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905" yWindow="-150" windowWidth="18315" windowHeight="14535" tabRatio="766"/>
  </bookViews>
  <sheets>
    <sheet name="Table 1" sheetId="1" r:id="rId1"/>
    <sheet name="Sheet1" sheetId="7" state="hidden" r:id="rId2"/>
    <sheet name="Sheet4" sheetId="10" state="hidden" r:id="rId3"/>
  </sheets>
  <calcPr calcId="145621"/>
</workbook>
</file>

<file path=xl/calcChain.xml><?xml version="1.0" encoding="utf-8"?>
<calcChain xmlns="http://schemas.openxmlformats.org/spreadsheetml/2006/main">
  <c r="W48" i="1" l="1"/>
  <c r="U47" i="1"/>
  <c r="U46" i="1"/>
  <c r="U45" i="1"/>
  <c r="U44" i="1"/>
  <c r="U49" i="1"/>
  <c r="U48" i="1"/>
  <c r="U50" i="1"/>
  <c r="U51" i="1"/>
  <c r="U6" i="1" l="1"/>
  <c r="P241" i="1" l="1"/>
  <c r="Q241" i="1" s="1"/>
  <c r="O841" i="1" l="1"/>
  <c r="O843" i="1"/>
  <c r="O1309" i="10" l="1"/>
  <c r="N1309" i="10"/>
  <c r="O1308" i="10"/>
  <c r="N1308" i="10"/>
  <c r="M1308" i="10"/>
  <c r="L1308" i="10"/>
  <c r="K1308" i="10"/>
  <c r="J1308" i="10"/>
  <c r="I1308" i="10"/>
  <c r="H1308" i="10"/>
  <c r="G1308" i="10"/>
  <c r="F1308" i="10"/>
  <c r="O1307" i="10"/>
  <c r="N1307" i="10"/>
  <c r="M1307" i="10"/>
  <c r="L1307" i="10"/>
  <c r="K1307" i="10"/>
  <c r="J1307" i="10"/>
  <c r="I1307" i="10"/>
  <c r="H1307" i="10"/>
  <c r="G1307" i="10"/>
  <c r="F1307" i="10"/>
  <c r="O1306" i="10"/>
  <c r="N1306" i="10"/>
  <c r="M1306" i="10"/>
  <c r="L1306" i="10"/>
  <c r="K1306" i="10"/>
  <c r="J1306" i="10"/>
  <c r="I1306" i="10"/>
  <c r="H1306" i="10"/>
  <c r="G1306" i="10"/>
  <c r="F1306" i="10"/>
  <c r="O1305" i="10"/>
  <c r="N1305" i="10"/>
  <c r="M1305" i="10"/>
  <c r="L1305" i="10"/>
  <c r="K1305" i="10"/>
  <c r="J1305" i="10"/>
  <c r="I1305" i="10"/>
  <c r="H1305" i="10"/>
  <c r="G1305" i="10"/>
  <c r="F1305" i="10"/>
  <c r="O1304" i="10"/>
  <c r="N1304" i="10"/>
  <c r="M1304" i="10"/>
  <c r="L1304" i="10"/>
  <c r="K1304" i="10"/>
  <c r="J1304" i="10"/>
  <c r="I1304" i="10"/>
  <c r="H1304" i="10"/>
  <c r="G1304" i="10"/>
  <c r="F1304" i="10"/>
  <c r="O1303" i="10"/>
  <c r="N1303" i="10"/>
  <c r="M1303" i="10"/>
  <c r="L1303" i="10"/>
  <c r="K1303" i="10"/>
  <c r="J1303" i="10"/>
  <c r="I1303" i="10"/>
  <c r="H1303" i="10"/>
  <c r="G1303" i="10"/>
  <c r="F1303" i="10"/>
  <c r="C1303" i="10"/>
  <c r="O1302" i="10"/>
  <c r="N1302" i="10"/>
  <c r="M1302" i="10"/>
  <c r="L1302" i="10"/>
  <c r="K1302" i="10"/>
  <c r="J1302" i="10"/>
  <c r="I1302" i="10"/>
  <c r="H1302" i="10"/>
  <c r="G1302" i="10"/>
  <c r="F1302" i="10"/>
  <c r="O1301" i="10"/>
  <c r="N1301" i="10"/>
  <c r="O1300" i="10"/>
  <c r="N1300" i="10"/>
  <c r="M1300" i="10"/>
  <c r="L1300" i="10"/>
  <c r="K1300" i="10"/>
  <c r="J1300" i="10"/>
  <c r="I1300" i="10"/>
  <c r="H1300" i="10"/>
  <c r="G1300" i="10"/>
  <c r="F1300" i="10"/>
  <c r="O1299" i="10"/>
  <c r="N1299" i="10"/>
  <c r="M1299" i="10"/>
  <c r="L1299" i="10"/>
  <c r="K1299" i="10"/>
  <c r="J1299" i="10"/>
  <c r="I1299" i="10"/>
  <c r="H1299" i="10"/>
  <c r="G1299" i="10"/>
  <c r="F1299" i="10"/>
  <c r="O1298" i="10"/>
  <c r="N1298" i="10"/>
  <c r="M1298" i="10"/>
  <c r="L1298" i="10"/>
  <c r="K1298" i="10"/>
  <c r="J1298" i="10"/>
  <c r="I1298" i="10"/>
  <c r="H1298" i="10"/>
  <c r="G1298" i="10"/>
  <c r="F1298" i="10"/>
  <c r="O1297" i="10"/>
  <c r="N1297" i="10"/>
  <c r="M1297" i="10"/>
  <c r="L1297" i="10"/>
  <c r="K1297" i="10"/>
  <c r="J1297" i="10"/>
  <c r="I1297" i="10"/>
  <c r="H1297" i="10"/>
  <c r="G1297" i="10"/>
  <c r="F1297" i="10"/>
  <c r="O1296" i="10"/>
  <c r="N1296" i="10"/>
  <c r="M1296" i="10"/>
  <c r="L1296" i="10"/>
  <c r="K1296" i="10"/>
  <c r="J1296" i="10"/>
  <c r="I1296" i="10"/>
  <c r="H1296" i="10"/>
  <c r="G1296" i="10"/>
  <c r="F1296" i="10"/>
  <c r="O1295" i="10"/>
  <c r="N1295" i="10"/>
  <c r="M1295" i="10"/>
  <c r="L1295" i="10"/>
  <c r="K1295" i="10"/>
  <c r="J1295" i="10"/>
  <c r="I1295" i="10"/>
  <c r="H1295" i="10"/>
  <c r="G1295" i="10"/>
  <c r="F1295" i="10"/>
  <c r="O1294" i="10"/>
  <c r="N1294" i="10"/>
  <c r="M1294" i="10"/>
  <c r="L1294" i="10"/>
  <c r="K1294" i="10"/>
  <c r="J1294" i="10"/>
  <c r="I1294" i="10"/>
  <c r="H1294" i="10"/>
  <c r="G1294" i="10"/>
  <c r="F1294" i="10"/>
  <c r="O1293" i="10"/>
  <c r="N1293" i="10"/>
  <c r="M1293" i="10"/>
  <c r="L1293" i="10"/>
  <c r="K1293" i="10"/>
  <c r="J1293" i="10"/>
  <c r="I1293" i="10"/>
  <c r="H1293" i="10"/>
  <c r="G1293" i="10"/>
  <c r="F1293" i="10"/>
  <c r="O1292" i="10"/>
  <c r="N1292" i="10"/>
  <c r="C1291" i="10"/>
  <c r="O1290" i="10"/>
  <c r="N1290" i="10"/>
  <c r="M1290" i="10"/>
  <c r="L1290" i="10"/>
  <c r="K1290" i="10"/>
  <c r="J1290" i="10"/>
  <c r="I1290" i="10"/>
  <c r="H1290" i="10"/>
  <c r="G1290" i="10"/>
  <c r="F1290" i="10"/>
  <c r="O1289" i="10"/>
  <c r="N1289" i="10"/>
  <c r="O1287" i="10"/>
  <c r="N1287" i="10"/>
  <c r="O1286" i="10"/>
  <c r="N1286" i="10"/>
  <c r="O1285" i="10"/>
  <c r="N1285" i="10"/>
  <c r="M1285" i="10"/>
  <c r="L1285" i="10"/>
  <c r="K1285" i="10"/>
  <c r="J1285" i="10"/>
  <c r="I1285" i="10"/>
  <c r="H1285" i="10"/>
  <c r="G1285" i="10"/>
  <c r="F1285" i="10"/>
  <c r="O1284" i="10"/>
  <c r="N1284" i="10"/>
  <c r="O1283" i="10"/>
  <c r="N1283" i="10"/>
  <c r="O1282" i="10"/>
  <c r="N1282" i="10"/>
  <c r="M1282" i="10"/>
  <c r="L1282" i="10"/>
  <c r="K1282" i="10"/>
  <c r="J1282" i="10"/>
  <c r="I1282" i="10"/>
  <c r="H1282" i="10"/>
  <c r="G1282" i="10"/>
  <c r="F1282" i="10"/>
  <c r="O1281" i="10"/>
  <c r="N1281" i="10"/>
  <c r="M1281" i="10"/>
  <c r="L1281" i="10"/>
  <c r="K1281" i="10"/>
  <c r="J1281" i="10"/>
  <c r="I1281" i="10"/>
  <c r="H1281" i="10"/>
  <c r="G1281" i="10"/>
  <c r="F1281" i="10"/>
  <c r="O1280" i="10"/>
  <c r="N1280" i="10"/>
  <c r="M1280" i="10"/>
  <c r="L1280" i="10"/>
  <c r="K1280" i="10"/>
  <c r="J1280" i="10"/>
  <c r="I1280" i="10"/>
  <c r="H1280" i="10"/>
  <c r="G1280" i="10"/>
  <c r="F1280" i="10"/>
  <c r="O1279" i="10"/>
  <c r="N1279" i="10"/>
  <c r="M1279" i="10"/>
  <c r="L1279" i="10"/>
  <c r="K1279" i="10"/>
  <c r="J1279" i="10"/>
  <c r="I1279" i="10"/>
  <c r="H1279" i="10"/>
  <c r="G1279" i="10"/>
  <c r="F1279" i="10"/>
  <c r="O1278" i="10"/>
  <c r="N1278" i="10"/>
  <c r="M1278" i="10"/>
  <c r="L1278" i="10"/>
  <c r="K1278" i="10"/>
  <c r="J1278" i="10"/>
  <c r="I1278" i="10"/>
  <c r="H1278" i="10"/>
  <c r="G1278" i="10"/>
  <c r="F1278" i="10"/>
  <c r="O1277" i="10"/>
  <c r="N1277" i="10"/>
  <c r="M1277" i="10"/>
  <c r="L1277" i="10"/>
  <c r="K1277" i="10"/>
  <c r="J1277" i="10"/>
  <c r="I1277" i="10"/>
  <c r="H1277" i="10"/>
  <c r="G1277" i="10"/>
  <c r="F1277" i="10"/>
  <c r="O1276" i="10"/>
  <c r="N1276" i="10"/>
  <c r="M1276" i="10"/>
  <c r="L1276" i="10"/>
  <c r="K1276" i="10"/>
  <c r="J1276" i="10"/>
  <c r="I1276" i="10"/>
  <c r="H1276" i="10"/>
  <c r="G1276" i="10"/>
  <c r="F1276" i="10"/>
  <c r="O1275" i="10"/>
  <c r="N1275" i="10"/>
  <c r="M1275" i="10"/>
  <c r="L1275" i="10"/>
  <c r="K1275" i="10"/>
  <c r="J1275" i="10"/>
  <c r="I1275" i="10"/>
  <c r="H1275" i="10"/>
  <c r="G1275" i="10"/>
  <c r="F1275" i="10"/>
  <c r="O1274" i="10"/>
  <c r="N1274" i="10"/>
  <c r="M1274" i="10"/>
  <c r="L1274" i="10"/>
  <c r="K1274" i="10"/>
  <c r="J1274" i="10"/>
  <c r="I1274" i="10"/>
  <c r="H1274" i="10"/>
  <c r="G1274" i="10"/>
  <c r="F1274" i="10"/>
  <c r="O1273" i="10"/>
  <c r="N1273" i="10"/>
  <c r="M1273" i="10"/>
  <c r="L1273" i="10"/>
  <c r="K1273" i="10"/>
  <c r="J1273" i="10"/>
  <c r="I1273" i="10"/>
  <c r="H1273" i="10"/>
  <c r="G1273" i="10"/>
  <c r="F1273" i="10"/>
  <c r="O1271" i="10"/>
  <c r="N1271" i="10"/>
  <c r="M1271" i="10"/>
  <c r="L1271" i="10"/>
  <c r="K1271" i="10"/>
  <c r="J1271" i="10"/>
  <c r="I1271" i="10"/>
  <c r="H1271" i="10"/>
  <c r="G1271" i="10"/>
  <c r="F1271" i="10"/>
  <c r="O1270" i="10"/>
  <c r="N1270" i="10"/>
  <c r="O1269" i="10"/>
  <c r="N1269" i="10"/>
  <c r="O1268" i="10"/>
  <c r="N1268" i="10"/>
  <c r="O1267" i="10"/>
  <c r="N1267" i="10"/>
  <c r="O1266" i="10"/>
  <c r="N1266" i="10"/>
  <c r="O1265" i="10"/>
  <c r="N1265" i="10"/>
  <c r="M1265" i="10"/>
  <c r="L1265" i="10"/>
  <c r="K1265" i="10"/>
  <c r="J1265" i="10"/>
  <c r="I1265" i="10"/>
  <c r="H1265" i="10"/>
  <c r="G1265" i="10"/>
  <c r="F1265" i="10"/>
  <c r="O1264" i="10"/>
  <c r="N1264" i="10"/>
  <c r="O1263" i="10"/>
  <c r="N1263" i="10"/>
  <c r="M1263" i="10"/>
  <c r="L1263" i="10"/>
  <c r="K1263" i="10"/>
  <c r="J1263" i="10"/>
  <c r="I1263" i="10"/>
  <c r="H1263" i="10"/>
  <c r="G1263" i="10"/>
  <c r="F1263" i="10"/>
  <c r="O1262" i="10"/>
  <c r="N1262" i="10"/>
  <c r="M1262" i="10"/>
  <c r="L1262" i="10"/>
  <c r="K1262" i="10"/>
  <c r="J1262" i="10"/>
  <c r="I1262" i="10"/>
  <c r="H1262" i="10"/>
  <c r="G1262" i="10"/>
  <c r="F1262" i="10"/>
  <c r="O1261" i="10"/>
  <c r="N1261" i="10"/>
  <c r="M1261" i="10"/>
  <c r="L1261" i="10"/>
  <c r="K1261" i="10"/>
  <c r="J1261" i="10"/>
  <c r="I1261" i="10"/>
  <c r="H1261" i="10"/>
  <c r="G1261" i="10"/>
  <c r="F1261" i="10"/>
  <c r="O1260" i="10"/>
  <c r="N1260" i="10"/>
  <c r="O1259" i="10"/>
  <c r="N1259" i="10"/>
  <c r="O1258" i="10"/>
  <c r="N1258" i="10"/>
  <c r="O1257" i="10"/>
  <c r="N1257" i="10"/>
  <c r="O1256" i="10"/>
  <c r="N1256" i="10"/>
  <c r="O1255" i="10"/>
  <c r="N1255" i="10"/>
  <c r="M1255" i="10"/>
  <c r="L1255" i="10"/>
  <c r="K1255" i="10"/>
  <c r="J1255" i="10"/>
  <c r="I1255" i="10"/>
  <c r="H1255" i="10"/>
  <c r="G1255" i="10"/>
  <c r="F1255" i="10"/>
  <c r="O1254" i="10"/>
  <c r="N1254" i="10"/>
  <c r="M1254" i="10"/>
  <c r="L1254" i="10"/>
  <c r="K1254" i="10"/>
  <c r="J1254" i="10"/>
  <c r="I1254" i="10"/>
  <c r="H1254" i="10"/>
  <c r="G1254" i="10"/>
  <c r="F1254" i="10"/>
  <c r="O1253" i="10"/>
  <c r="N1253" i="10"/>
  <c r="O1252" i="10"/>
  <c r="N1252" i="10"/>
  <c r="M1252" i="10"/>
  <c r="L1252" i="10"/>
  <c r="K1252" i="10"/>
  <c r="J1252" i="10"/>
  <c r="I1252" i="10"/>
  <c r="H1252" i="10"/>
  <c r="G1252" i="10"/>
  <c r="F1252" i="10"/>
  <c r="O1251" i="10"/>
  <c r="N1251" i="10"/>
  <c r="M1251" i="10"/>
  <c r="L1251" i="10"/>
  <c r="K1251" i="10"/>
  <c r="J1251" i="10"/>
  <c r="I1251" i="10"/>
  <c r="H1251" i="10"/>
  <c r="G1251" i="10"/>
  <c r="F1251" i="10"/>
  <c r="O1250" i="10"/>
  <c r="N1250" i="10"/>
  <c r="O1249" i="10"/>
  <c r="N1249" i="10"/>
  <c r="O1248" i="10"/>
  <c r="N1248" i="10"/>
  <c r="O1247" i="10"/>
  <c r="N1247" i="10"/>
  <c r="M1247" i="10"/>
  <c r="L1247" i="10"/>
  <c r="K1247" i="10"/>
  <c r="J1247" i="10"/>
  <c r="I1247" i="10"/>
  <c r="H1247" i="10"/>
  <c r="G1247" i="10"/>
  <c r="F1247" i="10"/>
  <c r="O1246" i="10"/>
  <c r="N1246" i="10"/>
  <c r="M1246" i="10"/>
  <c r="L1246" i="10"/>
  <c r="K1246" i="10"/>
  <c r="J1246" i="10"/>
  <c r="I1246" i="10"/>
  <c r="H1246" i="10"/>
  <c r="G1246" i="10"/>
  <c r="F1246" i="10"/>
  <c r="O1245" i="10"/>
  <c r="N1245" i="10"/>
  <c r="O1244" i="10"/>
  <c r="N1244" i="10"/>
  <c r="O1243" i="10"/>
  <c r="N1243" i="10"/>
  <c r="M1243" i="10"/>
  <c r="L1243" i="10"/>
  <c r="K1243" i="10"/>
  <c r="J1243" i="10"/>
  <c r="I1243" i="10"/>
  <c r="H1243" i="10"/>
  <c r="G1243" i="10"/>
  <c r="F1243" i="10"/>
  <c r="O1242" i="10"/>
  <c r="N1242" i="10"/>
  <c r="M1242" i="10"/>
  <c r="L1242" i="10"/>
  <c r="K1242" i="10"/>
  <c r="J1242" i="10"/>
  <c r="I1242" i="10"/>
  <c r="H1242" i="10"/>
  <c r="G1242" i="10"/>
  <c r="F1242" i="10"/>
  <c r="O1241" i="10"/>
  <c r="N1241" i="10"/>
  <c r="O1240" i="10"/>
  <c r="N1240" i="10"/>
  <c r="O1239" i="10"/>
  <c r="N1239" i="10"/>
  <c r="O1238" i="10"/>
  <c r="N1238" i="10"/>
  <c r="O1237" i="10"/>
  <c r="N1237" i="10"/>
  <c r="M1237" i="10"/>
  <c r="L1237" i="10"/>
  <c r="K1237" i="10"/>
  <c r="J1237" i="10"/>
  <c r="I1237" i="10"/>
  <c r="H1237" i="10"/>
  <c r="G1237" i="10"/>
  <c r="F1237" i="10"/>
  <c r="O1236" i="10"/>
  <c r="N1236" i="10"/>
  <c r="M1236" i="10"/>
  <c r="L1236" i="10"/>
  <c r="K1236" i="10"/>
  <c r="J1236" i="10"/>
  <c r="I1236" i="10"/>
  <c r="H1236" i="10"/>
  <c r="G1236" i="10"/>
  <c r="F1236" i="10"/>
  <c r="O1235" i="10"/>
  <c r="N1235" i="10"/>
  <c r="O1234" i="10"/>
  <c r="N1234" i="10"/>
  <c r="M1234" i="10"/>
  <c r="L1234" i="10"/>
  <c r="K1234" i="10"/>
  <c r="J1234" i="10"/>
  <c r="I1234" i="10"/>
  <c r="H1234" i="10"/>
  <c r="G1234" i="10"/>
  <c r="F1234" i="10"/>
  <c r="O1233" i="10"/>
  <c r="N1233" i="10"/>
  <c r="M1233" i="10"/>
  <c r="L1233" i="10"/>
  <c r="K1233" i="10"/>
  <c r="J1233" i="10"/>
  <c r="I1233" i="10"/>
  <c r="H1233" i="10"/>
  <c r="G1233" i="10"/>
  <c r="F1233" i="10"/>
  <c r="O1232" i="10"/>
  <c r="N1232" i="10"/>
  <c r="M1232" i="10"/>
  <c r="L1232" i="10"/>
  <c r="K1232" i="10"/>
  <c r="J1232" i="10"/>
  <c r="I1232" i="10"/>
  <c r="H1232" i="10"/>
  <c r="G1232" i="10"/>
  <c r="F1232" i="10"/>
  <c r="O1231" i="10"/>
  <c r="N1231" i="10"/>
  <c r="O1230" i="10"/>
  <c r="N1230" i="10"/>
  <c r="O1229" i="10"/>
  <c r="N1229" i="10"/>
  <c r="O1228" i="10"/>
  <c r="N1228" i="10"/>
  <c r="O1227" i="10"/>
  <c r="N1227" i="10"/>
  <c r="O1226" i="10"/>
  <c r="N1226" i="10"/>
  <c r="M1226" i="10"/>
  <c r="L1226" i="10"/>
  <c r="K1226" i="10"/>
  <c r="J1226" i="10"/>
  <c r="I1226" i="10"/>
  <c r="H1226" i="10"/>
  <c r="G1226" i="10"/>
  <c r="F1226" i="10"/>
  <c r="O1225" i="10"/>
  <c r="N1225" i="10"/>
  <c r="M1225" i="10"/>
  <c r="L1225" i="10"/>
  <c r="K1225" i="10"/>
  <c r="J1225" i="10"/>
  <c r="I1225" i="10"/>
  <c r="H1225" i="10"/>
  <c r="G1225" i="10"/>
  <c r="F1225" i="10"/>
  <c r="O1224" i="10"/>
  <c r="N1224" i="10"/>
  <c r="M1224" i="10"/>
  <c r="L1224" i="10"/>
  <c r="K1224" i="10"/>
  <c r="J1224" i="10"/>
  <c r="I1224" i="10"/>
  <c r="H1224" i="10"/>
  <c r="G1224" i="10"/>
  <c r="F1224" i="10"/>
  <c r="O1223" i="10"/>
  <c r="N1223" i="10"/>
  <c r="M1223" i="10"/>
  <c r="L1223" i="10"/>
  <c r="K1223" i="10"/>
  <c r="J1223" i="10"/>
  <c r="I1223" i="10"/>
  <c r="H1223" i="10"/>
  <c r="G1223" i="10"/>
  <c r="F1223" i="10"/>
  <c r="O1222" i="10"/>
  <c r="N1222" i="10"/>
  <c r="M1222" i="10"/>
  <c r="L1222" i="10"/>
  <c r="K1222" i="10"/>
  <c r="J1222" i="10"/>
  <c r="I1222" i="10"/>
  <c r="H1222" i="10"/>
  <c r="G1222" i="10"/>
  <c r="F1222" i="10"/>
  <c r="O1221" i="10"/>
  <c r="N1221" i="10"/>
  <c r="O1220" i="10"/>
  <c r="N1220" i="10"/>
  <c r="O1219" i="10"/>
  <c r="N1219" i="10"/>
  <c r="O1218" i="10"/>
  <c r="N1218" i="10"/>
  <c r="M1218" i="10"/>
  <c r="L1218" i="10"/>
  <c r="K1218" i="10"/>
  <c r="J1218" i="10"/>
  <c r="I1218" i="10"/>
  <c r="H1218" i="10"/>
  <c r="G1218" i="10"/>
  <c r="F1218" i="10"/>
  <c r="O1217" i="10"/>
  <c r="N1217" i="10"/>
  <c r="O1216" i="10"/>
  <c r="N1216" i="10"/>
  <c r="O1215" i="10"/>
  <c r="N1215" i="10"/>
  <c r="O1214" i="10"/>
  <c r="N1214" i="10"/>
  <c r="M1214" i="10"/>
  <c r="L1214" i="10"/>
  <c r="K1214" i="10"/>
  <c r="J1214" i="10"/>
  <c r="I1214" i="10"/>
  <c r="H1214" i="10"/>
  <c r="G1214" i="10"/>
  <c r="F1214" i="10"/>
  <c r="O1213" i="10"/>
  <c r="N1213" i="10"/>
  <c r="M1213" i="10"/>
  <c r="L1213" i="10"/>
  <c r="K1213" i="10"/>
  <c r="J1213" i="10"/>
  <c r="I1213" i="10"/>
  <c r="H1213" i="10"/>
  <c r="G1213" i="10"/>
  <c r="F1213" i="10"/>
  <c r="O1212" i="10"/>
  <c r="N1212" i="10"/>
  <c r="M1212" i="10"/>
  <c r="L1212" i="10"/>
  <c r="K1212" i="10"/>
  <c r="J1212" i="10"/>
  <c r="I1212" i="10"/>
  <c r="H1212" i="10"/>
  <c r="G1212" i="10"/>
  <c r="F1212" i="10"/>
  <c r="O1211" i="10"/>
  <c r="N1211" i="10"/>
  <c r="M1211" i="10"/>
  <c r="L1211" i="10"/>
  <c r="K1211" i="10"/>
  <c r="J1211" i="10"/>
  <c r="I1211" i="10"/>
  <c r="H1211" i="10"/>
  <c r="G1211" i="10"/>
  <c r="F1211" i="10"/>
  <c r="O1210" i="10"/>
  <c r="N1210" i="10"/>
  <c r="M1210" i="10"/>
  <c r="L1210" i="10"/>
  <c r="K1210" i="10"/>
  <c r="J1210" i="10"/>
  <c r="I1210" i="10"/>
  <c r="H1210" i="10"/>
  <c r="G1210" i="10"/>
  <c r="F1210" i="10"/>
  <c r="O1209" i="10"/>
  <c r="N1209" i="10"/>
  <c r="O1208" i="10"/>
  <c r="N1208" i="10"/>
  <c r="M1208" i="10"/>
  <c r="L1208" i="10"/>
  <c r="K1208" i="10"/>
  <c r="J1208" i="10"/>
  <c r="I1208" i="10"/>
  <c r="H1208" i="10"/>
  <c r="G1208" i="10"/>
  <c r="F1208" i="10"/>
  <c r="O1207" i="10"/>
  <c r="N1207" i="10"/>
  <c r="O1206" i="10"/>
  <c r="N1206" i="10"/>
  <c r="O1205" i="10"/>
  <c r="N1205" i="10"/>
  <c r="O1204" i="10"/>
  <c r="N1204" i="10"/>
  <c r="M1204" i="10"/>
  <c r="L1204" i="10"/>
  <c r="K1204" i="10"/>
  <c r="J1204" i="10"/>
  <c r="I1204" i="10"/>
  <c r="H1204" i="10"/>
  <c r="G1204" i="10"/>
  <c r="F1204" i="10"/>
  <c r="O1203" i="10"/>
  <c r="N1203" i="10"/>
  <c r="O1202" i="10"/>
  <c r="N1202" i="10"/>
  <c r="O1201" i="10"/>
  <c r="N1201" i="10"/>
  <c r="O1200" i="10"/>
  <c r="N1200" i="10"/>
  <c r="M1200" i="10"/>
  <c r="L1200" i="10"/>
  <c r="K1200" i="10"/>
  <c r="J1200" i="10"/>
  <c r="I1200" i="10"/>
  <c r="H1200" i="10"/>
  <c r="G1200" i="10"/>
  <c r="F1200" i="10"/>
  <c r="O1199" i="10"/>
  <c r="N1199" i="10"/>
  <c r="O1198" i="10"/>
  <c r="N1198" i="10"/>
  <c r="O1197" i="10"/>
  <c r="N1197" i="10"/>
  <c r="O1196" i="10"/>
  <c r="N1196" i="10"/>
  <c r="O1195" i="10"/>
  <c r="N1195" i="10"/>
  <c r="O1194" i="10"/>
  <c r="N1194" i="10"/>
  <c r="M1194" i="10"/>
  <c r="L1194" i="10"/>
  <c r="K1194" i="10"/>
  <c r="J1194" i="10"/>
  <c r="I1194" i="10"/>
  <c r="H1194" i="10"/>
  <c r="G1194" i="10"/>
  <c r="F1194" i="10"/>
  <c r="O1193" i="10"/>
  <c r="N1193" i="10"/>
  <c r="O1192" i="10"/>
  <c r="N1192" i="10"/>
  <c r="O1191" i="10"/>
  <c r="N1191" i="10"/>
  <c r="O1190" i="10"/>
  <c r="N1190" i="10"/>
  <c r="O1189" i="10"/>
  <c r="N1189" i="10"/>
  <c r="M1189" i="10"/>
  <c r="L1189" i="10"/>
  <c r="K1189" i="10"/>
  <c r="J1189" i="10"/>
  <c r="I1189" i="10"/>
  <c r="H1189" i="10"/>
  <c r="G1189" i="10"/>
  <c r="F1189" i="10"/>
  <c r="O1188" i="10"/>
  <c r="N1188" i="10"/>
  <c r="O1187" i="10"/>
  <c r="N1187" i="10"/>
  <c r="O1186" i="10"/>
  <c r="N1186" i="10"/>
  <c r="O1185" i="10"/>
  <c r="N1185" i="10"/>
  <c r="M1185" i="10"/>
  <c r="L1185" i="10"/>
  <c r="K1185" i="10"/>
  <c r="J1185" i="10"/>
  <c r="I1185" i="10"/>
  <c r="H1185" i="10"/>
  <c r="G1185" i="10"/>
  <c r="F1185" i="10"/>
  <c r="O1184" i="10"/>
  <c r="N1184" i="10"/>
  <c r="O1183" i="10"/>
  <c r="N1183" i="10"/>
  <c r="O1182" i="10"/>
  <c r="N1182" i="10"/>
  <c r="M1182" i="10"/>
  <c r="L1182" i="10"/>
  <c r="K1182" i="10"/>
  <c r="J1182" i="10"/>
  <c r="I1182" i="10"/>
  <c r="H1182" i="10"/>
  <c r="G1182" i="10"/>
  <c r="F1182" i="10"/>
  <c r="O1181" i="10"/>
  <c r="N1181" i="10"/>
  <c r="M1181" i="10"/>
  <c r="L1181" i="10"/>
  <c r="K1181" i="10"/>
  <c r="J1181" i="10"/>
  <c r="I1181" i="10"/>
  <c r="H1181" i="10"/>
  <c r="G1181" i="10"/>
  <c r="F1181" i="10"/>
  <c r="O1180" i="10"/>
  <c r="N1180" i="10"/>
  <c r="O1179" i="10"/>
  <c r="N1179" i="10"/>
  <c r="O1178" i="10"/>
  <c r="N1178" i="10"/>
  <c r="O1177" i="10"/>
  <c r="N1177" i="10"/>
  <c r="O1176" i="10"/>
  <c r="N1176" i="10"/>
  <c r="O1175" i="10"/>
  <c r="N1175" i="10"/>
  <c r="O1174" i="10"/>
  <c r="N1174" i="10"/>
  <c r="O1173" i="10"/>
  <c r="N1173" i="10"/>
  <c r="O1172" i="10"/>
  <c r="N1172" i="10"/>
  <c r="M1172" i="10"/>
  <c r="L1172" i="10"/>
  <c r="K1172" i="10"/>
  <c r="J1172" i="10"/>
  <c r="I1172" i="10"/>
  <c r="H1172" i="10"/>
  <c r="G1172" i="10"/>
  <c r="F1172" i="10"/>
  <c r="O1171" i="10"/>
  <c r="N1171" i="10"/>
  <c r="M1171" i="10"/>
  <c r="L1171" i="10"/>
  <c r="K1171" i="10"/>
  <c r="J1171" i="10"/>
  <c r="I1171" i="10"/>
  <c r="H1171" i="10"/>
  <c r="G1171" i="10"/>
  <c r="F1171" i="10"/>
  <c r="O1170" i="10"/>
  <c r="N1170" i="10"/>
  <c r="M1170" i="10"/>
  <c r="L1170" i="10"/>
  <c r="K1170" i="10"/>
  <c r="J1170" i="10"/>
  <c r="I1170" i="10"/>
  <c r="H1170" i="10"/>
  <c r="G1170" i="10"/>
  <c r="F1170" i="10"/>
  <c r="O1169" i="10"/>
  <c r="N1169" i="10"/>
  <c r="O1168" i="10"/>
  <c r="N1168" i="10"/>
  <c r="M1168" i="10"/>
  <c r="L1168" i="10"/>
  <c r="K1168" i="10"/>
  <c r="J1168" i="10"/>
  <c r="I1168" i="10"/>
  <c r="H1168" i="10"/>
  <c r="G1168" i="10"/>
  <c r="F1168" i="10"/>
  <c r="O1167" i="10"/>
  <c r="N1167" i="10"/>
  <c r="O1166" i="10"/>
  <c r="N1166" i="10"/>
  <c r="O1165" i="10"/>
  <c r="N1165" i="10"/>
  <c r="O1164" i="10"/>
  <c r="N1164" i="10"/>
  <c r="O1163" i="10"/>
  <c r="N1163" i="10"/>
  <c r="M1163" i="10"/>
  <c r="L1163" i="10"/>
  <c r="K1163" i="10"/>
  <c r="J1163" i="10"/>
  <c r="I1163" i="10"/>
  <c r="H1163" i="10"/>
  <c r="G1163" i="10"/>
  <c r="F1163" i="10"/>
  <c r="O1162" i="10"/>
  <c r="N1162" i="10"/>
  <c r="O1161" i="10"/>
  <c r="N1161" i="10"/>
  <c r="M1161" i="10"/>
  <c r="L1161" i="10"/>
  <c r="K1161" i="10"/>
  <c r="J1161" i="10"/>
  <c r="I1161" i="10"/>
  <c r="H1161" i="10"/>
  <c r="G1161" i="10"/>
  <c r="F1161" i="10"/>
  <c r="O1160" i="10"/>
  <c r="N1160" i="10"/>
  <c r="O1159" i="10"/>
  <c r="N1159" i="10"/>
  <c r="M1159" i="10"/>
  <c r="L1159" i="10"/>
  <c r="K1159" i="10"/>
  <c r="J1159" i="10"/>
  <c r="I1159" i="10"/>
  <c r="H1159" i="10"/>
  <c r="G1159" i="10"/>
  <c r="F1159" i="10"/>
  <c r="O1158" i="10"/>
  <c r="N1158" i="10"/>
  <c r="O1157" i="10"/>
  <c r="N1157" i="10"/>
  <c r="O1156" i="10"/>
  <c r="N1156" i="10"/>
  <c r="M1156" i="10"/>
  <c r="L1156" i="10"/>
  <c r="K1156" i="10"/>
  <c r="J1156" i="10"/>
  <c r="I1156" i="10"/>
  <c r="H1156" i="10"/>
  <c r="G1156" i="10"/>
  <c r="F1156" i="10"/>
  <c r="O1155" i="10"/>
  <c r="N1155" i="10"/>
  <c r="M1155" i="10"/>
  <c r="L1155" i="10"/>
  <c r="K1155" i="10"/>
  <c r="J1155" i="10"/>
  <c r="I1155" i="10"/>
  <c r="H1155" i="10"/>
  <c r="G1155" i="10"/>
  <c r="F1155" i="10"/>
  <c r="O1154" i="10"/>
  <c r="N1154" i="10"/>
  <c r="M1154" i="10"/>
  <c r="L1154" i="10"/>
  <c r="K1154" i="10"/>
  <c r="J1154" i="10"/>
  <c r="I1154" i="10"/>
  <c r="H1154" i="10"/>
  <c r="G1154" i="10"/>
  <c r="F1154" i="10"/>
  <c r="O1153" i="10"/>
  <c r="N1153" i="10"/>
  <c r="O1152" i="10"/>
  <c r="N1152" i="10"/>
  <c r="O1151" i="10"/>
  <c r="N1151" i="10"/>
  <c r="O1150" i="10"/>
  <c r="N1150" i="10"/>
  <c r="O1149" i="10"/>
  <c r="N1149" i="10"/>
  <c r="M1149" i="10"/>
  <c r="L1149" i="10"/>
  <c r="K1149" i="10"/>
  <c r="J1149" i="10"/>
  <c r="I1149" i="10"/>
  <c r="H1149" i="10"/>
  <c r="G1149" i="10"/>
  <c r="F1149" i="10"/>
  <c r="O1148" i="10"/>
  <c r="N1148" i="10"/>
  <c r="O1147" i="10"/>
  <c r="N1147" i="10"/>
  <c r="O1146" i="10"/>
  <c r="N1146" i="10"/>
  <c r="M1146" i="10"/>
  <c r="L1146" i="10"/>
  <c r="K1146" i="10"/>
  <c r="J1146" i="10"/>
  <c r="I1146" i="10"/>
  <c r="H1146" i="10"/>
  <c r="G1146" i="10"/>
  <c r="F1146" i="10"/>
  <c r="O1145" i="10"/>
  <c r="N1145" i="10"/>
  <c r="O1144" i="10"/>
  <c r="N1144" i="10"/>
  <c r="M1144" i="10"/>
  <c r="L1144" i="10"/>
  <c r="K1144" i="10"/>
  <c r="J1144" i="10"/>
  <c r="I1144" i="10"/>
  <c r="H1144" i="10"/>
  <c r="G1144" i="10"/>
  <c r="F1144" i="10"/>
  <c r="O1143" i="10"/>
  <c r="N1143" i="10"/>
  <c r="O1142" i="10"/>
  <c r="N1142" i="10"/>
  <c r="O1141" i="10"/>
  <c r="N1141" i="10"/>
  <c r="O1140" i="10"/>
  <c r="N1140" i="10"/>
  <c r="O1139" i="10"/>
  <c r="N1139" i="10"/>
  <c r="O1138" i="10"/>
  <c r="N1138" i="10"/>
  <c r="M1138" i="10"/>
  <c r="L1138" i="10"/>
  <c r="K1138" i="10"/>
  <c r="J1138" i="10"/>
  <c r="I1138" i="10"/>
  <c r="H1138" i="10"/>
  <c r="G1138" i="10"/>
  <c r="F1138" i="10"/>
  <c r="O1137" i="10"/>
  <c r="N1137" i="10"/>
  <c r="O1136" i="10"/>
  <c r="N1136" i="10"/>
  <c r="O1135" i="10"/>
  <c r="N1135" i="10"/>
  <c r="O1134" i="10"/>
  <c r="N1134" i="10"/>
  <c r="O1133" i="10"/>
  <c r="N1133" i="10"/>
  <c r="O1132" i="10"/>
  <c r="N1132" i="10"/>
  <c r="M1132" i="10"/>
  <c r="L1132" i="10"/>
  <c r="K1132" i="10"/>
  <c r="J1132" i="10"/>
  <c r="I1132" i="10"/>
  <c r="H1132" i="10"/>
  <c r="G1132" i="10"/>
  <c r="F1132" i="10"/>
  <c r="O1131" i="10"/>
  <c r="N1131" i="10"/>
  <c r="M1131" i="10"/>
  <c r="L1131" i="10"/>
  <c r="K1131" i="10"/>
  <c r="J1131" i="10"/>
  <c r="I1131" i="10"/>
  <c r="H1131" i="10"/>
  <c r="G1131" i="10"/>
  <c r="F1131" i="10"/>
  <c r="O1130" i="10"/>
  <c r="N1130" i="10"/>
  <c r="O1129" i="10"/>
  <c r="N1129" i="10"/>
  <c r="O1128" i="10"/>
  <c r="N1128" i="10"/>
  <c r="O1127" i="10"/>
  <c r="N1127" i="10"/>
  <c r="O1126" i="10"/>
  <c r="N1126" i="10"/>
  <c r="M1126" i="10"/>
  <c r="L1126" i="10"/>
  <c r="K1126" i="10"/>
  <c r="J1126" i="10"/>
  <c r="I1126" i="10"/>
  <c r="H1126" i="10"/>
  <c r="G1126" i="10"/>
  <c r="F1126" i="10"/>
  <c r="O1125" i="10"/>
  <c r="N1125" i="10"/>
  <c r="M1125" i="10"/>
  <c r="L1125" i="10"/>
  <c r="K1125" i="10"/>
  <c r="J1125" i="10"/>
  <c r="I1125" i="10"/>
  <c r="H1125" i="10"/>
  <c r="G1125" i="10"/>
  <c r="F1125" i="10"/>
  <c r="O1124" i="10"/>
  <c r="N1124" i="10"/>
  <c r="M1124" i="10"/>
  <c r="L1124" i="10"/>
  <c r="K1124" i="10"/>
  <c r="J1124" i="10"/>
  <c r="I1124" i="10"/>
  <c r="H1124" i="10"/>
  <c r="G1124" i="10"/>
  <c r="F1124" i="10"/>
  <c r="O1123" i="10"/>
  <c r="N1123" i="10"/>
  <c r="M1123" i="10"/>
  <c r="L1123" i="10"/>
  <c r="K1123" i="10"/>
  <c r="J1123" i="10"/>
  <c r="I1123" i="10"/>
  <c r="H1123" i="10"/>
  <c r="G1123" i="10"/>
  <c r="F1123" i="10"/>
  <c r="O1122" i="10"/>
  <c r="N1122" i="10"/>
  <c r="M1122" i="10"/>
  <c r="L1122" i="10"/>
  <c r="K1122" i="10"/>
  <c r="J1122" i="10"/>
  <c r="I1122" i="10"/>
  <c r="H1122" i="10"/>
  <c r="G1122" i="10"/>
  <c r="F1122" i="10"/>
  <c r="O1121" i="10"/>
  <c r="N1121" i="10"/>
  <c r="M1121" i="10"/>
  <c r="L1121" i="10"/>
  <c r="K1121" i="10"/>
  <c r="J1121" i="10"/>
  <c r="I1121" i="10"/>
  <c r="H1121" i="10"/>
  <c r="G1121" i="10"/>
  <c r="F1121" i="10"/>
  <c r="O1120" i="10"/>
  <c r="N1120" i="10"/>
  <c r="M1120" i="10"/>
  <c r="L1120" i="10"/>
  <c r="K1120" i="10"/>
  <c r="J1120" i="10"/>
  <c r="I1120" i="10"/>
  <c r="H1120" i="10"/>
  <c r="G1120" i="10"/>
  <c r="F1120" i="10"/>
  <c r="O1119" i="10"/>
  <c r="N1119" i="10"/>
  <c r="O1118" i="10"/>
  <c r="N1118" i="10"/>
  <c r="O1117" i="10"/>
  <c r="N1117" i="10"/>
  <c r="O1116" i="10"/>
  <c r="N1116" i="10"/>
  <c r="M1116" i="10"/>
  <c r="L1116" i="10"/>
  <c r="K1116" i="10"/>
  <c r="J1116" i="10"/>
  <c r="I1116" i="10"/>
  <c r="H1116" i="10"/>
  <c r="G1116" i="10"/>
  <c r="F1116" i="10"/>
  <c r="O1115" i="10"/>
  <c r="N1115" i="10"/>
  <c r="M1115" i="10"/>
  <c r="L1115" i="10"/>
  <c r="K1115" i="10"/>
  <c r="J1115" i="10"/>
  <c r="I1115" i="10"/>
  <c r="H1115" i="10"/>
  <c r="G1115" i="10"/>
  <c r="F1115" i="10"/>
  <c r="O1114" i="10"/>
  <c r="N1114" i="10"/>
  <c r="M1114" i="10"/>
  <c r="L1114" i="10"/>
  <c r="K1114" i="10"/>
  <c r="J1114" i="10"/>
  <c r="I1114" i="10"/>
  <c r="H1114" i="10"/>
  <c r="G1114" i="10"/>
  <c r="F1114" i="10"/>
  <c r="O1113" i="10"/>
  <c r="N1113" i="10"/>
  <c r="O1112" i="10"/>
  <c r="N1112" i="10"/>
  <c r="O1111" i="10"/>
  <c r="N1111" i="10"/>
  <c r="M1111" i="10"/>
  <c r="L1111" i="10"/>
  <c r="K1111" i="10"/>
  <c r="J1111" i="10"/>
  <c r="I1111" i="10"/>
  <c r="H1111" i="10"/>
  <c r="G1111" i="10"/>
  <c r="F1111" i="10"/>
  <c r="O1110" i="10"/>
  <c r="N1110" i="10"/>
  <c r="M1110" i="10"/>
  <c r="L1110" i="10"/>
  <c r="K1110" i="10"/>
  <c r="J1110" i="10"/>
  <c r="I1110" i="10"/>
  <c r="H1110" i="10"/>
  <c r="G1110" i="10"/>
  <c r="F1110" i="10"/>
  <c r="O1109" i="10"/>
  <c r="N1109" i="10"/>
  <c r="M1109" i="10"/>
  <c r="L1109" i="10"/>
  <c r="K1109" i="10"/>
  <c r="J1109" i="10"/>
  <c r="I1109" i="10"/>
  <c r="H1109" i="10"/>
  <c r="G1109" i="10"/>
  <c r="F1109" i="10"/>
  <c r="O1108" i="10"/>
  <c r="N1108" i="10"/>
  <c r="O1107" i="10"/>
  <c r="N1107" i="10"/>
  <c r="O1106" i="10"/>
  <c r="N1106" i="10"/>
  <c r="M1106" i="10"/>
  <c r="L1106" i="10"/>
  <c r="K1106" i="10"/>
  <c r="J1106" i="10"/>
  <c r="I1106" i="10"/>
  <c r="H1106" i="10"/>
  <c r="G1106" i="10"/>
  <c r="F1106" i="10"/>
  <c r="O1105" i="10"/>
  <c r="N1105" i="10"/>
  <c r="M1105" i="10"/>
  <c r="L1105" i="10"/>
  <c r="K1105" i="10"/>
  <c r="J1105" i="10"/>
  <c r="I1105" i="10"/>
  <c r="H1105" i="10"/>
  <c r="G1105" i="10"/>
  <c r="F1105" i="10"/>
  <c r="O1104" i="10"/>
  <c r="N1104" i="10"/>
  <c r="M1104" i="10"/>
  <c r="L1104" i="10"/>
  <c r="K1104" i="10"/>
  <c r="J1104" i="10"/>
  <c r="I1104" i="10"/>
  <c r="H1104" i="10"/>
  <c r="G1104" i="10"/>
  <c r="F1104" i="10"/>
  <c r="O1103" i="10"/>
  <c r="N1103" i="10"/>
  <c r="O1102" i="10"/>
  <c r="N1102" i="10"/>
  <c r="M1102" i="10"/>
  <c r="L1102" i="10"/>
  <c r="K1102" i="10"/>
  <c r="J1102" i="10"/>
  <c r="I1102" i="10"/>
  <c r="H1102" i="10"/>
  <c r="G1102" i="10"/>
  <c r="F1102" i="10"/>
  <c r="O1101" i="10"/>
  <c r="N1101" i="10"/>
  <c r="M1101" i="10"/>
  <c r="L1101" i="10"/>
  <c r="K1101" i="10"/>
  <c r="J1101" i="10"/>
  <c r="I1101" i="10"/>
  <c r="H1101" i="10"/>
  <c r="G1101" i="10"/>
  <c r="F1101" i="10"/>
  <c r="O1100" i="10"/>
  <c r="N1100" i="10"/>
  <c r="O1099" i="10"/>
  <c r="N1099" i="10"/>
  <c r="M1099" i="10"/>
  <c r="L1099" i="10"/>
  <c r="K1099" i="10"/>
  <c r="J1099" i="10"/>
  <c r="I1099" i="10"/>
  <c r="H1099" i="10"/>
  <c r="G1099" i="10"/>
  <c r="F1099" i="10"/>
  <c r="O1098" i="10"/>
  <c r="N1098" i="10"/>
  <c r="M1098" i="10"/>
  <c r="L1098" i="10"/>
  <c r="K1098" i="10"/>
  <c r="J1098" i="10"/>
  <c r="I1098" i="10"/>
  <c r="H1098" i="10"/>
  <c r="G1098" i="10"/>
  <c r="F1098" i="10"/>
  <c r="O1097" i="10"/>
  <c r="N1097" i="10"/>
  <c r="M1097" i="10"/>
  <c r="L1097" i="10"/>
  <c r="K1097" i="10"/>
  <c r="J1097" i="10"/>
  <c r="I1097" i="10"/>
  <c r="H1097" i="10"/>
  <c r="G1097" i="10"/>
  <c r="F1097" i="10"/>
  <c r="O1096" i="10"/>
  <c r="N1096" i="10"/>
  <c r="O1095" i="10"/>
  <c r="N1095" i="10"/>
  <c r="M1095" i="10"/>
  <c r="L1095" i="10"/>
  <c r="K1095" i="10"/>
  <c r="J1095" i="10"/>
  <c r="I1095" i="10"/>
  <c r="H1095" i="10"/>
  <c r="G1095" i="10"/>
  <c r="F1095" i="10"/>
  <c r="O1094" i="10"/>
  <c r="N1094" i="10"/>
  <c r="M1094" i="10"/>
  <c r="L1094" i="10"/>
  <c r="K1094" i="10"/>
  <c r="J1094" i="10"/>
  <c r="I1094" i="10"/>
  <c r="H1094" i="10"/>
  <c r="G1094" i="10"/>
  <c r="F1094" i="10"/>
  <c r="O1093" i="10"/>
  <c r="N1093" i="10"/>
  <c r="O1092" i="10"/>
  <c r="N1092" i="10"/>
  <c r="M1092" i="10"/>
  <c r="L1092" i="10"/>
  <c r="K1092" i="10"/>
  <c r="J1092" i="10"/>
  <c r="I1092" i="10"/>
  <c r="H1092" i="10"/>
  <c r="G1092" i="10"/>
  <c r="F1092" i="10"/>
  <c r="O1091" i="10"/>
  <c r="N1091" i="10"/>
  <c r="O1090" i="10"/>
  <c r="N1090" i="10"/>
  <c r="O1089" i="10"/>
  <c r="N1089" i="10"/>
  <c r="O1088" i="10"/>
  <c r="N1088" i="10"/>
  <c r="M1088" i="10"/>
  <c r="L1088" i="10"/>
  <c r="K1088" i="10"/>
  <c r="J1088" i="10"/>
  <c r="I1088" i="10"/>
  <c r="H1088" i="10"/>
  <c r="G1088" i="10"/>
  <c r="F1088" i="10"/>
  <c r="O1087" i="10"/>
  <c r="N1087" i="10"/>
  <c r="M1087" i="10"/>
  <c r="L1087" i="10"/>
  <c r="K1087" i="10"/>
  <c r="J1087" i="10"/>
  <c r="I1087" i="10"/>
  <c r="H1087" i="10"/>
  <c r="G1087" i="10"/>
  <c r="F1087" i="10"/>
  <c r="O1086" i="10"/>
  <c r="N1086" i="10"/>
  <c r="O1085" i="10"/>
  <c r="N1085" i="10"/>
  <c r="O1084" i="10"/>
  <c r="N1084" i="10"/>
  <c r="M1084" i="10"/>
  <c r="L1084" i="10"/>
  <c r="K1084" i="10"/>
  <c r="J1084" i="10"/>
  <c r="I1084" i="10"/>
  <c r="H1084" i="10"/>
  <c r="G1084" i="10"/>
  <c r="F1084" i="10"/>
  <c r="O1083" i="10"/>
  <c r="N1083" i="10"/>
  <c r="M1083" i="10"/>
  <c r="L1083" i="10"/>
  <c r="K1083" i="10"/>
  <c r="J1083" i="10"/>
  <c r="I1083" i="10"/>
  <c r="H1083" i="10"/>
  <c r="G1083" i="10"/>
  <c r="F1083" i="10"/>
  <c r="O1082" i="10"/>
  <c r="N1082" i="10"/>
  <c r="O1081" i="10"/>
  <c r="N1081" i="10"/>
  <c r="O1079" i="10"/>
  <c r="N1079" i="10"/>
  <c r="O1078" i="10"/>
  <c r="N1078" i="10"/>
  <c r="M1078" i="10"/>
  <c r="L1078" i="10"/>
  <c r="K1078" i="10"/>
  <c r="J1078" i="10"/>
  <c r="I1078" i="10"/>
  <c r="H1078" i="10"/>
  <c r="G1078" i="10"/>
  <c r="F1078" i="10"/>
  <c r="O1077" i="10"/>
  <c r="N1077" i="10"/>
  <c r="M1077" i="10"/>
  <c r="L1077" i="10"/>
  <c r="K1077" i="10"/>
  <c r="J1077" i="10"/>
  <c r="I1077" i="10"/>
  <c r="H1077" i="10"/>
  <c r="G1077" i="10"/>
  <c r="F1077" i="10"/>
  <c r="O1076" i="10"/>
  <c r="N1076" i="10"/>
  <c r="M1076" i="10"/>
  <c r="L1076" i="10"/>
  <c r="K1076" i="10"/>
  <c r="J1076" i="10"/>
  <c r="I1076" i="10"/>
  <c r="H1076" i="10"/>
  <c r="G1076" i="10"/>
  <c r="F1076" i="10"/>
  <c r="O1075" i="10"/>
  <c r="N1075" i="10"/>
  <c r="O1074" i="10"/>
  <c r="N1074" i="10"/>
  <c r="M1074" i="10"/>
  <c r="L1074" i="10"/>
  <c r="K1074" i="10"/>
  <c r="J1074" i="10"/>
  <c r="I1074" i="10"/>
  <c r="H1074" i="10"/>
  <c r="G1074" i="10"/>
  <c r="F1074" i="10"/>
  <c r="O1073" i="10"/>
  <c r="N1073" i="10"/>
  <c r="M1073" i="10"/>
  <c r="L1073" i="10"/>
  <c r="K1073" i="10"/>
  <c r="J1073" i="10"/>
  <c r="I1073" i="10"/>
  <c r="H1073" i="10"/>
  <c r="G1073" i="10"/>
  <c r="F1073" i="10"/>
  <c r="O1072" i="10"/>
  <c r="N1072" i="10"/>
  <c r="M1072" i="10"/>
  <c r="L1072" i="10"/>
  <c r="K1072" i="10"/>
  <c r="J1072" i="10"/>
  <c r="I1072" i="10"/>
  <c r="H1072" i="10"/>
  <c r="G1072" i="10"/>
  <c r="F1072" i="10"/>
  <c r="O1071" i="10"/>
  <c r="N1071" i="10"/>
  <c r="M1071" i="10"/>
  <c r="L1071" i="10"/>
  <c r="K1071" i="10"/>
  <c r="J1071" i="10"/>
  <c r="I1071" i="10"/>
  <c r="H1071" i="10"/>
  <c r="G1071" i="10"/>
  <c r="F1071" i="10"/>
  <c r="O1070" i="10"/>
  <c r="N1070" i="10"/>
  <c r="O1069" i="10"/>
  <c r="N1069" i="10"/>
  <c r="M1069" i="10"/>
  <c r="L1069" i="10"/>
  <c r="K1069" i="10"/>
  <c r="J1069" i="10"/>
  <c r="I1069" i="10"/>
  <c r="H1069" i="10"/>
  <c r="G1069" i="10"/>
  <c r="F1069" i="10"/>
  <c r="O1068" i="10"/>
  <c r="N1068" i="10"/>
  <c r="M1068" i="10"/>
  <c r="L1068" i="10"/>
  <c r="K1068" i="10"/>
  <c r="J1068" i="10"/>
  <c r="I1068" i="10"/>
  <c r="H1068" i="10"/>
  <c r="G1068" i="10"/>
  <c r="F1068" i="10"/>
  <c r="O1067" i="10"/>
  <c r="N1067" i="10"/>
  <c r="M1067" i="10"/>
  <c r="L1067" i="10"/>
  <c r="K1067" i="10"/>
  <c r="J1067" i="10"/>
  <c r="I1067" i="10"/>
  <c r="H1067" i="10"/>
  <c r="G1067" i="10"/>
  <c r="F1067" i="10"/>
  <c r="O1066" i="10"/>
  <c r="N1066" i="10"/>
  <c r="M1066" i="10"/>
  <c r="L1066" i="10"/>
  <c r="K1066" i="10"/>
  <c r="J1066" i="10"/>
  <c r="I1066" i="10"/>
  <c r="H1066" i="10"/>
  <c r="G1066" i="10"/>
  <c r="F1066" i="10"/>
  <c r="O1065" i="10"/>
  <c r="N1065" i="10"/>
  <c r="O1064" i="10"/>
  <c r="N1064" i="10"/>
  <c r="M1064" i="10"/>
  <c r="L1064" i="10"/>
  <c r="K1064" i="10"/>
  <c r="J1064" i="10"/>
  <c r="I1064" i="10"/>
  <c r="H1064" i="10"/>
  <c r="G1064" i="10"/>
  <c r="F1064" i="10"/>
  <c r="O1063" i="10"/>
  <c r="N1063" i="10"/>
  <c r="M1063" i="10"/>
  <c r="L1063" i="10"/>
  <c r="K1063" i="10"/>
  <c r="J1063" i="10"/>
  <c r="I1063" i="10"/>
  <c r="H1063" i="10"/>
  <c r="G1063" i="10"/>
  <c r="F1063" i="10"/>
  <c r="O1062" i="10"/>
  <c r="N1062" i="10"/>
  <c r="M1062" i="10"/>
  <c r="L1062" i="10"/>
  <c r="K1062" i="10"/>
  <c r="J1062" i="10"/>
  <c r="I1062" i="10"/>
  <c r="H1062" i="10"/>
  <c r="G1062" i="10"/>
  <c r="F1062" i="10"/>
  <c r="O1061" i="10"/>
  <c r="N1061" i="10"/>
  <c r="O1060" i="10"/>
  <c r="N1060" i="10"/>
  <c r="O1059" i="10"/>
  <c r="N1059" i="10"/>
  <c r="M1059" i="10"/>
  <c r="L1059" i="10"/>
  <c r="K1059" i="10"/>
  <c r="J1059" i="10"/>
  <c r="I1059" i="10"/>
  <c r="H1059" i="10"/>
  <c r="G1059" i="10"/>
  <c r="F1059" i="10"/>
  <c r="O1058" i="10"/>
  <c r="N1058" i="10"/>
  <c r="M1058" i="10"/>
  <c r="L1058" i="10"/>
  <c r="K1058" i="10"/>
  <c r="J1058" i="10"/>
  <c r="I1058" i="10"/>
  <c r="H1058" i="10"/>
  <c r="G1058" i="10"/>
  <c r="F1058" i="10"/>
  <c r="O1057" i="10"/>
  <c r="N1057" i="10"/>
  <c r="M1057" i="10"/>
  <c r="L1057" i="10"/>
  <c r="K1057" i="10"/>
  <c r="J1057" i="10"/>
  <c r="I1057" i="10"/>
  <c r="H1057" i="10"/>
  <c r="G1057" i="10"/>
  <c r="F1057" i="10"/>
  <c r="O1056" i="10"/>
  <c r="N1056" i="10"/>
  <c r="M1056" i="10"/>
  <c r="L1056" i="10"/>
  <c r="K1056" i="10"/>
  <c r="J1056" i="10"/>
  <c r="I1056" i="10"/>
  <c r="H1056" i="10"/>
  <c r="G1056" i="10"/>
  <c r="F1056" i="10"/>
  <c r="O1055" i="10"/>
  <c r="N1055" i="10"/>
  <c r="M1055" i="10"/>
  <c r="L1055" i="10"/>
  <c r="K1055" i="10"/>
  <c r="J1055" i="10"/>
  <c r="I1055" i="10"/>
  <c r="H1055" i="10"/>
  <c r="G1055" i="10"/>
  <c r="F1055" i="10"/>
  <c r="O1054" i="10"/>
  <c r="N1054" i="10"/>
  <c r="M1054" i="10"/>
  <c r="L1054" i="10"/>
  <c r="K1054" i="10"/>
  <c r="J1054" i="10"/>
  <c r="I1054" i="10"/>
  <c r="H1054" i="10"/>
  <c r="G1054" i="10"/>
  <c r="F1054" i="10"/>
  <c r="O1053" i="10"/>
  <c r="N1053" i="10"/>
  <c r="O1052" i="10"/>
  <c r="N1052" i="10"/>
  <c r="O1051" i="10"/>
  <c r="N1051" i="10"/>
  <c r="O1050" i="10"/>
  <c r="N1050" i="10"/>
  <c r="M1050" i="10"/>
  <c r="L1050" i="10"/>
  <c r="K1050" i="10"/>
  <c r="J1050" i="10"/>
  <c r="I1050" i="10"/>
  <c r="H1050" i="10"/>
  <c r="G1050" i="10"/>
  <c r="F1050" i="10"/>
  <c r="O1049" i="10"/>
  <c r="N1049" i="10"/>
  <c r="C1048" i="10"/>
  <c r="O1047" i="10"/>
  <c r="N1047" i="10"/>
  <c r="M1047" i="10"/>
  <c r="L1047" i="10"/>
  <c r="K1047" i="10"/>
  <c r="J1047" i="10"/>
  <c r="I1047" i="10"/>
  <c r="H1047" i="10"/>
  <c r="G1047" i="10"/>
  <c r="F1047" i="10"/>
  <c r="O1046" i="10"/>
  <c r="N1046" i="10"/>
  <c r="M1046" i="10"/>
  <c r="L1046" i="10"/>
  <c r="K1046" i="10"/>
  <c r="J1046" i="10"/>
  <c r="I1046" i="10"/>
  <c r="H1046" i="10"/>
  <c r="G1046" i="10"/>
  <c r="F1046" i="10"/>
  <c r="O1045" i="10"/>
  <c r="N1045" i="10"/>
  <c r="O1044" i="10"/>
  <c r="N1044" i="10"/>
  <c r="O1043" i="10"/>
  <c r="N1043" i="10"/>
  <c r="O1042" i="10"/>
  <c r="N1042" i="10"/>
  <c r="O1041" i="10"/>
  <c r="N1041" i="10"/>
  <c r="O1040" i="10"/>
  <c r="N1040" i="10"/>
  <c r="O1039" i="10"/>
  <c r="N1039" i="10"/>
  <c r="O1038" i="10"/>
  <c r="N1038" i="10"/>
  <c r="M1038" i="10"/>
  <c r="L1038" i="10"/>
  <c r="K1038" i="10"/>
  <c r="J1038" i="10"/>
  <c r="I1038" i="10"/>
  <c r="H1038" i="10"/>
  <c r="G1038" i="10"/>
  <c r="F1038" i="10"/>
  <c r="O1037" i="10"/>
  <c r="N1037" i="10"/>
  <c r="M1037" i="10"/>
  <c r="L1037" i="10"/>
  <c r="K1037" i="10"/>
  <c r="J1037" i="10"/>
  <c r="I1037" i="10"/>
  <c r="H1037" i="10"/>
  <c r="G1037" i="10"/>
  <c r="F1037" i="10"/>
  <c r="O1036" i="10"/>
  <c r="N1036" i="10"/>
  <c r="O1035" i="10"/>
  <c r="N1035" i="10"/>
  <c r="M1035" i="10"/>
  <c r="L1035" i="10"/>
  <c r="K1035" i="10"/>
  <c r="J1035" i="10"/>
  <c r="I1035" i="10"/>
  <c r="H1035" i="10"/>
  <c r="G1035" i="10"/>
  <c r="F1035" i="10"/>
  <c r="O1034" i="10"/>
  <c r="N1034" i="10"/>
  <c r="O1033" i="10"/>
  <c r="N1033" i="10"/>
  <c r="M1033" i="10"/>
  <c r="L1033" i="10"/>
  <c r="K1033" i="10"/>
  <c r="J1033" i="10"/>
  <c r="I1033" i="10"/>
  <c r="H1033" i="10"/>
  <c r="G1033" i="10"/>
  <c r="F1033" i="10"/>
  <c r="O1032" i="10"/>
  <c r="N1032" i="10"/>
  <c r="O1031" i="10"/>
  <c r="N1031" i="10"/>
  <c r="O1030" i="10"/>
  <c r="N1030" i="10"/>
  <c r="M1030" i="10"/>
  <c r="L1030" i="10"/>
  <c r="K1030" i="10"/>
  <c r="J1030" i="10"/>
  <c r="I1030" i="10"/>
  <c r="H1030" i="10"/>
  <c r="G1030" i="10"/>
  <c r="F1030" i="10"/>
  <c r="O1029" i="10"/>
  <c r="N1029" i="10"/>
  <c r="M1029" i="10"/>
  <c r="L1029" i="10"/>
  <c r="K1029" i="10"/>
  <c r="J1029" i="10"/>
  <c r="I1029" i="10"/>
  <c r="H1029" i="10"/>
  <c r="G1029" i="10"/>
  <c r="F1029" i="10"/>
  <c r="O1028" i="10"/>
  <c r="N1028" i="10"/>
  <c r="M1028" i="10"/>
  <c r="L1028" i="10"/>
  <c r="K1028" i="10"/>
  <c r="J1028" i="10"/>
  <c r="I1028" i="10"/>
  <c r="H1028" i="10"/>
  <c r="G1028" i="10"/>
  <c r="F1028" i="10"/>
  <c r="O1027" i="10"/>
  <c r="N1027" i="10"/>
  <c r="M1027" i="10"/>
  <c r="L1027" i="10"/>
  <c r="K1027" i="10"/>
  <c r="J1027" i="10"/>
  <c r="I1027" i="10"/>
  <c r="H1027" i="10"/>
  <c r="G1027" i="10"/>
  <c r="F1027" i="10"/>
  <c r="O1026" i="10"/>
  <c r="N1026" i="10"/>
  <c r="O1025" i="10"/>
  <c r="N1025" i="10"/>
  <c r="M1025" i="10"/>
  <c r="L1025" i="10"/>
  <c r="K1025" i="10"/>
  <c r="J1025" i="10"/>
  <c r="I1025" i="10"/>
  <c r="H1025" i="10"/>
  <c r="G1025" i="10"/>
  <c r="F1025" i="10"/>
  <c r="O1024" i="10"/>
  <c r="N1024" i="10"/>
  <c r="O1023" i="10"/>
  <c r="N1023" i="10"/>
  <c r="O1022" i="10"/>
  <c r="N1022" i="10"/>
  <c r="O1021" i="10"/>
  <c r="N1021" i="10"/>
  <c r="M1021" i="10"/>
  <c r="L1021" i="10"/>
  <c r="K1021" i="10"/>
  <c r="J1021" i="10"/>
  <c r="I1021" i="10"/>
  <c r="H1021" i="10"/>
  <c r="G1021" i="10"/>
  <c r="F1021" i="10"/>
  <c r="O1020" i="10"/>
  <c r="N1020" i="10"/>
  <c r="O1019" i="10"/>
  <c r="N1019" i="10"/>
  <c r="O1018" i="10"/>
  <c r="N1018" i="10"/>
  <c r="M1018" i="10"/>
  <c r="L1018" i="10"/>
  <c r="K1018" i="10"/>
  <c r="J1018" i="10"/>
  <c r="I1018" i="10"/>
  <c r="H1018" i="10"/>
  <c r="G1018" i="10"/>
  <c r="F1018" i="10"/>
  <c r="O1017" i="10"/>
  <c r="N1017" i="10"/>
  <c r="M1017" i="10"/>
  <c r="L1017" i="10"/>
  <c r="K1017" i="10"/>
  <c r="J1017" i="10"/>
  <c r="I1017" i="10"/>
  <c r="H1017" i="10"/>
  <c r="G1017" i="10"/>
  <c r="F1017" i="10"/>
  <c r="O1016" i="10"/>
  <c r="N1016" i="10"/>
  <c r="O1015" i="10"/>
  <c r="N1015" i="10"/>
  <c r="M1015" i="10"/>
  <c r="L1015" i="10"/>
  <c r="K1015" i="10"/>
  <c r="J1015" i="10"/>
  <c r="I1015" i="10"/>
  <c r="H1015" i="10"/>
  <c r="G1015" i="10"/>
  <c r="F1015" i="10"/>
  <c r="O1014" i="10"/>
  <c r="N1014" i="10"/>
  <c r="M1014" i="10"/>
  <c r="L1014" i="10"/>
  <c r="K1014" i="10"/>
  <c r="J1014" i="10"/>
  <c r="I1014" i="10"/>
  <c r="H1014" i="10"/>
  <c r="G1014" i="10"/>
  <c r="F1014" i="10"/>
  <c r="O1013" i="10"/>
  <c r="N1013" i="10"/>
  <c r="O1012" i="10"/>
  <c r="N1012" i="10"/>
  <c r="O1011" i="10"/>
  <c r="N1011" i="10"/>
  <c r="M1011" i="10"/>
  <c r="L1011" i="10"/>
  <c r="K1011" i="10"/>
  <c r="J1011" i="10"/>
  <c r="I1011" i="10"/>
  <c r="H1011" i="10"/>
  <c r="G1011" i="10"/>
  <c r="F1011" i="10"/>
  <c r="O1010" i="10"/>
  <c r="N1010" i="10"/>
  <c r="M1010" i="10"/>
  <c r="L1010" i="10"/>
  <c r="K1010" i="10"/>
  <c r="J1010" i="10"/>
  <c r="I1010" i="10"/>
  <c r="H1010" i="10"/>
  <c r="G1010" i="10"/>
  <c r="F1010" i="10"/>
  <c r="O1009" i="10"/>
  <c r="N1009" i="10"/>
  <c r="M1009" i="10"/>
  <c r="L1009" i="10"/>
  <c r="K1009" i="10"/>
  <c r="J1009" i="10"/>
  <c r="I1009" i="10"/>
  <c r="H1009" i="10"/>
  <c r="G1009" i="10"/>
  <c r="F1009" i="10"/>
  <c r="O1008" i="10"/>
  <c r="N1008" i="10"/>
  <c r="O1007" i="10"/>
  <c r="N1007" i="10"/>
  <c r="M1007" i="10"/>
  <c r="L1007" i="10"/>
  <c r="K1007" i="10"/>
  <c r="J1007" i="10"/>
  <c r="I1007" i="10"/>
  <c r="H1007" i="10"/>
  <c r="G1007" i="10"/>
  <c r="F1007" i="10"/>
  <c r="O1006" i="10"/>
  <c r="N1006" i="10"/>
  <c r="O1005" i="10"/>
  <c r="N1005" i="10"/>
  <c r="O1004" i="10"/>
  <c r="N1004" i="10"/>
  <c r="M1004" i="10"/>
  <c r="L1004" i="10"/>
  <c r="K1004" i="10"/>
  <c r="J1004" i="10"/>
  <c r="I1004" i="10"/>
  <c r="H1004" i="10"/>
  <c r="G1004" i="10"/>
  <c r="F1004" i="10"/>
  <c r="O1003" i="10"/>
  <c r="N1003" i="10"/>
  <c r="M1003" i="10"/>
  <c r="L1003" i="10"/>
  <c r="K1003" i="10"/>
  <c r="J1003" i="10"/>
  <c r="I1003" i="10"/>
  <c r="H1003" i="10"/>
  <c r="G1003" i="10"/>
  <c r="F1003" i="10"/>
  <c r="O1002" i="10"/>
  <c r="N1002" i="10"/>
  <c r="M1002" i="10"/>
  <c r="L1002" i="10"/>
  <c r="K1002" i="10"/>
  <c r="J1002" i="10"/>
  <c r="I1002" i="10"/>
  <c r="H1002" i="10"/>
  <c r="G1002" i="10"/>
  <c r="F1002" i="10"/>
  <c r="O1001" i="10"/>
  <c r="N1001" i="10"/>
  <c r="M1001" i="10"/>
  <c r="L1001" i="10"/>
  <c r="K1001" i="10"/>
  <c r="J1001" i="10"/>
  <c r="I1001" i="10"/>
  <c r="H1001" i="10"/>
  <c r="G1001" i="10"/>
  <c r="F1001" i="10"/>
  <c r="O1000" i="10"/>
  <c r="N1000" i="10"/>
  <c r="M1000" i="10"/>
  <c r="L1000" i="10"/>
  <c r="K1000" i="10"/>
  <c r="J1000" i="10"/>
  <c r="I1000" i="10"/>
  <c r="H1000" i="10"/>
  <c r="G1000" i="10"/>
  <c r="F1000" i="10"/>
  <c r="O999" i="10"/>
  <c r="N999" i="10"/>
  <c r="M999" i="10"/>
  <c r="L999" i="10"/>
  <c r="K999" i="10"/>
  <c r="J999" i="10"/>
  <c r="I999" i="10"/>
  <c r="H999" i="10"/>
  <c r="G999" i="10"/>
  <c r="F999" i="10"/>
  <c r="O998" i="10"/>
  <c r="N998" i="10"/>
  <c r="O997" i="10"/>
  <c r="N997" i="10"/>
  <c r="O996" i="10"/>
  <c r="N996" i="10"/>
  <c r="M996" i="10"/>
  <c r="L996" i="10"/>
  <c r="K996" i="10"/>
  <c r="J996" i="10"/>
  <c r="I996" i="10"/>
  <c r="H996" i="10"/>
  <c r="G996" i="10"/>
  <c r="F996" i="10"/>
  <c r="O995" i="10"/>
  <c r="N995" i="10"/>
  <c r="M995" i="10"/>
  <c r="L995" i="10"/>
  <c r="K995" i="10"/>
  <c r="J995" i="10"/>
  <c r="I995" i="10"/>
  <c r="H995" i="10"/>
  <c r="G995" i="10"/>
  <c r="F995" i="10"/>
  <c r="O994" i="10"/>
  <c r="N994" i="10"/>
  <c r="M994" i="10"/>
  <c r="L994" i="10"/>
  <c r="K994" i="10"/>
  <c r="J994" i="10"/>
  <c r="I994" i="10"/>
  <c r="H994" i="10"/>
  <c r="G994" i="10"/>
  <c r="F994" i="10"/>
  <c r="O993" i="10"/>
  <c r="N993" i="10"/>
  <c r="O992" i="10"/>
  <c r="N992" i="10"/>
  <c r="M992" i="10"/>
  <c r="L992" i="10"/>
  <c r="K992" i="10"/>
  <c r="J992" i="10"/>
  <c r="I992" i="10"/>
  <c r="H992" i="10"/>
  <c r="G992" i="10"/>
  <c r="F992" i="10"/>
  <c r="O991" i="10"/>
  <c r="N991" i="10"/>
  <c r="M991" i="10"/>
  <c r="L991" i="10"/>
  <c r="K991" i="10"/>
  <c r="J991" i="10"/>
  <c r="I991" i="10"/>
  <c r="H991" i="10"/>
  <c r="G991" i="10"/>
  <c r="F991" i="10"/>
  <c r="O990" i="10"/>
  <c r="N990" i="10"/>
  <c r="M990" i="10"/>
  <c r="L990" i="10"/>
  <c r="K990" i="10"/>
  <c r="J990" i="10"/>
  <c r="I990" i="10"/>
  <c r="H990" i="10"/>
  <c r="G990" i="10"/>
  <c r="F990" i="10"/>
  <c r="O989" i="10"/>
  <c r="N989" i="10"/>
  <c r="M989" i="10"/>
  <c r="L989" i="10"/>
  <c r="K989" i="10"/>
  <c r="J989" i="10"/>
  <c r="I989" i="10"/>
  <c r="H989" i="10"/>
  <c r="G989" i="10"/>
  <c r="F989" i="10"/>
  <c r="O988" i="10"/>
  <c r="N988" i="10"/>
  <c r="M988" i="10"/>
  <c r="L988" i="10"/>
  <c r="K988" i="10"/>
  <c r="J988" i="10"/>
  <c r="I988" i="10"/>
  <c r="H988" i="10"/>
  <c r="G988" i="10"/>
  <c r="F988" i="10"/>
  <c r="O987" i="10"/>
  <c r="N987" i="10"/>
  <c r="M987" i="10"/>
  <c r="L987" i="10"/>
  <c r="K987" i="10"/>
  <c r="J987" i="10"/>
  <c r="I987" i="10"/>
  <c r="H987" i="10"/>
  <c r="G987" i="10"/>
  <c r="F987" i="10"/>
  <c r="O986" i="10"/>
  <c r="N986" i="10"/>
  <c r="M986" i="10"/>
  <c r="L986" i="10"/>
  <c r="K986" i="10"/>
  <c r="J986" i="10"/>
  <c r="I986" i="10"/>
  <c r="H986" i="10"/>
  <c r="G986" i="10"/>
  <c r="F986" i="10"/>
  <c r="O985" i="10"/>
  <c r="N985" i="10"/>
  <c r="M985" i="10"/>
  <c r="L985" i="10"/>
  <c r="K985" i="10"/>
  <c r="J985" i="10"/>
  <c r="I985" i="10"/>
  <c r="H985" i="10"/>
  <c r="G985" i="10"/>
  <c r="F985" i="10"/>
  <c r="O984" i="10"/>
  <c r="N984" i="10"/>
  <c r="M984" i="10"/>
  <c r="L984" i="10"/>
  <c r="K984" i="10"/>
  <c r="J984" i="10"/>
  <c r="I984" i="10"/>
  <c r="H984" i="10"/>
  <c r="G984" i="10"/>
  <c r="F984" i="10"/>
  <c r="O983" i="10"/>
  <c r="N983" i="10"/>
  <c r="M983" i="10"/>
  <c r="L983" i="10"/>
  <c r="K983" i="10"/>
  <c r="J983" i="10"/>
  <c r="I983" i="10"/>
  <c r="H983" i="10"/>
  <c r="G983" i="10"/>
  <c r="F983" i="10"/>
  <c r="O982" i="10"/>
  <c r="N982" i="10"/>
  <c r="O981" i="10"/>
  <c r="N981" i="10"/>
  <c r="O980" i="10"/>
  <c r="N980" i="10"/>
  <c r="O979" i="10"/>
  <c r="N979" i="10"/>
  <c r="M979" i="10"/>
  <c r="L979" i="10"/>
  <c r="K979" i="10"/>
  <c r="J979" i="10"/>
  <c r="I979" i="10"/>
  <c r="H979" i="10"/>
  <c r="G979" i="10"/>
  <c r="F979" i="10"/>
  <c r="O978" i="10"/>
  <c r="N978" i="10"/>
  <c r="O977" i="10"/>
  <c r="N977" i="10"/>
  <c r="M977" i="10"/>
  <c r="L977" i="10"/>
  <c r="K977" i="10"/>
  <c r="J977" i="10"/>
  <c r="I977" i="10"/>
  <c r="H977" i="10"/>
  <c r="G977" i="10"/>
  <c r="F977" i="10"/>
  <c r="O976" i="10"/>
  <c r="N976" i="10"/>
  <c r="O975" i="10"/>
  <c r="N975" i="10"/>
  <c r="M975" i="10"/>
  <c r="L975" i="10"/>
  <c r="K975" i="10"/>
  <c r="J975" i="10"/>
  <c r="I975" i="10"/>
  <c r="H975" i="10"/>
  <c r="G975" i="10"/>
  <c r="F975" i="10"/>
  <c r="O974" i="10"/>
  <c r="N974" i="10"/>
  <c r="M974" i="10"/>
  <c r="L974" i="10"/>
  <c r="K974" i="10"/>
  <c r="J974" i="10"/>
  <c r="I974" i="10"/>
  <c r="H974" i="10"/>
  <c r="G974" i="10"/>
  <c r="F974" i="10"/>
  <c r="O973" i="10"/>
  <c r="N973" i="10"/>
  <c r="O972" i="10"/>
  <c r="N972" i="10"/>
  <c r="M972" i="10"/>
  <c r="L972" i="10"/>
  <c r="K972" i="10"/>
  <c r="J972" i="10"/>
  <c r="I972" i="10"/>
  <c r="H972" i="10"/>
  <c r="G972" i="10"/>
  <c r="F972" i="10"/>
  <c r="O971" i="10"/>
  <c r="N971" i="10"/>
  <c r="M971" i="10"/>
  <c r="L971" i="10"/>
  <c r="K971" i="10"/>
  <c r="J971" i="10"/>
  <c r="I971" i="10"/>
  <c r="H971" i="10"/>
  <c r="G971" i="10"/>
  <c r="F971" i="10"/>
  <c r="O970" i="10"/>
  <c r="N970" i="10"/>
  <c r="O969" i="10"/>
  <c r="N969" i="10"/>
  <c r="M969" i="10"/>
  <c r="L969" i="10"/>
  <c r="K969" i="10"/>
  <c r="J969" i="10"/>
  <c r="I969" i="10"/>
  <c r="H969" i="10"/>
  <c r="G969" i="10"/>
  <c r="F969" i="10"/>
  <c r="O968" i="10"/>
  <c r="N968" i="10"/>
  <c r="M968" i="10"/>
  <c r="L968" i="10"/>
  <c r="K968" i="10"/>
  <c r="J968" i="10"/>
  <c r="I968" i="10"/>
  <c r="H968" i="10"/>
  <c r="G968" i="10"/>
  <c r="F968" i="10"/>
  <c r="O967" i="10"/>
  <c r="N967" i="10"/>
  <c r="O966" i="10"/>
  <c r="N966" i="10"/>
  <c r="M966" i="10"/>
  <c r="L966" i="10"/>
  <c r="K966" i="10"/>
  <c r="J966" i="10"/>
  <c r="I966" i="10"/>
  <c r="H966" i="10"/>
  <c r="G966" i="10"/>
  <c r="F966" i="10"/>
  <c r="O965" i="10"/>
  <c r="N965" i="10"/>
  <c r="M965" i="10"/>
  <c r="L965" i="10"/>
  <c r="K965" i="10"/>
  <c r="J965" i="10"/>
  <c r="I965" i="10"/>
  <c r="H965" i="10"/>
  <c r="G965" i="10"/>
  <c r="F965" i="10"/>
  <c r="O964" i="10"/>
  <c r="N964" i="10"/>
  <c r="O963" i="10"/>
  <c r="N963" i="10"/>
  <c r="M963" i="10"/>
  <c r="L963" i="10"/>
  <c r="K963" i="10"/>
  <c r="J963" i="10"/>
  <c r="I963" i="10"/>
  <c r="H963" i="10"/>
  <c r="G963" i="10"/>
  <c r="F963" i="10"/>
  <c r="O962" i="10"/>
  <c r="N962" i="10"/>
  <c r="M962" i="10"/>
  <c r="L962" i="10"/>
  <c r="K962" i="10"/>
  <c r="J962" i="10"/>
  <c r="I962" i="10"/>
  <c r="H962" i="10"/>
  <c r="G962" i="10"/>
  <c r="F962" i="10"/>
  <c r="O961" i="10"/>
  <c r="N961" i="10"/>
  <c r="M961" i="10"/>
  <c r="L961" i="10"/>
  <c r="K961" i="10"/>
  <c r="J961" i="10"/>
  <c r="I961" i="10"/>
  <c r="H961" i="10"/>
  <c r="G961" i="10"/>
  <c r="F961" i="10"/>
  <c r="O960" i="10"/>
  <c r="N960" i="10"/>
  <c r="M960" i="10"/>
  <c r="L960" i="10"/>
  <c r="K960" i="10"/>
  <c r="J960" i="10"/>
  <c r="I960" i="10"/>
  <c r="H960" i="10"/>
  <c r="G960" i="10"/>
  <c r="F960" i="10"/>
  <c r="O959" i="10"/>
  <c r="N959" i="10"/>
  <c r="M959" i="10"/>
  <c r="L959" i="10"/>
  <c r="K959" i="10"/>
  <c r="J959" i="10"/>
  <c r="I959" i="10"/>
  <c r="H959" i="10"/>
  <c r="G959" i="10"/>
  <c r="F959" i="10"/>
  <c r="O958" i="10"/>
  <c r="N958" i="10"/>
  <c r="M958" i="10"/>
  <c r="L958" i="10"/>
  <c r="K958" i="10"/>
  <c r="J958" i="10"/>
  <c r="I958" i="10"/>
  <c r="H958" i="10"/>
  <c r="G958" i="10"/>
  <c r="F958" i="10"/>
  <c r="O957" i="10"/>
  <c r="N957" i="10"/>
  <c r="M957" i="10"/>
  <c r="L957" i="10"/>
  <c r="K957" i="10"/>
  <c r="J957" i="10"/>
  <c r="I957" i="10"/>
  <c r="H957" i="10"/>
  <c r="G957" i="10"/>
  <c r="F957" i="10"/>
  <c r="O956" i="10"/>
  <c r="N956" i="10"/>
  <c r="O954" i="10"/>
  <c r="N954" i="10"/>
  <c r="M954" i="10"/>
  <c r="L954" i="10"/>
  <c r="K954" i="10"/>
  <c r="J954" i="10"/>
  <c r="I954" i="10"/>
  <c r="H954" i="10"/>
  <c r="G954" i="10"/>
  <c r="F954" i="10"/>
  <c r="O953" i="10"/>
  <c r="N953" i="10"/>
  <c r="M953" i="10"/>
  <c r="L953" i="10"/>
  <c r="K953" i="10"/>
  <c r="J953" i="10"/>
  <c r="I953" i="10"/>
  <c r="H953" i="10"/>
  <c r="G953" i="10"/>
  <c r="F953" i="10"/>
  <c r="O952" i="10"/>
  <c r="N952" i="10"/>
  <c r="M952" i="10"/>
  <c r="L952" i="10"/>
  <c r="K952" i="10"/>
  <c r="J952" i="10"/>
  <c r="I952" i="10"/>
  <c r="H952" i="10"/>
  <c r="G952" i="10"/>
  <c r="F952" i="10"/>
  <c r="O951" i="10"/>
  <c r="N951" i="10"/>
  <c r="O950" i="10"/>
  <c r="N950" i="10"/>
  <c r="O949" i="10"/>
  <c r="N949" i="10"/>
  <c r="O948" i="10"/>
  <c r="N948" i="10"/>
  <c r="M948" i="10"/>
  <c r="L948" i="10"/>
  <c r="K948" i="10"/>
  <c r="J948" i="10"/>
  <c r="I948" i="10"/>
  <c r="H948" i="10"/>
  <c r="G948" i="10"/>
  <c r="F948" i="10"/>
  <c r="O947" i="10"/>
  <c r="N947" i="10"/>
  <c r="M947" i="10"/>
  <c r="L947" i="10"/>
  <c r="K947" i="10"/>
  <c r="J947" i="10"/>
  <c r="I947" i="10"/>
  <c r="H947" i="10"/>
  <c r="G947" i="10"/>
  <c r="F947" i="10"/>
  <c r="O946" i="10"/>
  <c r="N946" i="10"/>
  <c r="O945" i="10"/>
  <c r="N945" i="10"/>
  <c r="O944" i="10"/>
  <c r="N944" i="10"/>
  <c r="O943" i="10"/>
  <c r="N943" i="10"/>
  <c r="O942" i="10"/>
  <c r="N942" i="10"/>
  <c r="O941" i="10"/>
  <c r="N941" i="10"/>
  <c r="O940" i="10"/>
  <c r="N940" i="10"/>
  <c r="O939" i="10"/>
  <c r="N939" i="10"/>
  <c r="M939" i="10"/>
  <c r="L939" i="10"/>
  <c r="K939" i="10"/>
  <c r="J939" i="10"/>
  <c r="I939" i="10"/>
  <c r="H939" i="10"/>
  <c r="G939" i="10"/>
  <c r="F939" i="10"/>
  <c r="O938" i="10"/>
  <c r="N938" i="10"/>
  <c r="M938" i="10"/>
  <c r="L938" i="10"/>
  <c r="K938" i="10"/>
  <c r="J938" i="10"/>
  <c r="I938" i="10"/>
  <c r="H938" i="10"/>
  <c r="G938" i="10"/>
  <c r="F938" i="10"/>
  <c r="O937" i="10"/>
  <c r="N937" i="10"/>
  <c r="O936" i="10"/>
  <c r="N936" i="10"/>
  <c r="O935" i="10"/>
  <c r="N935" i="10"/>
  <c r="O934" i="10"/>
  <c r="N934" i="10"/>
  <c r="M934" i="10"/>
  <c r="L934" i="10"/>
  <c r="K934" i="10"/>
  <c r="J934" i="10"/>
  <c r="I934" i="10"/>
  <c r="H934" i="10"/>
  <c r="G934" i="10"/>
  <c r="F934" i="10"/>
  <c r="O933" i="10"/>
  <c r="N933" i="10"/>
  <c r="M933" i="10"/>
  <c r="L933" i="10"/>
  <c r="K933" i="10"/>
  <c r="J933" i="10"/>
  <c r="I933" i="10"/>
  <c r="H933" i="10"/>
  <c r="G933" i="10"/>
  <c r="F933" i="10"/>
  <c r="O932" i="10"/>
  <c r="N932" i="10"/>
  <c r="M932" i="10"/>
  <c r="L932" i="10"/>
  <c r="K932" i="10"/>
  <c r="J932" i="10"/>
  <c r="I932" i="10"/>
  <c r="H932" i="10"/>
  <c r="G932" i="10"/>
  <c r="F932" i="10"/>
  <c r="O931" i="10"/>
  <c r="N931" i="10"/>
  <c r="M931" i="10"/>
  <c r="L931" i="10"/>
  <c r="K931" i="10"/>
  <c r="J931" i="10"/>
  <c r="I931" i="10"/>
  <c r="H931" i="10"/>
  <c r="G931" i="10"/>
  <c r="F931" i="10"/>
  <c r="O930" i="10"/>
  <c r="N930" i="10"/>
  <c r="O929" i="10"/>
  <c r="N929" i="10"/>
  <c r="M929" i="10"/>
  <c r="L929" i="10"/>
  <c r="K929" i="10"/>
  <c r="J929" i="10"/>
  <c r="I929" i="10"/>
  <c r="H929" i="10"/>
  <c r="G929" i="10"/>
  <c r="F929" i="10"/>
  <c r="O928" i="10"/>
  <c r="N928" i="10"/>
  <c r="M928" i="10"/>
  <c r="L928" i="10"/>
  <c r="K928" i="10"/>
  <c r="J928" i="10"/>
  <c r="I928" i="10"/>
  <c r="H928" i="10"/>
  <c r="G928" i="10"/>
  <c r="F928" i="10"/>
  <c r="O927" i="10"/>
  <c r="N927" i="10"/>
  <c r="M927" i="10"/>
  <c r="L927" i="10"/>
  <c r="K927" i="10"/>
  <c r="J927" i="10"/>
  <c r="I927" i="10"/>
  <c r="H927" i="10"/>
  <c r="G927" i="10"/>
  <c r="F927" i="10"/>
  <c r="O925" i="10"/>
  <c r="N925" i="10"/>
  <c r="O924" i="10"/>
  <c r="N924" i="10"/>
  <c r="M924" i="10"/>
  <c r="L924" i="10"/>
  <c r="K924" i="10"/>
  <c r="J924" i="10"/>
  <c r="I924" i="10"/>
  <c r="H924" i="10"/>
  <c r="G924" i="10"/>
  <c r="F924" i="10"/>
  <c r="O923" i="10"/>
  <c r="N923" i="10"/>
  <c r="M923" i="10"/>
  <c r="L923" i="10"/>
  <c r="K923" i="10"/>
  <c r="J923" i="10"/>
  <c r="I923" i="10"/>
  <c r="H923" i="10"/>
  <c r="G923" i="10"/>
  <c r="F923" i="10"/>
  <c r="O922" i="10"/>
  <c r="N922" i="10"/>
  <c r="M922" i="10"/>
  <c r="L922" i="10"/>
  <c r="K922" i="10"/>
  <c r="J922" i="10"/>
  <c r="I922" i="10"/>
  <c r="H922" i="10"/>
  <c r="G922" i="10"/>
  <c r="F922" i="10"/>
  <c r="O921" i="10"/>
  <c r="N921" i="10"/>
  <c r="O920" i="10"/>
  <c r="N920" i="10"/>
  <c r="M920" i="10"/>
  <c r="L920" i="10"/>
  <c r="K920" i="10"/>
  <c r="J920" i="10"/>
  <c r="I920" i="10"/>
  <c r="H920" i="10"/>
  <c r="G920" i="10"/>
  <c r="F920" i="10"/>
  <c r="O919" i="10"/>
  <c r="N919" i="10"/>
  <c r="M919" i="10"/>
  <c r="L919" i="10"/>
  <c r="K919" i="10"/>
  <c r="J919" i="10"/>
  <c r="I919" i="10"/>
  <c r="H919" i="10"/>
  <c r="G919" i="10"/>
  <c r="F919" i="10"/>
  <c r="O918" i="10"/>
  <c r="N918" i="10"/>
  <c r="O917" i="10"/>
  <c r="N917" i="10"/>
  <c r="M917" i="10"/>
  <c r="L917" i="10"/>
  <c r="K917" i="10"/>
  <c r="J917" i="10"/>
  <c r="I917" i="10"/>
  <c r="H917" i="10"/>
  <c r="G917" i="10"/>
  <c r="F917" i="10"/>
  <c r="O916" i="10"/>
  <c r="N916" i="10"/>
  <c r="O915" i="10"/>
  <c r="N915" i="10"/>
  <c r="O914" i="10"/>
  <c r="N914" i="10"/>
  <c r="O913" i="10"/>
  <c r="N913" i="10"/>
  <c r="M913" i="10"/>
  <c r="L913" i="10"/>
  <c r="K913" i="10"/>
  <c r="J913" i="10"/>
  <c r="I913" i="10"/>
  <c r="H913" i="10"/>
  <c r="G913" i="10"/>
  <c r="F913" i="10"/>
  <c r="O912" i="10"/>
  <c r="N912" i="10"/>
  <c r="M912" i="10"/>
  <c r="L912" i="10"/>
  <c r="K912" i="10"/>
  <c r="J912" i="10"/>
  <c r="I912" i="10"/>
  <c r="H912" i="10"/>
  <c r="G912" i="10"/>
  <c r="F912" i="10"/>
  <c r="O911" i="10"/>
  <c r="N911" i="10"/>
  <c r="M911" i="10"/>
  <c r="L911" i="10"/>
  <c r="K911" i="10"/>
  <c r="J911" i="10"/>
  <c r="I911" i="10"/>
  <c r="H911" i="10"/>
  <c r="G911" i="10"/>
  <c r="F911" i="10"/>
  <c r="O910" i="10"/>
  <c r="N910" i="10"/>
  <c r="M910" i="10"/>
  <c r="L910" i="10"/>
  <c r="K910" i="10"/>
  <c r="J910" i="10"/>
  <c r="I910" i="10"/>
  <c r="H910" i="10"/>
  <c r="G910" i="10"/>
  <c r="F910" i="10"/>
  <c r="O909" i="10"/>
  <c r="N909" i="10"/>
  <c r="O908" i="10"/>
  <c r="N908" i="10"/>
  <c r="M908" i="10"/>
  <c r="L908" i="10"/>
  <c r="K908" i="10"/>
  <c r="J908" i="10"/>
  <c r="I908" i="10"/>
  <c r="H908" i="10"/>
  <c r="G908" i="10"/>
  <c r="F908" i="10"/>
  <c r="O907" i="10"/>
  <c r="N907" i="10"/>
  <c r="M907" i="10"/>
  <c r="L907" i="10"/>
  <c r="K907" i="10"/>
  <c r="J907" i="10"/>
  <c r="I907" i="10"/>
  <c r="H907" i="10"/>
  <c r="G907" i="10"/>
  <c r="F907" i="10"/>
  <c r="O906" i="10"/>
  <c r="N906" i="10"/>
  <c r="M906" i="10"/>
  <c r="L906" i="10"/>
  <c r="K906" i="10"/>
  <c r="J906" i="10"/>
  <c r="I906" i="10"/>
  <c r="H906" i="10"/>
  <c r="G906" i="10"/>
  <c r="F906" i="10"/>
  <c r="O905" i="10"/>
  <c r="N905" i="10"/>
  <c r="O904" i="10"/>
  <c r="N904" i="10"/>
  <c r="M904" i="10"/>
  <c r="L904" i="10"/>
  <c r="K904" i="10"/>
  <c r="J904" i="10"/>
  <c r="I904" i="10"/>
  <c r="H904" i="10"/>
  <c r="G904" i="10"/>
  <c r="F904" i="10"/>
  <c r="O903" i="10"/>
  <c r="N903" i="10"/>
  <c r="M903" i="10"/>
  <c r="L903" i="10"/>
  <c r="K903" i="10"/>
  <c r="J903" i="10"/>
  <c r="I903" i="10"/>
  <c r="H903" i="10"/>
  <c r="G903" i="10"/>
  <c r="F903" i="10"/>
  <c r="O902" i="10"/>
  <c r="N902" i="10"/>
  <c r="M902" i="10"/>
  <c r="L902" i="10"/>
  <c r="K902" i="10"/>
  <c r="J902" i="10"/>
  <c r="I902" i="10"/>
  <c r="H902" i="10"/>
  <c r="G902" i="10"/>
  <c r="F902" i="10"/>
  <c r="O901" i="10"/>
  <c r="N901" i="10"/>
  <c r="M901" i="10"/>
  <c r="L901" i="10"/>
  <c r="K901" i="10"/>
  <c r="J901" i="10"/>
  <c r="I901" i="10"/>
  <c r="H901" i="10"/>
  <c r="G901" i="10"/>
  <c r="F901" i="10"/>
  <c r="O900" i="10"/>
  <c r="N900" i="10"/>
  <c r="O899" i="10"/>
  <c r="N899" i="10"/>
  <c r="M899" i="10"/>
  <c r="L899" i="10"/>
  <c r="K899" i="10"/>
  <c r="J899" i="10"/>
  <c r="I899" i="10"/>
  <c r="H899" i="10"/>
  <c r="G899" i="10"/>
  <c r="F899" i="10"/>
  <c r="O898" i="10"/>
  <c r="N898" i="10"/>
  <c r="O897" i="10"/>
  <c r="N897" i="10"/>
  <c r="M897" i="10"/>
  <c r="L897" i="10"/>
  <c r="K897" i="10"/>
  <c r="J897" i="10"/>
  <c r="I897" i="10"/>
  <c r="H897" i="10"/>
  <c r="G897" i="10"/>
  <c r="F897" i="10"/>
  <c r="O896" i="10"/>
  <c r="N896" i="10"/>
  <c r="O895" i="10"/>
  <c r="N895" i="10"/>
  <c r="M895" i="10"/>
  <c r="L895" i="10"/>
  <c r="K895" i="10"/>
  <c r="J895" i="10"/>
  <c r="I895" i="10"/>
  <c r="H895" i="10"/>
  <c r="G895" i="10"/>
  <c r="F895" i="10"/>
  <c r="O894" i="10"/>
  <c r="N894" i="10"/>
  <c r="M894" i="10"/>
  <c r="L894" i="10"/>
  <c r="K894" i="10"/>
  <c r="J894" i="10"/>
  <c r="I894" i="10"/>
  <c r="H894" i="10"/>
  <c r="G894" i="10"/>
  <c r="F894" i="10"/>
  <c r="O893" i="10"/>
  <c r="N893" i="10"/>
  <c r="M893" i="10"/>
  <c r="L893" i="10"/>
  <c r="K893" i="10"/>
  <c r="J893" i="10"/>
  <c r="I893" i="10"/>
  <c r="H893" i="10"/>
  <c r="G893" i="10"/>
  <c r="F893" i="10"/>
  <c r="O892" i="10"/>
  <c r="N892" i="10"/>
  <c r="O891" i="10"/>
  <c r="N891" i="10"/>
  <c r="M891" i="10"/>
  <c r="L891" i="10"/>
  <c r="K891" i="10"/>
  <c r="J891" i="10"/>
  <c r="I891" i="10"/>
  <c r="H891" i="10"/>
  <c r="G891" i="10"/>
  <c r="F891" i="10"/>
  <c r="O890" i="10"/>
  <c r="N890" i="10"/>
  <c r="O889" i="10"/>
  <c r="N889" i="10"/>
  <c r="M889" i="10"/>
  <c r="L889" i="10"/>
  <c r="K889" i="10"/>
  <c r="J889" i="10"/>
  <c r="I889" i="10"/>
  <c r="H889" i="10"/>
  <c r="G889" i="10"/>
  <c r="F889" i="10"/>
  <c r="O888" i="10"/>
  <c r="N888" i="10"/>
  <c r="M888" i="10"/>
  <c r="L888" i="10"/>
  <c r="K888" i="10"/>
  <c r="J888" i="10"/>
  <c r="I888" i="10"/>
  <c r="H888" i="10"/>
  <c r="G888" i="10"/>
  <c r="F888" i="10"/>
  <c r="O887" i="10"/>
  <c r="N887" i="10"/>
  <c r="M887" i="10"/>
  <c r="L887" i="10"/>
  <c r="K887" i="10"/>
  <c r="J887" i="10"/>
  <c r="I887" i="10"/>
  <c r="H887" i="10"/>
  <c r="G887" i="10"/>
  <c r="F887" i="10"/>
  <c r="O886" i="10"/>
  <c r="N886" i="10"/>
  <c r="O885" i="10"/>
  <c r="N885" i="10"/>
  <c r="M885" i="10"/>
  <c r="L885" i="10"/>
  <c r="K885" i="10"/>
  <c r="J885" i="10"/>
  <c r="I885" i="10"/>
  <c r="H885" i="10"/>
  <c r="G885" i="10"/>
  <c r="F885" i="10"/>
  <c r="O884" i="10"/>
  <c r="N884" i="10"/>
  <c r="O883" i="10"/>
  <c r="N883" i="10"/>
  <c r="M883" i="10"/>
  <c r="L883" i="10"/>
  <c r="K883" i="10"/>
  <c r="J883" i="10"/>
  <c r="I883" i="10"/>
  <c r="H883" i="10"/>
  <c r="G883" i="10"/>
  <c r="F883" i="10"/>
  <c r="O882" i="10"/>
  <c r="N882" i="10"/>
  <c r="M882" i="10"/>
  <c r="L882" i="10"/>
  <c r="K882" i="10"/>
  <c r="J882" i="10"/>
  <c r="I882" i="10"/>
  <c r="H882" i="10"/>
  <c r="G882" i="10"/>
  <c r="F882" i="10"/>
  <c r="O881" i="10"/>
  <c r="N881" i="10"/>
  <c r="M881" i="10"/>
  <c r="L881" i="10"/>
  <c r="K881" i="10"/>
  <c r="J881" i="10"/>
  <c r="I881" i="10"/>
  <c r="H881" i="10"/>
  <c r="G881" i="10"/>
  <c r="F881" i="10"/>
  <c r="O880" i="10"/>
  <c r="N880" i="10"/>
  <c r="M880" i="10"/>
  <c r="L880" i="10"/>
  <c r="K880" i="10"/>
  <c r="J880" i="10"/>
  <c r="I880" i="10"/>
  <c r="H880" i="10"/>
  <c r="G880" i="10"/>
  <c r="F880" i="10"/>
  <c r="O879" i="10"/>
  <c r="N879" i="10"/>
  <c r="M879" i="10"/>
  <c r="L879" i="10"/>
  <c r="K879" i="10"/>
  <c r="J879" i="10"/>
  <c r="I879" i="10"/>
  <c r="H879" i="10"/>
  <c r="G879" i="10"/>
  <c r="F879" i="10"/>
  <c r="O878" i="10"/>
  <c r="N878" i="10"/>
  <c r="M878" i="10"/>
  <c r="L878" i="10"/>
  <c r="K878" i="10"/>
  <c r="J878" i="10"/>
  <c r="I878" i="10"/>
  <c r="H878" i="10"/>
  <c r="G878" i="10"/>
  <c r="F878" i="10"/>
  <c r="O877" i="10"/>
  <c r="N877" i="10"/>
  <c r="M877" i="10"/>
  <c r="L877" i="10"/>
  <c r="K877" i="10"/>
  <c r="J877" i="10"/>
  <c r="I877" i="10"/>
  <c r="H877" i="10"/>
  <c r="G877" i="10"/>
  <c r="F877" i="10"/>
  <c r="O876" i="10"/>
  <c r="N876" i="10"/>
  <c r="M876" i="10"/>
  <c r="L876" i="10"/>
  <c r="K876" i="10"/>
  <c r="J876" i="10"/>
  <c r="I876" i="10"/>
  <c r="H876" i="10"/>
  <c r="G876" i="10"/>
  <c r="F876" i="10"/>
  <c r="O875" i="10"/>
  <c r="N875" i="10"/>
  <c r="M875" i="10"/>
  <c r="L875" i="10"/>
  <c r="K875" i="10"/>
  <c r="J875" i="10"/>
  <c r="I875" i="10"/>
  <c r="H875" i="10"/>
  <c r="G875" i="10"/>
  <c r="F875" i="10"/>
  <c r="O874" i="10"/>
  <c r="N874" i="10"/>
  <c r="M874" i="10"/>
  <c r="L874" i="10"/>
  <c r="K874" i="10"/>
  <c r="J874" i="10"/>
  <c r="I874" i="10"/>
  <c r="H874" i="10"/>
  <c r="G874" i="10"/>
  <c r="F874" i="10"/>
  <c r="O873" i="10"/>
  <c r="N873" i="10"/>
  <c r="M873" i="10"/>
  <c r="L873" i="10"/>
  <c r="K873" i="10"/>
  <c r="J873" i="10"/>
  <c r="I873" i="10"/>
  <c r="H873" i="10"/>
  <c r="G873" i="10"/>
  <c r="F873" i="10"/>
  <c r="O872" i="10"/>
  <c r="N872" i="10"/>
  <c r="M872" i="10"/>
  <c r="L872" i="10"/>
  <c r="K872" i="10"/>
  <c r="J872" i="10"/>
  <c r="I872" i="10"/>
  <c r="H872" i="10"/>
  <c r="G872" i="10"/>
  <c r="F872" i="10"/>
  <c r="O871" i="10"/>
  <c r="N871" i="10"/>
  <c r="M871" i="10"/>
  <c r="L871" i="10"/>
  <c r="K871" i="10"/>
  <c r="J871" i="10"/>
  <c r="I871" i="10"/>
  <c r="H871" i="10"/>
  <c r="G871" i="10"/>
  <c r="F871" i="10"/>
  <c r="O870" i="10"/>
  <c r="N870" i="10"/>
  <c r="M870" i="10"/>
  <c r="L870" i="10"/>
  <c r="K870" i="10"/>
  <c r="J870" i="10"/>
  <c r="I870" i="10"/>
  <c r="H870" i="10"/>
  <c r="G870" i="10"/>
  <c r="F870" i="10"/>
  <c r="O869" i="10"/>
  <c r="N869" i="10"/>
  <c r="M869" i="10"/>
  <c r="L869" i="10"/>
  <c r="K869" i="10"/>
  <c r="J869" i="10"/>
  <c r="I869" i="10"/>
  <c r="H869" i="10"/>
  <c r="G869" i="10"/>
  <c r="F869" i="10"/>
  <c r="O868" i="10"/>
  <c r="N868" i="10"/>
  <c r="M868" i="10"/>
  <c r="L868" i="10"/>
  <c r="K868" i="10"/>
  <c r="J868" i="10"/>
  <c r="I868" i="10"/>
  <c r="H868" i="10"/>
  <c r="G868" i="10"/>
  <c r="F868" i="10"/>
  <c r="O867" i="10"/>
  <c r="N867" i="10"/>
  <c r="O866" i="10"/>
  <c r="N866" i="10"/>
  <c r="O865" i="10"/>
  <c r="N865" i="10"/>
  <c r="O864" i="10"/>
  <c r="N864" i="10"/>
  <c r="M864" i="10"/>
  <c r="L864" i="10"/>
  <c r="K864" i="10"/>
  <c r="J864" i="10"/>
  <c r="I864" i="10"/>
  <c r="H864" i="10"/>
  <c r="G864" i="10"/>
  <c r="F864" i="10"/>
  <c r="O863" i="10"/>
  <c r="N863" i="10"/>
  <c r="M863" i="10"/>
  <c r="L863" i="10"/>
  <c r="K863" i="10"/>
  <c r="J863" i="10"/>
  <c r="I863" i="10"/>
  <c r="H863" i="10"/>
  <c r="G863" i="10"/>
  <c r="F863" i="10"/>
  <c r="O862" i="10"/>
  <c r="N862" i="10"/>
  <c r="M862" i="10"/>
  <c r="L862" i="10"/>
  <c r="K862" i="10"/>
  <c r="J862" i="10"/>
  <c r="I862" i="10"/>
  <c r="H862" i="10"/>
  <c r="G862" i="10"/>
  <c r="F862" i="10"/>
  <c r="O861" i="10"/>
  <c r="N861" i="10"/>
  <c r="M861" i="10"/>
  <c r="L861" i="10"/>
  <c r="K861" i="10"/>
  <c r="J861" i="10"/>
  <c r="I861" i="10"/>
  <c r="H861" i="10"/>
  <c r="G861" i="10"/>
  <c r="F861" i="10"/>
  <c r="O860" i="10"/>
  <c r="N860" i="10"/>
  <c r="M860" i="10"/>
  <c r="L860" i="10"/>
  <c r="K860" i="10"/>
  <c r="J860" i="10"/>
  <c r="I860" i="10"/>
  <c r="H860" i="10"/>
  <c r="G860" i="10"/>
  <c r="F860" i="10"/>
  <c r="O859" i="10"/>
  <c r="N859" i="10"/>
  <c r="M859" i="10"/>
  <c r="L859" i="10"/>
  <c r="K859" i="10"/>
  <c r="J859" i="10"/>
  <c r="I859" i="10"/>
  <c r="H859" i="10"/>
  <c r="G859" i="10"/>
  <c r="F859" i="10"/>
  <c r="O858" i="10"/>
  <c r="N858" i="10"/>
  <c r="M858" i="10"/>
  <c r="L858" i="10"/>
  <c r="K858" i="10"/>
  <c r="J858" i="10"/>
  <c r="I858" i="10"/>
  <c r="H858" i="10"/>
  <c r="G858" i="10"/>
  <c r="F858" i="10"/>
  <c r="O857" i="10"/>
  <c r="N857" i="10"/>
  <c r="M857" i="10"/>
  <c r="L857" i="10"/>
  <c r="K857" i="10"/>
  <c r="J857" i="10"/>
  <c r="I857" i="10"/>
  <c r="H857" i="10"/>
  <c r="G857" i="10"/>
  <c r="F857" i="10"/>
  <c r="O856" i="10"/>
  <c r="N856" i="10"/>
  <c r="M856" i="10"/>
  <c r="L856" i="10"/>
  <c r="K856" i="10"/>
  <c r="J856" i="10"/>
  <c r="I856" i="10"/>
  <c r="H856" i="10"/>
  <c r="G856" i="10"/>
  <c r="F856" i="10"/>
  <c r="O855" i="10"/>
  <c r="N855" i="10"/>
  <c r="M855" i="10"/>
  <c r="L855" i="10"/>
  <c r="K855" i="10"/>
  <c r="J855" i="10"/>
  <c r="I855" i="10"/>
  <c r="H855" i="10"/>
  <c r="G855" i="10"/>
  <c r="F855" i="10"/>
  <c r="O854" i="10"/>
  <c r="N854" i="10"/>
  <c r="M854" i="10"/>
  <c r="L854" i="10"/>
  <c r="K854" i="10"/>
  <c r="J854" i="10"/>
  <c r="I854" i="10"/>
  <c r="H854" i="10"/>
  <c r="G854" i="10"/>
  <c r="F854" i="10"/>
  <c r="O853" i="10"/>
  <c r="N853" i="10"/>
  <c r="M853" i="10"/>
  <c r="L853" i="10"/>
  <c r="K853" i="10"/>
  <c r="J853" i="10"/>
  <c r="I853" i="10"/>
  <c r="H853" i="10"/>
  <c r="G853" i="10"/>
  <c r="F853" i="10"/>
  <c r="O852" i="10"/>
  <c r="N852" i="10"/>
  <c r="M852" i="10"/>
  <c r="L852" i="10"/>
  <c r="K852" i="10"/>
  <c r="J852" i="10"/>
  <c r="I852" i="10"/>
  <c r="H852" i="10"/>
  <c r="G852" i="10"/>
  <c r="F852" i="10"/>
  <c r="O851" i="10"/>
  <c r="N851" i="10"/>
  <c r="M851" i="10"/>
  <c r="L851" i="10"/>
  <c r="K851" i="10"/>
  <c r="J851" i="10"/>
  <c r="I851" i="10"/>
  <c r="H851" i="10"/>
  <c r="G851" i="10"/>
  <c r="F851" i="10"/>
  <c r="O850" i="10"/>
  <c r="N850" i="10"/>
  <c r="M850" i="10"/>
  <c r="L850" i="10"/>
  <c r="K850" i="10"/>
  <c r="J850" i="10"/>
  <c r="I850" i="10"/>
  <c r="H850" i="10"/>
  <c r="G850" i="10"/>
  <c r="F850" i="10"/>
  <c r="O849" i="10"/>
  <c r="N849" i="10"/>
  <c r="M849" i="10"/>
  <c r="L849" i="10"/>
  <c r="K849" i="10"/>
  <c r="J849" i="10"/>
  <c r="I849" i="10"/>
  <c r="H849" i="10"/>
  <c r="G849" i="10"/>
  <c r="F849" i="10"/>
  <c r="O848" i="10"/>
  <c r="N848" i="10"/>
  <c r="O847" i="10"/>
  <c r="N847" i="10"/>
  <c r="M847" i="10"/>
  <c r="L847" i="10"/>
  <c r="K847" i="10"/>
  <c r="J847" i="10"/>
  <c r="I847" i="10"/>
  <c r="H847" i="10"/>
  <c r="G847" i="10"/>
  <c r="F847" i="10"/>
  <c r="O846" i="10"/>
  <c r="N846" i="10"/>
  <c r="O844" i="10"/>
  <c r="N844" i="10"/>
  <c r="M844" i="10"/>
  <c r="L844" i="10"/>
  <c r="K844" i="10"/>
  <c r="J844" i="10"/>
  <c r="I844" i="10"/>
  <c r="H844" i="10"/>
  <c r="G844" i="10"/>
  <c r="F844" i="10"/>
  <c r="O843" i="10"/>
  <c r="N843" i="10"/>
  <c r="M843" i="10"/>
  <c r="L843" i="10"/>
  <c r="K843" i="10"/>
  <c r="J843" i="10"/>
  <c r="I843" i="10"/>
  <c r="H843" i="10"/>
  <c r="G843" i="10"/>
  <c r="F843" i="10"/>
  <c r="O842" i="10"/>
  <c r="N842" i="10"/>
  <c r="M842" i="10"/>
  <c r="L842" i="10"/>
  <c r="K842" i="10"/>
  <c r="J842" i="10"/>
  <c r="I842" i="10"/>
  <c r="H842" i="10"/>
  <c r="G842" i="10"/>
  <c r="F842" i="10"/>
  <c r="O841" i="10"/>
  <c r="N841" i="10"/>
  <c r="M841" i="10"/>
  <c r="L841" i="10"/>
  <c r="K841" i="10"/>
  <c r="J841" i="10"/>
  <c r="I841" i="10"/>
  <c r="H841" i="10"/>
  <c r="G841" i="10"/>
  <c r="F841" i="10"/>
  <c r="O840" i="10"/>
  <c r="N840" i="10"/>
  <c r="O839" i="10"/>
  <c r="N839" i="10"/>
  <c r="M839" i="10"/>
  <c r="L839" i="10"/>
  <c r="K839" i="10"/>
  <c r="J839" i="10"/>
  <c r="I839" i="10"/>
  <c r="H839" i="10"/>
  <c r="G839" i="10"/>
  <c r="F839" i="10"/>
  <c r="O838" i="10"/>
  <c r="N838" i="10"/>
  <c r="O837" i="10"/>
  <c r="N837" i="10"/>
  <c r="O836" i="10"/>
  <c r="N836" i="10"/>
  <c r="M836" i="10"/>
  <c r="L836" i="10"/>
  <c r="K836" i="10"/>
  <c r="J836" i="10"/>
  <c r="I836" i="10"/>
  <c r="H836" i="10"/>
  <c r="G836" i="10"/>
  <c r="F836" i="10"/>
  <c r="O835" i="10"/>
  <c r="N835" i="10"/>
  <c r="O834" i="10"/>
  <c r="N834" i="10"/>
  <c r="M834" i="10"/>
  <c r="L834" i="10"/>
  <c r="K834" i="10"/>
  <c r="J834" i="10"/>
  <c r="I834" i="10"/>
  <c r="H834" i="10"/>
  <c r="G834" i="10"/>
  <c r="F834" i="10"/>
  <c r="O833" i="10"/>
  <c r="N833" i="10"/>
  <c r="O832" i="10"/>
  <c r="N832" i="10"/>
  <c r="M832" i="10"/>
  <c r="L832" i="10"/>
  <c r="K832" i="10"/>
  <c r="J832" i="10"/>
  <c r="I832" i="10"/>
  <c r="H832" i="10"/>
  <c r="G832" i="10"/>
  <c r="F832" i="10"/>
  <c r="O831" i="10"/>
  <c r="N831" i="10"/>
  <c r="O830" i="10"/>
  <c r="N830" i="10"/>
  <c r="O829" i="10"/>
  <c r="N829" i="10"/>
  <c r="O828" i="10"/>
  <c r="N828" i="10"/>
  <c r="O827" i="10"/>
  <c r="N827" i="10"/>
  <c r="O826" i="10"/>
  <c r="N826" i="10"/>
  <c r="M826" i="10"/>
  <c r="L826" i="10"/>
  <c r="K826" i="10"/>
  <c r="J826" i="10"/>
  <c r="I826" i="10"/>
  <c r="H826" i="10"/>
  <c r="G826" i="10"/>
  <c r="F826" i="10"/>
  <c r="O825" i="10"/>
  <c r="N825" i="10"/>
  <c r="O824" i="10"/>
  <c r="N824" i="10"/>
  <c r="O823" i="10"/>
  <c r="N823" i="10"/>
  <c r="O822" i="10"/>
  <c r="N822" i="10"/>
  <c r="O821" i="10"/>
  <c r="N821" i="10"/>
  <c r="O820" i="10"/>
  <c r="N820" i="10"/>
  <c r="O819" i="10"/>
  <c r="N819" i="10"/>
  <c r="O818" i="10"/>
  <c r="N818" i="10"/>
  <c r="O817" i="10"/>
  <c r="N817" i="10"/>
  <c r="O816" i="10"/>
  <c r="N816" i="10"/>
  <c r="O815" i="10"/>
  <c r="N815" i="10"/>
  <c r="O814" i="10"/>
  <c r="N814" i="10"/>
  <c r="O813" i="10"/>
  <c r="N813" i="10"/>
  <c r="M813" i="10"/>
  <c r="L813" i="10"/>
  <c r="K813" i="10"/>
  <c r="J813" i="10"/>
  <c r="I813" i="10"/>
  <c r="H813" i="10"/>
  <c r="G813" i="10"/>
  <c r="F813" i="10"/>
  <c r="O812" i="10"/>
  <c r="N812" i="10"/>
  <c r="M812" i="10"/>
  <c r="L812" i="10"/>
  <c r="K812" i="10"/>
  <c r="J812" i="10"/>
  <c r="I812" i="10"/>
  <c r="H812" i="10"/>
  <c r="G812" i="10"/>
  <c r="F812" i="10"/>
  <c r="O811" i="10"/>
  <c r="N811" i="10"/>
  <c r="M811" i="10"/>
  <c r="L811" i="10"/>
  <c r="K811" i="10"/>
  <c r="J811" i="10"/>
  <c r="I811" i="10"/>
  <c r="H811" i="10"/>
  <c r="G811" i="10"/>
  <c r="F811" i="10"/>
  <c r="O810" i="10"/>
  <c r="N810" i="10"/>
  <c r="O809" i="10"/>
  <c r="N809" i="10"/>
  <c r="O808" i="10"/>
  <c r="N808" i="10"/>
  <c r="O807" i="10"/>
  <c r="N807" i="10"/>
  <c r="O806" i="10"/>
  <c r="N806" i="10"/>
  <c r="O805" i="10"/>
  <c r="N805" i="10"/>
  <c r="O804" i="10"/>
  <c r="N804" i="10"/>
  <c r="O803" i="10"/>
  <c r="N803" i="10"/>
  <c r="M803" i="10"/>
  <c r="L803" i="10"/>
  <c r="K803" i="10"/>
  <c r="J803" i="10"/>
  <c r="I803" i="10"/>
  <c r="H803" i="10"/>
  <c r="G803" i="10"/>
  <c r="F803" i="10"/>
  <c r="O802" i="10"/>
  <c r="N802" i="10"/>
  <c r="M802" i="10"/>
  <c r="L802" i="10"/>
  <c r="K802" i="10"/>
  <c r="J802" i="10"/>
  <c r="I802" i="10"/>
  <c r="H802" i="10"/>
  <c r="G802" i="10"/>
  <c r="F802" i="10"/>
  <c r="O801" i="10"/>
  <c r="N801" i="10"/>
  <c r="O800" i="10"/>
  <c r="N800" i="10"/>
  <c r="M800" i="10"/>
  <c r="L800" i="10"/>
  <c r="K800" i="10"/>
  <c r="J800" i="10"/>
  <c r="I800" i="10"/>
  <c r="H800" i="10"/>
  <c r="G800" i="10"/>
  <c r="F800" i="10"/>
  <c r="O799" i="10"/>
  <c r="N799" i="10"/>
  <c r="O798" i="10"/>
  <c r="N798" i="10"/>
  <c r="M798" i="10"/>
  <c r="L798" i="10"/>
  <c r="K798" i="10"/>
  <c r="J798" i="10"/>
  <c r="I798" i="10"/>
  <c r="H798" i="10"/>
  <c r="G798" i="10"/>
  <c r="F798" i="10"/>
  <c r="O797" i="10"/>
  <c r="N797" i="10"/>
  <c r="M797" i="10"/>
  <c r="L797" i="10"/>
  <c r="K797" i="10"/>
  <c r="J797" i="10"/>
  <c r="I797" i="10"/>
  <c r="H797" i="10"/>
  <c r="G797" i="10"/>
  <c r="F797" i="10"/>
  <c r="O796" i="10"/>
  <c r="N796" i="10"/>
  <c r="M796" i="10"/>
  <c r="L796" i="10"/>
  <c r="K796" i="10"/>
  <c r="J796" i="10"/>
  <c r="I796" i="10"/>
  <c r="H796" i="10"/>
  <c r="G796" i="10"/>
  <c r="F796" i="10"/>
  <c r="O795" i="10"/>
  <c r="N795" i="10"/>
  <c r="M795" i="10"/>
  <c r="L795" i="10"/>
  <c r="K795" i="10"/>
  <c r="J795" i="10"/>
  <c r="I795" i="10"/>
  <c r="H795" i="10"/>
  <c r="G795" i="10"/>
  <c r="F795" i="10"/>
  <c r="O794" i="10"/>
  <c r="N794" i="10"/>
  <c r="M794" i="10"/>
  <c r="L794" i="10"/>
  <c r="K794" i="10"/>
  <c r="J794" i="10"/>
  <c r="I794" i="10"/>
  <c r="H794" i="10"/>
  <c r="G794" i="10"/>
  <c r="F794" i="10"/>
  <c r="O793" i="10"/>
  <c r="N793" i="10"/>
  <c r="O792" i="10"/>
  <c r="N792" i="10"/>
  <c r="M792" i="10"/>
  <c r="L792" i="10"/>
  <c r="K792" i="10"/>
  <c r="J792" i="10"/>
  <c r="I792" i="10"/>
  <c r="H792" i="10"/>
  <c r="G792" i="10"/>
  <c r="F792" i="10"/>
  <c r="O791" i="10"/>
  <c r="N791" i="10"/>
  <c r="M791" i="10"/>
  <c r="L791" i="10"/>
  <c r="K791" i="10"/>
  <c r="J791" i="10"/>
  <c r="I791" i="10"/>
  <c r="H791" i="10"/>
  <c r="G791" i="10"/>
  <c r="F791" i="10"/>
  <c r="O790" i="10"/>
  <c r="N790" i="10"/>
  <c r="O789" i="10"/>
  <c r="N789" i="10"/>
  <c r="M789" i="10"/>
  <c r="L789" i="10"/>
  <c r="K789" i="10"/>
  <c r="J789" i="10"/>
  <c r="I789" i="10"/>
  <c r="H789" i="10"/>
  <c r="G789" i="10"/>
  <c r="F789" i="10"/>
  <c r="O788" i="10"/>
  <c r="N788" i="10"/>
  <c r="M788" i="10"/>
  <c r="L788" i="10"/>
  <c r="K788" i="10"/>
  <c r="J788" i="10"/>
  <c r="I788" i="10"/>
  <c r="H788" i="10"/>
  <c r="G788" i="10"/>
  <c r="F788" i="10"/>
  <c r="O787" i="10"/>
  <c r="N787" i="10"/>
  <c r="M787" i="10"/>
  <c r="L787" i="10"/>
  <c r="K787" i="10"/>
  <c r="J787" i="10"/>
  <c r="I787" i="10"/>
  <c r="H787" i="10"/>
  <c r="G787" i="10"/>
  <c r="F787" i="10"/>
  <c r="O786" i="10"/>
  <c r="N786" i="10"/>
  <c r="M786" i="10"/>
  <c r="L786" i="10"/>
  <c r="K786" i="10"/>
  <c r="J786" i="10"/>
  <c r="I786" i="10"/>
  <c r="H786" i="10"/>
  <c r="G786" i="10"/>
  <c r="F786" i="10"/>
  <c r="O785" i="10"/>
  <c r="N785" i="10"/>
  <c r="M785" i="10"/>
  <c r="L785" i="10"/>
  <c r="K785" i="10"/>
  <c r="J785" i="10"/>
  <c r="I785" i="10"/>
  <c r="H785" i="10"/>
  <c r="G785" i="10"/>
  <c r="F785" i="10"/>
  <c r="O784" i="10"/>
  <c r="N784" i="10"/>
  <c r="M784" i="10"/>
  <c r="L784" i="10"/>
  <c r="K784" i="10"/>
  <c r="J784" i="10"/>
  <c r="I784" i="10"/>
  <c r="H784" i="10"/>
  <c r="G784" i="10"/>
  <c r="F784" i="10"/>
  <c r="O783" i="10"/>
  <c r="N783" i="10"/>
  <c r="M783" i="10"/>
  <c r="L783" i="10"/>
  <c r="K783" i="10"/>
  <c r="J783" i="10"/>
  <c r="I783" i="10"/>
  <c r="H783" i="10"/>
  <c r="G783" i="10"/>
  <c r="F783" i="10"/>
  <c r="O782" i="10"/>
  <c r="N782" i="10"/>
  <c r="M782" i="10"/>
  <c r="L782" i="10"/>
  <c r="K782" i="10"/>
  <c r="J782" i="10"/>
  <c r="I782" i="10"/>
  <c r="H782" i="10"/>
  <c r="G782" i="10"/>
  <c r="F782" i="10"/>
  <c r="O781" i="10"/>
  <c r="N781" i="10"/>
  <c r="O780" i="10"/>
  <c r="N780" i="10"/>
  <c r="M780" i="10"/>
  <c r="L780" i="10"/>
  <c r="K780" i="10"/>
  <c r="J780" i="10"/>
  <c r="I780" i="10"/>
  <c r="H780" i="10"/>
  <c r="G780" i="10"/>
  <c r="F780" i="10"/>
  <c r="O779" i="10"/>
  <c r="N779" i="10"/>
  <c r="M779" i="10"/>
  <c r="L779" i="10"/>
  <c r="K779" i="10"/>
  <c r="J779" i="10"/>
  <c r="I779" i="10"/>
  <c r="H779" i="10"/>
  <c r="G779" i="10"/>
  <c r="F779" i="10"/>
  <c r="O778" i="10"/>
  <c r="N778" i="10"/>
  <c r="M778" i="10"/>
  <c r="L778" i="10"/>
  <c r="K778" i="10"/>
  <c r="J778" i="10"/>
  <c r="I778" i="10"/>
  <c r="H778" i="10"/>
  <c r="G778" i="10"/>
  <c r="F778" i="10"/>
  <c r="O777" i="10"/>
  <c r="N777" i="10"/>
  <c r="M777" i="10"/>
  <c r="L777" i="10"/>
  <c r="K777" i="10"/>
  <c r="J777" i="10"/>
  <c r="I777" i="10"/>
  <c r="H777" i="10"/>
  <c r="G777" i="10"/>
  <c r="F777" i="10"/>
  <c r="O776" i="10"/>
  <c r="N776" i="10"/>
  <c r="M776" i="10"/>
  <c r="L776" i="10"/>
  <c r="K776" i="10"/>
  <c r="J776" i="10"/>
  <c r="I776" i="10"/>
  <c r="H776" i="10"/>
  <c r="G776" i="10"/>
  <c r="F776" i="10"/>
  <c r="O775" i="10"/>
  <c r="N775" i="10"/>
  <c r="O774" i="10"/>
  <c r="N774" i="10"/>
  <c r="M774" i="10"/>
  <c r="L774" i="10"/>
  <c r="K774" i="10"/>
  <c r="J774" i="10"/>
  <c r="I774" i="10"/>
  <c r="H774" i="10"/>
  <c r="G774" i="10"/>
  <c r="F774" i="10"/>
  <c r="O773" i="10"/>
  <c r="N773" i="10"/>
  <c r="O772" i="10"/>
  <c r="N772" i="10"/>
  <c r="M772" i="10"/>
  <c r="L772" i="10"/>
  <c r="K772" i="10"/>
  <c r="J772" i="10"/>
  <c r="I772" i="10"/>
  <c r="H772" i="10"/>
  <c r="G772" i="10"/>
  <c r="F772" i="10"/>
  <c r="O771" i="10"/>
  <c r="N771" i="10"/>
  <c r="M771" i="10"/>
  <c r="L771" i="10"/>
  <c r="K771" i="10"/>
  <c r="J771" i="10"/>
  <c r="I771" i="10"/>
  <c r="H771" i="10"/>
  <c r="G771" i="10"/>
  <c r="F771" i="10"/>
  <c r="O770" i="10"/>
  <c r="N770" i="10"/>
  <c r="M770" i="10"/>
  <c r="L770" i="10"/>
  <c r="K770" i="10"/>
  <c r="J770" i="10"/>
  <c r="I770" i="10"/>
  <c r="H770" i="10"/>
  <c r="G770" i="10"/>
  <c r="F770" i="10"/>
  <c r="O769" i="10"/>
  <c r="N769" i="10"/>
  <c r="M769" i="10"/>
  <c r="L769" i="10"/>
  <c r="K769" i="10"/>
  <c r="J769" i="10"/>
  <c r="I769" i="10"/>
  <c r="H769" i="10"/>
  <c r="G769" i="10"/>
  <c r="F769" i="10"/>
  <c r="O768" i="10"/>
  <c r="N768" i="10"/>
  <c r="M768" i="10"/>
  <c r="L768" i="10"/>
  <c r="K768" i="10"/>
  <c r="J768" i="10"/>
  <c r="I768" i="10"/>
  <c r="H768" i="10"/>
  <c r="G768" i="10"/>
  <c r="F768" i="10"/>
  <c r="O767" i="10"/>
  <c r="N767" i="10"/>
  <c r="M767" i="10"/>
  <c r="L767" i="10"/>
  <c r="K767" i="10"/>
  <c r="J767" i="10"/>
  <c r="I767" i="10"/>
  <c r="H767" i="10"/>
  <c r="G767" i="10"/>
  <c r="F767" i="10"/>
  <c r="O766" i="10"/>
  <c r="N766" i="10"/>
  <c r="M766" i="10"/>
  <c r="L766" i="10"/>
  <c r="K766" i="10"/>
  <c r="J766" i="10"/>
  <c r="I766" i="10"/>
  <c r="H766" i="10"/>
  <c r="G766" i="10"/>
  <c r="F766" i="10"/>
  <c r="O765" i="10"/>
  <c r="N765" i="10"/>
  <c r="O764" i="10"/>
  <c r="N764" i="10"/>
  <c r="M764" i="10"/>
  <c r="L764" i="10"/>
  <c r="K764" i="10"/>
  <c r="J764" i="10"/>
  <c r="I764" i="10"/>
  <c r="H764" i="10"/>
  <c r="G764" i="10"/>
  <c r="F764" i="10"/>
  <c r="O763" i="10"/>
  <c r="N763" i="10"/>
  <c r="M763" i="10"/>
  <c r="L763" i="10"/>
  <c r="K763" i="10"/>
  <c r="J763" i="10"/>
  <c r="I763" i="10"/>
  <c r="H763" i="10"/>
  <c r="G763" i="10"/>
  <c r="F763" i="10"/>
  <c r="O762" i="10"/>
  <c r="N762" i="10"/>
  <c r="M762" i="10"/>
  <c r="L762" i="10"/>
  <c r="K762" i="10"/>
  <c r="J762" i="10"/>
  <c r="I762" i="10"/>
  <c r="H762" i="10"/>
  <c r="G762" i="10"/>
  <c r="F762" i="10"/>
  <c r="O761" i="10"/>
  <c r="N761" i="10"/>
  <c r="M761" i="10"/>
  <c r="L761" i="10"/>
  <c r="K761" i="10"/>
  <c r="J761" i="10"/>
  <c r="I761" i="10"/>
  <c r="H761" i="10"/>
  <c r="G761" i="10"/>
  <c r="F761" i="10"/>
  <c r="O760" i="10"/>
  <c r="N760" i="10"/>
  <c r="M760" i="10"/>
  <c r="L760" i="10"/>
  <c r="K760" i="10"/>
  <c r="J760" i="10"/>
  <c r="I760" i="10"/>
  <c r="H760" i="10"/>
  <c r="G760" i="10"/>
  <c r="F760" i="10"/>
  <c r="O759" i="10"/>
  <c r="N759" i="10"/>
  <c r="O758" i="10"/>
  <c r="N758" i="10"/>
  <c r="O757" i="10"/>
  <c r="N757" i="10"/>
  <c r="M757" i="10"/>
  <c r="L757" i="10"/>
  <c r="K757" i="10"/>
  <c r="J757" i="10"/>
  <c r="I757" i="10"/>
  <c r="H757" i="10"/>
  <c r="G757" i="10"/>
  <c r="F757" i="10"/>
  <c r="O756" i="10"/>
  <c r="N756" i="10"/>
  <c r="M756" i="10"/>
  <c r="L756" i="10"/>
  <c r="K756" i="10"/>
  <c r="J756" i="10"/>
  <c r="I756" i="10"/>
  <c r="H756" i="10"/>
  <c r="G756" i="10"/>
  <c r="F756" i="10"/>
  <c r="O755" i="10"/>
  <c r="N755" i="10"/>
  <c r="M755" i="10"/>
  <c r="L755" i="10"/>
  <c r="K755" i="10"/>
  <c r="J755" i="10"/>
  <c r="I755" i="10"/>
  <c r="H755" i="10"/>
  <c r="G755" i="10"/>
  <c r="F755" i="10"/>
  <c r="O754" i="10"/>
  <c r="N754" i="10"/>
  <c r="M754" i="10"/>
  <c r="L754" i="10"/>
  <c r="K754" i="10"/>
  <c r="J754" i="10"/>
  <c r="I754" i="10"/>
  <c r="H754" i="10"/>
  <c r="G754" i="10"/>
  <c r="F754" i="10"/>
  <c r="O753" i="10"/>
  <c r="N753" i="10"/>
  <c r="M753" i="10"/>
  <c r="L753" i="10"/>
  <c r="K753" i="10"/>
  <c r="J753" i="10"/>
  <c r="I753" i="10"/>
  <c r="H753" i="10"/>
  <c r="G753" i="10"/>
  <c r="F753" i="10"/>
  <c r="O752" i="10"/>
  <c r="N752" i="10"/>
  <c r="M752" i="10"/>
  <c r="L752" i="10"/>
  <c r="K752" i="10"/>
  <c r="J752" i="10"/>
  <c r="I752" i="10"/>
  <c r="H752" i="10"/>
  <c r="G752" i="10"/>
  <c r="F752" i="10"/>
  <c r="O751" i="10"/>
  <c r="N751" i="10"/>
  <c r="M751" i="10"/>
  <c r="L751" i="10"/>
  <c r="K751" i="10"/>
  <c r="J751" i="10"/>
  <c r="I751" i="10"/>
  <c r="H751" i="10"/>
  <c r="G751" i="10"/>
  <c r="F751" i="10"/>
  <c r="O749" i="10"/>
  <c r="N749" i="10"/>
  <c r="O748" i="10"/>
  <c r="N748" i="10"/>
  <c r="M748" i="10"/>
  <c r="L748" i="10"/>
  <c r="K748" i="10"/>
  <c r="J748" i="10"/>
  <c r="I748" i="10"/>
  <c r="H748" i="10"/>
  <c r="G748" i="10"/>
  <c r="F748" i="10"/>
  <c r="O747" i="10"/>
  <c r="N747" i="10"/>
  <c r="M747" i="10"/>
  <c r="L747" i="10"/>
  <c r="K747" i="10"/>
  <c r="J747" i="10"/>
  <c r="I747" i="10"/>
  <c r="H747" i="10"/>
  <c r="G747" i="10"/>
  <c r="F747" i="10"/>
  <c r="O746" i="10"/>
  <c r="N746" i="10"/>
  <c r="O745" i="10"/>
  <c r="N745" i="10"/>
  <c r="M745" i="10"/>
  <c r="L745" i="10"/>
  <c r="K745" i="10"/>
  <c r="J745" i="10"/>
  <c r="I745" i="10"/>
  <c r="H745" i="10"/>
  <c r="G745" i="10"/>
  <c r="F745" i="10"/>
  <c r="O744" i="10"/>
  <c r="N744" i="10"/>
  <c r="M744" i="10"/>
  <c r="L744" i="10"/>
  <c r="K744" i="10"/>
  <c r="J744" i="10"/>
  <c r="I744" i="10"/>
  <c r="H744" i="10"/>
  <c r="G744" i="10"/>
  <c r="F744" i="10"/>
  <c r="O743" i="10"/>
  <c r="N743" i="10"/>
  <c r="M743" i="10"/>
  <c r="L743" i="10"/>
  <c r="K743" i="10"/>
  <c r="J743" i="10"/>
  <c r="I743" i="10"/>
  <c r="H743" i="10"/>
  <c r="G743" i="10"/>
  <c r="F743" i="10"/>
  <c r="O742" i="10"/>
  <c r="N742" i="10"/>
  <c r="M742" i="10"/>
  <c r="L742" i="10"/>
  <c r="K742" i="10"/>
  <c r="J742" i="10"/>
  <c r="I742" i="10"/>
  <c r="H742" i="10"/>
  <c r="G742" i="10"/>
  <c r="F742" i="10"/>
  <c r="O741" i="10"/>
  <c r="N741" i="10"/>
  <c r="M741" i="10"/>
  <c r="L741" i="10"/>
  <c r="K741" i="10"/>
  <c r="J741" i="10"/>
  <c r="I741" i="10"/>
  <c r="H741" i="10"/>
  <c r="G741" i="10"/>
  <c r="F741" i="10"/>
  <c r="O740" i="10"/>
  <c r="N740" i="10"/>
  <c r="O739" i="10"/>
  <c r="N739" i="10"/>
  <c r="M739" i="10"/>
  <c r="L739" i="10"/>
  <c r="K739" i="10"/>
  <c r="J739" i="10"/>
  <c r="I739" i="10"/>
  <c r="H739" i="10"/>
  <c r="G739" i="10"/>
  <c r="F739" i="10"/>
  <c r="O738" i="10"/>
  <c r="N738" i="10"/>
  <c r="M738" i="10"/>
  <c r="L738" i="10"/>
  <c r="K738" i="10"/>
  <c r="J738" i="10"/>
  <c r="I738" i="10"/>
  <c r="H738" i="10"/>
  <c r="G738" i="10"/>
  <c r="F738" i="10"/>
  <c r="O737" i="10"/>
  <c r="N737" i="10"/>
  <c r="M737" i="10"/>
  <c r="L737" i="10"/>
  <c r="K737" i="10"/>
  <c r="J737" i="10"/>
  <c r="I737" i="10"/>
  <c r="H737" i="10"/>
  <c r="G737" i="10"/>
  <c r="F737" i="10"/>
  <c r="O736" i="10"/>
  <c r="N736" i="10"/>
  <c r="O735" i="10"/>
  <c r="N735" i="10"/>
  <c r="M735" i="10"/>
  <c r="L735" i="10"/>
  <c r="K735" i="10"/>
  <c r="J735" i="10"/>
  <c r="I735" i="10"/>
  <c r="H735" i="10"/>
  <c r="G735" i="10"/>
  <c r="F735" i="10"/>
  <c r="O734" i="10"/>
  <c r="N734" i="10"/>
  <c r="M734" i="10"/>
  <c r="L734" i="10"/>
  <c r="K734" i="10"/>
  <c r="J734" i="10"/>
  <c r="I734" i="10"/>
  <c r="H734" i="10"/>
  <c r="G734" i="10"/>
  <c r="F734" i="10"/>
  <c r="O733" i="10"/>
  <c r="N733" i="10"/>
  <c r="O732" i="10"/>
  <c r="N732" i="10"/>
  <c r="M732" i="10"/>
  <c r="L732" i="10"/>
  <c r="K732" i="10"/>
  <c r="J732" i="10"/>
  <c r="I732" i="10"/>
  <c r="H732" i="10"/>
  <c r="G732" i="10"/>
  <c r="F732" i="10"/>
  <c r="O731" i="10"/>
  <c r="N731" i="10"/>
  <c r="M731" i="10"/>
  <c r="L731" i="10"/>
  <c r="K731" i="10"/>
  <c r="J731" i="10"/>
  <c r="I731" i="10"/>
  <c r="H731" i="10"/>
  <c r="G731" i="10"/>
  <c r="F731" i="10"/>
  <c r="O730" i="10"/>
  <c r="N730" i="10"/>
  <c r="O729" i="10"/>
  <c r="N729" i="10"/>
  <c r="M729" i="10"/>
  <c r="L729" i="10"/>
  <c r="K729" i="10"/>
  <c r="J729" i="10"/>
  <c r="I729" i="10"/>
  <c r="H729" i="10"/>
  <c r="G729" i="10"/>
  <c r="F729" i="10"/>
  <c r="O728" i="10"/>
  <c r="N728" i="10"/>
  <c r="M728" i="10"/>
  <c r="L728" i="10"/>
  <c r="K728" i="10"/>
  <c r="J728" i="10"/>
  <c r="I728" i="10"/>
  <c r="H728" i="10"/>
  <c r="G728" i="10"/>
  <c r="F728" i="10"/>
  <c r="O727" i="10"/>
  <c r="N727" i="10"/>
  <c r="M727" i="10"/>
  <c r="L727" i="10"/>
  <c r="K727" i="10"/>
  <c r="J727" i="10"/>
  <c r="I727" i="10"/>
  <c r="H727" i="10"/>
  <c r="G727" i="10"/>
  <c r="F727" i="10"/>
  <c r="O726" i="10"/>
  <c r="N726" i="10"/>
  <c r="M726" i="10"/>
  <c r="L726" i="10"/>
  <c r="K726" i="10"/>
  <c r="J726" i="10"/>
  <c r="I726" i="10"/>
  <c r="H726" i="10"/>
  <c r="G726" i="10"/>
  <c r="F726" i="10"/>
  <c r="O725" i="10"/>
  <c r="N725" i="10"/>
  <c r="O724" i="10"/>
  <c r="N724" i="10"/>
  <c r="M724" i="10"/>
  <c r="L724" i="10"/>
  <c r="K724" i="10"/>
  <c r="J724" i="10"/>
  <c r="I724" i="10"/>
  <c r="H724" i="10"/>
  <c r="G724" i="10"/>
  <c r="F724" i="10"/>
  <c r="O723" i="10"/>
  <c r="N723" i="10"/>
  <c r="M723" i="10"/>
  <c r="L723" i="10"/>
  <c r="K723" i="10"/>
  <c r="J723" i="10"/>
  <c r="I723" i="10"/>
  <c r="H723" i="10"/>
  <c r="G723" i="10"/>
  <c r="F723" i="10"/>
  <c r="O722" i="10"/>
  <c r="N722" i="10"/>
  <c r="M722" i="10"/>
  <c r="L722" i="10"/>
  <c r="K722" i="10"/>
  <c r="J722" i="10"/>
  <c r="I722" i="10"/>
  <c r="H722" i="10"/>
  <c r="G722" i="10"/>
  <c r="F722" i="10"/>
  <c r="O721" i="10"/>
  <c r="N721" i="10"/>
  <c r="O720" i="10"/>
  <c r="N720" i="10"/>
  <c r="O719" i="10"/>
  <c r="N719" i="10"/>
  <c r="M719" i="10"/>
  <c r="L719" i="10"/>
  <c r="K719" i="10"/>
  <c r="J719" i="10"/>
  <c r="I719" i="10"/>
  <c r="H719" i="10"/>
  <c r="G719" i="10"/>
  <c r="F719" i="10"/>
  <c r="O718" i="10"/>
  <c r="N718" i="10"/>
  <c r="M718" i="10"/>
  <c r="L718" i="10"/>
  <c r="K718" i="10"/>
  <c r="J718" i="10"/>
  <c r="I718" i="10"/>
  <c r="H718" i="10"/>
  <c r="G718" i="10"/>
  <c r="F718" i="10"/>
  <c r="O717" i="10"/>
  <c r="N717" i="10"/>
  <c r="M717" i="10"/>
  <c r="L717" i="10"/>
  <c r="K717" i="10"/>
  <c r="J717" i="10"/>
  <c r="I717" i="10"/>
  <c r="H717" i="10"/>
  <c r="G717" i="10"/>
  <c r="F717" i="10"/>
  <c r="O716" i="10"/>
  <c r="N716" i="10"/>
  <c r="M716" i="10"/>
  <c r="L716" i="10"/>
  <c r="K716" i="10"/>
  <c r="J716" i="10"/>
  <c r="I716" i="10"/>
  <c r="H716" i="10"/>
  <c r="G716" i="10"/>
  <c r="F716" i="10"/>
  <c r="O715" i="10"/>
  <c r="N715" i="10"/>
  <c r="O714" i="10"/>
  <c r="N714" i="10"/>
  <c r="M714" i="10"/>
  <c r="L714" i="10"/>
  <c r="K714" i="10"/>
  <c r="J714" i="10"/>
  <c r="I714" i="10"/>
  <c r="H714" i="10"/>
  <c r="G714" i="10"/>
  <c r="F714" i="10"/>
  <c r="O713" i="10"/>
  <c r="N713" i="10"/>
  <c r="M713" i="10"/>
  <c r="L713" i="10"/>
  <c r="K713" i="10"/>
  <c r="J713" i="10"/>
  <c r="I713" i="10"/>
  <c r="H713" i="10"/>
  <c r="G713" i="10"/>
  <c r="F713" i="10"/>
  <c r="O712" i="10"/>
  <c r="N712" i="10"/>
  <c r="M712" i="10"/>
  <c r="L712" i="10"/>
  <c r="K712" i="10"/>
  <c r="J712" i="10"/>
  <c r="I712" i="10"/>
  <c r="H712" i="10"/>
  <c r="G712" i="10"/>
  <c r="F712" i="10"/>
  <c r="O711" i="10"/>
  <c r="N711" i="10"/>
  <c r="O710" i="10"/>
  <c r="N710" i="10"/>
  <c r="M710" i="10"/>
  <c r="L710" i="10"/>
  <c r="K710" i="10"/>
  <c r="J710" i="10"/>
  <c r="I710" i="10"/>
  <c r="H710" i="10"/>
  <c r="G710" i="10"/>
  <c r="F710" i="10"/>
  <c r="O709" i="10"/>
  <c r="N709" i="10"/>
  <c r="M709" i="10"/>
  <c r="L709" i="10"/>
  <c r="K709" i="10"/>
  <c r="J709" i="10"/>
  <c r="I709" i="10"/>
  <c r="H709" i="10"/>
  <c r="G709" i="10"/>
  <c r="F709" i="10"/>
  <c r="O708" i="10"/>
  <c r="N708" i="10"/>
  <c r="O707" i="10"/>
  <c r="N707" i="10"/>
  <c r="M707" i="10"/>
  <c r="L707" i="10"/>
  <c r="K707" i="10"/>
  <c r="J707" i="10"/>
  <c r="I707" i="10"/>
  <c r="H707" i="10"/>
  <c r="G707" i="10"/>
  <c r="F707" i="10"/>
  <c r="O706" i="10"/>
  <c r="N706" i="10"/>
  <c r="M706" i="10"/>
  <c r="L706" i="10"/>
  <c r="K706" i="10"/>
  <c r="J706" i="10"/>
  <c r="I706" i="10"/>
  <c r="H706" i="10"/>
  <c r="G706" i="10"/>
  <c r="F706" i="10"/>
  <c r="O705" i="10"/>
  <c r="N705" i="10"/>
  <c r="M705" i="10"/>
  <c r="L705" i="10"/>
  <c r="K705" i="10"/>
  <c r="J705" i="10"/>
  <c r="I705" i="10"/>
  <c r="H705" i="10"/>
  <c r="G705" i="10"/>
  <c r="F705" i="10"/>
  <c r="O704" i="10"/>
  <c r="N704" i="10"/>
  <c r="M704" i="10"/>
  <c r="L704" i="10"/>
  <c r="K704" i="10"/>
  <c r="J704" i="10"/>
  <c r="I704" i="10"/>
  <c r="H704" i="10"/>
  <c r="G704" i="10"/>
  <c r="F704" i="10"/>
  <c r="O703" i="10"/>
  <c r="N703" i="10"/>
  <c r="O701" i="10"/>
  <c r="N701" i="10"/>
  <c r="M701" i="10"/>
  <c r="L701" i="10"/>
  <c r="K701" i="10"/>
  <c r="J701" i="10"/>
  <c r="I701" i="10"/>
  <c r="H701" i="10"/>
  <c r="G701" i="10"/>
  <c r="F701" i="10"/>
  <c r="O700" i="10"/>
  <c r="N700" i="10"/>
  <c r="M700" i="10"/>
  <c r="L700" i="10"/>
  <c r="K700" i="10"/>
  <c r="J700" i="10"/>
  <c r="I700" i="10"/>
  <c r="H700" i="10"/>
  <c r="G700" i="10"/>
  <c r="F700" i="10"/>
  <c r="O699" i="10"/>
  <c r="N699" i="10"/>
  <c r="O698" i="10"/>
  <c r="N698" i="10"/>
  <c r="M698" i="10"/>
  <c r="L698" i="10"/>
  <c r="K698" i="10"/>
  <c r="J698" i="10"/>
  <c r="I698" i="10"/>
  <c r="H698" i="10"/>
  <c r="G698" i="10"/>
  <c r="F698" i="10"/>
  <c r="O697" i="10"/>
  <c r="N697" i="10"/>
  <c r="M697" i="10"/>
  <c r="L697" i="10"/>
  <c r="K697" i="10"/>
  <c r="J697" i="10"/>
  <c r="I697" i="10"/>
  <c r="H697" i="10"/>
  <c r="G697" i="10"/>
  <c r="F697" i="10"/>
  <c r="O696" i="10"/>
  <c r="N696" i="10"/>
  <c r="O695" i="10"/>
  <c r="N695" i="10"/>
  <c r="O694" i="10"/>
  <c r="N694" i="10"/>
  <c r="M694" i="10"/>
  <c r="L694" i="10"/>
  <c r="K694" i="10"/>
  <c r="J694" i="10"/>
  <c r="I694" i="10"/>
  <c r="H694" i="10"/>
  <c r="G694" i="10"/>
  <c r="F694" i="10"/>
  <c r="O693" i="10"/>
  <c r="N693" i="10"/>
  <c r="M693" i="10"/>
  <c r="L693" i="10"/>
  <c r="K693" i="10"/>
  <c r="J693" i="10"/>
  <c r="I693" i="10"/>
  <c r="H693" i="10"/>
  <c r="G693" i="10"/>
  <c r="F693" i="10"/>
  <c r="O692" i="10"/>
  <c r="N692" i="10"/>
  <c r="O691" i="10"/>
  <c r="N691" i="10"/>
  <c r="M691" i="10"/>
  <c r="L691" i="10"/>
  <c r="K691" i="10"/>
  <c r="J691" i="10"/>
  <c r="I691" i="10"/>
  <c r="H691" i="10"/>
  <c r="G691" i="10"/>
  <c r="F691" i="10"/>
  <c r="O690" i="10"/>
  <c r="N690" i="10"/>
  <c r="M690" i="10"/>
  <c r="L690" i="10"/>
  <c r="K690" i="10"/>
  <c r="J690" i="10"/>
  <c r="I690" i="10"/>
  <c r="H690" i="10"/>
  <c r="G690" i="10"/>
  <c r="F690" i="10"/>
  <c r="O689" i="10"/>
  <c r="N689" i="10"/>
  <c r="O688" i="10"/>
  <c r="N688" i="10"/>
  <c r="M688" i="10"/>
  <c r="L688" i="10"/>
  <c r="K688" i="10"/>
  <c r="J688" i="10"/>
  <c r="I688" i="10"/>
  <c r="H688" i="10"/>
  <c r="G688" i="10"/>
  <c r="F688" i="10"/>
  <c r="O687" i="10"/>
  <c r="N687" i="10"/>
  <c r="M687" i="10"/>
  <c r="L687" i="10"/>
  <c r="K687" i="10"/>
  <c r="J687" i="10"/>
  <c r="I687" i="10"/>
  <c r="H687" i="10"/>
  <c r="G687" i="10"/>
  <c r="F687" i="10"/>
  <c r="O686" i="10"/>
  <c r="N686" i="10"/>
  <c r="M686" i="10"/>
  <c r="L686" i="10"/>
  <c r="K686" i="10"/>
  <c r="J686" i="10"/>
  <c r="I686" i="10"/>
  <c r="H686" i="10"/>
  <c r="G686" i="10"/>
  <c r="F686" i="10"/>
  <c r="O685" i="10"/>
  <c r="N685" i="10"/>
  <c r="M685" i="10"/>
  <c r="L685" i="10"/>
  <c r="K685" i="10"/>
  <c r="J685" i="10"/>
  <c r="I685" i="10"/>
  <c r="H685" i="10"/>
  <c r="G685" i="10"/>
  <c r="F685" i="10"/>
  <c r="O684" i="10"/>
  <c r="N684" i="10"/>
  <c r="O683" i="10"/>
  <c r="N683" i="10"/>
  <c r="M683" i="10"/>
  <c r="L683" i="10"/>
  <c r="K683" i="10"/>
  <c r="J683" i="10"/>
  <c r="I683" i="10"/>
  <c r="H683" i="10"/>
  <c r="G683" i="10"/>
  <c r="F683" i="10"/>
  <c r="O682" i="10"/>
  <c r="N682" i="10"/>
  <c r="O681" i="10"/>
  <c r="N681" i="10"/>
  <c r="O680" i="10"/>
  <c r="N680" i="10"/>
  <c r="M680" i="10"/>
  <c r="L680" i="10"/>
  <c r="K680" i="10"/>
  <c r="J680" i="10"/>
  <c r="I680" i="10"/>
  <c r="H680" i="10"/>
  <c r="G680" i="10"/>
  <c r="F680" i="10"/>
  <c r="O679" i="10"/>
  <c r="N679" i="10"/>
  <c r="M679" i="10"/>
  <c r="L679" i="10"/>
  <c r="K679" i="10"/>
  <c r="J679" i="10"/>
  <c r="I679" i="10"/>
  <c r="H679" i="10"/>
  <c r="G679" i="10"/>
  <c r="F679" i="10"/>
  <c r="O678" i="10"/>
  <c r="N678" i="10"/>
  <c r="M678" i="10"/>
  <c r="L678" i="10"/>
  <c r="K678" i="10"/>
  <c r="J678" i="10"/>
  <c r="I678" i="10"/>
  <c r="H678" i="10"/>
  <c r="G678" i="10"/>
  <c r="F678" i="10"/>
  <c r="O677" i="10"/>
  <c r="N677" i="10"/>
  <c r="M677" i="10"/>
  <c r="L677" i="10"/>
  <c r="K677" i="10"/>
  <c r="J677" i="10"/>
  <c r="I677" i="10"/>
  <c r="H677" i="10"/>
  <c r="G677" i="10"/>
  <c r="F677" i="10"/>
  <c r="O676" i="10"/>
  <c r="N676" i="10"/>
  <c r="M676" i="10"/>
  <c r="L676" i="10"/>
  <c r="K676" i="10"/>
  <c r="J676" i="10"/>
  <c r="I676" i="10"/>
  <c r="H676" i="10"/>
  <c r="G676" i="10"/>
  <c r="F676" i="10"/>
  <c r="O675" i="10"/>
  <c r="N675" i="10"/>
  <c r="M675" i="10"/>
  <c r="L675" i="10"/>
  <c r="K675" i="10"/>
  <c r="J675" i="10"/>
  <c r="I675" i="10"/>
  <c r="H675" i="10"/>
  <c r="G675" i="10"/>
  <c r="F675" i="10"/>
  <c r="O674" i="10"/>
  <c r="N674" i="10"/>
  <c r="M674" i="10"/>
  <c r="L674" i="10"/>
  <c r="K674" i="10"/>
  <c r="J674" i="10"/>
  <c r="I674" i="10"/>
  <c r="H674" i="10"/>
  <c r="G674" i="10"/>
  <c r="F674" i="10"/>
  <c r="O673" i="10"/>
  <c r="N673" i="10"/>
  <c r="O672" i="10"/>
  <c r="N672" i="10"/>
  <c r="M672" i="10"/>
  <c r="L672" i="10"/>
  <c r="K672" i="10"/>
  <c r="J672" i="10"/>
  <c r="I672" i="10"/>
  <c r="H672" i="10"/>
  <c r="G672" i="10"/>
  <c r="F672" i="10"/>
  <c r="C672" i="10"/>
  <c r="O671" i="10"/>
  <c r="N671" i="10"/>
  <c r="M671" i="10"/>
  <c r="L671" i="10"/>
  <c r="K671" i="10"/>
  <c r="J671" i="10"/>
  <c r="I671" i="10"/>
  <c r="H671" i="10"/>
  <c r="G671" i="10"/>
  <c r="F671" i="10"/>
  <c r="O670" i="10"/>
  <c r="N670" i="10"/>
  <c r="O669" i="10"/>
  <c r="N669" i="10"/>
  <c r="M669" i="10"/>
  <c r="L669" i="10"/>
  <c r="K669" i="10"/>
  <c r="J669" i="10"/>
  <c r="I669" i="10"/>
  <c r="H669" i="10"/>
  <c r="G669" i="10"/>
  <c r="F669" i="10"/>
  <c r="O668" i="10"/>
  <c r="N668" i="10"/>
  <c r="O667" i="10"/>
  <c r="N667" i="10"/>
  <c r="M667" i="10"/>
  <c r="L667" i="10"/>
  <c r="K667" i="10"/>
  <c r="J667" i="10"/>
  <c r="I667" i="10"/>
  <c r="H667" i="10"/>
  <c r="G667" i="10"/>
  <c r="F667" i="10"/>
  <c r="O666" i="10"/>
  <c r="N666" i="10"/>
  <c r="M666" i="10"/>
  <c r="L666" i="10"/>
  <c r="K666" i="10"/>
  <c r="J666" i="10"/>
  <c r="I666" i="10"/>
  <c r="H666" i="10"/>
  <c r="G666" i="10"/>
  <c r="F666" i="10"/>
  <c r="O665" i="10"/>
  <c r="N665" i="10"/>
  <c r="M665" i="10"/>
  <c r="L665" i="10"/>
  <c r="K665" i="10"/>
  <c r="J665" i="10"/>
  <c r="I665" i="10"/>
  <c r="H665" i="10"/>
  <c r="G665" i="10"/>
  <c r="F665" i="10"/>
  <c r="O664" i="10"/>
  <c r="N664" i="10"/>
  <c r="M664" i="10"/>
  <c r="L664" i="10"/>
  <c r="K664" i="10"/>
  <c r="J664" i="10"/>
  <c r="I664" i="10"/>
  <c r="H664" i="10"/>
  <c r="G664" i="10"/>
  <c r="F664" i="10"/>
  <c r="O663" i="10"/>
  <c r="N663" i="10"/>
  <c r="O662" i="10"/>
  <c r="N662" i="10"/>
  <c r="M662" i="10"/>
  <c r="L662" i="10"/>
  <c r="K662" i="10"/>
  <c r="J662" i="10"/>
  <c r="I662" i="10"/>
  <c r="H662" i="10"/>
  <c r="G662" i="10"/>
  <c r="F662" i="10"/>
  <c r="O661" i="10"/>
  <c r="N661" i="10"/>
  <c r="M661" i="10"/>
  <c r="L661" i="10"/>
  <c r="K661" i="10"/>
  <c r="J661" i="10"/>
  <c r="I661" i="10"/>
  <c r="H661" i="10"/>
  <c r="G661" i="10"/>
  <c r="F661" i="10"/>
  <c r="O660" i="10"/>
  <c r="N660" i="10"/>
  <c r="M660" i="10"/>
  <c r="L660" i="10"/>
  <c r="K660" i="10"/>
  <c r="J660" i="10"/>
  <c r="I660" i="10"/>
  <c r="H660" i="10"/>
  <c r="G660" i="10"/>
  <c r="F660" i="10"/>
  <c r="O659" i="10"/>
  <c r="N659" i="10"/>
  <c r="M659" i="10"/>
  <c r="L659" i="10"/>
  <c r="K659" i="10"/>
  <c r="J659" i="10"/>
  <c r="I659" i="10"/>
  <c r="H659" i="10"/>
  <c r="G659" i="10"/>
  <c r="F659" i="10"/>
  <c r="O658" i="10"/>
  <c r="N658" i="10"/>
  <c r="O656" i="10"/>
  <c r="N656" i="10"/>
  <c r="M656" i="10"/>
  <c r="L656" i="10"/>
  <c r="K656" i="10"/>
  <c r="J656" i="10"/>
  <c r="I656" i="10"/>
  <c r="H656" i="10"/>
  <c r="G656" i="10"/>
  <c r="F656" i="10"/>
  <c r="O655" i="10"/>
  <c r="N655" i="10"/>
  <c r="O654" i="10"/>
  <c r="N654" i="10"/>
  <c r="M654" i="10"/>
  <c r="L654" i="10"/>
  <c r="K654" i="10"/>
  <c r="J654" i="10"/>
  <c r="I654" i="10"/>
  <c r="H654" i="10"/>
  <c r="G654" i="10"/>
  <c r="F654" i="10"/>
  <c r="O653" i="10"/>
  <c r="N653" i="10"/>
  <c r="M653" i="10"/>
  <c r="L653" i="10"/>
  <c r="K653" i="10"/>
  <c r="J653" i="10"/>
  <c r="I653" i="10"/>
  <c r="H653" i="10"/>
  <c r="G653" i="10"/>
  <c r="F653" i="10"/>
  <c r="O652" i="10"/>
  <c r="N652" i="10"/>
  <c r="M652" i="10"/>
  <c r="L652" i="10"/>
  <c r="K652" i="10"/>
  <c r="J652" i="10"/>
  <c r="I652" i="10"/>
  <c r="H652" i="10"/>
  <c r="G652" i="10"/>
  <c r="F652" i="10"/>
  <c r="O651" i="10"/>
  <c r="N651" i="10"/>
  <c r="O650" i="10"/>
  <c r="N650" i="10"/>
  <c r="M650" i="10"/>
  <c r="L650" i="10"/>
  <c r="K650" i="10"/>
  <c r="J650" i="10"/>
  <c r="I650" i="10"/>
  <c r="H650" i="10"/>
  <c r="G650" i="10"/>
  <c r="F650" i="10"/>
  <c r="O649" i="10"/>
  <c r="N649" i="10"/>
  <c r="M649" i="10"/>
  <c r="L649" i="10"/>
  <c r="K649" i="10"/>
  <c r="J649" i="10"/>
  <c r="I649" i="10"/>
  <c r="H649" i="10"/>
  <c r="G649" i="10"/>
  <c r="F649" i="10"/>
  <c r="O648" i="10"/>
  <c r="N648" i="10"/>
  <c r="M648" i="10"/>
  <c r="L648" i="10"/>
  <c r="K648" i="10"/>
  <c r="J648" i="10"/>
  <c r="I648" i="10"/>
  <c r="H648" i="10"/>
  <c r="G648" i="10"/>
  <c r="F648" i="10"/>
  <c r="O647" i="10"/>
  <c r="N647" i="10"/>
  <c r="O646" i="10"/>
  <c r="N646" i="10"/>
  <c r="M646" i="10"/>
  <c r="L646" i="10"/>
  <c r="K646" i="10"/>
  <c r="J646" i="10"/>
  <c r="I646" i="10"/>
  <c r="H646" i="10"/>
  <c r="G646" i="10"/>
  <c r="F646" i="10"/>
  <c r="O645" i="10"/>
  <c r="N645" i="10"/>
  <c r="O644" i="10"/>
  <c r="N644" i="10"/>
  <c r="M644" i="10"/>
  <c r="L644" i="10"/>
  <c r="K644" i="10"/>
  <c r="J644" i="10"/>
  <c r="I644" i="10"/>
  <c r="H644" i="10"/>
  <c r="G644" i="10"/>
  <c r="F644" i="10"/>
  <c r="O643" i="10"/>
  <c r="N643" i="10"/>
  <c r="M643" i="10"/>
  <c r="L643" i="10"/>
  <c r="K643" i="10"/>
  <c r="J643" i="10"/>
  <c r="I643" i="10"/>
  <c r="H643" i="10"/>
  <c r="G643" i="10"/>
  <c r="F643" i="10"/>
  <c r="O642" i="10"/>
  <c r="N642" i="10"/>
  <c r="O641" i="10"/>
  <c r="N641" i="10"/>
  <c r="M641" i="10"/>
  <c r="L641" i="10"/>
  <c r="K641" i="10"/>
  <c r="J641" i="10"/>
  <c r="I641" i="10"/>
  <c r="H641" i="10"/>
  <c r="G641" i="10"/>
  <c r="F641" i="10"/>
  <c r="O640" i="10"/>
  <c r="N640" i="10"/>
  <c r="O639" i="10"/>
  <c r="N639" i="10"/>
  <c r="M639" i="10"/>
  <c r="L639" i="10"/>
  <c r="K639" i="10"/>
  <c r="J639" i="10"/>
  <c r="I639" i="10"/>
  <c r="H639" i="10"/>
  <c r="G639" i="10"/>
  <c r="F639" i="10"/>
  <c r="O638" i="10"/>
  <c r="N638" i="10"/>
  <c r="M638" i="10"/>
  <c r="L638" i="10"/>
  <c r="K638" i="10"/>
  <c r="J638" i="10"/>
  <c r="I638" i="10"/>
  <c r="H638" i="10"/>
  <c r="G638" i="10"/>
  <c r="F638" i="10"/>
  <c r="O636" i="10"/>
  <c r="N636" i="10"/>
  <c r="M636" i="10"/>
  <c r="L636" i="10"/>
  <c r="K636" i="10"/>
  <c r="J636" i="10"/>
  <c r="I636" i="10"/>
  <c r="H636" i="10"/>
  <c r="G636" i="10"/>
  <c r="F636" i="10"/>
  <c r="O635" i="10"/>
  <c r="N635" i="10"/>
  <c r="M635" i="10"/>
  <c r="L635" i="10"/>
  <c r="K635" i="10"/>
  <c r="J635" i="10"/>
  <c r="I635" i="10"/>
  <c r="H635" i="10"/>
  <c r="G635" i="10"/>
  <c r="F635" i="10"/>
  <c r="O634" i="10"/>
  <c r="N634" i="10"/>
  <c r="M634" i="10"/>
  <c r="L634" i="10"/>
  <c r="K634" i="10"/>
  <c r="J634" i="10"/>
  <c r="I634" i="10"/>
  <c r="H634" i="10"/>
  <c r="G634" i="10"/>
  <c r="F634" i="10"/>
  <c r="O633" i="10"/>
  <c r="N633" i="10"/>
  <c r="M633" i="10"/>
  <c r="L633" i="10"/>
  <c r="K633" i="10"/>
  <c r="J633" i="10"/>
  <c r="I633" i="10"/>
  <c r="H633" i="10"/>
  <c r="G633" i="10"/>
  <c r="F633" i="10"/>
  <c r="O632" i="10"/>
  <c r="N632" i="10"/>
  <c r="O631" i="10"/>
  <c r="N631" i="10"/>
  <c r="M631" i="10"/>
  <c r="L631" i="10"/>
  <c r="K631" i="10"/>
  <c r="J631" i="10"/>
  <c r="I631" i="10"/>
  <c r="H631" i="10"/>
  <c r="G631" i="10"/>
  <c r="F631" i="10"/>
  <c r="O630" i="10"/>
  <c r="N630" i="10"/>
  <c r="O629" i="10"/>
  <c r="N629" i="10"/>
  <c r="M629" i="10"/>
  <c r="L629" i="10"/>
  <c r="K629" i="10"/>
  <c r="J629" i="10"/>
  <c r="I629" i="10"/>
  <c r="H629" i="10"/>
  <c r="G629" i="10"/>
  <c r="F629" i="10"/>
  <c r="O628" i="10"/>
  <c r="N628" i="10"/>
  <c r="O627" i="10"/>
  <c r="N627" i="10"/>
  <c r="O626" i="10"/>
  <c r="N626" i="10"/>
  <c r="O625" i="10"/>
  <c r="N625" i="10"/>
  <c r="M625" i="10"/>
  <c r="L625" i="10"/>
  <c r="K625" i="10"/>
  <c r="J625" i="10"/>
  <c r="I625" i="10"/>
  <c r="H625" i="10"/>
  <c r="G625" i="10"/>
  <c r="F625" i="10"/>
  <c r="O624" i="10"/>
  <c r="N624" i="10"/>
  <c r="O623" i="10"/>
  <c r="N623" i="10"/>
  <c r="M623" i="10"/>
  <c r="L623" i="10"/>
  <c r="K623" i="10"/>
  <c r="J623" i="10"/>
  <c r="I623" i="10"/>
  <c r="H623" i="10"/>
  <c r="G623" i="10"/>
  <c r="F623" i="10"/>
  <c r="O622" i="10"/>
  <c r="N622" i="10"/>
  <c r="M622" i="10"/>
  <c r="L622" i="10"/>
  <c r="K622" i="10"/>
  <c r="J622" i="10"/>
  <c r="I622" i="10"/>
  <c r="H622" i="10"/>
  <c r="G622" i="10"/>
  <c r="F622" i="10"/>
  <c r="O621" i="10"/>
  <c r="N621" i="10"/>
  <c r="M621" i="10"/>
  <c r="L621" i="10"/>
  <c r="K621" i="10"/>
  <c r="J621" i="10"/>
  <c r="I621" i="10"/>
  <c r="H621" i="10"/>
  <c r="G621" i="10"/>
  <c r="F621" i="10"/>
  <c r="O620" i="10"/>
  <c r="N620" i="10"/>
  <c r="M620" i="10"/>
  <c r="L620" i="10"/>
  <c r="K620" i="10"/>
  <c r="J620" i="10"/>
  <c r="I620" i="10"/>
  <c r="H620" i="10"/>
  <c r="G620" i="10"/>
  <c r="F620" i="10"/>
  <c r="O619" i="10"/>
  <c r="N619" i="10"/>
  <c r="M619" i="10"/>
  <c r="L619" i="10"/>
  <c r="K619" i="10"/>
  <c r="J619" i="10"/>
  <c r="I619" i="10"/>
  <c r="H619" i="10"/>
  <c r="G619" i="10"/>
  <c r="F619" i="10"/>
  <c r="O618" i="10"/>
  <c r="N618" i="10"/>
  <c r="M618" i="10"/>
  <c r="L618" i="10"/>
  <c r="K618" i="10"/>
  <c r="J618" i="10"/>
  <c r="I618" i="10"/>
  <c r="H618" i="10"/>
  <c r="G618" i="10"/>
  <c r="F618" i="10"/>
  <c r="O617" i="10"/>
  <c r="N617" i="10"/>
  <c r="O616" i="10"/>
  <c r="N616" i="10"/>
  <c r="M616" i="10"/>
  <c r="L616" i="10"/>
  <c r="K616" i="10"/>
  <c r="J616" i="10"/>
  <c r="I616" i="10"/>
  <c r="H616" i="10"/>
  <c r="G616" i="10"/>
  <c r="F616" i="10"/>
  <c r="O615" i="10"/>
  <c r="N615" i="10"/>
  <c r="O614" i="10"/>
  <c r="N614" i="10"/>
  <c r="O613" i="10"/>
  <c r="N613" i="10"/>
  <c r="M613" i="10"/>
  <c r="L613" i="10"/>
  <c r="K613" i="10"/>
  <c r="J613" i="10"/>
  <c r="I613" i="10"/>
  <c r="H613" i="10"/>
  <c r="G613" i="10"/>
  <c r="F613" i="10"/>
  <c r="O612" i="10"/>
  <c r="N612" i="10"/>
  <c r="O611" i="10"/>
  <c r="N611" i="10"/>
  <c r="O610" i="10"/>
  <c r="N610" i="10"/>
  <c r="M610" i="10"/>
  <c r="L610" i="10"/>
  <c r="K610" i="10"/>
  <c r="J610" i="10"/>
  <c r="I610" i="10"/>
  <c r="H610" i="10"/>
  <c r="G610" i="10"/>
  <c r="F610" i="10"/>
  <c r="O609" i="10"/>
  <c r="N609" i="10"/>
  <c r="O608" i="10"/>
  <c r="N608" i="10"/>
  <c r="M608" i="10"/>
  <c r="L608" i="10"/>
  <c r="K608" i="10"/>
  <c r="J608" i="10"/>
  <c r="I608" i="10"/>
  <c r="H608" i="10"/>
  <c r="G608" i="10"/>
  <c r="F608" i="10"/>
  <c r="O607" i="10"/>
  <c r="N607" i="10"/>
  <c r="M607" i="10"/>
  <c r="L607" i="10"/>
  <c r="K607" i="10"/>
  <c r="J607" i="10"/>
  <c r="I607" i="10"/>
  <c r="H607" i="10"/>
  <c r="G607" i="10"/>
  <c r="F607" i="10"/>
  <c r="O606" i="10"/>
  <c r="N606" i="10"/>
  <c r="O604" i="10"/>
  <c r="N604" i="10"/>
  <c r="M604" i="10"/>
  <c r="L604" i="10"/>
  <c r="K604" i="10"/>
  <c r="J604" i="10"/>
  <c r="I604" i="10"/>
  <c r="H604" i="10"/>
  <c r="G604" i="10"/>
  <c r="F604" i="10"/>
  <c r="O603" i="10"/>
  <c r="N603" i="10"/>
  <c r="M603" i="10"/>
  <c r="L603" i="10"/>
  <c r="K603" i="10"/>
  <c r="J603" i="10"/>
  <c r="I603" i="10"/>
  <c r="H603" i="10"/>
  <c r="G603" i="10"/>
  <c r="F603" i="10"/>
  <c r="O602" i="10"/>
  <c r="N602" i="10"/>
  <c r="M602" i="10"/>
  <c r="L602" i="10"/>
  <c r="K602" i="10"/>
  <c r="J602" i="10"/>
  <c r="I602" i="10"/>
  <c r="H602" i="10"/>
  <c r="G602" i="10"/>
  <c r="F602" i="10"/>
  <c r="O601" i="10"/>
  <c r="N601" i="10"/>
  <c r="O599" i="10"/>
  <c r="N599" i="10"/>
  <c r="O598" i="10"/>
  <c r="N598" i="10"/>
  <c r="O597" i="10"/>
  <c r="N597" i="10"/>
  <c r="M597" i="10"/>
  <c r="L597" i="10"/>
  <c r="K597" i="10"/>
  <c r="J597" i="10"/>
  <c r="I597" i="10"/>
  <c r="H597" i="10"/>
  <c r="G597" i="10"/>
  <c r="F597" i="10"/>
  <c r="O596" i="10"/>
  <c r="N596" i="10"/>
  <c r="O595" i="10"/>
  <c r="N595" i="10"/>
  <c r="M595" i="10"/>
  <c r="L595" i="10"/>
  <c r="K595" i="10"/>
  <c r="J595" i="10"/>
  <c r="I595" i="10"/>
  <c r="H595" i="10"/>
  <c r="G595" i="10"/>
  <c r="F595" i="10"/>
  <c r="O594" i="10"/>
  <c r="N594" i="10"/>
  <c r="O593" i="10"/>
  <c r="N593" i="10"/>
  <c r="O591" i="10"/>
  <c r="N591" i="10"/>
  <c r="M591" i="10"/>
  <c r="L591" i="10"/>
  <c r="K591" i="10"/>
  <c r="J591" i="10"/>
  <c r="I591" i="10"/>
  <c r="H591" i="10"/>
  <c r="G591" i="10"/>
  <c r="F591" i="10"/>
  <c r="O590" i="10"/>
  <c r="N590" i="10"/>
  <c r="O589" i="10"/>
  <c r="N589" i="10"/>
  <c r="M589" i="10"/>
  <c r="L589" i="10"/>
  <c r="K589" i="10"/>
  <c r="J589" i="10"/>
  <c r="I589" i="10"/>
  <c r="H589" i="10"/>
  <c r="G589" i="10"/>
  <c r="F589" i="10"/>
  <c r="O588" i="10"/>
  <c r="N588" i="10"/>
  <c r="M588" i="10"/>
  <c r="L588" i="10"/>
  <c r="K588" i="10"/>
  <c r="J588" i="10"/>
  <c r="I588" i="10"/>
  <c r="H588" i="10"/>
  <c r="G588" i="10"/>
  <c r="F588" i="10"/>
  <c r="O587" i="10"/>
  <c r="N587" i="10"/>
  <c r="M587" i="10"/>
  <c r="L587" i="10"/>
  <c r="K587" i="10"/>
  <c r="J587" i="10"/>
  <c r="I587" i="10"/>
  <c r="H587" i="10"/>
  <c r="G587" i="10"/>
  <c r="F587" i="10"/>
  <c r="O586" i="10"/>
  <c r="N586" i="10"/>
  <c r="O585" i="10"/>
  <c r="N585" i="10"/>
  <c r="O584" i="10"/>
  <c r="N584" i="10"/>
  <c r="O583" i="10"/>
  <c r="N583" i="10"/>
  <c r="O582" i="10"/>
  <c r="N582" i="10"/>
  <c r="O581" i="10"/>
  <c r="N581" i="10"/>
  <c r="O580" i="10"/>
  <c r="N580" i="10"/>
  <c r="O579" i="10"/>
  <c r="N579" i="10"/>
  <c r="M579" i="10"/>
  <c r="L579" i="10"/>
  <c r="K579" i="10"/>
  <c r="J579" i="10"/>
  <c r="I579" i="10"/>
  <c r="H579" i="10"/>
  <c r="G579" i="10"/>
  <c r="F579" i="10"/>
  <c r="O578" i="10"/>
  <c r="N578" i="10"/>
  <c r="O577" i="10"/>
  <c r="N577" i="10"/>
  <c r="O576" i="10"/>
  <c r="N576" i="10"/>
  <c r="O575" i="10"/>
  <c r="N575" i="10"/>
  <c r="M575" i="10"/>
  <c r="L575" i="10"/>
  <c r="K575" i="10"/>
  <c r="J575" i="10"/>
  <c r="I575" i="10"/>
  <c r="H575" i="10"/>
  <c r="G575" i="10"/>
  <c r="F575" i="10"/>
  <c r="O574" i="10"/>
  <c r="N574" i="10"/>
  <c r="M574" i="10"/>
  <c r="L574" i="10"/>
  <c r="K574" i="10"/>
  <c r="J574" i="10"/>
  <c r="I574" i="10"/>
  <c r="H574" i="10"/>
  <c r="G574" i="10"/>
  <c r="F574" i="10"/>
  <c r="O573" i="10"/>
  <c r="N573" i="10"/>
  <c r="M573" i="10"/>
  <c r="L573" i="10"/>
  <c r="K573" i="10"/>
  <c r="J573" i="10"/>
  <c r="I573" i="10"/>
  <c r="H573" i="10"/>
  <c r="G573" i="10"/>
  <c r="F573" i="10"/>
  <c r="O572" i="10"/>
  <c r="N572" i="10"/>
  <c r="M572" i="10"/>
  <c r="L572" i="10"/>
  <c r="K572" i="10"/>
  <c r="J572" i="10"/>
  <c r="I572" i="10"/>
  <c r="H572" i="10"/>
  <c r="G572" i="10"/>
  <c r="F572" i="10"/>
  <c r="O571" i="10"/>
  <c r="N571" i="10"/>
  <c r="M571" i="10"/>
  <c r="L571" i="10"/>
  <c r="K571" i="10"/>
  <c r="J571" i="10"/>
  <c r="I571" i="10"/>
  <c r="H571" i="10"/>
  <c r="G571" i="10"/>
  <c r="F571" i="10"/>
  <c r="O570" i="10"/>
  <c r="N570" i="10"/>
  <c r="M570" i="10"/>
  <c r="L570" i="10"/>
  <c r="K570" i="10"/>
  <c r="J570" i="10"/>
  <c r="I570" i="10"/>
  <c r="H570" i="10"/>
  <c r="G570" i="10"/>
  <c r="F570" i="10"/>
  <c r="O569" i="10"/>
  <c r="N569" i="10"/>
  <c r="M569" i="10"/>
  <c r="L569" i="10"/>
  <c r="K569" i="10"/>
  <c r="J569" i="10"/>
  <c r="I569" i="10"/>
  <c r="H569" i="10"/>
  <c r="G569" i="10"/>
  <c r="F569" i="10"/>
  <c r="O568" i="10"/>
  <c r="N568" i="10"/>
  <c r="M568" i="10"/>
  <c r="L568" i="10"/>
  <c r="K568" i="10"/>
  <c r="J568" i="10"/>
  <c r="I568" i="10"/>
  <c r="H568" i="10"/>
  <c r="G568" i="10"/>
  <c r="F568" i="10"/>
  <c r="O567" i="10"/>
  <c r="N567" i="10"/>
  <c r="O566" i="10"/>
  <c r="N566" i="10"/>
  <c r="M566" i="10"/>
  <c r="L566" i="10"/>
  <c r="K566" i="10"/>
  <c r="J566" i="10"/>
  <c r="I566" i="10"/>
  <c r="H566" i="10"/>
  <c r="G566" i="10"/>
  <c r="F566" i="10"/>
  <c r="O565" i="10"/>
  <c r="N565" i="10"/>
  <c r="M565" i="10"/>
  <c r="L565" i="10"/>
  <c r="K565" i="10"/>
  <c r="J565" i="10"/>
  <c r="I565" i="10"/>
  <c r="H565" i="10"/>
  <c r="G565" i="10"/>
  <c r="F565" i="10"/>
  <c r="O564" i="10"/>
  <c r="N564" i="10"/>
  <c r="M564" i="10"/>
  <c r="L564" i="10"/>
  <c r="K564" i="10"/>
  <c r="J564" i="10"/>
  <c r="I564" i="10"/>
  <c r="H564" i="10"/>
  <c r="G564" i="10"/>
  <c r="F564" i="10"/>
  <c r="O563" i="10"/>
  <c r="N563" i="10"/>
  <c r="O562" i="10"/>
  <c r="N562" i="10"/>
  <c r="M562" i="10"/>
  <c r="L562" i="10"/>
  <c r="K562" i="10"/>
  <c r="J562" i="10"/>
  <c r="I562" i="10"/>
  <c r="H562" i="10"/>
  <c r="G562" i="10"/>
  <c r="F562" i="10"/>
  <c r="O561" i="10"/>
  <c r="N561" i="10"/>
  <c r="M561" i="10"/>
  <c r="L561" i="10"/>
  <c r="K561" i="10"/>
  <c r="J561" i="10"/>
  <c r="I561" i="10"/>
  <c r="H561" i="10"/>
  <c r="G561" i="10"/>
  <c r="F561" i="10"/>
  <c r="O560" i="10"/>
  <c r="N560" i="10"/>
  <c r="M560" i="10"/>
  <c r="L560" i="10"/>
  <c r="K560" i="10"/>
  <c r="J560" i="10"/>
  <c r="I560" i="10"/>
  <c r="H560" i="10"/>
  <c r="G560" i="10"/>
  <c r="F560" i="10"/>
  <c r="O559" i="10"/>
  <c r="N559" i="10"/>
  <c r="M559" i="10"/>
  <c r="L559" i="10"/>
  <c r="K559" i="10"/>
  <c r="J559" i="10"/>
  <c r="I559" i="10"/>
  <c r="H559" i="10"/>
  <c r="G559" i="10"/>
  <c r="F559" i="10"/>
  <c r="O558" i="10"/>
  <c r="N558" i="10"/>
  <c r="O557" i="10"/>
  <c r="N557" i="10"/>
  <c r="M557" i="10"/>
  <c r="L557" i="10"/>
  <c r="K557" i="10"/>
  <c r="J557" i="10"/>
  <c r="I557" i="10"/>
  <c r="H557" i="10"/>
  <c r="G557" i="10"/>
  <c r="F557" i="10"/>
  <c r="O556" i="10"/>
  <c r="N556" i="10"/>
  <c r="M556" i="10"/>
  <c r="L556" i="10"/>
  <c r="K556" i="10"/>
  <c r="J556" i="10"/>
  <c r="I556" i="10"/>
  <c r="H556" i="10"/>
  <c r="G556" i="10"/>
  <c r="F556" i="10"/>
  <c r="O555" i="10"/>
  <c r="N555" i="10"/>
  <c r="O554" i="10"/>
  <c r="N554" i="10"/>
  <c r="O553" i="10"/>
  <c r="N553" i="10"/>
  <c r="O552" i="10"/>
  <c r="N552" i="10"/>
  <c r="O551" i="10"/>
  <c r="N551" i="10"/>
  <c r="M551" i="10"/>
  <c r="L551" i="10"/>
  <c r="K551" i="10"/>
  <c r="J551" i="10"/>
  <c r="I551" i="10"/>
  <c r="H551" i="10"/>
  <c r="G551" i="10"/>
  <c r="F551" i="10"/>
  <c r="O550" i="10"/>
  <c r="N550" i="10"/>
  <c r="O549" i="10"/>
  <c r="N549" i="10"/>
  <c r="M549" i="10"/>
  <c r="L549" i="10"/>
  <c r="K549" i="10"/>
  <c r="J549" i="10"/>
  <c r="I549" i="10"/>
  <c r="H549" i="10"/>
  <c r="G549" i="10"/>
  <c r="F549" i="10"/>
  <c r="O548" i="10"/>
  <c r="N548" i="10"/>
  <c r="M548" i="10"/>
  <c r="L548" i="10"/>
  <c r="K548" i="10"/>
  <c r="J548" i="10"/>
  <c r="I548" i="10"/>
  <c r="H548" i="10"/>
  <c r="G548" i="10"/>
  <c r="F548" i="10"/>
  <c r="O547" i="10"/>
  <c r="N547" i="10"/>
  <c r="O546" i="10"/>
  <c r="N546" i="10"/>
  <c r="M546" i="10"/>
  <c r="L546" i="10"/>
  <c r="K546" i="10"/>
  <c r="J546" i="10"/>
  <c r="I546" i="10"/>
  <c r="H546" i="10"/>
  <c r="G546" i="10"/>
  <c r="F546" i="10"/>
  <c r="O545" i="10"/>
  <c r="N545" i="10"/>
  <c r="M545" i="10"/>
  <c r="L545" i="10"/>
  <c r="K545" i="10"/>
  <c r="J545" i="10"/>
  <c r="I545" i="10"/>
  <c r="H545" i="10"/>
  <c r="G545" i="10"/>
  <c r="F545" i="10"/>
  <c r="O544" i="10"/>
  <c r="N544" i="10"/>
  <c r="O543" i="10"/>
  <c r="N543" i="10"/>
  <c r="M543" i="10"/>
  <c r="L543" i="10"/>
  <c r="K543" i="10"/>
  <c r="J543" i="10"/>
  <c r="I543" i="10"/>
  <c r="H543" i="10"/>
  <c r="G543" i="10"/>
  <c r="F543" i="10"/>
  <c r="O542" i="10"/>
  <c r="N542" i="10"/>
  <c r="M542" i="10"/>
  <c r="L542" i="10"/>
  <c r="K542" i="10"/>
  <c r="J542" i="10"/>
  <c r="I542" i="10"/>
  <c r="H542" i="10"/>
  <c r="G542" i="10"/>
  <c r="F542" i="10"/>
  <c r="O541" i="10"/>
  <c r="N541" i="10"/>
  <c r="M541" i="10"/>
  <c r="L541" i="10"/>
  <c r="K541" i="10"/>
  <c r="J541" i="10"/>
  <c r="I541" i="10"/>
  <c r="H541" i="10"/>
  <c r="G541" i="10"/>
  <c r="F541" i="10"/>
  <c r="O540" i="10"/>
  <c r="N540" i="10"/>
  <c r="M540" i="10"/>
  <c r="L540" i="10"/>
  <c r="K540" i="10"/>
  <c r="J540" i="10"/>
  <c r="I540" i="10"/>
  <c r="H540" i="10"/>
  <c r="G540" i="10"/>
  <c r="F540" i="10"/>
  <c r="O539" i="10"/>
  <c r="N539" i="10"/>
  <c r="M539" i="10"/>
  <c r="L539" i="10"/>
  <c r="K539" i="10"/>
  <c r="J539" i="10"/>
  <c r="I539" i="10"/>
  <c r="H539" i="10"/>
  <c r="G539" i="10"/>
  <c r="F539" i="10"/>
  <c r="O538" i="10"/>
  <c r="N538" i="10"/>
  <c r="M538" i="10"/>
  <c r="L538" i="10"/>
  <c r="K538" i="10"/>
  <c r="J538" i="10"/>
  <c r="I538" i="10"/>
  <c r="H538" i="10"/>
  <c r="G538" i="10"/>
  <c r="F538" i="10"/>
  <c r="O537" i="10"/>
  <c r="N537" i="10"/>
  <c r="O536" i="10"/>
  <c r="N536" i="10"/>
  <c r="O535" i="10"/>
  <c r="N535" i="10"/>
  <c r="O534" i="10"/>
  <c r="N534" i="10"/>
  <c r="M534" i="10"/>
  <c r="L534" i="10"/>
  <c r="K534" i="10"/>
  <c r="J534" i="10"/>
  <c r="I534" i="10"/>
  <c r="H534" i="10"/>
  <c r="G534" i="10"/>
  <c r="F534" i="10"/>
  <c r="O533" i="10"/>
  <c r="N533" i="10"/>
  <c r="O532" i="10"/>
  <c r="N532" i="10"/>
  <c r="O531" i="10"/>
  <c r="N531" i="10"/>
  <c r="M531" i="10"/>
  <c r="L531" i="10"/>
  <c r="K531" i="10"/>
  <c r="J531" i="10"/>
  <c r="I531" i="10"/>
  <c r="H531" i="10"/>
  <c r="G531" i="10"/>
  <c r="F531" i="10"/>
  <c r="O530" i="10"/>
  <c r="N530" i="10"/>
  <c r="O528" i="10"/>
  <c r="N528" i="10"/>
  <c r="M528" i="10"/>
  <c r="L528" i="10"/>
  <c r="K528" i="10"/>
  <c r="J528" i="10"/>
  <c r="I528" i="10"/>
  <c r="H528" i="10"/>
  <c r="G528" i="10"/>
  <c r="F528" i="10"/>
  <c r="O527" i="10"/>
  <c r="N527" i="10"/>
  <c r="O526" i="10"/>
  <c r="N526" i="10"/>
  <c r="M526" i="10"/>
  <c r="L526" i="10"/>
  <c r="K526" i="10"/>
  <c r="J526" i="10"/>
  <c r="I526" i="10"/>
  <c r="H526" i="10"/>
  <c r="G526" i="10"/>
  <c r="F526" i="10"/>
  <c r="O525" i="10"/>
  <c r="N525" i="10"/>
  <c r="M525" i="10"/>
  <c r="L525" i="10"/>
  <c r="K525" i="10"/>
  <c r="J525" i="10"/>
  <c r="I525" i="10"/>
  <c r="H525" i="10"/>
  <c r="G525" i="10"/>
  <c r="F525" i="10"/>
  <c r="O524" i="10"/>
  <c r="N524" i="10"/>
  <c r="M524" i="10"/>
  <c r="L524" i="10"/>
  <c r="K524" i="10"/>
  <c r="J524" i="10"/>
  <c r="I524" i="10"/>
  <c r="H524" i="10"/>
  <c r="G524" i="10"/>
  <c r="F524" i="10"/>
  <c r="O523" i="10"/>
  <c r="N523" i="10"/>
  <c r="M523" i="10"/>
  <c r="L523" i="10"/>
  <c r="K523" i="10"/>
  <c r="J523" i="10"/>
  <c r="I523" i="10"/>
  <c r="H523" i="10"/>
  <c r="G523" i="10"/>
  <c r="F523" i="10"/>
  <c r="O522" i="10"/>
  <c r="N522" i="10"/>
  <c r="M522" i="10"/>
  <c r="L522" i="10"/>
  <c r="K522" i="10"/>
  <c r="J522" i="10"/>
  <c r="I522" i="10"/>
  <c r="H522" i="10"/>
  <c r="G522" i="10"/>
  <c r="F522" i="10"/>
  <c r="O521" i="10"/>
  <c r="N521" i="10"/>
  <c r="M521" i="10"/>
  <c r="L521" i="10"/>
  <c r="K521" i="10"/>
  <c r="J521" i="10"/>
  <c r="I521" i="10"/>
  <c r="H521" i="10"/>
  <c r="G521" i="10"/>
  <c r="F521" i="10"/>
  <c r="O520" i="10"/>
  <c r="N520" i="10"/>
  <c r="M520" i="10"/>
  <c r="L520" i="10"/>
  <c r="K520" i="10"/>
  <c r="J520" i="10"/>
  <c r="I520" i="10"/>
  <c r="H520" i="10"/>
  <c r="G520" i="10"/>
  <c r="F520" i="10"/>
  <c r="O519" i="10"/>
  <c r="N519" i="10"/>
  <c r="O518" i="10"/>
  <c r="N518" i="10"/>
  <c r="O517" i="10"/>
  <c r="N517" i="10"/>
  <c r="O515" i="10"/>
  <c r="N515" i="10"/>
  <c r="O514" i="10"/>
  <c r="N514" i="10"/>
  <c r="O513" i="10"/>
  <c r="N513" i="10"/>
  <c r="M513" i="10"/>
  <c r="L513" i="10"/>
  <c r="K513" i="10"/>
  <c r="J513" i="10"/>
  <c r="I513" i="10"/>
  <c r="H513" i="10"/>
  <c r="G513" i="10"/>
  <c r="F513" i="10"/>
  <c r="O512" i="10"/>
  <c r="N512" i="10"/>
  <c r="O511" i="10"/>
  <c r="N511" i="10"/>
  <c r="M511" i="10"/>
  <c r="L511" i="10"/>
  <c r="K511" i="10"/>
  <c r="J511" i="10"/>
  <c r="I511" i="10"/>
  <c r="H511" i="10"/>
  <c r="G511" i="10"/>
  <c r="F511" i="10"/>
  <c r="O510" i="10"/>
  <c r="N510" i="10"/>
  <c r="O509" i="10"/>
  <c r="N509" i="10"/>
  <c r="M509" i="10"/>
  <c r="L509" i="10"/>
  <c r="K509" i="10"/>
  <c r="J509" i="10"/>
  <c r="I509" i="10"/>
  <c r="H509" i="10"/>
  <c r="G509" i="10"/>
  <c r="F509" i="10"/>
  <c r="O508" i="10"/>
  <c r="N508" i="10"/>
  <c r="M508" i="10"/>
  <c r="L508" i="10"/>
  <c r="K508" i="10"/>
  <c r="J508" i="10"/>
  <c r="I508" i="10"/>
  <c r="H508" i="10"/>
  <c r="G508" i="10"/>
  <c r="F508" i="10"/>
  <c r="O507" i="10"/>
  <c r="N507" i="10"/>
  <c r="M507" i="10"/>
  <c r="L507" i="10"/>
  <c r="K507" i="10"/>
  <c r="J507" i="10"/>
  <c r="I507" i="10"/>
  <c r="H507" i="10"/>
  <c r="G507" i="10"/>
  <c r="F507" i="10"/>
  <c r="O506" i="10"/>
  <c r="N506" i="10"/>
  <c r="O505" i="10"/>
  <c r="N505" i="10"/>
  <c r="O504" i="10"/>
  <c r="N504" i="10"/>
  <c r="O503" i="10"/>
  <c r="N503" i="10"/>
  <c r="O502" i="10"/>
  <c r="N502" i="10"/>
  <c r="M502" i="10"/>
  <c r="L502" i="10"/>
  <c r="K502" i="10"/>
  <c r="J502" i="10"/>
  <c r="I502" i="10"/>
  <c r="H502" i="10"/>
  <c r="G502" i="10"/>
  <c r="F502" i="10"/>
  <c r="O501" i="10"/>
  <c r="N501" i="10"/>
  <c r="M501" i="10"/>
  <c r="L501" i="10"/>
  <c r="K501" i="10"/>
  <c r="J501" i="10"/>
  <c r="I501" i="10"/>
  <c r="H501" i="10"/>
  <c r="G501" i="10"/>
  <c r="F501" i="10"/>
  <c r="O500" i="10"/>
  <c r="N500" i="10"/>
  <c r="M500" i="10"/>
  <c r="L500" i="10"/>
  <c r="K500" i="10"/>
  <c r="J500" i="10"/>
  <c r="I500" i="10"/>
  <c r="H500" i="10"/>
  <c r="G500" i="10"/>
  <c r="F500" i="10"/>
  <c r="O499" i="10"/>
  <c r="N499" i="10"/>
  <c r="M499" i="10"/>
  <c r="L499" i="10"/>
  <c r="K499" i="10"/>
  <c r="J499" i="10"/>
  <c r="I499" i="10"/>
  <c r="H499" i="10"/>
  <c r="G499" i="10"/>
  <c r="F499" i="10"/>
  <c r="O498" i="10"/>
  <c r="N498" i="10"/>
  <c r="M498" i="10"/>
  <c r="L498" i="10"/>
  <c r="K498" i="10"/>
  <c r="J498" i="10"/>
  <c r="I498" i="10"/>
  <c r="H498" i="10"/>
  <c r="G498" i="10"/>
  <c r="F498" i="10"/>
  <c r="O497" i="10"/>
  <c r="N497" i="10"/>
  <c r="M497" i="10"/>
  <c r="L497" i="10"/>
  <c r="K497" i="10"/>
  <c r="J497" i="10"/>
  <c r="I497" i="10"/>
  <c r="H497" i="10"/>
  <c r="G497" i="10"/>
  <c r="F497" i="10"/>
  <c r="O496" i="10"/>
  <c r="N496" i="10"/>
  <c r="M496" i="10"/>
  <c r="L496" i="10"/>
  <c r="K496" i="10"/>
  <c r="J496" i="10"/>
  <c r="I496" i="10"/>
  <c r="H496" i="10"/>
  <c r="G496" i="10"/>
  <c r="F496" i="10"/>
  <c r="O495" i="10"/>
  <c r="N495" i="10"/>
  <c r="M495" i="10"/>
  <c r="L495" i="10"/>
  <c r="K495" i="10"/>
  <c r="J495" i="10"/>
  <c r="I495" i="10"/>
  <c r="H495" i="10"/>
  <c r="G495" i="10"/>
  <c r="F495" i="10"/>
  <c r="O494" i="10"/>
  <c r="N494" i="10"/>
  <c r="M494" i="10"/>
  <c r="L494" i="10"/>
  <c r="K494" i="10"/>
  <c r="J494" i="10"/>
  <c r="I494" i="10"/>
  <c r="H494" i="10"/>
  <c r="G494" i="10"/>
  <c r="F494" i="10"/>
  <c r="O493" i="10"/>
  <c r="N493" i="10"/>
  <c r="M493" i="10"/>
  <c r="L493" i="10"/>
  <c r="K493" i="10"/>
  <c r="J493" i="10"/>
  <c r="I493" i="10"/>
  <c r="H493" i="10"/>
  <c r="G493" i="10"/>
  <c r="F493" i="10"/>
  <c r="O492" i="10"/>
  <c r="N492" i="10"/>
  <c r="M492" i="10"/>
  <c r="L492" i="10"/>
  <c r="K492" i="10"/>
  <c r="J492" i="10"/>
  <c r="I492" i="10"/>
  <c r="H492" i="10"/>
  <c r="G492" i="10"/>
  <c r="F492" i="10"/>
  <c r="O491" i="10"/>
  <c r="N491" i="10"/>
  <c r="M491" i="10"/>
  <c r="L491" i="10"/>
  <c r="K491" i="10"/>
  <c r="J491" i="10"/>
  <c r="I491" i="10"/>
  <c r="H491" i="10"/>
  <c r="G491" i="10"/>
  <c r="F491" i="10"/>
  <c r="O490" i="10"/>
  <c r="N490" i="10"/>
  <c r="M490" i="10"/>
  <c r="L490" i="10"/>
  <c r="K490" i="10"/>
  <c r="J490" i="10"/>
  <c r="I490" i="10"/>
  <c r="H490" i="10"/>
  <c r="G490" i="10"/>
  <c r="F490" i="10"/>
  <c r="O489" i="10"/>
  <c r="N489" i="10"/>
  <c r="M489" i="10"/>
  <c r="L489" i="10"/>
  <c r="K489" i="10"/>
  <c r="J489" i="10"/>
  <c r="I489" i="10"/>
  <c r="H489" i="10"/>
  <c r="G489" i="10"/>
  <c r="F489" i="10"/>
  <c r="O488" i="10"/>
  <c r="N488" i="10"/>
  <c r="M488" i="10"/>
  <c r="L488" i="10"/>
  <c r="K488" i="10"/>
  <c r="J488" i="10"/>
  <c r="I488" i="10"/>
  <c r="H488" i="10"/>
  <c r="G488" i="10"/>
  <c r="F488" i="10"/>
  <c r="O487" i="10"/>
  <c r="N487" i="10"/>
  <c r="M487" i="10"/>
  <c r="L487" i="10"/>
  <c r="K487" i="10"/>
  <c r="J487" i="10"/>
  <c r="I487" i="10"/>
  <c r="H487" i="10"/>
  <c r="G487" i="10"/>
  <c r="F487" i="10"/>
  <c r="O486" i="10"/>
  <c r="N486" i="10"/>
  <c r="M486" i="10"/>
  <c r="L486" i="10"/>
  <c r="K486" i="10"/>
  <c r="J486" i="10"/>
  <c r="I486" i="10"/>
  <c r="H486" i="10"/>
  <c r="G486" i="10"/>
  <c r="F486" i="10"/>
  <c r="O485" i="10"/>
  <c r="N485" i="10"/>
  <c r="M485" i="10"/>
  <c r="L485" i="10"/>
  <c r="K485" i="10"/>
  <c r="J485" i="10"/>
  <c r="I485" i="10"/>
  <c r="H485" i="10"/>
  <c r="G485" i="10"/>
  <c r="F485" i="10"/>
  <c r="O484" i="10"/>
  <c r="N484" i="10"/>
  <c r="M484" i="10"/>
  <c r="L484" i="10"/>
  <c r="K484" i="10"/>
  <c r="J484" i="10"/>
  <c r="I484" i="10"/>
  <c r="H484" i="10"/>
  <c r="G484" i="10"/>
  <c r="F484" i="10"/>
  <c r="O483" i="10"/>
  <c r="N483" i="10"/>
  <c r="M483" i="10"/>
  <c r="L483" i="10"/>
  <c r="K483" i="10"/>
  <c r="J483" i="10"/>
  <c r="I483" i="10"/>
  <c r="H483" i="10"/>
  <c r="G483" i="10"/>
  <c r="F483" i="10"/>
  <c r="O482" i="10"/>
  <c r="N482" i="10"/>
  <c r="M482" i="10"/>
  <c r="L482" i="10"/>
  <c r="K482" i="10"/>
  <c r="J482" i="10"/>
  <c r="I482" i="10"/>
  <c r="H482" i="10"/>
  <c r="G482" i="10"/>
  <c r="F482" i="10"/>
  <c r="O481" i="10"/>
  <c r="N481" i="10"/>
  <c r="M481" i="10"/>
  <c r="L481" i="10"/>
  <c r="K481" i="10"/>
  <c r="J481" i="10"/>
  <c r="I481" i="10"/>
  <c r="H481" i="10"/>
  <c r="G481" i="10"/>
  <c r="F481" i="10"/>
  <c r="O480" i="10"/>
  <c r="N480" i="10"/>
  <c r="M480" i="10"/>
  <c r="L480" i="10"/>
  <c r="K480" i="10"/>
  <c r="J480" i="10"/>
  <c r="I480" i="10"/>
  <c r="H480" i="10"/>
  <c r="G480" i="10"/>
  <c r="F480" i="10"/>
  <c r="O479" i="10"/>
  <c r="N479" i="10"/>
  <c r="O478" i="10"/>
  <c r="N478" i="10"/>
  <c r="O477" i="10"/>
  <c r="N477" i="10"/>
  <c r="M477" i="10"/>
  <c r="L477" i="10"/>
  <c r="K477" i="10"/>
  <c r="J477" i="10"/>
  <c r="I477" i="10"/>
  <c r="H477" i="10"/>
  <c r="G477" i="10"/>
  <c r="F477" i="10"/>
  <c r="O476" i="10"/>
  <c r="N476" i="10"/>
  <c r="O475" i="10"/>
  <c r="N475" i="10"/>
  <c r="M475" i="10"/>
  <c r="L475" i="10"/>
  <c r="K475" i="10"/>
  <c r="J475" i="10"/>
  <c r="I475" i="10"/>
  <c r="H475" i="10"/>
  <c r="G475" i="10"/>
  <c r="F475" i="10"/>
  <c r="O474" i="10"/>
  <c r="N474" i="10"/>
  <c r="M474" i="10"/>
  <c r="L474" i="10"/>
  <c r="K474" i="10"/>
  <c r="J474" i="10"/>
  <c r="I474" i="10"/>
  <c r="H474" i="10"/>
  <c r="G474" i="10"/>
  <c r="F474" i="10"/>
  <c r="O473" i="10"/>
  <c r="N473" i="10"/>
  <c r="O472" i="10"/>
  <c r="N472" i="10"/>
  <c r="O471" i="10"/>
  <c r="N471" i="10"/>
  <c r="O470" i="10"/>
  <c r="N470" i="10"/>
  <c r="O469" i="10"/>
  <c r="N469" i="10"/>
  <c r="O467" i="10"/>
  <c r="N467" i="10"/>
  <c r="O466" i="10"/>
  <c r="N466" i="10"/>
  <c r="M466" i="10"/>
  <c r="L466" i="10"/>
  <c r="K466" i="10"/>
  <c r="J466" i="10"/>
  <c r="I466" i="10"/>
  <c r="H466" i="10"/>
  <c r="G466" i="10"/>
  <c r="F466" i="10"/>
  <c r="O465" i="10"/>
  <c r="N465" i="10"/>
  <c r="O464" i="10"/>
  <c r="N464" i="10"/>
  <c r="M464" i="10"/>
  <c r="L464" i="10"/>
  <c r="K464" i="10"/>
  <c r="J464" i="10"/>
  <c r="I464" i="10"/>
  <c r="H464" i="10"/>
  <c r="G464" i="10"/>
  <c r="F464" i="10"/>
  <c r="O463" i="10"/>
  <c r="N463" i="10"/>
  <c r="M463" i="10"/>
  <c r="L463" i="10"/>
  <c r="K463" i="10"/>
  <c r="J463" i="10"/>
  <c r="I463" i="10"/>
  <c r="H463" i="10"/>
  <c r="G463" i="10"/>
  <c r="F463" i="10"/>
  <c r="O462" i="10"/>
  <c r="N462" i="10"/>
  <c r="M462" i="10"/>
  <c r="L462" i="10"/>
  <c r="K462" i="10"/>
  <c r="J462" i="10"/>
  <c r="I462" i="10"/>
  <c r="H462" i="10"/>
  <c r="G462" i="10"/>
  <c r="F462" i="10"/>
  <c r="O461" i="10"/>
  <c r="N461" i="10"/>
  <c r="M461" i="10"/>
  <c r="L461" i="10"/>
  <c r="K461" i="10"/>
  <c r="J461" i="10"/>
  <c r="I461" i="10"/>
  <c r="H461" i="10"/>
  <c r="G461" i="10"/>
  <c r="F461" i="10"/>
  <c r="O460" i="10"/>
  <c r="N460" i="10"/>
  <c r="O459" i="10"/>
  <c r="N459" i="10"/>
  <c r="M459" i="10"/>
  <c r="L459" i="10"/>
  <c r="K459" i="10"/>
  <c r="J459" i="10"/>
  <c r="I459" i="10"/>
  <c r="H459" i="10"/>
  <c r="G459" i="10"/>
  <c r="F459" i="10"/>
  <c r="O458" i="10"/>
  <c r="N458" i="10"/>
  <c r="M458" i="10"/>
  <c r="L458" i="10"/>
  <c r="K458" i="10"/>
  <c r="J458" i="10"/>
  <c r="I458" i="10"/>
  <c r="H458" i="10"/>
  <c r="G458" i="10"/>
  <c r="F458" i="10"/>
  <c r="O457" i="10"/>
  <c r="N457" i="10"/>
  <c r="M457" i="10"/>
  <c r="L457" i="10"/>
  <c r="K457" i="10"/>
  <c r="J457" i="10"/>
  <c r="I457" i="10"/>
  <c r="H457" i="10"/>
  <c r="G457" i="10"/>
  <c r="F457" i="10"/>
  <c r="O456" i="10"/>
  <c r="N456" i="10"/>
  <c r="O455" i="10"/>
  <c r="N455" i="10"/>
  <c r="M455" i="10"/>
  <c r="L455" i="10"/>
  <c r="K455" i="10"/>
  <c r="J455" i="10"/>
  <c r="I455" i="10"/>
  <c r="H455" i="10"/>
  <c r="G455" i="10"/>
  <c r="F455" i="10"/>
  <c r="O454" i="10"/>
  <c r="N454" i="10"/>
  <c r="O453" i="10"/>
  <c r="N453" i="10"/>
  <c r="M453" i="10"/>
  <c r="L453" i="10"/>
  <c r="K453" i="10"/>
  <c r="J453" i="10"/>
  <c r="I453" i="10"/>
  <c r="H453" i="10"/>
  <c r="G453" i="10"/>
  <c r="F453" i="10"/>
  <c r="O452" i="10"/>
  <c r="N452" i="10"/>
  <c r="M452" i="10"/>
  <c r="L452" i="10"/>
  <c r="K452" i="10"/>
  <c r="J452" i="10"/>
  <c r="I452" i="10"/>
  <c r="H452" i="10"/>
  <c r="G452" i="10"/>
  <c r="F452" i="10"/>
  <c r="O451" i="10"/>
  <c r="N451" i="10"/>
  <c r="M451" i="10"/>
  <c r="L451" i="10"/>
  <c r="K451" i="10"/>
  <c r="J451" i="10"/>
  <c r="I451" i="10"/>
  <c r="H451" i="10"/>
  <c r="G451" i="10"/>
  <c r="F451" i="10"/>
  <c r="O450" i="10"/>
  <c r="N450" i="10"/>
  <c r="O449" i="10"/>
  <c r="N449" i="10"/>
  <c r="O448" i="10"/>
  <c r="N448" i="10"/>
  <c r="O447" i="10"/>
  <c r="N447" i="10"/>
  <c r="M447" i="10"/>
  <c r="L447" i="10"/>
  <c r="K447" i="10"/>
  <c r="J447" i="10"/>
  <c r="I447" i="10"/>
  <c r="H447" i="10"/>
  <c r="G447" i="10"/>
  <c r="F447" i="10"/>
  <c r="O446" i="10"/>
  <c r="N446" i="10"/>
  <c r="M446" i="10"/>
  <c r="L446" i="10"/>
  <c r="K446" i="10"/>
  <c r="J446" i="10"/>
  <c r="I446" i="10"/>
  <c r="H446" i="10"/>
  <c r="G446" i="10"/>
  <c r="F446" i="10"/>
  <c r="O445" i="10"/>
  <c r="N445" i="10"/>
  <c r="O444" i="10"/>
  <c r="N444" i="10"/>
  <c r="M444" i="10"/>
  <c r="L444" i="10"/>
  <c r="K444" i="10"/>
  <c r="J444" i="10"/>
  <c r="I444" i="10"/>
  <c r="H444" i="10"/>
  <c r="G444" i="10"/>
  <c r="F444" i="10"/>
  <c r="O443" i="10"/>
  <c r="N443" i="10"/>
  <c r="O442" i="10"/>
  <c r="N442" i="10"/>
  <c r="O441" i="10"/>
  <c r="N441" i="10"/>
  <c r="O440" i="10"/>
  <c r="N440" i="10"/>
  <c r="M440" i="10"/>
  <c r="L440" i="10"/>
  <c r="K440" i="10"/>
  <c r="J440" i="10"/>
  <c r="I440" i="10"/>
  <c r="H440" i="10"/>
  <c r="G440" i="10"/>
  <c r="F440" i="10"/>
  <c r="O439" i="10"/>
  <c r="N439" i="10"/>
  <c r="M439" i="10"/>
  <c r="L439" i="10"/>
  <c r="K439" i="10"/>
  <c r="J439" i="10"/>
  <c r="I439" i="10"/>
  <c r="H439" i="10"/>
  <c r="G439" i="10"/>
  <c r="F439" i="10"/>
  <c r="O438" i="10"/>
  <c r="N438" i="10"/>
  <c r="O437" i="10"/>
  <c r="N437" i="10"/>
  <c r="O436" i="10"/>
  <c r="N436" i="10"/>
  <c r="O435" i="10"/>
  <c r="N435" i="10"/>
  <c r="O434" i="10"/>
  <c r="N434" i="10"/>
  <c r="M434" i="10"/>
  <c r="L434" i="10"/>
  <c r="K434" i="10"/>
  <c r="J434" i="10"/>
  <c r="I434" i="10"/>
  <c r="H434" i="10"/>
  <c r="G434" i="10"/>
  <c r="F434" i="10"/>
  <c r="O433" i="10"/>
  <c r="N433" i="10"/>
  <c r="M433" i="10"/>
  <c r="L433" i="10"/>
  <c r="K433" i="10"/>
  <c r="J433" i="10"/>
  <c r="I433" i="10"/>
  <c r="H433" i="10"/>
  <c r="G433" i="10"/>
  <c r="F433" i="10"/>
  <c r="O432" i="10"/>
  <c r="N432" i="10"/>
  <c r="O431" i="10"/>
  <c r="N431" i="10"/>
  <c r="M431" i="10"/>
  <c r="L431" i="10"/>
  <c r="K431" i="10"/>
  <c r="J431" i="10"/>
  <c r="I431" i="10"/>
  <c r="H431" i="10"/>
  <c r="G431" i="10"/>
  <c r="F431" i="10"/>
  <c r="O430" i="10"/>
  <c r="N430" i="10"/>
  <c r="M430" i="10"/>
  <c r="L430" i="10"/>
  <c r="K430" i="10"/>
  <c r="J430" i="10"/>
  <c r="I430" i="10"/>
  <c r="H430" i="10"/>
  <c r="G430" i="10"/>
  <c r="F430" i="10"/>
  <c r="O429" i="10"/>
  <c r="N429" i="10"/>
  <c r="O428" i="10"/>
  <c r="N428" i="10"/>
  <c r="O426" i="10"/>
  <c r="N426" i="10"/>
  <c r="O425" i="10"/>
  <c r="N425" i="10"/>
  <c r="O424" i="10"/>
  <c r="N424" i="10"/>
  <c r="M424" i="10"/>
  <c r="L424" i="10"/>
  <c r="K424" i="10"/>
  <c r="J424" i="10"/>
  <c r="I424" i="10"/>
  <c r="H424" i="10"/>
  <c r="G424" i="10"/>
  <c r="F424" i="10"/>
  <c r="O423" i="10"/>
  <c r="N423" i="10"/>
  <c r="M423" i="10"/>
  <c r="L423" i="10"/>
  <c r="K423" i="10"/>
  <c r="J423" i="10"/>
  <c r="I423" i="10"/>
  <c r="H423" i="10"/>
  <c r="G423" i="10"/>
  <c r="F423" i="10"/>
  <c r="O421" i="10"/>
  <c r="N421" i="10"/>
  <c r="O420" i="10"/>
  <c r="N420" i="10"/>
  <c r="M420" i="10"/>
  <c r="L420" i="10"/>
  <c r="K420" i="10"/>
  <c r="J420" i="10"/>
  <c r="I420" i="10"/>
  <c r="H420" i="10"/>
  <c r="G420" i="10"/>
  <c r="F420" i="10"/>
  <c r="O419" i="10"/>
  <c r="N419" i="10"/>
  <c r="O418" i="10"/>
  <c r="N418" i="10"/>
  <c r="M418" i="10"/>
  <c r="L418" i="10"/>
  <c r="K418" i="10"/>
  <c r="J418" i="10"/>
  <c r="I418" i="10"/>
  <c r="H418" i="10"/>
  <c r="G418" i="10"/>
  <c r="F418" i="10"/>
  <c r="O417" i="10"/>
  <c r="N417" i="10"/>
  <c r="O415" i="10"/>
  <c r="N415" i="10"/>
  <c r="M415" i="10"/>
  <c r="L415" i="10"/>
  <c r="K415" i="10"/>
  <c r="J415" i="10"/>
  <c r="I415" i="10"/>
  <c r="H415" i="10"/>
  <c r="G415" i="10"/>
  <c r="F415" i="10"/>
  <c r="O414" i="10"/>
  <c r="N414" i="10"/>
  <c r="M414" i="10"/>
  <c r="L414" i="10"/>
  <c r="K414" i="10"/>
  <c r="J414" i="10"/>
  <c r="I414" i="10"/>
  <c r="H414" i="10"/>
  <c r="G414" i="10"/>
  <c r="F414" i="10"/>
  <c r="O413" i="10"/>
  <c r="N413" i="10"/>
  <c r="M413" i="10"/>
  <c r="L413" i="10"/>
  <c r="K413" i="10"/>
  <c r="J413" i="10"/>
  <c r="I413" i="10"/>
  <c r="H413" i="10"/>
  <c r="G413" i="10"/>
  <c r="F413" i="10"/>
  <c r="O412" i="10"/>
  <c r="N412" i="10"/>
  <c r="M412" i="10"/>
  <c r="L412" i="10"/>
  <c r="K412" i="10"/>
  <c r="J412" i="10"/>
  <c r="I412" i="10"/>
  <c r="H412" i="10"/>
  <c r="G412" i="10"/>
  <c r="F412" i="10"/>
  <c r="O411" i="10"/>
  <c r="N411" i="10"/>
  <c r="O410" i="10"/>
  <c r="N410" i="10"/>
  <c r="O409" i="10"/>
  <c r="N409" i="10"/>
  <c r="O408" i="10"/>
  <c r="N408" i="10"/>
  <c r="M408" i="10"/>
  <c r="L408" i="10"/>
  <c r="K408" i="10"/>
  <c r="J408" i="10"/>
  <c r="I408" i="10"/>
  <c r="H408" i="10"/>
  <c r="G408" i="10"/>
  <c r="F408" i="10"/>
  <c r="O407" i="10"/>
  <c r="N407" i="10"/>
  <c r="O406" i="10"/>
  <c r="N406" i="10"/>
  <c r="O405" i="10"/>
  <c r="N405" i="10"/>
  <c r="O404" i="10"/>
  <c r="N404" i="10"/>
  <c r="O403" i="10"/>
  <c r="N403" i="10"/>
  <c r="O402" i="10"/>
  <c r="N402" i="10"/>
  <c r="M402" i="10"/>
  <c r="L402" i="10"/>
  <c r="K402" i="10"/>
  <c r="J402" i="10"/>
  <c r="I402" i="10"/>
  <c r="H402" i="10"/>
  <c r="G402" i="10"/>
  <c r="F402" i="10"/>
  <c r="O401" i="10"/>
  <c r="N401" i="10"/>
  <c r="O400" i="10"/>
  <c r="N400" i="10"/>
  <c r="O399" i="10"/>
  <c r="N399" i="10"/>
  <c r="O398" i="10"/>
  <c r="N398" i="10"/>
  <c r="O397" i="10"/>
  <c r="N397" i="10"/>
  <c r="O396" i="10"/>
  <c r="N396" i="10"/>
  <c r="O395" i="10"/>
  <c r="N395" i="10"/>
  <c r="M395" i="10"/>
  <c r="L395" i="10"/>
  <c r="K395" i="10"/>
  <c r="J395" i="10"/>
  <c r="I395" i="10"/>
  <c r="H395" i="10"/>
  <c r="G395" i="10"/>
  <c r="F395" i="10"/>
  <c r="O394" i="10"/>
  <c r="N394" i="10"/>
  <c r="O393" i="10"/>
  <c r="N393" i="10"/>
  <c r="O392" i="10"/>
  <c r="N392" i="10"/>
  <c r="M392" i="10"/>
  <c r="L392" i="10"/>
  <c r="K392" i="10"/>
  <c r="J392" i="10"/>
  <c r="I392" i="10"/>
  <c r="H392" i="10"/>
  <c r="G392" i="10"/>
  <c r="F392" i="10"/>
  <c r="O391" i="10"/>
  <c r="N391" i="10"/>
  <c r="O390" i="10"/>
  <c r="N390" i="10"/>
  <c r="O389" i="10"/>
  <c r="N389" i="10"/>
  <c r="O388" i="10"/>
  <c r="N388" i="10"/>
  <c r="O387" i="10"/>
  <c r="N387" i="10"/>
  <c r="O386" i="10"/>
  <c r="N386" i="10"/>
  <c r="O385" i="10"/>
  <c r="N385" i="10"/>
  <c r="O384" i="10"/>
  <c r="N384" i="10"/>
  <c r="O383" i="10"/>
  <c r="N383" i="10"/>
  <c r="O382" i="10"/>
  <c r="N382" i="10"/>
  <c r="O381" i="10"/>
  <c r="N381" i="10"/>
  <c r="O380" i="10"/>
  <c r="N380" i="10"/>
  <c r="O379" i="10"/>
  <c r="N379" i="10"/>
  <c r="O378" i="10"/>
  <c r="N378" i="10"/>
  <c r="O377" i="10"/>
  <c r="N377" i="10"/>
  <c r="O376" i="10"/>
  <c r="N376" i="10"/>
  <c r="M376" i="10"/>
  <c r="L376" i="10"/>
  <c r="K376" i="10"/>
  <c r="J376" i="10"/>
  <c r="I376" i="10"/>
  <c r="H376" i="10"/>
  <c r="G376" i="10"/>
  <c r="F376" i="10"/>
  <c r="O375" i="10"/>
  <c r="N375" i="10"/>
  <c r="M375" i="10"/>
  <c r="L375" i="10"/>
  <c r="K375" i="10"/>
  <c r="J375" i="10"/>
  <c r="I375" i="10"/>
  <c r="H375" i="10"/>
  <c r="G375" i="10"/>
  <c r="F375" i="10"/>
  <c r="O374" i="10"/>
  <c r="N374" i="10"/>
  <c r="M374" i="10"/>
  <c r="L374" i="10"/>
  <c r="K374" i="10"/>
  <c r="J374" i="10"/>
  <c r="I374" i="10"/>
  <c r="H374" i="10"/>
  <c r="G374" i="10"/>
  <c r="F374" i="10"/>
  <c r="O373" i="10"/>
  <c r="N373" i="10"/>
  <c r="M373" i="10"/>
  <c r="L373" i="10"/>
  <c r="K373" i="10"/>
  <c r="J373" i="10"/>
  <c r="I373" i="10"/>
  <c r="H373" i="10"/>
  <c r="G373" i="10"/>
  <c r="F373" i="10"/>
  <c r="O372" i="10"/>
  <c r="N372" i="10"/>
  <c r="O371" i="10"/>
  <c r="N371" i="10"/>
  <c r="O369" i="10"/>
  <c r="N369" i="10"/>
  <c r="M369" i="10"/>
  <c r="L369" i="10"/>
  <c r="K369" i="10"/>
  <c r="J369" i="10"/>
  <c r="I369" i="10"/>
  <c r="H369" i="10"/>
  <c r="G369" i="10"/>
  <c r="F369" i="10"/>
  <c r="O368" i="10"/>
  <c r="N368" i="10"/>
  <c r="M368" i="10"/>
  <c r="L368" i="10"/>
  <c r="K368" i="10"/>
  <c r="J368" i="10"/>
  <c r="I368" i="10"/>
  <c r="H368" i="10"/>
  <c r="G368" i="10"/>
  <c r="F368" i="10"/>
  <c r="O367" i="10"/>
  <c r="N367" i="10"/>
  <c r="O366" i="10"/>
  <c r="N366" i="10"/>
  <c r="O365" i="10"/>
  <c r="N365" i="10"/>
  <c r="M365" i="10"/>
  <c r="L365" i="10"/>
  <c r="K365" i="10"/>
  <c r="J365" i="10"/>
  <c r="I365" i="10"/>
  <c r="H365" i="10"/>
  <c r="G365" i="10"/>
  <c r="F365" i="10"/>
  <c r="O364" i="10"/>
  <c r="N364" i="10"/>
  <c r="M364" i="10"/>
  <c r="L364" i="10"/>
  <c r="K364" i="10"/>
  <c r="J364" i="10"/>
  <c r="I364" i="10"/>
  <c r="H364" i="10"/>
  <c r="G364" i="10"/>
  <c r="F364" i="10"/>
  <c r="O363" i="10"/>
  <c r="N363" i="10"/>
  <c r="M363" i="10"/>
  <c r="L363" i="10"/>
  <c r="K363" i="10"/>
  <c r="J363" i="10"/>
  <c r="I363" i="10"/>
  <c r="H363" i="10"/>
  <c r="G363" i="10"/>
  <c r="F363" i="10"/>
  <c r="O362" i="10"/>
  <c r="N362" i="10"/>
  <c r="O361" i="10"/>
  <c r="N361" i="10"/>
  <c r="M361" i="10"/>
  <c r="L361" i="10"/>
  <c r="K361" i="10"/>
  <c r="J361" i="10"/>
  <c r="I361" i="10"/>
  <c r="H361" i="10"/>
  <c r="G361" i="10"/>
  <c r="F361" i="10"/>
  <c r="O360" i="10"/>
  <c r="N360" i="10"/>
  <c r="M360" i="10"/>
  <c r="L360" i="10"/>
  <c r="K360" i="10"/>
  <c r="J360" i="10"/>
  <c r="I360" i="10"/>
  <c r="H360" i="10"/>
  <c r="G360" i="10"/>
  <c r="F360" i="10"/>
  <c r="O359" i="10"/>
  <c r="N359" i="10"/>
  <c r="O358" i="10"/>
  <c r="N358" i="10"/>
  <c r="M358" i="10"/>
  <c r="L358" i="10"/>
  <c r="K358" i="10"/>
  <c r="J358" i="10"/>
  <c r="I358" i="10"/>
  <c r="H358" i="10"/>
  <c r="G358" i="10"/>
  <c r="F358" i="10"/>
  <c r="O357" i="10"/>
  <c r="N357" i="10"/>
  <c r="M357" i="10"/>
  <c r="L357" i="10"/>
  <c r="K357" i="10"/>
  <c r="J357" i="10"/>
  <c r="I357" i="10"/>
  <c r="H357" i="10"/>
  <c r="G357" i="10"/>
  <c r="F357" i="10"/>
  <c r="O356" i="10"/>
  <c r="N356" i="10"/>
  <c r="O355" i="10"/>
  <c r="N355" i="10"/>
  <c r="M355" i="10"/>
  <c r="L355" i="10"/>
  <c r="K355" i="10"/>
  <c r="J355" i="10"/>
  <c r="I355" i="10"/>
  <c r="H355" i="10"/>
  <c r="G355" i="10"/>
  <c r="F355" i="10"/>
  <c r="O354" i="10"/>
  <c r="N354" i="10"/>
  <c r="O353" i="10"/>
  <c r="N353" i="10"/>
  <c r="M353" i="10"/>
  <c r="L353" i="10"/>
  <c r="K353" i="10"/>
  <c r="J353" i="10"/>
  <c r="I353" i="10"/>
  <c r="H353" i="10"/>
  <c r="G353" i="10"/>
  <c r="F353" i="10"/>
  <c r="O352" i="10"/>
  <c r="N352" i="10"/>
  <c r="O351" i="10"/>
  <c r="N351" i="10"/>
  <c r="O350" i="10"/>
  <c r="N350" i="10"/>
  <c r="M350" i="10"/>
  <c r="L350" i="10"/>
  <c r="K350" i="10"/>
  <c r="J350" i="10"/>
  <c r="I350" i="10"/>
  <c r="H350" i="10"/>
  <c r="G350" i="10"/>
  <c r="F350" i="10"/>
  <c r="O349" i="10"/>
  <c r="N349" i="10"/>
  <c r="M349" i="10"/>
  <c r="L349" i="10"/>
  <c r="K349" i="10"/>
  <c r="J349" i="10"/>
  <c r="I349" i="10"/>
  <c r="H349" i="10"/>
  <c r="G349" i="10"/>
  <c r="F349" i="10"/>
  <c r="O348" i="10"/>
  <c r="N348" i="10"/>
  <c r="O347" i="10"/>
  <c r="N347" i="10"/>
  <c r="M347" i="10"/>
  <c r="L347" i="10"/>
  <c r="K347" i="10"/>
  <c r="J347" i="10"/>
  <c r="I347" i="10"/>
  <c r="H347" i="10"/>
  <c r="G347" i="10"/>
  <c r="F347" i="10"/>
  <c r="O346" i="10"/>
  <c r="N346" i="10"/>
  <c r="M346" i="10"/>
  <c r="L346" i="10"/>
  <c r="K346" i="10"/>
  <c r="J346" i="10"/>
  <c r="I346" i="10"/>
  <c r="H346" i="10"/>
  <c r="G346" i="10"/>
  <c r="F346" i="10"/>
  <c r="O345" i="10"/>
  <c r="N345" i="10"/>
  <c r="M345" i="10"/>
  <c r="L345" i="10"/>
  <c r="K345" i="10"/>
  <c r="J345" i="10"/>
  <c r="I345" i="10"/>
  <c r="H345" i="10"/>
  <c r="G345" i="10"/>
  <c r="F345" i="10"/>
  <c r="O344" i="10"/>
  <c r="N344" i="10"/>
  <c r="O343" i="10"/>
  <c r="N343" i="10"/>
  <c r="O342" i="10"/>
  <c r="N342" i="10"/>
  <c r="M342" i="10"/>
  <c r="L342" i="10"/>
  <c r="K342" i="10"/>
  <c r="J342" i="10"/>
  <c r="I342" i="10"/>
  <c r="H342" i="10"/>
  <c r="G342" i="10"/>
  <c r="F342" i="10"/>
  <c r="O341" i="10"/>
  <c r="N341" i="10"/>
  <c r="O340" i="10"/>
  <c r="N340" i="10"/>
  <c r="M340" i="10"/>
  <c r="L340" i="10"/>
  <c r="K340" i="10"/>
  <c r="J340" i="10"/>
  <c r="I340" i="10"/>
  <c r="H340" i="10"/>
  <c r="G340" i="10"/>
  <c r="F340" i="10"/>
  <c r="O339" i="10"/>
  <c r="N339" i="10"/>
  <c r="M339" i="10"/>
  <c r="L339" i="10"/>
  <c r="K339" i="10"/>
  <c r="J339" i="10"/>
  <c r="I339" i="10"/>
  <c r="H339" i="10"/>
  <c r="G339" i="10"/>
  <c r="F339" i="10"/>
  <c r="O338" i="10"/>
  <c r="N338" i="10"/>
  <c r="M338" i="10"/>
  <c r="L338" i="10"/>
  <c r="K338" i="10"/>
  <c r="J338" i="10"/>
  <c r="I338" i="10"/>
  <c r="H338" i="10"/>
  <c r="G338" i="10"/>
  <c r="F338" i="10"/>
  <c r="O337" i="10"/>
  <c r="N337" i="10"/>
  <c r="M337" i="10"/>
  <c r="L337" i="10"/>
  <c r="K337" i="10"/>
  <c r="J337" i="10"/>
  <c r="I337" i="10"/>
  <c r="H337" i="10"/>
  <c r="G337" i="10"/>
  <c r="F337" i="10"/>
  <c r="O336" i="10"/>
  <c r="N336" i="10"/>
  <c r="M336" i="10"/>
  <c r="L336" i="10"/>
  <c r="K336" i="10"/>
  <c r="J336" i="10"/>
  <c r="I336" i="10"/>
  <c r="H336" i="10"/>
  <c r="G336" i="10"/>
  <c r="F336" i="10"/>
  <c r="O335" i="10"/>
  <c r="N335" i="10"/>
  <c r="M335" i="10"/>
  <c r="L335" i="10"/>
  <c r="K335" i="10"/>
  <c r="J335" i="10"/>
  <c r="I335" i="10"/>
  <c r="H335" i="10"/>
  <c r="G335" i="10"/>
  <c r="F335" i="10"/>
  <c r="O334" i="10"/>
  <c r="N334" i="10"/>
  <c r="O333" i="10"/>
  <c r="N333" i="10"/>
  <c r="M333" i="10"/>
  <c r="L333" i="10"/>
  <c r="K333" i="10"/>
  <c r="J333" i="10"/>
  <c r="I333" i="10"/>
  <c r="H333" i="10"/>
  <c r="G333" i="10"/>
  <c r="F333" i="10"/>
  <c r="O332" i="10"/>
  <c r="N332" i="10"/>
  <c r="O331" i="10"/>
  <c r="N331" i="10"/>
  <c r="O330" i="10"/>
  <c r="N330" i="10"/>
  <c r="O329" i="10"/>
  <c r="N329" i="10"/>
  <c r="O328" i="10"/>
  <c r="N328" i="10"/>
  <c r="O327" i="10"/>
  <c r="N327" i="10"/>
  <c r="O326" i="10"/>
  <c r="N326" i="10"/>
  <c r="M326" i="10"/>
  <c r="L326" i="10"/>
  <c r="K326" i="10"/>
  <c r="J326" i="10"/>
  <c r="I326" i="10"/>
  <c r="H326" i="10"/>
  <c r="G326" i="10"/>
  <c r="F326" i="10"/>
  <c r="O325" i="10"/>
  <c r="N325" i="10"/>
  <c r="O324" i="10"/>
  <c r="N324" i="10"/>
  <c r="M324" i="10"/>
  <c r="L324" i="10"/>
  <c r="K324" i="10"/>
  <c r="J324" i="10"/>
  <c r="I324" i="10"/>
  <c r="H324" i="10"/>
  <c r="G324" i="10"/>
  <c r="F324" i="10"/>
  <c r="O323" i="10"/>
  <c r="N323" i="10"/>
  <c r="O322" i="10"/>
  <c r="N322" i="10"/>
  <c r="M322" i="10"/>
  <c r="L322" i="10"/>
  <c r="K322" i="10"/>
  <c r="J322" i="10"/>
  <c r="I322" i="10"/>
  <c r="H322" i="10"/>
  <c r="G322" i="10"/>
  <c r="F322" i="10"/>
  <c r="O321" i="10"/>
  <c r="N321" i="10"/>
  <c r="M321" i="10"/>
  <c r="L321" i="10"/>
  <c r="K321" i="10"/>
  <c r="J321" i="10"/>
  <c r="I321" i="10"/>
  <c r="H321" i="10"/>
  <c r="G321" i="10"/>
  <c r="F321" i="10"/>
  <c r="O320" i="10"/>
  <c r="N320" i="10"/>
  <c r="M320" i="10"/>
  <c r="L320" i="10"/>
  <c r="K320" i="10"/>
  <c r="J320" i="10"/>
  <c r="I320" i="10"/>
  <c r="H320" i="10"/>
  <c r="G320" i="10"/>
  <c r="F320" i="10"/>
  <c r="O319" i="10"/>
  <c r="N319" i="10"/>
  <c r="M319" i="10"/>
  <c r="L319" i="10"/>
  <c r="K319" i="10"/>
  <c r="J319" i="10"/>
  <c r="I319" i="10"/>
  <c r="H319" i="10"/>
  <c r="G319" i="10"/>
  <c r="F319" i="10"/>
  <c r="O318" i="10"/>
  <c r="N318" i="10"/>
  <c r="M318" i="10"/>
  <c r="L318" i="10"/>
  <c r="K318" i="10"/>
  <c r="J318" i="10"/>
  <c r="I318" i="10"/>
  <c r="H318" i="10"/>
  <c r="G318" i="10"/>
  <c r="F318" i="10"/>
  <c r="O317" i="10"/>
  <c r="N317" i="10"/>
  <c r="M317" i="10"/>
  <c r="L317" i="10"/>
  <c r="K317" i="10"/>
  <c r="J317" i="10"/>
  <c r="I317" i="10"/>
  <c r="H317" i="10"/>
  <c r="G317" i="10"/>
  <c r="F317" i="10"/>
  <c r="O316" i="10"/>
  <c r="N316" i="10"/>
  <c r="M316" i="10"/>
  <c r="L316" i="10"/>
  <c r="K316" i="10"/>
  <c r="J316" i="10"/>
  <c r="I316" i="10"/>
  <c r="H316" i="10"/>
  <c r="G316" i="10"/>
  <c r="F316" i="10"/>
  <c r="O315" i="10"/>
  <c r="N315" i="10"/>
  <c r="O314" i="10"/>
  <c r="N314" i="10"/>
  <c r="M314" i="10"/>
  <c r="L314" i="10"/>
  <c r="K314" i="10"/>
  <c r="J314" i="10"/>
  <c r="I314" i="10"/>
  <c r="H314" i="10"/>
  <c r="G314" i="10"/>
  <c r="F314" i="10"/>
  <c r="O313" i="10"/>
  <c r="N313" i="10"/>
  <c r="M313" i="10"/>
  <c r="L313" i="10"/>
  <c r="K313" i="10"/>
  <c r="J313" i="10"/>
  <c r="I313" i="10"/>
  <c r="H313" i="10"/>
  <c r="G313" i="10"/>
  <c r="F313" i="10"/>
  <c r="O312" i="10"/>
  <c r="N312" i="10"/>
  <c r="M312" i="10"/>
  <c r="L312" i="10"/>
  <c r="K312" i="10"/>
  <c r="J312" i="10"/>
  <c r="I312" i="10"/>
  <c r="H312" i="10"/>
  <c r="G312" i="10"/>
  <c r="F312" i="10"/>
  <c r="O311" i="10"/>
  <c r="N311" i="10"/>
  <c r="O310" i="10"/>
  <c r="N310" i="10"/>
  <c r="O309" i="10"/>
  <c r="N309" i="10"/>
  <c r="M309" i="10"/>
  <c r="L309" i="10"/>
  <c r="K309" i="10"/>
  <c r="J309" i="10"/>
  <c r="I309" i="10"/>
  <c r="H309" i="10"/>
  <c r="G309" i="10"/>
  <c r="F309" i="10"/>
  <c r="O308" i="10"/>
  <c r="N308" i="10"/>
  <c r="M308" i="10"/>
  <c r="L308" i="10"/>
  <c r="K308" i="10"/>
  <c r="J308" i="10"/>
  <c r="I308" i="10"/>
  <c r="H308" i="10"/>
  <c r="G308" i="10"/>
  <c r="F308" i="10"/>
  <c r="O307" i="10"/>
  <c r="N307" i="10"/>
  <c r="O306" i="10"/>
  <c r="N306" i="10"/>
  <c r="M306" i="10"/>
  <c r="L306" i="10"/>
  <c r="K306" i="10"/>
  <c r="J306" i="10"/>
  <c r="I306" i="10"/>
  <c r="H306" i="10"/>
  <c r="G306" i="10"/>
  <c r="F306" i="10"/>
  <c r="O305" i="10"/>
  <c r="N305" i="10"/>
  <c r="O304" i="10"/>
  <c r="N304" i="10"/>
  <c r="M304" i="10"/>
  <c r="L304" i="10"/>
  <c r="K304" i="10"/>
  <c r="J304" i="10"/>
  <c r="I304" i="10"/>
  <c r="H304" i="10"/>
  <c r="G304" i="10"/>
  <c r="F304" i="10"/>
  <c r="O303" i="10"/>
  <c r="N303" i="10"/>
  <c r="O302" i="10"/>
  <c r="N302" i="10"/>
  <c r="M302" i="10"/>
  <c r="L302" i="10"/>
  <c r="K302" i="10"/>
  <c r="J302" i="10"/>
  <c r="I302" i="10"/>
  <c r="H302" i="10"/>
  <c r="G302" i="10"/>
  <c r="F302" i="10"/>
  <c r="O301" i="10"/>
  <c r="N301" i="10"/>
  <c r="M301" i="10"/>
  <c r="L301" i="10"/>
  <c r="K301" i="10"/>
  <c r="J301" i="10"/>
  <c r="I301" i="10"/>
  <c r="H301" i="10"/>
  <c r="G301" i="10"/>
  <c r="F301" i="10"/>
  <c r="O300" i="10"/>
  <c r="N300" i="10"/>
  <c r="M300" i="10"/>
  <c r="L300" i="10"/>
  <c r="K300" i="10"/>
  <c r="J300" i="10"/>
  <c r="I300" i="10"/>
  <c r="H300" i="10"/>
  <c r="G300" i="10"/>
  <c r="F300" i="10"/>
  <c r="O299" i="10"/>
  <c r="N299" i="10"/>
  <c r="M299" i="10"/>
  <c r="L299" i="10"/>
  <c r="K299" i="10"/>
  <c r="J299" i="10"/>
  <c r="I299" i="10"/>
  <c r="H299" i="10"/>
  <c r="G299" i="10"/>
  <c r="F299" i="10"/>
  <c r="O298" i="10"/>
  <c r="N298" i="10"/>
  <c r="M298" i="10"/>
  <c r="L298" i="10"/>
  <c r="K298" i="10"/>
  <c r="J298" i="10"/>
  <c r="I298" i="10"/>
  <c r="H298" i="10"/>
  <c r="G298" i="10"/>
  <c r="F298" i="10"/>
  <c r="O297" i="10"/>
  <c r="N297" i="10"/>
  <c r="M297" i="10"/>
  <c r="L297" i="10"/>
  <c r="K297" i="10"/>
  <c r="J297" i="10"/>
  <c r="I297" i="10"/>
  <c r="H297" i="10"/>
  <c r="G297" i="10"/>
  <c r="F297" i="10"/>
  <c r="O296" i="10"/>
  <c r="N296" i="10"/>
  <c r="M296" i="10"/>
  <c r="L296" i="10"/>
  <c r="K296" i="10"/>
  <c r="J296" i="10"/>
  <c r="I296" i="10"/>
  <c r="H296" i="10"/>
  <c r="G296" i="10"/>
  <c r="F296" i="10"/>
  <c r="O295" i="10"/>
  <c r="N295" i="10"/>
  <c r="M295" i="10"/>
  <c r="L295" i="10"/>
  <c r="K295" i="10"/>
  <c r="J295" i="10"/>
  <c r="I295" i="10"/>
  <c r="H295" i="10"/>
  <c r="G295" i="10"/>
  <c r="F295" i="10"/>
  <c r="O294" i="10"/>
  <c r="N294" i="10"/>
  <c r="O293" i="10"/>
  <c r="N293" i="10"/>
  <c r="M293" i="10"/>
  <c r="L293" i="10"/>
  <c r="K293" i="10"/>
  <c r="J293" i="10"/>
  <c r="I293" i="10"/>
  <c r="H293" i="10"/>
  <c r="G293" i="10"/>
  <c r="F293" i="10"/>
  <c r="O292" i="10"/>
  <c r="N292" i="10"/>
  <c r="M292" i="10"/>
  <c r="L292" i="10"/>
  <c r="K292" i="10"/>
  <c r="J292" i="10"/>
  <c r="I292" i="10"/>
  <c r="H292" i="10"/>
  <c r="G292" i="10"/>
  <c r="F292" i="10"/>
  <c r="O291" i="10"/>
  <c r="N291" i="10"/>
  <c r="O290" i="10"/>
  <c r="N290" i="10"/>
  <c r="O289" i="10"/>
  <c r="N289" i="10"/>
  <c r="M289" i="10"/>
  <c r="L289" i="10"/>
  <c r="K289" i="10"/>
  <c r="J289" i="10"/>
  <c r="I289" i="10"/>
  <c r="H289" i="10"/>
  <c r="G289" i="10"/>
  <c r="F289" i="10"/>
  <c r="O288" i="10"/>
  <c r="N288" i="10"/>
  <c r="M288" i="10"/>
  <c r="L288" i="10"/>
  <c r="K288" i="10"/>
  <c r="J288" i="10"/>
  <c r="I288" i="10"/>
  <c r="H288" i="10"/>
  <c r="G288" i="10"/>
  <c r="F288" i="10"/>
  <c r="O287" i="10"/>
  <c r="N287" i="10"/>
  <c r="M287" i="10"/>
  <c r="L287" i="10"/>
  <c r="K287" i="10"/>
  <c r="J287" i="10"/>
  <c r="I287" i="10"/>
  <c r="H287" i="10"/>
  <c r="G287" i="10"/>
  <c r="F287" i="10"/>
  <c r="O286" i="10"/>
  <c r="N286" i="10"/>
  <c r="O285" i="10"/>
  <c r="N285" i="10"/>
  <c r="M285" i="10"/>
  <c r="L285" i="10"/>
  <c r="K285" i="10"/>
  <c r="J285" i="10"/>
  <c r="I285" i="10"/>
  <c r="H285" i="10"/>
  <c r="G285" i="10"/>
  <c r="F285" i="10"/>
  <c r="O284" i="10"/>
  <c r="N284" i="10"/>
  <c r="O282" i="10"/>
  <c r="N282" i="10"/>
  <c r="M282" i="10"/>
  <c r="L282" i="10"/>
  <c r="K282" i="10"/>
  <c r="J282" i="10"/>
  <c r="I282" i="10"/>
  <c r="H282" i="10"/>
  <c r="G282" i="10"/>
  <c r="F282" i="10"/>
  <c r="O281" i="10"/>
  <c r="N281" i="10"/>
  <c r="O280" i="10"/>
  <c r="N280" i="10"/>
  <c r="M280" i="10"/>
  <c r="L280" i="10"/>
  <c r="K280" i="10"/>
  <c r="J280" i="10"/>
  <c r="I280" i="10"/>
  <c r="H280" i="10"/>
  <c r="G280" i="10"/>
  <c r="F280" i="10"/>
  <c r="O279" i="10"/>
  <c r="N279" i="10"/>
  <c r="O278" i="10"/>
  <c r="N278" i="10"/>
  <c r="O277" i="10"/>
  <c r="N277" i="10"/>
  <c r="M277" i="10"/>
  <c r="L277" i="10"/>
  <c r="K277" i="10"/>
  <c r="J277" i="10"/>
  <c r="I277" i="10"/>
  <c r="H277" i="10"/>
  <c r="G277" i="10"/>
  <c r="F277" i="10"/>
  <c r="O276" i="10"/>
  <c r="N276" i="10"/>
  <c r="M276" i="10"/>
  <c r="L276" i="10"/>
  <c r="K276" i="10"/>
  <c r="J276" i="10"/>
  <c r="I276" i="10"/>
  <c r="H276" i="10"/>
  <c r="G276" i="10"/>
  <c r="F276" i="10"/>
  <c r="O275" i="10"/>
  <c r="N275" i="10"/>
  <c r="M275" i="10"/>
  <c r="L275" i="10"/>
  <c r="K275" i="10"/>
  <c r="J275" i="10"/>
  <c r="I275" i="10"/>
  <c r="H275" i="10"/>
  <c r="G275" i="10"/>
  <c r="F275" i="10"/>
  <c r="O274" i="10"/>
  <c r="N274" i="10"/>
  <c r="M274" i="10"/>
  <c r="L274" i="10"/>
  <c r="K274" i="10"/>
  <c r="J274" i="10"/>
  <c r="I274" i="10"/>
  <c r="H274" i="10"/>
  <c r="G274" i="10"/>
  <c r="F274" i="10"/>
  <c r="O273" i="10"/>
  <c r="N273" i="10"/>
  <c r="O272" i="10"/>
  <c r="N272" i="10"/>
  <c r="M272" i="10"/>
  <c r="L272" i="10"/>
  <c r="K272" i="10"/>
  <c r="J272" i="10"/>
  <c r="I272" i="10"/>
  <c r="H272" i="10"/>
  <c r="G272" i="10"/>
  <c r="F272" i="10"/>
  <c r="O271" i="10"/>
  <c r="N271" i="10"/>
  <c r="M271" i="10"/>
  <c r="L271" i="10"/>
  <c r="K271" i="10"/>
  <c r="J271" i="10"/>
  <c r="I271" i="10"/>
  <c r="H271" i="10"/>
  <c r="G271" i="10"/>
  <c r="F271" i="10"/>
  <c r="O270" i="10"/>
  <c r="N270" i="10"/>
  <c r="M270" i="10"/>
  <c r="L270" i="10"/>
  <c r="K270" i="10"/>
  <c r="J270" i="10"/>
  <c r="I270" i="10"/>
  <c r="H270" i="10"/>
  <c r="G270" i="10"/>
  <c r="F270" i="10"/>
  <c r="O269" i="10"/>
  <c r="N269" i="10"/>
  <c r="M269" i="10"/>
  <c r="L269" i="10"/>
  <c r="K269" i="10"/>
  <c r="J269" i="10"/>
  <c r="I269" i="10"/>
  <c r="H269" i="10"/>
  <c r="G269" i="10"/>
  <c r="F269" i="10"/>
  <c r="O268" i="10"/>
  <c r="N268" i="10"/>
  <c r="M268" i="10"/>
  <c r="L268" i="10"/>
  <c r="K268" i="10"/>
  <c r="J268" i="10"/>
  <c r="I268" i="10"/>
  <c r="H268" i="10"/>
  <c r="G268" i="10"/>
  <c r="F268" i="10"/>
  <c r="O267" i="10"/>
  <c r="N267" i="10"/>
  <c r="M267" i="10"/>
  <c r="L267" i="10"/>
  <c r="K267" i="10"/>
  <c r="J267" i="10"/>
  <c r="I267" i="10"/>
  <c r="H267" i="10"/>
  <c r="G267" i="10"/>
  <c r="F267" i="10"/>
  <c r="O266" i="10"/>
  <c r="N266" i="10"/>
  <c r="O265" i="10"/>
  <c r="N265" i="10"/>
  <c r="M265" i="10"/>
  <c r="L265" i="10"/>
  <c r="K265" i="10"/>
  <c r="J265" i="10"/>
  <c r="I265" i="10"/>
  <c r="H265" i="10"/>
  <c r="G265" i="10"/>
  <c r="F265" i="10"/>
  <c r="O264" i="10"/>
  <c r="N264" i="10"/>
  <c r="M264" i="10"/>
  <c r="L264" i="10"/>
  <c r="K264" i="10"/>
  <c r="J264" i="10"/>
  <c r="I264" i="10"/>
  <c r="H264" i="10"/>
  <c r="G264" i="10"/>
  <c r="F264" i="10"/>
  <c r="O263" i="10"/>
  <c r="N263" i="10"/>
  <c r="M263" i="10"/>
  <c r="L263" i="10"/>
  <c r="K263" i="10"/>
  <c r="J263" i="10"/>
  <c r="I263" i="10"/>
  <c r="H263" i="10"/>
  <c r="G263" i="10"/>
  <c r="F263" i="10"/>
  <c r="O260" i="10"/>
  <c r="N260" i="10"/>
  <c r="O259" i="10"/>
  <c r="N259" i="10"/>
  <c r="M259" i="10"/>
  <c r="L259" i="10"/>
  <c r="K259" i="10"/>
  <c r="J259" i="10"/>
  <c r="I259" i="10"/>
  <c r="H259" i="10"/>
  <c r="G259" i="10"/>
  <c r="F259" i="10"/>
  <c r="O258" i="10"/>
  <c r="N258" i="10"/>
  <c r="O257" i="10"/>
  <c r="N257" i="10"/>
  <c r="M257" i="10"/>
  <c r="L257" i="10"/>
  <c r="K257" i="10"/>
  <c r="J257" i="10"/>
  <c r="I257" i="10"/>
  <c r="H257" i="10"/>
  <c r="G257" i="10"/>
  <c r="F257" i="10"/>
  <c r="O256" i="10"/>
  <c r="N256" i="10"/>
  <c r="M256" i="10"/>
  <c r="L256" i="10"/>
  <c r="K256" i="10"/>
  <c r="J256" i="10"/>
  <c r="I256" i="10"/>
  <c r="H256" i="10"/>
  <c r="G256" i="10"/>
  <c r="F256" i="10"/>
  <c r="O255" i="10"/>
  <c r="N255" i="10"/>
  <c r="O254" i="10"/>
  <c r="N254" i="10"/>
  <c r="M254" i="10"/>
  <c r="L254" i="10"/>
  <c r="K254" i="10"/>
  <c r="J254" i="10"/>
  <c r="I254" i="10"/>
  <c r="H254" i="10"/>
  <c r="G254" i="10"/>
  <c r="F254" i="10"/>
  <c r="O253" i="10"/>
  <c r="N253" i="10"/>
  <c r="M253" i="10"/>
  <c r="L253" i="10"/>
  <c r="K253" i="10"/>
  <c r="J253" i="10"/>
  <c r="I253" i="10"/>
  <c r="H253" i="10"/>
  <c r="G253" i="10"/>
  <c r="F253" i="10"/>
  <c r="O252" i="10"/>
  <c r="N252" i="10"/>
  <c r="O251" i="10"/>
  <c r="N251" i="10"/>
  <c r="M251" i="10"/>
  <c r="L251" i="10"/>
  <c r="K251" i="10"/>
  <c r="J251" i="10"/>
  <c r="I251" i="10"/>
  <c r="H251" i="10"/>
  <c r="G251" i="10"/>
  <c r="F251" i="10"/>
  <c r="O250" i="10"/>
  <c r="N250" i="10"/>
  <c r="O248" i="10"/>
  <c r="N248" i="10"/>
  <c r="O247" i="10"/>
  <c r="N247" i="10"/>
  <c r="M247" i="10"/>
  <c r="L247" i="10"/>
  <c r="K247" i="10"/>
  <c r="J247" i="10"/>
  <c r="I247" i="10"/>
  <c r="H247" i="10"/>
  <c r="G247" i="10"/>
  <c r="F247" i="10"/>
  <c r="O246" i="10"/>
  <c r="N246" i="10"/>
  <c r="M246" i="10"/>
  <c r="L246" i="10"/>
  <c r="K246" i="10"/>
  <c r="J246" i="10"/>
  <c r="I246" i="10"/>
  <c r="H246" i="10"/>
  <c r="G246" i="10"/>
  <c r="F246" i="10"/>
  <c r="O245" i="10"/>
  <c r="N245" i="10"/>
  <c r="M245" i="10"/>
  <c r="L245" i="10"/>
  <c r="K245" i="10"/>
  <c r="J245" i="10"/>
  <c r="I245" i="10"/>
  <c r="H245" i="10"/>
  <c r="G245" i="10"/>
  <c r="F245" i="10"/>
  <c r="O244" i="10"/>
  <c r="N244" i="10"/>
  <c r="M244" i="10"/>
  <c r="L244" i="10"/>
  <c r="K244" i="10"/>
  <c r="J244" i="10"/>
  <c r="I244" i="10"/>
  <c r="H244" i="10"/>
  <c r="G244" i="10"/>
  <c r="F244" i="10"/>
  <c r="O243" i="10"/>
  <c r="N243" i="10"/>
  <c r="O242" i="10"/>
  <c r="N242" i="10"/>
  <c r="M242" i="10"/>
  <c r="L242" i="10"/>
  <c r="K242" i="10"/>
  <c r="J242" i="10"/>
  <c r="I242" i="10"/>
  <c r="H242" i="10"/>
  <c r="G242" i="10"/>
  <c r="F242" i="10"/>
  <c r="O240" i="10"/>
  <c r="N240" i="10"/>
  <c r="O238" i="10"/>
  <c r="N238" i="10"/>
  <c r="M238" i="10"/>
  <c r="L238" i="10"/>
  <c r="K238" i="10"/>
  <c r="J238" i="10"/>
  <c r="I238" i="10"/>
  <c r="H238" i="10"/>
  <c r="G238" i="10"/>
  <c r="F238" i="10"/>
  <c r="O237" i="10"/>
  <c r="N237" i="10"/>
  <c r="M237" i="10"/>
  <c r="L237" i="10"/>
  <c r="K237" i="10"/>
  <c r="J237" i="10"/>
  <c r="I237" i="10"/>
  <c r="H237" i="10"/>
  <c r="G237" i="10"/>
  <c r="F237" i="10"/>
  <c r="O236" i="10"/>
  <c r="N236" i="10"/>
  <c r="O235" i="10"/>
  <c r="N235" i="10"/>
  <c r="M235" i="10"/>
  <c r="L235" i="10"/>
  <c r="K235" i="10"/>
  <c r="J235" i="10"/>
  <c r="I235" i="10"/>
  <c r="H235" i="10"/>
  <c r="G235" i="10"/>
  <c r="F235" i="10"/>
  <c r="O234" i="10"/>
  <c r="N234" i="10"/>
  <c r="M234" i="10"/>
  <c r="L234" i="10"/>
  <c r="K234" i="10"/>
  <c r="J234" i="10"/>
  <c r="I234" i="10"/>
  <c r="H234" i="10"/>
  <c r="G234" i="10"/>
  <c r="F234" i="10"/>
  <c r="O233" i="10"/>
  <c r="N233" i="10"/>
  <c r="M233" i="10"/>
  <c r="L233" i="10"/>
  <c r="K233" i="10"/>
  <c r="J233" i="10"/>
  <c r="I233" i="10"/>
  <c r="H233" i="10"/>
  <c r="G233" i="10"/>
  <c r="F233" i="10"/>
  <c r="O232" i="10"/>
  <c r="N232" i="10"/>
  <c r="O230" i="10"/>
  <c r="N230" i="10"/>
  <c r="M230" i="10"/>
  <c r="L230" i="10"/>
  <c r="K230" i="10"/>
  <c r="J230" i="10"/>
  <c r="I230" i="10"/>
  <c r="H230" i="10"/>
  <c r="G230" i="10"/>
  <c r="F230" i="10"/>
  <c r="O229" i="10"/>
  <c r="N229" i="10"/>
  <c r="O228" i="10"/>
  <c r="N228" i="10"/>
  <c r="O227" i="10"/>
  <c r="N227" i="10"/>
  <c r="M227" i="10"/>
  <c r="L227" i="10"/>
  <c r="K227" i="10"/>
  <c r="J227" i="10"/>
  <c r="I227" i="10"/>
  <c r="H227" i="10"/>
  <c r="G227" i="10"/>
  <c r="F227" i="10"/>
  <c r="O226" i="10"/>
  <c r="N226" i="10"/>
  <c r="M226" i="10"/>
  <c r="L226" i="10"/>
  <c r="K226" i="10"/>
  <c r="J226" i="10"/>
  <c r="I226" i="10"/>
  <c r="H226" i="10"/>
  <c r="G226" i="10"/>
  <c r="F226" i="10"/>
  <c r="O225" i="10"/>
  <c r="N225" i="10"/>
  <c r="M225" i="10"/>
  <c r="L225" i="10"/>
  <c r="K225" i="10"/>
  <c r="J225" i="10"/>
  <c r="I225" i="10"/>
  <c r="H225" i="10"/>
  <c r="G225" i="10"/>
  <c r="F225" i="10"/>
  <c r="O224" i="10"/>
  <c r="N224" i="10"/>
  <c r="O223" i="10"/>
  <c r="N223" i="10"/>
  <c r="M223" i="10"/>
  <c r="L223" i="10"/>
  <c r="K223" i="10"/>
  <c r="J223" i="10"/>
  <c r="I223" i="10"/>
  <c r="H223" i="10"/>
  <c r="G223" i="10"/>
  <c r="F223" i="10"/>
  <c r="O222" i="10"/>
  <c r="N222" i="10"/>
  <c r="O220" i="10"/>
  <c r="N220" i="10"/>
  <c r="M220" i="10"/>
  <c r="L220" i="10"/>
  <c r="K220" i="10"/>
  <c r="J220" i="10"/>
  <c r="I220" i="10"/>
  <c r="H220" i="10"/>
  <c r="G220" i="10"/>
  <c r="F220" i="10"/>
  <c r="O219" i="10"/>
  <c r="N219" i="10"/>
  <c r="M219" i="10"/>
  <c r="L219" i="10"/>
  <c r="K219" i="10"/>
  <c r="J219" i="10"/>
  <c r="I219" i="10"/>
  <c r="H219" i="10"/>
  <c r="G219" i="10"/>
  <c r="F219" i="10"/>
  <c r="O218" i="10"/>
  <c r="N218" i="10"/>
  <c r="O217" i="10"/>
  <c r="N217" i="10"/>
  <c r="O216" i="10"/>
  <c r="N216" i="10"/>
  <c r="M216" i="10"/>
  <c r="L216" i="10"/>
  <c r="K216" i="10"/>
  <c r="J216" i="10"/>
  <c r="I216" i="10"/>
  <c r="H216" i="10"/>
  <c r="G216" i="10"/>
  <c r="F216" i="10"/>
  <c r="O215" i="10"/>
  <c r="N215" i="10"/>
  <c r="M215" i="10"/>
  <c r="L215" i="10"/>
  <c r="K215" i="10"/>
  <c r="J215" i="10"/>
  <c r="I215" i="10"/>
  <c r="H215" i="10"/>
  <c r="G215" i="10"/>
  <c r="F215" i="10"/>
  <c r="O214" i="10"/>
  <c r="N214" i="10"/>
  <c r="O213" i="10"/>
  <c r="N213" i="10"/>
  <c r="M213" i="10"/>
  <c r="L213" i="10"/>
  <c r="K213" i="10"/>
  <c r="J213" i="10"/>
  <c r="I213" i="10"/>
  <c r="H213" i="10"/>
  <c r="G213" i="10"/>
  <c r="F213" i="10"/>
  <c r="O212" i="10"/>
  <c r="N212" i="10"/>
  <c r="M212" i="10"/>
  <c r="L212" i="10"/>
  <c r="K212" i="10"/>
  <c r="J212" i="10"/>
  <c r="I212" i="10"/>
  <c r="H212" i="10"/>
  <c r="G212" i="10"/>
  <c r="F212" i="10"/>
  <c r="O211" i="10"/>
  <c r="N211" i="10"/>
  <c r="O210" i="10"/>
  <c r="N210" i="10"/>
  <c r="M210" i="10"/>
  <c r="L210" i="10"/>
  <c r="K210" i="10"/>
  <c r="J210" i="10"/>
  <c r="I210" i="10"/>
  <c r="H210" i="10"/>
  <c r="G210" i="10"/>
  <c r="F210" i="10"/>
  <c r="O209" i="10"/>
  <c r="N209" i="10"/>
  <c r="M209" i="10"/>
  <c r="L209" i="10"/>
  <c r="K209" i="10"/>
  <c r="J209" i="10"/>
  <c r="I209" i="10"/>
  <c r="H209" i="10"/>
  <c r="G209" i="10"/>
  <c r="F209" i="10"/>
  <c r="O208" i="10"/>
  <c r="N208" i="10"/>
  <c r="O207" i="10"/>
  <c r="N207" i="10"/>
  <c r="M207" i="10"/>
  <c r="L207" i="10"/>
  <c r="K207" i="10"/>
  <c r="J207" i="10"/>
  <c r="I207" i="10"/>
  <c r="H207" i="10"/>
  <c r="G207" i="10"/>
  <c r="F207" i="10"/>
  <c r="O206" i="10"/>
  <c r="N206" i="10"/>
  <c r="M206" i="10"/>
  <c r="L206" i="10"/>
  <c r="K206" i="10"/>
  <c r="J206" i="10"/>
  <c r="I206" i="10"/>
  <c r="H206" i="10"/>
  <c r="G206" i="10"/>
  <c r="F206" i="10"/>
  <c r="O205" i="10"/>
  <c r="N205" i="10"/>
  <c r="M205" i="10"/>
  <c r="L205" i="10"/>
  <c r="K205" i="10"/>
  <c r="J205" i="10"/>
  <c r="I205" i="10"/>
  <c r="H205" i="10"/>
  <c r="G205" i="10"/>
  <c r="F205" i="10"/>
  <c r="O204" i="10"/>
  <c r="N204" i="10"/>
  <c r="M204" i="10"/>
  <c r="L204" i="10"/>
  <c r="K204" i="10"/>
  <c r="J204" i="10"/>
  <c r="I204" i="10"/>
  <c r="H204" i="10"/>
  <c r="G204" i="10"/>
  <c r="F204" i="10"/>
  <c r="O203" i="10"/>
  <c r="N203" i="10"/>
  <c r="M203" i="10"/>
  <c r="L203" i="10"/>
  <c r="K203" i="10"/>
  <c r="J203" i="10"/>
  <c r="I203" i="10"/>
  <c r="H203" i="10"/>
  <c r="G203" i="10"/>
  <c r="F203" i="10"/>
  <c r="O202" i="10"/>
  <c r="N202" i="10"/>
  <c r="O201" i="10"/>
  <c r="N201" i="10"/>
  <c r="O200" i="10"/>
  <c r="N200" i="10"/>
  <c r="O199" i="10"/>
  <c r="N199" i="10"/>
  <c r="M199" i="10"/>
  <c r="L199" i="10"/>
  <c r="K199" i="10"/>
  <c r="J199" i="10"/>
  <c r="I199" i="10"/>
  <c r="H199" i="10"/>
  <c r="G199" i="10"/>
  <c r="F199" i="10"/>
  <c r="O198" i="10"/>
  <c r="N198" i="10"/>
  <c r="M198" i="10"/>
  <c r="L198" i="10"/>
  <c r="K198" i="10"/>
  <c r="J198" i="10"/>
  <c r="I198" i="10"/>
  <c r="H198" i="10"/>
  <c r="G198" i="10"/>
  <c r="F198" i="10"/>
  <c r="O197" i="10"/>
  <c r="N197" i="10"/>
  <c r="M197" i="10"/>
  <c r="L197" i="10"/>
  <c r="K197" i="10"/>
  <c r="J197" i="10"/>
  <c r="I197" i="10"/>
  <c r="H197" i="10"/>
  <c r="G197" i="10"/>
  <c r="F197" i="10"/>
  <c r="O196" i="10"/>
  <c r="N196" i="10"/>
  <c r="M196" i="10"/>
  <c r="L196" i="10"/>
  <c r="K196" i="10"/>
  <c r="J196" i="10"/>
  <c r="I196" i="10"/>
  <c r="H196" i="10"/>
  <c r="G196" i="10"/>
  <c r="F196" i="10"/>
  <c r="O195" i="10"/>
  <c r="N195" i="10"/>
  <c r="M195" i="10"/>
  <c r="L195" i="10"/>
  <c r="K195" i="10"/>
  <c r="J195" i="10"/>
  <c r="I195" i="10"/>
  <c r="H195" i="10"/>
  <c r="G195" i="10"/>
  <c r="F195" i="10"/>
  <c r="O194" i="10"/>
  <c r="N194" i="10"/>
  <c r="O193" i="10"/>
  <c r="N193" i="10"/>
  <c r="O192" i="10"/>
  <c r="N192" i="10"/>
  <c r="M192" i="10"/>
  <c r="L192" i="10"/>
  <c r="K192" i="10"/>
  <c r="J192" i="10"/>
  <c r="I192" i="10"/>
  <c r="H192" i="10"/>
  <c r="G192" i="10"/>
  <c r="F192" i="10"/>
  <c r="O191" i="10"/>
  <c r="N191" i="10"/>
  <c r="M191" i="10"/>
  <c r="L191" i="10"/>
  <c r="K191" i="10"/>
  <c r="J191" i="10"/>
  <c r="I191" i="10"/>
  <c r="H191" i="10"/>
  <c r="G191" i="10"/>
  <c r="F191" i="10"/>
  <c r="O190" i="10"/>
  <c r="N190" i="10"/>
  <c r="O189" i="10"/>
  <c r="N189" i="10"/>
  <c r="M189" i="10"/>
  <c r="L189" i="10"/>
  <c r="K189" i="10"/>
  <c r="J189" i="10"/>
  <c r="I189" i="10"/>
  <c r="H189" i="10"/>
  <c r="G189" i="10"/>
  <c r="F189" i="10"/>
  <c r="O188" i="10"/>
  <c r="N188" i="10"/>
  <c r="O187" i="10"/>
  <c r="N187" i="10"/>
  <c r="O186" i="10"/>
  <c r="N186" i="10"/>
  <c r="O185" i="10"/>
  <c r="N185" i="10"/>
  <c r="O184" i="10"/>
  <c r="N184" i="10"/>
  <c r="O183" i="10"/>
  <c r="N183" i="10"/>
  <c r="M183" i="10"/>
  <c r="L183" i="10"/>
  <c r="K183" i="10"/>
  <c r="J183" i="10"/>
  <c r="I183" i="10"/>
  <c r="H183" i="10"/>
  <c r="G183" i="10"/>
  <c r="F183" i="10"/>
  <c r="O182" i="10"/>
  <c r="N182" i="10"/>
  <c r="O181" i="10"/>
  <c r="N181" i="10"/>
  <c r="M181" i="10"/>
  <c r="L181" i="10"/>
  <c r="K181" i="10"/>
  <c r="J181" i="10"/>
  <c r="I181" i="10"/>
  <c r="H181" i="10"/>
  <c r="G181" i="10"/>
  <c r="F181" i="10"/>
  <c r="O180" i="10"/>
  <c r="N180" i="10"/>
  <c r="M180" i="10"/>
  <c r="L180" i="10"/>
  <c r="K180" i="10"/>
  <c r="J180" i="10"/>
  <c r="I180" i="10"/>
  <c r="H180" i="10"/>
  <c r="G180" i="10"/>
  <c r="F180" i="10"/>
  <c r="O179" i="10"/>
  <c r="N179" i="10"/>
  <c r="O178" i="10"/>
  <c r="N178" i="10"/>
  <c r="O176" i="10"/>
  <c r="N176" i="10"/>
  <c r="O175" i="10"/>
  <c r="N175" i="10"/>
  <c r="M175" i="10"/>
  <c r="L175" i="10"/>
  <c r="K175" i="10"/>
  <c r="J175" i="10"/>
  <c r="I175" i="10"/>
  <c r="H175" i="10"/>
  <c r="G175" i="10"/>
  <c r="F175" i="10"/>
  <c r="O174" i="10"/>
  <c r="N174" i="10"/>
  <c r="M174" i="10"/>
  <c r="L174" i="10"/>
  <c r="K174" i="10"/>
  <c r="J174" i="10"/>
  <c r="I174" i="10"/>
  <c r="H174" i="10"/>
  <c r="G174" i="10"/>
  <c r="F174" i="10"/>
  <c r="O173" i="10"/>
  <c r="N173" i="10"/>
  <c r="O172" i="10"/>
  <c r="N172" i="10"/>
  <c r="M172" i="10"/>
  <c r="L172" i="10"/>
  <c r="K172" i="10"/>
  <c r="J172" i="10"/>
  <c r="I172" i="10"/>
  <c r="H172" i="10"/>
  <c r="G172" i="10"/>
  <c r="F172" i="10"/>
  <c r="O171" i="10"/>
  <c r="N171" i="10"/>
  <c r="M171" i="10"/>
  <c r="L171" i="10"/>
  <c r="K171" i="10"/>
  <c r="J171" i="10"/>
  <c r="I171" i="10"/>
  <c r="H171" i="10"/>
  <c r="G171" i="10"/>
  <c r="F171" i="10"/>
  <c r="O170" i="10"/>
  <c r="N170" i="10"/>
  <c r="O169" i="10"/>
  <c r="N169" i="10"/>
  <c r="O168" i="10"/>
  <c r="N168" i="10"/>
  <c r="O167" i="10"/>
  <c r="N167" i="10"/>
  <c r="O166" i="10"/>
  <c r="N166" i="10"/>
  <c r="M166" i="10"/>
  <c r="L166" i="10"/>
  <c r="K166" i="10"/>
  <c r="J166" i="10"/>
  <c r="I166" i="10"/>
  <c r="H166" i="10"/>
  <c r="G166" i="10"/>
  <c r="F166" i="10"/>
  <c r="O165" i="10"/>
  <c r="N165" i="10"/>
  <c r="M165" i="10"/>
  <c r="L165" i="10"/>
  <c r="K165" i="10"/>
  <c r="J165" i="10"/>
  <c r="I165" i="10"/>
  <c r="H165" i="10"/>
  <c r="G165" i="10"/>
  <c r="F165" i="10"/>
  <c r="O164" i="10"/>
  <c r="N164" i="10"/>
  <c r="M164" i="10"/>
  <c r="L164" i="10"/>
  <c r="K164" i="10"/>
  <c r="J164" i="10"/>
  <c r="I164" i="10"/>
  <c r="H164" i="10"/>
  <c r="G164" i="10"/>
  <c r="F164" i="10"/>
  <c r="O163" i="10"/>
  <c r="N163" i="10"/>
  <c r="M163" i="10"/>
  <c r="L163" i="10"/>
  <c r="K163" i="10"/>
  <c r="J163" i="10"/>
  <c r="I163" i="10"/>
  <c r="H163" i="10"/>
  <c r="G163" i="10"/>
  <c r="F163" i="10"/>
  <c r="O162" i="10"/>
  <c r="N162" i="10"/>
  <c r="M162" i="10"/>
  <c r="L162" i="10"/>
  <c r="K162" i="10"/>
  <c r="J162" i="10"/>
  <c r="I162" i="10"/>
  <c r="H162" i="10"/>
  <c r="G162" i="10"/>
  <c r="F162" i="10"/>
  <c r="O161" i="10"/>
  <c r="N161" i="10"/>
  <c r="M161" i="10"/>
  <c r="L161" i="10"/>
  <c r="K161" i="10"/>
  <c r="J161" i="10"/>
  <c r="I161" i="10"/>
  <c r="H161" i="10"/>
  <c r="G161" i="10"/>
  <c r="F161" i="10"/>
  <c r="O160" i="10"/>
  <c r="N160" i="10"/>
  <c r="O159" i="10"/>
  <c r="N159" i="10"/>
  <c r="M159" i="10"/>
  <c r="L159" i="10"/>
  <c r="K159" i="10"/>
  <c r="J159" i="10"/>
  <c r="I159" i="10"/>
  <c r="H159" i="10"/>
  <c r="G159" i="10"/>
  <c r="F159" i="10"/>
  <c r="O158" i="10"/>
  <c r="N158" i="10"/>
  <c r="O157" i="10"/>
  <c r="N157" i="10"/>
  <c r="M157" i="10"/>
  <c r="L157" i="10"/>
  <c r="K157" i="10"/>
  <c r="J157" i="10"/>
  <c r="I157" i="10"/>
  <c r="H157" i="10"/>
  <c r="G157" i="10"/>
  <c r="F157" i="10"/>
  <c r="O156" i="10"/>
  <c r="N156" i="10"/>
  <c r="M156" i="10"/>
  <c r="L156" i="10"/>
  <c r="K156" i="10"/>
  <c r="J156" i="10"/>
  <c r="I156" i="10"/>
  <c r="H156" i="10"/>
  <c r="G156" i="10"/>
  <c r="F156" i="10"/>
  <c r="O155" i="10"/>
  <c r="N155" i="10"/>
  <c r="O154" i="10"/>
  <c r="N154" i="10"/>
  <c r="M154" i="10"/>
  <c r="L154" i="10"/>
  <c r="K154" i="10"/>
  <c r="J154" i="10"/>
  <c r="I154" i="10"/>
  <c r="H154" i="10"/>
  <c r="G154" i="10"/>
  <c r="F154" i="10"/>
  <c r="O153" i="10"/>
  <c r="N153" i="10"/>
  <c r="M153" i="10"/>
  <c r="L153" i="10"/>
  <c r="K153" i="10"/>
  <c r="J153" i="10"/>
  <c r="I153" i="10"/>
  <c r="H153" i="10"/>
  <c r="G153" i="10"/>
  <c r="F153" i="10"/>
  <c r="O152" i="10"/>
  <c r="N152" i="10"/>
  <c r="M152" i="10"/>
  <c r="L152" i="10"/>
  <c r="K152" i="10"/>
  <c r="J152" i="10"/>
  <c r="I152" i="10"/>
  <c r="H152" i="10"/>
  <c r="G152" i="10"/>
  <c r="F152" i="10"/>
  <c r="C151" i="10"/>
  <c r="O150" i="10"/>
  <c r="N150" i="10"/>
  <c r="O149" i="10"/>
  <c r="N149" i="10"/>
  <c r="M149" i="10"/>
  <c r="L149" i="10"/>
  <c r="K149" i="10"/>
  <c r="J149" i="10"/>
  <c r="I149" i="10"/>
  <c r="H149" i="10"/>
  <c r="G149" i="10"/>
  <c r="F149" i="10"/>
  <c r="O148" i="10"/>
  <c r="N148" i="10"/>
  <c r="O145" i="10"/>
  <c r="N145" i="10"/>
  <c r="O144" i="10"/>
  <c r="N144" i="10"/>
  <c r="O143" i="10"/>
  <c r="N143" i="10"/>
  <c r="O142" i="10"/>
  <c r="N142" i="10"/>
  <c r="M142" i="10"/>
  <c r="L142" i="10"/>
  <c r="K142" i="10"/>
  <c r="J142" i="10"/>
  <c r="I142" i="10"/>
  <c r="H142" i="10"/>
  <c r="G142" i="10"/>
  <c r="F142" i="10"/>
  <c r="O141" i="10"/>
  <c r="N141" i="10"/>
  <c r="O140" i="10"/>
  <c r="N140" i="10"/>
  <c r="M140" i="10"/>
  <c r="L140" i="10"/>
  <c r="K140" i="10"/>
  <c r="J140" i="10"/>
  <c r="I140" i="10"/>
  <c r="H140" i="10"/>
  <c r="G140" i="10"/>
  <c r="F140" i="10"/>
  <c r="O139" i="10"/>
  <c r="N139" i="10"/>
  <c r="M139" i="10"/>
  <c r="L139" i="10"/>
  <c r="K139" i="10"/>
  <c r="J139" i="10"/>
  <c r="I139" i="10"/>
  <c r="H139" i="10"/>
  <c r="G139" i="10"/>
  <c r="F139" i="10"/>
  <c r="O138" i="10"/>
  <c r="N138" i="10"/>
  <c r="M138" i="10"/>
  <c r="L138" i="10"/>
  <c r="K138" i="10"/>
  <c r="J138" i="10"/>
  <c r="I138" i="10"/>
  <c r="H138" i="10"/>
  <c r="G138" i="10"/>
  <c r="F138" i="10"/>
  <c r="O137" i="10"/>
  <c r="N137" i="10"/>
  <c r="M137" i="10"/>
  <c r="L137" i="10"/>
  <c r="K137" i="10"/>
  <c r="J137" i="10"/>
  <c r="I137" i="10"/>
  <c r="H137" i="10"/>
  <c r="G137" i="10"/>
  <c r="F137" i="10"/>
  <c r="O136" i="10"/>
  <c r="N136" i="10"/>
  <c r="M136" i="10"/>
  <c r="L136" i="10"/>
  <c r="K136" i="10"/>
  <c r="J136" i="10"/>
  <c r="I136" i="10"/>
  <c r="H136" i="10"/>
  <c r="G136" i="10"/>
  <c r="F136" i="10"/>
  <c r="O135" i="10"/>
  <c r="N135" i="10"/>
  <c r="O134" i="10"/>
  <c r="N134" i="10"/>
  <c r="M134" i="10"/>
  <c r="L134" i="10"/>
  <c r="K134" i="10"/>
  <c r="J134" i="10"/>
  <c r="I134" i="10"/>
  <c r="H134" i="10"/>
  <c r="G134" i="10"/>
  <c r="F134" i="10"/>
  <c r="O133" i="10"/>
  <c r="N133" i="10"/>
  <c r="O132" i="10"/>
  <c r="N132" i="10"/>
  <c r="O131" i="10"/>
  <c r="N131" i="10"/>
  <c r="O130" i="10"/>
  <c r="N130" i="10"/>
  <c r="M130" i="10"/>
  <c r="L130" i="10"/>
  <c r="K130" i="10"/>
  <c r="J130" i="10"/>
  <c r="I130" i="10"/>
  <c r="H130" i="10"/>
  <c r="G130" i="10"/>
  <c r="F130" i="10"/>
  <c r="O129" i="10"/>
  <c r="N129" i="10"/>
  <c r="M129" i="10"/>
  <c r="L129" i="10"/>
  <c r="K129" i="10"/>
  <c r="J129" i="10"/>
  <c r="I129" i="10"/>
  <c r="H129" i="10"/>
  <c r="G129" i="10"/>
  <c r="F129" i="10"/>
  <c r="O128" i="10"/>
  <c r="N128" i="10"/>
  <c r="M128" i="10"/>
  <c r="L128" i="10"/>
  <c r="K128" i="10"/>
  <c r="J128" i="10"/>
  <c r="I128" i="10"/>
  <c r="H128" i="10"/>
  <c r="G128" i="10"/>
  <c r="F128" i="10"/>
  <c r="O127" i="10"/>
  <c r="N127" i="10"/>
  <c r="O126" i="10"/>
  <c r="N126" i="10"/>
  <c r="M126" i="10"/>
  <c r="L126" i="10"/>
  <c r="K126" i="10"/>
  <c r="J126" i="10"/>
  <c r="I126" i="10"/>
  <c r="H126" i="10"/>
  <c r="G126" i="10"/>
  <c r="F126" i="10"/>
  <c r="O125" i="10"/>
  <c r="N125" i="10"/>
  <c r="M125" i="10"/>
  <c r="L125" i="10"/>
  <c r="K125" i="10"/>
  <c r="J125" i="10"/>
  <c r="I125" i="10"/>
  <c r="H125" i="10"/>
  <c r="G125" i="10"/>
  <c r="F125" i="10"/>
  <c r="O124" i="10"/>
  <c r="N124" i="10"/>
  <c r="M124" i="10"/>
  <c r="L124" i="10"/>
  <c r="K124" i="10"/>
  <c r="J124" i="10"/>
  <c r="I124" i="10"/>
  <c r="H124" i="10"/>
  <c r="G124" i="10"/>
  <c r="F124" i="10"/>
  <c r="O123" i="10"/>
  <c r="N123" i="10"/>
  <c r="M123" i="10"/>
  <c r="L123" i="10"/>
  <c r="K123" i="10"/>
  <c r="J123" i="10"/>
  <c r="I123" i="10"/>
  <c r="H123" i="10"/>
  <c r="G123" i="10"/>
  <c r="F123" i="10"/>
  <c r="O122" i="10"/>
  <c r="N122" i="10"/>
  <c r="M122" i="10"/>
  <c r="L122" i="10"/>
  <c r="K122" i="10"/>
  <c r="J122" i="10"/>
  <c r="I122" i="10"/>
  <c r="H122" i="10"/>
  <c r="G122" i="10"/>
  <c r="F122" i="10"/>
  <c r="O121" i="10"/>
  <c r="N121" i="10"/>
  <c r="M121" i="10"/>
  <c r="L121" i="10"/>
  <c r="K121" i="10"/>
  <c r="J121" i="10"/>
  <c r="I121" i="10"/>
  <c r="H121" i="10"/>
  <c r="G121" i="10"/>
  <c r="F121" i="10"/>
  <c r="O120" i="10"/>
  <c r="N120" i="10"/>
  <c r="M120" i="10"/>
  <c r="L120" i="10"/>
  <c r="K120" i="10"/>
  <c r="J120" i="10"/>
  <c r="I120" i="10"/>
  <c r="H120" i="10"/>
  <c r="G120" i="10"/>
  <c r="F120" i="10"/>
  <c r="O119" i="10"/>
  <c r="N119" i="10"/>
  <c r="M119" i="10"/>
  <c r="L119" i="10"/>
  <c r="K119" i="10"/>
  <c r="J119" i="10"/>
  <c r="I119" i="10"/>
  <c r="H119" i="10"/>
  <c r="G119" i="10"/>
  <c r="F119" i="10"/>
  <c r="O118" i="10"/>
  <c r="N118" i="10"/>
  <c r="M118" i="10"/>
  <c r="L118" i="10"/>
  <c r="K118" i="10"/>
  <c r="J118" i="10"/>
  <c r="I118" i="10"/>
  <c r="H118" i="10"/>
  <c r="G118" i="10"/>
  <c r="F118" i="10"/>
  <c r="O117" i="10"/>
  <c r="N117" i="10"/>
  <c r="M117" i="10"/>
  <c r="L117" i="10"/>
  <c r="K117" i="10"/>
  <c r="J117" i="10"/>
  <c r="I117" i="10"/>
  <c r="H117" i="10"/>
  <c r="G117" i="10"/>
  <c r="F117" i="10"/>
  <c r="O116" i="10"/>
  <c r="N116" i="10"/>
  <c r="M116" i="10"/>
  <c r="L116" i="10"/>
  <c r="K116" i="10"/>
  <c r="J116" i="10"/>
  <c r="I116" i="10"/>
  <c r="H116" i="10"/>
  <c r="G116" i="10"/>
  <c r="F116" i="10"/>
  <c r="O115" i="10"/>
  <c r="N115" i="10"/>
  <c r="M115" i="10"/>
  <c r="L115" i="10"/>
  <c r="K115" i="10"/>
  <c r="J115" i="10"/>
  <c r="I115" i="10"/>
  <c r="H115" i="10"/>
  <c r="G115" i="10"/>
  <c r="F115" i="10"/>
  <c r="O114" i="10"/>
  <c r="N114" i="10"/>
  <c r="M114" i="10"/>
  <c r="L114" i="10"/>
  <c r="K114" i="10"/>
  <c r="J114" i="10"/>
  <c r="I114" i="10"/>
  <c r="H114" i="10"/>
  <c r="G114" i="10"/>
  <c r="F114" i="10"/>
  <c r="O113" i="10"/>
  <c r="N113" i="10"/>
  <c r="M113" i="10"/>
  <c r="L113" i="10"/>
  <c r="K113" i="10"/>
  <c r="J113" i="10"/>
  <c r="I113" i="10"/>
  <c r="H113" i="10"/>
  <c r="G113" i="10"/>
  <c r="F113" i="10"/>
  <c r="O112" i="10"/>
  <c r="N112" i="10"/>
  <c r="M112" i="10"/>
  <c r="L112" i="10"/>
  <c r="K112" i="10"/>
  <c r="J112" i="10"/>
  <c r="I112" i="10"/>
  <c r="H112" i="10"/>
  <c r="G112" i="10"/>
  <c r="F112" i="10"/>
  <c r="O111" i="10"/>
  <c r="N111" i="10"/>
  <c r="M111" i="10"/>
  <c r="L111" i="10"/>
  <c r="K111" i="10"/>
  <c r="J111" i="10"/>
  <c r="I111" i="10"/>
  <c r="H111" i="10"/>
  <c r="G111" i="10"/>
  <c r="F111" i="10"/>
  <c r="O110" i="10"/>
  <c r="N110" i="10"/>
  <c r="M110" i="10"/>
  <c r="L110" i="10"/>
  <c r="K110" i="10"/>
  <c r="J110" i="10"/>
  <c r="I110" i="10"/>
  <c r="H110" i="10"/>
  <c r="G110" i="10"/>
  <c r="F110" i="10"/>
  <c r="O109" i="10"/>
  <c r="N109" i="10"/>
  <c r="M109" i="10"/>
  <c r="L109" i="10"/>
  <c r="K109" i="10"/>
  <c r="J109" i="10"/>
  <c r="I109" i="10"/>
  <c r="H109" i="10"/>
  <c r="G109" i="10"/>
  <c r="F109" i="10"/>
  <c r="O108" i="10"/>
  <c r="N108" i="10"/>
  <c r="M108" i="10"/>
  <c r="L108" i="10"/>
  <c r="K108" i="10"/>
  <c r="J108" i="10"/>
  <c r="I108" i="10"/>
  <c r="H108" i="10"/>
  <c r="G108" i="10"/>
  <c r="F108" i="10"/>
  <c r="O107" i="10"/>
  <c r="N107" i="10"/>
  <c r="M107" i="10"/>
  <c r="L107" i="10"/>
  <c r="K107" i="10"/>
  <c r="J107" i="10"/>
  <c r="I107" i="10"/>
  <c r="H107" i="10"/>
  <c r="G107" i="10"/>
  <c r="F107" i="10"/>
  <c r="O106" i="10"/>
  <c r="N106" i="10"/>
  <c r="M106" i="10"/>
  <c r="L106" i="10"/>
  <c r="K106" i="10"/>
  <c r="J106" i="10"/>
  <c r="I106" i="10"/>
  <c r="H106" i="10"/>
  <c r="G106" i="10"/>
  <c r="F106" i="10"/>
  <c r="O105" i="10"/>
  <c r="N105" i="10"/>
  <c r="M105" i="10"/>
  <c r="L105" i="10"/>
  <c r="K105" i="10"/>
  <c r="J105" i="10"/>
  <c r="I105" i="10"/>
  <c r="H105" i="10"/>
  <c r="G105" i="10"/>
  <c r="F105" i="10"/>
  <c r="O104" i="10"/>
  <c r="N104" i="10"/>
  <c r="O103" i="10"/>
  <c r="N103" i="10"/>
  <c r="M103" i="10"/>
  <c r="L103" i="10"/>
  <c r="K103" i="10"/>
  <c r="J103" i="10"/>
  <c r="I103" i="10"/>
  <c r="H103" i="10"/>
  <c r="G103" i="10"/>
  <c r="F103" i="10"/>
  <c r="O102" i="10"/>
  <c r="N102" i="10"/>
  <c r="M102" i="10"/>
  <c r="L102" i="10"/>
  <c r="K102" i="10"/>
  <c r="J102" i="10"/>
  <c r="I102" i="10"/>
  <c r="H102" i="10"/>
  <c r="G102" i="10"/>
  <c r="F102" i="10"/>
  <c r="O101" i="10"/>
  <c r="N101" i="10"/>
  <c r="M101" i="10"/>
  <c r="L101" i="10"/>
  <c r="K101" i="10"/>
  <c r="J101" i="10"/>
  <c r="I101" i="10"/>
  <c r="H101" i="10"/>
  <c r="G101" i="10"/>
  <c r="F101" i="10"/>
  <c r="O100" i="10"/>
  <c r="N100" i="10"/>
  <c r="M100" i="10"/>
  <c r="L100" i="10"/>
  <c r="K100" i="10"/>
  <c r="J100" i="10"/>
  <c r="I100" i="10"/>
  <c r="H100" i="10"/>
  <c r="G100" i="10"/>
  <c r="F100" i="10"/>
  <c r="O99" i="10"/>
  <c r="N99" i="10"/>
  <c r="O98" i="10"/>
  <c r="N98" i="10"/>
  <c r="M98" i="10"/>
  <c r="L98" i="10"/>
  <c r="K98" i="10"/>
  <c r="J98" i="10"/>
  <c r="I98" i="10"/>
  <c r="H98" i="10"/>
  <c r="G98" i="10"/>
  <c r="F98" i="10"/>
  <c r="O97" i="10"/>
  <c r="N97" i="10"/>
  <c r="M97" i="10"/>
  <c r="L97" i="10"/>
  <c r="K97" i="10"/>
  <c r="J97" i="10"/>
  <c r="I97" i="10"/>
  <c r="H97" i="10"/>
  <c r="G97" i="10"/>
  <c r="F97" i="10"/>
  <c r="O93" i="10"/>
  <c r="N93" i="10"/>
  <c r="M93" i="10"/>
  <c r="L93" i="10"/>
  <c r="K93" i="10"/>
  <c r="J93" i="10"/>
  <c r="I93" i="10"/>
  <c r="H93" i="10"/>
  <c r="G93" i="10"/>
  <c r="F93" i="10"/>
  <c r="O92" i="10"/>
  <c r="N92" i="10"/>
  <c r="M92" i="10"/>
  <c r="L92" i="10"/>
  <c r="K92" i="10"/>
  <c r="J92" i="10"/>
  <c r="I92" i="10"/>
  <c r="H92" i="10"/>
  <c r="G92" i="10"/>
  <c r="F92" i="10"/>
  <c r="O91" i="10"/>
  <c r="N91" i="10"/>
  <c r="M91" i="10"/>
  <c r="L91" i="10"/>
  <c r="K91" i="10"/>
  <c r="J91" i="10"/>
  <c r="I91" i="10"/>
  <c r="H91" i="10"/>
  <c r="G91" i="10"/>
  <c r="F91" i="10"/>
  <c r="O90" i="10"/>
  <c r="N90" i="10"/>
  <c r="O89" i="10"/>
  <c r="N89" i="10"/>
  <c r="M89" i="10"/>
  <c r="L89" i="10"/>
  <c r="K89" i="10"/>
  <c r="J89" i="10"/>
  <c r="I89" i="10"/>
  <c r="H89" i="10"/>
  <c r="G89" i="10"/>
  <c r="F89" i="10"/>
  <c r="O88" i="10"/>
  <c r="N88" i="10"/>
  <c r="M88" i="10"/>
  <c r="L88" i="10"/>
  <c r="K88" i="10"/>
  <c r="J88" i="10"/>
  <c r="I88" i="10"/>
  <c r="H88" i="10"/>
  <c r="G88" i="10"/>
  <c r="F88" i="10"/>
  <c r="O87" i="10"/>
  <c r="N87" i="10"/>
  <c r="O86" i="10"/>
  <c r="N86" i="10"/>
  <c r="M86" i="10"/>
  <c r="L86" i="10"/>
  <c r="K86" i="10"/>
  <c r="J86" i="10"/>
  <c r="I86" i="10"/>
  <c r="H86" i="10"/>
  <c r="G86" i="10"/>
  <c r="F86" i="10"/>
  <c r="O85" i="10"/>
  <c r="N85" i="10"/>
  <c r="M85" i="10"/>
  <c r="L85" i="10"/>
  <c r="K85" i="10"/>
  <c r="J85" i="10"/>
  <c r="I85" i="10"/>
  <c r="H85" i="10"/>
  <c r="G85" i="10"/>
  <c r="F85" i="10"/>
  <c r="O84" i="10"/>
  <c r="N84" i="10"/>
  <c r="O83" i="10"/>
  <c r="N83" i="10"/>
  <c r="M83" i="10"/>
  <c r="L83" i="10"/>
  <c r="K83" i="10"/>
  <c r="J83" i="10"/>
  <c r="I83" i="10"/>
  <c r="H83" i="10"/>
  <c r="G83" i="10"/>
  <c r="F83" i="10"/>
  <c r="O82" i="10"/>
  <c r="N82" i="10"/>
  <c r="O81" i="10"/>
  <c r="N81" i="10"/>
  <c r="M81" i="10"/>
  <c r="L81" i="10"/>
  <c r="K81" i="10"/>
  <c r="J81" i="10"/>
  <c r="I81" i="10"/>
  <c r="H81" i="10"/>
  <c r="G81" i="10"/>
  <c r="F81" i="10"/>
  <c r="O80" i="10"/>
  <c r="N80" i="10"/>
  <c r="M80" i="10"/>
  <c r="L80" i="10"/>
  <c r="K80" i="10"/>
  <c r="J80" i="10"/>
  <c r="I80" i="10"/>
  <c r="H80" i="10"/>
  <c r="G80" i="10"/>
  <c r="F80" i="10"/>
  <c r="O79" i="10"/>
  <c r="N79" i="10"/>
  <c r="O78" i="10"/>
  <c r="N78" i="10"/>
  <c r="M78" i="10"/>
  <c r="L78" i="10"/>
  <c r="K78" i="10"/>
  <c r="J78" i="10"/>
  <c r="I78" i="10"/>
  <c r="H78" i="10"/>
  <c r="G78" i="10"/>
  <c r="F78" i="10"/>
  <c r="O77" i="10"/>
  <c r="N77" i="10"/>
  <c r="O76" i="10"/>
  <c r="N76" i="10"/>
  <c r="O75" i="10"/>
  <c r="N75" i="10"/>
  <c r="O74" i="10"/>
  <c r="N74" i="10"/>
  <c r="O73" i="10"/>
  <c r="N73" i="10"/>
  <c r="O72" i="10"/>
  <c r="N72" i="10"/>
  <c r="O71" i="10"/>
  <c r="N71" i="10"/>
  <c r="O70" i="10"/>
  <c r="N70" i="10"/>
  <c r="O69" i="10"/>
  <c r="N69" i="10"/>
  <c r="O68" i="10"/>
  <c r="N68" i="10"/>
  <c r="O67" i="10"/>
  <c r="N67" i="10"/>
  <c r="M67" i="10"/>
  <c r="L67" i="10"/>
  <c r="K67" i="10"/>
  <c r="J67" i="10"/>
  <c r="I67" i="10"/>
  <c r="H67" i="10"/>
  <c r="G67" i="10"/>
  <c r="F67" i="10"/>
  <c r="O66" i="10"/>
  <c r="N66" i="10"/>
  <c r="M66" i="10"/>
  <c r="L66" i="10"/>
  <c r="K66" i="10"/>
  <c r="J66" i="10"/>
  <c r="I66" i="10"/>
  <c r="H66" i="10"/>
  <c r="G66" i="10"/>
  <c r="F66" i="10"/>
  <c r="O65" i="10"/>
  <c r="N65" i="10"/>
  <c r="O64" i="10"/>
  <c r="N64" i="10"/>
  <c r="M64" i="10"/>
  <c r="L64" i="10"/>
  <c r="K64" i="10"/>
  <c r="J64" i="10"/>
  <c r="I64" i="10"/>
  <c r="H64" i="10"/>
  <c r="G64" i="10"/>
  <c r="F64" i="10"/>
  <c r="O63" i="10"/>
  <c r="N63" i="10"/>
  <c r="O62" i="10"/>
  <c r="N62" i="10"/>
  <c r="M62" i="10"/>
  <c r="L62" i="10"/>
  <c r="K62" i="10"/>
  <c r="J62" i="10"/>
  <c r="I62" i="10"/>
  <c r="H62" i="10"/>
  <c r="G62" i="10"/>
  <c r="F62" i="10"/>
  <c r="O61" i="10"/>
  <c r="N61" i="10"/>
  <c r="M61" i="10"/>
  <c r="L61" i="10"/>
  <c r="K61" i="10"/>
  <c r="J61" i="10"/>
  <c r="I61" i="10"/>
  <c r="H61" i="10"/>
  <c r="G61" i="10"/>
  <c r="F61" i="10"/>
  <c r="O60" i="10"/>
  <c r="N60" i="10"/>
  <c r="M60" i="10"/>
  <c r="L60" i="10"/>
  <c r="K60" i="10"/>
  <c r="J60" i="10"/>
  <c r="I60" i="10"/>
  <c r="H60" i="10"/>
  <c r="G60" i="10"/>
  <c r="F60" i="10"/>
  <c r="O59" i="10"/>
  <c r="N59" i="10"/>
  <c r="O58" i="10"/>
  <c r="N58" i="10"/>
  <c r="M58" i="10"/>
  <c r="L58" i="10"/>
  <c r="K58" i="10"/>
  <c r="J58" i="10"/>
  <c r="I58" i="10"/>
  <c r="H58" i="10"/>
  <c r="G58" i="10"/>
  <c r="F58" i="10"/>
  <c r="O57" i="10"/>
  <c r="N57" i="10"/>
  <c r="O56" i="10"/>
  <c r="N56" i="10"/>
  <c r="O55" i="10"/>
  <c r="N55" i="10"/>
  <c r="M55" i="10"/>
  <c r="L55" i="10"/>
  <c r="K55" i="10"/>
  <c r="J55" i="10"/>
  <c r="I55" i="10"/>
  <c r="H55" i="10"/>
  <c r="G55" i="10"/>
  <c r="F55" i="10"/>
  <c r="O54" i="10"/>
  <c r="N54" i="10"/>
  <c r="O53" i="10"/>
  <c r="N53" i="10"/>
  <c r="O52" i="10"/>
  <c r="N52" i="10"/>
  <c r="M52" i="10"/>
  <c r="L52" i="10"/>
  <c r="K52" i="10"/>
  <c r="J52" i="10"/>
  <c r="I52" i="10"/>
  <c r="H52" i="10"/>
  <c r="G52" i="10"/>
  <c r="F52" i="10"/>
  <c r="O51" i="10"/>
  <c r="N51" i="10"/>
  <c r="M51" i="10"/>
  <c r="L51" i="10"/>
  <c r="K51" i="10"/>
  <c r="J51" i="10"/>
  <c r="I51" i="10"/>
  <c r="H51" i="10"/>
  <c r="G51" i="10"/>
  <c r="F51" i="10"/>
  <c r="O50" i="10"/>
  <c r="N50" i="10"/>
  <c r="M50" i="10"/>
  <c r="L50" i="10"/>
  <c r="K50" i="10"/>
  <c r="J50" i="10"/>
  <c r="I50" i="10"/>
  <c r="H50" i="10"/>
  <c r="G50" i="10"/>
  <c r="F50" i="10"/>
  <c r="O49" i="10"/>
  <c r="N49" i="10"/>
  <c r="O48" i="10"/>
  <c r="N48" i="10"/>
  <c r="M48" i="10"/>
  <c r="L48" i="10"/>
  <c r="K48" i="10"/>
  <c r="J48" i="10"/>
  <c r="I48" i="10"/>
  <c r="H48" i="10"/>
  <c r="G48" i="10"/>
  <c r="F48" i="10"/>
  <c r="O47" i="10"/>
  <c r="N47" i="10"/>
  <c r="M47" i="10"/>
  <c r="L47" i="10"/>
  <c r="K47" i="10"/>
  <c r="J47" i="10"/>
  <c r="I47" i="10"/>
  <c r="H47" i="10"/>
  <c r="G47" i="10"/>
  <c r="F47" i="10"/>
  <c r="O46" i="10"/>
  <c r="N46" i="10"/>
  <c r="M46" i="10"/>
  <c r="L46" i="10"/>
  <c r="K46" i="10"/>
  <c r="J46" i="10"/>
  <c r="I46" i="10"/>
  <c r="H46" i="10"/>
  <c r="G46" i="10"/>
  <c r="F46" i="10"/>
  <c r="O45" i="10"/>
  <c r="N45" i="10"/>
  <c r="O44" i="10"/>
  <c r="N44" i="10"/>
  <c r="O43" i="10"/>
  <c r="N43" i="10"/>
  <c r="O42" i="10"/>
  <c r="N42" i="10"/>
  <c r="O41" i="10"/>
  <c r="N41" i="10"/>
  <c r="M41" i="10"/>
  <c r="L41" i="10"/>
  <c r="K41" i="10"/>
  <c r="J41" i="10"/>
  <c r="I41" i="10"/>
  <c r="H41" i="10"/>
  <c r="G41" i="10"/>
  <c r="F41" i="10"/>
  <c r="O40" i="10"/>
  <c r="N40" i="10"/>
  <c r="O39" i="10"/>
  <c r="N39" i="10"/>
  <c r="O38" i="10"/>
  <c r="N38" i="10"/>
  <c r="M38" i="10"/>
  <c r="L38" i="10"/>
  <c r="K38" i="10"/>
  <c r="J38" i="10"/>
  <c r="I38" i="10"/>
  <c r="H38" i="10"/>
  <c r="G38" i="10"/>
  <c r="F38" i="10"/>
  <c r="O37" i="10"/>
  <c r="N37" i="10"/>
  <c r="O36" i="10"/>
  <c r="N36" i="10"/>
  <c r="O35" i="10"/>
  <c r="N35" i="10"/>
  <c r="O34" i="10"/>
  <c r="N34" i="10"/>
  <c r="O33" i="10"/>
  <c r="N33" i="10"/>
  <c r="O32" i="10"/>
  <c r="N32" i="10"/>
  <c r="O31" i="10"/>
  <c r="N31" i="10"/>
  <c r="O30" i="10"/>
  <c r="N30" i="10"/>
  <c r="O29" i="10"/>
  <c r="N29" i="10"/>
  <c r="O28" i="10"/>
  <c r="N28" i="10"/>
  <c r="O27" i="10"/>
  <c r="N27" i="10"/>
  <c r="O26" i="10"/>
  <c r="N26" i="10"/>
  <c r="O25" i="10"/>
  <c r="N25" i="10"/>
  <c r="O24" i="10"/>
  <c r="N24" i="10"/>
  <c r="O23" i="10"/>
  <c r="N23" i="10"/>
  <c r="O22" i="10"/>
  <c r="N22" i="10"/>
  <c r="O21" i="10"/>
  <c r="N21" i="10"/>
  <c r="O20" i="10"/>
  <c r="N20" i="10"/>
  <c r="O19" i="10"/>
  <c r="N19" i="10"/>
  <c r="O18" i="10"/>
  <c r="N18" i="10"/>
  <c r="O17" i="10"/>
  <c r="N17" i="10"/>
  <c r="O16" i="10"/>
  <c r="N16" i="10"/>
  <c r="O15" i="10"/>
  <c r="N15" i="10"/>
  <c r="O14" i="10"/>
  <c r="N14" i="10"/>
  <c r="O13" i="10"/>
  <c r="N13" i="10"/>
  <c r="O12" i="10"/>
  <c r="N12" i="10"/>
  <c r="O11" i="10"/>
  <c r="N11" i="10"/>
  <c r="O10" i="10"/>
  <c r="N10" i="10"/>
  <c r="O9" i="10"/>
  <c r="N9" i="10"/>
  <c r="O8" i="10"/>
  <c r="N8" i="10"/>
  <c r="O7" i="10"/>
  <c r="N7" i="10"/>
  <c r="M7" i="10"/>
  <c r="L7" i="10"/>
  <c r="K7" i="10"/>
  <c r="J7" i="10"/>
  <c r="I7" i="10"/>
  <c r="H7" i="10"/>
  <c r="G7" i="10"/>
  <c r="F7" i="10"/>
  <c r="O6" i="10"/>
  <c r="N6" i="10"/>
  <c r="M6" i="10"/>
  <c r="L6" i="10"/>
  <c r="K6" i="10"/>
  <c r="J6" i="10"/>
  <c r="I6" i="10"/>
  <c r="H6" i="10"/>
  <c r="G6" i="10"/>
  <c r="F6" i="10"/>
  <c r="O5" i="10"/>
  <c r="N5" i="10"/>
  <c r="M5" i="10"/>
  <c r="L5" i="10"/>
  <c r="K5" i="10"/>
  <c r="J5" i="10"/>
  <c r="I5" i="10"/>
  <c r="H5" i="10"/>
  <c r="G5" i="10"/>
  <c r="F5" i="10"/>
  <c r="O4" i="10"/>
  <c r="N4" i="10"/>
  <c r="O3" i="10"/>
  <c r="N3" i="10"/>
  <c r="O2" i="10"/>
  <c r="N2" i="10"/>
  <c r="AK1266" i="7"/>
  <c r="AJ1266" i="7"/>
  <c r="AK1265" i="7"/>
  <c r="AJ1265" i="7"/>
  <c r="AK1264" i="7"/>
  <c r="AJ1264" i="7"/>
  <c r="AK1263" i="7"/>
  <c r="AJ1263" i="7"/>
  <c r="AK1262" i="7"/>
  <c r="AJ1262" i="7"/>
  <c r="AK1261" i="7"/>
  <c r="AJ1261" i="7"/>
  <c r="AK1260" i="7"/>
  <c r="AJ1260" i="7"/>
  <c r="AK1259" i="7"/>
  <c r="AJ1259" i="7"/>
  <c r="AK1258" i="7"/>
  <c r="AJ1258" i="7"/>
  <c r="AK1257" i="7"/>
  <c r="AJ1257" i="7"/>
  <c r="AK1256" i="7"/>
  <c r="AJ1256" i="7"/>
  <c r="AK1255" i="7"/>
  <c r="AJ1255" i="7"/>
  <c r="AK1254" i="7"/>
  <c r="AJ1254" i="7"/>
  <c r="AK1253" i="7"/>
  <c r="AJ1253" i="7"/>
  <c r="AK1252" i="7"/>
  <c r="AJ1252" i="7"/>
  <c r="AK1251" i="7"/>
  <c r="AJ1251" i="7"/>
  <c r="AK1250" i="7"/>
  <c r="AJ1250" i="7"/>
  <c r="AK1249" i="7"/>
  <c r="AJ1249" i="7"/>
  <c r="AK1248" i="7"/>
  <c r="AJ1248" i="7"/>
  <c r="AK1247" i="7"/>
  <c r="AJ1247" i="7"/>
  <c r="AK1246" i="7"/>
  <c r="AJ1246" i="7"/>
  <c r="AK1245" i="7"/>
  <c r="AJ1245" i="7"/>
  <c r="AK1244" i="7"/>
  <c r="AJ1244" i="7"/>
  <c r="AK1243" i="7"/>
  <c r="AJ1243" i="7"/>
  <c r="AK1242" i="7"/>
  <c r="AJ1242" i="7"/>
  <c r="AK1241" i="7"/>
  <c r="AJ1241" i="7"/>
  <c r="AK1240" i="7"/>
  <c r="AJ1240" i="7"/>
  <c r="AK1239" i="7"/>
  <c r="AJ1239" i="7"/>
  <c r="AK1238" i="7"/>
  <c r="AJ1238" i="7"/>
  <c r="AK1237" i="7"/>
  <c r="AJ1237" i="7"/>
  <c r="AK1236" i="7"/>
  <c r="AJ1236" i="7"/>
  <c r="AK1235" i="7"/>
  <c r="AJ1235" i="7"/>
  <c r="AK1234" i="7"/>
  <c r="AJ1234" i="7"/>
  <c r="AK1233" i="7"/>
  <c r="AJ1233" i="7"/>
  <c r="AK1232" i="7"/>
  <c r="AJ1232" i="7"/>
  <c r="AK1231" i="7"/>
  <c r="AJ1231" i="7"/>
  <c r="AK1230" i="7"/>
  <c r="AJ1230" i="7"/>
  <c r="AK1229" i="7"/>
  <c r="AJ1229" i="7"/>
  <c r="AK1228" i="7"/>
  <c r="AJ1228" i="7"/>
  <c r="AK1227" i="7"/>
  <c r="AJ1227" i="7"/>
  <c r="AK1226" i="7"/>
  <c r="AJ1226" i="7"/>
  <c r="AK1225" i="7"/>
  <c r="AJ1225" i="7"/>
  <c r="AK1224" i="7"/>
  <c r="AJ1224" i="7"/>
  <c r="AK1223" i="7"/>
  <c r="AJ1223" i="7"/>
  <c r="AK1222" i="7"/>
  <c r="AJ1222" i="7"/>
  <c r="AK1221" i="7"/>
  <c r="AJ1221" i="7"/>
  <c r="AK1220" i="7"/>
  <c r="AJ1220" i="7"/>
  <c r="AK1219" i="7"/>
  <c r="AJ1219" i="7"/>
  <c r="AK1218" i="7"/>
  <c r="AJ1218" i="7"/>
  <c r="AK1217" i="7"/>
  <c r="AJ1217" i="7"/>
  <c r="AK1216" i="7"/>
  <c r="AJ1216" i="7"/>
  <c r="AK1215" i="7"/>
  <c r="AJ1215" i="7"/>
  <c r="AK1214" i="7"/>
  <c r="AJ1214" i="7"/>
  <c r="AK1213" i="7"/>
  <c r="AJ1213" i="7"/>
  <c r="AK1212" i="7"/>
  <c r="AJ1212" i="7"/>
  <c r="AK1211" i="7"/>
  <c r="AJ1211" i="7"/>
  <c r="AK1210" i="7"/>
  <c r="AJ1210" i="7"/>
  <c r="AK1209" i="7"/>
  <c r="AJ1209" i="7"/>
  <c r="AK1208" i="7"/>
  <c r="AJ1208" i="7"/>
  <c r="AK1207" i="7"/>
  <c r="AJ1207" i="7"/>
  <c r="AK1206" i="7"/>
  <c r="AJ1206" i="7"/>
  <c r="AK1205" i="7"/>
  <c r="AJ1205" i="7"/>
  <c r="AK1204" i="7"/>
  <c r="AJ1204" i="7"/>
  <c r="AK1203" i="7"/>
  <c r="AJ1203" i="7"/>
  <c r="AK1202" i="7"/>
  <c r="AJ1202" i="7"/>
  <c r="AK1201" i="7"/>
  <c r="AJ1201" i="7"/>
  <c r="AK1200" i="7"/>
  <c r="AJ1200" i="7"/>
  <c r="AK1199" i="7"/>
  <c r="AJ1199" i="7"/>
  <c r="AK1198" i="7"/>
  <c r="AJ1198" i="7"/>
  <c r="AK1197" i="7"/>
  <c r="AJ1197" i="7"/>
  <c r="AK1196" i="7"/>
  <c r="AJ1196" i="7"/>
  <c r="AK1195" i="7"/>
  <c r="AJ1195" i="7"/>
  <c r="AK1194" i="7"/>
  <c r="AJ1194" i="7"/>
  <c r="AK1193" i="7"/>
  <c r="AJ1193" i="7"/>
  <c r="AK1192" i="7"/>
  <c r="AJ1192" i="7"/>
  <c r="AK1191" i="7"/>
  <c r="AJ1191" i="7"/>
  <c r="AK1190" i="7"/>
  <c r="AJ1190" i="7"/>
  <c r="AK1189" i="7"/>
  <c r="AJ1189" i="7"/>
  <c r="AK1188" i="7"/>
  <c r="AJ1188" i="7"/>
  <c r="AK1187" i="7"/>
  <c r="AJ1187" i="7"/>
  <c r="AK1186" i="7"/>
  <c r="AJ1186" i="7"/>
  <c r="AK1185" i="7"/>
  <c r="AJ1185" i="7"/>
  <c r="AK1184" i="7"/>
  <c r="AJ1184" i="7"/>
  <c r="AK1183" i="7"/>
  <c r="AJ1183" i="7"/>
  <c r="AK1182" i="7"/>
  <c r="AJ1182" i="7"/>
  <c r="AK1181" i="7"/>
  <c r="AJ1181" i="7"/>
  <c r="AK1180" i="7"/>
  <c r="AJ1180" i="7"/>
  <c r="AK1179" i="7"/>
  <c r="AJ1179" i="7"/>
  <c r="AK1178" i="7"/>
  <c r="AJ1178" i="7"/>
  <c r="AK1177" i="7"/>
  <c r="AJ1177" i="7"/>
  <c r="AK1176" i="7"/>
  <c r="AJ1176" i="7"/>
  <c r="AK1175" i="7"/>
  <c r="AJ1175" i="7"/>
  <c r="AK1174" i="7"/>
  <c r="AJ1174" i="7"/>
  <c r="AK1173" i="7"/>
  <c r="AJ1173" i="7"/>
  <c r="AK1172" i="7"/>
  <c r="AJ1172" i="7"/>
  <c r="AK1171" i="7"/>
  <c r="AJ1171" i="7"/>
  <c r="AK1170" i="7"/>
  <c r="AJ1170" i="7"/>
  <c r="AK1169" i="7"/>
  <c r="AJ1169" i="7"/>
  <c r="AK1168" i="7"/>
  <c r="AJ1168" i="7"/>
  <c r="AK1167" i="7"/>
  <c r="AJ1167" i="7"/>
  <c r="AK1166" i="7"/>
  <c r="AJ1166" i="7"/>
  <c r="AK1165" i="7"/>
  <c r="AJ1165" i="7"/>
  <c r="AK1164" i="7"/>
  <c r="AJ1164" i="7"/>
  <c r="AK1163" i="7"/>
  <c r="AJ1163" i="7"/>
  <c r="AK1162" i="7"/>
  <c r="AJ1162" i="7"/>
  <c r="AK1161" i="7"/>
  <c r="AJ1161" i="7"/>
  <c r="AK1160" i="7"/>
  <c r="AJ1160" i="7"/>
  <c r="AK1159" i="7"/>
  <c r="AJ1159" i="7"/>
  <c r="AK1158" i="7"/>
  <c r="AJ1158" i="7"/>
  <c r="AK1157" i="7"/>
  <c r="AJ1157" i="7"/>
  <c r="AK1156" i="7"/>
  <c r="AJ1156" i="7"/>
  <c r="AK1155" i="7"/>
  <c r="AJ1155" i="7"/>
  <c r="AK1154" i="7"/>
  <c r="AJ1154" i="7"/>
  <c r="AK1153" i="7"/>
  <c r="AJ1153" i="7"/>
  <c r="AK1152" i="7"/>
  <c r="AJ1152" i="7"/>
  <c r="AK1151" i="7"/>
  <c r="AJ1151" i="7"/>
  <c r="AK1150" i="7"/>
  <c r="AJ1150" i="7"/>
  <c r="AK1149" i="7"/>
  <c r="AJ1149" i="7"/>
  <c r="AK1148" i="7"/>
  <c r="AJ1148" i="7"/>
  <c r="AK1147" i="7"/>
  <c r="AJ1147" i="7"/>
  <c r="AK1146" i="7"/>
  <c r="AJ1146" i="7"/>
  <c r="AK1145" i="7"/>
  <c r="AJ1145" i="7"/>
  <c r="AK1144" i="7"/>
  <c r="AJ1144" i="7"/>
  <c r="AK1143" i="7"/>
  <c r="AJ1143" i="7"/>
  <c r="AK1142" i="7"/>
  <c r="AJ1142" i="7"/>
  <c r="AK1141" i="7"/>
  <c r="AJ1141" i="7"/>
  <c r="AK1140" i="7"/>
  <c r="AJ1140" i="7"/>
  <c r="AK1139" i="7"/>
  <c r="AJ1139" i="7"/>
  <c r="AK1138" i="7"/>
  <c r="AJ1138" i="7"/>
  <c r="AK1137" i="7"/>
  <c r="AJ1137" i="7"/>
  <c r="AK1136" i="7"/>
  <c r="AJ1136" i="7"/>
  <c r="AK1135" i="7"/>
  <c r="AJ1135" i="7"/>
  <c r="AK1134" i="7"/>
  <c r="AJ1134" i="7"/>
  <c r="AK1133" i="7"/>
  <c r="AJ1133" i="7"/>
  <c r="AK1132" i="7"/>
  <c r="AJ1132" i="7"/>
  <c r="AK1131" i="7"/>
  <c r="AJ1131" i="7"/>
  <c r="AK1130" i="7"/>
  <c r="AJ1130" i="7"/>
  <c r="AK1129" i="7"/>
  <c r="AJ1129" i="7"/>
  <c r="AK1128" i="7"/>
  <c r="AJ1128" i="7"/>
  <c r="AK1127" i="7"/>
  <c r="AJ1127" i="7"/>
  <c r="AK1126" i="7"/>
  <c r="AJ1126" i="7"/>
  <c r="AK1125" i="7"/>
  <c r="AJ1125" i="7"/>
  <c r="AK1124" i="7"/>
  <c r="AJ1124" i="7"/>
  <c r="AK1123" i="7"/>
  <c r="AJ1123" i="7"/>
  <c r="AK1122" i="7"/>
  <c r="AJ1122" i="7"/>
  <c r="AK1121" i="7"/>
  <c r="AJ1121" i="7"/>
  <c r="AK1120" i="7"/>
  <c r="AJ1120" i="7"/>
  <c r="AK1119" i="7"/>
  <c r="AJ1119" i="7"/>
  <c r="AK1118" i="7"/>
  <c r="AJ1118" i="7"/>
  <c r="AK1117" i="7"/>
  <c r="AJ1117" i="7"/>
  <c r="AK1116" i="7"/>
  <c r="AJ1116" i="7"/>
  <c r="AK1115" i="7"/>
  <c r="AJ1115" i="7"/>
  <c r="AK1114" i="7"/>
  <c r="AJ1114" i="7"/>
  <c r="AK1113" i="7"/>
  <c r="AJ1113" i="7"/>
  <c r="AK1112" i="7"/>
  <c r="AJ1112" i="7"/>
  <c r="AK1111" i="7"/>
  <c r="AJ1111" i="7"/>
  <c r="AK1110" i="7"/>
  <c r="AJ1110" i="7"/>
  <c r="AK1109" i="7"/>
  <c r="AJ1109" i="7"/>
  <c r="AK1108" i="7"/>
  <c r="AJ1108" i="7"/>
  <c r="AK1107" i="7"/>
  <c r="AJ1107" i="7"/>
  <c r="AK1106" i="7"/>
  <c r="AJ1106" i="7"/>
  <c r="AK1105" i="7"/>
  <c r="AJ1105" i="7"/>
  <c r="AK1104" i="7"/>
  <c r="AJ1104" i="7"/>
  <c r="AK1103" i="7"/>
  <c r="AJ1103" i="7"/>
  <c r="AK1102" i="7"/>
  <c r="AJ1102" i="7"/>
  <c r="AK1101" i="7"/>
  <c r="AJ1101" i="7"/>
  <c r="AK1100" i="7"/>
  <c r="AJ1100" i="7"/>
  <c r="AK1099" i="7"/>
  <c r="AJ1099" i="7"/>
  <c r="AK1098" i="7"/>
  <c r="AJ1098" i="7"/>
  <c r="AK1097" i="7"/>
  <c r="AJ1097" i="7"/>
  <c r="AK1096" i="7"/>
  <c r="AJ1096" i="7"/>
  <c r="AK1095" i="7"/>
  <c r="AJ1095" i="7"/>
  <c r="AK1094" i="7"/>
  <c r="AJ1094" i="7"/>
  <c r="AK1093" i="7"/>
  <c r="AJ1093" i="7"/>
  <c r="AK1092" i="7"/>
  <c r="AJ1092" i="7"/>
  <c r="AK1091" i="7"/>
  <c r="AJ1091" i="7"/>
  <c r="AK1090" i="7"/>
  <c r="AJ1090" i="7"/>
  <c r="AK1089" i="7"/>
  <c r="AJ1089" i="7"/>
  <c r="AK1088" i="7"/>
  <c r="AJ1088" i="7"/>
  <c r="AK1087" i="7"/>
  <c r="AJ1087" i="7"/>
  <c r="AK1086" i="7"/>
  <c r="AJ1086" i="7"/>
  <c r="AK1085" i="7"/>
  <c r="AJ1085" i="7"/>
  <c r="AK1084" i="7"/>
  <c r="AJ1084" i="7"/>
  <c r="AK1083" i="7"/>
  <c r="AJ1083" i="7"/>
  <c r="AK1082" i="7"/>
  <c r="AJ1082" i="7"/>
  <c r="AK1081" i="7"/>
  <c r="AJ1081" i="7"/>
  <c r="AK1080" i="7"/>
  <c r="AJ1080" i="7"/>
  <c r="AK1079" i="7"/>
  <c r="AJ1079" i="7"/>
  <c r="AK1078" i="7"/>
  <c r="AJ1078" i="7"/>
  <c r="AK1077" i="7"/>
  <c r="AJ1077" i="7"/>
  <c r="AK1076" i="7"/>
  <c r="AJ1076" i="7"/>
  <c r="AK1075" i="7"/>
  <c r="AJ1075" i="7"/>
  <c r="AK1074" i="7"/>
  <c r="AJ1074" i="7"/>
  <c r="AK1073" i="7"/>
  <c r="AJ1073" i="7"/>
  <c r="AK1072" i="7"/>
  <c r="AJ1072" i="7"/>
  <c r="AK1071" i="7"/>
  <c r="AJ1071" i="7"/>
  <c r="AK1070" i="7"/>
  <c r="AJ1070" i="7"/>
  <c r="AK1069" i="7"/>
  <c r="AJ1069" i="7"/>
  <c r="AK1068" i="7"/>
  <c r="AJ1068" i="7"/>
  <c r="AK1067" i="7"/>
  <c r="AJ1067" i="7"/>
  <c r="AK1066" i="7"/>
  <c r="AJ1066" i="7"/>
  <c r="AK1065" i="7"/>
  <c r="AJ1065" i="7"/>
  <c r="AK1064" i="7"/>
  <c r="AJ1064" i="7"/>
  <c r="AK1063" i="7"/>
  <c r="AJ1063" i="7"/>
  <c r="AK1062" i="7"/>
  <c r="AJ1062" i="7"/>
  <c r="AK1061" i="7"/>
  <c r="AJ1061" i="7"/>
  <c r="AK1060" i="7"/>
  <c r="AJ1060" i="7"/>
  <c r="AK1059" i="7"/>
  <c r="AJ1059" i="7"/>
  <c r="AK1058" i="7"/>
  <c r="AJ1058" i="7"/>
  <c r="AK1057" i="7"/>
  <c r="AJ1057" i="7"/>
  <c r="AK1056" i="7"/>
  <c r="AJ1056" i="7"/>
  <c r="AK1055" i="7"/>
  <c r="AJ1055" i="7"/>
  <c r="AK1054" i="7"/>
  <c r="AJ1054" i="7"/>
  <c r="AK1053" i="7"/>
  <c r="AJ1053" i="7"/>
  <c r="AK1052" i="7"/>
  <c r="AJ1052" i="7"/>
  <c r="AK1051" i="7"/>
  <c r="AJ1051" i="7"/>
  <c r="AK1050" i="7"/>
  <c r="AJ1050" i="7"/>
  <c r="AK1049" i="7"/>
  <c r="AJ1049" i="7"/>
  <c r="AK1048" i="7"/>
  <c r="AJ1048" i="7"/>
  <c r="AK1047" i="7"/>
  <c r="AJ1047" i="7"/>
  <c r="AK1046" i="7"/>
  <c r="AJ1046" i="7"/>
  <c r="AK1045" i="7"/>
  <c r="AJ1045" i="7"/>
  <c r="AK1044" i="7"/>
  <c r="AJ1044" i="7"/>
  <c r="AK1043" i="7"/>
  <c r="AJ1043" i="7"/>
  <c r="AK1042" i="7"/>
  <c r="AJ1042" i="7"/>
  <c r="AK1041" i="7"/>
  <c r="AJ1041" i="7"/>
  <c r="AK1040" i="7"/>
  <c r="AJ1040" i="7"/>
  <c r="AK1039" i="7"/>
  <c r="AJ1039" i="7"/>
  <c r="AK1038" i="7"/>
  <c r="AJ1038" i="7"/>
  <c r="AK1037" i="7"/>
  <c r="AJ1037" i="7"/>
  <c r="AK1036" i="7"/>
  <c r="AJ1036" i="7"/>
  <c r="AK1035" i="7"/>
  <c r="AJ1035" i="7"/>
  <c r="AK1034" i="7"/>
  <c r="AJ1034" i="7"/>
  <c r="AK1033" i="7"/>
  <c r="AJ1033" i="7"/>
  <c r="AK1032" i="7"/>
  <c r="AJ1032" i="7"/>
  <c r="AK1031" i="7"/>
  <c r="AJ1031" i="7"/>
  <c r="AK1030" i="7"/>
  <c r="AJ1030" i="7"/>
  <c r="AK1029" i="7"/>
  <c r="AJ1029" i="7"/>
  <c r="AK1028" i="7"/>
  <c r="AJ1028" i="7"/>
  <c r="AK1027" i="7"/>
  <c r="AJ1027" i="7"/>
  <c r="AK1026" i="7"/>
  <c r="AJ1026" i="7"/>
  <c r="AK1025" i="7"/>
  <c r="AJ1025" i="7"/>
  <c r="AK1024" i="7"/>
  <c r="AJ1024" i="7"/>
  <c r="AK1023" i="7"/>
  <c r="AJ1023" i="7"/>
  <c r="AK1022" i="7"/>
  <c r="AJ1022" i="7"/>
  <c r="AK1021" i="7"/>
  <c r="AJ1021" i="7"/>
  <c r="AK1020" i="7"/>
  <c r="AJ1020" i="7"/>
  <c r="AK1019" i="7"/>
  <c r="AJ1019" i="7"/>
  <c r="AK1018" i="7"/>
  <c r="AJ1018" i="7"/>
  <c r="AK1017" i="7"/>
  <c r="AJ1017" i="7"/>
  <c r="AK1016" i="7"/>
  <c r="AJ1016" i="7"/>
  <c r="AK1015" i="7"/>
  <c r="AJ1015" i="7"/>
  <c r="AK1014" i="7"/>
  <c r="AJ1014" i="7"/>
  <c r="AK1013" i="7"/>
  <c r="AJ1013" i="7"/>
  <c r="AK1012" i="7"/>
  <c r="AJ1012" i="7"/>
  <c r="AK1011" i="7"/>
  <c r="AJ1011" i="7"/>
  <c r="AK1010" i="7"/>
  <c r="AJ1010" i="7"/>
  <c r="AK1009" i="7"/>
  <c r="AJ1009" i="7"/>
  <c r="AK1008" i="7"/>
  <c r="AJ1008" i="7"/>
  <c r="AK1007" i="7"/>
  <c r="AJ1007" i="7"/>
  <c r="AK1006" i="7"/>
  <c r="AJ1006" i="7"/>
  <c r="AK1005" i="7"/>
  <c r="AJ1005" i="7"/>
  <c r="AK1004" i="7"/>
  <c r="AJ1004" i="7"/>
  <c r="AK1003" i="7"/>
  <c r="AJ1003" i="7"/>
  <c r="AK1002" i="7"/>
  <c r="AJ1002" i="7"/>
  <c r="AK1001" i="7"/>
  <c r="AJ1001" i="7"/>
  <c r="AK1000" i="7"/>
  <c r="AJ1000" i="7"/>
  <c r="AK999" i="7"/>
  <c r="AJ999" i="7"/>
  <c r="AK998" i="7"/>
  <c r="AJ998" i="7"/>
  <c r="AK997" i="7"/>
  <c r="AJ997" i="7"/>
  <c r="AK996" i="7"/>
  <c r="AJ996" i="7"/>
  <c r="AK995" i="7"/>
  <c r="AJ995" i="7"/>
  <c r="AK994" i="7"/>
  <c r="AJ994" i="7"/>
  <c r="AK993" i="7"/>
  <c r="AJ993" i="7"/>
  <c r="AK992" i="7"/>
  <c r="AJ992" i="7"/>
  <c r="AK991" i="7"/>
  <c r="AJ991" i="7"/>
  <c r="AK990" i="7"/>
  <c r="AJ990" i="7"/>
  <c r="AK989" i="7"/>
  <c r="AJ989" i="7"/>
  <c r="AK988" i="7"/>
  <c r="AJ988" i="7"/>
  <c r="AK987" i="7"/>
  <c r="AJ987" i="7"/>
  <c r="AK986" i="7"/>
  <c r="AJ986" i="7"/>
  <c r="AK985" i="7"/>
  <c r="AJ985" i="7"/>
  <c r="AK984" i="7"/>
  <c r="AJ984" i="7"/>
  <c r="AK983" i="7"/>
  <c r="AJ983" i="7"/>
  <c r="AK982" i="7"/>
  <c r="AJ982" i="7"/>
  <c r="AK981" i="7"/>
  <c r="AJ981" i="7"/>
  <c r="AK980" i="7"/>
  <c r="AJ980" i="7"/>
  <c r="AK979" i="7"/>
  <c r="AJ979" i="7"/>
  <c r="AK978" i="7"/>
  <c r="AJ978" i="7"/>
  <c r="AK977" i="7"/>
  <c r="AJ977" i="7"/>
  <c r="AK976" i="7"/>
  <c r="AJ976" i="7"/>
  <c r="AK975" i="7"/>
  <c r="AJ975" i="7"/>
  <c r="AK974" i="7"/>
  <c r="AJ974" i="7"/>
  <c r="AK973" i="7"/>
  <c r="AJ973" i="7"/>
  <c r="AK972" i="7"/>
  <c r="AJ972" i="7"/>
  <c r="AK971" i="7"/>
  <c r="AJ971" i="7"/>
  <c r="AK970" i="7"/>
  <c r="AJ970" i="7"/>
  <c r="AK969" i="7"/>
  <c r="AJ969" i="7"/>
  <c r="AK968" i="7"/>
  <c r="AJ968" i="7"/>
  <c r="AK967" i="7"/>
  <c r="AJ967" i="7"/>
  <c r="AK966" i="7"/>
  <c r="AJ966" i="7"/>
  <c r="AK965" i="7"/>
  <c r="AJ965" i="7"/>
  <c r="AK964" i="7"/>
  <c r="AJ964" i="7"/>
  <c r="AK963" i="7"/>
  <c r="AJ963" i="7"/>
  <c r="AK962" i="7"/>
  <c r="AJ962" i="7"/>
  <c r="AK961" i="7"/>
  <c r="AJ961" i="7"/>
  <c r="AK960" i="7"/>
  <c r="AJ960" i="7"/>
  <c r="AK959" i="7"/>
  <c r="AJ959" i="7"/>
  <c r="AK958" i="7"/>
  <c r="AJ958" i="7"/>
  <c r="AK957" i="7"/>
  <c r="AJ957" i="7"/>
  <c r="AK956" i="7"/>
  <c r="AJ956" i="7"/>
  <c r="AK955" i="7"/>
  <c r="AJ955" i="7"/>
  <c r="AK954" i="7"/>
  <c r="AJ954" i="7"/>
  <c r="AK953" i="7"/>
  <c r="AJ953" i="7"/>
  <c r="AK952" i="7"/>
  <c r="AJ952" i="7"/>
  <c r="AK951" i="7"/>
  <c r="AJ951" i="7"/>
  <c r="AK950" i="7"/>
  <c r="AJ950" i="7"/>
  <c r="AK949" i="7"/>
  <c r="AJ949" i="7"/>
  <c r="AK948" i="7"/>
  <c r="AJ948" i="7"/>
  <c r="AK947" i="7"/>
  <c r="AJ947" i="7"/>
  <c r="AK946" i="7"/>
  <c r="AJ946" i="7"/>
  <c r="AK945" i="7"/>
  <c r="AJ945" i="7"/>
  <c r="AK944" i="7"/>
  <c r="AJ944" i="7"/>
  <c r="AK943" i="7"/>
  <c r="AJ943" i="7"/>
  <c r="AK942" i="7"/>
  <c r="AJ942" i="7"/>
  <c r="AK941" i="7"/>
  <c r="AJ941" i="7"/>
  <c r="AK940" i="7"/>
  <c r="AJ940" i="7"/>
  <c r="AK939" i="7"/>
  <c r="AJ939" i="7"/>
  <c r="AK938" i="7"/>
  <c r="AJ938" i="7"/>
  <c r="AK937" i="7"/>
  <c r="AJ937" i="7"/>
  <c r="AK936" i="7"/>
  <c r="AJ936" i="7"/>
  <c r="AK935" i="7"/>
  <c r="AJ935" i="7"/>
  <c r="AK934" i="7"/>
  <c r="AJ934" i="7"/>
  <c r="AK933" i="7"/>
  <c r="AJ933" i="7"/>
  <c r="AK932" i="7"/>
  <c r="AJ932" i="7"/>
  <c r="AK931" i="7"/>
  <c r="AJ931" i="7"/>
  <c r="AK930" i="7"/>
  <c r="AJ930" i="7"/>
  <c r="AK929" i="7"/>
  <c r="AJ929" i="7"/>
  <c r="AK928" i="7"/>
  <c r="AJ928" i="7"/>
  <c r="AK927" i="7"/>
  <c r="AJ927" i="7"/>
  <c r="AK926" i="7"/>
  <c r="AJ926" i="7"/>
  <c r="AK925" i="7"/>
  <c r="AJ925" i="7"/>
  <c r="AK924" i="7"/>
  <c r="AJ924" i="7"/>
  <c r="AK923" i="7"/>
  <c r="AJ923" i="7"/>
  <c r="AK922" i="7"/>
  <c r="AJ922" i="7"/>
  <c r="AK921" i="7"/>
  <c r="AJ921" i="7"/>
  <c r="AK920" i="7"/>
  <c r="AJ920" i="7"/>
  <c r="AK919" i="7"/>
  <c r="AJ919" i="7"/>
  <c r="AK918" i="7"/>
  <c r="AJ918" i="7"/>
  <c r="AK917" i="7"/>
  <c r="AJ917" i="7"/>
  <c r="AK916" i="7"/>
  <c r="AJ916" i="7"/>
  <c r="AK915" i="7"/>
  <c r="AJ915" i="7"/>
  <c r="AK914" i="7"/>
  <c r="AJ914" i="7"/>
  <c r="AK913" i="7"/>
  <c r="AJ913" i="7"/>
  <c r="AK912" i="7"/>
  <c r="AJ912" i="7"/>
  <c r="AK911" i="7"/>
  <c r="AJ911" i="7"/>
  <c r="AK910" i="7"/>
  <c r="AJ910" i="7"/>
  <c r="AK909" i="7"/>
  <c r="AJ909" i="7"/>
  <c r="AK908" i="7"/>
  <c r="AJ908" i="7"/>
  <c r="AK907" i="7"/>
  <c r="AJ907" i="7"/>
  <c r="AK906" i="7"/>
  <c r="AJ906" i="7"/>
  <c r="AK905" i="7"/>
  <c r="AJ905" i="7"/>
  <c r="AK904" i="7"/>
  <c r="AJ904" i="7"/>
  <c r="AK903" i="7"/>
  <c r="AJ903" i="7"/>
  <c r="AK902" i="7"/>
  <c r="AJ902" i="7"/>
  <c r="AK901" i="7"/>
  <c r="AJ901" i="7"/>
  <c r="AK900" i="7"/>
  <c r="AJ900" i="7"/>
  <c r="AK899" i="7"/>
  <c r="AJ899" i="7"/>
  <c r="AK898" i="7"/>
  <c r="AJ898" i="7"/>
  <c r="AK897" i="7"/>
  <c r="AJ897" i="7"/>
  <c r="AK896" i="7"/>
  <c r="AJ896" i="7"/>
  <c r="AK895" i="7"/>
  <c r="AJ895" i="7"/>
  <c r="AK894" i="7"/>
  <c r="AJ894" i="7"/>
  <c r="AK893" i="7"/>
  <c r="AJ893" i="7"/>
  <c r="AK892" i="7"/>
  <c r="AJ892" i="7"/>
  <c r="AK891" i="7"/>
  <c r="AJ891" i="7"/>
  <c r="AK890" i="7"/>
  <c r="AJ890" i="7"/>
  <c r="AK889" i="7"/>
  <c r="AJ889" i="7"/>
  <c r="AK888" i="7"/>
  <c r="AJ888" i="7"/>
  <c r="AK887" i="7"/>
  <c r="AJ887" i="7"/>
  <c r="AK886" i="7"/>
  <c r="AJ886" i="7"/>
  <c r="AK885" i="7"/>
  <c r="AJ885" i="7"/>
  <c r="AK884" i="7"/>
  <c r="AJ884" i="7"/>
  <c r="AK883" i="7"/>
  <c r="AJ883" i="7"/>
  <c r="AK882" i="7"/>
  <c r="AJ882" i="7"/>
  <c r="AK881" i="7"/>
  <c r="AJ881" i="7"/>
  <c r="AK880" i="7"/>
  <c r="AJ880" i="7"/>
  <c r="AK879" i="7"/>
  <c r="AJ879" i="7"/>
  <c r="AK878" i="7"/>
  <c r="AJ878" i="7"/>
  <c r="AK877" i="7"/>
  <c r="AJ877" i="7"/>
  <c r="AK876" i="7"/>
  <c r="AJ876" i="7"/>
  <c r="AK875" i="7"/>
  <c r="AJ875" i="7"/>
  <c r="AK874" i="7"/>
  <c r="AJ874" i="7"/>
  <c r="AK873" i="7"/>
  <c r="AJ873" i="7"/>
  <c r="AK872" i="7"/>
  <c r="AJ872" i="7"/>
  <c r="AK871" i="7"/>
  <c r="AJ871" i="7"/>
  <c r="AK870" i="7"/>
  <c r="AJ870" i="7"/>
  <c r="AK869" i="7"/>
  <c r="AJ869" i="7"/>
  <c r="AK868" i="7"/>
  <c r="AJ868" i="7"/>
  <c r="AK867" i="7"/>
  <c r="AJ867" i="7"/>
  <c r="AK866" i="7"/>
  <c r="AJ866" i="7"/>
  <c r="AK865" i="7"/>
  <c r="AJ865" i="7"/>
  <c r="AK864" i="7"/>
  <c r="AJ864" i="7"/>
  <c r="AK863" i="7"/>
  <c r="AJ863" i="7"/>
  <c r="AK862" i="7"/>
  <c r="AJ862" i="7"/>
  <c r="AK861" i="7"/>
  <c r="AJ861" i="7"/>
  <c r="AK860" i="7"/>
  <c r="AJ860" i="7"/>
  <c r="AK859" i="7"/>
  <c r="AJ859" i="7"/>
  <c r="AK858" i="7"/>
  <c r="AJ858" i="7"/>
  <c r="AK857" i="7"/>
  <c r="AJ857" i="7"/>
  <c r="AK856" i="7"/>
  <c r="AJ856" i="7"/>
  <c r="AK855" i="7"/>
  <c r="AJ855" i="7"/>
  <c r="AK854" i="7"/>
  <c r="AJ854" i="7"/>
  <c r="AK853" i="7"/>
  <c r="AJ853" i="7"/>
  <c r="AK852" i="7"/>
  <c r="AJ852" i="7"/>
  <c r="AK851" i="7"/>
  <c r="AJ851" i="7"/>
  <c r="AK850" i="7"/>
  <c r="AJ850" i="7"/>
  <c r="AK849" i="7"/>
  <c r="AJ849" i="7"/>
  <c r="AK848" i="7"/>
  <c r="AJ848" i="7"/>
  <c r="AK847" i="7"/>
  <c r="AJ847" i="7"/>
  <c r="AK846" i="7"/>
  <c r="AJ846" i="7"/>
  <c r="AK845" i="7"/>
  <c r="AJ845" i="7"/>
  <c r="AK844" i="7"/>
  <c r="AJ844" i="7"/>
  <c r="AK843" i="7"/>
  <c r="AJ843" i="7"/>
  <c r="AK842" i="7"/>
  <c r="AJ842" i="7"/>
  <c r="AK841" i="7"/>
  <c r="AJ841" i="7"/>
  <c r="AK840" i="7"/>
  <c r="AJ840" i="7"/>
  <c r="AK839" i="7"/>
  <c r="AJ839" i="7"/>
  <c r="AK838" i="7"/>
  <c r="AJ838" i="7"/>
  <c r="AK837" i="7"/>
  <c r="AJ837" i="7"/>
  <c r="AK836" i="7"/>
  <c r="AJ836" i="7"/>
  <c r="AK835" i="7"/>
  <c r="AJ835" i="7"/>
  <c r="AK834" i="7"/>
  <c r="AJ834" i="7"/>
  <c r="AK833" i="7"/>
  <c r="AJ833" i="7"/>
  <c r="AK832" i="7"/>
  <c r="AJ832" i="7"/>
  <c r="AK831" i="7"/>
  <c r="AJ831" i="7"/>
  <c r="AK830" i="7"/>
  <c r="AJ830" i="7"/>
  <c r="AK829" i="7"/>
  <c r="AJ829" i="7"/>
  <c r="AK828" i="7"/>
  <c r="AJ828" i="7"/>
  <c r="AK827" i="7"/>
  <c r="AJ827" i="7"/>
  <c r="AK826" i="7"/>
  <c r="AJ826" i="7"/>
  <c r="AK825" i="7"/>
  <c r="AJ825" i="7"/>
  <c r="AK824" i="7"/>
  <c r="AJ824" i="7"/>
  <c r="AK823" i="7"/>
  <c r="AJ823" i="7"/>
  <c r="AK822" i="7"/>
  <c r="AJ822" i="7"/>
  <c r="AK821" i="7"/>
  <c r="AJ821" i="7"/>
  <c r="AK820" i="7"/>
  <c r="AJ820" i="7"/>
  <c r="AK819" i="7"/>
  <c r="AJ819" i="7"/>
  <c r="AK818" i="7"/>
  <c r="AJ818" i="7"/>
  <c r="AK817" i="7"/>
  <c r="AJ817" i="7"/>
  <c r="AK816" i="7"/>
  <c r="AJ816" i="7"/>
  <c r="AK815" i="7"/>
  <c r="AJ815" i="7"/>
  <c r="AK814" i="7"/>
  <c r="AJ814" i="7"/>
  <c r="AK813" i="7"/>
  <c r="AJ813" i="7"/>
  <c r="AK812" i="7"/>
  <c r="AJ812" i="7"/>
  <c r="AK811" i="7"/>
  <c r="AJ811" i="7"/>
  <c r="AK810" i="7"/>
  <c r="AJ810" i="7"/>
  <c r="AK809" i="7"/>
  <c r="AJ809" i="7"/>
  <c r="AK808" i="7"/>
  <c r="AJ808" i="7"/>
  <c r="AK807" i="7"/>
  <c r="AJ807" i="7"/>
  <c r="AK806" i="7"/>
  <c r="AJ806" i="7"/>
  <c r="AK805" i="7"/>
  <c r="AJ805" i="7"/>
  <c r="AK804" i="7"/>
  <c r="AJ804" i="7"/>
  <c r="AK803" i="7"/>
  <c r="AJ803" i="7"/>
  <c r="AK802" i="7"/>
  <c r="AJ802" i="7"/>
  <c r="AK801" i="7"/>
  <c r="AJ801" i="7"/>
  <c r="AK800" i="7"/>
  <c r="AJ800" i="7"/>
  <c r="AK799" i="7"/>
  <c r="AJ799" i="7"/>
  <c r="AK798" i="7"/>
  <c r="AJ798" i="7"/>
  <c r="AK797" i="7"/>
  <c r="AJ797" i="7"/>
  <c r="AK796" i="7"/>
  <c r="AJ796" i="7"/>
  <c r="AK795" i="7"/>
  <c r="AJ795" i="7"/>
  <c r="AK794" i="7"/>
  <c r="AJ794" i="7"/>
  <c r="AK793" i="7"/>
  <c r="AJ793" i="7"/>
  <c r="AK792" i="7"/>
  <c r="AJ792" i="7"/>
  <c r="AK791" i="7"/>
  <c r="AJ791" i="7"/>
  <c r="AK790" i="7"/>
  <c r="AJ790" i="7"/>
  <c r="AK789" i="7"/>
  <c r="AJ789" i="7"/>
  <c r="AK788" i="7"/>
  <c r="AJ788" i="7"/>
  <c r="AK787" i="7"/>
  <c r="AJ787" i="7"/>
  <c r="AK786" i="7"/>
  <c r="AJ786" i="7"/>
  <c r="AK785" i="7"/>
  <c r="AJ785" i="7"/>
  <c r="AK784" i="7"/>
  <c r="AJ784" i="7"/>
  <c r="AK783" i="7"/>
  <c r="AJ783" i="7"/>
  <c r="AK782" i="7"/>
  <c r="AJ782" i="7"/>
  <c r="AK781" i="7"/>
  <c r="AJ781" i="7"/>
  <c r="AK780" i="7"/>
  <c r="AJ780" i="7"/>
  <c r="AK779" i="7"/>
  <c r="AJ779" i="7"/>
  <c r="AK778" i="7"/>
  <c r="AJ778" i="7"/>
  <c r="AK777" i="7"/>
  <c r="AJ777" i="7"/>
  <c r="AK776" i="7"/>
  <c r="AJ776" i="7"/>
  <c r="AK775" i="7"/>
  <c r="AJ775" i="7"/>
  <c r="AK774" i="7"/>
  <c r="AJ774" i="7"/>
  <c r="AK773" i="7"/>
  <c r="AJ773" i="7"/>
  <c r="AK772" i="7"/>
  <c r="AJ772" i="7"/>
  <c r="AK771" i="7"/>
  <c r="AJ771" i="7"/>
  <c r="AK770" i="7"/>
  <c r="AJ770" i="7"/>
  <c r="AK769" i="7"/>
  <c r="AJ769" i="7"/>
  <c r="AK768" i="7"/>
  <c r="AJ768" i="7"/>
  <c r="AK767" i="7"/>
  <c r="AJ767" i="7"/>
  <c r="AK766" i="7"/>
  <c r="AJ766" i="7"/>
  <c r="AK765" i="7"/>
  <c r="AJ765" i="7"/>
  <c r="AK764" i="7"/>
  <c r="AJ764" i="7"/>
  <c r="AK763" i="7"/>
  <c r="AJ763" i="7"/>
  <c r="AK762" i="7"/>
  <c r="AJ762" i="7"/>
  <c r="AK761" i="7"/>
  <c r="AJ761" i="7"/>
  <c r="AK760" i="7"/>
  <c r="AJ760" i="7"/>
  <c r="AK759" i="7"/>
  <c r="AJ759" i="7"/>
  <c r="AK758" i="7"/>
  <c r="AJ758" i="7"/>
  <c r="AK757" i="7"/>
  <c r="AJ757" i="7"/>
  <c r="AK756" i="7"/>
  <c r="AJ756" i="7"/>
  <c r="AK755" i="7"/>
  <c r="AJ755" i="7"/>
  <c r="AK754" i="7"/>
  <c r="AJ754" i="7"/>
  <c r="AK753" i="7"/>
  <c r="AJ753" i="7"/>
  <c r="AK752" i="7"/>
  <c r="AJ752" i="7"/>
  <c r="AK751" i="7"/>
  <c r="AJ751" i="7"/>
  <c r="AK750" i="7"/>
  <c r="AJ750" i="7"/>
  <c r="AK749" i="7"/>
  <c r="AJ749" i="7"/>
  <c r="AK748" i="7"/>
  <c r="AJ748" i="7"/>
  <c r="AK747" i="7"/>
  <c r="AJ747" i="7"/>
  <c r="AK746" i="7"/>
  <c r="AJ746" i="7"/>
  <c r="AK745" i="7"/>
  <c r="AJ745" i="7"/>
  <c r="AK744" i="7"/>
  <c r="AJ744" i="7"/>
  <c r="AK743" i="7"/>
  <c r="AJ743" i="7"/>
  <c r="AK742" i="7"/>
  <c r="AJ742" i="7"/>
  <c r="AK741" i="7"/>
  <c r="AJ741" i="7"/>
  <c r="AK740" i="7"/>
  <c r="AJ740" i="7"/>
  <c r="AK739" i="7"/>
  <c r="AJ739" i="7"/>
  <c r="AK738" i="7"/>
  <c r="AJ738" i="7"/>
  <c r="AK737" i="7"/>
  <c r="AJ737" i="7"/>
  <c r="AK736" i="7"/>
  <c r="AJ736" i="7"/>
  <c r="AK735" i="7"/>
  <c r="AJ735" i="7"/>
  <c r="AK734" i="7"/>
  <c r="AJ734" i="7"/>
  <c r="AK733" i="7"/>
  <c r="AJ733" i="7"/>
  <c r="AK732" i="7"/>
  <c r="AJ732" i="7"/>
  <c r="AK731" i="7"/>
  <c r="AJ731" i="7"/>
  <c r="AK730" i="7"/>
  <c r="AJ730" i="7"/>
  <c r="AK729" i="7"/>
  <c r="AJ729" i="7"/>
  <c r="AK728" i="7"/>
  <c r="AJ728" i="7"/>
  <c r="AK727" i="7"/>
  <c r="AJ727" i="7"/>
  <c r="AK726" i="7"/>
  <c r="AJ726" i="7"/>
  <c r="AK725" i="7"/>
  <c r="AJ725" i="7"/>
  <c r="AK724" i="7"/>
  <c r="AJ724" i="7"/>
  <c r="AK723" i="7"/>
  <c r="AJ723" i="7"/>
  <c r="AK722" i="7"/>
  <c r="AJ722" i="7"/>
  <c r="AK721" i="7"/>
  <c r="AJ721" i="7"/>
  <c r="AK720" i="7"/>
  <c r="AJ720" i="7"/>
  <c r="AK719" i="7"/>
  <c r="AJ719" i="7"/>
  <c r="AK718" i="7"/>
  <c r="AJ718" i="7"/>
  <c r="AK717" i="7"/>
  <c r="AJ717" i="7"/>
  <c r="AK716" i="7"/>
  <c r="AJ716" i="7"/>
  <c r="AK715" i="7"/>
  <c r="AJ715" i="7"/>
  <c r="AK714" i="7"/>
  <c r="AJ714" i="7"/>
  <c r="AK713" i="7"/>
  <c r="AJ713" i="7"/>
  <c r="AK712" i="7"/>
  <c r="AJ712" i="7"/>
  <c r="AK711" i="7"/>
  <c r="AJ711" i="7"/>
  <c r="AK710" i="7"/>
  <c r="AJ710" i="7"/>
  <c r="AK709" i="7"/>
  <c r="AJ709" i="7"/>
  <c r="AK708" i="7"/>
  <c r="AJ708" i="7"/>
  <c r="AK707" i="7"/>
  <c r="AJ707" i="7"/>
  <c r="AK706" i="7"/>
  <c r="AJ706" i="7"/>
  <c r="AK705" i="7"/>
  <c r="AJ705" i="7"/>
  <c r="AK704" i="7"/>
  <c r="AJ704" i="7"/>
  <c r="AK703" i="7"/>
  <c r="AJ703" i="7"/>
  <c r="AK702" i="7"/>
  <c r="AJ702" i="7"/>
  <c r="AK701" i="7"/>
  <c r="AJ701" i="7"/>
  <c r="AK700" i="7"/>
  <c r="AJ700" i="7"/>
  <c r="AK699" i="7"/>
  <c r="AJ699" i="7"/>
  <c r="AK698" i="7"/>
  <c r="AJ698" i="7"/>
  <c r="AK697" i="7"/>
  <c r="AJ697" i="7"/>
  <c r="AK696" i="7"/>
  <c r="AJ696" i="7"/>
  <c r="AK695" i="7"/>
  <c r="AJ695" i="7"/>
  <c r="AK694" i="7"/>
  <c r="AJ694" i="7"/>
  <c r="AK693" i="7"/>
  <c r="AJ693" i="7"/>
  <c r="AK692" i="7"/>
  <c r="AJ692" i="7"/>
  <c r="AK691" i="7"/>
  <c r="AJ691" i="7"/>
  <c r="AK690" i="7"/>
  <c r="AJ690" i="7"/>
  <c r="AK689" i="7"/>
  <c r="AJ689" i="7"/>
  <c r="AK688" i="7"/>
  <c r="AJ688" i="7"/>
  <c r="AK687" i="7"/>
  <c r="AJ687" i="7"/>
  <c r="AK686" i="7"/>
  <c r="AJ686" i="7"/>
  <c r="AK685" i="7"/>
  <c r="AJ685" i="7"/>
  <c r="AK684" i="7"/>
  <c r="AJ684" i="7"/>
  <c r="AK683" i="7"/>
  <c r="AJ683" i="7"/>
  <c r="AK682" i="7"/>
  <c r="AJ682" i="7"/>
  <c r="AK681" i="7"/>
  <c r="AJ681" i="7"/>
  <c r="AK680" i="7"/>
  <c r="AJ680" i="7"/>
  <c r="AK679" i="7"/>
  <c r="AJ679" i="7"/>
  <c r="AK678" i="7"/>
  <c r="AJ678" i="7"/>
  <c r="AK677" i="7"/>
  <c r="AJ677" i="7"/>
  <c r="AK676" i="7"/>
  <c r="AJ676" i="7"/>
  <c r="AK675" i="7"/>
  <c r="AJ675" i="7"/>
  <c r="AK674" i="7"/>
  <c r="AJ674" i="7"/>
  <c r="AK673" i="7"/>
  <c r="AJ673" i="7"/>
  <c r="AK672" i="7"/>
  <c r="AJ672" i="7"/>
  <c r="AK671" i="7"/>
  <c r="AJ671" i="7"/>
  <c r="AK670" i="7"/>
  <c r="AJ670" i="7"/>
  <c r="AK669" i="7"/>
  <c r="AJ669" i="7"/>
  <c r="AK668" i="7"/>
  <c r="AJ668" i="7"/>
  <c r="AK667" i="7"/>
  <c r="AJ667" i="7"/>
  <c r="AK666" i="7"/>
  <c r="AJ666" i="7"/>
  <c r="AK665" i="7"/>
  <c r="AJ665" i="7"/>
  <c r="AK664" i="7"/>
  <c r="AJ664" i="7"/>
  <c r="AK663" i="7"/>
  <c r="AJ663" i="7"/>
  <c r="AK662" i="7"/>
  <c r="AJ662" i="7"/>
  <c r="AK661" i="7"/>
  <c r="AJ661" i="7"/>
  <c r="AK660" i="7"/>
  <c r="AJ660" i="7"/>
  <c r="AK659" i="7"/>
  <c r="AJ659" i="7"/>
  <c r="AK658" i="7"/>
  <c r="AJ658" i="7"/>
  <c r="AK657" i="7"/>
  <c r="AJ657" i="7"/>
  <c r="AK656" i="7"/>
  <c r="AJ656" i="7"/>
  <c r="AK655" i="7"/>
  <c r="AJ655" i="7"/>
  <c r="AK654" i="7"/>
  <c r="AJ654" i="7"/>
  <c r="AK653" i="7"/>
  <c r="AJ653" i="7"/>
  <c r="AK652" i="7"/>
  <c r="AJ652" i="7"/>
  <c r="AK651" i="7"/>
  <c r="AJ651" i="7"/>
  <c r="AK650" i="7"/>
  <c r="AJ650" i="7"/>
  <c r="AK649" i="7"/>
  <c r="AJ649" i="7"/>
  <c r="AK648" i="7"/>
  <c r="AJ648" i="7"/>
  <c r="AK647" i="7"/>
  <c r="AJ647" i="7"/>
  <c r="AK646" i="7"/>
  <c r="AJ646" i="7"/>
  <c r="AK645" i="7"/>
  <c r="AJ645" i="7"/>
  <c r="AK644" i="7"/>
  <c r="AJ644" i="7"/>
  <c r="AK643" i="7"/>
  <c r="AJ643" i="7"/>
  <c r="AK642" i="7"/>
  <c r="AJ642" i="7"/>
  <c r="AK641" i="7"/>
  <c r="AJ641" i="7"/>
  <c r="AK640" i="7"/>
  <c r="AJ640" i="7"/>
  <c r="AK639" i="7"/>
  <c r="AJ639" i="7"/>
  <c r="AK638" i="7"/>
  <c r="AJ638" i="7"/>
  <c r="AK637" i="7"/>
  <c r="AJ637" i="7"/>
  <c r="AK636" i="7"/>
  <c r="AJ636" i="7"/>
  <c r="AK635" i="7"/>
  <c r="AJ635" i="7"/>
  <c r="AK634" i="7"/>
  <c r="AJ634" i="7"/>
  <c r="AK633" i="7"/>
  <c r="AJ633" i="7"/>
  <c r="AK632" i="7"/>
  <c r="AJ632" i="7"/>
  <c r="AK631" i="7"/>
  <c r="AJ631" i="7"/>
  <c r="AK630" i="7"/>
  <c r="AJ630" i="7"/>
  <c r="AK629" i="7"/>
  <c r="AJ629" i="7"/>
  <c r="AK628" i="7"/>
  <c r="AJ628" i="7"/>
  <c r="AK627" i="7"/>
  <c r="AJ627" i="7"/>
  <c r="AK626" i="7"/>
  <c r="AJ626" i="7"/>
  <c r="AK625" i="7"/>
  <c r="AJ625" i="7"/>
  <c r="AK624" i="7"/>
  <c r="AJ624" i="7"/>
  <c r="AK623" i="7"/>
  <c r="AJ623" i="7"/>
  <c r="AK622" i="7"/>
  <c r="AJ622" i="7"/>
  <c r="AK621" i="7"/>
  <c r="AJ621" i="7"/>
  <c r="AK620" i="7"/>
  <c r="AJ620" i="7"/>
  <c r="AK619" i="7"/>
  <c r="AJ619" i="7"/>
  <c r="AK618" i="7"/>
  <c r="AJ618" i="7"/>
  <c r="AK617" i="7"/>
  <c r="AJ617" i="7"/>
  <c r="AK616" i="7"/>
  <c r="AJ616" i="7"/>
  <c r="AK615" i="7"/>
  <c r="AJ615" i="7"/>
  <c r="AK614" i="7"/>
  <c r="AJ614" i="7"/>
  <c r="AK613" i="7"/>
  <c r="AJ613" i="7"/>
  <c r="AK612" i="7"/>
  <c r="AJ612" i="7"/>
  <c r="AK611" i="7"/>
  <c r="AJ611" i="7"/>
  <c r="AK610" i="7"/>
  <c r="AJ610" i="7"/>
  <c r="AK609" i="7"/>
  <c r="AJ609" i="7"/>
  <c r="AK608" i="7"/>
  <c r="AJ608" i="7"/>
  <c r="AK607" i="7"/>
  <c r="AJ607" i="7"/>
  <c r="AK606" i="7"/>
  <c r="AJ606" i="7"/>
  <c r="AK605" i="7"/>
  <c r="AJ605" i="7"/>
  <c r="AK604" i="7"/>
  <c r="AJ604" i="7"/>
  <c r="AK603" i="7"/>
  <c r="AJ603" i="7"/>
  <c r="AK602" i="7"/>
  <c r="AJ602" i="7"/>
  <c r="AK601" i="7"/>
  <c r="AJ601" i="7"/>
  <c r="AK600" i="7"/>
  <c r="AJ600" i="7"/>
  <c r="AK599" i="7"/>
  <c r="AJ599" i="7"/>
  <c r="AK598" i="7"/>
  <c r="AJ598" i="7"/>
  <c r="AK597" i="7"/>
  <c r="AJ597" i="7"/>
  <c r="AK596" i="7"/>
  <c r="AJ596" i="7"/>
  <c r="AK595" i="7"/>
  <c r="AJ595" i="7"/>
  <c r="AK594" i="7"/>
  <c r="AJ594" i="7"/>
  <c r="AK593" i="7"/>
  <c r="AJ593" i="7"/>
  <c r="AK592" i="7"/>
  <c r="AJ592" i="7"/>
  <c r="AK591" i="7"/>
  <c r="AJ591" i="7"/>
  <c r="AK590" i="7"/>
  <c r="AJ590" i="7"/>
  <c r="AK589" i="7"/>
  <c r="AJ589" i="7"/>
  <c r="AK588" i="7"/>
  <c r="AJ588" i="7"/>
  <c r="AK587" i="7"/>
  <c r="AJ587" i="7"/>
  <c r="AK586" i="7"/>
  <c r="AJ586" i="7"/>
  <c r="AK585" i="7"/>
  <c r="AJ585" i="7"/>
  <c r="AK584" i="7"/>
  <c r="AJ584" i="7"/>
  <c r="AK583" i="7"/>
  <c r="AJ583" i="7"/>
  <c r="AK582" i="7"/>
  <c r="AJ582" i="7"/>
  <c r="AK581" i="7"/>
  <c r="AJ581" i="7"/>
  <c r="AK580" i="7"/>
  <c r="AJ580" i="7"/>
  <c r="AK579" i="7"/>
  <c r="AJ579" i="7"/>
  <c r="AK578" i="7"/>
  <c r="AJ578" i="7"/>
  <c r="AK577" i="7"/>
  <c r="AJ577" i="7"/>
  <c r="AK576" i="7"/>
  <c r="AJ576" i="7"/>
  <c r="AK575" i="7"/>
  <c r="AJ575" i="7"/>
  <c r="AK574" i="7"/>
  <c r="AJ574" i="7"/>
  <c r="AK573" i="7"/>
  <c r="AJ573" i="7"/>
  <c r="AK572" i="7"/>
  <c r="AJ572" i="7"/>
  <c r="AK571" i="7"/>
  <c r="AJ571" i="7"/>
  <c r="AK570" i="7"/>
  <c r="AJ570" i="7"/>
  <c r="AK569" i="7"/>
  <c r="AJ569" i="7"/>
  <c r="AK568" i="7"/>
  <c r="AJ568" i="7"/>
  <c r="AK567" i="7"/>
  <c r="AJ567" i="7"/>
  <c r="AK566" i="7"/>
  <c r="AJ566" i="7"/>
  <c r="AK565" i="7"/>
  <c r="AJ565" i="7"/>
  <c r="AK564" i="7"/>
  <c r="AJ564" i="7"/>
  <c r="AK563" i="7"/>
  <c r="AJ563" i="7"/>
  <c r="AK562" i="7"/>
  <c r="AJ562" i="7"/>
  <c r="AK561" i="7"/>
  <c r="AJ561" i="7"/>
  <c r="AK560" i="7"/>
  <c r="AJ560" i="7"/>
  <c r="AK559" i="7"/>
  <c r="AJ559" i="7"/>
  <c r="AK558" i="7"/>
  <c r="AJ558" i="7"/>
  <c r="AK557" i="7"/>
  <c r="AJ557" i="7"/>
  <c r="AK556" i="7"/>
  <c r="AJ556" i="7"/>
  <c r="AK555" i="7"/>
  <c r="AJ555" i="7"/>
  <c r="AK554" i="7"/>
  <c r="AJ554" i="7"/>
  <c r="AK553" i="7"/>
  <c r="AJ553" i="7"/>
  <c r="AK552" i="7"/>
  <c r="AJ552" i="7"/>
  <c r="AK551" i="7"/>
  <c r="AJ551" i="7"/>
  <c r="AK550" i="7"/>
  <c r="AJ550" i="7"/>
  <c r="AK549" i="7"/>
  <c r="AJ549" i="7"/>
  <c r="AK548" i="7"/>
  <c r="AJ548" i="7"/>
  <c r="AK547" i="7"/>
  <c r="AJ547" i="7"/>
  <c r="AK546" i="7"/>
  <c r="AJ546" i="7"/>
  <c r="AK545" i="7"/>
  <c r="AJ545" i="7"/>
  <c r="AK544" i="7"/>
  <c r="AJ544" i="7"/>
  <c r="AK543" i="7"/>
  <c r="AJ543" i="7"/>
  <c r="AK542" i="7"/>
  <c r="AJ542" i="7"/>
  <c r="AK541" i="7"/>
  <c r="AJ541" i="7"/>
  <c r="AK540" i="7"/>
  <c r="AJ540" i="7"/>
  <c r="AK539" i="7"/>
  <c r="AJ539" i="7"/>
  <c r="AK538" i="7"/>
  <c r="AJ538" i="7"/>
  <c r="AK537" i="7"/>
  <c r="AJ537" i="7"/>
  <c r="AK536" i="7"/>
  <c r="AJ536" i="7"/>
  <c r="AK535" i="7"/>
  <c r="AJ535" i="7"/>
  <c r="AK534" i="7"/>
  <c r="AJ534" i="7"/>
  <c r="AK533" i="7"/>
  <c r="AJ533" i="7"/>
  <c r="AK532" i="7"/>
  <c r="AJ532" i="7"/>
  <c r="AK531" i="7"/>
  <c r="AJ531" i="7"/>
  <c r="AK530" i="7"/>
  <c r="AJ530" i="7"/>
  <c r="AK529" i="7"/>
  <c r="AJ529" i="7"/>
  <c r="AK528" i="7"/>
  <c r="AJ528" i="7"/>
  <c r="AK527" i="7"/>
  <c r="AJ527" i="7"/>
  <c r="AK526" i="7"/>
  <c r="AJ526" i="7"/>
  <c r="AK525" i="7"/>
  <c r="AJ525" i="7"/>
  <c r="AK524" i="7"/>
  <c r="AJ524" i="7"/>
  <c r="AK523" i="7"/>
  <c r="AJ523" i="7"/>
  <c r="AK522" i="7"/>
  <c r="AJ522" i="7"/>
  <c r="AK521" i="7"/>
  <c r="AJ521" i="7"/>
  <c r="AK520" i="7"/>
  <c r="AJ520" i="7"/>
  <c r="AK519" i="7"/>
  <c r="AJ519" i="7"/>
  <c r="AK518" i="7"/>
  <c r="AJ518" i="7"/>
  <c r="AK517" i="7"/>
  <c r="AJ517" i="7"/>
  <c r="AK516" i="7"/>
  <c r="AJ516" i="7"/>
  <c r="AK515" i="7"/>
  <c r="AJ515" i="7"/>
  <c r="AK514" i="7"/>
  <c r="AJ514" i="7"/>
  <c r="AK513" i="7"/>
  <c r="AJ513" i="7"/>
  <c r="AK512" i="7"/>
  <c r="AJ512" i="7"/>
  <c r="AK511" i="7"/>
  <c r="AJ511" i="7"/>
  <c r="AK510" i="7"/>
  <c r="AJ510" i="7"/>
  <c r="AK509" i="7"/>
  <c r="AJ509" i="7"/>
  <c r="AK508" i="7"/>
  <c r="AJ508" i="7"/>
  <c r="AK507" i="7"/>
  <c r="AJ507" i="7"/>
  <c r="AK506" i="7"/>
  <c r="AJ506" i="7"/>
  <c r="AK505" i="7"/>
  <c r="AJ505" i="7"/>
  <c r="AK504" i="7"/>
  <c r="AJ504" i="7"/>
  <c r="AK503" i="7"/>
  <c r="AJ503" i="7"/>
  <c r="AK502" i="7"/>
  <c r="AJ502" i="7"/>
  <c r="AK501" i="7"/>
  <c r="AJ501" i="7"/>
  <c r="AK500" i="7"/>
  <c r="AJ500" i="7"/>
  <c r="AK499" i="7"/>
  <c r="AJ499" i="7"/>
  <c r="AK498" i="7"/>
  <c r="AJ498" i="7"/>
  <c r="AK497" i="7"/>
  <c r="AJ497" i="7"/>
  <c r="AK496" i="7"/>
  <c r="AJ496" i="7"/>
  <c r="AK495" i="7"/>
  <c r="AJ495" i="7"/>
  <c r="AK494" i="7"/>
  <c r="AJ494" i="7"/>
  <c r="AK493" i="7"/>
  <c r="AJ493" i="7"/>
  <c r="AK492" i="7"/>
  <c r="AJ492" i="7"/>
  <c r="AK491" i="7"/>
  <c r="AJ491" i="7"/>
  <c r="AK490" i="7"/>
  <c r="AJ490" i="7"/>
  <c r="AK489" i="7"/>
  <c r="AJ489" i="7"/>
  <c r="AK488" i="7"/>
  <c r="AJ488" i="7"/>
  <c r="AK487" i="7"/>
  <c r="AJ487" i="7"/>
  <c r="AK486" i="7"/>
  <c r="AJ486" i="7"/>
  <c r="AK485" i="7"/>
  <c r="AJ485" i="7"/>
  <c r="AK484" i="7"/>
  <c r="AJ484" i="7"/>
  <c r="AK483" i="7"/>
  <c r="AJ483" i="7"/>
  <c r="AK482" i="7"/>
  <c r="AJ482" i="7"/>
  <c r="AK481" i="7"/>
  <c r="AJ481" i="7"/>
  <c r="AK480" i="7"/>
  <c r="AJ480" i="7"/>
  <c r="AK479" i="7"/>
  <c r="AJ479" i="7"/>
  <c r="AK478" i="7"/>
  <c r="AJ478" i="7"/>
  <c r="AK477" i="7"/>
  <c r="AJ477" i="7"/>
  <c r="AK476" i="7"/>
  <c r="AJ476" i="7"/>
  <c r="AK475" i="7"/>
  <c r="AJ475" i="7"/>
  <c r="AK474" i="7"/>
  <c r="AJ474" i="7"/>
  <c r="AK473" i="7"/>
  <c r="AJ473" i="7"/>
  <c r="AK472" i="7"/>
  <c r="AJ472" i="7"/>
  <c r="AK471" i="7"/>
  <c r="AJ471" i="7"/>
  <c r="AK470" i="7"/>
  <c r="AJ470" i="7"/>
  <c r="AK469" i="7"/>
  <c r="AJ469" i="7"/>
  <c r="AK468" i="7"/>
  <c r="AJ468" i="7"/>
  <c r="AK467" i="7"/>
  <c r="AJ467" i="7"/>
  <c r="AK466" i="7"/>
  <c r="AJ466" i="7"/>
  <c r="AK465" i="7"/>
  <c r="AJ465" i="7"/>
  <c r="AK464" i="7"/>
  <c r="AJ464" i="7"/>
  <c r="AK463" i="7"/>
  <c r="AJ463" i="7"/>
  <c r="AK462" i="7"/>
  <c r="AJ462" i="7"/>
  <c r="AK461" i="7"/>
  <c r="AJ461" i="7"/>
  <c r="AK460" i="7"/>
  <c r="AJ460" i="7"/>
  <c r="AK459" i="7"/>
  <c r="AJ459" i="7"/>
  <c r="AK458" i="7"/>
  <c r="AJ458" i="7"/>
  <c r="AK457" i="7"/>
  <c r="AJ457" i="7"/>
  <c r="AK456" i="7"/>
  <c r="AJ456" i="7"/>
  <c r="AK455" i="7"/>
  <c r="AJ455" i="7"/>
  <c r="AK454" i="7"/>
  <c r="AJ454" i="7"/>
  <c r="AK453" i="7"/>
  <c r="AJ453" i="7"/>
  <c r="AK452" i="7"/>
  <c r="AJ452" i="7"/>
  <c r="AK451" i="7"/>
  <c r="AJ451" i="7"/>
  <c r="AK450" i="7"/>
  <c r="AJ450" i="7"/>
  <c r="AK449" i="7"/>
  <c r="AJ449" i="7"/>
  <c r="AK448" i="7"/>
  <c r="AJ448" i="7"/>
  <c r="AK447" i="7"/>
  <c r="AJ447" i="7"/>
  <c r="AK446" i="7"/>
  <c r="AJ446" i="7"/>
  <c r="AK445" i="7"/>
  <c r="AJ445" i="7"/>
  <c r="AK444" i="7"/>
  <c r="AJ444" i="7"/>
  <c r="AK443" i="7"/>
  <c r="AJ443" i="7"/>
  <c r="AK442" i="7"/>
  <c r="AJ442" i="7"/>
  <c r="AK441" i="7"/>
  <c r="AJ441" i="7"/>
  <c r="AK440" i="7"/>
  <c r="AJ440" i="7"/>
  <c r="AK439" i="7"/>
  <c r="AJ439" i="7"/>
  <c r="AK438" i="7"/>
  <c r="AJ438" i="7"/>
  <c r="AK437" i="7"/>
  <c r="AJ437" i="7"/>
  <c r="AK436" i="7"/>
  <c r="AJ436" i="7"/>
  <c r="AK435" i="7"/>
  <c r="AJ435" i="7"/>
  <c r="AK434" i="7"/>
  <c r="AJ434" i="7"/>
  <c r="AK433" i="7"/>
  <c r="AJ433" i="7"/>
  <c r="AK432" i="7"/>
  <c r="AJ432" i="7"/>
  <c r="AK431" i="7"/>
  <c r="AJ431" i="7"/>
  <c r="AK430" i="7"/>
  <c r="AJ430" i="7"/>
  <c r="AK429" i="7"/>
  <c r="AJ429" i="7"/>
  <c r="AK428" i="7"/>
  <c r="AJ428" i="7"/>
  <c r="AK427" i="7"/>
  <c r="AJ427" i="7"/>
  <c r="AK426" i="7"/>
  <c r="AJ426" i="7"/>
  <c r="AK425" i="7"/>
  <c r="AJ425" i="7"/>
  <c r="AK424" i="7"/>
  <c r="AJ424" i="7"/>
  <c r="AK423" i="7"/>
  <c r="AJ423" i="7"/>
  <c r="AK422" i="7"/>
  <c r="AJ422" i="7"/>
  <c r="AK421" i="7"/>
  <c r="AJ421" i="7"/>
  <c r="AK420" i="7"/>
  <c r="AJ420" i="7"/>
  <c r="AK419" i="7"/>
  <c r="AJ419" i="7"/>
  <c r="AK418" i="7"/>
  <c r="AJ418" i="7"/>
  <c r="AK417" i="7"/>
  <c r="AJ417" i="7"/>
  <c r="AK416" i="7"/>
  <c r="AJ416" i="7"/>
  <c r="AK415" i="7"/>
  <c r="AJ415" i="7"/>
  <c r="AK414" i="7"/>
  <c r="AJ414" i="7"/>
  <c r="AK413" i="7"/>
  <c r="AJ413" i="7"/>
  <c r="AK412" i="7"/>
  <c r="AJ412" i="7"/>
  <c r="AK411" i="7"/>
  <c r="AJ411" i="7"/>
  <c r="AK410" i="7"/>
  <c r="AJ410" i="7"/>
  <c r="AK409" i="7"/>
  <c r="AJ409" i="7"/>
  <c r="AK408" i="7"/>
  <c r="AJ408" i="7"/>
  <c r="AK407" i="7"/>
  <c r="AJ407" i="7"/>
  <c r="AK406" i="7"/>
  <c r="AJ406" i="7"/>
  <c r="AK405" i="7"/>
  <c r="AJ405" i="7"/>
  <c r="AK404" i="7"/>
  <c r="AJ404" i="7"/>
  <c r="AK403" i="7"/>
  <c r="AJ403" i="7"/>
  <c r="AK402" i="7"/>
  <c r="AJ402" i="7"/>
  <c r="AK401" i="7"/>
  <c r="AJ401" i="7"/>
  <c r="AK400" i="7"/>
  <c r="AJ400" i="7"/>
  <c r="AK399" i="7"/>
  <c r="AJ399" i="7"/>
  <c r="AK398" i="7"/>
  <c r="AJ398" i="7"/>
  <c r="AK397" i="7"/>
  <c r="AJ397" i="7"/>
  <c r="AK396" i="7"/>
  <c r="AJ396" i="7"/>
  <c r="AK395" i="7"/>
  <c r="AJ395" i="7"/>
  <c r="AK394" i="7"/>
  <c r="AJ394" i="7"/>
  <c r="AK393" i="7"/>
  <c r="AJ393" i="7"/>
  <c r="AK392" i="7"/>
  <c r="AJ392" i="7"/>
  <c r="AK391" i="7"/>
  <c r="AJ391" i="7"/>
  <c r="AK390" i="7"/>
  <c r="AJ390" i="7"/>
  <c r="AK389" i="7"/>
  <c r="AJ389" i="7"/>
  <c r="AK388" i="7"/>
  <c r="AJ388" i="7"/>
  <c r="AK387" i="7"/>
  <c r="AJ387" i="7"/>
  <c r="AK386" i="7"/>
  <c r="AJ386" i="7"/>
  <c r="AK385" i="7"/>
  <c r="AJ385" i="7"/>
  <c r="AK384" i="7"/>
  <c r="AJ384" i="7"/>
  <c r="AK383" i="7"/>
  <c r="AJ383" i="7"/>
  <c r="AK382" i="7"/>
  <c r="AJ382" i="7"/>
  <c r="AK381" i="7"/>
  <c r="AJ381" i="7"/>
  <c r="AK380" i="7"/>
  <c r="AJ380" i="7"/>
  <c r="AK379" i="7"/>
  <c r="AJ379" i="7"/>
  <c r="AK378" i="7"/>
  <c r="AJ378" i="7"/>
  <c r="AK377" i="7"/>
  <c r="AJ377" i="7"/>
  <c r="AK376" i="7"/>
  <c r="AJ376" i="7"/>
  <c r="AK375" i="7"/>
  <c r="AJ375" i="7"/>
  <c r="AK374" i="7"/>
  <c r="AJ374" i="7"/>
  <c r="AK373" i="7"/>
  <c r="AJ373" i="7"/>
  <c r="AK372" i="7"/>
  <c r="AJ372" i="7"/>
  <c r="AK371" i="7"/>
  <c r="AJ371" i="7"/>
  <c r="AK370" i="7"/>
  <c r="AJ370" i="7"/>
  <c r="AK369" i="7"/>
  <c r="AJ369" i="7"/>
  <c r="AK368" i="7"/>
  <c r="AJ368" i="7"/>
  <c r="AK367" i="7"/>
  <c r="AJ367" i="7"/>
  <c r="AK366" i="7"/>
  <c r="AJ366" i="7"/>
  <c r="AK365" i="7"/>
  <c r="AJ365" i="7"/>
  <c r="AK364" i="7"/>
  <c r="AJ364" i="7"/>
  <c r="AK363" i="7"/>
  <c r="AJ363" i="7"/>
  <c r="AK362" i="7"/>
  <c r="AJ362" i="7"/>
  <c r="AK361" i="7"/>
  <c r="AJ361" i="7"/>
  <c r="AK360" i="7"/>
  <c r="AJ360" i="7"/>
  <c r="AK359" i="7"/>
  <c r="AJ359" i="7"/>
  <c r="AK358" i="7"/>
  <c r="AJ358" i="7"/>
  <c r="AK357" i="7"/>
  <c r="AJ357" i="7"/>
  <c r="AK356" i="7"/>
  <c r="AJ356" i="7"/>
  <c r="AK355" i="7"/>
  <c r="AJ355" i="7"/>
  <c r="AK354" i="7"/>
  <c r="AJ354" i="7"/>
  <c r="AK353" i="7"/>
  <c r="AJ353" i="7"/>
  <c r="AK352" i="7"/>
  <c r="AJ352" i="7"/>
  <c r="AK351" i="7"/>
  <c r="AJ351" i="7"/>
  <c r="AK350" i="7"/>
  <c r="AJ350" i="7"/>
  <c r="AK349" i="7"/>
  <c r="AJ349" i="7"/>
  <c r="AK348" i="7"/>
  <c r="AJ348" i="7"/>
  <c r="AK347" i="7"/>
  <c r="AJ347" i="7"/>
  <c r="AK346" i="7"/>
  <c r="AJ346" i="7"/>
  <c r="AK345" i="7"/>
  <c r="AJ345" i="7"/>
  <c r="AK344" i="7"/>
  <c r="AJ344" i="7"/>
  <c r="AK343" i="7"/>
  <c r="AJ343" i="7"/>
  <c r="AK342" i="7"/>
  <c r="AJ342" i="7"/>
  <c r="AK341" i="7"/>
  <c r="AJ341" i="7"/>
  <c r="AK340" i="7"/>
  <c r="AJ340" i="7"/>
  <c r="AK339" i="7"/>
  <c r="AJ339" i="7"/>
  <c r="AK338" i="7"/>
  <c r="AJ338" i="7"/>
  <c r="AK337" i="7"/>
  <c r="AJ337" i="7"/>
  <c r="AK336" i="7"/>
  <c r="AJ336" i="7"/>
  <c r="AK335" i="7"/>
  <c r="AJ335" i="7"/>
  <c r="AK334" i="7"/>
  <c r="AJ334" i="7"/>
  <c r="AK333" i="7"/>
  <c r="AJ333" i="7"/>
  <c r="AK332" i="7"/>
  <c r="AJ332" i="7"/>
  <c r="AK331" i="7"/>
  <c r="AJ331" i="7"/>
  <c r="AK330" i="7"/>
  <c r="AJ330" i="7"/>
  <c r="AK329" i="7"/>
  <c r="AJ329" i="7"/>
  <c r="AK328" i="7"/>
  <c r="AJ328" i="7"/>
  <c r="AK327" i="7"/>
  <c r="AJ327" i="7"/>
  <c r="AK326" i="7"/>
  <c r="AJ326" i="7"/>
  <c r="AK325" i="7"/>
  <c r="AJ325" i="7"/>
  <c r="AK324" i="7"/>
  <c r="AJ324" i="7"/>
  <c r="AK323" i="7"/>
  <c r="AJ323" i="7"/>
  <c r="AK322" i="7"/>
  <c r="AJ322" i="7"/>
  <c r="AK321" i="7"/>
  <c r="AJ321" i="7"/>
  <c r="AK320" i="7"/>
  <c r="AJ320" i="7"/>
  <c r="AK319" i="7"/>
  <c r="AJ319" i="7"/>
  <c r="AK318" i="7"/>
  <c r="AJ318" i="7"/>
  <c r="AK317" i="7"/>
  <c r="AJ317" i="7"/>
  <c r="AK316" i="7"/>
  <c r="AJ316" i="7"/>
  <c r="AK315" i="7"/>
  <c r="AJ315" i="7"/>
  <c r="AK314" i="7"/>
  <c r="AJ314" i="7"/>
  <c r="AK313" i="7"/>
  <c r="AJ313" i="7"/>
  <c r="AK312" i="7"/>
  <c r="AJ312" i="7"/>
  <c r="AK311" i="7"/>
  <c r="AJ311" i="7"/>
  <c r="AK310" i="7"/>
  <c r="AJ310" i="7"/>
  <c r="AK309" i="7"/>
  <c r="AJ309" i="7"/>
  <c r="AK308" i="7"/>
  <c r="AJ308" i="7"/>
  <c r="AK307" i="7"/>
  <c r="AJ307" i="7"/>
  <c r="AK306" i="7"/>
  <c r="AJ306" i="7"/>
  <c r="AK305" i="7"/>
  <c r="AJ305" i="7"/>
  <c r="AK304" i="7"/>
  <c r="AJ304" i="7"/>
  <c r="AK303" i="7"/>
  <c r="AJ303" i="7"/>
  <c r="AK302" i="7"/>
  <c r="AJ302" i="7"/>
  <c r="AK301" i="7"/>
  <c r="AJ301" i="7"/>
  <c r="AK300" i="7"/>
  <c r="AJ300" i="7"/>
  <c r="AK299" i="7"/>
  <c r="AJ299" i="7"/>
  <c r="AK298" i="7"/>
  <c r="AJ298" i="7"/>
  <c r="AK297" i="7"/>
  <c r="AJ297" i="7"/>
  <c r="AK296" i="7"/>
  <c r="AJ296" i="7"/>
  <c r="AK295" i="7"/>
  <c r="AJ295" i="7"/>
  <c r="AK294" i="7"/>
  <c r="AJ294" i="7"/>
  <c r="AK293" i="7"/>
  <c r="AJ293" i="7"/>
  <c r="AK292" i="7"/>
  <c r="AJ292" i="7"/>
  <c r="AK291" i="7"/>
  <c r="AJ291" i="7"/>
  <c r="AK290" i="7"/>
  <c r="AJ290" i="7"/>
  <c r="AK289" i="7"/>
  <c r="AJ289" i="7"/>
  <c r="AK288" i="7"/>
  <c r="AJ288" i="7"/>
  <c r="AK287" i="7"/>
  <c r="AJ287" i="7"/>
  <c r="AK286" i="7"/>
  <c r="AJ286" i="7"/>
  <c r="AK285" i="7"/>
  <c r="AJ285" i="7"/>
  <c r="AK284" i="7"/>
  <c r="AJ284" i="7"/>
  <c r="AK283" i="7"/>
  <c r="AJ283" i="7"/>
  <c r="AK282" i="7"/>
  <c r="AJ282" i="7"/>
  <c r="AK281" i="7"/>
  <c r="AJ281" i="7"/>
  <c r="AK280" i="7"/>
  <c r="AJ280" i="7"/>
  <c r="AK279" i="7"/>
  <c r="AJ279" i="7"/>
  <c r="AK278" i="7"/>
  <c r="AJ278" i="7"/>
  <c r="AK277" i="7"/>
  <c r="AJ277" i="7"/>
  <c r="AK276" i="7"/>
  <c r="AJ276" i="7"/>
  <c r="AK275" i="7"/>
  <c r="AJ275" i="7"/>
  <c r="AK274" i="7"/>
  <c r="AJ274" i="7"/>
  <c r="AK273" i="7"/>
  <c r="AJ273" i="7"/>
  <c r="AK272" i="7"/>
  <c r="AJ272" i="7"/>
  <c r="AK271" i="7"/>
  <c r="AJ271" i="7"/>
  <c r="AK270" i="7"/>
  <c r="AJ270" i="7"/>
  <c r="AK269" i="7"/>
  <c r="AJ269" i="7"/>
  <c r="AK268" i="7"/>
  <c r="AJ268" i="7"/>
  <c r="AK267" i="7"/>
  <c r="AJ267" i="7"/>
  <c r="AK266" i="7"/>
  <c r="AJ266" i="7"/>
  <c r="AK265" i="7"/>
  <c r="AJ265" i="7"/>
  <c r="AK264" i="7"/>
  <c r="AJ264" i="7"/>
  <c r="AK263" i="7"/>
  <c r="AJ263" i="7"/>
  <c r="AK262" i="7"/>
  <c r="AJ262" i="7"/>
  <c r="AK261" i="7"/>
  <c r="AJ261" i="7"/>
  <c r="AK260" i="7"/>
  <c r="AJ260" i="7"/>
  <c r="AK259" i="7"/>
  <c r="AJ259" i="7"/>
  <c r="AK258" i="7"/>
  <c r="AJ258" i="7"/>
  <c r="AK257" i="7"/>
  <c r="AJ257" i="7"/>
  <c r="AK256" i="7"/>
  <c r="AJ256" i="7"/>
  <c r="AK255" i="7"/>
  <c r="AJ255" i="7"/>
  <c r="AK254" i="7"/>
  <c r="AJ254" i="7"/>
  <c r="AK253" i="7"/>
  <c r="AJ253" i="7"/>
  <c r="AK252" i="7"/>
  <c r="AJ252" i="7"/>
  <c r="AK251" i="7"/>
  <c r="AJ251" i="7"/>
  <c r="AK250" i="7"/>
  <c r="AJ250" i="7"/>
  <c r="AK249" i="7"/>
  <c r="AJ249" i="7"/>
  <c r="AK248" i="7"/>
  <c r="AJ248" i="7"/>
  <c r="AK247" i="7"/>
  <c r="AJ247" i="7"/>
  <c r="AK246" i="7"/>
  <c r="AJ246" i="7"/>
  <c r="AK245" i="7"/>
  <c r="AJ245" i="7"/>
  <c r="AK244" i="7"/>
  <c r="AJ244" i="7"/>
  <c r="AK243" i="7"/>
  <c r="AJ243" i="7"/>
  <c r="AK242" i="7"/>
  <c r="AJ242" i="7"/>
  <c r="AK241" i="7"/>
  <c r="AJ241" i="7"/>
  <c r="AK240" i="7"/>
  <c r="AJ240" i="7"/>
  <c r="AK239" i="7"/>
  <c r="AJ239" i="7"/>
  <c r="AK238" i="7"/>
  <c r="AJ238" i="7"/>
  <c r="AK237" i="7"/>
  <c r="AJ237" i="7"/>
  <c r="AK236" i="7"/>
  <c r="AJ236" i="7"/>
  <c r="AK235" i="7"/>
  <c r="AJ235" i="7"/>
  <c r="AK234" i="7"/>
  <c r="AJ234" i="7"/>
  <c r="AK233" i="7"/>
  <c r="AJ233" i="7"/>
  <c r="AK232" i="7"/>
  <c r="AJ232" i="7"/>
  <c r="AK231" i="7"/>
  <c r="AJ231" i="7"/>
  <c r="AK230" i="7"/>
  <c r="AJ230" i="7"/>
  <c r="AK229" i="7"/>
  <c r="AJ229" i="7"/>
  <c r="AK228" i="7"/>
  <c r="AJ228" i="7"/>
  <c r="AK227" i="7"/>
  <c r="AJ227" i="7"/>
  <c r="AK226" i="7"/>
  <c r="AJ226" i="7"/>
  <c r="AK225" i="7"/>
  <c r="AJ225" i="7"/>
  <c r="AK224" i="7"/>
  <c r="AJ224" i="7"/>
  <c r="AK223" i="7"/>
  <c r="AJ223" i="7"/>
  <c r="AK222" i="7"/>
  <c r="AJ222" i="7"/>
  <c r="AK221" i="7"/>
  <c r="AJ221" i="7"/>
  <c r="AK220" i="7"/>
  <c r="AJ220" i="7"/>
  <c r="AK219" i="7"/>
  <c r="AJ219" i="7"/>
  <c r="AK218" i="7"/>
  <c r="AJ218" i="7"/>
  <c r="AK217" i="7"/>
  <c r="AJ217" i="7"/>
  <c r="AK216" i="7"/>
  <c r="AJ216" i="7"/>
  <c r="AK215" i="7"/>
  <c r="AJ215" i="7"/>
  <c r="AK214" i="7"/>
  <c r="AJ214" i="7"/>
  <c r="AK213" i="7"/>
  <c r="AJ213" i="7"/>
  <c r="AK212" i="7"/>
  <c r="AJ212" i="7"/>
  <c r="AK211" i="7"/>
  <c r="AJ211" i="7"/>
  <c r="AK210" i="7"/>
  <c r="AJ210" i="7"/>
  <c r="AK209" i="7"/>
  <c r="AJ209" i="7"/>
  <c r="AK208" i="7"/>
  <c r="AJ208" i="7"/>
  <c r="AK207" i="7"/>
  <c r="AJ207" i="7"/>
  <c r="AK206" i="7"/>
  <c r="AJ206" i="7"/>
  <c r="AK205" i="7"/>
  <c r="AJ205" i="7"/>
  <c r="AK204" i="7"/>
  <c r="AJ204" i="7"/>
  <c r="AK203" i="7"/>
  <c r="AJ203" i="7"/>
  <c r="AK202" i="7"/>
  <c r="AJ202" i="7"/>
  <c r="AK201" i="7"/>
  <c r="AJ201" i="7"/>
  <c r="AK200" i="7"/>
  <c r="AJ200" i="7"/>
  <c r="AK199" i="7"/>
  <c r="AJ199" i="7"/>
  <c r="AK198" i="7"/>
  <c r="AJ198" i="7"/>
  <c r="AK197" i="7"/>
  <c r="AJ197" i="7"/>
  <c r="AK196" i="7"/>
  <c r="AJ196" i="7"/>
  <c r="AK195" i="7"/>
  <c r="AJ195" i="7"/>
  <c r="AK194" i="7"/>
  <c r="AJ194" i="7"/>
  <c r="AK193" i="7"/>
  <c r="AJ193" i="7"/>
  <c r="AK192" i="7"/>
  <c r="AJ192" i="7"/>
  <c r="AK191" i="7"/>
  <c r="AJ191" i="7"/>
  <c r="AK190" i="7"/>
  <c r="AJ190" i="7"/>
  <c r="AK189" i="7"/>
  <c r="AJ189" i="7"/>
  <c r="AK188" i="7"/>
  <c r="AJ188" i="7"/>
  <c r="AK187" i="7"/>
  <c r="AJ187" i="7"/>
  <c r="AK186" i="7"/>
  <c r="AJ186" i="7"/>
  <c r="AK185" i="7"/>
  <c r="AJ185" i="7"/>
  <c r="AK184" i="7"/>
  <c r="AJ184" i="7"/>
  <c r="AK183" i="7"/>
  <c r="AJ183" i="7"/>
  <c r="AK182" i="7"/>
  <c r="AJ182" i="7"/>
  <c r="AK181" i="7"/>
  <c r="AJ181" i="7"/>
  <c r="AK180" i="7"/>
  <c r="AJ180" i="7"/>
  <c r="AK179" i="7"/>
  <c r="AJ179" i="7"/>
  <c r="AK178" i="7"/>
  <c r="AJ178" i="7"/>
  <c r="AK177" i="7"/>
  <c r="AJ177" i="7"/>
  <c r="AK176" i="7"/>
  <c r="AJ176" i="7"/>
  <c r="AK175" i="7"/>
  <c r="AJ175" i="7"/>
  <c r="AK174" i="7"/>
  <c r="AJ174" i="7"/>
  <c r="AK173" i="7"/>
  <c r="AJ173" i="7"/>
  <c r="AK172" i="7"/>
  <c r="AJ172" i="7"/>
  <c r="AK171" i="7"/>
  <c r="AJ171" i="7"/>
  <c r="AK170" i="7"/>
  <c r="AJ170" i="7"/>
  <c r="AK169" i="7"/>
  <c r="AJ169" i="7"/>
  <c r="AK168" i="7"/>
  <c r="AJ168" i="7"/>
  <c r="AK167" i="7"/>
  <c r="AJ167" i="7"/>
  <c r="AK166" i="7"/>
  <c r="AJ166" i="7"/>
  <c r="AK165" i="7"/>
  <c r="AJ165" i="7"/>
  <c r="AK164" i="7"/>
  <c r="AJ164" i="7"/>
  <c r="AK163" i="7"/>
  <c r="AJ163" i="7"/>
  <c r="AK162" i="7"/>
  <c r="AJ162" i="7"/>
  <c r="AK161" i="7"/>
  <c r="AJ161" i="7"/>
  <c r="AK160" i="7"/>
  <c r="AJ160" i="7"/>
  <c r="AK159" i="7"/>
  <c r="AJ159" i="7"/>
  <c r="AK158" i="7"/>
  <c r="AJ158" i="7"/>
  <c r="AK157" i="7"/>
  <c r="AJ157" i="7"/>
  <c r="AK156" i="7"/>
  <c r="AJ156" i="7"/>
  <c r="AK155" i="7"/>
  <c r="AJ155" i="7"/>
  <c r="AK154" i="7"/>
  <c r="AJ154" i="7"/>
  <c r="AK153" i="7"/>
  <c r="AJ153" i="7"/>
  <c r="AK152" i="7"/>
  <c r="AJ152" i="7"/>
  <c r="AK151" i="7"/>
  <c r="AJ151" i="7"/>
  <c r="AK150" i="7"/>
  <c r="AJ150" i="7"/>
  <c r="AK149" i="7"/>
  <c r="AJ149" i="7"/>
  <c r="AK148" i="7"/>
  <c r="AJ148" i="7"/>
  <c r="AK147" i="7"/>
  <c r="AJ147" i="7"/>
  <c r="AK146" i="7"/>
  <c r="AJ146" i="7"/>
  <c r="AK145" i="7"/>
  <c r="AJ145" i="7"/>
  <c r="AK144" i="7"/>
  <c r="AJ144" i="7"/>
  <c r="AK143" i="7"/>
  <c r="AJ143" i="7"/>
  <c r="AK142" i="7"/>
  <c r="AJ142" i="7"/>
  <c r="AK141" i="7"/>
  <c r="AJ141" i="7"/>
  <c r="AK140" i="7"/>
  <c r="AJ140" i="7"/>
  <c r="AK139" i="7"/>
  <c r="AJ139" i="7"/>
  <c r="AK138" i="7"/>
  <c r="AJ138" i="7"/>
  <c r="AK137" i="7"/>
  <c r="AJ137" i="7"/>
  <c r="AK136" i="7"/>
  <c r="AJ136" i="7"/>
  <c r="AK135" i="7"/>
  <c r="AJ135" i="7"/>
  <c r="AK134" i="7"/>
  <c r="AJ134" i="7"/>
  <c r="AK133" i="7"/>
  <c r="AJ133" i="7"/>
  <c r="AK132" i="7"/>
  <c r="AJ132" i="7"/>
  <c r="AK131" i="7"/>
  <c r="AJ131" i="7"/>
  <c r="AK130" i="7"/>
  <c r="AJ130" i="7"/>
  <c r="AK129" i="7"/>
  <c r="AJ129" i="7"/>
  <c r="AK128" i="7"/>
  <c r="AJ128" i="7"/>
  <c r="AK127" i="7"/>
  <c r="AJ127" i="7"/>
  <c r="AK126" i="7"/>
  <c r="AJ126" i="7"/>
  <c r="AK125" i="7"/>
  <c r="AJ125" i="7"/>
  <c r="AK124" i="7"/>
  <c r="AJ124" i="7"/>
  <c r="AK123" i="7"/>
  <c r="AJ123" i="7"/>
  <c r="AK122" i="7"/>
  <c r="AJ122" i="7"/>
  <c r="AK121" i="7"/>
  <c r="AJ121" i="7"/>
  <c r="AK120" i="7"/>
  <c r="AJ120" i="7"/>
  <c r="AK119" i="7"/>
  <c r="AJ119" i="7"/>
  <c r="AK118" i="7"/>
  <c r="AJ118" i="7"/>
  <c r="AK117" i="7"/>
  <c r="AJ117" i="7"/>
  <c r="AK116" i="7"/>
  <c r="AJ116" i="7"/>
  <c r="AK115" i="7"/>
  <c r="AJ115" i="7"/>
  <c r="AK114" i="7"/>
  <c r="AJ114" i="7"/>
  <c r="AK113" i="7"/>
  <c r="AJ113" i="7"/>
  <c r="AK112" i="7"/>
  <c r="AJ112" i="7"/>
  <c r="AK111" i="7"/>
  <c r="AJ111" i="7"/>
  <c r="AK110" i="7"/>
  <c r="AJ110" i="7"/>
  <c r="AK109" i="7"/>
  <c r="AJ109" i="7"/>
  <c r="AK108" i="7"/>
  <c r="AJ108" i="7"/>
  <c r="AK107" i="7"/>
  <c r="AJ107" i="7"/>
  <c r="AK106" i="7"/>
  <c r="AJ106" i="7"/>
  <c r="AK105" i="7"/>
  <c r="AJ105" i="7"/>
  <c r="AK104" i="7"/>
  <c r="AJ104" i="7"/>
  <c r="AK103" i="7"/>
  <c r="AJ103" i="7"/>
  <c r="AK102" i="7"/>
  <c r="AJ102" i="7"/>
  <c r="AK101" i="7"/>
  <c r="AJ101" i="7"/>
  <c r="AK100" i="7"/>
  <c r="AJ100" i="7"/>
  <c r="AK99" i="7"/>
  <c r="AJ99" i="7"/>
  <c r="AK98" i="7"/>
  <c r="AJ98" i="7"/>
  <c r="AK97" i="7"/>
  <c r="AJ97" i="7"/>
  <c r="AK96" i="7"/>
  <c r="AJ96" i="7"/>
  <c r="AK95" i="7"/>
  <c r="AJ95" i="7"/>
  <c r="AK94" i="7"/>
  <c r="AJ94" i="7"/>
  <c r="AK93" i="7"/>
  <c r="AJ93" i="7"/>
  <c r="AK92" i="7"/>
  <c r="AJ92" i="7"/>
  <c r="AK91" i="7"/>
  <c r="AJ91" i="7"/>
  <c r="AK90" i="7"/>
  <c r="AJ90" i="7"/>
  <c r="AK89" i="7"/>
  <c r="AJ89" i="7"/>
  <c r="AK88" i="7"/>
  <c r="AJ88" i="7"/>
  <c r="AK87" i="7"/>
  <c r="AJ87" i="7"/>
  <c r="AK86" i="7"/>
  <c r="AJ86" i="7"/>
  <c r="AK85" i="7"/>
  <c r="AJ85" i="7"/>
  <c r="AK84" i="7"/>
  <c r="AJ84" i="7"/>
  <c r="AK83" i="7"/>
  <c r="AJ83" i="7"/>
  <c r="AK82" i="7"/>
  <c r="AJ82" i="7"/>
  <c r="AK81" i="7"/>
  <c r="AJ81" i="7"/>
  <c r="AK80" i="7"/>
  <c r="AJ80" i="7"/>
  <c r="AK79" i="7"/>
  <c r="AJ79" i="7"/>
  <c r="AK78" i="7"/>
  <c r="AJ78" i="7"/>
  <c r="AK77" i="7"/>
  <c r="AJ77" i="7"/>
  <c r="AK76" i="7"/>
  <c r="AJ76" i="7"/>
  <c r="AK75" i="7"/>
  <c r="AJ75" i="7"/>
  <c r="AK74" i="7"/>
  <c r="AJ74" i="7"/>
  <c r="AK73" i="7"/>
  <c r="AJ73" i="7"/>
  <c r="AK72" i="7"/>
  <c r="AJ72" i="7"/>
  <c r="AK71" i="7"/>
  <c r="AJ71" i="7"/>
  <c r="AK70" i="7"/>
  <c r="AJ70" i="7"/>
  <c r="AK69" i="7"/>
  <c r="AJ69" i="7"/>
  <c r="AK68" i="7"/>
  <c r="AJ68" i="7"/>
  <c r="AK67" i="7"/>
  <c r="AJ67" i="7"/>
  <c r="AK66" i="7"/>
  <c r="AJ66" i="7"/>
  <c r="AK65" i="7"/>
  <c r="AJ65" i="7"/>
  <c r="AK64" i="7"/>
  <c r="AJ64" i="7"/>
  <c r="AK63" i="7"/>
  <c r="AJ63" i="7"/>
  <c r="AK62" i="7"/>
  <c r="AJ62" i="7"/>
  <c r="AK61" i="7"/>
  <c r="AJ61" i="7"/>
  <c r="AK60" i="7"/>
  <c r="AJ60" i="7"/>
  <c r="AK59" i="7"/>
  <c r="AJ59" i="7"/>
  <c r="AK58" i="7"/>
  <c r="AJ58" i="7"/>
  <c r="AK57" i="7"/>
  <c r="AJ57" i="7"/>
  <c r="AK56" i="7"/>
  <c r="AJ56" i="7"/>
  <c r="AK55" i="7"/>
  <c r="AJ55" i="7"/>
  <c r="AK54" i="7"/>
  <c r="AJ54" i="7"/>
  <c r="AK53" i="7"/>
  <c r="AJ53" i="7"/>
  <c r="AK52" i="7"/>
  <c r="AJ52" i="7"/>
  <c r="AK51" i="7"/>
  <c r="AJ51" i="7"/>
  <c r="AK50" i="7"/>
  <c r="AJ50" i="7"/>
  <c r="AK49" i="7"/>
  <c r="AJ49" i="7"/>
  <c r="AK48" i="7"/>
  <c r="AJ48" i="7"/>
  <c r="AK47" i="7"/>
  <c r="AJ47" i="7"/>
  <c r="AK46" i="7"/>
  <c r="AJ46" i="7"/>
  <c r="AK45" i="7"/>
  <c r="AJ45" i="7"/>
  <c r="AK44" i="7"/>
  <c r="AJ44" i="7"/>
  <c r="AK43" i="7"/>
  <c r="AJ43" i="7"/>
  <c r="AK42" i="7"/>
  <c r="AJ42" i="7"/>
  <c r="AK41" i="7"/>
  <c r="AJ41" i="7"/>
  <c r="AK40" i="7"/>
  <c r="AJ40" i="7"/>
  <c r="AK39" i="7"/>
  <c r="AJ39" i="7"/>
  <c r="AK38" i="7"/>
  <c r="AJ38" i="7"/>
  <c r="AK37" i="7"/>
  <c r="AJ37" i="7"/>
  <c r="AK36" i="7"/>
  <c r="AJ36" i="7"/>
  <c r="AK35" i="7"/>
  <c r="AJ35" i="7"/>
  <c r="AK34" i="7"/>
  <c r="AJ34" i="7"/>
  <c r="AK33" i="7"/>
  <c r="AJ33" i="7"/>
  <c r="AK32" i="7"/>
  <c r="AJ32" i="7"/>
  <c r="AK31" i="7"/>
  <c r="AJ31" i="7"/>
  <c r="AK30" i="7"/>
  <c r="AJ30" i="7"/>
  <c r="AK29" i="7"/>
  <c r="AJ29" i="7"/>
  <c r="AK28" i="7"/>
  <c r="AJ28" i="7"/>
  <c r="AK27" i="7"/>
  <c r="AJ27" i="7"/>
  <c r="AK26" i="7"/>
  <c r="AJ26" i="7"/>
  <c r="AK25" i="7"/>
  <c r="AJ25" i="7"/>
  <c r="AK24" i="7"/>
  <c r="AJ24" i="7"/>
  <c r="AK23" i="7"/>
  <c r="AJ23" i="7"/>
  <c r="AK22" i="7"/>
  <c r="AJ22" i="7"/>
  <c r="AK21" i="7"/>
  <c r="AJ21" i="7"/>
  <c r="AK20" i="7"/>
  <c r="AJ20" i="7"/>
  <c r="AK19" i="7"/>
  <c r="AJ19" i="7"/>
  <c r="AK18" i="7"/>
  <c r="AJ18" i="7"/>
  <c r="AK17" i="7"/>
  <c r="AJ17" i="7"/>
  <c r="AK16" i="7"/>
  <c r="AJ16" i="7"/>
  <c r="AK15" i="7"/>
  <c r="AJ15" i="7"/>
  <c r="AK14" i="7"/>
  <c r="AJ14" i="7"/>
  <c r="AK13" i="7"/>
  <c r="AJ13" i="7"/>
  <c r="AK12" i="7"/>
  <c r="AJ12" i="7"/>
  <c r="AK11" i="7"/>
  <c r="AJ11" i="7"/>
  <c r="AK10" i="7"/>
  <c r="AJ10" i="7"/>
  <c r="AK9" i="7"/>
  <c r="AJ9" i="7"/>
  <c r="AK8" i="7"/>
  <c r="AJ8" i="7"/>
  <c r="AK7" i="7"/>
  <c r="AJ7" i="7"/>
  <c r="AK6" i="7"/>
  <c r="AJ6" i="7"/>
  <c r="AK5" i="7"/>
  <c r="AJ5" i="7"/>
  <c r="AK4" i="7"/>
  <c r="AJ4" i="7"/>
  <c r="AK3" i="7"/>
  <c r="AJ3" i="7"/>
  <c r="A1" i="7"/>
  <c r="AD240" i="1" s="1"/>
  <c r="T2082" i="1"/>
  <c r="T2081" i="1"/>
  <c r="T2080" i="1"/>
  <c r="T2079" i="1"/>
  <c r="T2078" i="1"/>
  <c r="T2077" i="1"/>
  <c r="R2076" i="1"/>
  <c r="O2076" i="1"/>
  <c r="P2076" i="1" s="1"/>
  <c r="Q2076" i="1" s="1"/>
  <c r="T2075" i="1"/>
  <c r="O2074" i="1"/>
  <c r="P2074" i="1" s="1"/>
  <c r="Q2074" i="1" s="1"/>
  <c r="O2073" i="1"/>
  <c r="R2073" i="1" s="1"/>
  <c r="T2072" i="1"/>
  <c r="T2071" i="1"/>
  <c r="T2070" i="1"/>
  <c r="T2069" i="1"/>
  <c r="T2068" i="1"/>
  <c r="T2067" i="1"/>
  <c r="T2066" i="1"/>
  <c r="T2065" i="1"/>
  <c r="T2064" i="1"/>
  <c r="O2063" i="1"/>
  <c r="P2063" i="1" s="1"/>
  <c r="Q2063" i="1" s="1"/>
  <c r="R2062" i="1"/>
  <c r="O2062" i="1"/>
  <c r="P2062" i="1" s="1"/>
  <c r="Q2062" i="1" s="1"/>
  <c r="T2061" i="1"/>
  <c r="T2060" i="1"/>
  <c r="T2059" i="1"/>
  <c r="T2058" i="1"/>
  <c r="T2057" i="1"/>
  <c r="T2056" i="1"/>
  <c r="T2055" i="1"/>
  <c r="T2054" i="1"/>
  <c r="T2053" i="1"/>
  <c r="T2052" i="1"/>
  <c r="T2051" i="1"/>
  <c r="O2050" i="1"/>
  <c r="R2050" i="1" s="1"/>
  <c r="O2049" i="1"/>
  <c r="T2048" i="1"/>
  <c r="O2047" i="1"/>
  <c r="O2046" i="1"/>
  <c r="P2046" i="1" s="1"/>
  <c r="Q2046" i="1" s="1"/>
  <c r="T2045" i="1"/>
  <c r="T2044" i="1"/>
  <c r="T2043" i="1"/>
  <c r="T2042" i="1"/>
  <c r="T2041" i="1"/>
  <c r="T2040" i="1"/>
  <c r="T2039" i="1"/>
  <c r="O2038" i="1"/>
  <c r="R2038" i="1" s="1"/>
  <c r="T2037" i="1"/>
  <c r="T2036" i="1"/>
  <c r="R2035" i="1"/>
  <c r="P2035" i="1"/>
  <c r="Q2035" i="1" s="1"/>
  <c r="O2035" i="1"/>
  <c r="O2034" i="1"/>
  <c r="R2034" i="1" s="1"/>
  <c r="T2033" i="1"/>
  <c r="T2032" i="1"/>
  <c r="T2031" i="1"/>
  <c r="T2030" i="1"/>
  <c r="O2029" i="1"/>
  <c r="R2028" i="1"/>
  <c r="O2028" i="1"/>
  <c r="P2028" i="1" s="1"/>
  <c r="Q2028" i="1" s="1"/>
  <c r="T2027" i="1"/>
  <c r="R2026" i="1"/>
  <c r="O2026" i="1"/>
  <c r="P2026" i="1" s="1"/>
  <c r="Q2026" i="1" s="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O2002" i="1"/>
  <c r="R2002" i="1" s="1"/>
  <c r="O2001" i="1"/>
  <c r="T2000" i="1"/>
  <c r="T1999" i="1"/>
  <c r="T1998" i="1"/>
  <c r="T1997" i="1"/>
  <c r="T1996" i="1"/>
  <c r="T1995" i="1"/>
  <c r="T1994" i="1"/>
  <c r="T1993" i="1"/>
  <c r="T1992" i="1"/>
  <c r="T1991" i="1"/>
  <c r="T1990" i="1"/>
  <c r="T1989" i="1"/>
  <c r="T1988" i="1"/>
  <c r="O1987" i="1"/>
  <c r="T1986" i="1"/>
  <c r="T1985" i="1"/>
  <c r="T1984" i="1"/>
  <c r="T1983" i="1"/>
  <c r="T1982" i="1"/>
  <c r="T1981" i="1"/>
  <c r="T1980" i="1"/>
  <c r="T1979" i="1"/>
  <c r="T1978" i="1"/>
  <c r="T1977" i="1"/>
  <c r="T1976" i="1"/>
  <c r="T1975" i="1"/>
  <c r="T1974" i="1"/>
  <c r="T1973" i="1"/>
  <c r="O1972" i="1"/>
  <c r="R1972" i="1" s="1"/>
  <c r="T1971" i="1"/>
  <c r="T1970" i="1"/>
  <c r="T1969" i="1"/>
  <c r="T1968" i="1"/>
  <c r="T1967" i="1"/>
  <c r="T1966" i="1"/>
  <c r="T1965" i="1"/>
  <c r="T1964" i="1"/>
  <c r="T1963" i="1"/>
  <c r="T1962" i="1"/>
  <c r="T1961" i="1"/>
  <c r="T1960" i="1"/>
  <c r="T1959" i="1"/>
  <c r="T1958" i="1"/>
  <c r="T1957" i="1"/>
  <c r="T1956" i="1"/>
  <c r="T1955" i="1"/>
  <c r="O1954" i="1"/>
  <c r="R1954" i="1" s="1"/>
  <c r="T1953" i="1"/>
  <c r="O1952" i="1"/>
  <c r="R1952" i="1" s="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O1928" i="1"/>
  <c r="P1928" i="1" s="1"/>
  <c r="Q1928" i="1" s="1"/>
  <c r="T1927" i="1"/>
  <c r="T1926" i="1"/>
  <c r="T1925" i="1"/>
  <c r="T1924" i="1"/>
  <c r="T1923" i="1"/>
  <c r="T1922" i="1"/>
  <c r="T1921" i="1"/>
  <c r="T1920" i="1"/>
  <c r="T1919" i="1"/>
  <c r="T1918" i="1"/>
  <c r="T1917" i="1"/>
  <c r="T1916" i="1"/>
  <c r="T1915" i="1"/>
  <c r="T1914" i="1"/>
  <c r="T1912" i="1"/>
  <c r="T1911" i="1"/>
  <c r="T1910" i="1"/>
  <c r="T1909" i="1"/>
  <c r="T1908" i="1"/>
  <c r="P1907" i="1"/>
  <c r="Q1907" i="1" s="1"/>
  <c r="O1907" i="1"/>
  <c r="R1907" i="1" s="1"/>
  <c r="T1906" i="1"/>
  <c r="T1905" i="1"/>
  <c r="T1904" i="1"/>
  <c r="T1903" i="1"/>
  <c r="O1902" i="1"/>
  <c r="T1901" i="1"/>
  <c r="T1900" i="1"/>
  <c r="T1899" i="1"/>
  <c r="T1898" i="1"/>
  <c r="T1897" i="1"/>
  <c r="T1896" i="1"/>
  <c r="T1895" i="1"/>
  <c r="T1894"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O1866" i="1"/>
  <c r="R1866" i="1" s="1"/>
  <c r="T1865" i="1"/>
  <c r="T1864" i="1"/>
  <c r="R1863" i="1"/>
  <c r="O1863" i="1"/>
  <c r="P1863" i="1" s="1"/>
  <c r="Q1863" i="1" s="1"/>
  <c r="T1862" i="1"/>
  <c r="T1861" i="1"/>
  <c r="T1860" i="1"/>
  <c r="T1859" i="1"/>
  <c r="T1858" i="1"/>
  <c r="R1857" i="1"/>
  <c r="O1857" i="1"/>
  <c r="P1857" i="1" s="1"/>
  <c r="Q1857" i="1" s="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R1823" i="1"/>
  <c r="O1823" i="1"/>
  <c r="P1823" i="1" s="1"/>
  <c r="Q1823" i="1" s="1"/>
  <c r="R1822" i="1"/>
  <c r="P1822" i="1"/>
  <c r="Q1822" i="1" s="1"/>
  <c r="O1822" i="1"/>
  <c r="T1821" i="1"/>
  <c r="T1820" i="1"/>
  <c r="T1819" i="1"/>
  <c r="T1818" i="1"/>
  <c r="T1817" i="1"/>
  <c r="R1816" i="1"/>
  <c r="P1816" i="1"/>
  <c r="Q1816" i="1" s="1"/>
  <c r="O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O1788" i="1"/>
  <c r="R1788" i="1" s="1"/>
  <c r="T1787" i="1"/>
  <c r="T1786" i="1"/>
  <c r="T1785" i="1"/>
  <c r="T1784" i="1"/>
  <c r="T1783" i="1"/>
  <c r="T1782" i="1"/>
  <c r="T1781" i="1"/>
  <c r="T1780" i="1"/>
  <c r="T1779" i="1"/>
  <c r="O1778" i="1"/>
  <c r="R1778" i="1" s="1"/>
  <c r="O1777" i="1"/>
  <c r="T1776" i="1"/>
  <c r="T1775" i="1"/>
  <c r="T1774" i="1"/>
  <c r="T1773" i="1"/>
  <c r="T1772" i="1"/>
  <c r="T1771" i="1"/>
  <c r="T1770" i="1"/>
  <c r="O1769" i="1"/>
  <c r="R1769" i="1" s="1"/>
  <c r="T1768" i="1"/>
  <c r="T1767" i="1"/>
  <c r="T1766" i="1"/>
  <c r="T1765" i="1"/>
  <c r="T1764" i="1"/>
  <c r="T1763" i="1"/>
  <c r="T1762" i="1"/>
  <c r="T1761" i="1"/>
  <c r="T1760" i="1"/>
  <c r="T1759" i="1"/>
  <c r="T1758" i="1"/>
  <c r="T1757" i="1"/>
  <c r="T1756" i="1"/>
  <c r="T1755" i="1"/>
  <c r="T1754" i="1"/>
  <c r="T1753" i="1"/>
  <c r="T1752" i="1"/>
  <c r="T1751" i="1"/>
  <c r="T1750" i="1"/>
  <c r="O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M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O1675" i="1"/>
  <c r="P1675" i="1" s="1"/>
  <c r="Q1675" i="1" s="1"/>
  <c r="O1674" i="1"/>
  <c r="R1674" i="1" s="1"/>
  <c r="T1673" i="1"/>
  <c r="T1672" i="1"/>
  <c r="T1671" i="1"/>
  <c r="T1670" i="1"/>
  <c r="T1669" i="1"/>
  <c r="T1668" i="1"/>
  <c r="T1667" i="1"/>
  <c r="T1666" i="1"/>
  <c r="T1665" i="1"/>
  <c r="T1664" i="1"/>
  <c r="T1663" i="1"/>
  <c r="T1662" i="1"/>
  <c r="T1661" i="1"/>
  <c r="T1660" i="1"/>
  <c r="O1659" i="1"/>
  <c r="R1659" i="1" s="1"/>
  <c r="T1658" i="1"/>
  <c r="T1657" i="1"/>
  <c r="T1656" i="1"/>
  <c r="T1655" i="1"/>
  <c r="T1654" i="1"/>
  <c r="T1653" i="1"/>
  <c r="O1652" i="1"/>
  <c r="P1652" i="1" s="1"/>
  <c r="Q1652" i="1" s="1"/>
  <c r="T1651" i="1"/>
  <c r="T1650" i="1"/>
  <c r="T1649" i="1"/>
  <c r="T1648" i="1"/>
  <c r="T1647" i="1"/>
  <c r="T1646" i="1"/>
  <c r="T1645" i="1"/>
  <c r="T1644" i="1"/>
  <c r="T1643" i="1"/>
  <c r="T1642" i="1"/>
  <c r="T1641" i="1"/>
  <c r="T1640" i="1"/>
  <c r="O1639" i="1"/>
  <c r="R1639" i="1" s="1"/>
  <c r="T1638" i="1"/>
  <c r="T1637" i="1"/>
  <c r="T1636" i="1"/>
  <c r="T1635" i="1"/>
  <c r="O1634" i="1"/>
  <c r="R1634" i="1" s="1"/>
  <c r="T1633" i="1"/>
  <c r="O1632" i="1"/>
  <c r="R1632" i="1" s="1"/>
  <c r="T1631" i="1"/>
  <c r="T1630" i="1"/>
  <c r="T1629" i="1"/>
  <c r="T1628" i="1"/>
  <c r="T1627" i="1"/>
  <c r="T1626" i="1"/>
  <c r="T1625" i="1"/>
  <c r="T1624" i="1"/>
  <c r="T1623" i="1"/>
  <c r="T1622" i="1"/>
  <c r="T1621" i="1"/>
  <c r="T1620" i="1"/>
  <c r="T1619" i="1"/>
  <c r="O1618" i="1"/>
  <c r="R1618" i="1" s="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O1584" i="1"/>
  <c r="R1584" i="1" s="1"/>
  <c r="T1583" i="1"/>
  <c r="T1582" i="1"/>
  <c r="T1581" i="1"/>
  <c r="T1580" i="1"/>
  <c r="T1579" i="1"/>
  <c r="T1578" i="1"/>
  <c r="T1577" i="1"/>
  <c r="T1576" i="1"/>
  <c r="T1575" i="1"/>
  <c r="T1574" i="1"/>
  <c r="T1573" i="1"/>
  <c r="T1572" i="1"/>
  <c r="T1571" i="1"/>
  <c r="T1570" i="1"/>
  <c r="T1569" i="1"/>
  <c r="R1568" i="1"/>
  <c r="O1568" i="1"/>
  <c r="P1568" i="1" s="1"/>
  <c r="Q1568" i="1" s="1"/>
  <c r="T1567" i="1"/>
  <c r="T1566" i="1"/>
  <c r="T1565" i="1"/>
  <c r="T1564" i="1"/>
  <c r="T1563" i="1"/>
  <c r="T1562" i="1"/>
  <c r="T1561" i="1"/>
  <c r="T1560" i="1"/>
  <c r="T1557" i="1"/>
  <c r="T1556" i="1"/>
  <c r="T1555" i="1"/>
  <c r="T1554" i="1"/>
  <c r="T1553" i="1"/>
  <c r="T1552" i="1"/>
  <c r="T1551" i="1"/>
  <c r="O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O1524" i="1"/>
  <c r="R1524" i="1" s="1"/>
  <c r="T1523" i="1"/>
  <c r="T1522" i="1"/>
  <c r="T1521" i="1"/>
  <c r="T1520" i="1"/>
  <c r="T1519" i="1"/>
  <c r="T1518" i="1"/>
  <c r="T1517" i="1"/>
  <c r="T1516" i="1"/>
  <c r="T1515" i="1"/>
  <c r="T1514" i="1"/>
  <c r="T1513" i="1"/>
  <c r="T1512" i="1"/>
  <c r="T1511" i="1"/>
  <c r="O1510" i="1"/>
  <c r="R1510" i="1" s="1"/>
  <c r="T1509" i="1"/>
  <c r="T1508" i="1"/>
  <c r="T1507" i="1"/>
  <c r="T1506" i="1"/>
  <c r="T1505" i="1"/>
  <c r="O1504" i="1"/>
  <c r="R1504" i="1" s="1"/>
  <c r="T1503" i="1"/>
  <c r="T1502" i="1"/>
  <c r="R1501" i="1"/>
  <c r="P1501" i="1"/>
  <c r="Q1501" i="1" s="1"/>
  <c r="O1501" i="1"/>
  <c r="O1500" i="1"/>
  <c r="R1500" i="1" s="1"/>
  <c r="O1499" i="1"/>
  <c r="T1498" i="1"/>
  <c r="T1497" i="1"/>
  <c r="T1496" i="1"/>
  <c r="T1495" i="1"/>
  <c r="T1494" i="1"/>
  <c r="T1493" i="1"/>
  <c r="T1492" i="1"/>
  <c r="T1491" i="1"/>
  <c r="T1490" i="1"/>
  <c r="T1489" i="1"/>
  <c r="O1488" i="1"/>
  <c r="R1488" i="1" s="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O1443" i="1"/>
  <c r="T1442" i="1"/>
  <c r="O1441" i="1"/>
  <c r="T1440" i="1"/>
  <c r="T1439" i="1"/>
  <c r="T1438" i="1"/>
  <c r="T1437" i="1"/>
  <c r="T1436" i="1"/>
  <c r="T1435" i="1"/>
  <c r="T1434" i="1"/>
  <c r="T1433" i="1"/>
  <c r="T1432" i="1"/>
  <c r="T1431" i="1"/>
  <c r="T1430" i="1"/>
  <c r="O1429" i="1"/>
  <c r="R1429" i="1" s="1"/>
  <c r="T1428" i="1"/>
  <c r="T1427" i="1"/>
  <c r="T1426" i="1"/>
  <c r="T1425" i="1"/>
  <c r="T1424" i="1"/>
  <c r="T1423" i="1"/>
  <c r="T1422" i="1"/>
  <c r="T1421" i="1"/>
  <c r="T1420" i="1"/>
  <c r="T1419" i="1"/>
  <c r="T1418" i="1"/>
  <c r="T1417" i="1"/>
  <c r="T1416" i="1"/>
  <c r="T1415" i="1"/>
  <c r="T1414" i="1"/>
  <c r="T1413" i="1"/>
  <c r="T1412" i="1"/>
  <c r="T1411" i="1"/>
  <c r="R1410" i="1"/>
  <c r="P1410" i="1"/>
  <c r="Q1410" i="1" s="1"/>
  <c r="O1410" i="1"/>
  <c r="O1409" i="1"/>
  <c r="R1409" i="1" s="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2" i="1"/>
  <c r="T1381" i="1"/>
  <c r="O1380" i="1"/>
  <c r="T1379" i="1"/>
  <c r="T1378" i="1"/>
  <c r="T1377" i="1"/>
  <c r="T1376" i="1"/>
  <c r="T1375" i="1"/>
  <c r="T1374" i="1"/>
  <c r="T1373" i="1"/>
  <c r="T1372" i="1"/>
  <c r="T1371" i="1"/>
  <c r="T1370" i="1"/>
  <c r="T1369" i="1"/>
  <c r="T1368" i="1"/>
  <c r="T1366" i="1"/>
  <c r="T1365" i="1"/>
  <c r="T1364" i="1"/>
  <c r="T1363" i="1"/>
  <c r="T1362" i="1"/>
  <c r="T1361" i="1"/>
  <c r="T1360" i="1"/>
  <c r="T1359" i="1"/>
  <c r="T1358" i="1"/>
  <c r="T1357" i="1"/>
  <c r="T1356" i="1"/>
  <c r="R1355" i="1"/>
  <c r="O1355" i="1"/>
  <c r="P1355" i="1" s="1"/>
  <c r="Q1355" i="1" s="1"/>
  <c r="O1354" i="1"/>
  <c r="R1354" i="1" s="1"/>
  <c r="O1353" i="1"/>
  <c r="O1352" i="1"/>
  <c r="P1352" i="1" s="1"/>
  <c r="Q1352" i="1" s="1"/>
  <c r="T1351" i="1"/>
  <c r="O1350" i="1"/>
  <c r="P1350" i="1" s="1"/>
  <c r="Q1350" i="1" s="1"/>
  <c r="T1349" i="1"/>
  <c r="T1348" i="1"/>
  <c r="T1347" i="1"/>
  <c r="T1346" i="1"/>
  <c r="T1345" i="1"/>
  <c r="T1344" i="1"/>
  <c r="T1343" i="1"/>
  <c r="T1341" i="1"/>
  <c r="O1340" i="1"/>
  <c r="R1340" i="1" s="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O1312" i="1"/>
  <c r="T1311" i="1"/>
  <c r="T1310" i="1"/>
  <c r="T1309" i="1"/>
  <c r="T1308" i="1"/>
  <c r="T1307" i="1"/>
  <c r="T1306" i="1"/>
  <c r="T1305" i="1"/>
  <c r="T1304" i="1"/>
  <c r="T1303" i="1"/>
  <c r="T1302" i="1"/>
  <c r="T1301" i="1"/>
  <c r="T1300" i="1"/>
  <c r="T1299" i="1"/>
  <c r="T1298" i="1"/>
  <c r="T1297" i="1"/>
  <c r="T1296" i="1"/>
  <c r="T1295" i="1"/>
  <c r="O1294" i="1"/>
  <c r="T1293" i="1"/>
  <c r="T1292" i="1"/>
  <c r="T1291" i="1"/>
  <c r="T1290" i="1"/>
  <c r="T1289" i="1"/>
  <c r="T1288" i="1"/>
  <c r="T1287" i="1"/>
  <c r="T1286" i="1"/>
  <c r="T1285" i="1"/>
  <c r="T1284" i="1"/>
  <c r="T1283" i="1"/>
  <c r="T1282" i="1"/>
  <c r="T1281" i="1"/>
  <c r="T1280" i="1"/>
  <c r="T1279" i="1"/>
  <c r="T1278" i="1"/>
  <c r="T1277" i="1"/>
  <c r="T1276" i="1"/>
  <c r="T1275" i="1"/>
  <c r="T1273" i="1"/>
  <c r="T1272" i="1"/>
  <c r="T1271" i="1"/>
  <c r="T1270" i="1"/>
  <c r="T1268" i="1"/>
  <c r="T1267" i="1"/>
  <c r="T1266" i="1"/>
  <c r="T1265" i="1"/>
  <c r="T1264" i="1"/>
  <c r="O1263" i="1"/>
  <c r="R1263" i="1" s="1"/>
  <c r="T1262" i="1"/>
  <c r="T1261" i="1"/>
  <c r="T1260" i="1"/>
  <c r="T1259" i="1"/>
  <c r="T1258" i="1"/>
  <c r="T1257" i="1"/>
  <c r="T1256" i="1"/>
  <c r="T1255" i="1"/>
  <c r="T1254" i="1"/>
  <c r="T1253" i="1"/>
  <c r="T1252" i="1"/>
  <c r="T1251" i="1"/>
  <c r="T1250" i="1"/>
  <c r="T1249" i="1"/>
  <c r="T1248" i="1"/>
  <c r="T1247" i="1"/>
  <c r="T1246" i="1"/>
  <c r="O1245" i="1"/>
  <c r="R1245" i="1" s="1"/>
  <c r="T1244" i="1"/>
  <c r="T1243" i="1"/>
  <c r="T1242" i="1"/>
  <c r="T1241" i="1"/>
  <c r="T1240" i="1"/>
  <c r="T1239" i="1"/>
  <c r="T1238" i="1"/>
  <c r="T1237" i="1"/>
  <c r="T1236" i="1"/>
  <c r="T1235" i="1"/>
  <c r="T1234" i="1"/>
  <c r="T1233" i="1"/>
  <c r="O1232" i="1"/>
  <c r="R1232" i="1" s="1"/>
  <c r="T1231" i="1"/>
  <c r="T1230" i="1"/>
  <c r="T1229" i="1"/>
  <c r="T1228" i="1"/>
  <c r="O1227" i="1"/>
  <c r="R1227" i="1" s="1"/>
  <c r="T1226" i="1"/>
  <c r="T1225" i="1"/>
  <c r="T1224" i="1"/>
  <c r="T1223" i="1"/>
  <c r="T1222" i="1"/>
  <c r="T1221" i="1"/>
  <c r="T1220" i="1"/>
  <c r="T1218" i="1"/>
  <c r="T1217" i="1"/>
  <c r="T1216" i="1"/>
  <c r="T1215" i="1"/>
  <c r="T1214" i="1"/>
  <c r="T1213" i="1"/>
  <c r="T1212" i="1"/>
  <c r="T1211" i="1"/>
  <c r="T1210" i="1"/>
  <c r="T1209" i="1"/>
  <c r="T1208" i="1"/>
  <c r="R1207" i="1"/>
  <c r="P1207" i="1"/>
  <c r="Q1207" i="1" s="1"/>
  <c r="O1207" i="1"/>
  <c r="T1206" i="1"/>
  <c r="T1205" i="1"/>
  <c r="T1204" i="1"/>
  <c r="T1203" i="1"/>
  <c r="T1202" i="1"/>
  <c r="T1201" i="1"/>
  <c r="T1200" i="1"/>
  <c r="T1199" i="1"/>
  <c r="T1198" i="1"/>
  <c r="T1197" i="1"/>
  <c r="T1196" i="1"/>
  <c r="T1195" i="1"/>
  <c r="T1194" i="1"/>
  <c r="T1193" i="1"/>
  <c r="T1192" i="1"/>
  <c r="O1191" i="1"/>
  <c r="R1191" i="1" s="1"/>
  <c r="T1190" i="1"/>
  <c r="O1189" i="1"/>
  <c r="R1189" i="1" s="1"/>
  <c r="T1188" i="1"/>
  <c r="T1187" i="1"/>
  <c r="T1186" i="1"/>
  <c r="T1185" i="1"/>
  <c r="T1184" i="1"/>
  <c r="O1183" i="1"/>
  <c r="R1183" i="1" s="1"/>
  <c r="T1182" i="1"/>
  <c r="T1181" i="1"/>
  <c r="T1180" i="1"/>
  <c r="T1179" i="1"/>
  <c r="T1178" i="1"/>
  <c r="T1177" i="1"/>
  <c r="T1176" i="1"/>
  <c r="T1175" i="1"/>
  <c r="T1174" i="1"/>
  <c r="T1173" i="1"/>
  <c r="T1172" i="1"/>
  <c r="T1171" i="1"/>
  <c r="T1170" i="1"/>
  <c r="T1169" i="1"/>
  <c r="T1168" i="1"/>
  <c r="R1167" i="1"/>
  <c r="P1167" i="1"/>
  <c r="Q1167" i="1" s="1"/>
  <c r="O1167" i="1"/>
  <c r="T1166" i="1"/>
  <c r="T1165" i="1"/>
  <c r="T1164" i="1"/>
  <c r="T1163" i="1"/>
  <c r="T1162" i="1"/>
  <c r="T1161" i="1"/>
  <c r="T1160" i="1"/>
  <c r="T1159" i="1"/>
  <c r="T1158" i="1"/>
  <c r="T1157" i="1"/>
  <c r="O1156" i="1"/>
  <c r="T1155" i="1"/>
  <c r="O1154" i="1"/>
  <c r="T1153" i="1"/>
  <c r="T1152" i="1"/>
  <c r="T1151" i="1"/>
  <c r="T1150" i="1"/>
  <c r="T1149" i="1"/>
  <c r="T1148" i="1"/>
  <c r="T1147" i="1"/>
  <c r="T1146" i="1"/>
  <c r="T1145" i="1"/>
  <c r="T1144" i="1"/>
  <c r="T1143" i="1"/>
  <c r="T1142" i="1"/>
  <c r="T1141" i="1"/>
  <c r="T1140" i="1"/>
  <c r="T1139" i="1"/>
  <c r="T1138" i="1"/>
  <c r="T1137" i="1"/>
  <c r="T1136" i="1"/>
  <c r="T1135" i="1"/>
  <c r="O1134" i="1"/>
  <c r="P1134" i="1" s="1"/>
  <c r="Q1134" i="1" s="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O1092" i="1"/>
  <c r="R1092" i="1" s="1"/>
  <c r="T1091" i="1"/>
  <c r="T1090" i="1"/>
  <c r="T1089" i="1"/>
  <c r="T1088" i="1"/>
  <c r="T1087" i="1"/>
  <c r="T1086" i="1"/>
  <c r="T1085" i="1"/>
  <c r="T1084" i="1"/>
  <c r="T1083" i="1"/>
  <c r="O1082" i="1"/>
  <c r="R1082" i="1" s="1"/>
  <c r="O1081" i="1"/>
  <c r="R1081" i="1" s="1"/>
  <c r="T1080" i="1"/>
  <c r="T1079" i="1"/>
  <c r="T1078" i="1"/>
  <c r="T1077" i="1"/>
  <c r="T1076" i="1"/>
  <c r="T1075" i="1"/>
  <c r="T1074" i="1"/>
  <c r="O1073" i="1"/>
  <c r="R1073" i="1" s="1"/>
  <c r="T1072" i="1"/>
  <c r="T1071" i="1"/>
  <c r="T1070" i="1"/>
  <c r="T1069" i="1"/>
  <c r="T1068" i="1"/>
  <c r="T1067" i="1"/>
  <c r="T1066" i="1"/>
  <c r="T1065" i="1"/>
  <c r="T1064" i="1"/>
  <c r="T1063" i="1"/>
  <c r="O1062" i="1"/>
  <c r="P1062" i="1" s="1"/>
  <c r="Q1062" i="1" s="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3" i="1"/>
  <c r="M1033" i="1"/>
  <c r="T1032" i="1"/>
  <c r="T1031" i="1"/>
  <c r="T1030" i="1"/>
  <c r="T1029" i="1"/>
  <c r="T1028" i="1"/>
  <c r="T1027" i="1"/>
  <c r="T1026" i="1"/>
  <c r="T1025" i="1"/>
  <c r="T1024" i="1"/>
  <c r="T1023" i="1"/>
  <c r="T1022" i="1"/>
  <c r="T1021" i="1"/>
  <c r="T1020" i="1"/>
  <c r="T1019" i="1"/>
  <c r="T1018" i="1"/>
  <c r="O1017" i="1"/>
  <c r="O1016" i="1"/>
  <c r="R1016" i="1" s="1"/>
  <c r="T1015" i="1"/>
  <c r="T1014" i="1"/>
  <c r="O1013" i="1"/>
  <c r="T1012" i="1"/>
  <c r="T1011" i="1"/>
  <c r="T1010" i="1"/>
  <c r="T1009" i="1"/>
  <c r="T1008" i="1"/>
  <c r="T1007" i="1"/>
  <c r="T1006" i="1"/>
  <c r="T1005" i="1"/>
  <c r="T1004" i="1"/>
  <c r="O1003" i="1"/>
  <c r="O1002" i="1"/>
  <c r="R1002" i="1" s="1"/>
  <c r="T1001" i="1"/>
  <c r="T1000" i="1"/>
  <c r="T999" i="1"/>
  <c r="T998" i="1"/>
  <c r="T997" i="1"/>
  <c r="T996" i="1"/>
  <c r="T995" i="1"/>
  <c r="T994" i="1"/>
  <c r="T993" i="1"/>
  <c r="T992" i="1"/>
  <c r="T991" i="1"/>
  <c r="T990" i="1"/>
  <c r="T989" i="1"/>
  <c r="T988" i="1"/>
  <c r="T987" i="1"/>
  <c r="T986" i="1"/>
  <c r="T985" i="1"/>
  <c r="T984" i="1"/>
  <c r="T983" i="1"/>
  <c r="T982" i="1"/>
  <c r="T981" i="1"/>
  <c r="T980" i="1"/>
  <c r="T979" i="1"/>
  <c r="T978" i="1"/>
  <c r="R977" i="1"/>
  <c r="O977" i="1"/>
  <c r="P977" i="1" s="1"/>
  <c r="Q977" i="1" s="1"/>
  <c r="T976" i="1"/>
  <c r="T975" i="1"/>
  <c r="T974" i="1"/>
  <c r="T973" i="1"/>
  <c r="O972" i="1"/>
  <c r="R972" i="1" s="1"/>
  <c r="T971" i="1"/>
  <c r="T970" i="1"/>
  <c r="T969" i="1"/>
  <c r="T968" i="1"/>
  <c r="T967" i="1"/>
  <c r="O966" i="1"/>
  <c r="R966" i="1" s="1"/>
  <c r="T965" i="1"/>
  <c r="P964" i="1"/>
  <c r="Q964" i="1" s="1"/>
  <c r="O964" i="1"/>
  <c r="R964" i="1" s="1"/>
  <c r="O963" i="1"/>
  <c r="R962" i="1"/>
  <c r="P962" i="1"/>
  <c r="Q962" i="1" s="1"/>
  <c r="O962" i="1"/>
  <c r="T961" i="1"/>
  <c r="T960" i="1"/>
  <c r="T959" i="1"/>
  <c r="T958" i="1"/>
  <c r="T957" i="1"/>
  <c r="T956" i="1"/>
  <c r="T955" i="1"/>
  <c r="T954" i="1"/>
  <c r="O953" i="1"/>
  <c r="R953" i="1" s="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R926" i="1"/>
  <c r="P926" i="1"/>
  <c r="Q926" i="1" s="1"/>
  <c r="O926" i="1"/>
  <c r="O925" i="1"/>
  <c r="R925" i="1" s="1"/>
  <c r="T924" i="1"/>
  <c r="M924" i="1"/>
  <c r="T923" i="1"/>
  <c r="T922" i="1"/>
  <c r="T921" i="1"/>
  <c r="T920" i="1"/>
  <c r="T919" i="1"/>
  <c r="T918" i="1"/>
  <c r="O917" i="1"/>
  <c r="R917" i="1" s="1"/>
  <c r="T916" i="1"/>
  <c r="O915" i="1"/>
  <c r="R915" i="1" s="1"/>
  <c r="T914" i="1"/>
  <c r="T913" i="1"/>
  <c r="R912" i="1"/>
  <c r="P912" i="1"/>
  <c r="Q912" i="1" s="1"/>
  <c r="O912" i="1"/>
  <c r="T911" i="1"/>
  <c r="T910" i="1"/>
  <c r="T909" i="1"/>
  <c r="T908" i="1"/>
  <c r="T907" i="1"/>
  <c r="T906" i="1"/>
  <c r="T905" i="1"/>
  <c r="T904"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P843" i="1"/>
  <c r="Q843" i="1" s="1"/>
  <c r="T842" i="1"/>
  <c r="T841" i="1"/>
  <c r="P841" i="1"/>
  <c r="Q841" i="1" s="1"/>
  <c r="O840" i="1"/>
  <c r="R840" i="1" s="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O808" i="1"/>
  <c r="R808" i="1" s="1"/>
  <c r="T807" i="1"/>
  <c r="T806" i="1"/>
  <c r="T805" i="1"/>
  <c r="T804" i="1"/>
  <c r="T803" i="1"/>
  <c r="T802" i="1"/>
  <c r="T801" i="1"/>
  <c r="T800" i="1"/>
  <c r="T799" i="1"/>
  <c r="T798" i="1"/>
  <c r="T797" i="1"/>
  <c r="R796" i="1"/>
  <c r="O796" i="1"/>
  <c r="P796" i="1" s="1"/>
  <c r="Q796" i="1" s="1"/>
  <c r="T795" i="1"/>
  <c r="T794" i="1"/>
  <c r="T793" i="1"/>
  <c r="T792" i="1"/>
  <c r="T791" i="1"/>
  <c r="T790" i="1"/>
  <c r="T789" i="1"/>
  <c r="T788" i="1"/>
  <c r="T787" i="1"/>
  <c r="T786" i="1"/>
  <c r="T785" i="1"/>
  <c r="O784" i="1"/>
  <c r="R784" i="1" s="1"/>
  <c r="O783" i="1"/>
  <c r="T782" i="1"/>
  <c r="T781" i="1"/>
  <c r="T780" i="1"/>
  <c r="T779" i="1"/>
  <c r="T778" i="1"/>
  <c r="T777" i="1"/>
  <c r="T776" i="1"/>
  <c r="R775" i="1"/>
  <c r="O775" i="1"/>
  <c r="P775" i="1" s="1"/>
  <c r="Q775" i="1" s="1"/>
  <c r="T774" i="1"/>
  <c r="T773" i="1"/>
  <c r="T772" i="1"/>
  <c r="T771" i="1"/>
  <c r="T770" i="1"/>
  <c r="T769" i="1"/>
  <c r="T768" i="1"/>
  <c r="T767" i="1"/>
  <c r="T766" i="1"/>
  <c r="T765" i="1"/>
  <c r="T764" i="1"/>
  <c r="T763" i="1"/>
  <c r="T762" i="1"/>
  <c r="T761" i="1"/>
  <c r="T760" i="1"/>
  <c r="O759" i="1"/>
  <c r="T758" i="1"/>
  <c r="O757" i="1"/>
  <c r="T756" i="1"/>
  <c r="O755" i="1"/>
  <c r="T754" i="1"/>
  <c r="T753" i="1"/>
  <c r="T752" i="1"/>
  <c r="T751" i="1"/>
  <c r="T750" i="1"/>
  <c r="T749" i="1"/>
  <c r="T748" i="1"/>
  <c r="T747" i="1"/>
  <c r="T746" i="1"/>
  <c r="T745" i="1"/>
  <c r="T744" i="1"/>
  <c r="T743" i="1"/>
  <c r="T742" i="1"/>
  <c r="T741" i="1"/>
  <c r="T740" i="1"/>
  <c r="T739" i="1"/>
  <c r="T738" i="1"/>
  <c r="T737" i="1"/>
  <c r="T736" i="1"/>
  <c r="T735" i="1"/>
  <c r="T734" i="1"/>
  <c r="O733" i="1"/>
  <c r="T732" i="1"/>
  <c r="T731" i="1"/>
  <c r="O730" i="1"/>
  <c r="R730" i="1" s="1"/>
  <c r="T729" i="1"/>
  <c r="O728" i="1"/>
  <c r="R728" i="1" s="1"/>
  <c r="T727" i="1"/>
  <c r="T726" i="1"/>
  <c r="T725" i="1"/>
  <c r="T724" i="1"/>
  <c r="T723" i="1"/>
  <c r="O722" i="1"/>
  <c r="R722" i="1" s="1"/>
  <c r="T721" i="1"/>
  <c r="T720" i="1"/>
  <c r="T719" i="1"/>
  <c r="T718" i="1"/>
  <c r="T717" i="1"/>
  <c r="T716" i="1"/>
  <c r="T715" i="1"/>
  <c r="T714" i="1"/>
  <c r="T713" i="1"/>
  <c r="T712" i="1"/>
  <c r="T711" i="1"/>
  <c r="T710" i="1"/>
  <c r="O708" i="1"/>
  <c r="P708" i="1" s="1"/>
  <c r="Q708" i="1" s="1"/>
  <c r="T707" i="1"/>
  <c r="T706" i="1"/>
  <c r="O705" i="1"/>
  <c r="R705" i="1" s="1"/>
  <c r="T704" i="1"/>
  <c r="O703" i="1"/>
  <c r="R703" i="1" s="1"/>
  <c r="T702" i="1"/>
  <c r="T701" i="1"/>
  <c r="T700" i="1"/>
  <c r="T699" i="1"/>
  <c r="T698" i="1"/>
  <c r="T697" i="1"/>
  <c r="T696" i="1"/>
  <c r="T695" i="1"/>
  <c r="T694" i="1"/>
  <c r="O693" i="1"/>
  <c r="R693" i="1" s="1"/>
  <c r="T692" i="1"/>
  <c r="T691" i="1"/>
  <c r="T690" i="1"/>
  <c r="T689" i="1"/>
  <c r="T688" i="1"/>
  <c r="T686" i="1"/>
  <c r="T685" i="1"/>
  <c r="T684" i="1"/>
  <c r="T683" i="1"/>
  <c r="T682" i="1"/>
  <c r="T681" i="1"/>
  <c r="T680" i="1"/>
  <c r="T679" i="1"/>
  <c r="T678" i="1"/>
  <c r="T677" i="1"/>
  <c r="T676" i="1"/>
  <c r="T675" i="1"/>
  <c r="T674" i="1"/>
  <c r="T673" i="1"/>
  <c r="T672" i="1"/>
  <c r="T671" i="1"/>
  <c r="T670" i="1"/>
  <c r="T669" i="1"/>
  <c r="T668" i="1"/>
  <c r="T666" i="1"/>
  <c r="T665" i="1"/>
  <c r="T664" i="1"/>
  <c r="T663" i="1"/>
  <c r="T662" i="1"/>
  <c r="T661" i="1"/>
  <c r="T660" i="1"/>
  <c r="T659" i="1"/>
  <c r="T658" i="1"/>
  <c r="T657" i="1"/>
  <c r="T656" i="1"/>
  <c r="O655" i="1"/>
  <c r="P655" i="1" s="1"/>
  <c r="Q655" i="1" s="1"/>
  <c r="R654" i="1"/>
  <c r="P654" i="1"/>
  <c r="Q654" i="1" s="1"/>
  <c r="O654" i="1"/>
  <c r="T653" i="1"/>
  <c r="T652" i="1"/>
  <c r="T651" i="1"/>
  <c r="T650" i="1"/>
  <c r="T649" i="1"/>
  <c r="R648" i="1"/>
  <c r="P648" i="1"/>
  <c r="Q648" i="1" s="1"/>
  <c r="O648" i="1"/>
  <c r="T647"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O616" i="1"/>
  <c r="R616" i="1" s="1"/>
  <c r="T615" i="1"/>
  <c r="T614" i="1"/>
  <c r="T613" i="1"/>
  <c r="T612" i="1"/>
  <c r="T611" i="1"/>
  <c r="O610" i="1"/>
  <c r="R610" i="1" s="1"/>
  <c r="T609" i="1"/>
  <c r="T608" i="1"/>
  <c r="T607" i="1"/>
  <c r="T606" i="1"/>
  <c r="T605" i="1"/>
  <c r="T604" i="1"/>
  <c r="T603" i="1"/>
  <c r="T602" i="1"/>
  <c r="T601" i="1"/>
  <c r="T600" i="1"/>
  <c r="O599" i="1"/>
  <c r="P599" i="1" s="1"/>
  <c r="Q599" i="1" s="1"/>
  <c r="O598" i="1"/>
  <c r="R598" i="1" s="1"/>
  <c r="T597" i="1"/>
  <c r="O596" i="1"/>
  <c r="R596" i="1" s="1"/>
  <c r="T595" i="1"/>
  <c r="T594" i="1"/>
  <c r="T593" i="1"/>
  <c r="T592" i="1"/>
  <c r="T591" i="1"/>
  <c r="T590" i="1"/>
  <c r="T589" i="1"/>
  <c r="T588" i="1"/>
  <c r="T587" i="1"/>
  <c r="T586" i="1"/>
  <c r="T585" i="1"/>
  <c r="R584" i="1"/>
  <c r="O584" i="1"/>
  <c r="P584" i="1" s="1"/>
  <c r="Q584" i="1" s="1"/>
  <c r="T583" i="1"/>
  <c r="T582" i="1"/>
  <c r="T581" i="1"/>
  <c r="T580" i="1"/>
  <c r="T579" i="1"/>
  <c r="T578" i="1"/>
  <c r="O577" i="1"/>
  <c r="P577" i="1" s="1"/>
  <c r="Q577" i="1" s="1"/>
  <c r="T576" i="1"/>
  <c r="T575" i="1"/>
  <c r="T574" i="1"/>
  <c r="T573" i="1"/>
  <c r="R572" i="1"/>
  <c r="P572" i="1"/>
  <c r="Q572" i="1" s="1"/>
  <c r="O572" i="1"/>
  <c r="T571" i="1"/>
  <c r="T570" i="1"/>
  <c r="T569" i="1"/>
  <c r="T568" i="1"/>
  <c r="T567" i="1"/>
  <c r="T566" i="1"/>
  <c r="T565" i="1"/>
  <c r="T564" i="1"/>
  <c r="T563" i="1"/>
  <c r="T562" i="1"/>
  <c r="T561" i="1"/>
  <c r="T560" i="1"/>
  <c r="T559" i="1"/>
  <c r="T558" i="1"/>
  <c r="T557" i="1"/>
  <c r="T556" i="1"/>
  <c r="T555" i="1"/>
  <c r="T554" i="1"/>
  <c r="T553" i="1"/>
  <c r="T552" i="1"/>
  <c r="T551" i="1"/>
  <c r="T550" i="1"/>
  <c r="O549" i="1"/>
  <c r="P549" i="1" s="1"/>
  <c r="Q549" i="1" s="1"/>
  <c r="T548" i="1"/>
  <c r="T547" i="1"/>
  <c r="T546" i="1"/>
  <c r="T545" i="1"/>
  <c r="T544" i="1"/>
  <c r="T543" i="1"/>
  <c r="T542" i="1"/>
  <c r="T541" i="1"/>
  <c r="T540" i="1"/>
  <c r="T539" i="1"/>
  <c r="T538" i="1"/>
  <c r="T537" i="1"/>
  <c r="T536" i="1"/>
  <c r="T535" i="1"/>
  <c r="O534" i="1"/>
  <c r="R534" i="1" s="1"/>
  <c r="O533" i="1"/>
  <c r="P533" i="1" s="1"/>
  <c r="Q533" i="1" s="1"/>
  <c r="T532" i="1"/>
  <c r="T531" i="1"/>
  <c r="T530" i="1"/>
  <c r="T529" i="1"/>
  <c r="O528" i="1"/>
  <c r="P528" i="1" s="1"/>
  <c r="Q528" i="1" s="1"/>
  <c r="T527" i="1"/>
  <c r="T526" i="1"/>
  <c r="T525" i="1"/>
  <c r="T524" i="1"/>
  <c r="T523" i="1"/>
  <c r="T522" i="1"/>
  <c r="T521" i="1"/>
  <c r="T520" i="1"/>
  <c r="T519" i="1"/>
  <c r="T518" i="1"/>
  <c r="T517" i="1"/>
  <c r="T516" i="1"/>
  <c r="T515" i="1"/>
  <c r="T514" i="1"/>
  <c r="T513" i="1"/>
  <c r="R512" i="1"/>
  <c r="P512" i="1"/>
  <c r="Q512" i="1" s="1"/>
  <c r="O512" i="1"/>
  <c r="T511" i="1"/>
  <c r="T510" i="1"/>
  <c r="T509" i="1"/>
  <c r="T508" i="1"/>
  <c r="T507" i="1"/>
  <c r="T506" i="1"/>
  <c r="T505" i="1"/>
  <c r="O504" i="1"/>
  <c r="R504" i="1" s="1"/>
  <c r="T503" i="1"/>
  <c r="T502" i="1"/>
  <c r="T501" i="1"/>
  <c r="O500" i="1"/>
  <c r="P500" i="1" s="1"/>
  <c r="Q500" i="1" s="1"/>
  <c r="T499" i="1"/>
  <c r="T498" i="1"/>
  <c r="T497" i="1"/>
  <c r="T496" i="1"/>
  <c r="T495" i="1"/>
  <c r="T494" i="1"/>
  <c r="T493" i="1"/>
  <c r="T492" i="1"/>
  <c r="T491" i="1"/>
  <c r="T490" i="1"/>
  <c r="T489" i="1"/>
  <c r="T488" i="1"/>
  <c r="T487" i="1"/>
  <c r="T486" i="1"/>
  <c r="T485" i="1"/>
  <c r="O484" i="1"/>
  <c r="R484" i="1" s="1"/>
  <c r="T483" i="1"/>
  <c r="T482" i="1"/>
  <c r="T481" i="1"/>
  <c r="T480" i="1"/>
  <c r="T479" i="1"/>
  <c r="T478" i="1"/>
  <c r="O477" i="1"/>
  <c r="P477" i="1" s="1"/>
  <c r="Q477" i="1" s="1"/>
  <c r="T476" i="1"/>
  <c r="T475" i="1"/>
  <c r="T474" i="1"/>
  <c r="T473" i="1"/>
  <c r="T472" i="1"/>
  <c r="T471" i="1"/>
  <c r="T470" i="1"/>
  <c r="T469" i="1"/>
  <c r="T468" i="1"/>
  <c r="T467" i="1"/>
  <c r="T466" i="1"/>
  <c r="T465" i="1"/>
  <c r="T464" i="1"/>
  <c r="T463" i="1"/>
  <c r="T462" i="1"/>
  <c r="T461" i="1"/>
  <c r="T460" i="1"/>
  <c r="T459" i="1"/>
  <c r="T458" i="1"/>
  <c r="T457" i="1"/>
  <c r="T456" i="1"/>
  <c r="T455" i="1"/>
  <c r="AD454" i="1"/>
  <c r="AC454" i="1"/>
  <c r="AB454" i="1"/>
  <c r="AA454" i="1"/>
  <c r="Z454" i="1"/>
  <c r="Y454" i="1"/>
  <c r="X454" i="1"/>
  <c r="W454" i="1"/>
  <c r="V454" i="1"/>
  <c r="U454" i="1"/>
  <c r="T453" i="1"/>
  <c r="R452" i="1"/>
  <c r="O452" i="1"/>
  <c r="P452" i="1" s="1"/>
  <c r="Q452" i="1" s="1"/>
  <c r="T451" i="1"/>
  <c r="AD450" i="1"/>
  <c r="AC450" i="1"/>
  <c r="AB450" i="1"/>
  <c r="AA450" i="1"/>
  <c r="Z450" i="1"/>
  <c r="Y450" i="1"/>
  <c r="X450" i="1"/>
  <c r="W450" i="1"/>
  <c r="V450" i="1"/>
  <c r="U450" i="1"/>
  <c r="T450" i="1"/>
  <c r="T449" i="1"/>
  <c r="T448" i="1"/>
  <c r="T447" i="1"/>
  <c r="T446" i="1"/>
  <c r="T445" i="1"/>
  <c r="T444" i="1"/>
  <c r="T443" i="1"/>
  <c r="T442" i="1"/>
  <c r="T441" i="1"/>
  <c r="T440" i="1"/>
  <c r="T439" i="1"/>
  <c r="T438" i="1"/>
  <c r="T437" i="1"/>
  <c r="T436" i="1"/>
  <c r="T435" i="1"/>
  <c r="T434" i="1"/>
  <c r="T433" i="1"/>
  <c r="T432" i="1"/>
  <c r="T431" i="1"/>
  <c r="T430" i="1"/>
  <c r="T429" i="1"/>
  <c r="T428" i="1"/>
  <c r="T427" i="1"/>
  <c r="O426" i="1"/>
  <c r="P426" i="1" s="1"/>
  <c r="Q426" i="1" s="1"/>
  <c r="O425" i="1"/>
  <c r="R425" i="1" s="1"/>
  <c r="T424" i="1"/>
  <c r="T423" i="1"/>
  <c r="O422" i="1"/>
  <c r="P422" i="1" s="1"/>
  <c r="Q422" i="1" s="1"/>
  <c r="P421" i="1"/>
  <c r="Q421" i="1" s="1"/>
  <c r="O421" i="1"/>
  <c r="R421" i="1" s="1"/>
  <c r="T420" i="1"/>
  <c r="T419" i="1"/>
  <c r="T418" i="1"/>
  <c r="T417" i="1"/>
  <c r="T416" i="1"/>
  <c r="T415" i="1"/>
  <c r="T414" i="1"/>
  <c r="T413" i="1"/>
  <c r="T412" i="1"/>
  <c r="T411" i="1"/>
  <c r="T410" i="1"/>
  <c r="T409" i="1"/>
  <c r="T408" i="1"/>
  <c r="T407" i="1"/>
  <c r="T406" i="1"/>
  <c r="T405" i="1"/>
  <c r="T404" i="1"/>
  <c r="T403" i="1"/>
  <c r="T402" i="1"/>
  <c r="T401" i="1"/>
  <c r="T400" i="1"/>
  <c r="T399" i="1"/>
  <c r="O398" i="1"/>
  <c r="P398" i="1" s="1"/>
  <c r="Q398" i="1" s="1"/>
  <c r="T397" i="1"/>
  <c r="T396" i="1"/>
  <c r="T395" i="1"/>
  <c r="T394" i="1"/>
  <c r="T393" i="1"/>
  <c r="T392" i="1"/>
  <c r="T391" i="1"/>
  <c r="T390" i="1"/>
  <c r="T389" i="1"/>
  <c r="T388" i="1"/>
  <c r="T387" i="1"/>
  <c r="T386" i="1"/>
  <c r="T385" i="1"/>
  <c r="O383" i="1"/>
  <c r="P383" i="1" s="1"/>
  <c r="Q383" i="1" s="1"/>
  <c r="T382" i="1"/>
  <c r="T381" i="1"/>
  <c r="T379" i="1"/>
  <c r="T378" i="1"/>
  <c r="T377" i="1"/>
  <c r="T376" i="1"/>
  <c r="T375" i="1"/>
  <c r="T374" i="1"/>
  <c r="T373" i="1"/>
  <c r="T372" i="1"/>
  <c r="T371" i="1"/>
  <c r="T370" i="1"/>
  <c r="T369" i="1"/>
  <c r="T367" i="1"/>
  <c r="T366" i="1"/>
  <c r="T365" i="1"/>
  <c r="T364" i="1"/>
  <c r="T363" i="1"/>
  <c r="T362" i="1"/>
  <c r="T361" i="1"/>
  <c r="O360" i="1"/>
  <c r="P360" i="1" s="1"/>
  <c r="Q360" i="1" s="1"/>
  <c r="T359" i="1"/>
  <c r="T358" i="1"/>
  <c r="T357" i="1"/>
  <c r="T356" i="1"/>
  <c r="T355" i="1"/>
  <c r="T354" i="1"/>
  <c r="T353" i="1"/>
  <c r="T352" i="1"/>
  <c r="T351" i="1"/>
  <c r="T350" i="1"/>
  <c r="T349" i="1"/>
  <c r="T348" i="1"/>
  <c r="T347" i="1"/>
  <c r="T346" i="1"/>
  <c r="T344" i="1"/>
  <c r="T343" i="1"/>
  <c r="T342" i="1"/>
  <c r="T341" i="1"/>
  <c r="T340" i="1"/>
  <c r="T339" i="1"/>
  <c r="T338" i="1"/>
  <c r="T337" i="1"/>
  <c r="T336" i="1"/>
  <c r="T335" i="1"/>
  <c r="O334" i="1"/>
  <c r="R334" i="1" s="1"/>
  <c r="T333" i="1"/>
  <c r="T332" i="1"/>
  <c r="T331" i="1"/>
  <c r="T330" i="1"/>
  <c r="O329" i="1"/>
  <c r="P329" i="1" s="1"/>
  <c r="Q329" i="1" s="1"/>
  <c r="T328" i="1"/>
  <c r="T327" i="1"/>
  <c r="T326" i="1"/>
  <c r="T325" i="1"/>
  <c r="T324" i="1"/>
  <c r="T323" i="1"/>
  <c r="T322" i="1"/>
  <c r="T321" i="1"/>
  <c r="T320" i="1"/>
  <c r="T319" i="1"/>
  <c r="T318" i="1"/>
  <c r="T317" i="1"/>
  <c r="T316" i="1"/>
  <c r="T315" i="1"/>
  <c r="T314" i="1"/>
  <c r="T313" i="1"/>
  <c r="T312" i="1"/>
  <c r="T311" i="1"/>
  <c r="O310" i="1"/>
  <c r="R310" i="1" s="1"/>
  <c r="T309" i="1"/>
  <c r="T308" i="1"/>
  <c r="T307" i="1"/>
  <c r="T306" i="1"/>
  <c r="T305" i="1"/>
  <c r="T304" i="1"/>
  <c r="T303" i="1"/>
  <c r="T302" i="1"/>
  <c r="T301" i="1"/>
  <c r="T300" i="1"/>
  <c r="T299" i="1"/>
  <c r="T298" i="1"/>
  <c r="T297" i="1"/>
  <c r="T296" i="1"/>
  <c r="T295" i="1"/>
  <c r="T294" i="1"/>
  <c r="T293" i="1"/>
  <c r="T292" i="1"/>
  <c r="T291" i="1"/>
  <c r="R290" i="1"/>
  <c r="O290" i="1"/>
  <c r="P290" i="1" s="1"/>
  <c r="Q290" i="1" s="1"/>
  <c r="O289" i="1"/>
  <c r="P289" i="1" s="1"/>
  <c r="Q289" i="1" s="1"/>
  <c r="T288" i="1"/>
  <c r="T287" i="1"/>
  <c r="T286" i="1"/>
  <c r="T285" i="1"/>
  <c r="T284" i="1"/>
  <c r="T283" i="1"/>
  <c r="T282" i="1"/>
  <c r="T281" i="1"/>
  <c r="T280" i="1"/>
  <c r="T279" i="1"/>
  <c r="T278" i="1"/>
  <c r="T277" i="1"/>
  <c r="T276" i="1"/>
  <c r="T275" i="1"/>
  <c r="T274" i="1"/>
  <c r="T273" i="1"/>
  <c r="T272" i="1"/>
  <c r="T271" i="1"/>
  <c r="T270" i="1"/>
  <c r="T269" i="1"/>
  <c r="T268" i="1"/>
  <c r="T267" i="1"/>
  <c r="T266" i="1"/>
  <c r="T265" i="1"/>
  <c r="T264" i="1"/>
  <c r="T263" i="1"/>
  <c r="T262" i="1"/>
  <c r="T261" i="1"/>
  <c r="T260" i="1"/>
  <c r="T259" i="1"/>
  <c r="T258" i="1"/>
  <c r="T257" i="1"/>
  <c r="T256" i="1"/>
  <c r="T255" i="1"/>
  <c r="T254" i="1"/>
  <c r="T253" i="1"/>
  <c r="T252" i="1"/>
  <c r="T251" i="1"/>
  <c r="T250" i="1"/>
  <c r="T249" i="1"/>
  <c r="T248" i="1"/>
  <c r="T247" i="1"/>
  <c r="T246" i="1"/>
  <c r="T245" i="1"/>
  <c r="T244" i="1"/>
  <c r="T243" i="1"/>
  <c r="T242" i="1"/>
  <c r="T241" i="1"/>
  <c r="T240" i="1"/>
  <c r="T239" i="1"/>
  <c r="T238" i="1"/>
  <c r="O237" i="1"/>
  <c r="P237" i="1" s="1"/>
  <c r="Q237" i="1" s="1"/>
  <c r="R236" i="1"/>
  <c r="O236" i="1"/>
  <c r="P236" i="1" s="1"/>
  <c r="Q236" i="1" s="1"/>
  <c r="T235" i="1"/>
  <c r="T234" i="1"/>
  <c r="T233" i="1"/>
  <c r="T232" i="1"/>
  <c r="T231" i="1"/>
  <c r="T230" i="1"/>
  <c r="T229" i="1"/>
  <c r="O228" i="1"/>
  <c r="R228" i="1" s="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O199" i="1"/>
  <c r="P199" i="1" s="1"/>
  <c r="Q199" i="1" s="1"/>
  <c r="T198" i="1"/>
  <c r="T197" i="1"/>
  <c r="T196" i="1"/>
  <c r="T195" i="1"/>
  <c r="T194" i="1"/>
  <c r="T193" i="1"/>
  <c r="T191" i="1"/>
  <c r="T190" i="1"/>
  <c r="T189" i="1"/>
  <c r="T188" i="1"/>
  <c r="T187" i="1"/>
  <c r="T186" i="1"/>
  <c r="T185" i="1"/>
  <c r="T184" i="1"/>
  <c r="T183" i="1"/>
  <c r="T182" i="1"/>
  <c r="T181" i="1"/>
  <c r="T180" i="1"/>
  <c r="T179" i="1"/>
  <c r="T178" i="1"/>
  <c r="O177" i="1"/>
  <c r="R177" i="1" s="1"/>
  <c r="T176" i="1"/>
  <c r="T175" i="1"/>
  <c r="T174" i="1"/>
  <c r="T173" i="1"/>
  <c r="T172" i="1"/>
  <c r="T171" i="1"/>
  <c r="T170" i="1"/>
  <c r="T169" i="1"/>
  <c r="T168" i="1"/>
  <c r="T167" i="1"/>
  <c r="T166" i="1"/>
  <c r="T165" i="1"/>
  <c r="T164" i="1"/>
  <c r="T163" i="1"/>
  <c r="T162" i="1"/>
  <c r="T161" i="1"/>
  <c r="T160" i="1"/>
  <c r="T159" i="1"/>
  <c r="T158" i="1"/>
  <c r="T157" i="1"/>
  <c r="T156" i="1"/>
  <c r="T155" i="1"/>
  <c r="T154" i="1"/>
  <c r="T153" i="1"/>
  <c r="R152" i="1"/>
  <c r="O152" i="1"/>
  <c r="P152" i="1" s="1"/>
  <c r="Q152" i="1" s="1"/>
  <c r="T151" i="1"/>
  <c r="T150" i="1"/>
  <c r="T149" i="1"/>
  <c r="T148" i="1"/>
  <c r="T147" i="1"/>
  <c r="T146" i="1"/>
  <c r="T145" i="1"/>
  <c r="T144" i="1"/>
  <c r="T143" i="1"/>
  <c r="T142" i="1"/>
  <c r="T141" i="1"/>
  <c r="T140" i="1"/>
  <c r="T139" i="1"/>
  <c r="T138" i="1"/>
  <c r="T137" i="1"/>
  <c r="T136" i="1"/>
  <c r="O135" i="1"/>
  <c r="P135" i="1" s="1"/>
  <c r="Q135" i="1" s="1"/>
  <c r="T134" i="1"/>
  <c r="T133" i="1"/>
  <c r="T132" i="1"/>
  <c r="T131" i="1"/>
  <c r="T130" i="1"/>
  <c r="T129" i="1"/>
  <c r="T128" i="1"/>
  <c r="T127" i="1"/>
  <c r="T126" i="1"/>
  <c r="T125" i="1"/>
  <c r="T124" i="1"/>
  <c r="T123" i="1"/>
  <c r="T122" i="1"/>
  <c r="T121" i="1"/>
  <c r="T120" i="1"/>
  <c r="T119" i="1"/>
  <c r="O118" i="1"/>
  <c r="R118" i="1" s="1"/>
  <c r="T117" i="1"/>
  <c r="T116" i="1"/>
  <c r="T115" i="1"/>
  <c r="T114" i="1"/>
  <c r="T113" i="1"/>
  <c r="T112" i="1"/>
  <c r="O111" i="1"/>
  <c r="P111" i="1" s="1"/>
  <c r="Q111" i="1" s="1"/>
  <c r="O110" i="1"/>
  <c r="R110" i="1" s="1"/>
  <c r="T109" i="1"/>
  <c r="T108" i="1"/>
  <c r="T107" i="1"/>
  <c r="T106" i="1"/>
  <c r="T105" i="1"/>
  <c r="O104" i="1"/>
  <c r="R104" i="1" s="1"/>
  <c r="T103" i="1"/>
  <c r="T102" i="1"/>
  <c r="T101" i="1"/>
  <c r="T100" i="1"/>
  <c r="T99" i="1"/>
  <c r="T98" i="1"/>
  <c r="O97" i="1"/>
  <c r="P97" i="1" s="1"/>
  <c r="Q97" i="1" s="1"/>
  <c r="P96" i="1"/>
  <c r="Q96" i="1" s="1"/>
  <c r="O96" i="1"/>
  <c r="R96" i="1" s="1"/>
  <c r="T95" i="1"/>
  <c r="T94" i="1"/>
  <c r="T93" i="1"/>
  <c r="O92" i="1"/>
  <c r="R92" i="1" s="1"/>
  <c r="O91" i="1"/>
  <c r="P91" i="1" s="1"/>
  <c r="Q91" i="1" s="1"/>
  <c r="T90" i="1"/>
  <c r="O89" i="1"/>
  <c r="P89" i="1" s="1"/>
  <c r="Q89" i="1" s="1"/>
  <c r="T88" i="1"/>
  <c r="T87" i="1"/>
  <c r="T85" i="1"/>
  <c r="T84" i="1"/>
  <c r="T83" i="1"/>
  <c r="T82" i="1"/>
  <c r="T81" i="1"/>
  <c r="T80" i="1"/>
  <c r="O79" i="1"/>
  <c r="R79" i="1" s="1"/>
  <c r="T78" i="1"/>
  <c r="T77" i="1"/>
  <c r="T76" i="1"/>
  <c r="O75" i="1"/>
  <c r="R75" i="1" s="1"/>
  <c r="T74" i="1"/>
  <c r="T73" i="1"/>
  <c r="T72" i="1"/>
  <c r="T71" i="1"/>
  <c r="T70" i="1"/>
  <c r="T69" i="1"/>
  <c r="T68" i="1"/>
  <c r="T67" i="1"/>
  <c r="T66" i="1"/>
  <c r="T65" i="1"/>
  <c r="T64" i="1"/>
  <c r="T63" i="1"/>
  <c r="T62" i="1"/>
  <c r="T61" i="1"/>
  <c r="O60" i="1"/>
  <c r="T59" i="1"/>
  <c r="T58" i="1"/>
  <c r="T57" i="1"/>
  <c r="T56" i="1"/>
  <c r="T55" i="1"/>
  <c r="T54" i="1"/>
  <c r="T53" i="1"/>
  <c r="T52" i="1"/>
  <c r="T51" i="1"/>
  <c r="T50" i="1"/>
  <c r="O49" i="1"/>
  <c r="P49" i="1" s="1"/>
  <c r="Q49" i="1" s="1"/>
  <c r="T48" i="1"/>
  <c r="O47" i="1"/>
  <c r="P47" i="1" s="1"/>
  <c r="Q47" i="1" s="1"/>
  <c r="T46" i="1"/>
  <c r="T45" i="1"/>
  <c r="T44" i="1"/>
  <c r="T42" i="1"/>
  <c r="T41" i="1"/>
  <c r="T40" i="1"/>
  <c r="T39" i="1"/>
  <c r="T38" i="1"/>
  <c r="T37" i="1"/>
  <c r="T36" i="1"/>
  <c r="T35" i="1"/>
  <c r="T34" i="1"/>
  <c r="T33" i="1"/>
  <c r="T32" i="1"/>
  <c r="T31" i="1"/>
  <c r="T30" i="1"/>
  <c r="T29" i="1"/>
  <c r="T28" i="1"/>
  <c r="R27" i="1"/>
  <c r="O27" i="1"/>
  <c r="P27" i="1" s="1"/>
  <c r="Q27" i="1" s="1"/>
  <c r="T26" i="1"/>
  <c r="T25" i="1"/>
  <c r="T24" i="1"/>
  <c r="T23" i="1"/>
  <c r="T22" i="1"/>
  <c r="T21" i="1"/>
  <c r="T20" i="1"/>
  <c r="T19" i="1"/>
  <c r="T18" i="1"/>
  <c r="T17" i="1"/>
  <c r="T16" i="1"/>
  <c r="T15" i="1"/>
  <c r="T13" i="1"/>
  <c r="AD10" i="1"/>
  <c r="AC10" i="1"/>
  <c r="AB10" i="1"/>
  <c r="AA10" i="1"/>
  <c r="Z10" i="1"/>
  <c r="Y10" i="1"/>
  <c r="X10" i="1"/>
  <c r="W10" i="1"/>
  <c r="V10" i="1"/>
  <c r="U10" i="1"/>
  <c r="V553" i="1" l="1"/>
  <c r="AD20" i="1"/>
  <c r="AB168" i="1"/>
  <c r="X44" i="1"/>
  <c r="X33" i="1"/>
  <c r="U174" i="1"/>
  <c r="U14" i="1"/>
  <c r="Y21" i="1"/>
  <c r="P104" i="1"/>
  <c r="Q104" i="1" s="1"/>
  <c r="R111" i="1"/>
  <c r="AA172" i="1"/>
  <c r="R500" i="1"/>
  <c r="AA503" i="1"/>
  <c r="P840" i="1"/>
  <c r="Q840" i="1" s="1"/>
  <c r="P915" i="1"/>
  <c r="Q915" i="1" s="1"/>
  <c r="P925" i="1"/>
  <c r="Q925" i="1" s="1"/>
  <c r="P953" i="1"/>
  <c r="Q953" i="1" s="1"/>
  <c r="P972" i="1"/>
  <c r="Q972" i="1" s="1"/>
  <c r="P1082" i="1"/>
  <c r="Q1082" i="1" s="1"/>
  <c r="P1092" i="1"/>
  <c r="Q1092" i="1" s="1"/>
  <c r="P1245" i="1"/>
  <c r="Q1245" i="1" s="1"/>
  <c r="P1263" i="1"/>
  <c r="Q1263" i="1" s="1"/>
  <c r="P1409" i="1"/>
  <c r="Q1409" i="1" s="1"/>
  <c r="P1429" i="1"/>
  <c r="Q1429" i="1" s="1"/>
  <c r="V107" i="1"/>
  <c r="P110" i="1"/>
  <c r="Q110" i="1" s="1"/>
  <c r="AD115" i="1"/>
  <c r="AA160" i="1"/>
  <c r="W189" i="1"/>
  <c r="P228" i="1"/>
  <c r="Q228" i="1" s="1"/>
  <c r="R237" i="1"/>
  <c r="AC370" i="1"/>
  <c r="P484" i="1"/>
  <c r="Q484" i="1" s="1"/>
  <c r="R528" i="1"/>
  <c r="X531" i="1"/>
  <c r="P703" i="1"/>
  <c r="Q703" i="1" s="1"/>
  <c r="P784" i="1"/>
  <c r="Q784" i="1" s="1"/>
  <c r="P1002" i="1"/>
  <c r="Q1002" i="1" s="1"/>
  <c r="P1016" i="1"/>
  <c r="Q1016" i="1" s="1"/>
  <c r="R1062" i="1"/>
  <c r="P1081" i="1"/>
  <c r="Q1081" i="1" s="1"/>
  <c r="R1134" i="1"/>
  <c r="P1183" i="1"/>
  <c r="Q1183" i="1" s="1"/>
  <c r="P1232" i="1"/>
  <c r="Q1232" i="1" s="1"/>
  <c r="P1340" i="1"/>
  <c r="Q1340" i="1" s="1"/>
  <c r="R1350" i="1"/>
  <c r="R1352" i="1"/>
  <c r="P1500" i="1"/>
  <c r="Q1500" i="1" s="1"/>
  <c r="P1632" i="1"/>
  <c r="Q1632" i="1" s="1"/>
  <c r="P1639" i="1"/>
  <c r="Q1639" i="1" s="1"/>
  <c r="R1652" i="1"/>
  <c r="P1659" i="1"/>
  <c r="Q1659" i="1" s="1"/>
  <c r="R1675" i="1"/>
  <c r="P1769" i="1"/>
  <c r="Q1769" i="1" s="1"/>
  <c r="R1928" i="1"/>
  <c r="P2002" i="1"/>
  <c r="Q2002" i="1" s="1"/>
  <c r="R2046" i="1"/>
  <c r="P2073" i="1"/>
  <c r="Q2073" i="1" s="1"/>
  <c r="X31" i="1"/>
  <c r="P75" i="1"/>
  <c r="Q75" i="1" s="1"/>
  <c r="V117" i="1"/>
  <c r="AB156" i="1"/>
  <c r="V166" i="1"/>
  <c r="P177" i="1"/>
  <c r="Q177" i="1" s="1"/>
  <c r="V212" i="1"/>
  <c r="AB273" i="1"/>
  <c r="P310" i="1"/>
  <c r="Q310" i="1" s="1"/>
  <c r="R329" i="1"/>
  <c r="P425" i="1"/>
  <c r="Q425" i="1" s="1"/>
  <c r="P596" i="1"/>
  <c r="Q596" i="1" s="1"/>
  <c r="R599" i="1"/>
  <c r="P610" i="1"/>
  <c r="Q610" i="1" s="1"/>
  <c r="P1354" i="1"/>
  <c r="Q1354" i="1" s="1"/>
  <c r="P1584" i="1"/>
  <c r="Q1584" i="1" s="1"/>
  <c r="P1954" i="1"/>
  <c r="Q1954" i="1" s="1"/>
  <c r="P2038" i="1"/>
  <c r="Q2038" i="1" s="1"/>
  <c r="R2074" i="1"/>
  <c r="AA81" i="1"/>
  <c r="P92" i="1"/>
  <c r="Q92" i="1" s="1"/>
  <c r="W143" i="1"/>
  <c r="X39" i="1"/>
  <c r="U74" i="1"/>
  <c r="P79" i="1"/>
  <c r="Q79" i="1" s="1"/>
  <c r="AA85" i="1"/>
  <c r="AD105" i="1"/>
  <c r="P118" i="1"/>
  <c r="Q118" i="1" s="1"/>
  <c r="Y141" i="1"/>
  <c r="AA176" i="1"/>
  <c r="P334" i="1"/>
  <c r="Q334" i="1" s="1"/>
  <c r="W487" i="1"/>
  <c r="P504" i="1"/>
  <c r="Q504" i="1" s="1"/>
  <c r="R577" i="1"/>
  <c r="P693" i="1"/>
  <c r="Q693" i="1" s="1"/>
  <c r="P728" i="1"/>
  <c r="Q728" i="1" s="1"/>
  <c r="P1191" i="1"/>
  <c r="Q1191" i="1" s="1"/>
  <c r="P1510" i="1"/>
  <c r="Q1510" i="1" s="1"/>
  <c r="P1674" i="1"/>
  <c r="Q1674" i="1" s="1"/>
  <c r="P1788" i="1"/>
  <c r="Q1788" i="1" s="1"/>
  <c r="P2050" i="1"/>
  <c r="Q2050" i="1" s="1"/>
  <c r="R2063" i="1"/>
  <c r="X35" i="1"/>
  <c r="X41" i="1"/>
  <c r="AA83" i="1"/>
  <c r="U158" i="1"/>
  <c r="AB164" i="1"/>
  <c r="AD185" i="1"/>
  <c r="U191" i="1"/>
  <c r="O450" i="1"/>
  <c r="R450" i="1" s="1"/>
  <c r="X526" i="1"/>
  <c r="AB1681" i="1"/>
  <c r="R47" i="1"/>
  <c r="R49" i="1"/>
  <c r="R89" i="1"/>
  <c r="R91" i="1"/>
  <c r="R97" i="1"/>
  <c r="R135" i="1"/>
  <c r="R199" i="1"/>
  <c r="R289" i="1"/>
  <c r="R360" i="1"/>
  <c r="R383" i="1"/>
  <c r="R398" i="1"/>
  <c r="R422" i="1"/>
  <c r="O454" i="1"/>
  <c r="R733" i="1"/>
  <c r="P733" i="1"/>
  <c r="Q733" i="1" s="1"/>
  <c r="R757" i="1"/>
  <c r="P757" i="1"/>
  <c r="Q757" i="1" s="1"/>
  <c r="R783" i="1"/>
  <c r="P783" i="1"/>
  <c r="Q783" i="1" s="1"/>
  <c r="R963" i="1"/>
  <c r="P963" i="1"/>
  <c r="Q963" i="1" s="1"/>
  <c r="R1154" i="1"/>
  <c r="P1154" i="1"/>
  <c r="Q1154" i="1" s="1"/>
  <c r="R1294" i="1"/>
  <c r="P1294" i="1"/>
  <c r="Q1294" i="1" s="1"/>
  <c r="R1353" i="1"/>
  <c r="P1353" i="1"/>
  <c r="Q1353" i="1" s="1"/>
  <c r="R1550" i="1"/>
  <c r="P1550" i="1"/>
  <c r="Q1550" i="1" s="1"/>
  <c r="R1987" i="1"/>
  <c r="P1987" i="1"/>
  <c r="Q1987" i="1" s="1"/>
  <c r="R2049" i="1"/>
  <c r="P2049" i="1"/>
  <c r="Q2049" i="1" s="1"/>
  <c r="X29" i="1"/>
  <c r="X37" i="1"/>
  <c r="X46" i="1"/>
  <c r="Z65" i="1"/>
  <c r="AC72" i="1"/>
  <c r="AA88" i="1"/>
  <c r="AB139" i="1"/>
  <c r="V154" i="1"/>
  <c r="V162" i="1"/>
  <c r="U170" i="1"/>
  <c r="AA187" i="1"/>
  <c r="AD214" i="1"/>
  <c r="R477" i="1"/>
  <c r="R533" i="1"/>
  <c r="P616" i="1"/>
  <c r="Q616" i="1" s="1"/>
  <c r="R655" i="1"/>
  <c r="P705" i="1"/>
  <c r="Q705" i="1" s="1"/>
  <c r="R708" i="1"/>
  <c r="P730" i="1"/>
  <c r="Q730" i="1" s="1"/>
  <c r="P808" i="1"/>
  <c r="Q808" i="1" s="1"/>
  <c r="P917" i="1"/>
  <c r="Q917" i="1" s="1"/>
  <c r="P966" i="1"/>
  <c r="Q966" i="1" s="1"/>
  <c r="R1013" i="1"/>
  <c r="P1013" i="1"/>
  <c r="Q1013" i="1" s="1"/>
  <c r="P1073" i="1"/>
  <c r="Q1073" i="1" s="1"/>
  <c r="P1227" i="1"/>
  <c r="Q1227" i="1" s="1"/>
  <c r="R1380" i="1"/>
  <c r="P1380" i="1"/>
  <c r="Q1380" i="1" s="1"/>
  <c r="R1443" i="1"/>
  <c r="P1443" i="1"/>
  <c r="Q1443" i="1" s="1"/>
  <c r="P1524" i="1"/>
  <c r="Q1524" i="1" s="1"/>
  <c r="P1618" i="1"/>
  <c r="Q1618" i="1" s="1"/>
  <c r="R1749" i="1"/>
  <c r="P1749" i="1"/>
  <c r="Q1749" i="1" s="1"/>
  <c r="P1778" i="1"/>
  <c r="Q1778" i="1" s="1"/>
  <c r="P1972" i="1"/>
  <c r="Q1972" i="1" s="1"/>
  <c r="P2034" i="1"/>
  <c r="Q2034" i="1" s="1"/>
  <c r="R755" i="1"/>
  <c r="P755" i="1"/>
  <c r="Q755" i="1" s="1"/>
  <c r="R759" i="1"/>
  <c r="P759" i="1"/>
  <c r="Q759" i="1" s="1"/>
  <c r="R1156" i="1"/>
  <c r="P1156" i="1"/>
  <c r="Q1156" i="1" s="1"/>
  <c r="R1312" i="1"/>
  <c r="P1312" i="1"/>
  <c r="Q1312" i="1" s="1"/>
  <c r="R1499" i="1"/>
  <c r="P1499" i="1"/>
  <c r="Q1499" i="1" s="1"/>
  <c r="R1902" i="1"/>
  <c r="P1902" i="1"/>
  <c r="Q1902" i="1" s="1"/>
  <c r="R2001" i="1"/>
  <c r="P2001" i="1"/>
  <c r="Q2001" i="1" s="1"/>
  <c r="R2047" i="1"/>
  <c r="P2047" i="1"/>
  <c r="Q2047" i="1" s="1"/>
  <c r="R426" i="1"/>
  <c r="P534" i="1"/>
  <c r="Q534" i="1" s="1"/>
  <c r="R549" i="1"/>
  <c r="P598" i="1"/>
  <c r="Q598" i="1" s="1"/>
  <c r="P722" i="1"/>
  <c r="Q722" i="1" s="1"/>
  <c r="R1003" i="1"/>
  <c r="P1003" i="1"/>
  <c r="Q1003" i="1" s="1"/>
  <c r="R1017" i="1"/>
  <c r="P1017" i="1"/>
  <c r="Q1017" i="1" s="1"/>
  <c r="P1189" i="1"/>
  <c r="Q1189" i="1" s="1"/>
  <c r="R1441" i="1"/>
  <c r="P1441" i="1"/>
  <c r="Q1441" i="1" s="1"/>
  <c r="P1488" i="1"/>
  <c r="Q1488" i="1" s="1"/>
  <c r="P1504" i="1"/>
  <c r="Q1504" i="1" s="1"/>
  <c r="U1529" i="1"/>
  <c r="P1634" i="1"/>
  <c r="Q1634" i="1" s="1"/>
  <c r="R1777" i="1"/>
  <c r="P1777" i="1"/>
  <c r="Q1777" i="1" s="1"/>
  <c r="P1866" i="1"/>
  <c r="Q1866" i="1" s="1"/>
  <c r="P1952" i="1"/>
  <c r="Q1952" i="1" s="1"/>
  <c r="R2029" i="1"/>
  <c r="P2029" i="1"/>
  <c r="Q2029" i="1" s="1"/>
  <c r="AD24" i="1"/>
  <c r="AC48" i="1"/>
  <c r="Y61" i="1"/>
  <c r="V70" i="1"/>
  <c r="AA78" i="1"/>
  <c r="W93" i="1"/>
  <c r="AB98" i="1"/>
  <c r="U113" i="1"/>
  <c r="AA119" i="1"/>
  <c r="AA125" i="1"/>
  <c r="AB129" i="1"/>
  <c r="Y133" i="1"/>
  <c r="U226" i="1"/>
  <c r="AA230" i="1"/>
  <c r="Z248" i="1"/>
  <c r="AA294" i="1"/>
  <c r="AA304" i="1"/>
  <c r="AA30" i="1"/>
  <c r="AA34" i="1"/>
  <c r="AA38" i="1"/>
  <c r="AA42" i="1"/>
  <c r="U66" i="1"/>
  <c r="X84" i="1"/>
  <c r="AC138" i="1"/>
  <c r="X142" i="1"/>
  <c r="W153" i="1"/>
  <c r="X157" i="1"/>
  <c r="W161" i="1"/>
  <c r="W165" i="1"/>
  <c r="AC167" i="1"/>
  <c r="X169" i="1"/>
  <c r="X173" i="1"/>
  <c r="AD175" i="1"/>
  <c r="AB186" i="1"/>
  <c r="Z188" i="1"/>
  <c r="X190" i="1"/>
  <c r="W213" i="1"/>
  <c r="U269" i="1"/>
  <c r="W272" i="1"/>
  <c r="Y274" i="1"/>
  <c r="AC277" i="1"/>
  <c r="AA321" i="1"/>
  <c r="V333" i="1"/>
  <c r="X342" i="1"/>
  <c r="Y409" i="1"/>
  <c r="V467" i="1"/>
  <c r="AA960" i="1"/>
  <c r="AB965" i="1"/>
  <c r="V978" i="1"/>
  <c r="Z17" i="1"/>
  <c r="V26" i="1"/>
  <c r="AD68" i="1"/>
  <c r="AA76" i="1"/>
  <c r="X90" i="1"/>
  <c r="W95" i="1"/>
  <c r="AB100" i="1"/>
  <c r="AB102" i="1"/>
  <c r="AA121" i="1"/>
  <c r="AA123" i="1"/>
  <c r="AB127" i="1"/>
  <c r="AC131" i="1"/>
  <c r="W233" i="1"/>
  <c r="U313" i="1"/>
  <c r="AD820" i="1"/>
  <c r="V22" i="1"/>
  <c r="AA28" i="1"/>
  <c r="AA32" i="1"/>
  <c r="AA36" i="1"/>
  <c r="AA40" i="1"/>
  <c r="AA45" i="1"/>
  <c r="AC64" i="1"/>
  <c r="Z73" i="1"/>
  <c r="X80" i="1"/>
  <c r="X82" i="1"/>
  <c r="X87" i="1"/>
  <c r="Y106" i="1"/>
  <c r="Y116" i="1"/>
  <c r="AB140" i="1"/>
  <c r="V144" i="1"/>
  <c r="AC155" i="1"/>
  <c r="AD159" i="1"/>
  <c r="AC163" i="1"/>
  <c r="AD171" i="1"/>
  <c r="AC16" i="1"/>
  <c r="V18" i="1"/>
  <c r="Y25" i="1"/>
  <c r="V62" i="1"/>
  <c r="Y69" i="1"/>
  <c r="X77" i="1"/>
  <c r="AB94" i="1"/>
  <c r="W99" i="1"/>
  <c r="W101" i="1"/>
  <c r="X103" i="1"/>
  <c r="AC109" i="1"/>
  <c r="Z112" i="1"/>
  <c r="X120" i="1"/>
  <c r="X122" i="1"/>
  <c r="X124" i="1"/>
  <c r="X126" i="1"/>
  <c r="W128" i="1"/>
  <c r="W130" i="1"/>
  <c r="Z132" i="1"/>
  <c r="V134" i="1"/>
  <c r="AD200" i="1"/>
  <c r="Z227" i="1"/>
  <c r="U247" i="1"/>
  <c r="AC249" i="1"/>
  <c r="Z252" i="1"/>
  <c r="AA255" i="1"/>
  <c r="X293" i="1"/>
  <c r="Z295" i="1"/>
  <c r="V325" i="1"/>
  <c r="AC347" i="1"/>
  <c r="Z437" i="1"/>
  <c r="Z481" i="1"/>
  <c r="AB497" i="1"/>
  <c r="Z661" i="1"/>
  <c r="AD949" i="1"/>
  <c r="U952" i="1"/>
  <c r="W13" i="1"/>
  <c r="Z15" i="1"/>
  <c r="AD18" i="1"/>
  <c r="V20" i="1"/>
  <c r="Y23" i="1"/>
  <c r="AD26" i="1"/>
  <c r="X51" i="1"/>
  <c r="X53" i="1"/>
  <c r="X55" i="1"/>
  <c r="W57" i="1"/>
  <c r="W59" i="1"/>
  <c r="Z63" i="1"/>
  <c r="AC66" i="1"/>
  <c r="V68" i="1"/>
  <c r="Z71" i="1"/>
  <c r="AC74" i="1"/>
  <c r="AD107" i="1"/>
  <c r="U109" i="1"/>
  <c r="Y114" i="1"/>
  <c r="AD117" i="1"/>
  <c r="U136" i="1"/>
  <c r="AA147" i="1"/>
  <c r="Z149" i="1"/>
  <c r="X151" i="1"/>
  <c r="AB178" i="1"/>
  <c r="Z180" i="1"/>
  <c r="W182" i="1"/>
  <c r="Z197" i="1"/>
  <c r="U204" i="1"/>
  <c r="AA206" i="1"/>
  <c r="AD208" i="1"/>
  <c r="U216" i="1"/>
  <c r="X219" i="1"/>
  <c r="Y221" i="1"/>
  <c r="AC224" i="1"/>
  <c r="W239" i="1"/>
  <c r="W266" i="1"/>
  <c r="U279" i="1"/>
  <c r="AD281" i="1"/>
  <c r="Z284" i="1"/>
  <c r="AA287" i="1"/>
  <c r="AC302" i="1"/>
  <c r="AD319" i="1"/>
  <c r="AD344" i="1"/>
  <c r="AC372" i="1"/>
  <c r="X435" i="1"/>
  <c r="V465" i="1"/>
  <c r="AB483" i="1"/>
  <c r="AC578" i="1"/>
  <c r="Z581" i="1"/>
  <c r="AC14" i="1"/>
  <c r="U16" i="1"/>
  <c r="Y19" i="1"/>
  <c r="AD22" i="1"/>
  <c r="V24" i="1"/>
  <c r="AA50" i="1"/>
  <c r="AA52" i="1"/>
  <c r="AA54" i="1"/>
  <c r="AA56" i="1"/>
  <c r="AB58" i="1"/>
  <c r="AD62" i="1"/>
  <c r="U64" i="1"/>
  <c r="Y67" i="1"/>
  <c r="AD70" i="1"/>
  <c r="U72" i="1"/>
  <c r="V105" i="1"/>
  <c r="Z108" i="1"/>
  <c r="AC113" i="1"/>
  <c r="V115" i="1"/>
  <c r="AD146" i="1"/>
  <c r="AA148" i="1"/>
  <c r="W150" i="1"/>
  <c r="AA179" i="1"/>
  <c r="W181" i="1"/>
  <c r="V183" i="1"/>
  <c r="U196" i="1"/>
  <c r="W198" i="1"/>
  <c r="X205" i="1"/>
  <c r="Z207" i="1"/>
  <c r="AB220" i="1"/>
  <c r="AD245" i="1"/>
  <c r="AA259" i="1"/>
  <c r="W262" i="1"/>
  <c r="V265" i="1"/>
  <c r="AD267" i="1"/>
  <c r="Y280" i="1"/>
  <c r="Z297" i="1"/>
  <c r="U306" i="1"/>
  <c r="W311" i="1"/>
  <c r="W323" i="1"/>
  <c r="AA331" i="1"/>
  <c r="AA367" i="1"/>
  <c r="X407" i="1"/>
  <c r="AA469" i="1"/>
  <c r="Y489" i="1"/>
  <c r="U1829" i="1"/>
  <c r="Y1665" i="1"/>
  <c r="X1638" i="1"/>
  <c r="AB1633" i="1"/>
  <c r="U1620" i="1"/>
  <c r="W1588" i="1"/>
  <c r="U1579" i="1"/>
  <c r="Y1542" i="1"/>
  <c r="AD1520" i="1"/>
  <c r="V1514" i="1"/>
  <c r="U1511" i="1"/>
  <c r="AC1507" i="1"/>
  <c r="Z1496" i="1"/>
  <c r="AD1491" i="1"/>
  <c r="AD1397" i="1"/>
  <c r="W1395" i="1"/>
  <c r="V1393" i="1"/>
  <c r="Z1390" i="1"/>
  <c r="X1388" i="1"/>
  <c r="V1386" i="1"/>
  <c r="AD1345" i="1"/>
  <c r="W1343" i="1"/>
  <c r="W1339" i="1"/>
  <c r="AB1337" i="1"/>
  <c r="AD1335" i="1"/>
  <c r="Z1333" i="1"/>
  <c r="AD1331" i="1"/>
  <c r="AA1329" i="1"/>
  <c r="AC1327" i="1"/>
  <c r="AA1325" i="1"/>
  <c r="AC1323" i="1"/>
  <c r="AA1321" i="1"/>
  <c r="AC1319" i="1"/>
  <c r="AA1317" i="1"/>
  <c r="AC1315" i="1"/>
  <c r="AA1313" i="1"/>
  <c r="X1243" i="1"/>
  <c r="AC1241" i="1"/>
  <c r="Y1239" i="1"/>
  <c r="Z1237" i="1"/>
  <c r="AC1235" i="1"/>
  <c r="AA1233" i="1"/>
  <c r="AB1226" i="1"/>
  <c r="U1224" i="1"/>
  <c r="AA1222" i="1"/>
  <c r="U1220" i="1"/>
  <c r="AA1217" i="1"/>
  <c r="U1215" i="1"/>
  <c r="AA1213" i="1"/>
  <c r="AB1187" i="1"/>
  <c r="AD1185" i="1"/>
  <c r="Z1182" i="1"/>
  <c r="AC1116" i="1"/>
  <c r="AA1114" i="1"/>
  <c r="AD1112" i="1"/>
  <c r="Z1110" i="1"/>
  <c r="AB1108" i="1"/>
  <c r="Z1106" i="1"/>
  <c r="AB1104" i="1"/>
  <c r="AC1102" i="1"/>
  <c r="AD1100" i="1"/>
  <c r="U1097" i="1"/>
  <c r="U1095" i="1"/>
  <c r="V1093" i="1"/>
  <c r="AB1083" i="1"/>
  <c r="AD1079" i="1"/>
  <c r="AA1077" i="1"/>
  <c r="AA1075" i="1"/>
  <c r="AC1072" i="1"/>
  <c r="U1053" i="1"/>
  <c r="V1051" i="1"/>
  <c r="X1049" i="1"/>
  <c r="X1047" i="1"/>
  <c r="V1045" i="1"/>
  <c r="AA1040" i="1"/>
  <c r="AC1038" i="1"/>
  <c r="AD1036" i="1"/>
  <c r="W1012" i="1"/>
  <c r="X1010" i="1"/>
  <c r="Y1008" i="1"/>
  <c r="W1006" i="1"/>
  <c r="W1004" i="1"/>
  <c r="AB1001" i="1"/>
  <c r="AC999" i="1"/>
  <c r="AC997" i="1"/>
  <c r="Z1732" i="1"/>
  <c r="Z1729" i="1"/>
  <c r="U1655" i="1"/>
  <c r="AA1552" i="1"/>
  <c r="Y1530" i="1"/>
  <c r="W1454" i="1"/>
  <c r="V1452" i="1"/>
  <c r="AA1437" i="1"/>
  <c r="Z1435" i="1"/>
  <c r="Y1433" i="1"/>
  <c r="AC1430" i="1"/>
  <c r="AA1293" i="1"/>
  <c r="U1291" i="1"/>
  <c r="AA1289" i="1"/>
  <c r="U1287" i="1"/>
  <c r="Y1285" i="1"/>
  <c r="Z1283" i="1"/>
  <c r="AB1278" i="1"/>
  <c r="AB1276" i="1"/>
  <c r="AD1273" i="1"/>
  <c r="AA1271" i="1"/>
  <c r="AB1268" i="1"/>
  <c r="V1266" i="1"/>
  <c r="AA1264" i="1"/>
  <c r="Z1210" i="1"/>
  <c r="AD1208" i="1"/>
  <c r="U1204" i="1"/>
  <c r="AB1202" i="1"/>
  <c r="AB1200" i="1"/>
  <c r="V1198" i="1"/>
  <c r="AA1196" i="1"/>
  <c r="V1194" i="1"/>
  <c r="AA1192" i="1"/>
  <c r="X1133" i="1"/>
  <c r="U1131" i="1"/>
  <c r="X1129" i="1"/>
  <c r="U1127" i="1"/>
  <c r="X1125" i="1"/>
  <c r="U1123" i="1"/>
  <c r="X1121" i="1"/>
  <c r="U1091" i="1"/>
  <c r="W1089" i="1"/>
  <c r="W1087" i="1"/>
  <c r="U1069" i="1"/>
  <c r="U1067" i="1"/>
  <c r="W1065" i="1"/>
  <c r="U1063" i="1"/>
  <c r="AB1059" i="1"/>
  <c r="AB1057" i="1"/>
  <c r="AD1055" i="1"/>
  <c r="V1032" i="1"/>
  <c r="W1030" i="1"/>
  <c r="U1028" i="1"/>
  <c r="W1026" i="1"/>
  <c r="W1024" i="1"/>
  <c r="Y1022" i="1"/>
  <c r="Z1020" i="1"/>
  <c r="Y1018" i="1"/>
  <c r="AA1015" i="1"/>
  <c r="U993" i="1"/>
  <c r="AD988" i="1"/>
  <c r="V985" i="1"/>
  <c r="AC983" i="1"/>
  <c r="U982" i="1"/>
  <c r="W980" i="1"/>
  <c r="AD978" i="1"/>
  <c r="AB975" i="1"/>
  <c r="AD973" i="1"/>
  <c r="AB1782" i="1"/>
  <c r="AA1740" i="1"/>
  <c r="Y1737" i="1"/>
  <c r="Z1613" i="1"/>
  <c r="AC1543" i="1"/>
  <c r="U1434" i="1"/>
  <c r="X1344" i="1"/>
  <c r="AA1336" i="1"/>
  <c r="Z1328" i="1"/>
  <c r="AA1320" i="1"/>
  <c r="AD1292" i="1"/>
  <c r="AB1284" i="1"/>
  <c r="U1272" i="1"/>
  <c r="W1238" i="1"/>
  <c r="AC1225" i="1"/>
  <c r="AD1216" i="1"/>
  <c r="Z1203" i="1"/>
  <c r="AD1195" i="1"/>
  <c r="AB1186" i="1"/>
  <c r="X1130" i="1"/>
  <c r="X1122" i="1"/>
  <c r="X1113" i="1"/>
  <c r="U1105" i="1"/>
  <c r="AD1096" i="1"/>
  <c r="AD1086" i="1"/>
  <c r="V1076" i="1"/>
  <c r="AB1066" i="1"/>
  <c r="V1056" i="1"/>
  <c r="AB1050" i="1"/>
  <c r="V1039" i="1"/>
  <c r="AA1027" i="1"/>
  <c r="Z1019" i="1"/>
  <c r="AB1011" i="1"/>
  <c r="AB991" i="1"/>
  <c r="AC989" i="1"/>
  <c r="W979" i="1"/>
  <c r="V973" i="1"/>
  <c r="V960" i="1"/>
  <c r="Y957" i="1"/>
  <c r="Z955" i="1"/>
  <c r="Y954" i="1"/>
  <c r="AA950" i="1"/>
  <c r="Y949" i="1"/>
  <c r="X1515" i="1"/>
  <c r="AB1495" i="1"/>
  <c r="AC1492" i="1"/>
  <c r="V1436" i="1"/>
  <c r="V1394" i="1"/>
  <c r="V1385" i="1"/>
  <c r="Z1381" i="1"/>
  <c r="V1349" i="1"/>
  <c r="Z1346" i="1"/>
  <c r="Y1338" i="1"/>
  <c r="V1330" i="1"/>
  <c r="U1322" i="1"/>
  <c r="U1314" i="1"/>
  <c r="AB1286" i="1"/>
  <c r="AA1275" i="1"/>
  <c r="Z1265" i="1"/>
  <c r="U1240" i="1"/>
  <c r="AA1218" i="1"/>
  <c r="Z1197" i="1"/>
  <c r="AB1188" i="1"/>
  <c r="AA1181" i="1"/>
  <c r="U1155" i="1"/>
  <c r="AD1132" i="1"/>
  <c r="AD1124" i="1"/>
  <c r="U1115" i="1"/>
  <c r="Y1107" i="1"/>
  <c r="AD1088" i="1"/>
  <c r="U1078" i="1"/>
  <c r="W1071" i="1"/>
  <c r="AB1068" i="1"/>
  <c r="U1058" i="1"/>
  <c r="AA1052" i="1"/>
  <c r="AD1044" i="1"/>
  <c r="V1041" i="1"/>
  <c r="AD1029" i="1"/>
  <c r="Y1021" i="1"/>
  <c r="AA1005" i="1"/>
  <c r="X996" i="1"/>
  <c r="U994" i="1"/>
  <c r="AC992" i="1"/>
  <c r="U989" i="1"/>
  <c r="AB987" i="1"/>
  <c r="AD985" i="1"/>
  <c r="U983" i="1"/>
  <c r="AB981" i="1"/>
  <c r="X971" i="1"/>
  <c r="AA969" i="1"/>
  <c r="Z967" i="1"/>
  <c r="AA961" i="1"/>
  <c r="AA958" i="1"/>
  <c r="U955" i="1"/>
  <c r="AC951" i="1"/>
  <c r="V950" i="1"/>
  <c r="AC947" i="1"/>
  <c r="V946" i="1"/>
  <c r="AC943" i="1"/>
  <c r="U942" i="1"/>
  <c r="AC939" i="1"/>
  <c r="U938" i="1"/>
  <c r="AC935" i="1"/>
  <c r="V934" i="1"/>
  <c r="AA931" i="1"/>
  <c r="Y930" i="1"/>
  <c r="AB921" i="1"/>
  <c r="W920" i="1"/>
  <c r="AC916" i="1"/>
  <c r="X914" i="1"/>
  <c r="AC911" i="1"/>
  <c r="AA910" i="1"/>
  <c r="X909" i="1"/>
  <c r="AB906" i="1"/>
  <c r="W905" i="1"/>
  <c r="AC901" i="1"/>
  <c r="AD900" i="1"/>
  <c r="AC899" i="1"/>
  <c r="AD898" i="1"/>
  <c r="AD897" i="1"/>
  <c r="AC896" i="1"/>
  <c r="AD895" i="1"/>
  <c r="AC894" i="1"/>
  <c r="AA893" i="1"/>
  <c r="X892" i="1"/>
  <c r="AB889" i="1"/>
  <c r="Y1641" i="1"/>
  <c r="Z1398" i="1"/>
  <c r="V1334" i="1"/>
  <c r="U1318" i="1"/>
  <c r="AD1282" i="1"/>
  <c r="U1279" i="1"/>
  <c r="Y1242" i="1"/>
  <c r="AA1214" i="1"/>
  <c r="W1211" i="1"/>
  <c r="V1103" i="1"/>
  <c r="V1080" i="1"/>
  <c r="AD1064" i="1"/>
  <c r="AC1048" i="1"/>
  <c r="U1033" i="1"/>
  <c r="AC1031" i="1"/>
  <c r="W1014" i="1"/>
  <c r="AC1009" i="1"/>
  <c r="W986" i="1"/>
  <c r="X976" i="1"/>
  <c r="U958" i="1"/>
  <c r="Z952" i="1"/>
  <c r="Z948" i="1"/>
  <c r="Y945" i="1"/>
  <c r="AA940" i="1"/>
  <c r="X937" i="1"/>
  <c r="AC932" i="1"/>
  <c r="W929" i="1"/>
  <c r="U928" i="1"/>
  <c r="V927" i="1"/>
  <c r="U924" i="1"/>
  <c r="W923" i="1"/>
  <c r="AA918" i="1"/>
  <c r="U916" i="1"/>
  <c r="W913" i="1"/>
  <c r="W910" i="1"/>
  <c r="AA908" i="1"/>
  <c r="X907" i="1"/>
  <c r="AA905" i="1"/>
  <c r="Y901" i="1"/>
  <c r="V900" i="1"/>
  <c r="Z897" i="1"/>
  <c r="U896" i="1"/>
  <c r="W893" i="1"/>
  <c r="AA891" i="1"/>
  <c r="X890" i="1"/>
  <c r="AA888" i="1"/>
  <c r="X887" i="1"/>
  <c r="AA884" i="1"/>
  <c r="X883" i="1"/>
  <c r="AA880" i="1"/>
  <c r="X879" i="1"/>
  <c r="AA875" i="1"/>
  <c r="X874" i="1"/>
  <c r="AB871" i="1"/>
  <c r="W870" i="1"/>
  <c r="AB867" i="1"/>
  <c r="W866" i="1"/>
  <c r="AB863" i="1"/>
  <c r="W862" i="1"/>
  <c r="U861" i="1"/>
  <c r="AB858" i="1"/>
  <c r="Y857" i="1"/>
  <c r="AB854" i="1"/>
  <c r="AB852" i="1"/>
  <c r="W851" i="1"/>
  <c r="AA848" i="1"/>
  <c r="X847" i="1"/>
  <c r="AB844" i="1"/>
  <c r="Y842" i="1"/>
  <c r="AB833" i="1"/>
  <c r="W832" i="1"/>
  <c r="AA829" i="1"/>
  <c r="X828" i="1"/>
  <c r="AB825" i="1"/>
  <c r="W824" i="1"/>
  <c r="AB821" i="1"/>
  <c r="Z820" i="1"/>
  <c r="Y819" i="1"/>
  <c r="Z818" i="1"/>
  <c r="Z817" i="1"/>
  <c r="Y816" i="1"/>
  <c r="Z815" i="1"/>
  <c r="Y814" i="1"/>
  <c r="W813" i="1"/>
  <c r="AB810" i="1"/>
  <c r="Y809" i="1"/>
  <c r="AC805" i="1"/>
  <c r="AD804" i="1"/>
  <c r="AC803" i="1"/>
  <c r="AD802" i="1"/>
  <c r="AD801" i="1"/>
  <c r="AC800" i="1"/>
  <c r="AD799" i="1"/>
  <c r="AC798" i="1"/>
  <c r="AA797" i="1"/>
  <c r="V795" i="1"/>
  <c r="U794" i="1"/>
  <c r="V793" i="1"/>
  <c r="V792" i="1"/>
  <c r="U791" i="1"/>
  <c r="V790" i="1"/>
  <c r="U789" i="1"/>
  <c r="AA786" i="1"/>
  <c r="X785" i="1"/>
  <c r="AB782" i="1"/>
  <c r="W781" i="1"/>
  <c r="AC778" i="1"/>
  <c r="AD777" i="1"/>
  <c r="AC776" i="1"/>
  <c r="W774" i="1"/>
  <c r="AB771" i="1"/>
  <c r="W770" i="1"/>
  <c r="U769" i="1"/>
  <c r="V768" i="1"/>
  <c r="U767" i="1"/>
  <c r="V766" i="1"/>
  <c r="V765" i="1"/>
  <c r="U764" i="1"/>
  <c r="V763" i="1"/>
  <c r="U762" i="1"/>
  <c r="V761" i="1"/>
  <c r="U760" i="1"/>
  <c r="Z756" i="1"/>
  <c r="AA752" i="1"/>
  <c r="X751" i="1"/>
  <c r="AA748" i="1"/>
  <c r="X747" i="1"/>
  <c r="AB744" i="1"/>
  <c r="W743" i="1"/>
  <c r="U742" i="1"/>
  <c r="V741" i="1"/>
  <c r="U740" i="1"/>
  <c r="V739" i="1"/>
  <c r="U738" i="1"/>
  <c r="V737" i="1"/>
  <c r="U736" i="1"/>
  <c r="V735" i="1"/>
  <c r="U734" i="1"/>
  <c r="AA731" i="1"/>
  <c r="U729" i="1"/>
  <c r="AB725" i="1"/>
  <c r="W724" i="1"/>
  <c r="U723" i="1"/>
  <c r="Z707" i="1"/>
  <c r="Y706" i="1"/>
  <c r="AC702" i="1"/>
  <c r="AB701" i="1"/>
  <c r="W700" i="1"/>
  <c r="AA697" i="1"/>
  <c r="X696" i="1"/>
  <c r="AA692" i="1"/>
  <c r="X691" i="1"/>
  <c r="AA688" i="1"/>
  <c r="X686" i="1"/>
  <c r="AA683" i="1"/>
  <c r="X682" i="1"/>
  <c r="AA679" i="1"/>
  <c r="X678" i="1"/>
  <c r="AA675" i="1"/>
  <c r="X674" i="1"/>
  <c r="AB658" i="1"/>
  <c r="W657" i="1"/>
  <c r="W653" i="1"/>
  <c r="AB650" i="1"/>
  <c r="W649" i="1"/>
  <c r="AB639" i="1"/>
  <c r="W638" i="1"/>
  <c r="AA635" i="1"/>
  <c r="W1570" i="1"/>
  <c r="W1565" i="1"/>
  <c r="Y1453" i="1"/>
  <c r="AA1324" i="1"/>
  <c r="AA1290" i="1"/>
  <c r="AD1221" i="1"/>
  <c r="W1209" i="1"/>
  <c r="AB1201" i="1"/>
  <c r="V1184" i="1"/>
  <c r="W1117" i="1"/>
  <c r="AD1046" i="1"/>
  <c r="Z1007" i="1"/>
  <c r="V1000" i="1"/>
  <c r="U992" i="1"/>
  <c r="Z968" i="1"/>
  <c r="AC959" i="1"/>
  <c r="AD954" i="1"/>
  <c r="X951" i="1"/>
  <c r="X943" i="1"/>
  <c r="AD941" i="1"/>
  <c r="W936" i="1"/>
  <c r="AB934" i="1"/>
  <c r="AD927" i="1"/>
  <c r="Y924" i="1"/>
  <c r="X921" i="1"/>
  <c r="AB919" i="1"/>
  <c r="Y916" i="1"/>
  <c r="Y911" i="1"/>
  <c r="AB909" i="1"/>
  <c r="AB907" i="1"/>
  <c r="AA902" i="1"/>
  <c r="U899" i="1"/>
  <c r="Y894" i="1"/>
  <c r="AB892" i="1"/>
  <c r="AB890" i="1"/>
  <c r="W888" i="1"/>
  <c r="AA886" i="1"/>
  <c r="X885" i="1"/>
  <c r="AB883" i="1"/>
  <c r="W880" i="1"/>
  <c r="AA878" i="1"/>
  <c r="Y877" i="1"/>
  <c r="X876" i="1"/>
  <c r="AB874" i="1"/>
  <c r="X871" i="1"/>
  <c r="AB869" i="1"/>
  <c r="W868" i="1"/>
  <c r="AA866" i="1"/>
  <c r="X863" i="1"/>
  <c r="AC861" i="1"/>
  <c r="X860" i="1"/>
  <c r="AC855" i="1"/>
  <c r="AA851" i="1"/>
  <c r="W848" i="1"/>
  <c r="AA846" i="1"/>
  <c r="Y845" i="1"/>
  <c r="U842" i="1"/>
  <c r="AD839" i="1"/>
  <c r="AD838" i="1"/>
  <c r="AC837" i="1"/>
  <c r="AD836" i="1"/>
  <c r="AC835" i="1"/>
  <c r="AA834" i="1"/>
  <c r="X831" i="1"/>
  <c r="AB826" i="1"/>
  <c r="X823" i="1"/>
  <c r="V820" i="1"/>
  <c r="AD817" i="1"/>
  <c r="U816" i="1"/>
  <c r="AA813" i="1"/>
  <c r="X810" i="1"/>
  <c r="AB807" i="1"/>
  <c r="W806" i="1"/>
  <c r="Y803" i="1"/>
  <c r="V802" i="1"/>
  <c r="Z799" i="1"/>
  <c r="U798" i="1"/>
  <c r="Z795" i="1"/>
  <c r="AD792" i="1"/>
  <c r="Y791" i="1"/>
  <c r="AA788" i="1"/>
  <c r="X787" i="1"/>
  <c r="AB785" i="1"/>
  <c r="X782" i="1"/>
  <c r="AB780" i="1"/>
  <c r="W779" i="1"/>
  <c r="Y776" i="1"/>
  <c r="AB773" i="1"/>
  <c r="W772" i="1"/>
  <c r="AA770" i="1"/>
  <c r="AC767" i="1"/>
  <c r="Z766" i="1"/>
  <c r="AD763" i="1"/>
  <c r="Y762" i="1"/>
  <c r="X758" i="1"/>
  <c r="W754" i="1"/>
  <c r="AB749" i="1"/>
  <c r="X746" i="1"/>
  <c r="AD741" i="1"/>
  <c r="Y740" i="1"/>
  <c r="AD737" i="1"/>
  <c r="Y736" i="1"/>
  <c r="X732" i="1"/>
  <c r="Y729" i="1"/>
  <c r="X725" i="1"/>
  <c r="AC723" i="1"/>
  <c r="V721" i="1"/>
  <c r="U720" i="1"/>
  <c r="V719" i="1"/>
  <c r="U718" i="1"/>
  <c r="V717" i="1"/>
  <c r="U716" i="1"/>
  <c r="V715" i="1"/>
  <c r="V714" i="1"/>
  <c r="U713" i="1"/>
  <c r="V712" i="1"/>
  <c r="U711" i="1"/>
  <c r="AD707" i="1"/>
  <c r="U706" i="1"/>
  <c r="U702" i="1"/>
  <c r="O702" i="1" s="1"/>
  <c r="P702" i="1" s="1"/>
  <c r="Q702" i="1" s="1"/>
  <c r="AA700" i="1"/>
  <c r="W697" i="1"/>
  <c r="AA695" i="1"/>
  <c r="X694" i="1"/>
  <c r="AB691" i="1"/>
  <c r="W688" i="1"/>
  <c r="AA685" i="1"/>
  <c r="X684" i="1"/>
  <c r="AB682" i="1"/>
  <c r="W679" i="1"/>
  <c r="AA677" i="1"/>
  <c r="X676" i="1"/>
  <c r="AB674" i="1"/>
  <c r="X658" i="1"/>
  <c r="AB656" i="1"/>
  <c r="X652" i="1"/>
  <c r="AD647" i="1"/>
  <c r="AC646" i="1"/>
  <c r="AD645" i="1"/>
  <c r="AD644" i="1"/>
  <c r="AC643" i="1"/>
  <c r="AD642" i="1"/>
  <c r="AC641" i="1"/>
  <c r="AA640" i="1"/>
  <c r="X637" i="1"/>
  <c r="X634" i="1"/>
  <c r="AB623" i="1"/>
  <c r="W622" i="1"/>
  <c r="AB619" i="1"/>
  <c r="W618" i="1"/>
  <c r="AD615" i="1"/>
  <c r="AC614" i="1"/>
  <c r="AD613" i="1"/>
  <c r="AC612" i="1"/>
  <c r="AD611" i="1"/>
  <c r="X609" i="1"/>
  <c r="AB606" i="1"/>
  <c r="W605" i="1"/>
  <c r="AC602" i="1"/>
  <c r="AD601" i="1"/>
  <c r="AC600" i="1"/>
  <c r="V1326" i="1"/>
  <c r="AA1316" i="1"/>
  <c r="AC1267" i="1"/>
  <c r="W1244" i="1"/>
  <c r="U1234" i="1"/>
  <c r="AA1223" i="1"/>
  <c r="U1084" i="1"/>
  <c r="U1060" i="1"/>
  <c r="AC1023" i="1"/>
  <c r="AA970" i="1"/>
  <c r="X959" i="1"/>
  <c r="Z956" i="1"/>
  <c r="U948" i="1"/>
  <c r="AA946" i="1"/>
  <c r="AA944" i="1"/>
  <c r="X941" i="1"/>
  <c r="X939" i="1"/>
  <c r="AD937" i="1"/>
  <c r="X932" i="1"/>
  <c r="AD930" i="1"/>
  <c r="AC928" i="1"/>
  <c r="Z927" i="1"/>
  <c r="AB922" i="1"/>
  <c r="X919" i="1"/>
  <c r="AB914" i="1"/>
  <c r="U911" i="1"/>
  <c r="AB904" i="1"/>
  <c r="W902" i="1"/>
  <c r="Z900" i="1"/>
  <c r="V897" i="1"/>
  <c r="Z895" i="1"/>
  <c r="U894" i="1"/>
  <c r="W886" i="1"/>
  <c r="AB881" i="1"/>
  <c r="W878" i="1"/>
  <c r="U877" i="1"/>
  <c r="AA872" i="1"/>
  <c r="X869" i="1"/>
  <c r="AA864" i="1"/>
  <c r="Y861" i="1"/>
  <c r="X858" i="1"/>
  <c r="AB856" i="1"/>
  <c r="Y855" i="1"/>
  <c r="AB849" i="1"/>
  <c r="W846" i="1"/>
  <c r="Z839" i="1"/>
  <c r="Z838" i="1"/>
  <c r="Y837" i="1"/>
  <c r="Z836" i="1"/>
  <c r="Y835" i="1"/>
  <c r="W834" i="1"/>
  <c r="AA832" i="1"/>
  <c r="W829" i="1"/>
  <c r="AA827" i="1"/>
  <c r="X826" i="1"/>
  <c r="AA824" i="1"/>
  <c r="X821" i="1"/>
  <c r="AD818" i="1"/>
  <c r="V817" i="1"/>
  <c r="AC814" i="1"/>
  <c r="AA811" i="1"/>
  <c r="X807" i="1"/>
  <c r="Z804" i="1"/>
  <c r="U803" i="1"/>
  <c r="Y800" i="1"/>
  <c r="V799" i="1"/>
  <c r="AD793" i="1"/>
  <c r="Z792" i="1"/>
  <c r="AC789" i="1"/>
  <c r="W788" i="1"/>
  <c r="X780" i="1"/>
  <c r="Z777" i="1"/>
  <c r="U776" i="1"/>
  <c r="X773" i="1"/>
  <c r="AD768" i="1"/>
  <c r="Y767" i="1"/>
  <c r="AC764" i="1"/>
  <c r="Z763" i="1"/>
  <c r="AC760" i="1"/>
  <c r="AD756" i="1"/>
  <c r="W752" i="1"/>
  <c r="AA750" i="1"/>
  <c r="X749" i="1"/>
  <c r="AB747" i="1"/>
  <c r="X744" i="1"/>
  <c r="AC742" i="1"/>
  <c r="Z741" i="1"/>
  <c r="AC738" i="1"/>
  <c r="Z737" i="1"/>
  <c r="AC734" i="1"/>
  <c r="AD727" i="1"/>
  <c r="AA726" i="1"/>
  <c r="Y723" i="1"/>
  <c r="V707" i="1"/>
  <c r="AA704" i="1"/>
  <c r="AB698" i="1"/>
  <c r="W695" i="1"/>
  <c r="AB689" i="1"/>
  <c r="W685" i="1"/>
  <c r="AB680" i="1"/>
  <c r="W677" i="1"/>
  <c r="AC672" i="1"/>
  <c r="AD671" i="1"/>
  <c r="AC670" i="1"/>
  <c r="AD669" i="1"/>
  <c r="AC668" i="1"/>
  <c r="AD666" i="1"/>
  <c r="AC665" i="1"/>
  <c r="AD664" i="1"/>
  <c r="AD663" i="1"/>
  <c r="AC662" i="1"/>
  <c r="AD661" i="1"/>
  <c r="AC660" i="1"/>
  <c r="AA659" i="1"/>
  <c r="X656" i="1"/>
  <c r="AA653" i="1"/>
  <c r="X650" i="1"/>
  <c r="Z647" i="1"/>
  <c r="Y646" i="1"/>
  <c r="Z645" i="1"/>
  <c r="Z644" i="1"/>
  <c r="Y643" i="1"/>
  <c r="Z642" i="1"/>
  <c r="Y641" i="1"/>
  <c r="W640" i="1"/>
  <c r="AA638" i="1"/>
  <c r="W635" i="1"/>
  <c r="AC632" i="1"/>
  <c r="AD631" i="1"/>
  <c r="AC630" i="1"/>
  <c r="AD629" i="1"/>
  <c r="AD628" i="1"/>
  <c r="AC627" i="1"/>
  <c r="AD626" i="1"/>
  <c r="AC625" i="1"/>
  <c r="AA624" i="1"/>
  <c r="X623" i="1"/>
  <c r="AA620" i="1"/>
  <c r="X619" i="1"/>
  <c r="Z615" i="1"/>
  <c r="Y614" i="1"/>
  <c r="Z613" i="1"/>
  <c r="Y612" i="1"/>
  <c r="Z611" i="1"/>
  <c r="AB607" i="1"/>
  <c r="X606" i="1"/>
  <c r="AA603" i="1"/>
  <c r="Y602" i="1"/>
  <c r="Z601" i="1"/>
  <c r="Y600" i="1"/>
  <c r="AA595" i="1"/>
  <c r="X594" i="1"/>
  <c r="AB591" i="1"/>
  <c r="W590" i="1"/>
  <c r="AC587" i="1"/>
  <c r="AD586" i="1"/>
  <c r="AC585" i="1"/>
  <c r="W583" i="1"/>
  <c r="U582" i="1"/>
  <c r="V581" i="1"/>
  <c r="U580" i="1"/>
  <c r="V579" i="1"/>
  <c r="U578" i="1"/>
  <c r="AB575" i="1"/>
  <c r="W574" i="1"/>
  <c r="AD571" i="1"/>
  <c r="AC570" i="1"/>
  <c r="AD569" i="1"/>
  <c r="AD568" i="1"/>
  <c r="AC567" i="1"/>
  <c r="X1109" i="1"/>
  <c r="AC1090" i="1"/>
  <c r="AA938" i="1"/>
  <c r="AB933" i="1"/>
  <c r="V931" i="1"/>
  <c r="AC924" i="1"/>
  <c r="AA920" i="1"/>
  <c r="X906" i="1"/>
  <c r="V898" i="1"/>
  <c r="AB887" i="1"/>
  <c r="AA882" i="1"/>
  <c r="AB873" i="1"/>
  <c r="AA862" i="1"/>
  <c r="AB850" i="1"/>
  <c r="AC842" i="1"/>
  <c r="V839" i="1"/>
  <c r="U837" i="1"/>
  <c r="U835" i="1"/>
  <c r="AB830" i="1"/>
  <c r="AB828" i="1"/>
  <c r="AB823" i="1"/>
  <c r="AC819" i="1"/>
  <c r="AD815" i="1"/>
  <c r="AC809" i="1"/>
  <c r="V804" i="1"/>
  <c r="U800" i="1"/>
  <c r="AC794" i="1"/>
  <c r="AD790" i="1"/>
  <c r="W786" i="1"/>
  <c r="U778" i="1"/>
  <c r="AA774" i="1"/>
  <c r="AC769" i="1"/>
  <c r="AD765" i="1"/>
  <c r="AD761" i="1"/>
  <c r="AB758" i="1"/>
  <c r="AB753" i="1"/>
  <c r="AB751" i="1"/>
  <c r="AB746" i="1"/>
  <c r="Y742" i="1"/>
  <c r="Y738" i="1"/>
  <c r="Y734" i="1"/>
  <c r="AC729" i="1"/>
  <c r="W726" i="1"/>
  <c r="AC720" i="1"/>
  <c r="Z719" i="1"/>
  <c r="AC716" i="1"/>
  <c r="Z715" i="1"/>
  <c r="AD712" i="1"/>
  <c r="Y711" i="1"/>
  <c r="AB699" i="1"/>
  <c r="AB686" i="1"/>
  <c r="AA681" i="1"/>
  <c r="Z671" i="1"/>
  <c r="U670" i="1"/>
  <c r="Z666" i="1"/>
  <c r="U665" i="1"/>
  <c r="Y662" i="1"/>
  <c r="V661" i="1"/>
  <c r="AA657" i="1"/>
  <c r="AA651" i="1"/>
  <c r="AA649" i="1"/>
  <c r="X639" i="1"/>
  <c r="W633" i="1"/>
  <c r="Y630" i="1"/>
  <c r="V629" i="1"/>
  <c r="Z626" i="1"/>
  <c r="U625" i="1"/>
  <c r="X621" i="1"/>
  <c r="X617" i="1"/>
  <c r="AA608" i="1"/>
  <c r="AB604" i="1"/>
  <c r="W595" i="1"/>
  <c r="AA593" i="1"/>
  <c r="X592" i="1"/>
  <c r="AA590" i="1"/>
  <c r="Y587" i="1"/>
  <c r="V586" i="1"/>
  <c r="AA583" i="1"/>
  <c r="AC580" i="1"/>
  <c r="Z579" i="1"/>
  <c r="AA576" i="1"/>
  <c r="X573" i="1"/>
  <c r="Y570" i="1"/>
  <c r="V569" i="1"/>
  <c r="AD566" i="1"/>
  <c r="AC565" i="1"/>
  <c r="AA564" i="1"/>
  <c r="X563" i="1"/>
  <c r="AB560" i="1"/>
  <c r="W559" i="1"/>
  <c r="AC556" i="1"/>
  <c r="AD555" i="1"/>
  <c r="AC554" i="1"/>
  <c r="AD553" i="1"/>
  <c r="AD552" i="1"/>
  <c r="AC551" i="1"/>
  <c r="AD550" i="1"/>
  <c r="X548" i="1"/>
  <c r="AA545" i="1"/>
  <c r="X544" i="1"/>
  <c r="AA541" i="1"/>
  <c r="X540" i="1"/>
  <c r="AB537" i="1"/>
  <c r="W536" i="1"/>
  <c r="W532" i="1"/>
  <c r="AC529" i="1"/>
  <c r="W527" i="1"/>
  <c r="AB524" i="1"/>
  <c r="W523" i="1"/>
  <c r="AB520" i="1"/>
  <c r="W519" i="1"/>
  <c r="AC516" i="1"/>
  <c r="AD515" i="1"/>
  <c r="AD514" i="1"/>
  <c r="AC513" i="1"/>
  <c r="AA511" i="1"/>
  <c r="X510" i="1"/>
  <c r="AC507" i="1"/>
  <c r="AD506" i="1"/>
  <c r="AC505" i="1"/>
  <c r="W503" i="1"/>
  <c r="U502" i="1"/>
  <c r="V501" i="1"/>
  <c r="U499" i="1"/>
  <c r="V498" i="1"/>
  <c r="Y497" i="1"/>
  <c r="Y496" i="1"/>
  <c r="AA495" i="1"/>
  <c r="AD494" i="1"/>
  <c r="V493" i="1"/>
  <c r="Y492" i="1"/>
  <c r="AD491" i="1"/>
  <c r="V491" i="1"/>
  <c r="Y490" i="1"/>
  <c r="AC489" i="1"/>
  <c r="U489" i="1"/>
  <c r="Z488" i="1"/>
  <c r="AC487" i="1"/>
  <c r="U487" i="1"/>
  <c r="Z486" i="1"/>
  <c r="AD485" i="1"/>
  <c r="V485" i="1"/>
  <c r="X483" i="1"/>
  <c r="AA482" i="1"/>
  <c r="X481" i="1"/>
  <c r="AB480" i="1"/>
  <c r="W479" i="1"/>
  <c r="AB478" i="1"/>
  <c r="AD476" i="1"/>
  <c r="V476" i="1"/>
  <c r="Z475" i="1"/>
  <c r="AC474" i="1"/>
  <c r="U474" i="1"/>
  <c r="Z473" i="1"/>
  <c r="AC472" i="1"/>
  <c r="U472" i="1"/>
  <c r="Y471" i="1"/>
  <c r="AD470" i="1"/>
  <c r="V470" i="1"/>
  <c r="Y469" i="1"/>
  <c r="AD468" i="1"/>
  <c r="V468" i="1"/>
  <c r="Z467" i="1"/>
  <c r="AC466" i="1"/>
  <c r="U466" i="1"/>
  <c r="Z465" i="1"/>
  <c r="AC464" i="1"/>
  <c r="U464" i="1"/>
  <c r="Y463" i="1"/>
  <c r="AD462" i="1"/>
  <c r="V462" i="1"/>
  <c r="Y461" i="1"/>
  <c r="AD460" i="1"/>
  <c r="V460" i="1"/>
  <c r="Y459" i="1"/>
  <c r="AD458" i="1"/>
  <c r="V458" i="1"/>
  <c r="Y457" i="1"/>
  <c r="AD456" i="1"/>
  <c r="V456" i="1"/>
  <c r="Y455" i="1"/>
  <c r="W453" i="1"/>
  <c r="AA451" i="1"/>
  <c r="AC449" i="1"/>
  <c r="U449" i="1"/>
  <c r="Z448" i="1"/>
  <c r="AD447" i="1"/>
  <c r="V447" i="1"/>
  <c r="Y446" i="1"/>
  <c r="AD445" i="1"/>
  <c r="V445" i="1"/>
  <c r="Y444" i="1"/>
  <c r="AD443" i="1"/>
  <c r="V443" i="1"/>
  <c r="Y442" i="1"/>
  <c r="AD441" i="1"/>
  <c r="V441" i="1"/>
  <c r="Y440" i="1"/>
  <c r="AD439" i="1"/>
  <c r="V439" i="1"/>
  <c r="Z438" i="1"/>
  <c r="AD437" i="1"/>
  <c r="V437" i="1"/>
  <c r="Y436" i="1"/>
  <c r="AD435" i="1"/>
  <c r="V435" i="1"/>
  <c r="Y434" i="1"/>
  <c r="AD433" i="1"/>
  <c r="V433" i="1"/>
  <c r="Z432" i="1"/>
  <c r="AC431" i="1"/>
  <c r="U431" i="1"/>
  <c r="Z430" i="1"/>
  <c r="AC429" i="1"/>
  <c r="U429" i="1"/>
  <c r="Y428" i="1"/>
  <c r="AD427" i="1"/>
  <c r="V427" i="1"/>
  <c r="AC424" i="1"/>
  <c r="U424" i="1"/>
  <c r="Y423" i="1"/>
  <c r="Z420" i="1"/>
  <c r="AC419" i="1"/>
  <c r="U419" i="1"/>
  <c r="Z418" i="1"/>
  <c r="AD417" i="1"/>
  <c r="V417" i="1"/>
  <c r="Y416" i="1"/>
  <c r="AD415" i="1"/>
  <c r="V415" i="1"/>
  <c r="Y414" i="1"/>
  <c r="AC413" i="1"/>
  <c r="U413" i="1"/>
  <c r="Z412" i="1"/>
  <c r="AC411" i="1"/>
  <c r="U411" i="1"/>
  <c r="Z410" i="1"/>
  <c r="AC409" i="1"/>
  <c r="U409" i="1"/>
  <c r="Y408" i="1"/>
  <c r="AD407" i="1"/>
  <c r="V407" i="1"/>
  <c r="Y406" i="1"/>
  <c r="AD405" i="1"/>
  <c r="V405" i="1"/>
  <c r="Z404" i="1"/>
  <c r="AC403" i="1"/>
  <c r="U403" i="1"/>
  <c r="O403" i="1" s="1"/>
  <c r="Z402" i="1"/>
  <c r="AC401" i="1"/>
  <c r="U401" i="1"/>
  <c r="Y400" i="1"/>
  <c r="AD399" i="1"/>
  <c r="V399" i="1"/>
  <c r="X397" i="1"/>
  <c r="AA396" i="1"/>
  <c r="W395" i="1"/>
  <c r="AB394" i="1"/>
  <c r="W393" i="1"/>
  <c r="AB392" i="1"/>
  <c r="X391" i="1"/>
  <c r="AA390" i="1"/>
  <c r="Y389" i="1"/>
  <c r="AD388" i="1"/>
  <c r="V388" i="1"/>
  <c r="Y387" i="1"/>
  <c r="AD386" i="1"/>
  <c r="V386" i="1"/>
  <c r="Z385" i="1"/>
  <c r="AB382" i="1"/>
  <c r="W381" i="1"/>
  <c r="AB380" i="1"/>
  <c r="AD379" i="1"/>
  <c r="V379" i="1"/>
  <c r="Y378" i="1"/>
  <c r="AD377" i="1"/>
  <c r="V377" i="1"/>
  <c r="Y376" i="1"/>
  <c r="AD375" i="1"/>
  <c r="V375" i="1"/>
  <c r="Y374" i="1"/>
  <c r="AD373" i="1"/>
  <c r="V373" i="1"/>
  <c r="Y372" i="1"/>
  <c r="AD371" i="1"/>
  <c r="V371" i="1"/>
  <c r="Y370" i="1"/>
  <c r="AD369" i="1"/>
  <c r="V369" i="1"/>
  <c r="Y367" i="1"/>
  <c r="AD366" i="1"/>
  <c r="V366" i="1"/>
  <c r="Y365" i="1"/>
  <c r="AD364" i="1"/>
  <c r="V364" i="1"/>
  <c r="Y363" i="1"/>
  <c r="AD362" i="1"/>
  <c r="V362" i="1"/>
  <c r="Y361" i="1"/>
  <c r="AB359" i="1"/>
  <c r="W358" i="1"/>
  <c r="AB357" i="1"/>
  <c r="W356" i="1"/>
  <c r="AB355" i="1"/>
  <c r="W354" i="1"/>
  <c r="AA353" i="1"/>
  <c r="X352" i="1"/>
  <c r="AA351" i="1"/>
  <c r="X350" i="1"/>
  <c r="AA349" i="1"/>
  <c r="X348" i="1"/>
  <c r="AA347" i="1"/>
  <c r="X346" i="1"/>
  <c r="AB344" i="1"/>
  <c r="W343" i="1"/>
  <c r="AB342" i="1"/>
  <c r="W341" i="1"/>
  <c r="AB340" i="1"/>
  <c r="W339" i="1"/>
  <c r="AB338" i="1"/>
  <c r="W337" i="1"/>
  <c r="AB336" i="1"/>
  <c r="W335" i="1"/>
  <c r="AB1438" i="1"/>
  <c r="W1387" i="1"/>
  <c r="W1341" i="1"/>
  <c r="AA1332" i="1"/>
  <c r="AB1270" i="1"/>
  <c r="X1126" i="1"/>
  <c r="U1111" i="1"/>
  <c r="X1101" i="1"/>
  <c r="AA1094" i="1"/>
  <c r="W1037" i="1"/>
  <c r="AA1025" i="1"/>
  <c r="V988" i="1"/>
  <c r="AC982" i="1"/>
  <c r="W974" i="1"/>
  <c r="AD945" i="1"/>
  <c r="V940" i="1"/>
  <c r="W935" i="1"/>
  <c r="W933" i="1"/>
  <c r="Y928" i="1"/>
  <c r="X922" i="1"/>
  <c r="AA913" i="1"/>
  <c r="W908" i="1"/>
  <c r="Y899" i="1"/>
  <c r="V895" i="1"/>
  <c r="X889" i="1"/>
  <c r="W884" i="1"/>
  <c r="W882" i="1"/>
  <c r="AC877" i="1"/>
  <c r="W875" i="1"/>
  <c r="X873" i="1"/>
  <c r="AA868" i="1"/>
  <c r="W864" i="1"/>
  <c r="AA859" i="1"/>
  <c r="AC857" i="1"/>
  <c r="X852" i="1"/>
  <c r="X850" i="1"/>
  <c r="AC845" i="1"/>
  <c r="X830" i="1"/>
  <c r="X825" i="1"/>
  <c r="U819" i="1"/>
  <c r="V815" i="1"/>
  <c r="W811" i="1"/>
  <c r="U809" i="1"/>
  <c r="Y805" i="1"/>
  <c r="Z801" i="1"/>
  <c r="W797" i="1"/>
  <c r="Y794" i="1"/>
  <c r="Z790" i="1"/>
  <c r="AA779" i="1"/>
  <c r="X771" i="1"/>
  <c r="Y769" i="1"/>
  <c r="Z765" i="1"/>
  <c r="Z761" i="1"/>
  <c r="V756" i="1"/>
  <c r="X753" i="1"/>
  <c r="W748" i="1"/>
  <c r="AD739" i="1"/>
  <c r="AD735" i="1"/>
  <c r="AB732" i="1"/>
  <c r="Z727" i="1"/>
  <c r="AD721" i="1"/>
  <c r="Y720" i="1"/>
  <c r="AD717" i="1"/>
  <c r="Y716" i="1"/>
  <c r="AC713" i="1"/>
  <c r="Z712" i="1"/>
  <c r="AC706" i="1"/>
  <c r="X701" i="1"/>
  <c r="X699" i="1"/>
  <c r="AB694" i="1"/>
  <c r="X689" i="1"/>
  <c r="W683" i="1"/>
  <c r="W681" i="1"/>
  <c r="AB676" i="1"/>
  <c r="Y672" i="1"/>
  <c r="V671" i="1"/>
  <c r="Y668" i="1"/>
  <c r="V666" i="1"/>
  <c r="Z663" i="1"/>
  <c r="U662" i="1"/>
  <c r="W659" i="1"/>
  <c r="W651" i="1"/>
  <c r="V647" i="1"/>
  <c r="V645" i="1"/>
  <c r="U643" i="1"/>
  <c r="U641" i="1"/>
  <c r="AB636" i="1"/>
  <c r="AB634" i="1"/>
  <c r="Z631" i="1"/>
  <c r="U630" i="1"/>
  <c r="Y627" i="1"/>
  <c r="V626" i="1"/>
  <c r="AA622" i="1"/>
  <c r="AA618" i="1"/>
  <c r="V615" i="1"/>
  <c r="V613" i="1"/>
  <c r="V611" i="1"/>
  <c r="W608" i="1"/>
  <c r="X604" i="1"/>
  <c r="U602" i="1"/>
  <c r="U600" i="1"/>
  <c r="AD597" i="1"/>
  <c r="W593" i="1"/>
  <c r="AA588" i="1"/>
  <c r="U587" i="1"/>
  <c r="AD581" i="1"/>
  <c r="Y580" i="1"/>
  <c r="W576" i="1"/>
  <c r="AA574" i="1"/>
  <c r="Z571" i="1"/>
  <c r="U570" i="1"/>
  <c r="Y567" i="1"/>
  <c r="Z566" i="1"/>
  <c r="Y565" i="1"/>
  <c r="W564" i="1"/>
  <c r="AB561" i="1"/>
  <c r="X560" i="1"/>
  <c r="AA557" i="1"/>
  <c r="Y556" i="1"/>
  <c r="Z555" i="1"/>
  <c r="Y554" i="1"/>
  <c r="Z553" i="1"/>
  <c r="Z552" i="1"/>
  <c r="Y551" i="1"/>
  <c r="Z550" i="1"/>
  <c r="AB546" i="1"/>
  <c r="W545" i="1"/>
  <c r="AB542" i="1"/>
  <c r="W541" i="1"/>
  <c r="AA538" i="1"/>
  <c r="X537" i="1"/>
  <c r="AA530" i="1"/>
  <c r="Y529" i="1"/>
  <c r="AA525" i="1"/>
  <c r="X524" i="1"/>
  <c r="AA521" i="1"/>
  <c r="X520" i="1"/>
  <c r="AA517" i="1"/>
  <c r="Y516" i="1"/>
  <c r="Z515" i="1"/>
  <c r="Z514" i="1"/>
  <c r="Y513" i="1"/>
  <c r="W511" i="1"/>
  <c r="AA508" i="1"/>
  <c r="Y507" i="1"/>
  <c r="Z506" i="1"/>
  <c r="Y505" i="1"/>
  <c r="V497" i="1"/>
  <c r="W496" i="1"/>
  <c r="X495" i="1"/>
  <c r="AA494" i="1"/>
  <c r="AB493" i="1"/>
  <c r="W492" i="1"/>
  <c r="AB491" i="1"/>
  <c r="W490" i="1"/>
  <c r="AA489" i="1"/>
  <c r="X488" i="1"/>
  <c r="AA487" i="1"/>
  <c r="X486" i="1"/>
  <c r="AB485" i="1"/>
  <c r="AD483" i="1"/>
  <c r="V483" i="1"/>
  <c r="Y482" i="1"/>
  <c r="AD481" i="1"/>
  <c r="V481" i="1"/>
  <c r="Z480" i="1"/>
  <c r="AC479" i="1"/>
  <c r="U479" i="1"/>
  <c r="Z478" i="1"/>
  <c r="AB476" i="1"/>
  <c r="X475" i="1"/>
  <c r="AA474" i="1"/>
  <c r="X473" i="1"/>
  <c r="AA472" i="1"/>
  <c r="W471" i="1"/>
  <c r="AB470" i="1"/>
  <c r="W469" i="1"/>
  <c r="AB468" i="1"/>
  <c r="X467" i="1"/>
  <c r="AA466" i="1"/>
  <c r="X465" i="1"/>
  <c r="AA464" i="1"/>
  <c r="W463" i="1"/>
  <c r="AB462" i="1"/>
  <c r="W461" i="1"/>
  <c r="AB460" i="1"/>
  <c r="W459" i="1"/>
  <c r="AB458" i="1"/>
  <c r="W457" i="1"/>
  <c r="AB456" i="1"/>
  <c r="W455" i="1"/>
  <c r="AC453" i="1"/>
  <c r="U453" i="1"/>
  <c r="Y451" i="1"/>
  <c r="AA449" i="1"/>
  <c r="X448" i="1"/>
  <c r="AB447" i="1"/>
  <c r="W446" i="1"/>
  <c r="AB445" i="1"/>
  <c r="W444" i="1"/>
  <c r="AB443" i="1"/>
  <c r="W442" i="1"/>
  <c r="AB441" i="1"/>
  <c r="W440" i="1"/>
  <c r="AB439" i="1"/>
  <c r="X438" i="1"/>
  <c r="AB437" i="1"/>
  <c r="W436" i="1"/>
  <c r="AB435" i="1"/>
  <c r="W434" i="1"/>
  <c r="AB433" i="1"/>
  <c r="X432" i="1"/>
  <c r="AA431" i="1"/>
  <c r="X430" i="1"/>
  <c r="AA429" i="1"/>
  <c r="W428" i="1"/>
  <c r="AB427" i="1"/>
  <c r="AA424" i="1"/>
  <c r="W423" i="1"/>
  <c r="X420" i="1"/>
  <c r="AA419" i="1"/>
  <c r="X418" i="1"/>
  <c r="AB417" i="1"/>
  <c r="W416" i="1"/>
  <c r="AB415" i="1"/>
  <c r="W414" i="1"/>
  <c r="AA413" i="1"/>
  <c r="X412" i="1"/>
  <c r="AA411" i="1"/>
  <c r="X410" i="1"/>
  <c r="AA409" i="1"/>
  <c r="W408" i="1"/>
  <c r="AB407" i="1"/>
  <c r="W406" i="1"/>
  <c r="AB405" i="1"/>
  <c r="X404" i="1"/>
  <c r="AA403" i="1"/>
  <c r="X402" i="1"/>
  <c r="AA401" i="1"/>
  <c r="W400" i="1"/>
  <c r="AB399" i="1"/>
  <c r="AD397" i="1"/>
  <c r="V397" i="1"/>
  <c r="Y396" i="1"/>
  <c r="AC395" i="1"/>
  <c r="U395" i="1"/>
  <c r="Z394" i="1"/>
  <c r="AC393" i="1"/>
  <c r="U393" i="1"/>
  <c r="Z392" i="1"/>
  <c r="AD391" i="1"/>
  <c r="V391" i="1"/>
  <c r="Y390" i="1"/>
  <c r="W389" i="1"/>
  <c r="AB388" i="1"/>
  <c r="W387" i="1"/>
  <c r="AB386" i="1"/>
  <c r="X385" i="1"/>
  <c r="Z382" i="1"/>
  <c r="AC381" i="1"/>
  <c r="U381" i="1"/>
  <c r="Z380" i="1"/>
  <c r="AB379" i="1"/>
  <c r="W378" i="1"/>
  <c r="AB377" i="1"/>
  <c r="W376" i="1"/>
  <c r="AB375" i="1"/>
  <c r="W374" i="1"/>
  <c r="AB373" i="1"/>
  <c r="W372" i="1"/>
  <c r="AB371" i="1"/>
  <c r="W370" i="1"/>
  <c r="AB369" i="1"/>
  <c r="W367" i="1"/>
  <c r="AB366" i="1"/>
  <c r="W365" i="1"/>
  <c r="AB364" i="1"/>
  <c r="W363" i="1"/>
  <c r="AB362" i="1"/>
  <c r="W361" i="1"/>
  <c r="Z359" i="1"/>
  <c r="AC358" i="1"/>
  <c r="U358" i="1"/>
  <c r="Z357" i="1"/>
  <c r="AC356" i="1"/>
  <c r="U356" i="1"/>
  <c r="Z355" i="1"/>
  <c r="AC354" i="1"/>
  <c r="U354" i="1"/>
  <c r="Y353" i="1"/>
  <c r="AD352" i="1"/>
  <c r="V352" i="1"/>
  <c r="Y351" i="1"/>
  <c r="AD350" i="1"/>
  <c r="V350" i="1"/>
  <c r="Y349" i="1"/>
  <c r="AD348" i="1"/>
  <c r="V348" i="1"/>
  <c r="Y347" i="1"/>
  <c r="AD346" i="1"/>
  <c r="V346" i="1"/>
  <c r="Z344" i="1"/>
  <c r="AC343" i="1"/>
  <c r="U343" i="1"/>
  <c r="Z342" i="1"/>
  <c r="AC341" i="1"/>
  <c r="U341" i="1"/>
  <c r="Z340" i="1"/>
  <c r="AC339" i="1"/>
  <c r="U339" i="1"/>
  <c r="Z338" i="1"/>
  <c r="AC337" i="1"/>
  <c r="U337" i="1"/>
  <c r="Z336" i="1"/>
  <c r="AC335" i="1"/>
  <c r="U335" i="1"/>
  <c r="X333" i="1"/>
  <c r="AA332" i="1"/>
  <c r="W331" i="1"/>
  <c r="AB330" i="1"/>
  <c r="AD328" i="1"/>
  <c r="V328" i="1"/>
  <c r="Z327" i="1"/>
  <c r="AC326" i="1"/>
  <c r="U326" i="1"/>
  <c r="Z325" i="1"/>
  <c r="AC324" i="1"/>
  <c r="U324" i="1"/>
  <c r="Y323" i="1"/>
  <c r="AD322" i="1"/>
  <c r="V322" i="1"/>
  <c r="Y321" i="1"/>
  <c r="AD320" i="1"/>
  <c r="V320" i="1"/>
  <c r="Z319" i="1"/>
  <c r="AC318" i="1"/>
  <c r="U318" i="1"/>
  <c r="Z317" i="1"/>
  <c r="V1074" i="1"/>
  <c r="W984" i="1"/>
  <c r="AB936" i="1"/>
  <c r="AA929" i="1"/>
  <c r="W918" i="1"/>
  <c r="U901" i="1"/>
  <c r="Z898" i="1"/>
  <c r="AB885" i="1"/>
  <c r="AB879" i="1"/>
  <c r="AB876" i="1"/>
  <c r="AA870" i="1"/>
  <c r="X867" i="1"/>
  <c r="X865" i="1"/>
  <c r="W859" i="1"/>
  <c r="X856" i="1"/>
  <c r="AB847" i="1"/>
  <c r="X844" i="1"/>
  <c r="V836" i="1"/>
  <c r="X833" i="1"/>
  <c r="W827" i="1"/>
  <c r="AC816" i="1"/>
  <c r="AA806" i="1"/>
  <c r="V801" i="1"/>
  <c r="Y798" i="1"/>
  <c r="AC791" i="1"/>
  <c r="Z768" i="1"/>
  <c r="Y760" i="1"/>
  <c r="AA745" i="1"/>
  <c r="AA743" i="1"/>
  <c r="AC740" i="1"/>
  <c r="Z735" i="1"/>
  <c r="V727" i="1"/>
  <c r="AA724" i="1"/>
  <c r="Y718" i="1"/>
  <c r="Z714" i="1"/>
  <c r="W710" i="1"/>
  <c r="X698" i="1"/>
  <c r="AA673" i="1"/>
  <c r="Z669" i="1"/>
  <c r="Z664" i="1"/>
  <c r="Y660" i="1"/>
  <c r="U632" i="1"/>
  <c r="V628" i="1"/>
  <c r="AB609" i="1"/>
  <c r="V601" i="1"/>
  <c r="AB594" i="1"/>
  <c r="AB589" i="1"/>
  <c r="Y585" i="1"/>
  <c r="Y582" i="1"/>
  <c r="Y578" i="1"/>
  <c r="V568" i="1"/>
  <c r="V566" i="1"/>
  <c r="W562" i="1"/>
  <c r="X558" i="1"/>
  <c r="U556" i="1"/>
  <c r="U554" i="1"/>
  <c r="V552" i="1"/>
  <c r="V550" i="1"/>
  <c r="W547" i="1"/>
  <c r="W543" i="1"/>
  <c r="X539" i="1"/>
  <c r="X535" i="1"/>
  <c r="AA532" i="1"/>
  <c r="AA527" i="1"/>
  <c r="AA523" i="1"/>
  <c r="AA519" i="1"/>
  <c r="W508" i="1"/>
  <c r="V506" i="1"/>
  <c r="AD501" i="1"/>
  <c r="Y499" i="1"/>
  <c r="AB496" i="1"/>
  <c r="Z493" i="1"/>
  <c r="AA492" i="1"/>
  <c r="X491" i="1"/>
  <c r="U490" i="1"/>
  <c r="AD486" i="1"/>
  <c r="Z485" i="1"/>
  <c r="AD480" i="1"/>
  <c r="AA479" i="1"/>
  <c r="X478" i="1"/>
  <c r="AD473" i="1"/>
  <c r="Y472" i="1"/>
  <c r="AA471" i="1"/>
  <c r="X470" i="1"/>
  <c r="U469" i="1"/>
  <c r="AD465" i="1"/>
  <c r="Y464" i="1"/>
  <c r="AA463" i="1"/>
  <c r="X462" i="1"/>
  <c r="U461" i="1"/>
  <c r="AC457" i="1"/>
  <c r="Z456" i="1"/>
  <c r="AA455" i="1"/>
  <c r="AA453" i="1"/>
  <c r="W451" i="1"/>
  <c r="AD448" i="1"/>
  <c r="Z447" i="1"/>
  <c r="AA446" i="1"/>
  <c r="X445" i="1"/>
  <c r="U444" i="1"/>
  <c r="AC440" i="1"/>
  <c r="Z439" i="1"/>
  <c r="AB438" i="1"/>
  <c r="X437" i="1"/>
  <c r="U436" i="1"/>
  <c r="AD432" i="1"/>
  <c r="Y431" i="1"/>
  <c r="AB430" i="1"/>
  <c r="W429" i="1"/>
  <c r="U428" i="1"/>
  <c r="W424" i="1"/>
  <c r="U423" i="1"/>
  <c r="AD420" i="1"/>
  <c r="Y419" i="1"/>
  <c r="AB418" i="1"/>
  <c r="X417" i="1"/>
  <c r="U416" i="1"/>
  <c r="AD412" i="1"/>
  <c r="Y411" i="1"/>
  <c r="AB410" i="1"/>
  <c r="W409" i="1"/>
  <c r="U408" i="1"/>
  <c r="AD404" i="1"/>
  <c r="Y403" i="1"/>
  <c r="AB402" i="1"/>
  <c r="W401" i="1"/>
  <c r="U400" i="1"/>
  <c r="AB397" i="1"/>
  <c r="W396" i="1"/>
  <c r="Y395" i="1"/>
  <c r="V394" i="1"/>
  <c r="AC390" i="1"/>
  <c r="AC389" i="1"/>
  <c r="Z388" i="1"/>
  <c r="AA387" i="1"/>
  <c r="X386" i="1"/>
  <c r="V385" i="1"/>
  <c r="AD380" i="1"/>
  <c r="X379" i="1"/>
  <c r="U378" i="1"/>
  <c r="AC374" i="1"/>
  <c r="Z373" i="1"/>
  <c r="AA372" i="1"/>
  <c r="X371" i="1"/>
  <c r="U370" i="1"/>
  <c r="AC365" i="1"/>
  <c r="Z364" i="1"/>
  <c r="AA363" i="1"/>
  <c r="X362" i="1"/>
  <c r="U361" i="1"/>
  <c r="AD357" i="1"/>
  <c r="AA356" i="1"/>
  <c r="X355" i="1"/>
  <c r="Y354" i="1"/>
  <c r="U353" i="1"/>
  <c r="AC349" i="1"/>
  <c r="AB348" i="1"/>
  <c r="W347" i="1"/>
  <c r="Z346" i="1"/>
  <c r="V344" i="1"/>
  <c r="AD340" i="1"/>
  <c r="AA339" i="1"/>
  <c r="X338" i="1"/>
  <c r="Y337" i="1"/>
  <c r="V336" i="1"/>
  <c r="AD333" i="1"/>
  <c r="U332" i="1"/>
  <c r="Y331" i="1"/>
  <c r="Z330" i="1"/>
  <c r="Z328" i="1"/>
  <c r="AB327" i="1"/>
  <c r="AA326" i="1"/>
  <c r="AD325" i="1"/>
  <c r="U323" i="1"/>
  <c r="X322" i="1"/>
  <c r="W321" i="1"/>
  <c r="Z320" i="1"/>
  <c r="AB319" i="1"/>
  <c r="AA318" i="1"/>
  <c r="AD317" i="1"/>
  <c r="W316" i="1"/>
  <c r="AB315" i="1"/>
  <c r="X314" i="1"/>
  <c r="AA313" i="1"/>
  <c r="X312" i="1"/>
  <c r="AA311" i="1"/>
  <c r="AD309" i="1"/>
  <c r="V309" i="1"/>
  <c r="Y308" i="1"/>
  <c r="AD307" i="1"/>
  <c r="V307" i="1"/>
  <c r="Y306" i="1"/>
  <c r="AD305" i="1"/>
  <c r="V305" i="1"/>
  <c r="Y304" i="1"/>
  <c r="AD303" i="1"/>
  <c r="V303" i="1"/>
  <c r="Y302" i="1"/>
  <c r="AC301" i="1"/>
  <c r="U301" i="1"/>
  <c r="Z300" i="1"/>
  <c r="AC299" i="1"/>
  <c r="U299" i="1"/>
  <c r="Z298" i="1"/>
  <c r="AD297" i="1"/>
  <c r="V297" i="1"/>
  <c r="Y296" i="1"/>
  <c r="AD295" i="1"/>
  <c r="V295" i="1"/>
  <c r="Y294" i="1"/>
  <c r="AD293" i="1"/>
  <c r="V293" i="1"/>
  <c r="Y292" i="1"/>
  <c r="AD291" i="1"/>
  <c r="V291" i="1"/>
  <c r="AC288" i="1"/>
  <c r="U288" i="1"/>
  <c r="Y287" i="1"/>
  <c r="AD286" i="1"/>
  <c r="V286" i="1"/>
  <c r="Y285" i="1"/>
  <c r="AD284" i="1"/>
  <c r="V284" i="1"/>
  <c r="Z283" i="1"/>
  <c r="AC282" i="1"/>
  <c r="U282" i="1"/>
  <c r="Z281" i="1"/>
  <c r="AC280" i="1"/>
  <c r="U280" i="1"/>
  <c r="Y279" i="1"/>
  <c r="AD278" i="1"/>
  <c r="V278" i="1"/>
  <c r="Y277" i="1"/>
  <c r="AD276" i="1"/>
  <c r="V276" i="1"/>
  <c r="Z275" i="1"/>
  <c r="AC274" i="1"/>
  <c r="U274" i="1"/>
  <c r="Z273" i="1"/>
  <c r="AC272" i="1"/>
  <c r="U272" i="1"/>
  <c r="Y271" i="1"/>
  <c r="AD270" i="1"/>
  <c r="V270" i="1"/>
  <c r="Y269" i="1"/>
  <c r="AD268" i="1"/>
  <c r="V268" i="1"/>
  <c r="Z267" i="1"/>
  <c r="AC266" i="1"/>
  <c r="U266" i="1"/>
  <c r="Z265" i="1"/>
  <c r="AC264" i="1"/>
  <c r="U264" i="1"/>
  <c r="Z263" i="1"/>
  <c r="AC262" i="1"/>
  <c r="U262" i="1"/>
  <c r="Z261" i="1"/>
  <c r="AC260" i="1"/>
  <c r="U260" i="1"/>
  <c r="Y259" i="1"/>
  <c r="AD258" i="1"/>
  <c r="V258" i="1"/>
  <c r="Y257" i="1"/>
  <c r="AD256" i="1"/>
  <c r="V256" i="1"/>
  <c r="Y255" i="1"/>
  <c r="AD254" i="1"/>
  <c r="V254" i="1"/>
  <c r="Y253" i="1"/>
  <c r="AD252" i="1"/>
  <c r="V252" i="1"/>
  <c r="Y251" i="1"/>
  <c r="AD250" i="1"/>
  <c r="V250" i="1"/>
  <c r="Y249" i="1"/>
  <c r="AD248" i="1"/>
  <c r="V248" i="1"/>
  <c r="Y247" i="1"/>
  <c r="AC246" i="1"/>
  <c r="U246" i="1"/>
  <c r="Z245" i="1"/>
  <c r="AC244" i="1"/>
  <c r="U244" i="1"/>
  <c r="Z243" i="1"/>
  <c r="X240" i="1"/>
  <c r="AA239" i="1"/>
  <c r="X238" i="1"/>
  <c r="AA235" i="1"/>
  <c r="X234" i="1"/>
  <c r="AA233" i="1"/>
  <c r="W232" i="1"/>
  <c r="AB231" i="1"/>
  <c r="W230" i="1"/>
  <c r="AB229" i="1"/>
  <c r="AD227" i="1"/>
  <c r="V227" i="1"/>
  <c r="Y226" i="1"/>
  <c r="AD225" i="1"/>
  <c r="V225" i="1"/>
  <c r="Y224" i="1"/>
  <c r="AC223" i="1"/>
  <c r="U223" i="1"/>
  <c r="Z222" i="1"/>
  <c r="AC221" i="1"/>
  <c r="U221" i="1"/>
  <c r="Z220" i="1"/>
  <c r="AD219" i="1"/>
  <c r="V219" i="1"/>
  <c r="Y218" i="1"/>
  <c r="AD217" i="1"/>
  <c r="V217" i="1"/>
  <c r="Y216" i="1"/>
  <c r="AC215" i="1"/>
  <c r="U215" i="1"/>
  <c r="Z214" i="1"/>
  <c r="AC213" i="1"/>
  <c r="U213" i="1"/>
  <c r="Z212" i="1"/>
  <c r="AC211" i="1"/>
  <c r="U211" i="1"/>
  <c r="Z210" i="1"/>
  <c r="AC209" i="1"/>
  <c r="U209" i="1"/>
  <c r="Z208" i="1"/>
  <c r="AD207" i="1"/>
  <c r="V207" i="1"/>
  <c r="Y206" i="1"/>
  <c r="AD205" i="1"/>
  <c r="V205" i="1"/>
  <c r="Y204" i="1"/>
  <c r="AC203" i="1"/>
  <c r="U203" i="1"/>
  <c r="Z202" i="1"/>
  <c r="AC201" i="1"/>
  <c r="U201" i="1"/>
  <c r="Z200" i="1"/>
  <c r="AA198" i="1"/>
  <c r="X197" i="1"/>
  <c r="AA196" i="1"/>
  <c r="X195" i="1"/>
  <c r="AA194" i="1"/>
  <c r="X1396" i="1"/>
  <c r="AD1389" i="1"/>
  <c r="Z1193" i="1"/>
  <c r="AD1128" i="1"/>
  <c r="AC993" i="1"/>
  <c r="W990" i="1"/>
  <c r="AA942" i="1"/>
  <c r="X904" i="1"/>
  <c r="W891" i="1"/>
  <c r="X881" i="1"/>
  <c r="W872" i="1"/>
  <c r="X849" i="1"/>
  <c r="V838" i="1"/>
  <c r="V818" i="1"/>
  <c r="Z793" i="1"/>
  <c r="AA781" i="1"/>
  <c r="Y778" i="1"/>
  <c r="AC762" i="1"/>
  <c r="AA754" i="1"/>
  <c r="W745" i="1"/>
  <c r="AD719" i="1"/>
  <c r="AD715" i="1"/>
  <c r="AC711" i="1"/>
  <c r="AB684" i="1"/>
  <c r="AB678" i="1"/>
  <c r="W675" i="1"/>
  <c r="W673" i="1"/>
  <c r="V669" i="1"/>
  <c r="V664" i="1"/>
  <c r="U660" i="1"/>
  <c r="V642" i="1"/>
  <c r="X636" i="1"/>
  <c r="AA633" i="1"/>
  <c r="Z629" i="1"/>
  <c r="Y625" i="1"/>
  <c r="W620" i="1"/>
  <c r="AB617" i="1"/>
  <c r="W603" i="1"/>
  <c r="Z597" i="1"/>
  <c r="X591" i="1"/>
  <c r="X589" i="1"/>
  <c r="U585" i="1"/>
  <c r="AD579" i="1"/>
  <c r="AB573" i="1"/>
  <c r="Z569" i="1"/>
  <c r="AB563" i="1"/>
  <c r="AA559" i="1"/>
  <c r="AB548" i="1"/>
  <c r="AB544" i="1"/>
  <c r="AB540" i="1"/>
  <c r="AA536" i="1"/>
  <c r="W530" i="1"/>
  <c r="W525" i="1"/>
  <c r="W521" i="1"/>
  <c r="W517" i="1"/>
  <c r="V515" i="1"/>
  <c r="U513" i="1"/>
  <c r="AB509" i="1"/>
  <c r="AC502" i="1"/>
  <c r="Z501" i="1"/>
  <c r="AD497" i="1"/>
  <c r="X494" i="1"/>
  <c r="X493" i="1"/>
  <c r="U492" i="1"/>
  <c r="AD488" i="1"/>
  <c r="Y487" i="1"/>
  <c r="AB486" i="1"/>
  <c r="X485" i="1"/>
  <c r="AC482" i="1"/>
  <c r="AB481" i="1"/>
  <c r="X480" i="1"/>
  <c r="Y479" i="1"/>
  <c r="V478" i="1"/>
  <c r="AD475" i="1"/>
  <c r="Y474" i="1"/>
  <c r="AB473" i="1"/>
  <c r="W472" i="1"/>
  <c r="U471" i="1"/>
  <c r="AD467" i="1"/>
  <c r="Y466" i="1"/>
  <c r="AB465" i="1"/>
  <c r="W464" i="1"/>
  <c r="U463" i="1"/>
  <c r="AC459" i="1"/>
  <c r="Z458" i="1"/>
  <c r="AA457" i="1"/>
  <c r="X456" i="1"/>
  <c r="U455" i="1"/>
  <c r="Y453" i="1"/>
  <c r="U451" i="1"/>
  <c r="Y449" i="1"/>
  <c r="AB448" i="1"/>
  <c r="X447" i="1"/>
  <c r="U446" i="1"/>
  <c r="AC442" i="1"/>
  <c r="Z441" i="1"/>
  <c r="AA440" i="1"/>
  <c r="X439" i="1"/>
  <c r="V438" i="1"/>
  <c r="AC434" i="1"/>
  <c r="Z433" i="1"/>
  <c r="AB432" i="1"/>
  <c r="W431" i="1"/>
  <c r="V430" i="1"/>
  <c r="AB420" i="1"/>
  <c r="W419" i="1"/>
  <c r="V418" i="1"/>
  <c r="AC414" i="1"/>
  <c r="Y413" i="1"/>
  <c r="AB412" i="1"/>
  <c r="W411" i="1"/>
  <c r="V410" i="1"/>
  <c r="AC406" i="1"/>
  <c r="Z405" i="1"/>
  <c r="AB404" i="1"/>
  <c r="W403" i="1"/>
  <c r="V402" i="1"/>
  <c r="Z397" i="1"/>
  <c r="U396" i="1"/>
  <c r="AD392" i="1"/>
  <c r="AB391" i="1"/>
  <c r="W390" i="1"/>
  <c r="AA389" i="1"/>
  <c r="X388" i="1"/>
  <c r="U387" i="1"/>
  <c r="AD382" i="1"/>
  <c r="AA381" i="1"/>
  <c r="X380" i="1"/>
  <c r="AC376" i="1"/>
  <c r="Z375" i="1"/>
  <c r="AA374" i="1"/>
  <c r="X373" i="1"/>
  <c r="U372" i="1"/>
  <c r="AC367" i="1"/>
  <c r="Z366" i="1"/>
  <c r="AA365" i="1"/>
  <c r="X364" i="1"/>
  <c r="U363" i="1"/>
  <c r="AD359" i="1"/>
  <c r="AA358" i="1"/>
  <c r="X357" i="1"/>
  <c r="Y356" i="1"/>
  <c r="V355" i="1"/>
  <c r="AC351" i="1"/>
  <c r="AB350" i="1"/>
  <c r="W349" i="1"/>
  <c r="Z348" i="1"/>
  <c r="U347" i="1"/>
  <c r="AD342" i="1"/>
  <c r="AA341" i="1"/>
  <c r="X340" i="1"/>
  <c r="Y339" i="1"/>
  <c r="V338" i="1"/>
  <c r="AB333" i="1"/>
  <c r="AC332" i="1"/>
  <c r="U331" i="1"/>
  <c r="X330" i="1"/>
  <c r="X328" i="1"/>
  <c r="X327" i="1"/>
  <c r="Y326" i="1"/>
  <c r="AB325" i="1"/>
  <c r="AA324" i="1"/>
  <c r="AC323" i="1"/>
  <c r="U321" i="1"/>
  <c r="X320" i="1"/>
  <c r="X319" i="1"/>
  <c r="Y318" i="1"/>
  <c r="AB317" i="1"/>
  <c r="AC316" i="1"/>
  <c r="U316" i="1"/>
  <c r="Z315" i="1"/>
  <c r="AD314" i="1"/>
  <c r="V314" i="1"/>
  <c r="Y313" i="1"/>
  <c r="AD312" i="1"/>
  <c r="V312" i="1"/>
  <c r="Y311" i="1"/>
  <c r="AB309" i="1"/>
  <c r="W308" i="1"/>
  <c r="AB307" i="1"/>
  <c r="W306" i="1"/>
  <c r="AB305" i="1"/>
  <c r="W304" i="1"/>
  <c r="AB303" i="1"/>
  <c r="W302" i="1"/>
  <c r="AA301" i="1"/>
  <c r="X300" i="1"/>
  <c r="AA299" i="1"/>
  <c r="X298" i="1"/>
  <c r="AB297" i="1"/>
  <c r="W296" i="1"/>
  <c r="AB295" i="1"/>
  <c r="W294" i="1"/>
  <c r="AB293" i="1"/>
  <c r="W292" i="1"/>
  <c r="AB291" i="1"/>
  <c r="AA288" i="1"/>
  <c r="W287" i="1"/>
  <c r="AB286" i="1"/>
  <c r="W285" i="1"/>
  <c r="AB284" i="1"/>
  <c r="X283" i="1"/>
  <c r="AA282" i="1"/>
  <c r="X281" i="1"/>
  <c r="AA280" i="1"/>
  <c r="W279" i="1"/>
  <c r="AB278" i="1"/>
  <c r="W277" i="1"/>
  <c r="AB276" i="1"/>
  <c r="X275" i="1"/>
  <c r="AA274" i="1"/>
  <c r="X273" i="1"/>
  <c r="AA272" i="1"/>
  <c r="W271" i="1"/>
  <c r="AB270" i="1"/>
  <c r="W269" i="1"/>
  <c r="AB268" i="1"/>
  <c r="X267" i="1"/>
  <c r="AA266" i="1"/>
  <c r="X265" i="1"/>
  <c r="AA264" i="1"/>
  <c r="X263" i="1"/>
  <c r="AA262" i="1"/>
  <c r="X261" i="1"/>
  <c r="AA260" i="1"/>
  <c r="W259" i="1"/>
  <c r="AB258" i="1"/>
  <c r="W257" i="1"/>
  <c r="AB256" i="1"/>
  <c r="W255" i="1"/>
  <c r="AB254" i="1"/>
  <c r="W253" i="1"/>
  <c r="AB252" i="1"/>
  <c r="W251" i="1"/>
  <c r="AB250" i="1"/>
  <c r="W249" i="1"/>
  <c r="AB248" i="1"/>
  <c r="W247" i="1"/>
  <c r="AA246" i="1"/>
  <c r="X245" i="1"/>
  <c r="AA244" i="1"/>
  <c r="X243" i="1"/>
  <c r="V240" i="1"/>
  <c r="Y239" i="1"/>
  <c r="AD238" i="1"/>
  <c r="V238" i="1"/>
  <c r="Y235" i="1"/>
  <c r="AD234" i="1"/>
  <c r="V234" i="1"/>
  <c r="Y233" i="1"/>
  <c r="AC232" i="1"/>
  <c r="U232" i="1"/>
  <c r="Z231" i="1"/>
  <c r="AC230" i="1"/>
  <c r="U230" i="1"/>
  <c r="Z229" i="1"/>
  <c r="AB227" i="1"/>
  <c r="W226" i="1"/>
  <c r="AB225" i="1"/>
  <c r="W224" i="1"/>
  <c r="AA223" i="1"/>
  <c r="X222" i="1"/>
  <c r="AA221" i="1"/>
  <c r="X220" i="1"/>
  <c r="AB219" i="1"/>
  <c r="W218" i="1"/>
  <c r="AB217" i="1"/>
  <c r="W216" i="1"/>
  <c r="AA215" i="1"/>
  <c r="X214" i="1"/>
  <c r="AA213" i="1"/>
  <c r="X212" i="1"/>
  <c r="AA211" i="1"/>
  <c r="X210" i="1"/>
  <c r="AA209" i="1"/>
  <c r="X208" i="1"/>
  <c r="AB207" i="1"/>
  <c r="W206" i="1"/>
  <c r="AB205" i="1"/>
  <c r="W204" i="1"/>
  <c r="AA203" i="1"/>
  <c r="X202" i="1"/>
  <c r="AA201" i="1"/>
  <c r="X200" i="1"/>
  <c r="Y198" i="1"/>
  <c r="AD197" i="1"/>
  <c r="V197" i="1"/>
  <c r="Y196" i="1"/>
  <c r="AD195" i="1"/>
  <c r="V195" i="1"/>
  <c r="Y194" i="1"/>
  <c r="AD193" i="1"/>
  <c r="V193" i="1"/>
  <c r="Y191" i="1"/>
  <c r="AD190" i="1"/>
  <c r="V190" i="1"/>
  <c r="Y189" i="1"/>
  <c r="AD188" i="1"/>
  <c r="V188" i="1"/>
  <c r="Y187" i="1"/>
  <c r="AD186" i="1"/>
  <c r="V186" i="1"/>
  <c r="Z185" i="1"/>
  <c r="AC184" i="1"/>
  <c r="U184" i="1"/>
  <c r="Z183" i="1"/>
  <c r="AC182" i="1"/>
  <c r="U182" i="1"/>
  <c r="Y181" i="1"/>
  <c r="AD180" i="1"/>
  <c r="V180" i="1"/>
  <c r="Y179" i="1"/>
  <c r="AD178" i="1"/>
  <c r="V178" i="1"/>
  <c r="W176" i="1"/>
  <c r="AB175" i="1"/>
  <c r="W174" i="1"/>
  <c r="AB173" i="1"/>
  <c r="W172" i="1"/>
  <c r="AB171" i="1"/>
  <c r="W170" i="1"/>
  <c r="AB169" i="1"/>
  <c r="X168" i="1"/>
  <c r="AA167" i="1"/>
  <c r="X166" i="1"/>
  <c r="AA165" i="1"/>
  <c r="X164" i="1"/>
  <c r="AA163" i="1"/>
  <c r="X162" i="1"/>
  <c r="AA161" i="1"/>
  <c r="W160" i="1"/>
  <c r="AB159" i="1"/>
  <c r="W158" i="1"/>
  <c r="AB157" i="1"/>
  <c r="X156" i="1"/>
  <c r="AA155" i="1"/>
  <c r="X154" i="1"/>
  <c r="AA153" i="1"/>
  <c r="AD151" i="1"/>
  <c r="V151" i="1"/>
  <c r="Y150" i="1"/>
  <c r="AD149" i="1"/>
  <c r="V149" i="1"/>
  <c r="Y148" i="1"/>
  <c r="AC147" i="1"/>
  <c r="U147" i="1"/>
  <c r="Z146" i="1"/>
  <c r="AC145" i="1"/>
  <c r="U145" i="1"/>
  <c r="Z144" i="1"/>
  <c r="AC143" i="1"/>
  <c r="U143" i="1"/>
  <c r="Z142" i="1"/>
  <c r="AC141" i="1"/>
  <c r="U141" i="1"/>
  <c r="Z140" i="1"/>
  <c r="AD139" i="1"/>
  <c r="V139" i="1"/>
  <c r="Y138" i="1"/>
  <c r="AD137" i="1"/>
  <c r="V137" i="1"/>
  <c r="Y136" i="1"/>
  <c r="AB134" i="1"/>
  <c r="W133" i="1"/>
  <c r="AB132" i="1"/>
  <c r="W131" i="1"/>
  <c r="AD1288" i="1"/>
  <c r="Y1277" i="1"/>
  <c r="AB1236" i="1"/>
  <c r="AD1199" i="1"/>
  <c r="Y896" i="1"/>
  <c r="AB865" i="1"/>
  <c r="U814" i="1"/>
  <c r="X812" i="1"/>
  <c r="AD795" i="1"/>
  <c r="AD766" i="1"/>
  <c r="W750" i="1"/>
  <c r="Z739" i="1"/>
  <c r="AC736" i="1"/>
  <c r="W731" i="1"/>
  <c r="Y702" i="1"/>
  <c r="U668" i="1"/>
  <c r="U646" i="1"/>
  <c r="V571" i="1"/>
  <c r="Z568" i="1"/>
  <c r="V555" i="1"/>
  <c r="AB531" i="1"/>
  <c r="U529" i="1"/>
  <c r="AB522" i="1"/>
  <c r="AB510" i="1"/>
  <c r="U505" i="1"/>
  <c r="AD498" i="1"/>
  <c r="AC492" i="1"/>
  <c r="AC490" i="1"/>
  <c r="W489" i="1"/>
  <c r="W482" i="1"/>
  <c r="AD478" i="1"/>
  <c r="AB475" i="1"/>
  <c r="AC471" i="1"/>
  <c r="AC469" i="1"/>
  <c r="X468" i="1"/>
  <c r="Z462" i="1"/>
  <c r="AA459" i="1"/>
  <c r="AC455" i="1"/>
  <c r="AC451" i="1"/>
  <c r="W449" i="1"/>
  <c r="Z443" i="1"/>
  <c r="U442" i="1"/>
  <c r="U440" i="1"/>
  <c r="AA436" i="1"/>
  <c r="X433" i="1"/>
  <c r="Z427" i="1"/>
  <c r="AA423" i="1"/>
  <c r="V420" i="1"/>
  <c r="AA416" i="1"/>
  <c r="W413" i="1"/>
  <c r="Z407" i="1"/>
  <c r="U406" i="1"/>
  <c r="V404" i="1"/>
  <c r="AA400" i="1"/>
  <c r="AA393" i="1"/>
  <c r="V392" i="1"/>
  <c r="U390" i="1"/>
  <c r="V382" i="1"/>
  <c r="V380" i="1"/>
  <c r="AA378" i="1"/>
  <c r="X375" i="1"/>
  <c r="Z369" i="1"/>
  <c r="U367" i="1"/>
  <c r="U365" i="1"/>
  <c r="AA361" i="1"/>
  <c r="Y358" i="1"/>
  <c r="AB352" i="1"/>
  <c r="U351" i="1"/>
  <c r="U349" i="1"/>
  <c r="X344" i="1"/>
  <c r="Y341" i="1"/>
  <c r="AA335" i="1"/>
  <c r="AC331" i="1"/>
  <c r="V330" i="1"/>
  <c r="V327" i="1"/>
  <c r="X325" i="1"/>
  <c r="W324" i="1"/>
  <c r="AC321" i="1"/>
  <c r="W318" i="1"/>
  <c r="AD315" i="1"/>
  <c r="AB314" i="1"/>
  <c r="W313" i="1"/>
  <c r="Z312" i="1"/>
  <c r="U311" i="1"/>
  <c r="AC308" i="1"/>
  <c r="Z307" i="1"/>
  <c r="AA306" i="1"/>
  <c r="X305" i="1"/>
  <c r="U304" i="1"/>
  <c r="AD300" i="1"/>
  <c r="Y299" i="1"/>
  <c r="AB298" i="1"/>
  <c r="X297" i="1"/>
  <c r="U296" i="1"/>
  <c r="AC292" i="1"/>
  <c r="Z291" i="1"/>
  <c r="AC287" i="1"/>
  <c r="Z286" i="1"/>
  <c r="AA285" i="1"/>
  <c r="X284" i="1"/>
  <c r="V283" i="1"/>
  <c r="AC279" i="1"/>
  <c r="Z278" i="1"/>
  <c r="AA277" i="1"/>
  <c r="X276" i="1"/>
  <c r="V275" i="1"/>
  <c r="AC271" i="1"/>
  <c r="Z270" i="1"/>
  <c r="AA269" i="1"/>
  <c r="X268" i="1"/>
  <c r="V267" i="1"/>
  <c r="AD263" i="1"/>
  <c r="Y262" i="1"/>
  <c r="AB261" i="1"/>
  <c r="W260" i="1"/>
  <c r="U259" i="1"/>
  <c r="AC255" i="1"/>
  <c r="Z254" i="1"/>
  <c r="AA253" i="1"/>
  <c r="X252" i="1"/>
  <c r="U251" i="1"/>
  <c r="AC247" i="1"/>
  <c r="Y246" i="1"/>
  <c r="AB245" i="1"/>
  <c r="W244" i="1"/>
  <c r="V243" i="1"/>
  <c r="Z240" i="1"/>
  <c r="U239" i="1"/>
  <c r="AC233" i="1"/>
  <c r="AA232" i="1"/>
  <c r="X231" i="1"/>
  <c r="Y230" i="1"/>
  <c r="V229" i="1"/>
  <c r="AC226" i="1"/>
  <c r="Z225" i="1"/>
  <c r="AA224" i="1"/>
  <c r="W223" i="1"/>
  <c r="V222" i="1"/>
  <c r="AC218" i="1"/>
  <c r="Z217" i="1"/>
  <c r="AA216" i="1"/>
  <c r="W215" i="1"/>
  <c r="V214" i="1"/>
  <c r="AD1521" i="1"/>
  <c r="AC1508" i="1"/>
  <c r="X1451" i="1"/>
  <c r="X1444" i="1"/>
  <c r="X947" i="1"/>
  <c r="V944" i="1"/>
  <c r="AB860" i="1"/>
  <c r="W822" i="1"/>
  <c r="U805" i="1"/>
  <c r="Z802" i="1"/>
  <c r="AB787" i="1"/>
  <c r="AA690" i="1"/>
  <c r="U672" i="1"/>
  <c r="V663" i="1"/>
  <c r="U612" i="1"/>
  <c r="X607" i="1"/>
  <c r="V597" i="1"/>
  <c r="AB592" i="1"/>
  <c r="Z586" i="1"/>
  <c r="U567" i="1"/>
  <c r="U551" i="1"/>
  <c r="AB526" i="1"/>
  <c r="AB518" i="1"/>
  <c r="U516" i="1"/>
  <c r="X509" i="1"/>
  <c r="AC499" i="1"/>
  <c r="AC495" i="1"/>
  <c r="Z491" i="1"/>
  <c r="AB488" i="1"/>
  <c r="Z483" i="1"/>
  <c r="X476" i="1"/>
  <c r="Z470" i="1"/>
  <c r="AB467" i="1"/>
  <c r="AC463" i="1"/>
  <c r="AC461" i="1"/>
  <c r="X460" i="1"/>
  <c r="V448" i="1"/>
  <c r="AA444" i="1"/>
  <c r="X441" i="1"/>
  <c r="Z435" i="1"/>
  <c r="U434" i="1"/>
  <c r="V432" i="1"/>
  <c r="AA428" i="1"/>
  <c r="Z415" i="1"/>
  <c r="U414" i="1"/>
  <c r="V412" i="1"/>
  <c r="AA408" i="1"/>
  <c r="X405" i="1"/>
  <c r="Z399" i="1"/>
  <c r="X394" i="1"/>
  <c r="Z391" i="1"/>
  <c r="U389" i="1"/>
  <c r="AB385" i="1"/>
  <c r="Y381" i="1"/>
  <c r="Z377" i="1"/>
  <c r="U376" i="1"/>
  <c r="U374" i="1"/>
  <c r="AA370" i="1"/>
  <c r="X366" i="1"/>
  <c r="V359" i="1"/>
  <c r="V357" i="1"/>
  <c r="W353" i="1"/>
  <c r="Z350" i="1"/>
  <c r="AA343" i="1"/>
  <c r="V342" i="1"/>
  <c r="V340" i="1"/>
  <c r="X336" i="1"/>
  <c r="Z333" i="1"/>
  <c r="W332" i="1"/>
  <c r="W326" i="1"/>
  <c r="AA323" i="1"/>
  <c r="Z322" i="1"/>
  <c r="V319" i="1"/>
  <c r="X317" i="1"/>
  <c r="Y316" i="1"/>
  <c r="V315" i="1"/>
  <c r="AC311" i="1"/>
  <c r="X309" i="1"/>
  <c r="U308" i="1"/>
  <c r="AC304" i="1"/>
  <c r="Z303" i="1"/>
  <c r="AA302" i="1"/>
  <c r="W301" i="1"/>
  <c r="V300" i="1"/>
  <c r="AC296" i="1"/>
  <c r="Y13" i="1"/>
  <c r="W16" i="1"/>
  <c r="X18" i="1"/>
  <c r="X20" i="1"/>
  <c r="X22" i="1"/>
  <c r="X24" i="1"/>
  <c r="X26" i="1"/>
  <c r="AC28" i="1"/>
  <c r="U30" i="1"/>
  <c r="Z31" i="1"/>
  <c r="AC32" i="1"/>
  <c r="U34" i="1"/>
  <c r="Z35" i="1"/>
  <c r="AC36" i="1"/>
  <c r="U38" i="1"/>
  <c r="Z39" i="1"/>
  <c r="AC40" i="1"/>
  <c r="U42" i="1"/>
  <c r="Z44" i="1"/>
  <c r="AC45" i="1"/>
  <c r="Z51" i="1"/>
  <c r="AC52" i="1"/>
  <c r="U54" i="1"/>
  <c r="Z55" i="1"/>
  <c r="AC56" i="1"/>
  <c r="V58" i="1"/>
  <c r="Y59" i="1"/>
  <c r="X62" i="1"/>
  <c r="W64" i="1"/>
  <c r="W66" i="1"/>
  <c r="X68" i="1"/>
  <c r="X70" i="1"/>
  <c r="W72" i="1"/>
  <c r="W74" i="1"/>
  <c r="AC76" i="1"/>
  <c r="U78" i="1"/>
  <c r="U81" i="1"/>
  <c r="Z82" i="1"/>
  <c r="AC83" i="1"/>
  <c r="Z84" i="1"/>
  <c r="AC85" i="1"/>
  <c r="U88" i="1"/>
  <c r="V94" i="1"/>
  <c r="Y95" i="1"/>
  <c r="AD98" i="1"/>
  <c r="V100" i="1"/>
  <c r="Y101" i="1"/>
  <c r="AD102" i="1"/>
  <c r="Z103" i="1"/>
  <c r="X105" i="1"/>
  <c r="X107" i="1"/>
  <c r="W109" i="1"/>
  <c r="W113" i="1"/>
  <c r="X115" i="1"/>
  <c r="X117" i="1"/>
  <c r="AC119" i="1"/>
  <c r="U121" i="1"/>
  <c r="Z122" i="1"/>
  <c r="AC123" i="1"/>
  <c r="U125" i="1"/>
  <c r="Z126" i="1"/>
  <c r="AD127" i="1"/>
  <c r="V129" i="1"/>
  <c r="Y130" i="1"/>
  <c r="AD132" i="1"/>
  <c r="X137" i="1"/>
  <c r="AD140" i="1"/>
  <c r="AB142" i="1"/>
  <c r="X144" i="1"/>
  <c r="V146" i="1"/>
  <c r="AC148" i="1"/>
  <c r="AA150" i="1"/>
  <c r="Y153" i="1"/>
  <c r="U155" i="1"/>
  <c r="Z157" i="1"/>
  <c r="V159" i="1"/>
  <c r="AC160" i="1"/>
  <c r="Y161" i="1"/>
  <c r="Z162" i="1"/>
  <c r="U163" i="1"/>
  <c r="AD164" i="1"/>
  <c r="Y165" i="1"/>
  <c r="Z166" i="1"/>
  <c r="U167" i="1"/>
  <c r="Z169" i="1"/>
  <c r="Y170" i="1"/>
  <c r="V171" i="1"/>
  <c r="AC172" i="1"/>
  <c r="Z173" i="1"/>
  <c r="Y174" i="1"/>
  <c r="V175" i="1"/>
  <c r="AC176" i="1"/>
  <c r="AC179" i="1"/>
  <c r="AB180" i="1"/>
  <c r="AA181" i="1"/>
  <c r="Y182" i="1"/>
  <c r="X183" i="1"/>
  <c r="W184" i="1"/>
  <c r="V185" i="1"/>
  <c r="AC187" i="1"/>
  <c r="AB188" i="1"/>
  <c r="AA189" i="1"/>
  <c r="Z190" i="1"/>
  <c r="W191" i="1"/>
  <c r="X193" i="1"/>
  <c r="U194" i="1"/>
  <c r="Z195" i="1"/>
  <c r="W196" i="1"/>
  <c r="AB197" i="1"/>
  <c r="AC198" i="1"/>
  <c r="V202" i="1"/>
  <c r="W203" i="1"/>
  <c r="AA204" i="1"/>
  <c r="Z205" i="1"/>
  <c r="AC206" i="1"/>
  <c r="V210" i="1"/>
  <c r="W211" i="1"/>
  <c r="AB212" i="1"/>
  <c r="Y213" i="1"/>
  <c r="AC216" i="1"/>
  <c r="U218" i="1"/>
  <c r="Z219" i="1"/>
  <c r="AD220" i="1"/>
  <c r="Y223" i="1"/>
  <c r="AA226" i="1"/>
  <c r="X229" i="1"/>
  <c r="Y232" i="1"/>
  <c r="U235" i="1"/>
  <c r="Z238" i="1"/>
  <c r="AC239" i="1"/>
  <c r="Y244" i="1"/>
  <c r="AA251" i="1"/>
  <c r="U257" i="1"/>
  <c r="AC259" i="1"/>
  <c r="W264" i="1"/>
  <c r="Y266" i="1"/>
  <c r="U271" i="1"/>
  <c r="AD273" i="1"/>
  <c r="AB283" i="1"/>
  <c r="U292" i="1"/>
  <c r="AC294" i="1"/>
  <c r="Y301" i="1"/>
  <c r="AA308" i="1"/>
  <c r="AC313" i="1"/>
  <c r="V317" i="1"/>
  <c r="AB328" i="1"/>
  <c r="AA337" i="1"/>
  <c r="AC353" i="1"/>
  <c r="Z362" i="1"/>
  <c r="AC378" i="1"/>
  <c r="AD394" i="1"/>
  <c r="AC400" i="1"/>
  <c r="X415" i="1"/>
  <c r="AC423" i="1"/>
  <c r="AD430" i="1"/>
  <c r="Z445" i="1"/>
  <c r="Z460" i="1"/>
  <c r="V475" i="1"/>
  <c r="V514" i="1"/>
  <c r="W538" i="1"/>
  <c r="X546" i="1"/>
  <c r="AA562" i="1"/>
  <c r="AB621" i="1"/>
  <c r="U627" i="1"/>
  <c r="Y665" i="1"/>
  <c r="W704" i="1"/>
  <c r="Y764" i="1"/>
  <c r="AA13" i="1"/>
  <c r="Y14" i="1"/>
  <c r="V15" i="1"/>
  <c r="AD15" i="1"/>
  <c r="Y16" i="1"/>
  <c r="V17" i="1"/>
  <c r="AD17" i="1"/>
  <c r="Z18" i="1"/>
  <c r="U19" i="1"/>
  <c r="AC19" i="1"/>
  <c r="Z20" i="1"/>
  <c r="U21" i="1"/>
  <c r="AC21" i="1"/>
  <c r="Z22" i="1"/>
  <c r="U23" i="1"/>
  <c r="AC23" i="1"/>
  <c r="Z24" i="1"/>
  <c r="U25" i="1"/>
  <c r="AC25" i="1"/>
  <c r="Z26" i="1"/>
  <c r="W28" i="1"/>
  <c r="AB29" i="1"/>
  <c r="W30" i="1"/>
  <c r="AB31" i="1"/>
  <c r="W32" i="1"/>
  <c r="AB33" i="1"/>
  <c r="W34" i="1"/>
  <c r="AB35" i="1"/>
  <c r="W36" i="1"/>
  <c r="AB37" i="1"/>
  <c r="W38" i="1"/>
  <c r="AB39" i="1"/>
  <c r="W40" i="1"/>
  <c r="AB41" i="1"/>
  <c r="W42" i="1"/>
  <c r="AB44" i="1"/>
  <c r="W45" i="1"/>
  <c r="AB46" i="1"/>
  <c r="Y48" i="1"/>
  <c r="W50" i="1"/>
  <c r="AB51" i="1"/>
  <c r="W52" i="1"/>
  <c r="AB53" i="1"/>
  <c r="W54" i="1"/>
  <c r="AB55" i="1"/>
  <c r="W56" i="1"/>
  <c r="AA57" i="1"/>
  <c r="X58" i="1"/>
  <c r="AA59" i="1"/>
  <c r="U61" i="1"/>
  <c r="AC61" i="1"/>
  <c r="Z62" i="1"/>
  <c r="V63" i="1"/>
  <c r="AD63" i="1"/>
  <c r="Y64" i="1"/>
  <c r="V65" i="1"/>
  <c r="AD65" i="1"/>
  <c r="Y66" i="1"/>
  <c r="U67" i="1"/>
  <c r="AC67" i="1"/>
  <c r="Z68" i="1"/>
  <c r="U69" i="1"/>
  <c r="AC69" i="1"/>
  <c r="Z70" i="1"/>
  <c r="V71" i="1"/>
  <c r="AD71" i="1"/>
  <c r="Y72" i="1"/>
  <c r="V73" i="1"/>
  <c r="AD73" i="1"/>
  <c r="Y74" i="1"/>
  <c r="W76" i="1"/>
  <c r="AB77" i="1"/>
  <c r="W78" i="1"/>
  <c r="AB80" i="1"/>
  <c r="W81" i="1"/>
  <c r="AB82" i="1"/>
  <c r="W83" i="1"/>
  <c r="AB84" i="1"/>
  <c r="W85" i="1"/>
  <c r="AB87" i="1"/>
  <c r="W88" i="1"/>
  <c r="AB90" i="1"/>
  <c r="AA93" i="1"/>
  <c r="X94" i="1"/>
  <c r="AA95" i="1"/>
  <c r="X98" i="1"/>
  <c r="AA99" i="1"/>
  <c r="X100" i="1"/>
  <c r="AA101" i="1"/>
  <c r="X102" i="1"/>
  <c r="AB103" i="1"/>
  <c r="Z105" i="1"/>
  <c r="U106" i="1"/>
  <c r="AC106" i="1"/>
  <c r="Z107" i="1"/>
  <c r="V108" i="1"/>
  <c r="AD108" i="1"/>
  <c r="Y109" i="1"/>
  <c r="V112" i="1"/>
  <c r="AD112" i="1"/>
  <c r="Y113" i="1"/>
  <c r="U114" i="1"/>
  <c r="AC114" i="1"/>
  <c r="Z115" i="1"/>
  <c r="U116" i="1"/>
  <c r="AC116" i="1"/>
  <c r="Z117" i="1"/>
  <c r="W119" i="1"/>
  <c r="AB120" i="1"/>
  <c r="W121" i="1"/>
  <c r="AB122" i="1"/>
  <c r="W123" i="1"/>
  <c r="AB124" i="1"/>
  <c r="W125" i="1"/>
  <c r="AB126" i="1"/>
  <c r="X127" i="1"/>
  <c r="AA128" i="1"/>
  <c r="X129" i="1"/>
  <c r="AA130" i="1"/>
  <c r="Y131" i="1"/>
  <c r="V132" i="1"/>
  <c r="AC133" i="1"/>
  <c r="Z134" i="1"/>
  <c r="AA136" i="1"/>
  <c r="Z137" i="1"/>
  <c r="W138" i="1"/>
  <c r="X139" i="1"/>
  <c r="V140" i="1"/>
  <c r="AD142" i="1"/>
  <c r="AA143" i="1"/>
  <c r="AB144" i="1"/>
  <c r="Y145" i="1"/>
  <c r="X146" i="1"/>
  <c r="W147" i="1"/>
  <c r="U148" i="1"/>
  <c r="AC150" i="1"/>
  <c r="AB151" i="1"/>
  <c r="AC153" i="1"/>
  <c r="AB154" i="1"/>
  <c r="W155" i="1"/>
  <c r="V156" i="1"/>
  <c r="AD157" i="1"/>
  <c r="AA158" i="1"/>
  <c r="X159" i="1"/>
  <c r="U160" i="1"/>
  <c r="AC161" i="1"/>
  <c r="AB162" i="1"/>
  <c r="W163" i="1"/>
  <c r="V164" i="1"/>
  <c r="AC165" i="1"/>
  <c r="AB166" i="1"/>
  <c r="W167" i="1"/>
  <c r="V168" i="1"/>
  <c r="AD169" i="1"/>
  <c r="AA170" i="1"/>
  <c r="X171" i="1"/>
  <c r="U172" i="1"/>
  <c r="AD173" i="1"/>
  <c r="AA174" i="1"/>
  <c r="X175" i="1"/>
  <c r="U176" i="1"/>
  <c r="X178" i="1"/>
  <c r="U179" i="1"/>
  <c r="AC181" i="1"/>
  <c r="AA182" i="1"/>
  <c r="AB183" i="1"/>
  <c r="Y184" i="1"/>
  <c r="X185" i="1"/>
  <c r="X186" i="1"/>
  <c r="U187" i="1"/>
  <c r="AC189" i="1"/>
  <c r="AB190" i="1"/>
  <c r="AA191" i="1"/>
  <c r="Z193" i="1"/>
  <c r="W194" i="1"/>
  <c r="AB195" i="1"/>
  <c r="AC196" i="1"/>
  <c r="V200" i="1"/>
  <c r="W201" i="1"/>
  <c r="AB202" i="1"/>
  <c r="Y203" i="1"/>
  <c r="AC204" i="1"/>
  <c r="V208" i="1"/>
  <c r="W209" i="1"/>
  <c r="AB210" i="1"/>
  <c r="Y211" i="1"/>
  <c r="AD212" i="1"/>
  <c r="Y215" i="1"/>
  <c r="AA218" i="1"/>
  <c r="AB222" i="1"/>
  <c r="X225" i="1"/>
  <c r="AD229" i="1"/>
  <c r="V231" i="1"/>
  <c r="Z234" i="1"/>
  <c r="W235" i="1"/>
  <c r="AB238" i="1"/>
  <c r="AB243" i="1"/>
  <c r="W246" i="1"/>
  <c r="U249" i="1"/>
  <c r="X250" i="1"/>
  <c r="AC251" i="1"/>
  <c r="U253" i="1"/>
  <c r="X256" i="1"/>
  <c r="AA257" i="1"/>
  <c r="Z258" i="1"/>
  <c r="AD261" i="1"/>
  <c r="V263" i="1"/>
  <c r="Y264" i="1"/>
  <c r="AD265" i="1"/>
  <c r="Z268" i="1"/>
  <c r="AA271" i="1"/>
  <c r="AB275" i="1"/>
  <c r="X278" i="1"/>
  <c r="V281" i="1"/>
  <c r="W282" i="1"/>
  <c r="AD283" i="1"/>
  <c r="U285" i="1"/>
  <c r="W288" i="1"/>
  <c r="AA292" i="1"/>
  <c r="AA296" i="1"/>
  <c r="V298" i="1"/>
  <c r="X303" i="1"/>
  <c r="Z305" i="1"/>
  <c r="AB312" i="1"/>
  <c r="AB320" i="1"/>
  <c r="AB322" i="1"/>
  <c r="Y324" i="1"/>
  <c r="AD330" i="1"/>
  <c r="Y332" i="1"/>
  <c r="Y343" i="1"/>
  <c r="AB346" i="1"/>
  <c r="X359" i="1"/>
  <c r="X369" i="1"/>
  <c r="Z371" i="1"/>
  <c r="X382" i="1"/>
  <c r="AA406" i="1"/>
  <c r="AC408" i="1"/>
  <c r="AD410" i="1"/>
  <c r="AA434" i="1"/>
  <c r="AC436" i="1"/>
  <c r="AD438" i="1"/>
  <c r="W466" i="1"/>
  <c r="Z468" i="1"/>
  <c r="V480" i="1"/>
  <c r="U482" i="1"/>
  <c r="V486" i="1"/>
  <c r="V488" i="1"/>
  <c r="AA490" i="1"/>
  <c r="Z498" i="1"/>
  <c r="Y502" i="1"/>
  <c r="X518" i="1"/>
  <c r="X575" i="1"/>
  <c r="AC582" i="1"/>
  <c r="AB652" i="1"/>
  <c r="Y670" i="1"/>
  <c r="W692" i="1"/>
  <c r="AB696" i="1"/>
  <c r="AA772" i="1"/>
  <c r="V777" i="1"/>
  <c r="AA923" i="1"/>
  <c r="AD995" i="1"/>
  <c r="X998" i="1"/>
  <c r="W14" i="1"/>
  <c r="AB15" i="1"/>
  <c r="AB17" i="1"/>
  <c r="AA19" i="1"/>
  <c r="AA21" i="1"/>
  <c r="AA23" i="1"/>
  <c r="AA25" i="1"/>
  <c r="U28" i="1"/>
  <c r="Z29" i="1"/>
  <c r="AC30" i="1"/>
  <c r="U32" i="1"/>
  <c r="Z33" i="1"/>
  <c r="AC34" i="1"/>
  <c r="U36" i="1"/>
  <c r="Z37" i="1"/>
  <c r="AC38" i="1"/>
  <c r="U40" i="1"/>
  <c r="Z41" i="1"/>
  <c r="AC42" i="1"/>
  <c r="Z46" i="1"/>
  <c r="AC50" i="1"/>
  <c r="U52" i="1"/>
  <c r="Z53" i="1"/>
  <c r="AC54" i="1"/>
  <c r="U56" i="1"/>
  <c r="Y57" i="1"/>
  <c r="AD58" i="1"/>
  <c r="AA61" i="1"/>
  <c r="AB63" i="1"/>
  <c r="AB65" i="1"/>
  <c r="AA67" i="1"/>
  <c r="AA69" i="1"/>
  <c r="AB71" i="1"/>
  <c r="AB73" i="1"/>
  <c r="U76" i="1"/>
  <c r="Z77" i="1"/>
  <c r="AC78" i="1"/>
  <c r="Z80" i="1"/>
  <c r="AC81" i="1"/>
  <c r="U83" i="1"/>
  <c r="U85" i="1"/>
  <c r="Z87" i="1"/>
  <c r="AC88" i="1"/>
  <c r="Z90" i="1"/>
  <c r="Y93" i="1"/>
  <c r="AD94" i="1"/>
  <c r="V98" i="1"/>
  <c r="Y99" i="1"/>
  <c r="AD100" i="1"/>
  <c r="V102" i="1"/>
  <c r="AA106" i="1"/>
  <c r="AB108" i="1"/>
  <c r="AB112" i="1"/>
  <c r="AA114" i="1"/>
  <c r="AA116" i="1"/>
  <c r="U119" i="1"/>
  <c r="O119" i="1" s="1"/>
  <c r="P119" i="1" s="1"/>
  <c r="Q119" i="1" s="1"/>
  <c r="Z120" i="1"/>
  <c r="AC121" i="1"/>
  <c r="U123" i="1"/>
  <c r="Z124" i="1"/>
  <c r="AC125" i="1"/>
  <c r="V127" i="1"/>
  <c r="Y128" i="1"/>
  <c r="AD129" i="1"/>
  <c r="U131" i="1"/>
  <c r="AA133" i="1"/>
  <c r="X134" i="1"/>
  <c r="W136" i="1"/>
  <c r="U138" i="1"/>
  <c r="AA141" i="1"/>
  <c r="Y143" i="1"/>
  <c r="W145" i="1"/>
  <c r="AB149" i="1"/>
  <c r="Z151" i="1"/>
  <c r="Z154" i="1"/>
  <c r="AD156" i="1"/>
  <c r="Y158" i="1"/>
  <c r="AD168" i="1"/>
  <c r="AA247" i="1"/>
  <c r="X254" i="1"/>
  <c r="X258" i="1"/>
  <c r="V261" i="1"/>
  <c r="AB265" i="1"/>
  <c r="AC269" i="1"/>
  <c r="Y272" i="1"/>
  <c r="Z276" i="1"/>
  <c r="AA279" i="1"/>
  <c r="X286" i="1"/>
  <c r="Z293" i="1"/>
  <c r="W299" i="1"/>
  <c r="AC306" i="1"/>
  <c r="X315" i="1"/>
  <c r="Y335" i="1"/>
  <c r="W351" i="1"/>
  <c r="AD355" i="1"/>
  <c r="AA376" i="1"/>
  <c r="Z386" i="1"/>
  <c r="X392" i="1"/>
  <c r="AC396" i="1"/>
  <c r="AD402" i="1"/>
  <c r="Z417" i="1"/>
  <c r="AC428" i="1"/>
  <c r="X443" i="1"/>
  <c r="X458" i="1"/>
  <c r="V473" i="1"/>
  <c r="U495" i="1"/>
  <c r="AB535" i="1"/>
  <c r="AA543" i="1"/>
  <c r="W557" i="1"/>
  <c r="U565" i="1"/>
  <c r="W624" i="1"/>
  <c r="Y632" i="1"/>
  <c r="X680" i="1"/>
  <c r="AD714" i="1"/>
  <c r="Z717" i="1"/>
  <c r="AB831" i="1"/>
  <c r="U13" i="1"/>
  <c r="AC13" i="1"/>
  <c r="AA14" i="1"/>
  <c r="X15" i="1"/>
  <c r="AA16" i="1"/>
  <c r="X17" i="1"/>
  <c r="AB18" i="1"/>
  <c r="W19" i="1"/>
  <c r="AB20" i="1"/>
  <c r="W21" i="1"/>
  <c r="AB22" i="1"/>
  <c r="W23" i="1"/>
  <c r="AB24" i="1"/>
  <c r="W25" i="1"/>
  <c r="AB26" i="1"/>
  <c r="Y28" i="1"/>
  <c r="V29" i="1"/>
  <c r="AD29" i="1"/>
  <c r="Y30" i="1"/>
  <c r="V31" i="1"/>
  <c r="AD31" i="1"/>
  <c r="Y32" i="1"/>
  <c r="V33" i="1"/>
  <c r="AD33" i="1"/>
  <c r="Y34" i="1"/>
  <c r="V35" i="1"/>
  <c r="AD35" i="1"/>
  <c r="Y36" i="1"/>
  <c r="V37" i="1"/>
  <c r="AD37" i="1"/>
  <c r="Y38" i="1"/>
  <c r="V39" i="1"/>
  <c r="AD39" i="1"/>
  <c r="Y40" i="1"/>
  <c r="V41" i="1"/>
  <c r="AD41" i="1"/>
  <c r="Y42" i="1"/>
  <c r="V44" i="1"/>
  <c r="AD44" i="1"/>
  <c r="Y45" i="1"/>
  <c r="V46" i="1"/>
  <c r="AD46" i="1"/>
  <c r="AA48" i="1"/>
  <c r="Y50" i="1"/>
  <c r="V51" i="1"/>
  <c r="AD51" i="1"/>
  <c r="Y52" i="1"/>
  <c r="V53" i="1"/>
  <c r="AD53" i="1"/>
  <c r="Y54" i="1"/>
  <c r="V55" i="1"/>
  <c r="AD55" i="1"/>
  <c r="Y56" i="1"/>
  <c r="U57" i="1"/>
  <c r="AC57" i="1"/>
  <c r="Z58" i="1"/>
  <c r="U59" i="1"/>
  <c r="AC59" i="1"/>
  <c r="W61" i="1"/>
  <c r="AB62" i="1"/>
  <c r="X63" i="1"/>
  <c r="AA64" i="1"/>
  <c r="X65" i="1"/>
  <c r="AA66" i="1"/>
  <c r="W67" i="1"/>
  <c r="AB68" i="1"/>
  <c r="W69" i="1"/>
  <c r="AB70" i="1"/>
  <c r="X71" i="1"/>
  <c r="AA72" i="1"/>
  <c r="X73" i="1"/>
  <c r="AA74" i="1"/>
  <c r="Y76" i="1"/>
  <c r="V77" i="1"/>
  <c r="AD77" i="1"/>
  <c r="Y78" i="1"/>
  <c r="V80" i="1"/>
  <c r="AD80" i="1"/>
  <c r="Y81" i="1"/>
  <c r="V82" i="1"/>
  <c r="AD82" i="1"/>
  <c r="Y83" i="1"/>
  <c r="V84" i="1"/>
  <c r="AD84" i="1"/>
  <c r="Y85" i="1"/>
  <c r="V87" i="1"/>
  <c r="AD87" i="1"/>
  <c r="Y88" i="1"/>
  <c r="V90" i="1"/>
  <c r="AD90" i="1"/>
  <c r="U93" i="1"/>
  <c r="AC93" i="1"/>
  <c r="Z94" i="1"/>
  <c r="U95" i="1"/>
  <c r="AC95" i="1"/>
  <c r="Z98" i="1"/>
  <c r="U99" i="1"/>
  <c r="AC99" i="1"/>
  <c r="Z100" i="1"/>
  <c r="U101" i="1"/>
  <c r="AC101" i="1"/>
  <c r="Z102" i="1"/>
  <c r="V103" i="1"/>
  <c r="AD103" i="1"/>
  <c r="AB105" i="1"/>
  <c r="W106" i="1"/>
  <c r="AB107" i="1"/>
  <c r="X108" i="1"/>
  <c r="AA109" i="1"/>
  <c r="X112" i="1"/>
  <c r="AA113" i="1"/>
  <c r="W114" i="1"/>
  <c r="AB115" i="1"/>
  <c r="W116" i="1"/>
  <c r="AB117" i="1"/>
  <c r="Y119" i="1"/>
  <c r="V120" i="1"/>
  <c r="AD120" i="1"/>
  <c r="Y121" i="1"/>
  <c r="V122" i="1"/>
  <c r="AD122" i="1"/>
  <c r="Y123" i="1"/>
  <c r="V124" i="1"/>
  <c r="AD124" i="1"/>
  <c r="Y125" i="1"/>
  <c r="V126" i="1"/>
  <c r="AD126" i="1"/>
  <c r="Z127" i="1"/>
  <c r="U128" i="1"/>
  <c r="AC128" i="1"/>
  <c r="Z129" i="1"/>
  <c r="U130" i="1"/>
  <c r="AC130" i="1"/>
  <c r="AA131" i="1"/>
  <c r="X132" i="1"/>
  <c r="U133" i="1"/>
  <c r="AD134" i="1"/>
  <c r="AC136" i="1"/>
  <c r="AB137" i="1"/>
  <c r="AA138" i="1"/>
  <c r="Z139" i="1"/>
  <c r="X140" i="1"/>
  <c r="W141" i="1"/>
  <c r="V142" i="1"/>
  <c r="AD144" i="1"/>
  <c r="AA145" i="1"/>
  <c r="AB146" i="1"/>
  <c r="Y147" i="1"/>
  <c r="W148" i="1"/>
  <c r="X149" i="1"/>
  <c r="U150" i="1"/>
  <c r="U153" i="1"/>
  <c r="AD154" i="1"/>
  <c r="Y155" i="1"/>
  <c r="Z156" i="1"/>
  <c r="V157" i="1"/>
  <c r="AC158" i="1"/>
  <c r="Z159" i="1"/>
  <c r="Y160" i="1"/>
  <c r="U161" i="1"/>
  <c r="AD162" i="1"/>
  <c r="Y163" i="1"/>
  <c r="Z164" i="1"/>
  <c r="U165" i="1"/>
  <c r="AD166" i="1"/>
  <c r="Y167" i="1"/>
  <c r="Z168" i="1"/>
  <c r="V169" i="1"/>
  <c r="AC170" i="1"/>
  <c r="Z171" i="1"/>
  <c r="Y172" i="1"/>
  <c r="V173" i="1"/>
  <c r="AC174" i="1"/>
  <c r="Z175" i="1"/>
  <c r="Y176" i="1"/>
  <c r="Z178" i="1"/>
  <c r="W179" i="1"/>
  <c r="X180" i="1"/>
  <c r="U181" i="1"/>
  <c r="AD183" i="1"/>
  <c r="AA184" i="1"/>
  <c r="AB185" i="1"/>
  <c r="Z186" i="1"/>
  <c r="W187" i="1"/>
  <c r="X188" i="1"/>
  <c r="U189" i="1"/>
  <c r="AC191" i="1"/>
  <c r="AB193" i="1"/>
  <c r="AC194" i="1"/>
  <c r="U198" i="1"/>
  <c r="AB200" i="1"/>
  <c r="Y201" i="1"/>
  <c r="AD202" i="1"/>
  <c r="U206" i="1"/>
  <c r="X207" i="1"/>
  <c r="AB208" i="1"/>
  <c r="Y209" i="1"/>
  <c r="AD210" i="1"/>
  <c r="AB214" i="1"/>
  <c r="X217" i="1"/>
  <c r="V220" i="1"/>
  <c r="W221" i="1"/>
  <c r="AD222" i="1"/>
  <c r="U224" i="1"/>
  <c r="X227" i="1"/>
  <c r="AD231" i="1"/>
  <c r="U233" i="1"/>
  <c r="AB234" i="1"/>
  <c r="AC235" i="1"/>
  <c r="AB240" i="1"/>
  <c r="AD243" i="1"/>
  <c r="V245" i="1"/>
  <c r="X248" i="1"/>
  <c r="AA249" i="1"/>
  <c r="Z250" i="1"/>
  <c r="AC253" i="1"/>
  <c r="U255" i="1"/>
  <c r="Z256" i="1"/>
  <c r="AC257" i="1"/>
  <c r="Y260" i="1"/>
  <c r="AB263" i="1"/>
  <c r="AB267" i="1"/>
  <c r="X270" i="1"/>
  <c r="V273" i="1"/>
  <c r="W274" i="1"/>
  <c r="AD275" i="1"/>
  <c r="U277" i="1"/>
  <c r="W280" i="1"/>
  <c r="AB281" i="1"/>
  <c r="Y282" i="1"/>
  <c r="AC285" i="1"/>
  <c r="U287" i="1"/>
  <c r="Y288" i="1"/>
  <c r="X291" i="1"/>
  <c r="U294" i="1"/>
  <c r="X295" i="1"/>
  <c r="AD298" i="1"/>
  <c r="AB300" i="1"/>
  <c r="U302" i="1"/>
  <c r="X307" i="1"/>
  <c r="Z309" i="1"/>
  <c r="Z314" i="1"/>
  <c r="AA316" i="1"/>
  <c r="AD327" i="1"/>
  <c r="AD336" i="1"/>
  <c r="AD338" i="1"/>
  <c r="Z352" i="1"/>
  <c r="AA354" i="1"/>
  <c r="AC361" i="1"/>
  <c r="AC363" i="1"/>
  <c r="X377" i="1"/>
  <c r="Z379" i="1"/>
  <c r="AD385" i="1"/>
  <c r="AC387" i="1"/>
  <c r="Y393" i="1"/>
  <c r="AA395" i="1"/>
  <c r="X399" i="1"/>
  <c r="Y401" i="1"/>
  <c r="AA414" i="1"/>
  <c r="AC416" i="1"/>
  <c r="AD418" i="1"/>
  <c r="Y424" i="1"/>
  <c r="X427" i="1"/>
  <c r="Y429" i="1"/>
  <c r="AA442" i="1"/>
  <c r="AC444" i="1"/>
  <c r="AC446" i="1"/>
  <c r="U457" i="1"/>
  <c r="U459" i="1"/>
  <c r="AA461" i="1"/>
  <c r="W474" i="1"/>
  <c r="Z476" i="1"/>
  <c r="V494" i="1"/>
  <c r="U507" i="1"/>
  <c r="X522" i="1"/>
  <c r="AB539" i="1"/>
  <c r="X542" i="1"/>
  <c r="AA547" i="1"/>
  <c r="AB558" i="1"/>
  <c r="X561" i="1"/>
  <c r="W588" i="1"/>
  <c r="AA605" i="1"/>
  <c r="U614" i="1"/>
  <c r="Z628" i="1"/>
  <c r="V631" i="1"/>
  <c r="AB637" i="1"/>
  <c r="V644" i="1"/>
  <c r="W690" i="1"/>
  <c r="AA710" i="1"/>
  <c r="Y713" i="1"/>
  <c r="AC718" i="1"/>
  <c r="Z721" i="1"/>
  <c r="Y789" i="1"/>
  <c r="AB812" i="1"/>
  <c r="AA822" i="1"/>
  <c r="X854" i="1"/>
  <c r="AD2082" i="1"/>
  <c r="AC2082" i="1"/>
  <c r="X2082" i="1"/>
  <c r="AD2081" i="1"/>
  <c r="X2081" i="1"/>
  <c r="AD2080" i="1"/>
  <c r="Y2080" i="1"/>
  <c r="AA2079" i="1"/>
  <c r="W2079" i="1"/>
  <c r="AD2078" i="1"/>
  <c r="Z2078" i="1"/>
  <c r="V2078" i="1"/>
  <c r="AC2077" i="1"/>
  <c r="Y2077" i="1"/>
  <c r="U2077" i="1"/>
  <c r="AB2075" i="1"/>
  <c r="X2075" i="1"/>
  <c r="AA2072" i="1"/>
  <c r="W2072" i="1"/>
  <c r="AD2071" i="1"/>
  <c r="Z2071" i="1"/>
  <c r="V2071" i="1"/>
  <c r="AC2070" i="1"/>
  <c r="Y2070" i="1"/>
  <c r="U2070" i="1"/>
  <c r="AB2069" i="1"/>
  <c r="X2069" i="1"/>
  <c r="AA2068" i="1"/>
  <c r="W2068" i="1"/>
  <c r="AD2067" i="1"/>
  <c r="Z2067" i="1"/>
  <c r="V2067" i="1"/>
  <c r="AC2066" i="1"/>
  <c r="Y2066" i="1"/>
  <c r="U2066" i="1"/>
  <c r="AB2065" i="1"/>
  <c r="X2065" i="1"/>
  <c r="AA2064" i="1"/>
  <c r="W2064" i="1"/>
  <c r="AD2061" i="1"/>
  <c r="Z2061" i="1"/>
  <c r="V2061" i="1"/>
  <c r="AC2060" i="1"/>
  <c r="Y2060" i="1"/>
  <c r="U2060" i="1"/>
  <c r="AB2059" i="1"/>
  <c r="X2059" i="1"/>
  <c r="AA2058" i="1"/>
  <c r="W2058" i="1"/>
  <c r="AD2057" i="1"/>
  <c r="Z2057" i="1"/>
  <c r="V2057" i="1"/>
  <c r="AC2056" i="1"/>
  <c r="Y2056" i="1"/>
  <c r="U2056" i="1"/>
  <c r="AB2055" i="1"/>
  <c r="X2055" i="1"/>
  <c r="AA2054" i="1"/>
  <c r="W2054" i="1"/>
  <c r="AD2053" i="1"/>
  <c r="Z2053" i="1"/>
  <c r="V2053" i="1"/>
  <c r="AD2052" i="1"/>
  <c r="Z2052" i="1"/>
  <c r="V2052" i="1"/>
  <c r="AD2051" i="1"/>
  <c r="Z2051" i="1"/>
  <c r="V2051" i="1"/>
  <c r="AA2048" i="1"/>
  <c r="W2048" i="1"/>
  <c r="AD2045" i="1"/>
  <c r="Z2045" i="1"/>
  <c r="V2045" i="1"/>
  <c r="AC2044" i="1"/>
  <c r="Y2044" i="1"/>
  <c r="U2044" i="1"/>
  <c r="AB2043" i="1"/>
  <c r="X2043" i="1"/>
  <c r="AB2042" i="1"/>
  <c r="X2042" i="1"/>
  <c r="AA2041" i="1"/>
  <c r="W2041" i="1"/>
  <c r="AD2040" i="1"/>
  <c r="Z2040" i="1"/>
  <c r="V2040" i="1"/>
  <c r="AA2082" i="1"/>
  <c r="U2082" i="1"/>
  <c r="AA2081" i="1"/>
  <c r="V2081" i="1"/>
  <c r="AA2080" i="1"/>
  <c r="V2080" i="1"/>
  <c r="AC2079" i="1"/>
  <c r="Y2079" i="1"/>
  <c r="U2079" i="1"/>
  <c r="AB2078" i="1"/>
  <c r="X2078" i="1"/>
  <c r="AA2077" i="1"/>
  <c r="W2077" i="1"/>
  <c r="AD2075" i="1"/>
  <c r="Z2075" i="1"/>
  <c r="V2075" i="1"/>
  <c r="AC2072" i="1"/>
  <c r="Y2072" i="1"/>
  <c r="U2072" i="1"/>
  <c r="AB2071" i="1"/>
  <c r="X2071" i="1"/>
  <c r="AA2070" i="1"/>
  <c r="W2070" i="1"/>
  <c r="AD2069" i="1"/>
  <c r="Z2069" i="1"/>
  <c r="V2069" i="1"/>
  <c r="AC2068" i="1"/>
  <c r="Y2068" i="1"/>
  <c r="U2068" i="1"/>
  <c r="AB2067" i="1"/>
  <c r="X2067" i="1"/>
  <c r="AA2066" i="1"/>
  <c r="W2066" i="1"/>
  <c r="AD2065" i="1"/>
  <c r="Z2065" i="1"/>
  <c r="V2065" i="1"/>
  <c r="AC2064" i="1"/>
  <c r="Y2064" i="1"/>
  <c r="U2064" i="1"/>
  <c r="AB2061" i="1"/>
  <c r="X2061" i="1"/>
  <c r="AA2060" i="1"/>
  <c r="W2060" i="1"/>
  <c r="AD2059" i="1"/>
  <c r="Z2059" i="1"/>
  <c r="V2059" i="1"/>
  <c r="AC2058" i="1"/>
  <c r="Y2058" i="1"/>
  <c r="U2058" i="1"/>
  <c r="AB2057" i="1"/>
  <c r="X2057" i="1"/>
  <c r="AA2056" i="1"/>
  <c r="W2056" i="1"/>
  <c r="AD2055" i="1"/>
  <c r="Z2055" i="1"/>
  <c r="V2055" i="1"/>
  <c r="AC2054" i="1"/>
  <c r="Y2054" i="1"/>
  <c r="U2054" i="1"/>
  <c r="AB2053" i="1"/>
  <c r="X2053" i="1"/>
  <c r="AB2052" i="1"/>
  <c r="X2052" i="1"/>
  <c r="AB2051" i="1"/>
  <c r="X2051" i="1"/>
  <c r="AC2048" i="1"/>
  <c r="Y2048" i="1"/>
  <c r="U2048" i="1"/>
  <c r="AB2045" i="1"/>
  <c r="X2045" i="1"/>
  <c r="AA2044" i="1"/>
  <c r="W2044" i="1"/>
  <c r="AD2043" i="1"/>
  <c r="Z2043" i="1"/>
  <c r="V2043" i="1"/>
  <c r="AD2042" i="1"/>
  <c r="Z2042" i="1"/>
  <c r="V2042" i="1"/>
  <c r="AC2041" i="1"/>
  <c r="Y2041" i="1"/>
  <c r="U2041" i="1"/>
  <c r="AB2082" i="1"/>
  <c r="AB2081" i="1"/>
  <c r="AC2080" i="1"/>
  <c r="X2079" i="1"/>
  <c r="AA2078" i="1"/>
  <c r="X2077" i="1"/>
  <c r="AA2075" i="1"/>
  <c r="AB2072" i="1"/>
  <c r="W2071" i="1"/>
  <c r="AB2070" i="1"/>
  <c r="W2069" i="1"/>
  <c r="AB2068" i="1"/>
  <c r="W2067" i="1"/>
  <c r="AB2066" i="1"/>
  <c r="W2065" i="1"/>
  <c r="AB2064" i="1"/>
  <c r="W2061" i="1"/>
  <c r="AB2060" i="1"/>
  <c r="W2059" i="1"/>
  <c r="AB2058" i="1"/>
  <c r="W2057" i="1"/>
  <c r="AB2056" i="1"/>
  <c r="W2055" i="1"/>
  <c r="AB2054" i="1"/>
  <c r="W2053" i="1"/>
  <c r="AC2052" i="1"/>
  <c r="U2052" i="1"/>
  <c r="AA2051" i="1"/>
  <c r="AD2048" i="1"/>
  <c r="V2048" i="1"/>
  <c r="Y2045" i="1"/>
  <c r="AD2044" i="1"/>
  <c r="V2044" i="1"/>
  <c r="Y2043" i="1"/>
  <c r="W2042" i="1"/>
  <c r="AB2041" i="1"/>
  <c r="Y2040" i="1"/>
  <c r="AA2039" i="1"/>
  <c r="W2039" i="1"/>
  <c r="AA2037" i="1"/>
  <c r="W2037" i="1"/>
  <c r="AD2036" i="1"/>
  <c r="Z2036" i="1"/>
  <c r="V2036" i="1"/>
  <c r="AB2033" i="1"/>
  <c r="X2033" i="1"/>
  <c r="AB2032" i="1"/>
  <c r="X2032" i="1"/>
  <c r="AB2031" i="1"/>
  <c r="X2031" i="1"/>
  <c r="AA2030" i="1"/>
  <c r="W2030" i="1"/>
  <c r="AB2027" i="1"/>
  <c r="X2027" i="1"/>
  <c r="AA2025" i="1"/>
  <c r="W2025" i="1"/>
  <c r="AD2024" i="1"/>
  <c r="Z2024" i="1"/>
  <c r="V2024" i="1"/>
  <c r="AC2023" i="1"/>
  <c r="Y2023" i="1"/>
  <c r="U2023" i="1"/>
  <c r="AC2022" i="1"/>
  <c r="Y2022" i="1"/>
  <c r="U2022" i="1"/>
  <c r="AB2021" i="1"/>
  <c r="X2021" i="1"/>
  <c r="AA2020" i="1"/>
  <c r="W2020" i="1"/>
  <c r="AD2019" i="1"/>
  <c r="Z2019" i="1"/>
  <c r="V2019" i="1"/>
  <c r="AD2018" i="1"/>
  <c r="Z2018" i="1"/>
  <c r="V2018" i="1"/>
  <c r="AC2017" i="1"/>
  <c r="Y2017" i="1"/>
  <c r="U2017" i="1"/>
  <c r="AD2016" i="1"/>
  <c r="Z2016" i="1"/>
  <c r="V2016" i="1"/>
  <c r="AC2015" i="1"/>
  <c r="Y2015" i="1"/>
  <c r="W2082" i="1"/>
  <c r="W2081" i="1"/>
  <c r="W2080" i="1"/>
  <c r="AB2079" i="1"/>
  <c r="W2078" i="1"/>
  <c r="AB2077" i="1"/>
  <c r="W2075" i="1"/>
  <c r="X2072" i="1"/>
  <c r="AA2071" i="1"/>
  <c r="X2070" i="1"/>
  <c r="AA2069" i="1"/>
  <c r="X2068" i="1"/>
  <c r="AA2067" i="1"/>
  <c r="X2066" i="1"/>
  <c r="AA2065" i="1"/>
  <c r="X2064" i="1"/>
  <c r="AA2061" i="1"/>
  <c r="X2060" i="1"/>
  <c r="AA2059" i="1"/>
  <c r="X2058" i="1"/>
  <c r="AA2057" i="1"/>
  <c r="X2056" i="1"/>
  <c r="AA2055" i="1"/>
  <c r="X2054" i="1"/>
  <c r="AA2053" i="1"/>
  <c r="Y2052" i="1"/>
  <c r="W2051" i="1"/>
  <c r="Z2048" i="1"/>
  <c r="AC2045" i="1"/>
  <c r="U2045" i="1"/>
  <c r="Z2044" i="1"/>
  <c r="AC2043" i="1"/>
  <c r="U2043" i="1"/>
  <c r="AA2042" i="1"/>
  <c r="X2041" i="1"/>
  <c r="AB2040" i="1"/>
  <c r="W2040" i="1"/>
  <c r="AC2039" i="1"/>
  <c r="Y2039" i="1"/>
  <c r="U2039" i="1"/>
  <c r="AC2037" i="1"/>
  <c r="Y2037" i="1"/>
  <c r="U2037" i="1"/>
  <c r="AB2036" i="1"/>
  <c r="X2036" i="1"/>
  <c r="AD2033" i="1"/>
  <c r="Z2033" i="1"/>
  <c r="V2033" i="1"/>
  <c r="AD2032" i="1"/>
  <c r="Z2032" i="1"/>
  <c r="V2032" i="1"/>
  <c r="AD2031" i="1"/>
  <c r="Z2031" i="1"/>
  <c r="V2031" i="1"/>
  <c r="AC2030" i="1"/>
  <c r="Y2030" i="1"/>
  <c r="U2030" i="1"/>
  <c r="AD2027" i="1"/>
  <c r="Z2027" i="1"/>
  <c r="V2027" i="1"/>
  <c r="AC2025" i="1"/>
  <c r="Y2025" i="1"/>
  <c r="U2025" i="1"/>
  <c r="AB2024" i="1"/>
  <c r="X2024" i="1"/>
  <c r="AA2023" i="1"/>
  <c r="W2023" i="1"/>
  <c r="AA2022" i="1"/>
  <c r="W2022" i="1"/>
  <c r="AD2021" i="1"/>
  <c r="Z2021" i="1"/>
  <c r="V2021" i="1"/>
  <c r="AC2020" i="1"/>
  <c r="Y2020" i="1"/>
  <c r="U2020" i="1"/>
  <c r="AB2019" i="1"/>
  <c r="X2019" i="1"/>
  <c r="AB2018" i="1"/>
  <c r="X2018" i="1"/>
  <c r="AA2017" i="1"/>
  <c r="W2017" i="1"/>
  <c r="AB2016" i="1"/>
  <c r="X2016" i="1"/>
  <c r="AA2015" i="1"/>
  <c r="W2015" i="1"/>
  <c r="AD2014" i="1"/>
  <c r="Z2014" i="1"/>
  <c r="V2014" i="1"/>
  <c r="AC2013" i="1"/>
  <c r="Y2013" i="1"/>
  <c r="U2013" i="1"/>
  <c r="AB2012" i="1"/>
  <c r="X2012" i="1"/>
  <c r="AA2011" i="1"/>
  <c r="W2011" i="1"/>
  <c r="AD2010" i="1"/>
  <c r="Z2010" i="1"/>
  <c r="V2010" i="1"/>
  <c r="AC2009" i="1"/>
  <c r="Y2009" i="1"/>
  <c r="U2009" i="1"/>
  <c r="AB2008" i="1"/>
  <c r="X2008" i="1"/>
  <c r="AA2007" i="1"/>
  <c r="W2007" i="1"/>
  <c r="AA2006" i="1"/>
  <c r="W2006" i="1"/>
  <c r="AD2005" i="1"/>
  <c r="Z2005" i="1"/>
  <c r="V2005" i="1"/>
  <c r="AC2004" i="1"/>
  <c r="Y2004" i="1"/>
  <c r="U2004" i="1"/>
  <c r="AB2003" i="1"/>
  <c r="X2003" i="1"/>
  <c r="AD2000" i="1"/>
  <c r="Z2000" i="1"/>
  <c r="Y2082" i="1"/>
  <c r="Z2080" i="1"/>
  <c r="Z2079" i="1"/>
  <c r="Y2078" i="1"/>
  <c r="Z2077" i="1"/>
  <c r="Y2075" i="1"/>
  <c r="AB2048" i="1"/>
  <c r="W2045" i="1"/>
  <c r="AC2042" i="1"/>
  <c r="AD2041" i="1"/>
  <c r="AC2040" i="1"/>
  <c r="X2039" i="1"/>
  <c r="Z2037" i="1"/>
  <c r="AC2036" i="1"/>
  <c r="U2036" i="1"/>
  <c r="W2033" i="1"/>
  <c r="AC2032" i="1"/>
  <c r="U2032" i="1"/>
  <c r="AA2031" i="1"/>
  <c r="X2030" i="1"/>
  <c r="W2027" i="1"/>
  <c r="AB2025" i="1"/>
  <c r="W2024" i="1"/>
  <c r="AB2023" i="1"/>
  <c r="X2022" i="1"/>
  <c r="AA2021" i="1"/>
  <c r="X2020" i="1"/>
  <c r="AA2019" i="1"/>
  <c r="Y2018" i="1"/>
  <c r="AD2017" i="1"/>
  <c r="V2017" i="1"/>
  <c r="AA2016" i="1"/>
  <c r="X2015" i="1"/>
  <c r="AC2014" i="1"/>
  <c r="X2014" i="1"/>
  <c r="AD2013" i="1"/>
  <c r="X2013" i="1"/>
  <c r="AD2012" i="1"/>
  <c r="Y2012" i="1"/>
  <c r="Z2011" i="1"/>
  <c r="U2011" i="1"/>
  <c r="O2011" i="1" s="1"/>
  <c r="AA2010" i="1"/>
  <c r="U2010" i="1"/>
  <c r="AA2009" i="1"/>
  <c r="V2009" i="1"/>
  <c r="AA2008" i="1"/>
  <c r="V2008" i="1"/>
  <c r="AC2007" i="1"/>
  <c r="X2007" i="1"/>
  <c r="AD2006" i="1"/>
  <c r="Y2006" i="1"/>
  <c r="Y2005" i="1"/>
  <c r="Z2004" i="1"/>
  <c r="Z2003" i="1"/>
  <c r="U2003" i="1"/>
  <c r="Y2000" i="1"/>
  <c r="U2000" i="1"/>
  <c r="AC1999" i="1"/>
  <c r="Y1999" i="1"/>
  <c r="U1999" i="1"/>
  <c r="AB1998" i="1"/>
  <c r="X1998" i="1"/>
  <c r="AA1997" i="1"/>
  <c r="W1997" i="1"/>
  <c r="AA1996" i="1"/>
  <c r="W1996" i="1"/>
  <c r="AD1995" i="1"/>
  <c r="Z1995" i="1"/>
  <c r="V1995" i="1"/>
  <c r="AC1994" i="1"/>
  <c r="Y1994" i="1"/>
  <c r="U1994" i="1"/>
  <c r="AC1993" i="1"/>
  <c r="Y1993" i="1"/>
  <c r="U1993" i="1"/>
  <c r="AB1992" i="1"/>
  <c r="X1992" i="1"/>
  <c r="AB1991" i="1"/>
  <c r="X1991" i="1"/>
  <c r="AA1990" i="1"/>
  <c r="W1990" i="1"/>
  <c r="AA1989" i="1"/>
  <c r="W1989" i="1"/>
  <c r="AD1988" i="1"/>
  <c r="Z1988" i="1"/>
  <c r="V1988" i="1"/>
  <c r="AC1986" i="1"/>
  <c r="Y1986" i="1"/>
  <c r="U1986" i="1"/>
  <c r="AB1985" i="1"/>
  <c r="X1985" i="1"/>
  <c r="AB1984" i="1"/>
  <c r="X1984" i="1"/>
  <c r="AA1983" i="1"/>
  <c r="W1983" i="1"/>
  <c r="AD1982" i="1"/>
  <c r="Z1982" i="1"/>
  <c r="V1982" i="1"/>
  <c r="AC1981" i="1"/>
  <c r="Y1981" i="1"/>
  <c r="U1981" i="1"/>
  <c r="AB1980" i="1"/>
  <c r="X1980" i="1"/>
  <c r="AA1979" i="1"/>
  <c r="W1979" i="1"/>
  <c r="AD1978" i="1"/>
  <c r="Z1978" i="1"/>
  <c r="V1978" i="1"/>
  <c r="AD1977" i="1"/>
  <c r="Z1977" i="1"/>
  <c r="V1977" i="1"/>
  <c r="AC1976" i="1"/>
  <c r="Z2081" i="1"/>
  <c r="Z2072" i="1"/>
  <c r="Y2071" i="1"/>
  <c r="Z2070" i="1"/>
  <c r="Y2069" i="1"/>
  <c r="Z2068" i="1"/>
  <c r="Y2067" i="1"/>
  <c r="Z2066" i="1"/>
  <c r="Y2065" i="1"/>
  <c r="Z2064" i="1"/>
  <c r="Y2061" i="1"/>
  <c r="Z2060" i="1"/>
  <c r="Y2059" i="1"/>
  <c r="Z2058" i="1"/>
  <c r="Y2057" i="1"/>
  <c r="Z2056" i="1"/>
  <c r="Y2055" i="1"/>
  <c r="Z2054" i="1"/>
  <c r="Y2053" i="1"/>
  <c r="AA2052" i="1"/>
  <c r="Y2051" i="1"/>
  <c r="AB2044" i="1"/>
  <c r="W2043" i="1"/>
  <c r="U2042" i="1"/>
  <c r="V2041" i="1"/>
  <c r="X2040" i="1"/>
  <c r="AB2039" i="1"/>
  <c r="AD2037" i="1"/>
  <c r="V2037" i="1"/>
  <c r="Y2036" i="1"/>
  <c r="AA2033" i="1"/>
  <c r="Y2032" i="1"/>
  <c r="W2031" i="1"/>
  <c r="AB2030" i="1"/>
  <c r="AA2027" i="1"/>
  <c r="X2025" i="1"/>
  <c r="AA2024" i="1"/>
  <c r="X2023" i="1"/>
  <c r="AB2022" i="1"/>
  <c r="W2021" i="1"/>
  <c r="AB2020" i="1"/>
  <c r="W2019" i="1"/>
  <c r="AC2018" i="1"/>
  <c r="U2018" i="1"/>
  <c r="Z2017" i="1"/>
  <c r="W2016" i="1"/>
  <c r="AB2015" i="1"/>
  <c r="U2015" i="1"/>
  <c r="AA2014" i="1"/>
  <c r="U2014" i="1"/>
  <c r="AA2013" i="1"/>
  <c r="V2013" i="1"/>
  <c r="AA2012" i="1"/>
  <c r="V2012" i="1"/>
  <c r="AC2011" i="1"/>
  <c r="X2011" i="1"/>
  <c r="AC2010" i="1"/>
  <c r="X2010" i="1"/>
  <c r="AD2009" i="1"/>
  <c r="X2009" i="1"/>
  <c r="AD2008" i="1"/>
  <c r="Y2008" i="1"/>
  <c r="Z2007" i="1"/>
  <c r="U2007" i="1"/>
  <c r="AB2006" i="1"/>
  <c r="V2006" i="1"/>
  <c r="AB2005" i="1"/>
  <c r="W2005" i="1"/>
  <c r="AB2004" i="1"/>
  <c r="W2004" i="1"/>
  <c r="AC2003" i="1"/>
  <c r="W2003" i="1"/>
  <c r="AB2000" i="1"/>
  <c r="W2000" i="1"/>
  <c r="AA1999" i="1"/>
  <c r="W1999" i="1"/>
  <c r="AD1998" i="1"/>
  <c r="Z1998" i="1"/>
  <c r="V1998" i="1"/>
  <c r="AC1997" i="1"/>
  <c r="Y1997" i="1"/>
  <c r="U1997" i="1"/>
  <c r="O1997" i="1" s="1"/>
  <c r="R1997" i="1" s="1"/>
  <c r="AC1996" i="1"/>
  <c r="Y1996" i="1"/>
  <c r="U1996" i="1"/>
  <c r="AB1995" i="1"/>
  <c r="X1995" i="1"/>
  <c r="AA1994" i="1"/>
  <c r="W1994" i="1"/>
  <c r="AA1993" i="1"/>
  <c r="W1993" i="1"/>
  <c r="AD1992" i="1"/>
  <c r="Z1992" i="1"/>
  <c r="V1992" i="1"/>
  <c r="AD1991" i="1"/>
  <c r="Z1991" i="1"/>
  <c r="V1991" i="1"/>
  <c r="AC1990" i="1"/>
  <c r="Y1990" i="1"/>
  <c r="U1990" i="1"/>
  <c r="AC1989" i="1"/>
  <c r="Y1989" i="1"/>
  <c r="U1989" i="1"/>
  <c r="AB1988" i="1"/>
  <c r="X1988" i="1"/>
  <c r="AA1986" i="1"/>
  <c r="W1986" i="1"/>
  <c r="AD1985" i="1"/>
  <c r="Z1985" i="1"/>
  <c r="V1985" i="1"/>
  <c r="AD1984" i="1"/>
  <c r="Z1984" i="1"/>
  <c r="V1984" i="1"/>
  <c r="AC1983" i="1"/>
  <c r="Y1983" i="1"/>
  <c r="U1983" i="1"/>
  <c r="AB1982" i="1"/>
  <c r="X1982" i="1"/>
  <c r="AA1981" i="1"/>
  <c r="W1981" i="1"/>
  <c r="AD1980" i="1"/>
  <c r="Z1980" i="1"/>
  <c r="V1980" i="1"/>
  <c r="AC1979" i="1"/>
  <c r="Y1979" i="1"/>
  <c r="U1979" i="1"/>
  <c r="AB1978" i="1"/>
  <c r="X1978" i="1"/>
  <c r="AB1977" i="1"/>
  <c r="X1977" i="1"/>
  <c r="AA1976" i="1"/>
  <c r="W1976" i="1"/>
  <c r="AA1975" i="1"/>
  <c r="W1975" i="1"/>
  <c r="AD1974" i="1"/>
  <c r="Z1974" i="1"/>
  <c r="V1974" i="1"/>
  <c r="AC1973" i="1"/>
  <c r="Y1973" i="1"/>
  <c r="U1973" i="1"/>
  <c r="AB1971" i="1"/>
  <c r="X1971" i="1"/>
  <c r="AA1970" i="1"/>
  <c r="W1970" i="1"/>
  <c r="AD1969" i="1"/>
  <c r="Z1969" i="1"/>
  <c r="V1969" i="1"/>
  <c r="AC1968" i="1"/>
  <c r="Y1968" i="1"/>
  <c r="U1968" i="1"/>
  <c r="AC1967" i="1"/>
  <c r="Y1967" i="1"/>
  <c r="U1967" i="1"/>
  <c r="AB1966" i="1"/>
  <c r="X1966" i="1"/>
  <c r="AB1965" i="1"/>
  <c r="X1965" i="1"/>
  <c r="AA1964" i="1"/>
  <c r="W1964" i="1"/>
  <c r="AD1963" i="1"/>
  <c r="Z1963" i="1"/>
  <c r="V1963" i="1"/>
  <c r="AD1962" i="1"/>
  <c r="AD2079" i="1"/>
  <c r="U2078" i="1"/>
  <c r="AD2070" i="1"/>
  <c r="U2069" i="1"/>
  <c r="AD2066" i="1"/>
  <c r="U2065" i="1"/>
  <c r="AD2060" i="1"/>
  <c r="U2059" i="1"/>
  <c r="AD2056" i="1"/>
  <c r="U2055" i="1"/>
  <c r="U2051" i="1"/>
  <c r="AD2039" i="1"/>
  <c r="X2037" i="1"/>
  <c r="Y2033" i="1"/>
  <c r="AA2032" i="1"/>
  <c r="Y2031" i="1"/>
  <c r="Z2030" i="1"/>
  <c r="AC2016" i="1"/>
  <c r="AD2015" i="1"/>
  <c r="AB2014" i="1"/>
  <c r="AB2013" i="1"/>
  <c r="AC2012" i="1"/>
  <c r="V2011" i="1"/>
  <c r="W2010" i="1"/>
  <c r="W2009" i="1"/>
  <c r="W2008" i="1"/>
  <c r="AB2007" i="1"/>
  <c r="AC2006" i="1"/>
  <c r="U2005" i="1"/>
  <c r="X2004" i="1"/>
  <c r="AA2003" i="1"/>
  <c r="X2000" i="1"/>
  <c r="AB1999" i="1"/>
  <c r="W1998" i="1"/>
  <c r="AB1997" i="1"/>
  <c r="X1996" i="1"/>
  <c r="AA1995" i="1"/>
  <c r="V2079" i="1"/>
  <c r="AC2075" i="1"/>
  <c r="AC2071" i="1"/>
  <c r="V2070" i="1"/>
  <c r="AC2067" i="1"/>
  <c r="V2066" i="1"/>
  <c r="AC2061" i="1"/>
  <c r="V2060" i="1"/>
  <c r="AC2057" i="1"/>
  <c r="V2056" i="1"/>
  <c r="AC2053" i="1"/>
  <c r="W2052" i="1"/>
  <c r="X2048" i="1"/>
  <c r="X2044" i="1"/>
  <c r="Y2042" i="1"/>
  <c r="AA2040" i="1"/>
  <c r="Z2039" i="1"/>
  <c r="U2033" i="1"/>
  <c r="W2032" i="1"/>
  <c r="U2031" i="1"/>
  <c r="V2030" i="1"/>
  <c r="AC2027" i="1"/>
  <c r="AD2025" i="1"/>
  <c r="AC2024" i="1"/>
  <c r="AD2023" i="1"/>
  <c r="AD2022" i="1"/>
  <c r="AC2021" i="1"/>
  <c r="AD2020" i="1"/>
  <c r="AC2019" i="1"/>
  <c r="AB2017" i="1"/>
  <c r="Y2016" i="1"/>
  <c r="Z2015" i="1"/>
  <c r="Y2014" i="1"/>
  <c r="Z2013" i="1"/>
  <c r="Z2012" i="1"/>
  <c r="AD2011" i="1"/>
  <c r="U2008" i="1"/>
  <c r="Y2007" i="1"/>
  <c r="Z2006" i="1"/>
  <c r="AC2005" i="1"/>
  <c r="V2004" i="1"/>
  <c r="Y2003" i="1"/>
  <c r="V2000" i="1"/>
  <c r="Z1999" i="1"/>
  <c r="AC1998" i="1"/>
  <c r="U1998" i="1"/>
  <c r="Z1997" i="1"/>
  <c r="AD1996" i="1"/>
  <c r="V1996" i="1"/>
  <c r="Y1995" i="1"/>
  <c r="AD1994" i="1"/>
  <c r="V1994" i="1"/>
  <c r="Z1993" i="1"/>
  <c r="AC1992" i="1"/>
  <c r="U1992" i="1"/>
  <c r="AA1991" i="1"/>
  <c r="X1990" i="1"/>
  <c r="AB1989" i="1"/>
  <c r="W1988" i="1"/>
  <c r="AB1986" i="1"/>
  <c r="W1985" i="1"/>
  <c r="AC1984" i="1"/>
  <c r="U1984" i="1"/>
  <c r="Z1983" i="1"/>
  <c r="AC1982" i="1"/>
  <c r="U1982" i="1"/>
  <c r="Z1981" i="1"/>
  <c r="AC1980" i="1"/>
  <c r="U1980" i="1"/>
  <c r="Z1979" i="1"/>
  <c r="AC1978" i="1"/>
  <c r="U1978" i="1"/>
  <c r="AA1977" i="1"/>
  <c r="Y1976" i="1"/>
  <c r="Z1975" i="1"/>
  <c r="U1975" i="1"/>
  <c r="AA1974" i="1"/>
  <c r="U1974" i="1"/>
  <c r="AA1973" i="1"/>
  <c r="V1973" i="1"/>
  <c r="AA1971" i="1"/>
  <c r="V1971" i="1"/>
  <c r="AC1970" i="1"/>
  <c r="V2077" i="1"/>
  <c r="AC2069" i="1"/>
  <c r="AC2065" i="1"/>
  <c r="AC2059" i="1"/>
  <c r="AC2055" i="1"/>
  <c r="AC2051" i="1"/>
  <c r="Z2041" i="1"/>
  <c r="V2039" i="1"/>
  <c r="W2036" i="1"/>
  <c r="AC2033" i="1"/>
  <c r="AC2031" i="1"/>
  <c r="Z2025" i="1"/>
  <c r="U2024" i="1"/>
  <c r="Y2021" i="1"/>
  <c r="V2020" i="1"/>
  <c r="X2017" i="1"/>
  <c r="V2015" i="1"/>
  <c r="W2013" i="1"/>
  <c r="AB2010" i="1"/>
  <c r="Z2009" i="1"/>
  <c r="X2006" i="1"/>
  <c r="X2005" i="1"/>
  <c r="AD1997" i="1"/>
  <c r="AB1996" i="1"/>
  <c r="W1995" i="1"/>
  <c r="Z1994" i="1"/>
  <c r="AB1993" i="1"/>
  <c r="AA1992" i="1"/>
  <c r="U1991" i="1"/>
  <c r="Z1990" i="1"/>
  <c r="Z1989" i="1"/>
  <c r="AC1988" i="1"/>
  <c r="V1986" i="1"/>
  <c r="Y1985" i="1"/>
  <c r="AA1984" i="1"/>
  <c r="AD1983" i="1"/>
  <c r="V1981" i="1"/>
  <c r="W1980" i="1"/>
  <c r="X1979" i="1"/>
  <c r="Y1978" i="1"/>
  <c r="AC1977" i="1"/>
  <c r="X1976" i="1"/>
  <c r="AD1975" i="1"/>
  <c r="X1975" i="1"/>
  <c r="AB1974" i="1"/>
  <c r="X1973" i="1"/>
  <c r="AC1971" i="1"/>
  <c r="U1971" i="1"/>
  <c r="Z1970" i="1"/>
  <c r="U1970" i="1"/>
  <c r="AA1969" i="1"/>
  <c r="U1969" i="1"/>
  <c r="AA1968" i="1"/>
  <c r="V1968" i="1"/>
  <c r="AB1967" i="1"/>
  <c r="W1967" i="1"/>
  <c r="AC1966" i="1"/>
  <c r="W1966" i="1"/>
  <c r="Z1965" i="1"/>
  <c r="U1965" i="1"/>
  <c r="AB1964" i="1"/>
  <c r="V1964" i="1"/>
  <c r="AB1963" i="1"/>
  <c r="W1963" i="1"/>
  <c r="AC1962" i="1"/>
  <c r="Y1962" i="1"/>
  <c r="U1962" i="1"/>
  <c r="AC1961" i="1"/>
  <c r="Y1961" i="1"/>
  <c r="U1961" i="1"/>
  <c r="AB1960" i="1"/>
  <c r="X1960" i="1"/>
  <c r="AB1959" i="1"/>
  <c r="X1959" i="1"/>
  <c r="AA1958" i="1"/>
  <c r="W1958" i="1"/>
  <c r="AD1957" i="1"/>
  <c r="Z1957" i="1"/>
  <c r="V1957" i="1"/>
  <c r="AC1956" i="1"/>
  <c r="Y1956" i="1"/>
  <c r="U1956" i="1"/>
  <c r="AB1955" i="1"/>
  <c r="X1955" i="1"/>
  <c r="AD1953" i="1"/>
  <c r="Z1953" i="1"/>
  <c r="V1953" i="1"/>
  <c r="AD1951" i="1"/>
  <c r="Z1951" i="1"/>
  <c r="V1951" i="1"/>
  <c r="AC1950" i="1"/>
  <c r="Y1950" i="1"/>
  <c r="U1950" i="1"/>
  <c r="AB1949" i="1"/>
  <c r="X1949" i="1"/>
  <c r="AA1948" i="1"/>
  <c r="W1948" i="1"/>
  <c r="AA1947" i="1"/>
  <c r="W1947" i="1"/>
  <c r="AA1946" i="1"/>
  <c r="W1946" i="1"/>
  <c r="AD1945" i="1"/>
  <c r="Z1945" i="1"/>
  <c r="V1945" i="1"/>
  <c r="AC1944" i="1"/>
  <c r="Y1944" i="1"/>
  <c r="U1944" i="1"/>
  <c r="AC1943" i="1"/>
  <c r="Y1943" i="1"/>
  <c r="U1943" i="1"/>
  <c r="AC1942" i="1"/>
  <c r="Y1942" i="1"/>
  <c r="U1942" i="1"/>
  <c r="AB1941" i="1"/>
  <c r="X1941" i="1"/>
  <c r="AA1940" i="1"/>
  <c r="W1940" i="1"/>
  <c r="AA1939" i="1"/>
  <c r="W1939" i="1"/>
  <c r="AA1938" i="1"/>
  <c r="W1938" i="1"/>
  <c r="AD1937" i="1"/>
  <c r="Z1937" i="1"/>
  <c r="V1937" i="1"/>
  <c r="AC1936" i="1"/>
  <c r="Y1936" i="1"/>
  <c r="U1936" i="1"/>
  <c r="AC1935" i="1"/>
  <c r="Y1935" i="1"/>
  <c r="U1935" i="1"/>
  <c r="AB1934" i="1"/>
  <c r="X1934" i="1"/>
  <c r="AA1933" i="1"/>
  <c r="W1933" i="1"/>
  <c r="AD1932" i="1"/>
  <c r="Z1932" i="1"/>
  <c r="V1932" i="1"/>
  <c r="AC1931" i="1"/>
  <c r="Y1931" i="1"/>
  <c r="U1931" i="1"/>
  <c r="AB1930" i="1"/>
  <c r="X1930" i="1"/>
  <c r="AA1929" i="1"/>
  <c r="W1929" i="1"/>
  <c r="AC1927" i="1"/>
  <c r="Y1927" i="1"/>
  <c r="U1927" i="1"/>
  <c r="AB1926" i="1"/>
  <c r="X1926" i="1"/>
  <c r="AA1925" i="1"/>
  <c r="W1925" i="1"/>
  <c r="AD1924" i="1"/>
  <c r="Z1924" i="1"/>
  <c r="V1924" i="1"/>
  <c r="AC1923" i="1"/>
  <c r="Y1923" i="1"/>
  <c r="U1923" i="1"/>
  <c r="AB1922" i="1"/>
  <c r="X1922" i="1"/>
  <c r="AA1921" i="1"/>
  <c r="W1921" i="1"/>
  <c r="AD1920" i="1"/>
  <c r="Z1920" i="1"/>
  <c r="V1920" i="1"/>
  <c r="AC2078" i="1"/>
  <c r="U2071" i="1"/>
  <c r="U2067" i="1"/>
  <c r="U2061" i="1"/>
  <c r="U2057" i="1"/>
  <c r="U2053" i="1"/>
  <c r="AA2043" i="1"/>
  <c r="AB2037" i="1"/>
  <c r="V2025" i="1"/>
  <c r="Z2022" i="1"/>
  <c r="U2021" i="1"/>
  <c r="AA2018" i="1"/>
  <c r="AB2011" i="1"/>
  <c r="Y2010" i="1"/>
  <c r="AD2007" i="1"/>
  <c r="U2006" i="1"/>
  <c r="AD2003" i="1"/>
  <c r="AD1999" i="1"/>
  <c r="AA1998" i="1"/>
  <c r="X1997" i="1"/>
  <c r="Z1996" i="1"/>
  <c r="U1995" i="1"/>
  <c r="X1994" i="1"/>
  <c r="X1993" i="1"/>
  <c r="Y1992" i="1"/>
  <c r="AC1991" i="1"/>
  <c r="V1990" i="1"/>
  <c r="X1989" i="1"/>
  <c r="AA1988" i="1"/>
  <c r="AD1986" i="1"/>
  <c r="U1985" i="1"/>
  <c r="Y1984" i="1"/>
  <c r="AB1983" i="1"/>
  <c r="AA1982" i="1"/>
  <c r="AD1981" i="1"/>
  <c r="V1979" i="1"/>
  <c r="W1978" i="1"/>
  <c r="Y1977" i="1"/>
  <c r="AD1976" i="1"/>
  <c r="V1976" i="1"/>
  <c r="AC1975" i="1"/>
  <c r="V1975" i="1"/>
  <c r="Y1974" i="1"/>
  <c r="AD1973" i="1"/>
  <c r="W1973" i="1"/>
  <c r="Z1971" i="1"/>
  <c r="Y1970" i="1"/>
  <c r="Y1969" i="1"/>
  <c r="Z1968" i="1"/>
  <c r="AA1967" i="1"/>
  <c r="V1967" i="1"/>
  <c r="AA1966" i="1"/>
  <c r="V1966" i="1"/>
  <c r="AD1965" i="1"/>
  <c r="Y1965" i="1"/>
  <c r="Z1964" i="1"/>
  <c r="U1964" i="1"/>
  <c r="AA1963" i="1"/>
  <c r="U1963" i="1"/>
  <c r="AB1962" i="1"/>
  <c r="X1962" i="1"/>
  <c r="AB1961" i="1"/>
  <c r="X1961" i="1"/>
  <c r="AA1960" i="1"/>
  <c r="W1960" i="1"/>
  <c r="AA1959" i="1"/>
  <c r="W1959" i="1"/>
  <c r="AD1958" i="1"/>
  <c r="Z1958" i="1"/>
  <c r="V1958" i="1"/>
  <c r="AC1957" i="1"/>
  <c r="Y1957" i="1"/>
  <c r="U1957" i="1"/>
  <c r="AB1956" i="1"/>
  <c r="X1956" i="1"/>
  <c r="AA1955" i="1"/>
  <c r="W1955" i="1"/>
  <c r="AC1953" i="1"/>
  <c r="Y1953" i="1"/>
  <c r="U1953" i="1"/>
  <c r="AC1951" i="1"/>
  <c r="Y1951" i="1"/>
  <c r="U1951" i="1"/>
  <c r="AB1950" i="1"/>
  <c r="X1950" i="1"/>
  <c r="AA1949" i="1"/>
  <c r="W1949" i="1"/>
  <c r="AD1948" i="1"/>
  <c r="Z1948" i="1"/>
  <c r="V1948" i="1"/>
  <c r="AD1947" i="1"/>
  <c r="Z1947" i="1"/>
  <c r="V1947" i="1"/>
  <c r="AD1946" i="1"/>
  <c r="Z1946" i="1"/>
  <c r="V1946" i="1"/>
  <c r="AC1945" i="1"/>
  <c r="Y1945" i="1"/>
  <c r="U1945" i="1"/>
  <c r="AB1944" i="1"/>
  <c r="X1944" i="1"/>
  <c r="AB1943" i="1"/>
  <c r="X1943" i="1"/>
  <c r="AB1942" i="1"/>
  <c r="X1942" i="1"/>
  <c r="AA1941" i="1"/>
  <c r="W1941" i="1"/>
  <c r="AD1940" i="1"/>
  <c r="Z1940" i="1"/>
  <c r="V1940" i="1"/>
  <c r="AD1939" i="1"/>
  <c r="Z1939" i="1"/>
  <c r="V1939" i="1"/>
  <c r="AD1938" i="1"/>
  <c r="Z1938" i="1"/>
  <c r="V1938" i="1"/>
  <c r="AC1937" i="1"/>
  <c r="Y1937" i="1"/>
  <c r="U1937" i="1"/>
  <c r="AB1936" i="1"/>
  <c r="X1936" i="1"/>
  <c r="AB1935" i="1"/>
  <c r="X1935" i="1"/>
  <c r="AA1934" i="1"/>
  <c r="W1934" i="1"/>
  <c r="AD1933" i="1"/>
  <c r="Z1933" i="1"/>
  <c r="V1933" i="1"/>
  <c r="AC1932" i="1"/>
  <c r="Y1932" i="1"/>
  <c r="U1932" i="1"/>
  <c r="AB1931" i="1"/>
  <c r="X1931" i="1"/>
  <c r="AA1930" i="1"/>
  <c r="W1930" i="1"/>
  <c r="AD1929" i="1"/>
  <c r="Z1929" i="1"/>
  <c r="V1929" i="1"/>
  <c r="AB1927" i="1"/>
  <c r="X1927" i="1"/>
  <c r="AA1926" i="1"/>
  <c r="W1926" i="1"/>
  <c r="AD1925" i="1"/>
  <c r="Z1925" i="1"/>
  <c r="V1925" i="1"/>
  <c r="AC1924" i="1"/>
  <c r="Y1924" i="1"/>
  <c r="U1924" i="1"/>
  <c r="AB1923" i="1"/>
  <c r="X1923" i="1"/>
  <c r="AA1922" i="1"/>
  <c r="W1922" i="1"/>
  <c r="AD1921" i="1"/>
  <c r="Z1921" i="1"/>
  <c r="V1921" i="1"/>
  <c r="AC1920" i="1"/>
  <c r="Y1920" i="1"/>
  <c r="U1920" i="1"/>
  <c r="AB1919" i="1"/>
  <c r="X1919" i="1"/>
  <c r="AB1918" i="1"/>
  <c r="X1918" i="1"/>
  <c r="AA1917" i="1"/>
  <c r="U2075" i="1"/>
  <c r="AD2072" i="1"/>
  <c r="AD2064" i="1"/>
  <c r="AD2054" i="1"/>
  <c r="U2040" i="1"/>
  <c r="U2027" i="1"/>
  <c r="Z2023" i="1"/>
  <c r="Y2019" i="1"/>
  <c r="W2012" i="1"/>
  <c r="AC2008" i="1"/>
  <c r="AD2004" i="1"/>
  <c r="AA2000" i="1"/>
  <c r="AB1994" i="1"/>
  <c r="W1991" i="1"/>
  <c r="Y1988" i="1"/>
  <c r="V1983" i="1"/>
  <c r="AA1980" i="1"/>
  <c r="AB1979" i="1"/>
  <c r="AB1976" i="1"/>
  <c r="AB1975" i="1"/>
  <c r="X1974" i="1"/>
  <c r="Z1973" i="1"/>
  <c r="W1971" i="1"/>
  <c r="X1970" i="1"/>
  <c r="AB1969" i="1"/>
  <c r="AD1968" i="1"/>
  <c r="X1967" i="1"/>
  <c r="Y1966" i="1"/>
  <c r="AA1965" i="1"/>
  <c r="AD1964" i="1"/>
  <c r="W1962" i="1"/>
  <c r="AD1961" i="1"/>
  <c r="V1961" i="1"/>
  <c r="Z1960" i="1"/>
  <c r="Y1959" i="1"/>
  <c r="AC1958" i="1"/>
  <c r="U1958" i="1"/>
  <c r="X1957" i="1"/>
  <c r="AA1956" i="1"/>
  <c r="Y1955" i="1"/>
  <c r="AA1953" i="1"/>
  <c r="AB1951" i="1"/>
  <c r="W1950" i="1"/>
  <c r="AC1949" i="1"/>
  <c r="U1949" i="1"/>
  <c r="Y1948" i="1"/>
  <c r="AC1947" i="1"/>
  <c r="U1947" i="1"/>
  <c r="O1947" i="1" s="1"/>
  <c r="Y1946" i="1"/>
  <c r="AB1945" i="1"/>
  <c r="W1944" i="1"/>
  <c r="AD1943" i="1"/>
  <c r="V1943" i="1"/>
  <c r="AA1942" i="1"/>
  <c r="Y1941" i="1"/>
  <c r="AC1940" i="1"/>
  <c r="U1940" i="1"/>
  <c r="Y1939" i="1"/>
  <c r="AC1938" i="1"/>
  <c r="U1938" i="1"/>
  <c r="X1937" i="1"/>
  <c r="AA1936" i="1"/>
  <c r="Z1935" i="1"/>
  <c r="AD1934" i="1"/>
  <c r="V1934" i="1"/>
  <c r="AB1933" i="1"/>
  <c r="W1932" i="1"/>
  <c r="Z1931" i="1"/>
  <c r="AD1930" i="1"/>
  <c r="V1930" i="1"/>
  <c r="AB1929" i="1"/>
  <c r="AD1927" i="1"/>
  <c r="V1927" i="1"/>
  <c r="Z1926" i="1"/>
  <c r="X1925" i="1"/>
  <c r="AA1924" i="1"/>
  <c r="AD1923" i="1"/>
  <c r="V1923" i="1"/>
  <c r="Z1922" i="1"/>
  <c r="X1921" i="1"/>
  <c r="AA1920" i="1"/>
  <c r="AD1919" i="1"/>
  <c r="Y1919" i="1"/>
  <c r="AA1918" i="1"/>
  <c r="V1918" i="1"/>
  <c r="AC1917" i="1"/>
  <c r="X1917" i="1"/>
  <c r="AC1916" i="1"/>
  <c r="Y1916" i="1"/>
  <c r="U1916" i="1"/>
  <c r="AB1915" i="1"/>
  <c r="X1915" i="1"/>
  <c r="AA1914" i="1"/>
  <c r="W1914" i="1"/>
  <c r="AD1912" i="1"/>
  <c r="Z1912" i="1"/>
  <c r="V1912" i="1"/>
  <c r="AD1911" i="1"/>
  <c r="Z1911" i="1"/>
  <c r="V1911" i="1"/>
  <c r="AC1910" i="1"/>
  <c r="Y1910" i="1"/>
  <c r="U1910" i="1"/>
  <c r="AB1909" i="1"/>
  <c r="X1909" i="1"/>
  <c r="AA1908" i="1"/>
  <c r="W1908" i="1"/>
  <c r="AA1906" i="1"/>
  <c r="W1906" i="1"/>
  <c r="AD1905" i="1"/>
  <c r="Z1905" i="1"/>
  <c r="V1905" i="1"/>
  <c r="AC1904" i="1"/>
  <c r="Y1904" i="1"/>
  <c r="U1904" i="1"/>
  <c r="V2072" i="1"/>
  <c r="V2064" i="1"/>
  <c r="V2054" i="1"/>
  <c r="V2023" i="1"/>
  <c r="U2019" i="1"/>
  <c r="W2014" i="1"/>
  <c r="U2012" i="1"/>
  <c r="Z2008" i="1"/>
  <c r="AA2004" i="1"/>
  <c r="Y1998" i="1"/>
  <c r="W1992" i="1"/>
  <c r="AD1989" i="1"/>
  <c r="U1988" i="1"/>
  <c r="AC1985" i="1"/>
  <c r="W1984" i="1"/>
  <c r="AB1981" i="1"/>
  <c r="Y1980" i="1"/>
  <c r="W1977" i="1"/>
  <c r="Z1976" i="1"/>
  <c r="Y1975" i="1"/>
  <c r="W1974" i="1"/>
  <c r="V1970" i="1"/>
  <c r="X1969" i="1"/>
  <c r="AB1968" i="1"/>
  <c r="U1966" i="1"/>
  <c r="W1965" i="1"/>
  <c r="AC1964" i="1"/>
  <c r="AC1963" i="1"/>
  <c r="V1962" i="1"/>
  <c r="AA1961" i="1"/>
  <c r="Y1960" i="1"/>
  <c r="AD1959" i="1"/>
  <c r="V1959" i="1"/>
  <c r="AB1958" i="1"/>
  <c r="W1957" i="1"/>
  <c r="Z1956" i="1"/>
  <c r="AD1955" i="1"/>
  <c r="V1955" i="1"/>
  <c r="X1953" i="1"/>
  <c r="AA1951" i="1"/>
  <c r="AD1950" i="1"/>
  <c r="V1950" i="1"/>
  <c r="Z1949" i="1"/>
  <c r="X1948" i="1"/>
  <c r="AB1947" i="1"/>
  <c r="X1946" i="1"/>
  <c r="AA1945" i="1"/>
  <c r="AD1944" i="1"/>
  <c r="V1944" i="1"/>
  <c r="AA1943" i="1"/>
  <c r="Z1942" i="1"/>
  <c r="AD1941" i="1"/>
  <c r="V1941" i="1"/>
  <c r="AB1940" i="1"/>
  <c r="X1939" i="1"/>
  <c r="AB1938" i="1"/>
  <c r="W1937" i="1"/>
  <c r="Z1936" i="1"/>
  <c r="W1935" i="1"/>
  <c r="AC1934" i="1"/>
  <c r="U1934" i="1"/>
  <c r="Y1933" i="1"/>
  <c r="AB1932" i="1"/>
  <c r="W1931" i="1"/>
  <c r="AC1930" i="1"/>
  <c r="U1930" i="1"/>
  <c r="Y1929" i="1"/>
  <c r="AA1927" i="1"/>
  <c r="Y1926" i="1"/>
  <c r="AC1925" i="1"/>
  <c r="U1925" i="1"/>
  <c r="X1924" i="1"/>
  <c r="AA1923" i="1"/>
  <c r="Y1922" i="1"/>
  <c r="AC1921" i="1"/>
  <c r="U1921" i="1"/>
  <c r="X1920" i="1"/>
  <c r="AC1919" i="1"/>
  <c r="W1919" i="1"/>
  <c r="Z1918" i="1"/>
  <c r="U1918" i="1"/>
  <c r="AB1917" i="1"/>
  <c r="W1917" i="1"/>
  <c r="AB1916" i="1"/>
  <c r="X1916" i="1"/>
  <c r="AA1915" i="1"/>
  <c r="W1915" i="1"/>
  <c r="AD1914" i="1"/>
  <c r="Z1914" i="1"/>
  <c r="V1914" i="1"/>
  <c r="AC1912" i="1"/>
  <c r="Y1912" i="1"/>
  <c r="U1912" i="1"/>
  <c r="AC1911" i="1"/>
  <c r="Y1911" i="1"/>
  <c r="U1911" i="1"/>
  <c r="AB1910" i="1"/>
  <c r="X1910" i="1"/>
  <c r="AA1909" i="1"/>
  <c r="W1909" i="1"/>
  <c r="AD1908" i="1"/>
  <c r="Z1908" i="1"/>
  <c r="V1908" i="1"/>
  <c r="AD1906" i="1"/>
  <c r="Z1906" i="1"/>
  <c r="V1906" i="1"/>
  <c r="AC1905" i="1"/>
  <c r="Y1905" i="1"/>
  <c r="U1905" i="1"/>
  <c r="AB1904" i="1"/>
  <c r="X1904" i="1"/>
  <c r="AA1903" i="1"/>
  <c r="W1903" i="1"/>
  <c r="AC1901" i="1"/>
  <c r="Y1901" i="1"/>
  <c r="U1901" i="1"/>
  <c r="AB1900" i="1"/>
  <c r="X1900" i="1"/>
  <c r="AA1899" i="1"/>
  <c r="W1899" i="1"/>
  <c r="AD1898" i="1"/>
  <c r="Z1898" i="1"/>
  <c r="V1898" i="1"/>
  <c r="AC1897" i="1"/>
  <c r="Y1897" i="1"/>
  <c r="U1897" i="1"/>
  <c r="AB1896" i="1"/>
  <c r="X1896" i="1"/>
  <c r="AA1895" i="1"/>
  <c r="W1895" i="1"/>
  <c r="AD1894" i="1"/>
  <c r="Z1894" i="1"/>
  <c r="V1894" i="1"/>
  <c r="AD1892" i="1"/>
  <c r="Z1892" i="1"/>
  <c r="V1892" i="1"/>
  <c r="AC1891" i="1"/>
  <c r="Y1891" i="1"/>
  <c r="U1891" i="1"/>
  <c r="AB1890" i="1"/>
  <c r="X1890" i="1"/>
  <c r="AA1889" i="1"/>
  <c r="W1889" i="1"/>
  <c r="AD1888" i="1"/>
  <c r="Z1888" i="1"/>
  <c r="V1888" i="1"/>
  <c r="AC1887" i="1"/>
  <c r="Y1887" i="1"/>
  <c r="U1887" i="1"/>
  <c r="AB1886" i="1"/>
  <c r="X1886" i="1"/>
  <c r="AA1885" i="1"/>
  <c r="W1885" i="1"/>
  <c r="AD1884" i="1"/>
  <c r="Z1884" i="1"/>
  <c r="V1884" i="1"/>
  <c r="AC1883" i="1"/>
  <c r="Y1883" i="1"/>
  <c r="U1883" i="1"/>
  <c r="AC1882" i="1"/>
  <c r="Y1882" i="1"/>
  <c r="U1882" i="1"/>
  <c r="AD1881" i="1"/>
  <c r="Z1881" i="1"/>
  <c r="V1881" i="1"/>
  <c r="V2068" i="1"/>
  <c r="Y2024" i="1"/>
  <c r="U2016" i="1"/>
  <c r="V2007" i="1"/>
  <c r="X1999" i="1"/>
  <c r="V1997" i="1"/>
  <c r="AD1990" i="1"/>
  <c r="AA1985" i="1"/>
  <c r="X1981" i="1"/>
  <c r="AC1974" i="1"/>
  <c r="AD1971" i="1"/>
  <c r="AB1970" i="1"/>
  <c r="AD1967" i="1"/>
  <c r="Z1966" i="1"/>
  <c r="Y1963" i="1"/>
  <c r="Z1962" i="1"/>
  <c r="W1961" i="1"/>
  <c r="V1960" i="1"/>
  <c r="Z1959" i="1"/>
  <c r="X1958" i="1"/>
  <c r="AB1953" i="1"/>
  <c r="AD1949" i="1"/>
  <c r="AC1948" i="1"/>
  <c r="Y1947" i="1"/>
  <c r="AB1946" i="1"/>
  <c r="W1945" i="1"/>
  <c r="V1942" i="1"/>
  <c r="U1941" i="1"/>
  <c r="AB1937" i="1"/>
  <c r="W1936" i="1"/>
  <c r="AA1935" i="1"/>
  <c r="Y1934" i="1"/>
  <c r="U1933" i="1"/>
  <c r="AC1929" i="1"/>
  <c r="W1927" i="1"/>
  <c r="V1926" i="1"/>
  <c r="Y1925" i="1"/>
  <c r="AD1922" i="1"/>
  <c r="AB1920" i="1"/>
  <c r="Z1919" i="1"/>
  <c r="AD1918" i="1"/>
  <c r="V1917" i="1"/>
  <c r="AD1916" i="1"/>
  <c r="V1916" i="1"/>
  <c r="Z1915" i="1"/>
  <c r="X1914" i="1"/>
  <c r="AA1912" i="1"/>
  <c r="W1911" i="1"/>
  <c r="Z1910" i="1"/>
  <c r="AD1909" i="1"/>
  <c r="V1909" i="1"/>
  <c r="AB1908" i="1"/>
  <c r="X1906" i="1"/>
  <c r="AA1905" i="1"/>
  <c r="AD1904" i="1"/>
  <c r="V1904" i="1"/>
  <c r="AB1903" i="1"/>
  <c r="V1903" i="1"/>
  <c r="AA1901" i="1"/>
  <c r="V1901" i="1"/>
  <c r="AA1900" i="1"/>
  <c r="V1900" i="1"/>
  <c r="AC1899" i="1"/>
  <c r="X1899" i="1"/>
  <c r="AC1898" i="1"/>
  <c r="X1898" i="1"/>
  <c r="AD1897" i="1"/>
  <c r="X1897" i="1"/>
  <c r="AD1896" i="1"/>
  <c r="Y1896" i="1"/>
  <c r="Z1895" i="1"/>
  <c r="U1895" i="1"/>
  <c r="AA1894" i="1"/>
  <c r="U1894" i="1"/>
  <c r="AB1892" i="1"/>
  <c r="W1892" i="1"/>
  <c r="AB1891" i="1"/>
  <c r="W1891" i="1"/>
  <c r="AC1890" i="1"/>
  <c r="W1890" i="1"/>
  <c r="AD1889" i="1"/>
  <c r="Y1889" i="1"/>
  <c r="Y1888" i="1"/>
  <c r="Z1887" i="1"/>
  <c r="Z1886" i="1"/>
  <c r="U1886" i="1"/>
  <c r="AB1885" i="1"/>
  <c r="V1885" i="1"/>
  <c r="AB1884" i="1"/>
  <c r="W1884" i="1"/>
  <c r="AB1883" i="1"/>
  <c r="W1883" i="1"/>
  <c r="AD1882" i="1"/>
  <c r="X1882" i="1"/>
  <c r="AA1881" i="1"/>
  <c r="U1881" i="1"/>
  <c r="AB1880" i="1"/>
  <c r="X1880" i="1"/>
  <c r="AA1879" i="1"/>
  <c r="W1879" i="1"/>
  <c r="AB1878" i="1"/>
  <c r="X1878" i="1"/>
  <c r="AA1877" i="1"/>
  <c r="W1877" i="1"/>
  <c r="AD1876" i="1"/>
  <c r="Z1876" i="1"/>
  <c r="V1876" i="1"/>
  <c r="AC1875" i="1"/>
  <c r="Y1875" i="1"/>
  <c r="U1875" i="1"/>
  <c r="AB1874" i="1"/>
  <c r="X1874" i="1"/>
  <c r="AD1873" i="1"/>
  <c r="Z1873" i="1"/>
  <c r="V1873" i="1"/>
  <c r="AA1872" i="1"/>
  <c r="W1872" i="1"/>
  <c r="AD1871" i="1"/>
  <c r="Z1871" i="1"/>
  <c r="V1871" i="1"/>
  <c r="AC1870" i="1"/>
  <c r="Y1870" i="1"/>
  <c r="U1870" i="1"/>
  <c r="AB1869" i="1"/>
  <c r="X1869" i="1"/>
  <c r="AA1868" i="1"/>
  <c r="W1868" i="1"/>
  <c r="AD1867" i="1"/>
  <c r="Z1867" i="1"/>
  <c r="V1867" i="1"/>
  <c r="AC1865" i="1"/>
  <c r="Y1865" i="1"/>
  <c r="U1865" i="1"/>
  <c r="AB1864" i="1"/>
  <c r="X1864" i="1"/>
  <c r="AB1862" i="1"/>
  <c r="X1862" i="1"/>
  <c r="AA1861" i="1"/>
  <c r="W1861" i="1"/>
  <c r="AD1860" i="1"/>
  <c r="Z1860" i="1"/>
  <c r="V1860" i="1"/>
  <c r="AC1859" i="1"/>
  <c r="Y1859" i="1"/>
  <c r="U1859" i="1"/>
  <c r="AC1858" i="1"/>
  <c r="Y1858" i="1"/>
  <c r="U1858" i="1"/>
  <c r="AA1856" i="1"/>
  <c r="W1856" i="1"/>
  <c r="AD1855" i="1"/>
  <c r="Z1855" i="1"/>
  <c r="V1855" i="1"/>
  <c r="AC1854" i="1"/>
  <c r="Y1854" i="1"/>
  <c r="U1854" i="1"/>
  <c r="AC1853" i="1"/>
  <c r="Y1853" i="1"/>
  <c r="U1853" i="1"/>
  <c r="AB1852" i="1"/>
  <c r="X1852" i="1"/>
  <c r="AA1851" i="1"/>
  <c r="W1851" i="1"/>
  <c r="AD1850" i="1"/>
  <c r="Z1850" i="1"/>
  <c r="V1850" i="1"/>
  <c r="AD1849" i="1"/>
  <c r="Z1849" i="1"/>
  <c r="V1849" i="1"/>
  <c r="AC1848" i="1"/>
  <c r="Y1848" i="1"/>
  <c r="U1848" i="1"/>
  <c r="AB1847" i="1"/>
  <c r="X1847" i="1"/>
  <c r="AA1846" i="1"/>
  <c r="W1846" i="1"/>
  <c r="AD1845" i="1"/>
  <c r="Z1845" i="1"/>
  <c r="V1845" i="1"/>
  <c r="AC1844" i="1"/>
  <c r="Y1844" i="1"/>
  <c r="U1844" i="1"/>
  <c r="AB1843" i="1"/>
  <c r="X1843" i="1"/>
  <c r="AA1842" i="1"/>
  <c r="W1842" i="1"/>
  <c r="AA1841" i="1"/>
  <c r="W1841" i="1"/>
  <c r="AD1840" i="1"/>
  <c r="Z1840" i="1"/>
  <c r="V1840" i="1"/>
  <c r="AC1839" i="1"/>
  <c r="Y1839" i="1"/>
  <c r="U1839" i="1"/>
  <c r="AB1838" i="1"/>
  <c r="X1838" i="1"/>
  <c r="AA1837" i="1"/>
  <c r="W1837" i="1"/>
  <c r="AD1836" i="1"/>
  <c r="Z1836" i="1"/>
  <c r="V1836" i="1"/>
  <c r="AC1835" i="1"/>
  <c r="Y1835" i="1"/>
  <c r="U1835" i="1"/>
  <c r="AB1834" i="1"/>
  <c r="X1834" i="1"/>
  <c r="AA1833" i="1"/>
  <c r="W1833" i="1"/>
  <c r="AD1832" i="1"/>
  <c r="Z1832" i="1"/>
  <c r="V1832" i="1"/>
  <c r="AC1831" i="1"/>
  <c r="Y1831" i="1"/>
  <c r="U1831" i="1"/>
  <c r="AB1830" i="1"/>
  <c r="X1830" i="1"/>
  <c r="AB1829" i="1"/>
  <c r="X1829" i="1"/>
  <c r="AA1828" i="1"/>
  <c r="W1828" i="1"/>
  <c r="AD1827" i="1"/>
  <c r="Z1827" i="1"/>
  <c r="V1827" i="1"/>
  <c r="AC1826" i="1"/>
  <c r="Y1826" i="1"/>
  <c r="U1826" i="1"/>
  <c r="AC1825" i="1"/>
  <c r="Y1825" i="1"/>
  <c r="U1825" i="1"/>
  <c r="O1825" i="1" s="1"/>
  <c r="AB1824" i="1"/>
  <c r="X1824" i="1"/>
  <c r="AB1821" i="1"/>
  <c r="X1821" i="1"/>
  <c r="AA1820" i="1"/>
  <c r="W1820" i="1"/>
  <c r="AA1819" i="1"/>
  <c r="W1819" i="1"/>
  <c r="AD1818" i="1"/>
  <c r="Z1818" i="1"/>
  <c r="V1818" i="1"/>
  <c r="AC1817" i="1"/>
  <c r="Y1817" i="1"/>
  <c r="U1817" i="1"/>
  <c r="AA1815" i="1"/>
  <c r="W1815" i="1"/>
  <c r="AA1814" i="1"/>
  <c r="W1814" i="1"/>
  <c r="AD1813" i="1"/>
  <c r="Z1813" i="1"/>
  <c r="V1813" i="1"/>
  <c r="AD1812" i="1"/>
  <c r="Z1812" i="1"/>
  <c r="V1812" i="1"/>
  <c r="AC1811" i="1"/>
  <c r="Y1811" i="1"/>
  <c r="U1811" i="1"/>
  <c r="AB1810" i="1"/>
  <c r="X1810" i="1"/>
  <c r="AA1809" i="1"/>
  <c r="W1809" i="1"/>
  <c r="AD1808" i="1"/>
  <c r="Z1808" i="1"/>
  <c r="V1808" i="1"/>
  <c r="AC1807" i="1"/>
  <c r="Y1807" i="1"/>
  <c r="U1807" i="1"/>
  <c r="AB1806" i="1"/>
  <c r="X1806" i="1"/>
  <c r="AA1805" i="1"/>
  <c r="W1805" i="1"/>
  <c r="AD1804" i="1"/>
  <c r="Z1804" i="1"/>
  <c r="V1804" i="1"/>
  <c r="AC1803" i="1"/>
  <c r="Y1803" i="1"/>
  <c r="U1803" i="1"/>
  <c r="AC1802" i="1"/>
  <c r="Y1802" i="1"/>
  <c r="U1802" i="1"/>
  <c r="AB1801" i="1"/>
  <c r="X1801" i="1"/>
  <c r="AA1800" i="1"/>
  <c r="W1800" i="1"/>
  <c r="AD1799" i="1"/>
  <c r="Z1799" i="1"/>
  <c r="V1799" i="1"/>
  <c r="AD1798" i="1"/>
  <c r="Z1798" i="1"/>
  <c r="V1798" i="1"/>
  <c r="AC1797" i="1"/>
  <c r="Y1797" i="1"/>
  <c r="U1797" i="1"/>
  <c r="AC1796" i="1"/>
  <c r="Y1796" i="1"/>
  <c r="U1796" i="1"/>
  <c r="AB1795" i="1"/>
  <c r="X1795" i="1"/>
  <c r="AB1794" i="1"/>
  <c r="X1794" i="1"/>
  <c r="AA1793" i="1"/>
  <c r="W1793" i="1"/>
  <c r="AD1792" i="1"/>
  <c r="Z1792" i="1"/>
  <c r="V1792" i="1"/>
  <c r="AC1791" i="1"/>
  <c r="Y1791" i="1"/>
  <c r="U1791" i="1"/>
  <c r="AB1790" i="1"/>
  <c r="X1790" i="1"/>
  <c r="AA1789" i="1"/>
  <c r="W1789" i="1"/>
  <c r="AD1787" i="1"/>
  <c r="Z1787" i="1"/>
  <c r="V1787" i="1"/>
  <c r="AC1786" i="1"/>
  <c r="Y1786" i="1"/>
  <c r="U1786" i="1"/>
  <c r="AB1785" i="1"/>
  <c r="X1785" i="1"/>
  <c r="AA1784" i="1"/>
  <c r="W1784" i="1"/>
  <c r="AD1783" i="1"/>
  <c r="Z1783" i="1"/>
  <c r="U2080" i="1"/>
  <c r="AD2077" i="1"/>
  <c r="V2058" i="1"/>
  <c r="AD2030" i="1"/>
  <c r="Y2027" i="1"/>
  <c r="Z2020" i="1"/>
  <c r="Y2011" i="1"/>
  <c r="V2003" i="1"/>
  <c r="AC2000" i="1"/>
  <c r="AD1993" i="1"/>
  <c r="Y1991" i="1"/>
  <c r="X1986" i="1"/>
  <c r="W1982" i="1"/>
  <c r="AB1973" i="1"/>
  <c r="AC1969" i="1"/>
  <c r="W1968" i="1"/>
  <c r="AC1965" i="1"/>
  <c r="X1964" i="1"/>
  <c r="AD1960" i="1"/>
  <c r="AB1957" i="1"/>
  <c r="W1956" i="1"/>
  <c r="Z1955" i="1"/>
  <c r="X1951" i="1"/>
  <c r="Z1950" i="1"/>
  <c r="V1949" i="1"/>
  <c r="U1948" i="1"/>
  <c r="AA1944" i="1"/>
  <c r="Z1943" i="1"/>
  <c r="AD1942" i="1"/>
  <c r="AC1941" i="1"/>
  <c r="Y1940" i="1"/>
  <c r="AB1939" i="1"/>
  <c r="X1938" i="1"/>
  <c r="AC1933" i="1"/>
  <c r="AA1932" i="1"/>
  <c r="AA1931" i="1"/>
  <c r="Y1930" i="1"/>
  <c r="U1929" i="1"/>
  <c r="AD1926" i="1"/>
  <c r="AB1924" i="1"/>
  <c r="W1923" i="1"/>
  <c r="V1922" i="1"/>
  <c r="Y1921" i="1"/>
  <c r="U1919" i="1"/>
  <c r="Y1918" i="1"/>
  <c r="Z1917" i="1"/>
  <c r="Z1916" i="1"/>
  <c r="AD1915" i="1"/>
  <c r="V1915" i="1"/>
  <c r="AB1914" i="1"/>
  <c r="W1912" i="1"/>
  <c r="AA1911" i="1"/>
  <c r="AD1910" i="1"/>
  <c r="V1910" i="1"/>
  <c r="Z1909" i="1"/>
  <c r="X1908" i="1"/>
  <c r="AB1906" i="1"/>
  <c r="W1905" i="1"/>
  <c r="Z1904" i="1"/>
  <c r="AD1903" i="1"/>
  <c r="Y1903" i="1"/>
  <c r="AD1901" i="1"/>
  <c r="X1901" i="1"/>
  <c r="AD1900" i="1"/>
  <c r="Y1900" i="1"/>
  <c r="Z1899" i="1"/>
  <c r="U1899" i="1"/>
  <c r="AA1898" i="1"/>
  <c r="U1898" i="1"/>
  <c r="AA1897" i="1"/>
  <c r="V1897" i="1"/>
  <c r="AA1896" i="1"/>
  <c r="V1896" i="1"/>
  <c r="AC1895" i="1"/>
  <c r="X1895" i="1"/>
  <c r="AC1894" i="1"/>
  <c r="X1894" i="1"/>
  <c r="Y1892" i="1"/>
  <c r="Z1891" i="1"/>
  <c r="Z1890" i="1"/>
  <c r="U1890" i="1"/>
  <c r="AB1889" i="1"/>
  <c r="V1889" i="1"/>
  <c r="AB1888" i="1"/>
  <c r="W1888" i="1"/>
  <c r="AB1887" i="1"/>
  <c r="W1887" i="1"/>
  <c r="AC1886" i="1"/>
  <c r="W1886" i="1"/>
  <c r="AD1885" i="1"/>
  <c r="Y1885" i="1"/>
  <c r="Y1884" i="1"/>
  <c r="Z1883" i="1"/>
  <c r="AA1882" i="1"/>
  <c r="V1882" i="1"/>
  <c r="AC1881" i="1"/>
  <c r="X1881" i="1"/>
  <c r="AD1880" i="1"/>
  <c r="Z1880" i="1"/>
  <c r="V1880" i="1"/>
  <c r="AC1879" i="1"/>
  <c r="Y1879" i="1"/>
  <c r="U1879" i="1"/>
  <c r="AD1878" i="1"/>
  <c r="Z1878" i="1"/>
  <c r="V1878" i="1"/>
  <c r="AC1877" i="1"/>
  <c r="Y1877" i="1"/>
  <c r="U1877" i="1"/>
  <c r="AB1876" i="1"/>
  <c r="X1876" i="1"/>
  <c r="AA1875" i="1"/>
  <c r="W1875" i="1"/>
  <c r="AD1874" i="1"/>
  <c r="Z1874" i="1"/>
  <c r="V1874" i="1"/>
  <c r="AB1873" i="1"/>
  <c r="X1873" i="1"/>
  <c r="AC1872" i="1"/>
  <c r="Y1872" i="1"/>
  <c r="U1872" i="1"/>
  <c r="AB1871" i="1"/>
  <c r="X1871" i="1"/>
  <c r="AA1870" i="1"/>
  <c r="W1870" i="1"/>
  <c r="AD1869" i="1"/>
  <c r="Z1869" i="1"/>
  <c r="V1869" i="1"/>
  <c r="AC1868" i="1"/>
  <c r="Y1868" i="1"/>
  <c r="U1868" i="1"/>
  <c r="AB1867" i="1"/>
  <c r="X1867" i="1"/>
  <c r="AA1865" i="1"/>
  <c r="W1865" i="1"/>
  <c r="AD1864" i="1"/>
  <c r="Z1864" i="1"/>
  <c r="V1864" i="1"/>
  <c r="AD1862" i="1"/>
  <c r="Z1862" i="1"/>
  <c r="V1862" i="1"/>
  <c r="AC1861" i="1"/>
  <c r="Y1861" i="1"/>
  <c r="U1861" i="1"/>
  <c r="AB1860" i="1"/>
  <c r="X1860" i="1"/>
  <c r="AA1859" i="1"/>
  <c r="W1859" i="1"/>
  <c r="AA1858" i="1"/>
  <c r="W1858" i="1"/>
  <c r="AC1856" i="1"/>
  <c r="Y1856" i="1"/>
  <c r="U1856" i="1"/>
  <c r="AB1855" i="1"/>
  <c r="X1855" i="1"/>
  <c r="AA1854" i="1"/>
  <c r="W1854" i="1"/>
  <c r="AA1853" i="1"/>
  <c r="W1853" i="1"/>
  <c r="AD1852" i="1"/>
  <c r="Z1852" i="1"/>
  <c r="V1852" i="1"/>
  <c r="AC1851" i="1"/>
  <c r="Y1851" i="1"/>
  <c r="U1851" i="1"/>
  <c r="AB1850" i="1"/>
  <c r="X1850" i="1"/>
  <c r="AB1849" i="1"/>
  <c r="X1849" i="1"/>
  <c r="AA1848" i="1"/>
  <c r="W1848" i="1"/>
  <c r="AD1847" i="1"/>
  <c r="Z1847" i="1"/>
  <c r="V1847" i="1"/>
  <c r="AC1846" i="1"/>
  <c r="Y1846" i="1"/>
  <c r="U1846" i="1"/>
  <c r="AB1845" i="1"/>
  <c r="X1845" i="1"/>
  <c r="AA1844" i="1"/>
  <c r="W1844" i="1"/>
  <c r="AD1843" i="1"/>
  <c r="Z1843" i="1"/>
  <c r="V1843" i="1"/>
  <c r="AC1842" i="1"/>
  <c r="Y1842" i="1"/>
  <c r="U1842" i="1"/>
  <c r="AC1841" i="1"/>
  <c r="Y1841" i="1"/>
  <c r="U1841" i="1"/>
  <c r="AB1840" i="1"/>
  <c r="X1840" i="1"/>
  <c r="AA1839" i="1"/>
  <c r="W1839" i="1"/>
  <c r="AD1838" i="1"/>
  <c r="Z1838" i="1"/>
  <c r="V1838" i="1"/>
  <c r="AC1837" i="1"/>
  <c r="Y1837" i="1"/>
  <c r="U1837" i="1"/>
  <c r="AB1836" i="1"/>
  <c r="X1836" i="1"/>
  <c r="AA1835" i="1"/>
  <c r="W1835" i="1"/>
  <c r="AD1834" i="1"/>
  <c r="Z1834" i="1"/>
  <c r="V1834" i="1"/>
  <c r="AC1833" i="1"/>
  <c r="Y1833" i="1"/>
  <c r="U1833" i="1"/>
  <c r="AB1832" i="1"/>
  <c r="X1832" i="1"/>
  <c r="AA1831" i="1"/>
  <c r="W1831" i="1"/>
  <c r="AD1830" i="1"/>
  <c r="Z1830" i="1"/>
  <c r="V1830" i="1"/>
  <c r="AD1829" i="1"/>
  <c r="Z1829" i="1"/>
  <c r="V1829" i="1"/>
  <c r="AC1828" i="1"/>
  <c r="Y1828" i="1"/>
  <c r="U1828" i="1"/>
  <c r="AB1827" i="1"/>
  <c r="X1827" i="1"/>
  <c r="AA1826" i="1"/>
  <c r="W1826" i="1"/>
  <c r="AA1825" i="1"/>
  <c r="W1825" i="1"/>
  <c r="AD1824" i="1"/>
  <c r="Z1824" i="1"/>
  <c r="V1824" i="1"/>
  <c r="AD1821" i="1"/>
  <c r="Z1821" i="1"/>
  <c r="V1821" i="1"/>
  <c r="AC1820" i="1"/>
  <c r="Y1820" i="1"/>
  <c r="U1820" i="1"/>
  <c r="AC1819" i="1"/>
  <c r="Y1819" i="1"/>
  <c r="U1819" i="1"/>
  <c r="AB1818" i="1"/>
  <c r="X1818" i="1"/>
  <c r="AA1817" i="1"/>
  <c r="W1817" i="1"/>
  <c r="AC1815" i="1"/>
  <c r="Y1815" i="1"/>
  <c r="U1815" i="1"/>
  <c r="AC1814" i="1"/>
  <c r="Y1814" i="1"/>
  <c r="U1814" i="1"/>
  <c r="AB1813" i="1"/>
  <c r="X1813" i="1"/>
  <c r="AB1812" i="1"/>
  <c r="X1812" i="1"/>
  <c r="AA1811" i="1"/>
  <c r="W1811" i="1"/>
  <c r="AD1810" i="1"/>
  <c r="Z1810" i="1"/>
  <c r="V1810" i="1"/>
  <c r="AC1809" i="1"/>
  <c r="Y1809" i="1"/>
  <c r="U1809" i="1"/>
  <c r="AB1808" i="1"/>
  <c r="X1808" i="1"/>
  <c r="AA1807" i="1"/>
  <c r="W1807" i="1"/>
  <c r="AD1806" i="1"/>
  <c r="Z1806" i="1"/>
  <c r="V1806" i="1"/>
  <c r="AC1805" i="1"/>
  <c r="Y1805" i="1"/>
  <c r="U1805" i="1"/>
  <c r="AB1804" i="1"/>
  <c r="X1804" i="1"/>
  <c r="AA1803" i="1"/>
  <c r="W1803" i="1"/>
  <c r="AA1802" i="1"/>
  <c r="W1802" i="1"/>
  <c r="AD1801" i="1"/>
  <c r="Z1801" i="1"/>
  <c r="V1801" i="1"/>
  <c r="AC1800" i="1"/>
  <c r="Y1800" i="1"/>
  <c r="U1800" i="1"/>
  <c r="AB1799" i="1"/>
  <c r="X1799" i="1"/>
  <c r="AB1798" i="1"/>
  <c r="X1798" i="1"/>
  <c r="AA1797" i="1"/>
  <c r="W1797" i="1"/>
  <c r="AA1796" i="1"/>
  <c r="W1796" i="1"/>
  <c r="AD1795" i="1"/>
  <c r="Z1795" i="1"/>
  <c r="V1795" i="1"/>
  <c r="AD1794" i="1"/>
  <c r="Z1794" i="1"/>
  <c r="V1794" i="1"/>
  <c r="AC1793" i="1"/>
  <c r="Y1793" i="1"/>
  <c r="U1793" i="1"/>
  <c r="AB1792" i="1"/>
  <c r="X1792" i="1"/>
  <c r="AA1791" i="1"/>
  <c r="W1791" i="1"/>
  <c r="AD1790" i="1"/>
  <c r="Z1790" i="1"/>
  <c r="V1790" i="1"/>
  <c r="AC1789" i="1"/>
  <c r="Y1789" i="1"/>
  <c r="U1789" i="1"/>
  <c r="AB1787" i="1"/>
  <c r="X1787" i="1"/>
  <c r="AA1786" i="1"/>
  <c r="W1786" i="1"/>
  <c r="AD1785" i="1"/>
  <c r="Z1785" i="1"/>
  <c r="V1785" i="1"/>
  <c r="AC1784" i="1"/>
  <c r="Y1784" i="1"/>
  <c r="U1784" i="1"/>
  <c r="AB1783" i="1"/>
  <c r="X1783" i="1"/>
  <c r="AA1782" i="1"/>
  <c r="W1782" i="1"/>
  <c r="AA1781" i="1"/>
  <c r="W1781" i="1"/>
  <c r="AD1780" i="1"/>
  <c r="Z1780" i="1"/>
  <c r="V1780" i="1"/>
  <c r="V2022" i="1"/>
  <c r="AA2005" i="1"/>
  <c r="AC1995" i="1"/>
  <c r="Y1971" i="1"/>
  <c r="W1969" i="1"/>
  <c r="Z1967" i="1"/>
  <c r="V1965" i="1"/>
  <c r="X1963" i="1"/>
  <c r="Z1961" i="1"/>
  <c r="Y1958" i="1"/>
  <c r="AD1956" i="1"/>
  <c r="U1955" i="1"/>
  <c r="AA1950" i="1"/>
  <c r="AB1948" i="1"/>
  <c r="AC1946" i="1"/>
  <c r="W1943" i="1"/>
  <c r="Y1938" i="1"/>
  <c r="AD1936" i="1"/>
  <c r="V1935" i="1"/>
  <c r="X1933" i="1"/>
  <c r="AD1931" i="1"/>
  <c r="AC1926" i="1"/>
  <c r="AB1921" i="1"/>
  <c r="AA1919" i="1"/>
  <c r="W1918" i="1"/>
  <c r="U1917" i="1"/>
  <c r="W1916" i="1"/>
  <c r="U1915" i="1"/>
  <c r="U1914" i="1"/>
  <c r="AA1910" i="1"/>
  <c r="Y1909" i="1"/>
  <c r="Y1908" i="1"/>
  <c r="U1906" i="1"/>
  <c r="AC1903" i="1"/>
  <c r="AB1901" i="1"/>
  <c r="AC1900" i="1"/>
  <c r="V1899" i="1"/>
  <c r="W1898" i="1"/>
  <c r="W1897" i="1"/>
  <c r="W1896" i="1"/>
  <c r="AB1895" i="1"/>
  <c r="AB1894" i="1"/>
  <c r="AC1892" i="1"/>
  <c r="V1891" i="1"/>
  <c r="Y1890" i="1"/>
  <c r="Z1889" i="1"/>
  <c r="AC1888" i="1"/>
  <c r="V1887" i="1"/>
  <c r="Y1886" i="1"/>
  <c r="Z1885" i="1"/>
  <c r="AC1884" i="1"/>
  <c r="V1883" i="1"/>
  <c r="Z1882" i="1"/>
  <c r="AB1881" i="1"/>
  <c r="AC1880" i="1"/>
  <c r="U1880" i="1"/>
  <c r="Z1879" i="1"/>
  <c r="W1878" i="1"/>
  <c r="AB1877" i="1"/>
  <c r="W1876" i="1"/>
  <c r="AB1875" i="1"/>
  <c r="W1874" i="1"/>
  <c r="W1873" i="1"/>
  <c r="AD1872" i="1"/>
  <c r="V1872" i="1"/>
  <c r="Y1871" i="1"/>
  <c r="AD1870" i="1"/>
  <c r="V1870" i="1"/>
  <c r="Y1869" i="1"/>
  <c r="AD1868" i="1"/>
  <c r="V1868" i="1"/>
  <c r="Y1867" i="1"/>
  <c r="AB1865" i="1"/>
  <c r="W1864" i="1"/>
  <c r="AC1862" i="1"/>
  <c r="U1862" i="1"/>
  <c r="Z1861" i="1"/>
  <c r="AC1860" i="1"/>
  <c r="U1860" i="1"/>
  <c r="Z1859" i="1"/>
  <c r="AD1858" i="1"/>
  <c r="V1858" i="1"/>
  <c r="X1856" i="1"/>
  <c r="AA1855" i="1"/>
  <c r="X1854" i="1"/>
  <c r="AB1853" i="1"/>
  <c r="W1852" i="1"/>
  <c r="AB1851" i="1"/>
  <c r="W1850" i="1"/>
  <c r="AC1849" i="1"/>
  <c r="U1849" i="1"/>
  <c r="Z1848" i="1"/>
  <c r="AC1847" i="1"/>
  <c r="U1847" i="1"/>
  <c r="Z1846" i="1"/>
  <c r="AC1845" i="1"/>
  <c r="U1845" i="1"/>
  <c r="Z1844" i="1"/>
  <c r="AC1843" i="1"/>
  <c r="U1843" i="1"/>
  <c r="Z1842" i="1"/>
  <c r="AD1841" i="1"/>
  <c r="V1841" i="1"/>
  <c r="Y1840" i="1"/>
  <c r="AD1839" i="1"/>
  <c r="V1839" i="1"/>
  <c r="Y1838" i="1"/>
  <c r="AD1837" i="1"/>
  <c r="V1837" i="1"/>
  <c r="Y1836" i="1"/>
  <c r="AD1835" i="1"/>
  <c r="V1835" i="1"/>
  <c r="Y1834" i="1"/>
  <c r="AD1833" i="1"/>
  <c r="V1833" i="1"/>
  <c r="Y1832" i="1"/>
  <c r="AD1831" i="1"/>
  <c r="V1831" i="1"/>
  <c r="Y1830" i="1"/>
  <c r="W1829" i="1"/>
  <c r="AB1828" i="1"/>
  <c r="W1827" i="1"/>
  <c r="AB1826" i="1"/>
  <c r="X1825" i="1"/>
  <c r="AA1824" i="1"/>
  <c r="Y1821" i="1"/>
  <c r="AD1820" i="1"/>
  <c r="V1820" i="1"/>
  <c r="Z1819" i="1"/>
  <c r="AC1818" i="1"/>
  <c r="U1818" i="1"/>
  <c r="Z1817" i="1"/>
  <c r="AB1815" i="1"/>
  <c r="X1814" i="1"/>
  <c r="AA1813" i="1"/>
  <c r="Y1812" i="1"/>
  <c r="AD1811" i="1"/>
  <c r="V1811" i="1"/>
  <c r="Y1810" i="1"/>
  <c r="AD1809" i="1"/>
  <c r="V1809" i="1"/>
  <c r="Y1808" i="1"/>
  <c r="AD1807" i="1"/>
  <c r="V1807" i="1"/>
  <c r="Y1806" i="1"/>
  <c r="AD1805" i="1"/>
  <c r="V1805" i="1"/>
  <c r="Y1804" i="1"/>
  <c r="AD1803" i="1"/>
  <c r="V1803" i="1"/>
  <c r="Z1802" i="1"/>
  <c r="AC1801" i="1"/>
  <c r="U1801" i="1"/>
  <c r="Z1800" i="1"/>
  <c r="AC1799" i="1"/>
  <c r="U1799" i="1"/>
  <c r="AA1798" i="1"/>
  <c r="X1797" i="1"/>
  <c r="AB1796" i="1"/>
  <c r="W1795" i="1"/>
  <c r="AC1794" i="1"/>
  <c r="U1794" i="1"/>
  <c r="Z1793" i="1"/>
  <c r="AC1792" i="1"/>
  <c r="U1792" i="1"/>
  <c r="Z1791" i="1"/>
  <c r="AC1790" i="1"/>
  <c r="U1790" i="1"/>
  <c r="Z1789" i="1"/>
  <c r="AC1787" i="1"/>
  <c r="U1787" i="1"/>
  <c r="Z1786" i="1"/>
  <c r="AC1785" i="1"/>
  <c r="U1785" i="1"/>
  <c r="Z1784" i="1"/>
  <c r="AC1783" i="1"/>
  <c r="V1783" i="1"/>
  <c r="AC1782" i="1"/>
  <c r="X1782" i="1"/>
  <c r="AD1781" i="1"/>
  <c r="Y1781" i="1"/>
  <c r="Y1780" i="1"/>
  <c r="AB1779" i="1"/>
  <c r="X1779" i="1"/>
  <c r="AC1776" i="1"/>
  <c r="Y1776" i="1"/>
  <c r="U1776" i="1"/>
  <c r="AC1775" i="1"/>
  <c r="Y1775" i="1"/>
  <c r="U1775" i="1"/>
  <c r="AB1774" i="1"/>
  <c r="X1774" i="1"/>
  <c r="AA1773" i="1"/>
  <c r="W1773" i="1"/>
  <c r="AD1772" i="1"/>
  <c r="Z1772" i="1"/>
  <c r="V1772" i="1"/>
  <c r="AD1771" i="1"/>
  <c r="Z1771" i="1"/>
  <c r="V1771" i="1"/>
  <c r="AC1770" i="1"/>
  <c r="Y1770" i="1"/>
  <c r="U1770" i="1"/>
  <c r="AB1768" i="1"/>
  <c r="X1768" i="1"/>
  <c r="AA1767" i="1"/>
  <c r="W1767" i="1"/>
  <c r="AD1766" i="1"/>
  <c r="Z1766" i="1"/>
  <c r="V1766" i="1"/>
  <c r="AC1765" i="1"/>
  <c r="Y1765" i="1"/>
  <c r="U1765" i="1"/>
  <c r="AB1764" i="1"/>
  <c r="X1764" i="1"/>
  <c r="AA1763" i="1"/>
  <c r="W1763" i="1"/>
  <c r="AD1762" i="1"/>
  <c r="Z1762" i="1"/>
  <c r="V1762" i="1"/>
  <c r="AC1761" i="1"/>
  <c r="Y1761" i="1"/>
  <c r="U1761" i="1"/>
  <c r="AC1760" i="1"/>
  <c r="Y1760" i="1"/>
  <c r="U1760" i="1"/>
  <c r="AB1759" i="1"/>
  <c r="X1759" i="1"/>
  <c r="AA1758" i="1"/>
  <c r="W1758" i="1"/>
  <c r="AD1757" i="1"/>
  <c r="Z1757" i="1"/>
  <c r="V1757" i="1"/>
  <c r="AC1756" i="1"/>
  <c r="Y1756" i="1"/>
  <c r="U1756" i="1"/>
  <c r="AB1755" i="1"/>
  <c r="X1755" i="1"/>
  <c r="AB1754" i="1"/>
  <c r="X1754" i="1"/>
  <c r="AA1753" i="1"/>
  <c r="W1753" i="1"/>
  <c r="AA1752" i="1"/>
  <c r="W1752" i="1"/>
  <c r="AD1751" i="1"/>
  <c r="Z1751" i="1"/>
  <c r="V1751" i="1"/>
  <c r="AC1750" i="1"/>
  <c r="Y1750" i="1"/>
  <c r="U1750" i="1"/>
  <c r="AA1748" i="1"/>
  <c r="W1748" i="1"/>
  <c r="AA1747" i="1"/>
  <c r="W1747" i="1"/>
  <c r="AD1746" i="1"/>
  <c r="Z1746" i="1"/>
  <c r="V1746" i="1"/>
  <c r="AC1745" i="1"/>
  <c r="Y1745" i="1"/>
  <c r="U1745" i="1"/>
  <c r="AB1744" i="1"/>
  <c r="X1744" i="1"/>
  <c r="AB1743" i="1"/>
  <c r="X1743" i="1"/>
  <c r="AA1742" i="1"/>
  <c r="W1742" i="1"/>
  <c r="AA1741" i="1"/>
  <c r="W1741" i="1"/>
  <c r="AD1740" i="1"/>
  <c r="Z1740" i="1"/>
  <c r="V1740" i="1"/>
  <c r="AD1739" i="1"/>
  <c r="Z1739" i="1"/>
  <c r="V1739" i="1"/>
  <c r="AC1738" i="1"/>
  <c r="Y1738" i="1"/>
  <c r="U1738" i="1"/>
  <c r="AB1737" i="1"/>
  <c r="X1737" i="1"/>
  <c r="AA1736" i="1"/>
  <c r="W1736" i="1"/>
  <c r="AD1735" i="1"/>
  <c r="Z1735" i="1"/>
  <c r="V1735" i="1"/>
  <c r="AC1734" i="1"/>
  <c r="Y1734" i="1"/>
  <c r="U1734" i="1"/>
  <c r="AB1733" i="1"/>
  <c r="X1733" i="1"/>
  <c r="AA1732" i="1"/>
  <c r="W1732" i="1"/>
  <c r="AD1731" i="1"/>
  <c r="Z1731" i="1"/>
  <c r="V1731" i="1"/>
  <c r="AC1730" i="1"/>
  <c r="Y1730" i="1"/>
  <c r="U1730" i="1"/>
  <c r="AC1729" i="1"/>
  <c r="Y1729" i="1"/>
  <c r="U1729" i="1"/>
  <c r="AB1728" i="1"/>
  <c r="X1728" i="1"/>
  <c r="AA1727" i="1"/>
  <c r="W1727" i="1"/>
  <c r="AD1726" i="1"/>
  <c r="Z1726" i="1"/>
  <c r="V1726" i="1"/>
  <c r="AA1725" i="1"/>
  <c r="W1725" i="1"/>
  <c r="AA1724" i="1"/>
  <c r="W1724" i="1"/>
  <c r="AD1723" i="1"/>
  <c r="Z1723" i="1"/>
  <c r="V1723" i="1"/>
  <c r="AD1722" i="1"/>
  <c r="Z1722" i="1"/>
  <c r="V1722" i="1"/>
  <c r="AC1721" i="1"/>
  <c r="Y1721" i="1"/>
  <c r="U1721" i="1"/>
  <c r="AB1720" i="1"/>
  <c r="X1720" i="1"/>
  <c r="AA1719" i="1"/>
  <c r="W1719" i="1"/>
  <c r="AA1718" i="1"/>
  <c r="W1718" i="1"/>
  <c r="AD1717" i="1"/>
  <c r="Z1717" i="1"/>
  <c r="V1717" i="1"/>
  <c r="AC1716" i="1"/>
  <c r="Y1716" i="1"/>
  <c r="U1716" i="1"/>
  <c r="AB1715" i="1"/>
  <c r="AD2058" i="1"/>
  <c r="AD1970" i="1"/>
  <c r="X1968" i="1"/>
  <c r="AD1966" i="1"/>
  <c r="Y1964" i="1"/>
  <c r="AA1962" i="1"/>
  <c r="AC1960" i="1"/>
  <c r="U1959" i="1"/>
  <c r="AA1957" i="1"/>
  <c r="W1951" i="1"/>
  <c r="Y1949" i="1"/>
  <c r="X1947" i="1"/>
  <c r="U1939" i="1"/>
  <c r="AA1937" i="1"/>
  <c r="Z1934" i="1"/>
  <c r="X1932" i="1"/>
  <c r="Z1927" i="1"/>
  <c r="U1922" i="1"/>
  <c r="W1920" i="1"/>
  <c r="AD1917" i="1"/>
  <c r="AC1915" i="1"/>
  <c r="AC1914" i="1"/>
  <c r="AB1912" i="1"/>
  <c r="X1911" i="1"/>
  <c r="AC1906" i="1"/>
  <c r="AB1905" i="1"/>
  <c r="W1904" i="1"/>
  <c r="X1903" i="1"/>
  <c r="W1901" i="1"/>
  <c r="W1900" i="1"/>
  <c r="AB1899" i="1"/>
  <c r="AB1898" i="1"/>
  <c r="AB1897" i="1"/>
  <c r="AC1896" i="1"/>
  <c r="V1895" i="1"/>
  <c r="W1894" i="1"/>
  <c r="X1892" i="1"/>
  <c r="AA1891" i="1"/>
  <c r="AD1890" i="1"/>
  <c r="U1889" i="1"/>
  <c r="X1888" i="1"/>
  <c r="AA1887" i="1"/>
  <c r="AD1886" i="1"/>
  <c r="U1885" i="1"/>
  <c r="X1884" i="1"/>
  <c r="AA1883" i="1"/>
  <c r="W1881" i="1"/>
  <c r="Y1880" i="1"/>
  <c r="AD1879" i="1"/>
  <c r="V1879" i="1"/>
  <c r="AA1878" i="1"/>
  <c r="X1877" i="1"/>
  <c r="AA1876" i="1"/>
  <c r="X1875" i="1"/>
  <c r="AA1874" i="1"/>
  <c r="AA1873" i="1"/>
  <c r="Z1872" i="1"/>
  <c r="AC1871" i="1"/>
  <c r="U1871" i="1"/>
  <c r="Z1870" i="1"/>
  <c r="AC1869" i="1"/>
  <c r="U1869" i="1"/>
  <c r="Z1868" i="1"/>
  <c r="AC1867" i="1"/>
  <c r="U1867" i="1"/>
  <c r="X1865" i="1"/>
  <c r="AA1864" i="1"/>
  <c r="Y1862" i="1"/>
  <c r="AD1861" i="1"/>
  <c r="V1861" i="1"/>
  <c r="Y1860" i="1"/>
  <c r="AD1859" i="1"/>
  <c r="V1859" i="1"/>
  <c r="Z1858" i="1"/>
  <c r="AB1856" i="1"/>
  <c r="W1855" i="1"/>
  <c r="AB1854" i="1"/>
  <c r="X1853" i="1"/>
  <c r="AA1852" i="1"/>
  <c r="X1851" i="1"/>
  <c r="AA1850" i="1"/>
  <c r="Y1849" i="1"/>
  <c r="AD1848" i="1"/>
  <c r="V1848" i="1"/>
  <c r="Y1847" i="1"/>
  <c r="AD1846" i="1"/>
  <c r="V1846" i="1"/>
  <c r="Y1845" i="1"/>
  <c r="AD1844" i="1"/>
  <c r="V1844" i="1"/>
  <c r="Y1843" i="1"/>
  <c r="AD1842" i="1"/>
  <c r="V1842" i="1"/>
  <c r="Z1841" i="1"/>
  <c r="AC1840" i="1"/>
  <c r="U1840" i="1"/>
  <c r="Z1839" i="1"/>
  <c r="AC1838" i="1"/>
  <c r="U1838" i="1"/>
  <c r="Z1837" i="1"/>
  <c r="AC1836" i="1"/>
  <c r="U1836" i="1"/>
  <c r="Z1835" i="1"/>
  <c r="AC1834" i="1"/>
  <c r="U1834" i="1"/>
  <c r="Z1833" i="1"/>
  <c r="AC1832" i="1"/>
  <c r="U1832" i="1"/>
  <c r="Z1831" i="1"/>
  <c r="AC1830" i="1"/>
  <c r="U1830" i="1"/>
  <c r="AA1829" i="1"/>
  <c r="X1828" i="1"/>
  <c r="AA1827" i="1"/>
  <c r="X1826" i="1"/>
  <c r="AB1825" i="1"/>
  <c r="W1824" i="1"/>
  <c r="AC1821" i="1"/>
  <c r="U1821" i="1"/>
  <c r="Z1820" i="1"/>
  <c r="AD1819" i="1"/>
  <c r="V1819" i="1"/>
  <c r="Y1818" i="1"/>
  <c r="AD1817" i="1"/>
  <c r="V1817" i="1"/>
  <c r="X1815" i="1"/>
  <c r="AB1814" i="1"/>
  <c r="W1813" i="1"/>
  <c r="AC1812" i="1"/>
  <c r="U1812" i="1"/>
  <c r="Z1811" i="1"/>
  <c r="AC1810" i="1"/>
  <c r="U1810" i="1"/>
  <c r="Z1809" i="1"/>
  <c r="AC1808" i="1"/>
  <c r="U1808" i="1"/>
  <c r="Z1807" i="1"/>
  <c r="AC1806" i="1"/>
  <c r="U1806" i="1"/>
  <c r="Z1805" i="1"/>
  <c r="AC1804" i="1"/>
  <c r="U1804" i="1"/>
  <c r="Z1803" i="1"/>
  <c r="AD1802" i="1"/>
  <c r="V1802" i="1"/>
  <c r="Y1801" i="1"/>
  <c r="AD1800" i="1"/>
  <c r="V1800" i="1"/>
  <c r="Y1799" i="1"/>
  <c r="W1798" i="1"/>
  <c r="AB1797" i="1"/>
  <c r="X1796" i="1"/>
  <c r="AA1795" i="1"/>
  <c r="Y1794" i="1"/>
  <c r="AD1793" i="1"/>
  <c r="V1793" i="1"/>
  <c r="Y1792" i="1"/>
  <c r="AD1791" i="1"/>
  <c r="V1791" i="1"/>
  <c r="Y1790" i="1"/>
  <c r="AD1789" i="1"/>
  <c r="V1789" i="1"/>
  <c r="Y1787" i="1"/>
  <c r="AD1786" i="1"/>
  <c r="V1786" i="1"/>
  <c r="Y1785" i="1"/>
  <c r="AD1784" i="1"/>
  <c r="V1784" i="1"/>
  <c r="Y1783" i="1"/>
  <c r="Z1782" i="1"/>
  <c r="U1782" i="1"/>
  <c r="AB1781" i="1"/>
  <c r="V1781" i="1"/>
  <c r="AB1780" i="1"/>
  <c r="W1780" i="1"/>
  <c r="AD1779" i="1"/>
  <c r="Z1779" i="1"/>
  <c r="V1779" i="1"/>
  <c r="AA1776" i="1"/>
  <c r="W1776" i="1"/>
  <c r="AA1775" i="1"/>
  <c r="W1775" i="1"/>
  <c r="AD1774" i="1"/>
  <c r="Z1774" i="1"/>
  <c r="V1774" i="1"/>
  <c r="AC1773" i="1"/>
  <c r="Y1773" i="1"/>
  <c r="U1773" i="1"/>
  <c r="AB1772" i="1"/>
  <c r="X1772" i="1"/>
  <c r="AB1771" i="1"/>
  <c r="X1771" i="1"/>
  <c r="AA1770" i="1"/>
  <c r="W1770" i="1"/>
  <c r="AD1768" i="1"/>
  <c r="Z1768" i="1"/>
  <c r="V1768" i="1"/>
  <c r="AC1767" i="1"/>
  <c r="Y1767" i="1"/>
  <c r="U1767" i="1"/>
  <c r="AB1766" i="1"/>
  <c r="X1766" i="1"/>
  <c r="AA1765" i="1"/>
  <c r="W1765" i="1"/>
  <c r="AD1764" i="1"/>
  <c r="Z1764" i="1"/>
  <c r="V1764" i="1"/>
  <c r="AC1763" i="1"/>
  <c r="Y1763" i="1"/>
  <c r="U1763" i="1"/>
  <c r="AB1762" i="1"/>
  <c r="X1762" i="1"/>
  <c r="AA1761" i="1"/>
  <c r="W1761" i="1"/>
  <c r="AA1760" i="1"/>
  <c r="W1760" i="1"/>
  <c r="AD1759" i="1"/>
  <c r="Z1759" i="1"/>
  <c r="V1759" i="1"/>
  <c r="AC1758" i="1"/>
  <c r="Y1758" i="1"/>
  <c r="U1758" i="1"/>
  <c r="AB1757" i="1"/>
  <c r="X1757" i="1"/>
  <c r="AA1756" i="1"/>
  <c r="W1756" i="1"/>
  <c r="AD1755" i="1"/>
  <c r="Z1755" i="1"/>
  <c r="V1755" i="1"/>
  <c r="AD1754" i="1"/>
  <c r="Z1754" i="1"/>
  <c r="V1754" i="1"/>
  <c r="AC1753" i="1"/>
  <c r="Y1753" i="1"/>
  <c r="U1753" i="1"/>
  <c r="AC1752" i="1"/>
  <c r="Y1752" i="1"/>
  <c r="U1752" i="1"/>
  <c r="AB1751" i="1"/>
  <c r="X1751" i="1"/>
  <c r="AA1750" i="1"/>
  <c r="W1750" i="1"/>
  <c r="AC1748" i="1"/>
  <c r="Y1748" i="1"/>
  <c r="U1748" i="1"/>
  <c r="AC1747" i="1"/>
  <c r="Y1747" i="1"/>
  <c r="U1747" i="1"/>
  <c r="AB1746" i="1"/>
  <c r="X1746" i="1"/>
  <c r="AA1745" i="1"/>
  <c r="W1745" i="1"/>
  <c r="AD1744" i="1"/>
  <c r="Z1744" i="1"/>
  <c r="V1744" i="1"/>
  <c r="AD1743" i="1"/>
  <c r="Z1743" i="1"/>
  <c r="V1743" i="1"/>
  <c r="AC1742" i="1"/>
  <c r="Y1742" i="1"/>
  <c r="U1742" i="1"/>
  <c r="AC1741" i="1"/>
  <c r="Y1741" i="1"/>
  <c r="U1741" i="1"/>
  <c r="AB1740" i="1"/>
  <c r="X1740" i="1"/>
  <c r="AB1739" i="1"/>
  <c r="X1739" i="1"/>
  <c r="AA1738" i="1"/>
  <c r="W1738" i="1"/>
  <c r="AD1737" i="1"/>
  <c r="Z1737" i="1"/>
  <c r="V1737" i="1"/>
  <c r="AC1736" i="1"/>
  <c r="Y1736" i="1"/>
  <c r="U1736" i="1"/>
  <c r="AB1735" i="1"/>
  <c r="X1735" i="1"/>
  <c r="AA1734" i="1"/>
  <c r="W1734" i="1"/>
  <c r="AD1733" i="1"/>
  <c r="Z1733" i="1"/>
  <c r="V1733" i="1"/>
  <c r="AC1732" i="1"/>
  <c r="Y1732" i="1"/>
  <c r="U1732" i="1"/>
  <c r="AB1731" i="1"/>
  <c r="X1731" i="1"/>
  <c r="AA1730" i="1"/>
  <c r="W1730" i="1"/>
  <c r="AA1729" i="1"/>
  <c r="W1729" i="1"/>
  <c r="AD1728" i="1"/>
  <c r="Z1728" i="1"/>
  <c r="V1728" i="1"/>
  <c r="AC1727" i="1"/>
  <c r="Y1727" i="1"/>
  <c r="U1727" i="1"/>
  <c r="AB1726" i="1"/>
  <c r="X1726" i="1"/>
  <c r="AC1725" i="1"/>
  <c r="Y1725" i="1"/>
  <c r="U1725" i="1"/>
  <c r="O1725" i="1" s="1"/>
  <c r="P1725" i="1" s="1"/>
  <c r="Q1725" i="1" s="1"/>
  <c r="AC1724" i="1"/>
  <c r="Y1724" i="1"/>
  <c r="U1724" i="1"/>
  <c r="AB1723" i="1"/>
  <c r="X1723" i="1"/>
  <c r="AB1722" i="1"/>
  <c r="X1722" i="1"/>
  <c r="AA1721" i="1"/>
  <c r="W1721" i="1"/>
  <c r="AD1720" i="1"/>
  <c r="Z1720" i="1"/>
  <c r="V1720" i="1"/>
  <c r="AC1719" i="1"/>
  <c r="Y1719" i="1"/>
  <c r="U1719" i="1"/>
  <c r="AC1718" i="1"/>
  <c r="Y1718" i="1"/>
  <c r="U1718" i="1"/>
  <c r="AB1717" i="1"/>
  <c r="X1717" i="1"/>
  <c r="AA1716" i="1"/>
  <c r="W1716" i="1"/>
  <c r="AD1715" i="1"/>
  <c r="Z1715" i="1"/>
  <c r="V1715" i="1"/>
  <c r="AC1714" i="1"/>
  <c r="Y1714" i="1"/>
  <c r="U1714" i="1"/>
  <c r="AB1713" i="1"/>
  <c r="X1713" i="1"/>
  <c r="AB1712" i="1"/>
  <c r="X1712" i="1"/>
  <c r="AA1711" i="1"/>
  <c r="W1711" i="1"/>
  <c r="AA1710" i="1"/>
  <c r="W1710" i="1"/>
  <c r="AD1709" i="1"/>
  <c r="Z1709" i="1"/>
  <c r="V1709" i="1"/>
  <c r="AD1708" i="1"/>
  <c r="Z1708" i="1"/>
  <c r="V1708" i="1"/>
  <c r="AC1707" i="1"/>
  <c r="Y1707" i="1"/>
  <c r="U1707" i="1"/>
  <c r="AB1706" i="1"/>
  <c r="X1706" i="1"/>
  <c r="AA1705" i="1"/>
  <c r="W1705" i="1"/>
  <c r="AD1704" i="1"/>
  <c r="Z1704" i="1"/>
  <c r="V1704" i="1"/>
  <c r="AC1703" i="1"/>
  <c r="Y1703" i="1"/>
  <c r="U1703" i="1"/>
  <c r="AB1702" i="1"/>
  <c r="X1702" i="1"/>
  <c r="AA1701" i="1"/>
  <c r="W1701" i="1"/>
  <c r="AD1700" i="1"/>
  <c r="Z1700" i="1"/>
  <c r="V1700" i="1"/>
  <c r="AC1699" i="1"/>
  <c r="Y1699" i="1"/>
  <c r="U1699" i="1"/>
  <c r="AB1698" i="1"/>
  <c r="X1698" i="1"/>
  <c r="AA1697" i="1"/>
  <c r="W1697" i="1"/>
  <c r="AD1696" i="1"/>
  <c r="Z1696" i="1"/>
  <c r="V1696" i="1"/>
  <c r="AC1695" i="1"/>
  <c r="Y1695" i="1"/>
  <c r="U1695" i="1"/>
  <c r="AB1694" i="1"/>
  <c r="X1694" i="1"/>
  <c r="AA1693" i="1"/>
  <c r="W1693" i="1"/>
  <c r="V1999" i="1"/>
  <c r="W1953" i="1"/>
  <c r="X1945" i="1"/>
  <c r="Z1941" i="1"/>
  <c r="AC1939" i="1"/>
  <c r="V1936" i="1"/>
  <c r="U1909" i="1"/>
  <c r="Y1906" i="1"/>
  <c r="AA1904" i="1"/>
  <c r="Z1901" i="1"/>
  <c r="Y1898" i="1"/>
  <c r="Z1896" i="1"/>
  <c r="Y1895" i="1"/>
  <c r="AA1892" i="1"/>
  <c r="X1891" i="1"/>
  <c r="AA1888" i="1"/>
  <c r="X1887" i="1"/>
  <c r="AA1884" i="1"/>
  <c r="X1883" i="1"/>
  <c r="AA1880" i="1"/>
  <c r="X1879" i="1"/>
  <c r="U1878" i="1"/>
  <c r="V1877" i="1"/>
  <c r="U1876" i="1"/>
  <c r="V1875" i="1"/>
  <c r="U1874" i="1"/>
  <c r="Y1873" i="1"/>
  <c r="AB1872" i="1"/>
  <c r="W1871" i="1"/>
  <c r="O1871" i="1" s="1"/>
  <c r="AB1868" i="1"/>
  <c r="W1867" i="1"/>
  <c r="AA1860" i="1"/>
  <c r="X1859" i="1"/>
  <c r="AD1856" i="1"/>
  <c r="AC1855" i="1"/>
  <c r="AD1854" i="1"/>
  <c r="AD1853" i="1"/>
  <c r="AC1852" i="1"/>
  <c r="AD1851" i="1"/>
  <c r="AC1850" i="1"/>
  <c r="AB1848" i="1"/>
  <c r="W1847" i="1"/>
  <c r="AB1844" i="1"/>
  <c r="W1843" i="1"/>
  <c r="AA1840" i="1"/>
  <c r="X1839" i="1"/>
  <c r="AA1836" i="1"/>
  <c r="X1835" i="1"/>
  <c r="AA1832" i="1"/>
  <c r="X1831" i="1"/>
  <c r="AB1819" i="1"/>
  <c r="W1818" i="1"/>
  <c r="AD1815" i="1"/>
  <c r="AD1814" i="1"/>
  <c r="AC1813" i="1"/>
  <c r="AB1811" i="1"/>
  <c r="W1810" i="1"/>
  <c r="AB1807" i="1"/>
  <c r="W1806" i="1"/>
  <c r="AB1803" i="1"/>
  <c r="X1802" i="1"/>
  <c r="AA1799" i="1"/>
  <c r="Y1798" i="1"/>
  <c r="Z1797" i="1"/>
  <c r="Z1796" i="1"/>
  <c r="Y1795" i="1"/>
  <c r="AA1794" i="1"/>
  <c r="X1793" i="1"/>
  <c r="AA1790" i="1"/>
  <c r="X1789" i="1"/>
  <c r="AA1785" i="1"/>
  <c r="X1784" i="1"/>
  <c r="U1783" i="1"/>
  <c r="Y1782" i="1"/>
  <c r="Z1781" i="1"/>
  <c r="AC1780" i="1"/>
  <c r="Y1779" i="1"/>
  <c r="Z1776" i="1"/>
  <c r="AD1775" i="1"/>
  <c r="V1775" i="1"/>
  <c r="Y1774" i="1"/>
  <c r="AD1773" i="1"/>
  <c r="V1773" i="1"/>
  <c r="Y1772" i="1"/>
  <c r="W1771" i="1"/>
  <c r="AB1770" i="1"/>
  <c r="W1768" i="1"/>
  <c r="AB1767" i="1"/>
  <c r="W1766" i="1"/>
  <c r="AB1765" i="1"/>
  <c r="W1764" i="1"/>
  <c r="AB1763" i="1"/>
  <c r="W1762" i="1"/>
  <c r="AB1761" i="1"/>
  <c r="X1760" i="1"/>
  <c r="AA1759" i="1"/>
  <c r="X1758" i="1"/>
  <c r="AA1757" i="1"/>
  <c r="X1756" i="1"/>
  <c r="AA1755" i="1"/>
  <c r="Y1754" i="1"/>
  <c r="AD1753" i="1"/>
  <c r="V1753" i="1"/>
  <c r="Z1752" i="1"/>
  <c r="AC1751" i="1"/>
  <c r="U1751" i="1"/>
  <c r="Z1750" i="1"/>
  <c r="AB1748" i="1"/>
  <c r="X1747" i="1"/>
  <c r="AA1746" i="1"/>
  <c r="X1745" i="1"/>
  <c r="AA1744" i="1"/>
  <c r="Y1743" i="1"/>
  <c r="AD1742" i="1"/>
  <c r="V1742" i="1"/>
  <c r="Z1741" i="1"/>
  <c r="AC1740" i="1"/>
  <c r="U1740" i="1"/>
  <c r="AA1739" i="1"/>
  <c r="X1738" i="1"/>
  <c r="AA1737" i="1"/>
  <c r="X1736" i="1"/>
  <c r="AA1735" i="1"/>
  <c r="X1734" i="1"/>
  <c r="AA1733" i="1"/>
  <c r="X1732" i="1"/>
  <c r="AA1731" i="1"/>
  <c r="X1730" i="1"/>
  <c r="AB1729" i="1"/>
  <c r="W1728" i="1"/>
  <c r="AB1727" i="1"/>
  <c r="W1726" i="1"/>
  <c r="X1725" i="1"/>
  <c r="AB1724" i="1"/>
  <c r="W1723" i="1"/>
  <c r="AC1722" i="1"/>
  <c r="U1722" i="1"/>
  <c r="Z1721" i="1"/>
  <c r="AC1720" i="1"/>
  <c r="U1720" i="1"/>
  <c r="O1720" i="1" s="1"/>
  <c r="Z1719" i="1"/>
  <c r="AD1718" i="1"/>
  <c r="V1718" i="1"/>
  <c r="Y1717" i="1"/>
  <c r="AD1716" i="1"/>
  <c r="V1716" i="1"/>
  <c r="Y1715" i="1"/>
  <c r="Z1714" i="1"/>
  <c r="Z1713" i="1"/>
  <c r="U1713" i="1"/>
  <c r="AC1712" i="1"/>
  <c r="W1712" i="1"/>
  <c r="AD1711" i="1"/>
  <c r="Y1711" i="1"/>
  <c r="Z1710" i="1"/>
  <c r="U1710" i="1"/>
  <c r="AA1709" i="1"/>
  <c r="U1709" i="1"/>
  <c r="AB1708" i="1"/>
  <c r="W1708" i="1"/>
  <c r="AB1707" i="1"/>
  <c r="W1707" i="1"/>
  <c r="AC1706" i="1"/>
  <c r="W1706" i="1"/>
  <c r="AD1705" i="1"/>
  <c r="Y1705" i="1"/>
  <c r="Y1704" i="1"/>
  <c r="Z1703" i="1"/>
  <c r="Z1702" i="1"/>
  <c r="U1702" i="1"/>
  <c r="AB1701" i="1"/>
  <c r="V1701" i="1"/>
  <c r="AB1700" i="1"/>
  <c r="W1700" i="1"/>
  <c r="AB1699" i="1"/>
  <c r="W1699" i="1"/>
  <c r="AC1698" i="1"/>
  <c r="W1698" i="1"/>
  <c r="AD1697" i="1"/>
  <c r="Y1697" i="1"/>
  <c r="Y1696" i="1"/>
  <c r="Z1695" i="1"/>
  <c r="Z1694" i="1"/>
  <c r="U1694" i="1"/>
  <c r="AB1693" i="1"/>
  <c r="V1693" i="1"/>
  <c r="AC1692" i="1"/>
  <c r="Y1692" i="1"/>
  <c r="U1692" i="1"/>
  <c r="AB1691" i="1"/>
  <c r="X1691" i="1"/>
  <c r="AA1690" i="1"/>
  <c r="W1690" i="1"/>
  <c r="AD1689" i="1"/>
  <c r="Z1689" i="1"/>
  <c r="V1689" i="1"/>
  <c r="AC1688" i="1"/>
  <c r="Y1688" i="1"/>
  <c r="U1688" i="1"/>
  <c r="AB1687" i="1"/>
  <c r="X1687" i="1"/>
  <c r="AA1686" i="1"/>
  <c r="W1686" i="1"/>
  <c r="AD1685" i="1"/>
  <c r="Z1685" i="1"/>
  <c r="V1685" i="1"/>
  <c r="AD1684" i="1"/>
  <c r="Z1684" i="1"/>
  <c r="V1684" i="1"/>
  <c r="AC1683" i="1"/>
  <c r="Y1683" i="1"/>
  <c r="U1683" i="1"/>
  <c r="AB1682" i="1"/>
  <c r="X1682" i="1"/>
  <c r="AA1681" i="1"/>
  <c r="W1681" i="1"/>
  <c r="AD1680" i="1"/>
  <c r="Z1680" i="1"/>
  <c r="V1680" i="1"/>
  <c r="AC1679" i="1"/>
  <c r="Y1679" i="1"/>
  <c r="U1679" i="1"/>
  <c r="AB1678" i="1"/>
  <c r="X1678" i="1"/>
  <c r="AA1677" i="1"/>
  <c r="W1677" i="1"/>
  <c r="AD1676" i="1"/>
  <c r="Z1676" i="1"/>
  <c r="V1676" i="1"/>
  <c r="AA1673" i="1"/>
  <c r="W1673" i="1"/>
  <c r="AA1672" i="1"/>
  <c r="W1672" i="1"/>
  <c r="AD1671" i="1"/>
  <c r="Z1671" i="1"/>
  <c r="V1671" i="1"/>
  <c r="AD1670" i="1"/>
  <c r="Z1670" i="1"/>
  <c r="V1670" i="1"/>
  <c r="AC1669" i="1"/>
  <c r="Y1669" i="1"/>
  <c r="U1669" i="1"/>
  <c r="AB1668" i="1"/>
  <c r="X1668" i="1"/>
  <c r="AA1667" i="1"/>
  <c r="W1667" i="1"/>
  <c r="AA1666" i="1"/>
  <c r="W1666" i="1"/>
  <c r="AD1665" i="1"/>
  <c r="Z1665" i="1"/>
  <c r="V1665" i="1"/>
  <c r="AD1664" i="1"/>
  <c r="Z1664" i="1"/>
  <c r="V1664" i="1"/>
  <c r="AC1663" i="1"/>
  <c r="Y1663" i="1"/>
  <c r="U1663" i="1"/>
  <c r="AB1662" i="1"/>
  <c r="X1662" i="1"/>
  <c r="AA1661" i="1"/>
  <c r="W1661" i="1"/>
  <c r="AA1660" i="1"/>
  <c r="W1660" i="1"/>
  <c r="AC1658" i="1"/>
  <c r="Y1658" i="1"/>
  <c r="U1658" i="1"/>
  <c r="AB1657" i="1"/>
  <c r="X1657" i="1"/>
  <c r="AA1656" i="1"/>
  <c r="W1656" i="1"/>
  <c r="AD1655" i="1"/>
  <c r="Z1655" i="1"/>
  <c r="V1655" i="1"/>
  <c r="AC1654" i="1"/>
  <c r="Y1654" i="1"/>
  <c r="U1654" i="1"/>
  <c r="AB1653" i="1"/>
  <c r="X1653" i="1"/>
  <c r="AD1651" i="1"/>
  <c r="Z1651" i="1"/>
  <c r="V1651" i="1"/>
  <c r="AC1650" i="1"/>
  <c r="Y1650" i="1"/>
  <c r="U1650" i="1"/>
  <c r="AB1649" i="1"/>
  <c r="X1649" i="1"/>
  <c r="AB1648" i="1"/>
  <c r="X1648" i="1"/>
  <c r="AA1647" i="1"/>
  <c r="W1647" i="1"/>
  <c r="AD1646" i="1"/>
  <c r="Z1646" i="1"/>
  <c r="V1646" i="1"/>
  <c r="AC1645" i="1"/>
  <c r="Y1645" i="1"/>
  <c r="U1645" i="1"/>
  <c r="AC1644" i="1"/>
  <c r="Y1644" i="1"/>
  <c r="U1644" i="1"/>
  <c r="AB1643" i="1"/>
  <c r="X1643" i="1"/>
  <c r="AA1642" i="1"/>
  <c r="W1642" i="1"/>
  <c r="AD1641" i="1"/>
  <c r="Z1641" i="1"/>
  <c r="V1641" i="1"/>
  <c r="AC1640" i="1"/>
  <c r="Y1640" i="1"/>
  <c r="U1640" i="1"/>
  <c r="AA1638" i="1"/>
  <c r="W1638" i="1"/>
  <c r="AD1637" i="1"/>
  <c r="Z1637" i="1"/>
  <c r="V1637" i="1"/>
  <c r="AC1636" i="1"/>
  <c r="Y1636" i="1"/>
  <c r="U1636" i="1"/>
  <c r="AC1635" i="1"/>
  <c r="Y1635" i="1"/>
  <c r="U1635" i="1"/>
  <c r="AA1633" i="1"/>
  <c r="W1633" i="1"/>
  <c r="AA1631" i="1"/>
  <c r="W1631" i="1"/>
  <c r="AD1630" i="1"/>
  <c r="Z1630" i="1"/>
  <c r="V1630" i="1"/>
  <c r="AD1629" i="1"/>
  <c r="Z1629" i="1"/>
  <c r="V1629" i="1"/>
  <c r="AC1628" i="1"/>
  <c r="Y1628" i="1"/>
  <c r="U1628" i="1"/>
  <c r="AB1627" i="1"/>
  <c r="X1627" i="1"/>
  <c r="AA1626" i="1"/>
  <c r="W1626" i="1"/>
  <c r="AA1625" i="1"/>
  <c r="W1625" i="1"/>
  <c r="AD1624" i="1"/>
  <c r="Z1624" i="1"/>
  <c r="V1624" i="1"/>
  <c r="AD1623" i="1"/>
  <c r="Z1623" i="1"/>
  <c r="V1623" i="1"/>
  <c r="AC1622" i="1"/>
  <c r="Y1622" i="1"/>
  <c r="U1622" i="1"/>
  <c r="AC1621" i="1"/>
  <c r="Y1621" i="1"/>
  <c r="U1621" i="1"/>
  <c r="AB1620" i="1"/>
  <c r="X1620" i="1"/>
  <c r="AB1619" i="1"/>
  <c r="X1619" i="1"/>
  <c r="AD1617" i="1"/>
  <c r="Z1617" i="1"/>
  <c r="V1617" i="1"/>
  <c r="AA1616" i="1"/>
  <c r="W1616" i="1"/>
  <c r="AA1615" i="1"/>
  <c r="W1615" i="1"/>
  <c r="AD1614" i="1"/>
  <c r="Z1614" i="1"/>
  <c r="V1614" i="1"/>
  <c r="AC1613" i="1"/>
  <c r="Y1613" i="1"/>
  <c r="U1613" i="1"/>
  <c r="AB1612" i="1"/>
  <c r="X1612" i="1"/>
  <c r="AA1611" i="1"/>
  <c r="W1611" i="1"/>
  <c r="AD1610" i="1"/>
  <c r="Z1610" i="1"/>
  <c r="V1610" i="1"/>
  <c r="AC1609" i="1"/>
  <c r="Y1609" i="1"/>
  <c r="U1609" i="1"/>
  <c r="AC1608" i="1"/>
  <c r="Y1608" i="1"/>
  <c r="U1608" i="1"/>
  <c r="AB1607" i="1"/>
  <c r="X1607" i="1"/>
  <c r="AA1606" i="1"/>
  <c r="W1606" i="1"/>
  <c r="AD1605" i="1"/>
  <c r="Z1605" i="1"/>
  <c r="V1605" i="1"/>
  <c r="AC1604" i="1"/>
  <c r="Y1604" i="1"/>
  <c r="U1604" i="1"/>
  <c r="AC1603" i="1"/>
  <c r="Y1603" i="1"/>
  <c r="U1603" i="1"/>
  <c r="AB1602" i="1"/>
  <c r="X1602" i="1"/>
  <c r="AA1601" i="1"/>
  <c r="W1601" i="1"/>
  <c r="AD1600" i="1"/>
  <c r="Z1600" i="1"/>
  <c r="V1600" i="1"/>
  <c r="AC1599" i="1"/>
  <c r="Y1599" i="1"/>
  <c r="U1599" i="1"/>
  <c r="AB1598" i="1"/>
  <c r="X1598" i="1"/>
  <c r="AA1597" i="1"/>
  <c r="W1597" i="1"/>
  <c r="AA1596" i="1"/>
  <c r="W1596" i="1"/>
  <c r="AD1595" i="1"/>
  <c r="Z1595" i="1"/>
  <c r="V1595" i="1"/>
  <c r="AC1594" i="1"/>
  <c r="Y1594" i="1"/>
  <c r="U1594" i="1"/>
  <c r="AB1593" i="1"/>
  <c r="X1593" i="1"/>
  <c r="AB1592" i="1"/>
  <c r="X1592" i="1"/>
  <c r="AA1591" i="1"/>
  <c r="W1591" i="1"/>
  <c r="AD1590" i="1"/>
  <c r="Z1590" i="1"/>
  <c r="V1590" i="1"/>
  <c r="AC1589" i="1"/>
  <c r="Y1589" i="1"/>
  <c r="U1589" i="1"/>
  <c r="AB1588" i="1"/>
  <c r="X1588" i="1"/>
  <c r="AA1587" i="1"/>
  <c r="W1587" i="1"/>
  <c r="AD1586" i="1"/>
  <c r="Z1586" i="1"/>
  <c r="V1586" i="1"/>
  <c r="AC1585" i="1"/>
  <c r="Y1585" i="1"/>
  <c r="U1585" i="1"/>
  <c r="AB1583" i="1"/>
  <c r="X1583" i="1"/>
  <c r="AA1582" i="1"/>
  <c r="W1582" i="1"/>
  <c r="AD1581" i="1"/>
  <c r="Z1581" i="1"/>
  <c r="V1581" i="1"/>
  <c r="AC1580" i="1"/>
  <c r="Y1580" i="1"/>
  <c r="U1580" i="1"/>
  <c r="AB1579" i="1"/>
  <c r="X1579" i="1"/>
  <c r="AA1578" i="1"/>
  <c r="W1578" i="1"/>
  <c r="AD1577" i="1"/>
  <c r="Z1577" i="1"/>
  <c r="V1577" i="1"/>
  <c r="AC1576" i="1"/>
  <c r="Y1576" i="1"/>
  <c r="U1576" i="1"/>
  <c r="AB1575" i="1"/>
  <c r="X1575" i="1"/>
  <c r="AA1574" i="1"/>
  <c r="W1574" i="1"/>
  <c r="AD1573" i="1"/>
  <c r="Z1573" i="1"/>
  <c r="V1573" i="1"/>
  <c r="AC1572" i="1"/>
  <c r="Y1572" i="1"/>
  <c r="U1572" i="1"/>
  <c r="AC1571" i="1"/>
  <c r="Y1571" i="1"/>
  <c r="U1571" i="1"/>
  <c r="AB1570" i="1"/>
  <c r="X1570" i="1"/>
  <c r="AA1569" i="1"/>
  <c r="W1569" i="1"/>
  <c r="AC1567" i="1"/>
  <c r="Y1567" i="1"/>
  <c r="U1567" i="1"/>
  <c r="AC1566" i="1"/>
  <c r="Y1566" i="1"/>
  <c r="U1566" i="1"/>
  <c r="AB1565" i="1"/>
  <c r="X1565" i="1"/>
  <c r="AA1564" i="1"/>
  <c r="W1564" i="1"/>
  <c r="AD1563" i="1"/>
  <c r="Z1563" i="1"/>
  <c r="V1563" i="1"/>
  <c r="AD1562" i="1"/>
  <c r="Z1562" i="1"/>
  <c r="V1562" i="1"/>
  <c r="AC1561" i="1"/>
  <c r="Y1561" i="1"/>
  <c r="U1561" i="1"/>
  <c r="AB1560" i="1"/>
  <c r="X1560" i="1"/>
  <c r="AD1557" i="1"/>
  <c r="Z1557" i="1"/>
  <c r="V1557" i="1"/>
  <c r="AC1556" i="1"/>
  <c r="Y1556" i="1"/>
  <c r="U1556" i="1"/>
  <c r="AB1555" i="1"/>
  <c r="X1555" i="1"/>
  <c r="AA1554" i="1"/>
  <c r="W1554" i="1"/>
  <c r="AD1553" i="1"/>
  <c r="Z1553" i="1"/>
  <c r="V1553" i="1"/>
  <c r="AC1552" i="1"/>
  <c r="Y1552" i="1"/>
  <c r="U1552" i="1"/>
  <c r="AB1551" i="1"/>
  <c r="X1551" i="1"/>
  <c r="AA1549" i="1"/>
  <c r="W1549" i="1"/>
  <c r="AD1548" i="1"/>
  <c r="Z1548" i="1"/>
  <c r="V1548" i="1"/>
  <c r="AD1547" i="1"/>
  <c r="Z1547" i="1"/>
  <c r="V1547" i="1"/>
  <c r="AC1546" i="1"/>
  <c r="Y1546" i="1"/>
  <c r="U1546" i="1"/>
  <c r="AB1545" i="1"/>
  <c r="X1545" i="1"/>
  <c r="AA1544" i="1"/>
  <c r="W1544" i="1"/>
  <c r="AA1543" i="1"/>
  <c r="W1543" i="1"/>
  <c r="AD1542" i="1"/>
  <c r="Z1542" i="1"/>
  <c r="V1542" i="1"/>
  <c r="AC1541" i="1"/>
  <c r="Y1541" i="1"/>
  <c r="U1541" i="1"/>
  <c r="AB1540" i="1"/>
  <c r="X1540" i="1"/>
  <c r="AA1539" i="1"/>
  <c r="W1539" i="1"/>
  <c r="AD1538" i="1"/>
  <c r="Z1538" i="1"/>
  <c r="V1538" i="1"/>
  <c r="AC1537" i="1"/>
  <c r="Y1537" i="1"/>
  <c r="U1537" i="1"/>
  <c r="AB1536" i="1"/>
  <c r="X1536" i="1"/>
  <c r="AB1535" i="1"/>
  <c r="X1535" i="1"/>
  <c r="AA1534" i="1"/>
  <c r="W1534" i="1"/>
  <c r="AD1533" i="1"/>
  <c r="Z1533" i="1"/>
  <c r="V1533" i="1"/>
  <c r="AC1532" i="1"/>
  <c r="Y1532" i="1"/>
  <c r="U1532" i="1"/>
  <c r="AC1531" i="1"/>
  <c r="Y1531" i="1"/>
  <c r="U1531" i="1"/>
  <c r="AB1530" i="1"/>
  <c r="X1530" i="1"/>
  <c r="AA1529" i="1"/>
  <c r="W1529" i="1"/>
  <c r="AD1528" i="1"/>
  <c r="Z1528" i="1"/>
  <c r="V1528" i="1"/>
  <c r="AC1527" i="1"/>
  <c r="Y1527" i="1"/>
  <c r="U1527" i="1"/>
  <c r="AB1526" i="1"/>
  <c r="X1526" i="1"/>
  <c r="AA1525" i="1"/>
  <c r="W1525" i="1"/>
  <c r="AC1523" i="1"/>
  <c r="Y1523" i="1"/>
  <c r="U1523" i="1"/>
  <c r="AC1522" i="1"/>
  <c r="Y1522" i="1"/>
  <c r="U1522" i="1"/>
  <c r="AB1521" i="1"/>
  <c r="X1521" i="1"/>
  <c r="AA1520" i="1"/>
  <c r="W1520" i="1"/>
  <c r="AD1519" i="1"/>
  <c r="Z1519" i="1"/>
  <c r="V1519" i="1"/>
  <c r="AC1518" i="1"/>
  <c r="Y1518" i="1"/>
  <c r="U1518" i="1"/>
  <c r="AB1517" i="1"/>
  <c r="X1517" i="1"/>
  <c r="AA1516" i="1"/>
  <c r="W1516" i="1"/>
  <c r="AD1515" i="1"/>
  <c r="Z1515" i="1"/>
  <c r="V1515" i="1"/>
  <c r="AC1514" i="1"/>
  <c r="Y1514" i="1"/>
  <c r="U1514" i="1"/>
  <c r="AB1513" i="1"/>
  <c r="X1513" i="1"/>
  <c r="AA1512" i="1"/>
  <c r="W1512" i="1"/>
  <c r="AD1511" i="1"/>
  <c r="Z1511" i="1"/>
  <c r="V1511" i="1"/>
  <c r="AC1509" i="1"/>
  <c r="Y1509" i="1"/>
  <c r="U1509" i="1"/>
  <c r="AB1508" i="1"/>
  <c r="X1508" i="1"/>
  <c r="AA1507" i="1"/>
  <c r="W1507" i="1"/>
  <c r="AD1506" i="1"/>
  <c r="Z1506" i="1"/>
  <c r="V1506" i="1"/>
  <c r="AD1505" i="1"/>
  <c r="Z1505" i="1"/>
  <c r="V1505" i="1"/>
  <c r="AC1503" i="1"/>
  <c r="Y1503" i="1"/>
  <c r="U1503" i="1"/>
  <c r="AB1502" i="1"/>
  <c r="X1502" i="1"/>
  <c r="AB1498" i="1"/>
  <c r="X1498" i="1"/>
  <c r="AB1497" i="1"/>
  <c r="X1497" i="1"/>
  <c r="AA1496" i="1"/>
  <c r="W1496" i="1"/>
  <c r="AD1495" i="1"/>
  <c r="Z1495" i="1"/>
  <c r="V1495" i="1"/>
  <c r="AC1494" i="1"/>
  <c r="Y1494" i="1"/>
  <c r="U1494" i="1"/>
  <c r="AC1493" i="1"/>
  <c r="Y1493" i="1"/>
  <c r="U1493" i="1"/>
  <c r="AB1492" i="1"/>
  <c r="X1492" i="1"/>
  <c r="AA1491" i="1"/>
  <c r="W1491" i="1"/>
  <c r="AD1490" i="1"/>
  <c r="Z1490" i="1"/>
  <c r="V1490" i="1"/>
  <c r="AC1489" i="1"/>
  <c r="Y1489" i="1"/>
  <c r="U1489" i="1"/>
  <c r="AB1487" i="1"/>
  <c r="X1487" i="1"/>
  <c r="AA1486" i="1"/>
  <c r="W1486" i="1"/>
  <c r="AD1485" i="1"/>
  <c r="Z1485" i="1"/>
  <c r="V1485" i="1"/>
  <c r="AD1484" i="1"/>
  <c r="Z1484" i="1"/>
  <c r="V1484" i="1"/>
  <c r="AC1483" i="1"/>
  <c r="Y1483" i="1"/>
  <c r="U1483" i="1"/>
  <c r="AB1482" i="1"/>
  <c r="X1482" i="1"/>
  <c r="AA1481" i="1"/>
  <c r="AA2045" i="1"/>
  <c r="AA2036" i="1"/>
  <c r="U1946" i="1"/>
  <c r="Z1944" i="1"/>
  <c r="W1942" i="1"/>
  <c r="X1940" i="1"/>
  <c r="AD1935" i="1"/>
  <c r="AC1908" i="1"/>
  <c r="X1905" i="1"/>
  <c r="Z1903" i="1"/>
  <c r="Z1900" i="1"/>
  <c r="Y1899" i="1"/>
  <c r="Z1897" i="1"/>
  <c r="Y1894" i="1"/>
  <c r="AA1890" i="1"/>
  <c r="X1889" i="1"/>
  <c r="AA1886" i="1"/>
  <c r="X1885" i="1"/>
  <c r="AB1882" i="1"/>
  <c r="Y1881" i="1"/>
  <c r="AC1878" i="1"/>
  <c r="AD1877" i="1"/>
  <c r="AC1876" i="1"/>
  <c r="AD1875" i="1"/>
  <c r="AC1874" i="1"/>
  <c r="AB1870" i="1"/>
  <c r="W1869" i="1"/>
  <c r="Z1865" i="1"/>
  <c r="Y1864" i="1"/>
  <c r="AA1862" i="1"/>
  <c r="X1861" i="1"/>
  <c r="AB1858" i="1"/>
  <c r="V1856" i="1"/>
  <c r="U1855" i="1"/>
  <c r="V1854" i="1"/>
  <c r="V1853" i="1"/>
  <c r="U1852" i="1"/>
  <c r="V1851" i="1"/>
  <c r="U1850" i="1"/>
  <c r="W1849" i="1"/>
  <c r="AB1846" i="1"/>
  <c r="W1845" i="1"/>
  <c r="AB1842" i="1"/>
  <c r="X1841" i="1"/>
  <c r="AA1838" i="1"/>
  <c r="X1837" i="1"/>
  <c r="AA1834" i="1"/>
  <c r="X1833" i="1"/>
  <c r="AA1830" i="1"/>
  <c r="Y1829" i="1"/>
  <c r="Z1828" i="1"/>
  <c r="Y1827" i="1"/>
  <c r="Z1826" i="1"/>
  <c r="Z1825" i="1"/>
  <c r="Y1824" i="1"/>
  <c r="AA1821" i="1"/>
  <c r="X1820" i="1"/>
  <c r="AB1817" i="1"/>
  <c r="V1815" i="1"/>
  <c r="V1814" i="1"/>
  <c r="U1813" i="1"/>
  <c r="W1812" i="1"/>
  <c r="AB1809" i="1"/>
  <c r="W1808" i="1"/>
  <c r="AB1805" i="1"/>
  <c r="W1804" i="1"/>
  <c r="AA1801" i="1"/>
  <c r="X1800" i="1"/>
  <c r="AA1792" i="1"/>
  <c r="X1791" i="1"/>
  <c r="AA1787" i="1"/>
  <c r="X1786" i="1"/>
  <c r="AA1783" i="1"/>
  <c r="AD1782" i="1"/>
  <c r="U1781" i="1"/>
  <c r="X1780" i="1"/>
  <c r="AC1779" i="1"/>
  <c r="U1779" i="1"/>
  <c r="AD1776" i="1"/>
  <c r="V1776" i="1"/>
  <c r="Z1775" i="1"/>
  <c r="AC1774" i="1"/>
  <c r="U1774" i="1"/>
  <c r="Z1773" i="1"/>
  <c r="AC1772" i="1"/>
  <c r="U1772" i="1"/>
  <c r="AA1771" i="1"/>
  <c r="X1770" i="1"/>
  <c r="AA1768" i="1"/>
  <c r="X1767" i="1"/>
  <c r="AA1766" i="1"/>
  <c r="X1765" i="1"/>
  <c r="AA1764" i="1"/>
  <c r="X1763" i="1"/>
  <c r="AA1762" i="1"/>
  <c r="X1761" i="1"/>
  <c r="AB1760" i="1"/>
  <c r="W1759" i="1"/>
  <c r="AB1758" i="1"/>
  <c r="W1757" i="1"/>
  <c r="AB1756" i="1"/>
  <c r="W1755" i="1"/>
  <c r="AC1754" i="1"/>
  <c r="U1754" i="1"/>
  <c r="Z1753" i="1"/>
  <c r="AD1752" i="1"/>
  <c r="V1752" i="1"/>
  <c r="Y1751" i="1"/>
  <c r="AD1750" i="1"/>
  <c r="V1750" i="1"/>
  <c r="X1748" i="1"/>
  <c r="AB1747" i="1"/>
  <c r="W1746" i="1"/>
  <c r="AB1745" i="1"/>
  <c r="W1744" i="1"/>
  <c r="AC1743" i="1"/>
  <c r="U1743" i="1"/>
  <c r="Z1742" i="1"/>
  <c r="AD1741" i="1"/>
  <c r="V1741" i="1"/>
  <c r="Y1740" i="1"/>
  <c r="W1739" i="1"/>
  <c r="AB1738" i="1"/>
  <c r="W1737" i="1"/>
  <c r="AB1736" i="1"/>
  <c r="W1735" i="1"/>
  <c r="AB1734" i="1"/>
  <c r="W1733" i="1"/>
  <c r="AB1732" i="1"/>
  <c r="W1731" i="1"/>
  <c r="AB1730" i="1"/>
  <c r="X1729" i="1"/>
  <c r="AA1728" i="1"/>
  <c r="X1727" i="1"/>
  <c r="AA1726" i="1"/>
  <c r="AB1725" i="1"/>
  <c r="X1724" i="1"/>
  <c r="AA1723" i="1"/>
  <c r="Y1722" i="1"/>
  <c r="AD1721" i="1"/>
  <c r="V1721" i="1"/>
  <c r="Y1720" i="1"/>
  <c r="AD1719" i="1"/>
  <c r="V1719" i="1"/>
  <c r="Z1718" i="1"/>
  <c r="AC1717" i="1"/>
  <c r="U1717" i="1"/>
  <c r="Z1716" i="1"/>
  <c r="AC1715" i="1"/>
  <c r="W1715" i="1"/>
  <c r="AB1714" i="1"/>
  <c r="W1714" i="1"/>
  <c r="AC1713" i="1"/>
  <c r="W1713" i="1"/>
  <c r="Z1712" i="1"/>
  <c r="U1712" i="1"/>
  <c r="AB1711" i="1"/>
  <c r="V1711" i="1"/>
  <c r="AC1710" i="1"/>
  <c r="X1710" i="1"/>
  <c r="AC1709" i="1"/>
  <c r="X1709" i="1"/>
  <c r="Y1708" i="1"/>
  <c r="Z1707" i="1"/>
  <c r="Z1706" i="1"/>
  <c r="U1706" i="1"/>
  <c r="AB1705" i="1"/>
  <c r="V1705" i="1"/>
  <c r="AB1704" i="1"/>
  <c r="W1704" i="1"/>
  <c r="AB1703" i="1"/>
  <c r="W1703" i="1"/>
  <c r="AC1702" i="1"/>
  <c r="W1702" i="1"/>
  <c r="AD1701" i="1"/>
  <c r="Y1701" i="1"/>
  <c r="Y1700" i="1"/>
  <c r="Z1699" i="1"/>
  <c r="Z1698" i="1"/>
  <c r="U1698" i="1"/>
  <c r="AB1697" i="1"/>
  <c r="V1697" i="1"/>
  <c r="AB1696" i="1"/>
  <c r="W1696" i="1"/>
  <c r="AB1695" i="1"/>
  <c r="W1695" i="1"/>
  <c r="AC1694" i="1"/>
  <c r="W1694" i="1"/>
  <c r="AD1693" i="1"/>
  <c r="Y1693" i="1"/>
  <c r="AA1692" i="1"/>
  <c r="W1692" i="1"/>
  <c r="AD1691" i="1"/>
  <c r="Z1691" i="1"/>
  <c r="V1691" i="1"/>
  <c r="AC1690" i="1"/>
  <c r="Y1690" i="1"/>
  <c r="U1690" i="1"/>
  <c r="AB1689" i="1"/>
  <c r="X1689" i="1"/>
  <c r="AA1688" i="1"/>
  <c r="W1688" i="1"/>
  <c r="AD1687" i="1"/>
  <c r="Z1687" i="1"/>
  <c r="V1687" i="1"/>
  <c r="AC1686" i="1"/>
  <c r="Y1686" i="1"/>
  <c r="U1686" i="1"/>
  <c r="AB1685" i="1"/>
  <c r="X1685" i="1"/>
  <c r="AB1684" i="1"/>
  <c r="X1684" i="1"/>
  <c r="AA1683" i="1"/>
  <c r="W1683" i="1"/>
  <c r="AD1682" i="1"/>
  <c r="Z1682" i="1"/>
  <c r="V1682" i="1"/>
  <c r="AC1681" i="1"/>
  <c r="Y1681" i="1"/>
  <c r="U1681" i="1"/>
  <c r="AB1680" i="1"/>
  <c r="X1680" i="1"/>
  <c r="AA1679" i="1"/>
  <c r="W1679" i="1"/>
  <c r="AD1678" i="1"/>
  <c r="Z1678" i="1"/>
  <c r="V1678" i="1"/>
  <c r="AC1677" i="1"/>
  <c r="Y1677" i="1"/>
  <c r="U1677" i="1"/>
  <c r="AB1676" i="1"/>
  <c r="X1676" i="1"/>
  <c r="AC1673" i="1"/>
  <c r="Y1673" i="1"/>
  <c r="U1673" i="1"/>
  <c r="O1673" i="1" s="1"/>
  <c r="R1673" i="1" s="1"/>
  <c r="AC1672" i="1"/>
  <c r="Y1672" i="1"/>
  <c r="U1672" i="1"/>
  <c r="AB1671" i="1"/>
  <c r="X1671" i="1"/>
  <c r="AB1670" i="1"/>
  <c r="X1670" i="1"/>
  <c r="AA1669" i="1"/>
  <c r="W1669" i="1"/>
  <c r="AD1668" i="1"/>
  <c r="Z1668" i="1"/>
  <c r="V1668" i="1"/>
  <c r="AC1667" i="1"/>
  <c r="Y1667" i="1"/>
  <c r="U1667" i="1"/>
  <c r="AC1666" i="1"/>
  <c r="Y1666" i="1"/>
  <c r="U1666" i="1"/>
  <c r="AB1665" i="1"/>
  <c r="X1665" i="1"/>
  <c r="AB1664" i="1"/>
  <c r="X1664" i="1"/>
  <c r="AA1663" i="1"/>
  <c r="W1663" i="1"/>
  <c r="AD1662" i="1"/>
  <c r="Z1662" i="1"/>
  <c r="V1662" i="1"/>
  <c r="AC1661" i="1"/>
  <c r="Y1661" i="1"/>
  <c r="U1661" i="1"/>
  <c r="AC1660" i="1"/>
  <c r="Y1660" i="1"/>
  <c r="U1660" i="1"/>
  <c r="AA1658" i="1"/>
  <c r="W1658" i="1"/>
  <c r="AD1657" i="1"/>
  <c r="Z1657" i="1"/>
  <c r="V1657" i="1"/>
  <c r="AC1656" i="1"/>
  <c r="Y1656" i="1"/>
  <c r="U1656" i="1"/>
  <c r="AB1655" i="1"/>
  <c r="X1655" i="1"/>
  <c r="AA1654" i="1"/>
  <c r="W1654" i="1"/>
  <c r="AD1653" i="1"/>
  <c r="Z1653" i="1"/>
  <c r="V1653" i="1"/>
  <c r="AB1651" i="1"/>
  <c r="X1651" i="1"/>
  <c r="AA1650" i="1"/>
  <c r="W1650" i="1"/>
  <c r="AD1649" i="1"/>
  <c r="Z1649" i="1"/>
  <c r="V1649" i="1"/>
  <c r="AD1648" i="1"/>
  <c r="Z1648" i="1"/>
  <c r="V1648" i="1"/>
  <c r="AC1647" i="1"/>
  <c r="Y1647" i="1"/>
  <c r="U1647" i="1"/>
  <c r="AB1646" i="1"/>
  <c r="X1646" i="1"/>
  <c r="AA1645" i="1"/>
  <c r="W1645" i="1"/>
  <c r="AA1644" i="1"/>
  <c r="W1644" i="1"/>
  <c r="AD1643" i="1"/>
  <c r="Z1643" i="1"/>
  <c r="V1643" i="1"/>
  <c r="AC1642" i="1"/>
  <c r="Y1642" i="1"/>
  <c r="U1642" i="1"/>
  <c r="AB1641" i="1"/>
  <c r="X1641" i="1"/>
  <c r="AA1640" i="1"/>
  <c r="W1640" i="1"/>
  <c r="AC1638" i="1"/>
  <c r="Y1638" i="1"/>
  <c r="U1638" i="1"/>
  <c r="AB1637" i="1"/>
  <c r="X1637" i="1"/>
  <c r="AA1636" i="1"/>
  <c r="W1636" i="1"/>
  <c r="AA1635" i="1"/>
  <c r="W1635" i="1"/>
  <c r="AC1633" i="1"/>
  <c r="Y1633" i="1"/>
  <c r="U1633" i="1"/>
  <c r="AC1631" i="1"/>
  <c r="Y1631" i="1"/>
  <c r="U1631" i="1"/>
  <c r="AB1630" i="1"/>
  <c r="X1630" i="1"/>
  <c r="AB1629" i="1"/>
  <c r="X1629" i="1"/>
  <c r="AA1628" i="1"/>
  <c r="W1628" i="1"/>
  <c r="AD1627" i="1"/>
  <c r="Z1627" i="1"/>
  <c r="V1627" i="1"/>
  <c r="AC1626" i="1"/>
  <c r="Y1626" i="1"/>
  <c r="U1626" i="1"/>
  <c r="AC1625" i="1"/>
  <c r="Y1625" i="1"/>
  <c r="U1625" i="1"/>
  <c r="AB1624" i="1"/>
  <c r="X1624" i="1"/>
  <c r="AB1623" i="1"/>
  <c r="X1623" i="1"/>
  <c r="AA1622" i="1"/>
  <c r="W1622" i="1"/>
  <c r="AA1621" i="1"/>
  <c r="W1621" i="1"/>
  <c r="AD1620" i="1"/>
  <c r="Z1620" i="1"/>
  <c r="V1620" i="1"/>
  <c r="AD1619" i="1"/>
  <c r="Z1619" i="1"/>
  <c r="V1619" i="1"/>
  <c r="AB1617" i="1"/>
  <c r="X1617" i="1"/>
  <c r="AC1616" i="1"/>
  <c r="Y1616" i="1"/>
  <c r="U1616" i="1"/>
  <c r="AC1615" i="1"/>
  <c r="Y1615" i="1"/>
  <c r="U1615" i="1"/>
  <c r="AB1614" i="1"/>
  <c r="X1614" i="1"/>
  <c r="AA1613" i="1"/>
  <c r="W1613" i="1"/>
  <c r="AD1612" i="1"/>
  <c r="Z1612" i="1"/>
  <c r="V1612" i="1"/>
  <c r="AC1611" i="1"/>
  <c r="Y1611" i="1"/>
  <c r="U1611" i="1"/>
  <c r="AB1610" i="1"/>
  <c r="X1610" i="1"/>
  <c r="AA1609" i="1"/>
  <c r="W1609" i="1"/>
  <c r="AA1608" i="1"/>
  <c r="W1608" i="1"/>
  <c r="AD1607" i="1"/>
  <c r="Z1607" i="1"/>
  <c r="V1607" i="1"/>
  <c r="AC1606" i="1"/>
  <c r="Y1606" i="1"/>
  <c r="U1606" i="1"/>
  <c r="AB1605" i="1"/>
  <c r="X1605" i="1"/>
  <c r="AA1604" i="1"/>
  <c r="W1604" i="1"/>
  <c r="AA1603" i="1"/>
  <c r="W1603" i="1"/>
  <c r="AD1602" i="1"/>
  <c r="Z1602" i="1"/>
  <c r="V1602" i="1"/>
  <c r="AC1601" i="1"/>
  <c r="Y1601" i="1"/>
  <c r="U1601" i="1"/>
  <c r="AB1600" i="1"/>
  <c r="X1600" i="1"/>
  <c r="AA1599" i="1"/>
  <c r="W1599" i="1"/>
  <c r="AD1598" i="1"/>
  <c r="Z1598" i="1"/>
  <c r="V1598" i="1"/>
  <c r="AC1597" i="1"/>
  <c r="Y1597" i="1"/>
  <c r="U1597" i="1"/>
  <c r="AC1596" i="1"/>
  <c r="Y1596" i="1"/>
  <c r="U1596" i="1"/>
  <c r="AB1595" i="1"/>
  <c r="X1595" i="1"/>
  <c r="AA1594" i="1"/>
  <c r="W1594" i="1"/>
  <c r="AD1593" i="1"/>
  <c r="Z1593" i="1"/>
  <c r="V1593" i="1"/>
  <c r="AD1592" i="1"/>
  <c r="Z1592" i="1"/>
  <c r="V1592" i="1"/>
  <c r="AC1591" i="1"/>
  <c r="Y1591" i="1"/>
  <c r="U1591" i="1"/>
  <c r="AB1590" i="1"/>
  <c r="X1590" i="1"/>
  <c r="AA1589" i="1"/>
  <c r="W1589" i="1"/>
  <c r="AD1588" i="1"/>
  <c r="Z1588" i="1"/>
  <c r="V1588" i="1"/>
  <c r="AC1587" i="1"/>
  <c r="Y1587" i="1"/>
  <c r="U1587" i="1"/>
  <c r="AB1586" i="1"/>
  <c r="X1586" i="1"/>
  <c r="AA1585" i="1"/>
  <c r="W1585" i="1"/>
  <c r="AD1583" i="1"/>
  <c r="Z1583" i="1"/>
  <c r="V1583" i="1"/>
  <c r="AC1582" i="1"/>
  <c r="Y1582" i="1"/>
  <c r="U1582" i="1"/>
  <c r="AB1581" i="1"/>
  <c r="X1581" i="1"/>
  <c r="AA1580" i="1"/>
  <c r="W1580" i="1"/>
  <c r="AD1579" i="1"/>
  <c r="Z1579" i="1"/>
  <c r="V1579" i="1"/>
  <c r="AC1578" i="1"/>
  <c r="Y1578" i="1"/>
  <c r="U1578" i="1"/>
  <c r="AB1577" i="1"/>
  <c r="X1577" i="1"/>
  <c r="AA1576" i="1"/>
  <c r="W1576" i="1"/>
  <c r="AD1575" i="1"/>
  <c r="Z1575" i="1"/>
  <c r="V1575" i="1"/>
  <c r="AC1574" i="1"/>
  <c r="Y1574" i="1"/>
  <c r="U1574" i="1"/>
  <c r="AB1573" i="1"/>
  <c r="X1573" i="1"/>
  <c r="AA1572" i="1"/>
  <c r="W1572" i="1"/>
  <c r="AA1571" i="1"/>
  <c r="W1571" i="1"/>
  <c r="AD1570" i="1"/>
  <c r="Z1570" i="1"/>
  <c r="V1570" i="1"/>
  <c r="AC1569" i="1"/>
  <c r="Y1569" i="1"/>
  <c r="U1569" i="1"/>
  <c r="AA1567" i="1"/>
  <c r="W1567" i="1"/>
  <c r="AA1566" i="1"/>
  <c r="W1566" i="1"/>
  <c r="AD1565" i="1"/>
  <c r="Z1565" i="1"/>
  <c r="V1565" i="1"/>
  <c r="AC1564" i="1"/>
  <c r="Y1564" i="1"/>
  <c r="U1564" i="1"/>
  <c r="O1564" i="1" s="1"/>
  <c r="AB1563" i="1"/>
  <c r="X1563" i="1"/>
  <c r="AB1562" i="1"/>
  <c r="X1562" i="1"/>
  <c r="AA1561" i="1"/>
  <c r="W1561" i="1"/>
  <c r="AD1560" i="1"/>
  <c r="Z1560" i="1"/>
  <c r="V1560" i="1"/>
  <c r="W2018" i="1"/>
  <c r="O2018" i="1" s="1"/>
  <c r="V1931" i="1"/>
  <c r="X1929" i="1"/>
  <c r="AB1925" i="1"/>
  <c r="Z1923" i="1"/>
  <c r="AC1918" i="1"/>
  <c r="AA1916" i="1"/>
  <c r="Y1914" i="1"/>
  <c r="AB1911" i="1"/>
  <c r="AC1909" i="1"/>
  <c r="U1900" i="1"/>
  <c r="AD1895" i="1"/>
  <c r="AD1865" i="1"/>
  <c r="U1864" i="1"/>
  <c r="Z1856" i="1"/>
  <c r="Z1854" i="1"/>
  <c r="Y1852" i="1"/>
  <c r="Y1850" i="1"/>
  <c r="X1848" i="1"/>
  <c r="X1846" i="1"/>
  <c r="X1844" i="1"/>
  <c r="X1842" i="1"/>
  <c r="W1840" i="1"/>
  <c r="W1838" i="1"/>
  <c r="W1836" i="1"/>
  <c r="W1834" i="1"/>
  <c r="W1832" i="1"/>
  <c r="W1830" i="1"/>
  <c r="AC1827" i="1"/>
  <c r="V1826" i="1"/>
  <c r="Z1814" i="1"/>
  <c r="AA1812" i="1"/>
  <c r="AA1810" i="1"/>
  <c r="AA1808" i="1"/>
  <c r="AA1806" i="1"/>
  <c r="AA1804" i="1"/>
  <c r="AB1802" i="1"/>
  <c r="AB1800" i="1"/>
  <c r="AC1798" i="1"/>
  <c r="V1797" i="1"/>
  <c r="V1782" i="1"/>
  <c r="AA1774" i="1"/>
  <c r="X1773" i="1"/>
  <c r="AB1752" i="1"/>
  <c r="W1751" i="1"/>
  <c r="AD1748" i="1"/>
  <c r="AD1747" i="1"/>
  <c r="AC1746" i="1"/>
  <c r="AD1745" i="1"/>
  <c r="AC1744" i="1"/>
  <c r="AB1742" i="1"/>
  <c r="X1741" i="1"/>
  <c r="Z1725" i="1"/>
  <c r="Z1724" i="1"/>
  <c r="Y1723" i="1"/>
  <c r="AA1722" i="1"/>
  <c r="X1721" i="1"/>
  <c r="AB1718" i="1"/>
  <c r="W1717" i="1"/>
  <c r="V1714" i="1"/>
  <c r="Y1713" i="1"/>
  <c r="AA1712" i="1"/>
  <c r="AC1711" i="1"/>
  <c r="V1710" i="1"/>
  <c r="W1709" i="1"/>
  <c r="X1708" i="1"/>
  <c r="AA1707" i="1"/>
  <c r="AD1706" i="1"/>
  <c r="U1705" i="1"/>
  <c r="X1704" i="1"/>
  <c r="AA1703" i="1"/>
  <c r="AD1702" i="1"/>
  <c r="U1701" i="1"/>
  <c r="X1700" i="1"/>
  <c r="AA1699" i="1"/>
  <c r="AD1698" i="1"/>
  <c r="U1697" i="1"/>
  <c r="X1696" i="1"/>
  <c r="AA1695" i="1"/>
  <c r="AD1694" i="1"/>
  <c r="U1693" i="1"/>
  <c r="Z1692" i="1"/>
  <c r="AC1691" i="1"/>
  <c r="U1691" i="1"/>
  <c r="Z1690" i="1"/>
  <c r="AC1689" i="1"/>
  <c r="U1689" i="1"/>
  <c r="Z1688" i="1"/>
  <c r="AC1687" i="1"/>
  <c r="U1687" i="1"/>
  <c r="Z1686" i="1"/>
  <c r="AC1685" i="1"/>
  <c r="U1685" i="1"/>
  <c r="AA1684" i="1"/>
  <c r="X1683" i="1"/>
  <c r="AA1682" i="1"/>
  <c r="X1681" i="1"/>
  <c r="AA1680" i="1"/>
  <c r="X1679" i="1"/>
  <c r="AA1678" i="1"/>
  <c r="X1677" i="1"/>
  <c r="AA1676" i="1"/>
  <c r="AB1673" i="1"/>
  <c r="X1672" i="1"/>
  <c r="AA1671" i="1"/>
  <c r="Y1670" i="1"/>
  <c r="AD1669" i="1"/>
  <c r="V1669" i="1"/>
  <c r="Y1668" i="1"/>
  <c r="AD1667" i="1"/>
  <c r="V1667" i="1"/>
  <c r="Z1666" i="1"/>
  <c r="AC1665" i="1"/>
  <c r="U1665" i="1"/>
  <c r="AA1664" i="1"/>
  <c r="X1663" i="1"/>
  <c r="AA1662" i="1"/>
  <c r="X1661" i="1"/>
  <c r="AB1660" i="1"/>
  <c r="AD1658" i="1"/>
  <c r="V1658" i="1"/>
  <c r="Y1657" i="1"/>
  <c r="AD1656" i="1"/>
  <c r="V1656" i="1"/>
  <c r="Y1655" i="1"/>
  <c r="AD1654" i="1"/>
  <c r="V1654" i="1"/>
  <c r="Y1653" i="1"/>
  <c r="AA1651" i="1"/>
  <c r="X1650" i="1"/>
  <c r="AA1649" i="1"/>
  <c r="Y1648" i="1"/>
  <c r="AD1647" i="1"/>
  <c r="V1647" i="1"/>
  <c r="Y1646" i="1"/>
  <c r="AD1645" i="1"/>
  <c r="V1645" i="1"/>
  <c r="Z1644" i="1"/>
  <c r="AC1643" i="1"/>
  <c r="U1643" i="1"/>
  <c r="Z1642" i="1"/>
  <c r="AC1641" i="1"/>
  <c r="U1641" i="1"/>
  <c r="Z1640" i="1"/>
  <c r="AB1638" i="1"/>
  <c r="W1637" i="1"/>
  <c r="AB1636" i="1"/>
  <c r="X1635" i="1"/>
  <c r="Z1633" i="1"/>
  <c r="AB1631" i="1"/>
  <c r="W1630" i="1"/>
  <c r="AC1629" i="1"/>
  <c r="U1629" i="1"/>
  <c r="Z1628" i="1"/>
  <c r="AC1627" i="1"/>
  <c r="U1627" i="1"/>
  <c r="Z1626" i="1"/>
  <c r="AD1625" i="1"/>
  <c r="V1625" i="1"/>
  <c r="Y1624" i="1"/>
  <c r="W1623" i="1"/>
  <c r="AB1622" i="1"/>
  <c r="X1621" i="1"/>
  <c r="AA1620" i="1"/>
  <c r="Y1619" i="1"/>
  <c r="AA1617" i="1"/>
  <c r="Z1616" i="1"/>
  <c r="AD1615" i="1"/>
  <c r="V1615" i="1"/>
  <c r="Y1614" i="1"/>
  <c r="AD1613" i="1"/>
  <c r="V1613" i="1"/>
  <c r="Y1612" i="1"/>
  <c r="AD1611" i="1"/>
  <c r="V1611" i="1"/>
  <c r="Y1610" i="1"/>
  <c r="AD1609" i="1"/>
  <c r="V1609" i="1"/>
  <c r="Z1608" i="1"/>
  <c r="AC1607" i="1"/>
  <c r="U1607" i="1"/>
  <c r="Z1606" i="1"/>
  <c r="AC1605" i="1"/>
  <c r="U1605" i="1"/>
  <c r="Z1604" i="1"/>
  <c r="AD1603" i="1"/>
  <c r="V1603" i="1"/>
  <c r="Y1602" i="1"/>
  <c r="AD1601" i="1"/>
  <c r="V1601" i="1"/>
  <c r="Y1600" i="1"/>
  <c r="AD1599" i="1"/>
  <c r="V1599" i="1"/>
  <c r="Y1598" i="1"/>
  <c r="AD1597" i="1"/>
  <c r="V1597" i="1"/>
  <c r="Z1596" i="1"/>
  <c r="AC1595" i="1"/>
  <c r="U1595" i="1"/>
  <c r="Z1594" i="1"/>
  <c r="AC1593" i="1"/>
  <c r="U1593" i="1"/>
  <c r="AA1592" i="1"/>
  <c r="X1591" i="1"/>
  <c r="AA1590" i="1"/>
  <c r="X1589" i="1"/>
  <c r="AA1588" i="1"/>
  <c r="X1587" i="1"/>
  <c r="AA1586" i="1"/>
  <c r="X1585" i="1"/>
  <c r="Y1583" i="1"/>
  <c r="AD1582" i="1"/>
  <c r="V1582" i="1"/>
  <c r="Y1581" i="1"/>
  <c r="AD1580" i="1"/>
  <c r="V1580" i="1"/>
  <c r="Y1579" i="1"/>
  <c r="AD1578" i="1"/>
  <c r="V1578" i="1"/>
  <c r="Y1577" i="1"/>
  <c r="AD1576" i="1"/>
  <c r="V1576" i="1"/>
  <c r="Y1575" i="1"/>
  <c r="AD1574" i="1"/>
  <c r="V1574" i="1"/>
  <c r="Y1573" i="1"/>
  <c r="AD1572" i="1"/>
  <c r="V1572" i="1"/>
  <c r="Z1571" i="1"/>
  <c r="AC1570" i="1"/>
  <c r="U1570" i="1"/>
  <c r="Z1569" i="1"/>
  <c r="AB1567" i="1"/>
  <c r="X1566" i="1"/>
  <c r="AA1565" i="1"/>
  <c r="X1564" i="1"/>
  <c r="AA1563" i="1"/>
  <c r="Y1562" i="1"/>
  <c r="AD1561" i="1"/>
  <c r="V1561" i="1"/>
  <c r="Y1560" i="1"/>
  <c r="AB1557" i="1"/>
  <c r="W1557" i="1"/>
  <c r="AB1556" i="1"/>
  <c r="W1556" i="1"/>
  <c r="AC1555" i="1"/>
  <c r="W1555" i="1"/>
  <c r="AD1554" i="1"/>
  <c r="Y1554" i="1"/>
  <c r="Y1553" i="1"/>
  <c r="Z1552" i="1"/>
  <c r="Z1551" i="1"/>
  <c r="U1551" i="1"/>
  <c r="AB1549" i="1"/>
  <c r="V1549" i="1"/>
  <c r="AB1548" i="1"/>
  <c r="W1548" i="1"/>
  <c r="AC1547" i="1"/>
  <c r="X1547" i="1"/>
  <c r="AD1546" i="1"/>
  <c r="X1546" i="1"/>
  <c r="AD1545" i="1"/>
  <c r="Y1545" i="1"/>
  <c r="Z1544" i="1"/>
  <c r="AD2068" i="1"/>
  <c r="V1989" i="1"/>
  <c r="Y1982" i="1"/>
  <c r="AD1979" i="1"/>
  <c r="U1977" i="1"/>
  <c r="O1977" i="1" s="1"/>
  <c r="R1977" i="1" s="1"/>
  <c r="AC1959" i="1"/>
  <c r="V1956" i="1"/>
  <c r="AD1891" i="1"/>
  <c r="AC1889" i="1"/>
  <c r="AD1887" i="1"/>
  <c r="AC1885" i="1"/>
  <c r="AD1883" i="1"/>
  <c r="AB1879" i="1"/>
  <c r="Z1877" i="1"/>
  <c r="Z1875" i="1"/>
  <c r="AC1873" i="1"/>
  <c r="X1872" i="1"/>
  <c r="X1870" i="1"/>
  <c r="X1868" i="1"/>
  <c r="V1865" i="1"/>
  <c r="AB1861" i="1"/>
  <c r="AB1859" i="1"/>
  <c r="AD1828" i="1"/>
  <c r="U1827" i="1"/>
  <c r="O1827" i="1" s="1"/>
  <c r="AC1824" i="1"/>
  <c r="W1821" i="1"/>
  <c r="X1819" i="1"/>
  <c r="X1817" i="1"/>
  <c r="U1798" i="1"/>
  <c r="AC1795" i="1"/>
  <c r="W1794" i="1"/>
  <c r="W1792" i="1"/>
  <c r="W1790" i="1"/>
  <c r="W1787" i="1"/>
  <c r="W1785" i="1"/>
  <c r="W1783" i="1"/>
  <c r="AA1780" i="1"/>
  <c r="AA1779" i="1"/>
  <c r="AB1775" i="1"/>
  <c r="W1774" i="1"/>
  <c r="AC1771" i="1"/>
  <c r="AD1770" i="1"/>
  <c r="AC1768" i="1"/>
  <c r="AD1767" i="1"/>
  <c r="AC1766" i="1"/>
  <c r="AD1765" i="1"/>
  <c r="AC1764" i="1"/>
  <c r="AD1763" i="1"/>
  <c r="AC1762" i="1"/>
  <c r="AD1761" i="1"/>
  <c r="AD1760" i="1"/>
  <c r="AC1759" i="1"/>
  <c r="AD1758" i="1"/>
  <c r="AC1757" i="1"/>
  <c r="AD1756" i="1"/>
  <c r="AC1755" i="1"/>
  <c r="AB1753" i="1"/>
  <c r="X1752" i="1"/>
  <c r="Z1748" i="1"/>
  <c r="Z1747" i="1"/>
  <c r="Y1746" i="1"/>
  <c r="Z1745" i="1"/>
  <c r="Y1744" i="1"/>
  <c r="AA1743" i="1"/>
  <c r="X1742" i="1"/>
  <c r="AC1739" i="1"/>
  <c r="AD1738" i="1"/>
  <c r="AC1737" i="1"/>
  <c r="AD1736" i="1"/>
  <c r="AC1735" i="1"/>
  <c r="AD1734" i="1"/>
  <c r="AC1733" i="1"/>
  <c r="AD1732" i="1"/>
  <c r="AC1731" i="1"/>
  <c r="AD1730" i="1"/>
  <c r="AD1729" i="1"/>
  <c r="AC1728" i="1"/>
  <c r="AD1727" i="1"/>
  <c r="AC1726" i="1"/>
  <c r="V1725" i="1"/>
  <c r="V1724" i="1"/>
  <c r="U1723" i="1"/>
  <c r="W1722" i="1"/>
  <c r="AB1719" i="1"/>
  <c r="X1718" i="1"/>
  <c r="AA1715" i="1"/>
  <c r="AD1714" i="1"/>
  <c r="V1713" i="1"/>
  <c r="Y1712" i="1"/>
  <c r="Z1711" i="1"/>
  <c r="AD1710" i="1"/>
  <c r="U1708" i="1"/>
  <c r="X1707" i="1"/>
  <c r="AA1706" i="1"/>
  <c r="AC1705" i="1"/>
  <c r="U1704" i="1"/>
  <c r="X1703" i="1"/>
  <c r="AA1702" i="1"/>
  <c r="AC1701" i="1"/>
  <c r="U1700" i="1"/>
  <c r="X1699" i="1"/>
  <c r="AA1698" i="1"/>
  <c r="AC1697" i="1"/>
  <c r="U1696" i="1"/>
  <c r="X1695" i="1"/>
  <c r="AA1694" i="1"/>
  <c r="AC1693" i="1"/>
  <c r="X1692" i="1"/>
  <c r="AA1691" i="1"/>
  <c r="X1690" i="1"/>
  <c r="AA1689" i="1"/>
  <c r="X1688" i="1"/>
  <c r="AA1687" i="1"/>
  <c r="X1686" i="1"/>
  <c r="AA1685" i="1"/>
  <c r="Y1684" i="1"/>
  <c r="AD1683" i="1"/>
  <c r="V1683" i="1"/>
  <c r="Y1682" i="1"/>
  <c r="AD1681" i="1"/>
  <c r="V1681" i="1"/>
  <c r="Y1680" i="1"/>
  <c r="AD1679" i="1"/>
  <c r="V1679" i="1"/>
  <c r="Y1678" i="1"/>
  <c r="AD1677" i="1"/>
  <c r="V1677" i="1"/>
  <c r="Y1676" i="1"/>
  <c r="Z1673" i="1"/>
  <c r="AD1672" i="1"/>
  <c r="V1672" i="1"/>
  <c r="Y1671" i="1"/>
  <c r="W1670" i="1"/>
  <c r="AB1669" i="1"/>
  <c r="W1668" i="1"/>
  <c r="AB1667" i="1"/>
  <c r="X1666" i="1"/>
  <c r="AA1665" i="1"/>
  <c r="Y1664" i="1"/>
  <c r="AD1663" i="1"/>
  <c r="V1663" i="1"/>
  <c r="Y1662" i="1"/>
  <c r="AD1661" i="1"/>
  <c r="V1661" i="1"/>
  <c r="Z1660" i="1"/>
  <c r="AB1658" i="1"/>
  <c r="W1657" i="1"/>
  <c r="AB1656" i="1"/>
  <c r="W1655" i="1"/>
  <c r="AB1654" i="1"/>
  <c r="W1653" i="1"/>
  <c r="Y1651" i="1"/>
  <c r="AD1650" i="1"/>
  <c r="V1650" i="1"/>
  <c r="Y1649" i="1"/>
  <c r="W1648" i="1"/>
  <c r="AB1647" i="1"/>
  <c r="W1646" i="1"/>
  <c r="AB1645" i="1"/>
  <c r="X1644" i="1"/>
  <c r="AA1643" i="1"/>
  <c r="X1642" i="1"/>
  <c r="AA1641" i="1"/>
  <c r="X1640" i="1"/>
  <c r="Z1638" i="1"/>
  <c r="AC1637" i="1"/>
  <c r="U1637" i="1"/>
  <c r="Z1636" i="1"/>
  <c r="AD1635" i="1"/>
  <c r="V1635" i="1"/>
  <c r="X1633" i="1"/>
  <c r="Z1631" i="1"/>
  <c r="AC1630" i="1"/>
  <c r="U1630" i="1"/>
  <c r="AA1629" i="1"/>
  <c r="X1628" i="1"/>
  <c r="AA1627" i="1"/>
  <c r="X1626" i="1"/>
  <c r="AB1625" i="1"/>
  <c r="W1624" i="1"/>
  <c r="AC1623" i="1"/>
  <c r="U1623" i="1"/>
  <c r="Z1622" i="1"/>
  <c r="AD1621" i="1"/>
  <c r="V1621" i="1"/>
  <c r="Y1620" i="1"/>
  <c r="W1619" i="1"/>
  <c r="Y1617" i="1"/>
  <c r="X1616" i="1"/>
  <c r="AB1615" i="1"/>
  <c r="W1614" i="1"/>
  <c r="AB1613" i="1"/>
  <c r="W1612" i="1"/>
  <c r="AB1611" i="1"/>
  <c r="W1610" i="1"/>
  <c r="AB1609" i="1"/>
  <c r="X1608" i="1"/>
  <c r="AA1607" i="1"/>
  <c r="X1606" i="1"/>
  <c r="AA1605" i="1"/>
  <c r="X1604" i="1"/>
  <c r="AB1603" i="1"/>
  <c r="W1602" i="1"/>
  <c r="AB1601" i="1"/>
  <c r="W1600" i="1"/>
  <c r="AB1599" i="1"/>
  <c r="W1598" i="1"/>
  <c r="AB1597" i="1"/>
  <c r="X1596" i="1"/>
  <c r="AA1595" i="1"/>
  <c r="X1594" i="1"/>
  <c r="AA1593" i="1"/>
  <c r="Y1592" i="1"/>
  <c r="AD1591" i="1"/>
  <c r="V1591" i="1"/>
  <c r="Y1590" i="1"/>
  <c r="AD1589" i="1"/>
  <c r="V1589" i="1"/>
  <c r="Y1588" i="1"/>
  <c r="AD1587" i="1"/>
  <c r="V1587" i="1"/>
  <c r="Y1586" i="1"/>
  <c r="AD1585" i="1"/>
  <c r="V1585" i="1"/>
  <c r="W1583" i="1"/>
  <c r="AB1582" i="1"/>
  <c r="W1581" i="1"/>
  <c r="AB1580" i="1"/>
  <c r="W1579" i="1"/>
  <c r="AB1578" i="1"/>
  <c r="W1577" i="1"/>
  <c r="AB1576" i="1"/>
  <c r="W1575" i="1"/>
  <c r="AB1574" i="1"/>
  <c r="W1573" i="1"/>
  <c r="AB1572" i="1"/>
  <c r="X1571" i="1"/>
  <c r="AA1570" i="1"/>
  <c r="X1569" i="1"/>
  <c r="Z1567" i="1"/>
  <c r="AD1566" i="1"/>
  <c r="V1566" i="1"/>
  <c r="Y1565" i="1"/>
  <c r="AD1564" i="1"/>
  <c r="V1564" i="1"/>
  <c r="Y1563" i="1"/>
  <c r="W1562" i="1"/>
  <c r="AB1561" i="1"/>
  <c r="W1560" i="1"/>
  <c r="AA1557" i="1"/>
  <c r="U1557" i="1"/>
  <c r="AA1556" i="1"/>
  <c r="V1556" i="1"/>
  <c r="AA1555" i="1"/>
  <c r="V1555" i="1"/>
  <c r="AC1554" i="1"/>
  <c r="X1554" i="1"/>
  <c r="AC1553" i="1"/>
  <c r="X1553" i="1"/>
  <c r="AD1552" i="1"/>
  <c r="X1552" i="1"/>
  <c r="AD1551" i="1"/>
  <c r="Y1551" i="1"/>
  <c r="Z1549" i="1"/>
  <c r="U1549" i="1"/>
  <c r="AA1548" i="1"/>
  <c r="U1548" i="1"/>
  <c r="AB1547" i="1"/>
  <c r="W1547" i="1"/>
  <c r="AB1546" i="1"/>
  <c r="W1546" i="1"/>
  <c r="AC1545" i="1"/>
  <c r="W1545" i="1"/>
  <c r="AD1544" i="1"/>
  <c r="Y1544" i="1"/>
  <c r="Z1543" i="1"/>
  <c r="U1543" i="1"/>
  <c r="AA1542" i="1"/>
  <c r="U1542" i="1"/>
  <c r="AA1541" i="1"/>
  <c r="V1541" i="1"/>
  <c r="AA1540" i="1"/>
  <c r="V1540" i="1"/>
  <c r="AC1539" i="1"/>
  <c r="X1539" i="1"/>
  <c r="AC1538" i="1"/>
  <c r="X1538" i="1"/>
  <c r="AD1537" i="1"/>
  <c r="X1537" i="1"/>
  <c r="AD1536" i="1"/>
  <c r="Y1536" i="1"/>
  <c r="AA1535" i="1"/>
  <c r="V1535" i="1"/>
  <c r="AC1534" i="1"/>
  <c r="X1534" i="1"/>
  <c r="AC1533" i="1"/>
  <c r="X1533" i="1"/>
  <c r="AD1532" i="1"/>
  <c r="X1532" i="1"/>
  <c r="Z1531" i="1"/>
  <c r="Z1530" i="1"/>
  <c r="U1530" i="1"/>
  <c r="AB1529" i="1"/>
  <c r="V1529" i="1"/>
  <c r="AB1528" i="1"/>
  <c r="W1528" i="1"/>
  <c r="AB1527" i="1"/>
  <c r="W1527" i="1"/>
  <c r="AC1526" i="1"/>
  <c r="W1526" i="1"/>
  <c r="AD1525" i="1"/>
  <c r="Y1525" i="1"/>
  <c r="AD1523" i="1"/>
  <c r="X1523" i="1"/>
  <c r="Z1522" i="1"/>
  <c r="Z1521" i="1"/>
  <c r="U1521" i="1"/>
  <c r="AB1520" i="1"/>
  <c r="V1520" i="1"/>
  <c r="AB1519" i="1"/>
  <c r="W1519" i="1"/>
  <c r="AB1518" i="1"/>
  <c r="W1518" i="1"/>
  <c r="AC1517" i="1"/>
  <c r="W1517" i="1"/>
  <c r="AD1516" i="1"/>
  <c r="Y1516" i="1"/>
  <c r="Y1515" i="1"/>
  <c r="Z1514" i="1"/>
  <c r="Z1513" i="1"/>
  <c r="U1513" i="1"/>
  <c r="AB2009" i="1"/>
  <c r="Z1986" i="1"/>
  <c r="X1983" i="1"/>
  <c r="U1926" i="1"/>
  <c r="Y1915" i="1"/>
  <c r="AD1899" i="1"/>
  <c r="U1896" i="1"/>
  <c r="U1892" i="1"/>
  <c r="U1884" i="1"/>
  <c r="Y1876" i="1"/>
  <c r="AA1871" i="1"/>
  <c r="AC1864" i="1"/>
  <c r="AA1849" i="1"/>
  <c r="AB1841" i="1"/>
  <c r="AB1833" i="1"/>
  <c r="AD1826" i="1"/>
  <c r="AB1820" i="1"/>
  <c r="Y1813" i="1"/>
  <c r="X1805" i="1"/>
  <c r="AD1797" i="1"/>
  <c r="AB1793" i="1"/>
  <c r="AB1784" i="1"/>
  <c r="U1780" i="1"/>
  <c r="O1780" i="1" s="1"/>
  <c r="P1780" i="1" s="1"/>
  <c r="Q1780" i="1" s="1"/>
  <c r="AB1773" i="1"/>
  <c r="Z1770" i="1"/>
  <c r="U1768" i="1"/>
  <c r="Z1765" i="1"/>
  <c r="U1764" i="1"/>
  <c r="Z1761" i="1"/>
  <c r="V1760" i="1"/>
  <c r="Y1757" i="1"/>
  <c r="V1756" i="1"/>
  <c r="X1753" i="1"/>
  <c r="AB1741" i="1"/>
  <c r="Z1738" i="1"/>
  <c r="U1737" i="1"/>
  <c r="Z1734" i="1"/>
  <c r="U1733" i="1"/>
  <c r="Z1730" i="1"/>
  <c r="V1729" i="1"/>
  <c r="Y1726" i="1"/>
  <c r="AD1725" i="1"/>
  <c r="AC1723" i="1"/>
  <c r="AB1721" i="1"/>
  <c r="AA1717" i="1"/>
  <c r="AA1714" i="1"/>
  <c r="AA1713" i="1"/>
  <c r="AB1710" i="1"/>
  <c r="Y1709" i="1"/>
  <c r="Y1706" i="1"/>
  <c r="X1705" i="1"/>
  <c r="Y1702" i="1"/>
  <c r="X1701" i="1"/>
  <c r="Y1698" i="1"/>
  <c r="X1697" i="1"/>
  <c r="Y1694" i="1"/>
  <c r="X1693" i="1"/>
  <c r="V1692" i="1"/>
  <c r="AD1688" i="1"/>
  <c r="Y1687" i="1"/>
  <c r="AB1686" i="1"/>
  <c r="W1685" i="1"/>
  <c r="W1684" i="1"/>
  <c r="Z1683" i="1"/>
  <c r="U1682" i="1"/>
  <c r="AC1678" i="1"/>
  <c r="AB1677" i="1"/>
  <c r="W1676" i="1"/>
  <c r="AC1671" i="1"/>
  <c r="AC1670" i="1"/>
  <c r="Z1669" i="1"/>
  <c r="AA1668" i="1"/>
  <c r="X1667" i="1"/>
  <c r="V1666" i="1"/>
  <c r="U1664" i="1"/>
  <c r="AD1660" i="1"/>
  <c r="X1658" i="1"/>
  <c r="U1657" i="1"/>
  <c r="AC1653" i="1"/>
  <c r="W1651" i="1"/>
  <c r="Z1650" i="1"/>
  <c r="U1649" i="1"/>
  <c r="U1648" i="1"/>
  <c r="AD1644" i="1"/>
  <c r="Y1643" i="1"/>
  <c r="AB1642" i="1"/>
  <c r="W1641" i="1"/>
  <c r="V1640" i="1"/>
  <c r="AD1636" i="1"/>
  <c r="AB1635" i="1"/>
  <c r="V1633" i="1"/>
  <c r="AD1628" i="1"/>
  <c r="Y1627" i="1"/>
  <c r="AB1626" i="1"/>
  <c r="X1625" i="1"/>
  <c r="U1624" i="1"/>
  <c r="AC1620" i="1"/>
  <c r="AC1619" i="1"/>
  <c r="W1617" i="1"/>
  <c r="AB1616" i="1"/>
  <c r="X1615" i="1"/>
  <c r="U1614" i="1"/>
  <c r="AC1610" i="1"/>
  <c r="Z1609" i="1"/>
  <c r="AB1608" i="1"/>
  <c r="W1607" i="1"/>
  <c r="V1606" i="1"/>
  <c r="AC1602" i="1"/>
  <c r="Z1601" i="1"/>
  <c r="AA1600" i="1"/>
  <c r="X1599" i="1"/>
  <c r="U1598" i="1"/>
  <c r="AD1594" i="1"/>
  <c r="Y1593" i="1"/>
  <c r="AC1592" i="1"/>
  <c r="AB1591" i="1"/>
  <c r="W1590" i="1"/>
  <c r="Z1589" i="1"/>
  <c r="U1588" i="1"/>
  <c r="AA1583" i="1"/>
  <c r="X1582" i="1"/>
  <c r="U1581" i="1"/>
  <c r="AC1577" i="1"/>
  <c r="Z1576" i="1"/>
  <c r="AA1575" i="1"/>
  <c r="X1574" i="1"/>
  <c r="U1573" i="1"/>
  <c r="AD1569" i="1"/>
  <c r="X1567" i="1"/>
  <c r="Z1566" i="1"/>
  <c r="U1565" i="1"/>
  <c r="AC1560" i="1"/>
  <c r="Y1557" i="1"/>
  <c r="Z1556" i="1"/>
  <c r="Z1555" i="1"/>
  <c r="AB1554" i="1"/>
  <c r="U1553" i="1"/>
  <c r="W1552" i="1"/>
  <c r="AA1551" i="1"/>
  <c r="AD1549" i="1"/>
  <c r="U1547" i="1"/>
  <c r="V1546" i="1"/>
  <c r="V1545" i="1"/>
  <c r="AB1544" i="1"/>
  <c r="Y1543" i="1"/>
  <c r="AC1542" i="1"/>
  <c r="W1542" i="1"/>
  <c r="Z1541" i="1"/>
  <c r="AD1540" i="1"/>
  <c r="W1540" i="1"/>
  <c r="AB1539" i="1"/>
  <c r="U1539" i="1"/>
  <c r="Y1538" i="1"/>
  <c r="AB1537" i="1"/>
  <c r="V1537" i="1"/>
  <c r="Z1536" i="1"/>
  <c r="Z1535" i="1"/>
  <c r="Y1534" i="1"/>
  <c r="AB1533" i="1"/>
  <c r="U1533" i="1"/>
  <c r="Z1532" i="1"/>
  <c r="AD1531" i="1"/>
  <c r="W1531" i="1"/>
  <c r="AC1530" i="1"/>
  <c r="V1530" i="1"/>
  <c r="Z1529" i="1"/>
  <c r="X1528" i="1"/>
  <c r="AA1527" i="1"/>
  <c r="Y1526" i="1"/>
  <c r="AC1525" i="1"/>
  <c r="V1525" i="1"/>
  <c r="Z1523" i="1"/>
  <c r="AD1522" i="1"/>
  <c r="W1522" i="1"/>
  <c r="AC1521" i="1"/>
  <c r="V1521" i="1"/>
  <c r="Z1520" i="1"/>
  <c r="X1519" i="1"/>
  <c r="AA1518" i="1"/>
  <c r="Y1517" i="1"/>
  <c r="AC1516" i="1"/>
  <c r="V1516" i="1"/>
  <c r="AB1515" i="1"/>
  <c r="U1515" i="1"/>
  <c r="AA1514" i="1"/>
  <c r="Y1513" i="1"/>
  <c r="AD1512" i="1"/>
  <c r="Y1512" i="1"/>
  <c r="Y1511" i="1"/>
  <c r="Z1509" i="1"/>
  <c r="Z1508" i="1"/>
  <c r="U1508" i="1"/>
  <c r="AB1507" i="1"/>
  <c r="V1507" i="1"/>
  <c r="AB1506" i="1"/>
  <c r="W1506" i="1"/>
  <c r="AC1505" i="1"/>
  <c r="X1505" i="1"/>
  <c r="AB1503" i="1"/>
  <c r="W1503" i="1"/>
  <c r="AC1502" i="1"/>
  <c r="W1502" i="1"/>
  <c r="Z1498" i="1"/>
  <c r="U1498" i="1"/>
  <c r="AC1497" i="1"/>
  <c r="W1497" i="1"/>
  <c r="AD1496" i="1"/>
  <c r="Y1496" i="1"/>
  <c r="Y1495" i="1"/>
  <c r="Z1494" i="1"/>
  <c r="AA1493" i="1"/>
  <c r="V1493" i="1"/>
  <c r="AA1492" i="1"/>
  <c r="V1492" i="1"/>
  <c r="AC1491" i="1"/>
  <c r="X1491" i="1"/>
  <c r="AC1490" i="1"/>
  <c r="X1490" i="1"/>
  <c r="AD1489" i="1"/>
  <c r="X1489" i="1"/>
  <c r="AD1487" i="1"/>
  <c r="Y1487" i="1"/>
  <c r="Z1486" i="1"/>
  <c r="U1486" i="1"/>
  <c r="AA1485" i="1"/>
  <c r="U1485" i="1"/>
  <c r="AB1484" i="1"/>
  <c r="W1484" i="1"/>
  <c r="AB1483" i="1"/>
  <c r="W1483" i="1"/>
  <c r="AC1482" i="1"/>
  <c r="W1482" i="1"/>
  <c r="AD1481" i="1"/>
  <c r="Y1481" i="1"/>
  <c r="U1481" i="1"/>
  <c r="AB1480" i="1"/>
  <c r="X1480" i="1"/>
  <c r="AA1479" i="1"/>
  <c r="W1479" i="1"/>
  <c r="AD1478" i="1"/>
  <c r="Z1478" i="1"/>
  <c r="V1478" i="1"/>
  <c r="AC1477" i="1"/>
  <c r="Y1477" i="1"/>
  <c r="U1477" i="1"/>
  <c r="AC1476" i="1"/>
  <c r="Y1476" i="1"/>
  <c r="U1476" i="1"/>
  <c r="O1476" i="1" s="1"/>
  <c r="AD1475" i="1"/>
  <c r="Z1475" i="1"/>
  <c r="V1475" i="1"/>
  <c r="AC1474" i="1"/>
  <c r="Y1474" i="1"/>
  <c r="U1474" i="1"/>
  <c r="AB1473" i="1"/>
  <c r="X1473" i="1"/>
  <c r="AB1472" i="1"/>
  <c r="X1472" i="1"/>
  <c r="AA1471" i="1"/>
  <c r="W1471" i="1"/>
  <c r="AD1470" i="1"/>
  <c r="Z1470" i="1"/>
  <c r="V1470" i="1"/>
  <c r="AC1469" i="1"/>
  <c r="Y1469" i="1"/>
  <c r="U1469" i="1"/>
  <c r="AC1468" i="1"/>
  <c r="Y1468" i="1"/>
  <c r="U1468" i="1"/>
  <c r="AB1467" i="1"/>
  <c r="X1467" i="1"/>
  <c r="AA1466" i="1"/>
  <c r="W1466" i="1"/>
  <c r="AD1465" i="1"/>
  <c r="Z1465" i="1"/>
  <c r="V1465" i="1"/>
  <c r="AC1464" i="1"/>
  <c r="Y1464" i="1"/>
  <c r="U1464" i="1"/>
  <c r="AB1463" i="1"/>
  <c r="X1463" i="1"/>
  <c r="AA1462" i="1"/>
  <c r="W1462" i="1"/>
  <c r="AD1461" i="1"/>
  <c r="Z1461" i="1"/>
  <c r="V1461" i="1"/>
  <c r="AD1460" i="1"/>
  <c r="Z1460" i="1"/>
  <c r="V1460" i="1"/>
  <c r="AC1459" i="1"/>
  <c r="Y1459" i="1"/>
  <c r="U1459" i="1"/>
  <c r="AB1458" i="1"/>
  <c r="X1458" i="1"/>
  <c r="AA1457" i="1"/>
  <c r="W1457" i="1"/>
  <c r="AA1456" i="1"/>
  <c r="W1456" i="1"/>
  <c r="AD1455" i="1"/>
  <c r="Z1455" i="1"/>
  <c r="V1455" i="1"/>
  <c r="AC1454" i="1"/>
  <c r="Y1454" i="1"/>
  <c r="U1454" i="1"/>
  <c r="AB1453" i="1"/>
  <c r="X1453" i="1"/>
  <c r="AB1452" i="1"/>
  <c r="X1452" i="1"/>
  <c r="AA1451" i="1"/>
  <c r="W1451" i="1"/>
  <c r="AD1450" i="1"/>
  <c r="Z1450" i="1"/>
  <c r="V1450" i="1"/>
  <c r="AC1449" i="1"/>
  <c r="Y1449" i="1"/>
  <c r="U1449" i="1"/>
  <c r="AC1448" i="1"/>
  <c r="Y1448" i="1"/>
  <c r="U1448" i="1"/>
  <c r="AB1447" i="1"/>
  <c r="X1447" i="1"/>
  <c r="AA1446" i="1"/>
  <c r="W1446" i="1"/>
  <c r="AD1445" i="1"/>
  <c r="Z1445" i="1"/>
  <c r="V1445" i="1"/>
  <c r="AD1444" i="1"/>
  <c r="Z1444" i="1"/>
  <c r="V1444" i="1"/>
  <c r="AC1442" i="1"/>
  <c r="Y1442" i="1"/>
  <c r="U1442" i="1"/>
  <c r="AB1440" i="1"/>
  <c r="X1440" i="1"/>
  <c r="AA1439" i="1"/>
  <c r="W1439" i="1"/>
  <c r="AA1438" i="1"/>
  <c r="W1438" i="1"/>
  <c r="AD1437" i="1"/>
  <c r="Z1437" i="1"/>
  <c r="V1437" i="1"/>
  <c r="AC1436" i="1"/>
  <c r="Y1436" i="1"/>
  <c r="U1436" i="1"/>
  <c r="AB1435" i="1"/>
  <c r="X1435" i="1"/>
  <c r="AB1434" i="1"/>
  <c r="X1434" i="1"/>
  <c r="AA1433" i="1"/>
  <c r="W1433" i="1"/>
  <c r="AD1432" i="1"/>
  <c r="Z1432" i="1"/>
  <c r="V1432" i="1"/>
  <c r="AC1431" i="1"/>
  <c r="Y1431" i="1"/>
  <c r="U1431" i="1"/>
  <c r="AB1430" i="1"/>
  <c r="X1430" i="1"/>
  <c r="AA1428" i="1"/>
  <c r="W1428" i="1"/>
  <c r="AD1427" i="1"/>
  <c r="Z1427" i="1"/>
  <c r="V1427" i="1"/>
  <c r="AC1426" i="1"/>
  <c r="Y1426" i="1"/>
  <c r="U1426" i="1"/>
  <c r="AB1425" i="1"/>
  <c r="X1425" i="1"/>
  <c r="AB1424" i="1"/>
  <c r="X1424" i="1"/>
  <c r="AA1423" i="1"/>
  <c r="W1423" i="1"/>
  <c r="AD1422" i="1"/>
  <c r="Z1422" i="1"/>
  <c r="V1422" i="1"/>
  <c r="AC1421" i="1"/>
  <c r="Y1421" i="1"/>
  <c r="U1421" i="1"/>
  <c r="AC1420" i="1"/>
  <c r="Y1420" i="1"/>
  <c r="U1420" i="1"/>
  <c r="AB1419" i="1"/>
  <c r="X1419" i="1"/>
  <c r="AA1418" i="1"/>
  <c r="W1418" i="1"/>
  <c r="AD1417" i="1"/>
  <c r="Z1417" i="1"/>
  <c r="V1417" i="1"/>
  <c r="AD1416" i="1"/>
  <c r="Z1416" i="1"/>
  <c r="V1416" i="1"/>
  <c r="AC1415" i="1"/>
  <c r="Y1415" i="1"/>
  <c r="U1415" i="1"/>
  <c r="AB1414" i="1"/>
  <c r="X1414" i="1"/>
  <c r="AA1413" i="1"/>
  <c r="W1413" i="1"/>
  <c r="AD1412" i="1"/>
  <c r="Z1412" i="1"/>
  <c r="V1412" i="1"/>
  <c r="AC1411" i="1"/>
  <c r="Y1411" i="1"/>
  <c r="U1411" i="1"/>
  <c r="AB1408" i="1"/>
  <c r="X1408" i="1"/>
  <c r="AA1407" i="1"/>
  <c r="W1407" i="1"/>
  <c r="AA1406" i="1"/>
  <c r="W1406" i="1"/>
  <c r="AD1405" i="1"/>
  <c r="Z1405" i="1"/>
  <c r="V1405" i="1"/>
  <c r="AC1404" i="1"/>
  <c r="Y1404" i="1"/>
  <c r="U1404" i="1"/>
  <c r="AB1403" i="1"/>
  <c r="X1403" i="1"/>
  <c r="AA1402" i="1"/>
  <c r="W1402" i="1"/>
  <c r="AD1401" i="1"/>
  <c r="Z1401" i="1"/>
  <c r="V1401" i="1"/>
  <c r="AC1400" i="1"/>
  <c r="Y1400" i="1"/>
  <c r="U1400" i="1"/>
  <c r="AC1398" i="1"/>
  <c r="Y1398" i="1"/>
  <c r="U1398" i="1"/>
  <c r="AB1397" i="1"/>
  <c r="X1397" i="1"/>
  <c r="AA1396" i="1"/>
  <c r="W1396" i="1"/>
  <c r="AD1395" i="1"/>
  <c r="Z1395" i="1"/>
  <c r="V1395" i="1"/>
  <c r="AC1394" i="1"/>
  <c r="Y1394" i="1"/>
  <c r="U1394" i="1"/>
  <c r="AB1393" i="1"/>
  <c r="X1393" i="1"/>
  <c r="AA1392" i="1"/>
  <c r="W1392" i="1"/>
  <c r="AD1391" i="1"/>
  <c r="Z1391" i="1"/>
  <c r="V1391" i="1"/>
  <c r="AC1390" i="1"/>
  <c r="Y1390" i="1"/>
  <c r="U1390" i="1"/>
  <c r="AB1389" i="1"/>
  <c r="X1389" i="1"/>
  <c r="AA1388" i="1"/>
  <c r="W1388" i="1"/>
  <c r="AD1387" i="1"/>
  <c r="Z1387" i="1"/>
  <c r="V1387" i="1"/>
  <c r="AC1386" i="1"/>
  <c r="Y1386" i="1"/>
  <c r="U1386" i="1"/>
  <c r="AB1385" i="1"/>
  <c r="X1385" i="1"/>
  <c r="AA1384" i="1"/>
  <c r="W1384" i="1"/>
  <c r="AD1382" i="1"/>
  <c r="Z1382" i="1"/>
  <c r="V1382" i="1"/>
  <c r="AC1381" i="1"/>
  <c r="Y1381" i="1"/>
  <c r="U1381" i="1"/>
  <c r="AA1379" i="1"/>
  <c r="W1379" i="1"/>
  <c r="AD1378" i="1"/>
  <c r="Z1378" i="1"/>
  <c r="V1378" i="1"/>
  <c r="AC1377" i="1"/>
  <c r="Y1377" i="1"/>
  <c r="U1377" i="1"/>
  <c r="AB1376" i="1"/>
  <c r="X1376" i="1"/>
  <c r="AA1375" i="1"/>
  <c r="W1375" i="1"/>
  <c r="AD1374" i="1"/>
  <c r="Z1374" i="1"/>
  <c r="V1374" i="1"/>
  <c r="AC1373" i="1"/>
  <c r="Y1373" i="1"/>
  <c r="U1373" i="1"/>
  <c r="AB1372" i="1"/>
  <c r="X1372" i="1"/>
  <c r="AA1371" i="1"/>
  <c r="W1371" i="1"/>
  <c r="AA1370" i="1"/>
  <c r="W1370" i="1"/>
  <c r="AD1369" i="1"/>
  <c r="Z1369" i="1"/>
  <c r="V1369" i="1"/>
  <c r="AC1368" i="1"/>
  <c r="Y1368" i="1"/>
  <c r="U1368" i="1"/>
  <c r="AB1366" i="1"/>
  <c r="X1366" i="1"/>
  <c r="AB1365" i="1"/>
  <c r="X1365" i="1"/>
  <c r="AA1364" i="1"/>
  <c r="W1364" i="1"/>
  <c r="AD1363" i="1"/>
  <c r="Z1363" i="1"/>
  <c r="V1363" i="1"/>
  <c r="AC1362" i="1"/>
  <c r="Y1362" i="1"/>
  <c r="U1362" i="1"/>
  <c r="AB1361" i="1"/>
  <c r="X1361" i="1"/>
  <c r="AA1360" i="1"/>
  <c r="W1360" i="1"/>
  <c r="AD1359" i="1"/>
  <c r="Z1359" i="1"/>
  <c r="V1359" i="1"/>
  <c r="AC1358" i="1"/>
  <c r="Y1358" i="1"/>
  <c r="U1358" i="1"/>
  <c r="AB1357" i="1"/>
  <c r="X1357" i="1"/>
  <c r="AA1356" i="1"/>
  <c r="W1356" i="1"/>
  <c r="AD1351" i="1"/>
  <c r="Z1351" i="1"/>
  <c r="V1351" i="1"/>
  <c r="AB1349" i="1"/>
  <c r="X1349" i="1"/>
  <c r="AA1348" i="1"/>
  <c r="W1348" i="1"/>
  <c r="AD1347" i="1"/>
  <c r="Z1347" i="1"/>
  <c r="V1347" i="1"/>
  <c r="AC1346" i="1"/>
  <c r="Y1346" i="1"/>
  <c r="U1346" i="1"/>
  <c r="AB1345" i="1"/>
  <c r="X1345" i="1"/>
  <c r="AA1344" i="1"/>
  <c r="W1344" i="1"/>
  <c r="AD1343" i="1"/>
  <c r="Z1343" i="1"/>
  <c r="V1343" i="1"/>
  <c r="AC1341" i="1"/>
  <c r="Y1341" i="1"/>
  <c r="U1341" i="1"/>
  <c r="AB1339" i="1"/>
  <c r="X1339" i="1"/>
  <c r="AA1338" i="1"/>
  <c r="W1338" i="1"/>
  <c r="AD1337" i="1"/>
  <c r="Z1337" i="1"/>
  <c r="V1337" i="1"/>
  <c r="AD1336" i="1"/>
  <c r="Z1336" i="1"/>
  <c r="V1336" i="1"/>
  <c r="AC1335" i="1"/>
  <c r="Y1335" i="1"/>
  <c r="U1335" i="1"/>
  <c r="AB1334" i="1"/>
  <c r="X1334" i="1"/>
  <c r="AA1333" i="1"/>
  <c r="W1333" i="1"/>
  <c r="AD1332" i="1"/>
  <c r="Z1332" i="1"/>
  <c r="V1332" i="1"/>
  <c r="AC1331" i="1"/>
  <c r="Y1331" i="1"/>
  <c r="U1331" i="1"/>
  <c r="AB1330" i="1"/>
  <c r="X1330" i="1"/>
  <c r="AB1329" i="1"/>
  <c r="X1329" i="1"/>
  <c r="AA1328" i="1"/>
  <c r="W1328" i="1"/>
  <c r="AD1327" i="1"/>
  <c r="Z1327" i="1"/>
  <c r="V1327" i="1"/>
  <c r="AC1326" i="1"/>
  <c r="Y1326" i="1"/>
  <c r="U1326" i="1"/>
  <c r="AB1325" i="1"/>
  <c r="X1325" i="1"/>
  <c r="AB1324" i="1"/>
  <c r="X1324" i="1"/>
  <c r="AA1323" i="1"/>
  <c r="W1323" i="1"/>
  <c r="AD1322" i="1"/>
  <c r="Z1322" i="1"/>
  <c r="V1322" i="1"/>
  <c r="AC1321" i="1"/>
  <c r="Y1321" i="1"/>
  <c r="U1321" i="1"/>
  <c r="AB1320" i="1"/>
  <c r="X1320" i="1"/>
  <c r="AA1319" i="1"/>
  <c r="W1319" i="1"/>
  <c r="AD1318" i="1"/>
  <c r="Z1318" i="1"/>
  <c r="V1318" i="1"/>
  <c r="AC1317" i="1"/>
  <c r="Y1317" i="1"/>
  <c r="U1317" i="1"/>
  <c r="AB1316" i="1"/>
  <c r="X1316" i="1"/>
  <c r="AA1315" i="1"/>
  <c r="W1315" i="1"/>
  <c r="AD1314" i="1"/>
  <c r="Z1314" i="1"/>
  <c r="V1314" i="1"/>
  <c r="AC1313" i="1"/>
  <c r="Y1313" i="1"/>
  <c r="U1313" i="1"/>
  <c r="AC1311" i="1"/>
  <c r="Y1311" i="1"/>
  <c r="U1311" i="1"/>
  <c r="AB1310" i="1"/>
  <c r="X1310" i="1"/>
  <c r="AA1309" i="1"/>
  <c r="W1309" i="1"/>
  <c r="AD1308" i="1"/>
  <c r="Z1308" i="1"/>
  <c r="V1308" i="1"/>
  <c r="AC1307" i="1"/>
  <c r="Y1307" i="1"/>
  <c r="U1307" i="1"/>
  <c r="AB1306" i="1"/>
  <c r="X1306" i="1"/>
  <c r="AA1305" i="1"/>
  <c r="W1305" i="1"/>
  <c r="AD1304" i="1"/>
  <c r="Z1304" i="1"/>
  <c r="V1304" i="1"/>
  <c r="AC1303" i="1"/>
  <c r="Y1303" i="1"/>
  <c r="U1303" i="1"/>
  <c r="AB1302" i="1"/>
  <c r="X1302" i="1"/>
  <c r="AA1301" i="1"/>
  <c r="W1301" i="1"/>
  <c r="AD1300" i="1"/>
  <c r="Z1300" i="1"/>
  <c r="V1300" i="1"/>
  <c r="AC1299" i="1"/>
  <c r="Y1299" i="1"/>
  <c r="U1299" i="1"/>
  <c r="AB1298" i="1"/>
  <c r="X1298" i="1"/>
  <c r="AA1297" i="1"/>
  <c r="W1297" i="1"/>
  <c r="AD1296" i="1"/>
  <c r="Z1296" i="1"/>
  <c r="V1296" i="1"/>
  <c r="AD1295" i="1"/>
  <c r="Z1295" i="1"/>
  <c r="V1295" i="1"/>
  <c r="AC1293" i="1"/>
  <c r="Y1293" i="1"/>
  <c r="U1293" i="1"/>
  <c r="AB1292" i="1"/>
  <c r="X1292" i="1"/>
  <c r="AA1291" i="1"/>
  <c r="W1291" i="1"/>
  <c r="AD1290" i="1"/>
  <c r="Z1290" i="1"/>
  <c r="V1290" i="1"/>
  <c r="AC1289" i="1"/>
  <c r="Y1289" i="1"/>
  <c r="U1289" i="1"/>
  <c r="AB1288" i="1"/>
  <c r="X1288" i="1"/>
  <c r="AA1287" i="1"/>
  <c r="W1287" i="1"/>
  <c r="O1287" i="1" s="1"/>
  <c r="R1287" i="1" s="1"/>
  <c r="AA1286" i="1"/>
  <c r="W1286" i="1"/>
  <c r="AD1285" i="1"/>
  <c r="Z1285" i="1"/>
  <c r="V1285" i="1"/>
  <c r="AC1284" i="1"/>
  <c r="Y1284" i="1"/>
  <c r="U1284" i="1"/>
  <c r="AB1283" i="1"/>
  <c r="X1283" i="1"/>
  <c r="AA1282" i="1"/>
  <c r="W1282" i="1"/>
  <c r="AD1281" i="1"/>
  <c r="Z1281" i="1"/>
  <c r="V1281" i="1"/>
  <c r="AC1280" i="1"/>
  <c r="Y1280" i="1"/>
  <c r="U1280" i="1"/>
  <c r="AB1279" i="1"/>
  <c r="X1279" i="1"/>
  <c r="AA1278" i="1"/>
  <c r="W1278" i="1"/>
  <c r="AD1277" i="1"/>
  <c r="Z1277" i="1"/>
  <c r="V1277" i="1"/>
  <c r="AC1276" i="1"/>
  <c r="Y1276" i="1"/>
  <c r="U1276" i="1"/>
  <c r="AC1275" i="1"/>
  <c r="Y1275" i="1"/>
  <c r="U1275" i="1"/>
  <c r="AB1273" i="1"/>
  <c r="X1273" i="1"/>
  <c r="AA1272" i="1"/>
  <c r="W1272" i="1"/>
  <c r="AD1271" i="1"/>
  <c r="Z1271" i="1"/>
  <c r="V1271" i="1"/>
  <c r="AD1270" i="1"/>
  <c r="Z1270" i="1"/>
  <c r="V1270" i="1"/>
  <c r="AC1268" i="1"/>
  <c r="Y1268" i="1"/>
  <c r="U1268" i="1"/>
  <c r="AB1267" i="1"/>
  <c r="X1267" i="1"/>
  <c r="AA1266" i="1"/>
  <c r="W1266" i="1"/>
  <c r="AA1265" i="1"/>
  <c r="W1265" i="1"/>
  <c r="AD1264" i="1"/>
  <c r="Z1264" i="1"/>
  <c r="V1264" i="1"/>
  <c r="AC1262" i="1"/>
  <c r="Y1262" i="1"/>
  <c r="U1262" i="1"/>
  <c r="AB1261" i="1"/>
  <c r="X1261" i="1"/>
  <c r="AB1260" i="1"/>
  <c r="X1260" i="1"/>
  <c r="AA1259" i="1"/>
  <c r="W1259" i="1"/>
  <c r="AD1258" i="1"/>
  <c r="Z1258" i="1"/>
  <c r="V1258" i="1"/>
  <c r="AC1257" i="1"/>
  <c r="Y1257" i="1"/>
  <c r="U1257" i="1"/>
  <c r="AC1256" i="1"/>
  <c r="Y1256" i="1"/>
  <c r="U1256" i="1"/>
  <c r="AB1255" i="1"/>
  <c r="X1255" i="1"/>
  <c r="AA1254" i="1"/>
  <c r="W1254" i="1"/>
  <c r="AD1253" i="1"/>
  <c r="Z1253" i="1"/>
  <c r="V1253" i="1"/>
  <c r="AC1252" i="1"/>
  <c r="Y1252" i="1"/>
  <c r="U1252" i="1"/>
  <c r="AB1251" i="1"/>
  <c r="X1251" i="1"/>
  <c r="AA1250" i="1"/>
  <c r="W1250" i="1"/>
  <c r="AD1249" i="1"/>
  <c r="Z1249" i="1"/>
  <c r="V1249" i="1"/>
  <c r="AC1248" i="1"/>
  <c r="Y1248" i="1"/>
  <c r="U1248" i="1"/>
  <c r="AB1247" i="1"/>
  <c r="X1247" i="1"/>
  <c r="AA1246" i="1"/>
  <c r="W1246" i="1"/>
  <c r="AC1244" i="1"/>
  <c r="Y1244" i="1"/>
  <c r="U1244" i="1"/>
  <c r="AC1243" i="1"/>
  <c r="Y1243" i="1"/>
  <c r="U1243" i="1"/>
  <c r="AB1242" i="1"/>
  <c r="X1242" i="1"/>
  <c r="AA1241" i="1"/>
  <c r="W1241" i="1"/>
  <c r="AD1240" i="1"/>
  <c r="Z1240" i="1"/>
  <c r="V1240" i="1"/>
  <c r="AD1239" i="1"/>
  <c r="Z1239" i="1"/>
  <c r="V1239" i="1"/>
  <c r="AC1238" i="1"/>
  <c r="Y1238" i="1"/>
  <c r="U1238" i="1"/>
  <c r="AB1237" i="1"/>
  <c r="X1237" i="1"/>
  <c r="AA1236" i="1"/>
  <c r="W1236" i="1"/>
  <c r="AA1235" i="1"/>
  <c r="W1235" i="1"/>
  <c r="AD1234" i="1"/>
  <c r="Z1234" i="1"/>
  <c r="V1234" i="1"/>
  <c r="AC1233" i="1"/>
  <c r="Y1233" i="1"/>
  <c r="U1233" i="1"/>
  <c r="AA1231" i="1"/>
  <c r="W1231" i="1"/>
  <c r="AA1230" i="1"/>
  <c r="W1230" i="1"/>
  <c r="AD1229" i="1"/>
  <c r="Z1229" i="1"/>
  <c r="V1229" i="1"/>
  <c r="AC1228" i="1"/>
  <c r="Y1228" i="1"/>
  <c r="U1228" i="1"/>
  <c r="AA1226" i="1"/>
  <c r="W1226" i="1"/>
  <c r="AA1225" i="1"/>
  <c r="W1225" i="1"/>
  <c r="AD1224" i="1"/>
  <c r="Z1224" i="1"/>
  <c r="V1224" i="1"/>
  <c r="AC1223" i="1"/>
  <c r="Y1223" i="1"/>
  <c r="U1223" i="1"/>
  <c r="AB1222" i="1"/>
  <c r="X1222" i="1"/>
  <c r="AB1221" i="1"/>
  <c r="X1221" i="1"/>
  <c r="AA1220" i="1"/>
  <c r="W1220" i="1"/>
  <c r="AD1218" i="1"/>
  <c r="Z1218" i="1"/>
  <c r="V1218" i="1"/>
  <c r="AC1217" i="1"/>
  <c r="Y1217" i="1"/>
  <c r="U1217" i="1"/>
  <c r="AB1216" i="1"/>
  <c r="X1216" i="1"/>
  <c r="AA1215" i="1"/>
  <c r="W1215" i="1"/>
  <c r="AD1214" i="1"/>
  <c r="Z1214" i="1"/>
  <c r="V1214" i="1"/>
  <c r="AC1213" i="1"/>
  <c r="Y1213" i="1"/>
  <c r="U1213" i="1"/>
  <c r="AC1212" i="1"/>
  <c r="Y1212" i="1"/>
  <c r="U1212" i="1"/>
  <c r="O1212" i="1" s="1"/>
  <c r="AD1211" i="1"/>
  <c r="Z1211" i="1"/>
  <c r="V1211" i="1"/>
  <c r="AC1210" i="1"/>
  <c r="Y1210" i="1"/>
  <c r="U1210" i="1"/>
  <c r="AB1209" i="1"/>
  <c r="X1209" i="1"/>
  <c r="AA1208" i="1"/>
  <c r="W1208" i="1"/>
  <c r="AD1206" i="1"/>
  <c r="Z1206" i="1"/>
  <c r="V1206" i="1"/>
  <c r="AC1205" i="1"/>
  <c r="Y1205" i="1"/>
  <c r="U1205" i="1"/>
  <c r="AB1204" i="1"/>
  <c r="X1204" i="1"/>
  <c r="AB1203" i="1"/>
  <c r="X1203" i="1"/>
  <c r="AA1202" i="1"/>
  <c r="W1202" i="1"/>
  <c r="AD1201" i="1"/>
  <c r="Z1201" i="1"/>
  <c r="V1201" i="1"/>
  <c r="AC1200" i="1"/>
  <c r="Y1200" i="1"/>
  <c r="U1200" i="1"/>
  <c r="AC1199" i="1"/>
  <c r="Y1199" i="1"/>
  <c r="U1199" i="1"/>
  <c r="AB1198" i="1"/>
  <c r="X1198" i="1"/>
  <c r="AA1197" i="1"/>
  <c r="W1197" i="1"/>
  <c r="AD1196" i="1"/>
  <c r="Z1196" i="1"/>
  <c r="V1196" i="1"/>
  <c r="AC1195" i="1"/>
  <c r="Y1195" i="1"/>
  <c r="U1195" i="1"/>
  <c r="AB1194" i="1"/>
  <c r="X1194" i="1"/>
  <c r="AA1193" i="1"/>
  <c r="W1193" i="1"/>
  <c r="AD1192" i="1"/>
  <c r="Z1192" i="1"/>
  <c r="V1192" i="1"/>
  <c r="AB1190" i="1"/>
  <c r="X1190" i="1"/>
  <c r="AA1188" i="1"/>
  <c r="W1188" i="1"/>
  <c r="AD1187" i="1"/>
  <c r="Z1187" i="1"/>
  <c r="V1187" i="1"/>
  <c r="AC1186" i="1"/>
  <c r="Y1186" i="1"/>
  <c r="U1186" i="1"/>
  <c r="AC1185" i="1"/>
  <c r="Y1185" i="1"/>
  <c r="U1185" i="1"/>
  <c r="AB1184" i="1"/>
  <c r="X1184" i="1"/>
  <c r="AA1182" i="1"/>
  <c r="W1182" i="1"/>
  <c r="AD1181" i="1"/>
  <c r="Z1181" i="1"/>
  <c r="V1181" i="1"/>
  <c r="AD1180" i="1"/>
  <c r="Z1180" i="1"/>
  <c r="V1180" i="1"/>
  <c r="AC1179" i="1"/>
  <c r="Y1179" i="1"/>
  <c r="U1179" i="1"/>
  <c r="AB1178" i="1"/>
  <c r="X1178" i="1"/>
  <c r="AA1177" i="1"/>
  <c r="W1177" i="1"/>
  <c r="AA1176" i="1"/>
  <c r="W1176" i="1"/>
  <c r="AD1175" i="1"/>
  <c r="Z1175" i="1"/>
  <c r="V1175" i="1"/>
  <c r="AC1174" i="1"/>
  <c r="Y1174" i="1"/>
  <c r="U1174" i="1"/>
  <c r="AB1173" i="1"/>
  <c r="X1173" i="1"/>
  <c r="AB1172" i="1"/>
  <c r="X1172" i="1"/>
  <c r="AA1171" i="1"/>
  <c r="W1171" i="1"/>
  <c r="AD1170" i="1"/>
  <c r="Z1170" i="1"/>
  <c r="V1170" i="1"/>
  <c r="AC1169" i="1"/>
  <c r="Y1169" i="1"/>
  <c r="U1169" i="1"/>
  <c r="AC1168" i="1"/>
  <c r="Y1168" i="1"/>
  <c r="U1168" i="1"/>
  <c r="AB1166" i="1"/>
  <c r="X1166" i="1"/>
  <c r="AA1165" i="1"/>
  <c r="W1165" i="1"/>
  <c r="AD1164" i="1"/>
  <c r="Z1164" i="1"/>
  <c r="V1164" i="1"/>
  <c r="AD1163" i="1"/>
  <c r="Z1163" i="1"/>
  <c r="V1163" i="1"/>
  <c r="AC1162" i="1"/>
  <c r="Y1162" i="1"/>
  <c r="U1162" i="1"/>
  <c r="AB1161" i="1"/>
  <c r="X1161" i="1"/>
  <c r="AA1160" i="1"/>
  <c r="W1160" i="1"/>
  <c r="AD1159" i="1"/>
  <c r="Z1159" i="1"/>
  <c r="V1159" i="1"/>
  <c r="AC1158" i="1"/>
  <c r="Y1158" i="1"/>
  <c r="U1158" i="1"/>
  <c r="AB1157" i="1"/>
  <c r="X1157" i="1"/>
  <c r="AD1155" i="1"/>
  <c r="Z1155" i="1"/>
  <c r="V1155" i="1"/>
  <c r="AC1153" i="1"/>
  <c r="Y1153" i="1"/>
  <c r="U1153" i="1"/>
  <c r="AB1152" i="1"/>
  <c r="X1152" i="1"/>
  <c r="AA1151" i="1"/>
  <c r="W1151" i="1"/>
  <c r="AD1150" i="1"/>
  <c r="Z1150" i="1"/>
  <c r="V1150" i="1"/>
  <c r="AD1149" i="1"/>
  <c r="Z1149" i="1"/>
  <c r="V1149" i="1"/>
  <c r="AC1148" i="1"/>
  <c r="Y1148" i="1"/>
  <c r="U1148" i="1"/>
  <c r="AB1147" i="1"/>
  <c r="X1147" i="1"/>
  <c r="AA1146" i="1"/>
  <c r="W1146" i="1"/>
  <c r="AA1145" i="1"/>
  <c r="W1145" i="1"/>
  <c r="AD1144" i="1"/>
  <c r="Z1144" i="1"/>
  <c r="V1144" i="1"/>
  <c r="AC1143" i="1"/>
  <c r="Y1143" i="1"/>
  <c r="U1143" i="1"/>
  <c r="AB1142" i="1"/>
  <c r="X1142" i="1"/>
  <c r="AB1141" i="1"/>
  <c r="X1141" i="1"/>
  <c r="AA1140" i="1"/>
  <c r="W1140" i="1"/>
  <c r="AD1139" i="1"/>
  <c r="Z1139" i="1"/>
  <c r="V1139" i="1"/>
  <c r="AC1138" i="1"/>
  <c r="Y1138" i="1"/>
  <c r="U1138" i="1"/>
  <c r="AC1137" i="1"/>
  <c r="Y1137" i="1"/>
  <c r="U1137" i="1"/>
  <c r="AB1136" i="1"/>
  <c r="X1136" i="1"/>
  <c r="AA1135" i="1"/>
  <c r="W1135" i="1"/>
  <c r="AC1133" i="1"/>
  <c r="Y1133" i="1"/>
  <c r="U1133" i="1"/>
  <c r="AB1132" i="1"/>
  <c r="X1132" i="1"/>
  <c r="AA1131" i="1"/>
  <c r="W1131" i="1"/>
  <c r="AD1130" i="1"/>
  <c r="Z1130" i="1"/>
  <c r="V1130" i="1"/>
  <c r="AC1129" i="1"/>
  <c r="Y1129" i="1"/>
  <c r="U1129" i="1"/>
  <c r="AB1128" i="1"/>
  <c r="X1128" i="1"/>
  <c r="AA1127" i="1"/>
  <c r="W1127" i="1"/>
  <c r="AD1126" i="1"/>
  <c r="Z1126" i="1"/>
  <c r="V1126" i="1"/>
  <c r="AC1125" i="1"/>
  <c r="Y1125" i="1"/>
  <c r="U1125" i="1"/>
  <c r="AB1124" i="1"/>
  <c r="X1124" i="1"/>
  <c r="AA1123" i="1"/>
  <c r="W1123" i="1"/>
  <c r="AD1122" i="1"/>
  <c r="Z1122" i="1"/>
  <c r="V1122" i="1"/>
  <c r="AC1121" i="1"/>
  <c r="Y1121" i="1"/>
  <c r="U1121" i="1"/>
  <c r="AC1120" i="1"/>
  <c r="Y1120" i="1"/>
  <c r="U1120" i="1"/>
  <c r="AB1119" i="1"/>
  <c r="X1119" i="1"/>
  <c r="AA1118" i="1"/>
  <c r="W1118" i="1"/>
  <c r="AD1117" i="1"/>
  <c r="Z1117" i="1"/>
  <c r="V1117" i="1"/>
  <c r="AD1116" i="1"/>
  <c r="Z1116" i="1"/>
  <c r="V1116" i="1"/>
  <c r="AA1115" i="1"/>
  <c r="W1115" i="1"/>
  <c r="AD1114" i="1"/>
  <c r="Z1114" i="1"/>
  <c r="V1114" i="1"/>
  <c r="AC1113" i="1"/>
  <c r="Y1113" i="1"/>
  <c r="U1113" i="1"/>
  <c r="AC1112" i="1"/>
  <c r="Y1112" i="1"/>
  <c r="U1112" i="1"/>
  <c r="AB1111" i="1"/>
  <c r="X1111" i="1"/>
  <c r="AA1110" i="1"/>
  <c r="W1110" i="1"/>
  <c r="AD1109" i="1"/>
  <c r="Z1109" i="1"/>
  <c r="V1109" i="1"/>
  <c r="AC1108" i="1"/>
  <c r="Y1108" i="1"/>
  <c r="U1108" i="1"/>
  <c r="AB1107" i="1"/>
  <c r="X1107" i="1"/>
  <c r="AA1106" i="1"/>
  <c r="W1106" i="1"/>
  <c r="AD1105" i="1"/>
  <c r="Z1105" i="1"/>
  <c r="V1105" i="1"/>
  <c r="AD1104" i="1"/>
  <c r="Z1104" i="1"/>
  <c r="V1104" i="1"/>
  <c r="AC1103" i="1"/>
  <c r="Y1103" i="1"/>
  <c r="U1103" i="1"/>
  <c r="AB1102" i="1"/>
  <c r="X1102" i="1"/>
  <c r="AA1101" i="1"/>
  <c r="W1101" i="1"/>
  <c r="AA1100" i="1"/>
  <c r="W1100" i="1"/>
  <c r="AD1099" i="1"/>
  <c r="Z1099" i="1"/>
  <c r="V1099" i="1"/>
  <c r="AC1098" i="1"/>
  <c r="Y1098" i="1"/>
  <c r="U1098" i="1"/>
  <c r="AB1097" i="1"/>
  <c r="X1097" i="1"/>
  <c r="AB1096" i="1"/>
  <c r="X1096" i="1"/>
  <c r="AA1095" i="1"/>
  <c r="W1095" i="1"/>
  <c r="AD1094" i="1"/>
  <c r="Z1094" i="1"/>
  <c r="V1094" i="1"/>
  <c r="AC1093" i="1"/>
  <c r="Y1093" i="1"/>
  <c r="U1093" i="1"/>
  <c r="AB1091" i="1"/>
  <c r="X1091" i="1"/>
  <c r="AA1090" i="1"/>
  <c r="W1090" i="1"/>
  <c r="AD1089" i="1"/>
  <c r="Z1089" i="1"/>
  <c r="V1089" i="1"/>
  <c r="AC1088" i="1"/>
  <c r="Y1088" i="1"/>
  <c r="U1088" i="1"/>
  <c r="AB1087" i="1"/>
  <c r="X1087" i="1"/>
  <c r="AA1086" i="1"/>
  <c r="W1086" i="1"/>
  <c r="AD1085" i="1"/>
  <c r="Z1085" i="1"/>
  <c r="V1085" i="1"/>
  <c r="AD1084" i="1"/>
  <c r="Z1084" i="1"/>
  <c r="V1084" i="1"/>
  <c r="AC1083" i="1"/>
  <c r="Y1083" i="1"/>
  <c r="U1083" i="1"/>
  <c r="AB1080" i="1"/>
  <c r="X1080" i="1"/>
  <c r="AA1079" i="1"/>
  <c r="W1079" i="1"/>
  <c r="AA1078" i="1"/>
  <c r="W1078" i="1"/>
  <c r="AD1077" i="1"/>
  <c r="Z1077" i="1"/>
  <c r="V1077" i="1"/>
  <c r="AC1076" i="1"/>
  <c r="Y1076" i="1"/>
  <c r="U1076" i="1"/>
  <c r="AB1075" i="1"/>
  <c r="X1075" i="1"/>
  <c r="AA1074" i="1"/>
  <c r="W1074" i="1"/>
  <c r="AD1072" i="1"/>
  <c r="Z1072" i="1"/>
  <c r="V1072" i="1"/>
  <c r="AC1071" i="1"/>
  <c r="Y1071" i="1"/>
  <c r="U1071" i="1"/>
  <c r="AC1070" i="1"/>
  <c r="Y1070" i="1"/>
  <c r="U1070" i="1"/>
  <c r="AB1069" i="1"/>
  <c r="X1069" i="1"/>
  <c r="AA1068" i="1"/>
  <c r="W1068" i="1"/>
  <c r="AD1067" i="1"/>
  <c r="Z1067" i="1"/>
  <c r="V1067" i="1"/>
  <c r="AC1066" i="1"/>
  <c r="Y1066" i="1"/>
  <c r="U1066" i="1"/>
  <c r="AC1065" i="1"/>
  <c r="Y1065" i="1"/>
  <c r="U1065" i="1"/>
  <c r="AB1064" i="1"/>
  <c r="X1064" i="1"/>
  <c r="AA1063" i="1"/>
  <c r="W1063" i="1"/>
  <c r="AC1061" i="1"/>
  <c r="Y1061" i="1"/>
  <c r="U1061" i="1"/>
  <c r="AB1060" i="1"/>
  <c r="X1060" i="1"/>
  <c r="AA1059" i="1"/>
  <c r="W1059" i="1"/>
  <c r="AD1058" i="1"/>
  <c r="Z1058" i="1"/>
  <c r="V1058" i="1"/>
  <c r="AC1057" i="1"/>
  <c r="Y1057" i="1"/>
  <c r="U1057" i="1"/>
  <c r="AB1056" i="1"/>
  <c r="X1056" i="1"/>
  <c r="AA1055" i="1"/>
  <c r="W1055" i="1"/>
  <c r="AD1054" i="1"/>
  <c r="Z1054" i="1"/>
  <c r="V1054" i="1"/>
  <c r="AD1053" i="1"/>
  <c r="Z1053" i="1"/>
  <c r="V1053" i="1"/>
  <c r="AC1052" i="1"/>
  <c r="Y1052" i="1"/>
  <c r="U1052" i="1"/>
  <c r="AB1051" i="1"/>
  <c r="X1051" i="1"/>
  <c r="AA1050" i="1"/>
  <c r="W1050" i="1"/>
  <c r="AD1049" i="1"/>
  <c r="Z1049" i="1"/>
  <c r="V1049" i="1"/>
  <c r="AD1048" i="1"/>
  <c r="Z1048" i="1"/>
  <c r="V1048" i="1"/>
  <c r="AC1047" i="1"/>
  <c r="Y1047" i="1"/>
  <c r="U1047" i="1"/>
  <c r="O1047" i="1" s="1"/>
  <c r="AB1046" i="1"/>
  <c r="X1046" i="1"/>
  <c r="AB1045" i="1"/>
  <c r="X1045" i="1"/>
  <c r="AA1044" i="1"/>
  <c r="W1044" i="1"/>
  <c r="AD1043" i="1"/>
  <c r="Z1043" i="1"/>
  <c r="V1043" i="1"/>
  <c r="AC1042" i="1"/>
  <c r="Y1042" i="1"/>
  <c r="U1042" i="1"/>
  <c r="AC1041" i="1"/>
  <c r="Y1041" i="1"/>
  <c r="U1041" i="1"/>
  <c r="AB1040" i="1"/>
  <c r="X1040" i="1"/>
  <c r="AA1039" i="1"/>
  <c r="W1039" i="1"/>
  <c r="AD1038" i="1"/>
  <c r="Z1038" i="1"/>
  <c r="V1038" i="1"/>
  <c r="AC1037" i="1"/>
  <c r="Y1037" i="1"/>
  <c r="U1037" i="1"/>
  <c r="AB1036" i="1"/>
  <c r="X1036" i="1"/>
  <c r="AA1033" i="1"/>
  <c r="W1033" i="1"/>
  <c r="AA1032" i="1"/>
  <c r="W1032" i="1"/>
  <c r="AD1031" i="1"/>
  <c r="Z1031" i="1"/>
  <c r="V1031" i="1"/>
  <c r="AC1030" i="1"/>
  <c r="Y1030" i="1"/>
  <c r="U1030" i="1"/>
  <c r="AB1029" i="1"/>
  <c r="X1029" i="1"/>
  <c r="AA1028" i="1"/>
  <c r="W1028" i="1"/>
  <c r="AD1027" i="1"/>
  <c r="Z1027" i="1"/>
  <c r="V1027" i="1"/>
  <c r="AD1026" i="1"/>
  <c r="Z1026" i="1"/>
  <c r="V1026" i="1"/>
  <c r="AC1025" i="1"/>
  <c r="Y1025" i="1"/>
  <c r="U1025" i="1"/>
  <c r="AB1024" i="1"/>
  <c r="X1024" i="1"/>
  <c r="AA1023" i="1"/>
  <c r="W1023" i="1"/>
  <c r="AA1022" i="1"/>
  <c r="W1022" i="1"/>
  <c r="AD1021" i="1"/>
  <c r="Z1021" i="1"/>
  <c r="V1021" i="1"/>
  <c r="AC1020" i="1"/>
  <c r="Y1020" i="1"/>
  <c r="U1020" i="1"/>
  <c r="AB1019" i="1"/>
  <c r="X1019" i="1"/>
  <c r="AB1018" i="1"/>
  <c r="X1018" i="1"/>
  <c r="AC1015" i="1"/>
  <c r="Y1015" i="1"/>
  <c r="U1015" i="1"/>
  <c r="AB1014" i="1"/>
  <c r="X1014" i="1"/>
  <c r="AD1012" i="1"/>
  <c r="Z1012" i="1"/>
  <c r="V1012" i="1"/>
  <c r="AD1011" i="1"/>
  <c r="Z1011" i="1"/>
  <c r="V1011" i="1"/>
  <c r="AC1010" i="1"/>
  <c r="Y1010" i="1"/>
  <c r="U1010" i="1"/>
  <c r="AB1009" i="1"/>
  <c r="X1009" i="1"/>
  <c r="AA1008" i="1"/>
  <c r="W1008" i="1"/>
  <c r="AA1007" i="1"/>
  <c r="W1007" i="1"/>
  <c r="AD1006" i="1"/>
  <c r="Z1006" i="1"/>
  <c r="V1006" i="1"/>
  <c r="AC1005" i="1"/>
  <c r="Y1005" i="1"/>
  <c r="U1005" i="1"/>
  <c r="AB1004" i="1"/>
  <c r="X1004" i="1"/>
  <c r="AD1001" i="1"/>
  <c r="Z1001" i="1"/>
  <c r="V1001" i="1"/>
  <c r="AC1000" i="1"/>
  <c r="Y1000" i="1"/>
  <c r="U1000" i="1"/>
  <c r="AB999" i="1"/>
  <c r="X999" i="1"/>
  <c r="AA998" i="1"/>
  <c r="W998" i="1"/>
  <c r="AD997" i="1"/>
  <c r="Z997" i="1"/>
  <c r="V997" i="1"/>
  <c r="AC996" i="1"/>
  <c r="Y996" i="1"/>
  <c r="U996" i="1"/>
  <c r="AB995" i="1"/>
  <c r="X995" i="1"/>
  <c r="AA994" i="1"/>
  <c r="W994" i="1"/>
  <c r="V1993" i="1"/>
  <c r="AB1990" i="1"/>
  <c r="U1976" i="1"/>
  <c r="O1976" i="1" s="1"/>
  <c r="R1976" i="1" s="1"/>
  <c r="U1960" i="1"/>
  <c r="O1960" i="1" s="1"/>
  <c r="R1960" i="1" s="1"/>
  <c r="Z1930" i="1"/>
  <c r="Y1917" i="1"/>
  <c r="U1908" i="1"/>
  <c r="O1908" i="1" s="1"/>
  <c r="R1908" i="1" s="1"/>
  <c r="U1903" i="1"/>
  <c r="V1886" i="1"/>
  <c r="Y1878" i="1"/>
  <c r="U1873" i="1"/>
  <c r="X1858" i="1"/>
  <c r="Z1851" i="1"/>
  <c r="AA1843" i="1"/>
  <c r="AB1835" i="1"/>
  <c r="V1828" i="1"/>
  <c r="U1824" i="1"/>
  <c r="O1824" i="1" s="1"/>
  <c r="P1824" i="1" s="1"/>
  <c r="Q1824" i="1" s="1"/>
  <c r="Z1815" i="1"/>
  <c r="X1807" i="1"/>
  <c r="W1799" i="1"/>
  <c r="U1795" i="1"/>
  <c r="O1795" i="1" s="1"/>
  <c r="R1795" i="1" s="1"/>
  <c r="AB1786" i="1"/>
  <c r="AC1781" i="1"/>
  <c r="X1775" i="1"/>
  <c r="Y1771" i="1"/>
  <c r="V1770" i="1"/>
  <c r="Y1766" i="1"/>
  <c r="V1765" i="1"/>
  <c r="Y1762" i="1"/>
  <c r="V1761" i="1"/>
  <c r="Z1758" i="1"/>
  <c r="U1757" i="1"/>
  <c r="AA1754" i="1"/>
  <c r="AB1750" i="1"/>
  <c r="V1747" i="1"/>
  <c r="V1745" i="1"/>
  <c r="W1743" i="1"/>
  <c r="Y1739" i="1"/>
  <c r="V1738" i="1"/>
  <c r="Y1735" i="1"/>
  <c r="V1734" i="1"/>
  <c r="Y1731" i="1"/>
  <c r="V1730" i="1"/>
  <c r="Z1727" i="1"/>
  <c r="U1726" i="1"/>
  <c r="O1726" i="1" s="1"/>
  <c r="D1048" i="10" s="1"/>
  <c r="F1048" i="10" s="1"/>
  <c r="X1719" i="1"/>
  <c r="X1715" i="1"/>
  <c r="X1714" i="1"/>
  <c r="X1711" i="1"/>
  <c r="Y1710" i="1"/>
  <c r="AD1707" i="1"/>
  <c r="V1706" i="1"/>
  <c r="AD1703" i="1"/>
  <c r="V1702" i="1"/>
  <c r="AD1699" i="1"/>
  <c r="V1698" i="1"/>
  <c r="AD1695" i="1"/>
  <c r="V1694" i="1"/>
  <c r="AD1690" i="1"/>
  <c r="Y1689" i="1"/>
  <c r="AB1688" i="1"/>
  <c r="W1687" i="1"/>
  <c r="V1686" i="1"/>
  <c r="U1684" i="1"/>
  <c r="AC1680" i="1"/>
  <c r="AB1679" i="1"/>
  <c r="W1678" i="1"/>
  <c r="Z1677" i="1"/>
  <c r="U1676" i="1"/>
  <c r="AD1673" i="1"/>
  <c r="AB1672" i="1"/>
  <c r="W1671" i="1"/>
  <c r="AA1670" i="1"/>
  <c r="X1669" i="1"/>
  <c r="U1668" i="1"/>
  <c r="AC1662" i="1"/>
  <c r="AB1661" i="1"/>
  <c r="X1660" i="1"/>
  <c r="AC1655" i="1"/>
  <c r="Z1654" i="1"/>
  <c r="AA1653" i="1"/>
  <c r="U1651" i="1"/>
  <c r="AC1646" i="1"/>
  <c r="Z1645" i="1"/>
  <c r="AB1644" i="1"/>
  <c r="W1643" i="1"/>
  <c r="V1642" i="1"/>
  <c r="AD1638" i="1"/>
  <c r="AA1637" i="1"/>
  <c r="X1636" i="1"/>
  <c r="Z1635" i="1"/>
  <c r="AD1631" i="1"/>
  <c r="AA1630" i="1"/>
  <c r="Y1629" i="1"/>
  <c r="AB1628" i="1"/>
  <c r="W1627" i="1"/>
  <c r="V1626" i="1"/>
  <c r="AD1622" i="1"/>
  <c r="AB1621" i="1"/>
  <c r="W1620" i="1"/>
  <c r="AA1619" i="1"/>
  <c r="U1617" i="1"/>
  <c r="V1616" i="1"/>
  <c r="AC1612" i="1"/>
  <c r="Z1611" i="1"/>
  <c r="AA1610" i="1"/>
  <c r="X1609" i="1"/>
  <c r="V1608" i="1"/>
  <c r="AD1604" i="1"/>
  <c r="Z1603" i="1"/>
  <c r="AA1602" i="1"/>
  <c r="X1601" i="1"/>
  <c r="U1600" i="1"/>
  <c r="AD1596" i="1"/>
  <c r="Y1595" i="1"/>
  <c r="AB1594" i="1"/>
  <c r="W1593" i="1"/>
  <c r="W1592" i="1"/>
  <c r="Z1591" i="1"/>
  <c r="U1590" i="1"/>
  <c r="AC1586" i="1"/>
  <c r="AB1585" i="1"/>
  <c r="U1583" i="1"/>
  <c r="AC1579" i="1"/>
  <c r="Z1578" i="1"/>
  <c r="AA1577" i="1"/>
  <c r="X1576" i="1"/>
  <c r="U1575" i="1"/>
  <c r="AD1571" i="1"/>
  <c r="Y1570" i="1"/>
  <c r="AB1569" i="1"/>
  <c r="V1567" i="1"/>
  <c r="AC1563" i="1"/>
  <c r="AC1562" i="1"/>
  <c r="Z1561" i="1"/>
  <c r="AA1560" i="1"/>
  <c r="X1557" i="1"/>
  <c r="X1556" i="1"/>
  <c r="Y1555" i="1"/>
  <c r="Z1554" i="1"/>
  <c r="AB1553" i="1"/>
  <c r="V1552" i="1"/>
  <c r="W1551" i="1"/>
  <c r="AC1549" i="1"/>
  <c r="AC1548" i="1"/>
  <c r="U1545" i="1"/>
  <c r="X1544" i="1"/>
  <c r="AD1543" i="1"/>
  <c r="X1543" i="1"/>
  <c r="AB1542" i="1"/>
  <c r="X1541" i="1"/>
  <c r="AC1540" i="1"/>
  <c r="U1540" i="1"/>
  <c r="Z1539" i="1"/>
  <c r="W1538" i="1"/>
  <c r="AA1537" i="1"/>
  <c r="W1536" i="1"/>
  <c r="Y1535" i="1"/>
  <c r="AD1534" i="1"/>
  <c r="V1534" i="1"/>
  <c r="AA1533" i="1"/>
  <c r="W1532" i="1"/>
  <c r="AB1531" i="1"/>
  <c r="V1531" i="1"/>
  <c r="AA1530" i="1"/>
  <c r="Y1529" i="1"/>
  <c r="AC1528" i="1"/>
  <c r="U1528" i="1"/>
  <c r="Z1527" i="1"/>
  <c r="AD1526" i="1"/>
  <c r="V1526" i="1"/>
  <c r="AB1525" i="1"/>
  <c r="U1525" i="1"/>
  <c r="W1523" i="1"/>
  <c r="AB1522" i="1"/>
  <c r="V1522" i="1"/>
  <c r="AA1521" i="1"/>
  <c r="Y1520" i="1"/>
  <c r="AC1519" i="1"/>
  <c r="U1519" i="1"/>
  <c r="Z1518" i="1"/>
  <c r="AD1517" i="1"/>
  <c r="V1517" i="1"/>
  <c r="AB1516" i="1"/>
  <c r="U1516" i="1"/>
  <c r="AA1515" i="1"/>
  <c r="X1514" i="1"/>
  <c r="AD1513" i="1"/>
  <c r="W1513" i="1"/>
  <c r="AC1512" i="1"/>
  <c r="X1512" i="1"/>
  <c r="AC1511" i="1"/>
  <c r="X1511" i="1"/>
  <c r="AD1509" i="1"/>
  <c r="X1509" i="1"/>
  <c r="AD1508" i="1"/>
  <c r="Y1508" i="1"/>
  <c r="Z1507" i="1"/>
  <c r="U1507" i="1"/>
  <c r="AA1506" i="1"/>
  <c r="U1506" i="1"/>
  <c r="AB1505" i="1"/>
  <c r="W1505" i="1"/>
  <c r="AA1503" i="1"/>
  <c r="V1503" i="1"/>
  <c r="AA1502" i="1"/>
  <c r="V1502" i="1"/>
  <c r="AD1498" i="1"/>
  <c r="Y1498" i="1"/>
  <c r="AA1497" i="1"/>
  <c r="V1497" i="1"/>
  <c r="AC1496" i="1"/>
  <c r="X1496" i="1"/>
  <c r="AC1495" i="1"/>
  <c r="X1495" i="1"/>
  <c r="AD1494" i="1"/>
  <c r="X1494" i="1"/>
  <c r="Z1493" i="1"/>
  <c r="Z1492" i="1"/>
  <c r="U1492" i="1"/>
  <c r="AB1491" i="1"/>
  <c r="V1491" i="1"/>
  <c r="AB1490" i="1"/>
  <c r="W1490" i="1"/>
  <c r="AB1489" i="1"/>
  <c r="W1489" i="1"/>
  <c r="AC1487" i="1"/>
  <c r="W1487" i="1"/>
  <c r="AD1486" i="1"/>
  <c r="Y1486" i="1"/>
  <c r="Y1485" i="1"/>
  <c r="AA1484" i="1"/>
  <c r="U1484" i="1"/>
  <c r="AA1483" i="1"/>
  <c r="V1483" i="1"/>
  <c r="AA1482" i="1"/>
  <c r="V1482" i="1"/>
  <c r="AC1481" i="1"/>
  <c r="X1481" i="1"/>
  <c r="AA1480" i="1"/>
  <c r="W1480" i="1"/>
  <c r="AD1479" i="1"/>
  <c r="Z1479" i="1"/>
  <c r="V1479" i="1"/>
  <c r="AC1478" i="1"/>
  <c r="Y1478" i="1"/>
  <c r="U1478" i="1"/>
  <c r="AB1477" i="1"/>
  <c r="X1477" i="1"/>
  <c r="AB1476" i="1"/>
  <c r="X1476" i="1"/>
  <c r="AC1475" i="1"/>
  <c r="Y1475" i="1"/>
  <c r="U1475" i="1"/>
  <c r="O1475" i="1" s="1"/>
  <c r="AB1474" i="1"/>
  <c r="X1474" i="1"/>
  <c r="AA1473" i="1"/>
  <c r="W1473" i="1"/>
  <c r="AA1472" i="1"/>
  <c r="W1472" i="1"/>
  <c r="AD1471" i="1"/>
  <c r="Z1471" i="1"/>
  <c r="V1471" i="1"/>
  <c r="AC1470" i="1"/>
  <c r="Y1470" i="1"/>
  <c r="U1470" i="1"/>
  <c r="AB1469" i="1"/>
  <c r="X1469" i="1"/>
  <c r="AB1468" i="1"/>
  <c r="X1468" i="1"/>
  <c r="AA1467" i="1"/>
  <c r="W1467" i="1"/>
  <c r="AD1466" i="1"/>
  <c r="Z1466" i="1"/>
  <c r="V1466" i="1"/>
  <c r="AC1465" i="1"/>
  <c r="Y1465" i="1"/>
  <c r="U1465" i="1"/>
  <c r="AB1464" i="1"/>
  <c r="X1464" i="1"/>
  <c r="AA1463" i="1"/>
  <c r="W1463" i="1"/>
  <c r="AD1462" i="1"/>
  <c r="Z1462" i="1"/>
  <c r="V1462" i="1"/>
  <c r="AC1461" i="1"/>
  <c r="Y1461" i="1"/>
  <c r="U1461" i="1"/>
  <c r="AC1460" i="1"/>
  <c r="Y1460" i="1"/>
  <c r="U1460" i="1"/>
  <c r="AB1459" i="1"/>
  <c r="X1459" i="1"/>
  <c r="AA1458" i="1"/>
  <c r="W1458" i="1"/>
  <c r="AD1457" i="1"/>
  <c r="Z1457" i="1"/>
  <c r="V1457" i="1"/>
  <c r="AD1456" i="1"/>
  <c r="Z1456" i="1"/>
  <c r="V1456" i="1"/>
  <c r="AC1455" i="1"/>
  <c r="Y1455" i="1"/>
  <c r="U1455" i="1"/>
  <c r="AB1454" i="1"/>
  <c r="X1454" i="1"/>
  <c r="AA1453" i="1"/>
  <c r="W1453" i="1"/>
  <c r="AA1452" i="1"/>
  <c r="W1452" i="1"/>
  <c r="AD1451" i="1"/>
  <c r="Z1451" i="1"/>
  <c r="V1451" i="1"/>
  <c r="AC1450" i="1"/>
  <c r="Y1450" i="1"/>
  <c r="U1450" i="1"/>
  <c r="AB1449" i="1"/>
  <c r="X1449" i="1"/>
  <c r="AB1448" i="1"/>
  <c r="X1448" i="1"/>
  <c r="AA1447" i="1"/>
  <c r="W1447" i="1"/>
  <c r="AD1446" i="1"/>
  <c r="Z1446" i="1"/>
  <c r="V1446" i="1"/>
  <c r="AC1445" i="1"/>
  <c r="Y1445" i="1"/>
  <c r="U1445" i="1"/>
  <c r="AC1444" i="1"/>
  <c r="Y1444" i="1"/>
  <c r="U1444" i="1"/>
  <c r="AB1442" i="1"/>
  <c r="X1442" i="1"/>
  <c r="AA1440" i="1"/>
  <c r="W1440" i="1"/>
  <c r="AD1439" i="1"/>
  <c r="Z1439" i="1"/>
  <c r="V1439" i="1"/>
  <c r="AD1438" i="1"/>
  <c r="Z1438" i="1"/>
  <c r="V1438" i="1"/>
  <c r="AC1437" i="1"/>
  <c r="Y1437" i="1"/>
  <c r="U1437" i="1"/>
  <c r="AB1436" i="1"/>
  <c r="X1436" i="1"/>
  <c r="AA1435" i="1"/>
  <c r="W1435" i="1"/>
  <c r="AA1434" i="1"/>
  <c r="W1434" i="1"/>
  <c r="AD1433" i="1"/>
  <c r="Z1433" i="1"/>
  <c r="V1433" i="1"/>
  <c r="AC1432" i="1"/>
  <c r="Y1432" i="1"/>
  <c r="U1432" i="1"/>
  <c r="AB1431" i="1"/>
  <c r="X1431" i="1"/>
  <c r="AA1430" i="1"/>
  <c r="W1430" i="1"/>
  <c r="AD1428" i="1"/>
  <c r="Z1428" i="1"/>
  <c r="V1428" i="1"/>
  <c r="AC1427" i="1"/>
  <c r="Y1427" i="1"/>
  <c r="U1427" i="1"/>
  <c r="AB1426" i="1"/>
  <c r="X1426" i="1"/>
  <c r="AA1425" i="1"/>
  <c r="W1425" i="1"/>
  <c r="AA1424" i="1"/>
  <c r="W1424" i="1"/>
  <c r="AD1423" i="1"/>
  <c r="Z1423" i="1"/>
  <c r="V1423" i="1"/>
  <c r="AC1422" i="1"/>
  <c r="Y1422" i="1"/>
  <c r="U1422" i="1"/>
  <c r="AB1421" i="1"/>
  <c r="X1421" i="1"/>
  <c r="AB1420" i="1"/>
  <c r="X1420" i="1"/>
  <c r="AA1419" i="1"/>
  <c r="W1419" i="1"/>
  <c r="AD1418" i="1"/>
  <c r="Z1418" i="1"/>
  <c r="V1418" i="1"/>
  <c r="AC1417" i="1"/>
  <c r="Y1417" i="1"/>
  <c r="U1417" i="1"/>
  <c r="AC1416" i="1"/>
  <c r="Y1416" i="1"/>
  <c r="U1416" i="1"/>
  <c r="AB1415" i="1"/>
  <c r="X1415" i="1"/>
  <c r="AA1414" i="1"/>
  <c r="W1414" i="1"/>
  <c r="AD1413" i="1"/>
  <c r="Z1413" i="1"/>
  <c r="V1413" i="1"/>
  <c r="AC1412" i="1"/>
  <c r="Y1412" i="1"/>
  <c r="U1412" i="1"/>
  <c r="AB1411" i="1"/>
  <c r="X1411" i="1"/>
  <c r="AA1408" i="1"/>
  <c r="W1408" i="1"/>
  <c r="AD1407" i="1"/>
  <c r="Z1407" i="1"/>
  <c r="V1407" i="1"/>
  <c r="AD1406" i="1"/>
  <c r="Z1406" i="1"/>
  <c r="V1406" i="1"/>
  <c r="AC1405" i="1"/>
  <c r="Y1405" i="1"/>
  <c r="U1405" i="1"/>
  <c r="AB1404" i="1"/>
  <c r="X1404" i="1"/>
  <c r="AA1403" i="1"/>
  <c r="W1403" i="1"/>
  <c r="AD1402" i="1"/>
  <c r="Z1402" i="1"/>
  <c r="V1402" i="1"/>
  <c r="AC1401" i="1"/>
  <c r="Y1401" i="1"/>
  <c r="U1401" i="1"/>
  <c r="AB1400" i="1"/>
  <c r="X1400" i="1"/>
  <c r="AB1398" i="1"/>
  <c r="X1398" i="1"/>
  <c r="AA1397" i="1"/>
  <c r="W1397" i="1"/>
  <c r="AD1396" i="1"/>
  <c r="Z1396" i="1"/>
  <c r="V1396" i="1"/>
  <c r="AC1395" i="1"/>
  <c r="Y1395" i="1"/>
  <c r="U1395" i="1"/>
  <c r="AB1394" i="1"/>
  <c r="X1394" i="1"/>
  <c r="AA1393" i="1"/>
  <c r="W1393" i="1"/>
  <c r="AD1392" i="1"/>
  <c r="Z1392" i="1"/>
  <c r="V1392" i="1"/>
  <c r="AC1391" i="1"/>
  <c r="Y1391" i="1"/>
  <c r="U1391" i="1"/>
  <c r="AB1390" i="1"/>
  <c r="X1390" i="1"/>
  <c r="AA1389" i="1"/>
  <c r="W1389" i="1"/>
  <c r="AD1388" i="1"/>
  <c r="Z1388" i="1"/>
  <c r="V1388" i="1"/>
  <c r="AC1387" i="1"/>
  <c r="Y1387" i="1"/>
  <c r="U1387" i="1"/>
  <c r="AB1386" i="1"/>
  <c r="X1386" i="1"/>
  <c r="AA1385" i="1"/>
  <c r="W1385" i="1"/>
  <c r="AD1384" i="1"/>
  <c r="Z1384" i="1"/>
  <c r="V1384" i="1"/>
  <c r="AC1382" i="1"/>
  <c r="Y1382" i="1"/>
  <c r="U1382" i="1"/>
  <c r="AB1381" i="1"/>
  <c r="X1381" i="1"/>
  <c r="AD1379" i="1"/>
  <c r="Z1379" i="1"/>
  <c r="V1379" i="1"/>
  <c r="AC1378" i="1"/>
  <c r="Y1378" i="1"/>
  <c r="U1378" i="1"/>
  <c r="AB1377" i="1"/>
  <c r="X1377" i="1"/>
  <c r="AA1376" i="1"/>
  <c r="W1376" i="1"/>
  <c r="AD1375" i="1"/>
  <c r="Z1375" i="1"/>
  <c r="V1375" i="1"/>
  <c r="AC1374" i="1"/>
  <c r="Y1374" i="1"/>
  <c r="U1374" i="1"/>
  <c r="AB1373" i="1"/>
  <c r="X1373" i="1"/>
  <c r="AA1372" i="1"/>
  <c r="W1372" i="1"/>
  <c r="AD1371" i="1"/>
  <c r="Z1371" i="1"/>
  <c r="V1371" i="1"/>
  <c r="AD1370" i="1"/>
  <c r="Z1370" i="1"/>
  <c r="V1370" i="1"/>
  <c r="AC1369" i="1"/>
  <c r="Y1369" i="1"/>
  <c r="U1369" i="1"/>
  <c r="AB1368" i="1"/>
  <c r="X1368" i="1"/>
  <c r="AA1366" i="1"/>
  <c r="W1366" i="1"/>
  <c r="AA1365" i="1"/>
  <c r="W1365" i="1"/>
  <c r="AD1364" i="1"/>
  <c r="Z1364" i="1"/>
  <c r="V1364" i="1"/>
  <c r="AC1363" i="1"/>
  <c r="Y1363" i="1"/>
  <c r="U1363" i="1"/>
  <c r="AB1362" i="1"/>
  <c r="X1362" i="1"/>
  <c r="AA1361" i="1"/>
  <c r="W1361" i="1"/>
  <c r="AD1360" i="1"/>
  <c r="Z1360" i="1"/>
  <c r="V1360" i="1"/>
  <c r="AC1359" i="1"/>
  <c r="Y1359" i="1"/>
  <c r="U1359" i="1"/>
  <c r="AB1358" i="1"/>
  <c r="X1358" i="1"/>
  <c r="AA1357" i="1"/>
  <c r="W1357" i="1"/>
  <c r="AD1356" i="1"/>
  <c r="Z1356" i="1"/>
  <c r="V1356" i="1"/>
  <c r="AC1351" i="1"/>
  <c r="Y1351" i="1"/>
  <c r="U1351" i="1"/>
  <c r="AA1349" i="1"/>
  <c r="W1349" i="1"/>
  <c r="AD1348" i="1"/>
  <c r="Z1348" i="1"/>
  <c r="V1348" i="1"/>
  <c r="AC1347" i="1"/>
  <c r="Y1347" i="1"/>
  <c r="U1347" i="1"/>
  <c r="AB1346" i="1"/>
  <c r="X1346" i="1"/>
  <c r="AA1345" i="1"/>
  <c r="W1345" i="1"/>
  <c r="AD1344" i="1"/>
  <c r="Z1344" i="1"/>
  <c r="V1344" i="1"/>
  <c r="AC1343" i="1"/>
  <c r="Y1343" i="1"/>
  <c r="AC1955" i="1"/>
  <c r="X1912" i="1"/>
  <c r="W1880" i="1"/>
  <c r="AA1867" i="1"/>
  <c r="W1862" i="1"/>
  <c r="AA1845" i="1"/>
  <c r="AC1829" i="1"/>
  <c r="W1801" i="1"/>
  <c r="AB1789" i="1"/>
  <c r="W1779" i="1"/>
  <c r="AB1776" i="1"/>
  <c r="Y1768" i="1"/>
  <c r="Y1764" i="1"/>
  <c r="Z1760" i="1"/>
  <c r="Z1756" i="1"/>
  <c r="V1748" i="1"/>
  <c r="W1740" i="1"/>
  <c r="V1736" i="1"/>
  <c r="V1732" i="1"/>
  <c r="U1728" i="1"/>
  <c r="X1716" i="1"/>
  <c r="V1712" i="1"/>
  <c r="AA1708" i="1"/>
  <c r="AA1704" i="1"/>
  <c r="AA1700" i="1"/>
  <c r="AA1696" i="1"/>
  <c r="AB1692" i="1"/>
  <c r="W1689" i="1"/>
  <c r="AB1683" i="1"/>
  <c r="W1680" i="1"/>
  <c r="AC1676" i="1"/>
  <c r="X1673" i="1"/>
  <c r="Z1667" i="1"/>
  <c r="AC1664" i="1"/>
  <c r="Z1663" i="1"/>
  <c r="Z1658" i="1"/>
  <c r="AA1655" i="1"/>
  <c r="AB1650" i="1"/>
  <c r="Z1647" i="1"/>
  <c r="U1646" i="1"/>
  <c r="V1644" i="1"/>
  <c r="AB1640" i="1"/>
  <c r="Y1637" i="1"/>
  <c r="AD1633" i="1"/>
  <c r="AD1626" i="1"/>
  <c r="AC1624" i="1"/>
  <c r="Y1623" i="1"/>
  <c r="AD1616" i="1"/>
  <c r="AC1614" i="1"/>
  <c r="X1613" i="1"/>
  <c r="Y1607" i="1"/>
  <c r="AB1604" i="1"/>
  <c r="AC1600" i="1"/>
  <c r="AC1598" i="1"/>
  <c r="X1597" i="1"/>
  <c r="AB1589" i="1"/>
  <c r="W1586" i="1"/>
  <c r="AC1583" i="1"/>
  <c r="AC1581" i="1"/>
  <c r="X1580" i="1"/>
  <c r="Z1574" i="1"/>
  <c r="AB1571" i="1"/>
  <c r="AB1566" i="1"/>
  <c r="W1563" i="1"/>
  <c r="U1562" i="1"/>
  <c r="U1560" i="1"/>
  <c r="V1554" i="1"/>
  <c r="W1553" i="1"/>
  <c r="Y1549" i="1"/>
  <c r="X1548" i="1"/>
  <c r="AA1545" i="1"/>
  <c r="V1544" i="1"/>
  <c r="AB1543" i="1"/>
  <c r="X1542" i="1"/>
  <c r="W1541" i="1"/>
  <c r="AC1536" i="1"/>
  <c r="U1535" i="1"/>
  <c r="U1534" i="1"/>
  <c r="AD1530" i="1"/>
  <c r="AD1529" i="1"/>
  <c r="AD1527" i="1"/>
  <c r="AA1526" i="1"/>
  <c r="Z1525" i="1"/>
  <c r="V1523" i="1"/>
  <c r="U1520" i="1"/>
  <c r="O1520" i="1" s="1"/>
  <c r="AC1515" i="1"/>
  <c r="AD1514" i="1"/>
  <c r="U1512" i="1"/>
  <c r="W1511" i="1"/>
  <c r="W1509" i="1"/>
  <c r="AA1508" i="1"/>
  <c r="AD1507" i="1"/>
  <c r="U1505" i="1"/>
  <c r="U1502" i="1"/>
  <c r="O1502" i="1" s="1"/>
  <c r="AA1498" i="1"/>
  <c r="U1497" i="1"/>
  <c r="V1496" i="1"/>
  <c r="AA1495" i="1"/>
  <c r="AB1494" i="1"/>
  <c r="W1493" i="1"/>
  <c r="Y1492" i="1"/>
  <c r="Z1491" i="1"/>
  <c r="AA1490" i="1"/>
  <c r="AA1489" i="1"/>
  <c r="AA1487" i="1"/>
  <c r="V1486" i="1"/>
  <c r="X1485" i="1"/>
  <c r="AC1484" i="1"/>
  <c r="AD1483" i="1"/>
  <c r="AD1482" i="1"/>
  <c r="V1481" i="1"/>
  <c r="Z1480" i="1"/>
  <c r="X1479" i="1"/>
  <c r="AA1478" i="1"/>
  <c r="AD1477" i="1"/>
  <c r="V1477" i="1"/>
  <c r="AA1476" i="1"/>
  <c r="AA1475" i="1"/>
  <c r="AD1474" i="1"/>
  <c r="V1474" i="1"/>
  <c r="Z1473" i="1"/>
  <c r="Y1472" i="1"/>
  <c r="AC1471" i="1"/>
  <c r="U1471" i="1"/>
  <c r="O1471" i="1" s="1"/>
  <c r="X1470" i="1"/>
  <c r="AA1469" i="1"/>
  <c r="Z1468" i="1"/>
  <c r="AD1467" i="1"/>
  <c r="V1467" i="1"/>
  <c r="AB1466" i="1"/>
  <c r="W1465" i="1"/>
  <c r="Z1464" i="1"/>
  <c r="AD1463" i="1"/>
  <c r="V1463" i="1"/>
  <c r="AB1462" i="1"/>
  <c r="W1461" i="1"/>
  <c r="AA1460" i="1"/>
  <c r="AD1459" i="1"/>
  <c r="V1459" i="1"/>
  <c r="Z1458" i="1"/>
  <c r="X1457" i="1"/>
  <c r="AB1456" i="1"/>
  <c r="W1455" i="1"/>
  <c r="Z1454" i="1"/>
  <c r="AD1453" i="1"/>
  <c r="V1453" i="1"/>
  <c r="AC1452" i="1"/>
  <c r="U1452" i="1"/>
  <c r="Y1451" i="1"/>
  <c r="AB1450" i="1"/>
  <c r="W1449" i="1"/>
  <c r="AD1448" i="1"/>
  <c r="V1448" i="1"/>
  <c r="Z1447" i="1"/>
  <c r="X1446" i="1"/>
  <c r="AA1445" i="1"/>
  <c r="W1444" i="1"/>
  <c r="W1442" i="1"/>
  <c r="AC1440" i="1"/>
  <c r="U1440" i="1"/>
  <c r="Y1439" i="1"/>
  <c r="AC1438" i="1"/>
  <c r="U1438" i="1"/>
  <c r="X1437" i="1"/>
  <c r="AA1436" i="1"/>
  <c r="Y1435" i="1"/>
  <c r="AD1434" i="1"/>
  <c r="V1434" i="1"/>
  <c r="AB1433" i="1"/>
  <c r="W1432" i="1"/>
  <c r="Z1431" i="1"/>
  <c r="AD1430" i="1"/>
  <c r="V1430" i="1"/>
  <c r="AB1428" i="1"/>
  <c r="W1427" i="1"/>
  <c r="Z1426" i="1"/>
  <c r="AD1425" i="1"/>
  <c r="V1425" i="1"/>
  <c r="AC1424" i="1"/>
  <c r="U1424" i="1"/>
  <c r="Y1423" i="1"/>
  <c r="AB1422" i="1"/>
  <c r="W1421" i="1"/>
  <c r="AD1420" i="1"/>
  <c r="V1420" i="1"/>
  <c r="Z1419" i="1"/>
  <c r="X1418" i="1"/>
  <c r="AA1417" i="1"/>
  <c r="W1416" i="1"/>
  <c r="Z1415" i="1"/>
  <c r="AD1414" i="1"/>
  <c r="V1414" i="1"/>
  <c r="AB1413" i="1"/>
  <c r="W1412" i="1"/>
  <c r="Z1411" i="1"/>
  <c r="AD1408" i="1"/>
  <c r="V1408" i="1"/>
  <c r="AB1407" i="1"/>
  <c r="X1406" i="1"/>
  <c r="AA1405" i="1"/>
  <c r="AD1404" i="1"/>
  <c r="V1404" i="1"/>
  <c r="Z1403" i="1"/>
  <c r="X1402" i="1"/>
  <c r="AA1401" i="1"/>
  <c r="AD1400" i="1"/>
  <c r="V1400" i="1"/>
  <c r="AA1398" i="1"/>
  <c r="Y1397" i="1"/>
  <c r="AC1396" i="1"/>
  <c r="U1396" i="1"/>
  <c r="X1395" i="1"/>
  <c r="AA1394" i="1"/>
  <c r="Y1393" i="1"/>
  <c r="AC1392" i="1"/>
  <c r="U1392" i="1"/>
  <c r="X1391" i="1"/>
  <c r="AA1390" i="1"/>
  <c r="Y1389" i="1"/>
  <c r="AC1388" i="1"/>
  <c r="U1388" i="1"/>
  <c r="X1387" i="1"/>
  <c r="AA1386" i="1"/>
  <c r="Y1385" i="1"/>
  <c r="AC1384" i="1"/>
  <c r="U1384" i="1"/>
  <c r="X1382" i="1"/>
  <c r="AA1381" i="1"/>
  <c r="AC1379" i="1"/>
  <c r="U1379" i="1"/>
  <c r="X1378" i="1"/>
  <c r="AA1377" i="1"/>
  <c r="Y1376" i="1"/>
  <c r="AC1375" i="1"/>
  <c r="U1375" i="1"/>
  <c r="X1374" i="1"/>
  <c r="AA1373" i="1"/>
  <c r="Y1372" i="1"/>
  <c r="AC1371" i="1"/>
  <c r="U1371" i="1"/>
  <c r="Y1370" i="1"/>
  <c r="AB1369" i="1"/>
  <c r="W1368" i="1"/>
  <c r="AC1366" i="1"/>
  <c r="U1366" i="1"/>
  <c r="Z1365" i="1"/>
  <c r="X1364" i="1"/>
  <c r="AA1363" i="1"/>
  <c r="AD1362" i="1"/>
  <c r="V1362" i="1"/>
  <c r="Z1361" i="1"/>
  <c r="X1360" i="1"/>
  <c r="AA1359" i="1"/>
  <c r="AD1358" i="1"/>
  <c r="V1358" i="1"/>
  <c r="Z1357" i="1"/>
  <c r="X1356" i="1"/>
  <c r="AA1351" i="1"/>
  <c r="AC1349" i="1"/>
  <c r="U1349" i="1"/>
  <c r="Y1348" i="1"/>
  <c r="AB1347" i="1"/>
  <c r="W1346" i="1"/>
  <c r="AC1345" i="1"/>
  <c r="U1345" i="1"/>
  <c r="Y1344" i="1"/>
  <c r="AB1343" i="1"/>
  <c r="U1343" i="1"/>
  <c r="AA1341" i="1"/>
  <c r="V1341" i="1"/>
  <c r="AA1339" i="1"/>
  <c r="V1339" i="1"/>
  <c r="AC1338" i="1"/>
  <c r="X1338" i="1"/>
  <c r="AC1337" i="1"/>
  <c r="X1337" i="1"/>
  <c r="Y1336" i="1"/>
  <c r="Z1335" i="1"/>
  <c r="Z1334" i="1"/>
  <c r="U1334" i="1"/>
  <c r="AB1333" i="1"/>
  <c r="V1333" i="1"/>
  <c r="AB1332" i="1"/>
  <c r="W1332" i="1"/>
  <c r="AB1331" i="1"/>
  <c r="W1331" i="1"/>
  <c r="AC1330" i="1"/>
  <c r="W1330" i="1"/>
  <c r="Z1329" i="1"/>
  <c r="U1329" i="1"/>
  <c r="AB1328" i="1"/>
  <c r="V1328" i="1"/>
  <c r="AB1327" i="1"/>
  <c r="W1327" i="1"/>
  <c r="AB1326" i="1"/>
  <c r="W1326" i="1"/>
  <c r="AC1325" i="1"/>
  <c r="W1325" i="1"/>
  <c r="Z1324" i="1"/>
  <c r="U1324" i="1"/>
  <c r="AB1323" i="1"/>
  <c r="V1323" i="1"/>
  <c r="AB1322" i="1"/>
  <c r="W1322" i="1"/>
  <c r="AB1321" i="1"/>
  <c r="W1321" i="1"/>
  <c r="AC1320" i="1"/>
  <c r="W1320" i="1"/>
  <c r="AD1319" i="1"/>
  <c r="Y1319" i="1"/>
  <c r="Y1318" i="1"/>
  <c r="Z1317" i="1"/>
  <c r="Z1316" i="1"/>
  <c r="U1316" i="1"/>
  <c r="AB1315" i="1"/>
  <c r="V1315" i="1"/>
  <c r="AB1314" i="1"/>
  <c r="W1314" i="1"/>
  <c r="AB1313" i="1"/>
  <c r="W1313" i="1"/>
  <c r="AB1311" i="1"/>
  <c r="W1311" i="1"/>
  <c r="AC1310" i="1"/>
  <c r="W1310" i="1"/>
  <c r="AD1309" i="1"/>
  <c r="Y1309" i="1"/>
  <c r="Y1308" i="1"/>
  <c r="Z1307" i="1"/>
  <c r="Z1306" i="1"/>
  <c r="U1306" i="1"/>
  <c r="AB1305" i="1"/>
  <c r="V1305" i="1"/>
  <c r="AB1304" i="1"/>
  <c r="W1304" i="1"/>
  <c r="AB1303" i="1"/>
  <c r="W1303" i="1"/>
  <c r="AC1302" i="1"/>
  <c r="W1302" i="1"/>
  <c r="AD1301" i="1"/>
  <c r="Y1301" i="1"/>
  <c r="Y1300" i="1"/>
  <c r="Z1299" i="1"/>
  <c r="Z1298" i="1"/>
  <c r="U1298" i="1"/>
  <c r="AB1297" i="1"/>
  <c r="V1297" i="1"/>
  <c r="AB1296" i="1"/>
  <c r="W1296" i="1"/>
  <c r="AC1295" i="1"/>
  <c r="X1295" i="1"/>
  <c r="AB1293" i="1"/>
  <c r="W1293" i="1"/>
  <c r="AC1292" i="1"/>
  <c r="W1292" i="1"/>
  <c r="AD1291" i="1"/>
  <c r="Y1291" i="1"/>
  <c r="Y1290" i="1"/>
  <c r="Z1289" i="1"/>
  <c r="Z1288" i="1"/>
  <c r="U1288" i="1"/>
  <c r="AB1287" i="1"/>
  <c r="V1287" i="1"/>
  <c r="AC1286" i="1"/>
  <c r="X1286" i="1"/>
  <c r="AC1285" i="1"/>
  <c r="X1285" i="1"/>
  <c r="AD1284" i="1"/>
  <c r="X1284" i="1"/>
  <c r="AD1283" i="1"/>
  <c r="Y1283" i="1"/>
  <c r="Z1282" i="1"/>
  <c r="U1282" i="1"/>
  <c r="AA1281" i="1"/>
  <c r="U1281" i="1"/>
  <c r="AA1280" i="1"/>
  <c r="V1280" i="1"/>
  <c r="AA1279" i="1"/>
  <c r="V1279" i="1"/>
  <c r="AC1278" i="1"/>
  <c r="X1278" i="1"/>
  <c r="AC1277" i="1"/>
  <c r="X1277" i="1"/>
  <c r="AD1276" i="1"/>
  <c r="X1276" i="1"/>
  <c r="Z1275" i="1"/>
  <c r="Z1273" i="1"/>
  <c r="U1273" i="1"/>
  <c r="AB1272" i="1"/>
  <c r="V1272" i="1"/>
  <c r="AB1271" i="1"/>
  <c r="W1271" i="1"/>
  <c r="AC1270" i="1"/>
  <c r="X1270" i="1"/>
  <c r="AD1268" i="1"/>
  <c r="X1268" i="1"/>
  <c r="AD1267" i="1"/>
  <c r="Y1267" i="1"/>
  <c r="Z1266" i="1"/>
  <c r="U1266" i="1"/>
  <c r="AB1265" i="1"/>
  <c r="V1265" i="1"/>
  <c r="AB1264" i="1"/>
  <c r="W1264" i="1"/>
  <c r="AA1262" i="1"/>
  <c r="V1262" i="1"/>
  <c r="AA1261" i="1"/>
  <c r="V1261" i="1"/>
  <c r="AD1260" i="1"/>
  <c r="Y1260" i="1"/>
  <c r="Z1259" i="1"/>
  <c r="U1259" i="1"/>
  <c r="AA1258" i="1"/>
  <c r="U1258" i="1"/>
  <c r="AA1257" i="1"/>
  <c r="V1257" i="1"/>
  <c r="AB1256" i="1"/>
  <c r="W1256" i="1"/>
  <c r="AC1255" i="1"/>
  <c r="W1255" i="1"/>
  <c r="AD1254" i="1"/>
  <c r="Y1254" i="1"/>
  <c r="Y1253" i="1"/>
  <c r="Z1252" i="1"/>
  <c r="Z1251" i="1"/>
  <c r="U1251" i="1"/>
  <c r="AB1250" i="1"/>
  <c r="V1250" i="1"/>
  <c r="AB1249" i="1"/>
  <c r="W1249" i="1"/>
  <c r="AB1248" i="1"/>
  <c r="W1248" i="1"/>
  <c r="AC1247" i="1"/>
  <c r="W1247" i="1"/>
  <c r="AD1246" i="1"/>
  <c r="Y1246" i="1"/>
  <c r="AD1244" i="1"/>
  <c r="X1244" i="1"/>
  <c r="Z1243" i="1"/>
  <c r="Z1242" i="1"/>
  <c r="U1242" i="1"/>
  <c r="AB1241" i="1"/>
  <c r="V1241" i="1"/>
  <c r="AB1240" i="1"/>
  <c r="W1240" i="1"/>
  <c r="AC1239" i="1"/>
  <c r="X1239" i="1"/>
  <c r="AD1238" i="1"/>
  <c r="X1238" i="1"/>
  <c r="AD1237" i="1"/>
  <c r="Y1237" i="1"/>
  <c r="Z1236" i="1"/>
  <c r="U1236" i="1"/>
  <c r="AB1235" i="1"/>
  <c r="V1235" i="1"/>
  <c r="AB1234" i="1"/>
  <c r="W1234" i="1"/>
  <c r="AB1233" i="1"/>
  <c r="W1233" i="1"/>
  <c r="AB1231" i="1"/>
  <c r="V1231" i="1"/>
  <c r="AC1230" i="1"/>
  <c r="X1230" i="1"/>
  <c r="AC1229" i="1"/>
  <c r="X1229" i="1"/>
  <c r="AD1228" i="1"/>
  <c r="X1228" i="1"/>
  <c r="AC1226" i="1"/>
  <c r="X1226" i="1"/>
  <c r="AD1225" i="1"/>
  <c r="Y1225" i="1"/>
  <c r="Y1224" i="1"/>
  <c r="Z1223" i="1"/>
  <c r="Z1222" i="1"/>
  <c r="U1222" i="1"/>
  <c r="AC1221" i="1"/>
  <c r="W1221" i="1"/>
  <c r="AD1220" i="1"/>
  <c r="Y1220" i="1"/>
  <c r="Y1218" i="1"/>
  <c r="Z1217" i="1"/>
  <c r="Z1216" i="1"/>
  <c r="U1216" i="1"/>
  <c r="AB1215" i="1"/>
  <c r="V1215" i="1"/>
  <c r="AB1214" i="1"/>
  <c r="W1214" i="1"/>
  <c r="AB1213" i="1"/>
  <c r="W1213" i="1"/>
  <c r="AD1212" i="1"/>
  <c r="X1212" i="1"/>
  <c r="AA1211" i="1"/>
  <c r="U1211" i="1"/>
  <c r="AA1210" i="1"/>
  <c r="V1210" i="1"/>
  <c r="AA1209" i="1"/>
  <c r="V1209" i="1"/>
  <c r="AC1208" i="1"/>
  <c r="X1208" i="1"/>
  <c r="AC1206" i="1"/>
  <c r="X1206" i="1"/>
  <c r="AD1205" i="1"/>
  <c r="X1205" i="1"/>
  <c r="AD1204" i="1"/>
  <c r="Y1204" i="1"/>
  <c r="AA1203" i="1"/>
  <c r="V1203" i="1"/>
  <c r="AC1202" i="1"/>
  <c r="X1202" i="1"/>
  <c r="AC1201" i="1"/>
  <c r="X1201" i="1"/>
  <c r="AD1200" i="1"/>
  <c r="X1200" i="1"/>
  <c r="Z1199" i="1"/>
  <c r="Z1198" i="1"/>
  <c r="U1198" i="1"/>
  <c r="AB1197" i="1"/>
  <c r="V1197" i="1"/>
  <c r="AB1196" i="1"/>
  <c r="W1196" i="1"/>
  <c r="AB1195" i="1"/>
  <c r="W1195" i="1"/>
  <c r="AC1194" i="1"/>
  <c r="W1194" i="1"/>
  <c r="AD1193" i="1"/>
  <c r="Y1193" i="1"/>
  <c r="Y1192" i="1"/>
  <c r="AD1190" i="1"/>
  <c r="Y1190" i="1"/>
  <c r="Z1188" i="1"/>
  <c r="U1188" i="1"/>
  <c r="AA1187" i="1"/>
  <c r="U1187" i="1"/>
  <c r="AA1186" i="1"/>
  <c r="V1186" i="1"/>
  <c r="AB1185" i="1"/>
  <c r="W1185" i="1"/>
  <c r="AC1184" i="1"/>
  <c r="W1184" i="1"/>
  <c r="AD1182" i="1"/>
  <c r="Y1182" i="1"/>
  <c r="Y1181" i="1"/>
  <c r="AA1180" i="1"/>
  <c r="U1180" i="1"/>
  <c r="AA1179" i="1"/>
  <c r="V1179" i="1"/>
  <c r="AA1178" i="1"/>
  <c r="V1178" i="1"/>
  <c r="AC1177" i="1"/>
  <c r="X1177" i="1"/>
  <c r="AD1176" i="1"/>
  <c r="Y1176" i="1"/>
  <c r="Y1175" i="1"/>
  <c r="Z1174" i="1"/>
  <c r="Z1173" i="1"/>
  <c r="U1173" i="1"/>
  <c r="AC1172" i="1"/>
  <c r="W1172" i="1"/>
  <c r="AD1171" i="1"/>
  <c r="Y1171" i="1"/>
  <c r="Y1170" i="1"/>
  <c r="Z1169" i="1"/>
  <c r="AA1168" i="1"/>
  <c r="V1168" i="1"/>
  <c r="AA1166" i="1"/>
  <c r="V1166" i="1"/>
  <c r="AC1165" i="1"/>
  <c r="X1165" i="1"/>
  <c r="AC1164" i="1"/>
  <c r="X1164" i="1"/>
  <c r="Y1163" i="1"/>
  <c r="Z1162" i="1"/>
  <c r="Z1161" i="1"/>
  <c r="U1161" i="1"/>
  <c r="AB1160" i="1"/>
  <c r="V1160" i="1"/>
  <c r="AB1159" i="1"/>
  <c r="W1159" i="1"/>
  <c r="AB1158" i="1"/>
  <c r="W1158" i="1"/>
  <c r="AC1157" i="1"/>
  <c r="W1157" i="1"/>
  <c r="AB1155" i="1"/>
  <c r="W1155" i="1"/>
  <c r="AB1153" i="1"/>
  <c r="W1153" i="1"/>
  <c r="AC1152" i="1"/>
  <c r="W1152" i="1"/>
  <c r="AD1151" i="1"/>
  <c r="Y1151" i="1"/>
  <c r="Y1150" i="1"/>
  <c r="AA1149" i="1"/>
  <c r="U1149" i="1"/>
  <c r="AA1148" i="1"/>
  <c r="V1148" i="1"/>
  <c r="AA1147" i="1"/>
  <c r="V1147" i="1"/>
  <c r="AC1146" i="1"/>
  <c r="X1146" i="1"/>
  <c r="AD1145" i="1"/>
  <c r="Y1145" i="1"/>
  <c r="Y1144" i="1"/>
  <c r="Z1143" i="1"/>
  <c r="Z1142" i="1"/>
  <c r="U1142" i="1"/>
  <c r="AC1141" i="1"/>
  <c r="W1141" i="1"/>
  <c r="AD1140" i="1"/>
  <c r="Y1140" i="1"/>
  <c r="Y1139" i="1"/>
  <c r="Z1138" i="1"/>
  <c r="AA1137" i="1"/>
  <c r="V1137" i="1"/>
  <c r="AA1136" i="1"/>
  <c r="V1136" i="1"/>
  <c r="AC1135" i="1"/>
  <c r="X1135" i="1"/>
  <c r="AB1133" i="1"/>
  <c r="W1133" i="1"/>
  <c r="AC1132" i="1"/>
  <c r="W1132" i="1"/>
  <c r="AD1131" i="1"/>
  <c r="Y1131" i="1"/>
  <c r="Y1130" i="1"/>
  <c r="Z1129" i="1"/>
  <c r="Z1128" i="1"/>
  <c r="U1128" i="1"/>
  <c r="AB1127" i="1"/>
  <c r="V1127" i="1"/>
  <c r="AB1126" i="1"/>
  <c r="W1126" i="1"/>
  <c r="AB1125" i="1"/>
  <c r="W1125" i="1"/>
  <c r="AC1124" i="1"/>
  <c r="W1124" i="1"/>
  <c r="AD1123" i="1"/>
  <c r="Y1123" i="1"/>
  <c r="Y1122" i="1"/>
  <c r="Z1121" i="1"/>
  <c r="W1924" i="1"/>
  <c r="O1924" i="1" s="1"/>
  <c r="U1888" i="1"/>
  <c r="Z1853" i="1"/>
  <c r="AB1837" i="1"/>
  <c r="AD1825" i="1"/>
  <c r="X1809" i="1"/>
  <c r="AD1796" i="1"/>
  <c r="AA1772" i="1"/>
  <c r="Z1767" i="1"/>
  <c r="Z1763" i="1"/>
  <c r="Y1759" i="1"/>
  <c r="Y1755" i="1"/>
  <c r="U1744" i="1"/>
  <c r="U1739" i="1"/>
  <c r="O1739" i="1" s="1"/>
  <c r="U1735" i="1"/>
  <c r="U1731" i="1"/>
  <c r="V1727" i="1"/>
  <c r="W1720" i="1"/>
  <c r="U1715" i="1"/>
  <c r="U1711" i="1"/>
  <c r="V1707" i="1"/>
  <c r="V1703" i="1"/>
  <c r="V1699" i="1"/>
  <c r="V1695" i="1"/>
  <c r="Y1691" i="1"/>
  <c r="V1690" i="1"/>
  <c r="V1688" i="1"/>
  <c r="AC1684" i="1"/>
  <c r="AC1682" i="1"/>
  <c r="Z1681" i="1"/>
  <c r="AC1668" i="1"/>
  <c r="AD1666" i="1"/>
  <c r="W1665" i="1"/>
  <c r="W1662" i="1"/>
  <c r="AC1657" i="1"/>
  <c r="X1656" i="1"/>
  <c r="AC1651" i="1"/>
  <c r="AC1649" i="1"/>
  <c r="AA1648" i="1"/>
  <c r="X1645" i="1"/>
  <c r="V1638" i="1"/>
  <c r="V1636" i="1"/>
  <c r="X1631" i="1"/>
  <c r="Z1625" i="1"/>
  <c r="X1622" i="1"/>
  <c r="AC1617" i="1"/>
  <c r="Z1615" i="1"/>
  <c r="AA1612" i="1"/>
  <c r="AD1608" i="1"/>
  <c r="AD1606" i="1"/>
  <c r="W1605" i="1"/>
  <c r="Z1599" i="1"/>
  <c r="AB1596" i="1"/>
  <c r="AC1590" i="1"/>
  <c r="AC1588" i="1"/>
  <c r="Z1587" i="1"/>
  <c r="Z1582" i="1"/>
  <c r="AA1579" i="1"/>
  <c r="AC1575" i="1"/>
  <c r="AC1573" i="1"/>
  <c r="X1572" i="1"/>
  <c r="AD1567" i="1"/>
  <c r="AC1565" i="1"/>
  <c r="Z1564" i="1"/>
  <c r="X1561" i="1"/>
  <c r="U1555" i="1"/>
  <c r="O1555" i="1" s="1"/>
  <c r="AB1552" i="1"/>
  <c r="V1551" i="1"/>
  <c r="AA1547" i="1"/>
  <c r="Z1546" i="1"/>
  <c r="AD1541" i="1"/>
  <c r="Z1540" i="1"/>
  <c r="Y1539" i="1"/>
  <c r="AA1538" i="1"/>
  <c r="W1537" i="1"/>
  <c r="V1536" i="1"/>
  <c r="AC1535" i="1"/>
  <c r="AB1534" i="1"/>
  <c r="Y1533" i="1"/>
  <c r="AA1532" i="1"/>
  <c r="X1531" i="1"/>
  <c r="W1530" i="1"/>
  <c r="X1529" i="1"/>
  <c r="Y1528" i="1"/>
  <c r="V1527" i="1"/>
  <c r="U1526" i="1"/>
  <c r="AB1523" i="1"/>
  <c r="AA1522" i="1"/>
  <c r="Y1521" i="1"/>
  <c r="AC1520" i="1"/>
  <c r="AA1519" i="1"/>
  <c r="X1518" i="1"/>
  <c r="Z1517" i="1"/>
  <c r="X1516" i="1"/>
  <c r="W1515" i="1"/>
  <c r="W1514" i="1"/>
  <c r="AA1513" i="1"/>
  <c r="Z1512" i="1"/>
  <c r="AB1511" i="1"/>
  <c r="AB1509" i="1"/>
  <c r="V1508" i="1"/>
  <c r="Y1507" i="1"/>
  <c r="Y1506" i="1"/>
  <c r="AA1505" i="1"/>
  <c r="Z1503" i="1"/>
  <c r="Z1502" i="1"/>
  <c r="V1498" i="1"/>
  <c r="Z1497" i="1"/>
  <c r="AB1496" i="1"/>
  <c r="U1495" i="1"/>
  <c r="W1494" i="1"/>
  <c r="AB1493" i="1"/>
  <c r="AD1492" i="1"/>
  <c r="U1491" i="1"/>
  <c r="U1490" i="1"/>
  <c r="V1489" i="1"/>
  <c r="V1487" i="1"/>
  <c r="AB1486" i="1"/>
  <c r="AC1485" i="1"/>
  <c r="X1484" i="1"/>
  <c r="X1483" i="1"/>
  <c r="Y1482" i="1"/>
  <c r="Z1481" i="1"/>
  <c r="AD1480" i="1"/>
  <c r="V1480" i="1"/>
  <c r="AB1479" i="1"/>
  <c r="W1478" i="1"/>
  <c r="Z1477" i="1"/>
  <c r="W1476" i="1"/>
  <c r="W1475" i="1"/>
  <c r="Z1474" i="1"/>
  <c r="AD1473" i="1"/>
  <c r="V1473" i="1"/>
  <c r="AC1472" i="1"/>
  <c r="U1472" i="1"/>
  <c r="Y1471" i="1"/>
  <c r="AB1470" i="1"/>
  <c r="W1469" i="1"/>
  <c r="AD1468" i="1"/>
  <c r="V1468" i="1"/>
  <c r="Z1467" i="1"/>
  <c r="X1466" i="1"/>
  <c r="AA1465" i="1"/>
  <c r="AD1464" i="1"/>
  <c r="V1464" i="1"/>
  <c r="Z1463" i="1"/>
  <c r="X1462" i="1"/>
  <c r="AA1461" i="1"/>
  <c r="W1460" i="1"/>
  <c r="Z1459" i="1"/>
  <c r="AD1458" i="1"/>
  <c r="V1458" i="1"/>
  <c r="AB1457" i="1"/>
  <c r="X1456" i="1"/>
  <c r="AA1455" i="1"/>
  <c r="AD1454" i="1"/>
  <c r="V1454" i="1"/>
  <c r="Z1453" i="1"/>
  <c r="Y1452" i="1"/>
  <c r="AC1451" i="1"/>
  <c r="U1451" i="1"/>
  <c r="X1450" i="1"/>
  <c r="AA1449" i="1"/>
  <c r="Z1448" i="1"/>
  <c r="AD1447" i="1"/>
  <c r="V1447" i="1"/>
  <c r="AB1446" i="1"/>
  <c r="W1445" i="1"/>
  <c r="AA1444" i="1"/>
  <c r="AA1442" i="1"/>
  <c r="Y1440" i="1"/>
  <c r="AC1439" i="1"/>
  <c r="U1439" i="1"/>
  <c r="Y1438" i="1"/>
  <c r="AB1437" i="1"/>
  <c r="W1436" i="1"/>
  <c r="AC1435" i="1"/>
  <c r="U1435" i="1"/>
  <c r="Z1434" i="1"/>
  <c r="X1433" i="1"/>
  <c r="AA1432" i="1"/>
  <c r="AD1431" i="1"/>
  <c r="V1431" i="1"/>
  <c r="Z1430" i="1"/>
  <c r="X1428" i="1"/>
  <c r="AA1427" i="1"/>
  <c r="AD1426" i="1"/>
  <c r="V1426" i="1"/>
  <c r="Z1425" i="1"/>
  <c r="Y1424" i="1"/>
  <c r="AC1423" i="1"/>
  <c r="U1423" i="1"/>
  <c r="X1422" i="1"/>
  <c r="AA1421" i="1"/>
  <c r="Z1420" i="1"/>
  <c r="AD1419" i="1"/>
  <c r="V1419" i="1"/>
  <c r="AB1418" i="1"/>
  <c r="W1417" i="1"/>
  <c r="AA1416" i="1"/>
  <c r="AD1415" i="1"/>
  <c r="V1415" i="1"/>
  <c r="Z1414" i="1"/>
  <c r="X1413" i="1"/>
  <c r="AA1412" i="1"/>
  <c r="AD1411" i="1"/>
  <c r="V1411" i="1"/>
  <c r="Z1408" i="1"/>
  <c r="X1407" i="1"/>
  <c r="AB1406" i="1"/>
  <c r="W1405" i="1"/>
  <c r="Z1404" i="1"/>
  <c r="AD1403" i="1"/>
  <c r="V1403" i="1"/>
  <c r="AB1402" i="1"/>
  <c r="W1401" i="1"/>
  <c r="Z1400" i="1"/>
  <c r="W1398" i="1"/>
  <c r="AC1397" i="1"/>
  <c r="U1397" i="1"/>
  <c r="Y1396" i="1"/>
  <c r="AB1395" i="1"/>
  <c r="W1394" i="1"/>
  <c r="AC1393" i="1"/>
  <c r="U1393" i="1"/>
  <c r="Y1392" i="1"/>
  <c r="AB1391" i="1"/>
  <c r="W1390" i="1"/>
  <c r="AC1389" i="1"/>
  <c r="U1389" i="1"/>
  <c r="Y1388" i="1"/>
  <c r="AB1387" i="1"/>
  <c r="W1386" i="1"/>
  <c r="AC1385" i="1"/>
  <c r="U1385" i="1"/>
  <c r="Y1384" i="1"/>
  <c r="AB1382" i="1"/>
  <c r="W1381" i="1"/>
  <c r="Y1379" i="1"/>
  <c r="AB1378" i="1"/>
  <c r="W1377" i="1"/>
  <c r="AC1376" i="1"/>
  <c r="U1376" i="1"/>
  <c r="Y1375" i="1"/>
  <c r="AB1374" i="1"/>
  <c r="W1373" i="1"/>
  <c r="AC1372" i="1"/>
  <c r="U1372" i="1"/>
  <c r="Y1371" i="1"/>
  <c r="AC1370" i="1"/>
  <c r="U1370" i="1"/>
  <c r="X1369" i="1"/>
  <c r="AA1368" i="1"/>
  <c r="Y1366" i="1"/>
  <c r="AD1365" i="1"/>
  <c r="V1365" i="1"/>
  <c r="AB1364" i="1"/>
  <c r="W1363" i="1"/>
  <c r="Z1362" i="1"/>
  <c r="AD1361" i="1"/>
  <c r="V1361" i="1"/>
  <c r="AB1360" i="1"/>
  <c r="W1359" i="1"/>
  <c r="Z1358" i="1"/>
  <c r="AD1357" i="1"/>
  <c r="V1357" i="1"/>
  <c r="AB1356" i="1"/>
  <c r="W1351" i="1"/>
  <c r="Y1349" i="1"/>
  <c r="AC1348" i="1"/>
  <c r="U1348" i="1"/>
  <c r="X1347" i="1"/>
  <c r="AA1346" i="1"/>
  <c r="Y1345" i="1"/>
  <c r="AC1344" i="1"/>
  <c r="U1344" i="1"/>
  <c r="X1343" i="1"/>
  <c r="AD1341" i="1"/>
  <c r="X1341" i="1"/>
  <c r="AD1339" i="1"/>
  <c r="Y1339" i="1"/>
  <c r="Z1338" i="1"/>
  <c r="U1338" i="1"/>
  <c r="AA1337" i="1"/>
  <c r="U1337" i="1"/>
  <c r="AB1336" i="1"/>
  <c r="W1336" i="1"/>
  <c r="AB1335" i="1"/>
  <c r="W1335" i="1"/>
  <c r="AC1334" i="1"/>
  <c r="W1334" i="1"/>
  <c r="AD1333" i="1"/>
  <c r="Y1333" i="1"/>
  <c r="Y1332" i="1"/>
  <c r="Z1331" i="1"/>
  <c r="Z1330" i="1"/>
  <c r="U1330" i="1"/>
  <c r="AC1329" i="1"/>
  <c r="W1329" i="1"/>
  <c r="AD1328" i="1"/>
  <c r="Y1328" i="1"/>
  <c r="Y1327" i="1"/>
  <c r="Z1326" i="1"/>
  <c r="Z1325" i="1"/>
  <c r="U1325" i="1"/>
  <c r="AC1324" i="1"/>
  <c r="W1324" i="1"/>
  <c r="AD1323" i="1"/>
  <c r="Y1323" i="1"/>
  <c r="Y1322" i="1"/>
  <c r="Z1321" i="1"/>
  <c r="Z1320" i="1"/>
  <c r="U1320" i="1"/>
  <c r="AB1319" i="1"/>
  <c r="V1319" i="1"/>
  <c r="AB1318" i="1"/>
  <c r="W1318" i="1"/>
  <c r="AB1317" i="1"/>
  <c r="W1317" i="1"/>
  <c r="AC1316" i="1"/>
  <c r="W1316" i="1"/>
  <c r="AD1315" i="1"/>
  <c r="Y1315" i="1"/>
  <c r="Y1314" i="1"/>
  <c r="Z1313" i="1"/>
  <c r="Z1311" i="1"/>
  <c r="Z1310" i="1"/>
  <c r="U1310" i="1"/>
  <c r="AB1309" i="1"/>
  <c r="V1309" i="1"/>
  <c r="AB1308" i="1"/>
  <c r="W1308" i="1"/>
  <c r="AB1307" i="1"/>
  <c r="W1307" i="1"/>
  <c r="AC1306" i="1"/>
  <c r="W1306" i="1"/>
  <c r="AD1305" i="1"/>
  <c r="Y1305" i="1"/>
  <c r="Y1304" i="1"/>
  <c r="Z1303" i="1"/>
  <c r="Z1302" i="1"/>
  <c r="U1302" i="1"/>
  <c r="AB1301" i="1"/>
  <c r="V1301" i="1"/>
  <c r="AB1300" i="1"/>
  <c r="W1300" i="1"/>
  <c r="AB1299" i="1"/>
  <c r="W1299" i="1"/>
  <c r="AC1298" i="1"/>
  <c r="W1298" i="1"/>
  <c r="AD1297" i="1"/>
  <c r="Y1297" i="1"/>
  <c r="Y1296" i="1"/>
  <c r="AA1295" i="1"/>
  <c r="U1295" i="1"/>
  <c r="Z1293" i="1"/>
  <c r="Z1292" i="1"/>
  <c r="U1292" i="1"/>
  <c r="AB1291" i="1"/>
  <c r="V1291" i="1"/>
  <c r="AB1290" i="1"/>
  <c r="W1290" i="1"/>
  <c r="AB1289" i="1"/>
  <c r="W1289" i="1"/>
  <c r="AC1288" i="1"/>
  <c r="W1288" i="1"/>
  <c r="AD1287" i="1"/>
  <c r="Y1287" i="1"/>
  <c r="Z1286" i="1"/>
  <c r="U1286" i="1"/>
  <c r="AA1285" i="1"/>
  <c r="U1285" i="1"/>
  <c r="AA1284" i="1"/>
  <c r="V1284" i="1"/>
  <c r="AA1283" i="1"/>
  <c r="V1283" i="1"/>
  <c r="AC1282" i="1"/>
  <c r="X1282" i="1"/>
  <c r="AC1281" i="1"/>
  <c r="X1281" i="1"/>
  <c r="AD1280" i="1"/>
  <c r="X1280" i="1"/>
  <c r="AD1279" i="1"/>
  <c r="Y1279" i="1"/>
  <c r="Z1278" i="1"/>
  <c r="U1278" i="1"/>
  <c r="AA1277" i="1"/>
  <c r="U1277" i="1"/>
  <c r="AA1276" i="1"/>
  <c r="V1276" i="1"/>
  <c r="AB1275" i="1"/>
  <c r="W1275" i="1"/>
  <c r="AC1273" i="1"/>
  <c r="W1273" i="1"/>
  <c r="AD1272" i="1"/>
  <c r="Y1272" i="1"/>
  <c r="Y1271" i="1"/>
  <c r="AA1270" i="1"/>
  <c r="U1270" i="1"/>
  <c r="AA1268" i="1"/>
  <c r="V1268" i="1"/>
  <c r="AA1267" i="1"/>
  <c r="V1267" i="1"/>
  <c r="AC1266" i="1"/>
  <c r="X1266" i="1"/>
  <c r="AD1265" i="1"/>
  <c r="Y1265" i="1"/>
  <c r="Y1264" i="1"/>
  <c r="AD1262" i="1"/>
  <c r="X1262" i="1"/>
  <c r="AD1261" i="1"/>
  <c r="Y1261" i="1"/>
  <c r="AA1260" i="1"/>
  <c r="V1260" i="1"/>
  <c r="AC1259" i="1"/>
  <c r="X1259" i="1"/>
  <c r="AC1258" i="1"/>
  <c r="X1258" i="1"/>
  <c r="AD1257" i="1"/>
  <c r="X1257" i="1"/>
  <c r="Z1256" i="1"/>
  <c r="Z1255" i="1"/>
  <c r="U1255" i="1"/>
  <c r="AB1254" i="1"/>
  <c r="V1254" i="1"/>
  <c r="AB1253" i="1"/>
  <c r="W1253" i="1"/>
  <c r="AB1252" i="1"/>
  <c r="W1252" i="1"/>
  <c r="AC1251" i="1"/>
  <c r="W1251" i="1"/>
  <c r="AD1250" i="1"/>
  <c r="Y1250" i="1"/>
  <c r="Y1249" i="1"/>
  <c r="Z1248" i="1"/>
  <c r="Z1247" i="1"/>
  <c r="U1247" i="1"/>
  <c r="AB1246" i="1"/>
  <c r="V1246" i="1"/>
  <c r="AA1244" i="1"/>
  <c r="V1244" i="1"/>
  <c r="AB1243" i="1"/>
  <c r="W1243" i="1"/>
  <c r="AC1242" i="1"/>
  <c r="W1242" i="1"/>
  <c r="AD1241" i="1"/>
  <c r="Y1241" i="1"/>
  <c r="Y1240" i="1"/>
  <c r="AA1239" i="1"/>
  <c r="U1239" i="1"/>
  <c r="AA1238" i="1"/>
  <c r="V1238" i="1"/>
  <c r="AA1237" i="1"/>
  <c r="V1237" i="1"/>
  <c r="AC1236" i="1"/>
  <c r="X1236" i="1"/>
  <c r="AD1235" i="1"/>
  <c r="Y1235" i="1"/>
  <c r="Y1234" i="1"/>
  <c r="Z1233" i="1"/>
  <c r="AD1231" i="1"/>
  <c r="Y1231" i="1"/>
  <c r="Z1230" i="1"/>
  <c r="U1230" i="1"/>
  <c r="AA1229" i="1"/>
  <c r="U1229" i="1"/>
  <c r="AA1228" i="1"/>
  <c r="V1228" i="1"/>
  <c r="Z1226" i="1"/>
  <c r="U1226" i="1"/>
  <c r="AB1225" i="1"/>
  <c r="V1225" i="1"/>
  <c r="AB1224" i="1"/>
  <c r="W1224" i="1"/>
  <c r="AB1223" i="1"/>
  <c r="W1223" i="1"/>
  <c r="AC1222" i="1"/>
  <c r="W1222" i="1"/>
  <c r="Z1221" i="1"/>
  <c r="U1221" i="1"/>
  <c r="AB1220" i="1"/>
  <c r="V1220" i="1"/>
  <c r="AB1218" i="1"/>
  <c r="W1218" i="1"/>
  <c r="AB1217" i="1"/>
  <c r="W1217" i="1"/>
  <c r="AC1216" i="1"/>
  <c r="W1216" i="1"/>
  <c r="AD1215" i="1"/>
  <c r="Y1215" i="1"/>
  <c r="Y1214" i="1"/>
  <c r="Z1213" i="1"/>
  <c r="AA1212" i="1"/>
  <c r="V1212" i="1"/>
  <c r="AC1211" i="1"/>
  <c r="X1211" i="1"/>
  <c r="AD1210" i="1"/>
  <c r="X1210" i="1"/>
  <c r="AD1209" i="1"/>
  <c r="Y1209" i="1"/>
  <c r="Z1208" i="1"/>
  <c r="U1208" i="1"/>
  <c r="AA1206" i="1"/>
  <c r="U1206" i="1"/>
  <c r="AA1205" i="1"/>
  <c r="V1205" i="1"/>
  <c r="AA1204" i="1"/>
  <c r="V1204" i="1"/>
  <c r="AD1203" i="1"/>
  <c r="Y1203" i="1"/>
  <c r="Z1202" i="1"/>
  <c r="U1202" i="1"/>
  <c r="AA1201" i="1"/>
  <c r="U1201" i="1"/>
  <c r="AA1200" i="1"/>
  <c r="V1200" i="1"/>
  <c r="AB1199" i="1"/>
  <c r="W1199" i="1"/>
  <c r="AC1198" i="1"/>
  <c r="W1198" i="1"/>
  <c r="AD1197" i="1"/>
  <c r="Y1197" i="1"/>
  <c r="Y1196" i="1"/>
  <c r="Z1195" i="1"/>
  <c r="Z1194" i="1"/>
  <c r="U1194" i="1"/>
  <c r="AB1193" i="1"/>
  <c r="V1193" i="1"/>
  <c r="AB1192" i="1"/>
  <c r="W1192" i="1"/>
  <c r="AA1190" i="1"/>
  <c r="V1190" i="1"/>
  <c r="AC1188" i="1"/>
  <c r="X1188" i="1"/>
  <c r="AC1187" i="1"/>
  <c r="X1187" i="1"/>
  <c r="AD1186" i="1"/>
  <c r="X1186" i="1"/>
  <c r="Z1185" i="1"/>
  <c r="Z1184" i="1"/>
  <c r="U1184" i="1"/>
  <c r="AB1182" i="1"/>
  <c r="V1182" i="1"/>
  <c r="AB1181" i="1"/>
  <c r="W1181" i="1"/>
  <c r="AC1180" i="1"/>
  <c r="X1180" i="1"/>
  <c r="AD1179" i="1"/>
  <c r="X1179" i="1"/>
  <c r="AD1178" i="1"/>
  <c r="Y1178" i="1"/>
  <c r="Z1177" i="1"/>
  <c r="U1177" i="1"/>
  <c r="AB1176" i="1"/>
  <c r="V1176" i="1"/>
  <c r="AB1175" i="1"/>
  <c r="W1175" i="1"/>
  <c r="AB1174" i="1"/>
  <c r="W1174" i="1"/>
  <c r="AC1173" i="1"/>
  <c r="W1173" i="1"/>
  <c r="Z1172" i="1"/>
  <c r="U1172" i="1"/>
  <c r="AB1171" i="1"/>
  <c r="V1171" i="1"/>
  <c r="AB1170" i="1"/>
  <c r="W1170" i="1"/>
  <c r="AB1169" i="1"/>
  <c r="W1169" i="1"/>
  <c r="AD1168" i="1"/>
  <c r="X1168" i="1"/>
  <c r="AD1166" i="1"/>
  <c r="Y1166" i="1"/>
  <c r="Z1165" i="1"/>
  <c r="U1165" i="1"/>
  <c r="AA1164" i="1"/>
  <c r="U1164" i="1"/>
  <c r="AB1163" i="1"/>
  <c r="W1163" i="1"/>
  <c r="AB1162" i="1"/>
  <c r="W1162" i="1"/>
  <c r="AC1161" i="1"/>
  <c r="W1161" i="1"/>
  <c r="AD1160" i="1"/>
  <c r="Y1160" i="1"/>
  <c r="Y1159" i="1"/>
  <c r="Z1158" i="1"/>
  <c r="Z1157" i="1"/>
  <c r="U1157" i="1"/>
  <c r="Y1155" i="1"/>
  <c r="Z1153" i="1"/>
  <c r="Z1152" i="1"/>
  <c r="U1152" i="1"/>
  <c r="AB1151" i="1"/>
  <c r="V1151" i="1"/>
  <c r="AB1150" i="1"/>
  <c r="W1150" i="1"/>
  <c r="AC1149" i="1"/>
  <c r="X1149" i="1"/>
  <c r="AD1148" i="1"/>
  <c r="X1148" i="1"/>
  <c r="AD1147" i="1"/>
  <c r="Y1147" i="1"/>
  <c r="Z1146" i="1"/>
  <c r="U1146" i="1"/>
  <c r="AB1145" i="1"/>
  <c r="V1145" i="1"/>
  <c r="AB1144" i="1"/>
  <c r="W1144" i="1"/>
  <c r="AB1143" i="1"/>
  <c r="W1143" i="1"/>
  <c r="AC1142" i="1"/>
  <c r="W1142" i="1"/>
  <c r="Z1141" i="1"/>
  <c r="U1141" i="1"/>
  <c r="AB1140" i="1"/>
  <c r="V1140" i="1"/>
  <c r="AB1139" i="1"/>
  <c r="W1139" i="1"/>
  <c r="AB1138" i="1"/>
  <c r="W1138" i="1"/>
  <c r="AD1137" i="1"/>
  <c r="X1137" i="1"/>
  <c r="AD1136" i="1"/>
  <c r="Y1136" i="1"/>
  <c r="Z1135" i="1"/>
  <c r="U1135" i="1"/>
  <c r="Z1133" i="1"/>
  <c r="Z1132" i="1"/>
  <c r="U1132" i="1"/>
  <c r="AB1131" i="1"/>
  <c r="V1131" i="1"/>
  <c r="AB1130" i="1"/>
  <c r="W1130" i="1"/>
  <c r="AB1129" i="1"/>
  <c r="W1129" i="1"/>
  <c r="AC1128" i="1"/>
  <c r="W1128" i="1"/>
  <c r="AD1127" i="1"/>
  <c r="Y1127" i="1"/>
  <c r="Y1126" i="1"/>
  <c r="Z1125" i="1"/>
  <c r="Z1124" i="1"/>
  <c r="U1124" i="1"/>
  <c r="AB1123" i="1"/>
  <c r="V1123" i="1"/>
  <c r="AB1122" i="1"/>
  <c r="W1122" i="1"/>
  <c r="AB1121" i="1"/>
  <c r="W1121" i="1"/>
  <c r="AD1120" i="1"/>
  <c r="X1120" i="1"/>
  <c r="AD1119" i="1"/>
  <c r="Y1119" i="1"/>
  <c r="Z1118" i="1"/>
  <c r="U1118" i="1"/>
  <c r="AA1117" i="1"/>
  <c r="U1117" i="1"/>
  <c r="AB1116" i="1"/>
  <c r="W1116" i="1"/>
  <c r="AD1115" i="1"/>
  <c r="Y1115" i="1"/>
  <c r="Y1114" i="1"/>
  <c r="Z1113" i="1"/>
  <c r="AA1112" i="1"/>
  <c r="V1112" i="1"/>
  <c r="AA1111" i="1"/>
  <c r="V1111" i="1"/>
  <c r="AC1110" i="1"/>
  <c r="X1110" i="1"/>
  <c r="AC1109" i="1"/>
  <c r="W1910" i="1"/>
  <c r="V1890" i="1"/>
  <c r="AA1869" i="1"/>
  <c r="W1860" i="1"/>
  <c r="Y1855" i="1"/>
  <c r="X1803" i="1"/>
  <c r="V1796" i="1"/>
  <c r="W1772" i="1"/>
  <c r="U1766" i="1"/>
  <c r="V1763" i="1"/>
  <c r="V1758" i="1"/>
  <c r="U1755" i="1"/>
  <c r="O1755" i="1" s="1"/>
  <c r="P1755" i="1" s="1"/>
  <c r="Q1755" i="1" s="1"/>
  <c r="X1750" i="1"/>
  <c r="Z1736" i="1"/>
  <c r="Y1733" i="1"/>
  <c r="Y1728" i="1"/>
  <c r="AB1716" i="1"/>
  <c r="AD1713" i="1"/>
  <c r="AC1708" i="1"/>
  <c r="Z1705" i="1"/>
  <c r="AC1700" i="1"/>
  <c r="Z1697" i="1"/>
  <c r="AD1692" i="1"/>
  <c r="AB1690" i="1"/>
  <c r="W1682" i="1"/>
  <c r="U1680" i="1"/>
  <c r="U1678" i="1"/>
  <c r="Z1672" i="1"/>
  <c r="U1670" i="1"/>
  <c r="AC1648" i="1"/>
  <c r="AA1646" i="1"/>
  <c r="AA1623" i="1"/>
  <c r="Z1621" i="1"/>
  <c r="U1619" i="1"/>
  <c r="AA1614" i="1"/>
  <c r="U1612" i="1"/>
  <c r="U1610" i="1"/>
  <c r="Z1597" i="1"/>
  <c r="W1595" i="1"/>
  <c r="AB1587" i="1"/>
  <c r="Z1585" i="1"/>
  <c r="AA1573" i="1"/>
  <c r="V1571" i="1"/>
  <c r="V1569" i="1"/>
  <c r="AC1557" i="1"/>
  <c r="AD1555" i="1"/>
  <c r="AA1553" i="1"/>
  <c r="AC1551" i="1"/>
  <c r="Y1548" i="1"/>
  <c r="AA1546" i="1"/>
  <c r="AC1544" i="1"/>
  <c r="V1543" i="1"/>
  <c r="AB1541" i="1"/>
  <c r="AD1539" i="1"/>
  <c r="U1538" i="1"/>
  <c r="AA1536" i="1"/>
  <c r="W1535" i="1"/>
  <c r="W1533" i="1"/>
  <c r="AA1528" i="1"/>
  <c r="Z1526" i="1"/>
  <c r="W1521" i="1"/>
  <c r="V1518" i="1"/>
  <c r="AC1513" i="1"/>
  <c r="V1512" i="1"/>
  <c r="AA1509" i="1"/>
  <c r="W1508" i="1"/>
  <c r="AD1497" i="1"/>
  <c r="U1496" i="1"/>
  <c r="AD1493" i="1"/>
  <c r="W1492" i="1"/>
  <c r="AC1486" i="1"/>
  <c r="W1485" i="1"/>
  <c r="U1482" i="1"/>
  <c r="AA1477" i="1"/>
  <c r="Z1476" i="1"/>
  <c r="AB1475" i="1"/>
  <c r="W1474" i="1"/>
  <c r="U1473" i="1"/>
  <c r="V1472" i="1"/>
  <c r="AD1469" i="1"/>
  <c r="AC1467" i="1"/>
  <c r="AC1466" i="1"/>
  <c r="AB1465" i="1"/>
  <c r="W1464" i="1"/>
  <c r="U1463" i="1"/>
  <c r="U1462" i="1"/>
  <c r="AA1459" i="1"/>
  <c r="Y1458" i="1"/>
  <c r="Y1457" i="1"/>
  <c r="Y1456" i="1"/>
  <c r="X1455" i="1"/>
  <c r="AA1450" i="1"/>
  <c r="Z1449" i="1"/>
  <c r="AA1448" i="1"/>
  <c r="Y1447" i="1"/>
  <c r="Y1446" i="1"/>
  <c r="X1445" i="1"/>
  <c r="AD1442" i="1"/>
  <c r="AD1440" i="1"/>
  <c r="AB1439" i="1"/>
  <c r="X1438" i="1"/>
  <c r="AA1431" i="1"/>
  <c r="Y1430" i="1"/>
  <c r="U1428" i="1"/>
  <c r="AC1425" i="1"/>
  <c r="AD1424" i="1"/>
  <c r="AB1423" i="1"/>
  <c r="W1422" i="1"/>
  <c r="V1421" i="1"/>
  <c r="W1420" i="1"/>
  <c r="U1419" i="1"/>
  <c r="U1418" i="1"/>
  <c r="AA1415" i="1"/>
  <c r="Y1414" i="1"/>
  <c r="Y1413" i="1"/>
  <c r="X1412" i="1"/>
  <c r="AA1404" i="1"/>
  <c r="Y1403" i="1"/>
  <c r="Y1402" i="1"/>
  <c r="X1401" i="1"/>
  <c r="V1398" i="1"/>
  <c r="V1397" i="1"/>
  <c r="AD1394" i="1"/>
  <c r="AD1393" i="1"/>
  <c r="AB1392" i="1"/>
  <c r="W1391" i="1"/>
  <c r="V1390" i="1"/>
  <c r="V1389" i="1"/>
  <c r="AD1386" i="1"/>
  <c r="AD1385" i="1"/>
  <c r="AB1384" i="1"/>
  <c r="W1382" i="1"/>
  <c r="V1381" i="1"/>
  <c r="AA1378" i="1"/>
  <c r="Z1377" i="1"/>
  <c r="Z1376" i="1"/>
  <c r="X1375" i="1"/>
  <c r="AB1370" i="1"/>
  <c r="W1369" i="1"/>
  <c r="V1368" i="1"/>
  <c r="V1366" i="1"/>
  <c r="U1365" i="1"/>
  <c r="U1364" i="1"/>
  <c r="AC1361" i="1"/>
  <c r="AC1360" i="1"/>
  <c r="AB1359" i="1"/>
  <c r="W1358" i="1"/>
  <c r="U1357" i="1"/>
  <c r="U1356" i="1"/>
  <c r="AD1349" i="1"/>
  <c r="AB1348" i="1"/>
  <c r="W1347" i="1"/>
  <c r="V1346" i="1"/>
  <c r="V1345" i="1"/>
  <c r="AB1341" i="1"/>
  <c r="AC1339" i="1"/>
  <c r="V1338" i="1"/>
  <c r="W1337" i="1"/>
  <c r="X1336" i="1"/>
  <c r="AA1335" i="1"/>
  <c r="AD1334" i="1"/>
  <c r="U1333" i="1"/>
  <c r="X1332" i="1"/>
  <c r="AA1331" i="1"/>
  <c r="AD1330" i="1"/>
  <c r="V1329" i="1"/>
  <c r="X1328" i="1"/>
  <c r="AA1327" i="1"/>
  <c r="AD1326" i="1"/>
  <c r="V1325" i="1"/>
  <c r="Y1324" i="1"/>
  <c r="Z1323" i="1"/>
  <c r="AC1322" i="1"/>
  <c r="V1321" i="1"/>
  <c r="Y1320" i="1"/>
  <c r="Z1319" i="1"/>
  <c r="AC1318" i="1"/>
  <c r="V1317" i="1"/>
  <c r="Y1316" i="1"/>
  <c r="Z1315" i="1"/>
  <c r="AC1314" i="1"/>
  <c r="V1313" i="1"/>
  <c r="X1311" i="1"/>
  <c r="AA1310" i="1"/>
  <c r="AC1309" i="1"/>
  <c r="U1308" i="1"/>
  <c r="X1307" i="1"/>
  <c r="AA1306" i="1"/>
  <c r="AC1305" i="1"/>
  <c r="U1304" i="1"/>
  <c r="X1303" i="1"/>
  <c r="AA1302" i="1"/>
  <c r="AC1301" i="1"/>
  <c r="U1300" i="1"/>
  <c r="X1299" i="1"/>
  <c r="AA1298" i="1"/>
  <c r="AC1297" i="1"/>
  <c r="U1296" i="1"/>
  <c r="Y1295" i="1"/>
  <c r="X1293" i="1"/>
  <c r="AA1292" i="1"/>
  <c r="AC1291" i="1"/>
  <c r="U1290" i="1"/>
  <c r="X1289" i="1"/>
  <c r="AA1288" i="1"/>
  <c r="AC1287" i="1"/>
  <c r="V1286" i="1"/>
  <c r="W1285" i="1"/>
  <c r="W1284" i="1"/>
  <c r="W1283" i="1"/>
  <c r="AB1282" i="1"/>
  <c r="AB1281" i="1"/>
  <c r="AB1280" i="1"/>
  <c r="AC1279" i="1"/>
  <c r="V1278" i="1"/>
  <c r="W1277" i="1"/>
  <c r="W1276" i="1"/>
  <c r="X1275" i="1"/>
  <c r="AA1273" i="1"/>
  <c r="AC1272" i="1"/>
  <c r="U1271" i="1"/>
  <c r="Y1270" i="1"/>
  <c r="Z1268" i="1"/>
  <c r="Z1267" i="1"/>
  <c r="AD1266" i="1"/>
  <c r="U1265" i="1"/>
  <c r="X1264" i="1"/>
  <c r="W1262" i="1"/>
  <c r="W1261" i="1"/>
  <c r="AC1260" i="1"/>
  <c r="V1259" i="1"/>
  <c r="W1258" i="1"/>
  <c r="W1257" i="1"/>
  <c r="X1256" i="1"/>
  <c r="AA1255" i="1"/>
  <c r="AC1254" i="1"/>
  <c r="U1253" i="1"/>
  <c r="X1252" i="1"/>
  <c r="AA1251" i="1"/>
  <c r="AC1250" i="1"/>
  <c r="U1249" i="1"/>
  <c r="X1248" i="1"/>
  <c r="AA1247" i="1"/>
  <c r="AC1246" i="1"/>
  <c r="AB1244" i="1"/>
  <c r="AD1243" i="1"/>
  <c r="V1242" i="1"/>
  <c r="X1241" i="1"/>
  <c r="AA1240" i="1"/>
  <c r="U1237" i="1"/>
  <c r="Y1236" i="1"/>
  <c r="Z1235" i="1"/>
  <c r="AC1234" i="1"/>
  <c r="V1233" i="1"/>
  <c r="U1231" i="1"/>
  <c r="Y1230" i="1"/>
  <c r="Y1229" i="1"/>
  <c r="Z1228" i="1"/>
  <c r="Y1226" i="1"/>
  <c r="Z1225" i="1"/>
  <c r="AC1224" i="1"/>
  <c r="V1223" i="1"/>
  <c r="Y1222" i="1"/>
  <c r="AA1221" i="1"/>
  <c r="AC1220" i="1"/>
  <c r="U1218" i="1"/>
  <c r="X1217" i="1"/>
  <c r="AA1216" i="1"/>
  <c r="AC1215" i="1"/>
  <c r="U1214" i="1"/>
  <c r="X1213" i="1"/>
  <c r="AB1212" i="1"/>
  <c r="U1209" i="1"/>
  <c r="Y1208" i="1"/>
  <c r="Y1206" i="1"/>
  <c r="Z1205" i="1"/>
  <c r="Z1204" i="1"/>
  <c r="U1203" i="1"/>
  <c r="Y1202" i="1"/>
  <c r="Y1201" i="1"/>
  <c r="Z1200" i="1"/>
  <c r="AA1199" i="1"/>
  <c r="AD1198" i="1"/>
  <c r="U1197" i="1"/>
  <c r="X1196" i="1"/>
  <c r="AA1195" i="1"/>
  <c r="AD1194" i="1"/>
  <c r="U1193" i="1"/>
  <c r="X1192" i="1"/>
  <c r="W1190" i="1"/>
  <c r="Y1188" i="1"/>
  <c r="Y1187" i="1"/>
  <c r="Z1186" i="1"/>
  <c r="AA1185" i="1"/>
  <c r="AD1184" i="1"/>
  <c r="U1182" i="1"/>
  <c r="X1181" i="1"/>
  <c r="AB1180" i="1"/>
  <c r="AB1179" i="1"/>
  <c r="AC1178" i="1"/>
  <c r="V1177" i="1"/>
  <c r="X1176" i="1"/>
  <c r="AA1175" i="1"/>
  <c r="AD1174" i="1"/>
  <c r="V1173" i="1"/>
  <c r="Y1172" i="1"/>
  <c r="Z1171" i="1"/>
  <c r="AC1170" i="1"/>
  <c r="V1169" i="1"/>
  <c r="Z1168" i="1"/>
  <c r="Z1166" i="1"/>
  <c r="AD1165" i="1"/>
  <c r="U1163" i="1"/>
  <c r="X1162" i="1"/>
  <c r="AA1161" i="1"/>
  <c r="AC1160" i="1"/>
  <c r="U1159" i="1"/>
  <c r="X1158" i="1"/>
  <c r="AA1157" i="1"/>
  <c r="AA1155" i="1"/>
  <c r="AD1153" i="1"/>
  <c r="V1152" i="1"/>
  <c r="X1151" i="1"/>
  <c r="AA1150" i="1"/>
  <c r="U1147" i="1"/>
  <c r="Y1146" i="1"/>
  <c r="Z1145" i="1"/>
  <c r="AC1144" i="1"/>
  <c r="V1143" i="1"/>
  <c r="Y1142" i="1"/>
  <c r="AA1141" i="1"/>
  <c r="AC1140" i="1"/>
  <c r="U1139" i="1"/>
  <c r="X1138" i="1"/>
  <c r="AB1137" i="1"/>
  <c r="AC1136" i="1"/>
  <c r="V1135" i="1"/>
  <c r="V1133" i="1"/>
  <c r="Y1132" i="1"/>
  <c r="Z1131" i="1"/>
  <c r="AC1130" i="1"/>
  <c r="V1129" i="1"/>
  <c r="Y1128" i="1"/>
  <c r="Z1127" i="1"/>
  <c r="AC1126" i="1"/>
  <c r="V1125" i="1"/>
  <c r="Y1124" i="1"/>
  <c r="Z1123" i="1"/>
  <c r="AC1122" i="1"/>
  <c r="V1121" i="1"/>
  <c r="AA1120" i="1"/>
  <c r="W1119" i="1"/>
  <c r="AD1118" i="1"/>
  <c r="X1118" i="1"/>
  <c r="AB1117" i="1"/>
  <c r="Y1116" i="1"/>
  <c r="X1115" i="1"/>
  <c r="AC1114" i="1"/>
  <c r="W1114" i="1"/>
  <c r="AB1113" i="1"/>
  <c r="V1113" i="1"/>
  <c r="AB1112" i="1"/>
  <c r="Y1111" i="1"/>
  <c r="AD1110" i="1"/>
  <c r="V1110" i="1"/>
  <c r="AA1109" i="1"/>
  <c r="U1109" i="1"/>
  <c r="AA1108" i="1"/>
  <c r="V1108" i="1"/>
  <c r="AA1107" i="1"/>
  <c r="V1107" i="1"/>
  <c r="AC1106" i="1"/>
  <c r="X1106" i="1"/>
  <c r="AC1105" i="1"/>
  <c r="X1105" i="1"/>
  <c r="Y1104" i="1"/>
  <c r="Z1103" i="1"/>
  <c r="Z1102" i="1"/>
  <c r="U1102" i="1"/>
  <c r="AB1101" i="1"/>
  <c r="V1101" i="1"/>
  <c r="AC1100" i="1"/>
  <c r="X1100" i="1"/>
  <c r="AC1099" i="1"/>
  <c r="X1099" i="1"/>
  <c r="AD1098" i="1"/>
  <c r="X1098" i="1"/>
  <c r="AD1097" i="1"/>
  <c r="Y1097" i="1"/>
  <c r="AA1096" i="1"/>
  <c r="V1096" i="1"/>
  <c r="AC1095" i="1"/>
  <c r="X1095" i="1"/>
  <c r="AC1094" i="1"/>
  <c r="X1094" i="1"/>
  <c r="AD1093" i="1"/>
  <c r="X1093" i="1"/>
  <c r="AD1091" i="1"/>
  <c r="Y1091" i="1"/>
  <c r="Z1090" i="1"/>
  <c r="U1090" i="1"/>
  <c r="AA1089" i="1"/>
  <c r="U1089" i="1"/>
  <c r="O1089" i="1" s="1"/>
  <c r="R1089" i="1" s="1"/>
  <c r="AA1088" i="1"/>
  <c r="V1088" i="1"/>
  <c r="AA1087" i="1"/>
  <c r="V1087" i="1"/>
  <c r="AC1086" i="1"/>
  <c r="X1086" i="1"/>
  <c r="AC1085" i="1"/>
  <c r="X1085" i="1"/>
  <c r="Y1084" i="1"/>
  <c r="Z1083" i="1"/>
  <c r="Z1080" i="1"/>
  <c r="U1080" i="1"/>
  <c r="AB1079" i="1"/>
  <c r="V1079" i="1"/>
  <c r="AC1078" i="1"/>
  <c r="X1078" i="1"/>
  <c r="AC1077" i="1"/>
  <c r="X1077" i="1"/>
  <c r="AD1076" i="1"/>
  <c r="X1076" i="1"/>
  <c r="AD1075" i="1"/>
  <c r="Y1075" i="1"/>
  <c r="Z1074" i="1"/>
  <c r="U1074" i="1"/>
  <c r="AA1072" i="1"/>
  <c r="U1072" i="1"/>
  <c r="AA1071" i="1"/>
  <c r="V1071" i="1"/>
  <c r="AB1070" i="1"/>
  <c r="W1070" i="1"/>
  <c r="AC1069" i="1"/>
  <c r="W1069" i="1"/>
  <c r="AD1068" i="1"/>
  <c r="Y1068" i="1"/>
  <c r="Y1067" i="1"/>
  <c r="Z1066" i="1"/>
  <c r="AA1065" i="1"/>
  <c r="V1065" i="1"/>
  <c r="AA1064" i="1"/>
  <c r="V1064" i="1"/>
  <c r="AC1063" i="1"/>
  <c r="X1063" i="1"/>
  <c r="AB1061" i="1"/>
  <c r="W1061" i="1"/>
  <c r="AC1060" i="1"/>
  <c r="W1060" i="1"/>
  <c r="AD1059" i="1"/>
  <c r="Y1059" i="1"/>
  <c r="Y1058" i="1"/>
  <c r="Z1057" i="1"/>
  <c r="Z1056" i="1"/>
  <c r="U1056" i="1"/>
  <c r="AB1055" i="1"/>
  <c r="V1055" i="1"/>
  <c r="AB1054" i="1"/>
  <c r="W1054" i="1"/>
  <c r="AC1053" i="1"/>
  <c r="X1053" i="1"/>
  <c r="AD1052" i="1"/>
  <c r="X1052" i="1"/>
  <c r="AD1051" i="1"/>
  <c r="Y1051" i="1"/>
  <c r="Z1050" i="1"/>
  <c r="U1050" i="1"/>
  <c r="AA1049" i="1"/>
  <c r="U1049" i="1"/>
  <c r="AB1048" i="1"/>
  <c r="W1048" i="1"/>
  <c r="AB1047" i="1"/>
  <c r="W1047" i="1"/>
  <c r="AC1046" i="1"/>
  <c r="W1046" i="1"/>
  <c r="Z1045" i="1"/>
  <c r="U1045" i="1"/>
  <c r="AB1044" i="1"/>
  <c r="V1044" i="1"/>
  <c r="AB1043" i="1"/>
  <c r="W1043" i="1"/>
  <c r="AB1042" i="1"/>
  <c r="W1042" i="1"/>
  <c r="AD1041" i="1"/>
  <c r="X1041" i="1"/>
  <c r="AD1040" i="1"/>
  <c r="Y1040" i="1"/>
  <c r="Z1039" i="1"/>
  <c r="U1039" i="1"/>
  <c r="AA1038" i="1"/>
  <c r="U1038" i="1"/>
  <c r="AA1037" i="1"/>
  <c r="V1037" i="1"/>
  <c r="AA1036" i="1"/>
  <c r="V1036" i="1"/>
  <c r="AC1033" i="1"/>
  <c r="X1033" i="1"/>
  <c r="Z1032" i="1"/>
  <c r="U1032" i="1"/>
  <c r="AA1031" i="1"/>
  <c r="U1031" i="1"/>
  <c r="AA1030" i="1"/>
  <c r="V1030" i="1"/>
  <c r="AA1029" i="1"/>
  <c r="V1029" i="1"/>
  <c r="AC1028" i="1"/>
  <c r="X1028" i="1"/>
  <c r="AC1027" i="1"/>
  <c r="X1027" i="1"/>
  <c r="Y1026" i="1"/>
  <c r="Z1025" i="1"/>
  <c r="Z1024" i="1"/>
  <c r="U1024" i="1"/>
  <c r="AB1023" i="1"/>
  <c r="V1023" i="1"/>
  <c r="AC1022" i="1"/>
  <c r="X1022" i="1"/>
  <c r="AC1021" i="1"/>
  <c r="X1021" i="1"/>
  <c r="AD1020" i="1"/>
  <c r="X1020" i="1"/>
  <c r="AD1019" i="1"/>
  <c r="Y1019" i="1"/>
  <c r="AA1018" i="1"/>
  <c r="V1018" i="1"/>
  <c r="Z1015" i="1"/>
  <c r="Z1014" i="1"/>
  <c r="U1014" i="1"/>
  <c r="O1014" i="1" s="1"/>
  <c r="P1014" i="1" s="1"/>
  <c r="Q1014" i="1" s="1"/>
  <c r="Y1012" i="1"/>
  <c r="AA1011" i="1"/>
  <c r="U1011" i="1"/>
  <c r="AA1010" i="1"/>
  <c r="V1010" i="1"/>
  <c r="AA1009" i="1"/>
  <c r="V1009" i="1"/>
  <c r="AC1008" i="1"/>
  <c r="X1008" i="1"/>
  <c r="AD1007" i="1"/>
  <c r="Y1007" i="1"/>
  <c r="Y1006" i="1"/>
  <c r="Z1005" i="1"/>
  <c r="Z1004" i="1"/>
  <c r="U1004" i="1"/>
  <c r="Y1001" i="1"/>
  <c r="Z1000" i="1"/>
  <c r="Z999" i="1"/>
  <c r="U999" i="1"/>
  <c r="AB998" i="1"/>
  <c r="V998" i="1"/>
  <c r="AB997" i="1"/>
  <c r="W997" i="1"/>
  <c r="AB996" i="1"/>
  <c r="W996" i="1"/>
  <c r="AC995" i="1"/>
  <c r="W995" i="1"/>
  <c r="AD994" i="1"/>
  <c r="Y994" i="1"/>
  <c r="AA993" i="1"/>
  <c r="W993" i="1"/>
  <c r="AA992" i="1"/>
  <c r="W992" i="1"/>
  <c r="AD991" i="1"/>
  <c r="Z991" i="1"/>
  <c r="V991" i="1"/>
  <c r="AC990" i="1"/>
  <c r="Y990" i="1"/>
  <c r="U990" i="1"/>
  <c r="AB989" i="1"/>
  <c r="X989" i="1"/>
  <c r="AB988" i="1"/>
  <c r="X988" i="1"/>
  <c r="AA987" i="1"/>
  <c r="W987" i="1"/>
  <c r="AD986" i="1"/>
  <c r="Z986" i="1"/>
  <c r="V986" i="1"/>
  <c r="AC985" i="1"/>
  <c r="Y985" i="1"/>
  <c r="U985" i="1"/>
  <c r="AC984" i="1"/>
  <c r="Y984" i="1"/>
  <c r="U984" i="1"/>
  <c r="AB983" i="1"/>
  <c r="X983" i="1"/>
  <c r="AA982" i="1"/>
  <c r="W982" i="1"/>
  <c r="AD981" i="1"/>
  <c r="Z981" i="1"/>
  <c r="V981" i="1"/>
  <c r="AC980" i="1"/>
  <c r="Y980" i="1"/>
  <c r="U980" i="1"/>
  <c r="AD979" i="1"/>
  <c r="Z979" i="1"/>
  <c r="V979" i="1"/>
  <c r="AC978" i="1"/>
  <c r="Y978" i="1"/>
  <c r="U978" i="1"/>
  <c r="AA976" i="1"/>
  <c r="W976" i="1"/>
  <c r="AA975" i="1"/>
  <c r="W975" i="1"/>
  <c r="AD974" i="1"/>
  <c r="Z974" i="1"/>
  <c r="V974" i="1"/>
  <c r="AC973" i="1"/>
  <c r="Y973" i="1"/>
  <c r="U973" i="1"/>
  <c r="AA971" i="1"/>
  <c r="W971" i="1"/>
  <c r="AD970" i="1"/>
  <c r="Z970" i="1"/>
  <c r="V970" i="1"/>
  <c r="AD969" i="1"/>
  <c r="Z969" i="1"/>
  <c r="V969" i="1"/>
  <c r="AC968" i="1"/>
  <c r="Y968" i="1"/>
  <c r="U968" i="1"/>
  <c r="AB967" i="1"/>
  <c r="X967" i="1"/>
  <c r="AD965" i="1"/>
  <c r="Z965" i="1"/>
  <c r="V965" i="1"/>
  <c r="AD961" i="1"/>
  <c r="Z961" i="1"/>
  <c r="V961" i="1"/>
  <c r="AA1978" i="1"/>
  <c r="W1882" i="1"/>
  <c r="AA1847" i="1"/>
  <c r="AA1818" i="1"/>
  <c r="X1781" i="1"/>
  <c r="AD1686" i="1"/>
  <c r="AB1666" i="1"/>
  <c r="W1664" i="1"/>
  <c r="U1662" i="1"/>
  <c r="V1660" i="1"/>
  <c r="Z1656" i="1"/>
  <c r="X1654" i="1"/>
  <c r="AD1642" i="1"/>
  <c r="AD1640" i="1"/>
  <c r="Y1630" i="1"/>
  <c r="V1628" i="1"/>
  <c r="AB1606" i="1"/>
  <c r="V1604" i="1"/>
  <c r="U1602" i="1"/>
  <c r="O1602" i="1" s="1"/>
  <c r="R1602" i="1" s="1"/>
  <c r="U1592" i="1"/>
  <c r="Z1580" i="1"/>
  <c r="X1578" i="1"/>
  <c r="AB1564" i="1"/>
  <c r="AA1562" i="1"/>
  <c r="U1544" i="1"/>
  <c r="V1539" i="1"/>
  <c r="U1536" i="1"/>
  <c r="AA1531" i="1"/>
  <c r="AC1529" i="1"/>
  <c r="X1522" i="1"/>
  <c r="Y1519" i="1"/>
  <c r="Z1516" i="1"/>
  <c r="AB1514" i="1"/>
  <c r="V1513" i="1"/>
  <c r="V1509" i="1"/>
  <c r="AC1506" i="1"/>
  <c r="Y1505" i="1"/>
  <c r="AD1502" i="1"/>
  <c r="AC1498" i="1"/>
  <c r="Y1497" i="1"/>
  <c r="AA1494" i="1"/>
  <c r="X1493" i="1"/>
  <c r="Y1490" i="1"/>
  <c r="Z1487" i="1"/>
  <c r="X1486" i="1"/>
  <c r="Z1483" i="1"/>
  <c r="AC1480" i="1"/>
  <c r="AC1479" i="1"/>
  <c r="AB1478" i="1"/>
  <c r="W1477" i="1"/>
  <c r="V1476" i="1"/>
  <c r="X1475" i="1"/>
  <c r="AA1470" i="1"/>
  <c r="Z1469" i="1"/>
  <c r="AA1468" i="1"/>
  <c r="Y1467" i="1"/>
  <c r="Y1466" i="1"/>
  <c r="X1465" i="1"/>
  <c r="AB1460" i="1"/>
  <c r="W1459" i="1"/>
  <c r="U1458" i="1"/>
  <c r="U1457" i="1"/>
  <c r="U1456" i="1"/>
  <c r="AC1453" i="1"/>
  <c r="AD1452" i="1"/>
  <c r="AB1451" i="1"/>
  <c r="W1450" i="1"/>
  <c r="V1449" i="1"/>
  <c r="W1448" i="1"/>
  <c r="U1447" i="1"/>
  <c r="U1446" i="1"/>
  <c r="Z1442" i="1"/>
  <c r="Z1440" i="1"/>
  <c r="X1439" i="1"/>
  <c r="AD1436" i="1"/>
  <c r="AD1435" i="1"/>
  <c r="AC1434" i="1"/>
  <c r="AC1433" i="1"/>
  <c r="AB1432" i="1"/>
  <c r="W1431" i="1"/>
  <c r="U1430" i="1"/>
  <c r="AA1426" i="1"/>
  <c r="Y1425" i="1"/>
  <c r="Z1424" i="1"/>
  <c r="X1423" i="1"/>
  <c r="AB1416" i="1"/>
  <c r="W1415" i="1"/>
  <c r="U1414" i="1"/>
  <c r="U1413" i="1"/>
  <c r="AC1408" i="1"/>
  <c r="AC1407" i="1"/>
  <c r="AC1406" i="1"/>
  <c r="AB1405" i="1"/>
  <c r="W1404" i="1"/>
  <c r="U1403" i="1"/>
  <c r="U1402" i="1"/>
  <c r="O1402" i="1" s="1"/>
  <c r="AA1395" i="1"/>
  <c r="Z1394" i="1"/>
  <c r="Z1393" i="1"/>
  <c r="X1392" i="1"/>
  <c r="AA1387" i="1"/>
  <c r="Z1386" i="1"/>
  <c r="Z1385" i="1"/>
  <c r="X1384" i="1"/>
  <c r="AB1379" i="1"/>
  <c r="W1378" i="1"/>
  <c r="V1377" i="1"/>
  <c r="V1376" i="1"/>
  <c r="AD1373" i="1"/>
  <c r="AD1372" i="1"/>
  <c r="AB1371" i="1"/>
  <c r="X1370" i="1"/>
  <c r="AA1362" i="1"/>
  <c r="Y1361" i="1"/>
  <c r="Y1360" i="1"/>
  <c r="X1359" i="1"/>
  <c r="Z1349" i="1"/>
  <c r="X1348" i="1"/>
  <c r="AA1343" i="1"/>
  <c r="Z1341" i="1"/>
  <c r="Z1339" i="1"/>
  <c r="AD1338" i="1"/>
  <c r="U1336" i="1"/>
  <c r="X1335" i="1"/>
  <c r="AA1334" i="1"/>
  <c r="AC1333" i="1"/>
  <c r="U1332" i="1"/>
  <c r="X1331" i="1"/>
  <c r="AA1330" i="1"/>
  <c r="AD1329" i="1"/>
  <c r="U1328" i="1"/>
  <c r="X1327" i="1"/>
  <c r="AA1326" i="1"/>
  <c r="AD1325" i="1"/>
  <c r="V1324" i="1"/>
  <c r="X1323" i="1"/>
  <c r="AA1322" i="1"/>
  <c r="AD1321" i="1"/>
  <c r="V1320" i="1"/>
  <c r="X1319" i="1"/>
  <c r="AA1318" i="1"/>
  <c r="AD1317" i="1"/>
  <c r="V1316" i="1"/>
  <c r="X1315" i="1"/>
  <c r="AA1314" i="1"/>
  <c r="AD1313" i="1"/>
  <c r="V1311" i="1"/>
  <c r="Y1310" i="1"/>
  <c r="Z1309" i="1"/>
  <c r="AC1308" i="1"/>
  <c r="V1307" i="1"/>
  <c r="Y1306" i="1"/>
  <c r="Z1305" i="1"/>
  <c r="AC1304" i="1"/>
  <c r="V1303" i="1"/>
  <c r="Y1302" i="1"/>
  <c r="Z1301" i="1"/>
  <c r="AC1300" i="1"/>
  <c r="V1299" i="1"/>
  <c r="Y1298" i="1"/>
  <c r="Z1297" i="1"/>
  <c r="AC1296" i="1"/>
  <c r="W1295" i="1"/>
  <c r="V1293" i="1"/>
  <c r="Y1292" i="1"/>
  <c r="Z1291" i="1"/>
  <c r="AC1290" i="1"/>
  <c r="V1289" i="1"/>
  <c r="Y1288" i="1"/>
  <c r="Z1287" i="1"/>
  <c r="AD1286" i="1"/>
  <c r="U1283" i="1"/>
  <c r="Y1282" i="1"/>
  <c r="Y1281" i="1"/>
  <c r="Z1280" i="1"/>
  <c r="Z1279" i="1"/>
  <c r="AD1278" i="1"/>
  <c r="V1275" i="1"/>
  <c r="Y1273" i="1"/>
  <c r="Z1272" i="1"/>
  <c r="AC1271" i="1"/>
  <c r="W1270" i="1"/>
  <c r="W1268" i="1"/>
  <c r="W1267" i="1"/>
  <c r="AB1266" i="1"/>
  <c r="AC1265" i="1"/>
  <c r="U1264" i="1"/>
  <c r="U1261" i="1"/>
  <c r="Z1260" i="1"/>
  <c r="AD1259" i="1"/>
  <c r="V1256" i="1"/>
  <c r="Y1255" i="1"/>
  <c r="Z1254" i="1"/>
  <c r="AC1253" i="1"/>
  <c r="V1252" i="1"/>
  <c r="Y1251" i="1"/>
  <c r="Z1250" i="1"/>
  <c r="AC1249" i="1"/>
  <c r="V1248" i="1"/>
  <c r="Y1247" i="1"/>
  <c r="Z1246" i="1"/>
  <c r="Z1244" i="1"/>
  <c r="AA1243" i="1"/>
  <c r="AD1242" i="1"/>
  <c r="U1241" i="1"/>
  <c r="O1241" i="1" s="1"/>
  <c r="R1241" i="1" s="1"/>
  <c r="X1240" i="1"/>
  <c r="AB1239" i="1"/>
  <c r="AB1238" i="1"/>
  <c r="AC1237" i="1"/>
  <c r="V1236" i="1"/>
  <c r="X1235" i="1"/>
  <c r="AA1234" i="1"/>
  <c r="AD1233" i="1"/>
  <c r="AC1231" i="1"/>
  <c r="V1230" i="1"/>
  <c r="W1229" i="1"/>
  <c r="W1228" i="1"/>
  <c r="V1226" i="1"/>
  <c r="X1225" i="1"/>
  <c r="AA1224" i="1"/>
  <c r="AD1223" i="1"/>
  <c r="V1222" i="1"/>
  <c r="Y1221" i="1"/>
  <c r="Z1220" i="1"/>
  <c r="AC1218" i="1"/>
  <c r="V1217" i="1"/>
  <c r="Y1216" i="1"/>
  <c r="Z1215" i="1"/>
  <c r="AC1214" i="1"/>
  <c r="V1213" i="1"/>
  <c r="Z1212" i="1"/>
  <c r="AB1211" i="1"/>
  <c r="AB1210" i="1"/>
  <c r="AC1209" i="1"/>
  <c r="V1208" i="1"/>
  <c r="W1206" i="1"/>
  <c r="W1205" i="1"/>
  <c r="W1204" i="1"/>
  <c r="AC1203" i="1"/>
  <c r="V1202" i="1"/>
  <c r="W1201" i="1"/>
  <c r="W1200" i="1"/>
  <c r="X1199" i="1"/>
  <c r="AA1198" i="1"/>
  <c r="AC1197" i="1"/>
  <c r="U1196" i="1"/>
  <c r="X1195" i="1"/>
  <c r="AA1194" i="1"/>
  <c r="AC1193" i="1"/>
  <c r="U1192" i="1"/>
  <c r="U1190" i="1"/>
  <c r="V1188" i="1"/>
  <c r="W1187" i="1"/>
  <c r="W1186" i="1"/>
  <c r="X1185" i="1"/>
  <c r="AA1184" i="1"/>
  <c r="AC1182" i="1"/>
  <c r="U1181" i="1"/>
  <c r="Y1180" i="1"/>
  <c r="Z1179" i="1"/>
  <c r="Z1178" i="1"/>
  <c r="AD1177" i="1"/>
  <c r="U1176" i="1"/>
  <c r="X1175" i="1"/>
  <c r="AA1174" i="1"/>
  <c r="AD1173" i="1"/>
  <c r="V1172" i="1"/>
  <c r="X1171" i="1"/>
  <c r="AA1170" i="1"/>
  <c r="AD1169" i="1"/>
  <c r="W1168" i="1"/>
  <c r="O1168" i="1" s="1"/>
  <c r="W1166" i="1"/>
  <c r="AB1165" i="1"/>
  <c r="AB1164" i="1"/>
  <c r="AC1163" i="1"/>
  <c r="V1162" i="1"/>
  <c r="Y1161" i="1"/>
  <c r="Z1160" i="1"/>
  <c r="AC1159" i="1"/>
  <c r="V1158" i="1"/>
  <c r="Y1157" i="1"/>
  <c r="X1155" i="1"/>
  <c r="AA1153" i="1"/>
  <c r="AD1152" i="1"/>
  <c r="U1151" i="1"/>
  <c r="X1150" i="1"/>
  <c r="AB1149" i="1"/>
  <c r="AB1148" i="1"/>
  <c r="AC1147" i="1"/>
  <c r="V1146" i="1"/>
  <c r="X1145" i="1"/>
  <c r="AA1144" i="1"/>
  <c r="AD1143" i="1"/>
  <c r="V1142" i="1"/>
  <c r="Y1141" i="1"/>
  <c r="Z1140" i="1"/>
  <c r="AC1139" i="1"/>
  <c r="V1138" i="1"/>
  <c r="Z1137" i="1"/>
  <c r="Z1136" i="1"/>
  <c r="AD1135" i="1"/>
  <c r="AD1133" i="1"/>
  <c r="V1132" i="1"/>
  <c r="X1131" i="1"/>
  <c r="AA1130" i="1"/>
  <c r="AD1129" i="1"/>
  <c r="V1128" i="1"/>
  <c r="X1127" i="1"/>
  <c r="AA1126" i="1"/>
  <c r="AD1125" i="1"/>
  <c r="V1124" i="1"/>
  <c r="X1123" i="1"/>
  <c r="AA1122" i="1"/>
  <c r="AD1121" i="1"/>
  <c r="Z1120" i="1"/>
  <c r="AC1119" i="1"/>
  <c r="V1119" i="1"/>
  <c r="AC1118" i="1"/>
  <c r="V1118" i="1"/>
  <c r="Y1117" i="1"/>
  <c r="X1116" i="1"/>
  <c r="AC1115" i="1"/>
  <c r="V1115" i="1"/>
  <c r="AB1114" i="1"/>
  <c r="U1114" i="1"/>
  <c r="AA1113" i="1"/>
  <c r="Z1112" i="1"/>
  <c r="AD1111" i="1"/>
  <c r="W1111" i="1"/>
  <c r="AB1110" i="1"/>
  <c r="U1110" i="1"/>
  <c r="Y1109" i="1"/>
  <c r="Z1108" i="1"/>
  <c r="Z1107" i="1"/>
  <c r="U1107" i="1"/>
  <c r="AB1106" i="1"/>
  <c r="V1106" i="1"/>
  <c r="AB1105" i="1"/>
  <c r="W1105" i="1"/>
  <c r="AC1104" i="1"/>
  <c r="X1104" i="1"/>
  <c r="AD1103" i="1"/>
  <c r="X1103" i="1"/>
  <c r="AD1102" i="1"/>
  <c r="Y1102" i="1"/>
  <c r="Z1101" i="1"/>
  <c r="U1101" i="1"/>
  <c r="AB1100" i="1"/>
  <c r="V1100" i="1"/>
  <c r="AB1099" i="1"/>
  <c r="W1099" i="1"/>
  <c r="AB1098" i="1"/>
  <c r="W1098" i="1"/>
  <c r="AC1097" i="1"/>
  <c r="W1097" i="1"/>
  <c r="Z1096" i="1"/>
  <c r="U1096" i="1"/>
  <c r="AB1095" i="1"/>
  <c r="V1095" i="1"/>
  <c r="AB1094" i="1"/>
  <c r="W1094" i="1"/>
  <c r="AB1093" i="1"/>
  <c r="W1093" i="1"/>
  <c r="AC1091" i="1"/>
  <c r="W1091" i="1"/>
  <c r="AD1090" i="1"/>
  <c r="Y1090" i="1"/>
  <c r="Y1089" i="1"/>
  <c r="Z1088" i="1"/>
  <c r="Z1087" i="1"/>
  <c r="U1087" i="1"/>
  <c r="AB1086" i="1"/>
  <c r="V1086" i="1"/>
  <c r="AB1085" i="1"/>
  <c r="W1085" i="1"/>
  <c r="AC1084" i="1"/>
  <c r="X1084" i="1"/>
  <c r="AD1083" i="1"/>
  <c r="X1083" i="1"/>
  <c r="AD1080" i="1"/>
  <c r="Y1080" i="1"/>
  <c r="Z1079" i="1"/>
  <c r="U1079" i="1"/>
  <c r="AB1078" i="1"/>
  <c r="V1078" i="1"/>
  <c r="AB1077" i="1"/>
  <c r="W1077" i="1"/>
  <c r="AB1076" i="1"/>
  <c r="W1076" i="1"/>
  <c r="AC1075" i="1"/>
  <c r="W1075" i="1"/>
  <c r="AD1074" i="1"/>
  <c r="Y1074" i="1"/>
  <c r="Y1072" i="1"/>
  <c r="Z1071" i="1"/>
  <c r="AA1070" i="1"/>
  <c r="V1070" i="1"/>
  <c r="AA1069" i="1"/>
  <c r="V1069" i="1"/>
  <c r="AC1068" i="1"/>
  <c r="X1068" i="1"/>
  <c r="AC1067" i="1"/>
  <c r="X1067" i="1"/>
  <c r="AD1066" i="1"/>
  <c r="X1066" i="1"/>
  <c r="Z1065" i="1"/>
  <c r="Z1064" i="1"/>
  <c r="U1064" i="1"/>
  <c r="AB1063" i="1"/>
  <c r="V1063" i="1"/>
  <c r="AA1061" i="1"/>
  <c r="V1061" i="1"/>
  <c r="AA1060" i="1"/>
  <c r="V1060" i="1"/>
  <c r="AC1059" i="1"/>
  <c r="X1059" i="1"/>
  <c r="AC1058" i="1"/>
  <c r="X1058" i="1"/>
  <c r="AD1057" i="1"/>
  <c r="X1057" i="1"/>
  <c r="AD1056" i="1"/>
  <c r="Y1056" i="1"/>
  <c r="Z1055" i="1"/>
  <c r="U1055" i="1"/>
  <c r="AA1054" i="1"/>
  <c r="U1054" i="1"/>
  <c r="AB1053" i="1"/>
  <c r="W1053" i="1"/>
  <c r="AB1052" i="1"/>
  <c r="W1052" i="1"/>
  <c r="AC1051" i="1"/>
  <c r="W1051" i="1"/>
  <c r="AD1050" i="1"/>
  <c r="Y1050" i="1"/>
  <c r="Y1049" i="1"/>
  <c r="AA1048" i="1"/>
  <c r="U1048" i="1"/>
  <c r="AA1047" i="1"/>
  <c r="V1047" i="1"/>
  <c r="AA1046" i="1"/>
  <c r="V1046" i="1"/>
  <c r="AD1045" i="1"/>
  <c r="Y1045" i="1"/>
  <c r="Z1044" i="1"/>
  <c r="U1044" i="1"/>
  <c r="AA1043" i="1"/>
  <c r="U1043" i="1"/>
  <c r="AA1042" i="1"/>
  <c r="V1042" i="1"/>
  <c r="AB1041" i="1"/>
  <c r="W1041" i="1"/>
  <c r="AC1040" i="1"/>
  <c r="W1040" i="1"/>
  <c r="AD1039" i="1"/>
  <c r="Y1039" i="1"/>
  <c r="Y1038" i="1"/>
  <c r="Z1037" i="1"/>
  <c r="Z1036" i="1"/>
  <c r="U1036" i="1"/>
  <c r="AB1033" i="1"/>
  <c r="V1033" i="1"/>
  <c r="AD1032" i="1"/>
  <c r="Y1032" i="1"/>
  <c r="Y1031" i="1"/>
  <c r="Z1030" i="1"/>
  <c r="Z1029" i="1"/>
  <c r="U1029" i="1"/>
  <c r="AB1028" i="1"/>
  <c r="V1028" i="1"/>
  <c r="AB1027" i="1"/>
  <c r="W1027" i="1"/>
  <c r="AC1026" i="1"/>
  <c r="X1026" i="1"/>
  <c r="AD1025" i="1"/>
  <c r="X1025" i="1"/>
  <c r="AD1024" i="1"/>
  <c r="Y1024" i="1"/>
  <c r="Z1023" i="1"/>
  <c r="U1023" i="1"/>
  <c r="AB1022" i="1"/>
  <c r="V1022" i="1"/>
  <c r="AB1021" i="1"/>
  <c r="W1021" i="1"/>
  <c r="AB1020" i="1"/>
  <c r="W1020" i="1"/>
  <c r="AC1019" i="1"/>
  <c r="W1019" i="1"/>
  <c r="Z1018" i="1"/>
  <c r="U1018" i="1"/>
  <c r="AD1015" i="1"/>
  <c r="X1015" i="1"/>
  <c r="AD1014" i="1"/>
  <c r="Y1014" i="1"/>
  <c r="AC1012" i="1"/>
  <c r="X1012" i="1"/>
  <c r="Y1011" i="1"/>
  <c r="Z1010" i="1"/>
  <c r="Z1009" i="1"/>
  <c r="U1009" i="1"/>
  <c r="AB1008" i="1"/>
  <c r="V1008" i="1"/>
  <c r="AC1007" i="1"/>
  <c r="X1007" i="1"/>
  <c r="AC1006" i="1"/>
  <c r="X1006" i="1"/>
  <c r="AD1005" i="1"/>
  <c r="X1005" i="1"/>
  <c r="AD1004" i="1"/>
  <c r="Y1004" i="1"/>
  <c r="AC1001" i="1"/>
  <c r="X1001" i="1"/>
  <c r="AD1000" i="1"/>
  <c r="X1000" i="1"/>
  <c r="AD999" i="1"/>
  <c r="Y999" i="1"/>
  <c r="Z998" i="1"/>
  <c r="U998" i="1"/>
  <c r="AA997" i="1"/>
  <c r="U997" i="1"/>
  <c r="AA996" i="1"/>
  <c r="V996" i="1"/>
  <c r="AA995" i="1"/>
  <c r="V995" i="1"/>
  <c r="AC994" i="1"/>
  <c r="X994" i="1"/>
  <c r="AD993" i="1"/>
  <c r="Z993" i="1"/>
  <c r="V993" i="1"/>
  <c r="AD992" i="1"/>
  <c r="Z992" i="1"/>
  <c r="V992" i="1"/>
  <c r="AC991" i="1"/>
  <c r="Y991" i="1"/>
  <c r="U991" i="1"/>
  <c r="AB990" i="1"/>
  <c r="X990" i="1"/>
  <c r="AA989" i="1"/>
  <c r="W989" i="1"/>
  <c r="AA988" i="1"/>
  <c r="W988" i="1"/>
  <c r="AD987" i="1"/>
  <c r="Z987" i="1"/>
  <c r="V987" i="1"/>
  <c r="AC986" i="1"/>
  <c r="Y986" i="1"/>
  <c r="U986" i="1"/>
  <c r="AB985" i="1"/>
  <c r="X985" i="1"/>
  <c r="AB984" i="1"/>
  <c r="X984" i="1"/>
  <c r="AA983" i="1"/>
  <c r="W983" i="1"/>
  <c r="AD982" i="1"/>
  <c r="Z982" i="1"/>
  <c r="V982" i="1"/>
  <c r="AC981" i="1"/>
  <c r="Y981" i="1"/>
  <c r="U981" i="1"/>
  <c r="AB980" i="1"/>
  <c r="X980" i="1"/>
  <c r="AC979" i="1"/>
  <c r="Y979" i="1"/>
  <c r="U979" i="1"/>
  <c r="AB978" i="1"/>
  <c r="X978" i="1"/>
  <c r="AD976" i="1"/>
  <c r="Z976" i="1"/>
  <c r="V976" i="1"/>
  <c r="AD975" i="1"/>
  <c r="Z975" i="1"/>
  <c r="V975" i="1"/>
  <c r="AC974" i="1"/>
  <c r="Y974" i="1"/>
  <c r="U974" i="1"/>
  <c r="AB973" i="1"/>
  <c r="X973" i="1"/>
  <c r="AD971" i="1"/>
  <c r="Z971" i="1"/>
  <c r="V971" i="1"/>
  <c r="AC970" i="1"/>
  <c r="Y970" i="1"/>
  <c r="U970" i="1"/>
  <c r="AC969" i="1"/>
  <c r="Y969" i="1"/>
  <c r="U969" i="1"/>
  <c r="AB968" i="1"/>
  <c r="X968" i="1"/>
  <c r="AA967" i="1"/>
  <c r="W967" i="1"/>
  <c r="AC965" i="1"/>
  <c r="Y965" i="1"/>
  <c r="U965" i="1"/>
  <c r="AC961" i="1"/>
  <c r="Y961" i="1"/>
  <c r="U961" i="1"/>
  <c r="AB960" i="1"/>
  <c r="X960" i="1"/>
  <c r="AA959" i="1"/>
  <c r="W959" i="1"/>
  <c r="AD958" i="1"/>
  <c r="Z958" i="1"/>
  <c r="V958" i="1"/>
  <c r="AD957" i="1"/>
  <c r="Z957" i="1"/>
  <c r="V957" i="1"/>
  <c r="AC956" i="1"/>
  <c r="Y956" i="1"/>
  <c r="U956" i="1"/>
  <c r="AB955" i="1"/>
  <c r="X955" i="1"/>
  <c r="AA954" i="1"/>
  <c r="W954" i="1"/>
  <c r="AA952" i="1"/>
  <c r="W952" i="1"/>
  <c r="AD951" i="1"/>
  <c r="Z951" i="1"/>
  <c r="V951" i="1"/>
  <c r="AC950" i="1"/>
  <c r="Y950" i="1"/>
  <c r="U950" i="1"/>
  <c r="AB949" i="1"/>
  <c r="X949" i="1"/>
  <c r="AA948" i="1"/>
  <c r="W948" i="1"/>
  <c r="AD947" i="1"/>
  <c r="Z947" i="1"/>
  <c r="V947" i="1"/>
  <c r="AC946" i="1"/>
  <c r="Y946" i="1"/>
  <c r="U946" i="1"/>
  <c r="AB945" i="1"/>
  <c r="X945" i="1"/>
  <c r="AB944" i="1"/>
  <c r="X944" i="1"/>
  <c r="AA943" i="1"/>
  <c r="W943" i="1"/>
  <c r="AD942" i="1"/>
  <c r="Z942" i="1"/>
  <c r="V942" i="1"/>
  <c r="AC941" i="1"/>
  <c r="Y941" i="1"/>
  <c r="U941" i="1"/>
  <c r="AB940" i="1"/>
  <c r="X940" i="1"/>
  <c r="AA939" i="1"/>
  <c r="W939" i="1"/>
  <c r="AD938" i="1"/>
  <c r="Z938" i="1"/>
  <c r="V938" i="1"/>
  <c r="AC937" i="1"/>
  <c r="Y937" i="1"/>
  <c r="U937" i="1"/>
  <c r="AC936" i="1"/>
  <c r="Y936" i="1"/>
  <c r="U936" i="1"/>
  <c r="AB935" i="1"/>
  <c r="X935" i="1"/>
  <c r="AA934" i="1"/>
  <c r="W934" i="1"/>
  <c r="AD933" i="1"/>
  <c r="Z933" i="1"/>
  <c r="V933" i="1"/>
  <c r="AD932" i="1"/>
  <c r="Z932" i="1"/>
  <c r="V932" i="1"/>
  <c r="AC931" i="1"/>
  <c r="Y931" i="1"/>
  <c r="U931" i="1"/>
  <c r="AB930" i="1"/>
  <c r="X930" i="1"/>
  <c r="U1771" i="1"/>
  <c r="O1771" i="1" s="1"/>
  <c r="R1771" i="1" s="1"/>
  <c r="V1767" i="1"/>
  <c r="W1754" i="1"/>
  <c r="AA1751" i="1"/>
  <c r="U1746" i="1"/>
  <c r="AD1724" i="1"/>
  <c r="AC1704" i="1"/>
  <c r="Z1701" i="1"/>
  <c r="Y1685" i="1"/>
  <c r="Z1679" i="1"/>
  <c r="AB1663" i="1"/>
  <c r="U1653" i="1"/>
  <c r="O1653" i="1" s="1"/>
  <c r="V1631" i="1"/>
  <c r="V1622" i="1"/>
  <c r="X1611" i="1"/>
  <c r="AA1598" i="1"/>
  <c r="U1586" i="1"/>
  <c r="AA1581" i="1"/>
  <c r="Z1572" i="1"/>
  <c r="X1549" i="1"/>
  <c r="Z1534" i="1"/>
  <c r="V1532" i="1"/>
  <c r="X1527" i="1"/>
  <c r="AA1523" i="1"/>
  <c r="U1517" i="1"/>
  <c r="AB1512" i="1"/>
  <c r="X1507" i="1"/>
  <c r="AD1503" i="1"/>
  <c r="W1495" i="1"/>
  <c r="Y1491" i="1"/>
  <c r="AB1485" i="1"/>
  <c r="AB1481" i="1"/>
  <c r="U1480" i="1"/>
  <c r="AD1476" i="1"/>
  <c r="AA1474" i="1"/>
  <c r="AB1471" i="1"/>
  <c r="AC1463" i="1"/>
  <c r="Y1462" i="1"/>
  <c r="AC1458" i="1"/>
  <c r="AC1456" i="1"/>
  <c r="AA1454" i="1"/>
  <c r="U1453" i="1"/>
  <c r="AD1449" i="1"/>
  <c r="AC1447" i="1"/>
  <c r="AB1445" i="1"/>
  <c r="V1442" i="1"/>
  <c r="W1437" i="1"/>
  <c r="Y1434" i="1"/>
  <c r="U1433" i="1"/>
  <c r="W1426" i="1"/>
  <c r="V1424" i="1"/>
  <c r="Y1419" i="1"/>
  <c r="X1416" i="1"/>
  <c r="Y1408" i="1"/>
  <c r="U1407" i="1"/>
  <c r="AC1403" i="1"/>
  <c r="AB1401" i="1"/>
  <c r="AB1396" i="1"/>
  <c r="AD1390" i="1"/>
  <c r="Z1389" i="1"/>
  <c r="AA1382" i="1"/>
  <c r="X1379" i="1"/>
  <c r="Z1373" i="1"/>
  <c r="V1372" i="1"/>
  <c r="Z1368" i="1"/>
  <c r="AC1364" i="1"/>
  <c r="X1363" i="1"/>
  <c r="U1361" i="1"/>
  <c r="Y1357" i="1"/>
  <c r="AD1346" i="1"/>
  <c r="Z1345" i="1"/>
  <c r="AB1338" i="1"/>
  <c r="Y1337" i="1"/>
  <c r="Y1334" i="1"/>
  <c r="X1333" i="1"/>
  <c r="Y1330" i="1"/>
  <c r="Y1329" i="1"/>
  <c r="X1326" i="1"/>
  <c r="Y1325" i="1"/>
  <c r="X1322" i="1"/>
  <c r="X1321" i="1"/>
  <c r="X1318" i="1"/>
  <c r="X1317" i="1"/>
  <c r="X1314" i="1"/>
  <c r="X1313" i="1"/>
  <c r="X1309" i="1"/>
  <c r="X1308" i="1"/>
  <c r="X1305" i="1"/>
  <c r="X1304" i="1"/>
  <c r="X1301" i="1"/>
  <c r="X1300" i="1"/>
  <c r="X1297" i="1"/>
  <c r="X1296" i="1"/>
  <c r="AD1293" i="1"/>
  <c r="V1292" i="1"/>
  <c r="AD1289" i="1"/>
  <c r="V1288" i="1"/>
  <c r="AB1285" i="1"/>
  <c r="Z1284" i="1"/>
  <c r="W1281" i="1"/>
  <c r="W1279" i="1"/>
  <c r="Y1278" i="1"/>
  <c r="AD1275" i="1"/>
  <c r="V1273" i="1"/>
  <c r="Y1266" i="1"/>
  <c r="X1265" i="1"/>
  <c r="AB1262" i="1"/>
  <c r="Z1261" i="1"/>
  <c r="U1260" i="1"/>
  <c r="AB1257" i="1"/>
  <c r="AA1256" i="1"/>
  <c r="AA1253" i="1"/>
  <c r="AA1252" i="1"/>
  <c r="AA1249" i="1"/>
  <c r="AA1248" i="1"/>
  <c r="AA1242" i="1"/>
  <c r="Z1241" i="1"/>
  <c r="Z1238" i="1"/>
  <c r="W1237" i="1"/>
  <c r="X1234" i="1"/>
  <c r="X1233" i="1"/>
  <c r="AD1230" i="1"/>
  <c r="X1224" i="1"/>
  <c r="X1223" i="1"/>
  <c r="X1220" i="1"/>
  <c r="X1218" i="1"/>
  <c r="X1215" i="1"/>
  <c r="X1214" i="1"/>
  <c r="Y1211" i="1"/>
  <c r="W1210" i="1"/>
  <c r="AB1206" i="1"/>
  <c r="AC1204" i="1"/>
  <c r="W1203" i="1"/>
  <c r="Y1198" i="1"/>
  <c r="X1197" i="1"/>
  <c r="Y1194" i="1"/>
  <c r="X1193" i="1"/>
  <c r="AC1190" i="1"/>
  <c r="Y1184" i="1"/>
  <c r="X1182" i="1"/>
  <c r="W1179" i="1"/>
  <c r="AC1176" i="1"/>
  <c r="U1175" i="1"/>
  <c r="AD1172" i="1"/>
  <c r="U1171" i="1"/>
  <c r="U1166" i="1"/>
  <c r="AA1163" i="1"/>
  <c r="AA1162" i="1"/>
  <c r="AA1159" i="1"/>
  <c r="AA1158" i="1"/>
  <c r="AC1155" i="1"/>
  <c r="AC1151" i="1"/>
  <c r="U1150" i="1"/>
  <c r="Z1147" i="1"/>
  <c r="AB1146" i="1"/>
  <c r="AA1143" i="1"/>
  <c r="AA1142" i="1"/>
  <c r="AA1139" i="1"/>
  <c r="AA1138" i="1"/>
  <c r="AB1135" i="1"/>
  <c r="AC1131" i="1"/>
  <c r="U1130" i="1"/>
  <c r="AC1127" i="1"/>
  <c r="U1126" i="1"/>
  <c r="AC1123" i="1"/>
  <c r="U1122" i="1"/>
  <c r="V1120" i="1"/>
  <c r="U1119" i="1"/>
  <c r="AD1113" i="1"/>
  <c r="AB1109" i="1"/>
  <c r="AD1108" i="1"/>
  <c r="W1107" i="1"/>
  <c r="Y1106" i="1"/>
  <c r="Y1105" i="1"/>
  <c r="AA1104" i="1"/>
  <c r="AB1103" i="1"/>
  <c r="V1102" i="1"/>
  <c r="Y1101" i="1"/>
  <c r="Z1100" i="1"/>
  <c r="AA1099" i="1"/>
  <c r="AA1098" i="1"/>
  <c r="AA1097" i="1"/>
  <c r="W1096" i="1"/>
  <c r="Y1095" i="1"/>
  <c r="Y1094" i="1"/>
  <c r="Z1093" i="1"/>
  <c r="V1091" i="1"/>
  <c r="AB1090" i="1"/>
  <c r="AC1089" i="1"/>
  <c r="W1088" i="1"/>
  <c r="Y1087" i="1"/>
  <c r="Z1086" i="1"/>
  <c r="AA1085" i="1"/>
  <c r="AB1084" i="1"/>
  <c r="V1083" i="1"/>
  <c r="W1080" i="1"/>
  <c r="AC1079" i="1"/>
  <c r="AD1078" i="1"/>
  <c r="U1075" i="1"/>
  <c r="X1074" i="1"/>
  <c r="AB1072" i="1"/>
  <c r="AD1071" i="1"/>
  <c r="X1070" i="1"/>
  <c r="Y1069" i="1"/>
  <c r="Z1068" i="1"/>
  <c r="AB1067" i="1"/>
  <c r="V1066" i="1"/>
  <c r="X1065" i="1"/>
  <c r="AC1064" i="1"/>
  <c r="AD1063" i="1"/>
  <c r="AD1061" i="1"/>
  <c r="AD1060" i="1"/>
  <c r="U1059" i="1"/>
  <c r="W1058" i="1"/>
  <c r="AA1057" i="1"/>
  <c r="AC1056" i="1"/>
  <c r="X1055" i="1"/>
  <c r="X1054" i="1"/>
  <c r="Y1053" i="1"/>
  <c r="Z1052" i="1"/>
  <c r="Z1051" i="1"/>
  <c r="AC1050" i="1"/>
  <c r="W1049" i="1"/>
  <c r="Y1048" i="1"/>
  <c r="Z1047" i="1"/>
  <c r="Z1046" i="1"/>
  <c r="AC1045" i="1"/>
  <c r="X1044" i="1"/>
  <c r="X1043" i="1"/>
  <c r="X1042" i="1"/>
  <c r="Z1041" i="1"/>
  <c r="Z1040" i="1"/>
  <c r="AC1039" i="1"/>
  <c r="W1038" i="1"/>
  <c r="X1037" i="1"/>
  <c r="AC1036" i="1"/>
  <c r="AD1033" i="1"/>
  <c r="X1032" i="1"/>
  <c r="AB1031" i="1"/>
  <c r="AD1030" i="1"/>
  <c r="W1029" i="1"/>
  <c r="Y1028" i="1"/>
  <c r="Y1027" i="1"/>
  <c r="AA1026" i="1"/>
  <c r="AB1025" i="1"/>
  <c r="V1024" i="1"/>
  <c r="Y1023" i="1"/>
  <c r="Z1022" i="1"/>
  <c r="AA1021" i="1"/>
  <c r="AA1020" i="1"/>
  <c r="AA1019" i="1"/>
  <c r="W1018" i="1"/>
  <c r="AB1015" i="1"/>
  <c r="V1014" i="1"/>
  <c r="U1012" i="1"/>
  <c r="X1011" i="1"/>
  <c r="AB1010" i="1"/>
  <c r="AD1009" i="1"/>
  <c r="U1008" i="1"/>
  <c r="O1008" i="1" s="1"/>
  <c r="P1008" i="1" s="1"/>
  <c r="Q1008" i="1" s="1"/>
  <c r="V1007" i="1"/>
  <c r="AA1006" i="1"/>
  <c r="AB1005" i="1"/>
  <c r="V1004" i="1"/>
  <c r="U1001" i="1"/>
  <c r="W1000" i="1"/>
  <c r="AA999" i="1"/>
  <c r="AD998" i="1"/>
  <c r="U995" i="1"/>
  <c r="V994" i="1"/>
  <c r="AB993" i="1"/>
  <c r="X992" i="1"/>
  <c r="AA991" i="1"/>
  <c r="AD990" i="1"/>
  <c r="V990" i="1"/>
  <c r="Z989" i="1"/>
  <c r="Y988" i="1"/>
  <c r="AC987" i="1"/>
  <c r="U987" i="1"/>
  <c r="X986" i="1"/>
  <c r="AA985" i="1"/>
  <c r="Z984" i="1"/>
  <c r="AD983" i="1"/>
  <c r="V983" i="1"/>
  <c r="AB982" i="1"/>
  <c r="W981" i="1"/>
  <c r="Z980" i="1"/>
  <c r="X979" i="1"/>
  <c r="AA978" i="1"/>
  <c r="AC976" i="1"/>
  <c r="U976" i="1"/>
  <c r="Y975" i="1"/>
  <c r="AB974" i="1"/>
  <c r="W973" i="1"/>
  <c r="Y971" i="1"/>
  <c r="AB970" i="1"/>
  <c r="X969" i="1"/>
  <c r="AA968" i="1"/>
  <c r="Y967" i="1"/>
  <c r="AA965" i="1"/>
  <c r="X961" i="1"/>
  <c r="AC960" i="1"/>
  <c r="W960" i="1"/>
  <c r="AD959" i="1"/>
  <c r="Y959" i="1"/>
  <c r="Y958" i="1"/>
  <c r="AA957" i="1"/>
  <c r="U957" i="1"/>
  <c r="AA956" i="1"/>
  <c r="V956" i="1"/>
  <c r="AA955" i="1"/>
  <c r="V955" i="1"/>
  <c r="AC954" i="1"/>
  <c r="X954" i="1"/>
  <c r="AD952" i="1"/>
  <c r="Y952" i="1"/>
  <c r="Y951" i="1"/>
  <c r="Z950" i="1"/>
  <c r="Z949" i="1"/>
  <c r="U949" i="1"/>
  <c r="AB948" i="1"/>
  <c r="V948" i="1"/>
  <c r="AB947" i="1"/>
  <c r="W947" i="1"/>
  <c r="AB946" i="1"/>
  <c r="W946" i="1"/>
  <c r="AC945" i="1"/>
  <c r="W945" i="1"/>
  <c r="Z944" i="1"/>
  <c r="U944" i="1"/>
  <c r="AB943" i="1"/>
  <c r="V943" i="1"/>
  <c r="AB942" i="1"/>
  <c r="W942" i="1"/>
  <c r="AB941" i="1"/>
  <c r="W941" i="1"/>
  <c r="AC940" i="1"/>
  <c r="W940" i="1"/>
  <c r="AD939" i="1"/>
  <c r="Y939" i="1"/>
  <c r="Y938" i="1"/>
  <c r="Z937" i="1"/>
  <c r="AA936" i="1"/>
  <c r="V936" i="1"/>
  <c r="AA935" i="1"/>
  <c r="V935" i="1"/>
  <c r="AC934" i="1"/>
  <c r="X934" i="1"/>
  <c r="AC933" i="1"/>
  <c r="X933" i="1"/>
  <c r="Y932" i="1"/>
  <c r="Z931" i="1"/>
  <c r="Z930" i="1"/>
  <c r="U930" i="1"/>
  <c r="AB929" i="1"/>
  <c r="X929" i="1"/>
  <c r="AB928" i="1"/>
  <c r="X928" i="1"/>
  <c r="AA927" i="1"/>
  <c r="W927" i="1"/>
  <c r="AD924" i="1"/>
  <c r="Z924" i="1"/>
  <c r="V924" i="1"/>
  <c r="AD923" i="1"/>
  <c r="Z923" i="1"/>
  <c r="V923" i="1"/>
  <c r="AC922" i="1"/>
  <c r="Y922" i="1"/>
  <c r="U922" i="1"/>
  <c r="AC921" i="1"/>
  <c r="Y921" i="1"/>
  <c r="U921" i="1"/>
  <c r="AB920" i="1"/>
  <c r="X920" i="1"/>
  <c r="AA919" i="1"/>
  <c r="W919" i="1"/>
  <c r="AD918" i="1"/>
  <c r="Z918" i="1"/>
  <c r="V918" i="1"/>
  <c r="AD916" i="1"/>
  <c r="Z916" i="1"/>
  <c r="V916" i="1"/>
  <c r="AC914" i="1"/>
  <c r="Y914" i="1"/>
  <c r="U914" i="1"/>
  <c r="AB913" i="1"/>
  <c r="X913" i="1"/>
  <c r="AD911" i="1"/>
  <c r="Z911" i="1"/>
  <c r="V911" i="1"/>
  <c r="AD910" i="1"/>
  <c r="Z910" i="1"/>
  <c r="V910" i="1"/>
  <c r="AC909" i="1"/>
  <c r="Y909" i="1"/>
  <c r="U909" i="1"/>
  <c r="AB908" i="1"/>
  <c r="X908" i="1"/>
  <c r="AA907" i="1"/>
  <c r="W907" i="1"/>
  <c r="AA906" i="1"/>
  <c r="W906" i="1"/>
  <c r="AD905" i="1"/>
  <c r="Z905" i="1"/>
  <c r="V905" i="1"/>
  <c r="AC904" i="1"/>
  <c r="Y904" i="1"/>
  <c r="U904" i="1"/>
  <c r="AB902" i="1"/>
  <c r="X902" i="1"/>
  <c r="AB901" i="1"/>
  <c r="X901" i="1"/>
  <c r="AA900" i="1"/>
  <c r="W900" i="1"/>
  <c r="AD899" i="1"/>
  <c r="Z899" i="1"/>
  <c r="V899" i="1"/>
  <c r="AC898" i="1"/>
  <c r="Y898" i="1"/>
  <c r="U898" i="1"/>
  <c r="AC897" i="1"/>
  <c r="Y897" i="1"/>
  <c r="U897" i="1"/>
  <c r="AB896" i="1"/>
  <c r="X896" i="1"/>
  <c r="AA895" i="1"/>
  <c r="W895" i="1"/>
  <c r="AD894" i="1"/>
  <c r="Z894" i="1"/>
  <c r="V894" i="1"/>
  <c r="AD893" i="1"/>
  <c r="Z893" i="1"/>
  <c r="V893" i="1"/>
  <c r="AC892" i="1"/>
  <c r="Y892" i="1"/>
  <c r="U892" i="1"/>
  <c r="AB891" i="1"/>
  <c r="X891" i="1"/>
  <c r="AA890" i="1"/>
  <c r="W890" i="1"/>
  <c r="AA889" i="1"/>
  <c r="W889" i="1"/>
  <c r="AD888" i="1"/>
  <c r="Z888" i="1"/>
  <c r="V888" i="1"/>
  <c r="AC887" i="1"/>
  <c r="Y887" i="1"/>
  <c r="U887" i="1"/>
  <c r="AB886" i="1"/>
  <c r="X886" i="1"/>
  <c r="AA885" i="1"/>
  <c r="W885" i="1"/>
  <c r="AD884" i="1"/>
  <c r="Z884" i="1"/>
  <c r="V884" i="1"/>
  <c r="AC883" i="1"/>
  <c r="Y883" i="1"/>
  <c r="U883" i="1"/>
  <c r="AB882" i="1"/>
  <c r="X882" i="1"/>
  <c r="AA881" i="1"/>
  <c r="W881" i="1"/>
  <c r="AD880" i="1"/>
  <c r="Z880" i="1"/>
  <c r="V880" i="1"/>
  <c r="AC879" i="1"/>
  <c r="Y879" i="1"/>
  <c r="U879" i="1"/>
  <c r="AB878" i="1"/>
  <c r="X878" i="1"/>
  <c r="AB877" i="1"/>
  <c r="X877" i="1"/>
  <c r="AC876" i="1"/>
  <c r="Y876" i="1"/>
  <c r="U876" i="1"/>
  <c r="AB875" i="1"/>
  <c r="X875" i="1"/>
  <c r="AA874" i="1"/>
  <c r="W874" i="1"/>
  <c r="AA873" i="1"/>
  <c r="W873" i="1"/>
  <c r="AD872" i="1"/>
  <c r="Z872" i="1"/>
  <c r="V872" i="1"/>
  <c r="AC871" i="1"/>
  <c r="Y871" i="1"/>
  <c r="U871" i="1"/>
  <c r="AB870" i="1"/>
  <c r="X870" i="1"/>
  <c r="AA869" i="1"/>
  <c r="W869" i="1"/>
  <c r="AD868" i="1"/>
  <c r="Z868" i="1"/>
  <c r="V868" i="1"/>
  <c r="AC867" i="1"/>
  <c r="Y867" i="1"/>
  <c r="U867" i="1"/>
  <c r="AB866" i="1"/>
  <c r="X866" i="1"/>
  <c r="AA865" i="1"/>
  <c r="W865" i="1"/>
  <c r="AD864" i="1"/>
  <c r="Z864" i="1"/>
  <c r="V864" i="1"/>
  <c r="AC863" i="1"/>
  <c r="Y863" i="1"/>
  <c r="U863" i="1"/>
  <c r="AB862" i="1"/>
  <c r="X862" i="1"/>
  <c r="AB861" i="1"/>
  <c r="X861" i="1"/>
  <c r="AC860" i="1"/>
  <c r="Y860" i="1"/>
  <c r="U860" i="1"/>
  <c r="AB859" i="1"/>
  <c r="X859" i="1"/>
  <c r="AA858" i="1"/>
  <c r="W858" i="1"/>
  <c r="AB857" i="1"/>
  <c r="X857" i="1"/>
  <c r="AC856" i="1"/>
  <c r="Y856" i="1"/>
  <c r="AD855" i="1"/>
  <c r="Z855" i="1"/>
  <c r="AA854" i="1"/>
  <c r="W854" i="1"/>
  <c r="AC852" i="1"/>
  <c r="Y852" i="1"/>
  <c r="U852" i="1"/>
  <c r="AB851" i="1"/>
  <c r="X851" i="1"/>
  <c r="AA850" i="1"/>
  <c r="W850" i="1"/>
  <c r="AA849" i="1"/>
  <c r="W849" i="1"/>
  <c r="AD848" i="1"/>
  <c r="Z848" i="1"/>
  <c r="V848" i="1"/>
  <c r="AC847" i="1"/>
  <c r="Y847" i="1"/>
  <c r="U847" i="1"/>
  <c r="AB846" i="1"/>
  <c r="X846" i="1"/>
  <c r="AB845" i="1"/>
  <c r="X845" i="1"/>
  <c r="AC844" i="1"/>
  <c r="Y844" i="1"/>
  <c r="AD842" i="1"/>
  <c r="Z842" i="1"/>
  <c r="V842" i="1"/>
  <c r="AA839" i="1"/>
  <c r="W839" i="1"/>
  <c r="AA838" i="1"/>
  <c r="W838" i="1"/>
  <c r="AD837" i="1"/>
  <c r="Z837" i="1"/>
  <c r="V837" i="1"/>
  <c r="AC836" i="1"/>
  <c r="Y836" i="1"/>
  <c r="U836" i="1"/>
  <c r="AB835" i="1"/>
  <c r="X835" i="1"/>
  <c r="AB834" i="1"/>
  <c r="X834" i="1"/>
  <c r="AA833" i="1"/>
  <c r="W833" i="1"/>
  <c r="AD832" i="1"/>
  <c r="Z832" i="1"/>
  <c r="V832" i="1"/>
  <c r="AC831" i="1"/>
  <c r="Y831" i="1"/>
  <c r="U831" i="1"/>
  <c r="AC830" i="1"/>
  <c r="Y830" i="1"/>
  <c r="U830" i="1"/>
  <c r="AB829" i="1"/>
  <c r="X829" i="1"/>
  <c r="AA828" i="1"/>
  <c r="W828" i="1"/>
  <c r="AD827" i="1"/>
  <c r="Z827" i="1"/>
  <c r="V827" i="1"/>
  <c r="AC826" i="1"/>
  <c r="Y826" i="1"/>
  <c r="U826" i="1"/>
  <c r="AC825" i="1"/>
  <c r="Y825" i="1"/>
  <c r="U825" i="1"/>
  <c r="AB824" i="1"/>
  <c r="X824" i="1"/>
  <c r="AA823" i="1"/>
  <c r="W823" i="1"/>
  <c r="AD822" i="1"/>
  <c r="Z822" i="1"/>
  <c r="V822" i="1"/>
  <c r="AC821" i="1"/>
  <c r="Y821" i="1"/>
  <c r="U821" i="1"/>
  <c r="AA820" i="1"/>
  <c r="W820" i="1"/>
  <c r="AD819" i="1"/>
  <c r="Z819" i="1"/>
  <c r="V819" i="1"/>
  <c r="AC818" i="1"/>
  <c r="Y818" i="1"/>
  <c r="U818" i="1"/>
  <c r="AC817" i="1"/>
  <c r="Y817" i="1"/>
  <c r="U817" i="1"/>
  <c r="AB816" i="1"/>
  <c r="X816" i="1"/>
  <c r="AA815" i="1"/>
  <c r="W815" i="1"/>
  <c r="AD814" i="1"/>
  <c r="Z814" i="1"/>
  <c r="V814" i="1"/>
  <c r="AD813" i="1"/>
  <c r="Z813" i="1"/>
  <c r="V813" i="1"/>
  <c r="AC812" i="1"/>
  <c r="Y812" i="1"/>
  <c r="U812" i="1"/>
  <c r="AB811" i="1"/>
  <c r="X811" i="1"/>
  <c r="AA810" i="1"/>
  <c r="W810" i="1"/>
  <c r="AB809" i="1"/>
  <c r="X809" i="1"/>
  <c r="AA807" i="1"/>
  <c r="W807" i="1"/>
  <c r="AD806" i="1"/>
  <c r="Z806" i="1"/>
  <c r="V806" i="1"/>
  <c r="AD805" i="1"/>
  <c r="Z805" i="1"/>
  <c r="V805" i="1"/>
  <c r="AC804" i="1"/>
  <c r="Y804" i="1"/>
  <c r="U804" i="1"/>
  <c r="AB803" i="1"/>
  <c r="X803" i="1"/>
  <c r="AA802" i="1"/>
  <c r="W802" i="1"/>
  <c r="AA801" i="1"/>
  <c r="W801" i="1"/>
  <c r="AD800" i="1"/>
  <c r="Z800" i="1"/>
  <c r="V800" i="1"/>
  <c r="AC799" i="1"/>
  <c r="Y799" i="1"/>
  <c r="U799" i="1"/>
  <c r="AB798" i="1"/>
  <c r="X798" i="1"/>
  <c r="AB797" i="1"/>
  <c r="X797" i="1"/>
  <c r="AA795" i="1"/>
  <c r="W795" i="1"/>
  <c r="AD794" i="1"/>
  <c r="Z794" i="1"/>
  <c r="V794" i="1"/>
  <c r="AC793" i="1"/>
  <c r="Y793" i="1"/>
  <c r="U793" i="1"/>
  <c r="AC792" i="1"/>
  <c r="Y792" i="1"/>
  <c r="U792" i="1"/>
  <c r="AB791" i="1"/>
  <c r="X791" i="1"/>
  <c r="AA790" i="1"/>
  <c r="W790" i="1"/>
  <c r="AD789" i="1"/>
  <c r="Z789" i="1"/>
  <c r="V789" i="1"/>
  <c r="AD788" i="1"/>
  <c r="Z788" i="1"/>
  <c r="V788" i="1"/>
  <c r="AC787" i="1"/>
  <c r="Y787" i="1"/>
  <c r="U787" i="1"/>
  <c r="AB786" i="1"/>
  <c r="X786" i="1"/>
  <c r="AA785" i="1"/>
  <c r="W785" i="1"/>
  <c r="AC782" i="1"/>
  <c r="Y782" i="1"/>
  <c r="U782" i="1"/>
  <c r="AB781" i="1"/>
  <c r="X781" i="1"/>
  <c r="AA780" i="1"/>
  <c r="W780" i="1"/>
  <c r="AD779" i="1"/>
  <c r="Z779" i="1"/>
  <c r="V779" i="1"/>
  <c r="AD778" i="1"/>
  <c r="Z778" i="1"/>
  <c r="V778" i="1"/>
  <c r="AC777" i="1"/>
  <c r="Y777" i="1"/>
  <c r="U777" i="1"/>
  <c r="AB776" i="1"/>
  <c r="X776" i="1"/>
  <c r="AD774" i="1"/>
  <c r="Z774" i="1"/>
  <c r="V774" i="1"/>
  <c r="AC773" i="1"/>
  <c r="Y773" i="1"/>
  <c r="U773" i="1"/>
  <c r="AB772" i="1"/>
  <c r="X772" i="1"/>
  <c r="AA771" i="1"/>
  <c r="W771" i="1"/>
  <c r="AD770" i="1"/>
  <c r="Z770" i="1"/>
  <c r="V770" i="1"/>
  <c r="AD769" i="1"/>
  <c r="Z769" i="1"/>
  <c r="V769" i="1"/>
  <c r="AC768" i="1"/>
  <c r="Y768" i="1"/>
  <c r="U768" i="1"/>
  <c r="AB767" i="1"/>
  <c r="X767" i="1"/>
  <c r="AA766" i="1"/>
  <c r="W766" i="1"/>
  <c r="AA765" i="1"/>
  <c r="W765" i="1"/>
  <c r="AD764" i="1"/>
  <c r="Z764" i="1"/>
  <c r="V764" i="1"/>
  <c r="AC763" i="1"/>
  <c r="Y763" i="1"/>
  <c r="U763" i="1"/>
  <c r="AB762" i="1"/>
  <c r="X762" i="1"/>
  <c r="AA761" i="1"/>
  <c r="W761" i="1"/>
  <c r="AD760" i="1"/>
  <c r="Z760" i="1"/>
  <c r="V760" i="1"/>
  <c r="AC758" i="1"/>
  <c r="Y758" i="1"/>
  <c r="U758" i="1"/>
  <c r="AA756" i="1"/>
  <c r="W756" i="1"/>
  <c r="AD754" i="1"/>
  <c r="Z754" i="1"/>
  <c r="V754" i="1"/>
  <c r="AC753" i="1"/>
  <c r="Y753" i="1"/>
  <c r="U753" i="1"/>
  <c r="AB752" i="1"/>
  <c r="X752" i="1"/>
  <c r="AA751" i="1"/>
  <c r="W751" i="1"/>
  <c r="AD750" i="1"/>
  <c r="Z750" i="1"/>
  <c r="V750" i="1"/>
  <c r="AC749" i="1"/>
  <c r="Y749" i="1"/>
  <c r="U749" i="1"/>
  <c r="AB748" i="1"/>
  <c r="X748" i="1"/>
  <c r="AA747" i="1"/>
  <c r="W747" i="1"/>
  <c r="AA746" i="1"/>
  <c r="W746" i="1"/>
  <c r="AD745" i="1"/>
  <c r="Z745" i="1"/>
  <c r="V745" i="1"/>
  <c r="AC744" i="1"/>
  <c r="Y744" i="1"/>
  <c r="U744" i="1"/>
  <c r="AB743" i="1"/>
  <c r="X743" i="1"/>
  <c r="AB742" i="1"/>
  <c r="X742" i="1"/>
  <c r="AA741" i="1"/>
  <c r="W741" i="1"/>
  <c r="AD740" i="1"/>
  <c r="Z740" i="1"/>
  <c r="V740" i="1"/>
  <c r="AC739" i="1"/>
  <c r="Y739" i="1"/>
  <c r="U739" i="1"/>
  <c r="AB738" i="1"/>
  <c r="X738" i="1"/>
  <c r="AA737" i="1"/>
  <c r="W737" i="1"/>
  <c r="AD736" i="1"/>
  <c r="Z736" i="1"/>
  <c r="V736" i="1"/>
  <c r="AC735" i="1"/>
  <c r="Y735" i="1"/>
  <c r="U735" i="1"/>
  <c r="AB734" i="1"/>
  <c r="X734" i="1"/>
  <c r="AA732" i="1"/>
  <c r="W732" i="1"/>
  <c r="AD731" i="1"/>
  <c r="Z731" i="1"/>
  <c r="V731" i="1"/>
  <c r="AB729" i="1"/>
  <c r="X729" i="1"/>
  <c r="AA727" i="1"/>
  <c r="W727" i="1"/>
  <c r="AB726" i="1"/>
  <c r="X726" i="1"/>
  <c r="AA725" i="1"/>
  <c r="W725" i="1"/>
  <c r="AD724" i="1"/>
  <c r="Z724" i="1"/>
  <c r="V724" i="1"/>
  <c r="AD723" i="1"/>
  <c r="Z723" i="1"/>
  <c r="V723" i="1"/>
  <c r="AA721" i="1"/>
  <c r="W721" i="1"/>
  <c r="AD720" i="1"/>
  <c r="Z720" i="1"/>
  <c r="V720" i="1"/>
  <c r="AC719" i="1"/>
  <c r="Y719" i="1"/>
  <c r="U719" i="1"/>
  <c r="AB718" i="1"/>
  <c r="X718" i="1"/>
  <c r="AA717" i="1"/>
  <c r="W717" i="1"/>
  <c r="AD716" i="1"/>
  <c r="Z716" i="1"/>
  <c r="V716" i="1"/>
  <c r="AC715" i="1"/>
  <c r="Y715" i="1"/>
  <c r="U715" i="1"/>
  <c r="AC714" i="1"/>
  <c r="Y714" i="1"/>
  <c r="U714" i="1"/>
  <c r="AB713" i="1"/>
  <c r="X713" i="1"/>
  <c r="AA712" i="1"/>
  <c r="W712" i="1"/>
  <c r="AD711" i="1"/>
  <c r="Z711" i="1"/>
  <c r="V711" i="1"/>
  <c r="AD710" i="1"/>
  <c r="Z710" i="1"/>
  <c r="V710" i="1"/>
  <c r="AC707" i="1"/>
  <c r="Y707" i="1"/>
  <c r="U707" i="1"/>
  <c r="AB706" i="1"/>
  <c r="X706" i="1"/>
  <c r="AD704" i="1"/>
  <c r="Z704" i="1"/>
  <c r="V704" i="1"/>
  <c r="AB702" i="1"/>
  <c r="X702" i="1"/>
  <c r="AC701" i="1"/>
  <c r="Y701" i="1"/>
  <c r="U701" i="1"/>
  <c r="AB700" i="1"/>
  <c r="X700" i="1"/>
  <c r="AA699" i="1"/>
  <c r="W699" i="1"/>
  <c r="AA698" i="1"/>
  <c r="W698" i="1"/>
  <c r="AD697" i="1"/>
  <c r="Z697" i="1"/>
  <c r="V697" i="1"/>
  <c r="AC696" i="1"/>
  <c r="Y696" i="1"/>
  <c r="U696" i="1"/>
  <c r="AB695" i="1"/>
  <c r="X695" i="1"/>
  <c r="AA694" i="1"/>
  <c r="W694" i="1"/>
  <c r="AD692" i="1"/>
  <c r="Z692" i="1"/>
  <c r="V692" i="1"/>
  <c r="AC691" i="1"/>
  <c r="Y691" i="1"/>
  <c r="U691" i="1"/>
  <c r="AB690" i="1"/>
  <c r="X690" i="1"/>
  <c r="AA689" i="1"/>
  <c r="W689" i="1"/>
  <c r="AD688" i="1"/>
  <c r="Z688" i="1"/>
  <c r="V688" i="1"/>
  <c r="AC686" i="1"/>
  <c r="Y686" i="1"/>
  <c r="U686" i="1"/>
  <c r="AB685" i="1"/>
  <c r="X685" i="1"/>
  <c r="AA684" i="1"/>
  <c r="W684" i="1"/>
  <c r="AD683" i="1"/>
  <c r="Z683" i="1"/>
  <c r="V683" i="1"/>
  <c r="AC682" i="1"/>
  <c r="Y682" i="1"/>
  <c r="U682" i="1"/>
  <c r="AB681" i="1"/>
  <c r="X681" i="1"/>
  <c r="AA680" i="1"/>
  <c r="W680" i="1"/>
  <c r="AD679" i="1"/>
  <c r="Z679" i="1"/>
  <c r="V679" i="1"/>
  <c r="AC678" i="1"/>
  <c r="Y678" i="1"/>
  <c r="U678" i="1"/>
  <c r="AB677" i="1"/>
  <c r="X677" i="1"/>
  <c r="AA676" i="1"/>
  <c r="W676" i="1"/>
  <c r="AD675" i="1"/>
  <c r="Z675" i="1"/>
  <c r="V675" i="1"/>
  <c r="AC674" i="1"/>
  <c r="Y674" i="1"/>
  <c r="U674" i="1"/>
  <c r="AB673" i="1"/>
  <c r="X673" i="1"/>
  <c r="AB672" i="1"/>
  <c r="X672" i="1"/>
  <c r="AA671" i="1"/>
  <c r="W671" i="1"/>
  <c r="AD670" i="1"/>
  <c r="Z670" i="1"/>
  <c r="V670" i="1"/>
  <c r="AC669" i="1"/>
  <c r="Y669" i="1"/>
  <c r="U669" i="1"/>
  <c r="AB668" i="1"/>
  <c r="X668" i="1"/>
  <c r="AA666" i="1"/>
  <c r="W666" i="1"/>
  <c r="AD665" i="1"/>
  <c r="Z665" i="1"/>
  <c r="V665" i="1"/>
  <c r="AC664" i="1"/>
  <c r="Y664" i="1"/>
  <c r="U664" i="1"/>
  <c r="AC663" i="1"/>
  <c r="Y663" i="1"/>
  <c r="U663" i="1"/>
  <c r="AB662" i="1"/>
  <c r="X662" i="1"/>
  <c r="AA661" i="1"/>
  <c r="W661" i="1"/>
  <c r="AD660" i="1"/>
  <c r="Z660" i="1"/>
  <c r="V660" i="1"/>
  <c r="AD659" i="1"/>
  <c r="Z659" i="1"/>
  <c r="V659" i="1"/>
  <c r="AC658" i="1"/>
  <c r="Y658" i="1"/>
  <c r="U658" i="1"/>
  <c r="AB657" i="1"/>
  <c r="X657" i="1"/>
  <c r="AA656" i="1"/>
  <c r="W656" i="1"/>
  <c r="AB653" i="1"/>
  <c r="X653" i="1"/>
  <c r="AA652" i="1"/>
  <c r="W652" i="1"/>
  <c r="AD651" i="1"/>
  <c r="Z651" i="1"/>
  <c r="V651" i="1"/>
  <c r="AC650" i="1"/>
  <c r="Y650" i="1"/>
  <c r="U650" i="1"/>
  <c r="AB649" i="1"/>
  <c r="X649" i="1"/>
  <c r="AA647" i="1"/>
  <c r="W647" i="1"/>
  <c r="AD646" i="1"/>
  <c r="Z646" i="1"/>
  <c r="V646" i="1"/>
  <c r="AC645" i="1"/>
  <c r="Y645" i="1"/>
  <c r="U645" i="1"/>
  <c r="AC644" i="1"/>
  <c r="Y644" i="1"/>
  <c r="U644" i="1"/>
  <c r="AB643" i="1"/>
  <c r="X643" i="1"/>
  <c r="AA642" i="1"/>
  <c r="W642" i="1"/>
  <c r="AD641" i="1"/>
  <c r="Z641" i="1"/>
  <c r="V641" i="1"/>
  <c r="AD640" i="1"/>
  <c r="Z640" i="1"/>
  <c r="V640" i="1"/>
  <c r="AC639" i="1"/>
  <c r="Y639" i="1"/>
  <c r="U639" i="1"/>
  <c r="AB638" i="1"/>
  <c r="X638" i="1"/>
  <c r="AA637" i="1"/>
  <c r="W637" i="1"/>
  <c r="AA636" i="1"/>
  <c r="W636" i="1"/>
  <c r="AD635" i="1"/>
  <c r="Z635" i="1"/>
  <c r="V635" i="1"/>
  <c r="AC634" i="1"/>
  <c r="Y634" i="1"/>
  <c r="U634" i="1"/>
  <c r="AB633" i="1"/>
  <c r="X633" i="1"/>
  <c r="AB632" i="1"/>
  <c r="X632" i="1"/>
  <c r="AA631" i="1"/>
  <c r="W631" i="1"/>
  <c r="AD630" i="1"/>
  <c r="Z630" i="1"/>
  <c r="V630" i="1"/>
  <c r="AC629" i="1"/>
  <c r="Y629" i="1"/>
  <c r="U629" i="1"/>
  <c r="AC628" i="1"/>
  <c r="Y628" i="1"/>
  <c r="U628" i="1"/>
  <c r="AB627" i="1"/>
  <c r="X627" i="1"/>
  <c r="AA626" i="1"/>
  <c r="W626" i="1"/>
  <c r="AD625" i="1"/>
  <c r="Z625" i="1"/>
  <c r="V625" i="1"/>
  <c r="AD624" i="1"/>
  <c r="Z624" i="1"/>
  <c r="V624" i="1"/>
  <c r="AC623" i="1"/>
  <c r="Y623" i="1"/>
  <c r="U623" i="1"/>
  <c r="AB622" i="1"/>
  <c r="X622" i="1"/>
  <c r="AA621" i="1"/>
  <c r="W621" i="1"/>
  <c r="AD620" i="1"/>
  <c r="Z620" i="1"/>
  <c r="V620" i="1"/>
  <c r="AC619" i="1"/>
  <c r="Y619" i="1"/>
  <c r="U619" i="1"/>
  <c r="AB618" i="1"/>
  <c r="X618" i="1"/>
  <c r="AA617" i="1"/>
  <c r="W617" i="1"/>
  <c r="AC615" i="1"/>
  <c r="Y615" i="1"/>
  <c r="U615" i="1"/>
  <c r="AB614" i="1"/>
  <c r="X614" i="1"/>
  <c r="AA613" i="1"/>
  <c r="W613" i="1"/>
  <c r="AD612" i="1"/>
  <c r="Z612" i="1"/>
  <c r="V612" i="1"/>
  <c r="AC611" i="1"/>
  <c r="Y611" i="1"/>
  <c r="U611" i="1"/>
  <c r="AA609" i="1"/>
  <c r="W609" i="1"/>
  <c r="AD608" i="1"/>
  <c r="Z608" i="1"/>
  <c r="V608" i="1"/>
  <c r="AC607" i="1"/>
  <c r="Y607" i="1"/>
  <c r="U607" i="1"/>
  <c r="AC606" i="1"/>
  <c r="Y606" i="1"/>
  <c r="U606" i="1"/>
  <c r="AB605" i="1"/>
  <c r="X605" i="1"/>
  <c r="AA604" i="1"/>
  <c r="W604" i="1"/>
  <c r="AD603" i="1"/>
  <c r="Z603" i="1"/>
  <c r="V603" i="1"/>
  <c r="AD602" i="1"/>
  <c r="Z602" i="1"/>
  <c r="V602" i="1"/>
  <c r="AC601" i="1"/>
  <c r="Y601" i="1"/>
  <c r="U601" i="1"/>
  <c r="AB600" i="1"/>
  <c r="X600" i="1"/>
  <c r="AC597" i="1"/>
  <c r="Y597" i="1"/>
  <c r="U597" i="1"/>
  <c r="AB595" i="1"/>
  <c r="X595" i="1"/>
  <c r="AA594" i="1"/>
  <c r="W594" i="1"/>
  <c r="AD593" i="1"/>
  <c r="Z593" i="1"/>
  <c r="V593" i="1"/>
  <c r="AC592" i="1"/>
  <c r="Y592" i="1"/>
  <c r="U592" i="1"/>
  <c r="AC591" i="1"/>
  <c r="Y591" i="1"/>
  <c r="U591" i="1"/>
  <c r="AB590" i="1"/>
  <c r="X590" i="1"/>
  <c r="AA589" i="1"/>
  <c r="W589" i="1"/>
  <c r="AD588" i="1"/>
  <c r="Z588" i="1"/>
  <c r="V588" i="1"/>
  <c r="AD587" i="1"/>
  <c r="Z587" i="1"/>
  <c r="V587" i="1"/>
  <c r="AC586" i="1"/>
  <c r="Y586" i="1"/>
  <c r="U586" i="1"/>
  <c r="AB585" i="1"/>
  <c r="X585" i="1"/>
  <c r="AD583" i="1"/>
  <c r="Z583" i="1"/>
  <c r="V583" i="1"/>
  <c r="AD582" i="1"/>
  <c r="Z582" i="1"/>
  <c r="V582" i="1"/>
  <c r="AC581" i="1"/>
  <c r="Y581" i="1"/>
  <c r="U581" i="1"/>
  <c r="AB580" i="1"/>
  <c r="X580" i="1"/>
  <c r="AA579" i="1"/>
  <c r="W579" i="1"/>
  <c r="AD578" i="1"/>
  <c r="Z578" i="1"/>
  <c r="V578" i="1"/>
  <c r="AB576" i="1"/>
  <c r="X576" i="1"/>
  <c r="AA575" i="1"/>
  <c r="W575" i="1"/>
  <c r="AD574" i="1"/>
  <c r="Z574" i="1"/>
  <c r="V574" i="1"/>
  <c r="AC573" i="1"/>
  <c r="Y573" i="1"/>
  <c r="U573" i="1"/>
  <c r="AA571" i="1"/>
  <c r="W571" i="1"/>
  <c r="AD570" i="1"/>
  <c r="Z570" i="1"/>
  <c r="V570" i="1"/>
  <c r="AC569" i="1"/>
  <c r="Y569" i="1"/>
  <c r="U569" i="1"/>
  <c r="AC568" i="1"/>
  <c r="Y568" i="1"/>
  <c r="U568" i="1"/>
  <c r="AB567" i="1"/>
  <c r="X567" i="1"/>
  <c r="AA566" i="1"/>
  <c r="W566" i="1"/>
  <c r="AD565" i="1"/>
  <c r="Z565" i="1"/>
  <c r="V565" i="1"/>
  <c r="AD564" i="1"/>
  <c r="Z564" i="1"/>
  <c r="V564" i="1"/>
  <c r="AC563" i="1"/>
  <c r="Y563" i="1"/>
  <c r="U563" i="1"/>
  <c r="AB562" i="1"/>
  <c r="X562" i="1"/>
  <c r="AA561" i="1"/>
  <c r="W561" i="1"/>
  <c r="AA560" i="1"/>
  <c r="W560" i="1"/>
  <c r="AD559" i="1"/>
  <c r="Z559" i="1"/>
  <c r="V559" i="1"/>
  <c r="AC558" i="1"/>
  <c r="Y558" i="1"/>
  <c r="U558" i="1"/>
  <c r="AB557" i="1"/>
  <c r="X557" i="1"/>
  <c r="AB556" i="1"/>
  <c r="X556" i="1"/>
  <c r="AA555" i="1"/>
  <c r="W555" i="1"/>
  <c r="AD554" i="1"/>
  <c r="Z554" i="1"/>
  <c r="V554" i="1"/>
  <c r="AC553" i="1"/>
  <c r="Y553" i="1"/>
  <c r="U553" i="1"/>
  <c r="AC552" i="1"/>
  <c r="Y552" i="1"/>
  <c r="U552" i="1"/>
  <c r="AB551" i="1"/>
  <c r="X551" i="1"/>
  <c r="AA550" i="1"/>
  <c r="W550" i="1"/>
  <c r="AC548" i="1"/>
  <c r="Y548" i="1"/>
  <c r="U548" i="1"/>
  <c r="AB547" i="1"/>
  <c r="X547" i="1"/>
  <c r="AA546" i="1"/>
  <c r="W546" i="1"/>
  <c r="AD545" i="1"/>
  <c r="Z545" i="1"/>
  <c r="V545" i="1"/>
  <c r="AC544" i="1"/>
  <c r="Y544" i="1"/>
  <c r="U544" i="1"/>
  <c r="AB543" i="1"/>
  <c r="X543" i="1"/>
  <c r="AA542" i="1"/>
  <c r="W542" i="1"/>
  <c r="AD541" i="1"/>
  <c r="Z541" i="1"/>
  <c r="V541" i="1"/>
  <c r="AC540" i="1"/>
  <c r="Y540" i="1"/>
  <c r="U540" i="1"/>
  <c r="AC539" i="1"/>
  <c r="Y539" i="1"/>
  <c r="U539" i="1"/>
  <c r="AB538" i="1"/>
  <c r="X538" i="1"/>
  <c r="AA537" i="1"/>
  <c r="W537" i="1"/>
  <c r="AD536" i="1"/>
  <c r="Z536" i="1"/>
  <c r="V536" i="1"/>
  <c r="AC535" i="1"/>
  <c r="Y535" i="1"/>
  <c r="U535" i="1"/>
  <c r="AD532" i="1"/>
  <c r="Z532" i="1"/>
  <c r="V532" i="1"/>
  <c r="AC531" i="1"/>
  <c r="Y531" i="1"/>
  <c r="U531" i="1"/>
  <c r="AB530" i="1"/>
  <c r="X530" i="1"/>
  <c r="AB529" i="1"/>
  <c r="X529" i="1"/>
  <c r="AD527" i="1"/>
  <c r="Z527" i="1"/>
  <c r="V527" i="1"/>
  <c r="AC526" i="1"/>
  <c r="Y526" i="1"/>
  <c r="U526" i="1"/>
  <c r="AB525" i="1"/>
  <c r="X525" i="1"/>
  <c r="AA524" i="1"/>
  <c r="W524" i="1"/>
  <c r="AD523" i="1"/>
  <c r="Z523" i="1"/>
  <c r="V523" i="1"/>
  <c r="AC522" i="1"/>
  <c r="Y522" i="1"/>
  <c r="U522" i="1"/>
  <c r="AB521" i="1"/>
  <c r="X521" i="1"/>
  <c r="AA520" i="1"/>
  <c r="W520" i="1"/>
  <c r="AD519" i="1"/>
  <c r="Z519" i="1"/>
  <c r="V519" i="1"/>
  <c r="AC518" i="1"/>
  <c r="Y518" i="1"/>
  <c r="U518" i="1"/>
  <c r="AB517" i="1"/>
  <c r="X517" i="1"/>
  <c r="AB516" i="1"/>
  <c r="X516" i="1"/>
  <c r="AA515" i="1"/>
  <c r="W515" i="1"/>
  <c r="AA514" i="1"/>
  <c r="W514" i="1"/>
  <c r="AD513" i="1"/>
  <c r="Z513" i="1"/>
  <c r="V513" i="1"/>
  <c r="AD511" i="1"/>
  <c r="Z511" i="1"/>
  <c r="V511" i="1"/>
  <c r="AC510" i="1"/>
  <c r="Y510" i="1"/>
  <c r="U510" i="1"/>
  <c r="AC509" i="1"/>
  <c r="Y509" i="1"/>
  <c r="U509" i="1"/>
  <c r="AB508" i="1"/>
  <c r="X508" i="1"/>
  <c r="AB507" i="1"/>
  <c r="X507" i="1"/>
  <c r="AA506" i="1"/>
  <c r="W506" i="1"/>
  <c r="AD505" i="1"/>
  <c r="Z505" i="1"/>
  <c r="V505" i="1"/>
  <c r="AB503" i="1"/>
  <c r="X503" i="1"/>
  <c r="AB502" i="1"/>
  <c r="X502" i="1"/>
  <c r="AA501" i="1"/>
  <c r="W501" i="1"/>
  <c r="AD499" i="1"/>
  <c r="Z499" i="1"/>
  <c r="V499" i="1"/>
  <c r="AC498" i="1"/>
  <c r="Y498" i="1"/>
  <c r="U498" i="1"/>
  <c r="AC1922" i="1"/>
  <c r="V1919" i="1"/>
  <c r="Y1874" i="1"/>
  <c r="AB1831" i="1"/>
  <c r="V1825" i="1"/>
  <c r="AB1791" i="1"/>
  <c r="X1776" i="1"/>
  <c r="U1762" i="1"/>
  <c r="O1762" i="1" s="1"/>
  <c r="U1759" i="1"/>
  <c r="AD1712" i="1"/>
  <c r="AB1709" i="1"/>
  <c r="AC1696" i="1"/>
  <c r="Z1693" i="1"/>
  <c r="U1671" i="1"/>
  <c r="O1671" i="1" s="1"/>
  <c r="P1671" i="1" s="1"/>
  <c r="Q1671" i="1" s="1"/>
  <c r="AA1657" i="1"/>
  <c r="X1647" i="1"/>
  <c r="X1603" i="1"/>
  <c r="V1594" i="1"/>
  <c r="U1577" i="1"/>
  <c r="O1577" i="1" s="1"/>
  <c r="R1577" i="1" s="1"/>
  <c r="U1563" i="1"/>
  <c r="O1563" i="1" s="1"/>
  <c r="R1563" i="1" s="1"/>
  <c r="U1554" i="1"/>
  <c r="Z1545" i="1"/>
  <c r="Y1540" i="1"/>
  <c r="AD1535" i="1"/>
  <c r="X1520" i="1"/>
  <c r="AA1511" i="1"/>
  <c r="X1506" i="1"/>
  <c r="W1498" i="1"/>
  <c r="V1494" i="1"/>
  <c r="Z1482" i="1"/>
  <c r="Y1479" i="1"/>
  <c r="AC1473" i="1"/>
  <c r="Z1472" i="1"/>
  <c r="AA1464" i="1"/>
  <c r="AB1461" i="1"/>
  <c r="AC1457" i="1"/>
  <c r="AB1455" i="1"/>
  <c r="Z1452" i="1"/>
  <c r="AC1446" i="1"/>
  <c r="AB1444" i="1"/>
  <c r="V1440" i="1"/>
  <c r="Z1436" i="1"/>
  <c r="V1435" i="1"/>
  <c r="X1432" i="1"/>
  <c r="AC1428" i="1"/>
  <c r="X1427" i="1"/>
  <c r="U1425" i="1"/>
  <c r="O1425" i="1" s="1"/>
  <c r="Z1421" i="1"/>
  <c r="AC1418" i="1"/>
  <c r="X1417" i="1"/>
  <c r="W1411" i="1"/>
  <c r="Y1406" i="1"/>
  <c r="AC1402" i="1"/>
  <c r="AA1400" i="1"/>
  <c r="AD1398" i="1"/>
  <c r="Z1397" i="1"/>
  <c r="AA1391" i="1"/>
  <c r="AB1388" i="1"/>
  <c r="AD1381" i="1"/>
  <c r="W1374" i="1"/>
  <c r="X1371" i="1"/>
  <c r="AD1366" i="1"/>
  <c r="Y1365" i="1"/>
  <c r="W1362" i="1"/>
  <c r="U1360" i="1"/>
  <c r="AC1356" i="1"/>
  <c r="X1351" i="1"/>
  <c r="AA1347" i="1"/>
  <c r="AB1344" i="1"/>
  <c r="U1339" i="1"/>
  <c r="AC1336" i="1"/>
  <c r="V1335" i="1"/>
  <c r="AC1332" i="1"/>
  <c r="V1331" i="1"/>
  <c r="AC1328" i="1"/>
  <c r="U1327" i="1"/>
  <c r="AD1324" i="1"/>
  <c r="U1323" i="1"/>
  <c r="AD1320" i="1"/>
  <c r="U1319" i="1"/>
  <c r="AD1316" i="1"/>
  <c r="U1315" i="1"/>
  <c r="AD1311" i="1"/>
  <c r="V1310" i="1"/>
  <c r="AD1307" i="1"/>
  <c r="V1306" i="1"/>
  <c r="AD1303" i="1"/>
  <c r="V1302" i="1"/>
  <c r="AD1299" i="1"/>
  <c r="V1298" i="1"/>
  <c r="X1291" i="1"/>
  <c r="X1290" i="1"/>
  <c r="X1287" i="1"/>
  <c r="Y1286" i="1"/>
  <c r="AC1283" i="1"/>
  <c r="V1282" i="1"/>
  <c r="W1280" i="1"/>
  <c r="AB1277" i="1"/>
  <c r="Z1276" i="1"/>
  <c r="X1272" i="1"/>
  <c r="X1271" i="1"/>
  <c r="U1267" i="1"/>
  <c r="AC1264" i="1"/>
  <c r="AB1259" i="1"/>
  <c r="Y1258" i="1"/>
  <c r="AD1255" i="1"/>
  <c r="U1254" i="1"/>
  <c r="AD1251" i="1"/>
  <c r="U1250" i="1"/>
  <c r="AD1247" i="1"/>
  <c r="U1246" i="1"/>
  <c r="V1243" i="1"/>
  <c r="AC1240" i="1"/>
  <c r="W1239" i="1"/>
  <c r="AD1236" i="1"/>
  <c r="U1235" i="1"/>
  <c r="X1231" i="1"/>
  <c r="AD1226" i="1"/>
  <c r="U1225" i="1"/>
  <c r="AD1222" i="1"/>
  <c r="V1221" i="1"/>
  <c r="AD1217" i="1"/>
  <c r="V1216" i="1"/>
  <c r="AD1213" i="1"/>
  <c r="W1212" i="1"/>
  <c r="Z1209" i="1"/>
  <c r="AB1208" i="1"/>
  <c r="AB1205" i="1"/>
  <c r="AD1202" i="1"/>
  <c r="V1199" i="1"/>
  <c r="AC1196" i="1"/>
  <c r="V1195" i="1"/>
  <c r="AC1192" i="1"/>
  <c r="AD1188" i="1"/>
  <c r="V1185" i="1"/>
  <c r="AC1181" i="1"/>
  <c r="W1180" i="1"/>
  <c r="W1178" i="1"/>
  <c r="Y1177" i="1"/>
  <c r="X1174" i="1"/>
  <c r="Y1173" i="1"/>
  <c r="X1170" i="1"/>
  <c r="X1169" i="1"/>
  <c r="Y1165" i="1"/>
  <c r="W1164" i="1"/>
  <c r="AD1161" i="1"/>
  <c r="U1160" i="1"/>
  <c r="AD1157" i="1"/>
  <c r="X1153" i="1"/>
  <c r="Y1152" i="1"/>
  <c r="Y1149" i="1"/>
  <c r="W1148" i="1"/>
  <c r="AC1145" i="1"/>
  <c r="U1144" i="1"/>
  <c r="AD1141" i="1"/>
  <c r="U1140" i="1"/>
  <c r="U1136" i="1"/>
  <c r="AA1133" i="1"/>
  <c r="AA1132" i="1"/>
  <c r="AA1129" i="1"/>
  <c r="AA1128" i="1"/>
  <c r="AA1125" i="1"/>
  <c r="AA1124" i="1"/>
  <c r="AA1121" i="1"/>
  <c r="AB1120" i="1"/>
  <c r="AA1119" i="1"/>
  <c r="AB1118" i="1"/>
  <c r="X1117" i="1"/>
  <c r="AA1116" i="1"/>
  <c r="Z1115" i="1"/>
  <c r="X1114" i="1"/>
  <c r="W1113" i="1"/>
  <c r="X1112" i="1"/>
  <c r="Z1111" i="1"/>
  <c r="Y1110" i="1"/>
  <c r="W1109" i="1"/>
  <c r="X1108" i="1"/>
  <c r="AC1107" i="1"/>
  <c r="AD1106" i="1"/>
  <c r="U1104" i="1"/>
  <c r="W1103" i="1"/>
  <c r="AA1102" i="1"/>
  <c r="AD1101" i="1"/>
  <c r="U1100" i="1"/>
  <c r="U1099" i="1"/>
  <c r="V1098" i="1"/>
  <c r="V1097" i="1"/>
  <c r="AC1096" i="1"/>
  <c r="AD1095" i="1"/>
  <c r="AA1091" i="1"/>
  <c r="V1090" i="1"/>
  <c r="X1089" i="1"/>
  <c r="AB1088" i="1"/>
  <c r="AD1087" i="1"/>
  <c r="U1086" i="1"/>
  <c r="U1085" i="1"/>
  <c r="W1084" i="1"/>
  <c r="AA1083" i="1"/>
  <c r="AC1080" i="1"/>
  <c r="X1079" i="1"/>
  <c r="Y1078" i="1"/>
  <c r="Y1077" i="1"/>
  <c r="Z1076" i="1"/>
  <c r="Z1075" i="1"/>
  <c r="AC1074" i="1"/>
  <c r="W1072" i="1"/>
  <c r="X1071" i="1"/>
  <c r="AD1070" i="1"/>
  <c r="AD1069" i="1"/>
  <c r="U1068" i="1"/>
  <c r="W1067" i="1"/>
  <c r="AA1066" i="1"/>
  <c r="AD1065" i="1"/>
  <c r="W1064" i="1"/>
  <c r="Y1063" i="1"/>
  <c r="X1061" i="1"/>
  <c r="Y1060" i="1"/>
  <c r="Z1059" i="1"/>
  <c r="AB1058" i="1"/>
  <c r="V1057" i="1"/>
  <c r="W1056" i="1"/>
  <c r="AC1055" i="1"/>
  <c r="AC1054" i="1"/>
  <c r="U1051" i="1"/>
  <c r="X1050" i="1"/>
  <c r="AB1049" i="1"/>
  <c r="U1046" i="1"/>
  <c r="O1046" i="1" s="1"/>
  <c r="P1046" i="1" s="1"/>
  <c r="Q1046" i="1" s="1"/>
  <c r="W1045" i="1"/>
  <c r="AC1044" i="1"/>
  <c r="AC1043" i="1"/>
  <c r="AD1042" i="1"/>
  <c r="U1040" i="1"/>
  <c r="X1039" i="1"/>
  <c r="AB1038" i="1"/>
  <c r="AD1037" i="1"/>
  <c r="W1036" i="1"/>
  <c r="Y1033" i="1"/>
  <c r="AC1032" i="1"/>
  <c r="W1031" i="1"/>
  <c r="X1030" i="1"/>
  <c r="AC1029" i="1"/>
  <c r="AD1028" i="1"/>
  <c r="U1026" i="1"/>
  <c r="W1025" i="1"/>
  <c r="AA1024" i="1"/>
  <c r="AD1023" i="1"/>
  <c r="U1022" i="1"/>
  <c r="U1021" i="1"/>
  <c r="V1020" i="1"/>
  <c r="V1019" i="1"/>
  <c r="AC1018" i="1"/>
  <c r="W1015" i="1"/>
  <c r="AA1014" i="1"/>
  <c r="AA1012" i="1"/>
  <c r="AC1011" i="1"/>
  <c r="W1010" i="1"/>
  <c r="Y1009" i="1"/>
  <c r="Z1008" i="1"/>
  <c r="AB1007" i="1"/>
  <c r="U1006" i="1"/>
  <c r="W1005" i="1"/>
  <c r="AA1004" i="1"/>
  <c r="AA1001" i="1"/>
  <c r="AB1000" i="1"/>
  <c r="V999" i="1"/>
  <c r="Y998" i="1"/>
  <c r="Y997" i="1"/>
  <c r="Z996" i="1"/>
  <c r="Z995" i="1"/>
  <c r="AB994" i="1"/>
  <c r="X993" i="1"/>
  <c r="AB992" i="1"/>
  <c r="W991" i="1"/>
  <c r="Z990" i="1"/>
  <c r="AD989" i="1"/>
  <c r="V989" i="1"/>
  <c r="AC988" i="1"/>
  <c r="U988" i="1"/>
  <c r="Y987" i="1"/>
  <c r="AB986" i="1"/>
  <c r="W985" i="1"/>
  <c r="AD984" i="1"/>
  <c r="V984" i="1"/>
  <c r="Z983" i="1"/>
  <c r="X982" i="1"/>
  <c r="AA981" i="1"/>
  <c r="AD980" i="1"/>
  <c r="V980" i="1"/>
  <c r="AB979" i="1"/>
  <c r="W978" i="1"/>
  <c r="Y976" i="1"/>
  <c r="AC975" i="1"/>
  <c r="U975" i="1"/>
  <c r="X974" i="1"/>
  <c r="AA973" i="1"/>
  <c r="AC971" i="1"/>
  <c r="U971" i="1"/>
  <c r="X970" i="1"/>
  <c r="AB969" i="1"/>
  <c r="W968" i="1"/>
  <c r="AC967" i="1"/>
  <c r="U967" i="1"/>
  <c r="W965" i="1"/>
  <c r="AB961" i="1"/>
  <c r="Z960" i="1"/>
  <c r="U960" i="1"/>
  <c r="AB959" i="1"/>
  <c r="V959" i="1"/>
  <c r="AB958" i="1"/>
  <c r="W958" i="1"/>
  <c r="AC957" i="1"/>
  <c r="X957" i="1"/>
  <c r="AD956" i="1"/>
  <c r="X956" i="1"/>
  <c r="AD955" i="1"/>
  <c r="Y955" i="1"/>
  <c r="Z954" i="1"/>
  <c r="U954" i="1"/>
  <c r="AB952" i="1"/>
  <c r="V952" i="1"/>
  <c r="AB951" i="1"/>
  <c r="W951" i="1"/>
  <c r="AB950" i="1"/>
  <c r="W950" i="1"/>
  <c r="AC949" i="1"/>
  <c r="W949" i="1"/>
  <c r="AD948" i="1"/>
  <c r="Y948" i="1"/>
  <c r="Y947" i="1"/>
  <c r="Z946" i="1"/>
  <c r="Z945" i="1"/>
  <c r="U945" i="1"/>
  <c r="AC944" i="1"/>
  <c r="W944" i="1"/>
  <c r="AD943" i="1"/>
  <c r="Y943" i="1"/>
  <c r="Y942" i="1"/>
  <c r="Z941" i="1"/>
  <c r="Z940" i="1"/>
  <c r="U940" i="1"/>
  <c r="AB939" i="1"/>
  <c r="V939" i="1"/>
  <c r="AB938" i="1"/>
  <c r="W938" i="1"/>
  <c r="AB937" i="1"/>
  <c r="W937" i="1"/>
  <c r="AD936" i="1"/>
  <c r="X936" i="1"/>
  <c r="AD935" i="1"/>
  <c r="Y935" i="1"/>
  <c r="Z934" i="1"/>
  <c r="U934" i="1"/>
  <c r="AA933" i="1"/>
  <c r="U933" i="1"/>
  <c r="O933" i="1" s="1"/>
  <c r="R933" i="1" s="1"/>
  <c r="AB932" i="1"/>
  <c r="W932" i="1"/>
  <c r="AB931" i="1"/>
  <c r="W931" i="1"/>
  <c r="AC930" i="1"/>
  <c r="W930" i="1"/>
  <c r="AD929" i="1"/>
  <c r="Z929" i="1"/>
  <c r="V929" i="1"/>
  <c r="AD928" i="1"/>
  <c r="Z928" i="1"/>
  <c r="V928" i="1"/>
  <c r="AC927" i="1"/>
  <c r="Y927" i="1"/>
  <c r="U927" i="1"/>
  <c r="AB924" i="1"/>
  <c r="X924" i="1"/>
  <c r="AB923" i="1"/>
  <c r="X923" i="1"/>
  <c r="AA922" i="1"/>
  <c r="W922" i="1"/>
  <c r="AA921" i="1"/>
  <c r="W921" i="1"/>
  <c r="AD920" i="1"/>
  <c r="Z920" i="1"/>
  <c r="V920" i="1"/>
  <c r="AC919" i="1"/>
  <c r="Y919" i="1"/>
  <c r="U919" i="1"/>
  <c r="AB918" i="1"/>
  <c r="X918" i="1"/>
  <c r="AB916" i="1"/>
  <c r="X916" i="1"/>
  <c r="AA914" i="1"/>
  <c r="W914" i="1"/>
  <c r="AD913" i="1"/>
  <c r="Z913" i="1"/>
  <c r="V913" i="1"/>
  <c r="AB911" i="1"/>
  <c r="X911" i="1"/>
  <c r="AB910" i="1"/>
  <c r="X910" i="1"/>
  <c r="AA909" i="1"/>
  <c r="W909" i="1"/>
  <c r="AD908" i="1"/>
  <c r="Z908" i="1"/>
  <c r="V908" i="1"/>
  <c r="AC907" i="1"/>
  <c r="Y907" i="1"/>
  <c r="U907" i="1"/>
  <c r="AC906" i="1"/>
  <c r="Y906" i="1"/>
  <c r="U906" i="1"/>
  <c r="AB905" i="1"/>
  <c r="X905" i="1"/>
  <c r="AA904" i="1"/>
  <c r="W904" i="1"/>
  <c r="AD902" i="1"/>
  <c r="Z902" i="1"/>
  <c r="V902" i="1"/>
  <c r="AD901" i="1"/>
  <c r="Z901" i="1"/>
  <c r="V901" i="1"/>
  <c r="AC900" i="1"/>
  <c r="Y900" i="1"/>
  <c r="U900" i="1"/>
  <c r="AB899" i="1"/>
  <c r="X899" i="1"/>
  <c r="AA898" i="1"/>
  <c r="W898" i="1"/>
  <c r="AA897" i="1"/>
  <c r="W897" i="1"/>
  <c r="AD896" i="1"/>
  <c r="Z896" i="1"/>
  <c r="V896" i="1"/>
  <c r="AC895" i="1"/>
  <c r="Y895" i="1"/>
  <c r="U895" i="1"/>
  <c r="AB894" i="1"/>
  <c r="X894" i="1"/>
  <c r="AB893" i="1"/>
  <c r="X893" i="1"/>
  <c r="AA892" i="1"/>
  <c r="W892" i="1"/>
  <c r="AD891" i="1"/>
  <c r="Z891" i="1"/>
  <c r="V891" i="1"/>
  <c r="AC890" i="1"/>
  <c r="Y890" i="1"/>
  <c r="U890" i="1"/>
  <c r="AC889" i="1"/>
  <c r="Y889" i="1"/>
  <c r="U889" i="1"/>
  <c r="AB888" i="1"/>
  <c r="X888" i="1"/>
  <c r="AA887" i="1"/>
  <c r="W887" i="1"/>
  <c r="AD886" i="1"/>
  <c r="Z886" i="1"/>
  <c r="V886" i="1"/>
  <c r="AC885" i="1"/>
  <c r="Y885" i="1"/>
  <c r="U885" i="1"/>
  <c r="AB884" i="1"/>
  <c r="X884" i="1"/>
  <c r="AA883" i="1"/>
  <c r="W883" i="1"/>
  <c r="AD882" i="1"/>
  <c r="Z882" i="1"/>
  <c r="V882" i="1"/>
  <c r="AC881" i="1"/>
  <c r="Y881" i="1"/>
  <c r="U881" i="1"/>
  <c r="AB880" i="1"/>
  <c r="X880" i="1"/>
  <c r="AA879" i="1"/>
  <c r="W879" i="1"/>
  <c r="AD878" i="1"/>
  <c r="Z878" i="1"/>
  <c r="V878" i="1"/>
  <c r="AD877" i="1"/>
  <c r="Z877" i="1"/>
  <c r="V877" i="1"/>
  <c r="AA876" i="1"/>
  <c r="W876" i="1"/>
  <c r="AD875" i="1"/>
  <c r="Z875" i="1"/>
  <c r="V875" i="1"/>
  <c r="AC874" i="1"/>
  <c r="Y874" i="1"/>
  <c r="U874" i="1"/>
  <c r="AC873" i="1"/>
  <c r="Y873" i="1"/>
  <c r="U873" i="1"/>
  <c r="AB872" i="1"/>
  <c r="X872" i="1"/>
  <c r="AA871" i="1"/>
  <c r="W871" i="1"/>
  <c r="AD870" i="1"/>
  <c r="Z870" i="1"/>
  <c r="V870" i="1"/>
  <c r="AC869" i="1"/>
  <c r="Y869" i="1"/>
  <c r="U869" i="1"/>
  <c r="AB868" i="1"/>
  <c r="X868" i="1"/>
  <c r="AA867" i="1"/>
  <c r="W867" i="1"/>
  <c r="AD866" i="1"/>
  <c r="Z866" i="1"/>
  <c r="V866" i="1"/>
  <c r="AC865" i="1"/>
  <c r="Y865" i="1"/>
  <c r="U865" i="1"/>
  <c r="AB864" i="1"/>
  <c r="X864" i="1"/>
  <c r="AA863" i="1"/>
  <c r="W863" i="1"/>
  <c r="AD862" i="1"/>
  <c r="Z862" i="1"/>
  <c r="V862" i="1"/>
  <c r="AD861" i="1"/>
  <c r="Z861" i="1"/>
  <c r="V861" i="1"/>
  <c r="AA860" i="1"/>
  <c r="W860" i="1"/>
  <c r="AD859" i="1"/>
  <c r="Z859" i="1"/>
  <c r="V859" i="1"/>
  <c r="AC858" i="1"/>
  <c r="Y858" i="1"/>
  <c r="AD857" i="1"/>
  <c r="Z857" i="1"/>
  <c r="AA856" i="1"/>
  <c r="W856" i="1"/>
  <c r="AB855" i="1"/>
  <c r="X855" i="1"/>
  <c r="AC854" i="1"/>
  <c r="Y854" i="1"/>
  <c r="AA852" i="1"/>
  <c r="W852" i="1"/>
  <c r="AD851" i="1"/>
  <c r="Z851" i="1"/>
  <c r="V851" i="1"/>
  <c r="AC850" i="1"/>
  <c r="Y850" i="1"/>
  <c r="U850" i="1"/>
  <c r="AC849" i="1"/>
  <c r="Y849" i="1"/>
  <c r="U849" i="1"/>
  <c r="AB848" i="1"/>
  <c r="X848" i="1"/>
  <c r="AA847" i="1"/>
  <c r="W847" i="1"/>
  <c r="AD846" i="1"/>
  <c r="Z846" i="1"/>
  <c r="V846" i="1"/>
  <c r="AD845" i="1"/>
  <c r="Z845" i="1"/>
  <c r="AA844" i="1"/>
  <c r="W844" i="1"/>
  <c r="AB842" i="1"/>
  <c r="X842" i="1"/>
  <c r="AC839" i="1"/>
  <c r="Y839" i="1"/>
  <c r="U839" i="1"/>
  <c r="AC838" i="1"/>
  <c r="Y838" i="1"/>
  <c r="U838" i="1"/>
  <c r="AB837" i="1"/>
  <c r="X837" i="1"/>
  <c r="AA836" i="1"/>
  <c r="W836" i="1"/>
  <c r="AD835" i="1"/>
  <c r="Z835" i="1"/>
  <c r="V835" i="1"/>
  <c r="AD834" i="1"/>
  <c r="Z834" i="1"/>
  <c r="V834" i="1"/>
  <c r="AC833" i="1"/>
  <c r="Y833" i="1"/>
  <c r="U833" i="1"/>
  <c r="AB832" i="1"/>
  <c r="X832" i="1"/>
  <c r="AA831" i="1"/>
  <c r="W831" i="1"/>
  <c r="AA830" i="1"/>
  <c r="W830" i="1"/>
  <c r="AD829" i="1"/>
  <c r="Z829" i="1"/>
  <c r="V829" i="1"/>
  <c r="AC828" i="1"/>
  <c r="Y828" i="1"/>
  <c r="U828" i="1"/>
  <c r="AB827" i="1"/>
  <c r="X827" i="1"/>
  <c r="AA826" i="1"/>
  <c r="W826" i="1"/>
  <c r="AA825" i="1"/>
  <c r="W825" i="1"/>
  <c r="AD824" i="1"/>
  <c r="Z824" i="1"/>
  <c r="V824" i="1"/>
  <c r="AC823" i="1"/>
  <c r="Y823" i="1"/>
  <c r="U823" i="1"/>
  <c r="AB822" i="1"/>
  <c r="X822" i="1"/>
  <c r="AA821" i="1"/>
  <c r="W821" i="1"/>
  <c r="AC820" i="1"/>
  <c r="Y820" i="1"/>
  <c r="U820" i="1"/>
  <c r="AB819" i="1"/>
  <c r="X819" i="1"/>
  <c r="AA818" i="1"/>
  <c r="W818" i="1"/>
  <c r="AA817" i="1"/>
  <c r="W817" i="1"/>
  <c r="AD816" i="1"/>
  <c r="Z816" i="1"/>
  <c r="V816" i="1"/>
  <c r="AC815" i="1"/>
  <c r="Y815" i="1"/>
  <c r="U815" i="1"/>
  <c r="AB814" i="1"/>
  <c r="X814" i="1"/>
  <c r="AB813" i="1"/>
  <c r="X813" i="1"/>
  <c r="AA812" i="1"/>
  <c r="W812" i="1"/>
  <c r="AD811" i="1"/>
  <c r="Z811" i="1"/>
  <c r="V811" i="1"/>
  <c r="AC810" i="1"/>
  <c r="Y810" i="1"/>
  <c r="U810" i="1"/>
  <c r="AD809" i="1"/>
  <c r="Z809" i="1"/>
  <c r="V809" i="1"/>
  <c r="AC807" i="1"/>
  <c r="Y807" i="1"/>
  <c r="U807" i="1"/>
  <c r="AB806" i="1"/>
  <c r="X806" i="1"/>
  <c r="AB805" i="1"/>
  <c r="X805" i="1"/>
  <c r="AA804" i="1"/>
  <c r="W804" i="1"/>
  <c r="AD803" i="1"/>
  <c r="Z803" i="1"/>
  <c r="V803" i="1"/>
  <c r="AC802" i="1"/>
  <c r="Y802" i="1"/>
  <c r="U802" i="1"/>
  <c r="AC801" i="1"/>
  <c r="Y801" i="1"/>
  <c r="U801" i="1"/>
  <c r="AB800" i="1"/>
  <c r="X800" i="1"/>
  <c r="AA799" i="1"/>
  <c r="W799" i="1"/>
  <c r="AD798" i="1"/>
  <c r="Z798" i="1"/>
  <c r="V798" i="1"/>
  <c r="AD797" i="1"/>
  <c r="Z797" i="1"/>
  <c r="V797" i="1"/>
  <c r="AC795" i="1"/>
  <c r="Y795" i="1"/>
  <c r="U795" i="1"/>
  <c r="O795" i="1" s="1"/>
  <c r="P795" i="1" s="1"/>
  <c r="Q795" i="1" s="1"/>
  <c r="AB794" i="1"/>
  <c r="X794" i="1"/>
  <c r="AA793" i="1"/>
  <c r="W793" i="1"/>
  <c r="AA792" i="1"/>
  <c r="W792" i="1"/>
  <c r="AD791" i="1"/>
  <c r="Z791" i="1"/>
  <c r="V791" i="1"/>
  <c r="AC790" i="1"/>
  <c r="Y790" i="1"/>
  <c r="U790" i="1"/>
  <c r="AB789" i="1"/>
  <c r="X789" i="1"/>
  <c r="AB788" i="1"/>
  <c r="X788" i="1"/>
  <c r="AA787" i="1"/>
  <c r="W787" i="1"/>
  <c r="AD786" i="1"/>
  <c r="Z786" i="1"/>
  <c r="V786" i="1"/>
  <c r="AC785" i="1"/>
  <c r="Y785" i="1"/>
  <c r="U785" i="1"/>
  <c r="AA782" i="1"/>
  <c r="W782" i="1"/>
  <c r="AD781" i="1"/>
  <c r="Z781" i="1"/>
  <c r="V781" i="1"/>
  <c r="AC780" i="1"/>
  <c r="Y780" i="1"/>
  <c r="U780" i="1"/>
  <c r="AB779" i="1"/>
  <c r="X779" i="1"/>
  <c r="AB778" i="1"/>
  <c r="X778" i="1"/>
  <c r="AA777" i="1"/>
  <c r="W777" i="1"/>
  <c r="AD776" i="1"/>
  <c r="Z776" i="1"/>
  <c r="V776" i="1"/>
  <c r="AB774" i="1"/>
  <c r="X774" i="1"/>
  <c r="AA773" i="1"/>
  <c r="W773" i="1"/>
  <c r="AD772" i="1"/>
  <c r="Z772" i="1"/>
  <c r="V772" i="1"/>
  <c r="AC771" i="1"/>
  <c r="Y771" i="1"/>
  <c r="U771" i="1"/>
  <c r="AB770" i="1"/>
  <c r="X770" i="1"/>
  <c r="AB769" i="1"/>
  <c r="X769" i="1"/>
  <c r="AA768" i="1"/>
  <c r="W768" i="1"/>
  <c r="AD767" i="1"/>
  <c r="Z767" i="1"/>
  <c r="V767" i="1"/>
  <c r="AC766" i="1"/>
  <c r="Y766" i="1"/>
  <c r="U766" i="1"/>
  <c r="AC765" i="1"/>
  <c r="Y765" i="1"/>
  <c r="U765" i="1"/>
  <c r="AB764" i="1"/>
  <c r="X764" i="1"/>
  <c r="AA763" i="1"/>
  <c r="W763" i="1"/>
  <c r="AD762" i="1"/>
  <c r="Z762" i="1"/>
  <c r="V762" i="1"/>
  <c r="AC761" i="1"/>
  <c r="Y761" i="1"/>
  <c r="U761" i="1"/>
  <c r="AB760" i="1"/>
  <c r="X760" i="1"/>
  <c r="AA758" i="1"/>
  <c r="W758" i="1"/>
  <c r="AC756" i="1"/>
  <c r="Y756" i="1"/>
  <c r="U756" i="1"/>
  <c r="AB754" i="1"/>
  <c r="X754" i="1"/>
  <c r="AA753" i="1"/>
  <c r="W753" i="1"/>
  <c r="AD752" i="1"/>
  <c r="Z752" i="1"/>
  <c r="V752" i="1"/>
  <c r="AC751" i="1"/>
  <c r="Y751" i="1"/>
  <c r="U751" i="1"/>
  <c r="AB750" i="1"/>
  <c r="X750" i="1"/>
  <c r="AA749" i="1"/>
  <c r="W749" i="1"/>
  <c r="AD748" i="1"/>
  <c r="Z748" i="1"/>
  <c r="V748" i="1"/>
  <c r="AC747" i="1"/>
  <c r="Y747" i="1"/>
  <c r="U747" i="1"/>
  <c r="AC746" i="1"/>
  <c r="Y746" i="1"/>
  <c r="U746" i="1"/>
  <c r="AB745" i="1"/>
  <c r="X745" i="1"/>
  <c r="AA744" i="1"/>
  <c r="W744" i="1"/>
  <c r="AD743" i="1"/>
  <c r="Z743" i="1"/>
  <c r="V743" i="1"/>
  <c r="AD742" i="1"/>
  <c r="Z742" i="1"/>
  <c r="V742" i="1"/>
  <c r="AC741" i="1"/>
  <c r="Y741" i="1"/>
  <c r="U741" i="1"/>
  <c r="AB740" i="1"/>
  <c r="X740" i="1"/>
  <c r="AA739" i="1"/>
  <c r="W739" i="1"/>
  <c r="AD738" i="1"/>
  <c r="Z738" i="1"/>
  <c r="V738" i="1"/>
  <c r="AC737" i="1"/>
  <c r="Y737" i="1"/>
  <c r="U737" i="1"/>
  <c r="AB736" i="1"/>
  <c r="X736" i="1"/>
  <c r="AA735" i="1"/>
  <c r="W735" i="1"/>
  <c r="AD734" i="1"/>
  <c r="Z734" i="1"/>
  <c r="V734" i="1"/>
  <c r="AC732" i="1"/>
  <c r="Y732" i="1"/>
  <c r="U732" i="1"/>
  <c r="AB731" i="1"/>
  <c r="X731" i="1"/>
  <c r="AD729" i="1"/>
  <c r="Z729" i="1"/>
  <c r="V729" i="1"/>
  <c r="AC727" i="1"/>
  <c r="Y727" i="1"/>
  <c r="U727" i="1"/>
  <c r="O727" i="1" s="1"/>
  <c r="AD726" i="1"/>
  <c r="Z726" i="1"/>
  <c r="V726" i="1"/>
  <c r="AC725" i="1"/>
  <c r="Y725" i="1"/>
  <c r="U725" i="1"/>
  <c r="AB724" i="1"/>
  <c r="X724" i="1"/>
  <c r="AB723" i="1"/>
  <c r="X723" i="1"/>
  <c r="AC721" i="1"/>
  <c r="Y721" i="1"/>
  <c r="U721" i="1"/>
  <c r="AB720" i="1"/>
  <c r="X720" i="1"/>
  <c r="AA719" i="1"/>
  <c r="W719" i="1"/>
  <c r="AD718" i="1"/>
  <c r="Z718" i="1"/>
  <c r="V718" i="1"/>
  <c r="AC717" i="1"/>
  <c r="Y717" i="1"/>
  <c r="U717" i="1"/>
  <c r="AB716" i="1"/>
  <c r="X716" i="1"/>
  <c r="AA715" i="1"/>
  <c r="W715" i="1"/>
  <c r="AA714" i="1"/>
  <c r="W714" i="1"/>
  <c r="AD713" i="1"/>
  <c r="Z713" i="1"/>
  <c r="V713" i="1"/>
  <c r="AC712" i="1"/>
  <c r="Y712" i="1"/>
  <c r="U712" i="1"/>
  <c r="AB711" i="1"/>
  <c r="X711" i="1"/>
  <c r="AB710" i="1"/>
  <c r="X710" i="1"/>
  <c r="AA707" i="1"/>
  <c r="W707" i="1"/>
  <c r="AD706" i="1"/>
  <c r="Z706" i="1"/>
  <c r="V706" i="1"/>
  <c r="AB704" i="1"/>
  <c r="X704" i="1"/>
  <c r="AD702" i="1"/>
  <c r="Z702" i="1"/>
  <c r="V702" i="1"/>
  <c r="AA701" i="1"/>
  <c r="W701" i="1"/>
  <c r="AD700" i="1"/>
  <c r="Z700" i="1"/>
  <c r="V700" i="1"/>
  <c r="AC699" i="1"/>
  <c r="Y699" i="1"/>
  <c r="U699" i="1"/>
  <c r="AC698" i="1"/>
  <c r="Y698" i="1"/>
  <c r="U698" i="1"/>
  <c r="AB697" i="1"/>
  <c r="X697" i="1"/>
  <c r="AA696" i="1"/>
  <c r="W696" i="1"/>
  <c r="AD695" i="1"/>
  <c r="Z695" i="1"/>
  <c r="V695" i="1"/>
  <c r="AC694" i="1"/>
  <c r="Y694" i="1"/>
  <c r="U694" i="1"/>
  <c r="AB692" i="1"/>
  <c r="X692" i="1"/>
  <c r="AA691" i="1"/>
  <c r="W691" i="1"/>
  <c r="AD690" i="1"/>
  <c r="Z690" i="1"/>
  <c r="V690" i="1"/>
  <c r="AC689" i="1"/>
  <c r="Y689" i="1"/>
  <c r="U689" i="1"/>
  <c r="AB688" i="1"/>
  <c r="X688" i="1"/>
  <c r="AA686" i="1"/>
  <c r="W686" i="1"/>
  <c r="AD685" i="1"/>
  <c r="Z685" i="1"/>
  <c r="V685" i="1"/>
  <c r="AC684" i="1"/>
  <c r="Y684" i="1"/>
  <c r="U684" i="1"/>
  <c r="AB683" i="1"/>
  <c r="X683" i="1"/>
  <c r="AA682" i="1"/>
  <c r="W682" i="1"/>
  <c r="AD681" i="1"/>
  <c r="Z681" i="1"/>
  <c r="V681" i="1"/>
  <c r="AC680" i="1"/>
  <c r="Y680" i="1"/>
  <c r="U680" i="1"/>
  <c r="AB679" i="1"/>
  <c r="X679" i="1"/>
  <c r="AA678" i="1"/>
  <c r="W678" i="1"/>
  <c r="AD677" i="1"/>
  <c r="Z677" i="1"/>
  <c r="V677" i="1"/>
  <c r="AC676" i="1"/>
  <c r="Y676" i="1"/>
  <c r="U676" i="1"/>
  <c r="AB675" i="1"/>
  <c r="X675" i="1"/>
  <c r="AA674" i="1"/>
  <c r="W674" i="1"/>
  <c r="AD673" i="1"/>
  <c r="Z673" i="1"/>
  <c r="V673" i="1"/>
  <c r="AD672" i="1"/>
  <c r="Z672" i="1"/>
  <c r="V672" i="1"/>
  <c r="AC671" i="1"/>
  <c r="Y671" i="1"/>
  <c r="U671" i="1"/>
  <c r="AB670" i="1"/>
  <c r="X670" i="1"/>
  <c r="AA669" i="1"/>
  <c r="W669" i="1"/>
  <c r="AD668" i="1"/>
  <c r="Z668" i="1"/>
  <c r="V668" i="1"/>
  <c r="AC666" i="1"/>
  <c r="Y666" i="1"/>
  <c r="U666" i="1"/>
  <c r="AB665" i="1"/>
  <c r="X665" i="1"/>
  <c r="AA664" i="1"/>
  <c r="W664" i="1"/>
  <c r="AA663" i="1"/>
  <c r="W663" i="1"/>
  <c r="AD662" i="1"/>
  <c r="Z662" i="1"/>
  <c r="V662" i="1"/>
  <c r="AC661" i="1"/>
  <c r="Y661" i="1"/>
  <c r="U661" i="1"/>
  <c r="AB660" i="1"/>
  <c r="X660" i="1"/>
  <c r="AB659" i="1"/>
  <c r="X659" i="1"/>
  <c r="AA658" i="1"/>
  <c r="W658" i="1"/>
  <c r="AD657" i="1"/>
  <c r="Z657" i="1"/>
  <c r="V657" i="1"/>
  <c r="AC656" i="1"/>
  <c r="Y656" i="1"/>
  <c r="U656" i="1"/>
  <c r="AD653" i="1"/>
  <c r="Z653" i="1"/>
  <c r="V653" i="1"/>
  <c r="AC652" i="1"/>
  <c r="Y652" i="1"/>
  <c r="U652" i="1"/>
  <c r="AB651" i="1"/>
  <c r="X651" i="1"/>
  <c r="AA650" i="1"/>
  <c r="W650" i="1"/>
  <c r="AD649" i="1"/>
  <c r="Z649" i="1"/>
  <c r="V649" i="1"/>
  <c r="AC647" i="1"/>
  <c r="Y647" i="1"/>
  <c r="U647" i="1"/>
  <c r="AB646" i="1"/>
  <c r="X646" i="1"/>
  <c r="AA645" i="1"/>
  <c r="W645" i="1"/>
  <c r="AA644" i="1"/>
  <c r="W644" i="1"/>
  <c r="AD643" i="1"/>
  <c r="Z643" i="1"/>
  <c r="V643" i="1"/>
  <c r="AC642" i="1"/>
  <c r="Y642" i="1"/>
  <c r="U642" i="1"/>
  <c r="AB641" i="1"/>
  <c r="X641" i="1"/>
  <c r="AB640" i="1"/>
  <c r="X640" i="1"/>
  <c r="AA639" i="1"/>
  <c r="W639" i="1"/>
  <c r="AD638" i="1"/>
  <c r="Z638" i="1"/>
  <c r="V638" i="1"/>
  <c r="AC637" i="1"/>
  <c r="Y637" i="1"/>
  <c r="U637" i="1"/>
  <c r="AC636" i="1"/>
  <c r="Y636" i="1"/>
  <c r="U636" i="1"/>
  <c r="AB635" i="1"/>
  <c r="X635" i="1"/>
  <c r="AA634" i="1"/>
  <c r="W634" i="1"/>
  <c r="AD633" i="1"/>
  <c r="Z633" i="1"/>
  <c r="V633" i="1"/>
  <c r="AD632" i="1"/>
  <c r="Z632" i="1"/>
  <c r="V632" i="1"/>
  <c r="AC631" i="1"/>
  <c r="Y631" i="1"/>
  <c r="U631" i="1"/>
  <c r="AB630" i="1"/>
  <c r="X630" i="1"/>
  <c r="AA629" i="1"/>
  <c r="W629" i="1"/>
  <c r="AA628" i="1"/>
  <c r="W628" i="1"/>
  <c r="AD627" i="1"/>
  <c r="Z627" i="1"/>
  <c r="V627" i="1"/>
  <c r="AC626" i="1"/>
  <c r="Y626" i="1"/>
  <c r="U626" i="1"/>
  <c r="AB625" i="1"/>
  <c r="X625" i="1"/>
  <c r="AB624" i="1"/>
  <c r="X624" i="1"/>
  <c r="AA623" i="1"/>
  <c r="W623" i="1"/>
  <c r="AD622" i="1"/>
  <c r="Z622" i="1"/>
  <c r="V622" i="1"/>
  <c r="AC621" i="1"/>
  <c r="Y621" i="1"/>
  <c r="U621" i="1"/>
  <c r="AB620" i="1"/>
  <c r="X620" i="1"/>
  <c r="AA619" i="1"/>
  <c r="W619" i="1"/>
  <c r="AD618" i="1"/>
  <c r="Z618" i="1"/>
  <c r="V618" i="1"/>
  <c r="AC617" i="1"/>
  <c r="Y617" i="1"/>
  <c r="U617" i="1"/>
  <c r="AA615" i="1"/>
  <c r="W615" i="1"/>
  <c r="AD614" i="1"/>
  <c r="Z614" i="1"/>
  <c r="V614" i="1"/>
  <c r="AC613" i="1"/>
  <c r="Y613" i="1"/>
  <c r="U613" i="1"/>
  <c r="AB612" i="1"/>
  <c r="X612" i="1"/>
  <c r="AA611" i="1"/>
  <c r="W611" i="1"/>
  <c r="AC609" i="1"/>
  <c r="Y609" i="1"/>
  <c r="U609" i="1"/>
  <c r="AB608" i="1"/>
  <c r="X608" i="1"/>
  <c r="AA607" i="1"/>
  <c r="W607" i="1"/>
  <c r="AA606" i="1"/>
  <c r="W606" i="1"/>
  <c r="AD605" i="1"/>
  <c r="Z605" i="1"/>
  <c r="V605" i="1"/>
  <c r="AC604" i="1"/>
  <c r="Y604" i="1"/>
  <c r="U604" i="1"/>
  <c r="AB603" i="1"/>
  <c r="X603" i="1"/>
  <c r="AB602" i="1"/>
  <c r="X602" i="1"/>
  <c r="AA601" i="1"/>
  <c r="W601" i="1"/>
  <c r="AD600" i="1"/>
  <c r="Z600" i="1"/>
  <c r="V600" i="1"/>
  <c r="AA597" i="1"/>
  <c r="W597" i="1"/>
  <c r="AD595" i="1"/>
  <c r="Z595" i="1"/>
  <c r="V595" i="1"/>
  <c r="AC594" i="1"/>
  <c r="Y594" i="1"/>
  <c r="U594" i="1"/>
  <c r="AB593" i="1"/>
  <c r="X593" i="1"/>
  <c r="AA592" i="1"/>
  <c r="W592" i="1"/>
  <c r="AA591" i="1"/>
  <c r="W591" i="1"/>
  <c r="AD590" i="1"/>
  <c r="Z590" i="1"/>
  <c r="V590" i="1"/>
  <c r="AC589" i="1"/>
  <c r="Y589" i="1"/>
  <c r="U589" i="1"/>
  <c r="AB588" i="1"/>
  <c r="X588" i="1"/>
  <c r="AB587" i="1"/>
  <c r="X587" i="1"/>
  <c r="AA586" i="1"/>
  <c r="W586" i="1"/>
  <c r="AD585" i="1"/>
  <c r="Z585" i="1"/>
  <c r="V585" i="1"/>
  <c r="AB583" i="1"/>
  <c r="X583" i="1"/>
  <c r="AB582" i="1"/>
  <c r="X582" i="1"/>
  <c r="AA581" i="1"/>
  <c r="W581" i="1"/>
  <c r="AD580" i="1"/>
  <c r="Z580" i="1"/>
  <c r="V580" i="1"/>
  <c r="AC579" i="1"/>
  <c r="Y579" i="1"/>
  <c r="U579" i="1"/>
  <c r="AB578" i="1"/>
  <c r="X578" i="1"/>
  <c r="AD576" i="1"/>
  <c r="Z576" i="1"/>
  <c r="V576" i="1"/>
  <c r="AC575" i="1"/>
  <c r="Y575" i="1"/>
  <c r="U575" i="1"/>
  <c r="AB574" i="1"/>
  <c r="X574" i="1"/>
  <c r="AA573" i="1"/>
  <c r="W573" i="1"/>
  <c r="O573" i="1" s="1"/>
  <c r="R573" i="1" s="1"/>
  <c r="AC571" i="1"/>
  <c r="Y571" i="1"/>
  <c r="U571" i="1"/>
  <c r="AB570" i="1"/>
  <c r="X570" i="1"/>
  <c r="AA569" i="1"/>
  <c r="W569" i="1"/>
  <c r="AA568" i="1"/>
  <c r="W568" i="1"/>
  <c r="AD567" i="1"/>
  <c r="Z567" i="1"/>
  <c r="V567" i="1"/>
  <c r="AC566" i="1"/>
  <c r="Y566" i="1"/>
  <c r="U566" i="1"/>
  <c r="AB565" i="1"/>
  <c r="X565" i="1"/>
  <c r="AB564" i="1"/>
  <c r="X564" i="1"/>
  <c r="AA563" i="1"/>
  <c r="W563" i="1"/>
  <c r="AD562" i="1"/>
  <c r="Z562" i="1"/>
  <c r="V562" i="1"/>
  <c r="AC561" i="1"/>
  <c r="Y561" i="1"/>
  <c r="U561" i="1"/>
  <c r="AC560" i="1"/>
  <c r="Y560" i="1"/>
  <c r="U560" i="1"/>
  <c r="AB559" i="1"/>
  <c r="X559" i="1"/>
  <c r="AA558" i="1"/>
  <c r="W558" i="1"/>
  <c r="AD557" i="1"/>
  <c r="Z557" i="1"/>
  <c r="V557" i="1"/>
  <c r="AD556" i="1"/>
  <c r="Z556" i="1"/>
  <c r="V556" i="1"/>
  <c r="AC555" i="1"/>
  <c r="Y555" i="1"/>
  <c r="U555" i="1"/>
  <c r="AB554" i="1"/>
  <c r="X554" i="1"/>
  <c r="AA553" i="1"/>
  <c r="W553" i="1"/>
  <c r="AA552" i="1"/>
  <c r="W552" i="1"/>
  <c r="AD551" i="1"/>
  <c r="Z551" i="1"/>
  <c r="V551" i="1"/>
  <c r="AC550" i="1"/>
  <c r="Y550" i="1"/>
  <c r="U550" i="1"/>
  <c r="O550" i="1" s="1"/>
  <c r="P550" i="1" s="1"/>
  <c r="Q550" i="1" s="1"/>
  <c r="AA548" i="1"/>
  <c r="W548" i="1"/>
  <c r="AD547" i="1"/>
  <c r="Z547" i="1"/>
  <c r="V547" i="1"/>
  <c r="AC546" i="1"/>
  <c r="Y546" i="1"/>
  <c r="U546" i="1"/>
  <c r="AB545" i="1"/>
  <c r="X545" i="1"/>
  <c r="AA544" i="1"/>
  <c r="W544" i="1"/>
  <c r="AD543" i="1"/>
  <c r="Z543" i="1"/>
  <c r="V543" i="1"/>
  <c r="AC542" i="1"/>
  <c r="Y542" i="1"/>
  <c r="U542" i="1"/>
  <c r="AB541" i="1"/>
  <c r="X541" i="1"/>
  <c r="AA540" i="1"/>
  <c r="W540" i="1"/>
  <c r="AA539" i="1"/>
  <c r="W539" i="1"/>
  <c r="AD538" i="1"/>
  <c r="Z538" i="1"/>
  <c r="V538" i="1"/>
  <c r="AC537" i="1"/>
  <c r="Y537" i="1"/>
  <c r="U537" i="1"/>
  <c r="AB536" i="1"/>
  <c r="X536" i="1"/>
  <c r="AA535" i="1"/>
  <c r="W535" i="1"/>
  <c r="AB532" i="1"/>
  <c r="X532" i="1"/>
  <c r="AA531" i="1"/>
  <c r="W531" i="1"/>
  <c r="AD530" i="1"/>
  <c r="Z530" i="1"/>
  <c r="V530" i="1"/>
  <c r="AD529" i="1"/>
  <c r="Z529" i="1"/>
  <c r="V529" i="1"/>
  <c r="AB527" i="1"/>
  <c r="X527" i="1"/>
  <c r="AA526" i="1"/>
  <c r="W526" i="1"/>
  <c r="AD525" i="1"/>
  <c r="Z525" i="1"/>
  <c r="V525" i="1"/>
  <c r="AC524" i="1"/>
  <c r="Y524" i="1"/>
  <c r="U524" i="1"/>
  <c r="AB523" i="1"/>
  <c r="X523" i="1"/>
  <c r="AA522" i="1"/>
  <c r="W522" i="1"/>
  <c r="AD521" i="1"/>
  <c r="Z521" i="1"/>
  <c r="V521" i="1"/>
  <c r="AC520" i="1"/>
  <c r="Y520" i="1"/>
  <c r="U520" i="1"/>
  <c r="AB519" i="1"/>
  <c r="X519" i="1"/>
  <c r="AA518" i="1"/>
  <c r="W518" i="1"/>
  <c r="AD517" i="1"/>
  <c r="Z517" i="1"/>
  <c r="V517" i="1"/>
  <c r="AD516" i="1"/>
  <c r="Z516" i="1"/>
  <c r="V516" i="1"/>
  <c r="AC515" i="1"/>
  <c r="Y515" i="1"/>
  <c r="U515" i="1"/>
  <c r="AC514" i="1"/>
  <c r="Y514" i="1"/>
  <c r="U514" i="1"/>
  <c r="AB513" i="1"/>
  <c r="X513" i="1"/>
  <c r="AB511" i="1"/>
  <c r="X511" i="1"/>
  <c r="AA510" i="1"/>
  <c r="W510" i="1"/>
  <c r="AA509" i="1"/>
  <c r="W509" i="1"/>
  <c r="AD508" i="1"/>
  <c r="Z508" i="1"/>
  <c r="V508" i="1"/>
  <c r="AD507" i="1"/>
  <c r="Z507" i="1"/>
  <c r="V507" i="1"/>
  <c r="AC506" i="1"/>
  <c r="Y506" i="1"/>
  <c r="U506" i="1"/>
  <c r="AB505" i="1"/>
  <c r="X505" i="1"/>
  <c r="AD503" i="1"/>
  <c r="Z503" i="1"/>
  <c r="V503" i="1"/>
  <c r="AD502" i="1"/>
  <c r="Z502" i="1"/>
  <c r="V502" i="1"/>
  <c r="AC501" i="1"/>
  <c r="Y501" i="1"/>
  <c r="U501" i="1"/>
  <c r="AB499" i="1"/>
  <c r="X499" i="1"/>
  <c r="AA498" i="1"/>
  <c r="W498" i="1"/>
  <c r="AA497" i="1"/>
  <c r="W497" i="1"/>
  <c r="AD496" i="1"/>
  <c r="Z496" i="1"/>
  <c r="V496" i="1"/>
  <c r="AD495" i="1"/>
  <c r="Z495" i="1"/>
  <c r="V495" i="1"/>
  <c r="AC494" i="1"/>
  <c r="Y494" i="1"/>
  <c r="U494" i="1"/>
  <c r="AC493" i="1"/>
  <c r="V13" i="1"/>
  <c r="Z13" i="1"/>
  <c r="AD13" i="1"/>
  <c r="X14" i="1"/>
  <c r="AB14" i="1"/>
  <c r="U15" i="1"/>
  <c r="Y15" i="1"/>
  <c r="AC15" i="1"/>
  <c r="V16" i="1"/>
  <c r="Z16" i="1"/>
  <c r="AD16" i="1"/>
  <c r="W17" i="1"/>
  <c r="AA17" i="1"/>
  <c r="W18" i="1"/>
  <c r="AA18" i="1"/>
  <c r="X19" i="1"/>
  <c r="AB19" i="1"/>
  <c r="U20" i="1"/>
  <c r="Y20" i="1"/>
  <c r="AC20" i="1"/>
  <c r="V21" i="1"/>
  <c r="Z21" i="1"/>
  <c r="AD21" i="1"/>
  <c r="W22" i="1"/>
  <c r="AA22" i="1"/>
  <c r="X23" i="1"/>
  <c r="AB23" i="1"/>
  <c r="U24" i="1"/>
  <c r="Y24" i="1"/>
  <c r="AC24" i="1"/>
  <c r="V25" i="1"/>
  <c r="Z25" i="1"/>
  <c r="AD25" i="1"/>
  <c r="W26" i="1"/>
  <c r="AA26" i="1"/>
  <c r="X28" i="1"/>
  <c r="AB28" i="1"/>
  <c r="U29" i="1"/>
  <c r="Y29" i="1"/>
  <c r="AC29" i="1"/>
  <c r="V30" i="1"/>
  <c r="Z30" i="1"/>
  <c r="AD30" i="1"/>
  <c r="W31" i="1"/>
  <c r="AA31" i="1"/>
  <c r="X32" i="1"/>
  <c r="AB32" i="1"/>
  <c r="U33" i="1"/>
  <c r="Y33" i="1"/>
  <c r="AC33" i="1"/>
  <c r="V34" i="1"/>
  <c r="Z34" i="1"/>
  <c r="AD34" i="1"/>
  <c r="W35" i="1"/>
  <c r="AA35" i="1"/>
  <c r="X36" i="1"/>
  <c r="AB36" i="1"/>
  <c r="U37" i="1"/>
  <c r="Y37" i="1"/>
  <c r="AC37" i="1"/>
  <c r="V38" i="1"/>
  <c r="Z38" i="1"/>
  <c r="AD38" i="1"/>
  <c r="W39" i="1"/>
  <c r="AA39" i="1"/>
  <c r="X40" i="1"/>
  <c r="AB40" i="1"/>
  <c r="U41" i="1"/>
  <c r="Y41" i="1"/>
  <c r="AC41" i="1"/>
  <c r="V42" i="1"/>
  <c r="Z42" i="1"/>
  <c r="AD42" i="1"/>
  <c r="W44" i="1"/>
  <c r="AA44" i="1"/>
  <c r="X45" i="1"/>
  <c r="AB45" i="1"/>
  <c r="Y46" i="1"/>
  <c r="AC46" i="1"/>
  <c r="V48" i="1"/>
  <c r="Z48" i="1"/>
  <c r="AD48" i="1"/>
  <c r="X50" i="1"/>
  <c r="AB50" i="1"/>
  <c r="Y51" i="1"/>
  <c r="AC51" i="1"/>
  <c r="V52" i="1"/>
  <c r="Z52" i="1"/>
  <c r="AD52" i="1"/>
  <c r="W53" i="1"/>
  <c r="AA53" i="1"/>
  <c r="X54" i="1"/>
  <c r="AB54" i="1"/>
  <c r="U55" i="1"/>
  <c r="Y55" i="1"/>
  <c r="AC55" i="1"/>
  <c r="V56" i="1"/>
  <c r="Z56" i="1"/>
  <c r="AD56" i="1"/>
  <c r="V57" i="1"/>
  <c r="Z57" i="1"/>
  <c r="AD57" i="1"/>
  <c r="W58" i="1"/>
  <c r="AA58" i="1"/>
  <c r="X59" i="1"/>
  <c r="AB59" i="1"/>
  <c r="X61" i="1"/>
  <c r="AB61" i="1"/>
  <c r="U62" i="1"/>
  <c r="Y62" i="1"/>
  <c r="AC62" i="1"/>
  <c r="U63" i="1"/>
  <c r="Y63" i="1"/>
  <c r="AC63" i="1"/>
  <c r="V64" i="1"/>
  <c r="Z64" i="1"/>
  <c r="AD64" i="1"/>
  <c r="W65" i="1"/>
  <c r="AA65" i="1"/>
  <c r="X66" i="1"/>
  <c r="AB66" i="1"/>
  <c r="X67" i="1"/>
  <c r="AB67" i="1"/>
  <c r="U68" i="1"/>
  <c r="Y68" i="1"/>
  <c r="AC68" i="1"/>
  <c r="V69" i="1"/>
  <c r="Z69" i="1"/>
  <c r="AD69" i="1"/>
  <c r="W70" i="1"/>
  <c r="AA70" i="1"/>
  <c r="W71" i="1"/>
  <c r="AA71" i="1"/>
  <c r="X72" i="1"/>
  <c r="AB72" i="1"/>
  <c r="U73" i="1"/>
  <c r="Y73" i="1"/>
  <c r="AC73" i="1"/>
  <c r="V74" i="1"/>
  <c r="Z74" i="1"/>
  <c r="AD74" i="1"/>
  <c r="X76" i="1"/>
  <c r="AB76" i="1"/>
  <c r="U77" i="1"/>
  <c r="Y77" i="1"/>
  <c r="AC77" i="1"/>
  <c r="V78" i="1"/>
  <c r="Z78" i="1"/>
  <c r="AD78" i="1"/>
  <c r="W80" i="1"/>
  <c r="AA80" i="1"/>
  <c r="X81" i="1"/>
  <c r="AB81" i="1"/>
  <c r="U82" i="1"/>
  <c r="Y82" i="1"/>
  <c r="AC82" i="1"/>
  <c r="V83" i="1"/>
  <c r="Z83" i="1"/>
  <c r="AD83" i="1"/>
  <c r="W84" i="1"/>
  <c r="AA84" i="1"/>
  <c r="X85" i="1"/>
  <c r="AB85" i="1"/>
  <c r="U87" i="1"/>
  <c r="Y87" i="1"/>
  <c r="AC87" i="1"/>
  <c r="V88" i="1"/>
  <c r="Z88" i="1"/>
  <c r="AD88" i="1"/>
  <c r="W90" i="1"/>
  <c r="AA90" i="1"/>
  <c r="V93" i="1"/>
  <c r="Z93" i="1"/>
  <c r="AD93" i="1"/>
  <c r="W94" i="1"/>
  <c r="AA94" i="1"/>
  <c r="X95" i="1"/>
  <c r="AB95" i="1"/>
  <c r="U98" i="1"/>
  <c r="Y98" i="1"/>
  <c r="AC98" i="1"/>
  <c r="V99" i="1"/>
  <c r="Z99" i="1"/>
  <c r="AD99" i="1"/>
  <c r="W100" i="1"/>
  <c r="AA100" i="1"/>
  <c r="X101" i="1"/>
  <c r="AB101" i="1"/>
  <c r="U102" i="1"/>
  <c r="Y102" i="1"/>
  <c r="AC102" i="1"/>
  <c r="U103" i="1"/>
  <c r="Y103" i="1"/>
  <c r="AC103" i="1"/>
  <c r="W105" i="1"/>
  <c r="AA105" i="1"/>
  <c r="X106" i="1"/>
  <c r="AB106" i="1"/>
  <c r="U107" i="1"/>
  <c r="Y107" i="1"/>
  <c r="AC107" i="1"/>
  <c r="U108" i="1"/>
  <c r="Y108" i="1"/>
  <c r="AC108" i="1"/>
  <c r="V109" i="1"/>
  <c r="Z109" i="1"/>
  <c r="AD109" i="1"/>
  <c r="W112" i="1"/>
  <c r="AA112" i="1"/>
  <c r="X113" i="1"/>
  <c r="AB113" i="1"/>
  <c r="X114" i="1"/>
  <c r="AB114" i="1"/>
  <c r="U115" i="1"/>
  <c r="Y115" i="1"/>
  <c r="AC115" i="1"/>
  <c r="V116" i="1"/>
  <c r="Z116" i="1"/>
  <c r="AD116" i="1"/>
  <c r="W117" i="1"/>
  <c r="AA117" i="1"/>
  <c r="X119" i="1"/>
  <c r="AB119" i="1"/>
  <c r="U120" i="1"/>
  <c r="Y120" i="1"/>
  <c r="AC120" i="1"/>
  <c r="V121" i="1"/>
  <c r="Z121" i="1"/>
  <c r="AD121" i="1"/>
  <c r="W122" i="1"/>
  <c r="AA122" i="1"/>
  <c r="X123" i="1"/>
  <c r="AB123" i="1"/>
  <c r="U124" i="1"/>
  <c r="Y124" i="1"/>
  <c r="AC124" i="1"/>
  <c r="V125" i="1"/>
  <c r="Z125" i="1"/>
  <c r="AD125" i="1"/>
  <c r="W126" i="1"/>
  <c r="AA126" i="1"/>
  <c r="W127" i="1"/>
  <c r="AA127" i="1"/>
  <c r="X128" i="1"/>
  <c r="AB128" i="1"/>
  <c r="U129" i="1"/>
  <c r="Y129" i="1"/>
  <c r="AC129" i="1"/>
  <c r="V130" i="1"/>
  <c r="Z130" i="1"/>
  <c r="AD130" i="1"/>
  <c r="V131" i="1"/>
  <c r="Z131" i="1"/>
  <c r="AD131" i="1"/>
  <c r="W132" i="1"/>
  <c r="AA132" i="1"/>
  <c r="X133" i="1"/>
  <c r="AB133" i="1"/>
  <c r="U134" i="1"/>
  <c r="Y134" i="1"/>
  <c r="AC134" i="1"/>
  <c r="V136" i="1"/>
  <c r="Z136" i="1"/>
  <c r="AD136" i="1"/>
  <c r="W137" i="1"/>
  <c r="AA137" i="1"/>
  <c r="X138" i="1"/>
  <c r="AB138" i="1"/>
  <c r="U139" i="1"/>
  <c r="Y139" i="1"/>
  <c r="AC139" i="1"/>
  <c r="U140" i="1"/>
  <c r="Y140" i="1"/>
  <c r="AC140" i="1"/>
  <c r="V141" i="1"/>
  <c r="Z141" i="1"/>
  <c r="AD141" i="1"/>
  <c r="W142" i="1"/>
  <c r="AA142" i="1"/>
  <c r="X143" i="1"/>
  <c r="AB143" i="1"/>
  <c r="U144" i="1"/>
  <c r="Y144" i="1"/>
  <c r="AC144" i="1"/>
  <c r="V145" i="1"/>
  <c r="Z145" i="1"/>
  <c r="AD145" i="1"/>
  <c r="W146" i="1"/>
  <c r="AA146" i="1"/>
  <c r="X147" i="1"/>
  <c r="AB147" i="1"/>
  <c r="X148" i="1"/>
  <c r="AB148" i="1"/>
  <c r="U149" i="1"/>
  <c r="Y149" i="1"/>
  <c r="AC149" i="1"/>
  <c r="V150" i="1"/>
  <c r="Z150" i="1"/>
  <c r="AD150" i="1"/>
  <c r="W151" i="1"/>
  <c r="AA151" i="1"/>
  <c r="X153" i="1"/>
  <c r="AB153" i="1"/>
  <c r="U154" i="1"/>
  <c r="Y154" i="1"/>
  <c r="AC154" i="1"/>
  <c r="V155" i="1"/>
  <c r="Z155" i="1"/>
  <c r="AD155" i="1"/>
  <c r="W156" i="1"/>
  <c r="AA156" i="1"/>
  <c r="W157" i="1"/>
  <c r="AA157" i="1"/>
  <c r="X158" i="1"/>
  <c r="AB158" i="1"/>
  <c r="U159" i="1"/>
  <c r="Y159" i="1"/>
  <c r="AC159" i="1"/>
  <c r="V160" i="1"/>
  <c r="Z160" i="1"/>
  <c r="AD160" i="1"/>
  <c r="V161" i="1"/>
  <c r="Z161" i="1"/>
  <c r="AD161" i="1"/>
  <c r="W162" i="1"/>
  <c r="AA162" i="1"/>
  <c r="X163" i="1"/>
  <c r="AB163" i="1"/>
  <c r="U164" i="1"/>
  <c r="Y164" i="1"/>
  <c r="AC164" i="1"/>
  <c r="V165" i="1"/>
  <c r="Z165" i="1"/>
  <c r="AD165" i="1"/>
  <c r="W166" i="1"/>
  <c r="AA166" i="1"/>
  <c r="X167" i="1"/>
  <c r="AB167" i="1"/>
  <c r="U168" i="1"/>
  <c r="Y168" i="1"/>
  <c r="AC168" i="1"/>
  <c r="U169" i="1"/>
  <c r="Y169" i="1"/>
  <c r="AC169" i="1"/>
  <c r="V170" i="1"/>
  <c r="Z170" i="1"/>
  <c r="AD170" i="1"/>
  <c r="W171" i="1"/>
  <c r="AA171" i="1"/>
  <c r="X172" i="1"/>
  <c r="AB172" i="1"/>
  <c r="U173" i="1"/>
  <c r="Y173" i="1"/>
  <c r="AC173" i="1"/>
  <c r="V174" i="1"/>
  <c r="Z174" i="1"/>
  <c r="AD174" i="1"/>
  <c r="W175" i="1"/>
  <c r="AA175" i="1"/>
  <c r="X176" i="1"/>
  <c r="AB176" i="1"/>
  <c r="U178" i="1"/>
  <c r="Y178" i="1"/>
  <c r="AC178" i="1"/>
  <c r="V179" i="1"/>
  <c r="Z179" i="1"/>
  <c r="AD179" i="1"/>
  <c r="W180" i="1"/>
  <c r="AA180" i="1"/>
  <c r="V181" i="1"/>
  <c r="Z181" i="1"/>
  <c r="AD181" i="1"/>
  <c r="V182" i="1"/>
  <c r="Z182" i="1"/>
  <c r="AD182" i="1"/>
  <c r="W183" i="1"/>
  <c r="AA183" i="1"/>
  <c r="X184" i="1"/>
  <c r="AB184" i="1"/>
  <c r="U185" i="1"/>
  <c r="Y185" i="1"/>
  <c r="AC185" i="1"/>
  <c r="U186" i="1"/>
  <c r="Y186" i="1"/>
  <c r="AC186" i="1"/>
  <c r="V187" i="1"/>
  <c r="Z187" i="1"/>
  <c r="AD187" i="1"/>
  <c r="W188" i="1"/>
  <c r="AA188" i="1"/>
  <c r="X189" i="1"/>
  <c r="AB189" i="1"/>
  <c r="U190" i="1"/>
  <c r="Y190" i="1"/>
  <c r="AC190" i="1"/>
  <c r="V191" i="1"/>
  <c r="Z191" i="1"/>
  <c r="AD191" i="1"/>
  <c r="W193" i="1"/>
  <c r="AA193" i="1"/>
  <c r="X194" i="1"/>
  <c r="AB194" i="1"/>
  <c r="U195" i="1"/>
  <c r="Y195" i="1"/>
  <c r="AC195" i="1"/>
  <c r="V196" i="1"/>
  <c r="Z196" i="1"/>
  <c r="AD196" i="1"/>
  <c r="W197" i="1"/>
  <c r="AA197" i="1"/>
  <c r="X198" i="1"/>
  <c r="AB198" i="1"/>
  <c r="U200" i="1"/>
  <c r="Y200" i="1"/>
  <c r="AC200" i="1"/>
  <c r="V201" i="1"/>
  <c r="Z201" i="1"/>
  <c r="AD201" i="1"/>
  <c r="W202" i="1"/>
  <c r="AA202" i="1"/>
  <c r="X203" i="1"/>
  <c r="AB203" i="1"/>
  <c r="X204" i="1"/>
  <c r="AB204" i="1"/>
  <c r="U205" i="1"/>
  <c r="Y205" i="1"/>
  <c r="AC205" i="1"/>
  <c r="V206" i="1"/>
  <c r="Z206" i="1"/>
  <c r="AD206" i="1"/>
  <c r="W207" i="1"/>
  <c r="AA207" i="1"/>
  <c r="W208" i="1"/>
  <c r="AA208" i="1"/>
  <c r="X209" i="1"/>
  <c r="AB209" i="1"/>
  <c r="U210" i="1"/>
  <c r="Y210" i="1"/>
  <c r="AC210" i="1"/>
  <c r="V211" i="1"/>
  <c r="Z211" i="1"/>
  <c r="AD211" i="1"/>
  <c r="W212" i="1"/>
  <c r="AA212" i="1"/>
  <c r="X213" i="1"/>
  <c r="AB213" i="1"/>
  <c r="U214" i="1"/>
  <c r="Y214" i="1"/>
  <c r="AC214" i="1"/>
  <c r="V215" i="1"/>
  <c r="Z215" i="1"/>
  <c r="AD215" i="1"/>
  <c r="V216" i="1"/>
  <c r="Z216" i="1"/>
  <c r="AD216" i="1"/>
  <c r="W217" i="1"/>
  <c r="AA217" i="1"/>
  <c r="X218" i="1"/>
  <c r="AB218" i="1"/>
  <c r="U219" i="1"/>
  <c r="Y219" i="1"/>
  <c r="AC219" i="1"/>
  <c r="U220" i="1"/>
  <c r="Y220" i="1"/>
  <c r="AC220" i="1"/>
  <c r="V221" i="1"/>
  <c r="Z221" i="1"/>
  <c r="AD221" i="1"/>
  <c r="W222" i="1"/>
  <c r="AA222" i="1"/>
  <c r="X223" i="1"/>
  <c r="AB223" i="1"/>
  <c r="X224" i="1"/>
  <c r="AB224" i="1"/>
  <c r="U225" i="1"/>
  <c r="Y225" i="1"/>
  <c r="AC225" i="1"/>
  <c r="V226" i="1"/>
  <c r="Z226" i="1"/>
  <c r="AD226" i="1"/>
  <c r="W227" i="1"/>
  <c r="AA227" i="1"/>
  <c r="W229" i="1"/>
  <c r="AA229" i="1"/>
  <c r="X230" i="1"/>
  <c r="AB230" i="1"/>
  <c r="U231" i="1"/>
  <c r="Y231" i="1"/>
  <c r="AC231" i="1"/>
  <c r="V232" i="1"/>
  <c r="Z232" i="1"/>
  <c r="AD232" i="1"/>
  <c r="V233" i="1"/>
  <c r="Z233" i="1"/>
  <c r="AD233" i="1"/>
  <c r="W234" i="1"/>
  <c r="AA234" i="1"/>
  <c r="X235" i="1"/>
  <c r="AB235" i="1"/>
  <c r="U238" i="1"/>
  <c r="Y238" i="1"/>
  <c r="AC238" i="1"/>
  <c r="V239" i="1"/>
  <c r="Z239" i="1"/>
  <c r="AD239" i="1"/>
  <c r="W240" i="1"/>
  <c r="AA240" i="1"/>
  <c r="U243" i="1"/>
  <c r="Y243" i="1"/>
  <c r="AC243" i="1"/>
  <c r="V244" i="1"/>
  <c r="Z244" i="1"/>
  <c r="AD244" i="1"/>
  <c r="W245" i="1"/>
  <c r="AA245" i="1"/>
  <c r="X246" i="1"/>
  <c r="AB246" i="1"/>
  <c r="X247" i="1"/>
  <c r="O247" i="1" s="1"/>
  <c r="P247" i="1" s="1"/>
  <c r="Q247" i="1" s="1"/>
  <c r="AB247" i="1"/>
  <c r="U248" i="1"/>
  <c r="Y248" i="1"/>
  <c r="AC248" i="1"/>
  <c r="V249" i="1"/>
  <c r="Z249" i="1"/>
  <c r="AD249" i="1"/>
  <c r="W250" i="1"/>
  <c r="AA250" i="1"/>
  <c r="X251" i="1"/>
  <c r="AB251" i="1"/>
  <c r="U252" i="1"/>
  <c r="Y252" i="1"/>
  <c r="AC252" i="1"/>
  <c r="V253" i="1"/>
  <c r="Z253" i="1"/>
  <c r="AD253" i="1"/>
  <c r="W254" i="1"/>
  <c r="AA254" i="1"/>
  <c r="X255" i="1"/>
  <c r="AB255" i="1"/>
  <c r="U256" i="1"/>
  <c r="Y256" i="1"/>
  <c r="AC256" i="1"/>
  <c r="V257" i="1"/>
  <c r="Z257" i="1"/>
  <c r="AD257" i="1"/>
  <c r="W258" i="1"/>
  <c r="AA258" i="1"/>
  <c r="X259" i="1"/>
  <c r="AB259" i="1"/>
  <c r="X260" i="1"/>
  <c r="AB260" i="1"/>
  <c r="U261" i="1"/>
  <c r="Y261" i="1"/>
  <c r="AC261" i="1"/>
  <c r="V262" i="1"/>
  <c r="Z262" i="1"/>
  <c r="AD262" i="1"/>
  <c r="W263" i="1"/>
  <c r="AA263" i="1"/>
  <c r="X264" i="1"/>
  <c r="AB264" i="1"/>
  <c r="U265" i="1"/>
  <c r="Y265" i="1"/>
  <c r="AC265" i="1"/>
  <c r="V266" i="1"/>
  <c r="Z266" i="1"/>
  <c r="AD266" i="1"/>
  <c r="W267" i="1"/>
  <c r="AA267" i="1"/>
  <c r="W268" i="1"/>
  <c r="AA268" i="1"/>
  <c r="X269" i="1"/>
  <c r="O269" i="1" s="1"/>
  <c r="AB269" i="1"/>
  <c r="U270" i="1"/>
  <c r="Y270" i="1"/>
  <c r="AC270" i="1"/>
  <c r="V271" i="1"/>
  <c r="Z271" i="1"/>
  <c r="AD271" i="1"/>
  <c r="V272" i="1"/>
  <c r="Z272" i="1"/>
  <c r="AD272" i="1"/>
  <c r="W273" i="1"/>
  <c r="AA273" i="1"/>
  <c r="X274" i="1"/>
  <c r="AB274" i="1"/>
  <c r="U275" i="1"/>
  <c r="Y275" i="1"/>
  <c r="AC275" i="1"/>
  <c r="U276" i="1"/>
  <c r="Y276" i="1"/>
  <c r="AC276" i="1"/>
  <c r="V277" i="1"/>
  <c r="Z277" i="1"/>
  <c r="AD277" i="1"/>
  <c r="W278" i="1"/>
  <c r="AA278" i="1"/>
  <c r="X279" i="1"/>
  <c r="AB279" i="1"/>
  <c r="X280" i="1"/>
  <c r="AB280" i="1"/>
  <c r="U281" i="1"/>
  <c r="Y281" i="1"/>
  <c r="AC281" i="1"/>
  <c r="V282" i="1"/>
  <c r="Z282" i="1"/>
  <c r="AD282" i="1"/>
  <c r="W283" i="1"/>
  <c r="AA283" i="1"/>
  <c r="W284" i="1"/>
  <c r="AA284" i="1"/>
  <c r="X285" i="1"/>
  <c r="AB285" i="1"/>
  <c r="U286" i="1"/>
  <c r="Y286" i="1"/>
  <c r="AC286" i="1"/>
  <c r="V287" i="1"/>
  <c r="Z287" i="1"/>
  <c r="AD287" i="1"/>
  <c r="V288" i="1"/>
  <c r="Z288" i="1"/>
  <c r="AD288" i="1"/>
  <c r="U291" i="1"/>
  <c r="Y291" i="1"/>
  <c r="AC291" i="1"/>
  <c r="V292" i="1"/>
  <c r="Z292" i="1"/>
  <c r="AD292" i="1"/>
  <c r="W293" i="1"/>
  <c r="AA293" i="1"/>
  <c r="X294" i="1"/>
  <c r="AB294" i="1"/>
  <c r="U295" i="1"/>
  <c r="Y295" i="1"/>
  <c r="AC295" i="1"/>
  <c r="V296" i="1"/>
  <c r="Z296" i="1"/>
  <c r="AD296" i="1"/>
  <c r="W297" i="1"/>
  <c r="AA297" i="1"/>
  <c r="W298" i="1"/>
  <c r="AA298" i="1"/>
  <c r="X299" i="1"/>
  <c r="AB299" i="1"/>
  <c r="U300" i="1"/>
  <c r="Y300" i="1"/>
  <c r="AC300" i="1"/>
  <c r="V301" i="1"/>
  <c r="Z301" i="1"/>
  <c r="AD301" i="1"/>
  <c r="V302" i="1"/>
  <c r="Z302" i="1"/>
  <c r="AD302" i="1"/>
  <c r="W303" i="1"/>
  <c r="AA303" i="1"/>
  <c r="X304" i="1"/>
  <c r="AB304" i="1"/>
  <c r="W305" i="1"/>
  <c r="AA305" i="1"/>
  <c r="X306" i="1"/>
  <c r="AB306" i="1"/>
  <c r="U307" i="1"/>
  <c r="Y307" i="1"/>
  <c r="AC307" i="1"/>
  <c r="V308" i="1"/>
  <c r="Z308" i="1"/>
  <c r="AD308" i="1"/>
  <c r="W309" i="1"/>
  <c r="AA309" i="1"/>
  <c r="X311" i="1"/>
  <c r="AB311" i="1"/>
  <c r="U312" i="1"/>
  <c r="Y312" i="1"/>
  <c r="AC312" i="1"/>
  <c r="V313" i="1"/>
  <c r="Z313" i="1"/>
  <c r="AD313" i="1"/>
  <c r="W314" i="1"/>
  <c r="AA314" i="1"/>
  <c r="W315" i="1"/>
  <c r="AA315" i="1"/>
  <c r="X316" i="1"/>
  <c r="AB316" i="1"/>
  <c r="U317" i="1"/>
  <c r="Y317" i="1"/>
  <c r="AC317" i="1"/>
  <c r="V318" i="1"/>
  <c r="Z318" i="1"/>
  <c r="AD318" i="1"/>
  <c r="W319" i="1"/>
  <c r="AA319" i="1"/>
  <c r="W320" i="1"/>
  <c r="AA320" i="1"/>
  <c r="X321" i="1"/>
  <c r="AB321" i="1"/>
  <c r="U322" i="1"/>
  <c r="Y322" i="1"/>
  <c r="AC322" i="1"/>
  <c r="V323" i="1"/>
  <c r="Z323" i="1"/>
  <c r="AD323" i="1"/>
  <c r="V324" i="1"/>
  <c r="Z324" i="1"/>
  <c r="AD324" i="1"/>
  <c r="W325" i="1"/>
  <c r="AA325" i="1"/>
  <c r="X326" i="1"/>
  <c r="O326" i="1" s="1"/>
  <c r="R326" i="1" s="1"/>
  <c r="AB326" i="1"/>
  <c r="U327" i="1"/>
  <c r="Y327" i="1"/>
  <c r="AC327" i="1"/>
  <c r="U328" i="1"/>
  <c r="O328" i="1" s="1"/>
  <c r="R328" i="1" s="1"/>
  <c r="Y328" i="1"/>
  <c r="AC328" i="1"/>
  <c r="W330" i="1"/>
  <c r="AA330" i="1"/>
  <c r="X331" i="1"/>
  <c r="AB331" i="1"/>
  <c r="X332" i="1"/>
  <c r="AB332" i="1"/>
  <c r="U333" i="1"/>
  <c r="Y333" i="1"/>
  <c r="AC333" i="1"/>
  <c r="V335" i="1"/>
  <c r="Z335" i="1"/>
  <c r="AD335" i="1"/>
  <c r="W336" i="1"/>
  <c r="AA336" i="1"/>
  <c r="X337" i="1"/>
  <c r="AB337" i="1"/>
  <c r="U338" i="1"/>
  <c r="Y338" i="1"/>
  <c r="AC338" i="1"/>
  <c r="V339" i="1"/>
  <c r="Z339" i="1"/>
  <c r="AD339" i="1"/>
  <c r="W340" i="1"/>
  <c r="AA340" i="1"/>
  <c r="X341" i="1"/>
  <c r="AB341" i="1"/>
  <c r="U342" i="1"/>
  <c r="Y342" i="1"/>
  <c r="AC342" i="1"/>
  <c r="V343" i="1"/>
  <c r="Z343" i="1"/>
  <c r="AD343" i="1"/>
  <c r="W344" i="1"/>
  <c r="AA344" i="1"/>
  <c r="W346" i="1"/>
  <c r="AA346" i="1"/>
  <c r="X347" i="1"/>
  <c r="O347" i="1" s="1"/>
  <c r="R347" i="1" s="1"/>
  <c r="AB347" i="1"/>
  <c r="U348" i="1"/>
  <c r="Y348" i="1"/>
  <c r="AC348" i="1"/>
  <c r="V349" i="1"/>
  <c r="Z349" i="1"/>
  <c r="AD349" i="1"/>
  <c r="W350" i="1"/>
  <c r="AA350" i="1"/>
  <c r="X351" i="1"/>
  <c r="AB351" i="1"/>
  <c r="U352" i="1"/>
  <c r="Y352" i="1"/>
  <c r="AC352" i="1"/>
  <c r="V353" i="1"/>
  <c r="Z353" i="1"/>
  <c r="AD353" i="1"/>
  <c r="V354" i="1"/>
  <c r="Z354" i="1"/>
  <c r="AD354" i="1"/>
  <c r="W355" i="1"/>
  <c r="AA355" i="1"/>
  <c r="X356" i="1"/>
  <c r="AB356" i="1"/>
  <c r="U357" i="1"/>
  <c r="Y357" i="1"/>
  <c r="AC357" i="1"/>
  <c r="V358" i="1"/>
  <c r="Z358" i="1"/>
  <c r="AD358" i="1"/>
  <c r="W359" i="1"/>
  <c r="AA359" i="1"/>
  <c r="X361" i="1"/>
  <c r="AB361" i="1"/>
  <c r="U362" i="1"/>
  <c r="Y362" i="1"/>
  <c r="AC362" i="1"/>
  <c r="V363" i="1"/>
  <c r="Z363" i="1"/>
  <c r="AD363" i="1"/>
  <c r="W364" i="1"/>
  <c r="AA364" i="1"/>
  <c r="X365" i="1"/>
  <c r="AB365" i="1"/>
  <c r="U366" i="1"/>
  <c r="Y366" i="1"/>
  <c r="AC366" i="1"/>
  <c r="V367" i="1"/>
  <c r="Z367" i="1"/>
  <c r="AD367" i="1"/>
  <c r="W369" i="1"/>
  <c r="AA369" i="1"/>
  <c r="X370" i="1"/>
  <c r="AB370" i="1"/>
  <c r="U371" i="1"/>
  <c r="Y371" i="1"/>
  <c r="AC371" i="1"/>
  <c r="V372" i="1"/>
  <c r="Z372" i="1"/>
  <c r="AD372" i="1"/>
  <c r="W373" i="1"/>
  <c r="AA373" i="1"/>
  <c r="X374" i="1"/>
  <c r="AB374" i="1"/>
  <c r="W375" i="1"/>
  <c r="AA375" i="1"/>
  <c r="X376" i="1"/>
  <c r="AB376" i="1"/>
  <c r="U377" i="1"/>
  <c r="Y377" i="1"/>
  <c r="AC377" i="1"/>
  <c r="V378" i="1"/>
  <c r="Z378" i="1"/>
  <c r="AD378" i="1"/>
  <c r="W379" i="1"/>
  <c r="AA379" i="1"/>
  <c r="W380" i="1"/>
  <c r="AA380" i="1"/>
  <c r="X381" i="1"/>
  <c r="AB381" i="1"/>
  <c r="U382" i="1"/>
  <c r="Y382" i="1"/>
  <c r="AC382" i="1"/>
  <c r="W385" i="1"/>
  <c r="AA385" i="1"/>
  <c r="W386" i="1"/>
  <c r="AA386" i="1"/>
  <c r="X387" i="1"/>
  <c r="AB387" i="1"/>
  <c r="U388" i="1"/>
  <c r="Y388" i="1"/>
  <c r="AC388" i="1"/>
  <c r="V389" i="1"/>
  <c r="Z389" i="1"/>
  <c r="AD389" i="1"/>
  <c r="V390" i="1"/>
  <c r="Z390" i="1"/>
  <c r="AD390" i="1"/>
  <c r="W391" i="1"/>
  <c r="AA391" i="1"/>
  <c r="W392" i="1"/>
  <c r="AA392" i="1"/>
  <c r="X393" i="1"/>
  <c r="AB393" i="1"/>
  <c r="U394" i="1"/>
  <c r="Y394" i="1"/>
  <c r="AC394" i="1"/>
  <c r="V395" i="1"/>
  <c r="Z395" i="1"/>
  <c r="AD395" i="1"/>
  <c r="V396" i="1"/>
  <c r="Z396" i="1"/>
  <c r="AD396" i="1"/>
  <c r="W397" i="1"/>
  <c r="AA397" i="1"/>
  <c r="U399" i="1"/>
  <c r="Y399" i="1"/>
  <c r="AC399" i="1"/>
  <c r="V400" i="1"/>
  <c r="Z400" i="1"/>
  <c r="AD400" i="1"/>
  <c r="V401" i="1"/>
  <c r="Z401" i="1"/>
  <c r="AD401" i="1"/>
  <c r="W402" i="1"/>
  <c r="AA402" i="1"/>
  <c r="X403" i="1"/>
  <c r="AB403" i="1"/>
  <c r="U404" i="1"/>
  <c r="Y404" i="1"/>
  <c r="AC404" i="1"/>
  <c r="U405" i="1"/>
  <c r="Y405" i="1"/>
  <c r="AC405" i="1"/>
  <c r="V406" i="1"/>
  <c r="Z406" i="1"/>
  <c r="AD406" i="1"/>
  <c r="W407" i="1"/>
  <c r="AA407" i="1"/>
  <c r="X408" i="1"/>
  <c r="AB408" i="1"/>
  <c r="X409" i="1"/>
  <c r="AB409" i="1"/>
  <c r="U410" i="1"/>
  <c r="Y410" i="1"/>
  <c r="AC410" i="1"/>
  <c r="V411" i="1"/>
  <c r="Z411" i="1"/>
  <c r="AD411" i="1"/>
  <c r="W412" i="1"/>
  <c r="AA412" i="1"/>
  <c r="X413" i="1"/>
  <c r="AB413" i="1"/>
  <c r="X414" i="1"/>
  <c r="O414" i="1" s="1"/>
  <c r="R414" i="1" s="1"/>
  <c r="AB414" i="1"/>
  <c r="U415" i="1"/>
  <c r="Y415" i="1"/>
  <c r="AC415" i="1"/>
  <c r="V416" i="1"/>
  <c r="Z416" i="1"/>
  <c r="AD416" i="1"/>
  <c r="W417" i="1"/>
  <c r="AA417" i="1"/>
  <c r="W418" i="1"/>
  <c r="AA418" i="1"/>
  <c r="X419" i="1"/>
  <c r="AB419" i="1"/>
  <c r="U420" i="1"/>
  <c r="Y420" i="1"/>
  <c r="AC420" i="1"/>
  <c r="V423" i="1"/>
  <c r="Z423" i="1"/>
  <c r="AD423" i="1"/>
  <c r="V424" i="1"/>
  <c r="Z424" i="1"/>
  <c r="AD424" i="1"/>
  <c r="U427" i="1"/>
  <c r="Y427" i="1"/>
  <c r="AC427" i="1"/>
  <c r="V428" i="1"/>
  <c r="Z428" i="1"/>
  <c r="AD428" i="1"/>
  <c r="V429" i="1"/>
  <c r="Z429" i="1"/>
  <c r="AD429" i="1"/>
  <c r="W430" i="1"/>
  <c r="AA430" i="1"/>
  <c r="X431" i="1"/>
  <c r="AB431" i="1"/>
  <c r="U432" i="1"/>
  <c r="Y432" i="1"/>
  <c r="AC432" i="1"/>
  <c r="U433" i="1"/>
  <c r="Y433" i="1"/>
  <c r="AC433" i="1"/>
  <c r="V434" i="1"/>
  <c r="Z434" i="1"/>
  <c r="AD434" i="1"/>
  <c r="W435" i="1"/>
  <c r="AA435" i="1"/>
  <c r="X436" i="1"/>
  <c r="AB436" i="1"/>
  <c r="U437" i="1"/>
  <c r="Y437" i="1"/>
  <c r="AC437" i="1"/>
  <c r="U438" i="1"/>
  <c r="Y438" i="1"/>
  <c r="AC438" i="1"/>
  <c r="U439" i="1"/>
  <c r="Y439" i="1"/>
  <c r="AC439" i="1"/>
  <c r="V440" i="1"/>
  <c r="Z440" i="1"/>
  <c r="AD440" i="1"/>
  <c r="W441" i="1"/>
  <c r="AA441" i="1"/>
  <c r="X442" i="1"/>
  <c r="AB442" i="1"/>
  <c r="U443" i="1"/>
  <c r="Y443" i="1"/>
  <c r="AC443" i="1"/>
  <c r="V444" i="1"/>
  <c r="Z444" i="1"/>
  <c r="AD444" i="1"/>
  <c r="W445" i="1"/>
  <c r="AA445" i="1"/>
  <c r="X446" i="1"/>
  <c r="AB446" i="1"/>
  <c r="U447" i="1"/>
  <c r="Y447" i="1"/>
  <c r="AC447" i="1"/>
  <c r="U448" i="1"/>
  <c r="Y448" i="1"/>
  <c r="AC448" i="1"/>
  <c r="V449" i="1"/>
  <c r="Z449" i="1"/>
  <c r="AD449" i="1"/>
  <c r="X451" i="1"/>
  <c r="AB451" i="1"/>
  <c r="X453" i="1"/>
  <c r="AB453" i="1"/>
  <c r="X455" i="1"/>
  <c r="AB455" i="1"/>
  <c r="U456" i="1"/>
  <c r="Y456" i="1"/>
  <c r="AC456" i="1"/>
  <c r="V457" i="1"/>
  <c r="Z457" i="1"/>
  <c r="AD457" i="1"/>
  <c r="W458" i="1"/>
  <c r="AA458" i="1"/>
  <c r="X459" i="1"/>
  <c r="AB459" i="1"/>
  <c r="U460" i="1"/>
  <c r="Y460" i="1"/>
  <c r="AC460" i="1"/>
  <c r="V461" i="1"/>
  <c r="Z461" i="1"/>
  <c r="AD461" i="1"/>
  <c r="W462" i="1"/>
  <c r="AA462" i="1"/>
  <c r="X463" i="1"/>
  <c r="O463" i="1" s="1"/>
  <c r="AB463" i="1"/>
  <c r="X464" i="1"/>
  <c r="AB464" i="1"/>
  <c r="U465" i="1"/>
  <c r="Y465" i="1"/>
  <c r="AC465" i="1"/>
  <c r="V466" i="1"/>
  <c r="Z466" i="1"/>
  <c r="AD466" i="1"/>
  <c r="W467" i="1"/>
  <c r="AA467" i="1"/>
  <c r="W468" i="1"/>
  <c r="AA468" i="1"/>
  <c r="X469" i="1"/>
  <c r="AB469" i="1"/>
  <c r="U470" i="1"/>
  <c r="Y470" i="1"/>
  <c r="AC470" i="1"/>
  <c r="V471" i="1"/>
  <c r="Z471" i="1"/>
  <c r="AD471" i="1"/>
  <c r="V472" i="1"/>
  <c r="Z472" i="1"/>
  <c r="AD472" i="1"/>
  <c r="W473" i="1"/>
  <c r="AA473" i="1"/>
  <c r="X474" i="1"/>
  <c r="AB474" i="1"/>
  <c r="U475" i="1"/>
  <c r="Y475" i="1"/>
  <c r="AC475" i="1"/>
  <c r="U476" i="1"/>
  <c r="Y476" i="1"/>
  <c r="AC476" i="1"/>
  <c r="W478" i="1"/>
  <c r="AA478" i="1"/>
  <c r="X479" i="1"/>
  <c r="AB479" i="1"/>
  <c r="U480" i="1"/>
  <c r="Y480" i="1"/>
  <c r="AC480" i="1"/>
  <c r="U481" i="1"/>
  <c r="Y481" i="1"/>
  <c r="AC481" i="1"/>
  <c r="V482" i="1"/>
  <c r="Z482" i="1"/>
  <c r="AD482" i="1"/>
  <c r="W483" i="1"/>
  <c r="AA483" i="1"/>
  <c r="U485" i="1"/>
  <c r="Y485" i="1"/>
  <c r="AC485" i="1"/>
  <c r="U486" i="1"/>
  <c r="Y486" i="1"/>
  <c r="AC486" i="1"/>
  <c r="V487" i="1"/>
  <c r="Z487" i="1"/>
  <c r="AD487" i="1"/>
  <c r="W488" i="1"/>
  <c r="AA488" i="1"/>
  <c r="X489" i="1"/>
  <c r="AB489" i="1"/>
  <c r="X490" i="1"/>
  <c r="AB490" i="1"/>
  <c r="U491" i="1"/>
  <c r="Y491" i="1"/>
  <c r="AC491" i="1"/>
  <c r="V492" i="1"/>
  <c r="Z492" i="1"/>
  <c r="AD492" i="1"/>
  <c r="W493" i="1"/>
  <c r="AA493" i="1"/>
  <c r="Z494" i="1"/>
  <c r="Y495" i="1"/>
  <c r="X496" i="1"/>
  <c r="AC496" i="1"/>
  <c r="X497" i="1"/>
  <c r="AC497" i="1"/>
  <c r="X498" i="1"/>
  <c r="AA499" i="1"/>
  <c r="X501" i="1"/>
  <c r="AA502" i="1"/>
  <c r="U503" i="1"/>
  <c r="AC503" i="1"/>
  <c r="AA505" i="1"/>
  <c r="X506" i="1"/>
  <c r="AA507" i="1"/>
  <c r="U508" i="1"/>
  <c r="AC508" i="1"/>
  <c r="Z509" i="1"/>
  <c r="V510" i="1"/>
  <c r="AD510" i="1"/>
  <c r="Y511" i="1"/>
  <c r="AA513" i="1"/>
  <c r="X514" i="1"/>
  <c r="AB515" i="1"/>
  <c r="W516" i="1"/>
  <c r="Y517" i="1"/>
  <c r="V518" i="1"/>
  <c r="AD518" i="1"/>
  <c r="Y519" i="1"/>
  <c r="V520" i="1"/>
  <c r="AD520" i="1"/>
  <c r="Y521" i="1"/>
  <c r="V522" i="1"/>
  <c r="AD522" i="1"/>
  <c r="Y523" i="1"/>
  <c r="V524" i="1"/>
  <c r="AD524" i="1"/>
  <c r="Y525" i="1"/>
  <c r="V526" i="1"/>
  <c r="AD526" i="1"/>
  <c r="Y527" i="1"/>
  <c r="W529" i="1"/>
  <c r="Y530" i="1"/>
  <c r="V531" i="1"/>
  <c r="AD531" i="1"/>
  <c r="Y532" i="1"/>
  <c r="Z535" i="1"/>
  <c r="U536" i="1"/>
  <c r="AC536" i="1"/>
  <c r="Z537" i="1"/>
  <c r="U538" i="1"/>
  <c r="AC538" i="1"/>
  <c r="Z539" i="1"/>
  <c r="V540" i="1"/>
  <c r="AD540" i="1"/>
  <c r="Y541" i="1"/>
  <c r="V542" i="1"/>
  <c r="AD542" i="1"/>
  <c r="Y543" i="1"/>
  <c r="V544" i="1"/>
  <c r="AD544" i="1"/>
  <c r="Y545" i="1"/>
  <c r="V546" i="1"/>
  <c r="AD546" i="1"/>
  <c r="Y547" i="1"/>
  <c r="V548" i="1"/>
  <c r="AD548" i="1"/>
  <c r="AB550" i="1"/>
  <c r="W551" i="1"/>
  <c r="AB552" i="1"/>
  <c r="X553" i="1"/>
  <c r="AA554" i="1"/>
  <c r="X555" i="1"/>
  <c r="AA556" i="1"/>
  <c r="U557" i="1"/>
  <c r="AC557" i="1"/>
  <c r="Z558" i="1"/>
  <c r="U559" i="1"/>
  <c r="AC559" i="1"/>
  <c r="Z560" i="1"/>
  <c r="V561" i="1"/>
  <c r="AD561" i="1"/>
  <c r="Y562" i="1"/>
  <c r="V563" i="1"/>
  <c r="AD563" i="1"/>
  <c r="Y564" i="1"/>
  <c r="AA565" i="1"/>
  <c r="X566" i="1"/>
  <c r="AA567" i="1"/>
  <c r="X568" i="1"/>
  <c r="AB569" i="1"/>
  <c r="W570" i="1"/>
  <c r="AB571" i="1"/>
  <c r="Z573" i="1"/>
  <c r="U574" i="1"/>
  <c r="AC574" i="1"/>
  <c r="Z575" i="1"/>
  <c r="U576" i="1"/>
  <c r="AC576" i="1"/>
  <c r="AA578" i="1"/>
  <c r="X579" i="1"/>
  <c r="AA580" i="1"/>
  <c r="X581" i="1"/>
  <c r="AA582" i="1"/>
  <c r="U583" i="1"/>
  <c r="AC583" i="1"/>
  <c r="AA585" i="1"/>
  <c r="X586" i="1"/>
  <c r="AA587" i="1"/>
  <c r="U588" i="1"/>
  <c r="O588" i="1" s="1"/>
  <c r="P588" i="1" s="1"/>
  <c r="Q588" i="1" s="1"/>
  <c r="AC588" i="1"/>
  <c r="Z589" i="1"/>
  <c r="U590" i="1"/>
  <c r="O590" i="1" s="1"/>
  <c r="AC590" i="1"/>
  <c r="Z591" i="1"/>
  <c r="V592" i="1"/>
  <c r="AD592" i="1"/>
  <c r="Y593" i="1"/>
  <c r="V594" i="1"/>
  <c r="AD594" i="1"/>
  <c r="Y595" i="1"/>
  <c r="X597" i="1"/>
  <c r="W600" i="1"/>
  <c r="AB601" i="1"/>
  <c r="W602" i="1"/>
  <c r="Y603" i="1"/>
  <c r="V604" i="1"/>
  <c r="AD604" i="1"/>
  <c r="Y605" i="1"/>
  <c r="V606" i="1"/>
  <c r="AD606" i="1"/>
  <c r="Z607" i="1"/>
  <c r="U608" i="1"/>
  <c r="AC608" i="1"/>
  <c r="Z609" i="1"/>
  <c r="X611" i="1"/>
  <c r="AA612" i="1"/>
  <c r="X613" i="1"/>
  <c r="AA614" i="1"/>
  <c r="X615" i="1"/>
  <c r="V617" i="1"/>
  <c r="AD617" i="1"/>
  <c r="Y618" i="1"/>
  <c r="V619" i="1"/>
  <c r="AD619" i="1"/>
  <c r="Y620" i="1"/>
  <c r="V621" i="1"/>
  <c r="AD621" i="1"/>
  <c r="Y622" i="1"/>
  <c r="V623" i="1"/>
  <c r="AD623" i="1"/>
  <c r="Y624" i="1"/>
  <c r="AA625" i="1"/>
  <c r="X626" i="1"/>
  <c r="AA627" i="1"/>
  <c r="X628" i="1"/>
  <c r="AB629" i="1"/>
  <c r="W630" i="1"/>
  <c r="AB631" i="1"/>
  <c r="W632" i="1"/>
  <c r="Y633" i="1"/>
  <c r="V634" i="1"/>
  <c r="AD634" i="1"/>
  <c r="Y635" i="1"/>
  <c r="V636" i="1"/>
  <c r="AD636" i="1"/>
  <c r="Z637" i="1"/>
  <c r="U638" i="1"/>
  <c r="AC638" i="1"/>
  <c r="Z639" i="1"/>
  <c r="U640" i="1"/>
  <c r="AC640" i="1"/>
  <c r="W641" i="1"/>
  <c r="AB642" i="1"/>
  <c r="W643" i="1"/>
  <c r="AB644" i="1"/>
  <c r="X645" i="1"/>
  <c r="AA646" i="1"/>
  <c r="X647" i="1"/>
  <c r="U649" i="1"/>
  <c r="AC649" i="1"/>
  <c r="Z650" i="1"/>
  <c r="U651" i="1"/>
  <c r="O651" i="1" s="1"/>
  <c r="R651" i="1" s="1"/>
  <c r="AC651" i="1"/>
  <c r="Z652" i="1"/>
  <c r="U653" i="1"/>
  <c r="AC653" i="1"/>
  <c r="V656" i="1"/>
  <c r="AD656" i="1"/>
  <c r="Y657" i="1"/>
  <c r="V658" i="1"/>
  <c r="AD658" i="1"/>
  <c r="Y659" i="1"/>
  <c r="AA660" i="1"/>
  <c r="X661" i="1"/>
  <c r="AA662" i="1"/>
  <c r="X663" i="1"/>
  <c r="AB664" i="1"/>
  <c r="W665" i="1"/>
  <c r="AB666" i="1"/>
  <c r="W668" i="1"/>
  <c r="AB669" i="1"/>
  <c r="W670" i="1"/>
  <c r="AB671" i="1"/>
  <c r="W672" i="1"/>
  <c r="Y673" i="1"/>
  <c r="V674" i="1"/>
  <c r="AD674" i="1"/>
  <c r="Y675" i="1"/>
  <c r="V676" i="1"/>
  <c r="AD676" i="1"/>
  <c r="Y677" i="1"/>
  <c r="V678" i="1"/>
  <c r="AD678" i="1"/>
  <c r="Y679" i="1"/>
  <c r="V680" i="1"/>
  <c r="AD680" i="1"/>
  <c r="Y681" i="1"/>
  <c r="V682" i="1"/>
  <c r="AD682" i="1"/>
  <c r="Y683" i="1"/>
  <c r="V684" i="1"/>
  <c r="AD684" i="1"/>
  <c r="Y685" i="1"/>
  <c r="V686" i="1"/>
  <c r="AD686" i="1"/>
  <c r="Y688" i="1"/>
  <c r="V689" i="1"/>
  <c r="AD689" i="1"/>
  <c r="Y690" i="1"/>
  <c r="V691" i="1"/>
  <c r="AD691" i="1"/>
  <c r="Y692" i="1"/>
  <c r="V694" i="1"/>
  <c r="AD694" i="1"/>
  <c r="Y695" i="1"/>
  <c r="V696" i="1"/>
  <c r="AD696" i="1"/>
  <c r="Y697" i="1"/>
  <c r="V698" i="1"/>
  <c r="AD698" i="1"/>
  <c r="Z699" i="1"/>
  <c r="U700" i="1"/>
  <c r="AC700" i="1"/>
  <c r="Z701" i="1"/>
  <c r="AA702" i="1"/>
  <c r="Y704" i="1"/>
  <c r="W706" i="1"/>
  <c r="AB707" i="1"/>
  <c r="Y710" i="1"/>
  <c r="AA711" i="1"/>
  <c r="X712" i="1"/>
  <c r="AA713" i="1"/>
  <c r="X714" i="1"/>
  <c r="AB715" i="1"/>
  <c r="W716" i="1"/>
  <c r="AB717" i="1"/>
  <c r="W718" i="1"/>
  <c r="AB719" i="1"/>
  <c r="W720" i="1"/>
  <c r="AB721" i="1"/>
  <c r="W723" i="1"/>
  <c r="Y724" i="1"/>
  <c r="V725" i="1"/>
  <c r="AD725" i="1"/>
  <c r="Y726" i="1"/>
  <c r="AB727" i="1"/>
  <c r="W729" i="1"/>
  <c r="U731" i="1"/>
  <c r="AC731" i="1"/>
  <c r="Z732" i="1"/>
  <c r="W734" i="1"/>
  <c r="AB735" i="1"/>
  <c r="W736" i="1"/>
  <c r="AB737" i="1"/>
  <c r="W738" i="1"/>
  <c r="AB739" i="1"/>
  <c r="W740" i="1"/>
  <c r="AB741" i="1"/>
  <c r="W742" i="1"/>
  <c r="Y743" i="1"/>
  <c r="V744" i="1"/>
  <c r="AD744" i="1"/>
  <c r="Y745" i="1"/>
  <c r="V746" i="1"/>
  <c r="AD746" i="1"/>
  <c r="Z747" i="1"/>
  <c r="U748" i="1"/>
  <c r="AC748" i="1"/>
  <c r="Z749" i="1"/>
  <c r="U750" i="1"/>
  <c r="AC750" i="1"/>
  <c r="Z751" i="1"/>
  <c r="U752" i="1"/>
  <c r="AC752" i="1"/>
  <c r="Z753" i="1"/>
  <c r="U754" i="1"/>
  <c r="AC754" i="1"/>
  <c r="AB756" i="1"/>
  <c r="Z758" i="1"/>
  <c r="W760" i="1"/>
  <c r="AB761" i="1"/>
  <c r="W762" i="1"/>
  <c r="AB763" i="1"/>
  <c r="W764" i="1"/>
  <c r="AB765" i="1"/>
  <c r="X766" i="1"/>
  <c r="AA767" i="1"/>
  <c r="X768" i="1"/>
  <c r="AA769" i="1"/>
  <c r="U770" i="1"/>
  <c r="AC770" i="1"/>
  <c r="Z771" i="1"/>
  <c r="U772" i="1"/>
  <c r="AC772" i="1"/>
  <c r="Z773" i="1"/>
  <c r="U774" i="1"/>
  <c r="AC774" i="1"/>
  <c r="AA776" i="1"/>
  <c r="X777" i="1"/>
  <c r="AA778" i="1"/>
  <c r="U779" i="1"/>
  <c r="AC779" i="1"/>
  <c r="Z780" i="1"/>
  <c r="U781" i="1"/>
  <c r="AC781" i="1"/>
  <c r="Z782" i="1"/>
  <c r="Z785" i="1"/>
  <c r="U786" i="1"/>
  <c r="AC786" i="1"/>
  <c r="Z787" i="1"/>
  <c r="U788" i="1"/>
  <c r="AC788" i="1"/>
  <c r="W789" i="1"/>
  <c r="AB790" i="1"/>
  <c r="W791" i="1"/>
  <c r="AB792" i="1"/>
  <c r="X793" i="1"/>
  <c r="AA794" i="1"/>
  <c r="X795" i="1"/>
  <c r="U797" i="1"/>
  <c r="AC797" i="1"/>
  <c r="W798" i="1"/>
  <c r="AB799" i="1"/>
  <c r="W800" i="1"/>
  <c r="AB801" i="1"/>
  <c r="X802" i="1"/>
  <c r="AA803" i="1"/>
  <c r="X804" i="1"/>
  <c r="AA805" i="1"/>
  <c r="U806" i="1"/>
  <c r="AC806" i="1"/>
  <c r="Z807" i="1"/>
  <c r="W809" i="1"/>
  <c r="Z810" i="1"/>
  <c r="U811" i="1"/>
  <c r="AC811" i="1"/>
  <c r="Z812" i="1"/>
  <c r="U813" i="1"/>
  <c r="AC813" i="1"/>
  <c r="W814" i="1"/>
  <c r="AB815" i="1"/>
  <c r="W816" i="1"/>
  <c r="AB817" i="1"/>
  <c r="X818" i="1"/>
  <c r="AA819" i="1"/>
  <c r="X820" i="1"/>
  <c r="Z821" i="1"/>
  <c r="U822" i="1"/>
  <c r="AC822" i="1"/>
  <c r="Z823" i="1"/>
  <c r="U824" i="1"/>
  <c r="AC824" i="1"/>
  <c r="Z825" i="1"/>
  <c r="V826" i="1"/>
  <c r="AD826" i="1"/>
  <c r="Y827" i="1"/>
  <c r="V828" i="1"/>
  <c r="AD828" i="1"/>
  <c r="Y829" i="1"/>
  <c r="V830" i="1"/>
  <c r="AD830" i="1"/>
  <c r="Z831" i="1"/>
  <c r="U832" i="1"/>
  <c r="AC832" i="1"/>
  <c r="Z833" i="1"/>
  <c r="U834" i="1"/>
  <c r="AC834" i="1"/>
  <c r="W835" i="1"/>
  <c r="AB836" i="1"/>
  <c r="W837" i="1"/>
  <c r="AB838" i="1"/>
  <c r="X839" i="1"/>
  <c r="W842" i="1"/>
  <c r="AD844" i="1"/>
  <c r="AA845" i="1"/>
  <c r="U846" i="1"/>
  <c r="AC846" i="1"/>
  <c r="Z847" i="1"/>
  <c r="U848" i="1"/>
  <c r="AC848" i="1"/>
  <c r="Z849" i="1"/>
  <c r="V850" i="1"/>
  <c r="AD850" i="1"/>
  <c r="Y851" i="1"/>
  <c r="V852" i="1"/>
  <c r="AD852" i="1"/>
  <c r="Z854" i="1"/>
  <c r="W855" i="1"/>
  <c r="O855" i="1" s="1"/>
  <c r="R855" i="1" s="1"/>
  <c r="AD856" i="1"/>
  <c r="AA857" i="1"/>
  <c r="Z858" i="1"/>
  <c r="U859" i="1"/>
  <c r="AC859" i="1"/>
  <c r="Z860" i="1"/>
  <c r="AA861" i="1"/>
  <c r="U862" i="1"/>
  <c r="AC862" i="1"/>
  <c r="Z863" i="1"/>
  <c r="U864" i="1"/>
  <c r="O864" i="1" s="1"/>
  <c r="P864" i="1" s="1"/>
  <c r="Q864" i="1" s="1"/>
  <c r="AC864" i="1"/>
  <c r="Z865" i="1"/>
  <c r="U866" i="1"/>
  <c r="AC866" i="1"/>
  <c r="Z867" i="1"/>
  <c r="U868" i="1"/>
  <c r="AC868" i="1"/>
  <c r="Z869" i="1"/>
  <c r="U870" i="1"/>
  <c r="AC870" i="1"/>
  <c r="Z871" i="1"/>
  <c r="U872" i="1"/>
  <c r="AC872" i="1"/>
  <c r="Z873" i="1"/>
  <c r="V874" i="1"/>
  <c r="AD874" i="1"/>
  <c r="Y875" i="1"/>
  <c r="V876" i="1"/>
  <c r="AD876" i="1"/>
  <c r="W877" i="1"/>
  <c r="Y878" i="1"/>
  <c r="V879" i="1"/>
  <c r="AD879" i="1"/>
  <c r="Y880" i="1"/>
  <c r="V881" i="1"/>
  <c r="AD881" i="1"/>
  <c r="Y882" i="1"/>
  <c r="V883" i="1"/>
  <c r="AD883" i="1"/>
  <c r="Y884" i="1"/>
  <c r="V885" i="1"/>
  <c r="AD885" i="1"/>
  <c r="Y886" i="1"/>
  <c r="V887" i="1"/>
  <c r="AD887" i="1"/>
  <c r="Y888" i="1"/>
  <c r="V889" i="1"/>
  <c r="AD889" i="1"/>
  <c r="Z890" i="1"/>
  <c r="U891" i="1"/>
  <c r="AC891" i="1"/>
  <c r="Z892" i="1"/>
  <c r="U893" i="1"/>
  <c r="AC893" i="1"/>
  <c r="W894" i="1"/>
  <c r="AB895" i="1"/>
  <c r="W896" i="1"/>
  <c r="AB897" i="1"/>
  <c r="X898" i="1"/>
  <c r="AA899" i="1"/>
  <c r="X900" i="1"/>
  <c r="AA901" i="1"/>
  <c r="U902" i="1"/>
  <c r="AC902" i="1"/>
  <c r="Z904" i="1"/>
  <c r="U905" i="1"/>
  <c r="AC905" i="1"/>
  <c r="Z906" i="1"/>
  <c r="V907" i="1"/>
  <c r="AD907" i="1"/>
  <c r="Y908" i="1"/>
  <c r="V909" i="1"/>
  <c r="AD909" i="1"/>
  <c r="Y910" i="1"/>
  <c r="AA911" i="1"/>
  <c r="Y913" i="1"/>
  <c r="V914" i="1"/>
  <c r="AD914" i="1"/>
  <c r="AA916" i="1"/>
  <c r="U918" i="1"/>
  <c r="AC918" i="1"/>
  <c r="Z919" i="1"/>
  <c r="U920" i="1"/>
  <c r="AC920" i="1"/>
  <c r="Z921" i="1"/>
  <c r="V922" i="1"/>
  <c r="AD922" i="1"/>
  <c r="Y923" i="1"/>
  <c r="AA924" i="1"/>
  <c r="X927" i="1"/>
  <c r="AA928" i="1"/>
  <c r="U929" i="1"/>
  <c r="AC929" i="1"/>
  <c r="AA930" i="1"/>
  <c r="X931" i="1"/>
  <c r="U932" i="1"/>
  <c r="AD934" i="1"/>
  <c r="Z935" i="1"/>
  <c r="Z936" i="1"/>
  <c r="V937" i="1"/>
  <c r="AC938" i="1"/>
  <c r="Z939" i="1"/>
  <c r="Y940" i="1"/>
  <c r="V941" i="1"/>
  <c r="AC942" i="1"/>
  <c r="Z943" i="1"/>
  <c r="Y944" i="1"/>
  <c r="V945" i="1"/>
  <c r="AD946" i="1"/>
  <c r="AA947" i="1"/>
  <c r="X948" i="1"/>
  <c r="V949" i="1"/>
  <c r="AD950" i="1"/>
  <c r="AA951" i="1"/>
  <c r="X952" i="1"/>
  <c r="V954" i="1"/>
  <c r="AC955" i="1"/>
  <c r="AB956" i="1"/>
  <c r="AB957" i="1"/>
  <c r="X958" i="1"/>
  <c r="U959" i="1"/>
  <c r="AD960" i="1"/>
  <c r="V967" i="1"/>
  <c r="V968" i="1"/>
  <c r="W969" i="1"/>
  <c r="W970" i="1"/>
  <c r="AB971" i="1"/>
  <c r="X975" i="1"/>
  <c r="AB976" i="1"/>
  <c r="X981" i="1"/>
  <c r="Y982" i="1"/>
  <c r="Y983" i="1"/>
  <c r="AA984" i="1"/>
  <c r="Z985" i="1"/>
  <c r="AA986" i="1"/>
  <c r="X991" i="1"/>
  <c r="Y992" i="1"/>
  <c r="Y993" i="1"/>
  <c r="Z994" i="1"/>
  <c r="X997" i="1"/>
  <c r="AC998" i="1"/>
  <c r="W1001" i="1"/>
  <c r="V1005" i="1"/>
  <c r="AB1006" i="1"/>
  <c r="W1009" i="1"/>
  <c r="AD1010" i="1"/>
  <c r="AC1014" i="1"/>
  <c r="AD1018" i="1"/>
  <c r="X1023" i="1"/>
  <c r="AC1024" i="1"/>
  <c r="U1027" i="1"/>
  <c r="Z1028" i="1"/>
  <c r="X1031" i="1"/>
  <c r="AB1032" i="1"/>
  <c r="Z1033" i="1"/>
  <c r="X1038" i="1"/>
  <c r="AB1039" i="1"/>
  <c r="Z1042" i="1"/>
  <c r="Y1044" i="1"/>
  <c r="AA1045" i="1"/>
  <c r="X1048" i="1"/>
  <c r="AC1049" i="1"/>
  <c r="V1052" i="1"/>
  <c r="AA1053" i="1"/>
  <c r="Y1055" i="1"/>
  <c r="AA1056" i="1"/>
  <c r="V1059" i="1"/>
  <c r="Z1060" i="1"/>
  <c r="Z1063" i="1"/>
  <c r="W1066" i="1"/>
  <c r="AA1067" i="1"/>
  <c r="Z1070" i="1"/>
  <c r="AB1071" i="1"/>
  <c r="V1075" i="1"/>
  <c r="AA1076" i="1"/>
  <c r="Y1079" i="1"/>
  <c r="AA1080" i="1"/>
  <c r="Y1085" i="1"/>
  <c r="X1088" i="1"/>
  <c r="AB1089" i="1"/>
  <c r="AA1093" i="1"/>
  <c r="Y1096" i="1"/>
  <c r="Z1097" i="1"/>
  <c r="Y1099" i="1"/>
  <c r="W1102" i="1"/>
  <c r="AA1103" i="1"/>
  <c r="U1106" i="1"/>
  <c r="AD1107" i="1"/>
  <c r="W1112" i="1"/>
  <c r="AB1115" i="1"/>
  <c r="Y1118" i="1"/>
  <c r="W1120" i="1"/>
  <c r="Y1135" i="1"/>
  <c r="W1137" i="1"/>
  <c r="X1139" i="1"/>
  <c r="V1141" i="1"/>
  <c r="X1143" i="1"/>
  <c r="U1145" i="1"/>
  <c r="W1147" i="1"/>
  <c r="W1149" i="1"/>
  <c r="Z1151" i="1"/>
  <c r="V1153" i="1"/>
  <c r="AD1158" i="1"/>
  <c r="X1160" i="1"/>
  <c r="AD1162" i="1"/>
  <c r="Y1164" i="1"/>
  <c r="AC1166" i="1"/>
  <c r="AA1169" i="1"/>
  <c r="AC1171" i="1"/>
  <c r="AA1173" i="1"/>
  <c r="AC1175" i="1"/>
  <c r="AB1177" i="1"/>
  <c r="Z1190" i="1"/>
  <c r="AB1228" i="1"/>
  <c r="AB1230" i="1"/>
  <c r="V1247" i="1"/>
  <c r="X1249" i="1"/>
  <c r="V1251" i="1"/>
  <c r="X1253" i="1"/>
  <c r="V1255" i="1"/>
  <c r="Z1257" i="1"/>
  <c r="Y1259" i="1"/>
  <c r="AC1261" i="1"/>
  <c r="AB1295" i="1"/>
  <c r="U1297" i="1"/>
  <c r="AA1299" i="1"/>
  <c r="U1301" i="1"/>
  <c r="AA1303" i="1"/>
  <c r="U1305" i="1"/>
  <c r="O1305" i="1" s="1"/>
  <c r="R1305" i="1" s="1"/>
  <c r="AA1307" i="1"/>
  <c r="U1309" i="1"/>
  <c r="AA1311" i="1"/>
  <c r="AB1351" i="1"/>
  <c r="AC1357" i="1"/>
  <c r="AB1363" i="1"/>
  <c r="AC1365" i="1"/>
  <c r="AD1368" i="1"/>
  <c r="V1373" i="1"/>
  <c r="AB1375" i="1"/>
  <c r="AD1377" i="1"/>
  <c r="X1405" i="1"/>
  <c r="Y1407" i="1"/>
  <c r="AA1411" i="1"/>
  <c r="AC1413" i="1"/>
  <c r="Y1418" i="1"/>
  <c r="AA1420" i="1"/>
  <c r="AA1422" i="1"/>
  <c r="Y1428" i="1"/>
  <c r="X1460" i="1"/>
  <c r="AC1462" i="1"/>
  <c r="U1467" i="1"/>
  <c r="V1469" i="1"/>
  <c r="X1471" i="1"/>
  <c r="Y1473" i="1"/>
  <c r="U1479" i="1"/>
  <c r="W1481" i="1"/>
  <c r="Y1484" i="1"/>
  <c r="U1487" i="1"/>
  <c r="O1487" i="1" s="1"/>
  <c r="R1487" i="1" s="1"/>
  <c r="X1503" i="1"/>
  <c r="AA1517" i="1"/>
  <c r="AB1532" i="1"/>
  <c r="AB1538" i="1"/>
  <c r="Y1547" i="1"/>
  <c r="V1596" i="1"/>
  <c r="W1629" i="1"/>
  <c r="Z1661" i="1"/>
  <c r="AA1720" i="1"/>
  <c r="AB1839" i="1"/>
  <c r="O1620" i="1"/>
  <c r="R1620" i="1" s="1"/>
  <c r="O1829" i="1"/>
  <c r="R1829" i="1" s="1"/>
  <c r="X13" i="1"/>
  <c r="AB13" i="1"/>
  <c r="V14" i="1"/>
  <c r="Z14" i="1"/>
  <c r="AD14" i="1"/>
  <c r="W15" i="1"/>
  <c r="AA15" i="1"/>
  <c r="X16" i="1"/>
  <c r="AB16" i="1"/>
  <c r="U17" i="1"/>
  <c r="Y17" i="1"/>
  <c r="AC17" i="1"/>
  <c r="U18" i="1"/>
  <c r="Y18" i="1"/>
  <c r="AC18" i="1"/>
  <c r="V19" i="1"/>
  <c r="Z19" i="1"/>
  <c r="AD19" i="1"/>
  <c r="W20" i="1"/>
  <c r="AA20" i="1"/>
  <c r="X21" i="1"/>
  <c r="AB21" i="1"/>
  <c r="U22" i="1"/>
  <c r="Y22" i="1"/>
  <c r="AC22" i="1"/>
  <c r="V23" i="1"/>
  <c r="Z23" i="1"/>
  <c r="AD23" i="1"/>
  <c r="W24" i="1"/>
  <c r="AA24" i="1"/>
  <c r="X25" i="1"/>
  <c r="AB25" i="1"/>
  <c r="U26" i="1"/>
  <c r="Y26" i="1"/>
  <c r="AC26" i="1"/>
  <c r="V28" i="1"/>
  <c r="Z28" i="1"/>
  <c r="AD28" i="1"/>
  <c r="W29" i="1"/>
  <c r="AA29" i="1"/>
  <c r="X30" i="1"/>
  <c r="AB30" i="1"/>
  <c r="U31" i="1"/>
  <c r="Y31" i="1"/>
  <c r="AC31" i="1"/>
  <c r="V32" i="1"/>
  <c r="Z32" i="1"/>
  <c r="AD32" i="1"/>
  <c r="W33" i="1"/>
  <c r="AA33" i="1"/>
  <c r="X34" i="1"/>
  <c r="AB34" i="1"/>
  <c r="U35" i="1"/>
  <c r="Y35" i="1"/>
  <c r="AC35" i="1"/>
  <c r="V36" i="1"/>
  <c r="Z36" i="1"/>
  <c r="AD36" i="1"/>
  <c r="W37" i="1"/>
  <c r="AA37" i="1"/>
  <c r="X38" i="1"/>
  <c r="AB38" i="1"/>
  <c r="U39" i="1"/>
  <c r="Y39" i="1"/>
  <c r="AC39" i="1"/>
  <c r="V40" i="1"/>
  <c r="Z40" i="1"/>
  <c r="AD40" i="1"/>
  <c r="W41" i="1"/>
  <c r="AA41" i="1"/>
  <c r="X42" i="1"/>
  <c r="AB42" i="1"/>
  <c r="Y44" i="1"/>
  <c r="AC44" i="1"/>
  <c r="V45" i="1"/>
  <c r="Z45" i="1"/>
  <c r="AD45" i="1"/>
  <c r="W46" i="1"/>
  <c r="AA46" i="1"/>
  <c r="X48" i="1"/>
  <c r="AB48" i="1"/>
  <c r="V50" i="1"/>
  <c r="Z50" i="1"/>
  <c r="AD50" i="1"/>
  <c r="W51" i="1"/>
  <c r="AA51" i="1"/>
  <c r="X52" i="1"/>
  <c r="AB52" i="1"/>
  <c r="U53" i="1"/>
  <c r="Y53" i="1"/>
  <c r="AC53" i="1"/>
  <c r="V54" i="1"/>
  <c r="Z54" i="1"/>
  <c r="AD54" i="1"/>
  <c r="W55" i="1"/>
  <c r="AA55" i="1"/>
  <c r="X56" i="1"/>
  <c r="AB56" i="1"/>
  <c r="X57" i="1"/>
  <c r="AB57" i="1"/>
  <c r="U58" i="1"/>
  <c r="Y58" i="1"/>
  <c r="AC58" i="1"/>
  <c r="V59" i="1"/>
  <c r="Z59" i="1"/>
  <c r="AD59" i="1"/>
  <c r="V61" i="1"/>
  <c r="Z61" i="1"/>
  <c r="AD61" i="1"/>
  <c r="W62" i="1"/>
  <c r="AA62" i="1"/>
  <c r="W63" i="1"/>
  <c r="AA63" i="1"/>
  <c r="X64" i="1"/>
  <c r="AB64" i="1"/>
  <c r="U65" i="1"/>
  <c r="Y65" i="1"/>
  <c r="AC65" i="1"/>
  <c r="V66" i="1"/>
  <c r="Z66" i="1"/>
  <c r="AD66" i="1"/>
  <c r="V67" i="1"/>
  <c r="Z67" i="1"/>
  <c r="AD67" i="1"/>
  <c r="W68" i="1"/>
  <c r="AA68" i="1"/>
  <c r="X69" i="1"/>
  <c r="AB69" i="1"/>
  <c r="U70" i="1"/>
  <c r="Y70" i="1"/>
  <c r="AC70" i="1"/>
  <c r="U71" i="1"/>
  <c r="Y71" i="1"/>
  <c r="AC71" i="1"/>
  <c r="V72" i="1"/>
  <c r="Z72" i="1"/>
  <c r="AD72" i="1"/>
  <c r="W73" i="1"/>
  <c r="AA73" i="1"/>
  <c r="X74" i="1"/>
  <c r="AB74" i="1"/>
  <c r="V76" i="1"/>
  <c r="Z76" i="1"/>
  <c r="AD76" i="1"/>
  <c r="W77" i="1"/>
  <c r="AA77" i="1"/>
  <c r="X78" i="1"/>
  <c r="AB78" i="1"/>
  <c r="U80" i="1"/>
  <c r="Y80" i="1"/>
  <c r="AC80" i="1"/>
  <c r="V81" i="1"/>
  <c r="Z81" i="1"/>
  <c r="AD81" i="1"/>
  <c r="W82" i="1"/>
  <c r="AA82" i="1"/>
  <c r="X83" i="1"/>
  <c r="AB83" i="1"/>
  <c r="U84" i="1"/>
  <c r="Y84" i="1"/>
  <c r="AC84" i="1"/>
  <c r="V85" i="1"/>
  <c r="Z85" i="1"/>
  <c r="AD85" i="1"/>
  <c r="W87" i="1"/>
  <c r="AA87" i="1"/>
  <c r="X88" i="1"/>
  <c r="AB88" i="1"/>
  <c r="U90" i="1"/>
  <c r="Y90" i="1"/>
  <c r="AC90" i="1"/>
  <c r="X93" i="1"/>
  <c r="AB93" i="1"/>
  <c r="U94" i="1"/>
  <c r="Y94" i="1"/>
  <c r="AC94" i="1"/>
  <c r="V95" i="1"/>
  <c r="Z95" i="1"/>
  <c r="AD95" i="1"/>
  <c r="W98" i="1"/>
  <c r="AA98" i="1"/>
  <c r="X99" i="1"/>
  <c r="AB99" i="1"/>
  <c r="U100" i="1"/>
  <c r="Y100" i="1"/>
  <c r="AC100" i="1"/>
  <c r="V101" i="1"/>
  <c r="Z101" i="1"/>
  <c r="AD101" i="1"/>
  <c r="W102" i="1"/>
  <c r="AA102" i="1"/>
  <c r="W103" i="1"/>
  <c r="AA103" i="1"/>
  <c r="U105" i="1"/>
  <c r="Y105" i="1"/>
  <c r="AC105" i="1"/>
  <c r="V106" i="1"/>
  <c r="Z106" i="1"/>
  <c r="AD106" i="1"/>
  <c r="W107" i="1"/>
  <c r="AA107" i="1"/>
  <c r="W108" i="1"/>
  <c r="AA108" i="1"/>
  <c r="X109" i="1"/>
  <c r="AB109" i="1"/>
  <c r="U112" i="1"/>
  <c r="Y112" i="1"/>
  <c r="AC112" i="1"/>
  <c r="V113" i="1"/>
  <c r="Z113" i="1"/>
  <c r="AD113" i="1"/>
  <c r="V114" i="1"/>
  <c r="Z114" i="1"/>
  <c r="AD114" i="1"/>
  <c r="W115" i="1"/>
  <c r="AA115" i="1"/>
  <c r="X116" i="1"/>
  <c r="AB116" i="1"/>
  <c r="U117" i="1"/>
  <c r="Y117" i="1"/>
  <c r="AC117" i="1"/>
  <c r="V119" i="1"/>
  <c r="Z119" i="1"/>
  <c r="AD119" i="1"/>
  <c r="W120" i="1"/>
  <c r="AA120" i="1"/>
  <c r="X121" i="1"/>
  <c r="AB121" i="1"/>
  <c r="U122" i="1"/>
  <c r="Y122" i="1"/>
  <c r="AC122" i="1"/>
  <c r="V123" i="1"/>
  <c r="Z123" i="1"/>
  <c r="AD123" i="1"/>
  <c r="W124" i="1"/>
  <c r="AA124" i="1"/>
  <c r="X125" i="1"/>
  <c r="AB125" i="1"/>
  <c r="U126" i="1"/>
  <c r="Y126" i="1"/>
  <c r="AC126" i="1"/>
  <c r="U127" i="1"/>
  <c r="Y127" i="1"/>
  <c r="AC127" i="1"/>
  <c r="V128" i="1"/>
  <c r="Z128" i="1"/>
  <c r="AD128" i="1"/>
  <c r="W129" i="1"/>
  <c r="AA129" i="1"/>
  <c r="X130" i="1"/>
  <c r="AB130" i="1"/>
  <c r="X131" i="1"/>
  <c r="AB131" i="1"/>
  <c r="U132" i="1"/>
  <c r="Y132" i="1"/>
  <c r="AC132" i="1"/>
  <c r="V133" i="1"/>
  <c r="Z133" i="1"/>
  <c r="AD133" i="1"/>
  <c r="W134" i="1"/>
  <c r="AA134" i="1"/>
  <c r="X136" i="1"/>
  <c r="O136" i="1" s="1"/>
  <c r="P136" i="1" s="1"/>
  <c r="Q136" i="1" s="1"/>
  <c r="AB136" i="1"/>
  <c r="U137" i="1"/>
  <c r="Y137" i="1"/>
  <c r="AC137" i="1"/>
  <c r="V138" i="1"/>
  <c r="Z138" i="1"/>
  <c r="AD138" i="1"/>
  <c r="W139" i="1"/>
  <c r="AA139" i="1"/>
  <c r="W140" i="1"/>
  <c r="AA140" i="1"/>
  <c r="X141" i="1"/>
  <c r="AB141" i="1"/>
  <c r="U142" i="1"/>
  <c r="Y142" i="1"/>
  <c r="AC142" i="1"/>
  <c r="V143" i="1"/>
  <c r="Z143" i="1"/>
  <c r="AD143" i="1"/>
  <c r="W144" i="1"/>
  <c r="AA144" i="1"/>
  <c r="X145" i="1"/>
  <c r="AB145" i="1"/>
  <c r="U146" i="1"/>
  <c r="Y146" i="1"/>
  <c r="AC146" i="1"/>
  <c r="V147" i="1"/>
  <c r="Z147" i="1"/>
  <c r="AD147" i="1"/>
  <c r="V148" i="1"/>
  <c r="Z148" i="1"/>
  <c r="AD148" i="1"/>
  <c r="W149" i="1"/>
  <c r="AA149" i="1"/>
  <c r="X150" i="1"/>
  <c r="AB150" i="1"/>
  <c r="U151" i="1"/>
  <c r="Y151" i="1"/>
  <c r="AC151" i="1"/>
  <c r="V153" i="1"/>
  <c r="Z153" i="1"/>
  <c r="AD153" i="1"/>
  <c r="W154" i="1"/>
  <c r="AA154" i="1"/>
  <c r="X155" i="1"/>
  <c r="AB155" i="1"/>
  <c r="U156" i="1"/>
  <c r="Y156" i="1"/>
  <c r="AC156" i="1"/>
  <c r="U157" i="1"/>
  <c r="Y157" i="1"/>
  <c r="AC157" i="1"/>
  <c r="V158" i="1"/>
  <c r="Z158" i="1"/>
  <c r="AD158" i="1"/>
  <c r="W159" i="1"/>
  <c r="AA159" i="1"/>
  <c r="X160" i="1"/>
  <c r="AB160" i="1"/>
  <c r="X161" i="1"/>
  <c r="AB161" i="1"/>
  <c r="U162" i="1"/>
  <c r="Y162" i="1"/>
  <c r="AC162" i="1"/>
  <c r="V163" i="1"/>
  <c r="Z163" i="1"/>
  <c r="AD163" i="1"/>
  <c r="W164" i="1"/>
  <c r="AA164" i="1"/>
  <c r="X165" i="1"/>
  <c r="AB165" i="1"/>
  <c r="U166" i="1"/>
  <c r="Y166" i="1"/>
  <c r="AC166" i="1"/>
  <c r="V167" i="1"/>
  <c r="Z167" i="1"/>
  <c r="AD167" i="1"/>
  <c r="W168" i="1"/>
  <c r="AA168" i="1"/>
  <c r="W169" i="1"/>
  <c r="AA169" i="1"/>
  <c r="X170" i="1"/>
  <c r="AB170" i="1"/>
  <c r="U171" i="1"/>
  <c r="Y171" i="1"/>
  <c r="AC171" i="1"/>
  <c r="V172" i="1"/>
  <c r="Z172" i="1"/>
  <c r="AD172" i="1"/>
  <c r="W173" i="1"/>
  <c r="AA173" i="1"/>
  <c r="X174" i="1"/>
  <c r="AB174" i="1"/>
  <c r="U175" i="1"/>
  <c r="Y175" i="1"/>
  <c r="AC175" i="1"/>
  <c r="V176" i="1"/>
  <c r="Z176" i="1"/>
  <c r="AD176" i="1"/>
  <c r="W178" i="1"/>
  <c r="AA178" i="1"/>
  <c r="X179" i="1"/>
  <c r="AB179" i="1"/>
  <c r="U180" i="1"/>
  <c r="Y180" i="1"/>
  <c r="AC180" i="1"/>
  <c r="X181" i="1"/>
  <c r="AB181" i="1"/>
  <c r="X182" i="1"/>
  <c r="AB182" i="1"/>
  <c r="U183" i="1"/>
  <c r="Y183" i="1"/>
  <c r="AC183" i="1"/>
  <c r="V184" i="1"/>
  <c r="Z184" i="1"/>
  <c r="AD184" i="1"/>
  <c r="W185" i="1"/>
  <c r="AA185" i="1"/>
  <c r="W186" i="1"/>
  <c r="AA186" i="1"/>
  <c r="X187" i="1"/>
  <c r="AB187" i="1"/>
  <c r="U188" i="1"/>
  <c r="Y188" i="1"/>
  <c r="AC188" i="1"/>
  <c r="V189" i="1"/>
  <c r="Z189" i="1"/>
  <c r="AD189" i="1"/>
  <c r="W190" i="1"/>
  <c r="AA190" i="1"/>
  <c r="X191" i="1"/>
  <c r="AB191" i="1"/>
  <c r="U193" i="1"/>
  <c r="Y193" i="1"/>
  <c r="AC193" i="1"/>
  <c r="V194" i="1"/>
  <c r="Z194" i="1"/>
  <c r="AD194" i="1"/>
  <c r="W195" i="1"/>
  <c r="AA195" i="1"/>
  <c r="X196" i="1"/>
  <c r="AB196" i="1"/>
  <c r="U197" i="1"/>
  <c r="Y197" i="1"/>
  <c r="AC197" i="1"/>
  <c r="V198" i="1"/>
  <c r="Z198" i="1"/>
  <c r="AD198" i="1"/>
  <c r="W200" i="1"/>
  <c r="AA200" i="1"/>
  <c r="X201" i="1"/>
  <c r="AB201" i="1"/>
  <c r="U202" i="1"/>
  <c r="Y202" i="1"/>
  <c r="AC202" i="1"/>
  <c r="V203" i="1"/>
  <c r="Z203" i="1"/>
  <c r="AD203" i="1"/>
  <c r="V204" i="1"/>
  <c r="Z204" i="1"/>
  <c r="AD204" i="1"/>
  <c r="W205" i="1"/>
  <c r="AA205" i="1"/>
  <c r="X206" i="1"/>
  <c r="O206" i="1" s="1"/>
  <c r="R206" i="1" s="1"/>
  <c r="AB206" i="1"/>
  <c r="U207" i="1"/>
  <c r="Y207" i="1"/>
  <c r="AC207" i="1"/>
  <c r="U208" i="1"/>
  <c r="Y208" i="1"/>
  <c r="AC208" i="1"/>
  <c r="V209" i="1"/>
  <c r="Z209" i="1"/>
  <c r="AD209" i="1"/>
  <c r="W210" i="1"/>
  <c r="AA210" i="1"/>
  <c r="X211" i="1"/>
  <c r="O211" i="1" s="1"/>
  <c r="AB211" i="1"/>
  <c r="U212" i="1"/>
  <c r="Y212" i="1"/>
  <c r="AC212" i="1"/>
  <c r="V213" i="1"/>
  <c r="Z213" i="1"/>
  <c r="AD213" i="1"/>
  <c r="W214" i="1"/>
  <c r="AA214" i="1"/>
  <c r="X215" i="1"/>
  <c r="AB215" i="1"/>
  <c r="X216" i="1"/>
  <c r="AB216" i="1"/>
  <c r="U217" i="1"/>
  <c r="Y217" i="1"/>
  <c r="AC217" i="1"/>
  <c r="V218" i="1"/>
  <c r="Z218" i="1"/>
  <c r="AD218" i="1"/>
  <c r="W219" i="1"/>
  <c r="AA219" i="1"/>
  <c r="W220" i="1"/>
  <c r="AA220" i="1"/>
  <c r="X221" i="1"/>
  <c r="AB221" i="1"/>
  <c r="U222" i="1"/>
  <c r="Y222" i="1"/>
  <c r="AC222" i="1"/>
  <c r="V223" i="1"/>
  <c r="Z223" i="1"/>
  <c r="AD223" i="1"/>
  <c r="V224" i="1"/>
  <c r="Z224" i="1"/>
  <c r="AD224" i="1"/>
  <c r="W225" i="1"/>
  <c r="AA225" i="1"/>
  <c r="X226" i="1"/>
  <c r="AB226" i="1"/>
  <c r="U227" i="1"/>
  <c r="Y227" i="1"/>
  <c r="AC227" i="1"/>
  <c r="U229" i="1"/>
  <c r="Y229" i="1"/>
  <c r="AC229" i="1"/>
  <c r="V230" i="1"/>
  <c r="Z230" i="1"/>
  <c r="AD230" i="1"/>
  <c r="W231" i="1"/>
  <c r="AA231" i="1"/>
  <c r="X232" i="1"/>
  <c r="AB232" i="1"/>
  <c r="X233" i="1"/>
  <c r="AB233" i="1"/>
  <c r="U234" i="1"/>
  <c r="Y234" i="1"/>
  <c r="AC234" i="1"/>
  <c r="V235" i="1"/>
  <c r="Z235" i="1"/>
  <c r="AD235" i="1"/>
  <c r="W238" i="1"/>
  <c r="AA238" i="1"/>
  <c r="X239" i="1"/>
  <c r="AB239" i="1"/>
  <c r="U240" i="1"/>
  <c r="Y240" i="1"/>
  <c r="AC240" i="1"/>
  <c r="W243" i="1"/>
  <c r="AA243" i="1"/>
  <c r="X244" i="1"/>
  <c r="O244" i="1" s="1"/>
  <c r="P244" i="1" s="1"/>
  <c r="Q244" i="1" s="1"/>
  <c r="AB244" i="1"/>
  <c r="U245" i="1"/>
  <c r="Y245" i="1"/>
  <c r="AC245" i="1"/>
  <c r="V246" i="1"/>
  <c r="Z246" i="1"/>
  <c r="AD246" i="1"/>
  <c r="V247" i="1"/>
  <c r="Z247" i="1"/>
  <c r="AD247" i="1"/>
  <c r="W248" i="1"/>
  <c r="AA248" i="1"/>
  <c r="X249" i="1"/>
  <c r="AB249" i="1"/>
  <c r="U250" i="1"/>
  <c r="Y250" i="1"/>
  <c r="AC250" i="1"/>
  <c r="V251" i="1"/>
  <c r="Z251" i="1"/>
  <c r="AD251" i="1"/>
  <c r="W252" i="1"/>
  <c r="AA252" i="1"/>
  <c r="X253" i="1"/>
  <c r="AB253" i="1"/>
  <c r="U254" i="1"/>
  <c r="Y254" i="1"/>
  <c r="AC254" i="1"/>
  <c r="V255" i="1"/>
  <c r="Z255" i="1"/>
  <c r="AD255" i="1"/>
  <c r="W256" i="1"/>
  <c r="AA256" i="1"/>
  <c r="X257" i="1"/>
  <c r="AB257" i="1"/>
  <c r="U258" i="1"/>
  <c r="Y258" i="1"/>
  <c r="AC258" i="1"/>
  <c r="V259" i="1"/>
  <c r="Z259" i="1"/>
  <c r="AD259" i="1"/>
  <c r="V260" i="1"/>
  <c r="Z260" i="1"/>
  <c r="AD260" i="1"/>
  <c r="W261" i="1"/>
  <c r="AA261" i="1"/>
  <c r="X262" i="1"/>
  <c r="AB262" i="1"/>
  <c r="U263" i="1"/>
  <c r="Y263" i="1"/>
  <c r="AC263" i="1"/>
  <c r="V264" i="1"/>
  <c r="Z264" i="1"/>
  <c r="AD264" i="1"/>
  <c r="W265" i="1"/>
  <c r="AA265" i="1"/>
  <c r="X266" i="1"/>
  <c r="AB266" i="1"/>
  <c r="U267" i="1"/>
  <c r="Y267" i="1"/>
  <c r="AC267" i="1"/>
  <c r="U268" i="1"/>
  <c r="Y268" i="1"/>
  <c r="AC268" i="1"/>
  <c r="V269" i="1"/>
  <c r="Z269" i="1"/>
  <c r="AD269" i="1"/>
  <c r="W270" i="1"/>
  <c r="AA270" i="1"/>
  <c r="X271" i="1"/>
  <c r="AB271" i="1"/>
  <c r="X272" i="1"/>
  <c r="O272" i="1" s="1"/>
  <c r="AB272" i="1"/>
  <c r="U273" i="1"/>
  <c r="Y273" i="1"/>
  <c r="AC273" i="1"/>
  <c r="V274" i="1"/>
  <c r="Z274" i="1"/>
  <c r="AD274" i="1"/>
  <c r="W275" i="1"/>
  <c r="AA275" i="1"/>
  <c r="W276" i="1"/>
  <c r="AA276" i="1"/>
  <c r="X277" i="1"/>
  <c r="AB277" i="1"/>
  <c r="U278" i="1"/>
  <c r="Y278" i="1"/>
  <c r="AC278" i="1"/>
  <c r="V279" i="1"/>
  <c r="Z279" i="1"/>
  <c r="AD279" i="1"/>
  <c r="V280" i="1"/>
  <c r="Z280" i="1"/>
  <c r="AD280" i="1"/>
  <c r="W281" i="1"/>
  <c r="AA281" i="1"/>
  <c r="X282" i="1"/>
  <c r="AB282" i="1"/>
  <c r="U283" i="1"/>
  <c r="Y283" i="1"/>
  <c r="AC283" i="1"/>
  <c r="U284" i="1"/>
  <c r="Y284" i="1"/>
  <c r="AC284" i="1"/>
  <c r="V285" i="1"/>
  <c r="Z285" i="1"/>
  <c r="AD285" i="1"/>
  <c r="W286" i="1"/>
  <c r="AA286" i="1"/>
  <c r="X287" i="1"/>
  <c r="AB287" i="1"/>
  <c r="X288" i="1"/>
  <c r="AB288" i="1"/>
  <c r="W291" i="1"/>
  <c r="AA291" i="1"/>
  <c r="X292" i="1"/>
  <c r="AB292" i="1"/>
  <c r="U293" i="1"/>
  <c r="Y293" i="1"/>
  <c r="AC293" i="1"/>
  <c r="V294" i="1"/>
  <c r="Z294" i="1"/>
  <c r="AD294" i="1"/>
  <c r="W295" i="1"/>
  <c r="AA295" i="1"/>
  <c r="X296" i="1"/>
  <c r="AB296" i="1"/>
  <c r="U297" i="1"/>
  <c r="Y297" i="1"/>
  <c r="AC297" i="1"/>
  <c r="U298" i="1"/>
  <c r="Y298" i="1"/>
  <c r="AC298" i="1"/>
  <c r="V299" i="1"/>
  <c r="Z299" i="1"/>
  <c r="AD299" i="1"/>
  <c r="W300" i="1"/>
  <c r="AA300" i="1"/>
  <c r="X301" i="1"/>
  <c r="AB301" i="1"/>
  <c r="X302" i="1"/>
  <c r="AB302" i="1"/>
  <c r="U303" i="1"/>
  <c r="Y303" i="1"/>
  <c r="AC303" i="1"/>
  <c r="V304" i="1"/>
  <c r="Z304" i="1"/>
  <c r="AD304" i="1"/>
  <c r="U305" i="1"/>
  <c r="Y305" i="1"/>
  <c r="AC305" i="1"/>
  <c r="V306" i="1"/>
  <c r="Z306" i="1"/>
  <c r="AD306" i="1"/>
  <c r="W307" i="1"/>
  <c r="AA307" i="1"/>
  <c r="X308" i="1"/>
  <c r="AB308" i="1"/>
  <c r="U309" i="1"/>
  <c r="Y309" i="1"/>
  <c r="AC309" i="1"/>
  <c r="V311" i="1"/>
  <c r="Z311" i="1"/>
  <c r="AD311" i="1"/>
  <c r="W312" i="1"/>
  <c r="AA312" i="1"/>
  <c r="X313" i="1"/>
  <c r="AB313" i="1"/>
  <c r="U314" i="1"/>
  <c r="Y314" i="1"/>
  <c r="AC314" i="1"/>
  <c r="U315" i="1"/>
  <c r="Y315" i="1"/>
  <c r="AC315" i="1"/>
  <c r="V316" i="1"/>
  <c r="Z316" i="1"/>
  <c r="AD316" i="1"/>
  <c r="W317" i="1"/>
  <c r="AA317" i="1"/>
  <c r="X318" i="1"/>
  <c r="AB318" i="1"/>
  <c r="U319" i="1"/>
  <c r="Y319" i="1"/>
  <c r="AC319" i="1"/>
  <c r="U320" i="1"/>
  <c r="Y320" i="1"/>
  <c r="AC320" i="1"/>
  <c r="V321" i="1"/>
  <c r="Z321" i="1"/>
  <c r="AD321" i="1"/>
  <c r="W322" i="1"/>
  <c r="AA322" i="1"/>
  <c r="X323" i="1"/>
  <c r="AB323" i="1"/>
  <c r="X324" i="1"/>
  <c r="AB324" i="1"/>
  <c r="U325" i="1"/>
  <c r="Y325" i="1"/>
  <c r="AC325" i="1"/>
  <c r="V326" i="1"/>
  <c r="Z326" i="1"/>
  <c r="AD326" i="1"/>
  <c r="W327" i="1"/>
  <c r="AA327" i="1"/>
  <c r="W328" i="1"/>
  <c r="AA328" i="1"/>
  <c r="U330" i="1"/>
  <c r="Y330" i="1"/>
  <c r="AC330" i="1"/>
  <c r="V331" i="1"/>
  <c r="Z331" i="1"/>
  <c r="AD331" i="1"/>
  <c r="V332" i="1"/>
  <c r="Z332" i="1"/>
  <c r="AD332" i="1"/>
  <c r="W333" i="1"/>
  <c r="AA333" i="1"/>
  <c r="X335" i="1"/>
  <c r="AB335" i="1"/>
  <c r="U336" i="1"/>
  <c r="Y336" i="1"/>
  <c r="AC336" i="1"/>
  <c r="V337" i="1"/>
  <c r="Z337" i="1"/>
  <c r="AD337" i="1"/>
  <c r="W338" i="1"/>
  <c r="AA338" i="1"/>
  <c r="X339" i="1"/>
  <c r="O339" i="1" s="1"/>
  <c r="P339" i="1" s="1"/>
  <c r="Q339" i="1" s="1"/>
  <c r="AB339" i="1"/>
  <c r="U340" i="1"/>
  <c r="Y340" i="1"/>
  <c r="AC340" i="1"/>
  <c r="V341" i="1"/>
  <c r="Z341" i="1"/>
  <c r="AD341" i="1"/>
  <c r="W342" i="1"/>
  <c r="AA342" i="1"/>
  <c r="X343" i="1"/>
  <c r="AB343" i="1"/>
  <c r="U344" i="1"/>
  <c r="Y344" i="1"/>
  <c r="AC344" i="1"/>
  <c r="U346" i="1"/>
  <c r="Y346" i="1"/>
  <c r="AC346" i="1"/>
  <c r="V347" i="1"/>
  <c r="Z347" i="1"/>
  <c r="AD347" i="1"/>
  <c r="W348" i="1"/>
  <c r="AA348" i="1"/>
  <c r="X349" i="1"/>
  <c r="AB349" i="1"/>
  <c r="U350" i="1"/>
  <c r="Y350" i="1"/>
  <c r="AC350" i="1"/>
  <c r="V351" i="1"/>
  <c r="Z351" i="1"/>
  <c r="AD351" i="1"/>
  <c r="W352" i="1"/>
  <c r="AA352" i="1"/>
  <c r="X353" i="1"/>
  <c r="AB353" i="1"/>
  <c r="X354" i="1"/>
  <c r="AB354" i="1"/>
  <c r="U355" i="1"/>
  <c r="Y355" i="1"/>
  <c r="AC355" i="1"/>
  <c r="V356" i="1"/>
  <c r="Z356" i="1"/>
  <c r="AD356" i="1"/>
  <c r="W357" i="1"/>
  <c r="AA357" i="1"/>
  <c r="X358" i="1"/>
  <c r="AB358" i="1"/>
  <c r="U359" i="1"/>
  <c r="Y359" i="1"/>
  <c r="AC359" i="1"/>
  <c r="V361" i="1"/>
  <c r="Z361" i="1"/>
  <c r="AD361" i="1"/>
  <c r="W362" i="1"/>
  <c r="AA362" i="1"/>
  <c r="X363" i="1"/>
  <c r="AB363" i="1"/>
  <c r="U364" i="1"/>
  <c r="Y364" i="1"/>
  <c r="AC364" i="1"/>
  <c r="V365" i="1"/>
  <c r="Z365" i="1"/>
  <c r="AD365" i="1"/>
  <c r="W366" i="1"/>
  <c r="AA366" i="1"/>
  <c r="X367" i="1"/>
  <c r="AB367" i="1"/>
  <c r="U369" i="1"/>
  <c r="Y369" i="1"/>
  <c r="AC369" i="1"/>
  <c r="V370" i="1"/>
  <c r="Z370" i="1"/>
  <c r="AD370" i="1"/>
  <c r="W371" i="1"/>
  <c r="AA371" i="1"/>
  <c r="X372" i="1"/>
  <c r="AB372" i="1"/>
  <c r="U373" i="1"/>
  <c r="Y373" i="1"/>
  <c r="AC373" i="1"/>
  <c r="V374" i="1"/>
  <c r="Z374" i="1"/>
  <c r="AD374" i="1"/>
  <c r="U375" i="1"/>
  <c r="Y375" i="1"/>
  <c r="AC375" i="1"/>
  <c r="V376" i="1"/>
  <c r="Z376" i="1"/>
  <c r="AD376" i="1"/>
  <c r="W377" i="1"/>
  <c r="AA377" i="1"/>
  <c r="X378" i="1"/>
  <c r="AB378" i="1"/>
  <c r="U379" i="1"/>
  <c r="Y379" i="1"/>
  <c r="AC379" i="1"/>
  <c r="U380" i="1"/>
  <c r="O380" i="1" s="1"/>
  <c r="Y380" i="1"/>
  <c r="AC380" i="1"/>
  <c r="V381" i="1"/>
  <c r="Z381" i="1"/>
  <c r="AD381" i="1"/>
  <c r="W382" i="1"/>
  <c r="AA382" i="1"/>
  <c r="U385" i="1"/>
  <c r="Y385" i="1"/>
  <c r="AC385" i="1"/>
  <c r="U386" i="1"/>
  <c r="Y386" i="1"/>
  <c r="AC386" i="1"/>
  <c r="V387" i="1"/>
  <c r="Z387" i="1"/>
  <c r="AD387" i="1"/>
  <c r="W388" i="1"/>
  <c r="AA388" i="1"/>
  <c r="X389" i="1"/>
  <c r="AB389" i="1"/>
  <c r="X390" i="1"/>
  <c r="AB390" i="1"/>
  <c r="U391" i="1"/>
  <c r="Y391" i="1"/>
  <c r="AC391" i="1"/>
  <c r="U392" i="1"/>
  <c r="Y392" i="1"/>
  <c r="AC392" i="1"/>
  <c r="V393" i="1"/>
  <c r="Z393" i="1"/>
  <c r="AD393" i="1"/>
  <c r="W394" i="1"/>
  <c r="AA394" i="1"/>
  <c r="X395" i="1"/>
  <c r="AB395" i="1"/>
  <c r="X396" i="1"/>
  <c r="AB396" i="1"/>
  <c r="U397" i="1"/>
  <c r="Y397" i="1"/>
  <c r="AC397" i="1"/>
  <c r="W399" i="1"/>
  <c r="AA399" i="1"/>
  <c r="X400" i="1"/>
  <c r="AB400" i="1"/>
  <c r="X401" i="1"/>
  <c r="O401" i="1" s="1"/>
  <c r="R401" i="1" s="1"/>
  <c r="AB401" i="1"/>
  <c r="U402" i="1"/>
  <c r="Y402" i="1"/>
  <c r="AC402" i="1"/>
  <c r="V403" i="1"/>
  <c r="Z403" i="1"/>
  <c r="AD403" i="1"/>
  <c r="W404" i="1"/>
  <c r="AA404" i="1"/>
  <c r="W405" i="1"/>
  <c r="AA405" i="1"/>
  <c r="X406" i="1"/>
  <c r="O406" i="1" s="1"/>
  <c r="P406" i="1" s="1"/>
  <c r="Q406" i="1" s="1"/>
  <c r="AB406" i="1"/>
  <c r="U407" i="1"/>
  <c r="Y407" i="1"/>
  <c r="AC407" i="1"/>
  <c r="V408" i="1"/>
  <c r="Z408" i="1"/>
  <c r="AD408" i="1"/>
  <c r="V409" i="1"/>
  <c r="Z409" i="1"/>
  <c r="AD409" i="1"/>
  <c r="W410" i="1"/>
  <c r="AA410" i="1"/>
  <c r="X411" i="1"/>
  <c r="AB411" i="1"/>
  <c r="U412" i="1"/>
  <c r="Y412" i="1"/>
  <c r="AC412" i="1"/>
  <c r="V413" i="1"/>
  <c r="Z413" i="1"/>
  <c r="AD413" i="1"/>
  <c r="V414" i="1"/>
  <c r="Z414" i="1"/>
  <c r="AD414" i="1"/>
  <c r="W415" i="1"/>
  <c r="AA415" i="1"/>
  <c r="X416" i="1"/>
  <c r="AB416" i="1"/>
  <c r="U417" i="1"/>
  <c r="Y417" i="1"/>
  <c r="AC417" i="1"/>
  <c r="U418" i="1"/>
  <c r="Y418" i="1"/>
  <c r="AC418" i="1"/>
  <c r="V419" i="1"/>
  <c r="Z419" i="1"/>
  <c r="AD419" i="1"/>
  <c r="W420" i="1"/>
  <c r="AA420" i="1"/>
  <c r="X423" i="1"/>
  <c r="AB423" i="1"/>
  <c r="X424" i="1"/>
  <c r="AB424" i="1"/>
  <c r="W427" i="1"/>
  <c r="AA427" i="1"/>
  <c r="X428" i="1"/>
  <c r="AB428" i="1"/>
  <c r="X429" i="1"/>
  <c r="AB429" i="1"/>
  <c r="U430" i="1"/>
  <c r="Y430" i="1"/>
  <c r="AC430" i="1"/>
  <c r="V431" i="1"/>
  <c r="Z431" i="1"/>
  <c r="AD431" i="1"/>
  <c r="W432" i="1"/>
  <c r="AA432" i="1"/>
  <c r="W433" i="1"/>
  <c r="AA433" i="1"/>
  <c r="X434" i="1"/>
  <c r="AB434" i="1"/>
  <c r="U435" i="1"/>
  <c r="Y435" i="1"/>
  <c r="AC435" i="1"/>
  <c r="V436" i="1"/>
  <c r="Z436" i="1"/>
  <c r="AD436" i="1"/>
  <c r="W437" i="1"/>
  <c r="AA437" i="1"/>
  <c r="W438" i="1"/>
  <c r="AA438" i="1"/>
  <c r="W439" i="1"/>
  <c r="AA439" i="1"/>
  <c r="X440" i="1"/>
  <c r="AB440" i="1"/>
  <c r="U441" i="1"/>
  <c r="Y441" i="1"/>
  <c r="AC441" i="1"/>
  <c r="V442" i="1"/>
  <c r="Z442" i="1"/>
  <c r="AD442" i="1"/>
  <c r="W443" i="1"/>
  <c r="AA443" i="1"/>
  <c r="X444" i="1"/>
  <c r="AB444" i="1"/>
  <c r="U445" i="1"/>
  <c r="Y445" i="1"/>
  <c r="AC445" i="1"/>
  <c r="V446" i="1"/>
  <c r="Z446" i="1"/>
  <c r="AD446" i="1"/>
  <c r="W447" i="1"/>
  <c r="AA447" i="1"/>
  <c r="W448" i="1"/>
  <c r="AA448" i="1"/>
  <c r="X449" i="1"/>
  <c r="AB449" i="1"/>
  <c r="V451" i="1"/>
  <c r="Z451" i="1"/>
  <c r="AD451" i="1"/>
  <c r="V453" i="1"/>
  <c r="Z453" i="1"/>
  <c r="AD453" i="1"/>
  <c r="V455" i="1"/>
  <c r="Z455" i="1"/>
  <c r="AD455" i="1"/>
  <c r="W456" i="1"/>
  <c r="AA456" i="1"/>
  <c r="X457" i="1"/>
  <c r="AB457" i="1"/>
  <c r="U458" i="1"/>
  <c r="Y458" i="1"/>
  <c r="AC458" i="1"/>
  <c r="V459" i="1"/>
  <c r="Z459" i="1"/>
  <c r="AD459" i="1"/>
  <c r="W460" i="1"/>
  <c r="AA460" i="1"/>
  <c r="X461" i="1"/>
  <c r="AB461" i="1"/>
  <c r="U462" i="1"/>
  <c r="Y462" i="1"/>
  <c r="AC462" i="1"/>
  <c r="V463" i="1"/>
  <c r="Z463" i="1"/>
  <c r="AD463" i="1"/>
  <c r="V464" i="1"/>
  <c r="Z464" i="1"/>
  <c r="AD464" i="1"/>
  <c r="W465" i="1"/>
  <c r="AA465" i="1"/>
  <c r="X466" i="1"/>
  <c r="AB466" i="1"/>
  <c r="U467" i="1"/>
  <c r="Y467" i="1"/>
  <c r="AC467" i="1"/>
  <c r="U468" i="1"/>
  <c r="Y468" i="1"/>
  <c r="AC468" i="1"/>
  <c r="V469" i="1"/>
  <c r="Z469" i="1"/>
  <c r="AD469" i="1"/>
  <c r="W470" i="1"/>
  <c r="AA470" i="1"/>
  <c r="X471" i="1"/>
  <c r="AB471" i="1"/>
  <c r="X472" i="1"/>
  <c r="AB472" i="1"/>
  <c r="U473" i="1"/>
  <c r="Y473" i="1"/>
  <c r="AC473" i="1"/>
  <c r="V474" i="1"/>
  <c r="Z474" i="1"/>
  <c r="AD474" i="1"/>
  <c r="W475" i="1"/>
  <c r="AA475" i="1"/>
  <c r="W476" i="1"/>
  <c r="AA476" i="1"/>
  <c r="U478" i="1"/>
  <c r="Y478" i="1"/>
  <c r="AC478" i="1"/>
  <c r="V479" i="1"/>
  <c r="Z479" i="1"/>
  <c r="AD479" i="1"/>
  <c r="W480" i="1"/>
  <c r="AA480" i="1"/>
  <c r="W481" i="1"/>
  <c r="AA481" i="1"/>
  <c r="X482" i="1"/>
  <c r="AB482" i="1"/>
  <c r="U483" i="1"/>
  <c r="Y483" i="1"/>
  <c r="AC483" i="1"/>
  <c r="W485" i="1"/>
  <c r="AA485" i="1"/>
  <c r="W486" i="1"/>
  <c r="AA486" i="1"/>
  <c r="X487" i="1"/>
  <c r="AB487" i="1"/>
  <c r="U488" i="1"/>
  <c r="Y488" i="1"/>
  <c r="AC488" i="1"/>
  <c r="V489" i="1"/>
  <c r="Z489" i="1"/>
  <c r="AD489" i="1"/>
  <c r="V490" i="1"/>
  <c r="Z490" i="1"/>
  <c r="AD490" i="1"/>
  <c r="W491" i="1"/>
  <c r="AA491" i="1"/>
  <c r="X492" i="1"/>
  <c r="AB492" i="1"/>
  <c r="U493" i="1"/>
  <c r="Y493" i="1"/>
  <c r="AD493" i="1"/>
  <c r="W494" i="1"/>
  <c r="AB494" i="1"/>
  <c r="W495" i="1"/>
  <c r="AB495" i="1"/>
  <c r="U496" i="1"/>
  <c r="O496" i="1" s="1"/>
  <c r="R496" i="1" s="1"/>
  <c r="AA496" i="1"/>
  <c r="U497" i="1"/>
  <c r="Z497" i="1"/>
  <c r="AB498" i="1"/>
  <c r="W499" i="1"/>
  <c r="AB501" i="1"/>
  <c r="W502" i="1"/>
  <c r="Y503" i="1"/>
  <c r="W505" i="1"/>
  <c r="AB506" i="1"/>
  <c r="W507" i="1"/>
  <c r="Y508" i="1"/>
  <c r="V509" i="1"/>
  <c r="AD509" i="1"/>
  <c r="Z510" i="1"/>
  <c r="U511" i="1"/>
  <c r="AC511" i="1"/>
  <c r="W513" i="1"/>
  <c r="AB514" i="1"/>
  <c r="X515" i="1"/>
  <c r="AA516" i="1"/>
  <c r="U517" i="1"/>
  <c r="AC517" i="1"/>
  <c r="Z518" i="1"/>
  <c r="U519" i="1"/>
  <c r="AC519" i="1"/>
  <c r="Z520" i="1"/>
  <c r="U521" i="1"/>
  <c r="AC521" i="1"/>
  <c r="Z522" i="1"/>
  <c r="U523" i="1"/>
  <c r="AC523" i="1"/>
  <c r="Z524" i="1"/>
  <c r="U525" i="1"/>
  <c r="AC525" i="1"/>
  <c r="Z526" i="1"/>
  <c r="U527" i="1"/>
  <c r="AC527" i="1"/>
  <c r="AA529" i="1"/>
  <c r="U530" i="1"/>
  <c r="O530" i="1" s="1"/>
  <c r="P530" i="1" s="1"/>
  <c r="Q530" i="1" s="1"/>
  <c r="AC530" i="1"/>
  <c r="Z531" i="1"/>
  <c r="U532" i="1"/>
  <c r="AC532" i="1"/>
  <c r="V535" i="1"/>
  <c r="AD535" i="1"/>
  <c r="Y536" i="1"/>
  <c r="V537" i="1"/>
  <c r="AD537" i="1"/>
  <c r="Y538" i="1"/>
  <c r="V539" i="1"/>
  <c r="AD539" i="1"/>
  <c r="Z540" i="1"/>
  <c r="U541" i="1"/>
  <c r="AC541" i="1"/>
  <c r="Z542" i="1"/>
  <c r="U543" i="1"/>
  <c r="AC543" i="1"/>
  <c r="Z544" i="1"/>
  <c r="U545" i="1"/>
  <c r="AC545" i="1"/>
  <c r="Z546" i="1"/>
  <c r="U547" i="1"/>
  <c r="AC547" i="1"/>
  <c r="Z548" i="1"/>
  <c r="X550" i="1"/>
  <c r="AA551" i="1"/>
  <c r="X552" i="1"/>
  <c r="AB553" i="1"/>
  <c r="W554" i="1"/>
  <c r="AB555" i="1"/>
  <c r="W556" i="1"/>
  <c r="Y557" i="1"/>
  <c r="V558" i="1"/>
  <c r="AD558" i="1"/>
  <c r="Y559" i="1"/>
  <c r="V560" i="1"/>
  <c r="AD560" i="1"/>
  <c r="Z561" i="1"/>
  <c r="U562" i="1"/>
  <c r="AC562" i="1"/>
  <c r="Z563" i="1"/>
  <c r="U564" i="1"/>
  <c r="AC564" i="1"/>
  <c r="W565" i="1"/>
  <c r="AB566" i="1"/>
  <c r="W567" i="1"/>
  <c r="AB568" i="1"/>
  <c r="X569" i="1"/>
  <c r="AA570" i="1"/>
  <c r="X571" i="1"/>
  <c r="V573" i="1"/>
  <c r="AD573" i="1"/>
  <c r="Y574" i="1"/>
  <c r="V575" i="1"/>
  <c r="AD575" i="1"/>
  <c r="Y576" i="1"/>
  <c r="W578" i="1"/>
  <c r="AB579" i="1"/>
  <c r="W580" i="1"/>
  <c r="AB581" i="1"/>
  <c r="W582" i="1"/>
  <c r="O582" i="1" s="1"/>
  <c r="R582" i="1" s="1"/>
  <c r="Y583" i="1"/>
  <c r="W585" i="1"/>
  <c r="AB586" i="1"/>
  <c r="W587" i="1"/>
  <c r="Y588" i="1"/>
  <c r="V589" i="1"/>
  <c r="AD589" i="1"/>
  <c r="Y590" i="1"/>
  <c r="V591" i="1"/>
  <c r="AD591" i="1"/>
  <c r="Z592" i="1"/>
  <c r="U593" i="1"/>
  <c r="AC593" i="1"/>
  <c r="Z594" i="1"/>
  <c r="U595" i="1"/>
  <c r="AC595" i="1"/>
  <c r="AB597" i="1"/>
  <c r="AA600" i="1"/>
  <c r="X601" i="1"/>
  <c r="AA602" i="1"/>
  <c r="U603" i="1"/>
  <c r="AC603" i="1"/>
  <c r="Z604" i="1"/>
  <c r="U605" i="1"/>
  <c r="AC605" i="1"/>
  <c r="Z606" i="1"/>
  <c r="V607" i="1"/>
  <c r="AD607" i="1"/>
  <c r="Y608" i="1"/>
  <c r="V609" i="1"/>
  <c r="AD609" i="1"/>
  <c r="AB611" i="1"/>
  <c r="W612" i="1"/>
  <c r="AB613" i="1"/>
  <c r="W614" i="1"/>
  <c r="AB615" i="1"/>
  <c r="Z617" i="1"/>
  <c r="U618" i="1"/>
  <c r="AC618" i="1"/>
  <c r="Z619" i="1"/>
  <c r="U620" i="1"/>
  <c r="AC620" i="1"/>
  <c r="Z621" i="1"/>
  <c r="U622" i="1"/>
  <c r="AC622" i="1"/>
  <c r="Z623" i="1"/>
  <c r="U624" i="1"/>
  <c r="AC624" i="1"/>
  <c r="W625" i="1"/>
  <c r="AB626" i="1"/>
  <c r="W627" i="1"/>
  <c r="AB628" i="1"/>
  <c r="X629" i="1"/>
  <c r="AA630" i="1"/>
  <c r="X631" i="1"/>
  <c r="AA632" i="1"/>
  <c r="U633" i="1"/>
  <c r="AC633" i="1"/>
  <c r="Z634" i="1"/>
  <c r="U635" i="1"/>
  <c r="AC635" i="1"/>
  <c r="Z636" i="1"/>
  <c r="V637" i="1"/>
  <c r="AD637" i="1"/>
  <c r="Y638" i="1"/>
  <c r="V639" i="1"/>
  <c r="AD639" i="1"/>
  <c r="Y640" i="1"/>
  <c r="AA641" i="1"/>
  <c r="X642" i="1"/>
  <c r="AA643" i="1"/>
  <c r="X644" i="1"/>
  <c r="AB645" i="1"/>
  <c r="W646" i="1"/>
  <c r="AB647" i="1"/>
  <c r="Y649" i="1"/>
  <c r="V650" i="1"/>
  <c r="AD650" i="1"/>
  <c r="Y651" i="1"/>
  <c r="V652" i="1"/>
  <c r="AD652" i="1"/>
  <c r="Y653" i="1"/>
  <c r="Z656" i="1"/>
  <c r="U657" i="1"/>
  <c r="AC657" i="1"/>
  <c r="Z658" i="1"/>
  <c r="U659" i="1"/>
  <c r="AC659" i="1"/>
  <c r="W660" i="1"/>
  <c r="AB661" i="1"/>
  <c r="W662" i="1"/>
  <c r="AB663" i="1"/>
  <c r="X664" i="1"/>
  <c r="AA665" i="1"/>
  <c r="X666" i="1"/>
  <c r="AA668" i="1"/>
  <c r="X669" i="1"/>
  <c r="AA670" i="1"/>
  <c r="X671" i="1"/>
  <c r="AA672" i="1"/>
  <c r="U673" i="1"/>
  <c r="AC673" i="1"/>
  <c r="Z674" i="1"/>
  <c r="U675" i="1"/>
  <c r="AC675" i="1"/>
  <c r="Z676" i="1"/>
  <c r="U677" i="1"/>
  <c r="AC677" i="1"/>
  <c r="Z678" i="1"/>
  <c r="U679" i="1"/>
  <c r="O679" i="1" s="1"/>
  <c r="R679" i="1" s="1"/>
  <c r="AC679" i="1"/>
  <c r="Z680" i="1"/>
  <c r="U681" i="1"/>
  <c r="AC681" i="1"/>
  <c r="Z682" i="1"/>
  <c r="U683" i="1"/>
  <c r="AC683" i="1"/>
  <c r="Z684" i="1"/>
  <c r="U685" i="1"/>
  <c r="AC685" i="1"/>
  <c r="Z686" i="1"/>
  <c r="U688" i="1"/>
  <c r="AC688" i="1"/>
  <c r="Z689" i="1"/>
  <c r="U690" i="1"/>
  <c r="AC690" i="1"/>
  <c r="Z691" i="1"/>
  <c r="U692" i="1"/>
  <c r="AC692" i="1"/>
  <c r="Z694" i="1"/>
  <c r="U695" i="1"/>
  <c r="AC695" i="1"/>
  <c r="Z696" i="1"/>
  <c r="U697" i="1"/>
  <c r="AC697" i="1"/>
  <c r="Z698" i="1"/>
  <c r="V699" i="1"/>
  <c r="AD699" i="1"/>
  <c r="Y700" i="1"/>
  <c r="V701" i="1"/>
  <c r="AD701" i="1"/>
  <c r="W702" i="1"/>
  <c r="U704" i="1"/>
  <c r="AC704" i="1"/>
  <c r="AA706" i="1"/>
  <c r="X707" i="1"/>
  <c r="U710" i="1"/>
  <c r="AC710" i="1"/>
  <c r="W711" i="1"/>
  <c r="AB712" i="1"/>
  <c r="W713" i="1"/>
  <c r="AB714" i="1"/>
  <c r="X715" i="1"/>
  <c r="AA716" i="1"/>
  <c r="X717" i="1"/>
  <c r="AA718" i="1"/>
  <c r="X719" i="1"/>
  <c r="AA720" i="1"/>
  <c r="X721" i="1"/>
  <c r="AA723" i="1"/>
  <c r="U724" i="1"/>
  <c r="AC724" i="1"/>
  <c r="Z725" i="1"/>
  <c r="U726" i="1"/>
  <c r="AC726" i="1"/>
  <c r="X727" i="1"/>
  <c r="AA729" i="1"/>
  <c r="Y731" i="1"/>
  <c r="V732" i="1"/>
  <c r="AD732" i="1"/>
  <c r="AA734" i="1"/>
  <c r="X735" i="1"/>
  <c r="AA736" i="1"/>
  <c r="X737" i="1"/>
  <c r="AA738" i="1"/>
  <c r="X739" i="1"/>
  <c r="AA740" i="1"/>
  <c r="X741" i="1"/>
  <c r="AA742" i="1"/>
  <c r="U743" i="1"/>
  <c r="AC743" i="1"/>
  <c r="Z744" i="1"/>
  <c r="U745" i="1"/>
  <c r="AC745" i="1"/>
  <c r="Z746" i="1"/>
  <c r="V747" i="1"/>
  <c r="AD747" i="1"/>
  <c r="Y748" i="1"/>
  <c r="V749" i="1"/>
  <c r="AD749" i="1"/>
  <c r="Y750" i="1"/>
  <c r="V751" i="1"/>
  <c r="AD751" i="1"/>
  <c r="Y752" i="1"/>
  <c r="V753" i="1"/>
  <c r="AD753" i="1"/>
  <c r="Y754" i="1"/>
  <c r="X756" i="1"/>
  <c r="V758" i="1"/>
  <c r="AD758" i="1"/>
  <c r="AA760" i="1"/>
  <c r="X761" i="1"/>
  <c r="AA762" i="1"/>
  <c r="X763" i="1"/>
  <c r="AA764" i="1"/>
  <c r="X765" i="1"/>
  <c r="AB766" i="1"/>
  <c r="W767" i="1"/>
  <c r="AB768" i="1"/>
  <c r="W769" i="1"/>
  <c r="Y770" i="1"/>
  <c r="V771" i="1"/>
  <c r="AD771" i="1"/>
  <c r="Y772" i="1"/>
  <c r="V773" i="1"/>
  <c r="AD773" i="1"/>
  <c r="Y774" i="1"/>
  <c r="W776" i="1"/>
  <c r="AB777" i="1"/>
  <c r="W778" i="1"/>
  <c r="Y779" i="1"/>
  <c r="V780" i="1"/>
  <c r="AD780" i="1"/>
  <c r="Y781" i="1"/>
  <c r="V782" i="1"/>
  <c r="AD782" i="1"/>
  <c r="V785" i="1"/>
  <c r="AD785" i="1"/>
  <c r="Y786" i="1"/>
  <c r="V787" i="1"/>
  <c r="AD787" i="1"/>
  <c r="Y788" i="1"/>
  <c r="AA789" i="1"/>
  <c r="X790" i="1"/>
  <c r="AA791" i="1"/>
  <c r="X792" i="1"/>
  <c r="AB793" i="1"/>
  <c r="W794" i="1"/>
  <c r="AB795" i="1"/>
  <c r="Y797" i="1"/>
  <c r="AA798" i="1"/>
  <c r="X799" i="1"/>
  <c r="AA800" i="1"/>
  <c r="X801" i="1"/>
  <c r="AB802" i="1"/>
  <c r="W803" i="1"/>
  <c r="AB804" i="1"/>
  <c r="W805" i="1"/>
  <c r="Y806" i="1"/>
  <c r="V807" i="1"/>
  <c r="AD807" i="1"/>
  <c r="AA809" i="1"/>
  <c r="V810" i="1"/>
  <c r="AD810" i="1"/>
  <c r="Y811" i="1"/>
  <c r="V812" i="1"/>
  <c r="AD812" i="1"/>
  <c r="Y813" i="1"/>
  <c r="AA814" i="1"/>
  <c r="X815" i="1"/>
  <c r="AA816" i="1"/>
  <c r="X817" i="1"/>
  <c r="AB818" i="1"/>
  <c r="W819" i="1"/>
  <c r="AB820" i="1"/>
  <c r="V821" i="1"/>
  <c r="AD821" i="1"/>
  <c r="Y822" i="1"/>
  <c r="V823" i="1"/>
  <c r="AD823" i="1"/>
  <c r="Y824" i="1"/>
  <c r="V825" i="1"/>
  <c r="AD825" i="1"/>
  <c r="Z826" i="1"/>
  <c r="U827" i="1"/>
  <c r="AC827" i="1"/>
  <c r="Z828" i="1"/>
  <c r="U829" i="1"/>
  <c r="O829" i="1" s="1"/>
  <c r="P829" i="1" s="1"/>
  <c r="Q829" i="1" s="1"/>
  <c r="AC829" i="1"/>
  <c r="Z830" i="1"/>
  <c r="V831" i="1"/>
  <c r="AD831" i="1"/>
  <c r="Y832" i="1"/>
  <c r="V833" i="1"/>
  <c r="AD833" i="1"/>
  <c r="Y834" i="1"/>
  <c r="AA835" i="1"/>
  <c r="X836" i="1"/>
  <c r="AA837" i="1"/>
  <c r="X838" i="1"/>
  <c r="AB839" i="1"/>
  <c r="AA842" i="1"/>
  <c r="Z844" i="1"/>
  <c r="W845" i="1"/>
  <c r="Y846" i="1"/>
  <c r="V847" i="1"/>
  <c r="AD847" i="1"/>
  <c r="Y848" i="1"/>
  <c r="V849" i="1"/>
  <c r="AD849" i="1"/>
  <c r="Z850" i="1"/>
  <c r="U851" i="1"/>
  <c r="AC851" i="1"/>
  <c r="Z852" i="1"/>
  <c r="AD854" i="1"/>
  <c r="AA855" i="1"/>
  <c r="Z856" i="1"/>
  <c r="W857" i="1"/>
  <c r="AD858" i="1"/>
  <c r="Y859" i="1"/>
  <c r="V860" i="1"/>
  <c r="AD860" i="1"/>
  <c r="W861" i="1"/>
  <c r="Y862" i="1"/>
  <c r="V863" i="1"/>
  <c r="AD863" i="1"/>
  <c r="Y864" i="1"/>
  <c r="V865" i="1"/>
  <c r="AD865" i="1"/>
  <c r="Y866" i="1"/>
  <c r="V867" i="1"/>
  <c r="AD867" i="1"/>
  <c r="Y868" i="1"/>
  <c r="V869" i="1"/>
  <c r="AD869" i="1"/>
  <c r="Y870" i="1"/>
  <c r="V871" i="1"/>
  <c r="AD871" i="1"/>
  <c r="Y872" i="1"/>
  <c r="V873" i="1"/>
  <c r="AD873" i="1"/>
  <c r="Z874" i="1"/>
  <c r="U875" i="1"/>
  <c r="O875" i="1" s="1"/>
  <c r="R875" i="1" s="1"/>
  <c r="AC875" i="1"/>
  <c r="Z876" i="1"/>
  <c r="AA877" i="1"/>
  <c r="U878" i="1"/>
  <c r="AC878" i="1"/>
  <c r="Z879" i="1"/>
  <c r="U880" i="1"/>
  <c r="AC880" i="1"/>
  <c r="Z881" i="1"/>
  <c r="U882" i="1"/>
  <c r="AC882" i="1"/>
  <c r="Z883" i="1"/>
  <c r="U884" i="1"/>
  <c r="AC884" i="1"/>
  <c r="Z885" i="1"/>
  <c r="U886" i="1"/>
  <c r="AC886" i="1"/>
  <c r="Z887" i="1"/>
  <c r="U888" i="1"/>
  <c r="AC888" i="1"/>
  <c r="Z889" i="1"/>
  <c r="V890" i="1"/>
  <c r="AD890" i="1"/>
  <c r="Y891" i="1"/>
  <c r="V892" i="1"/>
  <c r="AD892" i="1"/>
  <c r="Y893" i="1"/>
  <c r="AA894" i="1"/>
  <c r="X895" i="1"/>
  <c r="AA896" i="1"/>
  <c r="X897" i="1"/>
  <c r="AB898" i="1"/>
  <c r="W899" i="1"/>
  <c r="O899" i="1" s="1"/>
  <c r="AB900" i="1"/>
  <c r="W901" i="1"/>
  <c r="Y902" i="1"/>
  <c r="V904" i="1"/>
  <c r="AD904" i="1"/>
  <c r="Y905" i="1"/>
  <c r="V906" i="1"/>
  <c r="AD906" i="1"/>
  <c r="Z907" i="1"/>
  <c r="U908" i="1"/>
  <c r="AC908" i="1"/>
  <c r="Z909" i="1"/>
  <c r="U910" i="1"/>
  <c r="AC910" i="1"/>
  <c r="W911" i="1"/>
  <c r="U913" i="1"/>
  <c r="AC913" i="1"/>
  <c r="Z914" i="1"/>
  <c r="W916" i="1"/>
  <c r="Y918" i="1"/>
  <c r="V919" i="1"/>
  <c r="AD919" i="1"/>
  <c r="Y920" i="1"/>
  <c r="V921" i="1"/>
  <c r="AD921" i="1"/>
  <c r="Z922" i="1"/>
  <c r="U923" i="1"/>
  <c r="AC923" i="1"/>
  <c r="W924" i="1"/>
  <c r="AB927" i="1"/>
  <c r="W928" i="1"/>
  <c r="Y929" i="1"/>
  <c r="V930" i="1"/>
  <c r="AD931" i="1"/>
  <c r="AA932" i="1"/>
  <c r="Y933" i="1"/>
  <c r="Y934" i="1"/>
  <c r="U935" i="1"/>
  <c r="AA937" i="1"/>
  <c r="X938" i="1"/>
  <c r="U939" i="1"/>
  <c r="AD940" i="1"/>
  <c r="AA941" i="1"/>
  <c r="X942" i="1"/>
  <c r="U943" i="1"/>
  <c r="AD944" i="1"/>
  <c r="AA945" i="1"/>
  <c r="X946" i="1"/>
  <c r="U947" i="1"/>
  <c r="AC948" i="1"/>
  <c r="AA949" i="1"/>
  <c r="X950" i="1"/>
  <c r="U951" i="1"/>
  <c r="AC952" i="1"/>
  <c r="AB954" i="1"/>
  <c r="W955" i="1"/>
  <c r="W956" i="1"/>
  <c r="W957" i="1"/>
  <c r="AC958" i="1"/>
  <c r="Z959" i="1"/>
  <c r="Y960" i="1"/>
  <c r="W961" i="1"/>
  <c r="X965" i="1"/>
  <c r="AD967" i="1"/>
  <c r="AD968" i="1"/>
  <c r="Z973" i="1"/>
  <c r="AA974" i="1"/>
  <c r="Z978" i="1"/>
  <c r="AA979" i="1"/>
  <c r="AA980" i="1"/>
  <c r="X987" i="1"/>
  <c r="Z988" i="1"/>
  <c r="Y989" i="1"/>
  <c r="AA990" i="1"/>
  <c r="Y995" i="1"/>
  <c r="AD996" i="1"/>
  <c r="W999" i="1"/>
  <c r="AA1000" i="1"/>
  <c r="AC1004" i="1"/>
  <c r="U1007" i="1"/>
  <c r="AD1008" i="1"/>
  <c r="W1011" i="1"/>
  <c r="AB1012" i="1"/>
  <c r="V1015" i="1"/>
  <c r="U1019" i="1"/>
  <c r="O1019" i="1" s="1"/>
  <c r="P1019" i="1" s="1"/>
  <c r="Q1019" i="1" s="1"/>
  <c r="AD1022" i="1"/>
  <c r="V1025" i="1"/>
  <c r="AB1026" i="1"/>
  <c r="Y1029" i="1"/>
  <c r="AB1030" i="1"/>
  <c r="Y1036" i="1"/>
  <c r="AB1037" i="1"/>
  <c r="V1040" i="1"/>
  <c r="AA1041" i="1"/>
  <c r="Y1043" i="1"/>
  <c r="Y1046" i="1"/>
  <c r="AD1047" i="1"/>
  <c r="V1050" i="1"/>
  <c r="AA1051" i="1"/>
  <c r="Y1054" i="1"/>
  <c r="W1057" i="1"/>
  <c r="AA1058" i="1"/>
  <c r="Z1061" i="1"/>
  <c r="Y1064" i="1"/>
  <c r="AB1065" i="1"/>
  <c r="V1068" i="1"/>
  <c r="Z1069" i="1"/>
  <c r="X1072" i="1"/>
  <c r="AB1074" i="1"/>
  <c r="U1077" i="1"/>
  <c r="Z1078" i="1"/>
  <c r="W1083" i="1"/>
  <c r="AA1084" i="1"/>
  <c r="Y1086" i="1"/>
  <c r="AC1087" i="1"/>
  <c r="X1090" i="1"/>
  <c r="O1090" i="1" s="1"/>
  <c r="Z1091" i="1"/>
  <c r="U1094" i="1"/>
  <c r="Z1095" i="1"/>
  <c r="Z1098" i="1"/>
  <c r="Y1100" i="1"/>
  <c r="AC1101" i="1"/>
  <c r="W1104" i="1"/>
  <c r="AA1105" i="1"/>
  <c r="O1105" i="1" s="1"/>
  <c r="W1108" i="1"/>
  <c r="AC1111" i="1"/>
  <c r="U1116" i="1"/>
  <c r="AC1117" i="1"/>
  <c r="Z1119" i="1"/>
  <c r="W1136" i="1"/>
  <c r="AD1138" i="1"/>
  <c r="X1140" i="1"/>
  <c r="AD1142" i="1"/>
  <c r="X1144" i="1"/>
  <c r="AD1146" i="1"/>
  <c r="Z1148" i="1"/>
  <c r="AC1150" i="1"/>
  <c r="AA1152" i="1"/>
  <c r="V1157" i="1"/>
  <c r="X1159" i="1"/>
  <c r="V1161" i="1"/>
  <c r="X1163" i="1"/>
  <c r="V1165" i="1"/>
  <c r="AB1168" i="1"/>
  <c r="U1170" i="1"/>
  <c r="AA1172" i="1"/>
  <c r="V1174" i="1"/>
  <c r="Z1176" i="1"/>
  <c r="U1178" i="1"/>
  <c r="AB1229" i="1"/>
  <c r="Z1231" i="1"/>
  <c r="X1246" i="1"/>
  <c r="AD1248" i="1"/>
  <c r="X1250" i="1"/>
  <c r="AD1252" i="1"/>
  <c r="X1254" i="1"/>
  <c r="AD1256" i="1"/>
  <c r="AB1258" i="1"/>
  <c r="W1260" i="1"/>
  <c r="Z1262" i="1"/>
  <c r="AA1296" i="1"/>
  <c r="AD1298" i="1"/>
  <c r="AA1300" i="1"/>
  <c r="AD1302" i="1"/>
  <c r="AA1304" i="1"/>
  <c r="AD1306" i="1"/>
  <c r="AA1308" i="1"/>
  <c r="AD1310" i="1"/>
  <c r="Y1356" i="1"/>
  <c r="AA1358" i="1"/>
  <c r="Y1364" i="1"/>
  <c r="Z1366" i="1"/>
  <c r="AA1369" i="1"/>
  <c r="Z1372" i="1"/>
  <c r="AA1374" i="1"/>
  <c r="AD1376" i="1"/>
  <c r="W1400" i="1"/>
  <c r="U1406" i="1"/>
  <c r="U1408" i="1"/>
  <c r="AB1412" i="1"/>
  <c r="AC1414" i="1"/>
  <c r="AB1417" i="1"/>
  <c r="AC1419" i="1"/>
  <c r="AD1421" i="1"/>
  <c r="AB1427" i="1"/>
  <c r="X1461" i="1"/>
  <c r="Y1463" i="1"/>
  <c r="U1466" i="1"/>
  <c r="O1466" i="1" s="1"/>
  <c r="P1466" i="1" s="1"/>
  <c r="Q1466" i="1" s="1"/>
  <c r="W1468" i="1"/>
  <c r="W1470" i="1"/>
  <c r="AD1472" i="1"/>
  <c r="X1478" i="1"/>
  <c r="Y1480" i="1"/>
  <c r="Z1489" i="1"/>
  <c r="Y1502" i="1"/>
  <c r="AD1518" i="1"/>
  <c r="X1525" i="1"/>
  <c r="Z1537" i="1"/>
  <c r="AD1556" i="1"/>
  <c r="Y1605" i="1"/>
  <c r="AA1624" i="1"/>
  <c r="W1649" i="1"/>
  <c r="V1673" i="1"/>
  <c r="W1691" i="1"/>
  <c r="X1811" i="1"/>
  <c r="P403" i="1"/>
  <c r="Q403" i="1" s="1"/>
  <c r="R403" i="1"/>
  <c r="R119" i="1"/>
  <c r="R795" i="1"/>
  <c r="P1047" i="1"/>
  <c r="Q1047" i="1" s="1"/>
  <c r="R1047" i="1"/>
  <c r="P1089" i="1"/>
  <c r="Q1089" i="1" s="1"/>
  <c r="R1168" i="1"/>
  <c r="P1168" i="1"/>
  <c r="Q1168" i="1" s="1"/>
  <c r="P1241" i="1"/>
  <c r="Q1241" i="1" s="1"/>
  <c r="P1520" i="1"/>
  <c r="Q1520" i="1" s="1"/>
  <c r="R1520" i="1"/>
  <c r="P1564" i="1"/>
  <c r="Q1564" i="1" s="1"/>
  <c r="R1564" i="1"/>
  <c r="P1287" i="1"/>
  <c r="Q1287" i="1" s="1"/>
  <c r="P1577" i="1"/>
  <c r="Q1577" i="1" s="1"/>
  <c r="P1471" i="1"/>
  <c r="Q1471" i="1" s="1"/>
  <c r="R1471" i="1"/>
  <c r="O1344" i="1"/>
  <c r="O1348" i="1"/>
  <c r="P1475" i="1"/>
  <c r="Q1475" i="1" s="1"/>
  <c r="R1475" i="1"/>
  <c r="P1502" i="1"/>
  <c r="Q1502" i="1" s="1"/>
  <c r="R1502" i="1"/>
  <c r="P1555" i="1"/>
  <c r="Q1555" i="1" s="1"/>
  <c r="R1555" i="1"/>
  <c r="P1602" i="1"/>
  <c r="Q1602" i="1" s="1"/>
  <c r="P1739" i="1"/>
  <c r="Q1739" i="1" s="1"/>
  <c r="R1739" i="1"/>
  <c r="O1621" i="1"/>
  <c r="R1720" i="1"/>
  <c r="P1720" i="1"/>
  <c r="Q1720" i="1" s="1"/>
  <c r="R1653" i="1"/>
  <c r="P1653" i="1"/>
  <c r="Q1653" i="1" s="1"/>
  <c r="P1771" i="1"/>
  <c r="Q1771" i="1" s="1"/>
  <c r="R1827" i="1"/>
  <c r="P1827" i="1"/>
  <c r="Q1827" i="1" s="1"/>
  <c r="P1924" i="1"/>
  <c r="Q1924" i="1" s="1"/>
  <c r="R1924" i="1"/>
  <c r="R1671" i="1"/>
  <c r="P1673" i="1"/>
  <c r="Q1673" i="1" s="1"/>
  <c r="R1725" i="1"/>
  <c r="R1726" i="1"/>
  <c r="R1755" i="1"/>
  <c r="P1825" i="1"/>
  <c r="Q1825" i="1" s="1"/>
  <c r="R1825" i="1"/>
  <c r="J1048" i="10"/>
  <c r="I1048" i="10"/>
  <c r="K1048" i="10"/>
  <c r="G1048" i="10"/>
  <c r="H1048" i="10"/>
  <c r="L1048" i="10"/>
  <c r="M1048" i="10" s="1"/>
  <c r="O1766" i="1"/>
  <c r="P1871" i="1"/>
  <c r="Q1871" i="1" s="1"/>
  <c r="R1871" i="1"/>
  <c r="O1758" i="1"/>
  <c r="R1780" i="1"/>
  <c r="P1795" i="1"/>
  <c r="Q1795" i="1" s="1"/>
  <c r="R1824" i="1"/>
  <c r="O1931" i="1"/>
  <c r="O1935" i="1"/>
  <c r="P1960" i="1"/>
  <c r="Q1960" i="1" s="1"/>
  <c r="R2011" i="1"/>
  <c r="P2011" i="1"/>
  <c r="Q2011" i="1" s="1"/>
  <c r="P1977" i="1"/>
  <c r="Q1977" i="1" s="1"/>
  <c r="P2018" i="1"/>
  <c r="Q2018" i="1" s="1"/>
  <c r="R2018" i="1"/>
  <c r="O1890" i="1"/>
  <c r="O1904" i="1"/>
  <c r="P1908" i="1"/>
  <c r="Q1908" i="1" s="1"/>
  <c r="O1951" i="1"/>
  <c r="O1964" i="1"/>
  <c r="O1981" i="1"/>
  <c r="P1976" i="1"/>
  <c r="Q1976" i="1" s="1"/>
  <c r="P1997" i="1"/>
  <c r="Q1997" i="1" s="1"/>
  <c r="O2042" i="1"/>
  <c r="O2048" i="1"/>
  <c r="O2058" i="1"/>
  <c r="O2064" i="1"/>
  <c r="X2080" i="1"/>
  <c r="AB2080" i="1"/>
  <c r="U2081" i="1"/>
  <c r="Y2081" i="1"/>
  <c r="AC2081" i="1"/>
  <c r="V2082" i="1"/>
  <c r="Z2082" i="1"/>
  <c r="O1926" i="1" l="1"/>
  <c r="O776" i="1"/>
  <c r="O688" i="1"/>
  <c r="O208" i="1"/>
  <c r="P208" i="1" s="1"/>
  <c r="Q208" i="1" s="1"/>
  <c r="O902" i="1"/>
  <c r="R902" i="1" s="1"/>
  <c r="O181" i="1"/>
  <c r="O213" i="1"/>
  <c r="O241" i="1"/>
  <c r="R241" i="1" s="1"/>
  <c r="O248" i="1"/>
  <c r="P401" i="1"/>
  <c r="Q401" i="1" s="1"/>
  <c r="O861" i="1"/>
  <c r="O834" i="1"/>
  <c r="P834" i="1" s="1"/>
  <c r="Q834" i="1" s="1"/>
  <c r="O803" i="1"/>
  <c r="O88" i="1"/>
  <c r="R88" i="1" s="1"/>
  <c r="R406" i="1"/>
  <c r="O736" i="1"/>
  <c r="R736" i="1" s="1"/>
  <c r="O576" i="1"/>
  <c r="R576" i="1" s="1"/>
  <c r="O817" i="1"/>
  <c r="R817" i="1" s="1"/>
  <c r="R1019" i="1"/>
  <c r="R244" i="1"/>
  <c r="R1402" i="1"/>
  <c r="P1402" i="1"/>
  <c r="Q1402" i="1" s="1"/>
  <c r="O1559" i="1"/>
  <c r="O1579" i="1"/>
  <c r="O2069" i="1"/>
  <c r="R864" i="1"/>
  <c r="O335" i="1"/>
  <c r="R335" i="1" s="1"/>
  <c r="P576" i="1"/>
  <c r="Q576" i="1" s="1"/>
  <c r="O1309" i="1"/>
  <c r="O1662" i="1"/>
  <c r="O1735" i="1"/>
  <c r="O1676" i="1"/>
  <c r="O1939" i="1"/>
  <c r="O457" i="1"/>
  <c r="O1111" i="1"/>
  <c r="R1111" i="1" s="1"/>
  <c r="O1204" i="1"/>
  <c r="R1204" i="1" s="1"/>
  <c r="O884" i="1"/>
  <c r="P884" i="1" s="1"/>
  <c r="Q884" i="1" s="1"/>
  <c r="O580" i="1"/>
  <c r="P580" i="1" s="1"/>
  <c r="Q580" i="1" s="1"/>
  <c r="O423" i="1"/>
  <c r="R423" i="1" s="1"/>
  <c r="O275" i="1"/>
  <c r="P275" i="1" s="1"/>
  <c r="Q275" i="1" s="1"/>
  <c r="O202" i="1"/>
  <c r="R1014" i="1"/>
  <c r="P206" i="1"/>
  <c r="Q206" i="1" s="1"/>
  <c r="O1077" i="1"/>
  <c r="P1077" i="1" s="1"/>
  <c r="Q1077" i="1" s="1"/>
  <c r="P1620" i="1"/>
  <c r="Q1620" i="1" s="1"/>
  <c r="O1586" i="1"/>
  <c r="O1536" i="1"/>
  <c r="O1744" i="1"/>
  <c r="O1873" i="1"/>
  <c r="O1864" i="1"/>
  <c r="O794" i="1"/>
  <c r="R794" i="1" s="1"/>
  <c r="O1234" i="1"/>
  <c r="P1234" i="1" s="1"/>
  <c r="Q1234" i="1" s="1"/>
  <c r="O1155" i="1"/>
  <c r="P1155" i="1" s="1"/>
  <c r="Q1155" i="1" s="1"/>
  <c r="O1240" i="1"/>
  <c r="R1240" i="1" s="1"/>
  <c r="O1094" i="1"/>
  <c r="P1094" i="1" s="1"/>
  <c r="Q1094" i="1" s="1"/>
  <c r="O1137" i="1"/>
  <c r="R1137" i="1" s="1"/>
  <c r="O1267" i="1"/>
  <c r="O1929" i="1"/>
  <c r="O767" i="1"/>
  <c r="P767" i="1" s="1"/>
  <c r="Q767" i="1" s="1"/>
  <c r="O411" i="1"/>
  <c r="R411" i="1" s="1"/>
  <c r="O1095" i="1"/>
  <c r="P1095" i="1" s="1"/>
  <c r="Q1095" i="1" s="1"/>
  <c r="O603" i="1"/>
  <c r="P603" i="1" s="1"/>
  <c r="Q603" i="1" s="1"/>
  <c r="P1563" i="1"/>
  <c r="Q1563" i="1" s="1"/>
  <c r="P573" i="1"/>
  <c r="Q573" i="1" s="1"/>
  <c r="O726" i="1"/>
  <c r="P726" i="1" s="1"/>
  <c r="Q726" i="1" s="1"/>
  <c r="P1487" i="1"/>
  <c r="Q1487" i="1" s="1"/>
  <c r="P933" i="1"/>
  <c r="Q933" i="1" s="1"/>
  <c r="P414" i="1"/>
  <c r="Q414" i="1" s="1"/>
  <c r="O595" i="1"/>
  <c r="O1297" i="1"/>
  <c r="R1297" i="1" s="1"/>
  <c r="O896" i="1"/>
  <c r="P896" i="1" s="1"/>
  <c r="Q896" i="1" s="1"/>
  <c r="O850" i="1"/>
  <c r="O1180" i="1"/>
  <c r="O1360" i="1"/>
  <c r="P1360" i="1" s="1"/>
  <c r="Q1360" i="1" s="1"/>
  <c r="O1171" i="1"/>
  <c r="O1656" i="1"/>
  <c r="O1765" i="1"/>
  <c r="O1814" i="1"/>
  <c r="R588" i="1"/>
  <c r="O1104" i="1"/>
  <c r="P1104" i="1" s="1"/>
  <c r="Q1104" i="1" s="1"/>
  <c r="O673" i="1"/>
  <c r="O400" i="1"/>
  <c r="O1027" i="1"/>
  <c r="R1027" i="1" s="1"/>
  <c r="O920" i="1"/>
  <c r="R920" i="1" s="1"/>
  <c r="O641" i="1"/>
  <c r="P641" i="1" s="1"/>
  <c r="Q641" i="1" s="1"/>
  <c r="O475" i="1"/>
  <c r="O311" i="1"/>
  <c r="R311" i="1" s="1"/>
  <c r="O281" i="1"/>
  <c r="O260" i="1"/>
  <c r="D146" i="10" s="1"/>
  <c r="F146" i="10" s="1"/>
  <c r="K146" i="10" s="1"/>
  <c r="O178" i="1"/>
  <c r="P178" i="1" s="1"/>
  <c r="Q178" i="1" s="1"/>
  <c r="O169" i="1"/>
  <c r="R169" i="1" s="1"/>
  <c r="O113" i="1"/>
  <c r="R113" i="1" s="1"/>
  <c r="O108" i="1"/>
  <c r="P108" i="1" s="1"/>
  <c r="Q108" i="1" s="1"/>
  <c r="O613" i="1"/>
  <c r="P613" i="1" s="1"/>
  <c r="Q613" i="1" s="1"/>
  <c r="O1116" i="1"/>
  <c r="P1116" i="1" s="1"/>
  <c r="Q1116" i="1" s="1"/>
  <c r="O1770" i="1"/>
  <c r="O1828" i="1"/>
  <c r="O1946" i="1"/>
  <c r="O1819" i="1"/>
  <c r="O1998" i="1"/>
  <c r="O2054" i="1"/>
  <c r="R702" i="1"/>
  <c r="P450" i="1"/>
  <c r="Q450" i="1" s="1"/>
  <c r="O741" i="1"/>
  <c r="O507" i="1"/>
  <c r="O810" i="1"/>
  <c r="R136" i="1"/>
  <c r="P326" i="1"/>
  <c r="Q326" i="1" s="1"/>
  <c r="O883" i="1"/>
  <c r="P883" i="1" s="1"/>
  <c r="Q883" i="1" s="1"/>
  <c r="O747" i="1"/>
  <c r="R747" i="1" s="1"/>
  <c r="O226" i="1"/>
  <c r="O1261" i="1"/>
  <c r="O1292" i="1"/>
  <c r="O179" i="1"/>
  <c r="O188" i="1"/>
  <c r="R188" i="1" s="1"/>
  <c r="O821" i="1"/>
  <c r="P821" i="1" s="1"/>
  <c r="Q821" i="1" s="1"/>
  <c r="O1097" i="1"/>
  <c r="O887" i="1"/>
  <c r="R887" i="1" s="1"/>
  <c r="P855" i="1"/>
  <c r="Q855" i="1" s="1"/>
  <c r="O1260" i="1"/>
  <c r="O1087" i="1"/>
  <c r="O386" i="1"/>
  <c r="R386" i="1" s="1"/>
  <c r="O133" i="1"/>
  <c r="O1731" i="1"/>
  <c r="R454" i="1"/>
  <c r="P454" i="1"/>
  <c r="Q454" i="1" s="1"/>
  <c r="O640" i="1"/>
  <c r="P640" i="1" s="1"/>
  <c r="Q640" i="1" s="1"/>
  <c r="O517" i="1"/>
  <c r="P517" i="1" s="1"/>
  <c r="Q517" i="1" s="1"/>
  <c r="O513" i="1"/>
  <c r="P513" i="1" s="1"/>
  <c r="Q513" i="1" s="1"/>
  <c r="O445" i="1"/>
  <c r="R445" i="1" s="1"/>
  <c r="O428" i="1"/>
  <c r="R428" i="1" s="1"/>
  <c r="O392" i="1"/>
  <c r="R392" i="1" s="1"/>
  <c r="O285" i="1"/>
  <c r="R285" i="1" s="1"/>
  <c r="O273" i="1"/>
  <c r="R273" i="1" s="1"/>
  <c r="O257" i="1"/>
  <c r="P257" i="1" s="1"/>
  <c r="Q257" i="1" s="1"/>
  <c r="O223" i="1"/>
  <c r="O215" i="1"/>
  <c r="P215" i="1" s="1"/>
  <c r="Q215" i="1" s="1"/>
  <c r="O894" i="1"/>
  <c r="O846" i="1"/>
  <c r="R846" i="1" s="1"/>
  <c r="O835" i="1"/>
  <c r="O814" i="1"/>
  <c r="P814" i="1" s="1"/>
  <c r="Q814" i="1" s="1"/>
  <c r="O786" i="1"/>
  <c r="P786" i="1" s="1"/>
  <c r="Q786" i="1" s="1"/>
  <c r="O764" i="1"/>
  <c r="R764" i="1" s="1"/>
  <c r="O760" i="1"/>
  <c r="O754" i="1"/>
  <c r="P754" i="1" s="1"/>
  <c r="Q754" i="1" s="1"/>
  <c r="O608" i="1"/>
  <c r="R608" i="1" s="1"/>
  <c r="O555" i="1"/>
  <c r="R555" i="1" s="1"/>
  <c r="O72" i="1"/>
  <c r="P72" i="1" s="1"/>
  <c r="Q72" i="1" s="1"/>
  <c r="O712" i="1"/>
  <c r="P712" i="1" s="1"/>
  <c r="Q712" i="1" s="1"/>
  <c r="O909" i="1"/>
  <c r="O1175" i="1"/>
  <c r="O1458" i="1"/>
  <c r="O1544" i="1"/>
  <c r="O1851" i="1"/>
  <c r="P1305" i="1"/>
  <c r="Q1305" i="1" s="1"/>
  <c r="O578" i="1"/>
  <c r="R578" i="1" s="1"/>
  <c r="O554" i="1"/>
  <c r="P554" i="1" s="1"/>
  <c r="Q554" i="1" s="1"/>
  <c r="R1466" i="1"/>
  <c r="O583" i="1"/>
  <c r="P583" i="1" s="1"/>
  <c r="Q583" i="1" s="1"/>
  <c r="O419" i="1"/>
  <c r="P419" i="1" s="1"/>
  <c r="Q419" i="1" s="1"/>
  <c r="O376" i="1"/>
  <c r="P376" i="1" s="1"/>
  <c r="Q376" i="1" s="1"/>
  <c r="O628" i="1"/>
  <c r="P628" i="1" s="1"/>
  <c r="Q628" i="1" s="1"/>
  <c r="O1448" i="1"/>
  <c r="O1165" i="1"/>
  <c r="O1255" i="1"/>
  <c r="O1626" i="1"/>
  <c r="O1917" i="1"/>
  <c r="P1917" i="1" s="1"/>
  <c r="Q1917" i="1" s="1"/>
  <c r="O2019" i="1"/>
  <c r="O2067" i="1"/>
  <c r="O2044" i="1"/>
  <c r="O2051" i="1"/>
  <c r="P2051" i="1" s="1"/>
  <c r="Q2051" i="1" s="1"/>
  <c r="P1297" i="1"/>
  <c r="Q1297" i="1" s="1"/>
  <c r="P273" i="1"/>
  <c r="Q273" i="1" s="1"/>
  <c r="O1357" i="1"/>
  <c r="O1239" i="1"/>
  <c r="O1678" i="1"/>
  <c r="O1646" i="1"/>
  <c r="O1882" i="1"/>
  <c r="P1829" i="1"/>
  <c r="Q1829" i="1" s="1"/>
  <c r="P679" i="1"/>
  <c r="Q679" i="1" s="1"/>
  <c r="O1078" i="1"/>
  <c r="R1078" i="1" s="1"/>
  <c r="O859" i="1"/>
  <c r="R859" i="1" s="1"/>
  <c r="O432" i="1"/>
  <c r="R432" i="1" s="1"/>
  <c r="O316" i="1"/>
  <c r="R316" i="1" s="1"/>
  <c r="O307" i="1"/>
  <c r="R307" i="1" s="1"/>
  <c r="O286" i="1"/>
  <c r="R286" i="1" s="1"/>
  <c r="O265" i="1"/>
  <c r="P265" i="1" s="1"/>
  <c r="Q265" i="1" s="1"/>
  <c r="O115" i="1"/>
  <c r="R115" i="1" s="1"/>
  <c r="O82" i="1"/>
  <c r="P82" i="1" s="1"/>
  <c r="Q82" i="1" s="1"/>
  <c r="O55" i="1"/>
  <c r="P55" i="1" s="1"/>
  <c r="Q55" i="1" s="1"/>
  <c r="O50" i="1"/>
  <c r="R50" i="1" s="1"/>
  <c r="O535" i="1"/>
  <c r="P535" i="1" s="1"/>
  <c r="Q535" i="1" s="1"/>
  <c r="O1030" i="1"/>
  <c r="P1030" i="1" s="1"/>
  <c r="Q1030" i="1" s="1"/>
  <c r="O1370" i="1"/>
  <c r="O1366" i="1"/>
  <c r="O1850" i="1"/>
  <c r="O1797" i="1"/>
  <c r="O1988" i="1"/>
  <c r="O1921" i="1"/>
  <c r="O1963" i="1"/>
  <c r="O2033" i="1"/>
  <c r="O1996" i="1"/>
  <c r="O2037" i="1"/>
  <c r="O2077" i="1"/>
  <c r="O390" i="1"/>
  <c r="R390" i="1" s="1"/>
  <c r="O221" i="1"/>
  <c r="O862" i="1"/>
  <c r="R862" i="1" s="1"/>
  <c r="O797" i="1"/>
  <c r="R797" i="1" s="1"/>
  <c r="O492" i="1"/>
  <c r="R492" i="1" s="1"/>
  <c r="O489" i="1"/>
  <c r="R489" i="1" s="1"/>
  <c r="O486" i="1"/>
  <c r="P486" i="1" s="1"/>
  <c r="Q486" i="1" s="1"/>
  <c r="O365" i="1"/>
  <c r="P365" i="1" s="1"/>
  <c r="Q365" i="1" s="1"/>
  <c r="O153" i="1"/>
  <c r="O149" i="1"/>
  <c r="O124" i="1"/>
  <c r="R124" i="1" s="1"/>
  <c r="O67" i="1"/>
  <c r="P67" i="1" s="1"/>
  <c r="Q67" i="1" s="1"/>
  <c r="O556" i="1"/>
  <c r="P556" i="1" s="1"/>
  <c r="Q556" i="1" s="1"/>
  <c r="R726" i="1"/>
  <c r="P328" i="1"/>
  <c r="Q328" i="1" s="1"/>
  <c r="R339" i="1"/>
  <c r="O1538" i="1"/>
  <c r="O1117" i="1"/>
  <c r="O1185" i="1"/>
  <c r="O471" i="1"/>
  <c r="O148" i="1"/>
  <c r="P651" i="1"/>
  <c r="Q651" i="1" s="1"/>
  <c r="O724" i="1"/>
  <c r="P724" i="1" s="1"/>
  <c r="Q724" i="1" s="1"/>
  <c r="O711" i="1"/>
  <c r="O502" i="1"/>
  <c r="R502" i="1" s="1"/>
  <c r="O472" i="1"/>
  <c r="P472" i="1" s="1"/>
  <c r="Q472" i="1" s="1"/>
  <c r="O459" i="1"/>
  <c r="O361" i="1"/>
  <c r="P361" i="1" s="1"/>
  <c r="Q361" i="1" s="1"/>
  <c r="O246" i="1"/>
  <c r="R580" i="1"/>
  <c r="P760" i="1"/>
  <c r="Q760" i="1" s="1"/>
  <c r="R760" i="1"/>
  <c r="R178" i="1"/>
  <c r="P169" i="1"/>
  <c r="Q169" i="1" s="1"/>
  <c r="O646" i="1"/>
  <c r="O653" i="1"/>
  <c r="R1425" i="1"/>
  <c r="P1425" i="1"/>
  <c r="Q1425" i="1" s="1"/>
  <c r="P902" i="1"/>
  <c r="Q902" i="1" s="1"/>
  <c r="R829" i="1"/>
  <c r="R530" i="1"/>
  <c r="R884" i="1"/>
  <c r="P113" i="1"/>
  <c r="Q113" i="1" s="1"/>
  <c r="R463" i="1"/>
  <c r="P463" i="1"/>
  <c r="Q463" i="1" s="1"/>
  <c r="R1309" i="1"/>
  <c r="P1309" i="1"/>
  <c r="Q1309" i="1" s="1"/>
  <c r="R590" i="1"/>
  <c r="P590" i="1"/>
  <c r="Q590" i="1" s="1"/>
  <c r="R475" i="1"/>
  <c r="P475" i="1"/>
  <c r="Q475" i="1" s="1"/>
  <c r="R419" i="1"/>
  <c r="J146" i="10"/>
  <c r="R108" i="1"/>
  <c r="R67" i="1"/>
  <c r="R1046" i="1"/>
  <c r="P496" i="1"/>
  <c r="Q496" i="1" s="1"/>
  <c r="R628" i="1"/>
  <c r="R550" i="1"/>
  <c r="D151" i="10"/>
  <c r="F151" i="10" s="1"/>
  <c r="L151" i="10" s="1"/>
  <c r="M151" i="10" s="1"/>
  <c r="R269" i="1"/>
  <c r="P899" i="1"/>
  <c r="Q899" i="1" s="1"/>
  <c r="R899" i="1"/>
  <c r="P803" i="1"/>
  <c r="Q803" i="1" s="1"/>
  <c r="R803" i="1"/>
  <c r="P776" i="1"/>
  <c r="Q776" i="1" s="1"/>
  <c r="R776" i="1"/>
  <c r="R688" i="1"/>
  <c r="P688" i="1"/>
  <c r="Q688" i="1" s="1"/>
  <c r="O585" i="1"/>
  <c r="O542" i="1"/>
  <c r="R272" i="1"/>
  <c r="P272" i="1"/>
  <c r="Q272" i="1" s="1"/>
  <c r="R211" i="1"/>
  <c r="P211" i="1"/>
  <c r="Q211" i="1" s="1"/>
  <c r="R202" i="1"/>
  <c r="P202" i="1"/>
  <c r="Q202" i="1" s="1"/>
  <c r="P88" i="1"/>
  <c r="Q88" i="1" s="1"/>
  <c r="O778" i="1"/>
  <c r="O692" i="1"/>
  <c r="R692" i="1" s="1"/>
  <c r="O605" i="1"/>
  <c r="R605" i="1" s="1"/>
  <c r="O546" i="1"/>
  <c r="O446" i="1"/>
  <c r="O397" i="1"/>
  <c r="P397" i="1" s="1"/>
  <c r="Q397" i="1" s="1"/>
  <c r="O343" i="1"/>
  <c r="R343" i="1" s="1"/>
  <c r="O287" i="1"/>
  <c r="P287" i="1" s="1"/>
  <c r="Q287" i="1" s="1"/>
  <c r="O284" i="1"/>
  <c r="R284" i="1" s="1"/>
  <c r="O268" i="1"/>
  <c r="P268" i="1" s="1"/>
  <c r="Q268" i="1" s="1"/>
  <c r="O254" i="1"/>
  <c r="P254" i="1" s="1"/>
  <c r="Q254" i="1" s="1"/>
  <c r="O234" i="1"/>
  <c r="O230" i="1"/>
  <c r="R230" i="1" s="1"/>
  <c r="O150" i="1"/>
  <c r="O83" i="1"/>
  <c r="R83" i="1" s="1"/>
  <c r="O58" i="1"/>
  <c r="R58" i="1" s="1"/>
  <c r="O1279" i="1"/>
  <c r="O1396" i="1"/>
  <c r="O1723" i="1"/>
  <c r="O2080" i="1"/>
  <c r="P2080" i="1" s="1"/>
  <c r="Q2080" i="1" s="1"/>
  <c r="O893" i="1"/>
  <c r="R893" i="1" s="1"/>
  <c r="O880" i="1"/>
  <c r="R880" i="1" s="1"/>
  <c r="O743" i="1"/>
  <c r="O622" i="1"/>
  <c r="P622" i="1" s="1"/>
  <c r="Q622" i="1" s="1"/>
  <c r="O497" i="1"/>
  <c r="R497" i="1" s="1"/>
  <c r="O487" i="1"/>
  <c r="O467" i="1"/>
  <c r="P467" i="1" s="1"/>
  <c r="Q467" i="1" s="1"/>
  <c r="O424" i="1"/>
  <c r="R424" i="1" s="1"/>
  <c r="O296" i="1"/>
  <c r="O229" i="1"/>
  <c r="O222" i="1"/>
  <c r="R222" i="1" s="1"/>
  <c r="O183" i="1"/>
  <c r="O125" i="1"/>
  <c r="R125" i="1" s="1"/>
  <c r="R1008" i="1"/>
  <c r="P875" i="1"/>
  <c r="Q875" i="1" s="1"/>
  <c r="P386" i="1"/>
  <c r="Q386" i="1" s="1"/>
  <c r="O989" i="1"/>
  <c r="R989" i="1" s="1"/>
  <c r="O951" i="1"/>
  <c r="O943" i="1"/>
  <c r="P943" i="1" s="1"/>
  <c r="Q943" i="1" s="1"/>
  <c r="O939" i="1"/>
  <c r="O924" i="1"/>
  <c r="O710" i="1"/>
  <c r="O624" i="1"/>
  <c r="O565" i="1"/>
  <c r="O499" i="1"/>
  <c r="O474" i="1"/>
  <c r="O355" i="1"/>
  <c r="O168" i="1"/>
  <c r="O131" i="1"/>
  <c r="O98" i="1"/>
  <c r="O74" i="1"/>
  <c r="O48" i="1"/>
  <c r="O13" i="1"/>
  <c r="O723" i="1"/>
  <c r="R723" i="1" s="1"/>
  <c r="O1021" i="1"/>
  <c r="O1085" i="1"/>
  <c r="O1270" i="1"/>
  <c r="O1535" i="1"/>
  <c r="O1670" i="1"/>
  <c r="O1711" i="1"/>
  <c r="O1560" i="1"/>
  <c r="O1617" i="1"/>
  <c r="P1617" i="1" s="1"/>
  <c r="Q1617" i="1" s="1"/>
  <c r="O1657" i="1"/>
  <c r="O1719" i="1"/>
  <c r="O1732" i="1"/>
  <c r="O1752" i="1"/>
  <c r="O1922" i="1"/>
  <c r="O2061" i="1"/>
  <c r="O1511" i="1"/>
  <c r="O916" i="1"/>
  <c r="R916" i="1" s="1"/>
  <c r="O660" i="1"/>
  <c r="P660" i="1" s="1"/>
  <c r="Q660" i="1" s="1"/>
  <c r="O564" i="1"/>
  <c r="O478" i="1"/>
  <c r="O458" i="1"/>
  <c r="O451" i="1"/>
  <c r="O416" i="1"/>
  <c r="O402" i="1"/>
  <c r="O387" i="1"/>
  <c r="O375" i="1"/>
  <c r="P375" i="1" s="1"/>
  <c r="Q375" i="1" s="1"/>
  <c r="O330" i="1"/>
  <c r="O324" i="1"/>
  <c r="O180" i="1"/>
  <c r="O174" i="1"/>
  <c r="O171" i="1"/>
  <c r="O161" i="1"/>
  <c r="O141" i="1"/>
  <c r="O105" i="1"/>
  <c r="O46" i="1"/>
  <c r="O29" i="1"/>
  <c r="O1001" i="1"/>
  <c r="O877" i="1"/>
  <c r="R877" i="1" s="1"/>
  <c r="O632" i="1"/>
  <c r="O967" i="1"/>
  <c r="O1068" i="1"/>
  <c r="O1315" i="1"/>
  <c r="O1166" i="1"/>
  <c r="O1453" i="1"/>
  <c r="O990" i="1"/>
  <c r="O1226" i="1"/>
  <c r="O1764" i="1"/>
  <c r="O1542" i="1"/>
  <c r="O1637" i="1"/>
  <c r="O1856" i="1"/>
  <c r="O1953" i="1"/>
  <c r="P1953" i="1" s="1"/>
  <c r="Q1953" i="1" s="1"/>
  <c r="O1741" i="1"/>
  <c r="O2016" i="1"/>
  <c r="O2053" i="1"/>
  <c r="R2053" i="1" s="1"/>
  <c r="O2071" i="1"/>
  <c r="O409" i="1"/>
  <c r="R223" i="1"/>
  <c r="P223" i="1"/>
  <c r="Q223" i="1" s="1"/>
  <c r="R517" i="1"/>
  <c r="R767" i="1"/>
  <c r="O911" i="1"/>
  <c r="O878" i="1"/>
  <c r="P861" i="1"/>
  <c r="Q861" i="1" s="1"/>
  <c r="R861" i="1"/>
  <c r="O633" i="1"/>
  <c r="O625" i="1"/>
  <c r="O567" i="1"/>
  <c r="O470" i="1"/>
  <c r="O301" i="1"/>
  <c r="P1027" i="1"/>
  <c r="Q1027" i="1" s="1"/>
  <c r="O602" i="1"/>
  <c r="O443" i="1"/>
  <c r="O435" i="1"/>
  <c r="O379" i="1"/>
  <c r="O374" i="1"/>
  <c r="O319" i="1"/>
  <c r="O314" i="1"/>
  <c r="O501" i="1"/>
  <c r="P181" i="1"/>
  <c r="Q181" i="1" s="1"/>
  <c r="R181" i="1"/>
  <c r="O781" i="1"/>
  <c r="O731" i="1"/>
  <c r="O672" i="1"/>
  <c r="R786" i="1"/>
  <c r="P582" i="1"/>
  <c r="Q582" i="1" s="1"/>
  <c r="P578" i="1"/>
  <c r="Q578" i="1" s="1"/>
  <c r="O713" i="1"/>
  <c r="O469" i="1"/>
  <c r="O353" i="1"/>
  <c r="R894" i="1"/>
  <c r="P894" i="1"/>
  <c r="Q894" i="1" s="1"/>
  <c r="R835" i="1"/>
  <c r="P835" i="1"/>
  <c r="Q835" i="1" s="1"/>
  <c r="P347" i="1"/>
  <c r="Q347" i="1" s="1"/>
  <c r="O2081" i="1"/>
  <c r="R2081" i="1" s="1"/>
  <c r="P1111" i="1"/>
  <c r="Q1111" i="1" s="1"/>
  <c r="P445" i="1"/>
  <c r="Q445" i="1" s="1"/>
  <c r="P392" i="1"/>
  <c r="Q392" i="1" s="1"/>
  <c r="R1105" i="1"/>
  <c r="P1105" i="1"/>
  <c r="Q1105" i="1" s="1"/>
  <c r="O547" i="1"/>
  <c r="O483" i="1"/>
  <c r="O479" i="1"/>
  <c r="O461" i="1"/>
  <c r="O407" i="1"/>
  <c r="O369" i="1"/>
  <c r="O354" i="1"/>
  <c r="O346" i="1"/>
  <c r="O303" i="1"/>
  <c r="O298" i="1"/>
  <c r="O139" i="1"/>
  <c r="O130" i="1"/>
  <c r="O127" i="1"/>
  <c r="O37" i="1"/>
  <c r="O929" i="1"/>
  <c r="O918" i="1"/>
  <c r="O842" i="1"/>
  <c r="O789" i="1"/>
  <c r="O779" i="1"/>
  <c r="O772" i="1"/>
  <c r="O752" i="1"/>
  <c r="O718" i="1"/>
  <c r="O630" i="1"/>
  <c r="O485" i="1"/>
  <c r="O481" i="1"/>
  <c r="O464" i="1"/>
  <c r="O453" i="1"/>
  <c r="O448" i="1"/>
  <c r="O431" i="1"/>
  <c r="O420" i="1"/>
  <c r="O415" i="1"/>
  <c r="O410" i="1"/>
  <c r="O405" i="1"/>
  <c r="O399" i="1"/>
  <c r="O352" i="1"/>
  <c r="O344" i="1"/>
  <c r="O336" i="1"/>
  <c r="O332" i="1"/>
  <c r="O291" i="1"/>
  <c r="O231" i="1"/>
  <c r="O225" i="1"/>
  <c r="O220" i="1"/>
  <c r="O209" i="1"/>
  <c r="O207" i="1"/>
  <c r="O204" i="1"/>
  <c r="O198" i="1"/>
  <c r="O186" i="1"/>
  <c r="O163" i="1"/>
  <c r="O61" i="1"/>
  <c r="O515" i="1"/>
  <c r="O601" i="1"/>
  <c r="O606" i="1"/>
  <c r="O636" i="1"/>
  <c r="P727" i="1"/>
  <c r="Q727" i="1" s="1"/>
  <c r="R727" i="1"/>
  <c r="O732" i="1"/>
  <c r="O756" i="1"/>
  <c r="O766" i="1"/>
  <c r="O771" i="1"/>
  <c r="O801" i="1"/>
  <c r="O823" i="1"/>
  <c r="O826" i="1"/>
  <c r="O828" i="1"/>
  <c r="O839" i="1"/>
  <c r="O890" i="1"/>
  <c r="O895" i="1"/>
  <c r="O900" i="1"/>
  <c r="O907" i="1"/>
  <c r="O934" i="1"/>
  <c r="O940" i="1"/>
  <c r="O945" i="1"/>
  <c r="O1045" i="1"/>
  <c r="O1051" i="1"/>
  <c r="O1140" i="1"/>
  <c r="O498" i="1"/>
  <c r="O510" i="1"/>
  <c r="O553" i="1"/>
  <c r="O569" i="1"/>
  <c r="O592" i="1"/>
  <c r="O682" i="1"/>
  <c r="O689" i="1"/>
  <c r="O698" i="1"/>
  <c r="O715" i="1"/>
  <c r="O847" i="1"/>
  <c r="O852" i="1"/>
  <c r="O865" i="1"/>
  <c r="O914" i="1"/>
  <c r="O922" i="1"/>
  <c r="O1018" i="1"/>
  <c r="O1126" i="1"/>
  <c r="O946" i="1"/>
  <c r="O970" i="1"/>
  <c r="O974" i="1"/>
  <c r="O986" i="1"/>
  <c r="O1054" i="1"/>
  <c r="O1181" i="1"/>
  <c r="O1447" i="1"/>
  <c r="O1457" i="1"/>
  <c r="O992" i="1"/>
  <c r="O1024" i="1"/>
  <c r="O1039" i="1"/>
  <c r="O1049" i="1"/>
  <c r="O1060" i="1"/>
  <c r="O1070" i="1"/>
  <c r="O1139" i="1"/>
  <c r="O1271" i="1"/>
  <c r="O1356" i="1"/>
  <c r="O1482" i="1"/>
  <c r="O1202" i="1"/>
  <c r="O1206" i="1"/>
  <c r="O1216" i="1"/>
  <c r="O1277" i="1"/>
  <c r="O1285" i="1"/>
  <c r="O1423" i="1"/>
  <c r="O1514" i="1"/>
  <c r="O1124" i="1"/>
  <c r="O1188" i="1"/>
  <c r="O1222" i="1"/>
  <c r="O1281" i="1"/>
  <c r="O1316" i="1"/>
  <c r="O1384" i="1"/>
  <c r="O1534" i="1"/>
  <c r="O1374" i="1"/>
  <c r="O1395" i="1"/>
  <c r="O1401" i="1"/>
  <c r="O1417" i="1"/>
  <c r="O1427" i="1"/>
  <c r="O1470" i="1"/>
  <c r="O1545" i="1"/>
  <c r="R1617" i="1"/>
  <c r="O1005" i="1"/>
  <c r="O1010" i="1"/>
  <c r="O1022" i="1"/>
  <c r="O1042" i="1"/>
  <c r="O1093" i="1"/>
  <c r="O1158" i="1"/>
  <c r="O1176" i="1"/>
  <c r="O1200" i="1"/>
  <c r="O1205" i="1"/>
  <c r="P1212" i="1"/>
  <c r="Q1212" i="1" s="1"/>
  <c r="R1212" i="1"/>
  <c r="O1303" i="1"/>
  <c r="O1311" i="1"/>
  <c r="O1400" i="1"/>
  <c r="O1415" i="1"/>
  <c r="O1421" i="1"/>
  <c r="O1456" i="1"/>
  <c r="O1469" i="1"/>
  <c r="O1485" i="1"/>
  <c r="O1497" i="1"/>
  <c r="O1522" i="1"/>
  <c r="O1607" i="1"/>
  <c r="O1614" i="1"/>
  <c r="O1649" i="1"/>
  <c r="O1733" i="1"/>
  <c r="O1768" i="1"/>
  <c r="O1521" i="1"/>
  <c r="O1549" i="1"/>
  <c r="O1583" i="1"/>
  <c r="O1600" i="1"/>
  <c r="O1612" i="1"/>
  <c r="O279" i="1"/>
  <c r="O276" i="1"/>
  <c r="O122" i="1"/>
  <c r="O90" i="1"/>
  <c r="O80" i="1"/>
  <c r="O70" i="1"/>
  <c r="O17" i="1"/>
  <c r="O514" i="1"/>
  <c r="O520" i="1"/>
  <c r="O561" i="1"/>
  <c r="O644" i="1"/>
  <c r="O717" i="1"/>
  <c r="P810" i="1"/>
  <c r="Q810" i="1" s="1"/>
  <c r="R810" i="1"/>
  <c r="O818" i="1"/>
  <c r="O820" i="1"/>
  <c r="O919" i="1"/>
  <c r="O1067" i="1"/>
  <c r="O1246" i="1"/>
  <c r="O1254" i="1"/>
  <c r="O509" i="1"/>
  <c r="O518" i="1"/>
  <c r="O519" i="1"/>
  <c r="O526" i="1"/>
  <c r="O552" i="1"/>
  <c r="O744" i="1"/>
  <c r="O749" i="1"/>
  <c r="O768" i="1"/>
  <c r="O825" i="1"/>
  <c r="O831" i="1"/>
  <c r="O836" i="1"/>
  <c r="O879" i="1"/>
  <c r="O898" i="1"/>
  <c r="O904" i="1"/>
  <c r="O1012" i="1"/>
  <c r="O1096" i="1"/>
  <c r="O1407" i="1"/>
  <c r="O998" i="1"/>
  <c r="O1044" i="1"/>
  <c r="O1048" i="1"/>
  <c r="O1151" i="1"/>
  <c r="O973" i="1"/>
  <c r="O1182" i="1"/>
  <c r="O1193" i="1"/>
  <c r="O1418" i="1"/>
  <c r="O1464" i="1"/>
  <c r="O1135" i="1"/>
  <c r="O1163" i="1"/>
  <c r="O1295" i="1"/>
  <c r="O1338" i="1"/>
  <c r="O1153" i="1"/>
  <c r="O1161" i="1"/>
  <c r="O1172" i="1"/>
  <c r="O1195" i="1"/>
  <c r="O1251" i="1"/>
  <c r="O1256" i="1"/>
  <c r="O1258" i="1"/>
  <c r="O1388" i="1"/>
  <c r="O1444" i="1"/>
  <c r="O1562" i="1"/>
  <c r="O1480" i="1"/>
  <c r="O1506" i="1"/>
  <c r="O1525" i="1"/>
  <c r="O1052" i="1"/>
  <c r="O1083" i="1"/>
  <c r="O1123" i="1"/>
  <c r="O1145" i="1"/>
  <c r="O1223" i="1"/>
  <c r="O1230" i="1"/>
  <c r="O1233" i="1"/>
  <c r="O1238" i="1"/>
  <c r="O1244" i="1"/>
  <c r="O1265" i="1"/>
  <c r="O1293" i="1"/>
  <c r="O1335" i="1"/>
  <c r="O1377" i="1"/>
  <c r="O1381" i="1"/>
  <c r="O1390" i="1"/>
  <c r="O1398" i="1"/>
  <c r="O1477" i="1"/>
  <c r="O1682" i="1"/>
  <c r="O1527" i="1"/>
  <c r="O1704" i="1"/>
  <c r="O1708" i="1"/>
  <c r="O1605" i="1"/>
  <c r="O1596" i="1"/>
  <c r="O1631" i="1"/>
  <c r="O473" i="1"/>
  <c r="O468" i="1"/>
  <c r="O373" i="1"/>
  <c r="O325" i="1"/>
  <c r="O320" i="1"/>
  <c r="O305" i="1"/>
  <c r="O302" i="1"/>
  <c r="O282" i="1"/>
  <c r="O175" i="1"/>
  <c r="O170" i="1"/>
  <c r="O162" i="1"/>
  <c r="O160" i="1"/>
  <c r="O157" i="1"/>
  <c r="O145" i="1"/>
  <c r="O142" i="1"/>
  <c r="O137" i="1"/>
  <c r="O109" i="1"/>
  <c r="O107" i="1"/>
  <c r="O100" i="1"/>
  <c r="O71" i="1"/>
  <c r="O44" i="1"/>
  <c r="O41" i="1"/>
  <c r="O33" i="1"/>
  <c r="O26" i="1"/>
  <c r="O18" i="1"/>
  <c r="O905" i="1"/>
  <c r="O848" i="1"/>
  <c r="O824" i="1"/>
  <c r="O791" i="1"/>
  <c r="O788" i="1"/>
  <c r="O748" i="1"/>
  <c r="O742" i="1"/>
  <c r="O734" i="1"/>
  <c r="O729" i="1"/>
  <c r="O720" i="1"/>
  <c r="O716" i="1"/>
  <c r="O638" i="1"/>
  <c r="O508" i="1"/>
  <c r="O476" i="1"/>
  <c r="O466" i="1"/>
  <c r="O438" i="1"/>
  <c r="O417" i="1"/>
  <c r="O342" i="1"/>
  <c r="O340" i="1"/>
  <c r="O295" i="1"/>
  <c r="O293" i="1"/>
  <c r="O224" i="1"/>
  <c r="O210" i="1"/>
  <c r="O205" i="1"/>
  <c r="O203" i="1"/>
  <c r="O200" i="1"/>
  <c r="O194" i="1"/>
  <c r="O167" i="1"/>
  <c r="O95" i="1"/>
  <c r="O494" i="1"/>
  <c r="O560" i="1"/>
  <c r="O604" i="1"/>
  <c r="O725" i="1"/>
  <c r="O737" i="1"/>
  <c r="O827" i="1"/>
  <c r="O830" i="1"/>
  <c r="O954" i="1"/>
  <c r="O958" i="1"/>
  <c r="O960" i="1"/>
  <c r="O1144" i="1"/>
  <c r="O540" i="1"/>
  <c r="O571" i="1"/>
  <c r="O597" i="1"/>
  <c r="O629" i="1"/>
  <c r="O635" i="1"/>
  <c r="O639" i="1"/>
  <c r="O645" i="1"/>
  <c r="O664" i="1"/>
  <c r="O694" i="1"/>
  <c r="O696" i="1"/>
  <c r="O701" i="1"/>
  <c r="O773" i="1"/>
  <c r="O777" i="1"/>
  <c r="O787" i="1"/>
  <c r="O793" i="1"/>
  <c r="O799" i="1"/>
  <c r="O804" i="1"/>
  <c r="O849" i="1"/>
  <c r="O863" i="1"/>
  <c r="O976" i="1"/>
  <c r="O1122" i="1"/>
  <c r="O937" i="1"/>
  <c r="O948" i="1"/>
  <c r="O950" i="1"/>
  <c r="O956" i="1"/>
  <c r="O965" i="1"/>
  <c r="O983" i="1"/>
  <c r="O1055" i="1"/>
  <c r="O985" i="1"/>
  <c r="O993" i="1"/>
  <c r="O997" i="1"/>
  <c r="O999" i="1"/>
  <c r="O1004" i="1"/>
  <c r="O1032" i="1"/>
  <c r="O1050" i="1"/>
  <c r="O1056" i="1"/>
  <c r="O1074" i="1"/>
  <c r="O1231" i="1"/>
  <c r="O1290" i="1"/>
  <c r="O1419" i="1"/>
  <c r="O1128" i="1"/>
  <c r="O1194" i="1"/>
  <c r="O1199" i="1"/>
  <c r="O1201" i="1"/>
  <c r="O1224" i="1"/>
  <c r="O1229" i="1"/>
  <c r="O1286" i="1"/>
  <c r="O1435" i="1"/>
  <c r="O1491" i="1"/>
  <c r="O1495" i="1"/>
  <c r="O1132" i="1"/>
  <c r="O1142" i="1"/>
  <c r="O1187" i="1"/>
  <c r="O1236" i="1"/>
  <c r="O1242" i="1"/>
  <c r="O1288" i="1"/>
  <c r="O1298" i="1"/>
  <c r="O1322" i="1"/>
  <c r="O1324" i="1"/>
  <c r="O1371" i="1"/>
  <c r="O1392" i="1"/>
  <c r="O1424" i="1"/>
  <c r="O1493" i="1"/>
  <c r="O1378" i="1"/>
  <c r="O1391" i="1"/>
  <c r="O1405" i="1"/>
  <c r="O1432" i="1"/>
  <c r="O1437" i="1"/>
  <c r="O1445" i="1"/>
  <c r="O1450" i="1"/>
  <c r="O1455" i="1"/>
  <c r="O1461" i="1"/>
  <c r="O1575" i="1"/>
  <c r="O1590" i="1"/>
  <c r="O994" i="1"/>
  <c r="O1007" i="1"/>
  <c r="O1020" i="1"/>
  <c r="O1066" i="1"/>
  <c r="O1088" i="1"/>
  <c r="O1113" i="1"/>
  <c r="O1169" i="1"/>
  <c r="O1179" i="1"/>
  <c r="O1186" i="1"/>
  <c r="O1208" i="1"/>
  <c r="O1210" i="1"/>
  <c r="O1299" i="1"/>
  <c r="O1307" i="1"/>
  <c r="O1341" i="1"/>
  <c r="O1404" i="1"/>
  <c r="O1411" i="1"/>
  <c r="O1436" i="1"/>
  <c r="O1442" i="1"/>
  <c r="O1449" i="1"/>
  <c r="O1454" i="1"/>
  <c r="O1459" i="1"/>
  <c r="P1476" i="1"/>
  <c r="Q1476" i="1" s="1"/>
  <c r="R1476" i="1"/>
  <c r="O1484" i="1"/>
  <c r="O1498" i="1"/>
  <c r="O1508" i="1"/>
  <c r="O1533" i="1"/>
  <c r="O1624" i="1"/>
  <c r="O1518" i="1"/>
  <c r="O1548" i="1"/>
  <c r="R247" i="1"/>
  <c r="O851" i="1"/>
  <c r="O623" i="1"/>
  <c r="O618" i="1"/>
  <c r="O511" i="1"/>
  <c r="O442" i="1"/>
  <c r="O441" i="1"/>
  <c r="O429" i="1"/>
  <c r="O418" i="1"/>
  <c r="O396" i="1"/>
  <c r="P380" i="1"/>
  <c r="Q380" i="1" s="1"/>
  <c r="R380" i="1"/>
  <c r="O315" i="1"/>
  <c r="O292" i="1"/>
  <c r="O288" i="1"/>
  <c r="O277" i="1"/>
  <c r="O253" i="1"/>
  <c r="O233" i="1"/>
  <c r="O216" i="1"/>
  <c r="O196" i="1"/>
  <c r="O185" i="1"/>
  <c r="O182" i="1"/>
  <c r="O155" i="1"/>
  <c r="O78" i="1"/>
  <c r="O57" i="1"/>
  <c r="O52" i="1"/>
  <c r="O959" i="1"/>
  <c r="O837" i="1"/>
  <c r="O806" i="1"/>
  <c r="O798" i="1"/>
  <c r="O770" i="1"/>
  <c r="O700" i="1"/>
  <c r="O643" i="1"/>
  <c r="O600" i="1"/>
  <c r="O557" i="1"/>
  <c r="O503" i="1"/>
  <c r="O490" i="1"/>
  <c r="O480" i="1"/>
  <c r="O447" i="1"/>
  <c r="O439" i="1"/>
  <c r="O436" i="1"/>
  <c r="O433" i="1"/>
  <c r="O404" i="1"/>
  <c r="O322" i="1"/>
  <c r="O317" i="1"/>
  <c r="O312" i="1"/>
  <c r="O309" i="1"/>
  <c r="O280" i="1"/>
  <c r="O267" i="1"/>
  <c r="O261" i="1"/>
  <c r="O256" i="1"/>
  <c r="O243" i="1"/>
  <c r="O238" i="1"/>
  <c r="O176" i="1"/>
  <c r="O159" i="1"/>
  <c r="O154" i="1"/>
  <c r="O140" i="1"/>
  <c r="O120" i="1"/>
  <c r="O117" i="1"/>
  <c r="O114" i="1"/>
  <c r="O103" i="1"/>
  <c r="O87" i="1"/>
  <c r="O84" i="1"/>
  <c r="O66" i="1"/>
  <c r="O63" i="1"/>
  <c r="O54" i="1"/>
  <c r="O23" i="1"/>
  <c r="O15" i="1"/>
  <c r="O537" i="1"/>
  <c r="O538" i="1"/>
  <c r="O586" i="1"/>
  <c r="O615" i="1"/>
  <c r="O619" i="1"/>
  <c r="O626" i="1"/>
  <c r="O637" i="1"/>
  <c r="O642" i="1"/>
  <c r="O699" i="1"/>
  <c r="O714" i="1"/>
  <c r="O721" i="1"/>
  <c r="O761" i="1"/>
  <c r="O780" i="1"/>
  <c r="O785" i="1"/>
  <c r="O790" i="1"/>
  <c r="O802" i="1"/>
  <c r="O807" i="1"/>
  <c r="O819" i="1"/>
  <c r="O874" i="1"/>
  <c r="O885" i="1"/>
  <c r="O927" i="1"/>
  <c r="O971" i="1"/>
  <c r="O1250" i="1"/>
  <c r="O522" i="1"/>
  <c r="O531" i="1"/>
  <c r="O607" i="1"/>
  <c r="O753" i="1"/>
  <c r="O758" i="1"/>
  <c r="O792" i="1"/>
  <c r="R821" i="1"/>
  <c r="O838" i="1"/>
  <c r="O860" i="1"/>
  <c r="O889" i="1"/>
  <c r="O944" i="1"/>
  <c r="O1150" i="1"/>
  <c r="O1517" i="1"/>
  <c r="O961" i="1"/>
  <c r="O1009" i="1"/>
  <c r="O1023" i="1"/>
  <c r="O1036" i="1"/>
  <c r="O1041" i="1"/>
  <c r="O1079" i="1"/>
  <c r="O1101" i="1"/>
  <c r="O1110" i="1"/>
  <c r="O1332" i="1"/>
  <c r="O1336" i="1"/>
  <c r="O1446" i="1"/>
  <c r="O978" i="1"/>
  <c r="O982" i="1"/>
  <c r="O1190" i="1"/>
  <c r="O1214" i="1"/>
  <c r="O1218" i="1"/>
  <c r="O1237" i="1"/>
  <c r="O1296" i="1"/>
  <c r="O1365" i="1"/>
  <c r="O1462" i="1"/>
  <c r="O1473" i="1"/>
  <c r="O1146" i="1"/>
  <c r="O1157" i="1"/>
  <c r="O1164" i="1"/>
  <c r="O1177" i="1"/>
  <c r="O1184" i="1"/>
  <c r="O1247" i="1"/>
  <c r="O1252" i="1"/>
  <c r="O1325" i="1"/>
  <c r="O1330" i="1"/>
  <c r="O1337" i="1"/>
  <c r="O1439" i="1"/>
  <c r="O1451" i="1"/>
  <c r="O1173" i="1"/>
  <c r="O1198" i="1"/>
  <c r="O1248" i="1"/>
  <c r="O1266" i="1"/>
  <c r="O1273" i="1"/>
  <c r="O1347" i="1"/>
  <c r="O1351" i="1"/>
  <c r="O1363" i="1"/>
  <c r="O1478" i="1"/>
  <c r="O1505" i="1"/>
  <c r="O1507" i="1"/>
  <c r="O1668" i="1"/>
  <c r="R1873" i="1"/>
  <c r="P1873" i="1"/>
  <c r="Q1873" i="1" s="1"/>
  <c r="O1015" i="1"/>
  <c r="O1028" i="1"/>
  <c r="O1033" i="1"/>
  <c r="O1063" i="1"/>
  <c r="O1065" i="1"/>
  <c r="O1071" i="1"/>
  <c r="O1121" i="1"/>
  <c r="O1138" i="1"/>
  <c r="O1213" i="1"/>
  <c r="O1220" i="1"/>
  <c r="O1228" i="1"/>
  <c r="O1257" i="1"/>
  <c r="O1262" i="1"/>
  <c r="O1268" i="1"/>
  <c r="O1276" i="1"/>
  <c r="O1289" i="1"/>
  <c r="O1313" i="1"/>
  <c r="O1326" i="1"/>
  <c r="O1373" i="1"/>
  <c r="O1386" i="1"/>
  <c r="O1394" i="1"/>
  <c r="O1588" i="1"/>
  <c r="O1638" i="1"/>
  <c r="O1551" i="1"/>
  <c r="O1685" i="1"/>
  <c r="O1569" i="1"/>
  <c r="O1574" i="1"/>
  <c r="O1582" i="1"/>
  <c r="O1591" i="1"/>
  <c r="O1597" i="1"/>
  <c r="O1608" i="1"/>
  <c r="O1633" i="1"/>
  <c r="O1642" i="1"/>
  <c r="O1660" i="1"/>
  <c r="O1686" i="1"/>
  <c r="O1707" i="1"/>
  <c r="O1712" i="1"/>
  <c r="O1754" i="1"/>
  <c r="O1572" i="1"/>
  <c r="O1594" i="1"/>
  <c r="O1599" i="1"/>
  <c r="O1611" i="1"/>
  <c r="O1622" i="1"/>
  <c r="O1635" i="1"/>
  <c r="O1645" i="1"/>
  <c r="O1650" i="1"/>
  <c r="O1651" i="1"/>
  <c r="O1710" i="1"/>
  <c r="O1727" i="1"/>
  <c r="O1812" i="1"/>
  <c r="O1761" i="1"/>
  <c r="O1776" i="1"/>
  <c r="O1784" i="1"/>
  <c r="O1793" i="1"/>
  <c r="O1849" i="1"/>
  <c r="O1897" i="1"/>
  <c r="O1820" i="1"/>
  <c r="O1833" i="1"/>
  <c r="O1905" i="1"/>
  <c r="O1859" i="1"/>
  <c r="O1867" i="1"/>
  <c r="R1882" i="1"/>
  <c r="P1882" i="1"/>
  <c r="Q1882" i="1" s="1"/>
  <c r="O1910" i="1"/>
  <c r="O1974" i="1"/>
  <c r="O1989" i="1"/>
  <c r="O1993" i="1"/>
  <c r="O1992" i="1"/>
  <c r="O2032" i="1"/>
  <c r="O2010" i="1"/>
  <c r="O2059" i="1"/>
  <c r="O2043" i="1"/>
  <c r="O1983" i="1"/>
  <c r="O2003" i="1"/>
  <c r="O2036" i="1"/>
  <c r="O2039" i="1"/>
  <c r="O2052" i="1"/>
  <c r="O1494" i="1"/>
  <c r="O1523" i="1"/>
  <c r="O1532" i="1"/>
  <c r="O1537" i="1"/>
  <c r="O1543" i="1"/>
  <c r="O1604" i="1"/>
  <c r="O1644" i="1"/>
  <c r="O1742" i="1"/>
  <c r="O1748" i="1"/>
  <c r="O1810" i="1"/>
  <c r="R1939" i="1"/>
  <c r="P1939" i="1"/>
  <c r="Q1939" i="1" s="1"/>
  <c r="O1750" i="1"/>
  <c r="O1760" i="1"/>
  <c r="O1775" i="1"/>
  <c r="O1847" i="1"/>
  <c r="O1801" i="1"/>
  <c r="O1888" i="1"/>
  <c r="O1803" i="1"/>
  <c r="O1835" i="1"/>
  <c r="O1836" i="1"/>
  <c r="O1854" i="1"/>
  <c r="O1858" i="1"/>
  <c r="O1912" i="1"/>
  <c r="O1938" i="1"/>
  <c r="R1947" i="1"/>
  <c r="P1947" i="1"/>
  <c r="Q1947" i="1" s="1"/>
  <c r="O1970" i="1"/>
  <c r="O1985" i="1"/>
  <c r="O1968" i="1"/>
  <c r="O2023" i="1"/>
  <c r="O1570" i="1"/>
  <c r="O1595" i="1"/>
  <c r="O1587" i="1"/>
  <c r="O1667" i="1"/>
  <c r="O1672" i="1"/>
  <c r="O1690" i="1"/>
  <c r="O1759" i="1"/>
  <c r="O1767" i="1"/>
  <c r="O1772" i="1"/>
  <c r="O1779" i="1"/>
  <c r="O1855" i="1"/>
  <c r="O1561" i="1"/>
  <c r="O1567" i="1"/>
  <c r="O1585" i="1"/>
  <c r="O1609" i="1"/>
  <c r="O1615" i="1"/>
  <c r="O1709" i="1"/>
  <c r="O1713" i="1"/>
  <c r="O1740" i="1"/>
  <c r="O1874" i="1"/>
  <c r="R1953" i="1"/>
  <c r="O1747" i="1"/>
  <c r="O1773" i="1"/>
  <c r="O1805" i="1"/>
  <c r="O1808" i="1"/>
  <c r="O1877" i="1"/>
  <c r="O1903" i="1"/>
  <c r="O1730" i="1"/>
  <c r="O1789" i="1"/>
  <c r="O1792" i="1"/>
  <c r="O1845" i="1"/>
  <c r="O1861" i="1"/>
  <c r="O1815" i="1"/>
  <c r="O1919" i="1"/>
  <c r="O1796" i="1"/>
  <c r="O1817" i="1"/>
  <c r="O1818" i="1"/>
  <c r="O1853" i="1"/>
  <c r="O1870" i="1"/>
  <c r="O1896" i="1"/>
  <c r="O1944" i="1"/>
  <c r="O1962" i="1"/>
  <c r="O1943" i="1"/>
  <c r="O1966" i="1"/>
  <c r="O2008" i="1"/>
  <c r="O2078" i="1"/>
  <c r="O2000" i="1"/>
  <c r="O2045" i="1"/>
  <c r="O2056" i="1"/>
  <c r="O2060" i="1"/>
  <c r="O2066" i="1"/>
  <c r="O2082" i="1"/>
  <c r="O1565" i="1"/>
  <c r="O1648" i="1"/>
  <c r="O1664" i="1"/>
  <c r="O1669" i="1"/>
  <c r="O1530" i="1"/>
  <c r="O1623" i="1"/>
  <c r="O1630" i="1"/>
  <c r="O1593" i="1"/>
  <c r="O1628" i="1"/>
  <c r="O1665" i="1"/>
  <c r="O1616" i="1"/>
  <c r="O1661" i="1"/>
  <c r="O1666" i="1"/>
  <c r="O1743" i="1"/>
  <c r="O1813" i="1"/>
  <c r="O1483" i="1"/>
  <c r="O1539" i="1"/>
  <c r="O1541" i="1"/>
  <c r="O1636" i="1"/>
  <c r="O1640" i="1"/>
  <c r="O1722" i="1"/>
  <c r="O1714" i="1"/>
  <c r="O1753" i="1"/>
  <c r="O1782" i="1"/>
  <c r="O1806" i="1"/>
  <c r="O1821" i="1"/>
  <c r="O1830" i="1"/>
  <c r="O1716" i="1"/>
  <c r="O1729" i="1"/>
  <c r="O1745" i="1"/>
  <c r="O1756" i="1"/>
  <c r="O1799" i="1"/>
  <c r="O1848" i="1"/>
  <c r="O1933" i="1"/>
  <c r="O1842" i="1"/>
  <c r="O1868" i="1"/>
  <c r="O1879" i="1"/>
  <c r="O1901" i="1"/>
  <c r="O1826" i="1"/>
  <c r="O1891" i="1"/>
  <c r="O1894" i="1"/>
  <c r="O1898" i="1"/>
  <c r="O1936" i="1"/>
  <c r="O1883" i="1"/>
  <c r="O2012" i="1"/>
  <c r="O2027" i="1"/>
  <c r="O1955" i="1"/>
  <c r="O1957" i="1"/>
  <c r="O1978" i="1"/>
  <c r="O2057" i="1"/>
  <c r="O1940" i="1"/>
  <c r="O1942" i="1"/>
  <c r="O1948" i="1"/>
  <c r="O2024" i="1"/>
  <c r="O2031" i="1"/>
  <c r="O1990" i="1"/>
  <c r="O2007" i="1"/>
  <c r="O1994" i="1"/>
  <c r="O2004" i="1"/>
  <c r="O2017" i="1"/>
  <c r="O2022" i="1"/>
  <c r="O2030" i="1"/>
  <c r="O2041" i="1"/>
  <c r="O2068" i="1"/>
  <c r="O2079" i="1"/>
  <c r="R2042" i="1"/>
  <c r="P2042" i="1"/>
  <c r="Q2042" i="1" s="1"/>
  <c r="P1981" i="1"/>
  <c r="Q1981" i="1" s="1"/>
  <c r="R1981" i="1"/>
  <c r="R1951" i="1"/>
  <c r="P1951" i="1"/>
  <c r="Q1951" i="1" s="1"/>
  <c r="P1904" i="1"/>
  <c r="Q1904" i="1" s="1"/>
  <c r="R1904" i="1"/>
  <c r="R1931" i="1"/>
  <c r="P1931" i="1"/>
  <c r="Q1931" i="1" s="1"/>
  <c r="P1348" i="1"/>
  <c r="Q1348" i="1" s="1"/>
  <c r="R1348" i="1"/>
  <c r="P1357" i="1"/>
  <c r="Q1357" i="1" s="1"/>
  <c r="R1357" i="1"/>
  <c r="P1964" i="1"/>
  <c r="Q1964" i="1" s="1"/>
  <c r="R1964" i="1"/>
  <c r="P1762" i="1"/>
  <c r="Q1762" i="1" s="1"/>
  <c r="R1762" i="1"/>
  <c r="G151" i="10"/>
  <c r="R2048" i="1"/>
  <c r="P2048" i="1"/>
  <c r="Q2048" i="1" s="1"/>
  <c r="R2064" i="1"/>
  <c r="P2064" i="1"/>
  <c r="Q2064" i="1" s="1"/>
  <c r="R2058" i="1"/>
  <c r="P2058" i="1"/>
  <c r="Q2058" i="1" s="1"/>
  <c r="P1890" i="1"/>
  <c r="Q1890" i="1" s="1"/>
  <c r="R1890" i="1"/>
  <c r="P1758" i="1"/>
  <c r="Q1758" i="1" s="1"/>
  <c r="R1758" i="1"/>
  <c r="P1766" i="1"/>
  <c r="Q1766" i="1" s="1"/>
  <c r="R1766" i="1"/>
  <c r="P1621" i="1"/>
  <c r="Q1621" i="1" s="1"/>
  <c r="R1621" i="1"/>
  <c r="P1344" i="1"/>
  <c r="Q1344" i="1" s="1"/>
  <c r="R1344" i="1"/>
  <c r="P1090" i="1"/>
  <c r="Q1090" i="1" s="1"/>
  <c r="R1090" i="1"/>
  <c r="R1935" i="1"/>
  <c r="P1935" i="1"/>
  <c r="Q1935" i="1" s="1"/>
  <c r="N1048" i="10"/>
  <c r="P1726" i="1" s="1"/>
  <c r="O1048" i="10"/>
  <c r="P817" i="1"/>
  <c r="Q817" i="1" s="1"/>
  <c r="R556" i="1" l="1"/>
  <c r="R2051" i="1"/>
  <c r="R257" i="1"/>
  <c r="P1137" i="1"/>
  <c r="Q1137" i="1" s="1"/>
  <c r="R724" i="1"/>
  <c r="P1204" i="1"/>
  <c r="Q1204" i="1" s="1"/>
  <c r="R265" i="1"/>
  <c r="R1917" i="1"/>
  <c r="R640" i="1"/>
  <c r="R2080" i="1"/>
  <c r="P307" i="1"/>
  <c r="Q307" i="1" s="1"/>
  <c r="P311" i="1"/>
  <c r="Q311" i="1" s="1"/>
  <c r="P1078" i="1"/>
  <c r="Q1078" i="1" s="1"/>
  <c r="R275" i="1"/>
  <c r="R834" i="1"/>
  <c r="R554" i="1"/>
  <c r="R814" i="1"/>
  <c r="R1116" i="1"/>
  <c r="P411" i="1"/>
  <c r="Q411" i="1" s="1"/>
  <c r="R208" i="1"/>
  <c r="R1077" i="1"/>
  <c r="P736" i="1"/>
  <c r="Q736" i="1" s="1"/>
  <c r="R1926" i="1"/>
  <c r="P1926" i="1"/>
  <c r="Q1926" i="1" s="1"/>
  <c r="R486" i="1"/>
  <c r="P124" i="1"/>
  <c r="Q124" i="1" s="1"/>
  <c r="P2081" i="1"/>
  <c r="Q2081" i="1" s="1"/>
  <c r="K151" i="10"/>
  <c r="L146" i="10"/>
  <c r="R260" i="1"/>
  <c r="R583" i="1"/>
  <c r="P1240" i="1"/>
  <c r="Q1240" i="1" s="1"/>
  <c r="J151" i="10"/>
  <c r="H151" i="10"/>
  <c r="P432" i="1"/>
  <c r="Q432" i="1" s="1"/>
  <c r="P428" i="1"/>
  <c r="Q428" i="1" s="1"/>
  <c r="P862" i="1"/>
  <c r="Q862" i="1" s="1"/>
  <c r="P284" i="1"/>
  <c r="Q284" i="1" s="1"/>
  <c r="P764" i="1"/>
  <c r="Q764" i="1" s="1"/>
  <c r="P555" i="1"/>
  <c r="Q555" i="1" s="1"/>
  <c r="I146" i="10"/>
  <c r="G146" i="10"/>
  <c r="M146" i="10" s="1"/>
  <c r="N146" i="10" s="1"/>
  <c r="P260" i="1" s="1"/>
  <c r="R641" i="1"/>
  <c r="I151" i="10"/>
  <c r="P846" i="1"/>
  <c r="Q846" i="1" s="1"/>
  <c r="H146" i="10"/>
  <c r="P50" i="1"/>
  <c r="Q50" i="1" s="1"/>
  <c r="P723" i="1"/>
  <c r="Q723" i="1" s="1"/>
  <c r="R622" i="1"/>
  <c r="R213" i="1"/>
  <c r="P213" i="1"/>
  <c r="Q213" i="1" s="1"/>
  <c r="P424" i="1"/>
  <c r="Q424" i="1" s="1"/>
  <c r="P390" i="1"/>
  <c r="Q390" i="1" s="1"/>
  <c r="R376" i="1"/>
  <c r="R1155" i="1"/>
  <c r="P222" i="1"/>
  <c r="Q222" i="1" s="1"/>
  <c r="P887" i="1"/>
  <c r="Q887" i="1" s="1"/>
  <c r="R1234" i="1"/>
  <c r="R1559" i="1"/>
  <c r="P1559" i="1"/>
  <c r="Q1559" i="1" s="1"/>
  <c r="O146" i="10"/>
  <c r="Q260" i="1" s="1"/>
  <c r="P797" i="1"/>
  <c r="Q797" i="1" s="1"/>
  <c r="R513" i="1"/>
  <c r="R268" i="1"/>
  <c r="R472" i="1"/>
  <c r="P608" i="1"/>
  <c r="Q608" i="1" s="1"/>
  <c r="P423" i="1"/>
  <c r="Q423" i="1" s="1"/>
  <c r="R1104" i="1"/>
  <c r="R603" i="1"/>
  <c r="P2053" i="1"/>
  <c r="Q2053" i="1" s="1"/>
  <c r="P692" i="1"/>
  <c r="Q692" i="1" s="1"/>
  <c r="R365" i="1"/>
  <c r="R535" i="1"/>
  <c r="P316" i="1"/>
  <c r="Q316" i="1" s="1"/>
  <c r="P877" i="1"/>
  <c r="Q877" i="1" s="1"/>
  <c r="R1095" i="1"/>
  <c r="P335" i="1"/>
  <c r="Q335" i="1" s="1"/>
  <c r="R1094" i="1"/>
  <c r="P920" i="1"/>
  <c r="Q920" i="1" s="1"/>
  <c r="P794" i="1"/>
  <c r="Q794" i="1" s="1"/>
  <c r="P2069" i="1"/>
  <c r="Q2069" i="1" s="1"/>
  <c r="R2069" i="1"/>
  <c r="R1579" i="1"/>
  <c r="P1579" i="1"/>
  <c r="Q1579" i="1" s="1"/>
  <c r="P1662" i="1"/>
  <c r="Q1662" i="1" s="1"/>
  <c r="R1662" i="1"/>
  <c r="R1676" i="1"/>
  <c r="P1676" i="1"/>
  <c r="Q1676" i="1" s="1"/>
  <c r="P1735" i="1"/>
  <c r="Q1735" i="1" s="1"/>
  <c r="R1735" i="1"/>
  <c r="R1030" i="1"/>
  <c r="R896" i="1"/>
  <c r="P230" i="1"/>
  <c r="Q230" i="1" s="1"/>
  <c r="R397" i="1"/>
  <c r="P115" i="1"/>
  <c r="Q115" i="1" s="1"/>
  <c r="P747" i="1"/>
  <c r="Q747" i="1" s="1"/>
  <c r="P492" i="1"/>
  <c r="Q492" i="1" s="1"/>
  <c r="R82" i="1"/>
  <c r="P502" i="1"/>
  <c r="Q502" i="1" s="1"/>
  <c r="R457" i="1"/>
  <c r="P457" i="1"/>
  <c r="Q457" i="1" s="1"/>
  <c r="R754" i="1"/>
  <c r="R215" i="1"/>
  <c r="P1267" i="1"/>
  <c r="Q1267" i="1" s="1"/>
  <c r="R1267" i="1"/>
  <c r="P989" i="1"/>
  <c r="Q989" i="1" s="1"/>
  <c r="P286" i="1"/>
  <c r="Q286" i="1" s="1"/>
  <c r="P285" i="1"/>
  <c r="Q285" i="1" s="1"/>
  <c r="R1744" i="1"/>
  <c r="P1744" i="1"/>
  <c r="Q1744" i="1" s="1"/>
  <c r="R1536" i="1"/>
  <c r="P1536" i="1"/>
  <c r="Q1536" i="1" s="1"/>
  <c r="R712" i="1"/>
  <c r="P489" i="1"/>
  <c r="Q489" i="1" s="1"/>
  <c r="R1360" i="1"/>
  <c r="P1929" i="1"/>
  <c r="Q1929" i="1" s="1"/>
  <c r="R1929" i="1"/>
  <c r="R1864" i="1"/>
  <c r="P1864" i="1"/>
  <c r="Q1864" i="1" s="1"/>
  <c r="P1586" i="1"/>
  <c r="Q1586" i="1" s="1"/>
  <c r="R1586" i="1"/>
  <c r="P880" i="1"/>
  <c r="Q880" i="1" s="1"/>
  <c r="R72" i="1"/>
  <c r="P188" i="1"/>
  <c r="Q188" i="1" s="1"/>
  <c r="R613" i="1"/>
  <c r="R2054" i="1"/>
  <c r="P2054" i="1"/>
  <c r="Q2054" i="1" s="1"/>
  <c r="R1828" i="1"/>
  <c r="P1828" i="1"/>
  <c r="Q1828" i="1" s="1"/>
  <c r="P673" i="1"/>
  <c r="Q673" i="1" s="1"/>
  <c r="R673" i="1"/>
  <c r="P1765" i="1"/>
  <c r="Q1765" i="1" s="1"/>
  <c r="R1765" i="1"/>
  <c r="R1180" i="1"/>
  <c r="P1180" i="1"/>
  <c r="Q1180" i="1" s="1"/>
  <c r="P595" i="1"/>
  <c r="Q595" i="1" s="1"/>
  <c r="R595" i="1"/>
  <c r="R1998" i="1"/>
  <c r="P1998" i="1"/>
  <c r="Q1998" i="1" s="1"/>
  <c r="P1770" i="1"/>
  <c r="Q1770" i="1" s="1"/>
  <c r="R1770" i="1"/>
  <c r="R281" i="1"/>
  <c r="P281" i="1"/>
  <c r="Q281" i="1" s="1"/>
  <c r="P1656" i="1"/>
  <c r="Q1656" i="1" s="1"/>
  <c r="R1656" i="1"/>
  <c r="R850" i="1"/>
  <c r="P850" i="1"/>
  <c r="Q850" i="1" s="1"/>
  <c r="R883" i="1"/>
  <c r="P1819" i="1"/>
  <c r="Q1819" i="1" s="1"/>
  <c r="R1819" i="1"/>
  <c r="R1171" i="1"/>
  <c r="P1171" i="1"/>
  <c r="Q1171" i="1" s="1"/>
  <c r="P1946" i="1"/>
  <c r="Q1946" i="1" s="1"/>
  <c r="R1946" i="1"/>
  <c r="R400" i="1"/>
  <c r="P400" i="1"/>
  <c r="Q400" i="1" s="1"/>
  <c r="P1814" i="1"/>
  <c r="Q1814" i="1" s="1"/>
  <c r="R1814" i="1"/>
  <c r="R1292" i="1"/>
  <c r="P1292" i="1"/>
  <c r="Q1292" i="1" s="1"/>
  <c r="P58" i="1"/>
  <c r="Q58" i="1" s="1"/>
  <c r="R287" i="1"/>
  <c r="R1261" i="1"/>
  <c r="P1261" i="1"/>
  <c r="Q1261" i="1" s="1"/>
  <c r="P507" i="1"/>
  <c r="Q507" i="1" s="1"/>
  <c r="R507" i="1"/>
  <c r="R179" i="1"/>
  <c r="P179" i="1"/>
  <c r="Q179" i="1" s="1"/>
  <c r="R226" i="1"/>
  <c r="P226" i="1"/>
  <c r="Q226" i="1" s="1"/>
  <c r="P741" i="1"/>
  <c r="Q741" i="1" s="1"/>
  <c r="R741" i="1"/>
  <c r="P1458" i="1"/>
  <c r="Q1458" i="1" s="1"/>
  <c r="R1458" i="1"/>
  <c r="P1087" i="1"/>
  <c r="Q1087" i="1" s="1"/>
  <c r="R1087" i="1"/>
  <c r="R1175" i="1"/>
  <c r="P1175" i="1"/>
  <c r="Q1175" i="1" s="1"/>
  <c r="R1731" i="1"/>
  <c r="P1731" i="1"/>
  <c r="Q1731" i="1" s="1"/>
  <c r="R1260" i="1"/>
  <c r="P1260" i="1"/>
  <c r="Q1260" i="1" s="1"/>
  <c r="R1851" i="1"/>
  <c r="P1851" i="1"/>
  <c r="Q1851" i="1" s="1"/>
  <c r="P909" i="1"/>
  <c r="Q909" i="1" s="1"/>
  <c r="R909" i="1"/>
  <c r="P133" i="1"/>
  <c r="Q133" i="1" s="1"/>
  <c r="R133" i="1"/>
  <c r="R467" i="1"/>
  <c r="R1544" i="1"/>
  <c r="P1544" i="1"/>
  <c r="Q1544" i="1" s="1"/>
  <c r="P1678" i="1"/>
  <c r="Q1678" i="1" s="1"/>
  <c r="R1678" i="1"/>
  <c r="R2067" i="1"/>
  <c r="P2067" i="1"/>
  <c r="Q2067" i="1" s="1"/>
  <c r="P1255" i="1"/>
  <c r="Q1255" i="1" s="1"/>
  <c r="R1255" i="1"/>
  <c r="R254" i="1"/>
  <c r="R943" i="1"/>
  <c r="P605" i="1"/>
  <c r="Q605" i="1" s="1"/>
  <c r="P343" i="1"/>
  <c r="Q343" i="1" s="1"/>
  <c r="P497" i="1"/>
  <c r="Q497" i="1" s="1"/>
  <c r="P893" i="1"/>
  <c r="Q893" i="1" s="1"/>
  <c r="R361" i="1"/>
  <c r="R1239" i="1"/>
  <c r="P1239" i="1"/>
  <c r="Q1239" i="1" s="1"/>
  <c r="R2019" i="1"/>
  <c r="P2019" i="1"/>
  <c r="Q2019" i="1" s="1"/>
  <c r="P1165" i="1"/>
  <c r="Q1165" i="1" s="1"/>
  <c r="R1165" i="1"/>
  <c r="R375" i="1"/>
  <c r="P83" i="1"/>
  <c r="Q83" i="1" s="1"/>
  <c r="R55" i="1"/>
  <c r="R1448" i="1"/>
  <c r="P1448" i="1"/>
  <c r="Q1448" i="1" s="1"/>
  <c r="R660" i="1"/>
  <c r="P859" i="1"/>
  <c r="Q859" i="1" s="1"/>
  <c r="P125" i="1"/>
  <c r="Q125" i="1" s="1"/>
  <c r="P916" i="1"/>
  <c r="Q916" i="1" s="1"/>
  <c r="R1646" i="1"/>
  <c r="P1646" i="1"/>
  <c r="Q1646" i="1" s="1"/>
  <c r="P2044" i="1"/>
  <c r="Q2044" i="1" s="1"/>
  <c r="R2044" i="1"/>
  <c r="P1626" i="1"/>
  <c r="Q1626" i="1" s="1"/>
  <c r="R1626" i="1"/>
  <c r="R459" i="1"/>
  <c r="P459" i="1"/>
  <c r="Q459" i="1" s="1"/>
  <c r="R1185" i="1"/>
  <c r="P1185" i="1"/>
  <c r="Q1185" i="1" s="1"/>
  <c r="P153" i="1"/>
  <c r="Q153" i="1" s="1"/>
  <c r="R153" i="1"/>
  <c r="P2033" i="1"/>
  <c r="Q2033" i="1" s="1"/>
  <c r="R2033" i="1"/>
  <c r="P1797" i="1"/>
  <c r="Q1797" i="1" s="1"/>
  <c r="R1797" i="1"/>
  <c r="R1117" i="1"/>
  <c r="P1117" i="1"/>
  <c r="Q1117" i="1" s="1"/>
  <c r="P2077" i="1"/>
  <c r="Q2077" i="1" s="1"/>
  <c r="R2077" i="1"/>
  <c r="R1963" i="1"/>
  <c r="P1963" i="1"/>
  <c r="Q1963" i="1" s="1"/>
  <c r="R1850" i="1"/>
  <c r="P1850" i="1"/>
  <c r="Q1850" i="1" s="1"/>
  <c r="P246" i="1"/>
  <c r="Q246" i="1" s="1"/>
  <c r="R246" i="1"/>
  <c r="P148" i="1"/>
  <c r="Q148" i="1" s="1"/>
  <c r="R148" i="1"/>
  <c r="R1538" i="1"/>
  <c r="P1538" i="1"/>
  <c r="Q1538" i="1" s="1"/>
  <c r="R2037" i="1"/>
  <c r="P2037" i="1"/>
  <c r="Q2037" i="1" s="1"/>
  <c r="P1921" i="1"/>
  <c r="Q1921" i="1" s="1"/>
  <c r="R1921" i="1"/>
  <c r="R1366" i="1"/>
  <c r="P1366" i="1"/>
  <c r="Q1366" i="1" s="1"/>
  <c r="P711" i="1"/>
  <c r="Q711" i="1" s="1"/>
  <c r="R711" i="1"/>
  <c r="R471" i="1"/>
  <c r="P471" i="1"/>
  <c r="Q471" i="1" s="1"/>
  <c r="R149" i="1"/>
  <c r="P149" i="1"/>
  <c r="Q149" i="1" s="1"/>
  <c r="R221" i="1"/>
  <c r="P221" i="1"/>
  <c r="Q221" i="1" s="1"/>
  <c r="R1996" i="1"/>
  <c r="P1996" i="1"/>
  <c r="Q1996" i="1" s="1"/>
  <c r="P1988" i="1"/>
  <c r="Q1988" i="1" s="1"/>
  <c r="R1988" i="1"/>
  <c r="P1370" i="1"/>
  <c r="Q1370" i="1" s="1"/>
  <c r="R1370" i="1"/>
  <c r="R2071" i="1"/>
  <c r="P2071" i="1"/>
  <c r="Q2071" i="1" s="1"/>
  <c r="R1764" i="1"/>
  <c r="P1764" i="1"/>
  <c r="Q1764" i="1" s="1"/>
  <c r="P1166" i="1"/>
  <c r="Q1166" i="1" s="1"/>
  <c r="R1166" i="1"/>
  <c r="P632" i="1"/>
  <c r="Q632" i="1" s="1"/>
  <c r="R632" i="1"/>
  <c r="P46" i="1"/>
  <c r="Q46" i="1" s="1"/>
  <c r="R46" i="1"/>
  <c r="R171" i="1"/>
  <c r="P171" i="1"/>
  <c r="Q171" i="1" s="1"/>
  <c r="P330" i="1"/>
  <c r="Q330" i="1" s="1"/>
  <c r="R330" i="1"/>
  <c r="P416" i="1"/>
  <c r="Q416" i="1" s="1"/>
  <c r="R416" i="1"/>
  <c r="R564" i="1"/>
  <c r="P564" i="1"/>
  <c r="Q564" i="1" s="1"/>
  <c r="R2061" i="1"/>
  <c r="P2061" i="1"/>
  <c r="Q2061" i="1" s="1"/>
  <c r="R1719" i="1"/>
  <c r="P1719" i="1"/>
  <c r="Q1719" i="1" s="1"/>
  <c r="R1711" i="1"/>
  <c r="P1711" i="1"/>
  <c r="Q1711" i="1" s="1"/>
  <c r="R1085" i="1"/>
  <c r="P1085" i="1"/>
  <c r="Q1085" i="1" s="1"/>
  <c r="P48" i="1"/>
  <c r="Q48" i="1" s="1"/>
  <c r="R48" i="1"/>
  <c r="P168" i="1"/>
  <c r="Q168" i="1" s="1"/>
  <c r="R168" i="1"/>
  <c r="P565" i="1"/>
  <c r="Q565" i="1" s="1"/>
  <c r="R565" i="1"/>
  <c r="P939" i="1"/>
  <c r="Q939" i="1" s="1"/>
  <c r="R939" i="1"/>
  <c r="P229" i="1"/>
  <c r="Q229" i="1" s="1"/>
  <c r="R229" i="1"/>
  <c r="P487" i="1"/>
  <c r="Q487" i="1" s="1"/>
  <c r="R487" i="1"/>
  <c r="P234" i="1"/>
  <c r="Q234" i="1" s="1"/>
  <c r="R234" i="1"/>
  <c r="P546" i="1"/>
  <c r="Q546" i="1" s="1"/>
  <c r="R546" i="1"/>
  <c r="P542" i="1"/>
  <c r="Q542" i="1" s="1"/>
  <c r="R542" i="1"/>
  <c r="R653" i="1"/>
  <c r="P653" i="1"/>
  <c r="Q653" i="1" s="1"/>
  <c r="R1856" i="1"/>
  <c r="P1856" i="1"/>
  <c r="Q1856" i="1" s="1"/>
  <c r="R1226" i="1"/>
  <c r="P1226" i="1"/>
  <c r="Q1226" i="1" s="1"/>
  <c r="P1315" i="1"/>
  <c r="Q1315" i="1" s="1"/>
  <c r="R1315" i="1"/>
  <c r="R105" i="1"/>
  <c r="P105" i="1"/>
  <c r="Q105" i="1" s="1"/>
  <c r="R174" i="1"/>
  <c r="P174" i="1"/>
  <c r="Q174" i="1" s="1"/>
  <c r="R451" i="1"/>
  <c r="P451" i="1"/>
  <c r="Q451" i="1" s="1"/>
  <c r="R1922" i="1"/>
  <c r="P1922" i="1"/>
  <c r="Q1922" i="1" s="1"/>
  <c r="R1657" i="1"/>
  <c r="P1657" i="1"/>
  <c r="Q1657" i="1" s="1"/>
  <c r="P1670" i="1"/>
  <c r="Q1670" i="1" s="1"/>
  <c r="R1670" i="1"/>
  <c r="P1021" i="1"/>
  <c r="Q1021" i="1" s="1"/>
  <c r="R1021" i="1"/>
  <c r="R74" i="1"/>
  <c r="P74" i="1"/>
  <c r="Q74" i="1" s="1"/>
  <c r="R355" i="1"/>
  <c r="P355" i="1"/>
  <c r="Q355" i="1" s="1"/>
  <c r="R624" i="1"/>
  <c r="P624" i="1"/>
  <c r="Q624" i="1" s="1"/>
  <c r="P296" i="1"/>
  <c r="Q296" i="1" s="1"/>
  <c r="R296" i="1"/>
  <c r="R1723" i="1"/>
  <c r="P1723" i="1"/>
  <c r="Q1723" i="1" s="1"/>
  <c r="P585" i="1"/>
  <c r="Q585" i="1" s="1"/>
  <c r="R585" i="1"/>
  <c r="P646" i="1"/>
  <c r="Q646" i="1" s="1"/>
  <c r="R646" i="1"/>
  <c r="Q1726" i="1"/>
  <c r="R2016" i="1"/>
  <c r="P2016" i="1"/>
  <c r="Q2016" i="1" s="1"/>
  <c r="P1637" i="1"/>
  <c r="Q1637" i="1" s="1"/>
  <c r="R1637" i="1"/>
  <c r="R990" i="1"/>
  <c r="P990" i="1"/>
  <c r="Q990" i="1" s="1"/>
  <c r="P1068" i="1"/>
  <c r="Q1068" i="1" s="1"/>
  <c r="R1068" i="1"/>
  <c r="R1001" i="1"/>
  <c r="P1001" i="1"/>
  <c r="Q1001" i="1" s="1"/>
  <c r="P141" i="1"/>
  <c r="Q141" i="1" s="1"/>
  <c r="R141" i="1"/>
  <c r="R180" i="1"/>
  <c r="P180" i="1"/>
  <c r="Q180" i="1" s="1"/>
  <c r="P387" i="1"/>
  <c r="Q387" i="1" s="1"/>
  <c r="R387" i="1"/>
  <c r="R458" i="1"/>
  <c r="P458" i="1"/>
  <c r="Q458" i="1" s="1"/>
  <c r="P1752" i="1"/>
  <c r="Q1752" i="1" s="1"/>
  <c r="R1752" i="1"/>
  <c r="R1535" i="1"/>
  <c r="P1535" i="1"/>
  <c r="Q1535" i="1" s="1"/>
  <c r="P98" i="1"/>
  <c r="Q98" i="1" s="1"/>
  <c r="R98" i="1"/>
  <c r="R474" i="1"/>
  <c r="P474" i="1"/>
  <c r="Q474" i="1" s="1"/>
  <c r="P710" i="1"/>
  <c r="Q710" i="1" s="1"/>
  <c r="R710" i="1"/>
  <c r="P951" i="1"/>
  <c r="Q951" i="1" s="1"/>
  <c r="R951" i="1"/>
  <c r="R183" i="1"/>
  <c r="P183" i="1"/>
  <c r="Q183" i="1" s="1"/>
  <c r="R1396" i="1"/>
  <c r="P1396" i="1"/>
  <c r="Q1396" i="1" s="1"/>
  <c r="R150" i="1"/>
  <c r="P150" i="1"/>
  <c r="Q150" i="1" s="1"/>
  <c r="R409" i="1"/>
  <c r="P409" i="1"/>
  <c r="Q409" i="1" s="1"/>
  <c r="R1741" i="1"/>
  <c r="P1741" i="1"/>
  <c r="Q1741" i="1" s="1"/>
  <c r="P1542" i="1"/>
  <c r="Q1542" i="1" s="1"/>
  <c r="R1542" i="1"/>
  <c r="R1453" i="1"/>
  <c r="P1453" i="1"/>
  <c r="Q1453" i="1" s="1"/>
  <c r="P967" i="1"/>
  <c r="Q967" i="1" s="1"/>
  <c r="R967" i="1"/>
  <c r="P29" i="1"/>
  <c r="Q29" i="1" s="1"/>
  <c r="R29" i="1"/>
  <c r="P161" i="1"/>
  <c r="Q161" i="1" s="1"/>
  <c r="R161" i="1"/>
  <c r="R324" i="1"/>
  <c r="P324" i="1"/>
  <c r="Q324" i="1" s="1"/>
  <c r="R402" i="1"/>
  <c r="P402" i="1"/>
  <c r="Q402" i="1" s="1"/>
  <c r="R478" i="1"/>
  <c r="P478" i="1"/>
  <c r="Q478" i="1" s="1"/>
  <c r="R1511" i="1"/>
  <c r="P1511" i="1"/>
  <c r="Q1511" i="1" s="1"/>
  <c r="R1732" i="1"/>
  <c r="P1732" i="1"/>
  <c r="Q1732" i="1" s="1"/>
  <c r="P1560" i="1"/>
  <c r="Q1560" i="1" s="1"/>
  <c r="R1560" i="1"/>
  <c r="P1270" i="1"/>
  <c r="Q1270" i="1" s="1"/>
  <c r="R1270" i="1"/>
  <c r="R13" i="1"/>
  <c r="P13" i="1"/>
  <c r="Q13" i="1" s="1"/>
  <c r="P131" i="1"/>
  <c r="Q131" i="1" s="1"/>
  <c r="R131" i="1"/>
  <c r="P499" i="1"/>
  <c r="Q499" i="1" s="1"/>
  <c r="R499" i="1"/>
  <c r="R924" i="1"/>
  <c r="P924" i="1"/>
  <c r="Q924" i="1" s="1"/>
  <c r="P743" i="1"/>
  <c r="Q743" i="1" s="1"/>
  <c r="R743" i="1"/>
  <c r="R1279" i="1"/>
  <c r="P1279" i="1"/>
  <c r="Q1279" i="1" s="1"/>
  <c r="R446" i="1"/>
  <c r="P446" i="1"/>
  <c r="Q446" i="1" s="1"/>
  <c r="P778" i="1"/>
  <c r="Q778" i="1" s="1"/>
  <c r="R778" i="1"/>
  <c r="R2041" i="1"/>
  <c r="P2041" i="1"/>
  <c r="Q2041" i="1" s="1"/>
  <c r="R2004" i="1"/>
  <c r="P2004" i="1"/>
  <c r="Q2004" i="1" s="1"/>
  <c r="R2031" i="1"/>
  <c r="P2031" i="1"/>
  <c r="Q2031" i="1" s="1"/>
  <c r="P1940" i="1"/>
  <c r="Q1940" i="1" s="1"/>
  <c r="R1940" i="1"/>
  <c r="P1955" i="1"/>
  <c r="Q1955" i="1" s="1"/>
  <c r="R1955" i="1"/>
  <c r="P1936" i="1"/>
  <c r="Q1936" i="1" s="1"/>
  <c r="R1936" i="1"/>
  <c r="R1826" i="1"/>
  <c r="P1826" i="1"/>
  <c r="Q1826" i="1" s="1"/>
  <c r="R1842" i="1"/>
  <c r="P1842" i="1"/>
  <c r="Q1842" i="1" s="1"/>
  <c r="R1756" i="1"/>
  <c r="P1756" i="1"/>
  <c r="Q1756" i="1" s="1"/>
  <c r="R1830" i="1"/>
  <c r="P1830" i="1"/>
  <c r="Q1830" i="1" s="1"/>
  <c r="R1753" i="1"/>
  <c r="P1753" i="1"/>
  <c r="Q1753" i="1" s="1"/>
  <c r="P1636" i="1"/>
  <c r="Q1636" i="1" s="1"/>
  <c r="R1636" i="1"/>
  <c r="P1813" i="1"/>
  <c r="Q1813" i="1" s="1"/>
  <c r="R1813" i="1"/>
  <c r="R1616" i="1"/>
  <c r="P1616" i="1"/>
  <c r="Q1616" i="1" s="1"/>
  <c r="P1630" i="1"/>
  <c r="Q1630" i="1" s="1"/>
  <c r="R1630" i="1"/>
  <c r="R1664" i="1"/>
  <c r="P1664" i="1"/>
  <c r="Q1664" i="1" s="1"/>
  <c r="R2066" i="1"/>
  <c r="P2066" i="1"/>
  <c r="Q2066" i="1" s="1"/>
  <c r="P2000" i="1"/>
  <c r="Q2000" i="1" s="1"/>
  <c r="R2000" i="1"/>
  <c r="R1943" i="1"/>
  <c r="P1943" i="1"/>
  <c r="Q1943" i="1" s="1"/>
  <c r="P1944" i="1"/>
  <c r="Q1944" i="1" s="1"/>
  <c r="R1944" i="1"/>
  <c r="P1818" i="1"/>
  <c r="Q1818" i="1" s="1"/>
  <c r="R1818" i="1"/>
  <c r="R1815" i="1"/>
  <c r="P1815" i="1"/>
  <c r="Q1815" i="1" s="1"/>
  <c r="P1789" i="1"/>
  <c r="Q1789" i="1" s="1"/>
  <c r="R1789" i="1"/>
  <c r="R1808" i="1"/>
  <c r="P1808" i="1"/>
  <c r="Q1808" i="1" s="1"/>
  <c r="P1713" i="1"/>
  <c r="Q1713" i="1" s="1"/>
  <c r="R1713" i="1"/>
  <c r="R1585" i="1"/>
  <c r="P1585" i="1"/>
  <c r="Q1585" i="1" s="1"/>
  <c r="P1779" i="1"/>
  <c r="Q1779" i="1" s="1"/>
  <c r="R1779" i="1"/>
  <c r="R1690" i="1"/>
  <c r="P1690" i="1"/>
  <c r="Q1690" i="1" s="1"/>
  <c r="R1595" i="1"/>
  <c r="P1595" i="1"/>
  <c r="Q1595" i="1" s="1"/>
  <c r="P1858" i="1"/>
  <c r="Q1858" i="1" s="1"/>
  <c r="R1858" i="1"/>
  <c r="R1803" i="1"/>
  <c r="P1803" i="1"/>
  <c r="Q1803" i="1" s="1"/>
  <c r="P1750" i="1"/>
  <c r="Q1750" i="1" s="1"/>
  <c r="R1750" i="1"/>
  <c r="R1748" i="1"/>
  <c r="P1748" i="1"/>
  <c r="Q1748" i="1" s="1"/>
  <c r="P1543" i="1"/>
  <c r="Q1543" i="1" s="1"/>
  <c r="R1543" i="1"/>
  <c r="R1494" i="1"/>
  <c r="P1494" i="1"/>
  <c r="Q1494" i="1" s="1"/>
  <c r="R2003" i="1"/>
  <c r="P2003" i="1"/>
  <c r="Q2003" i="1" s="1"/>
  <c r="R2010" i="1"/>
  <c r="P2010" i="1"/>
  <c r="Q2010" i="1" s="1"/>
  <c r="R1989" i="1"/>
  <c r="P1989" i="1"/>
  <c r="Q1989" i="1" s="1"/>
  <c r="R1833" i="1"/>
  <c r="P1833" i="1"/>
  <c r="Q1833" i="1" s="1"/>
  <c r="R1793" i="1"/>
  <c r="P1793" i="1"/>
  <c r="Q1793" i="1" s="1"/>
  <c r="P1812" i="1"/>
  <c r="Q1812" i="1" s="1"/>
  <c r="R1812" i="1"/>
  <c r="P1650" i="1"/>
  <c r="Q1650" i="1" s="1"/>
  <c r="R1650" i="1"/>
  <c r="P1611" i="1"/>
  <c r="Q1611" i="1" s="1"/>
  <c r="R1611" i="1"/>
  <c r="P1754" i="1"/>
  <c r="Q1754" i="1" s="1"/>
  <c r="R1754" i="1"/>
  <c r="R1660" i="1"/>
  <c r="P1660" i="1"/>
  <c r="Q1660" i="1" s="1"/>
  <c r="R1597" i="1"/>
  <c r="P1597" i="1"/>
  <c r="Q1597" i="1" s="1"/>
  <c r="P1569" i="1"/>
  <c r="Q1569" i="1" s="1"/>
  <c r="R1569" i="1"/>
  <c r="P1588" i="1"/>
  <c r="Q1588" i="1" s="1"/>
  <c r="R1588" i="1"/>
  <c r="R1326" i="1"/>
  <c r="P1326" i="1"/>
  <c r="Q1326" i="1" s="1"/>
  <c r="R1268" i="1"/>
  <c r="P1268" i="1"/>
  <c r="Q1268" i="1" s="1"/>
  <c r="P1220" i="1"/>
  <c r="Q1220" i="1" s="1"/>
  <c r="R1220" i="1"/>
  <c r="P1071" i="1"/>
  <c r="Q1071" i="1" s="1"/>
  <c r="R1071" i="1"/>
  <c r="P1028" i="1"/>
  <c r="Q1028" i="1" s="1"/>
  <c r="R1028" i="1"/>
  <c r="P1668" i="1"/>
  <c r="Q1668" i="1" s="1"/>
  <c r="R1668" i="1"/>
  <c r="R1363" i="1"/>
  <c r="P1363" i="1"/>
  <c r="Q1363" i="1" s="1"/>
  <c r="R1266" i="1"/>
  <c r="P1266" i="1"/>
  <c r="Q1266" i="1" s="1"/>
  <c r="R1451" i="1"/>
  <c r="P1451" i="1"/>
  <c r="Q1451" i="1" s="1"/>
  <c r="R1325" i="1"/>
  <c r="P1325" i="1"/>
  <c r="Q1325" i="1" s="1"/>
  <c r="R1177" i="1"/>
  <c r="P1177" i="1"/>
  <c r="Q1177" i="1" s="1"/>
  <c r="R1473" i="1"/>
  <c r="P1473" i="1"/>
  <c r="Q1473" i="1" s="1"/>
  <c r="P1237" i="1"/>
  <c r="Q1237" i="1" s="1"/>
  <c r="R1237" i="1"/>
  <c r="P982" i="1"/>
  <c r="Q982" i="1" s="1"/>
  <c r="R982" i="1"/>
  <c r="P1332" i="1"/>
  <c r="Q1332" i="1" s="1"/>
  <c r="R1332" i="1"/>
  <c r="R1079" i="1"/>
  <c r="P1079" i="1"/>
  <c r="Q1079" i="1" s="1"/>
  <c r="P1009" i="1"/>
  <c r="Q1009" i="1" s="1"/>
  <c r="R1009" i="1"/>
  <c r="P944" i="1"/>
  <c r="Q944" i="1" s="1"/>
  <c r="R944" i="1"/>
  <c r="R753" i="1"/>
  <c r="P753" i="1"/>
  <c r="Q753" i="1" s="1"/>
  <c r="P1250" i="1"/>
  <c r="Q1250" i="1" s="1"/>
  <c r="R1250" i="1"/>
  <c r="R874" i="1"/>
  <c r="P874" i="1"/>
  <c r="Q874" i="1" s="1"/>
  <c r="R790" i="1"/>
  <c r="P790" i="1"/>
  <c r="Q790" i="1" s="1"/>
  <c r="P721" i="1"/>
  <c r="Q721" i="1" s="1"/>
  <c r="R721" i="1"/>
  <c r="P637" i="1"/>
  <c r="Q637" i="1" s="1"/>
  <c r="R637" i="1"/>
  <c r="P586" i="1"/>
  <c r="Q586" i="1" s="1"/>
  <c r="R586" i="1"/>
  <c r="R23" i="1"/>
  <c r="P23" i="1"/>
  <c r="Q23" i="1" s="1"/>
  <c r="P84" i="1"/>
  <c r="Q84" i="1" s="1"/>
  <c r="R84" i="1"/>
  <c r="P117" i="1"/>
  <c r="Q117" i="1" s="1"/>
  <c r="R117" i="1"/>
  <c r="R159" i="1"/>
  <c r="P159" i="1"/>
  <c r="Q159" i="1" s="1"/>
  <c r="R248" i="1"/>
  <c r="P248" i="1"/>
  <c r="Q248" i="1" s="1"/>
  <c r="R280" i="1"/>
  <c r="P280" i="1"/>
  <c r="Q280" i="1" s="1"/>
  <c r="P322" i="1"/>
  <c r="Q322" i="1" s="1"/>
  <c r="R322" i="1"/>
  <c r="P439" i="1"/>
  <c r="Q439" i="1" s="1"/>
  <c r="R439" i="1"/>
  <c r="P503" i="1"/>
  <c r="Q503" i="1" s="1"/>
  <c r="R503" i="1"/>
  <c r="P700" i="1"/>
  <c r="Q700" i="1" s="1"/>
  <c r="R700" i="1"/>
  <c r="R837" i="1"/>
  <c r="P837" i="1"/>
  <c r="Q837" i="1" s="1"/>
  <c r="R78" i="1"/>
  <c r="P78" i="1"/>
  <c r="Q78" i="1" s="1"/>
  <c r="R196" i="1"/>
  <c r="P196" i="1"/>
  <c r="Q196" i="1" s="1"/>
  <c r="R277" i="1"/>
  <c r="P277" i="1"/>
  <c r="Q277" i="1" s="1"/>
  <c r="R429" i="1"/>
  <c r="P429" i="1"/>
  <c r="Q429" i="1" s="1"/>
  <c r="R618" i="1"/>
  <c r="P618" i="1"/>
  <c r="Q618" i="1" s="1"/>
  <c r="R1548" i="1"/>
  <c r="P1548" i="1"/>
  <c r="Q1548" i="1" s="1"/>
  <c r="R1508" i="1"/>
  <c r="P1508" i="1"/>
  <c r="Q1508" i="1" s="1"/>
  <c r="P1442" i="1"/>
  <c r="Q1442" i="1" s="1"/>
  <c r="R1442" i="1"/>
  <c r="P1341" i="1"/>
  <c r="Q1341" i="1" s="1"/>
  <c r="R1341" i="1"/>
  <c r="R1208" i="1"/>
  <c r="P1208" i="1"/>
  <c r="Q1208" i="1" s="1"/>
  <c r="R1113" i="1"/>
  <c r="P1113" i="1"/>
  <c r="Q1113" i="1" s="1"/>
  <c r="R1007" i="1"/>
  <c r="P1007" i="1"/>
  <c r="Q1007" i="1" s="1"/>
  <c r="R1461" i="1"/>
  <c r="P1461" i="1"/>
  <c r="Q1461" i="1" s="1"/>
  <c r="P1437" i="1"/>
  <c r="Q1437" i="1" s="1"/>
  <c r="R1437" i="1"/>
  <c r="P1378" i="1"/>
  <c r="Q1378" i="1" s="1"/>
  <c r="R1378" i="1"/>
  <c r="R1371" i="1"/>
  <c r="P1371" i="1"/>
  <c r="Q1371" i="1" s="1"/>
  <c r="P1288" i="1"/>
  <c r="Q1288" i="1" s="1"/>
  <c r="R1288" i="1"/>
  <c r="R1142" i="1"/>
  <c r="P1142" i="1"/>
  <c r="Q1142" i="1" s="1"/>
  <c r="R1435" i="1"/>
  <c r="P1435" i="1"/>
  <c r="Q1435" i="1" s="1"/>
  <c r="R1201" i="1"/>
  <c r="P1201" i="1"/>
  <c r="Q1201" i="1" s="1"/>
  <c r="P1419" i="1"/>
  <c r="Q1419" i="1" s="1"/>
  <c r="R1419" i="1"/>
  <c r="P1056" i="1"/>
  <c r="Q1056" i="1" s="1"/>
  <c r="R1056" i="1"/>
  <c r="P999" i="1"/>
  <c r="Q999" i="1" s="1"/>
  <c r="R999" i="1"/>
  <c r="R956" i="1"/>
  <c r="P956" i="1"/>
  <c r="Q956" i="1" s="1"/>
  <c r="P1122" i="1"/>
  <c r="Q1122" i="1" s="1"/>
  <c r="R1122" i="1"/>
  <c r="R804" i="1"/>
  <c r="P804" i="1"/>
  <c r="Q804" i="1" s="1"/>
  <c r="D456" i="10"/>
  <c r="P777" i="1"/>
  <c r="Q777" i="1" s="1"/>
  <c r="R777" i="1"/>
  <c r="R694" i="1"/>
  <c r="P694" i="1"/>
  <c r="Q694" i="1" s="1"/>
  <c r="R635" i="1"/>
  <c r="P635" i="1"/>
  <c r="Q635" i="1" s="1"/>
  <c r="P540" i="1"/>
  <c r="Q540" i="1" s="1"/>
  <c r="R540" i="1"/>
  <c r="R954" i="1"/>
  <c r="P954" i="1"/>
  <c r="Q954" i="1" s="1"/>
  <c r="R725" i="1"/>
  <c r="P725" i="1"/>
  <c r="Q725" i="1" s="1"/>
  <c r="P95" i="1"/>
  <c r="Q95" i="1" s="1"/>
  <c r="R95" i="1"/>
  <c r="R203" i="1"/>
  <c r="P203" i="1"/>
  <c r="Q203" i="1" s="1"/>
  <c r="P293" i="1"/>
  <c r="Q293" i="1" s="1"/>
  <c r="R293" i="1"/>
  <c r="R417" i="1"/>
  <c r="P417" i="1"/>
  <c r="Q417" i="1" s="1"/>
  <c r="P508" i="1"/>
  <c r="Q508" i="1" s="1"/>
  <c r="R508" i="1"/>
  <c r="P729" i="1"/>
  <c r="Q729" i="1" s="1"/>
  <c r="R729" i="1"/>
  <c r="R788" i="1"/>
  <c r="P788" i="1"/>
  <c r="Q788" i="1" s="1"/>
  <c r="R26" i="1"/>
  <c r="P26" i="1"/>
  <c r="Q26" i="1" s="1"/>
  <c r="P71" i="1"/>
  <c r="Q71" i="1" s="1"/>
  <c r="R71" i="1"/>
  <c r="R137" i="1"/>
  <c r="P137" i="1"/>
  <c r="Q137" i="1" s="1"/>
  <c r="P160" i="1"/>
  <c r="Q160" i="1" s="1"/>
  <c r="R160" i="1"/>
  <c r="P282" i="1"/>
  <c r="Q282" i="1" s="1"/>
  <c r="R282" i="1"/>
  <c r="P325" i="1"/>
  <c r="Q325" i="1" s="1"/>
  <c r="R325" i="1"/>
  <c r="R1631" i="1"/>
  <c r="P1631" i="1"/>
  <c r="Q1631" i="1" s="1"/>
  <c r="R1704" i="1"/>
  <c r="P1704" i="1"/>
  <c r="Q1704" i="1" s="1"/>
  <c r="R1398" i="1"/>
  <c r="P1398" i="1"/>
  <c r="Q1398" i="1" s="1"/>
  <c r="R1335" i="1"/>
  <c r="P1335" i="1"/>
  <c r="Q1335" i="1" s="1"/>
  <c r="R1238" i="1"/>
  <c r="P1238" i="1"/>
  <c r="Q1238" i="1" s="1"/>
  <c r="P1145" i="1"/>
  <c r="Q1145" i="1" s="1"/>
  <c r="R1145" i="1"/>
  <c r="R1525" i="1"/>
  <c r="P1525" i="1"/>
  <c r="Q1525" i="1" s="1"/>
  <c r="P1444" i="1"/>
  <c r="Q1444" i="1" s="1"/>
  <c r="R1444" i="1"/>
  <c r="P1251" i="1"/>
  <c r="Q1251" i="1" s="1"/>
  <c r="R1251" i="1"/>
  <c r="R1153" i="1"/>
  <c r="P1153" i="1"/>
  <c r="Q1153" i="1" s="1"/>
  <c r="P1135" i="1"/>
  <c r="Q1135" i="1" s="1"/>
  <c r="R1135" i="1"/>
  <c r="P1182" i="1"/>
  <c r="Q1182" i="1" s="1"/>
  <c r="R1182" i="1"/>
  <c r="P1048" i="1"/>
  <c r="Q1048" i="1" s="1"/>
  <c r="R1048" i="1"/>
  <c r="R1096" i="1"/>
  <c r="P1096" i="1"/>
  <c r="Q1096" i="1" s="1"/>
  <c r="P879" i="1"/>
  <c r="Q879" i="1" s="1"/>
  <c r="R879" i="1"/>
  <c r="R768" i="1"/>
  <c r="P768" i="1"/>
  <c r="Q768" i="1" s="1"/>
  <c r="P526" i="1"/>
  <c r="Q526" i="1" s="1"/>
  <c r="R526" i="1"/>
  <c r="P1254" i="1"/>
  <c r="Q1254" i="1" s="1"/>
  <c r="R1254" i="1"/>
  <c r="R820" i="1"/>
  <c r="P820" i="1"/>
  <c r="Q820" i="1" s="1"/>
  <c r="P717" i="1"/>
  <c r="Q717" i="1" s="1"/>
  <c r="R717" i="1"/>
  <c r="R514" i="1"/>
  <c r="P514" i="1"/>
  <c r="Q514" i="1" s="1"/>
  <c r="P90" i="1"/>
  <c r="Q90" i="1" s="1"/>
  <c r="R90" i="1"/>
  <c r="P1612" i="1"/>
  <c r="Q1612" i="1" s="1"/>
  <c r="R1612" i="1"/>
  <c r="R1521" i="1"/>
  <c r="P1521" i="1"/>
  <c r="Q1521" i="1" s="1"/>
  <c r="R1614" i="1"/>
  <c r="P1614" i="1"/>
  <c r="Q1614" i="1" s="1"/>
  <c r="R1485" i="1"/>
  <c r="P1485" i="1"/>
  <c r="Q1485" i="1" s="1"/>
  <c r="P1415" i="1"/>
  <c r="Q1415" i="1" s="1"/>
  <c r="R1415" i="1"/>
  <c r="P1176" i="1"/>
  <c r="Q1176" i="1" s="1"/>
  <c r="R1176" i="1"/>
  <c r="R1022" i="1"/>
  <c r="P1022" i="1"/>
  <c r="Q1022" i="1" s="1"/>
  <c r="R1417" i="1"/>
  <c r="P1417" i="1"/>
  <c r="Q1417" i="1" s="1"/>
  <c r="P1534" i="1"/>
  <c r="Q1534" i="1" s="1"/>
  <c r="R1534" i="1"/>
  <c r="R1222" i="1"/>
  <c r="P1222" i="1"/>
  <c r="Q1222" i="1" s="1"/>
  <c r="P1423" i="1"/>
  <c r="Q1423" i="1" s="1"/>
  <c r="R1423" i="1"/>
  <c r="P1206" i="1"/>
  <c r="Q1206" i="1" s="1"/>
  <c r="R1206" i="1"/>
  <c r="R1271" i="1"/>
  <c r="P1271" i="1"/>
  <c r="Q1271" i="1" s="1"/>
  <c r="R1049" i="1"/>
  <c r="P1049" i="1"/>
  <c r="Q1049" i="1" s="1"/>
  <c r="R1457" i="1"/>
  <c r="P1457" i="1"/>
  <c r="Q1457" i="1" s="1"/>
  <c r="P986" i="1"/>
  <c r="Q986" i="1" s="1"/>
  <c r="R986" i="1"/>
  <c r="P1126" i="1"/>
  <c r="Q1126" i="1" s="1"/>
  <c r="R1126" i="1"/>
  <c r="P865" i="1"/>
  <c r="Q865" i="1" s="1"/>
  <c r="R865" i="1"/>
  <c r="R698" i="1"/>
  <c r="P698" i="1"/>
  <c r="Q698" i="1" s="1"/>
  <c r="P569" i="1"/>
  <c r="Q569" i="1" s="1"/>
  <c r="R569" i="1"/>
  <c r="P1140" i="1"/>
  <c r="Q1140" i="1" s="1"/>
  <c r="R1140" i="1"/>
  <c r="P940" i="1"/>
  <c r="Q940" i="1" s="1"/>
  <c r="R940" i="1"/>
  <c r="P895" i="1"/>
  <c r="Q895" i="1" s="1"/>
  <c r="R895" i="1"/>
  <c r="P826" i="1"/>
  <c r="Q826" i="1" s="1"/>
  <c r="R826" i="1"/>
  <c r="P766" i="1"/>
  <c r="Q766" i="1" s="1"/>
  <c r="R766" i="1"/>
  <c r="R515" i="1"/>
  <c r="P515" i="1"/>
  <c r="Q515" i="1" s="1"/>
  <c r="P198" i="1"/>
  <c r="Q198" i="1" s="1"/>
  <c r="R198" i="1"/>
  <c r="P220" i="1"/>
  <c r="Q220" i="1" s="1"/>
  <c r="R220" i="1"/>
  <c r="R332" i="1"/>
  <c r="P332" i="1"/>
  <c r="Q332" i="1" s="1"/>
  <c r="R399" i="1"/>
  <c r="P399" i="1"/>
  <c r="Q399" i="1" s="1"/>
  <c r="P420" i="1"/>
  <c r="Q420" i="1" s="1"/>
  <c r="R420" i="1"/>
  <c r="P464" i="1"/>
  <c r="Q464" i="1" s="1"/>
  <c r="R464" i="1"/>
  <c r="R718" i="1"/>
  <c r="P718" i="1"/>
  <c r="Q718" i="1" s="1"/>
  <c r="R772" i="1"/>
  <c r="P772" i="1"/>
  <c r="Q772" i="1" s="1"/>
  <c r="R918" i="1"/>
  <c r="P918" i="1"/>
  <c r="Q918" i="1" s="1"/>
  <c r="P130" i="1"/>
  <c r="Q130" i="1" s="1"/>
  <c r="R130" i="1"/>
  <c r="R346" i="1"/>
  <c r="P346" i="1"/>
  <c r="Q346" i="1" s="1"/>
  <c r="R483" i="1"/>
  <c r="P483" i="1"/>
  <c r="Q483" i="1" s="1"/>
  <c r="P353" i="1"/>
  <c r="Q353" i="1" s="1"/>
  <c r="R353" i="1"/>
  <c r="P781" i="1"/>
  <c r="Q781" i="1" s="1"/>
  <c r="R781" i="1"/>
  <c r="R443" i="1"/>
  <c r="P443" i="1"/>
  <c r="Q443" i="1" s="1"/>
  <c r="R567" i="1"/>
  <c r="P567" i="1"/>
  <c r="Q567" i="1" s="1"/>
  <c r="R2030" i="1"/>
  <c r="P2030" i="1"/>
  <c r="Q2030" i="1" s="1"/>
  <c r="R1994" i="1"/>
  <c r="P1994" i="1"/>
  <c r="Q1994" i="1" s="1"/>
  <c r="R2024" i="1"/>
  <c r="P2024" i="1"/>
  <c r="Q2024" i="1" s="1"/>
  <c r="R2057" i="1"/>
  <c r="P2057" i="1"/>
  <c r="Q2057" i="1" s="1"/>
  <c r="R2027" i="1"/>
  <c r="P2027" i="1"/>
  <c r="Q2027" i="1" s="1"/>
  <c r="P1898" i="1"/>
  <c r="Q1898" i="1" s="1"/>
  <c r="R1898" i="1"/>
  <c r="R1901" i="1"/>
  <c r="P1901" i="1"/>
  <c r="Q1901" i="1" s="1"/>
  <c r="P1933" i="1"/>
  <c r="Q1933" i="1" s="1"/>
  <c r="R1933" i="1"/>
  <c r="P1745" i="1"/>
  <c r="Q1745" i="1" s="1"/>
  <c r="R1745" i="1"/>
  <c r="R1821" i="1"/>
  <c r="P1821" i="1"/>
  <c r="Q1821" i="1" s="1"/>
  <c r="P1714" i="1"/>
  <c r="Q1714" i="1" s="1"/>
  <c r="R1714" i="1"/>
  <c r="R1541" i="1"/>
  <c r="P1541" i="1"/>
  <c r="Q1541" i="1" s="1"/>
  <c r="P1743" i="1"/>
  <c r="Q1743" i="1" s="1"/>
  <c r="R1743" i="1"/>
  <c r="R1665" i="1"/>
  <c r="P1665" i="1"/>
  <c r="Q1665" i="1" s="1"/>
  <c r="P1623" i="1"/>
  <c r="Q1623" i="1" s="1"/>
  <c r="R1623" i="1"/>
  <c r="R1648" i="1"/>
  <c r="P1648" i="1"/>
  <c r="Q1648" i="1" s="1"/>
  <c r="R2060" i="1"/>
  <c r="P2060" i="1"/>
  <c r="Q2060" i="1" s="1"/>
  <c r="R2078" i="1"/>
  <c r="P2078" i="1"/>
  <c r="Q2078" i="1" s="1"/>
  <c r="R1896" i="1"/>
  <c r="P1896" i="1"/>
  <c r="Q1896" i="1" s="1"/>
  <c r="R1817" i="1"/>
  <c r="P1817" i="1"/>
  <c r="Q1817" i="1" s="1"/>
  <c r="P1861" i="1"/>
  <c r="Q1861" i="1" s="1"/>
  <c r="R1861" i="1"/>
  <c r="P1730" i="1"/>
  <c r="Q1730" i="1" s="1"/>
  <c r="R1730" i="1"/>
  <c r="R1805" i="1"/>
  <c r="P1805" i="1"/>
  <c r="Q1805" i="1" s="1"/>
  <c r="P1709" i="1"/>
  <c r="Q1709" i="1" s="1"/>
  <c r="R1709" i="1"/>
  <c r="R1567" i="1"/>
  <c r="P1567" i="1"/>
  <c r="Q1567" i="1" s="1"/>
  <c r="R1772" i="1"/>
  <c r="P1772" i="1"/>
  <c r="Q1772" i="1" s="1"/>
  <c r="R1672" i="1"/>
  <c r="P1672" i="1"/>
  <c r="Q1672" i="1" s="1"/>
  <c r="P1570" i="1"/>
  <c r="Q1570" i="1" s="1"/>
  <c r="R1570" i="1"/>
  <c r="R1854" i="1"/>
  <c r="P1854" i="1"/>
  <c r="Q1854" i="1" s="1"/>
  <c r="R1888" i="1"/>
  <c r="P1888" i="1"/>
  <c r="Q1888" i="1" s="1"/>
  <c r="R1847" i="1"/>
  <c r="P1847" i="1"/>
  <c r="Q1847" i="1" s="1"/>
  <c r="P1742" i="1"/>
  <c r="Q1742" i="1" s="1"/>
  <c r="R1742" i="1"/>
  <c r="R1537" i="1"/>
  <c r="P1537" i="1"/>
  <c r="Q1537" i="1" s="1"/>
  <c r="R2052" i="1"/>
  <c r="P2052" i="1"/>
  <c r="Q2052" i="1" s="1"/>
  <c r="P1983" i="1"/>
  <c r="Q1983" i="1" s="1"/>
  <c r="R1983" i="1"/>
  <c r="P2032" i="1"/>
  <c r="Q2032" i="1" s="1"/>
  <c r="R2032" i="1"/>
  <c r="P1974" i="1"/>
  <c r="Q1974" i="1" s="1"/>
  <c r="R1974" i="1"/>
  <c r="P1867" i="1"/>
  <c r="Q1867" i="1" s="1"/>
  <c r="R1867" i="1"/>
  <c r="R1820" i="1"/>
  <c r="P1820" i="1"/>
  <c r="Q1820" i="1" s="1"/>
  <c r="R1784" i="1"/>
  <c r="P1784" i="1"/>
  <c r="Q1784" i="1" s="1"/>
  <c r="P1727" i="1"/>
  <c r="Q1727" i="1" s="1"/>
  <c r="R1727" i="1"/>
  <c r="P1645" i="1"/>
  <c r="Q1645" i="1" s="1"/>
  <c r="R1645" i="1"/>
  <c r="R1599" i="1"/>
  <c r="P1599" i="1"/>
  <c r="Q1599" i="1" s="1"/>
  <c r="P1712" i="1"/>
  <c r="Q1712" i="1" s="1"/>
  <c r="R1712" i="1"/>
  <c r="P1642" i="1"/>
  <c r="Q1642" i="1" s="1"/>
  <c r="R1642" i="1"/>
  <c r="P1591" i="1"/>
  <c r="Q1591" i="1" s="1"/>
  <c r="R1591" i="1"/>
  <c r="P1685" i="1"/>
  <c r="Q1685" i="1" s="1"/>
  <c r="R1685" i="1"/>
  <c r="R1394" i="1"/>
  <c r="P1394" i="1"/>
  <c r="Q1394" i="1" s="1"/>
  <c r="R1313" i="1"/>
  <c r="P1313" i="1"/>
  <c r="Q1313" i="1" s="1"/>
  <c r="R1262" i="1"/>
  <c r="P1262" i="1"/>
  <c r="Q1262" i="1" s="1"/>
  <c r="R1213" i="1"/>
  <c r="P1213" i="1"/>
  <c r="Q1213" i="1" s="1"/>
  <c r="P1065" i="1"/>
  <c r="Q1065" i="1" s="1"/>
  <c r="R1065" i="1"/>
  <c r="P1015" i="1"/>
  <c r="Q1015" i="1" s="1"/>
  <c r="R1015" i="1"/>
  <c r="P1507" i="1"/>
  <c r="Q1507" i="1" s="1"/>
  <c r="R1507" i="1"/>
  <c r="R1351" i="1"/>
  <c r="P1351" i="1"/>
  <c r="Q1351" i="1" s="1"/>
  <c r="R1248" i="1"/>
  <c r="P1248" i="1"/>
  <c r="Q1248" i="1" s="1"/>
  <c r="R1439" i="1"/>
  <c r="P1439" i="1"/>
  <c r="Q1439" i="1" s="1"/>
  <c r="P1252" i="1"/>
  <c r="Q1252" i="1" s="1"/>
  <c r="R1252" i="1"/>
  <c r="R1164" i="1"/>
  <c r="P1164" i="1"/>
  <c r="Q1164" i="1" s="1"/>
  <c r="P1462" i="1"/>
  <c r="Q1462" i="1" s="1"/>
  <c r="R1462" i="1"/>
  <c r="P1218" i="1"/>
  <c r="Q1218" i="1" s="1"/>
  <c r="R1218" i="1"/>
  <c r="P978" i="1"/>
  <c r="Q978" i="1" s="1"/>
  <c r="R978" i="1"/>
  <c r="P1110" i="1"/>
  <c r="Q1110" i="1" s="1"/>
  <c r="R1110" i="1"/>
  <c r="R1041" i="1"/>
  <c r="P1041" i="1"/>
  <c r="Q1041" i="1" s="1"/>
  <c r="P961" i="1"/>
  <c r="Q961" i="1" s="1"/>
  <c r="R961" i="1"/>
  <c r="P889" i="1"/>
  <c r="Q889" i="1" s="1"/>
  <c r="R889" i="1"/>
  <c r="P607" i="1"/>
  <c r="Q607" i="1" s="1"/>
  <c r="R607" i="1"/>
  <c r="R971" i="1"/>
  <c r="P971" i="1"/>
  <c r="Q971" i="1" s="1"/>
  <c r="P819" i="1"/>
  <c r="Q819" i="1" s="1"/>
  <c r="R819" i="1"/>
  <c r="P785" i="1"/>
  <c r="Q785" i="1" s="1"/>
  <c r="R785" i="1"/>
  <c r="R714" i="1"/>
  <c r="P714" i="1"/>
  <c r="Q714" i="1" s="1"/>
  <c r="P626" i="1"/>
  <c r="Q626" i="1" s="1"/>
  <c r="R626" i="1"/>
  <c r="P538" i="1"/>
  <c r="Q538" i="1" s="1"/>
  <c r="R538" i="1"/>
  <c r="R54" i="1"/>
  <c r="P54" i="1"/>
  <c r="Q54" i="1" s="1"/>
  <c r="R87" i="1"/>
  <c r="P87" i="1"/>
  <c r="Q87" i="1" s="1"/>
  <c r="R120" i="1"/>
  <c r="P120" i="1"/>
  <c r="Q120" i="1" s="1"/>
  <c r="P176" i="1"/>
  <c r="Q176" i="1" s="1"/>
  <c r="R176" i="1"/>
  <c r="R256" i="1"/>
  <c r="P256" i="1"/>
  <c r="Q256" i="1" s="1"/>
  <c r="P309" i="1"/>
  <c r="Q309" i="1" s="1"/>
  <c r="R309" i="1"/>
  <c r="P404" i="1"/>
  <c r="Q404" i="1" s="1"/>
  <c r="R404" i="1"/>
  <c r="R447" i="1"/>
  <c r="P447" i="1"/>
  <c r="Q447" i="1" s="1"/>
  <c r="P557" i="1"/>
  <c r="Q557" i="1" s="1"/>
  <c r="R557" i="1"/>
  <c r="P770" i="1"/>
  <c r="Q770" i="1" s="1"/>
  <c r="R770" i="1"/>
  <c r="R959" i="1"/>
  <c r="P959" i="1"/>
  <c r="Q959" i="1" s="1"/>
  <c r="P155" i="1"/>
  <c r="Q155" i="1" s="1"/>
  <c r="R155" i="1"/>
  <c r="P216" i="1"/>
  <c r="Q216" i="1" s="1"/>
  <c r="R216" i="1"/>
  <c r="R288" i="1"/>
  <c r="P288" i="1"/>
  <c r="Q288" i="1" s="1"/>
  <c r="R441" i="1"/>
  <c r="P441" i="1"/>
  <c r="Q441" i="1" s="1"/>
  <c r="R623" i="1"/>
  <c r="P623" i="1"/>
  <c r="Q623" i="1" s="1"/>
  <c r="R1518" i="1"/>
  <c r="P1518" i="1"/>
  <c r="Q1518" i="1" s="1"/>
  <c r="R1498" i="1"/>
  <c r="P1498" i="1"/>
  <c r="Q1498" i="1" s="1"/>
  <c r="P1459" i="1"/>
  <c r="Q1459" i="1" s="1"/>
  <c r="R1459" i="1"/>
  <c r="R1436" i="1"/>
  <c r="P1436" i="1"/>
  <c r="Q1436" i="1" s="1"/>
  <c r="R1307" i="1"/>
  <c r="P1307" i="1"/>
  <c r="Q1307" i="1" s="1"/>
  <c r="R1186" i="1"/>
  <c r="P1186" i="1"/>
  <c r="Q1186" i="1" s="1"/>
  <c r="P1088" i="1"/>
  <c r="Q1088" i="1" s="1"/>
  <c r="R1088" i="1"/>
  <c r="R994" i="1"/>
  <c r="P994" i="1"/>
  <c r="Q994" i="1" s="1"/>
  <c r="R1455" i="1"/>
  <c r="P1455" i="1"/>
  <c r="Q1455" i="1" s="1"/>
  <c r="P1432" i="1"/>
  <c r="Q1432" i="1" s="1"/>
  <c r="R1432" i="1"/>
  <c r="R1493" i="1"/>
  <c r="P1493" i="1"/>
  <c r="Q1493" i="1" s="1"/>
  <c r="R1324" i="1"/>
  <c r="P1324" i="1"/>
  <c r="Q1324" i="1" s="1"/>
  <c r="P1242" i="1"/>
  <c r="Q1242" i="1" s="1"/>
  <c r="R1242" i="1"/>
  <c r="R1132" i="1"/>
  <c r="P1132" i="1"/>
  <c r="Q1132" i="1" s="1"/>
  <c r="P1286" i="1"/>
  <c r="Q1286" i="1" s="1"/>
  <c r="R1286" i="1"/>
  <c r="R1199" i="1"/>
  <c r="P1199" i="1"/>
  <c r="Q1199" i="1" s="1"/>
  <c r="P1290" i="1"/>
  <c r="Q1290" i="1" s="1"/>
  <c r="R1290" i="1"/>
  <c r="P1050" i="1"/>
  <c r="Q1050" i="1" s="1"/>
  <c r="R1050" i="1"/>
  <c r="P997" i="1"/>
  <c r="Q997" i="1" s="1"/>
  <c r="R997" i="1"/>
  <c r="R1055" i="1"/>
  <c r="P1055" i="1"/>
  <c r="Q1055" i="1" s="1"/>
  <c r="P950" i="1"/>
  <c r="Q950" i="1" s="1"/>
  <c r="R950" i="1"/>
  <c r="R976" i="1"/>
  <c r="P976" i="1"/>
  <c r="Q976" i="1" s="1"/>
  <c r="R799" i="1"/>
  <c r="P799" i="1"/>
  <c r="Q799" i="1" s="1"/>
  <c r="R773" i="1"/>
  <c r="P773" i="1"/>
  <c r="Q773" i="1" s="1"/>
  <c r="P664" i="1"/>
  <c r="Q664" i="1" s="1"/>
  <c r="R664" i="1"/>
  <c r="P629" i="1"/>
  <c r="Q629" i="1" s="1"/>
  <c r="R629" i="1"/>
  <c r="P1144" i="1"/>
  <c r="Q1144" i="1" s="1"/>
  <c r="R1144" i="1"/>
  <c r="P830" i="1"/>
  <c r="Q830" i="1" s="1"/>
  <c r="R830" i="1"/>
  <c r="R604" i="1"/>
  <c r="P604" i="1"/>
  <c r="Q604" i="1" s="1"/>
  <c r="R167" i="1"/>
  <c r="P167" i="1"/>
  <c r="Q167" i="1" s="1"/>
  <c r="R205" i="1"/>
  <c r="P205" i="1"/>
  <c r="Q205" i="1" s="1"/>
  <c r="R295" i="1"/>
  <c r="P295" i="1"/>
  <c r="Q295" i="1" s="1"/>
  <c r="R438" i="1"/>
  <c r="P438" i="1"/>
  <c r="Q438" i="1" s="1"/>
  <c r="P638" i="1"/>
  <c r="Q638" i="1" s="1"/>
  <c r="R638" i="1"/>
  <c r="R734" i="1"/>
  <c r="P734" i="1"/>
  <c r="Q734" i="1" s="1"/>
  <c r="P791" i="1"/>
  <c r="Q791" i="1" s="1"/>
  <c r="R791" i="1"/>
  <c r="P33" i="1"/>
  <c r="Q33" i="1" s="1"/>
  <c r="R33" i="1"/>
  <c r="R100" i="1"/>
  <c r="P100" i="1"/>
  <c r="Q100" i="1" s="1"/>
  <c r="R142" i="1"/>
  <c r="P142" i="1"/>
  <c r="Q142" i="1" s="1"/>
  <c r="R162" i="1"/>
  <c r="P162" i="1"/>
  <c r="Q162" i="1" s="1"/>
  <c r="R302" i="1"/>
  <c r="P302" i="1"/>
  <c r="Q302" i="1" s="1"/>
  <c r="R373" i="1"/>
  <c r="P373" i="1"/>
  <c r="Q373" i="1" s="1"/>
  <c r="R1596" i="1"/>
  <c r="P1596" i="1"/>
  <c r="Q1596" i="1" s="1"/>
  <c r="R1527" i="1"/>
  <c r="P1527" i="1"/>
  <c r="Q1527" i="1" s="1"/>
  <c r="R1390" i="1"/>
  <c r="P1390" i="1"/>
  <c r="Q1390" i="1" s="1"/>
  <c r="R1293" i="1"/>
  <c r="P1293" i="1"/>
  <c r="Q1293" i="1" s="1"/>
  <c r="R1233" i="1"/>
  <c r="P1233" i="1"/>
  <c r="Q1233" i="1" s="1"/>
  <c r="P1123" i="1"/>
  <c r="Q1123" i="1" s="1"/>
  <c r="R1123" i="1"/>
  <c r="R1506" i="1"/>
  <c r="P1506" i="1"/>
  <c r="Q1506" i="1" s="1"/>
  <c r="R1388" i="1"/>
  <c r="P1388" i="1"/>
  <c r="Q1388" i="1" s="1"/>
  <c r="P1195" i="1"/>
  <c r="Q1195" i="1" s="1"/>
  <c r="R1195" i="1"/>
  <c r="R1338" i="1"/>
  <c r="P1338" i="1"/>
  <c r="Q1338" i="1" s="1"/>
  <c r="P1464" i="1"/>
  <c r="Q1464" i="1" s="1"/>
  <c r="R1464" i="1"/>
  <c r="R1044" i="1"/>
  <c r="P1044" i="1"/>
  <c r="Q1044" i="1" s="1"/>
  <c r="P1012" i="1"/>
  <c r="Q1012" i="1" s="1"/>
  <c r="R1012" i="1"/>
  <c r="P836" i="1"/>
  <c r="Q836" i="1" s="1"/>
  <c r="R836" i="1"/>
  <c r="P749" i="1"/>
  <c r="Q749" i="1" s="1"/>
  <c r="R749" i="1"/>
  <c r="P519" i="1"/>
  <c r="Q519" i="1" s="1"/>
  <c r="R519" i="1"/>
  <c r="P1246" i="1"/>
  <c r="Q1246" i="1" s="1"/>
  <c r="R1246" i="1"/>
  <c r="P818" i="1"/>
  <c r="Q818" i="1" s="1"/>
  <c r="R818" i="1"/>
  <c r="R644" i="1"/>
  <c r="P644" i="1"/>
  <c r="Q644" i="1" s="1"/>
  <c r="P17" i="1"/>
  <c r="Q17" i="1" s="1"/>
  <c r="R17" i="1"/>
  <c r="R122" i="1"/>
  <c r="P122" i="1"/>
  <c r="Q122" i="1" s="1"/>
  <c r="P1600" i="1"/>
  <c r="Q1600" i="1" s="1"/>
  <c r="R1600" i="1"/>
  <c r="R1768" i="1"/>
  <c r="P1768" i="1"/>
  <c r="Q1768" i="1" s="1"/>
  <c r="R1607" i="1"/>
  <c r="P1607" i="1"/>
  <c r="Q1607" i="1" s="1"/>
  <c r="R1469" i="1"/>
  <c r="P1469" i="1"/>
  <c r="Q1469" i="1" s="1"/>
  <c r="P1400" i="1"/>
  <c r="Q1400" i="1" s="1"/>
  <c r="R1400" i="1"/>
  <c r="P1158" i="1"/>
  <c r="Q1158" i="1" s="1"/>
  <c r="R1158" i="1"/>
  <c r="P1010" i="1"/>
  <c r="Q1010" i="1" s="1"/>
  <c r="R1010" i="1"/>
  <c r="P1545" i="1"/>
  <c r="Q1545" i="1" s="1"/>
  <c r="R1545" i="1"/>
  <c r="R1401" i="1"/>
  <c r="P1401" i="1"/>
  <c r="Q1401" i="1" s="1"/>
  <c r="P1384" i="1"/>
  <c r="Q1384" i="1" s="1"/>
  <c r="R1384" i="1"/>
  <c r="P1188" i="1"/>
  <c r="Q1188" i="1" s="1"/>
  <c r="R1188" i="1"/>
  <c r="P1285" i="1"/>
  <c r="Q1285" i="1" s="1"/>
  <c r="R1285" i="1"/>
  <c r="P1202" i="1"/>
  <c r="Q1202" i="1" s="1"/>
  <c r="R1202" i="1"/>
  <c r="P1139" i="1"/>
  <c r="Q1139" i="1" s="1"/>
  <c r="R1139" i="1"/>
  <c r="P1039" i="1"/>
  <c r="Q1039" i="1" s="1"/>
  <c r="R1039" i="1"/>
  <c r="R1447" i="1"/>
  <c r="P1447" i="1"/>
  <c r="Q1447" i="1" s="1"/>
  <c r="R974" i="1"/>
  <c r="P974" i="1"/>
  <c r="Q974" i="1" s="1"/>
  <c r="R1018" i="1"/>
  <c r="P1018" i="1"/>
  <c r="Q1018" i="1" s="1"/>
  <c r="P852" i="1"/>
  <c r="Q852" i="1" s="1"/>
  <c r="R852" i="1"/>
  <c r="R689" i="1"/>
  <c r="P689" i="1"/>
  <c r="Q689" i="1" s="1"/>
  <c r="P553" i="1"/>
  <c r="Q553" i="1" s="1"/>
  <c r="R553" i="1"/>
  <c r="P1051" i="1"/>
  <c r="Q1051" i="1" s="1"/>
  <c r="R1051" i="1"/>
  <c r="R934" i="1"/>
  <c r="P934" i="1"/>
  <c r="Q934" i="1" s="1"/>
  <c r="R890" i="1"/>
  <c r="P890" i="1"/>
  <c r="Q890" i="1" s="1"/>
  <c r="R823" i="1"/>
  <c r="P823" i="1"/>
  <c r="Q823" i="1" s="1"/>
  <c r="P756" i="1"/>
  <c r="Q756" i="1" s="1"/>
  <c r="R756" i="1"/>
  <c r="R636" i="1"/>
  <c r="P636" i="1"/>
  <c r="Q636" i="1" s="1"/>
  <c r="R61" i="1"/>
  <c r="P61" i="1"/>
  <c r="Q61" i="1" s="1"/>
  <c r="P204" i="1"/>
  <c r="Q204" i="1" s="1"/>
  <c r="R204" i="1"/>
  <c r="R225" i="1"/>
  <c r="P225" i="1"/>
  <c r="Q225" i="1" s="1"/>
  <c r="P336" i="1"/>
  <c r="Q336" i="1" s="1"/>
  <c r="R336" i="1"/>
  <c r="R405" i="1"/>
  <c r="P405" i="1"/>
  <c r="Q405" i="1" s="1"/>
  <c r="R431" i="1"/>
  <c r="P431" i="1"/>
  <c r="Q431" i="1" s="1"/>
  <c r="P481" i="1"/>
  <c r="Q481" i="1" s="1"/>
  <c r="R481" i="1"/>
  <c r="P779" i="1"/>
  <c r="Q779" i="1" s="1"/>
  <c r="R779" i="1"/>
  <c r="R929" i="1"/>
  <c r="P929" i="1"/>
  <c r="Q929" i="1" s="1"/>
  <c r="R139" i="1"/>
  <c r="P139" i="1"/>
  <c r="Q139" i="1" s="1"/>
  <c r="R354" i="1"/>
  <c r="P354" i="1"/>
  <c r="Q354" i="1" s="1"/>
  <c r="R407" i="1"/>
  <c r="P407" i="1"/>
  <c r="Q407" i="1" s="1"/>
  <c r="R547" i="1"/>
  <c r="P547" i="1"/>
  <c r="Q547" i="1" s="1"/>
  <c r="P469" i="1"/>
  <c r="Q469" i="1" s="1"/>
  <c r="R469" i="1"/>
  <c r="P374" i="1"/>
  <c r="Q374" i="1" s="1"/>
  <c r="R374" i="1"/>
  <c r="R602" i="1"/>
  <c r="P602" i="1"/>
  <c r="Q602" i="1" s="1"/>
  <c r="P625" i="1"/>
  <c r="Q625" i="1" s="1"/>
  <c r="R625" i="1"/>
  <c r="R878" i="1"/>
  <c r="P878" i="1"/>
  <c r="Q878" i="1" s="1"/>
  <c r="R2079" i="1"/>
  <c r="P2079" i="1"/>
  <c r="Q2079" i="1" s="1"/>
  <c r="R2022" i="1"/>
  <c r="P2022" i="1"/>
  <c r="Q2022" i="1" s="1"/>
  <c r="R2007" i="1"/>
  <c r="P2007" i="1"/>
  <c r="Q2007" i="1" s="1"/>
  <c r="P1948" i="1"/>
  <c r="Q1948" i="1" s="1"/>
  <c r="R1948" i="1"/>
  <c r="P1978" i="1"/>
  <c r="Q1978" i="1" s="1"/>
  <c r="R1978" i="1"/>
  <c r="R2012" i="1"/>
  <c r="P2012" i="1"/>
  <c r="Q2012" i="1" s="1"/>
  <c r="R1894" i="1"/>
  <c r="P1894" i="1"/>
  <c r="Q1894" i="1" s="1"/>
  <c r="P1879" i="1"/>
  <c r="Q1879" i="1" s="1"/>
  <c r="R1879" i="1"/>
  <c r="R1848" i="1"/>
  <c r="P1848" i="1"/>
  <c r="Q1848" i="1" s="1"/>
  <c r="P1729" i="1"/>
  <c r="Q1729" i="1" s="1"/>
  <c r="R1729" i="1"/>
  <c r="P1806" i="1"/>
  <c r="Q1806" i="1" s="1"/>
  <c r="R1806" i="1"/>
  <c r="P1722" i="1"/>
  <c r="Q1722" i="1" s="1"/>
  <c r="R1722" i="1"/>
  <c r="R1539" i="1"/>
  <c r="P1539" i="1"/>
  <c r="Q1539" i="1" s="1"/>
  <c r="P1666" i="1"/>
  <c r="Q1666" i="1" s="1"/>
  <c r="R1666" i="1"/>
  <c r="R1628" i="1"/>
  <c r="P1628" i="1"/>
  <c r="Q1628" i="1" s="1"/>
  <c r="P1530" i="1"/>
  <c r="Q1530" i="1" s="1"/>
  <c r="R1530" i="1"/>
  <c r="P1565" i="1"/>
  <c r="Q1565" i="1" s="1"/>
  <c r="R1565" i="1"/>
  <c r="R2056" i="1"/>
  <c r="P2056" i="1"/>
  <c r="Q2056" i="1" s="1"/>
  <c r="R2008" i="1"/>
  <c r="P2008" i="1"/>
  <c r="Q2008" i="1" s="1"/>
  <c r="R1870" i="1"/>
  <c r="P1870" i="1"/>
  <c r="Q1870" i="1" s="1"/>
  <c r="R1796" i="1"/>
  <c r="P1796" i="1"/>
  <c r="Q1796" i="1" s="1"/>
  <c r="P1845" i="1"/>
  <c r="Q1845" i="1" s="1"/>
  <c r="R1845" i="1"/>
  <c r="P1903" i="1"/>
  <c r="Q1903" i="1" s="1"/>
  <c r="R1903" i="1"/>
  <c r="P1773" i="1"/>
  <c r="Q1773" i="1" s="1"/>
  <c r="R1773" i="1"/>
  <c r="P1874" i="1"/>
  <c r="Q1874" i="1" s="1"/>
  <c r="R1874" i="1"/>
  <c r="R1615" i="1"/>
  <c r="P1615" i="1"/>
  <c r="Q1615" i="1" s="1"/>
  <c r="R1561" i="1"/>
  <c r="P1561" i="1"/>
  <c r="Q1561" i="1" s="1"/>
  <c r="R1767" i="1"/>
  <c r="P1767" i="1"/>
  <c r="Q1767" i="1" s="1"/>
  <c r="P1667" i="1"/>
  <c r="Q1667" i="1" s="1"/>
  <c r="R1667" i="1"/>
  <c r="R2023" i="1"/>
  <c r="P2023" i="1"/>
  <c r="Q2023" i="1" s="1"/>
  <c r="R1985" i="1"/>
  <c r="P1985" i="1"/>
  <c r="Q1985" i="1" s="1"/>
  <c r="R1938" i="1"/>
  <c r="P1938" i="1"/>
  <c r="Q1938" i="1" s="1"/>
  <c r="R1836" i="1"/>
  <c r="P1836" i="1"/>
  <c r="Q1836" i="1" s="1"/>
  <c r="R1801" i="1"/>
  <c r="P1801" i="1"/>
  <c r="Q1801" i="1" s="1"/>
  <c r="P1775" i="1"/>
  <c r="Q1775" i="1" s="1"/>
  <c r="R1775" i="1"/>
  <c r="D1291" i="10"/>
  <c r="F1291" i="10" s="1"/>
  <c r="R1644" i="1"/>
  <c r="R1532" i="1"/>
  <c r="P1532" i="1"/>
  <c r="Q1532" i="1" s="1"/>
  <c r="P2039" i="1"/>
  <c r="Q2039" i="1" s="1"/>
  <c r="R2039" i="1"/>
  <c r="P2043" i="1"/>
  <c r="Q2043" i="1" s="1"/>
  <c r="R2043" i="1"/>
  <c r="R1992" i="1"/>
  <c r="P1992" i="1"/>
  <c r="Q1992" i="1" s="1"/>
  <c r="R1910" i="1"/>
  <c r="P1910" i="1"/>
  <c r="Q1910" i="1" s="1"/>
  <c r="R1859" i="1"/>
  <c r="P1859" i="1"/>
  <c r="Q1859" i="1" s="1"/>
  <c r="P1897" i="1"/>
  <c r="Q1897" i="1" s="1"/>
  <c r="R1897" i="1"/>
  <c r="R1776" i="1"/>
  <c r="P1776" i="1"/>
  <c r="Q1776" i="1" s="1"/>
  <c r="P1710" i="1"/>
  <c r="Q1710" i="1" s="1"/>
  <c r="R1710" i="1"/>
  <c r="P1635" i="1"/>
  <c r="Q1635" i="1" s="1"/>
  <c r="R1635" i="1"/>
  <c r="P1594" i="1"/>
  <c r="Q1594" i="1" s="1"/>
  <c r="R1594" i="1"/>
  <c r="R1707" i="1"/>
  <c r="P1707" i="1"/>
  <c r="Q1707" i="1" s="1"/>
  <c r="R1633" i="1"/>
  <c r="P1633" i="1"/>
  <c r="Q1633" i="1" s="1"/>
  <c r="P1582" i="1"/>
  <c r="Q1582" i="1" s="1"/>
  <c r="R1582" i="1"/>
  <c r="P1551" i="1"/>
  <c r="Q1551" i="1" s="1"/>
  <c r="R1551" i="1"/>
  <c r="P1386" i="1"/>
  <c r="Q1386" i="1" s="1"/>
  <c r="R1386" i="1"/>
  <c r="P1289" i="1"/>
  <c r="Q1289" i="1" s="1"/>
  <c r="R1289" i="1"/>
  <c r="R1257" i="1"/>
  <c r="P1257" i="1"/>
  <c r="Q1257" i="1" s="1"/>
  <c r="R1138" i="1"/>
  <c r="P1138" i="1"/>
  <c r="Q1138" i="1" s="1"/>
  <c r="P1063" i="1"/>
  <c r="Q1063" i="1" s="1"/>
  <c r="R1063" i="1"/>
  <c r="R1505" i="1"/>
  <c r="P1505" i="1"/>
  <c r="Q1505" i="1" s="1"/>
  <c r="R1347" i="1"/>
  <c r="P1347" i="1"/>
  <c r="Q1347" i="1" s="1"/>
  <c r="R1198" i="1"/>
  <c r="P1198" i="1"/>
  <c r="Q1198" i="1" s="1"/>
  <c r="R1337" i="1"/>
  <c r="P1337" i="1"/>
  <c r="Q1337" i="1" s="1"/>
  <c r="R1247" i="1"/>
  <c r="P1247" i="1"/>
  <c r="Q1247" i="1" s="1"/>
  <c r="P1157" i="1"/>
  <c r="Q1157" i="1" s="1"/>
  <c r="R1157" i="1"/>
  <c r="R1365" i="1"/>
  <c r="P1365" i="1"/>
  <c r="Q1365" i="1" s="1"/>
  <c r="R1214" i="1"/>
  <c r="P1214" i="1"/>
  <c r="Q1214" i="1" s="1"/>
  <c r="R1446" i="1"/>
  <c r="P1446" i="1"/>
  <c r="Q1446" i="1" s="1"/>
  <c r="R1101" i="1"/>
  <c r="P1101" i="1"/>
  <c r="Q1101" i="1" s="1"/>
  <c r="P1036" i="1"/>
  <c r="Q1036" i="1" s="1"/>
  <c r="R1036" i="1"/>
  <c r="P1517" i="1"/>
  <c r="Q1517" i="1" s="1"/>
  <c r="R1517" i="1"/>
  <c r="P860" i="1"/>
  <c r="Q860" i="1" s="1"/>
  <c r="R860" i="1"/>
  <c r="R792" i="1"/>
  <c r="P792" i="1"/>
  <c r="Q792" i="1" s="1"/>
  <c r="P531" i="1"/>
  <c r="Q531" i="1" s="1"/>
  <c r="R531" i="1"/>
  <c r="P927" i="1"/>
  <c r="Q927" i="1" s="1"/>
  <c r="R927" i="1"/>
  <c r="R807" i="1"/>
  <c r="P807" i="1"/>
  <c r="Q807" i="1" s="1"/>
  <c r="R780" i="1"/>
  <c r="P780" i="1"/>
  <c r="Q780" i="1" s="1"/>
  <c r="P699" i="1"/>
  <c r="Q699" i="1" s="1"/>
  <c r="R699" i="1"/>
  <c r="P619" i="1"/>
  <c r="Q619" i="1" s="1"/>
  <c r="R619" i="1"/>
  <c r="P537" i="1"/>
  <c r="Q537" i="1" s="1"/>
  <c r="R537" i="1"/>
  <c r="P63" i="1"/>
  <c r="Q63" i="1" s="1"/>
  <c r="R63" i="1"/>
  <c r="P103" i="1"/>
  <c r="Q103" i="1" s="1"/>
  <c r="R103" i="1"/>
  <c r="P140" i="1"/>
  <c r="Q140" i="1" s="1"/>
  <c r="R140" i="1"/>
  <c r="R238" i="1"/>
  <c r="P238" i="1"/>
  <c r="Q238" i="1" s="1"/>
  <c r="R261" i="1"/>
  <c r="P261" i="1"/>
  <c r="Q261" i="1" s="1"/>
  <c r="R312" i="1"/>
  <c r="P312" i="1"/>
  <c r="Q312" i="1" s="1"/>
  <c r="R433" i="1"/>
  <c r="P433" i="1"/>
  <c r="Q433" i="1" s="1"/>
  <c r="R480" i="1"/>
  <c r="P480" i="1"/>
  <c r="Q480" i="1" s="1"/>
  <c r="R600" i="1"/>
  <c r="P600" i="1"/>
  <c r="Q600" i="1" s="1"/>
  <c r="P798" i="1"/>
  <c r="Q798" i="1" s="1"/>
  <c r="R798" i="1"/>
  <c r="P52" i="1"/>
  <c r="Q52" i="1" s="1"/>
  <c r="R52" i="1"/>
  <c r="P182" i="1"/>
  <c r="Q182" i="1" s="1"/>
  <c r="R182" i="1"/>
  <c r="P233" i="1"/>
  <c r="Q233" i="1" s="1"/>
  <c r="R233" i="1"/>
  <c r="P292" i="1"/>
  <c r="Q292" i="1" s="1"/>
  <c r="R292" i="1"/>
  <c r="R396" i="1"/>
  <c r="P396" i="1"/>
  <c r="Q396" i="1" s="1"/>
  <c r="P442" i="1"/>
  <c r="Q442" i="1" s="1"/>
  <c r="R442" i="1"/>
  <c r="R851" i="1"/>
  <c r="P851" i="1"/>
  <c r="Q851" i="1" s="1"/>
  <c r="R1624" i="1"/>
  <c r="P1624" i="1"/>
  <c r="Q1624" i="1" s="1"/>
  <c r="R1484" i="1"/>
  <c r="P1484" i="1"/>
  <c r="Q1484" i="1" s="1"/>
  <c r="P1454" i="1"/>
  <c r="Q1454" i="1" s="1"/>
  <c r="R1454" i="1"/>
  <c r="P1411" i="1"/>
  <c r="Q1411" i="1" s="1"/>
  <c r="R1411" i="1"/>
  <c r="P1299" i="1"/>
  <c r="Q1299" i="1" s="1"/>
  <c r="R1299" i="1"/>
  <c r="R1179" i="1"/>
  <c r="P1179" i="1"/>
  <c r="Q1179" i="1" s="1"/>
  <c r="R1066" i="1"/>
  <c r="P1066" i="1"/>
  <c r="Q1066" i="1" s="1"/>
  <c r="P1590" i="1"/>
  <c r="Q1590" i="1" s="1"/>
  <c r="R1590" i="1"/>
  <c r="P1450" i="1"/>
  <c r="Q1450" i="1" s="1"/>
  <c r="R1450" i="1"/>
  <c r="P1405" i="1"/>
  <c r="Q1405" i="1" s="1"/>
  <c r="R1405" i="1"/>
  <c r="R1424" i="1"/>
  <c r="P1424" i="1"/>
  <c r="Q1424" i="1" s="1"/>
  <c r="R1322" i="1"/>
  <c r="P1322" i="1"/>
  <c r="Q1322" i="1" s="1"/>
  <c r="R1236" i="1"/>
  <c r="P1236" i="1"/>
  <c r="Q1236" i="1" s="1"/>
  <c r="R1495" i="1"/>
  <c r="P1495" i="1"/>
  <c r="Q1495" i="1" s="1"/>
  <c r="P1229" i="1"/>
  <c r="Q1229" i="1" s="1"/>
  <c r="R1229" i="1"/>
  <c r="R1194" i="1"/>
  <c r="P1194" i="1"/>
  <c r="Q1194" i="1" s="1"/>
  <c r="R1231" i="1"/>
  <c r="P1231" i="1"/>
  <c r="Q1231" i="1" s="1"/>
  <c r="P1032" i="1"/>
  <c r="Q1032" i="1" s="1"/>
  <c r="R1032" i="1"/>
  <c r="R993" i="1"/>
  <c r="P993" i="1"/>
  <c r="Q993" i="1" s="1"/>
  <c r="P983" i="1"/>
  <c r="Q983" i="1" s="1"/>
  <c r="R983" i="1"/>
  <c r="P948" i="1"/>
  <c r="Q948" i="1" s="1"/>
  <c r="R948" i="1"/>
  <c r="R863" i="1"/>
  <c r="P863" i="1"/>
  <c r="Q863" i="1" s="1"/>
  <c r="P793" i="1"/>
  <c r="Q793" i="1" s="1"/>
  <c r="R793" i="1"/>
  <c r="R701" i="1"/>
  <c r="P701" i="1"/>
  <c r="Q701" i="1" s="1"/>
  <c r="P645" i="1"/>
  <c r="Q645" i="1" s="1"/>
  <c r="R645" i="1"/>
  <c r="P597" i="1"/>
  <c r="Q597" i="1" s="1"/>
  <c r="R597" i="1"/>
  <c r="P960" i="1"/>
  <c r="Q960" i="1" s="1"/>
  <c r="R960" i="1"/>
  <c r="R827" i="1"/>
  <c r="P827" i="1"/>
  <c r="Q827" i="1" s="1"/>
  <c r="P560" i="1"/>
  <c r="Q560" i="1" s="1"/>
  <c r="R560" i="1"/>
  <c r="P194" i="1"/>
  <c r="Q194" i="1" s="1"/>
  <c r="R194" i="1"/>
  <c r="R210" i="1"/>
  <c r="P210" i="1"/>
  <c r="Q210" i="1" s="1"/>
  <c r="P340" i="1"/>
  <c r="Q340" i="1" s="1"/>
  <c r="R340" i="1"/>
  <c r="P466" i="1"/>
  <c r="Q466" i="1" s="1"/>
  <c r="R466" i="1"/>
  <c r="R716" i="1"/>
  <c r="P716" i="1"/>
  <c r="Q716" i="1" s="1"/>
  <c r="R742" i="1"/>
  <c r="P742" i="1"/>
  <c r="Q742" i="1" s="1"/>
  <c r="R824" i="1"/>
  <c r="P824" i="1"/>
  <c r="Q824" i="1" s="1"/>
  <c r="R905" i="1"/>
  <c r="P905" i="1"/>
  <c r="Q905" i="1" s="1"/>
  <c r="P41" i="1"/>
  <c r="Q41" i="1" s="1"/>
  <c r="R41" i="1"/>
  <c r="P107" i="1"/>
  <c r="Q107" i="1" s="1"/>
  <c r="R107" i="1"/>
  <c r="R145" i="1"/>
  <c r="P145" i="1"/>
  <c r="Q145" i="1" s="1"/>
  <c r="R170" i="1"/>
  <c r="P170" i="1"/>
  <c r="Q170" i="1" s="1"/>
  <c r="P305" i="1"/>
  <c r="Q305" i="1" s="1"/>
  <c r="R305" i="1"/>
  <c r="P468" i="1"/>
  <c r="Q468" i="1" s="1"/>
  <c r="R468" i="1"/>
  <c r="R1605" i="1"/>
  <c r="P1605" i="1"/>
  <c r="Q1605" i="1" s="1"/>
  <c r="P1682" i="1"/>
  <c r="Q1682" i="1" s="1"/>
  <c r="R1682" i="1"/>
  <c r="R1381" i="1"/>
  <c r="P1381" i="1"/>
  <c r="Q1381" i="1" s="1"/>
  <c r="R1265" i="1"/>
  <c r="P1265" i="1"/>
  <c r="Q1265" i="1" s="1"/>
  <c r="R1230" i="1"/>
  <c r="P1230" i="1"/>
  <c r="Q1230" i="1" s="1"/>
  <c r="P1083" i="1"/>
  <c r="Q1083" i="1" s="1"/>
  <c r="R1083" i="1"/>
  <c r="R1480" i="1"/>
  <c r="P1480" i="1"/>
  <c r="Q1480" i="1" s="1"/>
  <c r="P1258" i="1"/>
  <c r="Q1258" i="1" s="1"/>
  <c r="R1258" i="1"/>
  <c r="R1172" i="1"/>
  <c r="P1172" i="1"/>
  <c r="Q1172" i="1" s="1"/>
  <c r="P1295" i="1"/>
  <c r="Q1295" i="1" s="1"/>
  <c r="R1295" i="1"/>
  <c r="P1418" i="1"/>
  <c r="Q1418" i="1" s="1"/>
  <c r="R1418" i="1"/>
  <c r="P973" i="1"/>
  <c r="Q973" i="1" s="1"/>
  <c r="R973" i="1"/>
  <c r="P998" i="1"/>
  <c r="Q998" i="1" s="1"/>
  <c r="R998" i="1"/>
  <c r="P904" i="1"/>
  <c r="Q904" i="1" s="1"/>
  <c r="R904" i="1"/>
  <c r="R831" i="1"/>
  <c r="P831" i="1"/>
  <c r="Q831" i="1" s="1"/>
  <c r="P744" i="1"/>
  <c r="Q744" i="1" s="1"/>
  <c r="R744" i="1"/>
  <c r="P518" i="1"/>
  <c r="Q518" i="1" s="1"/>
  <c r="R518" i="1"/>
  <c r="P1067" i="1"/>
  <c r="Q1067" i="1" s="1"/>
  <c r="R1067" i="1"/>
  <c r="P561" i="1"/>
  <c r="Q561" i="1" s="1"/>
  <c r="R561" i="1"/>
  <c r="P70" i="1"/>
  <c r="Q70" i="1" s="1"/>
  <c r="R70" i="1"/>
  <c r="R276" i="1"/>
  <c r="P276" i="1"/>
  <c r="Q276" i="1" s="1"/>
  <c r="P1583" i="1"/>
  <c r="Q1583" i="1" s="1"/>
  <c r="R1583" i="1"/>
  <c r="P1733" i="1"/>
  <c r="Q1733" i="1" s="1"/>
  <c r="R1733" i="1"/>
  <c r="R1522" i="1"/>
  <c r="P1522" i="1"/>
  <c r="Q1522" i="1" s="1"/>
  <c r="R1456" i="1"/>
  <c r="P1456" i="1"/>
  <c r="Q1456" i="1" s="1"/>
  <c r="R1311" i="1"/>
  <c r="P1311" i="1"/>
  <c r="Q1311" i="1" s="1"/>
  <c r="R1205" i="1"/>
  <c r="P1205" i="1"/>
  <c r="Q1205" i="1" s="1"/>
  <c r="P1093" i="1"/>
  <c r="Q1093" i="1" s="1"/>
  <c r="R1093" i="1"/>
  <c r="R1005" i="1"/>
  <c r="P1005" i="1"/>
  <c r="Q1005" i="1" s="1"/>
  <c r="P1470" i="1"/>
  <c r="Q1470" i="1" s="1"/>
  <c r="R1470" i="1"/>
  <c r="P1395" i="1"/>
  <c r="Q1395" i="1" s="1"/>
  <c r="R1395" i="1"/>
  <c r="R1316" i="1"/>
  <c r="P1316" i="1"/>
  <c r="Q1316" i="1" s="1"/>
  <c r="P1124" i="1"/>
  <c r="Q1124" i="1" s="1"/>
  <c r="R1124" i="1"/>
  <c r="R1277" i="1"/>
  <c r="P1277" i="1"/>
  <c r="Q1277" i="1" s="1"/>
  <c r="P1482" i="1"/>
  <c r="Q1482" i="1" s="1"/>
  <c r="R1482" i="1"/>
  <c r="R1070" i="1"/>
  <c r="P1070" i="1"/>
  <c r="Q1070" i="1" s="1"/>
  <c r="P1024" i="1"/>
  <c r="Q1024" i="1" s="1"/>
  <c r="R1024" i="1"/>
  <c r="R1181" i="1"/>
  <c r="P1181" i="1"/>
  <c r="Q1181" i="1" s="1"/>
  <c r="R970" i="1"/>
  <c r="P970" i="1"/>
  <c r="Q970" i="1" s="1"/>
  <c r="R922" i="1"/>
  <c r="P922" i="1"/>
  <c r="Q922" i="1" s="1"/>
  <c r="R847" i="1"/>
  <c r="P847" i="1"/>
  <c r="Q847" i="1" s="1"/>
  <c r="P682" i="1"/>
  <c r="Q682" i="1" s="1"/>
  <c r="R682" i="1"/>
  <c r="R510" i="1"/>
  <c r="P510" i="1"/>
  <c r="Q510" i="1" s="1"/>
  <c r="R1045" i="1"/>
  <c r="P1045" i="1"/>
  <c r="Q1045" i="1" s="1"/>
  <c r="R907" i="1"/>
  <c r="P907" i="1"/>
  <c r="Q907" i="1" s="1"/>
  <c r="R839" i="1"/>
  <c r="P839" i="1"/>
  <c r="Q839" i="1" s="1"/>
  <c r="P801" i="1"/>
  <c r="Q801" i="1" s="1"/>
  <c r="R801" i="1"/>
  <c r="R732" i="1"/>
  <c r="P732" i="1"/>
  <c r="Q732" i="1" s="1"/>
  <c r="R606" i="1"/>
  <c r="P606" i="1"/>
  <c r="Q606" i="1" s="1"/>
  <c r="R163" i="1"/>
  <c r="P163" i="1"/>
  <c r="Q163" i="1" s="1"/>
  <c r="P207" i="1"/>
  <c r="Q207" i="1" s="1"/>
  <c r="R207" i="1"/>
  <c r="R231" i="1"/>
  <c r="P231" i="1"/>
  <c r="Q231" i="1" s="1"/>
  <c r="P344" i="1"/>
  <c r="Q344" i="1" s="1"/>
  <c r="R344" i="1"/>
  <c r="R410" i="1"/>
  <c r="P410" i="1"/>
  <c r="Q410" i="1" s="1"/>
  <c r="P448" i="1"/>
  <c r="Q448" i="1" s="1"/>
  <c r="R448" i="1"/>
  <c r="R485" i="1"/>
  <c r="P485" i="1"/>
  <c r="Q485" i="1" s="1"/>
  <c r="P789" i="1"/>
  <c r="Q789" i="1" s="1"/>
  <c r="R789" i="1"/>
  <c r="P37" i="1"/>
  <c r="Q37" i="1" s="1"/>
  <c r="R37" i="1"/>
  <c r="R298" i="1"/>
  <c r="P298" i="1"/>
  <c r="Q298" i="1" s="1"/>
  <c r="R369" i="1"/>
  <c r="P369" i="1"/>
  <c r="Q369" i="1" s="1"/>
  <c r="P461" i="1"/>
  <c r="Q461" i="1" s="1"/>
  <c r="R461" i="1"/>
  <c r="R713" i="1"/>
  <c r="P713" i="1"/>
  <c r="Q713" i="1" s="1"/>
  <c r="P672" i="1"/>
  <c r="Q672" i="1" s="1"/>
  <c r="R672" i="1"/>
  <c r="P314" i="1"/>
  <c r="Q314" i="1" s="1"/>
  <c r="R314" i="1"/>
  <c r="P379" i="1"/>
  <c r="Q379" i="1" s="1"/>
  <c r="R379" i="1"/>
  <c r="P301" i="1"/>
  <c r="Q301" i="1" s="1"/>
  <c r="R301" i="1"/>
  <c r="P633" i="1"/>
  <c r="Q633" i="1" s="1"/>
  <c r="R633" i="1"/>
  <c r="R911" i="1"/>
  <c r="P911" i="1"/>
  <c r="Q911" i="1" s="1"/>
  <c r="P2068" i="1"/>
  <c r="Q2068" i="1" s="1"/>
  <c r="R2068" i="1"/>
  <c r="P2017" i="1"/>
  <c r="Q2017" i="1" s="1"/>
  <c r="R2017" i="1"/>
  <c r="R1990" i="1"/>
  <c r="P1990" i="1"/>
  <c r="Q1990" i="1" s="1"/>
  <c r="R1942" i="1"/>
  <c r="P1942" i="1"/>
  <c r="Q1942" i="1" s="1"/>
  <c r="R1957" i="1"/>
  <c r="P1957" i="1"/>
  <c r="Q1957" i="1" s="1"/>
  <c r="P1883" i="1"/>
  <c r="Q1883" i="1" s="1"/>
  <c r="R1883" i="1"/>
  <c r="R1891" i="1"/>
  <c r="P1891" i="1"/>
  <c r="Q1891" i="1" s="1"/>
  <c r="R1868" i="1"/>
  <c r="P1868" i="1"/>
  <c r="Q1868" i="1" s="1"/>
  <c r="R1799" i="1"/>
  <c r="P1799" i="1"/>
  <c r="Q1799" i="1" s="1"/>
  <c r="P1716" i="1"/>
  <c r="Q1716" i="1" s="1"/>
  <c r="R1716" i="1"/>
  <c r="R1782" i="1"/>
  <c r="P1782" i="1"/>
  <c r="Q1782" i="1" s="1"/>
  <c r="R1640" i="1"/>
  <c r="P1640" i="1"/>
  <c r="Q1640" i="1" s="1"/>
  <c r="P1483" i="1"/>
  <c r="Q1483" i="1" s="1"/>
  <c r="R1483" i="1"/>
  <c r="R1661" i="1"/>
  <c r="P1661" i="1"/>
  <c r="Q1661" i="1" s="1"/>
  <c r="R1593" i="1"/>
  <c r="P1593" i="1"/>
  <c r="Q1593" i="1" s="1"/>
  <c r="R1669" i="1"/>
  <c r="P1669" i="1"/>
  <c r="Q1669" i="1" s="1"/>
  <c r="R2082" i="1"/>
  <c r="P2082" i="1"/>
  <c r="Q2082" i="1" s="1"/>
  <c r="R2045" i="1"/>
  <c r="P2045" i="1"/>
  <c r="Q2045" i="1" s="1"/>
  <c r="R1966" i="1"/>
  <c r="P1966" i="1"/>
  <c r="Q1966" i="1" s="1"/>
  <c r="P1962" i="1"/>
  <c r="Q1962" i="1" s="1"/>
  <c r="R1962" i="1"/>
  <c r="P1853" i="1"/>
  <c r="Q1853" i="1" s="1"/>
  <c r="R1853" i="1"/>
  <c r="P1919" i="1"/>
  <c r="Q1919" i="1" s="1"/>
  <c r="R1919" i="1"/>
  <c r="P1792" i="1"/>
  <c r="Q1792" i="1" s="1"/>
  <c r="R1792" i="1"/>
  <c r="P1877" i="1"/>
  <c r="Q1877" i="1" s="1"/>
  <c r="R1877" i="1"/>
  <c r="P1747" i="1"/>
  <c r="Q1747" i="1" s="1"/>
  <c r="R1747" i="1"/>
  <c r="R1740" i="1"/>
  <c r="P1740" i="1"/>
  <c r="Q1740" i="1" s="1"/>
  <c r="R1609" i="1"/>
  <c r="P1609" i="1"/>
  <c r="Q1609" i="1" s="1"/>
  <c r="R1855" i="1"/>
  <c r="P1855" i="1"/>
  <c r="Q1855" i="1" s="1"/>
  <c r="R1759" i="1"/>
  <c r="P1759" i="1"/>
  <c r="Q1759" i="1" s="1"/>
  <c r="R1587" i="1"/>
  <c r="P1587" i="1"/>
  <c r="Q1587" i="1" s="1"/>
  <c r="R1968" i="1"/>
  <c r="P1968" i="1"/>
  <c r="Q1968" i="1" s="1"/>
  <c r="R1970" i="1"/>
  <c r="P1970" i="1"/>
  <c r="Q1970" i="1" s="1"/>
  <c r="R1912" i="1"/>
  <c r="P1912" i="1"/>
  <c r="Q1912" i="1" s="1"/>
  <c r="R1835" i="1"/>
  <c r="P1835" i="1"/>
  <c r="Q1835" i="1" s="1"/>
  <c r="P1760" i="1"/>
  <c r="Q1760" i="1" s="1"/>
  <c r="R1760" i="1"/>
  <c r="R1810" i="1"/>
  <c r="P1810" i="1"/>
  <c r="Q1810" i="1" s="1"/>
  <c r="R1604" i="1"/>
  <c r="P1604" i="1"/>
  <c r="Q1604" i="1" s="1"/>
  <c r="R1523" i="1"/>
  <c r="P1523" i="1"/>
  <c r="Q1523" i="1" s="1"/>
  <c r="R2036" i="1"/>
  <c r="P2036" i="1"/>
  <c r="Q2036" i="1" s="1"/>
  <c r="P2059" i="1"/>
  <c r="Q2059" i="1" s="1"/>
  <c r="R2059" i="1"/>
  <c r="P1993" i="1"/>
  <c r="Q1993" i="1" s="1"/>
  <c r="R1993" i="1"/>
  <c r="R1905" i="1"/>
  <c r="P1905" i="1"/>
  <c r="Q1905" i="1" s="1"/>
  <c r="R1849" i="1"/>
  <c r="P1849" i="1"/>
  <c r="Q1849" i="1" s="1"/>
  <c r="P1761" i="1"/>
  <c r="Q1761" i="1" s="1"/>
  <c r="R1761" i="1"/>
  <c r="R1651" i="1"/>
  <c r="P1651" i="1"/>
  <c r="Q1651" i="1" s="1"/>
  <c r="P1622" i="1"/>
  <c r="Q1622" i="1" s="1"/>
  <c r="R1622" i="1"/>
  <c r="R1572" i="1"/>
  <c r="P1572" i="1"/>
  <c r="Q1572" i="1" s="1"/>
  <c r="P1686" i="1"/>
  <c r="Q1686" i="1" s="1"/>
  <c r="R1686" i="1"/>
  <c r="R1608" i="1"/>
  <c r="P1608" i="1"/>
  <c r="Q1608" i="1" s="1"/>
  <c r="P1574" i="1"/>
  <c r="Q1574" i="1" s="1"/>
  <c r="R1574" i="1"/>
  <c r="R1638" i="1"/>
  <c r="P1638" i="1"/>
  <c r="Q1638" i="1" s="1"/>
  <c r="P1373" i="1"/>
  <c r="Q1373" i="1" s="1"/>
  <c r="R1373" i="1"/>
  <c r="R1276" i="1"/>
  <c r="P1276" i="1"/>
  <c r="Q1276" i="1" s="1"/>
  <c r="R1228" i="1"/>
  <c r="P1228" i="1"/>
  <c r="Q1228" i="1" s="1"/>
  <c r="R1121" i="1"/>
  <c r="P1121" i="1"/>
  <c r="Q1121" i="1" s="1"/>
  <c r="P1033" i="1"/>
  <c r="Q1033" i="1" s="1"/>
  <c r="R1033" i="1"/>
  <c r="P1478" i="1"/>
  <c r="Q1478" i="1" s="1"/>
  <c r="R1478" i="1"/>
  <c r="P1273" i="1"/>
  <c r="Q1273" i="1" s="1"/>
  <c r="R1273" i="1"/>
  <c r="R1173" i="1"/>
  <c r="P1173" i="1"/>
  <c r="Q1173" i="1" s="1"/>
  <c r="R1330" i="1"/>
  <c r="P1330" i="1"/>
  <c r="Q1330" i="1" s="1"/>
  <c r="R1184" i="1"/>
  <c r="P1184" i="1"/>
  <c r="Q1184" i="1" s="1"/>
  <c r="R1146" i="1"/>
  <c r="P1146" i="1"/>
  <c r="Q1146" i="1" s="1"/>
  <c r="R1296" i="1"/>
  <c r="P1296" i="1"/>
  <c r="Q1296" i="1" s="1"/>
  <c r="R1190" i="1"/>
  <c r="P1190" i="1"/>
  <c r="Q1190" i="1" s="1"/>
  <c r="P1336" i="1"/>
  <c r="Q1336" i="1" s="1"/>
  <c r="R1336" i="1"/>
  <c r="R1097" i="1"/>
  <c r="P1097" i="1"/>
  <c r="Q1097" i="1" s="1"/>
  <c r="P1023" i="1"/>
  <c r="Q1023" i="1" s="1"/>
  <c r="R1023" i="1"/>
  <c r="R1150" i="1"/>
  <c r="P1150" i="1"/>
  <c r="Q1150" i="1" s="1"/>
  <c r="P838" i="1"/>
  <c r="Q838" i="1" s="1"/>
  <c r="R838" i="1"/>
  <c r="P758" i="1"/>
  <c r="Q758" i="1" s="1"/>
  <c r="R758" i="1"/>
  <c r="P522" i="1"/>
  <c r="Q522" i="1" s="1"/>
  <c r="R522" i="1"/>
  <c r="P885" i="1"/>
  <c r="Q885" i="1" s="1"/>
  <c r="R885" i="1"/>
  <c r="P802" i="1"/>
  <c r="Q802" i="1" s="1"/>
  <c r="R802" i="1"/>
  <c r="P761" i="1"/>
  <c r="Q761" i="1" s="1"/>
  <c r="R761" i="1"/>
  <c r="R642" i="1"/>
  <c r="P642" i="1"/>
  <c r="Q642" i="1" s="1"/>
  <c r="R615" i="1"/>
  <c r="P615" i="1"/>
  <c r="Q615" i="1" s="1"/>
  <c r="P15" i="1"/>
  <c r="Q15" i="1" s="1"/>
  <c r="R15" i="1"/>
  <c r="P66" i="1"/>
  <c r="Q66" i="1" s="1"/>
  <c r="R66" i="1"/>
  <c r="P114" i="1"/>
  <c r="Q114" i="1" s="1"/>
  <c r="R114" i="1"/>
  <c r="R154" i="1"/>
  <c r="P154" i="1"/>
  <c r="Q154" i="1" s="1"/>
  <c r="P243" i="1"/>
  <c r="Q243" i="1" s="1"/>
  <c r="R243" i="1"/>
  <c r="P267" i="1"/>
  <c r="Q267" i="1" s="1"/>
  <c r="R267" i="1"/>
  <c r="P317" i="1"/>
  <c r="Q317" i="1" s="1"/>
  <c r="R317" i="1"/>
  <c r="R436" i="1"/>
  <c r="P436" i="1"/>
  <c r="Q436" i="1" s="1"/>
  <c r="P490" i="1"/>
  <c r="Q490" i="1" s="1"/>
  <c r="R490" i="1"/>
  <c r="R643" i="1"/>
  <c r="P643" i="1"/>
  <c r="Q643" i="1" s="1"/>
  <c r="R806" i="1"/>
  <c r="P806" i="1"/>
  <c r="Q806" i="1" s="1"/>
  <c r="P57" i="1"/>
  <c r="Q57" i="1" s="1"/>
  <c r="R57" i="1"/>
  <c r="P185" i="1"/>
  <c r="Q185" i="1" s="1"/>
  <c r="R185" i="1"/>
  <c r="R253" i="1"/>
  <c r="P253" i="1"/>
  <c r="Q253" i="1" s="1"/>
  <c r="R315" i="1"/>
  <c r="P315" i="1"/>
  <c r="Q315" i="1" s="1"/>
  <c r="R418" i="1"/>
  <c r="P418" i="1"/>
  <c r="Q418" i="1" s="1"/>
  <c r="R511" i="1"/>
  <c r="P511" i="1"/>
  <c r="Q511" i="1" s="1"/>
  <c r="R1533" i="1"/>
  <c r="P1533" i="1"/>
  <c r="Q1533" i="1" s="1"/>
  <c r="R1449" i="1"/>
  <c r="P1449" i="1"/>
  <c r="Q1449" i="1" s="1"/>
  <c r="R1404" i="1"/>
  <c r="P1404" i="1"/>
  <c r="Q1404" i="1" s="1"/>
  <c r="R1210" i="1"/>
  <c r="P1210" i="1"/>
  <c r="Q1210" i="1" s="1"/>
  <c r="R1169" i="1"/>
  <c r="P1169" i="1"/>
  <c r="Q1169" i="1" s="1"/>
  <c r="R1020" i="1"/>
  <c r="P1020" i="1"/>
  <c r="Q1020" i="1" s="1"/>
  <c r="P1575" i="1"/>
  <c r="Q1575" i="1" s="1"/>
  <c r="R1575" i="1"/>
  <c r="R1445" i="1"/>
  <c r="P1445" i="1"/>
  <c r="Q1445" i="1" s="1"/>
  <c r="R1391" i="1"/>
  <c r="P1391" i="1"/>
  <c r="Q1391" i="1" s="1"/>
  <c r="P1392" i="1"/>
  <c r="Q1392" i="1" s="1"/>
  <c r="R1392" i="1"/>
  <c r="R1298" i="1"/>
  <c r="P1298" i="1"/>
  <c r="Q1298" i="1" s="1"/>
  <c r="P1187" i="1"/>
  <c r="Q1187" i="1" s="1"/>
  <c r="R1187" i="1"/>
  <c r="P1491" i="1"/>
  <c r="Q1491" i="1" s="1"/>
  <c r="R1491" i="1"/>
  <c r="P1224" i="1"/>
  <c r="Q1224" i="1" s="1"/>
  <c r="R1224" i="1"/>
  <c r="P1128" i="1"/>
  <c r="Q1128" i="1" s="1"/>
  <c r="R1128" i="1"/>
  <c r="R1074" i="1"/>
  <c r="P1074" i="1"/>
  <c r="Q1074" i="1" s="1"/>
  <c r="P1004" i="1"/>
  <c r="Q1004" i="1" s="1"/>
  <c r="R1004" i="1"/>
  <c r="R985" i="1"/>
  <c r="P985" i="1"/>
  <c r="Q985" i="1" s="1"/>
  <c r="R965" i="1"/>
  <c r="P965" i="1"/>
  <c r="Q965" i="1" s="1"/>
  <c r="R937" i="1"/>
  <c r="P937" i="1"/>
  <c r="Q937" i="1" s="1"/>
  <c r="P849" i="1"/>
  <c r="Q849" i="1" s="1"/>
  <c r="R849" i="1"/>
  <c r="P787" i="1"/>
  <c r="Q787" i="1" s="1"/>
  <c r="R787" i="1"/>
  <c r="P696" i="1"/>
  <c r="Q696" i="1" s="1"/>
  <c r="R696" i="1"/>
  <c r="P639" i="1"/>
  <c r="Q639" i="1" s="1"/>
  <c r="R639" i="1"/>
  <c r="R571" i="1"/>
  <c r="P571" i="1"/>
  <c r="Q571" i="1" s="1"/>
  <c r="R958" i="1"/>
  <c r="P958" i="1"/>
  <c r="Q958" i="1" s="1"/>
  <c r="P737" i="1"/>
  <c r="Q737" i="1" s="1"/>
  <c r="R737" i="1"/>
  <c r="P494" i="1"/>
  <c r="Q494" i="1" s="1"/>
  <c r="R494" i="1"/>
  <c r="P200" i="1"/>
  <c r="Q200" i="1" s="1"/>
  <c r="R200" i="1"/>
  <c r="P224" i="1"/>
  <c r="Q224" i="1" s="1"/>
  <c r="R224" i="1"/>
  <c r="R342" i="1"/>
  <c r="P342" i="1"/>
  <c r="Q342" i="1" s="1"/>
  <c r="P476" i="1"/>
  <c r="Q476" i="1" s="1"/>
  <c r="R476" i="1"/>
  <c r="P720" i="1"/>
  <c r="Q720" i="1" s="1"/>
  <c r="R720" i="1"/>
  <c r="P748" i="1"/>
  <c r="Q748" i="1" s="1"/>
  <c r="R748" i="1"/>
  <c r="R848" i="1"/>
  <c r="P848" i="1"/>
  <c r="Q848" i="1" s="1"/>
  <c r="R18" i="1"/>
  <c r="P18" i="1"/>
  <c r="Q18" i="1" s="1"/>
  <c r="R44" i="1"/>
  <c r="P44" i="1"/>
  <c r="Q44" i="1" s="1"/>
  <c r="R109" i="1"/>
  <c r="P109" i="1"/>
  <c r="Q109" i="1" s="1"/>
  <c r="P157" i="1"/>
  <c r="Q157" i="1" s="1"/>
  <c r="R157" i="1"/>
  <c r="R175" i="1"/>
  <c r="P175" i="1"/>
  <c r="Q175" i="1" s="1"/>
  <c r="R320" i="1"/>
  <c r="P320" i="1"/>
  <c r="Q320" i="1" s="1"/>
  <c r="P473" i="1"/>
  <c r="Q473" i="1" s="1"/>
  <c r="R473" i="1"/>
  <c r="P1708" i="1"/>
  <c r="Q1708" i="1" s="1"/>
  <c r="R1708" i="1"/>
  <c r="R1477" i="1"/>
  <c r="P1477" i="1"/>
  <c r="Q1477" i="1" s="1"/>
  <c r="P1377" i="1"/>
  <c r="Q1377" i="1" s="1"/>
  <c r="R1377" i="1"/>
  <c r="R1244" i="1"/>
  <c r="P1244" i="1"/>
  <c r="Q1244" i="1" s="1"/>
  <c r="P1223" i="1"/>
  <c r="Q1223" i="1" s="1"/>
  <c r="R1223" i="1"/>
  <c r="R1052" i="1"/>
  <c r="P1052" i="1"/>
  <c r="Q1052" i="1" s="1"/>
  <c r="P1562" i="1"/>
  <c r="Q1562" i="1" s="1"/>
  <c r="R1562" i="1"/>
  <c r="R1256" i="1"/>
  <c r="P1256" i="1"/>
  <c r="Q1256" i="1" s="1"/>
  <c r="R1161" i="1"/>
  <c r="P1161" i="1"/>
  <c r="Q1161" i="1" s="1"/>
  <c r="R1163" i="1"/>
  <c r="P1163" i="1"/>
  <c r="Q1163" i="1" s="1"/>
  <c r="P1193" i="1"/>
  <c r="Q1193" i="1" s="1"/>
  <c r="R1193" i="1"/>
  <c r="P1151" i="1"/>
  <c r="Q1151" i="1" s="1"/>
  <c r="R1151" i="1"/>
  <c r="R1407" i="1"/>
  <c r="P1407" i="1"/>
  <c r="Q1407" i="1" s="1"/>
  <c r="R898" i="1"/>
  <c r="P898" i="1"/>
  <c r="Q898" i="1" s="1"/>
  <c r="P825" i="1"/>
  <c r="Q825" i="1" s="1"/>
  <c r="R825" i="1"/>
  <c r="R552" i="1"/>
  <c r="P552" i="1"/>
  <c r="Q552" i="1" s="1"/>
  <c r="P509" i="1"/>
  <c r="Q509" i="1" s="1"/>
  <c r="R509" i="1"/>
  <c r="P919" i="1"/>
  <c r="Q919" i="1" s="1"/>
  <c r="R919" i="1"/>
  <c r="P520" i="1"/>
  <c r="Q520" i="1" s="1"/>
  <c r="R520" i="1"/>
  <c r="P80" i="1"/>
  <c r="Q80" i="1" s="1"/>
  <c r="R80" i="1"/>
  <c r="P279" i="1"/>
  <c r="Q279" i="1" s="1"/>
  <c r="R279" i="1"/>
  <c r="P1549" i="1"/>
  <c r="Q1549" i="1" s="1"/>
  <c r="R1549" i="1"/>
  <c r="P1649" i="1"/>
  <c r="Q1649" i="1" s="1"/>
  <c r="R1649" i="1"/>
  <c r="R1497" i="1"/>
  <c r="P1497" i="1"/>
  <c r="Q1497" i="1" s="1"/>
  <c r="R1421" i="1"/>
  <c r="P1421" i="1"/>
  <c r="Q1421" i="1" s="1"/>
  <c r="R1303" i="1"/>
  <c r="P1303" i="1"/>
  <c r="Q1303" i="1" s="1"/>
  <c r="R1200" i="1"/>
  <c r="P1200" i="1"/>
  <c r="Q1200" i="1" s="1"/>
  <c r="P1042" i="1"/>
  <c r="Q1042" i="1" s="1"/>
  <c r="R1042" i="1"/>
  <c r="P1427" i="1"/>
  <c r="Q1427" i="1" s="1"/>
  <c r="R1427" i="1"/>
  <c r="P1374" i="1"/>
  <c r="Q1374" i="1" s="1"/>
  <c r="R1374" i="1"/>
  <c r="R1281" i="1"/>
  <c r="P1281" i="1"/>
  <c r="Q1281" i="1" s="1"/>
  <c r="P1514" i="1"/>
  <c r="Q1514" i="1" s="1"/>
  <c r="R1514" i="1"/>
  <c r="R1216" i="1"/>
  <c r="P1216" i="1"/>
  <c r="Q1216" i="1" s="1"/>
  <c r="R1356" i="1"/>
  <c r="P1356" i="1"/>
  <c r="Q1356" i="1" s="1"/>
  <c r="R1060" i="1"/>
  <c r="P1060" i="1"/>
  <c r="Q1060" i="1" s="1"/>
  <c r="R992" i="1"/>
  <c r="P992" i="1"/>
  <c r="Q992" i="1" s="1"/>
  <c r="P1054" i="1"/>
  <c r="Q1054" i="1" s="1"/>
  <c r="R1054" i="1"/>
  <c r="P946" i="1"/>
  <c r="Q946" i="1" s="1"/>
  <c r="R946" i="1"/>
  <c r="R914" i="1"/>
  <c r="P914" i="1"/>
  <c r="Q914" i="1" s="1"/>
  <c r="P715" i="1"/>
  <c r="Q715" i="1" s="1"/>
  <c r="R715" i="1"/>
  <c r="P592" i="1"/>
  <c r="Q592" i="1" s="1"/>
  <c r="R592" i="1"/>
  <c r="P498" i="1"/>
  <c r="Q498" i="1" s="1"/>
  <c r="R498" i="1"/>
  <c r="R945" i="1"/>
  <c r="P945" i="1"/>
  <c r="Q945" i="1" s="1"/>
  <c r="P900" i="1"/>
  <c r="Q900" i="1" s="1"/>
  <c r="R900" i="1"/>
  <c r="R828" i="1"/>
  <c r="P828" i="1"/>
  <c r="Q828" i="1" s="1"/>
  <c r="P771" i="1"/>
  <c r="Q771" i="1" s="1"/>
  <c r="R771" i="1"/>
  <c r="P601" i="1"/>
  <c r="Q601" i="1" s="1"/>
  <c r="R601" i="1"/>
  <c r="P186" i="1"/>
  <c r="Q186" i="1" s="1"/>
  <c r="R186" i="1"/>
  <c r="R209" i="1"/>
  <c r="P209" i="1"/>
  <c r="Q209" i="1" s="1"/>
  <c r="P291" i="1"/>
  <c r="Q291" i="1" s="1"/>
  <c r="R291" i="1"/>
  <c r="P352" i="1"/>
  <c r="Q352" i="1" s="1"/>
  <c r="R352" i="1"/>
  <c r="P415" i="1"/>
  <c r="Q415" i="1" s="1"/>
  <c r="R415" i="1"/>
  <c r="P453" i="1"/>
  <c r="Q453" i="1" s="1"/>
  <c r="R453" i="1"/>
  <c r="P630" i="1"/>
  <c r="Q630" i="1" s="1"/>
  <c r="R630" i="1"/>
  <c r="P752" i="1"/>
  <c r="Q752" i="1" s="1"/>
  <c r="R752" i="1"/>
  <c r="R842" i="1"/>
  <c r="P842" i="1"/>
  <c r="Q842" i="1" s="1"/>
  <c r="P127" i="1"/>
  <c r="Q127" i="1" s="1"/>
  <c r="R127" i="1"/>
  <c r="R303" i="1"/>
  <c r="P303" i="1"/>
  <c r="Q303" i="1" s="1"/>
  <c r="P479" i="1"/>
  <c r="Q479" i="1" s="1"/>
  <c r="R479" i="1"/>
  <c r="P731" i="1"/>
  <c r="Q731" i="1" s="1"/>
  <c r="R731" i="1"/>
  <c r="R501" i="1"/>
  <c r="P501" i="1"/>
  <c r="Q501" i="1" s="1"/>
  <c r="P319" i="1"/>
  <c r="Q319" i="1" s="1"/>
  <c r="R319" i="1"/>
  <c r="R435" i="1"/>
  <c r="P435" i="1"/>
  <c r="Q435" i="1" s="1"/>
  <c r="R470" i="1"/>
  <c r="P470" i="1"/>
  <c r="Q470" i="1" s="1"/>
  <c r="O151" i="10"/>
  <c r="N151" i="10"/>
  <c r="P269" i="1" s="1"/>
  <c r="Q269" i="1" l="1"/>
  <c r="L1291" i="10"/>
  <c r="M1291" i="10" s="1"/>
  <c r="I1291" i="10"/>
  <c r="G1291" i="10"/>
  <c r="H1291" i="10"/>
  <c r="J1291" i="10"/>
  <c r="K1291" i="10"/>
  <c r="N1291" i="10" l="1"/>
  <c r="P1644" i="1" s="1"/>
  <c r="Q1644" i="1" s="1"/>
  <c r="O1291" i="10"/>
</calcChain>
</file>

<file path=xl/comments1.xml><?xml version="1.0" encoding="utf-8"?>
<comments xmlns="http://schemas.openxmlformats.org/spreadsheetml/2006/main">
  <authors>
    <author>Gary</author>
    <author>Wall, Gary R.</author>
    <author>Gary Wall</author>
  </authors>
  <commentList>
    <comment ref="F6" authorId="0">
      <text>
        <r>
          <rPr>
            <b/>
            <sz val="9"/>
            <color indexed="81"/>
            <rFont val="Tahoma"/>
            <family val="2"/>
          </rPr>
          <t xml:space="preserve">Period of record - </t>
        </r>
        <r>
          <rPr>
            <sz val="9"/>
            <color indexed="81"/>
            <rFont val="Tahoma"/>
            <family val="2"/>
          </rPr>
          <t>Period of time during which a systematic effort was made at a site to record hydrologic data including the annual peak stage and discharge; an occasional year or two of peak-flow record may be missing through equipment malfunction or other factors. Water years are listed by the type of record collected during the period indicated by a letter code (C or P) defined in each cell and the glossary. Historic information obtained outside of a site’s period of record is listed under the maximum known stage and discharge columns, but is not considered part of the period of record.
Sites with peak stage and discharge information, but without a period of systematic record, are considered miscellaneous measurement sites and coded with an "M".</t>
        </r>
      </text>
    </comment>
    <comment ref="T6" authorId="1">
      <text>
        <r>
          <rPr>
            <b/>
            <sz val="9"/>
            <color indexed="81"/>
            <rFont val="Tahoma"/>
            <family val="2"/>
          </rPr>
          <t>NC -</t>
        </r>
        <r>
          <rPr>
            <sz val="9"/>
            <color indexed="81"/>
            <rFont val="Tahoma"/>
            <family val="2"/>
          </rPr>
          <t xml:space="preserve"> Sites for which no flood frequency calculation was performed because the site did not meet the necessary criteria.
</t>
        </r>
        <r>
          <rPr>
            <b/>
            <sz val="9"/>
            <color indexed="81"/>
            <rFont val="Tahoma"/>
            <family val="2"/>
          </rPr>
          <t xml:space="preserve">
Rural</t>
        </r>
        <r>
          <rPr>
            <sz val="9"/>
            <color indexed="81"/>
            <rFont val="Tahoma"/>
            <family val="2"/>
          </rPr>
          <t xml:space="preserve"> - Sites located in watersheds with less than 15 percent of the watershed area affected by man-made changes (e.g. channelization, impervious surface) and less than 25 percent of the watershed subject to regulation.  Frequency statistics are based on regional regression equations.
</t>
        </r>
        <r>
          <rPr>
            <b/>
            <sz val="9"/>
            <color indexed="81"/>
            <rFont val="Tahoma"/>
            <family val="2"/>
          </rPr>
          <t xml:space="preserve">Rural10 - </t>
        </r>
        <r>
          <rPr>
            <sz val="9"/>
            <color indexed="81"/>
            <rFont val="Tahoma"/>
            <family val="2"/>
          </rPr>
          <t xml:space="preserve"> Sites at streamgages with at least 10 years of continuous record, located in watersheds with less than 15 percent of the watershed area affected by man-made changes and less than 25 percent of the watershed subject to regulation.  Frequency statistics are based on a weighting of the log-Pearson type III distribution for the station with results from the regional regression equation for the site.
</t>
        </r>
        <r>
          <rPr>
            <b/>
            <sz val="9"/>
            <color indexed="81"/>
            <rFont val="Tahoma"/>
            <family val="2"/>
          </rPr>
          <t>Rural10*</t>
        </r>
        <r>
          <rPr>
            <sz val="9"/>
            <color indexed="81"/>
            <rFont val="Tahoma"/>
            <family val="2"/>
          </rPr>
          <t xml:space="preserve"> - Sites with less than 10 years of record, but otherwise meet the Rural10 criteria.  Frequency statistics are derived from a weighting of statistics of a nearby gaged station based on methods in Ries and Crouse (2002)
</t>
        </r>
        <r>
          <rPr>
            <b/>
            <sz val="9"/>
            <color indexed="81"/>
            <rFont val="Tahoma"/>
            <family val="2"/>
          </rPr>
          <t>Regulated</t>
        </r>
        <r>
          <rPr>
            <sz val="9"/>
            <color indexed="81"/>
            <rFont val="Tahoma"/>
            <family val="2"/>
          </rPr>
          <t xml:space="preserve"> - Sites at streamgages with at least 10 years of continuous record and located in watersheds with greater than 25 percent of the watershed subject to regulation.  Freqency statistics are based on a log-Pearson type III distribution of available data.
</t>
        </r>
        <r>
          <rPr>
            <b/>
            <sz val="9"/>
            <color indexed="81"/>
            <rFont val="Tahoma"/>
            <family val="2"/>
          </rPr>
          <t>Regulated*</t>
        </r>
        <r>
          <rPr>
            <sz val="9"/>
            <color indexed="81"/>
            <rFont val="Tahoma"/>
            <family val="2"/>
          </rPr>
          <t xml:space="preserve"> - Sites with less than 10 years of record, but otherwise meet the Regulated criteria. Frequency statistics are derived from scaling the statistics of a nearby Regulated site based on a ratio of the station watershed areas raised to an exponent defined in Lumia and others (2006).
</t>
        </r>
        <r>
          <rPr>
            <b/>
            <sz val="9"/>
            <color indexed="81"/>
            <rFont val="Tahoma"/>
            <family val="2"/>
          </rPr>
          <t>Urban</t>
        </r>
        <r>
          <rPr>
            <sz val="9"/>
            <color indexed="81"/>
            <rFont val="Tahoma"/>
            <family val="2"/>
          </rPr>
          <t xml:space="preserve"> - Sites at streamgages with at least 10 years of continuous record and located in watersheds with greater than 15 percent of the watershed area affected by man-made changes (e.g. channelization, impervious surface).  Frequency statistics are based on a log-Peason type 3 distribution of available data.
</t>
        </r>
        <r>
          <rPr>
            <b/>
            <sz val="9"/>
            <color indexed="81"/>
            <rFont val="Tahoma"/>
            <family val="2"/>
          </rPr>
          <t>Urban*</t>
        </r>
        <r>
          <rPr>
            <sz val="9"/>
            <color indexed="81"/>
            <rFont val="Tahoma"/>
            <family val="2"/>
          </rPr>
          <t xml:space="preserve"> - Sites with less than 10 years of record, but otherwise meet the Urban criteria. Frequency statistics are derived from scaling the statistics of a nearby Urban site based on a ratio of the station watershed areas raised to an exponent defined in Lumia and others (2006).</t>
        </r>
      </text>
    </comment>
    <comment ref="J8" authorId="2">
      <text>
        <r>
          <rPr>
            <b/>
            <sz val="10"/>
            <color indexed="81"/>
            <rFont val="Tahoma"/>
            <family val="2"/>
          </rPr>
          <t xml:space="preserve">Maximum Known Gage Height
</t>
        </r>
        <r>
          <rPr>
            <sz val="10"/>
            <color indexed="81"/>
            <rFont val="Tahoma"/>
            <family val="2"/>
          </rPr>
          <t>The maximum known gage height and date of occurrence during a station’s period of record are listed. Historic information obtained outside of the period of record is also listed. If a site is regulated to a known degree, separate entries are listed for regulation and non-regulation conditions, if available. If the maximum gage height at a station is affected by backwater from ice or debris, the next highest gage height unaffected by backwater is also listed.</t>
        </r>
        <r>
          <rPr>
            <sz val="8"/>
            <color indexed="81"/>
            <rFont val="Tahoma"/>
            <family val="2"/>
          </rPr>
          <t xml:space="preserve">
</t>
        </r>
      </text>
    </comment>
    <comment ref="L8" authorId="2">
      <text>
        <r>
          <rPr>
            <b/>
            <sz val="10"/>
            <color indexed="81"/>
            <rFont val="Tahoma"/>
            <family val="2"/>
          </rPr>
          <t xml:space="preserve">Maximum Known Discharge 
</t>
        </r>
        <r>
          <rPr>
            <sz val="10"/>
            <color indexed="81"/>
            <rFont val="Tahoma"/>
            <family val="2"/>
          </rPr>
          <t>The maximum discharge and date of occurrence during a station’s period of record are listed. Historic information obtained outside of the period of record is also listed. If a site is regulated to a known degree, separate entries are listed for regulation and non-regulation conditions, if available.</t>
        </r>
        <r>
          <rPr>
            <sz val="8"/>
            <color indexed="81"/>
            <rFont val="Tahoma"/>
            <family val="2"/>
          </rPr>
          <t xml:space="preserve">
</t>
        </r>
      </text>
    </comment>
    <comment ref="T390" authorId="1">
      <text>
        <r>
          <rPr>
            <sz val="9"/>
            <color indexed="81"/>
            <rFont val="Tahoma"/>
            <family val="2"/>
          </rPr>
          <t>Regional regression equations were deemed inappropriate for this site because of the sandy soils present throughout the watershed; therefore weighted Log Pearson results are not available for this site.</t>
        </r>
      </text>
    </comment>
    <comment ref="T471" authorId="1">
      <text>
        <r>
          <rPr>
            <sz val="9"/>
            <color indexed="81"/>
            <rFont val="Tahoma"/>
            <family val="2"/>
          </rPr>
          <t>Watershed is too small for regional regression equation estimates and therefore weighted Log Pearson results are not available for this site.</t>
        </r>
      </text>
    </comment>
    <comment ref="T1117" authorId="1">
      <text>
        <r>
          <rPr>
            <sz val="9"/>
            <color indexed="81"/>
            <rFont val="Tahoma"/>
            <family val="2"/>
          </rPr>
          <t>Watershed is too small for regional regression equation estimates and therefore weighted log-Pearson type III results are not available for this site.</t>
        </r>
      </text>
    </comment>
    <comment ref="A1545" authorId="1">
      <text>
        <r>
          <rPr>
            <b/>
            <sz val="9"/>
            <color indexed="81"/>
            <rFont val="Tahoma"/>
            <family val="2"/>
          </rPr>
          <t xml:space="preserve">Note: </t>
        </r>
        <r>
          <rPr>
            <sz val="9"/>
            <color indexed="81"/>
            <rFont val="Tahoma"/>
            <family val="2"/>
          </rPr>
          <t xml:space="preserve">
The station includes data from two nearby discontinued stations:
1) 04231500 GENESEE R BELOW ERIE CANAL AT ROCHESTER, NY
2) 04232000 GENESEE R AT ROCHESTER, NY</t>
        </r>
      </text>
    </comment>
    <comment ref="T1701" authorId="1">
      <text>
        <r>
          <rPr>
            <sz val="9"/>
            <color indexed="81"/>
            <rFont val="Tahoma"/>
            <family val="2"/>
          </rPr>
          <t>Watershed is too small for regional regression equation estimates and therefore weighted Log Pearson results are not available for this site.</t>
        </r>
      </text>
    </comment>
    <comment ref="T2012" authorId="1">
      <text>
        <r>
          <rPr>
            <sz val="9"/>
            <color indexed="81"/>
            <rFont val="Tahoma"/>
            <family val="2"/>
          </rPr>
          <t>Frequency statistics for this site are biased low due to high flows bypassing the station.</t>
        </r>
      </text>
    </comment>
  </commentList>
</comments>
</file>

<file path=xl/sharedStrings.xml><?xml version="1.0" encoding="utf-8"?>
<sst xmlns="http://schemas.openxmlformats.org/spreadsheetml/2006/main" count="24977" uniqueCount="5047">
  <si>
    <t>Station Number</t>
  </si>
  <si>
    <t>Latitude</t>
  </si>
  <si>
    <t>Longitude</t>
  </si>
  <si>
    <t>Date</t>
  </si>
  <si>
    <t>Dates</t>
  </si>
  <si>
    <t>(feet)</t>
  </si>
  <si>
    <t>code</t>
  </si>
  <si>
    <t>AEP</t>
  </si>
  <si>
    <t>RI (years)</t>
  </si>
  <si>
    <t>NORTH ATLANTIC SLOPE BASINS</t>
  </si>
  <si>
    <t>01199400</t>
  </si>
  <si>
    <t>WEBATUCK CR NR SOUTH AMENIA, NY</t>
  </si>
  <si>
    <t>E</t>
  </si>
  <si>
    <t/>
  </si>
  <si>
    <t>BG</t>
  </si>
  <si>
    <t>01199420</t>
  </si>
  <si>
    <t>TENMILE R NR WASSAIC, NY</t>
  </si>
  <si>
    <t>D</t>
  </si>
  <si>
    <t>01199477</t>
  </si>
  <si>
    <t>STONY BK NR DOVER PLAINS, NY</t>
  </si>
  <si>
    <t>B</t>
  </si>
  <si>
    <t>BD</t>
  </si>
  <si>
    <t>01199490</t>
  </si>
  <si>
    <t>SWAMP R NR DOVER PLAINS, NY</t>
  </si>
  <si>
    <t>G</t>
  </si>
  <si>
    <t>GJ</t>
  </si>
  <si>
    <t>01199500</t>
  </si>
  <si>
    <t>TENMILE R NR DOVER PLAINS, NY</t>
  </si>
  <si>
    <t>A</t>
  </si>
  <si>
    <t>01299000</t>
  </si>
  <si>
    <t>BLIND BK NR PURCHASE, NY</t>
  </si>
  <si>
    <t>C</t>
  </si>
  <si>
    <t>DN</t>
  </si>
  <si>
    <t>01299100</t>
  </si>
  <si>
    <t>BLIND BK TRIB AT PURCHASE, NY</t>
  </si>
  <si>
    <t>01300000</t>
  </si>
  <si>
    <t>BLIND BK AT RYE, NY</t>
  </si>
  <si>
    <t>DEN</t>
  </si>
  <si>
    <t>01300450</t>
  </si>
  <si>
    <t>BEAVER SWAMP BK AT RYE, NY</t>
  </si>
  <si>
    <t>0130049805</t>
  </si>
  <si>
    <t>BRENT WOOD BK AT MOUTH AT MAMARONECK, NY</t>
  </si>
  <si>
    <t>01300500</t>
  </si>
  <si>
    <t>BEAVER SWAMP BK AT MAMARONECK, NY</t>
  </si>
  <si>
    <t>01300700</t>
  </si>
  <si>
    <t>W BR MAMARONECK R AT WHITE PLAINS, NY</t>
  </si>
  <si>
    <t>01300800</t>
  </si>
  <si>
    <t>MAMARONECK R AT WINFIELD AVE AT MAMARONECK, NY</t>
  </si>
  <si>
    <t>DE</t>
  </si>
  <si>
    <t>EG</t>
  </si>
  <si>
    <t>DEGO</t>
  </si>
  <si>
    <t>01300900</t>
  </si>
  <si>
    <t>SHELDRAKE R AT MAMARONECK, NY</t>
  </si>
  <si>
    <t>0130099805</t>
  </si>
  <si>
    <t>SHELDRAKE R AT MOUTH AT MAMARONECK, NY</t>
  </si>
  <si>
    <t>01301000</t>
  </si>
  <si>
    <t>MAMARONECK R AT MAMARONECK, NY</t>
  </si>
  <si>
    <t>BEG</t>
  </si>
  <si>
    <t>DGJ</t>
  </si>
  <si>
    <t>01301450</t>
  </si>
  <si>
    <t>HUTCHINSON R AT SCARSDALE, NY</t>
  </si>
  <si>
    <t>01301500</t>
  </si>
  <si>
    <t>HUTCHINSON R AT PELHAM, NY</t>
  </si>
  <si>
    <t>BDEG</t>
  </si>
  <si>
    <t>EK</t>
  </si>
  <si>
    <t>01301505</t>
  </si>
  <si>
    <t>HUTCHINSON R SOUTH OF PELHAM, NY</t>
  </si>
  <si>
    <t>01302000</t>
  </si>
  <si>
    <t>BRONX R AT BRONXVILLE, NY</t>
  </si>
  <si>
    <t>01302020</t>
  </si>
  <si>
    <t>BRONX R AT NEW YORK BOTANICAL GARDEN AT BRONX, NY</t>
  </si>
  <si>
    <t>EI</t>
  </si>
  <si>
    <t>STREAMS ON LONG ISLAND</t>
  </si>
  <si>
    <t>01302050</t>
  </si>
  <si>
    <t>ALLEY CR NR OAKLAND GARDENS, NY</t>
  </si>
  <si>
    <t>J</t>
  </si>
  <si>
    <t>01302125</t>
  </si>
  <si>
    <t>GABBLERS CR AT LITTLE NECK, NY</t>
  </si>
  <si>
    <t>01302500</t>
  </si>
  <si>
    <t>GLEN COVE CR AT GLEN COVE, NY</t>
  </si>
  <si>
    <t>DQ</t>
  </si>
  <si>
    <t>01303000</t>
  </si>
  <si>
    <t>MILL NECK CR AT MILL NECK, NY</t>
  </si>
  <si>
    <t>H</t>
  </si>
  <si>
    <t>DJ</t>
  </si>
  <si>
    <t>01303500</t>
  </si>
  <si>
    <t>COLD SPRING BK AT COLD SPRING HARBOR, NY</t>
  </si>
  <si>
    <t>AG</t>
  </si>
  <si>
    <t>01304000</t>
  </si>
  <si>
    <t>NISSEQUOGUE R NR SMITHTOWN, NY</t>
  </si>
  <si>
    <t>01304500</t>
  </si>
  <si>
    <t>PECONIC R AT RIVERHEAD, NY</t>
  </si>
  <si>
    <t>F</t>
  </si>
  <si>
    <t>01305000</t>
  </si>
  <si>
    <t>CARMANS R AT YAPHANK, NY</t>
  </si>
  <si>
    <t>10/15/2005</t>
  </si>
  <si>
    <t>01305500</t>
  </si>
  <si>
    <t>SWAN R AT EAST PATCHOGUE, NY</t>
  </si>
  <si>
    <t>01306000</t>
  </si>
  <si>
    <t>PATCHOGUE R AT PATCHOGUE, NY</t>
  </si>
  <si>
    <t>AE</t>
  </si>
  <si>
    <t>01306440</t>
  </si>
  <si>
    <t>CONNETQUOT BK AT CENTRAL ISLIP, NY</t>
  </si>
  <si>
    <t>01306460</t>
  </si>
  <si>
    <t>CONNETQUOT BK NR CENTRAL ISLIP, NY</t>
  </si>
  <si>
    <t>10/14/2005</t>
  </si>
  <si>
    <t>01306500</t>
  </si>
  <si>
    <t>CONNETQUOT R NR OAKDALE, NY</t>
  </si>
  <si>
    <t>01307000</t>
  </si>
  <si>
    <t>CHAMPLIN CR AT ISLIP, NY</t>
  </si>
  <si>
    <t>01307500</t>
  </si>
  <si>
    <t>PENATAQUIT CR AT BAY SHORE, NY</t>
  </si>
  <si>
    <t>K</t>
  </si>
  <si>
    <t>01308000</t>
  </si>
  <si>
    <t>SAMPAWAMS CR AT BABYLON, NY</t>
  </si>
  <si>
    <t>01308500</t>
  </si>
  <si>
    <t>CARLLS R AT BABYLON, NY</t>
  </si>
  <si>
    <t>01309000</t>
  </si>
  <si>
    <t>SANTAPOGUE CR AT LINDENHURST, NY</t>
  </si>
  <si>
    <t>01309500</t>
  </si>
  <si>
    <t>MASSAPEQUA CR AT MASSAPEQUA, NY</t>
  </si>
  <si>
    <t>01309680</t>
  </si>
  <si>
    <t>SEAFORD CR AT MASSAPEQUA, NY</t>
  </si>
  <si>
    <t>01310000</t>
  </si>
  <si>
    <t>BELLMORE CR AT BELLMORE, NY</t>
  </si>
  <si>
    <t>01310500</t>
  </si>
  <si>
    <t>EAST MEADOW BK AT FREEPORT, NY</t>
  </si>
  <si>
    <t>DK</t>
  </si>
  <si>
    <t>01311000</t>
  </si>
  <si>
    <t>PINES BK AT MALVERNE, NY</t>
  </si>
  <si>
    <t>01311500</t>
  </si>
  <si>
    <t>VALLEY STREAM AT VALLEY STREAM, NY</t>
  </si>
  <si>
    <t>01311810</t>
  </si>
  <si>
    <t>CONSELYEAS POND TRIBUTARY AT ROSEDALE, NY</t>
  </si>
  <si>
    <t>01311900</t>
  </si>
  <si>
    <t>OPALESCENT R NR TAHAWUS, NY</t>
  </si>
  <si>
    <t>BE</t>
  </si>
  <si>
    <t>01311992</t>
  </si>
  <si>
    <t>ARBUTUS POND OUTLET NR NEWCOMB, NY</t>
  </si>
  <si>
    <t>01312000</t>
  </si>
  <si>
    <t>HUDSON R NR NEWCOMB, NY</t>
  </si>
  <si>
    <t>01313000</t>
  </si>
  <si>
    <t>CEDAR R NR INDIAN LAKE, NY</t>
  </si>
  <si>
    <t>01313500</t>
  </si>
  <si>
    <t>CEDAR R BELOW CHAIN LAKES NR INDIAN LAKE, NY</t>
  </si>
  <si>
    <t>L</t>
  </si>
  <si>
    <t>01314000</t>
  </si>
  <si>
    <t>HUDSON R AT GOOLEY NR INDIAN LAKE, NY</t>
  </si>
  <si>
    <t>01315000</t>
  </si>
  <si>
    <t>INDIAN R NR INDIAN LAKE, NY</t>
  </si>
  <si>
    <t>01315081</t>
  </si>
  <si>
    <t>INDIAN R BELOW LAKE ABANAKEE NR INDIAN LAKE, NY</t>
  </si>
  <si>
    <t>DF</t>
  </si>
  <si>
    <t>01315500</t>
  </si>
  <si>
    <t>HUDSON R AT NORTH CREEK, NY</t>
  </si>
  <si>
    <t>01316000</t>
  </si>
  <si>
    <t>NORTH CR AT NORTH CREEK, NY</t>
  </si>
  <si>
    <t>GO</t>
  </si>
  <si>
    <t>01316200</t>
  </si>
  <si>
    <t>SCHROON R AT SEVERANCE, NY</t>
  </si>
  <si>
    <t>M</t>
  </si>
  <si>
    <t>01316680</t>
  </si>
  <si>
    <t>TROUT BK AT OLMSTEDVILLE, NY</t>
  </si>
  <si>
    <t>01317000</t>
  </si>
  <si>
    <t>SCHROON R AT RIVERBANK, NY</t>
  </si>
  <si>
    <t>01317500</t>
  </si>
  <si>
    <t>SCHROON R AT WARRENSBURG, NY</t>
  </si>
  <si>
    <t>01318000</t>
  </si>
  <si>
    <t>HUDSON R AT THURMAN, NY</t>
  </si>
  <si>
    <t>01318200</t>
  </si>
  <si>
    <t>STONY CR NR STONY CREEK, NY</t>
  </si>
  <si>
    <t>01318500</t>
  </si>
  <si>
    <t>HUDSON R AT HADLEY, NY</t>
  </si>
  <si>
    <t>01319000</t>
  </si>
  <si>
    <t>E BR SACANDAGA R AT GRIFFIN, NY</t>
  </si>
  <si>
    <t>01319500</t>
  </si>
  <si>
    <t>SACANDAGA R AT WELLS, NY</t>
  </si>
  <si>
    <t>01319800</t>
  </si>
  <si>
    <t>W BR SACANDAGA R AT ARIETTA, NY</t>
  </si>
  <si>
    <t>01319950</t>
  </si>
  <si>
    <t>SAND LAKE OUTLET NR PISECO, NY</t>
  </si>
  <si>
    <t>01320500</t>
  </si>
  <si>
    <t>W BR SACANDAGA R NR WELLS, NY</t>
  </si>
  <si>
    <t>01321000</t>
  </si>
  <si>
    <t>SACANDAGA R NR HOPE, NY</t>
  </si>
  <si>
    <t>BCG</t>
  </si>
  <si>
    <t xml:space="preserve"> </t>
  </si>
  <si>
    <t>01321500</t>
  </si>
  <si>
    <t>W STONY CR NR NORTHVILLE, NY</t>
  </si>
  <si>
    <t>DG</t>
  </si>
  <si>
    <t>GKM</t>
  </si>
  <si>
    <t>01322000</t>
  </si>
  <si>
    <t>E STONY CR NR NORTHVILLE, NY</t>
  </si>
  <si>
    <t>01322500</t>
  </si>
  <si>
    <t>SACANDAGA R AT NORTHVILLE, NY</t>
  </si>
  <si>
    <t>01323000</t>
  </si>
  <si>
    <t>KENNYETTO CR NR BROADALBIN, NY</t>
  </si>
  <si>
    <t>01323050</t>
  </si>
  <si>
    <t>SKINNER CR AT VAIL MILLS, NY</t>
  </si>
  <si>
    <t>N</t>
  </si>
  <si>
    <t>01325000</t>
  </si>
  <si>
    <t>SACANDAGA R AT STEWARTS BRIDGE NR HADLEY, NY</t>
  </si>
  <si>
    <t>BP</t>
  </si>
  <si>
    <t>FK</t>
  </si>
  <si>
    <t>01325200</t>
  </si>
  <si>
    <t>SCHAEFFERS BK NR LAKE LUZERNE, NY</t>
  </si>
  <si>
    <t>01325420</t>
  </si>
  <si>
    <t>HUDSON R AT CORINTH, NY</t>
  </si>
  <si>
    <t>01326500</t>
  </si>
  <si>
    <t>HUDSON R AT SPIER FALLS, NY</t>
  </si>
  <si>
    <t>01327750</t>
  </si>
  <si>
    <t>HUDSON R AT FORT EDWARD, NY</t>
  </si>
  <si>
    <t>ABP</t>
  </si>
  <si>
    <t>4/18/1896</t>
  </si>
  <si>
    <t>BGOP</t>
  </si>
  <si>
    <t>01328000</t>
  </si>
  <si>
    <t>BOND CR AT DUNHAM BASIN, NY</t>
  </si>
  <si>
    <t>BK</t>
  </si>
  <si>
    <t>01328758</t>
  </si>
  <si>
    <t>PECKS CR AT FORT MILLER, NY</t>
  </si>
  <si>
    <t>01329154</t>
  </si>
  <si>
    <t>STEELE BK AT SHUSHAN, NY</t>
  </si>
  <si>
    <t>01329490</t>
  </si>
  <si>
    <t>BATTEN KILL BELOW MILL AT BATTENVILLE, NY</t>
  </si>
  <si>
    <t>CG</t>
  </si>
  <si>
    <t>CE</t>
  </si>
  <si>
    <t>01329780</t>
  </si>
  <si>
    <t>SESSIONS BK AT PORTER CORNERS, NY</t>
  </si>
  <si>
    <t>01329900</t>
  </si>
  <si>
    <t>GLOWEGEE CR TRIB AT MOSHERVILLE, NY</t>
  </si>
  <si>
    <t>01330000</t>
  </si>
  <si>
    <t>GLOWEGEE CR AT WEST MILTON, NY</t>
  </si>
  <si>
    <t>01330500</t>
  </si>
  <si>
    <t>KAYADEROSSERAS CR NR WEST MILTON, NY</t>
  </si>
  <si>
    <t>KM</t>
  </si>
  <si>
    <t>01330550</t>
  </si>
  <si>
    <t>GORDON CR AT BALLSTON SPA, NY</t>
  </si>
  <si>
    <t>01330880</t>
  </si>
  <si>
    <t>SARATOGA LAKE TRIB NR BEMIS HEIGHTS, NY</t>
  </si>
  <si>
    <t>01330888</t>
  </si>
  <si>
    <t>SUCKER BK AT BURGOYNE NR QUAKER SPRINGS, NY</t>
  </si>
  <si>
    <t>01330975</t>
  </si>
  <si>
    <t>KROMA KILL AT QUAKER SPRINGS, NY</t>
  </si>
  <si>
    <t>01331095</t>
  </si>
  <si>
    <t>HUDSON R AT STILLWATER, NY</t>
  </si>
  <si>
    <t>BGP</t>
  </si>
  <si>
    <t>BGF</t>
  </si>
  <si>
    <t>ABF</t>
  </si>
  <si>
    <t>01331098</t>
  </si>
  <si>
    <t>SCHUYLER CR NR STILLWATER, NY</t>
  </si>
  <si>
    <t>01333367</t>
  </si>
  <si>
    <t>LITTLE HOOSIC R AT CHERRYPLAIN, NY</t>
  </si>
  <si>
    <t>01333370</t>
  </si>
  <si>
    <t>LITTLE HOOSIC R DOWNSTREAM OF KRONK BK AT CHERRYPLAIN, NY</t>
  </si>
  <si>
    <t>01333380</t>
  </si>
  <si>
    <t>COWDRY HOLLOW AT BERLIN, NY</t>
  </si>
  <si>
    <t>01333500</t>
  </si>
  <si>
    <t>LITTLE HOOSIC R AT PETERSBURG, NY</t>
  </si>
  <si>
    <t>GM</t>
  </si>
  <si>
    <t>01333740</t>
  </si>
  <si>
    <t>WOODS BK NR HOOSICK FALLS, NY</t>
  </si>
  <si>
    <t>01333760</t>
  </si>
  <si>
    <t>WOODS BK AT HOOSICK FALLS, NY</t>
  </si>
  <si>
    <t>01334500</t>
  </si>
  <si>
    <t>HOOSIC R NR EAGLE BRIDGE, NY</t>
  </si>
  <si>
    <t>MO</t>
  </si>
  <si>
    <t>01334550</t>
  </si>
  <si>
    <t>CASE BK NR EAGLE BRIDGE, NY</t>
  </si>
  <si>
    <t>01334770</t>
  </si>
  <si>
    <t>CAMBRIDGE CR AT CAMBRIDGE, NY</t>
  </si>
  <si>
    <t>01334800</t>
  </si>
  <si>
    <t>OWL KILL AT EAGLE BRIDGE, NY</t>
  </si>
  <si>
    <t>01335000</t>
  </si>
  <si>
    <t>HOOSIC R AT BUSKIRK, NY</t>
  </si>
  <si>
    <t>01335040</t>
  </si>
  <si>
    <t>HOOSIC R AT DAM AT JOHNSONVILLE, NY</t>
  </si>
  <si>
    <t>DO</t>
  </si>
  <si>
    <t>01335127</t>
  </si>
  <si>
    <t>HOOSIC R AT DAM AT SCHAGHTICOKE, NY</t>
  </si>
  <si>
    <t>BDO</t>
  </si>
  <si>
    <t>01335730</t>
  </si>
  <si>
    <t>MCDONALD CR NR NEWTOWN, NY</t>
  </si>
  <si>
    <t>01335740</t>
  </si>
  <si>
    <t>HUDSON R TRIB NO. 33 NR MELROSE, NY</t>
  </si>
  <si>
    <t>01335754</t>
  </si>
  <si>
    <t>HUDSON R ABOVE LOCK 1 NR WATERFORD, NY</t>
  </si>
  <si>
    <t>P</t>
  </si>
  <si>
    <t>4/1869</t>
  </si>
  <si>
    <t>BFG</t>
  </si>
  <si>
    <t>01335800</t>
  </si>
  <si>
    <t>MOHAWK R AT HILLSIDE, NY</t>
  </si>
  <si>
    <t>01335810</t>
  </si>
  <si>
    <t>MOHAWK R NORTHWEST OF NORTH WESTERN, NY</t>
  </si>
  <si>
    <t>01335830</t>
  </si>
  <si>
    <t>TANNERY BK NR NORTH WESTERN, NY</t>
  </si>
  <si>
    <t>01335860</t>
  </si>
  <si>
    <t>BIG BK NO. 2 NR NORTH WESTERN, NY</t>
  </si>
  <si>
    <t>01335880</t>
  </si>
  <si>
    <t>TRIPP BK NR NORTH WESTERN, NY</t>
  </si>
  <si>
    <t>01336000</t>
  </si>
  <si>
    <t>MOHAWK R BELOW DELTA DAM NR ROME, NY</t>
  </si>
  <si>
    <t>FO</t>
  </si>
  <si>
    <t>01336500</t>
  </si>
  <si>
    <t>MOHAWK R AT RIDGE MILLS NR ROME, NY</t>
  </si>
  <si>
    <t>/1888</t>
  </si>
  <si>
    <t>BGO</t>
  </si>
  <si>
    <t>3/12/1898</t>
  </si>
  <si>
    <t>01336520</t>
  </si>
  <si>
    <t>MOHAWK R AT ROME, NY</t>
  </si>
  <si>
    <t>01336800</t>
  </si>
  <si>
    <t>SIXMILE CR NR ROME, NY</t>
  </si>
  <si>
    <t>01337000</t>
  </si>
  <si>
    <t>NINEMILE CR AT STITTVILLE, NY</t>
  </si>
  <si>
    <t>8/25/1898</t>
  </si>
  <si>
    <t>01337995</t>
  </si>
  <si>
    <t>ORISKANY CR AT COLEMANS MILLS, NY</t>
  </si>
  <si>
    <t>01338500</t>
  </si>
  <si>
    <t>ORISKANY CR AT STATE DAM AT ORISKANY, NY</t>
  </si>
  <si>
    <t>/1896</t>
  </si>
  <si>
    <t>01338800</t>
  </si>
  <si>
    <t>SAUQUOIT CR AT NEW HARTFORD, NY</t>
  </si>
  <si>
    <t>O</t>
  </si>
  <si>
    <t>01339000</t>
  </si>
  <si>
    <t>SAUQUOIT CR AT NEW YORK MILLS, NY</t>
  </si>
  <si>
    <t>01339475</t>
  </si>
  <si>
    <t>NAIL CR BLW ONEIDA ST AT UTICA, NY</t>
  </si>
  <si>
    <t>01339980</t>
  </si>
  <si>
    <t>GRIDLEY CR AT MAYNARD, NY</t>
  </si>
  <si>
    <t>01340000</t>
  </si>
  <si>
    <t>MOHAWK R AT UTICA, NY</t>
  </si>
  <si>
    <t>2/1891</t>
  </si>
  <si>
    <t>01340500</t>
  </si>
  <si>
    <t>REALL CR NR UTICA, NY</t>
  </si>
  <si>
    <t>01341000</t>
  </si>
  <si>
    <t>JOHNSTON BK NR UTICA, NY</t>
  </si>
  <si>
    <t>&gt;13</t>
  </si>
  <si>
    <t>&gt;21.0</t>
  </si>
  <si>
    <t>01341100</t>
  </si>
  <si>
    <t>REALL CR AT DEERFIELD, NY</t>
  </si>
  <si>
    <t>01341140</t>
  </si>
  <si>
    <t>REALL CR AT MOUTH AT UTICA, NY</t>
  </si>
  <si>
    <t>01341150</t>
  </si>
  <si>
    <t>MOHAWK R AT LEALAND AVE AT UTICA, NY</t>
  </si>
  <si>
    <t>FL</t>
  </si>
  <si>
    <t>01341500</t>
  </si>
  <si>
    <t>SYLVAN GLEN CR NR NEW HARTFORD, NY</t>
  </si>
  <si>
    <t>AB</t>
  </si>
  <si>
    <t>01342000</t>
  </si>
  <si>
    <t>GRAEFENBERG CR NR NEW HARTFORD, NY</t>
  </si>
  <si>
    <t>01342500</t>
  </si>
  <si>
    <t>STARCH FACTORY CR NR NEW HARTFORD, NY</t>
  </si>
  <si>
    <t>0134254005</t>
  </si>
  <si>
    <t>BUDLONG CR AT MOUTH NR UTICA, NY</t>
  </si>
  <si>
    <t>01342600</t>
  </si>
  <si>
    <t>FERGUSON CR NR UTICA, NY</t>
  </si>
  <si>
    <t>01342640</t>
  </si>
  <si>
    <t>STERLING CR NR EAST SCHUYLER, NY</t>
  </si>
  <si>
    <t>01342683</t>
  </si>
  <si>
    <t>MOYER CR AT FRANKFORT, NY</t>
  </si>
  <si>
    <t>01342720</t>
  </si>
  <si>
    <t>MCGOWAN CR NR ILION, NY</t>
  </si>
  <si>
    <t>01342730</t>
  </si>
  <si>
    <t>STEELE CR AT ILION, NY</t>
  </si>
  <si>
    <t>01342736</t>
  </si>
  <si>
    <t>TORY CR AT MOHAWK, NY</t>
  </si>
  <si>
    <t>01342738</t>
  </si>
  <si>
    <t>MILLER CR AT MOHAWK, NY</t>
  </si>
  <si>
    <t>01342743</t>
  </si>
  <si>
    <t>FULMER CR NR MOHAWK, NY</t>
  </si>
  <si>
    <t>01342750</t>
  </si>
  <si>
    <t>FULMER CR AT MOHAWK, NY</t>
  </si>
  <si>
    <t>01342797</t>
  </si>
  <si>
    <t>VLY BK NR MOREHOUSEVILLE, NY</t>
  </si>
  <si>
    <t>01342800</t>
  </si>
  <si>
    <t>W CANADA CR AT NOBLEBORO, NY</t>
  </si>
  <si>
    <t>01343060</t>
  </si>
  <si>
    <t>W CANADA CR NR WILMURT, NY</t>
  </si>
  <si>
    <t>01343500</t>
  </si>
  <si>
    <t>W CANADA CR NR HINCKLEY, NY</t>
  </si>
  <si>
    <t>01344000</t>
  </si>
  <si>
    <t>W CANADA CR AT HINCKLEY, NY</t>
  </si>
  <si>
    <t>01344050</t>
  </si>
  <si>
    <t>W CANADA CR NR TRENTON FALLS, NY</t>
  </si>
  <si>
    <t>01344800</t>
  </si>
  <si>
    <t>CINCINNATI CR AT BARNEVELD STATION, NY</t>
  </si>
  <si>
    <t>01345000</t>
  </si>
  <si>
    <t>W CANADA CR AT POLAND, NY</t>
  </si>
  <si>
    <t>AF</t>
  </si>
  <si>
    <t>01345020</t>
  </si>
  <si>
    <t>W CANADA CR AT NEWPORT, NY</t>
  </si>
  <si>
    <t>01345500</t>
  </si>
  <si>
    <t>W CANADA CR AT MIDDLEVILLE, NY</t>
  </si>
  <si>
    <t>01346000</t>
  </si>
  <si>
    <t>W CANADA CR AT KAST BRIDGE, NY</t>
  </si>
  <si>
    <t>01346500</t>
  </si>
  <si>
    <t>MOHAWK R AT LITTLE FALLS, NY</t>
  </si>
  <si>
    <t>3/14/1898</t>
  </si>
  <si>
    <t>01346820</t>
  </si>
  <si>
    <t>MOHAWK R TRIB AT INDIAN CASTLE, NY</t>
  </si>
  <si>
    <t>01347000</t>
  </si>
  <si>
    <t>MOHAWK R NR LITTLE FALLS, NY</t>
  </si>
  <si>
    <t>013473001</t>
  </si>
  <si>
    <t>SPRITE CR AT STEWART LANDING, NY</t>
  </si>
  <si>
    <t>/1926</t>
  </si>
  <si>
    <t>01347460</t>
  </si>
  <si>
    <t>SPRUCE LAKE TRIB NR SALISBURY CENTER, NY</t>
  </si>
  <si>
    <t>01347480</t>
  </si>
  <si>
    <t>SPRUCE CR AT SALISBURY CENTER, NY</t>
  </si>
  <si>
    <t>01347500</t>
  </si>
  <si>
    <t>E CANADA CR AT DOLGEVILLE, NY</t>
  </si>
  <si>
    <t>CO</t>
  </si>
  <si>
    <t>01348000</t>
  </si>
  <si>
    <t>E CANADA CR AT EAST CREEK, NY</t>
  </si>
  <si>
    <t>CGL</t>
  </si>
  <si>
    <t>01348205</t>
  </si>
  <si>
    <t>CAROGA CR AT DAM AT CAROGA, NY</t>
  </si>
  <si>
    <t>01348420</t>
  </si>
  <si>
    <t>NORTH CR NR EPHRATAH, NY</t>
  </si>
  <si>
    <t>01348700</t>
  </si>
  <si>
    <t>LIPE CR AT FORT PLAIN, NY</t>
  </si>
  <si>
    <t>01348930</t>
  </si>
  <si>
    <t>OTSQUAGO CR TRIB NO. 1 AT VAN HORNESVILLE, NY</t>
  </si>
  <si>
    <t>01348932</t>
  </si>
  <si>
    <t>OTSQUAGO CR TRIB NO. 2 AT VAN HORNESVILLE, NY</t>
  </si>
  <si>
    <t>01348940</t>
  </si>
  <si>
    <t>OTSQUAGO CR NR STARKVILLE, NY</t>
  </si>
  <si>
    <t>01349000</t>
  </si>
  <si>
    <t>OTSQUAGO CR AT FORT PLAIN, NY</t>
  </si>
  <si>
    <t>01349070</t>
  </si>
  <si>
    <t>MOHAWK R TRIB NO. 2 AT CANAJOHARIE, NY</t>
  </si>
  <si>
    <t>01349080</t>
  </si>
  <si>
    <t>BRIMSTONE CR NR AMES, NY</t>
  </si>
  <si>
    <t>01349150</t>
  </si>
  <si>
    <t>CANAJOHARIE CR NR CANAJOHARIE, NY</t>
  </si>
  <si>
    <t>01349250</t>
  </si>
  <si>
    <t>FLAT CR AT SPRAKERS, NY</t>
  </si>
  <si>
    <t>01349355</t>
  </si>
  <si>
    <t>VAN WIE CR NR RANDALL, NY</t>
  </si>
  <si>
    <t>01349360</t>
  </si>
  <si>
    <t>ALLSTON CR NR RANDALL, NY</t>
  </si>
  <si>
    <t>01349480</t>
  </si>
  <si>
    <t>HALE CR AT JOHNSTOWN, NY</t>
  </si>
  <si>
    <t>01349500</t>
  </si>
  <si>
    <t>CAYADUTTA CR NR JOHNSTOWN, NY</t>
  </si>
  <si>
    <t>01349517</t>
  </si>
  <si>
    <t>CAYADUTTA CR TRIB NO. 1 NR JOHNSTOWN, NY</t>
  </si>
  <si>
    <t>01349522</t>
  </si>
  <si>
    <t>BROADWAY CR AT FONDA, NY</t>
  </si>
  <si>
    <t>01349541</t>
  </si>
  <si>
    <t>SUGARLOAF BK SOUTH OF TANNERSVILLE, NY</t>
  </si>
  <si>
    <t>01349620</t>
  </si>
  <si>
    <t>SCHOHARIE CR AT HUNTER, NY</t>
  </si>
  <si>
    <t>01349700</t>
  </si>
  <si>
    <t>EAST KILL NR JEWETT CENTER, NY</t>
  </si>
  <si>
    <t>DLM</t>
  </si>
  <si>
    <t>01349705</t>
  </si>
  <si>
    <t>SCHOHARIE CR NR LEXINGTON, NY</t>
  </si>
  <si>
    <t>DM</t>
  </si>
  <si>
    <t>01349711</t>
  </si>
  <si>
    <t>WEST KILL BELOW HUNTER BK NR SPRUCETON, NY</t>
  </si>
  <si>
    <t>01349810</t>
  </si>
  <si>
    <t>WEST KILL NR WEST KILL, NY</t>
  </si>
  <si>
    <t>DL</t>
  </si>
  <si>
    <t>01349820</t>
  </si>
  <si>
    <t>SCHOHARIE CR AT MOSQUITO POINT NR PRATTSVILLE, NY</t>
  </si>
  <si>
    <t>01349840</t>
  </si>
  <si>
    <t>BATAVIA KILL NR MAPLECREST, NY</t>
  </si>
  <si>
    <t>Q</t>
  </si>
  <si>
    <t>BGQ</t>
  </si>
  <si>
    <t>01349850</t>
  </si>
  <si>
    <t>BATAVIA KILL AT HENSONVILLE, NY</t>
  </si>
  <si>
    <t>DGM</t>
  </si>
  <si>
    <t>01349870</t>
  </si>
  <si>
    <t>NAUVO STREAM AT WINDHAM, NY</t>
  </si>
  <si>
    <t>01349880</t>
  </si>
  <si>
    <t>MAD BK NR WINDHAM, NY</t>
  </si>
  <si>
    <t>01349900</t>
  </si>
  <si>
    <t>BATAVIA KILL NR ASHLAND, NY</t>
  </si>
  <si>
    <t>EGM</t>
  </si>
  <si>
    <t>01349920</t>
  </si>
  <si>
    <t>BATAVIA KILL AT ASHLAND, NY</t>
  </si>
  <si>
    <t>DGL</t>
  </si>
  <si>
    <t>01349950</t>
  </si>
  <si>
    <t>BATAVIA KILL AT RED FALLS NR PRATTSVILLE, NY</t>
  </si>
  <si>
    <t>EGQ</t>
  </si>
  <si>
    <t>01350000</t>
  </si>
  <si>
    <t>SCHOHARIE CR AT PRATTSVILLE, NY</t>
  </si>
  <si>
    <t>01350030</t>
  </si>
  <si>
    <t>BEAR KILL AT GRAND GORGE, NY</t>
  </si>
  <si>
    <t>01350032</t>
  </si>
  <si>
    <t>TOAD HOLLOW BK NR GRAND GORGE, NY</t>
  </si>
  <si>
    <t>01350035</t>
  </si>
  <si>
    <t>BEAR KILL NR PRATTSVILLE, NY</t>
  </si>
  <si>
    <t>01350070</t>
  </si>
  <si>
    <t>BEAR KILL TRIB NO. 1 NR CONESVILLE, NY</t>
  </si>
  <si>
    <t>01350080</t>
  </si>
  <si>
    <t>MANOR KILL AT WEST CONESVILLE NR GILBOA, NY</t>
  </si>
  <si>
    <t>01350101</t>
  </si>
  <si>
    <t>SCHOHARIE CR AT GILBOA, NY</t>
  </si>
  <si>
    <t>DFO</t>
  </si>
  <si>
    <t>BFGO</t>
  </si>
  <si>
    <t>01350120</t>
  </si>
  <si>
    <t>PLATTER KILL AT GILBOA, NY</t>
  </si>
  <si>
    <t>01350140</t>
  </si>
  <si>
    <t>MINE KILL NR NORTH BLENHEIM, NY</t>
  </si>
  <si>
    <t>I</t>
  </si>
  <si>
    <t>01350180</t>
  </si>
  <si>
    <t>SCHOHARIE CR AT NORTH BLENHEIM, NY</t>
  </si>
  <si>
    <t>01350200</t>
  </si>
  <si>
    <t>WEST KILL AT NORTH BLENHEIM, NY</t>
  </si>
  <si>
    <t>01350350</t>
  </si>
  <si>
    <t>KEYSER KILL AT BREAKABEEN, NY</t>
  </si>
  <si>
    <t>01350355</t>
  </si>
  <si>
    <t>SCHOHARIE CR AT BREAKABEEN, NY</t>
  </si>
  <si>
    <t>BDFM</t>
  </si>
  <si>
    <t>01350485</t>
  </si>
  <si>
    <t>LITTLE SCHOHARIE CR AT MIDDLEBURGH, NY</t>
  </si>
  <si>
    <t>01350500</t>
  </si>
  <si>
    <t>SCHOHARIE CR AT MIDDLEBURGH, NY</t>
  </si>
  <si>
    <t>01350900</t>
  </si>
  <si>
    <t>BEAVERDAM CR NR KNOX, NY</t>
  </si>
  <si>
    <t>01350950</t>
  </si>
  <si>
    <t>SWITZ KILL NR BERNE, NY</t>
  </si>
  <si>
    <t>01351000</t>
  </si>
  <si>
    <t>FOX CR AT WEST BERNE, NY</t>
  </si>
  <si>
    <t>01351010</t>
  </si>
  <si>
    <t>FOX CR NR WEST BERNE, NY</t>
  </si>
  <si>
    <t>01351200</t>
  </si>
  <si>
    <t>FOX CR NR SCHOHARIE, NY</t>
  </si>
  <si>
    <t>01351210</t>
  </si>
  <si>
    <t>SCHOHARIE CR AT CENTRAL BRIDGE, NY</t>
  </si>
  <si>
    <t>01351272</t>
  </si>
  <si>
    <t>WEST CR ABOVE WARNERVILLE, NY</t>
  </si>
  <si>
    <t>01351300</t>
  </si>
  <si>
    <t>COBLESKILL CR AT COBLESKILL, NY</t>
  </si>
  <si>
    <t>01351410</t>
  </si>
  <si>
    <t>SCHOHARIE CR ABOVE ESPERANCE, NY</t>
  </si>
  <si>
    <t>01351450</t>
  </si>
  <si>
    <t>SCHOHARIE CR AT ESPERANCE, NY</t>
  </si>
  <si>
    <t>01351500</t>
  </si>
  <si>
    <t>SCHOHARIE CR AT BURTONSVILLE, NY</t>
  </si>
  <si>
    <t>DFLM</t>
  </si>
  <si>
    <t>01351610</t>
  </si>
  <si>
    <t>SCHOHARIE CR TRIB NO. 2 AT EATON CORNERS, NY</t>
  </si>
  <si>
    <t>01352000</t>
  </si>
  <si>
    <t>SCHOHARIE CR NR FORT HUNTER, NY</t>
  </si>
  <si>
    <t>HO</t>
  </si>
  <si>
    <t>01354000</t>
  </si>
  <si>
    <t>MOHAWK R AT TRIBES HILL, NY</t>
  </si>
  <si>
    <t>BF</t>
  </si>
  <si>
    <t>01354200</t>
  </si>
  <si>
    <t>SANDSEA KILL AT PATTERSONVILLE, NY</t>
  </si>
  <si>
    <t>01354270</t>
  </si>
  <si>
    <t>MOCCASIN KILL NR ROTTERDAM JUNCTION, NY</t>
  </si>
  <si>
    <t>BL</t>
  </si>
  <si>
    <t>01354300</t>
  </si>
  <si>
    <t>PLOTTER KILL AT RYNEX CORNERS, NY</t>
  </si>
  <si>
    <t>01354450</t>
  </si>
  <si>
    <t>POENTIC KILL AT WEST HILL NR SCHENECTADY, NY</t>
  </si>
  <si>
    <t>01355000</t>
  </si>
  <si>
    <t>ALPLAUS KILL NR CHARLTON, NY</t>
  </si>
  <si>
    <t>01355405</t>
  </si>
  <si>
    <t>INDIAN KILL NR GLENVILLE CENTER, NY</t>
  </si>
  <si>
    <t>&gt;200</t>
  </si>
  <si>
    <t>&gt;64.3</t>
  </si>
  <si>
    <t>01355490</t>
  </si>
  <si>
    <t>HECK CR AT NISKAYUNA, NY</t>
  </si>
  <si>
    <t>01355500</t>
  </si>
  <si>
    <t>MOHAWK R AT REXFORD FLATS NR SCHENECTADY, NY</t>
  </si>
  <si>
    <t>/1892</t>
  </si>
  <si>
    <t>01356000</t>
  </si>
  <si>
    <t>MOHAWK R AT VISCHER FERRY DAM, NY</t>
  </si>
  <si>
    <t>BFH</t>
  </si>
  <si>
    <t>01356190</t>
  </si>
  <si>
    <t>LISHA KILL NORTHWEST OF NISKAYUNA, NY</t>
  </si>
  <si>
    <t>01356500</t>
  </si>
  <si>
    <t>MOHAWK R AT DUNSBACH FERRY, NY</t>
  </si>
  <si>
    <t>01357000</t>
  </si>
  <si>
    <t>MOHAWK R AT CRESCENT DAM, NY</t>
  </si>
  <si>
    <t>01357500</t>
  </si>
  <si>
    <t>MOHAWK R AT COHOES, NY</t>
  </si>
  <si>
    <t>1860-1865</t>
  </si>
  <si>
    <t>FH</t>
  </si>
  <si>
    <t>01358000</t>
  </si>
  <si>
    <t>HUDSON R AT GREEN ISLAND, NY</t>
  </si>
  <si>
    <t>FG</t>
  </si>
  <si>
    <t>ECG</t>
  </si>
  <si>
    <t>01358250</t>
  </si>
  <si>
    <t>POESTEN KILL NR EAST POESTENKILL, NY</t>
  </si>
  <si>
    <t>01358270</t>
  </si>
  <si>
    <t>POESTEN KILL AT EAST POESTENKILL, NY</t>
  </si>
  <si>
    <t>01358475</t>
  </si>
  <si>
    <t>POESTEN KILL NR EAGLE MILLS, NY</t>
  </si>
  <si>
    <t>01358500</t>
  </si>
  <si>
    <t>POESTEN KILL NR TROY, NY</t>
  </si>
  <si>
    <t>01359060</t>
  </si>
  <si>
    <t>HORSE HEAVEN BK AT SAND LAKE, NY</t>
  </si>
  <si>
    <t>01359133</t>
  </si>
  <si>
    <t>PATROON CR AT NORTHERN BLVD AT ALBANY, NY</t>
  </si>
  <si>
    <t>01359139</t>
  </si>
  <si>
    <t>HUDSON R AT ALBANY, NY</t>
  </si>
  <si>
    <t>013591395</t>
  </si>
  <si>
    <t>QUACKENDERRY CR AT RENSSELAER, NY</t>
  </si>
  <si>
    <t>01359150</t>
  </si>
  <si>
    <t>MILL CR NR EAST GREENBUSH, NY</t>
  </si>
  <si>
    <t>01359185</t>
  </si>
  <si>
    <t>BONNY BK AT KELLEYS NR SCHENECTADY, NY</t>
  </si>
  <si>
    <t>0135932050</t>
  </si>
  <si>
    <t>BOZEN KILL TRIB AT ALTAMONT, NY</t>
  </si>
  <si>
    <t>0135932100</t>
  </si>
  <si>
    <t>BOZEN KILL TRIB 2 AT ALTAMONT, NY</t>
  </si>
  <si>
    <t>01359513</t>
  </si>
  <si>
    <t>HUNGER KILL AT GUILDERLAND, NY</t>
  </si>
  <si>
    <t>JG</t>
  </si>
  <si>
    <t>01359519</t>
  </si>
  <si>
    <t>NORMANS KILL NR WESTMERE, NY</t>
  </si>
  <si>
    <t>ACD</t>
  </si>
  <si>
    <t>01359520</t>
  </si>
  <si>
    <t>VLY CR TRIB AT NEW SALEM, NY</t>
  </si>
  <si>
    <t>01359525</t>
  </si>
  <si>
    <t>NORMANS KILL AT KARLSFELD, NY</t>
  </si>
  <si>
    <t>EM</t>
  </si>
  <si>
    <t>01359528</t>
  </si>
  <si>
    <t>NORMANS KILL AT ALBANY, NY</t>
  </si>
  <si>
    <t>01359593</t>
  </si>
  <si>
    <t>VLOMAN KILL AT BETHLEHEM CHURCH, NY</t>
  </si>
  <si>
    <t>01359600</t>
  </si>
  <si>
    <t>VLOMAN KILL AT CEDAR HILL NR SELKIRK, NY</t>
  </si>
  <si>
    <t>01359730</t>
  </si>
  <si>
    <t>MOORDENER KILL AT BROOKVIEW, NY</t>
  </si>
  <si>
    <t>01359750</t>
  </si>
  <si>
    <t>MOORDENER KILL AT CASTLETON-ON-HUDSON, NY</t>
  </si>
  <si>
    <t>01359830</t>
  </si>
  <si>
    <t>ONESQUETHAW CR NR CLARKSVILLE, NY</t>
  </si>
  <si>
    <t>01359840</t>
  </si>
  <si>
    <t>ONESQUETHAW CR NR SOUTH BETHLEHEM, NY</t>
  </si>
  <si>
    <t>01359900</t>
  </si>
  <si>
    <t>COEYMANS CR NR SOUTH BETHLEHEM, NY</t>
  </si>
  <si>
    <t>01359902</t>
  </si>
  <si>
    <t>COEYMANS CR NR SELKIRK, NY</t>
  </si>
  <si>
    <t>01359907</t>
  </si>
  <si>
    <t>COEYMANS CR SOUTHWEST OF SELKIRK, NY</t>
  </si>
  <si>
    <t>01359918</t>
  </si>
  <si>
    <t>SILVER CR AT DORMANSVILLE, NY</t>
  </si>
  <si>
    <t>01359924</t>
  </si>
  <si>
    <t>HANNACROIS CR NR NEW BALTIMORE, NY</t>
  </si>
  <si>
    <t>BEK</t>
  </si>
  <si>
    <t>01359992</t>
  </si>
  <si>
    <t>WEST BK AT STEPHENTOWN, NY</t>
  </si>
  <si>
    <t>01360100</t>
  </si>
  <si>
    <t>WYOMANOCK CR AT LEBANON SPRINGS, NY</t>
  </si>
  <si>
    <t>01360500</t>
  </si>
  <si>
    <t>KINDERHOOK CR AT EAST NASSAU, NY</t>
  </si>
  <si>
    <t>01360515</t>
  </si>
  <si>
    <t>KINDERHOOK CR NR BRAINARD, NY</t>
  </si>
  <si>
    <t>01360640</t>
  </si>
  <si>
    <t>VALATIE KILL NR NASSAU, NY</t>
  </si>
  <si>
    <t>01360995</t>
  </si>
  <si>
    <t>KINDERHOOK CR AT STUYVESANT FALLS, NY</t>
  </si>
  <si>
    <t>01361000</t>
  </si>
  <si>
    <t>KINDERHOOK CR AT ROSSMAN, NY</t>
  </si>
  <si>
    <t>01361020</t>
  </si>
  <si>
    <t>AGAWAMUCK CR AT HARLEMVILLE, NY</t>
  </si>
  <si>
    <t>01361200</t>
  </si>
  <si>
    <t>CLAVERACK CR AT CLAVERACK, NY</t>
  </si>
  <si>
    <t>01361245</t>
  </si>
  <si>
    <t>TRIB TO TAGHKANIC CR TRIB NR CRARYVILLE, NY</t>
  </si>
  <si>
    <t>01361300</t>
  </si>
  <si>
    <t>TAGHKANIC CR NR CLAVERACK, NY</t>
  </si>
  <si>
    <t>01361453</t>
  </si>
  <si>
    <t>CATSKILL CR TRIB AT FRANKLINTON, NY</t>
  </si>
  <si>
    <t>01361460</t>
  </si>
  <si>
    <t>CATSKILL CR AT PRESTON HOLLOW, NY</t>
  </si>
  <si>
    <t>01361495</t>
  </si>
  <si>
    <t>DURHAM KILL AT OAK HILL, NY</t>
  </si>
  <si>
    <t>01361500</t>
  </si>
  <si>
    <t>CATSKILL CR AT OAK HILL, NY</t>
  </si>
  <si>
    <t>01361560</t>
  </si>
  <si>
    <t>EIGHTMILE CR AT MEDUSA, NY</t>
  </si>
  <si>
    <t>01361570</t>
  </si>
  <si>
    <t>TENMILE CR AT OAK HILL, NY</t>
  </si>
  <si>
    <t>01361572</t>
  </si>
  <si>
    <t>CATSKILL CR NR OAK HILL, NY</t>
  </si>
  <si>
    <t>01361600</t>
  </si>
  <si>
    <t>CATSKILL CR AT EAST DURHAM, NY</t>
  </si>
  <si>
    <t>01361785</t>
  </si>
  <si>
    <t>PALMER CR AT WEST GREENVILLE, NY</t>
  </si>
  <si>
    <t>01361795</t>
  </si>
  <si>
    <t>BASIC CR AT FREEHOLD, NY</t>
  </si>
  <si>
    <t>/1901</t>
  </si>
  <si>
    <t>01361890</t>
  </si>
  <si>
    <t>CATSKILL CR AT WOODSTOCK DAM NR CAIRO, NY</t>
  </si>
  <si>
    <t>01361900</t>
  </si>
  <si>
    <t>SHINGLE KILL AT CAIRO, NY</t>
  </si>
  <si>
    <t>01362000</t>
  </si>
  <si>
    <t>CATSKILL CR AT SOUTH CAIRO, NY</t>
  </si>
  <si>
    <t>01362015</t>
  </si>
  <si>
    <t>POTIC CR AT EARLTON, NY</t>
  </si>
  <si>
    <t>01362030</t>
  </si>
  <si>
    <t>POTIC CR NR SOUTH CAIRO, NY</t>
  </si>
  <si>
    <t>01362050</t>
  </si>
  <si>
    <t>KAATERSKILL CR AT PALENVILLE, NY</t>
  </si>
  <si>
    <t>01362055</t>
  </si>
  <si>
    <t>STONY BK NR PALENVILLE, NY</t>
  </si>
  <si>
    <t>01362100</t>
  </si>
  <si>
    <t>ROELIFF JANSEN KILL NR HILLSDALE, NY</t>
  </si>
  <si>
    <t>01362150</t>
  </si>
  <si>
    <t>BASHBISH BK AT COPAKE FALLS, NY</t>
  </si>
  <si>
    <t>BDL</t>
  </si>
  <si>
    <t>01362192</t>
  </si>
  <si>
    <t>PANTHER MOUNTAIN TRIB TO ESOPUS CR NR OLIVEREA, NY</t>
  </si>
  <si>
    <t>11/28/2004</t>
  </si>
  <si>
    <t>013621955</t>
  </si>
  <si>
    <t>BIRCH CR AT BIG INDIAN, NY</t>
  </si>
  <si>
    <t>01362196</t>
  </si>
  <si>
    <t>ESOPUS CR ABOVE SHANDAKEN, NY</t>
  </si>
  <si>
    <t>01362197</t>
  </si>
  <si>
    <t>BUSHNELLSVILLE CR AT SHANDAKEN, NY</t>
  </si>
  <si>
    <t>GL</t>
  </si>
  <si>
    <t>01362200</t>
  </si>
  <si>
    <t>ESOPUS CR AT ALLABEN, NY</t>
  </si>
  <si>
    <t>01362290</t>
  </si>
  <si>
    <t>WOODLAND CR NR PHOENICIA, NY</t>
  </si>
  <si>
    <t>0136230002</t>
  </si>
  <si>
    <t>WOODLAND CR ABOVE MOUTH AT PHOENICIA, NY</t>
  </si>
  <si>
    <t>01362342</t>
  </si>
  <si>
    <t>HOLLOW TREE BK AT LANESVILLE, NY</t>
  </si>
  <si>
    <t>01362350</t>
  </si>
  <si>
    <t>STONY CLOVE CR AT CHICHESTER, NY</t>
  </si>
  <si>
    <t>01362360</t>
  </si>
  <si>
    <t>STONY CLOVE CR AT CHICHESTER NR PHOENICIA, NY</t>
  </si>
  <si>
    <t>01362370</t>
  </si>
  <si>
    <t>STONY CLOVE CR BELOW OX CLOVE AT CHICHESTER, NY</t>
  </si>
  <si>
    <t>01362400</t>
  </si>
  <si>
    <t>STONY CLOVE CR AT PHOENICIA, NY</t>
  </si>
  <si>
    <t>01362465</t>
  </si>
  <si>
    <t>BEAVER KILL TRIB ABOVE LAKE HILL, NY</t>
  </si>
  <si>
    <t>01362482</t>
  </si>
  <si>
    <t>BEAVER KILL AT WILLOW, NY</t>
  </si>
  <si>
    <t>01362485</t>
  </si>
  <si>
    <t>BEAVER KILL NR WILLOW, NY</t>
  </si>
  <si>
    <t>01362486</t>
  </si>
  <si>
    <t>BEAVER KILL NR MOUNT TREMPER, NY</t>
  </si>
  <si>
    <t>01362497</t>
  </si>
  <si>
    <t>LITTLE BEAVER KILL AT BEECHFORD NR MOUNT TREMPER, NY</t>
  </si>
  <si>
    <t>01362500</t>
  </si>
  <si>
    <t>ESOPUS CR AT COLDBROOK, NY</t>
  </si>
  <si>
    <t>0136336910</t>
  </si>
  <si>
    <t>BUSH KILL NR WEST SHOKAN, NY</t>
  </si>
  <si>
    <t>01363370</t>
  </si>
  <si>
    <t>BUSH KILL AT WEST SHOKAN, NY</t>
  </si>
  <si>
    <t>01363380</t>
  </si>
  <si>
    <t>MALTBY HOLLOW BK NR WEST SHOKAN, NY</t>
  </si>
  <si>
    <t>01363382</t>
  </si>
  <si>
    <t>BUSH KILL BELOW MALTBY HOLLOW BK AT WEST SHOKAN, NY</t>
  </si>
  <si>
    <t>01363388</t>
  </si>
  <si>
    <t>DRY BK AT WEST SHOKAN, NY</t>
  </si>
  <si>
    <t>01363500</t>
  </si>
  <si>
    <t>ESOPUS CR NR OLIVEBRIDGE, NY</t>
  </si>
  <si>
    <t>01363550</t>
  </si>
  <si>
    <t>ESOPUS CR NR STONE RIDGE, NY</t>
  </si>
  <si>
    <t>EL</t>
  </si>
  <si>
    <t>01364000</t>
  </si>
  <si>
    <t>ESOPUS CR AT KINGSTON, NY</t>
  </si>
  <si>
    <t>01364155</t>
  </si>
  <si>
    <t>SAW KILL AT SHADY, NY</t>
  </si>
  <si>
    <t>01364160</t>
  </si>
  <si>
    <t>COOPER LAKE OUTLET AT SHADY, NY</t>
  </si>
  <si>
    <t>01364162</t>
  </si>
  <si>
    <t>SAW KILL NR BEARSVILLE, NY</t>
  </si>
  <si>
    <t>01364195</t>
  </si>
  <si>
    <t>SAW KILL NR SAWKILL, NY</t>
  </si>
  <si>
    <t>01364400</t>
  </si>
  <si>
    <t>PLATTEKILL CR AT MOUNT MARION, NY</t>
  </si>
  <si>
    <t>01364500</t>
  </si>
  <si>
    <t>ESOPUS CR AT MOUNT MARION, NY</t>
  </si>
  <si>
    <t>013645015</t>
  </si>
  <si>
    <t>ESOPUS CR AT DAM AT SAUGERTIES, NY</t>
  </si>
  <si>
    <t>12/10/1878</t>
  </si>
  <si>
    <t>BOP</t>
  </si>
  <si>
    <t>EO</t>
  </si>
  <si>
    <t>01364800</t>
  </si>
  <si>
    <t>SAW KILL AT RED HOOK, NY</t>
  </si>
  <si>
    <t>01364959</t>
  </si>
  <si>
    <t>RONDOUT CR ABOVE RED BK AT PEEKAMOOSE, NY</t>
  </si>
  <si>
    <t>01364980</t>
  </si>
  <si>
    <t>SUNDOWN CR AT SUNDOWN, NY</t>
  </si>
  <si>
    <t>01365000</t>
  </si>
  <si>
    <t>RONDOUT CR NR LOWES CORNERS, NY</t>
  </si>
  <si>
    <t>01365450</t>
  </si>
  <si>
    <t>CHESTNUT CR ABOVE RED BK AT GRAHAMSVILLE, NY</t>
  </si>
  <si>
    <t>01365470</t>
  </si>
  <si>
    <t>RED BK AT GRAHAMSVILLE, NY</t>
  </si>
  <si>
    <t>01365500</t>
  </si>
  <si>
    <t>CHESTNUT CR AT GRAHAMSVILLE, NY</t>
  </si>
  <si>
    <t>01366500</t>
  </si>
  <si>
    <t>RONDOUT CR NR LACKAWACK, NY</t>
  </si>
  <si>
    <t>CD</t>
  </si>
  <si>
    <t>LP</t>
  </si>
  <si>
    <t>KLP</t>
  </si>
  <si>
    <t>01366550</t>
  </si>
  <si>
    <t>SANDBURG CR AT SPRING GLEN, NY</t>
  </si>
  <si>
    <t>01366627</t>
  </si>
  <si>
    <t>LEUREN KILL NR ELLENVILLE, NY</t>
  </si>
  <si>
    <t>01366630</t>
  </si>
  <si>
    <t>LEUREN KILL AT ELLENVILLE, NY</t>
  </si>
  <si>
    <t>01366650</t>
  </si>
  <si>
    <t>SANDBURG CR AT ELLENVILLE, NY</t>
  </si>
  <si>
    <t>01366670</t>
  </si>
  <si>
    <t>BOTSFORD BK AT ULSTER HEIGHTS, NY</t>
  </si>
  <si>
    <t>01366695</t>
  </si>
  <si>
    <t>W BR BEER KILL NR ELLENVILLE, NY</t>
  </si>
  <si>
    <t>01366750</t>
  </si>
  <si>
    <t>BEER KILL AT ELLENVILLE, NY</t>
  </si>
  <si>
    <t>01366770</t>
  </si>
  <si>
    <t>FANTINE KILL AT ELLENVILLE, NY</t>
  </si>
  <si>
    <t>01366850</t>
  </si>
  <si>
    <t>ROCHESTER CR NR ACCORD, NY</t>
  </si>
  <si>
    <t>01366860</t>
  </si>
  <si>
    <t>STONY KILL NR GRANITE, NY</t>
  </si>
  <si>
    <t>01366895</t>
  </si>
  <si>
    <t>NORTH PETERS KILL NR ACCORD, NY</t>
  </si>
  <si>
    <t>01366950</t>
  </si>
  <si>
    <t>COXING KILL NR HIGH FALLS, NY</t>
  </si>
  <si>
    <t>01367500</t>
  </si>
  <si>
    <t>RONDOUT CR AT ROSENDALE, NY</t>
  </si>
  <si>
    <t>BI</t>
  </si>
  <si>
    <t>EKM</t>
  </si>
  <si>
    <t>KP</t>
  </si>
  <si>
    <t>01367570</t>
  </si>
  <si>
    <t>RONDOUT CR TRIB (CORNELL CR) AT ROSENDALE, NY</t>
  </si>
  <si>
    <t>01368000</t>
  </si>
  <si>
    <t>WALLKILL R NR UNIONVILLE, NY</t>
  </si>
  <si>
    <t>01368100</t>
  </si>
  <si>
    <t>WALLKILL R NR PINE ISLAND, NY</t>
  </si>
  <si>
    <t>01368495</t>
  </si>
  <si>
    <t>INDIGOT CR TRIB NR MOUNT HOPE, NY</t>
  </si>
  <si>
    <t>01368500</t>
  </si>
  <si>
    <t>RUTGERS CR AT GARDNERVILLE, NY</t>
  </si>
  <si>
    <t>01368713</t>
  </si>
  <si>
    <t>WAWAYANDA CR AT DURLAND, NY</t>
  </si>
  <si>
    <t>01368724</t>
  </si>
  <si>
    <t>LONG HOUSE CR AT BELLVALE, NY</t>
  </si>
  <si>
    <t>01368810</t>
  </si>
  <si>
    <t>WAWAYANDA CR AT NEW MILFORD, NY</t>
  </si>
  <si>
    <t>01369000</t>
  </si>
  <si>
    <t>POCHUCK CR NR PINE ISLAND, NY</t>
  </si>
  <si>
    <t>01369500</t>
  </si>
  <si>
    <t>QUAKER CR AT FLORIDA, NY</t>
  </si>
  <si>
    <t>01370000</t>
  </si>
  <si>
    <t>WALLKILL R AT PELLETS ISLAND, NY</t>
  </si>
  <si>
    <t>01370030</t>
  </si>
  <si>
    <t>WALLKILL R AT DENTON, NY</t>
  </si>
  <si>
    <t>01370190</t>
  </si>
  <si>
    <t>MONHAGEN BK AT MIDDLETOWN, NY</t>
  </si>
  <si>
    <t>01370500</t>
  </si>
  <si>
    <t>WALLKILL R NR PHILLIPSBURG, NY</t>
  </si>
  <si>
    <t>01370600</t>
  </si>
  <si>
    <t>CRYSTAL BK NR MIDDLETOWN, NY</t>
  </si>
  <si>
    <t>&gt;4.16</t>
  </si>
  <si>
    <t>01370836</t>
  </si>
  <si>
    <t>DWAAR KILL NR SEARSVILLE, NY</t>
  </si>
  <si>
    <t>01370900</t>
  </si>
  <si>
    <t>LITTLE SHAWANGUNK KILL NR WINTERTON, NY</t>
  </si>
  <si>
    <t>01370910</t>
  </si>
  <si>
    <t>SHAWANGUNK KILL AT WINTERTON, NY</t>
  </si>
  <si>
    <t>01370980</t>
  </si>
  <si>
    <t>VERKEERDER KILL AT ULSTERVILLE, NY</t>
  </si>
  <si>
    <t>01370990</t>
  </si>
  <si>
    <t>PAKANASINK CR NR BULLVILLE, NY</t>
  </si>
  <si>
    <t>01371000</t>
  </si>
  <si>
    <t>SHAWANGUNK KILL AT PINE BUSH, NY</t>
  </si>
  <si>
    <t>BDG</t>
  </si>
  <si>
    <t>01371200</t>
  </si>
  <si>
    <t>DWAAR KILL AT DWAARKILL, NY</t>
  </si>
  <si>
    <t>01371400</t>
  </si>
  <si>
    <t>SHAWANGUNK KILL AT GANAHGOTE, NY</t>
  </si>
  <si>
    <t>01371500</t>
  </si>
  <si>
    <t>WALLKILL R AT GARDINER, NY</t>
  </si>
  <si>
    <t>01372000</t>
  </si>
  <si>
    <t>WALLKILL R AT NEW PALTZ, NY</t>
  </si>
  <si>
    <t>01372003</t>
  </si>
  <si>
    <t>WALLKILL R NR ROSENDALE, NY</t>
  </si>
  <si>
    <t>01372010</t>
  </si>
  <si>
    <t>LANDSMAN KILL AT RHINEBECK, NY</t>
  </si>
  <si>
    <t>01372020</t>
  </si>
  <si>
    <t>LANDSMAN KILL NR RHINECLIFF, NY</t>
  </si>
  <si>
    <t>01372040</t>
  </si>
  <si>
    <t>CRUM ELBOW CR AT HYDE PARK, NY</t>
  </si>
  <si>
    <t>01372051</t>
  </si>
  <si>
    <t>FALL KILL AT POUGHKEEPSIE, NY</t>
  </si>
  <si>
    <t>01372065</t>
  </si>
  <si>
    <t>CASPER CR NR WAPPINGERS FALLS, NY</t>
  </si>
  <si>
    <t>01372100</t>
  </si>
  <si>
    <t>E BR WAPPINGER CR NR CLINTON CORNERS, NY</t>
  </si>
  <si>
    <t>01372200</t>
  </si>
  <si>
    <t>WAPPINGER CR NR CLINTON CORNERS, NY</t>
  </si>
  <si>
    <t>01372300</t>
  </si>
  <si>
    <t>LITTLE WAPPINGER CR AT SALT POINT, NY</t>
  </si>
  <si>
    <t>01372400</t>
  </si>
  <si>
    <t>GREAT SPRING CR AT PLEASANT VALLEY, NY</t>
  </si>
  <si>
    <t>01372500</t>
  </si>
  <si>
    <t>WAPPINGER CR NR WAPPINGERS FALLS, NY</t>
  </si>
  <si>
    <t>DMO</t>
  </si>
  <si>
    <t>01372610</t>
  </si>
  <si>
    <t>QUASSAICK CR AT NEWBURGH, NY</t>
  </si>
  <si>
    <t>01372800</t>
  </si>
  <si>
    <t>FISHKILL CR AT HOPEWELL JUNCTION, NY</t>
  </si>
  <si>
    <t>01372850</t>
  </si>
  <si>
    <t>WHORTLEKILL CR AT HOPEWELL JUNCTION, NY</t>
  </si>
  <si>
    <t>01372900</t>
  </si>
  <si>
    <t>SPROUT CR NR FISHKILL PLAINS, NY</t>
  </si>
  <si>
    <t>01372948</t>
  </si>
  <si>
    <t>CLOVE CR NR NORTH HIGHLAND, NY</t>
  </si>
  <si>
    <t>01373500</t>
  </si>
  <si>
    <t>FISHKILL CR AT BEACON, NY</t>
  </si>
  <si>
    <t>01373502</t>
  </si>
  <si>
    <t>DRY BK AT BEACON, NY</t>
  </si>
  <si>
    <t>7/14/1891</t>
  </si>
  <si>
    <t>01373600</t>
  </si>
  <si>
    <t>SEELY BK NR CHESTER, NY</t>
  </si>
  <si>
    <t>01373690</t>
  </si>
  <si>
    <t>WOODBURY CR NR HIGHLAND MILLS, NY</t>
  </si>
  <si>
    <t>01373698</t>
  </si>
  <si>
    <t>WOODBURY CR NR MOUNTAINVILLE, NY</t>
  </si>
  <si>
    <t>01373850</t>
  </si>
  <si>
    <t>MOODNA CR AT FIRTHCLIFFE, NY</t>
  </si>
  <si>
    <t>01374040</t>
  </si>
  <si>
    <t>QUEENSBORO BK NR FORT MONTGOMERY, NY</t>
  </si>
  <si>
    <t>01374130</t>
  </si>
  <si>
    <t>CANOPUS CR AT OSCAWANA CORNERS, NY</t>
  </si>
  <si>
    <t>01374250</t>
  </si>
  <si>
    <t>PEEKSKILL HOLLOW CR AT TOMPKINS CORNERS, NY</t>
  </si>
  <si>
    <t>01374302</t>
  </si>
  <si>
    <t>PEEKSKILL HOLLOW CR NORTH OF PEEKSKILL, NY</t>
  </si>
  <si>
    <t>01374420</t>
  </si>
  <si>
    <t>LAKE TIORATI BK AT CEDAR FLATS, NY</t>
  </si>
  <si>
    <t>01374430</t>
  </si>
  <si>
    <t>CEDAR POND BK NR STONY POINT, NY</t>
  </si>
  <si>
    <t>01374440</t>
  </si>
  <si>
    <t>CEDAR POND BK AT STONY POINT, NY</t>
  </si>
  <si>
    <t>BC</t>
  </si>
  <si>
    <t>01374456</t>
  </si>
  <si>
    <t>S BR MINISCEONGO CR TRIB NR MT IVY, NY</t>
  </si>
  <si>
    <t>01374458</t>
  </si>
  <si>
    <t>S BR MINISCEONGO CR AT MT IVY, NY</t>
  </si>
  <si>
    <t>01374460</t>
  </si>
  <si>
    <t>S BR MINISCEONGO CR AT THIELLS, NY</t>
  </si>
  <si>
    <t>01374480</t>
  </si>
  <si>
    <t>MINISCEONGO CR AT THIELLS, NY</t>
  </si>
  <si>
    <t>01374485</t>
  </si>
  <si>
    <t>MINISCEONGO CR AT WEST HAVERSTRAW, NY</t>
  </si>
  <si>
    <t>01374490</t>
  </si>
  <si>
    <t>E BR CROTON R AT PATTERSON, NY</t>
  </si>
  <si>
    <t>01374494</t>
  </si>
  <si>
    <t>HAVILAND HOLLOW BK NR PUTNAM LAKE, NY</t>
  </si>
  <si>
    <t>GN</t>
  </si>
  <si>
    <t>0137449480</t>
  </si>
  <si>
    <t>E BR CROTON R NR PUTNAM LAKE, NY</t>
  </si>
  <si>
    <t>01374496</t>
  </si>
  <si>
    <t>E BR CROTON R NR BREWSTER, NY</t>
  </si>
  <si>
    <t>01374505</t>
  </si>
  <si>
    <t>E BR CROTON R AT BREWSTER, NY</t>
  </si>
  <si>
    <t>01374531</t>
  </si>
  <si>
    <t>E BR CROTON R NR CROTON FALLS, NY</t>
  </si>
  <si>
    <t>01374559</t>
  </si>
  <si>
    <t>W BR CROTON R AT RICHARDSVILLE, NY</t>
  </si>
  <si>
    <t>01374581</t>
  </si>
  <si>
    <t>W BR CROTON R BELOW DAM NR KENT CLIFFS, NY</t>
  </si>
  <si>
    <t>01374598</t>
  </si>
  <si>
    <t>HORSE POUND BK NR LAKE CARMEL, NY</t>
  </si>
  <si>
    <t>0137462010</t>
  </si>
  <si>
    <t>W BR CROTON R NR CARMEL, NY</t>
  </si>
  <si>
    <t>01374645</t>
  </si>
  <si>
    <t>LAKE CARMEL INLET AT KENT CORNERS, NY</t>
  </si>
  <si>
    <t>01374654</t>
  </si>
  <si>
    <t>MIDDLE BR CROTON R NR CARMEL, NY</t>
  </si>
  <si>
    <t>01374701</t>
  </si>
  <si>
    <t>W BR CROTON R NR CROTON FALLS, NY</t>
  </si>
  <si>
    <t>01374781</t>
  </si>
  <si>
    <t>TITICUS R BELOW JUNE ROAD AT SALEM CENTER, NY</t>
  </si>
  <si>
    <t>01374821</t>
  </si>
  <si>
    <t>TITICUS R AT PURDYS STATION, NY</t>
  </si>
  <si>
    <t>01374890</t>
  </si>
  <si>
    <t>CROSS R NR CROSS RIVER, NY</t>
  </si>
  <si>
    <t>01374901</t>
  </si>
  <si>
    <t>CROSS R AT KATONAH, NY</t>
  </si>
  <si>
    <t>01374918</t>
  </si>
  <si>
    <t>STONE HILL R SOUTH OF KATONAH, NY</t>
  </si>
  <si>
    <t>01374919</t>
  </si>
  <si>
    <t>STONE HILL R AT KATONAH, NY</t>
  </si>
  <si>
    <t>01374930</t>
  </si>
  <si>
    <t>MUSCOOT R AT BALDWIN PLACE,NY</t>
  </si>
  <si>
    <t>01374941</t>
  </si>
  <si>
    <t>MUSCOOT R BELOW DAM AT AMAWALK, NY</t>
  </si>
  <si>
    <t>01374976</t>
  </si>
  <si>
    <t>ANGLE FLY BK AT WHITEHALL CORNERS, NY</t>
  </si>
  <si>
    <t>01374986</t>
  </si>
  <si>
    <t>KISCO R AT BRIDGE ON CROSS RIVER RD NR MOUNT KISCO, NY</t>
  </si>
  <si>
    <t>01374987</t>
  </si>
  <si>
    <t>KISCO R BELOW MOUNT KISCO, NY</t>
  </si>
  <si>
    <t>0137499350</t>
  </si>
  <si>
    <t>HUNTER BK SOUTH OF YORKTOWN, NY</t>
  </si>
  <si>
    <t>01375000</t>
  </si>
  <si>
    <t>CROTON R AT NEW CROTON DAM NR CROTON-ON-HUDSON, NY</t>
  </si>
  <si>
    <t>01375500</t>
  </si>
  <si>
    <t>BIRD BK NR CROTON, NY</t>
  </si>
  <si>
    <t>01376050</t>
  </si>
  <si>
    <t>GORY BK NR TARRYTOWN, NY</t>
  </si>
  <si>
    <t>01376270</t>
  </si>
  <si>
    <t>SPARKILL CR AT TAPPAN, NY</t>
  </si>
  <si>
    <t>01376275</t>
  </si>
  <si>
    <t>SPARKILL CR AT TAPPAN STATION, NY</t>
  </si>
  <si>
    <t>01376280</t>
  </si>
  <si>
    <t>SPARKILL CR AT SPARKILL, NY</t>
  </si>
  <si>
    <t>01376313</t>
  </si>
  <si>
    <t>TERCIA BK AT CHAPPAQUA, NY</t>
  </si>
  <si>
    <t>01376410</t>
  </si>
  <si>
    <t>SAW MILL R AT EASTVIEW, NY</t>
  </si>
  <si>
    <t>DGN</t>
  </si>
  <si>
    <t>01376420</t>
  </si>
  <si>
    <t>SAW MILL R AT ELMSFORD, NY</t>
  </si>
  <si>
    <t>BGI</t>
  </si>
  <si>
    <t>01376430</t>
  </si>
  <si>
    <t>RUM BK AT ELMSFORD, NY</t>
  </si>
  <si>
    <t>01376500</t>
  </si>
  <si>
    <t>SAW MILL R AT YONKERS, NY</t>
  </si>
  <si>
    <t>DEIK</t>
  </si>
  <si>
    <t>EGI</t>
  </si>
  <si>
    <t>HACKENSACK RIVER BASIN</t>
  </si>
  <si>
    <t>01376570</t>
  </si>
  <si>
    <t>NEW CITY BK NR NEW CITY, NY</t>
  </si>
  <si>
    <t>01376600</t>
  </si>
  <si>
    <t>HACKENSACK R AT BROOKSIDE PARK, NY</t>
  </si>
  <si>
    <t>01376690</t>
  </si>
  <si>
    <t>E BR HACKENSACK R NR CONGERS, NY</t>
  </si>
  <si>
    <t>01376800</t>
  </si>
  <si>
    <t>HACKENSACK R AT WEST NYACK, NY</t>
  </si>
  <si>
    <t>01376842</t>
  </si>
  <si>
    <t>NAURAUSHAUN BK AT NANUET, NY</t>
  </si>
  <si>
    <t>01376850</t>
  </si>
  <si>
    <t>NAURAUSHAUN BK AT NAURAUSHAUN, NY</t>
  </si>
  <si>
    <t>01376855</t>
  </si>
  <si>
    <t>NAURAUSHAUN BK AT PEARL RIVER, NY</t>
  </si>
  <si>
    <t>01376900</t>
  </si>
  <si>
    <t>HACKENSACK R AT NAURAUSHAUN, NY</t>
  </si>
  <si>
    <t>01377180</t>
  </si>
  <si>
    <t>PASCACK BK AT SPRING VALLEY, NY</t>
  </si>
  <si>
    <t>01377196</t>
  </si>
  <si>
    <t>PASCACK BK TRIB AT ERIE RAILROAD AT SPRING VALLEY, NY</t>
  </si>
  <si>
    <t>01377200</t>
  </si>
  <si>
    <t>PASCACK BK TRIB AT SPRING VALLEY, NY</t>
  </si>
  <si>
    <t>IO</t>
  </si>
  <si>
    <t>01377260</t>
  </si>
  <si>
    <t>PASCACK BK NR PEARL RIVER, NY</t>
  </si>
  <si>
    <t>01377300</t>
  </si>
  <si>
    <t>PASCACK BK AT PEARL RIVER, NY</t>
  </si>
  <si>
    <t>PASSAIC RIVER BASIN</t>
  </si>
  <si>
    <t>01387245</t>
  </si>
  <si>
    <t>RAMAPO R NR TUXEDO PARK, NY</t>
  </si>
  <si>
    <t>01387250</t>
  </si>
  <si>
    <t>RAMAPO R AT SLOATSBURG, NY</t>
  </si>
  <si>
    <t>CEG</t>
  </si>
  <si>
    <t>BEGL</t>
  </si>
  <si>
    <t>01387300</t>
  </si>
  <si>
    <t>STONY BK AT SLOATSBURG, NY</t>
  </si>
  <si>
    <t>01387350</t>
  </si>
  <si>
    <t>NAKOMA BK AT SLOATSBURG, NY</t>
  </si>
  <si>
    <t>01387400</t>
  </si>
  <si>
    <t>RAMAPO R AT RAMAPO, NY</t>
  </si>
  <si>
    <t>EGO</t>
  </si>
  <si>
    <t>01387410</t>
  </si>
  <si>
    <t>TORNE BK AT RAMAPO, NY</t>
  </si>
  <si>
    <t>01387415</t>
  </si>
  <si>
    <t>RAMAPO R AT HILLBURN, NY</t>
  </si>
  <si>
    <t>01387420</t>
  </si>
  <si>
    <t>RAMAPO R AT SUFFERN, NY</t>
  </si>
  <si>
    <t>01387450</t>
  </si>
  <si>
    <t>MAHWAH R NR SUFFERN, NY</t>
  </si>
  <si>
    <t>DEM</t>
  </si>
  <si>
    <t>01387480</t>
  </si>
  <si>
    <t>MAHWAH R AT SUFFERN, NY</t>
  </si>
  <si>
    <t>01390200</t>
  </si>
  <si>
    <t>SADDLE R NR SPRING VALLEY, NY</t>
  </si>
  <si>
    <t>01390300</t>
  </si>
  <si>
    <t>PINE BK NR SPRING VALLEY, NY</t>
  </si>
  <si>
    <t>DELAWARE RIVER BASIN</t>
  </si>
  <si>
    <t>01413088</t>
  </si>
  <si>
    <t>E BR DELAWARE R AT ROXBURY, NY</t>
  </si>
  <si>
    <t>01413100</t>
  </si>
  <si>
    <t>BATAVIA KILL AT KELLY CORNERS, NY</t>
  </si>
  <si>
    <t>01413290</t>
  </si>
  <si>
    <t>DRY BK SOUTHEAST OF ARKVILLE, NY</t>
  </si>
  <si>
    <t>01413295</t>
  </si>
  <si>
    <t>DRY BK NR ARKVILLE, NY</t>
  </si>
  <si>
    <t>01413350</t>
  </si>
  <si>
    <t>RED KILL AT COVESVILLE, NY</t>
  </si>
  <si>
    <t>01413370</t>
  </si>
  <si>
    <t>BUSH KILL AT COVESVILLE, NY</t>
  </si>
  <si>
    <t>01413398</t>
  </si>
  <si>
    <t>BUSH KILL NR ARKVILLE, NY</t>
  </si>
  <si>
    <t>01413400</t>
  </si>
  <si>
    <t>BUSH KILL AT ARKVILLE, NY</t>
  </si>
  <si>
    <t>01413408</t>
  </si>
  <si>
    <t>DRY BK AT ARKVILLE, NY</t>
  </si>
  <si>
    <t>DMN</t>
  </si>
  <si>
    <t>01413495</t>
  </si>
  <si>
    <t>BULL RUN AT MARGARETVILLE, NY</t>
  </si>
  <si>
    <t>01413500</t>
  </si>
  <si>
    <t>E BR DELAWARE R AT MARGARETVILLE, NY</t>
  </si>
  <si>
    <t>01413850</t>
  </si>
  <si>
    <t>E BR DELAWARE R BELOW MARGARETVILLE, NY</t>
  </si>
  <si>
    <t>01413980</t>
  </si>
  <si>
    <t>PLATTE KILL NR DUNRAVEN, NY</t>
  </si>
  <si>
    <t>01413995</t>
  </si>
  <si>
    <t>BRYANTS BK NR DUNRAVEN, NY</t>
  </si>
  <si>
    <t>01414000</t>
  </si>
  <si>
    <t>PLATTE KILL AT DUNRAVEN, NY</t>
  </si>
  <si>
    <t>01414500</t>
  </si>
  <si>
    <t>MILL BK NR DUNRAVEN, NY</t>
  </si>
  <si>
    <t>01414900</t>
  </si>
  <si>
    <t>TREMPER KILL SOUTH OF ANDES, NY</t>
  </si>
  <si>
    <t>01415000</t>
  </si>
  <si>
    <t>TREMPER KILL NR ANDES, NY</t>
  </si>
  <si>
    <t>01415500</t>
  </si>
  <si>
    <t>TERRY CLOVE KILL NR PEPACTON, NY</t>
  </si>
  <si>
    <t>01416000</t>
  </si>
  <si>
    <t>FALL CLOVE KILL NR PEPACTON, NY</t>
  </si>
  <si>
    <t>01416500</t>
  </si>
  <si>
    <t>COLES CLOVE KILL NR PEPACTON, NY</t>
  </si>
  <si>
    <t>LM</t>
  </si>
  <si>
    <t>01417000</t>
  </si>
  <si>
    <t>E BR DELAWARE R AT DOWNSVILLE, NY</t>
  </si>
  <si>
    <t>DFK</t>
  </si>
  <si>
    <t>01417080</t>
  </si>
  <si>
    <t>DOWNS BK ABOVE DOWNSVILLE, NY</t>
  </si>
  <si>
    <t>01417095</t>
  </si>
  <si>
    <t>WILSON HOLLOW BK AT DOWNSVILLE, NY</t>
  </si>
  <si>
    <t>01417185</t>
  </si>
  <si>
    <t>CAMPBELL BK TRIB NR DOWNSVILLE, NY</t>
  </si>
  <si>
    <t>01417500</t>
  </si>
  <si>
    <t>E BR DELAWARE R AT HARVARD, NY</t>
  </si>
  <si>
    <t>DLP</t>
  </si>
  <si>
    <t>01418000</t>
  </si>
  <si>
    <t>BEAVER KILL NR TURNWOOD, NY</t>
  </si>
  <si>
    <t>01418500</t>
  </si>
  <si>
    <t>BEAVER KILL AT CRAIGIE CLAIR, NY</t>
  </si>
  <si>
    <t>01418995</t>
  </si>
  <si>
    <t>MONGAUP CR AT DEBRUCE, NY</t>
  </si>
  <si>
    <t>01419000</t>
  </si>
  <si>
    <t>WILLOWEMOC CR AT DEBRUCE, NY</t>
  </si>
  <si>
    <t>01419500</t>
  </si>
  <si>
    <t>WILLOWEMOC CR NR LIVINGSTON MANOR, NY</t>
  </si>
  <si>
    <t>01420000</t>
  </si>
  <si>
    <t>LITTLE BEAVER KILL NR LIVINGSTON MANOR, NY</t>
  </si>
  <si>
    <t>01420500</t>
  </si>
  <si>
    <t>BEAVER KILL AT COOKS FALLS, NY</t>
  </si>
  <si>
    <t>01420798</t>
  </si>
  <si>
    <t>TROUT BK ABOVE PEAKVILLE, NY</t>
  </si>
  <si>
    <t>01421000</t>
  </si>
  <si>
    <t>E BR DELAWARE R AT FISHS EDDY, NY</t>
  </si>
  <si>
    <t>01421098</t>
  </si>
  <si>
    <t>FISH CR AT FISHS EDDY, NY</t>
  </si>
  <si>
    <t>01421500</t>
  </si>
  <si>
    <t>E BR DELAWARE R AT HANCOCK, NY</t>
  </si>
  <si>
    <t>01421610</t>
  </si>
  <si>
    <t>W BR DELAWARE R AT HOBART, NY</t>
  </si>
  <si>
    <t>01421614</t>
  </si>
  <si>
    <t>TOWN BK TRIB SOUTHEAST OF HOBART, NY</t>
  </si>
  <si>
    <t>01421618</t>
  </si>
  <si>
    <t>TOWN BK SOUTHEAST OF HOBART, NY</t>
  </si>
  <si>
    <t>01421855</t>
  </si>
  <si>
    <t>WRIGHT BK TRIB NR BLOOMVILLE, NY</t>
  </si>
  <si>
    <t>01421860</t>
  </si>
  <si>
    <t>WRIGHT BK AT BLOOMVILLE, NY</t>
  </si>
  <si>
    <t>01421865</t>
  </si>
  <si>
    <t>W BR DELAWARE R TRIB NR BLOOMVILLE, NY</t>
  </si>
  <si>
    <t>01421900</t>
  </si>
  <si>
    <t>W BR DELAWARE R UPSTREAM FROM DELHI, NY</t>
  </si>
  <si>
    <t>01421995</t>
  </si>
  <si>
    <t>STEELE BK NR DELHI, NY</t>
  </si>
  <si>
    <t>01422389</t>
  </si>
  <si>
    <t>COULTER BK NR BOVINA CENTER, NY</t>
  </si>
  <si>
    <t>BN</t>
  </si>
  <si>
    <t>01422410</t>
  </si>
  <si>
    <t>BRUSH BK TRIB NR BOVINA CENTER, NY</t>
  </si>
  <si>
    <t>01422440</t>
  </si>
  <si>
    <t>BRUSH BK AT BOVINA CENTER, NY</t>
  </si>
  <si>
    <t>01422450</t>
  </si>
  <si>
    <t>MILLER CR AT BOVINA CENTER, NY</t>
  </si>
  <si>
    <t>01422500</t>
  </si>
  <si>
    <t>LITTLE DELAWARE R NR DELHI, NY</t>
  </si>
  <si>
    <t>01422530</t>
  </si>
  <si>
    <t>PEAKS BK NR DELHI, NY</t>
  </si>
  <si>
    <t>01422700</t>
  </si>
  <si>
    <t>W BR DELAWARE R NR HAMDEN, NY</t>
  </si>
  <si>
    <t>01422738</t>
  </si>
  <si>
    <t>WOLF CR AT MUNDALE, NY</t>
  </si>
  <si>
    <t>01422745</t>
  </si>
  <si>
    <t>EAST BK NR WALTON, NY</t>
  </si>
  <si>
    <t>01422747</t>
  </si>
  <si>
    <t>EAST BK EAST OF WALTON, NY</t>
  </si>
  <si>
    <t>01422780</t>
  </si>
  <si>
    <t>KERRS CR NR WALTON, NY</t>
  </si>
  <si>
    <t>01423000</t>
  </si>
  <si>
    <t>W BR DELAWARE R AT WALTON, NY</t>
  </si>
  <si>
    <t>01423010</t>
  </si>
  <si>
    <t>W BR DELAWARE R AT BEERSTON, NY</t>
  </si>
  <si>
    <t>01423500</t>
  </si>
  <si>
    <t>DRYDEN BK NR GRANTON, NY</t>
  </si>
  <si>
    <t>0142400103</t>
  </si>
  <si>
    <t>TROUT CR NR TROUT CREEK, NY</t>
  </si>
  <si>
    <t>01424108</t>
  </si>
  <si>
    <t>SHERRUCK BK TRIB NR TROUT CREEK, NY</t>
  </si>
  <si>
    <t>01424500</t>
  </si>
  <si>
    <t>TROUT CR AT CANNONSVILLE, NY</t>
  </si>
  <si>
    <t>01425000</t>
  </si>
  <si>
    <t>W BR DELAWARE R AT STILESVILLE, NY</t>
  </si>
  <si>
    <t>01425500</t>
  </si>
  <si>
    <t>COLD SPRING BK AT CHINA, NY</t>
  </si>
  <si>
    <t>01425630</t>
  </si>
  <si>
    <t>BUTLER BK TRIB AT DEPOSIT, NY</t>
  </si>
  <si>
    <t>01425635</t>
  </si>
  <si>
    <t>BUTLER BK TRIB AT COUNTY LINE AT DEPOSIT, NY</t>
  </si>
  <si>
    <t>01425675</t>
  </si>
  <si>
    <t>OQUAGA CR NR NORTH SANFORD, NY</t>
  </si>
  <si>
    <t>01425990</t>
  </si>
  <si>
    <t>BONE CR NR DEPOSIT, NY</t>
  </si>
  <si>
    <t>01426000</t>
  </si>
  <si>
    <t>OQUAGA CR AT DEPOSIT, NY</t>
  </si>
  <si>
    <t>01426500</t>
  </si>
  <si>
    <t>W BR DELAWARE R AT HALE EDDY, NY</t>
  </si>
  <si>
    <t>01427000</t>
  </si>
  <si>
    <t>W BR DELAWARE R AT HANCOCK, NY</t>
  </si>
  <si>
    <t>01427205</t>
  </si>
  <si>
    <t>HUMPHRIES BK AT LORDVILLE, NY</t>
  </si>
  <si>
    <t>01427207</t>
  </si>
  <si>
    <t>DELAWARE R AT LORDVILLE, NY</t>
  </si>
  <si>
    <t>PA</t>
  </si>
  <si>
    <t>01427250</t>
  </si>
  <si>
    <t>PEA BK AT LONG EDDY, NY</t>
  </si>
  <si>
    <t>01427260</t>
  </si>
  <si>
    <t>HOOLIHAN BK AT LONG EDDY, NY</t>
  </si>
  <si>
    <t>01427280</t>
  </si>
  <si>
    <t>BASKET CR NR LONG EDDY, NY</t>
  </si>
  <si>
    <t>01427340</t>
  </si>
  <si>
    <t>HANKINS CR AT FREMONT CENTER, NY</t>
  </si>
  <si>
    <t>01427405</t>
  </si>
  <si>
    <t>DELAWARE R NR CALLICOON, NY</t>
  </si>
  <si>
    <t>EJ</t>
  </si>
  <si>
    <t>01427416</t>
  </si>
  <si>
    <t>DELAWARE R TRIB NO. 3 AT CALLICOON, NY</t>
  </si>
  <si>
    <t>01427418</t>
  </si>
  <si>
    <t>E BR CALLICOON CR NR YOUNGSVILLE, NY</t>
  </si>
  <si>
    <t>01427420</t>
  </si>
  <si>
    <t>PANTHER ROCK BK NR YOUNGSVILLE, NY</t>
  </si>
  <si>
    <t>01427423</t>
  </si>
  <si>
    <t>BRISCOE LAKE OUTLET NR JEFFERSONVILLE, NY</t>
  </si>
  <si>
    <t>01427425</t>
  </si>
  <si>
    <t>E BR CALLICOON CR AT JEFFERSONVILLE, NY</t>
  </si>
  <si>
    <t>01427428</t>
  </si>
  <si>
    <t>E BR CALLICOON CR NR KENOZA LAKE, NY</t>
  </si>
  <si>
    <t>01427430</t>
  </si>
  <si>
    <t>JAKETOWN CR AT KENOZA LAKE, NY</t>
  </si>
  <si>
    <t>01427440</t>
  </si>
  <si>
    <t>E BR CALLICOON CR NR HORTONVILLE, NY</t>
  </si>
  <si>
    <t>01427455</t>
  </si>
  <si>
    <t>THE GULF NR CALLICOON CENTER, NY</t>
  </si>
  <si>
    <t>01427462</t>
  </si>
  <si>
    <t>N BR CALLICOON CR TRIB TO TRIB NR CALLICOON, NY</t>
  </si>
  <si>
    <t>01427463</t>
  </si>
  <si>
    <t>N BR CALLICOON CR TRIB TO TRIB NR CALLICOON CENTER, NY</t>
  </si>
  <si>
    <t>01427465</t>
  </si>
  <si>
    <t>N BR CALLICOON CR TRIB NR CALLICOON CENTER, NY</t>
  </si>
  <si>
    <t>01427470</t>
  </si>
  <si>
    <t>N BR CALLICOON CR NR NORTH BRANCH, NY</t>
  </si>
  <si>
    <t>01427473</t>
  </si>
  <si>
    <t>N BR CALLICOON CR AT NORTH BRANCH, NY</t>
  </si>
  <si>
    <t>01427475</t>
  </si>
  <si>
    <t>BUCK BK NR NORTH BRANCH, NY</t>
  </si>
  <si>
    <t>01427480</t>
  </si>
  <si>
    <t>BUCK BK AT NORTH BRANCH, NY</t>
  </si>
  <si>
    <t>01427500</t>
  </si>
  <si>
    <t>CALLICOON CR AT CALLICOON, NY</t>
  </si>
  <si>
    <t>01427510</t>
  </si>
  <si>
    <t>DELAWARE R AT CALLICOON, NY</t>
  </si>
  <si>
    <t>01428000</t>
  </si>
  <si>
    <t>TENMILE R AT TUSTEN, NY</t>
  </si>
  <si>
    <t>01428500</t>
  </si>
  <si>
    <t>DELAWARE R ABOVE LACKAWAXEN R NR BARRYVILLE, NY</t>
  </si>
  <si>
    <t>KLR</t>
  </si>
  <si>
    <t>01432750</t>
  </si>
  <si>
    <t>MILL BK NR GLEN SPEY, NY</t>
  </si>
  <si>
    <t>01432847</t>
  </si>
  <si>
    <t>MONGAUP BK AT LIBERTY, NY</t>
  </si>
  <si>
    <t>01432849</t>
  </si>
  <si>
    <t>MIDDLE MONGAUP R AT LIBERTY, NY</t>
  </si>
  <si>
    <t>01432900</t>
  </si>
  <si>
    <t>MONGAUP R AT MONGAUP VALLEY, NY</t>
  </si>
  <si>
    <t>01433400</t>
  </si>
  <si>
    <t>MONGAUP R NR RIO, NY</t>
  </si>
  <si>
    <t>01433500</t>
  </si>
  <si>
    <t>MONGAUP R NR MONGAUP, NY</t>
  </si>
  <si>
    <t>01433595</t>
  </si>
  <si>
    <t>SHINGLE KILL NR SPARROW BUSH, NY</t>
  </si>
  <si>
    <t>01434000</t>
  </si>
  <si>
    <t>DELAWARE R AT PORT JERVIS, NY</t>
  </si>
  <si>
    <t>DLR</t>
  </si>
  <si>
    <t>GP</t>
  </si>
  <si>
    <t>GJP</t>
  </si>
  <si>
    <t>0143400680</t>
  </si>
  <si>
    <t>E BR NEVERSINK R NORTHEAST OF DENNING, NY</t>
  </si>
  <si>
    <t>01434010</t>
  </si>
  <si>
    <t>E BR NEVERSINK R AT DENNING, NY</t>
  </si>
  <si>
    <t>01434013</t>
  </si>
  <si>
    <t>E BR NEVERSINK R EAST OF LADLETON, NY</t>
  </si>
  <si>
    <t>01434017</t>
  </si>
  <si>
    <t>E BR NEVERSINK R NR CLARYVILLE, NY</t>
  </si>
  <si>
    <t>01434021</t>
  </si>
  <si>
    <t>W BR NEVERSINK R AT WINNISOOK LAKE NR FROST VALLEY, NY</t>
  </si>
  <si>
    <t>0143402265</t>
  </si>
  <si>
    <t>W BR NEVERSINK R AT BRANCH NR FROST VALLEY, NY</t>
  </si>
  <si>
    <t>01434025</t>
  </si>
  <si>
    <t>BISCUIT BK ABOVE PIGEON BK AT FROST VALLEY, NY</t>
  </si>
  <si>
    <t>01434072</t>
  </si>
  <si>
    <t>SOUTH SHELTER CR SOUTH OF FROST VALLEY, NY</t>
  </si>
  <si>
    <t>01434073</t>
  </si>
  <si>
    <t>NORTH SHELTER CR NR FROST VALLEY, NY</t>
  </si>
  <si>
    <t>01434076</t>
  </si>
  <si>
    <t>SHELTER CR SOUTH OF FROST VALLEY, NY</t>
  </si>
  <si>
    <t>01434080</t>
  </si>
  <si>
    <t>DRY CR ABOVE SEEP ZONE NR FROST VALLEY, NY</t>
  </si>
  <si>
    <t>01434084</t>
  </si>
  <si>
    <t>WEST DRY CR NR FROST VALLEY, NY</t>
  </si>
  <si>
    <t>01434086</t>
  </si>
  <si>
    <t>DRY CR AT FLUME NR FROST VALLEY, NY</t>
  </si>
  <si>
    <t>01434087</t>
  </si>
  <si>
    <t>SEEP BK NR FROST VALLEY, NY</t>
  </si>
  <si>
    <t>01434092</t>
  </si>
  <si>
    <t>SHELTER CR BELOW DRY CR NR FROST VALLEY, NY</t>
  </si>
  <si>
    <t>01434105</t>
  </si>
  <si>
    <t>HIGH FALLS BK AT FROST VALLEY, NY</t>
  </si>
  <si>
    <t>01434176</t>
  </si>
  <si>
    <t>W BR NEVERSINK R NR CLARYVILLE, NY</t>
  </si>
  <si>
    <t>01434498</t>
  </si>
  <si>
    <t>W BR NEVERSINK R AT CLARYVILLE, NY</t>
  </si>
  <si>
    <t>01434500</t>
  </si>
  <si>
    <t>NEVERSINK R AT CLARYVILLE, NY</t>
  </si>
  <si>
    <t>01435000</t>
  </si>
  <si>
    <t>NEVERSINK R NR CLARYVILLE, NY</t>
  </si>
  <si>
    <t>01436000</t>
  </si>
  <si>
    <t>NEVERSINK R AT NEVERSINK, NY</t>
  </si>
  <si>
    <t>MP</t>
  </si>
  <si>
    <t>01436050</t>
  </si>
  <si>
    <t>NEVERSINK R TRIB TO TRIB 3 NR LOCH SHELDRAKE, NY</t>
  </si>
  <si>
    <t>01436500</t>
  </si>
  <si>
    <t>NEVERSINK R AT WOODBOURNE, NY</t>
  </si>
  <si>
    <t>JP</t>
  </si>
  <si>
    <t>FJ</t>
  </si>
  <si>
    <t>01436690</t>
  </si>
  <si>
    <t>NEVERSINK R AT BRIDGEVILLE, NY</t>
  </si>
  <si>
    <t>01437000</t>
  </si>
  <si>
    <t>NEVERSINK R AT OAKLAND VALLEY, NY</t>
  </si>
  <si>
    <t>DEL</t>
  </si>
  <si>
    <t>01437010</t>
  </si>
  <si>
    <t>NEVERSINK R TRIB NR OAKLAND VALLEY, NY</t>
  </si>
  <si>
    <t>01437012</t>
  </si>
  <si>
    <t>NEVERSINK R TRIB NO. 2 NR OAKLAND VALLEY, NY</t>
  </si>
  <si>
    <t>01437100</t>
  </si>
  <si>
    <t>GUMAER BK NR WURTSBORO, NY</t>
  </si>
  <si>
    <t>01437345</t>
  </si>
  <si>
    <t>BASHER KILL TRIB NR WESTBROOKVILLE, NY</t>
  </si>
  <si>
    <t>01437350</t>
  </si>
  <si>
    <t>PINE KILL NR WESTBROOKVILLE, NY</t>
  </si>
  <si>
    <t>01437370</t>
  </si>
  <si>
    <t>BASHER KILL AT WESTBROOKVILLE, NY</t>
  </si>
  <si>
    <t>01437500</t>
  </si>
  <si>
    <t>NEVERSINK R AT GODEFFROY, NY</t>
  </si>
  <si>
    <t>01438100</t>
  </si>
  <si>
    <t>CLOVE BK AT PORT JERVIS, NY</t>
  </si>
  <si>
    <t>SUSQUEHANNA RIVER BASIN</t>
  </si>
  <si>
    <t>01496363</t>
  </si>
  <si>
    <t>OCQUIONIS CR AT RICHFIELD SPRINGS, NY</t>
  </si>
  <si>
    <t>01496370</t>
  </si>
  <si>
    <t>MINK CR AT RICHFIELD SPRINGS, NY</t>
  </si>
  <si>
    <t>01496390</t>
  </si>
  <si>
    <t>HYDER CR NR RICHFIELD SPRINGS, NY</t>
  </si>
  <si>
    <t>01496448</t>
  </si>
  <si>
    <t>HERKIMER CR AT SCHUYLER LAKE, NY</t>
  </si>
  <si>
    <t>01496500</t>
  </si>
  <si>
    <t>OAKS CR AT INDEX, NY</t>
  </si>
  <si>
    <t>01496630</t>
  </si>
  <si>
    <t>SUSQUEHANNA R TRIB NR MILFORD, NY</t>
  </si>
  <si>
    <t>01497000</t>
  </si>
  <si>
    <t>CHERRY VALLEY CR AT WESTVILLE, NY</t>
  </si>
  <si>
    <t>01497500</t>
  </si>
  <si>
    <t>SUSQUEHANNA R AT COLLIERSVILLE, NY</t>
  </si>
  <si>
    <t>01497800</t>
  </si>
  <si>
    <t>SCHENEVUS CR AT SCHENEVUS, NY</t>
  </si>
  <si>
    <t>01497805</t>
  </si>
  <si>
    <t>LITTLE ELK CR NR WESTFORD, NY</t>
  </si>
  <si>
    <t>01498500</t>
  </si>
  <si>
    <t>CHARLOTTE CR AT WEST DAVENPORT, NY</t>
  </si>
  <si>
    <t>01498615</t>
  </si>
  <si>
    <t>SUSQUEHANNA R (MAIN STREET) AT ONEONTA, NY</t>
  </si>
  <si>
    <t>01498620</t>
  </si>
  <si>
    <t>SUSQUEHANNA R SOUTHWEST OF ONEONTA, NY</t>
  </si>
  <si>
    <t>01499000</t>
  </si>
  <si>
    <t>OTEGO CR NR ONEONTA, NY</t>
  </si>
  <si>
    <t>01499050</t>
  </si>
  <si>
    <t>FLAX ISLAND CR NR OTEGO, NY</t>
  </si>
  <si>
    <t>01499206</t>
  </si>
  <si>
    <t>OULEOUT CR TRIB NR MERIDALE, NY</t>
  </si>
  <si>
    <t>01499209</t>
  </si>
  <si>
    <t>OULEOUT CR TRIB NR MEREDITH, NY</t>
  </si>
  <si>
    <t>01499470</t>
  </si>
  <si>
    <t>E BR HANDSOME BK AT FRANKLIN, NY</t>
  </si>
  <si>
    <t>01500000</t>
  </si>
  <si>
    <t>OULEOUT CR AT EAST SIDNEY, NY</t>
  </si>
  <si>
    <t>BCGOP</t>
  </si>
  <si>
    <t>01500010</t>
  </si>
  <si>
    <t>OULEOUT CR TRIB AT EAST SIDNEY, NY</t>
  </si>
  <si>
    <t>01500100</t>
  </si>
  <si>
    <t>MCKOWN BK NR EAST SIDNEY, NY</t>
  </si>
  <si>
    <t>01500495</t>
  </si>
  <si>
    <t>MARTIN BK NR UNADILLA, NY</t>
  </si>
  <si>
    <t>01500500</t>
  </si>
  <si>
    <t>SUSQUEHANNA R AT UNADILLA, NY</t>
  </si>
  <si>
    <t>01500502</t>
  </si>
  <si>
    <t>KILKENNY CR AT UNADILLA, NY</t>
  </si>
  <si>
    <t>01500604</t>
  </si>
  <si>
    <t>WILLOW BK AT SIDNEY CENTER, NY</t>
  </si>
  <si>
    <t>01500610</t>
  </si>
  <si>
    <t>DEPOT CR AT SIDNEY CENTER, NY</t>
  </si>
  <si>
    <t>01500615</t>
  </si>
  <si>
    <t>CARRS CR AT SIDNEY CENTER, NY</t>
  </si>
  <si>
    <t>01500620</t>
  </si>
  <si>
    <t>GALLEY BK AT SIDNEY CENTER, NY</t>
  </si>
  <si>
    <t>01500630</t>
  </si>
  <si>
    <t>SMOKEY KILL NR SIDNEY CENTER, NY</t>
  </si>
  <si>
    <t>01500800</t>
  </si>
  <si>
    <t>CARRS CR AT SOUTH UNADILLA, NY</t>
  </si>
  <si>
    <t>01500860</t>
  </si>
  <si>
    <t>CRUMB BK NR LEONARDSVILLE, NY</t>
  </si>
  <si>
    <t>01501000</t>
  </si>
  <si>
    <t>UNADILLA R NR NEW BERLIN, NY</t>
  </si>
  <si>
    <t>01501015</t>
  </si>
  <si>
    <t>MILL BK AT NEW BERLIN, NY</t>
  </si>
  <si>
    <t>01501140</t>
  </si>
  <si>
    <t>WHARTON CR TRIB NR EDMESTON, NY</t>
  </si>
  <si>
    <t>01501158</t>
  </si>
  <si>
    <t>MILL CR ABOVE EDMESTON, NY</t>
  </si>
  <si>
    <t>01501500</t>
  </si>
  <si>
    <t>SAGE BK NR SOUTH NEW BERLIN, NY</t>
  </si>
  <si>
    <t>01502000</t>
  </si>
  <si>
    <t>BUTTERNUT CR AT MORRIS, NY</t>
  </si>
  <si>
    <t>01502500</t>
  </si>
  <si>
    <t>UNADILLA R AT ROCKDALE, NY</t>
  </si>
  <si>
    <t>01502632</t>
  </si>
  <si>
    <t>SUSQUEHANNA R AT BAINBRIDGE, NY</t>
  </si>
  <si>
    <t>01502701</t>
  </si>
  <si>
    <t>SUSQUEHANNA R AT AFTON, NY</t>
  </si>
  <si>
    <t>01502714</t>
  </si>
  <si>
    <t>OUAQUAGA CR NR BELDEN, NY</t>
  </si>
  <si>
    <t>01502731</t>
  </si>
  <si>
    <t>SUSQUEHANNA R AT WINDSOR, NY</t>
  </si>
  <si>
    <t>01502736</t>
  </si>
  <si>
    <t>TUSCARORA CR TRIB NR DAMASCUS, NY</t>
  </si>
  <si>
    <t>01502738</t>
  </si>
  <si>
    <t>TUSCARORA CR TRIB NO. 2 AT DAMASCUS, NY</t>
  </si>
  <si>
    <t>01502745</t>
  </si>
  <si>
    <t>KINGSLEY CR BELOW SOUTH WINDSOR, NY</t>
  </si>
  <si>
    <t>01503000</t>
  </si>
  <si>
    <t>SUSQUEHANNA R AT CONKLIN, NY</t>
  </si>
  <si>
    <t>01503300</t>
  </si>
  <si>
    <t>PARK CR NR BINGHAMTON, NY</t>
  </si>
  <si>
    <t>01503495</t>
  </si>
  <si>
    <t>SUSQUEHANNA R AT TOMPKINS STREET AT BINGHAMTON, NY</t>
  </si>
  <si>
    <t>01503500</t>
  </si>
  <si>
    <t>SUSQUEHANNA R AT BINGHAMTON, NY</t>
  </si>
  <si>
    <t>01503960</t>
  </si>
  <si>
    <t>ELECTRIC LIGHT STREAM NR MORRISVILLE, NY</t>
  </si>
  <si>
    <t>01503980</t>
  </si>
  <si>
    <t>CHENANGO R AT EATON, NY</t>
  </si>
  <si>
    <t>01504550</t>
  </si>
  <si>
    <t>MILL CR AT NORTH BROOKFIELD, NY</t>
  </si>
  <si>
    <t>01505000</t>
  </si>
  <si>
    <t>CHENANGO R AT SHERBURNE, NY</t>
  </si>
  <si>
    <t>01505005</t>
  </si>
  <si>
    <t>MAD BK AT SHERBURNE, NY</t>
  </si>
  <si>
    <t>01505017</t>
  </si>
  <si>
    <t>COLD BK NR NORTH NORWICH, NY</t>
  </si>
  <si>
    <t>01505018</t>
  </si>
  <si>
    <t>COLD BK AT NORTH NORWICH, NY</t>
  </si>
  <si>
    <t>01505031</t>
  </si>
  <si>
    <t>CHENANGO RIVER AT NORWICH, NY</t>
  </si>
  <si>
    <t>01505500</t>
  </si>
  <si>
    <t>CANASAWACTA CR NR SOUTH PLYMOUTH, NY</t>
  </si>
  <si>
    <t>01505550</t>
  </si>
  <si>
    <t>GILMORE BK TRIB NR PRESTON, NY</t>
  </si>
  <si>
    <t>01505650</t>
  </si>
  <si>
    <t>FLY MEADOW CR TRIB AT PRESTON, NY</t>
  </si>
  <si>
    <t>01505800</t>
  </si>
  <si>
    <t>CLARK CR AT OXFORD, NY</t>
  </si>
  <si>
    <t>01505810</t>
  </si>
  <si>
    <t>CHENANGO R AT OXFORD, NY</t>
  </si>
  <si>
    <t>01507000</t>
  </si>
  <si>
    <t>CHENANGO R AT GREENE, NY</t>
  </si>
  <si>
    <t>01507469</t>
  </si>
  <si>
    <t>RED BK AT SMITHVILLE FLATS, NY</t>
  </si>
  <si>
    <t>01507470</t>
  </si>
  <si>
    <t>01507500</t>
  </si>
  <si>
    <t>GENEGANTSLET CR AT SMITHVILLE FLATS, NY</t>
  </si>
  <si>
    <t>01507975</t>
  </si>
  <si>
    <t>MULLER GULF CR NR CUYLER, NY</t>
  </si>
  <si>
    <t>01508000</t>
  </si>
  <si>
    <t>SHACKHAM BK NR TRUXTON, NY</t>
  </si>
  <si>
    <t>01508500</t>
  </si>
  <si>
    <t>ALBRIGHT CR AT EAST HOMER, NY</t>
  </si>
  <si>
    <t>01508800</t>
  </si>
  <si>
    <t>FACTORY BK AT HOMER, NY</t>
  </si>
  <si>
    <t>01508803</t>
  </si>
  <si>
    <t>W BR TIOUGHNIOGA R AT HOMER, NY</t>
  </si>
  <si>
    <t>01508946</t>
  </si>
  <si>
    <t>OTTER CR TRIB AT STATE HIGHWAY 222 NR CORTLAND, NY</t>
  </si>
  <si>
    <t>01508980</t>
  </si>
  <si>
    <t>W BR TIOUGHNIOGA R AT CORTLAND, NY</t>
  </si>
  <si>
    <t>01509000</t>
  </si>
  <si>
    <t>TIOUGHNIOGA R AT CORTLAND, NY</t>
  </si>
  <si>
    <t>01509010</t>
  </si>
  <si>
    <t>SMITH BK AT MCGRAW, NY</t>
  </si>
  <si>
    <t>01509015</t>
  </si>
  <si>
    <t>MOSQUITO CR NR MCGRAW, NY</t>
  </si>
  <si>
    <t>01509020</t>
  </si>
  <si>
    <t>TROUT BK NR BLODGETT MILLS, NY</t>
  </si>
  <si>
    <t>01509150</t>
  </si>
  <si>
    <t>GRIDLEY CR ABOVE EAST VIRGIL, NY</t>
  </si>
  <si>
    <t>01509300</t>
  </si>
  <si>
    <t>HUNTS CR AT MARATHON, NY</t>
  </si>
  <si>
    <t>01509500</t>
  </si>
  <si>
    <t>DUDLEY CR AT LISLE, NY</t>
  </si>
  <si>
    <t>01509520</t>
  </si>
  <si>
    <t>TIOUGHNIOGA R AT LISLE, NY</t>
  </si>
  <si>
    <t>01509580</t>
  </si>
  <si>
    <t>OTSELIC CR AT GEORGETOWN, NY</t>
  </si>
  <si>
    <t>01510000</t>
  </si>
  <si>
    <t>OTSELIC R AT CINCINNATUS, NY</t>
  </si>
  <si>
    <t>01510500</t>
  </si>
  <si>
    <t>OTSELIC R NR UPPER LISLE, NY</t>
  </si>
  <si>
    <t>HK</t>
  </si>
  <si>
    <t>01510610</t>
  </si>
  <si>
    <t>MERRILL CR TRIB NR TEXAS VALLEY, NY</t>
  </si>
  <si>
    <t>01510700</t>
  </si>
  <si>
    <t>MERRILL CR AT UPPER LISLE, NY</t>
  </si>
  <si>
    <t>01511500</t>
  </si>
  <si>
    <t>TIOUGHNIOGA R AT ITASKA, NY</t>
  </si>
  <si>
    <t>01511540</t>
  </si>
  <si>
    <t>TICKNOR BK NR WHITNEY POINT, NY</t>
  </si>
  <si>
    <t>01512500</t>
  </si>
  <si>
    <t>CHENANGO R NR CHENANGO FORKS, NY</t>
  </si>
  <si>
    <t>01512515</t>
  </si>
  <si>
    <t>PAGE BK TRIB NR PAGE BROOK, NY</t>
  </si>
  <si>
    <t>01512794</t>
  </si>
  <si>
    <t>GLEN CASTLE CR NR GLEN CASTLE, NY</t>
  </si>
  <si>
    <t>01512800</t>
  </si>
  <si>
    <t>CASTLE CR AT HINMANS CORNERS, NY</t>
  </si>
  <si>
    <t>01512810</t>
  </si>
  <si>
    <t>PHELPS CR AT PORT DICKINSON, NY</t>
  </si>
  <si>
    <t>01512850</t>
  </si>
  <si>
    <t>CHENANGO R AT BINGHAMTON, NY</t>
  </si>
  <si>
    <t>0151293005</t>
  </si>
  <si>
    <t>CHENANGO R AT MOUTH AT BINGHAMTON, NY</t>
  </si>
  <si>
    <t>01513180</t>
  </si>
  <si>
    <t>LITTLE CHOCONUT CR AT CHOCONUT CENTER, NY</t>
  </si>
  <si>
    <t>01513182</t>
  </si>
  <si>
    <t>LITTLE CHOCONUT CR TRIB NR CHOCONUT CENTER, NY</t>
  </si>
  <si>
    <t>01513190</t>
  </si>
  <si>
    <t>LITTLE CHOCONUT CR AT STELLA, NY</t>
  </si>
  <si>
    <t>01513200</t>
  </si>
  <si>
    <t>LITTLE CHOCONUT CR AT JOHNSON CITY, NY</t>
  </si>
  <si>
    <t>01513400</t>
  </si>
  <si>
    <t>PATTERSON CR AT ENDWELL, NY</t>
  </si>
  <si>
    <t>01513500</t>
  </si>
  <si>
    <t>SUSQUEHANNA R AT VESTAL, NY</t>
  </si>
  <si>
    <t>3/  /1936</t>
  </si>
  <si>
    <t>01513700</t>
  </si>
  <si>
    <t>CHOCONUT CR AT VESTAL, NY</t>
  </si>
  <si>
    <t>01513712</t>
  </si>
  <si>
    <t>NANTICOKE CR TRIB AT NANTICOKE, NY</t>
  </si>
  <si>
    <t>01513718</t>
  </si>
  <si>
    <t>E BR NANTICOKE CR NR NANTICOKE, NY</t>
  </si>
  <si>
    <t>01513740</t>
  </si>
  <si>
    <t>NANTICOKE CR TRIB AT MAINE, NY</t>
  </si>
  <si>
    <t>01513790</t>
  </si>
  <si>
    <t>NANTICOKE CR AT UNION CENTER, NY</t>
  </si>
  <si>
    <t>01513791</t>
  </si>
  <si>
    <t>BRADLEY CR NR UNION CENTER, NY</t>
  </si>
  <si>
    <t>01513831</t>
  </si>
  <si>
    <t>SUSQUEHANNA R AT OWEGO, NY</t>
  </si>
  <si>
    <t>01513840</t>
  </si>
  <si>
    <t>PUMPELLY CR AT OWEGO, NY</t>
  </si>
  <si>
    <t>01513925</t>
  </si>
  <si>
    <t>W BR OWEGO CR NR CAROLINE, NY</t>
  </si>
  <si>
    <t>01513996</t>
  </si>
  <si>
    <t>OWEGO CR NR FLEMINGVILLE, NY</t>
  </si>
  <si>
    <t>01514000</t>
  </si>
  <si>
    <t>OWEGO CR NR OWEGO, NY</t>
  </si>
  <si>
    <t>01514100</t>
  </si>
  <si>
    <t>CATATONK CR AT SPENCER, NY</t>
  </si>
  <si>
    <t>01514490</t>
  </si>
  <si>
    <t>BURHEIGHT CR NR SPENCER, NY</t>
  </si>
  <si>
    <t>01514500</t>
  </si>
  <si>
    <t>DEAN CR AT SPENCER, NY</t>
  </si>
  <si>
    <t>FM</t>
  </si>
  <si>
    <t>01514801</t>
  </si>
  <si>
    <t>CATATONK CR NR OWEGO, NY</t>
  </si>
  <si>
    <t>01514860</t>
  </si>
  <si>
    <t>SPRING BK NR HALSEY VALLEY, NY</t>
  </si>
  <si>
    <t>01514937</t>
  </si>
  <si>
    <t>SUSQUEHANNA R AT SMITHBORO, NY</t>
  </si>
  <si>
    <t>01515000</t>
  </si>
  <si>
    <t>SUSQUEHANNA R NR WAVERLY, NY</t>
  </si>
  <si>
    <t>01515500</t>
  </si>
  <si>
    <t>CAYUTA CR NR ALPINE, NY</t>
  </si>
  <si>
    <t>01515820</t>
  </si>
  <si>
    <t>BAKER CR NR VAN ETTEN, NY</t>
  </si>
  <si>
    <t>01515850</t>
  </si>
  <si>
    <t>LANGFORD CR AT VAN ETTEN, NY</t>
  </si>
  <si>
    <t>01518970</t>
  </si>
  <si>
    <t>TROUPS CR NR TROUPSBURG, NY</t>
  </si>
  <si>
    <t>01520500</t>
  </si>
  <si>
    <t>TIOGA R AT LINDLEY, NY</t>
  </si>
  <si>
    <t>01520507</t>
  </si>
  <si>
    <t>TANNERY CR NR LINDLEY, NY</t>
  </si>
  <si>
    <t>01520970</t>
  </si>
  <si>
    <t>CANISTEO R TRIB NR ALMOND, NY</t>
  </si>
  <si>
    <t>01520973</t>
  </si>
  <si>
    <t>CANISTEO R TRIB TO TRIB NR ALMOND, NY</t>
  </si>
  <si>
    <t>01520991</t>
  </si>
  <si>
    <t>CANISTEO R AT BISHOPVILLE, NY</t>
  </si>
  <si>
    <t>01521500</t>
  </si>
  <si>
    <t>CANISTEO R AT ARKPORT, NY</t>
  </si>
  <si>
    <t>01521580</t>
  </si>
  <si>
    <t>SEELEY CR AT FREMONT, NY</t>
  </si>
  <si>
    <t>01521596</t>
  </si>
  <si>
    <t>BIG CR NR HOWARD, NY</t>
  </si>
  <si>
    <t>AC</t>
  </si>
  <si>
    <t>01521610</t>
  </si>
  <si>
    <t>BIG CR NR NORTH HORNELL, NY</t>
  </si>
  <si>
    <t>01522000</t>
  </si>
  <si>
    <t>CANISTEO R AT HORNELL, NY</t>
  </si>
  <si>
    <t>01522075</t>
  </si>
  <si>
    <t>CANACADEA CR AT ALFRED, NY</t>
  </si>
  <si>
    <t>01522076</t>
  </si>
  <si>
    <t>CANACADEA CR TRIB NO. 2 AT ALFRED, NY</t>
  </si>
  <si>
    <t>01522078</t>
  </si>
  <si>
    <t>CANACADEA CR TRIB NO. 1 AT ALFRED, NY</t>
  </si>
  <si>
    <t>01522083</t>
  </si>
  <si>
    <t>E BR CANACADEA CR AT ALFRED STATION, NY</t>
  </si>
  <si>
    <t>01522085</t>
  </si>
  <si>
    <t>CANACADEA CR AT ALFRED STATION, NY</t>
  </si>
  <si>
    <t>01522320</t>
  </si>
  <si>
    <t>CANACADEA CR AT HEAD OF ALMOND RESERVOIR, AT ALMOND, NY</t>
  </si>
  <si>
    <t>01522430</t>
  </si>
  <si>
    <t>MCHENRY VALLEY CR TRIB NO. 2 NR ALFRED, NY</t>
  </si>
  <si>
    <t>01522435</t>
  </si>
  <si>
    <t>MCHENRY VALLEY CR TRIB NO. 1 NR ALFRED, NY</t>
  </si>
  <si>
    <t>01522500</t>
  </si>
  <si>
    <t>KARR VALLEY CR AT ALMOND, NY</t>
  </si>
  <si>
    <t>01523500</t>
  </si>
  <si>
    <t>CANACADEA CR NR HORNELL, NY</t>
  </si>
  <si>
    <t>GLP</t>
  </si>
  <si>
    <t>01524000</t>
  </si>
  <si>
    <t>CANACADEA CR AT HORNELL, NY</t>
  </si>
  <si>
    <t>01524500</t>
  </si>
  <si>
    <t>CANISTEO R BELOW CANACADEA CR AT HORNELL, NY</t>
  </si>
  <si>
    <t>01524560</t>
  </si>
  <si>
    <t>CANISTEO R AT CANISTEO, NY</t>
  </si>
  <si>
    <t>01524610</t>
  </si>
  <si>
    <t>BENNETTS CR TRIB AT GREENWOOD, NY</t>
  </si>
  <si>
    <t>01524975</t>
  </si>
  <si>
    <t>BENNETTS CR NR CANISTEO, NY</t>
  </si>
  <si>
    <t>01524990</t>
  </si>
  <si>
    <t>PURDY CR NR CANISTEO, NY</t>
  </si>
  <si>
    <t>01525000</t>
  </si>
  <si>
    <t>BENNETTS CR AT CANISTEO, NY</t>
  </si>
  <si>
    <t>01525050</t>
  </si>
  <si>
    <t>COLONEL BILLS CR AT SOUTH CANISTEO, NY</t>
  </si>
  <si>
    <t>01525100</t>
  </si>
  <si>
    <t>STEPHENS CR NR CANISTEO, NY</t>
  </si>
  <si>
    <t>01525500</t>
  </si>
  <si>
    <t>CANISTEO R AT WEST CAMERON, NY</t>
  </si>
  <si>
    <t>01525550</t>
  </si>
  <si>
    <t>HELMER CR NR CAMERON MILLS, NY</t>
  </si>
  <si>
    <t>01525750</t>
  </si>
  <si>
    <t>TUSCARORA CR TRIB NR WOODHULL, NY</t>
  </si>
  <si>
    <t>01525981</t>
  </si>
  <si>
    <t>TUSCARORA CR ABOVE SOUTH ADDISON, NY</t>
  </si>
  <si>
    <t>01526000</t>
  </si>
  <si>
    <t>TUSCARORA CR NR SOUTH ADDISON, NY</t>
  </si>
  <si>
    <t>01526070</t>
  </si>
  <si>
    <t>CANISTEO R AT ERWINS, NY</t>
  </si>
  <si>
    <t>01526495</t>
  </si>
  <si>
    <t>MULHOLLAND CR NR ERWINS, NY</t>
  </si>
  <si>
    <t>01526500</t>
  </si>
  <si>
    <t>TIOGA R NR ERWINS, NY</t>
  </si>
  <si>
    <t>DP</t>
  </si>
  <si>
    <t>01526976</t>
  </si>
  <si>
    <t>KIRKWOOD CR NR KIRKWOOD, NY</t>
  </si>
  <si>
    <t>01526980</t>
  </si>
  <si>
    <t>KIRKWOOD CR NR ATLANTA, NY</t>
  </si>
  <si>
    <t>01526985</t>
  </si>
  <si>
    <t>COHOCTON R NR COHOCTON, NY</t>
  </si>
  <si>
    <t>01527000</t>
  </si>
  <si>
    <t>COHOCTON R AT COHOCTON, NY</t>
  </si>
  <si>
    <t>01527050</t>
  </si>
  <si>
    <t>SWITZER CR NR COHOCTON, NY</t>
  </si>
  <si>
    <t>01527428</t>
  </si>
  <si>
    <t>NEILS CR NR BLOOMERVILLE, NY</t>
  </si>
  <si>
    <t>01527470</t>
  </si>
  <si>
    <t>TENMILE CR NR AVOCA, NY</t>
  </si>
  <si>
    <t>01527485</t>
  </si>
  <si>
    <t>TENMILE CR AT AVOCA, NY</t>
  </si>
  <si>
    <t>01527500</t>
  </si>
  <si>
    <t>COHOCTON R AT AVOCA, NY</t>
  </si>
  <si>
    <t>01527580</t>
  </si>
  <si>
    <t>GOFF CR TRIB NR HOWARD, NY</t>
  </si>
  <si>
    <t>01527620</t>
  </si>
  <si>
    <t>GOFF CR NR AVOCA, NY</t>
  </si>
  <si>
    <t>01528000</t>
  </si>
  <si>
    <t>FIVEMILE CR NR KANONA, NY</t>
  </si>
  <si>
    <t>01528200</t>
  </si>
  <si>
    <t>CAMPBELL CR BELOW KANONA, NY</t>
  </si>
  <si>
    <t>01528295</t>
  </si>
  <si>
    <t>HARRISBURG HOLLOW CR NR KANONA, NY</t>
  </si>
  <si>
    <t>01528297</t>
  </si>
  <si>
    <t>HARRISBURG HOLLOW CR ABOVE BATH, NY</t>
  </si>
  <si>
    <t>01528320</t>
  </si>
  <si>
    <t>COHOCTON R AT BATH, NY</t>
  </si>
  <si>
    <t>01528375</t>
  </si>
  <si>
    <t>STOCKING CR TRIB AT NORTH CAMERON, NY</t>
  </si>
  <si>
    <t>01528500</t>
  </si>
  <si>
    <t>COHOCTON R NR SAVONA, NY</t>
  </si>
  <si>
    <t>01528790</t>
  </si>
  <si>
    <t>MUD CR TRIB AT BRADFORD, NY</t>
  </si>
  <si>
    <t>01528950</t>
  </si>
  <si>
    <t>MUD CR TRIB NR BRADFORD, NY</t>
  </si>
  <si>
    <t>01529000</t>
  </si>
  <si>
    <t>MUD CR NR SAVONA, NY</t>
  </si>
  <si>
    <t>DFL</t>
  </si>
  <si>
    <t>01529500</t>
  </si>
  <si>
    <t>COHOCTON R NR CAMPBELL, NY</t>
  </si>
  <si>
    <t>01529530</t>
  </si>
  <si>
    <t>MICHIGAN CR TRIB AT RISINGVILLE, NY</t>
  </si>
  <si>
    <t>01529740</t>
  </si>
  <si>
    <t>MEADS CR ABOVE MONTEREY, NY</t>
  </si>
  <si>
    <t>01529790</t>
  </si>
  <si>
    <t>MEADS CR AT EAST CAMPBELL, NY</t>
  </si>
  <si>
    <t>01529950</t>
  </si>
  <si>
    <t>CHEMUNG R AT CORNING, NY</t>
  </si>
  <si>
    <t>BFK</t>
  </si>
  <si>
    <t>01530200</t>
  </si>
  <si>
    <t>POST CR AT CORNING, NY</t>
  </si>
  <si>
    <t>01530225</t>
  </si>
  <si>
    <t>WHISKEY CR NR SOUTH CORNING, NY</t>
  </si>
  <si>
    <t>01530230</t>
  </si>
  <si>
    <t>BAILEY CR NR SOUTH CORNING, NY</t>
  </si>
  <si>
    <t>01530285</t>
  </si>
  <si>
    <t>SING SING CR ABOVE BIG FLATS, NY</t>
  </si>
  <si>
    <t>01530301</t>
  </si>
  <si>
    <t>CUTHRIE RUN NR BIG FLATS, NY</t>
  </si>
  <si>
    <t>01530303</t>
  </si>
  <si>
    <t>CHEMUNG R NR BIG FLATS, NY</t>
  </si>
  <si>
    <t>01530330</t>
  </si>
  <si>
    <t>CHEMUNG R UPSTREAM OF WALNUT STREET BRIDGE AT ELMIRA, NY</t>
  </si>
  <si>
    <t>6/ 1/1889</t>
  </si>
  <si>
    <t>01530332</t>
  </si>
  <si>
    <t>CHEMUNG R AT ELMIRA, NY</t>
  </si>
  <si>
    <t>BEH</t>
  </si>
  <si>
    <t>01530380</t>
  </si>
  <si>
    <t>NEWTOWN CR AT BREESPORT, NY</t>
  </si>
  <si>
    <t>01530440</t>
  </si>
  <si>
    <t>NEWTOWN CR AT HORSEHEADS, NY</t>
  </si>
  <si>
    <t>01530500</t>
  </si>
  <si>
    <t>NEWTOWN CR AT ELMIRA, NY</t>
  </si>
  <si>
    <t>BDP</t>
  </si>
  <si>
    <t>01530700</t>
  </si>
  <si>
    <t>MUDLICK CR NR SEELEY CREEK, NY</t>
  </si>
  <si>
    <t>01530770</t>
  </si>
  <si>
    <t>SEELEY CR NR ELMIRA, NY</t>
  </si>
  <si>
    <t>01530910</t>
  </si>
  <si>
    <t>RORICK HOLLOW CR NR BREESPORT, NY</t>
  </si>
  <si>
    <t>01531000</t>
  </si>
  <si>
    <t>CHEMUNG R AT CHEMUNG, NY</t>
  </si>
  <si>
    <t>DLMP</t>
  </si>
  <si>
    <t>01531200</t>
  </si>
  <si>
    <t>WYNCOOP CR AT CHEMUNG, NY</t>
  </si>
  <si>
    <t>ALLEGHENY RIVER BASIN</t>
  </si>
  <si>
    <t>03010678</t>
  </si>
  <si>
    <t>LITTLE GENESEE CR AT LITTLE GENESEE, NY</t>
  </si>
  <si>
    <t>03010708</t>
  </si>
  <si>
    <t>DODGE CR TRIB NR WEST CLARKSVILLE, NY</t>
  </si>
  <si>
    <t>03010718</t>
  </si>
  <si>
    <t>DODGE CR (0.75 MI ABOVE MOUTH) AT PORTVILLE, NY</t>
  </si>
  <si>
    <t>03010724</t>
  </si>
  <si>
    <t>ALLEGHENY R AT PORTVILLE, NY</t>
  </si>
  <si>
    <t>03010734</t>
  </si>
  <si>
    <t>ISCHUA CR TRIB NR MACHIAS, NY</t>
  </si>
  <si>
    <t>03010743</t>
  </si>
  <si>
    <t>JOHNSON CR NR FRANKLINVILLE, NY</t>
  </si>
  <si>
    <t>03010762</t>
  </si>
  <si>
    <t>GATES CR AT FRANKLINVILLE, NY</t>
  </si>
  <si>
    <t>0301078170</t>
  </si>
  <si>
    <t>GRIFFIN CR NR CUBA, NY</t>
  </si>
  <si>
    <t>030107826</t>
  </si>
  <si>
    <t>JOHNSON CR AT CUBA, NY</t>
  </si>
  <si>
    <t>03010800</t>
  </si>
  <si>
    <t>OLEAN CR NR OLEAN, NY</t>
  </si>
  <si>
    <t>03010810</t>
  </si>
  <si>
    <t>OLEAN CR AT OLEAN, NY</t>
  </si>
  <si>
    <t>03010820</t>
  </si>
  <si>
    <t>ALLEGHENY R AT OLEAN, NY</t>
  </si>
  <si>
    <t>03010860</t>
  </si>
  <si>
    <t>FIVEMILE CR AT ALLEGANY, NY</t>
  </si>
  <si>
    <t>03010880</t>
  </si>
  <si>
    <t>NINEMILE CR AT VANDALIA, NY</t>
  </si>
  <si>
    <t>03010883</t>
  </si>
  <si>
    <t>TENMILE CR NR VANDALIA, NY</t>
  </si>
  <si>
    <t>03010966</t>
  </si>
  <si>
    <t>WINDFALL CR NR CARROLLTON, NY</t>
  </si>
  <si>
    <t>03010979</t>
  </si>
  <si>
    <t>WRIGHTS CR AT WILLOUGHBY, NY</t>
  </si>
  <si>
    <t>03010997</t>
  </si>
  <si>
    <t>GREAT VALLEY CR TRIB NR GREAT VALLEY, NY</t>
  </si>
  <si>
    <t>03011000</t>
  </si>
  <si>
    <t>GREAT VALLEY CR NR SALAMANCA, NY</t>
  </si>
  <si>
    <t>03011020</t>
  </si>
  <si>
    <t>ALLEGHENY R AT SALAMANCA, NY</t>
  </si>
  <si>
    <t>03011035</t>
  </si>
  <si>
    <t>LITTLE VALLEY CR AT SALAMANCA, NY</t>
  </si>
  <si>
    <t>03011575</t>
  </si>
  <si>
    <t>SAWMILL RUN AT ONOVILLE, NY</t>
  </si>
  <si>
    <t>03012837</t>
  </si>
  <si>
    <t>W BR CONEWANGO CR TRIB NR HAMLET, NY</t>
  </si>
  <si>
    <t>03012882</t>
  </si>
  <si>
    <t>CLEAR CR NR ELLINGTON, NY</t>
  </si>
  <si>
    <t>03012885</t>
  </si>
  <si>
    <t>TWENTYEIGHTH CR NR ELLINGTON, NY</t>
  </si>
  <si>
    <t>03013000</t>
  </si>
  <si>
    <t>CONEWANGO CR AT WATERBORO, NY</t>
  </si>
  <si>
    <t>03013005</t>
  </si>
  <si>
    <t>INDIAN BK NR KENNEDY, NY</t>
  </si>
  <si>
    <t>03013030</t>
  </si>
  <si>
    <t>DRY BK NR KENNEDY, NY</t>
  </si>
  <si>
    <t>03013068</t>
  </si>
  <si>
    <t>MILL CR AT CHARLOTTE CENTER, NY</t>
  </si>
  <si>
    <t>03013070</t>
  </si>
  <si>
    <t>MILL CR AT SINCLAIRVILLE, NY</t>
  </si>
  <si>
    <t>03013110</t>
  </si>
  <si>
    <t>HATCH CR AT GERRY, NY</t>
  </si>
  <si>
    <t>03013200</t>
  </si>
  <si>
    <t>CASSADAGA CR AT ROSS MILLS, NY</t>
  </si>
  <si>
    <t>03013260</t>
  </si>
  <si>
    <t>FOLSOM CR AT ROSS MILLS, NY</t>
  </si>
  <si>
    <t>03013800</t>
  </si>
  <si>
    <t>BALL CR AT STOW, NY</t>
  </si>
  <si>
    <t>03014400</t>
  </si>
  <si>
    <t>CHADAKOIN R AT JAMESTOWN, NY</t>
  </si>
  <si>
    <t>03014500</t>
  </si>
  <si>
    <t>CHADAKOIN R AT FALCONER, NY</t>
  </si>
  <si>
    <t>03014600</t>
  </si>
  <si>
    <t>CONEWANGO CR AT FREWSBURG, NY</t>
  </si>
  <si>
    <t>03014660</t>
  </si>
  <si>
    <t>FREWS RUN NR FENTONVILLE, NY</t>
  </si>
  <si>
    <t>03021105</t>
  </si>
  <si>
    <t>FRENCH CR AT SHERMAN, NY</t>
  </si>
  <si>
    <t>LAKE ERIE BASIN</t>
  </si>
  <si>
    <t>04213320</t>
  </si>
  <si>
    <t>CHAUTAUQUA CR AT BARCELONA, NY</t>
  </si>
  <si>
    <t>04213371</t>
  </si>
  <si>
    <t>CANADAWAY CR NR GRISWOLD, NY</t>
  </si>
  <si>
    <t>0421337540</t>
  </si>
  <si>
    <t>CANADAWAY CR AT WATER ST AT FREDONIA, NY</t>
  </si>
  <si>
    <t>04213376</t>
  </si>
  <si>
    <t>CANADAWAY CR AT FREDONIA, NY</t>
  </si>
  <si>
    <t>0421338530</t>
  </si>
  <si>
    <t>LAKE ERIE TRIB NO. 54 AT DUNKIRK, NY</t>
  </si>
  <si>
    <t>04213393</t>
  </si>
  <si>
    <t>SILVER CR AT SMITH MILLS, NY</t>
  </si>
  <si>
    <t>0421339805</t>
  </si>
  <si>
    <t>TUPPER CR AT FORESTVILLE, NY</t>
  </si>
  <si>
    <t>04213399</t>
  </si>
  <si>
    <t>WALNUT CR TRIB NR FORESTVILLE, NY</t>
  </si>
  <si>
    <t>04213410</t>
  </si>
  <si>
    <t>CATTARAUGUS CR NR ARCADE, NY</t>
  </si>
  <si>
    <t>04213420</t>
  </si>
  <si>
    <t>ELTON CR AT THE FORKS, NY</t>
  </si>
  <si>
    <t>04213440</t>
  </si>
  <si>
    <t>FRANKS CR NR WEST VALLEY, NY</t>
  </si>
  <si>
    <t>04213445</t>
  </si>
  <si>
    <t>QUARRY CR NR RICEVILLE, NY</t>
  </si>
  <si>
    <t>04213448</t>
  </si>
  <si>
    <t>FRANKS CR NR RICEVILLE, NY</t>
  </si>
  <si>
    <t>04213450</t>
  </si>
  <si>
    <t>BUTTERMILK CR NR SPRINGVILLE, NY</t>
  </si>
  <si>
    <t>0421345108</t>
  </si>
  <si>
    <t>CATTARAUGUS CR BELOW BUTTERMILK CR AT SPRINGVILLE, NY</t>
  </si>
  <si>
    <t>04213490</t>
  </si>
  <si>
    <t>S BR CATTARAUGUS CR NR OTTO, NY</t>
  </si>
  <si>
    <t>0421349118</t>
  </si>
  <si>
    <t>S BR CATTARAUGUS CR BELOW MANSFIELD CR NR OTTO, NY</t>
  </si>
  <si>
    <t>04213492</t>
  </si>
  <si>
    <t>S BR CATTARAUGUS CR NR CATTARAUGUS, NY</t>
  </si>
  <si>
    <t>04213495</t>
  </si>
  <si>
    <t>S BR CATTARAUGUS CR NR GOWANDA, NY</t>
  </si>
  <si>
    <t>04213500</t>
  </si>
  <si>
    <t>CATTARAUGUS CR AT GOWANDA, NY</t>
  </si>
  <si>
    <t>04213505</t>
  </si>
  <si>
    <t>GRANNIS BK AT GOWANDA, NY</t>
  </si>
  <si>
    <t>04213508</t>
  </si>
  <si>
    <t>THATCHER BK NR GOWANDA, NY</t>
  </si>
  <si>
    <t>0421351005</t>
  </si>
  <si>
    <t>THATCHER BK AT MOUTH AT GOWANDA, NY</t>
  </si>
  <si>
    <t>04214000</t>
  </si>
  <si>
    <t>CATTARAUGUS CR AT VERSAILLES, NY</t>
  </si>
  <si>
    <t>04214010</t>
  </si>
  <si>
    <t>CLEAR CR NR IROQUOIS, NY</t>
  </si>
  <si>
    <t>0421402003</t>
  </si>
  <si>
    <t>CATTARAUGUS CR AT SUNSET BAY BELOW IRVING, NY</t>
  </si>
  <si>
    <t>0421402004</t>
  </si>
  <si>
    <t>CATTARAUGUS CR AT SUNSET BAY NR SILVER CREEK, NY</t>
  </si>
  <si>
    <t>0421402005</t>
  </si>
  <si>
    <t>CATTARAUGUS CR AT MOUTH NR SILVER CREEK, NY</t>
  </si>
  <si>
    <t>04214030</t>
  </si>
  <si>
    <t>MUDDY CR NR FARNHAM, NY</t>
  </si>
  <si>
    <t>04214040</t>
  </si>
  <si>
    <t>DELAWARE CR NR ANGOLA, NY</t>
  </si>
  <si>
    <t>04214060</t>
  </si>
  <si>
    <t>BIG SISTER CR AT EVANS CENTER, NY</t>
  </si>
  <si>
    <t>04214200</t>
  </si>
  <si>
    <t>EIGHTEENMILE CR AT NORTH BOSTON, NY</t>
  </si>
  <si>
    <t>04214230</t>
  </si>
  <si>
    <t>S BR EIGHTEENMILE CR AT EDEN VALLEY, NY</t>
  </si>
  <si>
    <t>04214246</t>
  </si>
  <si>
    <t>SMOKE CR NR ORCHARD PARK, NY</t>
  </si>
  <si>
    <t>04214250</t>
  </si>
  <si>
    <t>SMOKE CR AT LACKAWANNA, NY</t>
  </si>
  <si>
    <t>04214260</t>
  </si>
  <si>
    <t>S BR SMOKE CR AT LACKAWANNA, NY</t>
  </si>
  <si>
    <t>04214270</t>
  </si>
  <si>
    <t>SMOKE CR BELOW LACKAWANNA, NY</t>
  </si>
  <si>
    <t>04214400</t>
  </si>
  <si>
    <t>BUFFALO CR NR WALES HOLLOW, NY</t>
  </si>
  <si>
    <t>04214410</t>
  </si>
  <si>
    <t>HUNTER CR AT COLEGRAVE, NY</t>
  </si>
  <si>
    <t>04214490</t>
  </si>
  <si>
    <t>BUFFALO CR AT BLOSSOM, NY</t>
  </si>
  <si>
    <t>04214500</t>
  </si>
  <si>
    <t>BUFFALO CR AT GARDENVILLE, NY</t>
  </si>
  <si>
    <t>04214980</t>
  </si>
  <si>
    <t>LITTLE BUFFALO CR AT EAST LANCASTER, NY</t>
  </si>
  <si>
    <t>04215000</t>
  </si>
  <si>
    <t>CAYUGA CR NR LANCASTER, NY</t>
  </si>
  <si>
    <t>04215244</t>
  </si>
  <si>
    <t>W BR CAZENOVIA CR TRIB NR EAST AURORA, NY</t>
  </si>
  <si>
    <t>04215250</t>
  </si>
  <si>
    <t>W BR CAZENOVIA CR NR EAST AURORA, NY</t>
  </si>
  <si>
    <t>04215350</t>
  </si>
  <si>
    <t>E BR CAZENOVIA CR AT SOUTH WALES, NY</t>
  </si>
  <si>
    <t>04215500</t>
  </si>
  <si>
    <t>CAZENOVIA CR AT EBENEZER, NY</t>
  </si>
  <si>
    <t>0421560108</t>
  </si>
  <si>
    <t>BUFFALO R BELOW CAZENOVIA CR AT BUFFALO, NY</t>
  </si>
  <si>
    <t>NIAGARA RIVER BASIN</t>
  </si>
  <si>
    <t>04216000</t>
  </si>
  <si>
    <t>NIAGARA R AT BUFFALO, NY</t>
  </si>
  <si>
    <t>04216200</t>
  </si>
  <si>
    <t>SCAJAQUADA CR AT BUFFALO, NY</t>
  </si>
  <si>
    <t>04216212</t>
  </si>
  <si>
    <t>DELAWARE PARK L AT BUFFALO, NY</t>
  </si>
  <si>
    <t>04216214</t>
  </si>
  <si>
    <t>SCAJAQUADA CR BELOW DELAWARE PARK L AT BUFFALO, NY</t>
  </si>
  <si>
    <t>04216400</t>
  </si>
  <si>
    <t>TONAWANDA CR NR JOHNSONBURG, NY</t>
  </si>
  <si>
    <t>04216418</t>
  </si>
  <si>
    <t>TONAWANDA CR AT ATTICA, NY</t>
  </si>
  <si>
    <t>04216500</t>
  </si>
  <si>
    <t>LITTLE TONAWANDA CR AT LINDEN, NY</t>
  </si>
  <si>
    <t>04216875</t>
  </si>
  <si>
    <t>LITTLE TONAWANDA CR TRIB NR BATAVIA, NY</t>
  </si>
  <si>
    <t>04217000</t>
  </si>
  <si>
    <t>TONAWANDA CR AT BATAVIA, NY</t>
  </si>
  <si>
    <t>04217500</t>
  </si>
  <si>
    <t>TONAWANDA CR NR ALABAMA, NY</t>
  </si>
  <si>
    <t>04217700</t>
  </si>
  <si>
    <t>MURDER CR AT PEMBROKE, NY</t>
  </si>
  <si>
    <t>04217750</t>
  </si>
  <si>
    <t>MURDER CR NR AKRON, NY</t>
  </si>
  <si>
    <t>04218000</t>
  </si>
  <si>
    <t>TONAWANDA CR AT RAPIDS, NY</t>
  </si>
  <si>
    <t>04218190</t>
  </si>
  <si>
    <t>BLACK CR NR SWORMVILLE, NY</t>
  </si>
  <si>
    <t>04218200</t>
  </si>
  <si>
    <t>RANSOM CR NR WENDELVILLE, NY</t>
  </si>
  <si>
    <t>04218275</t>
  </si>
  <si>
    <t>BULL CR NR MAPLETON, NY</t>
  </si>
  <si>
    <t>04218450</t>
  </si>
  <si>
    <t>ELLICOTT CR AT MILLGROVE, NY</t>
  </si>
  <si>
    <t>04218470</t>
  </si>
  <si>
    <t>ELLICOTT CR NR BOWMANSVILLE, NY</t>
  </si>
  <si>
    <t>04218500</t>
  </si>
  <si>
    <t>ELLICOTT CR AT WILLIAMSVILLE, NY</t>
  </si>
  <si>
    <t>04218518</t>
  </si>
  <si>
    <t>ELLICOTT CR BELOW WILLIAMSVILLE, NY</t>
  </si>
  <si>
    <t>0421855805</t>
  </si>
  <si>
    <t>TONAWANDA CR AT MOUTH AT TONAWANDA, NY</t>
  </si>
  <si>
    <t>3/30/1896</t>
  </si>
  <si>
    <t>04219000</t>
  </si>
  <si>
    <t>ERIE (BARGE) CANAL AT LOCK 30, AT MACEDON, NY</t>
  </si>
  <si>
    <t>NA</t>
  </si>
  <si>
    <t>04219220</t>
  </si>
  <si>
    <t>BERGHOLTZ CR AT BERGHOLTZ, NY</t>
  </si>
  <si>
    <t>04219390</t>
  </si>
  <si>
    <t>GILL CR AT NIAGARA FALLS, NY</t>
  </si>
  <si>
    <t>LAKE ONTARIO BASIN</t>
  </si>
  <si>
    <t>04219645</t>
  </si>
  <si>
    <t>FOURMILE CR NR YOUNGSTOWN, NY</t>
  </si>
  <si>
    <t>04219700</t>
  </si>
  <si>
    <t>TWELVEMILE CR NR WILSON, NY</t>
  </si>
  <si>
    <t>04219720</t>
  </si>
  <si>
    <t>E BR TWELVEMILE CR AT WILSON, NY</t>
  </si>
  <si>
    <t>04219738</t>
  </si>
  <si>
    <t>EIGHTEENMILE CR TRIB NR LOCKPORT, NY</t>
  </si>
  <si>
    <t>04219760</t>
  </si>
  <si>
    <t>E BR EIGHTEENMILE CR NR LOCKPORT, NY</t>
  </si>
  <si>
    <t>04219767</t>
  </si>
  <si>
    <t>EIGHTEENMILE CR AT NEWFANE, NY</t>
  </si>
  <si>
    <t>04219900</t>
  </si>
  <si>
    <t>JOHNSON CR NR LYNDONVILLE, NY</t>
  </si>
  <si>
    <t>04219905</t>
  </si>
  <si>
    <t>JOHNSON CR TRIB NR LYNDONVILLE, NY</t>
  </si>
  <si>
    <t>04219922</t>
  </si>
  <si>
    <t>OAK ORCHARD CR AT BARRVILLE RD NR ELBA, NY</t>
  </si>
  <si>
    <t>04219925</t>
  </si>
  <si>
    <t>OAK ORCHARD CR NR ELBA, NY</t>
  </si>
  <si>
    <t>04219930</t>
  </si>
  <si>
    <t>04219940</t>
  </si>
  <si>
    <t>MANNING MUCKLAND CR NR BARRE CENTER, NY</t>
  </si>
  <si>
    <t>04219970</t>
  </si>
  <si>
    <t>OAK ORCHARD CR TRIB AT ELBA, NY</t>
  </si>
  <si>
    <t>04220045</t>
  </si>
  <si>
    <t>OAK ORCHARD CR NR SHELBY, NY</t>
  </si>
  <si>
    <t>04220150</t>
  </si>
  <si>
    <t>OAK ORCHARD CR AT MEDINA, NY</t>
  </si>
  <si>
    <t>04220245</t>
  </si>
  <si>
    <t>WEST CR NR HAMLIN, NY</t>
  </si>
  <si>
    <t>04220250</t>
  </si>
  <si>
    <t>WEST CR NR HILTON, NY</t>
  </si>
  <si>
    <t>0422026250</t>
  </si>
  <si>
    <t>NORTHRUP CR AT NORTH GREECE, NY</t>
  </si>
  <si>
    <t>04220275</t>
  </si>
  <si>
    <t>ROUND POND CR AT GREECE, NY</t>
  </si>
  <si>
    <t>04220282</t>
  </si>
  <si>
    <t>PADDY HILL CR NR GREECE, NY</t>
  </si>
  <si>
    <t>0422028490</t>
  </si>
  <si>
    <t>SLATER CR NR GREECE, NY</t>
  </si>
  <si>
    <t>04220286</t>
  </si>
  <si>
    <t>FLEMING CR AT ROCHESTER, NY</t>
  </si>
  <si>
    <t>04220360</t>
  </si>
  <si>
    <t>SPRING MILLS CR AT SPRING MILLS, NY</t>
  </si>
  <si>
    <t>04220384</t>
  </si>
  <si>
    <t>OREBED CR AT STONE DAM, NY</t>
  </si>
  <si>
    <t>04220412</t>
  </si>
  <si>
    <t>GENESEE R AT STANNARDS, NY</t>
  </si>
  <si>
    <t>04220418</t>
  </si>
  <si>
    <t>FULMER VALLEY CR TRIB NR ANDOVER, NY</t>
  </si>
  <si>
    <t>04220420</t>
  </si>
  <si>
    <t>FULMER VALLEY CR NR HALLSPORT, NY</t>
  </si>
  <si>
    <t>04220422</t>
  </si>
  <si>
    <t>CHENUNDA CR TRIB NR STANNARDS, NY</t>
  </si>
  <si>
    <t>04220431</t>
  </si>
  <si>
    <t>CHENUNDA CR (US OF HGWY 19) AT STANNARDS, NY</t>
  </si>
  <si>
    <t>0422043813</t>
  </si>
  <si>
    <t>GENESEE R ABOVE MOUTH OF DYKE CR AT WELLSVILLE, NY</t>
  </si>
  <si>
    <t>04220450</t>
  </si>
  <si>
    <t>DYKE CR NR WEST GREENWOOD, NY</t>
  </si>
  <si>
    <t>04220455</t>
  </si>
  <si>
    <t>QUIG HOLLOW BK NR ANDOVER, NY</t>
  </si>
  <si>
    <t>04220461</t>
  </si>
  <si>
    <t>RAILROAD BK NR ALFRED, NY</t>
  </si>
  <si>
    <t>04220464</t>
  </si>
  <si>
    <t>EAST VALLEY CR TRIB NR ANDOVER, NY</t>
  </si>
  <si>
    <t>04220470</t>
  </si>
  <si>
    <t>DYKE CR NR ANDOVER, NY</t>
  </si>
  <si>
    <t>04220472</t>
  </si>
  <si>
    <t>INDIAN CR AT ANDOVER, NY</t>
  </si>
  <si>
    <t>04220476</t>
  </si>
  <si>
    <t>ELM VALLEY CR NR ALFRED, NY</t>
  </si>
  <si>
    <t>04220478</t>
  </si>
  <si>
    <t>ELM VALLEY CR NR ELM VALLEY, NY</t>
  </si>
  <si>
    <t>04220492</t>
  </si>
  <si>
    <t>TRAPPING BK NR WELLSVILLE, NY</t>
  </si>
  <si>
    <t>04220500</t>
  </si>
  <si>
    <t>DYKE CR AT WELLSVILLE, NY</t>
  </si>
  <si>
    <t>04221000</t>
  </si>
  <si>
    <t>GENESEE R AT WELLSVILLE, NY</t>
  </si>
  <si>
    <t>04221500</t>
  </si>
  <si>
    <t>GENESEE R AT SCIO, NY</t>
  </si>
  <si>
    <t>04221510</t>
  </si>
  <si>
    <t>VANDERMARK CR NR SCIO, NY</t>
  </si>
  <si>
    <t>04221518</t>
  </si>
  <si>
    <t>SNOWBALL HOLLOW CR NR SCIO, NY</t>
  </si>
  <si>
    <t>04221554</t>
  </si>
  <si>
    <t>N BR PHILLIPS CR AT WITHEY, NY</t>
  </si>
  <si>
    <t>04221555</t>
  </si>
  <si>
    <t>PHILLIPS CR AT WITHEY, NY</t>
  </si>
  <si>
    <t>04221561</t>
  </si>
  <si>
    <t>FEATHERS CR NR BELMONT, NY</t>
  </si>
  <si>
    <t>04221564</t>
  </si>
  <si>
    <t>GENESEE R TRIB NO. 2 AT BELMONT, NY</t>
  </si>
  <si>
    <t>04221570</t>
  </si>
  <si>
    <t>S BR VAN CAMPEN CR TRIB AT NILE, NY</t>
  </si>
  <si>
    <t>04221600</t>
  </si>
  <si>
    <t>VAN CAMPEN CR AT FRIENDSHIP, NY</t>
  </si>
  <si>
    <t>04221605</t>
  </si>
  <si>
    <t>VAN CAMPEN CR NR FRIENDSHIP, NY</t>
  </si>
  <si>
    <t>04221620</t>
  </si>
  <si>
    <t>GENESEE R TRIB AT BELVIDERE, NY</t>
  </si>
  <si>
    <t>04221640</t>
  </si>
  <si>
    <t>BLACK CR NR BIRDSALL, NY</t>
  </si>
  <si>
    <t>04221698</t>
  </si>
  <si>
    <t>ANGELICA CR AT ANGELICA, NY</t>
  </si>
  <si>
    <t>04221700</t>
  </si>
  <si>
    <t>ANGELICA CR NR ANGELICA, NY</t>
  </si>
  <si>
    <t>04221710</t>
  </si>
  <si>
    <t>BAKER CR NR ANGELICA, NY</t>
  </si>
  <si>
    <t>04221720</t>
  </si>
  <si>
    <t>ANGELICA CR AT TRANSIT BRIDGE, NY</t>
  </si>
  <si>
    <t>04221725</t>
  </si>
  <si>
    <t>GENESEE R AT TRANSIT BRIDGE NR ANGELICA, NY</t>
  </si>
  <si>
    <t>04221769</t>
  </si>
  <si>
    <t>BLACK CR AT HYDER FLATS RD AT BLACK CREEK, NY</t>
  </si>
  <si>
    <t>04221820</t>
  </si>
  <si>
    <t>GENESEE R AT BELFAST, NY</t>
  </si>
  <si>
    <t>04222000</t>
  </si>
  <si>
    <t>CANEADEA CR AT CANEADEA, NY</t>
  </si>
  <si>
    <t>04222500</t>
  </si>
  <si>
    <t>LOST NATION BK NR CENTERVILLE, NY</t>
  </si>
  <si>
    <t>04222508</t>
  </si>
  <si>
    <t>SIXTOWN CR TRIB AT MOUTH AT HIGGINS, NY</t>
  </si>
  <si>
    <t>04222510</t>
  </si>
  <si>
    <t>SIXTOWN CR AT HIGGINS, NY</t>
  </si>
  <si>
    <t>04222600</t>
  </si>
  <si>
    <t>WISCOY CR AT BLISS, NY</t>
  </si>
  <si>
    <t>04222900</t>
  </si>
  <si>
    <t>EAST KOY CR AT EAST KOY, NY</t>
  </si>
  <si>
    <t>04223000</t>
  </si>
  <si>
    <t>GENESEE R AT PORTAGEVILLE, NY</t>
  </si>
  <si>
    <t>CFG</t>
  </si>
  <si>
    <t>BDM</t>
  </si>
  <si>
    <t>04224500</t>
  </si>
  <si>
    <t>GENESEE R AT MOUNT MORRIS, NY</t>
  </si>
  <si>
    <t>5/21/1894</t>
  </si>
  <si>
    <t>04224550</t>
  </si>
  <si>
    <t>EWART CR AT SWAIN, NY</t>
  </si>
  <si>
    <t>04224650</t>
  </si>
  <si>
    <t>CANASERAGA CR NR CANASERAGA, NY</t>
  </si>
  <si>
    <t>04224700</t>
  </si>
  <si>
    <t>SUGAR CR NR OSSIAN, NY</t>
  </si>
  <si>
    <t>04224740</t>
  </si>
  <si>
    <t>SUGAR CR NR CANASERAGA, NY</t>
  </si>
  <si>
    <t>04224775</t>
  </si>
  <si>
    <t>CANASERAGA CR ABOVE DANSVILLE, NY</t>
  </si>
  <si>
    <t>04224800</t>
  </si>
  <si>
    <t>STONY BK AT SOUTH DANSVILLE, NY</t>
  </si>
  <si>
    <t>04224807</t>
  </si>
  <si>
    <t>STONY BK TRIB AT SOUTH DANSVILLE, NY</t>
  </si>
  <si>
    <t>04224810</t>
  </si>
  <si>
    <t>SPONABLE CR NR SOUTH DANSVILLE, NY</t>
  </si>
  <si>
    <t>04224830</t>
  </si>
  <si>
    <t>STONY BK AT STONY BROOK GLEN, NY</t>
  </si>
  <si>
    <t>04224840</t>
  </si>
  <si>
    <t>STONY BK TRIB NO. 2 NR SOUTH DANSVILLE, NY</t>
  </si>
  <si>
    <t>04224848</t>
  </si>
  <si>
    <t>STONY BK AT STONY BROOK STATE PARK NR DANSVILLE, NY</t>
  </si>
  <si>
    <t>04224900</t>
  </si>
  <si>
    <t>MILL CR AT PATCHINVILLE, NY</t>
  </si>
  <si>
    <t>04224965</t>
  </si>
  <si>
    <t>LITTLE MILL CR NR DANSVILLE, NY</t>
  </si>
  <si>
    <t>04224970</t>
  </si>
  <si>
    <t>LITTLE MILL CR TRIB NR DANSVILLE, NY</t>
  </si>
  <si>
    <t>04224978</t>
  </si>
  <si>
    <t>MILL CR AT DANSVILLE, NY</t>
  </si>
  <si>
    <t>04225000</t>
  </si>
  <si>
    <t>CANASERAGA CR NR DANSVILLE, NY</t>
  </si>
  <si>
    <t>04225500</t>
  </si>
  <si>
    <t>CANASERAGA CR AT GROVELAND, NY</t>
  </si>
  <si>
    <t>04225600</t>
  </si>
  <si>
    <t>BRADNER CR NR DANSVILLE, NY</t>
  </si>
  <si>
    <t>04225915</t>
  </si>
  <si>
    <t>KESHEQUA CR AT NUNDA, NY</t>
  </si>
  <si>
    <t>04225950</t>
  </si>
  <si>
    <t>KESHEQUA CR AT TUSCARORA, NY</t>
  </si>
  <si>
    <t>04226000</t>
  </si>
  <si>
    <t>KESHEQUA CR AT CRAIG COLONY AT SONYEA, NY</t>
  </si>
  <si>
    <t>04227000</t>
  </si>
  <si>
    <t>CANASERAGA CR AT SHAKERS CROSSING, NY</t>
  </si>
  <si>
    <t>04227500</t>
  </si>
  <si>
    <t>GENESEE R NR MOUNT MORRIS, NY</t>
  </si>
  <si>
    <t>04227560</t>
  </si>
  <si>
    <t>BEARDS CR AT LEICESTER, NY</t>
  </si>
  <si>
    <t>04227995</t>
  </si>
  <si>
    <t>CONESUS CR NR LAKEVILLE, NY</t>
  </si>
  <si>
    <t>04228370</t>
  </si>
  <si>
    <t>LITTLE CONESUS CR NR SOUTH LIMA, NY</t>
  </si>
  <si>
    <t>04228380</t>
  </si>
  <si>
    <t>LITTLE CONESUS CR NR EAST AVON, NY</t>
  </si>
  <si>
    <t>04228500</t>
  </si>
  <si>
    <t>GENESEE R AT AVON, NY</t>
  </si>
  <si>
    <t>04228900</t>
  </si>
  <si>
    <t>SPRINGWATER CR AT SPRINGWATER, NY</t>
  </si>
  <si>
    <t>04228905</t>
  </si>
  <si>
    <t>LIMEKILN CR AT SPRINGWATER, NY</t>
  </si>
  <si>
    <t>04228910</t>
  </si>
  <si>
    <t>JESS BK NR SPRINGWATER, NY</t>
  </si>
  <si>
    <t>04229500</t>
  </si>
  <si>
    <t>HONEOYE CR AT HONEOYE FALLS, NY</t>
  </si>
  <si>
    <t>04230000</t>
  </si>
  <si>
    <t>HONEOYE CR AT RUSH, NY</t>
  </si>
  <si>
    <t>04230320</t>
  </si>
  <si>
    <t>OATKA CR AT ROCK GLEN, NY</t>
  </si>
  <si>
    <t>04230349</t>
  </si>
  <si>
    <t>OATKA CR AT MARTINSVILLE, NY</t>
  </si>
  <si>
    <t>04230358</t>
  </si>
  <si>
    <t>STONY CR NR WARSAW, NY</t>
  </si>
  <si>
    <t>04230380</t>
  </si>
  <si>
    <t>OATKA CR AT WARSAW, NY</t>
  </si>
  <si>
    <t>04230400</t>
  </si>
  <si>
    <t>OATKA CR AT PEARL CREEK, NY</t>
  </si>
  <si>
    <t>04230410</t>
  </si>
  <si>
    <t>PEARL CR AT PEARL CREEK, NY</t>
  </si>
  <si>
    <t>04230423</t>
  </si>
  <si>
    <t>OATKA CR NR PAVILION CENTER, NY</t>
  </si>
  <si>
    <t>04230470</t>
  </si>
  <si>
    <t>MUD CR NR LE ROY, NY</t>
  </si>
  <si>
    <t>04230500</t>
  </si>
  <si>
    <t>OATKA CR AT GARBUTT, NY</t>
  </si>
  <si>
    <t>04230650</t>
  </si>
  <si>
    <t>GENESEE R AT BALLANTYNE BRIDGE NR MORTIMER, NY</t>
  </si>
  <si>
    <t>04231000</t>
  </si>
  <si>
    <t>BLACK CR AT CHURCHVILLE, NY</t>
  </si>
  <si>
    <t>04231040</t>
  </si>
  <si>
    <t>HOTEL CR AT GRIFFIN RD NR CHURCHVILLE, NY</t>
  </si>
  <si>
    <t>04231270</t>
  </si>
  <si>
    <t>LITTLE BLACK CR AT ROCHESTER, NY</t>
  </si>
  <si>
    <t>04231400</t>
  </si>
  <si>
    <t>RED CR NR ROCHESTER, NY</t>
  </si>
  <si>
    <t>04231600</t>
  </si>
  <si>
    <t>GENESEE R AT FORD STREET BRIDGE AT ROCHESTER, NY</t>
  </si>
  <si>
    <t>3/18/1865</t>
  </si>
  <si>
    <t>04232034</t>
  </si>
  <si>
    <t>IRONDEQUOIT CR AT RAILROAD MILLS NR FISHERS, NY</t>
  </si>
  <si>
    <t>04232040</t>
  </si>
  <si>
    <t>IRONDEQUOIT CR NR PITTSFORD, NY</t>
  </si>
  <si>
    <t>04232042</t>
  </si>
  <si>
    <t>IRONDEQUOIT CR AT BUSHNELL BASIN, NY</t>
  </si>
  <si>
    <t>04232043</t>
  </si>
  <si>
    <t>IRONDEQUOIT CR TRIB NO. 2 NR EAST ROCHESTER, NY</t>
  </si>
  <si>
    <t>0423204450</t>
  </si>
  <si>
    <t>ERIE CANAL TRIB TO TRIB NR PITTSFORD, NY</t>
  </si>
  <si>
    <t>0423204541</t>
  </si>
  <si>
    <t>WHITE BK TRIB NR FAIRPORT, NY</t>
  </si>
  <si>
    <t>04232046</t>
  </si>
  <si>
    <t>THOMAS CR AT FAIRPORT, NY</t>
  </si>
  <si>
    <t>04232047</t>
  </si>
  <si>
    <t>IRONDEQUOIT CR AT LINDEN AVE, EAST ROCHESTER, NY</t>
  </si>
  <si>
    <t>0423204920</t>
  </si>
  <si>
    <t>EAST BR ALLEN CR AT PITTSFORD, NY</t>
  </si>
  <si>
    <t>04232050</t>
  </si>
  <si>
    <t>ALLEN CR NR ROCHESTER, NY</t>
  </si>
  <si>
    <t>IM</t>
  </si>
  <si>
    <t>0423205010</t>
  </si>
  <si>
    <t>IRONDEQUOIT CR ABOVE BLOSSOM RD NR ROCHESTER, NY</t>
  </si>
  <si>
    <t>0423205023</t>
  </si>
  <si>
    <t>IRONDEQUOIT CR AT LANDFILL NARROWS AT ROCHESTER, NY</t>
  </si>
  <si>
    <t>0423205025</t>
  </si>
  <si>
    <t>IRONDEQUOIT CR AT EMPIRE BLVD, ROCHESTER, NY</t>
  </si>
  <si>
    <t>042320527</t>
  </si>
  <si>
    <t>MILL CR TRIB NR WEBSTER, NY</t>
  </si>
  <si>
    <t>042320578</t>
  </si>
  <si>
    <t>BEAR CR AT ONTARIO, NY</t>
  </si>
  <si>
    <t>04232060</t>
  </si>
  <si>
    <t>SALMON CR AT PULTNEYVILLE, NY</t>
  </si>
  <si>
    <t>04232070</t>
  </si>
  <si>
    <t>SALMON CR NR SODUS, NY</t>
  </si>
  <si>
    <t>04232071</t>
  </si>
  <si>
    <t>SECOND CR TRIB AT ALTON, NY</t>
  </si>
  <si>
    <t>04232087</t>
  </si>
  <si>
    <t>RED CR TRIB NO. 16 NR RED CREEK, NY</t>
  </si>
  <si>
    <t>04232100</t>
  </si>
  <si>
    <t>STERLING CR AT STERLING, NY</t>
  </si>
  <si>
    <t>04232169</t>
  </si>
  <si>
    <t>CATHARINE CR TRIB NO. 2 AT PINE VALLEY, NY</t>
  </si>
  <si>
    <t>04232184</t>
  </si>
  <si>
    <t>CATHARINE CR AT MILLPORT, NY</t>
  </si>
  <si>
    <t>04232192</t>
  </si>
  <si>
    <t>CATHARINE CR TRIB NO. 4 NR MONTOUR FALLS, NY</t>
  </si>
  <si>
    <t>04232198</t>
  </si>
  <si>
    <t>CATHARINE CR ABOVE MONTOUR FALLS, NY</t>
  </si>
  <si>
    <t>04232200</t>
  </si>
  <si>
    <t>CATHARINE CR AT MONTOUR FALLS, NY</t>
  </si>
  <si>
    <t>04232240</t>
  </si>
  <si>
    <t>CATLIN MILL CR AT ODESSA, NY</t>
  </si>
  <si>
    <t>04232355</t>
  </si>
  <si>
    <t>GLEN CR NR TOWNSEND, NY</t>
  </si>
  <si>
    <t>04232395</t>
  </si>
  <si>
    <t>GLEN CR AT WATKINS GLEN, NY</t>
  </si>
  <si>
    <t>04232406</t>
  </si>
  <si>
    <t>HECTOR FALLS CR AT BURDETT, NY</t>
  </si>
  <si>
    <t>04232441</t>
  </si>
  <si>
    <t>SOFTWATER CR NR COLD SPRINGS, NY</t>
  </si>
  <si>
    <t>04232451</t>
  </si>
  <si>
    <t>GLEN BK NR HAMMONDSPORT, NY</t>
  </si>
  <si>
    <t>04232453</t>
  </si>
  <si>
    <t>KEUKA LAKE TRIB NO. 8 AT NORTH URBANA, NY</t>
  </si>
  <si>
    <t>04232460</t>
  </si>
  <si>
    <t>SUGAR CK AT GUYANOGA, NY</t>
  </si>
  <si>
    <t>04232465</t>
  </si>
  <si>
    <t>WAGENER GLEN CR AT PULTENEY, NY</t>
  </si>
  <si>
    <t>04232468</t>
  </si>
  <si>
    <t>KEUKA LAKE TRIB NO. 12 NR PULTENEY, NY</t>
  </si>
  <si>
    <t>04232482</t>
  </si>
  <si>
    <t>KEUKA LAKE OUTLET AT DRESDEN, NY</t>
  </si>
  <si>
    <t>DFM</t>
  </si>
  <si>
    <t>04232490</t>
  </si>
  <si>
    <t>KASHONG CR NR BELLONA, NY</t>
  </si>
  <si>
    <t>04232600</t>
  </si>
  <si>
    <t>MARSH CR AT GENEVA, NY</t>
  </si>
  <si>
    <t>04232630</t>
  </si>
  <si>
    <t>KENDIG CR NR MACDOUGALL, NY</t>
  </si>
  <si>
    <t>04232720</t>
  </si>
  <si>
    <t>SUCKER BK NR SENECA FALLS, NY</t>
  </si>
  <si>
    <t>04232730</t>
  </si>
  <si>
    <t>SENECA R NR SENECA FALLS, NY</t>
  </si>
  <si>
    <t>04232902</t>
  </si>
  <si>
    <t>W BR CAYUGA INLET BELOW NEWFIELD, NY</t>
  </si>
  <si>
    <t>04233000</t>
  </si>
  <si>
    <t>CAYUGA INLET NR ITHACA, NY</t>
  </si>
  <si>
    <t>04233150</t>
  </si>
  <si>
    <t>ENFIELD CR NR ENFIELD, NY</t>
  </si>
  <si>
    <t>04233250</t>
  </si>
  <si>
    <t>BUTTERMILK CR NR ITHACA, NY</t>
  </si>
  <si>
    <t>04233255</t>
  </si>
  <si>
    <t>CAYUGA INLET AT ITHACA, NY</t>
  </si>
  <si>
    <t>04233257</t>
  </si>
  <si>
    <t>COY GLEN CR SOUTHWEST OF ITHACA, NY</t>
  </si>
  <si>
    <t>04233258</t>
  </si>
  <si>
    <t>COY GLEN CR AT ITHACA, NY</t>
  </si>
  <si>
    <t>04233260</t>
  </si>
  <si>
    <t>SIXMILE CR NR SLATERVILLE SPRINGS, NY</t>
  </si>
  <si>
    <t>04233286</t>
  </si>
  <si>
    <t>SIXMILE CR AT BROOKTONDALE, NY</t>
  </si>
  <si>
    <t>04233300</t>
  </si>
  <si>
    <t>SIXMILE CR AT BETHEL GROVE, NY</t>
  </si>
  <si>
    <t>04233310</t>
  </si>
  <si>
    <t>SIXMILE CR ABOVE ITHACA, NY</t>
  </si>
  <si>
    <t>04233314</t>
  </si>
  <si>
    <t>SIXMILE CR TRIB NO. 7 NR ITHACA, NY</t>
  </si>
  <si>
    <t>04233317</t>
  </si>
  <si>
    <t>SIXMILE CR AT POTTER FALLS NR ITHACA, NY</t>
  </si>
  <si>
    <t>04233325</t>
  </si>
  <si>
    <t>SIXMILE CR AT VAN NATTAS DAM AT ITHACA, NY</t>
  </si>
  <si>
    <t>04233500</t>
  </si>
  <si>
    <t>CAYUGA INLET (CAYUGA L) AT ITHACA, NY</t>
  </si>
  <si>
    <t>04233602</t>
  </si>
  <si>
    <t>CASCADILLA CR AT EAST ITHACA, NY</t>
  </si>
  <si>
    <t>04233624</t>
  </si>
  <si>
    <t>WEBSTER BK AT SUMMER HILL, NY</t>
  </si>
  <si>
    <t>04233632</t>
  </si>
  <si>
    <t>FALL CR TRIB NO. 7 AT STEVENS CORNERS, NY</t>
  </si>
  <si>
    <t>04233633</t>
  </si>
  <si>
    <t>FALL CR AT MCLEAN, NY</t>
  </si>
  <si>
    <t>04233648</t>
  </si>
  <si>
    <t>FALL CR AT FREEVILLE, NY</t>
  </si>
  <si>
    <t>04233655</t>
  </si>
  <si>
    <t>VIRGIL CR AT VIRGIL, NY</t>
  </si>
  <si>
    <t>04233676</t>
  </si>
  <si>
    <t>VIRGIL CR AT MILL ST AT DRYDEN, NY</t>
  </si>
  <si>
    <t>04233678</t>
  </si>
  <si>
    <t>DRYDEN LAKE INLET NR HARFORD, NY</t>
  </si>
  <si>
    <t>04233686</t>
  </si>
  <si>
    <t>DRYDEN LAKE OUTLET AT MILL ST, AT DRYDEN, NY</t>
  </si>
  <si>
    <t>0423368620</t>
  </si>
  <si>
    <t>VIRGIL CR AT STATE HIGHWAY 13 AT DRYDEN, NY</t>
  </si>
  <si>
    <t>12/11/2003</t>
  </si>
  <si>
    <t>04233690</t>
  </si>
  <si>
    <t>EGYPT CR AT DRYDEN, NY</t>
  </si>
  <si>
    <t>04233700</t>
  </si>
  <si>
    <t>VIRGIL CR AT FREEVILLE, NY</t>
  </si>
  <si>
    <t>04234000</t>
  </si>
  <si>
    <t>FALL CR NR ITHACA, NY</t>
  </si>
  <si>
    <t>04234018</t>
  </si>
  <si>
    <t>SALMON CR AT LUDLOWVILLE, NY</t>
  </si>
  <si>
    <t>0423401815</t>
  </si>
  <si>
    <t>SALMON CR NR LUDLOWVILLE, NY</t>
  </si>
  <si>
    <t>12/23/2007</t>
  </si>
  <si>
    <t>04234019</t>
  </si>
  <si>
    <t>SALMON CR AT MYERS, NY</t>
  </si>
  <si>
    <t>042340202</t>
  </si>
  <si>
    <t>CAYUGA LAKE TRIB NO. 8 NR JACKSONVILLE, NY</t>
  </si>
  <si>
    <t>04234028</t>
  </si>
  <si>
    <t>TAUGHANNOCK CR AT HALSEYVILLE, NY</t>
  </si>
  <si>
    <t>0423403092</t>
  </si>
  <si>
    <t>TRUMANSBURG CR NR TRUMANSBURG, NY</t>
  </si>
  <si>
    <t>04234032</t>
  </si>
  <si>
    <t>TRUMANSBURG CR AT TRUMANSBURG, NY</t>
  </si>
  <si>
    <t>04234055</t>
  </si>
  <si>
    <t>CANOGA CR AT CANOGA, NY</t>
  </si>
  <si>
    <t>042340588</t>
  </si>
  <si>
    <t>YAWGER CR TRIB NR AUBURN, NY</t>
  </si>
  <si>
    <t>0423406003</t>
  </si>
  <si>
    <t>COWLES BK AT CAYUGA, NY</t>
  </si>
  <si>
    <t>04234061</t>
  </si>
  <si>
    <t>SENECA R AT MUD LOCK NR CAYUGA, NY</t>
  </si>
  <si>
    <t>04234138</t>
  </si>
  <si>
    <t>SCHAEFFER CR NR CANANDAIGUA, NY</t>
  </si>
  <si>
    <t>04234200</t>
  </si>
  <si>
    <t>MUD CR AT EAST VICTOR, NY</t>
  </si>
  <si>
    <t>04234207</t>
  </si>
  <si>
    <t>FISH CR AT HOLCOMB, NY</t>
  </si>
  <si>
    <t>04234232</t>
  </si>
  <si>
    <t>GREAT BK BELOW VICTOR, NY</t>
  </si>
  <si>
    <t>04234250</t>
  </si>
  <si>
    <t>GANARGUA CR ABOVE MACEDON, NY</t>
  </si>
  <si>
    <t>04234270</t>
  </si>
  <si>
    <t>RED CR NR WALWORTH, NY</t>
  </si>
  <si>
    <t>04234300</t>
  </si>
  <si>
    <t>FAIRVILLE CR AT FAIRVILLE STATION, NY</t>
  </si>
  <si>
    <t>04234363</t>
  </si>
  <si>
    <t>MARBLETOWN CR TRIB NR NEWARK, NY</t>
  </si>
  <si>
    <t>04234400</t>
  </si>
  <si>
    <t>WEST R NR MIDDLESEX, NY</t>
  </si>
  <si>
    <t>04234428</t>
  </si>
  <si>
    <t>RESERVOIR CR AT NAPLES, NY</t>
  </si>
  <si>
    <t>04234491</t>
  </si>
  <si>
    <t>SUCKER BK AT CANANDAIGUA, NY</t>
  </si>
  <si>
    <t>04235000</t>
  </si>
  <si>
    <t>CANANDAIGUA OUTLET AT CHAPIN, NY</t>
  </si>
  <si>
    <t>04235036</t>
  </si>
  <si>
    <t>ROCKY RUN NR CLIFTON SPRINGS, NY</t>
  </si>
  <si>
    <t>04235150</t>
  </si>
  <si>
    <t>FLINT CR AT POTTER, NY</t>
  </si>
  <si>
    <t>04235250</t>
  </si>
  <si>
    <t>FLINT CR AT PHELPS, NY</t>
  </si>
  <si>
    <t>04235255</t>
  </si>
  <si>
    <t>CANANDAIGUA OUTLET TRIB NR ALLOWAY, NY</t>
  </si>
  <si>
    <t>0423525705</t>
  </si>
  <si>
    <t>CANANDAIGUA OUTLET AT MOUTH AT LYONS, NY</t>
  </si>
  <si>
    <t>04235271</t>
  </si>
  <si>
    <t>CLYDE R AT LOCK 26 NR CLYDE, NY</t>
  </si>
  <si>
    <t>04235276</t>
  </si>
  <si>
    <t>BLACK BK AT TYRE, NY</t>
  </si>
  <si>
    <t>04235289</t>
  </si>
  <si>
    <t>CRUSOE CR NR SAVANNAH, NY</t>
  </si>
  <si>
    <t>04235299</t>
  </si>
  <si>
    <t>OWASCO INLET BELOW AURORA ST AT MORAVIA, NY</t>
  </si>
  <si>
    <t>04235300</t>
  </si>
  <si>
    <t>OWASCO INLET AT MORAVIA, NY</t>
  </si>
  <si>
    <t>04235440</t>
  </si>
  <si>
    <t>OWASCO OUTLET AT GENESEE ST, AUBURN, NY</t>
  </si>
  <si>
    <t>04235500</t>
  </si>
  <si>
    <t>OWASCO OUTLET NR AUBURN, NY</t>
  </si>
  <si>
    <t>04235600</t>
  </si>
  <si>
    <t>SENECA R (ERIE CANAL) NR PORT BYRON, NY</t>
  </si>
  <si>
    <t>04235820</t>
  </si>
  <si>
    <t>GROUT BK TRIB SOUTHEAST OF FAIR HAVEN, NY</t>
  </si>
  <si>
    <t>0423600005</t>
  </si>
  <si>
    <t>SKANEATELES LAKE OUTLET AT SKANEATELES, NY</t>
  </si>
  <si>
    <t>04236500</t>
  </si>
  <si>
    <t>SKANEATELES CR AT WILLOW GLEN, NY</t>
  </si>
  <si>
    <t>5/5/1893</t>
  </si>
  <si>
    <t>04237000</t>
  </si>
  <si>
    <t>SKANEATELES CR AT JORDAN, NY</t>
  </si>
  <si>
    <t>10/24/1890</t>
  </si>
  <si>
    <t>04237500</t>
  </si>
  <si>
    <t>SENECA R AT BALDWINSVILLE, NY</t>
  </si>
  <si>
    <t>AFG</t>
  </si>
  <si>
    <t>04237555</t>
  </si>
  <si>
    <t>SENECA R (UPSTREAM OF ONONDAGA OUTLET) NR LIVERPOOL, NY</t>
  </si>
  <si>
    <t>04237944</t>
  </si>
  <si>
    <t>ONONDAGA CR TRIB NO.6 ABOVE MAIN MUDBOIL DEPRESSION AREA NR TULLY, NY</t>
  </si>
  <si>
    <t>04237946</t>
  </si>
  <si>
    <t>ONONDAGA CR TRIB NO.6 BELOW MAIN MUDBOIL DEPRESSION AREA AT TULLY, NY</t>
  </si>
  <si>
    <t>04237958</t>
  </si>
  <si>
    <t>ONONDAGA CR TRIB AT CARDIFF, NY</t>
  </si>
  <si>
    <t>04237962</t>
  </si>
  <si>
    <t>ONONDAGA CR NR CARDIFF, NY</t>
  </si>
  <si>
    <t>04237975</t>
  </si>
  <si>
    <t>W BR ONONDAGA CR AT CEDARVALE, NY</t>
  </si>
  <si>
    <t>04237980</t>
  </si>
  <si>
    <t>W BR ONONDAGA CR TRIB NR MARCELLUS, NY</t>
  </si>
  <si>
    <t>04239000</t>
  </si>
  <si>
    <t>ONONDAGA CR AT DORWIN AVE, SYRACUSE, NY</t>
  </si>
  <si>
    <t>04239500</t>
  </si>
  <si>
    <t>ONONDAGA CR AT SYRACUSE, NY</t>
  </si>
  <si>
    <t>04240000</t>
  </si>
  <si>
    <t>ONONDAGA CR AT TEMPLE ST, AT SYRACUSE, NY</t>
  </si>
  <si>
    <t>04240010</t>
  </si>
  <si>
    <t>ONONDAGA CR AT SPENCER ST, SYRACUSE, NY</t>
  </si>
  <si>
    <t>04240100</t>
  </si>
  <si>
    <t>HARBOR BK AT SYRACUSE, NY</t>
  </si>
  <si>
    <t>IL</t>
  </si>
  <si>
    <t>04240105</t>
  </si>
  <si>
    <t>HARBOR BK AT HIAWATHA BLVD, SYRACUSE, NY</t>
  </si>
  <si>
    <t>IQ</t>
  </si>
  <si>
    <t>DIK</t>
  </si>
  <si>
    <t>04240120</t>
  </si>
  <si>
    <t>LEY CR AT PARK ST, SYRACUSE, NY</t>
  </si>
  <si>
    <t>04240135</t>
  </si>
  <si>
    <t>BLOODY BK AT LIVERPOOL, NY</t>
  </si>
  <si>
    <t>04240145</t>
  </si>
  <si>
    <t>SPAFFORD CR AT BROMLEY RD, NR SPAFFORD, NY</t>
  </si>
  <si>
    <t>0424014980</t>
  </si>
  <si>
    <t>SPAFFORD CR TRIB NR SAWMILL RD NR SPAFFORD, NY</t>
  </si>
  <si>
    <t>04240150</t>
  </si>
  <si>
    <t>SPAFFORD CR AT OTISCO VALLEY, NY</t>
  </si>
  <si>
    <t>0424015305</t>
  </si>
  <si>
    <t>RICE BK AT MOUTH AT RICE GROVE, NY</t>
  </si>
  <si>
    <t>04240158</t>
  </si>
  <si>
    <t>WILLOW BK NR BORODINO, NY</t>
  </si>
  <si>
    <t>0424016205</t>
  </si>
  <si>
    <t>WILLOW BK AT LADER POINT, NY</t>
  </si>
  <si>
    <t>0424016825</t>
  </si>
  <si>
    <t>AMBER BK AT AMBER, NY</t>
  </si>
  <si>
    <t>0424016975</t>
  </si>
  <si>
    <t>VAN BENTHUYSEN BK AT AMBER, NY</t>
  </si>
  <si>
    <t>04240180</t>
  </si>
  <si>
    <t>NINEMILE CR NR MARIETTA, NY</t>
  </si>
  <si>
    <t>04240182</t>
  </si>
  <si>
    <t>DOUST CR NR MARCELLUS, NY</t>
  </si>
  <si>
    <t>04240200</t>
  </si>
  <si>
    <t>NINEMILE CR AT CAMILLUS, NY</t>
  </si>
  <si>
    <t>DFKN</t>
  </si>
  <si>
    <t>04240300</t>
  </si>
  <si>
    <t>NINEMILE CR AT LAKELAND, NY</t>
  </si>
  <si>
    <t>04240470</t>
  </si>
  <si>
    <t>SAWMILL CR AT LIVERPOOL, NY</t>
  </si>
  <si>
    <t>04240503</t>
  </si>
  <si>
    <t>ONONDAGA L OUTLET NR LIVERPOOL, NY</t>
  </si>
  <si>
    <t>04240508</t>
  </si>
  <si>
    <t>SENECA R (DOWNSTREAM OF ONONDAGA OUTLET) NR LIVERPOOL, NY</t>
  </si>
  <si>
    <t>04240900</t>
  </si>
  <si>
    <t>W BR FISH CR NR CAMDEN, NY</t>
  </si>
  <si>
    <t>/1884</t>
  </si>
  <si>
    <t>0424093005</t>
  </si>
  <si>
    <t>MAD R AT MOUTH AT CAMDEN, NY</t>
  </si>
  <si>
    <t>****</t>
  </si>
  <si>
    <t>04240942</t>
  </si>
  <si>
    <t>W BR FISH CR NR McCONNELLSVILLE, NY</t>
  </si>
  <si>
    <t>04241000</t>
  </si>
  <si>
    <t>W BR FISH CR AT McCONNELLSVILLE, NY</t>
  </si>
  <si>
    <t>04241200</t>
  </si>
  <si>
    <t>W BR FISH CR NR BLOSSVALE, NY</t>
  </si>
  <si>
    <t>04241500</t>
  </si>
  <si>
    <t>E BR FISH CR AT FISH CREEK, NY</t>
  </si>
  <si>
    <t>04242000</t>
  </si>
  <si>
    <t>E BR FISH CR AT POINT ROCK, NY</t>
  </si>
  <si>
    <t>/1897</t>
  </si>
  <si>
    <t>04242500</t>
  </si>
  <si>
    <t>E BR FISH CR AT TABERG, NY</t>
  </si>
  <si>
    <t>HL</t>
  </si>
  <si>
    <t>04242795</t>
  </si>
  <si>
    <t>CANADA CR TRIB NR LEE CENTER, NY</t>
  </si>
  <si>
    <t>0424285205</t>
  </si>
  <si>
    <t>WOOD CR AT MOUTH NR SYLVAN BEACH, NY</t>
  </si>
  <si>
    <t>/1895</t>
  </si>
  <si>
    <t>04242990</t>
  </si>
  <si>
    <t>MUD CR TRIB NR BENNETT CORNERS, NY</t>
  </si>
  <si>
    <t>04243000</t>
  </si>
  <si>
    <t>ONEIDA CR AT KENWOOD, NY</t>
  </si>
  <si>
    <t>04243015</t>
  </si>
  <si>
    <t>TAYLOR CR NR SHERRILL, NY</t>
  </si>
  <si>
    <t>04243500</t>
  </si>
  <si>
    <t>ONEIDA CR AT ONEIDA, NY</t>
  </si>
  <si>
    <t>04243552</t>
  </si>
  <si>
    <t>OSTRANDER BK NR JEWELL, NY</t>
  </si>
  <si>
    <t>04243699</t>
  </si>
  <si>
    <t>CANASERAGA CR NR CHITTENANGO, NY</t>
  </si>
  <si>
    <t>04243747</t>
  </si>
  <si>
    <t>COWASELON CR AT MERRILLSVILLE, NY</t>
  </si>
  <si>
    <t>04243776</t>
  </si>
  <si>
    <t>CLOCKVILLE CR AT LENOX, NY</t>
  </si>
  <si>
    <t>04244000</t>
  </si>
  <si>
    <t>CHITTENANGO CR NR CHITTENANGO, NY</t>
  </si>
  <si>
    <t>DFG</t>
  </si>
  <si>
    <t>04244350</t>
  </si>
  <si>
    <t>CHITTENANGO CR TRIB 10 AT CHITTENANGO, NY</t>
  </si>
  <si>
    <t>04244500</t>
  </si>
  <si>
    <t>CHITTENANGO CR AT CHITTENANGO, NY</t>
  </si>
  <si>
    <t>04244909</t>
  </si>
  <si>
    <t>LIMESTONE CR AT DELPHI FALLS, NY</t>
  </si>
  <si>
    <t>04244985</t>
  </si>
  <si>
    <t>LIMESTONE CR AT MANLIUS, NY</t>
  </si>
  <si>
    <t>04245000</t>
  </si>
  <si>
    <t>LIMESTONE CR AT FAYETTEVILLE, NY</t>
  </si>
  <si>
    <t>04245160</t>
  </si>
  <si>
    <t>BUTTERNUT CR AT ONATIVIA, NY</t>
  </si>
  <si>
    <t>04245168</t>
  </si>
  <si>
    <t>BUTTERNUT CR TRIB NO. 9 AT ONATIVIA, NY</t>
  </si>
  <si>
    <t>04245196</t>
  </si>
  <si>
    <t>BUTTERNUT CR TRIB NO. 6 NR JAMESVILLE, NY</t>
  </si>
  <si>
    <t>04245200</t>
  </si>
  <si>
    <t>BUTTERNUT CR NR JAMESVILLE, NY</t>
  </si>
  <si>
    <t>04245204</t>
  </si>
  <si>
    <t>BUTTERNUT CR AT PALLADINO RD NR JAMESVILLE, NY</t>
  </si>
  <si>
    <t>04245236</t>
  </si>
  <si>
    <t>MEADOW BK AT HURLBURT RD, SYRACUSE, NY</t>
  </si>
  <si>
    <t>04245239</t>
  </si>
  <si>
    <t>MEADOW BK AT DEWITT, NY</t>
  </si>
  <si>
    <t>04245250</t>
  </si>
  <si>
    <t>BUTTERNUT CR AT DEWITT, NY</t>
  </si>
  <si>
    <t>04245405</t>
  </si>
  <si>
    <t>NEGRO BK NR BRIDGEPORT, NY</t>
  </si>
  <si>
    <t>04245840</t>
  </si>
  <si>
    <t>SCRIBA CR NR CONSTANTIA, NY</t>
  </si>
  <si>
    <t>04245870</t>
  </si>
  <si>
    <t>VOLMER CR NR CICERO, NY</t>
  </si>
  <si>
    <t>04246500</t>
  </si>
  <si>
    <t>ONEIDA R AT CAUGHDENOY, NY</t>
  </si>
  <si>
    <t>04246850</t>
  </si>
  <si>
    <t>BLACK CR NR BREWERTON, NY</t>
  </si>
  <si>
    <t>04247000</t>
  </si>
  <si>
    <t>ONEIDA R NR EUCLID, NY</t>
  </si>
  <si>
    <t>04247055</t>
  </si>
  <si>
    <t>OSWEGO R NEAR PHOENIX, NY</t>
  </si>
  <si>
    <t>04247500</t>
  </si>
  <si>
    <t>OSWEGO R AT FULTON, NY</t>
  </si>
  <si>
    <t>04249000</t>
  </si>
  <si>
    <t>OSWEGO R AT LOCK 7 AT OSWEGO, NY</t>
  </si>
  <si>
    <t>04249011</t>
  </si>
  <si>
    <t>WINE CR AT U.S. HWY 104 AT OSWEGO, NY</t>
  </si>
  <si>
    <t>04249050</t>
  </si>
  <si>
    <t>CATFISH CR AT NEW HAVEN, NY</t>
  </si>
  <si>
    <t>04249060</t>
  </si>
  <si>
    <t>LITTLE SALMON R AT TEXAS, NY</t>
  </si>
  <si>
    <t>042490673</t>
  </si>
  <si>
    <t>N BR GRINDSTONE CR NR ALTMAR, NY</t>
  </si>
  <si>
    <t>04249080</t>
  </si>
  <si>
    <t>SALMON R AT LEISHER MILL NR OSCEOLA, NY</t>
  </si>
  <si>
    <t>04249100</t>
  </si>
  <si>
    <t>SALMON R NR OSCEOLA, NY</t>
  </si>
  <si>
    <t>04249200</t>
  </si>
  <si>
    <t>N BR SALMON R AT REDFIELD, NY</t>
  </si>
  <si>
    <t>04249500</t>
  </si>
  <si>
    <t>SALMON R NR REDFIELD, NY</t>
  </si>
  <si>
    <t>04249910</t>
  </si>
  <si>
    <t>BEAVERDAM BK AT ALTMAR, NY</t>
  </si>
  <si>
    <t>04250000</t>
  </si>
  <si>
    <t>ORWELL BK NR ALTMAR, NY</t>
  </si>
  <si>
    <t>04250200</t>
  </si>
  <si>
    <t>SALMON R AT PINEVILLE, NY</t>
  </si>
  <si>
    <t>04250390</t>
  </si>
  <si>
    <t>TROUT BK NR RICHLAND, NY</t>
  </si>
  <si>
    <t>04250400</t>
  </si>
  <si>
    <t>TROUT BK AT CENTERVILLE, NY</t>
  </si>
  <si>
    <t>late 1800's</t>
  </si>
  <si>
    <t>0425040001</t>
  </si>
  <si>
    <t>TROUT BK UPSTREAM OF CR-48 AT CENTERVILLE, NY</t>
  </si>
  <si>
    <t>04250500</t>
  </si>
  <si>
    <t>SALMON R NR PULASKI, NY</t>
  </si>
  <si>
    <t>04250542</t>
  </si>
  <si>
    <t>SKINNER CR AT MANNSVILLE, NY</t>
  </si>
  <si>
    <t>/1891</t>
  </si>
  <si>
    <t>04250565</t>
  </si>
  <si>
    <t>SOUTH SANDY CR AT ALLENDALE, NY</t>
  </si>
  <si>
    <t>/1890</t>
  </si>
  <si>
    <t>04250695</t>
  </si>
  <si>
    <t>STAPLIN CR AT RUTLAND CENTER, NY</t>
  </si>
  <si>
    <t>04250740</t>
  </si>
  <si>
    <t>SANDY CR AT ADAMS, NY</t>
  </si>
  <si>
    <t>04250750</t>
  </si>
  <si>
    <t>SANDY CR NR ADAMS, NY</t>
  </si>
  <si>
    <t>04250752</t>
  </si>
  <si>
    <t>SANDY CR TRIB NO. 2 NR WOODVILLE, NY</t>
  </si>
  <si>
    <t>04250830</t>
  </si>
  <si>
    <t>BLACK R AT ENOS, NY</t>
  </si>
  <si>
    <t>04250995</t>
  </si>
  <si>
    <t>LITTLE WOODHULL CR AT FORESTPORT STATION, NY</t>
  </si>
  <si>
    <t>0425099605</t>
  </si>
  <si>
    <t>WOODHULL CR AT MOUTH AT WOODHULL, NY</t>
  </si>
  <si>
    <t>04250999</t>
  </si>
  <si>
    <t>BLACK R AT DAM AT FORESTPORT, NY</t>
  </si>
  <si>
    <t>04252500</t>
  </si>
  <si>
    <t>BLACK R NR BOONVILLE, NY</t>
  </si>
  <si>
    <t>04253000</t>
  </si>
  <si>
    <t>SUGAR R AT TALCOTTVILLE, NY</t>
  </si>
  <si>
    <t>0425302803</t>
  </si>
  <si>
    <t>BLACK R NR PORT LEYDEN, NY</t>
  </si>
  <si>
    <t>04253200</t>
  </si>
  <si>
    <t>S BR MOOSE R NR OLD FORGE, NY</t>
  </si>
  <si>
    <t>04253275</t>
  </si>
  <si>
    <t>PANTHER LAKE OUTLET NR OLD FORGE, NY</t>
  </si>
  <si>
    <t>04253500</t>
  </si>
  <si>
    <t>MIDDLE BR MOOSE R AT OLD FORGE, NY</t>
  </si>
  <si>
    <t>AFK</t>
  </si>
  <si>
    <t>GF</t>
  </si>
  <si>
    <t>04254000</t>
  </si>
  <si>
    <t>MIDDLE BR MOOSE R NR MCKEEVER, NY</t>
  </si>
  <si>
    <t>04254500</t>
  </si>
  <si>
    <t>MOOSE R AT MCKEEVER, NY</t>
  </si>
  <si>
    <t>04254902</t>
  </si>
  <si>
    <t>MOOSE R AT FOWLERSVILLE, NY</t>
  </si>
  <si>
    <t>04254905</t>
  </si>
  <si>
    <t>MOOSE R NR LYONS FALLS, NY</t>
  </si>
  <si>
    <t>04254929</t>
  </si>
  <si>
    <t>BLACK R TRIB AT COLLINSVILLE, NY</t>
  </si>
  <si>
    <t>04254930</t>
  </si>
  <si>
    <t>MILL CR AT TURIN, NY</t>
  </si>
  <si>
    <t>04255000</t>
  </si>
  <si>
    <t>OTTER CR NR GLENFIELD, NY</t>
  </si>
  <si>
    <t>04255001</t>
  </si>
  <si>
    <t>OTTER CR AT OTTER CREEK NR GLENFIELD, NY</t>
  </si>
  <si>
    <t>04255020</t>
  </si>
  <si>
    <t>ROARING BK AT MARTINSBURG, NY</t>
  </si>
  <si>
    <t>04255500</t>
  </si>
  <si>
    <t>INDEPENDENCE R AT SPERRYVILLE, NY</t>
  </si>
  <si>
    <t>04256000</t>
  </si>
  <si>
    <t>INDEPENDENCE R AT DONNATTSBURG, NY</t>
  </si>
  <si>
    <t>04256002</t>
  </si>
  <si>
    <t>INDEPENDENCE R AT OTTER CREEK NR GLENFIELD, NY</t>
  </si>
  <si>
    <t>04256040</t>
  </si>
  <si>
    <t>TRIB TO MILL CR TRIB NR LOWVILLE, NY</t>
  </si>
  <si>
    <t>04256460</t>
  </si>
  <si>
    <t>CRANBERRY POND OUTLET NR BIG MOOSE, NY</t>
  </si>
  <si>
    <t>04256480</t>
  </si>
  <si>
    <t>WOODS L TRIB NR BIG MOOSE, NY</t>
  </si>
  <si>
    <t>04256485</t>
  </si>
  <si>
    <t>WOODS LAKE OUTLET NR BIG MOOSE, NY</t>
  </si>
  <si>
    <t>04257000</t>
  </si>
  <si>
    <t>BEAVER R BELOW STILLWATER DAM NR BEAVER RIVER, NY</t>
  </si>
  <si>
    <t>04257500</t>
  </si>
  <si>
    <t>BEAVER R NR NUMBER FOUR, NY</t>
  </si>
  <si>
    <t>04257955</t>
  </si>
  <si>
    <t>BEAVER R NR CROGHAN, NY</t>
  </si>
  <si>
    <t>04258000</t>
  </si>
  <si>
    <t>BEAVER R AT CROGHAN, NY</t>
  </si>
  <si>
    <t>04258010</t>
  </si>
  <si>
    <t>BEAVER R AT BEAVER FALLS, NY</t>
  </si>
  <si>
    <t>04258015</t>
  </si>
  <si>
    <t>WIDMEYER CR NR BEAVER FALLS, NY</t>
  </si>
  <si>
    <t>04258022</t>
  </si>
  <si>
    <t>BLACK R AT CASTORLAND, NY</t>
  </si>
  <si>
    <t>04258500</t>
  </si>
  <si>
    <t>DEER R AT COPENHAGEN, NY</t>
  </si>
  <si>
    <t>04258700</t>
  </si>
  <si>
    <t>DEER R AT DEER RIVER, NY</t>
  </si>
  <si>
    <t>0425870005</t>
  </si>
  <si>
    <t>DEER R AT MOUTH AT DEER RIVER, NY</t>
  </si>
  <si>
    <t>04259500</t>
  </si>
  <si>
    <t>BLACK R AT BLACK RIVER, NY</t>
  </si>
  <si>
    <t>4/23/1869</t>
  </si>
  <si>
    <t>BCFG</t>
  </si>
  <si>
    <t>CF</t>
  </si>
  <si>
    <t>04260500</t>
  </si>
  <si>
    <t>BLACK R AT WATERTOWN, NY</t>
  </si>
  <si>
    <t>04260502</t>
  </si>
  <si>
    <t>KELSEY CR TRIB AT WATERTOWN, NY</t>
  </si>
  <si>
    <t>04260520</t>
  </si>
  <si>
    <t>STONE MILLS CR NR STONE MILLS, NY</t>
  </si>
  <si>
    <t>04260521</t>
  </si>
  <si>
    <t>STONE MILLS CR AT STONE MILLS, NY</t>
  </si>
  <si>
    <t>04260540</t>
  </si>
  <si>
    <t>SHERWIN CR NR PILLAR POINT, NY</t>
  </si>
  <si>
    <t>04260570</t>
  </si>
  <si>
    <t>HORSE CR NR DEPAUVILLE, NY</t>
  </si>
  <si>
    <t>04260575</t>
  </si>
  <si>
    <t>HORSE CR TRIB NR DEXTER, NY</t>
  </si>
  <si>
    <t>04260706</t>
  </si>
  <si>
    <t>CHAUMONT R AT DEPAUVILLE, NY</t>
  </si>
  <si>
    <t>04260710</t>
  </si>
  <si>
    <t>CHAUMONT R TRIB NR DEPAUVILLE, NY</t>
  </si>
  <si>
    <t>04261000</t>
  </si>
  <si>
    <t>OSWEGATCHIE R AT CRANBERRY LAKE, NY</t>
  </si>
  <si>
    <t>04261500</t>
  </si>
  <si>
    <t>OSWEGATCHIE R AT NEWTON FALLS, NY</t>
  </si>
  <si>
    <t>04261900</t>
  </si>
  <si>
    <t>LITTLE R AT OSWEGATCHIE, NY</t>
  </si>
  <si>
    <t>04262000</t>
  </si>
  <si>
    <t>OSWEGATCHIE R NR OSWEGATCHIE, NY</t>
  </si>
  <si>
    <t>04262500</t>
  </si>
  <si>
    <t>W BR OSWEGATCHIE R NR HARRISVILLE, NY</t>
  </si>
  <si>
    <t>04263000</t>
  </si>
  <si>
    <t>OSWEGATCHIE R NR HEUVELTON, NY</t>
  </si>
  <si>
    <t>04263445</t>
  </si>
  <si>
    <t>BIRCH CR AT PIERCES CORNERS, NY</t>
  </si>
  <si>
    <t>04263500</t>
  </si>
  <si>
    <t>OSWEGATCHIE R NR OGDENSBURG, NY</t>
  </si>
  <si>
    <t>04264050</t>
  </si>
  <si>
    <t>ST. LAWRENCE R NR WADDINGTON, NY</t>
  </si>
  <si>
    <t>04264100</t>
  </si>
  <si>
    <t>SUCKER BK NR WADDINGTON, NY</t>
  </si>
  <si>
    <t>04264200</t>
  </si>
  <si>
    <t>LITTLE SUCKER BK AT WADDINGTON, NY</t>
  </si>
  <si>
    <t>04264300</t>
  </si>
  <si>
    <t>BRANDY BK NR WADDINGTON, NY</t>
  </si>
  <si>
    <t>04264331</t>
  </si>
  <si>
    <t>ST LAWRENCE R AT CORNWALL ONTARIO NR MASSENA, NY</t>
  </si>
  <si>
    <t>04264350</t>
  </si>
  <si>
    <t>S BR GRASS R AT NEWBRIDGE, NY</t>
  </si>
  <si>
    <t>04264400</t>
  </si>
  <si>
    <t>MIDDLE BR GRASS R NR CLARE, NY</t>
  </si>
  <si>
    <t>04264500</t>
  </si>
  <si>
    <t>N BR GRASS R NR SOUTH COLTON, NY</t>
  </si>
  <si>
    <t>04264700</t>
  </si>
  <si>
    <t>N BR GRASS R NR CLARE, NY</t>
  </si>
  <si>
    <t>04264800</t>
  </si>
  <si>
    <t>PLUMB BK AT RUSSELL, NY</t>
  </si>
  <si>
    <t>04265000</t>
  </si>
  <si>
    <t>GRASS R AT PYRITES, NY</t>
  </si>
  <si>
    <t>04265100</t>
  </si>
  <si>
    <t>ELM CR NR HERMON, NY</t>
  </si>
  <si>
    <t>04265200</t>
  </si>
  <si>
    <t>TANNER CR AT STELLAVILLE, NY</t>
  </si>
  <si>
    <t>04265300</t>
  </si>
  <si>
    <t>LITTLE R NR CANTON, NY</t>
  </si>
  <si>
    <t>04265400</t>
  </si>
  <si>
    <t>GRANNIS BK AT CRARY MILLS, NY</t>
  </si>
  <si>
    <t>04265432</t>
  </si>
  <si>
    <t>GRASS R AT CHASE MILLS, NY</t>
  </si>
  <si>
    <t>0426545290</t>
  </si>
  <si>
    <t>LOST BK NR RAQUETTE LAKE, NY</t>
  </si>
  <si>
    <t>0426545295</t>
  </si>
  <si>
    <t>SAGAMORE LAKE OUTLET NR RAQUETTE LAKE, NY</t>
  </si>
  <si>
    <t>04265454</t>
  </si>
  <si>
    <t>BLUE MOUNTAIN LAKE TRIB AT BLUE MOUNTAIN LAKE, NY</t>
  </si>
  <si>
    <t>04265500</t>
  </si>
  <si>
    <t>RAQUETTE R NR COREYS, NY</t>
  </si>
  <si>
    <t>04265605</t>
  </si>
  <si>
    <t>LITTLE SIMON POND OUTLET NR TUPPER LAKE, NY</t>
  </si>
  <si>
    <t>04266000</t>
  </si>
  <si>
    <t>BOG R AT MOUTH NR TUPPER LAKE, NY</t>
  </si>
  <si>
    <t>04266500</t>
  </si>
  <si>
    <t>RAQUETTE R AT PIERCEFIELD, NY</t>
  </si>
  <si>
    <t>04267500</t>
  </si>
  <si>
    <t>RAQUETTE R AT SOUTH COLTON, NY</t>
  </si>
  <si>
    <t>04267600</t>
  </si>
  <si>
    <t>COLD BK NR SOUTH COLTON, NY</t>
  </si>
  <si>
    <t>04267700</t>
  </si>
  <si>
    <t>PARKHURST BK NR POTSDAM, NY</t>
  </si>
  <si>
    <t>04267800</t>
  </si>
  <si>
    <t>TROUT BK AT ALLEN CORNERS, NY</t>
  </si>
  <si>
    <t>04268000</t>
  </si>
  <si>
    <t>RAQUETTE R AT RAYMONDVILLE, NY</t>
  </si>
  <si>
    <t>04268200</t>
  </si>
  <si>
    <t>PLUM BK NR GRANTVILLE, NY</t>
  </si>
  <si>
    <t>04268230</t>
  </si>
  <si>
    <t>RAQUETTE R AT MASSENA SPRINGS, NY</t>
  </si>
  <si>
    <t>04268300</t>
  </si>
  <si>
    <t>SQUEAK BK NR MASSENA, NY</t>
  </si>
  <si>
    <t>04268390</t>
  </si>
  <si>
    <t>ST REGIS R NR PAUL SMITHS, NY</t>
  </si>
  <si>
    <t>04268600</t>
  </si>
  <si>
    <t>E BR ST REGIS R NR MEACHAM LAKE, NY</t>
  </si>
  <si>
    <t>04268700</t>
  </si>
  <si>
    <t>ST REGIS R AT ST REGIS FALLS, NY</t>
  </si>
  <si>
    <t>04268710</t>
  </si>
  <si>
    <t>LAKE OZONIA OUTLET NR ST REGIS FALLS, NY</t>
  </si>
  <si>
    <t>04268720</t>
  </si>
  <si>
    <t>HOPKINTON BK AT HOPKINTON, NY</t>
  </si>
  <si>
    <t>04268800</t>
  </si>
  <si>
    <t>W BR ST REGIS R NR PARISHVILLE, NY</t>
  </si>
  <si>
    <t>04268900</t>
  </si>
  <si>
    <t>TROUT BK AT STOCKHOLM CENTER, NY</t>
  </si>
  <si>
    <t>04269000</t>
  </si>
  <si>
    <t>ST REGIS R AT BRASHER CENTER, NY</t>
  </si>
  <si>
    <t>04269043</t>
  </si>
  <si>
    <t>DEER R AT NORTH LAWRENCE, NY</t>
  </si>
  <si>
    <t>04269050</t>
  </si>
  <si>
    <t>ALLEN BK NR BRASHER FALLS, NY</t>
  </si>
  <si>
    <t>04269100</t>
  </si>
  <si>
    <t>LAWRENCE BK NR MOIRA, NY</t>
  </si>
  <si>
    <t>04269500</t>
  </si>
  <si>
    <t>DEER R AT BRASHER IRON WORKS, NY</t>
  </si>
  <si>
    <t>04269856</t>
  </si>
  <si>
    <t>DUANE STREAM SOUTHEAST OF DUANE CENTER NY</t>
  </si>
  <si>
    <t>04269860</t>
  </si>
  <si>
    <t>DUANE STREAM NR DUANE CENTER, NY</t>
  </si>
  <si>
    <t>04270000</t>
  </si>
  <si>
    <t>SALMON R AT CHASM FALLS, NY</t>
  </si>
  <si>
    <t>04270030</t>
  </si>
  <si>
    <t>SALMON R AT MALONE, NY</t>
  </si>
  <si>
    <t>04270100</t>
  </si>
  <si>
    <t>W BR DEER CR AT FORT COVINGTON CENTER, NY</t>
  </si>
  <si>
    <t>04270150</t>
  </si>
  <si>
    <t>E BR DEER CR AT FORT COVINGTON CENTER, NY</t>
  </si>
  <si>
    <t>04270162</t>
  </si>
  <si>
    <t>E BR LITTLE SALMON R NR SKERRY, NY</t>
  </si>
  <si>
    <t>04270180</t>
  </si>
  <si>
    <t>FARRINGTON BK NR MOIRA, NY</t>
  </si>
  <si>
    <t>04270200</t>
  </si>
  <si>
    <t>LITTLE SALMON R AT BOMBAY, NY</t>
  </si>
  <si>
    <t>04270500</t>
  </si>
  <si>
    <t>CHATEAUGAY R NR CHATEAUGAY, NY</t>
  </si>
  <si>
    <t>04270510</t>
  </si>
  <si>
    <t>CHATEAUGAY R BELOW CHATEAUGAY, NY</t>
  </si>
  <si>
    <t>04270600</t>
  </si>
  <si>
    <t>LITTLE TROUT R NR BURKE, NY</t>
  </si>
  <si>
    <t>04270700</t>
  </si>
  <si>
    <t>TROUT R AT TROUT RIVER, NY</t>
  </si>
  <si>
    <t>04270800</t>
  </si>
  <si>
    <t>ENGLISH R NR MOOERS FORKS, NY</t>
  </si>
  <si>
    <t>04271500</t>
  </si>
  <si>
    <t>GREAT CHAZY R AT PERRY MILLS, NY</t>
  </si>
  <si>
    <t>04271530</t>
  </si>
  <si>
    <t>GREAT CHAZY R AT CHAMPLAIN, NY</t>
  </si>
  <si>
    <t>04271815</t>
  </si>
  <si>
    <t>LITTLE CHAZY R NR CHAZY, NY</t>
  </si>
  <si>
    <t>04272512</t>
  </si>
  <si>
    <t>SARANAC R AT SARANAC LAKE, NY</t>
  </si>
  <si>
    <t>04272725</t>
  </si>
  <si>
    <t>TRUE BK AT MOFFITSVILLE, NY</t>
  </si>
  <si>
    <t>04273000</t>
  </si>
  <si>
    <t>SARANAC R AT SARANAC, NY</t>
  </si>
  <si>
    <t>04273005</t>
  </si>
  <si>
    <t>BEHAN BK AT PICKETTS CORNERS, NY</t>
  </si>
  <si>
    <t>04273025</t>
  </si>
  <si>
    <t>SARANAC R NR CADYVILLE, NY</t>
  </si>
  <si>
    <t>04273500</t>
  </si>
  <si>
    <t>SARANAC R AT PLATTSBURGH, NY</t>
  </si>
  <si>
    <t>04273700</t>
  </si>
  <si>
    <t>SALMON R AT SOUTH PLATTSBURGH, NY</t>
  </si>
  <si>
    <t>0427379950</t>
  </si>
  <si>
    <t>LITTLE AUSABLE R NR PERU, NY</t>
  </si>
  <si>
    <t>04273800</t>
  </si>
  <si>
    <t>LITTLE AUSABLE R NR VALCOUR, NY</t>
  </si>
  <si>
    <t>04273960</t>
  </si>
  <si>
    <t>CHUBB R BELOW LAKE PLACID, NY</t>
  </si>
  <si>
    <t>04274000</t>
  </si>
  <si>
    <t>W BR AUSABLE R NR LAKE PLACID, NY</t>
  </si>
  <si>
    <t>04274200</t>
  </si>
  <si>
    <t>W BR AUSABLE R AT WILMINGTON, NY</t>
  </si>
  <si>
    <t>04274500</t>
  </si>
  <si>
    <t>BLACK BK AT BLACK BROOK, NY</t>
  </si>
  <si>
    <t>04274515</t>
  </si>
  <si>
    <t>W BR AUSABLE R AT AU SABLE FORKS, NY</t>
  </si>
  <si>
    <t>04274793</t>
  </si>
  <si>
    <t>BEEDE BK AT ST. HUBERTS, NY</t>
  </si>
  <si>
    <t>04274800</t>
  </si>
  <si>
    <t>E BR AUSABLE R AT KEENE VALLEY, NY</t>
  </si>
  <si>
    <t>04274805</t>
  </si>
  <si>
    <t>JOHNS BK AT KEENE VALLEY, NY</t>
  </si>
  <si>
    <t>04274815</t>
  </si>
  <si>
    <t>NORTON BK NR KEENE, NY</t>
  </si>
  <si>
    <t>04274830</t>
  </si>
  <si>
    <t>E BR AUSABLE R AT KEENE, NY</t>
  </si>
  <si>
    <t>04275000</t>
  </si>
  <si>
    <t>E BR AUSABLE R AT AU SABLE FORKS, NY</t>
  </si>
  <si>
    <t>04275500</t>
  </si>
  <si>
    <t>AUSABLE R NR AU SABLE FORKS, NY</t>
  </si>
  <si>
    <t>04275530</t>
  </si>
  <si>
    <t>AUSABLE R AT CLINTONVILLE, NY</t>
  </si>
  <si>
    <t>04276000</t>
  </si>
  <si>
    <t>AUSABLE R NR KEESEVILLE, NY</t>
  </si>
  <si>
    <t>04276030</t>
  </si>
  <si>
    <t>AUSABLE R AT AUSABLE CHASM, NY</t>
  </si>
  <si>
    <t>04276069</t>
  </si>
  <si>
    <t>HIGHLANDS FORGE LAKE OUTLET NR WILLSBORO, NY</t>
  </si>
  <si>
    <t>04276189</t>
  </si>
  <si>
    <t>RIVERDALE CR NR ST. HUBERTS, NY</t>
  </si>
  <si>
    <t>04276193</t>
  </si>
  <si>
    <t>SLIDE BK AT EUBA MILLS NR UNDERWOOD, NY</t>
  </si>
  <si>
    <t>04276200</t>
  </si>
  <si>
    <t>BOUQUET R AT NEW RUSSIA, NY</t>
  </si>
  <si>
    <t>BM</t>
  </si>
  <si>
    <t>04276203</t>
  </si>
  <si>
    <t>ROARING BK AT NEW RUSSIA, NY</t>
  </si>
  <si>
    <t>04276215</t>
  </si>
  <si>
    <t>THE BRANCH ABOVE ELIZABETHTOWN, NY</t>
  </si>
  <si>
    <t>04276500</t>
  </si>
  <si>
    <t>BOUQUET R AT WILLSBORO, NY</t>
  </si>
  <si>
    <t>04276645</t>
  </si>
  <si>
    <t>HOISINGTON BK AT WESTPORT, NY</t>
  </si>
  <si>
    <t>04276770</t>
  </si>
  <si>
    <t>MILL BK AT PORT HENRY, NY</t>
  </si>
  <si>
    <t>04276842</t>
  </si>
  <si>
    <t>PUTNAM CR EAST OF CROWN POINT CENTER, NY</t>
  </si>
  <si>
    <t>04276895</t>
  </si>
  <si>
    <t>WEST BK AT LAKE GEORGE, NY</t>
  </si>
  <si>
    <t>04276920</t>
  </si>
  <si>
    <t>ENGLISH BK AT LAKE GEORGE, NY</t>
  </si>
  <si>
    <t>04278300</t>
  </si>
  <si>
    <t>NORTHWEST BAY BK NR BOLTON LANDING, NY</t>
  </si>
  <si>
    <t>04279000</t>
  </si>
  <si>
    <t>LA CHUTE AT TICONDEROGA, NY</t>
  </si>
  <si>
    <t>04279040</t>
  </si>
  <si>
    <t>MILL BK AT PUTNAM, NY</t>
  </si>
  <si>
    <t>04279125</t>
  </si>
  <si>
    <t>MOUNT HOPE BK AT SOUTH BAY NR WHITEHALL, NY</t>
  </si>
  <si>
    <t>04280425</t>
  </si>
  <si>
    <t>METTAWEE R AT MIDDLE GRANVILLE, NY</t>
  </si>
  <si>
    <t>04280450</t>
  </si>
  <si>
    <t>METTAWEE R NR MIDDLE GRANVILLE, NY</t>
  </si>
  <si>
    <t>04280500</t>
  </si>
  <si>
    <t>METTAWEE R AT GRAYS CORNER NR WHITEHALL, NY</t>
  </si>
  <si>
    <t>04280746</t>
  </si>
  <si>
    <t>WINCHELL CR EAST OF FORT ANN, NY</t>
  </si>
  <si>
    <t>County</t>
  </si>
  <si>
    <t>Albany</t>
  </si>
  <si>
    <t>Herkimer</t>
  </si>
  <si>
    <t>Allegany</t>
  </si>
  <si>
    <t>Jefferson</t>
  </si>
  <si>
    <t>Rockland</t>
  </si>
  <si>
    <t>Bronx</t>
  </si>
  <si>
    <t>St. Lawrence</t>
  </si>
  <si>
    <t>Broome</t>
  </si>
  <si>
    <t>Lewis</t>
  </si>
  <si>
    <t>Saratoga</t>
  </si>
  <si>
    <t>Cattaraugus</t>
  </si>
  <si>
    <t>Livingston</t>
  </si>
  <si>
    <t>Schenectady</t>
  </si>
  <si>
    <t>Cayuga</t>
  </si>
  <si>
    <t>Madison</t>
  </si>
  <si>
    <t>Schoharie</t>
  </si>
  <si>
    <t>Chautauqua</t>
  </si>
  <si>
    <t>Monroe</t>
  </si>
  <si>
    <t>Schuyler</t>
  </si>
  <si>
    <t>Chemung</t>
  </si>
  <si>
    <t>Montgomery</t>
  </si>
  <si>
    <t>Seneca</t>
  </si>
  <si>
    <t>Chenango</t>
  </si>
  <si>
    <t>Nassau</t>
  </si>
  <si>
    <t>Steuben</t>
  </si>
  <si>
    <t>Clinton</t>
  </si>
  <si>
    <t>Suffolk</t>
  </si>
  <si>
    <t>Columbia</t>
  </si>
  <si>
    <t>Niagara</t>
  </si>
  <si>
    <t>Sullivan</t>
  </si>
  <si>
    <t>Cortland</t>
  </si>
  <si>
    <t>Oneida</t>
  </si>
  <si>
    <t>Tioga</t>
  </si>
  <si>
    <t>Delaware</t>
  </si>
  <si>
    <t>Onondaga</t>
  </si>
  <si>
    <t>Tompkins</t>
  </si>
  <si>
    <t>Dutchess</t>
  </si>
  <si>
    <t>Ontario</t>
  </si>
  <si>
    <t>Ulster</t>
  </si>
  <si>
    <t>Erie</t>
  </si>
  <si>
    <t>Orange</t>
  </si>
  <si>
    <t>Warren</t>
  </si>
  <si>
    <t>Essex</t>
  </si>
  <si>
    <t>Orleans</t>
  </si>
  <si>
    <t>Washington</t>
  </si>
  <si>
    <t>Franklin</t>
  </si>
  <si>
    <t>Oswego</t>
  </si>
  <si>
    <t>Wayne</t>
  </si>
  <si>
    <t>Fulton</t>
  </si>
  <si>
    <t>Otsego</t>
  </si>
  <si>
    <t>Westchester</t>
  </si>
  <si>
    <t>Genesee</t>
  </si>
  <si>
    <t>Putnam</t>
  </si>
  <si>
    <t>Wyoming</t>
  </si>
  <si>
    <t>Greene</t>
  </si>
  <si>
    <t>Queens</t>
  </si>
  <si>
    <t>Yates</t>
  </si>
  <si>
    <t>Hamilton</t>
  </si>
  <si>
    <t>Rensselaer</t>
  </si>
  <si>
    <t>Station Name</t>
  </si>
  <si>
    <t>Q1.25 (cfs)</t>
  </si>
  <si>
    <t>Q1.5 (cfs)</t>
  </si>
  <si>
    <t>Q2 (cfs)</t>
  </si>
  <si>
    <t>Q5 (cfs)</t>
  </si>
  <si>
    <t>Q10 (cfs)</t>
  </si>
  <si>
    <t>Q25 (cfs)</t>
  </si>
  <si>
    <t>Q50 (cfs)</t>
  </si>
  <si>
    <t>Q100 (cfs)</t>
  </si>
  <si>
    <t>Q200 (cfs)</t>
  </si>
  <si>
    <t>Q500 (cfs)</t>
  </si>
  <si>
    <t>WEBATUCK CREEK NEAR SOUTH AMENIA NY</t>
  </si>
  <si>
    <t>TENMILE R NR WASSAIC NY</t>
  </si>
  <si>
    <t>STONY BK NR DOVER PLAINS NY</t>
  </si>
  <si>
    <t>01200000</t>
  </si>
  <si>
    <t>TENMILE RIVER NEAR GAYLORDSVILLE CT</t>
  </si>
  <si>
    <t>BLIND BROOK AT RYE NY</t>
  </si>
  <si>
    <t>BEAVER SWAMP BROOK AT MAMARONECK NY</t>
  </si>
  <si>
    <t>MAMARONECK R AT WINFIELD AVE AT MAMARONECK NY</t>
  </si>
  <si>
    <t>MAMARONECK RIVER AT MAMARONECK NY</t>
  </si>
  <si>
    <t>HUTCHINSON RIVER AT PELHAM NY</t>
  </si>
  <si>
    <t>BRONX RIVER AT BRONXVILLE NY</t>
  </si>
  <si>
    <t>ARBUTUS POND OUTLET NEAR NEWCOMB NY</t>
  </si>
  <si>
    <t>HUDSON RIVER NEAR NEWCOMB NY</t>
  </si>
  <si>
    <t>CEDAR R BELOW CHAIN LAKES NR INDIAN LAKE NY</t>
  </si>
  <si>
    <t>HUDSON R AT GOOLEY, NEAR INDIAN LAKE NY</t>
  </si>
  <si>
    <t>INDIAN RIVER NEAR INDIAN LAKE NY</t>
  </si>
  <si>
    <t>HUDSON RIVER AT NORTH CREEK NY</t>
  </si>
  <si>
    <t>SCHROON RIVER AT RIVERBANK NY</t>
  </si>
  <si>
    <t>HUDSON RIVER AT HADLEY NY</t>
  </si>
  <si>
    <t>EAST BRANCH SACANDAGA RIVER AT GRIFFIN NY</t>
  </si>
  <si>
    <t>WEST BRANCH SACANDAGA RIVER AT ARIETTA NY</t>
  </si>
  <si>
    <t>SAND LAKE OUTLET NEAR PISECO NY</t>
  </si>
  <si>
    <t>SACANDAGA RIVER NEAR HOPE NY</t>
  </si>
  <si>
    <t>SACANDAGA RIVER AT STEWARTS BRIDGE NR HADLEY NY</t>
  </si>
  <si>
    <t>HUDSON RIVER AT SPIER FALLS NY</t>
  </si>
  <si>
    <t>HUDSON RIVER AT FORT EDWARD NY</t>
  </si>
  <si>
    <t>BOND CREEK AT DUNHAM BASIN NY</t>
  </si>
  <si>
    <t>PECKS CR AT FORT MILLER NY</t>
  </si>
  <si>
    <t>STEELE BROOK AT SHUSHAN NY</t>
  </si>
  <si>
    <t>BATTEN KILL BELOW MILL AT BATTENVILLE NY</t>
  </si>
  <si>
    <t>SESSIONS BROOK AT PORTER CORNERS NY</t>
  </si>
  <si>
    <t>GLOWEGEE CR TRIB AT MOSHERVILLE NY</t>
  </si>
  <si>
    <t>GLOWEGEE CREEK AT WEST MILTON NY</t>
  </si>
  <si>
    <t>KAYADEROSSERAS CREEK NR WEST MILTON NY</t>
  </si>
  <si>
    <t>SARATOGA LAKE TRIB NR BEMIS HEIGHTS NY</t>
  </si>
  <si>
    <t>HUDSON RIVER AT STILLWATER NY</t>
  </si>
  <si>
    <t>LITTLE HOOSIC RIVER AT CHERRYPLAIN NY</t>
  </si>
  <si>
    <t>LITTLE HOOSIC RIVER AT PETERSBURG NY</t>
  </si>
  <si>
    <t>HOOSIC RIVER NEAR EAGLE BRIDGE NY</t>
  </si>
  <si>
    <t>HUDSON R ABOVE LOCK 1 NR WATERFORD NY</t>
  </si>
  <si>
    <t>MOHAWK RIVER BELOW DELTA DAM NEAR ROME NY</t>
  </si>
  <si>
    <t>STEELE CR AT ILION NY</t>
  </si>
  <si>
    <t>VLY BROOK NEAR MOREHOUSEVILLE NY</t>
  </si>
  <si>
    <t>WEST CANADA CREEK AT NOBLEBORO NY</t>
  </si>
  <si>
    <t>WEST CANADA CREEK NEAR WILMURT NY</t>
  </si>
  <si>
    <t>WEST CANADA CREEK AT HINCKLEY NY</t>
  </si>
  <si>
    <t>WEST CANADA CREEK AT KAST BRIDGE NY</t>
  </si>
  <si>
    <t>MOHAWK RIVER TRIB AT INDIAN CASTLE NY</t>
  </si>
  <si>
    <t>MOHAWK RIVER NEAR LITTLE FALLS NY</t>
  </si>
  <si>
    <t>SPRUCE LAKE TRIB NR SALISBURY CENTER NY</t>
  </si>
  <si>
    <t>EAST CANADA CREEK AT EAST CREEK NY</t>
  </si>
  <si>
    <t>NORTH CREEK NEAR EPHRATAH NY</t>
  </si>
  <si>
    <t>OTSQUAGO CREEK AT FORT PLAIN NY</t>
  </si>
  <si>
    <t>CANAJOHARIE CREEK NR CANAJOHARIE NY</t>
  </si>
  <si>
    <t>ALLSTON CREEK NEAR RANDALL NY</t>
  </si>
  <si>
    <t>EAST KILL NR JEWETT CENTER NY</t>
  </si>
  <si>
    <t>SCHOHARIE CREEK NEAR LEXINGTON NY</t>
  </si>
  <si>
    <t>WEST KILL BELOW HUNTER BROOK NEAR SPRUCETON NY</t>
  </si>
  <si>
    <t>WEST KILL NEAR WEST KILL NY</t>
  </si>
  <si>
    <t>BATAVIA KILL AT HENSONVILLE NY</t>
  </si>
  <si>
    <t>BATAVIA KILL NEAR ASHLAND NY</t>
  </si>
  <si>
    <t>BATAVIA KILL AT RED FALLS NEAR PRATTSVILLE NY</t>
  </si>
  <si>
    <t>SCHOHARIE CREEK AT PRATTSVILLE NY</t>
  </si>
  <si>
    <t>BEAR KILL NEAR PRATTSVILLE NY</t>
  </si>
  <si>
    <t>MANOR KILL AT WEST CONESVILLE NEAR GILBOA NY</t>
  </si>
  <si>
    <t>SCHOHARIE CREEK AT GILBOA NY</t>
  </si>
  <si>
    <t>PLATTER KILL AT GILBOA NY</t>
  </si>
  <si>
    <t>MINE KILL NEAR NORTH BLENHEIM NY</t>
  </si>
  <si>
    <t>SCHOHARIE CREEK AT NORTH BLENHEIM NY</t>
  </si>
  <si>
    <t>SCHOHARIE CREEK AT BREAKABEEN NY</t>
  </si>
  <si>
    <t>BEAVERDAM CREEK NEAR KNOX NY</t>
  </si>
  <si>
    <t>FOX CREEK AT WEST BERNE NY</t>
  </si>
  <si>
    <t>SCHOHARIE CREEK AT BURTONSVILLE NY</t>
  </si>
  <si>
    <t>PLOTTER KILL AT RYNEX CORNERS NY</t>
  </si>
  <si>
    <t>INDIAN KILL NR GLENVILLE CENTER NY</t>
  </si>
  <si>
    <t>LISHA KILL NORTHWEST OF NISKAYUNA NY</t>
  </si>
  <si>
    <t>MOHAWK RIVER AT COHOES NY</t>
  </si>
  <si>
    <t>HUDSON RIVER AT GREEN ISLAND NY</t>
  </si>
  <si>
    <t>POESTEN KILL NEAR TROY NY</t>
  </si>
  <si>
    <t>HUNGER KILL AT GUILDERLAND NY</t>
  </si>
  <si>
    <t>NORMANS KILL NEAR WESTMERE NY</t>
  </si>
  <si>
    <t>NORMANS KILL AT ALBANY NY</t>
  </si>
  <si>
    <t>MOORDENER KILL AT CASTLETON-ON-HUDSON NY</t>
  </si>
  <si>
    <t>COEYMANS CREEK NEAR SELKIRK NY</t>
  </si>
  <si>
    <t>HANNACROIS CREEK NEAR NEW BALTIMORE NY</t>
  </si>
  <si>
    <t>VALATIE KILL NEAR NASSAU NY</t>
  </si>
  <si>
    <t>KINDERHOOK CREEK AT ROSSMAN NY</t>
  </si>
  <si>
    <t>CLAVERACK CREEK AT CLAVERACK NY</t>
  </si>
  <si>
    <t>CATSKILL CREEK TRIB AT FRANKLINTON NY</t>
  </si>
  <si>
    <t>CATSKILL CREEK AT OAK HILL NY</t>
  </si>
  <si>
    <t>TENMILE CREEK AT OAK HILL NY</t>
  </si>
  <si>
    <t>SHINGLE KILL AT CAIRO NY</t>
  </si>
  <si>
    <t>ROELIFF JANSEN KILL NR HILLSDALE NY</t>
  </si>
  <si>
    <t>BIRCH CREEK AT BIG INDIAN NY</t>
  </si>
  <si>
    <t>BUSHNELLSVILLE CR AT SHANDAKEN NY</t>
  </si>
  <si>
    <t>ESOPUS CREEK AT ALLABEN NY</t>
  </si>
  <si>
    <t>WOODLAND CREEK ABOVE MOUTH AT PHOENICIA NY</t>
  </si>
  <si>
    <t>HOLLOW TREE BROOK AT LANESVILLE NY</t>
  </si>
  <si>
    <t>STONY CLOVE CREEK BLW OX CLOVE AT CHICHESTER NY</t>
  </si>
  <si>
    <t>BEAVER KILL TRIBUTARY ABOVE LAKE HILL NY</t>
  </si>
  <si>
    <t>LITTLE BEAVER KILL @ BEECHFORD NR MT TREMPER NY</t>
  </si>
  <si>
    <t>ESOPUS CREEK AT COLDBROOK NY</t>
  </si>
  <si>
    <t>BUSH KILL BLW MALTBY HOLLOW BK AT WEST SHOKAN NY</t>
  </si>
  <si>
    <t>ESOPUS CREEK AT MOUNT MARION NY</t>
  </si>
  <si>
    <t>RONDOUT CR ABOVE RED BROOK AT PEEKAMOOSE NY</t>
  </si>
  <si>
    <t>RONDOUT CREEK NEAR LOWES CORNERS NY</t>
  </si>
  <si>
    <t>CHESTNUT CREEK AT GRAHAMSVILLE NY</t>
  </si>
  <si>
    <t>RONDOUT CREEK NEAR LACKAWACK NY</t>
  </si>
  <si>
    <t>SANDBURG CREEK AT ELLENVILLE NY</t>
  </si>
  <si>
    <t>RONDOUT CREEK AT ROSENDALE NY</t>
  </si>
  <si>
    <t>WALLKILL RIVER NEAR UNIONVILLE NY</t>
  </si>
  <si>
    <t>RUTGERS CREEK AT GARDNERVILLE NY</t>
  </si>
  <si>
    <t>WAWAYANDA CREEK AT DURLAND NY</t>
  </si>
  <si>
    <t>WAWAYANDA CREEK AT NEW MILFORD NY</t>
  </si>
  <si>
    <t>POCHUCK CREEK NEAR PINE ISLAND NY</t>
  </si>
  <si>
    <t>QUAKER CREEK AT FLORIDA NY</t>
  </si>
  <si>
    <t>WALLKILL RIVER AT PELLETS ISLAND NY</t>
  </si>
  <si>
    <t>WALLKILL RIVER NEAR PHILLIPSBURG NY</t>
  </si>
  <si>
    <t>SHAWANGUNK KILL AT PINE BUSH NY</t>
  </si>
  <si>
    <t>SHAWANGUNK KILL AT GANAHGOTE NY</t>
  </si>
  <si>
    <t>WALLKILL RIVER AT GARDINER NY</t>
  </si>
  <si>
    <t>CRUM ELBOW CR AT HYDE PARK NY</t>
  </si>
  <si>
    <t>WAPPINGER CREEK NEAR CLINTON CORNERS NY</t>
  </si>
  <si>
    <t>LITTLE WAPPINGER CREEK AT SALT POINT NY</t>
  </si>
  <si>
    <t>WAPPINGER CREEK NEAR WAPPINGERS FALLS NY</t>
  </si>
  <si>
    <t>FISHKILL CREEK AT HOPEWELL JUNCTION NY</t>
  </si>
  <si>
    <t>FISHKILL CREEK AT BEACON NY</t>
  </si>
  <si>
    <t>WOODBURY C NR HIGHLAND MILLS NY</t>
  </si>
  <si>
    <t>CANOPUS CR AT OSCAWANA CORNERS NY</t>
  </si>
  <si>
    <t>PEEKSKILL HOLLOW CR AT TOMPKINS CORNERS NY</t>
  </si>
  <si>
    <t>CEDAR POND BK AT STONY POINT NY</t>
  </si>
  <si>
    <t>S BR MINISCEONGO CR AT THIELLS NY</t>
  </si>
  <si>
    <t>EAST BRANCH CROTON RIVER NEAR PUTNAM LAKE NY</t>
  </si>
  <si>
    <t>EAST BRANCH CROTON RIVER AT BREWSTER NY</t>
  </si>
  <si>
    <t>EAST BRANCH CROTON RIVER NEAR CROTON FALLS NY</t>
  </si>
  <si>
    <t>WEST BRANCH CROTON RIVER AT RICHARDSVILLE NY</t>
  </si>
  <si>
    <t>W BR CROTON RIVER BELOW DAM NEAR KENT CLIFFS NY</t>
  </si>
  <si>
    <t>HORSE POUND BROOK NEAR LAKE CARMEL NY</t>
  </si>
  <si>
    <t>WEST BRANCH CROTON RIVER NEAR CARMEL NY</t>
  </si>
  <si>
    <t>MIDDLE BRANCH CROTON RIVER NEAR CARMEL NY</t>
  </si>
  <si>
    <t>WEST BRANCH CROTON RIVER NEAR CROTON FALLS NY</t>
  </si>
  <si>
    <t>TITICUS RIVER AT PURDYS STATION NY</t>
  </si>
  <si>
    <t>CROSS RIVER NEAR CROSS RIVER NY</t>
  </si>
  <si>
    <t>CROSS RIVER AT KATONAH NY</t>
  </si>
  <si>
    <t>STONE HILL RIVER SOUTH OF KATONAH NY</t>
  </si>
  <si>
    <t>MUSCOOT RIVER AT BALDWIN PLACE NY</t>
  </si>
  <si>
    <t>MUSCOOT RIVER BELOW DAM AT AMAWALK NY</t>
  </si>
  <si>
    <t>ANGLE FLY BROOK AT WHITEHALL CORNERS NY</t>
  </si>
  <si>
    <t>KISCO RIVER BELOW MOUNT KISCO NY</t>
  </si>
  <si>
    <t>HUNTER BROOK SOUTH OF YORKTOWN NY</t>
  </si>
  <si>
    <t>CROTON R @ NEW CROTON DAM NR CROTON-ON-HUDSON NY</t>
  </si>
  <si>
    <t>SPARKILL CREEK AT SPARKILL NY</t>
  </si>
  <si>
    <t>SAW MILL RIVER AT ELMSFORD NY</t>
  </si>
  <si>
    <t>SAW MILL RIVER AT YONKERS NY</t>
  </si>
  <si>
    <t>EAST B HACKENSACK R NR CONGERS NY</t>
  </si>
  <si>
    <t>HACKENSACK RIVER AT WEST NYACK NY</t>
  </si>
  <si>
    <t>PASCACK BROOK TRIB AT SPRING VALLEY NY</t>
  </si>
  <si>
    <t>RAMAPO RIVER AT SLOATSBURG NY</t>
  </si>
  <si>
    <t>STONY BK AT SLOATSBURG NY</t>
  </si>
  <si>
    <t>NAKOMA BK AT SLOATSBURG NY</t>
  </si>
  <si>
    <t>RAMAPO RIVER AT RAMAPO NY</t>
  </si>
  <si>
    <t>TORNE BROOK AT RAMAPO NY</t>
  </si>
  <si>
    <t>RAMAPO RIVER AT SUFFERN NY</t>
  </si>
  <si>
    <t>MAHWAH RIVER NEAR SUFFERN NY</t>
  </si>
  <si>
    <t>EAST BRANCH DELAWARE RIVER AT ROXBURY NY</t>
  </si>
  <si>
    <t>BUSH KILL NEAR ARKVILLE NY</t>
  </si>
  <si>
    <t>DRY BROOK AT ARKVILLE</t>
  </si>
  <si>
    <t>EAST BR DELAWARE R AT MARGARETVILLE NY</t>
  </si>
  <si>
    <t>PLATTE KILL AT DUNRAVEN NY</t>
  </si>
  <si>
    <t>MILL BROOK NEAR DUNRAVEN NY</t>
  </si>
  <si>
    <t>TREMPER KILL NEAR ANDES NY</t>
  </si>
  <si>
    <t>TERRY CLOVE KILL NEAR PEPACTON NY</t>
  </si>
  <si>
    <t>EAST BRANCH DELAWARE RIVER AT DOWNSVILLE NY</t>
  </si>
  <si>
    <t>CAMPBELL BROOK TRIB NR DOWNSVILLE NY</t>
  </si>
  <si>
    <t>EAST BR DELAWARE RIVER AT HARVARD NY</t>
  </si>
  <si>
    <t>BEAVER KILL NEAR TURNWOOD NY</t>
  </si>
  <si>
    <t>BEAVER KILL AT CRAIGIE CLAIR NY</t>
  </si>
  <si>
    <t>WILLOWEMOC CREEK NR LIVINGSTON MANOR NY</t>
  </si>
  <si>
    <t>LITTLE BEAVER KILL NR LIVINGSTON MANOR NY</t>
  </si>
  <si>
    <t>BEAVER KILL AT COOKS FALLS NY</t>
  </si>
  <si>
    <t>EAST BR DELAWARE R AT FISHS EDDY NY</t>
  </si>
  <si>
    <t>WEST BRANCH DELAWARE RIVER AT HOBART NY</t>
  </si>
  <si>
    <t>TOWN BROOK SOUTHEAST OF HOBART NY</t>
  </si>
  <si>
    <t>W BR DELAWARE RIVER UPSTREAM FROM DELHI NY</t>
  </si>
  <si>
    <t>LITTLE DELAWARE RIVER NEAR DELHI NY</t>
  </si>
  <si>
    <t>EAST BROOK EAST OF WALTON NY</t>
  </si>
  <si>
    <t>WEST BRANCH DELAWARE RIVER AT WALTON NY</t>
  </si>
  <si>
    <t>DRYDEN BROOK NEAR GRANTON NY</t>
  </si>
  <si>
    <t>TROUT CREEK NEAR TROUT CREEK NY</t>
  </si>
  <si>
    <t>TROUT CREEK AT CANNONSVILLE NY</t>
  </si>
  <si>
    <t>WEST BR DELAWARE RIVER AT STILESVILLE NY</t>
  </si>
  <si>
    <t>COLD SPRING BROOK AT CHINA NY</t>
  </si>
  <si>
    <t>OQUAGA CREEK NEAR NORTH SANFORD NY</t>
  </si>
  <si>
    <t>OQUAGA CREEK AT DEPOSIT NY</t>
  </si>
  <si>
    <t>WEST BRANCH DELAWARE RIVER AT HALE EDDY NY</t>
  </si>
  <si>
    <t>CALLICOON CREEK AT CALLICOON NY</t>
  </si>
  <si>
    <t>DELAWARE RIVER AT CALLICOON NY</t>
  </si>
  <si>
    <t>TENMILE RIVER AT TUSTEN NY</t>
  </si>
  <si>
    <t>DELAWARE R ABOVE LACKAWAXEN R NR BARRYVILLE NY</t>
  </si>
  <si>
    <t>MONGAUP RIVER AT MONGAUP VALLEY NY</t>
  </si>
  <si>
    <t>MONGAUP RIVER NEAR MONGAUP NY</t>
  </si>
  <si>
    <t>DELAWARE RIVER AT PORT JERVIS NY</t>
  </si>
  <si>
    <t>E BR NEVERSINK R NORTHEAST OF DENNING NY</t>
  </si>
  <si>
    <t>EAST BRANCH NEVERSINK RIVER AT DENNING NY</t>
  </si>
  <si>
    <t>EAST BR NEVERSINK RIVER NR CLARYVILLE NY</t>
  </si>
  <si>
    <t>W BR NEVERSINK R AT WINNISOOK L NR FROST VALLEY</t>
  </si>
  <si>
    <t>BISCUIT BK ABOVE PIGEON BK AT FROST VALLEY NY</t>
  </si>
  <si>
    <t>WEST BRANCH NEVERSINK R AT CLARYVILLE NY</t>
  </si>
  <si>
    <t>NEVERSINK RIVER NEAR CLARYVILLE NY</t>
  </si>
  <si>
    <t>NEVERSINK RIVER AT NEVERSINK NY</t>
  </si>
  <si>
    <t>NEVERSINK RIVER AT WOODBOURNE NY</t>
  </si>
  <si>
    <t>NEVERSINK RIVER AT BRIDGEVILLE NY</t>
  </si>
  <si>
    <t>NEVERSINK RIVER AT OAKLAND VALLEY NY</t>
  </si>
  <si>
    <t>NEVERSINK RIVER AT GODEFFROY NY</t>
  </si>
  <si>
    <t>BLACK RIVER NEAR BOONVILLE NY</t>
  </si>
  <si>
    <t>MIDDLE BRANCH MOOSE RIVER AT OLD FORGE NY</t>
  </si>
  <si>
    <t>MIDDLE BRANCH MOOSE RIVER NEAR MCKEEVER NY</t>
  </si>
  <si>
    <t>MOOSE RIVER AT MCKEEVER NY</t>
  </si>
  <si>
    <t>OTTER CREEK NEAR GLENFIELD NY</t>
  </si>
  <si>
    <t>INDEPENDENCE RIVER AT DONNATTSBURG NY</t>
  </si>
  <si>
    <t>TRIBUTARY TO MILL CR TRIBUTARY NR LOWVILLE NY</t>
  </si>
  <si>
    <t>WOODS LAKE OUTLET NR BIG MOOSE NY</t>
  </si>
  <si>
    <t>BEAVER R BLW STILLWATER DAM NR BEAVER RIVER NY</t>
  </si>
  <si>
    <t>BEAVER RIVER AT CROGHAN NY</t>
  </si>
  <si>
    <t>DEER RIVER AT DEER RIVER NY</t>
  </si>
  <si>
    <t>BLACK RIVER AT WATERTOWN NY</t>
  </si>
  <si>
    <t>HORSE CREEK TRIB NEAR DEXTER NY</t>
  </si>
  <si>
    <t>OSWEGATCHIE RIVER AT CRANBERRY LAKE NY</t>
  </si>
  <si>
    <t>OSWEGATCHIE RIVER NEAR OSWEGATCHIE NY</t>
  </si>
  <si>
    <t>WEST BRANCH OSWEGATCHIE R NR HARRISVILLE NY</t>
  </si>
  <si>
    <t>OSWEGATCHIE RIVER NEAR HEUVELTON NY</t>
  </si>
  <si>
    <t>BIRCH CREEK AT PIERCES CORNERS NY</t>
  </si>
  <si>
    <t>BRANDY BROOK NEAR WADDINGTON NY</t>
  </si>
  <si>
    <t>ST. LAWRENCE R AT CORNWALL ONT NR MASSENA NY</t>
  </si>
  <si>
    <t>MIDDLE BRANCH GRASS RIVER NEAR CLARE NY</t>
  </si>
  <si>
    <t>NORTH BRANCH GRASS RIVER NR CLARE NY</t>
  </si>
  <si>
    <t>GRASS RIVER AT PYRITES NY</t>
  </si>
  <si>
    <t>ELM CREEK NEAR HERMON NY</t>
  </si>
  <si>
    <t>TANNER CR AT STELLAVILLE NY</t>
  </si>
  <si>
    <t>LITTLE RIVER NR CANTON NY</t>
  </si>
  <si>
    <t>GRASS RIVER AT CHASE MILLS NY</t>
  </si>
  <si>
    <t>RAQUETTE RIVER AT PIERCEFIELD NY</t>
  </si>
  <si>
    <t>RAQUETTE RIVER AT SOUTH COLTON NY</t>
  </si>
  <si>
    <t>COLD BK NR SOUTH COLTON NY</t>
  </si>
  <si>
    <t>PARKHURST BK NR POTSDAM NY</t>
  </si>
  <si>
    <t>TROUT BROOK AT ALLEN CORNERS NY</t>
  </si>
  <si>
    <t>RAQUETTE RIVER AT RAYMONDVILLE NY</t>
  </si>
  <si>
    <t>PLUM BK NEAR GRANTVILLE NY</t>
  </si>
  <si>
    <t>E BR ST. REGIS R NR MEACHAM LAKE NY</t>
  </si>
  <si>
    <t>ST. REGIS RIVER AT ST. REGIS FALLS NY</t>
  </si>
  <si>
    <t>HOPKINTON BROOK AT HOPKINTON NY</t>
  </si>
  <si>
    <t>W BR ST. REGIS R NR PARISHVILLE NY</t>
  </si>
  <si>
    <t>ST. REGIS RIVER AT BRASHER CENTER NY</t>
  </si>
  <si>
    <t>ALLEN BROOK NEAR BRASHER FALLS NY</t>
  </si>
  <si>
    <t>LAWRENCE BROOK NEAR MOIRA NY</t>
  </si>
  <si>
    <t>DEER RIVER AT BRASHER IRON WORKS NY</t>
  </si>
  <si>
    <t>SALMON RIVER AT CHASM FALLS NY</t>
  </si>
  <si>
    <t>W BR DEER CR AT FORT COVINGTON CENTER NY</t>
  </si>
  <si>
    <t>E BR DEER CR AT FORT COVINGTON CENTER NY</t>
  </si>
  <si>
    <t>E BRANCH LITTLE SALMON R NR SKERRY NY</t>
  </si>
  <si>
    <t>LITTLE SALMON RIVER AT BOMBAY NY</t>
  </si>
  <si>
    <t>CHATEAUGAY RIVER NEAR CHATEAUGAY NY</t>
  </si>
  <si>
    <t>CHATEAUGAY RIVER BELOW CHATEAUGAY NY</t>
  </si>
  <si>
    <t>TROUT RIVER AT TROUT RIVER NY</t>
  </si>
  <si>
    <t>ENGLISH RIVER NR MOOERS FORKS NY</t>
  </si>
  <si>
    <t>GREAT CHAZY RIVER AT PERRY MILLS NY</t>
  </si>
  <si>
    <t>LITTLE CHAZY RIVER NEAR CHAZY NY</t>
  </si>
  <si>
    <t>SARANAC RIVER AT PLATTSBURGH NY</t>
  </si>
  <si>
    <t>SALMON RIVER AT SOUTH PLATTSBURGH NY</t>
  </si>
  <si>
    <t>LITTLE AUSABLE RIVER NEAR VALCOUR NY</t>
  </si>
  <si>
    <t>W BR AUSABLE R NR LAKE PLACID NY</t>
  </si>
  <si>
    <t>BLACK BROOK AT BLACK BROOK NY</t>
  </si>
  <si>
    <t>E BR AUSABLE RIVER AT AU SABLE FORKS NY</t>
  </si>
  <si>
    <t>AUSABLE RIVER NEAR AU SABLE FORKS NY</t>
  </si>
  <si>
    <t>HIGHLANDS FORGE LAKE OUTLET NEAR WILLSBORO NY</t>
  </si>
  <si>
    <t>BOUQUET RIVER AT NEW RUSSIA NY</t>
  </si>
  <si>
    <t>BOUQUET RIVER AT WILLSBORO NY</t>
  </si>
  <si>
    <t>HOISINGTON BROOK AT WESTPORT NY</t>
  </si>
  <si>
    <t>MILL BROOK AT PORT HENRY NY</t>
  </si>
  <si>
    <t>PUTNAM CREEK EAST OF CROWN POINT CENTER NY</t>
  </si>
  <si>
    <t>NORTHWEST BAY BROOK NEAR BOLTON LANDING NY</t>
  </si>
  <si>
    <t>LA CHUTE AT TICONDEROGA NY</t>
  </si>
  <si>
    <t>MILL BROOK AT PUTNAM NY</t>
  </si>
  <si>
    <t>MOUNT HOPE BROOK AT SOUTH BAY NEAR WHITEHALL NY</t>
  </si>
  <si>
    <t>METTAWEE RIVER NEAR MIDDLE GRANVILLE NY</t>
  </si>
  <si>
    <t>MINK CR AT RICHFIELD SPRINGS NY</t>
  </si>
  <si>
    <t>OAKS CREEK AT INDEX NY</t>
  </si>
  <si>
    <t>SUSQUEHANNA R AT COLLIERSVILLE NY</t>
  </si>
  <si>
    <t>SCHENEVUS CREEK AT SCHENEVUS NY</t>
  </si>
  <si>
    <t>LITTLE ELK CREEK NEAR WESTFORD NY</t>
  </si>
  <si>
    <t>CHARLOTTE CREEK AT WEST DAVENPORT NY</t>
  </si>
  <si>
    <t>OTEGO CREEK NEAR ONEONTA NY</t>
  </si>
  <si>
    <t>OULEOUT CREEK AT EAST SIDNEY NY</t>
  </si>
  <si>
    <t>SUSQUEHANNA RIVER AT UNADILLA NY</t>
  </si>
  <si>
    <t>UNADILLA RIVER NEAR NEW BERLIN NY</t>
  </si>
  <si>
    <t>MILL BROOK AT NEW BERLIN NY</t>
  </si>
  <si>
    <t>WHARTON CR TRIB NR EDMESTON NY</t>
  </si>
  <si>
    <t>SAGE BROOK NEAR SOUTH NEW BERLIN NY</t>
  </si>
  <si>
    <t>BUTTERNUT CREEK AT MORRIS NY</t>
  </si>
  <si>
    <t>UNADILLA RIVER AT ROCKDALE NY</t>
  </si>
  <si>
    <t>SUSQUEHANNA RIVER AT BAINBRIDGE NY</t>
  </si>
  <si>
    <t>SUSQUEHANNA RIVER AT AFTON NY</t>
  </si>
  <si>
    <t>OUAQUAGA CR NR BELDEN NY</t>
  </si>
  <si>
    <t>SUSQUEHANNA RIVER AT WINDSOR NY</t>
  </si>
  <si>
    <t>SUSQUEHANNA RIVER AT CONKLIN NY</t>
  </si>
  <si>
    <t>ELECTRIC LIGHT STREAM NR MORRISVILLE NY</t>
  </si>
  <si>
    <t>CHENANGO RIVER AT EATON NY</t>
  </si>
  <si>
    <t>CHENANGO RIVER AT SHERBURNE NY</t>
  </si>
  <si>
    <t>COLD BROOK NEAR NORTH NORWICH NY</t>
  </si>
  <si>
    <t>CANASAWACTA CREEK NEAR SOUTH PLYMOUTH NY</t>
  </si>
  <si>
    <t>CHENANGO RIVER AT GREENE NY</t>
  </si>
  <si>
    <t>GENEGANTSLET CR AT SMITHVILLE FLATS NY</t>
  </si>
  <si>
    <t>SHACKHAM BROOK NEAR TRUXTON NY</t>
  </si>
  <si>
    <t>ALBRIGHT CREEK AT EAST HOMER NY</t>
  </si>
  <si>
    <t>WEST BR TIOUGHNIOGA RIVER AT HOMER NY</t>
  </si>
  <si>
    <t>OTTER CR TRIB @ STATE HWY 222 NR CORTLAND NY</t>
  </si>
  <si>
    <t>TIOUGHNIOGA RIVER AT CORTLAND NY</t>
  </si>
  <si>
    <t>TIOUGHNIOGA RIVER AT LISLE NY</t>
  </si>
  <si>
    <t>OTSELIC RIVER AT CINCINNATUS NY</t>
  </si>
  <si>
    <t>OTSELIC RIVER NEAR UPPER LISLE NY</t>
  </si>
  <si>
    <t>MERRILL CR TRIB NR TEXAS VALLEY NY</t>
  </si>
  <si>
    <t>TIOUGHNIOGA RIVER AT ITASKA NY</t>
  </si>
  <si>
    <t>CHENANGO RIVER NEAR CHENANGO FORKS NY</t>
  </si>
  <si>
    <t>SUSQUEHANNA RIVER AT VESTAL NY</t>
  </si>
  <si>
    <t>NANTICOKE CR TRIB AT NANTICOKE NY</t>
  </si>
  <si>
    <t>NANTICOKE CR AT UNION CENTER NY</t>
  </si>
  <si>
    <t>SUSQUEHANNA RIVER AT OWEGO NY</t>
  </si>
  <si>
    <t>OWEGO CREEK NEAR OWEGO NY</t>
  </si>
  <si>
    <t>CATATONK CREEK NEAR OWEGO NY</t>
  </si>
  <si>
    <t>SUSQUEHANNA RIVER NEAR WAVERLY NY</t>
  </si>
  <si>
    <t>TIOGA RIVER AT LINDLEY NY</t>
  </si>
  <si>
    <t>CANISTEO RIVER AT ARKPORT NY</t>
  </si>
  <si>
    <t>BIG CREEK NEAR HOWARD NY</t>
  </si>
  <si>
    <t>CANACADEA CREEK AT ALFRED NY</t>
  </si>
  <si>
    <t>KARR VALLEY CREEK AT ALMOND NY</t>
  </si>
  <si>
    <t>CANACADEA CREEK NEAR HORNELL NY</t>
  </si>
  <si>
    <t>CANISTEO R BELOW CANACADEA CR @ HORNELL NY</t>
  </si>
  <si>
    <t>BENNETTS CR AT CANISTEO NY</t>
  </si>
  <si>
    <t>CANISTEO RIVER AT WEST CAMERON NY</t>
  </si>
  <si>
    <t>TUSCARORA CREEK ABOVE SOUTH ADDISON NY</t>
  </si>
  <si>
    <t>TUSCARORA CR NR SOUTH ADDISON NY</t>
  </si>
  <si>
    <t>TIOGA RIVER NEAR ERWINS NY</t>
  </si>
  <si>
    <t>COHOCTON RIVER AT COHOCTON NY</t>
  </si>
  <si>
    <t>COHOCTON RIVER AT AVOCA NY</t>
  </si>
  <si>
    <t>FIVEMILE CREEK NEAR KANONA NY</t>
  </si>
  <si>
    <t>COHOCTON RIVER AT BATH NY</t>
  </si>
  <si>
    <t>MUD CREEK NEAR SAVONA NY</t>
  </si>
  <si>
    <t>COHOCTON RIVER NEAR CAMPBELL NY</t>
  </si>
  <si>
    <t>CHEMUNG RIVER AT CORNING NY</t>
  </si>
  <si>
    <t>CUTHRIE RUN NEAR BIG FLATS NY</t>
  </si>
  <si>
    <t>CHEMUNG RIVER AT ELMIRA NY</t>
  </si>
  <si>
    <t>NEWTOWN CREEK AT ELMIRA NY</t>
  </si>
  <si>
    <t>CHEMUNG RIVER AT CHEMUNG NY</t>
  </si>
  <si>
    <t>ISCHUA CREEK TRIB NEAR MACHIAS NY</t>
  </si>
  <si>
    <t>OLEAN CREEK NEAR OLEAN NY</t>
  </si>
  <si>
    <t>GREAT VALLEY CREEK NEAR SALAMANCA NY</t>
  </si>
  <si>
    <t>ALLEGHENY RIVER AT SALAMANCA NY</t>
  </si>
  <si>
    <t>CONEWANGO CREEK AT WATERBORO NY</t>
  </si>
  <si>
    <t>BALL CREEK AT STOW NY</t>
  </si>
  <si>
    <t>CHADAKOIN RIVER AT FALCONER NY</t>
  </si>
  <si>
    <t>CANADAWAY CREEK AT FREDONIA NY</t>
  </si>
  <si>
    <t>SOUTH BRANCH CATTARAUGUS CR NR OTTO NY</t>
  </si>
  <si>
    <t>CATTARAUGUS CREEK AT GOWANDA NY</t>
  </si>
  <si>
    <t>DELAWARE CREEK NEAR ANGOLA NY</t>
  </si>
  <si>
    <t>EIGHTEENMILE CREEK AT NORTH BOSTON NY</t>
  </si>
  <si>
    <t>SMOKE CREEK AT LACKAWANNA NY</t>
  </si>
  <si>
    <t>BUFFALO CREEK NEAR WALES HOLLOW NY</t>
  </si>
  <si>
    <t>HUNTER CREEK AT COLEGRAVE NY</t>
  </si>
  <si>
    <t>BUFFALO CREEK AT GARDENVILLE NY</t>
  </si>
  <si>
    <t>LITTLE BUFFALO CREEK AT EAST LANCASTER NY</t>
  </si>
  <si>
    <t>CAYUGA CREEK NR LANCASTER NY</t>
  </si>
  <si>
    <t>CAZENOVIA CREEK AT EBENEZER NY</t>
  </si>
  <si>
    <t>NIAGARA RIVER AT BUFFALO NY</t>
  </si>
  <si>
    <t>SCAJAQUADA CREEK AT BUFFALO NY</t>
  </si>
  <si>
    <t>TONAWANDA CREEK NEAR JOHNSONBURG NY</t>
  </si>
  <si>
    <t>TONAWANDA CREEK AT ATTICA NY</t>
  </si>
  <si>
    <t>LITTLE TONAWANDA CREEK AT LINDEN NY</t>
  </si>
  <si>
    <t>LITTLE TONAWANDA CR TRIB NR BATAVIA NY</t>
  </si>
  <si>
    <t>TONAWANDA CREEK AT BATAVIA NY</t>
  </si>
  <si>
    <t>TONAWANDA CREEK NEAR ALABAMA NY</t>
  </si>
  <si>
    <t>MURDER CREEK AT PEMBROKE NY</t>
  </si>
  <si>
    <t>MURDER CREEK NEAR AKRON NY</t>
  </si>
  <si>
    <t>TONAWANDA CREEK AT RAPIDS NY</t>
  </si>
  <si>
    <t>ELLICOTT CREEK BELOW WILLIAMSVILLE NY</t>
  </si>
  <si>
    <t>ERIE (BARGE) CANAL AT LOCK 30, AT MACEDON NY</t>
  </si>
  <si>
    <t>FOURMILE CR NR YOUNGSTOWN NY</t>
  </si>
  <si>
    <t>EIGHTEENMILE CR TRIB NR LOCKPORT NY</t>
  </si>
  <si>
    <t>EIGHTEENMILE CREEK AT NEWFANE NY</t>
  </si>
  <si>
    <t>JOHNSON CR NR LYNDONVILLE NY</t>
  </si>
  <si>
    <t>OAK ORCHARD CR AT BARRVILLE RD NR ELBA NY</t>
  </si>
  <si>
    <t>OAK ORCHARD C AT MEDINA NY</t>
  </si>
  <si>
    <t>WEST CREEK NEAR HILTON NY</t>
  </si>
  <si>
    <t>NORTHRUP CREEK AT NORTH GREECE NY</t>
  </si>
  <si>
    <t>SLATER CREEK (LATTA ROAD) NEAR GREECE NY</t>
  </si>
  <si>
    <t>DYKE CR AT WELLSVILLE NY</t>
  </si>
  <si>
    <t>GENESEE RIVER AT WELLSVILLE NY</t>
  </si>
  <si>
    <t>GENESEE RIVER AT SCIO NY</t>
  </si>
  <si>
    <t>BLACK CR @ HYDER FLATS RD @ BLACK CREEK NY</t>
  </si>
  <si>
    <t>CANEADEA CREEK AT CANEADEA NY</t>
  </si>
  <si>
    <t>WISCOY CR AT BLISS NY</t>
  </si>
  <si>
    <t>GENESEE RIVER AT PORTAGEVILLE NY</t>
  </si>
  <si>
    <t>SUGAR CREEK NEAR OSSIAN NY</t>
  </si>
  <si>
    <t>CANASERAGA CREEK ABOVE DANSVILLE NY</t>
  </si>
  <si>
    <t>STONY BROOK TRIBUTARY AT SOUTH DANSVILLE NY</t>
  </si>
  <si>
    <t>MILL CREEK AT PATCHINVILLE NY</t>
  </si>
  <si>
    <t>CANASERAGA CREEK NEAR DANSVILLE NY</t>
  </si>
  <si>
    <t>KESHEQUA CR AT CRAIG COLONY AT SONYEA NY</t>
  </si>
  <si>
    <t>CANASERAGA CREEK AT SHAKERS CROSSING NY</t>
  </si>
  <si>
    <t>GENESEE RIVER NEAR MOUNT MORRIS NY</t>
  </si>
  <si>
    <t>CONESUS CREEK NR LAKEVILLE NY</t>
  </si>
  <si>
    <t>GENESEE RIVER AT AVON NY</t>
  </si>
  <si>
    <t>HONEOYE CREEK AT HONEOYE FALLS NY</t>
  </si>
  <si>
    <t>OATKA CREEK AT WARSAW NY</t>
  </si>
  <si>
    <t>OATKA CREEK AT GARBUTT NY</t>
  </si>
  <si>
    <t>BLACK CREEK AT CHURCHVILLE NY</t>
  </si>
  <si>
    <t>HOTEL CR AT GRIFFIN RD NR CHURCHVILLE NY</t>
  </si>
  <si>
    <t>IRONDEQUOIT CR AT RAILROAD MILLS, NR FISHERS NY</t>
  </si>
  <si>
    <t>IRONDEQUOIT CREEK NEAR PITTSFORD NY</t>
  </si>
  <si>
    <t>IRONDEQUOIT CR AT BUSHNELL BASIN NY</t>
  </si>
  <si>
    <t>THOMAS CREEK AT FAIRPORT NY</t>
  </si>
  <si>
    <t>IRONDEQUOIT CR @ LINDEN AVE., E ROCHESTER NY</t>
  </si>
  <si>
    <t>EAST BRANCH ALLEN CREEK AT PITTSFORD NY</t>
  </si>
  <si>
    <t>ALLEN CREEK NEAR ROCHESTER NY</t>
  </si>
  <si>
    <t>IRONDEQUOIT CR ABV BLOSSOM RD NR ROCHESTER NY</t>
  </si>
  <si>
    <t>IRONDEQUOIT CREEK AT EMPIRE BLVD, ROCHESTER NY</t>
  </si>
  <si>
    <t>MILL CR TRIB NR WEBSTER NY</t>
  </si>
  <si>
    <t>BEAR CREEK AT ONTARIO NY</t>
  </si>
  <si>
    <t>SECOND CR TRIB AT ALTON NY</t>
  </si>
  <si>
    <t>RED CR TRIB NO. 16 NR RED CREEK NY</t>
  </si>
  <si>
    <t>STERLING CREEK AT STERLING NY</t>
  </si>
  <si>
    <t>CATHARINE CR AT MONTOUR FALLS NY</t>
  </si>
  <si>
    <t>SUGAR CR AT GUYANOGA NY</t>
  </si>
  <si>
    <t>KEUKA LAKE OUTLET AT DRESDEN NY</t>
  </si>
  <si>
    <t>KENDIG CR NR MACDOUGALL NY</t>
  </si>
  <si>
    <t>CAYUGA INLET NEAR ITHACA NY</t>
  </si>
  <si>
    <t>CAYUGA INLET AT ITHACA NY</t>
  </si>
  <si>
    <t>COY GLEN CREEK AT ITHACA NY</t>
  </si>
  <si>
    <t>SIXMILE CREEK AT BROOKTONDALE NY</t>
  </si>
  <si>
    <t>SIXMILE CREEK AT BETHEL GROVE, NY</t>
  </si>
  <si>
    <t>SIXMILE CREEK NEAR ITHACA NY</t>
  </si>
  <si>
    <t>VIRGIL CREEK AT MILL STREET AT DRYDEN NY</t>
  </si>
  <si>
    <t>VIRGIL CREEK AT FREEVILLE NY</t>
  </si>
  <si>
    <t>FALL CREEK NEAR ITHACA NY</t>
  </si>
  <si>
    <t>CAYUGA LAKE TRIB NO. 8 NR JACKSONVILLE NY</t>
  </si>
  <si>
    <t>TRUMANSBURG CREEK NEAR TRUMANSBURG, NY</t>
  </si>
  <si>
    <t>YAWGER CREEK TRIB NEAR AUBURN NY</t>
  </si>
  <si>
    <t>SCHAEFFER CR NR CANANDAIGUA NY</t>
  </si>
  <si>
    <t>MUD CREEK AT EAST VICTOR NY</t>
  </si>
  <si>
    <t>GREAT BROOK BELOW VICTOR NY</t>
  </si>
  <si>
    <t>MARBLETOWN CR TRIB NR NEWARK NY</t>
  </si>
  <si>
    <t>WEST RIVER NEAR MIDDLESEX NY</t>
  </si>
  <si>
    <t>CANANDAIGUA OUTLET AT CHAPIN NY</t>
  </si>
  <si>
    <t>FLINT CREEK AT PHELPS NY</t>
  </si>
  <si>
    <t>CANANDAIGUA OUTLET TRIB NR ALLOWAY NY</t>
  </si>
  <si>
    <t>BLACK BROOK AT TYRE NY</t>
  </si>
  <si>
    <t>OWASCO INLET AT MORAVIA NY</t>
  </si>
  <si>
    <t>OWASCO OUTLET NEAR AUBURN NY</t>
  </si>
  <si>
    <t>SENECA RIVER AT BALDWINSVILLE NY</t>
  </si>
  <si>
    <t>ONONDAGA CR TRIB 6 BLW MUDBOIL AREA AT TULLY NY</t>
  </si>
  <si>
    <t>ONONDAGA CR AT DORWIN AVE., SYRACUSE NY</t>
  </si>
  <si>
    <t>ONONDAGA CR AT SPENCER ST., SYRACUSE NY</t>
  </si>
  <si>
    <t>HARBOR BROOK AT SYRACUSE NY</t>
  </si>
  <si>
    <t>HARBOR BK AT HIAWATHA BLVD., SYRACUSE NY</t>
  </si>
  <si>
    <t>LEY CREEK AT PARK STREET, SYRACUSE NY</t>
  </si>
  <si>
    <t>NINEMILE CREEK NEAR MARIETTA NY</t>
  </si>
  <si>
    <t>NINEMILE CREEK AT CAMILLUS NY</t>
  </si>
  <si>
    <t>NINEMILE CREEK AT LAKELAND NY</t>
  </si>
  <si>
    <t>EAST BRANCH FISH CREEK AT TABERG NY</t>
  </si>
  <si>
    <t>CANADA CREEK TRIBUTARY NEAR LEE CENTER NY</t>
  </si>
  <si>
    <t>ONEIDA CREEK AT ONEIDA NY</t>
  </si>
  <si>
    <t>CHITTENANGO CREEK NEAR CHITTENANGO NY</t>
  </si>
  <si>
    <t>LIMESTONE CREEK AT FAYETTEVILLE NY</t>
  </si>
  <si>
    <t>BUTTERNUT CREEK NEAR JAMESVILLE NY</t>
  </si>
  <si>
    <t>MEADOW BROOK AT HURLBURT RD, SYRACUSE NY</t>
  </si>
  <si>
    <t>SCRIBA CREEK NEAR CONSTANTIA NY</t>
  </si>
  <si>
    <t>ONEIDA RIVER AT CAUGHDENOY NY</t>
  </si>
  <si>
    <t>OSWEGO RIVER AT LOCK 7, OSWEGO NY</t>
  </si>
  <si>
    <t>CATFISH CREEK AT NEW HAVEN NY</t>
  </si>
  <si>
    <t>NORTH BRANCH GRINDSTONE CREEK NEAR ALTMAR NY</t>
  </si>
  <si>
    <t>NORTH BRANCH SALMON RIVER AT REDFIELD NY</t>
  </si>
  <si>
    <t>SALMON RIVER AT PINEVILLE NY</t>
  </si>
  <si>
    <t>SANDY CREEK NEAR ADAMS NY</t>
  </si>
  <si>
    <t>ALLEY CREEK NEAR OAKLAND GARDENS NY</t>
  </si>
  <si>
    <t>GABBLERS CREEK AT LITTLE NECK NY</t>
  </si>
  <si>
    <t>GLEN COVE CREEK AT GLEN COVE NY</t>
  </si>
  <si>
    <t>MILL NECK CREEK AT MILL NECK NY</t>
  </si>
  <si>
    <t>COLD SPRING BROOK AT COLD SPRING HARBOR NY</t>
  </si>
  <si>
    <t>NISSEQUOGUE RIVER NEAR SMITHTOWN NY</t>
  </si>
  <si>
    <t>PECONIC RIVER AT RIVERHEAD NY</t>
  </si>
  <si>
    <t>CARMANS RIVER AT YAPHANK NY</t>
  </si>
  <si>
    <t>SWAN RIVER AT EAST PATCHOGUE NY</t>
  </si>
  <si>
    <t>PATCHOGUE RIVER AT PATCHOGUE NY</t>
  </si>
  <si>
    <t>CONNETQUOT BROOK AT CENTRAL ISLIP NY</t>
  </si>
  <si>
    <t>CONNETQUOT BK NR CENTRAL ISLIP NY</t>
  </si>
  <si>
    <t>CONNETQUOT RIVER NEAR OAKDALE NY</t>
  </si>
  <si>
    <t>CHAMPLIN CREEK AT ISLIP NY</t>
  </si>
  <si>
    <t>PENATAQUIT CREEK AT BAY SHORE NY</t>
  </si>
  <si>
    <t>SAMPAWAMS CREEK AT BABYLON NY</t>
  </si>
  <si>
    <t>CARLLS RIVER AT BABYLON NY</t>
  </si>
  <si>
    <t>SANTAPOGUE CREEK AT LINDENHURST NY</t>
  </si>
  <si>
    <t>MASSAPEQUA CREEK AT MASSAPEQUA NY</t>
  </si>
  <si>
    <t>BELLMORE CREEK AT BELLMORE NY</t>
  </si>
  <si>
    <t>EAST MEADOW BROOK AT FREEPORT NY</t>
  </si>
  <si>
    <t>PINES BROOK AT MALVERNE NY</t>
  </si>
  <si>
    <t>VALLEY STREAM AT VALLEY STREAM NY</t>
  </si>
  <si>
    <t>CONSELYEAS POND TRIBUTARY AT ROSEDALE NY</t>
  </si>
  <si>
    <t>Regional regression equations</t>
  </si>
  <si>
    <t>Urban</t>
  </si>
  <si>
    <t>Regulated</t>
  </si>
  <si>
    <t>SWAMP RIVER NEAR DOVER PLAINS NY</t>
  </si>
  <si>
    <t>TENMILE RIVER NEAR DOVER PLAINS NY</t>
  </si>
  <si>
    <t>OPALESENT RIVER NEAR TAHAWUS NY</t>
  </si>
  <si>
    <t>CEDAR RIVER NEAR INDIAN LAKE NY</t>
  </si>
  <si>
    <t>NORTH CREEK AT NORTH CREEK NY</t>
  </si>
  <si>
    <t>SCHROON RIVER AT SEVERANCE NY</t>
  </si>
  <si>
    <t>TROUT BROOK AT OLMSTEDVILLE NY</t>
  </si>
  <si>
    <t>SCHROON RIVER AT WARRENSBURG NY</t>
  </si>
  <si>
    <t>HUDSON RIVER AT THURMAN NY</t>
  </si>
  <si>
    <t>STONY CREEK NEAR STONY CREEK NY</t>
  </si>
  <si>
    <t>SACANDAGA RIVER AT WELLS NY</t>
  </si>
  <si>
    <t>WEST BRANCH SACANDAGA R NR WELLS NY</t>
  </si>
  <si>
    <t>WEST STONY CREEK NEAR NORTHVILLE NY</t>
  </si>
  <si>
    <t>EAST STONY CREEK NEAR NORTHVILLE NY</t>
  </si>
  <si>
    <t>SACANDAGA RIVER AT NORTHVILLE NY</t>
  </si>
  <si>
    <t>KENNYETTO CREEK NEAR BROADALBIN NY</t>
  </si>
  <si>
    <t>SKINNER CREEK AT VAIL MILLS NY</t>
  </si>
  <si>
    <t>SHAEFFERS BROOK NEAR LAKE LUZERNE NY</t>
  </si>
  <si>
    <t>HUDSON RIVER AT CORINTH NY</t>
  </si>
  <si>
    <t>01329000</t>
  </si>
  <si>
    <t>BATTEN KILL AT ARLINGTON VT</t>
  </si>
  <si>
    <t>GORDAN CREEK AT BALLSTON SPA NY</t>
  </si>
  <si>
    <t>SUCKER BK AT BURGOYNE NR QUAKER SPRINGS NY</t>
  </si>
  <si>
    <t>KROMA KILL AT QUAKER SPRINGS NY</t>
  </si>
  <si>
    <t>SCHUYLER CREEK NEAR STILLWATER NY</t>
  </si>
  <si>
    <t>01332000</t>
  </si>
  <si>
    <t>NORTH BRANCH HOOSIC RIVER AT NORTH ADAMS MA</t>
  </si>
  <si>
    <t>01332500</t>
  </si>
  <si>
    <t>HOOSIC RIVER NEAR WILLIAMSTOWN MA</t>
  </si>
  <si>
    <t>01333000</t>
  </si>
  <si>
    <t>GREEN RIVER AT WILLIAMSTOWN MA</t>
  </si>
  <si>
    <t>LITTLE HOOSIC RIVER DS OF KRONK BK AT CHERRYPLAIN NY</t>
  </si>
  <si>
    <t>COWDRY HOLLOW AT BERLIN NY</t>
  </si>
  <si>
    <t>WOODS BROOK NEAR HOOSIC FALLS NY</t>
  </si>
  <si>
    <t>WOODS BROOK AT HOOSIC FALLS NY</t>
  </si>
  <si>
    <t>01334000</t>
  </si>
  <si>
    <t>WALLOOMSAC RIVER NEAR NORTH BENNINGTON VT</t>
  </si>
  <si>
    <t>CASE BK NR EAGLE BRIDGE NY</t>
  </si>
  <si>
    <t>CAMBRIDGE CREEK AT CAMBRIDGE NY</t>
  </si>
  <si>
    <t>OWL KILL AT EAGLE BRIDGE NY</t>
  </si>
  <si>
    <t>HOOSIC RIVER AT BUSKIRK NY</t>
  </si>
  <si>
    <t>HOOSIC RIVER AT DAMAT SCHAGHTICOKE NY</t>
  </si>
  <si>
    <t>MCDONALD CREEK NEARNEWTOWN NY</t>
  </si>
  <si>
    <t>HUDSON RIVER TRIBUTARY NO.33 NEAR MELROSE NY</t>
  </si>
  <si>
    <t>MOHAWK RIVER AT HILLSIDE NY</t>
  </si>
  <si>
    <t>MOHAWK RIVER NORTHWEST OF NORTH WESTERN NY</t>
  </si>
  <si>
    <t>BIG BROOK NO.2 NEARNORTH WESTERN NY</t>
  </si>
  <si>
    <t>MOHAWK R AT RIDGE MILLS NR ROME NY</t>
  </si>
  <si>
    <t>MOHAWK RIVER AT ROME NY</t>
  </si>
  <si>
    <t>SIXMILE CREEK NEAR ROME NY</t>
  </si>
  <si>
    <t>NINEMILE CREEK AT STITTVILLE NY</t>
  </si>
  <si>
    <t>ORISKANY CR AT COLEMANS MILLS NY</t>
  </si>
  <si>
    <t>ORISKANY CR AT STATE DAM AT ORISKANY NY</t>
  </si>
  <si>
    <t>SAUQUOIT CREEK AT NEW HARTFORD NY</t>
  </si>
  <si>
    <t>SAUQUOIT CR AT NEW YORK MILLS NY</t>
  </si>
  <si>
    <t>NAIL CREEK BELOW ONEIDA STREET AT UTICA NY</t>
  </si>
  <si>
    <t>GRIDLEY CREEK AT MAYNARD NY</t>
  </si>
  <si>
    <t>MOHAWK RIVER AT UTICA NY</t>
  </si>
  <si>
    <t>REALL CREEK NEAR UTICA NY</t>
  </si>
  <si>
    <t>JOHNSTON BROOK NEAR UTICA NY</t>
  </si>
  <si>
    <t>REALL CREEK AT DEERFIELD NY</t>
  </si>
  <si>
    <t>REALL CREEK AT MOUTH AT UTICA NY</t>
  </si>
  <si>
    <t>SYLVAN GLEN CR NR NEW HARTFORD NY</t>
  </si>
  <si>
    <t>STARCH FACTORY CREEK NEAR NEW HARTFORD NY</t>
  </si>
  <si>
    <t>FERGUSON CREEK NEAR UTICA NY</t>
  </si>
  <si>
    <t>STERLING CREEK NEAR EAST SCHUYLER NY</t>
  </si>
  <si>
    <t>MOYER CREEK AT FRANKFORT NY</t>
  </si>
  <si>
    <t>MCGOWAN CREEK NEAR ILION NY</t>
  </si>
  <si>
    <t>TORY CREEK AT MOHAWK NY</t>
  </si>
  <si>
    <t>MILLER CREEK AT MOHAWK NY</t>
  </si>
  <si>
    <t>FULMER CREEK NEAR MOHAWK NY</t>
  </si>
  <si>
    <t>WEST CANADA CREEK NEAR HINCKLEY NY</t>
  </si>
  <si>
    <t>WEST CANADA CREEK NEAR TRENTON FALLS NY</t>
  </si>
  <si>
    <t>CINCINNATI CREEK AT BARNEVELD STATION NY</t>
  </si>
  <si>
    <t>WEST CANADA CREEK AT POLAND NY</t>
  </si>
  <si>
    <t>WEST CANADA CREEK AT NEWPORT NY</t>
  </si>
  <si>
    <t>WEST CANADA CREEK AT MIDDLEVILLE NY</t>
  </si>
  <si>
    <t>MOHAWK RIVER AT LITTLE FALLS NY</t>
  </si>
  <si>
    <t>EAST CANADA CREEK AT DOLGEVILLE NY</t>
  </si>
  <si>
    <t>CAROGA CREEK AT DAM AT CAROGA NY</t>
  </si>
  <si>
    <t>OTSQUAGO CREEK NEAR STARKVILLE NY</t>
  </si>
  <si>
    <t>MOHAWK RIVER TRIB NO. 2 AT CANAJOHARIE NY</t>
  </si>
  <si>
    <t>BRIMSTONE CREEK NEAR AMES NY</t>
  </si>
  <si>
    <t>FLAT CREEK AT SPRAKERS NY</t>
  </si>
  <si>
    <t>VAN WIE CREEK NEAR RANDALL NY</t>
  </si>
  <si>
    <t>HALE CREEK AT JOHNSTOWN NY</t>
  </si>
  <si>
    <t>CAYADUTTA CREEK NR JOHNSTOWN NY</t>
  </si>
  <si>
    <t>CAYADUTTA CREEK TRIB NO. 1 NEAR JOHNSTOWN NY</t>
  </si>
  <si>
    <t>BROADWAY CREEK AT FONDA NY</t>
  </si>
  <si>
    <t>SUGARLOAF BROOK SOUTH OF TANNERSVILLE NY</t>
  </si>
  <si>
    <t>SCHOHARIE CREEK AT HUNTER NY</t>
  </si>
  <si>
    <t>SCHOHARIE CR AT MOSQUITO PT NR PRATTSVILLE NY</t>
  </si>
  <si>
    <t>BATAVIA KILL NEAR MAPLECREST NY</t>
  </si>
  <si>
    <t>NAUVO STREAM AT WINDHAM NY</t>
  </si>
  <si>
    <t>MAD BROOK NEAR WINDHAM NY</t>
  </si>
  <si>
    <t>BATAVIA KILL AT ASHLAND NY</t>
  </si>
  <si>
    <t>BEAR KILL AT GRAND GORGE NY</t>
  </si>
  <si>
    <t>TOAD HOLLOW BROOK NEAR GRAND GORGE NY</t>
  </si>
  <si>
    <t>BEAR KILL TRIB NO. 1 NEAR CONESVILLE NY</t>
  </si>
  <si>
    <t>WEST KILL AT NORTH BLENHEIM NY</t>
  </si>
  <si>
    <t>KEYSER KILL AT BREAKABEEN NY</t>
  </si>
  <si>
    <t>LITTLE SCHOHARIE CREEK AT MIDDLEBURGH NY</t>
  </si>
  <si>
    <t>SWITZ KILL NEAR BERNE NY</t>
  </si>
  <si>
    <t>FOX CREEK NEAR WEST BERNE NY</t>
  </si>
  <si>
    <t>FOX CREEK NEAR SCHOHARIE NY</t>
  </si>
  <si>
    <t>WEST CREEK ABOVE WARNERSVILLE NY</t>
  </si>
  <si>
    <t>COBLESKILL CREEK AT COBLESKILL NY</t>
  </si>
  <si>
    <t>SCHOHARIE CREEK ABOVE ESPERANCE NY</t>
  </si>
  <si>
    <t>SCHOHARIE CR TRIB NO. 2 AT EATON CORNERS NY</t>
  </si>
  <si>
    <t>SCHOHARIE CREEK NEAR FORT HUNTER NY</t>
  </si>
  <si>
    <t>MOCCASIN KILL NEAR ROTTERDAM JUNCTION NY</t>
  </si>
  <si>
    <t>POENTIC KILL AT WEST HILL NR SCHENECTADY NY</t>
  </si>
  <si>
    <t>ALPLAUS KILL NEAR CHARLTON NY</t>
  </si>
  <si>
    <t>POESTEN KILL NEAR EAST POESTENKILL NY</t>
  </si>
  <si>
    <t>POESTEN KILL AT EAST POESTENKILL NY</t>
  </si>
  <si>
    <t>POESTEN KILL NEAR EAGLE MILLS NY</t>
  </si>
  <si>
    <t>MILL CREEK NR EAST GREENBUSH NY</t>
  </si>
  <si>
    <t>BONNY BROOK AT KELLEYS NEAR SCHENECTADY NY</t>
  </si>
  <si>
    <t>NORMANS KILL AT KARLSFELD NY</t>
  </si>
  <si>
    <t>VLOMAN KILL AT BETHLEHEM CHURCH NY</t>
  </si>
  <si>
    <t>VLOMAN KILL AT CEDAR HILL NEAR SELKIRK NY</t>
  </si>
  <si>
    <t>MOORDENER KILL AT BROOKVIEW NY</t>
  </si>
  <si>
    <t>ONESQUETHAW CREEK NEAR CLARKSVILLE NY</t>
  </si>
  <si>
    <t>ONESQUETHAW CREEK NEAR SOUTH BETHLEHEM NY</t>
  </si>
  <si>
    <t>COEYMANS C NR SOUTH BETHLEHEM NY</t>
  </si>
  <si>
    <t>COEYMANS CR NR SELKIRK NY</t>
  </si>
  <si>
    <t>SILVER CREEK AT DORMANSVILLE NY</t>
  </si>
  <si>
    <t>WEST BROOK AT STEPHENTOWN NY</t>
  </si>
  <si>
    <t>WYOMANOCK CREEK AT LEBANON SPRINGS NY</t>
  </si>
  <si>
    <t>KINDERHOOK CREEK AT EAST NASSAU NY</t>
  </si>
  <si>
    <t>KINDERHOOK CREEK NEAR BRAINARD NY</t>
  </si>
  <si>
    <t>KINDERHOOK CREEK AT STUYVESANT FALLS NY</t>
  </si>
  <si>
    <t>AGAWAMUCK CREEK AT HARLEMVILLE NY</t>
  </si>
  <si>
    <t>TAGHKANIC CREEK NEAR CLAVERACK NY</t>
  </si>
  <si>
    <t>CATSKILL CREEK AT PRESTON HOLLOW NY</t>
  </si>
  <si>
    <t>DURHAM KILL AT OAK HILL NY</t>
  </si>
  <si>
    <t>EIGHTMILE CREEK AT MEDUSA NY</t>
  </si>
  <si>
    <t>CATSKILL CREEK AT EAST DURHAM NY</t>
  </si>
  <si>
    <t>BASIC CREEK AT FREEHOLD NY</t>
  </si>
  <si>
    <t>CATSKILL CREEK AT WOODSTOCK DAM NEAR CAIRO NY</t>
  </si>
  <si>
    <t>CATSKILL CREEK AT SOUTH CAIRO NY</t>
  </si>
  <si>
    <t>POTIC CREEK AT EARLTON NY</t>
  </si>
  <si>
    <t>POTIC CREEK NEAR SOUTH CAIRO NY</t>
  </si>
  <si>
    <t>KAATERSKILL CREEK AT PALENVILLE NY</t>
  </si>
  <si>
    <t>BASHBISH BROOK AT COPAKE FALLS NY</t>
  </si>
  <si>
    <t>ESOPUS CREEK ABOVE SHANDAKEN NY</t>
  </si>
  <si>
    <t>WOODLAND CREEK NEAR PHOENICIA NY</t>
  </si>
  <si>
    <t>01362300</t>
  </si>
  <si>
    <t>WOODLAND CREEK AT PHOENICIA NY</t>
  </si>
  <si>
    <t>STONY CLOVE CREEK AT CHICHESTER NY</t>
  </si>
  <si>
    <t>STONY CLOVE CR AT CHICHESTER NR PHOENICIA NY</t>
  </si>
  <si>
    <t>01362380</t>
  </si>
  <si>
    <t>STONY CLOVE CREEK NEAR PHOENICIA NY</t>
  </si>
  <si>
    <t>STONY CLOVE CREEK AT PHOENICIA NY</t>
  </si>
  <si>
    <t>BEAVER KILL AT WILLOW NY</t>
  </si>
  <si>
    <t>BEAVER KILL NEAR WILLOW NY</t>
  </si>
  <si>
    <t>BEAVER KILL NEAR MOUNT TREMPER NY</t>
  </si>
  <si>
    <t>BUSH KILL AT WEST SHOKAN NY</t>
  </si>
  <si>
    <t>MALTBY HOLLOW BROOK NEAR WEST SHOKAN NY</t>
  </si>
  <si>
    <t>ESOPUS CREEK NEAR OLIVEBRIDGE NY</t>
  </si>
  <si>
    <t>ESOPUS CREEK NEAR STONE RIDGE NY</t>
  </si>
  <si>
    <t>ESOPUS CREEK AT KINGSTON NY</t>
  </si>
  <si>
    <t>SAW KILL AT SHADY NY</t>
  </si>
  <si>
    <t>SAW KILL NEAR BEARSVILLE NY</t>
  </si>
  <si>
    <t>SAW KILL NEAR SAWKILL NY</t>
  </si>
  <si>
    <t>PLATTEKILL CREEK AT MOUNT MARION NY</t>
  </si>
  <si>
    <t>SAW KILL AT RED HOOK NY</t>
  </si>
  <si>
    <t>SUNDOWN CREEK AT SUNDOWN NY</t>
  </si>
  <si>
    <t>CHESTNUT CR ABOVE RED BROOK AT GRAHAMSVILLE NY</t>
  </si>
  <si>
    <t>RED BROOK AT GRAHAMSVILLE NY</t>
  </si>
  <si>
    <t>SANDBURG CREEK AT SPRING GLEN NY</t>
  </si>
  <si>
    <t>LEUREN KILL NEAR ELLENVILLE NY</t>
  </si>
  <si>
    <t>LEUREN KILL AT ELLENVILLE NY</t>
  </si>
  <si>
    <t>BOTSFORD BROOK AT ULSTER HEIGHTS NY</t>
  </si>
  <si>
    <t>WEST BRANCH BEER KILL NEAR ELLENVILLE NY</t>
  </si>
  <si>
    <t>BEER KILL AT ELLENVILLE NY</t>
  </si>
  <si>
    <t>FANTINE KILL AT ELLENVILLE NY</t>
  </si>
  <si>
    <t>ROCHESTER CREEK NEAR ACCORD NY</t>
  </si>
  <si>
    <t>STONY KILL NEAR GRANITE NY</t>
  </si>
  <si>
    <t>NORTH PETERS KILL NEAR ACCORD NY</t>
  </si>
  <si>
    <t>COXING KILL NEAR HIGH FALLS NY</t>
  </si>
  <si>
    <t>WALLKILL RIVER NEAR PINE ISLAND NY</t>
  </si>
  <si>
    <t>INDIGOT CREEK TRIBUTARY NEAR MOUNT HOPE NY</t>
  </si>
  <si>
    <t>LONG HOUSE CREEK AT BELLVALE NY</t>
  </si>
  <si>
    <t>01369810</t>
  </si>
  <si>
    <t>WALKILL R .9MI ABV PELLETS ISL NR MIDDLETOWN NY</t>
  </si>
  <si>
    <t>01369820</t>
  </si>
  <si>
    <t>01369992</t>
  </si>
  <si>
    <t>01369995</t>
  </si>
  <si>
    <t>WALKILL RIVER AT DENTON NY</t>
  </si>
  <si>
    <t>MONHAGEN BROOK ABOVE MIDDLETOWNNY</t>
  </si>
  <si>
    <t>CRYSTAL BROOK NEAR MIDDLETOWN NY</t>
  </si>
  <si>
    <t>DWAAR KILL NEAR SEARSVILLE NY</t>
  </si>
  <si>
    <t>LITTLE SHAWANGUNK KILL NEAR WINTERTON NY</t>
  </si>
  <si>
    <t>SHAWANGUNK KILL AT WINTERTON NY</t>
  </si>
  <si>
    <t>VERKEERDER KILL AT ULSTERVILLE NY</t>
  </si>
  <si>
    <t>PAKANASINK CREEK NEAR BULLVILLE NY</t>
  </si>
  <si>
    <t>DWAAR KILL AT DWAARKILL NY</t>
  </si>
  <si>
    <t>WALLKILL RIVER AT NEW PALTZ NY</t>
  </si>
  <si>
    <t>WALLKILL RIVER NEAR ROSENDALE NY</t>
  </si>
  <si>
    <t>LANDSMAN KILL AT RHINEBECK NY</t>
  </si>
  <si>
    <t>LANDSMAN KILL NEAR RHINECLIFF NY</t>
  </si>
  <si>
    <t>FALL KILL AT POUGHKEEPSIE NY</t>
  </si>
  <si>
    <t>EAST BRANCH WAPPINGER CR NEAR CLINTON CORNERS NY</t>
  </si>
  <si>
    <t>GREAT SPRING CREEK AT PLEASANT VALLEY NY</t>
  </si>
  <si>
    <t>QUASSAICK CREEK AT NEWBURGH NY</t>
  </si>
  <si>
    <t>WHORTLEKILL CREEK AT HOPEWELL JUNCTION NY</t>
  </si>
  <si>
    <t>SPROUT CREEK NEAR FISHKILL PLAINS NY</t>
  </si>
  <si>
    <t>CLOVE CR NR NORTH HIGHLAND NY</t>
  </si>
  <si>
    <t>SEELY BROOK NEAR CHESTER NY</t>
  </si>
  <si>
    <t>WOODBURY CREEK NEAR MOUNTAINVILLE NY</t>
  </si>
  <si>
    <t>MOODNA CREEK AT FIRTHCLIFFE NY</t>
  </si>
  <si>
    <t>QUEENSBORO BROOK NEAR FORT MONTGOMERY NY</t>
  </si>
  <si>
    <t>PEEKSKILL HOLLOW CR NORTH OF PEEKSKILL NY</t>
  </si>
  <si>
    <t>LAKE TIORATI BROOK AT CEDAR FLATS NY</t>
  </si>
  <si>
    <t>CEDAR POND BROOK NEAR STONY POINTNY</t>
  </si>
  <si>
    <t>MINISCEONGO CREEK AT THIELLS NY</t>
  </si>
  <si>
    <t>EAST BRANCH CROTON RIVER AT PATTERSON NY</t>
  </si>
  <si>
    <t>HAVILAND HOLLOW BROOK NEAR PUTNAM LAKE NY</t>
  </si>
  <si>
    <t>EAST BRANCH CROTON RIVER NEAR BREWSTER NY</t>
  </si>
  <si>
    <t>LAKE CARMEL INLET AT KENT CORNERS NY</t>
  </si>
  <si>
    <t>STONE HILL RIVER AT KATONAH NY</t>
  </si>
  <si>
    <t>KISCO R AT BRDG ON CROSS RIVER RD NR MT KISCO NY</t>
  </si>
  <si>
    <t>RAMAPO RIVER NEAR TUXEDO PARK NY</t>
  </si>
  <si>
    <t>RAMAPO RIVER AT HILLBURN NY</t>
  </si>
  <si>
    <t>01387500</t>
  </si>
  <si>
    <t>RAMAPO RIVER NEAR MAHWAH NJ</t>
  </si>
  <si>
    <t>BATAVIA KILL AT KELLY CORNERS NY</t>
  </si>
  <si>
    <t>DRY BROOK SOUTHEAST OF ARKVILLA NY</t>
  </si>
  <si>
    <t>DRY BROOK NEAR ARKVILLE NY</t>
  </si>
  <si>
    <t>RED KILL AT COVESVILLE NY</t>
  </si>
  <si>
    <t>BUSH KILL AT ARKVILLE NY</t>
  </si>
  <si>
    <t>BULL RUN AT MARGARETVILLE NY</t>
  </si>
  <si>
    <t>PLATTE KILL NEAR DUNRAVEN NY</t>
  </si>
  <si>
    <t>BRYANTS BROOK NEAR DUNRAVEN NY</t>
  </si>
  <si>
    <t>TREMPER KILL SOUTH OF ANDES NY</t>
  </si>
  <si>
    <t>FALL CLOVE KILL NEAR PEPACTON NY</t>
  </si>
  <si>
    <t>COLES CLOVE KILL NEAR PEPACTON NY</t>
  </si>
  <si>
    <t>DOWNS BROOK ABOVE DOWNSVILLE NY</t>
  </si>
  <si>
    <t>WILSON HOLLOW BROOK AT DOWNSVILLE NY</t>
  </si>
  <si>
    <t>MONGAUP CREEK AT DEBRUCE NY</t>
  </si>
  <si>
    <t>WILLOWEMOC CREEK AT DEBRUCE NY</t>
  </si>
  <si>
    <t>TROUT BROOK ABOVE PEAKVILLE NY</t>
  </si>
  <si>
    <t>FISH CREEK AT FISHS EDDY NY</t>
  </si>
  <si>
    <t>EAST BRANCH DELAWARE RIVER AT HANCOCK NY</t>
  </si>
  <si>
    <t>TOWN BROOK TRIBUTARY SOUTHEAST OF HOBART NY</t>
  </si>
  <si>
    <t>WRIGHT BROOK TRIBUTARY NEAR BLOOMVILLE NY</t>
  </si>
  <si>
    <t>WRIGHT BROOK AT BLOOMVILLE NY</t>
  </si>
  <si>
    <t>WEST BRANCH DELAWARE RIVER TRIB NR BLOOMVILLE NY</t>
  </si>
  <si>
    <t>STEELE BROOK NEAR DELHI NY</t>
  </si>
  <si>
    <t>COULTER BROOK NEAR BOVINA CENTER NY</t>
  </si>
  <si>
    <t>BRUSH BROOK TRIBUTARY NEAR BOVINA CENTER NY</t>
  </si>
  <si>
    <t>BRUSH BROOK AT BOVINA CENTER NY</t>
  </si>
  <si>
    <t>MILLER CREEK AT BOVINA CENTER NY</t>
  </si>
  <si>
    <t>PEAKS BK NR DELHI NY</t>
  </si>
  <si>
    <t>W B DELAWARE R NR HAMDEN NY</t>
  </si>
  <si>
    <t>WOLF CREEK AT MUNDALE NY</t>
  </si>
  <si>
    <t>EAST BROOK NORTHEAST OF WALTON NY</t>
  </si>
  <si>
    <t>KERRS CREEK NEAR WALTON NY</t>
  </si>
  <si>
    <t>WEST BRANCH DELAWARE RIVER AT BEERSTON NY</t>
  </si>
  <si>
    <t>SHERRUCK BROOK TRIBUTARY NEAR TROUT CREEK NY</t>
  </si>
  <si>
    <t>BUTLER BROOK TRIBUTARY AT DEPOSIT NY</t>
  </si>
  <si>
    <t>BUTLER BROOK TRIB AT COUNTY LINE AT DEPOSIT NY</t>
  </si>
  <si>
    <t>BONE CREEK NEAR DEPOSIT NY</t>
  </si>
  <si>
    <t>WEST BRANCH DELAWARE RIVER AT HANCOCK NY</t>
  </si>
  <si>
    <t>HUMPHRIES BROOK AT LORDVILLE NY</t>
  </si>
  <si>
    <t>PEA BROOK AT LONG EDDY NY</t>
  </si>
  <si>
    <t>HOOLIHAN BROOK AT LONG EDDY NY</t>
  </si>
  <si>
    <t>BASKET CREEK NEAR LONG EDDY NY</t>
  </si>
  <si>
    <t>HANKINS CREEK AT FREMONT CENTER NY</t>
  </si>
  <si>
    <t>DELAWARE R NR CALLICOON NY</t>
  </si>
  <si>
    <t>DELAWARE RIVER TRIB NO.3 AT CALLICOON NY</t>
  </si>
  <si>
    <t>EAST BRANCH CALLICOON CREEK NR YOUNGSVILLE</t>
  </si>
  <si>
    <t>PANTHER ROCK BROOK NEAR YOUNGSVILLE NY</t>
  </si>
  <si>
    <t>BRISCOE LAKE OUTLET NEAR JEFFERSONVILLE</t>
  </si>
  <si>
    <t>EAST BRANCH CALLICOON CREEK AT JEFFERSONVILLE</t>
  </si>
  <si>
    <t>EAST BRANCH CALLICOON CREEK NR KENOZA LAKE</t>
  </si>
  <si>
    <t>JAKETOWN CREEK AT KENOZA LAKE NY</t>
  </si>
  <si>
    <t>EAST BRANCH CALLICOON CREEK NR HORTONVILLE</t>
  </si>
  <si>
    <t>THE GULF NEAR CALLICOON CENTER NY</t>
  </si>
  <si>
    <t>N BR CALLICOON CR TRIBUTARY NEAR CALLICOON CTR NY</t>
  </si>
  <si>
    <t>N BR CALLICOON CR NEAR NORTH BRANCH NY</t>
  </si>
  <si>
    <t>N BRANCH CALLICOON CREEK AT NORTH BRANCH NY</t>
  </si>
  <si>
    <t>BUCK BROOK NEAR NORTH BRANCH NY</t>
  </si>
  <si>
    <t>BUCK BROOK AT NORTH BRANCH NY</t>
  </si>
  <si>
    <t>MILL BROOK NEAR GLEN SPEY NY</t>
  </si>
  <si>
    <t>MONGAUP BROOK AT LIBERTY NY</t>
  </si>
  <si>
    <t>MIDDLE MONGAUP R (7MI ABV MOUTH) AT LIBERTY NY</t>
  </si>
  <si>
    <t>MONGAUP RIVER NEAR RIO NY</t>
  </si>
  <si>
    <t>SHINGLE KILL NEAR SPARROW BUSH NY</t>
  </si>
  <si>
    <t>EAST BRANCH NEVERSINK RIVER EAST OF LADLETON NY</t>
  </si>
  <si>
    <t>SHELTER CREEK BELOW DRY CREEK NR FROST VALLEY NY</t>
  </si>
  <si>
    <t>HIGH FALLS BROOK AT FROST VALLEY NY</t>
  </si>
  <si>
    <t>WEST BR NEVERSINK RIVER NR CLARYVILLE NY</t>
  </si>
  <si>
    <t>NEVERSINK RIVER AT CLARYVILLE NY</t>
  </si>
  <si>
    <t>NEVERSINK R TR TO TR 3 NR LOCH SHELDRAKE NY</t>
  </si>
  <si>
    <t>NEVERSINK RIVER TRIBUTARY NR OAKLAND VALLEY NY</t>
  </si>
  <si>
    <t>NEVERSINK RIVER TRIB NO.2 NEAR OAKLAND VALLEY NY</t>
  </si>
  <si>
    <t>GUMAER BROOK NEAR WURTSBORO NY</t>
  </si>
  <si>
    <t>BASHER KILL TRIBUTARY NR WESTBROOKVILLE NY</t>
  </si>
  <si>
    <t>PINE KILL NEAR WESTBROOKVILLE NY</t>
  </si>
  <si>
    <t>BASHER KILL AT WESTBROOKVILLE NY</t>
  </si>
  <si>
    <t>CLOVE BROOK AT PORT JERVIS NY</t>
  </si>
  <si>
    <t>01438500</t>
  </si>
  <si>
    <t>DELAWARE RIVER AT MONTAGUE NJ</t>
  </si>
  <si>
    <t>OCQUIONIS CREEK AT RICHFIELD SPRINGS NY</t>
  </si>
  <si>
    <t>HYDER C NR RICHFIELD SPRINGS NY</t>
  </si>
  <si>
    <t>HERKIMER CR AT SCHUYLER LAKE NY</t>
  </si>
  <si>
    <t>SUSQUEHANNA R TR NR MILFORD NY</t>
  </si>
  <si>
    <t>CHERRY VALLEY CREEK AT WESTVILLE NY</t>
  </si>
  <si>
    <t>SUSQUEHANNA RIVER (MAIN STREE) AT ONEONTA NY</t>
  </si>
  <si>
    <t>SUSQUEHANNA RIVER SOUTHWEST OF ONEONTA NY</t>
  </si>
  <si>
    <t>FLAX ISLAND C NR OTEGO N Y</t>
  </si>
  <si>
    <t>EB HANDSOME BK AT FRANKLIN N Y</t>
  </si>
  <si>
    <t>OULEOUT CREEK TRIBUTARY AT EASTSIDNEY NY</t>
  </si>
  <si>
    <t>MARTIN BROOK NEAR UNADILLA NY</t>
  </si>
  <si>
    <t>WILLOW BROOK AT SIDNEY CENTER NY</t>
  </si>
  <si>
    <t>DEPOT CREEK AT SIDNEY CENTER NY</t>
  </si>
  <si>
    <t>CARRS CREEK AT SIDNEY CENTER NY</t>
  </si>
  <si>
    <t>GALLEY BROOK AT SIDNEY CENTER NY</t>
  </si>
  <si>
    <t>CARRS CREEK AT MOUTH AT UNADILLA NY</t>
  </si>
  <si>
    <t>CRUMB BROOK NEAR LEONARDSVILLE NY</t>
  </si>
  <si>
    <t>MILL CREEK ABOVE EDMESTON NY</t>
  </si>
  <si>
    <t>TUSCARORA CREEK TRIBUTARY NEAR EAST WINDSOR NY</t>
  </si>
  <si>
    <t>TUSCARORA CREEK TRIB NO. 2 AT DAMASCUS NY</t>
  </si>
  <si>
    <t>PARK CREEK NEAR BINGHAMTON NY</t>
  </si>
  <si>
    <t>SUSQUEHANNA RIVER AT BINGHAMTON NY</t>
  </si>
  <si>
    <t>MILL CREEK AT NORTHBROOKFIELD NY</t>
  </si>
  <si>
    <t>MAD BROOK AT SHERBURNE NY</t>
  </si>
  <si>
    <t>COLD BK AT NORTH NORWICH NY</t>
  </si>
  <si>
    <t>FLY MEADOW CREEK TRIBUTARY AT PRESTON NY</t>
  </si>
  <si>
    <t>CLARK CREEK AT OXFORD NY</t>
  </si>
  <si>
    <t>RED BROOK AT SMITHVILLE FLATSNY</t>
  </si>
  <si>
    <t>RED BK AT SMITHVILLE FLATS N Y</t>
  </si>
  <si>
    <t>MULLER GULF CR NR CUYLER NY</t>
  </si>
  <si>
    <t>FACTORY BROOK AT HOMER NY</t>
  </si>
  <si>
    <t>WEST BRANCH TIOUGHNIOGA RIVER AT CORTLAND NY</t>
  </si>
  <si>
    <t>SMITH BROOK AT MCGRAW NY</t>
  </si>
  <si>
    <t>MOSQUITO CREEK NEARMCGRAW NY</t>
  </si>
  <si>
    <t>TROUT BROOK NEAR BLODGETT MILLS NY</t>
  </si>
  <si>
    <t>GRIDLEY CREEK ABOVE EAST VIRGIL NY</t>
  </si>
  <si>
    <t>HUNTS CREEK AT MARATHON NY</t>
  </si>
  <si>
    <t>DUDLEY CREEK AT LISLE NY</t>
  </si>
  <si>
    <t>OTSELIC CREEK AT GEORGETOWN NY</t>
  </si>
  <si>
    <t>MERRILL CREEK AT UPPER LISLE NY</t>
  </si>
  <si>
    <t>TICKNOR BROOK NEAR WHITNEY POINT NY</t>
  </si>
  <si>
    <t>PAGE BK TR NR PAGE BROOK NY</t>
  </si>
  <si>
    <t>GLEN CASTLE CREEK NEAR GLEN CASTLENY</t>
  </si>
  <si>
    <t>CASTLE CREEK AT HINMAN CORNERS NY</t>
  </si>
  <si>
    <t>PHELPS CREEK AT PORT DICKINSON NY</t>
  </si>
  <si>
    <t>CHENANGO RIVER AT BINGHAMTON NY</t>
  </si>
  <si>
    <t>LITTLE CHOCONUT CREEK AT CHOCONUTCENTER NY</t>
  </si>
  <si>
    <t>LITTLE CHOCONUT CREEK TRIB NEAR CHOCONUT CENTER</t>
  </si>
  <si>
    <t>LITTLE CHOCONUT CREEK AT STELLA NY</t>
  </si>
  <si>
    <t>LITTLE CHOCONUT CREEK AT JOHNSON CITY NY</t>
  </si>
  <si>
    <t>PATTERSON CREEK AT ENDWELL NY</t>
  </si>
  <si>
    <t>CHOCONUT CREEK AT VESTAL NY</t>
  </si>
  <si>
    <t>EAST BRANCH NANTICOKE CREEK NR NANTICOKE NY</t>
  </si>
  <si>
    <t>NANTICOKE CREEK TRIBUTARY AT MAINE NY</t>
  </si>
  <si>
    <t>BRADLEY CREEK NEAR UNION CENTER NY</t>
  </si>
  <si>
    <t>PUMPELLY CR AT OWEGO NY</t>
  </si>
  <si>
    <t>WEST BRANCH OWEGO CREEK NEAR CAROLINE NY</t>
  </si>
  <si>
    <t>OWEGO CREEK NEAR FLEMINGVILLE NY</t>
  </si>
  <si>
    <t>CATATONK CREEK AT SPENCER NY</t>
  </si>
  <si>
    <t>DEAN CREEK AT SPENCER NY</t>
  </si>
  <si>
    <t>SPRING BROOK NEAR HALSEY VALLEY NY</t>
  </si>
  <si>
    <t>SUSQUEHANNA RIVER AT SMITHBORO NY</t>
  </si>
  <si>
    <t>CAYUTA CREEK NEAR ALPINE NY</t>
  </si>
  <si>
    <t>BAKER CREEK NEAR VAN ETTEN NY</t>
  </si>
  <si>
    <t>LANGFORD CREEK AT VAN ETTEN NY</t>
  </si>
  <si>
    <t>TROUPS CREEK NEAR TROUPSBURG NY</t>
  </si>
  <si>
    <t>TANNERY CREEK NEAR LINDLEY NY</t>
  </si>
  <si>
    <t>CANISTEO RIVER AT BISHOPVILLE NY</t>
  </si>
  <si>
    <t>SEELEY CREEK AT FREMONT NY</t>
  </si>
  <si>
    <t>BIG CREEK NEAR NORTH HORNELL NY</t>
  </si>
  <si>
    <t>CANISTEO RIVER AT HORNELL NY</t>
  </si>
  <si>
    <t>E BR CANACADEA CREEK AT ALFRED STATION NY</t>
  </si>
  <si>
    <t>CANACADEA CREEK AT ALFRED STATION NY</t>
  </si>
  <si>
    <t>CANACADEA CREEK AT HEAD OF ALMOND RES AT ALMOND</t>
  </si>
  <si>
    <t>MCHENRY VALLEY CREEK TRIB NO.2 NEAR ALFRED NY</t>
  </si>
  <si>
    <t>CANACADEA CR AT HORNELL NY</t>
  </si>
  <si>
    <t>CANISTEO RIVER AT CANISTEO NY</t>
  </si>
  <si>
    <t>BENNETTS CREEK TRIBUTARY AT GREENWOOD NY</t>
  </si>
  <si>
    <t>BENNETTS CREEK NEARCANISTEO NY</t>
  </si>
  <si>
    <t>PURDY CREEK NEAR CANISTEO NY</t>
  </si>
  <si>
    <t>COLONEL BILLS CREEK AT SOUTH CANISTEO NY</t>
  </si>
  <si>
    <t>STEPHENS CREEK NEARCANISTEO NY</t>
  </si>
  <si>
    <t>HELMER CREEK NEAR CAMERON MILLS NY</t>
  </si>
  <si>
    <t>TUSCARORA CR TR NR WOODHULL NY</t>
  </si>
  <si>
    <t>CANISTEO RIVER AT ERWINS NY</t>
  </si>
  <si>
    <t>MULHOLLAND CR NR ERWINS NY</t>
  </si>
  <si>
    <t>KIRKWOOD CREEK NEARKIRKWOOD NY</t>
  </si>
  <si>
    <t>KIRKWOOD CR NR ATLANTA NY</t>
  </si>
  <si>
    <t>COHOCTON RIVER NEARCOHOCTON NY</t>
  </si>
  <si>
    <t>SWITZER CREEK NEAR COHOCTON NY</t>
  </si>
  <si>
    <t>NEILS CREEK NEAR BLOOMERVILLE NY</t>
  </si>
  <si>
    <t>TENMILE CREEK NEAR AVOCA NY</t>
  </si>
  <si>
    <t>TENMILE CREEK AT AVOCA NY</t>
  </si>
  <si>
    <t>GOFF CREEK TRIBUTARY NEAR HOWARD NY</t>
  </si>
  <si>
    <t>GOFF CREEK NEAR AVOCA NY</t>
  </si>
  <si>
    <t>CAMPBELL CREEK BELOW KANONA NY</t>
  </si>
  <si>
    <t>HARRISBURG HOLLOW CREEK NEAR KANONA NY</t>
  </si>
  <si>
    <t>HARRISBURG HOLLOW CREEK ABOVE BATHNY</t>
  </si>
  <si>
    <t>STOCKING CREEK TRIB AT NORTH CAMERON NY</t>
  </si>
  <si>
    <t>COHOCTON RIVER NEARSAVONA NY</t>
  </si>
  <si>
    <t>MUD CREEK TRIBUTARY AT BRADFORD NY</t>
  </si>
  <si>
    <t>MUD CREEK TRIBUTARY NO.2 NEAR BRADFORD NY</t>
  </si>
  <si>
    <t>MEADS CREEK ABOVE MONTEREY NY</t>
  </si>
  <si>
    <t>MEADS CREEK AT EAST CAMPBELL NY</t>
  </si>
  <si>
    <t>POST CREEK AT CORNING NY</t>
  </si>
  <si>
    <t>WHISKY CREEK NEAR SOUTH CORNING NY</t>
  </si>
  <si>
    <t>BAILEY CREEK NEAR SOUTH CORNING NY</t>
  </si>
  <si>
    <t>SING SING CREEK ABOVE BIG FLATS NY</t>
  </si>
  <si>
    <t>CHEMUNG RIVER NEAR BIG FLATS NY</t>
  </si>
  <si>
    <t>CHEMUNG R UPSTRM OF WALNUT ST BRDG AT ELMIRA NY</t>
  </si>
  <si>
    <t>NEWTOWN CREEK AT BREESPORT NY</t>
  </si>
  <si>
    <t>NEWTOWN CREEK AT HORSEHEADS NY</t>
  </si>
  <si>
    <t>SOUTH CREEK AT FASSETT PA</t>
  </si>
  <si>
    <t>SEELEY CREEK NEAR ELMIRA NY</t>
  </si>
  <si>
    <t>WYNKOOP CREEK AT CHEMUNG NY</t>
  </si>
  <si>
    <t>LITTLE GENESEE CREEK AT LITTLE GENESEE NY</t>
  </si>
  <si>
    <t>DODGE CREEK .74MI ABV MOUTH AT PORTVILLE NY</t>
  </si>
  <si>
    <t>ALLEGHENY RIVER AT PORTVILLE NY</t>
  </si>
  <si>
    <t>JOHNSON CREEK NEAR FRANKLINVILLE NY</t>
  </si>
  <si>
    <t>GATES CREEK AT FRANKLINVILLE NY</t>
  </si>
  <si>
    <t>OLEAN CREEK AT OLEAN NY</t>
  </si>
  <si>
    <t>ALLEGHENY RIVER AT OLEAN NY</t>
  </si>
  <si>
    <t>FIVEMILE CREEK AT ALLEGANY NY</t>
  </si>
  <si>
    <t>NINEMILE CREEK AT VANDALIA NY</t>
  </si>
  <si>
    <t>TENMILE CREEK NEAR VANDALIA NY</t>
  </si>
  <si>
    <t>WINDFALL CREEK NEARCARROLLTON NY</t>
  </si>
  <si>
    <t>WRIGHTS CREEK AT WILLOUGHBY NY</t>
  </si>
  <si>
    <t>GREAT VALLEY CREEK TRIBUTARY NR GREAT VALLEY NY</t>
  </si>
  <si>
    <t>LITTLE VALLEY CREEK AT SALAMANCA NY</t>
  </si>
  <si>
    <t>03011500</t>
  </si>
  <si>
    <t>ALLEGHENY RIVER AT RED HOUSE NY</t>
  </si>
  <si>
    <t>SAWMILL RUN AT ONOVILLE NY</t>
  </si>
  <si>
    <t>WEST BRANCH CONEWANGO CREEK TRIB (NR HAMLET NY)</t>
  </si>
  <si>
    <t>CLEAR CREEK NEAR ELLINGTON NY</t>
  </si>
  <si>
    <t>TWENTYEIGHTH CREEK NEAR ELLINGTON NY</t>
  </si>
  <si>
    <t>INDIAN BROOK NEAR KENNEDY NY</t>
  </si>
  <si>
    <t>DRY BROOK NEAR KENNEDY NY</t>
  </si>
  <si>
    <t>MILL CREEK AT CHARLOTTE CENTERNY</t>
  </si>
  <si>
    <t>MILL CREEK AT SINCLAIRVILLE NY</t>
  </si>
  <si>
    <t>HATCH CREEK AT GERRY NY</t>
  </si>
  <si>
    <t>CASSADAGA CREEK AT ROSS MILLS NY</t>
  </si>
  <si>
    <t>FOLSON CREEK AT ROSS MILLS NY</t>
  </si>
  <si>
    <t>CONEWANGO CREEK AT FREWSBURG NY</t>
  </si>
  <si>
    <t>FREWS RUN NEAR FENTONVILLE NY</t>
  </si>
  <si>
    <t>FRENCH CREEK AT SHERMAN NY</t>
  </si>
  <si>
    <t>CHAUTAUQUA CREEK AT BARCELONA NY</t>
  </si>
  <si>
    <t>CANADAWAY CREEK NEAR GRISWOLD NY</t>
  </si>
  <si>
    <t>SILVER CREEK AT SMITH MILLS NY</t>
  </si>
  <si>
    <t>CATTARAUGUS CR NR ARCADE NY</t>
  </si>
  <si>
    <t>ELTON CREEK AT THE FORKS NY</t>
  </si>
  <si>
    <t>FRANKS CREEK NEAR RICEVILLE NY</t>
  </si>
  <si>
    <t>BUTTERMILK CREEK NEAR SPRINGVILLE NY</t>
  </si>
  <si>
    <t>SOUTH BRANCH CATTARAUGUS CR NR CATTARAUGUS NY</t>
  </si>
  <si>
    <t>SOUTH BRANCH CATTARAUGUS CR NEAR GOWANDA NY</t>
  </si>
  <si>
    <t>GRANNIS BROOK AT GOWANDA NY</t>
  </si>
  <si>
    <t>THATCHER BROOK AT GOWANDA NY</t>
  </si>
  <si>
    <t>CATTARAUGUS CREEK AT VERSAILLES NY</t>
  </si>
  <si>
    <t>CLEAR CREEK NEAR IROQUOIS NY</t>
  </si>
  <si>
    <t>MUDDY CREEK NEAR FARNHAM NY</t>
  </si>
  <si>
    <t>BIG SISTER CREEK AT EVANS CENTER NY</t>
  </si>
  <si>
    <t>S BR EIGHTEENMILE CREEK AT EDEN VALLEY NY</t>
  </si>
  <si>
    <t>SMOKE CREEK NEAR ORCHARD PARK NY</t>
  </si>
  <si>
    <t>SMOKE CREEK BELOW LACKAWANNA NY</t>
  </si>
  <si>
    <t>W BR CAZENOVIA CREEK TRIB NR EAST AURORA NY</t>
  </si>
  <si>
    <t>WEST BRANCH CAZENOVIA C NR EAST AURORA NY</t>
  </si>
  <si>
    <t>EAST BRANCH CAZENOVIA CR AT SOUTH WALES NY</t>
  </si>
  <si>
    <t>BULL CREEK NEAR MAPLETON NY</t>
  </si>
  <si>
    <t>ELLICOTT CREEK AT MILLGROVE NY</t>
  </si>
  <si>
    <t>ELLICOTT CREEK NEARBOWMANSVILLE NY</t>
  </si>
  <si>
    <t>ELLICOTT CREEK AT WILLIAMSVILLE NY</t>
  </si>
  <si>
    <t>BERGHOLTZ CREEK AT BERGHOLTZ NY</t>
  </si>
  <si>
    <t>TWELVEMILE CREEK NEAR WILSON NY</t>
  </si>
  <si>
    <t>EAST BRANCH TWELVEMILE CREEK AT WILSON NY</t>
  </si>
  <si>
    <t>E BR EIGHTEENMILE CREEK NEAR LOCKPORT NY</t>
  </si>
  <si>
    <t>JOHNSON C TR NR LYNDONVILLE NY</t>
  </si>
  <si>
    <t>OAK ORCHARD C NR ELBA NY</t>
  </si>
  <si>
    <t>OAK ORCHARD CREEK NEAR ELBA NY</t>
  </si>
  <si>
    <t>MANNING MUCKLAND CREEK NEAR BARRE CENTER NY</t>
  </si>
  <si>
    <t>OAK ORCHARD CREEK TRIBUTARY AT ELBA NY</t>
  </si>
  <si>
    <t>WEST CR NR HAMLIN NY</t>
  </si>
  <si>
    <t>SPRING MILLS CREEK AT SPRING MILLS NY</t>
  </si>
  <si>
    <t>OREBED CREEK AT STONE DAM NY</t>
  </si>
  <si>
    <t>GENESEE RIVER AT STANNARDS NY</t>
  </si>
  <si>
    <t>FULMER VALLEY CREEK NEAR HALLSPORT NY</t>
  </si>
  <si>
    <t>CHENUNDA CR (US FROM ST HGWY 19) AT STANNARDS NY</t>
  </si>
  <si>
    <t>DYKE CREEK NEAR WEST GREENWOOD NY</t>
  </si>
  <si>
    <t>QUIG HOLLOW BROOK NEAR ANDOVER NY</t>
  </si>
  <si>
    <t>DYKE CREEK NEAR ANDOVER NY</t>
  </si>
  <si>
    <t>ELM VALLEY CR (NORTH OF CSG) NR ELM VALLEY NY</t>
  </si>
  <si>
    <t>TRAPPING BROOK NEAR WELLSBURG NY</t>
  </si>
  <si>
    <t>VANDERMARK CREEK NEAR SCIO NY</t>
  </si>
  <si>
    <t>SNOWBALL HOLLOW CREEK NEAR SCIO NY</t>
  </si>
  <si>
    <t>NORTH BRANCH PHILIPS CREEK AT WITHEY NY</t>
  </si>
  <si>
    <t>PHILLIPS CREEK AT WITHEY NY</t>
  </si>
  <si>
    <t>FEATHERS CREEK NEAR BELMONT NY</t>
  </si>
  <si>
    <t>GENESEE RIVER TRIB.NO. 2 AT BELMONTNY</t>
  </si>
  <si>
    <t>S BR VAN CAMPEN CR TRIB. AT NILE NY</t>
  </si>
  <si>
    <t>VAN CAMPEN CREEK AT FRIENDSHIP NY</t>
  </si>
  <si>
    <t>VAN CAMPEN CREEK NEAR FRIENDSHIP NY</t>
  </si>
  <si>
    <t>GENESEE RIVER TRIB.(BAKER CREEK) AT BELVIDERE NY</t>
  </si>
  <si>
    <t>BLACK CREEK NEAR BIRDSALL NY</t>
  </si>
  <si>
    <t>ANGELICA CREEK AT ANGELICA NY</t>
  </si>
  <si>
    <t>ANGELICA CREEK NEAR ANGELICA NY</t>
  </si>
  <si>
    <t>BAKER CREEK NEAR ANGELICA NY</t>
  </si>
  <si>
    <t>ANGELICA CREEK AT TRANSIT BRIDGE NY</t>
  </si>
  <si>
    <t>GENESEE RIVER AT TRANSIT BRIDGE NEAR ANGELICA NY</t>
  </si>
  <si>
    <t>GENESEE R AT BELFAST NY</t>
  </si>
  <si>
    <t>SIXTOWN CREEK AT HIGGINS NY</t>
  </si>
  <si>
    <t>EAST KOY CREEK AT EAST KOY NY</t>
  </si>
  <si>
    <t>GENESEE RIVER AT MOUNT MORRIS NY</t>
  </si>
  <si>
    <t>EWART CREEK AT SWAIN NY</t>
  </si>
  <si>
    <t>CANASERAGA CREEK AT CANASERAGA NY</t>
  </si>
  <si>
    <t>SUGAR CREEK NEAR CANASERAGA NY</t>
  </si>
  <si>
    <t>STONY BROOK AT SOUTH DANSVILLE NY</t>
  </si>
  <si>
    <t>STONY BROOK AT STONY BROOK GLENNY</t>
  </si>
  <si>
    <t>STONY BROOK AT STONY BROOK STATE PARK NY</t>
  </si>
  <si>
    <t>LITTLE MILL CREEK NEAR DANSVILLE NY</t>
  </si>
  <si>
    <t>MILL CREEK AT DANSVILLE NY</t>
  </si>
  <si>
    <t>CANASERAGA CREEK AT GROVELAND NY</t>
  </si>
  <si>
    <t>BRADNER CREEK NEAR DANSVILLE NY</t>
  </si>
  <si>
    <t>KESHEQUA CREEK AT NUNDA NY</t>
  </si>
  <si>
    <t>KESHEQUA CREEK AT TUSCARORA NY</t>
  </si>
  <si>
    <t>BEARDS CREEK AT LEICESTER NY</t>
  </si>
  <si>
    <t>04228000</t>
  </si>
  <si>
    <t>CONESUS CREEK NEAR LAKEVILLE NY</t>
  </si>
  <si>
    <t>LITTLE CONESUS CREEK NEAR SOUTH LIMA NY</t>
  </si>
  <si>
    <t>LITTLE CONESUS CREEK NEAR EAST AVON NY</t>
  </si>
  <si>
    <t>SPRINGWATER CREEK AT SPRINGWATER NY</t>
  </si>
  <si>
    <t>LIMEKILN CREEK AT SPRINGWATER NY</t>
  </si>
  <si>
    <t>HONEOYE CREEK AT RUSH NY</t>
  </si>
  <si>
    <t>OATKA CREEK AT ROCK GLEN NY</t>
  </si>
  <si>
    <t>OATKA CREEK AT MARTINSVILLE NY</t>
  </si>
  <si>
    <t>STONY CREEK NEAR WARSAW NY</t>
  </si>
  <si>
    <t>OATKA CREEK AT PEARL CREEK NY</t>
  </si>
  <si>
    <t>PEARL CREEK AT PEARL CREEK NY</t>
  </si>
  <si>
    <t>OATKA CREEK NEAR PAVILION CENTER NY</t>
  </si>
  <si>
    <t>MUD CREEK NEAR LE ROY NY</t>
  </si>
  <si>
    <t>LITTLE BLACK CREEK AT ROCHESTER NY</t>
  </si>
  <si>
    <t>RED CREEK NEAR ROCHESTER NY</t>
  </si>
  <si>
    <t>04231500</t>
  </si>
  <si>
    <t>GENESEE R BELOW ERIE CANAL @ ROCHESTER NY</t>
  </si>
  <si>
    <t>SALMON CREEK AT PULTNEYVILLE NY</t>
  </si>
  <si>
    <t>SALMON CREEK NEAR SODUS NY</t>
  </si>
  <si>
    <t>CATHARINE CREEK AT MILLPORT NY</t>
  </si>
  <si>
    <t>CATHARINE CREEK ABOVE MONTOUR FALLS NY</t>
  </si>
  <si>
    <t>CATLIN MILL CREEK AT ODESSA NY</t>
  </si>
  <si>
    <t>GLEN CREEK NEAR TOWNSEND NY</t>
  </si>
  <si>
    <t>GLEN CREEK AT WATKINS GLEN NY</t>
  </si>
  <si>
    <t>HECTOR FALLS CREEK AT BURDETT NY</t>
  </si>
  <si>
    <t>SOFTWATER CREEK NEAR COLD SPRINGS NY</t>
  </si>
  <si>
    <t>GLEN BROOK NEAR HAMMONDSPORT NY</t>
  </si>
  <si>
    <t>WAGENER GLEN CREEK AT PULTENEY NY</t>
  </si>
  <si>
    <t>KEUKA LAKE TRIB NO.12 NEAR PULTENEY NY</t>
  </si>
  <si>
    <t>KASHONG CREEK NEAR BELLONA NY</t>
  </si>
  <si>
    <t>MARSH CREEK AT GENEVA NY</t>
  </si>
  <si>
    <t>SUCKER BROOK NEAR SENECA FALLS NY</t>
  </si>
  <si>
    <t>WEST BRANCH CAYUGA INLET BELOW NEWFIELD NY</t>
  </si>
  <si>
    <t>ENFIELD CREEK NEAR ENFIELD NY</t>
  </si>
  <si>
    <t>BUTTERMILK CREEK NEAR ITHACA NY</t>
  </si>
  <si>
    <t>COY GLEN CREEK SOUTHWEST OF ITHACA NY</t>
  </si>
  <si>
    <t>SIX MILE CREEK NEAR SLATERVILLE SPRINGS NY</t>
  </si>
  <si>
    <t>SIX MILE CREEK AT POTTER FALLS NEAR ITHACA NY</t>
  </si>
  <si>
    <t>SIX MILE CREEK AT VAN NATTAS DAM ATITHACA NY</t>
  </si>
  <si>
    <t>CAYUGA INLET (CAYUGA LAKE) AT ITHACA NY</t>
  </si>
  <si>
    <t>CASCADILLA CREEK ATEAST ITHACA NY</t>
  </si>
  <si>
    <t>WEBSTER BK AT SUMMER HILL NY</t>
  </si>
  <si>
    <t>FALL CREEK AT MCLEAN NY</t>
  </si>
  <si>
    <t>FALL CR AT FREEVILLE NY</t>
  </si>
  <si>
    <t>VIRGIL CREEK AT VIRGIL NY</t>
  </si>
  <si>
    <t>DRYDEN LAKE INLET NR HARFORD NY</t>
  </si>
  <si>
    <t>DRYDEN LAKE OUTLET AT MILL STREET AT DRYDEN NY</t>
  </si>
  <si>
    <t>EGYPT CREEK TRIB ATDRYDEN NY</t>
  </si>
  <si>
    <t>SALMON CREEK AT LUDLOWVILLE NY</t>
  </si>
  <si>
    <t>SALMON CREEK AT MYERS NY</t>
  </si>
  <si>
    <t>TAUGHANNOCK CREEK AT HALSEYVILLE NY</t>
  </si>
  <si>
    <t>TRUMANSBURG CREEK AT TRUMANSBURG NY</t>
  </si>
  <si>
    <t>CANOGA CR AT CANOGA NY</t>
  </si>
  <si>
    <t>FISH CREEK AT HOLCOMB NY</t>
  </si>
  <si>
    <t>GANARGUA CREEK ABOVE MACEDON NY</t>
  </si>
  <si>
    <t>RED CREEK NEAR WALWORTH NY</t>
  </si>
  <si>
    <t>FAIRVILLE CREEK AT FAIRVILLE STATION NY</t>
  </si>
  <si>
    <t>RESERVOIR CREEK AT NAPLES NY</t>
  </si>
  <si>
    <t>SUCKER BROOK AT CANANDAIGUA NY</t>
  </si>
  <si>
    <t>ROCKY RUN NEAR CLIFTON SPRINGS NY</t>
  </si>
  <si>
    <t>FLINT CREEK AT POTTER NY</t>
  </si>
  <si>
    <t>CRUSOE CREEK NEAR SAVANNAH NY</t>
  </si>
  <si>
    <t>ONONDAGA CREEK TRIBUTARY AT CARDIFF NY</t>
  </si>
  <si>
    <t>WEST BRANCH ONONDAGA CREEK ATCEDARVALE NY</t>
  </si>
  <si>
    <t>W BR ONONDAGA CREEKTRIB NEAR MARCELLUS NY</t>
  </si>
  <si>
    <t>ONONDAGA CREEK AT SYRACUSE NY</t>
  </si>
  <si>
    <t>ONONDAGA CREEK AT TEMPLE STREET AT SYRACUSE NY</t>
  </si>
  <si>
    <t>SPAFFORD CREEK AT BROMLEY RD NR SPAFFORD NY</t>
  </si>
  <si>
    <t>SPAFFORD CR AT OTISCO VALLEY NY</t>
  </si>
  <si>
    <t>DOUST CREEK NEAR MARCELLUS NY</t>
  </si>
  <si>
    <t>WEST BRANCH FISH CREEK NEAR CAMDEN NY</t>
  </si>
  <si>
    <t>W BR FISH CREEK NEAR MCCONNELLSVILLE NY</t>
  </si>
  <si>
    <t>WEST BRANCH FISH CREEK NEAR MCCONNELLSVILLE</t>
  </si>
  <si>
    <t>W BRANCH FISH CREEK NEAR BLOSSVALE NY</t>
  </si>
  <si>
    <t>E BR FISH CR AT FISH CREEK NY</t>
  </si>
  <si>
    <t>EAST BRANCH FISH CREEK AT POINT ROCK NY</t>
  </si>
  <si>
    <t>MUD CREEK TRIB NEAR BENNETT CORNERS NY</t>
  </si>
  <si>
    <t>ONEIDA CREEK AT KENWOOD NY</t>
  </si>
  <si>
    <t>TAYLOR CREEK NEAR SHERRILL NY</t>
  </si>
  <si>
    <t>OSTRANDER BROOK NEAR JEWELL NY</t>
  </si>
  <si>
    <t>CANASERAGA CREEK NEAR CHITTENANGONY</t>
  </si>
  <si>
    <t>COWASELON CREEK AT MERRILLSVILLE NY</t>
  </si>
  <si>
    <t>CLOCKVILLE CREEK AT LENOX NY</t>
  </si>
  <si>
    <t>CHITTENANGO CREEK TRIB 10 AT CHITTENANGO NY</t>
  </si>
  <si>
    <t>CHITTENANGO CREEK AT CHITTENANGO NY</t>
  </si>
  <si>
    <t>LIMESTONE CREEK AT DELPHI FALLS NY</t>
  </si>
  <si>
    <t>LIMESTONE CREEK AT MANLIUS NY</t>
  </si>
  <si>
    <t>BUTTERNUT CREEK AT ONATIVIA NY</t>
  </si>
  <si>
    <t>BUTTERNUT CREEK TRIB NO. 9 AT ONATIVIA NY</t>
  </si>
  <si>
    <t>BUTTERNUT CREEK TRIB NO. 6 NEAR JAMESVILLE NY</t>
  </si>
  <si>
    <t>BUTTERNUT CREEK AT PALLADINO ROAD NR JAMESVILLE NY</t>
  </si>
  <si>
    <t>BUTTERNUT CREEK AT DEWITT NY</t>
  </si>
  <si>
    <t>NEGRO BROOK NR BRIDGEPORT NY</t>
  </si>
  <si>
    <t>BLACK CREEK NEAR BREWERTON NY</t>
  </si>
  <si>
    <t>WINE CREEK AT U.S. HIGHWAY 104 AT OSWEGO NY</t>
  </si>
  <si>
    <t>LITTLE SALMON RIVER AT TEXAS NY</t>
  </si>
  <si>
    <t>SALMON RIVER AT LEISHER MILL NEAR OSCEOLA NY</t>
  </si>
  <si>
    <t>SALMON RIVER NEAR OSCEOLA NY</t>
  </si>
  <si>
    <t>SALMON RIVER NEAR REDFIELD NY</t>
  </si>
  <si>
    <t>BEAVERDAM BROOK AT ALTMAR NY</t>
  </si>
  <si>
    <t>ORWELL BROOK NEAR ALTMAR NY</t>
  </si>
  <si>
    <t>TROUT BROOK NEAR RICHLAND NY</t>
  </si>
  <si>
    <t>TROUT BROOK AT CENTERVILLE NY</t>
  </si>
  <si>
    <t>SALMON RIVER NEAR PULASKI NY</t>
  </si>
  <si>
    <t>SKINNER CREEK TRIBUTARY AT MANNSVILLE NY</t>
  </si>
  <si>
    <t>SOUTH SANDY CREEK AT ALLENDALE NY</t>
  </si>
  <si>
    <t>STAPLIN C AT RUTLAND CENTER NY</t>
  </si>
  <si>
    <t>SANDY CREEK AT ADAMS NY</t>
  </si>
  <si>
    <t>SANDY C TR NO.2 NR WOODVILLE NY</t>
  </si>
  <si>
    <t>BLACK RIVER AT ENOS NY</t>
  </si>
  <si>
    <t>LITTLE WOODHULL CR AT FORESTPORT STATION NY</t>
  </si>
  <si>
    <t>BLACK RIVER AT DAM AT FORESTPORT NY</t>
  </si>
  <si>
    <t>SUGAR RIVER AT TALCOTTVILLE NY</t>
  </si>
  <si>
    <t>SOUTH BRANCH MOOSE RIVER NEAR OLD FORGE NY</t>
  </si>
  <si>
    <t>MOOSE RIVER AT FOWLERSVILLE NY</t>
  </si>
  <si>
    <t>MOOSE RIVER NEAR LYONS FALLS NY</t>
  </si>
  <si>
    <t>BLACK RIVER TRIBUTARY AT COLLINSVILLE NY</t>
  </si>
  <si>
    <t>MILL CREEK AT TURIN NY</t>
  </si>
  <si>
    <t>OTTER CREEK AT OTTER CREEK NEAR GLENFIELD NY</t>
  </si>
  <si>
    <t>ROARING BROOK AT MARTINSBURG NY</t>
  </si>
  <si>
    <t>INDEPENDENCE RIVER AT SPERRYVILLE NY</t>
  </si>
  <si>
    <t>INDEPENDENCE RIVER AT OTTER CR NR GLENFIELD NY</t>
  </si>
  <si>
    <t>CRANBERRY POND OUTLET NR BIG MOOSE NY</t>
  </si>
  <si>
    <t>BEAVER RIVER AT BEAVER FALLS NY</t>
  </si>
  <si>
    <t>WIDMEYER C NR BEAVER FALLS NY</t>
  </si>
  <si>
    <t>BLACK RIVER AT CASTORLAND NY</t>
  </si>
  <si>
    <t>DEER RIVER AT COPENHAGEN NY</t>
  </si>
  <si>
    <t>BLACK RIVER AT BLACK RIVER NY</t>
  </si>
  <si>
    <t>OSWEGATCHIE RIVER AT NEWTON FALLS NY</t>
  </si>
  <si>
    <t>LITTLE RIVER AT OSWEGATCHIE NY</t>
  </si>
  <si>
    <t>OSWEGATCHIE RIVER NEAR OGDENSBURG NY</t>
  </si>
  <si>
    <t>SUCKER BROOK NEAR WADDINGTON NY</t>
  </si>
  <si>
    <t>LITTLE SUCKER BROOK AT WADDINGTON NY</t>
  </si>
  <si>
    <t>SOUTH BRANCH GRASS RIVER AT NEWBRIDGE NY</t>
  </si>
  <si>
    <t>NORTH BRANCH GRASS RIVER NEAR SOUTH COLTON NY</t>
  </si>
  <si>
    <t>PLUMB BROOK AT RUSSELL NY</t>
  </si>
  <si>
    <t>GRANNIS BK AT CRARY MILLS NY</t>
  </si>
  <si>
    <t>BLUE MOUNTAIN LAKE TRIB AT BLUE MOUNTAIN LAKE NY</t>
  </si>
  <si>
    <t>LITTLE SIMON POND OUTLET NR TUPPER LAKE NY</t>
  </si>
  <si>
    <t>BOG RIVER AT MOUTH NEAR TUPPER LAKE NY</t>
  </si>
  <si>
    <t>RAQUETTE RIVER AT MASSENA SPRINGS NY</t>
  </si>
  <si>
    <t>SQUEAK BROOK NEAR MASSENA NY</t>
  </si>
  <si>
    <t>ST. REGIS R AT KEESE MILL NR PAUL SMITHS NY</t>
  </si>
  <si>
    <t>LAKE OZONIA OUTLET NEAR ST. REGIS FALLS NY</t>
  </si>
  <si>
    <t>TROUT BROOK AT STOCKHOLM CENTER NY</t>
  </si>
  <si>
    <t>DEER RIVER AT NORTH LAWRENCE NY</t>
  </si>
  <si>
    <t>DUANE STREAM NEAR DUANE CENTER NY</t>
  </si>
  <si>
    <t>SALMON RIVER AT MALONE NY</t>
  </si>
  <si>
    <t>FARRINGTON BK NR MOIRA NY</t>
  </si>
  <si>
    <t>LITTLE TROUT RIVER NEAR BURKE NY</t>
  </si>
  <si>
    <t>SARANAC RIVER AT SARANAC LAKE NY</t>
  </si>
  <si>
    <t>TRUE BROOK AT MOFFITSVILLE NY</t>
  </si>
  <si>
    <t>SARANAC RIVER AT SARANAC NY</t>
  </si>
  <si>
    <t>BEHAN BROOK AT PICKETTS CORNERS NY</t>
  </si>
  <si>
    <t>SARANAC RIVER AT POWER PLANT AT CADYVILLE NY</t>
  </si>
  <si>
    <t>CHUBB RIVER BELOW LAKE PLACID NY</t>
  </si>
  <si>
    <t>WEST BRANCH AUSABLE RIVER AT WILMINGTON NY</t>
  </si>
  <si>
    <t>W BR AUSABLE RIVER AT AU SABLE FORKS NY</t>
  </si>
  <si>
    <t>EAST BRANCH AUSABLE RIVER AT KEENE VALLEY NY</t>
  </si>
  <si>
    <t>JOHNS BROOK AT KEENE VALLEY NY</t>
  </si>
  <si>
    <t>NORTON BROOK NEAR KEENE NY</t>
  </si>
  <si>
    <t>AUSABLE RIVER AT CLINTONVILLE NY</t>
  </si>
  <si>
    <t>AUSABLE RIVER NEAR KEESEVILLE NY</t>
  </si>
  <si>
    <t>AUSABLE RIVER AT AUSABLE CHASM NY</t>
  </si>
  <si>
    <t>RIVERDALE CREEK NEAR ST. HUBERTS NY</t>
  </si>
  <si>
    <t>SLIDE BROOK AT EUBA MILLS NEAR UNDERWOOD NY</t>
  </si>
  <si>
    <t>ROARING BROOK AT NEW RUSSIA NY</t>
  </si>
  <si>
    <t>THE BRANCH ABOVE ELIZABETHTOWN NY</t>
  </si>
  <si>
    <t>WEST BROOK AT LAKE GEORGE NY</t>
  </si>
  <si>
    <t>ENGLISH BROOK AT LAKE GEORGE NY</t>
  </si>
  <si>
    <t>04280000</t>
  </si>
  <si>
    <t>POULTNEY RIVER BELOW FAIR HAVENVT</t>
  </si>
  <si>
    <t>METTAWEE RIVER AT MIDDLE GRANVILLE NY</t>
  </si>
  <si>
    <t>METTAWEE R AT GRAYS CORNER NR WHITEHALL NY</t>
  </si>
  <si>
    <t>WINCHELL CREEK EAST OF FORT ANN NY</t>
  </si>
  <si>
    <t>SPRITE CREEK AT STEWART LANDING NY</t>
  </si>
  <si>
    <t>ESOPUS CREEK AT DAMAT SAUGERTIES NY</t>
  </si>
  <si>
    <t>JOHNSON CREEK AT CUBA NY</t>
  </si>
  <si>
    <t>BUDLONG CREEK AT MOUTH NEAR UTICA NY</t>
  </si>
  <si>
    <t>BUSH KILL NEAR WESTSHOKAN NY</t>
  </si>
  <si>
    <t>0141385004</t>
  </si>
  <si>
    <t>EAST BR DELAWARE RIVER BELOW MARGERTVILLE NY</t>
  </si>
  <si>
    <t>W BR NEVERSINK R AT BRANCH NR FROST VALLEY NY</t>
  </si>
  <si>
    <t>CHENANGO RIVER AT MOUTH AT BINGHAMTON NY</t>
  </si>
  <si>
    <t>GRIFFIN CREEK NEAR CUBA NY</t>
  </si>
  <si>
    <t>TUPPER CREEK AT MOUTH AT FORESTVILLE NY</t>
  </si>
  <si>
    <t>CATTARAUGUS CREEK BELOW BUTTERMILK CR AT SPRINGVIL</t>
  </si>
  <si>
    <t>S BR CATTARAUGUS CR BELOW MANSFIELD CR NEAR OTTO</t>
  </si>
  <si>
    <t>THATCHER BROOK AT MOUTH AT GOWANDANY</t>
  </si>
  <si>
    <t>CATTARAUGUS CREEK AT MOUTH NEAR SILVER CREEK NY</t>
  </si>
  <si>
    <t>BUFFALO RIVER BELOWCAZENOVIA CREEK AT BUFFALO NY</t>
  </si>
  <si>
    <t>TONAWANDA CREEK AT MOUTH AT TONAWANDA NY</t>
  </si>
  <si>
    <t>GENESEE RIVER ABOVEMOUTH OF DYKE CR AT WELLSVILLE</t>
  </si>
  <si>
    <t>0423204140</t>
  </si>
  <si>
    <t>MILL CR TRIB SITEA-MILL RD NR BUSHNELL BASIN NY</t>
  </si>
  <si>
    <t>0423204141</t>
  </si>
  <si>
    <t>MILL CR TRIB SITEb-MILL RD NR BUSHNELL BASIN NY</t>
  </si>
  <si>
    <t>IRONDEQUOIT CR AT LANDFILL AT ROCHESTER NY</t>
  </si>
  <si>
    <t>VIRGIL CREEK AT SH 13 AT DRYDEN NY</t>
  </si>
  <si>
    <t>SKANEATELES LAKE OUTLET AT SKANEATELES NY</t>
  </si>
  <si>
    <t>RICE BROOK AT MOUTH AT RICE GROVE NY</t>
  </si>
  <si>
    <t>WILLOW BROOK AT LADER POINT NY</t>
  </si>
  <si>
    <t>AMBER BROOK AT AMBER NY</t>
  </si>
  <si>
    <t>VAN BENTHUYSEN BROOK AT MOUTH AT AMBER NY</t>
  </si>
  <si>
    <t>MAD RIVER AT MOUTH AT CAMDEN NY</t>
  </si>
  <si>
    <t>WOOD CREEK AT MOUTHNEAR SYLVAN BEACH NY</t>
  </si>
  <si>
    <t>WOODHULL CREEK AT MOUTH AT WOODHULL NY</t>
  </si>
  <si>
    <t>BLACK RIVER ABOVE MOOSE RIVER NR PORT LEYDEN NY</t>
  </si>
  <si>
    <t>DEER RIVER AT MOUTH AT DEER RIVER NY</t>
  </si>
  <si>
    <t>LOST BROOK NEAR RAQUETTE LAKE NY</t>
  </si>
  <si>
    <t>SAGAMORE L OUTLET NR RAQUETTE LAKE NY</t>
  </si>
  <si>
    <t>LITTLE AUSABLE RIVER NEAR PERU NY</t>
  </si>
  <si>
    <t>Rural</t>
  </si>
  <si>
    <t>NJ</t>
  </si>
  <si>
    <t>Discharge</t>
  </si>
  <si>
    <t>Station name and location</t>
  </si>
  <si>
    <t>DEQ</t>
  </si>
  <si>
    <t>BDGP</t>
  </si>
  <si>
    <t>Rural10</t>
  </si>
  <si>
    <t>Gage height</t>
  </si>
  <si>
    <t>CEH</t>
  </si>
  <si>
    <t>3/ /1936</t>
  </si>
  <si>
    <t>2/9/1857</t>
  </si>
  <si>
    <t>3/1865</t>
  </si>
  <si>
    <t>&gt;100, &lt;500</t>
  </si>
  <si>
    <t>RED BK NR SMITHVILLE FLATS, NY</t>
  </si>
  <si>
    <t>01362090</t>
  </si>
  <si>
    <t>01362182</t>
  </si>
  <si>
    <t>ROELIFF JANSEN KILL NR LINLITHGO, NY</t>
  </si>
  <si>
    <t>CATSKILL CREEK NR CATSKILL, NY</t>
  </si>
  <si>
    <t>01372007</t>
  </si>
  <si>
    <t>RONDOUT CR AT RONDOUT, NY</t>
  </si>
  <si>
    <t> 6730</t>
  </si>
  <si>
    <t> 8040</t>
  </si>
  <si>
    <t> 9870</t>
  </si>
  <si>
    <t> 15200</t>
  </si>
  <si>
    <t> 19600</t>
  </si>
  <si>
    <t> 26000</t>
  </si>
  <si>
    <t> 31300</t>
  </si>
  <si>
    <t> 37100</t>
  </si>
  <si>
    <t> 43600</t>
  </si>
  <si>
    <t> 53100</t>
  </si>
  <si>
    <t>CATSKILL CREEK NEAR CATSKILL NY</t>
  </si>
  <si>
    <t>ROELIFF JANSEN KILL NR LINLITHGO NY</t>
  </si>
  <si>
    <t>OWASCO INLET BELOW AURORA STREET AT MORAVIA NY</t>
  </si>
  <si>
    <t>OAK ORCHARD CR AT COUNTY LINE NR ELBA, NY</t>
  </si>
  <si>
    <t>CS</t>
  </si>
  <si>
    <t>2</t>
  </si>
  <si>
    <t>LI</t>
  </si>
  <si>
    <t>1</t>
  </si>
  <si>
    <t>3</t>
  </si>
  <si>
    <t>4</t>
  </si>
  <si>
    <t>5</t>
  </si>
  <si>
    <t>6</t>
  </si>
  <si>
    <t>Reg.</t>
  </si>
  <si>
    <t>Upper CI</t>
  </si>
  <si>
    <t>Lower CI</t>
  </si>
  <si>
    <t>&lt;0.2%</t>
  </si>
  <si>
    <t>&gt;50%</t>
  </si>
  <si>
    <t>Region</t>
  </si>
  <si>
    <t>RI</t>
  </si>
  <si>
    <t>UpperCL</t>
  </si>
  <si>
    <t>LowerCL</t>
  </si>
  <si>
    <t>FULMER CREEK AT MOHAWK NY</t>
  </si>
  <si>
    <t>SPRUCE CREEK AT SALISBURY CENTER NY</t>
  </si>
  <si>
    <t>Rural10*</t>
  </si>
  <si>
    <t>876</t>
  </si>
  <si>
    <t>811</t>
  </si>
  <si>
    <t>762</t>
  </si>
  <si>
    <t>714</t>
  </si>
  <si>
    <t>664</t>
  </si>
  <si>
    <t>596</t>
  </si>
  <si>
    <t>540</t>
  </si>
  <si>
    <t>451</t>
  </si>
  <si>
    <t>381</t>
  </si>
  <si>
    <t>413</t>
  </si>
  <si>
    <t>AP</t>
  </si>
  <si>
    <t>6/ /1937</t>
  </si>
  <si>
    <t>6/ /1972</t>
  </si>
  <si>
    <t>9/ /1939</t>
  </si>
  <si>
    <t>GENESEE RIVER AT FORD STREET BRIDGE, ROCHESTER NY</t>
  </si>
  <si>
    <t>Rural10W</t>
  </si>
  <si>
    <t>OAK ORCHARD CREEK NR SHELBY, NY</t>
  </si>
  <si>
    <t>Regulated*</t>
  </si>
  <si>
    <t>Urban*</t>
  </si>
  <si>
    <t>UPPER HUDSON RIVER BASIN</t>
  </si>
  <si>
    <t>MOHAWK RIVER BASIN</t>
  </si>
  <si>
    <t>LOWER HUDSON RIVER BASIN</t>
  </si>
  <si>
    <t>ST LAWRENCE RIVER MAIN STEM</t>
  </si>
  <si>
    <t>Regulated *</t>
  </si>
  <si>
    <t>---</t>
  </si>
  <si>
    <t>Rural10w</t>
  </si>
  <si>
    <t>Station number</t>
  </si>
  <si>
    <t>log-Pearson type III</t>
  </si>
  <si>
    <t>Weighted log-Pearson type III</t>
  </si>
  <si>
    <r>
      <t>Drainage area (mi</t>
    </r>
    <r>
      <rPr>
        <b/>
        <vertAlign val="superscript"/>
        <sz val="11"/>
        <rFont val="Calibri"/>
        <family val="2"/>
        <scheme val="minor"/>
      </rPr>
      <t>2</t>
    </r>
    <r>
      <rPr>
        <b/>
        <sz val="11"/>
        <rFont val="Calibri"/>
        <family val="2"/>
        <scheme val="minor"/>
      </rPr>
      <t>)</t>
    </r>
  </si>
  <si>
    <t>Annual exceedance probability (AEP) (percent)</t>
  </si>
  <si>
    <t>Maximum known gage heights, discharges, and associated flood frequency</t>
  </si>
  <si>
    <t>Flood frequency</t>
  </si>
  <si>
    <t>Period(s) of record</t>
  </si>
  <si>
    <t>1987–2011</t>
  </si>
  <si>
    <t>1962–76</t>
  </si>
  <si>
    <t>1959–60</t>
  </si>
  <si>
    <t>1961–75</t>
  </si>
  <si>
    <t>1976–2011</t>
  </si>
  <si>
    <t>1961–68</t>
  </si>
  <si>
    <t>1970–74</t>
  </si>
  <si>
    <t>1902–03</t>
  </si>
  <si>
    <t>1944–89</t>
  </si>
  <si>
    <t>1944–46</t>
  </si>
  <si>
    <t>1947–89</t>
  </si>
  <si>
    <t>1983–87, 2009–11</t>
  </si>
  <si>
    <t>2009–11</t>
  </si>
  <si>
    <t>1944–89, 2010–11</t>
  </si>
  <si>
    <t>2007–11</t>
  </si>
  <si>
    <t>1994–2006, 2008–09</t>
  </si>
  <si>
    <t>1999–2006, 2008–09</t>
  </si>
  <si>
    <t>1939–2000, 2005–09</t>
  </si>
  <si>
    <t>1937–2000, 2005–09</t>
  </si>
  <si>
    <t>1951–2009</t>
  </si>
  <si>
    <t>1944–2009</t>
  </si>
  <si>
    <t>1943–2009</t>
  </si>
  <si>
    <t>1947–2009</t>
  </si>
  <si>
    <t>1946–69, 1974–76</t>
  </si>
  <si>
    <t>1979–2009</t>
  </si>
  <si>
    <t>1978–2009</t>
  </si>
  <si>
    <t>1948–69</t>
  </si>
  <si>
    <t>1946–76</t>
  </si>
  <si>
    <t>1945–2009</t>
  </si>
  <si>
    <t>1947–69</t>
  </si>
  <si>
    <t>1993–94</t>
  </si>
  <si>
    <t>1938–2000, 2006–09</t>
  </si>
  <si>
    <t>1937–99</t>
  </si>
  <si>
    <t>1955–2009</t>
  </si>
  <si>
    <t>1921–22</t>
  </si>
  <si>
    <t>1991–92</t>
  </si>
  <si>
    <t>1993–2011</t>
  </si>
  <si>
    <t>1926–87</t>
  </si>
  <si>
    <t>1988–2002</t>
  </si>
  <si>
    <t>2003–11</t>
  </si>
  <si>
    <t>1912–17</t>
  </si>
  <si>
    <t>1931–61</t>
  </si>
  <si>
    <t>1962–64, 1966–69</t>
  </si>
  <si>
    <t>1917–68</t>
  </si>
  <si>
    <t>1913–2011</t>
  </si>
  <si>
    <t>2005–06</t>
  </si>
  <si>
    <t>1908–30</t>
  </si>
  <si>
    <t>1931–2011</t>
  </si>
  <si>
    <t>1925–32</t>
  </si>
  <si>
    <t>1908–25</t>
  </si>
  <si>
    <t>1926–70</t>
  </si>
  <si>
    <t>1896–01</t>
  </si>
  <si>
    <t>1908–20</t>
  </si>
  <si>
    <t>1922–2011</t>
  </si>
  <si>
    <t>1934–59</t>
  </si>
  <si>
    <t>1960–78</t>
  </si>
  <si>
    <t>1908–11</t>
  </si>
  <si>
    <t>1963–85</t>
  </si>
  <si>
    <t>1962–83, 1985</t>
  </si>
  <si>
    <t>1911–16</t>
  </si>
  <si>
    <t>1912–2011</t>
  </si>
  <si>
    <t>1934–37</t>
  </si>
  <si>
    <t>1908–10</t>
  </si>
  <si>
    <t>1940–46, 1960–65, 1969–77</t>
  </si>
  <si>
    <t>1908–2011</t>
  </si>
  <si>
    <t>1905–12</t>
  </si>
  <si>
    <t>1913–23</t>
  </si>
  <si>
    <t>1899–08</t>
  </si>
  <si>
    <t>1977–2011</t>
  </si>
  <si>
    <t>1948–82</t>
  </si>
  <si>
    <t>1968–79</t>
  </si>
  <si>
    <t>1979–2011</t>
  </si>
  <si>
    <t>1923–68</t>
  </si>
  <si>
    <t>1987–97</t>
  </si>
  <si>
    <t>1998–2011</t>
  </si>
  <si>
    <t>1968–86</t>
  </si>
  <si>
    <t>1949–63, 1991–2011</t>
  </si>
  <si>
    <t>1928–95</t>
  </si>
  <si>
    <t>1968–95</t>
  </si>
  <si>
    <t>1978–2011</t>
  </si>
  <si>
    <t>1976–86</t>
  </si>
  <si>
    <t>1952–96</t>
  </si>
  <si>
    <t>1997–2011</t>
  </si>
  <si>
    <t>1911–22</t>
  </si>
  <si>
    <t>1924–2011</t>
  </si>
  <si>
    <t>1976–78</t>
  </si>
  <si>
    <t>1904–09</t>
  </si>
  <si>
    <t>1888–1956</t>
  </si>
  <si>
    <t>1958–69</t>
  </si>
  <si>
    <t>1922–36</t>
  </si>
  <si>
    <t>1937–2011</t>
  </si>
  <si>
    <t>1898–1900</t>
  </si>
  <si>
    <t>1905–06</t>
  </si>
  <si>
    <t>1902–04</t>
  </si>
  <si>
    <t>1899–1900</t>
  </si>
  <si>
    <t>1901–03</t>
  </si>
  <si>
    <t>1903–04</t>
  </si>
  <si>
    <t>1904–06</t>
  </si>
  <si>
    <t>1964–66</t>
  </si>
  <si>
    <t>1967–68</t>
  </si>
  <si>
    <t>1969–83</t>
  </si>
  <si>
    <t>1963–69</t>
  </si>
  <si>
    <t>1958–66</t>
  </si>
  <si>
    <t>1969–76, 1987–98</t>
  </si>
  <si>
    <t>2001–11</t>
  </si>
  <si>
    <t>1901–09</t>
  </si>
  <si>
    <t>1920–59</t>
  </si>
  <si>
    <t>1899–1901</t>
  </si>
  <si>
    <t>1907–17</t>
  </si>
  <si>
    <t>1921–2011</t>
  </si>
  <si>
    <t>1899–1913</t>
  </si>
  <si>
    <t>1974–86</t>
  </si>
  <si>
    <t>1928–2011</t>
  </si>
  <si>
    <t>1975–86</t>
  </si>
  <si>
    <t>1898–1912</t>
  </si>
  <si>
    <t>1928–46</t>
  </si>
  <si>
    <t>1946–95</t>
  </si>
  <si>
    <t>1975–2011</t>
  </si>
  <si>
    <t>1950–89</t>
  </si>
  <si>
    <t>1999–2009</t>
  </si>
  <si>
    <t>1965–74, 1987, 1996</t>
  </si>
  <si>
    <t>1999–2011</t>
  </si>
  <si>
    <t>1998–2009</t>
  </si>
  <si>
    <t>1972–93, 2002–09</t>
  </si>
  <si>
    <t>1992–2001</t>
  </si>
  <si>
    <t>2002–09</t>
  </si>
  <si>
    <t>1967–70, 1972, 1974</t>
  </si>
  <si>
    <t>1903–15</t>
  </si>
  <si>
    <t>1916–2011</t>
  </si>
  <si>
    <t>1971–2011</t>
  </si>
  <si>
    <t>1976–87</t>
  </si>
  <si>
    <t>1907–18</t>
  </si>
  <si>
    <t>1928–38</t>
  </si>
  <si>
    <t>1963–86</t>
  </si>
  <si>
    <t>1963–72</t>
  </si>
  <si>
    <t>1963–68</t>
  </si>
  <si>
    <t>1969–74</t>
  </si>
  <si>
    <t>1957–64</t>
  </si>
  <si>
    <t>1940–2011</t>
  </si>
  <si>
    <t>1968–78</t>
  </si>
  <si>
    <t>1958–83</t>
  </si>
  <si>
    <t>1957–86</t>
  </si>
  <si>
    <t>1914–16</t>
  </si>
  <si>
    <t>1899–1910, 1914–19</t>
  </si>
  <si>
    <t>1994–97, 2001–11</t>
  </si>
  <si>
    <t>1918–2011</t>
  </si>
  <si>
    <t>1946–2011</t>
  </si>
  <si>
    <t>1924–68</t>
  </si>
  <si>
    <t>1979–83</t>
  </si>
  <si>
    <t>2003–09</t>
  </si>
  <si>
    <t>1973–76, 1982–2011</t>
  </si>
  <si>
    <t>1975–77</t>
  </si>
  <si>
    <t>1968–77</t>
  </si>
  <si>
    <t>1980–83</t>
  </si>
  <si>
    <t>1992–2011</t>
  </si>
  <si>
    <t>1958–95</t>
  </si>
  <si>
    <t>1979–81</t>
  </si>
  <si>
    <t>1991–2011</t>
  </si>
  <si>
    <t>1906–14</t>
  </si>
  <si>
    <t>1929–68</t>
  </si>
  <si>
    <t>1988–2011</t>
  </si>
  <si>
    <t>1960–68</t>
  </si>
  <si>
    <t>1969–80</t>
  </si>
  <si>
    <t>1993–95</t>
  </si>
  <si>
    <t>1982–86</t>
  </si>
  <si>
    <t>1911–77</t>
  </si>
  <si>
    <t>1969–78</t>
  </si>
  <si>
    <t>1965–86</t>
  </si>
  <si>
    <t>1902–07</t>
  </si>
  <si>
    <t>1958–60</t>
  </si>
  <si>
    <t>1961–2011</t>
  </si>
  <si>
    <t>1972–87, 1994–2011</t>
  </si>
  <si>
    <t>1964–2011</t>
  </si>
  <si>
    <t>2001–10</t>
  </si>
  <si>
    <t>1914–31</t>
  </si>
  <si>
    <t>1932–2011</t>
  </si>
  <si>
    <t>1975–87</t>
  </si>
  <si>
    <t>1907–13</t>
  </si>
  <si>
    <t>1902–09</t>
  </si>
  <si>
    <t>1962–74</t>
  </si>
  <si>
    <t>1908–18</t>
  </si>
  <si>
    <t>1960–65</t>
  </si>
  <si>
    <t>1996–10</t>
  </si>
  <si>
    <t>1937–38</t>
  </si>
  <si>
    <t>1939–2011</t>
  </si>
  <si>
    <t>1939–87, 1999–2011</t>
  </si>
  <si>
    <t>1906–31</t>
  </si>
  <si>
    <t>1932–66</t>
  </si>
  <si>
    <t>1958–77</t>
  </si>
  <si>
    <t>1962–71</t>
  </si>
  <si>
    <t>1902–03, 1906–18</t>
  </si>
  <si>
    <t>1927–2011</t>
  </si>
  <si>
    <t>1938–49</t>
  </si>
  <si>
    <t>1950–81</t>
  </si>
  <si>
    <t>1989–93</t>
  </si>
  <si>
    <t>1973–75</t>
  </si>
  <si>
    <t>1944–48</t>
  </si>
  <si>
    <t>1949–68</t>
  </si>
  <si>
    <t>1987–90, 1993–2011</t>
  </si>
  <si>
    <t>1971–80</t>
  </si>
  <si>
    <t>1938–77</t>
  </si>
  <si>
    <t>1950–79</t>
  </si>
  <si>
    <t>1920–37</t>
  </si>
  <si>
    <t>1938–68</t>
  </si>
  <si>
    <t>1938–59</t>
  </si>
  <si>
    <t>1965–68</t>
  </si>
  <si>
    <t>1974–75</t>
  </si>
  <si>
    <t>1958–71, 1989–92</t>
  </si>
  <si>
    <t>1962–69</t>
  </si>
  <si>
    <t>1925–2011</t>
  </si>
  <si>
    <t>1960–62</t>
  </si>
  <si>
    <t>1963–76</t>
  </si>
  <si>
    <t>1994–95</t>
  </si>
  <si>
    <t>1969–76</t>
  </si>
  <si>
    <t>1956–58</t>
  </si>
  <si>
    <t>1959–63</t>
  </si>
  <si>
    <t>1956–76</t>
  </si>
  <si>
    <t>1977–82</t>
  </si>
  <si>
    <t>1959–75</t>
  </si>
  <si>
    <t>1929–2011</t>
  </si>
  <si>
    <t>1958–75</t>
  </si>
  <si>
    <t>1975–80</t>
  </si>
  <si>
    <t>1945–68</t>
  </si>
  <si>
    <t>1971–72</t>
  </si>
  <si>
    <t>1966–68</t>
  </si>
  <si>
    <t>1971–72, 1977–84</t>
  </si>
  <si>
    <t>1960–63</t>
  </si>
  <si>
    <t>1963–68, 1975–79</t>
  </si>
  <si>
    <t>1976–79</t>
  </si>
  <si>
    <t>1960–76</t>
  </si>
  <si>
    <t>1977–79</t>
  </si>
  <si>
    <t>1977–80</t>
  </si>
  <si>
    <t>1996–2011</t>
  </si>
  <si>
    <t>1994–2011</t>
  </si>
  <si>
    <t>2002–11</t>
  </si>
  <si>
    <t>1996–2005</t>
  </si>
  <si>
    <t>1996–2009</t>
  </si>
  <si>
    <t>1934–2011</t>
  </si>
  <si>
    <t>1934–38, 1940–41</t>
  </si>
  <si>
    <t>1960–63, 1966</t>
  </si>
  <si>
    <t>1960–63, 1965–68, 1975–79</t>
  </si>
  <si>
    <t>1979–93</t>
  </si>
  <si>
    <t>1944–89, 1993–95</t>
  </si>
  <si>
    <t>1972–80</t>
  </si>
  <si>
    <t>1967–80</t>
  </si>
  <si>
    <t>1960–80</t>
  </si>
  <si>
    <t>1959–2011</t>
  </si>
  <si>
    <t>1975–79</t>
  </si>
  <si>
    <t>1976–80</t>
  </si>
  <si>
    <t>1963–80</t>
  </si>
  <si>
    <t>1999–2000</t>
  </si>
  <si>
    <t>1980–2011</t>
  </si>
  <si>
    <t>1960–2002</t>
  </si>
  <si>
    <t>1959–95</t>
  </si>
  <si>
    <t>2006–11</t>
  </si>
  <si>
    <t>1963–65</t>
  </si>
  <si>
    <t>1961–63</t>
  </si>
  <si>
    <t>1963–67</t>
  </si>
  <si>
    <t>2000–11</t>
  </si>
  <si>
    <t>1938–2011</t>
  </si>
  <si>
    <t>1942–62</t>
  </si>
  <si>
    <t>1937–39</t>
  </si>
  <si>
    <t>1937–40</t>
  </si>
  <si>
    <t>1941–62</t>
  </si>
  <si>
    <t>1942–43</t>
  </si>
  <si>
    <t>1945–53</t>
  </si>
  <si>
    <t>1942–2011</t>
  </si>
  <si>
    <t>1935–67, 1978–2011</t>
  </si>
  <si>
    <t>1949–59</t>
  </si>
  <si>
    <t>1938–70</t>
  </si>
  <si>
    <t>1971–74</t>
  </si>
  <si>
    <t>1949–52</t>
  </si>
  <si>
    <t>1925–39</t>
  </si>
  <si>
    <t>1940–81</t>
  </si>
  <si>
    <t>1914–33</t>
  </si>
  <si>
    <t>1913–28</t>
  </si>
  <si>
    <t>1903–12</t>
  </si>
  <si>
    <t>1937–70</t>
  </si>
  <si>
    <t>1972–74, 1996</t>
  </si>
  <si>
    <t>1938–39</t>
  </si>
  <si>
    <t>1940–70</t>
  </si>
  <si>
    <t>1971–74, 1996</t>
  </si>
  <si>
    <t>1960–67</t>
  </si>
  <si>
    <t>1951–2011</t>
  </si>
  <si>
    <t>1953–67</t>
  </si>
  <si>
    <t>1998–2007</t>
  </si>
  <si>
    <t>1941–63</t>
  </si>
  <si>
    <t>1953–2011</t>
  </si>
  <si>
    <t>1935–68</t>
  </si>
  <si>
    <t>1970–81</t>
  </si>
  <si>
    <t>1941–73</t>
  </si>
  <si>
    <t>1968–75</t>
  </si>
  <si>
    <t>1941–82</t>
  </si>
  <si>
    <t>1983–99</t>
  </si>
  <si>
    <t>1947–73</t>
  </si>
  <si>
    <t>1941–2011</t>
  </si>
  <si>
    <t>1910–13</t>
  </si>
  <si>
    <t>1940–95</t>
  </si>
  <si>
    <t>1905–28</t>
  </si>
  <si>
    <t>1984–2002</t>
  </si>
  <si>
    <t>1992–94</t>
  </si>
  <si>
    <t>1984–2011</t>
  </si>
  <si>
    <t>1993–2007</t>
  </si>
  <si>
    <t>1991–95</t>
  </si>
  <si>
    <t>1950–51</t>
  </si>
  <si>
    <t>1952–2011</t>
  </si>
  <si>
    <t>1975–78</t>
  </si>
  <si>
    <t>1939–73, 1978–93</t>
  </si>
  <si>
    <t>1929–73</t>
  </si>
  <si>
    <t>1975–83</t>
  </si>
  <si>
    <t>1969–86</t>
  </si>
  <si>
    <t>1976–77</t>
  </si>
  <si>
    <t>1930–32</t>
  </si>
  <si>
    <t>1937–95</t>
  </si>
  <si>
    <t>1930–31</t>
  </si>
  <si>
    <t>1938–41</t>
  </si>
  <si>
    <t>1925–68</t>
  </si>
  <si>
    <t>1938–75</t>
  </si>
  <si>
    <t>1988–91</t>
  </si>
  <si>
    <t>1941–68</t>
  </si>
  <si>
    <t>1969–75</t>
  </si>
  <si>
    <t>1961–69</t>
  </si>
  <si>
    <t>1939–95</t>
  </si>
  <si>
    <t>1961–66</t>
  </si>
  <si>
    <t>1925–33</t>
  </si>
  <si>
    <t>1934–68</t>
  </si>
  <si>
    <t>1970–72</t>
  </si>
  <si>
    <t>1981–86</t>
  </si>
  <si>
    <t>1933–68</t>
  </si>
  <si>
    <t>1930–33</t>
  </si>
  <si>
    <t>1996–2000</t>
  </si>
  <si>
    <t>1988–2009</t>
  </si>
  <si>
    <t>2010–11</t>
  </si>
  <si>
    <t>1979–90</t>
  </si>
  <si>
    <t>1913–14</t>
  </si>
  <si>
    <t>1915–2011</t>
  </si>
  <si>
    <t>1988–90</t>
  </si>
  <si>
    <t>1964–65</t>
  </si>
  <si>
    <t>1967–2011</t>
  </si>
  <si>
    <t>1938–95</t>
  </si>
  <si>
    <t>1996–2003</t>
  </si>
  <si>
    <t>2004–11</t>
  </si>
  <si>
    <t>1980–86</t>
  </si>
  <si>
    <t>1946–75</t>
  </si>
  <si>
    <t>1971–2009</t>
  </si>
  <si>
    <t>1939–70</t>
  </si>
  <si>
    <t>1939–68</t>
  </si>
  <si>
    <t>1967–68, 1973–86</t>
  </si>
  <si>
    <t>1987–92</t>
  </si>
  <si>
    <t>1975–81</t>
  </si>
  <si>
    <t>1939–40</t>
  </si>
  <si>
    <t>1939–64, 1970–2011</t>
  </si>
  <si>
    <t>1937–69</t>
  </si>
  <si>
    <t>1930–67</t>
  </si>
  <si>
    <t>1968–2011</t>
  </si>
  <si>
    <t>1963–64</t>
  </si>
  <si>
    <t>1962–66</t>
  </si>
  <si>
    <t>1937–67</t>
  </si>
  <si>
    <t>1968–2009</t>
  </si>
  <si>
    <t>1963–70</t>
  </si>
  <si>
    <t>1963–75</t>
  </si>
  <si>
    <t>1988–96, 1999–2009</t>
  </si>
  <si>
    <t>1930–35</t>
  </si>
  <si>
    <t>1937–78</t>
  </si>
  <si>
    <t>1955–60</t>
  </si>
  <si>
    <t>1937–94</t>
  </si>
  <si>
    <t>1995–2000</t>
  </si>
  <si>
    <t>2001–2011</t>
  </si>
  <si>
    <t>1930–36</t>
  </si>
  <si>
    <t>1939–42</t>
  </si>
  <si>
    <t>1937–68</t>
  </si>
  <si>
    <t>1971–73</t>
  </si>
  <si>
    <t>1941–42, 1945–2011</t>
  </si>
  <si>
    <t>1925–29</t>
  </si>
  <si>
    <t>1939–40, 1943–44</t>
  </si>
  <si>
    <t>1943–2011</t>
  </si>
  <si>
    <t>1939–47</t>
  </si>
  <si>
    <t>1989–2000</t>
  </si>
  <si>
    <t>1919–31</t>
  </si>
  <si>
    <t>1951–81</t>
  </si>
  <si>
    <t>1982–99</t>
  </si>
  <si>
    <t>1979–80</t>
  </si>
  <si>
    <t>1939–45, 1997,        2002–2011</t>
  </si>
  <si>
    <t>1988–96, 1999–2011</t>
  </si>
  <si>
    <t>1937–82</t>
  </si>
  <si>
    <t>1919–36</t>
  </si>
  <si>
    <t>1939–2008</t>
  </si>
  <si>
    <t>1904–29</t>
  </si>
  <si>
    <t>1930–2011</t>
  </si>
  <si>
    <t>1977–78, 1982–86</t>
  </si>
  <si>
    <t>1958–68</t>
  </si>
  <si>
    <t>1969–95</t>
  </si>
  <si>
    <t>1977–78</t>
  </si>
  <si>
    <t>1951–68</t>
  </si>
  <si>
    <t>1977–92</t>
  </si>
  <si>
    <t>1904–17</t>
  </si>
  <si>
    <t>1977–81</t>
  </si>
  <si>
    <t>1939–48</t>
  </si>
  <si>
    <t>1949–94</t>
  </si>
  <si>
    <t>1986,           1989–91</t>
  </si>
  <si>
    <t>1935–2011</t>
  </si>
  <si>
    <t>1979–86</t>
  </si>
  <si>
    <t>1962–68</t>
  </si>
  <si>
    <t>1963–99</t>
  </si>
  <si>
    <t>1980–81</t>
  </si>
  <si>
    <t>1940–98, 2000–11</t>
  </si>
  <si>
    <t>1911–23</t>
  </si>
  <si>
    <t>1985–89</t>
  </si>
  <si>
    <t>1971–76</t>
  </si>
  <si>
    <t>1967–76</t>
  </si>
  <si>
    <t>1964–86</t>
  </si>
  <si>
    <t>1972–74</t>
  </si>
  <si>
    <t>1941–54</t>
  </si>
  <si>
    <t>1956–2011</t>
  </si>
  <si>
    <t>1957–94</t>
  </si>
  <si>
    <t>1985–2002</t>
  </si>
  <si>
    <t>1962–86</t>
  </si>
  <si>
    <t>1978–2004</t>
  </si>
  <si>
    <t>2006–2011</t>
  </si>
  <si>
    <t>1913–19</t>
  </si>
  <si>
    <t>1920–68</t>
  </si>
  <si>
    <t>1978–92</t>
  </si>
  <si>
    <t>1993–2005</t>
  </si>
  <si>
    <t>1945–2011</t>
  </si>
  <si>
    <t>1956–65</t>
  </si>
  <si>
    <t>1966–89</t>
  </si>
  <si>
    <t>1956–65, 1980–2011</t>
  </si>
  <si>
    <t>1959–72</t>
  </si>
  <si>
    <t>1973–2011</t>
  </si>
  <si>
    <t>1977–86</t>
  </si>
  <si>
    <t>2004–2011</t>
  </si>
  <si>
    <t>1962–2003</t>
  </si>
  <si>
    <t>1970–79</t>
  </si>
  <si>
    <t>1978–86</t>
  </si>
  <si>
    <t>1958–64</t>
  </si>
  <si>
    <t>1971–72, 1989–2002</t>
  </si>
  <si>
    <t>1990–2011</t>
  </si>
  <si>
    <t>1989–98</t>
  </si>
  <si>
    <t>1964–69</t>
  </si>
  <si>
    <t>1964–72</t>
  </si>
  <si>
    <t>1964–67, 1971–73</t>
  </si>
  <si>
    <t>1964–68</t>
  </si>
  <si>
    <t>1956–60, 1964–69</t>
  </si>
  <si>
    <t>1956–57</t>
  </si>
  <si>
    <t>1917–38</t>
  </si>
  <si>
    <t>1939–72</t>
  </si>
  <si>
    <t>1975–76</t>
  </si>
  <si>
    <t>1978–93</t>
  </si>
  <si>
    <t>1964–67</t>
  </si>
  <si>
    <t>1950–68</t>
  </si>
  <si>
    <t>1909–11</t>
  </si>
  <si>
    <t>1912–72</t>
  </si>
  <si>
    <t>1974–2011</t>
  </si>
  <si>
    <t>1977–91, 1997–2011</t>
  </si>
  <si>
    <t>1911–12, 1916–20</t>
  </si>
  <si>
    <t>1921–68, 1971–76</t>
  </si>
  <si>
    <t>1917–20</t>
  </si>
  <si>
    <t>1956–64</t>
  </si>
  <si>
    <t>1911–12, 1916,       1918–32</t>
  </si>
  <si>
    <t>1916–22, 1959–70, 1975–2011</t>
  </si>
  <si>
    <t>1904–06, 1909–14</t>
  </si>
  <si>
    <t>1920–34</t>
  </si>
  <si>
    <t>1946–70, 1973–2011</t>
  </si>
  <si>
    <t>1903–06</t>
  </si>
  <si>
    <t>1904–10</t>
  </si>
  <si>
    <t>1911–18, 1920–2011</t>
  </si>
  <si>
    <t>1992–2010</t>
  </si>
  <si>
    <t>1962–72</t>
  </si>
  <si>
    <t>1980–91</t>
  </si>
  <si>
    <t>1980–90</t>
  </si>
  <si>
    <t>1974–88</t>
  </si>
  <si>
    <t>1991–2002</t>
  </si>
  <si>
    <t>1960–2011</t>
  </si>
  <si>
    <t>1981–2011</t>
  </si>
  <si>
    <t>1981–82</t>
  </si>
  <si>
    <t>1991–2003</t>
  </si>
  <si>
    <t>2004–2010</t>
  </si>
  <si>
    <t>1971–72, 1976–86</t>
  </si>
  <si>
    <t>1970–86</t>
  </si>
  <si>
    <t>1957–95</t>
  </si>
  <si>
    <t>1966–2000</t>
  </si>
  <si>
    <t>1965–2011</t>
  </si>
  <si>
    <t>1966–72</t>
  </si>
  <si>
    <t>1969–2011</t>
  </si>
  <si>
    <t>1971–2005</t>
  </si>
  <si>
    <t>1983–2004</t>
  </si>
  <si>
    <t>2003–2011</t>
  </si>
  <si>
    <t>1967–73, 1976–86</t>
  </si>
  <si>
    <t>1966–70</t>
  </si>
  <si>
    <t>1966–68, 1975</t>
  </si>
  <si>
    <t>1966–72, 1975–86</t>
  </si>
  <si>
    <t>2003–04</t>
  </si>
  <si>
    <t>2007–2009</t>
  </si>
  <si>
    <t>1961–64</t>
  </si>
  <si>
    <t>1972, 1976–2011</t>
  </si>
  <si>
    <t>1994–2004</t>
  </si>
  <si>
    <t>1965–69</t>
  </si>
  <si>
    <t>1965–77</t>
  </si>
  <si>
    <t>1971–74, 1976–78</t>
  </si>
  <si>
    <t>1960–95</t>
  </si>
  <si>
    <t>1965–85</t>
  </si>
  <si>
    <t>1986–95</t>
  </si>
  <si>
    <t>1969–70</t>
  </si>
  <si>
    <t>1913–98</t>
  </si>
  <si>
    <t>1997–99</t>
  </si>
  <si>
    <t>1950–2011</t>
  </si>
  <si>
    <t>2004–2009</t>
  </si>
  <si>
    <t>2002–2011</t>
  </si>
  <si>
    <t>1940–49</t>
  </si>
  <si>
    <t>1982–83</t>
  </si>
  <si>
    <t>1998–2003</t>
  </si>
  <si>
    <t>1982–83, 1986</t>
  </si>
  <si>
    <t>1982–83, 2005–07</t>
  </si>
  <si>
    <t>2006–07</t>
  </si>
  <si>
    <t>1959–82, 1989–98</t>
  </si>
  <si>
    <t>1971–73, 1975–2011</t>
  </si>
  <si>
    <t>1924–32</t>
  </si>
  <si>
    <t>1923–95, 2009–11</t>
  </si>
  <si>
    <t>1899–1902</t>
  </si>
  <si>
    <t>1902–06</t>
  </si>
  <si>
    <t>1940–86</t>
  </si>
  <si>
    <t>1987–95</t>
  </si>
  <si>
    <t>1959–99</t>
  </si>
  <si>
    <t>2000–2011</t>
  </si>
  <si>
    <t>1973–78</t>
  </si>
  <si>
    <t>1979–2007</t>
  </si>
  <si>
    <t>1965–66</t>
  </si>
  <si>
    <t>1948–98</t>
  </si>
  <si>
    <t>2008–2011</t>
  </si>
  <si>
    <t>1901–06</t>
  </si>
  <si>
    <t>1962–2011</t>
  </si>
  <si>
    <t>1962–64, 1968–69</t>
  </si>
  <si>
    <t>1962–64</t>
  </si>
  <si>
    <t>1962–64, 1987–2011</t>
  </si>
  <si>
    <t>1912–13</t>
  </si>
  <si>
    <t>1974–76</t>
  </si>
  <si>
    <t>1912–16</t>
  </si>
  <si>
    <t>2009–2011</t>
  </si>
  <si>
    <t>1901,            1903–07, 1911–13</t>
  </si>
  <si>
    <t>1996–2002</t>
  </si>
  <si>
    <t>1969–71, 1976–78</t>
  </si>
  <si>
    <t>1911–33</t>
  </si>
  <si>
    <t>1927–32</t>
  </si>
  <si>
    <t>1968–69</t>
  </si>
  <si>
    <t>1978–81</t>
  </si>
  <si>
    <t>1912–65</t>
  </si>
  <si>
    <t>1966–73</t>
  </si>
  <si>
    <t>1926–68</t>
  </si>
  <si>
    <t>1901–70</t>
  </si>
  <si>
    <t>1928–42</t>
  </si>
  <si>
    <t>1943–49</t>
  </si>
  <si>
    <t>1976–86, 1993–2011</t>
  </si>
  <si>
    <t>1984–86</t>
  </si>
  <si>
    <t>1980–81, 1985–86</t>
  </si>
  <si>
    <t>1978–81, 1984–89, 1991–92</t>
  </si>
  <si>
    <t>1909–87</t>
  </si>
  <si>
    <t>1922–25</t>
  </si>
  <si>
    <t>1931–2009</t>
  </si>
  <si>
    <t>1930–56</t>
  </si>
  <si>
    <t>1957–68</t>
  </si>
  <si>
    <t>1897–1913, 1917–20</t>
  </si>
  <si>
    <t>1924–38</t>
  </si>
  <si>
    <t>1939–82</t>
  </si>
  <si>
    <t>1913–22</t>
  </si>
  <si>
    <t>1925–68, 1988–2011</t>
  </si>
  <si>
    <t>1917–33</t>
  </si>
  <si>
    <t>1917–2011</t>
  </si>
  <si>
    <t>1904–16</t>
  </si>
  <si>
    <t>1976,   1978–86</t>
  </si>
  <si>
    <t>1962–64, 1967–69</t>
  </si>
  <si>
    <t>1959–79</t>
  </si>
  <si>
    <t>1861–2011</t>
  </si>
  <si>
    <t>1965–67</t>
  </si>
  <si>
    <t>1959–76</t>
  </si>
  <si>
    <t>1959–66</t>
  </si>
  <si>
    <t>1925–77</t>
  </si>
  <si>
    <t>1985, 2003–2011</t>
  </si>
  <si>
    <t>1959–68</t>
  </si>
  <si>
    <t>1959–69</t>
  </si>
  <si>
    <t>1978–80</t>
  </si>
  <si>
    <t>1910–12</t>
  </si>
  <si>
    <t>1984–88</t>
  </si>
  <si>
    <t>1909–12</t>
  </si>
  <si>
    <t>1953–2002</t>
  </si>
  <si>
    <t>1964–77</t>
  </si>
  <si>
    <t>1944–2011</t>
  </si>
  <si>
    <t>1905–16</t>
  </si>
  <si>
    <t>1969–91</t>
  </si>
  <si>
    <t>1959–78</t>
  </si>
  <si>
    <t>1911–20</t>
  </si>
  <si>
    <t>1921–96</t>
  </si>
  <si>
    <t>1959–86</t>
  </si>
  <si>
    <t>1913–16</t>
  </si>
  <si>
    <t>1995–2011</t>
  </si>
  <si>
    <t>1926–82, 1987–2011</t>
  </si>
  <si>
    <t>1978–93, 1998</t>
  </si>
  <si>
    <t>1996–98</t>
  </si>
  <si>
    <t>1927–66</t>
  </si>
  <si>
    <t>1966–95</t>
  </si>
  <si>
    <t>1962,            1964–66</t>
  </si>
  <si>
    <t>1960–66</t>
  </si>
  <si>
    <t>1969–79</t>
  </si>
  <si>
    <t>1987–89</t>
  </si>
  <si>
    <t>1931–43</t>
  </si>
  <si>
    <t>1903–19</t>
  </si>
  <si>
    <t>1920–30, 1944–2011</t>
  </si>
  <si>
    <t>1917,   1920–27</t>
  </si>
  <si>
    <t>1928–68</t>
  </si>
  <si>
    <t>1983–2011</t>
  </si>
  <si>
    <t>1925–36</t>
  </si>
  <si>
    <t>1937–61</t>
  </si>
  <si>
    <t>1925–38</t>
  </si>
  <si>
    <t>1911–24</t>
  </si>
  <si>
    <t>1925–68, 1990–2011</t>
  </si>
  <si>
    <t>1990–96</t>
  </si>
  <si>
    <t>1949–80</t>
  </si>
  <si>
    <t>1990–99</t>
  </si>
  <si>
    <t>1981–83</t>
  </si>
  <si>
    <t>1969–71</t>
  </si>
  <si>
    <t>1972–97</t>
  </si>
  <si>
    <t>1998–99</t>
  </si>
  <si>
    <t>1943–79</t>
  </si>
  <si>
    <t>Flood frequency site class-ification</t>
  </si>
  <si>
    <t>percent</t>
  </si>
  <si>
    <r>
      <t>[---, data not available; mi</t>
    </r>
    <r>
      <rPr>
        <vertAlign val="superscript"/>
        <sz val="10"/>
        <rFont val="Calibri"/>
        <family val="2"/>
        <scheme val="minor"/>
      </rPr>
      <t>2</t>
    </r>
    <r>
      <rPr>
        <sz val="10"/>
        <rFont val="Calibri"/>
        <family val="2"/>
        <scheme val="minor"/>
      </rPr>
      <t>, square miles; ft</t>
    </r>
    <r>
      <rPr>
        <vertAlign val="superscript"/>
        <sz val="10"/>
        <rFont val="Calibri"/>
        <family val="2"/>
        <scheme val="minor"/>
      </rPr>
      <t>3</t>
    </r>
    <r>
      <rPr>
        <sz val="10"/>
        <rFont val="Calibri"/>
        <family val="2"/>
        <scheme val="minor"/>
      </rPr>
      <t>/s, cubic feet per second; ft</t>
    </r>
    <r>
      <rPr>
        <vertAlign val="superscript"/>
        <sz val="10"/>
        <rFont val="Calibri"/>
        <family val="2"/>
        <scheme val="minor"/>
      </rPr>
      <t>3</t>
    </r>
    <r>
      <rPr>
        <sz val="10"/>
        <rFont val="Calibri"/>
        <family val="2"/>
        <scheme val="minor"/>
      </rPr>
      <t>/s/mi</t>
    </r>
    <r>
      <rPr>
        <vertAlign val="superscript"/>
        <sz val="10"/>
        <rFont val="Calibri"/>
        <family val="2"/>
        <scheme val="minor"/>
      </rPr>
      <t>2</t>
    </r>
    <r>
      <rPr>
        <sz val="10"/>
        <rFont val="Calibri"/>
        <family val="2"/>
        <scheme val="minor"/>
      </rPr>
      <t xml:space="preserve">, cubic feet per second per square mile; select the cells with </t>
    </r>
    <r>
      <rPr>
        <sz val="10"/>
        <color rgb="FF0000FF"/>
        <rFont val="Calibri"/>
        <family val="2"/>
        <scheme val="minor"/>
      </rPr>
      <t>blue text</t>
    </r>
    <r>
      <rPr>
        <sz val="10"/>
        <rFont val="Calibri"/>
        <family val="2"/>
        <scheme val="minor"/>
      </rPr>
      <t xml:space="preserve"> for additional information]</t>
    </r>
  </si>
  <si>
    <r>
      <t>ft</t>
    </r>
    <r>
      <rPr>
        <b/>
        <vertAlign val="superscript"/>
        <sz val="11"/>
        <rFont val="Calibri"/>
        <family val="2"/>
        <scheme val="minor"/>
      </rPr>
      <t>3</t>
    </r>
    <r>
      <rPr>
        <b/>
        <sz val="11"/>
        <rFont val="Calibri"/>
        <family val="2"/>
        <scheme val="minor"/>
      </rPr>
      <t>/s</t>
    </r>
  </si>
  <si>
    <r>
      <t>ft</t>
    </r>
    <r>
      <rPr>
        <vertAlign val="superscript"/>
        <sz val="11"/>
        <rFont val="Calibri"/>
        <family val="2"/>
        <scheme val="minor"/>
      </rPr>
      <t>3</t>
    </r>
    <r>
      <rPr>
        <b/>
        <sz val="11"/>
        <rFont val="Calibri"/>
        <family val="2"/>
        <scheme val="minor"/>
      </rPr>
      <t>/s/mi</t>
    </r>
    <r>
      <rPr>
        <b/>
        <vertAlign val="superscript"/>
        <sz val="11"/>
        <rFont val="Calibri"/>
        <family val="2"/>
        <scheme val="minor"/>
      </rPr>
      <t>2</t>
    </r>
  </si>
  <si>
    <t>Select the type of flood frequency analysis for Rural10 sites ------------&gt;</t>
  </si>
  <si>
    <t>From U.S. Army Corps of Engineers.</t>
  </si>
  <si>
    <r>
      <rPr>
        <b/>
        <sz val="12"/>
        <rFont val="Calibri"/>
        <family val="2"/>
        <scheme val="minor"/>
      </rPr>
      <t>Table 1</t>
    </r>
    <r>
      <rPr>
        <sz val="12"/>
        <rFont val="Calibri"/>
        <family val="2"/>
        <scheme val="minor"/>
      </rPr>
      <t>.--Maximum known stages and discharges of New York streams through September 30, 2011, and annual exceedance probabilities for those streams with sufficient data for analysis.</t>
    </r>
  </si>
  <si>
    <t>Recurrence interval (years)</t>
  </si>
  <si>
    <r>
      <t>Associated discharge (ft</t>
    </r>
    <r>
      <rPr>
        <b/>
        <vertAlign val="superscript"/>
        <sz val="11"/>
        <color theme="1"/>
        <rFont val="Calibri"/>
        <family val="2"/>
        <scheme val="minor"/>
      </rPr>
      <t>3</t>
    </r>
    <r>
      <rPr>
        <b/>
        <sz val="11"/>
        <color theme="1"/>
        <rFont val="Calibri"/>
        <family val="2"/>
        <scheme val="minor"/>
      </rPr>
      <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</si>
</sst>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_(* #,##0.0_);_(* \(#,##0.0\);_(* &quot;-&quot;??_);_(@_)"/>
    <numFmt numFmtId="165" formatCode="_(* #,##0_);_(* \(#,##0\);_(* &quot;-&quot;??_);_(@_)"/>
    <numFmt numFmtId="166" formatCode="0.0%"/>
    <numFmt numFmtId="167" formatCode="0.??"/>
    <numFmt numFmtId="168" formatCode="mm/yyyy"/>
    <numFmt numFmtId="169" formatCode="0.0"/>
    <numFmt numFmtId="170" formatCode="#,###"/>
    <numFmt numFmtId="171" formatCode="00.0"/>
    <numFmt numFmtId="172" formatCode="00.00"/>
    <numFmt numFmtId="173" formatCode="000.00"/>
    <numFmt numFmtId="174" formatCode="0.0000"/>
    <numFmt numFmtId="175" formatCode="[$-409]mmm\-yy;@"/>
  </numFmts>
  <fonts count="46" x14ac:knownFonts="1">
    <font>
      <sz val="11"/>
      <color theme="1"/>
      <name val="Calibri"/>
      <family val="2"/>
      <scheme val="minor"/>
    </font>
    <font>
      <sz val="11"/>
      <color theme="1"/>
      <name val="Calibri"/>
      <family val="2"/>
      <scheme val="minor"/>
    </font>
    <font>
      <sz val="10"/>
      <name val="Arial"/>
      <family val="2"/>
    </font>
    <font>
      <u/>
      <sz val="10"/>
      <color indexed="12"/>
      <name val="Arial"/>
      <family val="2"/>
    </font>
    <font>
      <sz val="12"/>
      <color theme="1"/>
      <name val="Cambria"/>
      <family val="1"/>
      <scheme val="major"/>
    </font>
    <font>
      <sz val="11"/>
      <color rgb="FFFF0000"/>
      <name val="Calibri"/>
      <family val="2"/>
      <scheme val="minor"/>
    </font>
    <font>
      <b/>
      <sz val="11"/>
      <color theme="1"/>
      <name val="Calibri"/>
      <family val="2"/>
      <scheme val="minor"/>
    </font>
    <font>
      <sz val="10"/>
      <color rgb="FF0000FF"/>
      <name val="Arial"/>
      <family val="2"/>
    </font>
    <font>
      <sz val="10"/>
      <color rgb="FFFF0000"/>
      <name val="Arial"/>
      <family val="2"/>
    </font>
    <font>
      <sz val="11"/>
      <color rgb="FFC00000"/>
      <name val="Calibri"/>
      <family val="2"/>
      <scheme val="minor"/>
    </font>
    <font>
      <sz val="10"/>
      <color theme="1"/>
      <name val="Calibri"/>
      <family val="2"/>
      <scheme val="minor"/>
    </font>
    <font>
      <b/>
      <sz val="10"/>
      <color theme="1"/>
      <name val="Calibri"/>
      <family val="2"/>
      <scheme val="minor"/>
    </font>
    <font>
      <sz val="10"/>
      <color rgb="FF0000FF"/>
      <name val="Calibri"/>
      <family val="2"/>
      <scheme val="minor"/>
    </font>
    <font>
      <sz val="10"/>
      <name val="Calibri"/>
      <family val="2"/>
      <scheme val="minor"/>
    </font>
    <font>
      <sz val="10"/>
      <color indexed="39"/>
      <name val="Calibri"/>
      <family val="2"/>
      <scheme val="minor"/>
    </font>
    <font>
      <sz val="10"/>
      <name val="Cambria"/>
      <family val="1"/>
      <scheme val="major"/>
    </font>
    <font>
      <b/>
      <sz val="11"/>
      <color rgb="FFC00000"/>
      <name val="Calibri"/>
      <family val="2"/>
      <scheme val="minor"/>
    </font>
    <font>
      <u/>
      <sz val="10"/>
      <color indexed="12"/>
      <name val="Calibri"/>
      <family val="2"/>
      <scheme val="minor"/>
    </font>
    <font>
      <sz val="12"/>
      <name val="Calibri"/>
      <family val="2"/>
      <scheme val="minor"/>
    </font>
    <font>
      <sz val="11"/>
      <name val="Calibri"/>
      <family val="2"/>
      <scheme val="minor"/>
    </font>
    <font>
      <sz val="11"/>
      <color rgb="FF0000FF"/>
      <name val="Calibri"/>
      <family val="2"/>
      <scheme val="minor"/>
    </font>
    <font>
      <b/>
      <sz val="12"/>
      <name val="Calibri"/>
      <family val="2"/>
      <scheme val="minor"/>
    </font>
    <font>
      <b/>
      <sz val="11"/>
      <color rgb="FF0000FF"/>
      <name val="Calibri"/>
      <family val="2"/>
      <scheme val="minor"/>
    </font>
    <font>
      <sz val="9"/>
      <color indexed="81"/>
      <name val="Tahoma"/>
      <family val="2"/>
    </font>
    <font>
      <b/>
      <sz val="9"/>
      <color indexed="81"/>
      <name val="Tahoma"/>
      <family val="2"/>
    </font>
    <font>
      <sz val="8"/>
      <color indexed="81"/>
      <name val="Tahoma"/>
      <family val="2"/>
    </font>
    <font>
      <b/>
      <sz val="11"/>
      <name val="Calibri"/>
      <family val="2"/>
      <scheme val="minor"/>
    </font>
    <font>
      <b/>
      <sz val="11"/>
      <color indexed="39"/>
      <name val="Calibri"/>
      <family val="2"/>
      <scheme val="minor"/>
    </font>
    <font>
      <b/>
      <vertAlign val="superscript"/>
      <sz val="11"/>
      <name val="Calibri"/>
      <family val="2"/>
      <scheme val="minor"/>
    </font>
    <font>
      <b/>
      <sz val="10"/>
      <color indexed="81"/>
      <name val="Tahoma"/>
      <family val="2"/>
    </font>
    <font>
      <sz val="10"/>
      <color indexed="81"/>
      <name val="Tahoma"/>
      <family val="2"/>
    </font>
    <font>
      <sz val="12"/>
      <name val="Cambria"/>
      <family val="1"/>
      <scheme val="major"/>
    </font>
    <font>
      <sz val="12"/>
      <color rgb="FF0000FF"/>
      <name val="Cambria"/>
      <family val="1"/>
      <scheme val="major"/>
    </font>
    <font>
      <sz val="12"/>
      <color indexed="39"/>
      <name val="Cambria"/>
      <family val="1"/>
      <scheme val="major"/>
    </font>
    <font>
      <b/>
      <sz val="12"/>
      <color theme="1"/>
      <name val="Cambria"/>
      <family val="1"/>
      <scheme val="major"/>
    </font>
    <font>
      <b/>
      <sz val="12"/>
      <name val="Cambria"/>
      <family val="1"/>
      <scheme val="major"/>
    </font>
    <font>
      <sz val="11"/>
      <color rgb="FFC00000"/>
      <name val="Courier"/>
      <family val="3"/>
    </font>
    <font>
      <sz val="10"/>
      <name val="Courier"/>
      <family val="3"/>
    </font>
    <font>
      <sz val="11"/>
      <name val="Courier"/>
      <family val="3"/>
    </font>
    <font>
      <b/>
      <vertAlign val="superscript"/>
      <sz val="11"/>
      <color theme="1"/>
      <name val="Calibri"/>
      <family val="2"/>
      <scheme val="minor"/>
    </font>
    <font>
      <sz val="10"/>
      <color rgb="FF000000"/>
      <name val="Calibri"/>
      <family val="2"/>
      <scheme val="minor"/>
    </font>
    <font>
      <sz val="11"/>
      <color rgb="FF000000"/>
      <name val="Calibri"/>
      <family val="2"/>
      <scheme val="minor"/>
    </font>
    <font>
      <i/>
      <sz val="11"/>
      <name val="Calibri"/>
      <family val="2"/>
      <scheme val="minor"/>
    </font>
    <font>
      <vertAlign val="superscript"/>
      <sz val="10"/>
      <name val="Calibri"/>
      <family val="2"/>
      <scheme val="minor"/>
    </font>
    <font>
      <vertAlign val="superscript"/>
      <sz val="11"/>
      <name val="Calibri"/>
      <family val="2"/>
      <scheme val="minor"/>
    </font>
    <font>
      <b/>
      <sz val="10"/>
      <name val="Calibri"/>
      <family val="2"/>
      <scheme val="minor"/>
    </font>
  </fonts>
  <fills count="5">
    <fill>
      <patternFill patternType="none"/>
    </fill>
    <fill>
      <patternFill patternType="gray125"/>
    </fill>
    <fill>
      <patternFill patternType="solid">
        <fgColor rgb="FFFFFF00"/>
        <bgColor auto="1"/>
      </patternFill>
    </fill>
    <fill>
      <patternFill patternType="solid">
        <fgColor rgb="FFDCE6F1"/>
        <bgColor indexed="64"/>
      </patternFill>
    </fill>
    <fill>
      <patternFill patternType="solid">
        <fgColor theme="4" tint="0.79998168889431442"/>
        <bgColor indexed="64"/>
      </patternFill>
    </fill>
  </fills>
  <borders count="14">
    <border>
      <left/>
      <right/>
      <top/>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alignment vertical="top"/>
      <protection locked="0"/>
    </xf>
    <xf numFmtId="0" fontId="2" fillId="0" borderId="0"/>
  </cellStyleXfs>
  <cellXfs count="546">
    <xf numFmtId="0" fontId="0" fillId="0" borderId="0" xfId="0"/>
    <xf numFmtId="49" fontId="0" fillId="0" borderId="0" xfId="0" applyNumberFormat="1"/>
    <xf numFmtId="0" fontId="6" fillId="0" borderId="0" xfId="0" applyFont="1"/>
    <xf numFmtId="0" fontId="6" fillId="0" borderId="0" xfId="0" applyFont="1" applyAlignment="1">
      <alignment horizontal="center"/>
    </xf>
    <xf numFmtId="0" fontId="6" fillId="0" borderId="0" xfId="0" applyFont="1" applyAlignment="1">
      <alignment horizontal="center" wrapText="1"/>
    </xf>
    <xf numFmtId="0" fontId="0" fillId="0" borderId="0" xfId="0" applyAlignment="1">
      <alignment horizontal="center"/>
    </xf>
    <xf numFmtId="49" fontId="2" fillId="0" borderId="0" xfId="0" applyNumberFormat="1" applyFont="1" applyAlignment="1">
      <alignment horizontal="center"/>
    </xf>
    <xf numFmtId="1" fontId="2" fillId="0" borderId="0" xfId="4" applyNumberFormat="1" applyFont="1"/>
    <xf numFmtId="0" fontId="2" fillId="0" borderId="0" xfId="0" applyFont="1" applyAlignment="1">
      <alignment horizontal="center"/>
    </xf>
    <xf numFmtId="0" fontId="7" fillId="0" borderId="0" xfId="0" applyFont="1" applyAlignment="1">
      <alignment horizontal="center"/>
    </xf>
    <xf numFmtId="4" fontId="7" fillId="0" borderId="0" xfId="0" applyNumberFormat="1" applyFont="1" applyAlignment="1">
      <alignment horizontal="right"/>
    </xf>
    <xf numFmtId="49" fontId="0" fillId="0" borderId="0" xfId="0" applyNumberFormat="1" applyAlignment="1">
      <alignment horizontal="center"/>
    </xf>
    <xf numFmtId="49" fontId="0" fillId="0" borderId="0" xfId="0" applyNumberFormat="1" applyFill="1" applyBorder="1" applyAlignment="1" applyProtection="1">
      <alignment horizontal="center"/>
    </xf>
    <xf numFmtId="0" fontId="0" fillId="0" borderId="0" xfId="0" applyFill="1" applyAlignment="1">
      <alignment horizontal="center"/>
    </xf>
    <xf numFmtId="49" fontId="8" fillId="0" borderId="0" xfId="0" applyNumberFormat="1" applyFont="1" applyAlignment="1">
      <alignment horizontal="center"/>
    </xf>
    <xf numFmtId="0" fontId="8" fillId="0" borderId="0" xfId="0" applyFont="1" applyAlignment="1">
      <alignment horizontal="center"/>
    </xf>
    <xf numFmtId="0" fontId="0" fillId="0" borderId="0" xfId="0" applyBorder="1"/>
    <xf numFmtId="0" fontId="5" fillId="0" borderId="0" xfId="0" applyFont="1"/>
    <xf numFmtId="0" fontId="0" fillId="0" borderId="0" xfId="0" applyAlignment="1"/>
    <xf numFmtId="0" fontId="0" fillId="0" borderId="0" xfId="0"/>
    <xf numFmtId="0" fontId="0" fillId="0" borderId="0" xfId="0" applyAlignment="1">
      <alignment vertical="top"/>
    </xf>
    <xf numFmtId="0" fontId="0" fillId="0" borderId="0" xfId="0" applyAlignment="1">
      <alignment horizontal="left" vertical="top"/>
    </xf>
    <xf numFmtId="3" fontId="0" fillId="0" borderId="0" xfId="0" applyNumberFormat="1" applyAlignment="1"/>
    <xf numFmtId="0" fontId="9" fillId="0" borderId="0" xfId="0" applyFont="1" applyFill="1" applyBorder="1"/>
    <xf numFmtId="0" fontId="0" fillId="0" borderId="0" xfId="0" applyFont="1"/>
    <xf numFmtId="0" fontId="15" fillId="0" borderId="0" xfId="0" applyFont="1"/>
    <xf numFmtId="49" fontId="0" fillId="0" borderId="0" xfId="0" applyNumberFormat="1" applyFont="1"/>
    <xf numFmtId="0" fontId="0" fillId="0" borderId="0" xfId="0" applyFill="1"/>
    <xf numFmtId="0" fontId="16" fillId="0" borderId="0" xfId="0" applyFont="1" applyFill="1" applyBorder="1"/>
    <xf numFmtId="1" fontId="0" fillId="0" borderId="0" xfId="0" applyNumberFormat="1"/>
    <xf numFmtId="0" fontId="11" fillId="0" borderId="0" xfId="0" applyFont="1" applyFill="1" applyAlignment="1"/>
    <xf numFmtId="165" fontId="10" fillId="0" borderId="0" xfId="0" applyNumberFormat="1" applyFont="1"/>
    <xf numFmtId="0" fontId="0" fillId="0" borderId="0" xfId="0"/>
    <xf numFmtId="0" fontId="0" fillId="0" borderId="0" xfId="0"/>
    <xf numFmtId="0" fontId="19" fillId="0" borderId="0" xfId="0" applyFont="1" applyFill="1"/>
    <xf numFmtId="0" fontId="31" fillId="0" borderId="0" xfId="0" applyNumberFormat="1" applyFont="1" applyFill="1" applyAlignment="1" applyProtection="1">
      <alignment horizontal="right"/>
    </xf>
    <xf numFmtId="0" fontId="32" fillId="0" borderId="0" xfId="0" applyNumberFormat="1" applyFont="1" applyFill="1" applyAlignment="1" applyProtection="1">
      <alignment horizontal="right"/>
    </xf>
    <xf numFmtId="0" fontId="33" fillId="0" borderId="0" xfId="0" applyNumberFormat="1" applyFont="1" applyFill="1" applyAlignment="1" applyProtection="1">
      <alignment horizontal="right"/>
    </xf>
    <xf numFmtId="0" fontId="4" fillId="0" borderId="0" xfId="0" applyNumberFormat="1" applyFont="1" applyFill="1" applyAlignment="1"/>
    <xf numFmtId="0" fontId="34" fillId="0" borderId="0" xfId="0" applyNumberFormat="1" applyFont="1" applyFill="1" applyAlignment="1"/>
    <xf numFmtId="0" fontId="35" fillId="0" borderId="0" xfId="0" applyNumberFormat="1" applyFont="1" applyFill="1" applyAlignment="1"/>
    <xf numFmtId="0" fontId="4" fillId="0" borderId="0" xfId="0" applyNumberFormat="1" applyFont="1" applyFill="1" applyAlignment="1">
      <alignment horizontal="right"/>
    </xf>
    <xf numFmtId="0" fontId="10" fillId="0" borderId="0" xfId="0" applyFont="1" applyFill="1" applyAlignment="1"/>
    <xf numFmtId="0" fontId="31" fillId="0" borderId="0" xfId="0" applyNumberFormat="1" applyFont="1" applyFill="1" applyAlignment="1">
      <alignment horizontal="right"/>
    </xf>
    <xf numFmtId="0" fontId="10" fillId="0" borderId="0" xfId="0" applyFont="1" applyFill="1" applyAlignment="1">
      <alignment horizontal="right"/>
    </xf>
    <xf numFmtId="0" fontId="13" fillId="0" borderId="0" xfId="0" applyNumberFormat="1" applyFont="1" applyAlignment="1" applyProtection="1">
      <alignment horizontal="left" vertical="center"/>
    </xf>
    <xf numFmtId="0" fontId="19" fillId="0" borderId="0" xfId="0" applyNumberFormat="1" applyFont="1" applyAlignment="1" applyProtection="1">
      <alignment horizontal="left" vertical="center"/>
    </xf>
    <xf numFmtId="0" fontId="36" fillId="0" borderId="0" xfId="0" applyFont="1" applyFill="1" applyBorder="1"/>
    <xf numFmtId="0" fontId="38" fillId="0" borderId="0" xfId="0" applyNumberFormat="1" applyFont="1" applyAlignment="1" applyProtection="1">
      <alignment horizontal="left" vertical="center"/>
    </xf>
    <xf numFmtId="165" fontId="19" fillId="0" borderId="0" xfId="1" applyNumberFormat="1" applyFont="1"/>
    <xf numFmtId="49" fontId="19" fillId="0" borderId="0" xfId="0" applyNumberFormat="1" applyFont="1"/>
    <xf numFmtId="0" fontId="13" fillId="0" borderId="8" xfId="0" applyNumberFormat="1" applyFont="1" applyFill="1" applyBorder="1" applyAlignment="1" applyProtection="1">
      <alignment horizontal="center" vertical="center" wrapText="1"/>
      <protection hidden="1"/>
    </xf>
    <xf numFmtId="0" fontId="13" fillId="3" borderId="9" xfId="0" applyNumberFormat="1" applyFont="1" applyFill="1" applyBorder="1" applyAlignment="1" applyProtection="1">
      <alignment horizontal="left" vertical="center" wrapText="1"/>
      <protection hidden="1"/>
    </xf>
    <xf numFmtId="0" fontId="19" fillId="0" borderId="0" xfId="0" applyFont="1" applyFill="1" applyBorder="1"/>
    <xf numFmtId="0" fontId="10" fillId="0" borderId="0" xfId="0" applyFont="1" applyFill="1" applyAlignment="1">
      <alignment vertical="center"/>
    </xf>
    <xf numFmtId="0" fontId="0" fillId="0" borderId="0" xfId="0" applyAlignment="1">
      <alignment horizontal="center"/>
    </xf>
    <xf numFmtId="2" fontId="0" fillId="0" borderId="0" xfId="0" applyNumberFormat="1"/>
    <xf numFmtId="2" fontId="0" fillId="0" borderId="0" xfId="0" applyNumberFormat="1" applyFill="1"/>
    <xf numFmtId="169" fontId="13" fillId="0" borderId="8" xfId="2" applyNumberFormat="1" applyFont="1" applyFill="1" applyBorder="1" applyAlignment="1" applyProtection="1">
      <alignment horizontal="center" vertical="center"/>
      <protection hidden="1"/>
    </xf>
    <xf numFmtId="169" fontId="13" fillId="3" borderId="9" xfId="2" applyNumberFormat="1" applyFont="1" applyFill="1" applyBorder="1" applyAlignment="1" applyProtection="1">
      <alignment horizontal="center" vertical="center" wrapText="1"/>
      <protection hidden="1"/>
    </xf>
    <xf numFmtId="169" fontId="13" fillId="0" borderId="9" xfId="2" applyNumberFormat="1" applyFont="1" applyFill="1" applyBorder="1" applyAlignment="1" applyProtection="1">
      <alignment horizontal="center" vertical="center" wrapText="1"/>
      <protection hidden="1"/>
    </xf>
    <xf numFmtId="169" fontId="13" fillId="4" borderId="9" xfId="2" applyNumberFormat="1" applyFont="1" applyFill="1" applyBorder="1" applyAlignment="1" applyProtection="1">
      <alignment horizontal="center" vertical="center"/>
      <protection hidden="1"/>
    </xf>
    <xf numFmtId="0" fontId="13" fillId="4" borderId="9" xfId="0" applyNumberFormat="1" applyFont="1" applyFill="1" applyBorder="1" applyAlignment="1" applyProtection="1">
      <alignment horizontal="center" vertical="center" wrapText="1"/>
      <protection hidden="1"/>
    </xf>
    <xf numFmtId="0" fontId="13" fillId="0" borderId="0" xfId="0" applyNumberFormat="1" applyFont="1" applyFill="1" applyBorder="1" applyAlignment="1" applyProtection="1">
      <alignment horizontal="center" vertical="center" wrapText="1"/>
      <protection hidden="1"/>
    </xf>
    <xf numFmtId="0" fontId="13" fillId="3" borderId="0" xfId="0" applyNumberFormat="1" applyFont="1" applyFill="1" applyBorder="1" applyAlignment="1" applyProtection="1">
      <alignment horizontal="center" vertical="center" wrapText="1"/>
      <protection hidden="1"/>
    </xf>
    <xf numFmtId="165" fontId="13" fillId="3" borderId="0" xfId="1" applyNumberFormat="1" applyFont="1" applyFill="1" applyBorder="1" applyAlignment="1" applyProtection="1">
      <alignment horizontal="center" vertical="center"/>
      <protection hidden="1"/>
    </xf>
    <xf numFmtId="165" fontId="13" fillId="0" borderId="0" xfId="1" applyNumberFormat="1" applyFont="1" applyFill="1" applyBorder="1" applyAlignment="1" applyProtection="1">
      <alignment horizontal="center" vertical="center"/>
      <protection hidden="1"/>
    </xf>
    <xf numFmtId="0" fontId="13" fillId="0" borderId="0" xfId="0" applyNumberFormat="1" applyFont="1" applyFill="1" applyBorder="1" applyAlignment="1" applyProtection="1">
      <alignment horizontal="center" vertical="center"/>
      <protection hidden="1"/>
    </xf>
    <xf numFmtId="169" fontId="13" fillId="3" borderId="9" xfId="2" applyNumberFormat="1" applyFont="1" applyFill="1" applyBorder="1" applyAlignment="1" applyProtection="1">
      <alignment horizontal="center" vertical="center"/>
      <protection hidden="1"/>
    </xf>
    <xf numFmtId="169" fontId="13" fillId="3" borderId="0" xfId="2" applyNumberFormat="1" applyFont="1" applyFill="1" applyBorder="1" applyAlignment="1" applyProtection="1">
      <alignment horizontal="center" vertical="center"/>
      <protection hidden="1"/>
    </xf>
    <xf numFmtId="0" fontId="13" fillId="3" borderId="0" xfId="0" applyNumberFormat="1" applyFont="1" applyFill="1" applyBorder="1" applyAlignment="1" applyProtection="1">
      <alignment horizontal="center" vertical="center"/>
      <protection hidden="1"/>
    </xf>
    <xf numFmtId="169" fontId="13" fillId="0" borderId="9" xfId="2" applyNumberFormat="1" applyFont="1" applyFill="1" applyBorder="1" applyAlignment="1" applyProtection="1">
      <alignment horizontal="center" vertical="center"/>
      <protection hidden="1"/>
    </xf>
    <xf numFmtId="169" fontId="13" fillId="0" borderId="0" xfId="2" applyNumberFormat="1" applyFont="1" applyFill="1" applyBorder="1" applyAlignment="1" applyProtection="1">
      <alignment horizontal="center" vertical="center"/>
      <protection hidden="1"/>
    </xf>
    <xf numFmtId="0" fontId="13" fillId="0" borderId="9" xfId="0" applyNumberFormat="1" applyFont="1" applyFill="1" applyBorder="1" applyAlignment="1" applyProtection="1">
      <alignment horizontal="center" vertical="center" wrapText="1"/>
      <protection hidden="1"/>
    </xf>
    <xf numFmtId="0" fontId="13" fillId="3" borderId="9" xfId="0" applyNumberFormat="1" applyFont="1" applyFill="1" applyBorder="1" applyAlignment="1" applyProtection="1">
      <alignment horizontal="center" vertical="center" wrapText="1"/>
      <protection hidden="1"/>
    </xf>
    <xf numFmtId="0" fontId="12" fillId="0" borderId="0" xfId="0" applyNumberFormat="1" applyFont="1" applyFill="1" applyBorder="1" applyAlignment="1" applyProtection="1">
      <alignment horizontal="center" vertical="center" wrapText="1"/>
      <protection hidden="1"/>
    </xf>
    <xf numFmtId="165" fontId="12" fillId="0" borderId="0" xfId="1" applyNumberFormat="1" applyFont="1" applyFill="1" applyBorder="1" applyAlignment="1" applyProtection="1">
      <alignment horizontal="center" vertical="center"/>
      <protection hidden="1"/>
    </xf>
    <xf numFmtId="165" fontId="13" fillId="3" borderId="0" xfId="1" applyNumberFormat="1" applyFont="1" applyFill="1" applyBorder="1" applyAlignment="1" applyProtection="1">
      <alignment horizontal="center" vertical="center" wrapText="1"/>
      <protection hidden="1"/>
    </xf>
    <xf numFmtId="165" fontId="13" fillId="0" borderId="0" xfId="1" applyNumberFormat="1" applyFont="1" applyFill="1" applyBorder="1" applyAlignment="1" applyProtection="1">
      <alignment horizontal="left" vertical="center"/>
      <protection hidden="1"/>
    </xf>
    <xf numFmtId="49" fontId="38" fillId="0" borderId="0" xfId="0" applyNumberFormat="1" applyFont="1"/>
    <xf numFmtId="0" fontId="19" fillId="0" borderId="0" xfId="0" applyFont="1"/>
    <xf numFmtId="0" fontId="38" fillId="0" borderId="0" xfId="0" applyFont="1" applyFill="1" applyBorder="1"/>
    <xf numFmtId="49" fontId="19" fillId="0" borderId="0" xfId="0" applyNumberFormat="1" applyFont="1" applyFill="1"/>
    <xf numFmtId="165" fontId="42" fillId="0" borderId="0" xfId="1" applyNumberFormat="1" applyFont="1"/>
    <xf numFmtId="165" fontId="19" fillId="0" borderId="0" xfId="1" quotePrefix="1" applyNumberFormat="1" applyFont="1"/>
    <xf numFmtId="0" fontId="19" fillId="0" borderId="0" xfId="0" applyNumberFormat="1" applyFont="1"/>
    <xf numFmtId="0" fontId="38" fillId="0" borderId="0" xfId="0" quotePrefix="1" applyFont="1" applyFill="1" applyBorder="1"/>
    <xf numFmtId="2" fontId="19" fillId="0" borderId="0" xfId="0" applyNumberFormat="1" applyFont="1" applyAlignment="1">
      <alignment horizontal="right"/>
    </xf>
    <xf numFmtId="1" fontId="19" fillId="0" borderId="0" xfId="0" applyNumberFormat="1" applyFont="1"/>
    <xf numFmtId="49" fontId="38" fillId="0" borderId="0" xfId="0" quotePrefix="1" applyNumberFormat="1" applyFont="1"/>
    <xf numFmtId="49" fontId="37" fillId="0" borderId="0" xfId="0" applyNumberFormat="1" applyFont="1"/>
    <xf numFmtId="165" fontId="19" fillId="0" borderId="0" xfId="1" applyNumberFormat="1" applyFont="1" applyBorder="1" applyAlignment="1">
      <alignment horizontal="right" vertical="top" wrapText="1"/>
    </xf>
    <xf numFmtId="0" fontId="19" fillId="0" borderId="0" xfId="0" applyFont="1" applyBorder="1" applyAlignment="1">
      <alignment horizontal="right" vertical="top" wrapText="1"/>
    </xf>
    <xf numFmtId="2" fontId="38" fillId="0" borderId="0" xfId="0" applyNumberFormat="1" applyFont="1"/>
    <xf numFmtId="2" fontId="38" fillId="0" borderId="0" xfId="0" applyNumberFormat="1" applyFont="1" applyFill="1" applyBorder="1"/>
    <xf numFmtId="2" fontId="37" fillId="0" borderId="0" xfId="0" applyNumberFormat="1" applyFont="1"/>
    <xf numFmtId="165" fontId="19" fillId="0" borderId="0" xfId="1" applyNumberFormat="1" applyFont="1" applyAlignment="1">
      <alignment horizontal="right"/>
    </xf>
    <xf numFmtId="0" fontId="19" fillId="0" borderId="0" xfId="1" applyNumberFormat="1" applyFont="1"/>
    <xf numFmtId="49" fontId="19" fillId="0" borderId="0" xfId="0" quotePrefix="1" applyNumberFormat="1" applyFont="1"/>
    <xf numFmtId="0" fontId="19" fillId="0" borderId="0" xfId="0" quotePrefix="1" applyFont="1"/>
    <xf numFmtId="0" fontId="38" fillId="0" borderId="0" xfId="0" quotePrefix="1" applyNumberFormat="1" applyFont="1" applyAlignment="1" applyProtection="1">
      <alignment horizontal="left" vertical="center"/>
    </xf>
    <xf numFmtId="169" fontId="13" fillId="0" borderId="9" xfId="2" applyNumberFormat="1" applyFont="1" applyFill="1" applyBorder="1" applyAlignment="1" applyProtection="1">
      <alignment horizontal="center" vertical="center"/>
      <protection hidden="1"/>
    </xf>
    <xf numFmtId="0" fontId="37" fillId="0" borderId="0" xfId="0" applyNumberFormat="1" applyFont="1" applyFill="1" applyAlignment="1" applyProtection="1">
      <alignment horizontal="left" vertical="center"/>
    </xf>
    <xf numFmtId="49" fontId="38" fillId="0" borderId="0" xfId="0" applyNumberFormat="1" applyFont="1" applyFill="1"/>
    <xf numFmtId="0" fontId="13" fillId="0" borderId="0" xfId="0" applyFont="1" applyFill="1"/>
    <xf numFmtId="0" fontId="13" fillId="0" borderId="0" xfId="0" applyFont="1" applyFill="1" applyAlignment="1">
      <alignment horizontal="center"/>
    </xf>
    <xf numFmtId="14" fontId="13" fillId="3" borderId="0" xfId="0" applyNumberFormat="1" applyFont="1" applyFill="1" applyBorder="1" applyAlignment="1" applyProtection="1">
      <alignment horizontal="left" vertical="center"/>
      <protection hidden="1"/>
    </xf>
    <xf numFmtId="171" fontId="13" fillId="3" borderId="0" xfId="0" applyNumberFormat="1" applyFont="1" applyFill="1" applyBorder="1" applyAlignment="1" applyProtection="1">
      <alignment horizontal="right" vertical="center"/>
      <protection hidden="1"/>
    </xf>
    <xf numFmtId="0" fontId="40" fillId="3" borderId="0" xfId="0" applyNumberFormat="1" applyFont="1" applyFill="1" applyBorder="1" applyAlignment="1" applyProtection="1">
      <alignment horizontal="center" vertical="center"/>
      <protection hidden="1"/>
    </xf>
    <xf numFmtId="165" fontId="13" fillId="3" borderId="0" xfId="1" applyNumberFormat="1" applyFont="1" applyFill="1" applyBorder="1" applyAlignment="1" applyProtection="1">
      <alignment horizontal="left" vertical="center"/>
      <protection hidden="1"/>
    </xf>
    <xf numFmtId="169" fontId="13" fillId="3" borderId="0" xfId="1" applyNumberFormat="1" applyFont="1" applyFill="1" applyBorder="1" applyAlignment="1" applyProtection="1">
      <alignment horizontal="right" vertical="center"/>
      <protection hidden="1"/>
    </xf>
    <xf numFmtId="0" fontId="12" fillId="3" borderId="0" xfId="0" applyNumberFormat="1" applyFont="1" applyFill="1" applyBorder="1" applyAlignment="1" applyProtection="1">
      <alignment horizontal="center" vertical="center"/>
      <protection hidden="1"/>
    </xf>
    <xf numFmtId="14" fontId="13" fillId="3" borderId="9" xfId="0" applyNumberFormat="1" applyFont="1" applyFill="1" applyBorder="1" applyAlignment="1" applyProtection="1">
      <alignment horizontal="left" vertical="center"/>
      <protection hidden="1"/>
    </xf>
    <xf numFmtId="2" fontId="13" fillId="3" borderId="9" xfId="0" applyNumberFormat="1" applyFont="1" applyFill="1" applyBorder="1" applyAlignment="1" applyProtection="1">
      <alignment horizontal="right" vertical="center"/>
      <protection hidden="1"/>
    </xf>
    <xf numFmtId="0" fontId="40" fillId="3" borderId="9" xfId="0" applyNumberFormat="1" applyFont="1" applyFill="1" applyBorder="1" applyAlignment="1" applyProtection="1">
      <alignment horizontal="center" vertical="center"/>
      <protection hidden="1"/>
    </xf>
    <xf numFmtId="165" fontId="13" fillId="3" borderId="9" xfId="1" applyNumberFormat="1" applyFont="1" applyFill="1" applyBorder="1" applyAlignment="1" applyProtection="1">
      <alignment horizontal="left" vertical="center"/>
      <protection hidden="1"/>
    </xf>
    <xf numFmtId="0" fontId="13" fillId="3" borderId="9" xfId="1" applyNumberFormat="1" applyFont="1" applyFill="1" applyBorder="1" applyAlignment="1" applyProtection="1">
      <alignment horizontal="right" vertical="center"/>
      <protection hidden="1"/>
    </xf>
    <xf numFmtId="0" fontId="13" fillId="0" borderId="9" xfId="0" applyNumberFormat="1" applyFont="1" applyFill="1" applyBorder="1" applyAlignment="1" applyProtection="1">
      <alignment horizontal="left" vertical="center" wrapText="1"/>
      <protection hidden="1"/>
    </xf>
    <xf numFmtId="0" fontId="12" fillId="0" borderId="9" xfId="0" applyNumberFormat="1" applyFont="1" applyFill="1" applyBorder="1" applyAlignment="1" applyProtection="1">
      <alignment horizontal="center" vertical="center"/>
      <protection hidden="1"/>
    </xf>
    <xf numFmtId="14" fontId="13" fillId="0" borderId="9" xfId="0" applyNumberFormat="1" applyFont="1" applyFill="1" applyBorder="1" applyAlignment="1" applyProtection="1">
      <alignment horizontal="left" vertical="center"/>
      <protection hidden="1"/>
    </xf>
    <xf numFmtId="172" fontId="13" fillId="0" borderId="9" xfId="0" applyNumberFormat="1" applyFont="1" applyFill="1" applyBorder="1" applyAlignment="1" applyProtection="1">
      <alignment horizontal="right" vertical="center"/>
      <protection hidden="1"/>
    </xf>
    <xf numFmtId="0" fontId="40" fillId="0" borderId="9" xfId="0" applyNumberFormat="1" applyFont="1" applyFill="1" applyBorder="1" applyAlignment="1" applyProtection="1">
      <alignment horizontal="center" vertical="center"/>
      <protection hidden="1"/>
    </xf>
    <xf numFmtId="165" fontId="13" fillId="0" borderId="9" xfId="1" applyNumberFormat="1" applyFont="1" applyFill="1" applyBorder="1" applyAlignment="1" applyProtection="1">
      <alignment horizontal="left" vertical="center"/>
      <protection hidden="1"/>
    </xf>
    <xf numFmtId="0" fontId="13" fillId="0" borderId="9" xfId="1" applyNumberFormat="1" applyFont="1" applyFill="1" applyBorder="1" applyAlignment="1" applyProtection="1">
      <alignment horizontal="right" vertical="center"/>
      <protection hidden="1"/>
    </xf>
    <xf numFmtId="2" fontId="13" fillId="0" borderId="9" xfId="0" applyNumberFormat="1" applyFont="1" applyFill="1" applyBorder="1" applyAlignment="1" applyProtection="1">
      <alignment horizontal="right" vertical="center"/>
      <protection hidden="1"/>
    </xf>
    <xf numFmtId="0" fontId="13" fillId="3" borderId="0" xfId="0" applyNumberFormat="1" applyFont="1" applyFill="1" applyBorder="1" applyAlignment="1" applyProtection="1">
      <alignment horizontal="left" vertical="center"/>
      <protection hidden="1"/>
    </xf>
    <xf numFmtId="0" fontId="17" fillId="3" borderId="0" xfId="3" applyNumberFormat="1" applyFont="1" applyFill="1" applyBorder="1" applyAlignment="1" applyProtection="1">
      <alignment horizontal="left" vertical="center" wrapText="1"/>
      <protection hidden="1"/>
    </xf>
    <xf numFmtId="0" fontId="12" fillId="3" borderId="9" xfId="0" applyNumberFormat="1"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165" fontId="40" fillId="0" borderId="9" xfId="1" applyNumberFormat="1" applyFont="1" applyFill="1" applyBorder="1" applyAlignment="1" applyProtection="1">
      <alignment horizontal="center" vertical="center"/>
      <protection hidden="1"/>
    </xf>
    <xf numFmtId="0" fontId="40" fillId="0" borderId="9" xfId="1" applyNumberFormat="1" applyFont="1" applyFill="1" applyBorder="1" applyAlignment="1" applyProtection="1">
      <alignment horizontal="center" vertical="center"/>
      <protection hidden="1"/>
    </xf>
    <xf numFmtId="0" fontId="10" fillId="3" borderId="0" xfId="0" applyFont="1" applyFill="1" applyBorder="1" applyAlignment="1" applyProtection="1">
      <alignment vertical="center" wrapText="1"/>
      <protection hidden="1"/>
    </xf>
    <xf numFmtId="172" fontId="12" fillId="3" borderId="9" xfId="0" applyNumberFormat="1" applyFont="1" applyFill="1" applyBorder="1" applyAlignment="1" applyProtection="1">
      <alignment horizontal="right" vertical="center"/>
      <protection hidden="1"/>
    </xf>
    <xf numFmtId="0" fontId="13" fillId="0" borderId="0" xfId="0" applyNumberFormat="1" applyFont="1" applyFill="1" applyBorder="1" applyAlignment="1" applyProtection="1">
      <alignment horizontal="left" vertical="center"/>
      <protection hidden="1"/>
    </xf>
    <xf numFmtId="0" fontId="10" fillId="0" borderId="0" xfId="0" applyFont="1" applyAlignment="1" applyProtection="1">
      <alignment vertical="center" wrapText="1"/>
      <protection hidden="1"/>
    </xf>
    <xf numFmtId="0" fontId="40" fillId="0" borderId="9" xfId="0" applyNumberFormat="1" applyFont="1" applyFill="1" applyBorder="1" applyAlignment="1" applyProtection="1">
      <alignment horizontal="center" vertical="center" wrapText="1"/>
      <protection hidden="1"/>
    </xf>
    <xf numFmtId="0" fontId="10" fillId="0" borderId="0" xfId="0" applyFont="1" applyFill="1" applyBorder="1" applyAlignment="1" applyProtection="1">
      <alignment horizontal="center" vertical="center"/>
      <protection hidden="1"/>
    </xf>
    <xf numFmtId="167" fontId="40" fillId="0" borderId="9" xfId="0" applyNumberFormat="1" applyFont="1" applyFill="1" applyBorder="1" applyAlignment="1" applyProtection="1">
      <alignment horizontal="center" vertical="center"/>
      <protection hidden="1"/>
    </xf>
    <xf numFmtId="0" fontId="10" fillId="3" borderId="0" xfId="0" applyFont="1" applyFill="1" applyAlignment="1" applyProtection="1">
      <alignment vertical="center" wrapText="1"/>
      <protection hidden="1"/>
    </xf>
    <xf numFmtId="0" fontId="40" fillId="3" borderId="9" xfId="0" applyNumberFormat="1" applyFont="1" applyFill="1" applyBorder="1" applyAlignment="1" applyProtection="1">
      <alignment horizontal="center" vertical="center" wrapText="1"/>
      <protection hidden="1"/>
    </xf>
    <xf numFmtId="167" fontId="40" fillId="3" borderId="9" xfId="0" applyNumberFormat="1" applyFont="1" applyFill="1" applyBorder="1" applyAlignment="1" applyProtection="1">
      <alignment horizontal="center" vertical="center"/>
      <protection hidden="1"/>
    </xf>
    <xf numFmtId="0" fontId="17" fillId="0" borderId="0" xfId="3" applyNumberFormat="1" applyFont="1" applyFill="1" applyBorder="1" applyAlignment="1" applyProtection="1">
      <alignment horizontal="left" vertical="center" wrapText="1"/>
      <protection hidden="1"/>
    </xf>
    <xf numFmtId="0" fontId="12" fillId="0" borderId="9" xfId="0" applyNumberFormat="1" applyFont="1" applyFill="1" applyBorder="1" applyAlignment="1" applyProtection="1">
      <alignment horizontal="center" vertical="center" wrapText="1"/>
      <protection hidden="1"/>
    </xf>
    <xf numFmtId="172" fontId="13" fillId="0" borderId="9" xfId="0" applyNumberFormat="1" applyFont="1" applyFill="1" applyBorder="1" applyAlignment="1" applyProtection="1">
      <alignment horizontal="right" vertical="center" wrapText="1"/>
      <protection hidden="1"/>
    </xf>
    <xf numFmtId="165" fontId="13" fillId="0" borderId="9" xfId="1" applyNumberFormat="1" applyFont="1" applyFill="1" applyBorder="1" applyAlignment="1" applyProtection="1">
      <alignment horizontal="center" vertical="center" wrapText="1"/>
      <protection hidden="1"/>
    </xf>
    <xf numFmtId="0" fontId="13" fillId="0" borderId="9" xfId="1" applyNumberFormat="1" applyFont="1" applyFill="1" applyBorder="1" applyAlignment="1" applyProtection="1">
      <alignment horizontal="right" vertical="center" wrapText="1"/>
      <protection hidden="1"/>
    </xf>
    <xf numFmtId="165" fontId="14" fillId="0" borderId="9" xfId="1" applyNumberFormat="1" applyFont="1" applyFill="1" applyBorder="1" applyAlignment="1" applyProtection="1">
      <alignment horizontal="left" vertical="center"/>
      <protection hidden="1"/>
    </xf>
    <xf numFmtId="172" fontId="13" fillId="3" borderId="9" xfId="0" applyNumberFormat="1" applyFont="1" applyFill="1" applyBorder="1" applyAlignment="1" applyProtection="1">
      <alignment horizontal="right" vertical="center"/>
      <protection hidden="1"/>
    </xf>
    <xf numFmtId="171" fontId="13" fillId="3" borderId="9" xfId="0" applyNumberFormat="1" applyFont="1" applyFill="1" applyBorder="1" applyAlignment="1" applyProtection="1">
      <alignment horizontal="right" vertical="center"/>
      <protection hidden="1"/>
    </xf>
    <xf numFmtId="165" fontId="14" fillId="3" borderId="9" xfId="1" applyNumberFormat="1" applyFont="1" applyFill="1" applyBorder="1" applyAlignment="1" applyProtection="1">
      <alignment horizontal="left" vertical="center"/>
      <protection hidden="1"/>
    </xf>
    <xf numFmtId="14" fontId="13" fillId="0" borderId="0" xfId="0" applyNumberFormat="1"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right" vertical="center"/>
      <protection hidden="1"/>
    </xf>
    <xf numFmtId="0" fontId="12" fillId="0" borderId="0" xfId="0" applyNumberFormat="1" applyFont="1" applyFill="1" applyBorder="1" applyAlignment="1" applyProtection="1">
      <alignment horizontal="center" vertical="center"/>
      <protection hidden="1"/>
    </xf>
    <xf numFmtId="0" fontId="13" fillId="0" borderId="0" xfId="1" applyNumberFormat="1" applyFont="1" applyFill="1" applyBorder="1" applyAlignment="1" applyProtection="1">
      <alignment horizontal="right" vertical="center"/>
      <protection hidden="1"/>
    </xf>
    <xf numFmtId="0" fontId="40" fillId="0" borderId="0" xfId="0" applyNumberFormat="1" applyFont="1" applyFill="1" applyBorder="1" applyAlignment="1" applyProtection="1">
      <alignment horizontal="center" vertical="center"/>
      <protection hidden="1"/>
    </xf>
    <xf numFmtId="169" fontId="13" fillId="3" borderId="9" xfId="1" applyNumberFormat="1" applyFont="1" applyFill="1" applyBorder="1" applyAlignment="1" applyProtection="1">
      <alignment horizontal="right" vertical="center"/>
      <protection hidden="1"/>
    </xf>
    <xf numFmtId="165" fontId="40" fillId="3" borderId="9" xfId="1" applyNumberFormat="1" applyFont="1" applyFill="1" applyBorder="1" applyAlignment="1" applyProtection="1">
      <alignment horizontal="center" vertical="center"/>
      <protection hidden="1"/>
    </xf>
    <xf numFmtId="0" fontId="40" fillId="3" borderId="9" xfId="1" applyNumberFormat="1" applyFont="1" applyFill="1" applyBorder="1" applyAlignment="1" applyProtection="1">
      <alignment horizontal="center" vertical="center"/>
      <protection hidden="1"/>
    </xf>
    <xf numFmtId="169" fontId="10" fillId="3" borderId="0" xfId="0" applyNumberFormat="1" applyFont="1" applyFill="1" applyBorder="1" applyAlignment="1" applyProtection="1">
      <alignment horizontal="center" vertical="center"/>
      <protection hidden="1"/>
    </xf>
    <xf numFmtId="167" fontId="13" fillId="0" borderId="9" xfId="0" applyNumberFormat="1" applyFont="1" applyFill="1" applyBorder="1" applyAlignment="1" applyProtection="1">
      <alignment horizontal="right" vertical="center"/>
      <protection hidden="1"/>
    </xf>
    <xf numFmtId="0" fontId="13" fillId="3" borderId="0" xfId="0" applyNumberFormat="1" applyFont="1" applyFill="1" applyBorder="1" applyAlignment="1" applyProtection="1">
      <alignment horizontal="left" vertical="center" wrapText="1"/>
      <protection hidden="1"/>
    </xf>
    <xf numFmtId="2" fontId="13" fillId="3" borderId="0" xfId="0" applyNumberFormat="1" applyFont="1" applyFill="1" applyBorder="1" applyAlignment="1" applyProtection="1">
      <alignment horizontal="right" vertical="center"/>
      <protection hidden="1"/>
    </xf>
    <xf numFmtId="0" fontId="13" fillId="3" borderId="0" xfId="1" applyNumberFormat="1" applyFont="1" applyFill="1" applyBorder="1" applyAlignment="1" applyProtection="1">
      <alignment horizontal="right" vertical="center"/>
      <protection hidden="1"/>
    </xf>
    <xf numFmtId="170" fontId="10" fillId="3" borderId="0" xfId="0" applyNumberFormat="1" applyFont="1" applyFill="1" applyBorder="1" applyAlignment="1" applyProtection="1">
      <alignment horizontal="center" vertical="center"/>
      <protection hidden="1"/>
    </xf>
    <xf numFmtId="169" fontId="13" fillId="0" borderId="9" xfId="1" applyNumberFormat="1" applyFont="1" applyFill="1" applyBorder="1" applyAlignment="1" applyProtection="1">
      <alignment horizontal="right" vertical="center"/>
      <protection hidden="1"/>
    </xf>
    <xf numFmtId="2" fontId="10" fillId="0" borderId="0" xfId="0" applyNumberFormat="1" applyFont="1" applyFill="1" applyBorder="1" applyAlignment="1" applyProtection="1">
      <alignment horizontal="center" vertical="center"/>
      <protection hidden="1"/>
    </xf>
    <xf numFmtId="170" fontId="10" fillId="0" borderId="0" xfId="0" applyNumberFormat="1" applyFont="1" applyFill="1" applyBorder="1" applyAlignment="1" applyProtection="1">
      <alignment horizontal="center" vertical="center"/>
      <protection hidden="1"/>
    </xf>
    <xf numFmtId="2" fontId="10" fillId="3" borderId="0" xfId="0" applyNumberFormat="1" applyFont="1" applyFill="1" applyBorder="1" applyAlignment="1" applyProtection="1">
      <alignment horizontal="center" vertical="center"/>
      <protection hidden="1"/>
    </xf>
    <xf numFmtId="169" fontId="13" fillId="3" borderId="9" xfId="0" applyNumberFormat="1" applyFont="1" applyFill="1" applyBorder="1" applyAlignment="1" applyProtection="1">
      <alignment horizontal="right" vertical="center"/>
      <protection hidden="1"/>
    </xf>
    <xf numFmtId="0" fontId="13" fillId="0" borderId="0" xfId="0" applyNumberFormat="1" applyFont="1" applyFill="1" applyBorder="1" applyAlignment="1" applyProtection="1">
      <alignment horizontal="left" vertical="center" wrapText="1"/>
      <protection hidden="1"/>
    </xf>
    <xf numFmtId="165" fontId="40" fillId="0" borderId="0" xfId="1" applyNumberFormat="1" applyFont="1" applyFill="1" applyBorder="1" applyAlignment="1" applyProtection="1">
      <alignment horizontal="center" vertical="center"/>
      <protection hidden="1"/>
    </xf>
    <xf numFmtId="0" fontId="40" fillId="0" borderId="0" xfId="1" applyNumberFormat="1" applyFont="1" applyFill="1" applyBorder="1" applyAlignment="1" applyProtection="1">
      <alignment horizontal="center" vertical="center"/>
      <protection hidden="1"/>
    </xf>
    <xf numFmtId="165" fontId="13" fillId="0" borderId="9" xfId="1" applyNumberFormat="1" applyFont="1" applyFill="1" applyBorder="1" applyAlignment="1" applyProtection="1">
      <alignment horizontal="right" vertical="center"/>
      <protection hidden="1"/>
    </xf>
    <xf numFmtId="14" fontId="14" fillId="3" borderId="9" xfId="0" applyNumberFormat="1" applyFont="1" applyFill="1" applyBorder="1" applyAlignment="1" applyProtection="1">
      <alignment horizontal="left" vertical="center"/>
      <protection hidden="1"/>
    </xf>
    <xf numFmtId="171" fontId="13" fillId="0" borderId="9" xfId="0" applyNumberFormat="1" applyFont="1" applyFill="1" applyBorder="1" applyAlignment="1" applyProtection="1">
      <alignment horizontal="right" vertical="center"/>
      <protection hidden="1"/>
    </xf>
    <xf numFmtId="3" fontId="13" fillId="3" borderId="9" xfId="0" applyNumberFormat="1" applyFont="1" applyFill="1" applyBorder="1" applyAlignment="1" applyProtection="1">
      <alignment horizontal="left" vertical="center" wrapText="1"/>
      <protection hidden="1"/>
    </xf>
    <xf numFmtId="169" fontId="13" fillId="0" borderId="9" xfId="0" applyNumberFormat="1" applyFont="1" applyFill="1" applyBorder="1" applyAlignment="1" applyProtection="1">
      <alignment horizontal="right" vertical="center"/>
      <protection hidden="1"/>
    </xf>
    <xf numFmtId="167" fontId="13" fillId="3" borderId="9" xfId="0" applyNumberFormat="1" applyFont="1" applyFill="1" applyBorder="1" applyAlignment="1" applyProtection="1">
      <alignment horizontal="right" vertical="center"/>
      <protection hidden="1"/>
    </xf>
    <xf numFmtId="14" fontId="13" fillId="0" borderId="9" xfId="0" applyNumberFormat="1" applyFont="1" applyFill="1" applyBorder="1" applyAlignment="1" applyProtection="1">
      <alignment horizontal="left"/>
      <protection hidden="1"/>
    </xf>
    <xf numFmtId="165" fontId="13" fillId="3" borderId="9" xfId="1" applyNumberFormat="1" applyFont="1" applyFill="1" applyBorder="1" applyAlignment="1" applyProtection="1">
      <alignment horizontal="right" vertical="center"/>
      <protection hidden="1"/>
    </xf>
    <xf numFmtId="172" fontId="13" fillId="3" borderId="0" xfId="0" applyNumberFormat="1" applyFont="1" applyFill="1" applyBorder="1" applyAlignment="1" applyProtection="1">
      <alignment horizontal="right" vertical="center"/>
      <protection hidden="1"/>
    </xf>
    <xf numFmtId="165" fontId="14" fillId="3" borderId="0" xfId="1" applyNumberFormat="1" applyFont="1" applyFill="1" applyBorder="1" applyAlignment="1" applyProtection="1">
      <alignment horizontal="left" vertical="center"/>
      <protection hidden="1"/>
    </xf>
    <xf numFmtId="172" fontId="14" fillId="3" borderId="9" xfId="0" applyNumberFormat="1" applyFont="1" applyFill="1" applyBorder="1" applyAlignment="1" applyProtection="1">
      <alignment horizontal="right" vertical="center"/>
      <protection hidden="1"/>
    </xf>
    <xf numFmtId="169" fontId="10" fillId="0" borderId="0" xfId="0" applyNumberFormat="1" applyFont="1" applyFill="1" applyBorder="1" applyAlignment="1" applyProtection="1">
      <alignment horizontal="center" vertical="center"/>
      <protection hidden="1"/>
    </xf>
    <xf numFmtId="0" fontId="10" fillId="0" borderId="0" xfId="0" applyNumberFormat="1" applyFont="1" applyFill="1" applyBorder="1" applyProtection="1">
      <protection hidden="1"/>
    </xf>
    <xf numFmtId="0" fontId="13" fillId="0" borderId="0" xfId="0" applyFont="1" applyFill="1" applyBorder="1" applyAlignment="1" applyProtection="1">
      <alignment horizontal="center" vertical="center"/>
      <protection hidden="1"/>
    </xf>
    <xf numFmtId="165" fontId="12" fillId="0" borderId="9" xfId="1" applyNumberFormat="1" applyFont="1" applyFill="1" applyBorder="1" applyAlignment="1" applyProtection="1">
      <alignment horizontal="left" vertical="center"/>
      <protection hidden="1"/>
    </xf>
    <xf numFmtId="2" fontId="10" fillId="3" borderId="0" xfId="0" applyNumberFormat="1" applyFont="1" applyFill="1" applyBorder="1" applyProtection="1">
      <protection hidden="1"/>
    </xf>
    <xf numFmtId="0" fontId="13" fillId="3" borderId="0" xfId="0" applyFont="1" applyFill="1" applyBorder="1" applyAlignment="1" applyProtection="1">
      <alignment horizontal="center" vertical="center"/>
      <protection hidden="1"/>
    </xf>
    <xf numFmtId="171" fontId="14" fillId="0" borderId="9" xfId="0" applyNumberFormat="1" applyFont="1" applyFill="1" applyBorder="1" applyAlignment="1" applyProtection="1">
      <alignment horizontal="right" vertical="center"/>
      <protection hidden="1"/>
    </xf>
    <xf numFmtId="171" fontId="14" fillId="3" borderId="9" xfId="0" applyNumberFormat="1" applyFont="1" applyFill="1" applyBorder="1" applyAlignment="1" applyProtection="1">
      <alignment horizontal="right" vertical="center"/>
      <protection hidden="1"/>
    </xf>
    <xf numFmtId="0" fontId="13" fillId="0" borderId="0" xfId="0" quotePrefix="1" applyNumberFormat="1" applyFont="1" applyFill="1" applyBorder="1" applyAlignment="1" applyProtection="1">
      <alignment horizontal="left" vertical="center"/>
      <protection hidden="1"/>
    </xf>
    <xf numFmtId="3" fontId="10" fillId="0" borderId="0" xfId="1" applyNumberFormat="1" applyFont="1" applyFill="1" applyBorder="1" applyAlignment="1" applyProtection="1">
      <alignment horizontal="center" vertical="center"/>
      <protection hidden="1"/>
    </xf>
    <xf numFmtId="0" fontId="40" fillId="3" borderId="0" xfId="0" applyNumberFormat="1" applyFont="1" applyFill="1" applyBorder="1" applyAlignment="1" applyProtection="1">
      <alignment horizontal="center" vertical="center" wrapText="1"/>
      <protection hidden="1"/>
    </xf>
    <xf numFmtId="167" fontId="40" fillId="3" borderId="0" xfId="0" applyNumberFormat="1" applyFont="1" applyFill="1" applyBorder="1" applyAlignment="1" applyProtection="1">
      <alignment horizontal="center" vertical="center"/>
      <protection hidden="1"/>
    </xf>
    <xf numFmtId="0" fontId="13" fillId="4" borderId="9" xfId="0" applyNumberFormat="1" applyFont="1" applyFill="1" applyBorder="1" applyAlignment="1" applyProtection="1">
      <alignment horizontal="left" vertical="center" wrapText="1"/>
      <protection hidden="1"/>
    </xf>
    <xf numFmtId="0" fontId="12" fillId="4" borderId="9" xfId="0" applyNumberFormat="1" applyFont="1" applyFill="1" applyBorder="1" applyAlignment="1" applyProtection="1">
      <alignment horizontal="center" vertical="center"/>
      <protection hidden="1"/>
    </xf>
    <xf numFmtId="14" fontId="13" fillId="4" borderId="9" xfId="0" applyNumberFormat="1" applyFont="1" applyFill="1" applyBorder="1" applyAlignment="1" applyProtection="1">
      <alignment horizontal="left" vertical="center"/>
      <protection hidden="1"/>
    </xf>
    <xf numFmtId="2" fontId="13" fillId="4" borderId="9" xfId="0" applyNumberFormat="1" applyFont="1" applyFill="1" applyBorder="1" applyAlignment="1" applyProtection="1">
      <alignment horizontal="right" vertical="center"/>
      <protection hidden="1"/>
    </xf>
    <xf numFmtId="165" fontId="13" fillId="4" borderId="9" xfId="1" applyNumberFormat="1" applyFont="1" applyFill="1" applyBorder="1" applyAlignment="1" applyProtection="1">
      <alignment horizontal="left" vertical="center"/>
      <protection hidden="1"/>
    </xf>
    <xf numFmtId="0" fontId="13" fillId="4" borderId="9" xfId="1" applyNumberFormat="1" applyFont="1" applyFill="1" applyBorder="1" applyAlignment="1" applyProtection="1">
      <alignment horizontal="right" vertical="center"/>
      <protection hidden="1"/>
    </xf>
    <xf numFmtId="165" fontId="40" fillId="4" borderId="9" xfId="1" applyNumberFormat="1" applyFont="1" applyFill="1" applyBorder="1" applyAlignment="1" applyProtection="1">
      <alignment horizontal="center" vertical="center"/>
      <protection hidden="1"/>
    </xf>
    <xf numFmtId="0" fontId="40" fillId="4" borderId="9" xfId="1" applyNumberFormat="1" applyFont="1" applyFill="1" applyBorder="1" applyAlignment="1" applyProtection="1">
      <alignment horizontal="center" vertical="center"/>
      <protection hidden="1"/>
    </xf>
    <xf numFmtId="0" fontId="17" fillId="0" borderId="0" xfId="3" applyFont="1" applyAlignment="1" applyProtection="1">
      <alignment vertical="center" wrapText="1"/>
      <protection hidden="1"/>
    </xf>
    <xf numFmtId="0" fontId="14" fillId="0" borderId="0" xfId="0" applyNumberFormat="1" applyFont="1" applyFill="1" applyBorder="1" applyAlignment="1" applyProtection="1">
      <alignment horizontal="center" vertical="center"/>
      <protection hidden="1"/>
    </xf>
    <xf numFmtId="164" fontId="13" fillId="0" borderId="9" xfId="1" applyNumberFormat="1" applyFont="1" applyFill="1" applyBorder="1" applyAlignment="1" applyProtection="1">
      <alignment horizontal="left" vertical="center"/>
      <protection hidden="1"/>
    </xf>
    <xf numFmtId="169" fontId="13" fillId="0" borderId="0" xfId="1" applyNumberFormat="1" applyFont="1" applyFill="1" applyBorder="1" applyAlignment="1" applyProtection="1">
      <alignment horizontal="right" vertical="center"/>
      <protection hidden="1"/>
    </xf>
    <xf numFmtId="0" fontId="40" fillId="0" borderId="0" xfId="0" applyNumberFormat="1" applyFont="1" applyFill="1" applyBorder="1" applyAlignment="1" applyProtection="1">
      <alignment horizontal="center" vertical="center" wrapText="1"/>
      <protection hidden="1"/>
    </xf>
    <xf numFmtId="167" fontId="40" fillId="0" borderId="0" xfId="0" applyNumberFormat="1" applyFont="1" applyFill="1" applyBorder="1" applyAlignment="1" applyProtection="1">
      <alignment horizontal="center" vertical="center"/>
      <protection hidden="1"/>
    </xf>
    <xf numFmtId="0" fontId="41" fillId="0" borderId="9" xfId="0" applyFont="1" applyFill="1" applyBorder="1" applyAlignment="1" applyProtection="1">
      <alignment horizontal="center"/>
      <protection hidden="1"/>
    </xf>
    <xf numFmtId="175" fontId="13" fillId="3" borderId="9" xfId="0" applyNumberFormat="1" applyFont="1" applyFill="1" applyBorder="1" applyAlignment="1" applyProtection="1">
      <alignment horizontal="left" vertical="center"/>
      <protection hidden="1"/>
    </xf>
    <xf numFmtId="0" fontId="14" fillId="3" borderId="0" xfId="0" applyNumberFormat="1" applyFont="1" applyFill="1" applyBorder="1" applyAlignment="1" applyProtection="1">
      <alignment horizontal="left" vertical="center" wrapText="1"/>
      <protection hidden="1"/>
    </xf>
    <xf numFmtId="168" fontId="13" fillId="3" borderId="9" xfId="0" applyNumberFormat="1" applyFont="1" applyFill="1" applyBorder="1" applyAlignment="1" applyProtection="1">
      <alignment horizontal="left" vertical="center"/>
      <protection hidden="1"/>
    </xf>
    <xf numFmtId="171" fontId="12" fillId="3" borderId="9" xfId="0" applyNumberFormat="1" applyFont="1" applyFill="1" applyBorder="1" applyAlignment="1" applyProtection="1">
      <alignment horizontal="right" vertical="center"/>
      <protection hidden="1"/>
    </xf>
    <xf numFmtId="169" fontId="14" fillId="3" borderId="9" xfId="0" applyNumberFormat="1" applyFont="1" applyFill="1" applyBorder="1" applyAlignment="1" applyProtection="1">
      <alignment horizontal="right" vertical="center"/>
      <protection hidden="1"/>
    </xf>
    <xf numFmtId="0" fontId="10" fillId="0" borderId="0" xfId="0" applyFont="1" applyFill="1" applyBorder="1" applyAlignment="1" applyProtection="1">
      <alignment vertical="center" wrapText="1"/>
      <protection hidden="1"/>
    </xf>
    <xf numFmtId="0" fontId="14" fillId="3" borderId="9" xfId="0" applyNumberFormat="1" applyFont="1" applyFill="1" applyBorder="1" applyAlignment="1" applyProtection="1">
      <alignment horizontal="left" vertical="center" wrapText="1"/>
      <protection hidden="1"/>
    </xf>
    <xf numFmtId="14" fontId="10" fillId="0" borderId="9" xfId="0" applyNumberFormat="1" applyFont="1" applyFill="1" applyBorder="1" applyAlignment="1" applyProtection="1">
      <alignment horizontal="left" vertical="center"/>
      <protection hidden="1"/>
    </xf>
    <xf numFmtId="0" fontId="12" fillId="0" borderId="9" xfId="0" applyFont="1" applyFill="1" applyBorder="1" applyAlignment="1" applyProtection="1">
      <alignment horizontal="center"/>
      <protection hidden="1"/>
    </xf>
    <xf numFmtId="0" fontId="41" fillId="0" borderId="9" xfId="0" applyNumberFormat="1" applyFont="1" applyFill="1" applyBorder="1" applyAlignment="1" applyProtection="1">
      <alignment horizontal="center"/>
      <protection hidden="1"/>
    </xf>
    <xf numFmtId="0" fontId="20" fillId="0" borderId="9" xfId="0" applyFont="1" applyFill="1" applyBorder="1" applyAlignment="1" applyProtection="1">
      <alignment horizontal="center" vertical="center"/>
      <protection hidden="1"/>
    </xf>
    <xf numFmtId="164" fontId="13" fillId="3" borderId="9" xfId="1" applyNumberFormat="1" applyFont="1" applyFill="1" applyBorder="1" applyAlignment="1" applyProtection="1">
      <alignment horizontal="left" vertical="center"/>
      <protection hidden="1"/>
    </xf>
    <xf numFmtId="165" fontId="12" fillId="3" borderId="9" xfId="1" applyNumberFormat="1" applyFont="1" applyFill="1" applyBorder="1" applyAlignment="1" applyProtection="1">
      <alignment horizontal="left" vertical="center"/>
      <protection hidden="1"/>
    </xf>
    <xf numFmtId="14" fontId="14" fillId="0" borderId="9" xfId="0" applyNumberFormat="1" applyFont="1" applyFill="1" applyBorder="1" applyAlignment="1" applyProtection="1">
      <alignment horizontal="left" vertical="center"/>
      <protection hidden="1"/>
    </xf>
    <xf numFmtId="172" fontId="14" fillId="0" borderId="9" xfId="0" applyNumberFormat="1" applyFont="1" applyFill="1" applyBorder="1" applyAlignment="1" applyProtection="1">
      <alignment horizontal="right" vertical="center"/>
      <protection hidden="1"/>
    </xf>
    <xf numFmtId="0" fontId="13" fillId="0" borderId="9" xfId="0" applyNumberFormat="1" applyFont="1" applyFill="1" applyBorder="1" applyAlignment="1" applyProtection="1">
      <alignment horizontal="left" vertical="center"/>
      <protection hidden="1"/>
    </xf>
    <xf numFmtId="0" fontId="13" fillId="0" borderId="9" xfId="0" applyFont="1" applyFill="1" applyBorder="1" applyAlignment="1" applyProtection="1">
      <alignment horizontal="left"/>
      <protection hidden="1"/>
    </xf>
    <xf numFmtId="0" fontId="40" fillId="0" borderId="8" xfId="0" applyNumberFormat="1" applyFont="1" applyFill="1" applyBorder="1" applyAlignment="1" applyProtection="1">
      <alignment horizontal="center" vertical="center" wrapText="1"/>
      <protection hidden="1"/>
    </xf>
    <xf numFmtId="0" fontId="12" fillId="0" borderId="8" xfId="0" applyNumberFormat="1" applyFont="1" applyFill="1" applyBorder="1" applyAlignment="1" applyProtection="1">
      <alignment horizontal="center" vertical="center"/>
      <protection hidden="1"/>
    </xf>
    <xf numFmtId="14" fontId="13" fillId="0" borderId="8" xfId="0" applyNumberFormat="1" applyFont="1" applyFill="1" applyBorder="1" applyAlignment="1" applyProtection="1">
      <alignment horizontal="left" vertical="center"/>
      <protection hidden="1"/>
    </xf>
    <xf numFmtId="167" fontId="40" fillId="0" borderId="8" xfId="0" applyNumberFormat="1" applyFont="1" applyFill="1" applyBorder="1" applyAlignment="1" applyProtection="1">
      <alignment horizontal="center" vertical="center"/>
      <protection hidden="1"/>
    </xf>
    <xf numFmtId="165" fontId="13" fillId="0" borderId="8" xfId="1" applyNumberFormat="1" applyFont="1" applyFill="1" applyBorder="1" applyAlignment="1" applyProtection="1">
      <alignment horizontal="left" vertical="center"/>
      <protection hidden="1"/>
    </xf>
    <xf numFmtId="0" fontId="13" fillId="0" borderId="8" xfId="1" applyNumberFormat="1" applyFont="1" applyFill="1" applyBorder="1" applyAlignment="1" applyProtection="1">
      <alignment horizontal="right" vertical="center"/>
      <protection hidden="1"/>
    </xf>
    <xf numFmtId="1" fontId="6" fillId="0" borderId="0" xfId="2" applyNumberFormat="1" applyFont="1" applyBorder="1" applyAlignment="1" applyProtection="1">
      <alignment horizontal="center"/>
      <protection hidden="1"/>
    </xf>
    <xf numFmtId="169" fontId="6" fillId="0" borderId="0" xfId="2" applyNumberFormat="1" applyFont="1" applyBorder="1" applyAlignment="1" applyProtection="1">
      <alignment horizontal="center"/>
      <protection hidden="1"/>
    </xf>
    <xf numFmtId="0" fontId="27" fillId="0" borderId="3" xfId="0" applyFont="1" applyBorder="1" applyAlignment="1" applyProtection="1">
      <alignment horizontal="center" vertical="center" wrapText="1"/>
      <protection hidden="1"/>
    </xf>
    <xf numFmtId="2" fontId="27" fillId="0" borderId="3" xfId="0" applyNumberFormat="1" applyFont="1" applyFill="1" applyBorder="1" applyAlignment="1" applyProtection="1">
      <alignment horizontal="center" vertical="center" wrapText="1"/>
      <protection hidden="1"/>
    </xf>
    <xf numFmtId="0" fontId="6" fillId="0" borderId="0" xfId="0" applyFont="1" applyBorder="1" applyAlignment="1" applyProtection="1">
      <alignment horizontal="center"/>
      <protection hidden="1"/>
    </xf>
    <xf numFmtId="169" fontId="6" fillId="0" borderId="0" xfId="0" applyNumberFormat="1" applyFont="1" applyBorder="1" applyAlignment="1" applyProtection="1">
      <alignment horizontal="center"/>
      <protection hidden="1"/>
    </xf>
    <xf numFmtId="0" fontId="40" fillId="0" borderId="9" xfId="0" applyNumberFormat="1" applyFont="1" applyFill="1" applyBorder="1" applyAlignment="1" applyProtection="1">
      <alignment horizontal="center" vertical="center"/>
      <protection hidden="1"/>
    </xf>
    <xf numFmtId="0" fontId="13" fillId="3" borderId="9" xfId="0" applyNumberFormat="1" applyFont="1" applyFill="1" applyBorder="1" applyAlignment="1" applyProtection="1">
      <alignment horizontal="center" vertical="center" wrapText="1"/>
      <protection hidden="1"/>
    </xf>
    <xf numFmtId="169" fontId="13" fillId="3" borderId="9" xfId="2" applyNumberFormat="1" applyFont="1" applyFill="1" applyBorder="1" applyAlignment="1" applyProtection="1">
      <alignment horizontal="center" vertical="center"/>
      <protection hidden="1"/>
    </xf>
    <xf numFmtId="169" fontId="0" fillId="3" borderId="9" xfId="0" applyNumberFormat="1" applyFill="1" applyBorder="1" applyAlignment="1" applyProtection="1">
      <alignment horizontal="center" vertical="center"/>
      <protection hidden="1"/>
    </xf>
    <xf numFmtId="0" fontId="12" fillId="0" borderId="9" xfId="0" applyNumberFormat="1" applyFont="1" applyFill="1" applyBorder="1" applyAlignment="1" applyProtection="1">
      <alignment horizontal="center" vertical="center"/>
      <protection hidden="1"/>
    </xf>
    <xf numFmtId="2" fontId="13" fillId="0" borderId="9" xfId="0" applyNumberFormat="1" applyFont="1" applyFill="1" applyBorder="1" applyAlignment="1" applyProtection="1">
      <alignment horizontal="right" vertical="center"/>
      <protection hidden="1"/>
    </xf>
    <xf numFmtId="0" fontId="40" fillId="0" borderId="9" xfId="0" applyFont="1" applyFill="1" applyBorder="1" applyAlignment="1" applyProtection="1">
      <alignment horizontal="center" vertical="center"/>
      <protection hidden="1"/>
    </xf>
    <xf numFmtId="0" fontId="40" fillId="3" borderId="9" xfId="0" applyNumberFormat="1" applyFont="1" applyFill="1" applyBorder="1" applyAlignment="1" applyProtection="1">
      <alignment horizontal="center" vertical="center"/>
      <protection hidden="1"/>
    </xf>
    <xf numFmtId="165" fontId="13" fillId="0" borderId="9" xfId="1" applyNumberFormat="1" applyFont="1" applyFill="1" applyBorder="1" applyAlignment="1" applyProtection="1">
      <alignment horizontal="center" vertical="center"/>
      <protection hidden="1"/>
    </xf>
    <xf numFmtId="0" fontId="13" fillId="0" borderId="9" xfId="1" applyNumberFormat="1" applyFont="1" applyFill="1" applyBorder="1" applyAlignment="1" applyProtection="1">
      <alignment horizontal="right" vertical="center"/>
      <protection hidden="1"/>
    </xf>
    <xf numFmtId="0" fontId="13" fillId="0" borderId="9" xfId="0" applyFont="1" applyFill="1" applyBorder="1" applyAlignment="1" applyProtection="1">
      <alignment horizontal="left" vertical="center"/>
      <protection hidden="1"/>
    </xf>
    <xf numFmtId="0" fontId="40" fillId="3" borderId="9" xfId="0" applyFont="1" applyFill="1" applyBorder="1" applyAlignment="1" applyProtection="1">
      <alignment horizontal="center" vertical="center"/>
      <protection hidden="1"/>
    </xf>
    <xf numFmtId="165" fontId="13" fillId="3" borderId="0" xfId="1" applyNumberFormat="1" applyFont="1" applyFill="1" applyBorder="1" applyAlignment="1" applyProtection="1">
      <alignment horizontal="center" vertical="center"/>
      <protection hidden="1"/>
    </xf>
    <xf numFmtId="0" fontId="41" fillId="0" borderId="9" xfId="0" applyFont="1" applyFill="1" applyBorder="1" applyAlignment="1" applyProtection="1">
      <alignment horizontal="center" vertical="center"/>
      <protection hidden="1"/>
    </xf>
    <xf numFmtId="169" fontId="13" fillId="3" borderId="9" xfId="2" applyNumberFormat="1" applyFont="1" applyFill="1" applyBorder="1" applyAlignment="1" applyProtection="1">
      <alignment horizontal="center" vertical="center"/>
      <protection hidden="1"/>
    </xf>
    <xf numFmtId="0" fontId="13" fillId="3" borderId="9" xfId="0" applyNumberFormat="1" applyFont="1" applyFill="1" applyBorder="1" applyAlignment="1" applyProtection="1">
      <alignment horizontal="center" vertical="center" wrapText="1"/>
      <protection hidden="1"/>
    </xf>
    <xf numFmtId="0" fontId="13" fillId="3" borderId="0" xfId="0" applyNumberFormat="1" applyFont="1" applyFill="1" applyBorder="1" applyAlignment="1" applyProtection="1">
      <alignment horizontal="left" vertical="center"/>
      <protection hidden="1"/>
    </xf>
    <xf numFmtId="0" fontId="13" fillId="0" borderId="0" xfId="0" applyNumberFormat="1" applyFont="1" applyFill="1" applyBorder="1" applyAlignment="1" applyProtection="1">
      <alignment horizontal="left" vertical="center"/>
      <protection hidden="1"/>
    </xf>
    <xf numFmtId="0" fontId="13" fillId="0" borderId="0" xfId="0" applyNumberFormat="1" applyFont="1" applyFill="1" applyBorder="1" applyAlignment="1" applyProtection="1">
      <alignment horizontal="center" vertical="center"/>
      <protection hidden="1"/>
    </xf>
    <xf numFmtId="0" fontId="13" fillId="3" borderId="0" xfId="0" applyNumberFormat="1" applyFont="1" applyFill="1" applyBorder="1" applyAlignment="1" applyProtection="1">
      <alignment horizontal="center" vertical="center"/>
      <protection hidden="1"/>
    </xf>
    <xf numFmtId="169" fontId="13" fillId="0" borderId="9" xfId="2" applyNumberFormat="1"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3" borderId="9" xfId="0" applyNumberFormat="1" applyFont="1" applyFill="1" applyBorder="1" applyAlignment="1" applyProtection="1">
      <alignment horizontal="center" vertical="center"/>
      <protection hidden="1"/>
    </xf>
    <xf numFmtId="14" fontId="13" fillId="3" borderId="9" xfId="0" applyNumberFormat="1" applyFont="1" applyFill="1" applyBorder="1" applyAlignment="1" applyProtection="1">
      <alignment horizontal="left" vertical="center"/>
      <protection hidden="1"/>
    </xf>
    <xf numFmtId="14" fontId="13" fillId="3" borderId="0" xfId="0" applyNumberFormat="1" applyFont="1" applyFill="1" applyBorder="1" applyAlignment="1" applyProtection="1">
      <alignment horizontal="left" vertical="center"/>
      <protection hidden="1"/>
    </xf>
    <xf numFmtId="0" fontId="17" fillId="3" borderId="0" xfId="3" applyNumberFormat="1" applyFont="1" applyFill="1" applyBorder="1" applyAlignment="1" applyProtection="1">
      <alignment horizontal="left" vertical="center" wrapText="1"/>
      <protection hidden="1"/>
    </xf>
    <xf numFmtId="0" fontId="12" fillId="0" borderId="9" xfId="0" applyNumberFormat="1" applyFont="1" applyFill="1" applyBorder="1" applyAlignment="1" applyProtection="1">
      <alignment horizontal="center" vertical="center"/>
      <protection hidden="1"/>
    </xf>
    <xf numFmtId="0" fontId="13" fillId="0" borderId="9" xfId="0" applyNumberFormat="1" applyFont="1" applyFill="1" applyBorder="1" applyAlignment="1" applyProtection="1">
      <alignment horizontal="left" vertical="center" wrapText="1"/>
      <protection hidden="1"/>
    </xf>
    <xf numFmtId="0" fontId="13" fillId="0" borderId="9" xfId="0" applyNumberFormat="1" applyFont="1" applyFill="1" applyBorder="1" applyAlignment="1" applyProtection="1">
      <alignment horizontal="center" vertical="center" wrapText="1"/>
      <protection hidden="1"/>
    </xf>
    <xf numFmtId="14" fontId="13" fillId="0" borderId="9" xfId="0" applyNumberFormat="1" applyFont="1" applyFill="1" applyBorder="1" applyAlignment="1" applyProtection="1">
      <alignment horizontal="left" vertical="center"/>
      <protection hidden="1"/>
    </xf>
    <xf numFmtId="0" fontId="17" fillId="0" borderId="0" xfId="3" applyNumberFormat="1" applyFont="1" applyFill="1" applyBorder="1" applyAlignment="1" applyProtection="1">
      <alignment horizontal="left" vertical="center" wrapText="1"/>
      <protection hidden="1"/>
    </xf>
    <xf numFmtId="0" fontId="13" fillId="3" borderId="9" xfId="0" applyNumberFormat="1" applyFont="1" applyFill="1" applyBorder="1" applyAlignment="1" applyProtection="1">
      <alignment horizontal="left" vertical="center" wrapText="1"/>
      <protection hidden="1"/>
    </xf>
    <xf numFmtId="0" fontId="12" fillId="0" borderId="9" xfId="0" applyNumberFormat="1" applyFont="1" applyFill="1" applyBorder="1" applyAlignment="1" applyProtection="1">
      <alignment horizontal="center" vertical="center" wrapText="1"/>
      <protection hidden="1"/>
    </xf>
    <xf numFmtId="14" fontId="13" fillId="0" borderId="9" xfId="0" applyNumberFormat="1" applyFont="1" applyFill="1" applyBorder="1" applyAlignment="1" applyProtection="1">
      <alignment horizontal="left" vertical="center" wrapText="1"/>
      <protection hidden="1"/>
    </xf>
    <xf numFmtId="0" fontId="40" fillId="0" borderId="9" xfId="0" applyNumberFormat="1" applyFont="1" applyFill="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40" fillId="3" borderId="9" xfId="0" applyNumberFormat="1" applyFont="1" applyFill="1" applyBorder="1" applyAlignment="1" applyProtection="1">
      <alignment horizontal="center" vertical="center" wrapText="1"/>
      <protection hidden="1"/>
    </xf>
    <xf numFmtId="0" fontId="10" fillId="3" borderId="0" xfId="0" applyFont="1" applyFill="1" applyAlignment="1" applyProtection="1">
      <alignment vertical="center" wrapText="1"/>
      <protection hidden="1"/>
    </xf>
    <xf numFmtId="171" fontId="12" fillId="0" borderId="9" xfId="0" applyNumberFormat="1" applyFont="1" applyFill="1" applyBorder="1" applyAlignment="1" applyProtection="1">
      <alignment horizontal="right" vertical="center"/>
      <protection hidden="1"/>
    </xf>
    <xf numFmtId="0" fontId="13" fillId="0" borderId="0" xfId="0" applyNumberFormat="1" applyFont="1" applyFill="1" applyAlignment="1" applyProtection="1">
      <alignment horizontal="left" vertical="center"/>
    </xf>
    <xf numFmtId="166" fontId="13" fillId="0" borderId="0" xfId="2" applyNumberFormat="1" applyFont="1" applyFill="1" applyAlignment="1" applyProtection="1">
      <alignment horizontal="center" vertical="center"/>
      <protection hidden="1"/>
    </xf>
    <xf numFmtId="49" fontId="13" fillId="0" borderId="0" xfId="0" applyNumberFormat="1" applyFont="1" applyFill="1"/>
    <xf numFmtId="0" fontId="13" fillId="0" borderId="0" xfId="0" applyFont="1" applyFill="1" applyAlignment="1">
      <alignment horizontal="right"/>
    </xf>
    <xf numFmtId="0" fontId="45" fillId="0" borderId="0" xfId="0" applyFont="1" applyFill="1"/>
    <xf numFmtId="2" fontId="13" fillId="0" borderId="0" xfId="0" applyNumberFormat="1" applyFont="1" applyFill="1" applyAlignment="1">
      <alignment horizontal="center"/>
    </xf>
    <xf numFmtId="169" fontId="13" fillId="0" borderId="0" xfId="0" applyNumberFormat="1" applyFont="1" applyFill="1"/>
    <xf numFmtId="0" fontId="13" fillId="0" borderId="0" xfId="0" applyNumberFormat="1" applyFont="1" applyFill="1" applyAlignment="1">
      <alignment horizontal="center"/>
    </xf>
    <xf numFmtId="0" fontId="19" fillId="0" borderId="0" xfId="0" applyFont="1" applyFill="1" applyAlignment="1">
      <alignment horizontal="center"/>
    </xf>
    <xf numFmtId="169" fontId="13" fillId="0" borderId="0" xfId="0" applyNumberFormat="1" applyFont="1" applyFill="1" applyAlignment="1">
      <alignment horizontal="center"/>
    </xf>
    <xf numFmtId="0" fontId="13" fillId="0" borderId="0" xfId="0" quotePrefix="1" applyFont="1" applyFill="1"/>
    <xf numFmtId="0" fontId="13" fillId="0" borderId="0" xfId="0" applyNumberFormat="1" applyFont="1" applyFill="1"/>
    <xf numFmtId="1" fontId="13" fillId="0" borderId="0" xfId="0" applyNumberFormat="1" applyFont="1" applyFill="1"/>
    <xf numFmtId="2" fontId="13" fillId="0" borderId="0" xfId="2" applyNumberFormat="1" applyFont="1" applyFill="1"/>
    <xf numFmtId="174" fontId="19" fillId="0" borderId="0" xfId="0" applyNumberFormat="1" applyFont="1" applyFill="1"/>
    <xf numFmtId="174" fontId="13" fillId="0" borderId="0" xfId="0" applyNumberFormat="1" applyFont="1" applyFill="1"/>
    <xf numFmtId="0" fontId="13" fillId="0" borderId="0" xfId="0" quotePrefix="1" applyFont="1" applyFill="1" applyAlignment="1">
      <alignment vertical="center"/>
    </xf>
    <xf numFmtId="0" fontId="13" fillId="0" borderId="0" xfId="2" applyNumberFormat="1" applyFont="1" applyFill="1"/>
    <xf numFmtId="0" fontId="13" fillId="0" borderId="0" xfId="0" applyFont="1" applyFill="1" applyBorder="1"/>
    <xf numFmtId="0" fontId="26" fillId="0" borderId="0" xfId="0" applyFont="1" applyBorder="1" applyAlignment="1" applyProtection="1">
      <alignment horizontal="center" vertical="center" wrapText="1"/>
      <protection hidden="1"/>
    </xf>
    <xf numFmtId="169" fontId="13" fillId="3" borderId="9" xfId="2" applyNumberFormat="1" applyFont="1" applyFill="1" applyBorder="1" applyAlignment="1" applyProtection="1">
      <alignment horizontal="center" vertical="center"/>
      <protection hidden="1"/>
    </xf>
    <xf numFmtId="169" fontId="13" fillId="3" borderId="11" xfId="2" applyNumberFormat="1" applyFont="1" applyFill="1" applyBorder="1" applyAlignment="1" applyProtection="1">
      <alignment horizontal="center" vertical="center"/>
      <protection hidden="1"/>
    </xf>
    <xf numFmtId="0" fontId="13" fillId="3" borderId="9" xfId="0" applyNumberFormat="1" applyFont="1" applyFill="1" applyBorder="1" applyAlignment="1" applyProtection="1">
      <alignment horizontal="center" vertical="center" wrapText="1"/>
      <protection hidden="1"/>
    </xf>
    <xf numFmtId="0" fontId="13" fillId="3" borderId="11" xfId="0" applyNumberFormat="1" applyFont="1" applyFill="1" applyBorder="1" applyAlignment="1" applyProtection="1">
      <alignment horizontal="center" vertical="center" wrapText="1"/>
      <protection hidden="1"/>
    </xf>
    <xf numFmtId="0" fontId="13" fillId="3" borderId="0" xfId="0" applyNumberFormat="1" applyFont="1" applyFill="1" applyBorder="1" applyAlignment="1" applyProtection="1">
      <alignment horizontal="left" vertical="center"/>
      <protection hidden="1"/>
    </xf>
    <xf numFmtId="0" fontId="13" fillId="0" borderId="0" xfId="0" applyNumberFormat="1" applyFont="1" applyFill="1" applyBorder="1" applyAlignment="1" applyProtection="1">
      <alignment horizontal="left" vertical="center"/>
      <protection hidden="1"/>
    </xf>
    <xf numFmtId="0" fontId="13" fillId="0" borderId="0" xfId="0" applyNumberFormat="1"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3" fillId="3" borderId="0" xfId="0" applyNumberFormat="1" applyFont="1" applyFill="1" applyBorder="1" applyAlignment="1" applyProtection="1">
      <alignment horizontal="center" vertical="center"/>
      <protection hidden="1"/>
    </xf>
    <xf numFmtId="0" fontId="0" fillId="3" borderId="0" xfId="0" applyFill="1" applyBorder="1" applyAlignment="1" applyProtection="1">
      <alignment horizontal="center" vertical="center"/>
      <protection hidden="1"/>
    </xf>
    <xf numFmtId="0" fontId="0" fillId="0" borderId="0" xfId="0" applyFill="1" applyBorder="1" applyAlignment="1" applyProtection="1">
      <alignment horizontal="left" vertical="center"/>
      <protection hidden="1"/>
    </xf>
    <xf numFmtId="0" fontId="6" fillId="0" borderId="10" xfId="0" applyFont="1" applyFill="1" applyBorder="1" applyAlignment="1" applyProtection="1">
      <protection hidden="1"/>
    </xf>
    <xf numFmtId="0" fontId="0" fillId="0" borderId="10" xfId="0" applyBorder="1" applyAlignment="1" applyProtection="1">
      <protection hidden="1"/>
    </xf>
    <xf numFmtId="0" fontId="26" fillId="0" borderId="10" xfId="0" applyNumberFormat="1" applyFont="1" applyFill="1" applyBorder="1" applyAlignment="1" applyProtection="1">
      <protection hidden="1"/>
    </xf>
    <xf numFmtId="0" fontId="26" fillId="0" borderId="10" xfId="0" applyNumberFormat="1" applyFont="1" applyFill="1" applyBorder="1" applyAlignment="1" applyProtection="1">
      <alignment horizontal="left" vertical="center"/>
      <protection hidden="1"/>
    </xf>
    <xf numFmtId="0" fontId="0" fillId="0" borderId="10" xfId="0" applyBorder="1" applyAlignment="1" applyProtection="1">
      <alignment vertical="center"/>
      <protection hidden="1"/>
    </xf>
    <xf numFmtId="0" fontId="40" fillId="3" borderId="9" xfId="0" applyNumberFormat="1" applyFont="1" applyFill="1" applyBorder="1" applyAlignment="1" applyProtection="1">
      <alignment horizontal="center" vertical="center"/>
      <protection hidden="1"/>
    </xf>
    <xf numFmtId="0" fontId="12" fillId="3" borderId="11" xfId="0" applyNumberFormat="1" applyFont="1" applyFill="1" applyBorder="1" applyAlignment="1" applyProtection="1">
      <alignment horizontal="center" vertical="center"/>
      <protection hidden="1"/>
    </xf>
    <xf numFmtId="169" fontId="13" fillId="3" borderId="0" xfId="2" applyNumberFormat="1" applyFont="1" applyFill="1" applyBorder="1" applyAlignment="1" applyProtection="1">
      <alignment horizontal="center" vertical="center"/>
      <protection hidden="1"/>
    </xf>
    <xf numFmtId="0" fontId="12" fillId="3" borderId="9" xfId="0" applyNumberFormat="1" applyFont="1" applyFill="1" applyBorder="1" applyAlignment="1" applyProtection="1">
      <alignment horizontal="center" vertical="center"/>
      <protection hidden="1"/>
    </xf>
    <xf numFmtId="0" fontId="12" fillId="3" borderId="0" xfId="0" applyNumberFormat="1" applyFont="1" applyFill="1" applyBorder="1" applyAlignment="1" applyProtection="1">
      <alignment horizontal="center" vertical="center"/>
      <protection hidden="1"/>
    </xf>
    <xf numFmtId="165" fontId="13" fillId="3" borderId="9" xfId="1" applyNumberFormat="1" applyFont="1" applyFill="1" applyBorder="1" applyAlignment="1" applyProtection="1">
      <alignment horizontal="left" vertical="center"/>
      <protection hidden="1"/>
    </xf>
    <xf numFmtId="165" fontId="13" fillId="3" borderId="0" xfId="1" applyNumberFormat="1" applyFont="1" applyFill="1" applyBorder="1" applyAlignment="1" applyProtection="1">
      <alignment horizontal="left" vertical="center"/>
      <protection hidden="1"/>
    </xf>
    <xf numFmtId="0" fontId="13" fillId="3" borderId="9" xfId="1" applyNumberFormat="1" applyFont="1" applyFill="1" applyBorder="1" applyAlignment="1" applyProtection="1">
      <alignment horizontal="right" vertical="center"/>
      <protection hidden="1"/>
    </xf>
    <xf numFmtId="0" fontId="13" fillId="3" borderId="0" xfId="1" applyNumberFormat="1" applyFont="1" applyFill="1" applyBorder="1" applyAlignment="1" applyProtection="1">
      <alignment horizontal="right" vertical="center"/>
      <protection hidden="1"/>
    </xf>
    <xf numFmtId="2" fontId="13" fillId="3" borderId="9" xfId="0" applyNumberFormat="1" applyFont="1" applyFill="1" applyBorder="1" applyAlignment="1" applyProtection="1">
      <alignment horizontal="right" vertical="center"/>
      <protection hidden="1"/>
    </xf>
    <xf numFmtId="2" fontId="13" fillId="3" borderId="0" xfId="0" applyNumberFormat="1" applyFont="1" applyFill="1" applyBorder="1" applyAlignment="1" applyProtection="1">
      <alignment horizontal="right" vertical="center"/>
      <protection hidden="1"/>
    </xf>
    <xf numFmtId="14" fontId="13" fillId="3" borderId="9" xfId="0" applyNumberFormat="1" applyFont="1" applyFill="1" applyBorder="1" applyAlignment="1" applyProtection="1">
      <alignment horizontal="left" vertical="center"/>
      <protection hidden="1"/>
    </xf>
    <xf numFmtId="14" fontId="13" fillId="3" borderId="0" xfId="0" applyNumberFormat="1" applyFont="1" applyFill="1" applyBorder="1" applyAlignment="1" applyProtection="1">
      <alignment horizontal="left" vertical="center"/>
      <protection hidden="1"/>
    </xf>
    <xf numFmtId="169" fontId="13" fillId="0" borderId="9" xfId="2" applyNumberFormat="1" applyFont="1" applyFill="1" applyBorder="1" applyAlignment="1" applyProtection="1">
      <alignment horizontal="center" vertical="center"/>
      <protection hidden="1"/>
    </xf>
    <xf numFmtId="169" fontId="13" fillId="0" borderId="0" xfId="2" applyNumberFormat="1" applyFont="1" applyFill="1" applyBorder="1" applyAlignment="1" applyProtection="1">
      <alignment horizontal="center" vertical="center"/>
      <protection hidden="1"/>
    </xf>
    <xf numFmtId="0" fontId="17" fillId="3" borderId="0" xfId="3" applyNumberFormat="1" applyFont="1" applyFill="1" applyBorder="1" applyAlignment="1" applyProtection="1">
      <alignment horizontal="left" vertical="center" wrapText="1"/>
      <protection hidden="1"/>
    </xf>
    <xf numFmtId="0" fontId="13" fillId="3" borderId="0" xfId="0" applyNumberFormat="1" applyFont="1" applyFill="1" applyBorder="1" applyAlignment="1" applyProtection="1">
      <alignment horizontal="left" vertical="center" wrapText="1"/>
      <protection hidden="1"/>
    </xf>
    <xf numFmtId="0" fontId="40" fillId="3" borderId="9" xfId="1" applyNumberFormat="1" applyFont="1" applyFill="1" applyBorder="1" applyAlignment="1" applyProtection="1">
      <alignment horizontal="center" vertical="center"/>
      <protection hidden="1"/>
    </xf>
    <xf numFmtId="0" fontId="13" fillId="3" borderId="11" xfId="1" applyNumberFormat="1" applyFont="1" applyFill="1" applyBorder="1" applyAlignment="1" applyProtection="1">
      <alignment horizontal="center" vertical="center"/>
      <protection hidden="1"/>
    </xf>
    <xf numFmtId="165" fontId="13" fillId="0" borderId="9" xfId="1" applyNumberFormat="1"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72" fontId="13" fillId="0" borderId="9" xfId="0" applyNumberFormat="1" applyFont="1" applyFill="1" applyBorder="1" applyAlignment="1" applyProtection="1">
      <alignment horizontal="right" vertical="center"/>
      <protection hidden="1"/>
    </xf>
    <xf numFmtId="172" fontId="13" fillId="0" borderId="0" xfId="0" applyNumberFormat="1" applyFont="1" applyFill="1" applyBorder="1" applyAlignment="1" applyProtection="1">
      <alignment horizontal="right" vertical="center"/>
      <protection hidden="1"/>
    </xf>
    <xf numFmtId="165" fontId="13" fillId="0" borderId="9" xfId="1" applyNumberFormat="1" applyFont="1" applyFill="1" applyBorder="1" applyAlignment="1" applyProtection="1">
      <alignment horizontal="left" vertical="center"/>
      <protection hidden="1"/>
    </xf>
    <xf numFmtId="165" fontId="13" fillId="0" borderId="0" xfId="1" applyNumberFormat="1" applyFont="1" applyFill="1" applyBorder="1" applyAlignment="1" applyProtection="1">
      <alignment horizontal="left" vertical="center"/>
      <protection hidden="1"/>
    </xf>
    <xf numFmtId="0" fontId="40" fillId="0" borderId="9" xfId="0" applyNumberFormat="1" applyFont="1" applyFill="1" applyBorder="1" applyAlignment="1" applyProtection="1">
      <alignment horizontal="center" vertical="center"/>
      <protection hidden="1"/>
    </xf>
    <xf numFmtId="0" fontId="12" fillId="0" borderId="11" xfId="0" applyNumberFormat="1" applyFont="1" applyFill="1" applyBorder="1" applyAlignment="1" applyProtection="1">
      <alignment horizontal="center" vertical="center"/>
      <protection hidden="1"/>
    </xf>
    <xf numFmtId="0" fontId="13" fillId="3" borderId="9" xfId="0" applyNumberFormat="1" applyFont="1" applyFill="1" applyBorder="1" applyAlignment="1" applyProtection="1">
      <alignment horizontal="left" vertical="center" wrapText="1"/>
      <protection hidden="1"/>
    </xf>
    <xf numFmtId="165" fontId="40" fillId="3" borderId="9" xfId="1" applyNumberFormat="1" applyFont="1" applyFill="1" applyBorder="1" applyAlignment="1" applyProtection="1">
      <alignment horizontal="center" vertical="center"/>
      <protection hidden="1"/>
    </xf>
    <xf numFmtId="0" fontId="0" fillId="3" borderId="11" xfId="0" applyFill="1" applyBorder="1" applyAlignment="1" applyProtection="1">
      <alignment horizontal="center" vertical="center"/>
      <protection hidden="1"/>
    </xf>
    <xf numFmtId="0" fontId="13" fillId="0" borderId="9" xfId="0" applyNumberFormat="1" applyFont="1" applyFill="1" applyBorder="1" applyAlignment="1" applyProtection="1">
      <alignment horizontal="left" vertical="center" wrapText="1"/>
      <protection hidden="1"/>
    </xf>
    <xf numFmtId="0" fontId="13" fillId="0" borderId="0" xfId="0" applyNumberFormat="1" applyFont="1" applyFill="1" applyBorder="1" applyAlignment="1" applyProtection="1">
      <alignment horizontal="left" vertical="center" wrapText="1"/>
      <protection hidden="1"/>
    </xf>
    <xf numFmtId="0" fontId="10" fillId="3"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3" fillId="0" borderId="0" xfId="0" applyFont="1" applyFill="1" applyBorder="1" applyAlignment="1" applyProtection="1">
      <alignment horizontal="center" vertical="center"/>
      <protection hidden="1"/>
    </xf>
    <xf numFmtId="0" fontId="13" fillId="3" borderId="0" xfId="0" applyFont="1" applyFill="1" applyBorder="1" applyAlignment="1" applyProtection="1">
      <alignment horizontal="center" vertical="center"/>
      <protection hidden="1"/>
    </xf>
    <xf numFmtId="0" fontId="12" fillId="0" borderId="9" xfId="0" applyNumberFormat="1" applyFont="1" applyFill="1" applyBorder="1" applyAlignment="1" applyProtection="1">
      <alignment horizontal="center" vertical="center"/>
      <protection hidden="1"/>
    </xf>
    <xf numFmtId="0" fontId="12" fillId="0" borderId="0" xfId="0" applyNumberFormat="1" applyFont="1" applyFill="1" applyBorder="1" applyAlignment="1" applyProtection="1">
      <alignment horizontal="center" vertical="center"/>
      <protection hidden="1"/>
    </xf>
    <xf numFmtId="169" fontId="0" fillId="0" borderId="0" xfId="0" applyNumberFormat="1" applyFill="1" applyBorder="1" applyAlignment="1" applyProtection="1">
      <alignment horizontal="center" vertical="center"/>
      <protection hidden="1"/>
    </xf>
    <xf numFmtId="0" fontId="13" fillId="0" borderId="9" xfId="0" applyNumberFormat="1" applyFont="1" applyFill="1" applyBorder="1" applyAlignment="1" applyProtection="1">
      <alignment horizontal="center" vertical="center"/>
      <protection hidden="1"/>
    </xf>
    <xf numFmtId="0" fontId="0" fillId="0" borderId="0" xfId="0" applyFill="1" applyBorder="1" applyAlignment="1" applyProtection="1">
      <alignment horizontal="left" vertical="center" wrapText="1"/>
      <protection hidden="1"/>
    </xf>
    <xf numFmtId="0" fontId="13" fillId="3" borderId="0" xfId="0" applyNumberFormat="1" applyFont="1" applyFill="1" applyBorder="1" applyAlignment="1" applyProtection="1">
      <alignment horizontal="center" vertical="center" wrapText="1"/>
      <protection hidden="1"/>
    </xf>
    <xf numFmtId="0" fontId="13" fillId="0" borderId="0" xfId="0" applyNumberFormat="1" applyFont="1" applyFill="1" applyBorder="1" applyAlignment="1" applyProtection="1">
      <alignment horizontal="center" vertical="center" wrapText="1"/>
      <protection hidden="1"/>
    </xf>
    <xf numFmtId="0" fontId="13" fillId="0" borderId="9" xfId="0" applyNumberFormat="1"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0" fontId="13" fillId="3" borderId="0" xfId="0" applyFont="1" applyFill="1" applyBorder="1" applyAlignment="1" applyProtection="1">
      <alignment horizontal="center" vertical="center" wrapText="1"/>
      <protection hidden="1"/>
    </xf>
    <xf numFmtId="0" fontId="27" fillId="0" borderId="3" xfId="0" applyNumberFormat="1" applyFont="1" applyBorder="1" applyAlignment="1" applyProtection="1">
      <alignment horizontal="center" vertical="center" textRotation="90"/>
      <protection hidden="1"/>
    </xf>
    <xf numFmtId="0" fontId="27" fillId="0" borderId="0" xfId="0" applyNumberFormat="1" applyFont="1" applyBorder="1" applyAlignment="1" applyProtection="1">
      <alignment horizontal="center" vertical="center" textRotation="90"/>
      <protection hidden="1"/>
    </xf>
    <xf numFmtId="0" fontId="22" fillId="0" borderId="5" xfId="3" applyFont="1" applyBorder="1" applyAlignment="1" applyProtection="1">
      <alignment horizontal="center" vertical="center"/>
      <protection hidden="1"/>
    </xf>
    <xf numFmtId="0" fontId="22" fillId="0" borderId="3" xfId="3" applyFont="1" applyBorder="1" applyAlignment="1" applyProtection="1">
      <alignment horizontal="center" vertical="center"/>
      <protection hidden="1"/>
    </xf>
    <xf numFmtId="0" fontId="22" fillId="0" borderId="4" xfId="3" applyFont="1" applyBorder="1" applyAlignment="1" applyProtection="1">
      <alignment horizontal="center" vertical="center"/>
      <protection hidden="1"/>
    </xf>
    <xf numFmtId="0" fontId="22" fillId="0" borderId="1" xfId="3" applyFont="1" applyBorder="1" applyAlignment="1" applyProtection="1">
      <alignment horizontal="center" vertical="center"/>
      <protection hidden="1"/>
    </xf>
    <xf numFmtId="0" fontId="26" fillId="0" borderId="3" xfId="0" applyFont="1" applyBorder="1" applyAlignment="1" applyProtection="1">
      <alignment horizontal="center" vertical="center" wrapText="1"/>
      <protection hidden="1"/>
    </xf>
    <xf numFmtId="0" fontId="26" fillId="0" borderId="1" xfId="0" applyFont="1" applyBorder="1" applyAlignment="1" applyProtection="1">
      <alignment horizontal="center" vertical="center" wrapText="1"/>
      <protection hidden="1"/>
    </xf>
    <xf numFmtId="0" fontId="0" fillId="3" borderId="0" xfId="0" applyFont="1" applyFill="1" applyBorder="1" applyAlignment="1" applyProtection="1">
      <alignment horizontal="center" vertical="center" wrapText="1"/>
      <protection hidden="1"/>
    </xf>
    <xf numFmtId="169" fontId="0" fillId="0" borderId="0" xfId="0" applyNumberFormat="1" applyFill="1" applyBorder="1" applyAlignment="1" applyProtection="1">
      <protection hidden="1"/>
    </xf>
    <xf numFmtId="0" fontId="0" fillId="0" borderId="0" xfId="0" applyFont="1" applyFill="1" applyBorder="1" applyAlignment="1" applyProtection="1">
      <alignment horizontal="center" vertical="center" wrapText="1"/>
      <protection hidden="1"/>
    </xf>
    <xf numFmtId="0" fontId="20" fillId="0" borderId="0" xfId="0" applyFont="1" applyFill="1" applyBorder="1" applyAlignment="1" applyProtection="1">
      <alignment horizontal="center" vertical="center"/>
      <protection hidden="1"/>
    </xf>
    <xf numFmtId="165" fontId="13" fillId="3" borderId="0" xfId="1" applyNumberFormat="1" applyFont="1" applyFill="1" applyBorder="1" applyAlignment="1" applyProtection="1">
      <alignment horizontal="center" vertical="center" wrapText="1"/>
      <protection hidden="1"/>
    </xf>
    <xf numFmtId="0" fontId="0" fillId="3" borderId="0" xfId="0" applyFill="1" applyBorder="1" applyAlignment="1" applyProtection="1">
      <alignment horizontal="center" vertical="center" wrapText="1"/>
      <protection hidden="1"/>
    </xf>
    <xf numFmtId="172" fontId="13" fillId="3" borderId="9" xfId="0" applyNumberFormat="1" applyFont="1" applyFill="1" applyBorder="1" applyAlignment="1" applyProtection="1">
      <alignment horizontal="right" vertical="center"/>
      <protection hidden="1"/>
    </xf>
    <xf numFmtId="172" fontId="13" fillId="3" borderId="0" xfId="0" applyNumberFormat="1" applyFont="1" applyFill="1" applyBorder="1" applyAlignment="1" applyProtection="1">
      <alignment horizontal="right" vertical="center"/>
      <protection hidden="1"/>
    </xf>
    <xf numFmtId="14" fontId="13" fillId="0" borderId="9" xfId="0" applyNumberFormat="1" applyFont="1" applyFill="1" applyBorder="1" applyAlignment="1" applyProtection="1">
      <alignment horizontal="left" vertical="center"/>
      <protection hidden="1"/>
    </xf>
    <xf numFmtId="14" fontId="13" fillId="0" borderId="0" xfId="0" applyNumberFormat="1" applyFont="1" applyFill="1" applyBorder="1" applyAlignment="1" applyProtection="1">
      <alignment horizontal="left" vertical="center"/>
      <protection hidden="1"/>
    </xf>
    <xf numFmtId="2" fontId="13" fillId="0" borderId="9" xfId="0" applyNumberFormat="1" applyFont="1" applyFill="1" applyBorder="1" applyAlignment="1" applyProtection="1">
      <alignment horizontal="right" vertical="center"/>
      <protection hidden="1"/>
    </xf>
    <xf numFmtId="2" fontId="13" fillId="0" borderId="0" xfId="0" applyNumberFormat="1" applyFont="1" applyFill="1" applyBorder="1" applyAlignment="1" applyProtection="1">
      <alignment horizontal="right" vertical="center"/>
      <protection hidden="1"/>
    </xf>
    <xf numFmtId="0" fontId="13" fillId="0" borderId="9" xfId="1" applyNumberFormat="1" applyFont="1" applyFill="1" applyBorder="1" applyAlignment="1" applyProtection="1">
      <alignment horizontal="right" vertical="center"/>
      <protection hidden="1"/>
    </xf>
    <xf numFmtId="0" fontId="13" fillId="0" borderId="0" xfId="1" applyNumberFormat="1" applyFont="1" applyFill="1" applyBorder="1" applyAlignment="1" applyProtection="1">
      <alignment horizontal="right" vertical="center"/>
      <protection hidden="1"/>
    </xf>
    <xf numFmtId="171" fontId="13" fillId="3" borderId="9" xfId="0" applyNumberFormat="1" applyFont="1" applyFill="1" applyBorder="1" applyAlignment="1" applyProtection="1">
      <alignment horizontal="right" vertical="center"/>
      <protection hidden="1"/>
    </xf>
    <xf numFmtId="171" fontId="13" fillId="3" borderId="0" xfId="0" applyNumberFormat="1" applyFont="1" applyFill="1" applyBorder="1" applyAlignment="1" applyProtection="1">
      <alignment horizontal="right" vertical="center"/>
      <protection hidden="1"/>
    </xf>
    <xf numFmtId="165" fontId="13" fillId="0" borderId="0" xfId="1" applyNumberFormat="1" applyFont="1" applyFill="1" applyBorder="1" applyAlignment="1" applyProtection="1">
      <alignment horizontal="center" vertical="center"/>
      <protection hidden="1"/>
    </xf>
    <xf numFmtId="165" fontId="14" fillId="3" borderId="9" xfId="1" applyNumberFormat="1" applyFont="1" applyFill="1" applyBorder="1" applyAlignment="1" applyProtection="1">
      <alignment horizontal="left" vertical="center"/>
      <protection hidden="1"/>
    </xf>
    <xf numFmtId="165" fontId="14" fillId="3" borderId="0" xfId="1" applyNumberFormat="1" applyFont="1" applyFill="1" applyBorder="1" applyAlignment="1" applyProtection="1">
      <alignment horizontal="left" vertical="center"/>
      <protection hidden="1"/>
    </xf>
    <xf numFmtId="0" fontId="19" fillId="0" borderId="0" xfId="0" applyFont="1" applyFill="1" applyBorder="1" applyAlignment="1" applyProtection="1">
      <alignment horizontal="center" vertical="center" wrapText="1"/>
      <protection hidden="1"/>
    </xf>
    <xf numFmtId="165" fontId="13" fillId="0" borderId="0" xfId="1" applyNumberFormat="1" applyFont="1" applyFill="1" applyBorder="1" applyAlignment="1" applyProtection="1">
      <alignment horizontal="center" vertical="center" wrapText="1"/>
      <protection hidden="1"/>
    </xf>
    <xf numFmtId="167" fontId="40" fillId="0" borderId="9" xfId="0" applyNumberFormat="1" applyFont="1" applyFill="1" applyBorder="1" applyAlignment="1" applyProtection="1">
      <alignment horizontal="center" vertical="center"/>
      <protection hidden="1"/>
    </xf>
    <xf numFmtId="167" fontId="13" fillId="0" borderId="11" xfId="0" applyNumberFormat="1" applyFont="1" applyFill="1" applyBorder="1" applyAlignment="1" applyProtection="1">
      <alignment horizontal="center" vertical="center"/>
      <protection hidden="1"/>
    </xf>
    <xf numFmtId="165" fontId="13" fillId="3" borderId="0" xfId="1" applyNumberFormat="1" applyFont="1" applyFill="1" applyBorder="1" applyAlignment="1" applyProtection="1">
      <alignment horizontal="center" vertical="center"/>
      <protection hidden="1"/>
    </xf>
    <xf numFmtId="0" fontId="17" fillId="0" borderId="0" xfId="3" applyNumberFormat="1" applyFont="1" applyFill="1" applyBorder="1" applyAlignment="1" applyProtection="1">
      <alignment horizontal="left" vertical="center" wrapText="1"/>
      <protection hidden="1"/>
    </xf>
    <xf numFmtId="164" fontId="13" fillId="3" borderId="9" xfId="1" applyNumberFormat="1" applyFont="1" applyFill="1" applyBorder="1" applyAlignment="1" applyProtection="1">
      <alignment horizontal="left" vertical="center"/>
      <protection hidden="1"/>
    </xf>
    <xf numFmtId="164" fontId="13" fillId="3" borderId="0" xfId="1" applyNumberFormat="1" applyFont="1" applyFill="1" applyBorder="1" applyAlignment="1" applyProtection="1">
      <alignment horizontal="left" vertical="center"/>
      <protection hidden="1"/>
    </xf>
    <xf numFmtId="169" fontId="0" fillId="3" borderId="0" xfId="0" applyNumberFormat="1" applyFill="1" applyBorder="1" applyAlignment="1" applyProtection="1">
      <alignment horizontal="center" vertical="center"/>
      <protection hidden="1"/>
    </xf>
    <xf numFmtId="165" fontId="14" fillId="0" borderId="9" xfId="1" applyNumberFormat="1" applyFont="1" applyFill="1" applyBorder="1" applyAlignment="1" applyProtection="1">
      <alignment horizontal="left" vertical="center"/>
      <protection hidden="1"/>
    </xf>
    <xf numFmtId="165" fontId="14" fillId="0" borderId="0" xfId="1" applyNumberFormat="1" applyFont="1" applyFill="1" applyBorder="1" applyAlignment="1" applyProtection="1">
      <alignment horizontal="left" vertical="center"/>
      <protection hidden="1"/>
    </xf>
    <xf numFmtId="0" fontId="1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left" vertical="center" wrapText="1"/>
      <protection hidden="1"/>
    </xf>
    <xf numFmtId="0" fontId="0" fillId="3" borderId="0" xfId="0" applyFill="1" applyBorder="1" applyAlignment="1" applyProtection="1">
      <alignment horizontal="left" vertical="center" wrapText="1"/>
      <protection hidden="1"/>
    </xf>
    <xf numFmtId="0" fontId="12" fillId="0" borderId="9" xfId="0" applyNumberFormat="1" applyFont="1" applyFill="1" applyBorder="1" applyAlignment="1" applyProtection="1">
      <alignment horizontal="center" vertical="center" wrapText="1"/>
      <protection hidden="1"/>
    </xf>
    <xf numFmtId="0" fontId="12" fillId="0" borderId="0" xfId="0" applyNumberFormat="1" applyFont="1" applyFill="1" applyBorder="1" applyAlignment="1" applyProtection="1">
      <alignment horizontal="center" vertical="center" wrapText="1"/>
      <protection hidden="1"/>
    </xf>
    <xf numFmtId="0" fontId="20" fillId="0" borderId="0" xfId="0" applyFont="1" applyFill="1" applyBorder="1" applyAlignment="1" applyProtection="1">
      <alignment horizontal="center" vertical="center" wrapText="1"/>
      <protection hidden="1"/>
    </xf>
    <xf numFmtId="0" fontId="20" fillId="3" borderId="0" xfId="0" applyFont="1" applyFill="1" applyBorder="1" applyAlignment="1" applyProtection="1">
      <alignment horizontal="center" vertical="center"/>
      <protection hidden="1"/>
    </xf>
    <xf numFmtId="165" fontId="13" fillId="3" borderId="9" xfId="1" applyNumberFormat="1" applyFont="1" applyFill="1" applyBorder="1" applyAlignment="1" applyProtection="1">
      <alignment horizontal="center" vertical="center"/>
      <protection hidden="1"/>
    </xf>
    <xf numFmtId="0" fontId="0" fillId="3" borderId="0" xfId="0" applyNumberFormat="1" applyFill="1" applyBorder="1" applyAlignment="1" applyProtection="1">
      <alignment horizontal="right" vertical="center"/>
      <protection hidden="1"/>
    </xf>
    <xf numFmtId="14" fontId="13" fillId="3" borderId="9" xfId="0" applyNumberFormat="1" applyFont="1" applyFill="1" applyBorder="1" applyAlignment="1" applyProtection="1">
      <alignment horizontal="center" vertical="center"/>
      <protection hidden="1"/>
    </xf>
    <xf numFmtId="172" fontId="13" fillId="3" borderId="9" xfId="0" applyNumberFormat="1" applyFont="1" applyFill="1" applyBorder="1" applyAlignment="1" applyProtection="1">
      <alignment horizontal="center" vertical="center"/>
      <protection hidden="1"/>
    </xf>
    <xf numFmtId="167" fontId="40" fillId="3" borderId="9" xfId="0" applyNumberFormat="1" applyFont="1" applyFill="1" applyBorder="1" applyAlignment="1" applyProtection="1">
      <alignment horizontal="center" vertical="center"/>
      <protection hidden="1"/>
    </xf>
    <xf numFmtId="167" fontId="13" fillId="3" borderId="11" xfId="0" applyNumberFormat="1" applyFont="1" applyFill="1" applyBorder="1" applyAlignment="1" applyProtection="1">
      <alignment horizontal="center" vertical="center"/>
      <protection hidden="1"/>
    </xf>
    <xf numFmtId="0" fontId="20" fillId="3" borderId="11" xfId="0" applyFont="1" applyFill="1" applyBorder="1" applyAlignment="1" applyProtection="1">
      <alignment horizontal="center" vertical="center"/>
      <protection hidden="1"/>
    </xf>
    <xf numFmtId="169" fontId="13" fillId="0" borderId="9" xfId="0" applyNumberFormat="1" applyFont="1" applyFill="1" applyBorder="1" applyAlignment="1" applyProtection="1">
      <alignment horizontal="right" vertical="center"/>
      <protection hidden="1"/>
    </xf>
    <xf numFmtId="169" fontId="13" fillId="0" borderId="0" xfId="0" applyNumberFormat="1" applyFont="1" applyFill="1" applyBorder="1" applyAlignment="1" applyProtection="1">
      <alignment horizontal="right" vertical="center"/>
      <protection hidden="1"/>
    </xf>
    <xf numFmtId="14" fontId="13" fillId="0" borderId="9" xfId="0" applyNumberFormat="1" applyFont="1" applyFill="1" applyBorder="1" applyAlignment="1" applyProtection="1">
      <alignment horizontal="left" vertical="center" wrapText="1"/>
      <protection hidden="1"/>
    </xf>
    <xf numFmtId="2" fontId="13" fillId="0" borderId="9" xfId="0" applyNumberFormat="1" applyFont="1" applyFill="1" applyBorder="1" applyAlignment="1" applyProtection="1">
      <alignment horizontal="right" vertical="center" wrapText="1"/>
      <protection hidden="1"/>
    </xf>
    <xf numFmtId="0" fontId="0" fillId="0" borderId="0" xfId="0" applyFill="1" applyBorder="1" applyAlignment="1" applyProtection="1">
      <alignment horizontal="right" vertical="center" wrapText="1"/>
      <protection hidden="1"/>
    </xf>
    <xf numFmtId="0" fontId="20" fillId="0" borderId="11" xfId="0" applyFont="1" applyFill="1" applyBorder="1" applyAlignment="1" applyProtection="1">
      <alignment horizontal="center" vertical="center"/>
      <protection hidden="1"/>
    </xf>
    <xf numFmtId="0" fontId="0" fillId="0" borderId="0" xfId="0" applyNumberFormat="1" applyFill="1" applyBorder="1" applyAlignment="1" applyProtection="1">
      <alignment horizontal="right" vertical="center"/>
      <protection hidden="1"/>
    </xf>
    <xf numFmtId="165" fontId="40" fillId="0" borderId="9" xfId="1" applyNumberFormat="1" applyFont="1" applyFill="1" applyBorder="1" applyAlignment="1" applyProtection="1">
      <alignment horizontal="center" vertical="center"/>
      <protection hidden="1"/>
    </xf>
    <xf numFmtId="165" fontId="13" fillId="0" borderId="11" xfId="1" applyNumberFormat="1" applyFont="1" applyFill="1" applyBorder="1" applyAlignment="1" applyProtection="1">
      <alignment horizontal="center" vertical="center"/>
      <protection hidden="1"/>
    </xf>
    <xf numFmtId="0" fontId="0" fillId="0" borderId="0" xfId="0" applyFill="1" applyBorder="1" applyAlignment="1" applyProtection="1">
      <alignment horizontal="right" vertical="center"/>
      <protection hidden="1"/>
    </xf>
    <xf numFmtId="0" fontId="12" fillId="0" borderId="9" xfId="0" applyNumberFormat="1" applyFont="1" applyFill="1" applyBorder="1" applyAlignment="1" applyProtection="1">
      <alignment horizontal="left" vertical="center"/>
      <protection hidden="1"/>
    </xf>
    <xf numFmtId="0" fontId="20" fillId="0" borderId="0" xfId="0" applyFont="1" applyFill="1" applyBorder="1" applyAlignment="1" applyProtection="1">
      <alignment horizontal="left" vertical="center"/>
      <protection hidden="1"/>
    </xf>
    <xf numFmtId="169" fontId="13" fillId="3" borderId="9" xfId="1" applyNumberFormat="1" applyFont="1" applyFill="1" applyBorder="1" applyAlignment="1" applyProtection="1">
      <alignment horizontal="right" vertical="center"/>
      <protection hidden="1"/>
    </xf>
    <xf numFmtId="169" fontId="13" fillId="0" borderId="9" xfId="1" applyNumberFormat="1" applyFont="1" applyFill="1" applyBorder="1" applyAlignment="1" applyProtection="1">
      <alignment horizontal="right" vertical="center"/>
      <protection hidden="1"/>
    </xf>
    <xf numFmtId="169" fontId="13" fillId="0" borderId="0" xfId="1" applyNumberFormat="1" applyFont="1" applyFill="1" applyBorder="1" applyAlignment="1" applyProtection="1">
      <alignment horizontal="right" vertical="center"/>
      <protection hidden="1"/>
    </xf>
    <xf numFmtId="169" fontId="10" fillId="0" borderId="0" xfId="0" applyNumberFormat="1" applyFont="1" applyFill="1" applyBorder="1" applyAlignment="1" applyProtection="1">
      <alignment horizontal="center" vertical="center"/>
      <protection hidden="1"/>
    </xf>
    <xf numFmtId="2" fontId="10" fillId="3" borderId="0" xfId="0" applyNumberFormat="1" applyFont="1" applyFill="1" applyBorder="1" applyAlignment="1" applyProtection="1">
      <alignment horizontal="center" vertical="center"/>
      <protection hidden="1"/>
    </xf>
    <xf numFmtId="169" fontId="10" fillId="3" borderId="0" xfId="0" applyNumberFormat="1" applyFont="1" applyFill="1" applyBorder="1" applyAlignment="1" applyProtection="1">
      <alignment horizontal="center" vertical="center"/>
      <protection hidden="1"/>
    </xf>
    <xf numFmtId="0" fontId="12" fillId="3" borderId="9" xfId="0" applyNumberFormat="1" applyFont="1" applyFill="1" applyBorder="1" applyAlignment="1" applyProtection="1">
      <alignment horizontal="center" vertical="center" wrapText="1"/>
      <protection hidden="1"/>
    </xf>
    <xf numFmtId="0" fontId="12" fillId="3" borderId="0" xfId="0" applyNumberFormat="1" applyFont="1" applyFill="1" applyBorder="1" applyAlignment="1" applyProtection="1">
      <alignment horizontal="center" vertical="center" wrapText="1"/>
      <protection hidden="1"/>
    </xf>
    <xf numFmtId="170" fontId="10" fillId="3" borderId="0" xfId="0" applyNumberFormat="1" applyFont="1" applyFill="1" applyBorder="1" applyAlignment="1" applyProtection="1">
      <alignment horizontal="center" vertical="center"/>
      <protection hidden="1"/>
    </xf>
    <xf numFmtId="0" fontId="0" fillId="0" borderId="0" xfId="0" applyFill="1" applyBorder="1" applyAlignment="1" applyProtection="1">
      <alignment wrapText="1"/>
      <protection hidden="1"/>
    </xf>
    <xf numFmtId="171" fontId="13" fillId="0" borderId="9" xfId="0" applyNumberFormat="1" applyFont="1" applyFill="1" applyBorder="1" applyAlignment="1" applyProtection="1">
      <alignment horizontal="center" vertical="center"/>
      <protection hidden="1"/>
    </xf>
    <xf numFmtId="171" fontId="13" fillId="0" borderId="0" xfId="0" applyNumberFormat="1" applyFont="1" applyFill="1" applyBorder="1" applyAlignment="1" applyProtection="1">
      <alignment horizontal="center" vertical="center"/>
      <protection hidden="1"/>
    </xf>
    <xf numFmtId="170" fontId="10" fillId="0" borderId="0" xfId="0" applyNumberFormat="1" applyFont="1" applyFill="1" applyBorder="1" applyAlignment="1" applyProtection="1">
      <alignment horizontal="center" vertical="center"/>
      <protection hidden="1"/>
    </xf>
    <xf numFmtId="171" fontId="13" fillId="0" borderId="9" xfId="0" applyNumberFormat="1" applyFont="1" applyFill="1" applyBorder="1" applyAlignment="1" applyProtection="1">
      <alignment horizontal="right" vertical="center"/>
      <protection hidden="1"/>
    </xf>
    <xf numFmtId="165" fontId="13" fillId="0" borderId="9" xfId="1" applyNumberFormat="1" applyFont="1" applyFill="1" applyBorder="1" applyAlignment="1" applyProtection="1">
      <alignment horizontal="right" vertical="center"/>
      <protection hidden="1"/>
    </xf>
    <xf numFmtId="171" fontId="13" fillId="0" borderId="0" xfId="0" applyNumberFormat="1" applyFont="1" applyFill="1" applyBorder="1" applyAlignment="1" applyProtection="1">
      <alignment horizontal="right" vertical="center"/>
      <protection hidden="1"/>
    </xf>
    <xf numFmtId="0" fontId="40" fillId="0" borderId="9" xfId="0" applyNumberFormat="1" applyFont="1" applyFill="1" applyBorder="1" applyAlignment="1" applyProtection="1">
      <alignment horizontal="center" vertical="center" wrapText="1"/>
      <protection hidden="1"/>
    </xf>
    <xf numFmtId="0" fontId="0" fillId="0" borderId="11" xfId="0" applyFill="1" applyBorder="1" applyAlignment="1" applyProtection="1">
      <alignment horizontal="center" vertical="center" wrapText="1"/>
      <protection hidden="1"/>
    </xf>
    <xf numFmtId="0" fontId="13" fillId="4" borderId="0" xfId="0" applyNumberFormat="1" applyFont="1" applyFill="1" applyBorder="1" applyAlignment="1" applyProtection="1">
      <alignment horizontal="center" vertical="center" wrapText="1"/>
      <protection hidden="1"/>
    </xf>
    <xf numFmtId="0" fontId="20" fillId="0" borderId="0" xfId="0" applyFont="1" applyFill="1" applyBorder="1" applyAlignment="1" applyProtection="1">
      <protection hidden="1"/>
    </xf>
    <xf numFmtId="0" fontId="20" fillId="3" borderId="0" xfId="0" applyFont="1" applyFill="1" applyBorder="1" applyAlignment="1" applyProtection="1">
      <alignment horizontal="center" vertical="center" wrapText="1"/>
      <protection hidden="1"/>
    </xf>
    <xf numFmtId="0" fontId="0" fillId="3" borderId="0" xfId="0" applyFill="1" applyBorder="1" applyAlignment="1" applyProtection="1">
      <alignment wrapText="1"/>
      <protection hidden="1"/>
    </xf>
    <xf numFmtId="0" fontId="20" fillId="3" borderId="0" xfId="0" applyFont="1" applyFill="1" applyBorder="1" applyAlignment="1" applyProtection="1">
      <protection hidden="1"/>
    </xf>
    <xf numFmtId="172" fontId="14" fillId="0" borderId="9" xfId="0" applyNumberFormat="1" applyFont="1" applyFill="1" applyBorder="1" applyAlignment="1" applyProtection="1">
      <alignment horizontal="right" vertical="center"/>
      <protection hidden="1"/>
    </xf>
    <xf numFmtId="172" fontId="14" fillId="0" borderId="0" xfId="0" applyNumberFormat="1" applyFont="1" applyFill="1" applyBorder="1" applyAlignment="1" applyProtection="1">
      <alignment horizontal="right" vertical="center"/>
      <protection hidden="1"/>
    </xf>
    <xf numFmtId="165" fontId="13" fillId="3" borderId="11" xfId="1" applyNumberFormat="1" applyFont="1" applyFill="1" applyBorder="1" applyAlignment="1" applyProtection="1">
      <alignment horizontal="center" vertical="center"/>
      <protection hidden="1"/>
    </xf>
    <xf numFmtId="0" fontId="13" fillId="3" borderId="0" xfId="1" applyNumberFormat="1" applyFont="1" applyFill="1" applyBorder="1" applyAlignment="1" applyProtection="1">
      <alignment horizontal="center" vertical="center"/>
      <protection hidden="1"/>
    </xf>
    <xf numFmtId="2" fontId="10" fillId="0" borderId="0" xfId="0" applyNumberFormat="1" applyFont="1" applyFill="1" applyBorder="1" applyAlignment="1" applyProtection="1">
      <alignment horizontal="center" vertical="center"/>
      <protection hidden="1"/>
    </xf>
    <xf numFmtId="0" fontId="0" fillId="3" borderId="0" xfId="0" applyFill="1" applyBorder="1" applyAlignment="1" applyProtection="1">
      <alignment horizontal="left" vertical="center"/>
      <protection hidden="1"/>
    </xf>
    <xf numFmtId="0" fontId="0" fillId="3" borderId="0" xfId="0" applyFont="1" applyFill="1" applyBorder="1" applyAlignment="1" applyProtection="1">
      <alignment horizontal="center" vertical="center"/>
      <protection hidden="1"/>
    </xf>
    <xf numFmtId="0" fontId="13" fillId="3" borderId="9" xfId="0" applyNumberFormat="1" applyFont="1" applyFill="1" applyBorder="1" applyAlignment="1" applyProtection="1">
      <alignment horizontal="left" vertical="center"/>
      <protection hidden="1"/>
    </xf>
    <xf numFmtId="0" fontId="10" fillId="0" borderId="0" xfId="0" applyFont="1" applyFill="1" applyBorder="1" applyAlignment="1" applyProtection="1">
      <alignment horizontal="left" vertical="center" wrapText="1"/>
      <protection hidden="1"/>
    </xf>
    <xf numFmtId="0" fontId="0" fillId="0" borderId="0" xfId="0" applyFill="1" applyBorder="1" applyAlignment="1" applyProtection="1">
      <protection hidden="1"/>
    </xf>
    <xf numFmtId="0" fontId="12" fillId="0" borderId="0" xfId="0" quotePrefix="1" applyNumberFormat="1" applyFont="1" applyFill="1" applyBorder="1" applyAlignment="1" applyProtection="1">
      <alignment horizontal="left" vertical="center"/>
      <protection hidden="1"/>
    </xf>
    <xf numFmtId="0" fontId="12" fillId="0" borderId="0" xfId="0" applyNumberFormat="1" applyFont="1" applyFill="1" applyBorder="1" applyAlignment="1" applyProtection="1">
      <alignment horizontal="left" vertical="center"/>
      <protection hidden="1"/>
    </xf>
    <xf numFmtId="0" fontId="13" fillId="0" borderId="9" xfId="0" applyNumberFormat="1" applyFont="1" applyFill="1" applyBorder="1" applyAlignment="1" applyProtection="1">
      <alignment horizontal="left" vertical="center"/>
      <protection hidden="1"/>
    </xf>
    <xf numFmtId="0" fontId="13" fillId="0" borderId="0" xfId="0" quotePrefix="1" applyNumberFormat="1" applyFont="1" applyFill="1" applyBorder="1" applyAlignment="1" applyProtection="1">
      <alignment horizontal="left" vertical="center"/>
      <protection hidden="1"/>
    </xf>
    <xf numFmtId="14" fontId="13" fillId="0" borderId="9" xfId="0" applyNumberFormat="1" applyFont="1" applyFill="1" applyBorder="1" applyAlignment="1" applyProtection="1">
      <alignment horizontal="center" vertical="center"/>
      <protection hidden="1"/>
    </xf>
    <xf numFmtId="172" fontId="14" fillId="0" borderId="9" xfId="0" applyNumberFormat="1" applyFont="1" applyFill="1" applyBorder="1" applyAlignment="1" applyProtection="1">
      <alignment horizontal="center" vertical="center"/>
      <protection hidden="1"/>
    </xf>
    <xf numFmtId="0" fontId="40" fillId="0" borderId="9" xfId="1" applyNumberFormat="1" applyFont="1" applyFill="1" applyBorder="1" applyAlignment="1" applyProtection="1">
      <alignment horizontal="center" vertical="center"/>
      <protection hidden="1"/>
    </xf>
    <xf numFmtId="0" fontId="13" fillId="0" borderId="11" xfId="1" applyNumberFormat="1" applyFont="1" applyFill="1" applyBorder="1" applyAlignment="1" applyProtection="1">
      <alignment horizontal="center" vertical="center"/>
      <protection hidden="1"/>
    </xf>
    <xf numFmtId="0" fontId="10" fillId="0" borderId="0" xfId="0" applyFont="1" applyAlignment="1" applyProtection="1">
      <alignment vertical="center" wrapText="1"/>
      <protection hidden="1"/>
    </xf>
    <xf numFmtId="0" fontId="40" fillId="3" borderId="9" xfId="0" applyNumberFormat="1" applyFont="1" applyFill="1" applyBorder="1" applyAlignment="1" applyProtection="1">
      <alignment horizontal="center" vertical="center" wrapText="1"/>
      <protection hidden="1"/>
    </xf>
    <xf numFmtId="0" fontId="0" fillId="3" borderId="11" xfId="0" applyFill="1" applyBorder="1" applyAlignment="1" applyProtection="1">
      <alignment horizontal="center" vertical="center" wrapText="1"/>
      <protection hidden="1"/>
    </xf>
    <xf numFmtId="0" fontId="10" fillId="3" borderId="0" xfId="0" applyFont="1" applyFill="1" applyAlignment="1" applyProtection="1">
      <alignment vertical="center" wrapText="1"/>
      <protection hidden="1"/>
    </xf>
    <xf numFmtId="0" fontId="17" fillId="3" borderId="0" xfId="3" applyFont="1" applyFill="1" applyAlignment="1" applyProtection="1">
      <alignment vertical="center" wrapText="1"/>
      <protection hidden="1"/>
    </xf>
    <xf numFmtId="0" fontId="17" fillId="0" borderId="0" xfId="3" applyFont="1" applyAlignment="1" applyProtection="1">
      <alignment vertical="center" wrapText="1"/>
      <protection hidden="1"/>
    </xf>
    <xf numFmtId="0" fontId="14" fillId="3" borderId="0" xfId="0" applyNumberFormat="1" applyFont="1" applyFill="1" applyBorder="1" applyAlignment="1" applyProtection="1">
      <alignment horizontal="left" vertical="center"/>
      <protection hidden="1"/>
    </xf>
    <xf numFmtId="0" fontId="14" fillId="0" borderId="0" xfId="0" applyNumberFormat="1" applyFont="1" applyFill="1" applyBorder="1" applyAlignment="1" applyProtection="1">
      <alignment horizontal="left" vertical="center"/>
      <protection hidden="1"/>
    </xf>
    <xf numFmtId="0" fontId="0" fillId="3" borderId="0" xfId="0" applyFill="1" applyBorder="1" applyAlignment="1" applyProtection="1">
      <alignment horizontal="right" vertical="center"/>
      <protection hidden="1"/>
    </xf>
    <xf numFmtId="0" fontId="14" fillId="3" borderId="0" xfId="0" applyNumberFormat="1" applyFont="1" applyFill="1" applyBorder="1" applyAlignment="1" applyProtection="1">
      <alignment horizontal="center" vertical="center"/>
      <protection hidden="1"/>
    </xf>
    <xf numFmtId="169" fontId="13" fillId="3" borderId="9" xfId="0" applyNumberFormat="1" applyFont="1" applyFill="1" applyBorder="1" applyAlignment="1" applyProtection="1">
      <alignment horizontal="right" vertical="center"/>
      <protection hidden="1"/>
    </xf>
    <xf numFmtId="169" fontId="13" fillId="3" borderId="0" xfId="0" applyNumberFormat="1" applyFont="1" applyFill="1" applyBorder="1" applyAlignment="1" applyProtection="1">
      <alignment horizontal="right" vertical="center"/>
      <protection hidden="1"/>
    </xf>
    <xf numFmtId="0" fontId="6" fillId="0" borderId="0" xfId="0" applyFont="1" applyBorder="1" applyAlignment="1" applyProtection="1">
      <alignment horizontal="center"/>
      <protection hidden="1"/>
    </xf>
    <xf numFmtId="0" fontId="13" fillId="4" borderId="0" xfId="0" applyFont="1" applyFill="1" applyAlignment="1" applyProtection="1">
      <alignment horizontal="center" vertical="center"/>
      <protection hidden="1"/>
    </xf>
    <xf numFmtId="165" fontId="0" fillId="3" borderId="0" xfId="1" applyNumberFormat="1" applyFont="1" applyFill="1" applyBorder="1" applyAlignment="1" applyProtection="1">
      <alignment horizontal="center" vertical="center"/>
      <protection hidden="1"/>
    </xf>
    <xf numFmtId="0" fontId="19" fillId="0" borderId="0" xfId="0" applyFont="1" applyFill="1" applyBorder="1" applyAlignment="1" applyProtection="1">
      <alignment horizontal="center" vertical="center"/>
      <protection hidden="1"/>
    </xf>
    <xf numFmtId="0" fontId="19" fillId="3" borderId="0" xfId="0" applyFont="1" applyFill="1" applyBorder="1" applyAlignment="1" applyProtection="1">
      <alignment horizontal="center" vertical="center" wrapText="1"/>
      <protection hidden="1"/>
    </xf>
    <xf numFmtId="165" fontId="12" fillId="0" borderId="0" xfId="1" applyNumberFormat="1" applyFont="1" applyFill="1" applyBorder="1" applyAlignment="1" applyProtection="1">
      <alignment horizontal="center" vertical="center"/>
      <protection hidden="1"/>
    </xf>
    <xf numFmtId="165" fontId="0" fillId="0" borderId="0" xfId="1" applyNumberFormat="1" applyFont="1" applyFill="1" applyBorder="1" applyAlignment="1" applyProtection="1">
      <alignment horizontal="center" vertical="center"/>
      <protection hidden="1"/>
    </xf>
    <xf numFmtId="165" fontId="20" fillId="0" borderId="0" xfId="1" applyNumberFormat="1" applyFont="1" applyFill="1" applyBorder="1" applyAlignment="1" applyProtection="1">
      <alignment horizontal="center" vertical="center"/>
      <protection hidden="1"/>
    </xf>
    <xf numFmtId="0" fontId="14" fillId="0" borderId="0" xfId="0" applyNumberFormat="1"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protection hidden="1"/>
    </xf>
    <xf numFmtId="0" fontId="13" fillId="0" borderId="0" xfId="1" applyNumberFormat="1" applyFont="1" applyFill="1" applyBorder="1" applyAlignment="1" applyProtection="1">
      <alignment horizontal="center" vertical="center"/>
      <protection hidden="1"/>
    </xf>
    <xf numFmtId="170" fontId="14" fillId="0" borderId="0" xfId="1" applyNumberFormat="1" applyFont="1" applyFill="1" applyBorder="1" applyAlignment="1" applyProtection="1">
      <alignment horizontal="center" vertical="center"/>
      <protection hidden="1"/>
    </xf>
    <xf numFmtId="0" fontId="13" fillId="3" borderId="9" xfId="0" applyNumberFormat="1" applyFont="1" applyFill="1" applyBorder="1" applyAlignment="1" applyProtection="1">
      <alignment horizontal="center" vertical="center"/>
      <protection hidden="1"/>
    </xf>
    <xf numFmtId="167" fontId="13" fillId="3" borderId="0" xfId="0" applyNumberFormat="1" applyFont="1" applyFill="1" applyBorder="1" applyAlignment="1" applyProtection="1">
      <alignment horizontal="center" vertical="center"/>
      <protection hidden="1"/>
    </xf>
    <xf numFmtId="173" fontId="14" fillId="3" borderId="9" xfId="0" applyNumberFormat="1" applyFont="1" applyFill="1" applyBorder="1" applyAlignment="1" applyProtection="1">
      <alignment horizontal="right" vertical="center"/>
      <protection hidden="1"/>
    </xf>
    <xf numFmtId="173" fontId="14" fillId="3" borderId="0" xfId="0" applyNumberFormat="1" applyFont="1" applyFill="1" applyBorder="1" applyAlignment="1" applyProtection="1">
      <alignment horizontal="right" vertical="center"/>
      <protection hidden="1"/>
    </xf>
    <xf numFmtId="0" fontId="26" fillId="0" borderId="3" xfId="0" applyNumberFormat="1" applyFont="1" applyBorder="1" applyAlignment="1" applyProtection="1">
      <alignment horizontal="center" vertical="center" wrapText="1"/>
      <protection hidden="1"/>
    </xf>
    <xf numFmtId="0" fontId="0" fillId="0" borderId="0" xfId="0" applyFont="1" applyBorder="1" applyAlignment="1" applyProtection="1">
      <alignment wrapText="1"/>
      <protection hidden="1"/>
    </xf>
    <xf numFmtId="0" fontId="22" fillId="0" borderId="0" xfId="0" applyNumberFormat="1" applyFont="1" applyBorder="1" applyAlignment="1" applyProtection="1">
      <alignment horizontal="center" vertical="center" wrapText="1"/>
      <protection hidden="1"/>
    </xf>
    <xf numFmtId="0" fontId="0" fillId="0" borderId="0" xfId="0" applyFont="1" applyAlignment="1" applyProtection="1">
      <alignment wrapText="1"/>
      <protection hidden="1"/>
    </xf>
    <xf numFmtId="0" fontId="27" fillId="0" borderId="0" xfId="0" applyNumberFormat="1" applyFont="1" applyBorder="1" applyAlignment="1" applyProtection="1">
      <alignment horizontal="center" vertical="center" textRotation="90" wrapText="1"/>
      <protection hidden="1"/>
    </xf>
    <xf numFmtId="0" fontId="0" fillId="0" borderId="0" xfId="0" applyFont="1" applyBorder="1" applyAlignment="1" applyProtection="1">
      <alignment horizontal="center" textRotation="90" wrapText="1"/>
      <protection hidden="1"/>
    </xf>
    <xf numFmtId="0" fontId="26" fillId="0" borderId="0" xfId="3" applyNumberFormat="1" applyFont="1" applyBorder="1" applyAlignment="1" applyProtection="1">
      <alignment horizontal="center" vertical="center" wrapText="1"/>
      <protection hidden="1"/>
    </xf>
    <xf numFmtId="0" fontId="26" fillId="0" borderId="0" xfId="0" applyNumberFormat="1"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Border="1" applyAlignment="1" applyProtection="1">
      <alignment wrapText="1"/>
      <protection hidden="1"/>
    </xf>
    <xf numFmtId="0" fontId="22" fillId="0" borderId="0" xfId="0" applyFont="1" applyBorder="1" applyAlignment="1" applyProtection="1">
      <alignment horizontal="center" vertical="center" wrapText="1"/>
      <protection hidden="1"/>
    </xf>
    <xf numFmtId="0" fontId="22" fillId="0" borderId="1" xfId="0" applyFont="1" applyBorder="1" applyAlignment="1" applyProtection="1">
      <alignment horizontal="center" vertical="center" wrapText="1"/>
      <protection hidden="1"/>
    </xf>
    <xf numFmtId="0" fontId="26" fillId="0" borderId="0" xfId="0" applyNumberFormat="1" applyFont="1" applyBorder="1" applyAlignment="1" applyProtection="1">
      <alignment horizontal="center" vertical="center"/>
      <protection hidden="1"/>
    </xf>
    <xf numFmtId="0" fontId="0" fillId="0" borderId="0" xfId="0" applyFont="1" applyBorder="1" applyAlignment="1" applyProtection="1">
      <protection hidden="1"/>
    </xf>
    <xf numFmtId="0" fontId="6" fillId="0" borderId="0" xfId="0" applyFont="1" applyBorder="1" applyAlignment="1" applyProtection="1">
      <alignment horizontal="center" vertical="center"/>
      <protection hidden="1"/>
    </xf>
    <xf numFmtId="0" fontId="6" fillId="0" borderId="0" xfId="0" applyFont="1" applyAlignment="1" applyProtection="1">
      <alignment horizontal="center"/>
      <protection hidden="1"/>
    </xf>
    <xf numFmtId="0" fontId="26" fillId="0" borderId="3" xfId="0" applyNumberFormat="1" applyFont="1" applyBorder="1" applyAlignment="1" applyProtection="1">
      <alignment horizontal="center" vertical="center"/>
      <protection hidden="1"/>
    </xf>
    <xf numFmtId="0" fontId="22" fillId="0" borderId="3" xfId="0" applyNumberFormat="1" applyFont="1" applyBorder="1" applyAlignment="1" applyProtection="1">
      <alignment horizontal="center" vertical="center"/>
      <protection hidden="1"/>
    </xf>
    <xf numFmtId="0" fontId="22" fillId="0" borderId="6" xfId="0" applyNumberFormat="1" applyFont="1" applyBorder="1" applyAlignment="1" applyProtection="1">
      <alignment horizontal="center" vertical="center"/>
      <protection hidden="1"/>
    </xf>
    <xf numFmtId="0" fontId="22" fillId="0" borderId="1" xfId="0" applyNumberFormat="1" applyFont="1" applyBorder="1" applyAlignment="1" applyProtection="1">
      <alignment horizontal="center" vertical="center"/>
      <protection hidden="1"/>
    </xf>
    <xf numFmtId="0" fontId="22" fillId="0" borderId="7" xfId="0" applyNumberFormat="1" applyFont="1" applyBorder="1" applyAlignment="1" applyProtection="1">
      <alignment horizontal="center" vertical="center"/>
      <protection hidden="1"/>
    </xf>
    <xf numFmtId="0" fontId="22" fillId="0" borderId="5" xfId="0" applyNumberFormat="1" applyFont="1" applyBorder="1" applyAlignment="1" applyProtection="1">
      <alignment horizontal="center" vertical="center"/>
      <protection hidden="1"/>
    </xf>
    <xf numFmtId="0" fontId="22" fillId="0" borderId="4" xfId="0" applyNumberFormat="1" applyFont="1" applyBorder="1" applyAlignment="1" applyProtection="1">
      <alignment horizontal="center" vertical="center"/>
      <protection hidden="1"/>
    </xf>
    <xf numFmtId="0" fontId="40" fillId="0" borderId="9" xfId="0" applyFont="1"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1" xfId="0" applyNumberFormat="1" applyFill="1" applyBorder="1" applyAlignment="1" applyProtection="1">
      <alignment horizontal="center" vertical="center"/>
      <protection hidden="1"/>
    </xf>
    <xf numFmtId="0" fontId="0" fillId="3" borderId="0" xfId="0" applyFill="1" applyBorder="1" applyAlignment="1" applyProtection="1">
      <alignment horizontal="left" wrapText="1"/>
      <protection hidden="1"/>
    </xf>
    <xf numFmtId="0" fontId="20" fillId="3" borderId="9" xfId="0" applyNumberFormat="1" applyFont="1" applyFill="1" applyBorder="1" applyAlignment="1" applyProtection="1">
      <alignment horizontal="center" vertical="center"/>
      <protection hidden="1"/>
    </xf>
    <xf numFmtId="0" fontId="0" fillId="0" borderId="10" xfId="0" applyBorder="1" applyAlignment="1">
      <alignment vertical="center"/>
    </xf>
    <xf numFmtId="0" fontId="13" fillId="0" borderId="0" xfId="0" applyNumberFormat="1" applyFont="1" applyAlignment="1" applyProtection="1">
      <alignment horizontal="left" vertical="center" wrapText="1"/>
      <protection hidden="1"/>
    </xf>
    <xf numFmtId="0" fontId="0" fillId="0" borderId="0" xfId="0" applyAlignment="1"/>
    <xf numFmtId="0" fontId="0" fillId="0" borderId="0" xfId="0" applyBorder="1" applyAlignment="1" applyProtection="1">
      <protection hidden="1"/>
    </xf>
    <xf numFmtId="0" fontId="0" fillId="0" borderId="1" xfId="0" applyBorder="1" applyAlignment="1" applyProtection="1">
      <protection hidden="1"/>
    </xf>
    <xf numFmtId="0" fontId="0" fillId="0" borderId="1" xfId="0" applyBorder="1" applyAlignment="1"/>
    <xf numFmtId="0" fontId="10" fillId="0" borderId="0" xfId="0" applyFont="1" applyAlignment="1" applyProtection="1">
      <alignment wrapText="1"/>
      <protection hidden="1"/>
    </xf>
    <xf numFmtId="0" fontId="18" fillId="0" borderId="0" xfId="0" applyNumberFormat="1" applyFont="1" applyAlignment="1" applyProtection="1">
      <alignment horizontal="left" vertical="center"/>
      <protection hidden="1"/>
    </xf>
    <xf numFmtId="0" fontId="0" fillId="0" borderId="0" xfId="0" applyAlignment="1" applyProtection="1">
      <protection hidden="1"/>
    </xf>
    <xf numFmtId="0" fontId="27" fillId="0" borderId="3" xfId="0" applyNumberFormat="1" applyFont="1" applyBorder="1" applyAlignment="1" applyProtection="1">
      <alignment horizontal="center" vertical="center" wrapText="1"/>
      <protection hidden="1"/>
    </xf>
    <xf numFmtId="0" fontId="27" fillId="0" borderId="0" xfId="0" applyNumberFormat="1" applyFont="1" applyBorder="1" applyAlignment="1" applyProtection="1">
      <alignment horizontal="center" vertical="center" wrapText="1"/>
      <protection hidden="1"/>
    </xf>
    <xf numFmtId="0" fontId="6" fillId="0" borderId="3" xfId="0" applyFont="1" applyBorder="1" applyAlignment="1" applyProtection="1">
      <alignment horizontal="center" vertical="center"/>
      <protection hidden="1"/>
    </xf>
    <xf numFmtId="0" fontId="26" fillId="0" borderId="3" xfId="1" applyNumberFormat="1" applyFont="1" applyBorder="1" applyAlignment="1" applyProtection="1">
      <alignment horizontal="center" vertical="center"/>
      <protection hidden="1"/>
    </xf>
    <xf numFmtId="0" fontId="26" fillId="0" borderId="0" xfId="1" applyNumberFormat="1" applyFont="1" applyBorder="1" applyAlignment="1" applyProtection="1">
      <alignment horizontal="center" vertical="center"/>
      <protection hidden="1"/>
    </xf>
    <xf numFmtId="0" fontId="26" fillId="0" borderId="3" xfId="0" applyNumberFormat="1" applyFont="1" applyFill="1" applyBorder="1" applyAlignment="1" applyProtection="1">
      <alignment horizontal="center" vertical="center"/>
      <protection hidden="1"/>
    </xf>
    <xf numFmtId="0" fontId="26" fillId="0" borderId="0" xfId="0" applyNumberFormat="1" applyFont="1" applyFill="1" applyBorder="1" applyAlignment="1" applyProtection="1">
      <alignment horizontal="center" vertical="center"/>
      <protection hidden="1"/>
    </xf>
    <xf numFmtId="0" fontId="22" fillId="0" borderId="0" xfId="0" applyFont="1" applyBorder="1" applyAlignment="1" applyProtection="1">
      <alignment horizontal="left" vertical="center"/>
      <protection hidden="1"/>
    </xf>
    <xf numFmtId="0" fontId="6" fillId="0" borderId="2" xfId="0" applyFont="1" applyBorder="1" applyAlignment="1" applyProtection="1">
      <alignment horizontal="center" vertical="center"/>
      <protection hidden="1"/>
    </xf>
    <xf numFmtId="0" fontId="20" fillId="2" borderId="12" xfId="0" applyFont="1" applyFill="1" applyBorder="1" applyAlignment="1" applyProtection="1">
      <alignment horizontal="center" vertical="center"/>
      <protection locked="0"/>
    </xf>
    <xf numFmtId="0" fontId="20" fillId="2" borderId="2" xfId="0" applyFont="1" applyFill="1" applyBorder="1" applyAlignment="1" applyProtection="1">
      <alignment horizontal="center" vertical="center"/>
      <protection locked="0"/>
    </xf>
    <xf numFmtId="0" fontId="20" fillId="2" borderId="13" xfId="0" applyFont="1" applyFill="1" applyBorder="1" applyAlignment="1" applyProtection="1">
      <alignment horizontal="center" vertical="center"/>
      <protection locked="0"/>
    </xf>
    <xf numFmtId="172" fontId="12" fillId="0" borderId="9" xfId="0" applyNumberFormat="1" applyFont="1" applyFill="1" applyBorder="1" applyAlignment="1" applyProtection="1">
      <alignment horizontal="right" vertical="center"/>
      <protection hidden="1"/>
    </xf>
    <xf numFmtId="0" fontId="12" fillId="0" borderId="9" xfId="0" applyFont="1" applyFill="1" applyBorder="1" applyAlignment="1" applyProtection="1">
      <alignment horizontal="center" vertical="center"/>
      <protection hidden="1"/>
    </xf>
    <xf numFmtId="0" fontId="13" fillId="0" borderId="0" xfId="0" applyFont="1" applyFill="1" applyAlignment="1">
      <alignment horizontal="center"/>
    </xf>
  </cellXfs>
  <cellStyles count="5">
    <cellStyle name="Comma" xfId="1" builtinId="3"/>
    <cellStyle name="Hyperlink" xfId="3" builtinId="8"/>
    <cellStyle name="Normal" xfId="0" builtinId="0"/>
    <cellStyle name="Normal 2" xfId="4"/>
    <cellStyle name="Percent" xfId="2" builtinId="5"/>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aterdata.usgs.gov/ny/nwis/nwismap/?site_no=01342736&amp;agency_cd=USGS" TargetMode="External"/><Relationship Id="rId671" Type="http://schemas.openxmlformats.org/officeDocument/2006/relationships/hyperlink" Target="http://waterdata.usgs.gov/ny/nwis/nwismap/?site_no=04213420&amp;agency_cd=USGS" TargetMode="External"/><Relationship Id="rId769" Type="http://schemas.openxmlformats.org/officeDocument/2006/relationships/hyperlink" Target="http://waterdata.usgs.gov/ny/nwis/nwismap/?site_no=04224650&amp;agency_cd=USGS" TargetMode="External"/><Relationship Id="rId976" Type="http://schemas.openxmlformats.org/officeDocument/2006/relationships/hyperlink" Target="http://waterdata.usgs.gov/ny/nwis/nwismap/?site_no=04255001&amp;agency_cd=USGS" TargetMode="External"/><Relationship Id="rId21" Type="http://schemas.openxmlformats.org/officeDocument/2006/relationships/hyperlink" Target="http://waterdata.usgs.gov/ny/nwis/nwismap/?site_no=01305500&amp;agency_cd=USGS" TargetMode="External"/><Relationship Id="rId324" Type="http://schemas.openxmlformats.org/officeDocument/2006/relationships/hyperlink" Target="http://waterdata.usgs.gov/ny/nwis/nwismap/?site_no=01372300&amp;agency_cd=USGS" TargetMode="External"/><Relationship Id="rId531" Type="http://schemas.openxmlformats.org/officeDocument/2006/relationships/hyperlink" Target="http://waterdata.usgs.gov/ny/nwis/nwismap/?site_no=01501140&amp;agency_cd=USGS" TargetMode="External"/><Relationship Id="rId629" Type="http://schemas.openxmlformats.org/officeDocument/2006/relationships/hyperlink" Target="http://waterdata.usgs.gov/ny/nwis/nwismap/?site_no=01529500&amp;agency_cd=USGS" TargetMode="External"/><Relationship Id="rId170" Type="http://schemas.openxmlformats.org/officeDocument/2006/relationships/hyperlink" Target="http://waterdata.usgs.gov/ny/nwis/nwismap/?site_no=01350350&amp;agency_cd=USGS" TargetMode="External"/><Relationship Id="rId836" Type="http://schemas.openxmlformats.org/officeDocument/2006/relationships/hyperlink" Target="http://waterdata.usgs.gov/ny/nwis/nwismap/?site_no=04232468&amp;agency_cd=USGS" TargetMode="External"/><Relationship Id="rId1021" Type="http://schemas.openxmlformats.org/officeDocument/2006/relationships/hyperlink" Target="http://waterdata.usgs.gov/ny/nwis/nwismap/?site_no=04265432&amp;agency_cd=USGS" TargetMode="External"/><Relationship Id="rId268" Type="http://schemas.openxmlformats.org/officeDocument/2006/relationships/hyperlink" Target="http://waterdata.usgs.gov/ny/nwis/nwismap/?site_no=01363380&amp;agency_cd=USGS" TargetMode="External"/><Relationship Id="rId475" Type="http://schemas.openxmlformats.org/officeDocument/2006/relationships/hyperlink" Target="http://waterdata.usgs.gov/ny/nwis/nwismap/?site_no=01432847&amp;agency_cd=USGS" TargetMode="External"/><Relationship Id="rId682" Type="http://schemas.openxmlformats.org/officeDocument/2006/relationships/hyperlink" Target="http://waterdata.usgs.gov/ny/nwis/nwismap/?site_no=04214040&amp;agency_cd=USGS" TargetMode="External"/><Relationship Id="rId903" Type="http://schemas.openxmlformats.org/officeDocument/2006/relationships/hyperlink" Target="http://waterdata.usgs.gov/ny/nwis/nwismap/?site_no=04239000&amp;agency_cd=USGS" TargetMode="External"/><Relationship Id="rId32" Type="http://schemas.openxmlformats.org/officeDocument/2006/relationships/hyperlink" Target="http://waterdata.usgs.gov/ny/nwis/nwismap/?site_no=01309680&amp;agency_cd=USGS" TargetMode="External"/><Relationship Id="rId128" Type="http://schemas.openxmlformats.org/officeDocument/2006/relationships/hyperlink" Target="http://waterdata.usgs.gov/ny/nwis/nwismap/?site_no=01346820&amp;agency_cd=USGS" TargetMode="External"/><Relationship Id="rId335" Type="http://schemas.openxmlformats.org/officeDocument/2006/relationships/hyperlink" Target="http://waterdata.usgs.gov/ny/nwis/nwismap/?site_no=01374250&amp;agency_cd=USGS" TargetMode="External"/><Relationship Id="rId542" Type="http://schemas.openxmlformats.org/officeDocument/2006/relationships/hyperlink" Target="http://waterdata.usgs.gov/ny/nwis/nwismap/?site_no=01503500&amp;agency_cd=USGS" TargetMode="External"/><Relationship Id="rId987" Type="http://schemas.openxmlformats.org/officeDocument/2006/relationships/hyperlink" Target="http://waterdata.usgs.gov/ny/nwis/nwismap/?site_no=04257955&amp;agency_cd=USGS" TargetMode="External"/><Relationship Id="rId181" Type="http://schemas.openxmlformats.org/officeDocument/2006/relationships/hyperlink" Target="http://waterdata.usgs.gov/ny/nwis/nwismap/?site_no=01351500&amp;agency_cd=USGS" TargetMode="External"/><Relationship Id="rId402" Type="http://schemas.openxmlformats.org/officeDocument/2006/relationships/hyperlink" Target="http://waterdata.usgs.gov/ny/nwis/nwismap/?site_no=01413088&amp;agency_cd=USGS" TargetMode="External"/><Relationship Id="rId847" Type="http://schemas.openxmlformats.org/officeDocument/2006/relationships/hyperlink" Target="http://waterdata.usgs.gov/ny/nwis/nwismap/?site_no=04233260&amp;agency_cd=USGS" TargetMode="External"/><Relationship Id="rId1032" Type="http://schemas.openxmlformats.org/officeDocument/2006/relationships/hyperlink" Target="http://waterdata.usgs.gov/ny/nwis/nwismap/?site_no=04267800&amp;agency_cd=USGS" TargetMode="External"/><Relationship Id="rId279" Type="http://schemas.openxmlformats.org/officeDocument/2006/relationships/hyperlink" Target="http://waterdata.usgs.gov/ny/nwis/nwismap/?site_no=01364959&amp;agency_cd=USGS" TargetMode="External"/><Relationship Id="rId486" Type="http://schemas.openxmlformats.org/officeDocument/2006/relationships/hyperlink" Target="http://waterdata.usgs.gov/ny/nwis/nwismap/?site_no=0143402265&amp;agency_cd=USGS" TargetMode="External"/><Relationship Id="rId693" Type="http://schemas.openxmlformats.org/officeDocument/2006/relationships/hyperlink" Target="http://waterdata.usgs.gov/ny/nwis/nwismap/?site_no=04215250&amp;agency_cd=USGS" TargetMode="External"/><Relationship Id="rId707" Type="http://schemas.openxmlformats.org/officeDocument/2006/relationships/hyperlink" Target="http://waterdata.usgs.gov/ny/nwis/nwismap/?site_no=04217750&amp;agency_cd=USGS" TargetMode="External"/><Relationship Id="rId914" Type="http://schemas.openxmlformats.org/officeDocument/2006/relationships/hyperlink" Target="http://waterdata.usgs.gov/ny/nwis/nwismap/?site_no=04240158&amp;agency_cd=USGS" TargetMode="External"/><Relationship Id="rId43" Type="http://schemas.openxmlformats.org/officeDocument/2006/relationships/hyperlink" Target="http://waterdata.usgs.gov/ny/nwis/nwismap/?site_no=01314000&amp;agency_cd=USGS" TargetMode="External"/><Relationship Id="rId139" Type="http://schemas.openxmlformats.org/officeDocument/2006/relationships/hyperlink" Target="http://waterdata.usgs.gov/ny/nwis/nwismap/?site_no=01349000&amp;agency_cd=USGS" TargetMode="External"/><Relationship Id="rId346" Type="http://schemas.openxmlformats.org/officeDocument/2006/relationships/hyperlink" Target="http://waterdata.usgs.gov/ny/nwis/nwismap/?site_no=0137449480&amp;agency_cd=USGS" TargetMode="External"/><Relationship Id="rId553" Type="http://schemas.openxmlformats.org/officeDocument/2006/relationships/hyperlink" Target="http://waterdata.usgs.gov/ny/nwis/nwismap/?site_no=01507500&amp;agency_cd=USGS" TargetMode="External"/><Relationship Id="rId760" Type="http://schemas.openxmlformats.org/officeDocument/2006/relationships/hyperlink" Target="http://waterdata.usgs.gov/ny/nwis/nwismap/?site_no=04221725&amp;agency_cd=USGS" TargetMode="External"/><Relationship Id="rId998" Type="http://schemas.openxmlformats.org/officeDocument/2006/relationships/hyperlink" Target="http://waterdata.usgs.gov/ny/nwis/nwismap/?site_no=04261000&amp;agency_cd=USGS" TargetMode="External"/><Relationship Id="rId192" Type="http://schemas.openxmlformats.org/officeDocument/2006/relationships/hyperlink" Target="http://waterdata.usgs.gov/ny/nwis/nwismap/?site_no=01355500&amp;agency_cd=USGS" TargetMode="External"/><Relationship Id="rId206" Type="http://schemas.openxmlformats.org/officeDocument/2006/relationships/hyperlink" Target="http://waterdata.usgs.gov/ny/nwis/nwismap/?site_no=0135932050&amp;agency_cd=USGS" TargetMode="External"/><Relationship Id="rId413" Type="http://schemas.openxmlformats.org/officeDocument/2006/relationships/hyperlink" Target="http://waterdata.usgs.gov/ny/nwis/nwismap/?site_no=01414500&amp;agency_cd=USGS" TargetMode="External"/><Relationship Id="rId858" Type="http://schemas.openxmlformats.org/officeDocument/2006/relationships/hyperlink" Target="http://waterdata.usgs.gov/ny/nwis/nwismap/?site_no=04233655&amp;agency_cd=USGS" TargetMode="External"/><Relationship Id="rId1043" Type="http://schemas.openxmlformats.org/officeDocument/2006/relationships/hyperlink" Target="http://waterdata.usgs.gov/ny/nwis/nwismap/?site_no=04268900&amp;agency_cd=USGS" TargetMode="External"/><Relationship Id="rId497" Type="http://schemas.openxmlformats.org/officeDocument/2006/relationships/hyperlink" Target="http://waterdata.usgs.gov/ny/nwis/nwismap/?site_no=01434176&amp;agency_cd=USGS" TargetMode="External"/><Relationship Id="rId620" Type="http://schemas.openxmlformats.org/officeDocument/2006/relationships/hyperlink" Target="http://waterdata.usgs.gov/ny/nwis/nwismap/?site_no=01527500&amp;agency_cd=USGS" TargetMode="External"/><Relationship Id="rId718" Type="http://schemas.openxmlformats.org/officeDocument/2006/relationships/hyperlink" Target="http://waterdata.usgs.gov/ny/nwis/nwismap/?site_no=04219738&amp;agency_cd=USGS" TargetMode="External"/><Relationship Id="rId925" Type="http://schemas.openxmlformats.org/officeDocument/2006/relationships/hyperlink" Target="http://waterdata.usgs.gov/ny/nwis/nwismap/?site_no=04240900&amp;agency_cd=USGS" TargetMode="External"/><Relationship Id="rId357" Type="http://schemas.openxmlformats.org/officeDocument/2006/relationships/hyperlink" Target="http://waterdata.usgs.gov/ny/nwis/nwismap/?site_no=01374781&amp;agency_cd=USGS" TargetMode="External"/><Relationship Id="rId1110" Type="http://schemas.openxmlformats.org/officeDocument/2006/relationships/hyperlink" Target="http://waterdata.usgs.gov/ny/nwis/nwismap/?site_no=01434000&amp;agency_cd=USGS" TargetMode="External"/><Relationship Id="rId54" Type="http://schemas.openxmlformats.org/officeDocument/2006/relationships/hyperlink" Target="http://waterdata.usgs.gov/ny/nwis/nwismap/?site_no=01318500&amp;agency_cd=USGS" TargetMode="External"/><Relationship Id="rId217" Type="http://schemas.openxmlformats.org/officeDocument/2006/relationships/hyperlink" Target="http://waterdata.usgs.gov/ny/nwis/nwismap/?site_no=01359840&amp;agency_cd=USGS" TargetMode="External"/><Relationship Id="rId564" Type="http://schemas.openxmlformats.org/officeDocument/2006/relationships/hyperlink" Target="http://waterdata.usgs.gov/ny/nwis/nwismap/?site_no=01510000&amp;agency_cd=USGS" TargetMode="External"/><Relationship Id="rId771" Type="http://schemas.openxmlformats.org/officeDocument/2006/relationships/hyperlink" Target="http://waterdata.usgs.gov/ny/nwis/nwismap/?site_no=04224740&amp;agency_cd=USGS" TargetMode="External"/><Relationship Id="rId869" Type="http://schemas.openxmlformats.org/officeDocument/2006/relationships/hyperlink" Target="http://waterdata.usgs.gov/ny/nwis/nwismap/?site_no=0423403092&amp;agency_cd=USGS" TargetMode="External"/><Relationship Id="rId424" Type="http://schemas.openxmlformats.org/officeDocument/2006/relationships/hyperlink" Target="http://waterdata.usgs.gov/ny/nwis/nwismap/?site_no=01418500&amp;agency_cd=USGS" TargetMode="External"/><Relationship Id="rId631" Type="http://schemas.openxmlformats.org/officeDocument/2006/relationships/hyperlink" Target="http://waterdata.usgs.gov/ny/nwis/nwismap/?site_no=01529950&amp;agency_cd=USGS" TargetMode="External"/><Relationship Id="rId729" Type="http://schemas.openxmlformats.org/officeDocument/2006/relationships/hyperlink" Target="http://waterdata.usgs.gov/ny/nwis/nwismap/?site_no=04220250&amp;agency_cd=USGS" TargetMode="External"/><Relationship Id="rId1054" Type="http://schemas.openxmlformats.org/officeDocument/2006/relationships/hyperlink" Target="http://waterdata.usgs.gov/ny/nwis/nwismap/?site_no=04270150&amp;agency_cd=USGS" TargetMode="External"/><Relationship Id="rId270" Type="http://schemas.openxmlformats.org/officeDocument/2006/relationships/hyperlink" Target="http://waterdata.usgs.gov/ny/nwis/nwismap/?site_no=01363388&amp;agency_cd=USGS" TargetMode="External"/><Relationship Id="rId936" Type="http://schemas.openxmlformats.org/officeDocument/2006/relationships/hyperlink" Target="http://waterdata.usgs.gov/ny/nwis/nwismap/?site_no=04245200&amp;agency_cd=USGS" TargetMode="External"/><Relationship Id="rId65" Type="http://schemas.openxmlformats.org/officeDocument/2006/relationships/hyperlink" Target="http://waterdata.usgs.gov/ny/nwis/nwismap/?site_no=01323050&amp;agency_cd=USGS" TargetMode="External"/><Relationship Id="rId130" Type="http://schemas.openxmlformats.org/officeDocument/2006/relationships/hyperlink" Target="http://waterdata.usgs.gov/ny/nwis/nwismap/?site_no=01347460&amp;agency_cd=USGS" TargetMode="External"/><Relationship Id="rId368" Type="http://schemas.openxmlformats.org/officeDocument/2006/relationships/hyperlink" Target="http://waterdata.usgs.gov/ny/nwis/nwismap/?site_no=0137499350&amp;agency_cd=USGS" TargetMode="External"/><Relationship Id="rId575" Type="http://schemas.openxmlformats.org/officeDocument/2006/relationships/hyperlink" Target="http://waterdata.usgs.gov/ny/nwis/nwismap/?site_no=01513712&amp;agency_cd=USGS" TargetMode="External"/><Relationship Id="rId782" Type="http://schemas.openxmlformats.org/officeDocument/2006/relationships/hyperlink" Target="http://waterdata.usgs.gov/ny/nwis/nwismap/?site_no=04225000&amp;agency_cd=USGS" TargetMode="External"/><Relationship Id="rId228" Type="http://schemas.openxmlformats.org/officeDocument/2006/relationships/hyperlink" Target="http://waterdata.usgs.gov/ny/nwis/nwismap/?site_no=01360995&amp;agency_cd=USGS" TargetMode="External"/><Relationship Id="rId435" Type="http://schemas.openxmlformats.org/officeDocument/2006/relationships/hyperlink" Target="http://waterdata.usgs.gov/ny/nwis/nwismap/?site_no=01421618&amp;agency_cd=USGS" TargetMode="External"/><Relationship Id="rId642" Type="http://schemas.openxmlformats.org/officeDocument/2006/relationships/hyperlink" Target="http://waterdata.usgs.gov/ny/nwis/nwismap/?site_no=01531000&amp;agency_cd=USGS" TargetMode="External"/><Relationship Id="rId1065" Type="http://schemas.openxmlformats.org/officeDocument/2006/relationships/hyperlink" Target="http://waterdata.usgs.gov/ny/nwis/nwismap/?site_no=04271815&amp;agency_cd=USGS" TargetMode="External"/><Relationship Id="rId281" Type="http://schemas.openxmlformats.org/officeDocument/2006/relationships/hyperlink" Target="http://waterdata.usgs.gov/ny/nwis/nwismap/?site_no=01365000&amp;agency_cd=USGS" TargetMode="External"/><Relationship Id="rId502" Type="http://schemas.openxmlformats.org/officeDocument/2006/relationships/hyperlink" Target="http://waterdata.usgs.gov/ny/nwis/nwismap/?site_no=01436050&amp;agency_cd=USGS" TargetMode="External"/><Relationship Id="rId947" Type="http://schemas.openxmlformats.org/officeDocument/2006/relationships/hyperlink" Target="http://waterdata.usgs.gov/ny/nwis/nwismap/?site_no=04249050&amp;agency_cd=USGS" TargetMode="External"/><Relationship Id="rId76" Type="http://schemas.openxmlformats.org/officeDocument/2006/relationships/hyperlink" Target="http://waterdata.usgs.gov/ny/nwis/nwismap/?site_no=01329900&amp;agency_cd=USGS" TargetMode="External"/><Relationship Id="rId141" Type="http://schemas.openxmlformats.org/officeDocument/2006/relationships/hyperlink" Target="http://waterdata.usgs.gov/ny/nwis/nwismap/?site_no=01349150&amp;agency_cd=USGS" TargetMode="External"/><Relationship Id="rId379" Type="http://schemas.openxmlformats.org/officeDocument/2006/relationships/hyperlink" Target="http://waterdata.usgs.gov/ny/nwis/nwismap/?site_no=01376570&amp;agency_cd=USGS" TargetMode="External"/><Relationship Id="rId586" Type="http://schemas.openxmlformats.org/officeDocument/2006/relationships/hyperlink" Target="http://waterdata.usgs.gov/ny/nwis/nwismap/?site_no=01515850&amp;agency_cd=USGS" TargetMode="External"/><Relationship Id="rId793" Type="http://schemas.openxmlformats.org/officeDocument/2006/relationships/hyperlink" Target="http://waterdata.usgs.gov/ny/nwis/nwismap/?site_no=04228500&amp;agency_cd=USGS" TargetMode="External"/><Relationship Id="rId807" Type="http://schemas.openxmlformats.org/officeDocument/2006/relationships/hyperlink" Target="http://waterdata.usgs.gov/ny/nwis/nwismap/?site_no=04231040&amp;agency_cd=USGS" TargetMode="External"/><Relationship Id="rId7" Type="http://schemas.openxmlformats.org/officeDocument/2006/relationships/hyperlink" Target="http://waterdata.usgs.gov/ny/nwis/nwismap/?site_no=01300800&amp;agency_cd=USGS" TargetMode="External"/><Relationship Id="rId239" Type="http://schemas.openxmlformats.org/officeDocument/2006/relationships/hyperlink" Target="http://waterdata.usgs.gov/ny/nwis/nwismap/?site_no=01361572&amp;agency_cd=USGS" TargetMode="External"/><Relationship Id="rId446" Type="http://schemas.openxmlformats.org/officeDocument/2006/relationships/hyperlink" Target="http://waterdata.usgs.gov/ny/nwis/nwismap/?site_no=01422530&amp;agency_cd=USGS" TargetMode="External"/><Relationship Id="rId653" Type="http://schemas.openxmlformats.org/officeDocument/2006/relationships/hyperlink" Target="http://waterdata.usgs.gov/ny/nwis/nwismap/?site_no=03010979&amp;agency_cd=USGS" TargetMode="External"/><Relationship Id="rId1076" Type="http://schemas.openxmlformats.org/officeDocument/2006/relationships/hyperlink" Target="http://waterdata.usgs.gov/ny/nwis/nwismap/?site_no=04274200&amp;agency_cd=USGS" TargetMode="External"/><Relationship Id="rId292" Type="http://schemas.openxmlformats.org/officeDocument/2006/relationships/hyperlink" Target="http://waterdata.usgs.gov/ny/nwis/nwismap/?site_no=01366850&amp;agency_cd=USGS" TargetMode="External"/><Relationship Id="rId306" Type="http://schemas.openxmlformats.org/officeDocument/2006/relationships/hyperlink" Target="http://waterdata.usgs.gov/ny/nwis/nwismap/?site_no=01370000&amp;agency_cd=USGS" TargetMode="External"/><Relationship Id="rId860" Type="http://schemas.openxmlformats.org/officeDocument/2006/relationships/hyperlink" Target="http://waterdata.usgs.gov/ny/nwis/nwismap/?site_no=04233678&amp;agency_cd=USGS" TargetMode="External"/><Relationship Id="rId958" Type="http://schemas.openxmlformats.org/officeDocument/2006/relationships/hyperlink" Target="http://waterdata.usgs.gov/ny/nwis/nwismap/?site_no=0425040001&amp;agency_cd=USGS" TargetMode="External"/><Relationship Id="rId87" Type="http://schemas.openxmlformats.org/officeDocument/2006/relationships/hyperlink" Target="http://waterdata.usgs.gov/ny/nwis/nwismap/?site_no=01333740&amp;agency_cd=USGS" TargetMode="External"/><Relationship Id="rId513" Type="http://schemas.openxmlformats.org/officeDocument/2006/relationships/hyperlink" Target="http://waterdata.usgs.gov/ny/nwis/nwismap/?site_no=01496370&amp;agency_cd=USGS" TargetMode="External"/><Relationship Id="rId597" Type="http://schemas.openxmlformats.org/officeDocument/2006/relationships/hyperlink" Target="http://waterdata.usgs.gov/ny/nwis/nwismap/?site_no=01522085&amp;agency_cd=USGS" TargetMode="External"/><Relationship Id="rId720" Type="http://schemas.openxmlformats.org/officeDocument/2006/relationships/hyperlink" Target="http://waterdata.usgs.gov/ny/nwis/nwismap/?site_no=04219900&amp;agency_cd=USGS" TargetMode="External"/><Relationship Id="rId818" Type="http://schemas.openxmlformats.org/officeDocument/2006/relationships/hyperlink" Target="http://waterdata.usgs.gov/ny/nwis/nwismap/?site_no=0423205023&amp;agency_cd=USGS" TargetMode="External"/><Relationship Id="rId152" Type="http://schemas.openxmlformats.org/officeDocument/2006/relationships/hyperlink" Target="http://waterdata.usgs.gov/ny/nwis/nwismap/?site_no=01349810&amp;agency_cd=USGS" TargetMode="External"/><Relationship Id="rId457" Type="http://schemas.openxmlformats.org/officeDocument/2006/relationships/hyperlink" Target="http://waterdata.usgs.gov/ny/nwis/nwismap/?site_no=01425500&amp;agency_cd=USGS" TargetMode="External"/><Relationship Id="rId1003" Type="http://schemas.openxmlformats.org/officeDocument/2006/relationships/hyperlink" Target="http://waterdata.usgs.gov/ny/nwis/nwismap/?site_no=04263000&amp;agency_cd=USGS" TargetMode="External"/><Relationship Id="rId1087" Type="http://schemas.openxmlformats.org/officeDocument/2006/relationships/hyperlink" Target="http://waterdata.usgs.gov/ny/nwis/nwismap/?site_no=04276030&amp;agency_cd=USGS" TargetMode="External"/><Relationship Id="rId664" Type="http://schemas.openxmlformats.org/officeDocument/2006/relationships/hyperlink" Target="http://waterdata.usgs.gov/ny/nwis/nwismap/?site_no=03014400&amp;agency_cd=USGS" TargetMode="External"/><Relationship Id="rId871" Type="http://schemas.openxmlformats.org/officeDocument/2006/relationships/hyperlink" Target="http://waterdata.usgs.gov/ny/nwis/nwismap/?site_no=04234055&amp;agency_cd=USGS" TargetMode="External"/><Relationship Id="rId969" Type="http://schemas.openxmlformats.org/officeDocument/2006/relationships/hyperlink" Target="http://waterdata.usgs.gov/ny/nwis/nwismap/?site_no=04253275&amp;agency_cd=USGS" TargetMode="External"/><Relationship Id="rId14" Type="http://schemas.openxmlformats.org/officeDocument/2006/relationships/hyperlink" Target="http://waterdata.usgs.gov/ny/nwis/nwismap/?site_no=01302125&amp;agency_cd=USGS" TargetMode="External"/><Relationship Id="rId317" Type="http://schemas.openxmlformats.org/officeDocument/2006/relationships/hyperlink" Target="http://waterdata.usgs.gov/ny/nwis/nwismap/?site_no=01372010&amp;agency_cd=USGS" TargetMode="External"/><Relationship Id="rId524" Type="http://schemas.openxmlformats.org/officeDocument/2006/relationships/hyperlink" Target="http://waterdata.usgs.gov/ny/nwis/nwismap/?site_no=01499000&amp;agency_cd=USGS" TargetMode="External"/><Relationship Id="rId731" Type="http://schemas.openxmlformats.org/officeDocument/2006/relationships/hyperlink" Target="http://waterdata.usgs.gov/ny/nwis/nwismap/?site_no=0422028490&amp;agency_cd=USGS" TargetMode="External"/><Relationship Id="rId98" Type="http://schemas.openxmlformats.org/officeDocument/2006/relationships/hyperlink" Target="http://waterdata.usgs.gov/ny/nwis/nwismap/?site_no=01336000&amp;agency_cd=USGS" TargetMode="External"/><Relationship Id="rId163" Type="http://schemas.openxmlformats.org/officeDocument/2006/relationships/hyperlink" Target="http://waterdata.usgs.gov/ny/nwis/nwismap/?site_no=01350070&amp;agency_cd=USGS" TargetMode="External"/><Relationship Id="rId370" Type="http://schemas.openxmlformats.org/officeDocument/2006/relationships/hyperlink" Target="http://waterdata.usgs.gov/ny/nwis/nwismap/?site_no=01375500&amp;agency_cd=USGS" TargetMode="External"/><Relationship Id="rId829" Type="http://schemas.openxmlformats.org/officeDocument/2006/relationships/hyperlink" Target="http://waterdata.usgs.gov/ny/nwis/nwismap/?site_no=04232192&amp;agency_cd=USGS" TargetMode="External"/><Relationship Id="rId1014" Type="http://schemas.openxmlformats.org/officeDocument/2006/relationships/hyperlink" Target="http://waterdata.usgs.gov/ny/nwis/nwismap/?site_no=04264700&amp;agency_cd=USGS" TargetMode="External"/><Relationship Id="rId230" Type="http://schemas.openxmlformats.org/officeDocument/2006/relationships/hyperlink" Target="http://waterdata.usgs.gov/ny/nwis/nwismap/?site_no=01361200&amp;agency_cd=USGS" TargetMode="External"/><Relationship Id="rId468" Type="http://schemas.openxmlformats.org/officeDocument/2006/relationships/hyperlink" Target="http://waterdata.usgs.gov/ny/nwis/nwismap/?site_no=01427416&amp;agency_cd=USGS" TargetMode="External"/><Relationship Id="rId675" Type="http://schemas.openxmlformats.org/officeDocument/2006/relationships/hyperlink" Target="http://waterdata.usgs.gov/ny/nwis/nwismap/?site_no=04213492&amp;agency_cd=USGS" TargetMode="External"/><Relationship Id="rId882" Type="http://schemas.openxmlformats.org/officeDocument/2006/relationships/hyperlink" Target="http://waterdata.usgs.gov/ny/nwis/nwismap/?site_no=04234428&amp;agency_cd=USGS" TargetMode="External"/><Relationship Id="rId1098" Type="http://schemas.openxmlformats.org/officeDocument/2006/relationships/hyperlink" Target="http://waterdata.usgs.gov/ny/nwis/nwismap/?site_no=04276895&amp;agency_cd=USGS" TargetMode="External"/><Relationship Id="rId25" Type="http://schemas.openxmlformats.org/officeDocument/2006/relationships/hyperlink" Target="http://waterdata.usgs.gov/ny/nwis/nwismap/?site_no=01306500&amp;agency_cd=USGS" TargetMode="External"/><Relationship Id="rId328" Type="http://schemas.openxmlformats.org/officeDocument/2006/relationships/hyperlink" Target="http://waterdata.usgs.gov/ny/nwis/nwismap/?site_no=01372850&amp;agency_cd=USGS" TargetMode="External"/><Relationship Id="rId535" Type="http://schemas.openxmlformats.org/officeDocument/2006/relationships/hyperlink" Target="http://waterdata.usgs.gov/ny/nwis/nwismap/?site_no=01502632&amp;agency_cd=USGS" TargetMode="External"/><Relationship Id="rId742" Type="http://schemas.openxmlformats.org/officeDocument/2006/relationships/hyperlink" Target="http://waterdata.usgs.gov/ny/nwis/nwismap/?site_no=04220464&amp;agency_cd=USGS" TargetMode="External"/><Relationship Id="rId174" Type="http://schemas.openxmlformats.org/officeDocument/2006/relationships/hyperlink" Target="http://waterdata.usgs.gov/ny/nwis/nwismap/?site_no=01350900&amp;agency_cd=USGS" TargetMode="External"/><Relationship Id="rId381" Type="http://schemas.openxmlformats.org/officeDocument/2006/relationships/hyperlink" Target="http://waterdata.usgs.gov/ny/nwis/nwismap/?site_no=01376690&amp;agency_cd=USGS" TargetMode="External"/><Relationship Id="rId602" Type="http://schemas.openxmlformats.org/officeDocument/2006/relationships/hyperlink" Target="http://waterdata.usgs.gov/ny/nwis/nwismap/?site_no=01524000&amp;agency_cd=USGS" TargetMode="External"/><Relationship Id="rId1025" Type="http://schemas.openxmlformats.org/officeDocument/2006/relationships/hyperlink" Target="http://waterdata.usgs.gov/ny/nwis/nwismap/?site_no=04265500&amp;agency_cd=USGS" TargetMode="External"/><Relationship Id="rId241" Type="http://schemas.openxmlformats.org/officeDocument/2006/relationships/hyperlink" Target="http://waterdata.usgs.gov/ny/nwis/nwismap/?site_no=01361890&amp;agency_cd=USGS" TargetMode="External"/><Relationship Id="rId479" Type="http://schemas.openxmlformats.org/officeDocument/2006/relationships/hyperlink" Target="http://waterdata.usgs.gov/ny/nwis/nwismap/?site_no=01433500&amp;agency_cd=USGS" TargetMode="External"/><Relationship Id="rId686" Type="http://schemas.openxmlformats.org/officeDocument/2006/relationships/hyperlink" Target="http://waterdata.usgs.gov/ny/nwis/nwismap/?site_no=04214250&amp;agency_cd=USGS" TargetMode="External"/><Relationship Id="rId893" Type="http://schemas.openxmlformats.org/officeDocument/2006/relationships/hyperlink" Target="http://waterdata.usgs.gov/ny/nwis/nwismap/?site_no=04235500&amp;agency_cd=USGS" TargetMode="External"/><Relationship Id="rId907" Type="http://schemas.openxmlformats.org/officeDocument/2006/relationships/hyperlink" Target="http://waterdata.usgs.gov/ny/nwis/nwismap/?site_no=04240105&amp;agency_cd=USGS" TargetMode="External"/><Relationship Id="rId36" Type="http://schemas.openxmlformats.org/officeDocument/2006/relationships/hyperlink" Target="http://waterdata.usgs.gov/ny/nwis/nwismap/?site_no=01311500&amp;agency_cd=USGS" TargetMode="External"/><Relationship Id="rId339" Type="http://schemas.openxmlformats.org/officeDocument/2006/relationships/hyperlink" Target="http://waterdata.usgs.gov/ny/nwis/nwismap/?site_no=01374456&amp;agency_cd=USGS" TargetMode="External"/><Relationship Id="rId546" Type="http://schemas.openxmlformats.org/officeDocument/2006/relationships/hyperlink" Target="http://waterdata.usgs.gov/ny/nwis/nwismap/?site_no=01505017&amp;agency_cd=USGS" TargetMode="External"/><Relationship Id="rId753" Type="http://schemas.openxmlformats.org/officeDocument/2006/relationships/hyperlink" Target="http://waterdata.usgs.gov/ny/nwis/nwismap/?site_no=04221555&amp;agency_cd=USGS" TargetMode="External"/><Relationship Id="rId101" Type="http://schemas.openxmlformats.org/officeDocument/2006/relationships/hyperlink" Target="http://waterdata.usgs.gov/ny/nwis/nwismap/?site_no=01337000&amp;agency_cd=USGS" TargetMode="External"/><Relationship Id="rId185" Type="http://schemas.openxmlformats.org/officeDocument/2006/relationships/hyperlink" Target="http://waterdata.usgs.gov/ny/nwis/nwismap/?site_no=01354200&amp;agency_cd=USGS" TargetMode="External"/><Relationship Id="rId406" Type="http://schemas.openxmlformats.org/officeDocument/2006/relationships/hyperlink" Target="http://waterdata.usgs.gov/ny/nwis/nwismap/?site_no=01413398&amp;agency_cd=USGS" TargetMode="External"/><Relationship Id="rId960" Type="http://schemas.openxmlformats.org/officeDocument/2006/relationships/hyperlink" Target="http://waterdata.usgs.gov/ny/nwis/nwismap/?site_no=04250565&amp;agency_cd=USGS" TargetMode="External"/><Relationship Id="rId1036" Type="http://schemas.openxmlformats.org/officeDocument/2006/relationships/hyperlink" Target="http://waterdata.usgs.gov/ny/nwis/nwismap/?site_no=04268300&amp;agency_cd=USGS" TargetMode="External"/><Relationship Id="rId392" Type="http://schemas.openxmlformats.org/officeDocument/2006/relationships/hyperlink" Target="http://waterdata.usgs.gov/ny/nwis/nwismap/?site_no=01387250&amp;agency_cd=USGS" TargetMode="External"/><Relationship Id="rId613" Type="http://schemas.openxmlformats.org/officeDocument/2006/relationships/hyperlink" Target="http://waterdata.usgs.gov/ny/nwis/nwismap/?site_no=01526495&amp;agency_cd=USGS" TargetMode="External"/><Relationship Id="rId697" Type="http://schemas.openxmlformats.org/officeDocument/2006/relationships/hyperlink" Target="http://waterdata.usgs.gov/ny/nwis/nwismap/?site_no=04216200&amp;agency_cd=USGS" TargetMode="External"/><Relationship Id="rId820" Type="http://schemas.openxmlformats.org/officeDocument/2006/relationships/hyperlink" Target="http://waterdata.usgs.gov/ny/nwis/nwismap/?site_no=042320527&amp;agency_cd=USGS" TargetMode="External"/><Relationship Id="rId918" Type="http://schemas.openxmlformats.org/officeDocument/2006/relationships/hyperlink" Target="http://waterdata.usgs.gov/ny/nwis/nwismap/?site_no=04240180&amp;agency_cd=USGS" TargetMode="External"/><Relationship Id="rId252" Type="http://schemas.openxmlformats.org/officeDocument/2006/relationships/hyperlink" Target="http://waterdata.usgs.gov/ny/nwis/nwismap/?site_no=01362192&amp;agency_cd=USGS" TargetMode="External"/><Relationship Id="rId1103" Type="http://schemas.openxmlformats.org/officeDocument/2006/relationships/hyperlink" Target="http://waterdata.usgs.gov/ny/nwis/nwismap/?site_no=04279125&amp;agency_cd=USGS" TargetMode="External"/><Relationship Id="rId47" Type="http://schemas.openxmlformats.org/officeDocument/2006/relationships/hyperlink" Target="http://waterdata.usgs.gov/ny/nwis/nwismap/?site_no=01316000&amp;agency_cd=USGS" TargetMode="External"/><Relationship Id="rId112" Type="http://schemas.openxmlformats.org/officeDocument/2006/relationships/hyperlink" Target="http://waterdata.usgs.gov/ny/nwis/nwismap/?site_no=01342500&amp;agency_cd=USGS" TargetMode="External"/><Relationship Id="rId557" Type="http://schemas.openxmlformats.org/officeDocument/2006/relationships/hyperlink" Target="http://waterdata.usgs.gov/ny/nwis/nwismap/?site_no=01508800&amp;agency_cd=USGS" TargetMode="External"/><Relationship Id="rId764" Type="http://schemas.openxmlformats.org/officeDocument/2006/relationships/hyperlink" Target="http://waterdata.usgs.gov/ny/nwis/nwismap/?site_no=04222510&amp;agency_cd=USGS" TargetMode="External"/><Relationship Id="rId971" Type="http://schemas.openxmlformats.org/officeDocument/2006/relationships/hyperlink" Target="http://waterdata.usgs.gov/ny/nwis/nwismap/?site_no=04254000&amp;agency_cd=USGS" TargetMode="External"/><Relationship Id="rId196" Type="http://schemas.openxmlformats.org/officeDocument/2006/relationships/hyperlink" Target="http://waterdata.usgs.gov/ny/nwis/nwismap/?site_no=01357500&amp;agency_cd=USGS" TargetMode="External"/><Relationship Id="rId417" Type="http://schemas.openxmlformats.org/officeDocument/2006/relationships/hyperlink" Target="http://waterdata.usgs.gov/ny/nwis/nwismap/?site_no=01416500&amp;agency_cd=USGS" TargetMode="External"/><Relationship Id="rId624" Type="http://schemas.openxmlformats.org/officeDocument/2006/relationships/hyperlink" Target="http://waterdata.usgs.gov/ny/nwis/nwismap/?site_no=01528200&amp;agency_cd=USGS" TargetMode="External"/><Relationship Id="rId831" Type="http://schemas.openxmlformats.org/officeDocument/2006/relationships/hyperlink" Target="http://waterdata.usgs.gov/ny/nwis/nwismap/?site_no=04232200&amp;agency_cd=USGS" TargetMode="External"/><Relationship Id="rId1047" Type="http://schemas.openxmlformats.org/officeDocument/2006/relationships/hyperlink" Target="http://waterdata.usgs.gov/ny/nwis/nwismap/?site_no=04269100&amp;agency_cd=USGS" TargetMode="External"/><Relationship Id="rId263" Type="http://schemas.openxmlformats.org/officeDocument/2006/relationships/hyperlink" Target="http://waterdata.usgs.gov/ny/nwis/nwismap/?site_no=01362482&amp;agency_cd=USGS" TargetMode="External"/><Relationship Id="rId470" Type="http://schemas.openxmlformats.org/officeDocument/2006/relationships/hyperlink" Target="http://waterdata.usgs.gov/ny/nwis/nwismap/?site_no=01427480&amp;agency_cd=USGS" TargetMode="External"/><Relationship Id="rId929" Type="http://schemas.openxmlformats.org/officeDocument/2006/relationships/hyperlink" Target="http://waterdata.usgs.gov/ny/nwis/nwismap/?site_no=04242500&amp;agency_cd=USGS" TargetMode="External"/><Relationship Id="rId1114" Type="http://schemas.openxmlformats.org/officeDocument/2006/relationships/comments" Target="../comments1.xml"/><Relationship Id="rId58" Type="http://schemas.openxmlformats.org/officeDocument/2006/relationships/hyperlink" Target="http://waterdata.usgs.gov/ny/nwis/nwismap/?site_no=01319950&amp;agency_cd=USGS" TargetMode="External"/><Relationship Id="rId123" Type="http://schemas.openxmlformats.org/officeDocument/2006/relationships/hyperlink" Target="http://waterdata.usgs.gov/ny/nwis/nwismap/?site_no=01344000&amp;agency_cd=USGS" TargetMode="External"/><Relationship Id="rId330" Type="http://schemas.openxmlformats.org/officeDocument/2006/relationships/hyperlink" Target="http://waterdata.usgs.gov/ny/nwis/nwismap/?site_no=01372948&amp;agency_cd=USGS" TargetMode="External"/><Relationship Id="rId568" Type="http://schemas.openxmlformats.org/officeDocument/2006/relationships/hyperlink" Target="http://waterdata.usgs.gov/ny/nwis/nwismap/?site_no=01512500&amp;agency_cd=USGS" TargetMode="External"/><Relationship Id="rId775" Type="http://schemas.openxmlformats.org/officeDocument/2006/relationships/hyperlink" Target="http://waterdata.usgs.gov/ny/nwis/nwismap/?site_no=04224810&amp;agency_cd=USGS" TargetMode="External"/><Relationship Id="rId982" Type="http://schemas.openxmlformats.org/officeDocument/2006/relationships/hyperlink" Target="http://waterdata.usgs.gov/ny/nwis/nwismap/?site_no=04256460&amp;agency_cd=USGS" TargetMode="External"/><Relationship Id="rId428" Type="http://schemas.openxmlformats.org/officeDocument/2006/relationships/hyperlink" Target="http://waterdata.usgs.gov/ny/nwis/nwismap/?site_no=01420000&amp;agency_cd=USGS" TargetMode="External"/><Relationship Id="rId635" Type="http://schemas.openxmlformats.org/officeDocument/2006/relationships/hyperlink" Target="http://waterdata.usgs.gov/ny/nwis/nwismap/?site_no=01530285&amp;agency_cd=USGS" TargetMode="External"/><Relationship Id="rId842" Type="http://schemas.openxmlformats.org/officeDocument/2006/relationships/hyperlink" Target="http://waterdata.usgs.gov/ny/nwis/nwismap/?site_no=04232902&amp;agency_cd=USGS" TargetMode="External"/><Relationship Id="rId1058" Type="http://schemas.openxmlformats.org/officeDocument/2006/relationships/hyperlink" Target="http://waterdata.usgs.gov/ny/nwis/nwismap/?site_no=04270500&amp;agency_cd=USGS" TargetMode="External"/><Relationship Id="rId274" Type="http://schemas.openxmlformats.org/officeDocument/2006/relationships/hyperlink" Target="http://waterdata.usgs.gov/ny/nwis/nwismap/?site_no=01364160&amp;agency_cd=USGS" TargetMode="External"/><Relationship Id="rId481" Type="http://schemas.openxmlformats.org/officeDocument/2006/relationships/hyperlink" Target="http://waterdata.usgs.gov/ny/nwis/nwismap/?site_no=0143400680&amp;agency_cd=USGS" TargetMode="External"/><Relationship Id="rId702" Type="http://schemas.openxmlformats.org/officeDocument/2006/relationships/hyperlink" Target="http://waterdata.usgs.gov/ny/nwis/nwismap/?site_no=04216500&amp;agency_cd=USGS" TargetMode="External"/><Relationship Id="rId69" Type="http://schemas.openxmlformats.org/officeDocument/2006/relationships/hyperlink" Target="http://waterdata.usgs.gov/ny/nwis/nwismap/?site_no=01326500&amp;agency_cd=USGS" TargetMode="External"/><Relationship Id="rId134" Type="http://schemas.openxmlformats.org/officeDocument/2006/relationships/hyperlink" Target="http://waterdata.usgs.gov/ny/nwis/nwismap/?site_no=01348420&amp;agency_cd=USGS" TargetMode="External"/><Relationship Id="rId579" Type="http://schemas.openxmlformats.org/officeDocument/2006/relationships/hyperlink" Target="http://waterdata.usgs.gov/ny/nwis/nwismap/?site_no=01513840&amp;agency_cd=USGS" TargetMode="External"/><Relationship Id="rId786" Type="http://schemas.openxmlformats.org/officeDocument/2006/relationships/hyperlink" Target="http://waterdata.usgs.gov/ny/nwis/nwismap/?site_no=04225950&amp;agency_cd=USGS" TargetMode="External"/><Relationship Id="rId993" Type="http://schemas.openxmlformats.org/officeDocument/2006/relationships/hyperlink" Target="http://waterdata.usgs.gov/ny/nwis/nwismap/?site_no=04258700&amp;agency_cd=USGS" TargetMode="External"/><Relationship Id="rId341" Type="http://schemas.openxmlformats.org/officeDocument/2006/relationships/hyperlink" Target="http://waterdata.usgs.gov/ny/nwis/nwismap/?site_no=01374460&amp;agency_cd=USGS" TargetMode="External"/><Relationship Id="rId439" Type="http://schemas.openxmlformats.org/officeDocument/2006/relationships/hyperlink" Target="http://waterdata.usgs.gov/ny/nwis/nwismap/?site_no=01421900&amp;agency_cd=USGS" TargetMode="External"/><Relationship Id="rId646" Type="http://schemas.openxmlformats.org/officeDocument/2006/relationships/hyperlink" Target="http://waterdata.usgs.gov/ny/nwis/nwismap/?site_no=03010734&amp;agency_cd=USGS" TargetMode="External"/><Relationship Id="rId1069" Type="http://schemas.openxmlformats.org/officeDocument/2006/relationships/hyperlink" Target="http://waterdata.usgs.gov/ny/nwis/nwismap/?site_no=04273005&amp;agency_cd=USGS" TargetMode="External"/><Relationship Id="rId201" Type="http://schemas.openxmlformats.org/officeDocument/2006/relationships/hyperlink" Target="http://waterdata.usgs.gov/ny/nwis/nwismap/?site_no=01359060&amp;agency_cd=USGS" TargetMode="External"/><Relationship Id="rId285" Type="http://schemas.openxmlformats.org/officeDocument/2006/relationships/hyperlink" Target="http://waterdata.usgs.gov/ny/nwis/nwismap/?site_no=01366500&amp;agency_cd=USGS" TargetMode="External"/><Relationship Id="rId506" Type="http://schemas.openxmlformats.org/officeDocument/2006/relationships/hyperlink" Target="http://waterdata.usgs.gov/ny/nwis/nwismap/?site_no=01437010&amp;agency_cd=USGS" TargetMode="External"/><Relationship Id="rId853" Type="http://schemas.openxmlformats.org/officeDocument/2006/relationships/hyperlink" Target="http://waterdata.usgs.gov/ny/nwis/nwismap/?site_no=04233500&amp;agency_cd=USGS" TargetMode="External"/><Relationship Id="rId492" Type="http://schemas.openxmlformats.org/officeDocument/2006/relationships/hyperlink" Target="http://waterdata.usgs.gov/ny/nwis/nwismap/?site_no=01434084&amp;agency_cd=USGS" TargetMode="External"/><Relationship Id="rId713" Type="http://schemas.openxmlformats.org/officeDocument/2006/relationships/hyperlink" Target="http://waterdata.usgs.gov/ny/nwis/nwismap/?site_no=04218518&amp;agency_cd=USGS" TargetMode="External"/><Relationship Id="rId797" Type="http://schemas.openxmlformats.org/officeDocument/2006/relationships/hyperlink" Target="http://waterdata.usgs.gov/ny/nwis/nwismap/?site_no=04229500&amp;agency_cd=USGS" TargetMode="External"/><Relationship Id="rId920" Type="http://schemas.openxmlformats.org/officeDocument/2006/relationships/hyperlink" Target="http://waterdata.usgs.gov/ny/nwis/nwismap/?site_no=04240200&amp;agency_cd=USGS" TargetMode="External"/><Relationship Id="rId145" Type="http://schemas.openxmlformats.org/officeDocument/2006/relationships/hyperlink" Target="http://waterdata.usgs.gov/ny/nwis/nwismap/?site_no=01349500&amp;agency_cd=USGS" TargetMode="External"/><Relationship Id="rId352" Type="http://schemas.openxmlformats.org/officeDocument/2006/relationships/hyperlink" Target="http://waterdata.usgs.gov/ny/nwis/nwismap/?site_no=01374598&amp;agency_cd=USGS" TargetMode="External"/><Relationship Id="rId212" Type="http://schemas.openxmlformats.org/officeDocument/2006/relationships/hyperlink" Target="http://waterdata.usgs.gov/ny/nwis/nwismap/?site_no=01359528&amp;agency_cd=USGS" TargetMode="External"/><Relationship Id="rId657" Type="http://schemas.openxmlformats.org/officeDocument/2006/relationships/hyperlink" Target="http://waterdata.usgs.gov/ny/nwis/nwismap/?site_no=03011035&amp;agency_cd=USGS" TargetMode="External"/><Relationship Id="rId864" Type="http://schemas.openxmlformats.org/officeDocument/2006/relationships/hyperlink" Target="http://waterdata.usgs.gov/ny/nwis/nwismap/?site_no=04234000&amp;agency_cd=USGS" TargetMode="External"/><Relationship Id="rId296" Type="http://schemas.openxmlformats.org/officeDocument/2006/relationships/hyperlink" Target="http://waterdata.usgs.gov/ny/nwis/nwismap/?site_no=01367500&amp;agency_cd=USGS" TargetMode="External"/><Relationship Id="rId517" Type="http://schemas.openxmlformats.org/officeDocument/2006/relationships/hyperlink" Target="http://waterdata.usgs.gov/ny/nwis/nwismap/?site_no=01496630&amp;agency_cd=USGS" TargetMode="External"/><Relationship Id="rId724" Type="http://schemas.openxmlformats.org/officeDocument/2006/relationships/hyperlink" Target="http://waterdata.usgs.gov/ny/nwis/nwismap/?site_no=04219930&amp;agency_cd=USGS" TargetMode="External"/><Relationship Id="rId931" Type="http://schemas.openxmlformats.org/officeDocument/2006/relationships/hyperlink" Target="http://waterdata.usgs.gov/ny/nwis/nwismap/?site_no=04243500&amp;agency_cd=USGS" TargetMode="External"/><Relationship Id="rId60" Type="http://schemas.openxmlformats.org/officeDocument/2006/relationships/hyperlink" Target="http://waterdata.usgs.gov/ny/nwis/nwismap/?site_no=01321000&amp;agency_cd=USGS" TargetMode="External"/><Relationship Id="rId156" Type="http://schemas.openxmlformats.org/officeDocument/2006/relationships/hyperlink" Target="http://waterdata.usgs.gov/ny/nwis/nwismap/?site_no=01349900&amp;agency_cd=USGS" TargetMode="External"/><Relationship Id="rId363" Type="http://schemas.openxmlformats.org/officeDocument/2006/relationships/hyperlink" Target="http://waterdata.usgs.gov/ny/nwis/nwismap/?site_no=01374930&amp;agency_cd=USGS" TargetMode="External"/><Relationship Id="rId570" Type="http://schemas.openxmlformats.org/officeDocument/2006/relationships/hyperlink" Target="http://waterdata.usgs.gov/ny/nwis/nwismap/?site_no=01512800&amp;agency_cd=USGS" TargetMode="External"/><Relationship Id="rId1007" Type="http://schemas.openxmlformats.org/officeDocument/2006/relationships/hyperlink" Target="http://waterdata.usgs.gov/ny/nwis/nwismap/?site_no=04264100&amp;agency_cd=USGS" TargetMode="External"/><Relationship Id="rId223" Type="http://schemas.openxmlformats.org/officeDocument/2006/relationships/hyperlink" Target="http://waterdata.usgs.gov/ny/nwis/nwismap/?site_no=01359992&amp;agency_cd=USGS" TargetMode="External"/><Relationship Id="rId430" Type="http://schemas.openxmlformats.org/officeDocument/2006/relationships/hyperlink" Target="http://waterdata.usgs.gov/ny/nwis/nwismap/?site_no=01420798&amp;agency_cd=USGS" TargetMode="External"/><Relationship Id="rId668" Type="http://schemas.openxmlformats.org/officeDocument/2006/relationships/hyperlink" Target="http://waterdata.usgs.gov/ny/nwis/nwismap/?site_no=04213376&amp;agency_cd=USGS" TargetMode="External"/><Relationship Id="rId875" Type="http://schemas.openxmlformats.org/officeDocument/2006/relationships/hyperlink" Target="http://waterdata.usgs.gov/ny/nwis/nwismap/?site_no=04234200&amp;agency_cd=USGS" TargetMode="External"/><Relationship Id="rId1060" Type="http://schemas.openxmlformats.org/officeDocument/2006/relationships/hyperlink" Target="http://waterdata.usgs.gov/ny/nwis/nwismap/?site_no=04270600&amp;agency_cd=USGS" TargetMode="External"/><Relationship Id="rId18" Type="http://schemas.openxmlformats.org/officeDocument/2006/relationships/hyperlink" Target="http://waterdata.usgs.gov/ny/nwis/nwismap/?site_no=01304000&amp;agency_cd=USGS" TargetMode="External"/><Relationship Id="rId528" Type="http://schemas.openxmlformats.org/officeDocument/2006/relationships/hyperlink" Target="http://waterdata.usgs.gov/ny/nwis/nwismap/?site_no=01500500&amp;agency_cd=USGS" TargetMode="External"/><Relationship Id="rId735" Type="http://schemas.openxmlformats.org/officeDocument/2006/relationships/hyperlink" Target="http://waterdata.usgs.gov/ny/nwis/nwismap/?site_no=04220418&amp;agency_cd=USGS" TargetMode="External"/><Relationship Id="rId942" Type="http://schemas.openxmlformats.org/officeDocument/2006/relationships/hyperlink" Target="http://waterdata.usgs.gov/ny/nwis/nwismap/?site_no=04247000&amp;agency_cd=USGS" TargetMode="External"/><Relationship Id="rId167" Type="http://schemas.openxmlformats.org/officeDocument/2006/relationships/hyperlink" Target="http://waterdata.usgs.gov/ny/nwis/nwismap/?site_no=01350140&amp;agency_cd=USGS" TargetMode="External"/><Relationship Id="rId374" Type="http://schemas.openxmlformats.org/officeDocument/2006/relationships/hyperlink" Target="http://waterdata.usgs.gov/ny/nwis/nwismap/?site_no=01376313&amp;agency_cd=USGS" TargetMode="External"/><Relationship Id="rId581" Type="http://schemas.openxmlformats.org/officeDocument/2006/relationships/hyperlink" Target="http://waterdata.usgs.gov/ny/nwis/nwismap/?site_no=01514000&amp;agency_cd=USGS" TargetMode="External"/><Relationship Id="rId1018" Type="http://schemas.openxmlformats.org/officeDocument/2006/relationships/hyperlink" Target="http://waterdata.usgs.gov/ny/nwis/nwismap/?site_no=04265200&amp;agency_cd=USGS" TargetMode="External"/><Relationship Id="rId71" Type="http://schemas.openxmlformats.org/officeDocument/2006/relationships/hyperlink" Target="http://waterdata.usgs.gov/ny/nwis/nwismap/?site_no=01328000&amp;agency_cd=USGS" TargetMode="External"/><Relationship Id="rId234" Type="http://schemas.openxmlformats.org/officeDocument/2006/relationships/hyperlink" Target="http://waterdata.usgs.gov/ny/nwis/nwismap/?site_no=01361460&amp;agency_cd=USGS" TargetMode="External"/><Relationship Id="rId679" Type="http://schemas.openxmlformats.org/officeDocument/2006/relationships/hyperlink" Target="http://waterdata.usgs.gov/ny/nwis/nwismap/?site_no=0421402003&amp;agency_cd=USGS" TargetMode="External"/><Relationship Id="rId802" Type="http://schemas.openxmlformats.org/officeDocument/2006/relationships/hyperlink" Target="http://waterdata.usgs.gov/ny/nwis/nwismap/?site_no=04230423&amp;agency_cd=USGS" TargetMode="External"/><Relationship Id="rId886" Type="http://schemas.openxmlformats.org/officeDocument/2006/relationships/hyperlink" Target="http://waterdata.usgs.gov/ny/nwis/nwismap/?site_no=04235250&amp;agency_cd=USGS" TargetMode="External"/><Relationship Id="rId2" Type="http://schemas.openxmlformats.org/officeDocument/2006/relationships/hyperlink" Target="http://waterdata.usgs.gov/ny/nwis/nwismap/?site_no=01199420&amp;agency_cd=USGS" TargetMode="External"/><Relationship Id="rId29" Type="http://schemas.openxmlformats.org/officeDocument/2006/relationships/hyperlink" Target="http://waterdata.usgs.gov/ny/nwis/nwismap/?site_no=01308500&amp;agency_cd=USGS" TargetMode="External"/><Relationship Id="rId441" Type="http://schemas.openxmlformats.org/officeDocument/2006/relationships/hyperlink" Target="http://waterdata.usgs.gov/ny/nwis/nwismap/?site_no=01422389&amp;agency_cd=USGS" TargetMode="External"/><Relationship Id="rId539" Type="http://schemas.openxmlformats.org/officeDocument/2006/relationships/hyperlink" Target="http://waterdata.usgs.gov/ny/nwis/nwismap/?site_no=01503000&amp;agency_cd=USGS" TargetMode="External"/><Relationship Id="rId746" Type="http://schemas.openxmlformats.org/officeDocument/2006/relationships/hyperlink" Target="http://waterdata.usgs.gov/ny/nwis/nwismap/?site_no=04220492&amp;agency_cd=USGS" TargetMode="External"/><Relationship Id="rId1071" Type="http://schemas.openxmlformats.org/officeDocument/2006/relationships/hyperlink" Target="http://waterdata.usgs.gov/ny/nwis/nwismap/?site_no=04273700&amp;agency_cd=USGS" TargetMode="External"/><Relationship Id="rId178" Type="http://schemas.openxmlformats.org/officeDocument/2006/relationships/hyperlink" Target="http://waterdata.usgs.gov/ny/nwis/nwismap/?site_no=01351200&amp;agency_cd=USGS" TargetMode="External"/><Relationship Id="rId301" Type="http://schemas.openxmlformats.org/officeDocument/2006/relationships/hyperlink" Target="http://waterdata.usgs.gov/ny/nwis/nwismap/?site_no=01368713&amp;agency_cd=USGS" TargetMode="External"/><Relationship Id="rId953" Type="http://schemas.openxmlformats.org/officeDocument/2006/relationships/hyperlink" Target="http://waterdata.usgs.gov/ny/nwis/nwismap/?site_no=04249500&amp;agency_cd=USGS" TargetMode="External"/><Relationship Id="rId1029" Type="http://schemas.openxmlformats.org/officeDocument/2006/relationships/hyperlink" Target="http://waterdata.usgs.gov/ny/nwis/nwismap/?site_no=04267500&amp;agency_cd=USGS" TargetMode="External"/><Relationship Id="rId82" Type="http://schemas.openxmlformats.org/officeDocument/2006/relationships/hyperlink" Target="http://waterdata.usgs.gov/ny/nwis/nwismap/?site_no=01330975&amp;agency_cd=USGS" TargetMode="External"/><Relationship Id="rId385" Type="http://schemas.openxmlformats.org/officeDocument/2006/relationships/hyperlink" Target="http://waterdata.usgs.gov/ny/nwis/nwismap/?site_no=01376855&amp;agency_cd=USGS" TargetMode="External"/><Relationship Id="rId592" Type="http://schemas.openxmlformats.org/officeDocument/2006/relationships/hyperlink" Target="http://waterdata.usgs.gov/ny/nwis/nwismap/?site_no=01521610&amp;agency_cd=USGS" TargetMode="External"/><Relationship Id="rId606" Type="http://schemas.openxmlformats.org/officeDocument/2006/relationships/hyperlink" Target="http://waterdata.usgs.gov/ny/nwis/nwismap/?site_no=01525000&amp;agency_cd=USGS" TargetMode="External"/><Relationship Id="rId813" Type="http://schemas.openxmlformats.org/officeDocument/2006/relationships/hyperlink" Target="http://waterdata.usgs.gov/ny/nwis/nwismap/?site_no=04232046&amp;agency_cd=USGS" TargetMode="External"/><Relationship Id="rId245" Type="http://schemas.openxmlformats.org/officeDocument/2006/relationships/hyperlink" Target="http://waterdata.usgs.gov/ny/nwis/nwismap/?site_no=01362030&amp;agency_cd=USGS" TargetMode="External"/><Relationship Id="rId452" Type="http://schemas.openxmlformats.org/officeDocument/2006/relationships/hyperlink" Target="http://waterdata.usgs.gov/ny/nwis/nwismap/?site_no=01423500&amp;agency_cd=USGS" TargetMode="External"/><Relationship Id="rId897" Type="http://schemas.openxmlformats.org/officeDocument/2006/relationships/hyperlink" Target="http://waterdata.usgs.gov/ny/nwis/nwismap/?site_no=04237000&amp;agency_cd=USGS" TargetMode="External"/><Relationship Id="rId1082" Type="http://schemas.openxmlformats.org/officeDocument/2006/relationships/hyperlink" Target="http://waterdata.usgs.gov/ny/nwis/nwismap/?site_no=04274815&amp;agency_cd=USGS" TargetMode="External"/><Relationship Id="rId105" Type="http://schemas.openxmlformats.org/officeDocument/2006/relationships/hyperlink" Target="http://waterdata.usgs.gov/ny/nwis/nwismap/?site_no=01339000&amp;agency_cd=USGS" TargetMode="External"/><Relationship Id="rId312" Type="http://schemas.openxmlformats.org/officeDocument/2006/relationships/hyperlink" Target="http://waterdata.usgs.gov/ny/nwis/nwismap/?site_no=01371400&amp;agency_cd=USGS" TargetMode="External"/><Relationship Id="rId757" Type="http://schemas.openxmlformats.org/officeDocument/2006/relationships/hyperlink" Target="http://waterdata.usgs.gov/ny/nwis/nwismap/?site_no=04221700&amp;agency_cd=USGS" TargetMode="External"/><Relationship Id="rId964" Type="http://schemas.openxmlformats.org/officeDocument/2006/relationships/hyperlink" Target="http://waterdata.usgs.gov/ny/nwis/nwismap/?site_no=04250752&amp;agency_cd=USGS" TargetMode="External"/><Relationship Id="rId93" Type="http://schemas.openxmlformats.org/officeDocument/2006/relationships/hyperlink" Target="http://waterdata.usgs.gov/ny/nwis/nwismap/?site_no=01335000&amp;agency_cd=USGS" TargetMode="External"/><Relationship Id="rId189" Type="http://schemas.openxmlformats.org/officeDocument/2006/relationships/hyperlink" Target="http://waterdata.usgs.gov/ny/nwis/nwismap/?site_no=01355000&amp;agency_cd=USGS" TargetMode="External"/><Relationship Id="rId396" Type="http://schemas.openxmlformats.org/officeDocument/2006/relationships/hyperlink" Target="http://waterdata.usgs.gov/ny/nwis/nwismap/?site_no=01387410&amp;agency_cd=USGS" TargetMode="External"/><Relationship Id="rId617" Type="http://schemas.openxmlformats.org/officeDocument/2006/relationships/hyperlink" Target="http://waterdata.usgs.gov/ny/nwis/nwismap/?site_no=01527050&amp;agency_cd=USGS" TargetMode="External"/><Relationship Id="rId824" Type="http://schemas.openxmlformats.org/officeDocument/2006/relationships/hyperlink" Target="http://waterdata.usgs.gov/ny/nwis/nwismap/?site_no=04232071&amp;agency_cd=USGS" TargetMode="External"/><Relationship Id="rId256" Type="http://schemas.openxmlformats.org/officeDocument/2006/relationships/hyperlink" Target="http://waterdata.usgs.gov/ny/nwis/nwismap/?site_no=01362290&amp;agency_cd=USGS" TargetMode="External"/><Relationship Id="rId463" Type="http://schemas.openxmlformats.org/officeDocument/2006/relationships/hyperlink" Target="http://waterdata.usgs.gov/ny/nwis/nwismap/?site_no=01427250&amp;agency_cd=USGS" TargetMode="External"/><Relationship Id="rId670" Type="http://schemas.openxmlformats.org/officeDocument/2006/relationships/hyperlink" Target="http://waterdata.usgs.gov/ny/nwis/nwismap/?site_no=04213410&amp;agency_cd=USGS" TargetMode="External"/><Relationship Id="rId1093" Type="http://schemas.openxmlformats.org/officeDocument/2006/relationships/hyperlink" Target="http://waterdata.usgs.gov/ny/nwis/nwismap/?site_no=04276215&amp;agency_cd=USGS" TargetMode="External"/><Relationship Id="rId1107" Type="http://schemas.openxmlformats.org/officeDocument/2006/relationships/hyperlink" Target="http://waterdata.usgs.gov/ny/nwis/nwismap/?site_no=04280746&amp;agency_cd=USGS" TargetMode="External"/><Relationship Id="rId116" Type="http://schemas.openxmlformats.org/officeDocument/2006/relationships/hyperlink" Target="http://waterdata.usgs.gov/ny/nwis/nwismap/?site_no=01342730&amp;agency_cd=USGS" TargetMode="External"/><Relationship Id="rId158" Type="http://schemas.openxmlformats.org/officeDocument/2006/relationships/hyperlink" Target="http://waterdata.usgs.gov/ny/nwis/nwismap/?site_no=01349950&amp;agency_cd=USGS" TargetMode="External"/><Relationship Id="rId323" Type="http://schemas.openxmlformats.org/officeDocument/2006/relationships/hyperlink" Target="http://waterdata.usgs.gov/ny/nwis/nwismap/?site_no=01372200&amp;agency_cd=USGS" TargetMode="External"/><Relationship Id="rId530" Type="http://schemas.openxmlformats.org/officeDocument/2006/relationships/hyperlink" Target="http://waterdata.usgs.gov/ny/nwis/nwismap/?site_no=01501015&amp;agency_cd=USGS" TargetMode="External"/><Relationship Id="rId726" Type="http://schemas.openxmlformats.org/officeDocument/2006/relationships/hyperlink" Target="http://waterdata.usgs.gov/ny/nwis/nwismap/?site_no=04220045&amp;agency_cd=USGS" TargetMode="External"/><Relationship Id="rId768" Type="http://schemas.openxmlformats.org/officeDocument/2006/relationships/hyperlink" Target="http://waterdata.usgs.gov/ny/nwis/nwismap/?site_no=04224550&amp;agency_cd=USGS" TargetMode="External"/><Relationship Id="rId933" Type="http://schemas.openxmlformats.org/officeDocument/2006/relationships/hyperlink" Target="http://waterdata.usgs.gov/ny/nwis/nwismap/?site_no=04244500&amp;agency_cd=USGS" TargetMode="External"/><Relationship Id="rId975" Type="http://schemas.openxmlformats.org/officeDocument/2006/relationships/hyperlink" Target="http://waterdata.usgs.gov/ny/nwis/nwismap/?site_no=04255000&amp;agency_cd=USGS" TargetMode="External"/><Relationship Id="rId1009" Type="http://schemas.openxmlformats.org/officeDocument/2006/relationships/hyperlink" Target="http://waterdata.usgs.gov/ny/nwis/nwismap/?site_no=04264300&amp;agency_cd=USGS" TargetMode="External"/><Relationship Id="rId20" Type="http://schemas.openxmlformats.org/officeDocument/2006/relationships/hyperlink" Target="http://waterdata.usgs.gov/ny/nwis/nwismap/?site_no=01305000&amp;agency_cd=USGS" TargetMode="External"/><Relationship Id="rId62" Type="http://schemas.openxmlformats.org/officeDocument/2006/relationships/hyperlink" Target="http://waterdata.usgs.gov/ny/nwis/nwismap/?site_no=01322000&amp;agency_cd=USGS" TargetMode="External"/><Relationship Id="rId365" Type="http://schemas.openxmlformats.org/officeDocument/2006/relationships/hyperlink" Target="http://waterdata.usgs.gov/ny/nwis/nwismap/?site_no=01374976&amp;agency_cd=USGS" TargetMode="External"/><Relationship Id="rId572" Type="http://schemas.openxmlformats.org/officeDocument/2006/relationships/hyperlink" Target="http://waterdata.usgs.gov/ny/nwis/nwismap/?site_no=01513190&amp;agency_cd=USGS" TargetMode="External"/><Relationship Id="rId628" Type="http://schemas.openxmlformats.org/officeDocument/2006/relationships/hyperlink" Target="http://waterdata.usgs.gov/ny/nwis/nwismap/?site_no=01529000&amp;agency_cd=USGS" TargetMode="External"/><Relationship Id="rId835" Type="http://schemas.openxmlformats.org/officeDocument/2006/relationships/hyperlink" Target="http://waterdata.usgs.gov/ny/nwis/nwismap/?site_no=04232460&amp;agency_cd=USGS" TargetMode="External"/><Relationship Id="rId225" Type="http://schemas.openxmlformats.org/officeDocument/2006/relationships/hyperlink" Target="http://waterdata.usgs.gov/ny/nwis/nwismap/?site_no=01360500&amp;agency_cd=USGS" TargetMode="External"/><Relationship Id="rId267" Type="http://schemas.openxmlformats.org/officeDocument/2006/relationships/hyperlink" Target="http://waterdata.usgs.gov/ny/nwis/nwismap/?site_no=01363370&amp;agency_cd=USGS" TargetMode="External"/><Relationship Id="rId432" Type="http://schemas.openxmlformats.org/officeDocument/2006/relationships/hyperlink" Target="http://waterdata.usgs.gov/ny/nwis/nwismap/?site_no=01421500&amp;agency_cd=USGS" TargetMode="External"/><Relationship Id="rId474" Type="http://schemas.openxmlformats.org/officeDocument/2006/relationships/hyperlink" Target="http://waterdata.usgs.gov/ny/nwis/nwismap/?site_no=01432750&amp;agency_cd=USGS" TargetMode="External"/><Relationship Id="rId877" Type="http://schemas.openxmlformats.org/officeDocument/2006/relationships/hyperlink" Target="http://waterdata.usgs.gov/ny/nwis/nwismap/?site_no=04234250&amp;agency_cd=USGS" TargetMode="External"/><Relationship Id="rId1020" Type="http://schemas.openxmlformats.org/officeDocument/2006/relationships/hyperlink" Target="http://waterdata.usgs.gov/ny/nwis/nwismap/?site_no=04265400&amp;agency_cd=USGS" TargetMode="External"/><Relationship Id="rId1062" Type="http://schemas.openxmlformats.org/officeDocument/2006/relationships/hyperlink" Target="http://waterdata.usgs.gov/ny/nwis/nwismap/?site_no=04270800&amp;agency_cd=USGS" TargetMode="External"/><Relationship Id="rId127" Type="http://schemas.openxmlformats.org/officeDocument/2006/relationships/hyperlink" Target="http://waterdata.usgs.gov/ny/nwis/nwismap/?site_no=01346500&amp;agency_cd=USGS" TargetMode="External"/><Relationship Id="rId681" Type="http://schemas.openxmlformats.org/officeDocument/2006/relationships/hyperlink" Target="http://waterdata.usgs.gov/ny/nwis/nwismap/?site_no=04214030&amp;agency_cd=USGS" TargetMode="External"/><Relationship Id="rId737" Type="http://schemas.openxmlformats.org/officeDocument/2006/relationships/hyperlink" Target="http://waterdata.usgs.gov/ny/nwis/nwismap/?site_no=04220422&amp;agency_cd=USGS" TargetMode="External"/><Relationship Id="rId779" Type="http://schemas.openxmlformats.org/officeDocument/2006/relationships/hyperlink" Target="http://waterdata.usgs.gov/ny/nwis/nwismap/?site_no=04224965&amp;agency_cd=USGS" TargetMode="External"/><Relationship Id="rId902" Type="http://schemas.openxmlformats.org/officeDocument/2006/relationships/hyperlink" Target="http://waterdata.usgs.gov/ny/nwis/nwismap/?site_no=04237962&amp;agency_cd=USGS" TargetMode="External"/><Relationship Id="rId944" Type="http://schemas.openxmlformats.org/officeDocument/2006/relationships/hyperlink" Target="http://waterdata.usgs.gov/ny/nwis/nwismap/?site_no=04247500&amp;agency_cd=USGS" TargetMode="External"/><Relationship Id="rId986" Type="http://schemas.openxmlformats.org/officeDocument/2006/relationships/hyperlink" Target="http://waterdata.usgs.gov/ny/nwis/nwismap/?site_no=04257500&amp;agency_cd=USGS" TargetMode="External"/><Relationship Id="rId31" Type="http://schemas.openxmlformats.org/officeDocument/2006/relationships/hyperlink" Target="http://waterdata.usgs.gov/ny/nwis/nwismap/?site_no=01309500&amp;agency_cd=USGS" TargetMode="External"/><Relationship Id="rId73" Type="http://schemas.openxmlformats.org/officeDocument/2006/relationships/hyperlink" Target="http://waterdata.usgs.gov/ny/nwis/nwismap/?site_no=01329154&amp;agency_cd=USGS" TargetMode="External"/><Relationship Id="rId169" Type="http://schemas.openxmlformats.org/officeDocument/2006/relationships/hyperlink" Target="http://waterdata.usgs.gov/ny/nwis/nwismap/?site_no=01350200&amp;agency_cd=USGS" TargetMode="External"/><Relationship Id="rId334" Type="http://schemas.openxmlformats.org/officeDocument/2006/relationships/hyperlink" Target="http://waterdata.usgs.gov/ny/nwis/nwismap/?site_no=01374130&amp;agency_cd=USGS" TargetMode="External"/><Relationship Id="rId376" Type="http://schemas.openxmlformats.org/officeDocument/2006/relationships/hyperlink" Target="http://waterdata.usgs.gov/ny/nwis/nwismap/?site_no=01376420&amp;agency_cd=USGS" TargetMode="External"/><Relationship Id="rId541" Type="http://schemas.openxmlformats.org/officeDocument/2006/relationships/hyperlink" Target="http://waterdata.usgs.gov/ny/nwis/nwismap/?site_no=01503495&amp;agency_cd=USGS" TargetMode="External"/><Relationship Id="rId583" Type="http://schemas.openxmlformats.org/officeDocument/2006/relationships/hyperlink" Target="http://waterdata.usgs.gov/ny/nwis/nwismap/?site_no=01514500&amp;agency_cd=USGS" TargetMode="External"/><Relationship Id="rId639" Type="http://schemas.openxmlformats.org/officeDocument/2006/relationships/hyperlink" Target="http://waterdata.usgs.gov/ny/nwis/nwismap/?site_no=01530500&amp;agency_cd=USGS" TargetMode="External"/><Relationship Id="rId790" Type="http://schemas.openxmlformats.org/officeDocument/2006/relationships/hyperlink" Target="http://waterdata.usgs.gov/ny/nwis/nwismap/?site_no=04227995&amp;agency_cd=USGS" TargetMode="External"/><Relationship Id="rId804" Type="http://schemas.openxmlformats.org/officeDocument/2006/relationships/hyperlink" Target="http://waterdata.usgs.gov/ny/nwis/nwismap/?site_no=04230500&amp;agency_cd=USGS" TargetMode="External"/><Relationship Id="rId4" Type="http://schemas.openxmlformats.org/officeDocument/2006/relationships/hyperlink" Target="http://waterdata.usgs.gov/ny/nwis/nwismap/?site_no=01199490&amp;agency_cd=USGS" TargetMode="External"/><Relationship Id="rId180" Type="http://schemas.openxmlformats.org/officeDocument/2006/relationships/hyperlink" Target="http://waterdata.usgs.gov/ny/nwis/nwismap/?site_no=01351450&amp;agency_cd=USGS" TargetMode="External"/><Relationship Id="rId236" Type="http://schemas.openxmlformats.org/officeDocument/2006/relationships/hyperlink" Target="http://waterdata.usgs.gov/ny/nwis/nwismap/?site_no=01361500&amp;agency_cd=USGS" TargetMode="External"/><Relationship Id="rId278" Type="http://schemas.openxmlformats.org/officeDocument/2006/relationships/hyperlink" Target="http://waterdata.usgs.gov/ny/nwis/nwismap/?site_no=01364800&amp;agency_cd=USGS" TargetMode="External"/><Relationship Id="rId401" Type="http://schemas.openxmlformats.org/officeDocument/2006/relationships/hyperlink" Target="http://waterdata.usgs.gov/ny/nwis/nwismap/?site_no=01390300&amp;agency_cd=USGS" TargetMode="External"/><Relationship Id="rId443" Type="http://schemas.openxmlformats.org/officeDocument/2006/relationships/hyperlink" Target="http://waterdata.usgs.gov/ny/nwis/nwismap/?site_no=01422440&amp;agency_cd=USGS" TargetMode="External"/><Relationship Id="rId650" Type="http://schemas.openxmlformats.org/officeDocument/2006/relationships/hyperlink" Target="http://waterdata.usgs.gov/ny/nwis/nwismap/?site_no=03010810&amp;agency_cd=USGS" TargetMode="External"/><Relationship Id="rId846" Type="http://schemas.openxmlformats.org/officeDocument/2006/relationships/hyperlink" Target="http://waterdata.usgs.gov/ny/nwis/nwismap/?site_no=04233258&amp;agency_cd=USGS" TargetMode="External"/><Relationship Id="rId888" Type="http://schemas.openxmlformats.org/officeDocument/2006/relationships/hyperlink" Target="http://waterdata.usgs.gov/ny/nwis/nwismap/?site_no=04235271&amp;agency_cd=USGS" TargetMode="External"/><Relationship Id="rId1031" Type="http://schemas.openxmlformats.org/officeDocument/2006/relationships/hyperlink" Target="http://waterdata.usgs.gov/ny/nwis/nwismap/?site_no=04267700&amp;agency_cd=USGS" TargetMode="External"/><Relationship Id="rId1073" Type="http://schemas.openxmlformats.org/officeDocument/2006/relationships/hyperlink" Target="http://waterdata.usgs.gov/ny/nwis/nwismap/?site_no=04273800&amp;agency_cd=USGS" TargetMode="External"/><Relationship Id="rId303" Type="http://schemas.openxmlformats.org/officeDocument/2006/relationships/hyperlink" Target="http://waterdata.usgs.gov/ny/nwis/nwismap/?site_no=01368810&amp;agency_cd=USGS" TargetMode="External"/><Relationship Id="rId485" Type="http://schemas.openxmlformats.org/officeDocument/2006/relationships/hyperlink" Target="http://waterdata.usgs.gov/ny/nwis/nwismap/?site_no=01434021&amp;agency_cd=USGS" TargetMode="External"/><Relationship Id="rId692" Type="http://schemas.openxmlformats.org/officeDocument/2006/relationships/hyperlink" Target="http://waterdata.usgs.gov/ny/nwis/nwismap/?site_no=04215000&amp;agency_cd=USGS" TargetMode="External"/><Relationship Id="rId706" Type="http://schemas.openxmlformats.org/officeDocument/2006/relationships/hyperlink" Target="http://waterdata.usgs.gov/ny/nwis/nwismap/?site_no=04217700&amp;agency_cd=USGS" TargetMode="External"/><Relationship Id="rId748" Type="http://schemas.openxmlformats.org/officeDocument/2006/relationships/hyperlink" Target="http://waterdata.usgs.gov/ny/nwis/nwismap/?site_no=04221000&amp;agency_cd=USGS" TargetMode="External"/><Relationship Id="rId913" Type="http://schemas.openxmlformats.org/officeDocument/2006/relationships/hyperlink" Target="http://waterdata.usgs.gov/ny/nwis/nwismap/?site_no=0424015305&amp;agency_cd=USGS" TargetMode="External"/><Relationship Id="rId955" Type="http://schemas.openxmlformats.org/officeDocument/2006/relationships/hyperlink" Target="http://waterdata.usgs.gov/ny/nwis/nwismap/?site_no=04250000&amp;agency_cd=USGS" TargetMode="External"/><Relationship Id="rId42" Type="http://schemas.openxmlformats.org/officeDocument/2006/relationships/hyperlink" Target="http://waterdata.usgs.gov/ny/nwis/nwismap/?site_no=01313500&amp;agency_cd=USGS" TargetMode="External"/><Relationship Id="rId84" Type="http://schemas.openxmlformats.org/officeDocument/2006/relationships/hyperlink" Target="http://waterdata.usgs.gov/ny/nwis/nwismap/?site_no=01331098&amp;agency_cd=USGS" TargetMode="External"/><Relationship Id="rId138" Type="http://schemas.openxmlformats.org/officeDocument/2006/relationships/hyperlink" Target="http://waterdata.usgs.gov/ny/nwis/nwismap/?site_no=01348940&amp;agency_cd=USGS" TargetMode="External"/><Relationship Id="rId345" Type="http://schemas.openxmlformats.org/officeDocument/2006/relationships/hyperlink" Target="http://waterdata.usgs.gov/ny/nwis/nwismap/?site_no=01374494&amp;agency_cd=USGS" TargetMode="External"/><Relationship Id="rId387" Type="http://schemas.openxmlformats.org/officeDocument/2006/relationships/hyperlink" Target="http://waterdata.usgs.gov/ny/nwis/nwismap/?site_no=01377180&amp;agency_cd=USGS" TargetMode="External"/><Relationship Id="rId510" Type="http://schemas.openxmlformats.org/officeDocument/2006/relationships/hyperlink" Target="http://waterdata.usgs.gov/ny/nwis/nwismap/?site_no=01437500&amp;agency_cd=USGS" TargetMode="External"/><Relationship Id="rId552" Type="http://schemas.openxmlformats.org/officeDocument/2006/relationships/hyperlink" Target="http://waterdata.usgs.gov/ny/nwis/nwismap/?site_no=01507470&amp;agency_cd=USGS" TargetMode="External"/><Relationship Id="rId594" Type="http://schemas.openxmlformats.org/officeDocument/2006/relationships/hyperlink" Target="http://waterdata.usgs.gov/ny/nwis/nwismap/?site_no=01522075&amp;agency_cd=USGS" TargetMode="External"/><Relationship Id="rId608" Type="http://schemas.openxmlformats.org/officeDocument/2006/relationships/hyperlink" Target="http://waterdata.usgs.gov/ny/nwis/nwismap/?site_no=01525500&amp;agency_cd=USGS" TargetMode="External"/><Relationship Id="rId815" Type="http://schemas.openxmlformats.org/officeDocument/2006/relationships/hyperlink" Target="http://waterdata.usgs.gov/ny/nwis/nwismap/?site_no=0423204920&amp;agency_cd=USGS" TargetMode="External"/><Relationship Id="rId997" Type="http://schemas.openxmlformats.org/officeDocument/2006/relationships/hyperlink" Target="http://waterdata.usgs.gov/ny/nwis/nwismap/?site_no=04260575&amp;agency_cd=USGS" TargetMode="External"/><Relationship Id="rId191" Type="http://schemas.openxmlformats.org/officeDocument/2006/relationships/hyperlink" Target="http://waterdata.usgs.gov/ny/nwis/nwismap/?site_no=01355490&amp;agency_cd=USGS" TargetMode="External"/><Relationship Id="rId205" Type="http://schemas.openxmlformats.org/officeDocument/2006/relationships/hyperlink" Target="http://waterdata.usgs.gov/ny/nwis/nwismap/?site_no=01359150&amp;agency_cd=USGS" TargetMode="External"/><Relationship Id="rId247" Type="http://schemas.openxmlformats.org/officeDocument/2006/relationships/hyperlink" Target="http://waterdata.usgs.gov/ny/nwis/nwismap/?site_no=01362055&amp;agency_cd=USGS" TargetMode="External"/><Relationship Id="rId412" Type="http://schemas.openxmlformats.org/officeDocument/2006/relationships/hyperlink" Target="http://waterdata.usgs.gov/ny/nwis/nwismap/?site_no=01414000&amp;agency_cd=USGS" TargetMode="External"/><Relationship Id="rId857" Type="http://schemas.openxmlformats.org/officeDocument/2006/relationships/hyperlink" Target="http://waterdata.usgs.gov/ny/nwis/nwismap/?site_no=04233648&amp;agency_cd=USGS" TargetMode="External"/><Relationship Id="rId899" Type="http://schemas.openxmlformats.org/officeDocument/2006/relationships/hyperlink" Target="http://waterdata.usgs.gov/ny/nwis/nwismap/?site_no=04237555&amp;agency_cd=USGS" TargetMode="External"/><Relationship Id="rId1000" Type="http://schemas.openxmlformats.org/officeDocument/2006/relationships/hyperlink" Target="http://waterdata.usgs.gov/ny/nwis/nwismap/?site_no=04261900&amp;agency_cd=USGS" TargetMode="External"/><Relationship Id="rId1042" Type="http://schemas.openxmlformats.org/officeDocument/2006/relationships/hyperlink" Target="http://waterdata.usgs.gov/ny/nwis/nwismap/?site_no=04268800&amp;agency_cd=USGS" TargetMode="External"/><Relationship Id="rId1084" Type="http://schemas.openxmlformats.org/officeDocument/2006/relationships/hyperlink" Target="http://waterdata.usgs.gov/ny/nwis/nwismap/?site_no=04275000&amp;agency_cd=USGS" TargetMode="External"/><Relationship Id="rId107" Type="http://schemas.openxmlformats.org/officeDocument/2006/relationships/hyperlink" Target="http://waterdata.usgs.gov/ny/nwis/nwismap/?site_no=01340000&amp;agency_cd=USGS" TargetMode="External"/><Relationship Id="rId289" Type="http://schemas.openxmlformats.org/officeDocument/2006/relationships/hyperlink" Target="http://waterdata.usgs.gov/ny/nwis/nwismap/?site_no=01366695&amp;agency_cd=USGS" TargetMode="External"/><Relationship Id="rId454" Type="http://schemas.openxmlformats.org/officeDocument/2006/relationships/hyperlink" Target="http://waterdata.usgs.gov/ny/nwis/nwismap/?site_no=01424108&amp;agency_cd=USGS" TargetMode="External"/><Relationship Id="rId496" Type="http://schemas.openxmlformats.org/officeDocument/2006/relationships/hyperlink" Target="http://waterdata.usgs.gov/ny/nwis/nwismap/?site_no=01434105&amp;agency_cd=USGS" TargetMode="External"/><Relationship Id="rId661" Type="http://schemas.openxmlformats.org/officeDocument/2006/relationships/hyperlink" Target="http://waterdata.usgs.gov/ny/nwis/nwismap/?site_no=03013110&amp;agency_cd=USGS" TargetMode="External"/><Relationship Id="rId717" Type="http://schemas.openxmlformats.org/officeDocument/2006/relationships/hyperlink" Target="http://waterdata.usgs.gov/ny/nwis/nwismap/?site_no=04219720&amp;agency_cd=USGS" TargetMode="External"/><Relationship Id="rId759" Type="http://schemas.openxmlformats.org/officeDocument/2006/relationships/hyperlink" Target="http://waterdata.usgs.gov/ny/nwis/nwismap/?site_no=04221720&amp;agency_cd=USGS" TargetMode="External"/><Relationship Id="rId924" Type="http://schemas.openxmlformats.org/officeDocument/2006/relationships/hyperlink" Target="http://waterdata.usgs.gov/ny/nwis/nwismap/?site_no=04240508&amp;agency_cd=USGS" TargetMode="External"/><Relationship Id="rId966" Type="http://schemas.openxmlformats.org/officeDocument/2006/relationships/hyperlink" Target="http://waterdata.usgs.gov/ny/nwis/nwismap/?site_no=04250995&amp;agency_cd=USGS" TargetMode="External"/><Relationship Id="rId11" Type="http://schemas.openxmlformats.org/officeDocument/2006/relationships/hyperlink" Target="http://waterdata.usgs.gov/ny/nwis/nwismap/?site_no=01302000&amp;agency_cd=USGS" TargetMode="External"/><Relationship Id="rId53" Type="http://schemas.openxmlformats.org/officeDocument/2006/relationships/hyperlink" Target="http://waterdata.usgs.gov/ny/nwis/nwismap/?site_no=01318200&amp;agency_cd=USGS" TargetMode="External"/><Relationship Id="rId149" Type="http://schemas.openxmlformats.org/officeDocument/2006/relationships/hyperlink" Target="http://waterdata.usgs.gov/ny/nwis/nwismap/?site_no=01349700&amp;agency_cd=USGS" TargetMode="External"/><Relationship Id="rId314" Type="http://schemas.openxmlformats.org/officeDocument/2006/relationships/hyperlink" Target="http://waterdata.usgs.gov/ny/nwis/nwismap/?site_no=01372000&amp;agency_cd=USGS" TargetMode="External"/><Relationship Id="rId356" Type="http://schemas.openxmlformats.org/officeDocument/2006/relationships/hyperlink" Target="http://waterdata.usgs.gov/ny/nwis/nwismap/?site_no=01374701&amp;agency_cd=USGS" TargetMode="External"/><Relationship Id="rId398" Type="http://schemas.openxmlformats.org/officeDocument/2006/relationships/hyperlink" Target="http://waterdata.usgs.gov/ny/nwis/nwismap/?site_no=01387420&amp;agency_cd=USGS" TargetMode="External"/><Relationship Id="rId521" Type="http://schemas.openxmlformats.org/officeDocument/2006/relationships/hyperlink" Target="http://waterdata.usgs.gov/ny/nwis/nwismap/?site_no=01497805&amp;agency_cd=USGS" TargetMode="External"/><Relationship Id="rId563" Type="http://schemas.openxmlformats.org/officeDocument/2006/relationships/hyperlink" Target="http://waterdata.usgs.gov/ny/nwis/nwismap/?site_no=01509520&amp;agency_cd=USGS" TargetMode="External"/><Relationship Id="rId619" Type="http://schemas.openxmlformats.org/officeDocument/2006/relationships/hyperlink" Target="http://waterdata.usgs.gov/ny/nwis/nwismap/?site_no=01527485&amp;agency_cd=USGS" TargetMode="External"/><Relationship Id="rId770" Type="http://schemas.openxmlformats.org/officeDocument/2006/relationships/hyperlink" Target="http://waterdata.usgs.gov/ny/nwis/nwismap/?site_no=04224700&amp;agency_cd=USGS" TargetMode="External"/><Relationship Id="rId95" Type="http://schemas.openxmlformats.org/officeDocument/2006/relationships/hyperlink" Target="http://waterdata.usgs.gov/ny/nwis/nwismap/?site_no=01335754&amp;agency_cd=USGS" TargetMode="External"/><Relationship Id="rId160" Type="http://schemas.openxmlformats.org/officeDocument/2006/relationships/hyperlink" Target="http://waterdata.usgs.gov/ny/nwis/nwismap/?site_no=01350030&amp;agency_cd=USGS" TargetMode="External"/><Relationship Id="rId216" Type="http://schemas.openxmlformats.org/officeDocument/2006/relationships/hyperlink" Target="http://waterdata.usgs.gov/ny/nwis/nwismap/?site_no=01359830&amp;agency_cd=USGS" TargetMode="External"/><Relationship Id="rId423" Type="http://schemas.openxmlformats.org/officeDocument/2006/relationships/hyperlink" Target="http://waterdata.usgs.gov/ny/nwis/nwismap/?site_no=01418000&amp;agency_cd=USGS" TargetMode="External"/><Relationship Id="rId826" Type="http://schemas.openxmlformats.org/officeDocument/2006/relationships/hyperlink" Target="http://waterdata.usgs.gov/ny/nwis/nwismap/?site_no=04232100&amp;agency_cd=USGS" TargetMode="External"/><Relationship Id="rId868" Type="http://schemas.openxmlformats.org/officeDocument/2006/relationships/hyperlink" Target="http://waterdata.usgs.gov/ny/nwis/nwismap/?site_no=04234028&amp;agency_cd=USGS" TargetMode="External"/><Relationship Id="rId1011" Type="http://schemas.openxmlformats.org/officeDocument/2006/relationships/hyperlink" Target="http://waterdata.usgs.gov/ny/nwis/nwismap/?site_no=04264350&amp;agency_cd=USGS" TargetMode="External"/><Relationship Id="rId1053" Type="http://schemas.openxmlformats.org/officeDocument/2006/relationships/hyperlink" Target="http://waterdata.usgs.gov/ny/nwis/nwismap/?site_no=04270100&amp;agency_cd=USGS" TargetMode="External"/><Relationship Id="rId1109" Type="http://schemas.openxmlformats.org/officeDocument/2006/relationships/hyperlink" Target="http://waterdata.usgs.gov/ny/nwis/nwismap/?site_no=01427510&amp;agency_cd=USGS" TargetMode="External"/><Relationship Id="rId258" Type="http://schemas.openxmlformats.org/officeDocument/2006/relationships/hyperlink" Target="http://waterdata.usgs.gov/ny/nwis/nwismap/?site_no=01362342&amp;agency_cd=USGS" TargetMode="External"/><Relationship Id="rId465" Type="http://schemas.openxmlformats.org/officeDocument/2006/relationships/hyperlink" Target="http://waterdata.usgs.gov/ny/nwis/nwismap/?site_no=01427280&amp;agency_cd=USGS" TargetMode="External"/><Relationship Id="rId630" Type="http://schemas.openxmlformats.org/officeDocument/2006/relationships/hyperlink" Target="http://waterdata.usgs.gov/ny/nwis/nwismap/?site_no=01529530&amp;agency_cd=USGS" TargetMode="External"/><Relationship Id="rId672" Type="http://schemas.openxmlformats.org/officeDocument/2006/relationships/hyperlink" Target="http://waterdata.usgs.gov/ny/nwis/nwismap/?site_no=04213440&amp;agency_cd=USGS" TargetMode="External"/><Relationship Id="rId728" Type="http://schemas.openxmlformats.org/officeDocument/2006/relationships/hyperlink" Target="http://waterdata.usgs.gov/ny/nwis/nwismap/?site_no=04220245&amp;agency_cd=USGS" TargetMode="External"/><Relationship Id="rId935" Type="http://schemas.openxmlformats.org/officeDocument/2006/relationships/hyperlink" Target="http://waterdata.usgs.gov/ny/nwis/nwismap/?site_no=04245000&amp;agency_cd=USGS" TargetMode="External"/><Relationship Id="rId1095" Type="http://schemas.openxmlformats.org/officeDocument/2006/relationships/hyperlink" Target="http://waterdata.usgs.gov/ny/nwis/nwismap/?site_no=04276645&amp;agency_cd=USGS" TargetMode="External"/><Relationship Id="rId22" Type="http://schemas.openxmlformats.org/officeDocument/2006/relationships/hyperlink" Target="http://waterdata.usgs.gov/ny/nwis/nwismap/?site_no=01306000&amp;agency_cd=USGS" TargetMode="External"/><Relationship Id="rId64" Type="http://schemas.openxmlformats.org/officeDocument/2006/relationships/hyperlink" Target="http://waterdata.usgs.gov/ny/nwis/nwismap/?site_no=01323000&amp;agency_cd=USGS" TargetMode="External"/><Relationship Id="rId118" Type="http://schemas.openxmlformats.org/officeDocument/2006/relationships/hyperlink" Target="http://waterdata.usgs.gov/ny/nwis/nwismap/?site_no=01342743&amp;agency_cd=USGS" TargetMode="External"/><Relationship Id="rId325" Type="http://schemas.openxmlformats.org/officeDocument/2006/relationships/hyperlink" Target="http://waterdata.usgs.gov/ny/nwis/nwismap/?site_no=01372400&amp;agency_cd=USGS" TargetMode="External"/><Relationship Id="rId367" Type="http://schemas.openxmlformats.org/officeDocument/2006/relationships/hyperlink" Target="http://waterdata.usgs.gov/ny/nwis/nwismap/?site_no=01374987&amp;agency_cd=USGS" TargetMode="External"/><Relationship Id="rId532" Type="http://schemas.openxmlformats.org/officeDocument/2006/relationships/hyperlink" Target="http://waterdata.usgs.gov/ny/nwis/nwismap/?site_no=01501500&amp;agency_cd=USGS" TargetMode="External"/><Relationship Id="rId574" Type="http://schemas.openxmlformats.org/officeDocument/2006/relationships/hyperlink" Target="http://waterdata.usgs.gov/ny/nwis/nwismap/?site_no=01513500&amp;agency_cd=USGS" TargetMode="External"/><Relationship Id="rId977" Type="http://schemas.openxmlformats.org/officeDocument/2006/relationships/hyperlink" Target="http://waterdata.usgs.gov/ny/nwis/nwismap/?site_no=04255020&amp;agency_cd=USGS" TargetMode="External"/><Relationship Id="rId171" Type="http://schemas.openxmlformats.org/officeDocument/2006/relationships/hyperlink" Target="http://waterdata.usgs.gov/ny/nwis/nwismap/?site_no=01350355&amp;agency_cd=USGS" TargetMode="External"/><Relationship Id="rId227" Type="http://schemas.openxmlformats.org/officeDocument/2006/relationships/hyperlink" Target="http://waterdata.usgs.gov/ny/nwis/nwismap/?site_no=01360640&amp;agency_cd=USGS" TargetMode="External"/><Relationship Id="rId781" Type="http://schemas.openxmlformats.org/officeDocument/2006/relationships/hyperlink" Target="http://waterdata.usgs.gov/ny/nwis/nwismap/?site_no=04224978&amp;agency_cd=USGS" TargetMode="External"/><Relationship Id="rId837" Type="http://schemas.openxmlformats.org/officeDocument/2006/relationships/hyperlink" Target="http://waterdata.usgs.gov/ny/nwis/nwismap/?site_no=04232482&amp;agency_cd=USGS" TargetMode="External"/><Relationship Id="rId879" Type="http://schemas.openxmlformats.org/officeDocument/2006/relationships/hyperlink" Target="http://waterdata.usgs.gov/ny/nwis/nwismap/?site_no=04234300&amp;agency_cd=USGS" TargetMode="External"/><Relationship Id="rId1022" Type="http://schemas.openxmlformats.org/officeDocument/2006/relationships/hyperlink" Target="http://waterdata.usgs.gov/ny/nwis/nwismap/?site_no=0426545290&amp;agency_cd=USGS" TargetMode="External"/><Relationship Id="rId269" Type="http://schemas.openxmlformats.org/officeDocument/2006/relationships/hyperlink" Target="http://waterdata.usgs.gov/ny/nwis/nwismap/?site_no=01363382&amp;agency_cd=USGS" TargetMode="External"/><Relationship Id="rId434" Type="http://schemas.openxmlformats.org/officeDocument/2006/relationships/hyperlink" Target="http://waterdata.usgs.gov/ny/nwis/nwismap/?site_no=01421614&amp;agency_cd=USGS" TargetMode="External"/><Relationship Id="rId476" Type="http://schemas.openxmlformats.org/officeDocument/2006/relationships/hyperlink" Target="http://waterdata.usgs.gov/ny/nwis/nwismap/?site_no=01432849&amp;agency_cd=USGS" TargetMode="External"/><Relationship Id="rId641" Type="http://schemas.openxmlformats.org/officeDocument/2006/relationships/hyperlink" Target="http://waterdata.usgs.gov/ny/nwis/nwismap/?site_no=01530910&amp;agency_cd=USGS" TargetMode="External"/><Relationship Id="rId683" Type="http://schemas.openxmlformats.org/officeDocument/2006/relationships/hyperlink" Target="http://waterdata.usgs.gov/ny/nwis/nwismap/?site_no=04214060&amp;agency_cd=USGS" TargetMode="External"/><Relationship Id="rId739" Type="http://schemas.openxmlformats.org/officeDocument/2006/relationships/hyperlink" Target="http://waterdata.usgs.gov/ny/nwis/nwismap/?site_no=04220450&amp;agency_cd=USGS" TargetMode="External"/><Relationship Id="rId890" Type="http://schemas.openxmlformats.org/officeDocument/2006/relationships/hyperlink" Target="http://waterdata.usgs.gov/ny/nwis/nwismap/?site_no=04235299&amp;agency_cd=USGS" TargetMode="External"/><Relationship Id="rId904" Type="http://schemas.openxmlformats.org/officeDocument/2006/relationships/hyperlink" Target="http://waterdata.usgs.gov/ny/nwis/nwismap/?site_no=04239500&amp;agency_cd=USGS" TargetMode="External"/><Relationship Id="rId1064" Type="http://schemas.openxmlformats.org/officeDocument/2006/relationships/hyperlink" Target="http://waterdata.usgs.gov/ny/nwis/nwismap/?site_no=04271530&amp;agency_cd=USGS" TargetMode="External"/><Relationship Id="rId33" Type="http://schemas.openxmlformats.org/officeDocument/2006/relationships/hyperlink" Target="http://waterdata.usgs.gov/ny/nwis/nwismap/?site_no=01310000&amp;agency_cd=USGS" TargetMode="External"/><Relationship Id="rId129" Type="http://schemas.openxmlformats.org/officeDocument/2006/relationships/hyperlink" Target="http://waterdata.usgs.gov/ny/nwis/nwismap/?site_no=01347000&amp;agency_cd=USGS" TargetMode="External"/><Relationship Id="rId280" Type="http://schemas.openxmlformats.org/officeDocument/2006/relationships/hyperlink" Target="http://waterdata.usgs.gov/ny/nwis/nwismap/?site_no=01364980&amp;agency_cd=USGS" TargetMode="External"/><Relationship Id="rId336" Type="http://schemas.openxmlformats.org/officeDocument/2006/relationships/hyperlink" Target="http://waterdata.usgs.gov/ny/nwis/nwismap/?site_no=01374302&amp;agency_cd=USGS" TargetMode="External"/><Relationship Id="rId501" Type="http://schemas.openxmlformats.org/officeDocument/2006/relationships/hyperlink" Target="http://waterdata.usgs.gov/ny/nwis/nwismap/?site_no=01436000&amp;agency_cd=USGS" TargetMode="External"/><Relationship Id="rId543" Type="http://schemas.openxmlformats.org/officeDocument/2006/relationships/hyperlink" Target="http://waterdata.usgs.gov/ny/nwis/nwismap/?site_no=01503960&amp;agency_cd=USGS" TargetMode="External"/><Relationship Id="rId946" Type="http://schemas.openxmlformats.org/officeDocument/2006/relationships/hyperlink" Target="http://waterdata.usgs.gov/ny/nwis/nwismap/?site_no=04249011&amp;agency_cd=USGS" TargetMode="External"/><Relationship Id="rId988" Type="http://schemas.openxmlformats.org/officeDocument/2006/relationships/hyperlink" Target="http://waterdata.usgs.gov/ny/nwis/nwismap/?site_no=04258000&amp;agency_cd=USGS" TargetMode="External"/><Relationship Id="rId75" Type="http://schemas.openxmlformats.org/officeDocument/2006/relationships/hyperlink" Target="http://waterdata.usgs.gov/ny/nwis/nwismap/?site_no=01329780&amp;agency_cd=USGS" TargetMode="External"/><Relationship Id="rId140" Type="http://schemas.openxmlformats.org/officeDocument/2006/relationships/hyperlink" Target="http://waterdata.usgs.gov/ny/nwis/nwismap/?site_no=01349080&amp;agency_cd=USGS" TargetMode="External"/><Relationship Id="rId182" Type="http://schemas.openxmlformats.org/officeDocument/2006/relationships/hyperlink" Target="http://waterdata.usgs.gov/ny/nwis/nwismap/?site_no=01351610&amp;agency_cd=USGS" TargetMode="External"/><Relationship Id="rId378" Type="http://schemas.openxmlformats.org/officeDocument/2006/relationships/hyperlink" Target="http://waterdata.usgs.gov/ny/nwis/nwismap/?site_no=01376500&amp;agency_cd=USGS" TargetMode="External"/><Relationship Id="rId403" Type="http://schemas.openxmlformats.org/officeDocument/2006/relationships/hyperlink" Target="http://waterdata.usgs.gov/ny/nwis/nwismap/?site_no=01413290&amp;agency_cd=USGS" TargetMode="External"/><Relationship Id="rId585" Type="http://schemas.openxmlformats.org/officeDocument/2006/relationships/hyperlink" Target="http://waterdata.usgs.gov/ny/nwis/nwismap/?site_no=01514937&amp;agency_cd=USGS" TargetMode="External"/><Relationship Id="rId750" Type="http://schemas.openxmlformats.org/officeDocument/2006/relationships/hyperlink" Target="http://waterdata.usgs.gov/ny/nwis/nwismap/?site_no=04221510&amp;agency_cd=USGS" TargetMode="External"/><Relationship Id="rId792" Type="http://schemas.openxmlformats.org/officeDocument/2006/relationships/hyperlink" Target="http://waterdata.usgs.gov/ny/nwis/nwismap/?site_no=04228380&amp;agency_cd=USGS" TargetMode="External"/><Relationship Id="rId806" Type="http://schemas.openxmlformats.org/officeDocument/2006/relationships/hyperlink" Target="http://waterdata.usgs.gov/ny/nwis/nwismap/?site_no=04231000&amp;agency_cd=USGS" TargetMode="External"/><Relationship Id="rId848" Type="http://schemas.openxmlformats.org/officeDocument/2006/relationships/hyperlink" Target="http://waterdata.usgs.gov/ny/nwis/nwismap/?site_no=04233286&amp;agency_cd=USGS" TargetMode="External"/><Relationship Id="rId1033" Type="http://schemas.openxmlformats.org/officeDocument/2006/relationships/hyperlink" Target="http://waterdata.usgs.gov/ny/nwis/nwismap/?site_no=04268000&amp;agency_cd=USGS" TargetMode="External"/><Relationship Id="rId6" Type="http://schemas.openxmlformats.org/officeDocument/2006/relationships/hyperlink" Target="http://waterdata.usgs.gov/ny/nwis/nwismap/?site_no=01300500&amp;agency_cd=USGS" TargetMode="External"/><Relationship Id="rId238" Type="http://schemas.openxmlformats.org/officeDocument/2006/relationships/hyperlink" Target="http://waterdata.usgs.gov/ny/nwis/nwismap/?site_no=01361570&amp;agency_cd=USGS" TargetMode="External"/><Relationship Id="rId445" Type="http://schemas.openxmlformats.org/officeDocument/2006/relationships/hyperlink" Target="http://waterdata.usgs.gov/ny/nwis/nwismap/?site_no=01422500&amp;agency_cd=USGS" TargetMode="External"/><Relationship Id="rId487" Type="http://schemas.openxmlformats.org/officeDocument/2006/relationships/hyperlink" Target="http://waterdata.usgs.gov/ny/nwis/nwismap/?site_no=01434025&amp;agency_cd=USGS" TargetMode="External"/><Relationship Id="rId610" Type="http://schemas.openxmlformats.org/officeDocument/2006/relationships/hyperlink" Target="http://waterdata.usgs.gov/ny/nwis/nwismap/?site_no=01525981&amp;agency_cd=USGS" TargetMode="External"/><Relationship Id="rId652" Type="http://schemas.openxmlformats.org/officeDocument/2006/relationships/hyperlink" Target="http://waterdata.usgs.gov/ny/nwis/nwismap/?site_no=03010880&amp;agency_cd=USGS" TargetMode="External"/><Relationship Id="rId694" Type="http://schemas.openxmlformats.org/officeDocument/2006/relationships/hyperlink" Target="http://waterdata.usgs.gov/ny/nwis/nwismap/?site_no=04215350&amp;agency_cd=USGS" TargetMode="External"/><Relationship Id="rId708" Type="http://schemas.openxmlformats.org/officeDocument/2006/relationships/hyperlink" Target="http://waterdata.usgs.gov/ny/nwis/nwismap/?site_no=04218000&amp;agency_cd=USGS" TargetMode="External"/><Relationship Id="rId915" Type="http://schemas.openxmlformats.org/officeDocument/2006/relationships/hyperlink" Target="http://waterdata.usgs.gov/ny/nwis/nwismap/?site_no=0424016205&amp;agency_cd=USGS" TargetMode="External"/><Relationship Id="rId1075" Type="http://schemas.openxmlformats.org/officeDocument/2006/relationships/hyperlink" Target="http://waterdata.usgs.gov/ny/nwis/nwismap/?site_no=04274000&amp;agency_cd=USGS" TargetMode="External"/><Relationship Id="rId291" Type="http://schemas.openxmlformats.org/officeDocument/2006/relationships/hyperlink" Target="http://waterdata.usgs.gov/ny/nwis/nwismap/?site_no=01366770&amp;agency_cd=USGS" TargetMode="External"/><Relationship Id="rId305" Type="http://schemas.openxmlformats.org/officeDocument/2006/relationships/hyperlink" Target="http://waterdata.usgs.gov/ny/nwis/nwismap/?site_no=01369500&amp;agency_cd=USGS" TargetMode="External"/><Relationship Id="rId347" Type="http://schemas.openxmlformats.org/officeDocument/2006/relationships/hyperlink" Target="http://waterdata.usgs.gov/ny/nwis/nwismap/?site_no=01374496&amp;agency_cd=USGS" TargetMode="External"/><Relationship Id="rId512" Type="http://schemas.openxmlformats.org/officeDocument/2006/relationships/hyperlink" Target="http://waterdata.usgs.gov/ny/nwis/nwismap/?site_no=01496363&amp;agency_cd=USGS" TargetMode="External"/><Relationship Id="rId957" Type="http://schemas.openxmlformats.org/officeDocument/2006/relationships/hyperlink" Target="http://waterdata.usgs.gov/ny/nwis/nwismap/?site_no=04250400&amp;agency_cd=USGS" TargetMode="External"/><Relationship Id="rId999" Type="http://schemas.openxmlformats.org/officeDocument/2006/relationships/hyperlink" Target="http://waterdata.usgs.gov/ny/nwis/nwismap/?site_no=04261500&amp;agency_cd=USGS" TargetMode="External"/><Relationship Id="rId1100" Type="http://schemas.openxmlformats.org/officeDocument/2006/relationships/hyperlink" Target="http://waterdata.usgs.gov/ny/nwis/nwismap/?site_no=04278300&amp;agency_cd=USGS" TargetMode="External"/><Relationship Id="rId44" Type="http://schemas.openxmlformats.org/officeDocument/2006/relationships/hyperlink" Target="http://waterdata.usgs.gov/ny/nwis/nwismap/?site_no=01315000&amp;agency_cd=USGS" TargetMode="External"/><Relationship Id="rId86" Type="http://schemas.openxmlformats.org/officeDocument/2006/relationships/hyperlink" Target="http://waterdata.usgs.gov/ny/nwis/nwismap/?site_no=01333500&amp;agency_cd=USGS" TargetMode="External"/><Relationship Id="rId151" Type="http://schemas.openxmlformats.org/officeDocument/2006/relationships/hyperlink" Target="http://waterdata.usgs.gov/ny/nwis/nwismap/?site_no=01349711&amp;agency_cd=USGS" TargetMode="External"/><Relationship Id="rId389" Type="http://schemas.openxmlformats.org/officeDocument/2006/relationships/hyperlink" Target="http://waterdata.usgs.gov/ny/nwis/nwismap/?site_no=01377200&amp;agency_cd=USGS" TargetMode="External"/><Relationship Id="rId554" Type="http://schemas.openxmlformats.org/officeDocument/2006/relationships/hyperlink" Target="http://waterdata.usgs.gov/ny/nwis/nwismap/?site_no=01507975&amp;agency_cd=USGS" TargetMode="External"/><Relationship Id="rId596" Type="http://schemas.openxmlformats.org/officeDocument/2006/relationships/hyperlink" Target="http://waterdata.usgs.gov/ny/nwis/nwismap/?site_no=01522083&amp;agency_cd=USGS" TargetMode="External"/><Relationship Id="rId761" Type="http://schemas.openxmlformats.org/officeDocument/2006/relationships/hyperlink" Target="http://waterdata.usgs.gov/ny/nwis/nwismap/?site_no=04221769&amp;agency_cd=USGS" TargetMode="External"/><Relationship Id="rId817" Type="http://schemas.openxmlformats.org/officeDocument/2006/relationships/hyperlink" Target="http://waterdata.usgs.gov/ny/nwis/nwismap/?site_no=0423205010&amp;agency_cd=USGS" TargetMode="External"/><Relationship Id="rId859" Type="http://schemas.openxmlformats.org/officeDocument/2006/relationships/hyperlink" Target="http://waterdata.usgs.gov/ny/nwis/nwismap/?site_no=04233676&amp;agency_cd=USGS" TargetMode="External"/><Relationship Id="rId1002" Type="http://schemas.openxmlformats.org/officeDocument/2006/relationships/hyperlink" Target="http://waterdata.usgs.gov/ny/nwis/nwismap/?site_no=04262500&amp;agency_cd=USGS" TargetMode="External"/><Relationship Id="rId193" Type="http://schemas.openxmlformats.org/officeDocument/2006/relationships/hyperlink" Target="http://waterdata.usgs.gov/ny/nwis/nwismap/?site_no=01356000&amp;agency_cd=USGS" TargetMode="External"/><Relationship Id="rId207" Type="http://schemas.openxmlformats.org/officeDocument/2006/relationships/hyperlink" Target="http://waterdata.usgs.gov/ny/nwis/nwismap/?site_no=0135932100&amp;agency_cd=USGS" TargetMode="External"/><Relationship Id="rId249" Type="http://schemas.openxmlformats.org/officeDocument/2006/relationships/hyperlink" Target="http://waterdata.usgs.gov/ny/nwis/nwismap/?site_no=01362100&amp;agency_cd=USGS" TargetMode="External"/><Relationship Id="rId414" Type="http://schemas.openxmlformats.org/officeDocument/2006/relationships/hyperlink" Target="http://waterdata.usgs.gov/ny/nwis/nwismap/?site_no=01415000&amp;agency_cd=USGS" TargetMode="External"/><Relationship Id="rId456" Type="http://schemas.openxmlformats.org/officeDocument/2006/relationships/hyperlink" Target="http://waterdata.usgs.gov/ny/nwis/nwismap/?site_no=01425000&amp;agency_cd=USGS" TargetMode="External"/><Relationship Id="rId498" Type="http://schemas.openxmlformats.org/officeDocument/2006/relationships/hyperlink" Target="http://waterdata.usgs.gov/ny/nwis/nwismap/?site_no=01434498&amp;agency_cd=USGS" TargetMode="External"/><Relationship Id="rId621" Type="http://schemas.openxmlformats.org/officeDocument/2006/relationships/hyperlink" Target="http://waterdata.usgs.gov/ny/nwis/nwismap/?site_no=01527580&amp;agency_cd=USGS" TargetMode="External"/><Relationship Id="rId663" Type="http://schemas.openxmlformats.org/officeDocument/2006/relationships/hyperlink" Target="http://waterdata.usgs.gov/ny/nwis/nwismap/?site_no=03013800&amp;agency_cd=USGS" TargetMode="External"/><Relationship Id="rId870" Type="http://schemas.openxmlformats.org/officeDocument/2006/relationships/hyperlink" Target="http://waterdata.usgs.gov/ny/nwis/nwismap/?site_no=04234032&amp;agency_cd=USGS" TargetMode="External"/><Relationship Id="rId1044" Type="http://schemas.openxmlformats.org/officeDocument/2006/relationships/hyperlink" Target="http://waterdata.usgs.gov/ny/nwis/nwismap/?site_no=04269000&amp;agency_cd=USGS" TargetMode="External"/><Relationship Id="rId1086" Type="http://schemas.openxmlformats.org/officeDocument/2006/relationships/hyperlink" Target="http://waterdata.usgs.gov/ny/nwis/nwismap/?site_no=04275530&amp;agency_cd=USGS" TargetMode="External"/><Relationship Id="rId13" Type="http://schemas.openxmlformats.org/officeDocument/2006/relationships/hyperlink" Target="http://waterdata.usgs.gov/ny/nwis/nwismap/?site_no=01302050&amp;agency_cd=USGS" TargetMode="External"/><Relationship Id="rId109" Type="http://schemas.openxmlformats.org/officeDocument/2006/relationships/hyperlink" Target="http://waterdata.usgs.gov/ny/nwis/nwismap/?site_no=01341150&amp;agency_cd=USGS" TargetMode="External"/><Relationship Id="rId260" Type="http://schemas.openxmlformats.org/officeDocument/2006/relationships/hyperlink" Target="http://waterdata.usgs.gov/ny/nwis/nwismap/?site_no=01362370&amp;agency_cd=USGS" TargetMode="External"/><Relationship Id="rId316" Type="http://schemas.openxmlformats.org/officeDocument/2006/relationships/hyperlink" Target="http://waterdata.usgs.gov/ny/nwis/nwismap/?site_no=01372007&amp;agency_cd=USGS" TargetMode="External"/><Relationship Id="rId523" Type="http://schemas.openxmlformats.org/officeDocument/2006/relationships/hyperlink" Target="http://waterdata.usgs.gov/ny/nwis/nwismap/?site_no=01498620&amp;agency_cd=USGS" TargetMode="External"/><Relationship Id="rId719" Type="http://schemas.openxmlformats.org/officeDocument/2006/relationships/hyperlink" Target="http://waterdata.usgs.gov/ny/nwis/nwismap/?site_no=04219767&amp;agency_cd=USGS" TargetMode="External"/><Relationship Id="rId926" Type="http://schemas.openxmlformats.org/officeDocument/2006/relationships/hyperlink" Target="http://waterdata.usgs.gov/ny/nwis/nwismap/?site_no=04240942&amp;agency_cd=USGS" TargetMode="External"/><Relationship Id="rId968" Type="http://schemas.openxmlformats.org/officeDocument/2006/relationships/hyperlink" Target="http://waterdata.usgs.gov/ny/nwis/nwismap/?site_no=04253000&amp;agency_cd=USGS" TargetMode="External"/><Relationship Id="rId1111" Type="http://schemas.openxmlformats.org/officeDocument/2006/relationships/hyperlink" Target="http://waterdata.usgs.gov/ny/nwis/nwismap/?site_no=01368000&amp;agency_cd=USGS" TargetMode="External"/><Relationship Id="rId55" Type="http://schemas.openxmlformats.org/officeDocument/2006/relationships/hyperlink" Target="http://waterdata.usgs.gov/ny/nwis/nwismap/?site_no=01319000&amp;agency_cd=USGS" TargetMode="External"/><Relationship Id="rId97" Type="http://schemas.openxmlformats.org/officeDocument/2006/relationships/hyperlink" Target="http://waterdata.usgs.gov/ny/nwis/nwismap/?site_no=01335830&amp;agency_cd=USGS" TargetMode="External"/><Relationship Id="rId120" Type="http://schemas.openxmlformats.org/officeDocument/2006/relationships/hyperlink" Target="http://waterdata.usgs.gov/ny/nwis/nwismap/?site_no=01342797&amp;agency_cd=USGS" TargetMode="External"/><Relationship Id="rId358" Type="http://schemas.openxmlformats.org/officeDocument/2006/relationships/hyperlink" Target="http://waterdata.usgs.gov/ny/nwis/nwismap/?site_no=01374821&amp;agency_cd=USGS" TargetMode="External"/><Relationship Id="rId565" Type="http://schemas.openxmlformats.org/officeDocument/2006/relationships/hyperlink" Target="http://waterdata.usgs.gov/ny/nwis/nwismap/?site_no=01510500&amp;agency_cd=USGS" TargetMode="External"/><Relationship Id="rId730" Type="http://schemas.openxmlformats.org/officeDocument/2006/relationships/hyperlink" Target="http://waterdata.usgs.gov/ny/nwis/nwismap/?site_no=0422026250&amp;agency_cd=USGS" TargetMode="External"/><Relationship Id="rId772" Type="http://schemas.openxmlformats.org/officeDocument/2006/relationships/hyperlink" Target="http://waterdata.usgs.gov/ny/nwis/nwismap/?site_no=04224775&amp;agency_cd=USGS" TargetMode="External"/><Relationship Id="rId828" Type="http://schemas.openxmlformats.org/officeDocument/2006/relationships/hyperlink" Target="http://waterdata.usgs.gov/ny/nwis/nwismap/?site_no=04232184&amp;agency_cd=USGS" TargetMode="External"/><Relationship Id="rId1013" Type="http://schemas.openxmlformats.org/officeDocument/2006/relationships/hyperlink" Target="http://waterdata.usgs.gov/ny/nwis/nwismap/?site_no=04264500&amp;agency_cd=USGS" TargetMode="External"/><Relationship Id="rId162" Type="http://schemas.openxmlformats.org/officeDocument/2006/relationships/hyperlink" Target="http://waterdata.usgs.gov/ny/nwis/nwismap/?site_no=01350035&amp;agency_cd=USGS" TargetMode="External"/><Relationship Id="rId218" Type="http://schemas.openxmlformats.org/officeDocument/2006/relationships/hyperlink" Target="http://waterdata.usgs.gov/ny/nwis/nwismap/?site_no=01359900&amp;agency_cd=USGS" TargetMode="External"/><Relationship Id="rId425" Type="http://schemas.openxmlformats.org/officeDocument/2006/relationships/hyperlink" Target="http://waterdata.usgs.gov/ny/nwis/nwismap/?site_no=01418995&amp;agency_cd=USGS" TargetMode="External"/><Relationship Id="rId467" Type="http://schemas.openxmlformats.org/officeDocument/2006/relationships/hyperlink" Target="http://waterdata.usgs.gov/ny/nwis/nwismap/?site_no=01427405&amp;agency_cd=USGS" TargetMode="External"/><Relationship Id="rId632" Type="http://schemas.openxmlformats.org/officeDocument/2006/relationships/hyperlink" Target="http://waterdata.usgs.gov/ny/nwis/nwismap/?site_no=01530200&amp;agency_cd=USGS" TargetMode="External"/><Relationship Id="rId1055" Type="http://schemas.openxmlformats.org/officeDocument/2006/relationships/hyperlink" Target="http://waterdata.usgs.gov/ny/nwis/nwismap/?site_no=04270162&amp;agency_cd=USGS" TargetMode="External"/><Relationship Id="rId1097" Type="http://schemas.openxmlformats.org/officeDocument/2006/relationships/hyperlink" Target="http://waterdata.usgs.gov/ny/nwis/nwismap/?site_no=04276842&amp;agency_cd=USGS" TargetMode="External"/><Relationship Id="rId271" Type="http://schemas.openxmlformats.org/officeDocument/2006/relationships/hyperlink" Target="http://waterdata.usgs.gov/ny/nwis/nwismap/?site_no=01363500&amp;agency_cd=USGS" TargetMode="External"/><Relationship Id="rId674" Type="http://schemas.openxmlformats.org/officeDocument/2006/relationships/hyperlink" Target="http://waterdata.usgs.gov/ny/nwis/nwismap/?site_no=04213490&amp;agency_cd=USGS" TargetMode="External"/><Relationship Id="rId881" Type="http://schemas.openxmlformats.org/officeDocument/2006/relationships/hyperlink" Target="http://waterdata.usgs.gov/ny/nwis/nwismap/?site_no=04234400&amp;agency_cd=USGS" TargetMode="External"/><Relationship Id="rId937" Type="http://schemas.openxmlformats.org/officeDocument/2006/relationships/hyperlink" Target="http://waterdata.usgs.gov/ny/nwis/nwismap/?site_no=04245236&amp;agency_cd=USGS" TargetMode="External"/><Relationship Id="rId979" Type="http://schemas.openxmlformats.org/officeDocument/2006/relationships/hyperlink" Target="http://waterdata.usgs.gov/ny/nwis/nwismap/?site_no=04256000&amp;agency_cd=USGS" TargetMode="External"/><Relationship Id="rId24" Type="http://schemas.openxmlformats.org/officeDocument/2006/relationships/hyperlink" Target="http://waterdata.usgs.gov/ny/nwis/nwismap/?site_no=01306460&amp;agency_cd=USGS" TargetMode="External"/><Relationship Id="rId66" Type="http://schemas.openxmlformats.org/officeDocument/2006/relationships/hyperlink" Target="http://waterdata.usgs.gov/ny/nwis/nwismap/?site_no=01325000&amp;agency_cd=USGS" TargetMode="External"/><Relationship Id="rId131" Type="http://schemas.openxmlformats.org/officeDocument/2006/relationships/hyperlink" Target="http://waterdata.usgs.gov/ny/nwis/nwismap/?site_no=01347480&amp;agency_cd=USGS" TargetMode="External"/><Relationship Id="rId327" Type="http://schemas.openxmlformats.org/officeDocument/2006/relationships/hyperlink" Target="http://waterdata.usgs.gov/ny/nwis/nwismap/?site_no=01372800&amp;agency_cd=USGS" TargetMode="External"/><Relationship Id="rId369" Type="http://schemas.openxmlformats.org/officeDocument/2006/relationships/hyperlink" Target="http://waterdata.usgs.gov/ny/nwis/nwismap/?site_no=01375000&amp;agency_cd=USGS" TargetMode="External"/><Relationship Id="rId534" Type="http://schemas.openxmlformats.org/officeDocument/2006/relationships/hyperlink" Target="http://waterdata.usgs.gov/ny/nwis/nwismap/?site_no=01502500&amp;agency_cd=USGS" TargetMode="External"/><Relationship Id="rId576" Type="http://schemas.openxmlformats.org/officeDocument/2006/relationships/hyperlink" Target="http://waterdata.usgs.gov/ny/nwis/nwismap/?site_no=01513790&amp;agency_cd=USGS" TargetMode="External"/><Relationship Id="rId741" Type="http://schemas.openxmlformats.org/officeDocument/2006/relationships/hyperlink" Target="http://waterdata.usgs.gov/ny/nwis/nwismap/?site_no=04220461&amp;agency_cd=USGS" TargetMode="External"/><Relationship Id="rId783" Type="http://schemas.openxmlformats.org/officeDocument/2006/relationships/hyperlink" Target="http://waterdata.usgs.gov/ny/nwis/nwismap/?site_no=04225500&amp;agency_cd=USGS" TargetMode="External"/><Relationship Id="rId839" Type="http://schemas.openxmlformats.org/officeDocument/2006/relationships/hyperlink" Target="http://waterdata.usgs.gov/ny/nwis/nwismap/?site_no=04232630&amp;agency_cd=USGS" TargetMode="External"/><Relationship Id="rId990" Type="http://schemas.openxmlformats.org/officeDocument/2006/relationships/hyperlink" Target="http://waterdata.usgs.gov/ny/nwis/nwismap/?site_no=04258015&amp;agency_cd=USGS" TargetMode="External"/><Relationship Id="rId173" Type="http://schemas.openxmlformats.org/officeDocument/2006/relationships/hyperlink" Target="http://waterdata.usgs.gov/ny/nwis/nwismap/?site_no=01350500&amp;agency_cd=USGS" TargetMode="External"/><Relationship Id="rId229" Type="http://schemas.openxmlformats.org/officeDocument/2006/relationships/hyperlink" Target="http://waterdata.usgs.gov/ny/nwis/nwismap/?site_no=01361000&amp;agency_cd=USGS" TargetMode="External"/><Relationship Id="rId380" Type="http://schemas.openxmlformats.org/officeDocument/2006/relationships/hyperlink" Target="http://waterdata.usgs.gov/ny/nwis/nwismap/?site_no=01376600&amp;agency_cd=USGS" TargetMode="External"/><Relationship Id="rId436" Type="http://schemas.openxmlformats.org/officeDocument/2006/relationships/hyperlink" Target="http://waterdata.usgs.gov/ny/nwis/nwismap/?site_no=01421855&amp;agency_cd=USGS" TargetMode="External"/><Relationship Id="rId601" Type="http://schemas.openxmlformats.org/officeDocument/2006/relationships/hyperlink" Target="http://waterdata.usgs.gov/ny/nwis/nwismap/?site_no=01523500&amp;agency_cd=USGS" TargetMode="External"/><Relationship Id="rId643" Type="http://schemas.openxmlformats.org/officeDocument/2006/relationships/hyperlink" Target="http://waterdata.usgs.gov/ny/nwis/nwismap/?site_no=03010678&amp;agency_cd=USGS" TargetMode="External"/><Relationship Id="rId1024" Type="http://schemas.openxmlformats.org/officeDocument/2006/relationships/hyperlink" Target="http://waterdata.usgs.gov/ny/nwis/nwismap/?site_no=04265454&amp;agency_cd=USGS" TargetMode="External"/><Relationship Id="rId1066" Type="http://schemas.openxmlformats.org/officeDocument/2006/relationships/hyperlink" Target="http://waterdata.usgs.gov/ny/nwis/nwismap/?site_no=04272512&amp;agency_cd=USGS" TargetMode="External"/><Relationship Id="rId240" Type="http://schemas.openxmlformats.org/officeDocument/2006/relationships/hyperlink" Target="http://waterdata.usgs.gov/ny/nwis/nwismap/?site_no=01361785&amp;agency_cd=USGS" TargetMode="External"/><Relationship Id="rId478" Type="http://schemas.openxmlformats.org/officeDocument/2006/relationships/hyperlink" Target="http://waterdata.usgs.gov/ny/nwis/nwismap/?site_no=01433400&amp;agency_cd=USGS" TargetMode="External"/><Relationship Id="rId685" Type="http://schemas.openxmlformats.org/officeDocument/2006/relationships/hyperlink" Target="http://waterdata.usgs.gov/ny/nwis/nwismap/?site_no=04214230&amp;agency_cd=USGS" TargetMode="External"/><Relationship Id="rId850" Type="http://schemas.openxmlformats.org/officeDocument/2006/relationships/hyperlink" Target="http://waterdata.usgs.gov/ny/nwis/nwismap/?site_no=04233310&amp;agency_cd=USGS" TargetMode="External"/><Relationship Id="rId892" Type="http://schemas.openxmlformats.org/officeDocument/2006/relationships/hyperlink" Target="http://waterdata.usgs.gov/ny/nwis/nwismap/?site_no=04235440&amp;agency_cd=USGS" TargetMode="External"/><Relationship Id="rId906" Type="http://schemas.openxmlformats.org/officeDocument/2006/relationships/hyperlink" Target="http://waterdata.usgs.gov/ny/nwis/nwismap/?site_no=04240100&amp;agency_cd=USGS" TargetMode="External"/><Relationship Id="rId948" Type="http://schemas.openxmlformats.org/officeDocument/2006/relationships/hyperlink" Target="http://waterdata.usgs.gov/ny/nwis/nwismap/?site_no=04249060&amp;agency_cd=USGS" TargetMode="External"/><Relationship Id="rId35" Type="http://schemas.openxmlformats.org/officeDocument/2006/relationships/hyperlink" Target="http://waterdata.usgs.gov/ny/nwis/nwismap/?site_no=01311000&amp;agency_cd=USGS" TargetMode="External"/><Relationship Id="rId77" Type="http://schemas.openxmlformats.org/officeDocument/2006/relationships/hyperlink" Target="http://waterdata.usgs.gov/ny/nwis/nwismap/?site_no=01330000&amp;agency_cd=USGS" TargetMode="External"/><Relationship Id="rId100" Type="http://schemas.openxmlformats.org/officeDocument/2006/relationships/hyperlink" Target="http://waterdata.usgs.gov/ny/nwis/nwismap/?site_no=01336520&amp;agency_cd=USGS" TargetMode="External"/><Relationship Id="rId282" Type="http://schemas.openxmlformats.org/officeDocument/2006/relationships/hyperlink" Target="http://waterdata.usgs.gov/ny/nwis/nwismap/?site_no=01365450&amp;agency_cd=USGS" TargetMode="External"/><Relationship Id="rId338" Type="http://schemas.openxmlformats.org/officeDocument/2006/relationships/hyperlink" Target="http://waterdata.usgs.gov/ny/nwis/nwismap/?site_no=01374440&amp;agency_cd=USGS" TargetMode="External"/><Relationship Id="rId503" Type="http://schemas.openxmlformats.org/officeDocument/2006/relationships/hyperlink" Target="http://waterdata.usgs.gov/ny/nwis/nwismap/?site_no=01436500&amp;agency_cd=USGS" TargetMode="External"/><Relationship Id="rId545" Type="http://schemas.openxmlformats.org/officeDocument/2006/relationships/hyperlink" Target="http://waterdata.usgs.gov/ny/nwis/nwismap/?site_no=01505000&amp;agency_cd=USGS" TargetMode="External"/><Relationship Id="rId587" Type="http://schemas.openxmlformats.org/officeDocument/2006/relationships/hyperlink" Target="http://waterdata.usgs.gov/ny/nwis/nwismap/?site_no=01518970&amp;agency_cd=USGS" TargetMode="External"/><Relationship Id="rId710" Type="http://schemas.openxmlformats.org/officeDocument/2006/relationships/hyperlink" Target="http://waterdata.usgs.gov/ny/nwis/nwismap/?site_no=04218200&amp;agency_cd=USGS" TargetMode="External"/><Relationship Id="rId752" Type="http://schemas.openxmlformats.org/officeDocument/2006/relationships/hyperlink" Target="http://waterdata.usgs.gov/ny/nwis/nwismap/?site_no=04221554&amp;agency_cd=USGS" TargetMode="External"/><Relationship Id="rId808" Type="http://schemas.openxmlformats.org/officeDocument/2006/relationships/hyperlink" Target="http://waterdata.usgs.gov/ny/nwis/nwismap/?site_no=04231400&amp;agency_cd=USGS" TargetMode="External"/><Relationship Id="rId8" Type="http://schemas.openxmlformats.org/officeDocument/2006/relationships/hyperlink" Target="http://waterdata.usgs.gov/ny/nwis/nwismap/?site_no=01300900&amp;agency_cd=USGS" TargetMode="External"/><Relationship Id="rId142" Type="http://schemas.openxmlformats.org/officeDocument/2006/relationships/hyperlink" Target="http://waterdata.usgs.gov/ny/nwis/nwismap/?site_no=01349250&amp;agency_cd=USGS" TargetMode="External"/><Relationship Id="rId184" Type="http://schemas.openxmlformats.org/officeDocument/2006/relationships/hyperlink" Target="http://waterdata.usgs.gov/ny/nwis/nwismap/?site_no=01354000&amp;agency_cd=USGS" TargetMode="External"/><Relationship Id="rId391" Type="http://schemas.openxmlformats.org/officeDocument/2006/relationships/hyperlink" Target="http://waterdata.usgs.gov/ny/nwis/nwismap/?site_no=01377300&amp;agency_cd=USGS" TargetMode="External"/><Relationship Id="rId405" Type="http://schemas.openxmlformats.org/officeDocument/2006/relationships/hyperlink" Target="http://waterdata.usgs.gov/ny/nwis/nwismap/?site_no=01413370&amp;agency_cd=USGS" TargetMode="External"/><Relationship Id="rId447" Type="http://schemas.openxmlformats.org/officeDocument/2006/relationships/hyperlink" Target="http://waterdata.usgs.gov/ny/nwis/nwismap/?site_no=01422700&amp;agency_cd=USGS" TargetMode="External"/><Relationship Id="rId612" Type="http://schemas.openxmlformats.org/officeDocument/2006/relationships/hyperlink" Target="http://waterdata.usgs.gov/ny/nwis/nwismap/?site_no=01526070&amp;agency_cd=USGS" TargetMode="External"/><Relationship Id="rId794" Type="http://schemas.openxmlformats.org/officeDocument/2006/relationships/hyperlink" Target="http://waterdata.usgs.gov/ny/nwis/nwismap/?site_no=04228900&amp;agency_cd=USGS" TargetMode="External"/><Relationship Id="rId1035" Type="http://schemas.openxmlformats.org/officeDocument/2006/relationships/hyperlink" Target="http://waterdata.usgs.gov/ny/nwis/nwismap/?site_no=04268230&amp;agency_cd=USGS" TargetMode="External"/><Relationship Id="rId1077" Type="http://schemas.openxmlformats.org/officeDocument/2006/relationships/hyperlink" Target="http://waterdata.usgs.gov/ny/nwis/nwismap/?site_no=04274500&amp;agency_cd=USGS" TargetMode="External"/><Relationship Id="rId251" Type="http://schemas.openxmlformats.org/officeDocument/2006/relationships/hyperlink" Target="http://waterdata.usgs.gov/ny/nwis/nwismap/?site_no=01362182&amp;agency_cd=USGS" TargetMode="External"/><Relationship Id="rId489" Type="http://schemas.openxmlformats.org/officeDocument/2006/relationships/hyperlink" Target="http://waterdata.usgs.gov/ny/nwis/nwismap/?site_no=01434073&amp;agency_cd=USGS" TargetMode="External"/><Relationship Id="rId654" Type="http://schemas.openxmlformats.org/officeDocument/2006/relationships/hyperlink" Target="http://waterdata.usgs.gov/ny/nwis/nwismap/?site_no=03010997&amp;agency_cd=USGS" TargetMode="External"/><Relationship Id="rId696" Type="http://schemas.openxmlformats.org/officeDocument/2006/relationships/hyperlink" Target="http://waterdata.usgs.gov/ny/nwis/nwismap/?site_no=04216000&amp;agency_cd=USGS" TargetMode="External"/><Relationship Id="rId861" Type="http://schemas.openxmlformats.org/officeDocument/2006/relationships/hyperlink" Target="http://waterdata.usgs.gov/ny/nwis/nwismap/?site_no=04233686&amp;agency_cd=USGS" TargetMode="External"/><Relationship Id="rId917" Type="http://schemas.openxmlformats.org/officeDocument/2006/relationships/hyperlink" Target="http://waterdata.usgs.gov/ny/nwis/nwismap/?site_no=0424016975&amp;agency_cd=USGS" TargetMode="External"/><Relationship Id="rId959" Type="http://schemas.openxmlformats.org/officeDocument/2006/relationships/hyperlink" Target="http://waterdata.usgs.gov/ny/nwis/nwismap/?site_no=04250500&amp;agency_cd=USGS" TargetMode="External"/><Relationship Id="rId1102" Type="http://schemas.openxmlformats.org/officeDocument/2006/relationships/hyperlink" Target="http://waterdata.usgs.gov/ny/nwis/nwismap/?site_no=04279040&amp;agency_cd=USGS" TargetMode="External"/><Relationship Id="rId46" Type="http://schemas.openxmlformats.org/officeDocument/2006/relationships/hyperlink" Target="http://waterdata.usgs.gov/ny/nwis/nwismap/?site_no=01315500&amp;agency_cd=USGS" TargetMode="External"/><Relationship Id="rId293" Type="http://schemas.openxmlformats.org/officeDocument/2006/relationships/hyperlink" Target="http://waterdata.usgs.gov/ny/nwis/nwismap/?site_no=01366860&amp;agency_cd=USGS" TargetMode="External"/><Relationship Id="rId307" Type="http://schemas.openxmlformats.org/officeDocument/2006/relationships/hyperlink" Target="http://waterdata.usgs.gov/ny/nwis/nwismap/?site_no=01370030&amp;agency_cd=USGS" TargetMode="External"/><Relationship Id="rId349" Type="http://schemas.openxmlformats.org/officeDocument/2006/relationships/hyperlink" Target="http://waterdata.usgs.gov/ny/nwis/nwismap/?site_no=01374531&amp;agency_cd=USGS" TargetMode="External"/><Relationship Id="rId514" Type="http://schemas.openxmlformats.org/officeDocument/2006/relationships/hyperlink" Target="http://waterdata.usgs.gov/ny/nwis/nwismap/?site_no=01496390&amp;agency_cd=USGS" TargetMode="External"/><Relationship Id="rId556" Type="http://schemas.openxmlformats.org/officeDocument/2006/relationships/hyperlink" Target="http://waterdata.usgs.gov/ny/nwis/nwismap/?site_no=01508500&amp;agency_cd=USGS" TargetMode="External"/><Relationship Id="rId721" Type="http://schemas.openxmlformats.org/officeDocument/2006/relationships/hyperlink" Target="http://waterdata.usgs.gov/ny/nwis/nwismap/?site_no=04219905&amp;agency_cd=USGS" TargetMode="External"/><Relationship Id="rId763" Type="http://schemas.openxmlformats.org/officeDocument/2006/relationships/hyperlink" Target="http://waterdata.usgs.gov/ny/nwis/nwismap/?site_no=04222000&amp;agency_cd=USGS" TargetMode="External"/><Relationship Id="rId88" Type="http://schemas.openxmlformats.org/officeDocument/2006/relationships/hyperlink" Target="http://waterdata.usgs.gov/ny/nwis/nwismap/?site_no=01333760&amp;agency_cd=USGS" TargetMode="External"/><Relationship Id="rId111" Type="http://schemas.openxmlformats.org/officeDocument/2006/relationships/hyperlink" Target="http://waterdata.usgs.gov/ny/nwis/nwismap/?site_no=01342000&amp;agency_cd=USGS" TargetMode="External"/><Relationship Id="rId153" Type="http://schemas.openxmlformats.org/officeDocument/2006/relationships/hyperlink" Target="http://waterdata.usgs.gov/ny/nwis/nwismap/?site_no=01349840&amp;agency_cd=USGS" TargetMode="External"/><Relationship Id="rId195" Type="http://schemas.openxmlformats.org/officeDocument/2006/relationships/hyperlink" Target="http://waterdata.usgs.gov/ny/nwis/nwismap/?site_no=01357000&amp;agency_cd=USGS" TargetMode="External"/><Relationship Id="rId209" Type="http://schemas.openxmlformats.org/officeDocument/2006/relationships/hyperlink" Target="http://waterdata.usgs.gov/ny/nwis/nwismap/?site_no=01359519&amp;agency_cd=USGS" TargetMode="External"/><Relationship Id="rId360" Type="http://schemas.openxmlformats.org/officeDocument/2006/relationships/hyperlink" Target="http://waterdata.usgs.gov/ny/nwis/nwismap/?site_no=01374901&amp;agency_cd=USGS" TargetMode="External"/><Relationship Id="rId416" Type="http://schemas.openxmlformats.org/officeDocument/2006/relationships/hyperlink" Target="http://waterdata.usgs.gov/ny/nwis/nwismap/?site_no=01416000&amp;agency_cd=USGS" TargetMode="External"/><Relationship Id="rId598" Type="http://schemas.openxmlformats.org/officeDocument/2006/relationships/hyperlink" Target="http://waterdata.usgs.gov/ny/nwis/nwismap/?site_no=01522430&amp;agency_cd=USGS" TargetMode="External"/><Relationship Id="rId819" Type="http://schemas.openxmlformats.org/officeDocument/2006/relationships/hyperlink" Target="http://waterdata.usgs.gov/ny/nwis/nwismap/?site_no=0423205025&amp;agency_cd=USGS" TargetMode="External"/><Relationship Id="rId970" Type="http://schemas.openxmlformats.org/officeDocument/2006/relationships/hyperlink" Target="http://waterdata.usgs.gov/ny/nwis/nwismap/?site_no=04253500&amp;agency_cd=USGS" TargetMode="External"/><Relationship Id="rId1004" Type="http://schemas.openxmlformats.org/officeDocument/2006/relationships/hyperlink" Target="http://waterdata.usgs.gov/ny/nwis/nwismap/?site_no=04263445&amp;agency_cd=USGS" TargetMode="External"/><Relationship Id="rId1046" Type="http://schemas.openxmlformats.org/officeDocument/2006/relationships/hyperlink" Target="http://waterdata.usgs.gov/ny/nwis/nwismap/?site_no=04269050&amp;agency_cd=USGS" TargetMode="External"/><Relationship Id="rId220" Type="http://schemas.openxmlformats.org/officeDocument/2006/relationships/hyperlink" Target="http://waterdata.usgs.gov/ny/nwis/nwismap/?site_no=01359907&amp;agency_cd=USGS" TargetMode="External"/><Relationship Id="rId458" Type="http://schemas.openxmlformats.org/officeDocument/2006/relationships/hyperlink" Target="http://waterdata.usgs.gov/ny/nwis/nwismap/?site_no=01425675&amp;agency_cd=USGS" TargetMode="External"/><Relationship Id="rId623" Type="http://schemas.openxmlformats.org/officeDocument/2006/relationships/hyperlink" Target="http://waterdata.usgs.gov/ny/nwis/nwismap/?site_no=01528000&amp;agency_cd=USGS" TargetMode="External"/><Relationship Id="rId665" Type="http://schemas.openxmlformats.org/officeDocument/2006/relationships/hyperlink" Target="http://waterdata.usgs.gov/ny/nwis/nwismap/?site_no=03014500&amp;agency_cd=USGS" TargetMode="External"/><Relationship Id="rId830" Type="http://schemas.openxmlformats.org/officeDocument/2006/relationships/hyperlink" Target="http://waterdata.usgs.gov/ny/nwis/nwismap/?site_no=04232198&amp;agency_cd=USGS" TargetMode="External"/><Relationship Id="rId872" Type="http://schemas.openxmlformats.org/officeDocument/2006/relationships/hyperlink" Target="http://waterdata.usgs.gov/ny/nwis/nwismap/?site_no=042340588&amp;agency_cd=USGS" TargetMode="External"/><Relationship Id="rId928" Type="http://schemas.openxmlformats.org/officeDocument/2006/relationships/hyperlink" Target="http://waterdata.usgs.gov/ny/nwis/nwismap/?site_no=04241500&amp;agency_cd=USGS" TargetMode="External"/><Relationship Id="rId1088" Type="http://schemas.openxmlformats.org/officeDocument/2006/relationships/hyperlink" Target="http://waterdata.usgs.gov/ny/nwis/nwismap/?site_no=04276069&amp;agency_cd=USGS" TargetMode="External"/><Relationship Id="rId15" Type="http://schemas.openxmlformats.org/officeDocument/2006/relationships/hyperlink" Target="http://waterdata.usgs.gov/ny/nwis/nwismap/?site_no=01302500&amp;agency_cd=USGS" TargetMode="External"/><Relationship Id="rId57" Type="http://schemas.openxmlformats.org/officeDocument/2006/relationships/hyperlink" Target="http://waterdata.usgs.gov/ny/nwis/nwismap/?site_no=01319800&amp;agency_cd=USGS" TargetMode="External"/><Relationship Id="rId262" Type="http://schemas.openxmlformats.org/officeDocument/2006/relationships/hyperlink" Target="http://waterdata.usgs.gov/ny/nwis/nwismap/?site_no=01362465&amp;agency_cd=USGS" TargetMode="External"/><Relationship Id="rId318" Type="http://schemas.openxmlformats.org/officeDocument/2006/relationships/hyperlink" Target="http://waterdata.usgs.gov/ny/nwis/nwismap/?site_no=01372020&amp;agency_cd=USGS" TargetMode="External"/><Relationship Id="rId525" Type="http://schemas.openxmlformats.org/officeDocument/2006/relationships/hyperlink" Target="http://waterdata.usgs.gov/ny/nwis/nwismap/?site_no=01499050&amp;agency_cd=USGS" TargetMode="External"/><Relationship Id="rId567" Type="http://schemas.openxmlformats.org/officeDocument/2006/relationships/hyperlink" Target="http://waterdata.usgs.gov/ny/nwis/nwismap/?site_no=01511500&amp;agency_cd=USGS" TargetMode="External"/><Relationship Id="rId732" Type="http://schemas.openxmlformats.org/officeDocument/2006/relationships/hyperlink" Target="http://waterdata.usgs.gov/ny/nwis/nwismap/?site_no=04220360&amp;agency_cd=USGS" TargetMode="External"/><Relationship Id="rId1113" Type="http://schemas.openxmlformats.org/officeDocument/2006/relationships/vmlDrawing" Target="../drawings/vmlDrawing1.vml"/><Relationship Id="rId99" Type="http://schemas.openxmlformats.org/officeDocument/2006/relationships/hyperlink" Target="http://waterdata.usgs.gov/ny/nwis/nwismap/?site_no=01336500&amp;agency_cd=USGS" TargetMode="External"/><Relationship Id="rId122" Type="http://schemas.openxmlformats.org/officeDocument/2006/relationships/hyperlink" Target="http://waterdata.usgs.gov/ny/nwis/nwismap/?site_no=01343060&amp;agency_cd=USGS" TargetMode="External"/><Relationship Id="rId164" Type="http://schemas.openxmlformats.org/officeDocument/2006/relationships/hyperlink" Target="http://waterdata.usgs.gov/ny/nwis/nwismap/?site_no=01350080&amp;agency_cd=USGS" TargetMode="External"/><Relationship Id="rId371" Type="http://schemas.openxmlformats.org/officeDocument/2006/relationships/hyperlink" Target="http://waterdata.usgs.gov/ny/nwis/nwismap/?site_no=01376270&amp;agency_cd=USGS" TargetMode="External"/><Relationship Id="rId774" Type="http://schemas.openxmlformats.org/officeDocument/2006/relationships/hyperlink" Target="http://waterdata.usgs.gov/ny/nwis/nwismap/?site_no=04224807&amp;agency_cd=USGS" TargetMode="External"/><Relationship Id="rId981" Type="http://schemas.openxmlformats.org/officeDocument/2006/relationships/hyperlink" Target="http://waterdata.usgs.gov/ny/nwis/nwismap/?site_no=04256040&amp;agency_cd=USGS" TargetMode="External"/><Relationship Id="rId1015" Type="http://schemas.openxmlformats.org/officeDocument/2006/relationships/hyperlink" Target="http://waterdata.usgs.gov/ny/nwis/nwismap/?site_no=04264800&amp;agency_cd=USGS" TargetMode="External"/><Relationship Id="rId1057" Type="http://schemas.openxmlformats.org/officeDocument/2006/relationships/hyperlink" Target="http://waterdata.usgs.gov/ny/nwis/nwismap/?site_no=04270200&amp;agency_cd=USGS" TargetMode="External"/><Relationship Id="rId427" Type="http://schemas.openxmlformats.org/officeDocument/2006/relationships/hyperlink" Target="http://waterdata.usgs.gov/ny/nwis/nwismap/?site_no=01419500&amp;agency_cd=USGS" TargetMode="External"/><Relationship Id="rId469" Type="http://schemas.openxmlformats.org/officeDocument/2006/relationships/hyperlink" Target="http://waterdata.usgs.gov/ny/nwis/nwismap/?site_no=01427475&amp;agency_cd=USGS" TargetMode="External"/><Relationship Id="rId634" Type="http://schemas.openxmlformats.org/officeDocument/2006/relationships/hyperlink" Target="http://waterdata.usgs.gov/ny/nwis/nwismap/?site_no=01530230&amp;agency_cd=USGS" TargetMode="External"/><Relationship Id="rId676" Type="http://schemas.openxmlformats.org/officeDocument/2006/relationships/hyperlink" Target="http://waterdata.usgs.gov/ny/nwis/nwismap/?site_no=04213500&amp;agency_cd=USGS" TargetMode="External"/><Relationship Id="rId841" Type="http://schemas.openxmlformats.org/officeDocument/2006/relationships/hyperlink" Target="http://waterdata.usgs.gov/ny/nwis/nwismap/?site_no=04232730&amp;agency_cd=USGS" TargetMode="External"/><Relationship Id="rId883" Type="http://schemas.openxmlformats.org/officeDocument/2006/relationships/hyperlink" Target="http://waterdata.usgs.gov/ny/nwis/nwismap/?site_no=04234491&amp;agency_cd=USGS" TargetMode="External"/><Relationship Id="rId1099" Type="http://schemas.openxmlformats.org/officeDocument/2006/relationships/hyperlink" Target="http://waterdata.usgs.gov/ny/nwis/nwismap/?site_no=04276920&amp;agency_cd=USGS" TargetMode="External"/><Relationship Id="rId26" Type="http://schemas.openxmlformats.org/officeDocument/2006/relationships/hyperlink" Target="http://waterdata.usgs.gov/ny/nwis/nwismap/?site_no=01307000&amp;agency_cd=USGS" TargetMode="External"/><Relationship Id="rId231" Type="http://schemas.openxmlformats.org/officeDocument/2006/relationships/hyperlink" Target="http://waterdata.usgs.gov/ny/nwis/nwismap/?site_no=01361245&amp;agency_cd=USGS" TargetMode="External"/><Relationship Id="rId273" Type="http://schemas.openxmlformats.org/officeDocument/2006/relationships/hyperlink" Target="http://waterdata.usgs.gov/ny/nwis/nwismap/?site_no=01364000&amp;agency_cd=USGS" TargetMode="External"/><Relationship Id="rId329" Type="http://schemas.openxmlformats.org/officeDocument/2006/relationships/hyperlink" Target="http://waterdata.usgs.gov/ny/nwis/nwismap/?site_no=01372900&amp;agency_cd=USGS" TargetMode="External"/><Relationship Id="rId480" Type="http://schemas.openxmlformats.org/officeDocument/2006/relationships/hyperlink" Target="http://waterdata.usgs.gov/ny/nwis/nwismap/?site_no=01433595&amp;agency_cd=USGS" TargetMode="External"/><Relationship Id="rId536" Type="http://schemas.openxmlformats.org/officeDocument/2006/relationships/hyperlink" Target="http://waterdata.usgs.gov/ny/nwis/nwismap/?site_no=01502701&amp;agency_cd=USGS" TargetMode="External"/><Relationship Id="rId701" Type="http://schemas.openxmlformats.org/officeDocument/2006/relationships/hyperlink" Target="http://waterdata.usgs.gov/ny/nwis/nwismap/?site_no=04216418&amp;agency_cd=USGS" TargetMode="External"/><Relationship Id="rId939" Type="http://schemas.openxmlformats.org/officeDocument/2006/relationships/hyperlink" Target="http://waterdata.usgs.gov/ny/nwis/nwismap/?site_no=04245405&amp;agency_cd=USGS" TargetMode="External"/><Relationship Id="rId68" Type="http://schemas.openxmlformats.org/officeDocument/2006/relationships/hyperlink" Target="http://waterdata.usgs.gov/ny/nwis/nwismap/?site_no=01325420&amp;agency_cd=USGS" TargetMode="External"/><Relationship Id="rId133" Type="http://schemas.openxmlformats.org/officeDocument/2006/relationships/hyperlink" Target="http://waterdata.usgs.gov/ny/nwis/nwismap/?site_no=01348000&amp;agency_cd=USGS" TargetMode="External"/><Relationship Id="rId175" Type="http://schemas.openxmlformats.org/officeDocument/2006/relationships/hyperlink" Target="http://waterdata.usgs.gov/ny/nwis/nwismap/?site_no=01350950&amp;agency_cd=USGS" TargetMode="External"/><Relationship Id="rId340" Type="http://schemas.openxmlformats.org/officeDocument/2006/relationships/hyperlink" Target="http://waterdata.usgs.gov/ny/nwis/nwismap/?site_no=01374458&amp;agency_cd=USGS" TargetMode="External"/><Relationship Id="rId578" Type="http://schemas.openxmlformats.org/officeDocument/2006/relationships/hyperlink" Target="http://waterdata.usgs.gov/ny/nwis/nwismap/?site_no=01513831&amp;agency_cd=USGS" TargetMode="External"/><Relationship Id="rId743" Type="http://schemas.openxmlformats.org/officeDocument/2006/relationships/hyperlink" Target="http://waterdata.usgs.gov/ny/nwis/nwismap/?site_no=04220470&amp;agency_cd=USGS" TargetMode="External"/><Relationship Id="rId785" Type="http://schemas.openxmlformats.org/officeDocument/2006/relationships/hyperlink" Target="http://waterdata.usgs.gov/ny/nwis/nwismap/?site_no=04225915&amp;agency_cd=USGS" TargetMode="External"/><Relationship Id="rId950" Type="http://schemas.openxmlformats.org/officeDocument/2006/relationships/hyperlink" Target="http://waterdata.usgs.gov/ny/nwis/nwismap/?site_no=04249080&amp;agency_cd=USGS" TargetMode="External"/><Relationship Id="rId992" Type="http://schemas.openxmlformats.org/officeDocument/2006/relationships/hyperlink" Target="http://waterdata.usgs.gov/ny/nwis/nwismap/?site_no=04258500&amp;agency_cd=USGS" TargetMode="External"/><Relationship Id="rId1026" Type="http://schemas.openxmlformats.org/officeDocument/2006/relationships/hyperlink" Target="http://waterdata.usgs.gov/ny/nwis/nwismap/?site_no=04265605&amp;agency_cd=USGS" TargetMode="External"/><Relationship Id="rId200" Type="http://schemas.openxmlformats.org/officeDocument/2006/relationships/hyperlink" Target="http://waterdata.usgs.gov/ny/nwis/nwismap/?site_no=01358500&amp;agency_cd=USGS" TargetMode="External"/><Relationship Id="rId382" Type="http://schemas.openxmlformats.org/officeDocument/2006/relationships/hyperlink" Target="http://waterdata.usgs.gov/ny/nwis/nwismap/?site_no=01376800&amp;agency_cd=USGS" TargetMode="External"/><Relationship Id="rId438" Type="http://schemas.openxmlformats.org/officeDocument/2006/relationships/hyperlink" Target="http://waterdata.usgs.gov/ny/nwis/nwismap/?site_no=01421865&amp;agency_cd=USGS" TargetMode="External"/><Relationship Id="rId603" Type="http://schemas.openxmlformats.org/officeDocument/2006/relationships/hyperlink" Target="http://waterdata.usgs.gov/ny/nwis/nwismap/?site_no=01524500&amp;agency_cd=USGS" TargetMode="External"/><Relationship Id="rId645" Type="http://schemas.openxmlformats.org/officeDocument/2006/relationships/hyperlink" Target="http://waterdata.usgs.gov/ny/nwis/nwismap/?site_no=03010724&amp;agency_cd=USGS" TargetMode="External"/><Relationship Id="rId687" Type="http://schemas.openxmlformats.org/officeDocument/2006/relationships/hyperlink" Target="http://waterdata.usgs.gov/ny/nwis/nwismap/?site_no=04214260&amp;agency_cd=USGS" TargetMode="External"/><Relationship Id="rId810" Type="http://schemas.openxmlformats.org/officeDocument/2006/relationships/hyperlink" Target="http://waterdata.usgs.gov/ny/nwis/nwismap/?site_no=04232034&amp;agency_cd=USGS" TargetMode="External"/><Relationship Id="rId852" Type="http://schemas.openxmlformats.org/officeDocument/2006/relationships/hyperlink" Target="http://waterdata.usgs.gov/ny/nwis/nwismap/?site_no=04233317&amp;agency_cd=USGS" TargetMode="External"/><Relationship Id="rId908" Type="http://schemas.openxmlformats.org/officeDocument/2006/relationships/hyperlink" Target="http://waterdata.usgs.gov/ny/nwis/nwismap/?site_no=04240120&amp;agency_cd=USGS" TargetMode="External"/><Relationship Id="rId1068" Type="http://schemas.openxmlformats.org/officeDocument/2006/relationships/hyperlink" Target="http://waterdata.usgs.gov/ny/nwis/nwismap/?site_no=04273000&amp;agency_cd=USGS" TargetMode="External"/><Relationship Id="rId242" Type="http://schemas.openxmlformats.org/officeDocument/2006/relationships/hyperlink" Target="http://waterdata.usgs.gov/ny/nwis/nwismap/?site_no=01361900&amp;agency_cd=USGS" TargetMode="External"/><Relationship Id="rId284" Type="http://schemas.openxmlformats.org/officeDocument/2006/relationships/hyperlink" Target="http://waterdata.usgs.gov/ny/nwis/nwismap/?site_no=01365500&amp;agency_cd=USGS" TargetMode="External"/><Relationship Id="rId491" Type="http://schemas.openxmlformats.org/officeDocument/2006/relationships/hyperlink" Target="http://waterdata.usgs.gov/ny/nwis/nwismap/?site_no=01434080&amp;agency_cd=USGS" TargetMode="External"/><Relationship Id="rId505" Type="http://schemas.openxmlformats.org/officeDocument/2006/relationships/hyperlink" Target="http://waterdata.usgs.gov/ny/nwis/nwismap/?site_no=01437000&amp;agency_cd=USGS" TargetMode="External"/><Relationship Id="rId712" Type="http://schemas.openxmlformats.org/officeDocument/2006/relationships/hyperlink" Target="http://waterdata.usgs.gov/ny/nwis/nwismap/?site_no=04218500&amp;agency_cd=USGS" TargetMode="External"/><Relationship Id="rId894" Type="http://schemas.openxmlformats.org/officeDocument/2006/relationships/hyperlink" Target="http://waterdata.usgs.gov/ny/nwis/nwismap/?site_no=04235600&amp;agency_cd=USGS" TargetMode="External"/><Relationship Id="rId37" Type="http://schemas.openxmlformats.org/officeDocument/2006/relationships/hyperlink" Target="http://waterdata.usgs.gov/ny/nwis/nwismap/?site_no=01311810&amp;agency_cd=USGS" TargetMode="External"/><Relationship Id="rId79" Type="http://schemas.openxmlformats.org/officeDocument/2006/relationships/hyperlink" Target="http://waterdata.usgs.gov/ny/nwis/nwismap/?site_no=01330550&amp;agency_cd=USGS" TargetMode="External"/><Relationship Id="rId102" Type="http://schemas.openxmlformats.org/officeDocument/2006/relationships/hyperlink" Target="http://waterdata.usgs.gov/ny/nwis/nwismap/?site_no=01337995&amp;agency_cd=USGS" TargetMode="External"/><Relationship Id="rId144" Type="http://schemas.openxmlformats.org/officeDocument/2006/relationships/hyperlink" Target="http://waterdata.usgs.gov/ny/nwis/nwismap/?site_no=01349480&amp;agency_cd=USGS" TargetMode="External"/><Relationship Id="rId547" Type="http://schemas.openxmlformats.org/officeDocument/2006/relationships/hyperlink" Target="http://waterdata.usgs.gov/ny/nwis/nwismap/?site_no=01505018&amp;agency_cd=USGS" TargetMode="External"/><Relationship Id="rId589" Type="http://schemas.openxmlformats.org/officeDocument/2006/relationships/hyperlink" Target="http://waterdata.usgs.gov/ny/nwis/nwismap/?site_no=01520991&amp;agency_cd=USGS" TargetMode="External"/><Relationship Id="rId754" Type="http://schemas.openxmlformats.org/officeDocument/2006/relationships/hyperlink" Target="http://waterdata.usgs.gov/ny/nwis/nwismap/?site_no=04221561&amp;agency_cd=USGS" TargetMode="External"/><Relationship Id="rId796" Type="http://schemas.openxmlformats.org/officeDocument/2006/relationships/hyperlink" Target="http://waterdata.usgs.gov/ny/nwis/nwismap/?site_no=04228910&amp;agency_cd=USGS" TargetMode="External"/><Relationship Id="rId961" Type="http://schemas.openxmlformats.org/officeDocument/2006/relationships/hyperlink" Target="http://waterdata.usgs.gov/ny/nwis/nwismap/?site_no=04250695&amp;agency_cd=USGS" TargetMode="External"/><Relationship Id="rId90" Type="http://schemas.openxmlformats.org/officeDocument/2006/relationships/hyperlink" Target="http://waterdata.usgs.gov/ny/nwis/nwismap/?site_no=01334550&amp;agency_cd=USGS" TargetMode="External"/><Relationship Id="rId186" Type="http://schemas.openxmlformats.org/officeDocument/2006/relationships/hyperlink" Target="http://waterdata.usgs.gov/ny/nwis/nwismap/?site_no=01354270&amp;agency_cd=USGS" TargetMode="External"/><Relationship Id="rId351" Type="http://schemas.openxmlformats.org/officeDocument/2006/relationships/hyperlink" Target="http://waterdata.usgs.gov/ny/nwis/nwismap/?site_no=01374581&amp;agency_cd=USGS" TargetMode="External"/><Relationship Id="rId393" Type="http://schemas.openxmlformats.org/officeDocument/2006/relationships/hyperlink" Target="http://waterdata.usgs.gov/ny/nwis/nwismap/?site_no=01387300&amp;agency_cd=USGS" TargetMode="External"/><Relationship Id="rId407" Type="http://schemas.openxmlformats.org/officeDocument/2006/relationships/hyperlink" Target="http://waterdata.usgs.gov/ny/nwis/nwismap/?site_no=01413408&amp;agency_cd=USGS" TargetMode="External"/><Relationship Id="rId449" Type="http://schemas.openxmlformats.org/officeDocument/2006/relationships/hyperlink" Target="http://waterdata.usgs.gov/ny/nwis/nwismap/?site_no=01422747&amp;agency_cd=USGS" TargetMode="External"/><Relationship Id="rId614" Type="http://schemas.openxmlformats.org/officeDocument/2006/relationships/hyperlink" Target="http://waterdata.usgs.gov/ny/nwis/nwismap/?site_no=01526500&amp;agency_cd=USGS" TargetMode="External"/><Relationship Id="rId656" Type="http://schemas.openxmlformats.org/officeDocument/2006/relationships/hyperlink" Target="http://waterdata.usgs.gov/ny/nwis/nwismap/?site_no=03011020&amp;agency_cd=USGS" TargetMode="External"/><Relationship Id="rId821" Type="http://schemas.openxmlformats.org/officeDocument/2006/relationships/hyperlink" Target="http://waterdata.usgs.gov/ny/nwis/nwismap/?site_no=042320578&amp;agency_cd=USGS" TargetMode="External"/><Relationship Id="rId863" Type="http://schemas.openxmlformats.org/officeDocument/2006/relationships/hyperlink" Target="http://waterdata.usgs.gov/ny/nwis/nwismap/?site_no=04233700&amp;agency_cd=USGS" TargetMode="External"/><Relationship Id="rId1037" Type="http://schemas.openxmlformats.org/officeDocument/2006/relationships/hyperlink" Target="http://waterdata.usgs.gov/ny/nwis/nwismap/?site_no=04268390&amp;agency_cd=USGS" TargetMode="External"/><Relationship Id="rId1079" Type="http://schemas.openxmlformats.org/officeDocument/2006/relationships/hyperlink" Target="http://waterdata.usgs.gov/ny/nwis/nwismap/?site_no=04274793&amp;agency_cd=USGS" TargetMode="External"/><Relationship Id="rId211" Type="http://schemas.openxmlformats.org/officeDocument/2006/relationships/hyperlink" Target="http://waterdata.usgs.gov/ny/nwis/nwismap/?site_no=01359525&amp;agency_cd=USGS" TargetMode="External"/><Relationship Id="rId253" Type="http://schemas.openxmlformats.org/officeDocument/2006/relationships/hyperlink" Target="http://waterdata.usgs.gov/ny/nwis/nwismap/?site_no=013621955&amp;agency_cd=USGS" TargetMode="External"/><Relationship Id="rId295" Type="http://schemas.openxmlformats.org/officeDocument/2006/relationships/hyperlink" Target="http://waterdata.usgs.gov/ny/nwis/nwismap/?site_no=01366950&amp;agency_cd=USGS" TargetMode="External"/><Relationship Id="rId309" Type="http://schemas.openxmlformats.org/officeDocument/2006/relationships/hyperlink" Target="http://waterdata.usgs.gov/ny/nwis/nwismap/?site_no=01370600&amp;agency_cd=USGS" TargetMode="External"/><Relationship Id="rId460" Type="http://schemas.openxmlformats.org/officeDocument/2006/relationships/hyperlink" Target="http://waterdata.usgs.gov/ny/nwis/nwismap/?site_no=01426500&amp;agency_cd=USGS" TargetMode="External"/><Relationship Id="rId516" Type="http://schemas.openxmlformats.org/officeDocument/2006/relationships/hyperlink" Target="http://waterdata.usgs.gov/ny/nwis/nwismap/?site_no=01496500&amp;agency_cd=USGS" TargetMode="External"/><Relationship Id="rId698" Type="http://schemas.openxmlformats.org/officeDocument/2006/relationships/hyperlink" Target="http://waterdata.usgs.gov/ny/nwis/nwismap/?site_no=04216212&amp;agency_cd=USGS" TargetMode="External"/><Relationship Id="rId919" Type="http://schemas.openxmlformats.org/officeDocument/2006/relationships/hyperlink" Target="http://waterdata.usgs.gov/ny/nwis/nwismap/?site_no=04240182&amp;agency_cd=USGS" TargetMode="External"/><Relationship Id="rId1090" Type="http://schemas.openxmlformats.org/officeDocument/2006/relationships/hyperlink" Target="http://waterdata.usgs.gov/ny/nwis/nwismap/?site_no=04276193&amp;agency_cd=USGS" TargetMode="External"/><Relationship Id="rId1104" Type="http://schemas.openxmlformats.org/officeDocument/2006/relationships/hyperlink" Target="http://waterdata.usgs.gov/ny/nwis/nwismap/?site_no=04280425&amp;agency_cd=USGS" TargetMode="External"/><Relationship Id="rId48" Type="http://schemas.openxmlformats.org/officeDocument/2006/relationships/hyperlink" Target="http://waterdata.usgs.gov/ny/nwis/nwismap/?site_no=01316200&amp;agency_cd=USGS" TargetMode="External"/><Relationship Id="rId113" Type="http://schemas.openxmlformats.org/officeDocument/2006/relationships/hyperlink" Target="http://waterdata.usgs.gov/ny/nwis/nwismap/?site_no=01342600&amp;agency_cd=USGS" TargetMode="External"/><Relationship Id="rId320" Type="http://schemas.openxmlformats.org/officeDocument/2006/relationships/hyperlink" Target="http://waterdata.usgs.gov/ny/nwis/nwismap/?site_no=01372051&amp;agency_cd=USGS" TargetMode="External"/><Relationship Id="rId558" Type="http://schemas.openxmlformats.org/officeDocument/2006/relationships/hyperlink" Target="http://waterdata.usgs.gov/ny/nwis/nwismap/?site_no=01508803&amp;agency_cd=USGS" TargetMode="External"/><Relationship Id="rId723" Type="http://schemas.openxmlformats.org/officeDocument/2006/relationships/hyperlink" Target="http://waterdata.usgs.gov/ny/nwis/nwismap/?site_no=04219925&amp;agency_cd=USGS" TargetMode="External"/><Relationship Id="rId765" Type="http://schemas.openxmlformats.org/officeDocument/2006/relationships/hyperlink" Target="http://waterdata.usgs.gov/ny/nwis/nwismap/?site_no=04222600&amp;agency_cd=USGS" TargetMode="External"/><Relationship Id="rId930" Type="http://schemas.openxmlformats.org/officeDocument/2006/relationships/hyperlink" Target="http://waterdata.usgs.gov/ny/nwis/nwismap/?site_no=04242795&amp;agency_cd=USGS" TargetMode="External"/><Relationship Id="rId972" Type="http://schemas.openxmlformats.org/officeDocument/2006/relationships/hyperlink" Target="http://waterdata.usgs.gov/ny/nwis/nwismap/?site_no=04254500&amp;agency_cd=USGS" TargetMode="External"/><Relationship Id="rId1006" Type="http://schemas.openxmlformats.org/officeDocument/2006/relationships/hyperlink" Target="http://waterdata.usgs.gov/ny/nwis/nwismap/?site_no=04264050&amp;agency_cd=USGS" TargetMode="External"/><Relationship Id="rId155" Type="http://schemas.openxmlformats.org/officeDocument/2006/relationships/hyperlink" Target="http://waterdata.usgs.gov/ny/nwis/nwismap/?site_no=01349870&amp;agency_cd=USGS" TargetMode="External"/><Relationship Id="rId197" Type="http://schemas.openxmlformats.org/officeDocument/2006/relationships/hyperlink" Target="http://waterdata.usgs.gov/ny/nwis/nwismap/?site_no=01358000&amp;agency_cd=USGS" TargetMode="External"/><Relationship Id="rId362" Type="http://schemas.openxmlformats.org/officeDocument/2006/relationships/hyperlink" Target="http://waterdata.usgs.gov/ny/nwis/nwismap/?site_no=01374919&amp;agency_cd=USGS" TargetMode="External"/><Relationship Id="rId418" Type="http://schemas.openxmlformats.org/officeDocument/2006/relationships/hyperlink" Target="http://waterdata.usgs.gov/ny/nwis/nwismap/?site_no=01417000&amp;agency_cd=USGS" TargetMode="External"/><Relationship Id="rId625" Type="http://schemas.openxmlformats.org/officeDocument/2006/relationships/hyperlink" Target="http://waterdata.usgs.gov/ny/nwis/nwismap/?site_no=01528320&amp;agency_cd=USGS" TargetMode="External"/><Relationship Id="rId832" Type="http://schemas.openxmlformats.org/officeDocument/2006/relationships/hyperlink" Target="http://waterdata.usgs.gov/ny/nwis/nwismap/?site_no=04232395&amp;agency_cd=USGS" TargetMode="External"/><Relationship Id="rId1048" Type="http://schemas.openxmlformats.org/officeDocument/2006/relationships/hyperlink" Target="http://waterdata.usgs.gov/ny/nwis/nwismap/?site_no=04269500&amp;agency_cd=USGS" TargetMode="External"/><Relationship Id="rId222" Type="http://schemas.openxmlformats.org/officeDocument/2006/relationships/hyperlink" Target="http://waterdata.usgs.gov/ny/nwis/nwismap/?site_no=01359924&amp;agency_cd=USGS" TargetMode="External"/><Relationship Id="rId264" Type="http://schemas.openxmlformats.org/officeDocument/2006/relationships/hyperlink" Target="http://waterdata.usgs.gov/ny/nwis/nwismap/?site_no=01362486&amp;agency_cd=USGS" TargetMode="External"/><Relationship Id="rId471" Type="http://schemas.openxmlformats.org/officeDocument/2006/relationships/hyperlink" Target="http://waterdata.usgs.gov/ny/nwis/nwismap/?site_no=01427500&amp;agency_cd=USGS" TargetMode="External"/><Relationship Id="rId667" Type="http://schemas.openxmlformats.org/officeDocument/2006/relationships/hyperlink" Target="http://waterdata.usgs.gov/ny/nwis/nwismap/?site_no=04213320&amp;agency_cd=USGS" TargetMode="External"/><Relationship Id="rId874" Type="http://schemas.openxmlformats.org/officeDocument/2006/relationships/hyperlink" Target="http://waterdata.usgs.gov/ny/nwis/nwismap/?site_no=04234138&amp;agency_cd=USGS" TargetMode="External"/><Relationship Id="rId17" Type="http://schemas.openxmlformats.org/officeDocument/2006/relationships/hyperlink" Target="http://waterdata.usgs.gov/ny/nwis/nwismap/?site_no=01303500&amp;agency_cd=USGS" TargetMode="External"/><Relationship Id="rId59" Type="http://schemas.openxmlformats.org/officeDocument/2006/relationships/hyperlink" Target="http://waterdata.usgs.gov/ny/nwis/nwismap/?site_no=01320500&amp;agency_cd=USGS" TargetMode="External"/><Relationship Id="rId124" Type="http://schemas.openxmlformats.org/officeDocument/2006/relationships/hyperlink" Target="http://waterdata.usgs.gov/ny/nwis/nwismap/?site_no=01344800&amp;agency_cd=USGS" TargetMode="External"/><Relationship Id="rId527" Type="http://schemas.openxmlformats.org/officeDocument/2006/relationships/hyperlink" Target="http://waterdata.usgs.gov/ny/nwis/nwismap/?site_no=01500000&amp;agency_cd=USGS" TargetMode="External"/><Relationship Id="rId569" Type="http://schemas.openxmlformats.org/officeDocument/2006/relationships/hyperlink" Target="http://waterdata.usgs.gov/ny/nwis/nwismap/?site_no=01512515&amp;agency_cd=USGS" TargetMode="External"/><Relationship Id="rId734" Type="http://schemas.openxmlformats.org/officeDocument/2006/relationships/hyperlink" Target="http://waterdata.usgs.gov/ny/nwis/nwismap/?site_no=04220412&amp;agency_cd=USGS" TargetMode="External"/><Relationship Id="rId776" Type="http://schemas.openxmlformats.org/officeDocument/2006/relationships/hyperlink" Target="http://waterdata.usgs.gov/ny/nwis/nwismap/?site_no=04224840&amp;agency_cd=USGS" TargetMode="External"/><Relationship Id="rId941" Type="http://schemas.openxmlformats.org/officeDocument/2006/relationships/hyperlink" Target="http://waterdata.usgs.gov/ny/nwis/nwismap/?site_no=04246500&amp;agency_cd=USGS" TargetMode="External"/><Relationship Id="rId983" Type="http://schemas.openxmlformats.org/officeDocument/2006/relationships/hyperlink" Target="http://waterdata.usgs.gov/ny/nwis/nwismap/?site_no=04256480&amp;agency_cd=USGS" TargetMode="External"/><Relationship Id="rId70" Type="http://schemas.openxmlformats.org/officeDocument/2006/relationships/hyperlink" Target="http://waterdata.usgs.gov/ny/nwis/nwismap/?site_no=01327750&amp;agency_cd=USGS" TargetMode="External"/><Relationship Id="rId166" Type="http://schemas.openxmlformats.org/officeDocument/2006/relationships/hyperlink" Target="http://waterdata.usgs.gov/ny/nwis/nwismap/?site_no=01350120&amp;agency_cd=USGS" TargetMode="External"/><Relationship Id="rId331" Type="http://schemas.openxmlformats.org/officeDocument/2006/relationships/hyperlink" Target="http://waterdata.usgs.gov/ny/nwis/nwismap/?site_no=01373500&amp;agency_cd=USGS" TargetMode="External"/><Relationship Id="rId373" Type="http://schemas.openxmlformats.org/officeDocument/2006/relationships/hyperlink" Target="http://waterdata.usgs.gov/ny/nwis/nwismap/?site_no=01376280&amp;agency_cd=USGS" TargetMode="External"/><Relationship Id="rId429" Type="http://schemas.openxmlformats.org/officeDocument/2006/relationships/hyperlink" Target="http://waterdata.usgs.gov/ny/nwis/nwismap/?site_no=01420500&amp;agency_cd=USGS" TargetMode="External"/><Relationship Id="rId580" Type="http://schemas.openxmlformats.org/officeDocument/2006/relationships/hyperlink" Target="http://waterdata.usgs.gov/ny/nwis/nwismap/?site_no=01513925&amp;agency_cd=USGS" TargetMode="External"/><Relationship Id="rId636" Type="http://schemas.openxmlformats.org/officeDocument/2006/relationships/hyperlink" Target="http://waterdata.usgs.gov/ny/nwis/nwismap/?site_no=01530301&amp;agency_cd=USGS" TargetMode="External"/><Relationship Id="rId801" Type="http://schemas.openxmlformats.org/officeDocument/2006/relationships/hyperlink" Target="http://waterdata.usgs.gov/ny/nwis/nwismap/?site_no=04230410&amp;agency_cd=USGS" TargetMode="External"/><Relationship Id="rId1017" Type="http://schemas.openxmlformats.org/officeDocument/2006/relationships/hyperlink" Target="http://waterdata.usgs.gov/ny/nwis/nwismap/?site_no=04265100&amp;agency_cd=USGS" TargetMode="External"/><Relationship Id="rId1059" Type="http://schemas.openxmlformats.org/officeDocument/2006/relationships/hyperlink" Target="http://waterdata.usgs.gov/ny/nwis/nwismap/?site_no=04270510&amp;agency_cd=USGS" TargetMode="External"/><Relationship Id="rId1" Type="http://schemas.openxmlformats.org/officeDocument/2006/relationships/hyperlink" Target="http://waterdata.usgs.gov/ny/nwis/nwismap/?site_no=01199400&amp;agency_cd=USGS" TargetMode="External"/><Relationship Id="rId233" Type="http://schemas.openxmlformats.org/officeDocument/2006/relationships/hyperlink" Target="http://waterdata.usgs.gov/ny/nwis/nwismap/?site_no=01361453&amp;agency_cd=USGS" TargetMode="External"/><Relationship Id="rId440" Type="http://schemas.openxmlformats.org/officeDocument/2006/relationships/hyperlink" Target="http://waterdata.usgs.gov/ny/nwis/nwismap/?site_no=01421995&amp;agency_cd=USGS" TargetMode="External"/><Relationship Id="rId678" Type="http://schemas.openxmlformats.org/officeDocument/2006/relationships/hyperlink" Target="http://waterdata.usgs.gov/ny/nwis/nwismap/?site_no=04214010&amp;agency_cd=USGS" TargetMode="External"/><Relationship Id="rId843" Type="http://schemas.openxmlformats.org/officeDocument/2006/relationships/hyperlink" Target="http://waterdata.usgs.gov/ny/nwis/nwismap/?site_no=04233000&amp;agency_cd=USGS" TargetMode="External"/><Relationship Id="rId885" Type="http://schemas.openxmlformats.org/officeDocument/2006/relationships/hyperlink" Target="http://waterdata.usgs.gov/ny/nwis/nwismap/?site_no=04235150&amp;agency_cd=USGS" TargetMode="External"/><Relationship Id="rId1070" Type="http://schemas.openxmlformats.org/officeDocument/2006/relationships/hyperlink" Target="http://waterdata.usgs.gov/ny/nwis/nwismap/?site_no=04273500&amp;agency_cd=USGS" TargetMode="External"/><Relationship Id="rId28" Type="http://schemas.openxmlformats.org/officeDocument/2006/relationships/hyperlink" Target="http://waterdata.usgs.gov/ny/nwis/nwismap/?site_no=01308000&amp;agency_cd=USGS" TargetMode="External"/><Relationship Id="rId275" Type="http://schemas.openxmlformats.org/officeDocument/2006/relationships/hyperlink" Target="http://waterdata.usgs.gov/ny/nwis/nwismap/?site_no=01364195&amp;agency_cd=USGS" TargetMode="External"/><Relationship Id="rId300" Type="http://schemas.openxmlformats.org/officeDocument/2006/relationships/hyperlink" Target="http://waterdata.usgs.gov/ny/nwis/nwismap/?site_no=01368500&amp;agency_cd=USGS" TargetMode="External"/><Relationship Id="rId482" Type="http://schemas.openxmlformats.org/officeDocument/2006/relationships/hyperlink" Target="http://waterdata.usgs.gov/ny/nwis/nwismap/?site_no=01434010&amp;agency_cd=USGS" TargetMode="External"/><Relationship Id="rId538" Type="http://schemas.openxmlformats.org/officeDocument/2006/relationships/hyperlink" Target="http://waterdata.usgs.gov/ny/nwis/nwismap/?site_no=01502731&amp;agency_cd=USGS" TargetMode="External"/><Relationship Id="rId703" Type="http://schemas.openxmlformats.org/officeDocument/2006/relationships/hyperlink" Target="http://waterdata.usgs.gov/ny/nwis/nwismap/?site_no=04216875&amp;agency_cd=USGS" TargetMode="External"/><Relationship Id="rId745" Type="http://schemas.openxmlformats.org/officeDocument/2006/relationships/hyperlink" Target="http://waterdata.usgs.gov/ny/nwis/nwismap/?site_no=04220478&amp;agency_cd=USGS" TargetMode="External"/><Relationship Id="rId910" Type="http://schemas.openxmlformats.org/officeDocument/2006/relationships/hyperlink" Target="http://waterdata.usgs.gov/ny/nwis/nwismap/?site_no=04240145&amp;agency_cd=USGS" TargetMode="External"/><Relationship Id="rId952" Type="http://schemas.openxmlformats.org/officeDocument/2006/relationships/hyperlink" Target="http://waterdata.usgs.gov/ny/nwis/nwismap/?site_no=04249200&amp;agency_cd=USGS" TargetMode="External"/><Relationship Id="rId81" Type="http://schemas.openxmlformats.org/officeDocument/2006/relationships/hyperlink" Target="http://waterdata.usgs.gov/ny/nwis/nwismap/?site_no=01330888&amp;agency_cd=USGS" TargetMode="External"/><Relationship Id="rId135" Type="http://schemas.openxmlformats.org/officeDocument/2006/relationships/hyperlink" Target="http://waterdata.usgs.gov/ny/nwis/nwismap/?site_no=01348700&amp;agency_cd=USGS" TargetMode="External"/><Relationship Id="rId177" Type="http://schemas.openxmlformats.org/officeDocument/2006/relationships/hyperlink" Target="http://waterdata.usgs.gov/ny/nwis/nwismap/?site_no=01351010&amp;agency_cd=USGS" TargetMode="External"/><Relationship Id="rId342" Type="http://schemas.openxmlformats.org/officeDocument/2006/relationships/hyperlink" Target="http://waterdata.usgs.gov/ny/nwis/nwismap/?site_no=01374480&amp;agency_cd=USGS" TargetMode="External"/><Relationship Id="rId384" Type="http://schemas.openxmlformats.org/officeDocument/2006/relationships/hyperlink" Target="http://waterdata.usgs.gov/ny/nwis/nwismap/?site_no=01376850&amp;agency_cd=USGS" TargetMode="External"/><Relationship Id="rId591" Type="http://schemas.openxmlformats.org/officeDocument/2006/relationships/hyperlink" Target="http://waterdata.usgs.gov/ny/nwis/nwismap/?site_no=01521596&amp;agency_cd=USGS" TargetMode="External"/><Relationship Id="rId605" Type="http://schemas.openxmlformats.org/officeDocument/2006/relationships/hyperlink" Target="http://waterdata.usgs.gov/ny/nwis/nwismap/?site_no=01524990&amp;agency_cd=USGS" TargetMode="External"/><Relationship Id="rId787" Type="http://schemas.openxmlformats.org/officeDocument/2006/relationships/hyperlink" Target="http://waterdata.usgs.gov/ny/nwis/nwismap/?site_no=04226000&amp;agency_cd=USGS" TargetMode="External"/><Relationship Id="rId812" Type="http://schemas.openxmlformats.org/officeDocument/2006/relationships/hyperlink" Target="http://waterdata.usgs.gov/ny/nwis/nwismap/?site_no=04232042&amp;agency_cd=USGS" TargetMode="External"/><Relationship Id="rId994" Type="http://schemas.openxmlformats.org/officeDocument/2006/relationships/hyperlink" Target="http://waterdata.usgs.gov/ny/nwis/nwismap/?site_no=04259500&amp;agency_cd=USGS" TargetMode="External"/><Relationship Id="rId1028" Type="http://schemas.openxmlformats.org/officeDocument/2006/relationships/hyperlink" Target="http://waterdata.usgs.gov/ny/nwis/nwismap/?site_no=04266500&amp;agency_cd=USGS" TargetMode="External"/><Relationship Id="rId202" Type="http://schemas.openxmlformats.org/officeDocument/2006/relationships/hyperlink" Target="http://waterdata.usgs.gov/ny/nwis/nwismap/?site_no=01359133&amp;agency_cd=USGS" TargetMode="External"/><Relationship Id="rId244" Type="http://schemas.openxmlformats.org/officeDocument/2006/relationships/hyperlink" Target="http://waterdata.usgs.gov/ny/nwis/nwismap/?site_no=01362015&amp;agency_cd=USGS" TargetMode="External"/><Relationship Id="rId647" Type="http://schemas.openxmlformats.org/officeDocument/2006/relationships/hyperlink" Target="http://waterdata.usgs.gov/ny/nwis/nwismap/?site_no=03010743&amp;agency_cd=USGS" TargetMode="External"/><Relationship Id="rId689" Type="http://schemas.openxmlformats.org/officeDocument/2006/relationships/hyperlink" Target="http://waterdata.usgs.gov/ny/nwis/nwismap/?site_no=04214410&amp;agency_cd=USGS" TargetMode="External"/><Relationship Id="rId854" Type="http://schemas.openxmlformats.org/officeDocument/2006/relationships/hyperlink" Target="http://waterdata.usgs.gov/ny/nwis/nwismap/?site_no=04233624&amp;agency_cd=USGS" TargetMode="External"/><Relationship Id="rId896" Type="http://schemas.openxmlformats.org/officeDocument/2006/relationships/hyperlink" Target="http://waterdata.usgs.gov/ny/nwis/nwismap/?site_no=04236500&amp;agency_cd=USGS" TargetMode="External"/><Relationship Id="rId1081" Type="http://schemas.openxmlformats.org/officeDocument/2006/relationships/hyperlink" Target="http://waterdata.usgs.gov/ny/nwis/nwismap/?site_no=04274805&amp;agency_cd=USGS" TargetMode="External"/><Relationship Id="rId39" Type="http://schemas.openxmlformats.org/officeDocument/2006/relationships/hyperlink" Target="http://waterdata.usgs.gov/ny/nwis/nwismap/?site_no=01311992&amp;agency_cd=USGS" TargetMode="External"/><Relationship Id="rId286" Type="http://schemas.openxmlformats.org/officeDocument/2006/relationships/hyperlink" Target="http://waterdata.usgs.gov/ny/nwis/nwismap/?site_no=01366630&amp;agency_cd=USGS" TargetMode="External"/><Relationship Id="rId451" Type="http://schemas.openxmlformats.org/officeDocument/2006/relationships/hyperlink" Target="http://waterdata.usgs.gov/ny/nwis/nwismap/?site_no=01423010&amp;agency_cd=USGS" TargetMode="External"/><Relationship Id="rId493" Type="http://schemas.openxmlformats.org/officeDocument/2006/relationships/hyperlink" Target="http://waterdata.usgs.gov/ny/nwis/nwismap/?site_no=01434086&amp;agency_cd=USGS" TargetMode="External"/><Relationship Id="rId507" Type="http://schemas.openxmlformats.org/officeDocument/2006/relationships/hyperlink" Target="http://waterdata.usgs.gov/ny/nwis/nwismap/?site_no=01437012&amp;agency_cd=USGS" TargetMode="External"/><Relationship Id="rId549" Type="http://schemas.openxmlformats.org/officeDocument/2006/relationships/hyperlink" Target="http://waterdata.usgs.gov/ny/nwis/nwismap/?site_no=01505500&amp;agency_cd=USGS" TargetMode="External"/><Relationship Id="rId714" Type="http://schemas.openxmlformats.org/officeDocument/2006/relationships/hyperlink" Target="http://waterdata.usgs.gov/ny/nwis/nwismap/?site_no=04219000&amp;agency_cd=USGS" TargetMode="External"/><Relationship Id="rId756" Type="http://schemas.openxmlformats.org/officeDocument/2006/relationships/hyperlink" Target="http://waterdata.usgs.gov/ny/nwis/nwismap/?site_no=04221640&amp;agency_cd=USGS" TargetMode="External"/><Relationship Id="rId921" Type="http://schemas.openxmlformats.org/officeDocument/2006/relationships/hyperlink" Target="http://waterdata.usgs.gov/ny/nwis/nwismap/?site_no=04240300&amp;agency_cd=USGS" TargetMode="External"/><Relationship Id="rId50" Type="http://schemas.openxmlformats.org/officeDocument/2006/relationships/hyperlink" Target="http://waterdata.usgs.gov/ny/nwis/nwismap/?site_no=01317000&amp;agency_cd=USGS" TargetMode="External"/><Relationship Id="rId104" Type="http://schemas.openxmlformats.org/officeDocument/2006/relationships/hyperlink" Target="http://waterdata.usgs.gov/ny/nwis/nwismap/?site_no=01338800&amp;agency_cd=USGS" TargetMode="External"/><Relationship Id="rId146" Type="http://schemas.openxmlformats.org/officeDocument/2006/relationships/hyperlink" Target="http://waterdata.usgs.gov/ny/nwis/nwismap/?site_no=01349522&amp;agency_cd=USGS" TargetMode="External"/><Relationship Id="rId188" Type="http://schemas.openxmlformats.org/officeDocument/2006/relationships/hyperlink" Target="http://waterdata.usgs.gov/ny/nwis/nwismap/?site_no=01354450&amp;agency_cd=USGS" TargetMode="External"/><Relationship Id="rId311" Type="http://schemas.openxmlformats.org/officeDocument/2006/relationships/hyperlink" Target="http://waterdata.usgs.gov/ny/nwis/nwismap/?site_no=01371000&amp;agency_cd=USGS" TargetMode="External"/><Relationship Id="rId353" Type="http://schemas.openxmlformats.org/officeDocument/2006/relationships/hyperlink" Target="http://waterdata.usgs.gov/ny/nwis/nwismap/?site_no=0137462010&amp;agency_cd=USGS" TargetMode="External"/><Relationship Id="rId395" Type="http://schemas.openxmlformats.org/officeDocument/2006/relationships/hyperlink" Target="http://waterdata.usgs.gov/ny/nwis/nwismap/?site_no=01387400&amp;agency_cd=USGS" TargetMode="External"/><Relationship Id="rId409" Type="http://schemas.openxmlformats.org/officeDocument/2006/relationships/hyperlink" Target="http://waterdata.usgs.gov/ny/nwis/nwismap/?site_no=01413500&amp;agency_cd=USGS" TargetMode="External"/><Relationship Id="rId560" Type="http://schemas.openxmlformats.org/officeDocument/2006/relationships/hyperlink" Target="http://waterdata.usgs.gov/ny/nwis/nwismap/?site_no=01509000&amp;agency_cd=USGS" TargetMode="External"/><Relationship Id="rId798" Type="http://schemas.openxmlformats.org/officeDocument/2006/relationships/hyperlink" Target="http://waterdata.usgs.gov/ny/nwis/nwismap/?site_no=04230320&amp;agency_cd=USGS" TargetMode="External"/><Relationship Id="rId963" Type="http://schemas.openxmlformats.org/officeDocument/2006/relationships/hyperlink" Target="http://waterdata.usgs.gov/ny/nwis/nwismap/?site_no=04250750&amp;agency_cd=USGS" TargetMode="External"/><Relationship Id="rId1039" Type="http://schemas.openxmlformats.org/officeDocument/2006/relationships/hyperlink" Target="http://waterdata.usgs.gov/ny/nwis/nwismap/?site_no=04268700&amp;agency_cd=USGS" TargetMode="External"/><Relationship Id="rId92" Type="http://schemas.openxmlformats.org/officeDocument/2006/relationships/hyperlink" Target="http://waterdata.usgs.gov/ny/nwis/nwismap/?site_no=01334800&amp;agency_cd=USGS" TargetMode="External"/><Relationship Id="rId213" Type="http://schemas.openxmlformats.org/officeDocument/2006/relationships/hyperlink" Target="http://waterdata.usgs.gov/ny/nwis/nwismap/?site_no=01359600&amp;agency_cd=USGS" TargetMode="External"/><Relationship Id="rId420" Type="http://schemas.openxmlformats.org/officeDocument/2006/relationships/hyperlink" Target="http://waterdata.usgs.gov/ny/nwis/nwismap/?site_no=01417095&amp;agency_cd=USGS" TargetMode="External"/><Relationship Id="rId616" Type="http://schemas.openxmlformats.org/officeDocument/2006/relationships/hyperlink" Target="http://waterdata.usgs.gov/ny/nwis/nwismap/?site_no=01527000&amp;agency_cd=USGS" TargetMode="External"/><Relationship Id="rId658" Type="http://schemas.openxmlformats.org/officeDocument/2006/relationships/hyperlink" Target="http://waterdata.usgs.gov/ny/nwis/nwismap/?site_no=03012837&amp;agency_cd=USGS" TargetMode="External"/><Relationship Id="rId823" Type="http://schemas.openxmlformats.org/officeDocument/2006/relationships/hyperlink" Target="http://waterdata.usgs.gov/ny/nwis/nwismap/?site_no=04232070&amp;agency_cd=USGS" TargetMode="External"/><Relationship Id="rId865" Type="http://schemas.openxmlformats.org/officeDocument/2006/relationships/hyperlink" Target="http://waterdata.usgs.gov/ny/nwis/nwismap/?site_no=04234018&amp;agency_cd=USGS" TargetMode="External"/><Relationship Id="rId1050" Type="http://schemas.openxmlformats.org/officeDocument/2006/relationships/hyperlink" Target="http://waterdata.usgs.gov/ny/nwis/nwismap/?site_no=04269860&amp;agency_cd=USGS" TargetMode="External"/><Relationship Id="rId255" Type="http://schemas.openxmlformats.org/officeDocument/2006/relationships/hyperlink" Target="http://waterdata.usgs.gov/ny/nwis/nwismap/?site_no=01362200&amp;agency_cd=USGS" TargetMode="External"/><Relationship Id="rId297" Type="http://schemas.openxmlformats.org/officeDocument/2006/relationships/hyperlink" Target="http://waterdata.usgs.gov/ny/nwis/nwismap/?site_no=01367570&amp;agency_cd=USGS" TargetMode="External"/><Relationship Id="rId462" Type="http://schemas.openxmlformats.org/officeDocument/2006/relationships/hyperlink" Target="http://waterdata.usgs.gov/ny/nwis/nwismap/?site_no=01427205&amp;agency_cd=USGS" TargetMode="External"/><Relationship Id="rId518" Type="http://schemas.openxmlformats.org/officeDocument/2006/relationships/hyperlink" Target="http://waterdata.usgs.gov/ny/nwis/nwismap/?site_no=01497000&amp;agency_cd=USGS" TargetMode="External"/><Relationship Id="rId725" Type="http://schemas.openxmlformats.org/officeDocument/2006/relationships/hyperlink" Target="http://waterdata.usgs.gov/ny/nwis/nwismap/?site_no=04219940&amp;agency_cd=USGS" TargetMode="External"/><Relationship Id="rId932" Type="http://schemas.openxmlformats.org/officeDocument/2006/relationships/hyperlink" Target="http://waterdata.usgs.gov/ny/nwis/nwismap/?site_no=04244000&amp;agency_cd=USGS" TargetMode="External"/><Relationship Id="rId1092" Type="http://schemas.openxmlformats.org/officeDocument/2006/relationships/hyperlink" Target="http://waterdata.usgs.gov/ny/nwis/nwismap/?site_no=04276203&amp;agency_cd=USGS" TargetMode="External"/><Relationship Id="rId1106" Type="http://schemas.openxmlformats.org/officeDocument/2006/relationships/hyperlink" Target="http://waterdata.usgs.gov/ny/nwis/nwismap/?site_no=04280500&amp;agency_cd=USGS" TargetMode="External"/><Relationship Id="rId115" Type="http://schemas.openxmlformats.org/officeDocument/2006/relationships/hyperlink" Target="http://waterdata.usgs.gov/ny/nwis/nwismap/?site_no=01342720&amp;agency_cd=USGS" TargetMode="External"/><Relationship Id="rId157" Type="http://schemas.openxmlformats.org/officeDocument/2006/relationships/hyperlink" Target="http://waterdata.usgs.gov/ny/nwis/nwismap/?site_no=01349920&amp;agency_cd=USGS" TargetMode="External"/><Relationship Id="rId322" Type="http://schemas.openxmlformats.org/officeDocument/2006/relationships/hyperlink" Target="http://waterdata.usgs.gov/ny/nwis/nwismap/?site_no=01372100&amp;agency_cd=USGS" TargetMode="External"/><Relationship Id="rId364" Type="http://schemas.openxmlformats.org/officeDocument/2006/relationships/hyperlink" Target="http://waterdata.usgs.gov/ny/nwis/nwismap/?site_no=01374941&amp;agency_cd=USGS" TargetMode="External"/><Relationship Id="rId767" Type="http://schemas.openxmlformats.org/officeDocument/2006/relationships/hyperlink" Target="http://waterdata.usgs.gov/ny/nwis/nwismap/?site_no=04223000&amp;agency_cd=USGS" TargetMode="External"/><Relationship Id="rId974" Type="http://schemas.openxmlformats.org/officeDocument/2006/relationships/hyperlink" Target="http://waterdata.usgs.gov/ny/nwis/nwismap/?site_no=04254930&amp;agency_cd=USGS" TargetMode="External"/><Relationship Id="rId1008" Type="http://schemas.openxmlformats.org/officeDocument/2006/relationships/hyperlink" Target="http://waterdata.usgs.gov/ny/nwis/nwismap/?site_no=04264200&amp;agency_cd=USGS" TargetMode="External"/><Relationship Id="rId61" Type="http://schemas.openxmlformats.org/officeDocument/2006/relationships/hyperlink" Target="http://waterdata.usgs.gov/ny/nwis/nwismap/?site_no=01321500&amp;agency_cd=USGS" TargetMode="External"/><Relationship Id="rId199" Type="http://schemas.openxmlformats.org/officeDocument/2006/relationships/hyperlink" Target="http://waterdata.usgs.gov/ny/nwis/nwismap/?site_no=01358270&amp;agency_cd=USGS" TargetMode="External"/><Relationship Id="rId571" Type="http://schemas.openxmlformats.org/officeDocument/2006/relationships/hyperlink" Target="http://waterdata.usgs.gov/ny/nwis/nwismap/?site_no=01512850&amp;agency_cd=USGS" TargetMode="External"/><Relationship Id="rId627" Type="http://schemas.openxmlformats.org/officeDocument/2006/relationships/hyperlink" Target="http://waterdata.usgs.gov/ny/nwis/nwismap/?site_no=01528950&amp;agency_cd=USGS" TargetMode="External"/><Relationship Id="rId669" Type="http://schemas.openxmlformats.org/officeDocument/2006/relationships/hyperlink" Target="http://waterdata.usgs.gov/ny/nwis/nwismap/?site_no=04213399&amp;agency_cd=USGS" TargetMode="External"/><Relationship Id="rId834" Type="http://schemas.openxmlformats.org/officeDocument/2006/relationships/hyperlink" Target="http://waterdata.usgs.gov/ny/nwis/nwismap/?site_no=04232453&amp;agency_cd=USGS" TargetMode="External"/><Relationship Id="rId876" Type="http://schemas.openxmlformats.org/officeDocument/2006/relationships/hyperlink" Target="http://waterdata.usgs.gov/ny/nwis/nwismap/?site_no=04234232&amp;agency_cd=USGS" TargetMode="External"/><Relationship Id="rId19" Type="http://schemas.openxmlformats.org/officeDocument/2006/relationships/hyperlink" Target="http://waterdata.usgs.gov/ny/nwis/nwismap/?site_no=01304500&amp;agency_cd=USGS" TargetMode="External"/><Relationship Id="rId224" Type="http://schemas.openxmlformats.org/officeDocument/2006/relationships/hyperlink" Target="http://waterdata.usgs.gov/ny/nwis/nwismap/?site_no=01360100&amp;agency_cd=USGS" TargetMode="External"/><Relationship Id="rId266" Type="http://schemas.openxmlformats.org/officeDocument/2006/relationships/hyperlink" Target="http://waterdata.usgs.gov/ny/nwis/nwismap/?site_no=01362500&amp;agency_cd=USGS" TargetMode="External"/><Relationship Id="rId431" Type="http://schemas.openxmlformats.org/officeDocument/2006/relationships/hyperlink" Target="http://waterdata.usgs.gov/ny/nwis/nwismap/?site_no=01421000&amp;agency_cd=USGS" TargetMode="External"/><Relationship Id="rId473" Type="http://schemas.openxmlformats.org/officeDocument/2006/relationships/hyperlink" Target="http://waterdata.usgs.gov/ny/nwis/nwismap/?site_no=01428500&amp;agency_cd=USGS" TargetMode="External"/><Relationship Id="rId529" Type="http://schemas.openxmlformats.org/officeDocument/2006/relationships/hyperlink" Target="http://waterdata.usgs.gov/ny/nwis/nwismap/?site_no=01501000&amp;agency_cd=USGS" TargetMode="External"/><Relationship Id="rId680" Type="http://schemas.openxmlformats.org/officeDocument/2006/relationships/hyperlink" Target="http://waterdata.usgs.gov/ny/nwis/nwismap/?site_no=0421402004&amp;agency_cd=USGS" TargetMode="External"/><Relationship Id="rId736" Type="http://schemas.openxmlformats.org/officeDocument/2006/relationships/hyperlink" Target="http://waterdata.usgs.gov/ny/nwis/nwismap/?site_no=04220420&amp;agency_cd=USGS" TargetMode="External"/><Relationship Id="rId901" Type="http://schemas.openxmlformats.org/officeDocument/2006/relationships/hyperlink" Target="http://waterdata.usgs.gov/ny/nwis/nwismap/?site_no=04237946&amp;agency_cd=USGS" TargetMode="External"/><Relationship Id="rId1061" Type="http://schemas.openxmlformats.org/officeDocument/2006/relationships/hyperlink" Target="http://waterdata.usgs.gov/ny/nwis/nwismap/?site_no=04270700&amp;agency_cd=USGS" TargetMode="External"/><Relationship Id="rId30" Type="http://schemas.openxmlformats.org/officeDocument/2006/relationships/hyperlink" Target="http://waterdata.usgs.gov/ny/nwis/nwismap/?site_no=01309000&amp;agency_cd=USGS" TargetMode="External"/><Relationship Id="rId126" Type="http://schemas.openxmlformats.org/officeDocument/2006/relationships/hyperlink" Target="http://waterdata.usgs.gov/ny/nwis/nwismap/?site_no=01346000&amp;agency_cd=USGS" TargetMode="External"/><Relationship Id="rId168" Type="http://schemas.openxmlformats.org/officeDocument/2006/relationships/hyperlink" Target="http://waterdata.usgs.gov/ny/nwis/nwismap/?site_no=01350180&amp;agency_cd=USGS" TargetMode="External"/><Relationship Id="rId333" Type="http://schemas.openxmlformats.org/officeDocument/2006/relationships/hyperlink" Target="http://waterdata.usgs.gov/ny/nwis/nwismap/?site_no=01373690&amp;agency_cd=USGS" TargetMode="External"/><Relationship Id="rId540" Type="http://schemas.openxmlformats.org/officeDocument/2006/relationships/hyperlink" Target="http://waterdata.usgs.gov/ny/nwis/nwismap/?site_no=01503300&amp;agency_cd=USGS" TargetMode="External"/><Relationship Id="rId778" Type="http://schemas.openxmlformats.org/officeDocument/2006/relationships/hyperlink" Target="http://waterdata.usgs.gov/ny/nwis/nwismap/?site_no=04224900&amp;agency_cd=USGS" TargetMode="External"/><Relationship Id="rId943" Type="http://schemas.openxmlformats.org/officeDocument/2006/relationships/hyperlink" Target="http://waterdata.usgs.gov/ny/nwis/nwismap/?site_no=04247055&amp;agency_cd=USGS" TargetMode="External"/><Relationship Id="rId985" Type="http://schemas.openxmlformats.org/officeDocument/2006/relationships/hyperlink" Target="http://waterdata.usgs.gov/ny/nwis/nwismap/?site_no=04257000&amp;agency_cd=USGS" TargetMode="External"/><Relationship Id="rId1019" Type="http://schemas.openxmlformats.org/officeDocument/2006/relationships/hyperlink" Target="http://waterdata.usgs.gov/ny/nwis/nwismap/?site_no=04265300&amp;agency_cd=USGS" TargetMode="External"/><Relationship Id="rId72" Type="http://schemas.openxmlformats.org/officeDocument/2006/relationships/hyperlink" Target="http://waterdata.usgs.gov/ny/nwis/nwismap/?site_no=01328758&amp;agency_cd=USGS" TargetMode="External"/><Relationship Id="rId375" Type="http://schemas.openxmlformats.org/officeDocument/2006/relationships/hyperlink" Target="http://waterdata.usgs.gov/ny/nwis/nwismap/?site_no=01376410&amp;agency_cd=USGS" TargetMode="External"/><Relationship Id="rId582" Type="http://schemas.openxmlformats.org/officeDocument/2006/relationships/hyperlink" Target="http://waterdata.usgs.gov/ny/nwis/nwismap/?site_no=01514100&amp;agency_cd=USGS" TargetMode="External"/><Relationship Id="rId638" Type="http://schemas.openxmlformats.org/officeDocument/2006/relationships/hyperlink" Target="http://waterdata.usgs.gov/ny/nwis/nwismap/?site_no=01530380&amp;agency_cd=USGS" TargetMode="External"/><Relationship Id="rId803" Type="http://schemas.openxmlformats.org/officeDocument/2006/relationships/hyperlink" Target="http://waterdata.usgs.gov/ny/nwis/nwismap/?site_no=04230470&amp;agency_cd=USGS" TargetMode="External"/><Relationship Id="rId845" Type="http://schemas.openxmlformats.org/officeDocument/2006/relationships/hyperlink" Target="http://waterdata.usgs.gov/ny/nwis/nwismap/?site_no=04233255&amp;agency_cd=USGS" TargetMode="External"/><Relationship Id="rId1030" Type="http://schemas.openxmlformats.org/officeDocument/2006/relationships/hyperlink" Target="http://waterdata.usgs.gov/ny/nwis/nwismap/?site_no=04267600&amp;agency_cd=USGS" TargetMode="External"/><Relationship Id="rId3" Type="http://schemas.openxmlformats.org/officeDocument/2006/relationships/hyperlink" Target="http://waterdata.usgs.gov/ny/nwis/nwismap/?site_no=01199477&amp;agency_cd=USGS" TargetMode="External"/><Relationship Id="rId235" Type="http://schemas.openxmlformats.org/officeDocument/2006/relationships/hyperlink" Target="http://waterdata.usgs.gov/ny/nwis/nwismap/?site_no=01361495&amp;agency_cd=USGS" TargetMode="External"/><Relationship Id="rId277" Type="http://schemas.openxmlformats.org/officeDocument/2006/relationships/hyperlink" Target="http://waterdata.usgs.gov/ny/nwis/nwismap/?site_no=01364500&amp;agency_cd=USGS" TargetMode="External"/><Relationship Id="rId400" Type="http://schemas.openxmlformats.org/officeDocument/2006/relationships/hyperlink" Target="http://waterdata.usgs.gov/ny/nwis/nwismap/?site_no=01390200&amp;agency_cd=USGS" TargetMode="External"/><Relationship Id="rId442" Type="http://schemas.openxmlformats.org/officeDocument/2006/relationships/hyperlink" Target="http://waterdata.usgs.gov/ny/nwis/nwismap/?site_no=01422410&amp;agency_cd=USGS" TargetMode="External"/><Relationship Id="rId484" Type="http://schemas.openxmlformats.org/officeDocument/2006/relationships/hyperlink" Target="http://waterdata.usgs.gov/ny/nwis/nwismap/?site_no=01434017&amp;agency_cd=USGS" TargetMode="External"/><Relationship Id="rId705" Type="http://schemas.openxmlformats.org/officeDocument/2006/relationships/hyperlink" Target="http://waterdata.usgs.gov/ny/nwis/nwismap/?site_no=04217500&amp;agency_cd=USGS" TargetMode="External"/><Relationship Id="rId887" Type="http://schemas.openxmlformats.org/officeDocument/2006/relationships/hyperlink" Target="http://waterdata.usgs.gov/ny/nwis/nwismap/?site_no=04235255&amp;agency_cd=USGS" TargetMode="External"/><Relationship Id="rId1072" Type="http://schemas.openxmlformats.org/officeDocument/2006/relationships/hyperlink" Target="http://waterdata.usgs.gov/ny/nwis/nwismap/?site_no=0427379950&amp;agency_cd=USGS" TargetMode="External"/><Relationship Id="rId137" Type="http://schemas.openxmlformats.org/officeDocument/2006/relationships/hyperlink" Target="http://waterdata.usgs.gov/ny/nwis/nwismap/?site_no=01348932&amp;agency_cd=USGS" TargetMode="External"/><Relationship Id="rId302" Type="http://schemas.openxmlformats.org/officeDocument/2006/relationships/hyperlink" Target="http://waterdata.usgs.gov/ny/nwis/nwismap/?site_no=01368724&amp;agency_cd=USGS" TargetMode="External"/><Relationship Id="rId344" Type="http://schemas.openxmlformats.org/officeDocument/2006/relationships/hyperlink" Target="http://waterdata.usgs.gov/ny/nwis/nwismap/?site_no=01374490&amp;agency_cd=USGS" TargetMode="External"/><Relationship Id="rId691" Type="http://schemas.openxmlformats.org/officeDocument/2006/relationships/hyperlink" Target="http://waterdata.usgs.gov/ny/nwis/nwismap/?site_no=04214980&amp;agency_cd=USGS" TargetMode="External"/><Relationship Id="rId747" Type="http://schemas.openxmlformats.org/officeDocument/2006/relationships/hyperlink" Target="http://waterdata.usgs.gov/ny/nwis/nwismap/?site_no=04220500&amp;agency_cd=USGS" TargetMode="External"/><Relationship Id="rId789" Type="http://schemas.openxmlformats.org/officeDocument/2006/relationships/hyperlink" Target="http://waterdata.usgs.gov/ny/nwis/nwismap/?site_no=04227500&amp;agency_cd=USGS" TargetMode="External"/><Relationship Id="rId912" Type="http://schemas.openxmlformats.org/officeDocument/2006/relationships/hyperlink" Target="http://waterdata.usgs.gov/ny/nwis/nwismap/?site_no=04240150&amp;agency_cd=USGS" TargetMode="External"/><Relationship Id="rId954" Type="http://schemas.openxmlformats.org/officeDocument/2006/relationships/hyperlink" Target="http://waterdata.usgs.gov/ny/nwis/nwismap/?site_no=04249910&amp;agency_cd=USGS" TargetMode="External"/><Relationship Id="rId996" Type="http://schemas.openxmlformats.org/officeDocument/2006/relationships/hyperlink" Target="http://waterdata.usgs.gov/ny/nwis/nwismap/?site_no=04260502&amp;agency_cd=USGS" TargetMode="External"/><Relationship Id="rId41" Type="http://schemas.openxmlformats.org/officeDocument/2006/relationships/hyperlink" Target="http://waterdata.usgs.gov/ny/nwis/nwismap/?site_no=01313000&amp;agency_cd=USGS" TargetMode="External"/><Relationship Id="rId83" Type="http://schemas.openxmlformats.org/officeDocument/2006/relationships/hyperlink" Target="http://waterdata.usgs.gov/ny/nwis/nwismap/?site_no=01331095&amp;agency_cd=USGS" TargetMode="External"/><Relationship Id="rId179" Type="http://schemas.openxmlformats.org/officeDocument/2006/relationships/hyperlink" Target="http://waterdata.usgs.gov/ny/nwis/nwismap/?site_no=01351300&amp;agency_cd=USGS" TargetMode="External"/><Relationship Id="rId386" Type="http://schemas.openxmlformats.org/officeDocument/2006/relationships/hyperlink" Target="http://waterdata.usgs.gov/ny/nwis/nwismap/?site_no=01376900&amp;agency_cd=USGS" TargetMode="External"/><Relationship Id="rId551" Type="http://schemas.openxmlformats.org/officeDocument/2006/relationships/hyperlink" Target="http://waterdata.usgs.gov/ny/nwis/nwismap/?site_no=01507000&amp;agency_cd=USGS" TargetMode="External"/><Relationship Id="rId593" Type="http://schemas.openxmlformats.org/officeDocument/2006/relationships/hyperlink" Target="http://waterdata.usgs.gov/ny/nwis/nwismap/?site_no=01522000&amp;agency_cd=USGS" TargetMode="External"/><Relationship Id="rId607" Type="http://schemas.openxmlformats.org/officeDocument/2006/relationships/hyperlink" Target="http://waterdata.usgs.gov/ny/nwis/nwismap/?site_no=01525050&amp;agency_cd=USGS" TargetMode="External"/><Relationship Id="rId649" Type="http://schemas.openxmlformats.org/officeDocument/2006/relationships/hyperlink" Target="http://waterdata.usgs.gov/ny/nwis/nwismap/?site_no=03010800&amp;agency_cd=USGS" TargetMode="External"/><Relationship Id="rId814" Type="http://schemas.openxmlformats.org/officeDocument/2006/relationships/hyperlink" Target="http://waterdata.usgs.gov/ny/nwis/nwismap/?site_no=04232047&amp;agency_cd=USGS" TargetMode="External"/><Relationship Id="rId856" Type="http://schemas.openxmlformats.org/officeDocument/2006/relationships/hyperlink" Target="http://waterdata.usgs.gov/ny/nwis/nwismap/?site_no=04233633&amp;agency_cd=USGS" TargetMode="External"/><Relationship Id="rId190" Type="http://schemas.openxmlformats.org/officeDocument/2006/relationships/hyperlink" Target="http://waterdata.usgs.gov/ny/nwis/nwismap/?site_no=01355405&amp;agency_cd=USGS" TargetMode="External"/><Relationship Id="rId204" Type="http://schemas.openxmlformats.org/officeDocument/2006/relationships/hyperlink" Target="http://waterdata.usgs.gov/ny/nwis/nwismap/?site_no=013591395&amp;agency_cd=USGS" TargetMode="External"/><Relationship Id="rId246" Type="http://schemas.openxmlformats.org/officeDocument/2006/relationships/hyperlink" Target="http://waterdata.usgs.gov/ny/nwis/nwismap/?site_no=01362050&amp;agency_cd=USGS" TargetMode="External"/><Relationship Id="rId288" Type="http://schemas.openxmlformats.org/officeDocument/2006/relationships/hyperlink" Target="http://waterdata.usgs.gov/ny/nwis/nwismap/?site_no=01366670&amp;agency_cd=USGS" TargetMode="External"/><Relationship Id="rId411" Type="http://schemas.openxmlformats.org/officeDocument/2006/relationships/hyperlink" Target="http://waterdata.usgs.gov/ny/nwis/nwismap/?site_no=01413995&amp;agency_cd=USGS" TargetMode="External"/><Relationship Id="rId453" Type="http://schemas.openxmlformats.org/officeDocument/2006/relationships/hyperlink" Target="http://waterdata.usgs.gov/ny/nwis/nwismap/?site_no=0142400103&amp;agency_cd=USGS" TargetMode="External"/><Relationship Id="rId509" Type="http://schemas.openxmlformats.org/officeDocument/2006/relationships/hyperlink" Target="http://waterdata.usgs.gov/ny/nwis/nwismap/?site_no=01437370&amp;agency_cd=USGS" TargetMode="External"/><Relationship Id="rId660" Type="http://schemas.openxmlformats.org/officeDocument/2006/relationships/hyperlink" Target="http://waterdata.usgs.gov/ny/nwis/nwismap/?site_no=03013070&amp;agency_cd=USGS" TargetMode="External"/><Relationship Id="rId898" Type="http://schemas.openxmlformats.org/officeDocument/2006/relationships/hyperlink" Target="http://waterdata.usgs.gov/ny/nwis/nwismap/?site_no=04237500&amp;agency_cd=USGS" TargetMode="External"/><Relationship Id="rId1041" Type="http://schemas.openxmlformats.org/officeDocument/2006/relationships/hyperlink" Target="http://waterdata.usgs.gov/ny/nwis/nwismap/?site_no=04268720&amp;agency_cd=USGS" TargetMode="External"/><Relationship Id="rId1083" Type="http://schemas.openxmlformats.org/officeDocument/2006/relationships/hyperlink" Target="http://waterdata.usgs.gov/ny/nwis/nwismap/?site_no=04274830&amp;agency_cd=USGS" TargetMode="External"/><Relationship Id="rId106" Type="http://schemas.openxmlformats.org/officeDocument/2006/relationships/hyperlink" Target="http://waterdata.usgs.gov/ny/nwis/nwismap/?site_no=01339980&amp;agency_cd=USGS" TargetMode="External"/><Relationship Id="rId313" Type="http://schemas.openxmlformats.org/officeDocument/2006/relationships/hyperlink" Target="http://waterdata.usgs.gov/ny/nwis/nwismap/?site_no=01371500&amp;agency_cd=USGS" TargetMode="External"/><Relationship Id="rId495" Type="http://schemas.openxmlformats.org/officeDocument/2006/relationships/hyperlink" Target="http://waterdata.usgs.gov/ny/nwis/nwismap/?site_no=01434092&amp;agency_cd=USGS" TargetMode="External"/><Relationship Id="rId716" Type="http://schemas.openxmlformats.org/officeDocument/2006/relationships/hyperlink" Target="http://waterdata.usgs.gov/ny/nwis/nwismap/?site_no=04219645&amp;agency_cd=USGS" TargetMode="External"/><Relationship Id="rId758" Type="http://schemas.openxmlformats.org/officeDocument/2006/relationships/hyperlink" Target="http://waterdata.usgs.gov/ny/nwis/nwismap/?site_no=04221710&amp;agency_cd=USGS" TargetMode="External"/><Relationship Id="rId923" Type="http://schemas.openxmlformats.org/officeDocument/2006/relationships/hyperlink" Target="http://waterdata.usgs.gov/ny/nwis/nwismap/?site_no=04240503&amp;agency_cd=USGS" TargetMode="External"/><Relationship Id="rId965" Type="http://schemas.openxmlformats.org/officeDocument/2006/relationships/hyperlink" Target="http://waterdata.usgs.gov/ny/nwis/nwismap/?site_no=04250830&amp;agency_cd=USGS" TargetMode="External"/><Relationship Id="rId10" Type="http://schemas.openxmlformats.org/officeDocument/2006/relationships/hyperlink" Target="http://waterdata.usgs.gov/ny/nwis/nwismap/?site_no=01301500&amp;agency_cd=USGS" TargetMode="External"/><Relationship Id="rId52" Type="http://schemas.openxmlformats.org/officeDocument/2006/relationships/hyperlink" Target="http://waterdata.usgs.gov/ny/nwis/nwismap/?site_no=01318000&amp;agency_cd=USGS" TargetMode="External"/><Relationship Id="rId94" Type="http://schemas.openxmlformats.org/officeDocument/2006/relationships/hyperlink" Target="http://waterdata.usgs.gov/ny/nwis/nwismap/?site_no=01335740&amp;agency_cd=USGS" TargetMode="External"/><Relationship Id="rId148" Type="http://schemas.openxmlformats.org/officeDocument/2006/relationships/hyperlink" Target="http://waterdata.usgs.gov/ny/nwis/nwismap/?site_no=01349620&amp;agency_cd=USGS" TargetMode="External"/><Relationship Id="rId355" Type="http://schemas.openxmlformats.org/officeDocument/2006/relationships/hyperlink" Target="http://waterdata.usgs.gov/ny/nwis/nwismap/?site_no=01374654&amp;agency_cd=USGS" TargetMode="External"/><Relationship Id="rId397" Type="http://schemas.openxmlformats.org/officeDocument/2006/relationships/hyperlink" Target="http://waterdata.usgs.gov/ny/nwis/nwismap/?site_no=01387415&amp;agency_cd=USGS" TargetMode="External"/><Relationship Id="rId520" Type="http://schemas.openxmlformats.org/officeDocument/2006/relationships/hyperlink" Target="http://waterdata.usgs.gov/ny/nwis/nwismap/?site_no=01497800&amp;agency_cd=USGS" TargetMode="External"/><Relationship Id="rId562" Type="http://schemas.openxmlformats.org/officeDocument/2006/relationships/hyperlink" Target="http://waterdata.usgs.gov/ny/nwis/nwismap/?site_no=01509150&amp;agency_cd=USGS" TargetMode="External"/><Relationship Id="rId618" Type="http://schemas.openxmlformats.org/officeDocument/2006/relationships/hyperlink" Target="http://waterdata.usgs.gov/ny/nwis/nwismap/?site_no=01527428&amp;agency_cd=USGS" TargetMode="External"/><Relationship Id="rId825" Type="http://schemas.openxmlformats.org/officeDocument/2006/relationships/hyperlink" Target="http://waterdata.usgs.gov/ny/nwis/nwismap/?site_no=04232087&amp;agency_cd=USGS" TargetMode="External"/><Relationship Id="rId215" Type="http://schemas.openxmlformats.org/officeDocument/2006/relationships/hyperlink" Target="http://waterdata.usgs.gov/ny/nwis/nwismap/?site_no=01359750&amp;agency_cd=USGS" TargetMode="External"/><Relationship Id="rId257" Type="http://schemas.openxmlformats.org/officeDocument/2006/relationships/hyperlink" Target="http://waterdata.usgs.gov/ny/nwis/nwismap/?site_no=0136230002&amp;agency_cd=USGS" TargetMode="External"/><Relationship Id="rId422" Type="http://schemas.openxmlformats.org/officeDocument/2006/relationships/hyperlink" Target="http://waterdata.usgs.gov/ny/nwis/nwismap/?site_no=01417500&amp;agency_cd=USGS" TargetMode="External"/><Relationship Id="rId464" Type="http://schemas.openxmlformats.org/officeDocument/2006/relationships/hyperlink" Target="http://waterdata.usgs.gov/ny/nwis/nwismap/?site_no=01427260&amp;agency_cd=USGS" TargetMode="External"/><Relationship Id="rId867" Type="http://schemas.openxmlformats.org/officeDocument/2006/relationships/hyperlink" Target="http://waterdata.usgs.gov/ny/nwis/nwismap/?site_no=042340202&amp;agency_cd=USGS" TargetMode="External"/><Relationship Id="rId1010" Type="http://schemas.openxmlformats.org/officeDocument/2006/relationships/hyperlink" Target="http://waterdata.usgs.gov/ny/nwis/nwismap/?site_no=04264331&amp;agency_cd=USGS" TargetMode="External"/><Relationship Id="rId1052" Type="http://schemas.openxmlformats.org/officeDocument/2006/relationships/hyperlink" Target="http://waterdata.usgs.gov/ny/nwis/nwismap/?site_no=04270030&amp;agency_cd=USGS" TargetMode="External"/><Relationship Id="rId1094" Type="http://schemas.openxmlformats.org/officeDocument/2006/relationships/hyperlink" Target="http://waterdata.usgs.gov/ny/nwis/nwismap/?site_no=04276500&amp;agency_cd=USGS" TargetMode="External"/><Relationship Id="rId1108" Type="http://schemas.openxmlformats.org/officeDocument/2006/relationships/hyperlink" Target="http://waterdata.usgs.gov/ny/nwis/nwismap/?site_no=01427207&amp;agency_cd=USGS" TargetMode="External"/><Relationship Id="rId299" Type="http://schemas.openxmlformats.org/officeDocument/2006/relationships/hyperlink" Target="http://waterdata.usgs.gov/ny/nwis/nwismap/?site_no=01368495&amp;agency_cd=USGS" TargetMode="External"/><Relationship Id="rId727" Type="http://schemas.openxmlformats.org/officeDocument/2006/relationships/hyperlink" Target="http://waterdata.usgs.gov/ny/nwis/nwismap/?site_no=04220150&amp;agency_cd=USGS" TargetMode="External"/><Relationship Id="rId934" Type="http://schemas.openxmlformats.org/officeDocument/2006/relationships/hyperlink" Target="http://waterdata.usgs.gov/ny/nwis/nwismap/?site_no=04244985&amp;agency_cd=USGS" TargetMode="External"/><Relationship Id="rId63" Type="http://schemas.openxmlformats.org/officeDocument/2006/relationships/hyperlink" Target="http://waterdata.usgs.gov/ny/nwis/nwismap/?site_no=01322500&amp;agency_cd=USGS" TargetMode="External"/><Relationship Id="rId159" Type="http://schemas.openxmlformats.org/officeDocument/2006/relationships/hyperlink" Target="http://waterdata.usgs.gov/ny/nwis/nwismap/?site_no=01350000&amp;agency_cd=USGS" TargetMode="External"/><Relationship Id="rId366" Type="http://schemas.openxmlformats.org/officeDocument/2006/relationships/hyperlink" Target="http://waterdata.usgs.gov/ny/nwis/nwismap/?site_no=01374986&amp;agency_cd=USGS" TargetMode="External"/><Relationship Id="rId573" Type="http://schemas.openxmlformats.org/officeDocument/2006/relationships/hyperlink" Target="http://waterdata.usgs.gov/ny/nwis/nwismap/?site_no=01513400&amp;agency_cd=USGS" TargetMode="External"/><Relationship Id="rId780" Type="http://schemas.openxmlformats.org/officeDocument/2006/relationships/hyperlink" Target="http://waterdata.usgs.gov/ny/nwis/nwismap/?site_no=04224970&amp;agency_cd=USGS" TargetMode="External"/><Relationship Id="rId226" Type="http://schemas.openxmlformats.org/officeDocument/2006/relationships/hyperlink" Target="http://waterdata.usgs.gov/ny/nwis/nwismap/?site_no=01360515&amp;agency_cd=USGS" TargetMode="External"/><Relationship Id="rId433" Type="http://schemas.openxmlformats.org/officeDocument/2006/relationships/hyperlink" Target="http://waterdata.usgs.gov/ny/nwis/nwismap/?site_no=01421610&amp;agency_cd=USGS" TargetMode="External"/><Relationship Id="rId878" Type="http://schemas.openxmlformats.org/officeDocument/2006/relationships/hyperlink" Target="http://waterdata.usgs.gov/ny/nwis/nwismap/?site_no=04234270&amp;agency_cd=USGS" TargetMode="External"/><Relationship Id="rId1063" Type="http://schemas.openxmlformats.org/officeDocument/2006/relationships/hyperlink" Target="http://waterdata.usgs.gov/ny/nwis/nwismap/?site_no=04271500&amp;agency_cd=USGS" TargetMode="External"/><Relationship Id="rId640" Type="http://schemas.openxmlformats.org/officeDocument/2006/relationships/hyperlink" Target="http://waterdata.usgs.gov/ny/nwis/nwismap/?site_no=01530770&amp;agency_cd=USGS" TargetMode="External"/><Relationship Id="rId738" Type="http://schemas.openxmlformats.org/officeDocument/2006/relationships/hyperlink" Target="http://waterdata.usgs.gov/ny/nwis/nwismap/?site_no=04220431&amp;agency_cd=USGS" TargetMode="External"/><Relationship Id="rId945" Type="http://schemas.openxmlformats.org/officeDocument/2006/relationships/hyperlink" Target="http://waterdata.usgs.gov/ny/nwis/nwismap/?site_no=04249000&amp;agency_cd=USGS" TargetMode="External"/><Relationship Id="rId74" Type="http://schemas.openxmlformats.org/officeDocument/2006/relationships/hyperlink" Target="http://waterdata.usgs.gov/ny/nwis/nwismap/?site_no=01329490&amp;agency_cd=USGS" TargetMode="External"/><Relationship Id="rId377" Type="http://schemas.openxmlformats.org/officeDocument/2006/relationships/hyperlink" Target="http://waterdata.usgs.gov/ny/nwis/nwismap/?site_no=01376430&amp;agency_cd=USGS" TargetMode="External"/><Relationship Id="rId500" Type="http://schemas.openxmlformats.org/officeDocument/2006/relationships/hyperlink" Target="http://waterdata.usgs.gov/ny/nwis/nwismap/?site_no=01435000&amp;agency_cd=USGS" TargetMode="External"/><Relationship Id="rId584" Type="http://schemas.openxmlformats.org/officeDocument/2006/relationships/hyperlink" Target="http://waterdata.usgs.gov/ny/nwis/nwismap/?site_no=01514801&amp;agency_cd=USGS" TargetMode="External"/><Relationship Id="rId805" Type="http://schemas.openxmlformats.org/officeDocument/2006/relationships/hyperlink" Target="http://waterdata.usgs.gov/ny/nwis/nwismap/?site_no=04230650&amp;agency_cd=USGS" TargetMode="External"/><Relationship Id="rId5" Type="http://schemas.openxmlformats.org/officeDocument/2006/relationships/hyperlink" Target="http://waterdata.usgs.gov/ny/nwis/nwismap/?site_no=01300000&amp;agency_cd=USGS" TargetMode="External"/><Relationship Id="rId237" Type="http://schemas.openxmlformats.org/officeDocument/2006/relationships/hyperlink" Target="http://waterdata.usgs.gov/ny/nwis/nwismap/?site_no=01361560&amp;agency_cd=USGS" TargetMode="External"/><Relationship Id="rId791" Type="http://schemas.openxmlformats.org/officeDocument/2006/relationships/hyperlink" Target="http://waterdata.usgs.gov/ny/nwis/nwismap/?site_no=04228370&amp;agency_cd=USGS" TargetMode="External"/><Relationship Id="rId889" Type="http://schemas.openxmlformats.org/officeDocument/2006/relationships/hyperlink" Target="http://waterdata.usgs.gov/ny/nwis/nwismap/?site_no=04235276&amp;agency_cd=USGS" TargetMode="External"/><Relationship Id="rId1074" Type="http://schemas.openxmlformats.org/officeDocument/2006/relationships/hyperlink" Target="http://waterdata.usgs.gov/ny/nwis/nwismap/?site_no=04273960&amp;agency_cd=USGS" TargetMode="External"/><Relationship Id="rId444" Type="http://schemas.openxmlformats.org/officeDocument/2006/relationships/hyperlink" Target="http://waterdata.usgs.gov/ny/nwis/nwismap/?site_no=01422450&amp;agency_cd=USGS" TargetMode="External"/><Relationship Id="rId651" Type="http://schemas.openxmlformats.org/officeDocument/2006/relationships/hyperlink" Target="http://waterdata.usgs.gov/ny/nwis/nwismap/?site_no=03010820&amp;agency_cd=USGS" TargetMode="External"/><Relationship Id="rId749" Type="http://schemas.openxmlformats.org/officeDocument/2006/relationships/hyperlink" Target="http://waterdata.usgs.gov/ny/nwis/nwismap/?site_no=04221500&amp;agency_cd=USGS" TargetMode="External"/><Relationship Id="rId290" Type="http://schemas.openxmlformats.org/officeDocument/2006/relationships/hyperlink" Target="http://waterdata.usgs.gov/ny/nwis/nwismap/?site_no=01366750&amp;agency_cd=USGS" TargetMode="External"/><Relationship Id="rId304" Type="http://schemas.openxmlformats.org/officeDocument/2006/relationships/hyperlink" Target="http://waterdata.usgs.gov/ny/nwis/nwismap/?site_no=01369000&amp;agency_cd=USGS" TargetMode="External"/><Relationship Id="rId388" Type="http://schemas.openxmlformats.org/officeDocument/2006/relationships/hyperlink" Target="http://waterdata.usgs.gov/ny/nwis/nwismap/?site_no=01377196&amp;agency_cd=USGS" TargetMode="External"/><Relationship Id="rId511" Type="http://schemas.openxmlformats.org/officeDocument/2006/relationships/hyperlink" Target="http://waterdata.usgs.gov/ny/nwis/nwismap/?site_no=01438100&amp;agency_cd=USGS" TargetMode="External"/><Relationship Id="rId609" Type="http://schemas.openxmlformats.org/officeDocument/2006/relationships/hyperlink" Target="http://waterdata.usgs.gov/ny/nwis/nwismap/?site_no=01525750&amp;agency_cd=USGS" TargetMode="External"/><Relationship Id="rId956" Type="http://schemas.openxmlformats.org/officeDocument/2006/relationships/hyperlink" Target="http://waterdata.usgs.gov/ny/nwis/nwismap/?site_no=04250200&amp;agency_cd=USGS" TargetMode="External"/><Relationship Id="rId85" Type="http://schemas.openxmlformats.org/officeDocument/2006/relationships/hyperlink" Target="http://waterdata.usgs.gov/ny/nwis/nwismap/?site_no=01333367&amp;agency_cd=USGS" TargetMode="External"/><Relationship Id="rId150" Type="http://schemas.openxmlformats.org/officeDocument/2006/relationships/hyperlink" Target="http://waterdata.usgs.gov/ny/nwis/nwismap/?site_no=01349705&amp;agency_cd=USGS" TargetMode="External"/><Relationship Id="rId595" Type="http://schemas.openxmlformats.org/officeDocument/2006/relationships/hyperlink" Target="http://waterdata.usgs.gov/ny/nwis/nwismap/?site_no=01522078&amp;agency_cd=USGS" TargetMode="External"/><Relationship Id="rId816" Type="http://schemas.openxmlformats.org/officeDocument/2006/relationships/hyperlink" Target="http://waterdata.usgs.gov/ny/nwis/nwismap/?site_no=04232050&amp;agency_cd=USGS" TargetMode="External"/><Relationship Id="rId1001" Type="http://schemas.openxmlformats.org/officeDocument/2006/relationships/hyperlink" Target="http://waterdata.usgs.gov/ny/nwis/nwismap/?site_no=04262000&amp;agency_cd=USGS" TargetMode="External"/><Relationship Id="rId248" Type="http://schemas.openxmlformats.org/officeDocument/2006/relationships/hyperlink" Target="http://waterdata.usgs.gov/ny/nwis/nwismap/?site_no=01362090&amp;agency_cd=USGS" TargetMode="External"/><Relationship Id="rId455" Type="http://schemas.openxmlformats.org/officeDocument/2006/relationships/hyperlink" Target="http://waterdata.usgs.gov/ny/nwis/nwismap/?site_no=01424500&amp;agency_cd=USGS" TargetMode="External"/><Relationship Id="rId662" Type="http://schemas.openxmlformats.org/officeDocument/2006/relationships/hyperlink" Target="http://waterdata.usgs.gov/ny/nwis/nwismap/?site_no=03013200&amp;agency_cd=USGS" TargetMode="External"/><Relationship Id="rId1085" Type="http://schemas.openxmlformats.org/officeDocument/2006/relationships/hyperlink" Target="http://waterdata.usgs.gov/ny/nwis/nwismap/?site_no=04275500&amp;agency_cd=USGS" TargetMode="External"/><Relationship Id="rId12" Type="http://schemas.openxmlformats.org/officeDocument/2006/relationships/hyperlink" Target="http://waterdata.usgs.gov/ny/nwis/nwismap/?site_no=01302020&amp;agency_cd=USGS" TargetMode="External"/><Relationship Id="rId108" Type="http://schemas.openxmlformats.org/officeDocument/2006/relationships/hyperlink" Target="http://waterdata.usgs.gov/ny/nwis/nwismap/?site_no=01341100&amp;agency_cd=USGS" TargetMode="External"/><Relationship Id="rId315" Type="http://schemas.openxmlformats.org/officeDocument/2006/relationships/hyperlink" Target="http://waterdata.usgs.gov/ny/nwis/nwismap/?site_no=01372003&amp;agency_cd=USGS" TargetMode="External"/><Relationship Id="rId522" Type="http://schemas.openxmlformats.org/officeDocument/2006/relationships/hyperlink" Target="http://waterdata.usgs.gov/ny/nwis/nwismap/?site_no=01498500&amp;agency_cd=USGS" TargetMode="External"/><Relationship Id="rId967" Type="http://schemas.openxmlformats.org/officeDocument/2006/relationships/hyperlink" Target="http://waterdata.usgs.gov/ny/nwis/nwismap/?site_no=04252500&amp;agency_cd=USGS" TargetMode="External"/><Relationship Id="rId96" Type="http://schemas.openxmlformats.org/officeDocument/2006/relationships/hyperlink" Target="http://waterdata.usgs.gov/ny/nwis/nwismap/?site_no=01335800&amp;agency_cd=USGS" TargetMode="External"/><Relationship Id="rId161" Type="http://schemas.openxmlformats.org/officeDocument/2006/relationships/hyperlink" Target="http://waterdata.usgs.gov/ny/nwis/nwismap/?site_no=01350032&amp;agency_cd=USGS" TargetMode="External"/><Relationship Id="rId399" Type="http://schemas.openxmlformats.org/officeDocument/2006/relationships/hyperlink" Target="http://waterdata.usgs.gov/ny/nwis/nwismap/?site_no=01387480&amp;agency_cd=USGS" TargetMode="External"/><Relationship Id="rId827" Type="http://schemas.openxmlformats.org/officeDocument/2006/relationships/hyperlink" Target="http://waterdata.usgs.gov/ny/nwis/nwismap/?site_no=04232169&amp;agency_cd=USGS" TargetMode="External"/><Relationship Id="rId1012" Type="http://schemas.openxmlformats.org/officeDocument/2006/relationships/hyperlink" Target="http://waterdata.usgs.gov/ny/nwis/nwismap/?site_no=04264400&amp;agency_cd=USGS" TargetMode="External"/><Relationship Id="rId259" Type="http://schemas.openxmlformats.org/officeDocument/2006/relationships/hyperlink" Target="http://waterdata.usgs.gov/ny/nwis/nwismap/?site_no=01362350&amp;agency_cd=USGS" TargetMode="External"/><Relationship Id="rId466" Type="http://schemas.openxmlformats.org/officeDocument/2006/relationships/hyperlink" Target="http://waterdata.usgs.gov/ny/nwis/nwismap/?site_no=01427340&amp;agency_cd=USGS" TargetMode="External"/><Relationship Id="rId673" Type="http://schemas.openxmlformats.org/officeDocument/2006/relationships/hyperlink" Target="http://waterdata.usgs.gov/ny/nwis/nwismap/?site_no=04213450&amp;agency_cd=USGS" TargetMode="External"/><Relationship Id="rId880" Type="http://schemas.openxmlformats.org/officeDocument/2006/relationships/hyperlink" Target="http://waterdata.usgs.gov/ny/nwis/nwismap/?site_no=04234363&amp;agency_cd=USGS" TargetMode="External"/><Relationship Id="rId1096" Type="http://schemas.openxmlformats.org/officeDocument/2006/relationships/hyperlink" Target="http://waterdata.usgs.gov/ny/nwis/nwismap/?site_no=04276770&amp;agency_cd=USGS" TargetMode="External"/><Relationship Id="rId23" Type="http://schemas.openxmlformats.org/officeDocument/2006/relationships/hyperlink" Target="http://waterdata.usgs.gov/ny/nwis/nwismap/?site_no=01306440&amp;agency_cd=USGS" TargetMode="External"/><Relationship Id="rId119" Type="http://schemas.openxmlformats.org/officeDocument/2006/relationships/hyperlink" Target="http://waterdata.usgs.gov/ny/nwis/nwismap/?site_no=01342750&amp;agency_cd=USGS" TargetMode="External"/><Relationship Id="rId326" Type="http://schemas.openxmlformats.org/officeDocument/2006/relationships/hyperlink" Target="http://waterdata.usgs.gov/ny/nwis/nwismap/?site_no=01372500&amp;agency_cd=USGS" TargetMode="External"/><Relationship Id="rId533" Type="http://schemas.openxmlformats.org/officeDocument/2006/relationships/hyperlink" Target="http://waterdata.usgs.gov/ny/nwis/nwismap/?site_no=01502000&amp;agency_cd=USGS" TargetMode="External"/><Relationship Id="rId978" Type="http://schemas.openxmlformats.org/officeDocument/2006/relationships/hyperlink" Target="http://waterdata.usgs.gov/ny/nwis/nwismap/?site_no=04255500&amp;agency_cd=USGS" TargetMode="External"/><Relationship Id="rId740" Type="http://schemas.openxmlformats.org/officeDocument/2006/relationships/hyperlink" Target="http://waterdata.usgs.gov/ny/nwis/nwismap/?site_no=04220455&amp;agency_cd=USGS" TargetMode="External"/><Relationship Id="rId838" Type="http://schemas.openxmlformats.org/officeDocument/2006/relationships/hyperlink" Target="http://waterdata.usgs.gov/ny/nwis/nwismap/?site_no=04232490&amp;agency_cd=USGS" TargetMode="External"/><Relationship Id="rId1023" Type="http://schemas.openxmlformats.org/officeDocument/2006/relationships/hyperlink" Target="http://waterdata.usgs.gov/ny/nwis/nwismap/?site_no=0426545295&amp;agency_cd=USGS" TargetMode="External"/><Relationship Id="rId172" Type="http://schemas.openxmlformats.org/officeDocument/2006/relationships/hyperlink" Target="http://waterdata.usgs.gov/ny/nwis/nwismap/?site_no=01350485&amp;agency_cd=USGS" TargetMode="External"/><Relationship Id="rId477" Type="http://schemas.openxmlformats.org/officeDocument/2006/relationships/hyperlink" Target="http://waterdata.usgs.gov/ny/nwis/nwismap/?site_no=01432900&amp;agency_cd=USGS" TargetMode="External"/><Relationship Id="rId600" Type="http://schemas.openxmlformats.org/officeDocument/2006/relationships/hyperlink" Target="http://waterdata.usgs.gov/ny/nwis/nwismap/?site_no=01522500&amp;agency_cd=USGS" TargetMode="External"/><Relationship Id="rId684" Type="http://schemas.openxmlformats.org/officeDocument/2006/relationships/hyperlink" Target="http://waterdata.usgs.gov/ny/nwis/nwismap/?site_no=04214200&amp;agency_cd=USGS" TargetMode="External"/><Relationship Id="rId337" Type="http://schemas.openxmlformats.org/officeDocument/2006/relationships/hyperlink" Target="http://waterdata.usgs.gov/ny/nwis/nwismap/?site_no=01374420&amp;agency_cd=USGS" TargetMode="External"/><Relationship Id="rId891" Type="http://schemas.openxmlformats.org/officeDocument/2006/relationships/hyperlink" Target="http://waterdata.usgs.gov/ny/nwis/nwismap/?site_no=04235300&amp;agency_cd=USGS" TargetMode="External"/><Relationship Id="rId905" Type="http://schemas.openxmlformats.org/officeDocument/2006/relationships/hyperlink" Target="http://waterdata.usgs.gov/ny/nwis/nwismap/?site_no=04240010&amp;agency_cd=USGS" TargetMode="External"/><Relationship Id="rId989" Type="http://schemas.openxmlformats.org/officeDocument/2006/relationships/hyperlink" Target="http://waterdata.usgs.gov/ny/nwis/nwismap/?site_no=04258010&amp;agency_cd=USGS" TargetMode="External"/><Relationship Id="rId34" Type="http://schemas.openxmlformats.org/officeDocument/2006/relationships/hyperlink" Target="http://waterdata.usgs.gov/ny/nwis/nwismap/?site_no=01310500&amp;agency_cd=USGS" TargetMode="External"/><Relationship Id="rId544" Type="http://schemas.openxmlformats.org/officeDocument/2006/relationships/hyperlink" Target="http://waterdata.usgs.gov/ny/nwis/nwismap/?site_no=01503980&amp;agency_cd=USGS" TargetMode="External"/><Relationship Id="rId751" Type="http://schemas.openxmlformats.org/officeDocument/2006/relationships/hyperlink" Target="http://waterdata.usgs.gov/ny/nwis/nwismap/?site_no=04221518&amp;agency_cd=USGS" TargetMode="External"/><Relationship Id="rId849" Type="http://schemas.openxmlformats.org/officeDocument/2006/relationships/hyperlink" Target="http://waterdata.usgs.gov/ny/nwis/nwismap/?site_no=04233300&amp;agency_cd=USGS" TargetMode="External"/><Relationship Id="rId183" Type="http://schemas.openxmlformats.org/officeDocument/2006/relationships/hyperlink" Target="http://waterdata.usgs.gov/ny/nwis/nwismap/?site_no=01352000&amp;agency_cd=USGS" TargetMode="External"/><Relationship Id="rId390" Type="http://schemas.openxmlformats.org/officeDocument/2006/relationships/hyperlink" Target="http://waterdata.usgs.gov/ny/nwis/nwismap/?site_no=01377260&amp;agency_cd=USGS" TargetMode="External"/><Relationship Id="rId404" Type="http://schemas.openxmlformats.org/officeDocument/2006/relationships/hyperlink" Target="http://waterdata.usgs.gov/ny/nwis/nwismap/?site_no=01413350&amp;agency_cd=USGS" TargetMode="External"/><Relationship Id="rId611" Type="http://schemas.openxmlformats.org/officeDocument/2006/relationships/hyperlink" Target="http://waterdata.usgs.gov/ny/nwis/nwismap/?site_no=01526000&amp;agency_cd=USGS" TargetMode="External"/><Relationship Id="rId1034" Type="http://schemas.openxmlformats.org/officeDocument/2006/relationships/hyperlink" Target="http://waterdata.usgs.gov/ny/nwis/nwismap/?site_no=04268200&amp;agency_cd=USGS" TargetMode="External"/><Relationship Id="rId250" Type="http://schemas.openxmlformats.org/officeDocument/2006/relationships/hyperlink" Target="http://waterdata.usgs.gov/ny/nwis/nwismap/?site_no=01362150&amp;agency_cd=USGS" TargetMode="External"/><Relationship Id="rId488" Type="http://schemas.openxmlformats.org/officeDocument/2006/relationships/hyperlink" Target="http://waterdata.usgs.gov/ny/nwis/nwismap/?site_no=01434072&amp;agency_cd=USGS" TargetMode="External"/><Relationship Id="rId695" Type="http://schemas.openxmlformats.org/officeDocument/2006/relationships/hyperlink" Target="http://waterdata.usgs.gov/ny/nwis/nwismap/?site_no=04215500&amp;agency_cd=USGS" TargetMode="External"/><Relationship Id="rId709" Type="http://schemas.openxmlformats.org/officeDocument/2006/relationships/hyperlink" Target="http://waterdata.usgs.gov/ny/nwis/nwismap/?site_no=04218190&amp;agency_cd=USGS" TargetMode="External"/><Relationship Id="rId916" Type="http://schemas.openxmlformats.org/officeDocument/2006/relationships/hyperlink" Target="http://waterdata.usgs.gov/ny/nwis/nwismap/?site_no=0424016825&amp;agency_cd=USGS" TargetMode="External"/><Relationship Id="rId1101" Type="http://schemas.openxmlformats.org/officeDocument/2006/relationships/hyperlink" Target="http://waterdata.usgs.gov/ny/nwis/nwismap/?site_no=04279000&amp;agency_cd=USGS" TargetMode="External"/><Relationship Id="rId45" Type="http://schemas.openxmlformats.org/officeDocument/2006/relationships/hyperlink" Target="http://waterdata.usgs.gov/ny/nwis/nwismap/?site_no=01315081&amp;agency_cd=USGS" TargetMode="External"/><Relationship Id="rId110" Type="http://schemas.openxmlformats.org/officeDocument/2006/relationships/hyperlink" Target="http://waterdata.usgs.gov/ny/nwis/nwismap/?site_no=01341500&amp;agency_cd=USGS" TargetMode="External"/><Relationship Id="rId348" Type="http://schemas.openxmlformats.org/officeDocument/2006/relationships/hyperlink" Target="http://waterdata.usgs.gov/ny/nwis/nwismap/?site_no=01374505&amp;agency_cd=USGS" TargetMode="External"/><Relationship Id="rId555" Type="http://schemas.openxmlformats.org/officeDocument/2006/relationships/hyperlink" Target="http://waterdata.usgs.gov/ny/nwis/nwismap/?site_no=01508000&amp;agency_cd=USGS" TargetMode="External"/><Relationship Id="rId762" Type="http://schemas.openxmlformats.org/officeDocument/2006/relationships/hyperlink" Target="http://waterdata.usgs.gov/ny/nwis/nwismap/?site_no=04221820&amp;agency_cd=USGS" TargetMode="External"/><Relationship Id="rId194" Type="http://schemas.openxmlformats.org/officeDocument/2006/relationships/hyperlink" Target="http://waterdata.usgs.gov/ny/nwis/nwismap/?site_no=01356190&amp;agency_cd=USGS" TargetMode="External"/><Relationship Id="rId208" Type="http://schemas.openxmlformats.org/officeDocument/2006/relationships/hyperlink" Target="http://waterdata.usgs.gov/ny/nwis/nwismap/?site_no=01359513&amp;agency_cd=USGS" TargetMode="External"/><Relationship Id="rId415" Type="http://schemas.openxmlformats.org/officeDocument/2006/relationships/hyperlink" Target="http://waterdata.usgs.gov/ny/nwis/nwismap/?site_no=01415500&amp;agency_cd=USGS" TargetMode="External"/><Relationship Id="rId622" Type="http://schemas.openxmlformats.org/officeDocument/2006/relationships/hyperlink" Target="http://waterdata.usgs.gov/ny/nwis/nwismap/?site_no=01527620&amp;agency_cd=USGS" TargetMode="External"/><Relationship Id="rId1045" Type="http://schemas.openxmlformats.org/officeDocument/2006/relationships/hyperlink" Target="http://waterdata.usgs.gov/ny/nwis/nwismap/?site_no=04269043&amp;agency_cd=USGS" TargetMode="External"/><Relationship Id="rId261" Type="http://schemas.openxmlformats.org/officeDocument/2006/relationships/hyperlink" Target="http://waterdata.usgs.gov/ny/nwis/nwismap/?site_no=01362400&amp;agency_cd=USGS" TargetMode="External"/><Relationship Id="rId499" Type="http://schemas.openxmlformats.org/officeDocument/2006/relationships/hyperlink" Target="http://waterdata.usgs.gov/ny/nwis/nwismap/?site_no=01434500&amp;agency_cd=USGS" TargetMode="External"/><Relationship Id="rId927" Type="http://schemas.openxmlformats.org/officeDocument/2006/relationships/hyperlink" Target="http://waterdata.usgs.gov/ny/nwis/nwismap/?site_no=04241200&amp;agency_cd=USGS" TargetMode="External"/><Relationship Id="rId1112" Type="http://schemas.openxmlformats.org/officeDocument/2006/relationships/printerSettings" Target="../printerSettings/printerSettings1.bin"/><Relationship Id="rId56" Type="http://schemas.openxmlformats.org/officeDocument/2006/relationships/hyperlink" Target="http://waterdata.usgs.gov/ny/nwis/nwismap/?site_no=01319500&amp;agency_cd=USGS" TargetMode="External"/><Relationship Id="rId359" Type="http://schemas.openxmlformats.org/officeDocument/2006/relationships/hyperlink" Target="http://waterdata.usgs.gov/ny/nwis/nwismap/?site_no=01374890&amp;agency_cd=USGS" TargetMode="External"/><Relationship Id="rId566" Type="http://schemas.openxmlformats.org/officeDocument/2006/relationships/hyperlink" Target="http://waterdata.usgs.gov/ny/nwis/nwismap/?site_no=01510610&amp;agency_cd=USGS" TargetMode="External"/><Relationship Id="rId773" Type="http://schemas.openxmlformats.org/officeDocument/2006/relationships/hyperlink" Target="http://waterdata.usgs.gov/ny/nwis/nwismap/?site_no=04224800&amp;agency_cd=USGS" TargetMode="External"/><Relationship Id="rId121" Type="http://schemas.openxmlformats.org/officeDocument/2006/relationships/hyperlink" Target="http://waterdata.usgs.gov/ny/nwis/nwismap/?site_no=01342800&amp;agency_cd=USGS" TargetMode="External"/><Relationship Id="rId219" Type="http://schemas.openxmlformats.org/officeDocument/2006/relationships/hyperlink" Target="http://waterdata.usgs.gov/ny/nwis/nwismap/?site_no=01359902&amp;agency_cd=USGS" TargetMode="External"/><Relationship Id="rId426" Type="http://schemas.openxmlformats.org/officeDocument/2006/relationships/hyperlink" Target="http://waterdata.usgs.gov/ny/nwis/nwismap/?site_no=01419000&amp;agency_cd=USGS" TargetMode="External"/><Relationship Id="rId633" Type="http://schemas.openxmlformats.org/officeDocument/2006/relationships/hyperlink" Target="http://waterdata.usgs.gov/ny/nwis/nwismap/?site_no=01530225&amp;agency_cd=USGS" TargetMode="External"/><Relationship Id="rId980" Type="http://schemas.openxmlformats.org/officeDocument/2006/relationships/hyperlink" Target="http://waterdata.usgs.gov/ny/nwis/nwismap/?site_no=04256002&amp;agency_cd=USGS" TargetMode="External"/><Relationship Id="rId1056" Type="http://schemas.openxmlformats.org/officeDocument/2006/relationships/hyperlink" Target="http://waterdata.usgs.gov/ny/nwis/nwismap/?site_no=04270180&amp;agency_cd=USGS" TargetMode="External"/><Relationship Id="rId840" Type="http://schemas.openxmlformats.org/officeDocument/2006/relationships/hyperlink" Target="http://waterdata.usgs.gov/ny/nwis/nwismap/?site_no=04232720&amp;agency_cd=USGS" TargetMode="External"/><Relationship Id="rId938" Type="http://schemas.openxmlformats.org/officeDocument/2006/relationships/hyperlink" Target="http://waterdata.usgs.gov/ny/nwis/nwismap/?site_no=04245250&amp;agency_cd=USGS" TargetMode="External"/><Relationship Id="rId67" Type="http://schemas.openxmlformats.org/officeDocument/2006/relationships/hyperlink" Target="http://waterdata.usgs.gov/ny/nwis/nwismap/?site_no=01325200&amp;agency_cd=USGS" TargetMode="External"/><Relationship Id="rId272" Type="http://schemas.openxmlformats.org/officeDocument/2006/relationships/hyperlink" Target="http://waterdata.usgs.gov/ny/nwis/nwismap/?site_no=01363550&amp;agency_cd=USGS" TargetMode="External"/><Relationship Id="rId577" Type="http://schemas.openxmlformats.org/officeDocument/2006/relationships/hyperlink" Target="http://waterdata.usgs.gov/ny/nwis/nwismap/?site_no=01513791&amp;agency_cd=USGS" TargetMode="External"/><Relationship Id="rId700" Type="http://schemas.openxmlformats.org/officeDocument/2006/relationships/hyperlink" Target="http://waterdata.usgs.gov/ny/nwis/nwismap/?site_no=04216400&amp;agency_cd=USGS" TargetMode="External"/><Relationship Id="rId132" Type="http://schemas.openxmlformats.org/officeDocument/2006/relationships/hyperlink" Target="http://waterdata.usgs.gov/ny/nwis/nwismap/?site_no=01347500&amp;agency_cd=USGS" TargetMode="External"/><Relationship Id="rId784" Type="http://schemas.openxmlformats.org/officeDocument/2006/relationships/hyperlink" Target="http://waterdata.usgs.gov/ny/nwis/nwismap/?site_no=04225600&amp;agency_cd=USGS" TargetMode="External"/><Relationship Id="rId991" Type="http://schemas.openxmlformats.org/officeDocument/2006/relationships/hyperlink" Target="http://waterdata.usgs.gov/ny/nwis/nwismap/?site_no=04258022&amp;agency_cd=USGS" TargetMode="External"/><Relationship Id="rId1067" Type="http://schemas.openxmlformats.org/officeDocument/2006/relationships/hyperlink" Target="http://waterdata.usgs.gov/ny/nwis/nwismap/?site_no=04272725&amp;agency_cd=USGS" TargetMode="External"/><Relationship Id="rId437" Type="http://schemas.openxmlformats.org/officeDocument/2006/relationships/hyperlink" Target="http://waterdata.usgs.gov/ny/nwis/nwismap/?site_no=01421860&amp;agency_cd=USGS" TargetMode="External"/><Relationship Id="rId644" Type="http://schemas.openxmlformats.org/officeDocument/2006/relationships/hyperlink" Target="http://waterdata.usgs.gov/ny/nwis/nwismap/?site_no=03010718&amp;agency_cd=USGS" TargetMode="External"/><Relationship Id="rId851" Type="http://schemas.openxmlformats.org/officeDocument/2006/relationships/hyperlink" Target="http://waterdata.usgs.gov/ny/nwis/nwismap/?site_no=04233314&amp;agency_cd=USGS" TargetMode="External"/><Relationship Id="rId283" Type="http://schemas.openxmlformats.org/officeDocument/2006/relationships/hyperlink" Target="http://waterdata.usgs.gov/ny/nwis/nwismap/?site_no=01365470&amp;agency_cd=USGS" TargetMode="External"/><Relationship Id="rId490" Type="http://schemas.openxmlformats.org/officeDocument/2006/relationships/hyperlink" Target="http://waterdata.usgs.gov/ny/nwis/nwismap/?site_no=01434076&amp;agency_cd=USGS" TargetMode="External"/><Relationship Id="rId504" Type="http://schemas.openxmlformats.org/officeDocument/2006/relationships/hyperlink" Target="http://waterdata.usgs.gov/ny/nwis/nwismap/?site_no=01436690&amp;agency_cd=USGS" TargetMode="External"/><Relationship Id="rId711" Type="http://schemas.openxmlformats.org/officeDocument/2006/relationships/hyperlink" Target="http://waterdata.usgs.gov/ny/nwis/nwismap/?site_no=04218450&amp;agency_cd=USGS" TargetMode="External"/><Relationship Id="rId949" Type="http://schemas.openxmlformats.org/officeDocument/2006/relationships/hyperlink" Target="http://waterdata.usgs.gov/ny/nwis/nwismap/?site_no=042490673&amp;agency_cd=USGS" TargetMode="External"/><Relationship Id="rId78" Type="http://schemas.openxmlformats.org/officeDocument/2006/relationships/hyperlink" Target="http://waterdata.usgs.gov/ny/nwis/nwismap/?site_no=01330500&amp;agency_cd=USGS" TargetMode="External"/><Relationship Id="rId143" Type="http://schemas.openxmlformats.org/officeDocument/2006/relationships/hyperlink" Target="http://waterdata.usgs.gov/ny/nwis/nwismap/?site_no=01349360&amp;agency_cd=USGS" TargetMode="External"/><Relationship Id="rId350" Type="http://schemas.openxmlformats.org/officeDocument/2006/relationships/hyperlink" Target="http://waterdata.usgs.gov/ny/nwis/nwismap/?site_no=01374559&amp;agency_cd=USGS" TargetMode="External"/><Relationship Id="rId588" Type="http://schemas.openxmlformats.org/officeDocument/2006/relationships/hyperlink" Target="http://waterdata.usgs.gov/ny/nwis/nwismap/?site_no=01520500&amp;agency_cd=USGS" TargetMode="External"/><Relationship Id="rId795" Type="http://schemas.openxmlformats.org/officeDocument/2006/relationships/hyperlink" Target="http://waterdata.usgs.gov/ny/nwis/nwismap/?site_no=04228905&amp;agency_cd=USGS" TargetMode="External"/><Relationship Id="rId809" Type="http://schemas.openxmlformats.org/officeDocument/2006/relationships/hyperlink" Target="http://waterdata.usgs.gov/ny/nwis/nwismap/?site_no=04231600&amp;agency_cd=USGS" TargetMode="External"/><Relationship Id="rId9" Type="http://schemas.openxmlformats.org/officeDocument/2006/relationships/hyperlink" Target="http://waterdata.usgs.gov/ny/nwis/nwismap/?site_no=01301000&amp;agency_cd=USGS" TargetMode="External"/><Relationship Id="rId210" Type="http://schemas.openxmlformats.org/officeDocument/2006/relationships/hyperlink" Target="http://waterdata.usgs.gov/ny/nwis/nwismap/?site_no=01359520&amp;agency_cd=USGS" TargetMode="External"/><Relationship Id="rId448" Type="http://schemas.openxmlformats.org/officeDocument/2006/relationships/hyperlink" Target="http://waterdata.usgs.gov/ny/nwis/nwismap/?site_no=01422738&amp;agency_cd=USGS" TargetMode="External"/><Relationship Id="rId655" Type="http://schemas.openxmlformats.org/officeDocument/2006/relationships/hyperlink" Target="http://waterdata.usgs.gov/ny/nwis/nwismap/?site_no=03011000&amp;agency_cd=USGS" TargetMode="External"/><Relationship Id="rId862" Type="http://schemas.openxmlformats.org/officeDocument/2006/relationships/hyperlink" Target="http://waterdata.usgs.gov/ny/nwis/nwismap/?site_no=0423368620&amp;agency_cd=USGS" TargetMode="External"/><Relationship Id="rId1078" Type="http://schemas.openxmlformats.org/officeDocument/2006/relationships/hyperlink" Target="http://waterdata.usgs.gov/ny/nwis/nwismap/?site_no=04274515&amp;agency_cd=USGS" TargetMode="External"/><Relationship Id="rId294" Type="http://schemas.openxmlformats.org/officeDocument/2006/relationships/hyperlink" Target="http://waterdata.usgs.gov/ny/nwis/nwismap/?site_no=01366895&amp;agency_cd=USGS" TargetMode="External"/><Relationship Id="rId308" Type="http://schemas.openxmlformats.org/officeDocument/2006/relationships/hyperlink" Target="http://waterdata.usgs.gov/ny/nwis/nwismap/?site_no=01370500&amp;agency_cd=USGS" TargetMode="External"/><Relationship Id="rId515" Type="http://schemas.openxmlformats.org/officeDocument/2006/relationships/hyperlink" Target="http://waterdata.usgs.gov/ny/nwis/nwismap/?site_no=01496448&amp;agency_cd=USGS" TargetMode="External"/><Relationship Id="rId722" Type="http://schemas.openxmlformats.org/officeDocument/2006/relationships/hyperlink" Target="http://waterdata.usgs.gov/ny/nwis/nwismap/?site_no=04219922&amp;agency_cd=USGS" TargetMode="External"/><Relationship Id="rId89" Type="http://schemas.openxmlformats.org/officeDocument/2006/relationships/hyperlink" Target="http://waterdata.usgs.gov/ny/nwis/nwismap/?site_no=01334500&amp;agency_cd=USGS" TargetMode="External"/><Relationship Id="rId154" Type="http://schemas.openxmlformats.org/officeDocument/2006/relationships/hyperlink" Target="http://waterdata.usgs.gov/ny/nwis/nwismap/?site_no=01349850&amp;agency_cd=USGS" TargetMode="External"/><Relationship Id="rId361" Type="http://schemas.openxmlformats.org/officeDocument/2006/relationships/hyperlink" Target="http://waterdata.usgs.gov/ny/nwis/nwismap/?site_no=01374918&amp;agency_cd=USGS" TargetMode="External"/><Relationship Id="rId599" Type="http://schemas.openxmlformats.org/officeDocument/2006/relationships/hyperlink" Target="http://waterdata.usgs.gov/ny/nwis/nwismap/?site_no=01522435&amp;agency_cd=USGS" TargetMode="External"/><Relationship Id="rId1005" Type="http://schemas.openxmlformats.org/officeDocument/2006/relationships/hyperlink" Target="http://waterdata.usgs.gov/ny/nwis/nwismap/?site_no=04263500&amp;agency_cd=USGS" TargetMode="External"/><Relationship Id="rId459" Type="http://schemas.openxmlformats.org/officeDocument/2006/relationships/hyperlink" Target="http://waterdata.usgs.gov/ny/nwis/nwismap/?site_no=01426000&amp;agency_cd=USGS" TargetMode="External"/><Relationship Id="rId666" Type="http://schemas.openxmlformats.org/officeDocument/2006/relationships/hyperlink" Target="http://waterdata.usgs.gov/ny/nwis/nwismap/?site_no=03014600&amp;agency_cd=USGS" TargetMode="External"/><Relationship Id="rId873" Type="http://schemas.openxmlformats.org/officeDocument/2006/relationships/hyperlink" Target="http://waterdata.usgs.gov/ny/nwis/nwismap/?site_no=04234061&amp;agency_cd=USGS" TargetMode="External"/><Relationship Id="rId1089" Type="http://schemas.openxmlformats.org/officeDocument/2006/relationships/hyperlink" Target="http://waterdata.usgs.gov/ny/nwis/nwismap/?site_no=04276189&amp;agency_cd=USGS" TargetMode="External"/><Relationship Id="rId16" Type="http://schemas.openxmlformats.org/officeDocument/2006/relationships/hyperlink" Target="http://waterdata.usgs.gov/ny/nwis/nwismap/?site_no=01303000&amp;agency_cd=USGS" TargetMode="External"/><Relationship Id="rId221" Type="http://schemas.openxmlformats.org/officeDocument/2006/relationships/hyperlink" Target="http://waterdata.usgs.gov/ny/nwis/nwismap/?site_no=01359918&amp;agency_cd=USGS" TargetMode="External"/><Relationship Id="rId319" Type="http://schemas.openxmlformats.org/officeDocument/2006/relationships/hyperlink" Target="http://waterdata.usgs.gov/ny/nwis/nwismap/?site_no=01372040&amp;agency_cd=USGS" TargetMode="External"/><Relationship Id="rId526" Type="http://schemas.openxmlformats.org/officeDocument/2006/relationships/hyperlink" Target="http://waterdata.usgs.gov/ny/nwis/nwismap/?site_no=01499470&amp;agency_cd=USGS" TargetMode="External"/><Relationship Id="rId733" Type="http://schemas.openxmlformats.org/officeDocument/2006/relationships/hyperlink" Target="http://waterdata.usgs.gov/ny/nwis/nwismap/?site_no=04220384&amp;agency_cd=USGS" TargetMode="External"/><Relationship Id="rId940" Type="http://schemas.openxmlformats.org/officeDocument/2006/relationships/hyperlink" Target="http://waterdata.usgs.gov/ny/nwis/nwismap/?site_no=04245840&amp;agency_cd=USGS" TargetMode="External"/><Relationship Id="rId1016" Type="http://schemas.openxmlformats.org/officeDocument/2006/relationships/hyperlink" Target="http://waterdata.usgs.gov/ny/nwis/nwismap/?site_no=04265000&amp;agency_cd=USGS" TargetMode="External"/><Relationship Id="rId165" Type="http://schemas.openxmlformats.org/officeDocument/2006/relationships/hyperlink" Target="http://waterdata.usgs.gov/ny/nwis/nwismap/?site_no=01350101&amp;agency_cd=USGS" TargetMode="External"/><Relationship Id="rId372" Type="http://schemas.openxmlformats.org/officeDocument/2006/relationships/hyperlink" Target="http://waterdata.usgs.gov/ny/nwis/nwismap/?site_no=01376275&amp;agency_cd=USGS" TargetMode="External"/><Relationship Id="rId677" Type="http://schemas.openxmlformats.org/officeDocument/2006/relationships/hyperlink" Target="http://waterdata.usgs.gov/ny/nwis/nwismap/?site_no=04214000&amp;agency_cd=USGS" TargetMode="External"/><Relationship Id="rId800" Type="http://schemas.openxmlformats.org/officeDocument/2006/relationships/hyperlink" Target="http://waterdata.usgs.gov/ny/nwis/nwismap/?site_no=04230400&amp;agency_cd=USGS" TargetMode="External"/><Relationship Id="rId232" Type="http://schemas.openxmlformats.org/officeDocument/2006/relationships/hyperlink" Target="http://waterdata.usgs.gov/ny/nwis/nwismap/?site_no=01361300&amp;agency_cd=USGS" TargetMode="External"/><Relationship Id="rId884" Type="http://schemas.openxmlformats.org/officeDocument/2006/relationships/hyperlink" Target="http://waterdata.usgs.gov/ny/nwis/nwismap/?site_no=04235000&amp;agency_cd=USGS" TargetMode="External"/><Relationship Id="rId27" Type="http://schemas.openxmlformats.org/officeDocument/2006/relationships/hyperlink" Target="http://waterdata.usgs.gov/ny/nwis/nwismap/?site_no=01307500&amp;agency_cd=USGS" TargetMode="External"/><Relationship Id="rId537" Type="http://schemas.openxmlformats.org/officeDocument/2006/relationships/hyperlink" Target="http://waterdata.usgs.gov/ny/nwis/nwismap/?site_no=01502714&amp;agency_cd=USGS" TargetMode="External"/><Relationship Id="rId744" Type="http://schemas.openxmlformats.org/officeDocument/2006/relationships/hyperlink" Target="http://waterdata.usgs.gov/ny/nwis/nwismap/?site_no=04220472&amp;agency_cd=USGS" TargetMode="External"/><Relationship Id="rId951" Type="http://schemas.openxmlformats.org/officeDocument/2006/relationships/hyperlink" Target="http://waterdata.usgs.gov/ny/nwis/nwismap/?site_no=04249100&amp;agency_cd=USGS" TargetMode="External"/><Relationship Id="rId80" Type="http://schemas.openxmlformats.org/officeDocument/2006/relationships/hyperlink" Target="http://waterdata.usgs.gov/ny/nwis/nwismap/?site_no=01330880&amp;agency_cd=USGS" TargetMode="External"/><Relationship Id="rId176" Type="http://schemas.openxmlformats.org/officeDocument/2006/relationships/hyperlink" Target="http://waterdata.usgs.gov/ny/nwis/nwismap/?site_no=01351000&amp;agency_cd=USGS" TargetMode="External"/><Relationship Id="rId383" Type="http://schemas.openxmlformats.org/officeDocument/2006/relationships/hyperlink" Target="http://waterdata.usgs.gov/ny/nwis/nwismap/?site_no=01376842&amp;agency_cd=USGS" TargetMode="External"/><Relationship Id="rId590" Type="http://schemas.openxmlformats.org/officeDocument/2006/relationships/hyperlink" Target="http://waterdata.usgs.gov/ny/nwis/nwismap/?site_no=01521500&amp;agency_cd=USGS" TargetMode="External"/><Relationship Id="rId604" Type="http://schemas.openxmlformats.org/officeDocument/2006/relationships/hyperlink" Target="http://waterdata.usgs.gov/ny/nwis/nwismap/?site_no=01524610&amp;agency_cd=USGS" TargetMode="External"/><Relationship Id="rId811" Type="http://schemas.openxmlformats.org/officeDocument/2006/relationships/hyperlink" Target="http://waterdata.usgs.gov/ny/nwis/nwismap/?site_no=04232040&amp;agency_cd=USGS" TargetMode="External"/><Relationship Id="rId1027" Type="http://schemas.openxmlformats.org/officeDocument/2006/relationships/hyperlink" Target="http://waterdata.usgs.gov/ny/nwis/nwismap/?site_no=04266000&amp;agency_cd=USGS" TargetMode="External"/><Relationship Id="rId243" Type="http://schemas.openxmlformats.org/officeDocument/2006/relationships/hyperlink" Target="http://waterdata.usgs.gov/ny/nwis/nwismap/?site_no=01362000&amp;agency_cd=USGS" TargetMode="External"/><Relationship Id="rId450" Type="http://schemas.openxmlformats.org/officeDocument/2006/relationships/hyperlink" Target="http://waterdata.usgs.gov/ny/nwis/nwismap/?site_no=01423000&amp;agency_cd=USGS" TargetMode="External"/><Relationship Id="rId688" Type="http://schemas.openxmlformats.org/officeDocument/2006/relationships/hyperlink" Target="http://waterdata.usgs.gov/ny/nwis/nwismap/?site_no=04214400&amp;agency_cd=USGS" TargetMode="External"/><Relationship Id="rId895" Type="http://schemas.openxmlformats.org/officeDocument/2006/relationships/hyperlink" Target="http://waterdata.usgs.gov/ny/nwis/nwismap/?site_no=04235820&amp;agency_cd=USGS" TargetMode="External"/><Relationship Id="rId909" Type="http://schemas.openxmlformats.org/officeDocument/2006/relationships/hyperlink" Target="http://waterdata.usgs.gov/ny/nwis/nwismap/?site_no=04240135&amp;agency_cd=USGS" TargetMode="External"/><Relationship Id="rId1080" Type="http://schemas.openxmlformats.org/officeDocument/2006/relationships/hyperlink" Target="http://waterdata.usgs.gov/ny/nwis/nwismap/?site_no=04274800&amp;agency_cd=USGS" TargetMode="External"/><Relationship Id="rId38" Type="http://schemas.openxmlformats.org/officeDocument/2006/relationships/hyperlink" Target="http://waterdata.usgs.gov/ny/nwis/nwismap/?site_no=01311900&amp;agency_cd=USGS" TargetMode="External"/><Relationship Id="rId103" Type="http://schemas.openxmlformats.org/officeDocument/2006/relationships/hyperlink" Target="http://waterdata.usgs.gov/ny/nwis/nwismap/?site_no=01338500&amp;agency_cd=USGS" TargetMode="External"/><Relationship Id="rId310" Type="http://schemas.openxmlformats.org/officeDocument/2006/relationships/hyperlink" Target="http://waterdata.usgs.gov/ny/nwis/nwismap/?site_no=01370836&amp;agency_cd=USGS" TargetMode="External"/><Relationship Id="rId548" Type="http://schemas.openxmlformats.org/officeDocument/2006/relationships/hyperlink" Target="http://waterdata.usgs.gov/ny/nwis/nwismap/?site_no=01505031&amp;agency_cd=USGS" TargetMode="External"/><Relationship Id="rId755" Type="http://schemas.openxmlformats.org/officeDocument/2006/relationships/hyperlink" Target="http://waterdata.usgs.gov/ny/nwis/nwismap/?site_no=04221600&amp;agency_cd=USGS" TargetMode="External"/><Relationship Id="rId962" Type="http://schemas.openxmlformats.org/officeDocument/2006/relationships/hyperlink" Target="http://waterdata.usgs.gov/ny/nwis/nwismap/?site_no=04250740&amp;agency_cd=USGS" TargetMode="External"/><Relationship Id="rId91" Type="http://schemas.openxmlformats.org/officeDocument/2006/relationships/hyperlink" Target="http://waterdata.usgs.gov/ny/nwis/nwismap/?site_no=01334770&amp;agency_cd=USGS" TargetMode="External"/><Relationship Id="rId187" Type="http://schemas.openxmlformats.org/officeDocument/2006/relationships/hyperlink" Target="http://waterdata.usgs.gov/ny/nwis/nwismap/?site_no=01354300&amp;agency_cd=USGS" TargetMode="External"/><Relationship Id="rId394" Type="http://schemas.openxmlformats.org/officeDocument/2006/relationships/hyperlink" Target="http://waterdata.usgs.gov/ny/nwis/nwismap/?site_no=01387350&amp;agency_cd=USGS" TargetMode="External"/><Relationship Id="rId408" Type="http://schemas.openxmlformats.org/officeDocument/2006/relationships/hyperlink" Target="http://waterdata.usgs.gov/ny/nwis/nwismap/?site_no=01413495&amp;agency_cd=USGS" TargetMode="External"/><Relationship Id="rId615" Type="http://schemas.openxmlformats.org/officeDocument/2006/relationships/hyperlink" Target="http://waterdata.usgs.gov/ny/nwis/nwismap/?site_no=01526980&amp;agency_cd=USGS" TargetMode="External"/><Relationship Id="rId822" Type="http://schemas.openxmlformats.org/officeDocument/2006/relationships/hyperlink" Target="http://waterdata.usgs.gov/ny/nwis/nwismap/?site_no=04232060&amp;agency_cd=USGS" TargetMode="External"/><Relationship Id="rId1038" Type="http://schemas.openxmlformats.org/officeDocument/2006/relationships/hyperlink" Target="http://waterdata.usgs.gov/ny/nwis/nwismap/?site_no=04268600&amp;agency_cd=USGS" TargetMode="External"/><Relationship Id="rId254" Type="http://schemas.openxmlformats.org/officeDocument/2006/relationships/hyperlink" Target="http://waterdata.usgs.gov/ny/nwis/nwismap/?site_no=01362197&amp;agency_cd=USGS" TargetMode="External"/><Relationship Id="rId699" Type="http://schemas.openxmlformats.org/officeDocument/2006/relationships/hyperlink" Target="http://waterdata.usgs.gov/ny/nwis/nwismap/?site_no=04216214&amp;agency_cd=USGS" TargetMode="External"/><Relationship Id="rId1091" Type="http://schemas.openxmlformats.org/officeDocument/2006/relationships/hyperlink" Target="http://waterdata.usgs.gov/ny/nwis/nwismap/?site_no=04276200&amp;agency_cd=USGS" TargetMode="External"/><Relationship Id="rId1105" Type="http://schemas.openxmlformats.org/officeDocument/2006/relationships/hyperlink" Target="http://waterdata.usgs.gov/ny/nwis/nwismap/?site_no=04280450&amp;agency_cd=USGS" TargetMode="External"/><Relationship Id="rId49" Type="http://schemas.openxmlformats.org/officeDocument/2006/relationships/hyperlink" Target="http://waterdata.usgs.gov/ny/nwis/nwismap/?site_no=01316680&amp;agency_cd=USGS" TargetMode="External"/><Relationship Id="rId114" Type="http://schemas.openxmlformats.org/officeDocument/2006/relationships/hyperlink" Target="http://waterdata.usgs.gov/ny/nwis/nwismap/?site_no=01342683&amp;agency_cd=USGS" TargetMode="External"/><Relationship Id="rId461" Type="http://schemas.openxmlformats.org/officeDocument/2006/relationships/hyperlink" Target="http://waterdata.usgs.gov/ny/nwis/nwismap/?site_no=01427000&amp;agency_cd=USGS" TargetMode="External"/><Relationship Id="rId559" Type="http://schemas.openxmlformats.org/officeDocument/2006/relationships/hyperlink" Target="http://waterdata.usgs.gov/ny/nwis/nwismap/?site_no=01508946&amp;agency_cd=USGS" TargetMode="External"/><Relationship Id="rId766" Type="http://schemas.openxmlformats.org/officeDocument/2006/relationships/hyperlink" Target="http://waterdata.usgs.gov/ny/nwis/nwismap/?site_no=04222900&amp;agency_cd=USGS" TargetMode="External"/><Relationship Id="rId198" Type="http://schemas.openxmlformats.org/officeDocument/2006/relationships/hyperlink" Target="http://waterdata.usgs.gov/ny/nwis/nwismap/?site_no=01358250&amp;agency_cd=USGS" TargetMode="External"/><Relationship Id="rId321" Type="http://schemas.openxmlformats.org/officeDocument/2006/relationships/hyperlink" Target="http://waterdata.usgs.gov/ny/nwis/nwismap/?site_no=01372065&amp;agency_cd=USGS" TargetMode="External"/><Relationship Id="rId419" Type="http://schemas.openxmlformats.org/officeDocument/2006/relationships/hyperlink" Target="http://waterdata.usgs.gov/ny/nwis/nwismap/?site_no=01417080&amp;agency_cd=USGS" TargetMode="External"/><Relationship Id="rId626" Type="http://schemas.openxmlformats.org/officeDocument/2006/relationships/hyperlink" Target="http://waterdata.usgs.gov/ny/nwis/nwismap/?site_no=01528375&amp;agency_cd=USGS" TargetMode="External"/><Relationship Id="rId973" Type="http://schemas.openxmlformats.org/officeDocument/2006/relationships/hyperlink" Target="http://waterdata.usgs.gov/ny/nwis/nwismap/?site_no=04254905&amp;agency_cd=USGS" TargetMode="External"/><Relationship Id="rId1049" Type="http://schemas.openxmlformats.org/officeDocument/2006/relationships/hyperlink" Target="http://waterdata.usgs.gov/ny/nwis/nwismap/?site_no=04269856&amp;agency_cd=USGS" TargetMode="External"/><Relationship Id="rId833" Type="http://schemas.openxmlformats.org/officeDocument/2006/relationships/hyperlink" Target="http://waterdata.usgs.gov/ny/nwis/nwismap/?site_no=04232406&amp;agency_cd=USGS" TargetMode="External"/><Relationship Id="rId265" Type="http://schemas.openxmlformats.org/officeDocument/2006/relationships/hyperlink" Target="http://waterdata.usgs.gov/ny/nwis/nwismap/?site_no=01362497&amp;agency_cd=USGS" TargetMode="External"/><Relationship Id="rId472" Type="http://schemas.openxmlformats.org/officeDocument/2006/relationships/hyperlink" Target="http://waterdata.usgs.gov/ny/nwis/nwismap/?site_no=01428000&amp;agency_cd=USGS" TargetMode="External"/><Relationship Id="rId900" Type="http://schemas.openxmlformats.org/officeDocument/2006/relationships/hyperlink" Target="http://waterdata.usgs.gov/ny/nwis/nwismap/?site_no=04237944&amp;agency_cd=USGS" TargetMode="External"/><Relationship Id="rId125" Type="http://schemas.openxmlformats.org/officeDocument/2006/relationships/hyperlink" Target="http://waterdata.usgs.gov/ny/nwis/nwismap/?site_no=01345000&amp;agency_cd=USGS" TargetMode="External"/><Relationship Id="rId332" Type="http://schemas.openxmlformats.org/officeDocument/2006/relationships/hyperlink" Target="http://waterdata.usgs.gov/ny/nwis/nwismap/?site_no=01373600&amp;agency_cd=USGS" TargetMode="External"/><Relationship Id="rId777" Type="http://schemas.openxmlformats.org/officeDocument/2006/relationships/hyperlink" Target="http://waterdata.usgs.gov/ny/nwis/nwismap/?site_no=04224848&amp;agency_cd=USGS" TargetMode="External"/><Relationship Id="rId984" Type="http://schemas.openxmlformats.org/officeDocument/2006/relationships/hyperlink" Target="http://waterdata.usgs.gov/ny/nwis/nwismap/?site_no=04256485&amp;agency_cd=USGS" TargetMode="External"/><Relationship Id="rId637" Type="http://schemas.openxmlformats.org/officeDocument/2006/relationships/hyperlink" Target="http://waterdata.usgs.gov/ny/nwis/nwismap/?site_no=01530332&amp;agency_cd=USGS" TargetMode="External"/><Relationship Id="rId844" Type="http://schemas.openxmlformats.org/officeDocument/2006/relationships/hyperlink" Target="http://waterdata.usgs.gov/ny/nwis/nwismap/?site_no=04233250&amp;agency_cd=USGS" TargetMode="External"/><Relationship Id="rId276" Type="http://schemas.openxmlformats.org/officeDocument/2006/relationships/hyperlink" Target="http://waterdata.usgs.gov/ny/nwis/nwismap/?site_no=01364400&amp;agency_cd=USGS" TargetMode="External"/><Relationship Id="rId483" Type="http://schemas.openxmlformats.org/officeDocument/2006/relationships/hyperlink" Target="http://waterdata.usgs.gov/ny/nwis/nwismap/?site_no=01434013&amp;agency_cd=USGS" TargetMode="External"/><Relationship Id="rId690" Type="http://schemas.openxmlformats.org/officeDocument/2006/relationships/hyperlink" Target="http://waterdata.usgs.gov/ny/nwis/nwismap/?site_no=04214500&amp;agency_cd=USGS" TargetMode="External"/><Relationship Id="rId704" Type="http://schemas.openxmlformats.org/officeDocument/2006/relationships/hyperlink" Target="http://waterdata.usgs.gov/ny/nwis/nwismap/?site_no=04217000&amp;agency_cd=USGS" TargetMode="External"/><Relationship Id="rId911" Type="http://schemas.openxmlformats.org/officeDocument/2006/relationships/hyperlink" Target="http://waterdata.usgs.gov/ny/nwis/nwismap/?site_no=0424014980&amp;agency_cd=USGS" TargetMode="External"/><Relationship Id="rId40" Type="http://schemas.openxmlformats.org/officeDocument/2006/relationships/hyperlink" Target="http://waterdata.usgs.gov/ny/nwis/nwismap/?site_no=01312000&amp;agency_cd=USGS" TargetMode="External"/><Relationship Id="rId136" Type="http://schemas.openxmlformats.org/officeDocument/2006/relationships/hyperlink" Target="http://waterdata.usgs.gov/ny/nwis/nwismap/?site_no=01348930&amp;agency_cd=USGS" TargetMode="External"/><Relationship Id="rId343" Type="http://schemas.openxmlformats.org/officeDocument/2006/relationships/hyperlink" Target="http://waterdata.usgs.gov/ny/nwis/nwismap/?site_no=01374485&amp;agency_cd=USGS" TargetMode="External"/><Relationship Id="rId550" Type="http://schemas.openxmlformats.org/officeDocument/2006/relationships/hyperlink" Target="http://waterdata.usgs.gov/ny/nwis/nwismap/?site_no=01505810&amp;agency_cd=USGS" TargetMode="External"/><Relationship Id="rId788" Type="http://schemas.openxmlformats.org/officeDocument/2006/relationships/hyperlink" Target="http://waterdata.usgs.gov/ny/nwis/nwismap/?site_no=04227000&amp;agency_cd=USGS" TargetMode="External"/><Relationship Id="rId995" Type="http://schemas.openxmlformats.org/officeDocument/2006/relationships/hyperlink" Target="http://waterdata.usgs.gov/ny/nwis/nwismap/?site_no=04260500&amp;agency_cd=USGS" TargetMode="External"/><Relationship Id="rId203" Type="http://schemas.openxmlformats.org/officeDocument/2006/relationships/hyperlink" Target="http://waterdata.usgs.gov/ny/nwis/nwismap/?site_no=01359139&amp;agency_cd=USGS" TargetMode="External"/><Relationship Id="rId648" Type="http://schemas.openxmlformats.org/officeDocument/2006/relationships/hyperlink" Target="http://waterdata.usgs.gov/ny/nwis/nwismap/?site_no=03010762&amp;agency_cd=USGS" TargetMode="External"/><Relationship Id="rId855" Type="http://schemas.openxmlformats.org/officeDocument/2006/relationships/hyperlink" Target="http://waterdata.usgs.gov/ny/nwis/nwismap/?site_no=04233632&amp;agency_cd=USGS" TargetMode="External"/><Relationship Id="rId1040" Type="http://schemas.openxmlformats.org/officeDocument/2006/relationships/hyperlink" Target="http://waterdata.usgs.gov/ny/nwis/nwismap/?site_no=04268710&amp;agency_cd=USGS" TargetMode="External"/><Relationship Id="rId287" Type="http://schemas.openxmlformats.org/officeDocument/2006/relationships/hyperlink" Target="http://waterdata.usgs.gov/ny/nwis/nwismap/?site_no=01366650&amp;agency_cd=USGS" TargetMode="External"/><Relationship Id="rId410" Type="http://schemas.openxmlformats.org/officeDocument/2006/relationships/hyperlink" Target="http://waterdata.usgs.gov/ny/nwis/nwismap/?site_no=01413850&amp;agency_cd=USGS" TargetMode="External"/><Relationship Id="rId494" Type="http://schemas.openxmlformats.org/officeDocument/2006/relationships/hyperlink" Target="http://waterdata.usgs.gov/ny/nwis/nwismap/?site_no=01434087&amp;agency_cd=USGS" TargetMode="External"/><Relationship Id="rId508" Type="http://schemas.openxmlformats.org/officeDocument/2006/relationships/hyperlink" Target="http://waterdata.usgs.gov/ny/nwis/nwismap/?site_no=01437345&amp;agency_cd=USGS" TargetMode="External"/><Relationship Id="rId715" Type="http://schemas.openxmlformats.org/officeDocument/2006/relationships/hyperlink" Target="http://waterdata.usgs.gov/ny/nwis/nwismap/?site_no=04219390&amp;agency_cd=USGS" TargetMode="External"/><Relationship Id="rId922" Type="http://schemas.openxmlformats.org/officeDocument/2006/relationships/hyperlink" Target="http://waterdata.usgs.gov/ny/nwis/nwismap/?site_no=04240470&amp;agency_cd=USGS" TargetMode="External"/><Relationship Id="rId147" Type="http://schemas.openxmlformats.org/officeDocument/2006/relationships/hyperlink" Target="http://waterdata.usgs.gov/ny/nwis/nwismap/?site_no=01349541&amp;agency_cd=USGS" TargetMode="External"/><Relationship Id="rId354" Type="http://schemas.openxmlformats.org/officeDocument/2006/relationships/hyperlink" Target="http://waterdata.usgs.gov/ny/nwis/nwismap/?site_no=01374645&amp;agency_cd=USGS" TargetMode="External"/><Relationship Id="rId799" Type="http://schemas.openxmlformats.org/officeDocument/2006/relationships/hyperlink" Target="http://waterdata.usgs.gov/ny/nwis/nwismap/?site_no=04230380&amp;agency_cd=USGS" TargetMode="External"/><Relationship Id="rId51" Type="http://schemas.openxmlformats.org/officeDocument/2006/relationships/hyperlink" Target="http://waterdata.usgs.gov/ny/nwis/nwismap/?site_no=01317500&amp;agency_cd=USGS" TargetMode="External"/><Relationship Id="rId561" Type="http://schemas.openxmlformats.org/officeDocument/2006/relationships/hyperlink" Target="http://waterdata.usgs.gov/ny/nwis/nwismap/?site_no=01509020&amp;agency_cd=USGS" TargetMode="External"/><Relationship Id="rId659" Type="http://schemas.openxmlformats.org/officeDocument/2006/relationships/hyperlink" Target="http://waterdata.usgs.gov/ny/nwis/nwismap/?site_no=03013000&amp;agency_cd=USGS" TargetMode="External"/><Relationship Id="rId866" Type="http://schemas.openxmlformats.org/officeDocument/2006/relationships/hyperlink" Target="http://waterdata.usgs.gov/ny/nwis/nwismap/?site_no=0423401815&amp;agency_cd=USGS" TargetMode="External"/><Relationship Id="rId214" Type="http://schemas.openxmlformats.org/officeDocument/2006/relationships/hyperlink" Target="http://waterdata.usgs.gov/ny/nwis/nwismap/?site_no=01359730&amp;agency_cd=USGS" TargetMode="External"/><Relationship Id="rId298" Type="http://schemas.openxmlformats.org/officeDocument/2006/relationships/hyperlink" Target="http://waterdata.usgs.gov/ny/nwis/nwismap/?site_no=01368100&amp;agency_cd=USGS" TargetMode="External"/><Relationship Id="rId421" Type="http://schemas.openxmlformats.org/officeDocument/2006/relationships/hyperlink" Target="http://waterdata.usgs.gov/ny/nwis/nwismap/?site_no=01417185&amp;agency_cd=USGS" TargetMode="External"/><Relationship Id="rId519" Type="http://schemas.openxmlformats.org/officeDocument/2006/relationships/hyperlink" Target="http://waterdata.usgs.gov/ny/nwis/nwismap/?site_no=01497500&amp;agency_cd=USGS" TargetMode="External"/><Relationship Id="rId1051" Type="http://schemas.openxmlformats.org/officeDocument/2006/relationships/hyperlink" Target="http://waterdata.usgs.gov/ny/nwis/nwismap/?site_no=04270000&amp;agency_cd=USG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T2420"/>
  <sheetViews>
    <sheetView tabSelected="1" zoomScaleNormal="100" workbookViewId="0">
      <pane ySplit="11" topLeftCell="A12" activePane="bottomLeft" state="frozen"/>
      <selection pane="bottomLeft" sqref="A1:AD1"/>
    </sheetView>
  </sheetViews>
  <sheetFormatPr defaultRowHeight="15" x14ac:dyDescent="0.25"/>
  <cols>
    <col min="1" max="1" width="10.85546875" customWidth="1"/>
    <col min="2" max="2" width="26.85546875" customWidth="1"/>
    <col min="3" max="3" width="7" customWidth="1"/>
    <col min="4" max="4" width="7.28515625" customWidth="1"/>
    <col min="5" max="5" width="11.28515625" customWidth="1"/>
    <col min="6" max="6" width="10.7109375" customWidth="1"/>
    <col min="7" max="7" width="5.140625" customWidth="1"/>
    <col min="8" max="8" width="10" style="27" customWidth="1"/>
    <col min="9" max="9" width="10.42578125" customWidth="1"/>
    <col min="10" max="10" width="6.42578125" style="27" bestFit="1" customWidth="1"/>
    <col min="11" max="11" width="5.28515625" bestFit="1" customWidth="1"/>
    <col min="12" max="12" width="8.5703125" customWidth="1"/>
    <col min="13" max="13" width="8.28515625" customWidth="1"/>
    <col min="14" max="14" width="6.42578125" bestFit="1" customWidth="1"/>
    <col min="15" max="15" width="8.140625" customWidth="1"/>
    <col min="16" max="16" width="8.7109375" style="56" bestFit="1" customWidth="1"/>
    <col min="17" max="17" width="8.5703125" style="56" bestFit="1" customWidth="1"/>
    <col min="18" max="18" width="7.7109375" customWidth="1"/>
    <col min="19" max="19" width="3.28515625" style="33" customWidth="1"/>
    <col min="20" max="20" width="10.7109375" customWidth="1"/>
    <col min="21" max="30" width="8.5703125" customWidth="1"/>
    <col min="31" max="16384" width="9.140625" style="33"/>
  </cols>
  <sheetData>
    <row r="1" spans="1:30" ht="25.5" customHeight="1" x14ac:dyDescent="0.25">
      <c r="A1" s="529" t="s">
        <v>5044</v>
      </c>
      <c r="B1" s="530"/>
      <c r="C1" s="530"/>
      <c r="D1" s="530"/>
      <c r="E1" s="530"/>
      <c r="F1" s="530"/>
      <c r="G1" s="530"/>
      <c r="H1" s="530"/>
      <c r="I1" s="530"/>
      <c r="J1" s="530"/>
      <c r="K1" s="530"/>
      <c r="L1" s="530"/>
      <c r="M1" s="530"/>
      <c r="N1" s="530"/>
      <c r="O1" s="530"/>
      <c r="P1" s="530"/>
      <c r="Q1" s="530"/>
      <c r="R1" s="530"/>
      <c r="S1" s="530"/>
      <c r="T1" s="530"/>
      <c r="U1" s="530"/>
      <c r="V1" s="530"/>
      <c r="W1" s="524"/>
      <c r="X1" s="524"/>
      <c r="Y1" s="524"/>
      <c r="Z1" s="524"/>
      <c r="AA1" s="524"/>
      <c r="AB1" s="524"/>
      <c r="AC1" s="524"/>
      <c r="AD1" s="524"/>
    </row>
    <row r="2" spans="1:30" ht="14.25" customHeight="1" x14ac:dyDescent="0.25">
      <c r="A2" s="523" t="s">
        <v>5039</v>
      </c>
      <c r="B2" s="528"/>
      <c r="C2" s="528"/>
      <c r="D2" s="528"/>
      <c r="E2" s="528"/>
      <c r="F2" s="528"/>
      <c r="G2" s="528"/>
      <c r="H2" s="528"/>
      <c r="I2" s="528"/>
      <c r="J2" s="528"/>
      <c r="K2" s="528"/>
      <c r="L2" s="528"/>
      <c r="M2" s="528"/>
      <c r="N2" s="528"/>
      <c r="O2" s="528"/>
      <c r="P2" s="528"/>
      <c r="Q2" s="528"/>
      <c r="R2" s="528"/>
      <c r="S2" s="528"/>
      <c r="T2" s="528"/>
      <c r="U2" s="528"/>
      <c r="V2" s="528"/>
      <c r="W2" s="524"/>
      <c r="X2" s="524"/>
      <c r="Y2" s="524"/>
      <c r="Z2" s="524"/>
      <c r="AA2" s="524"/>
      <c r="AB2" s="524"/>
      <c r="AC2" s="524"/>
      <c r="AD2" s="524"/>
    </row>
    <row r="3" spans="1:30" ht="6" customHeight="1" thickBot="1" x14ac:dyDescent="0.3">
      <c r="A3" s="523"/>
      <c r="B3" s="524"/>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row>
    <row r="4" spans="1:30" ht="27.75" customHeight="1" thickBot="1" x14ac:dyDescent="0.3">
      <c r="A4" s="538" t="s">
        <v>5042</v>
      </c>
      <c r="B4" s="525"/>
      <c r="C4" s="525"/>
      <c r="D4" s="525"/>
      <c r="E4" s="525"/>
      <c r="F4" s="540" t="s">
        <v>4409</v>
      </c>
      <c r="G4" s="541"/>
      <c r="H4" s="541"/>
      <c r="I4" s="542"/>
      <c r="J4" s="525"/>
      <c r="K4" s="524"/>
      <c r="L4" s="524"/>
      <c r="M4" s="524"/>
      <c r="N4" s="524"/>
      <c r="O4" s="524"/>
      <c r="P4" s="524"/>
      <c r="Q4" s="524"/>
      <c r="R4" s="524"/>
      <c r="S4" s="524"/>
      <c r="T4" s="524"/>
      <c r="U4" s="524"/>
      <c r="V4" s="524"/>
      <c r="W4" s="524"/>
      <c r="X4" s="524"/>
      <c r="Y4" s="524"/>
      <c r="Z4" s="524"/>
      <c r="AA4" s="524"/>
      <c r="AB4" s="524"/>
      <c r="AC4" s="524"/>
      <c r="AD4" s="524"/>
    </row>
    <row r="5" spans="1:30" ht="4.5" customHeight="1" thickBot="1" x14ac:dyDescent="0.3">
      <c r="A5" s="526"/>
      <c r="B5" s="527"/>
      <c r="C5" s="527"/>
      <c r="D5" s="527"/>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row>
    <row r="6" spans="1:30" ht="18.75" customHeight="1" thickBot="1" x14ac:dyDescent="0.3">
      <c r="A6" s="494" t="s">
        <v>4407</v>
      </c>
      <c r="B6" s="496" t="s">
        <v>4330</v>
      </c>
      <c r="C6" s="498" t="s">
        <v>1</v>
      </c>
      <c r="D6" s="498" t="s">
        <v>2</v>
      </c>
      <c r="E6" s="500" t="s">
        <v>3006</v>
      </c>
      <c r="F6" s="504" t="s">
        <v>4414</v>
      </c>
      <c r="G6" s="504"/>
      <c r="H6" s="501" t="s">
        <v>4410</v>
      </c>
      <c r="I6" s="367" t="s">
        <v>4412</v>
      </c>
      <c r="J6" s="367"/>
      <c r="K6" s="367"/>
      <c r="L6" s="367"/>
      <c r="M6" s="367"/>
      <c r="N6" s="367"/>
      <c r="O6" s="367"/>
      <c r="P6" s="367"/>
      <c r="Q6" s="367"/>
      <c r="R6" s="367"/>
      <c r="S6" s="367"/>
      <c r="T6" s="504" t="s">
        <v>5037</v>
      </c>
      <c r="U6" s="539" t="str">
        <f>IF(F4=Sheet1!A2,"Type of analysis for Rural10 Sites: "&amp;Sheet1!A2,IF(F4=Sheet1!A3,"Type of Analysis for Rural10 Sites: "&amp;Sheet1!A3,IF(F4=Sheet1!A4,"Type of Analysis for Rural10 Sites: "&amp;Sheet1!A4,NA)))</f>
        <v>Type of Analysis for Rural10 Sites: Weighted log-Pearson type III</v>
      </c>
      <c r="V6" s="539"/>
      <c r="W6" s="539"/>
      <c r="X6" s="539"/>
      <c r="Y6" s="539"/>
      <c r="Z6" s="539"/>
      <c r="AA6" s="539"/>
      <c r="AB6" s="539"/>
      <c r="AC6" s="539"/>
      <c r="AD6" s="539"/>
    </row>
    <row r="7" spans="1:30" ht="15" customHeight="1" thickBot="1" x14ac:dyDescent="0.3">
      <c r="A7" s="495"/>
      <c r="B7" s="497"/>
      <c r="C7" s="499"/>
      <c r="D7" s="499"/>
      <c r="E7" s="497"/>
      <c r="F7" s="504"/>
      <c r="G7" s="504"/>
      <c r="H7" s="502"/>
      <c r="I7" s="368"/>
      <c r="J7" s="368"/>
      <c r="K7" s="368"/>
      <c r="L7" s="368"/>
      <c r="M7" s="368"/>
      <c r="N7" s="368"/>
      <c r="O7" s="368"/>
      <c r="P7" s="368"/>
      <c r="Q7" s="368"/>
      <c r="R7" s="368"/>
      <c r="S7" s="368"/>
      <c r="T7" s="504"/>
      <c r="U7" s="478" t="s">
        <v>4411</v>
      </c>
      <c r="V7" s="478"/>
      <c r="W7" s="478"/>
      <c r="X7" s="478"/>
      <c r="Y7" s="478"/>
      <c r="Z7" s="478"/>
      <c r="AA7" s="478"/>
      <c r="AB7" s="478"/>
      <c r="AC7" s="478"/>
      <c r="AD7" s="478"/>
    </row>
    <row r="8" spans="1:30" ht="15" customHeight="1" x14ac:dyDescent="0.25">
      <c r="A8" s="495"/>
      <c r="B8" s="497"/>
      <c r="C8" s="499"/>
      <c r="D8" s="499"/>
      <c r="E8" s="497"/>
      <c r="F8" s="504"/>
      <c r="G8" s="504"/>
      <c r="H8" s="502"/>
      <c r="I8" s="510" t="s">
        <v>3</v>
      </c>
      <c r="J8" s="511" t="s">
        <v>4334</v>
      </c>
      <c r="K8" s="512"/>
      <c r="L8" s="515" t="s">
        <v>4329</v>
      </c>
      <c r="M8" s="511"/>
      <c r="N8" s="512"/>
      <c r="O8" s="363" t="s">
        <v>4413</v>
      </c>
      <c r="P8" s="364"/>
      <c r="Q8" s="364"/>
      <c r="R8" s="364"/>
      <c r="S8" s="364"/>
      <c r="T8" s="504"/>
      <c r="U8" s="233">
        <v>80</v>
      </c>
      <c r="V8" s="233">
        <v>66.7</v>
      </c>
      <c r="W8" s="233">
        <v>50</v>
      </c>
      <c r="X8" s="233">
        <v>20</v>
      </c>
      <c r="Y8" s="233">
        <v>10</v>
      </c>
      <c r="Z8" s="233">
        <v>4</v>
      </c>
      <c r="AA8" s="233">
        <v>2</v>
      </c>
      <c r="AB8" s="233">
        <v>1</v>
      </c>
      <c r="AC8" s="234">
        <v>0.5</v>
      </c>
      <c r="AD8" s="234">
        <v>0.2</v>
      </c>
    </row>
    <row r="9" spans="1:30" ht="15" customHeight="1" thickBot="1" x14ac:dyDescent="0.3">
      <c r="A9" s="495"/>
      <c r="B9" s="497"/>
      <c r="C9" s="499"/>
      <c r="D9" s="499"/>
      <c r="E9" s="497"/>
      <c r="F9" s="505"/>
      <c r="G9" s="505"/>
      <c r="H9" s="502"/>
      <c r="I9" s="506"/>
      <c r="J9" s="513"/>
      <c r="K9" s="514"/>
      <c r="L9" s="516"/>
      <c r="M9" s="513"/>
      <c r="N9" s="514"/>
      <c r="O9" s="365"/>
      <c r="P9" s="366"/>
      <c r="Q9" s="366"/>
      <c r="R9" s="366"/>
      <c r="S9" s="366"/>
      <c r="T9" s="495"/>
      <c r="U9" s="509" t="s">
        <v>5045</v>
      </c>
      <c r="V9" s="509"/>
      <c r="W9" s="509"/>
      <c r="X9" s="509"/>
      <c r="Y9" s="509"/>
      <c r="Z9" s="509"/>
      <c r="AA9" s="509"/>
      <c r="AB9" s="509"/>
      <c r="AC9" s="509"/>
      <c r="AD9" s="509"/>
    </row>
    <row r="10" spans="1:30" ht="15" customHeight="1" x14ac:dyDescent="0.25">
      <c r="A10" s="495"/>
      <c r="B10" s="497"/>
      <c r="C10" s="499"/>
      <c r="D10" s="499"/>
      <c r="E10" s="497"/>
      <c r="F10" s="506" t="s">
        <v>4</v>
      </c>
      <c r="G10" s="508" t="s">
        <v>6</v>
      </c>
      <c r="H10" s="502"/>
      <c r="I10" s="506"/>
      <c r="J10" s="536" t="s">
        <v>5</v>
      </c>
      <c r="K10" s="533" t="s">
        <v>6</v>
      </c>
      <c r="L10" s="510" t="s">
        <v>5040</v>
      </c>
      <c r="M10" s="534" t="s">
        <v>5041</v>
      </c>
      <c r="N10" s="533" t="s">
        <v>6</v>
      </c>
      <c r="O10" s="235" t="s">
        <v>7</v>
      </c>
      <c r="P10" s="236" t="s">
        <v>4370</v>
      </c>
      <c r="Q10" s="236" t="s">
        <v>4371</v>
      </c>
      <c r="R10" s="531" t="s">
        <v>8</v>
      </c>
      <c r="S10" s="361" t="s">
        <v>4369</v>
      </c>
      <c r="T10" s="495"/>
      <c r="U10" s="237">
        <f>1/U8*100</f>
        <v>1.25</v>
      </c>
      <c r="V10" s="238">
        <f t="shared" ref="V10:AD10" si="0">1/V8*100</f>
        <v>1.4992503748125936</v>
      </c>
      <c r="W10" s="237">
        <f t="shared" si="0"/>
        <v>2</v>
      </c>
      <c r="X10" s="237">
        <f t="shared" si="0"/>
        <v>5</v>
      </c>
      <c r="Y10" s="237">
        <f t="shared" si="0"/>
        <v>10</v>
      </c>
      <c r="Z10" s="237">
        <f t="shared" si="0"/>
        <v>25</v>
      </c>
      <c r="AA10" s="237">
        <f t="shared" si="0"/>
        <v>50</v>
      </c>
      <c r="AB10" s="237">
        <f t="shared" si="0"/>
        <v>100</v>
      </c>
      <c r="AC10" s="237">
        <f t="shared" si="0"/>
        <v>200</v>
      </c>
      <c r="AD10" s="237">
        <f t="shared" si="0"/>
        <v>500</v>
      </c>
    </row>
    <row r="11" spans="1:30" ht="15" customHeight="1" x14ac:dyDescent="0.25">
      <c r="A11" s="495"/>
      <c r="B11" s="495"/>
      <c r="C11" s="499"/>
      <c r="D11" s="499"/>
      <c r="E11" s="495"/>
      <c r="F11" s="507"/>
      <c r="G11" s="508"/>
      <c r="H11" s="503"/>
      <c r="I11" s="506"/>
      <c r="J11" s="537"/>
      <c r="K11" s="508"/>
      <c r="L11" s="506"/>
      <c r="M11" s="535"/>
      <c r="N11" s="508"/>
      <c r="O11" s="298" t="s">
        <v>5038</v>
      </c>
      <c r="P11" s="298"/>
      <c r="Q11" s="298"/>
      <c r="R11" s="532"/>
      <c r="S11" s="362"/>
      <c r="T11" s="495"/>
      <c r="U11" s="478" t="s">
        <v>5046</v>
      </c>
      <c r="V11" s="478"/>
      <c r="W11" s="478"/>
      <c r="X11" s="478"/>
      <c r="Y11" s="478"/>
      <c r="Z11" s="478"/>
      <c r="AA11" s="478"/>
      <c r="AB11" s="478"/>
      <c r="AC11" s="478"/>
      <c r="AD11" s="478"/>
    </row>
    <row r="12" spans="1:30" ht="25.5" customHeight="1" thickBot="1" x14ac:dyDescent="0.3">
      <c r="A12" s="310" t="s">
        <v>9</v>
      </c>
      <c r="B12" s="311"/>
      <c r="C12" s="311"/>
      <c r="D12" s="311"/>
      <c r="E12" s="311"/>
      <c r="F12" s="311"/>
      <c r="G12" s="311"/>
      <c r="H12" s="311"/>
      <c r="I12" s="311"/>
      <c r="J12" s="311"/>
      <c r="K12" s="311"/>
      <c r="L12" s="311"/>
      <c r="M12" s="311"/>
      <c r="N12" s="311"/>
      <c r="O12" s="311"/>
      <c r="P12" s="311"/>
      <c r="Q12" s="311"/>
      <c r="R12" s="311"/>
      <c r="S12" s="311"/>
      <c r="T12" s="311"/>
      <c r="U12" s="311"/>
      <c r="V12" s="311"/>
      <c r="W12" s="311"/>
      <c r="X12" s="311"/>
      <c r="Y12" s="311"/>
      <c r="Z12" s="311"/>
      <c r="AA12" s="311"/>
      <c r="AB12" s="311"/>
      <c r="AC12" s="311"/>
      <c r="AD12" s="311"/>
    </row>
    <row r="13" spans="1:30" s="27" customFormat="1" ht="25.5" customHeight="1" thickTop="1" x14ac:dyDescent="0.25">
      <c r="A13" s="303" t="s">
        <v>10</v>
      </c>
      <c r="B13" s="330" t="s">
        <v>11</v>
      </c>
      <c r="C13" s="303">
        <v>414651</v>
      </c>
      <c r="D13" s="303">
        <v>733319</v>
      </c>
      <c r="E13" s="307" t="s">
        <v>3043</v>
      </c>
      <c r="F13" s="331" t="s">
        <v>4416</v>
      </c>
      <c r="G13" s="319" t="s">
        <v>286</v>
      </c>
      <c r="H13" s="430">
        <v>81</v>
      </c>
      <c r="I13" s="264">
        <v>30831</v>
      </c>
      <c r="J13" s="107">
        <v>10.5</v>
      </c>
      <c r="K13" s="108" t="s">
        <v>4405</v>
      </c>
      <c r="L13" s="109">
        <v>3400</v>
      </c>
      <c r="M13" s="110">
        <v>42</v>
      </c>
      <c r="N13" s="111" t="s">
        <v>14</v>
      </c>
      <c r="O13" s="69">
        <f>IF(U13&lt;&gt;"---",IF(L13&lt;W13,"&gt;50",IF(AND(L13&gt;=W13,L13&lt;=X13),(W$8-(((LOG(L13)-LOG(W13))/((LOG(X13)-LOG(W13)))*(W$8-X$8)))),IF(AND(L13&gt;=X13,L13&lt;=Y13),(X$8-(((LOG(L13)-LOG(X13))/((LOG(Y13)-LOG(X13)))*(X$8-Y$8)))),IF(AND(L13&gt;=Y13,L13&lt;=Z13),(Y$8-(((LOG(L13)-LOG(Y13))/((LOG(Z13)-LOG(Y13)))*(Y$8-Z$8)))),IF(AND(L13&gt;=Z13,L13&lt;=AA13),(Z$8-(((LOG(L13)-LOG(Z13))/((LOG(AA13)-LOG(Z13)))*(Z$8-AA$8)))),IF(AND(L13&gt;=AA13,L13&lt;=AB13),(AA$8-(((LOG(L13)-LOG(AA13))/((LOG(AB13)-LOG(AA13)))*(AA$8-AB$8)))),IF(AND(L13&gt;=AB13,L13&lt;=AC13),(AB$8-(((LOG(L13)-LOG(AB13))/((LOG(AC13)-LOG(AB13)))*(AB$8-AC$8)))),IF(AND(L13&gt;=AC13,L13&lt;=AD13),(AC$8-(((LOG(L13)-LOG(AC13))/((LOG(AD13)-LOG(AC13)))*(AC$8-AD$8)))),IF(L13&gt;AD13*1.1,"&lt;0.2",0.2))))))))),"")</f>
        <v>3.8103829101915405</v>
      </c>
      <c r="P13" s="69">
        <f>IF(O13&lt;&gt;"",VLOOKUP($A13,Sheet4!$A$2:$O$1309,14,FALSE)*100,"")</f>
        <v>1.2107549031377118</v>
      </c>
      <c r="Q13" s="69">
        <f>IF(P13&lt;&gt;"",VLOOKUP($A13,Sheet4!$A$2:$O$1309,15,FALSE)*100,"")</f>
        <v>11.247397232456713</v>
      </c>
      <c r="R13" s="64">
        <f>IF(O13="&lt;0.2","&gt;500",IF(O13="&gt;50","&lt;2",IF(ISERR(1/O13*100),"",IF(AND((1/O13*100)&gt;=2,(1/O13*100)&lt;=10),MROUND(1/O13*100,1),IF(AND((1/O13*100)&gt;=10,(1/O13*100)&lt;=50),MROUND(1/O13*100,5),IF(AND((1/O13*100)&gt;=50,(1/O13*100)&lt;=104),MROUND(1/O13*100,10),IF(AND((1/O13*100)&gt;=104,(1/O13*100)&lt;=110),"100",IF(AND((1/O13*100)&gt;=110,(1/O13*100)&lt;=180),"&gt;100, &lt;200",IF(AND((1/O13*100)&gt;=180,(1/O13*100)&lt;=220),"200",IF(AND((1/O13*100)&gt;=220,(1/O13*100)&lt;=450),"&gt;200,  &lt;500","500"))))))))))</f>
        <v>25</v>
      </c>
      <c r="S13" s="356" t="s">
        <v>4362</v>
      </c>
      <c r="T13" s="350" t="str">
        <f>IF(ISNA(VLOOKUP(A13,Sheet1!B$3:C$1266,2,FALSE)=TRUE),"NC",VLOOKUP(A13,Sheet1!B$3:C$1266,2,FALSE))</f>
        <v>Rural10</v>
      </c>
      <c r="U13" s="392">
        <f>IF(ISNA(VLOOKUP($A13,Sheet1!$B$3:$AH$1266,Sheet1!E$1+(Sheet1!$A$1-1)*10,FALSE))=TRUE,"---",IF(VLOOKUP($A13,Sheet1!$B$3:$AH$1266,Sheet1!E$1+(Sheet1!$A$1-1)*10,FALSE)="---","---", (ROUND(VLOOKUP($A13,Sheet1!$B$3:$AH$1266,Sheet1!E$1+(Sheet1!$A$1-1)*10,FALSE),IF(VLOOKUP($A13,Sheet1!$B$3:$AH$1266,Sheet1!E$1+(Sheet1!$A$1-1)*10,FALSE)&gt;99999,-3,IF(VLOOKUP($A13,Sheet1!$B$3:$AH$1266,Sheet1!E$1+(Sheet1!$A$1-1)*10,FALSE)&gt;9999,-2,IF(VLOOKUP($A13,Sheet1!$B$3:$AH$1266,Sheet1!E$1+(Sheet1!$A$1-1)*10,FALSE)&gt;999,-1,0)))))))</f>
        <v>1050</v>
      </c>
      <c r="V13" s="392">
        <f>IF(ISNA(VLOOKUP($A13,Sheet1!$B$3:$AH$1266,Sheet1!F$1+(Sheet1!$A$1-1)*10,FALSE))=TRUE,"---",IF(VLOOKUP($A13,Sheet1!$B$3:$AH$1266,Sheet1!F$1+(Sheet1!$A$1-1)*10,FALSE)="---","---", (ROUND(VLOOKUP($A13,Sheet1!$B$3:$AH$1266,Sheet1!F$1+(Sheet1!$A$1-1)*10,FALSE),IF(VLOOKUP($A13,Sheet1!$B$3:$AH$1266,Sheet1!F$1+(Sheet1!$A$1-1)*10,FALSE)&gt;99999,-3,IF(VLOOKUP($A13,Sheet1!$B$3:$AH$1266,Sheet1!F$1+(Sheet1!$A$1-1)*10,FALSE)&gt;9999,-2,IF(VLOOKUP($A13,Sheet1!$B$3:$AH$1266,Sheet1!F$1+(Sheet1!$A$1-1)*10,FALSE)&gt;999,-1,0)))))))</f>
        <v>1200</v>
      </c>
      <c r="W13" s="392">
        <f>IF(ISNA(VLOOKUP($A13,Sheet1!$B$3:$AH$1266,Sheet1!G$1+(Sheet1!$A$1-1)*10,FALSE))=TRUE,"---",IF(VLOOKUP($A13,Sheet1!$B$3:$AH$1266,Sheet1!G$1+(Sheet1!$A$1-1)*10,FALSE)="---","---", (ROUND(VLOOKUP($A13,Sheet1!$B$3:$AH$1266,Sheet1!G$1+(Sheet1!$A$1-1)*10,FALSE),IF(VLOOKUP($A13,Sheet1!$B$3:$AH$1266,Sheet1!G$1+(Sheet1!$A$1-1)*10,FALSE)&gt;99999,-3,IF(VLOOKUP($A13,Sheet1!$B$3:$AH$1266,Sheet1!G$1+(Sheet1!$A$1-1)*10,FALSE)&gt;9999,-2,IF(VLOOKUP($A13,Sheet1!$B$3:$AH$1266,Sheet1!G$1+(Sheet1!$A$1-1)*10,FALSE)&gt;999,-1,0)))))))</f>
        <v>1410</v>
      </c>
      <c r="X13" s="392">
        <f>IF(ISNA(VLOOKUP($A13,Sheet1!$B$3:$AH$1266,Sheet1!H$1+(Sheet1!$A$1-1)*10,FALSE))=TRUE,"---",IF(VLOOKUP($A13,Sheet1!$B$3:$AH$1266,Sheet1!H$1+(Sheet1!$A$1-1)*10,FALSE)="---","---", (ROUND(VLOOKUP($A13,Sheet1!$B$3:$AH$1266,Sheet1!H$1+(Sheet1!$A$1-1)*10,FALSE),IF(VLOOKUP($A13,Sheet1!$B$3:$AH$1266,Sheet1!H$1+(Sheet1!$A$1-1)*10,FALSE)&gt;99999,-3,IF(VLOOKUP($A13,Sheet1!$B$3:$AH$1266,Sheet1!H$1+(Sheet1!$A$1-1)*10,FALSE)&gt;9999,-2,IF(VLOOKUP($A13,Sheet1!$B$3:$AH$1266,Sheet1!H$1+(Sheet1!$A$1-1)*10,FALSE)&gt;999,-1,0)))))))</f>
        <v>2030</v>
      </c>
      <c r="Y13" s="392">
        <f>IF(ISNA(VLOOKUP($A13,Sheet1!$B$3:$AH$1266,Sheet1!I$1+(Sheet1!$A$1-1)*10,FALSE))=TRUE,"---",IF(VLOOKUP($A13,Sheet1!$B$3:$AH$1266,Sheet1!I$1+(Sheet1!$A$1-1)*10,FALSE)="---","---", (ROUND(VLOOKUP($A13,Sheet1!$B$3:$AH$1266,Sheet1!I$1+(Sheet1!$A$1-1)*10,FALSE),IF(VLOOKUP($A13,Sheet1!$B$3:$AH$1266,Sheet1!I$1+(Sheet1!$A$1-1)*10,FALSE)&gt;99999,-3,IF(VLOOKUP($A13,Sheet1!$B$3:$AH$1266,Sheet1!I$1+(Sheet1!$A$1-1)*10,FALSE)&gt;9999,-2,IF(VLOOKUP($A13,Sheet1!$B$3:$AH$1266,Sheet1!I$1+(Sheet1!$A$1-1)*10,FALSE)&gt;999,-1,0)))))))</f>
        <v>2550</v>
      </c>
      <c r="Z13" s="392">
        <f>IF(ISNA(VLOOKUP($A13,Sheet1!$B$3:$AH$1266,Sheet1!J$1+(Sheet1!$A$1-1)*10,FALSE))=TRUE,"---",IF(VLOOKUP($A13,Sheet1!$B$3:$AH$1266,Sheet1!J$1+(Sheet1!$A$1-1)*10,FALSE)="---","---", (ROUND(VLOOKUP($A13,Sheet1!$B$3:$AH$1266,Sheet1!J$1+(Sheet1!$A$1-1)*10,FALSE),IF(VLOOKUP($A13,Sheet1!$B$3:$AH$1266,Sheet1!J$1+(Sheet1!$A$1-1)*10,FALSE)&gt;99999,-3,IF(VLOOKUP($A13,Sheet1!$B$3:$AH$1266,Sheet1!J$1+(Sheet1!$A$1-1)*10,FALSE)&gt;9999,-2,IF(VLOOKUP($A13,Sheet1!$B$3:$AH$1266,Sheet1!J$1+(Sheet1!$A$1-1)*10,FALSE)&gt;999,-1,0)))))))</f>
        <v>3340</v>
      </c>
      <c r="AA13" s="392">
        <f>IF(ISNA(VLOOKUP($A13,Sheet1!$B$3:$AH$1266,Sheet1!K$1+(Sheet1!$A$1-1)*10,FALSE))=TRUE,"---",IF(VLOOKUP($A13,Sheet1!$B$3:$AH$1266,Sheet1!K$1+(Sheet1!$A$1-1)*10,FALSE)="---","---", (ROUND(VLOOKUP($A13,Sheet1!$B$3:$AH$1266,Sheet1!K$1+(Sheet1!$A$1-1)*10,FALSE),IF(VLOOKUP($A13,Sheet1!$B$3:$AH$1266,Sheet1!K$1+(Sheet1!$A$1-1)*10,FALSE)&gt;99999,-3,IF(VLOOKUP($A13,Sheet1!$B$3:$AH$1266,Sheet1!K$1+(Sheet1!$A$1-1)*10,FALSE)&gt;9999,-2,IF(VLOOKUP($A13,Sheet1!$B$3:$AH$1266,Sheet1!K$1+(Sheet1!$A$1-1)*10,FALSE)&gt;999,-1,0)))))))</f>
        <v>4030</v>
      </c>
      <c r="AB13" s="392">
        <f>IF(ISNA(VLOOKUP($A13,Sheet1!$B$3:$AH$1266,Sheet1!L$1+(Sheet1!$A$1-1)*10,FALSE))=TRUE,"---",IF(VLOOKUP($A13,Sheet1!$B$3:$AH$1266,Sheet1!L$1+(Sheet1!$A$1-1)*10,FALSE)="---","---", (ROUND(VLOOKUP($A13,Sheet1!$B$3:$AH$1266,Sheet1!L$1+(Sheet1!$A$1-1)*10,FALSE),IF(VLOOKUP($A13,Sheet1!$B$3:$AH$1266,Sheet1!L$1+(Sheet1!$A$1-1)*10,FALSE)&gt;99999,-3,IF(VLOOKUP($A13,Sheet1!$B$3:$AH$1266,Sheet1!L$1+(Sheet1!$A$1-1)*10,FALSE)&gt;9999,-2,IF(VLOOKUP($A13,Sheet1!$B$3:$AH$1266,Sheet1!L$1+(Sheet1!$A$1-1)*10,FALSE)&gt;999,-1,0)))))))</f>
        <v>4810</v>
      </c>
      <c r="AC13" s="392">
        <f>IF(ISNA(VLOOKUP($A13,Sheet1!$B$3:$AH$1266,Sheet1!M$1+(Sheet1!$A$1-1)*10,FALSE))=TRUE,"---",IF(VLOOKUP($A13,Sheet1!$B$3:$AH$1266,Sheet1!M$1+(Sheet1!$A$1-1)*10,FALSE)="---","---", (ROUND(VLOOKUP($A13,Sheet1!$B$3:$AH$1266,Sheet1!M$1+(Sheet1!$A$1-1)*10,FALSE),IF(VLOOKUP($A13,Sheet1!$B$3:$AH$1266,Sheet1!M$1+(Sheet1!$A$1-1)*10,FALSE)&gt;99999,-3,IF(VLOOKUP($A13,Sheet1!$B$3:$AH$1266,Sheet1!M$1+(Sheet1!$A$1-1)*10,FALSE)&gt;9999,-2,IF(VLOOKUP($A13,Sheet1!$B$3:$AH$1266,Sheet1!M$1+(Sheet1!$A$1-1)*10,FALSE)&gt;999,-1,0)))))))</f>
        <v>5700</v>
      </c>
      <c r="AD13" s="392">
        <f>IF(ISNA(VLOOKUP($A13,Sheet1!$B$3:$AH$1266,Sheet1!N$1+(Sheet1!$A$1-1)*10,FALSE))=TRUE,"---",IF(VLOOKUP($A13,Sheet1!$B$3:$AH$1266,Sheet1!N$1+(Sheet1!$A$1-1)*10,FALSE)="---","---", (ROUND(VLOOKUP($A13,Sheet1!$B$3:$AH$1266,Sheet1!N$1+(Sheet1!$A$1-1)*10,FALSE),IF(VLOOKUP($A13,Sheet1!$B$3:$AH$1266,Sheet1!N$1+(Sheet1!$A$1-1)*10,FALSE)&gt;99999,-3,IF(VLOOKUP($A13,Sheet1!$B$3:$AH$1266,Sheet1!N$1+(Sheet1!$A$1-1)*10,FALSE)&gt;9999,-2,IF(VLOOKUP($A13,Sheet1!$B$3:$AH$1266,Sheet1!N$1+(Sheet1!$A$1-1)*10,FALSE)&gt;999,-1,0)))))))</f>
        <v>7030</v>
      </c>
    </row>
    <row r="14" spans="1:30" s="27" customFormat="1" ht="25.5" customHeight="1" x14ac:dyDescent="0.25">
      <c r="A14" s="303"/>
      <c r="B14" s="331"/>
      <c r="C14" s="303"/>
      <c r="D14" s="303"/>
      <c r="E14" s="307" t="e">
        <v>#N/A</v>
      </c>
      <c r="F14" s="331"/>
      <c r="G14" s="319"/>
      <c r="H14" s="430"/>
      <c r="I14" s="263">
        <v>27020</v>
      </c>
      <c r="J14" s="113">
        <v>8.3800000000000008</v>
      </c>
      <c r="K14" s="114" t="s">
        <v>4405</v>
      </c>
      <c r="L14" s="115">
        <v>3200</v>
      </c>
      <c r="M14" s="116">
        <v>39.5</v>
      </c>
      <c r="N14" s="114" t="s">
        <v>4405</v>
      </c>
      <c r="O14" s="68" t="s">
        <v>4405</v>
      </c>
      <c r="P14" s="68" t="s">
        <v>4405</v>
      </c>
      <c r="Q14" s="68" t="s">
        <v>4405</v>
      </c>
      <c r="R14" s="74" t="s">
        <v>4405</v>
      </c>
      <c r="S14" s="443" t="e">
        <v>#N/A</v>
      </c>
      <c r="T14" s="479"/>
      <c r="U14" s="392" t="str">
        <f>IF(ISNA(VLOOKUP($A14,Sheet1!$B$3:$AH$1266,Sheet1!E$1+(Sheet1!$A$1-1)*10,FALSE))=TRUE,"---",IF(VLOOKUP($A14,Sheet1!$B$3:$AH$1266,Sheet1!E$1+(Sheet1!$A$1-1)*10,FALSE)="---","---", (ROUND(VLOOKUP($A14,Sheet1!$B$3:$AH$1266,Sheet1!E$1+(Sheet1!$A$1-1)*10,FALSE),IF(VLOOKUP($A14,Sheet1!$B$3:$AH$1266,Sheet1!E$1+(Sheet1!$A$1-1)*10,FALSE)&gt;99999,-3,IF(VLOOKUP($A14,Sheet1!$B$3:$AH$1266,Sheet1!E$1+(Sheet1!$A$1-1)*10,FALSE)&gt;9999,-2,IF(VLOOKUP($A14,Sheet1!$B$3:$AH$1266,Sheet1!E$1+(Sheet1!$A$1-1)*10,FALSE)&gt;999,-1,0)))))))</f>
        <v>---</v>
      </c>
      <c r="V14" s="392" t="str">
        <f>IF(ISNA(VLOOKUP($A14,Sheet1!$B$3:$AH$1266,Sheet1!F$1+(Sheet1!$A$1-1)*10,FALSE))=TRUE,"---",IF(VLOOKUP($A14,Sheet1!$B$3:$AH$1266,Sheet1!F$1+(Sheet1!$A$1-1)*10,FALSE)="---","---", (ROUND(VLOOKUP($A14,Sheet1!$B$3:$AH$1266,Sheet1!F$1+(Sheet1!$A$1-1)*10,FALSE),IF(VLOOKUP($A14,Sheet1!$B$3:$AH$1266,Sheet1!F$1+(Sheet1!$A$1-1)*10,FALSE)&gt;99999,-3,IF(VLOOKUP($A14,Sheet1!$B$3:$AH$1266,Sheet1!F$1+(Sheet1!$A$1-1)*10,FALSE)&gt;9999,-2,IF(VLOOKUP($A14,Sheet1!$B$3:$AH$1266,Sheet1!F$1+(Sheet1!$A$1-1)*10,FALSE)&gt;999,-1,0)))))))</f>
        <v>---</v>
      </c>
      <c r="W14" s="392" t="str">
        <f>IF(ISNA(VLOOKUP($A14,Sheet1!$B$3:$AH$1266,Sheet1!G$1+(Sheet1!$A$1-1)*10,FALSE))=TRUE,"---",IF(VLOOKUP($A14,Sheet1!$B$3:$AH$1266,Sheet1!G$1+(Sheet1!$A$1-1)*10,FALSE)="---","---", (ROUND(VLOOKUP($A14,Sheet1!$B$3:$AH$1266,Sheet1!G$1+(Sheet1!$A$1-1)*10,FALSE),IF(VLOOKUP($A14,Sheet1!$B$3:$AH$1266,Sheet1!G$1+(Sheet1!$A$1-1)*10,FALSE)&gt;99999,-3,IF(VLOOKUP($A14,Sheet1!$B$3:$AH$1266,Sheet1!G$1+(Sheet1!$A$1-1)*10,FALSE)&gt;9999,-2,IF(VLOOKUP($A14,Sheet1!$B$3:$AH$1266,Sheet1!G$1+(Sheet1!$A$1-1)*10,FALSE)&gt;999,-1,0)))))))</f>
        <v>---</v>
      </c>
      <c r="X14" s="392" t="str">
        <f>IF(ISNA(VLOOKUP($A14,Sheet1!$B$3:$AH$1266,Sheet1!H$1+(Sheet1!$A$1-1)*10,FALSE))=TRUE,"---",IF(VLOOKUP($A14,Sheet1!$B$3:$AH$1266,Sheet1!H$1+(Sheet1!$A$1-1)*10,FALSE)="---","---", (ROUND(VLOOKUP($A14,Sheet1!$B$3:$AH$1266,Sheet1!H$1+(Sheet1!$A$1-1)*10,FALSE),IF(VLOOKUP($A14,Sheet1!$B$3:$AH$1266,Sheet1!H$1+(Sheet1!$A$1-1)*10,FALSE)&gt;99999,-3,IF(VLOOKUP($A14,Sheet1!$B$3:$AH$1266,Sheet1!H$1+(Sheet1!$A$1-1)*10,FALSE)&gt;9999,-2,IF(VLOOKUP($A14,Sheet1!$B$3:$AH$1266,Sheet1!H$1+(Sheet1!$A$1-1)*10,FALSE)&gt;999,-1,0)))))))</f>
        <v>---</v>
      </c>
      <c r="Y14" s="392" t="str">
        <f>IF(ISNA(VLOOKUP($A14,Sheet1!$B$3:$AH$1266,Sheet1!I$1+(Sheet1!$A$1-1)*10,FALSE))=TRUE,"---",IF(VLOOKUP($A14,Sheet1!$B$3:$AH$1266,Sheet1!I$1+(Sheet1!$A$1-1)*10,FALSE)="---","---", (ROUND(VLOOKUP($A14,Sheet1!$B$3:$AH$1266,Sheet1!I$1+(Sheet1!$A$1-1)*10,FALSE),IF(VLOOKUP($A14,Sheet1!$B$3:$AH$1266,Sheet1!I$1+(Sheet1!$A$1-1)*10,FALSE)&gt;99999,-3,IF(VLOOKUP($A14,Sheet1!$B$3:$AH$1266,Sheet1!I$1+(Sheet1!$A$1-1)*10,FALSE)&gt;9999,-2,IF(VLOOKUP($A14,Sheet1!$B$3:$AH$1266,Sheet1!I$1+(Sheet1!$A$1-1)*10,FALSE)&gt;999,-1,0)))))))</f>
        <v>---</v>
      </c>
      <c r="Z14" s="392" t="str">
        <f>IF(ISNA(VLOOKUP($A14,Sheet1!$B$3:$AH$1266,Sheet1!J$1+(Sheet1!$A$1-1)*10,FALSE))=TRUE,"---",IF(VLOOKUP($A14,Sheet1!$B$3:$AH$1266,Sheet1!J$1+(Sheet1!$A$1-1)*10,FALSE)="---","---", (ROUND(VLOOKUP($A14,Sheet1!$B$3:$AH$1266,Sheet1!J$1+(Sheet1!$A$1-1)*10,FALSE),IF(VLOOKUP($A14,Sheet1!$B$3:$AH$1266,Sheet1!J$1+(Sheet1!$A$1-1)*10,FALSE)&gt;99999,-3,IF(VLOOKUP($A14,Sheet1!$B$3:$AH$1266,Sheet1!J$1+(Sheet1!$A$1-1)*10,FALSE)&gt;9999,-2,IF(VLOOKUP($A14,Sheet1!$B$3:$AH$1266,Sheet1!J$1+(Sheet1!$A$1-1)*10,FALSE)&gt;999,-1,0)))))))</f>
        <v>---</v>
      </c>
      <c r="AA14" s="392" t="str">
        <f>IF(ISNA(VLOOKUP($A14,Sheet1!$B$3:$AH$1266,Sheet1!K$1+(Sheet1!$A$1-1)*10,FALSE))=TRUE,"---",IF(VLOOKUP($A14,Sheet1!$B$3:$AH$1266,Sheet1!K$1+(Sheet1!$A$1-1)*10,FALSE)="---","---", (ROUND(VLOOKUP($A14,Sheet1!$B$3:$AH$1266,Sheet1!K$1+(Sheet1!$A$1-1)*10,FALSE),IF(VLOOKUP($A14,Sheet1!$B$3:$AH$1266,Sheet1!K$1+(Sheet1!$A$1-1)*10,FALSE)&gt;99999,-3,IF(VLOOKUP($A14,Sheet1!$B$3:$AH$1266,Sheet1!K$1+(Sheet1!$A$1-1)*10,FALSE)&gt;9999,-2,IF(VLOOKUP($A14,Sheet1!$B$3:$AH$1266,Sheet1!K$1+(Sheet1!$A$1-1)*10,FALSE)&gt;999,-1,0)))))))</f>
        <v>---</v>
      </c>
      <c r="AB14" s="392" t="str">
        <f>IF(ISNA(VLOOKUP($A14,Sheet1!$B$3:$AH$1266,Sheet1!L$1+(Sheet1!$A$1-1)*10,FALSE))=TRUE,"---",IF(VLOOKUP($A14,Sheet1!$B$3:$AH$1266,Sheet1!L$1+(Sheet1!$A$1-1)*10,FALSE)="---","---", (ROUND(VLOOKUP($A14,Sheet1!$B$3:$AH$1266,Sheet1!L$1+(Sheet1!$A$1-1)*10,FALSE),IF(VLOOKUP($A14,Sheet1!$B$3:$AH$1266,Sheet1!L$1+(Sheet1!$A$1-1)*10,FALSE)&gt;99999,-3,IF(VLOOKUP($A14,Sheet1!$B$3:$AH$1266,Sheet1!L$1+(Sheet1!$A$1-1)*10,FALSE)&gt;9999,-2,IF(VLOOKUP($A14,Sheet1!$B$3:$AH$1266,Sheet1!L$1+(Sheet1!$A$1-1)*10,FALSE)&gt;999,-1,0)))))))</f>
        <v>---</v>
      </c>
      <c r="AC14" s="392" t="str">
        <f>IF(ISNA(VLOOKUP($A14,Sheet1!$B$3:$AH$1266,Sheet1!M$1+(Sheet1!$A$1-1)*10,FALSE))=TRUE,"---",IF(VLOOKUP($A14,Sheet1!$B$3:$AH$1266,Sheet1!M$1+(Sheet1!$A$1-1)*10,FALSE)="---","---", (ROUND(VLOOKUP($A14,Sheet1!$B$3:$AH$1266,Sheet1!M$1+(Sheet1!$A$1-1)*10,FALSE),IF(VLOOKUP($A14,Sheet1!$B$3:$AH$1266,Sheet1!M$1+(Sheet1!$A$1-1)*10,FALSE)&gt;99999,-3,IF(VLOOKUP($A14,Sheet1!$B$3:$AH$1266,Sheet1!M$1+(Sheet1!$A$1-1)*10,FALSE)&gt;9999,-2,IF(VLOOKUP($A14,Sheet1!$B$3:$AH$1266,Sheet1!M$1+(Sheet1!$A$1-1)*10,FALSE)&gt;999,-1,0)))))))</f>
        <v>---</v>
      </c>
      <c r="AD14" s="392" t="str">
        <f>IF(ISNA(VLOOKUP($A14,Sheet1!$B$3:$AH$1266,Sheet1!N$1+(Sheet1!$A$1-1)*10,FALSE))=TRUE,"---",IF(VLOOKUP($A14,Sheet1!$B$3:$AH$1266,Sheet1!N$1+(Sheet1!$A$1-1)*10,FALSE)="---","---", (ROUND(VLOOKUP($A14,Sheet1!$B$3:$AH$1266,Sheet1!N$1+(Sheet1!$A$1-1)*10,FALSE),IF(VLOOKUP($A14,Sheet1!$B$3:$AH$1266,Sheet1!N$1+(Sheet1!$A$1-1)*10,FALSE)&gt;99999,-3,IF(VLOOKUP($A14,Sheet1!$B$3:$AH$1266,Sheet1!N$1+(Sheet1!$A$1-1)*10,FALSE)&gt;9999,-2,IF(VLOOKUP($A14,Sheet1!$B$3:$AH$1266,Sheet1!N$1+(Sheet1!$A$1-1)*10,FALSE)&gt;999,-1,0)))))))</f>
        <v>---</v>
      </c>
    </row>
    <row r="15" spans="1:30" s="27" customFormat="1" ht="25.5" customHeight="1" x14ac:dyDescent="0.25">
      <c r="A15" s="304" t="s">
        <v>15</v>
      </c>
      <c r="B15" s="393" t="s">
        <v>16</v>
      </c>
      <c r="C15" s="304">
        <v>414645</v>
      </c>
      <c r="D15" s="304">
        <v>733332</v>
      </c>
      <c r="E15" s="305" t="s">
        <v>3043</v>
      </c>
      <c r="F15" s="267" t="s">
        <v>4417</v>
      </c>
      <c r="G15" s="266" t="s">
        <v>31</v>
      </c>
      <c r="H15" s="348">
        <v>120</v>
      </c>
      <c r="I15" s="269">
        <v>30831</v>
      </c>
      <c r="J15" s="120">
        <v>10.72</v>
      </c>
      <c r="K15" s="121" t="s">
        <v>4405</v>
      </c>
      <c r="L15" s="122">
        <v>5500</v>
      </c>
      <c r="M15" s="123">
        <v>45.8</v>
      </c>
      <c r="N15" s="118" t="s">
        <v>14</v>
      </c>
      <c r="O15" s="71">
        <f>IF(U15&lt;&gt;"---",IF(L15&lt;W15,"&gt;50",IF(AND(L15&gt;=W15,L15&lt;=X15),(W$8-(((LOG(L15)-LOG(W15))/((LOG(X15)-LOG(W15)))*(W$8-X$8)))),IF(AND(L15&gt;=X15,L15&lt;=Y15),(X$8-(((LOG(L15)-LOG(X15))/((LOG(Y15)-LOG(X15)))*(X$8-Y$8)))),IF(AND(L15&gt;=Y15,L15&lt;=Z15),(Y$8-(((LOG(L15)-LOG(Y15))/((LOG(Z15)-LOG(Y15)))*(Y$8-Z$8)))),IF(AND(L15&gt;=Z15,L15&lt;=AA15),(Z$8-(((LOG(L15)-LOG(Z15))/((LOG(AA15)-LOG(Z15)))*(Z$8-AA$8)))),IF(AND(L15&gt;=AA15,L15&lt;=AB15),(AA$8-(((LOG(L15)-LOG(AA15))/((LOG(AB15)-LOG(AA15)))*(AA$8-AB$8)))),IF(AND(L15&gt;=AB15,L15&lt;=AC15),(AB$8-(((LOG(L15)-LOG(AB15))/((LOG(AC15)-LOG(AB15)))*(AB$8-AC$8)))),IF(AND(L15&gt;=AC15,L15&lt;=AD15),(AC$8-(((LOG(L15)-LOG(AC15))/((LOG(AD15)-LOG(AC15)))*(AC$8-AD$8)))),IF(L15&gt;AD15*1.1,"&lt;0.2",0.2))))))))),"")</f>
        <v>3.2518816462886715</v>
      </c>
      <c r="P15" s="71">
        <f>IF(O15&lt;&gt;"",VLOOKUP($A15,Sheet4!$A$2:$O$1309,14,FALSE)*100,"")</f>
        <v>1.1355140458131352</v>
      </c>
      <c r="Q15" s="71">
        <f>IF(P15&lt;&gt;"",VLOOKUP($A15,Sheet4!$A$2:$O$1309,15,FALSE)*100,"")</f>
        <v>10.583064950141729</v>
      </c>
      <c r="R15" s="73">
        <f t="shared" ref="R15:R75" si="1">IF(O15="&lt;0.2","&gt;500",IF(O15="&gt;50","&lt;2",IF(ISERR(1/O15*100),"",IF(AND((1/O15*100)&gt;=2,(1/O15*100)&lt;=10),MROUND(1/O15*100,1),IF(AND((1/O15*100)&gt;=10,(1/O15*100)&lt;=50),MROUND(1/O15*100,5),IF(AND((1/O15*100)&gt;=50,(1/O15*100)&lt;=104),MROUND(1/O15*100,10),IF(AND((1/O15*100)&gt;=104,(1/O15*100)&lt;=110),"100",IF(AND((1/O15*100)&gt;=110,(1/O15*100)&lt;=180),"&gt;100, &lt;200",IF(AND((1/O15*100)&gt;=180,(1/O15*100)&lt;=220),"200",IF(AND((1/O15*100)&gt;=220,(1/O15*100)&lt;=450),"&gt;200,  &lt;500","500"))))))))))</f>
        <v>30</v>
      </c>
      <c r="S15" s="357" t="s">
        <v>4362</v>
      </c>
      <c r="T15" s="357" t="str">
        <f>IF(ISNA(VLOOKUP(A15,Sheet1!B$3:C$1266,2,FALSE)=TRUE),"NC",VLOOKUP(A15,Sheet1!B$3:C$1266,2,FALSE))</f>
        <v>Rural10</v>
      </c>
      <c r="U15" s="385">
        <f>IF(ISNA(VLOOKUP($A15,Sheet1!$B$3:$AH$1266,Sheet1!E$1+(Sheet1!$A$1-1)*10,FALSE))=TRUE,"---",IF(VLOOKUP($A15,Sheet1!$B$3:$AH$1266,Sheet1!E$1+(Sheet1!$A$1-1)*10,FALSE)="---","---", (ROUND(VLOOKUP($A15,Sheet1!$B$3:$AH$1266,Sheet1!E$1+(Sheet1!$A$1-1)*10,FALSE),IF(VLOOKUP($A15,Sheet1!$B$3:$AH$1266,Sheet1!E$1+(Sheet1!$A$1-1)*10,FALSE)&gt;99999,-3,IF(VLOOKUP($A15,Sheet1!$B$3:$AH$1266,Sheet1!E$1+(Sheet1!$A$1-1)*10,FALSE)&gt;9999,-2,IF(VLOOKUP($A15,Sheet1!$B$3:$AH$1266,Sheet1!E$1+(Sheet1!$A$1-1)*10,FALSE)&gt;999,-1,0)))))))</f>
        <v>1600</v>
      </c>
      <c r="V15" s="385">
        <f>IF(ISNA(VLOOKUP($A15,Sheet1!$B$3:$AH$1266,Sheet1!F$1+(Sheet1!$A$1-1)*10,FALSE))=TRUE,"---",IF(VLOOKUP($A15,Sheet1!$B$3:$AH$1266,Sheet1!F$1+(Sheet1!$A$1-1)*10,FALSE)="---","---", (ROUND(VLOOKUP($A15,Sheet1!$B$3:$AH$1266,Sheet1!F$1+(Sheet1!$A$1-1)*10,FALSE),IF(VLOOKUP($A15,Sheet1!$B$3:$AH$1266,Sheet1!F$1+(Sheet1!$A$1-1)*10,FALSE)&gt;99999,-3,IF(VLOOKUP($A15,Sheet1!$B$3:$AH$1266,Sheet1!F$1+(Sheet1!$A$1-1)*10,FALSE)&gt;9999,-2,IF(VLOOKUP($A15,Sheet1!$B$3:$AH$1266,Sheet1!F$1+(Sheet1!$A$1-1)*10,FALSE)&gt;999,-1,0)))))))</f>
        <v>1910</v>
      </c>
      <c r="W15" s="385">
        <f>IF(ISNA(VLOOKUP($A15,Sheet1!$B$3:$AH$1266,Sheet1!G$1+(Sheet1!$A$1-1)*10,FALSE))=TRUE,"---",IF(VLOOKUP($A15,Sheet1!$B$3:$AH$1266,Sheet1!G$1+(Sheet1!$A$1-1)*10,FALSE)="---","---", (ROUND(VLOOKUP($A15,Sheet1!$B$3:$AH$1266,Sheet1!G$1+(Sheet1!$A$1-1)*10,FALSE),IF(VLOOKUP($A15,Sheet1!$B$3:$AH$1266,Sheet1!G$1+(Sheet1!$A$1-1)*10,FALSE)&gt;99999,-3,IF(VLOOKUP($A15,Sheet1!$B$3:$AH$1266,Sheet1!G$1+(Sheet1!$A$1-1)*10,FALSE)&gt;9999,-2,IF(VLOOKUP($A15,Sheet1!$B$3:$AH$1266,Sheet1!G$1+(Sheet1!$A$1-1)*10,FALSE)&gt;999,-1,0)))))))</f>
        <v>2300</v>
      </c>
      <c r="X15" s="385">
        <f>IF(ISNA(VLOOKUP($A15,Sheet1!$B$3:$AH$1266,Sheet1!H$1+(Sheet1!$A$1-1)*10,FALSE))=TRUE,"---",IF(VLOOKUP($A15,Sheet1!$B$3:$AH$1266,Sheet1!H$1+(Sheet1!$A$1-1)*10,FALSE)="---","---", (ROUND(VLOOKUP($A15,Sheet1!$B$3:$AH$1266,Sheet1!H$1+(Sheet1!$A$1-1)*10,FALSE),IF(VLOOKUP($A15,Sheet1!$B$3:$AH$1266,Sheet1!H$1+(Sheet1!$A$1-1)*10,FALSE)&gt;99999,-3,IF(VLOOKUP($A15,Sheet1!$B$3:$AH$1266,Sheet1!H$1+(Sheet1!$A$1-1)*10,FALSE)&gt;9999,-2,IF(VLOOKUP($A15,Sheet1!$B$3:$AH$1266,Sheet1!H$1+(Sheet1!$A$1-1)*10,FALSE)&gt;999,-1,0)))))))</f>
        <v>3310</v>
      </c>
      <c r="Y15" s="385">
        <f>IF(ISNA(VLOOKUP($A15,Sheet1!$B$3:$AH$1266,Sheet1!I$1+(Sheet1!$A$1-1)*10,FALSE))=TRUE,"---",IF(VLOOKUP($A15,Sheet1!$B$3:$AH$1266,Sheet1!I$1+(Sheet1!$A$1-1)*10,FALSE)="---","---", (ROUND(VLOOKUP($A15,Sheet1!$B$3:$AH$1266,Sheet1!I$1+(Sheet1!$A$1-1)*10,FALSE),IF(VLOOKUP($A15,Sheet1!$B$3:$AH$1266,Sheet1!I$1+(Sheet1!$A$1-1)*10,FALSE)&gt;99999,-3,IF(VLOOKUP($A15,Sheet1!$B$3:$AH$1266,Sheet1!I$1+(Sheet1!$A$1-1)*10,FALSE)&gt;9999,-2,IF(VLOOKUP($A15,Sheet1!$B$3:$AH$1266,Sheet1!I$1+(Sheet1!$A$1-1)*10,FALSE)&gt;999,-1,0)))))))</f>
        <v>4070</v>
      </c>
      <c r="Z15" s="385">
        <f>IF(ISNA(VLOOKUP($A15,Sheet1!$B$3:$AH$1266,Sheet1!J$1+(Sheet1!$A$1-1)*10,FALSE))=TRUE,"---",IF(VLOOKUP($A15,Sheet1!$B$3:$AH$1266,Sheet1!J$1+(Sheet1!$A$1-1)*10,FALSE)="---","---", (ROUND(VLOOKUP($A15,Sheet1!$B$3:$AH$1266,Sheet1!J$1+(Sheet1!$A$1-1)*10,FALSE),IF(VLOOKUP($A15,Sheet1!$B$3:$AH$1266,Sheet1!J$1+(Sheet1!$A$1-1)*10,FALSE)&gt;99999,-3,IF(VLOOKUP($A15,Sheet1!$B$3:$AH$1266,Sheet1!J$1+(Sheet1!$A$1-1)*10,FALSE)&gt;9999,-2,IF(VLOOKUP($A15,Sheet1!$B$3:$AH$1266,Sheet1!J$1+(Sheet1!$A$1-1)*10,FALSE)&gt;999,-1,0)))))))</f>
        <v>5170</v>
      </c>
      <c r="AA15" s="385">
        <f>IF(ISNA(VLOOKUP($A15,Sheet1!$B$3:$AH$1266,Sheet1!K$1+(Sheet1!$A$1-1)*10,FALSE))=TRUE,"---",IF(VLOOKUP($A15,Sheet1!$B$3:$AH$1266,Sheet1!K$1+(Sheet1!$A$1-1)*10,FALSE)="---","---", (ROUND(VLOOKUP($A15,Sheet1!$B$3:$AH$1266,Sheet1!K$1+(Sheet1!$A$1-1)*10,FALSE),IF(VLOOKUP($A15,Sheet1!$B$3:$AH$1266,Sheet1!K$1+(Sheet1!$A$1-1)*10,FALSE)&gt;99999,-3,IF(VLOOKUP($A15,Sheet1!$B$3:$AH$1266,Sheet1!K$1+(Sheet1!$A$1-1)*10,FALSE)&gt;9999,-2,IF(VLOOKUP($A15,Sheet1!$B$3:$AH$1266,Sheet1!K$1+(Sheet1!$A$1-1)*10,FALSE)&gt;999,-1,0)))))))</f>
        <v>6100</v>
      </c>
      <c r="AB15" s="385">
        <f>IF(ISNA(VLOOKUP($A15,Sheet1!$B$3:$AH$1266,Sheet1!L$1+(Sheet1!$A$1-1)*10,FALSE))=TRUE,"---",IF(VLOOKUP($A15,Sheet1!$B$3:$AH$1266,Sheet1!L$1+(Sheet1!$A$1-1)*10,FALSE)="---","---", (ROUND(VLOOKUP($A15,Sheet1!$B$3:$AH$1266,Sheet1!L$1+(Sheet1!$A$1-1)*10,FALSE),IF(VLOOKUP($A15,Sheet1!$B$3:$AH$1266,Sheet1!L$1+(Sheet1!$A$1-1)*10,FALSE)&gt;99999,-3,IF(VLOOKUP($A15,Sheet1!$B$3:$AH$1266,Sheet1!L$1+(Sheet1!$A$1-1)*10,FALSE)&gt;9999,-2,IF(VLOOKUP($A15,Sheet1!$B$3:$AH$1266,Sheet1!L$1+(Sheet1!$A$1-1)*10,FALSE)&gt;999,-1,0)))))))</f>
        <v>7130</v>
      </c>
      <c r="AC15" s="385">
        <f>IF(ISNA(VLOOKUP($A15,Sheet1!$B$3:$AH$1266,Sheet1!M$1+(Sheet1!$A$1-1)*10,FALSE))=TRUE,"---",IF(VLOOKUP($A15,Sheet1!$B$3:$AH$1266,Sheet1!M$1+(Sheet1!$A$1-1)*10,FALSE)="---","---", (ROUND(VLOOKUP($A15,Sheet1!$B$3:$AH$1266,Sheet1!M$1+(Sheet1!$A$1-1)*10,FALSE),IF(VLOOKUP($A15,Sheet1!$B$3:$AH$1266,Sheet1!M$1+(Sheet1!$A$1-1)*10,FALSE)&gt;99999,-3,IF(VLOOKUP($A15,Sheet1!$B$3:$AH$1266,Sheet1!M$1+(Sheet1!$A$1-1)*10,FALSE)&gt;9999,-2,IF(VLOOKUP($A15,Sheet1!$B$3:$AH$1266,Sheet1!M$1+(Sheet1!$A$1-1)*10,FALSE)&gt;999,-1,0)))))))</f>
        <v>8280</v>
      </c>
      <c r="AD15" s="385">
        <f>IF(ISNA(VLOOKUP($A15,Sheet1!$B$3:$AH$1266,Sheet1!N$1+(Sheet1!$A$1-1)*10,FALSE))=TRUE,"---",IF(VLOOKUP($A15,Sheet1!$B$3:$AH$1266,Sheet1!N$1+(Sheet1!$A$1-1)*10,FALSE)="---","---", (ROUND(VLOOKUP($A15,Sheet1!$B$3:$AH$1266,Sheet1!N$1+(Sheet1!$A$1-1)*10,FALSE),IF(VLOOKUP($A15,Sheet1!$B$3:$AH$1266,Sheet1!N$1+(Sheet1!$A$1-1)*10,FALSE)&gt;99999,-3,IF(VLOOKUP($A15,Sheet1!$B$3:$AH$1266,Sheet1!N$1+(Sheet1!$A$1-1)*10,FALSE)&gt;9999,-2,IF(VLOOKUP($A15,Sheet1!$B$3:$AH$1266,Sheet1!N$1+(Sheet1!$A$1-1)*10,FALSE)&gt;999,-1,0)))))))</f>
        <v>9970</v>
      </c>
    </row>
    <row r="16" spans="1:30" s="27" customFormat="1" ht="25.5" customHeight="1" x14ac:dyDescent="0.25">
      <c r="A16" s="304"/>
      <c r="B16" s="346"/>
      <c r="C16" s="304"/>
      <c r="D16" s="304"/>
      <c r="E16" s="305" t="e">
        <v>#N/A</v>
      </c>
      <c r="F16" s="267" t="s">
        <v>4418</v>
      </c>
      <c r="G16" s="266" t="s">
        <v>286</v>
      </c>
      <c r="H16" s="348"/>
      <c r="I16" s="269">
        <v>27020</v>
      </c>
      <c r="J16" s="124">
        <v>8.7799999999999994</v>
      </c>
      <c r="K16" s="121" t="s">
        <v>4405</v>
      </c>
      <c r="L16" s="122">
        <v>4500</v>
      </c>
      <c r="M16" s="123">
        <v>37.5</v>
      </c>
      <c r="N16" s="121" t="s">
        <v>4405</v>
      </c>
      <c r="O16" s="71" t="s">
        <v>4405</v>
      </c>
      <c r="P16" s="71" t="s">
        <v>4405</v>
      </c>
      <c r="Q16" s="71" t="s">
        <v>4405</v>
      </c>
      <c r="R16" s="73" t="s">
        <v>4405</v>
      </c>
      <c r="S16" s="357" t="e">
        <v>#N/A</v>
      </c>
      <c r="T16" s="357" t="str">
        <f>IF(ISNA(VLOOKUP(A16,Sheet1!B$3:C$1266,2,FALSE)=TRUE),"ND",VLOOKUP(A16,Sheet1!B$3:C$1266,2,FALSE))</f>
        <v>ND</v>
      </c>
      <c r="U16" s="385" t="str">
        <f>IF(ISNA(VLOOKUP($A16,Sheet1!$B$3:$AH$1266,Sheet1!E$1+(Sheet1!$A$1-1)*10,FALSE))=TRUE,"---",IF(VLOOKUP($A16,Sheet1!$B$3:$AH$1266,Sheet1!E$1+(Sheet1!$A$1-1)*10,FALSE)="---","---", (ROUND(VLOOKUP($A16,Sheet1!$B$3:$AH$1266,Sheet1!E$1+(Sheet1!$A$1-1)*10,FALSE),IF(VLOOKUP($A16,Sheet1!$B$3:$AH$1266,Sheet1!E$1+(Sheet1!$A$1-1)*10,FALSE)&gt;99999,-3,IF(VLOOKUP($A16,Sheet1!$B$3:$AH$1266,Sheet1!E$1+(Sheet1!$A$1-1)*10,FALSE)&gt;9999,-2,IF(VLOOKUP($A16,Sheet1!$B$3:$AH$1266,Sheet1!E$1+(Sheet1!$A$1-1)*10,FALSE)&gt;999,-1,0)))))))</f>
        <v>---</v>
      </c>
      <c r="V16" s="385" t="str">
        <f>IF(ISNA(VLOOKUP($A16,Sheet1!$B$3:$AH$1266,Sheet1!F$1+(Sheet1!$A$1-1)*10,FALSE))=TRUE,"---",IF(VLOOKUP($A16,Sheet1!$B$3:$AH$1266,Sheet1!F$1+(Sheet1!$A$1-1)*10,FALSE)="---","---", (ROUND(VLOOKUP($A16,Sheet1!$B$3:$AH$1266,Sheet1!F$1+(Sheet1!$A$1-1)*10,FALSE),IF(VLOOKUP($A16,Sheet1!$B$3:$AH$1266,Sheet1!F$1+(Sheet1!$A$1-1)*10,FALSE)&gt;99999,-3,IF(VLOOKUP($A16,Sheet1!$B$3:$AH$1266,Sheet1!F$1+(Sheet1!$A$1-1)*10,FALSE)&gt;9999,-2,IF(VLOOKUP($A16,Sheet1!$B$3:$AH$1266,Sheet1!F$1+(Sheet1!$A$1-1)*10,FALSE)&gt;999,-1,0)))))))</f>
        <v>---</v>
      </c>
      <c r="W16" s="385" t="str">
        <f>IF(ISNA(VLOOKUP($A16,Sheet1!$B$3:$AH$1266,Sheet1!G$1+(Sheet1!$A$1-1)*10,FALSE))=TRUE,"---",IF(VLOOKUP($A16,Sheet1!$B$3:$AH$1266,Sheet1!G$1+(Sheet1!$A$1-1)*10,FALSE)="---","---", (ROUND(VLOOKUP($A16,Sheet1!$B$3:$AH$1266,Sheet1!G$1+(Sheet1!$A$1-1)*10,FALSE),IF(VLOOKUP($A16,Sheet1!$B$3:$AH$1266,Sheet1!G$1+(Sheet1!$A$1-1)*10,FALSE)&gt;99999,-3,IF(VLOOKUP($A16,Sheet1!$B$3:$AH$1266,Sheet1!G$1+(Sheet1!$A$1-1)*10,FALSE)&gt;9999,-2,IF(VLOOKUP($A16,Sheet1!$B$3:$AH$1266,Sheet1!G$1+(Sheet1!$A$1-1)*10,FALSE)&gt;999,-1,0)))))))</f>
        <v>---</v>
      </c>
      <c r="X16" s="385" t="str">
        <f>IF(ISNA(VLOOKUP($A16,Sheet1!$B$3:$AH$1266,Sheet1!H$1+(Sheet1!$A$1-1)*10,FALSE))=TRUE,"---",IF(VLOOKUP($A16,Sheet1!$B$3:$AH$1266,Sheet1!H$1+(Sheet1!$A$1-1)*10,FALSE)="---","---", (ROUND(VLOOKUP($A16,Sheet1!$B$3:$AH$1266,Sheet1!H$1+(Sheet1!$A$1-1)*10,FALSE),IF(VLOOKUP($A16,Sheet1!$B$3:$AH$1266,Sheet1!H$1+(Sheet1!$A$1-1)*10,FALSE)&gt;99999,-3,IF(VLOOKUP($A16,Sheet1!$B$3:$AH$1266,Sheet1!H$1+(Sheet1!$A$1-1)*10,FALSE)&gt;9999,-2,IF(VLOOKUP($A16,Sheet1!$B$3:$AH$1266,Sheet1!H$1+(Sheet1!$A$1-1)*10,FALSE)&gt;999,-1,0)))))))</f>
        <v>---</v>
      </c>
      <c r="Y16" s="385" t="str">
        <f>IF(ISNA(VLOOKUP($A16,Sheet1!$B$3:$AH$1266,Sheet1!I$1+(Sheet1!$A$1-1)*10,FALSE))=TRUE,"---",IF(VLOOKUP($A16,Sheet1!$B$3:$AH$1266,Sheet1!I$1+(Sheet1!$A$1-1)*10,FALSE)="---","---", (ROUND(VLOOKUP($A16,Sheet1!$B$3:$AH$1266,Sheet1!I$1+(Sheet1!$A$1-1)*10,FALSE),IF(VLOOKUP($A16,Sheet1!$B$3:$AH$1266,Sheet1!I$1+(Sheet1!$A$1-1)*10,FALSE)&gt;99999,-3,IF(VLOOKUP($A16,Sheet1!$B$3:$AH$1266,Sheet1!I$1+(Sheet1!$A$1-1)*10,FALSE)&gt;9999,-2,IF(VLOOKUP($A16,Sheet1!$B$3:$AH$1266,Sheet1!I$1+(Sheet1!$A$1-1)*10,FALSE)&gt;999,-1,0)))))))</f>
        <v>---</v>
      </c>
      <c r="Z16" s="385" t="str">
        <f>IF(ISNA(VLOOKUP($A16,Sheet1!$B$3:$AH$1266,Sheet1!J$1+(Sheet1!$A$1-1)*10,FALSE))=TRUE,"---",IF(VLOOKUP($A16,Sheet1!$B$3:$AH$1266,Sheet1!J$1+(Sheet1!$A$1-1)*10,FALSE)="---","---", (ROUND(VLOOKUP($A16,Sheet1!$B$3:$AH$1266,Sheet1!J$1+(Sheet1!$A$1-1)*10,FALSE),IF(VLOOKUP($A16,Sheet1!$B$3:$AH$1266,Sheet1!J$1+(Sheet1!$A$1-1)*10,FALSE)&gt;99999,-3,IF(VLOOKUP($A16,Sheet1!$B$3:$AH$1266,Sheet1!J$1+(Sheet1!$A$1-1)*10,FALSE)&gt;9999,-2,IF(VLOOKUP($A16,Sheet1!$B$3:$AH$1266,Sheet1!J$1+(Sheet1!$A$1-1)*10,FALSE)&gt;999,-1,0)))))))</f>
        <v>---</v>
      </c>
      <c r="AA16" s="385" t="str">
        <f>IF(ISNA(VLOOKUP($A16,Sheet1!$B$3:$AH$1266,Sheet1!K$1+(Sheet1!$A$1-1)*10,FALSE))=TRUE,"---",IF(VLOOKUP($A16,Sheet1!$B$3:$AH$1266,Sheet1!K$1+(Sheet1!$A$1-1)*10,FALSE)="---","---", (ROUND(VLOOKUP($A16,Sheet1!$B$3:$AH$1266,Sheet1!K$1+(Sheet1!$A$1-1)*10,FALSE),IF(VLOOKUP($A16,Sheet1!$B$3:$AH$1266,Sheet1!K$1+(Sheet1!$A$1-1)*10,FALSE)&gt;99999,-3,IF(VLOOKUP($A16,Sheet1!$B$3:$AH$1266,Sheet1!K$1+(Sheet1!$A$1-1)*10,FALSE)&gt;9999,-2,IF(VLOOKUP($A16,Sheet1!$B$3:$AH$1266,Sheet1!K$1+(Sheet1!$A$1-1)*10,FALSE)&gt;999,-1,0)))))))</f>
        <v>---</v>
      </c>
      <c r="AB16" s="385" t="str">
        <f>IF(ISNA(VLOOKUP($A16,Sheet1!$B$3:$AH$1266,Sheet1!L$1+(Sheet1!$A$1-1)*10,FALSE))=TRUE,"---",IF(VLOOKUP($A16,Sheet1!$B$3:$AH$1266,Sheet1!L$1+(Sheet1!$A$1-1)*10,FALSE)="---","---", (ROUND(VLOOKUP($A16,Sheet1!$B$3:$AH$1266,Sheet1!L$1+(Sheet1!$A$1-1)*10,FALSE),IF(VLOOKUP($A16,Sheet1!$B$3:$AH$1266,Sheet1!L$1+(Sheet1!$A$1-1)*10,FALSE)&gt;99999,-3,IF(VLOOKUP($A16,Sheet1!$B$3:$AH$1266,Sheet1!L$1+(Sheet1!$A$1-1)*10,FALSE)&gt;9999,-2,IF(VLOOKUP($A16,Sheet1!$B$3:$AH$1266,Sheet1!L$1+(Sheet1!$A$1-1)*10,FALSE)&gt;999,-1,0)))))))</f>
        <v>---</v>
      </c>
      <c r="AC16" s="385" t="str">
        <f>IF(ISNA(VLOOKUP($A16,Sheet1!$B$3:$AH$1266,Sheet1!M$1+(Sheet1!$A$1-1)*10,FALSE))=TRUE,"---",IF(VLOOKUP($A16,Sheet1!$B$3:$AH$1266,Sheet1!M$1+(Sheet1!$A$1-1)*10,FALSE)="---","---", (ROUND(VLOOKUP($A16,Sheet1!$B$3:$AH$1266,Sheet1!M$1+(Sheet1!$A$1-1)*10,FALSE),IF(VLOOKUP($A16,Sheet1!$B$3:$AH$1266,Sheet1!M$1+(Sheet1!$A$1-1)*10,FALSE)&gt;99999,-3,IF(VLOOKUP($A16,Sheet1!$B$3:$AH$1266,Sheet1!M$1+(Sheet1!$A$1-1)*10,FALSE)&gt;9999,-2,IF(VLOOKUP($A16,Sheet1!$B$3:$AH$1266,Sheet1!M$1+(Sheet1!$A$1-1)*10,FALSE)&gt;999,-1,0)))))))</f>
        <v>---</v>
      </c>
      <c r="AD16" s="385" t="str">
        <f>IF(ISNA(VLOOKUP($A16,Sheet1!$B$3:$AH$1266,Sheet1!N$1+(Sheet1!$A$1-1)*10,FALSE))=TRUE,"---",IF(VLOOKUP($A16,Sheet1!$B$3:$AH$1266,Sheet1!N$1+(Sheet1!$A$1-1)*10,FALSE)="---","---", (ROUND(VLOOKUP($A16,Sheet1!$B$3:$AH$1266,Sheet1!N$1+(Sheet1!$A$1-1)*10,FALSE),IF(VLOOKUP($A16,Sheet1!$B$3:$AH$1266,Sheet1!N$1+(Sheet1!$A$1-1)*10,FALSE)&gt;99999,-3,IF(VLOOKUP($A16,Sheet1!$B$3:$AH$1266,Sheet1!N$1+(Sheet1!$A$1-1)*10,FALSE)&gt;9999,-2,IF(VLOOKUP($A16,Sheet1!$B$3:$AH$1266,Sheet1!N$1+(Sheet1!$A$1-1)*10,FALSE)&gt;999,-1,0)))))))</f>
        <v>---</v>
      </c>
    </row>
    <row r="17" spans="1:30" s="27" customFormat="1" ht="25.5" customHeight="1" x14ac:dyDescent="0.25">
      <c r="A17" s="255" t="s">
        <v>18</v>
      </c>
      <c r="B17" s="265" t="s">
        <v>19</v>
      </c>
      <c r="C17" s="255">
        <v>414238</v>
      </c>
      <c r="D17" s="255">
        <v>733716</v>
      </c>
      <c r="E17" s="258" t="s">
        <v>3043</v>
      </c>
      <c r="F17" s="271" t="s">
        <v>4419</v>
      </c>
      <c r="G17" s="262" t="s">
        <v>286</v>
      </c>
      <c r="H17" s="260">
        <v>1.93</v>
      </c>
      <c r="I17" s="263">
        <v>40783</v>
      </c>
      <c r="J17" s="113">
        <v>6.51</v>
      </c>
      <c r="K17" s="114" t="s">
        <v>4405</v>
      </c>
      <c r="L17" s="115">
        <v>620</v>
      </c>
      <c r="M17" s="116">
        <v>321</v>
      </c>
      <c r="N17" s="127" t="s">
        <v>21</v>
      </c>
      <c r="O17" s="68">
        <f>IF(U17&lt;&gt;"---",IF(L17&lt;W17,"&gt;50",IF(AND(L17&gt;=W17,L17&lt;=X17),(W$8-(((LOG(L17)-LOG(W17))/((LOG(X17)-LOG(W17)))*(W$8-X$8)))),IF(AND(L17&gt;=X17,L17&lt;=Y17),(X$8-(((LOG(L17)-LOG(X17))/((LOG(Y17)-LOG(X17)))*(X$8-Y$8)))),IF(AND(L17&gt;=Y17,L17&lt;=Z17),(Y$8-(((LOG(L17)-LOG(Y17))/((LOG(Z17)-LOG(Y17)))*(Y$8-Z$8)))),IF(AND(L17&gt;=Z17,L17&lt;=AA17),(Z$8-(((LOG(L17)-LOG(Z17))/((LOG(AA17)-LOG(Z17)))*(Z$8-AA$8)))),IF(AND(L17&gt;=AA17,L17&lt;=AB17),(AA$8-(((LOG(L17)-LOG(AA17))/((LOG(AB17)-LOG(AA17)))*(AA$8-AB$8)))),IF(AND(L17&gt;=AB17,L17&lt;=AC17),(AB$8-(((LOG(L17)-LOG(AB17))/((LOG(AC17)-LOG(AB17)))*(AB$8-AC$8)))),IF(AND(L17&gt;=AC17,L17&lt;=AD17),(AC$8-(((LOG(L17)-LOG(AC17))/((LOG(AD17)-LOG(AC17)))*(AC$8-AD$8)))),IF(L17&gt;AD17*1.1,"&lt;0.2",0.2))))))))),"")</f>
        <v>2.1608961437233827</v>
      </c>
      <c r="P17" s="68">
        <f>IF(O17&lt;&gt;"",VLOOKUP($A17,Sheet4!$A$2:$O$1309,14,FALSE)*100,"")</f>
        <v>0.50627419248587824</v>
      </c>
      <c r="Q17" s="68">
        <f>IF(P17&lt;&gt;"",VLOOKUP($A17,Sheet4!$A$2:$O$1309,15,FALSE)*100,"")</f>
        <v>4.8500003851243756</v>
      </c>
      <c r="R17" s="74">
        <f t="shared" si="1"/>
        <v>45</v>
      </c>
      <c r="S17" s="64" t="s">
        <v>4362</v>
      </c>
      <c r="T17" s="64" t="str">
        <f>IF(ISNA(VLOOKUP(A17,Sheet1!B$3:C$1266,2,FALSE)=TRUE),"NC",VLOOKUP(A17,Sheet1!B$3:C$1266,2,FALSE))</f>
        <v>Rural10</v>
      </c>
      <c r="U17" s="65">
        <f>IF(ISNA(VLOOKUP($A17,Sheet1!$B$3:$AH$1266,Sheet1!E$1+(Sheet1!$A$1-1)*10,FALSE))=TRUE,"---",IF(VLOOKUP($A17,Sheet1!$B$3:$AH$1266,Sheet1!E$1+(Sheet1!$A$1-1)*10,FALSE)="---","---", (ROUND(VLOOKUP($A17,Sheet1!$B$3:$AH$1266,Sheet1!E$1+(Sheet1!$A$1-1)*10,FALSE),IF(VLOOKUP($A17,Sheet1!$B$3:$AH$1266,Sheet1!E$1+(Sheet1!$A$1-1)*10,FALSE)&gt;99999,-3,IF(VLOOKUP($A17,Sheet1!$B$3:$AH$1266,Sheet1!E$1+(Sheet1!$A$1-1)*10,FALSE)&gt;9999,-2,IF(VLOOKUP($A17,Sheet1!$B$3:$AH$1266,Sheet1!E$1+(Sheet1!$A$1-1)*10,FALSE)&gt;999,-1,0)))))))</f>
        <v>101</v>
      </c>
      <c r="V17" s="65">
        <f>IF(ISNA(VLOOKUP($A17,Sheet1!$B$3:$AH$1266,Sheet1!F$1+(Sheet1!$A$1-1)*10,FALSE))=TRUE,"---",IF(VLOOKUP($A17,Sheet1!$B$3:$AH$1266,Sheet1!F$1+(Sheet1!$A$1-1)*10,FALSE)="---","---", (ROUND(VLOOKUP($A17,Sheet1!$B$3:$AH$1266,Sheet1!F$1+(Sheet1!$A$1-1)*10,FALSE),IF(VLOOKUP($A17,Sheet1!$B$3:$AH$1266,Sheet1!F$1+(Sheet1!$A$1-1)*10,FALSE)&gt;99999,-3,IF(VLOOKUP($A17,Sheet1!$B$3:$AH$1266,Sheet1!F$1+(Sheet1!$A$1-1)*10,FALSE)&gt;9999,-2,IF(VLOOKUP($A17,Sheet1!$B$3:$AH$1266,Sheet1!F$1+(Sheet1!$A$1-1)*10,FALSE)&gt;999,-1,0)))))))</f>
        <v>125</v>
      </c>
      <c r="W17" s="65">
        <f>IF(ISNA(VLOOKUP($A17,Sheet1!$B$3:$AH$1266,Sheet1!G$1+(Sheet1!$A$1-1)*10,FALSE))=TRUE,"---",IF(VLOOKUP($A17,Sheet1!$B$3:$AH$1266,Sheet1!G$1+(Sheet1!$A$1-1)*10,FALSE)="---","---", (ROUND(VLOOKUP($A17,Sheet1!$B$3:$AH$1266,Sheet1!G$1+(Sheet1!$A$1-1)*10,FALSE),IF(VLOOKUP($A17,Sheet1!$B$3:$AH$1266,Sheet1!G$1+(Sheet1!$A$1-1)*10,FALSE)&gt;99999,-3,IF(VLOOKUP($A17,Sheet1!$B$3:$AH$1266,Sheet1!G$1+(Sheet1!$A$1-1)*10,FALSE)&gt;9999,-2,IF(VLOOKUP($A17,Sheet1!$B$3:$AH$1266,Sheet1!G$1+(Sheet1!$A$1-1)*10,FALSE)&gt;999,-1,0)))))))</f>
        <v>158</v>
      </c>
      <c r="X17" s="65">
        <f>IF(ISNA(VLOOKUP($A17,Sheet1!$B$3:$AH$1266,Sheet1!H$1+(Sheet1!$A$1-1)*10,FALSE))=TRUE,"---",IF(VLOOKUP($A17,Sheet1!$B$3:$AH$1266,Sheet1!H$1+(Sheet1!$A$1-1)*10,FALSE)="---","---", (ROUND(VLOOKUP($A17,Sheet1!$B$3:$AH$1266,Sheet1!H$1+(Sheet1!$A$1-1)*10,FALSE),IF(VLOOKUP($A17,Sheet1!$B$3:$AH$1266,Sheet1!H$1+(Sheet1!$A$1-1)*10,FALSE)&gt;99999,-3,IF(VLOOKUP($A17,Sheet1!$B$3:$AH$1266,Sheet1!H$1+(Sheet1!$A$1-1)*10,FALSE)&gt;9999,-2,IF(VLOOKUP($A17,Sheet1!$B$3:$AH$1266,Sheet1!H$1+(Sheet1!$A$1-1)*10,FALSE)&gt;999,-1,0)))))))</f>
        <v>263</v>
      </c>
      <c r="Y17" s="65">
        <f>IF(ISNA(VLOOKUP($A17,Sheet1!$B$3:$AH$1266,Sheet1!I$1+(Sheet1!$A$1-1)*10,FALSE))=TRUE,"---",IF(VLOOKUP($A17,Sheet1!$B$3:$AH$1266,Sheet1!I$1+(Sheet1!$A$1-1)*10,FALSE)="---","---", (ROUND(VLOOKUP($A17,Sheet1!$B$3:$AH$1266,Sheet1!I$1+(Sheet1!$A$1-1)*10,FALSE),IF(VLOOKUP($A17,Sheet1!$B$3:$AH$1266,Sheet1!I$1+(Sheet1!$A$1-1)*10,FALSE)&gt;99999,-3,IF(VLOOKUP($A17,Sheet1!$B$3:$AH$1266,Sheet1!I$1+(Sheet1!$A$1-1)*10,FALSE)&gt;9999,-2,IF(VLOOKUP($A17,Sheet1!$B$3:$AH$1266,Sheet1!I$1+(Sheet1!$A$1-1)*10,FALSE)&gt;999,-1,0)))))))</f>
        <v>354</v>
      </c>
      <c r="Z17" s="65">
        <f>IF(ISNA(VLOOKUP($A17,Sheet1!$B$3:$AH$1266,Sheet1!J$1+(Sheet1!$A$1-1)*10,FALSE))=TRUE,"---",IF(VLOOKUP($A17,Sheet1!$B$3:$AH$1266,Sheet1!J$1+(Sheet1!$A$1-1)*10,FALSE)="---","---", (ROUND(VLOOKUP($A17,Sheet1!$B$3:$AH$1266,Sheet1!J$1+(Sheet1!$A$1-1)*10,FALSE),IF(VLOOKUP($A17,Sheet1!$B$3:$AH$1266,Sheet1!J$1+(Sheet1!$A$1-1)*10,FALSE)&gt;99999,-3,IF(VLOOKUP($A17,Sheet1!$B$3:$AH$1266,Sheet1!J$1+(Sheet1!$A$1-1)*10,FALSE)&gt;9999,-2,IF(VLOOKUP($A17,Sheet1!$B$3:$AH$1266,Sheet1!J$1+(Sheet1!$A$1-1)*10,FALSE)&gt;999,-1,0)))))))</f>
        <v>498</v>
      </c>
      <c r="AA17" s="65">
        <f>IF(ISNA(VLOOKUP($A17,Sheet1!$B$3:$AH$1266,Sheet1!K$1+(Sheet1!$A$1-1)*10,FALSE))=TRUE,"---",IF(VLOOKUP($A17,Sheet1!$B$3:$AH$1266,Sheet1!K$1+(Sheet1!$A$1-1)*10,FALSE)="---","---", (ROUND(VLOOKUP($A17,Sheet1!$B$3:$AH$1266,Sheet1!K$1+(Sheet1!$A$1-1)*10,FALSE),IF(VLOOKUP($A17,Sheet1!$B$3:$AH$1266,Sheet1!K$1+(Sheet1!$A$1-1)*10,FALSE)&gt;99999,-3,IF(VLOOKUP($A17,Sheet1!$B$3:$AH$1266,Sheet1!K$1+(Sheet1!$A$1-1)*10,FALSE)&gt;9999,-2,IF(VLOOKUP($A17,Sheet1!$B$3:$AH$1266,Sheet1!K$1+(Sheet1!$A$1-1)*10,FALSE)&gt;999,-1,0)))))))</f>
        <v>632</v>
      </c>
      <c r="AB17" s="65">
        <f>IF(ISNA(VLOOKUP($A17,Sheet1!$B$3:$AH$1266,Sheet1!L$1+(Sheet1!$A$1-1)*10,FALSE))=TRUE,"---",IF(VLOOKUP($A17,Sheet1!$B$3:$AH$1266,Sheet1!L$1+(Sheet1!$A$1-1)*10,FALSE)="---","---", (ROUND(VLOOKUP($A17,Sheet1!$B$3:$AH$1266,Sheet1!L$1+(Sheet1!$A$1-1)*10,FALSE),IF(VLOOKUP($A17,Sheet1!$B$3:$AH$1266,Sheet1!L$1+(Sheet1!$A$1-1)*10,FALSE)&gt;99999,-3,IF(VLOOKUP($A17,Sheet1!$B$3:$AH$1266,Sheet1!L$1+(Sheet1!$A$1-1)*10,FALSE)&gt;9999,-2,IF(VLOOKUP($A17,Sheet1!$B$3:$AH$1266,Sheet1!L$1+(Sheet1!$A$1-1)*10,FALSE)&gt;999,-1,0)))))))</f>
        <v>791</v>
      </c>
      <c r="AC17" s="65">
        <f>IF(ISNA(VLOOKUP($A17,Sheet1!$B$3:$AH$1266,Sheet1!M$1+(Sheet1!$A$1-1)*10,FALSE))=TRUE,"---",IF(VLOOKUP($A17,Sheet1!$B$3:$AH$1266,Sheet1!M$1+(Sheet1!$A$1-1)*10,FALSE)="---","---", (ROUND(VLOOKUP($A17,Sheet1!$B$3:$AH$1266,Sheet1!M$1+(Sheet1!$A$1-1)*10,FALSE),IF(VLOOKUP($A17,Sheet1!$B$3:$AH$1266,Sheet1!M$1+(Sheet1!$A$1-1)*10,FALSE)&gt;99999,-3,IF(VLOOKUP($A17,Sheet1!$B$3:$AH$1266,Sheet1!M$1+(Sheet1!$A$1-1)*10,FALSE)&gt;9999,-2,IF(VLOOKUP($A17,Sheet1!$B$3:$AH$1266,Sheet1!M$1+(Sheet1!$A$1-1)*10,FALSE)&gt;999,-1,0)))))))</f>
        <v>984</v>
      </c>
      <c r="AD17" s="65">
        <f>IF(ISNA(VLOOKUP($A17,Sheet1!$B$3:$AH$1266,Sheet1!N$1+(Sheet1!$A$1-1)*10,FALSE))=TRUE,"---",IF(VLOOKUP($A17,Sheet1!$B$3:$AH$1266,Sheet1!N$1+(Sheet1!$A$1-1)*10,FALSE)="---","---", (ROUND(VLOOKUP($A17,Sheet1!$B$3:$AH$1266,Sheet1!N$1+(Sheet1!$A$1-1)*10,FALSE),IF(VLOOKUP($A17,Sheet1!$B$3:$AH$1266,Sheet1!N$1+(Sheet1!$A$1-1)*10,FALSE)&gt;99999,-3,IF(VLOOKUP($A17,Sheet1!$B$3:$AH$1266,Sheet1!N$1+(Sheet1!$A$1-1)*10,FALSE)&gt;9999,-2,IF(VLOOKUP($A17,Sheet1!$B$3:$AH$1266,Sheet1!N$1+(Sheet1!$A$1-1)*10,FALSE)&gt;999,-1,0)))))))</f>
        <v>1300</v>
      </c>
    </row>
    <row r="18" spans="1:30" s="27" customFormat="1" ht="25.5" customHeight="1" x14ac:dyDescent="0.25">
      <c r="A18" s="304" t="s">
        <v>22</v>
      </c>
      <c r="B18" s="393" t="s">
        <v>23</v>
      </c>
      <c r="C18" s="304">
        <v>414156</v>
      </c>
      <c r="D18" s="304">
        <v>733501</v>
      </c>
      <c r="E18" s="305" t="s">
        <v>3043</v>
      </c>
      <c r="F18" s="267" t="s">
        <v>4420</v>
      </c>
      <c r="G18" s="266" t="s">
        <v>31</v>
      </c>
      <c r="H18" s="348">
        <v>46.6</v>
      </c>
      <c r="I18" s="269">
        <v>26190</v>
      </c>
      <c r="J18" s="124">
        <v>4.49</v>
      </c>
      <c r="K18" s="118" t="s">
        <v>20</v>
      </c>
      <c r="L18" s="122">
        <v>3370</v>
      </c>
      <c r="M18" s="123">
        <v>72.3</v>
      </c>
      <c r="N18" s="121" t="s">
        <v>4405</v>
      </c>
      <c r="O18" s="71">
        <f>IF(U18&lt;&gt;"---",IF(L18&lt;W18,"&gt;50",IF(AND(L18&gt;=W18,L18&lt;=X18),(W$8-(((LOG(L18)-LOG(W18))/((LOG(X18)-LOG(W18)))*(W$8-X$8)))),IF(AND(L18&gt;=X18,L18&lt;=Y18),(X$8-(((LOG(L18)-LOG(X18))/((LOG(Y18)-LOG(X18)))*(X$8-Y$8)))),IF(AND(L18&gt;=Y18,L18&lt;=Z18),(Y$8-(((LOG(L18)-LOG(Y18))/((LOG(Z18)-LOG(Y18)))*(Y$8-Z$8)))),IF(AND(L18&gt;=Z18,L18&lt;=AA18),(Z$8-(((LOG(L18)-LOG(Z18))/((LOG(AA18)-LOG(Z18)))*(Z$8-AA$8)))),IF(AND(L18&gt;=AA18,L18&lt;=AB18),(AA$8-(((LOG(L18)-LOG(AA18))/((LOG(AB18)-LOG(AA18)))*(AA$8-AB$8)))),IF(AND(L18&gt;=AB18,L18&lt;=AC18),(AB$8-(((LOG(L18)-LOG(AB18))/((LOG(AC18)-LOG(AB18)))*(AB$8-AC$8)))),IF(AND(L18&gt;=AC18,L18&lt;=AD18),(AC$8-(((LOG(L18)-LOG(AC18))/((LOG(AD18)-LOG(AC18)))*(AC$8-AD$8)))),IF(L18&gt;AD18*1.1,"&lt;0.2",0.2))))))))),"")</f>
        <v>1.5612871177512972</v>
      </c>
      <c r="P18" s="71">
        <f>IF(O18&lt;&gt;"",VLOOKUP($A18,Sheet4!$A$2:$O$1309,14,FALSE)*100,"")</f>
        <v>1.1143383325200706</v>
      </c>
      <c r="Q18" s="71">
        <f>IF(P18&lt;&gt;"",VLOOKUP($A18,Sheet4!$A$2:$O$1309,15,FALSE)*100,"")</f>
        <v>10.395292536729716</v>
      </c>
      <c r="R18" s="73">
        <f t="shared" si="1"/>
        <v>60</v>
      </c>
      <c r="S18" s="357" t="s">
        <v>4362</v>
      </c>
      <c r="T18" s="357" t="str">
        <f>IF(ISNA(VLOOKUP(A18,Sheet1!B$3:C$1266,2,FALSE)=TRUE),"NC",VLOOKUP(A18,Sheet1!B$3:C$1266,2,FALSE))</f>
        <v>Rural</v>
      </c>
      <c r="U18" s="385">
        <f>IF(ISNA(VLOOKUP($A18,Sheet1!$B$3:$AH$1266,Sheet1!E$1+(Sheet1!$A$1-1)*10,FALSE))=TRUE,"---",IF(VLOOKUP($A18,Sheet1!$B$3:$AH$1266,Sheet1!E$1+(Sheet1!$A$1-1)*10,FALSE)="---","---", (ROUND(VLOOKUP($A18,Sheet1!$B$3:$AH$1266,Sheet1!E$1+(Sheet1!$A$1-1)*10,FALSE),IF(VLOOKUP($A18,Sheet1!$B$3:$AH$1266,Sheet1!E$1+(Sheet1!$A$1-1)*10,FALSE)&gt;99999,-3,IF(VLOOKUP($A18,Sheet1!$B$3:$AH$1266,Sheet1!E$1+(Sheet1!$A$1-1)*10,FALSE)&gt;9999,-2,IF(VLOOKUP($A18,Sheet1!$B$3:$AH$1266,Sheet1!E$1+(Sheet1!$A$1-1)*10,FALSE)&gt;999,-1,0)))))))</f>
        <v>590</v>
      </c>
      <c r="V18" s="385">
        <f>IF(ISNA(VLOOKUP($A18,Sheet1!$B$3:$AH$1266,Sheet1!F$1+(Sheet1!$A$1-1)*10,FALSE))=TRUE,"---",IF(VLOOKUP($A18,Sheet1!$B$3:$AH$1266,Sheet1!F$1+(Sheet1!$A$1-1)*10,FALSE)="---","---", (ROUND(VLOOKUP($A18,Sheet1!$B$3:$AH$1266,Sheet1!F$1+(Sheet1!$A$1-1)*10,FALSE),IF(VLOOKUP($A18,Sheet1!$B$3:$AH$1266,Sheet1!F$1+(Sheet1!$A$1-1)*10,FALSE)&gt;99999,-3,IF(VLOOKUP($A18,Sheet1!$B$3:$AH$1266,Sheet1!F$1+(Sheet1!$A$1-1)*10,FALSE)&gt;9999,-2,IF(VLOOKUP($A18,Sheet1!$B$3:$AH$1266,Sheet1!F$1+(Sheet1!$A$1-1)*10,FALSE)&gt;999,-1,0)))))))</f>
        <v>711</v>
      </c>
      <c r="W18" s="385">
        <f>IF(ISNA(VLOOKUP($A18,Sheet1!$B$3:$AH$1266,Sheet1!G$1+(Sheet1!$A$1-1)*10,FALSE))=TRUE,"---",IF(VLOOKUP($A18,Sheet1!$B$3:$AH$1266,Sheet1!G$1+(Sheet1!$A$1-1)*10,FALSE)="---","---", (ROUND(VLOOKUP($A18,Sheet1!$B$3:$AH$1266,Sheet1!G$1+(Sheet1!$A$1-1)*10,FALSE),IF(VLOOKUP($A18,Sheet1!$B$3:$AH$1266,Sheet1!G$1+(Sheet1!$A$1-1)*10,FALSE)&gt;99999,-3,IF(VLOOKUP($A18,Sheet1!$B$3:$AH$1266,Sheet1!G$1+(Sheet1!$A$1-1)*10,FALSE)&gt;9999,-2,IF(VLOOKUP($A18,Sheet1!$B$3:$AH$1266,Sheet1!G$1+(Sheet1!$A$1-1)*10,FALSE)&gt;999,-1,0)))))))</f>
        <v>885</v>
      </c>
      <c r="X18" s="385">
        <f>IF(ISNA(VLOOKUP($A18,Sheet1!$B$3:$AH$1266,Sheet1!H$1+(Sheet1!$A$1-1)*10,FALSE))=TRUE,"---",IF(VLOOKUP($A18,Sheet1!$B$3:$AH$1266,Sheet1!H$1+(Sheet1!$A$1-1)*10,FALSE)="---","---", (ROUND(VLOOKUP($A18,Sheet1!$B$3:$AH$1266,Sheet1!H$1+(Sheet1!$A$1-1)*10,FALSE),IF(VLOOKUP($A18,Sheet1!$B$3:$AH$1266,Sheet1!H$1+(Sheet1!$A$1-1)*10,FALSE)&gt;99999,-3,IF(VLOOKUP($A18,Sheet1!$B$3:$AH$1266,Sheet1!H$1+(Sheet1!$A$1-1)*10,FALSE)&gt;9999,-2,IF(VLOOKUP($A18,Sheet1!$B$3:$AH$1266,Sheet1!H$1+(Sheet1!$A$1-1)*10,FALSE)&gt;999,-1,0)))))))</f>
        <v>1410</v>
      </c>
      <c r="Y18" s="385">
        <f>IF(ISNA(VLOOKUP($A18,Sheet1!$B$3:$AH$1266,Sheet1!I$1+(Sheet1!$A$1-1)*10,FALSE))=TRUE,"---",IF(VLOOKUP($A18,Sheet1!$B$3:$AH$1266,Sheet1!I$1+(Sheet1!$A$1-1)*10,FALSE)="---","---", (ROUND(VLOOKUP($A18,Sheet1!$B$3:$AH$1266,Sheet1!I$1+(Sheet1!$A$1-1)*10,FALSE),IF(VLOOKUP($A18,Sheet1!$B$3:$AH$1266,Sheet1!I$1+(Sheet1!$A$1-1)*10,FALSE)&gt;99999,-3,IF(VLOOKUP($A18,Sheet1!$B$3:$AH$1266,Sheet1!I$1+(Sheet1!$A$1-1)*10,FALSE)&gt;9999,-2,IF(VLOOKUP($A18,Sheet1!$B$3:$AH$1266,Sheet1!I$1+(Sheet1!$A$1-1)*10,FALSE)&gt;999,-1,0)))))))</f>
        <v>1860</v>
      </c>
      <c r="Z18" s="385">
        <f>IF(ISNA(VLOOKUP($A18,Sheet1!$B$3:$AH$1266,Sheet1!J$1+(Sheet1!$A$1-1)*10,FALSE))=TRUE,"---",IF(VLOOKUP($A18,Sheet1!$B$3:$AH$1266,Sheet1!J$1+(Sheet1!$A$1-1)*10,FALSE)="---","---", (ROUND(VLOOKUP($A18,Sheet1!$B$3:$AH$1266,Sheet1!J$1+(Sheet1!$A$1-1)*10,FALSE),IF(VLOOKUP($A18,Sheet1!$B$3:$AH$1266,Sheet1!J$1+(Sheet1!$A$1-1)*10,FALSE)&gt;99999,-3,IF(VLOOKUP($A18,Sheet1!$B$3:$AH$1266,Sheet1!J$1+(Sheet1!$A$1-1)*10,FALSE)&gt;9999,-2,IF(VLOOKUP($A18,Sheet1!$B$3:$AH$1266,Sheet1!J$1+(Sheet1!$A$1-1)*10,FALSE)&gt;999,-1,0)))))))</f>
        <v>2520</v>
      </c>
      <c r="AA18" s="385">
        <f>IF(ISNA(VLOOKUP($A18,Sheet1!$B$3:$AH$1266,Sheet1!K$1+(Sheet1!$A$1-1)*10,FALSE))=TRUE,"---",IF(VLOOKUP($A18,Sheet1!$B$3:$AH$1266,Sheet1!K$1+(Sheet1!$A$1-1)*10,FALSE)="---","---", (ROUND(VLOOKUP($A18,Sheet1!$B$3:$AH$1266,Sheet1!K$1+(Sheet1!$A$1-1)*10,FALSE),IF(VLOOKUP($A18,Sheet1!$B$3:$AH$1266,Sheet1!K$1+(Sheet1!$A$1-1)*10,FALSE)&gt;99999,-3,IF(VLOOKUP($A18,Sheet1!$B$3:$AH$1266,Sheet1!K$1+(Sheet1!$A$1-1)*10,FALSE)&gt;9999,-2,IF(VLOOKUP($A18,Sheet1!$B$3:$AH$1266,Sheet1!K$1+(Sheet1!$A$1-1)*10,FALSE)&gt;999,-1,0)))))))</f>
        <v>3100</v>
      </c>
      <c r="AB18" s="385">
        <f>IF(ISNA(VLOOKUP($A18,Sheet1!$B$3:$AH$1266,Sheet1!L$1+(Sheet1!$A$1-1)*10,FALSE))=TRUE,"---",IF(VLOOKUP($A18,Sheet1!$B$3:$AH$1266,Sheet1!L$1+(Sheet1!$A$1-1)*10,FALSE)="---","---", (ROUND(VLOOKUP($A18,Sheet1!$B$3:$AH$1266,Sheet1!L$1+(Sheet1!$A$1-1)*10,FALSE),IF(VLOOKUP($A18,Sheet1!$B$3:$AH$1266,Sheet1!L$1+(Sheet1!$A$1-1)*10,FALSE)&gt;99999,-3,IF(VLOOKUP($A18,Sheet1!$B$3:$AH$1266,Sheet1!L$1+(Sheet1!$A$1-1)*10,FALSE)&gt;9999,-2,IF(VLOOKUP($A18,Sheet1!$B$3:$AH$1266,Sheet1!L$1+(Sheet1!$A$1-1)*10,FALSE)&gt;999,-1,0)))))))</f>
        <v>3750</v>
      </c>
      <c r="AC18" s="385">
        <f>IF(ISNA(VLOOKUP($A18,Sheet1!$B$3:$AH$1266,Sheet1!M$1+(Sheet1!$A$1-1)*10,FALSE))=TRUE,"---",IF(VLOOKUP($A18,Sheet1!$B$3:$AH$1266,Sheet1!M$1+(Sheet1!$A$1-1)*10,FALSE)="---","---", (ROUND(VLOOKUP($A18,Sheet1!$B$3:$AH$1266,Sheet1!M$1+(Sheet1!$A$1-1)*10,FALSE),IF(VLOOKUP($A18,Sheet1!$B$3:$AH$1266,Sheet1!M$1+(Sheet1!$A$1-1)*10,FALSE)&gt;99999,-3,IF(VLOOKUP($A18,Sheet1!$B$3:$AH$1266,Sheet1!M$1+(Sheet1!$A$1-1)*10,FALSE)&gt;9999,-2,IF(VLOOKUP($A18,Sheet1!$B$3:$AH$1266,Sheet1!M$1+(Sheet1!$A$1-1)*10,FALSE)&gt;999,-1,0)))))))</f>
        <v>4490</v>
      </c>
      <c r="AD18" s="385">
        <f>IF(ISNA(VLOOKUP($A18,Sheet1!$B$3:$AH$1266,Sheet1!N$1+(Sheet1!$A$1-1)*10,FALSE))=TRUE,"---",IF(VLOOKUP($A18,Sheet1!$B$3:$AH$1266,Sheet1!N$1+(Sheet1!$A$1-1)*10,FALSE)="---","---", (ROUND(VLOOKUP($A18,Sheet1!$B$3:$AH$1266,Sheet1!N$1+(Sheet1!$A$1-1)*10,FALSE),IF(VLOOKUP($A18,Sheet1!$B$3:$AH$1266,Sheet1!N$1+(Sheet1!$A$1-1)*10,FALSE)&gt;99999,-3,IF(VLOOKUP($A18,Sheet1!$B$3:$AH$1266,Sheet1!N$1+(Sheet1!$A$1-1)*10,FALSE)&gt;9999,-2,IF(VLOOKUP($A18,Sheet1!$B$3:$AH$1266,Sheet1!N$1+(Sheet1!$A$1-1)*10,FALSE)&gt;999,-1,0)))))))</f>
        <v>5610</v>
      </c>
    </row>
    <row r="19" spans="1:30" s="27" customFormat="1" ht="25.5" customHeight="1" x14ac:dyDescent="0.25">
      <c r="A19" s="304"/>
      <c r="B19" s="346"/>
      <c r="C19" s="304"/>
      <c r="D19" s="304"/>
      <c r="E19" s="305" t="e">
        <v>#N/A</v>
      </c>
      <c r="F19" s="267" t="s">
        <v>4421</v>
      </c>
      <c r="G19" s="266" t="s">
        <v>286</v>
      </c>
      <c r="H19" s="348"/>
      <c r="I19" s="269">
        <v>30831</v>
      </c>
      <c r="J19" s="124">
        <v>6.11</v>
      </c>
      <c r="K19" s="118" t="s">
        <v>24</v>
      </c>
      <c r="L19" s="129" t="s">
        <v>4405</v>
      </c>
      <c r="M19" s="130" t="s">
        <v>4405</v>
      </c>
      <c r="N19" s="118" t="s">
        <v>25</v>
      </c>
      <c r="O19" s="71" t="s">
        <v>4405</v>
      </c>
      <c r="P19" s="71" t="s">
        <v>4405</v>
      </c>
      <c r="Q19" s="71" t="s">
        <v>4405</v>
      </c>
      <c r="R19" s="73" t="s">
        <v>4405</v>
      </c>
      <c r="S19" s="357" t="e">
        <v>#N/A</v>
      </c>
      <c r="T19" s="357" t="str">
        <f>IF(ISNA(VLOOKUP(A19,Sheet1!B$3:C$1266,2,FALSE)=TRUE),"ND",VLOOKUP(A19,Sheet1!B$3:C$1266,2,FALSE))</f>
        <v>ND</v>
      </c>
      <c r="U19" s="385" t="str">
        <f>IF(ISNA(VLOOKUP($A19,Sheet1!$B$3:$AH$1266,Sheet1!E$1+(Sheet1!$A$1-1)*10,FALSE))=TRUE,"---",IF(VLOOKUP($A19,Sheet1!$B$3:$AH$1266,Sheet1!E$1+(Sheet1!$A$1-1)*10,FALSE)="---","---", (ROUND(VLOOKUP($A19,Sheet1!$B$3:$AH$1266,Sheet1!E$1+(Sheet1!$A$1-1)*10,FALSE),IF(VLOOKUP($A19,Sheet1!$B$3:$AH$1266,Sheet1!E$1+(Sheet1!$A$1-1)*10,FALSE)&gt;99999,-3,IF(VLOOKUP($A19,Sheet1!$B$3:$AH$1266,Sheet1!E$1+(Sheet1!$A$1-1)*10,FALSE)&gt;9999,-2,IF(VLOOKUP($A19,Sheet1!$B$3:$AH$1266,Sheet1!E$1+(Sheet1!$A$1-1)*10,FALSE)&gt;999,-1,0)))))))</f>
        <v>---</v>
      </c>
      <c r="V19" s="385" t="str">
        <f>IF(ISNA(VLOOKUP($A19,Sheet1!$B$3:$AH$1266,Sheet1!F$1+(Sheet1!$A$1-1)*10,FALSE))=TRUE,"---",IF(VLOOKUP($A19,Sheet1!$B$3:$AH$1266,Sheet1!F$1+(Sheet1!$A$1-1)*10,FALSE)="---","---", (ROUND(VLOOKUP($A19,Sheet1!$B$3:$AH$1266,Sheet1!F$1+(Sheet1!$A$1-1)*10,FALSE),IF(VLOOKUP($A19,Sheet1!$B$3:$AH$1266,Sheet1!F$1+(Sheet1!$A$1-1)*10,FALSE)&gt;99999,-3,IF(VLOOKUP($A19,Sheet1!$B$3:$AH$1266,Sheet1!F$1+(Sheet1!$A$1-1)*10,FALSE)&gt;9999,-2,IF(VLOOKUP($A19,Sheet1!$B$3:$AH$1266,Sheet1!F$1+(Sheet1!$A$1-1)*10,FALSE)&gt;999,-1,0)))))))</f>
        <v>---</v>
      </c>
      <c r="W19" s="385" t="str">
        <f>IF(ISNA(VLOOKUP($A19,Sheet1!$B$3:$AH$1266,Sheet1!G$1+(Sheet1!$A$1-1)*10,FALSE))=TRUE,"---",IF(VLOOKUP($A19,Sheet1!$B$3:$AH$1266,Sheet1!G$1+(Sheet1!$A$1-1)*10,FALSE)="---","---", (ROUND(VLOOKUP($A19,Sheet1!$B$3:$AH$1266,Sheet1!G$1+(Sheet1!$A$1-1)*10,FALSE),IF(VLOOKUP($A19,Sheet1!$B$3:$AH$1266,Sheet1!G$1+(Sheet1!$A$1-1)*10,FALSE)&gt;99999,-3,IF(VLOOKUP($A19,Sheet1!$B$3:$AH$1266,Sheet1!G$1+(Sheet1!$A$1-1)*10,FALSE)&gt;9999,-2,IF(VLOOKUP($A19,Sheet1!$B$3:$AH$1266,Sheet1!G$1+(Sheet1!$A$1-1)*10,FALSE)&gt;999,-1,0)))))))</f>
        <v>---</v>
      </c>
      <c r="X19" s="385" t="str">
        <f>IF(ISNA(VLOOKUP($A19,Sheet1!$B$3:$AH$1266,Sheet1!H$1+(Sheet1!$A$1-1)*10,FALSE))=TRUE,"---",IF(VLOOKUP($A19,Sheet1!$B$3:$AH$1266,Sheet1!H$1+(Sheet1!$A$1-1)*10,FALSE)="---","---", (ROUND(VLOOKUP($A19,Sheet1!$B$3:$AH$1266,Sheet1!H$1+(Sheet1!$A$1-1)*10,FALSE),IF(VLOOKUP($A19,Sheet1!$B$3:$AH$1266,Sheet1!H$1+(Sheet1!$A$1-1)*10,FALSE)&gt;99999,-3,IF(VLOOKUP($A19,Sheet1!$B$3:$AH$1266,Sheet1!H$1+(Sheet1!$A$1-1)*10,FALSE)&gt;9999,-2,IF(VLOOKUP($A19,Sheet1!$B$3:$AH$1266,Sheet1!H$1+(Sheet1!$A$1-1)*10,FALSE)&gt;999,-1,0)))))))</f>
        <v>---</v>
      </c>
      <c r="Y19" s="385" t="str">
        <f>IF(ISNA(VLOOKUP($A19,Sheet1!$B$3:$AH$1266,Sheet1!I$1+(Sheet1!$A$1-1)*10,FALSE))=TRUE,"---",IF(VLOOKUP($A19,Sheet1!$B$3:$AH$1266,Sheet1!I$1+(Sheet1!$A$1-1)*10,FALSE)="---","---", (ROUND(VLOOKUP($A19,Sheet1!$B$3:$AH$1266,Sheet1!I$1+(Sheet1!$A$1-1)*10,FALSE),IF(VLOOKUP($A19,Sheet1!$B$3:$AH$1266,Sheet1!I$1+(Sheet1!$A$1-1)*10,FALSE)&gt;99999,-3,IF(VLOOKUP($A19,Sheet1!$B$3:$AH$1266,Sheet1!I$1+(Sheet1!$A$1-1)*10,FALSE)&gt;9999,-2,IF(VLOOKUP($A19,Sheet1!$B$3:$AH$1266,Sheet1!I$1+(Sheet1!$A$1-1)*10,FALSE)&gt;999,-1,0)))))))</f>
        <v>---</v>
      </c>
      <c r="Z19" s="385" t="str">
        <f>IF(ISNA(VLOOKUP($A19,Sheet1!$B$3:$AH$1266,Sheet1!J$1+(Sheet1!$A$1-1)*10,FALSE))=TRUE,"---",IF(VLOOKUP($A19,Sheet1!$B$3:$AH$1266,Sheet1!J$1+(Sheet1!$A$1-1)*10,FALSE)="---","---", (ROUND(VLOOKUP($A19,Sheet1!$B$3:$AH$1266,Sheet1!J$1+(Sheet1!$A$1-1)*10,FALSE),IF(VLOOKUP($A19,Sheet1!$B$3:$AH$1266,Sheet1!J$1+(Sheet1!$A$1-1)*10,FALSE)&gt;99999,-3,IF(VLOOKUP($A19,Sheet1!$B$3:$AH$1266,Sheet1!J$1+(Sheet1!$A$1-1)*10,FALSE)&gt;9999,-2,IF(VLOOKUP($A19,Sheet1!$B$3:$AH$1266,Sheet1!J$1+(Sheet1!$A$1-1)*10,FALSE)&gt;999,-1,0)))))))</f>
        <v>---</v>
      </c>
      <c r="AA19" s="385" t="str">
        <f>IF(ISNA(VLOOKUP($A19,Sheet1!$B$3:$AH$1266,Sheet1!K$1+(Sheet1!$A$1-1)*10,FALSE))=TRUE,"---",IF(VLOOKUP($A19,Sheet1!$B$3:$AH$1266,Sheet1!K$1+(Sheet1!$A$1-1)*10,FALSE)="---","---", (ROUND(VLOOKUP($A19,Sheet1!$B$3:$AH$1266,Sheet1!K$1+(Sheet1!$A$1-1)*10,FALSE),IF(VLOOKUP($A19,Sheet1!$B$3:$AH$1266,Sheet1!K$1+(Sheet1!$A$1-1)*10,FALSE)&gt;99999,-3,IF(VLOOKUP($A19,Sheet1!$B$3:$AH$1266,Sheet1!K$1+(Sheet1!$A$1-1)*10,FALSE)&gt;9999,-2,IF(VLOOKUP($A19,Sheet1!$B$3:$AH$1266,Sheet1!K$1+(Sheet1!$A$1-1)*10,FALSE)&gt;999,-1,0)))))))</f>
        <v>---</v>
      </c>
      <c r="AB19" s="385" t="str">
        <f>IF(ISNA(VLOOKUP($A19,Sheet1!$B$3:$AH$1266,Sheet1!L$1+(Sheet1!$A$1-1)*10,FALSE))=TRUE,"---",IF(VLOOKUP($A19,Sheet1!$B$3:$AH$1266,Sheet1!L$1+(Sheet1!$A$1-1)*10,FALSE)="---","---", (ROUND(VLOOKUP($A19,Sheet1!$B$3:$AH$1266,Sheet1!L$1+(Sheet1!$A$1-1)*10,FALSE),IF(VLOOKUP($A19,Sheet1!$B$3:$AH$1266,Sheet1!L$1+(Sheet1!$A$1-1)*10,FALSE)&gt;99999,-3,IF(VLOOKUP($A19,Sheet1!$B$3:$AH$1266,Sheet1!L$1+(Sheet1!$A$1-1)*10,FALSE)&gt;9999,-2,IF(VLOOKUP($A19,Sheet1!$B$3:$AH$1266,Sheet1!L$1+(Sheet1!$A$1-1)*10,FALSE)&gt;999,-1,0)))))))</f>
        <v>---</v>
      </c>
      <c r="AC19" s="385" t="str">
        <f>IF(ISNA(VLOOKUP($A19,Sheet1!$B$3:$AH$1266,Sheet1!M$1+(Sheet1!$A$1-1)*10,FALSE))=TRUE,"---",IF(VLOOKUP($A19,Sheet1!$B$3:$AH$1266,Sheet1!M$1+(Sheet1!$A$1-1)*10,FALSE)="---","---", (ROUND(VLOOKUP($A19,Sheet1!$B$3:$AH$1266,Sheet1!M$1+(Sheet1!$A$1-1)*10,FALSE),IF(VLOOKUP($A19,Sheet1!$B$3:$AH$1266,Sheet1!M$1+(Sheet1!$A$1-1)*10,FALSE)&gt;99999,-3,IF(VLOOKUP($A19,Sheet1!$B$3:$AH$1266,Sheet1!M$1+(Sheet1!$A$1-1)*10,FALSE)&gt;9999,-2,IF(VLOOKUP($A19,Sheet1!$B$3:$AH$1266,Sheet1!M$1+(Sheet1!$A$1-1)*10,FALSE)&gt;999,-1,0)))))))</f>
        <v>---</v>
      </c>
      <c r="AD19" s="385" t="str">
        <f>IF(ISNA(VLOOKUP($A19,Sheet1!$B$3:$AH$1266,Sheet1!N$1+(Sheet1!$A$1-1)*10,FALSE))=TRUE,"---",IF(VLOOKUP($A19,Sheet1!$B$3:$AH$1266,Sheet1!N$1+(Sheet1!$A$1-1)*10,FALSE)="---","---", (ROUND(VLOOKUP($A19,Sheet1!$B$3:$AH$1266,Sheet1!N$1+(Sheet1!$A$1-1)*10,FALSE),IF(VLOOKUP($A19,Sheet1!$B$3:$AH$1266,Sheet1!N$1+(Sheet1!$A$1-1)*10,FALSE)&gt;99999,-3,IF(VLOOKUP($A19,Sheet1!$B$3:$AH$1266,Sheet1!N$1+(Sheet1!$A$1-1)*10,FALSE)&gt;9999,-2,IF(VLOOKUP($A19,Sheet1!$B$3:$AH$1266,Sheet1!N$1+(Sheet1!$A$1-1)*10,FALSE)&gt;999,-1,0)))))))</f>
        <v>---</v>
      </c>
    </row>
    <row r="20" spans="1:30" s="27" customFormat="1" ht="25.5" customHeight="1" x14ac:dyDescent="0.25">
      <c r="A20" s="255" t="s">
        <v>26</v>
      </c>
      <c r="B20" s="131" t="s">
        <v>27</v>
      </c>
      <c r="C20" s="255">
        <v>414300</v>
      </c>
      <c r="D20" s="255">
        <v>733408</v>
      </c>
      <c r="E20" s="258" t="s">
        <v>3043</v>
      </c>
      <c r="F20" s="271" t="s">
        <v>4422</v>
      </c>
      <c r="G20" s="262" t="s">
        <v>31</v>
      </c>
      <c r="H20" s="260">
        <v>189</v>
      </c>
      <c r="I20" s="263">
        <v>792</v>
      </c>
      <c r="J20" s="132">
        <v>14.1</v>
      </c>
      <c r="K20" s="114" t="s">
        <v>4405</v>
      </c>
      <c r="L20" s="115">
        <v>4690</v>
      </c>
      <c r="M20" s="116">
        <v>24.8</v>
      </c>
      <c r="N20" s="127" t="s">
        <v>28</v>
      </c>
      <c r="O20" s="68" t="s">
        <v>4405</v>
      </c>
      <c r="P20" s="68" t="s">
        <v>4405</v>
      </c>
      <c r="Q20" s="68" t="s">
        <v>4405</v>
      </c>
      <c r="R20" s="74" t="s">
        <v>4405</v>
      </c>
      <c r="S20" s="64" t="s">
        <v>4362</v>
      </c>
      <c r="T20" s="64" t="str">
        <f>IF(ISNA(VLOOKUP(A20,Sheet1!B$3:C$1266,2,FALSE)=TRUE),"NC",VLOOKUP(A20,Sheet1!B$3:C$1266,2,FALSE))</f>
        <v>Rural</v>
      </c>
      <c r="U20" s="65">
        <f>IF(ISNA(VLOOKUP($A20,Sheet1!$B$3:$AH$1266,Sheet1!E$1+(Sheet1!$A$1-1)*10,FALSE))=TRUE,"---",IF(VLOOKUP($A20,Sheet1!$B$3:$AH$1266,Sheet1!E$1+(Sheet1!$A$1-1)*10,FALSE)="---","---", (ROUND(VLOOKUP($A20,Sheet1!$B$3:$AH$1266,Sheet1!E$1+(Sheet1!$A$1-1)*10,FALSE),IF(VLOOKUP($A20,Sheet1!$B$3:$AH$1266,Sheet1!E$1+(Sheet1!$A$1-1)*10,FALSE)&gt;99999,-3,IF(VLOOKUP($A20,Sheet1!$B$3:$AH$1266,Sheet1!E$1+(Sheet1!$A$1-1)*10,FALSE)&gt;9999,-2,IF(VLOOKUP($A20,Sheet1!$B$3:$AH$1266,Sheet1!E$1+(Sheet1!$A$1-1)*10,FALSE)&gt;999,-1,0)))))))</f>
        <v>2020</v>
      </c>
      <c r="V20" s="65">
        <f>IF(ISNA(VLOOKUP($A20,Sheet1!$B$3:$AH$1266,Sheet1!F$1+(Sheet1!$A$1-1)*10,FALSE))=TRUE,"---",IF(VLOOKUP($A20,Sheet1!$B$3:$AH$1266,Sheet1!F$1+(Sheet1!$A$1-1)*10,FALSE)="---","---", (ROUND(VLOOKUP($A20,Sheet1!$B$3:$AH$1266,Sheet1!F$1+(Sheet1!$A$1-1)*10,FALSE),IF(VLOOKUP($A20,Sheet1!$B$3:$AH$1266,Sheet1!F$1+(Sheet1!$A$1-1)*10,FALSE)&gt;99999,-3,IF(VLOOKUP($A20,Sheet1!$B$3:$AH$1266,Sheet1!F$1+(Sheet1!$A$1-1)*10,FALSE)&gt;9999,-2,IF(VLOOKUP($A20,Sheet1!$B$3:$AH$1266,Sheet1!F$1+(Sheet1!$A$1-1)*10,FALSE)&gt;999,-1,0)))))))</f>
        <v>2410</v>
      </c>
      <c r="W20" s="65">
        <f>IF(ISNA(VLOOKUP($A20,Sheet1!$B$3:$AH$1266,Sheet1!G$1+(Sheet1!$A$1-1)*10,FALSE))=TRUE,"---",IF(VLOOKUP($A20,Sheet1!$B$3:$AH$1266,Sheet1!G$1+(Sheet1!$A$1-1)*10,FALSE)="---","---", (ROUND(VLOOKUP($A20,Sheet1!$B$3:$AH$1266,Sheet1!G$1+(Sheet1!$A$1-1)*10,FALSE),IF(VLOOKUP($A20,Sheet1!$B$3:$AH$1266,Sheet1!G$1+(Sheet1!$A$1-1)*10,FALSE)&gt;99999,-3,IF(VLOOKUP($A20,Sheet1!$B$3:$AH$1266,Sheet1!G$1+(Sheet1!$A$1-1)*10,FALSE)&gt;9999,-2,IF(VLOOKUP($A20,Sheet1!$B$3:$AH$1266,Sheet1!G$1+(Sheet1!$A$1-1)*10,FALSE)&gt;999,-1,0)))))))</f>
        <v>2950</v>
      </c>
      <c r="X20" s="65">
        <f>IF(ISNA(VLOOKUP($A20,Sheet1!$B$3:$AH$1266,Sheet1!H$1+(Sheet1!$A$1-1)*10,FALSE))=TRUE,"---",IF(VLOOKUP($A20,Sheet1!$B$3:$AH$1266,Sheet1!H$1+(Sheet1!$A$1-1)*10,FALSE)="---","---", (ROUND(VLOOKUP($A20,Sheet1!$B$3:$AH$1266,Sheet1!H$1+(Sheet1!$A$1-1)*10,FALSE),IF(VLOOKUP($A20,Sheet1!$B$3:$AH$1266,Sheet1!H$1+(Sheet1!$A$1-1)*10,FALSE)&gt;99999,-3,IF(VLOOKUP($A20,Sheet1!$B$3:$AH$1266,Sheet1!H$1+(Sheet1!$A$1-1)*10,FALSE)&gt;9999,-2,IF(VLOOKUP($A20,Sheet1!$B$3:$AH$1266,Sheet1!H$1+(Sheet1!$A$1-1)*10,FALSE)&gt;999,-1,0)))))))</f>
        <v>4540</v>
      </c>
      <c r="Y20" s="65">
        <f>IF(ISNA(VLOOKUP($A20,Sheet1!$B$3:$AH$1266,Sheet1!I$1+(Sheet1!$A$1-1)*10,FALSE))=TRUE,"---",IF(VLOOKUP($A20,Sheet1!$B$3:$AH$1266,Sheet1!I$1+(Sheet1!$A$1-1)*10,FALSE)="---","---", (ROUND(VLOOKUP($A20,Sheet1!$B$3:$AH$1266,Sheet1!I$1+(Sheet1!$A$1-1)*10,FALSE),IF(VLOOKUP($A20,Sheet1!$B$3:$AH$1266,Sheet1!I$1+(Sheet1!$A$1-1)*10,FALSE)&gt;99999,-3,IF(VLOOKUP($A20,Sheet1!$B$3:$AH$1266,Sheet1!I$1+(Sheet1!$A$1-1)*10,FALSE)&gt;9999,-2,IF(VLOOKUP($A20,Sheet1!$B$3:$AH$1266,Sheet1!I$1+(Sheet1!$A$1-1)*10,FALSE)&gt;999,-1,0)))))))</f>
        <v>5830</v>
      </c>
      <c r="Z20" s="65">
        <f>IF(ISNA(VLOOKUP($A20,Sheet1!$B$3:$AH$1266,Sheet1!J$1+(Sheet1!$A$1-1)*10,FALSE))=TRUE,"---",IF(VLOOKUP($A20,Sheet1!$B$3:$AH$1266,Sheet1!J$1+(Sheet1!$A$1-1)*10,FALSE)="---","---", (ROUND(VLOOKUP($A20,Sheet1!$B$3:$AH$1266,Sheet1!J$1+(Sheet1!$A$1-1)*10,FALSE),IF(VLOOKUP($A20,Sheet1!$B$3:$AH$1266,Sheet1!J$1+(Sheet1!$A$1-1)*10,FALSE)&gt;99999,-3,IF(VLOOKUP($A20,Sheet1!$B$3:$AH$1266,Sheet1!J$1+(Sheet1!$A$1-1)*10,FALSE)&gt;9999,-2,IF(VLOOKUP($A20,Sheet1!$B$3:$AH$1266,Sheet1!J$1+(Sheet1!$A$1-1)*10,FALSE)&gt;999,-1,0)))))))</f>
        <v>7720</v>
      </c>
      <c r="AA20" s="65">
        <f>IF(ISNA(VLOOKUP($A20,Sheet1!$B$3:$AH$1266,Sheet1!K$1+(Sheet1!$A$1-1)*10,FALSE))=TRUE,"---",IF(VLOOKUP($A20,Sheet1!$B$3:$AH$1266,Sheet1!K$1+(Sheet1!$A$1-1)*10,FALSE)="---","---", (ROUND(VLOOKUP($A20,Sheet1!$B$3:$AH$1266,Sheet1!K$1+(Sheet1!$A$1-1)*10,FALSE),IF(VLOOKUP($A20,Sheet1!$B$3:$AH$1266,Sheet1!K$1+(Sheet1!$A$1-1)*10,FALSE)&gt;99999,-3,IF(VLOOKUP($A20,Sheet1!$B$3:$AH$1266,Sheet1!K$1+(Sheet1!$A$1-1)*10,FALSE)&gt;9999,-2,IF(VLOOKUP($A20,Sheet1!$B$3:$AH$1266,Sheet1!K$1+(Sheet1!$A$1-1)*10,FALSE)&gt;999,-1,0)))))))</f>
        <v>9290</v>
      </c>
      <c r="AB20" s="65">
        <f>IF(ISNA(VLOOKUP($A20,Sheet1!$B$3:$AH$1266,Sheet1!L$1+(Sheet1!$A$1-1)*10,FALSE))=TRUE,"---",IF(VLOOKUP($A20,Sheet1!$B$3:$AH$1266,Sheet1!L$1+(Sheet1!$A$1-1)*10,FALSE)="---","---", (ROUND(VLOOKUP($A20,Sheet1!$B$3:$AH$1266,Sheet1!L$1+(Sheet1!$A$1-1)*10,FALSE),IF(VLOOKUP($A20,Sheet1!$B$3:$AH$1266,Sheet1!L$1+(Sheet1!$A$1-1)*10,FALSE)&gt;99999,-3,IF(VLOOKUP($A20,Sheet1!$B$3:$AH$1266,Sheet1!L$1+(Sheet1!$A$1-1)*10,FALSE)&gt;9999,-2,IF(VLOOKUP($A20,Sheet1!$B$3:$AH$1266,Sheet1!L$1+(Sheet1!$A$1-1)*10,FALSE)&gt;999,-1,0)))))))</f>
        <v>11100</v>
      </c>
      <c r="AC20" s="65">
        <f>IF(ISNA(VLOOKUP($A20,Sheet1!$B$3:$AH$1266,Sheet1!M$1+(Sheet1!$A$1-1)*10,FALSE))=TRUE,"---",IF(VLOOKUP($A20,Sheet1!$B$3:$AH$1266,Sheet1!M$1+(Sheet1!$A$1-1)*10,FALSE)="---","---", (ROUND(VLOOKUP($A20,Sheet1!$B$3:$AH$1266,Sheet1!M$1+(Sheet1!$A$1-1)*10,FALSE),IF(VLOOKUP($A20,Sheet1!$B$3:$AH$1266,Sheet1!M$1+(Sheet1!$A$1-1)*10,FALSE)&gt;99999,-3,IF(VLOOKUP($A20,Sheet1!$B$3:$AH$1266,Sheet1!M$1+(Sheet1!$A$1-1)*10,FALSE)&gt;9999,-2,IF(VLOOKUP($A20,Sheet1!$B$3:$AH$1266,Sheet1!M$1+(Sheet1!$A$1-1)*10,FALSE)&gt;999,-1,0)))))))</f>
        <v>13100</v>
      </c>
      <c r="AD20" s="251">
        <f>IF(ISNA(VLOOKUP($A20,Sheet1!$B$3:$AH$1266,Sheet1!N$1+(Sheet1!$A$1-1)*10,FALSE))=TRUE,"---",IF(VLOOKUP($A20,Sheet1!$B$3:$AH$1266,Sheet1!N$1+(Sheet1!$A$1-1)*10,FALSE)="---","---", (ROUND(VLOOKUP($A20,Sheet1!$B$3:$AH$1266,Sheet1!N$1+(Sheet1!$A$1-1)*10,FALSE),IF(VLOOKUP($A20,Sheet1!$B$3:$AH$1266,Sheet1!N$1+(Sheet1!$A$1-1)*10,FALSE)&gt;99999,-3,IF(VLOOKUP($A20,Sheet1!$B$3:$AH$1266,Sheet1!N$1+(Sheet1!$A$1-1)*10,FALSE)&gt;9999,-2,IF(VLOOKUP($A20,Sheet1!$B$3:$AH$1266,Sheet1!N$1+(Sheet1!$A$1-1)*10,FALSE)&gt;999,-1,0)))))))</f>
        <v>16000</v>
      </c>
    </row>
    <row r="21" spans="1:30" s="27" customFormat="1" ht="25.5" customHeight="1" x14ac:dyDescent="0.25">
      <c r="A21" s="256" t="s">
        <v>29</v>
      </c>
      <c r="B21" s="275" t="s">
        <v>30</v>
      </c>
      <c r="C21" s="256">
        <v>410223</v>
      </c>
      <c r="D21" s="256">
        <v>734125</v>
      </c>
      <c r="E21" s="257" t="s">
        <v>3057</v>
      </c>
      <c r="F21" s="274" t="s">
        <v>4405</v>
      </c>
      <c r="G21" s="266" t="s">
        <v>160</v>
      </c>
      <c r="H21" s="261">
        <v>1.79</v>
      </c>
      <c r="I21" s="269">
        <v>26469</v>
      </c>
      <c r="J21" s="137" t="s">
        <v>4405</v>
      </c>
      <c r="K21" s="118" t="s">
        <v>17</v>
      </c>
      <c r="L21" s="122">
        <v>1140</v>
      </c>
      <c r="M21" s="123">
        <v>637</v>
      </c>
      <c r="N21" s="118" t="s">
        <v>32</v>
      </c>
      <c r="O21" s="71" t="s">
        <v>4405</v>
      </c>
      <c r="P21" s="71" t="s">
        <v>4405</v>
      </c>
      <c r="Q21" s="71" t="s">
        <v>4405</v>
      </c>
      <c r="R21" s="73" t="s">
        <v>4405</v>
      </c>
      <c r="S21" s="63" t="s">
        <v>4362</v>
      </c>
      <c r="T21" s="63" t="str">
        <f>IF(ISNA(VLOOKUP(A21,Sheet1!B$3:C$1266,2,FALSE)=TRUE),"NC",VLOOKUP(A21,Sheet1!B$3:C$1266,2,FALSE))</f>
        <v>NC</v>
      </c>
      <c r="U21" s="66" t="str">
        <f>IF(ISNA(VLOOKUP($A21,Sheet1!$B$3:$AH$1266,Sheet1!E$1+(Sheet1!$A$1-1)*10,FALSE))=TRUE,"---",IF(VLOOKUP($A21,Sheet1!$B$3:$AH$1266,Sheet1!E$1+(Sheet1!$A$1-1)*10,FALSE)="---","---", (ROUND(VLOOKUP($A21,Sheet1!$B$3:$AH$1266,Sheet1!E$1+(Sheet1!$A$1-1)*10,FALSE),IF(VLOOKUP($A21,Sheet1!$B$3:$AH$1266,Sheet1!E$1+(Sheet1!$A$1-1)*10,FALSE)&gt;99999,-3,IF(VLOOKUP($A21,Sheet1!$B$3:$AH$1266,Sheet1!E$1+(Sheet1!$A$1-1)*10,FALSE)&gt;9999,-2,IF(VLOOKUP($A21,Sheet1!$B$3:$AH$1266,Sheet1!E$1+(Sheet1!$A$1-1)*10,FALSE)&gt;999,-1,0)))))))</f>
        <v>---</v>
      </c>
      <c r="V21" s="66" t="str">
        <f>IF(ISNA(VLOOKUP($A21,Sheet1!$B$3:$AH$1266,Sheet1!F$1+(Sheet1!$A$1-1)*10,FALSE))=TRUE,"---",IF(VLOOKUP($A21,Sheet1!$B$3:$AH$1266,Sheet1!F$1+(Sheet1!$A$1-1)*10,FALSE)="---","---", (ROUND(VLOOKUP($A21,Sheet1!$B$3:$AH$1266,Sheet1!F$1+(Sheet1!$A$1-1)*10,FALSE),IF(VLOOKUP($A21,Sheet1!$B$3:$AH$1266,Sheet1!F$1+(Sheet1!$A$1-1)*10,FALSE)&gt;99999,-3,IF(VLOOKUP($A21,Sheet1!$B$3:$AH$1266,Sheet1!F$1+(Sheet1!$A$1-1)*10,FALSE)&gt;9999,-2,IF(VLOOKUP($A21,Sheet1!$B$3:$AH$1266,Sheet1!F$1+(Sheet1!$A$1-1)*10,FALSE)&gt;999,-1,0)))))))</f>
        <v>---</v>
      </c>
      <c r="W21" s="66" t="str">
        <f>IF(ISNA(VLOOKUP($A21,Sheet1!$B$3:$AH$1266,Sheet1!G$1+(Sheet1!$A$1-1)*10,FALSE))=TRUE,"---",IF(VLOOKUP($A21,Sheet1!$B$3:$AH$1266,Sheet1!G$1+(Sheet1!$A$1-1)*10,FALSE)="---","---", (ROUND(VLOOKUP($A21,Sheet1!$B$3:$AH$1266,Sheet1!G$1+(Sheet1!$A$1-1)*10,FALSE),IF(VLOOKUP($A21,Sheet1!$B$3:$AH$1266,Sheet1!G$1+(Sheet1!$A$1-1)*10,FALSE)&gt;99999,-3,IF(VLOOKUP($A21,Sheet1!$B$3:$AH$1266,Sheet1!G$1+(Sheet1!$A$1-1)*10,FALSE)&gt;9999,-2,IF(VLOOKUP($A21,Sheet1!$B$3:$AH$1266,Sheet1!G$1+(Sheet1!$A$1-1)*10,FALSE)&gt;999,-1,0)))))))</f>
        <v>---</v>
      </c>
      <c r="X21" s="66" t="str">
        <f>IF(ISNA(VLOOKUP($A21,Sheet1!$B$3:$AH$1266,Sheet1!H$1+(Sheet1!$A$1-1)*10,FALSE))=TRUE,"---",IF(VLOOKUP($A21,Sheet1!$B$3:$AH$1266,Sheet1!H$1+(Sheet1!$A$1-1)*10,FALSE)="---","---", (ROUND(VLOOKUP($A21,Sheet1!$B$3:$AH$1266,Sheet1!H$1+(Sheet1!$A$1-1)*10,FALSE),IF(VLOOKUP($A21,Sheet1!$B$3:$AH$1266,Sheet1!H$1+(Sheet1!$A$1-1)*10,FALSE)&gt;99999,-3,IF(VLOOKUP($A21,Sheet1!$B$3:$AH$1266,Sheet1!H$1+(Sheet1!$A$1-1)*10,FALSE)&gt;9999,-2,IF(VLOOKUP($A21,Sheet1!$B$3:$AH$1266,Sheet1!H$1+(Sheet1!$A$1-1)*10,FALSE)&gt;999,-1,0)))))))</f>
        <v>---</v>
      </c>
      <c r="Y21" s="66" t="str">
        <f>IF(ISNA(VLOOKUP($A21,Sheet1!$B$3:$AH$1266,Sheet1!I$1+(Sheet1!$A$1-1)*10,FALSE))=TRUE,"---",IF(VLOOKUP($A21,Sheet1!$B$3:$AH$1266,Sheet1!I$1+(Sheet1!$A$1-1)*10,FALSE)="---","---", (ROUND(VLOOKUP($A21,Sheet1!$B$3:$AH$1266,Sheet1!I$1+(Sheet1!$A$1-1)*10,FALSE),IF(VLOOKUP($A21,Sheet1!$B$3:$AH$1266,Sheet1!I$1+(Sheet1!$A$1-1)*10,FALSE)&gt;99999,-3,IF(VLOOKUP($A21,Sheet1!$B$3:$AH$1266,Sheet1!I$1+(Sheet1!$A$1-1)*10,FALSE)&gt;9999,-2,IF(VLOOKUP($A21,Sheet1!$B$3:$AH$1266,Sheet1!I$1+(Sheet1!$A$1-1)*10,FALSE)&gt;999,-1,0)))))))</f>
        <v>---</v>
      </c>
      <c r="Z21" s="66" t="str">
        <f>IF(ISNA(VLOOKUP($A21,Sheet1!$B$3:$AH$1266,Sheet1!J$1+(Sheet1!$A$1-1)*10,FALSE))=TRUE,"---",IF(VLOOKUP($A21,Sheet1!$B$3:$AH$1266,Sheet1!J$1+(Sheet1!$A$1-1)*10,FALSE)="---","---", (ROUND(VLOOKUP($A21,Sheet1!$B$3:$AH$1266,Sheet1!J$1+(Sheet1!$A$1-1)*10,FALSE),IF(VLOOKUP($A21,Sheet1!$B$3:$AH$1266,Sheet1!J$1+(Sheet1!$A$1-1)*10,FALSE)&gt;99999,-3,IF(VLOOKUP($A21,Sheet1!$B$3:$AH$1266,Sheet1!J$1+(Sheet1!$A$1-1)*10,FALSE)&gt;9999,-2,IF(VLOOKUP($A21,Sheet1!$B$3:$AH$1266,Sheet1!J$1+(Sheet1!$A$1-1)*10,FALSE)&gt;999,-1,0)))))))</f>
        <v>---</v>
      </c>
      <c r="AA21" s="66" t="str">
        <f>IF(ISNA(VLOOKUP($A21,Sheet1!$B$3:$AH$1266,Sheet1!K$1+(Sheet1!$A$1-1)*10,FALSE))=TRUE,"---",IF(VLOOKUP($A21,Sheet1!$B$3:$AH$1266,Sheet1!K$1+(Sheet1!$A$1-1)*10,FALSE)="---","---", (ROUND(VLOOKUP($A21,Sheet1!$B$3:$AH$1266,Sheet1!K$1+(Sheet1!$A$1-1)*10,FALSE),IF(VLOOKUP($A21,Sheet1!$B$3:$AH$1266,Sheet1!K$1+(Sheet1!$A$1-1)*10,FALSE)&gt;99999,-3,IF(VLOOKUP($A21,Sheet1!$B$3:$AH$1266,Sheet1!K$1+(Sheet1!$A$1-1)*10,FALSE)&gt;9999,-2,IF(VLOOKUP($A21,Sheet1!$B$3:$AH$1266,Sheet1!K$1+(Sheet1!$A$1-1)*10,FALSE)&gt;999,-1,0)))))))</f>
        <v>---</v>
      </c>
      <c r="AB21" s="66" t="str">
        <f>IF(ISNA(VLOOKUP($A21,Sheet1!$B$3:$AH$1266,Sheet1!L$1+(Sheet1!$A$1-1)*10,FALSE))=TRUE,"---",IF(VLOOKUP($A21,Sheet1!$B$3:$AH$1266,Sheet1!L$1+(Sheet1!$A$1-1)*10,FALSE)="---","---", (ROUND(VLOOKUP($A21,Sheet1!$B$3:$AH$1266,Sheet1!L$1+(Sheet1!$A$1-1)*10,FALSE),IF(VLOOKUP($A21,Sheet1!$B$3:$AH$1266,Sheet1!L$1+(Sheet1!$A$1-1)*10,FALSE)&gt;99999,-3,IF(VLOOKUP($A21,Sheet1!$B$3:$AH$1266,Sheet1!L$1+(Sheet1!$A$1-1)*10,FALSE)&gt;9999,-2,IF(VLOOKUP($A21,Sheet1!$B$3:$AH$1266,Sheet1!L$1+(Sheet1!$A$1-1)*10,FALSE)&gt;999,-1,0)))))))</f>
        <v>---</v>
      </c>
      <c r="AC21" s="66" t="str">
        <f>IF(ISNA(VLOOKUP($A21,Sheet1!$B$3:$AH$1266,Sheet1!M$1+(Sheet1!$A$1-1)*10,FALSE))=TRUE,"---",IF(VLOOKUP($A21,Sheet1!$B$3:$AH$1266,Sheet1!M$1+(Sheet1!$A$1-1)*10,FALSE)="---","---", (ROUND(VLOOKUP($A21,Sheet1!$B$3:$AH$1266,Sheet1!M$1+(Sheet1!$A$1-1)*10,FALSE),IF(VLOOKUP($A21,Sheet1!$B$3:$AH$1266,Sheet1!M$1+(Sheet1!$A$1-1)*10,FALSE)&gt;99999,-3,IF(VLOOKUP($A21,Sheet1!$B$3:$AH$1266,Sheet1!M$1+(Sheet1!$A$1-1)*10,FALSE)&gt;9999,-2,IF(VLOOKUP($A21,Sheet1!$B$3:$AH$1266,Sheet1!M$1+(Sheet1!$A$1-1)*10,FALSE)&gt;999,-1,0)))))))</f>
        <v>---</v>
      </c>
      <c r="AD21" s="66" t="str">
        <f>IF(ISNA(VLOOKUP($A21,Sheet1!$B$3:$AH$1266,Sheet1!N$1+(Sheet1!$A$1-1)*10,FALSE))=TRUE,"---",IF(VLOOKUP($A21,Sheet1!$B$3:$AH$1266,Sheet1!N$1+(Sheet1!$A$1-1)*10,FALSE)="---","---", (ROUND(VLOOKUP($A21,Sheet1!$B$3:$AH$1266,Sheet1!N$1+(Sheet1!$A$1-1)*10,FALSE),IF(VLOOKUP($A21,Sheet1!$B$3:$AH$1266,Sheet1!N$1+(Sheet1!$A$1-1)*10,FALSE)&gt;99999,-3,IF(VLOOKUP($A21,Sheet1!$B$3:$AH$1266,Sheet1!N$1+(Sheet1!$A$1-1)*10,FALSE)&gt;9999,-2,IF(VLOOKUP($A21,Sheet1!$B$3:$AH$1266,Sheet1!N$1+(Sheet1!$A$1-1)*10,FALSE)&gt;999,-1,0)))))))</f>
        <v>---</v>
      </c>
    </row>
    <row r="22" spans="1:30" s="27" customFormat="1" ht="25.5" customHeight="1" x14ac:dyDescent="0.25">
      <c r="A22" s="255" t="s">
        <v>33</v>
      </c>
      <c r="B22" s="277" t="s">
        <v>34</v>
      </c>
      <c r="C22" s="255">
        <v>410215</v>
      </c>
      <c r="D22" s="255">
        <v>734224</v>
      </c>
      <c r="E22" s="258" t="s">
        <v>3057</v>
      </c>
      <c r="F22" s="276" t="s">
        <v>4405</v>
      </c>
      <c r="G22" s="262" t="s">
        <v>160</v>
      </c>
      <c r="H22" s="260">
        <v>1.04</v>
      </c>
      <c r="I22" s="263">
        <v>26469</v>
      </c>
      <c r="J22" s="140" t="s">
        <v>4405</v>
      </c>
      <c r="K22" s="127" t="s">
        <v>17</v>
      </c>
      <c r="L22" s="115">
        <v>119</v>
      </c>
      <c r="M22" s="116">
        <v>114</v>
      </c>
      <c r="N22" s="127" t="s">
        <v>32</v>
      </c>
      <c r="O22" s="68" t="s">
        <v>4405</v>
      </c>
      <c r="P22" s="68" t="s">
        <v>4405</v>
      </c>
      <c r="Q22" s="68" t="s">
        <v>4405</v>
      </c>
      <c r="R22" s="74" t="s">
        <v>4405</v>
      </c>
      <c r="S22" s="64" t="s">
        <v>4362</v>
      </c>
      <c r="T22" s="64" t="str">
        <f>IF(ISNA(VLOOKUP(A22,Sheet1!B$3:C$1266,2,FALSE)=TRUE),"NC",VLOOKUP(A22,Sheet1!B$3:C$1266,2,FALSE))</f>
        <v>NC</v>
      </c>
      <c r="U22" s="65" t="str">
        <f>IF(ISNA(VLOOKUP($A22,Sheet1!$B$3:$AH$1266,Sheet1!E$1+(Sheet1!$A$1-1)*10,FALSE))=TRUE,"---",IF(VLOOKUP($A22,Sheet1!$B$3:$AH$1266,Sheet1!E$1+(Sheet1!$A$1-1)*10,FALSE)="---","---", (ROUND(VLOOKUP($A22,Sheet1!$B$3:$AH$1266,Sheet1!E$1+(Sheet1!$A$1-1)*10,FALSE),IF(VLOOKUP($A22,Sheet1!$B$3:$AH$1266,Sheet1!E$1+(Sheet1!$A$1-1)*10,FALSE)&gt;99999,-3,IF(VLOOKUP($A22,Sheet1!$B$3:$AH$1266,Sheet1!E$1+(Sheet1!$A$1-1)*10,FALSE)&gt;9999,-2,IF(VLOOKUP($A22,Sheet1!$B$3:$AH$1266,Sheet1!E$1+(Sheet1!$A$1-1)*10,FALSE)&gt;999,-1,0)))))))</f>
        <v>---</v>
      </c>
      <c r="V22" s="65" t="str">
        <f>IF(ISNA(VLOOKUP($A22,Sheet1!$B$3:$AH$1266,Sheet1!F$1+(Sheet1!$A$1-1)*10,FALSE))=TRUE,"---",IF(VLOOKUP($A22,Sheet1!$B$3:$AH$1266,Sheet1!F$1+(Sheet1!$A$1-1)*10,FALSE)="---","---", (ROUND(VLOOKUP($A22,Sheet1!$B$3:$AH$1266,Sheet1!F$1+(Sheet1!$A$1-1)*10,FALSE),IF(VLOOKUP($A22,Sheet1!$B$3:$AH$1266,Sheet1!F$1+(Sheet1!$A$1-1)*10,FALSE)&gt;99999,-3,IF(VLOOKUP($A22,Sheet1!$B$3:$AH$1266,Sheet1!F$1+(Sheet1!$A$1-1)*10,FALSE)&gt;9999,-2,IF(VLOOKUP($A22,Sheet1!$B$3:$AH$1266,Sheet1!F$1+(Sheet1!$A$1-1)*10,FALSE)&gt;999,-1,0)))))))</f>
        <v>---</v>
      </c>
      <c r="W22" s="65" t="str">
        <f>IF(ISNA(VLOOKUP($A22,Sheet1!$B$3:$AH$1266,Sheet1!G$1+(Sheet1!$A$1-1)*10,FALSE))=TRUE,"---",IF(VLOOKUP($A22,Sheet1!$B$3:$AH$1266,Sheet1!G$1+(Sheet1!$A$1-1)*10,FALSE)="---","---", (ROUND(VLOOKUP($A22,Sheet1!$B$3:$AH$1266,Sheet1!G$1+(Sheet1!$A$1-1)*10,FALSE),IF(VLOOKUP($A22,Sheet1!$B$3:$AH$1266,Sheet1!G$1+(Sheet1!$A$1-1)*10,FALSE)&gt;99999,-3,IF(VLOOKUP($A22,Sheet1!$B$3:$AH$1266,Sheet1!G$1+(Sheet1!$A$1-1)*10,FALSE)&gt;9999,-2,IF(VLOOKUP($A22,Sheet1!$B$3:$AH$1266,Sheet1!G$1+(Sheet1!$A$1-1)*10,FALSE)&gt;999,-1,0)))))))</f>
        <v>---</v>
      </c>
      <c r="X22" s="65" t="str">
        <f>IF(ISNA(VLOOKUP($A22,Sheet1!$B$3:$AH$1266,Sheet1!H$1+(Sheet1!$A$1-1)*10,FALSE))=TRUE,"---",IF(VLOOKUP($A22,Sheet1!$B$3:$AH$1266,Sheet1!H$1+(Sheet1!$A$1-1)*10,FALSE)="---","---", (ROUND(VLOOKUP($A22,Sheet1!$B$3:$AH$1266,Sheet1!H$1+(Sheet1!$A$1-1)*10,FALSE),IF(VLOOKUP($A22,Sheet1!$B$3:$AH$1266,Sheet1!H$1+(Sheet1!$A$1-1)*10,FALSE)&gt;99999,-3,IF(VLOOKUP($A22,Sheet1!$B$3:$AH$1266,Sheet1!H$1+(Sheet1!$A$1-1)*10,FALSE)&gt;9999,-2,IF(VLOOKUP($A22,Sheet1!$B$3:$AH$1266,Sheet1!H$1+(Sheet1!$A$1-1)*10,FALSE)&gt;999,-1,0)))))))</f>
        <v>---</v>
      </c>
      <c r="Y22" s="65" t="str">
        <f>IF(ISNA(VLOOKUP($A22,Sheet1!$B$3:$AH$1266,Sheet1!I$1+(Sheet1!$A$1-1)*10,FALSE))=TRUE,"---",IF(VLOOKUP($A22,Sheet1!$B$3:$AH$1266,Sheet1!I$1+(Sheet1!$A$1-1)*10,FALSE)="---","---", (ROUND(VLOOKUP($A22,Sheet1!$B$3:$AH$1266,Sheet1!I$1+(Sheet1!$A$1-1)*10,FALSE),IF(VLOOKUP($A22,Sheet1!$B$3:$AH$1266,Sheet1!I$1+(Sheet1!$A$1-1)*10,FALSE)&gt;99999,-3,IF(VLOOKUP($A22,Sheet1!$B$3:$AH$1266,Sheet1!I$1+(Sheet1!$A$1-1)*10,FALSE)&gt;9999,-2,IF(VLOOKUP($A22,Sheet1!$B$3:$AH$1266,Sheet1!I$1+(Sheet1!$A$1-1)*10,FALSE)&gt;999,-1,0)))))))</f>
        <v>---</v>
      </c>
      <c r="Z22" s="65" t="str">
        <f>IF(ISNA(VLOOKUP($A22,Sheet1!$B$3:$AH$1266,Sheet1!J$1+(Sheet1!$A$1-1)*10,FALSE))=TRUE,"---",IF(VLOOKUP($A22,Sheet1!$B$3:$AH$1266,Sheet1!J$1+(Sheet1!$A$1-1)*10,FALSE)="---","---", (ROUND(VLOOKUP($A22,Sheet1!$B$3:$AH$1266,Sheet1!J$1+(Sheet1!$A$1-1)*10,FALSE),IF(VLOOKUP($A22,Sheet1!$B$3:$AH$1266,Sheet1!J$1+(Sheet1!$A$1-1)*10,FALSE)&gt;99999,-3,IF(VLOOKUP($A22,Sheet1!$B$3:$AH$1266,Sheet1!J$1+(Sheet1!$A$1-1)*10,FALSE)&gt;9999,-2,IF(VLOOKUP($A22,Sheet1!$B$3:$AH$1266,Sheet1!J$1+(Sheet1!$A$1-1)*10,FALSE)&gt;999,-1,0)))))))</f>
        <v>---</v>
      </c>
      <c r="AA22" s="65" t="str">
        <f>IF(ISNA(VLOOKUP($A22,Sheet1!$B$3:$AH$1266,Sheet1!K$1+(Sheet1!$A$1-1)*10,FALSE))=TRUE,"---",IF(VLOOKUP($A22,Sheet1!$B$3:$AH$1266,Sheet1!K$1+(Sheet1!$A$1-1)*10,FALSE)="---","---", (ROUND(VLOOKUP($A22,Sheet1!$B$3:$AH$1266,Sheet1!K$1+(Sheet1!$A$1-1)*10,FALSE),IF(VLOOKUP($A22,Sheet1!$B$3:$AH$1266,Sheet1!K$1+(Sheet1!$A$1-1)*10,FALSE)&gt;99999,-3,IF(VLOOKUP($A22,Sheet1!$B$3:$AH$1266,Sheet1!K$1+(Sheet1!$A$1-1)*10,FALSE)&gt;9999,-2,IF(VLOOKUP($A22,Sheet1!$B$3:$AH$1266,Sheet1!K$1+(Sheet1!$A$1-1)*10,FALSE)&gt;999,-1,0)))))))</f>
        <v>---</v>
      </c>
      <c r="AB22" s="65" t="str">
        <f>IF(ISNA(VLOOKUP($A22,Sheet1!$B$3:$AH$1266,Sheet1!L$1+(Sheet1!$A$1-1)*10,FALSE))=TRUE,"---",IF(VLOOKUP($A22,Sheet1!$B$3:$AH$1266,Sheet1!L$1+(Sheet1!$A$1-1)*10,FALSE)="---","---", (ROUND(VLOOKUP($A22,Sheet1!$B$3:$AH$1266,Sheet1!L$1+(Sheet1!$A$1-1)*10,FALSE),IF(VLOOKUP($A22,Sheet1!$B$3:$AH$1266,Sheet1!L$1+(Sheet1!$A$1-1)*10,FALSE)&gt;99999,-3,IF(VLOOKUP($A22,Sheet1!$B$3:$AH$1266,Sheet1!L$1+(Sheet1!$A$1-1)*10,FALSE)&gt;9999,-2,IF(VLOOKUP($A22,Sheet1!$B$3:$AH$1266,Sheet1!L$1+(Sheet1!$A$1-1)*10,FALSE)&gt;999,-1,0)))))))</f>
        <v>---</v>
      </c>
      <c r="AC22" s="65" t="str">
        <f>IF(ISNA(VLOOKUP($A22,Sheet1!$B$3:$AH$1266,Sheet1!M$1+(Sheet1!$A$1-1)*10,FALSE))=TRUE,"---",IF(VLOOKUP($A22,Sheet1!$B$3:$AH$1266,Sheet1!M$1+(Sheet1!$A$1-1)*10,FALSE)="---","---", (ROUND(VLOOKUP($A22,Sheet1!$B$3:$AH$1266,Sheet1!M$1+(Sheet1!$A$1-1)*10,FALSE),IF(VLOOKUP($A22,Sheet1!$B$3:$AH$1266,Sheet1!M$1+(Sheet1!$A$1-1)*10,FALSE)&gt;99999,-3,IF(VLOOKUP($A22,Sheet1!$B$3:$AH$1266,Sheet1!M$1+(Sheet1!$A$1-1)*10,FALSE)&gt;9999,-2,IF(VLOOKUP($A22,Sheet1!$B$3:$AH$1266,Sheet1!M$1+(Sheet1!$A$1-1)*10,FALSE)&gt;999,-1,0)))))))</f>
        <v>---</v>
      </c>
      <c r="AD22" s="65" t="str">
        <f>IF(ISNA(VLOOKUP($A22,Sheet1!$B$3:$AH$1266,Sheet1!N$1+(Sheet1!$A$1-1)*10,FALSE))=TRUE,"---",IF(VLOOKUP($A22,Sheet1!$B$3:$AH$1266,Sheet1!N$1+(Sheet1!$A$1-1)*10,FALSE)="---","---", (ROUND(VLOOKUP($A22,Sheet1!$B$3:$AH$1266,Sheet1!N$1+(Sheet1!$A$1-1)*10,FALSE),IF(VLOOKUP($A22,Sheet1!$B$3:$AH$1266,Sheet1!N$1+(Sheet1!$A$1-1)*10,FALSE)&gt;99999,-3,IF(VLOOKUP($A22,Sheet1!$B$3:$AH$1266,Sheet1!N$1+(Sheet1!$A$1-1)*10,FALSE)&gt;9999,-2,IF(VLOOKUP($A22,Sheet1!$B$3:$AH$1266,Sheet1!N$1+(Sheet1!$A$1-1)*10,FALSE)&gt;999,-1,0)))))))</f>
        <v>---</v>
      </c>
    </row>
    <row r="23" spans="1:30" s="27" customFormat="1" ht="25.5" customHeight="1" x14ac:dyDescent="0.25">
      <c r="A23" s="256" t="s">
        <v>35</v>
      </c>
      <c r="B23" s="270" t="s">
        <v>36</v>
      </c>
      <c r="C23" s="256">
        <v>405900</v>
      </c>
      <c r="D23" s="256">
        <v>734113</v>
      </c>
      <c r="E23" s="257" t="s">
        <v>3057</v>
      </c>
      <c r="F23" s="267" t="s">
        <v>4423</v>
      </c>
      <c r="G23" s="272" t="s">
        <v>31</v>
      </c>
      <c r="H23" s="261">
        <v>8.86</v>
      </c>
      <c r="I23" s="273">
        <v>26469</v>
      </c>
      <c r="J23" s="143">
        <v>12.44</v>
      </c>
      <c r="K23" s="142" t="s">
        <v>24</v>
      </c>
      <c r="L23" s="144">
        <v>2320</v>
      </c>
      <c r="M23" s="145">
        <v>262</v>
      </c>
      <c r="N23" s="142" t="s">
        <v>37</v>
      </c>
      <c r="O23" s="71">
        <f>IF(U23&lt;&gt;"---",IF(L23&lt;W23,"&gt;50",IF(AND(L23&gt;=W23,L23&lt;=X23),(W$8-(((LOG(L23)-LOG(W23))/((LOG(X23)-LOG(W23)))*(W$8-X$8)))),IF(AND(L23&gt;=X23,L23&lt;=Y23),(X$8-(((LOG(L23)-LOG(X23))/((LOG(Y23)-LOG(X23)))*(X$8-Y$8)))),IF(AND(L23&gt;=Y23,L23&lt;=Z23),(Y$8-(((LOG(L23)-LOG(Y23))/((LOG(Z23)-LOG(Y23)))*(Y$8-Z$8)))),IF(AND(L23&gt;=Z23,L23&lt;=AA23),(Z$8-(((LOG(L23)-LOG(Z23))/((LOG(AA23)-LOG(Z23)))*(Z$8-AA$8)))),IF(AND(L23&gt;=AA23,L23&lt;=AB23),(AA$8-(((LOG(L23)-LOG(AA23))/((LOG(AB23)-LOG(AA23)))*(AA$8-AB$8)))),IF(AND(L23&gt;=AB23,L23&lt;=AC23),(AB$8-(((LOG(L23)-LOG(AB23))/((LOG(AC23)-LOG(AB23)))*(AB$8-AC$8)))),IF(AND(L23&gt;=AC23,L23&lt;=AD23),(AC$8-(((LOG(L23)-LOG(AC23))/((LOG(AD23)-LOG(AC23)))*(AC$8-AD$8)))),IF(L23&gt;AD23*1.1,"&lt;0.2",0.2))))))))),"")</f>
        <v>2.7417356407092619</v>
      </c>
      <c r="P23" s="71">
        <f>IF(O23&lt;&gt;"",VLOOKUP($A23,Sheet4!$A$2:$O$1309,14,FALSE)*100,"")</f>
        <v>0.38801471001502774</v>
      </c>
      <c r="Q23" s="71">
        <f>IF(P23&lt;&gt;"",VLOOKUP($A23,Sheet4!$A$2:$O$1309,15,FALSE)*100,"")</f>
        <v>3.7364103101100277</v>
      </c>
      <c r="R23" s="73">
        <f t="shared" si="1"/>
        <v>35</v>
      </c>
      <c r="S23" s="63" t="s">
        <v>4362</v>
      </c>
      <c r="T23" s="63" t="str">
        <f>IF(ISNA(VLOOKUP(A23,Sheet1!B$3:C$1266,2,FALSE)=TRUE),"NC",VLOOKUP(A23,Sheet1!B$3:C$1266,2,FALSE))</f>
        <v>Urban</v>
      </c>
      <c r="U23" s="66">
        <f>IF(ISNA(VLOOKUP($A23,Sheet1!$B$3:$AH$1266,Sheet1!E$1+(Sheet1!$A$1-1)*10,FALSE))=TRUE,"---",IF(VLOOKUP($A23,Sheet1!$B$3:$AH$1266,Sheet1!E$1+(Sheet1!$A$1-1)*10,FALSE)="---","---", (ROUND(VLOOKUP($A23,Sheet1!$B$3:$AH$1266,Sheet1!E$1+(Sheet1!$A$1-1)*10,FALSE),IF(VLOOKUP($A23,Sheet1!$B$3:$AH$1266,Sheet1!E$1+(Sheet1!$A$1-1)*10,FALSE)&gt;99999,-3,IF(VLOOKUP($A23,Sheet1!$B$3:$AH$1266,Sheet1!E$1+(Sheet1!$A$1-1)*10,FALSE)&gt;9999,-2,IF(VLOOKUP($A23,Sheet1!$B$3:$AH$1266,Sheet1!E$1+(Sheet1!$A$1-1)*10,FALSE)&gt;999,-1,0)))))))</f>
        <v>442</v>
      </c>
      <c r="V23" s="66">
        <f>IF(ISNA(VLOOKUP($A23,Sheet1!$B$3:$AH$1266,Sheet1!F$1+(Sheet1!$A$1-1)*10,FALSE))=TRUE,"---",IF(VLOOKUP($A23,Sheet1!$B$3:$AH$1266,Sheet1!F$1+(Sheet1!$A$1-1)*10,FALSE)="---","---", (ROUND(VLOOKUP($A23,Sheet1!$B$3:$AH$1266,Sheet1!F$1+(Sheet1!$A$1-1)*10,FALSE),IF(VLOOKUP($A23,Sheet1!$B$3:$AH$1266,Sheet1!F$1+(Sheet1!$A$1-1)*10,FALSE)&gt;99999,-3,IF(VLOOKUP($A23,Sheet1!$B$3:$AH$1266,Sheet1!F$1+(Sheet1!$A$1-1)*10,FALSE)&gt;9999,-2,IF(VLOOKUP($A23,Sheet1!$B$3:$AH$1266,Sheet1!F$1+(Sheet1!$A$1-1)*10,FALSE)&gt;999,-1,0)))))))</f>
        <v>544</v>
      </c>
      <c r="W23" s="66">
        <f>IF(ISNA(VLOOKUP($A23,Sheet1!$B$3:$AH$1266,Sheet1!G$1+(Sheet1!$A$1-1)*10,FALSE))=TRUE,"---",IF(VLOOKUP($A23,Sheet1!$B$3:$AH$1266,Sheet1!G$1+(Sheet1!$A$1-1)*10,FALSE)="---","---", (ROUND(VLOOKUP($A23,Sheet1!$B$3:$AH$1266,Sheet1!G$1+(Sheet1!$A$1-1)*10,FALSE),IF(VLOOKUP($A23,Sheet1!$B$3:$AH$1266,Sheet1!G$1+(Sheet1!$A$1-1)*10,FALSE)&gt;99999,-3,IF(VLOOKUP($A23,Sheet1!$B$3:$AH$1266,Sheet1!G$1+(Sheet1!$A$1-1)*10,FALSE)&gt;9999,-2,IF(VLOOKUP($A23,Sheet1!$B$3:$AH$1266,Sheet1!G$1+(Sheet1!$A$1-1)*10,FALSE)&gt;999,-1,0)))))))</f>
        <v>685</v>
      </c>
      <c r="X23" s="66">
        <f>IF(ISNA(VLOOKUP($A23,Sheet1!$B$3:$AH$1266,Sheet1!H$1+(Sheet1!$A$1-1)*10,FALSE))=TRUE,"---",IF(VLOOKUP($A23,Sheet1!$B$3:$AH$1266,Sheet1!H$1+(Sheet1!$A$1-1)*10,FALSE)="---","---", (ROUND(VLOOKUP($A23,Sheet1!$B$3:$AH$1266,Sheet1!H$1+(Sheet1!$A$1-1)*10,FALSE),IF(VLOOKUP($A23,Sheet1!$B$3:$AH$1266,Sheet1!H$1+(Sheet1!$A$1-1)*10,FALSE)&gt;99999,-3,IF(VLOOKUP($A23,Sheet1!$B$3:$AH$1266,Sheet1!H$1+(Sheet1!$A$1-1)*10,FALSE)&gt;9999,-2,IF(VLOOKUP($A23,Sheet1!$B$3:$AH$1266,Sheet1!H$1+(Sheet1!$A$1-1)*10,FALSE)&gt;999,-1,0)))))))</f>
        <v>1120</v>
      </c>
      <c r="Y23" s="66">
        <f>IF(ISNA(VLOOKUP($A23,Sheet1!$B$3:$AH$1266,Sheet1!I$1+(Sheet1!$A$1-1)*10,FALSE))=TRUE,"---",IF(VLOOKUP($A23,Sheet1!$B$3:$AH$1266,Sheet1!I$1+(Sheet1!$A$1-1)*10,FALSE)="---","---", (ROUND(VLOOKUP($A23,Sheet1!$B$3:$AH$1266,Sheet1!I$1+(Sheet1!$A$1-1)*10,FALSE),IF(VLOOKUP($A23,Sheet1!$B$3:$AH$1266,Sheet1!I$1+(Sheet1!$A$1-1)*10,FALSE)&gt;99999,-3,IF(VLOOKUP($A23,Sheet1!$B$3:$AH$1266,Sheet1!I$1+(Sheet1!$A$1-1)*10,FALSE)&gt;9999,-2,IF(VLOOKUP($A23,Sheet1!$B$3:$AH$1266,Sheet1!I$1+(Sheet1!$A$1-1)*10,FALSE)&gt;999,-1,0)))))))</f>
        <v>1480</v>
      </c>
      <c r="Z23" s="66">
        <f>IF(ISNA(VLOOKUP($A23,Sheet1!$B$3:$AH$1266,Sheet1!J$1+(Sheet1!$A$1-1)*10,FALSE))=TRUE,"---",IF(VLOOKUP($A23,Sheet1!$B$3:$AH$1266,Sheet1!J$1+(Sheet1!$A$1-1)*10,FALSE)="---","---", (ROUND(VLOOKUP($A23,Sheet1!$B$3:$AH$1266,Sheet1!J$1+(Sheet1!$A$1-1)*10,FALSE),IF(VLOOKUP($A23,Sheet1!$B$3:$AH$1266,Sheet1!J$1+(Sheet1!$A$1-1)*10,FALSE)&gt;99999,-3,IF(VLOOKUP($A23,Sheet1!$B$3:$AH$1266,Sheet1!J$1+(Sheet1!$A$1-1)*10,FALSE)&gt;9999,-2,IF(VLOOKUP($A23,Sheet1!$B$3:$AH$1266,Sheet1!J$1+(Sheet1!$A$1-1)*10,FALSE)&gt;999,-1,0)))))))</f>
        <v>2030</v>
      </c>
      <c r="AA23" s="66">
        <f>IF(ISNA(VLOOKUP($A23,Sheet1!$B$3:$AH$1266,Sheet1!K$1+(Sheet1!$A$1-1)*10,FALSE))=TRUE,"---",IF(VLOOKUP($A23,Sheet1!$B$3:$AH$1266,Sheet1!K$1+(Sheet1!$A$1-1)*10,FALSE)="---","---", (ROUND(VLOOKUP($A23,Sheet1!$B$3:$AH$1266,Sheet1!K$1+(Sheet1!$A$1-1)*10,FALSE),IF(VLOOKUP($A23,Sheet1!$B$3:$AH$1266,Sheet1!K$1+(Sheet1!$A$1-1)*10,FALSE)&gt;99999,-3,IF(VLOOKUP($A23,Sheet1!$B$3:$AH$1266,Sheet1!K$1+(Sheet1!$A$1-1)*10,FALSE)&gt;9999,-2,IF(VLOOKUP($A23,Sheet1!$B$3:$AH$1266,Sheet1!K$1+(Sheet1!$A$1-1)*10,FALSE)&gt;999,-1,0)))))))</f>
        <v>2510</v>
      </c>
      <c r="AB23" s="66">
        <f>IF(ISNA(VLOOKUP($A23,Sheet1!$B$3:$AH$1266,Sheet1!L$1+(Sheet1!$A$1-1)*10,FALSE))=TRUE,"---",IF(VLOOKUP($A23,Sheet1!$B$3:$AH$1266,Sheet1!L$1+(Sheet1!$A$1-1)*10,FALSE)="---","---", (ROUND(VLOOKUP($A23,Sheet1!$B$3:$AH$1266,Sheet1!L$1+(Sheet1!$A$1-1)*10,FALSE),IF(VLOOKUP($A23,Sheet1!$B$3:$AH$1266,Sheet1!L$1+(Sheet1!$A$1-1)*10,FALSE)&gt;99999,-3,IF(VLOOKUP($A23,Sheet1!$B$3:$AH$1266,Sheet1!L$1+(Sheet1!$A$1-1)*10,FALSE)&gt;9999,-2,IF(VLOOKUP($A23,Sheet1!$B$3:$AH$1266,Sheet1!L$1+(Sheet1!$A$1-1)*10,FALSE)&gt;999,-1,0)))))))</f>
        <v>3060</v>
      </c>
      <c r="AC23" s="66">
        <f>IF(ISNA(VLOOKUP($A23,Sheet1!$B$3:$AH$1266,Sheet1!M$1+(Sheet1!$A$1-1)*10,FALSE))=TRUE,"---",IF(VLOOKUP($A23,Sheet1!$B$3:$AH$1266,Sheet1!M$1+(Sheet1!$A$1-1)*10,FALSE)="---","---", (ROUND(VLOOKUP($A23,Sheet1!$B$3:$AH$1266,Sheet1!M$1+(Sheet1!$A$1-1)*10,FALSE),IF(VLOOKUP($A23,Sheet1!$B$3:$AH$1266,Sheet1!M$1+(Sheet1!$A$1-1)*10,FALSE)&gt;99999,-3,IF(VLOOKUP($A23,Sheet1!$B$3:$AH$1266,Sheet1!M$1+(Sheet1!$A$1-1)*10,FALSE)&gt;9999,-2,IF(VLOOKUP($A23,Sheet1!$B$3:$AH$1266,Sheet1!M$1+(Sheet1!$A$1-1)*10,FALSE)&gt;999,-1,0)))))))</f>
        <v>3690</v>
      </c>
      <c r="AD23" s="66">
        <f>IF(ISNA(VLOOKUP($A23,Sheet1!$B$3:$AH$1266,Sheet1!N$1+(Sheet1!$A$1-1)*10,FALSE))=TRUE,"---",IF(VLOOKUP($A23,Sheet1!$B$3:$AH$1266,Sheet1!N$1+(Sheet1!$A$1-1)*10,FALSE)="---","---", (ROUND(VLOOKUP($A23,Sheet1!$B$3:$AH$1266,Sheet1!N$1+(Sheet1!$A$1-1)*10,FALSE),IF(VLOOKUP($A23,Sheet1!$B$3:$AH$1266,Sheet1!N$1+(Sheet1!$A$1-1)*10,FALSE)&gt;99999,-3,IF(VLOOKUP($A23,Sheet1!$B$3:$AH$1266,Sheet1!N$1+(Sheet1!$A$1-1)*10,FALSE)&gt;9999,-2,IF(VLOOKUP($A23,Sheet1!$B$3:$AH$1266,Sheet1!N$1+(Sheet1!$A$1-1)*10,FALSE)&gt;999,-1,0)))))))</f>
        <v>4660</v>
      </c>
    </row>
    <row r="24" spans="1:30" s="27" customFormat="1" ht="25.5" customHeight="1" x14ac:dyDescent="0.25">
      <c r="A24" s="255" t="s">
        <v>38</v>
      </c>
      <c r="B24" s="277" t="s">
        <v>39</v>
      </c>
      <c r="C24" s="255">
        <v>405848</v>
      </c>
      <c r="D24" s="255">
        <v>734207</v>
      </c>
      <c r="E24" s="258" t="s">
        <v>3057</v>
      </c>
      <c r="F24" s="276" t="s">
        <v>4405</v>
      </c>
      <c r="G24" s="262" t="s">
        <v>160</v>
      </c>
      <c r="H24" s="260">
        <v>1.64</v>
      </c>
      <c r="I24" s="263">
        <v>27663</v>
      </c>
      <c r="J24" s="140" t="s">
        <v>4405</v>
      </c>
      <c r="K24" s="127" t="s">
        <v>17</v>
      </c>
      <c r="L24" s="115">
        <v>166</v>
      </c>
      <c r="M24" s="116">
        <v>101</v>
      </c>
      <c r="N24" s="127" t="s">
        <v>32</v>
      </c>
      <c r="O24" s="68" t="s">
        <v>4405</v>
      </c>
      <c r="P24" s="68" t="s">
        <v>4405</v>
      </c>
      <c r="Q24" s="68" t="s">
        <v>4405</v>
      </c>
      <c r="R24" s="74" t="s">
        <v>4405</v>
      </c>
      <c r="S24" s="64" t="s">
        <v>4362</v>
      </c>
      <c r="T24" s="64" t="str">
        <f>IF(ISNA(VLOOKUP(A24,Sheet1!B$3:C$1266,2,FALSE)=TRUE),"NC",VLOOKUP(A24,Sheet1!B$3:C$1266,2,FALSE))</f>
        <v>NC</v>
      </c>
      <c r="U24" s="65" t="str">
        <f>IF(ISNA(VLOOKUP($A24,Sheet1!$B$3:$AH$1266,Sheet1!E$1+(Sheet1!$A$1-1)*10,FALSE))=TRUE,"---",IF(VLOOKUP($A24,Sheet1!$B$3:$AH$1266,Sheet1!E$1+(Sheet1!$A$1-1)*10,FALSE)="---","---", (ROUND(VLOOKUP($A24,Sheet1!$B$3:$AH$1266,Sheet1!E$1+(Sheet1!$A$1-1)*10,FALSE),IF(VLOOKUP($A24,Sheet1!$B$3:$AH$1266,Sheet1!E$1+(Sheet1!$A$1-1)*10,FALSE)&gt;99999,-3,IF(VLOOKUP($A24,Sheet1!$B$3:$AH$1266,Sheet1!E$1+(Sheet1!$A$1-1)*10,FALSE)&gt;9999,-2,IF(VLOOKUP($A24,Sheet1!$B$3:$AH$1266,Sheet1!E$1+(Sheet1!$A$1-1)*10,FALSE)&gt;999,-1,0)))))))</f>
        <v>---</v>
      </c>
      <c r="V24" s="65" t="str">
        <f>IF(ISNA(VLOOKUP($A24,Sheet1!$B$3:$AH$1266,Sheet1!F$1+(Sheet1!$A$1-1)*10,FALSE))=TRUE,"---",IF(VLOOKUP($A24,Sheet1!$B$3:$AH$1266,Sheet1!F$1+(Sheet1!$A$1-1)*10,FALSE)="---","---", (ROUND(VLOOKUP($A24,Sheet1!$B$3:$AH$1266,Sheet1!F$1+(Sheet1!$A$1-1)*10,FALSE),IF(VLOOKUP($A24,Sheet1!$B$3:$AH$1266,Sheet1!F$1+(Sheet1!$A$1-1)*10,FALSE)&gt;99999,-3,IF(VLOOKUP($A24,Sheet1!$B$3:$AH$1266,Sheet1!F$1+(Sheet1!$A$1-1)*10,FALSE)&gt;9999,-2,IF(VLOOKUP($A24,Sheet1!$B$3:$AH$1266,Sheet1!F$1+(Sheet1!$A$1-1)*10,FALSE)&gt;999,-1,0)))))))</f>
        <v>---</v>
      </c>
      <c r="W24" s="65" t="str">
        <f>IF(ISNA(VLOOKUP($A24,Sheet1!$B$3:$AH$1266,Sheet1!G$1+(Sheet1!$A$1-1)*10,FALSE))=TRUE,"---",IF(VLOOKUP($A24,Sheet1!$B$3:$AH$1266,Sheet1!G$1+(Sheet1!$A$1-1)*10,FALSE)="---","---", (ROUND(VLOOKUP($A24,Sheet1!$B$3:$AH$1266,Sheet1!G$1+(Sheet1!$A$1-1)*10,FALSE),IF(VLOOKUP($A24,Sheet1!$B$3:$AH$1266,Sheet1!G$1+(Sheet1!$A$1-1)*10,FALSE)&gt;99999,-3,IF(VLOOKUP($A24,Sheet1!$B$3:$AH$1266,Sheet1!G$1+(Sheet1!$A$1-1)*10,FALSE)&gt;9999,-2,IF(VLOOKUP($A24,Sheet1!$B$3:$AH$1266,Sheet1!G$1+(Sheet1!$A$1-1)*10,FALSE)&gt;999,-1,0)))))))</f>
        <v>---</v>
      </c>
      <c r="X24" s="65" t="str">
        <f>IF(ISNA(VLOOKUP($A24,Sheet1!$B$3:$AH$1266,Sheet1!H$1+(Sheet1!$A$1-1)*10,FALSE))=TRUE,"---",IF(VLOOKUP($A24,Sheet1!$B$3:$AH$1266,Sheet1!H$1+(Sheet1!$A$1-1)*10,FALSE)="---","---", (ROUND(VLOOKUP($A24,Sheet1!$B$3:$AH$1266,Sheet1!H$1+(Sheet1!$A$1-1)*10,FALSE),IF(VLOOKUP($A24,Sheet1!$B$3:$AH$1266,Sheet1!H$1+(Sheet1!$A$1-1)*10,FALSE)&gt;99999,-3,IF(VLOOKUP($A24,Sheet1!$B$3:$AH$1266,Sheet1!H$1+(Sheet1!$A$1-1)*10,FALSE)&gt;9999,-2,IF(VLOOKUP($A24,Sheet1!$B$3:$AH$1266,Sheet1!H$1+(Sheet1!$A$1-1)*10,FALSE)&gt;999,-1,0)))))))</f>
        <v>---</v>
      </c>
      <c r="Y24" s="65" t="str">
        <f>IF(ISNA(VLOOKUP($A24,Sheet1!$B$3:$AH$1266,Sheet1!I$1+(Sheet1!$A$1-1)*10,FALSE))=TRUE,"---",IF(VLOOKUP($A24,Sheet1!$B$3:$AH$1266,Sheet1!I$1+(Sheet1!$A$1-1)*10,FALSE)="---","---", (ROUND(VLOOKUP($A24,Sheet1!$B$3:$AH$1266,Sheet1!I$1+(Sheet1!$A$1-1)*10,FALSE),IF(VLOOKUP($A24,Sheet1!$B$3:$AH$1266,Sheet1!I$1+(Sheet1!$A$1-1)*10,FALSE)&gt;99999,-3,IF(VLOOKUP($A24,Sheet1!$B$3:$AH$1266,Sheet1!I$1+(Sheet1!$A$1-1)*10,FALSE)&gt;9999,-2,IF(VLOOKUP($A24,Sheet1!$B$3:$AH$1266,Sheet1!I$1+(Sheet1!$A$1-1)*10,FALSE)&gt;999,-1,0)))))))</f>
        <v>---</v>
      </c>
      <c r="Z24" s="65" t="str">
        <f>IF(ISNA(VLOOKUP($A24,Sheet1!$B$3:$AH$1266,Sheet1!J$1+(Sheet1!$A$1-1)*10,FALSE))=TRUE,"---",IF(VLOOKUP($A24,Sheet1!$B$3:$AH$1266,Sheet1!J$1+(Sheet1!$A$1-1)*10,FALSE)="---","---", (ROUND(VLOOKUP($A24,Sheet1!$B$3:$AH$1266,Sheet1!J$1+(Sheet1!$A$1-1)*10,FALSE),IF(VLOOKUP($A24,Sheet1!$B$3:$AH$1266,Sheet1!J$1+(Sheet1!$A$1-1)*10,FALSE)&gt;99999,-3,IF(VLOOKUP($A24,Sheet1!$B$3:$AH$1266,Sheet1!J$1+(Sheet1!$A$1-1)*10,FALSE)&gt;9999,-2,IF(VLOOKUP($A24,Sheet1!$B$3:$AH$1266,Sheet1!J$1+(Sheet1!$A$1-1)*10,FALSE)&gt;999,-1,0)))))))</f>
        <v>---</v>
      </c>
      <c r="AA24" s="65" t="str">
        <f>IF(ISNA(VLOOKUP($A24,Sheet1!$B$3:$AH$1266,Sheet1!K$1+(Sheet1!$A$1-1)*10,FALSE))=TRUE,"---",IF(VLOOKUP($A24,Sheet1!$B$3:$AH$1266,Sheet1!K$1+(Sheet1!$A$1-1)*10,FALSE)="---","---", (ROUND(VLOOKUP($A24,Sheet1!$B$3:$AH$1266,Sheet1!K$1+(Sheet1!$A$1-1)*10,FALSE),IF(VLOOKUP($A24,Sheet1!$B$3:$AH$1266,Sheet1!K$1+(Sheet1!$A$1-1)*10,FALSE)&gt;99999,-3,IF(VLOOKUP($A24,Sheet1!$B$3:$AH$1266,Sheet1!K$1+(Sheet1!$A$1-1)*10,FALSE)&gt;9999,-2,IF(VLOOKUP($A24,Sheet1!$B$3:$AH$1266,Sheet1!K$1+(Sheet1!$A$1-1)*10,FALSE)&gt;999,-1,0)))))))</f>
        <v>---</v>
      </c>
      <c r="AB24" s="65" t="str">
        <f>IF(ISNA(VLOOKUP($A24,Sheet1!$B$3:$AH$1266,Sheet1!L$1+(Sheet1!$A$1-1)*10,FALSE))=TRUE,"---",IF(VLOOKUP($A24,Sheet1!$B$3:$AH$1266,Sheet1!L$1+(Sheet1!$A$1-1)*10,FALSE)="---","---", (ROUND(VLOOKUP($A24,Sheet1!$B$3:$AH$1266,Sheet1!L$1+(Sheet1!$A$1-1)*10,FALSE),IF(VLOOKUP($A24,Sheet1!$B$3:$AH$1266,Sheet1!L$1+(Sheet1!$A$1-1)*10,FALSE)&gt;99999,-3,IF(VLOOKUP($A24,Sheet1!$B$3:$AH$1266,Sheet1!L$1+(Sheet1!$A$1-1)*10,FALSE)&gt;9999,-2,IF(VLOOKUP($A24,Sheet1!$B$3:$AH$1266,Sheet1!L$1+(Sheet1!$A$1-1)*10,FALSE)&gt;999,-1,0)))))))</f>
        <v>---</v>
      </c>
      <c r="AC24" s="65" t="str">
        <f>IF(ISNA(VLOOKUP($A24,Sheet1!$B$3:$AH$1266,Sheet1!M$1+(Sheet1!$A$1-1)*10,FALSE))=TRUE,"---",IF(VLOOKUP($A24,Sheet1!$B$3:$AH$1266,Sheet1!M$1+(Sheet1!$A$1-1)*10,FALSE)="---","---", (ROUND(VLOOKUP($A24,Sheet1!$B$3:$AH$1266,Sheet1!M$1+(Sheet1!$A$1-1)*10,FALSE),IF(VLOOKUP($A24,Sheet1!$B$3:$AH$1266,Sheet1!M$1+(Sheet1!$A$1-1)*10,FALSE)&gt;99999,-3,IF(VLOOKUP($A24,Sheet1!$B$3:$AH$1266,Sheet1!M$1+(Sheet1!$A$1-1)*10,FALSE)&gt;9999,-2,IF(VLOOKUP($A24,Sheet1!$B$3:$AH$1266,Sheet1!M$1+(Sheet1!$A$1-1)*10,FALSE)&gt;999,-1,0)))))))</f>
        <v>---</v>
      </c>
      <c r="AD24" s="65" t="str">
        <f>IF(ISNA(VLOOKUP($A24,Sheet1!$B$3:$AH$1266,Sheet1!N$1+(Sheet1!$A$1-1)*10,FALSE))=TRUE,"---",IF(VLOOKUP($A24,Sheet1!$B$3:$AH$1266,Sheet1!N$1+(Sheet1!$A$1-1)*10,FALSE)="---","---", (ROUND(VLOOKUP($A24,Sheet1!$B$3:$AH$1266,Sheet1!N$1+(Sheet1!$A$1-1)*10,FALSE),IF(VLOOKUP($A24,Sheet1!$B$3:$AH$1266,Sheet1!N$1+(Sheet1!$A$1-1)*10,FALSE)&gt;99999,-3,IF(VLOOKUP($A24,Sheet1!$B$3:$AH$1266,Sheet1!N$1+(Sheet1!$A$1-1)*10,FALSE)&gt;9999,-2,IF(VLOOKUP($A24,Sheet1!$B$3:$AH$1266,Sheet1!N$1+(Sheet1!$A$1-1)*10,FALSE)&gt;999,-1,0)))))))</f>
        <v>---</v>
      </c>
    </row>
    <row r="25" spans="1:30" s="27" customFormat="1" ht="25.5" customHeight="1" x14ac:dyDescent="0.25">
      <c r="A25" s="256" t="s">
        <v>40</v>
      </c>
      <c r="B25" s="275" t="s">
        <v>41</v>
      </c>
      <c r="C25" s="256">
        <v>405733</v>
      </c>
      <c r="D25" s="256">
        <v>734257</v>
      </c>
      <c r="E25" s="257" t="s">
        <v>3057</v>
      </c>
      <c r="F25" s="274" t="s">
        <v>4405</v>
      </c>
      <c r="G25" s="266" t="s">
        <v>160</v>
      </c>
      <c r="H25" s="261">
        <v>1.34</v>
      </c>
      <c r="I25" s="269">
        <v>14085</v>
      </c>
      <c r="J25" s="137" t="s">
        <v>4405</v>
      </c>
      <c r="K25" s="118" t="s">
        <v>17</v>
      </c>
      <c r="L25" s="146">
        <v>172</v>
      </c>
      <c r="M25" s="123">
        <v>128</v>
      </c>
      <c r="N25" s="118" t="s">
        <v>20</v>
      </c>
      <c r="O25" s="71" t="s">
        <v>4405</v>
      </c>
      <c r="P25" s="71" t="s">
        <v>4405</v>
      </c>
      <c r="Q25" s="71" t="s">
        <v>4405</v>
      </c>
      <c r="R25" s="73" t="s">
        <v>4405</v>
      </c>
      <c r="S25" s="63" t="s">
        <v>4362</v>
      </c>
      <c r="T25" s="63" t="str">
        <f>IF(ISNA(VLOOKUP(A25,Sheet1!B$3:C$1266,2,FALSE)=TRUE),"NC",VLOOKUP(A25,Sheet1!B$3:C$1266,2,FALSE))</f>
        <v>NC</v>
      </c>
      <c r="U25" s="66" t="str">
        <f>IF(ISNA(VLOOKUP($A25,Sheet1!$B$3:$AH$1266,Sheet1!E$1+(Sheet1!$A$1-1)*10,FALSE))=TRUE,"---",IF(VLOOKUP($A25,Sheet1!$B$3:$AH$1266,Sheet1!E$1+(Sheet1!$A$1-1)*10,FALSE)="---","---", (ROUND(VLOOKUP($A25,Sheet1!$B$3:$AH$1266,Sheet1!E$1+(Sheet1!$A$1-1)*10,FALSE),IF(VLOOKUP($A25,Sheet1!$B$3:$AH$1266,Sheet1!E$1+(Sheet1!$A$1-1)*10,FALSE)&gt;99999,-3,IF(VLOOKUP($A25,Sheet1!$B$3:$AH$1266,Sheet1!E$1+(Sheet1!$A$1-1)*10,FALSE)&gt;9999,-2,IF(VLOOKUP($A25,Sheet1!$B$3:$AH$1266,Sheet1!E$1+(Sheet1!$A$1-1)*10,FALSE)&gt;999,-1,0)))))))</f>
        <v>---</v>
      </c>
      <c r="V25" s="66" t="str">
        <f>IF(ISNA(VLOOKUP($A25,Sheet1!$B$3:$AH$1266,Sheet1!F$1+(Sheet1!$A$1-1)*10,FALSE))=TRUE,"---",IF(VLOOKUP($A25,Sheet1!$B$3:$AH$1266,Sheet1!F$1+(Sheet1!$A$1-1)*10,FALSE)="---","---", (ROUND(VLOOKUP($A25,Sheet1!$B$3:$AH$1266,Sheet1!F$1+(Sheet1!$A$1-1)*10,FALSE),IF(VLOOKUP($A25,Sheet1!$B$3:$AH$1266,Sheet1!F$1+(Sheet1!$A$1-1)*10,FALSE)&gt;99999,-3,IF(VLOOKUP($A25,Sheet1!$B$3:$AH$1266,Sheet1!F$1+(Sheet1!$A$1-1)*10,FALSE)&gt;9999,-2,IF(VLOOKUP($A25,Sheet1!$B$3:$AH$1266,Sheet1!F$1+(Sheet1!$A$1-1)*10,FALSE)&gt;999,-1,0)))))))</f>
        <v>---</v>
      </c>
      <c r="W25" s="66" t="str">
        <f>IF(ISNA(VLOOKUP($A25,Sheet1!$B$3:$AH$1266,Sheet1!G$1+(Sheet1!$A$1-1)*10,FALSE))=TRUE,"---",IF(VLOOKUP($A25,Sheet1!$B$3:$AH$1266,Sheet1!G$1+(Sheet1!$A$1-1)*10,FALSE)="---","---", (ROUND(VLOOKUP($A25,Sheet1!$B$3:$AH$1266,Sheet1!G$1+(Sheet1!$A$1-1)*10,FALSE),IF(VLOOKUP($A25,Sheet1!$B$3:$AH$1266,Sheet1!G$1+(Sheet1!$A$1-1)*10,FALSE)&gt;99999,-3,IF(VLOOKUP($A25,Sheet1!$B$3:$AH$1266,Sheet1!G$1+(Sheet1!$A$1-1)*10,FALSE)&gt;9999,-2,IF(VLOOKUP($A25,Sheet1!$B$3:$AH$1266,Sheet1!G$1+(Sheet1!$A$1-1)*10,FALSE)&gt;999,-1,0)))))))</f>
        <v>---</v>
      </c>
      <c r="X25" s="66" t="str">
        <f>IF(ISNA(VLOOKUP($A25,Sheet1!$B$3:$AH$1266,Sheet1!H$1+(Sheet1!$A$1-1)*10,FALSE))=TRUE,"---",IF(VLOOKUP($A25,Sheet1!$B$3:$AH$1266,Sheet1!H$1+(Sheet1!$A$1-1)*10,FALSE)="---","---", (ROUND(VLOOKUP($A25,Sheet1!$B$3:$AH$1266,Sheet1!H$1+(Sheet1!$A$1-1)*10,FALSE),IF(VLOOKUP($A25,Sheet1!$B$3:$AH$1266,Sheet1!H$1+(Sheet1!$A$1-1)*10,FALSE)&gt;99999,-3,IF(VLOOKUP($A25,Sheet1!$B$3:$AH$1266,Sheet1!H$1+(Sheet1!$A$1-1)*10,FALSE)&gt;9999,-2,IF(VLOOKUP($A25,Sheet1!$B$3:$AH$1266,Sheet1!H$1+(Sheet1!$A$1-1)*10,FALSE)&gt;999,-1,0)))))))</f>
        <v>---</v>
      </c>
      <c r="Y25" s="66" t="str">
        <f>IF(ISNA(VLOOKUP($A25,Sheet1!$B$3:$AH$1266,Sheet1!I$1+(Sheet1!$A$1-1)*10,FALSE))=TRUE,"---",IF(VLOOKUP($A25,Sheet1!$B$3:$AH$1266,Sheet1!I$1+(Sheet1!$A$1-1)*10,FALSE)="---","---", (ROUND(VLOOKUP($A25,Sheet1!$B$3:$AH$1266,Sheet1!I$1+(Sheet1!$A$1-1)*10,FALSE),IF(VLOOKUP($A25,Sheet1!$B$3:$AH$1266,Sheet1!I$1+(Sheet1!$A$1-1)*10,FALSE)&gt;99999,-3,IF(VLOOKUP($A25,Sheet1!$B$3:$AH$1266,Sheet1!I$1+(Sheet1!$A$1-1)*10,FALSE)&gt;9999,-2,IF(VLOOKUP($A25,Sheet1!$B$3:$AH$1266,Sheet1!I$1+(Sheet1!$A$1-1)*10,FALSE)&gt;999,-1,0)))))))</f>
        <v>---</v>
      </c>
      <c r="Z25" s="66" t="str">
        <f>IF(ISNA(VLOOKUP($A25,Sheet1!$B$3:$AH$1266,Sheet1!J$1+(Sheet1!$A$1-1)*10,FALSE))=TRUE,"---",IF(VLOOKUP($A25,Sheet1!$B$3:$AH$1266,Sheet1!J$1+(Sheet1!$A$1-1)*10,FALSE)="---","---", (ROUND(VLOOKUP($A25,Sheet1!$B$3:$AH$1266,Sheet1!J$1+(Sheet1!$A$1-1)*10,FALSE),IF(VLOOKUP($A25,Sheet1!$B$3:$AH$1266,Sheet1!J$1+(Sheet1!$A$1-1)*10,FALSE)&gt;99999,-3,IF(VLOOKUP($A25,Sheet1!$B$3:$AH$1266,Sheet1!J$1+(Sheet1!$A$1-1)*10,FALSE)&gt;9999,-2,IF(VLOOKUP($A25,Sheet1!$B$3:$AH$1266,Sheet1!J$1+(Sheet1!$A$1-1)*10,FALSE)&gt;999,-1,0)))))))</f>
        <v>---</v>
      </c>
      <c r="AA25" s="66" t="str">
        <f>IF(ISNA(VLOOKUP($A25,Sheet1!$B$3:$AH$1266,Sheet1!K$1+(Sheet1!$A$1-1)*10,FALSE))=TRUE,"---",IF(VLOOKUP($A25,Sheet1!$B$3:$AH$1266,Sheet1!K$1+(Sheet1!$A$1-1)*10,FALSE)="---","---", (ROUND(VLOOKUP($A25,Sheet1!$B$3:$AH$1266,Sheet1!K$1+(Sheet1!$A$1-1)*10,FALSE),IF(VLOOKUP($A25,Sheet1!$B$3:$AH$1266,Sheet1!K$1+(Sheet1!$A$1-1)*10,FALSE)&gt;99999,-3,IF(VLOOKUP($A25,Sheet1!$B$3:$AH$1266,Sheet1!K$1+(Sheet1!$A$1-1)*10,FALSE)&gt;9999,-2,IF(VLOOKUP($A25,Sheet1!$B$3:$AH$1266,Sheet1!K$1+(Sheet1!$A$1-1)*10,FALSE)&gt;999,-1,0)))))))</f>
        <v>---</v>
      </c>
      <c r="AB25" s="66" t="str">
        <f>IF(ISNA(VLOOKUP($A25,Sheet1!$B$3:$AH$1266,Sheet1!L$1+(Sheet1!$A$1-1)*10,FALSE))=TRUE,"---",IF(VLOOKUP($A25,Sheet1!$B$3:$AH$1266,Sheet1!L$1+(Sheet1!$A$1-1)*10,FALSE)="---","---", (ROUND(VLOOKUP($A25,Sheet1!$B$3:$AH$1266,Sheet1!L$1+(Sheet1!$A$1-1)*10,FALSE),IF(VLOOKUP($A25,Sheet1!$B$3:$AH$1266,Sheet1!L$1+(Sheet1!$A$1-1)*10,FALSE)&gt;99999,-3,IF(VLOOKUP($A25,Sheet1!$B$3:$AH$1266,Sheet1!L$1+(Sheet1!$A$1-1)*10,FALSE)&gt;9999,-2,IF(VLOOKUP($A25,Sheet1!$B$3:$AH$1266,Sheet1!L$1+(Sheet1!$A$1-1)*10,FALSE)&gt;999,-1,0)))))))</f>
        <v>---</v>
      </c>
      <c r="AC25" s="66" t="str">
        <f>IF(ISNA(VLOOKUP($A25,Sheet1!$B$3:$AH$1266,Sheet1!M$1+(Sheet1!$A$1-1)*10,FALSE))=TRUE,"---",IF(VLOOKUP($A25,Sheet1!$B$3:$AH$1266,Sheet1!M$1+(Sheet1!$A$1-1)*10,FALSE)="---","---", (ROUND(VLOOKUP($A25,Sheet1!$B$3:$AH$1266,Sheet1!M$1+(Sheet1!$A$1-1)*10,FALSE),IF(VLOOKUP($A25,Sheet1!$B$3:$AH$1266,Sheet1!M$1+(Sheet1!$A$1-1)*10,FALSE)&gt;99999,-3,IF(VLOOKUP($A25,Sheet1!$B$3:$AH$1266,Sheet1!M$1+(Sheet1!$A$1-1)*10,FALSE)&gt;9999,-2,IF(VLOOKUP($A25,Sheet1!$B$3:$AH$1266,Sheet1!M$1+(Sheet1!$A$1-1)*10,FALSE)&gt;999,-1,0)))))))</f>
        <v>---</v>
      </c>
      <c r="AD25" s="66" t="str">
        <f>IF(ISNA(VLOOKUP($A25,Sheet1!$B$3:$AH$1266,Sheet1!N$1+(Sheet1!$A$1-1)*10,FALSE))=TRUE,"---",IF(VLOOKUP($A25,Sheet1!$B$3:$AH$1266,Sheet1!N$1+(Sheet1!$A$1-1)*10,FALSE)="---","---", (ROUND(VLOOKUP($A25,Sheet1!$B$3:$AH$1266,Sheet1!N$1+(Sheet1!$A$1-1)*10,FALSE),IF(VLOOKUP($A25,Sheet1!$B$3:$AH$1266,Sheet1!N$1+(Sheet1!$A$1-1)*10,FALSE)&gt;99999,-3,IF(VLOOKUP($A25,Sheet1!$B$3:$AH$1266,Sheet1!N$1+(Sheet1!$A$1-1)*10,FALSE)&gt;9999,-2,IF(VLOOKUP($A25,Sheet1!$B$3:$AH$1266,Sheet1!N$1+(Sheet1!$A$1-1)*10,FALSE)&gt;999,-1,0)))))))</f>
        <v>---</v>
      </c>
    </row>
    <row r="26" spans="1:30" s="27" customFormat="1" ht="25.5" customHeight="1" x14ac:dyDescent="0.25">
      <c r="A26" s="303" t="s">
        <v>42</v>
      </c>
      <c r="B26" s="330" t="s">
        <v>43</v>
      </c>
      <c r="C26" s="303">
        <v>405721</v>
      </c>
      <c r="D26" s="303">
        <v>734305</v>
      </c>
      <c r="E26" s="307" t="s">
        <v>3057</v>
      </c>
      <c r="F26" s="271" t="s">
        <v>4424</v>
      </c>
      <c r="G26" s="262" t="s">
        <v>286</v>
      </c>
      <c r="H26" s="347">
        <v>4.42</v>
      </c>
      <c r="I26" s="326">
        <v>28876</v>
      </c>
      <c r="J26" s="324">
        <v>4.28</v>
      </c>
      <c r="K26" s="315" t="s">
        <v>4405</v>
      </c>
      <c r="L26" s="320">
        <v>288</v>
      </c>
      <c r="M26" s="322">
        <v>65.2</v>
      </c>
      <c r="N26" s="318" t="s">
        <v>12</v>
      </c>
      <c r="O26" s="299">
        <f>IF(U26&lt;&gt;"---",IF(L26&lt;W26,"&gt;50",IF(AND(L26&gt;=W26,L26&lt;=X26),(W$8-(((LOG(L26)-LOG(W26))/((LOG(X26)-LOG(W26)))*(W$8-X$8)))),IF(AND(L26&gt;=X26,L26&lt;=Y26),(X$8-(((LOG(L26)-LOG(X26))/((LOG(Y26)-LOG(X26)))*(X$8-Y$8)))),IF(AND(L26&gt;=Y26,L26&lt;=Z26),(Y$8-(((LOG(L26)-LOG(Y26))/((LOG(Z26)-LOG(Y26)))*(Y$8-Z$8)))),IF(AND(L26&gt;=Z26,L26&lt;=AA26),(Z$8-(((LOG(L26)-LOG(Z26))/((LOG(AA26)-LOG(Z26)))*(Z$8-AA$8)))),IF(AND(L26&gt;=AA26,L26&lt;=AB26),(AA$8-(((LOG(L26)-LOG(AA26))/((LOG(AB26)-LOG(AA26)))*(AA$8-AB$8)))),IF(AND(L26&gt;=AB26,L26&lt;=AC26),(AB$8-(((LOG(L26)-LOG(AB26))/((LOG(AC26)-LOG(AB26)))*(AB$8-AC$8)))),IF(AND(L26&gt;=AC26,L26&lt;=AD26),(AC$8-(((LOG(L26)-LOG(AC26))/((LOG(AD26)-LOG(AC26)))*(AC$8-AD$8)))),IF(L26&gt;AD26*1.1,"&lt;0.2",0.2))))))))),"")</f>
        <v>1.4959014300012403</v>
      </c>
      <c r="P26" s="299">
        <f>IF(O26&lt;&gt;"",VLOOKUP($A26,Sheet4!$A$2:$O$1309,14,FALSE)*100,"")</f>
        <v>0.39643307073633505</v>
      </c>
      <c r="Q26" s="299">
        <f>IF(P26&lt;&gt;"",VLOOKUP($A26,Sheet4!$A$2:$O$1309,15,FALSE)*100,"")</f>
        <v>3.8160669106965472</v>
      </c>
      <c r="R26" s="301">
        <f t="shared" si="1"/>
        <v>70</v>
      </c>
      <c r="S26" s="356" t="s">
        <v>4362</v>
      </c>
      <c r="T26" s="356" t="str">
        <f>IF(ISNA(VLOOKUP(A26,Sheet1!B$3:C$1266,2,FALSE)=TRUE),"NC",VLOOKUP(A26,Sheet1!B$3:C$1266,2,FALSE))</f>
        <v>Urban</v>
      </c>
      <c r="U26" s="392">
        <f>IF(ISNA(VLOOKUP($A26,Sheet1!$B$3:$AH$1266,Sheet1!E$1+(Sheet1!$A$1-1)*10,FALSE))=TRUE,"---",IF(VLOOKUP($A26,Sheet1!$B$3:$AH$1266,Sheet1!E$1+(Sheet1!$A$1-1)*10,FALSE)="---","---", (ROUND(VLOOKUP($A26,Sheet1!$B$3:$AH$1266,Sheet1!E$1+(Sheet1!$A$1-1)*10,FALSE),IF(VLOOKUP($A26,Sheet1!$B$3:$AH$1266,Sheet1!E$1+(Sheet1!$A$1-1)*10,FALSE)&gt;99999,-3,IF(VLOOKUP($A26,Sheet1!$B$3:$AH$1266,Sheet1!E$1+(Sheet1!$A$1-1)*10,FALSE)&gt;9999,-2,IF(VLOOKUP($A26,Sheet1!$B$3:$AH$1266,Sheet1!E$1+(Sheet1!$A$1-1)*10,FALSE)&gt;999,-1,0)))))))</f>
        <v>91</v>
      </c>
      <c r="V26" s="392">
        <f>IF(ISNA(VLOOKUP($A26,Sheet1!$B$3:$AH$1266,Sheet1!F$1+(Sheet1!$A$1-1)*10,FALSE))=TRUE,"---",IF(VLOOKUP($A26,Sheet1!$B$3:$AH$1266,Sheet1!F$1+(Sheet1!$A$1-1)*10,FALSE)="---","---", (ROUND(VLOOKUP($A26,Sheet1!$B$3:$AH$1266,Sheet1!F$1+(Sheet1!$A$1-1)*10,FALSE),IF(VLOOKUP($A26,Sheet1!$B$3:$AH$1266,Sheet1!F$1+(Sheet1!$A$1-1)*10,FALSE)&gt;99999,-3,IF(VLOOKUP($A26,Sheet1!$B$3:$AH$1266,Sheet1!F$1+(Sheet1!$A$1-1)*10,FALSE)&gt;9999,-2,IF(VLOOKUP($A26,Sheet1!$B$3:$AH$1266,Sheet1!F$1+(Sheet1!$A$1-1)*10,FALSE)&gt;999,-1,0)))))))</f>
        <v>102</v>
      </c>
      <c r="W26" s="392">
        <f>IF(ISNA(VLOOKUP($A26,Sheet1!$B$3:$AH$1266,Sheet1!G$1+(Sheet1!$A$1-1)*10,FALSE))=TRUE,"---",IF(VLOOKUP($A26,Sheet1!$B$3:$AH$1266,Sheet1!G$1+(Sheet1!$A$1-1)*10,FALSE)="---","---", (ROUND(VLOOKUP($A26,Sheet1!$B$3:$AH$1266,Sheet1!G$1+(Sheet1!$A$1-1)*10,FALSE),IF(VLOOKUP($A26,Sheet1!$B$3:$AH$1266,Sheet1!G$1+(Sheet1!$A$1-1)*10,FALSE)&gt;99999,-3,IF(VLOOKUP($A26,Sheet1!$B$3:$AH$1266,Sheet1!G$1+(Sheet1!$A$1-1)*10,FALSE)&gt;9999,-2,IF(VLOOKUP($A26,Sheet1!$B$3:$AH$1266,Sheet1!G$1+(Sheet1!$A$1-1)*10,FALSE)&gt;999,-1,0)))))))</f>
        <v>116</v>
      </c>
      <c r="X26" s="392">
        <f>IF(ISNA(VLOOKUP($A26,Sheet1!$B$3:$AH$1266,Sheet1!H$1+(Sheet1!$A$1-1)*10,FALSE))=TRUE,"---",IF(VLOOKUP($A26,Sheet1!$B$3:$AH$1266,Sheet1!H$1+(Sheet1!$A$1-1)*10,FALSE)="---","---", (ROUND(VLOOKUP($A26,Sheet1!$B$3:$AH$1266,Sheet1!H$1+(Sheet1!$A$1-1)*10,FALSE),IF(VLOOKUP($A26,Sheet1!$B$3:$AH$1266,Sheet1!H$1+(Sheet1!$A$1-1)*10,FALSE)&gt;99999,-3,IF(VLOOKUP($A26,Sheet1!$B$3:$AH$1266,Sheet1!H$1+(Sheet1!$A$1-1)*10,FALSE)&gt;9999,-2,IF(VLOOKUP($A26,Sheet1!$B$3:$AH$1266,Sheet1!H$1+(Sheet1!$A$1-1)*10,FALSE)&gt;999,-1,0)))))))</f>
        <v>157</v>
      </c>
      <c r="Y26" s="392">
        <f>IF(ISNA(VLOOKUP($A26,Sheet1!$B$3:$AH$1266,Sheet1!I$1+(Sheet1!$A$1-1)*10,FALSE))=TRUE,"---",IF(VLOOKUP($A26,Sheet1!$B$3:$AH$1266,Sheet1!I$1+(Sheet1!$A$1-1)*10,FALSE)="---","---", (ROUND(VLOOKUP($A26,Sheet1!$B$3:$AH$1266,Sheet1!I$1+(Sheet1!$A$1-1)*10,FALSE),IF(VLOOKUP($A26,Sheet1!$B$3:$AH$1266,Sheet1!I$1+(Sheet1!$A$1-1)*10,FALSE)&gt;99999,-3,IF(VLOOKUP($A26,Sheet1!$B$3:$AH$1266,Sheet1!I$1+(Sheet1!$A$1-1)*10,FALSE)&gt;9999,-2,IF(VLOOKUP($A26,Sheet1!$B$3:$AH$1266,Sheet1!I$1+(Sheet1!$A$1-1)*10,FALSE)&gt;999,-1,0)))))))</f>
        <v>188</v>
      </c>
      <c r="Z26" s="392">
        <f>IF(ISNA(VLOOKUP($A26,Sheet1!$B$3:$AH$1266,Sheet1!J$1+(Sheet1!$A$1-1)*10,FALSE))=TRUE,"---",IF(VLOOKUP($A26,Sheet1!$B$3:$AH$1266,Sheet1!J$1+(Sheet1!$A$1-1)*10,FALSE)="---","---", (ROUND(VLOOKUP($A26,Sheet1!$B$3:$AH$1266,Sheet1!J$1+(Sheet1!$A$1-1)*10,FALSE),IF(VLOOKUP($A26,Sheet1!$B$3:$AH$1266,Sheet1!J$1+(Sheet1!$A$1-1)*10,FALSE)&gt;99999,-3,IF(VLOOKUP($A26,Sheet1!$B$3:$AH$1266,Sheet1!J$1+(Sheet1!$A$1-1)*10,FALSE)&gt;9999,-2,IF(VLOOKUP($A26,Sheet1!$B$3:$AH$1266,Sheet1!J$1+(Sheet1!$A$1-1)*10,FALSE)&gt;999,-1,0)))))))</f>
        <v>232</v>
      </c>
      <c r="AA26" s="392">
        <f>IF(ISNA(VLOOKUP($A26,Sheet1!$B$3:$AH$1266,Sheet1!K$1+(Sheet1!$A$1-1)*10,FALSE))=TRUE,"---",IF(VLOOKUP($A26,Sheet1!$B$3:$AH$1266,Sheet1!K$1+(Sheet1!$A$1-1)*10,FALSE)="---","---", (ROUND(VLOOKUP($A26,Sheet1!$B$3:$AH$1266,Sheet1!K$1+(Sheet1!$A$1-1)*10,FALSE),IF(VLOOKUP($A26,Sheet1!$B$3:$AH$1266,Sheet1!K$1+(Sheet1!$A$1-1)*10,FALSE)&gt;99999,-3,IF(VLOOKUP($A26,Sheet1!$B$3:$AH$1266,Sheet1!K$1+(Sheet1!$A$1-1)*10,FALSE)&gt;9999,-2,IF(VLOOKUP($A26,Sheet1!$B$3:$AH$1266,Sheet1!K$1+(Sheet1!$A$1-1)*10,FALSE)&gt;999,-1,0)))))))</f>
        <v>269</v>
      </c>
      <c r="AB26" s="392">
        <f>IF(ISNA(VLOOKUP($A26,Sheet1!$B$3:$AH$1266,Sheet1!L$1+(Sheet1!$A$1-1)*10,FALSE))=TRUE,"---",IF(VLOOKUP($A26,Sheet1!$B$3:$AH$1266,Sheet1!L$1+(Sheet1!$A$1-1)*10,FALSE)="---","---", (ROUND(VLOOKUP($A26,Sheet1!$B$3:$AH$1266,Sheet1!L$1+(Sheet1!$A$1-1)*10,FALSE),IF(VLOOKUP($A26,Sheet1!$B$3:$AH$1266,Sheet1!L$1+(Sheet1!$A$1-1)*10,FALSE)&gt;99999,-3,IF(VLOOKUP($A26,Sheet1!$B$3:$AH$1266,Sheet1!L$1+(Sheet1!$A$1-1)*10,FALSE)&gt;9999,-2,IF(VLOOKUP($A26,Sheet1!$B$3:$AH$1266,Sheet1!L$1+(Sheet1!$A$1-1)*10,FALSE)&gt;999,-1,0)))))))</f>
        <v>308</v>
      </c>
      <c r="AC26" s="392">
        <f>IF(ISNA(VLOOKUP($A26,Sheet1!$B$3:$AH$1266,Sheet1!M$1+(Sheet1!$A$1-1)*10,FALSE))=TRUE,"---",IF(VLOOKUP($A26,Sheet1!$B$3:$AH$1266,Sheet1!M$1+(Sheet1!$A$1-1)*10,FALSE)="---","---", (ROUND(VLOOKUP($A26,Sheet1!$B$3:$AH$1266,Sheet1!M$1+(Sheet1!$A$1-1)*10,FALSE),IF(VLOOKUP($A26,Sheet1!$B$3:$AH$1266,Sheet1!M$1+(Sheet1!$A$1-1)*10,FALSE)&gt;99999,-3,IF(VLOOKUP($A26,Sheet1!$B$3:$AH$1266,Sheet1!M$1+(Sheet1!$A$1-1)*10,FALSE)&gt;9999,-2,IF(VLOOKUP($A26,Sheet1!$B$3:$AH$1266,Sheet1!M$1+(Sheet1!$A$1-1)*10,FALSE)&gt;999,-1,0)))))))</f>
        <v>352</v>
      </c>
      <c r="AD26" s="392">
        <f>IF(ISNA(VLOOKUP($A26,Sheet1!$B$3:$AH$1266,Sheet1!N$1+(Sheet1!$A$1-1)*10,FALSE))=TRUE,"---",IF(VLOOKUP($A26,Sheet1!$B$3:$AH$1266,Sheet1!N$1+(Sheet1!$A$1-1)*10,FALSE)="---","---", (ROUND(VLOOKUP($A26,Sheet1!$B$3:$AH$1266,Sheet1!N$1+(Sheet1!$A$1-1)*10,FALSE),IF(VLOOKUP($A26,Sheet1!$B$3:$AH$1266,Sheet1!N$1+(Sheet1!$A$1-1)*10,FALSE)&gt;99999,-3,IF(VLOOKUP($A26,Sheet1!$B$3:$AH$1266,Sheet1!N$1+(Sheet1!$A$1-1)*10,FALSE)&gt;9999,-2,IF(VLOOKUP($A26,Sheet1!$B$3:$AH$1266,Sheet1!N$1+(Sheet1!$A$1-1)*10,FALSE)&gt;999,-1,0)))))))</f>
        <v>417</v>
      </c>
    </row>
    <row r="27" spans="1:30" s="27" customFormat="1" ht="25.5" customHeight="1" x14ac:dyDescent="0.25">
      <c r="A27" s="303"/>
      <c r="B27" s="331"/>
      <c r="C27" s="303"/>
      <c r="D27" s="303"/>
      <c r="E27" s="307"/>
      <c r="F27" s="271" t="s">
        <v>4425</v>
      </c>
      <c r="G27" s="262" t="s">
        <v>31</v>
      </c>
      <c r="H27" s="347"/>
      <c r="I27" s="327"/>
      <c r="J27" s="325"/>
      <c r="K27" s="316"/>
      <c r="L27" s="321"/>
      <c r="M27" s="323"/>
      <c r="N27" s="319"/>
      <c r="O27" s="317" t="e">
        <f>IF(U27&lt;&gt;"---",IF(L27&lt;W27,"&gt;50",IF(AND(L27&gt;=W27,L27&lt;=X27),(W$8-(((LOG(L27)-LOG(W27))/((LOG(X27)-LOG(W27)))*(W$8-X$8)))),IF(AND(L27&gt;=X27,L27&lt;=Y27),(X$8-(((LOG(L27)-LOG(X27))/((LOG(Y27)-LOG(X27)))*(X$8-Y$8)))),IF(AND(L27&gt;=Y27,L27&lt;=Z27),(Y$8-(((LOG(L27)-LOG(Y27))/((LOG(Z27)-LOG(Y27)))*(Y$8-Z$8)))),IF(AND(L27&gt;=Z27,L27&lt;=AA27),(Z$8-(((LOG(L27)-LOG(Z27))/((LOG(AA27)-LOG(Z27)))*(Z$8-AA$8)))),IF(AND(L27&gt;=AA27,L27&lt;=AB27),(AA$8-(((LOG(L27)-LOG(AA27))/((LOG(AB27)-LOG(AA27)))*(AA$8-AB$8)))),IF(AND(L27&gt;=AB27,L27&lt;=AC27),(AB$8-(((LOG(L27)-LOG(AB27))/((LOG(AC27)-LOG(AB27)))*(AB$8-AC$8)))),IF(AND(L27&gt;=AC27,L27&lt;=AD27),(AC$8-(((LOG(L27)-LOG(AC27))/((LOG(AD27)-LOG(AC27)))*(AC$8-AD$8)))),IF(L27&gt;AD27*1.1,"&lt;0.2",0.2))))))))),"")</f>
        <v>#NUM!</v>
      </c>
      <c r="P27" s="317" t="e">
        <f>IF(O27&lt;&gt;"",VLOOKUP($A27,Sheet4!$A$2:$O$1309,14,FALSE)*100,"")</f>
        <v>#NUM!</v>
      </c>
      <c r="Q27" s="317" t="e">
        <f>IF(P27&lt;&gt;"",VLOOKUP($A27,Sheet4!$A$2:$O$1309,15,FALSE)*100,"")</f>
        <v>#NUM!</v>
      </c>
      <c r="R27" s="356" t="e">
        <f t="shared" si="1"/>
        <v>#NUM!</v>
      </c>
      <c r="S27" s="356"/>
      <c r="T27" s="356"/>
      <c r="U27" s="392"/>
      <c r="V27" s="392"/>
      <c r="W27" s="392"/>
      <c r="X27" s="392"/>
      <c r="Y27" s="392"/>
      <c r="Z27" s="392"/>
      <c r="AA27" s="392"/>
      <c r="AB27" s="392"/>
      <c r="AC27" s="392"/>
      <c r="AD27" s="480"/>
    </row>
    <row r="28" spans="1:30" s="27" customFormat="1" ht="25.5" customHeight="1" x14ac:dyDescent="0.25">
      <c r="A28" s="256" t="s">
        <v>44</v>
      </c>
      <c r="B28" s="275" t="s">
        <v>45</v>
      </c>
      <c r="C28" s="256">
        <v>405938</v>
      </c>
      <c r="D28" s="256">
        <v>734512</v>
      </c>
      <c r="E28" s="257" t="s">
        <v>3057</v>
      </c>
      <c r="F28" s="274" t="s">
        <v>4405</v>
      </c>
      <c r="G28" s="266" t="s">
        <v>160</v>
      </c>
      <c r="H28" s="261">
        <v>1.0900000000000001</v>
      </c>
      <c r="I28" s="269">
        <v>26469</v>
      </c>
      <c r="J28" s="137" t="s">
        <v>4405</v>
      </c>
      <c r="K28" s="118" t="s">
        <v>17</v>
      </c>
      <c r="L28" s="122">
        <v>253</v>
      </c>
      <c r="M28" s="123">
        <v>232</v>
      </c>
      <c r="N28" s="118" t="s">
        <v>32</v>
      </c>
      <c r="O28" s="71" t="s">
        <v>4405</v>
      </c>
      <c r="P28" s="71" t="s">
        <v>4405</v>
      </c>
      <c r="Q28" s="71" t="s">
        <v>4405</v>
      </c>
      <c r="R28" s="73" t="s">
        <v>4405</v>
      </c>
      <c r="S28" s="63" t="s">
        <v>4362</v>
      </c>
      <c r="T28" s="63" t="str">
        <f>IF(ISNA(VLOOKUP(A28,Sheet1!B$3:C$1266,2,FALSE)=TRUE),"NC",VLOOKUP(A28,Sheet1!B$3:C$1266,2,FALSE))</f>
        <v>NC</v>
      </c>
      <c r="U28" s="66" t="str">
        <f>IF(ISNA(VLOOKUP($A28,Sheet1!$B$3:$AH$1266,Sheet1!E$1+(Sheet1!$A$1-1)*10,FALSE))=TRUE,"---",IF(VLOOKUP($A28,Sheet1!$B$3:$AH$1266,Sheet1!E$1+(Sheet1!$A$1-1)*10,FALSE)="---","---", (ROUND(VLOOKUP($A28,Sheet1!$B$3:$AH$1266,Sheet1!E$1+(Sheet1!$A$1-1)*10,FALSE),IF(VLOOKUP($A28,Sheet1!$B$3:$AH$1266,Sheet1!E$1+(Sheet1!$A$1-1)*10,FALSE)&gt;99999,-3,IF(VLOOKUP($A28,Sheet1!$B$3:$AH$1266,Sheet1!E$1+(Sheet1!$A$1-1)*10,FALSE)&gt;9999,-2,IF(VLOOKUP($A28,Sheet1!$B$3:$AH$1266,Sheet1!E$1+(Sheet1!$A$1-1)*10,FALSE)&gt;999,-1,0)))))))</f>
        <v>---</v>
      </c>
      <c r="V28" s="66" t="str">
        <f>IF(ISNA(VLOOKUP($A28,Sheet1!$B$3:$AH$1266,Sheet1!F$1+(Sheet1!$A$1-1)*10,FALSE))=TRUE,"---",IF(VLOOKUP($A28,Sheet1!$B$3:$AH$1266,Sheet1!F$1+(Sheet1!$A$1-1)*10,FALSE)="---","---", (ROUND(VLOOKUP($A28,Sheet1!$B$3:$AH$1266,Sheet1!F$1+(Sheet1!$A$1-1)*10,FALSE),IF(VLOOKUP($A28,Sheet1!$B$3:$AH$1266,Sheet1!F$1+(Sheet1!$A$1-1)*10,FALSE)&gt;99999,-3,IF(VLOOKUP($A28,Sheet1!$B$3:$AH$1266,Sheet1!F$1+(Sheet1!$A$1-1)*10,FALSE)&gt;9999,-2,IF(VLOOKUP($A28,Sheet1!$B$3:$AH$1266,Sheet1!F$1+(Sheet1!$A$1-1)*10,FALSE)&gt;999,-1,0)))))))</f>
        <v>---</v>
      </c>
      <c r="W28" s="66" t="str">
        <f>IF(ISNA(VLOOKUP($A28,Sheet1!$B$3:$AH$1266,Sheet1!G$1+(Sheet1!$A$1-1)*10,FALSE))=TRUE,"---",IF(VLOOKUP($A28,Sheet1!$B$3:$AH$1266,Sheet1!G$1+(Sheet1!$A$1-1)*10,FALSE)="---","---", (ROUND(VLOOKUP($A28,Sheet1!$B$3:$AH$1266,Sheet1!G$1+(Sheet1!$A$1-1)*10,FALSE),IF(VLOOKUP($A28,Sheet1!$B$3:$AH$1266,Sheet1!G$1+(Sheet1!$A$1-1)*10,FALSE)&gt;99999,-3,IF(VLOOKUP($A28,Sheet1!$B$3:$AH$1266,Sheet1!G$1+(Sheet1!$A$1-1)*10,FALSE)&gt;9999,-2,IF(VLOOKUP($A28,Sheet1!$B$3:$AH$1266,Sheet1!G$1+(Sheet1!$A$1-1)*10,FALSE)&gt;999,-1,0)))))))</f>
        <v>---</v>
      </c>
      <c r="X28" s="66" t="str">
        <f>IF(ISNA(VLOOKUP($A28,Sheet1!$B$3:$AH$1266,Sheet1!H$1+(Sheet1!$A$1-1)*10,FALSE))=TRUE,"---",IF(VLOOKUP($A28,Sheet1!$B$3:$AH$1266,Sheet1!H$1+(Sheet1!$A$1-1)*10,FALSE)="---","---", (ROUND(VLOOKUP($A28,Sheet1!$B$3:$AH$1266,Sheet1!H$1+(Sheet1!$A$1-1)*10,FALSE),IF(VLOOKUP($A28,Sheet1!$B$3:$AH$1266,Sheet1!H$1+(Sheet1!$A$1-1)*10,FALSE)&gt;99999,-3,IF(VLOOKUP($A28,Sheet1!$B$3:$AH$1266,Sheet1!H$1+(Sheet1!$A$1-1)*10,FALSE)&gt;9999,-2,IF(VLOOKUP($A28,Sheet1!$B$3:$AH$1266,Sheet1!H$1+(Sheet1!$A$1-1)*10,FALSE)&gt;999,-1,0)))))))</f>
        <v>---</v>
      </c>
      <c r="Y28" s="66" t="str">
        <f>IF(ISNA(VLOOKUP($A28,Sheet1!$B$3:$AH$1266,Sheet1!I$1+(Sheet1!$A$1-1)*10,FALSE))=TRUE,"---",IF(VLOOKUP($A28,Sheet1!$B$3:$AH$1266,Sheet1!I$1+(Sheet1!$A$1-1)*10,FALSE)="---","---", (ROUND(VLOOKUP($A28,Sheet1!$B$3:$AH$1266,Sheet1!I$1+(Sheet1!$A$1-1)*10,FALSE),IF(VLOOKUP($A28,Sheet1!$B$3:$AH$1266,Sheet1!I$1+(Sheet1!$A$1-1)*10,FALSE)&gt;99999,-3,IF(VLOOKUP($A28,Sheet1!$B$3:$AH$1266,Sheet1!I$1+(Sheet1!$A$1-1)*10,FALSE)&gt;9999,-2,IF(VLOOKUP($A28,Sheet1!$B$3:$AH$1266,Sheet1!I$1+(Sheet1!$A$1-1)*10,FALSE)&gt;999,-1,0)))))))</f>
        <v>---</v>
      </c>
      <c r="Z28" s="66" t="str">
        <f>IF(ISNA(VLOOKUP($A28,Sheet1!$B$3:$AH$1266,Sheet1!J$1+(Sheet1!$A$1-1)*10,FALSE))=TRUE,"---",IF(VLOOKUP($A28,Sheet1!$B$3:$AH$1266,Sheet1!J$1+(Sheet1!$A$1-1)*10,FALSE)="---","---", (ROUND(VLOOKUP($A28,Sheet1!$B$3:$AH$1266,Sheet1!J$1+(Sheet1!$A$1-1)*10,FALSE),IF(VLOOKUP($A28,Sheet1!$B$3:$AH$1266,Sheet1!J$1+(Sheet1!$A$1-1)*10,FALSE)&gt;99999,-3,IF(VLOOKUP($A28,Sheet1!$B$3:$AH$1266,Sheet1!J$1+(Sheet1!$A$1-1)*10,FALSE)&gt;9999,-2,IF(VLOOKUP($A28,Sheet1!$B$3:$AH$1266,Sheet1!J$1+(Sheet1!$A$1-1)*10,FALSE)&gt;999,-1,0)))))))</f>
        <v>---</v>
      </c>
      <c r="AA28" s="66" t="str">
        <f>IF(ISNA(VLOOKUP($A28,Sheet1!$B$3:$AH$1266,Sheet1!K$1+(Sheet1!$A$1-1)*10,FALSE))=TRUE,"---",IF(VLOOKUP($A28,Sheet1!$B$3:$AH$1266,Sheet1!K$1+(Sheet1!$A$1-1)*10,FALSE)="---","---", (ROUND(VLOOKUP($A28,Sheet1!$B$3:$AH$1266,Sheet1!K$1+(Sheet1!$A$1-1)*10,FALSE),IF(VLOOKUP($A28,Sheet1!$B$3:$AH$1266,Sheet1!K$1+(Sheet1!$A$1-1)*10,FALSE)&gt;99999,-3,IF(VLOOKUP($A28,Sheet1!$B$3:$AH$1266,Sheet1!K$1+(Sheet1!$A$1-1)*10,FALSE)&gt;9999,-2,IF(VLOOKUP($A28,Sheet1!$B$3:$AH$1266,Sheet1!K$1+(Sheet1!$A$1-1)*10,FALSE)&gt;999,-1,0)))))))</f>
        <v>---</v>
      </c>
      <c r="AB28" s="66" t="str">
        <f>IF(ISNA(VLOOKUP($A28,Sheet1!$B$3:$AH$1266,Sheet1!L$1+(Sheet1!$A$1-1)*10,FALSE))=TRUE,"---",IF(VLOOKUP($A28,Sheet1!$B$3:$AH$1266,Sheet1!L$1+(Sheet1!$A$1-1)*10,FALSE)="---","---", (ROUND(VLOOKUP($A28,Sheet1!$B$3:$AH$1266,Sheet1!L$1+(Sheet1!$A$1-1)*10,FALSE),IF(VLOOKUP($A28,Sheet1!$B$3:$AH$1266,Sheet1!L$1+(Sheet1!$A$1-1)*10,FALSE)&gt;99999,-3,IF(VLOOKUP($A28,Sheet1!$B$3:$AH$1266,Sheet1!L$1+(Sheet1!$A$1-1)*10,FALSE)&gt;9999,-2,IF(VLOOKUP($A28,Sheet1!$B$3:$AH$1266,Sheet1!L$1+(Sheet1!$A$1-1)*10,FALSE)&gt;999,-1,0)))))))</f>
        <v>---</v>
      </c>
      <c r="AC28" s="66" t="str">
        <f>IF(ISNA(VLOOKUP($A28,Sheet1!$B$3:$AH$1266,Sheet1!M$1+(Sheet1!$A$1-1)*10,FALSE))=TRUE,"---",IF(VLOOKUP($A28,Sheet1!$B$3:$AH$1266,Sheet1!M$1+(Sheet1!$A$1-1)*10,FALSE)="---","---", (ROUND(VLOOKUP($A28,Sheet1!$B$3:$AH$1266,Sheet1!M$1+(Sheet1!$A$1-1)*10,FALSE),IF(VLOOKUP($A28,Sheet1!$B$3:$AH$1266,Sheet1!M$1+(Sheet1!$A$1-1)*10,FALSE)&gt;99999,-3,IF(VLOOKUP($A28,Sheet1!$B$3:$AH$1266,Sheet1!M$1+(Sheet1!$A$1-1)*10,FALSE)&gt;9999,-2,IF(VLOOKUP($A28,Sheet1!$B$3:$AH$1266,Sheet1!M$1+(Sheet1!$A$1-1)*10,FALSE)&gt;999,-1,0)))))))</f>
        <v>---</v>
      </c>
      <c r="AD28" s="66" t="str">
        <f>IF(ISNA(VLOOKUP($A28,Sheet1!$B$3:$AH$1266,Sheet1!N$1+(Sheet1!$A$1-1)*10,FALSE))=TRUE,"---",IF(VLOOKUP($A28,Sheet1!$B$3:$AH$1266,Sheet1!N$1+(Sheet1!$A$1-1)*10,FALSE)="---","---", (ROUND(VLOOKUP($A28,Sheet1!$B$3:$AH$1266,Sheet1!N$1+(Sheet1!$A$1-1)*10,FALSE),IF(VLOOKUP($A28,Sheet1!$B$3:$AH$1266,Sheet1!N$1+(Sheet1!$A$1-1)*10,FALSE)&gt;99999,-3,IF(VLOOKUP($A28,Sheet1!$B$3:$AH$1266,Sheet1!N$1+(Sheet1!$A$1-1)*10,FALSE)&gt;9999,-2,IF(VLOOKUP($A28,Sheet1!$B$3:$AH$1266,Sheet1!N$1+(Sheet1!$A$1-1)*10,FALSE)&gt;999,-1,0)))))))</f>
        <v>---</v>
      </c>
    </row>
    <row r="29" spans="1:30" s="27" customFormat="1" ht="25.5" customHeight="1" x14ac:dyDescent="0.25">
      <c r="A29" s="303" t="s">
        <v>46</v>
      </c>
      <c r="B29" s="330" t="s">
        <v>47</v>
      </c>
      <c r="C29" s="303">
        <v>405808.6</v>
      </c>
      <c r="D29" s="303">
        <v>734412.3</v>
      </c>
      <c r="E29" s="307" t="s">
        <v>3057</v>
      </c>
      <c r="F29" s="342" t="s">
        <v>4426</v>
      </c>
      <c r="G29" s="318" t="s">
        <v>286</v>
      </c>
      <c r="H29" s="347">
        <v>14.5</v>
      </c>
      <c r="I29" s="263">
        <v>40783</v>
      </c>
      <c r="J29" s="147">
        <v>11.99</v>
      </c>
      <c r="K29" s="127" t="s">
        <v>24</v>
      </c>
      <c r="L29" s="115">
        <v>2800</v>
      </c>
      <c r="M29" s="116">
        <v>193</v>
      </c>
      <c r="N29" s="127" t="s">
        <v>48</v>
      </c>
      <c r="O29" s="68">
        <f>IF(U29&lt;&gt;"---",IF(L29&lt;W29,"&gt;50",IF(AND(L29&gt;=W29,L29&lt;=X29),(W$8-(((LOG(L29)-LOG(W29))/((LOG(X29)-LOG(W29)))*(W$8-X$8)))),IF(AND(L29&gt;=X29,L29&lt;=Y29),(X$8-(((LOG(L29)-LOG(X29))/((LOG(Y29)-LOG(X29)))*(X$8-Y$8)))),IF(AND(L29&gt;=Y29,L29&lt;=Z29),(Y$8-(((LOG(L29)-LOG(Y29))/((LOG(Z29)-LOG(Y29)))*(Y$8-Z$8)))),IF(AND(L29&gt;=Z29,L29&lt;=AA29),(Z$8-(((LOG(L29)-LOG(Z29))/((LOG(AA29)-LOG(Z29)))*(Z$8-AA$8)))),IF(AND(L29&gt;=AA29,L29&lt;=AB29),(AA$8-(((LOG(L29)-LOG(AA29))/((LOG(AB29)-LOG(AA29)))*(AA$8-AB$8)))),IF(AND(L29&gt;=AB29,L29&lt;=AC29),(AB$8-(((LOG(L29)-LOG(AB29))/((LOG(AC29)-LOG(AB29)))*(AB$8-AC$8)))),IF(AND(L29&gt;=AC29,L29&lt;=AD29),(AC$8-(((LOG(L29)-LOG(AC29))/((LOG(AD29)-LOG(AC29)))*(AC$8-AD$8)))),IF(L29&gt;AD29*1.1,"&lt;0.2",0.2))))))))),"")</f>
        <v>2.9848688602479467</v>
      </c>
      <c r="P29" s="68">
        <f>IF(O29&lt;&gt;"",VLOOKUP($A29,Sheet4!$A$2:$O$1309,14,FALSE)*100,"")</f>
        <v>0.36477634236521395</v>
      </c>
      <c r="Q29" s="68">
        <f>IF(P29&lt;&gt;"",VLOOKUP($A29,Sheet4!$A$2:$O$1309,15,FALSE)*100,"")</f>
        <v>3.5162156253373378</v>
      </c>
      <c r="R29" s="74">
        <f t="shared" si="1"/>
        <v>35</v>
      </c>
      <c r="S29" s="356" t="s">
        <v>4362</v>
      </c>
      <c r="T29" s="356" t="str">
        <f>IF(ISNA(VLOOKUP(A29,Sheet1!B$3:C$1266,2,FALSE)=TRUE),"NC",VLOOKUP(A29,Sheet1!B$3:C$1266,2,FALSE))</f>
        <v>Urban</v>
      </c>
      <c r="U29" s="392">
        <f>IF(ISNA(VLOOKUP($A29,Sheet1!$B$3:$AH$1266,Sheet1!E$1+(Sheet1!$A$1-1)*10,FALSE))=TRUE,"---",IF(VLOOKUP($A29,Sheet1!$B$3:$AH$1266,Sheet1!E$1+(Sheet1!$A$1-1)*10,FALSE)="---","---", (ROUND(VLOOKUP($A29,Sheet1!$B$3:$AH$1266,Sheet1!E$1+(Sheet1!$A$1-1)*10,FALSE),IF(VLOOKUP($A29,Sheet1!$B$3:$AH$1266,Sheet1!E$1+(Sheet1!$A$1-1)*10,FALSE)&gt;99999,-3,IF(VLOOKUP($A29,Sheet1!$B$3:$AH$1266,Sheet1!E$1+(Sheet1!$A$1-1)*10,FALSE)&gt;9999,-2,IF(VLOOKUP($A29,Sheet1!$B$3:$AH$1266,Sheet1!E$1+(Sheet1!$A$1-1)*10,FALSE)&gt;999,-1,0)))))))</f>
        <v>699</v>
      </c>
      <c r="V29" s="392">
        <f>IF(ISNA(VLOOKUP($A29,Sheet1!$B$3:$AH$1266,Sheet1!F$1+(Sheet1!$A$1-1)*10,FALSE))=TRUE,"---",IF(VLOOKUP($A29,Sheet1!$B$3:$AH$1266,Sheet1!F$1+(Sheet1!$A$1-1)*10,FALSE)="---","---", (ROUND(VLOOKUP($A29,Sheet1!$B$3:$AH$1266,Sheet1!F$1+(Sheet1!$A$1-1)*10,FALSE),IF(VLOOKUP($A29,Sheet1!$B$3:$AH$1266,Sheet1!F$1+(Sheet1!$A$1-1)*10,FALSE)&gt;99999,-3,IF(VLOOKUP($A29,Sheet1!$B$3:$AH$1266,Sheet1!F$1+(Sheet1!$A$1-1)*10,FALSE)&gt;9999,-2,IF(VLOOKUP($A29,Sheet1!$B$3:$AH$1266,Sheet1!F$1+(Sheet1!$A$1-1)*10,FALSE)&gt;999,-1,0)))))))</f>
        <v>859</v>
      </c>
      <c r="W29" s="392">
        <f>IF(ISNA(VLOOKUP($A29,Sheet1!$B$3:$AH$1266,Sheet1!G$1+(Sheet1!$A$1-1)*10,FALSE))=TRUE,"---",IF(VLOOKUP($A29,Sheet1!$B$3:$AH$1266,Sheet1!G$1+(Sheet1!$A$1-1)*10,FALSE)="---","---", (ROUND(VLOOKUP($A29,Sheet1!$B$3:$AH$1266,Sheet1!G$1+(Sheet1!$A$1-1)*10,FALSE),IF(VLOOKUP($A29,Sheet1!$B$3:$AH$1266,Sheet1!G$1+(Sheet1!$A$1-1)*10,FALSE)&gt;99999,-3,IF(VLOOKUP($A29,Sheet1!$B$3:$AH$1266,Sheet1!G$1+(Sheet1!$A$1-1)*10,FALSE)&gt;9999,-2,IF(VLOOKUP($A29,Sheet1!$B$3:$AH$1266,Sheet1!G$1+(Sheet1!$A$1-1)*10,FALSE)&gt;999,-1,0)))))))</f>
        <v>1070</v>
      </c>
      <c r="X29" s="392">
        <f>IF(ISNA(VLOOKUP($A29,Sheet1!$B$3:$AH$1266,Sheet1!H$1+(Sheet1!$A$1-1)*10,FALSE))=TRUE,"---",IF(VLOOKUP($A29,Sheet1!$B$3:$AH$1266,Sheet1!H$1+(Sheet1!$A$1-1)*10,FALSE)="---","---", (ROUND(VLOOKUP($A29,Sheet1!$B$3:$AH$1266,Sheet1!H$1+(Sheet1!$A$1-1)*10,FALSE),IF(VLOOKUP($A29,Sheet1!$B$3:$AH$1266,Sheet1!H$1+(Sheet1!$A$1-1)*10,FALSE)&gt;99999,-3,IF(VLOOKUP($A29,Sheet1!$B$3:$AH$1266,Sheet1!H$1+(Sheet1!$A$1-1)*10,FALSE)&gt;9999,-2,IF(VLOOKUP($A29,Sheet1!$B$3:$AH$1266,Sheet1!H$1+(Sheet1!$A$1-1)*10,FALSE)&gt;999,-1,0)))))))</f>
        <v>1630</v>
      </c>
      <c r="Y29" s="392">
        <f>IF(ISNA(VLOOKUP($A29,Sheet1!$B$3:$AH$1266,Sheet1!I$1+(Sheet1!$A$1-1)*10,FALSE))=TRUE,"---",IF(VLOOKUP($A29,Sheet1!$B$3:$AH$1266,Sheet1!I$1+(Sheet1!$A$1-1)*10,FALSE)="---","---", (ROUND(VLOOKUP($A29,Sheet1!$B$3:$AH$1266,Sheet1!I$1+(Sheet1!$A$1-1)*10,FALSE),IF(VLOOKUP($A29,Sheet1!$B$3:$AH$1266,Sheet1!I$1+(Sheet1!$A$1-1)*10,FALSE)&gt;99999,-3,IF(VLOOKUP($A29,Sheet1!$B$3:$AH$1266,Sheet1!I$1+(Sheet1!$A$1-1)*10,FALSE)&gt;9999,-2,IF(VLOOKUP($A29,Sheet1!$B$3:$AH$1266,Sheet1!I$1+(Sheet1!$A$1-1)*10,FALSE)&gt;999,-1,0)))))))</f>
        <v>2040</v>
      </c>
      <c r="Z29" s="392">
        <f>IF(ISNA(VLOOKUP($A29,Sheet1!$B$3:$AH$1266,Sheet1!J$1+(Sheet1!$A$1-1)*10,FALSE))=TRUE,"---",IF(VLOOKUP($A29,Sheet1!$B$3:$AH$1266,Sheet1!J$1+(Sheet1!$A$1-1)*10,FALSE)="---","---", (ROUND(VLOOKUP($A29,Sheet1!$B$3:$AH$1266,Sheet1!J$1+(Sheet1!$A$1-1)*10,FALSE),IF(VLOOKUP($A29,Sheet1!$B$3:$AH$1266,Sheet1!J$1+(Sheet1!$A$1-1)*10,FALSE)&gt;99999,-3,IF(VLOOKUP($A29,Sheet1!$B$3:$AH$1266,Sheet1!J$1+(Sheet1!$A$1-1)*10,FALSE)&gt;9999,-2,IF(VLOOKUP($A29,Sheet1!$B$3:$AH$1266,Sheet1!J$1+(Sheet1!$A$1-1)*10,FALSE)&gt;999,-1,0)))))))</f>
        <v>2590</v>
      </c>
      <c r="AA29" s="392">
        <f>IF(ISNA(VLOOKUP($A29,Sheet1!$B$3:$AH$1266,Sheet1!K$1+(Sheet1!$A$1-1)*10,FALSE))=TRUE,"---",IF(VLOOKUP($A29,Sheet1!$B$3:$AH$1266,Sheet1!K$1+(Sheet1!$A$1-1)*10,FALSE)="---","---", (ROUND(VLOOKUP($A29,Sheet1!$B$3:$AH$1266,Sheet1!K$1+(Sheet1!$A$1-1)*10,FALSE),IF(VLOOKUP($A29,Sheet1!$B$3:$AH$1266,Sheet1!K$1+(Sheet1!$A$1-1)*10,FALSE)&gt;99999,-3,IF(VLOOKUP($A29,Sheet1!$B$3:$AH$1266,Sheet1!K$1+(Sheet1!$A$1-1)*10,FALSE)&gt;9999,-2,IF(VLOOKUP($A29,Sheet1!$B$3:$AH$1266,Sheet1!K$1+(Sheet1!$A$1-1)*10,FALSE)&gt;999,-1,0)))))))</f>
        <v>3020</v>
      </c>
      <c r="AB29" s="392">
        <f>IF(ISNA(VLOOKUP($A29,Sheet1!$B$3:$AH$1266,Sheet1!L$1+(Sheet1!$A$1-1)*10,FALSE))=TRUE,"---",IF(VLOOKUP($A29,Sheet1!$B$3:$AH$1266,Sheet1!L$1+(Sheet1!$A$1-1)*10,FALSE)="---","---", (ROUND(VLOOKUP($A29,Sheet1!$B$3:$AH$1266,Sheet1!L$1+(Sheet1!$A$1-1)*10,FALSE),IF(VLOOKUP($A29,Sheet1!$B$3:$AH$1266,Sheet1!L$1+(Sheet1!$A$1-1)*10,FALSE)&gt;99999,-3,IF(VLOOKUP($A29,Sheet1!$B$3:$AH$1266,Sheet1!L$1+(Sheet1!$A$1-1)*10,FALSE)&gt;9999,-2,IF(VLOOKUP($A29,Sheet1!$B$3:$AH$1266,Sheet1!L$1+(Sheet1!$A$1-1)*10,FALSE)&gt;999,-1,0)))))))</f>
        <v>3470</v>
      </c>
      <c r="AC29" s="392">
        <f>IF(ISNA(VLOOKUP($A29,Sheet1!$B$3:$AH$1266,Sheet1!M$1+(Sheet1!$A$1-1)*10,FALSE))=TRUE,"---",IF(VLOOKUP($A29,Sheet1!$B$3:$AH$1266,Sheet1!M$1+(Sheet1!$A$1-1)*10,FALSE)="---","---", (ROUND(VLOOKUP($A29,Sheet1!$B$3:$AH$1266,Sheet1!M$1+(Sheet1!$A$1-1)*10,FALSE),IF(VLOOKUP($A29,Sheet1!$B$3:$AH$1266,Sheet1!M$1+(Sheet1!$A$1-1)*10,FALSE)&gt;99999,-3,IF(VLOOKUP($A29,Sheet1!$B$3:$AH$1266,Sheet1!M$1+(Sheet1!$A$1-1)*10,FALSE)&gt;9999,-2,IF(VLOOKUP($A29,Sheet1!$B$3:$AH$1266,Sheet1!M$1+(Sheet1!$A$1-1)*10,FALSE)&gt;999,-1,0)))))))</f>
        <v>3950</v>
      </c>
      <c r="AD29" s="392">
        <f>IF(ISNA(VLOOKUP($A29,Sheet1!$B$3:$AH$1266,Sheet1!N$1+(Sheet1!$A$1-1)*10,FALSE))=TRUE,"---",IF(VLOOKUP($A29,Sheet1!$B$3:$AH$1266,Sheet1!N$1+(Sheet1!$A$1-1)*10,FALSE)="---","---", (ROUND(VLOOKUP($A29,Sheet1!$B$3:$AH$1266,Sheet1!N$1+(Sheet1!$A$1-1)*10,FALSE),IF(VLOOKUP($A29,Sheet1!$B$3:$AH$1266,Sheet1!N$1+(Sheet1!$A$1-1)*10,FALSE)&gt;99999,-3,IF(VLOOKUP($A29,Sheet1!$B$3:$AH$1266,Sheet1!N$1+(Sheet1!$A$1-1)*10,FALSE)&gt;9999,-2,IF(VLOOKUP($A29,Sheet1!$B$3:$AH$1266,Sheet1!N$1+(Sheet1!$A$1-1)*10,FALSE)&gt;999,-1,0)))))))</f>
        <v>4610</v>
      </c>
    </row>
    <row r="30" spans="1:30" s="27" customFormat="1" ht="25.5" customHeight="1" x14ac:dyDescent="0.25">
      <c r="A30" s="303"/>
      <c r="B30" s="331"/>
      <c r="C30" s="303"/>
      <c r="D30" s="303"/>
      <c r="E30" s="307" t="e">
        <v>#N/A</v>
      </c>
      <c r="F30" s="401"/>
      <c r="G30" s="308"/>
      <c r="H30" s="347"/>
      <c r="I30" s="263">
        <v>26469</v>
      </c>
      <c r="J30" s="148">
        <v>11.6</v>
      </c>
      <c r="K30" s="127" t="s">
        <v>49</v>
      </c>
      <c r="L30" s="115">
        <v>2590</v>
      </c>
      <c r="M30" s="116">
        <v>179</v>
      </c>
      <c r="N30" s="127" t="s">
        <v>50</v>
      </c>
      <c r="O30" s="68" t="s">
        <v>4405</v>
      </c>
      <c r="P30" s="68" t="s">
        <v>4405</v>
      </c>
      <c r="Q30" s="68" t="s">
        <v>4405</v>
      </c>
      <c r="R30" s="74" t="s">
        <v>4405</v>
      </c>
      <c r="S30" s="356" t="e">
        <v>#N/A</v>
      </c>
      <c r="T30" s="356" t="str">
        <f>IF(ISNA(VLOOKUP(A30,Sheet1!B$3:C$1266,2,FALSE)=TRUE),"ND",VLOOKUP(A30,Sheet1!B$3:C$1266,2,FALSE))</f>
        <v>ND</v>
      </c>
      <c r="U30" s="392" t="str">
        <f>IF(ISNA(VLOOKUP($A30,Sheet1!$B$3:$AH$1266,Sheet1!E$1+(Sheet1!$A$1-1)*10,FALSE))=TRUE,"---",IF(VLOOKUP($A30,Sheet1!$B$3:$AH$1266,Sheet1!E$1+(Sheet1!$A$1-1)*10,FALSE)="---","---", (ROUND(VLOOKUP($A30,Sheet1!$B$3:$AH$1266,Sheet1!E$1+(Sheet1!$A$1-1)*10,FALSE),IF(VLOOKUP($A30,Sheet1!$B$3:$AH$1266,Sheet1!E$1+(Sheet1!$A$1-1)*10,FALSE)&gt;99999,-3,IF(VLOOKUP($A30,Sheet1!$B$3:$AH$1266,Sheet1!E$1+(Sheet1!$A$1-1)*10,FALSE)&gt;9999,-2,IF(VLOOKUP($A30,Sheet1!$B$3:$AH$1266,Sheet1!E$1+(Sheet1!$A$1-1)*10,FALSE)&gt;999,-1,0)))))))</f>
        <v>---</v>
      </c>
      <c r="V30" s="392" t="str">
        <f>IF(ISNA(VLOOKUP($A30,Sheet1!$B$3:$AH$1266,Sheet1!F$1+(Sheet1!$A$1-1)*10,FALSE))=TRUE,"---",IF(VLOOKUP($A30,Sheet1!$B$3:$AH$1266,Sheet1!F$1+(Sheet1!$A$1-1)*10,FALSE)="---","---", (ROUND(VLOOKUP($A30,Sheet1!$B$3:$AH$1266,Sheet1!F$1+(Sheet1!$A$1-1)*10,FALSE),IF(VLOOKUP($A30,Sheet1!$B$3:$AH$1266,Sheet1!F$1+(Sheet1!$A$1-1)*10,FALSE)&gt;99999,-3,IF(VLOOKUP($A30,Sheet1!$B$3:$AH$1266,Sheet1!F$1+(Sheet1!$A$1-1)*10,FALSE)&gt;9999,-2,IF(VLOOKUP($A30,Sheet1!$B$3:$AH$1266,Sheet1!F$1+(Sheet1!$A$1-1)*10,FALSE)&gt;999,-1,0)))))))</f>
        <v>---</v>
      </c>
      <c r="W30" s="392" t="str">
        <f>IF(ISNA(VLOOKUP($A30,Sheet1!$B$3:$AH$1266,Sheet1!G$1+(Sheet1!$A$1-1)*10,FALSE))=TRUE,"---",IF(VLOOKUP($A30,Sheet1!$B$3:$AH$1266,Sheet1!G$1+(Sheet1!$A$1-1)*10,FALSE)="---","---", (ROUND(VLOOKUP($A30,Sheet1!$B$3:$AH$1266,Sheet1!G$1+(Sheet1!$A$1-1)*10,FALSE),IF(VLOOKUP($A30,Sheet1!$B$3:$AH$1266,Sheet1!G$1+(Sheet1!$A$1-1)*10,FALSE)&gt;99999,-3,IF(VLOOKUP($A30,Sheet1!$B$3:$AH$1266,Sheet1!G$1+(Sheet1!$A$1-1)*10,FALSE)&gt;9999,-2,IF(VLOOKUP($A30,Sheet1!$B$3:$AH$1266,Sheet1!G$1+(Sheet1!$A$1-1)*10,FALSE)&gt;999,-1,0)))))))</f>
        <v>---</v>
      </c>
      <c r="X30" s="392" t="str">
        <f>IF(ISNA(VLOOKUP($A30,Sheet1!$B$3:$AH$1266,Sheet1!H$1+(Sheet1!$A$1-1)*10,FALSE))=TRUE,"---",IF(VLOOKUP($A30,Sheet1!$B$3:$AH$1266,Sheet1!H$1+(Sheet1!$A$1-1)*10,FALSE)="---","---", (ROUND(VLOOKUP($A30,Sheet1!$B$3:$AH$1266,Sheet1!H$1+(Sheet1!$A$1-1)*10,FALSE),IF(VLOOKUP($A30,Sheet1!$B$3:$AH$1266,Sheet1!H$1+(Sheet1!$A$1-1)*10,FALSE)&gt;99999,-3,IF(VLOOKUP($A30,Sheet1!$B$3:$AH$1266,Sheet1!H$1+(Sheet1!$A$1-1)*10,FALSE)&gt;9999,-2,IF(VLOOKUP($A30,Sheet1!$B$3:$AH$1266,Sheet1!H$1+(Sheet1!$A$1-1)*10,FALSE)&gt;999,-1,0)))))))</f>
        <v>---</v>
      </c>
      <c r="Y30" s="392" t="str">
        <f>IF(ISNA(VLOOKUP($A30,Sheet1!$B$3:$AH$1266,Sheet1!I$1+(Sheet1!$A$1-1)*10,FALSE))=TRUE,"---",IF(VLOOKUP($A30,Sheet1!$B$3:$AH$1266,Sheet1!I$1+(Sheet1!$A$1-1)*10,FALSE)="---","---", (ROUND(VLOOKUP($A30,Sheet1!$B$3:$AH$1266,Sheet1!I$1+(Sheet1!$A$1-1)*10,FALSE),IF(VLOOKUP($A30,Sheet1!$B$3:$AH$1266,Sheet1!I$1+(Sheet1!$A$1-1)*10,FALSE)&gt;99999,-3,IF(VLOOKUP($A30,Sheet1!$B$3:$AH$1266,Sheet1!I$1+(Sheet1!$A$1-1)*10,FALSE)&gt;9999,-2,IF(VLOOKUP($A30,Sheet1!$B$3:$AH$1266,Sheet1!I$1+(Sheet1!$A$1-1)*10,FALSE)&gt;999,-1,0)))))))</f>
        <v>---</v>
      </c>
      <c r="Z30" s="392" t="str">
        <f>IF(ISNA(VLOOKUP($A30,Sheet1!$B$3:$AH$1266,Sheet1!J$1+(Sheet1!$A$1-1)*10,FALSE))=TRUE,"---",IF(VLOOKUP($A30,Sheet1!$B$3:$AH$1266,Sheet1!J$1+(Sheet1!$A$1-1)*10,FALSE)="---","---", (ROUND(VLOOKUP($A30,Sheet1!$B$3:$AH$1266,Sheet1!J$1+(Sheet1!$A$1-1)*10,FALSE),IF(VLOOKUP($A30,Sheet1!$B$3:$AH$1266,Sheet1!J$1+(Sheet1!$A$1-1)*10,FALSE)&gt;99999,-3,IF(VLOOKUP($A30,Sheet1!$B$3:$AH$1266,Sheet1!J$1+(Sheet1!$A$1-1)*10,FALSE)&gt;9999,-2,IF(VLOOKUP($A30,Sheet1!$B$3:$AH$1266,Sheet1!J$1+(Sheet1!$A$1-1)*10,FALSE)&gt;999,-1,0)))))))</f>
        <v>---</v>
      </c>
      <c r="AA30" s="392" t="str">
        <f>IF(ISNA(VLOOKUP($A30,Sheet1!$B$3:$AH$1266,Sheet1!K$1+(Sheet1!$A$1-1)*10,FALSE))=TRUE,"---",IF(VLOOKUP($A30,Sheet1!$B$3:$AH$1266,Sheet1!K$1+(Sheet1!$A$1-1)*10,FALSE)="---","---", (ROUND(VLOOKUP($A30,Sheet1!$B$3:$AH$1266,Sheet1!K$1+(Sheet1!$A$1-1)*10,FALSE),IF(VLOOKUP($A30,Sheet1!$B$3:$AH$1266,Sheet1!K$1+(Sheet1!$A$1-1)*10,FALSE)&gt;99999,-3,IF(VLOOKUP($A30,Sheet1!$B$3:$AH$1266,Sheet1!K$1+(Sheet1!$A$1-1)*10,FALSE)&gt;9999,-2,IF(VLOOKUP($A30,Sheet1!$B$3:$AH$1266,Sheet1!K$1+(Sheet1!$A$1-1)*10,FALSE)&gt;999,-1,0)))))))</f>
        <v>---</v>
      </c>
      <c r="AB30" s="392" t="str">
        <f>IF(ISNA(VLOOKUP($A30,Sheet1!$B$3:$AH$1266,Sheet1!L$1+(Sheet1!$A$1-1)*10,FALSE))=TRUE,"---",IF(VLOOKUP($A30,Sheet1!$B$3:$AH$1266,Sheet1!L$1+(Sheet1!$A$1-1)*10,FALSE)="---","---", (ROUND(VLOOKUP($A30,Sheet1!$B$3:$AH$1266,Sheet1!L$1+(Sheet1!$A$1-1)*10,FALSE),IF(VLOOKUP($A30,Sheet1!$B$3:$AH$1266,Sheet1!L$1+(Sheet1!$A$1-1)*10,FALSE)&gt;99999,-3,IF(VLOOKUP($A30,Sheet1!$B$3:$AH$1266,Sheet1!L$1+(Sheet1!$A$1-1)*10,FALSE)&gt;9999,-2,IF(VLOOKUP($A30,Sheet1!$B$3:$AH$1266,Sheet1!L$1+(Sheet1!$A$1-1)*10,FALSE)&gt;999,-1,0)))))))</f>
        <v>---</v>
      </c>
      <c r="AC30" s="392" t="str">
        <f>IF(ISNA(VLOOKUP($A30,Sheet1!$B$3:$AH$1266,Sheet1!M$1+(Sheet1!$A$1-1)*10,FALSE))=TRUE,"---",IF(VLOOKUP($A30,Sheet1!$B$3:$AH$1266,Sheet1!M$1+(Sheet1!$A$1-1)*10,FALSE)="---","---", (ROUND(VLOOKUP($A30,Sheet1!$B$3:$AH$1266,Sheet1!M$1+(Sheet1!$A$1-1)*10,FALSE),IF(VLOOKUP($A30,Sheet1!$B$3:$AH$1266,Sheet1!M$1+(Sheet1!$A$1-1)*10,FALSE)&gt;99999,-3,IF(VLOOKUP($A30,Sheet1!$B$3:$AH$1266,Sheet1!M$1+(Sheet1!$A$1-1)*10,FALSE)&gt;9999,-2,IF(VLOOKUP($A30,Sheet1!$B$3:$AH$1266,Sheet1!M$1+(Sheet1!$A$1-1)*10,FALSE)&gt;999,-1,0)))))))</f>
        <v>---</v>
      </c>
      <c r="AD30" s="392" t="str">
        <f>IF(ISNA(VLOOKUP($A30,Sheet1!$B$3:$AH$1266,Sheet1!N$1+(Sheet1!$A$1-1)*10,FALSE))=TRUE,"---",IF(VLOOKUP($A30,Sheet1!$B$3:$AH$1266,Sheet1!N$1+(Sheet1!$A$1-1)*10,FALSE)="---","---", (ROUND(VLOOKUP($A30,Sheet1!$B$3:$AH$1266,Sheet1!N$1+(Sheet1!$A$1-1)*10,FALSE),IF(VLOOKUP($A30,Sheet1!$B$3:$AH$1266,Sheet1!N$1+(Sheet1!$A$1-1)*10,FALSE)&gt;99999,-3,IF(VLOOKUP($A30,Sheet1!$B$3:$AH$1266,Sheet1!N$1+(Sheet1!$A$1-1)*10,FALSE)&gt;9999,-2,IF(VLOOKUP($A30,Sheet1!$B$3:$AH$1266,Sheet1!N$1+(Sheet1!$A$1-1)*10,FALSE)&gt;999,-1,0)))))))</f>
        <v>---</v>
      </c>
    </row>
    <row r="31" spans="1:30" s="27" customFormat="1" ht="25.5" customHeight="1" x14ac:dyDescent="0.25">
      <c r="A31" s="256" t="s">
        <v>51</v>
      </c>
      <c r="B31" s="270" t="s">
        <v>52</v>
      </c>
      <c r="C31" s="256">
        <v>405638</v>
      </c>
      <c r="D31" s="256">
        <v>734502</v>
      </c>
      <c r="E31" s="257" t="s">
        <v>3057</v>
      </c>
      <c r="F31" s="274" t="s">
        <v>4405</v>
      </c>
      <c r="G31" s="266" t="s">
        <v>160</v>
      </c>
      <c r="H31" s="261">
        <v>5.55</v>
      </c>
      <c r="I31" s="269">
        <v>27663</v>
      </c>
      <c r="J31" s="137" t="s">
        <v>4405</v>
      </c>
      <c r="K31" s="118" t="s">
        <v>17</v>
      </c>
      <c r="L31" s="122">
        <v>1200</v>
      </c>
      <c r="M31" s="123">
        <v>216</v>
      </c>
      <c r="N31" s="118" t="s">
        <v>32</v>
      </c>
      <c r="O31" s="71" t="s">
        <v>4405</v>
      </c>
      <c r="P31" s="71" t="s">
        <v>4405</v>
      </c>
      <c r="Q31" s="71" t="s">
        <v>4405</v>
      </c>
      <c r="R31" s="73" t="s">
        <v>4405</v>
      </c>
      <c r="S31" s="63" t="s">
        <v>4362</v>
      </c>
      <c r="T31" s="63" t="str">
        <f>IF(ISNA(VLOOKUP(A31,Sheet1!B$3:C$1266,2,FALSE)=TRUE),"NC",VLOOKUP(A31,Sheet1!B$3:C$1266,2,FALSE))</f>
        <v>NC</v>
      </c>
      <c r="U31" s="66" t="str">
        <f>IF(ISNA(VLOOKUP($A31,Sheet1!$B$3:$AH$1266,Sheet1!E$1+(Sheet1!$A$1-1)*10,FALSE))=TRUE,"---",IF(VLOOKUP($A31,Sheet1!$B$3:$AH$1266,Sheet1!E$1+(Sheet1!$A$1-1)*10,FALSE)="---","---", (ROUND(VLOOKUP($A31,Sheet1!$B$3:$AH$1266,Sheet1!E$1+(Sheet1!$A$1-1)*10,FALSE),IF(VLOOKUP($A31,Sheet1!$B$3:$AH$1266,Sheet1!E$1+(Sheet1!$A$1-1)*10,FALSE)&gt;99999,-3,IF(VLOOKUP($A31,Sheet1!$B$3:$AH$1266,Sheet1!E$1+(Sheet1!$A$1-1)*10,FALSE)&gt;9999,-2,IF(VLOOKUP($A31,Sheet1!$B$3:$AH$1266,Sheet1!E$1+(Sheet1!$A$1-1)*10,FALSE)&gt;999,-1,0)))))))</f>
        <v>---</v>
      </c>
      <c r="V31" s="66" t="str">
        <f>IF(ISNA(VLOOKUP($A31,Sheet1!$B$3:$AH$1266,Sheet1!F$1+(Sheet1!$A$1-1)*10,FALSE))=TRUE,"---",IF(VLOOKUP($A31,Sheet1!$B$3:$AH$1266,Sheet1!F$1+(Sheet1!$A$1-1)*10,FALSE)="---","---", (ROUND(VLOOKUP($A31,Sheet1!$B$3:$AH$1266,Sheet1!F$1+(Sheet1!$A$1-1)*10,FALSE),IF(VLOOKUP($A31,Sheet1!$B$3:$AH$1266,Sheet1!F$1+(Sheet1!$A$1-1)*10,FALSE)&gt;99999,-3,IF(VLOOKUP($A31,Sheet1!$B$3:$AH$1266,Sheet1!F$1+(Sheet1!$A$1-1)*10,FALSE)&gt;9999,-2,IF(VLOOKUP($A31,Sheet1!$B$3:$AH$1266,Sheet1!F$1+(Sheet1!$A$1-1)*10,FALSE)&gt;999,-1,0)))))))</f>
        <v>---</v>
      </c>
      <c r="W31" s="66" t="str">
        <f>IF(ISNA(VLOOKUP($A31,Sheet1!$B$3:$AH$1266,Sheet1!G$1+(Sheet1!$A$1-1)*10,FALSE))=TRUE,"---",IF(VLOOKUP($A31,Sheet1!$B$3:$AH$1266,Sheet1!G$1+(Sheet1!$A$1-1)*10,FALSE)="---","---", (ROUND(VLOOKUP($A31,Sheet1!$B$3:$AH$1266,Sheet1!G$1+(Sheet1!$A$1-1)*10,FALSE),IF(VLOOKUP($A31,Sheet1!$B$3:$AH$1266,Sheet1!G$1+(Sheet1!$A$1-1)*10,FALSE)&gt;99999,-3,IF(VLOOKUP($A31,Sheet1!$B$3:$AH$1266,Sheet1!G$1+(Sheet1!$A$1-1)*10,FALSE)&gt;9999,-2,IF(VLOOKUP($A31,Sheet1!$B$3:$AH$1266,Sheet1!G$1+(Sheet1!$A$1-1)*10,FALSE)&gt;999,-1,0)))))))</f>
        <v>---</v>
      </c>
      <c r="X31" s="66" t="str">
        <f>IF(ISNA(VLOOKUP($A31,Sheet1!$B$3:$AH$1266,Sheet1!H$1+(Sheet1!$A$1-1)*10,FALSE))=TRUE,"---",IF(VLOOKUP($A31,Sheet1!$B$3:$AH$1266,Sheet1!H$1+(Sheet1!$A$1-1)*10,FALSE)="---","---", (ROUND(VLOOKUP($A31,Sheet1!$B$3:$AH$1266,Sheet1!H$1+(Sheet1!$A$1-1)*10,FALSE),IF(VLOOKUP($A31,Sheet1!$B$3:$AH$1266,Sheet1!H$1+(Sheet1!$A$1-1)*10,FALSE)&gt;99999,-3,IF(VLOOKUP($A31,Sheet1!$B$3:$AH$1266,Sheet1!H$1+(Sheet1!$A$1-1)*10,FALSE)&gt;9999,-2,IF(VLOOKUP($A31,Sheet1!$B$3:$AH$1266,Sheet1!H$1+(Sheet1!$A$1-1)*10,FALSE)&gt;999,-1,0)))))))</f>
        <v>---</v>
      </c>
      <c r="Y31" s="66" t="str">
        <f>IF(ISNA(VLOOKUP($A31,Sheet1!$B$3:$AH$1266,Sheet1!I$1+(Sheet1!$A$1-1)*10,FALSE))=TRUE,"---",IF(VLOOKUP($A31,Sheet1!$B$3:$AH$1266,Sheet1!I$1+(Sheet1!$A$1-1)*10,FALSE)="---","---", (ROUND(VLOOKUP($A31,Sheet1!$B$3:$AH$1266,Sheet1!I$1+(Sheet1!$A$1-1)*10,FALSE),IF(VLOOKUP($A31,Sheet1!$B$3:$AH$1266,Sheet1!I$1+(Sheet1!$A$1-1)*10,FALSE)&gt;99999,-3,IF(VLOOKUP($A31,Sheet1!$B$3:$AH$1266,Sheet1!I$1+(Sheet1!$A$1-1)*10,FALSE)&gt;9999,-2,IF(VLOOKUP($A31,Sheet1!$B$3:$AH$1266,Sheet1!I$1+(Sheet1!$A$1-1)*10,FALSE)&gt;999,-1,0)))))))</f>
        <v>---</v>
      </c>
      <c r="Z31" s="66" t="str">
        <f>IF(ISNA(VLOOKUP($A31,Sheet1!$B$3:$AH$1266,Sheet1!J$1+(Sheet1!$A$1-1)*10,FALSE))=TRUE,"---",IF(VLOOKUP($A31,Sheet1!$B$3:$AH$1266,Sheet1!J$1+(Sheet1!$A$1-1)*10,FALSE)="---","---", (ROUND(VLOOKUP($A31,Sheet1!$B$3:$AH$1266,Sheet1!J$1+(Sheet1!$A$1-1)*10,FALSE),IF(VLOOKUP($A31,Sheet1!$B$3:$AH$1266,Sheet1!J$1+(Sheet1!$A$1-1)*10,FALSE)&gt;99999,-3,IF(VLOOKUP($A31,Sheet1!$B$3:$AH$1266,Sheet1!J$1+(Sheet1!$A$1-1)*10,FALSE)&gt;9999,-2,IF(VLOOKUP($A31,Sheet1!$B$3:$AH$1266,Sheet1!J$1+(Sheet1!$A$1-1)*10,FALSE)&gt;999,-1,0)))))))</f>
        <v>---</v>
      </c>
      <c r="AA31" s="66" t="str">
        <f>IF(ISNA(VLOOKUP($A31,Sheet1!$B$3:$AH$1266,Sheet1!K$1+(Sheet1!$A$1-1)*10,FALSE))=TRUE,"---",IF(VLOOKUP($A31,Sheet1!$B$3:$AH$1266,Sheet1!K$1+(Sheet1!$A$1-1)*10,FALSE)="---","---", (ROUND(VLOOKUP($A31,Sheet1!$B$3:$AH$1266,Sheet1!K$1+(Sheet1!$A$1-1)*10,FALSE),IF(VLOOKUP($A31,Sheet1!$B$3:$AH$1266,Sheet1!K$1+(Sheet1!$A$1-1)*10,FALSE)&gt;99999,-3,IF(VLOOKUP($A31,Sheet1!$B$3:$AH$1266,Sheet1!K$1+(Sheet1!$A$1-1)*10,FALSE)&gt;9999,-2,IF(VLOOKUP($A31,Sheet1!$B$3:$AH$1266,Sheet1!K$1+(Sheet1!$A$1-1)*10,FALSE)&gt;999,-1,0)))))))</f>
        <v>---</v>
      </c>
      <c r="AB31" s="66" t="str">
        <f>IF(ISNA(VLOOKUP($A31,Sheet1!$B$3:$AH$1266,Sheet1!L$1+(Sheet1!$A$1-1)*10,FALSE))=TRUE,"---",IF(VLOOKUP($A31,Sheet1!$B$3:$AH$1266,Sheet1!L$1+(Sheet1!$A$1-1)*10,FALSE)="---","---", (ROUND(VLOOKUP($A31,Sheet1!$B$3:$AH$1266,Sheet1!L$1+(Sheet1!$A$1-1)*10,FALSE),IF(VLOOKUP($A31,Sheet1!$B$3:$AH$1266,Sheet1!L$1+(Sheet1!$A$1-1)*10,FALSE)&gt;99999,-3,IF(VLOOKUP($A31,Sheet1!$B$3:$AH$1266,Sheet1!L$1+(Sheet1!$A$1-1)*10,FALSE)&gt;9999,-2,IF(VLOOKUP($A31,Sheet1!$B$3:$AH$1266,Sheet1!L$1+(Sheet1!$A$1-1)*10,FALSE)&gt;999,-1,0)))))))</f>
        <v>---</v>
      </c>
      <c r="AC31" s="66" t="str">
        <f>IF(ISNA(VLOOKUP($A31,Sheet1!$B$3:$AH$1266,Sheet1!M$1+(Sheet1!$A$1-1)*10,FALSE))=TRUE,"---",IF(VLOOKUP($A31,Sheet1!$B$3:$AH$1266,Sheet1!M$1+(Sheet1!$A$1-1)*10,FALSE)="---","---", (ROUND(VLOOKUP($A31,Sheet1!$B$3:$AH$1266,Sheet1!M$1+(Sheet1!$A$1-1)*10,FALSE),IF(VLOOKUP($A31,Sheet1!$B$3:$AH$1266,Sheet1!M$1+(Sheet1!$A$1-1)*10,FALSE)&gt;99999,-3,IF(VLOOKUP($A31,Sheet1!$B$3:$AH$1266,Sheet1!M$1+(Sheet1!$A$1-1)*10,FALSE)&gt;9999,-2,IF(VLOOKUP($A31,Sheet1!$B$3:$AH$1266,Sheet1!M$1+(Sheet1!$A$1-1)*10,FALSE)&gt;999,-1,0)))))))</f>
        <v>---</v>
      </c>
      <c r="AD31" s="66" t="str">
        <f>IF(ISNA(VLOOKUP($A31,Sheet1!$B$3:$AH$1266,Sheet1!N$1+(Sheet1!$A$1-1)*10,FALSE))=TRUE,"---",IF(VLOOKUP($A31,Sheet1!$B$3:$AH$1266,Sheet1!N$1+(Sheet1!$A$1-1)*10,FALSE)="---","---", (ROUND(VLOOKUP($A31,Sheet1!$B$3:$AH$1266,Sheet1!N$1+(Sheet1!$A$1-1)*10,FALSE),IF(VLOOKUP($A31,Sheet1!$B$3:$AH$1266,Sheet1!N$1+(Sheet1!$A$1-1)*10,FALSE)&gt;99999,-3,IF(VLOOKUP($A31,Sheet1!$B$3:$AH$1266,Sheet1!N$1+(Sheet1!$A$1-1)*10,FALSE)&gt;9999,-2,IF(VLOOKUP($A31,Sheet1!$B$3:$AH$1266,Sheet1!N$1+(Sheet1!$A$1-1)*10,FALSE)&gt;999,-1,0)))))))</f>
        <v>---</v>
      </c>
    </row>
    <row r="32" spans="1:30" s="27" customFormat="1" ht="25.5" customHeight="1" x14ac:dyDescent="0.25">
      <c r="A32" s="255" t="s">
        <v>53</v>
      </c>
      <c r="B32" s="277" t="s">
        <v>54</v>
      </c>
      <c r="C32" s="255">
        <v>405717</v>
      </c>
      <c r="D32" s="255">
        <v>734411</v>
      </c>
      <c r="E32" s="258" t="s">
        <v>3057</v>
      </c>
      <c r="F32" s="276" t="s">
        <v>4405</v>
      </c>
      <c r="G32" s="262" t="s">
        <v>160</v>
      </c>
      <c r="H32" s="260">
        <v>5.89</v>
      </c>
      <c r="I32" s="263">
        <v>14085</v>
      </c>
      <c r="J32" s="140" t="s">
        <v>4405</v>
      </c>
      <c r="K32" s="127" t="s">
        <v>17</v>
      </c>
      <c r="L32" s="149">
        <v>870</v>
      </c>
      <c r="M32" s="116">
        <v>148</v>
      </c>
      <c r="N32" s="127" t="s">
        <v>20</v>
      </c>
      <c r="O32" s="68" t="s">
        <v>4405</v>
      </c>
      <c r="P32" s="68" t="s">
        <v>4405</v>
      </c>
      <c r="Q32" s="68" t="s">
        <v>4405</v>
      </c>
      <c r="R32" s="74" t="s">
        <v>4405</v>
      </c>
      <c r="S32" s="64" t="s">
        <v>4362</v>
      </c>
      <c r="T32" s="64" t="str">
        <f>IF(ISNA(VLOOKUP(A32,Sheet1!B$3:C$1266,2,FALSE)=TRUE),"NC",VLOOKUP(A32,Sheet1!B$3:C$1266,2,FALSE))</f>
        <v>NC</v>
      </c>
      <c r="U32" s="65" t="str">
        <f>IF(ISNA(VLOOKUP($A32,Sheet1!$B$3:$AH$1266,Sheet1!E$1+(Sheet1!$A$1-1)*10,FALSE))=TRUE,"---",IF(VLOOKUP($A32,Sheet1!$B$3:$AH$1266,Sheet1!E$1+(Sheet1!$A$1-1)*10,FALSE)="---","---", (ROUND(VLOOKUP($A32,Sheet1!$B$3:$AH$1266,Sheet1!E$1+(Sheet1!$A$1-1)*10,FALSE),IF(VLOOKUP($A32,Sheet1!$B$3:$AH$1266,Sheet1!E$1+(Sheet1!$A$1-1)*10,FALSE)&gt;99999,-3,IF(VLOOKUP($A32,Sheet1!$B$3:$AH$1266,Sheet1!E$1+(Sheet1!$A$1-1)*10,FALSE)&gt;9999,-2,IF(VLOOKUP($A32,Sheet1!$B$3:$AH$1266,Sheet1!E$1+(Sheet1!$A$1-1)*10,FALSE)&gt;999,-1,0)))))))</f>
        <v>---</v>
      </c>
      <c r="V32" s="65" t="str">
        <f>IF(ISNA(VLOOKUP($A32,Sheet1!$B$3:$AH$1266,Sheet1!F$1+(Sheet1!$A$1-1)*10,FALSE))=TRUE,"---",IF(VLOOKUP($A32,Sheet1!$B$3:$AH$1266,Sheet1!F$1+(Sheet1!$A$1-1)*10,FALSE)="---","---", (ROUND(VLOOKUP($A32,Sheet1!$B$3:$AH$1266,Sheet1!F$1+(Sheet1!$A$1-1)*10,FALSE),IF(VLOOKUP($A32,Sheet1!$B$3:$AH$1266,Sheet1!F$1+(Sheet1!$A$1-1)*10,FALSE)&gt;99999,-3,IF(VLOOKUP($A32,Sheet1!$B$3:$AH$1266,Sheet1!F$1+(Sheet1!$A$1-1)*10,FALSE)&gt;9999,-2,IF(VLOOKUP($A32,Sheet1!$B$3:$AH$1266,Sheet1!F$1+(Sheet1!$A$1-1)*10,FALSE)&gt;999,-1,0)))))))</f>
        <v>---</v>
      </c>
      <c r="W32" s="65" t="str">
        <f>IF(ISNA(VLOOKUP($A32,Sheet1!$B$3:$AH$1266,Sheet1!G$1+(Sheet1!$A$1-1)*10,FALSE))=TRUE,"---",IF(VLOOKUP($A32,Sheet1!$B$3:$AH$1266,Sheet1!G$1+(Sheet1!$A$1-1)*10,FALSE)="---","---", (ROUND(VLOOKUP($A32,Sheet1!$B$3:$AH$1266,Sheet1!G$1+(Sheet1!$A$1-1)*10,FALSE),IF(VLOOKUP($A32,Sheet1!$B$3:$AH$1266,Sheet1!G$1+(Sheet1!$A$1-1)*10,FALSE)&gt;99999,-3,IF(VLOOKUP($A32,Sheet1!$B$3:$AH$1266,Sheet1!G$1+(Sheet1!$A$1-1)*10,FALSE)&gt;9999,-2,IF(VLOOKUP($A32,Sheet1!$B$3:$AH$1266,Sheet1!G$1+(Sheet1!$A$1-1)*10,FALSE)&gt;999,-1,0)))))))</f>
        <v>---</v>
      </c>
      <c r="X32" s="65" t="str">
        <f>IF(ISNA(VLOOKUP($A32,Sheet1!$B$3:$AH$1266,Sheet1!H$1+(Sheet1!$A$1-1)*10,FALSE))=TRUE,"---",IF(VLOOKUP($A32,Sheet1!$B$3:$AH$1266,Sheet1!H$1+(Sheet1!$A$1-1)*10,FALSE)="---","---", (ROUND(VLOOKUP($A32,Sheet1!$B$3:$AH$1266,Sheet1!H$1+(Sheet1!$A$1-1)*10,FALSE),IF(VLOOKUP($A32,Sheet1!$B$3:$AH$1266,Sheet1!H$1+(Sheet1!$A$1-1)*10,FALSE)&gt;99999,-3,IF(VLOOKUP($A32,Sheet1!$B$3:$AH$1266,Sheet1!H$1+(Sheet1!$A$1-1)*10,FALSE)&gt;9999,-2,IF(VLOOKUP($A32,Sheet1!$B$3:$AH$1266,Sheet1!H$1+(Sheet1!$A$1-1)*10,FALSE)&gt;999,-1,0)))))))</f>
        <v>---</v>
      </c>
      <c r="Y32" s="65" t="str">
        <f>IF(ISNA(VLOOKUP($A32,Sheet1!$B$3:$AH$1266,Sheet1!I$1+(Sheet1!$A$1-1)*10,FALSE))=TRUE,"---",IF(VLOOKUP($A32,Sheet1!$B$3:$AH$1266,Sheet1!I$1+(Sheet1!$A$1-1)*10,FALSE)="---","---", (ROUND(VLOOKUP($A32,Sheet1!$B$3:$AH$1266,Sheet1!I$1+(Sheet1!$A$1-1)*10,FALSE),IF(VLOOKUP($A32,Sheet1!$B$3:$AH$1266,Sheet1!I$1+(Sheet1!$A$1-1)*10,FALSE)&gt;99999,-3,IF(VLOOKUP($A32,Sheet1!$B$3:$AH$1266,Sheet1!I$1+(Sheet1!$A$1-1)*10,FALSE)&gt;9999,-2,IF(VLOOKUP($A32,Sheet1!$B$3:$AH$1266,Sheet1!I$1+(Sheet1!$A$1-1)*10,FALSE)&gt;999,-1,0)))))))</f>
        <v>---</v>
      </c>
      <c r="Z32" s="65" t="str">
        <f>IF(ISNA(VLOOKUP($A32,Sheet1!$B$3:$AH$1266,Sheet1!J$1+(Sheet1!$A$1-1)*10,FALSE))=TRUE,"---",IF(VLOOKUP($A32,Sheet1!$B$3:$AH$1266,Sheet1!J$1+(Sheet1!$A$1-1)*10,FALSE)="---","---", (ROUND(VLOOKUP($A32,Sheet1!$B$3:$AH$1266,Sheet1!J$1+(Sheet1!$A$1-1)*10,FALSE),IF(VLOOKUP($A32,Sheet1!$B$3:$AH$1266,Sheet1!J$1+(Sheet1!$A$1-1)*10,FALSE)&gt;99999,-3,IF(VLOOKUP($A32,Sheet1!$B$3:$AH$1266,Sheet1!J$1+(Sheet1!$A$1-1)*10,FALSE)&gt;9999,-2,IF(VLOOKUP($A32,Sheet1!$B$3:$AH$1266,Sheet1!J$1+(Sheet1!$A$1-1)*10,FALSE)&gt;999,-1,0)))))))</f>
        <v>---</v>
      </c>
      <c r="AA32" s="65" t="str">
        <f>IF(ISNA(VLOOKUP($A32,Sheet1!$B$3:$AH$1266,Sheet1!K$1+(Sheet1!$A$1-1)*10,FALSE))=TRUE,"---",IF(VLOOKUP($A32,Sheet1!$B$3:$AH$1266,Sheet1!K$1+(Sheet1!$A$1-1)*10,FALSE)="---","---", (ROUND(VLOOKUP($A32,Sheet1!$B$3:$AH$1266,Sheet1!K$1+(Sheet1!$A$1-1)*10,FALSE),IF(VLOOKUP($A32,Sheet1!$B$3:$AH$1266,Sheet1!K$1+(Sheet1!$A$1-1)*10,FALSE)&gt;99999,-3,IF(VLOOKUP($A32,Sheet1!$B$3:$AH$1266,Sheet1!K$1+(Sheet1!$A$1-1)*10,FALSE)&gt;9999,-2,IF(VLOOKUP($A32,Sheet1!$B$3:$AH$1266,Sheet1!K$1+(Sheet1!$A$1-1)*10,FALSE)&gt;999,-1,0)))))))</f>
        <v>---</v>
      </c>
      <c r="AB32" s="65" t="str">
        <f>IF(ISNA(VLOOKUP($A32,Sheet1!$B$3:$AH$1266,Sheet1!L$1+(Sheet1!$A$1-1)*10,FALSE))=TRUE,"---",IF(VLOOKUP($A32,Sheet1!$B$3:$AH$1266,Sheet1!L$1+(Sheet1!$A$1-1)*10,FALSE)="---","---", (ROUND(VLOOKUP($A32,Sheet1!$B$3:$AH$1266,Sheet1!L$1+(Sheet1!$A$1-1)*10,FALSE),IF(VLOOKUP($A32,Sheet1!$B$3:$AH$1266,Sheet1!L$1+(Sheet1!$A$1-1)*10,FALSE)&gt;99999,-3,IF(VLOOKUP($A32,Sheet1!$B$3:$AH$1266,Sheet1!L$1+(Sheet1!$A$1-1)*10,FALSE)&gt;9999,-2,IF(VLOOKUP($A32,Sheet1!$B$3:$AH$1266,Sheet1!L$1+(Sheet1!$A$1-1)*10,FALSE)&gt;999,-1,0)))))))</f>
        <v>---</v>
      </c>
      <c r="AC32" s="65" t="str">
        <f>IF(ISNA(VLOOKUP($A32,Sheet1!$B$3:$AH$1266,Sheet1!M$1+(Sheet1!$A$1-1)*10,FALSE))=TRUE,"---",IF(VLOOKUP($A32,Sheet1!$B$3:$AH$1266,Sheet1!M$1+(Sheet1!$A$1-1)*10,FALSE)="---","---", (ROUND(VLOOKUP($A32,Sheet1!$B$3:$AH$1266,Sheet1!M$1+(Sheet1!$A$1-1)*10,FALSE),IF(VLOOKUP($A32,Sheet1!$B$3:$AH$1266,Sheet1!M$1+(Sheet1!$A$1-1)*10,FALSE)&gt;99999,-3,IF(VLOOKUP($A32,Sheet1!$B$3:$AH$1266,Sheet1!M$1+(Sheet1!$A$1-1)*10,FALSE)&gt;9999,-2,IF(VLOOKUP($A32,Sheet1!$B$3:$AH$1266,Sheet1!M$1+(Sheet1!$A$1-1)*10,FALSE)&gt;999,-1,0)))))))</f>
        <v>---</v>
      </c>
      <c r="AD32" s="65" t="str">
        <f>IF(ISNA(VLOOKUP($A32,Sheet1!$B$3:$AH$1266,Sheet1!N$1+(Sheet1!$A$1-1)*10,FALSE))=TRUE,"---",IF(VLOOKUP($A32,Sheet1!$B$3:$AH$1266,Sheet1!N$1+(Sheet1!$A$1-1)*10,FALSE)="---","---", (ROUND(VLOOKUP($A32,Sheet1!$B$3:$AH$1266,Sheet1!N$1+(Sheet1!$A$1-1)*10,FALSE),IF(VLOOKUP($A32,Sheet1!$B$3:$AH$1266,Sheet1!N$1+(Sheet1!$A$1-1)*10,FALSE)&gt;99999,-3,IF(VLOOKUP($A32,Sheet1!$B$3:$AH$1266,Sheet1!N$1+(Sheet1!$A$1-1)*10,FALSE)&gt;9999,-2,IF(VLOOKUP($A32,Sheet1!$B$3:$AH$1266,Sheet1!N$1+(Sheet1!$A$1-1)*10,FALSE)&gt;999,-1,0)))))))</f>
        <v>---</v>
      </c>
    </row>
    <row r="33" spans="1:72" s="27" customFormat="1" ht="25.5" customHeight="1" x14ac:dyDescent="0.25">
      <c r="A33" s="304" t="s">
        <v>55</v>
      </c>
      <c r="B33" s="393" t="s">
        <v>56</v>
      </c>
      <c r="C33" s="304">
        <v>405715.6</v>
      </c>
      <c r="D33" s="304">
        <v>734404.5</v>
      </c>
      <c r="E33" s="305" t="s">
        <v>3057</v>
      </c>
      <c r="F33" s="345" t="s">
        <v>4423</v>
      </c>
      <c r="G33" s="351" t="s">
        <v>31</v>
      </c>
      <c r="H33" s="348">
        <v>23.4</v>
      </c>
      <c r="I33" s="269">
        <v>40783</v>
      </c>
      <c r="J33" s="120">
        <v>10.92</v>
      </c>
      <c r="K33" s="121" t="s">
        <v>4405</v>
      </c>
      <c r="L33" s="122">
        <v>3970</v>
      </c>
      <c r="M33" s="123">
        <v>170</v>
      </c>
      <c r="N33" s="118" t="s">
        <v>37</v>
      </c>
      <c r="O33" s="71">
        <f>IF(U33&lt;&gt;"---",IF(L33&lt;W33,"&gt;50",IF(AND(L33&gt;=W33,L33&lt;=X33),(W$8-(((LOG(L33)-LOG(W33))/((LOG(X33)-LOG(W33)))*(W$8-X$8)))),IF(AND(L33&gt;=X33,L33&lt;=Y33),(X$8-(((LOG(L33)-LOG(X33))/((LOG(Y33)-LOG(X33)))*(X$8-Y$8)))),IF(AND(L33&gt;=Y33,L33&lt;=Z33),(Y$8-(((LOG(L33)-LOG(Y33))/((LOG(Z33)-LOG(Y33)))*(Y$8-Z$8)))),IF(AND(L33&gt;=Z33,L33&lt;=AA33),(Z$8-(((LOG(L33)-LOG(Z33))/((LOG(AA33)-LOG(Z33)))*(Z$8-AA$8)))),IF(AND(L33&gt;=AA33,L33&lt;=AB33),(AA$8-(((LOG(L33)-LOG(AA33))/((LOG(AB33)-LOG(AA33)))*(AA$8-AB$8)))),IF(AND(L33&gt;=AB33,L33&lt;=AC33),(AB$8-(((LOG(L33)-LOG(AB33))/((LOG(AC33)-LOG(AB33)))*(AB$8-AC$8)))),IF(AND(L33&gt;=AC33,L33&lt;=AD33),(AC$8-(((LOG(L33)-LOG(AC33))/((LOG(AD33)-LOG(AC33)))*(AC$8-AD$8)))),IF(L33&gt;AD33*1.1,"&lt;0.2",0.2))))))))),"")</f>
        <v>2.5555984448979316</v>
      </c>
      <c r="P33" s="71">
        <f>IF(O33&lt;&gt;"",VLOOKUP($A33,Sheet4!$A$2:$O$1309,14,FALSE)*100,"")</f>
        <v>0.36477634236521395</v>
      </c>
      <c r="Q33" s="71">
        <f>IF(P33&lt;&gt;"",VLOOKUP($A33,Sheet4!$A$2:$O$1309,15,FALSE)*100,"")</f>
        <v>3.5162156253373378</v>
      </c>
      <c r="R33" s="73">
        <f t="shared" si="1"/>
        <v>40</v>
      </c>
      <c r="S33" s="357" t="s">
        <v>4362</v>
      </c>
      <c r="T33" s="357" t="str">
        <f>IF(ISNA(VLOOKUP(A33,Sheet1!B$3:C$1266,2,FALSE)=TRUE),"NC",VLOOKUP(A33,Sheet1!B$3:C$1266,2,FALSE))</f>
        <v>Urban</v>
      </c>
      <c r="U33" s="385">
        <f>IF(ISNA(VLOOKUP($A33,Sheet1!$B$3:$AH$1266,Sheet1!E$1+(Sheet1!$A$1-1)*10,FALSE))=TRUE,"---",IF(VLOOKUP($A33,Sheet1!$B$3:$AH$1266,Sheet1!E$1+(Sheet1!$A$1-1)*10,FALSE)="---","---", (ROUND(VLOOKUP($A33,Sheet1!$B$3:$AH$1266,Sheet1!E$1+(Sheet1!$A$1-1)*10,FALSE),IF(VLOOKUP($A33,Sheet1!$B$3:$AH$1266,Sheet1!E$1+(Sheet1!$A$1-1)*10,FALSE)&gt;99999,-3,IF(VLOOKUP($A33,Sheet1!$B$3:$AH$1266,Sheet1!E$1+(Sheet1!$A$1-1)*10,FALSE)&gt;9999,-2,IF(VLOOKUP($A33,Sheet1!$B$3:$AH$1266,Sheet1!E$1+(Sheet1!$A$1-1)*10,FALSE)&gt;999,-1,0)))))))</f>
        <v>968</v>
      </c>
      <c r="V33" s="385">
        <f>IF(ISNA(VLOOKUP($A33,Sheet1!$B$3:$AH$1266,Sheet1!F$1+(Sheet1!$A$1-1)*10,FALSE))=TRUE,"---",IF(VLOOKUP($A33,Sheet1!$B$3:$AH$1266,Sheet1!F$1+(Sheet1!$A$1-1)*10,FALSE)="---","---", (ROUND(VLOOKUP($A33,Sheet1!$B$3:$AH$1266,Sheet1!F$1+(Sheet1!$A$1-1)*10,FALSE),IF(VLOOKUP($A33,Sheet1!$B$3:$AH$1266,Sheet1!F$1+(Sheet1!$A$1-1)*10,FALSE)&gt;99999,-3,IF(VLOOKUP($A33,Sheet1!$B$3:$AH$1266,Sheet1!F$1+(Sheet1!$A$1-1)*10,FALSE)&gt;9999,-2,IF(VLOOKUP($A33,Sheet1!$B$3:$AH$1266,Sheet1!F$1+(Sheet1!$A$1-1)*10,FALSE)&gt;999,-1,0)))))))</f>
        <v>1190</v>
      </c>
      <c r="W33" s="385">
        <f>IF(ISNA(VLOOKUP($A33,Sheet1!$B$3:$AH$1266,Sheet1!G$1+(Sheet1!$A$1-1)*10,FALSE))=TRUE,"---",IF(VLOOKUP($A33,Sheet1!$B$3:$AH$1266,Sheet1!G$1+(Sheet1!$A$1-1)*10,FALSE)="---","---", (ROUND(VLOOKUP($A33,Sheet1!$B$3:$AH$1266,Sheet1!G$1+(Sheet1!$A$1-1)*10,FALSE),IF(VLOOKUP($A33,Sheet1!$B$3:$AH$1266,Sheet1!G$1+(Sheet1!$A$1-1)*10,FALSE)&gt;99999,-3,IF(VLOOKUP($A33,Sheet1!$B$3:$AH$1266,Sheet1!G$1+(Sheet1!$A$1-1)*10,FALSE)&gt;9999,-2,IF(VLOOKUP($A33,Sheet1!$B$3:$AH$1266,Sheet1!G$1+(Sheet1!$A$1-1)*10,FALSE)&gt;999,-1,0)))))))</f>
        <v>1480</v>
      </c>
      <c r="X33" s="385">
        <f>IF(ISNA(VLOOKUP($A33,Sheet1!$B$3:$AH$1266,Sheet1!H$1+(Sheet1!$A$1-1)*10,FALSE))=TRUE,"---",IF(VLOOKUP($A33,Sheet1!$B$3:$AH$1266,Sheet1!H$1+(Sheet1!$A$1-1)*10,FALSE)="---","---", (ROUND(VLOOKUP($A33,Sheet1!$B$3:$AH$1266,Sheet1!H$1+(Sheet1!$A$1-1)*10,FALSE),IF(VLOOKUP($A33,Sheet1!$B$3:$AH$1266,Sheet1!H$1+(Sheet1!$A$1-1)*10,FALSE)&gt;99999,-3,IF(VLOOKUP($A33,Sheet1!$B$3:$AH$1266,Sheet1!H$1+(Sheet1!$A$1-1)*10,FALSE)&gt;9999,-2,IF(VLOOKUP($A33,Sheet1!$B$3:$AH$1266,Sheet1!H$1+(Sheet1!$A$1-1)*10,FALSE)&gt;999,-1,0)))))))</f>
        <v>2250</v>
      </c>
      <c r="Y33" s="385">
        <f>IF(ISNA(VLOOKUP($A33,Sheet1!$B$3:$AH$1266,Sheet1!I$1+(Sheet1!$A$1-1)*10,FALSE))=TRUE,"---",IF(VLOOKUP($A33,Sheet1!$B$3:$AH$1266,Sheet1!I$1+(Sheet1!$A$1-1)*10,FALSE)="---","---", (ROUND(VLOOKUP($A33,Sheet1!$B$3:$AH$1266,Sheet1!I$1+(Sheet1!$A$1-1)*10,FALSE),IF(VLOOKUP($A33,Sheet1!$B$3:$AH$1266,Sheet1!I$1+(Sheet1!$A$1-1)*10,FALSE)&gt;99999,-3,IF(VLOOKUP($A33,Sheet1!$B$3:$AH$1266,Sheet1!I$1+(Sheet1!$A$1-1)*10,FALSE)&gt;9999,-2,IF(VLOOKUP($A33,Sheet1!$B$3:$AH$1266,Sheet1!I$1+(Sheet1!$A$1-1)*10,FALSE)&gt;999,-1,0)))))))</f>
        <v>2810</v>
      </c>
      <c r="Z33" s="385">
        <f>IF(ISNA(VLOOKUP($A33,Sheet1!$B$3:$AH$1266,Sheet1!J$1+(Sheet1!$A$1-1)*10,FALSE))=TRUE,"---",IF(VLOOKUP($A33,Sheet1!$B$3:$AH$1266,Sheet1!J$1+(Sheet1!$A$1-1)*10,FALSE)="---","---", (ROUND(VLOOKUP($A33,Sheet1!$B$3:$AH$1266,Sheet1!J$1+(Sheet1!$A$1-1)*10,FALSE),IF(VLOOKUP($A33,Sheet1!$B$3:$AH$1266,Sheet1!J$1+(Sheet1!$A$1-1)*10,FALSE)&gt;99999,-3,IF(VLOOKUP($A33,Sheet1!$B$3:$AH$1266,Sheet1!J$1+(Sheet1!$A$1-1)*10,FALSE)&gt;9999,-2,IF(VLOOKUP($A33,Sheet1!$B$3:$AH$1266,Sheet1!J$1+(Sheet1!$A$1-1)*10,FALSE)&gt;999,-1,0)))))))</f>
        <v>3560</v>
      </c>
      <c r="AA33" s="385">
        <f>IF(ISNA(VLOOKUP($A33,Sheet1!$B$3:$AH$1266,Sheet1!K$1+(Sheet1!$A$1-1)*10,FALSE))=TRUE,"---",IF(VLOOKUP($A33,Sheet1!$B$3:$AH$1266,Sheet1!K$1+(Sheet1!$A$1-1)*10,FALSE)="---","---", (ROUND(VLOOKUP($A33,Sheet1!$B$3:$AH$1266,Sheet1!K$1+(Sheet1!$A$1-1)*10,FALSE),IF(VLOOKUP($A33,Sheet1!$B$3:$AH$1266,Sheet1!K$1+(Sheet1!$A$1-1)*10,FALSE)&gt;99999,-3,IF(VLOOKUP($A33,Sheet1!$B$3:$AH$1266,Sheet1!K$1+(Sheet1!$A$1-1)*10,FALSE)&gt;9999,-2,IF(VLOOKUP($A33,Sheet1!$B$3:$AH$1266,Sheet1!K$1+(Sheet1!$A$1-1)*10,FALSE)&gt;999,-1,0)))))))</f>
        <v>4140</v>
      </c>
      <c r="AB33" s="385">
        <f>IF(ISNA(VLOOKUP($A33,Sheet1!$B$3:$AH$1266,Sheet1!L$1+(Sheet1!$A$1-1)*10,FALSE))=TRUE,"---",IF(VLOOKUP($A33,Sheet1!$B$3:$AH$1266,Sheet1!L$1+(Sheet1!$A$1-1)*10,FALSE)="---","---", (ROUND(VLOOKUP($A33,Sheet1!$B$3:$AH$1266,Sheet1!L$1+(Sheet1!$A$1-1)*10,FALSE),IF(VLOOKUP($A33,Sheet1!$B$3:$AH$1266,Sheet1!L$1+(Sheet1!$A$1-1)*10,FALSE)&gt;99999,-3,IF(VLOOKUP($A33,Sheet1!$B$3:$AH$1266,Sheet1!L$1+(Sheet1!$A$1-1)*10,FALSE)&gt;9999,-2,IF(VLOOKUP($A33,Sheet1!$B$3:$AH$1266,Sheet1!L$1+(Sheet1!$A$1-1)*10,FALSE)&gt;999,-1,0)))))))</f>
        <v>4760</v>
      </c>
      <c r="AC33" s="385">
        <f>IF(ISNA(VLOOKUP($A33,Sheet1!$B$3:$AH$1266,Sheet1!M$1+(Sheet1!$A$1-1)*10,FALSE))=TRUE,"---",IF(VLOOKUP($A33,Sheet1!$B$3:$AH$1266,Sheet1!M$1+(Sheet1!$A$1-1)*10,FALSE)="---","---", (ROUND(VLOOKUP($A33,Sheet1!$B$3:$AH$1266,Sheet1!M$1+(Sheet1!$A$1-1)*10,FALSE),IF(VLOOKUP($A33,Sheet1!$B$3:$AH$1266,Sheet1!M$1+(Sheet1!$A$1-1)*10,FALSE)&gt;99999,-3,IF(VLOOKUP($A33,Sheet1!$B$3:$AH$1266,Sheet1!M$1+(Sheet1!$A$1-1)*10,FALSE)&gt;9999,-2,IF(VLOOKUP($A33,Sheet1!$B$3:$AH$1266,Sheet1!M$1+(Sheet1!$A$1-1)*10,FALSE)&gt;999,-1,0)))))))</f>
        <v>5400</v>
      </c>
      <c r="AD33" s="385">
        <f>IF(ISNA(VLOOKUP($A33,Sheet1!$B$3:$AH$1266,Sheet1!N$1+(Sheet1!$A$1-1)*10,FALSE))=TRUE,"---",IF(VLOOKUP($A33,Sheet1!$B$3:$AH$1266,Sheet1!N$1+(Sheet1!$A$1-1)*10,FALSE)="---","---", (ROUND(VLOOKUP($A33,Sheet1!$B$3:$AH$1266,Sheet1!N$1+(Sheet1!$A$1-1)*10,FALSE),IF(VLOOKUP($A33,Sheet1!$B$3:$AH$1266,Sheet1!N$1+(Sheet1!$A$1-1)*10,FALSE)&gt;99999,-3,IF(VLOOKUP($A33,Sheet1!$B$3:$AH$1266,Sheet1!N$1+(Sheet1!$A$1-1)*10,FALSE)&gt;9999,-2,IF(VLOOKUP($A33,Sheet1!$B$3:$AH$1266,Sheet1!N$1+(Sheet1!$A$1-1)*10,FALSE)&gt;999,-1,0)))))))</f>
        <v>6290</v>
      </c>
    </row>
    <row r="34" spans="1:72" s="27" customFormat="1" ht="25.5" customHeight="1" x14ac:dyDescent="0.25">
      <c r="A34" s="304"/>
      <c r="B34" s="346"/>
      <c r="C34" s="304"/>
      <c r="D34" s="304"/>
      <c r="E34" s="305" t="e">
        <v>#N/A</v>
      </c>
      <c r="F34" s="355"/>
      <c r="G34" s="372"/>
      <c r="H34" s="348"/>
      <c r="I34" s="269">
        <v>14085</v>
      </c>
      <c r="J34" s="137" t="s">
        <v>4405</v>
      </c>
      <c r="K34" s="118" t="s">
        <v>17</v>
      </c>
      <c r="L34" s="146">
        <v>2600</v>
      </c>
      <c r="M34" s="123">
        <v>111</v>
      </c>
      <c r="N34" s="118" t="s">
        <v>57</v>
      </c>
      <c r="O34" s="71" t="s">
        <v>4405</v>
      </c>
      <c r="P34" s="71" t="s">
        <v>4405</v>
      </c>
      <c r="Q34" s="71" t="s">
        <v>4405</v>
      </c>
      <c r="R34" s="73" t="s">
        <v>4405</v>
      </c>
      <c r="S34" s="357" t="e">
        <v>#N/A</v>
      </c>
      <c r="T34" s="357" t="str">
        <f>IF(ISNA(VLOOKUP(A34,Sheet1!B$3:C$1266,2,FALSE)=TRUE),"ND",VLOOKUP(A34,Sheet1!B$3:C$1266,2,FALSE))</f>
        <v>ND</v>
      </c>
      <c r="U34" s="385" t="str">
        <f>IF(ISNA(VLOOKUP($A34,Sheet1!$B$3:$AH$1266,Sheet1!E$1+(Sheet1!$A$1-1)*10,FALSE))=TRUE,"---",IF(VLOOKUP($A34,Sheet1!$B$3:$AH$1266,Sheet1!E$1+(Sheet1!$A$1-1)*10,FALSE)="---","---", (ROUND(VLOOKUP($A34,Sheet1!$B$3:$AH$1266,Sheet1!E$1+(Sheet1!$A$1-1)*10,FALSE),IF(VLOOKUP($A34,Sheet1!$B$3:$AH$1266,Sheet1!E$1+(Sheet1!$A$1-1)*10,FALSE)&gt;99999,-3,IF(VLOOKUP($A34,Sheet1!$B$3:$AH$1266,Sheet1!E$1+(Sheet1!$A$1-1)*10,FALSE)&gt;9999,-2,IF(VLOOKUP($A34,Sheet1!$B$3:$AH$1266,Sheet1!E$1+(Sheet1!$A$1-1)*10,FALSE)&gt;999,-1,0)))))))</f>
        <v>---</v>
      </c>
      <c r="V34" s="385" t="str">
        <f>IF(ISNA(VLOOKUP($A34,Sheet1!$B$3:$AH$1266,Sheet1!F$1+(Sheet1!$A$1-1)*10,FALSE))=TRUE,"---",IF(VLOOKUP($A34,Sheet1!$B$3:$AH$1266,Sheet1!F$1+(Sheet1!$A$1-1)*10,FALSE)="---","---", (ROUND(VLOOKUP($A34,Sheet1!$B$3:$AH$1266,Sheet1!F$1+(Sheet1!$A$1-1)*10,FALSE),IF(VLOOKUP($A34,Sheet1!$B$3:$AH$1266,Sheet1!F$1+(Sheet1!$A$1-1)*10,FALSE)&gt;99999,-3,IF(VLOOKUP($A34,Sheet1!$B$3:$AH$1266,Sheet1!F$1+(Sheet1!$A$1-1)*10,FALSE)&gt;9999,-2,IF(VLOOKUP($A34,Sheet1!$B$3:$AH$1266,Sheet1!F$1+(Sheet1!$A$1-1)*10,FALSE)&gt;999,-1,0)))))))</f>
        <v>---</v>
      </c>
      <c r="W34" s="385" t="str">
        <f>IF(ISNA(VLOOKUP($A34,Sheet1!$B$3:$AH$1266,Sheet1!G$1+(Sheet1!$A$1-1)*10,FALSE))=TRUE,"---",IF(VLOOKUP($A34,Sheet1!$B$3:$AH$1266,Sheet1!G$1+(Sheet1!$A$1-1)*10,FALSE)="---","---", (ROUND(VLOOKUP($A34,Sheet1!$B$3:$AH$1266,Sheet1!G$1+(Sheet1!$A$1-1)*10,FALSE),IF(VLOOKUP($A34,Sheet1!$B$3:$AH$1266,Sheet1!G$1+(Sheet1!$A$1-1)*10,FALSE)&gt;99999,-3,IF(VLOOKUP($A34,Sheet1!$B$3:$AH$1266,Sheet1!G$1+(Sheet1!$A$1-1)*10,FALSE)&gt;9999,-2,IF(VLOOKUP($A34,Sheet1!$B$3:$AH$1266,Sheet1!G$1+(Sheet1!$A$1-1)*10,FALSE)&gt;999,-1,0)))))))</f>
        <v>---</v>
      </c>
      <c r="X34" s="385" t="str">
        <f>IF(ISNA(VLOOKUP($A34,Sheet1!$B$3:$AH$1266,Sheet1!H$1+(Sheet1!$A$1-1)*10,FALSE))=TRUE,"---",IF(VLOOKUP($A34,Sheet1!$B$3:$AH$1266,Sheet1!H$1+(Sheet1!$A$1-1)*10,FALSE)="---","---", (ROUND(VLOOKUP($A34,Sheet1!$B$3:$AH$1266,Sheet1!H$1+(Sheet1!$A$1-1)*10,FALSE),IF(VLOOKUP($A34,Sheet1!$B$3:$AH$1266,Sheet1!H$1+(Sheet1!$A$1-1)*10,FALSE)&gt;99999,-3,IF(VLOOKUP($A34,Sheet1!$B$3:$AH$1266,Sheet1!H$1+(Sheet1!$A$1-1)*10,FALSE)&gt;9999,-2,IF(VLOOKUP($A34,Sheet1!$B$3:$AH$1266,Sheet1!H$1+(Sheet1!$A$1-1)*10,FALSE)&gt;999,-1,0)))))))</f>
        <v>---</v>
      </c>
      <c r="Y34" s="385" t="str">
        <f>IF(ISNA(VLOOKUP($A34,Sheet1!$B$3:$AH$1266,Sheet1!I$1+(Sheet1!$A$1-1)*10,FALSE))=TRUE,"---",IF(VLOOKUP($A34,Sheet1!$B$3:$AH$1266,Sheet1!I$1+(Sheet1!$A$1-1)*10,FALSE)="---","---", (ROUND(VLOOKUP($A34,Sheet1!$B$3:$AH$1266,Sheet1!I$1+(Sheet1!$A$1-1)*10,FALSE),IF(VLOOKUP($A34,Sheet1!$B$3:$AH$1266,Sheet1!I$1+(Sheet1!$A$1-1)*10,FALSE)&gt;99999,-3,IF(VLOOKUP($A34,Sheet1!$B$3:$AH$1266,Sheet1!I$1+(Sheet1!$A$1-1)*10,FALSE)&gt;9999,-2,IF(VLOOKUP($A34,Sheet1!$B$3:$AH$1266,Sheet1!I$1+(Sheet1!$A$1-1)*10,FALSE)&gt;999,-1,0)))))))</f>
        <v>---</v>
      </c>
      <c r="Z34" s="385" t="str">
        <f>IF(ISNA(VLOOKUP($A34,Sheet1!$B$3:$AH$1266,Sheet1!J$1+(Sheet1!$A$1-1)*10,FALSE))=TRUE,"---",IF(VLOOKUP($A34,Sheet1!$B$3:$AH$1266,Sheet1!J$1+(Sheet1!$A$1-1)*10,FALSE)="---","---", (ROUND(VLOOKUP($A34,Sheet1!$B$3:$AH$1266,Sheet1!J$1+(Sheet1!$A$1-1)*10,FALSE),IF(VLOOKUP($A34,Sheet1!$B$3:$AH$1266,Sheet1!J$1+(Sheet1!$A$1-1)*10,FALSE)&gt;99999,-3,IF(VLOOKUP($A34,Sheet1!$B$3:$AH$1266,Sheet1!J$1+(Sheet1!$A$1-1)*10,FALSE)&gt;9999,-2,IF(VLOOKUP($A34,Sheet1!$B$3:$AH$1266,Sheet1!J$1+(Sheet1!$A$1-1)*10,FALSE)&gt;999,-1,0)))))))</f>
        <v>---</v>
      </c>
      <c r="AA34" s="385" t="str">
        <f>IF(ISNA(VLOOKUP($A34,Sheet1!$B$3:$AH$1266,Sheet1!K$1+(Sheet1!$A$1-1)*10,FALSE))=TRUE,"---",IF(VLOOKUP($A34,Sheet1!$B$3:$AH$1266,Sheet1!K$1+(Sheet1!$A$1-1)*10,FALSE)="---","---", (ROUND(VLOOKUP($A34,Sheet1!$B$3:$AH$1266,Sheet1!K$1+(Sheet1!$A$1-1)*10,FALSE),IF(VLOOKUP($A34,Sheet1!$B$3:$AH$1266,Sheet1!K$1+(Sheet1!$A$1-1)*10,FALSE)&gt;99999,-3,IF(VLOOKUP($A34,Sheet1!$B$3:$AH$1266,Sheet1!K$1+(Sheet1!$A$1-1)*10,FALSE)&gt;9999,-2,IF(VLOOKUP($A34,Sheet1!$B$3:$AH$1266,Sheet1!K$1+(Sheet1!$A$1-1)*10,FALSE)&gt;999,-1,0)))))))</f>
        <v>---</v>
      </c>
      <c r="AB34" s="385" t="str">
        <f>IF(ISNA(VLOOKUP($A34,Sheet1!$B$3:$AH$1266,Sheet1!L$1+(Sheet1!$A$1-1)*10,FALSE))=TRUE,"---",IF(VLOOKUP($A34,Sheet1!$B$3:$AH$1266,Sheet1!L$1+(Sheet1!$A$1-1)*10,FALSE)="---","---", (ROUND(VLOOKUP($A34,Sheet1!$B$3:$AH$1266,Sheet1!L$1+(Sheet1!$A$1-1)*10,FALSE),IF(VLOOKUP($A34,Sheet1!$B$3:$AH$1266,Sheet1!L$1+(Sheet1!$A$1-1)*10,FALSE)&gt;99999,-3,IF(VLOOKUP($A34,Sheet1!$B$3:$AH$1266,Sheet1!L$1+(Sheet1!$A$1-1)*10,FALSE)&gt;9999,-2,IF(VLOOKUP($A34,Sheet1!$B$3:$AH$1266,Sheet1!L$1+(Sheet1!$A$1-1)*10,FALSE)&gt;999,-1,0)))))))</f>
        <v>---</v>
      </c>
      <c r="AC34" s="385" t="str">
        <f>IF(ISNA(VLOOKUP($A34,Sheet1!$B$3:$AH$1266,Sheet1!M$1+(Sheet1!$A$1-1)*10,FALSE))=TRUE,"---",IF(VLOOKUP($A34,Sheet1!$B$3:$AH$1266,Sheet1!M$1+(Sheet1!$A$1-1)*10,FALSE)="---","---", (ROUND(VLOOKUP($A34,Sheet1!$B$3:$AH$1266,Sheet1!M$1+(Sheet1!$A$1-1)*10,FALSE),IF(VLOOKUP($A34,Sheet1!$B$3:$AH$1266,Sheet1!M$1+(Sheet1!$A$1-1)*10,FALSE)&gt;99999,-3,IF(VLOOKUP($A34,Sheet1!$B$3:$AH$1266,Sheet1!M$1+(Sheet1!$A$1-1)*10,FALSE)&gt;9999,-2,IF(VLOOKUP($A34,Sheet1!$B$3:$AH$1266,Sheet1!M$1+(Sheet1!$A$1-1)*10,FALSE)&gt;999,-1,0)))))))</f>
        <v>---</v>
      </c>
      <c r="AD34" s="385" t="str">
        <f>IF(ISNA(VLOOKUP($A34,Sheet1!$B$3:$AH$1266,Sheet1!N$1+(Sheet1!$A$1-1)*10,FALSE))=TRUE,"---",IF(VLOOKUP($A34,Sheet1!$B$3:$AH$1266,Sheet1!N$1+(Sheet1!$A$1-1)*10,FALSE)="---","---", (ROUND(VLOOKUP($A34,Sheet1!$B$3:$AH$1266,Sheet1!N$1+(Sheet1!$A$1-1)*10,FALSE),IF(VLOOKUP($A34,Sheet1!$B$3:$AH$1266,Sheet1!N$1+(Sheet1!$A$1-1)*10,FALSE)&gt;99999,-3,IF(VLOOKUP($A34,Sheet1!$B$3:$AH$1266,Sheet1!N$1+(Sheet1!$A$1-1)*10,FALSE)&gt;9999,-2,IF(VLOOKUP($A34,Sheet1!$B$3:$AH$1266,Sheet1!N$1+(Sheet1!$A$1-1)*10,FALSE)&gt;999,-1,0)))))))</f>
        <v>---</v>
      </c>
    </row>
    <row r="35" spans="1:72" s="27" customFormat="1" ht="25.5" customHeight="1" x14ac:dyDescent="0.25">
      <c r="A35" s="304"/>
      <c r="B35" s="346"/>
      <c r="C35" s="304"/>
      <c r="D35" s="304"/>
      <c r="E35" s="305" t="e">
        <v>#N/A</v>
      </c>
      <c r="F35" s="267" t="s">
        <v>4427</v>
      </c>
      <c r="G35" s="266" t="s">
        <v>286</v>
      </c>
      <c r="H35" s="348"/>
      <c r="I35" s="269">
        <v>14144</v>
      </c>
      <c r="J35" s="120">
        <v>11.5</v>
      </c>
      <c r="K35" s="118" t="s">
        <v>4335</v>
      </c>
      <c r="L35" s="129" t="s">
        <v>4405</v>
      </c>
      <c r="M35" s="130" t="s">
        <v>4405</v>
      </c>
      <c r="N35" s="118" t="s">
        <v>58</v>
      </c>
      <c r="O35" s="71" t="s">
        <v>4405</v>
      </c>
      <c r="P35" s="71" t="s">
        <v>4405</v>
      </c>
      <c r="Q35" s="71" t="s">
        <v>4405</v>
      </c>
      <c r="R35" s="73" t="s">
        <v>4405</v>
      </c>
      <c r="S35" s="357" t="e">
        <v>#N/A</v>
      </c>
      <c r="T35" s="357" t="str">
        <f>IF(ISNA(VLOOKUP(A35,Sheet1!B$3:C$1266,2,FALSE)=TRUE),"ND",VLOOKUP(A35,Sheet1!B$3:C$1266,2,FALSE))</f>
        <v>ND</v>
      </c>
      <c r="U35" s="385" t="str">
        <f>IF(ISNA(VLOOKUP($A35,Sheet1!$B$3:$AH$1266,Sheet1!E$1+(Sheet1!$A$1-1)*10,FALSE))=TRUE,"---",IF(VLOOKUP($A35,Sheet1!$B$3:$AH$1266,Sheet1!E$1+(Sheet1!$A$1-1)*10,FALSE)="---","---", (ROUND(VLOOKUP($A35,Sheet1!$B$3:$AH$1266,Sheet1!E$1+(Sheet1!$A$1-1)*10,FALSE),IF(VLOOKUP($A35,Sheet1!$B$3:$AH$1266,Sheet1!E$1+(Sheet1!$A$1-1)*10,FALSE)&gt;99999,-3,IF(VLOOKUP($A35,Sheet1!$B$3:$AH$1266,Sheet1!E$1+(Sheet1!$A$1-1)*10,FALSE)&gt;9999,-2,IF(VLOOKUP($A35,Sheet1!$B$3:$AH$1266,Sheet1!E$1+(Sheet1!$A$1-1)*10,FALSE)&gt;999,-1,0)))))))</f>
        <v>---</v>
      </c>
      <c r="V35" s="385" t="str">
        <f>IF(ISNA(VLOOKUP($A35,Sheet1!$B$3:$AH$1266,Sheet1!F$1+(Sheet1!$A$1-1)*10,FALSE))=TRUE,"---",IF(VLOOKUP($A35,Sheet1!$B$3:$AH$1266,Sheet1!F$1+(Sheet1!$A$1-1)*10,FALSE)="---","---", (ROUND(VLOOKUP($A35,Sheet1!$B$3:$AH$1266,Sheet1!F$1+(Sheet1!$A$1-1)*10,FALSE),IF(VLOOKUP($A35,Sheet1!$B$3:$AH$1266,Sheet1!F$1+(Sheet1!$A$1-1)*10,FALSE)&gt;99999,-3,IF(VLOOKUP($A35,Sheet1!$B$3:$AH$1266,Sheet1!F$1+(Sheet1!$A$1-1)*10,FALSE)&gt;9999,-2,IF(VLOOKUP($A35,Sheet1!$B$3:$AH$1266,Sheet1!F$1+(Sheet1!$A$1-1)*10,FALSE)&gt;999,-1,0)))))))</f>
        <v>---</v>
      </c>
      <c r="W35" s="385" t="str">
        <f>IF(ISNA(VLOOKUP($A35,Sheet1!$B$3:$AH$1266,Sheet1!G$1+(Sheet1!$A$1-1)*10,FALSE))=TRUE,"---",IF(VLOOKUP($A35,Sheet1!$B$3:$AH$1266,Sheet1!G$1+(Sheet1!$A$1-1)*10,FALSE)="---","---", (ROUND(VLOOKUP($A35,Sheet1!$B$3:$AH$1266,Sheet1!G$1+(Sheet1!$A$1-1)*10,FALSE),IF(VLOOKUP($A35,Sheet1!$B$3:$AH$1266,Sheet1!G$1+(Sheet1!$A$1-1)*10,FALSE)&gt;99999,-3,IF(VLOOKUP($A35,Sheet1!$B$3:$AH$1266,Sheet1!G$1+(Sheet1!$A$1-1)*10,FALSE)&gt;9999,-2,IF(VLOOKUP($A35,Sheet1!$B$3:$AH$1266,Sheet1!G$1+(Sheet1!$A$1-1)*10,FALSE)&gt;999,-1,0)))))))</f>
        <v>---</v>
      </c>
      <c r="X35" s="385" t="str">
        <f>IF(ISNA(VLOOKUP($A35,Sheet1!$B$3:$AH$1266,Sheet1!H$1+(Sheet1!$A$1-1)*10,FALSE))=TRUE,"---",IF(VLOOKUP($A35,Sheet1!$B$3:$AH$1266,Sheet1!H$1+(Sheet1!$A$1-1)*10,FALSE)="---","---", (ROUND(VLOOKUP($A35,Sheet1!$B$3:$AH$1266,Sheet1!H$1+(Sheet1!$A$1-1)*10,FALSE),IF(VLOOKUP($A35,Sheet1!$B$3:$AH$1266,Sheet1!H$1+(Sheet1!$A$1-1)*10,FALSE)&gt;99999,-3,IF(VLOOKUP($A35,Sheet1!$B$3:$AH$1266,Sheet1!H$1+(Sheet1!$A$1-1)*10,FALSE)&gt;9999,-2,IF(VLOOKUP($A35,Sheet1!$B$3:$AH$1266,Sheet1!H$1+(Sheet1!$A$1-1)*10,FALSE)&gt;999,-1,0)))))))</f>
        <v>---</v>
      </c>
      <c r="Y35" s="385" t="str">
        <f>IF(ISNA(VLOOKUP($A35,Sheet1!$B$3:$AH$1266,Sheet1!I$1+(Sheet1!$A$1-1)*10,FALSE))=TRUE,"---",IF(VLOOKUP($A35,Sheet1!$B$3:$AH$1266,Sheet1!I$1+(Sheet1!$A$1-1)*10,FALSE)="---","---", (ROUND(VLOOKUP($A35,Sheet1!$B$3:$AH$1266,Sheet1!I$1+(Sheet1!$A$1-1)*10,FALSE),IF(VLOOKUP($A35,Sheet1!$B$3:$AH$1266,Sheet1!I$1+(Sheet1!$A$1-1)*10,FALSE)&gt;99999,-3,IF(VLOOKUP($A35,Sheet1!$B$3:$AH$1266,Sheet1!I$1+(Sheet1!$A$1-1)*10,FALSE)&gt;9999,-2,IF(VLOOKUP($A35,Sheet1!$B$3:$AH$1266,Sheet1!I$1+(Sheet1!$A$1-1)*10,FALSE)&gt;999,-1,0)))))))</f>
        <v>---</v>
      </c>
      <c r="Z35" s="385" t="str">
        <f>IF(ISNA(VLOOKUP($A35,Sheet1!$B$3:$AH$1266,Sheet1!J$1+(Sheet1!$A$1-1)*10,FALSE))=TRUE,"---",IF(VLOOKUP($A35,Sheet1!$B$3:$AH$1266,Sheet1!J$1+(Sheet1!$A$1-1)*10,FALSE)="---","---", (ROUND(VLOOKUP($A35,Sheet1!$B$3:$AH$1266,Sheet1!J$1+(Sheet1!$A$1-1)*10,FALSE),IF(VLOOKUP($A35,Sheet1!$B$3:$AH$1266,Sheet1!J$1+(Sheet1!$A$1-1)*10,FALSE)&gt;99999,-3,IF(VLOOKUP($A35,Sheet1!$B$3:$AH$1266,Sheet1!J$1+(Sheet1!$A$1-1)*10,FALSE)&gt;9999,-2,IF(VLOOKUP($A35,Sheet1!$B$3:$AH$1266,Sheet1!J$1+(Sheet1!$A$1-1)*10,FALSE)&gt;999,-1,0)))))))</f>
        <v>---</v>
      </c>
      <c r="AA35" s="385" t="str">
        <f>IF(ISNA(VLOOKUP($A35,Sheet1!$B$3:$AH$1266,Sheet1!K$1+(Sheet1!$A$1-1)*10,FALSE))=TRUE,"---",IF(VLOOKUP($A35,Sheet1!$B$3:$AH$1266,Sheet1!K$1+(Sheet1!$A$1-1)*10,FALSE)="---","---", (ROUND(VLOOKUP($A35,Sheet1!$B$3:$AH$1266,Sheet1!K$1+(Sheet1!$A$1-1)*10,FALSE),IF(VLOOKUP($A35,Sheet1!$B$3:$AH$1266,Sheet1!K$1+(Sheet1!$A$1-1)*10,FALSE)&gt;99999,-3,IF(VLOOKUP($A35,Sheet1!$B$3:$AH$1266,Sheet1!K$1+(Sheet1!$A$1-1)*10,FALSE)&gt;9999,-2,IF(VLOOKUP($A35,Sheet1!$B$3:$AH$1266,Sheet1!K$1+(Sheet1!$A$1-1)*10,FALSE)&gt;999,-1,0)))))))</f>
        <v>---</v>
      </c>
      <c r="AB35" s="385" t="str">
        <f>IF(ISNA(VLOOKUP($A35,Sheet1!$B$3:$AH$1266,Sheet1!L$1+(Sheet1!$A$1-1)*10,FALSE))=TRUE,"---",IF(VLOOKUP($A35,Sheet1!$B$3:$AH$1266,Sheet1!L$1+(Sheet1!$A$1-1)*10,FALSE)="---","---", (ROUND(VLOOKUP($A35,Sheet1!$B$3:$AH$1266,Sheet1!L$1+(Sheet1!$A$1-1)*10,FALSE),IF(VLOOKUP($A35,Sheet1!$B$3:$AH$1266,Sheet1!L$1+(Sheet1!$A$1-1)*10,FALSE)&gt;99999,-3,IF(VLOOKUP($A35,Sheet1!$B$3:$AH$1266,Sheet1!L$1+(Sheet1!$A$1-1)*10,FALSE)&gt;9999,-2,IF(VLOOKUP($A35,Sheet1!$B$3:$AH$1266,Sheet1!L$1+(Sheet1!$A$1-1)*10,FALSE)&gt;999,-1,0)))))))</f>
        <v>---</v>
      </c>
      <c r="AC35" s="385" t="str">
        <f>IF(ISNA(VLOOKUP($A35,Sheet1!$B$3:$AH$1266,Sheet1!M$1+(Sheet1!$A$1-1)*10,FALSE))=TRUE,"---",IF(VLOOKUP($A35,Sheet1!$B$3:$AH$1266,Sheet1!M$1+(Sheet1!$A$1-1)*10,FALSE)="---","---", (ROUND(VLOOKUP($A35,Sheet1!$B$3:$AH$1266,Sheet1!M$1+(Sheet1!$A$1-1)*10,FALSE),IF(VLOOKUP($A35,Sheet1!$B$3:$AH$1266,Sheet1!M$1+(Sheet1!$A$1-1)*10,FALSE)&gt;99999,-3,IF(VLOOKUP($A35,Sheet1!$B$3:$AH$1266,Sheet1!M$1+(Sheet1!$A$1-1)*10,FALSE)&gt;9999,-2,IF(VLOOKUP($A35,Sheet1!$B$3:$AH$1266,Sheet1!M$1+(Sheet1!$A$1-1)*10,FALSE)&gt;999,-1,0)))))))</f>
        <v>---</v>
      </c>
      <c r="AD35" s="385" t="str">
        <f>IF(ISNA(VLOOKUP($A35,Sheet1!$B$3:$AH$1266,Sheet1!N$1+(Sheet1!$A$1-1)*10,FALSE))=TRUE,"---",IF(VLOOKUP($A35,Sheet1!$B$3:$AH$1266,Sheet1!N$1+(Sheet1!$A$1-1)*10,FALSE)="---","---", (ROUND(VLOOKUP($A35,Sheet1!$B$3:$AH$1266,Sheet1!N$1+(Sheet1!$A$1-1)*10,FALSE),IF(VLOOKUP($A35,Sheet1!$B$3:$AH$1266,Sheet1!N$1+(Sheet1!$A$1-1)*10,FALSE)&gt;99999,-3,IF(VLOOKUP($A35,Sheet1!$B$3:$AH$1266,Sheet1!N$1+(Sheet1!$A$1-1)*10,FALSE)&gt;9999,-2,IF(VLOOKUP($A35,Sheet1!$B$3:$AH$1266,Sheet1!N$1+(Sheet1!$A$1-1)*10,FALSE)&gt;999,-1,0)))))))</f>
        <v>---</v>
      </c>
    </row>
    <row r="36" spans="1:72" s="27" customFormat="1" ht="25.5" customHeight="1" x14ac:dyDescent="0.25">
      <c r="A36" s="255" t="s">
        <v>59</v>
      </c>
      <c r="B36" s="277" t="s">
        <v>60</v>
      </c>
      <c r="C36" s="255">
        <v>405818</v>
      </c>
      <c r="D36" s="255">
        <v>734732</v>
      </c>
      <c r="E36" s="258" t="s">
        <v>3057</v>
      </c>
      <c r="F36" s="276" t="s">
        <v>4405</v>
      </c>
      <c r="G36" s="262" t="s">
        <v>160</v>
      </c>
      <c r="H36" s="260">
        <v>0.83</v>
      </c>
      <c r="I36" s="263">
        <v>14144</v>
      </c>
      <c r="J36" s="140" t="s">
        <v>4405</v>
      </c>
      <c r="K36" s="127" t="s">
        <v>17</v>
      </c>
      <c r="L36" s="149">
        <v>400</v>
      </c>
      <c r="M36" s="116">
        <v>482</v>
      </c>
      <c r="N36" s="127" t="s">
        <v>21</v>
      </c>
      <c r="O36" s="68" t="s">
        <v>4405</v>
      </c>
      <c r="P36" s="68" t="s">
        <v>4405</v>
      </c>
      <c r="Q36" s="68" t="s">
        <v>4405</v>
      </c>
      <c r="R36" s="74" t="s">
        <v>4405</v>
      </c>
      <c r="S36" s="64" t="s">
        <v>4362</v>
      </c>
      <c r="T36" s="64" t="str">
        <f>IF(ISNA(VLOOKUP(A36,Sheet1!B$3:C$1266,2,FALSE)=TRUE),"NC",VLOOKUP(A36,Sheet1!B$3:C$1266,2,FALSE))</f>
        <v>NC</v>
      </c>
      <c r="U36" s="65" t="str">
        <f>IF(ISNA(VLOOKUP($A36,Sheet1!$B$3:$AH$1266,Sheet1!E$1+(Sheet1!$A$1-1)*10,FALSE))=TRUE,"---",IF(VLOOKUP($A36,Sheet1!$B$3:$AH$1266,Sheet1!E$1+(Sheet1!$A$1-1)*10,FALSE)="---","---", (ROUND(VLOOKUP($A36,Sheet1!$B$3:$AH$1266,Sheet1!E$1+(Sheet1!$A$1-1)*10,FALSE),IF(VLOOKUP($A36,Sheet1!$B$3:$AH$1266,Sheet1!E$1+(Sheet1!$A$1-1)*10,FALSE)&gt;99999,-3,IF(VLOOKUP($A36,Sheet1!$B$3:$AH$1266,Sheet1!E$1+(Sheet1!$A$1-1)*10,FALSE)&gt;9999,-2,IF(VLOOKUP($A36,Sheet1!$B$3:$AH$1266,Sheet1!E$1+(Sheet1!$A$1-1)*10,FALSE)&gt;999,-1,0)))))))</f>
        <v>---</v>
      </c>
      <c r="V36" s="65" t="str">
        <f>IF(ISNA(VLOOKUP($A36,Sheet1!$B$3:$AH$1266,Sheet1!F$1+(Sheet1!$A$1-1)*10,FALSE))=TRUE,"---",IF(VLOOKUP($A36,Sheet1!$B$3:$AH$1266,Sheet1!F$1+(Sheet1!$A$1-1)*10,FALSE)="---","---", (ROUND(VLOOKUP($A36,Sheet1!$B$3:$AH$1266,Sheet1!F$1+(Sheet1!$A$1-1)*10,FALSE),IF(VLOOKUP($A36,Sheet1!$B$3:$AH$1266,Sheet1!F$1+(Sheet1!$A$1-1)*10,FALSE)&gt;99999,-3,IF(VLOOKUP($A36,Sheet1!$B$3:$AH$1266,Sheet1!F$1+(Sheet1!$A$1-1)*10,FALSE)&gt;9999,-2,IF(VLOOKUP($A36,Sheet1!$B$3:$AH$1266,Sheet1!F$1+(Sheet1!$A$1-1)*10,FALSE)&gt;999,-1,0)))))))</f>
        <v>---</v>
      </c>
      <c r="W36" s="65" t="str">
        <f>IF(ISNA(VLOOKUP($A36,Sheet1!$B$3:$AH$1266,Sheet1!G$1+(Sheet1!$A$1-1)*10,FALSE))=TRUE,"---",IF(VLOOKUP($A36,Sheet1!$B$3:$AH$1266,Sheet1!G$1+(Sheet1!$A$1-1)*10,FALSE)="---","---", (ROUND(VLOOKUP($A36,Sheet1!$B$3:$AH$1266,Sheet1!G$1+(Sheet1!$A$1-1)*10,FALSE),IF(VLOOKUP($A36,Sheet1!$B$3:$AH$1266,Sheet1!G$1+(Sheet1!$A$1-1)*10,FALSE)&gt;99999,-3,IF(VLOOKUP($A36,Sheet1!$B$3:$AH$1266,Sheet1!G$1+(Sheet1!$A$1-1)*10,FALSE)&gt;9999,-2,IF(VLOOKUP($A36,Sheet1!$B$3:$AH$1266,Sheet1!G$1+(Sheet1!$A$1-1)*10,FALSE)&gt;999,-1,0)))))))</f>
        <v>---</v>
      </c>
      <c r="X36" s="65" t="str">
        <f>IF(ISNA(VLOOKUP($A36,Sheet1!$B$3:$AH$1266,Sheet1!H$1+(Sheet1!$A$1-1)*10,FALSE))=TRUE,"---",IF(VLOOKUP($A36,Sheet1!$B$3:$AH$1266,Sheet1!H$1+(Sheet1!$A$1-1)*10,FALSE)="---","---", (ROUND(VLOOKUP($A36,Sheet1!$B$3:$AH$1266,Sheet1!H$1+(Sheet1!$A$1-1)*10,FALSE),IF(VLOOKUP($A36,Sheet1!$B$3:$AH$1266,Sheet1!H$1+(Sheet1!$A$1-1)*10,FALSE)&gt;99999,-3,IF(VLOOKUP($A36,Sheet1!$B$3:$AH$1266,Sheet1!H$1+(Sheet1!$A$1-1)*10,FALSE)&gt;9999,-2,IF(VLOOKUP($A36,Sheet1!$B$3:$AH$1266,Sheet1!H$1+(Sheet1!$A$1-1)*10,FALSE)&gt;999,-1,0)))))))</f>
        <v>---</v>
      </c>
      <c r="Y36" s="65" t="str">
        <f>IF(ISNA(VLOOKUP($A36,Sheet1!$B$3:$AH$1266,Sheet1!I$1+(Sheet1!$A$1-1)*10,FALSE))=TRUE,"---",IF(VLOOKUP($A36,Sheet1!$B$3:$AH$1266,Sheet1!I$1+(Sheet1!$A$1-1)*10,FALSE)="---","---", (ROUND(VLOOKUP($A36,Sheet1!$B$3:$AH$1266,Sheet1!I$1+(Sheet1!$A$1-1)*10,FALSE),IF(VLOOKUP($A36,Sheet1!$B$3:$AH$1266,Sheet1!I$1+(Sheet1!$A$1-1)*10,FALSE)&gt;99999,-3,IF(VLOOKUP($A36,Sheet1!$B$3:$AH$1266,Sheet1!I$1+(Sheet1!$A$1-1)*10,FALSE)&gt;9999,-2,IF(VLOOKUP($A36,Sheet1!$B$3:$AH$1266,Sheet1!I$1+(Sheet1!$A$1-1)*10,FALSE)&gt;999,-1,0)))))))</f>
        <v>---</v>
      </c>
      <c r="Z36" s="65" t="str">
        <f>IF(ISNA(VLOOKUP($A36,Sheet1!$B$3:$AH$1266,Sheet1!J$1+(Sheet1!$A$1-1)*10,FALSE))=TRUE,"---",IF(VLOOKUP($A36,Sheet1!$B$3:$AH$1266,Sheet1!J$1+(Sheet1!$A$1-1)*10,FALSE)="---","---", (ROUND(VLOOKUP($A36,Sheet1!$B$3:$AH$1266,Sheet1!J$1+(Sheet1!$A$1-1)*10,FALSE),IF(VLOOKUP($A36,Sheet1!$B$3:$AH$1266,Sheet1!J$1+(Sheet1!$A$1-1)*10,FALSE)&gt;99999,-3,IF(VLOOKUP($A36,Sheet1!$B$3:$AH$1266,Sheet1!J$1+(Sheet1!$A$1-1)*10,FALSE)&gt;9999,-2,IF(VLOOKUP($A36,Sheet1!$B$3:$AH$1266,Sheet1!J$1+(Sheet1!$A$1-1)*10,FALSE)&gt;999,-1,0)))))))</f>
        <v>---</v>
      </c>
      <c r="AA36" s="65" t="str">
        <f>IF(ISNA(VLOOKUP($A36,Sheet1!$B$3:$AH$1266,Sheet1!K$1+(Sheet1!$A$1-1)*10,FALSE))=TRUE,"---",IF(VLOOKUP($A36,Sheet1!$B$3:$AH$1266,Sheet1!K$1+(Sheet1!$A$1-1)*10,FALSE)="---","---", (ROUND(VLOOKUP($A36,Sheet1!$B$3:$AH$1266,Sheet1!K$1+(Sheet1!$A$1-1)*10,FALSE),IF(VLOOKUP($A36,Sheet1!$B$3:$AH$1266,Sheet1!K$1+(Sheet1!$A$1-1)*10,FALSE)&gt;99999,-3,IF(VLOOKUP($A36,Sheet1!$B$3:$AH$1266,Sheet1!K$1+(Sheet1!$A$1-1)*10,FALSE)&gt;9999,-2,IF(VLOOKUP($A36,Sheet1!$B$3:$AH$1266,Sheet1!K$1+(Sheet1!$A$1-1)*10,FALSE)&gt;999,-1,0)))))))</f>
        <v>---</v>
      </c>
      <c r="AB36" s="65" t="str">
        <f>IF(ISNA(VLOOKUP($A36,Sheet1!$B$3:$AH$1266,Sheet1!L$1+(Sheet1!$A$1-1)*10,FALSE))=TRUE,"---",IF(VLOOKUP($A36,Sheet1!$B$3:$AH$1266,Sheet1!L$1+(Sheet1!$A$1-1)*10,FALSE)="---","---", (ROUND(VLOOKUP($A36,Sheet1!$B$3:$AH$1266,Sheet1!L$1+(Sheet1!$A$1-1)*10,FALSE),IF(VLOOKUP($A36,Sheet1!$B$3:$AH$1266,Sheet1!L$1+(Sheet1!$A$1-1)*10,FALSE)&gt;99999,-3,IF(VLOOKUP($A36,Sheet1!$B$3:$AH$1266,Sheet1!L$1+(Sheet1!$A$1-1)*10,FALSE)&gt;9999,-2,IF(VLOOKUP($A36,Sheet1!$B$3:$AH$1266,Sheet1!L$1+(Sheet1!$A$1-1)*10,FALSE)&gt;999,-1,0)))))))</f>
        <v>---</v>
      </c>
      <c r="AC36" s="65" t="str">
        <f>IF(ISNA(VLOOKUP($A36,Sheet1!$B$3:$AH$1266,Sheet1!M$1+(Sheet1!$A$1-1)*10,FALSE))=TRUE,"---",IF(VLOOKUP($A36,Sheet1!$B$3:$AH$1266,Sheet1!M$1+(Sheet1!$A$1-1)*10,FALSE)="---","---", (ROUND(VLOOKUP($A36,Sheet1!$B$3:$AH$1266,Sheet1!M$1+(Sheet1!$A$1-1)*10,FALSE),IF(VLOOKUP($A36,Sheet1!$B$3:$AH$1266,Sheet1!M$1+(Sheet1!$A$1-1)*10,FALSE)&gt;99999,-3,IF(VLOOKUP($A36,Sheet1!$B$3:$AH$1266,Sheet1!M$1+(Sheet1!$A$1-1)*10,FALSE)&gt;9999,-2,IF(VLOOKUP($A36,Sheet1!$B$3:$AH$1266,Sheet1!M$1+(Sheet1!$A$1-1)*10,FALSE)&gt;999,-1,0)))))))</f>
        <v>---</v>
      </c>
      <c r="AD36" s="65" t="str">
        <f>IF(ISNA(VLOOKUP($A36,Sheet1!$B$3:$AH$1266,Sheet1!N$1+(Sheet1!$A$1-1)*10,FALSE))=TRUE,"---",IF(VLOOKUP($A36,Sheet1!$B$3:$AH$1266,Sheet1!N$1+(Sheet1!$A$1-1)*10,FALSE)="---","---", (ROUND(VLOOKUP($A36,Sheet1!$B$3:$AH$1266,Sheet1!N$1+(Sheet1!$A$1-1)*10,FALSE),IF(VLOOKUP($A36,Sheet1!$B$3:$AH$1266,Sheet1!N$1+(Sheet1!$A$1-1)*10,FALSE)&gt;99999,-3,IF(VLOOKUP($A36,Sheet1!$B$3:$AH$1266,Sheet1!N$1+(Sheet1!$A$1-1)*10,FALSE)&gt;9999,-2,IF(VLOOKUP($A36,Sheet1!$B$3:$AH$1266,Sheet1!N$1+(Sheet1!$A$1-1)*10,FALSE)&gt;999,-1,0)))))))</f>
        <v>---</v>
      </c>
    </row>
    <row r="37" spans="1:72" s="27" customFormat="1" ht="25.5" customHeight="1" x14ac:dyDescent="0.25">
      <c r="A37" s="304" t="s">
        <v>61</v>
      </c>
      <c r="B37" s="393" t="s">
        <v>62</v>
      </c>
      <c r="C37" s="304">
        <v>405440</v>
      </c>
      <c r="D37" s="304">
        <v>734848</v>
      </c>
      <c r="E37" s="305" t="s">
        <v>3057</v>
      </c>
      <c r="F37" s="345" t="s">
        <v>4428</v>
      </c>
      <c r="G37" s="351" t="s">
        <v>31</v>
      </c>
      <c r="H37" s="348">
        <v>6.04</v>
      </c>
      <c r="I37" s="269">
        <v>14144</v>
      </c>
      <c r="J37" s="137" t="s">
        <v>4405</v>
      </c>
      <c r="K37" s="118" t="s">
        <v>17</v>
      </c>
      <c r="L37" s="146">
        <v>810</v>
      </c>
      <c r="M37" s="123">
        <v>134</v>
      </c>
      <c r="N37" s="118" t="s">
        <v>63</v>
      </c>
      <c r="O37" s="71">
        <f>IF(U37&lt;&gt;"---",IF(L37&lt;W37,"&gt;50",IF(AND(L37&gt;=W37,L37&lt;=X37),(W$8-(((LOG(L37)-LOG(W37))/((LOG(X37)-LOG(W37)))*(W$8-X$8)))),IF(AND(L37&gt;=X37,L37&lt;=Y37),(X$8-(((LOG(L37)-LOG(X37))/((LOG(Y37)-LOG(X37)))*(X$8-Y$8)))),IF(AND(L37&gt;=Y37,L37&lt;=Z37),(Y$8-(((LOG(L37)-LOG(Y37))/((LOG(Z37)-LOG(Y37)))*(Y$8-Z$8)))),IF(AND(L37&gt;=Z37,L37&lt;=AA37),(Z$8-(((LOG(L37)-LOG(Z37))/((LOG(AA37)-LOG(Z37)))*(Z$8-AA$8)))),IF(AND(L37&gt;=AA37,L37&lt;=AB37),(AA$8-(((LOG(L37)-LOG(AA37))/((LOG(AB37)-LOG(AA37)))*(AA$8-AB$8)))),IF(AND(L37&gt;=AB37,L37&lt;=AC37),(AB$8-(((LOG(L37)-LOG(AB37))/((LOG(AC37)-LOG(AB37)))*(AB$8-AC$8)))),IF(AND(L37&gt;=AC37,L37&lt;=AD37),(AC$8-(((LOG(L37)-LOG(AC37))/((LOG(AD37)-LOG(AC37)))*(AC$8-AD$8)))),IF(L37&gt;AD37*1.1,"&lt;0.2",0.2))))))))),"")</f>
        <v>0.2</v>
      </c>
      <c r="P37" s="71">
        <f>IF(O37&lt;&gt;"",VLOOKUP($A37,Sheet4!$A$2:$O$1309,14,FALSE)*100,"")</f>
        <v>0.39643307073633505</v>
      </c>
      <c r="Q37" s="71">
        <f>IF(P37&lt;&gt;"",VLOOKUP($A37,Sheet4!$A$2:$O$1309,15,FALSE)*100,"")</f>
        <v>3.8160669106965472</v>
      </c>
      <c r="R37" s="73" t="str">
        <f t="shared" si="1"/>
        <v>500</v>
      </c>
      <c r="S37" s="357" t="s">
        <v>4362</v>
      </c>
      <c r="T37" s="357" t="str">
        <f>IF(ISNA(VLOOKUP(A37,Sheet1!B$3:C$1266,2,FALSE)=TRUE),"NC",VLOOKUP(A37,Sheet1!B$3:C$1266,2,FALSE))</f>
        <v>Urban</v>
      </c>
      <c r="U37" s="385">
        <f>IF(ISNA(VLOOKUP($A37,Sheet1!$B$3:$AH$1266,Sheet1!E$1+(Sheet1!$A$1-1)*10,FALSE))=TRUE,"---",IF(VLOOKUP($A37,Sheet1!$B$3:$AH$1266,Sheet1!E$1+(Sheet1!$A$1-1)*10,FALSE)="---","---", (ROUND(VLOOKUP($A37,Sheet1!$B$3:$AH$1266,Sheet1!E$1+(Sheet1!$A$1-1)*10,FALSE),IF(VLOOKUP($A37,Sheet1!$B$3:$AH$1266,Sheet1!E$1+(Sheet1!$A$1-1)*10,FALSE)&gt;99999,-3,IF(VLOOKUP($A37,Sheet1!$B$3:$AH$1266,Sheet1!E$1+(Sheet1!$A$1-1)*10,FALSE)&gt;9999,-2,IF(VLOOKUP($A37,Sheet1!$B$3:$AH$1266,Sheet1!E$1+(Sheet1!$A$1-1)*10,FALSE)&gt;999,-1,0)))))))</f>
        <v>177</v>
      </c>
      <c r="V37" s="385">
        <f>IF(ISNA(VLOOKUP($A37,Sheet1!$B$3:$AH$1266,Sheet1!F$1+(Sheet1!$A$1-1)*10,FALSE))=TRUE,"---",IF(VLOOKUP($A37,Sheet1!$B$3:$AH$1266,Sheet1!F$1+(Sheet1!$A$1-1)*10,FALSE)="---","---", (ROUND(VLOOKUP($A37,Sheet1!$B$3:$AH$1266,Sheet1!F$1+(Sheet1!$A$1-1)*10,FALSE),IF(VLOOKUP($A37,Sheet1!$B$3:$AH$1266,Sheet1!F$1+(Sheet1!$A$1-1)*10,FALSE)&gt;99999,-3,IF(VLOOKUP($A37,Sheet1!$B$3:$AH$1266,Sheet1!F$1+(Sheet1!$A$1-1)*10,FALSE)&gt;9999,-2,IF(VLOOKUP($A37,Sheet1!$B$3:$AH$1266,Sheet1!F$1+(Sheet1!$A$1-1)*10,FALSE)&gt;999,-1,0)))))))</f>
        <v>206</v>
      </c>
      <c r="W37" s="385">
        <f>IF(ISNA(VLOOKUP($A37,Sheet1!$B$3:$AH$1266,Sheet1!G$1+(Sheet1!$A$1-1)*10,FALSE))=TRUE,"---",IF(VLOOKUP($A37,Sheet1!$B$3:$AH$1266,Sheet1!G$1+(Sheet1!$A$1-1)*10,FALSE)="---","---", (ROUND(VLOOKUP($A37,Sheet1!$B$3:$AH$1266,Sheet1!G$1+(Sheet1!$A$1-1)*10,FALSE),IF(VLOOKUP($A37,Sheet1!$B$3:$AH$1266,Sheet1!G$1+(Sheet1!$A$1-1)*10,FALSE)&gt;99999,-3,IF(VLOOKUP($A37,Sheet1!$B$3:$AH$1266,Sheet1!G$1+(Sheet1!$A$1-1)*10,FALSE)&gt;9999,-2,IF(VLOOKUP($A37,Sheet1!$B$3:$AH$1266,Sheet1!G$1+(Sheet1!$A$1-1)*10,FALSE)&gt;999,-1,0)))))))</f>
        <v>242</v>
      </c>
      <c r="X37" s="385">
        <f>IF(ISNA(VLOOKUP($A37,Sheet1!$B$3:$AH$1266,Sheet1!H$1+(Sheet1!$A$1-1)*10,FALSE))=TRUE,"---",IF(VLOOKUP($A37,Sheet1!$B$3:$AH$1266,Sheet1!H$1+(Sheet1!$A$1-1)*10,FALSE)="---","---", (ROUND(VLOOKUP($A37,Sheet1!$B$3:$AH$1266,Sheet1!H$1+(Sheet1!$A$1-1)*10,FALSE),IF(VLOOKUP($A37,Sheet1!$B$3:$AH$1266,Sheet1!H$1+(Sheet1!$A$1-1)*10,FALSE)&gt;99999,-3,IF(VLOOKUP($A37,Sheet1!$B$3:$AH$1266,Sheet1!H$1+(Sheet1!$A$1-1)*10,FALSE)&gt;9999,-2,IF(VLOOKUP($A37,Sheet1!$B$3:$AH$1266,Sheet1!H$1+(Sheet1!$A$1-1)*10,FALSE)&gt;999,-1,0)))))))</f>
        <v>334</v>
      </c>
      <c r="Y37" s="385">
        <f>IF(ISNA(VLOOKUP($A37,Sheet1!$B$3:$AH$1266,Sheet1!I$1+(Sheet1!$A$1-1)*10,FALSE))=TRUE,"---",IF(VLOOKUP($A37,Sheet1!$B$3:$AH$1266,Sheet1!I$1+(Sheet1!$A$1-1)*10,FALSE)="---","---", (ROUND(VLOOKUP($A37,Sheet1!$B$3:$AH$1266,Sheet1!I$1+(Sheet1!$A$1-1)*10,FALSE),IF(VLOOKUP($A37,Sheet1!$B$3:$AH$1266,Sheet1!I$1+(Sheet1!$A$1-1)*10,FALSE)&gt;99999,-3,IF(VLOOKUP($A37,Sheet1!$B$3:$AH$1266,Sheet1!I$1+(Sheet1!$A$1-1)*10,FALSE)&gt;9999,-2,IF(VLOOKUP($A37,Sheet1!$B$3:$AH$1266,Sheet1!I$1+(Sheet1!$A$1-1)*10,FALSE)&gt;999,-1,0)))))))</f>
        <v>395</v>
      </c>
      <c r="Z37" s="385">
        <f>IF(ISNA(VLOOKUP($A37,Sheet1!$B$3:$AH$1266,Sheet1!J$1+(Sheet1!$A$1-1)*10,FALSE))=TRUE,"---",IF(VLOOKUP($A37,Sheet1!$B$3:$AH$1266,Sheet1!J$1+(Sheet1!$A$1-1)*10,FALSE)="---","---", (ROUND(VLOOKUP($A37,Sheet1!$B$3:$AH$1266,Sheet1!J$1+(Sheet1!$A$1-1)*10,FALSE),IF(VLOOKUP($A37,Sheet1!$B$3:$AH$1266,Sheet1!J$1+(Sheet1!$A$1-1)*10,FALSE)&gt;99999,-3,IF(VLOOKUP($A37,Sheet1!$B$3:$AH$1266,Sheet1!J$1+(Sheet1!$A$1-1)*10,FALSE)&gt;9999,-2,IF(VLOOKUP($A37,Sheet1!$B$3:$AH$1266,Sheet1!J$1+(Sheet1!$A$1-1)*10,FALSE)&gt;999,-1,0)))))))</f>
        <v>474</v>
      </c>
      <c r="AA37" s="385">
        <f>IF(ISNA(VLOOKUP($A37,Sheet1!$B$3:$AH$1266,Sheet1!K$1+(Sheet1!$A$1-1)*10,FALSE))=TRUE,"---",IF(VLOOKUP($A37,Sheet1!$B$3:$AH$1266,Sheet1!K$1+(Sheet1!$A$1-1)*10,FALSE)="---","---", (ROUND(VLOOKUP($A37,Sheet1!$B$3:$AH$1266,Sheet1!K$1+(Sheet1!$A$1-1)*10,FALSE),IF(VLOOKUP($A37,Sheet1!$B$3:$AH$1266,Sheet1!K$1+(Sheet1!$A$1-1)*10,FALSE)&gt;99999,-3,IF(VLOOKUP($A37,Sheet1!$B$3:$AH$1266,Sheet1!K$1+(Sheet1!$A$1-1)*10,FALSE)&gt;9999,-2,IF(VLOOKUP($A37,Sheet1!$B$3:$AH$1266,Sheet1!K$1+(Sheet1!$A$1-1)*10,FALSE)&gt;999,-1,0)))))))</f>
        <v>534</v>
      </c>
      <c r="AB37" s="385">
        <f>IF(ISNA(VLOOKUP($A37,Sheet1!$B$3:$AH$1266,Sheet1!L$1+(Sheet1!$A$1-1)*10,FALSE))=TRUE,"---",IF(VLOOKUP($A37,Sheet1!$B$3:$AH$1266,Sheet1!L$1+(Sheet1!$A$1-1)*10,FALSE)="---","---", (ROUND(VLOOKUP($A37,Sheet1!$B$3:$AH$1266,Sheet1!L$1+(Sheet1!$A$1-1)*10,FALSE),IF(VLOOKUP($A37,Sheet1!$B$3:$AH$1266,Sheet1!L$1+(Sheet1!$A$1-1)*10,FALSE)&gt;99999,-3,IF(VLOOKUP($A37,Sheet1!$B$3:$AH$1266,Sheet1!L$1+(Sheet1!$A$1-1)*10,FALSE)&gt;9999,-2,IF(VLOOKUP($A37,Sheet1!$B$3:$AH$1266,Sheet1!L$1+(Sheet1!$A$1-1)*10,FALSE)&gt;999,-1,0)))))))</f>
        <v>594</v>
      </c>
      <c r="AC37" s="385">
        <f>IF(ISNA(VLOOKUP($A37,Sheet1!$B$3:$AH$1266,Sheet1!M$1+(Sheet1!$A$1-1)*10,FALSE))=TRUE,"---",IF(VLOOKUP($A37,Sheet1!$B$3:$AH$1266,Sheet1!M$1+(Sheet1!$A$1-1)*10,FALSE)="---","---", (ROUND(VLOOKUP($A37,Sheet1!$B$3:$AH$1266,Sheet1!M$1+(Sheet1!$A$1-1)*10,FALSE),IF(VLOOKUP($A37,Sheet1!$B$3:$AH$1266,Sheet1!M$1+(Sheet1!$A$1-1)*10,FALSE)&gt;99999,-3,IF(VLOOKUP($A37,Sheet1!$B$3:$AH$1266,Sheet1!M$1+(Sheet1!$A$1-1)*10,FALSE)&gt;9999,-2,IF(VLOOKUP($A37,Sheet1!$B$3:$AH$1266,Sheet1!M$1+(Sheet1!$A$1-1)*10,FALSE)&gt;999,-1,0)))))))</f>
        <v>655</v>
      </c>
      <c r="AD37" s="385">
        <f>IF(ISNA(VLOOKUP($A37,Sheet1!$B$3:$AH$1266,Sheet1!N$1+(Sheet1!$A$1-1)*10,FALSE))=TRUE,"---",IF(VLOOKUP($A37,Sheet1!$B$3:$AH$1266,Sheet1!N$1+(Sheet1!$A$1-1)*10,FALSE)="---","---", (ROUND(VLOOKUP($A37,Sheet1!$B$3:$AH$1266,Sheet1!N$1+(Sheet1!$A$1-1)*10,FALSE),IF(VLOOKUP($A37,Sheet1!$B$3:$AH$1266,Sheet1!N$1+(Sheet1!$A$1-1)*10,FALSE)&gt;99999,-3,IF(VLOOKUP($A37,Sheet1!$B$3:$AH$1266,Sheet1!N$1+(Sheet1!$A$1-1)*10,FALSE)&gt;9999,-2,IF(VLOOKUP($A37,Sheet1!$B$3:$AH$1266,Sheet1!N$1+(Sheet1!$A$1-1)*10,FALSE)&gt;999,-1,0)))))))</f>
        <v>738</v>
      </c>
    </row>
    <row r="38" spans="1:72" s="27" customFormat="1" ht="25.5" customHeight="1" x14ac:dyDescent="0.25">
      <c r="A38" s="304"/>
      <c r="B38" s="346"/>
      <c r="C38" s="304"/>
      <c r="D38" s="304"/>
      <c r="E38" s="305" t="e">
        <v>#N/A</v>
      </c>
      <c r="F38" s="355"/>
      <c r="G38" s="372"/>
      <c r="H38" s="348"/>
      <c r="I38" s="269">
        <v>26173</v>
      </c>
      <c r="J38" s="124">
        <v>5.18</v>
      </c>
      <c r="K38" s="118" t="s">
        <v>20</v>
      </c>
      <c r="L38" s="122">
        <v>526</v>
      </c>
      <c r="M38" s="123">
        <v>87.1</v>
      </c>
      <c r="N38" s="118" t="s">
        <v>12</v>
      </c>
      <c r="O38" s="71" t="s">
        <v>4405</v>
      </c>
      <c r="P38" s="71" t="s">
        <v>4405</v>
      </c>
      <c r="Q38" s="71" t="s">
        <v>4405</v>
      </c>
      <c r="R38" s="73" t="s">
        <v>4405</v>
      </c>
      <c r="S38" s="357" t="e">
        <v>#N/A</v>
      </c>
      <c r="T38" s="357" t="str">
        <f>IF(ISNA(VLOOKUP(A38,Sheet1!B$3:C$1266,2,FALSE)=TRUE),"ND",VLOOKUP(A38,Sheet1!B$3:C$1266,2,FALSE))</f>
        <v>ND</v>
      </c>
      <c r="U38" s="385" t="str">
        <f>IF(ISNA(VLOOKUP($A38,Sheet1!$B$3:$AH$1266,Sheet1!E$1+(Sheet1!$A$1-1)*10,FALSE))=TRUE,"---",IF(VLOOKUP($A38,Sheet1!$B$3:$AH$1266,Sheet1!E$1+(Sheet1!$A$1-1)*10,FALSE)="---","---", (ROUND(VLOOKUP($A38,Sheet1!$B$3:$AH$1266,Sheet1!E$1+(Sheet1!$A$1-1)*10,FALSE),IF(VLOOKUP($A38,Sheet1!$B$3:$AH$1266,Sheet1!E$1+(Sheet1!$A$1-1)*10,FALSE)&gt;99999,-3,IF(VLOOKUP($A38,Sheet1!$B$3:$AH$1266,Sheet1!E$1+(Sheet1!$A$1-1)*10,FALSE)&gt;9999,-2,IF(VLOOKUP($A38,Sheet1!$B$3:$AH$1266,Sheet1!E$1+(Sheet1!$A$1-1)*10,FALSE)&gt;999,-1,0)))))))</f>
        <v>---</v>
      </c>
      <c r="V38" s="385" t="str">
        <f>IF(ISNA(VLOOKUP($A38,Sheet1!$B$3:$AH$1266,Sheet1!F$1+(Sheet1!$A$1-1)*10,FALSE))=TRUE,"---",IF(VLOOKUP($A38,Sheet1!$B$3:$AH$1266,Sheet1!F$1+(Sheet1!$A$1-1)*10,FALSE)="---","---", (ROUND(VLOOKUP($A38,Sheet1!$B$3:$AH$1266,Sheet1!F$1+(Sheet1!$A$1-1)*10,FALSE),IF(VLOOKUP($A38,Sheet1!$B$3:$AH$1266,Sheet1!F$1+(Sheet1!$A$1-1)*10,FALSE)&gt;99999,-3,IF(VLOOKUP($A38,Sheet1!$B$3:$AH$1266,Sheet1!F$1+(Sheet1!$A$1-1)*10,FALSE)&gt;9999,-2,IF(VLOOKUP($A38,Sheet1!$B$3:$AH$1266,Sheet1!F$1+(Sheet1!$A$1-1)*10,FALSE)&gt;999,-1,0)))))))</f>
        <v>---</v>
      </c>
      <c r="W38" s="385" t="str">
        <f>IF(ISNA(VLOOKUP($A38,Sheet1!$B$3:$AH$1266,Sheet1!G$1+(Sheet1!$A$1-1)*10,FALSE))=TRUE,"---",IF(VLOOKUP($A38,Sheet1!$B$3:$AH$1266,Sheet1!G$1+(Sheet1!$A$1-1)*10,FALSE)="---","---", (ROUND(VLOOKUP($A38,Sheet1!$B$3:$AH$1266,Sheet1!G$1+(Sheet1!$A$1-1)*10,FALSE),IF(VLOOKUP($A38,Sheet1!$B$3:$AH$1266,Sheet1!G$1+(Sheet1!$A$1-1)*10,FALSE)&gt;99999,-3,IF(VLOOKUP($A38,Sheet1!$B$3:$AH$1266,Sheet1!G$1+(Sheet1!$A$1-1)*10,FALSE)&gt;9999,-2,IF(VLOOKUP($A38,Sheet1!$B$3:$AH$1266,Sheet1!G$1+(Sheet1!$A$1-1)*10,FALSE)&gt;999,-1,0)))))))</f>
        <v>---</v>
      </c>
      <c r="X38" s="385" t="str">
        <f>IF(ISNA(VLOOKUP($A38,Sheet1!$B$3:$AH$1266,Sheet1!H$1+(Sheet1!$A$1-1)*10,FALSE))=TRUE,"---",IF(VLOOKUP($A38,Sheet1!$B$3:$AH$1266,Sheet1!H$1+(Sheet1!$A$1-1)*10,FALSE)="---","---", (ROUND(VLOOKUP($A38,Sheet1!$B$3:$AH$1266,Sheet1!H$1+(Sheet1!$A$1-1)*10,FALSE),IF(VLOOKUP($A38,Sheet1!$B$3:$AH$1266,Sheet1!H$1+(Sheet1!$A$1-1)*10,FALSE)&gt;99999,-3,IF(VLOOKUP($A38,Sheet1!$B$3:$AH$1266,Sheet1!H$1+(Sheet1!$A$1-1)*10,FALSE)&gt;9999,-2,IF(VLOOKUP($A38,Sheet1!$B$3:$AH$1266,Sheet1!H$1+(Sheet1!$A$1-1)*10,FALSE)&gt;999,-1,0)))))))</f>
        <v>---</v>
      </c>
      <c r="Y38" s="385" t="str">
        <f>IF(ISNA(VLOOKUP($A38,Sheet1!$B$3:$AH$1266,Sheet1!I$1+(Sheet1!$A$1-1)*10,FALSE))=TRUE,"---",IF(VLOOKUP($A38,Sheet1!$B$3:$AH$1266,Sheet1!I$1+(Sheet1!$A$1-1)*10,FALSE)="---","---", (ROUND(VLOOKUP($A38,Sheet1!$B$3:$AH$1266,Sheet1!I$1+(Sheet1!$A$1-1)*10,FALSE),IF(VLOOKUP($A38,Sheet1!$B$3:$AH$1266,Sheet1!I$1+(Sheet1!$A$1-1)*10,FALSE)&gt;99999,-3,IF(VLOOKUP($A38,Sheet1!$B$3:$AH$1266,Sheet1!I$1+(Sheet1!$A$1-1)*10,FALSE)&gt;9999,-2,IF(VLOOKUP($A38,Sheet1!$B$3:$AH$1266,Sheet1!I$1+(Sheet1!$A$1-1)*10,FALSE)&gt;999,-1,0)))))))</f>
        <v>---</v>
      </c>
      <c r="Z38" s="385" t="str">
        <f>IF(ISNA(VLOOKUP($A38,Sheet1!$B$3:$AH$1266,Sheet1!J$1+(Sheet1!$A$1-1)*10,FALSE))=TRUE,"---",IF(VLOOKUP($A38,Sheet1!$B$3:$AH$1266,Sheet1!J$1+(Sheet1!$A$1-1)*10,FALSE)="---","---", (ROUND(VLOOKUP($A38,Sheet1!$B$3:$AH$1266,Sheet1!J$1+(Sheet1!$A$1-1)*10,FALSE),IF(VLOOKUP($A38,Sheet1!$B$3:$AH$1266,Sheet1!J$1+(Sheet1!$A$1-1)*10,FALSE)&gt;99999,-3,IF(VLOOKUP($A38,Sheet1!$B$3:$AH$1266,Sheet1!J$1+(Sheet1!$A$1-1)*10,FALSE)&gt;9999,-2,IF(VLOOKUP($A38,Sheet1!$B$3:$AH$1266,Sheet1!J$1+(Sheet1!$A$1-1)*10,FALSE)&gt;999,-1,0)))))))</f>
        <v>---</v>
      </c>
      <c r="AA38" s="385" t="str">
        <f>IF(ISNA(VLOOKUP($A38,Sheet1!$B$3:$AH$1266,Sheet1!K$1+(Sheet1!$A$1-1)*10,FALSE))=TRUE,"---",IF(VLOOKUP($A38,Sheet1!$B$3:$AH$1266,Sheet1!K$1+(Sheet1!$A$1-1)*10,FALSE)="---","---", (ROUND(VLOOKUP($A38,Sheet1!$B$3:$AH$1266,Sheet1!K$1+(Sheet1!$A$1-1)*10,FALSE),IF(VLOOKUP($A38,Sheet1!$B$3:$AH$1266,Sheet1!K$1+(Sheet1!$A$1-1)*10,FALSE)&gt;99999,-3,IF(VLOOKUP($A38,Sheet1!$B$3:$AH$1266,Sheet1!K$1+(Sheet1!$A$1-1)*10,FALSE)&gt;9999,-2,IF(VLOOKUP($A38,Sheet1!$B$3:$AH$1266,Sheet1!K$1+(Sheet1!$A$1-1)*10,FALSE)&gt;999,-1,0)))))))</f>
        <v>---</v>
      </c>
      <c r="AB38" s="385" t="str">
        <f>IF(ISNA(VLOOKUP($A38,Sheet1!$B$3:$AH$1266,Sheet1!L$1+(Sheet1!$A$1-1)*10,FALSE))=TRUE,"---",IF(VLOOKUP($A38,Sheet1!$B$3:$AH$1266,Sheet1!L$1+(Sheet1!$A$1-1)*10,FALSE)="---","---", (ROUND(VLOOKUP($A38,Sheet1!$B$3:$AH$1266,Sheet1!L$1+(Sheet1!$A$1-1)*10,FALSE),IF(VLOOKUP($A38,Sheet1!$B$3:$AH$1266,Sheet1!L$1+(Sheet1!$A$1-1)*10,FALSE)&gt;99999,-3,IF(VLOOKUP($A38,Sheet1!$B$3:$AH$1266,Sheet1!L$1+(Sheet1!$A$1-1)*10,FALSE)&gt;9999,-2,IF(VLOOKUP($A38,Sheet1!$B$3:$AH$1266,Sheet1!L$1+(Sheet1!$A$1-1)*10,FALSE)&gt;999,-1,0)))))))</f>
        <v>---</v>
      </c>
      <c r="AC38" s="385" t="str">
        <f>IF(ISNA(VLOOKUP($A38,Sheet1!$B$3:$AH$1266,Sheet1!M$1+(Sheet1!$A$1-1)*10,FALSE))=TRUE,"---",IF(VLOOKUP($A38,Sheet1!$B$3:$AH$1266,Sheet1!M$1+(Sheet1!$A$1-1)*10,FALSE)="---","---", (ROUND(VLOOKUP($A38,Sheet1!$B$3:$AH$1266,Sheet1!M$1+(Sheet1!$A$1-1)*10,FALSE),IF(VLOOKUP($A38,Sheet1!$B$3:$AH$1266,Sheet1!M$1+(Sheet1!$A$1-1)*10,FALSE)&gt;99999,-3,IF(VLOOKUP($A38,Sheet1!$B$3:$AH$1266,Sheet1!M$1+(Sheet1!$A$1-1)*10,FALSE)&gt;9999,-2,IF(VLOOKUP($A38,Sheet1!$B$3:$AH$1266,Sheet1!M$1+(Sheet1!$A$1-1)*10,FALSE)&gt;999,-1,0)))))))</f>
        <v>---</v>
      </c>
      <c r="AD38" s="385" t="str">
        <f>IF(ISNA(VLOOKUP($A38,Sheet1!$B$3:$AH$1266,Sheet1!N$1+(Sheet1!$A$1-1)*10,FALSE))=TRUE,"---",IF(VLOOKUP($A38,Sheet1!$B$3:$AH$1266,Sheet1!N$1+(Sheet1!$A$1-1)*10,FALSE)="---","---", (ROUND(VLOOKUP($A38,Sheet1!$B$3:$AH$1266,Sheet1!N$1+(Sheet1!$A$1-1)*10,FALSE),IF(VLOOKUP($A38,Sheet1!$B$3:$AH$1266,Sheet1!N$1+(Sheet1!$A$1-1)*10,FALSE)&gt;99999,-3,IF(VLOOKUP($A38,Sheet1!$B$3:$AH$1266,Sheet1!N$1+(Sheet1!$A$1-1)*10,FALSE)&gt;9999,-2,IF(VLOOKUP($A38,Sheet1!$B$3:$AH$1266,Sheet1!N$1+(Sheet1!$A$1-1)*10,FALSE)&gt;999,-1,0)))))))</f>
        <v>---</v>
      </c>
    </row>
    <row r="39" spans="1:72" s="27" customFormat="1" ht="25.5" customHeight="1" x14ac:dyDescent="0.25">
      <c r="A39" s="304"/>
      <c r="B39" s="346"/>
      <c r="C39" s="304"/>
      <c r="D39" s="304"/>
      <c r="E39" s="305" t="e">
        <v>#N/A</v>
      </c>
      <c r="F39" s="355"/>
      <c r="G39" s="372"/>
      <c r="H39" s="348"/>
      <c r="I39" s="269">
        <v>28876</v>
      </c>
      <c r="J39" s="124">
        <v>5.39</v>
      </c>
      <c r="K39" s="121" t="s">
        <v>4405</v>
      </c>
      <c r="L39" s="122">
        <v>478</v>
      </c>
      <c r="M39" s="123">
        <v>79.099999999999994</v>
      </c>
      <c r="N39" s="118" t="s">
        <v>64</v>
      </c>
      <c r="O39" s="71" t="s">
        <v>4405</v>
      </c>
      <c r="P39" s="71" t="s">
        <v>4405</v>
      </c>
      <c r="Q39" s="71" t="s">
        <v>4405</v>
      </c>
      <c r="R39" s="73" t="s">
        <v>4405</v>
      </c>
      <c r="S39" s="357" t="e">
        <v>#N/A</v>
      </c>
      <c r="T39" s="357" t="str">
        <f>IF(ISNA(VLOOKUP(A39,Sheet1!B$3:C$1266,2,FALSE)=TRUE),"ND",VLOOKUP(A39,Sheet1!B$3:C$1266,2,FALSE))</f>
        <v>ND</v>
      </c>
      <c r="U39" s="385" t="str">
        <f>IF(ISNA(VLOOKUP($A39,Sheet1!$B$3:$AH$1266,Sheet1!E$1+(Sheet1!$A$1-1)*10,FALSE))=TRUE,"---",IF(VLOOKUP($A39,Sheet1!$B$3:$AH$1266,Sheet1!E$1+(Sheet1!$A$1-1)*10,FALSE)="---","---", (ROUND(VLOOKUP($A39,Sheet1!$B$3:$AH$1266,Sheet1!E$1+(Sheet1!$A$1-1)*10,FALSE),IF(VLOOKUP($A39,Sheet1!$B$3:$AH$1266,Sheet1!E$1+(Sheet1!$A$1-1)*10,FALSE)&gt;99999,-3,IF(VLOOKUP($A39,Sheet1!$B$3:$AH$1266,Sheet1!E$1+(Sheet1!$A$1-1)*10,FALSE)&gt;9999,-2,IF(VLOOKUP($A39,Sheet1!$B$3:$AH$1266,Sheet1!E$1+(Sheet1!$A$1-1)*10,FALSE)&gt;999,-1,0)))))))</f>
        <v>---</v>
      </c>
      <c r="V39" s="385" t="str">
        <f>IF(ISNA(VLOOKUP($A39,Sheet1!$B$3:$AH$1266,Sheet1!F$1+(Sheet1!$A$1-1)*10,FALSE))=TRUE,"---",IF(VLOOKUP($A39,Sheet1!$B$3:$AH$1266,Sheet1!F$1+(Sheet1!$A$1-1)*10,FALSE)="---","---", (ROUND(VLOOKUP($A39,Sheet1!$B$3:$AH$1266,Sheet1!F$1+(Sheet1!$A$1-1)*10,FALSE),IF(VLOOKUP($A39,Sheet1!$B$3:$AH$1266,Sheet1!F$1+(Sheet1!$A$1-1)*10,FALSE)&gt;99999,-3,IF(VLOOKUP($A39,Sheet1!$B$3:$AH$1266,Sheet1!F$1+(Sheet1!$A$1-1)*10,FALSE)&gt;9999,-2,IF(VLOOKUP($A39,Sheet1!$B$3:$AH$1266,Sheet1!F$1+(Sheet1!$A$1-1)*10,FALSE)&gt;999,-1,0)))))))</f>
        <v>---</v>
      </c>
      <c r="W39" s="385" t="str">
        <f>IF(ISNA(VLOOKUP($A39,Sheet1!$B$3:$AH$1266,Sheet1!G$1+(Sheet1!$A$1-1)*10,FALSE))=TRUE,"---",IF(VLOOKUP($A39,Sheet1!$B$3:$AH$1266,Sheet1!G$1+(Sheet1!$A$1-1)*10,FALSE)="---","---", (ROUND(VLOOKUP($A39,Sheet1!$B$3:$AH$1266,Sheet1!G$1+(Sheet1!$A$1-1)*10,FALSE),IF(VLOOKUP($A39,Sheet1!$B$3:$AH$1266,Sheet1!G$1+(Sheet1!$A$1-1)*10,FALSE)&gt;99999,-3,IF(VLOOKUP($A39,Sheet1!$B$3:$AH$1266,Sheet1!G$1+(Sheet1!$A$1-1)*10,FALSE)&gt;9999,-2,IF(VLOOKUP($A39,Sheet1!$B$3:$AH$1266,Sheet1!G$1+(Sheet1!$A$1-1)*10,FALSE)&gt;999,-1,0)))))))</f>
        <v>---</v>
      </c>
      <c r="X39" s="385" t="str">
        <f>IF(ISNA(VLOOKUP($A39,Sheet1!$B$3:$AH$1266,Sheet1!H$1+(Sheet1!$A$1-1)*10,FALSE))=TRUE,"---",IF(VLOOKUP($A39,Sheet1!$B$3:$AH$1266,Sheet1!H$1+(Sheet1!$A$1-1)*10,FALSE)="---","---", (ROUND(VLOOKUP($A39,Sheet1!$B$3:$AH$1266,Sheet1!H$1+(Sheet1!$A$1-1)*10,FALSE),IF(VLOOKUP($A39,Sheet1!$B$3:$AH$1266,Sheet1!H$1+(Sheet1!$A$1-1)*10,FALSE)&gt;99999,-3,IF(VLOOKUP($A39,Sheet1!$B$3:$AH$1266,Sheet1!H$1+(Sheet1!$A$1-1)*10,FALSE)&gt;9999,-2,IF(VLOOKUP($A39,Sheet1!$B$3:$AH$1266,Sheet1!H$1+(Sheet1!$A$1-1)*10,FALSE)&gt;999,-1,0)))))))</f>
        <v>---</v>
      </c>
      <c r="Y39" s="385" t="str">
        <f>IF(ISNA(VLOOKUP($A39,Sheet1!$B$3:$AH$1266,Sheet1!I$1+(Sheet1!$A$1-1)*10,FALSE))=TRUE,"---",IF(VLOOKUP($A39,Sheet1!$B$3:$AH$1266,Sheet1!I$1+(Sheet1!$A$1-1)*10,FALSE)="---","---", (ROUND(VLOOKUP($A39,Sheet1!$B$3:$AH$1266,Sheet1!I$1+(Sheet1!$A$1-1)*10,FALSE),IF(VLOOKUP($A39,Sheet1!$B$3:$AH$1266,Sheet1!I$1+(Sheet1!$A$1-1)*10,FALSE)&gt;99999,-3,IF(VLOOKUP($A39,Sheet1!$B$3:$AH$1266,Sheet1!I$1+(Sheet1!$A$1-1)*10,FALSE)&gt;9999,-2,IF(VLOOKUP($A39,Sheet1!$B$3:$AH$1266,Sheet1!I$1+(Sheet1!$A$1-1)*10,FALSE)&gt;999,-1,0)))))))</f>
        <v>---</v>
      </c>
      <c r="Z39" s="385" t="str">
        <f>IF(ISNA(VLOOKUP($A39,Sheet1!$B$3:$AH$1266,Sheet1!J$1+(Sheet1!$A$1-1)*10,FALSE))=TRUE,"---",IF(VLOOKUP($A39,Sheet1!$B$3:$AH$1266,Sheet1!J$1+(Sheet1!$A$1-1)*10,FALSE)="---","---", (ROUND(VLOOKUP($A39,Sheet1!$B$3:$AH$1266,Sheet1!J$1+(Sheet1!$A$1-1)*10,FALSE),IF(VLOOKUP($A39,Sheet1!$B$3:$AH$1266,Sheet1!J$1+(Sheet1!$A$1-1)*10,FALSE)&gt;99999,-3,IF(VLOOKUP($A39,Sheet1!$B$3:$AH$1266,Sheet1!J$1+(Sheet1!$A$1-1)*10,FALSE)&gt;9999,-2,IF(VLOOKUP($A39,Sheet1!$B$3:$AH$1266,Sheet1!J$1+(Sheet1!$A$1-1)*10,FALSE)&gt;999,-1,0)))))))</f>
        <v>---</v>
      </c>
      <c r="AA39" s="385" t="str">
        <f>IF(ISNA(VLOOKUP($A39,Sheet1!$B$3:$AH$1266,Sheet1!K$1+(Sheet1!$A$1-1)*10,FALSE))=TRUE,"---",IF(VLOOKUP($A39,Sheet1!$B$3:$AH$1266,Sheet1!K$1+(Sheet1!$A$1-1)*10,FALSE)="---","---", (ROUND(VLOOKUP($A39,Sheet1!$B$3:$AH$1266,Sheet1!K$1+(Sheet1!$A$1-1)*10,FALSE),IF(VLOOKUP($A39,Sheet1!$B$3:$AH$1266,Sheet1!K$1+(Sheet1!$A$1-1)*10,FALSE)&gt;99999,-3,IF(VLOOKUP($A39,Sheet1!$B$3:$AH$1266,Sheet1!K$1+(Sheet1!$A$1-1)*10,FALSE)&gt;9999,-2,IF(VLOOKUP($A39,Sheet1!$B$3:$AH$1266,Sheet1!K$1+(Sheet1!$A$1-1)*10,FALSE)&gt;999,-1,0)))))))</f>
        <v>---</v>
      </c>
      <c r="AB39" s="385" t="str">
        <f>IF(ISNA(VLOOKUP($A39,Sheet1!$B$3:$AH$1266,Sheet1!L$1+(Sheet1!$A$1-1)*10,FALSE))=TRUE,"---",IF(VLOOKUP($A39,Sheet1!$B$3:$AH$1266,Sheet1!L$1+(Sheet1!$A$1-1)*10,FALSE)="---","---", (ROUND(VLOOKUP($A39,Sheet1!$B$3:$AH$1266,Sheet1!L$1+(Sheet1!$A$1-1)*10,FALSE),IF(VLOOKUP($A39,Sheet1!$B$3:$AH$1266,Sheet1!L$1+(Sheet1!$A$1-1)*10,FALSE)&gt;99999,-3,IF(VLOOKUP($A39,Sheet1!$B$3:$AH$1266,Sheet1!L$1+(Sheet1!$A$1-1)*10,FALSE)&gt;9999,-2,IF(VLOOKUP($A39,Sheet1!$B$3:$AH$1266,Sheet1!L$1+(Sheet1!$A$1-1)*10,FALSE)&gt;999,-1,0)))))))</f>
        <v>---</v>
      </c>
      <c r="AC39" s="385" t="str">
        <f>IF(ISNA(VLOOKUP($A39,Sheet1!$B$3:$AH$1266,Sheet1!M$1+(Sheet1!$A$1-1)*10,FALSE))=TRUE,"---",IF(VLOOKUP($A39,Sheet1!$B$3:$AH$1266,Sheet1!M$1+(Sheet1!$A$1-1)*10,FALSE)="---","---", (ROUND(VLOOKUP($A39,Sheet1!$B$3:$AH$1266,Sheet1!M$1+(Sheet1!$A$1-1)*10,FALSE),IF(VLOOKUP($A39,Sheet1!$B$3:$AH$1266,Sheet1!M$1+(Sheet1!$A$1-1)*10,FALSE)&gt;99999,-3,IF(VLOOKUP($A39,Sheet1!$B$3:$AH$1266,Sheet1!M$1+(Sheet1!$A$1-1)*10,FALSE)&gt;9999,-2,IF(VLOOKUP($A39,Sheet1!$B$3:$AH$1266,Sheet1!M$1+(Sheet1!$A$1-1)*10,FALSE)&gt;999,-1,0)))))))</f>
        <v>---</v>
      </c>
      <c r="AD39" s="385" t="str">
        <f>IF(ISNA(VLOOKUP($A39,Sheet1!$B$3:$AH$1266,Sheet1!N$1+(Sheet1!$A$1-1)*10,FALSE))=TRUE,"---",IF(VLOOKUP($A39,Sheet1!$B$3:$AH$1266,Sheet1!N$1+(Sheet1!$A$1-1)*10,FALSE)="---","---", (ROUND(VLOOKUP($A39,Sheet1!$B$3:$AH$1266,Sheet1!N$1+(Sheet1!$A$1-1)*10,FALSE),IF(VLOOKUP($A39,Sheet1!$B$3:$AH$1266,Sheet1!N$1+(Sheet1!$A$1-1)*10,FALSE)&gt;99999,-3,IF(VLOOKUP($A39,Sheet1!$B$3:$AH$1266,Sheet1!N$1+(Sheet1!$A$1-1)*10,FALSE)&gt;9999,-2,IF(VLOOKUP($A39,Sheet1!$B$3:$AH$1266,Sheet1!N$1+(Sheet1!$A$1-1)*10,FALSE)&gt;999,-1,0)))))))</f>
        <v>---</v>
      </c>
    </row>
    <row r="40" spans="1:72" s="27" customFormat="1" ht="25.5" customHeight="1" x14ac:dyDescent="0.25">
      <c r="A40" s="255" t="s">
        <v>65</v>
      </c>
      <c r="B40" s="277" t="s">
        <v>66</v>
      </c>
      <c r="C40" s="255">
        <v>405408</v>
      </c>
      <c r="D40" s="255">
        <v>734856</v>
      </c>
      <c r="E40" s="258" t="s">
        <v>3057</v>
      </c>
      <c r="F40" s="276" t="s">
        <v>4405</v>
      </c>
      <c r="G40" s="262" t="s">
        <v>160</v>
      </c>
      <c r="H40" s="260">
        <v>6.37</v>
      </c>
      <c r="I40" s="263">
        <v>14144</v>
      </c>
      <c r="J40" s="140" t="s">
        <v>4405</v>
      </c>
      <c r="K40" s="127" t="s">
        <v>17</v>
      </c>
      <c r="L40" s="149">
        <v>980</v>
      </c>
      <c r="M40" s="116">
        <v>154</v>
      </c>
      <c r="N40" s="127" t="s">
        <v>21</v>
      </c>
      <c r="O40" s="68" t="s">
        <v>4405</v>
      </c>
      <c r="P40" s="68" t="s">
        <v>4405</v>
      </c>
      <c r="Q40" s="68" t="s">
        <v>4405</v>
      </c>
      <c r="R40" s="74" t="s">
        <v>4405</v>
      </c>
      <c r="S40" s="64" t="s">
        <v>4362</v>
      </c>
      <c r="T40" s="64" t="str">
        <f>IF(ISNA(VLOOKUP(A40,Sheet1!B$3:C$1266,2,FALSE)=TRUE),"NC",VLOOKUP(A40,Sheet1!B$3:C$1266,2,FALSE))</f>
        <v>NC</v>
      </c>
      <c r="U40" s="65" t="str">
        <f>IF(ISNA(VLOOKUP($A40,Sheet1!$B$3:$AH$1266,Sheet1!E$1+(Sheet1!$A$1-1)*10,FALSE))=TRUE,"---",IF(VLOOKUP($A40,Sheet1!$B$3:$AH$1266,Sheet1!E$1+(Sheet1!$A$1-1)*10,FALSE)="---","---", (ROUND(VLOOKUP($A40,Sheet1!$B$3:$AH$1266,Sheet1!E$1+(Sheet1!$A$1-1)*10,FALSE),IF(VLOOKUP($A40,Sheet1!$B$3:$AH$1266,Sheet1!E$1+(Sheet1!$A$1-1)*10,FALSE)&gt;99999,-3,IF(VLOOKUP($A40,Sheet1!$B$3:$AH$1266,Sheet1!E$1+(Sheet1!$A$1-1)*10,FALSE)&gt;9999,-2,IF(VLOOKUP($A40,Sheet1!$B$3:$AH$1266,Sheet1!E$1+(Sheet1!$A$1-1)*10,FALSE)&gt;999,-1,0)))))))</f>
        <v>---</v>
      </c>
      <c r="V40" s="65" t="str">
        <f>IF(ISNA(VLOOKUP($A40,Sheet1!$B$3:$AH$1266,Sheet1!F$1+(Sheet1!$A$1-1)*10,FALSE))=TRUE,"---",IF(VLOOKUP($A40,Sheet1!$B$3:$AH$1266,Sheet1!F$1+(Sheet1!$A$1-1)*10,FALSE)="---","---", (ROUND(VLOOKUP($A40,Sheet1!$B$3:$AH$1266,Sheet1!F$1+(Sheet1!$A$1-1)*10,FALSE),IF(VLOOKUP($A40,Sheet1!$B$3:$AH$1266,Sheet1!F$1+(Sheet1!$A$1-1)*10,FALSE)&gt;99999,-3,IF(VLOOKUP($A40,Sheet1!$B$3:$AH$1266,Sheet1!F$1+(Sheet1!$A$1-1)*10,FALSE)&gt;9999,-2,IF(VLOOKUP($A40,Sheet1!$B$3:$AH$1266,Sheet1!F$1+(Sheet1!$A$1-1)*10,FALSE)&gt;999,-1,0)))))))</f>
        <v>---</v>
      </c>
      <c r="W40" s="65" t="str">
        <f>IF(ISNA(VLOOKUP($A40,Sheet1!$B$3:$AH$1266,Sheet1!G$1+(Sheet1!$A$1-1)*10,FALSE))=TRUE,"---",IF(VLOOKUP($A40,Sheet1!$B$3:$AH$1266,Sheet1!G$1+(Sheet1!$A$1-1)*10,FALSE)="---","---", (ROUND(VLOOKUP($A40,Sheet1!$B$3:$AH$1266,Sheet1!G$1+(Sheet1!$A$1-1)*10,FALSE),IF(VLOOKUP($A40,Sheet1!$B$3:$AH$1266,Sheet1!G$1+(Sheet1!$A$1-1)*10,FALSE)&gt;99999,-3,IF(VLOOKUP($A40,Sheet1!$B$3:$AH$1266,Sheet1!G$1+(Sheet1!$A$1-1)*10,FALSE)&gt;9999,-2,IF(VLOOKUP($A40,Sheet1!$B$3:$AH$1266,Sheet1!G$1+(Sheet1!$A$1-1)*10,FALSE)&gt;999,-1,0)))))))</f>
        <v>---</v>
      </c>
      <c r="X40" s="65" t="str">
        <f>IF(ISNA(VLOOKUP($A40,Sheet1!$B$3:$AH$1266,Sheet1!H$1+(Sheet1!$A$1-1)*10,FALSE))=TRUE,"---",IF(VLOOKUP($A40,Sheet1!$B$3:$AH$1266,Sheet1!H$1+(Sheet1!$A$1-1)*10,FALSE)="---","---", (ROUND(VLOOKUP($A40,Sheet1!$B$3:$AH$1266,Sheet1!H$1+(Sheet1!$A$1-1)*10,FALSE),IF(VLOOKUP($A40,Sheet1!$B$3:$AH$1266,Sheet1!H$1+(Sheet1!$A$1-1)*10,FALSE)&gt;99999,-3,IF(VLOOKUP($A40,Sheet1!$B$3:$AH$1266,Sheet1!H$1+(Sheet1!$A$1-1)*10,FALSE)&gt;9999,-2,IF(VLOOKUP($A40,Sheet1!$B$3:$AH$1266,Sheet1!H$1+(Sheet1!$A$1-1)*10,FALSE)&gt;999,-1,0)))))))</f>
        <v>---</v>
      </c>
      <c r="Y40" s="65" t="str">
        <f>IF(ISNA(VLOOKUP($A40,Sheet1!$B$3:$AH$1266,Sheet1!I$1+(Sheet1!$A$1-1)*10,FALSE))=TRUE,"---",IF(VLOOKUP($A40,Sheet1!$B$3:$AH$1266,Sheet1!I$1+(Sheet1!$A$1-1)*10,FALSE)="---","---", (ROUND(VLOOKUP($A40,Sheet1!$B$3:$AH$1266,Sheet1!I$1+(Sheet1!$A$1-1)*10,FALSE),IF(VLOOKUP($A40,Sheet1!$B$3:$AH$1266,Sheet1!I$1+(Sheet1!$A$1-1)*10,FALSE)&gt;99999,-3,IF(VLOOKUP($A40,Sheet1!$B$3:$AH$1266,Sheet1!I$1+(Sheet1!$A$1-1)*10,FALSE)&gt;9999,-2,IF(VLOOKUP($A40,Sheet1!$B$3:$AH$1266,Sheet1!I$1+(Sheet1!$A$1-1)*10,FALSE)&gt;999,-1,0)))))))</f>
        <v>---</v>
      </c>
      <c r="Z40" s="65" t="str">
        <f>IF(ISNA(VLOOKUP($A40,Sheet1!$B$3:$AH$1266,Sheet1!J$1+(Sheet1!$A$1-1)*10,FALSE))=TRUE,"---",IF(VLOOKUP($A40,Sheet1!$B$3:$AH$1266,Sheet1!J$1+(Sheet1!$A$1-1)*10,FALSE)="---","---", (ROUND(VLOOKUP($A40,Sheet1!$B$3:$AH$1266,Sheet1!J$1+(Sheet1!$A$1-1)*10,FALSE),IF(VLOOKUP($A40,Sheet1!$B$3:$AH$1266,Sheet1!J$1+(Sheet1!$A$1-1)*10,FALSE)&gt;99999,-3,IF(VLOOKUP($A40,Sheet1!$B$3:$AH$1266,Sheet1!J$1+(Sheet1!$A$1-1)*10,FALSE)&gt;9999,-2,IF(VLOOKUP($A40,Sheet1!$B$3:$AH$1266,Sheet1!J$1+(Sheet1!$A$1-1)*10,FALSE)&gt;999,-1,0)))))))</f>
        <v>---</v>
      </c>
      <c r="AA40" s="65" t="str">
        <f>IF(ISNA(VLOOKUP($A40,Sheet1!$B$3:$AH$1266,Sheet1!K$1+(Sheet1!$A$1-1)*10,FALSE))=TRUE,"---",IF(VLOOKUP($A40,Sheet1!$B$3:$AH$1266,Sheet1!K$1+(Sheet1!$A$1-1)*10,FALSE)="---","---", (ROUND(VLOOKUP($A40,Sheet1!$B$3:$AH$1266,Sheet1!K$1+(Sheet1!$A$1-1)*10,FALSE),IF(VLOOKUP($A40,Sheet1!$B$3:$AH$1266,Sheet1!K$1+(Sheet1!$A$1-1)*10,FALSE)&gt;99999,-3,IF(VLOOKUP($A40,Sheet1!$B$3:$AH$1266,Sheet1!K$1+(Sheet1!$A$1-1)*10,FALSE)&gt;9999,-2,IF(VLOOKUP($A40,Sheet1!$B$3:$AH$1266,Sheet1!K$1+(Sheet1!$A$1-1)*10,FALSE)&gt;999,-1,0)))))))</f>
        <v>---</v>
      </c>
      <c r="AB40" s="65" t="str">
        <f>IF(ISNA(VLOOKUP($A40,Sheet1!$B$3:$AH$1266,Sheet1!L$1+(Sheet1!$A$1-1)*10,FALSE))=TRUE,"---",IF(VLOOKUP($A40,Sheet1!$B$3:$AH$1266,Sheet1!L$1+(Sheet1!$A$1-1)*10,FALSE)="---","---", (ROUND(VLOOKUP($A40,Sheet1!$B$3:$AH$1266,Sheet1!L$1+(Sheet1!$A$1-1)*10,FALSE),IF(VLOOKUP($A40,Sheet1!$B$3:$AH$1266,Sheet1!L$1+(Sheet1!$A$1-1)*10,FALSE)&gt;99999,-3,IF(VLOOKUP($A40,Sheet1!$B$3:$AH$1266,Sheet1!L$1+(Sheet1!$A$1-1)*10,FALSE)&gt;9999,-2,IF(VLOOKUP($A40,Sheet1!$B$3:$AH$1266,Sheet1!L$1+(Sheet1!$A$1-1)*10,FALSE)&gt;999,-1,0)))))))</f>
        <v>---</v>
      </c>
      <c r="AC40" s="65" t="str">
        <f>IF(ISNA(VLOOKUP($A40,Sheet1!$B$3:$AH$1266,Sheet1!M$1+(Sheet1!$A$1-1)*10,FALSE))=TRUE,"---",IF(VLOOKUP($A40,Sheet1!$B$3:$AH$1266,Sheet1!M$1+(Sheet1!$A$1-1)*10,FALSE)="---","---", (ROUND(VLOOKUP($A40,Sheet1!$B$3:$AH$1266,Sheet1!M$1+(Sheet1!$A$1-1)*10,FALSE),IF(VLOOKUP($A40,Sheet1!$B$3:$AH$1266,Sheet1!M$1+(Sheet1!$A$1-1)*10,FALSE)&gt;99999,-3,IF(VLOOKUP($A40,Sheet1!$B$3:$AH$1266,Sheet1!M$1+(Sheet1!$A$1-1)*10,FALSE)&gt;9999,-2,IF(VLOOKUP($A40,Sheet1!$B$3:$AH$1266,Sheet1!M$1+(Sheet1!$A$1-1)*10,FALSE)&gt;999,-1,0)))))))</f>
        <v>---</v>
      </c>
      <c r="AD40" s="65" t="str">
        <f>IF(ISNA(VLOOKUP($A40,Sheet1!$B$3:$AH$1266,Sheet1!N$1+(Sheet1!$A$1-1)*10,FALSE))=TRUE,"---",IF(VLOOKUP($A40,Sheet1!$B$3:$AH$1266,Sheet1!N$1+(Sheet1!$A$1-1)*10,FALSE)="---","---", (ROUND(VLOOKUP($A40,Sheet1!$B$3:$AH$1266,Sheet1!N$1+(Sheet1!$A$1-1)*10,FALSE),IF(VLOOKUP($A40,Sheet1!$B$3:$AH$1266,Sheet1!N$1+(Sheet1!$A$1-1)*10,FALSE)&gt;99999,-3,IF(VLOOKUP($A40,Sheet1!$B$3:$AH$1266,Sheet1!N$1+(Sheet1!$A$1-1)*10,FALSE)&gt;9999,-2,IF(VLOOKUP($A40,Sheet1!$B$3:$AH$1266,Sheet1!N$1+(Sheet1!$A$1-1)*10,FALSE)&gt;999,-1,0)))))))</f>
        <v>---</v>
      </c>
    </row>
    <row r="41" spans="1:72" s="27" customFormat="1" ht="25.5" customHeight="1" x14ac:dyDescent="0.25">
      <c r="A41" s="256" t="s">
        <v>67</v>
      </c>
      <c r="B41" s="270" t="s">
        <v>68</v>
      </c>
      <c r="C41" s="256">
        <v>405609</v>
      </c>
      <c r="D41" s="256">
        <v>735008</v>
      </c>
      <c r="E41" s="257" t="s">
        <v>3057</v>
      </c>
      <c r="F41" s="267" t="s">
        <v>4423</v>
      </c>
      <c r="G41" s="266" t="s">
        <v>31</v>
      </c>
      <c r="H41" s="261">
        <v>26.5</v>
      </c>
      <c r="I41" s="269">
        <v>26469</v>
      </c>
      <c r="J41" s="124">
        <v>9.6300000000000008</v>
      </c>
      <c r="K41" s="121" t="s">
        <v>4405</v>
      </c>
      <c r="L41" s="122">
        <v>2500</v>
      </c>
      <c r="M41" s="123">
        <v>94.3</v>
      </c>
      <c r="N41" s="118" t="s">
        <v>37</v>
      </c>
      <c r="O41" s="71">
        <f>IF(U41&lt;&gt;"---",IF(L41&lt;W41,"&gt;50",IF(AND(L41&gt;=W41,L41&lt;=X41),(W$8-(((LOG(L41)-LOG(W41))/((LOG(X41)-LOG(W41)))*(W$8-X$8)))),IF(AND(L41&gt;=X41,L41&lt;=Y41),(X$8-(((LOG(L41)-LOG(X41))/((LOG(Y41)-LOG(X41)))*(X$8-Y$8)))),IF(AND(L41&gt;=Y41,L41&lt;=Z41),(Y$8-(((LOG(L41)-LOG(Y41))/((LOG(Z41)-LOG(Y41)))*(Y$8-Z$8)))),IF(AND(L41&gt;=Z41,L41&lt;=AA41),(Z$8-(((LOG(L41)-LOG(Z41))/((LOG(AA41)-LOG(Z41)))*(Z$8-AA$8)))),IF(AND(L41&gt;=AA41,L41&lt;=AB41),(AA$8-(((LOG(L41)-LOG(AA41))/((LOG(AB41)-LOG(AA41)))*(AA$8-AB$8)))),IF(AND(L41&gt;=AB41,L41&lt;=AC41),(AB$8-(((LOG(L41)-LOG(AB41))/((LOG(AC41)-LOG(AB41)))*(AB$8-AC$8)))),IF(AND(L41&gt;=AC41,L41&lt;=AD41),(AC$8-(((LOG(L41)-LOG(AC41))/((LOG(AD41)-LOG(AC41)))*(AC$8-AD$8)))),IF(L41&gt;AD41*1.1,"&lt;0.2",0.2))))))))),"")</f>
        <v>2.060565285418372</v>
      </c>
      <c r="P41" s="71">
        <f>IF(O41&lt;&gt;"",VLOOKUP($A41,Sheet4!$A$2:$O$1309,14,FALSE)*100,"")</f>
        <v>0.38801471001502774</v>
      </c>
      <c r="Q41" s="71">
        <f>IF(P41&lt;&gt;"",VLOOKUP($A41,Sheet4!$A$2:$O$1309,15,FALSE)*100,"")</f>
        <v>3.7364103101100277</v>
      </c>
      <c r="R41" s="73">
        <f t="shared" si="1"/>
        <v>50</v>
      </c>
      <c r="S41" s="63" t="s">
        <v>4362</v>
      </c>
      <c r="T41" s="63" t="str">
        <f>IF(ISNA(VLOOKUP(A41,Sheet1!B$3:C$1266,2,FALSE)=TRUE),"NC",VLOOKUP(A41,Sheet1!B$3:C$1266,2,FALSE))</f>
        <v>Urban</v>
      </c>
      <c r="U41" s="66">
        <f>IF(ISNA(VLOOKUP($A41,Sheet1!$B$3:$AH$1266,Sheet1!E$1+(Sheet1!$A$1-1)*10,FALSE))=TRUE,"---",IF(VLOOKUP($A41,Sheet1!$B$3:$AH$1266,Sheet1!E$1+(Sheet1!$A$1-1)*10,FALSE)="---","---", (ROUND(VLOOKUP($A41,Sheet1!$B$3:$AH$1266,Sheet1!E$1+(Sheet1!$A$1-1)*10,FALSE),IF(VLOOKUP($A41,Sheet1!$B$3:$AH$1266,Sheet1!E$1+(Sheet1!$A$1-1)*10,FALSE)&gt;99999,-3,IF(VLOOKUP($A41,Sheet1!$B$3:$AH$1266,Sheet1!E$1+(Sheet1!$A$1-1)*10,FALSE)&gt;9999,-2,IF(VLOOKUP($A41,Sheet1!$B$3:$AH$1266,Sheet1!E$1+(Sheet1!$A$1-1)*10,FALSE)&gt;999,-1,0)))))))</f>
        <v>704</v>
      </c>
      <c r="V41" s="66">
        <f>IF(ISNA(VLOOKUP($A41,Sheet1!$B$3:$AH$1266,Sheet1!F$1+(Sheet1!$A$1-1)*10,FALSE))=TRUE,"---",IF(VLOOKUP($A41,Sheet1!$B$3:$AH$1266,Sheet1!F$1+(Sheet1!$A$1-1)*10,FALSE)="---","---", (ROUND(VLOOKUP($A41,Sheet1!$B$3:$AH$1266,Sheet1!F$1+(Sheet1!$A$1-1)*10,FALSE),IF(VLOOKUP($A41,Sheet1!$B$3:$AH$1266,Sheet1!F$1+(Sheet1!$A$1-1)*10,FALSE)&gt;99999,-3,IF(VLOOKUP($A41,Sheet1!$B$3:$AH$1266,Sheet1!F$1+(Sheet1!$A$1-1)*10,FALSE)&gt;9999,-2,IF(VLOOKUP($A41,Sheet1!$B$3:$AH$1266,Sheet1!F$1+(Sheet1!$A$1-1)*10,FALSE)&gt;999,-1,0)))))))</f>
        <v>845</v>
      </c>
      <c r="W41" s="66">
        <f>IF(ISNA(VLOOKUP($A41,Sheet1!$B$3:$AH$1266,Sheet1!G$1+(Sheet1!$A$1-1)*10,FALSE))=TRUE,"---",IF(VLOOKUP($A41,Sheet1!$B$3:$AH$1266,Sheet1!G$1+(Sheet1!$A$1-1)*10,FALSE)="---","---", (ROUND(VLOOKUP($A41,Sheet1!$B$3:$AH$1266,Sheet1!G$1+(Sheet1!$A$1-1)*10,FALSE),IF(VLOOKUP($A41,Sheet1!$B$3:$AH$1266,Sheet1!G$1+(Sheet1!$A$1-1)*10,FALSE)&gt;99999,-3,IF(VLOOKUP($A41,Sheet1!$B$3:$AH$1266,Sheet1!G$1+(Sheet1!$A$1-1)*10,FALSE)&gt;9999,-2,IF(VLOOKUP($A41,Sheet1!$B$3:$AH$1266,Sheet1!G$1+(Sheet1!$A$1-1)*10,FALSE)&gt;999,-1,0)))))))</f>
        <v>1020</v>
      </c>
      <c r="X41" s="66">
        <f>IF(ISNA(VLOOKUP($A41,Sheet1!$B$3:$AH$1266,Sheet1!H$1+(Sheet1!$A$1-1)*10,FALSE))=TRUE,"---",IF(VLOOKUP($A41,Sheet1!$B$3:$AH$1266,Sheet1!H$1+(Sheet1!$A$1-1)*10,FALSE)="---","---", (ROUND(VLOOKUP($A41,Sheet1!$B$3:$AH$1266,Sheet1!H$1+(Sheet1!$A$1-1)*10,FALSE),IF(VLOOKUP($A41,Sheet1!$B$3:$AH$1266,Sheet1!H$1+(Sheet1!$A$1-1)*10,FALSE)&gt;99999,-3,IF(VLOOKUP($A41,Sheet1!$B$3:$AH$1266,Sheet1!H$1+(Sheet1!$A$1-1)*10,FALSE)&gt;9999,-2,IF(VLOOKUP($A41,Sheet1!$B$3:$AH$1266,Sheet1!H$1+(Sheet1!$A$1-1)*10,FALSE)&gt;999,-1,0)))))))</f>
        <v>1480</v>
      </c>
      <c r="Y41" s="66">
        <f>IF(ISNA(VLOOKUP($A41,Sheet1!$B$3:$AH$1266,Sheet1!I$1+(Sheet1!$A$1-1)*10,FALSE))=TRUE,"---",IF(VLOOKUP($A41,Sheet1!$B$3:$AH$1266,Sheet1!I$1+(Sheet1!$A$1-1)*10,FALSE)="---","---", (ROUND(VLOOKUP($A41,Sheet1!$B$3:$AH$1266,Sheet1!I$1+(Sheet1!$A$1-1)*10,FALSE),IF(VLOOKUP($A41,Sheet1!$B$3:$AH$1266,Sheet1!I$1+(Sheet1!$A$1-1)*10,FALSE)&gt;99999,-3,IF(VLOOKUP($A41,Sheet1!$B$3:$AH$1266,Sheet1!I$1+(Sheet1!$A$1-1)*10,FALSE)&gt;9999,-2,IF(VLOOKUP($A41,Sheet1!$B$3:$AH$1266,Sheet1!I$1+(Sheet1!$A$1-1)*10,FALSE)&gt;999,-1,0)))))))</f>
        <v>1800</v>
      </c>
      <c r="Z41" s="66">
        <f>IF(ISNA(VLOOKUP($A41,Sheet1!$B$3:$AH$1266,Sheet1!J$1+(Sheet1!$A$1-1)*10,FALSE))=TRUE,"---",IF(VLOOKUP($A41,Sheet1!$B$3:$AH$1266,Sheet1!J$1+(Sheet1!$A$1-1)*10,FALSE)="---","---", (ROUND(VLOOKUP($A41,Sheet1!$B$3:$AH$1266,Sheet1!J$1+(Sheet1!$A$1-1)*10,FALSE),IF(VLOOKUP($A41,Sheet1!$B$3:$AH$1266,Sheet1!J$1+(Sheet1!$A$1-1)*10,FALSE)&gt;99999,-3,IF(VLOOKUP($A41,Sheet1!$B$3:$AH$1266,Sheet1!J$1+(Sheet1!$A$1-1)*10,FALSE)&gt;9999,-2,IF(VLOOKUP($A41,Sheet1!$B$3:$AH$1266,Sheet1!J$1+(Sheet1!$A$1-1)*10,FALSE)&gt;999,-1,0)))))))</f>
        <v>2200</v>
      </c>
      <c r="AA41" s="66">
        <f>IF(ISNA(VLOOKUP($A41,Sheet1!$B$3:$AH$1266,Sheet1!K$1+(Sheet1!$A$1-1)*10,FALSE))=TRUE,"---",IF(VLOOKUP($A41,Sheet1!$B$3:$AH$1266,Sheet1!K$1+(Sheet1!$A$1-1)*10,FALSE)="---","---", (ROUND(VLOOKUP($A41,Sheet1!$B$3:$AH$1266,Sheet1!K$1+(Sheet1!$A$1-1)*10,FALSE),IF(VLOOKUP($A41,Sheet1!$B$3:$AH$1266,Sheet1!K$1+(Sheet1!$A$1-1)*10,FALSE)&gt;99999,-3,IF(VLOOKUP($A41,Sheet1!$B$3:$AH$1266,Sheet1!K$1+(Sheet1!$A$1-1)*10,FALSE)&gt;9999,-2,IF(VLOOKUP($A41,Sheet1!$B$3:$AH$1266,Sheet1!K$1+(Sheet1!$A$1-1)*10,FALSE)&gt;999,-1,0)))))))</f>
        <v>2510</v>
      </c>
      <c r="AB41" s="66">
        <f>IF(ISNA(VLOOKUP($A41,Sheet1!$B$3:$AH$1266,Sheet1!L$1+(Sheet1!$A$1-1)*10,FALSE))=TRUE,"---",IF(VLOOKUP($A41,Sheet1!$B$3:$AH$1266,Sheet1!L$1+(Sheet1!$A$1-1)*10,FALSE)="---","---", (ROUND(VLOOKUP($A41,Sheet1!$B$3:$AH$1266,Sheet1!L$1+(Sheet1!$A$1-1)*10,FALSE),IF(VLOOKUP($A41,Sheet1!$B$3:$AH$1266,Sheet1!L$1+(Sheet1!$A$1-1)*10,FALSE)&gt;99999,-3,IF(VLOOKUP($A41,Sheet1!$B$3:$AH$1266,Sheet1!L$1+(Sheet1!$A$1-1)*10,FALSE)&gt;9999,-2,IF(VLOOKUP($A41,Sheet1!$B$3:$AH$1266,Sheet1!L$1+(Sheet1!$A$1-1)*10,FALSE)&gt;999,-1,0)))))))</f>
        <v>2830</v>
      </c>
      <c r="AC41" s="66">
        <f>IF(ISNA(VLOOKUP($A41,Sheet1!$B$3:$AH$1266,Sheet1!M$1+(Sheet1!$A$1-1)*10,FALSE))=TRUE,"---",IF(VLOOKUP($A41,Sheet1!$B$3:$AH$1266,Sheet1!M$1+(Sheet1!$A$1-1)*10,FALSE)="---","---", (ROUND(VLOOKUP($A41,Sheet1!$B$3:$AH$1266,Sheet1!M$1+(Sheet1!$A$1-1)*10,FALSE),IF(VLOOKUP($A41,Sheet1!$B$3:$AH$1266,Sheet1!M$1+(Sheet1!$A$1-1)*10,FALSE)&gt;99999,-3,IF(VLOOKUP($A41,Sheet1!$B$3:$AH$1266,Sheet1!M$1+(Sheet1!$A$1-1)*10,FALSE)&gt;9999,-2,IF(VLOOKUP($A41,Sheet1!$B$3:$AH$1266,Sheet1!M$1+(Sheet1!$A$1-1)*10,FALSE)&gt;999,-1,0)))))))</f>
        <v>3150</v>
      </c>
      <c r="AD41" s="66">
        <f>IF(ISNA(VLOOKUP($A41,Sheet1!$B$3:$AH$1266,Sheet1!N$1+(Sheet1!$A$1-1)*10,FALSE))=TRUE,"---",IF(VLOOKUP($A41,Sheet1!$B$3:$AH$1266,Sheet1!N$1+(Sheet1!$A$1-1)*10,FALSE)="---","---", (ROUND(VLOOKUP($A41,Sheet1!$B$3:$AH$1266,Sheet1!N$1+(Sheet1!$A$1-1)*10,FALSE),IF(VLOOKUP($A41,Sheet1!$B$3:$AH$1266,Sheet1!N$1+(Sheet1!$A$1-1)*10,FALSE)&gt;99999,-3,IF(VLOOKUP($A41,Sheet1!$B$3:$AH$1266,Sheet1!N$1+(Sheet1!$A$1-1)*10,FALSE)&gt;9999,-2,IF(VLOOKUP($A41,Sheet1!$B$3:$AH$1266,Sheet1!N$1+(Sheet1!$A$1-1)*10,FALSE)&gt;999,-1,0)))))))</f>
        <v>3590</v>
      </c>
    </row>
    <row r="42" spans="1:72" s="27" customFormat="1" ht="25.5" customHeight="1" x14ac:dyDescent="0.25">
      <c r="A42" s="255" t="s">
        <v>69</v>
      </c>
      <c r="B42" s="265" t="s">
        <v>70</v>
      </c>
      <c r="C42" s="255">
        <v>405144.3</v>
      </c>
      <c r="D42" s="255">
        <v>735227.8</v>
      </c>
      <c r="E42" s="258" t="s">
        <v>3012</v>
      </c>
      <c r="F42" s="271" t="s">
        <v>4429</v>
      </c>
      <c r="G42" s="262" t="s">
        <v>31</v>
      </c>
      <c r="H42" s="260">
        <v>38.4</v>
      </c>
      <c r="I42" s="263">
        <v>39188</v>
      </c>
      <c r="J42" s="113">
        <v>6.05</v>
      </c>
      <c r="K42" s="114" t="s">
        <v>4405</v>
      </c>
      <c r="L42" s="115">
        <v>3460</v>
      </c>
      <c r="M42" s="116">
        <v>90.1</v>
      </c>
      <c r="N42" s="127" t="s">
        <v>71</v>
      </c>
      <c r="O42" s="68" t="s">
        <v>4405</v>
      </c>
      <c r="P42" s="68" t="s">
        <v>4405</v>
      </c>
      <c r="Q42" s="68" t="s">
        <v>4405</v>
      </c>
      <c r="R42" s="74" t="s">
        <v>4405</v>
      </c>
      <c r="S42" s="64" t="s">
        <v>4363</v>
      </c>
      <c r="T42" s="64" t="str">
        <f>IF(ISNA(VLOOKUP(A42,Sheet1!B$3:C$1266,2,FALSE)=TRUE),"NC",VLOOKUP(A42,Sheet1!B$3:C$1266,2,FALSE))</f>
        <v>NC</v>
      </c>
      <c r="U42" s="65" t="str">
        <f>IF(ISNA(VLOOKUP($A42,Sheet1!$B$3:$AH$1266,Sheet1!E$1+(Sheet1!$A$1-1)*10,FALSE))=TRUE,"---",IF(VLOOKUP($A42,Sheet1!$B$3:$AH$1266,Sheet1!E$1+(Sheet1!$A$1-1)*10,FALSE)="---","---", (ROUND(VLOOKUP($A42,Sheet1!$B$3:$AH$1266,Sheet1!E$1+(Sheet1!$A$1-1)*10,FALSE),IF(VLOOKUP($A42,Sheet1!$B$3:$AH$1266,Sheet1!E$1+(Sheet1!$A$1-1)*10,FALSE)&gt;99999,-3,IF(VLOOKUP($A42,Sheet1!$B$3:$AH$1266,Sheet1!E$1+(Sheet1!$A$1-1)*10,FALSE)&gt;9999,-2,IF(VLOOKUP($A42,Sheet1!$B$3:$AH$1266,Sheet1!E$1+(Sheet1!$A$1-1)*10,FALSE)&gt;999,-1,0)))))))</f>
        <v>---</v>
      </c>
      <c r="V42" s="65" t="str">
        <f>IF(ISNA(VLOOKUP($A42,Sheet1!$B$3:$AH$1266,Sheet1!F$1+(Sheet1!$A$1-1)*10,FALSE))=TRUE,"---",IF(VLOOKUP($A42,Sheet1!$B$3:$AH$1266,Sheet1!F$1+(Sheet1!$A$1-1)*10,FALSE)="---","---", (ROUND(VLOOKUP($A42,Sheet1!$B$3:$AH$1266,Sheet1!F$1+(Sheet1!$A$1-1)*10,FALSE),IF(VLOOKUP($A42,Sheet1!$B$3:$AH$1266,Sheet1!F$1+(Sheet1!$A$1-1)*10,FALSE)&gt;99999,-3,IF(VLOOKUP($A42,Sheet1!$B$3:$AH$1266,Sheet1!F$1+(Sheet1!$A$1-1)*10,FALSE)&gt;9999,-2,IF(VLOOKUP($A42,Sheet1!$B$3:$AH$1266,Sheet1!F$1+(Sheet1!$A$1-1)*10,FALSE)&gt;999,-1,0)))))))</f>
        <v>---</v>
      </c>
      <c r="W42" s="65" t="str">
        <f>IF(ISNA(VLOOKUP($A42,Sheet1!$B$3:$AH$1266,Sheet1!G$1+(Sheet1!$A$1-1)*10,FALSE))=TRUE,"---",IF(VLOOKUP($A42,Sheet1!$B$3:$AH$1266,Sheet1!G$1+(Sheet1!$A$1-1)*10,FALSE)="---","---", (ROUND(VLOOKUP($A42,Sheet1!$B$3:$AH$1266,Sheet1!G$1+(Sheet1!$A$1-1)*10,FALSE),IF(VLOOKUP($A42,Sheet1!$B$3:$AH$1266,Sheet1!G$1+(Sheet1!$A$1-1)*10,FALSE)&gt;99999,-3,IF(VLOOKUP($A42,Sheet1!$B$3:$AH$1266,Sheet1!G$1+(Sheet1!$A$1-1)*10,FALSE)&gt;9999,-2,IF(VLOOKUP($A42,Sheet1!$B$3:$AH$1266,Sheet1!G$1+(Sheet1!$A$1-1)*10,FALSE)&gt;999,-1,0)))))))</f>
        <v>---</v>
      </c>
      <c r="X42" s="65" t="str">
        <f>IF(ISNA(VLOOKUP($A42,Sheet1!$B$3:$AH$1266,Sheet1!H$1+(Sheet1!$A$1-1)*10,FALSE))=TRUE,"---",IF(VLOOKUP($A42,Sheet1!$B$3:$AH$1266,Sheet1!H$1+(Sheet1!$A$1-1)*10,FALSE)="---","---", (ROUND(VLOOKUP($A42,Sheet1!$B$3:$AH$1266,Sheet1!H$1+(Sheet1!$A$1-1)*10,FALSE),IF(VLOOKUP($A42,Sheet1!$B$3:$AH$1266,Sheet1!H$1+(Sheet1!$A$1-1)*10,FALSE)&gt;99999,-3,IF(VLOOKUP($A42,Sheet1!$B$3:$AH$1266,Sheet1!H$1+(Sheet1!$A$1-1)*10,FALSE)&gt;9999,-2,IF(VLOOKUP($A42,Sheet1!$B$3:$AH$1266,Sheet1!H$1+(Sheet1!$A$1-1)*10,FALSE)&gt;999,-1,0)))))))</f>
        <v>---</v>
      </c>
      <c r="Y42" s="65" t="str">
        <f>IF(ISNA(VLOOKUP($A42,Sheet1!$B$3:$AH$1266,Sheet1!I$1+(Sheet1!$A$1-1)*10,FALSE))=TRUE,"---",IF(VLOOKUP($A42,Sheet1!$B$3:$AH$1266,Sheet1!I$1+(Sheet1!$A$1-1)*10,FALSE)="---","---", (ROUND(VLOOKUP($A42,Sheet1!$B$3:$AH$1266,Sheet1!I$1+(Sheet1!$A$1-1)*10,FALSE),IF(VLOOKUP($A42,Sheet1!$B$3:$AH$1266,Sheet1!I$1+(Sheet1!$A$1-1)*10,FALSE)&gt;99999,-3,IF(VLOOKUP($A42,Sheet1!$B$3:$AH$1266,Sheet1!I$1+(Sheet1!$A$1-1)*10,FALSE)&gt;9999,-2,IF(VLOOKUP($A42,Sheet1!$B$3:$AH$1266,Sheet1!I$1+(Sheet1!$A$1-1)*10,FALSE)&gt;999,-1,0)))))))</f>
        <v>---</v>
      </c>
      <c r="Z42" s="65" t="str">
        <f>IF(ISNA(VLOOKUP($A42,Sheet1!$B$3:$AH$1266,Sheet1!J$1+(Sheet1!$A$1-1)*10,FALSE))=TRUE,"---",IF(VLOOKUP($A42,Sheet1!$B$3:$AH$1266,Sheet1!J$1+(Sheet1!$A$1-1)*10,FALSE)="---","---", (ROUND(VLOOKUP($A42,Sheet1!$B$3:$AH$1266,Sheet1!J$1+(Sheet1!$A$1-1)*10,FALSE),IF(VLOOKUP($A42,Sheet1!$B$3:$AH$1266,Sheet1!J$1+(Sheet1!$A$1-1)*10,FALSE)&gt;99999,-3,IF(VLOOKUP($A42,Sheet1!$B$3:$AH$1266,Sheet1!J$1+(Sheet1!$A$1-1)*10,FALSE)&gt;9999,-2,IF(VLOOKUP($A42,Sheet1!$B$3:$AH$1266,Sheet1!J$1+(Sheet1!$A$1-1)*10,FALSE)&gt;999,-1,0)))))))</f>
        <v>---</v>
      </c>
      <c r="AA42" s="65" t="str">
        <f>IF(ISNA(VLOOKUP($A42,Sheet1!$B$3:$AH$1266,Sheet1!K$1+(Sheet1!$A$1-1)*10,FALSE))=TRUE,"---",IF(VLOOKUP($A42,Sheet1!$B$3:$AH$1266,Sheet1!K$1+(Sheet1!$A$1-1)*10,FALSE)="---","---", (ROUND(VLOOKUP($A42,Sheet1!$B$3:$AH$1266,Sheet1!K$1+(Sheet1!$A$1-1)*10,FALSE),IF(VLOOKUP($A42,Sheet1!$B$3:$AH$1266,Sheet1!K$1+(Sheet1!$A$1-1)*10,FALSE)&gt;99999,-3,IF(VLOOKUP($A42,Sheet1!$B$3:$AH$1266,Sheet1!K$1+(Sheet1!$A$1-1)*10,FALSE)&gt;9999,-2,IF(VLOOKUP($A42,Sheet1!$B$3:$AH$1266,Sheet1!K$1+(Sheet1!$A$1-1)*10,FALSE)&gt;999,-1,0)))))))</f>
        <v>---</v>
      </c>
      <c r="AB42" s="65" t="str">
        <f>IF(ISNA(VLOOKUP($A42,Sheet1!$B$3:$AH$1266,Sheet1!L$1+(Sheet1!$A$1-1)*10,FALSE))=TRUE,"---",IF(VLOOKUP($A42,Sheet1!$B$3:$AH$1266,Sheet1!L$1+(Sheet1!$A$1-1)*10,FALSE)="---","---", (ROUND(VLOOKUP($A42,Sheet1!$B$3:$AH$1266,Sheet1!L$1+(Sheet1!$A$1-1)*10,FALSE),IF(VLOOKUP($A42,Sheet1!$B$3:$AH$1266,Sheet1!L$1+(Sheet1!$A$1-1)*10,FALSE)&gt;99999,-3,IF(VLOOKUP($A42,Sheet1!$B$3:$AH$1266,Sheet1!L$1+(Sheet1!$A$1-1)*10,FALSE)&gt;9999,-2,IF(VLOOKUP($A42,Sheet1!$B$3:$AH$1266,Sheet1!L$1+(Sheet1!$A$1-1)*10,FALSE)&gt;999,-1,0)))))))</f>
        <v>---</v>
      </c>
      <c r="AC42" s="65" t="str">
        <f>IF(ISNA(VLOOKUP($A42,Sheet1!$B$3:$AH$1266,Sheet1!M$1+(Sheet1!$A$1-1)*10,FALSE))=TRUE,"---",IF(VLOOKUP($A42,Sheet1!$B$3:$AH$1266,Sheet1!M$1+(Sheet1!$A$1-1)*10,FALSE)="---","---", (ROUND(VLOOKUP($A42,Sheet1!$B$3:$AH$1266,Sheet1!M$1+(Sheet1!$A$1-1)*10,FALSE),IF(VLOOKUP($A42,Sheet1!$B$3:$AH$1266,Sheet1!M$1+(Sheet1!$A$1-1)*10,FALSE)&gt;99999,-3,IF(VLOOKUP($A42,Sheet1!$B$3:$AH$1266,Sheet1!M$1+(Sheet1!$A$1-1)*10,FALSE)&gt;9999,-2,IF(VLOOKUP($A42,Sheet1!$B$3:$AH$1266,Sheet1!M$1+(Sheet1!$A$1-1)*10,FALSE)&gt;999,-1,0)))))))</f>
        <v>---</v>
      </c>
      <c r="AD42" s="65" t="str">
        <f>IF(ISNA(VLOOKUP($A42,Sheet1!$B$3:$AH$1266,Sheet1!N$1+(Sheet1!$A$1-1)*10,FALSE))=TRUE,"---",IF(VLOOKUP($A42,Sheet1!$B$3:$AH$1266,Sheet1!N$1+(Sheet1!$A$1-1)*10,FALSE)="---","---", (ROUND(VLOOKUP($A42,Sheet1!$B$3:$AH$1266,Sheet1!N$1+(Sheet1!$A$1-1)*10,FALSE),IF(VLOOKUP($A42,Sheet1!$B$3:$AH$1266,Sheet1!N$1+(Sheet1!$A$1-1)*10,FALSE)&gt;99999,-3,IF(VLOOKUP($A42,Sheet1!$B$3:$AH$1266,Sheet1!N$1+(Sheet1!$A$1-1)*10,FALSE)&gt;9999,-2,IF(VLOOKUP($A42,Sheet1!$B$3:$AH$1266,Sheet1!N$1+(Sheet1!$A$1-1)*10,FALSE)&gt;999,-1,0)))))))</f>
        <v>---</v>
      </c>
    </row>
    <row r="43" spans="1:72" s="27" customFormat="1" ht="25.5" customHeight="1" thickBot="1" x14ac:dyDescent="0.3">
      <c r="A43" s="312" t="s">
        <v>72</v>
      </c>
      <c r="B43" s="311"/>
      <c r="C43" s="311"/>
      <c r="D43" s="311"/>
      <c r="E43" s="311"/>
      <c r="F43" s="311"/>
      <c r="G43" s="311"/>
      <c r="H43" s="311"/>
      <c r="I43" s="311"/>
      <c r="J43" s="311"/>
      <c r="K43" s="311"/>
      <c r="L43" s="311"/>
      <c r="M43" s="311"/>
      <c r="N43" s="311"/>
      <c r="O43" s="311"/>
      <c r="P43" s="311"/>
      <c r="Q43" s="311"/>
      <c r="R43" s="311"/>
      <c r="S43" s="311"/>
      <c r="T43" s="311"/>
      <c r="U43" s="311"/>
      <c r="V43" s="311"/>
      <c r="W43" s="311"/>
      <c r="X43" s="311"/>
      <c r="Y43" s="311"/>
      <c r="Z43" s="311"/>
      <c r="AA43" s="311"/>
      <c r="AB43" s="311"/>
      <c r="AC43" s="311"/>
      <c r="AD43" s="311"/>
      <c r="AX43" s="27" t="s">
        <v>5043</v>
      </c>
      <c r="BI43" s="27" t="s">
        <v>5043</v>
      </c>
      <c r="BJ43" s="27" t="s">
        <v>5043</v>
      </c>
    </row>
    <row r="44" spans="1:72" s="27" customFormat="1" ht="25.5" customHeight="1" thickTop="1" x14ac:dyDescent="0.25">
      <c r="A44" s="304" t="s">
        <v>73</v>
      </c>
      <c r="B44" s="393" t="s">
        <v>74</v>
      </c>
      <c r="C44" s="304">
        <v>404521</v>
      </c>
      <c r="D44" s="304">
        <v>734445</v>
      </c>
      <c r="E44" s="305" t="s">
        <v>3062</v>
      </c>
      <c r="F44" s="346" t="s">
        <v>4430</v>
      </c>
      <c r="G44" s="352" t="s">
        <v>31</v>
      </c>
      <c r="H44" s="348">
        <v>0.68</v>
      </c>
      <c r="I44" s="150">
        <v>35357</v>
      </c>
      <c r="J44" s="151">
        <v>5.09</v>
      </c>
      <c r="K44" s="152" t="s">
        <v>20</v>
      </c>
      <c r="L44" s="78">
        <v>354</v>
      </c>
      <c r="M44" s="153">
        <v>521</v>
      </c>
      <c r="N44" s="154" t="s">
        <v>4405</v>
      </c>
      <c r="O44" s="72">
        <f t="shared" ref="O44:O84" si="2">IF(U44&lt;&gt;"---",IF(L44&lt;W44,"&gt;50",IF(AND(L44&gt;=W44,L44&lt;=X44),(W$8-(((LOG(L44)-LOG(W44))/((LOG(X44)-LOG(W44)))*(W$8-X$8)))),IF(AND(L44&gt;=X44,L44&lt;=Y44),(X$8-(((LOG(L44)-LOG(X44))/((LOG(Y44)-LOG(X44)))*(X$8-Y$8)))),IF(AND(L44&gt;=Y44,L44&lt;=Z44),(Y$8-(((LOG(L44)-LOG(Y44))/((LOG(Z44)-LOG(Y44)))*(Y$8-Z$8)))),IF(AND(L44&gt;=Z44,L44&lt;=AA44),(Z$8-(((LOG(L44)-LOG(Z44))/((LOG(AA44)-LOG(Z44)))*(Z$8-AA$8)))),IF(AND(L44&gt;=AA44,L44&lt;=AB44),(AA$8-(((LOG(L44)-LOG(AA44))/((LOG(AB44)-LOG(AA44)))*(AA$8-AB$8)))),IF(AND(L44&gt;=AB44,L44&lt;=AC44),(AB$8-(((LOG(L44)-LOG(AB44))/((LOG(AC44)-LOG(AB44)))*(AB$8-AC$8)))),IF(AND(L44&gt;=AC44,L44&lt;=AD44),(AC$8-(((LOG(L44)-LOG(AC44))/((LOG(AD44)-LOG(AC44)))*(AC$8-AD$8)))),IF(L44&gt;AD44*1.1,"&lt;0.2",0.2))))))))),"")</f>
        <v>1.8486667199542279</v>
      </c>
      <c r="P44" s="72">
        <f>IF(O44&lt;&gt;"",VLOOKUP($A44,Sheet4!$A$2:$O$1309,14,FALSE)*100,"")</f>
        <v>1.0690774659705471</v>
      </c>
      <c r="Q44" s="72">
        <f>IF(P44&lt;&gt;"",VLOOKUP($A44,Sheet4!$A$2:$O$1309,15,FALSE)*100,"")</f>
        <v>9.992761063857591</v>
      </c>
      <c r="R44" s="63">
        <f t="shared" si="1"/>
        <v>50</v>
      </c>
      <c r="S44" s="357" t="s">
        <v>4363</v>
      </c>
      <c r="T44" s="357" t="str">
        <f>IF(ISNA(VLOOKUP(A44,Sheet1!B$3:C$1266,2,FALSE)=TRUE),"NC",VLOOKUP(A44,Sheet1!B$3:C$1266,2,FALSE))</f>
        <v>Urban</v>
      </c>
      <c r="U44" s="385">
        <f>IF(ISNA(VLOOKUP($A44,Sheet1!$B$3:$AH$1266,Sheet1!E$1+(Sheet1!$A$1-1)*10,FALSE))=TRUE,"---",IF(VLOOKUP($A44,Sheet1!$B$3:$AH$1266,Sheet1!E$1+(Sheet1!$A$1-1)*10,FALSE)="---","---", (ROUND(VLOOKUP($A44,Sheet1!$B$3:$AH$1266,Sheet1!E$1+(Sheet1!$A$1-1)*10,FALSE),IF(VLOOKUP($A44,Sheet1!$B$3:$AH$1266,Sheet1!E$1+(Sheet1!$A$1-1)*10,FALSE)&gt;99999,-3,IF(VLOOKUP($A44,Sheet1!$B$3:$AH$1266,Sheet1!E$1+(Sheet1!$A$1-1)*10,FALSE)&gt;9999,-2,IF(VLOOKUP($A44,Sheet1!$B$3:$AH$1266,Sheet1!E$1+(Sheet1!$A$1-1)*10,FALSE)&gt;999,-1,0)))))))</f>
        <v>58</v>
      </c>
      <c r="V44" s="385">
        <f>IF(ISNA(VLOOKUP($A44,Sheet1!$B$3:$AH$1266,Sheet1!F$1+(Sheet1!$A$1-1)*10,FALSE))=TRUE,"---",IF(VLOOKUP($A44,Sheet1!$B$3:$AH$1266,Sheet1!F$1+(Sheet1!$A$1-1)*10,FALSE)="---","---", (ROUND(VLOOKUP($A44,Sheet1!$B$3:$AH$1266,Sheet1!F$1+(Sheet1!$A$1-1)*10,FALSE),IF(VLOOKUP($A44,Sheet1!$B$3:$AH$1266,Sheet1!F$1+(Sheet1!$A$1-1)*10,FALSE)&gt;99999,-3,IF(VLOOKUP($A44,Sheet1!$B$3:$AH$1266,Sheet1!F$1+(Sheet1!$A$1-1)*10,FALSE)&gt;9999,-2,IF(VLOOKUP($A44,Sheet1!$B$3:$AH$1266,Sheet1!F$1+(Sheet1!$A$1-1)*10,FALSE)&gt;999,-1,0)))))))</f>
        <v>75</v>
      </c>
      <c r="W44" s="385">
        <f>IF(ISNA(VLOOKUP($A44,Sheet1!$B$3:$AH$1266,Sheet1!G$1+(Sheet1!$A$1-1)*10,FALSE))=TRUE,"---",IF(VLOOKUP($A44,Sheet1!$B$3:$AH$1266,Sheet1!G$1+(Sheet1!$A$1-1)*10,FALSE)="---","---", (ROUND(VLOOKUP($A44,Sheet1!$B$3:$AH$1266,Sheet1!G$1+(Sheet1!$A$1-1)*10,FALSE),IF(VLOOKUP($A44,Sheet1!$B$3:$AH$1266,Sheet1!G$1+(Sheet1!$A$1-1)*10,FALSE)&gt;99999,-3,IF(VLOOKUP($A44,Sheet1!$B$3:$AH$1266,Sheet1!G$1+(Sheet1!$A$1-1)*10,FALSE)&gt;9999,-2,IF(VLOOKUP($A44,Sheet1!$B$3:$AH$1266,Sheet1!G$1+(Sheet1!$A$1-1)*10,FALSE)&gt;999,-1,0)))))))</f>
        <v>98</v>
      </c>
      <c r="X44" s="385">
        <f>IF(ISNA(VLOOKUP($A44,Sheet1!$B$3:$AH$1266,Sheet1!H$1+(Sheet1!$A$1-1)*10,FALSE))=TRUE,"---",IF(VLOOKUP($A44,Sheet1!$B$3:$AH$1266,Sheet1!H$1+(Sheet1!$A$1-1)*10,FALSE)="---","---", (ROUND(VLOOKUP($A44,Sheet1!$B$3:$AH$1266,Sheet1!H$1+(Sheet1!$A$1-1)*10,FALSE),IF(VLOOKUP($A44,Sheet1!$B$3:$AH$1266,Sheet1!H$1+(Sheet1!$A$1-1)*10,FALSE)&gt;99999,-3,IF(VLOOKUP($A44,Sheet1!$B$3:$AH$1266,Sheet1!H$1+(Sheet1!$A$1-1)*10,FALSE)&gt;9999,-2,IF(VLOOKUP($A44,Sheet1!$B$3:$AH$1266,Sheet1!H$1+(Sheet1!$A$1-1)*10,FALSE)&gt;999,-1,0)))))))</f>
        <v>163</v>
      </c>
      <c r="Y44" s="385">
        <f>IF(ISNA(VLOOKUP($A44,Sheet1!$B$3:$AH$1266,Sheet1!I$1+(Sheet1!$A$1-1)*10,FALSE))=TRUE,"---",IF(VLOOKUP($A44,Sheet1!$B$3:$AH$1266,Sheet1!I$1+(Sheet1!$A$1-1)*10,FALSE)="---","---", (ROUND(VLOOKUP($A44,Sheet1!$B$3:$AH$1266,Sheet1!I$1+(Sheet1!$A$1-1)*10,FALSE),IF(VLOOKUP($A44,Sheet1!$B$3:$AH$1266,Sheet1!I$1+(Sheet1!$A$1-1)*10,FALSE)&gt;99999,-3,IF(VLOOKUP($A44,Sheet1!$B$3:$AH$1266,Sheet1!I$1+(Sheet1!$A$1-1)*10,FALSE)&gt;9999,-2,IF(VLOOKUP($A44,Sheet1!$B$3:$AH$1266,Sheet1!I$1+(Sheet1!$A$1-1)*10,FALSE)&gt;999,-1,0)))))))</f>
        <v>214</v>
      </c>
      <c r="Z44" s="385">
        <f>IF(ISNA(VLOOKUP($A44,Sheet1!$B$3:$AH$1266,Sheet1!J$1+(Sheet1!$A$1-1)*10,FALSE))=TRUE,"---",IF(VLOOKUP($A44,Sheet1!$B$3:$AH$1266,Sheet1!J$1+(Sheet1!$A$1-1)*10,FALSE)="---","---", (ROUND(VLOOKUP($A44,Sheet1!$B$3:$AH$1266,Sheet1!J$1+(Sheet1!$A$1-1)*10,FALSE),IF(VLOOKUP($A44,Sheet1!$B$3:$AH$1266,Sheet1!J$1+(Sheet1!$A$1-1)*10,FALSE)&gt;99999,-3,IF(VLOOKUP($A44,Sheet1!$B$3:$AH$1266,Sheet1!J$1+(Sheet1!$A$1-1)*10,FALSE)&gt;9999,-2,IF(VLOOKUP($A44,Sheet1!$B$3:$AH$1266,Sheet1!J$1+(Sheet1!$A$1-1)*10,FALSE)&gt;999,-1,0)))))))</f>
        <v>286</v>
      </c>
      <c r="AA44" s="385">
        <f>IF(ISNA(VLOOKUP($A44,Sheet1!$B$3:$AH$1266,Sheet1!K$1+(Sheet1!$A$1-1)*10,FALSE))=TRUE,"---",IF(VLOOKUP($A44,Sheet1!$B$3:$AH$1266,Sheet1!K$1+(Sheet1!$A$1-1)*10,FALSE)="---","---", (ROUND(VLOOKUP($A44,Sheet1!$B$3:$AH$1266,Sheet1!K$1+(Sheet1!$A$1-1)*10,FALSE),IF(VLOOKUP($A44,Sheet1!$B$3:$AH$1266,Sheet1!K$1+(Sheet1!$A$1-1)*10,FALSE)&gt;99999,-3,IF(VLOOKUP($A44,Sheet1!$B$3:$AH$1266,Sheet1!K$1+(Sheet1!$A$1-1)*10,FALSE)&gt;9999,-2,IF(VLOOKUP($A44,Sheet1!$B$3:$AH$1266,Sheet1!K$1+(Sheet1!$A$1-1)*10,FALSE)&gt;999,-1,0)))))))</f>
        <v>345</v>
      </c>
      <c r="AB44" s="385">
        <f>IF(ISNA(VLOOKUP($A44,Sheet1!$B$3:$AH$1266,Sheet1!L$1+(Sheet1!$A$1-1)*10,FALSE))=TRUE,"---",IF(VLOOKUP($A44,Sheet1!$B$3:$AH$1266,Sheet1!L$1+(Sheet1!$A$1-1)*10,FALSE)="---","---", (ROUND(VLOOKUP($A44,Sheet1!$B$3:$AH$1266,Sheet1!L$1+(Sheet1!$A$1-1)*10,FALSE),IF(VLOOKUP($A44,Sheet1!$B$3:$AH$1266,Sheet1!L$1+(Sheet1!$A$1-1)*10,FALSE)&gt;99999,-3,IF(VLOOKUP($A44,Sheet1!$B$3:$AH$1266,Sheet1!L$1+(Sheet1!$A$1-1)*10,FALSE)&gt;9999,-2,IF(VLOOKUP($A44,Sheet1!$B$3:$AH$1266,Sheet1!L$1+(Sheet1!$A$1-1)*10,FALSE)&gt;999,-1,0)))))))</f>
        <v>409</v>
      </c>
      <c r="AC44" s="385">
        <f>IF(ISNA(VLOOKUP($A44,Sheet1!$B$3:$AH$1266,Sheet1!M$1+(Sheet1!$A$1-1)*10,FALSE))=TRUE,"---",IF(VLOOKUP($A44,Sheet1!$B$3:$AH$1266,Sheet1!M$1+(Sheet1!$A$1-1)*10,FALSE)="---","---", (ROUND(VLOOKUP($A44,Sheet1!$B$3:$AH$1266,Sheet1!M$1+(Sheet1!$A$1-1)*10,FALSE),IF(VLOOKUP($A44,Sheet1!$B$3:$AH$1266,Sheet1!M$1+(Sheet1!$A$1-1)*10,FALSE)&gt;99999,-3,IF(VLOOKUP($A44,Sheet1!$B$3:$AH$1266,Sheet1!M$1+(Sheet1!$A$1-1)*10,FALSE)&gt;9999,-2,IF(VLOOKUP($A44,Sheet1!$B$3:$AH$1266,Sheet1!M$1+(Sheet1!$A$1-1)*10,FALSE)&gt;999,-1,0)))))))</f>
        <v>477</v>
      </c>
      <c r="AD44" s="385">
        <f>IF(ISNA(VLOOKUP($A44,Sheet1!$B$3:$AH$1266,Sheet1!N$1+(Sheet1!$A$1-1)*10,FALSE))=TRUE,"---",IF(VLOOKUP($A44,Sheet1!$B$3:$AH$1266,Sheet1!N$1+(Sheet1!$A$1-1)*10,FALSE)="---","---", (ROUND(VLOOKUP($A44,Sheet1!$B$3:$AH$1266,Sheet1!N$1+(Sheet1!$A$1-1)*10,FALSE),IF(VLOOKUP($A44,Sheet1!$B$3:$AH$1266,Sheet1!N$1+(Sheet1!$A$1-1)*10,FALSE)&gt;99999,-3,IF(VLOOKUP($A44,Sheet1!$B$3:$AH$1266,Sheet1!N$1+(Sheet1!$A$1-1)*10,FALSE)&gt;9999,-2,IF(VLOOKUP($A44,Sheet1!$B$3:$AH$1266,Sheet1!N$1+(Sheet1!$A$1-1)*10,FALSE)&gt;999,-1,0)))))))</f>
        <v>576</v>
      </c>
      <c r="BJ44" s="27" t="s">
        <v>5043</v>
      </c>
      <c r="BT44" s="27" t="s">
        <v>5043</v>
      </c>
    </row>
    <row r="45" spans="1:72" s="27" customFormat="1" ht="25.5" customHeight="1" x14ac:dyDescent="0.25">
      <c r="A45" s="304"/>
      <c r="B45" s="346"/>
      <c r="C45" s="304"/>
      <c r="D45" s="304"/>
      <c r="E45" s="305" t="e">
        <v>#N/A</v>
      </c>
      <c r="F45" s="355"/>
      <c r="G45" s="372"/>
      <c r="H45" s="348"/>
      <c r="I45" s="119">
        <v>35357</v>
      </c>
      <c r="J45" s="124">
        <v>6.17</v>
      </c>
      <c r="K45" s="118" t="s">
        <v>28</v>
      </c>
      <c r="L45" s="129" t="s">
        <v>4405</v>
      </c>
      <c r="M45" s="130" t="s">
        <v>4405</v>
      </c>
      <c r="N45" s="118" t="s">
        <v>75</v>
      </c>
      <c r="O45" s="71" t="s">
        <v>4405</v>
      </c>
      <c r="P45" s="71" t="s">
        <v>4405</v>
      </c>
      <c r="Q45" s="71" t="s">
        <v>4405</v>
      </c>
      <c r="R45" s="73" t="s">
        <v>4405</v>
      </c>
      <c r="S45" s="357" t="e">
        <v>#N/A</v>
      </c>
      <c r="T45" s="357" t="str">
        <f>IF(ISNA(VLOOKUP(A45,Sheet1!B$3:C$1266,2,FALSE)=TRUE),"ND",VLOOKUP(A45,Sheet1!B$3:C$1266,2,FALSE))</f>
        <v>ND</v>
      </c>
      <c r="U45" s="385" t="str">
        <f>IF(ISNA(VLOOKUP($A45,Sheet1!$B$3:$AH$1266,Sheet1!E$1+(Sheet1!$A$1-1)*10,FALSE))=TRUE,"---",IF(VLOOKUP($A45,Sheet1!$B$3:$AH$1266,Sheet1!E$1+(Sheet1!$A$1-1)*10,FALSE)="---","---", (ROUND(VLOOKUP($A45,Sheet1!$B$3:$AH$1266,Sheet1!E$1+(Sheet1!$A$1-1)*10,FALSE),IF(VLOOKUP($A45,Sheet1!$B$3:$AH$1266,Sheet1!E$1+(Sheet1!$A$1-1)*10,FALSE)&gt;99999,-3,IF(VLOOKUP($A45,Sheet1!$B$3:$AH$1266,Sheet1!E$1+(Sheet1!$A$1-1)*10,FALSE)&gt;9999,-2,IF(VLOOKUP($A45,Sheet1!$B$3:$AH$1266,Sheet1!E$1+(Sheet1!$A$1-1)*10,FALSE)&gt;999,-1,0)))))))</f>
        <v>---</v>
      </c>
      <c r="V45" s="385" t="str">
        <f>IF(ISNA(VLOOKUP($A45,Sheet1!$B$3:$AH$1266,Sheet1!F$1+(Sheet1!$A$1-1)*10,FALSE))=TRUE,"---",IF(VLOOKUP($A45,Sheet1!$B$3:$AH$1266,Sheet1!F$1+(Sheet1!$A$1-1)*10,FALSE)="---","---", (ROUND(VLOOKUP($A45,Sheet1!$B$3:$AH$1266,Sheet1!F$1+(Sheet1!$A$1-1)*10,FALSE),IF(VLOOKUP($A45,Sheet1!$B$3:$AH$1266,Sheet1!F$1+(Sheet1!$A$1-1)*10,FALSE)&gt;99999,-3,IF(VLOOKUP($A45,Sheet1!$B$3:$AH$1266,Sheet1!F$1+(Sheet1!$A$1-1)*10,FALSE)&gt;9999,-2,IF(VLOOKUP($A45,Sheet1!$B$3:$AH$1266,Sheet1!F$1+(Sheet1!$A$1-1)*10,FALSE)&gt;999,-1,0)))))))</f>
        <v>---</v>
      </c>
      <c r="W45" s="385" t="str">
        <f>IF(ISNA(VLOOKUP($A45,Sheet1!$B$3:$AH$1266,Sheet1!G$1+(Sheet1!$A$1-1)*10,FALSE))=TRUE,"---",IF(VLOOKUP($A45,Sheet1!$B$3:$AH$1266,Sheet1!G$1+(Sheet1!$A$1-1)*10,FALSE)="---","---", (ROUND(VLOOKUP($A45,Sheet1!$B$3:$AH$1266,Sheet1!G$1+(Sheet1!$A$1-1)*10,FALSE),IF(VLOOKUP($A45,Sheet1!$B$3:$AH$1266,Sheet1!G$1+(Sheet1!$A$1-1)*10,FALSE)&gt;99999,-3,IF(VLOOKUP($A45,Sheet1!$B$3:$AH$1266,Sheet1!G$1+(Sheet1!$A$1-1)*10,FALSE)&gt;9999,-2,IF(VLOOKUP($A45,Sheet1!$B$3:$AH$1266,Sheet1!G$1+(Sheet1!$A$1-1)*10,FALSE)&gt;999,-1,0)))))))</f>
        <v>---</v>
      </c>
      <c r="X45" s="385" t="str">
        <f>IF(ISNA(VLOOKUP($A45,Sheet1!$B$3:$AH$1266,Sheet1!H$1+(Sheet1!$A$1-1)*10,FALSE))=TRUE,"---",IF(VLOOKUP($A45,Sheet1!$B$3:$AH$1266,Sheet1!H$1+(Sheet1!$A$1-1)*10,FALSE)="---","---", (ROUND(VLOOKUP($A45,Sheet1!$B$3:$AH$1266,Sheet1!H$1+(Sheet1!$A$1-1)*10,FALSE),IF(VLOOKUP($A45,Sheet1!$B$3:$AH$1266,Sheet1!H$1+(Sheet1!$A$1-1)*10,FALSE)&gt;99999,-3,IF(VLOOKUP($A45,Sheet1!$B$3:$AH$1266,Sheet1!H$1+(Sheet1!$A$1-1)*10,FALSE)&gt;9999,-2,IF(VLOOKUP($A45,Sheet1!$B$3:$AH$1266,Sheet1!H$1+(Sheet1!$A$1-1)*10,FALSE)&gt;999,-1,0)))))))</f>
        <v>---</v>
      </c>
      <c r="Y45" s="385" t="str">
        <f>IF(ISNA(VLOOKUP($A45,Sheet1!$B$3:$AH$1266,Sheet1!I$1+(Sheet1!$A$1-1)*10,FALSE))=TRUE,"---",IF(VLOOKUP($A45,Sheet1!$B$3:$AH$1266,Sheet1!I$1+(Sheet1!$A$1-1)*10,FALSE)="---","---", (ROUND(VLOOKUP($A45,Sheet1!$B$3:$AH$1266,Sheet1!I$1+(Sheet1!$A$1-1)*10,FALSE),IF(VLOOKUP($A45,Sheet1!$B$3:$AH$1266,Sheet1!I$1+(Sheet1!$A$1-1)*10,FALSE)&gt;99999,-3,IF(VLOOKUP($A45,Sheet1!$B$3:$AH$1266,Sheet1!I$1+(Sheet1!$A$1-1)*10,FALSE)&gt;9999,-2,IF(VLOOKUP($A45,Sheet1!$B$3:$AH$1266,Sheet1!I$1+(Sheet1!$A$1-1)*10,FALSE)&gt;999,-1,0)))))))</f>
        <v>---</v>
      </c>
      <c r="Z45" s="385" t="str">
        <f>IF(ISNA(VLOOKUP($A45,Sheet1!$B$3:$AH$1266,Sheet1!J$1+(Sheet1!$A$1-1)*10,FALSE))=TRUE,"---",IF(VLOOKUP($A45,Sheet1!$B$3:$AH$1266,Sheet1!J$1+(Sheet1!$A$1-1)*10,FALSE)="---","---", (ROUND(VLOOKUP($A45,Sheet1!$B$3:$AH$1266,Sheet1!J$1+(Sheet1!$A$1-1)*10,FALSE),IF(VLOOKUP($A45,Sheet1!$B$3:$AH$1266,Sheet1!J$1+(Sheet1!$A$1-1)*10,FALSE)&gt;99999,-3,IF(VLOOKUP($A45,Sheet1!$B$3:$AH$1266,Sheet1!J$1+(Sheet1!$A$1-1)*10,FALSE)&gt;9999,-2,IF(VLOOKUP($A45,Sheet1!$B$3:$AH$1266,Sheet1!J$1+(Sheet1!$A$1-1)*10,FALSE)&gt;999,-1,0)))))))</f>
        <v>---</v>
      </c>
      <c r="AA45" s="385" t="str">
        <f>IF(ISNA(VLOOKUP($A45,Sheet1!$B$3:$AH$1266,Sheet1!K$1+(Sheet1!$A$1-1)*10,FALSE))=TRUE,"---",IF(VLOOKUP($A45,Sheet1!$B$3:$AH$1266,Sheet1!K$1+(Sheet1!$A$1-1)*10,FALSE)="---","---", (ROUND(VLOOKUP($A45,Sheet1!$B$3:$AH$1266,Sheet1!K$1+(Sheet1!$A$1-1)*10,FALSE),IF(VLOOKUP($A45,Sheet1!$B$3:$AH$1266,Sheet1!K$1+(Sheet1!$A$1-1)*10,FALSE)&gt;99999,-3,IF(VLOOKUP($A45,Sheet1!$B$3:$AH$1266,Sheet1!K$1+(Sheet1!$A$1-1)*10,FALSE)&gt;9999,-2,IF(VLOOKUP($A45,Sheet1!$B$3:$AH$1266,Sheet1!K$1+(Sheet1!$A$1-1)*10,FALSE)&gt;999,-1,0)))))))</f>
        <v>---</v>
      </c>
      <c r="AB45" s="385" t="str">
        <f>IF(ISNA(VLOOKUP($A45,Sheet1!$B$3:$AH$1266,Sheet1!L$1+(Sheet1!$A$1-1)*10,FALSE))=TRUE,"---",IF(VLOOKUP($A45,Sheet1!$B$3:$AH$1266,Sheet1!L$1+(Sheet1!$A$1-1)*10,FALSE)="---","---", (ROUND(VLOOKUP($A45,Sheet1!$B$3:$AH$1266,Sheet1!L$1+(Sheet1!$A$1-1)*10,FALSE),IF(VLOOKUP($A45,Sheet1!$B$3:$AH$1266,Sheet1!L$1+(Sheet1!$A$1-1)*10,FALSE)&gt;99999,-3,IF(VLOOKUP($A45,Sheet1!$B$3:$AH$1266,Sheet1!L$1+(Sheet1!$A$1-1)*10,FALSE)&gt;9999,-2,IF(VLOOKUP($A45,Sheet1!$B$3:$AH$1266,Sheet1!L$1+(Sheet1!$A$1-1)*10,FALSE)&gt;999,-1,0)))))))</f>
        <v>---</v>
      </c>
      <c r="AC45" s="385" t="str">
        <f>IF(ISNA(VLOOKUP($A45,Sheet1!$B$3:$AH$1266,Sheet1!M$1+(Sheet1!$A$1-1)*10,FALSE))=TRUE,"---",IF(VLOOKUP($A45,Sheet1!$B$3:$AH$1266,Sheet1!M$1+(Sheet1!$A$1-1)*10,FALSE)="---","---", (ROUND(VLOOKUP($A45,Sheet1!$B$3:$AH$1266,Sheet1!M$1+(Sheet1!$A$1-1)*10,FALSE),IF(VLOOKUP($A45,Sheet1!$B$3:$AH$1266,Sheet1!M$1+(Sheet1!$A$1-1)*10,FALSE)&gt;99999,-3,IF(VLOOKUP($A45,Sheet1!$B$3:$AH$1266,Sheet1!M$1+(Sheet1!$A$1-1)*10,FALSE)&gt;9999,-2,IF(VLOOKUP($A45,Sheet1!$B$3:$AH$1266,Sheet1!M$1+(Sheet1!$A$1-1)*10,FALSE)&gt;999,-1,0)))))))</f>
        <v>---</v>
      </c>
      <c r="AD45" s="385" t="str">
        <f>IF(ISNA(VLOOKUP($A45,Sheet1!$B$3:$AH$1266,Sheet1!N$1+(Sheet1!$A$1-1)*10,FALSE))=TRUE,"---",IF(VLOOKUP($A45,Sheet1!$B$3:$AH$1266,Sheet1!N$1+(Sheet1!$A$1-1)*10,FALSE)="---","---", (ROUND(VLOOKUP($A45,Sheet1!$B$3:$AH$1266,Sheet1!N$1+(Sheet1!$A$1-1)*10,FALSE),IF(VLOOKUP($A45,Sheet1!$B$3:$AH$1266,Sheet1!N$1+(Sheet1!$A$1-1)*10,FALSE)&gt;99999,-3,IF(VLOOKUP($A45,Sheet1!$B$3:$AH$1266,Sheet1!N$1+(Sheet1!$A$1-1)*10,FALSE)&gt;9999,-2,IF(VLOOKUP($A45,Sheet1!$B$3:$AH$1266,Sheet1!N$1+(Sheet1!$A$1-1)*10,FALSE)&gt;999,-1,0)))))))</f>
        <v>---</v>
      </c>
      <c r="BJ45" s="27" t="s">
        <v>5043</v>
      </c>
    </row>
    <row r="46" spans="1:72" s="27" customFormat="1" ht="25.5" customHeight="1" x14ac:dyDescent="0.25">
      <c r="A46" s="303" t="s">
        <v>76</v>
      </c>
      <c r="B46" s="330" t="s">
        <v>77</v>
      </c>
      <c r="C46" s="303">
        <v>404623.4</v>
      </c>
      <c r="D46" s="303">
        <v>734439.6</v>
      </c>
      <c r="E46" s="307" t="s">
        <v>3062</v>
      </c>
      <c r="F46" s="342" t="s">
        <v>4431</v>
      </c>
      <c r="G46" s="318" t="s">
        <v>31</v>
      </c>
      <c r="H46" s="347">
        <v>0.52</v>
      </c>
      <c r="I46" s="326">
        <v>36163</v>
      </c>
      <c r="J46" s="324">
        <v>3.35</v>
      </c>
      <c r="K46" s="318" t="s">
        <v>24</v>
      </c>
      <c r="L46" s="320">
        <v>76</v>
      </c>
      <c r="M46" s="322">
        <v>146</v>
      </c>
      <c r="N46" s="315" t="s">
        <v>4405</v>
      </c>
      <c r="O46" s="299">
        <f t="shared" si="2"/>
        <v>1.5921211129229087</v>
      </c>
      <c r="P46" s="299">
        <f>IF(O46&lt;&gt;"",VLOOKUP($A46,Sheet4!$A$2:$O$1309,14,FALSE)*100,"")</f>
        <v>1.6473855015570193</v>
      </c>
      <c r="Q46" s="299">
        <f>IF(P46&lt;&gt;"",VLOOKUP($A46,Sheet4!$A$2:$O$1309,15,FALSE)*100,"")</f>
        <v>15.015864480938291</v>
      </c>
      <c r="R46" s="301">
        <f t="shared" si="1"/>
        <v>60</v>
      </c>
      <c r="S46" s="356" t="s">
        <v>4363</v>
      </c>
      <c r="T46" s="356" t="str">
        <f>IF(ISNA(VLOOKUP(A46,Sheet1!B$3:C$1266,2,FALSE)=TRUE),"NC",VLOOKUP(A46,Sheet1!B$3:C$1266,2,FALSE))</f>
        <v>Urban</v>
      </c>
      <c r="U46" s="392">
        <f>IF(ISNA(VLOOKUP($A46,Sheet1!$B$3:$AH$1266,Sheet1!E$1+(Sheet1!$A$1-1)*10,FALSE))=TRUE,"---",IF(VLOOKUP($A46,Sheet1!$B$3:$AH$1266,Sheet1!E$1+(Sheet1!$A$1-1)*10,FALSE)="---","---", (ROUND(VLOOKUP($A46,Sheet1!$B$3:$AH$1266,Sheet1!E$1+(Sheet1!$A$1-1)*10,FALSE),IF(VLOOKUP($A46,Sheet1!$B$3:$AH$1266,Sheet1!E$1+(Sheet1!$A$1-1)*10,FALSE)&gt;99999,-3,IF(VLOOKUP($A46,Sheet1!$B$3:$AH$1266,Sheet1!E$1+(Sheet1!$A$1-1)*10,FALSE)&gt;9999,-2,IF(VLOOKUP($A46,Sheet1!$B$3:$AH$1266,Sheet1!E$1+(Sheet1!$A$1-1)*10,FALSE)&gt;999,-1,0)))))))</f>
        <v>45</v>
      </c>
      <c r="V46" s="392">
        <f>IF(ISNA(VLOOKUP($A46,Sheet1!$B$3:$AH$1266,Sheet1!F$1+(Sheet1!$A$1-1)*10,FALSE))=TRUE,"---",IF(VLOOKUP($A46,Sheet1!$B$3:$AH$1266,Sheet1!F$1+(Sheet1!$A$1-1)*10,FALSE)="---","---", (ROUND(VLOOKUP($A46,Sheet1!$B$3:$AH$1266,Sheet1!F$1+(Sheet1!$A$1-1)*10,FALSE),IF(VLOOKUP($A46,Sheet1!$B$3:$AH$1266,Sheet1!F$1+(Sheet1!$A$1-1)*10,FALSE)&gt;99999,-3,IF(VLOOKUP($A46,Sheet1!$B$3:$AH$1266,Sheet1!F$1+(Sheet1!$A$1-1)*10,FALSE)&gt;9999,-2,IF(VLOOKUP($A46,Sheet1!$B$3:$AH$1266,Sheet1!F$1+(Sheet1!$A$1-1)*10,FALSE)&gt;999,-1,0)))))))</f>
        <v>48</v>
      </c>
      <c r="W46" s="392">
        <f>IF(ISNA(VLOOKUP($A46,Sheet1!$B$3:$AH$1266,Sheet1!G$1+(Sheet1!$A$1-1)*10,FALSE))=TRUE,"---",IF(VLOOKUP($A46,Sheet1!$B$3:$AH$1266,Sheet1!G$1+(Sheet1!$A$1-1)*10,FALSE)="---","---", (ROUND(VLOOKUP($A46,Sheet1!$B$3:$AH$1266,Sheet1!G$1+(Sheet1!$A$1-1)*10,FALSE),IF(VLOOKUP($A46,Sheet1!$B$3:$AH$1266,Sheet1!G$1+(Sheet1!$A$1-1)*10,FALSE)&gt;99999,-3,IF(VLOOKUP($A46,Sheet1!$B$3:$AH$1266,Sheet1!G$1+(Sheet1!$A$1-1)*10,FALSE)&gt;9999,-2,IF(VLOOKUP($A46,Sheet1!$B$3:$AH$1266,Sheet1!G$1+(Sheet1!$A$1-1)*10,FALSE)&gt;999,-1,0)))))))</f>
        <v>51</v>
      </c>
      <c r="X46" s="392">
        <f>IF(ISNA(VLOOKUP($A46,Sheet1!$B$3:$AH$1266,Sheet1!H$1+(Sheet1!$A$1-1)*10,FALSE))=TRUE,"---",IF(VLOOKUP($A46,Sheet1!$B$3:$AH$1266,Sheet1!H$1+(Sheet1!$A$1-1)*10,FALSE)="---","---", (ROUND(VLOOKUP($A46,Sheet1!$B$3:$AH$1266,Sheet1!H$1+(Sheet1!$A$1-1)*10,FALSE),IF(VLOOKUP($A46,Sheet1!$B$3:$AH$1266,Sheet1!H$1+(Sheet1!$A$1-1)*10,FALSE)&gt;99999,-3,IF(VLOOKUP($A46,Sheet1!$B$3:$AH$1266,Sheet1!H$1+(Sheet1!$A$1-1)*10,FALSE)&gt;9999,-2,IF(VLOOKUP($A46,Sheet1!$B$3:$AH$1266,Sheet1!H$1+(Sheet1!$A$1-1)*10,FALSE)&gt;999,-1,0)))))))</f>
        <v>58</v>
      </c>
      <c r="Y46" s="392">
        <f>IF(ISNA(VLOOKUP($A46,Sheet1!$B$3:$AH$1266,Sheet1!I$1+(Sheet1!$A$1-1)*10,FALSE))=TRUE,"---",IF(VLOOKUP($A46,Sheet1!$B$3:$AH$1266,Sheet1!I$1+(Sheet1!$A$1-1)*10,FALSE)="---","---", (ROUND(VLOOKUP($A46,Sheet1!$B$3:$AH$1266,Sheet1!I$1+(Sheet1!$A$1-1)*10,FALSE),IF(VLOOKUP($A46,Sheet1!$B$3:$AH$1266,Sheet1!I$1+(Sheet1!$A$1-1)*10,FALSE)&gt;99999,-3,IF(VLOOKUP($A46,Sheet1!$B$3:$AH$1266,Sheet1!I$1+(Sheet1!$A$1-1)*10,FALSE)&gt;9999,-2,IF(VLOOKUP($A46,Sheet1!$B$3:$AH$1266,Sheet1!I$1+(Sheet1!$A$1-1)*10,FALSE)&gt;999,-1,0)))))))</f>
        <v>63</v>
      </c>
      <c r="Z46" s="392">
        <f>IF(ISNA(VLOOKUP($A46,Sheet1!$B$3:$AH$1266,Sheet1!J$1+(Sheet1!$A$1-1)*10,FALSE))=TRUE,"---",IF(VLOOKUP($A46,Sheet1!$B$3:$AH$1266,Sheet1!J$1+(Sheet1!$A$1-1)*10,FALSE)="---","---", (ROUND(VLOOKUP($A46,Sheet1!$B$3:$AH$1266,Sheet1!J$1+(Sheet1!$A$1-1)*10,FALSE),IF(VLOOKUP($A46,Sheet1!$B$3:$AH$1266,Sheet1!J$1+(Sheet1!$A$1-1)*10,FALSE)&gt;99999,-3,IF(VLOOKUP($A46,Sheet1!$B$3:$AH$1266,Sheet1!J$1+(Sheet1!$A$1-1)*10,FALSE)&gt;9999,-2,IF(VLOOKUP($A46,Sheet1!$B$3:$AH$1266,Sheet1!J$1+(Sheet1!$A$1-1)*10,FALSE)&gt;999,-1,0)))))))</f>
        <v>70</v>
      </c>
      <c r="AA46" s="392">
        <f>IF(ISNA(VLOOKUP($A46,Sheet1!$B$3:$AH$1266,Sheet1!K$1+(Sheet1!$A$1-1)*10,FALSE))=TRUE,"---",IF(VLOOKUP($A46,Sheet1!$B$3:$AH$1266,Sheet1!K$1+(Sheet1!$A$1-1)*10,FALSE)="---","---", (ROUND(VLOOKUP($A46,Sheet1!$B$3:$AH$1266,Sheet1!K$1+(Sheet1!$A$1-1)*10,FALSE),IF(VLOOKUP($A46,Sheet1!$B$3:$AH$1266,Sheet1!K$1+(Sheet1!$A$1-1)*10,FALSE)&gt;99999,-3,IF(VLOOKUP($A46,Sheet1!$B$3:$AH$1266,Sheet1!K$1+(Sheet1!$A$1-1)*10,FALSE)&gt;9999,-2,IF(VLOOKUP($A46,Sheet1!$B$3:$AH$1266,Sheet1!K$1+(Sheet1!$A$1-1)*10,FALSE)&gt;999,-1,0)))))))</f>
        <v>74</v>
      </c>
      <c r="AB46" s="392">
        <f>IF(ISNA(VLOOKUP($A46,Sheet1!$B$3:$AH$1266,Sheet1!L$1+(Sheet1!$A$1-1)*10,FALSE))=TRUE,"---",IF(VLOOKUP($A46,Sheet1!$B$3:$AH$1266,Sheet1!L$1+(Sheet1!$A$1-1)*10,FALSE)="---","---", (ROUND(VLOOKUP($A46,Sheet1!$B$3:$AH$1266,Sheet1!L$1+(Sheet1!$A$1-1)*10,FALSE),IF(VLOOKUP($A46,Sheet1!$B$3:$AH$1266,Sheet1!L$1+(Sheet1!$A$1-1)*10,FALSE)&gt;99999,-3,IF(VLOOKUP($A46,Sheet1!$B$3:$AH$1266,Sheet1!L$1+(Sheet1!$A$1-1)*10,FALSE)&gt;9999,-2,IF(VLOOKUP($A46,Sheet1!$B$3:$AH$1266,Sheet1!L$1+(Sheet1!$A$1-1)*10,FALSE)&gt;999,-1,0)))))))</f>
        <v>79</v>
      </c>
      <c r="AC46" s="392">
        <f>IF(ISNA(VLOOKUP($A46,Sheet1!$B$3:$AH$1266,Sheet1!M$1+(Sheet1!$A$1-1)*10,FALSE))=TRUE,"---",IF(VLOOKUP($A46,Sheet1!$B$3:$AH$1266,Sheet1!M$1+(Sheet1!$A$1-1)*10,FALSE)="---","---", (ROUND(VLOOKUP($A46,Sheet1!$B$3:$AH$1266,Sheet1!M$1+(Sheet1!$A$1-1)*10,FALSE),IF(VLOOKUP($A46,Sheet1!$B$3:$AH$1266,Sheet1!M$1+(Sheet1!$A$1-1)*10,FALSE)&gt;99999,-3,IF(VLOOKUP($A46,Sheet1!$B$3:$AH$1266,Sheet1!M$1+(Sheet1!$A$1-1)*10,FALSE)&gt;9999,-2,IF(VLOOKUP($A46,Sheet1!$B$3:$AH$1266,Sheet1!M$1+(Sheet1!$A$1-1)*10,FALSE)&gt;999,-1,0)))))))</f>
        <v>83</v>
      </c>
      <c r="AD46" s="392">
        <f>IF(ISNA(VLOOKUP($A46,Sheet1!$B$3:$AH$1266,Sheet1!N$1+(Sheet1!$A$1-1)*10,FALSE))=TRUE,"---",IF(VLOOKUP($A46,Sheet1!$B$3:$AH$1266,Sheet1!N$1+(Sheet1!$A$1-1)*10,FALSE)="---","---", (ROUND(VLOOKUP($A46,Sheet1!$B$3:$AH$1266,Sheet1!N$1+(Sheet1!$A$1-1)*10,FALSE),IF(VLOOKUP($A46,Sheet1!$B$3:$AH$1266,Sheet1!N$1+(Sheet1!$A$1-1)*10,FALSE)&gt;99999,-3,IF(VLOOKUP($A46,Sheet1!$B$3:$AH$1266,Sheet1!N$1+(Sheet1!$A$1-1)*10,FALSE)&gt;9999,-2,IF(VLOOKUP($A46,Sheet1!$B$3:$AH$1266,Sheet1!N$1+(Sheet1!$A$1-1)*10,FALSE)&gt;999,-1,0)))))))</f>
        <v>90</v>
      </c>
      <c r="BJ46" s="27" t="s">
        <v>5043</v>
      </c>
    </row>
    <row r="47" spans="1:72" s="27" customFormat="1" ht="25.5" customHeight="1" x14ac:dyDescent="0.25">
      <c r="A47" s="303"/>
      <c r="B47" s="331"/>
      <c r="C47" s="303"/>
      <c r="D47" s="303"/>
      <c r="E47" s="307"/>
      <c r="F47" s="401"/>
      <c r="G47" s="405"/>
      <c r="H47" s="347"/>
      <c r="I47" s="327"/>
      <c r="J47" s="325"/>
      <c r="K47" s="319"/>
      <c r="L47" s="321"/>
      <c r="M47" s="323"/>
      <c r="N47" s="316"/>
      <c r="O47" s="317" t="str">
        <f t="shared" si="2"/>
        <v/>
      </c>
      <c r="P47" s="317" t="str">
        <f>IF(O47&lt;&gt;"",VLOOKUP($A47,Sheet4!$A$2:$O$1309,14,FALSE)*100,"")</f>
        <v/>
      </c>
      <c r="Q47" s="317" t="str">
        <f>IF(P47&lt;&gt;"",VLOOKUP($A47,Sheet4!$A$2:$O$1309,15,FALSE)*100,"")</f>
        <v/>
      </c>
      <c r="R47" s="356" t="str">
        <f t="shared" si="1"/>
        <v/>
      </c>
      <c r="S47" s="356"/>
      <c r="T47" s="356"/>
      <c r="U47" s="392" t="str">
        <f>IF(ISNA(VLOOKUP($A47,Sheet1!$B$3:$AH$1266,Sheet1!E$1+(Sheet1!$A$1-1)*10,FALSE))=TRUE,"---",IF(VLOOKUP($A47,Sheet1!$B$3:$AH$1266,Sheet1!E$1+(Sheet1!$A$1-1)*10,FALSE)="---","---", (ROUND(VLOOKUP($A47,Sheet1!$B$3:$AH$1266,Sheet1!E$1+(Sheet1!$A$1-1)*10,FALSE),IF(VLOOKUP($A47,Sheet1!$B$3:$AH$1266,Sheet1!E$1+(Sheet1!$A$1-1)*10,FALSE)&gt;99999,-3,IF(VLOOKUP($A47,Sheet1!$B$3:$AH$1266,Sheet1!E$1+(Sheet1!$A$1-1)*10,FALSE)&gt;9999,-2,IF(VLOOKUP($A47,Sheet1!$B$3:$AH$1266,Sheet1!E$1+(Sheet1!$A$1-1)*10,FALSE)&gt;999,-1,0)))))))</f>
        <v>---</v>
      </c>
      <c r="V47" s="392"/>
      <c r="W47" s="392"/>
      <c r="X47" s="392"/>
      <c r="Y47" s="392"/>
      <c r="Z47" s="392"/>
      <c r="AA47" s="392"/>
      <c r="AB47" s="392"/>
      <c r="AC47" s="392"/>
      <c r="AD47" s="392"/>
      <c r="BJ47" s="27" t="s">
        <v>5043</v>
      </c>
    </row>
    <row r="48" spans="1:72" s="27" customFormat="1" ht="25.5" customHeight="1" x14ac:dyDescent="0.25">
      <c r="A48" s="304" t="s">
        <v>78</v>
      </c>
      <c r="B48" s="393" t="s">
        <v>79</v>
      </c>
      <c r="C48" s="304">
        <v>405148</v>
      </c>
      <c r="D48" s="304">
        <v>733803</v>
      </c>
      <c r="E48" s="305" t="s">
        <v>3030</v>
      </c>
      <c r="F48" s="345" t="s">
        <v>4432</v>
      </c>
      <c r="G48" s="351" t="s">
        <v>31</v>
      </c>
      <c r="H48" s="348">
        <v>14.4</v>
      </c>
      <c r="I48" s="377">
        <v>22171</v>
      </c>
      <c r="J48" s="379">
        <v>7.12</v>
      </c>
      <c r="K48" s="340" t="s">
        <v>4405</v>
      </c>
      <c r="L48" s="338">
        <v>728</v>
      </c>
      <c r="M48" s="381">
        <v>50.6</v>
      </c>
      <c r="N48" s="351" t="s">
        <v>80</v>
      </c>
      <c r="O48" s="328">
        <f t="shared" si="2"/>
        <v>3.6422115060791427</v>
      </c>
      <c r="P48" s="328">
        <f>IF(O48&lt;&gt;"",VLOOKUP($A48,Sheet4!$A$2:$O$1309,14,FALSE)*100,"")</f>
        <v>0.26834759185729862</v>
      </c>
      <c r="Q48" s="328">
        <f>IF(P48&lt;&gt;"",VLOOKUP($A48,Sheet4!$A$2:$O$1309,15,FALSE)*100,"")</f>
        <v>2.5976668746185427</v>
      </c>
      <c r="R48" s="358">
        <f t="shared" si="1"/>
        <v>25</v>
      </c>
      <c r="S48" s="357" t="s">
        <v>4363</v>
      </c>
      <c r="T48" s="357" t="str">
        <f>IF(ISNA(VLOOKUP(A48,Sheet1!B$3:C$1266,2,FALSE)=TRUE),"NC",VLOOKUP(A48,Sheet1!B$3:C$1266,2,FALSE))</f>
        <v>Urban</v>
      </c>
      <c r="U48" s="385">
        <f>IF(ISNA(VLOOKUP($A48,Sheet1!$B$3:$AH$1266,Sheet1!E$1+(Sheet1!$A$1-1)*10,FALSE))=TRUE,"---",IF(VLOOKUP($A48,Sheet1!$B$3:$AH$1266,Sheet1!E$1+(Sheet1!$A$1-1)*10,FALSE)="---","---", (ROUND(VLOOKUP($A48,Sheet1!$B$3:$AH$1266,Sheet1!E$1+(Sheet1!$A$1-1)*10,FALSE),IF(VLOOKUP($A48,Sheet1!$B$3:$AH$1266,Sheet1!E$1+(Sheet1!$A$1-1)*10,FALSE)&gt;99999,-3,IF(VLOOKUP($A48,Sheet1!$B$3:$AH$1266,Sheet1!E$1+(Sheet1!$A$1-1)*10,FALSE)&gt;9999,-2,IF(VLOOKUP($A48,Sheet1!$B$3:$AH$1266,Sheet1!E$1+(Sheet1!$A$1-1)*10,FALSE)&gt;999,-1,0)))))))</f>
        <v>221</v>
      </c>
      <c r="V48" s="385">
        <f>IF(ISNA(VLOOKUP($A48,Sheet1!$B$3:$AH$1266,Sheet1!F$1+(Sheet1!$A$1-1)*10,FALSE))=TRUE,"---",IF(VLOOKUP($A48,Sheet1!$B$3:$AH$1266,Sheet1!F$1+(Sheet1!$A$1-1)*10,FALSE)="---","---", (ROUND(VLOOKUP($A48,Sheet1!$B$3:$AH$1266,Sheet1!F$1+(Sheet1!$A$1-1)*10,FALSE),IF(VLOOKUP($A48,Sheet1!$B$3:$AH$1266,Sheet1!F$1+(Sheet1!$A$1-1)*10,FALSE)&gt;99999,-3,IF(VLOOKUP($A48,Sheet1!$B$3:$AH$1266,Sheet1!F$1+(Sheet1!$A$1-1)*10,FALSE)&gt;9999,-2,IF(VLOOKUP($A48,Sheet1!$B$3:$AH$1266,Sheet1!F$1+(Sheet1!$A$1-1)*10,FALSE)&gt;999,-1,0)))))))</f>
        <v>272</v>
      </c>
      <c r="W48" s="385">
        <f>IF(ISNA(VLOOKUP($A48,Sheet1!$B$3:$AH$1266,Sheet1!G$1+(Sheet1!$A$1-1)*10,FALSE))=TRUE,"---",IF(VLOOKUP($A48,Sheet1!$B$3:$AH$1266,Sheet1!G$1+(Sheet1!$A$1-1)*10,FALSE)="---","---", (ROUND(VLOOKUP($A48,Sheet1!$B$3:$AH$1266,Sheet1!G$1+(Sheet1!$A$1-1)*10,FALSE),IF(VLOOKUP($A48,Sheet1!$B$3:$AH$1266,Sheet1!G$1+(Sheet1!$A$1-1)*10,FALSE)&gt;99999,-3,IF(VLOOKUP($A48,Sheet1!$B$3:$AH$1266,Sheet1!G$1+(Sheet1!$A$1-1)*10,FALSE)&gt;9999,-2,IF(VLOOKUP($A48,Sheet1!$B$3:$AH$1266,Sheet1!G$1+(Sheet1!$A$1-1)*10,FALSE)&gt;999,-1,0)))))))</f>
        <v>335</v>
      </c>
      <c r="X48" s="385">
        <f>IF(ISNA(VLOOKUP($A48,Sheet1!$B$3:$AH$1266,Sheet1!H$1+(Sheet1!$A$1-1)*10,FALSE))=TRUE,"---",IF(VLOOKUP($A48,Sheet1!$B$3:$AH$1266,Sheet1!H$1+(Sheet1!$A$1-1)*10,FALSE)="---","---", (ROUND(VLOOKUP($A48,Sheet1!$B$3:$AH$1266,Sheet1!H$1+(Sheet1!$A$1-1)*10,FALSE),IF(VLOOKUP($A48,Sheet1!$B$3:$AH$1266,Sheet1!H$1+(Sheet1!$A$1-1)*10,FALSE)&gt;99999,-3,IF(VLOOKUP($A48,Sheet1!$B$3:$AH$1266,Sheet1!H$1+(Sheet1!$A$1-1)*10,FALSE)&gt;9999,-2,IF(VLOOKUP($A48,Sheet1!$B$3:$AH$1266,Sheet1!H$1+(Sheet1!$A$1-1)*10,FALSE)&gt;999,-1,0)))))))</f>
        <v>491</v>
      </c>
      <c r="Y48" s="385">
        <f>IF(ISNA(VLOOKUP($A48,Sheet1!$B$3:$AH$1266,Sheet1!I$1+(Sheet1!$A$1-1)*10,FALSE))=TRUE,"---",IF(VLOOKUP($A48,Sheet1!$B$3:$AH$1266,Sheet1!I$1+(Sheet1!$A$1-1)*10,FALSE)="---","---", (ROUND(VLOOKUP($A48,Sheet1!$B$3:$AH$1266,Sheet1!I$1+(Sheet1!$A$1-1)*10,FALSE),IF(VLOOKUP($A48,Sheet1!$B$3:$AH$1266,Sheet1!I$1+(Sheet1!$A$1-1)*10,FALSE)&gt;99999,-3,IF(VLOOKUP($A48,Sheet1!$B$3:$AH$1266,Sheet1!I$1+(Sheet1!$A$1-1)*10,FALSE)&gt;9999,-2,IF(VLOOKUP($A48,Sheet1!$B$3:$AH$1266,Sheet1!I$1+(Sheet1!$A$1-1)*10,FALSE)&gt;999,-1,0)))))))</f>
        <v>591</v>
      </c>
      <c r="Z48" s="385">
        <f>IF(ISNA(VLOOKUP($A48,Sheet1!$B$3:$AH$1266,Sheet1!J$1+(Sheet1!$A$1-1)*10,FALSE))=TRUE,"---",IF(VLOOKUP($A48,Sheet1!$B$3:$AH$1266,Sheet1!J$1+(Sheet1!$A$1-1)*10,FALSE)="---","---", (ROUND(VLOOKUP($A48,Sheet1!$B$3:$AH$1266,Sheet1!J$1+(Sheet1!$A$1-1)*10,FALSE),IF(VLOOKUP($A48,Sheet1!$B$3:$AH$1266,Sheet1!J$1+(Sheet1!$A$1-1)*10,FALSE)&gt;99999,-3,IF(VLOOKUP($A48,Sheet1!$B$3:$AH$1266,Sheet1!J$1+(Sheet1!$A$1-1)*10,FALSE)&gt;9999,-2,IF(VLOOKUP($A48,Sheet1!$B$3:$AH$1266,Sheet1!J$1+(Sheet1!$A$1-1)*10,FALSE)&gt;999,-1,0)))))))</f>
        <v>713</v>
      </c>
      <c r="AA48" s="385">
        <f>IF(ISNA(VLOOKUP($A48,Sheet1!$B$3:$AH$1266,Sheet1!K$1+(Sheet1!$A$1-1)*10,FALSE))=TRUE,"---",IF(VLOOKUP($A48,Sheet1!$B$3:$AH$1266,Sheet1!K$1+(Sheet1!$A$1-1)*10,FALSE)="---","---", (ROUND(VLOOKUP($A48,Sheet1!$B$3:$AH$1266,Sheet1!K$1+(Sheet1!$A$1-1)*10,FALSE),IF(VLOOKUP($A48,Sheet1!$B$3:$AH$1266,Sheet1!K$1+(Sheet1!$A$1-1)*10,FALSE)&gt;99999,-3,IF(VLOOKUP($A48,Sheet1!$B$3:$AH$1266,Sheet1!K$1+(Sheet1!$A$1-1)*10,FALSE)&gt;9999,-2,IF(VLOOKUP($A48,Sheet1!$B$3:$AH$1266,Sheet1!K$1+(Sheet1!$A$1-1)*10,FALSE)&gt;999,-1,0)))))))</f>
        <v>801</v>
      </c>
      <c r="AB48" s="385">
        <f>IF(ISNA(VLOOKUP($A48,Sheet1!$B$3:$AH$1266,Sheet1!L$1+(Sheet1!$A$1-1)*10,FALSE))=TRUE,"---",IF(VLOOKUP($A48,Sheet1!$B$3:$AH$1266,Sheet1!L$1+(Sheet1!$A$1-1)*10,FALSE)="---","---", (ROUND(VLOOKUP($A48,Sheet1!$B$3:$AH$1266,Sheet1!L$1+(Sheet1!$A$1-1)*10,FALSE),IF(VLOOKUP($A48,Sheet1!$B$3:$AH$1266,Sheet1!L$1+(Sheet1!$A$1-1)*10,FALSE)&gt;99999,-3,IF(VLOOKUP($A48,Sheet1!$B$3:$AH$1266,Sheet1!L$1+(Sheet1!$A$1-1)*10,FALSE)&gt;9999,-2,IF(VLOOKUP($A48,Sheet1!$B$3:$AH$1266,Sheet1!L$1+(Sheet1!$A$1-1)*10,FALSE)&gt;999,-1,0)))))))</f>
        <v>886</v>
      </c>
      <c r="AC48" s="385">
        <f>IF(ISNA(VLOOKUP($A48,Sheet1!$B$3:$AH$1266,Sheet1!M$1+(Sheet1!$A$1-1)*10,FALSE))=TRUE,"---",IF(VLOOKUP($A48,Sheet1!$B$3:$AH$1266,Sheet1!M$1+(Sheet1!$A$1-1)*10,FALSE)="---","---", (ROUND(VLOOKUP($A48,Sheet1!$B$3:$AH$1266,Sheet1!M$1+(Sheet1!$A$1-1)*10,FALSE),IF(VLOOKUP($A48,Sheet1!$B$3:$AH$1266,Sheet1!M$1+(Sheet1!$A$1-1)*10,FALSE)&gt;99999,-3,IF(VLOOKUP($A48,Sheet1!$B$3:$AH$1266,Sheet1!M$1+(Sheet1!$A$1-1)*10,FALSE)&gt;9999,-2,IF(VLOOKUP($A48,Sheet1!$B$3:$AH$1266,Sheet1!M$1+(Sheet1!$A$1-1)*10,FALSE)&gt;999,-1,0)))))))</f>
        <v>968</v>
      </c>
      <c r="AD48" s="385">
        <f>IF(ISNA(VLOOKUP($A48,Sheet1!$B$3:$AH$1266,Sheet1!N$1+(Sheet1!$A$1-1)*10,FALSE))=TRUE,"---",IF(VLOOKUP($A48,Sheet1!$B$3:$AH$1266,Sheet1!N$1+(Sheet1!$A$1-1)*10,FALSE)="---","---", (ROUND(VLOOKUP($A48,Sheet1!$B$3:$AH$1266,Sheet1!N$1+(Sheet1!$A$1-1)*10,FALSE),IF(VLOOKUP($A48,Sheet1!$B$3:$AH$1266,Sheet1!N$1+(Sheet1!$A$1-1)*10,FALSE)&gt;99999,-3,IF(VLOOKUP($A48,Sheet1!$B$3:$AH$1266,Sheet1!N$1+(Sheet1!$A$1-1)*10,FALSE)&gt;9999,-2,IF(VLOOKUP($A48,Sheet1!$B$3:$AH$1266,Sheet1!N$1+(Sheet1!$A$1-1)*10,FALSE)&gt;999,-1,0)))))))</f>
        <v>1080</v>
      </c>
    </row>
    <row r="49" spans="1:30" s="27" customFormat="1" ht="25.5" customHeight="1" x14ac:dyDescent="0.25">
      <c r="A49" s="304"/>
      <c r="B49" s="346"/>
      <c r="C49" s="304"/>
      <c r="D49" s="304"/>
      <c r="E49" s="305"/>
      <c r="F49" s="355"/>
      <c r="G49" s="372"/>
      <c r="H49" s="348"/>
      <c r="I49" s="378"/>
      <c r="J49" s="380"/>
      <c r="K49" s="341"/>
      <c r="L49" s="339"/>
      <c r="M49" s="382"/>
      <c r="N49" s="352"/>
      <c r="O49" s="329" t="str">
        <f t="shared" si="2"/>
        <v/>
      </c>
      <c r="P49" s="329" t="str">
        <f>IF(O49&lt;&gt;"",VLOOKUP($A49,Sheet4!$A$2:$O$1309,14,FALSE)*100,"")</f>
        <v/>
      </c>
      <c r="Q49" s="329" t="str">
        <f>IF(P49&lt;&gt;"",VLOOKUP($A49,Sheet4!$A$2:$O$1309,15,FALSE)*100,"")</f>
        <v/>
      </c>
      <c r="R49" s="357" t="str">
        <f t="shared" si="1"/>
        <v/>
      </c>
      <c r="S49" s="357"/>
      <c r="T49" s="357"/>
      <c r="U49" s="385" t="str">
        <f>IF(ISNA(VLOOKUP($A49,Sheet1!$B$3:$AH$1266,Sheet1!E$1+(Sheet1!$A$1-1)*10,FALSE))=TRUE,"---",IF(VLOOKUP($A49,Sheet1!$B$3:$AH$1266,Sheet1!E$1+(Sheet1!$A$1-1)*10,FALSE)="---","---", (ROUND(VLOOKUP($A49,Sheet1!$B$3:$AH$1266,Sheet1!E$1+(Sheet1!$A$1-1)*10,FALSE),IF(VLOOKUP($A49,Sheet1!$B$3:$AH$1266,Sheet1!E$1+(Sheet1!$A$1-1)*10,FALSE)&gt;99999,-3,IF(VLOOKUP($A49,Sheet1!$B$3:$AH$1266,Sheet1!E$1+(Sheet1!$A$1-1)*10,FALSE)&gt;9999,-2,IF(VLOOKUP($A49,Sheet1!$B$3:$AH$1266,Sheet1!E$1+(Sheet1!$A$1-1)*10,FALSE)&gt;999,-1,0)))))))</f>
        <v>---</v>
      </c>
      <c r="V49" s="385"/>
      <c r="W49" s="385"/>
      <c r="X49" s="385"/>
      <c r="Y49" s="385"/>
      <c r="Z49" s="385"/>
      <c r="AA49" s="385"/>
      <c r="AB49" s="385"/>
      <c r="AC49" s="385"/>
      <c r="AD49" s="385"/>
    </row>
    <row r="50" spans="1:30" s="27" customFormat="1" ht="25.5" customHeight="1" x14ac:dyDescent="0.25">
      <c r="A50" s="303" t="s">
        <v>81</v>
      </c>
      <c r="B50" s="330" t="s">
        <v>82</v>
      </c>
      <c r="C50" s="303">
        <v>405315</v>
      </c>
      <c r="D50" s="303">
        <v>733349</v>
      </c>
      <c r="E50" s="307" t="s">
        <v>3030</v>
      </c>
      <c r="F50" s="342" t="s">
        <v>4433</v>
      </c>
      <c r="G50" s="318" t="s">
        <v>31</v>
      </c>
      <c r="H50" s="347">
        <v>8.58</v>
      </c>
      <c r="I50" s="112">
        <v>22171</v>
      </c>
      <c r="J50" s="113">
        <v>1.6</v>
      </c>
      <c r="K50" s="127" t="s">
        <v>20</v>
      </c>
      <c r="L50" s="115">
        <v>137</v>
      </c>
      <c r="M50" s="155">
        <v>16</v>
      </c>
      <c r="N50" s="127" t="s">
        <v>17</v>
      </c>
      <c r="O50" s="68">
        <f t="shared" si="2"/>
        <v>3.0511491028439366</v>
      </c>
      <c r="P50" s="68">
        <f>IF(O50&lt;&gt;"",VLOOKUP($A50,Sheet4!$A$2:$O$1309,14,FALSE)*100,"")</f>
        <v>0.26069052029524808</v>
      </c>
      <c r="Q50" s="68">
        <f>IF(P50&lt;&gt;"",VLOOKUP($A50,Sheet4!$A$2:$O$1309,15,FALSE)*100,"")</f>
        <v>2.5243927124340759</v>
      </c>
      <c r="R50" s="74">
        <f t="shared" si="1"/>
        <v>35</v>
      </c>
      <c r="S50" s="356" t="s">
        <v>4363</v>
      </c>
      <c r="T50" s="356" t="str">
        <f>IF(ISNA(VLOOKUP(A50,Sheet1!B$3:C$1266,2,FALSE)=TRUE),"NC",VLOOKUP(A50,Sheet1!B$3:C$1266,2,FALSE))</f>
        <v>Urban</v>
      </c>
      <c r="U50" s="392">
        <f>IF(ISNA(VLOOKUP($A50,Sheet1!$B$3:$AH$1266,Sheet1!E$1+(Sheet1!$A$1-1)*10,FALSE))=TRUE,"---",IF(VLOOKUP($A50,Sheet1!$B$3:$AH$1266,Sheet1!E$1+(Sheet1!$A$1-1)*10,FALSE)="---","---", (ROUND(VLOOKUP($A50,Sheet1!$B$3:$AH$1266,Sheet1!E$1+(Sheet1!$A$1-1)*10,FALSE),IF(VLOOKUP($A50,Sheet1!$B$3:$AH$1266,Sheet1!E$1+(Sheet1!$A$1-1)*10,FALSE)&gt;99999,-3,IF(VLOOKUP($A50,Sheet1!$B$3:$AH$1266,Sheet1!E$1+(Sheet1!$A$1-1)*10,FALSE)&gt;9999,-2,IF(VLOOKUP($A50,Sheet1!$B$3:$AH$1266,Sheet1!E$1+(Sheet1!$A$1-1)*10,FALSE)&gt;999,-1,0)))))))</f>
        <v>38</v>
      </c>
      <c r="V50" s="392">
        <f>IF(ISNA(VLOOKUP($A50,Sheet1!$B$3:$AH$1266,Sheet1!F$1+(Sheet1!$A$1-1)*10,FALSE))=TRUE,"---",IF(VLOOKUP($A50,Sheet1!$B$3:$AH$1266,Sheet1!F$1+(Sheet1!$A$1-1)*10,FALSE)="---","---", (ROUND(VLOOKUP($A50,Sheet1!$B$3:$AH$1266,Sheet1!F$1+(Sheet1!$A$1-1)*10,FALSE),IF(VLOOKUP($A50,Sheet1!$B$3:$AH$1266,Sheet1!F$1+(Sheet1!$A$1-1)*10,FALSE)&gt;99999,-3,IF(VLOOKUP($A50,Sheet1!$B$3:$AH$1266,Sheet1!F$1+(Sheet1!$A$1-1)*10,FALSE)&gt;9999,-2,IF(VLOOKUP($A50,Sheet1!$B$3:$AH$1266,Sheet1!F$1+(Sheet1!$A$1-1)*10,FALSE)&gt;999,-1,0)))))))</f>
        <v>45</v>
      </c>
      <c r="W50" s="392">
        <f>IF(ISNA(VLOOKUP($A50,Sheet1!$B$3:$AH$1266,Sheet1!G$1+(Sheet1!$A$1-1)*10,FALSE))=TRUE,"---",IF(VLOOKUP($A50,Sheet1!$B$3:$AH$1266,Sheet1!G$1+(Sheet1!$A$1-1)*10,FALSE)="---","---", (ROUND(VLOOKUP($A50,Sheet1!$B$3:$AH$1266,Sheet1!G$1+(Sheet1!$A$1-1)*10,FALSE),IF(VLOOKUP($A50,Sheet1!$B$3:$AH$1266,Sheet1!G$1+(Sheet1!$A$1-1)*10,FALSE)&gt;99999,-3,IF(VLOOKUP($A50,Sheet1!$B$3:$AH$1266,Sheet1!G$1+(Sheet1!$A$1-1)*10,FALSE)&gt;9999,-2,IF(VLOOKUP($A50,Sheet1!$B$3:$AH$1266,Sheet1!G$1+(Sheet1!$A$1-1)*10,FALSE)&gt;999,-1,0)))))))</f>
        <v>55</v>
      </c>
      <c r="X50" s="392">
        <f>IF(ISNA(VLOOKUP($A50,Sheet1!$B$3:$AH$1266,Sheet1!H$1+(Sheet1!$A$1-1)*10,FALSE))=TRUE,"---",IF(VLOOKUP($A50,Sheet1!$B$3:$AH$1266,Sheet1!H$1+(Sheet1!$A$1-1)*10,FALSE)="---","---", (ROUND(VLOOKUP($A50,Sheet1!$B$3:$AH$1266,Sheet1!H$1+(Sheet1!$A$1-1)*10,FALSE),IF(VLOOKUP($A50,Sheet1!$B$3:$AH$1266,Sheet1!H$1+(Sheet1!$A$1-1)*10,FALSE)&gt;99999,-3,IF(VLOOKUP($A50,Sheet1!$B$3:$AH$1266,Sheet1!H$1+(Sheet1!$A$1-1)*10,FALSE)&gt;9999,-2,IF(VLOOKUP($A50,Sheet1!$B$3:$AH$1266,Sheet1!H$1+(Sheet1!$A$1-1)*10,FALSE)&gt;999,-1,0)))))))</f>
        <v>81</v>
      </c>
      <c r="Y50" s="392">
        <f>IF(ISNA(VLOOKUP($A50,Sheet1!$B$3:$AH$1266,Sheet1!I$1+(Sheet1!$A$1-1)*10,FALSE))=TRUE,"---",IF(VLOOKUP($A50,Sheet1!$B$3:$AH$1266,Sheet1!I$1+(Sheet1!$A$1-1)*10,FALSE)="---","---", (ROUND(VLOOKUP($A50,Sheet1!$B$3:$AH$1266,Sheet1!I$1+(Sheet1!$A$1-1)*10,FALSE),IF(VLOOKUP($A50,Sheet1!$B$3:$AH$1266,Sheet1!I$1+(Sheet1!$A$1-1)*10,FALSE)&gt;99999,-3,IF(VLOOKUP($A50,Sheet1!$B$3:$AH$1266,Sheet1!I$1+(Sheet1!$A$1-1)*10,FALSE)&gt;9999,-2,IF(VLOOKUP($A50,Sheet1!$B$3:$AH$1266,Sheet1!I$1+(Sheet1!$A$1-1)*10,FALSE)&gt;999,-1,0)))))))</f>
        <v>100</v>
      </c>
      <c r="Z50" s="392">
        <f>IF(ISNA(VLOOKUP($A50,Sheet1!$B$3:$AH$1266,Sheet1!J$1+(Sheet1!$A$1-1)*10,FALSE))=TRUE,"---",IF(VLOOKUP($A50,Sheet1!$B$3:$AH$1266,Sheet1!J$1+(Sheet1!$A$1-1)*10,FALSE)="---","---", (ROUND(VLOOKUP($A50,Sheet1!$B$3:$AH$1266,Sheet1!J$1+(Sheet1!$A$1-1)*10,FALSE),IF(VLOOKUP($A50,Sheet1!$B$3:$AH$1266,Sheet1!J$1+(Sheet1!$A$1-1)*10,FALSE)&gt;99999,-3,IF(VLOOKUP($A50,Sheet1!$B$3:$AH$1266,Sheet1!J$1+(Sheet1!$A$1-1)*10,FALSE)&gt;9999,-2,IF(VLOOKUP($A50,Sheet1!$B$3:$AH$1266,Sheet1!J$1+(Sheet1!$A$1-1)*10,FALSE)&gt;999,-1,0)))))))</f>
        <v>127</v>
      </c>
      <c r="AA50" s="392">
        <f>IF(ISNA(VLOOKUP($A50,Sheet1!$B$3:$AH$1266,Sheet1!K$1+(Sheet1!$A$1-1)*10,FALSE))=TRUE,"---",IF(VLOOKUP($A50,Sheet1!$B$3:$AH$1266,Sheet1!K$1+(Sheet1!$A$1-1)*10,FALSE)="---","---", (ROUND(VLOOKUP($A50,Sheet1!$B$3:$AH$1266,Sheet1!K$1+(Sheet1!$A$1-1)*10,FALSE),IF(VLOOKUP($A50,Sheet1!$B$3:$AH$1266,Sheet1!K$1+(Sheet1!$A$1-1)*10,FALSE)&gt;99999,-3,IF(VLOOKUP($A50,Sheet1!$B$3:$AH$1266,Sheet1!K$1+(Sheet1!$A$1-1)*10,FALSE)&gt;9999,-2,IF(VLOOKUP($A50,Sheet1!$B$3:$AH$1266,Sheet1!K$1+(Sheet1!$A$1-1)*10,FALSE)&gt;999,-1,0)))))))</f>
        <v>149</v>
      </c>
      <c r="AB50" s="392">
        <f>IF(ISNA(VLOOKUP($A50,Sheet1!$B$3:$AH$1266,Sheet1!L$1+(Sheet1!$A$1-1)*10,FALSE))=TRUE,"---",IF(VLOOKUP($A50,Sheet1!$B$3:$AH$1266,Sheet1!L$1+(Sheet1!$A$1-1)*10,FALSE)="---","---", (ROUND(VLOOKUP($A50,Sheet1!$B$3:$AH$1266,Sheet1!L$1+(Sheet1!$A$1-1)*10,FALSE),IF(VLOOKUP($A50,Sheet1!$B$3:$AH$1266,Sheet1!L$1+(Sheet1!$A$1-1)*10,FALSE)&gt;99999,-3,IF(VLOOKUP($A50,Sheet1!$B$3:$AH$1266,Sheet1!L$1+(Sheet1!$A$1-1)*10,FALSE)&gt;9999,-2,IF(VLOOKUP($A50,Sheet1!$B$3:$AH$1266,Sheet1!L$1+(Sheet1!$A$1-1)*10,FALSE)&gt;999,-1,0)))))))</f>
        <v>173</v>
      </c>
      <c r="AC50" s="392">
        <f>IF(ISNA(VLOOKUP($A50,Sheet1!$B$3:$AH$1266,Sheet1!M$1+(Sheet1!$A$1-1)*10,FALSE))=TRUE,"---",IF(VLOOKUP($A50,Sheet1!$B$3:$AH$1266,Sheet1!M$1+(Sheet1!$A$1-1)*10,FALSE)="---","---", (ROUND(VLOOKUP($A50,Sheet1!$B$3:$AH$1266,Sheet1!M$1+(Sheet1!$A$1-1)*10,FALSE),IF(VLOOKUP($A50,Sheet1!$B$3:$AH$1266,Sheet1!M$1+(Sheet1!$A$1-1)*10,FALSE)&gt;99999,-3,IF(VLOOKUP($A50,Sheet1!$B$3:$AH$1266,Sheet1!M$1+(Sheet1!$A$1-1)*10,FALSE)&gt;9999,-2,IF(VLOOKUP($A50,Sheet1!$B$3:$AH$1266,Sheet1!M$1+(Sheet1!$A$1-1)*10,FALSE)&gt;999,-1,0)))))))</f>
        <v>199</v>
      </c>
      <c r="AD50" s="392">
        <f>IF(ISNA(VLOOKUP($A50,Sheet1!$B$3:$AH$1266,Sheet1!N$1+(Sheet1!$A$1-1)*10,FALSE))=TRUE,"---",IF(VLOOKUP($A50,Sheet1!$B$3:$AH$1266,Sheet1!N$1+(Sheet1!$A$1-1)*10,FALSE)="---","---", (ROUND(VLOOKUP($A50,Sheet1!$B$3:$AH$1266,Sheet1!N$1+(Sheet1!$A$1-1)*10,FALSE),IF(VLOOKUP($A50,Sheet1!$B$3:$AH$1266,Sheet1!N$1+(Sheet1!$A$1-1)*10,FALSE)&gt;99999,-3,IF(VLOOKUP($A50,Sheet1!$B$3:$AH$1266,Sheet1!N$1+(Sheet1!$A$1-1)*10,FALSE)&gt;9999,-2,IF(VLOOKUP($A50,Sheet1!$B$3:$AH$1266,Sheet1!N$1+(Sheet1!$A$1-1)*10,FALSE)&gt;999,-1,0)))))))</f>
        <v>236</v>
      </c>
    </row>
    <row r="51" spans="1:30" s="27" customFormat="1" ht="25.5" customHeight="1" x14ac:dyDescent="0.25">
      <c r="A51" s="303"/>
      <c r="B51" s="331"/>
      <c r="C51" s="303"/>
      <c r="D51" s="303"/>
      <c r="E51" s="307" t="e">
        <v>#N/A</v>
      </c>
      <c r="F51" s="401"/>
      <c r="G51" s="405"/>
      <c r="H51" s="347"/>
      <c r="I51" s="112">
        <v>14144</v>
      </c>
      <c r="J51" s="113">
        <v>4.8499999999999996</v>
      </c>
      <c r="K51" s="127" t="s">
        <v>83</v>
      </c>
      <c r="L51" s="156" t="s">
        <v>4405</v>
      </c>
      <c r="M51" s="157" t="s">
        <v>4405</v>
      </c>
      <c r="N51" s="127" t="s">
        <v>84</v>
      </c>
      <c r="O51" s="68" t="s">
        <v>4405</v>
      </c>
      <c r="P51" s="68" t="s">
        <v>4405</v>
      </c>
      <c r="Q51" s="68" t="s">
        <v>4405</v>
      </c>
      <c r="R51" s="74" t="s">
        <v>4405</v>
      </c>
      <c r="S51" s="356" t="e">
        <v>#N/A</v>
      </c>
      <c r="T51" s="356" t="str">
        <f>IF(ISNA(VLOOKUP(A51,Sheet1!B$3:C$1266,2,FALSE)=TRUE),"ND",VLOOKUP(A51,Sheet1!B$3:C$1266,2,FALSE))</f>
        <v>ND</v>
      </c>
      <c r="U51" s="392" t="str">
        <f>IF(ISNA(VLOOKUP($A51,Sheet1!$B$3:$AH$1266,Sheet1!E$1+(Sheet1!$A$1-1)*10,FALSE))=TRUE,"---",IF(VLOOKUP($A51,Sheet1!$B$3:$AH$1266,Sheet1!E$1+(Sheet1!$A$1-1)*10,FALSE)="---","---", (ROUND(VLOOKUP($A51,Sheet1!$B$3:$AH$1266,Sheet1!E$1+(Sheet1!$A$1-1)*10,FALSE),IF(VLOOKUP($A51,Sheet1!$B$3:$AH$1266,Sheet1!E$1+(Sheet1!$A$1-1)*10,FALSE)&gt;99999,-3,IF(VLOOKUP($A51,Sheet1!$B$3:$AH$1266,Sheet1!E$1+(Sheet1!$A$1-1)*10,FALSE)&gt;9999,-2,IF(VLOOKUP($A51,Sheet1!$B$3:$AH$1266,Sheet1!E$1+(Sheet1!$A$1-1)*10,FALSE)&gt;999,-1,0)))))))</f>
        <v>---</v>
      </c>
      <c r="V51" s="392" t="str">
        <f>IF(ISNA(VLOOKUP($A51,Sheet1!$B$3:$AH$1266,Sheet1!F$1+(Sheet1!$A$1-1)*10,FALSE))=TRUE,"---",IF(VLOOKUP($A51,Sheet1!$B$3:$AH$1266,Sheet1!F$1+(Sheet1!$A$1-1)*10,FALSE)="---","---", (ROUND(VLOOKUP($A51,Sheet1!$B$3:$AH$1266,Sheet1!F$1+(Sheet1!$A$1-1)*10,FALSE),IF(VLOOKUP($A51,Sheet1!$B$3:$AH$1266,Sheet1!F$1+(Sheet1!$A$1-1)*10,FALSE)&gt;99999,-3,IF(VLOOKUP($A51,Sheet1!$B$3:$AH$1266,Sheet1!F$1+(Sheet1!$A$1-1)*10,FALSE)&gt;9999,-2,IF(VLOOKUP($A51,Sheet1!$B$3:$AH$1266,Sheet1!F$1+(Sheet1!$A$1-1)*10,FALSE)&gt;999,-1,0)))))))</f>
        <v>---</v>
      </c>
      <c r="W51" s="392" t="str">
        <f>IF(ISNA(VLOOKUP($A51,Sheet1!$B$3:$AH$1266,Sheet1!G$1+(Sheet1!$A$1-1)*10,FALSE))=TRUE,"---",IF(VLOOKUP($A51,Sheet1!$B$3:$AH$1266,Sheet1!G$1+(Sheet1!$A$1-1)*10,FALSE)="---","---", (ROUND(VLOOKUP($A51,Sheet1!$B$3:$AH$1266,Sheet1!G$1+(Sheet1!$A$1-1)*10,FALSE),IF(VLOOKUP($A51,Sheet1!$B$3:$AH$1266,Sheet1!G$1+(Sheet1!$A$1-1)*10,FALSE)&gt;99999,-3,IF(VLOOKUP($A51,Sheet1!$B$3:$AH$1266,Sheet1!G$1+(Sheet1!$A$1-1)*10,FALSE)&gt;9999,-2,IF(VLOOKUP($A51,Sheet1!$B$3:$AH$1266,Sheet1!G$1+(Sheet1!$A$1-1)*10,FALSE)&gt;999,-1,0)))))))</f>
        <v>---</v>
      </c>
      <c r="X51" s="392" t="str">
        <f>IF(ISNA(VLOOKUP($A51,Sheet1!$B$3:$AH$1266,Sheet1!H$1+(Sheet1!$A$1-1)*10,FALSE))=TRUE,"---",IF(VLOOKUP($A51,Sheet1!$B$3:$AH$1266,Sheet1!H$1+(Sheet1!$A$1-1)*10,FALSE)="---","---", (ROUND(VLOOKUP($A51,Sheet1!$B$3:$AH$1266,Sheet1!H$1+(Sheet1!$A$1-1)*10,FALSE),IF(VLOOKUP($A51,Sheet1!$B$3:$AH$1266,Sheet1!H$1+(Sheet1!$A$1-1)*10,FALSE)&gt;99999,-3,IF(VLOOKUP($A51,Sheet1!$B$3:$AH$1266,Sheet1!H$1+(Sheet1!$A$1-1)*10,FALSE)&gt;9999,-2,IF(VLOOKUP($A51,Sheet1!$B$3:$AH$1266,Sheet1!H$1+(Sheet1!$A$1-1)*10,FALSE)&gt;999,-1,0)))))))</f>
        <v>---</v>
      </c>
      <c r="Y51" s="392" t="str">
        <f>IF(ISNA(VLOOKUP($A51,Sheet1!$B$3:$AH$1266,Sheet1!I$1+(Sheet1!$A$1-1)*10,FALSE))=TRUE,"---",IF(VLOOKUP($A51,Sheet1!$B$3:$AH$1266,Sheet1!I$1+(Sheet1!$A$1-1)*10,FALSE)="---","---", (ROUND(VLOOKUP($A51,Sheet1!$B$3:$AH$1266,Sheet1!I$1+(Sheet1!$A$1-1)*10,FALSE),IF(VLOOKUP($A51,Sheet1!$B$3:$AH$1266,Sheet1!I$1+(Sheet1!$A$1-1)*10,FALSE)&gt;99999,-3,IF(VLOOKUP($A51,Sheet1!$B$3:$AH$1266,Sheet1!I$1+(Sheet1!$A$1-1)*10,FALSE)&gt;9999,-2,IF(VLOOKUP($A51,Sheet1!$B$3:$AH$1266,Sheet1!I$1+(Sheet1!$A$1-1)*10,FALSE)&gt;999,-1,0)))))))</f>
        <v>---</v>
      </c>
      <c r="Z51" s="392" t="str">
        <f>IF(ISNA(VLOOKUP($A51,Sheet1!$B$3:$AH$1266,Sheet1!J$1+(Sheet1!$A$1-1)*10,FALSE))=TRUE,"---",IF(VLOOKUP($A51,Sheet1!$B$3:$AH$1266,Sheet1!J$1+(Sheet1!$A$1-1)*10,FALSE)="---","---", (ROUND(VLOOKUP($A51,Sheet1!$B$3:$AH$1266,Sheet1!J$1+(Sheet1!$A$1-1)*10,FALSE),IF(VLOOKUP($A51,Sheet1!$B$3:$AH$1266,Sheet1!J$1+(Sheet1!$A$1-1)*10,FALSE)&gt;99999,-3,IF(VLOOKUP($A51,Sheet1!$B$3:$AH$1266,Sheet1!J$1+(Sheet1!$A$1-1)*10,FALSE)&gt;9999,-2,IF(VLOOKUP($A51,Sheet1!$B$3:$AH$1266,Sheet1!J$1+(Sheet1!$A$1-1)*10,FALSE)&gt;999,-1,0)))))))</f>
        <v>---</v>
      </c>
      <c r="AA51" s="392" t="str">
        <f>IF(ISNA(VLOOKUP($A51,Sheet1!$B$3:$AH$1266,Sheet1!K$1+(Sheet1!$A$1-1)*10,FALSE))=TRUE,"---",IF(VLOOKUP($A51,Sheet1!$B$3:$AH$1266,Sheet1!K$1+(Sheet1!$A$1-1)*10,FALSE)="---","---", (ROUND(VLOOKUP($A51,Sheet1!$B$3:$AH$1266,Sheet1!K$1+(Sheet1!$A$1-1)*10,FALSE),IF(VLOOKUP($A51,Sheet1!$B$3:$AH$1266,Sheet1!K$1+(Sheet1!$A$1-1)*10,FALSE)&gt;99999,-3,IF(VLOOKUP($A51,Sheet1!$B$3:$AH$1266,Sheet1!K$1+(Sheet1!$A$1-1)*10,FALSE)&gt;9999,-2,IF(VLOOKUP($A51,Sheet1!$B$3:$AH$1266,Sheet1!K$1+(Sheet1!$A$1-1)*10,FALSE)&gt;999,-1,0)))))))</f>
        <v>---</v>
      </c>
      <c r="AB51" s="392" t="str">
        <f>IF(ISNA(VLOOKUP($A51,Sheet1!$B$3:$AH$1266,Sheet1!L$1+(Sheet1!$A$1-1)*10,FALSE))=TRUE,"---",IF(VLOOKUP($A51,Sheet1!$B$3:$AH$1266,Sheet1!L$1+(Sheet1!$A$1-1)*10,FALSE)="---","---", (ROUND(VLOOKUP($A51,Sheet1!$B$3:$AH$1266,Sheet1!L$1+(Sheet1!$A$1-1)*10,FALSE),IF(VLOOKUP($A51,Sheet1!$B$3:$AH$1266,Sheet1!L$1+(Sheet1!$A$1-1)*10,FALSE)&gt;99999,-3,IF(VLOOKUP($A51,Sheet1!$B$3:$AH$1266,Sheet1!L$1+(Sheet1!$A$1-1)*10,FALSE)&gt;9999,-2,IF(VLOOKUP($A51,Sheet1!$B$3:$AH$1266,Sheet1!L$1+(Sheet1!$A$1-1)*10,FALSE)&gt;999,-1,0)))))))</f>
        <v>---</v>
      </c>
      <c r="AC51" s="392" t="str">
        <f>IF(ISNA(VLOOKUP($A51,Sheet1!$B$3:$AH$1266,Sheet1!M$1+(Sheet1!$A$1-1)*10,FALSE))=TRUE,"---",IF(VLOOKUP($A51,Sheet1!$B$3:$AH$1266,Sheet1!M$1+(Sheet1!$A$1-1)*10,FALSE)="---","---", (ROUND(VLOOKUP($A51,Sheet1!$B$3:$AH$1266,Sheet1!M$1+(Sheet1!$A$1-1)*10,FALSE),IF(VLOOKUP($A51,Sheet1!$B$3:$AH$1266,Sheet1!M$1+(Sheet1!$A$1-1)*10,FALSE)&gt;99999,-3,IF(VLOOKUP($A51,Sheet1!$B$3:$AH$1266,Sheet1!M$1+(Sheet1!$A$1-1)*10,FALSE)&gt;9999,-2,IF(VLOOKUP($A51,Sheet1!$B$3:$AH$1266,Sheet1!M$1+(Sheet1!$A$1-1)*10,FALSE)&gt;999,-1,0)))))))</f>
        <v>---</v>
      </c>
      <c r="AD51" s="392" t="str">
        <f>IF(ISNA(VLOOKUP($A51,Sheet1!$B$3:$AH$1266,Sheet1!N$1+(Sheet1!$A$1-1)*10,FALSE))=TRUE,"---",IF(VLOOKUP($A51,Sheet1!$B$3:$AH$1266,Sheet1!N$1+(Sheet1!$A$1-1)*10,FALSE)="---","---", (ROUND(VLOOKUP($A51,Sheet1!$B$3:$AH$1266,Sheet1!N$1+(Sheet1!$A$1-1)*10,FALSE),IF(VLOOKUP($A51,Sheet1!$B$3:$AH$1266,Sheet1!N$1+(Sheet1!$A$1-1)*10,FALSE)&gt;99999,-3,IF(VLOOKUP($A51,Sheet1!$B$3:$AH$1266,Sheet1!N$1+(Sheet1!$A$1-1)*10,FALSE)&gt;9999,-2,IF(VLOOKUP($A51,Sheet1!$B$3:$AH$1266,Sheet1!N$1+(Sheet1!$A$1-1)*10,FALSE)&gt;999,-1,0)))))))</f>
        <v>---</v>
      </c>
    </row>
    <row r="52" spans="1:30" s="27" customFormat="1" ht="25.5" customHeight="1" x14ac:dyDescent="0.25">
      <c r="A52" s="304" t="s">
        <v>85</v>
      </c>
      <c r="B52" s="393" t="s">
        <v>86</v>
      </c>
      <c r="C52" s="304">
        <v>405126</v>
      </c>
      <c r="D52" s="304">
        <v>732748</v>
      </c>
      <c r="E52" s="305" t="s">
        <v>3030</v>
      </c>
      <c r="F52" s="345" t="s">
        <v>4434</v>
      </c>
      <c r="G52" s="351" t="s">
        <v>31</v>
      </c>
      <c r="H52" s="348">
        <v>7.83</v>
      </c>
      <c r="I52" s="119">
        <v>28876</v>
      </c>
      <c r="J52" s="124">
        <v>1.99</v>
      </c>
      <c r="K52" s="118" t="s">
        <v>20</v>
      </c>
      <c r="L52" s="122">
        <v>181</v>
      </c>
      <c r="M52" s="123">
        <v>23.1</v>
      </c>
      <c r="N52" s="118" t="s">
        <v>12</v>
      </c>
      <c r="O52" s="71">
        <f t="shared" si="2"/>
        <v>1.7920120610535233</v>
      </c>
      <c r="P52" s="71">
        <f>IF(O52&lt;&gt;"",VLOOKUP($A52,Sheet4!$A$2:$O$1309,14,FALSE)*100,"")</f>
        <v>0.30921862090540486</v>
      </c>
      <c r="Q52" s="71">
        <f>IF(P52&lt;&gt;"",VLOOKUP($A52,Sheet4!$A$2:$O$1309,15,FALSE)*100,"")</f>
        <v>2.987945315790741</v>
      </c>
      <c r="R52" s="73">
        <f t="shared" si="1"/>
        <v>60</v>
      </c>
      <c r="S52" s="357" t="s">
        <v>4363</v>
      </c>
      <c r="T52" s="357" t="str">
        <f>IF(ISNA(VLOOKUP(A52,Sheet1!B$3:C$1266,2,FALSE)=TRUE),"NC",VLOOKUP(A52,Sheet1!B$3:C$1266,2,FALSE))</f>
        <v>Urban</v>
      </c>
      <c r="U52" s="385">
        <f>IF(ISNA(VLOOKUP($A52,Sheet1!$B$3:$AH$1266,Sheet1!E$1+(Sheet1!$A$1-1)*10,FALSE))=TRUE,"---",IF(VLOOKUP($A52,Sheet1!$B$3:$AH$1266,Sheet1!E$1+(Sheet1!$A$1-1)*10,FALSE)="---","---", (ROUND(VLOOKUP($A52,Sheet1!$B$3:$AH$1266,Sheet1!E$1+(Sheet1!$A$1-1)*10,FALSE),IF(VLOOKUP($A52,Sheet1!$B$3:$AH$1266,Sheet1!E$1+(Sheet1!$A$1-1)*10,FALSE)&gt;99999,-3,IF(VLOOKUP($A52,Sheet1!$B$3:$AH$1266,Sheet1!E$1+(Sheet1!$A$1-1)*10,FALSE)&gt;9999,-2,IF(VLOOKUP($A52,Sheet1!$B$3:$AH$1266,Sheet1!E$1+(Sheet1!$A$1-1)*10,FALSE)&gt;999,-1,0)))))))</f>
        <v>17</v>
      </c>
      <c r="V52" s="385">
        <f>IF(ISNA(VLOOKUP($A52,Sheet1!$B$3:$AH$1266,Sheet1!F$1+(Sheet1!$A$1-1)*10,FALSE))=TRUE,"---",IF(VLOOKUP($A52,Sheet1!$B$3:$AH$1266,Sheet1!F$1+(Sheet1!$A$1-1)*10,FALSE)="---","---", (ROUND(VLOOKUP($A52,Sheet1!$B$3:$AH$1266,Sheet1!F$1+(Sheet1!$A$1-1)*10,FALSE),IF(VLOOKUP($A52,Sheet1!$B$3:$AH$1266,Sheet1!F$1+(Sheet1!$A$1-1)*10,FALSE)&gt;99999,-3,IF(VLOOKUP($A52,Sheet1!$B$3:$AH$1266,Sheet1!F$1+(Sheet1!$A$1-1)*10,FALSE)&gt;9999,-2,IF(VLOOKUP($A52,Sheet1!$B$3:$AH$1266,Sheet1!F$1+(Sheet1!$A$1-1)*10,FALSE)&gt;999,-1,0)))))))</f>
        <v>24</v>
      </c>
      <c r="W52" s="385">
        <f>IF(ISNA(VLOOKUP($A52,Sheet1!$B$3:$AH$1266,Sheet1!G$1+(Sheet1!$A$1-1)*10,FALSE))=TRUE,"---",IF(VLOOKUP($A52,Sheet1!$B$3:$AH$1266,Sheet1!G$1+(Sheet1!$A$1-1)*10,FALSE)="---","---", (ROUND(VLOOKUP($A52,Sheet1!$B$3:$AH$1266,Sheet1!G$1+(Sheet1!$A$1-1)*10,FALSE),IF(VLOOKUP($A52,Sheet1!$B$3:$AH$1266,Sheet1!G$1+(Sheet1!$A$1-1)*10,FALSE)&gt;99999,-3,IF(VLOOKUP($A52,Sheet1!$B$3:$AH$1266,Sheet1!G$1+(Sheet1!$A$1-1)*10,FALSE)&gt;9999,-2,IF(VLOOKUP($A52,Sheet1!$B$3:$AH$1266,Sheet1!G$1+(Sheet1!$A$1-1)*10,FALSE)&gt;999,-1,0)))))))</f>
        <v>33</v>
      </c>
      <c r="X52" s="385">
        <f>IF(ISNA(VLOOKUP($A52,Sheet1!$B$3:$AH$1266,Sheet1!H$1+(Sheet1!$A$1-1)*10,FALSE))=TRUE,"---",IF(VLOOKUP($A52,Sheet1!$B$3:$AH$1266,Sheet1!H$1+(Sheet1!$A$1-1)*10,FALSE)="---","---", (ROUND(VLOOKUP($A52,Sheet1!$B$3:$AH$1266,Sheet1!H$1+(Sheet1!$A$1-1)*10,FALSE),IF(VLOOKUP($A52,Sheet1!$B$3:$AH$1266,Sheet1!H$1+(Sheet1!$A$1-1)*10,FALSE)&gt;99999,-3,IF(VLOOKUP($A52,Sheet1!$B$3:$AH$1266,Sheet1!H$1+(Sheet1!$A$1-1)*10,FALSE)&gt;9999,-2,IF(VLOOKUP($A52,Sheet1!$B$3:$AH$1266,Sheet1!H$1+(Sheet1!$A$1-1)*10,FALSE)&gt;999,-1,0)))))))</f>
        <v>66</v>
      </c>
      <c r="Y52" s="385">
        <f>IF(ISNA(VLOOKUP($A52,Sheet1!$B$3:$AH$1266,Sheet1!I$1+(Sheet1!$A$1-1)*10,FALSE))=TRUE,"---",IF(VLOOKUP($A52,Sheet1!$B$3:$AH$1266,Sheet1!I$1+(Sheet1!$A$1-1)*10,FALSE)="---","---", (ROUND(VLOOKUP($A52,Sheet1!$B$3:$AH$1266,Sheet1!I$1+(Sheet1!$A$1-1)*10,FALSE),IF(VLOOKUP($A52,Sheet1!$B$3:$AH$1266,Sheet1!I$1+(Sheet1!$A$1-1)*10,FALSE)&gt;99999,-3,IF(VLOOKUP($A52,Sheet1!$B$3:$AH$1266,Sheet1!I$1+(Sheet1!$A$1-1)*10,FALSE)&gt;9999,-2,IF(VLOOKUP($A52,Sheet1!$B$3:$AH$1266,Sheet1!I$1+(Sheet1!$A$1-1)*10,FALSE)&gt;999,-1,0)))))))</f>
        <v>93</v>
      </c>
      <c r="Z52" s="385">
        <f>IF(ISNA(VLOOKUP($A52,Sheet1!$B$3:$AH$1266,Sheet1!J$1+(Sheet1!$A$1-1)*10,FALSE))=TRUE,"---",IF(VLOOKUP($A52,Sheet1!$B$3:$AH$1266,Sheet1!J$1+(Sheet1!$A$1-1)*10,FALSE)="---","---", (ROUND(VLOOKUP($A52,Sheet1!$B$3:$AH$1266,Sheet1!J$1+(Sheet1!$A$1-1)*10,FALSE),IF(VLOOKUP($A52,Sheet1!$B$3:$AH$1266,Sheet1!J$1+(Sheet1!$A$1-1)*10,FALSE)&gt;99999,-3,IF(VLOOKUP($A52,Sheet1!$B$3:$AH$1266,Sheet1!J$1+(Sheet1!$A$1-1)*10,FALSE)&gt;9999,-2,IF(VLOOKUP($A52,Sheet1!$B$3:$AH$1266,Sheet1!J$1+(Sheet1!$A$1-1)*10,FALSE)&gt;999,-1,0)))))))</f>
        <v>136</v>
      </c>
      <c r="AA52" s="385">
        <f>IF(ISNA(VLOOKUP($A52,Sheet1!$B$3:$AH$1266,Sheet1!K$1+(Sheet1!$A$1-1)*10,FALSE))=TRUE,"---",IF(VLOOKUP($A52,Sheet1!$B$3:$AH$1266,Sheet1!K$1+(Sheet1!$A$1-1)*10,FALSE)="---","---", (ROUND(VLOOKUP($A52,Sheet1!$B$3:$AH$1266,Sheet1!K$1+(Sheet1!$A$1-1)*10,FALSE),IF(VLOOKUP($A52,Sheet1!$B$3:$AH$1266,Sheet1!K$1+(Sheet1!$A$1-1)*10,FALSE)&gt;99999,-3,IF(VLOOKUP($A52,Sheet1!$B$3:$AH$1266,Sheet1!K$1+(Sheet1!$A$1-1)*10,FALSE)&gt;9999,-2,IF(VLOOKUP($A52,Sheet1!$B$3:$AH$1266,Sheet1!K$1+(Sheet1!$A$1-1)*10,FALSE)&gt;999,-1,0)))))))</f>
        <v>173</v>
      </c>
      <c r="AB52" s="385">
        <f>IF(ISNA(VLOOKUP($A52,Sheet1!$B$3:$AH$1266,Sheet1!L$1+(Sheet1!$A$1-1)*10,FALSE))=TRUE,"---",IF(VLOOKUP($A52,Sheet1!$B$3:$AH$1266,Sheet1!L$1+(Sheet1!$A$1-1)*10,FALSE)="---","---", (ROUND(VLOOKUP($A52,Sheet1!$B$3:$AH$1266,Sheet1!L$1+(Sheet1!$A$1-1)*10,FALSE),IF(VLOOKUP($A52,Sheet1!$B$3:$AH$1266,Sheet1!L$1+(Sheet1!$A$1-1)*10,FALSE)&gt;99999,-3,IF(VLOOKUP($A52,Sheet1!$B$3:$AH$1266,Sheet1!L$1+(Sheet1!$A$1-1)*10,FALSE)&gt;9999,-2,IF(VLOOKUP($A52,Sheet1!$B$3:$AH$1266,Sheet1!L$1+(Sheet1!$A$1-1)*10,FALSE)&gt;999,-1,0)))))))</f>
        <v>215</v>
      </c>
      <c r="AC52" s="385">
        <f>IF(ISNA(VLOOKUP($A52,Sheet1!$B$3:$AH$1266,Sheet1!M$1+(Sheet1!$A$1-1)*10,FALSE))=TRUE,"---",IF(VLOOKUP($A52,Sheet1!$B$3:$AH$1266,Sheet1!M$1+(Sheet1!$A$1-1)*10,FALSE)="---","---", (ROUND(VLOOKUP($A52,Sheet1!$B$3:$AH$1266,Sheet1!M$1+(Sheet1!$A$1-1)*10,FALSE),IF(VLOOKUP($A52,Sheet1!$B$3:$AH$1266,Sheet1!M$1+(Sheet1!$A$1-1)*10,FALSE)&gt;99999,-3,IF(VLOOKUP($A52,Sheet1!$B$3:$AH$1266,Sheet1!M$1+(Sheet1!$A$1-1)*10,FALSE)&gt;9999,-2,IF(VLOOKUP($A52,Sheet1!$B$3:$AH$1266,Sheet1!M$1+(Sheet1!$A$1-1)*10,FALSE)&gt;999,-1,0)))))))</f>
        <v>263</v>
      </c>
      <c r="AD52" s="385">
        <f>IF(ISNA(VLOOKUP($A52,Sheet1!$B$3:$AH$1266,Sheet1!N$1+(Sheet1!$A$1-1)*10,FALSE))=TRUE,"---",IF(VLOOKUP($A52,Sheet1!$B$3:$AH$1266,Sheet1!N$1+(Sheet1!$A$1-1)*10,FALSE)="---","---", (ROUND(VLOOKUP($A52,Sheet1!$B$3:$AH$1266,Sheet1!N$1+(Sheet1!$A$1-1)*10,FALSE),IF(VLOOKUP($A52,Sheet1!$B$3:$AH$1266,Sheet1!N$1+(Sheet1!$A$1-1)*10,FALSE)&gt;99999,-3,IF(VLOOKUP($A52,Sheet1!$B$3:$AH$1266,Sheet1!N$1+(Sheet1!$A$1-1)*10,FALSE)&gt;9999,-2,IF(VLOOKUP($A52,Sheet1!$B$3:$AH$1266,Sheet1!N$1+(Sheet1!$A$1-1)*10,FALSE)&gt;999,-1,0)))))))</f>
        <v>334</v>
      </c>
    </row>
    <row r="53" spans="1:30" s="27" customFormat="1" ht="25.5" customHeight="1" x14ac:dyDescent="0.25">
      <c r="A53" s="304"/>
      <c r="B53" s="346"/>
      <c r="C53" s="304"/>
      <c r="D53" s="304"/>
      <c r="E53" s="305" t="e">
        <v>#N/A</v>
      </c>
      <c r="F53" s="346"/>
      <c r="G53" s="352"/>
      <c r="H53" s="348"/>
      <c r="I53" s="119">
        <v>19967</v>
      </c>
      <c r="J53" s="124">
        <v>5.34</v>
      </c>
      <c r="K53" s="118" t="s">
        <v>87</v>
      </c>
      <c r="L53" s="129" t="s">
        <v>4405</v>
      </c>
      <c r="M53" s="130" t="s">
        <v>4405</v>
      </c>
      <c r="N53" s="118" t="s">
        <v>75</v>
      </c>
      <c r="O53" s="71" t="s">
        <v>4405</v>
      </c>
      <c r="P53" s="71" t="s">
        <v>4405</v>
      </c>
      <c r="Q53" s="71" t="s">
        <v>4405</v>
      </c>
      <c r="R53" s="73" t="s">
        <v>4405</v>
      </c>
      <c r="S53" s="357" t="e">
        <v>#N/A</v>
      </c>
      <c r="T53" s="357" t="str">
        <f>IF(ISNA(VLOOKUP(A53,Sheet1!B$3:C$1266,2,FALSE)=TRUE),"ND",VLOOKUP(A53,Sheet1!B$3:C$1266,2,FALSE))</f>
        <v>ND</v>
      </c>
      <c r="U53" s="385" t="str">
        <f>IF(ISNA(VLOOKUP($A53,Sheet1!$B$3:$AH$1266,Sheet1!E$1+(Sheet1!$A$1-1)*10,FALSE))=TRUE,"---",IF(VLOOKUP($A53,Sheet1!$B$3:$AH$1266,Sheet1!E$1+(Sheet1!$A$1-1)*10,FALSE)="---","---", (ROUND(VLOOKUP($A53,Sheet1!$B$3:$AH$1266,Sheet1!E$1+(Sheet1!$A$1-1)*10,FALSE),IF(VLOOKUP($A53,Sheet1!$B$3:$AH$1266,Sheet1!E$1+(Sheet1!$A$1-1)*10,FALSE)&gt;99999,-3,IF(VLOOKUP($A53,Sheet1!$B$3:$AH$1266,Sheet1!E$1+(Sheet1!$A$1-1)*10,FALSE)&gt;9999,-2,IF(VLOOKUP($A53,Sheet1!$B$3:$AH$1266,Sheet1!E$1+(Sheet1!$A$1-1)*10,FALSE)&gt;999,-1,0)))))))</f>
        <v>---</v>
      </c>
      <c r="V53" s="385" t="str">
        <f>IF(ISNA(VLOOKUP($A53,Sheet1!$B$3:$AH$1266,Sheet1!F$1+(Sheet1!$A$1-1)*10,FALSE))=TRUE,"---",IF(VLOOKUP($A53,Sheet1!$B$3:$AH$1266,Sheet1!F$1+(Sheet1!$A$1-1)*10,FALSE)="---","---", (ROUND(VLOOKUP($A53,Sheet1!$B$3:$AH$1266,Sheet1!F$1+(Sheet1!$A$1-1)*10,FALSE),IF(VLOOKUP($A53,Sheet1!$B$3:$AH$1266,Sheet1!F$1+(Sheet1!$A$1-1)*10,FALSE)&gt;99999,-3,IF(VLOOKUP($A53,Sheet1!$B$3:$AH$1266,Sheet1!F$1+(Sheet1!$A$1-1)*10,FALSE)&gt;9999,-2,IF(VLOOKUP($A53,Sheet1!$B$3:$AH$1266,Sheet1!F$1+(Sheet1!$A$1-1)*10,FALSE)&gt;999,-1,0)))))))</f>
        <v>---</v>
      </c>
      <c r="W53" s="385" t="str">
        <f>IF(ISNA(VLOOKUP($A53,Sheet1!$B$3:$AH$1266,Sheet1!G$1+(Sheet1!$A$1-1)*10,FALSE))=TRUE,"---",IF(VLOOKUP($A53,Sheet1!$B$3:$AH$1266,Sheet1!G$1+(Sheet1!$A$1-1)*10,FALSE)="---","---", (ROUND(VLOOKUP($A53,Sheet1!$B$3:$AH$1266,Sheet1!G$1+(Sheet1!$A$1-1)*10,FALSE),IF(VLOOKUP($A53,Sheet1!$B$3:$AH$1266,Sheet1!G$1+(Sheet1!$A$1-1)*10,FALSE)&gt;99999,-3,IF(VLOOKUP($A53,Sheet1!$B$3:$AH$1266,Sheet1!G$1+(Sheet1!$A$1-1)*10,FALSE)&gt;9999,-2,IF(VLOOKUP($A53,Sheet1!$B$3:$AH$1266,Sheet1!G$1+(Sheet1!$A$1-1)*10,FALSE)&gt;999,-1,0)))))))</f>
        <v>---</v>
      </c>
      <c r="X53" s="385" t="str">
        <f>IF(ISNA(VLOOKUP($A53,Sheet1!$B$3:$AH$1266,Sheet1!H$1+(Sheet1!$A$1-1)*10,FALSE))=TRUE,"---",IF(VLOOKUP($A53,Sheet1!$B$3:$AH$1266,Sheet1!H$1+(Sheet1!$A$1-1)*10,FALSE)="---","---", (ROUND(VLOOKUP($A53,Sheet1!$B$3:$AH$1266,Sheet1!H$1+(Sheet1!$A$1-1)*10,FALSE),IF(VLOOKUP($A53,Sheet1!$B$3:$AH$1266,Sheet1!H$1+(Sheet1!$A$1-1)*10,FALSE)&gt;99999,-3,IF(VLOOKUP($A53,Sheet1!$B$3:$AH$1266,Sheet1!H$1+(Sheet1!$A$1-1)*10,FALSE)&gt;9999,-2,IF(VLOOKUP($A53,Sheet1!$B$3:$AH$1266,Sheet1!H$1+(Sheet1!$A$1-1)*10,FALSE)&gt;999,-1,0)))))))</f>
        <v>---</v>
      </c>
      <c r="Y53" s="385" t="str">
        <f>IF(ISNA(VLOOKUP($A53,Sheet1!$B$3:$AH$1266,Sheet1!I$1+(Sheet1!$A$1-1)*10,FALSE))=TRUE,"---",IF(VLOOKUP($A53,Sheet1!$B$3:$AH$1266,Sheet1!I$1+(Sheet1!$A$1-1)*10,FALSE)="---","---", (ROUND(VLOOKUP($A53,Sheet1!$B$3:$AH$1266,Sheet1!I$1+(Sheet1!$A$1-1)*10,FALSE),IF(VLOOKUP($A53,Sheet1!$B$3:$AH$1266,Sheet1!I$1+(Sheet1!$A$1-1)*10,FALSE)&gt;99999,-3,IF(VLOOKUP($A53,Sheet1!$B$3:$AH$1266,Sheet1!I$1+(Sheet1!$A$1-1)*10,FALSE)&gt;9999,-2,IF(VLOOKUP($A53,Sheet1!$B$3:$AH$1266,Sheet1!I$1+(Sheet1!$A$1-1)*10,FALSE)&gt;999,-1,0)))))))</f>
        <v>---</v>
      </c>
      <c r="Z53" s="385" t="str">
        <f>IF(ISNA(VLOOKUP($A53,Sheet1!$B$3:$AH$1266,Sheet1!J$1+(Sheet1!$A$1-1)*10,FALSE))=TRUE,"---",IF(VLOOKUP($A53,Sheet1!$B$3:$AH$1266,Sheet1!J$1+(Sheet1!$A$1-1)*10,FALSE)="---","---", (ROUND(VLOOKUP($A53,Sheet1!$B$3:$AH$1266,Sheet1!J$1+(Sheet1!$A$1-1)*10,FALSE),IF(VLOOKUP($A53,Sheet1!$B$3:$AH$1266,Sheet1!J$1+(Sheet1!$A$1-1)*10,FALSE)&gt;99999,-3,IF(VLOOKUP($A53,Sheet1!$B$3:$AH$1266,Sheet1!J$1+(Sheet1!$A$1-1)*10,FALSE)&gt;9999,-2,IF(VLOOKUP($A53,Sheet1!$B$3:$AH$1266,Sheet1!J$1+(Sheet1!$A$1-1)*10,FALSE)&gt;999,-1,0)))))))</f>
        <v>---</v>
      </c>
      <c r="AA53" s="385" t="str">
        <f>IF(ISNA(VLOOKUP($A53,Sheet1!$B$3:$AH$1266,Sheet1!K$1+(Sheet1!$A$1-1)*10,FALSE))=TRUE,"---",IF(VLOOKUP($A53,Sheet1!$B$3:$AH$1266,Sheet1!K$1+(Sheet1!$A$1-1)*10,FALSE)="---","---", (ROUND(VLOOKUP($A53,Sheet1!$B$3:$AH$1266,Sheet1!K$1+(Sheet1!$A$1-1)*10,FALSE),IF(VLOOKUP($A53,Sheet1!$B$3:$AH$1266,Sheet1!K$1+(Sheet1!$A$1-1)*10,FALSE)&gt;99999,-3,IF(VLOOKUP($A53,Sheet1!$B$3:$AH$1266,Sheet1!K$1+(Sheet1!$A$1-1)*10,FALSE)&gt;9999,-2,IF(VLOOKUP($A53,Sheet1!$B$3:$AH$1266,Sheet1!K$1+(Sheet1!$A$1-1)*10,FALSE)&gt;999,-1,0)))))))</f>
        <v>---</v>
      </c>
      <c r="AB53" s="385" t="str">
        <f>IF(ISNA(VLOOKUP($A53,Sheet1!$B$3:$AH$1266,Sheet1!L$1+(Sheet1!$A$1-1)*10,FALSE))=TRUE,"---",IF(VLOOKUP($A53,Sheet1!$B$3:$AH$1266,Sheet1!L$1+(Sheet1!$A$1-1)*10,FALSE)="---","---", (ROUND(VLOOKUP($A53,Sheet1!$B$3:$AH$1266,Sheet1!L$1+(Sheet1!$A$1-1)*10,FALSE),IF(VLOOKUP($A53,Sheet1!$B$3:$AH$1266,Sheet1!L$1+(Sheet1!$A$1-1)*10,FALSE)&gt;99999,-3,IF(VLOOKUP($A53,Sheet1!$B$3:$AH$1266,Sheet1!L$1+(Sheet1!$A$1-1)*10,FALSE)&gt;9999,-2,IF(VLOOKUP($A53,Sheet1!$B$3:$AH$1266,Sheet1!L$1+(Sheet1!$A$1-1)*10,FALSE)&gt;999,-1,0)))))))</f>
        <v>---</v>
      </c>
      <c r="AC53" s="385" t="str">
        <f>IF(ISNA(VLOOKUP($A53,Sheet1!$B$3:$AH$1266,Sheet1!M$1+(Sheet1!$A$1-1)*10,FALSE))=TRUE,"---",IF(VLOOKUP($A53,Sheet1!$B$3:$AH$1266,Sheet1!M$1+(Sheet1!$A$1-1)*10,FALSE)="---","---", (ROUND(VLOOKUP($A53,Sheet1!$B$3:$AH$1266,Sheet1!M$1+(Sheet1!$A$1-1)*10,FALSE),IF(VLOOKUP($A53,Sheet1!$B$3:$AH$1266,Sheet1!M$1+(Sheet1!$A$1-1)*10,FALSE)&gt;99999,-3,IF(VLOOKUP($A53,Sheet1!$B$3:$AH$1266,Sheet1!M$1+(Sheet1!$A$1-1)*10,FALSE)&gt;9999,-2,IF(VLOOKUP($A53,Sheet1!$B$3:$AH$1266,Sheet1!M$1+(Sheet1!$A$1-1)*10,FALSE)&gt;999,-1,0)))))))</f>
        <v>---</v>
      </c>
      <c r="AD53" s="385" t="str">
        <f>IF(ISNA(VLOOKUP($A53,Sheet1!$B$3:$AH$1266,Sheet1!N$1+(Sheet1!$A$1-1)*10,FALSE))=TRUE,"---",IF(VLOOKUP($A53,Sheet1!$B$3:$AH$1266,Sheet1!N$1+(Sheet1!$A$1-1)*10,FALSE)="---","---", (ROUND(VLOOKUP($A53,Sheet1!$B$3:$AH$1266,Sheet1!N$1+(Sheet1!$A$1-1)*10,FALSE),IF(VLOOKUP($A53,Sheet1!$B$3:$AH$1266,Sheet1!N$1+(Sheet1!$A$1-1)*10,FALSE)&gt;99999,-3,IF(VLOOKUP($A53,Sheet1!$B$3:$AH$1266,Sheet1!N$1+(Sheet1!$A$1-1)*10,FALSE)&gt;9999,-2,IF(VLOOKUP($A53,Sheet1!$B$3:$AH$1266,Sheet1!N$1+(Sheet1!$A$1-1)*10,FALSE)&gt;999,-1,0)))))))</f>
        <v>---</v>
      </c>
    </row>
    <row r="54" spans="1:30" s="27" customFormat="1" ht="25.5" customHeight="1" x14ac:dyDescent="0.25">
      <c r="A54" s="125" t="s">
        <v>88</v>
      </c>
      <c r="B54" s="126" t="s">
        <v>89</v>
      </c>
      <c r="C54" s="125">
        <v>405058</v>
      </c>
      <c r="D54" s="125">
        <v>731327</v>
      </c>
      <c r="E54" s="70" t="s">
        <v>3033</v>
      </c>
      <c r="F54" s="52" t="s">
        <v>4435</v>
      </c>
      <c r="G54" s="127" t="s">
        <v>31</v>
      </c>
      <c r="H54" s="158">
        <v>27</v>
      </c>
      <c r="I54" s="112">
        <v>28877</v>
      </c>
      <c r="J54" s="113">
        <v>3.22</v>
      </c>
      <c r="K54" s="114" t="s">
        <v>4405</v>
      </c>
      <c r="L54" s="115">
        <v>952</v>
      </c>
      <c r="M54" s="116">
        <v>35.299999999999997</v>
      </c>
      <c r="N54" s="127" t="s">
        <v>31</v>
      </c>
      <c r="O54" s="68" t="str">
        <f t="shared" si="2"/>
        <v>&lt;0.2</v>
      </c>
      <c r="P54" s="68">
        <f>IF(O54&lt;&gt;"",VLOOKUP($A54,Sheet4!$A$2:$O$1309,14,FALSE)*100,"")</f>
        <v>0.27646808600402251</v>
      </c>
      <c r="Q54" s="68">
        <f>IF(P54&lt;&gt;"",VLOOKUP($A54,Sheet4!$A$2:$O$1309,15,FALSE)*100,"")</f>
        <v>2.6753217059605428</v>
      </c>
      <c r="R54" s="74" t="str">
        <f t="shared" si="1"/>
        <v>&gt;500</v>
      </c>
      <c r="S54" s="64" t="s">
        <v>4363</v>
      </c>
      <c r="T54" s="64" t="str">
        <f>IF(ISNA(VLOOKUP(A54,Sheet1!B$3:C$1266,2,FALSE)=TRUE),"NC",VLOOKUP(A54,Sheet1!B$3:C$1266,2,FALSE))</f>
        <v>Urban</v>
      </c>
      <c r="U54" s="65">
        <f>IF(ISNA(VLOOKUP($A54,Sheet1!$B$3:$AH$1266,Sheet1!E$1+(Sheet1!$A$1-1)*10,FALSE))=TRUE,"---",IF(VLOOKUP($A54,Sheet1!$B$3:$AH$1266,Sheet1!E$1+(Sheet1!$A$1-1)*10,FALSE)="---","---", (ROUND(VLOOKUP($A54,Sheet1!$B$3:$AH$1266,Sheet1!E$1+(Sheet1!$A$1-1)*10,FALSE),IF(VLOOKUP($A54,Sheet1!$B$3:$AH$1266,Sheet1!E$1+(Sheet1!$A$1-1)*10,FALSE)&gt;99999,-3,IF(VLOOKUP($A54,Sheet1!$B$3:$AH$1266,Sheet1!E$1+(Sheet1!$A$1-1)*10,FALSE)&gt;9999,-2,IF(VLOOKUP($A54,Sheet1!$B$3:$AH$1266,Sheet1!E$1+(Sheet1!$A$1-1)*10,FALSE)&gt;999,-1,0)))))))</f>
        <v>84</v>
      </c>
      <c r="V54" s="65">
        <f>IF(ISNA(VLOOKUP($A54,Sheet1!$B$3:$AH$1266,Sheet1!F$1+(Sheet1!$A$1-1)*10,FALSE))=TRUE,"---",IF(VLOOKUP($A54,Sheet1!$B$3:$AH$1266,Sheet1!F$1+(Sheet1!$A$1-1)*10,FALSE)="---","---", (ROUND(VLOOKUP($A54,Sheet1!$B$3:$AH$1266,Sheet1!F$1+(Sheet1!$A$1-1)*10,FALSE),IF(VLOOKUP($A54,Sheet1!$B$3:$AH$1266,Sheet1!F$1+(Sheet1!$A$1-1)*10,FALSE)&gt;99999,-3,IF(VLOOKUP($A54,Sheet1!$B$3:$AH$1266,Sheet1!F$1+(Sheet1!$A$1-1)*10,FALSE)&gt;9999,-2,IF(VLOOKUP($A54,Sheet1!$B$3:$AH$1266,Sheet1!F$1+(Sheet1!$A$1-1)*10,FALSE)&gt;999,-1,0)))))))</f>
        <v>96</v>
      </c>
      <c r="W54" s="65">
        <f>IF(ISNA(VLOOKUP($A54,Sheet1!$B$3:$AH$1266,Sheet1!G$1+(Sheet1!$A$1-1)*10,FALSE))=TRUE,"---",IF(VLOOKUP($A54,Sheet1!$B$3:$AH$1266,Sheet1!G$1+(Sheet1!$A$1-1)*10,FALSE)="---","---", (ROUND(VLOOKUP($A54,Sheet1!$B$3:$AH$1266,Sheet1!G$1+(Sheet1!$A$1-1)*10,FALSE),IF(VLOOKUP($A54,Sheet1!$B$3:$AH$1266,Sheet1!G$1+(Sheet1!$A$1-1)*10,FALSE)&gt;99999,-3,IF(VLOOKUP($A54,Sheet1!$B$3:$AH$1266,Sheet1!G$1+(Sheet1!$A$1-1)*10,FALSE)&gt;9999,-2,IF(VLOOKUP($A54,Sheet1!$B$3:$AH$1266,Sheet1!G$1+(Sheet1!$A$1-1)*10,FALSE)&gt;999,-1,0)))))))</f>
        <v>111</v>
      </c>
      <c r="X54" s="65">
        <f>IF(ISNA(VLOOKUP($A54,Sheet1!$B$3:$AH$1266,Sheet1!H$1+(Sheet1!$A$1-1)*10,FALSE))=TRUE,"---",IF(VLOOKUP($A54,Sheet1!$B$3:$AH$1266,Sheet1!H$1+(Sheet1!$A$1-1)*10,FALSE)="---","---", (ROUND(VLOOKUP($A54,Sheet1!$B$3:$AH$1266,Sheet1!H$1+(Sheet1!$A$1-1)*10,FALSE),IF(VLOOKUP($A54,Sheet1!$B$3:$AH$1266,Sheet1!H$1+(Sheet1!$A$1-1)*10,FALSE)&gt;99999,-3,IF(VLOOKUP($A54,Sheet1!$B$3:$AH$1266,Sheet1!H$1+(Sheet1!$A$1-1)*10,FALSE)&gt;9999,-2,IF(VLOOKUP($A54,Sheet1!$B$3:$AH$1266,Sheet1!H$1+(Sheet1!$A$1-1)*10,FALSE)&gt;999,-1,0)))))))</f>
        <v>153</v>
      </c>
      <c r="Y54" s="65">
        <f>IF(ISNA(VLOOKUP($A54,Sheet1!$B$3:$AH$1266,Sheet1!I$1+(Sheet1!$A$1-1)*10,FALSE))=TRUE,"---",IF(VLOOKUP($A54,Sheet1!$B$3:$AH$1266,Sheet1!I$1+(Sheet1!$A$1-1)*10,FALSE)="---","---", (ROUND(VLOOKUP($A54,Sheet1!$B$3:$AH$1266,Sheet1!I$1+(Sheet1!$A$1-1)*10,FALSE),IF(VLOOKUP($A54,Sheet1!$B$3:$AH$1266,Sheet1!I$1+(Sheet1!$A$1-1)*10,FALSE)&gt;99999,-3,IF(VLOOKUP($A54,Sheet1!$B$3:$AH$1266,Sheet1!I$1+(Sheet1!$A$1-1)*10,FALSE)&gt;9999,-2,IF(VLOOKUP($A54,Sheet1!$B$3:$AH$1266,Sheet1!I$1+(Sheet1!$A$1-1)*10,FALSE)&gt;999,-1,0)))))))</f>
        <v>184</v>
      </c>
      <c r="Z54" s="65">
        <f>IF(ISNA(VLOOKUP($A54,Sheet1!$B$3:$AH$1266,Sheet1!J$1+(Sheet1!$A$1-1)*10,FALSE))=TRUE,"---",IF(VLOOKUP($A54,Sheet1!$B$3:$AH$1266,Sheet1!J$1+(Sheet1!$A$1-1)*10,FALSE)="---","---", (ROUND(VLOOKUP($A54,Sheet1!$B$3:$AH$1266,Sheet1!J$1+(Sheet1!$A$1-1)*10,FALSE),IF(VLOOKUP($A54,Sheet1!$B$3:$AH$1266,Sheet1!J$1+(Sheet1!$A$1-1)*10,FALSE)&gt;99999,-3,IF(VLOOKUP($A54,Sheet1!$B$3:$AH$1266,Sheet1!J$1+(Sheet1!$A$1-1)*10,FALSE)&gt;9999,-2,IF(VLOOKUP($A54,Sheet1!$B$3:$AH$1266,Sheet1!J$1+(Sheet1!$A$1-1)*10,FALSE)&gt;999,-1,0)))))))</f>
        <v>228</v>
      </c>
      <c r="AA54" s="65">
        <f>IF(ISNA(VLOOKUP($A54,Sheet1!$B$3:$AH$1266,Sheet1!K$1+(Sheet1!$A$1-1)*10,FALSE))=TRUE,"---",IF(VLOOKUP($A54,Sheet1!$B$3:$AH$1266,Sheet1!K$1+(Sheet1!$A$1-1)*10,FALSE)="---","---", (ROUND(VLOOKUP($A54,Sheet1!$B$3:$AH$1266,Sheet1!K$1+(Sheet1!$A$1-1)*10,FALSE),IF(VLOOKUP($A54,Sheet1!$B$3:$AH$1266,Sheet1!K$1+(Sheet1!$A$1-1)*10,FALSE)&gt;99999,-3,IF(VLOOKUP($A54,Sheet1!$B$3:$AH$1266,Sheet1!K$1+(Sheet1!$A$1-1)*10,FALSE)&gt;9999,-2,IF(VLOOKUP($A54,Sheet1!$B$3:$AH$1266,Sheet1!K$1+(Sheet1!$A$1-1)*10,FALSE)&gt;999,-1,0)))))))</f>
        <v>264</v>
      </c>
      <c r="AB54" s="65">
        <f>IF(ISNA(VLOOKUP($A54,Sheet1!$B$3:$AH$1266,Sheet1!L$1+(Sheet1!$A$1-1)*10,FALSE))=TRUE,"---",IF(VLOOKUP($A54,Sheet1!$B$3:$AH$1266,Sheet1!L$1+(Sheet1!$A$1-1)*10,FALSE)="---","---", (ROUND(VLOOKUP($A54,Sheet1!$B$3:$AH$1266,Sheet1!L$1+(Sheet1!$A$1-1)*10,FALSE),IF(VLOOKUP($A54,Sheet1!$B$3:$AH$1266,Sheet1!L$1+(Sheet1!$A$1-1)*10,FALSE)&gt;99999,-3,IF(VLOOKUP($A54,Sheet1!$B$3:$AH$1266,Sheet1!L$1+(Sheet1!$A$1-1)*10,FALSE)&gt;9999,-2,IF(VLOOKUP($A54,Sheet1!$B$3:$AH$1266,Sheet1!L$1+(Sheet1!$A$1-1)*10,FALSE)&gt;999,-1,0)))))))</f>
        <v>302</v>
      </c>
      <c r="AC54" s="65">
        <f>IF(ISNA(VLOOKUP($A54,Sheet1!$B$3:$AH$1266,Sheet1!M$1+(Sheet1!$A$1-1)*10,FALSE))=TRUE,"---",IF(VLOOKUP($A54,Sheet1!$B$3:$AH$1266,Sheet1!M$1+(Sheet1!$A$1-1)*10,FALSE)="---","---", (ROUND(VLOOKUP($A54,Sheet1!$B$3:$AH$1266,Sheet1!M$1+(Sheet1!$A$1-1)*10,FALSE),IF(VLOOKUP($A54,Sheet1!$B$3:$AH$1266,Sheet1!M$1+(Sheet1!$A$1-1)*10,FALSE)&gt;99999,-3,IF(VLOOKUP($A54,Sheet1!$B$3:$AH$1266,Sheet1!M$1+(Sheet1!$A$1-1)*10,FALSE)&gt;9999,-2,IF(VLOOKUP($A54,Sheet1!$B$3:$AH$1266,Sheet1!M$1+(Sheet1!$A$1-1)*10,FALSE)&gt;999,-1,0)))))))</f>
        <v>344</v>
      </c>
      <c r="AD54" s="65">
        <f>IF(ISNA(VLOOKUP($A54,Sheet1!$B$3:$AH$1266,Sheet1!N$1+(Sheet1!$A$1-1)*10,FALSE))=TRUE,"---",IF(VLOOKUP($A54,Sheet1!$B$3:$AH$1266,Sheet1!N$1+(Sheet1!$A$1-1)*10,FALSE)="---","---", (ROUND(VLOOKUP($A54,Sheet1!$B$3:$AH$1266,Sheet1!N$1+(Sheet1!$A$1-1)*10,FALSE),IF(VLOOKUP($A54,Sheet1!$B$3:$AH$1266,Sheet1!N$1+(Sheet1!$A$1-1)*10,FALSE)&gt;99999,-3,IF(VLOOKUP($A54,Sheet1!$B$3:$AH$1266,Sheet1!N$1+(Sheet1!$A$1-1)*10,FALSE)&gt;9999,-2,IF(VLOOKUP($A54,Sheet1!$B$3:$AH$1266,Sheet1!N$1+(Sheet1!$A$1-1)*10,FALSE)&gt;999,-1,0)))))))</f>
        <v>405</v>
      </c>
    </row>
    <row r="55" spans="1:30" s="27" customFormat="1" ht="25.5" customHeight="1" x14ac:dyDescent="0.25">
      <c r="A55" s="304" t="s">
        <v>90</v>
      </c>
      <c r="B55" s="393" t="s">
        <v>91</v>
      </c>
      <c r="C55" s="304">
        <v>405449</v>
      </c>
      <c r="D55" s="304">
        <v>724112</v>
      </c>
      <c r="E55" s="305" t="s">
        <v>3033</v>
      </c>
      <c r="F55" s="345" t="s">
        <v>4436</v>
      </c>
      <c r="G55" s="351" t="s">
        <v>31</v>
      </c>
      <c r="H55" s="348">
        <v>74.7</v>
      </c>
      <c r="I55" s="119">
        <v>28520</v>
      </c>
      <c r="J55" s="124">
        <v>1.2</v>
      </c>
      <c r="K55" s="118" t="s">
        <v>20</v>
      </c>
      <c r="L55" s="122">
        <v>225</v>
      </c>
      <c r="M55" s="123">
        <v>3.01</v>
      </c>
      <c r="N55" s="118" t="s">
        <v>92</v>
      </c>
      <c r="O55" s="71">
        <f t="shared" si="2"/>
        <v>1</v>
      </c>
      <c r="P55" s="71">
        <f>IF(O55&lt;&gt;"",VLOOKUP($A55,Sheet4!$A$2:$O$1309,14,FALSE)*100,"")</f>
        <v>0.26834759185729862</v>
      </c>
      <c r="Q55" s="71">
        <f>IF(P55&lt;&gt;"",VLOOKUP($A55,Sheet4!$A$2:$O$1309,15,FALSE)*100,"")</f>
        <v>2.5976668746185427</v>
      </c>
      <c r="R55" s="73">
        <f t="shared" si="1"/>
        <v>100</v>
      </c>
      <c r="S55" s="357" t="s">
        <v>4363</v>
      </c>
      <c r="T55" s="357" t="str">
        <f>IF(ISNA(VLOOKUP(A55,Sheet1!B$3:C$1266,2,FALSE)=TRUE),"NC",VLOOKUP(A55,Sheet1!B$3:C$1266,2,FALSE))</f>
        <v>Urban</v>
      </c>
      <c r="U55" s="385">
        <f>IF(ISNA(VLOOKUP($A55,Sheet1!$B$3:$AH$1266,Sheet1!E$1+(Sheet1!$A$1-1)*10,FALSE))=TRUE,"---",IF(VLOOKUP($A55,Sheet1!$B$3:$AH$1266,Sheet1!E$1+(Sheet1!$A$1-1)*10,FALSE)="---","---", (ROUND(VLOOKUP($A55,Sheet1!$B$3:$AH$1266,Sheet1!E$1+(Sheet1!$A$1-1)*10,FALSE),IF(VLOOKUP($A55,Sheet1!$B$3:$AH$1266,Sheet1!E$1+(Sheet1!$A$1-1)*10,FALSE)&gt;99999,-3,IF(VLOOKUP($A55,Sheet1!$B$3:$AH$1266,Sheet1!E$1+(Sheet1!$A$1-1)*10,FALSE)&gt;9999,-2,IF(VLOOKUP($A55,Sheet1!$B$3:$AH$1266,Sheet1!E$1+(Sheet1!$A$1-1)*10,FALSE)&gt;999,-1,0)))))))</f>
        <v>64</v>
      </c>
      <c r="V55" s="385">
        <f>IF(ISNA(VLOOKUP($A55,Sheet1!$B$3:$AH$1266,Sheet1!F$1+(Sheet1!$A$1-1)*10,FALSE))=TRUE,"---",IF(VLOOKUP($A55,Sheet1!$B$3:$AH$1266,Sheet1!F$1+(Sheet1!$A$1-1)*10,FALSE)="---","---", (ROUND(VLOOKUP($A55,Sheet1!$B$3:$AH$1266,Sheet1!F$1+(Sheet1!$A$1-1)*10,FALSE),IF(VLOOKUP($A55,Sheet1!$B$3:$AH$1266,Sheet1!F$1+(Sheet1!$A$1-1)*10,FALSE)&gt;99999,-3,IF(VLOOKUP($A55,Sheet1!$B$3:$AH$1266,Sheet1!F$1+(Sheet1!$A$1-1)*10,FALSE)&gt;9999,-2,IF(VLOOKUP($A55,Sheet1!$B$3:$AH$1266,Sheet1!F$1+(Sheet1!$A$1-1)*10,FALSE)&gt;999,-1,0)))))))</f>
        <v>74</v>
      </c>
      <c r="W55" s="385">
        <f>IF(ISNA(VLOOKUP($A55,Sheet1!$B$3:$AH$1266,Sheet1!G$1+(Sheet1!$A$1-1)*10,FALSE))=TRUE,"---",IF(VLOOKUP($A55,Sheet1!$B$3:$AH$1266,Sheet1!G$1+(Sheet1!$A$1-1)*10,FALSE)="---","---", (ROUND(VLOOKUP($A55,Sheet1!$B$3:$AH$1266,Sheet1!G$1+(Sheet1!$A$1-1)*10,FALSE),IF(VLOOKUP($A55,Sheet1!$B$3:$AH$1266,Sheet1!G$1+(Sheet1!$A$1-1)*10,FALSE)&gt;99999,-3,IF(VLOOKUP($A55,Sheet1!$B$3:$AH$1266,Sheet1!G$1+(Sheet1!$A$1-1)*10,FALSE)&gt;9999,-2,IF(VLOOKUP($A55,Sheet1!$B$3:$AH$1266,Sheet1!G$1+(Sheet1!$A$1-1)*10,FALSE)&gt;999,-1,0)))))))</f>
        <v>87</v>
      </c>
      <c r="X55" s="385">
        <f>IF(ISNA(VLOOKUP($A55,Sheet1!$B$3:$AH$1266,Sheet1!H$1+(Sheet1!$A$1-1)*10,FALSE))=TRUE,"---",IF(VLOOKUP($A55,Sheet1!$B$3:$AH$1266,Sheet1!H$1+(Sheet1!$A$1-1)*10,FALSE)="---","---", (ROUND(VLOOKUP($A55,Sheet1!$B$3:$AH$1266,Sheet1!H$1+(Sheet1!$A$1-1)*10,FALSE),IF(VLOOKUP($A55,Sheet1!$B$3:$AH$1266,Sheet1!H$1+(Sheet1!$A$1-1)*10,FALSE)&gt;99999,-3,IF(VLOOKUP($A55,Sheet1!$B$3:$AH$1266,Sheet1!H$1+(Sheet1!$A$1-1)*10,FALSE)&gt;9999,-2,IF(VLOOKUP($A55,Sheet1!$B$3:$AH$1266,Sheet1!H$1+(Sheet1!$A$1-1)*10,FALSE)&gt;999,-1,0)))))))</f>
        <v>120</v>
      </c>
      <c r="Y55" s="385">
        <f>IF(ISNA(VLOOKUP($A55,Sheet1!$B$3:$AH$1266,Sheet1!I$1+(Sheet1!$A$1-1)*10,FALSE))=TRUE,"---",IF(VLOOKUP($A55,Sheet1!$B$3:$AH$1266,Sheet1!I$1+(Sheet1!$A$1-1)*10,FALSE)="---","---", (ROUND(VLOOKUP($A55,Sheet1!$B$3:$AH$1266,Sheet1!I$1+(Sheet1!$A$1-1)*10,FALSE),IF(VLOOKUP($A55,Sheet1!$B$3:$AH$1266,Sheet1!I$1+(Sheet1!$A$1-1)*10,FALSE)&gt;99999,-3,IF(VLOOKUP($A55,Sheet1!$B$3:$AH$1266,Sheet1!I$1+(Sheet1!$A$1-1)*10,FALSE)&gt;9999,-2,IF(VLOOKUP($A55,Sheet1!$B$3:$AH$1266,Sheet1!I$1+(Sheet1!$A$1-1)*10,FALSE)&gt;999,-1,0)))))))</f>
        <v>143</v>
      </c>
      <c r="Z55" s="385">
        <f>IF(ISNA(VLOOKUP($A55,Sheet1!$B$3:$AH$1266,Sheet1!J$1+(Sheet1!$A$1-1)*10,FALSE))=TRUE,"---",IF(VLOOKUP($A55,Sheet1!$B$3:$AH$1266,Sheet1!J$1+(Sheet1!$A$1-1)*10,FALSE)="---","---", (ROUND(VLOOKUP($A55,Sheet1!$B$3:$AH$1266,Sheet1!J$1+(Sheet1!$A$1-1)*10,FALSE),IF(VLOOKUP($A55,Sheet1!$B$3:$AH$1266,Sheet1!J$1+(Sheet1!$A$1-1)*10,FALSE)&gt;99999,-3,IF(VLOOKUP($A55,Sheet1!$B$3:$AH$1266,Sheet1!J$1+(Sheet1!$A$1-1)*10,FALSE)&gt;9999,-2,IF(VLOOKUP($A55,Sheet1!$B$3:$AH$1266,Sheet1!J$1+(Sheet1!$A$1-1)*10,FALSE)&gt;999,-1,0)))))))</f>
        <v>174</v>
      </c>
      <c r="AA55" s="385">
        <f>IF(ISNA(VLOOKUP($A55,Sheet1!$B$3:$AH$1266,Sheet1!K$1+(Sheet1!$A$1-1)*10,FALSE))=TRUE,"---",IF(VLOOKUP($A55,Sheet1!$B$3:$AH$1266,Sheet1!K$1+(Sheet1!$A$1-1)*10,FALSE)="---","---", (ROUND(VLOOKUP($A55,Sheet1!$B$3:$AH$1266,Sheet1!K$1+(Sheet1!$A$1-1)*10,FALSE),IF(VLOOKUP($A55,Sheet1!$B$3:$AH$1266,Sheet1!K$1+(Sheet1!$A$1-1)*10,FALSE)&gt;99999,-3,IF(VLOOKUP($A55,Sheet1!$B$3:$AH$1266,Sheet1!K$1+(Sheet1!$A$1-1)*10,FALSE)&gt;9999,-2,IF(VLOOKUP($A55,Sheet1!$B$3:$AH$1266,Sheet1!K$1+(Sheet1!$A$1-1)*10,FALSE)&gt;999,-1,0)))))))</f>
        <v>199</v>
      </c>
      <c r="AB55" s="385">
        <f>IF(ISNA(VLOOKUP($A55,Sheet1!$B$3:$AH$1266,Sheet1!L$1+(Sheet1!$A$1-1)*10,FALSE))=TRUE,"---",IF(VLOOKUP($A55,Sheet1!$B$3:$AH$1266,Sheet1!L$1+(Sheet1!$A$1-1)*10,FALSE)="---","---", (ROUND(VLOOKUP($A55,Sheet1!$B$3:$AH$1266,Sheet1!L$1+(Sheet1!$A$1-1)*10,FALSE),IF(VLOOKUP($A55,Sheet1!$B$3:$AH$1266,Sheet1!L$1+(Sheet1!$A$1-1)*10,FALSE)&gt;99999,-3,IF(VLOOKUP($A55,Sheet1!$B$3:$AH$1266,Sheet1!L$1+(Sheet1!$A$1-1)*10,FALSE)&gt;9999,-2,IF(VLOOKUP($A55,Sheet1!$B$3:$AH$1266,Sheet1!L$1+(Sheet1!$A$1-1)*10,FALSE)&gt;999,-1,0)))))))</f>
        <v>225</v>
      </c>
      <c r="AC55" s="385">
        <f>IF(ISNA(VLOOKUP($A55,Sheet1!$B$3:$AH$1266,Sheet1!M$1+(Sheet1!$A$1-1)*10,FALSE))=TRUE,"---",IF(VLOOKUP($A55,Sheet1!$B$3:$AH$1266,Sheet1!M$1+(Sheet1!$A$1-1)*10,FALSE)="---","---", (ROUND(VLOOKUP($A55,Sheet1!$B$3:$AH$1266,Sheet1!M$1+(Sheet1!$A$1-1)*10,FALSE),IF(VLOOKUP($A55,Sheet1!$B$3:$AH$1266,Sheet1!M$1+(Sheet1!$A$1-1)*10,FALSE)&gt;99999,-3,IF(VLOOKUP($A55,Sheet1!$B$3:$AH$1266,Sheet1!M$1+(Sheet1!$A$1-1)*10,FALSE)&gt;9999,-2,IF(VLOOKUP($A55,Sheet1!$B$3:$AH$1266,Sheet1!M$1+(Sheet1!$A$1-1)*10,FALSE)&gt;999,-1,0)))))))</f>
        <v>252</v>
      </c>
      <c r="AD55" s="385">
        <f>IF(ISNA(VLOOKUP($A55,Sheet1!$B$3:$AH$1266,Sheet1!N$1+(Sheet1!$A$1-1)*10,FALSE))=TRUE,"---",IF(VLOOKUP($A55,Sheet1!$B$3:$AH$1266,Sheet1!N$1+(Sheet1!$A$1-1)*10,FALSE)="---","---", (ROUND(VLOOKUP($A55,Sheet1!$B$3:$AH$1266,Sheet1!N$1+(Sheet1!$A$1-1)*10,FALSE),IF(VLOOKUP($A55,Sheet1!$B$3:$AH$1266,Sheet1!N$1+(Sheet1!$A$1-1)*10,FALSE)&gt;99999,-3,IF(VLOOKUP($A55,Sheet1!$B$3:$AH$1266,Sheet1!N$1+(Sheet1!$A$1-1)*10,FALSE)&gt;9999,-2,IF(VLOOKUP($A55,Sheet1!$B$3:$AH$1266,Sheet1!N$1+(Sheet1!$A$1-1)*10,FALSE)&gt;999,-1,0)))))))</f>
        <v>289</v>
      </c>
    </row>
    <row r="56" spans="1:30" s="27" customFormat="1" ht="25.5" customHeight="1" x14ac:dyDescent="0.25">
      <c r="A56" s="304"/>
      <c r="B56" s="346"/>
      <c r="C56" s="304"/>
      <c r="D56" s="304"/>
      <c r="E56" s="305" t="e">
        <v>#N/A</v>
      </c>
      <c r="F56" s="346"/>
      <c r="G56" s="352"/>
      <c r="H56" s="348"/>
      <c r="I56" s="119">
        <v>33949</v>
      </c>
      <c r="J56" s="124">
        <v>2.33</v>
      </c>
      <c r="K56" s="118" t="s">
        <v>28</v>
      </c>
      <c r="L56" s="129" t="s">
        <v>4405</v>
      </c>
      <c r="M56" s="130" t="s">
        <v>4405</v>
      </c>
      <c r="N56" s="118" t="s">
        <v>75</v>
      </c>
      <c r="O56" s="71" t="s">
        <v>4405</v>
      </c>
      <c r="P56" s="71" t="s">
        <v>4405</v>
      </c>
      <c r="Q56" s="71" t="s">
        <v>4405</v>
      </c>
      <c r="R56" s="73" t="s">
        <v>4405</v>
      </c>
      <c r="S56" s="357" t="e">
        <v>#N/A</v>
      </c>
      <c r="T56" s="357" t="str">
        <f>IF(ISNA(VLOOKUP(A56,Sheet1!B$3:C$1266,2,FALSE)=TRUE),"ND",VLOOKUP(A56,Sheet1!B$3:C$1266,2,FALSE))</f>
        <v>ND</v>
      </c>
      <c r="U56" s="385" t="str">
        <f>IF(ISNA(VLOOKUP($A56,Sheet1!$B$3:$AH$1266,Sheet1!E$1+(Sheet1!$A$1-1)*10,FALSE))=TRUE,"---",IF(VLOOKUP($A56,Sheet1!$B$3:$AH$1266,Sheet1!E$1+(Sheet1!$A$1-1)*10,FALSE)="---","---", (ROUND(VLOOKUP($A56,Sheet1!$B$3:$AH$1266,Sheet1!E$1+(Sheet1!$A$1-1)*10,FALSE),IF(VLOOKUP($A56,Sheet1!$B$3:$AH$1266,Sheet1!E$1+(Sheet1!$A$1-1)*10,FALSE)&gt;99999,-3,IF(VLOOKUP($A56,Sheet1!$B$3:$AH$1266,Sheet1!E$1+(Sheet1!$A$1-1)*10,FALSE)&gt;9999,-2,IF(VLOOKUP($A56,Sheet1!$B$3:$AH$1266,Sheet1!E$1+(Sheet1!$A$1-1)*10,FALSE)&gt;999,-1,0)))))))</f>
        <v>---</v>
      </c>
      <c r="V56" s="385" t="str">
        <f>IF(ISNA(VLOOKUP($A56,Sheet1!$B$3:$AH$1266,Sheet1!F$1+(Sheet1!$A$1-1)*10,FALSE))=TRUE,"---",IF(VLOOKUP($A56,Sheet1!$B$3:$AH$1266,Sheet1!F$1+(Sheet1!$A$1-1)*10,FALSE)="---","---", (ROUND(VLOOKUP($A56,Sheet1!$B$3:$AH$1266,Sheet1!F$1+(Sheet1!$A$1-1)*10,FALSE),IF(VLOOKUP($A56,Sheet1!$B$3:$AH$1266,Sheet1!F$1+(Sheet1!$A$1-1)*10,FALSE)&gt;99999,-3,IF(VLOOKUP($A56,Sheet1!$B$3:$AH$1266,Sheet1!F$1+(Sheet1!$A$1-1)*10,FALSE)&gt;9999,-2,IF(VLOOKUP($A56,Sheet1!$B$3:$AH$1266,Sheet1!F$1+(Sheet1!$A$1-1)*10,FALSE)&gt;999,-1,0)))))))</f>
        <v>---</v>
      </c>
      <c r="W56" s="385" t="str">
        <f>IF(ISNA(VLOOKUP($A56,Sheet1!$B$3:$AH$1266,Sheet1!G$1+(Sheet1!$A$1-1)*10,FALSE))=TRUE,"---",IF(VLOOKUP($A56,Sheet1!$B$3:$AH$1266,Sheet1!G$1+(Sheet1!$A$1-1)*10,FALSE)="---","---", (ROUND(VLOOKUP($A56,Sheet1!$B$3:$AH$1266,Sheet1!G$1+(Sheet1!$A$1-1)*10,FALSE),IF(VLOOKUP($A56,Sheet1!$B$3:$AH$1266,Sheet1!G$1+(Sheet1!$A$1-1)*10,FALSE)&gt;99999,-3,IF(VLOOKUP($A56,Sheet1!$B$3:$AH$1266,Sheet1!G$1+(Sheet1!$A$1-1)*10,FALSE)&gt;9999,-2,IF(VLOOKUP($A56,Sheet1!$B$3:$AH$1266,Sheet1!G$1+(Sheet1!$A$1-1)*10,FALSE)&gt;999,-1,0)))))))</f>
        <v>---</v>
      </c>
      <c r="X56" s="385" t="str">
        <f>IF(ISNA(VLOOKUP($A56,Sheet1!$B$3:$AH$1266,Sheet1!H$1+(Sheet1!$A$1-1)*10,FALSE))=TRUE,"---",IF(VLOOKUP($A56,Sheet1!$B$3:$AH$1266,Sheet1!H$1+(Sheet1!$A$1-1)*10,FALSE)="---","---", (ROUND(VLOOKUP($A56,Sheet1!$B$3:$AH$1266,Sheet1!H$1+(Sheet1!$A$1-1)*10,FALSE),IF(VLOOKUP($A56,Sheet1!$B$3:$AH$1266,Sheet1!H$1+(Sheet1!$A$1-1)*10,FALSE)&gt;99999,-3,IF(VLOOKUP($A56,Sheet1!$B$3:$AH$1266,Sheet1!H$1+(Sheet1!$A$1-1)*10,FALSE)&gt;9999,-2,IF(VLOOKUP($A56,Sheet1!$B$3:$AH$1266,Sheet1!H$1+(Sheet1!$A$1-1)*10,FALSE)&gt;999,-1,0)))))))</f>
        <v>---</v>
      </c>
      <c r="Y56" s="385" t="str">
        <f>IF(ISNA(VLOOKUP($A56,Sheet1!$B$3:$AH$1266,Sheet1!I$1+(Sheet1!$A$1-1)*10,FALSE))=TRUE,"---",IF(VLOOKUP($A56,Sheet1!$B$3:$AH$1266,Sheet1!I$1+(Sheet1!$A$1-1)*10,FALSE)="---","---", (ROUND(VLOOKUP($A56,Sheet1!$B$3:$AH$1266,Sheet1!I$1+(Sheet1!$A$1-1)*10,FALSE),IF(VLOOKUP($A56,Sheet1!$B$3:$AH$1266,Sheet1!I$1+(Sheet1!$A$1-1)*10,FALSE)&gt;99999,-3,IF(VLOOKUP($A56,Sheet1!$B$3:$AH$1266,Sheet1!I$1+(Sheet1!$A$1-1)*10,FALSE)&gt;9999,-2,IF(VLOOKUP($A56,Sheet1!$B$3:$AH$1266,Sheet1!I$1+(Sheet1!$A$1-1)*10,FALSE)&gt;999,-1,0)))))))</f>
        <v>---</v>
      </c>
      <c r="Z56" s="385" t="str">
        <f>IF(ISNA(VLOOKUP($A56,Sheet1!$B$3:$AH$1266,Sheet1!J$1+(Sheet1!$A$1-1)*10,FALSE))=TRUE,"---",IF(VLOOKUP($A56,Sheet1!$B$3:$AH$1266,Sheet1!J$1+(Sheet1!$A$1-1)*10,FALSE)="---","---", (ROUND(VLOOKUP($A56,Sheet1!$B$3:$AH$1266,Sheet1!J$1+(Sheet1!$A$1-1)*10,FALSE),IF(VLOOKUP($A56,Sheet1!$B$3:$AH$1266,Sheet1!J$1+(Sheet1!$A$1-1)*10,FALSE)&gt;99999,-3,IF(VLOOKUP($A56,Sheet1!$B$3:$AH$1266,Sheet1!J$1+(Sheet1!$A$1-1)*10,FALSE)&gt;9999,-2,IF(VLOOKUP($A56,Sheet1!$B$3:$AH$1266,Sheet1!J$1+(Sheet1!$A$1-1)*10,FALSE)&gt;999,-1,0)))))))</f>
        <v>---</v>
      </c>
      <c r="AA56" s="385" t="str">
        <f>IF(ISNA(VLOOKUP($A56,Sheet1!$B$3:$AH$1266,Sheet1!K$1+(Sheet1!$A$1-1)*10,FALSE))=TRUE,"---",IF(VLOOKUP($A56,Sheet1!$B$3:$AH$1266,Sheet1!K$1+(Sheet1!$A$1-1)*10,FALSE)="---","---", (ROUND(VLOOKUP($A56,Sheet1!$B$3:$AH$1266,Sheet1!K$1+(Sheet1!$A$1-1)*10,FALSE),IF(VLOOKUP($A56,Sheet1!$B$3:$AH$1266,Sheet1!K$1+(Sheet1!$A$1-1)*10,FALSE)&gt;99999,-3,IF(VLOOKUP($A56,Sheet1!$B$3:$AH$1266,Sheet1!K$1+(Sheet1!$A$1-1)*10,FALSE)&gt;9999,-2,IF(VLOOKUP($A56,Sheet1!$B$3:$AH$1266,Sheet1!K$1+(Sheet1!$A$1-1)*10,FALSE)&gt;999,-1,0)))))))</f>
        <v>---</v>
      </c>
      <c r="AB56" s="385" t="str">
        <f>IF(ISNA(VLOOKUP($A56,Sheet1!$B$3:$AH$1266,Sheet1!L$1+(Sheet1!$A$1-1)*10,FALSE))=TRUE,"---",IF(VLOOKUP($A56,Sheet1!$B$3:$AH$1266,Sheet1!L$1+(Sheet1!$A$1-1)*10,FALSE)="---","---", (ROUND(VLOOKUP($A56,Sheet1!$B$3:$AH$1266,Sheet1!L$1+(Sheet1!$A$1-1)*10,FALSE),IF(VLOOKUP($A56,Sheet1!$B$3:$AH$1266,Sheet1!L$1+(Sheet1!$A$1-1)*10,FALSE)&gt;99999,-3,IF(VLOOKUP($A56,Sheet1!$B$3:$AH$1266,Sheet1!L$1+(Sheet1!$A$1-1)*10,FALSE)&gt;9999,-2,IF(VLOOKUP($A56,Sheet1!$B$3:$AH$1266,Sheet1!L$1+(Sheet1!$A$1-1)*10,FALSE)&gt;999,-1,0)))))))</f>
        <v>---</v>
      </c>
      <c r="AC56" s="385" t="str">
        <f>IF(ISNA(VLOOKUP($A56,Sheet1!$B$3:$AH$1266,Sheet1!M$1+(Sheet1!$A$1-1)*10,FALSE))=TRUE,"---",IF(VLOOKUP($A56,Sheet1!$B$3:$AH$1266,Sheet1!M$1+(Sheet1!$A$1-1)*10,FALSE)="---","---", (ROUND(VLOOKUP($A56,Sheet1!$B$3:$AH$1266,Sheet1!M$1+(Sheet1!$A$1-1)*10,FALSE),IF(VLOOKUP($A56,Sheet1!$B$3:$AH$1266,Sheet1!M$1+(Sheet1!$A$1-1)*10,FALSE)&gt;99999,-3,IF(VLOOKUP($A56,Sheet1!$B$3:$AH$1266,Sheet1!M$1+(Sheet1!$A$1-1)*10,FALSE)&gt;9999,-2,IF(VLOOKUP($A56,Sheet1!$B$3:$AH$1266,Sheet1!M$1+(Sheet1!$A$1-1)*10,FALSE)&gt;999,-1,0)))))))</f>
        <v>---</v>
      </c>
      <c r="AD56" s="385" t="str">
        <f>IF(ISNA(VLOOKUP($A56,Sheet1!$B$3:$AH$1266,Sheet1!N$1+(Sheet1!$A$1-1)*10,FALSE))=TRUE,"---",IF(VLOOKUP($A56,Sheet1!$B$3:$AH$1266,Sheet1!N$1+(Sheet1!$A$1-1)*10,FALSE)="---","---", (ROUND(VLOOKUP($A56,Sheet1!$B$3:$AH$1266,Sheet1!N$1+(Sheet1!$A$1-1)*10,FALSE),IF(VLOOKUP($A56,Sheet1!$B$3:$AH$1266,Sheet1!N$1+(Sheet1!$A$1-1)*10,FALSE)&gt;99999,-3,IF(VLOOKUP($A56,Sheet1!$B$3:$AH$1266,Sheet1!N$1+(Sheet1!$A$1-1)*10,FALSE)&gt;9999,-2,IF(VLOOKUP($A56,Sheet1!$B$3:$AH$1266,Sheet1!N$1+(Sheet1!$A$1-1)*10,FALSE)&gt;999,-1,0)))))))</f>
        <v>---</v>
      </c>
    </row>
    <row r="57" spans="1:30" s="27" customFormat="1" ht="25.5" customHeight="1" x14ac:dyDescent="0.25">
      <c r="A57" s="125" t="s">
        <v>93</v>
      </c>
      <c r="B57" s="126" t="s">
        <v>94</v>
      </c>
      <c r="C57" s="125">
        <v>404949</v>
      </c>
      <c r="D57" s="125">
        <v>725422</v>
      </c>
      <c r="E57" s="70" t="s">
        <v>3033</v>
      </c>
      <c r="F57" s="52" t="s">
        <v>4436</v>
      </c>
      <c r="G57" s="127" t="s">
        <v>31</v>
      </c>
      <c r="H57" s="128">
        <v>73.099999999999994</v>
      </c>
      <c r="I57" s="112" t="s">
        <v>95</v>
      </c>
      <c r="J57" s="113">
        <v>2.19</v>
      </c>
      <c r="K57" s="114" t="s">
        <v>4405</v>
      </c>
      <c r="L57" s="115">
        <v>165</v>
      </c>
      <c r="M57" s="116">
        <v>2.2599999999999998</v>
      </c>
      <c r="N57" s="114" t="s">
        <v>4405</v>
      </c>
      <c r="O57" s="68">
        <f t="shared" si="2"/>
        <v>1.2894429281936328</v>
      </c>
      <c r="P57" s="68">
        <f>IF(O57&lt;&gt;"",VLOOKUP($A57,Sheet4!$A$2:$O$1309,14,FALSE)*100,"")</f>
        <v>0.26834759185729862</v>
      </c>
      <c r="Q57" s="68">
        <f>IF(P57&lt;&gt;"",VLOOKUP($A57,Sheet4!$A$2:$O$1309,15,FALSE)*100,"")</f>
        <v>2.5976668746185427</v>
      </c>
      <c r="R57" s="74">
        <f t="shared" si="1"/>
        <v>80</v>
      </c>
      <c r="S57" s="64" t="s">
        <v>4363</v>
      </c>
      <c r="T57" s="64" t="str">
        <f>IF(ISNA(VLOOKUP(A57,Sheet1!B$3:C$1266,2,FALSE)=TRUE),"NC",VLOOKUP(A57,Sheet1!B$3:C$1266,2,FALSE))</f>
        <v>Urban</v>
      </c>
      <c r="U57" s="65">
        <f>IF(ISNA(VLOOKUP($A57,Sheet1!$B$3:$AH$1266,Sheet1!E$1+(Sheet1!$A$1-1)*10,FALSE))=TRUE,"---",IF(VLOOKUP($A57,Sheet1!$B$3:$AH$1266,Sheet1!E$1+(Sheet1!$A$1-1)*10,FALSE)="---","---", (ROUND(VLOOKUP($A57,Sheet1!$B$3:$AH$1266,Sheet1!E$1+(Sheet1!$A$1-1)*10,FALSE),IF(VLOOKUP($A57,Sheet1!$B$3:$AH$1266,Sheet1!E$1+(Sheet1!$A$1-1)*10,FALSE)&gt;99999,-3,IF(VLOOKUP($A57,Sheet1!$B$3:$AH$1266,Sheet1!E$1+(Sheet1!$A$1-1)*10,FALSE)&gt;9999,-2,IF(VLOOKUP($A57,Sheet1!$B$3:$AH$1266,Sheet1!E$1+(Sheet1!$A$1-1)*10,FALSE)&gt;999,-1,0)))))))</f>
        <v>42</v>
      </c>
      <c r="V57" s="65">
        <f>IF(ISNA(VLOOKUP($A57,Sheet1!$B$3:$AH$1266,Sheet1!F$1+(Sheet1!$A$1-1)*10,FALSE))=TRUE,"---",IF(VLOOKUP($A57,Sheet1!$B$3:$AH$1266,Sheet1!F$1+(Sheet1!$A$1-1)*10,FALSE)="---","---", (ROUND(VLOOKUP($A57,Sheet1!$B$3:$AH$1266,Sheet1!F$1+(Sheet1!$A$1-1)*10,FALSE),IF(VLOOKUP($A57,Sheet1!$B$3:$AH$1266,Sheet1!F$1+(Sheet1!$A$1-1)*10,FALSE)&gt;99999,-3,IF(VLOOKUP($A57,Sheet1!$B$3:$AH$1266,Sheet1!F$1+(Sheet1!$A$1-1)*10,FALSE)&gt;9999,-2,IF(VLOOKUP($A57,Sheet1!$B$3:$AH$1266,Sheet1!F$1+(Sheet1!$A$1-1)*10,FALSE)&gt;999,-1,0)))))))</f>
        <v>49</v>
      </c>
      <c r="W57" s="65">
        <f>IF(ISNA(VLOOKUP($A57,Sheet1!$B$3:$AH$1266,Sheet1!G$1+(Sheet1!$A$1-1)*10,FALSE))=TRUE,"---",IF(VLOOKUP($A57,Sheet1!$B$3:$AH$1266,Sheet1!G$1+(Sheet1!$A$1-1)*10,FALSE)="---","---", (ROUND(VLOOKUP($A57,Sheet1!$B$3:$AH$1266,Sheet1!G$1+(Sheet1!$A$1-1)*10,FALSE),IF(VLOOKUP($A57,Sheet1!$B$3:$AH$1266,Sheet1!G$1+(Sheet1!$A$1-1)*10,FALSE)&gt;99999,-3,IF(VLOOKUP($A57,Sheet1!$B$3:$AH$1266,Sheet1!G$1+(Sheet1!$A$1-1)*10,FALSE)&gt;9999,-2,IF(VLOOKUP($A57,Sheet1!$B$3:$AH$1266,Sheet1!G$1+(Sheet1!$A$1-1)*10,FALSE)&gt;999,-1,0)))))))</f>
        <v>59</v>
      </c>
      <c r="X57" s="65">
        <f>IF(ISNA(VLOOKUP($A57,Sheet1!$B$3:$AH$1266,Sheet1!H$1+(Sheet1!$A$1-1)*10,FALSE))=TRUE,"---",IF(VLOOKUP($A57,Sheet1!$B$3:$AH$1266,Sheet1!H$1+(Sheet1!$A$1-1)*10,FALSE)="---","---", (ROUND(VLOOKUP($A57,Sheet1!$B$3:$AH$1266,Sheet1!H$1+(Sheet1!$A$1-1)*10,FALSE),IF(VLOOKUP($A57,Sheet1!$B$3:$AH$1266,Sheet1!H$1+(Sheet1!$A$1-1)*10,FALSE)&gt;99999,-3,IF(VLOOKUP($A57,Sheet1!$B$3:$AH$1266,Sheet1!H$1+(Sheet1!$A$1-1)*10,FALSE)&gt;9999,-2,IF(VLOOKUP($A57,Sheet1!$B$3:$AH$1266,Sheet1!H$1+(Sheet1!$A$1-1)*10,FALSE)&gt;999,-1,0)))))))</f>
        <v>84</v>
      </c>
      <c r="Y57" s="65">
        <f>IF(ISNA(VLOOKUP($A57,Sheet1!$B$3:$AH$1266,Sheet1!I$1+(Sheet1!$A$1-1)*10,FALSE))=TRUE,"---",IF(VLOOKUP($A57,Sheet1!$B$3:$AH$1266,Sheet1!I$1+(Sheet1!$A$1-1)*10,FALSE)="---","---", (ROUND(VLOOKUP($A57,Sheet1!$B$3:$AH$1266,Sheet1!I$1+(Sheet1!$A$1-1)*10,FALSE),IF(VLOOKUP($A57,Sheet1!$B$3:$AH$1266,Sheet1!I$1+(Sheet1!$A$1-1)*10,FALSE)&gt;99999,-3,IF(VLOOKUP($A57,Sheet1!$B$3:$AH$1266,Sheet1!I$1+(Sheet1!$A$1-1)*10,FALSE)&gt;9999,-2,IF(VLOOKUP($A57,Sheet1!$B$3:$AH$1266,Sheet1!I$1+(Sheet1!$A$1-1)*10,FALSE)&gt;999,-1,0)))))))</f>
        <v>103</v>
      </c>
      <c r="Z57" s="65">
        <f>IF(ISNA(VLOOKUP($A57,Sheet1!$B$3:$AH$1266,Sheet1!J$1+(Sheet1!$A$1-1)*10,FALSE))=TRUE,"---",IF(VLOOKUP($A57,Sheet1!$B$3:$AH$1266,Sheet1!J$1+(Sheet1!$A$1-1)*10,FALSE)="---","---", (ROUND(VLOOKUP($A57,Sheet1!$B$3:$AH$1266,Sheet1!J$1+(Sheet1!$A$1-1)*10,FALSE),IF(VLOOKUP($A57,Sheet1!$B$3:$AH$1266,Sheet1!J$1+(Sheet1!$A$1-1)*10,FALSE)&gt;99999,-3,IF(VLOOKUP($A57,Sheet1!$B$3:$AH$1266,Sheet1!J$1+(Sheet1!$A$1-1)*10,FALSE)&gt;9999,-2,IF(VLOOKUP($A57,Sheet1!$B$3:$AH$1266,Sheet1!J$1+(Sheet1!$A$1-1)*10,FALSE)&gt;999,-1,0)))))))</f>
        <v>128</v>
      </c>
      <c r="AA57" s="65">
        <f>IF(ISNA(VLOOKUP($A57,Sheet1!$B$3:$AH$1266,Sheet1!K$1+(Sheet1!$A$1-1)*10,FALSE))=TRUE,"---",IF(VLOOKUP($A57,Sheet1!$B$3:$AH$1266,Sheet1!K$1+(Sheet1!$A$1-1)*10,FALSE)="---","---", (ROUND(VLOOKUP($A57,Sheet1!$B$3:$AH$1266,Sheet1!K$1+(Sheet1!$A$1-1)*10,FALSE),IF(VLOOKUP($A57,Sheet1!$B$3:$AH$1266,Sheet1!K$1+(Sheet1!$A$1-1)*10,FALSE)&gt;99999,-3,IF(VLOOKUP($A57,Sheet1!$B$3:$AH$1266,Sheet1!K$1+(Sheet1!$A$1-1)*10,FALSE)&gt;9999,-2,IF(VLOOKUP($A57,Sheet1!$B$3:$AH$1266,Sheet1!K$1+(Sheet1!$A$1-1)*10,FALSE)&gt;999,-1,0)))))))</f>
        <v>149</v>
      </c>
      <c r="AB57" s="65">
        <f>IF(ISNA(VLOOKUP($A57,Sheet1!$B$3:$AH$1266,Sheet1!L$1+(Sheet1!$A$1-1)*10,FALSE))=TRUE,"---",IF(VLOOKUP($A57,Sheet1!$B$3:$AH$1266,Sheet1!L$1+(Sheet1!$A$1-1)*10,FALSE)="---","---", (ROUND(VLOOKUP($A57,Sheet1!$B$3:$AH$1266,Sheet1!L$1+(Sheet1!$A$1-1)*10,FALSE),IF(VLOOKUP($A57,Sheet1!$B$3:$AH$1266,Sheet1!L$1+(Sheet1!$A$1-1)*10,FALSE)&gt;99999,-3,IF(VLOOKUP($A57,Sheet1!$B$3:$AH$1266,Sheet1!L$1+(Sheet1!$A$1-1)*10,FALSE)&gt;9999,-2,IF(VLOOKUP($A57,Sheet1!$B$3:$AH$1266,Sheet1!L$1+(Sheet1!$A$1-1)*10,FALSE)&gt;999,-1,0)))))))</f>
        <v>172</v>
      </c>
      <c r="AC57" s="65">
        <f>IF(ISNA(VLOOKUP($A57,Sheet1!$B$3:$AH$1266,Sheet1!M$1+(Sheet1!$A$1-1)*10,FALSE))=TRUE,"---",IF(VLOOKUP($A57,Sheet1!$B$3:$AH$1266,Sheet1!M$1+(Sheet1!$A$1-1)*10,FALSE)="---","---", (ROUND(VLOOKUP($A57,Sheet1!$B$3:$AH$1266,Sheet1!M$1+(Sheet1!$A$1-1)*10,FALSE),IF(VLOOKUP($A57,Sheet1!$B$3:$AH$1266,Sheet1!M$1+(Sheet1!$A$1-1)*10,FALSE)&gt;99999,-3,IF(VLOOKUP($A57,Sheet1!$B$3:$AH$1266,Sheet1!M$1+(Sheet1!$A$1-1)*10,FALSE)&gt;9999,-2,IF(VLOOKUP($A57,Sheet1!$B$3:$AH$1266,Sheet1!M$1+(Sheet1!$A$1-1)*10,FALSE)&gt;999,-1,0)))))))</f>
        <v>196</v>
      </c>
      <c r="AD57" s="65">
        <f>IF(ISNA(VLOOKUP($A57,Sheet1!$B$3:$AH$1266,Sheet1!N$1+(Sheet1!$A$1-1)*10,FALSE))=TRUE,"---",IF(VLOOKUP($A57,Sheet1!$B$3:$AH$1266,Sheet1!N$1+(Sheet1!$A$1-1)*10,FALSE)="---","---", (ROUND(VLOOKUP($A57,Sheet1!$B$3:$AH$1266,Sheet1!N$1+(Sheet1!$A$1-1)*10,FALSE),IF(VLOOKUP($A57,Sheet1!$B$3:$AH$1266,Sheet1!N$1+(Sheet1!$A$1-1)*10,FALSE)&gt;99999,-3,IF(VLOOKUP($A57,Sheet1!$B$3:$AH$1266,Sheet1!N$1+(Sheet1!$A$1-1)*10,FALSE)&gt;9999,-2,IF(VLOOKUP($A57,Sheet1!$B$3:$AH$1266,Sheet1!N$1+(Sheet1!$A$1-1)*10,FALSE)&gt;999,-1,0)))))))</f>
        <v>230</v>
      </c>
    </row>
    <row r="58" spans="1:30" s="27" customFormat="1" ht="25.5" customHeight="1" x14ac:dyDescent="0.25">
      <c r="A58" s="133" t="s">
        <v>96</v>
      </c>
      <c r="B58" s="141" t="s">
        <v>97</v>
      </c>
      <c r="C58" s="133">
        <v>404601</v>
      </c>
      <c r="D58" s="133">
        <v>725937</v>
      </c>
      <c r="E58" s="67" t="s">
        <v>3033</v>
      </c>
      <c r="F58" s="117" t="s">
        <v>4437</v>
      </c>
      <c r="G58" s="118" t="s">
        <v>31</v>
      </c>
      <c r="H58" s="136">
        <v>8.07</v>
      </c>
      <c r="I58" s="119">
        <v>33109</v>
      </c>
      <c r="J58" s="124">
        <v>2.71</v>
      </c>
      <c r="K58" s="121" t="s">
        <v>4405</v>
      </c>
      <c r="L58" s="122">
        <v>77</v>
      </c>
      <c r="M58" s="123">
        <v>9.5</v>
      </c>
      <c r="N58" s="118" t="s">
        <v>12</v>
      </c>
      <c r="O58" s="71">
        <f t="shared" si="2"/>
        <v>0.89741886144515126</v>
      </c>
      <c r="P58" s="71">
        <f>IF(O58&lt;&gt;"",VLOOKUP($A58,Sheet4!$A$2:$O$1309,14,FALSE)*100,"")</f>
        <v>0.28509538655880906</v>
      </c>
      <c r="Q58" s="71">
        <f>IF(P58&lt;&gt;"",VLOOKUP($A58,Sheet4!$A$2:$O$1309,15,FALSE)*100,"")</f>
        <v>2.7577621293461085</v>
      </c>
      <c r="R58" s="73" t="str">
        <f t="shared" si="1"/>
        <v>&gt;100, &lt;200</v>
      </c>
      <c r="S58" s="63" t="s">
        <v>4363</v>
      </c>
      <c r="T58" s="63" t="str">
        <f>IF(ISNA(VLOOKUP(A58,Sheet1!B$3:C$1266,2,FALSE)=TRUE),"NC",VLOOKUP(A58,Sheet1!B$3:C$1266,2,FALSE))</f>
        <v>Urban</v>
      </c>
      <c r="U58" s="66">
        <f>IF(ISNA(VLOOKUP($A58,Sheet1!$B$3:$AH$1266,Sheet1!E$1+(Sheet1!$A$1-1)*10,FALSE))=TRUE,"---",IF(VLOOKUP($A58,Sheet1!$B$3:$AH$1266,Sheet1!E$1+(Sheet1!$A$1-1)*10,FALSE)="---","---", (ROUND(VLOOKUP($A58,Sheet1!$B$3:$AH$1266,Sheet1!E$1+(Sheet1!$A$1-1)*10,FALSE),IF(VLOOKUP($A58,Sheet1!$B$3:$AH$1266,Sheet1!E$1+(Sheet1!$A$1-1)*10,FALSE)&gt;99999,-3,IF(VLOOKUP($A58,Sheet1!$B$3:$AH$1266,Sheet1!E$1+(Sheet1!$A$1-1)*10,FALSE)&gt;9999,-2,IF(VLOOKUP($A58,Sheet1!$B$3:$AH$1266,Sheet1!E$1+(Sheet1!$A$1-1)*10,FALSE)&gt;999,-1,0)))))))</f>
        <v>29</v>
      </c>
      <c r="V58" s="66">
        <f>IF(ISNA(VLOOKUP($A58,Sheet1!$B$3:$AH$1266,Sheet1!F$1+(Sheet1!$A$1-1)*10,FALSE))=TRUE,"---",IF(VLOOKUP($A58,Sheet1!$B$3:$AH$1266,Sheet1!F$1+(Sheet1!$A$1-1)*10,FALSE)="---","---", (ROUND(VLOOKUP($A58,Sheet1!$B$3:$AH$1266,Sheet1!F$1+(Sheet1!$A$1-1)*10,FALSE),IF(VLOOKUP($A58,Sheet1!$B$3:$AH$1266,Sheet1!F$1+(Sheet1!$A$1-1)*10,FALSE)&gt;99999,-3,IF(VLOOKUP($A58,Sheet1!$B$3:$AH$1266,Sheet1!F$1+(Sheet1!$A$1-1)*10,FALSE)&gt;9999,-2,IF(VLOOKUP($A58,Sheet1!$B$3:$AH$1266,Sheet1!F$1+(Sheet1!$A$1-1)*10,FALSE)&gt;999,-1,0)))))))</f>
        <v>33</v>
      </c>
      <c r="W58" s="66">
        <f>IF(ISNA(VLOOKUP($A58,Sheet1!$B$3:$AH$1266,Sheet1!G$1+(Sheet1!$A$1-1)*10,FALSE))=TRUE,"---",IF(VLOOKUP($A58,Sheet1!$B$3:$AH$1266,Sheet1!G$1+(Sheet1!$A$1-1)*10,FALSE)="---","---", (ROUND(VLOOKUP($A58,Sheet1!$B$3:$AH$1266,Sheet1!G$1+(Sheet1!$A$1-1)*10,FALSE),IF(VLOOKUP($A58,Sheet1!$B$3:$AH$1266,Sheet1!G$1+(Sheet1!$A$1-1)*10,FALSE)&gt;99999,-3,IF(VLOOKUP($A58,Sheet1!$B$3:$AH$1266,Sheet1!G$1+(Sheet1!$A$1-1)*10,FALSE)&gt;9999,-2,IF(VLOOKUP($A58,Sheet1!$B$3:$AH$1266,Sheet1!G$1+(Sheet1!$A$1-1)*10,FALSE)&gt;999,-1,0)))))))</f>
        <v>38</v>
      </c>
      <c r="X58" s="66">
        <f>IF(ISNA(VLOOKUP($A58,Sheet1!$B$3:$AH$1266,Sheet1!H$1+(Sheet1!$A$1-1)*10,FALSE))=TRUE,"---",IF(VLOOKUP($A58,Sheet1!$B$3:$AH$1266,Sheet1!H$1+(Sheet1!$A$1-1)*10,FALSE)="---","---", (ROUND(VLOOKUP($A58,Sheet1!$B$3:$AH$1266,Sheet1!H$1+(Sheet1!$A$1-1)*10,FALSE),IF(VLOOKUP($A58,Sheet1!$B$3:$AH$1266,Sheet1!H$1+(Sheet1!$A$1-1)*10,FALSE)&gt;99999,-3,IF(VLOOKUP($A58,Sheet1!$B$3:$AH$1266,Sheet1!H$1+(Sheet1!$A$1-1)*10,FALSE)&gt;9999,-2,IF(VLOOKUP($A58,Sheet1!$B$3:$AH$1266,Sheet1!H$1+(Sheet1!$A$1-1)*10,FALSE)&gt;999,-1,0)))))))</f>
        <v>49</v>
      </c>
      <c r="Y58" s="66">
        <f>IF(ISNA(VLOOKUP($A58,Sheet1!$B$3:$AH$1266,Sheet1!I$1+(Sheet1!$A$1-1)*10,FALSE))=TRUE,"---",IF(VLOOKUP($A58,Sheet1!$B$3:$AH$1266,Sheet1!I$1+(Sheet1!$A$1-1)*10,FALSE)="---","---", (ROUND(VLOOKUP($A58,Sheet1!$B$3:$AH$1266,Sheet1!I$1+(Sheet1!$A$1-1)*10,FALSE),IF(VLOOKUP($A58,Sheet1!$B$3:$AH$1266,Sheet1!I$1+(Sheet1!$A$1-1)*10,FALSE)&gt;99999,-3,IF(VLOOKUP($A58,Sheet1!$B$3:$AH$1266,Sheet1!I$1+(Sheet1!$A$1-1)*10,FALSE)&gt;9999,-2,IF(VLOOKUP($A58,Sheet1!$B$3:$AH$1266,Sheet1!I$1+(Sheet1!$A$1-1)*10,FALSE)&gt;999,-1,0)))))))</f>
        <v>56</v>
      </c>
      <c r="Z58" s="66">
        <f>IF(ISNA(VLOOKUP($A58,Sheet1!$B$3:$AH$1266,Sheet1!J$1+(Sheet1!$A$1-1)*10,FALSE))=TRUE,"---",IF(VLOOKUP($A58,Sheet1!$B$3:$AH$1266,Sheet1!J$1+(Sheet1!$A$1-1)*10,FALSE)="---","---", (ROUND(VLOOKUP($A58,Sheet1!$B$3:$AH$1266,Sheet1!J$1+(Sheet1!$A$1-1)*10,FALSE),IF(VLOOKUP($A58,Sheet1!$B$3:$AH$1266,Sheet1!J$1+(Sheet1!$A$1-1)*10,FALSE)&gt;99999,-3,IF(VLOOKUP($A58,Sheet1!$B$3:$AH$1266,Sheet1!J$1+(Sheet1!$A$1-1)*10,FALSE)&gt;9999,-2,IF(VLOOKUP($A58,Sheet1!$B$3:$AH$1266,Sheet1!J$1+(Sheet1!$A$1-1)*10,FALSE)&gt;999,-1,0)))))))</f>
        <v>64</v>
      </c>
      <c r="AA58" s="66">
        <f>IF(ISNA(VLOOKUP($A58,Sheet1!$B$3:$AH$1266,Sheet1!K$1+(Sheet1!$A$1-1)*10,FALSE))=TRUE,"---",IF(VLOOKUP($A58,Sheet1!$B$3:$AH$1266,Sheet1!K$1+(Sheet1!$A$1-1)*10,FALSE)="---","---", (ROUND(VLOOKUP($A58,Sheet1!$B$3:$AH$1266,Sheet1!K$1+(Sheet1!$A$1-1)*10,FALSE),IF(VLOOKUP($A58,Sheet1!$B$3:$AH$1266,Sheet1!K$1+(Sheet1!$A$1-1)*10,FALSE)&gt;99999,-3,IF(VLOOKUP($A58,Sheet1!$B$3:$AH$1266,Sheet1!K$1+(Sheet1!$A$1-1)*10,FALSE)&gt;9999,-2,IF(VLOOKUP($A58,Sheet1!$B$3:$AH$1266,Sheet1!K$1+(Sheet1!$A$1-1)*10,FALSE)&gt;999,-1,0)))))))</f>
        <v>70</v>
      </c>
      <c r="AB58" s="66">
        <f>IF(ISNA(VLOOKUP($A58,Sheet1!$B$3:$AH$1266,Sheet1!L$1+(Sheet1!$A$1-1)*10,FALSE))=TRUE,"---",IF(VLOOKUP($A58,Sheet1!$B$3:$AH$1266,Sheet1!L$1+(Sheet1!$A$1-1)*10,FALSE)="---","---", (ROUND(VLOOKUP($A58,Sheet1!$B$3:$AH$1266,Sheet1!L$1+(Sheet1!$A$1-1)*10,FALSE),IF(VLOOKUP($A58,Sheet1!$B$3:$AH$1266,Sheet1!L$1+(Sheet1!$A$1-1)*10,FALSE)&gt;99999,-3,IF(VLOOKUP($A58,Sheet1!$B$3:$AH$1266,Sheet1!L$1+(Sheet1!$A$1-1)*10,FALSE)&gt;9999,-2,IF(VLOOKUP($A58,Sheet1!$B$3:$AH$1266,Sheet1!L$1+(Sheet1!$A$1-1)*10,FALSE)&gt;999,-1,0)))))))</f>
        <v>76</v>
      </c>
      <c r="AC58" s="66">
        <f>IF(ISNA(VLOOKUP($A58,Sheet1!$B$3:$AH$1266,Sheet1!M$1+(Sheet1!$A$1-1)*10,FALSE))=TRUE,"---",IF(VLOOKUP($A58,Sheet1!$B$3:$AH$1266,Sheet1!M$1+(Sheet1!$A$1-1)*10,FALSE)="---","---", (ROUND(VLOOKUP($A58,Sheet1!$B$3:$AH$1266,Sheet1!M$1+(Sheet1!$A$1-1)*10,FALSE),IF(VLOOKUP($A58,Sheet1!$B$3:$AH$1266,Sheet1!M$1+(Sheet1!$A$1-1)*10,FALSE)&gt;99999,-3,IF(VLOOKUP($A58,Sheet1!$B$3:$AH$1266,Sheet1!M$1+(Sheet1!$A$1-1)*10,FALSE)&gt;9999,-2,IF(VLOOKUP($A58,Sheet1!$B$3:$AH$1266,Sheet1!M$1+(Sheet1!$A$1-1)*10,FALSE)&gt;999,-1,0)))))))</f>
        <v>81</v>
      </c>
      <c r="AD58" s="66">
        <f>IF(ISNA(VLOOKUP($A58,Sheet1!$B$3:$AH$1266,Sheet1!N$1+(Sheet1!$A$1-1)*10,FALSE))=TRUE,"---",IF(VLOOKUP($A58,Sheet1!$B$3:$AH$1266,Sheet1!N$1+(Sheet1!$A$1-1)*10,FALSE)="---","---", (ROUND(VLOOKUP($A58,Sheet1!$B$3:$AH$1266,Sheet1!N$1+(Sheet1!$A$1-1)*10,FALSE),IF(VLOOKUP($A58,Sheet1!$B$3:$AH$1266,Sheet1!N$1+(Sheet1!$A$1-1)*10,FALSE)&gt;99999,-3,IF(VLOOKUP($A58,Sheet1!$B$3:$AH$1266,Sheet1!N$1+(Sheet1!$A$1-1)*10,FALSE)&gt;9999,-2,IF(VLOOKUP($A58,Sheet1!$B$3:$AH$1266,Sheet1!N$1+(Sheet1!$A$1-1)*10,FALSE)&gt;999,-1,0)))))))</f>
        <v>88</v>
      </c>
    </row>
    <row r="59" spans="1:30" s="27" customFormat="1" ht="25.5" customHeight="1" x14ac:dyDescent="0.25">
      <c r="A59" s="303" t="s">
        <v>98</v>
      </c>
      <c r="B59" s="330" t="s">
        <v>99</v>
      </c>
      <c r="C59" s="303">
        <v>404556</v>
      </c>
      <c r="D59" s="303">
        <v>730114</v>
      </c>
      <c r="E59" s="307" t="s">
        <v>3033</v>
      </c>
      <c r="F59" s="342" t="s">
        <v>4438</v>
      </c>
      <c r="G59" s="318" t="s">
        <v>31</v>
      </c>
      <c r="H59" s="347">
        <v>13.4</v>
      </c>
      <c r="I59" s="326">
        <v>20378</v>
      </c>
      <c r="J59" s="410" t="s">
        <v>4405</v>
      </c>
      <c r="K59" s="318" t="s">
        <v>17</v>
      </c>
      <c r="L59" s="320">
        <v>83</v>
      </c>
      <c r="M59" s="322">
        <v>6.2</v>
      </c>
      <c r="N59" s="318" t="s">
        <v>100</v>
      </c>
      <c r="O59" s="299" t="s">
        <v>4405</v>
      </c>
      <c r="P59" s="299" t="s">
        <v>4405</v>
      </c>
      <c r="Q59" s="299" t="s">
        <v>4405</v>
      </c>
      <c r="R59" s="301" t="s">
        <v>4405</v>
      </c>
      <c r="S59" s="356" t="s">
        <v>4363</v>
      </c>
      <c r="T59" s="356" t="str">
        <f>IF(ISNA(VLOOKUP(A59,Sheet1!B$3:C$1266,2,FALSE)=TRUE),"NC",VLOOKUP(A59,Sheet1!B$3:C$1266,2,FALSE))</f>
        <v>Urban</v>
      </c>
      <c r="U59" s="392">
        <f>IF(ISNA(VLOOKUP($A59,Sheet1!$B$3:$AH$1266,Sheet1!E$1+(Sheet1!$A$1-1)*10,FALSE))=TRUE,"---",IF(VLOOKUP($A59,Sheet1!$B$3:$AH$1266,Sheet1!E$1+(Sheet1!$A$1-1)*10,FALSE)="---","---", (ROUND(VLOOKUP($A59,Sheet1!$B$3:$AH$1266,Sheet1!E$1+(Sheet1!$A$1-1)*10,FALSE),IF(VLOOKUP($A59,Sheet1!$B$3:$AH$1266,Sheet1!E$1+(Sheet1!$A$1-1)*10,FALSE)&gt;99999,-3,IF(VLOOKUP($A59,Sheet1!$B$3:$AH$1266,Sheet1!E$1+(Sheet1!$A$1-1)*10,FALSE)&gt;9999,-2,IF(VLOOKUP($A59,Sheet1!$B$3:$AH$1266,Sheet1!E$1+(Sheet1!$A$1-1)*10,FALSE)&gt;999,-1,0)))))))</f>
        <v>34</v>
      </c>
      <c r="V59" s="392">
        <f>IF(ISNA(VLOOKUP($A59,Sheet1!$B$3:$AH$1266,Sheet1!F$1+(Sheet1!$A$1-1)*10,FALSE))=TRUE,"---",IF(VLOOKUP($A59,Sheet1!$B$3:$AH$1266,Sheet1!F$1+(Sheet1!$A$1-1)*10,FALSE)="---","---", (ROUND(VLOOKUP($A59,Sheet1!$B$3:$AH$1266,Sheet1!F$1+(Sheet1!$A$1-1)*10,FALSE),IF(VLOOKUP($A59,Sheet1!$B$3:$AH$1266,Sheet1!F$1+(Sheet1!$A$1-1)*10,FALSE)&gt;99999,-3,IF(VLOOKUP($A59,Sheet1!$B$3:$AH$1266,Sheet1!F$1+(Sheet1!$A$1-1)*10,FALSE)&gt;9999,-2,IF(VLOOKUP($A59,Sheet1!$B$3:$AH$1266,Sheet1!F$1+(Sheet1!$A$1-1)*10,FALSE)&gt;999,-1,0)))))))</f>
        <v>38</v>
      </c>
      <c r="W59" s="392">
        <f>IF(ISNA(VLOOKUP($A59,Sheet1!$B$3:$AH$1266,Sheet1!G$1+(Sheet1!$A$1-1)*10,FALSE))=TRUE,"---",IF(VLOOKUP($A59,Sheet1!$B$3:$AH$1266,Sheet1!G$1+(Sheet1!$A$1-1)*10,FALSE)="---","---", (ROUND(VLOOKUP($A59,Sheet1!$B$3:$AH$1266,Sheet1!G$1+(Sheet1!$A$1-1)*10,FALSE),IF(VLOOKUP($A59,Sheet1!$B$3:$AH$1266,Sheet1!G$1+(Sheet1!$A$1-1)*10,FALSE)&gt;99999,-3,IF(VLOOKUP($A59,Sheet1!$B$3:$AH$1266,Sheet1!G$1+(Sheet1!$A$1-1)*10,FALSE)&gt;9999,-2,IF(VLOOKUP($A59,Sheet1!$B$3:$AH$1266,Sheet1!G$1+(Sheet1!$A$1-1)*10,FALSE)&gt;999,-1,0)))))))</f>
        <v>43</v>
      </c>
      <c r="X59" s="392">
        <f>IF(ISNA(VLOOKUP($A59,Sheet1!$B$3:$AH$1266,Sheet1!H$1+(Sheet1!$A$1-1)*10,FALSE))=TRUE,"---",IF(VLOOKUP($A59,Sheet1!$B$3:$AH$1266,Sheet1!H$1+(Sheet1!$A$1-1)*10,FALSE)="---","---", (ROUND(VLOOKUP($A59,Sheet1!$B$3:$AH$1266,Sheet1!H$1+(Sheet1!$A$1-1)*10,FALSE),IF(VLOOKUP($A59,Sheet1!$B$3:$AH$1266,Sheet1!H$1+(Sheet1!$A$1-1)*10,FALSE)&gt;99999,-3,IF(VLOOKUP($A59,Sheet1!$B$3:$AH$1266,Sheet1!H$1+(Sheet1!$A$1-1)*10,FALSE)&gt;9999,-2,IF(VLOOKUP($A59,Sheet1!$B$3:$AH$1266,Sheet1!H$1+(Sheet1!$A$1-1)*10,FALSE)&gt;999,-1,0)))))))</f>
        <v>54</v>
      </c>
      <c r="Y59" s="392">
        <f>IF(ISNA(VLOOKUP($A59,Sheet1!$B$3:$AH$1266,Sheet1!I$1+(Sheet1!$A$1-1)*10,FALSE))=TRUE,"---",IF(VLOOKUP($A59,Sheet1!$B$3:$AH$1266,Sheet1!I$1+(Sheet1!$A$1-1)*10,FALSE)="---","---", (ROUND(VLOOKUP($A59,Sheet1!$B$3:$AH$1266,Sheet1!I$1+(Sheet1!$A$1-1)*10,FALSE),IF(VLOOKUP($A59,Sheet1!$B$3:$AH$1266,Sheet1!I$1+(Sheet1!$A$1-1)*10,FALSE)&gt;99999,-3,IF(VLOOKUP($A59,Sheet1!$B$3:$AH$1266,Sheet1!I$1+(Sheet1!$A$1-1)*10,FALSE)&gt;9999,-2,IF(VLOOKUP($A59,Sheet1!$B$3:$AH$1266,Sheet1!I$1+(Sheet1!$A$1-1)*10,FALSE)&gt;999,-1,0)))))))</f>
        <v>61</v>
      </c>
      <c r="Z59" s="392">
        <f>IF(ISNA(VLOOKUP($A59,Sheet1!$B$3:$AH$1266,Sheet1!J$1+(Sheet1!$A$1-1)*10,FALSE))=TRUE,"---",IF(VLOOKUP($A59,Sheet1!$B$3:$AH$1266,Sheet1!J$1+(Sheet1!$A$1-1)*10,FALSE)="---","---", (ROUND(VLOOKUP($A59,Sheet1!$B$3:$AH$1266,Sheet1!J$1+(Sheet1!$A$1-1)*10,FALSE),IF(VLOOKUP($A59,Sheet1!$B$3:$AH$1266,Sheet1!J$1+(Sheet1!$A$1-1)*10,FALSE)&gt;99999,-3,IF(VLOOKUP($A59,Sheet1!$B$3:$AH$1266,Sheet1!J$1+(Sheet1!$A$1-1)*10,FALSE)&gt;9999,-2,IF(VLOOKUP($A59,Sheet1!$B$3:$AH$1266,Sheet1!J$1+(Sheet1!$A$1-1)*10,FALSE)&gt;999,-1,0)))))))</f>
        <v>68</v>
      </c>
      <c r="AA59" s="392">
        <f>IF(ISNA(VLOOKUP($A59,Sheet1!$B$3:$AH$1266,Sheet1!K$1+(Sheet1!$A$1-1)*10,FALSE))=TRUE,"---",IF(VLOOKUP($A59,Sheet1!$B$3:$AH$1266,Sheet1!K$1+(Sheet1!$A$1-1)*10,FALSE)="---","---", (ROUND(VLOOKUP($A59,Sheet1!$B$3:$AH$1266,Sheet1!K$1+(Sheet1!$A$1-1)*10,FALSE),IF(VLOOKUP($A59,Sheet1!$B$3:$AH$1266,Sheet1!K$1+(Sheet1!$A$1-1)*10,FALSE)&gt;99999,-3,IF(VLOOKUP($A59,Sheet1!$B$3:$AH$1266,Sheet1!K$1+(Sheet1!$A$1-1)*10,FALSE)&gt;9999,-2,IF(VLOOKUP($A59,Sheet1!$B$3:$AH$1266,Sheet1!K$1+(Sheet1!$A$1-1)*10,FALSE)&gt;999,-1,0)))))))</f>
        <v>73</v>
      </c>
      <c r="AB59" s="392">
        <f>IF(ISNA(VLOOKUP($A59,Sheet1!$B$3:$AH$1266,Sheet1!L$1+(Sheet1!$A$1-1)*10,FALSE))=TRUE,"---",IF(VLOOKUP($A59,Sheet1!$B$3:$AH$1266,Sheet1!L$1+(Sheet1!$A$1-1)*10,FALSE)="---","---", (ROUND(VLOOKUP($A59,Sheet1!$B$3:$AH$1266,Sheet1!L$1+(Sheet1!$A$1-1)*10,FALSE),IF(VLOOKUP($A59,Sheet1!$B$3:$AH$1266,Sheet1!L$1+(Sheet1!$A$1-1)*10,FALSE)&gt;99999,-3,IF(VLOOKUP($A59,Sheet1!$B$3:$AH$1266,Sheet1!L$1+(Sheet1!$A$1-1)*10,FALSE)&gt;9999,-2,IF(VLOOKUP($A59,Sheet1!$B$3:$AH$1266,Sheet1!L$1+(Sheet1!$A$1-1)*10,FALSE)&gt;999,-1,0)))))))</f>
        <v>78</v>
      </c>
      <c r="AC59" s="392">
        <f>IF(ISNA(VLOOKUP($A59,Sheet1!$B$3:$AH$1266,Sheet1!M$1+(Sheet1!$A$1-1)*10,FALSE))=TRUE,"---",IF(VLOOKUP($A59,Sheet1!$B$3:$AH$1266,Sheet1!M$1+(Sheet1!$A$1-1)*10,FALSE)="---","---", (ROUND(VLOOKUP($A59,Sheet1!$B$3:$AH$1266,Sheet1!M$1+(Sheet1!$A$1-1)*10,FALSE),IF(VLOOKUP($A59,Sheet1!$B$3:$AH$1266,Sheet1!M$1+(Sheet1!$A$1-1)*10,FALSE)&gt;99999,-3,IF(VLOOKUP($A59,Sheet1!$B$3:$AH$1266,Sheet1!M$1+(Sheet1!$A$1-1)*10,FALSE)&gt;9999,-2,IF(VLOOKUP($A59,Sheet1!$B$3:$AH$1266,Sheet1!M$1+(Sheet1!$A$1-1)*10,FALSE)&gt;999,-1,0)))))))</f>
        <v>83</v>
      </c>
      <c r="AD59" s="392">
        <f>IF(ISNA(VLOOKUP($A59,Sheet1!$B$3:$AH$1266,Sheet1!N$1+(Sheet1!$A$1-1)*10,FALSE))=TRUE,"---",IF(VLOOKUP($A59,Sheet1!$B$3:$AH$1266,Sheet1!N$1+(Sheet1!$A$1-1)*10,FALSE)="---","---", (ROUND(VLOOKUP($A59,Sheet1!$B$3:$AH$1266,Sheet1!N$1+(Sheet1!$A$1-1)*10,FALSE),IF(VLOOKUP($A59,Sheet1!$B$3:$AH$1266,Sheet1!N$1+(Sheet1!$A$1-1)*10,FALSE)&gt;99999,-3,IF(VLOOKUP($A59,Sheet1!$B$3:$AH$1266,Sheet1!N$1+(Sheet1!$A$1-1)*10,FALSE)&gt;9999,-2,IF(VLOOKUP($A59,Sheet1!$B$3:$AH$1266,Sheet1!N$1+(Sheet1!$A$1-1)*10,FALSE)&gt;999,-1,0)))))))</f>
        <v>88</v>
      </c>
    </row>
    <row r="60" spans="1:30" s="27" customFormat="1" ht="25.5" customHeight="1" x14ac:dyDescent="0.25">
      <c r="A60" s="303"/>
      <c r="B60" s="331"/>
      <c r="C60" s="303"/>
      <c r="D60" s="303"/>
      <c r="E60" s="307"/>
      <c r="F60" s="401"/>
      <c r="G60" s="405"/>
      <c r="H60" s="347"/>
      <c r="I60" s="327"/>
      <c r="J60" s="411"/>
      <c r="K60" s="319"/>
      <c r="L60" s="321"/>
      <c r="M60" s="323"/>
      <c r="N60" s="319"/>
      <c r="O60" s="300" t="e">
        <f t="shared" si="2"/>
        <v>#NUM!</v>
      </c>
      <c r="P60" s="300"/>
      <c r="Q60" s="300"/>
      <c r="R60" s="302"/>
      <c r="S60" s="356"/>
      <c r="T60" s="356"/>
      <c r="U60" s="392"/>
      <c r="V60" s="392"/>
      <c r="W60" s="392"/>
      <c r="X60" s="392"/>
      <c r="Y60" s="392"/>
      <c r="Z60" s="392"/>
      <c r="AA60" s="392"/>
      <c r="AB60" s="392"/>
      <c r="AC60" s="392"/>
      <c r="AD60" s="392"/>
    </row>
    <row r="61" spans="1:30" s="27" customFormat="1" ht="25.5" customHeight="1" x14ac:dyDescent="0.25">
      <c r="A61" s="304" t="s">
        <v>101</v>
      </c>
      <c r="B61" s="393" t="s">
        <v>102</v>
      </c>
      <c r="C61" s="304">
        <v>404733</v>
      </c>
      <c r="D61" s="304">
        <v>730956</v>
      </c>
      <c r="E61" s="305" t="s">
        <v>3033</v>
      </c>
      <c r="F61" s="345" t="s">
        <v>4439</v>
      </c>
      <c r="G61" s="351" t="s">
        <v>31</v>
      </c>
      <c r="H61" s="348">
        <v>16.3</v>
      </c>
      <c r="I61" s="119">
        <v>29071</v>
      </c>
      <c r="J61" s="124">
        <v>1.56</v>
      </c>
      <c r="K61" s="118" t="s">
        <v>20</v>
      </c>
      <c r="L61" s="122">
        <v>40</v>
      </c>
      <c r="M61" s="123">
        <v>2.5</v>
      </c>
      <c r="N61" s="121" t="s">
        <v>4405</v>
      </c>
      <c r="O61" s="71">
        <f t="shared" si="2"/>
        <v>5.1391934783720439</v>
      </c>
      <c r="P61" s="71">
        <f>IF(O61&lt;&gt;"",VLOOKUP($A61,Sheet4!$A$2:$O$1309,14,FALSE)*100,"")</f>
        <v>0.56937797932326006</v>
      </c>
      <c r="Q61" s="71">
        <f>IF(P61&lt;&gt;"",VLOOKUP($A61,Sheet4!$A$2:$O$1309,15,FALSE)*100,"")</f>
        <v>5.4394717390716547</v>
      </c>
      <c r="R61" s="73">
        <f t="shared" si="1"/>
        <v>20</v>
      </c>
      <c r="S61" s="357" t="s">
        <v>4363</v>
      </c>
      <c r="T61" s="357" t="str">
        <f>IF(ISNA(VLOOKUP(A61,Sheet1!B$3:C$1266,2,FALSE)=TRUE),"NC",VLOOKUP(A61,Sheet1!B$3:C$1266,2,FALSE))</f>
        <v>Urban</v>
      </c>
      <c r="U61" s="385">
        <f>IF(ISNA(VLOOKUP($A61,Sheet1!$B$3:$AH$1266,Sheet1!E$1+(Sheet1!$A$1-1)*10,FALSE))=TRUE,"---",IF(VLOOKUP($A61,Sheet1!$B$3:$AH$1266,Sheet1!E$1+(Sheet1!$A$1-1)*10,FALSE)="---","---", (ROUND(VLOOKUP($A61,Sheet1!$B$3:$AH$1266,Sheet1!E$1+(Sheet1!$A$1-1)*10,FALSE),IF(VLOOKUP($A61,Sheet1!$B$3:$AH$1266,Sheet1!E$1+(Sheet1!$A$1-1)*10,FALSE)&gt;99999,-3,IF(VLOOKUP($A61,Sheet1!$B$3:$AH$1266,Sheet1!E$1+(Sheet1!$A$1-1)*10,FALSE)&gt;9999,-2,IF(VLOOKUP($A61,Sheet1!$B$3:$AH$1266,Sheet1!E$1+(Sheet1!$A$1-1)*10,FALSE)&gt;999,-1,0)))))))</f>
        <v>17</v>
      </c>
      <c r="V61" s="385">
        <f>IF(ISNA(VLOOKUP($A61,Sheet1!$B$3:$AH$1266,Sheet1!F$1+(Sheet1!$A$1-1)*10,FALSE))=TRUE,"---",IF(VLOOKUP($A61,Sheet1!$B$3:$AH$1266,Sheet1!F$1+(Sheet1!$A$1-1)*10,FALSE)="---","---", (ROUND(VLOOKUP($A61,Sheet1!$B$3:$AH$1266,Sheet1!F$1+(Sheet1!$A$1-1)*10,FALSE),IF(VLOOKUP($A61,Sheet1!$B$3:$AH$1266,Sheet1!F$1+(Sheet1!$A$1-1)*10,FALSE)&gt;99999,-3,IF(VLOOKUP($A61,Sheet1!$B$3:$AH$1266,Sheet1!F$1+(Sheet1!$A$1-1)*10,FALSE)&gt;9999,-2,IF(VLOOKUP($A61,Sheet1!$B$3:$AH$1266,Sheet1!F$1+(Sheet1!$A$1-1)*10,FALSE)&gt;999,-1,0)))))))</f>
        <v>20</v>
      </c>
      <c r="W61" s="385">
        <f>IF(ISNA(VLOOKUP($A61,Sheet1!$B$3:$AH$1266,Sheet1!G$1+(Sheet1!$A$1-1)*10,FALSE))=TRUE,"---",IF(VLOOKUP($A61,Sheet1!$B$3:$AH$1266,Sheet1!G$1+(Sheet1!$A$1-1)*10,FALSE)="---","---", (ROUND(VLOOKUP($A61,Sheet1!$B$3:$AH$1266,Sheet1!G$1+(Sheet1!$A$1-1)*10,FALSE),IF(VLOOKUP($A61,Sheet1!$B$3:$AH$1266,Sheet1!G$1+(Sheet1!$A$1-1)*10,FALSE)&gt;99999,-3,IF(VLOOKUP($A61,Sheet1!$B$3:$AH$1266,Sheet1!G$1+(Sheet1!$A$1-1)*10,FALSE)&gt;9999,-2,IF(VLOOKUP($A61,Sheet1!$B$3:$AH$1266,Sheet1!G$1+(Sheet1!$A$1-1)*10,FALSE)&gt;999,-1,0)))))))</f>
        <v>23</v>
      </c>
      <c r="X61" s="385">
        <f>IF(ISNA(VLOOKUP($A61,Sheet1!$B$3:$AH$1266,Sheet1!H$1+(Sheet1!$A$1-1)*10,FALSE))=TRUE,"---",IF(VLOOKUP($A61,Sheet1!$B$3:$AH$1266,Sheet1!H$1+(Sheet1!$A$1-1)*10,FALSE)="---","---", (ROUND(VLOOKUP($A61,Sheet1!$B$3:$AH$1266,Sheet1!H$1+(Sheet1!$A$1-1)*10,FALSE),IF(VLOOKUP($A61,Sheet1!$B$3:$AH$1266,Sheet1!H$1+(Sheet1!$A$1-1)*10,FALSE)&gt;99999,-3,IF(VLOOKUP($A61,Sheet1!$B$3:$AH$1266,Sheet1!H$1+(Sheet1!$A$1-1)*10,FALSE)&gt;9999,-2,IF(VLOOKUP($A61,Sheet1!$B$3:$AH$1266,Sheet1!H$1+(Sheet1!$A$1-1)*10,FALSE)&gt;999,-1,0)))))))</f>
        <v>31</v>
      </c>
      <c r="Y61" s="385">
        <f>IF(ISNA(VLOOKUP($A61,Sheet1!$B$3:$AH$1266,Sheet1!I$1+(Sheet1!$A$1-1)*10,FALSE))=TRUE,"---",IF(VLOOKUP($A61,Sheet1!$B$3:$AH$1266,Sheet1!I$1+(Sheet1!$A$1-1)*10,FALSE)="---","---", (ROUND(VLOOKUP($A61,Sheet1!$B$3:$AH$1266,Sheet1!I$1+(Sheet1!$A$1-1)*10,FALSE),IF(VLOOKUP($A61,Sheet1!$B$3:$AH$1266,Sheet1!I$1+(Sheet1!$A$1-1)*10,FALSE)&gt;99999,-3,IF(VLOOKUP($A61,Sheet1!$B$3:$AH$1266,Sheet1!I$1+(Sheet1!$A$1-1)*10,FALSE)&gt;9999,-2,IF(VLOOKUP($A61,Sheet1!$B$3:$AH$1266,Sheet1!I$1+(Sheet1!$A$1-1)*10,FALSE)&gt;999,-1,0)))))))</f>
        <v>36</v>
      </c>
      <c r="Z61" s="385">
        <f>IF(ISNA(VLOOKUP($A61,Sheet1!$B$3:$AH$1266,Sheet1!J$1+(Sheet1!$A$1-1)*10,FALSE))=TRUE,"---",IF(VLOOKUP($A61,Sheet1!$B$3:$AH$1266,Sheet1!J$1+(Sheet1!$A$1-1)*10,FALSE)="---","---", (ROUND(VLOOKUP($A61,Sheet1!$B$3:$AH$1266,Sheet1!J$1+(Sheet1!$A$1-1)*10,FALSE),IF(VLOOKUP($A61,Sheet1!$B$3:$AH$1266,Sheet1!J$1+(Sheet1!$A$1-1)*10,FALSE)&gt;99999,-3,IF(VLOOKUP($A61,Sheet1!$B$3:$AH$1266,Sheet1!J$1+(Sheet1!$A$1-1)*10,FALSE)&gt;9999,-2,IF(VLOOKUP($A61,Sheet1!$B$3:$AH$1266,Sheet1!J$1+(Sheet1!$A$1-1)*10,FALSE)&gt;999,-1,0)))))))</f>
        <v>41</v>
      </c>
      <c r="AA61" s="385">
        <f>IF(ISNA(VLOOKUP($A61,Sheet1!$B$3:$AH$1266,Sheet1!K$1+(Sheet1!$A$1-1)*10,FALSE))=TRUE,"---",IF(VLOOKUP($A61,Sheet1!$B$3:$AH$1266,Sheet1!K$1+(Sheet1!$A$1-1)*10,FALSE)="---","---", (ROUND(VLOOKUP($A61,Sheet1!$B$3:$AH$1266,Sheet1!K$1+(Sheet1!$A$1-1)*10,FALSE),IF(VLOOKUP($A61,Sheet1!$B$3:$AH$1266,Sheet1!K$1+(Sheet1!$A$1-1)*10,FALSE)&gt;99999,-3,IF(VLOOKUP($A61,Sheet1!$B$3:$AH$1266,Sheet1!K$1+(Sheet1!$A$1-1)*10,FALSE)&gt;9999,-2,IF(VLOOKUP($A61,Sheet1!$B$3:$AH$1266,Sheet1!K$1+(Sheet1!$A$1-1)*10,FALSE)&gt;999,-1,0)))))))</f>
        <v>45</v>
      </c>
      <c r="AB61" s="385">
        <f>IF(ISNA(VLOOKUP($A61,Sheet1!$B$3:$AH$1266,Sheet1!L$1+(Sheet1!$A$1-1)*10,FALSE))=TRUE,"---",IF(VLOOKUP($A61,Sheet1!$B$3:$AH$1266,Sheet1!L$1+(Sheet1!$A$1-1)*10,FALSE)="---","---", (ROUND(VLOOKUP($A61,Sheet1!$B$3:$AH$1266,Sheet1!L$1+(Sheet1!$A$1-1)*10,FALSE),IF(VLOOKUP($A61,Sheet1!$B$3:$AH$1266,Sheet1!L$1+(Sheet1!$A$1-1)*10,FALSE)&gt;99999,-3,IF(VLOOKUP($A61,Sheet1!$B$3:$AH$1266,Sheet1!L$1+(Sheet1!$A$1-1)*10,FALSE)&gt;9999,-2,IF(VLOOKUP($A61,Sheet1!$B$3:$AH$1266,Sheet1!L$1+(Sheet1!$A$1-1)*10,FALSE)&gt;999,-1,0)))))))</f>
        <v>48</v>
      </c>
      <c r="AC61" s="385">
        <f>IF(ISNA(VLOOKUP($A61,Sheet1!$B$3:$AH$1266,Sheet1!M$1+(Sheet1!$A$1-1)*10,FALSE))=TRUE,"---",IF(VLOOKUP($A61,Sheet1!$B$3:$AH$1266,Sheet1!M$1+(Sheet1!$A$1-1)*10,FALSE)="---","---", (ROUND(VLOOKUP($A61,Sheet1!$B$3:$AH$1266,Sheet1!M$1+(Sheet1!$A$1-1)*10,FALSE),IF(VLOOKUP($A61,Sheet1!$B$3:$AH$1266,Sheet1!M$1+(Sheet1!$A$1-1)*10,FALSE)&gt;99999,-3,IF(VLOOKUP($A61,Sheet1!$B$3:$AH$1266,Sheet1!M$1+(Sheet1!$A$1-1)*10,FALSE)&gt;9999,-2,IF(VLOOKUP($A61,Sheet1!$B$3:$AH$1266,Sheet1!M$1+(Sheet1!$A$1-1)*10,FALSE)&gt;999,-1,0)))))))</f>
        <v>51</v>
      </c>
      <c r="AD61" s="385">
        <f>IF(ISNA(VLOOKUP($A61,Sheet1!$B$3:$AH$1266,Sheet1!N$1+(Sheet1!$A$1-1)*10,FALSE))=TRUE,"---",IF(VLOOKUP($A61,Sheet1!$B$3:$AH$1266,Sheet1!N$1+(Sheet1!$A$1-1)*10,FALSE)="---","---", (ROUND(VLOOKUP($A61,Sheet1!$B$3:$AH$1266,Sheet1!N$1+(Sheet1!$A$1-1)*10,FALSE),IF(VLOOKUP($A61,Sheet1!$B$3:$AH$1266,Sheet1!N$1+(Sheet1!$A$1-1)*10,FALSE)&gt;99999,-3,IF(VLOOKUP($A61,Sheet1!$B$3:$AH$1266,Sheet1!N$1+(Sheet1!$A$1-1)*10,FALSE)&gt;9999,-2,IF(VLOOKUP($A61,Sheet1!$B$3:$AH$1266,Sheet1!N$1+(Sheet1!$A$1-1)*10,FALSE)&gt;999,-1,0)))))))</f>
        <v>55</v>
      </c>
    </row>
    <row r="62" spans="1:30" s="27" customFormat="1" ht="25.5" customHeight="1" x14ac:dyDescent="0.25">
      <c r="A62" s="304"/>
      <c r="B62" s="346"/>
      <c r="C62" s="304"/>
      <c r="D62" s="304"/>
      <c r="E62" s="305" t="e">
        <v>#N/A</v>
      </c>
      <c r="F62" s="346"/>
      <c r="G62" s="352"/>
      <c r="H62" s="348"/>
      <c r="I62" s="119">
        <v>35959</v>
      </c>
      <c r="J62" s="124">
        <v>1.61</v>
      </c>
      <c r="K62" s="121" t="s">
        <v>4405</v>
      </c>
      <c r="L62" s="122">
        <v>39</v>
      </c>
      <c r="M62" s="123">
        <v>2.4</v>
      </c>
      <c r="N62" s="121" t="s">
        <v>4405</v>
      </c>
      <c r="O62" s="71" t="s">
        <v>4405</v>
      </c>
      <c r="P62" s="71" t="s">
        <v>4405</v>
      </c>
      <c r="Q62" s="71" t="s">
        <v>4405</v>
      </c>
      <c r="R62" s="73" t="s">
        <v>4405</v>
      </c>
      <c r="S62" s="357" t="e">
        <v>#N/A</v>
      </c>
      <c r="T62" s="357" t="str">
        <f>IF(ISNA(VLOOKUP(A62,Sheet1!B$3:C$1266,2,FALSE)=TRUE),"ND",VLOOKUP(A62,Sheet1!B$3:C$1266,2,FALSE))</f>
        <v>ND</v>
      </c>
      <c r="U62" s="385" t="str">
        <f>IF(ISNA(VLOOKUP($A62,Sheet1!$B$3:$AH$1266,Sheet1!E$1+(Sheet1!$A$1-1)*10,FALSE))=TRUE,"---",IF(VLOOKUP($A62,Sheet1!$B$3:$AH$1266,Sheet1!E$1+(Sheet1!$A$1-1)*10,FALSE)="---","---", (ROUND(VLOOKUP($A62,Sheet1!$B$3:$AH$1266,Sheet1!E$1+(Sheet1!$A$1-1)*10,FALSE),IF(VLOOKUP($A62,Sheet1!$B$3:$AH$1266,Sheet1!E$1+(Sheet1!$A$1-1)*10,FALSE)&gt;99999,-3,IF(VLOOKUP($A62,Sheet1!$B$3:$AH$1266,Sheet1!E$1+(Sheet1!$A$1-1)*10,FALSE)&gt;9999,-2,IF(VLOOKUP($A62,Sheet1!$B$3:$AH$1266,Sheet1!E$1+(Sheet1!$A$1-1)*10,FALSE)&gt;999,-1,0)))))))</f>
        <v>---</v>
      </c>
      <c r="V62" s="385" t="str">
        <f>IF(ISNA(VLOOKUP($A62,Sheet1!$B$3:$AH$1266,Sheet1!F$1+(Sheet1!$A$1-1)*10,FALSE))=TRUE,"---",IF(VLOOKUP($A62,Sheet1!$B$3:$AH$1266,Sheet1!F$1+(Sheet1!$A$1-1)*10,FALSE)="---","---", (ROUND(VLOOKUP($A62,Sheet1!$B$3:$AH$1266,Sheet1!F$1+(Sheet1!$A$1-1)*10,FALSE),IF(VLOOKUP($A62,Sheet1!$B$3:$AH$1266,Sheet1!F$1+(Sheet1!$A$1-1)*10,FALSE)&gt;99999,-3,IF(VLOOKUP($A62,Sheet1!$B$3:$AH$1266,Sheet1!F$1+(Sheet1!$A$1-1)*10,FALSE)&gt;9999,-2,IF(VLOOKUP($A62,Sheet1!$B$3:$AH$1266,Sheet1!F$1+(Sheet1!$A$1-1)*10,FALSE)&gt;999,-1,0)))))))</f>
        <v>---</v>
      </c>
      <c r="W62" s="385" t="str">
        <f>IF(ISNA(VLOOKUP($A62,Sheet1!$B$3:$AH$1266,Sheet1!G$1+(Sheet1!$A$1-1)*10,FALSE))=TRUE,"---",IF(VLOOKUP($A62,Sheet1!$B$3:$AH$1266,Sheet1!G$1+(Sheet1!$A$1-1)*10,FALSE)="---","---", (ROUND(VLOOKUP($A62,Sheet1!$B$3:$AH$1266,Sheet1!G$1+(Sheet1!$A$1-1)*10,FALSE),IF(VLOOKUP($A62,Sheet1!$B$3:$AH$1266,Sheet1!G$1+(Sheet1!$A$1-1)*10,FALSE)&gt;99999,-3,IF(VLOOKUP($A62,Sheet1!$B$3:$AH$1266,Sheet1!G$1+(Sheet1!$A$1-1)*10,FALSE)&gt;9999,-2,IF(VLOOKUP($A62,Sheet1!$B$3:$AH$1266,Sheet1!G$1+(Sheet1!$A$1-1)*10,FALSE)&gt;999,-1,0)))))))</f>
        <v>---</v>
      </c>
      <c r="X62" s="385" t="str">
        <f>IF(ISNA(VLOOKUP($A62,Sheet1!$B$3:$AH$1266,Sheet1!H$1+(Sheet1!$A$1-1)*10,FALSE))=TRUE,"---",IF(VLOOKUP($A62,Sheet1!$B$3:$AH$1266,Sheet1!H$1+(Sheet1!$A$1-1)*10,FALSE)="---","---", (ROUND(VLOOKUP($A62,Sheet1!$B$3:$AH$1266,Sheet1!H$1+(Sheet1!$A$1-1)*10,FALSE),IF(VLOOKUP($A62,Sheet1!$B$3:$AH$1266,Sheet1!H$1+(Sheet1!$A$1-1)*10,FALSE)&gt;99999,-3,IF(VLOOKUP($A62,Sheet1!$B$3:$AH$1266,Sheet1!H$1+(Sheet1!$A$1-1)*10,FALSE)&gt;9999,-2,IF(VLOOKUP($A62,Sheet1!$B$3:$AH$1266,Sheet1!H$1+(Sheet1!$A$1-1)*10,FALSE)&gt;999,-1,0)))))))</f>
        <v>---</v>
      </c>
      <c r="Y62" s="385" t="str">
        <f>IF(ISNA(VLOOKUP($A62,Sheet1!$B$3:$AH$1266,Sheet1!I$1+(Sheet1!$A$1-1)*10,FALSE))=TRUE,"---",IF(VLOOKUP($A62,Sheet1!$B$3:$AH$1266,Sheet1!I$1+(Sheet1!$A$1-1)*10,FALSE)="---","---", (ROUND(VLOOKUP($A62,Sheet1!$B$3:$AH$1266,Sheet1!I$1+(Sheet1!$A$1-1)*10,FALSE),IF(VLOOKUP($A62,Sheet1!$B$3:$AH$1266,Sheet1!I$1+(Sheet1!$A$1-1)*10,FALSE)&gt;99999,-3,IF(VLOOKUP($A62,Sheet1!$B$3:$AH$1266,Sheet1!I$1+(Sheet1!$A$1-1)*10,FALSE)&gt;9999,-2,IF(VLOOKUP($A62,Sheet1!$B$3:$AH$1266,Sheet1!I$1+(Sheet1!$A$1-1)*10,FALSE)&gt;999,-1,0)))))))</f>
        <v>---</v>
      </c>
      <c r="Z62" s="385" t="str">
        <f>IF(ISNA(VLOOKUP($A62,Sheet1!$B$3:$AH$1266,Sheet1!J$1+(Sheet1!$A$1-1)*10,FALSE))=TRUE,"---",IF(VLOOKUP($A62,Sheet1!$B$3:$AH$1266,Sheet1!J$1+(Sheet1!$A$1-1)*10,FALSE)="---","---", (ROUND(VLOOKUP($A62,Sheet1!$B$3:$AH$1266,Sheet1!J$1+(Sheet1!$A$1-1)*10,FALSE),IF(VLOOKUP($A62,Sheet1!$B$3:$AH$1266,Sheet1!J$1+(Sheet1!$A$1-1)*10,FALSE)&gt;99999,-3,IF(VLOOKUP($A62,Sheet1!$B$3:$AH$1266,Sheet1!J$1+(Sheet1!$A$1-1)*10,FALSE)&gt;9999,-2,IF(VLOOKUP($A62,Sheet1!$B$3:$AH$1266,Sheet1!J$1+(Sheet1!$A$1-1)*10,FALSE)&gt;999,-1,0)))))))</f>
        <v>---</v>
      </c>
      <c r="AA62" s="385" t="str">
        <f>IF(ISNA(VLOOKUP($A62,Sheet1!$B$3:$AH$1266,Sheet1!K$1+(Sheet1!$A$1-1)*10,FALSE))=TRUE,"---",IF(VLOOKUP($A62,Sheet1!$B$3:$AH$1266,Sheet1!K$1+(Sheet1!$A$1-1)*10,FALSE)="---","---", (ROUND(VLOOKUP($A62,Sheet1!$B$3:$AH$1266,Sheet1!K$1+(Sheet1!$A$1-1)*10,FALSE),IF(VLOOKUP($A62,Sheet1!$B$3:$AH$1266,Sheet1!K$1+(Sheet1!$A$1-1)*10,FALSE)&gt;99999,-3,IF(VLOOKUP($A62,Sheet1!$B$3:$AH$1266,Sheet1!K$1+(Sheet1!$A$1-1)*10,FALSE)&gt;9999,-2,IF(VLOOKUP($A62,Sheet1!$B$3:$AH$1266,Sheet1!K$1+(Sheet1!$A$1-1)*10,FALSE)&gt;999,-1,0)))))))</f>
        <v>---</v>
      </c>
      <c r="AB62" s="385" t="str">
        <f>IF(ISNA(VLOOKUP($A62,Sheet1!$B$3:$AH$1266,Sheet1!L$1+(Sheet1!$A$1-1)*10,FALSE))=TRUE,"---",IF(VLOOKUP($A62,Sheet1!$B$3:$AH$1266,Sheet1!L$1+(Sheet1!$A$1-1)*10,FALSE)="---","---", (ROUND(VLOOKUP($A62,Sheet1!$B$3:$AH$1266,Sheet1!L$1+(Sheet1!$A$1-1)*10,FALSE),IF(VLOOKUP($A62,Sheet1!$B$3:$AH$1266,Sheet1!L$1+(Sheet1!$A$1-1)*10,FALSE)&gt;99999,-3,IF(VLOOKUP($A62,Sheet1!$B$3:$AH$1266,Sheet1!L$1+(Sheet1!$A$1-1)*10,FALSE)&gt;9999,-2,IF(VLOOKUP($A62,Sheet1!$B$3:$AH$1266,Sheet1!L$1+(Sheet1!$A$1-1)*10,FALSE)&gt;999,-1,0)))))))</f>
        <v>---</v>
      </c>
      <c r="AC62" s="385" t="str">
        <f>IF(ISNA(VLOOKUP($A62,Sheet1!$B$3:$AH$1266,Sheet1!M$1+(Sheet1!$A$1-1)*10,FALSE))=TRUE,"---",IF(VLOOKUP($A62,Sheet1!$B$3:$AH$1266,Sheet1!M$1+(Sheet1!$A$1-1)*10,FALSE)="---","---", (ROUND(VLOOKUP($A62,Sheet1!$B$3:$AH$1266,Sheet1!M$1+(Sheet1!$A$1-1)*10,FALSE),IF(VLOOKUP($A62,Sheet1!$B$3:$AH$1266,Sheet1!M$1+(Sheet1!$A$1-1)*10,FALSE)&gt;99999,-3,IF(VLOOKUP($A62,Sheet1!$B$3:$AH$1266,Sheet1!M$1+(Sheet1!$A$1-1)*10,FALSE)&gt;9999,-2,IF(VLOOKUP($A62,Sheet1!$B$3:$AH$1266,Sheet1!M$1+(Sheet1!$A$1-1)*10,FALSE)&gt;999,-1,0)))))))</f>
        <v>---</v>
      </c>
      <c r="AD62" s="385" t="str">
        <f>IF(ISNA(VLOOKUP($A62,Sheet1!$B$3:$AH$1266,Sheet1!N$1+(Sheet1!$A$1-1)*10,FALSE))=TRUE,"---",IF(VLOOKUP($A62,Sheet1!$B$3:$AH$1266,Sheet1!N$1+(Sheet1!$A$1-1)*10,FALSE)="---","---", (ROUND(VLOOKUP($A62,Sheet1!$B$3:$AH$1266,Sheet1!N$1+(Sheet1!$A$1-1)*10,FALSE),IF(VLOOKUP($A62,Sheet1!$B$3:$AH$1266,Sheet1!N$1+(Sheet1!$A$1-1)*10,FALSE)&gt;99999,-3,IF(VLOOKUP($A62,Sheet1!$B$3:$AH$1266,Sheet1!N$1+(Sheet1!$A$1-1)*10,FALSE)&gt;9999,-2,IF(VLOOKUP($A62,Sheet1!$B$3:$AH$1266,Sheet1!N$1+(Sheet1!$A$1-1)*10,FALSE)&gt;999,-1,0)))))))</f>
        <v>---</v>
      </c>
    </row>
    <row r="63" spans="1:30" s="27" customFormat="1" ht="25.5" customHeight="1" x14ac:dyDescent="0.25">
      <c r="A63" s="303" t="s">
        <v>103</v>
      </c>
      <c r="B63" s="330" t="s">
        <v>104</v>
      </c>
      <c r="C63" s="303">
        <v>404619</v>
      </c>
      <c r="D63" s="303">
        <v>730931</v>
      </c>
      <c r="E63" s="307" t="s">
        <v>3033</v>
      </c>
      <c r="F63" s="342" t="s">
        <v>4440</v>
      </c>
      <c r="G63" s="318" t="s">
        <v>31</v>
      </c>
      <c r="H63" s="347">
        <v>21.9</v>
      </c>
      <c r="I63" s="112" t="s">
        <v>105</v>
      </c>
      <c r="J63" s="113">
        <v>3.87</v>
      </c>
      <c r="K63" s="127" t="s">
        <v>20</v>
      </c>
      <c r="L63" s="115">
        <v>208</v>
      </c>
      <c r="M63" s="116">
        <v>9.5</v>
      </c>
      <c r="N63" s="114" t="s">
        <v>4405</v>
      </c>
      <c r="O63" s="68">
        <f t="shared" si="2"/>
        <v>1.5149343184575093</v>
      </c>
      <c r="P63" s="68">
        <f>IF(O63&lt;&gt;"",VLOOKUP($A63,Sheet4!$A$2:$O$1309,14,FALSE)*100,"")</f>
        <v>0.55217182598226167</v>
      </c>
      <c r="Q63" s="68">
        <f>IF(P63&lt;&gt;"",VLOOKUP($A63,Sheet4!$A$2:$O$1309,15,FALSE)*100,"")</f>
        <v>5.279069949617254</v>
      </c>
      <c r="R63" s="74">
        <f t="shared" si="1"/>
        <v>70</v>
      </c>
      <c r="S63" s="356" t="s">
        <v>4363</v>
      </c>
      <c r="T63" s="356" t="str">
        <f>IF(ISNA(VLOOKUP(A63,Sheet1!B$3:C$1266,2,FALSE)=TRUE),"NC",VLOOKUP(A63,Sheet1!B$3:C$1266,2,FALSE))</f>
        <v>Urban</v>
      </c>
      <c r="U63" s="392">
        <f>IF(ISNA(VLOOKUP($A63,Sheet1!$B$3:$AH$1266,Sheet1!E$1+(Sheet1!$A$1-1)*10,FALSE))=TRUE,"---",IF(VLOOKUP($A63,Sheet1!$B$3:$AH$1266,Sheet1!E$1+(Sheet1!$A$1-1)*10,FALSE)="---","---", (ROUND(VLOOKUP($A63,Sheet1!$B$3:$AH$1266,Sheet1!E$1+(Sheet1!$A$1-1)*10,FALSE),IF(VLOOKUP($A63,Sheet1!$B$3:$AH$1266,Sheet1!E$1+(Sheet1!$A$1-1)*10,FALSE)&gt;99999,-3,IF(VLOOKUP($A63,Sheet1!$B$3:$AH$1266,Sheet1!E$1+(Sheet1!$A$1-1)*10,FALSE)&gt;9999,-2,IF(VLOOKUP($A63,Sheet1!$B$3:$AH$1266,Sheet1!E$1+(Sheet1!$A$1-1)*10,FALSE)&gt;999,-1,0)))))))</f>
        <v>67</v>
      </c>
      <c r="V63" s="392">
        <f>IF(ISNA(VLOOKUP($A63,Sheet1!$B$3:$AH$1266,Sheet1!F$1+(Sheet1!$A$1-1)*10,FALSE))=TRUE,"---",IF(VLOOKUP($A63,Sheet1!$B$3:$AH$1266,Sheet1!F$1+(Sheet1!$A$1-1)*10,FALSE)="---","---", (ROUND(VLOOKUP($A63,Sheet1!$B$3:$AH$1266,Sheet1!F$1+(Sheet1!$A$1-1)*10,FALSE),IF(VLOOKUP($A63,Sheet1!$B$3:$AH$1266,Sheet1!F$1+(Sheet1!$A$1-1)*10,FALSE)&gt;99999,-3,IF(VLOOKUP($A63,Sheet1!$B$3:$AH$1266,Sheet1!F$1+(Sheet1!$A$1-1)*10,FALSE)&gt;9999,-2,IF(VLOOKUP($A63,Sheet1!$B$3:$AH$1266,Sheet1!F$1+(Sheet1!$A$1-1)*10,FALSE)&gt;999,-1,0)))))))</f>
        <v>79</v>
      </c>
      <c r="W63" s="392">
        <f>IF(ISNA(VLOOKUP($A63,Sheet1!$B$3:$AH$1266,Sheet1!G$1+(Sheet1!$A$1-1)*10,FALSE))=TRUE,"---",IF(VLOOKUP($A63,Sheet1!$B$3:$AH$1266,Sheet1!G$1+(Sheet1!$A$1-1)*10,FALSE)="---","---", (ROUND(VLOOKUP($A63,Sheet1!$B$3:$AH$1266,Sheet1!G$1+(Sheet1!$A$1-1)*10,FALSE),IF(VLOOKUP($A63,Sheet1!$B$3:$AH$1266,Sheet1!G$1+(Sheet1!$A$1-1)*10,FALSE)&gt;99999,-3,IF(VLOOKUP($A63,Sheet1!$B$3:$AH$1266,Sheet1!G$1+(Sheet1!$A$1-1)*10,FALSE)&gt;9999,-2,IF(VLOOKUP($A63,Sheet1!$B$3:$AH$1266,Sheet1!G$1+(Sheet1!$A$1-1)*10,FALSE)&gt;999,-1,0)))))))</f>
        <v>94</v>
      </c>
      <c r="X63" s="392">
        <f>IF(ISNA(VLOOKUP($A63,Sheet1!$B$3:$AH$1266,Sheet1!H$1+(Sheet1!$A$1-1)*10,FALSE))=TRUE,"---",IF(VLOOKUP($A63,Sheet1!$B$3:$AH$1266,Sheet1!H$1+(Sheet1!$A$1-1)*10,FALSE)="---","---", (ROUND(VLOOKUP($A63,Sheet1!$B$3:$AH$1266,Sheet1!H$1+(Sheet1!$A$1-1)*10,FALSE),IF(VLOOKUP($A63,Sheet1!$B$3:$AH$1266,Sheet1!H$1+(Sheet1!$A$1-1)*10,FALSE)&gt;99999,-3,IF(VLOOKUP($A63,Sheet1!$B$3:$AH$1266,Sheet1!H$1+(Sheet1!$A$1-1)*10,FALSE)&gt;9999,-2,IF(VLOOKUP($A63,Sheet1!$B$3:$AH$1266,Sheet1!H$1+(Sheet1!$A$1-1)*10,FALSE)&gt;999,-1,0)))))))</f>
        <v>129</v>
      </c>
      <c r="Y63" s="392">
        <f>IF(ISNA(VLOOKUP($A63,Sheet1!$B$3:$AH$1266,Sheet1!I$1+(Sheet1!$A$1-1)*10,FALSE))=TRUE,"---",IF(VLOOKUP($A63,Sheet1!$B$3:$AH$1266,Sheet1!I$1+(Sheet1!$A$1-1)*10,FALSE)="---","---", (ROUND(VLOOKUP($A63,Sheet1!$B$3:$AH$1266,Sheet1!I$1+(Sheet1!$A$1-1)*10,FALSE),IF(VLOOKUP($A63,Sheet1!$B$3:$AH$1266,Sheet1!I$1+(Sheet1!$A$1-1)*10,FALSE)&gt;99999,-3,IF(VLOOKUP($A63,Sheet1!$B$3:$AH$1266,Sheet1!I$1+(Sheet1!$A$1-1)*10,FALSE)&gt;9999,-2,IF(VLOOKUP($A63,Sheet1!$B$3:$AH$1266,Sheet1!I$1+(Sheet1!$A$1-1)*10,FALSE)&gt;999,-1,0)))))))</f>
        <v>152</v>
      </c>
      <c r="Z63" s="392">
        <f>IF(ISNA(VLOOKUP($A63,Sheet1!$B$3:$AH$1266,Sheet1!J$1+(Sheet1!$A$1-1)*10,FALSE))=TRUE,"---",IF(VLOOKUP($A63,Sheet1!$B$3:$AH$1266,Sheet1!J$1+(Sheet1!$A$1-1)*10,FALSE)="---","---", (ROUND(VLOOKUP($A63,Sheet1!$B$3:$AH$1266,Sheet1!J$1+(Sheet1!$A$1-1)*10,FALSE),IF(VLOOKUP($A63,Sheet1!$B$3:$AH$1266,Sheet1!J$1+(Sheet1!$A$1-1)*10,FALSE)&gt;99999,-3,IF(VLOOKUP($A63,Sheet1!$B$3:$AH$1266,Sheet1!J$1+(Sheet1!$A$1-1)*10,FALSE)&gt;9999,-2,IF(VLOOKUP($A63,Sheet1!$B$3:$AH$1266,Sheet1!J$1+(Sheet1!$A$1-1)*10,FALSE)&gt;999,-1,0)))))))</f>
        <v>179</v>
      </c>
      <c r="AA63" s="392">
        <f>IF(ISNA(VLOOKUP($A63,Sheet1!$B$3:$AH$1266,Sheet1!K$1+(Sheet1!$A$1-1)*10,FALSE))=TRUE,"---",IF(VLOOKUP($A63,Sheet1!$B$3:$AH$1266,Sheet1!K$1+(Sheet1!$A$1-1)*10,FALSE)="---","---", (ROUND(VLOOKUP($A63,Sheet1!$B$3:$AH$1266,Sheet1!K$1+(Sheet1!$A$1-1)*10,FALSE),IF(VLOOKUP($A63,Sheet1!$B$3:$AH$1266,Sheet1!K$1+(Sheet1!$A$1-1)*10,FALSE)&gt;99999,-3,IF(VLOOKUP($A63,Sheet1!$B$3:$AH$1266,Sheet1!K$1+(Sheet1!$A$1-1)*10,FALSE)&gt;9999,-2,IF(VLOOKUP($A63,Sheet1!$B$3:$AH$1266,Sheet1!K$1+(Sheet1!$A$1-1)*10,FALSE)&gt;999,-1,0)))))))</f>
        <v>199</v>
      </c>
      <c r="AB63" s="392">
        <f>IF(ISNA(VLOOKUP($A63,Sheet1!$B$3:$AH$1266,Sheet1!L$1+(Sheet1!$A$1-1)*10,FALSE))=TRUE,"---",IF(VLOOKUP($A63,Sheet1!$B$3:$AH$1266,Sheet1!L$1+(Sheet1!$A$1-1)*10,FALSE)="---","---", (ROUND(VLOOKUP($A63,Sheet1!$B$3:$AH$1266,Sheet1!L$1+(Sheet1!$A$1-1)*10,FALSE),IF(VLOOKUP($A63,Sheet1!$B$3:$AH$1266,Sheet1!L$1+(Sheet1!$A$1-1)*10,FALSE)&gt;99999,-3,IF(VLOOKUP($A63,Sheet1!$B$3:$AH$1266,Sheet1!L$1+(Sheet1!$A$1-1)*10,FALSE)&gt;9999,-2,IF(VLOOKUP($A63,Sheet1!$B$3:$AH$1266,Sheet1!L$1+(Sheet1!$A$1-1)*10,FALSE)&gt;999,-1,0)))))))</f>
        <v>218</v>
      </c>
      <c r="AC63" s="392">
        <f>IF(ISNA(VLOOKUP($A63,Sheet1!$B$3:$AH$1266,Sheet1!M$1+(Sheet1!$A$1-1)*10,FALSE))=TRUE,"---",IF(VLOOKUP($A63,Sheet1!$B$3:$AH$1266,Sheet1!M$1+(Sheet1!$A$1-1)*10,FALSE)="---","---", (ROUND(VLOOKUP($A63,Sheet1!$B$3:$AH$1266,Sheet1!M$1+(Sheet1!$A$1-1)*10,FALSE),IF(VLOOKUP($A63,Sheet1!$B$3:$AH$1266,Sheet1!M$1+(Sheet1!$A$1-1)*10,FALSE)&gt;99999,-3,IF(VLOOKUP($A63,Sheet1!$B$3:$AH$1266,Sheet1!M$1+(Sheet1!$A$1-1)*10,FALSE)&gt;9999,-2,IF(VLOOKUP($A63,Sheet1!$B$3:$AH$1266,Sheet1!M$1+(Sheet1!$A$1-1)*10,FALSE)&gt;999,-1,0)))))))</f>
        <v>237</v>
      </c>
      <c r="AD63" s="392">
        <f>IF(ISNA(VLOOKUP($A63,Sheet1!$B$3:$AH$1266,Sheet1!N$1+(Sheet1!$A$1-1)*10,FALSE))=TRUE,"---",IF(VLOOKUP($A63,Sheet1!$B$3:$AH$1266,Sheet1!N$1+(Sheet1!$A$1-1)*10,FALSE)="---","---", (ROUND(VLOOKUP($A63,Sheet1!$B$3:$AH$1266,Sheet1!N$1+(Sheet1!$A$1-1)*10,FALSE),IF(VLOOKUP($A63,Sheet1!$B$3:$AH$1266,Sheet1!N$1+(Sheet1!$A$1-1)*10,FALSE)&gt;99999,-3,IF(VLOOKUP($A63,Sheet1!$B$3:$AH$1266,Sheet1!N$1+(Sheet1!$A$1-1)*10,FALSE)&gt;9999,-2,IF(VLOOKUP($A63,Sheet1!$B$3:$AH$1266,Sheet1!N$1+(Sheet1!$A$1-1)*10,FALSE)&gt;999,-1,0)))))))</f>
        <v>262</v>
      </c>
    </row>
    <row r="64" spans="1:30" s="27" customFormat="1" ht="25.5" customHeight="1" x14ac:dyDescent="0.25">
      <c r="A64" s="303"/>
      <c r="B64" s="331"/>
      <c r="C64" s="303"/>
      <c r="D64" s="303"/>
      <c r="E64" s="307" t="e">
        <v>#N/A</v>
      </c>
      <c r="F64" s="331"/>
      <c r="G64" s="319"/>
      <c r="H64" s="347"/>
      <c r="I64" s="112">
        <v>35959</v>
      </c>
      <c r="J64" s="113">
        <v>3.89</v>
      </c>
      <c r="K64" s="114" t="s">
        <v>4405</v>
      </c>
      <c r="L64" s="115">
        <v>155</v>
      </c>
      <c r="M64" s="116">
        <v>7.08</v>
      </c>
      <c r="N64" s="114" t="s">
        <v>4405</v>
      </c>
      <c r="O64" s="68" t="s">
        <v>4405</v>
      </c>
      <c r="P64" s="68" t="s">
        <v>4405</v>
      </c>
      <c r="Q64" s="68" t="s">
        <v>4405</v>
      </c>
      <c r="R64" s="74" t="s">
        <v>4405</v>
      </c>
      <c r="S64" s="356" t="e">
        <v>#N/A</v>
      </c>
      <c r="T64" s="356" t="str">
        <f>IF(ISNA(VLOOKUP(A64,Sheet1!B$3:C$1266,2,FALSE)=TRUE),"ND",VLOOKUP(A64,Sheet1!B$3:C$1266,2,FALSE))</f>
        <v>ND</v>
      </c>
      <c r="U64" s="392" t="str">
        <f>IF(ISNA(VLOOKUP($A64,Sheet1!$B$3:$AH$1266,Sheet1!E$1+(Sheet1!$A$1-1)*10,FALSE))=TRUE,"---",IF(VLOOKUP($A64,Sheet1!$B$3:$AH$1266,Sheet1!E$1+(Sheet1!$A$1-1)*10,FALSE)="---","---", (ROUND(VLOOKUP($A64,Sheet1!$B$3:$AH$1266,Sheet1!E$1+(Sheet1!$A$1-1)*10,FALSE),IF(VLOOKUP($A64,Sheet1!$B$3:$AH$1266,Sheet1!E$1+(Sheet1!$A$1-1)*10,FALSE)&gt;99999,-3,IF(VLOOKUP($A64,Sheet1!$B$3:$AH$1266,Sheet1!E$1+(Sheet1!$A$1-1)*10,FALSE)&gt;9999,-2,IF(VLOOKUP($A64,Sheet1!$B$3:$AH$1266,Sheet1!E$1+(Sheet1!$A$1-1)*10,FALSE)&gt;999,-1,0)))))))</f>
        <v>---</v>
      </c>
      <c r="V64" s="392" t="str">
        <f>IF(ISNA(VLOOKUP($A64,Sheet1!$B$3:$AH$1266,Sheet1!F$1+(Sheet1!$A$1-1)*10,FALSE))=TRUE,"---",IF(VLOOKUP($A64,Sheet1!$B$3:$AH$1266,Sheet1!F$1+(Sheet1!$A$1-1)*10,FALSE)="---","---", (ROUND(VLOOKUP($A64,Sheet1!$B$3:$AH$1266,Sheet1!F$1+(Sheet1!$A$1-1)*10,FALSE),IF(VLOOKUP($A64,Sheet1!$B$3:$AH$1266,Sheet1!F$1+(Sheet1!$A$1-1)*10,FALSE)&gt;99999,-3,IF(VLOOKUP($A64,Sheet1!$B$3:$AH$1266,Sheet1!F$1+(Sheet1!$A$1-1)*10,FALSE)&gt;9999,-2,IF(VLOOKUP($A64,Sheet1!$B$3:$AH$1266,Sheet1!F$1+(Sheet1!$A$1-1)*10,FALSE)&gt;999,-1,0)))))))</f>
        <v>---</v>
      </c>
      <c r="W64" s="392" t="str">
        <f>IF(ISNA(VLOOKUP($A64,Sheet1!$B$3:$AH$1266,Sheet1!G$1+(Sheet1!$A$1-1)*10,FALSE))=TRUE,"---",IF(VLOOKUP($A64,Sheet1!$B$3:$AH$1266,Sheet1!G$1+(Sheet1!$A$1-1)*10,FALSE)="---","---", (ROUND(VLOOKUP($A64,Sheet1!$B$3:$AH$1266,Sheet1!G$1+(Sheet1!$A$1-1)*10,FALSE),IF(VLOOKUP($A64,Sheet1!$B$3:$AH$1266,Sheet1!G$1+(Sheet1!$A$1-1)*10,FALSE)&gt;99999,-3,IF(VLOOKUP($A64,Sheet1!$B$3:$AH$1266,Sheet1!G$1+(Sheet1!$A$1-1)*10,FALSE)&gt;9999,-2,IF(VLOOKUP($A64,Sheet1!$B$3:$AH$1266,Sheet1!G$1+(Sheet1!$A$1-1)*10,FALSE)&gt;999,-1,0)))))))</f>
        <v>---</v>
      </c>
      <c r="X64" s="392" t="str">
        <f>IF(ISNA(VLOOKUP($A64,Sheet1!$B$3:$AH$1266,Sheet1!H$1+(Sheet1!$A$1-1)*10,FALSE))=TRUE,"---",IF(VLOOKUP($A64,Sheet1!$B$3:$AH$1266,Sheet1!H$1+(Sheet1!$A$1-1)*10,FALSE)="---","---", (ROUND(VLOOKUP($A64,Sheet1!$B$3:$AH$1266,Sheet1!H$1+(Sheet1!$A$1-1)*10,FALSE),IF(VLOOKUP($A64,Sheet1!$B$3:$AH$1266,Sheet1!H$1+(Sheet1!$A$1-1)*10,FALSE)&gt;99999,-3,IF(VLOOKUP($A64,Sheet1!$B$3:$AH$1266,Sheet1!H$1+(Sheet1!$A$1-1)*10,FALSE)&gt;9999,-2,IF(VLOOKUP($A64,Sheet1!$B$3:$AH$1266,Sheet1!H$1+(Sheet1!$A$1-1)*10,FALSE)&gt;999,-1,0)))))))</f>
        <v>---</v>
      </c>
      <c r="Y64" s="392" t="str">
        <f>IF(ISNA(VLOOKUP($A64,Sheet1!$B$3:$AH$1266,Sheet1!I$1+(Sheet1!$A$1-1)*10,FALSE))=TRUE,"---",IF(VLOOKUP($A64,Sheet1!$B$3:$AH$1266,Sheet1!I$1+(Sheet1!$A$1-1)*10,FALSE)="---","---", (ROUND(VLOOKUP($A64,Sheet1!$B$3:$AH$1266,Sheet1!I$1+(Sheet1!$A$1-1)*10,FALSE),IF(VLOOKUP($A64,Sheet1!$B$3:$AH$1266,Sheet1!I$1+(Sheet1!$A$1-1)*10,FALSE)&gt;99999,-3,IF(VLOOKUP($A64,Sheet1!$B$3:$AH$1266,Sheet1!I$1+(Sheet1!$A$1-1)*10,FALSE)&gt;9999,-2,IF(VLOOKUP($A64,Sheet1!$B$3:$AH$1266,Sheet1!I$1+(Sheet1!$A$1-1)*10,FALSE)&gt;999,-1,0)))))))</f>
        <v>---</v>
      </c>
      <c r="Z64" s="392" t="str">
        <f>IF(ISNA(VLOOKUP($A64,Sheet1!$B$3:$AH$1266,Sheet1!J$1+(Sheet1!$A$1-1)*10,FALSE))=TRUE,"---",IF(VLOOKUP($A64,Sheet1!$B$3:$AH$1266,Sheet1!J$1+(Sheet1!$A$1-1)*10,FALSE)="---","---", (ROUND(VLOOKUP($A64,Sheet1!$B$3:$AH$1266,Sheet1!J$1+(Sheet1!$A$1-1)*10,FALSE),IF(VLOOKUP($A64,Sheet1!$B$3:$AH$1266,Sheet1!J$1+(Sheet1!$A$1-1)*10,FALSE)&gt;99999,-3,IF(VLOOKUP($A64,Sheet1!$B$3:$AH$1266,Sheet1!J$1+(Sheet1!$A$1-1)*10,FALSE)&gt;9999,-2,IF(VLOOKUP($A64,Sheet1!$B$3:$AH$1266,Sheet1!J$1+(Sheet1!$A$1-1)*10,FALSE)&gt;999,-1,0)))))))</f>
        <v>---</v>
      </c>
      <c r="AA64" s="392" t="str">
        <f>IF(ISNA(VLOOKUP($A64,Sheet1!$B$3:$AH$1266,Sheet1!K$1+(Sheet1!$A$1-1)*10,FALSE))=TRUE,"---",IF(VLOOKUP($A64,Sheet1!$B$3:$AH$1266,Sheet1!K$1+(Sheet1!$A$1-1)*10,FALSE)="---","---", (ROUND(VLOOKUP($A64,Sheet1!$B$3:$AH$1266,Sheet1!K$1+(Sheet1!$A$1-1)*10,FALSE),IF(VLOOKUP($A64,Sheet1!$B$3:$AH$1266,Sheet1!K$1+(Sheet1!$A$1-1)*10,FALSE)&gt;99999,-3,IF(VLOOKUP($A64,Sheet1!$B$3:$AH$1266,Sheet1!K$1+(Sheet1!$A$1-1)*10,FALSE)&gt;9999,-2,IF(VLOOKUP($A64,Sheet1!$B$3:$AH$1266,Sheet1!K$1+(Sheet1!$A$1-1)*10,FALSE)&gt;999,-1,0)))))))</f>
        <v>---</v>
      </c>
      <c r="AB64" s="392" t="str">
        <f>IF(ISNA(VLOOKUP($A64,Sheet1!$B$3:$AH$1266,Sheet1!L$1+(Sheet1!$A$1-1)*10,FALSE))=TRUE,"---",IF(VLOOKUP($A64,Sheet1!$B$3:$AH$1266,Sheet1!L$1+(Sheet1!$A$1-1)*10,FALSE)="---","---", (ROUND(VLOOKUP($A64,Sheet1!$B$3:$AH$1266,Sheet1!L$1+(Sheet1!$A$1-1)*10,FALSE),IF(VLOOKUP($A64,Sheet1!$B$3:$AH$1266,Sheet1!L$1+(Sheet1!$A$1-1)*10,FALSE)&gt;99999,-3,IF(VLOOKUP($A64,Sheet1!$B$3:$AH$1266,Sheet1!L$1+(Sheet1!$A$1-1)*10,FALSE)&gt;9999,-2,IF(VLOOKUP($A64,Sheet1!$B$3:$AH$1266,Sheet1!L$1+(Sheet1!$A$1-1)*10,FALSE)&gt;999,-1,0)))))))</f>
        <v>---</v>
      </c>
      <c r="AC64" s="392" t="str">
        <f>IF(ISNA(VLOOKUP($A64,Sheet1!$B$3:$AH$1266,Sheet1!M$1+(Sheet1!$A$1-1)*10,FALSE))=TRUE,"---",IF(VLOOKUP($A64,Sheet1!$B$3:$AH$1266,Sheet1!M$1+(Sheet1!$A$1-1)*10,FALSE)="---","---", (ROUND(VLOOKUP($A64,Sheet1!$B$3:$AH$1266,Sheet1!M$1+(Sheet1!$A$1-1)*10,FALSE),IF(VLOOKUP($A64,Sheet1!$B$3:$AH$1266,Sheet1!M$1+(Sheet1!$A$1-1)*10,FALSE)&gt;99999,-3,IF(VLOOKUP($A64,Sheet1!$B$3:$AH$1266,Sheet1!M$1+(Sheet1!$A$1-1)*10,FALSE)&gt;9999,-2,IF(VLOOKUP($A64,Sheet1!$B$3:$AH$1266,Sheet1!M$1+(Sheet1!$A$1-1)*10,FALSE)&gt;999,-1,0)))))))</f>
        <v>---</v>
      </c>
      <c r="AD64" s="392" t="str">
        <f>IF(ISNA(VLOOKUP($A64,Sheet1!$B$3:$AH$1266,Sheet1!N$1+(Sheet1!$A$1-1)*10,FALSE))=TRUE,"---",IF(VLOOKUP($A64,Sheet1!$B$3:$AH$1266,Sheet1!N$1+(Sheet1!$A$1-1)*10,FALSE)="---","---", (ROUND(VLOOKUP($A64,Sheet1!$B$3:$AH$1266,Sheet1!N$1+(Sheet1!$A$1-1)*10,FALSE),IF(VLOOKUP($A64,Sheet1!$B$3:$AH$1266,Sheet1!N$1+(Sheet1!$A$1-1)*10,FALSE)&gt;99999,-3,IF(VLOOKUP($A64,Sheet1!$B$3:$AH$1266,Sheet1!N$1+(Sheet1!$A$1-1)*10,FALSE)&gt;9999,-2,IF(VLOOKUP($A64,Sheet1!$B$3:$AH$1266,Sheet1!N$1+(Sheet1!$A$1-1)*10,FALSE)&gt;999,-1,0)))))))</f>
        <v>---</v>
      </c>
    </row>
    <row r="65" spans="1:30" s="27" customFormat="1" ht="25.5" customHeight="1" x14ac:dyDescent="0.25">
      <c r="A65" s="133" t="s">
        <v>106</v>
      </c>
      <c r="B65" s="141" t="s">
        <v>107</v>
      </c>
      <c r="C65" s="133">
        <v>404451</v>
      </c>
      <c r="D65" s="133">
        <v>730901</v>
      </c>
      <c r="E65" s="67" t="s">
        <v>3033</v>
      </c>
      <c r="F65" s="117" t="s">
        <v>4435</v>
      </c>
      <c r="G65" s="118" t="s">
        <v>31</v>
      </c>
      <c r="H65" s="136">
        <v>24.5</v>
      </c>
      <c r="I65" s="119">
        <v>20378</v>
      </c>
      <c r="J65" s="137" t="s">
        <v>4405</v>
      </c>
      <c r="K65" s="118" t="s">
        <v>17</v>
      </c>
      <c r="L65" s="122">
        <v>263</v>
      </c>
      <c r="M65" s="123">
        <v>10.7</v>
      </c>
      <c r="N65" s="118" t="s">
        <v>28</v>
      </c>
      <c r="O65" s="71" t="s">
        <v>4405</v>
      </c>
      <c r="P65" s="71" t="s">
        <v>4405</v>
      </c>
      <c r="Q65" s="71" t="s">
        <v>4405</v>
      </c>
      <c r="R65" s="73" t="s">
        <v>4405</v>
      </c>
      <c r="S65" s="63" t="s">
        <v>4363</v>
      </c>
      <c r="T65" s="63" t="str">
        <f>IF(ISNA(VLOOKUP(A65,Sheet1!B$3:C$1266,2,FALSE)=TRUE),"NC",VLOOKUP(A65,Sheet1!B$3:C$1266,2,FALSE))</f>
        <v>Urban</v>
      </c>
      <c r="U65" s="66">
        <f>IF(ISNA(VLOOKUP($A65,Sheet1!$B$3:$AH$1266,Sheet1!E$1+(Sheet1!$A$1-1)*10,FALSE))=TRUE,"---",IF(VLOOKUP($A65,Sheet1!$B$3:$AH$1266,Sheet1!E$1+(Sheet1!$A$1-1)*10,FALSE)="---","---", (ROUND(VLOOKUP($A65,Sheet1!$B$3:$AH$1266,Sheet1!E$1+(Sheet1!$A$1-1)*10,FALSE),IF(VLOOKUP($A65,Sheet1!$B$3:$AH$1266,Sheet1!E$1+(Sheet1!$A$1-1)*10,FALSE)&gt;99999,-3,IF(VLOOKUP($A65,Sheet1!$B$3:$AH$1266,Sheet1!E$1+(Sheet1!$A$1-1)*10,FALSE)&gt;9999,-2,IF(VLOOKUP($A65,Sheet1!$B$3:$AH$1266,Sheet1!E$1+(Sheet1!$A$1-1)*10,FALSE)&gt;999,-1,0)))))))</f>
        <v>65</v>
      </c>
      <c r="V65" s="66">
        <f>IF(ISNA(VLOOKUP($A65,Sheet1!$B$3:$AH$1266,Sheet1!F$1+(Sheet1!$A$1-1)*10,FALSE))=TRUE,"---",IF(VLOOKUP($A65,Sheet1!$B$3:$AH$1266,Sheet1!F$1+(Sheet1!$A$1-1)*10,FALSE)="---","---", (ROUND(VLOOKUP($A65,Sheet1!$B$3:$AH$1266,Sheet1!F$1+(Sheet1!$A$1-1)*10,FALSE),IF(VLOOKUP($A65,Sheet1!$B$3:$AH$1266,Sheet1!F$1+(Sheet1!$A$1-1)*10,FALSE)&gt;99999,-3,IF(VLOOKUP($A65,Sheet1!$B$3:$AH$1266,Sheet1!F$1+(Sheet1!$A$1-1)*10,FALSE)&gt;9999,-2,IF(VLOOKUP($A65,Sheet1!$B$3:$AH$1266,Sheet1!F$1+(Sheet1!$A$1-1)*10,FALSE)&gt;999,-1,0)))))))</f>
        <v>74</v>
      </c>
      <c r="W65" s="66">
        <f>IF(ISNA(VLOOKUP($A65,Sheet1!$B$3:$AH$1266,Sheet1!G$1+(Sheet1!$A$1-1)*10,FALSE))=TRUE,"---",IF(VLOOKUP($A65,Sheet1!$B$3:$AH$1266,Sheet1!G$1+(Sheet1!$A$1-1)*10,FALSE)="---","---", (ROUND(VLOOKUP($A65,Sheet1!$B$3:$AH$1266,Sheet1!G$1+(Sheet1!$A$1-1)*10,FALSE),IF(VLOOKUP($A65,Sheet1!$B$3:$AH$1266,Sheet1!G$1+(Sheet1!$A$1-1)*10,FALSE)&gt;99999,-3,IF(VLOOKUP($A65,Sheet1!$B$3:$AH$1266,Sheet1!G$1+(Sheet1!$A$1-1)*10,FALSE)&gt;9999,-2,IF(VLOOKUP($A65,Sheet1!$B$3:$AH$1266,Sheet1!G$1+(Sheet1!$A$1-1)*10,FALSE)&gt;999,-1,0)))))))</f>
        <v>86</v>
      </c>
      <c r="X65" s="66">
        <f>IF(ISNA(VLOOKUP($A65,Sheet1!$B$3:$AH$1266,Sheet1!H$1+(Sheet1!$A$1-1)*10,FALSE))=TRUE,"---",IF(VLOOKUP($A65,Sheet1!$B$3:$AH$1266,Sheet1!H$1+(Sheet1!$A$1-1)*10,FALSE)="---","---", (ROUND(VLOOKUP($A65,Sheet1!$B$3:$AH$1266,Sheet1!H$1+(Sheet1!$A$1-1)*10,FALSE),IF(VLOOKUP($A65,Sheet1!$B$3:$AH$1266,Sheet1!H$1+(Sheet1!$A$1-1)*10,FALSE)&gt;99999,-3,IF(VLOOKUP($A65,Sheet1!$B$3:$AH$1266,Sheet1!H$1+(Sheet1!$A$1-1)*10,FALSE)&gt;9999,-2,IF(VLOOKUP($A65,Sheet1!$B$3:$AH$1266,Sheet1!H$1+(Sheet1!$A$1-1)*10,FALSE)&gt;999,-1,0)))))))</f>
        <v>118</v>
      </c>
      <c r="Y65" s="66">
        <f>IF(ISNA(VLOOKUP($A65,Sheet1!$B$3:$AH$1266,Sheet1!I$1+(Sheet1!$A$1-1)*10,FALSE))=TRUE,"---",IF(VLOOKUP($A65,Sheet1!$B$3:$AH$1266,Sheet1!I$1+(Sheet1!$A$1-1)*10,FALSE)="---","---", (ROUND(VLOOKUP($A65,Sheet1!$B$3:$AH$1266,Sheet1!I$1+(Sheet1!$A$1-1)*10,FALSE),IF(VLOOKUP($A65,Sheet1!$B$3:$AH$1266,Sheet1!I$1+(Sheet1!$A$1-1)*10,FALSE)&gt;99999,-3,IF(VLOOKUP($A65,Sheet1!$B$3:$AH$1266,Sheet1!I$1+(Sheet1!$A$1-1)*10,FALSE)&gt;9999,-2,IF(VLOOKUP($A65,Sheet1!$B$3:$AH$1266,Sheet1!I$1+(Sheet1!$A$1-1)*10,FALSE)&gt;999,-1,0)))))))</f>
        <v>141</v>
      </c>
      <c r="Z65" s="66">
        <f>IF(ISNA(VLOOKUP($A65,Sheet1!$B$3:$AH$1266,Sheet1!J$1+(Sheet1!$A$1-1)*10,FALSE))=TRUE,"---",IF(VLOOKUP($A65,Sheet1!$B$3:$AH$1266,Sheet1!J$1+(Sheet1!$A$1-1)*10,FALSE)="---","---", (ROUND(VLOOKUP($A65,Sheet1!$B$3:$AH$1266,Sheet1!J$1+(Sheet1!$A$1-1)*10,FALSE),IF(VLOOKUP($A65,Sheet1!$B$3:$AH$1266,Sheet1!J$1+(Sheet1!$A$1-1)*10,FALSE)&gt;99999,-3,IF(VLOOKUP($A65,Sheet1!$B$3:$AH$1266,Sheet1!J$1+(Sheet1!$A$1-1)*10,FALSE)&gt;9999,-2,IF(VLOOKUP($A65,Sheet1!$B$3:$AH$1266,Sheet1!J$1+(Sheet1!$A$1-1)*10,FALSE)&gt;999,-1,0)))))))</f>
        <v>174</v>
      </c>
      <c r="AA65" s="66">
        <f>IF(ISNA(VLOOKUP($A65,Sheet1!$B$3:$AH$1266,Sheet1!K$1+(Sheet1!$A$1-1)*10,FALSE))=TRUE,"---",IF(VLOOKUP($A65,Sheet1!$B$3:$AH$1266,Sheet1!K$1+(Sheet1!$A$1-1)*10,FALSE)="---","---", (ROUND(VLOOKUP($A65,Sheet1!$B$3:$AH$1266,Sheet1!K$1+(Sheet1!$A$1-1)*10,FALSE),IF(VLOOKUP($A65,Sheet1!$B$3:$AH$1266,Sheet1!K$1+(Sheet1!$A$1-1)*10,FALSE)&gt;99999,-3,IF(VLOOKUP($A65,Sheet1!$B$3:$AH$1266,Sheet1!K$1+(Sheet1!$A$1-1)*10,FALSE)&gt;9999,-2,IF(VLOOKUP($A65,Sheet1!$B$3:$AH$1266,Sheet1!K$1+(Sheet1!$A$1-1)*10,FALSE)&gt;999,-1,0)))))))</f>
        <v>200</v>
      </c>
      <c r="AB65" s="66">
        <f>IF(ISNA(VLOOKUP($A65,Sheet1!$B$3:$AH$1266,Sheet1!L$1+(Sheet1!$A$1-1)*10,FALSE))=TRUE,"---",IF(VLOOKUP($A65,Sheet1!$B$3:$AH$1266,Sheet1!L$1+(Sheet1!$A$1-1)*10,FALSE)="---","---", (ROUND(VLOOKUP($A65,Sheet1!$B$3:$AH$1266,Sheet1!L$1+(Sheet1!$A$1-1)*10,FALSE),IF(VLOOKUP($A65,Sheet1!$B$3:$AH$1266,Sheet1!L$1+(Sheet1!$A$1-1)*10,FALSE)&gt;99999,-3,IF(VLOOKUP($A65,Sheet1!$B$3:$AH$1266,Sheet1!L$1+(Sheet1!$A$1-1)*10,FALSE)&gt;9999,-2,IF(VLOOKUP($A65,Sheet1!$B$3:$AH$1266,Sheet1!L$1+(Sheet1!$A$1-1)*10,FALSE)&gt;999,-1,0)))))))</f>
        <v>228</v>
      </c>
      <c r="AC65" s="66">
        <f>IF(ISNA(VLOOKUP($A65,Sheet1!$B$3:$AH$1266,Sheet1!M$1+(Sheet1!$A$1-1)*10,FALSE))=TRUE,"---",IF(VLOOKUP($A65,Sheet1!$B$3:$AH$1266,Sheet1!M$1+(Sheet1!$A$1-1)*10,FALSE)="---","---", (ROUND(VLOOKUP($A65,Sheet1!$B$3:$AH$1266,Sheet1!M$1+(Sheet1!$A$1-1)*10,FALSE),IF(VLOOKUP($A65,Sheet1!$B$3:$AH$1266,Sheet1!M$1+(Sheet1!$A$1-1)*10,FALSE)&gt;99999,-3,IF(VLOOKUP($A65,Sheet1!$B$3:$AH$1266,Sheet1!M$1+(Sheet1!$A$1-1)*10,FALSE)&gt;9999,-2,IF(VLOOKUP($A65,Sheet1!$B$3:$AH$1266,Sheet1!M$1+(Sheet1!$A$1-1)*10,FALSE)&gt;999,-1,0)))))))</f>
        <v>258</v>
      </c>
      <c r="AD65" s="66">
        <f>IF(ISNA(VLOOKUP($A65,Sheet1!$B$3:$AH$1266,Sheet1!N$1+(Sheet1!$A$1-1)*10,FALSE))=TRUE,"---",IF(VLOOKUP($A65,Sheet1!$B$3:$AH$1266,Sheet1!N$1+(Sheet1!$A$1-1)*10,FALSE)="---","---", (ROUND(VLOOKUP($A65,Sheet1!$B$3:$AH$1266,Sheet1!N$1+(Sheet1!$A$1-1)*10,FALSE),IF(VLOOKUP($A65,Sheet1!$B$3:$AH$1266,Sheet1!N$1+(Sheet1!$A$1-1)*10,FALSE)&gt;99999,-3,IF(VLOOKUP($A65,Sheet1!$B$3:$AH$1266,Sheet1!N$1+(Sheet1!$A$1-1)*10,FALSE)&gt;9999,-2,IF(VLOOKUP($A65,Sheet1!$B$3:$AH$1266,Sheet1!N$1+(Sheet1!$A$1-1)*10,FALSE)&gt;999,-1,0)))))))</f>
        <v>301</v>
      </c>
    </row>
    <row r="66" spans="1:30" s="27" customFormat="1" ht="25.5" customHeight="1" x14ac:dyDescent="0.25">
      <c r="A66" s="125" t="s">
        <v>108</v>
      </c>
      <c r="B66" s="126" t="s">
        <v>109</v>
      </c>
      <c r="C66" s="125">
        <v>404413</v>
      </c>
      <c r="D66" s="125">
        <v>731206</v>
      </c>
      <c r="E66" s="70" t="s">
        <v>3033</v>
      </c>
      <c r="F66" s="52" t="s">
        <v>4441</v>
      </c>
      <c r="G66" s="127" t="s">
        <v>31</v>
      </c>
      <c r="H66" s="128">
        <v>5.18</v>
      </c>
      <c r="I66" s="112">
        <v>20377</v>
      </c>
      <c r="J66" s="113">
        <v>1.41</v>
      </c>
      <c r="K66" s="114" t="s">
        <v>4405</v>
      </c>
      <c r="L66" s="115">
        <v>91</v>
      </c>
      <c r="M66" s="116">
        <v>18</v>
      </c>
      <c r="N66" s="114" t="s">
        <v>4405</v>
      </c>
      <c r="O66" s="68">
        <f t="shared" si="2"/>
        <v>2.1899562733637339</v>
      </c>
      <c r="P66" s="68">
        <f>IF(O66&lt;&gt;"",VLOOKUP($A66,Sheet4!$A$2:$O$1309,14,FALSE)*100,"")</f>
        <v>0.82711333310753199</v>
      </c>
      <c r="Q66" s="68">
        <f>IF(P66&lt;&gt;"",VLOOKUP($A66,Sheet4!$A$2:$O$1309,15,FALSE)*100,"")</f>
        <v>7.813159551342852</v>
      </c>
      <c r="R66" s="74">
        <f t="shared" si="1"/>
        <v>45</v>
      </c>
      <c r="S66" s="64" t="s">
        <v>4363</v>
      </c>
      <c r="T66" s="64" t="str">
        <f>IF(ISNA(VLOOKUP(A66,Sheet1!B$3:C$1266,2,FALSE)=TRUE),"NC",VLOOKUP(A66,Sheet1!B$3:C$1266,2,FALSE))</f>
        <v>Urban</v>
      </c>
      <c r="U66" s="65">
        <f>IF(ISNA(VLOOKUP($A66,Sheet1!$B$3:$AH$1266,Sheet1!E$1+(Sheet1!$A$1-1)*10,FALSE))=TRUE,"---",IF(VLOOKUP($A66,Sheet1!$B$3:$AH$1266,Sheet1!E$1+(Sheet1!$A$1-1)*10,FALSE)="---","---", (ROUND(VLOOKUP($A66,Sheet1!$B$3:$AH$1266,Sheet1!E$1+(Sheet1!$A$1-1)*10,FALSE),IF(VLOOKUP($A66,Sheet1!$B$3:$AH$1266,Sheet1!E$1+(Sheet1!$A$1-1)*10,FALSE)&gt;99999,-3,IF(VLOOKUP($A66,Sheet1!$B$3:$AH$1266,Sheet1!E$1+(Sheet1!$A$1-1)*10,FALSE)&gt;9999,-2,IF(VLOOKUP($A66,Sheet1!$B$3:$AH$1266,Sheet1!E$1+(Sheet1!$A$1-1)*10,FALSE)&gt;999,-1,0)))))))</f>
        <v>31</v>
      </c>
      <c r="V66" s="65">
        <f>IF(ISNA(VLOOKUP($A66,Sheet1!$B$3:$AH$1266,Sheet1!F$1+(Sheet1!$A$1-1)*10,FALSE))=TRUE,"---",IF(VLOOKUP($A66,Sheet1!$B$3:$AH$1266,Sheet1!F$1+(Sheet1!$A$1-1)*10,FALSE)="---","---", (ROUND(VLOOKUP($A66,Sheet1!$B$3:$AH$1266,Sheet1!F$1+(Sheet1!$A$1-1)*10,FALSE),IF(VLOOKUP($A66,Sheet1!$B$3:$AH$1266,Sheet1!F$1+(Sheet1!$A$1-1)*10,FALSE)&gt;99999,-3,IF(VLOOKUP($A66,Sheet1!$B$3:$AH$1266,Sheet1!F$1+(Sheet1!$A$1-1)*10,FALSE)&gt;9999,-2,IF(VLOOKUP($A66,Sheet1!$B$3:$AH$1266,Sheet1!F$1+(Sheet1!$A$1-1)*10,FALSE)&gt;999,-1,0)))))))</f>
        <v>36</v>
      </c>
      <c r="W66" s="65">
        <f>IF(ISNA(VLOOKUP($A66,Sheet1!$B$3:$AH$1266,Sheet1!G$1+(Sheet1!$A$1-1)*10,FALSE))=TRUE,"---",IF(VLOOKUP($A66,Sheet1!$B$3:$AH$1266,Sheet1!G$1+(Sheet1!$A$1-1)*10,FALSE)="---","---", (ROUND(VLOOKUP($A66,Sheet1!$B$3:$AH$1266,Sheet1!G$1+(Sheet1!$A$1-1)*10,FALSE),IF(VLOOKUP($A66,Sheet1!$B$3:$AH$1266,Sheet1!G$1+(Sheet1!$A$1-1)*10,FALSE)&gt;99999,-3,IF(VLOOKUP($A66,Sheet1!$B$3:$AH$1266,Sheet1!G$1+(Sheet1!$A$1-1)*10,FALSE)&gt;9999,-2,IF(VLOOKUP($A66,Sheet1!$B$3:$AH$1266,Sheet1!G$1+(Sheet1!$A$1-1)*10,FALSE)&gt;999,-1,0)))))))</f>
        <v>42</v>
      </c>
      <c r="X66" s="65">
        <f>IF(ISNA(VLOOKUP($A66,Sheet1!$B$3:$AH$1266,Sheet1!H$1+(Sheet1!$A$1-1)*10,FALSE))=TRUE,"---",IF(VLOOKUP($A66,Sheet1!$B$3:$AH$1266,Sheet1!H$1+(Sheet1!$A$1-1)*10,FALSE)="---","---", (ROUND(VLOOKUP($A66,Sheet1!$B$3:$AH$1266,Sheet1!H$1+(Sheet1!$A$1-1)*10,FALSE),IF(VLOOKUP($A66,Sheet1!$B$3:$AH$1266,Sheet1!H$1+(Sheet1!$A$1-1)*10,FALSE)&gt;99999,-3,IF(VLOOKUP($A66,Sheet1!$B$3:$AH$1266,Sheet1!H$1+(Sheet1!$A$1-1)*10,FALSE)&gt;9999,-2,IF(VLOOKUP($A66,Sheet1!$B$3:$AH$1266,Sheet1!H$1+(Sheet1!$A$1-1)*10,FALSE)&gt;999,-1,0)))))))</f>
        <v>58</v>
      </c>
      <c r="Y66" s="65">
        <f>IF(ISNA(VLOOKUP($A66,Sheet1!$B$3:$AH$1266,Sheet1!I$1+(Sheet1!$A$1-1)*10,FALSE))=TRUE,"---",IF(VLOOKUP($A66,Sheet1!$B$3:$AH$1266,Sheet1!I$1+(Sheet1!$A$1-1)*10,FALSE)="---","---", (ROUND(VLOOKUP($A66,Sheet1!$B$3:$AH$1266,Sheet1!I$1+(Sheet1!$A$1-1)*10,FALSE),IF(VLOOKUP($A66,Sheet1!$B$3:$AH$1266,Sheet1!I$1+(Sheet1!$A$1-1)*10,FALSE)&gt;99999,-3,IF(VLOOKUP($A66,Sheet1!$B$3:$AH$1266,Sheet1!I$1+(Sheet1!$A$1-1)*10,FALSE)&gt;9999,-2,IF(VLOOKUP($A66,Sheet1!$B$3:$AH$1266,Sheet1!I$1+(Sheet1!$A$1-1)*10,FALSE)&gt;999,-1,0)))))))</f>
        <v>68</v>
      </c>
      <c r="Z66" s="65">
        <f>IF(ISNA(VLOOKUP($A66,Sheet1!$B$3:$AH$1266,Sheet1!J$1+(Sheet1!$A$1-1)*10,FALSE))=TRUE,"---",IF(VLOOKUP($A66,Sheet1!$B$3:$AH$1266,Sheet1!J$1+(Sheet1!$A$1-1)*10,FALSE)="---","---", (ROUND(VLOOKUP($A66,Sheet1!$B$3:$AH$1266,Sheet1!J$1+(Sheet1!$A$1-1)*10,FALSE),IF(VLOOKUP($A66,Sheet1!$B$3:$AH$1266,Sheet1!J$1+(Sheet1!$A$1-1)*10,FALSE)&gt;99999,-3,IF(VLOOKUP($A66,Sheet1!$B$3:$AH$1266,Sheet1!J$1+(Sheet1!$A$1-1)*10,FALSE)&gt;9999,-2,IF(VLOOKUP($A66,Sheet1!$B$3:$AH$1266,Sheet1!J$1+(Sheet1!$A$1-1)*10,FALSE)&gt;999,-1,0)))))))</f>
        <v>82</v>
      </c>
      <c r="AA66" s="65">
        <f>IF(ISNA(VLOOKUP($A66,Sheet1!$B$3:$AH$1266,Sheet1!K$1+(Sheet1!$A$1-1)*10,FALSE))=TRUE,"---",IF(VLOOKUP($A66,Sheet1!$B$3:$AH$1266,Sheet1!K$1+(Sheet1!$A$1-1)*10,FALSE)="---","---", (ROUND(VLOOKUP($A66,Sheet1!$B$3:$AH$1266,Sheet1!K$1+(Sheet1!$A$1-1)*10,FALSE),IF(VLOOKUP($A66,Sheet1!$B$3:$AH$1266,Sheet1!K$1+(Sheet1!$A$1-1)*10,FALSE)&gt;99999,-3,IF(VLOOKUP($A66,Sheet1!$B$3:$AH$1266,Sheet1!K$1+(Sheet1!$A$1-1)*10,FALSE)&gt;9999,-2,IF(VLOOKUP($A66,Sheet1!$B$3:$AH$1266,Sheet1!K$1+(Sheet1!$A$1-1)*10,FALSE)&gt;999,-1,0)))))))</f>
        <v>92</v>
      </c>
      <c r="AB66" s="65">
        <f>IF(ISNA(VLOOKUP($A66,Sheet1!$B$3:$AH$1266,Sheet1!L$1+(Sheet1!$A$1-1)*10,FALSE))=TRUE,"---",IF(VLOOKUP($A66,Sheet1!$B$3:$AH$1266,Sheet1!L$1+(Sheet1!$A$1-1)*10,FALSE)="---","---", (ROUND(VLOOKUP($A66,Sheet1!$B$3:$AH$1266,Sheet1!L$1+(Sheet1!$A$1-1)*10,FALSE),IF(VLOOKUP($A66,Sheet1!$B$3:$AH$1266,Sheet1!L$1+(Sheet1!$A$1-1)*10,FALSE)&gt;99999,-3,IF(VLOOKUP($A66,Sheet1!$B$3:$AH$1266,Sheet1!L$1+(Sheet1!$A$1-1)*10,FALSE)&gt;9999,-2,IF(VLOOKUP($A66,Sheet1!$B$3:$AH$1266,Sheet1!L$1+(Sheet1!$A$1-1)*10,FALSE)&gt;999,-1,0)))))))</f>
        <v>102</v>
      </c>
      <c r="AC66" s="65">
        <f>IF(ISNA(VLOOKUP($A66,Sheet1!$B$3:$AH$1266,Sheet1!M$1+(Sheet1!$A$1-1)*10,FALSE))=TRUE,"---",IF(VLOOKUP($A66,Sheet1!$B$3:$AH$1266,Sheet1!M$1+(Sheet1!$A$1-1)*10,FALSE)="---","---", (ROUND(VLOOKUP($A66,Sheet1!$B$3:$AH$1266,Sheet1!M$1+(Sheet1!$A$1-1)*10,FALSE),IF(VLOOKUP($A66,Sheet1!$B$3:$AH$1266,Sheet1!M$1+(Sheet1!$A$1-1)*10,FALSE)&gt;99999,-3,IF(VLOOKUP($A66,Sheet1!$B$3:$AH$1266,Sheet1!M$1+(Sheet1!$A$1-1)*10,FALSE)&gt;9999,-2,IF(VLOOKUP($A66,Sheet1!$B$3:$AH$1266,Sheet1!M$1+(Sheet1!$A$1-1)*10,FALSE)&gt;999,-1,0)))))))</f>
        <v>113</v>
      </c>
      <c r="AD66" s="65">
        <f>IF(ISNA(VLOOKUP($A66,Sheet1!$B$3:$AH$1266,Sheet1!N$1+(Sheet1!$A$1-1)*10,FALSE))=TRUE,"---",IF(VLOOKUP($A66,Sheet1!$B$3:$AH$1266,Sheet1!N$1+(Sheet1!$A$1-1)*10,FALSE)="---","---", (ROUND(VLOOKUP($A66,Sheet1!$B$3:$AH$1266,Sheet1!N$1+(Sheet1!$A$1-1)*10,FALSE),IF(VLOOKUP($A66,Sheet1!$B$3:$AH$1266,Sheet1!N$1+(Sheet1!$A$1-1)*10,FALSE)&gt;99999,-3,IF(VLOOKUP($A66,Sheet1!$B$3:$AH$1266,Sheet1!N$1+(Sheet1!$A$1-1)*10,FALSE)&gt;9999,-2,IF(VLOOKUP($A66,Sheet1!$B$3:$AH$1266,Sheet1!N$1+(Sheet1!$A$1-1)*10,FALSE)&gt;999,-1,0)))))))</f>
        <v>127</v>
      </c>
    </row>
    <row r="67" spans="1:30" s="27" customFormat="1" ht="25.5" customHeight="1" x14ac:dyDescent="0.25">
      <c r="A67" s="304" t="s">
        <v>110</v>
      </c>
      <c r="B67" s="393" t="s">
        <v>111</v>
      </c>
      <c r="C67" s="304">
        <v>404337</v>
      </c>
      <c r="D67" s="304">
        <v>731439</v>
      </c>
      <c r="E67" s="305" t="s">
        <v>3033</v>
      </c>
      <c r="F67" s="345" t="s">
        <v>4442</v>
      </c>
      <c r="G67" s="402" t="s">
        <v>31</v>
      </c>
      <c r="H67" s="348">
        <v>5.25</v>
      </c>
      <c r="I67" s="119">
        <v>26579</v>
      </c>
      <c r="J67" s="124">
        <v>2.0099999999999998</v>
      </c>
      <c r="K67" s="118" t="s">
        <v>20</v>
      </c>
      <c r="L67" s="122">
        <v>71</v>
      </c>
      <c r="M67" s="123">
        <v>14</v>
      </c>
      <c r="N67" s="121" t="s">
        <v>4405</v>
      </c>
      <c r="O67" s="71">
        <f t="shared" si="2"/>
        <v>3.183134679728699</v>
      </c>
      <c r="P67" s="71">
        <f>IF(O67&lt;&gt;"",VLOOKUP($A67,Sheet4!$A$2:$O$1309,14,FALSE)*100,"")</f>
        <v>0.58769093584254417</v>
      </c>
      <c r="Q67" s="71">
        <f>IF(P67&lt;&gt;"",VLOOKUP($A67,Sheet4!$A$2:$O$1309,15,FALSE)*100,"")</f>
        <v>5.6099235634859639</v>
      </c>
      <c r="R67" s="73">
        <f t="shared" si="1"/>
        <v>30</v>
      </c>
      <c r="S67" s="357" t="s">
        <v>4363</v>
      </c>
      <c r="T67" s="357" t="str">
        <f>IF(ISNA(VLOOKUP(A67,Sheet1!B$3:C$1266,2,FALSE)=TRUE),"NC",VLOOKUP(A67,Sheet1!B$3:C$1266,2,FALSE))</f>
        <v>Urban</v>
      </c>
      <c r="U67" s="385">
        <f>IF(ISNA(VLOOKUP($A67,Sheet1!$B$3:$AH$1266,Sheet1!E$1+(Sheet1!$A$1-1)*10,FALSE))=TRUE,"---",IF(VLOOKUP($A67,Sheet1!$B$3:$AH$1266,Sheet1!E$1+(Sheet1!$A$1-1)*10,FALSE)="---","---", (ROUND(VLOOKUP($A67,Sheet1!$B$3:$AH$1266,Sheet1!E$1+(Sheet1!$A$1-1)*10,FALSE),IF(VLOOKUP($A67,Sheet1!$B$3:$AH$1266,Sheet1!E$1+(Sheet1!$A$1-1)*10,FALSE)&gt;99999,-3,IF(VLOOKUP($A67,Sheet1!$B$3:$AH$1266,Sheet1!E$1+(Sheet1!$A$1-1)*10,FALSE)&gt;9999,-2,IF(VLOOKUP($A67,Sheet1!$B$3:$AH$1266,Sheet1!E$1+(Sheet1!$A$1-1)*10,FALSE)&gt;999,-1,0)))))))</f>
        <v>34</v>
      </c>
      <c r="V67" s="385">
        <f>IF(ISNA(VLOOKUP($A67,Sheet1!$B$3:$AH$1266,Sheet1!F$1+(Sheet1!$A$1-1)*10,FALSE))=TRUE,"---",IF(VLOOKUP($A67,Sheet1!$B$3:$AH$1266,Sheet1!F$1+(Sheet1!$A$1-1)*10,FALSE)="---","---", (ROUND(VLOOKUP($A67,Sheet1!$B$3:$AH$1266,Sheet1!F$1+(Sheet1!$A$1-1)*10,FALSE),IF(VLOOKUP($A67,Sheet1!$B$3:$AH$1266,Sheet1!F$1+(Sheet1!$A$1-1)*10,FALSE)&gt;99999,-3,IF(VLOOKUP($A67,Sheet1!$B$3:$AH$1266,Sheet1!F$1+(Sheet1!$A$1-1)*10,FALSE)&gt;9999,-2,IF(VLOOKUP($A67,Sheet1!$B$3:$AH$1266,Sheet1!F$1+(Sheet1!$A$1-1)*10,FALSE)&gt;999,-1,0)))))))</f>
        <v>38</v>
      </c>
      <c r="W67" s="385">
        <f>IF(ISNA(VLOOKUP($A67,Sheet1!$B$3:$AH$1266,Sheet1!G$1+(Sheet1!$A$1-1)*10,FALSE))=TRUE,"---",IF(VLOOKUP($A67,Sheet1!$B$3:$AH$1266,Sheet1!G$1+(Sheet1!$A$1-1)*10,FALSE)="---","---", (ROUND(VLOOKUP($A67,Sheet1!$B$3:$AH$1266,Sheet1!G$1+(Sheet1!$A$1-1)*10,FALSE),IF(VLOOKUP($A67,Sheet1!$B$3:$AH$1266,Sheet1!G$1+(Sheet1!$A$1-1)*10,FALSE)&gt;99999,-3,IF(VLOOKUP($A67,Sheet1!$B$3:$AH$1266,Sheet1!G$1+(Sheet1!$A$1-1)*10,FALSE)&gt;9999,-2,IF(VLOOKUP($A67,Sheet1!$B$3:$AH$1266,Sheet1!G$1+(Sheet1!$A$1-1)*10,FALSE)&gt;999,-1,0)))))))</f>
        <v>43</v>
      </c>
      <c r="X67" s="385">
        <f>IF(ISNA(VLOOKUP($A67,Sheet1!$B$3:$AH$1266,Sheet1!H$1+(Sheet1!$A$1-1)*10,FALSE))=TRUE,"---",IF(VLOOKUP($A67,Sheet1!$B$3:$AH$1266,Sheet1!H$1+(Sheet1!$A$1-1)*10,FALSE)="---","---", (ROUND(VLOOKUP($A67,Sheet1!$B$3:$AH$1266,Sheet1!H$1+(Sheet1!$A$1-1)*10,FALSE),IF(VLOOKUP($A67,Sheet1!$B$3:$AH$1266,Sheet1!H$1+(Sheet1!$A$1-1)*10,FALSE)&gt;99999,-3,IF(VLOOKUP($A67,Sheet1!$B$3:$AH$1266,Sheet1!H$1+(Sheet1!$A$1-1)*10,FALSE)&gt;9999,-2,IF(VLOOKUP($A67,Sheet1!$B$3:$AH$1266,Sheet1!H$1+(Sheet1!$A$1-1)*10,FALSE)&gt;999,-1,0)))))))</f>
        <v>54</v>
      </c>
      <c r="Y67" s="385">
        <f>IF(ISNA(VLOOKUP($A67,Sheet1!$B$3:$AH$1266,Sheet1!I$1+(Sheet1!$A$1-1)*10,FALSE))=TRUE,"---",IF(VLOOKUP($A67,Sheet1!$B$3:$AH$1266,Sheet1!I$1+(Sheet1!$A$1-1)*10,FALSE)="---","---", (ROUND(VLOOKUP($A67,Sheet1!$B$3:$AH$1266,Sheet1!I$1+(Sheet1!$A$1-1)*10,FALSE),IF(VLOOKUP($A67,Sheet1!$B$3:$AH$1266,Sheet1!I$1+(Sheet1!$A$1-1)*10,FALSE)&gt;99999,-3,IF(VLOOKUP($A67,Sheet1!$B$3:$AH$1266,Sheet1!I$1+(Sheet1!$A$1-1)*10,FALSE)&gt;9999,-2,IF(VLOOKUP($A67,Sheet1!$B$3:$AH$1266,Sheet1!I$1+(Sheet1!$A$1-1)*10,FALSE)&gt;999,-1,0)))))))</f>
        <v>61</v>
      </c>
      <c r="Z67" s="385">
        <f>IF(ISNA(VLOOKUP($A67,Sheet1!$B$3:$AH$1266,Sheet1!J$1+(Sheet1!$A$1-1)*10,FALSE))=TRUE,"---",IF(VLOOKUP($A67,Sheet1!$B$3:$AH$1266,Sheet1!J$1+(Sheet1!$A$1-1)*10,FALSE)="---","---", (ROUND(VLOOKUP($A67,Sheet1!$B$3:$AH$1266,Sheet1!J$1+(Sheet1!$A$1-1)*10,FALSE),IF(VLOOKUP($A67,Sheet1!$B$3:$AH$1266,Sheet1!J$1+(Sheet1!$A$1-1)*10,FALSE)&gt;99999,-3,IF(VLOOKUP($A67,Sheet1!$B$3:$AH$1266,Sheet1!J$1+(Sheet1!$A$1-1)*10,FALSE)&gt;9999,-2,IF(VLOOKUP($A67,Sheet1!$B$3:$AH$1266,Sheet1!J$1+(Sheet1!$A$1-1)*10,FALSE)&gt;999,-1,0)))))))</f>
        <v>69</v>
      </c>
      <c r="AA67" s="385">
        <f>IF(ISNA(VLOOKUP($A67,Sheet1!$B$3:$AH$1266,Sheet1!K$1+(Sheet1!$A$1-1)*10,FALSE))=TRUE,"---",IF(VLOOKUP($A67,Sheet1!$B$3:$AH$1266,Sheet1!K$1+(Sheet1!$A$1-1)*10,FALSE)="---","---", (ROUND(VLOOKUP($A67,Sheet1!$B$3:$AH$1266,Sheet1!K$1+(Sheet1!$A$1-1)*10,FALSE),IF(VLOOKUP($A67,Sheet1!$B$3:$AH$1266,Sheet1!K$1+(Sheet1!$A$1-1)*10,FALSE)&gt;99999,-3,IF(VLOOKUP($A67,Sheet1!$B$3:$AH$1266,Sheet1!K$1+(Sheet1!$A$1-1)*10,FALSE)&gt;9999,-2,IF(VLOOKUP($A67,Sheet1!$B$3:$AH$1266,Sheet1!K$1+(Sheet1!$A$1-1)*10,FALSE)&gt;999,-1,0)))))))</f>
        <v>74</v>
      </c>
      <c r="AB67" s="385">
        <f>IF(ISNA(VLOOKUP($A67,Sheet1!$B$3:$AH$1266,Sheet1!L$1+(Sheet1!$A$1-1)*10,FALSE))=TRUE,"---",IF(VLOOKUP($A67,Sheet1!$B$3:$AH$1266,Sheet1!L$1+(Sheet1!$A$1-1)*10,FALSE)="---","---", (ROUND(VLOOKUP($A67,Sheet1!$B$3:$AH$1266,Sheet1!L$1+(Sheet1!$A$1-1)*10,FALSE),IF(VLOOKUP($A67,Sheet1!$B$3:$AH$1266,Sheet1!L$1+(Sheet1!$A$1-1)*10,FALSE)&gt;99999,-3,IF(VLOOKUP($A67,Sheet1!$B$3:$AH$1266,Sheet1!L$1+(Sheet1!$A$1-1)*10,FALSE)&gt;9999,-2,IF(VLOOKUP($A67,Sheet1!$B$3:$AH$1266,Sheet1!L$1+(Sheet1!$A$1-1)*10,FALSE)&gt;999,-1,0)))))))</f>
        <v>79</v>
      </c>
      <c r="AC67" s="385">
        <f>IF(ISNA(VLOOKUP($A67,Sheet1!$B$3:$AH$1266,Sheet1!M$1+(Sheet1!$A$1-1)*10,FALSE))=TRUE,"---",IF(VLOOKUP($A67,Sheet1!$B$3:$AH$1266,Sheet1!M$1+(Sheet1!$A$1-1)*10,FALSE)="---","---", (ROUND(VLOOKUP($A67,Sheet1!$B$3:$AH$1266,Sheet1!M$1+(Sheet1!$A$1-1)*10,FALSE),IF(VLOOKUP($A67,Sheet1!$B$3:$AH$1266,Sheet1!M$1+(Sheet1!$A$1-1)*10,FALSE)&gt;99999,-3,IF(VLOOKUP($A67,Sheet1!$B$3:$AH$1266,Sheet1!M$1+(Sheet1!$A$1-1)*10,FALSE)&gt;9999,-2,IF(VLOOKUP($A67,Sheet1!$B$3:$AH$1266,Sheet1!M$1+(Sheet1!$A$1-1)*10,FALSE)&gt;999,-1,0)))))))</f>
        <v>84</v>
      </c>
      <c r="AD67" s="385">
        <f>IF(ISNA(VLOOKUP($A67,Sheet1!$B$3:$AH$1266,Sheet1!N$1+(Sheet1!$A$1-1)*10,FALSE))=TRUE,"---",IF(VLOOKUP($A67,Sheet1!$B$3:$AH$1266,Sheet1!N$1+(Sheet1!$A$1-1)*10,FALSE)="---","---", (ROUND(VLOOKUP($A67,Sheet1!$B$3:$AH$1266,Sheet1!N$1+(Sheet1!$A$1-1)*10,FALSE),IF(VLOOKUP($A67,Sheet1!$B$3:$AH$1266,Sheet1!N$1+(Sheet1!$A$1-1)*10,FALSE)&gt;99999,-3,IF(VLOOKUP($A67,Sheet1!$B$3:$AH$1266,Sheet1!N$1+(Sheet1!$A$1-1)*10,FALSE)&gt;9999,-2,IF(VLOOKUP($A67,Sheet1!$B$3:$AH$1266,Sheet1!N$1+(Sheet1!$A$1-1)*10,FALSE)&gt;999,-1,0)))))))</f>
        <v>91</v>
      </c>
    </row>
    <row r="68" spans="1:30" s="27" customFormat="1" ht="25.5" customHeight="1" x14ac:dyDescent="0.25">
      <c r="A68" s="304"/>
      <c r="B68" s="346"/>
      <c r="C68" s="304"/>
      <c r="D68" s="304"/>
      <c r="E68" s="305" t="e">
        <v>#N/A</v>
      </c>
      <c r="F68" s="346"/>
      <c r="G68" s="403"/>
      <c r="H68" s="348"/>
      <c r="I68" s="119">
        <v>20378</v>
      </c>
      <c r="J68" s="124">
        <v>2.31</v>
      </c>
      <c r="K68" s="118" t="s">
        <v>24</v>
      </c>
      <c r="L68" s="122">
        <v>64</v>
      </c>
      <c r="M68" s="123">
        <v>12</v>
      </c>
      <c r="N68" s="118" t="s">
        <v>112</v>
      </c>
      <c r="O68" s="71" t="s">
        <v>4405</v>
      </c>
      <c r="P68" s="71" t="s">
        <v>4405</v>
      </c>
      <c r="Q68" s="71" t="s">
        <v>4405</v>
      </c>
      <c r="R68" s="73" t="s">
        <v>4405</v>
      </c>
      <c r="S68" s="357" t="e">
        <v>#N/A</v>
      </c>
      <c r="T68" s="357" t="str">
        <f>IF(ISNA(VLOOKUP(A68,Sheet1!B$3:C$1266,2,FALSE)=TRUE),"ND",VLOOKUP(A68,Sheet1!B$3:C$1266,2,FALSE))</f>
        <v>ND</v>
      </c>
      <c r="U68" s="385" t="str">
        <f>IF(ISNA(VLOOKUP($A68,Sheet1!$B$3:$AH$1266,Sheet1!E$1+(Sheet1!$A$1-1)*10,FALSE))=TRUE,"---",IF(VLOOKUP($A68,Sheet1!$B$3:$AH$1266,Sheet1!E$1+(Sheet1!$A$1-1)*10,FALSE)="---","---", (ROUND(VLOOKUP($A68,Sheet1!$B$3:$AH$1266,Sheet1!E$1+(Sheet1!$A$1-1)*10,FALSE),IF(VLOOKUP($A68,Sheet1!$B$3:$AH$1266,Sheet1!E$1+(Sheet1!$A$1-1)*10,FALSE)&gt;99999,-3,IF(VLOOKUP($A68,Sheet1!$B$3:$AH$1266,Sheet1!E$1+(Sheet1!$A$1-1)*10,FALSE)&gt;9999,-2,IF(VLOOKUP($A68,Sheet1!$B$3:$AH$1266,Sheet1!E$1+(Sheet1!$A$1-1)*10,FALSE)&gt;999,-1,0)))))))</f>
        <v>---</v>
      </c>
      <c r="V68" s="385" t="str">
        <f>IF(ISNA(VLOOKUP($A68,Sheet1!$B$3:$AH$1266,Sheet1!F$1+(Sheet1!$A$1-1)*10,FALSE))=TRUE,"---",IF(VLOOKUP($A68,Sheet1!$B$3:$AH$1266,Sheet1!F$1+(Sheet1!$A$1-1)*10,FALSE)="---","---", (ROUND(VLOOKUP($A68,Sheet1!$B$3:$AH$1266,Sheet1!F$1+(Sheet1!$A$1-1)*10,FALSE),IF(VLOOKUP($A68,Sheet1!$B$3:$AH$1266,Sheet1!F$1+(Sheet1!$A$1-1)*10,FALSE)&gt;99999,-3,IF(VLOOKUP($A68,Sheet1!$B$3:$AH$1266,Sheet1!F$1+(Sheet1!$A$1-1)*10,FALSE)&gt;9999,-2,IF(VLOOKUP($A68,Sheet1!$B$3:$AH$1266,Sheet1!F$1+(Sheet1!$A$1-1)*10,FALSE)&gt;999,-1,0)))))))</f>
        <v>---</v>
      </c>
      <c r="W68" s="385" t="str">
        <f>IF(ISNA(VLOOKUP($A68,Sheet1!$B$3:$AH$1266,Sheet1!G$1+(Sheet1!$A$1-1)*10,FALSE))=TRUE,"---",IF(VLOOKUP($A68,Sheet1!$B$3:$AH$1266,Sheet1!G$1+(Sheet1!$A$1-1)*10,FALSE)="---","---", (ROUND(VLOOKUP($A68,Sheet1!$B$3:$AH$1266,Sheet1!G$1+(Sheet1!$A$1-1)*10,FALSE),IF(VLOOKUP($A68,Sheet1!$B$3:$AH$1266,Sheet1!G$1+(Sheet1!$A$1-1)*10,FALSE)&gt;99999,-3,IF(VLOOKUP($A68,Sheet1!$B$3:$AH$1266,Sheet1!G$1+(Sheet1!$A$1-1)*10,FALSE)&gt;9999,-2,IF(VLOOKUP($A68,Sheet1!$B$3:$AH$1266,Sheet1!G$1+(Sheet1!$A$1-1)*10,FALSE)&gt;999,-1,0)))))))</f>
        <v>---</v>
      </c>
      <c r="X68" s="385" t="str">
        <f>IF(ISNA(VLOOKUP($A68,Sheet1!$B$3:$AH$1266,Sheet1!H$1+(Sheet1!$A$1-1)*10,FALSE))=TRUE,"---",IF(VLOOKUP($A68,Sheet1!$B$3:$AH$1266,Sheet1!H$1+(Sheet1!$A$1-1)*10,FALSE)="---","---", (ROUND(VLOOKUP($A68,Sheet1!$B$3:$AH$1266,Sheet1!H$1+(Sheet1!$A$1-1)*10,FALSE),IF(VLOOKUP($A68,Sheet1!$B$3:$AH$1266,Sheet1!H$1+(Sheet1!$A$1-1)*10,FALSE)&gt;99999,-3,IF(VLOOKUP($A68,Sheet1!$B$3:$AH$1266,Sheet1!H$1+(Sheet1!$A$1-1)*10,FALSE)&gt;9999,-2,IF(VLOOKUP($A68,Sheet1!$B$3:$AH$1266,Sheet1!H$1+(Sheet1!$A$1-1)*10,FALSE)&gt;999,-1,0)))))))</f>
        <v>---</v>
      </c>
      <c r="Y68" s="385" t="str">
        <f>IF(ISNA(VLOOKUP($A68,Sheet1!$B$3:$AH$1266,Sheet1!I$1+(Sheet1!$A$1-1)*10,FALSE))=TRUE,"---",IF(VLOOKUP($A68,Sheet1!$B$3:$AH$1266,Sheet1!I$1+(Sheet1!$A$1-1)*10,FALSE)="---","---", (ROUND(VLOOKUP($A68,Sheet1!$B$3:$AH$1266,Sheet1!I$1+(Sheet1!$A$1-1)*10,FALSE),IF(VLOOKUP($A68,Sheet1!$B$3:$AH$1266,Sheet1!I$1+(Sheet1!$A$1-1)*10,FALSE)&gt;99999,-3,IF(VLOOKUP($A68,Sheet1!$B$3:$AH$1266,Sheet1!I$1+(Sheet1!$A$1-1)*10,FALSE)&gt;9999,-2,IF(VLOOKUP($A68,Sheet1!$B$3:$AH$1266,Sheet1!I$1+(Sheet1!$A$1-1)*10,FALSE)&gt;999,-1,0)))))))</f>
        <v>---</v>
      </c>
      <c r="Z68" s="385" t="str">
        <f>IF(ISNA(VLOOKUP($A68,Sheet1!$B$3:$AH$1266,Sheet1!J$1+(Sheet1!$A$1-1)*10,FALSE))=TRUE,"---",IF(VLOOKUP($A68,Sheet1!$B$3:$AH$1266,Sheet1!J$1+(Sheet1!$A$1-1)*10,FALSE)="---","---", (ROUND(VLOOKUP($A68,Sheet1!$B$3:$AH$1266,Sheet1!J$1+(Sheet1!$A$1-1)*10,FALSE),IF(VLOOKUP($A68,Sheet1!$B$3:$AH$1266,Sheet1!J$1+(Sheet1!$A$1-1)*10,FALSE)&gt;99999,-3,IF(VLOOKUP($A68,Sheet1!$B$3:$AH$1266,Sheet1!J$1+(Sheet1!$A$1-1)*10,FALSE)&gt;9999,-2,IF(VLOOKUP($A68,Sheet1!$B$3:$AH$1266,Sheet1!J$1+(Sheet1!$A$1-1)*10,FALSE)&gt;999,-1,0)))))))</f>
        <v>---</v>
      </c>
      <c r="AA68" s="385" t="str">
        <f>IF(ISNA(VLOOKUP($A68,Sheet1!$B$3:$AH$1266,Sheet1!K$1+(Sheet1!$A$1-1)*10,FALSE))=TRUE,"---",IF(VLOOKUP($A68,Sheet1!$B$3:$AH$1266,Sheet1!K$1+(Sheet1!$A$1-1)*10,FALSE)="---","---", (ROUND(VLOOKUP($A68,Sheet1!$B$3:$AH$1266,Sheet1!K$1+(Sheet1!$A$1-1)*10,FALSE),IF(VLOOKUP($A68,Sheet1!$B$3:$AH$1266,Sheet1!K$1+(Sheet1!$A$1-1)*10,FALSE)&gt;99999,-3,IF(VLOOKUP($A68,Sheet1!$B$3:$AH$1266,Sheet1!K$1+(Sheet1!$A$1-1)*10,FALSE)&gt;9999,-2,IF(VLOOKUP($A68,Sheet1!$B$3:$AH$1266,Sheet1!K$1+(Sheet1!$A$1-1)*10,FALSE)&gt;999,-1,0)))))))</f>
        <v>---</v>
      </c>
      <c r="AB68" s="385" t="str">
        <f>IF(ISNA(VLOOKUP($A68,Sheet1!$B$3:$AH$1266,Sheet1!L$1+(Sheet1!$A$1-1)*10,FALSE))=TRUE,"---",IF(VLOOKUP($A68,Sheet1!$B$3:$AH$1266,Sheet1!L$1+(Sheet1!$A$1-1)*10,FALSE)="---","---", (ROUND(VLOOKUP($A68,Sheet1!$B$3:$AH$1266,Sheet1!L$1+(Sheet1!$A$1-1)*10,FALSE),IF(VLOOKUP($A68,Sheet1!$B$3:$AH$1266,Sheet1!L$1+(Sheet1!$A$1-1)*10,FALSE)&gt;99999,-3,IF(VLOOKUP($A68,Sheet1!$B$3:$AH$1266,Sheet1!L$1+(Sheet1!$A$1-1)*10,FALSE)&gt;9999,-2,IF(VLOOKUP($A68,Sheet1!$B$3:$AH$1266,Sheet1!L$1+(Sheet1!$A$1-1)*10,FALSE)&gt;999,-1,0)))))))</f>
        <v>---</v>
      </c>
      <c r="AC68" s="385" t="str">
        <f>IF(ISNA(VLOOKUP($A68,Sheet1!$B$3:$AH$1266,Sheet1!M$1+(Sheet1!$A$1-1)*10,FALSE))=TRUE,"---",IF(VLOOKUP($A68,Sheet1!$B$3:$AH$1266,Sheet1!M$1+(Sheet1!$A$1-1)*10,FALSE)="---","---", (ROUND(VLOOKUP($A68,Sheet1!$B$3:$AH$1266,Sheet1!M$1+(Sheet1!$A$1-1)*10,FALSE),IF(VLOOKUP($A68,Sheet1!$B$3:$AH$1266,Sheet1!M$1+(Sheet1!$A$1-1)*10,FALSE)&gt;99999,-3,IF(VLOOKUP($A68,Sheet1!$B$3:$AH$1266,Sheet1!M$1+(Sheet1!$A$1-1)*10,FALSE)&gt;9999,-2,IF(VLOOKUP($A68,Sheet1!$B$3:$AH$1266,Sheet1!M$1+(Sheet1!$A$1-1)*10,FALSE)&gt;999,-1,0)))))))</f>
        <v>---</v>
      </c>
      <c r="AD68" s="385" t="str">
        <f>IF(ISNA(VLOOKUP($A68,Sheet1!$B$3:$AH$1266,Sheet1!N$1+(Sheet1!$A$1-1)*10,FALSE))=TRUE,"---",IF(VLOOKUP($A68,Sheet1!$B$3:$AH$1266,Sheet1!N$1+(Sheet1!$A$1-1)*10,FALSE)="---","---", (ROUND(VLOOKUP($A68,Sheet1!$B$3:$AH$1266,Sheet1!N$1+(Sheet1!$A$1-1)*10,FALSE),IF(VLOOKUP($A68,Sheet1!$B$3:$AH$1266,Sheet1!N$1+(Sheet1!$A$1-1)*10,FALSE)&gt;99999,-3,IF(VLOOKUP($A68,Sheet1!$B$3:$AH$1266,Sheet1!N$1+(Sheet1!$A$1-1)*10,FALSE)&gt;9999,-2,IF(VLOOKUP($A68,Sheet1!$B$3:$AH$1266,Sheet1!N$1+(Sheet1!$A$1-1)*10,FALSE)&gt;999,-1,0)))))))</f>
        <v>---</v>
      </c>
    </row>
    <row r="69" spans="1:30" s="27" customFormat="1" ht="25.5" customHeight="1" x14ac:dyDescent="0.25">
      <c r="A69" s="304"/>
      <c r="B69" s="346"/>
      <c r="C69" s="304"/>
      <c r="D69" s="304"/>
      <c r="E69" s="305" t="e">
        <v>#N/A</v>
      </c>
      <c r="F69" s="355"/>
      <c r="G69" s="404"/>
      <c r="H69" s="348"/>
      <c r="I69" s="119">
        <v>26189</v>
      </c>
      <c r="J69" s="159">
        <v>2.31</v>
      </c>
      <c r="K69" s="118" t="s">
        <v>28</v>
      </c>
      <c r="L69" s="122">
        <v>60</v>
      </c>
      <c r="M69" s="123">
        <v>11</v>
      </c>
      <c r="N69" s="118" t="s">
        <v>112</v>
      </c>
      <c r="O69" s="71" t="s">
        <v>4405</v>
      </c>
      <c r="P69" s="71" t="s">
        <v>4405</v>
      </c>
      <c r="Q69" s="71" t="s">
        <v>4405</v>
      </c>
      <c r="R69" s="73" t="s">
        <v>4405</v>
      </c>
      <c r="S69" s="357" t="e">
        <v>#N/A</v>
      </c>
      <c r="T69" s="357" t="str">
        <f>IF(ISNA(VLOOKUP(A69,Sheet1!B$3:C$1266,2,FALSE)=TRUE),"ND",VLOOKUP(A69,Sheet1!B$3:C$1266,2,FALSE))</f>
        <v>ND</v>
      </c>
      <c r="U69" s="385" t="str">
        <f>IF(ISNA(VLOOKUP($A69,Sheet1!$B$3:$AH$1266,Sheet1!E$1+(Sheet1!$A$1-1)*10,FALSE))=TRUE,"---",IF(VLOOKUP($A69,Sheet1!$B$3:$AH$1266,Sheet1!E$1+(Sheet1!$A$1-1)*10,FALSE)="---","---", (ROUND(VLOOKUP($A69,Sheet1!$B$3:$AH$1266,Sheet1!E$1+(Sheet1!$A$1-1)*10,FALSE),IF(VLOOKUP($A69,Sheet1!$B$3:$AH$1266,Sheet1!E$1+(Sheet1!$A$1-1)*10,FALSE)&gt;99999,-3,IF(VLOOKUP($A69,Sheet1!$B$3:$AH$1266,Sheet1!E$1+(Sheet1!$A$1-1)*10,FALSE)&gt;9999,-2,IF(VLOOKUP($A69,Sheet1!$B$3:$AH$1266,Sheet1!E$1+(Sheet1!$A$1-1)*10,FALSE)&gt;999,-1,0)))))))</f>
        <v>---</v>
      </c>
      <c r="V69" s="385" t="str">
        <f>IF(ISNA(VLOOKUP($A69,Sheet1!$B$3:$AH$1266,Sheet1!F$1+(Sheet1!$A$1-1)*10,FALSE))=TRUE,"---",IF(VLOOKUP($A69,Sheet1!$B$3:$AH$1266,Sheet1!F$1+(Sheet1!$A$1-1)*10,FALSE)="---","---", (ROUND(VLOOKUP($A69,Sheet1!$B$3:$AH$1266,Sheet1!F$1+(Sheet1!$A$1-1)*10,FALSE),IF(VLOOKUP($A69,Sheet1!$B$3:$AH$1266,Sheet1!F$1+(Sheet1!$A$1-1)*10,FALSE)&gt;99999,-3,IF(VLOOKUP($A69,Sheet1!$B$3:$AH$1266,Sheet1!F$1+(Sheet1!$A$1-1)*10,FALSE)&gt;9999,-2,IF(VLOOKUP($A69,Sheet1!$B$3:$AH$1266,Sheet1!F$1+(Sheet1!$A$1-1)*10,FALSE)&gt;999,-1,0)))))))</f>
        <v>---</v>
      </c>
      <c r="W69" s="385" t="str">
        <f>IF(ISNA(VLOOKUP($A69,Sheet1!$B$3:$AH$1266,Sheet1!G$1+(Sheet1!$A$1-1)*10,FALSE))=TRUE,"---",IF(VLOOKUP($A69,Sheet1!$B$3:$AH$1266,Sheet1!G$1+(Sheet1!$A$1-1)*10,FALSE)="---","---", (ROUND(VLOOKUP($A69,Sheet1!$B$3:$AH$1266,Sheet1!G$1+(Sheet1!$A$1-1)*10,FALSE),IF(VLOOKUP($A69,Sheet1!$B$3:$AH$1266,Sheet1!G$1+(Sheet1!$A$1-1)*10,FALSE)&gt;99999,-3,IF(VLOOKUP($A69,Sheet1!$B$3:$AH$1266,Sheet1!G$1+(Sheet1!$A$1-1)*10,FALSE)&gt;9999,-2,IF(VLOOKUP($A69,Sheet1!$B$3:$AH$1266,Sheet1!G$1+(Sheet1!$A$1-1)*10,FALSE)&gt;999,-1,0)))))))</f>
        <v>---</v>
      </c>
      <c r="X69" s="385" t="str">
        <f>IF(ISNA(VLOOKUP($A69,Sheet1!$B$3:$AH$1266,Sheet1!H$1+(Sheet1!$A$1-1)*10,FALSE))=TRUE,"---",IF(VLOOKUP($A69,Sheet1!$B$3:$AH$1266,Sheet1!H$1+(Sheet1!$A$1-1)*10,FALSE)="---","---", (ROUND(VLOOKUP($A69,Sheet1!$B$3:$AH$1266,Sheet1!H$1+(Sheet1!$A$1-1)*10,FALSE),IF(VLOOKUP($A69,Sheet1!$B$3:$AH$1266,Sheet1!H$1+(Sheet1!$A$1-1)*10,FALSE)&gt;99999,-3,IF(VLOOKUP($A69,Sheet1!$B$3:$AH$1266,Sheet1!H$1+(Sheet1!$A$1-1)*10,FALSE)&gt;9999,-2,IF(VLOOKUP($A69,Sheet1!$B$3:$AH$1266,Sheet1!H$1+(Sheet1!$A$1-1)*10,FALSE)&gt;999,-1,0)))))))</f>
        <v>---</v>
      </c>
      <c r="Y69" s="385" t="str">
        <f>IF(ISNA(VLOOKUP($A69,Sheet1!$B$3:$AH$1266,Sheet1!I$1+(Sheet1!$A$1-1)*10,FALSE))=TRUE,"---",IF(VLOOKUP($A69,Sheet1!$B$3:$AH$1266,Sheet1!I$1+(Sheet1!$A$1-1)*10,FALSE)="---","---", (ROUND(VLOOKUP($A69,Sheet1!$B$3:$AH$1266,Sheet1!I$1+(Sheet1!$A$1-1)*10,FALSE),IF(VLOOKUP($A69,Sheet1!$B$3:$AH$1266,Sheet1!I$1+(Sheet1!$A$1-1)*10,FALSE)&gt;99999,-3,IF(VLOOKUP($A69,Sheet1!$B$3:$AH$1266,Sheet1!I$1+(Sheet1!$A$1-1)*10,FALSE)&gt;9999,-2,IF(VLOOKUP($A69,Sheet1!$B$3:$AH$1266,Sheet1!I$1+(Sheet1!$A$1-1)*10,FALSE)&gt;999,-1,0)))))))</f>
        <v>---</v>
      </c>
      <c r="Z69" s="385" t="str">
        <f>IF(ISNA(VLOOKUP($A69,Sheet1!$B$3:$AH$1266,Sheet1!J$1+(Sheet1!$A$1-1)*10,FALSE))=TRUE,"---",IF(VLOOKUP($A69,Sheet1!$B$3:$AH$1266,Sheet1!J$1+(Sheet1!$A$1-1)*10,FALSE)="---","---", (ROUND(VLOOKUP($A69,Sheet1!$B$3:$AH$1266,Sheet1!J$1+(Sheet1!$A$1-1)*10,FALSE),IF(VLOOKUP($A69,Sheet1!$B$3:$AH$1266,Sheet1!J$1+(Sheet1!$A$1-1)*10,FALSE)&gt;99999,-3,IF(VLOOKUP($A69,Sheet1!$B$3:$AH$1266,Sheet1!J$1+(Sheet1!$A$1-1)*10,FALSE)&gt;9999,-2,IF(VLOOKUP($A69,Sheet1!$B$3:$AH$1266,Sheet1!J$1+(Sheet1!$A$1-1)*10,FALSE)&gt;999,-1,0)))))))</f>
        <v>---</v>
      </c>
      <c r="AA69" s="385" t="str">
        <f>IF(ISNA(VLOOKUP($A69,Sheet1!$B$3:$AH$1266,Sheet1!K$1+(Sheet1!$A$1-1)*10,FALSE))=TRUE,"---",IF(VLOOKUP($A69,Sheet1!$B$3:$AH$1266,Sheet1!K$1+(Sheet1!$A$1-1)*10,FALSE)="---","---", (ROUND(VLOOKUP($A69,Sheet1!$B$3:$AH$1266,Sheet1!K$1+(Sheet1!$A$1-1)*10,FALSE),IF(VLOOKUP($A69,Sheet1!$B$3:$AH$1266,Sheet1!K$1+(Sheet1!$A$1-1)*10,FALSE)&gt;99999,-3,IF(VLOOKUP($A69,Sheet1!$B$3:$AH$1266,Sheet1!K$1+(Sheet1!$A$1-1)*10,FALSE)&gt;9999,-2,IF(VLOOKUP($A69,Sheet1!$B$3:$AH$1266,Sheet1!K$1+(Sheet1!$A$1-1)*10,FALSE)&gt;999,-1,0)))))))</f>
        <v>---</v>
      </c>
      <c r="AB69" s="385" t="str">
        <f>IF(ISNA(VLOOKUP($A69,Sheet1!$B$3:$AH$1266,Sheet1!L$1+(Sheet1!$A$1-1)*10,FALSE))=TRUE,"---",IF(VLOOKUP($A69,Sheet1!$B$3:$AH$1266,Sheet1!L$1+(Sheet1!$A$1-1)*10,FALSE)="---","---", (ROUND(VLOOKUP($A69,Sheet1!$B$3:$AH$1266,Sheet1!L$1+(Sheet1!$A$1-1)*10,FALSE),IF(VLOOKUP($A69,Sheet1!$B$3:$AH$1266,Sheet1!L$1+(Sheet1!$A$1-1)*10,FALSE)&gt;99999,-3,IF(VLOOKUP($A69,Sheet1!$B$3:$AH$1266,Sheet1!L$1+(Sheet1!$A$1-1)*10,FALSE)&gt;9999,-2,IF(VLOOKUP($A69,Sheet1!$B$3:$AH$1266,Sheet1!L$1+(Sheet1!$A$1-1)*10,FALSE)&gt;999,-1,0)))))))</f>
        <v>---</v>
      </c>
      <c r="AC69" s="385" t="str">
        <f>IF(ISNA(VLOOKUP($A69,Sheet1!$B$3:$AH$1266,Sheet1!M$1+(Sheet1!$A$1-1)*10,FALSE))=TRUE,"---",IF(VLOOKUP($A69,Sheet1!$B$3:$AH$1266,Sheet1!M$1+(Sheet1!$A$1-1)*10,FALSE)="---","---", (ROUND(VLOOKUP($A69,Sheet1!$B$3:$AH$1266,Sheet1!M$1+(Sheet1!$A$1-1)*10,FALSE),IF(VLOOKUP($A69,Sheet1!$B$3:$AH$1266,Sheet1!M$1+(Sheet1!$A$1-1)*10,FALSE)&gt;99999,-3,IF(VLOOKUP($A69,Sheet1!$B$3:$AH$1266,Sheet1!M$1+(Sheet1!$A$1-1)*10,FALSE)&gt;9999,-2,IF(VLOOKUP($A69,Sheet1!$B$3:$AH$1266,Sheet1!M$1+(Sheet1!$A$1-1)*10,FALSE)&gt;999,-1,0)))))))</f>
        <v>---</v>
      </c>
      <c r="AD69" s="385" t="str">
        <f>IF(ISNA(VLOOKUP($A69,Sheet1!$B$3:$AH$1266,Sheet1!N$1+(Sheet1!$A$1-1)*10,FALSE))=TRUE,"---",IF(VLOOKUP($A69,Sheet1!$B$3:$AH$1266,Sheet1!N$1+(Sheet1!$A$1-1)*10,FALSE)="---","---", (ROUND(VLOOKUP($A69,Sheet1!$B$3:$AH$1266,Sheet1!N$1+(Sheet1!$A$1-1)*10,FALSE),IF(VLOOKUP($A69,Sheet1!$B$3:$AH$1266,Sheet1!N$1+(Sheet1!$A$1-1)*10,FALSE)&gt;99999,-3,IF(VLOOKUP($A69,Sheet1!$B$3:$AH$1266,Sheet1!N$1+(Sheet1!$A$1-1)*10,FALSE)&gt;9999,-2,IF(VLOOKUP($A69,Sheet1!$B$3:$AH$1266,Sheet1!N$1+(Sheet1!$A$1-1)*10,FALSE)&gt;999,-1,0)))))))</f>
        <v>---</v>
      </c>
    </row>
    <row r="70" spans="1:30" s="27" customFormat="1" ht="25.5" customHeight="1" x14ac:dyDescent="0.25">
      <c r="A70" s="125" t="s">
        <v>113</v>
      </c>
      <c r="B70" s="126" t="s">
        <v>114</v>
      </c>
      <c r="C70" s="125">
        <v>404215</v>
      </c>
      <c r="D70" s="125">
        <v>731850</v>
      </c>
      <c r="E70" s="70" t="s">
        <v>3033</v>
      </c>
      <c r="F70" s="52" t="s">
        <v>4443</v>
      </c>
      <c r="G70" s="127" t="s">
        <v>31</v>
      </c>
      <c r="H70" s="128">
        <v>22.7</v>
      </c>
      <c r="I70" s="112">
        <v>35959</v>
      </c>
      <c r="J70" s="113">
        <v>3.73</v>
      </c>
      <c r="K70" s="114" t="s">
        <v>4405</v>
      </c>
      <c r="L70" s="115">
        <v>254</v>
      </c>
      <c r="M70" s="116">
        <v>11.2</v>
      </c>
      <c r="N70" s="114" t="s">
        <v>4405</v>
      </c>
      <c r="O70" s="68">
        <f t="shared" si="2"/>
        <v>0.47584779595233612</v>
      </c>
      <c r="P70" s="68">
        <f>IF(O70&lt;&gt;"",VLOOKUP($A70,Sheet4!$A$2:$O$1309,14,FALSE)*100,"")</f>
        <v>0.27646808600402251</v>
      </c>
      <c r="Q70" s="68">
        <f>IF(P70&lt;&gt;"",VLOOKUP($A70,Sheet4!$A$2:$O$1309,15,FALSE)*100,"")</f>
        <v>2.6753217059605428</v>
      </c>
      <c r="R70" s="74" t="str">
        <f t="shared" si="1"/>
        <v>200</v>
      </c>
      <c r="S70" s="64" t="s">
        <v>4363</v>
      </c>
      <c r="T70" s="64" t="str">
        <f>IF(ISNA(VLOOKUP(A70,Sheet1!B$3:C$1266,2,FALSE)=TRUE),"NC",VLOOKUP(A70,Sheet1!B$3:C$1266,2,FALSE))</f>
        <v>Urban</v>
      </c>
      <c r="U70" s="65">
        <f>IF(ISNA(VLOOKUP($A70,Sheet1!$B$3:$AH$1266,Sheet1!E$1+(Sheet1!$A$1-1)*10,FALSE))=TRUE,"---",IF(VLOOKUP($A70,Sheet1!$B$3:$AH$1266,Sheet1!E$1+(Sheet1!$A$1-1)*10,FALSE)="---","---", (ROUND(VLOOKUP($A70,Sheet1!$B$3:$AH$1266,Sheet1!E$1+(Sheet1!$A$1-1)*10,FALSE),IF(VLOOKUP($A70,Sheet1!$B$3:$AH$1266,Sheet1!E$1+(Sheet1!$A$1-1)*10,FALSE)&gt;99999,-3,IF(VLOOKUP($A70,Sheet1!$B$3:$AH$1266,Sheet1!E$1+(Sheet1!$A$1-1)*10,FALSE)&gt;9999,-2,IF(VLOOKUP($A70,Sheet1!$B$3:$AH$1266,Sheet1!E$1+(Sheet1!$A$1-1)*10,FALSE)&gt;999,-1,0)))))))</f>
        <v>54</v>
      </c>
      <c r="V70" s="65">
        <f>IF(ISNA(VLOOKUP($A70,Sheet1!$B$3:$AH$1266,Sheet1!F$1+(Sheet1!$A$1-1)*10,FALSE))=TRUE,"---",IF(VLOOKUP($A70,Sheet1!$B$3:$AH$1266,Sheet1!F$1+(Sheet1!$A$1-1)*10,FALSE)="---","---", (ROUND(VLOOKUP($A70,Sheet1!$B$3:$AH$1266,Sheet1!F$1+(Sheet1!$A$1-1)*10,FALSE),IF(VLOOKUP($A70,Sheet1!$B$3:$AH$1266,Sheet1!F$1+(Sheet1!$A$1-1)*10,FALSE)&gt;99999,-3,IF(VLOOKUP($A70,Sheet1!$B$3:$AH$1266,Sheet1!F$1+(Sheet1!$A$1-1)*10,FALSE)&gt;9999,-2,IF(VLOOKUP($A70,Sheet1!$B$3:$AH$1266,Sheet1!F$1+(Sheet1!$A$1-1)*10,FALSE)&gt;999,-1,0)))))))</f>
        <v>68</v>
      </c>
      <c r="W70" s="65">
        <f>IF(ISNA(VLOOKUP($A70,Sheet1!$B$3:$AH$1266,Sheet1!G$1+(Sheet1!$A$1-1)*10,FALSE))=TRUE,"---",IF(VLOOKUP($A70,Sheet1!$B$3:$AH$1266,Sheet1!G$1+(Sheet1!$A$1-1)*10,FALSE)="---","---", (ROUND(VLOOKUP($A70,Sheet1!$B$3:$AH$1266,Sheet1!G$1+(Sheet1!$A$1-1)*10,FALSE),IF(VLOOKUP($A70,Sheet1!$B$3:$AH$1266,Sheet1!G$1+(Sheet1!$A$1-1)*10,FALSE)&gt;99999,-3,IF(VLOOKUP($A70,Sheet1!$B$3:$AH$1266,Sheet1!G$1+(Sheet1!$A$1-1)*10,FALSE)&gt;9999,-2,IF(VLOOKUP($A70,Sheet1!$B$3:$AH$1266,Sheet1!G$1+(Sheet1!$A$1-1)*10,FALSE)&gt;999,-1,0)))))))</f>
        <v>85</v>
      </c>
      <c r="X70" s="65">
        <f>IF(ISNA(VLOOKUP($A70,Sheet1!$B$3:$AH$1266,Sheet1!H$1+(Sheet1!$A$1-1)*10,FALSE))=TRUE,"---",IF(VLOOKUP($A70,Sheet1!$B$3:$AH$1266,Sheet1!H$1+(Sheet1!$A$1-1)*10,FALSE)="---","---", (ROUND(VLOOKUP($A70,Sheet1!$B$3:$AH$1266,Sheet1!H$1+(Sheet1!$A$1-1)*10,FALSE),IF(VLOOKUP($A70,Sheet1!$B$3:$AH$1266,Sheet1!H$1+(Sheet1!$A$1-1)*10,FALSE)&gt;99999,-3,IF(VLOOKUP($A70,Sheet1!$B$3:$AH$1266,Sheet1!H$1+(Sheet1!$A$1-1)*10,FALSE)&gt;9999,-2,IF(VLOOKUP($A70,Sheet1!$B$3:$AH$1266,Sheet1!H$1+(Sheet1!$A$1-1)*10,FALSE)&gt;999,-1,0)))))))</f>
        <v>127</v>
      </c>
      <c r="Y70" s="65">
        <f>IF(ISNA(VLOOKUP($A70,Sheet1!$B$3:$AH$1266,Sheet1!I$1+(Sheet1!$A$1-1)*10,FALSE))=TRUE,"---",IF(VLOOKUP($A70,Sheet1!$B$3:$AH$1266,Sheet1!I$1+(Sheet1!$A$1-1)*10,FALSE)="---","---", (ROUND(VLOOKUP($A70,Sheet1!$B$3:$AH$1266,Sheet1!I$1+(Sheet1!$A$1-1)*10,FALSE),IF(VLOOKUP($A70,Sheet1!$B$3:$AH$1266,Sheet1!I$1+(Sheet1!$A$1-1)*10,FALSE)&gt;99999,-3,IF(VLOOKUP($A70,Sheet1!$B$3:$AH$1266,Sheet1!I$1+(Sheet1!$A$1-1)*10,FALSE)&gt;9999,-2,IF(VLOOKUP($A70,Sheet1!$B$3:$AH$1266,Sheet1!I$1+(Sheet1!$A$1-1)*10,FALSE)&gt;999,-1,0)))))))</f>
        <v>154</v>
      </c>
      <c r="Z70" s="65">
        <f>IF(ISNA(VLOOKUP($A70,Sheet1!$B$3:$AH$1266,Sheet1!J$1+(Sheet1!$A$1-1)*10,FALSE))=TRUE,"---",IF(VLOOKUP($A70,Sheet1!$B$3:$AH$1266,Sheet1!J$1+(Sheet1!$A$1-1)*10,FALSE)="---","---", (ROUND(VLOOKUP($A70,Sheet1!$B$3:$AH$1266,Sheet1!J$1+(Sheet1!$A$1-1)*10,FALSE),IF(VLOOKUP($A70,Sheet1!$B$3:$AH$1266,Sheet1!J$1+(Sheet1!$A$1-1)*10,FALSE)&gt;99999,-3,IF(VLOOKUP($A70,Sheet1!$B$3:$AH$1266,Sheet1!J$1+(Sheet1!$A$1-1)*10,FALSE)&gt;9999,-2,IF(VLOOKUP($A70,Sheet1!$B$3:$AH$1266,Sheet1!J$1+(Sheet1!$A$1-1)*10,FALSE)&gt;999,-1,0)))))))</f>
        <v>186</v>
      </c>
      <c r="AA70" s="65">
        <f>IF(ISNA(VLOOKUP($A70,Sheet1!$B$3:$AH$1266,Sheet1!K$1+(Sheet1!$A$1-1)*10,FALSE))=TRUE,"---",IF(VLOOKUP($A70,Sheet1!$B$3:$AH$1266,Sheet1!K$1+(Sheet1!$A$1-1)*10,FALSE)="---","---", (ROUND(VLOOKUP($A70,Sheet1!$B$3:$AH$1266,Sheet1!K$1+(Sheet1!$A$1-1)*10,FALSE),IF(VLOOKUP($A70,Sheet1!$B$3:$AH$1266,Sheet1!K$1+(Sheet1!$A$1-1)*10,FALSE)&gt;99999,-3,IF(VLOOKUP($A70,Sheet1!$B$3:$AH$1266,Sheet1!K$1+(Sheet1!$A$1-1)*10,FALSE)&gt;9999,-2,IF(VLOOKUP($A70,Sheet1!$B$3:$AH$1266,Sheet1!K$1+(Sheet1!$A$1-1)*10,FALSE)&gt;999,-1,0)))))))</f>
        <v>209</v>
      </c>
      <c r="AB70" s="65">
        <f>IF(ISNA(VLOOKUP($A70,Sheet1!$B$3:$AH$1266,Sheet1!L$1+(Sheet1!$A$1-1)*10,FALSE))=TRUE,"---",IF(VLOOKUP($A70,Sheet1!$B$3:$AH$1266,Sheet1!L$1+(Sheet1!$A$1-1)*10,FALSE)="---","---", (ROUND(VLOOKUP($A70,Sheet1!$B$3:$AH$1266,Sheet1!L$1+(Sheet1!$A$1-1)*10,FALSE),IF(VLOOKUP($A70,Sheet1!$B$3:$AH$1266,Sheet1!L$1+(Sheet1!$A$1-1)*10,FALSE)&gt;99999,-3,IF(VLOOKUP($A70,Sheet1!$B$3:$AH$1266,Sheet1!L$1+(Sheet1!$A$1-1)*10,FALSE)&gt;9999,-2,IF(VLOOKUP($A70,Sheet1!$B$3:$AH$1266,Sheet1!L$1+(Sheet1!$A$1-1)*10,FALSE)&gt;999,-1,0)))))))</f>
        <v>231</v>
      </c>
      <c r="AC70" s="65">
        <f>IF(ISNA(VLOOKUP($A70,Sheet1!$B$3:$AH$1266,Sheet1!M$1+(Sheet1!$A$1-1)*10,FALSE))=TRUE,"---",IF(VLOOKUP($A70,Sheet1!$B$3:$AH$1266,Sheet1!M$1+(Sheet1!$A$1-1)*10,FALSE)="---","---", (ROUND(VLOOKUP($A70,Sheet1!$B$3:$AH$1266,Sheet1!M$1+(Sheet1!$A$1-1)*10,FALSE),IF(VLOOKUP($A70,Sheet1!$B$3:$AH$1266,Sheet1!M$1+(Sheet1!$A$1-1)*10,FALSE)&gt;99999,-3,IF(VLOOKUP($A70,Sheet1!$B$3:$AH$1266,Sheet1!M$1+(Sheet1!$A$1-1)*10,FALSE)&gt;9999,-2,IF(VLOOKUP($A70,Sheet1!$B$3:$AH$1266,Sheet1!M$1+(Sheet1!$A$1-1)*10,FALSE)&gt;999,-1,0)))))))</f>
        <v>252</v>
      </c>
      <c r="AD70" s="65">
        <f>IF(ISNA(VLOOKUP($A70,Sheet1!$B$3:$AH$1266,Sheet1!N$1+(Sheet1!$A$1-1)*10,FALSE))=TRUE,"---",IF(VLOOKUP($A70,Sheet1!$B$3:$AH$1266,Sheet1!N$1+(Sheet1!$A$1-1)*10,FALSE)="---","---", (ROUND(VLOOKUP($A70,Sheet1!$B$3:$AH$1266,Sheet1!N$1+(Sheet1!$A$1-1)*10,FALSE),IF(VLOOKUP($A70,Sheet1!$B$3:$AH$1266,Sheet1!N$1+(Sheet1!$A$1-1)*10,FALSE)&gt;99999,-3,IF(VLOOKUP($A70,Sheet1!$B$3:$AH$1266,Sheet1!N$1+(Sheet1!$A$1-1)*10,FALSE)&gt;9999,-2,IF(VLOOKUP($A70,Sheet1!$B$3:$AH$1266,Sheet1!N$1+(Sheet1!$A$1-1)*10,FALSE)&gt;999,-1,0)))))))</f>
        <v>278</v>
      </c>
    </row>
    <row r="71" spans="1:30" s="27" customFormat="1" ht="25.5" customHeight="1" x14ac:dyDescent="0.25">
      <c r="A71" s="133" t="s">
        <v>115</v>
      </c>
      <c r="B71" s="141" t="s">
        <v>116</v>
      </c>
      <c r="C71" s="133">
        <v>404231</v>
      </c>
      <c r="D71" s="133">
        <v>731942</v>
      </c>
      <c r="E71" s="67" t="s">
        <v>3033</v>
      </c>
      <c r="F71" s="117" t="s">
        <v>4443</v>
      </c>
      <c r="G71" s="118" t="s">
        <v>31</v>
      </c>
      <c r="H71" s="136">
        <v>35.4</v>
      </c>
      <c r="I71" s="119">
        <v>36638</v>
      </c>
      <c r="J71" s="124">
        <v>2.58</v>
      </c>
      <c r="K71" s="121" t="s">
        <v>4405</v>
      </c>
      <c r="L71" s="122">
        <v>369</v>
      </c>
      <c r="M71" s="123">
        <v>10.4</v>
      </c>
      <c r="N71" s="118" t="s">
        <v>12</v>
      </c>
      <c r="O71" s="71">
        <f t="shared" si="2"/>
        <v>1.9310473051820913</v>
      </c>
      <c r="P71" s="71">
        <f>IF(O71&lt;&gt;"",VLOOKUP($A71,Sheet4!$A$2:$O$1309,14,FALSE)*100,"")</f>
        <v>0.27646808600402251</v>
      </c>
      <c r="Q71" s="71">
        <f>IF(P71&lt;&gt;"",VLOOKUP($A71,Sheet4!$A$2:$O$1309,15,FALSE)*100,"")</f>
        <v>2.6753217059605428</v>
      </c>
      <c r="R71" s="73">
        <f t="shared" si="1"/>
        <v>50</v>
      </c>
      <c r="S71" s="63" t="s">
        <v>4363</v>
      </c>
      <c r="T71" s="63" t="str">
        <f>IF(ISNA(VLOOKUP(A71,Sheet1!B$3:C$1266,2,FALSE)=TRUE),"NC",VLOOKUP(A71,Sheet1!B$3:C$1266,2,FALSE))</f>
        <v>Urban</v>
      </c>
      <c r="U71" s="66">
        <f>IF(ISNA(VLOOKUP($A71,Sheet1!$B$3:$AH$1266,Sheet1!E$1+(Sheet1!$A$1-1)*10,FALSE))=TRUE,"---",IF(VLOOKUP($A71,Sheet1!$B$3:$AH$1266,Sheet1!E$1+(Sheet1!$A$1-1)*10,FALSE)="---","---", (ROUND(VLOOKUP($A71,Sheet1!$B$3:$AH$1266,Sheet1!E$1+(Sheet1!$A$1-1)*10,FALSE),IF(VLOOKUP($A71,Sheet1!$B$3:$AH$1266,Sheet1!E$1+(Sheet1!$A$1-1)*10,FALSE)&gt;99999,-3,IF(VLOOKUP($A71,Sheet1!$B$3:$AH$1266,Sheet1!E$1+(Sheet1!$A$1-1)*10,FALSE)&gt;9999,-2,IF(VLOOKUP($A71,Sheet1!$B$3:$AH$1266,Sheet1!E$1+(Sheet1!$A$1-1)*10,FALSE)&gt;999,-1,0)))))))</f>
        <v>101</v>
      </c>
      <c r="V71" s="66">
        <f>IF(ISNA(VLOOKUP($A71,Sheet1!$B$3:$AH$1266,Sheet1!F$1+(Sheet1!$A$1-1)*10,FALSE))=TRUE,"---",IF(VLOOKUP($A71,Sheet1!$B$3:$AH$1266,Sheet1!F$1+(Sheet1!$A$1-1)*10,FALSE)="---","---", (ROUND(VLOOKUP($A71,Sheet1!$B$3:$AH$1266,Sheet1!F$1+(Sheet1!$A$1-1)*10,FALSE),IF(VLOOKUP($A71,Sheet1!$B$3:$AH$1266,Sheet1!F$1+(Sheet1!$A$1-1)*10,FALSE)&gt;99999,-3,IF(VLOOKUP($A71,Sheet1!$B$3:$AH$1266,Sheet1!F$1+(Sheet1!$A$1-1)*10,FALSE)&gt;9999,-2,IF(VLOOKUP($A71,Sheet1!$B$3:$AH$1266,Sheet1!F$1+(Sheet1!$A$1-1)*10,FALSE)&gt;999,-1,0)))))))</f>
        <v>122</v>
      </c>
      <c r="W71" s="66">
        <f>IF(ISNA(VLOOKUP($A71,Sheet1!$B$3:$AH$1266,Sheet1!G$1+(Sheet1!$A$1-1)*10,FALSE))=TRUE,"---",IF(VLOOKUP($A71,Sheet1!$B$3:$AH$1266,Sheet1!G$1+(Sheet1!$A$1-1)*10,FALSE)="---","---", (ROUND(VLOOKUP($A71,Sheet1!$B$3:$AH$1266,Sheet1!G$1+(Sheet1!$A$1-1)*10,FALSE),IF(VLOOKUP($A71,Sheet1!$B$3:$AH$1266,Sheet1!G$1+(Sheet1!$A$1-1)*10,FALSE)&gt;99999,-3,IF(VLOOKUP($A71,Sheet1!$B$3:$AH$1266,Sheet1!G$1+(Sheet1!$A$1-1)*10,FALSE)&gt;9999,-2,IF(VLOOKUP($A71,Sheet1!$B$3:$AH$1266,Sheet1!G$1+(Sheet1!$A$1-1)*10,FALSE)&gt;999,-1,0)))))))</f>
        <v>148</v>
      </c>
      <c r="X71" s="66">
        <f>IF(ISNA(VLOOKUP($A71,Sheet1!$B$3:$AH$1266,Sheet1!H$1+(Sheet1!$A$1-1)*10,FALSE))=TRUE,"---",IF(VLOOKUP($A71,Sheet1!$B$3:$AH$1266,Sheet1!H$1+(Sheet1!$A$1-1)*10,FALSE)="---","---", (ROUND(VLOOKUP($A71,Sheet1!$B$3:$AH$1266,Sheet1!H$1+(Sheet1!$A$1-1)*10,FALSE),IF(VLOOKUP($A71,Sheet1!$B$3:$AH$1266,Sheet1!H$1+(Sheet1!$A$1-1)*10,FALSE)&gt;99999,-3,IF(VLOOKUP($A71,Sheet1!$B$3:$AH$1266,Sheet1!H$1+(Sheet1!$A$1-1)*10,FALSE)&gt;9999,-2,IF(VLOOKUP($A71,Sheet1!$B$3:$AH$1266,Sheet1!H$1+(Sheet1!$A$1-1)*10,FALSE)&gt;999,-1,0)))))))</f>
        <v>215</v>
      </c>
      <c r="Y71" s="66">
        <f>IF(ISNA(VLOOKUP($A71,Sheet1!$B$3:$AH$1266,Sheet1!I$1+(Sheet1!$A$1-1)*10,FALSE))=TRUE,"---",IF(VLOOKUP($A71,Sheet1!$B$3:$AH$1266,Sheet1!I$1+(Sheet1!$A$1-1)*10,FALSE)="---","---", (ROUND(VLOOKUP($A71,Sheet1!$B$3:$AH$1266,Sheet1!I$1+(Sheet1!$A$1-1)*10,FALSE),IF(VLOOKUP($A71,Sheet1!$B$3:$AH$1266,Sheet1!I$1+(Sheet1!$A$1-1)*10,FALSE)&gt;99999,-3,IF(VLOOKUP($A71,Sheet1!$B$3:$AH$1266,Sheet1!I$1+(Sheet1!$A$1-1)*10,FALSE)&gt;9999,-2,IF(VLOOKUP($A71,Sheet1!$B$3:$AH$1266,Sheet1!I$1+(Sheet1!$A$1-1)*10,FALSE)&gt;999,-1,0)))))))</f>
        <v>261</v>
      </c>
      <c r="Z71" s="66">
        <f>IF(ISNA(VLOOKUP($A71,Sheet1!$B$3:$AH$1266,Sheet1!J$1+(Sheet1!$A$1-1)*10,FALSE))=TRUE,"---",IF(VLOOKUP($A71,Sheet1!$B$3:$AH$1266,Sheet1!J$1+(Sheet1!$A$1-1)*10,FALSE)="---","---", (ROUND(VLOOKUP($A71,Sheet1!$B$3:$AH$1266,Sheet1!J$1+(Sheet1!$A$1-1)*10,FALSE),IF(VLOOKUP($A71,Sheet1!$B$3:$AH$1266,Sheet1!J$1+(Sheet1!$A$1-1)*10,FALSE)&gt;99999,-3,IF(VLOOKUP($A71,Sheet1!$B$3:$AH$1266,Sheet1!J$1+(Sheet1!$A$1-1)*10,FALSE)&gt;9999,-2,IF(VLOOKUP($A71,Sheet1!$B$3:$AH$1266,Sheet1!J$1+(Sheet1!$A$1-1)*10,FALSE)&gt;999,-1,0)))))))</f>
        <v>321</v>
      </c>
      <c r="AA71" s="66">
        <f>IF(ISNA(VLOOKUP($A71,Sheet1!$B$3:$AH$1266,Sheet1!K$1+(Sheet1!$A$1-1)*10,FALSE))=TRUE,"---",IF(VLOOKUP($A71,Sheet1!$B$3:$AH$1266,Sheet1!K$1+(Sheet1!$A$1-1)*10,FALSE)="---","---", (ROUND(VLOOKUP($A71,Sheet1!$B$3:$AH$1266,Sheet1!K$1+(Sheet1!$A$1-1)*10,FALSE),IF(VLOOKUP($A71,Sheet1!$B$3:$AH$1266,Sheet1!K$1+(Sheet1!$A$1-1)*10,FALSE)&gt;99999,-3,IF(VLOOKUP($A71,Sheet1!$B$3:$AH$1266,Sheet1!K$1+(Sheet1!$A$1-1)*10,FALSE)&gt;9999,-2,IF(VLOOKUP($A71,Sheet1!$B$3:$AH$1266,Sheet1!K$1+(Sheet1!$A$1-1)*10,FALSE)&gt;999,-1,0)))))))</f>
        <v>366</v>
      </c>
      <c r="AB71" s="66">
        <f>IF(ISNA(VLOOKUP($A71,Sheet1!$B$3:$AH$1266,Sheet1!L$1+(Sheet1!$A$1-1)*10,FALSE))=TRUE,"---",IF(VLOOKUP($A71,Sheet1!$B$3:$AH$1266,Sheet1!L$1+(Sheet1!$A$1-1)*10,FALSE)="---","---", (ROUND(VLOOKUP($A71,Sheet1!$B$3:$AH$1266,Sheet1!L$1+(Sheet1!$A$1-1)*10,FALSE),IF(VLOOKUP($A71,Sheet1!$B$3:$AH$1266,Sheet1!L$1+(Sheet1!$A$1-1)*10,FALSE)&gt;99999,-3,IF(VLOOKUP($A71,Sheet1!$B$3:$AH$1266,Sheet1!L$1+(Sheet1!$A$1-1)*10,FALSE)&gt;9999,-2,IF(VLOOKUP($A71,Sheet1!$B$3:$AH$1266,Sheet1!L$1+(Sheet1!$A$1-1)*10,FALSE)&gt;999,-1,0)))))))</f>
        <v>412</v>
      </c>
      <c r="AC71" s="66">
        <f>IF(ISNA(VLOOKUP($A71,Sheet1!$B$3:$AH$1266,Sheet1!M$1+(Sheet1!$A$1-1)*10,FALSE))=TRUE,"---",IF(VLOOKUP($A71,Sheet1!$B$3:$AH$1266,Sheet1!M$1+(Sheet1!$A$1-1)*10,FALSE)="---","---", (ROUND(VLOOKUP($A71,Sheet1!$B$3:$AH$1266,Sheet1!M$1+(Sheet1!$A$1-1)*10,FALSE),IF(VLOOKUP($A71,Sheet1!$B$3:$AH$1266,Sheet1!M$1+(Sheet1!$A$1-1)*10,FALSE)&gt;99999,-3,IF(VLOOKUP($A71,Sheet1!$B$3:$AH$1266,Sheet1!M$1+(Sheet1!$A$1-1)*10,FALSE)&gt;9999,-2,IF(VLOOKUP($A71,Sheet1!$B$3:$AH$1266,Sheet1!M$1+(Sheet1!$A$1-1)*10,FALSE)&gt;999,-1,0)))))))</f>
        <v>459</v>
      </c>
      <c r="AD71" s="66">
        <f>IF(ISNA(VLOOKUP($A71,Sheet1!$B$3:$AH$1266,Sheet1!N$1+(Sheet1!$A$1-1)*10,FALSE))=TRUE,"---",IF(VLOOKUP($A71,Sheet1!$B$3:$AH$1266,Sheet1!N$1+(Sheet1!$A$1-1)*10,FALSE)="---","---", (ROUND(VLOOKUP($A71,Sheet1!$B$3:$AH$1266,Sheet1!N$1+(Sheet1!$A$1-1)*10,FALSE),IF(VLOOKUP($A71,Sheet1!$B$3:$AH$1266,Sheet1!N$1+(Sheet1!$A$1-1)*10,FALSE)&gt;99999,-3,IF(VLOOKUP($A71,Sheet1!$B$3:$AH$1266,Sheet1!N$1+(Sheet1!$A$1-1)*10,FALSE)&gt;9999,-2,IF(VLOOKUP($A71,Sheet1!$B$3:$AH$1266,Sheet1!N$1+(Sheet1!$A$1-1)*10,FALSE)&gt;999,-1,0)))))))</f>
        <v>523</v>
      </c>
    </row>
    <row r="72" spans="1:30" s="27" customFormat="1" ht="25.5" customHeight="1" x14ac:dyDescent="0.25">
      <c r="A72" s="303" t="s">
        <v>117</v>
      </c>
      <c r="B72" s="330" t="s">
        <v>118</v>
      </c>
      <c r="C72" s="303">
        <v>404130</v>
      </c>
      <c r="D72" s="303">
        <v>732118</v>
      </c>
      <c r="E72" s="307" t="s">
        <v>3033</v>
      </c>
      <c r="F72" s="342" t="s">
        <v>4444</v>
      </c>
      <c r="G72" s="318" t="s">
        <v>31</v>
      </c>
      <c r="H72" s="347">
        <v>3.89</v>
      </c>
      <c r="I72" s="112">
        <v>19978</v>
      </c>
      <c r="J72" s="113">
        <v>0.91</v>
      </c>
      <c r="K72" s="127" t="s">
        <v>20</v>
      </c>
      <c r="L72" s="115">
        <v>42</v>
      </c>
      <c r="M72" s="116">
        <v>11</v>
      </c>
      <c r="N72" s="114" t="s">
        <v>4405</v>
      </c>
      <c r="O72" s="68">
        <f t="shared" si="2"/>
        <v>4</v>
      </c>
      <c r="P72" s="68">
        <f>IF(O72&lt;&gt;"",VLOOKUP($A72,Sheet4!$A$2:$O$1309,14,FALSE)*100,"")</f>
        <v>0.79129454967692414</v>
      </c>
      <c r="Q72" s="68">
        <f>IF(P72&lt;&gt;"",VLOOKUP($A72,Sheet4!$A$2:$O$1309,15,FALSE)*100,"")</f>
        <v>7.4865101547239687</v>
      </c>
      <c r="R72" s="74">
        <f t="shared" si="1"/>
        <v>25</v>
      </c>
      <c r="S72" s="356" t="s">
        <v>4363</v>
      </c>
      <c r="T72" s="356" t="str">
        <f>IF(ISNA(VLOOKUP(A72,Sheet1!B$3:C$1266,2,FALSE)=TRUE),"NC",VLOOKUP(A72,Sheet1!B$3:C$1266,2,FALSE))</f>
        <v>Urban</v>
      </c>
      <c r="U72" s="392">
        <f>IF(ISNA(VLOOKUP($A72,Sheet1!$B$3:$AH$1266,Sheet1!E$1+(Sheet1!$A$1-1)*10,FALSE))=TRUE,"---",IF(VLOOKUP($A72,Sheet1!$B$3:$AH$1266,Sheet1!E$1+(Sheet1!$A$1-1)*10,FALSE)="---","---", (ROUND(VLOOKUP($A72,Sheet1!$B$3:$AH$1266,Sheet1!E$1+(Sheet1!$A$1-1)*10,FALSE),IF(VLOOKUP($A72,Sheet1!$B$3:$AH$1266,Sheet1!E$1+(Sheet1!$A$1-1)*10,FALSE)&gt;99999,-3,IF(VLOOKUP($A72,Sheet1!$B$3:$AH$1266,Sheet1!E$1+(Sheet1!$A$1-1)*10,FALSE)&gt;9999,-2,IF(VLOOKUP($A72,Sheet1!$B$3:$AH$1266,Sheet1!E$1+(Sheet1!$A$1-1)*10,FALSE)&gt;999,-1,0)))))))</f>
        <v>18</v>
      </c>
      <c r="V72" s="392">
        <f>IF(ISNA(VLOOKUP($A72,Sheet1!$B$3:$AH$1266,Sheet1!F$1+(Sheet1!$A$1-1)*10,FALSE))=TRUE,"---",IF(VLOOKUP($A72,Sheet1!$B$3:$AH$1266,Sheet1!F$1+(Sheet1!$A$1-1)*10,FALSE)="---","---", (ROUND(VLOOKUP($A72,Sheet1!$B$3:$AH$1266,Sheet1!F$1+(Sheet1!$A$1-1)*10,FALSE),IF(VLOOKUP($A72,Sheet1!$B$3:$AH$1266,Sheet1!F$1+(Sheet1!$A$1-1)*10,FALSE)&gt;99999,-3,IF(VLOOKUP($A72,Sheet1!$B$3:$AH$1266,Sheet1!F$1+(Sheet1!$A$1-1)*10,FALSE)&gt;9999,-2,IF(VLOOKUP($A72,Sheet1!$B$3:$AH$1266,Sheet1!F$1+(Sheet1!$A$1-1)*10,FALSE)&gt;999,-1,0)))))))</f>
        <v>20</v>
      </c>
      <c r="W72" s="392">
        <f>IF(ISNA(VLOOKUP($A72,Sheet1!$B$3:$AH$1266,Sheet1!G$1+(Sheet1!$A$1-1)*10,FALSE))=TRUE,"---",IF(VLOOKUP($A72,Sheet1!$B$3:$AH$1266,Sheet1!G$1+(Sheet1!$A$1-1)*10,FALSE)="---","---", (ROUND(VLOOKUP($A72,Sheet1!$B$3:$AH$1266,Sheet1!G$1+(Sheet1!$A$1-1)*10,FALSE),IF(VLOOKUP($A72,Sheet1!$B$3:$AH$1266,Sheet1!G$1+(Sheet1!$A$1-1)*10,FALSE)&gt;99999,-3,IF(VLOOKUP($A72,Sheet1!$B$3:$AH$1266,Sheet1!G$1+(Sheet1!$A$1-1)*10,FALSE)&gt;9999,-2,IF(VLOOKUP($A72,Sheet1!$B$3:$AH$1266,Sheet1!G$1+(Sheet1!$A$1-1)*10,FALSE)&gt;999,-1,0)))))))</f>
        <v>23</v>
      </c>
      <c r="X72" s="392">
        <f>IF(ISNA(VLOOKUP($A72,Sheet1!$B$3:$AH$1266,Sheet1!H$1+(Sheet1!$A$1-1)*10,FALSE))=TRUE,"---",IF(VLOOKUP($A72,Sheet1!$B$3:$AH$1266,Sheet1!H$1+(Sheet1!$A$1-1)*10,FALSE)="---","---", (ROUND(VLOOKUP($A72,Sheet1!$B$3:$AH$1266,Sheet1!H$1+(Sheet1!$A$1-1)*10,FALSE),IF(VLOOKUP($A72,Sheet1!$B$3:$AH$1266,Sheet1!H$1+(Sheet1!$A$1-1)*10,FALSE)&gt;99999,-3,IF(VLOOKUP($A72,Sheet1!$B$3:$AH$1266,Sheet1!H$1+(Sheet1!$A$1-1)*10,FALSE)&gt;9999,-2,IF(VLOOKUP($A72,Sheet1!$B$3:$AH$1266,Sheet1!H$1+(Sheet1!$A$1-1)*10,FALSE)&gt;999,-1,0)))))))</f>
        <v>30</v>
      </c>
      <c r="Y72" s="392">
        <f>IF(ISNA(VLOOKUP($A72,Sheet1!$B$3:$AH$1266,Sheet1!I$1+(Sheet1!$A$1-1)*10,FALSE))=TRUE,"---",IF(VLOOKUP($A72,Sheet1!$B$3:$AH$1266,Sheet1!I$1+(Sheet1!$A$1-1)*10,FALSE)="---","---", (ROUND(VLOOKUP($A72,Sheet1!$B$3:$AH$1266,Sheet1!I$1+(Sheet1!$A$1-1)*10,FALSE),IF(VLOOKUP($A72,Sheet1!$B$3:$AH$1266,Sheet1!I$1+(Sheet1!$A$1-1)*10,FALSE)&gt;99999,-3,IF(VLOOKUP($A72,Sheet1!$B$3:$AH$1266,Sheet1!I$1+(Sheet1!$A$1-1)*10,FALSE)&gt;9999,-2,IF(VLOOKUP($A72,Sheet1!$B$3:$AH$1266,Sheet1!I$1+(Sheet1!$A$1-1)*10,FALSE)&gt;999,-1,0)))))))</f>
        <v>35</v>
      </c>
      <c r="Z72" s="392">
        <f>IF(ISNA(VLOOKUP($A72,Sheet1!$B$3:$AH$1266,Sheet1!J$1+(Sheet1!$A$1-1)*10,FALSE))=TRUE,"---",IF(VLOOKUP($A72,Sheet1!$B$3:$AH$1266,Sheet1!J$1+(Sheet1!$A$1-1)*10,FALSE)="---","---", (ROUND(VLOOKUP($A72,Sheet1!$B$3:$AH$1266,Sheet1!J$1+(Sheet1!$A$1-1)*10,FALSE),IF(VLOOKUP($A72,Sheet1!$B$3:$AH$1266,Sheet1!J$1+(Sheet1!$A$1-1)*10,FALSE)&gt;99999,-3,IF(VLOOKUP($A72,Sheet1!$B$3:$AH$1266,Sheet1!J$1+(Sheet1!$A$1-1)*10,FALSE)&gt;9999,-2,IF(VLOOKUP($A72,Sheet1!$B$3:$AH$1266,Sheet1!J$1+(Sheet1!$A$1-1)*10,FALSE)&gt;999,-1,0)))))))</f>
        <v>42</v>
      </c>
      <c r="AA72" s="392">
        <f>IF(ISNA(VLOOKUP($A72,Sheet1!$B$3:$AH$1266,Sheet1!K$1+(Sheet1!$A$1-1)*10,FALSE))=TRUE,"---",IF(VLOOKUP($A72,Sheet1!$B$3:$AH$1266,Sheet1!K$1+(Sheet1!$A$1-1)*10,FALSE)="---","---", (ROUND(VLOOKUP($A72,Sheet1!$B$3:$AH$1266,Sheet1!K$1+(Sheet1!$A$1-1)*10,FALSE),IF(VLOOKUP($A72,Sheet1!$B$3:$AH$1266,Sheet1!K$1+(Sheet1!$A$1-1)*10,FALSE)&gt;99999,-3,IF(VLOOKUP($A72,Sheet1!$B$3:$AH$1266,Sheet1!K$1+(Sheet1!$A$1-1)*10,FALSE)&gt;9999,-2,IF(VLOOKUP($A72,Sheet1!$B$3:$AH$1266,Sheet1!K$1+(Sheet1!$A$1-1)*10,FALSE)&gt;999,-1,0)))))))</f>
        <v>47</v>
      </c>
      <c r="AB72" s="392">
        <f>IF(ISNA(VLOOKUP($A72,Sheet1!$B$3:$AH$1266,Sheet1!L$1+(Sheet1!$A$1-1)*10,FALSE))=TRUE,"---",IF(VLOOKUP($A72,Sheet1!$B$3:$AH$1266,Sheet1!L$1+(Sheet1!$A$1-1)*10,FALSE)="---","---", (ROUND(VLOOKUP($A72,Sheet1!$B$3:$AH$1266,Sheet1!L$1+(Sheet1!$A$1-1)*10,FALSE),IF(VLOOKUP($A72,Sheet1!$B$3:$AH$1266,Sheet1!L$1+(Sheet1!$A$1-1)*10,FALSE)&gt;99999,-3,IF(VLOOKUP($A72,Sheet1!$B$3:$AH$1266,Sheet1!L$1+(Sheet1!$A$1-1)*10,FALSE)&gt;9999,-2,IF(VLOOKUP($A72,Sheet1!$B$3:$AH$1266,Sheet1!L$1+(Sheet1!$A$1-1)*10,FALSE)&gt;999,-1,0)))))))</f>
        <v>52</v>
      </c>
      <c r="AC72" s="392">
        <f>IF(ISNA(VLOOKUP($A72,Sheet1!$B$3:$AH$1266,Sheet1!M$1+(Sheet1!$A$1-1)*10,FALSE))=TRUE,"---",IF(VLOOKUP($A72,Sheet1!$B$3:$AH$1266,Sheet1!M$1+(Sheet1!$A$1-1)*10,FALSE)="---","---", (ROUND(VLOOKUP($A72,Sheet1!$B$3:$AH$1266,Sheet1!M$1+(Sheet1!$A$1-1)*10,FALSE),IF(VLOOKUP($A72,Sheet1!$B$3:$AH$1266,Sheet1!M$1+(Sheet1!$A$1-1)*10,FALSE)&gt;99999,-3,IF(VLOOKUP($A72,Sheet1!$B$3:$AH$1266,Sheet1!M$1+(Sheet1!$A$1-1)*10,FALSE)&gt;9999,-2,IF(VLOOKUP($A72,Sheet1!$B$3:$AH$1266,Sheet1!M$1+(Sheet1!$A$1-1)*10,FALSE)&gt;999,-1,0)))))))</f>
        <v>57</v>
      </c>
      <c r="AD72" s="392">
        <f>IF(ISNA(VLOOKUP($A72,Sheet1!$B$3:$AH$1266,Sheet1!N$1+(Sheet1!$A$1-1)*10,FALSE))=TRUE,"---",IF(VLOOKUP($A72,Sheet1!$B$3:$AH$1266,Sheet1!N$1+(Sheet1!$A$1-1)*10,FALSE)="---","---", (ROUND(VLOOKUP($A72,Sheet1!$B$3:$AH$1266,Sheet1!N$1+(Sheet1!$A$1-1)*10,FALSE),IF(VLOOKUP($A72,Sheet1!$B$3:$AH$1266,Sheet1!N$1+(Sheet1!$A$1-1)*10,FALSE)&gt;99999,-3,IF(VLOOKUP($A72,Sheet1!$B$3:$AH$1266,Sheet1!N$1+(Sheet1!$A$1-1)*10,FALSE)&gt;9999,-2,IF(VLOOKUP($A72,Sheet1!$B$3:$AH$1266,Sheet1!N$1+(Sheet1!$A$1-1)*10,FALSE)&gt;999,-1,0)))))))</f>
        <v>64</v>
      </c>
    </row>
    <row r="73" spans="1:30" s="27" customFormat="1" ht="25.5" customHeight="1" x14ac:dyDescent="0.25">
      <c r="A73" s="303"/>
      <c r="B73" s="331"/>
      <c r="C73" s="303"/>
      <c r="D73" s="303"/>
      <c r="E73" s="307" t="e">
        <v>#N/A</v>
      </c>
      <c r="F73" s="331"/>
      <c r="G73" s="319"/>
      <c r="H73" s="347"/>
      <c r="I73" s="112">
        <v>17728</v>
      </c>
      <c r="J73" s="113">
        <v>1.1499999999999999</v>
      </c>
      <c r="K73" s="114" t="s">
        <v>4405</v>
      </c>
      <c r="L73" s="115">
        <v>23</v>
      </c>
      <c r="M73" s="116">
        <v>5.9</v>
      </c>
      <c r="N73" s="127" t="s">
        <v>112</v>
      </c>
      <c r="O73" s="68" t="s">
        <v>4405</v>
      </c>
      <c r="P73" s="68" t="s">
        <v>4405</v>
      </c>
      <c r="Q73" s="68" t="s">
        <v>4405</v>
      </c>
      <c r="R73" s="74" t="s">
        <v>4405</v>
      </c>
      <c r="S73" s="356" t="e">
        <v>#N/A</v>
      </c>
      <c r="T73" s="356" t="str">
        <f>IF(ISNA(VLOOKUP(A73,Sheet1!B$3:C$1266,2,FALSE)=TRUE),"ND",VLOOKUP(A73,Sheet1!B$3:C$1266,2,FALSE))</f>
        <v>ND</v>
      </c>
      <c r="U73" s="392" t="str">
        <f>IF(ISNA(VLOOKUP($A73,Sheet1!$B$3:$AH$1266,Sheet1!E$1+(Sheet1!$A$1-1)*10,FALSE))=TRUE,"---",IF(VLOOKUP($A73,Sheet1!$B$3:$AH$1266,Sheet1!E$1+(Sheet1!$A$1-1)*10,FALSE)="---","---", (ROUND(VLOOKUP($A73,Sheet1!$B$3:$AH$1266,Sheet1!E$1+(Sheet1!$A$1-1)*10,FALSE),IF(VLOOKUP($A73,Sheet1!$B$3:$AH$1266,Sheet1!E$1+(Sheet1!$A$1-1)*10,FALSE)&gt;99999,-3,IF(VLOOKUP($A73,Sheet1!$B$3:$AH$1266,Sheet1!E$1+(Sheet1!$A$1-1)*10,FALSE)&gt;9999,-2,IF(VLOOKUP($A73,Sheet1!$B$3:$AH$1266,Sheet1!E$1+(Sheet1!$A$1-1)*10,FALSE)&gt;999,-1,0)))))))</f>
        <v>---</v>
      </c>
      <c r="V73" s="392" t="str">
        <f>IF(ISNA(VLOOKUP($A73,Sheet1!$B$3:$AH$1266,Sheet1!F$1+(Sheet1!$A$1-1)*10,FALSE))=TRUE,"---",IF(VLOOKUP($A73,Sheet1!$B$3:$AH$1266,Sheet1!F$1+(Sheet1!$A$1-1)*10,FALSE)="---","---", (ROUND(VLOOKUP($A73,Sheet1!$B$3:$AH$1266,Sheet1!F$1+(Sheet1!$A$1-1)*10,FALSE),IF(VLOOKUP($A73,Sheet1!$B$3:$AH$1266,Sheet1!F$1+(Sheet1!$A$1-1)*10,FALSE)&gt;99999,-3,IF(VLOOKUP($A73,Sheet1!$B$3:$AH$1266,Sheet1!F$1+(Sheet1!$A$1-1)*10,FALSE)&gt;9999,-2,IF(VLOOKUP($A73,Sheet1!$B$3:$AH$1266,Sheet1!F$1+(Sheet1!$A$1-1)*10,FALSE)&gt;999,-1,0)))))))</f>
        <v>---</v>
      </c>
      <c r="W73" s="392" t="str">
        <f>IF(ISNA(VLOOKUP($A73,Sheet1!$B$3:$AH$1266,Sheet1!G$1+(Sheet1!$A$1-1)*10,FALSE))=TRUE,"---",IF(VLOOKUP($A73,Sheet1!$B$3:$AH$1266,Sheet1!G$1+(Sheet1!$A$1-1)*10,FALSE)="---","---", (ROUND(VLOOKUP($A73,Sheet1!$B$3:$AH$1266,Sheet1!G$1+(Sheet1!$A$1-1)*10,FALSE),IF(VLOOKUP($A73,Sheet1!$B$3:$AH$1266,Sheet1!G$1+(Sheet1!$A$1-1)*10,FALSE)&gt;99999,-3,IF(VLOOKUP($A73,Sheet1!$B$3:$AH$1266,Sheet1!G$1+(Sheet1!$A$1-1)*10,FALSE)&gt;9999,-2,IF(VLOOKUP($A73,Sheet1!$B$3:$AH$1266,Sheet1!G$1+(Sheet1!$A$1-1)*10,FALSE)&gt;999,-1,0)))))))</f>
        <v>---</v>
      </c>
      <c r="X73" s="392" t="str">
        <f>IF(ISNA(VLOOKUP($A73,Sheet1!$B$3:$AH$1266,Sheet1!H$1+(Sheet1!$A$1-1)*10,FALSE))=TRUE,"---",IF(VLOOKUP($A73,Sheet1!$B$3:$AH$1266,Sheet1!H$1+(Sheet1!$A$1-1)*10,FALSE)="---","---", (ROUND(VLOOKUP($A73,Sheet1!$B$3:$AH$1266,Sheet1!H$1+(Sheet1!$A$1-1)*10,FALSE),IF(VLOOKUP($A73,Sheet1!$B$3:$AH$1266,Sheet1!H$1+(Sheet1!$A$1-1)*10,FALSE)&gt;99999,-3,IF(VLOOKUP($A73,Sheet1!$B$3:$AH$1266,Sheet1!H$1+(Sheet1!$A$1-1)*10,FALSE)&gt;9999,-2,IF(VLOOKUP($A73,Sheet1!$B$3:$AH$1266,Sheet1!H$1+(Sheet1!$A$1-1)*10,FALSE)&gt;999,-1,0)))))))</f>
        <v>---</v>
      </c>
      <c r="Y73" s="392" t="str">
        <f>IF(ISNA(VLOOKUP($A73,Sheet1!$B$3:$AH$1266,Sheet1!I$1+(Sheet1!$A$1-1)*10,FALSE))=TRUE,"---",IF(VLOOKUP($A73,Sheet1!$B$3:$AH$1266,Sheet1!I$1+(Sheet1!$A$1-1)*10,FALSE)="---","---", (ROUND(VLOOKUP($A73,Sheet1!$B$3:$AH$1266,Sheet1!I$1+(Sheet1!$A$1-1)*10,FALSE),IF(VLOOKUP($A73,Sheet1!$B$3:$AH$1266,Sheet1!I$1+(Sheet1!$A$1-1)*10,FALSE)&gt;99999,-3,IF(VLOOKUP($A73,Sheet1!$B$3:$AH$1266,Sheet1!I$1+(Sheet1!$A$1-1)*10,FALSE)&gt;9999,-2,IF(VLOOKUP($A73,Sheet1!$B$3:$AH$1266,Sheet1!I$1+(Sheet1!$A$1-1)*10,FALSE)&gt;999,-1,0)))))))</f>
        <v>---</v>
      </c>
      <c r="Z73" s="392" t="str">
        <f>IF(ISNA(VLOOKUP($A73,Sheet1!$B$3:$AH$1266,Sheet1!J$1+(Sheet1!$A$1-1)*10,FALSE))=TRUE,"---",IF(VLOOKUP($A73,Sheet1!$B$3:$AH$1266,Sheet1!J$1+(Sheet1!$A$1-1)*10,FALSE)="---","---", (ROUND(VLOOKUP($A73,Sheet1!$B$3:$AH$1266,Sheet1!J$1+(Sheet1!$A$1-1)*10,FALSE),IF(VLOOKUP($A73,Sheet1!$B$3:$AH$1266,Sheet1!J$1+(Sheet1!$A$1-1)*10,FALSE)&gt;99999,-3,IF(VLOOKUP($A73,Sheet1!$B$3:$AH$1266,Sheet1!J$1+(Sheet1!$A$1-1)*10,FALSE)&gt;9999,-2,IF(VLOOKUP($A73,Sheet1!$B$3:$AH$1266,Sheet1!J$1+(Sheet1!$A$1-1)*10,FALSE)&gt;999,-1,0)))))))</f>
        <v>---</v>
      </c>
      <c r="AA73" s="392" t="str">
        <f>IF(ISNA(VLOOKUP($A73,Sheet1!$B$3:$AH$1266,Sheet1!K$1+(Sheet1!$A$1-1)*10,FALSE))=TRUE,"---",IF(VLOOKUP($A73,Sheet1!$B$3:$AH$1266,Sheet1!K$1+(Sheet1!$A$1-1)*10,FALSE)="---","---", (ROUND(VLOOKUP($A73,Sheet1!$B$3:$AH$1266,Sheet1!K$1+(Sheet1!$A$1-1)*10,FALSE),IF(VLOOKUP($A73,Sheet1!$B$3:$AH$1266,Sheet1!K$1+(Sheet1!$A$1-1)*10,FALSE)&gt;99999,-3,IF(VLOOKUP($A73,Sheet1!$B$3:$AH$1266,Sheet1!K$1+(Sheet1!$A$1-1)*10,FALSE)&gt;9999,-2,IF(VLOOKUP($A73,Sheet1!$B$3:$AH$1266,Sheet1!K$1+(Sheet1!$A$1-1)*10,FALSE)&gt;999,-1,0)))))))</f>
        <v>---</v>
      </c>
      <c r="AB73" s="392" t="str">
        <f>IF(ISNA(VLOOKUP($A73,Sheet1!$B$3:$AH$1266,Sheet1!L$1+(Sheet1!$A$1-1)*10,FALSE))=TRUE,"---",IF(VLOOKUP($A73,Sheet1!$B$3:$AH$1266,Sheet1!L$1+(Sheet1!$A$1-1)*10,FALSE)="---","---", (ROUND(VLOOKUP($A73,Sheet1!$B$3:$AH$1266,Sheet1!L$1+(Sheet1!$A$1-1)*10,FALSE),IF(VLOOKUP($A73,Sheet1!$B$3:$AH$1266,Sheet1!L$1+(Sheet1!$A$1-1)*10,FALSE)&gt;99999,-3,IF(VLOOKUP($A73,Sheet1!$B$3:$AH$1266,Sheet1!L$1+(Sheet1!$A$1-1)*10,FALSE)&gt;9999,-2,IF(VLOOKUP($A73,Sheet1!$B$3:$AH$1266,Sheet1!L$1+(Sheet1!$A$1-1)*10,FALSE)&gt;999,-1,0)))))))</f>
        <v>---</v>
      </c>
      <c r="AC73" s="392" t="str">
        <f>IF(ISNA(VLOOKUP($A73,Sheet1!$B$3:$AH$1266,Sheet1!M$1+(Sheet1!$A$1-1)*10,FALSE))=TRUE,"---",IF(VLOOKUP($A73,Sheet1!$B$3:$AH$1266,Sheet1!M$1+(Sheet1!$A$1-1)*10,FALSE)="---","---", (ROUND(VLOOKUP($A73,Sheet1!$B$3:$AH$1266,Sheet1!M$1+(Sheet1!$A$1-1)*10,FALSE),IF(VLOOKUP($A73,Sheet1!$B$3:$AH$1266,Sheet1!M$1+(Sheet1!$A$1-1)*10,FALSE)&gt;99999,-3,IF(VLOOKUP($A73,Sheet1!$B$3:$AH$1266,Sheet1!M$1+(Sheet1!$A$1-1)*10,FALSE)&gt;9999,-2,IF(VLOOKUP($A73,Sheet1!$B$3:$AH$1266,Sheet1!M$1+(Sheet1!$A$1-1)*10,FALSE)&gt;999,-1,0)))))))</f>
        <v>---</v>
      </c>
      <c r="AD73" s="392" t="str">
        <f>IF(ISNA(VLOOKUP($A73,Sheet1!$B$3:$AH$1266,Sheet1!N$1+(Sheet1!$A$1-1)*10,FALSE))=TRUE,"---",IF(VLOOKUP($A73,Sheet1!$B$3:$AH$1266,Sheet1!N$1+(Sheet1!$A$1-1)*10,FALSE)="---","---", (ROUND(VLOOKUP($A73,Sheet1!$B$3:$AH$1266,Sheet1!N$1+(Sheet1!$A$1-1)*10,FALSE),IF(VLOOKUP($A73,Sheet1!$B$3:$AH$1266,Sheet1!N$1+(Sheet1!$A$1-1)*10,FALSE)&gt;99999,-3,IF(VLOOKUP($A73,Sheet1!$B$3:$AH$1266,Sheet1!N$1+(Sheet1!$A$1-1)*10,FALSE)&gt;9999,-2,IF(VLOOKUP($A73,Sheet1!$B$3:$AH$1266,Sheet1!N$1+(Sheet1!$A$1-1)*10,FALSE)&gt;999,-1,0)))))))</f>
        <v>---</v>
      </c>
    </row>
    <row r="74" spans="1:30" s="27" customFormat="1" ht="25.5" customHeight="1" x14ac:dyDescent="0.25">
      <c r="A74" s="304" t="s">
        <v>119</v>
      </c>
      <c r="B74" s="393" t="s">
        <v>120</v>
      </c>
      <c r="C74" s="304">
        <v>404120</v>
      </c>
      <c r="D74" s="304">
        <v>732717</v>
      </c>
      <c r="E74" s="305" t="s">
        <v>3030</v>
      </c>
      <c r="F74" s="345" t="s">
        <v>4433</v>
      </c>
      <c r="G74" s="351" t="s">
        <v>31</v>
      </c>
      <c r="H74" s="348">
        <v>38.6</v>
      </c>
      <c r="I74" s="377">
        <v>29431</v>
      </c>
      <c r="J74" s="379">
        <v>2.4</v>
      </c>
      <c r="K74" s="340" t="s">
        <v>4405</v>
      </c>
      <c r="L74" s="338">
        <v>510</v>
      </c>
      <c r="M74" s="381">
        <v>13.2</v>
      </c>
      <c r="N74" s="340" t="s">
        <v>4405</v>
      </c>
      <c r="O74" s="328">
        <f t="shared" si="2"/>
        <v>2.2396224783661909</v>
      </c>
      <c r="P74" s="328">
        <f>IF(O74&lt;&gt;"",VLOOKUP($A74,Sheet4!$A$2:$O$1309,14,FALSE)*100,"")</f>
        <v>0.26446364351784268</v>
      </c>
      <c r="Q74" s="328">
        <f>IF(P74&lt;&gt;"",VLOOKUP($A74,Sheet4!$A$2:$O$1309,15,FALSE)*100,"")</f>
        <v>2.5605057076791726</v>
      </c>
      <c r="R74" s="358">
        <f t="shared" si="1"/>
        <v>45</v>
      </c>
      <c r="S74" s="357" t="s">
        <v>4363</v>
      </c>
      <c r="T74" s="357" t="str">
        <f>IF(ISNA(VLOOKUP(A74,Sheet1!B$3:C$1266,2,FALSE)=TRUE),"NC",VLOOKUP(A74,Sheet1!B$3:C$1266,2,FALSE))</f>
        <v>Urban</v>
      </c>
      <c r="U74" s="385">
        <f>IF(ISNA(VLOOKUP($A74,Sheet1!$B$3:$AH$1266,Sheet1!E$1+(Sheet1!$A$1-1)*10,FALSE))=TRUE,"---",IF(VLOOKUP($A74,Sheet1!$B$3:$AH$1266,Sheet1!E$1+(Sheet1!$A$1-1)*10,FALSE)="---","---", (ROUND(VLOOKUP($A74,Sheet1!$B$3:$AH$1266,Sheet1!E$1+(Sheet1!$A$1-1)*10,FALSE),IF(VLOOKUP($A74,Sheet1!$B$3:$AH$1266,Sheet1!E$1+(Sheet1!$A$1-1)*10,FALSE)&gt;99999,-3,IF(VLOOKUP($A74,Sheet1!$B$3:$AH$1266,Sheet1!E$1+(Sheet1!$A$1-1)*10,FALSE)&gt;9999,-2,IF(VLOOKUP($A74,Sheet1!$B$3:$AH$1266,Sheet1!E$1+(Sheet1!$A$1-1)*10,FALSE)&gt;999,-1,0)))))))</f>
        <v>76</v>
      </c>
      <c r="V74" s="385">
        <f>IF(ISNA(VLOOKUP($A74,Sheet1!$B$3:$AH$1266,Sheet1!F$1+(Sheet1!$A$1-1)*10,FALSE))=TRUE,"---",IF(VLOOKUP($A74,Sheet1!$B$3:$AH$1266,Sheet1!F$1+(Sheet1!$A$1-1)*10,FALSE)="---","---", (ROUND(VLOOKUP($A74,Sheet1!$B$3:$AH$1266,Sheet1!F$1+(Sheet1!$A$1-1)*10,FALSE),IF(VLOOKUP($A74,Sheet1!$B$3:$AH$1266,Sheet1!F$1+(Sheet1!$A$1-1)*10,FALSE)&gt;99999,-3,IF(VLOOKUP($A74,Sheet1!$B$3:$AH$1266,Sheet1!F$1+(Sheet1!$A$1-1)*10,FALSE)&gt;9999,-2,IF(VLOOKUP($A74,Sheet1!$B$3:$AH$1266,Sheet1!F$1+(Sheet1!$A$1-1)*10,FALSE)&gt;999,-1,0)))))))</f>
        <v>103</v>
      </c>
      <c r="W74" s="385">
        <f>IF(ISNA(VLOOKUP($A74,Sheet1!$B$3:$AH$1266,Sheet1!G$1+(Sheet1!$A$1-1)*10,FALSE))=TRUE,"---",IF(VLOOKUP($A74,Sheet1!$B$3:$AH$1266,Sheet1!G$1+(Sheet1!$A$1-1)*10,FALSE)="---","---", (ROUND(VLOOKUP($A74,Sheet1!$B$3:$AH$1266,Sheet1!G$1+(Sheet1!$A$1-1)*10,FALSE),IF(VLOOKUP($A74,Sheet1!$B$3:$AH$1266,Sheet1!G$1+(Sheet1!$A$1-1)*10,FALSE)&gt;99999,-3,IF(VLOOKUP($A74,Sheet1!$B$3:$AH$1266,Sheet1!G$1+(Sheet1!$A$1-1)*10,FALSE)&gt;9999,-2,IF(VLOOKUP($A74,Sheet1!$B$3:$AH$1266,Sheet1!G$1+(Sheet1!$A$1-1)*10,FALSE)&gt;999,-1,0)))))))</f>
        <v>140</v>
      </c>
      <c r="X74" s="385">
        <f>IF(ISNA(VLOOKUP($A74,Sheet1!$B$3:$AH$1266,Sheet1!H$1+(Sheet1!$A$1-1)*10,FALSE))=TRUE,"---",IF(VLOOKUP($A74,Sheet1!$B$3:$AH$1266,Sheet1!H$1+(Sheet1!$A$1-1)*10,FALSE)="---","---", (ROUND(VLOOKUP($A74,Sheet1!$B$3:$AH$1266,Sheet1!H$1+(Sheet1!$A$1-1)*10,FALSE),IF(VLOOKUP($A74,Sheet1!$B$3:$AH$1266,Sheet1!H$1+(Sheet1!$A$1-1)*10,FALSE)&gt;99999,-3,IF(VLOOKUP($A74,Sheet1!$B$3:$AH$1266,Sheet1!H$1+(Sheet1!$A$1-1)*10,FALSE)&gt;9999,-2,IF(VLOOKUP($A74,Sheet1!$B$3:$AH$1266,Sheet1!H$1+(Sheet1!$A$1-1)*10,FALSE)&gt;999,-1,0)))))))</f>
        <v>247</v>
      </c>
      <c r="Y74" s="385">
        <f>IF(ISNA(VLOOKUP($A74,Sheet1!$B$3:$AH$1266,Sheet1!I$1+(Sheet1!$A$1-1)*10,FALSE))=TRUE,"---",IF(VLOOKUP($A74,Sheet1!$B$3:$AH$1266,Sheet1!I$1+(Sheet1!$A$1-1)*10,FALSE)="---","---", (ROUND(VLOOKUP($A74,Sheet1!$B$3:$AH$1266,Sheet1!I$1+(Sheet1!$A$1-1)*10,FALSE),IF(VLOOKUP($A74,Sheet1!$B$3:$AH$1266,Sheet1!I$1+(Sheet1!$A$1-1)*10,FALSE)&gt;99999,-3,IF(VLOOKUP($A74,Sheet1!$B$3:$AH$1266,Sheet1!I$1+(Sheet1!$A$1-1)*10,FALSE)&gt;9999,-2,IF(VLOOKUP($A74,Sheet1!$B$3:$AH$1266,Sheet1!I$1+(Sheet1!$A$1-1)*10,FALSE)&gt;999,-1,0)))))))</f>
        <v>327</v>
      </c>
      <c r="Z74" s="385">
        <f>IF(ISNA(VLOOKUP($A74,Sheet1!$B$3:$AH$1266,Sheet1!J$1+(Sheet1!$A$1-1)*10,FALSE))=TRUE,"---",IF(VLOOKUP($A74,Sheet1!$B$3:$AH$1266,Sheet1!J$1+(Sheet1!$A$1-1)*10,FALSE)="---","---", (ROUND(VLOOKUP($A74,Sheet1!$B$3:$AH$1266,Sheet1!J$1+(Sheet1!$A$1-1)*10,FALSE),IF(VLOOKUP($A74,Sheet1!$B$3:$AH$1266,Sheet1!J$1+(Sheet1!$A$1-1)*10,FALSE)&gt;99999,-3,IF(VLOOKUP($A74,Sheet1!$B$3:$AH$1266,Sheet1!J$1+(Sheet1!$A$1-1)*10,FALSE)&gt;9999,-2,IF(VLOOKUP($A74,Sheet1!$B$3:$AH$1266,Sheet1!J$1+(Sheet1!$A$1-1)*10,FALSE)&gt;999,-1,0)))))))</f>
        <v>436</v>
      </c>
      <c r="AA74" s="385">
        <f>IF(ISNA(VLOOKUP($A74,Sheet1!$B$3:$AH$1266,Sheet1!K$1+(Sheet1!$A$1-1)*10,FALSE))=TRUE,"---",IF(VLOOKUP($A74,Sheet1!$B$3:$AH$1266,Sheet1!K$1+(Sheet1!$A$1-1)*10,FALSE)="---","---", (ROUND(VLOOKUP($A74,Sheet1!$B$3:$AH$1266,Sheet1!K$1+(Sheet1!$A$1-1)*10,FALSE),IF(VLOOKUP($A74,Sheet1!$B$3:$AH$1266,Sheet1!K$1+(Sheet1!$A$1-1)*10,FALSE)&gt;99999,-3,IF(VLOOKUP($A74,Sheet1!$B$3:$AH$1266,Sheet1!K$1+(Sheet1!$A$1-1)*10,FALSE)&gt;9999,-2,IF(VLOOKUP($A74,Sheet1!$B$3:$AH$1266,Sheet1!K$1+(Sheet1!$A$1-1)*10,FALSE)&gt;999,-1,0)))))))</f>
        <v>521</v>
      </c>
      <c r="AB74" s="385">
        <f>IF(ISNA(VLOOKUP($A74,Sheet1!$B$3:$AH$1266,Sheet1!L$1+(Sheet1!$A$1-1)*10,FALSE))=TRUE,"---",IF(VLOOKUP($A74,Sheet1!$B$3:$AH$1266,Sheet1!L$1+(Sheet1!$A$1-1)*10,FALSE)="---","---", (ROUND(VLOOKUP($A74,Sheet1!$B$3:$AH$1266,Sheet1!L$1+(Sheet1!$A$1-1)*10,FALSE),IF(VLOOKUP($A74,Sheet1!$B$3:$AH$1266,Sheet1!L$1+(Sheet1!$A$1-1)*10,FALSE)&gt;99999,-3,IF(VLOOKUP($A74,Sheet1!$B$3:$AH$1266,Sheet1!L$1+(Sheet1!$A$1-1)*10,FALSE)&gt;9999,-2,IF(VLOOKUP($A74,Sheet1!$B$3:$AH$1266,Sheet1!L$1+(Sheet1!$A$1-1)*10,FALSE)&gt;999,-1,0)))))))</f>
        <v>610</v>
      </c>
      <c r="AC74" s="385">
        <f>IF(ISNA(VLOOKUP($A74,Sheet1!$B$3:$AH$1266,Sheet1!M$1+(Sheet1!$A$1-1)*10,FALSE))=TRUE,"---",IF(VLOOKUP($A74,Sheet1!$B$3:$AH$1266,Sheet1!M$1+(Sheet1!$A$1-1)*10,FALSE)="---","---", (ROUND(VLOOKUP($A74,Sheet1!$B$3:$AH$1266,Sheet1!M$1+(Sheet1!$A$1-1)*10,FALSE),IF(VLOOKUP($A74,Sheet1!$B$3:$AH$1266,Sheet1!M$1+(Sheet1!$A$1-1)*10,FALSE)&gt;99999,-3,IF(VLOOKUP($A74,Sheet1!$B$3:$AH$1266,Sheet1!M$1+(Sheet1!$A$1-1)*10,FALSE)&gt;9999,-2,IF(VLOOKUP($A74,Sheet1!$B$3:$AH$1266,Sheet1!M$1+(Sheet1!$A$1-1)*10,FALSE)&gt;999,-1,0)))))))</f>
        <v>702</v>
      </c>
      <c r="AD74" s="385">
        <f>IF(ISNA(VLOOKUP($A74,Sheet1!$B$3:$AH$1266,Sheet1!N$1+(Sheet1!$A$1-1)*10,FALSE))=TRUE,"---",IF(VLOOKUP($A74,Sheet1!$B$3:$AH$1266,Sheet1!N$1+(Sheet1!$A$1-1)*10,FALSE)="---","---", (ROUND(VLOOKUP($A74,Sheet1!$B$3:$AH$1266,Sheet1!N$1+(Sheet1!$A$1-1)*10,FALSE),IF(VLOOKUP($A74,Sheet1!$B$3:$AH$1266,Sheet1!N$1+(Sheet1!$A$1-1)*10,FALSE)&gt;99999,-3,IF(VLOOKUP($A74,Sheet1!$B$3:$AH$1266,Sheet1!N$1+(Sheet1!$A$1-1)*10,FALSE)&gt;9999,-2,IF(VLOOKUP($A74,Sheet1!$B$3:$AH$1266,Sheet1!N$1+(Sheet1!$A$1-1)*10,FALSE)&gt;999,-1,0)))))))</f>
        <v>829</v>
      </c>
    </row>
    <row r="75" spans="1:30" s="27" customFormat="1" ht="25.5" customHeight="1" x14ac:dyDescent="0.25">
      <c r="A75" s="304"/>
      <c r="B75" s="346"/>
      <c r="C75" s="304"/>
      <c r="D75" s="304"/>
      <c r="E75" s="305"/>
      <c r="F75" s="355"/>
      <c r="G75" s="372"/>
      <c r="H75" s="348"/>
      <c r="I75" s="378"/>
      <c r="J75" s="380"/>
      <c r="K75" s="341"/>
      <c r="L75" s="339"/>
      <c r="M75" s="382"/>
      <c r="N75" s="341"/>
      <c r="O75" s="329" t="e">
        <f t="shared" si="2"/>
        <v>#NUM!</v>
      </c>
      <c r="P75" s="329" t="e">
        <f>IF(O75&lt;&gt;"",VLOOKUP($A75,Sheet4!$A$2:$O$1309,14,FALSE)*100,"")</f>
        <v>#NUM!</v>
      </c>
      <c r="Q75" s="329" t="e">
        <f>IF(P75&lt;&gt;"",VLOOKUP($A75,Sheet4!$A$2:$O$1309,15,FALSE)*100,"")</f>
        <v>#NUM!</v>
      </c>
      <c r="R75" s="357" t="e">
        <f t="shared" si="1"/>
        <v>#NUM!</v>
      </c>
      <c r="S75" s="357"/>
      <c r="T75" s="357"/>
      <c r="U75" s="385"/>
      <c r="V75" s="385"/>
      <c r="W75" s="385"/>
      <c r="X75" s="385"/>
      <c r="Y75" s="385"/>
      <c r="Z75" s="385"/>
      <c r="AA75" s="385"/>
      <c r="AB75" s="385"/>
      <c r="AC75" s="385"/>
      <c r="AD75" s="385"/>
    </row>
    <row r="76" spans="1:30" s="27" customFormat="1" ht="25.5" customHeight="1" x14ac:dyDescent="0.25">
      <c r="A76" s="303" t="s">
        <v>121</v>
      </c>
      <c r="B76" s="330" t="s">
        <v>122</v>
      </c>
      <c r="C76" s="303">
        <v>404008</v>
      </c>
      <c r="D76" s="303">
        <v>732855</v>
      </c>
      <c r="E76" s="307" t="s">
        <v>3030</v>
      </c>
      <c r="F76" s="342" t="s">
        <v>4445</v>
      </c>
      <c r="G76" s="318" t="s">
        <v>31</v>
      </c>
      <c r="H76" s="347">
        <v>2.25</v>
      </c>
      <c r="I76" s="112">
        <v>34362</v>
      </c>
      <c r="J76" s="113">
        <v>1.66</v>
      </c>
      <c r="K76" s="127" t="s">
        <v>20</v>
      </c>
      <c r="L76" s="115">
        <v>47</v>
      </c>
      <c r="M76" s="116">
        <v>21</v>
      </c>
      <c r="N76" s="114" t="s">
        <v>4405</v>
      </c>
      <c r="O76" s="68" t="s">
        <v>4405</v>
      </c>
      <c r="P76" s="68" t="s">
        <v>4405</v>
      </c>
      <c r="Q76" s="68" t="s">
        <v>4405</v>
      </c>
      <c r="R76" s="74" t="s">
        <v>4405</v>
      </c>
      <c r="S76" s="356" t="s">
        <v>4363</v>
      </c>
      <c r="T76" s="356" t="str">
        <f>IF(ISNA(VLOOKUP(A76,Sheet1!B$3:C$1266,2,FALSE)=TRUE),"NC",VLOOKUP(A76,Sheet1!B$3:C$1266,2,FALSE))</f>
        <v>NC</v>
      </c>
      <c r="U76" s="392" t="str">
        <f>IF(ISNA(VLOOKUP($A76,Sheet1!$B$3:$AH$1266,Sheet1!E$1+(Sheet1!$A$1-1)*10,FALSE))=TRUE,"---",IF(VLOOKUP($A76,Sheet1!$B$3:$AH$1266,Sheet1!E$1+(Sheet1!$A$1-1)*10,FALSE)="---","---", (ROUND(VLOOKUP($A76,Sheet1!$B$3:$AH$1266,Sheet1!E$1+(Sheet1!$A$1-1)*10,FALSE),IF(VLOOKUP($A76,Sheet1!$B$3:$AH$1266,Sheet1!E$1+(Sheet1!$A$1-1)*10,FALSE)&gt;99999,-3,IF(VLOOKUP($A76,Sheet1!$B$3:$AH$1266,Sheet1!E$1+(Sheet1!$A$1-1)*10,FALSE)&gt;9999,-2,IF(VLOOKUP($A76,Sheet1!$B$3:$AH$1266,Sheet1!E$1+(Sheet1!$A$1-1)*10,FALSE)&gt;999,-1,0)))))))</f>
        <v>---</v>
      </c>
      <c r="V76" s="392" t="str">
        <f>IF(ISNA(VLOOKUP($A76,Sheet1!$B$3:$AH$1266,Sheet1!F$1+(Sheet1!$A$1-1)*10,FALSE))=TRUE,"---",IF(VLOOKUP($A76,Sheet1!$B$3:$AH$1266,Sheet1!F$1+(Sheet1!$A$1-1)*10,FALSE)="---","---", (ROUND(VLOOKUP($A76,Sheet1!$B$3:$AH$1266,Sheet1!F$1+(Sheet1!$A$1-1)*10,FALSE),IF(VLOOKUP($A76,Sheet1!$B$3:$AH$1266,Sheet1!F$1+(Sheet1!$A$1-1)*10,FALSE)&gt;99999,-3,IF(VLOOKUP($A76,Sheet1!$B$3:$AH$1266,Sheet1!F$1+(Sheet1!$A$1-1)*10,FALSE)&gt;9999,-2,IF(VLOOKUP($A76,Sheet1!$B$3:$AH$1266,Sheet1!F$1+(Sheet1!$A$1-1)*10,FALSE)&gt;999,-1,0)))))))</f>
        <v>---</v>
      </c>
      <c r="W76" s="392" t="str">
        <f>IF(ISNA(VLOOKUP($A76,Sheet1!$B$3:$AH$1266,Sheet1!G$1+(Sheet1!$A$1-1)*10,FALSE))=TRUE,"---",IF(VLOOKUP($A76,Sheet1!$B$3:$AH$1266,Sheet1!G$1+(Sheet1!$A$1-1)*10,FALSE)="---","---", (ROUND(VLOOKUP($A76,Sheet1!$B$3:$AH$1266,Sheet1!G$1+(Sheet1!$A$1-1)*10,FALSE),IF(VLOOKUP($A76,Sheet1!$B$3:$AH$1266,Sheet1!G$1+(Sheet1!$A$1-1)*10,FALSE)&gt;99999,-3,IF(VLOOKUP($A76,Sheet1!$B$3:$AH$1266,Sheet1!G$1+(Sheet1!$A$1-1)*10,FALSE)&gt;9999,-2,IF(VLOOKUP($A76,Sheet1!$B$3:$AH$1266,Sheet1!G$1+(Sheet1!$A$1-1)*10,FALSE)&gt;999,-1,0)))))))</f>
        <v>---</v>
      </c>
      <c r="X76" s="392" t="str">
        <f>IF(ISNA(VLOOKUP($A76,Sheet1!$B$3:$AH$1266,Sheet1!H$1+(Sheet1!$A$1-1)*10,FALSE))=TRUE,"---",IF(VLOOKUP($A76,Sheet1!$B$3:$AH$1266,Sheet1!H$1+(Sheet1!$A$1-1)*10,FALSE)="---","---", (ROUND(VLOOKUP($A76,Sheet1!$B$3:$AH$1266,Sheet1!H$1+(Sheet1!$A$1-1)*10,FALSE),IF(VLOOKUP($A76,Sheet1!$B$3:$AH$1266,Sheet1!H$1+(Sheet1!$A$1-1)*10,FALSE)&gt;99999,-3,IF(VLOOKUP($A76,Sheet1!$B$3:$AH$1266,Sheet1!H$1+(Sheet1!$A$1-1)*10,FALSE)&gt;9999,-2,IF(VLOOKUP($A76,Sheet1!$B$3:$AH$1266,Sheet1!H$1+(Sheet1!$A$1-1)*10,FALSE)&gt;999,-1,0)))))))</f>
        <v>---</v>
      </c>
      <c r="Y76" s="392" t="str">
        <f>IF(ISNA(VLOOKUP($A76,Sheet1!$B$3:$AH$1266,Sheet1!I$1+(Sheet1!$A$1-1)*10,FALSE))=TRUE,"---",IF(VLOOKUP($A76,Sheet1!$B$3:$AH$1266,Sheet1!I$1+(Sheet1!$A$1-1)*10,FALSE)="---","---", (ROUND(VLOOKUP($A76,Sheet1!$B$3:$AH$1266,Sheet1!I$1+(Sheet1!$A$1-1)*10,FALSE),IF(VLOOKUP($A76,Sheet1!$B$3:$AH$1266,Sheet1!I$1+(Sheet1!$A$1-1)*10,FALSE)&gt;99999,-3,IF(VLOOKUP($A76,Sheet1!$B$3:$AH$1266,Sheet1!I$1+(Sheet1!$A$1-1)*10,FALSE)&gt;9999,-2,IF(VLOOKUP($A76,Sheet1!$B$3:$AH$1266,Sheet1!I$1+(Sheet1!$A$1-1)*10,FALSE)&gt;999,-1,0)))))))</f>
        <v>---</v>
      </c>
      <c r="Z76" s="392" t="str">
        <f>IF(ISNA(VLOOKUP($A76,Sheet1!$B$3:$AH$1266,Sheet1!J$1+(Sheet1!$A$1-1)*10,FALSE))=TRUE,"---",IF(VLOOKUP($A76,Sheet1!$B$3:$AH$1266,Sheet1!J$1+(Sheet1!$A$1-1)*10,FALSE)="---","---", (ROUND(VLOOKUP($A76,Sheet1!$B$3:$AH$1266,Sheet1!J$1+(Sheet1!$A$1-1)*10,FALSE),IF(VLOOKUP($A76,Sheet1!$B$3:$AH$1266,Sheet1!J$1+(Sheet1!$A$1-1)*10,FALSE)&gt;99999,-3,IF(VLOOKUP($A76,Sheet1!$B$3:$AH$1266,Sheet1!J$1+(Sheet1!$A$1-1)*10,FALSE)&gt;9999,-2,IF(VLOOKUP($A76,Sheet1!$B$3:$AH$1266,Sheet1!J$1+(Sheet1!$A$1-1)*10,FALSE)&gt;999,-1,0)))))))</f>
        <v>---</v>
      </c>
      <c r="AA76" s="392" t="str">
        <f>IF(ISNA(VLOOKUP($A76,Sheet1!$B$3:$AH$1266,Sheet1!K$1+(Sheet1!$A$1-1)*10,FALSE))=TRUE,"---",IF(VLOOKUP($A76,Sheet1!$B$3:$AH$1266,Sheet1!K$1+(Sheet1!$A$1-1)*10,FALSE)="---","---", (ROUND(VLOOKUP($A76,Sheet1!$B$3:$AH$1266,Sheet1!K$1+(Sheet1!$A$1-1)*10,FALSE),IF(VLOOKUP($A76,Sheet1!$B$3:$AH$1266,Sheet1!K$1+(Sheet1!$A$1-1)*10,FALSE)&gt;99999,-3,IF(VLOOKUP($A76,Sheet1!$B$3:$AH$1266,Sheet1!K$1+(Sheet1!$A$1-1)*10,FALSE)&gt;9999,-2,IF(VLOOKUP($A76,Sheet1!$B$3:$AH$1266,Sheet1!K$1+(Sheet1!$A$1-1)*10,FALSE)&gt;999,-1,0)))))))</f>
        <v>---</v>
      </c>
      <c r="AB76" s="392" t="str">
        <f>IF(ISNA(VLOOKUP($A76,Sheet1!$B$3:$AH$1266,Sheet1!L$1+(Sheet1!$A$1-1)*10,FALSE))=TRUE,"---",IF(VLOOKUP($A76,Sheet1!$B$3:$AH$1266,Sheet1!L$1+(Sheet1!$A$1-1)*10,FALSE)="---","---", (ROUND(VLOOKUP($A76,Sheet1!$B$3:$AH$1266,Sheet1!L$1+(Sheet1!$A$1-1)*10,FALSE),IF(VLOOKUP($A76,Sheet1!$B$3:$AH$1266,Sheet1!L$1+(Sheet1!$A$1-1)*10,FALSE)&gt;99999,-3,IF(VLOOKUP($A76,Sheet1!$B$3:$AH$1266,Sheet1!L$1+(Sheet1!$A$1-1)*10,FALSE)&gt;9999,-2,IF(VLOOKUP($A76,Sheet1!$B$3:$AH$1266,Sheet1!L$1+(Sheet1!$A$1-1)*10,FALSE)&gt;999,-1,0)))))))</f>
        <v>---</v>
      </c>
      <c r="AC76" s="392" t="str">
        <f>IF(ISNA(VLOOKUP($A76,Sheet1!$B$3:$AH$1266,Sheet1!M$1+(Sheet1!$A$1-1)*10,FALSE))=TRUE,"---",IF(VLOOKUP($A76,Sheet1!$B$3:$AH$1266,Sheet1!M$1+(Sheet1!$A$1-1)*10,FALSE)="---","---", (ROUND(VLOOKUP($A76,Sheet1!$B$3:$AH$1266,Sheet1!M$1+(Sheet1!$A$1-1)*10,FALSE),IF(VLOOKUP($A76,Sheet1!$B$3:$AH$1266,Sheet1!M$1+(Sheet1!$A$1-1)*10,FALSE)&gt;99999,-3,IF(VLOOKUP($A76,Sheet1!$B$3:$AH$1266,Sheet1!M$1+(Sheet1!$A$1-1)*10,FALSE)&gt;9999,-2,IF(VLOOKUP($A76,Sheet1!$B$3:$AH$1266,Sheet1!M$1+(Sheet1!$A$1-1)*10,FALSE)&gt;999,-1,0)))))))</f>
        <v>---</v>
      </c>
      <c r="AD76" s="392" t="str">
        <f>IF(ISNA(VLOOKUP($A76,Sheet1!$B$3:$AH$1266,Sheet1!N$1+(Sheet1!$A$1-1)*10,FALSE))=TRUE,"---",IF(VLOOKUP($A76,Sheet1!$B$3:$AH$1266,Sheet1!N$1+(Sheet1!$A$1-1)*10,FALSE)="---","---", (ROUND(VLOOKUP($A76,Sheet1!$B$3:$AH$1266,Sheet1!N$1+(Sheet1!$A$1-1)*10,FALSE),IF(VLOOKUP($A76,Sheet1!$B$3:$AH$1266,Sheet1!N$1+(Sheet1!$A$1-1)*10,FALSE)&gt;99999,-3,IF(VLOOKUP($A76,Sheet1!$B$3:$AH$1266,Sheet1!N$1+(Sheet1!$A$1-1)*10,FALSE)&gt;9999,-2,IF(VLOOKUP($A76,Sheet1!$B$3:$AH$1266,Sheet1!N$1+(Sheet1!$A$1-1)*10,FALSE)&gt;999,-1,0)))))))</f>
        <v>---</v>
      </c>
    </row>
    <row r="77" spans="1:30" s="27" customFormat="1" ht="25.5" customHeight="1" x14ac:dyDescent="0.25">
      <c r="A77" s="303"/>
      <c r="B77" s="331"/>
      <c r="C77" s="303"/>
      <c r="D77" s="303"/>
      <c r="E77" s="307" t="e">
        <v>#N/A</v>
      </c>
      <c r="F77" s="331"/>
      <c r="G77" s="319"/>
      <c r="H77" s="347"/>
      <c r="I77" s="112">
        <v>33949</v>
      </c>
      <c r="J77" s="113">
        <v>3.34</v>
      </c>
      <c r="K77" s="127" t="s">
        <v>28</v>
      </c>
      <c r="L77" s="156" t="s">
        <v>4405</v>
      </c>
      <c r="M77" s="157" t="s">
        <v>4405</v>
      </c>
      <c r="N77" s="127" t="s">
        <v>75</v>
      </c>
      <c r="O77" s="68" t="s">
        <v>4405</v>
      </c>
      <c r="P77" s="68" t="s">
        <v>4405</v>
      </c>
      <c r="Q77" s="68" t="s">
        <v>4405</v>
      </c>
      <c r="R77" s="74" t="s">
        <v>4405</v>
      </c>
      <c r="S77" s="356" t="e">
        <v>#N/A</v>
      </c>
      <c r="T77" s="356" t="str">
        <f>IF(ISNA(VLOOKUP(A77,Sheet1!B$3:C$1266,2,FALSE)=TRUE),"ND",VLOOKUP(A77,Sheet1!B$3:C$1266,2,FALSE))</f>
        <v>ND</v>
      </c>
      <c r="U77" s="392" t="str">
        <f>IF(ISNA(VLOOKUP($A77,Sheet1!$B$3:$AH$1266,Sheet1!E$1+(Sheet1!$A$1-1)*10,FALSE))=TRUE,"---",IF(VLOOKUP($A77,Sheet1!$B$3:$AH$1266,Sheet1!E$1+(Sheet1!$A$1-1)*10,FALSE)="---","---", (ROUND(VLOOKUP($A77,Sheet1!$B$3:$AH$1266,Sheet1!E$1+(Sheet1!$A$1-1)*10,FALSE),IF(VLOOKUP($A77,Sheet1!$B$3:$AH$1266,Sheet1!E$1+(Sheet1!$A$1-1)*10,FALSE)&gt;99999,-3,IF(VLOOKUP($A77,Sheet1!$B$3:$AH$1266,Sheet1!E$1+(Sheet1!$A$1-1)*10,FALSE)&gt;9999,-2,IF(VLOOKUP($A77,Sheet1!$B$3:$AH$1266,Sheet1!E$1+(Sheet1!$A$1-1)*10,FALSE)&gt;999,-1,0)))))))</f>
        <v>---</v>
      </c>
      <c r="V77" s="392" t="str">
        <f>IF(ISNA(VLOOKUP($A77,Sheet1!$B$3:$AH$1266,Sheet1!F$1+(Sheet1!$A$1-1)*10,FALSE))=TRUE,"---",IF(VLOOKUP($A77,Sheet1!$B$3:$AH$1266,Sheet1!F$1+(Sheet1!$A$1-1)*10,FALSE)="---","---", (ROUND(VLOOKUP($A77,Sheet1!$B$3:$AH$1266,Sheet1!F$1+(Sheet1!$A$1-1)*10,FALSE),IF(VLOOKUP($A77,Sheet1!$B$3:$AH$1266,Sheet1!F$1+(Sheet1!$A$1-1)*10,FALSE)&gt;99999,-3,IF(VLOOKUP($A77,Sheet1!$B$3:$AH$1266,Sheet1!F$1+(Sheet1!$A$1-1)*10,FALSE)&gt;9999,-2,IF(VLOOKUP($A77,Sheet1!$B$3:$AH$1266,Sheet1!F$1+(Sheet1!$A$1-1)*10,FALSE)&gt;999,-1,0)))))))</f>
        <v>---</v>
      </c>
      <c r="W77" s="392" t="str">
        <f>IF(ISNA(VLOOKUP($A77,Sheet1!$B$3:$AH$1266,Sheet1!G$1+(Sheet1!$A$1-1)*10,FALSE))=TRUE,"---",IF(VLOOKUP($A77,Sheet1!$B$3:$AH$1266,Sheet1!G$1+(Sheet1!$A$1-1)*10,FALSE)="---","---", (ROUND(VLOOKUP($A77,Sheet1!$B$3:$AH$1266,Sheet1!G$1+(Sheet1!$A$1-1)*10,FALSE),IF(VLOOKUP($A77,Sheet1!$B$3:$AH$1266,Sheet1!G$1+(Sheet1!$A$1-1)*10,FALSE)&gt;99999,-3,IF(VLOOKUP($A77,Sheet1!$B$3:$AH$1266,Sheet1!G$1+(Sheet1!$A$1-1)*10,FALSE)&gt;9999,-2,IF(VLOOKUP($A77,Sheet1!$B$3:$AH$1266,Sheet1!G$1+(Sheet1!$A$1-1)*10,FALSE)&gt;999,-1,0)))))))</f>
        <v>---</v>
      </c>
      <c r="X77" s="392" t="str">
        <f>IF(ISNA(VLOOKUP($A77,Sheet1!$B$3:$AH$1266,Sheet1!H$1+(Sheet1!$A$1-1)*10,FALSE))=TRUE,"---",IF(VLOOKUP($A77,Sheet1!$B$3:$AH$1266,Sheet1!H$1+(Sheet1!$A$1-1)*10,FALSE)="---","---", (ROUND(VLOOKUP($A77,Sheet1!$B$3:$AH$1266,Sheet1!H$1+(Sheet1!$A$1-1)*10,FALSE),IF(VLOOKUP($A77,Sheet1!$B$3:$AH$1266,Sheet1!H$1+(Sheet1!$A$1-1)*10,FALSE)&gt;99999,-3,IF(VLOOKUP($A77,Sheet1!$B$3:$AH$1266,Sheet1!H$1+(Sheet1!$A$1-1)*10,FALSE)&gt;9999,-2,IF(VLOOKUP($A77,Sheet1!$B$3:$AH$1266,Sheet1!H$1+(Sheet1!$A$1-1)*10,FALSE)&gt;999,-1,0)))))))</f>
        <v>---</v>
      </c>
      <c r="Y77" s="392" t="str">
        <f>IF(ISNA(VLOOKUP($A77,Sheet1!$B$3:$AH$1266,Sheet1!I$1+(Sheet1!$A$1-1)*10,FALSE))=TRUE,"---",IF(VLOOKUP($A77,Sheet1!$B$3:$AH$1266,Sheet1!I$1+(Sheet1!$A$1-1)*10,FALSE)="---","---", (ROUND(VLOOKUP($A77,Sheet1!$B$3:$AH$1266,Sheet1!I$1+(Sheet1!$A$1-1)*10,FALSE),IF(VLOOKUP($A77,Sheet1!$B$3:$AH$1266,Sheet1!I$1+(Sheet1!$A$1-1)*10,FALSE)&gt;99999,-3,IF(VLOOKUP($A77,Sheet1!$B$3:$AH$1266,Sheet1!I$1+(Sheet1!$A$1-1)*10,FALSE)&gt;9999,-2,IF(VLOOKUP($A77,Sheet1!$B$3:$AH$1266,Sheet1!I$1+(Sheet1!$A$1-1)*10,FALSE)&gt;999,-1,0)))))))</f>
        <v>---</v>
      </c>
      <c r="Z77" s="392" t="str">
        <f>IF(ISNA(VLOOKUP($A77,Sheet1!$B$3:$AH$1266,Sheet1!J$1+(Sheet1!$A$1-1)*10,FALSE))=TRUE,"---",IF(VLOOKUP($A77,Sheet1!$B$3:$AH$1266,Sheet1!J$1+(Sheet1!$A$1-1)*10,FALSE)="---","---", (ROUND(VLOOKUP($A77,Sheet1!$B$3:$AH$1266,Sheet1!J$1+(Sheet1!$A$1-1)*10,FALSE),IF(VLOOKUP($A77,Sheet1!$B$3:$AH$1266,Sheet1!J$1+(Sheet1!$A$1-1)*10,FALSE)&gt;99999,-3,IF(VLOOKUP($A77,Sheet1!$B$3:$AH$1266,Sheet1!J$1+(Sheet1!$A$1-1)*10,FALSE)&gt;9999,-2,IF(VLOOKUP($A77,Sheet1!$B$3:$AH$1266,Sheet1!J$1+(Sheet1!$A$1-1)*10,FALSE)&gt;999,-1,0)))))))</f>
        <v>---</v>
      </c>
      <c r="AA77" s="392" t="str">
        <f>IF(ISNA(VLOOKUP($A77,Sheet1!$B$3:$AH$1266,Sheet1!K$1+(Sheet1!$A$1-1)*10,FALSE))=TRUE,"---",IF(VLOOKUP($A77,Sheet1!$B$3:$AH$1266,Sheet1!K$1+(Sheet1!$A$1-1)*10,FALSE)="---","---", (ROUND(VLOOKUP($A77,Sheet1!$B$3:$AH$1266,Sheet1!K$1+(Sheet1!$A$1-1)*10,FALSE),IF(VLOOKUP($A77,Sheet1!$B$3:$AH$1266,Sheet1!K$1+(Sheet1!$A$1-1)*10,FALSE)&gt;99999,-3,IF(VLOOKUP($A77,Sheet1!$B$3:$AH$1266,Sheet1!K$1+(Sheet1!$A$1-1)*10,FALSE)&gt;9999,-2,IF(VLOOKUP($A77,Sheet1!$B$3:$AH$1266,Sheet1!K$1+(Sheet1!$A$1-1)*10,FALSE)&gt;999,-1,0)))))))</f>
        <v>---</v>
      </c>
      <c r="AB77" s="392" t="str">
        <f>IF(ISNA(VLOOKUP($A77,Sheet1!$B$3:$AH$1266,Sheet1!L$1+(Sheet1!$A$1-1)*10,FALSE))=TRUE,"---",IF(VLOOKUP($A77,Sheet1!$B$3:$AH$1266,Sheet1!L$1+(Sheet1!$A$1-1)*10,FALSE)="---","---", (ROUND(VLOOKUP($A77,Sheet1!$B$3:$AH$1266,Sheet1!L$1+(Sheet1!$A$1-1)*10,FALSE),IF(VLOOKUP($A77,Sheet1!$B$3:$AH$1266,Sheet1!L$1+(Sheet1!$A$1-1)*10,FALSE)&gt;99999,-3,IF(VLOOKUP($A77,Sheet1!$B$3:$AH$1266,Sheet1!L$1+(Sheet1!$A$1-1)*10,FALSE)&gt;9999,-2,IF(VLOOKUP($A77,Sheet1!$B$3:$AH$1266,Sheet1!L$1+(Sheet1!$A$1-1)*10,FALSE)&gt;999,-1,0)))))))</f>
        <v>---</v>
      </c>
      <c r="AC77" s="392" t="str">
        <f>IF(ISNA(VLOOKUP($A77,Sheet1!$B$3:$AH$1266,Sheet1!M$1+(Sheet1!$A$1-1)*10,FALSE))=TRUE,"---",IF(VLOOKUP($A77,Sheet1!$B$3:$AH$1266,Sheet1!M$1+(Sheet1!$A$1-1)*10,FALSE)="---","---", (ROUND(VLOOKUP($A77,Sheet1!$B$3:$AH$1266,Sheet1!M$1+(Sheet1!$A$1-1)*10,FALSE),IF(VLOOKUP($A77,Sheet1!$B$3:$AH$1266,Sheet1!M$1+(Sheet1!$A$1-1)*10,FALSE)&gt;99999,-3,IF(VLOOKUP($A77,Sheet1!$B$3:$AH$1266,Sheet1!M$1+(Sheet1!$A$1-1)*10,FALSE)&gt;9999,-2,IF(VLOOKUP($A77,Sheet1!$B$3:$AH$1266,Sheet1!M$1+(Sheet1!$A$1-1)*10,FALSE)&gt;999,-1,0)))))))</f>
        <v>---</v>
      </c>
      <c r="AD77" s="392" t="str">
        <f>IF(ISNA(VLOOKUP($A77,Sheet1!$B$3:$AH$1266,Sheet1!N$1+(Sheet1!$A$1-1)*10,FALSE))=TRUE,"---",IF(VLOOKUP($A77,Sheet1!$B$3:$AH$1266,Sheet1!N$1+(Sheet1!$A$1-1)*10,FALSE)="---","---", (ROUND(VLOOKUP($A77,Sheet1!$B$3:$AH$1266,Sheet1!N$1+(Sheet1!$A$1-1)*10,FALSE),IF(VLOOKUP($A77,Sheet1!$B$3:$AH$1266,Sheet1!N$1+(Sheet1!$A$1-1)*10,FALSE)&gt;99999,-3,IF(VLOOKUP($A77,Sheet1!$B$3:$AH$1266,Sheet1!N$1+(Sheet1!$A$1-1)*10,FALSE)&gt;9999,-2,IF(VLOOKUP($A77,Sheet1!$B$3:$AH$1266,Sheet1!N$1+(Sheet1!$A$1-1)*10,FALSE)&gt;999,-1,0)))))))</f>
        <v>---</v>
      </c>
    </row>
    <row r="78" spans="1:30" s="27" customFormat="1" ht="25.5" customHeight="1" x14ac:dyDescent="0.25">
      <c r="A78" s="304" t="s">
        <v>123</v>
      </c>
      <c r="B78" s="393" t="s">
        <v>124</v>
      </c>
      <c r="C78" s="304">
        <v>404043</v>
      </c>
      <c r="D78" s="304">
        <v>733056</v>
      </c>
      <c r="E78" s="305" t="s">
        <v>3030</v>
      </c>
      <c r="F78" s="345" t="s">
        <v>4446</v>
      </c>
      <c r="G78" s="351" t="s">
        <v>31</v>
      </c>
      <c r="H78" s="348">
        <v>14.2</v>
      </c>
      <c r="I78" s="377">
        <v>19146</v>
      </c>
      <c r="J78" s="379">
        <v>2.57</v>
      </c>
      <c r="K78" s="351" t="s">
        <v>31</v>
      </c>
      <c r="L78" s="397">
        <v>340</v>
      </c>
      <c r="M78" s="381">
        <v>23.9</v>
      </c>
      <c r="N78" s="340" t="s">
        <v>4405</v>
      </c>
      <c r="O78" s="328" t="str">
        <f t="shared" si="2"/>
        <v>&lt;0.2</v>
      </c>
      <c r="P78" s="328">
        <f>IF(O78&lt;&gt;"",VLOOKUP($A78,Sheet4!$A$2:$O$1309,14,FALSE)*100,"")</f>
        <v>0.37994644666760058</v>
      </c>
      <c r="Q78" s="328">
        <f>IF(P78&lt;&gt;"",VLOOKUP($A78,Sheet4!$A$2:$O$1309,15,FALSE)*100,"")</f>
        <v>3.6600108319001512</v>
      </c>
      <c r="R78" s="358" t="str">
        <f t="shared" ref="R78:R141" si="3">IF(O78="&lt;0.2","&gt;500",IF(O78="&gt;50","&lt;2",IF(ISERR(1/O78*100),"",IF(AND((1/O78*100)&gt;=2,(1/O78*100)&lt;=10),MROUND(1/O78*100,1),IF(AND((1/O78*100)&gt;=10,(1/O78*100)&lt;=50),MROUND(1/O78*100,5),IF(AND((1/O78*100)&gt;=50,(1/O78*100)&lt;=104),MROUND(1/O78*100,10),IF(AND((1/O78*100)&gt;=104,(1/O78*100)&lt;=110),"100",IF(AND((1/O78*100)&gt;=110,(1/O78*100)&lt;=180),"&gt;100, &lt;200",IF(AND((1/O78*100)&gt;=180,(1/O78*100)&lt;=220),"200",IF(AND((1/O78*100)&gt;=220,(1/O78*100)&lt;=450),"&gt;200,  &lt;500","500"))))))))))</f>
        <v>&gt;500</v>
      </c>
      <c r="S78" s="357" t="s">
        <v>4363</v>
      </c>
      <c r="T78" s="357" t="str">
        <f>IF(ISNA(VLOOKUP(A78,Sheet1!B$3:C$1266,2,FALSE)=TRUE),"NC",VLOOKUP(A78,Sheet1!B$3:C$1266,2,FALSE))</f>
        <v>Urban</v>
      </c>
      <c r="U78" s="385">
        <f>IF(ISNA(VLOOKUP($A78,Sheet1!$B$3:$AH$1266,Sheet1!E$1+(Sheet1!$A$1-1)*10,FALSE))=TRUE,"---",IF(VLOOKUP($A78,Sheet1!$B$3:$AH$1266,Sheet1!E$1+(Sheet1!$A$1-1)*10,FALSE)="---","---", (ROUND(VLOOKUP($A78,Sheet1!$B$3:$AH$1266,Sheet1!E$1+(Sheet1!$A$1-1)*10,FALSE),IF(VLOOKUP($A78,Sheet1!$B$3:$AH$1266,Sheet1!E$1+(Sheet1!$A$1-1)*10,FALSE)&gt;99999,-3,IF(VLOOKUP($A78,Sheet1!$B$3:$AH$1266,Sheet1!E$1+(Sheet1!$A$1-1)*10,FALSE)&gt;9999,-2,IF(VLOOKUP($A78,Sheet1!$B$3:$AH$1266,Sheet1!E$1+(Sheet1!$A$1-1)*10,FALSE)&gt;999,-1,0)))))))</f>
        <v>36</v>
      </c>
      <c r="V78" s="385">
        <f>IF(ISNA(VLOOKUP($A78,Sheet1!$B$3:$AH$1266,Sheet1!F$1+(Sheet1!$A$1-1)*10,FALSE))=TRUE,"---",IF(VLOOKUP($A78,Sheet1!$B$3:$AH$1266,Sheet1!F$1+(Sheet1!$A$1-1)*10,FALSE)="---","---", (ROUND(VLOOKUP($A78,Sheet1!$B$3:$AH$1266,Sheet1!F$1+(Sheet1!$A$1-1)*10,FALSE),IF(VLOOKUP($A78,Sheet1!$B$3:$AH$1266,Sheet1!F$1+(Sheet1!$A$1-1)*10,FALSE)&gt;99999,-3,IF(VLOOKUP($A78,Sheet1!$B$3:$AH$1266,Sheet1!F$1+(Sheet1!$A$1-1)*10,FALSE)&gt;9999,-2,IF(VLOOKUP($A78,Sheet1!$B$3:$AH$1266,Sheet1!F$1+(Sheet1!$A$1-1)*10,FALSE)&gt;999,-1,0)))))))</f>
        <v>45</v>
      </c>
      <c r="W78" s="385">
        <f>IF(ISNA(VLOOKUP($A78,Sheet1!$B$3:$AH$1266,Sheet1!G$1+(Sheet1!$A$1-1)*10,FALSE))=TRUE,"---",IF(VLOOKUP($A78,Sheet1!$B$3:$AH$1266,Sheet1!G$1+(Sheet1!$A$1-1)*10,FALSE)="---","---", (ROUND(VLOOKUP($A78,Sheet1!$B$3:$AH$1266,Sheet1!G$1+(Sheet1!$A$1-1)*10,FALSE),IF(VLOOKUP($A78,Sheet1!$B$3:$AH$1266,Sheet1!G$1+(Sheet1!$A$1-1)*10,FALSE)&gt;99999,-3,IF(VLOOKUP($A78,Sheet1!$B$3:$AH$1266,Sheet1!G$1+(Sheet1!$A$1-1)*10,FALSE)&gt;9999,-2,IF(VLOOKUP($A78,Sheet1!$B$3:$AH$1266,Sheet1!G$1+(Sheet1!$A$1-1)*10,FALSE)&gt;999,-1,0)))))))</f>
        <v>57</v>
      </c>
      <c r="X78" s="385">
        <f>IF(ISNA(VLOOKUP($A78,Sheet1!$B$3:$AH$1266,Sheet1!H$1+(Sheet1!$A$1-1)*10,FALSE))=TRUE,"---",IF(VLOOKUP($A78,Sheet1!$B$3:$AH$1266,Sheet1!H$1+(Sheet1!$A$1-1)*10,FALSE)="---","---", (ROUND(VLOOKUP($A78,Sheet1!$B$3:$AH$1266,Sheet1!H$1+(Sheet1!$A$1-1)*10,FALSE),IF(VLOOKUP($A78,Sheet1!$B$3:$AH$1266,Sheet1!H$1+(Sheet1!$A$1-1)*10,FALSE)&gt;99999,-3,IF(VLOOKUP($A78,Sheet1!$B$3:$AH$1266,Sheet1!H$1+(Sheet1!$A$1-1)*10,FALSE)&gt;9999,-2,IF(VLOOKUP($A78,Sheet1!$B$3:$AH$1266,Sheet1!H$1+(Sheet1!$A$1-1)*10,FALSE)&gt;999,-1,0)))))))</f>
        <v>89</v>
      </c>
      <c r="Y78" s="385">
        <f>IF(ISNA(VLOOKUP($A78,Sheet1!$B$3:$AH$1266,Sheet1!I$1+(Sheet1!$A$1-1)*10,FALSE))=TRUE,"---",IF(VLOOKUP($A78,Sheet1!$B$3:$AH$1266,Sheet1!I$1+(Sheet1!$A$1-1)*10,FALSE)="---","---", (ROUND(VLOOKUP($A78,Sheet1!$B$3:$AH$1266,Sheet1!I$1+(Sheet1!$A$1-1)*10,FALSE),IF(VLOOKUP($A78,Sheet1!$B$3:$AH$1266,Sheet1!I$1+(Sheet1!$A$1-1)*10,FALSE)&gt;99999,-3,IF(VLOOKUP($A78,Sheet1!$B$3:$AH$1266,Sheet1!I$1+(Sheet1!$A$1-1)*10,FALSE)&gt;9999,-2,IF(VLOOKUP($A78,Sheet1!$B$3:$AH$1266,Sheet1!I$1+(Sheet1!$A$1-1)*10,FALSE)&gt;999,-1,0)))))))</f>
        <v>112</v>
      </c>
      <c r="Z78" s="385">
        <f>IF(ISNA(VLOOKUP($A78,Sheet1!$B$3:$AH$1266,Sheet1!J$1+(Sheet1!$A$1-1)*10,FALSE))=TRUE,"---",IF(VLOOKUP($A78,Sheet1!$B$3:$AH$1266,Sheet1!J$1+(Sheet1!$A$1-1)*10,FALSE)="---","---", (ROUND(VLOOKUP($A78,Sheet1!$B$3:$AH$1266,Sheet1!J$1+(Sheet1!$A$1-1)*10,FALSE),IF(VLOOKUP($A78,Sheet1!$B$3:$AH$1266,Sheet1!J$1+(Sheet1!$A$1-1)*10,FALSE)&gt;99999,-3,IF(VLOOKUP($A78,Sheet1!$B$3:$AH$1266,Sheet1!J$1+(Sheet1!$A$1-1)*10,FALSE)&gt;9999,-2,IF(VLOOKUP($A78,Sheet1!$B$3:$AH$1266,Sheet1!J$1+(Sheet1!$A$1-1)*10,FALSE)&gt;999,-1,0)))))))</f>
        <v>142</v>
      </c>
      <c r="AA78" s="385">
        <f>IF(ISNA(VLOOKUP($A78,Sheet1!$B$3:$AH$1266,Sheet1!K$1+(Sheet1!$A$1-1)*10,FALSE))=TRUE,"---",IF(VLOOKUP($A78,Sheet1!$B$3:$AH$1266,Sheet1!K$1+(Sheet1!$A$1-1)*10,FALSE)="---","---", (ROUND(VLOOKUP($A78,Sheet1!$B$3:$AH$1266,Sheet1!K$1+(Sheet1!$A$1-1)*10,FALSE),IF(VLOOKUP($A78,Sheet1!$B$3:$AH$1266,Sheet1!K$1+(Sheet1!$A$1-1)*10,FALSE)&gt;99999,-3,IF(VLOOKUP($A78,Sheet1!$B$3:$AH$1266,Sheet1!K$1+(Sheet1!$A$1-1)*10,FALSE)&gt;9999,-2,IF(VLOOKUP($A78,Sheet1!$B$3:$AH$1266,Sheet1!K$1+(Sheet1!$A$1-1)*10,FALSE)&gt;999,-1,0)))))))</f>
        <v>165</v>
      </c>
      <c r="AB78" s="385">
        <f>IF(ISNA(VLOOKUP($A78,Sheet1!$B$3:$AH$1266,Sheet1!L$1+(Sheet1!$A$1-1)*10,FALSE))=TRUE,"---",IF(VLOOKUP($A78,Sheet1!$B$3:$AH$1266,Sheet1!L$1+(Sheet1!$A$1-1)*10,FALSE)="---","---", (ROUND(VLOOKUP($A78,Sheet1!$B$3:$AH$1266,Sheet1!L$1+(Sheet1!$A$1-1)*10,FALSE),IF(VLOOKUP($A78,Sheet1!$B$3:$AH$1266,Sheet1!L$1+(Sheet1!$A$1-1)*10,FALSE)&gt;99999,-3,IF(VLOOKUP($A78,Sheet1!$B$3:$AH$1266,Sheet1!L$1+(Sheet1!$A$1-1)*10,FALSE)&gt;9999,-2,IF(VLOOKUP($A78,Sheet1!$B$3:$AH$1266,Sheet1!L$1+(Sheet1!$A$1-1)*10,FALSE)&gt;999,-1,0)))))))</f>
        <v>189</v>
      </c>
      <c r="AC78" s="385">
        <f>IF(ISNA(VLOOKUP($A78,Sheet1!$B$3:$AH$1266,Sheet1!M$1+(Sheet1!$A$1-1)*10,FALSE))=TRUE,"---",IF(VLOOKUP($A78,Sheet1!$B$3:$AH$1266,Sheet1!M$1+(Sheet1!$A$1-1)*10,FALSE)="---","---", (ROUND(VLOOKUP($A78,Sheet1!$B$3:$AH$1266,Sheet1!M$1+(Sheet1!$A$1-1)*10,FALSE),IF(VLOOKUP($A78,Sheet1!$B$3:$AH$1266,Sheet1!M$1+(Sheet1!$A$1-1)*10,FALSE)&gt;99999,-3,IF(VLOOKUP($A78,Sheet1!$B$3:$AH$1266,Sheet1!M$1+(Sheet1!$A$1-1)*10,FALSE)&gt;9999,-2,IF(VLOOKUP($A78,Sheet1!$B$3:$AH$1266,Sheet1!M$1+(Sheet1!$A$1-1)*10,FALSE)&gt;999,-1,0)))))))</f>
        <v>213</v>
      </c>
      <c r="AD78" s="385">
        <f>IF(ISNA(VLOOKUP($A78,Sheet1!$B$3:$AH$1266,Sheet1!N$1+(Sheet1!$A$1-1)*10,FALSE))=TRUE,"---",IF(VLOOKUP($A78,Sheet1!$B$3:$AH$1266,Sheet1!N$1+(Sheet1!$A$1-1)*10,FALSE)="---","---", (ROUND(VLOOKUP($A78,Sheet1!$B$3:$AH$1266,Sheet1!N$1+(Sheet1!$A$1-1)*10,FALSE),IF(VLOOKUP($A78,Sheet1!$B$3:$AH$1266,Sheet1!N$1+(Sheet1!$A$1-1)*10,FALSE)&gt;99999,-3,IF(VLOOKUP($A78,Sheet1!$B$3:$AH$1266,Sheet1!N$1+(Sheet1!$A$1-1)*10,FALSE)&gt;9999,-2,IF(VLOOKUP($A78,Sheet1!$B$3:$AH$1266,Sheet1!N$1+(Sheet1!$A$1-1)*10,FALSE)&gt;999,-1,0)))))))</f>
        <v>247</v>
      </c>
    </row>
    <row r="79" spans="1:30" s="27" customFormat="1" ht="25.5" customHeight="1" x14ac:dyDescent="0.25">
      <c r="A79" s="304"/>
      <c r="B79" s="346"/>
      <c r="C79" s="304"/>
      <c r="D79" s="304"/>
      <c r="E79" s="305"/>
      <c r="F79" s="355"/>
      <c r="G79" s="372"/>
      <c r="H79" s="348"/>
      <c r="I79" s="378"/>
      <c r="J79" s="380"/>
      <c r="K79" s="352"/>
      <c r="L79" s="398"/>
      <c r="M79" s="382"/>
      <c r="N79" s="341"/>
      <c r="O79" s="329" t="e">
        <f t="shared" si="2"/>
        <v>#NUM!</v>
      </c>
      <c r="P79" s="329" t="e">
        <f>IF(O79&lt;&gt;"",VLOOKUP($A79,Sheet4!$A$2:$O$1309,14,FALSE)*100,"")</f>
        <v>#NUM!</v>
      </c>
      <c r="Q79" s="329" t="e">
        <f>IF(P79&lt;&gt;"",VLOOKUP($A79,Sheet4!$A$2:$O$1309,15,FALSE)*100,"")</f>
        <v>#NUM!</v>
      </c>
      <c r="R79" s="357" t="e">
        <f t="shared" si="3"/>
        <v>#NUM!</v>
      </c>
      <c r="S79" s="357"/>
      <c r="T79" s="357"/>
      <c r="U79" s="385"/>
      <c r="V79" s="385"/>
      <c r="W79" s="385"/>
      <c r="X79" s="385"/>
      <c r="Y79" s="385"/>
      <c r="Z79" s="385"/>
      <c r="AA79" s="385"/>
      <c r="AB79" s="385"/>
      <c r="AC79" s="385"/>
      <c r="AD79" s="385"/>
    </row>
    <row r="80" spans="1:30" s="27" customFormat="1" ht="25.5" customHeight="1" x14ac:dyDescent="0.25">
      <c r="A80" s="303" t="s">
        <v>125</v>
      </c>
      <c r="B80" s="330" t="s">
        <v>126</v>
      </c>
      <c r="C80" s="303">
        <v>403956</v>
      </c>
      <c r="D80" s="303">
        <v>733411</v>
      </c>
      <c r="E80" s="307" t="s">
        <v>3030</v>
      </c>
      <c r="F80" s="342" t="s">
        <v>4433</v>
      </c>
      <c r="G80" s="318" t="s">
        <v>31</v>
      </c>
      <c r="H80" s="347">
        <v>28.7</v>
      </c>
      <c r="I80" s="112" t="s">
        <v>105</v>
      </c>
      <c r="J80" s="113">
        <v>4.0199999999999996</v>
      </c>
      <c r="K80" s="127" t="s">
        <v>20</v>
      </c>
      <c r="L80" s="115">
        <v>1040</v>
      </c>
      <c r="M80" s="116">
        <v>36.200000000000003</v>
      </c>
      <c r="N80" s="114" t="s">
        <v>4405</v>
      </c>
      <c r="O80" s="68">
        <f t="shared" si="2"/>
        <v>2.6038404815630711</v>
      </c>
      <c r="P80" s="68">
        <f>IF(O80&lt;&gt;"",VLOOKUP($A80,Sheet4!$A$2:$O$1309,14,FALSE)*100,"")</f>
        <v>0.26446364351784268</v>
      </c>
      <c r="Q80" s="68">
        <f>IF(P80&lt;&gt;"",VLOOKUP($A80,Sheet4!$A$2:$O$1309,15,FALSE)*100,"")</f>
        <v>2.5605057076791726</v>
      </c>
      <c r="R80" s="74">
        <f t="shared" si="3"/>
        <v>40</v>
      </c>
      <c r="S80" s="356" t="s">
        <v>4363</v>
      </c>
      <c r="T80" s="356" t="str">
        <f>IF(ISNA(VLOOKUP(A80,Sheet1!B$3:C$1266,2,FALSE)=TRUE),"NC",VLOOKUP(A80,Sheet1!B$3:C$1266,2,FALSE))</f>
        <v>Urban</v>
      </c>
      <c r="U80" s="392">
        <f>IF(ISNA(VLOOKUP($A80,Sheet1!$B$3:$AH$1266,Sheet1!E$1+(Sheet1!$A$1-1)*10,FALSE))=TRUE,"---",IF(VLOOKUP($A80,Sheet1!$B$3:$AH$1266,Sheet1!E$1+(Sheet1!$A$1-1)*10,FALSE)="---","---", (ROUND(VLOOKUP($A80,Sheet1!$B$3:$AH$1266,Sheet1!E$1+(Sheet1!$A$1-1)*10,FALSE),IF(VLOOKUP($A80,Sheet1!$B$3:$AH$1266,Sheet1!E$1+(Sheet1!$A$1-1)*10,FALSE)&gt;99999,-3,IF(VLOOKUP($A80,Sheet1!$B$3:$AH$1266,Sheet1!E$1+(Sheet1!$A$1-1)*10,FALSE)&gt;9999,-2,IF(VLOOKUP($A80,Sheet1!$B$3:$AH$1266,Sheet1!E$1+(Sheet1!$A$1-1)*10,FALSE)&gt;999,-1,0)))))))</f>
        <v>181</v>
      </c>
      <c r="V80" s="392">
        <f>IF(ISNA(VLOOKUP($A80,Sheet1!$B$3:$AH$1266,Sheet1!F$1+(Sheet1!$A$1-1)*10,FALSE))=TRUE,"---",IF(VLOOKUP($A80,Sheet1!$B$3:$AH$1266,Sheet1!F$1+(Sheet1!$A$1-1)*10,FALSE)="---","---", (ROUND(VLOOKUP($A80,Sheet1!$B$3:$AH$1266,Sheet1!F$1+(Sheet1!$A$1-1)*10,FALSE),IF(VLOOKUP($A80,Sheet1!$B$3:$AH$1266,Sheet1!F$1+(Sheet1!$A$1-1)*10,FALSE)&gt;99999,-3,IF(VLOOKUP($A80,Sheet1!$B$3:$AH$1266,Sheet1!F$1+(Sheet1!$A$1-1)*10,FALSE)&gt;9999,-2,IF(VLOOKUP($A80,Sheet1!$B$3:$AH$1266,Sheet1!F$1+(Sheet1!$A$1-1)*10,FALSE)&gt;999,-1,0)))))))</f>
        <v>244</v>
      </c>
      <c r="W80" s="392">
        <f>IF(ISNA(VLOOKUP($A80,Sheet1!$B$3:$AH$1266,Sheet1!G$1+(Sheet1!$A$1-1)*10,FALSE))=TRUE,"---",IF(VLOOKUP($A80,Sheet1!$B$3:$AH$1266,Sheet1!G$1+(Sheet1!$A$1-1)*10,FALSE)="---","---", (ROUND(VLOOKUP($A80,Sheet1!$B$3:$AH$1266,Sheet1!G$1+(Sheet1!$A$1-1)*10,FALSE),IF(VLOOKUP($A80,Sheet1!$B$3:$AH$1266,Sheet1!G$1+(Sheet1!$A$1-1)*10,FALSE)&gt;99999,-3,IF(VLOOKUP($A80,Sheet1!$B$3:$AH$1266,Sheet1!G$1+(Sheet1!$A$1-1)*10,FALSE)&gt;9999,-2,IF(VLOOKUP($A80,Sheet1!$B$3:$AH$1266,Sheet1!G$1+(Sheet1!$A$1-1)*10,FALSE)&gt;999,-1,0)))))))</f>
        <v>330</v>
      </c>
      <c r="X80" s="392">
        <f>IF(ISNA(VLOOKUP($A80,Sheet1!$B$3:$AH$1266,Sheet1!H$1+(Sheet1!$A$1-1)*10,FALSE))=TRUE,"---",IF(VLOOKUP($A80,Sheet1!$B$3:$AH$1266,Sheet1!H$1+(Sheet1!$A$1-1)*10,FALSE)="---","---", (ROUND(VLOOKUP($A80,Sheet1!$B$3:$AH$1266,Sheet1!H$1+(Sheet1!$A$1-1)*10,FALSE),IF(VLOOKUP($A80,Sheet1!$B$3:$AH$1266,Sheet1!H$1+(Sheet1!$A$1-1)*10,FALSE)&gt;99999,-3,IF(VLOOKUP($A80,Sheet1!$B$3:$AH$1266,Sheet1!H$1+(Sheet1!$A$1-1)*10,FALSE)&gt;9999,-2,IF(VLOOKUP($A80,Sheet1!$B$3:$AH$1266,Sheet1!H$1+(Sheet1!$A$1-1)*10,FALSE)&gt;999,-1,0)))))))</f>
        <v>563</v>
      </c>
      <c r="Y80" s="392">
        <f>IF(ISNA(VLOOKUP($A80,Sheet1!$B$3:$AH$1266,Sheet1!I$1+(Sheet1!$A$1-1)*10,FALSE))=TRUE,"---",IF(VLOOKUP($A80,Sheet1!$B$3:$AH$1266,Sheet1!I$1+(Sheet1!$A$1-1)*10,FALSE)="---","---", (ROUND(VLOOKUP($A80,Sheet1!$B$3:$AH$1266,Sheet1!I$1+(Sheet1!$A$1-1)*10,FALSE),IF(VLOOKUP($A80,Sheet1!$B$3:$AH$1266,Sheet1!I$1+(Sheet1!$A$1-1)*10,FALSE)&gt;99999,-3,IF(VLOOKUP($A80,Sheet1!$B$3:$AH$1266,Sheet1!I$1+(Sheet1!$A$1-1)*10,FALSE)&gt;9999,-2,IF(VLOOKUP($A80,Sheet1!$B$3:$AH$1266,Sheet1!I$1+(Sheet1!$A$1-1)*10,FALSE)&gt;999,-1,0)))))))</f>
        <v>726</v>
      </c>
      <c r="Z80" s="392">
        <f>IF(ISNA(VLOOKUP($A80,Sheet1!$B$3:$AH$1266,Sheet1!J$1+(Sheet1!$A$1-1)*10,FALSE))=TRUE,"---",IF(VLOOKUP($A80,Sheet1!$B$3:$AH$1266,Sheet1!J$1+(Sheet1!$A$1-1)*10,FALSE)="---","---", (ROUND(VLOOKUP($A80,Sheet1!$B$3:$AH$1266,Sheet1!J$1+(Sheet1!$A$1-1)*10,FALSE),IF(VLOOKUP($A80,Sheet1!$B$3:$AH$1266,Sheet1!J$1+(Sheet1!$A$1-1)*10,FALSE)&gt;99999,-3,IF(VLOOKUP($A80,Sheet1!$B$3:$AH$1266,Sheet1!J$1+(Sheet1!$A$1-1)*10,FALSE)&gt;9999,-2,IF(VLOOKUP($A80,Sheet1!$B$3:$AH$1266,Sheet1!J$1+(Sheet1!$A$1-1)*10,FALSE)&gt;999,-1,0)))))))</f>
        <v>933</v>
      </c>
      <c r="AA80" s="392">
        <f>IF(ISNA(VLOOKUP($A80,Sheet1!$B$3:$AH$1266,Sheet1!K$1+(Sheet1!$A$1-1)*10,FALSE))=TRUE,"---",IF(VLOOKUP($A80,Sheet1!$B$3:$AH$1266,Sheet1!K$1+(Sheet1!$A$1-1)*10,FALSE)="---","---", (ROUND(VLOOKUP($A80,Sheet1!$B$3:$AH$1266,Sheet1!K$1+(Sheet1!$A$1-1)*10,FALSE),IF(VLOOKUP($A80,Sheet1!$B$3:$AH$1266,Sheet1!K$1+(Sheet1!$A$1-1)*10,FALSE)&gt;99999,-3,IF(VLOOKUP($A80,Sheet1!$B$3:$AH$1266,Sheet1!K$1+(Sheet1!$A$1-1)*10,FALSE)&gt;9999,-2,IF(VLOOKUP($A80,Sheet1!$B$3:$AH$1266,Sheet1!K$1+(Sheet1!$A$1-1)*10,FALSE)&gt;999,-1,0)))))))</f>
        <v>1090</v>
      </c>
      <c r="AB80" s="392">
        <f>IF(ISNA(VLOOKUP($A80,Sheet1!$B$3:$AH$1266,Sheet1!L$1+(Sheet1!$A$1-1)*10,FALSE))=TRUE,"---",IF(VLOOKUP($A80,Sheet1!$B$3:$AH$1266,Sheet1!L$1+(Sheet1!$A$1-1)*10,FALSE)="---","---", (ROUND(VLOOKUP($A80,Sheet1!$B$3:$AH$1266,Sheet1!L$1+(Sheet1!$A$1-1)*10,FALSE),IF(VLOOKUP($A80,Sheet1!$B$3:$AH$1266,Sheet1!L$1+(Sheet1!$A$1-1)*10,FALSE)&gt;99999,-3,IF(VLOOKUP($A80,Sheet1!$B$3:$AH$1266,Sheet1!L$1+(Sheet1!$A$1-1)*10,FALSE)&gt;9999,-2,IF(VLOOKUP($A80,Sheet1!$B$3:$AH$1266,Sheet1!L$1+(Sheet1!$A$1-1)*10,FALSE)&gt;999,-1,0)))))))</f>
        <v>1240</v>
      </c>
      <c r="AC80" s="392">
        <f>IF(ISNA(VLOOKUP($A80,Sheet1!$B$3:$AH$1266,Sheet1!M$1+(Sheet1!$A$1-1)*10,FALSE))=TRUE,"---",IF(VLOOKUP($A80,Sheet1!$B$3:$AH$1266,Sheet1!M$1+(Sheet1!$A$1-1)*10,FALSE)="---","---", (ROUND(VLOOKUP($A80,Sheet1!$B$3:$AH$1266,Sheet1!M$1+(Sheet1!$A$1-1)*10,FALSE),IF(VLOOKUP($A80,Sheet1!$B$3:$AH$1266,Sheet1!M$1+(Sheet1!$A$1-1)*10,FALSE)&gt;99999,-3,IF(VLOOKUP($A80,Sheet1!$B$3:$AH$1266,Sheet1!M$1+(Sheet1!$A$1-1)*10,FALSE)&gt;9999,-2,IF(VLOOKUP($A80,Sheet1!$B$3:$AH$1266,Sheet1!M$1+(Sheet1!$A$1-1)*10,FALSE)&gt;999,-1,0)))))))</f>
        <v>1390</v>
      </c>
      <c r="AD80" s="392">
        <f>IF(ISNA(VLOOKUP($A80,Sheet1!$B$3:$AH$1266,Sheet1!N$1+(Sheet1!$A$1-1)*10,FALSE))=TRUE,"---",IF(VLOOKUP($A80,Sheet1!$B$3:$AH$1266,Sheet1!N$1+(Sheet1!$A$1-1)*10,FALSE)="---","---", (ROUND(VLOOKUP($A80,Sheet1!$B$3:$AH$1266,Sheet1!N$1+(Sheet1!$A$1-1)*10,FALSE),IF(VLOOKUP($A80,Sheet1!$B$3:$AH$1266,Sheet1!N$1+(Sheet1!$A$1-1)*10,FALSE)&gt;99999,-3,IF(VLOOKUP($A80,Sheet1!$B$3:$AH$1266,Sheet1!N$1+(Sheet1!$A$1-1)*10,FALSE)&gt;9999,-2,IF(VLOOKUP($A80,Sheet1!$B$3:$AH$1266,Sheet1!N$1+(Sheet1!$A$1-1)*10,FALSE)&gt;999,-1,0)))))))</f>
        <v>1580</v>
      </c>
    </row>
    <row r="81" spans="1:30" s="27" customFormat="1" ht="25.5" customHeight="1" x14ac:dyDescent="0.25">
      <c r="A81" s="303"/>
      <c r="B81" s="331"/>
      <c r="C81" s="303"/>
      <c r="D81" s="303"/>
      <c r="E81" s="307" t="e">
        <v>#N/A</v>
      </c>
      <c r="F81" s="401"/>
      <c r="G81" s="405"/>
      <c r="H81" s="347"/>
      <c r="I81" s="112">
        <v>22171</v>
      </c>
      <c r="J81" s="113">
        <v>4.38</v>
      </c>
      <c r="K81" s="127" t="s">
        <v>31</v>
      </c>
      <c r="L81" s="115">
        <v>835</v>
      </c>
      <c r="M81" s="116">
        <v>29.1</v>
      </c>
      <c r="N81" s="127" t="s">
        <v>127</v>
      </c>
      <c r="O81" s="68" t="s">
        <v>4405</v>
      </c>
      <c r="P81" s="68" t="s">
        <v>4405</v>
      </c>
      <c r="Q81" s="68" t="s">
        <v>4405</v>
      </c>
      <c r="R81" s="74" t="s">
        <v>4405</v>
      </c>
      <c r="S81" s="356" t="e">
        <v>#N/A</v>
      </c>
      <c r="T81" s="356" t="str">
        <f>IF(ISNA(VLOOKUP(A81,Sheet1!B$3:C$1266,2,FALSE)=TRUE),"ND",VLOOKUP(A81,Sheet1!B$3:C$1266,2,FALSE))</f>
        <v>ND</v>
      </c>
      <c r="U81" s="392" t="str">
        <f>IF(ISNA(VLOOKUP($A81,Sheet1!$B$3:$AH$1266,Sheet1!E$1+(Sheet1!$A$1-1)*10,FALSE))=TRUE,"---",IF(VLOOKUP($A81,Sheet1!$B$3:$AH$1266,Sheet1!E$1+(Sheet1!$A$1-1)*10,FALSE)="---","---", (ROUND(VLOOKUP($A81,Sheet1!$B$3:$AH$1266,Sheet1!E$1+(Sheet1!$A$1-1)*10,FALSE),IF(VLOOKUP($A81,Sheet1!$B$3:$AH$1266,Sheet1!E$1+(Sheet1!$A$1-1)*10,FALSE)&gt;99999,-3,IF(VLOOKUP($A81,Sheet1!$B$3:$AH$1266,Sheet1!E$1+(Sheet1!$A$1-1)*10,FALSE)&gt;9999,-2,IF(VLOOKUP($A81,Sheet1!$B$3:$AH$1266,Sheet1!E$1+(Sheet1!$A$1-1)*10,FALSE)&gt;999,-1,0)))))))</f>
        <v>---</v>
      </c>
      <c r="V81" s="392" t="str">
        <f>IF(ISNA(VLOOKUP($A81,Sheet1!$B$3:$AH$1266,Sheet1!F$1+(Sheet1!$A$1-1)*10,FALSE))=TRUE,"---",IF(VLOOKUP($A81,Sheet1!$B$3:$AH$1266,Sheet1!F$1+(Sheet1!$A$1-1)*10,FALSE)="---","---", (ROUND(VLOOKUP($A81,Sheet1!$B$3:$AH$1266,Sheet1!F$1+(Sheet1!$A$1-1)*10,FALSE),IF(VLOOKUP($A81,Sheet1!$B$3:$AH$1266,Sheet1!F$1+(Sheet1!$A$1-1)*10,FALSE)&gt;99999,-3,IF(VLOOKUP($A81,Sheet1!$B$3:$AH$1266,Sheet1!F$1+(Sheet1!$A$1-1)*10,FALSE)&gt;9999,-2,IF(VLOOKUP($A81,Sheet1!$B$3:$AH$1266,Sheet1!F$1+(Sheet1!$A$1-1)*10,FALSE)&gt;999,-1,0)))))))</f>
        <v>---</v>
      </c>
      <c r="W81" s="392" t="str">
        <f>IF(ISNA(VLOOKUP($A81,Sheet1!$B$3:$AH$1266,Sheet1!G$1+(Sheet1!$A$1-1)*10,FALSE))=TRUE,"---",IF(VLOOKUP($A81,Sheet1!$B$3:$AH$1266,Sheet1!G$1+(Sheet1!$A$1-1)*10,FALSE)="---","---", (ROUND(VLOOKUP($A81,Sheet1!$B$3:$AH$1266,Sheet1!G$1+(Sheet1!$A$1-1)*10,FALSE),IF(VLOOKUP($A81,Sheet1!$B$3:$AH$1266,Sheet1!G$1+(Sheet1!$A$1-1)*10,FALSE)&gt;99999,-3,IF(VLOOKUP($A81,Sheet1!$B$3:$AH$1266,Sheet1!G$1+(Sheet1!$A$1-1)*10,FALSE)&gt;9999,-2,IF(VLOOKUP($A81,Sheet1!$B$3:$AH$1266,Sheet1!G$1+(Sheet1!$A$1-1)*10,FALSE)&gt;999,-1,0)))))))</f>
        <v>---</v>
      </c>
      <c r="X81" s="392" t="str">
        <f>IF(ISNA(VLOOKUP($A81,Sheet1!$B$3:$AH$1266,Sheet1!H$1+(Sheet1!$A$1-1)*10,FALSE))=TRUE,"---",IF(VLOOKUP($A81,Sheet1!$B$3:$AH$1266,Sheet1!H$1+(Sheet1!$A$1-1)*10,FALSE)="---","---", (ROUND(VLOOKUP($A81,Sheet1!$B$3:$AH$1266,Sheet1!H$1+(Sheet1!$A$1-1)*10,FALSE),IF(VLOOKUP($A81,Sheet1!$B$3:$AH$1266,Sheet1!H$1+(Sheet1!$A$1-1)*10,FALSE)&gt;99999,-3,IF(VLOOKUP($A81,Sheet1!$B$3:$AH$1266,Sheet1!H$1+(Sheet1!$A$1-1)*10,FALSE)&gt;9999,-2,IF(VLOOKUP($A81,Sheet1!$B$3:$AH$1266,Sheet1!H$1+(Sheet1!$A$1-1)*10,FALSE)&gt;999,-1,0)))))))</f>
        <v>---</v>
      </c>
      <c r="Y81" s="392" t="str">
        <f>IF(ISNA(VLOOKUP($A81,Sheet1!$B$3:$AH$1266,Sheet1!I$1+(Sheet1!$A$1-1)*10,FALSE))=TRUE,"---",IF(VLOOKUP($A81,Sheet1!$B$3:$AH$1266,Sheet1!I$1+(Sheet1!$A$1-1)*10,FALSE)="---","---", (ROUND(VLOOKUP($A81,Sheet1!$B$3:$AH$1266,Sheet1!I$1+(Sheet1!$A$1-1)*10,FALSE),IF(VLOOKUP($A81,Sheet1!$B$3:$AH$1266,Sheet1!I$1+(Sheet1!$A$1-1)*10,FALSE)&gt;99999,-3,IF(VLOOKUP($A81,Sheet1!$B$3:$AH$1266,Sheet1!I$1+(Sheet1!$A$1-1)*10,FALSE)&gt;9999,-2,IF(VLOOKUP($A81,Sheet1!$B$3:$AH$1266,Sheet1!I$1+(Sheet1!$A$1-1)*10,FALSE)&gt;999,-1,0)))))))</f>
        <v>---</v>
      </c>
      <c r="Z81" s="392" t="str">
        <f>IF(ISNA(VLOOKUP($A81,Sheet1!$B$3:$AH$1266,Sheet1!J$1+(Sheet1!$A$1-1)*10,FALSE))=TRUE,"---",IF(VLOOKUP($A81,Sheet1!$B$3:$AH$1266,Sheet1!J$1+(Sheet1!$A$1-1)*10,FALSE)="---","---", (ROUND(VLOOKUP($A81,Sheet1!$B$3:$AH$1266,Sheet1!J$1+(Sheet1!$A$1-1)*10,FALSE),IF(VLOOKUP($A81,Sheet1!$B$3:$AH$1266,Sheet1!J$1+(Sheet1!$A$1-1)*10,FALSE)&gt;99999,-3,IF(VLOOKUP($A81,Sheet1!$B$3:$AH$1266,Sheet1!J$1+(Sheet1!$A$1-1)*10,FALSE)&gt;9999,-2,IF(VLOOKUP($A81,Sheet1!$B$3:$AH$1266,Sheet1!J$1+(Sheet1!$A$1-1)*10,FALSE)&gt;999,-1,0)))))))</f>
        <v>---</v>
      </c>
      <c r="AA81" s="392" t="str">
        <f>IF(ISNA(VLOOKUP($A81,Sheet1!$B$3:$AH$1266,Sheet1!K$1+(Sheet1!$A$1-1)*10,FALSE))=TRUE,"---",IF(VLOOKUP($A81,Sheet1!$B$3:$AH$1266,Sheet1!K$1+(Sheet1!$A$1-1)*10,FALSE)="---","---", (ROUND(VLOOKUP($A81,Sheet1!$B$3:$AH$1266,Sheet1!K$1+(Sheet1!$A$1-1)*10,FALSE),IF(VLOOKUP($A81,Sheet1!$B$3:$AH$1266,Sheet1!K$1+(Sheet1!$A$1-1)*10,FALSE)&gt;99999,-3,IF(VLOOKUP($A81,Sheet1!$B$3:$AH$1266,Sheet1!K$1+(Sheet1!$A$1-1)*10,FALSE)&gt;9999,-2,IF(VLOOKUP($A81,Sheet1!$B$3:$AH$1266,Sheet1!K$1+(Sheet1!$A$1-1)*10,FALSE)&gt;999,-1,0)))))))</f>
        <v>---</v>
      </c>
      <c r="AB81" s="392" t="str">
        <f>IF(ISNA(VLOOKUP($A81,Sheet1!$B$3:$AH$1266,Sheet1!L$1+(Sheet1!$A$1-1)*10,FALSE))=TRUE,"---",IF(VLOOKUP($A81,Sheet1!$B$3:$AH$1266,Sheet1!L$1+(Sheet1!$A$1-1)*10,FALSE)="---","---", (ROUND(VLOOKUP($A81,Sheet1!$B$3:$AH$1266,Sheet1!L$1+(Sheet1!$A$1-1)*10,FALSE),IF(VLOOKUP($A81,Sheet1!$B$3:$AH$1266,Sheet1!L$1+(Sheet1!$A$1-1)*10,FALSE)&gt;99999,-3,IF(VLOOKUP($A81,Sheet1!$B$3:$AH$1266,Sheet1!L$1+(Sheet1!$A$1-1)*10,FALSE)&gt;9999,-2,IF(VLOOKUP($A81,Sheet1!$B$3:$AH$1266,Sheet1!L$1+(Sheet1!$A$1-1)*10,FALSE)&gt;999,-1,0)))))))</f>
        <v>---</v>
      </c>
      <c r="AC81" s="392" t="str">
        <f>IF(ISNA(VLOOKUP($A81,Sheet1!$B$3:$AH$1266,Sheet1!M$1+(Sheet1!$A$1-1)*10,FALSE))=TRUE,"---",IF(VLOOKUP($A81,Sheet1!$B$3:$AH$1266,Sheet1!M$1+(Sheet1!$A$1-1)*10,FALSE)="---","---", (ROUND(VLOOKUP($A81,Sheet1!$B$3:$AH$1266,Sheet1!M$1+(Sheet1!$A$1-1)*10,FALSE),IF(VLOOKUP($A81,Sheet1!$B$3:$AH$1266,Sheet1!M$1+(Sheet1!$A$1-1)*10,FALSE)&gt;99999,-3,IF(VLOOKUP($A81,Sheet1!$B$3:$AH$1266,Sheet1!M$1+(Sheet1!$A$1-1)*10,FALSE)&gt;9999,-2,IF(VLOOKUP($A81,Sheet1!$B$3:$AH$1266,Sheet1!M$1+(Sheet1!$A$1-1)*10,FALSE)&gt;999,-1,0)))))))</f>
        <v>---</v>
      </c>
      <c r="AD81" s="392" t="str">
        <f>IF(ISNA(VLOOKUP($A81,Sheet1!$B$3:$AH$1266,Sheet1!N$1+(Sheet1!$A$1-1)*10,FALSE))=TRUE,"---",IF(VLOOKUP($A81,Sheet1!$B$3:$AH$1266,Sheet1!N$1+(Sheet1!$A$1-1)*10,FALSE)="---","---", (ROUND(VLOOKUP($A81,Sheet1!$B$3:$AH$1266,Sheet1!N$1+(Sheet1!$A$1-1)*10,FALSE),IF(VLOOKUP($A81,Sheet1!$B$3:$AH$1266,Sheet1!N$1+(Sheet1!$A$1-1)*10,FALSE)&gt;99999,-3,IF(VLOOKUP($A81,Sheet1!$B$3:$AH$1266,Sheet1!N$1+(Sheet1!$A$1-1)*10,FALSE)&gt;9999,-2,IF(VLOOKUP($A81,Sheet1!$B$3:$AH$1266,Sheet1!N$1+(Sheet1!$A$1-1)*10,FALSE)&gt;999,-1,0)))))))</f>
        <v>---</v>
      </c>
    </row>
    <row r="82" spans="1:30" s="27" customFormat="1" ht="25.5" customHeight="1" x14ac:dyDescent="0.25">
      <c r="A82" s="133" t="s">
        <v>128</v>
      </c>
      <c r="B82" s="141" t="s">
        <v>129</v>
      </c>
      <c r="C82" s="133">
        <v>403959</v>
      </c>
      <c r="D82" s="133">
        <v>733933</v>
      </c>
      <c r="E82" s="67" t="s">
        <v>3030</v>
      </c>
      <c r="F82" s="117" t="s">
        <v>4447</v>
      </c>
      <c r="G82" s="118" t="s">
        <v>31</v>
      </c>
      <c r="H82" s="136">
        <v>10.1</v>
      </c>
      <c r="I82" s="119">
        <v>36163</v>
      </c>
      <c r="J82" s="124">
        <v>5.29</v>
      </c>
      <c r="K82" s="121" t="s">
        <v>4405</v>
      </c>
      <c r="L82" s="122">
        <v>873</v>
      </c>
      <c r="M82" s="123">
        <v>86.4</v>
      </c>
      <c r="N82" s="121" t="s">
        <v>4405</v>
      </c>
      <c r="O82" s="71">
        <f t="shared" si="2"/>
        <v>1.8216362407833413</v>
      </c>
      <c r="P82" s="71">
        <f>IF(O82&lt;&gt;"",VLOOKUP($A82,Sheet4!$A$2:$O$1309,14,FALSE)*100,"")</f>
        <v>0.28961415088042397</v>
      </c>
      <c r="Q82" s="71">
        <f>IF(P82&lt;&gt;"",VLOOKUP($A82,Sheet4!$A$2:$O$1309,15,FALSE)*100,"")</f>
        <v>2.8009173348630845</v>
      </c>
      <c r="R82" s="73">
        <f t="shared" si="3"/>
        <v>50</v>
      </c>
      <c r="S82" s="63" t="s">
        <v>4363</v>
      </c>
      <c r="T82" s="63" t="str">
        <f>IF(ISNA(VLOOKUP(A82,Sheet1!B$3:C$1266,2,FALSE)=TRUE),"NC",VLOOKUP(A82,Sheet1!B$3:C$1266,2,FALSE))</f>
        <v>Urban</v>
      </c>
      <c r="U82" s="66">
        <f>IF(ISNA(VLOOKUP($A82,Sheet1!$B$3:$AH$1266,Sheet1!E$1+(Sheet1!$A$1-1)*10,FALSE))=TRUE,"---",IF(VLOOKUP($A82,Sheet1!$B$3:$AH$1266,Sheet1!E$1+(Sheet1!$A$1-1)*10,FALSE)="---","---", (ROUND(VLOOKUP($A82,Sheet1!$B$3:$AH$1266,Sheet1!E$1+(Sheet1!$A$1-1)*10,FALSE),IF(VLOOKUP($A82,Sheet1!$B$3:$AH$1266,Sheet1!E$1+(Sheet1!$A$1-1)*10,FALSE)&gt;99999,-3,IF(VLOOKUP($A82,Sheet1!$B$3:$AH$1266,Sheet1!E$1+(Sheet1!$A$1-1)*10,FALSE)&gt;9999,-2,IF(VLOOKUP($A82,Sheet1!$B$3:$AH$1266,Sheet1!E$1+(Sheet1!$A$1-1)*10,FALSE)&gt;999,-1,0)))))))</f>
        <v>77</v>
      </c>
      <c r="V82" s="66">
        <f>IF(ISNA(VLOOKUP($A82,Sheet1!$B$3:$AH$1266,Sheet1!F$1+(Sheet1!$A$1-1)*10,FALSE))=TRUE,"---",IF(VLOOKUP($A82,Sheet1!$B$3:$AH$1266,Sheet1!F$1+(Sheet1!$A$1-1)*10,FALSE)="---","---", (ROUND(VLOOKUP($A82,Sheet1!$B$3:$AH$1266,Sheet1!F$1+(Sheet1!$A$1-1)*10,FALSE),IF(VLOOKUP($A82,Sheet1!$B$3:$AH$1266,Sheet1!F$1+(Sheet1!$A$1-1)*10,FALSE)&gt;99999,-3,IF(VLOOKUP($A82,Sheet1!$B$3:$AH$1266,Sheet1!F$1+(Sheet1!$A$1-1)*10,FALSE)&gt;9999,-2,IF(VLOOKUP($A82,Sheet1!$B$3:$AH$1266,Sheet1!F$1+(Sheet1!$A$1-1)*10,FALSE)&gt;999,-1,0)))))))</f>
        <v>114</v>
      </c>
      <c r="W82" s="66">
        <f>IF(ISNA(VLOOKUP($A82,Sheet1!$B$3:$AH$1266,Sheet1!G$1+(Sheet1!$A$1-1)*10,FALSE))=TRUE,"---",IF(VLOOKUP($A82,Sheet1!$B$3:$AH$1266,Sheet1!G$1+(Sheet1!$A$1-1)*10,FALSE)="---","---", (ROUND(VLOOKUP($A82,Sheet1!$B$3:$AH$1266,Sheet1!G$1+(Sheet1!$A$1-1)*10,FALSE),IF(VLOOKUP($A82,Sheet1!$B$3:$AH$1266,Sheet1!G$1+(Sheet1!$A$1-1)*10,FALSE)&gt;99999,-3,IF(VLOOKUP($A82,Sheet1!$B$3:$AH$1266,Sheet1!G$1+(Sheet1!$A$1-1)*10,FALSE)&gt;9999,-2,IF(VLOOKUP($A82,Sheet1!$B$3:$AH$1266,Sheet1!G$1+(Sheet1!$A$1-1)*10,FALSE)&gt;999,-1,0)))))))</f>
        <v>167</v>
      </c>
      <c r="X82" s="66">
        <f>IF(ISNA(VLOOKUP($A82,Sheet1!$B$3:$AH$1266,Sheet1!H$1+(Sheet1!$A$1-1)*10,FALSE))=TRUE,"---",IF(VLOOKUP($A82,Sheet1!$B$3:$AH$1266,Sheet1!H$1+(Sheet1!$A$1-1)*10,FALSE)="---","---", (ROUND(VLOOKUP($A82,Sheet1!$B$3:$AH$1266,Sheet1!H$1+(Sheet1!$A$1-1)*10,FALSE),IF(VLOOKUP($A82,Sheet1!$B$3:$AH$1266,Sheet1!H$1+(Sheet1!$A$1-1)*10,FALSE)&gt;99999,-3,IF(VLOOKUP($A82,Sheet1!$B$3:$AH$1266,Sheet1!H$1+(Sheet1!$A$1-1)*10,FALSE)&gt;9999,-2,IF(VLOOKUP($A82,Sheet1!$B$3:$AH$1266,Sheet1!H$1+(Sheet1!$A$1-1)*10,FALSE)&gt;999,-1,0)))))))</f>
        <v>339</v>
      </c>
      <c r="Y82" s="66">
        <f>IF(ISNA(VLOOKUP($A82,Sheet1!$B$3:$AH$1266,Sheet1!I$1+(Sheet1!$A$1-1)*10,FALSE))=TRUE,"---",IF(VLOOKUP($A82,Sheet1!$B$3:$AH$1266,Sheet1!I$1+(Sheet1!$A$1-1)*10,FALSE)="---","---", (ROUND(VLOOKUP($A82,Sheet1!$B$3:$AH$1266,Sheet1!I$1+(Sheet1!$A$1-1)*10,FALSE),IF(VLOOKUP($A82,Sheet1!$B$3:$AH$1266,Sheet1!I$1+(Sheet1!$A$1-1)*10,FALSE)&gt;99999,-3,IF(VLOOKUP($A82,Sheet1!$B$3:$AH$1266,Sheet1!I$1+(Sheet1!$A$1-1)*10,FALSE)&gt;9999,-2,IF(VLOOKUP($A82,Sheet1!$B$3:$AH$1266,Sheet1!I$1+(Sheet1!$A$1-1)*10,FALSE)&gt;999,-1,0)))))))</f>
        <v>479</v>
      </c>
      <c r="Z82" s="66">
        <f>IF(ISNA(VLOOKUP($A82,Sheet1!$B$3:$AH$1266,Sheet1!J$1+(Sheet1!$A$1-1)*10,FALSE))=TRUE,"---",IF(VLOOKUP($A82,Sheet1!$B$3:$AH$1266,Sheet1!J$1+(Sheet1!$A$1-1)*10,FALSE)="---","---", (ROUND(VLOOKUP($A82,Sheet1!$B$3:$AH$1266,Sheet1!J$1+(Sheet1!$A$1-1)*10,FALSE),IF(VLOOKUP($A82,Sheet1!$B$3:$AH$1266,Sheet1!J$1+(Sheet1!$A$1-1)*10,FALSE)&gt;99999,-3,IF(VLOOKUP($A82,Sheet1!$B$3:$AH$1266,Sheet1!J$1+(Sheet1!$A$1-1)*10,FALSE)&gt;9999,-2,IF(VLOOKUP($A82,Sheet1!$B$3:$AH$1266,Sheet1!J$1+(Sheet1!$A$1-1)*10,FALSE)&gt;999,-1,0)))))))</f>
        <v>680</v>
      </c>
      <c r="AA82" s="66">
        <f>IF(ISNA(VLOOKUP($A82,Sheet1!$B$3:$AH$1266,Sheet1!K$1+(Sheet1!$A$1-1)*10,FALSE))=TRUE,"---",IF(VLOOKUP($A82,Sheet1!$B$3:$AH$1266,Sheet1!K$1+(Sheet1!$A$1-1)*10,FALSE)="---","---", (ROUND(VLOOKUP($A82,Sheet1!$B$3:$AH$1266,Sheet1!K$1+(Sheet1!$A$1-1)*10,FALSE),IF(VLOOKUP($A82,Sheet1!$B$3:$AH$1266,Sheet1!K$1+(Sheet1!$A$1-1)*10,FALSE)&gt;99999,-3,IF(VLOOKUP($A82,Sheet1!$B$3:$AH$1266,Sheet1!K$1+(Sheet1!$A$1-1)*10,FALSE)&gt;9999,-2,IF(VLOOKUP($A82,Sheet1!$B$3:$AH$1266,Sheet1!K$1+(Sheet1!$A$1-1)*10,FALSE)&gt;999,-1,0)))))))</f>
        <v>844</v>
      </c>
      <c r="AB82" s="66">
        <f>IF(ISNA(VLOOKUP($A82,Sheet1!$B$3:$AH$1266,Sheet1!L$1+(Sheet1!$A$1-1)*10,FALSE))=TRUE,"---",IF(VLOOKUP($A82,Sheet1!$B$3:$AH$1266,Sheet1!L$1+(Sheet1!$A$1-1)*10,FALSE)="---","---", (ROUND(VLOOKUP($A82,Sheet1!$B$3:$AH$1266,Sheet1!L$1+(Sheet1!$A$1-1)*10,FALSE),IF(VLOOKUP($A82,Sheet1!$B$3:$AH$1266,Sheet1!L$1+(Sheet1!$A$1-1)*10,FALSE)&gt;99999,-3,IF(VLOOKUP($A82,Sheet1!$B$3:$AH$1266,Sheet1!L$1+(Sheet1!$A$1-1)*10,FALSE)&gt;9999,-2,IF(VLOOKUP($A82,Sheet1!$B$3:$AH$1266,Sheet1!L$1+(Sheet1!$A$1-1)*10,FALSE)&gt;999,-1,0)))))))</f>
        <v>1020</v>
      </c>
      <c r="AC82" s="66">
        <f>IF(ISNA(VLOOKUP($A82,Sheet1!$B$3:$AH$1266,Sheet1!M$1+(Sheet1!$A$1-1)*10,FALSE))=TRUE,"---",IF(VLOOKUP($A82,Sheet1!$B$3:$AH$1266,Sheet1!M$1+(Sheet1!$A$1-1)*10,FALSE)="---","---", (ROUND(VLOOKUP($A82,Sheet1!$B$3:$AH$1266,Sheet1!M$1+(Sheet1!$A$1-1)*10,FALSE),IF(VLOOKUP($A82,Sheet1!$B$3:$AH$1266,Sheet1!M$1+(Sheet1!$A$1-1)*10,FALSE)&gt;99999,-3,IF(VLOOKUP($A82,Sheet1!$B$3:$AH$1266,Sheet1!M$1+(Sheet1!$A$1-1)*10,FALSE)&gt;9999,-2,IF(VLOOKUP($A82,Sheet1!$B$3:$AH$1266,Sheet1!M$1+(Sheet1!$A$1-1)*10,FALSE)&gt;999,-1,0)))))))</f>
        <v>1210</v>
      </c>
      <c r="AD82" s="66">
        <f>IF(ISNA(VLOOKUP($A82,Sheet1!$B$3:$AH$1266,Sheet1!N$1+(Sheet1!$A$1-1)*10,FALSE))=TRUE,"---",IF(VLOOKUP($A82,Sheet1!$B$3:$AH$1266,Sheet1!N$1+(Sheet1!$A$1-1)*10,FALSE)="---","---", (ROUND(VLOOKUP($A82,Sheet1!$B$3:$AH$1266,Sheet1!N$1+(Sheet1!$A$1-1)*10,FALSE),IF(VLOOKUP($A82,Sheet1!$B$3:$AH$1266,Sheet1!N$1+(Sheet1!$A$1-1)*10,FALSE)&gt;99999,-3,IF(VLOOKUP($A82,Sheet1!$B$3:$AH$1266,Sheet1!N$1+(Sheet1!$A$1-1)*10,FALSE)&gt;9999,-2,IF(VLOOKUP($A82,Sheet1!$B$3:$AH$1266,Sheet1!N$1+(Sheet1!$A$1-1)*10,FALSE)&gt;999,-1,0)))))))</f>
        <v>1470</v>
      </c>
    </row>
    <row r="83" spans="1:30" s="27" customFormat="1" ht="25.5" customHeight="1" x14ac:dyDescent="0.25">
      <c r="A83" s="125" t="s">
        <v>130</v>
      </c>
      <c r="B83" s="126" t="s">
        <v>131</v>
      </c>
      <c r="C83" s="125">
        <v>403949</v>
      </c>
      <c r="D83" s="125">
        <v>734216</v>
      </c>
      <c r="E83" s="70" t="s">
        <v>3030</v>
      </c>
      <c r="F83" s="52" t="s">
        <v>4448</v>
      </c>
      <c r="G83" s="127" t="s">
        <v>31</v>
      </c>
      <c r="H83" s="128">
        <v>3.77</v>
      </c>
      <c r="I83" s="112">
        <v>30863</v>
      </c>
      <c r="J83" s="113">
        <v>5.78</v>
      </c>
      <c r="K83" s="114" t="s">
        <v>4405</v>
      </c>
      <c r="L83" s="115">
        <v>294</v>
      </c>
      <c r="M83" s="155">
        <v>78</v>
      </c>
      <c r="N83" s="114" t="s">
        <v>4405</v>
      </c>
      <c r="O83" s="68">
        <f t="shared" si="2"/>
        <v>3.0631124985961327</v>
      </c>
      <c r="P83" s="68">
        <f>IF(O83&lt;&gt;"",VLOOKUP($A83,Sheet4!$A$2:$O$1309,14,FALSE)*100,"")</f>
        <v>0.32005101642995637</v>
      </c>
      <c r="Q83" s="68">
        <f>IF(P83&lt;&gt;"",VLOOKUP($A83,Sheet4!$A$2:$O$1309,15,FALSE)*100,"")</f>
        <v>3.0911484477492923</v>
      </c>
      <c r="R83" s="74">
        <f t="shared" si="3"/>
        <v>35</v>
      </c>
      <c r="S83" s="64" t="s">
        <v>4363</v>
      </c>
      <c r="T83" s="64" t="str">
        <f>IF(ISNA(VLOOKUP(A83,Sheet1!B$3:C$1266,2,FALSE)=TRUE),"NC",VLOOKUP(A83,Sheet1!B$3:C$1266,2,FALSE))</f>
        <v>Urban</v>
      </c>
      <c r="U83" s="65">
        <f>IF(ISNA(VLOOKUP($A83,Sheet1!$B$3:$AH$1266,Sheet1!E$1+(Sheet1!$A$1-1)*10,FALSE))=TRUE,"---",IF(VLOOKUP($A83,Sheet1!$B$3:$AH$1266,Sheet1!E$1+(Sheet1!$A$1-1)*10,FALSE)="---","---", (ROUND(VLOOKUP($A83,Sheet1!$B$3:$AH$1266,Sheet1!E$1+(Sheet1!$A$1-1)*10,FALSE),IF(VLOOKUP($A83,Sheet1!$B$3:$AH$1266,Sheet1!E$1+(Sheet1!$A$1-1)*10,FALSE)&gt;99999,-3,IF(VLOOKUP($A83,Sheet1!$B$3:$AH$1266,Sheet1!E$1+(Sheet1!$A$1-1)*10,FALSE)&gt;9999,-2,IF(VLOOKUP($A83,Sheet1!$B$3:$AH$1266,Sheet1!E$1+(Sheet1!$A$1-1)*10,FALSE)&gt;999,-1,0)))))))</f>
        <v>101</v>
      </c>
      <c r="V83" s="65">
        <f>IF(ISNA(VLOOKUP($A83,Sheet1!$B$3:$AH$1266,Sheet1!F$1+(Sheet1!$A$1-1)*10,FALSE))=TRUE,"---",IF(VLOOKUP($A83,Sheet1!$B$3:$AH$1266,Sheet1!F$1+(Sheet1!$A$1-1)*10,FALSE)="---","---", (ROUND(VLOOKUP($A83,Sheet1!$B$3:$AH$1266,Sheet1!F$1+(Sheet1!$A$1-1)*10,FALSE),IF(VLOOKUP($A83,Sheet1!$B$3:$AH$1266,Sheet1!F$1+(Sheet1!$A$1-1)*10,FALSE)&gt;99999,-3,IF(VLOOKUP($A83,Sheet1!$B$3:$AH$1266,Sheet1!F$1+(Sheet1!$A$1-1)*10,FALSE)&gt;9999,-2,IF(VLOOKUP($A83,Sheet1!$B$3:$AH$1266,Sheet1!F$1+(Sheet1!$A$1-1)*10,FALSE)&gt;999,-1,0)))))))</f>
        <v>120</v>
      </c>
      <c r="W83" s="65">
        <f>IF(ISNA(VLOOKUP($A83,Sheet1!$B$3:$AH$1266,Sheet1!G$1+(Sheet1!$A$1-1)*10,FALSE))=TRUE,"---",IF(VLOOKUP($A83,Sheet1!$B$3:$AH$1266,Sheet1!G$1+(Sheet1!$A$1-1)*10,FALSE)="---","---", (ROUND(VLOOKUP($A83,Sheet1!$B$3:$AH$1266,Sheet1!G$1+(Sheet1!$A$1-1)*10,FALSE),IF(VLOOKUP($A83,Sheet1!$B$3:$AH$1266,Sheet1!G$1+(Sheet1!$A$1-1)*10,FALSE)&gt;99999,-3,IF(VLOOKUP($A83,Sheet1!$B$3:$AH$1266,Sheet1!G$1+(Sheet1!$A$1-1)*10,FALSE)&gt;9999,-2,IF(VLOOKUP($A83,Sheet1!$B$3:$AH$1266,Sheet1!G$1+(Sheet1!$A$1-1)*10,FALSE)&gt;999,-1,0)))))))</f>
        <v>142</v>
      </c>
      <c r="X83" s="65">
        <f>IF(ISNA(VLOOKUP($A83,Sheet1!$B$3:$AH$1266,Sheet1!H$1+(Sheet1!$A$1-1)*10,FALSE))=TRUE,"---",IF(VLOOKUP($A83,Sheet1!$B$3:$AH$1266,Sheet1!H$1+(Sheet1!$A$1-1)*10,FALSE)="---","---", (ROUND(VLOOKUP($A83,Sheet1!$B$3:$AH$1266,Sheet1!H$1+(Sheet1!$A$1-1)*10,FALSE),IF(VLOOKUP($A83,Sheet1!$B$3:$AH$1266,Sheet1!H$1+(Sheet1!$A$1-1)*10,FALSE)&gt;99999,-3,IF(VLOOKUP($A83,Sheet1!$B$3:$AH$1266,Sheet1!H$1+(Sheet1!$A$1-1)*10,FALSE)&gt;9999,-2,IF(VLOOKUP($A83,Sheet1!$B$3:$AH$1266,Sheet1!H$1+(Sheet1!$A$1-1)*10,FALSE)&gt;999,-1,0)))))))</f>
        <v>198</v>
      </c>
      <c r="Y83" s="65">
        <f>IF(ISNA(VLOOKUP($A83,Sheet1!$B$3:$AH$1266,Sheet1!I$1+(Sheet1!$A$1-1)*10,FALSE))=TRUE,"---",IF(VLOOKUP($A83,Sheet1!$B$3:$AH$1266,Sheet1!I$1+(Sheet1!$A$1-1)*10,FALSE)="---","---", (ROUND(VLOOKUP($A83,Sheet1!$B$3:$AH$1266,Sheet1!I$1+(Sheet1!$A$1-1)*10,FALSE),IF(VLOOKUP($A83,Sheet1!$B$3:$AH$1266,Sheet1!I$1+(Sheet1!$A$1-1)*10,FALSE)&gt;99999,-3,IF(VLOOKUP($A83,Sheet1!$B$3:$AH$1266,Sheet1!I$1+(Sheet1!$A$1-1)*10,FALSE)&gt;9999,-2,IF(VLOOKUP($A83,Sheet1!$B$3:$AH$1266,Sheet1!I$1+(Sheet1!$A$1-1)*10,FALSE)&gt;999,-1,0)))))))</f>
        <v>234</v>
      </c>
      <c r="Z83" s="65">
        <f>IF(ISNA(VLOOKUP($A83,Sheet1!$B$3:$AH$1266,Sheet1!J$1+(Sheet1!$A$1-1)*10,FALSE))=TRUE,"---",IF(VLOOKUP($A83,Sheet1!$B$3:$AH$1266,Sheet1!J$1+(Sheet1!$A$1-1)*10,FALSE)="---","---", (ROUND(VLOOKUP($A83,Sheet1!$B$3:$AH$1266,Sheet1!J$1+(Sheet1!$A$1-1)*10,FALSE),IF(VLOOKUP($A83,Sheet1!$B$3:$AH$1266,Sheet1!J$1+(Sheet1!$A$1-1)*10,FALSE)&gt;99999,-3,IF(VLOOKUP($A83,Sheet1!$B$3:$AH$1266,Sheet1!J$1+(Sheet1!$A$1-1)*10,FALSE)&gt;9999,-2,IF(VLOOKUP($A83,Sheet1!$B$3:$AH$1266,Sheet1!J$1+(Sheet1!$A$1-1)*10,FALSE)&gt;999,-1,0)))))))</f>
        <v>279</v>
      </c>
      <c r="AA83" s="65">
        <f>IF(ISNA(VLOOKUP($A83,Sheet1!$B$3:$AH$1266,Sheet1!K$1+(Sheet1!$A$1-1)*10,FALSE))=TRUE,"---",IF(VLOOKUP($A83,Sheet1!$B$3:$AH$1266,Sheet1!K$1+(Sheet1!$A$1-1)*10,FALSE)="---","---", (ROUND(VLOOKUP($A83,Sheet1!$B$3:$AH$1266,Sheet1!K$1+(Sheet1!$A$1-1)*10,FALSE),IF(VLOOKUP($A83,Sheet1!$B$3:$AH$1266,Sheet1!K$1+(Sheet1!$A$1-1)*10,FALSE)&gt;99999,-3,IF(VLOOKUP($A83,Sheet1!$B$3:$AH$1266,Sheet1!K$1+(Sheet1!$A$1-1)*10,FALSE)&gt;9999,-2,IF(VLOOKUP($A83,Sheet1!$B$3:$AH$1266,Sheet1!K$1+(Sheet1!$A$1-1)*10,FALSE)&gt;999,-1,0)))))))</f>
        <v>312</v>
      </c>
      <c r="AB83" s="65">
        <f>IF(ISNA(VLOOKUP($A83,Sheet1!$B$3:$AH$1266,Sheet1!L$1+(Sheet1!$A$1-1)*10,FALSE))=TRUE,"---",IF(VLOOKUP($A83,Sheet1!$B$3:$AH$1266,Sheet1!L$1+(Sheet1!$A$1-1)*10,FALSE)="---","---", (ROUND(VLOOKUP($A83,Sheet1!$B$3:$AH$1266,Sheet1!L$1+(Sheet1!$A$1-1)*10,FALSE),IF(VLOOKUP($A83,Sheet1!$B$3:$AH$1266,Sheet1!L$1+(Sheet1!$A$1-1)*10,FALSE)&gt;99999,-3,IF(VLOOKUP($A83,Sheet1!$B$3:$AH$1266,Sheet1!L$1+(Sheet1!$A$1-1)*10,FALSE)&gt;9999,-2,IF(VLOOKUP($A83,Sheet1!$B$3:$AH$1266,Sheet1!L$1+(Sheet1!$A$1-1)*10,FALSE)&gt;999,-1,0)))))))</f>
        <v>344</v>
      </c>
      <c r="AC83" s="65">
        <f>IF(ISNA(VLOOKUP($A83,Sheet1!$B$3:$AH$1266,Sheet1!M$1+(Sheet1!$A$1-1)*10,FALSE))=TRUE,"---",IF(VLOOKUP($A83,Sheet1!$B$3:$AH$1266,Sheet1!M$1+(Sheet1!$A$1-1)*10,FALSE)="---","---", (ROUND(VLOOKUP($A83,Sheet1!$B$3:$AH$1266,Sheet1!M$1+(Sheet1!$A$1-1)*10,FALSE),IF(VLOOKUP($A83,Sheet1!$B$3:$AH$1266,Sheet1!M$1+(Sheet1!$A$1-1)*10,FALSE)&gt;99999,-3,IF(VLOOKUP($A83,Sheet1!$B$3:$AH$1266,Sheet1!M$1+(Sheet1!$A$1-1)*10,FALSE)&gt;9999,-2,IF(VLOOKUP($A83,Sheet1!$B$3:$AH$1266,Sheet1!M$1+(Sheet1!$A$1-1)*10,FALSE)&gt;999,-1,0)))))))</f>
        <v>376</v>
      </c>
      <c r="AD83" s="65">
        <f>IF(ISNA(VLOOKUP($A83,Sheet1!$B$3:$AH$1266,Sheet1!N$1+(Sheet1!$A$1-1)*10,FALSE))=TRUE,"---",IF(VLOOKUP($A83,Sheet1!$B$3:$AH$1266,Sheet1!N$1+(Sheet1!$A$1-1)*10,FALSE)="---","---", (ROUND(VLOOKUP($A83,Sheet1!$B$3:$AH$1266,Sheet1!N$1+(Sheet1!$A$1-1)*10,FALSE),IF(VLOOKUP($A83,Sheet1!$B$3:$AH$1266,Sheet1!N$1+(Sheet1!$A$1-1)*10,FALSE)&gt;99999,-3,IF(VLOOKUP($A83,Sheet1!$B$3:$AH$1266,Sheet1!N$1+(Sheet1!$A$1-1)*10,FALSE)&gt;9999,-2,IF(VLOOKUP($A83,Sheet1!$B$3:$AH$1266,Sheet1!N$1+(Sheet1!$A$1-1)*10,FALSE)&gt;999,-1,0)))))))</f>
        <v>418</v>
      </c>
    </row>
    <row r="84" spans="1:30" s="27" customFormat="1" ht="25.5" customHeight="1" x14ac:dyDescent="0.25">
      <c r="A84" s="304" t="s">
        <v>132</v>
      </c>
      <c r="B84" s="393" t="s">
        <v>133</v>
      </c>
      <c r="C84" s="304">
        <v>403943.4</v>
      </c>
      <c r="D84" s="304">
        <v>734435.9</v>
      </c>
      <c r="E84" s="305" t="s">
        <v>3062</v>
      </c>
      <c r="F84" s="345" t="s">
        <v>4430</v>
      </c>
      <c r="G84" s="351" t="s">
        <v>31</v>
      </c>
      <c r="H84" s="348">
        <v>12.9</v>
      </c>
      <c r="I84" s="119">
        <v>35357</v>
      </c>
      <c r="J84" s="124">
        <v>5.19</v>
      </c>
      <c r="K84" s="118" t="s">
        <v>20</v>
      </c>
      <c r="L84" s="122">
        <v>246</v>
      </c>
      <c r="M84" s="123">
        <v>19.100000000000001</v>
      </c>
      <c r="N84" s="121" t="s">
        <v>4405</v>
      </c>
      <c r="O84" s="71">
        <f t="shared" si="2"/>
        <v>8.8306449750077078</v>
      </c>
      <c r="P84" s="71">
        <f>IF(O84&lt;&gt;"",VLOOKUP($A84,Sheet4!$A$2:$O$1309,14,FALSE)*100,"")</f>
        <v>1.1355140458131352</v>
      </c>
      <c r="Q84" s="71">
        <f>IF(P84&lt;&gt;"",VLOOKUP($A84,Sheet4!$A$2:$O$1309,15,FALSE)*100,"")</f>
        <v>10.583064950141729</v>
      </c>
      <c r="R84" s="73">
        <f t="shared" si="3"/>
        <v>10</v>
      </c>
      <c r="S84" s="357" t="s">
        <v>4363</v>
      </c>
      <c r="T84" s="357" t="str">
        <f>IF(ISNA(VLOOKUP(A84,Sheet1!B$3:C$1266,2,FALSE)=TRUE),"NC",VLOOKUP(A84,Sheet1!B$3:C$1266,2,FALSE))</f>
        <v>Urban</v>
      </c>
      <c r="U84" s="385">
        <f>IF(ISNA(VLOOKUP($A84,Sheet1!$B$3:$AH$1266,Sheet1!E$1+(Sheet1!$A$1-1)*10,FALSE))=TRUE,"---",IF(VLOOKUP($A84,Sheet1!$B$3:$AH$1266,Sheet1!E$1+(Sheet1!$A$1-1)*10,FALSE)="---","---", (ROUND(VLOOKUP($A84,Sheet1!$B$3:$AH$1266,Sheet1!E$1+(Sheet1!$A$1-1)*10,FALSE),IF(VLOOKUP($A84,Sheet1!$B$3:$AH$1266,Sheet1!E$1+(Sheet1!$A$1-1)*10,FALSE)&gt;99999,-3,IF(VLOOKUP($A84,Sheet1!$B$3:$AH$1266,Sheet1!E$1+(Sheet1!$A$1-1)*10,FALSE)&gt;9999,-2,IF(VLOOKUP($A84,Sheet1!$B$3:$AH$1266,Sheet1!E$1+(Sheet1!$A$1-1)*10,FALSE)&gt;999,-1,0)))))))</f>
        <v>106</v>
      </c>
      <c r="V84" s="385">
        <f>IF(ISNA(VLOOKUP($A84,Sheet1!$B$3:$AH$1266,Sheet1!F$1+(Sheet1!$A$1-1)*10,FALSE))=TRUE,"---",IF(VLOOKUP($A84,Sheet1!$B$3:$AH$1266,Sheet1!F$1+(Sheet1!$A$1-1)*10,FALSE)="---","---", (ROUND(VLOOKUP($A84,Sheet1!$B$3:$AH$1266,Sheet1!F$1+(Sheet1!$A$1-1)*10,FALSE),IF(VLOOKUP($A84,Sheet1!$B$3:$AH$1266,Sheet1!F$1+(Sheet1!$A$1-1)*10,FALSE)&gt;99999,-3,IF(VLOOKUP($A84,Sheet1!$B$3:$AH$1266,Sheet1!F$1+(Sheet1!$A$1-1)*10,FALSE)&gt;9999,-2,IF(VLOOKUP($A84,Sheet1!$B$3:$AH$1266,Sheet1!F$1+(Sheet1!$A$1-1)*10,FALSE)&gt;999,-1,0)))))))</f>
        <v>125</v>
      </c>
      <c r="W84" s="385">
        <f>IF(ISNA(VLOOKUP($A84,Sheet1!$B$3:$AH$1266,Sheet1!G$1+(Sheet1!$A$1-1)*10,FALSE))=TRUE,"---",IF(VLOOKUP($A84,Sheet1!$B$3:$AH$1266,Sheet1!G$1+(Sheet1!$A$1-1)*10,FALSE)="---","---", (ROUND(VLOOKUP($A84,Sheet1!$B$3:$AH$1266,Sheet1!G$1+(Sheet1!$A$1-1)*10,FALSE),IF(VLOOKUP($A84,Sheet1!$B$3:$AH$1266,Sheet1!G$1+(Sheet1!$A$1-1)*10,FALSE)&gt;99999,-3,IF(VLOOKUP($A84,Sheet1!$B$3:$AH$1266,Sheet1!G$1+(Sheet1!$A$1-1)*10,FALSE)&gt;9999,-2,IF(VLOOKUP($A84,Sheet1!$B$3:$AH$1266,Sheet1!G$1+(Sheet1!$A$1-1)*10,FALSE)&gt;999,-1,0)))))))</f>
        <v>147</v>
      </c>
      <c r="X84" s="385">
        <f>IF(ISNA(VLOOKUP($A84,Sheet1!$B$3:$AH$1266,Sheet1!H$1+(Sheet1!$A$1-1)*10,FALSE))=TRUE,"---",IF(VLOOKUP($A84,Sheet1!$B$3:$AH$1266,Sheet1!H$1+(Sheet1!$A$1-1)*10,FALSE)="---","---", (ROUND(VLOOKUP($A84,Sheet1!$B$3:$AH$1266,Sheet1!H$1+(Sheet1!$A$1-1)*10,FALSE),IF(VLOOKUP($A84,Sheet1!$B$3:$AH$1266,Sheet1!H$1+(Sheet1!$A$1-1)*10,FALSE)&gt;99999,-3,IF(VLOOKUP($A84,Sheet1!$B$3:$AH$1266,Sheet1!H$1+(Sheet1!$A$1-1)*10,FALSE)&gt;9999,-2,IF(VLOOKUP($A84,Sheet1!$B$3:$AH$1266,Sheet1!H$1+(Sheet1!$A$1-1)*10,FALSE)&gt;999,-1,0)))))))</f>
        <v>202</v>
      </c>
      <c r="Y84" s="385">
        <f>IF(ISNA(VLOOKUP($A84,Sheet1!$B$3:$AH$1266,Sheet1!I$1+(Sheet1!$A$1-1)*10,FALSE))=TRUE,"---",IF(VLOOKUP($A84,Sheet1!$B$3:$AH$1266,Sheet1!I$1+(Sheet1!$A$1-1)*10,FALSE)="---","---", (ROUND(VLOOKUP($A84,Sheet1!$B$3:$AH$1266,Sheet1!I$1+(Sheet1!$A$1-1)*10,FALSE),IF(VLOOKUP($A84,Sheet1!$B$3:$AH$1266,Sheet1!I$1+(Sheet1!$A$1-1)*10,FALSE)&gt;99999,-3,IF(VLOOKUP($A84,Sheet1!$B$3:$AH$1266,Sheet1!I$1+(Sheet1!$A$1-1)*10,FALSE)&gt;9999,-2,IF(VLOOKUP($A84,Sheet1!$B$3:$AH$1266,Sheet1!I$1+(Sheet1!$A$1-1)*10,FALSE)&gt;999,-1,0)))))))</f>
        <v>238</v>
      </c>
      <c r="Z84" s="385">
        <f>IF(ISNA(VLOOKUP($A84,Sheet1!$B$3:$AH$1266,Sheet1!J$1+(Sheet1!$A$1-1)*10,FALSE))=TRUE,"---",IF(VLOOKUP($A84,Sheet1!$B$3:$AH$1266,Sheet1!J$1+(Sheet1!$A$1-1)*10,FALSE)="---","---", (ROUND(VLOOKUP($A84,Sheet1!$B$3:$AH$1266,Sheet1!J$1+(Sheet1!$A$1-1)*10,FALSE),IF(VLOOKUP($A84,Sheet1!$B$3:$AH$1266,Sheet1!J$1+(Sheet1!$A$1-1)*10,FALSE)&gt;99999,-3,IF(VLOOKUP($A84,Sheet1!$B$3:$AH$1266,Sheet1!J$1+(Sheet1!$A$1-1)*10,FALSE)&gt;9999,-2,IF(VLOOKUP($A84,Sheet1!$B$3:$AH$1266,Sheet1!J$1+(Sheet1!$A$1-1)*10,FALSE)&gt;999,-1,0)))))))</f>
        <v>282</v>
      </c>
      <c r="AA84" s="385">
        <f>IF(ISNA(VLOOKUP($A84,Sheet1!$B$3:$AH$1266,Sheet1!K$1+(Sheet1!$A$1-1)*10,FALSE))=TRUE,"---",IF(VLOOKUP($A84,Sheet1!$B$3:$AH$1266,Sheet1!K$1+(Sheet1!$A$1-1)*10,FALSE)="---","---", (ROUND(VLOOKUP($A84,Sheet1!$B$3:$AH$1266,Sheet1!K$1+(Sheet1!$A$1-1)*10,FALSE),IF(VLOOKUP($A84,Sheet1!$B$3:$AH$1266,Sheet1!K$1+(Sheet1!$A$1-1)*10,FALSE)&gt;99999,-3,IF(VLOOKUP($A84,Sheet1!$B$3:$AH$1266,Sheet1!K$1+(Sheet1!$A$1-1)*10,FALSE)&gt;9999,-2,IF(VLOOKUP($A84,Sheet1!$B$3:$AH$1266,Sheet1!K$1+(Sheet1!$A$1-1)*10,FALSE)&gt;999,-1,0)))))))</f>
        <v>314</v>
      </c>
      <c r="AB84" s="385">
        <f>IF(ISNA(VLOOKUP($A84,Sheet1!$B$3:$AH$1266,Sheet1!L$1+(Sheet1!$A$1-1)*10,FALSE))=TRUE,"---",IF(VLOOKUP($A84,Sheet1!$B$3:$AH$1266,Sheet1!L$1+(Sheet1!$A$1-1)*10,FALSE)="---","---", (ROUND(VLOOKUP($A84,Sheet1!$B$3:$AH$1266,Sheet1!L$1+(Sheet1!$A$1-1)*10,FALSE),IF(VLOOKUP($A84,Sheet1!$B$3:$AH$1266,Sheet1!L$1+(Sheet1!$A$1-1)*10,FALSE)&gt;99999,-3,IF(VLOOKUP($A84,Sheet1!$B$3:$AH$1266,Sheet1!L$1+(Sheet1!$A$1-1)*10,FALSE)&gt;9999,-2,IF(VLOOKUP($A84,Sheet1!$B$3:$AH$1266,Sheet1!L$1+(Sheet1!$A$1-1)*10,FALSE)&gt;999,-1,0)))))))</f>
        <v>347</v>
      </c>
      <c r="AC84" s="385">
        <f>IF(ISNA(VLOOKUP($A84,Sheet1!$B$3:$AH$1266,Sheet1!M$1+(Sheet1!$A$1-1)*10,FALSE))=TRUE,"---",IF(VLOOKUP($A84,Sheet1!$B$3:$AH$1266,Sheet1!M$1+(Sheet1!$A$1-1)*10,FALSE)="---","---", (ROUND(VLOOKUP($A84,Sheet1!$B$3:$AH$1266,Sheet1!M$1+(Sheet1!$A$1-1)*10,FALSE),IF(VLOOKUP($A84,Sheet1!$B$3:$AH$1266,Sheet1!M$1+(Sheet1!$A$1-1)*10,FALSE)&gt;99999,-3,IF(VLOOKUP($A84,Sheet1!$B$3:$AH$1266,Sheet1!M$1+(Sheet1!$A$1-1)*10,FALSE)&gt;9999,-2,IF(VLOOKUP($A84,Sheet1!$B$3:$AH$1266,Sheet1!M$1+(Sheet1!$A$1-1)*10,FALSE)&gt;999,-1,0)))))))</f>
        <v>378</v>
      </c>
      <c r="AD84" s="385">
        <f>IF(ISNA(VLOOKUP($A84,Sheet1!$B$3:$AH$1266,Sheet1!N$1+(Sheet1!$A$1-1)*10,FALSE))=TRUE,"---",IF(VLOOKUP($A84,Sheet1!$B$3:$AH$1266,Sheet1!N$1+(Sheet1!$A$1-1)*10,FALSE)="---","---", (ROUND(VLOOKUP($A84,Sheet1!$B$3:$AH$1266,Sheet1!N$1+(Sheet1!$A$1-1)*10,FALSE),IF(VLOOKUP($A84,Sheet1!$B$3:$AH$1266,Sheet1!N$1+(Sheet1!$A$1-1)*10,FALSE)&gt;99999,-3,IF(VLOOKUP($A84,Sheet1!$B$3:$AH$1266,Sheet1!N$1+(Sheet1!$A$1-1)*10,FALSE)&gt;9999,-2,IF(VLOOKUP($A84,Sheet1!$B$3:$AH$1266,Sheet1!N$1+(Sheet1!$A$1-1)*10,FALSE)&gt;999,-1,0)))))))</f>
        <v>421</v>
      </c>
    </row>
    <row r="85" spans="1:30" s="27" customFormat="1" ht="25.5" customHeight="1" x14ac:dyDescent="0.25">
      <c r="A85" s="304"/>
      <c r="B85" s="346"/>
      <c r="C85" s="304"/>
      <c r="D85" s="304"/>
      <c r="E85" s="305" t="e">
        <v>#N/A</v>
      </c>
      <c r="F85" s="355"/>
      <c r="G85" s="372"/>
      <c r="H85" s="348"/>
      <c r="I85" s="119">
        <v>36163</v>
      </c>
      <c r="J85" s="124">
        <v>5.21</v>
      </c>
      <c r="K85" s="121" t="s">
        <v>4405</v>
      </c>
      <c r="L85" s="122">
        <v>246</v>
      </c>
      <c r="M85" s="123">
        <v>19.100000000000001</v>
      </c>
      <c r="N85" s="121" t="s">
        <v>4405</v>
      </c>
      <c r="O85" s="71" t="s">
        <v>4405</v>
      </c>
      <c r="P85" s="71" t="s">
        <v>4405</v>
      </c>
      <c r="Q85" s="71" t="s">
        <v>4405</v>
      </c>
      <c r="R85" s="73" t="s">
        <v>4405</v>
      </c>
      <c r="S85" s="357" t="e">
        <v>#N/A</v>
      </c>
      <c r="T85" s="357" t="str">
        <f>IF(ISNA(VLOOKUP(A85,Sheet1!B$3:C$1266,2,FALSE)=TRUE),"ND",VLOOKUP(A85,Sheet1!B$3:C$1266,2,FALSE))</f>
        <v>ND</v>
      </c>
      <c r="U85" s="385" t="str">
        <f>IF(ISNA(VLOOKUP($A85,Sheet1!$B$3:$AH$1266,Sheet1!E$1+(Sheet1!$A$1-1)*10,FALSE))=TRUE,"---",IF(VLOOKUP($A85,Sheet1!$B$3:$AH$1266,Sheet1!E$1+(Sheet1!$A$1-1)*10,FALSE)="---","---", (ROUND(VLOOKUP($A85,Sheet1!$B$3:$AH$1266,Sheet1!E$1+(Sheet1!$A$1-1)*10,FALSE),IF(VLOOKUP($A85,Sheet1!$B$3:$AH$1266,Sheet1!E$1+(Sheet1!$A$1-1)*10,FALSE)&gt;99999,-3,IF(VLOOKUP($A85,Sheet1!$B$3:$AH$1266,Sheet1!E$1+(Sheet1!$A$1-1)*10,FALSE)&gt;9999,-2,IF(VLOOKUP($A85,Sheet1!$B$3:$AH$1266,Sheet1!E$1+(Sheet1!$A$1-1)*10,FALSE)&gt;999,-1,0)))))))</f>
        <v>---</v>
      </c>
      <c r="V85" s="385" t="str">
        <f>IF(ISNA(VLOOKUP($A85,Sheet1!$B$3:$AH$1266,Sheet1!F$1+(Sheet1!$A$1-1)*10,FALSE))=TRUE,"---",IF(VLOOKUP($A85,Sheet1!$B$3:$AH$1266,Sheet1!F$1+(Sheet1!$A$1-1)*10,FALSE)="---","---", (ROUND(VLOOKUP($A85,Sheet1!$B$3:$AH$1266,Sheet1!F$1+(Sheet1!$A$1-1)*10,FALSE),IF(VLOOKUP($A85,Sheet1!$B$3:$AH$1266,Sheet1!F$1+(Sheet1!$A$1-1)*10,FALSE)&gt;99999,-3,IF(VLOOKUP($A85,Sheet1!$B$3:$AH$1266,Sheet1!F$1+(Sheet1!$A$1-1)*10,FALSE)&gt;9999,-2,IF(VLOOKUP($A85,Sheet1!$B$3:$AH$1266,Sheet1!F$1+(Sheet1!$A$1-1)*10,FALSE)&gt;999,-1,0)))))))</f>
        <v>---</v>
      </c>
      <c r="W85" s="385" t="str">
        <f>IF(ISNA(VLOOKUP($A85,Sheet1!$B$3:$AH$1266,Sheet1!G$1+(Sheet1!$A$1-1)*10,FALSE))=TRUE,"---",IF(VLOOKUP($A85,Sheet1!$B$3:$AH$1266,Sheet1!G$1+(Sheet1!$A$1-1)*10,FALSE)="---","---", (ROUND(VLOOKUP($A85,Sheet1!$B$3:$AH$1266,Sheet1!G$1+(Sheet1!$A$1-1)*10,FALSE),IF(VLOOKUP($A85,Sheet1!$B$3:$AH$1266,Sheet1!G$1+(Sheet1!$A$1-1)*10,FALSE)&gt;99999,-3,IF(VLOOKUP($A85,Sheet1!$B$3:$AH$1266,Sheet1!G$1+(Sheet1!$A$1-1)*10,FALSE)&gt;9999,-2,IF(VLOOKUP($A85,Sheet1!$B$3:$AH$1266,Sheet1!G$1+(Sheet1!$A$1-1)*10,FALSE)&gt;999,-1,0)))))))</f>
        <v>---</v>
      </c>
      <c r="X85" s="385" t="str">
        <f>IF(ISNA(VLOOKUP($A85,Sheet1!$B$3:$AH$1266,Sheet1!H$1+(Sheet1!$A$1-1)*10,FALSE))=TRUE,"---",IF(VLOOKUP($A85,Sheet1!$B$3:$AH$1266,Sheet1!H$1+(Sheet1!$A$1-1)*10,FALSE)="---","---", (ROUND(VLOOKUP($A85,Sheet1!$B$3:$AH$1266,Sheet1!H$1+(Sheet1!$A$1-1)*10,FALSE),IF(VLOOKUP($A85,Sheet1!$B$3:$AH$1266,Sheet1!H$1+(Sheet1!$A$1-1)*10,FALSE)&gt;99999,-3,IF(VLOOKUP($A85,Sheet1!$B$3:$AH$1266,Sheet1!H$1+(Sheet1!$A$1-1)*10,FALSE)&gt;9999,-2,IF(VLOOKUP($A85,Sheet1!$B$3:$AH$1266,Sheet1!H$1+(Sheet1!$A$1-1)*10,FALSE)&gt;999,-1,0)))))))</f>
        <v>---</v>
      </c>
      <c r="Y85" s="385" t="str">
        <f>IF(ISNA(VLOOKUP($A85,Sheet1!$B$3:$AH$1266,Sheet1!I$1+(Sheet1!$A$1-1)*10,FALSE))=TRUE,"---",IF(VLOOKUP($A85,Sheet1!$B$3:$AH$1266,Sheet1!I$1+(Sheet1!$A$1-1)*10,FALSE)="---","---", (ROUND(VLOOKUP($A85,Sheet1!$B$3:$AH$1266,Sheet1!I$1+(Sheet1!$A$1-1)*10,FALSE),IF(VLOOKUP($A85,Sheet1!$B$3:$AH$1266,Sheet1!I$1+(Sheet1!$A$1-1)*10,FALSE)&gt;99999,-3,IF(VLOOKUP($A85,Sheet1!$B$3:$AH$1266,Sheet1!I$1+(Sheet1!$A$1-1)*10,FALSE)&gt;9999,-2,IF(VLOOKUP($A85,Sheet1!$B$3:$AH$1266,Sheet1!I$1+(Sheet1!$A$1-1)*10,FALSE)&gt;999,-1,0)))))))</f>
        <v>---</v>
      </c>
      <c r="Z85" s="385" t="str">
        <f>IF(ISNA(VLOOKUP($A85,Sheet1!$B$3:$AH$1266,Sheet1!J$1+(Sheet1!$A$1-1)*10,FALSE))=TRUE,"---",IF(VLOOKUP($A85,Sheet1!$B$3:$AH$1266,Sheet1!J$1+(Sheet1!$A$1-1)*10,FALSE)="---","---", (ROUND(VLOOKUP($A85,Sheet1!$B$3:$AH$1266,Sheet1!J$1+(Sheet1!$A$1-1)*10,FALSE),IF(VLOOKUP($A85,Sheet1!$B$3:$AH$1266,Sheet1!J$1+(Sheet1!$A$1-1)*10,FALSE)&gt;99999,-3,IF(VLOOKUP($A85,Sheet1!$B$3:$AH$1266,Sheet1!J$1+(Sheet1!$A$1-1)*10,FALSE)&gt;9999,-2,IF(VLOOKUP($A85,Sheet1!$B$3:$AH$1266,Sheet1!J$1+(Sheet1!$A$1-1)*10,FALSE)&gt;999,-1,0)))))))</f>
        <v>---</v>
      </c>
      <c r="AA85" s="385" t="str">
        <f>IF(ISNA(VLOOKUP($A85,Sheet1!$B$3:$AH$1266,Sheet1!K$1+(Sheet1!$A$1-1)*10,FALSE))=TRUE,"---",IF(VLOOKUP($A85,Sheet1!$B$3:$AH$1266,Sheet1!K$1+(Sheet1!$A$1-1)*10,FALSE)="---","---", (ROUND(VLOOKUP($A85,Sheet1!$B$3:$AH$1266,Sheet1!K$1+(Sheet1!$A$1-1)*10,FALSE),IF(VLOOKUP($A85,Sheet1!$B$3:$AH$1266,Sheet1!K$1+(Sheet1!$A$1-1)*10,FALSE)&gt;99999,-3,IF(VLOOKUP($A85,Sheet1!$B$3:$AH$1266,Sheet1!K$1+(Sheet1!$A$1-1)*10,FALSE)&gt;9999,-2,IF(VLOOKUP($A85,Sheet1!$B$3:$AH$1266,Sheet1!K$1+(Sheet1!$A$1-1)*10,FALSE)&gt;999,-1,0)))))))</f>
        <v>---</v>
      </c>
      <c r="AB85" s="385" t="str">
        <f>IF(ISNA(VLOOKUP($A85,Sheet1!$B$3:$AH$1266,Sheet1!L$1+(Sheet1!$A$1-1)*10,FALSE))=TRUE,"---",IF(VLOOKUP($A85,Sheet1!$B$3:$AH$1266,Sheet1!L$1+(Sheet1!$A$1-1)*10,FALSE)="---","---", (ROUND(VLOOKUP($A85,Sheet1!$B$3:$AH$1266,Sheet1!L$1+(Sheet1!$A$1-1)*10,FALSE),IF(VLOOKUP($A85,Sheet1!$B$3:$AH$1266,Sheet1!L$1+(Sheet1!$A$1-1)*10,FALSE)&gt;99999,-3,IF(VLOOKUP($A85,Sheet1!$B$3:$AH$1266,Sheet1!L$1+(Sheet1!$A$1-1)*10,FALSE)&gt;9999,-2,IF(VLOOKUP($A85,Sheet1!$B$3:$AH$1266,Sheet1!L$1+(Sheet1!$A$1-1)*10,FALSE)&gt;999,-1,0)))))))</f>
        <v>---</v>
      </c>
      <c r="AC85" s="385" t="str">
        <f>IF(ISNA(VLOOKUP($A85,Sheet1!$B$3:$AH$1266,Sheet1!M$1+(Sheet1!$A$1-1)*10,FALSE))=TRUE,"---",IF(VLOOKUP($A85,Sheet1!$B$3:$AH$1266,Sheet1!M$1+(Sheet1!$A$1-1)*10,FALSE)="---","---", (ROUND(VLOOKUP($A85,Sheet1!$B$3:$AH$1266,Sheet1!M$1+(Sheet1!$A$1-1)*10,FALSE),IF(VLOOKUP($A85,Sheet1!$B$3:$AH$1266,Sheet1!M$1+(Sheet1!$A$1-1)*10,FALSE)&gt;99999,-3,IF(VLOOKUP($A85,Sheet1!$B$3:$AH$1266,Sheet1!M$1+(Sheet1!$A$1-1)*10,FALSE)&gt;9999,-2,IF(VLOOKUP($A85,Sheet1!$B$3:$AH$1266,Sheet1!M$1+(Sheet1!$A$1-1)*10,FALSE)&gt;999,-1,0)))))))</f>
        <v>---</v>
      </c>
      <c r="AD85" s="385" t="str">
        <f>IF(ISNA(VLOOKUP($A85,Sheet1!$B$3:$AH$1266,Sheet1!N$1+(Sheet1!$A$1-1)*10,FALSE))=TRUE,"---",IF(VLOOKUP($A85,Sheet1!$B$3:$AH$1266,Sheet1!N$1+(Sheet1!$A$1-1)*10,FALSE)="---","---", (ROUND(VLOOKUP($A85,Sheet1!$B$3:$AH$1266,Sheet1!N$1+(Sheet1!$A$1-1)*10,FALSE),IF(VLOOKUP($A85,Sheet1!$B$3:$AH$1266,Sheet1!N$1+(Sheet1!$A$1-1)*10,FALSE)&gt;99999,-3,IF(VLOOKUP($A85,Sheet1!$B$3:$AH$1266,Sheet1!N$1+(Sheet1!$A$1-1)*10,FALSE)&gt;9999,-2,IF(VLOOKUP($A85,Sheet1!$B$3:$AH$1266,Sheet1!N$1+(Sheet1!$A$1-1)*10,FALSE)&gt;999,-1,0)))))))</f>
        <v>---</v>
      </c>
    </row>
    <row r="86" spans="1:30" s="27" customFormat="1" ht="25.5" customHeight="1" thickBot="1" x14ac:dyDescent="0.3">
      <c r="A86" s="313" t="s">
        <v>4400</v>
      </c>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row>
    <row r="87" spans="1:30" s="27" customFormat="1" ht="25.5" customHeight="1" thickTop="1" x14ac:dyDescent="0.25">
      <c r="A87" s="125" t="s">
        <v>134</v>
      </c>
      <c r="B87" s="126" t="s">
        <v>135</v>
      </c>
      <c r="C87" s="125">
        <v>440625</v>
      </c>
      <c r="D87" s="125">
        <v>735929</v>
      </c>
      <c r="E87" s="70" t="s">
        <v>3049</v>
      </c>
      <c r="F87" s="160" t="s">
        <v>4449</v>
      </c>
      <c r="G87" s="111" t="s">
        <v>286</v>
      </c>
      <c r="H87" s="128">
        <v>9.02</v>
      </c>
      <c r="I87" s="106">
        <v>7751</v>
      </c>
      <c r="J87" s="161">
        <v>7.8</v>
      </c>
      <c r="K87" s="108" t="s">
        <v>4405</v>
      </c>
      <c r="L87" s="109">
        <v>2600</v>
      </c>
      <c r="M87" s="162">
        <v>288</v>
      </c>
      <c r="N87" s="111" t="s">
        <v>136</v>
      </c>
      <c r="O87" s="69" t="str">
        <f t="shared" ref="O87:O150" si="4">IF(U87&lt;&gt;"---",IF(L87&lt;W87,"&gt;50",IF(AND(L87&gt;=W87,L87&lt;=X87),(W$8-(((LOG(L87)-LOG(W87))/((LOG(X87)-LOG(W87)))*(W$8-X$8)))),IF(AND(L87&gt;=X87,L87&lt;=Y87),(X$8-(((LOG(L87)-LOG(X87))/((LOG(Y87)-LOG(X87)))*(X$8-Y$8)))),IF(AND(L87&gt;=Y87,L87&lt;=Z87),(Y$8-(((LOG(L87)-LOG(Y87))/((LOG(Z87)-LOG(Y87)))*(Y$8-Z$8)))),IF(AND(L87&gt;=Z87,L87&lt;=AA87),(Z$8-(((LOG(L87)-LOG(Z87))/((LOG(AA87)-LOG(Z87)))*(Z$8-AA$8)))),IF(AND(L87&gt;=AA87,L87&lt;=AB87),(AA$8-(((LOG(L87)-LOG(AA87))/((LOG(AB87)-LOG(AA87)))*(AA$8-AB$8)))),IF(AND(L87&gt;=AB87,L87&lt;=AC87),(AB$8-(((LOG(L87)-LOG(AB87))/((LOG(AC87)-LOG(AB87)))*(AB$8-AC$8)))),IF(AND(L87&gt;=AC87,L87&lt;=AD87),(AC$8-(((LOG(L87)-LOG(AC87))/((LOG(AD87)-LOG(AC87)))*(AC$8-AD$8)))),IF(L87&gt;AD87*1.1,"&lt;0.2",0.2))))))))),"")</f>
        <v>&lt;0.2</v>
      </c>
      <c r="P87" s="69">
        <f>IF(O87&lt;&gt;"",VLOOKUP($A87,Sheet4!$A$2:$O$1309,14,FALSE)*100,"")</f>
        <v>1.8472321030518324</v>
      </c>
      <c r="Q87" s="69">
        <f>IF(P87&lt;&gt;"",VLOOKUP($A87,Sheet4!$A$2:$O$1309,15,FALSE)*100,"")</f>
        <v>16.692259759502214</v>
      </c>
      <c r="R87" s="64" t="str">
        <f t="shared" si="3"/>
        <v>&gt;500</v>
      </c>
      <c r="S87" s="64" t="s">
        <v>4364</v>
      </c>
      <c r="T87" s="64" t="str">
        <f>IF(ISNA(VLOOKUP(A87,Sheet1!B$3:C$1266,2,FALSE)=TRUE),"NC",VLOOKUP(A87,Sheet1!B$3:C$1266,2,FALSE))</f>
        <v>Rural</v>
      </c>
      <c r="U87" s="65">
        <f>IF(ISNA(VLOOKUP($A87,Sheet1!$B$3:$AH$1266,Sheet1!E$1+(Sheet1!$A$1-1)*10,FALSE))=TRUE,"---",IF(VLOOKUP($A87,Sheet1!$B$3:$AH$1266,Sheet1!E$1+(Sheet1!$A$1-1)*10,FALSE)="---","---", (ROUND(VLOOKUP($A87,Sheet1!$B$3:$AH$1266,Sheet1!E$1+(Sheet1!$A$1-1)*10,FALSE),IF(VLOOKUP($A87,Sheet1!$B$3:$AH$1266,Sheet1!E$1+(Sheet1!$A$1-1)*10,FALSE)&gt;99999,-3,IF(VLOOKUP($A87,Sheet1!$B$3:$AH$1266,Sheet1!E$1+(Sheet1!$A$1-1)*10,FALSE)&gt;9999,-2,IF(VLOOKUP($A87,Sheet1!$B$3:$AH$1266,Sheet1!E$1+(Sheet1!$A$1-1)*10,FALSE)&gt;999,-1,0)))))))</f>
        <v>227</v>
      </c>
      <c r="V87" s="65">
        <f>IF(ISNA(VLOOKUP($A87,Sheet1!$B$3:$AH$1266,Sheet1!F$1+(Sheet1!$A$1-1)*10,FALSE))=TRUE,"---",IF(VLOOKUP($A87,Sheet1!$B$3:$AH$1266,Sheet1!F$1+(Sheet1!$A$1-1)*10,FALSE)="---","---", (ROUND(VLOOKUP($A87,Sheet1!$B$3:$AH$1266,Sheet1!F$1+(Sheet1!$A$1-1)*10,FALSE),IF(VLOOKUP($A87,Sheet1!$B$3:$AH$1266,Sheet1!F$1+(Sheet1!$A$1-1)*10,FALSE)&gt;99999,-3,IF(VLOOKUP($A87,Sheet1!$B$3:$AH$1266,Sheet1!F$1+(Sheet1!$A$1-1)*10,FALSE)&gt;9999,-2,IF(VLOOKUP($A87,Sheet1!$B$3:$AH$1266,Sheet1!F$1+(Sheet1!$A$1-1)*10,FALSE)&gt;999,-1,0)))))))</f>
        <v>268</v>
      </c>
      <c r="W87" s="65">
        <f>IF(ISNA(VLOOKUP($A87,Sheet1!$B$3:$AH$1266,Sheet1!G$1+(Sheet1!$A$1-1)*10,FALSE))=TRUE,"---",IF(VLOOKUP($A87,Sheet1!$B$3:$AH$1266,Sheet1!G$1+(Sheet1!$A$1-1)*10,FALSE)="---","---", (ROUND(VLOOKUP($A87,Sheet1!$B$3:$AH$1266,Sheet1!G$1+(Sheet1!$A$1-1)*10,FALSE),IF(VLOOKUP($A87,Sheet1!$B$3:$AH$1266,Sheet1!G$1+(Sheet1!$A$1-1)*10,FALSE)&gt;99999,-3,IF(VLOOKUP($A87,Sheet1!$B$3:$AH$1266,Sheet1!G$1+(Sheet1!$A$1-1)*10,FALSE)&gt;9999,-2,IF(VLOOKUP($A87,Sheet1!$B$3:$AH$1266,Sheet1!G$1+(Sheet1!$A$1-1)*10,FALSE)&gt;999,-1,0)))))))</f>
        <v>322</v>
      </c>
      <c r="X87" s="65">
        <f>IF(ISNA(VLOOKUP($A87,Sheet1!$B$3:$AH$1266,Sheet1!H$1+(Sheet1!$A$1-1)*10,FALSE))=TRUE,"---",IF(VLOOKUP($A87,Sheet1!$B$3:$AH$1266,Sheet1!H$1+(Sheet1!$A$1-1)*10,FALSE)="---","---", (ROUND(VLOOKUP($A87,Sheet1!$B$3:$AH$1266,Sheet1!H$1+(Sheet1!$A$1-1)*10,FALSE),IF(VLOOKUP($A87,Sheet1!$B$3:$AH$1266,Sheet1!H$1+(Sheet1!$A$1-1)*10,FALSE)&gt;99999,-3,IF(VLOOKUP($A87,Sheet1!$B$3:$AH$1266,Sheet1!H$1+(Sheet1!$A$1-1)*10,FALSE)&gt;9999,-2,IF(VLOOKUP($A87,Sheet1!$B$3:$AH$1266,Sheet1!H$1+(Sheet1!$A$1-1)*10,FALSE)&gt;999,-1,0)))))))</f>
        <v>466</v>
      </c>
      <c r="Y87" s="65">
        <f>IF(ISNA(VLOOKUP($A87,Sheet1!$B$3:$AH$1266,Sheet1!I$1+(Sheet1!$A$1-1)*10,FALSE))=TRUE,"---",IF(VLOOKUP($A87,Sheet1!$B$3:$AH$1266,Sheet1!I$1+(Sheet1!$A$1-1)*10,FALSE)="---","---", (ROUND(VLOOKUP($A87,Sheet1!$B$3:$AH$1266,Sheet1!I$1+(Sheet1!$A$1-1)*10,FALSE),IF(VLOOKUP($A87,Sheet1!$B$3:$AH$1266,Sheet1!I$1+(Sheet1!$A$1-1)*10,FALSE)&gt;99999,-3,IF(VLOOKUP($A87,Sheet1!$B$3:$AH$1266,Sheet1!I$1+(Sheet1!$A$1-1)*10,FALSE)&gt;9999,-2,IF(VLOOKUP($A87,Sheet1!$B$3:$AH$1266,Sheet1!I$1+(Sheet1!$A$1-1)*10,FALSE)&gt;999,-1,0)))))))</f>
        <v>570</v>
      </c>
      <c r="Z87" s="65">
        <f>IF(ISNA(VLOOKUP($A87,Sheet1!$B$3:$AH$1266,Sheet1!J$1+(Sheet1!$A$1-1)*10,FALSE))=TRUE,"---",IF(VLOOKUP($A87,Sheet1!$B$3:$AH$1266,Sheet1!J$1+(Sheet1!$A$1-1)*10,FALSE)="---","---", (ROUND(VLOOKUP($A87,Sheet1!$B$3:$AH$1266,Sheet1!J$1+(Sheet1!$A$1-1)*10,FALSE),IF(VLOOKUP($A87,Sheet1!$B$3:$AH$1266,Sheet1!J$1+(Sheet1!$A$1-1)*10,FALSE)&gt;99999,-3,IF(VLOOKUP($A87,Sheet1!$B$3:$AH$1266,Sheet1!J$1+(Sheet1!$A$1-1)*10,FALSE)&gt;9999,-2,IF(VLOOKUP($A87,Sheet1!$B$3:$AH$1266,Sheet1!J$1+(Sheet1!$A$1-1)*10,FALSE)&gt;999,-1,0)))))))</f>
        <v>705</v>
      </c>
      <c r="AA87" s="65">
        <f>IF(ISNA(VLOOKUP($A87,Sheet1!$B$3:$AH$1266,Sheet1!K$1+(Sheet1!$A$1-1)*10,FALSE))=TRUE,"---",IF(VLOOKUP($A87,Sheet1!$B$3:$AH$1266,Sheet1!K$1+(Sheet1!$A$1-1)*10,FALSE)="---","---", (ROUND(VLOOKUP($A87,Sheet1!$B$3:$AH$1266,Sheet1!K$1+(Sheet1!$A$1-1)*10,FALSE),IF(VLOOKUP($A87,Sheet1!$B$3:$AH$1266,Sheet1!K$1+(Sheet1!$A$1-1)*10,FALSE)&gt;99999,-3,IF(VLOOKUP($A87,Sheet1!$B$3:$AH$1266,Sheet1!K$1+(Sheet1!$A$1-1)*10,FALSE)&gt;9999,-2,IF(VLOOKUP($A87,Sheet1!$B$3:$AH$1266,Sheet1!K$1+(Sheet1!$A$1-1)*10,FALSE)&gt;999,-1,0)))))))</f>
        <v>807</v>
      </c>
      <c r="AB87" s="65">
        <f>IF(ISNA(VLOOKUP($A87,Sheet1!$B$3:$AH$1266,Sheet1!L$1+(Sheet1!$A$1-1)*10,FALSE))=TRUE,"---",IF(VLOOKUP($A87,Sheet1!$B$3:$AH$1266,Sheet1!L$1+(Sheet1!$A$1-1)*10,FALSE)="---","---", (ROUND(VLOOKUP($A87,Sheet1!$B$3:$AH$1266,Sheet1!L$1+(Sheet1!$A$1-1)*10,FALSE),IF(VLOOKUP($A87,Sheet1!$B$3:$AH$1266,Sheet1!L$1+(Sheet1!$A$1-1)*10,FALSE)&gt;99999,-3,IF(VLOOKUP($A87,Sheet1!$B$3:$AH$1266,Sheet1!L$1+(Sheet1!$A$1-1)*10,FALSE)&gt;9999,-2,IF(VLOOKUP($A87,Sheet1!$B$3:$AH$1266,Sheet1!L$1+(Sheet1!$A$1-1)*10,FALSE)&gt;999,-1,0)))))))</f>
        <v>921</v>
      </c>
      <c r="AC87" s="65">
        <f>IF(ISNA(VLOOKUP($A87,Sheet1!$B$3:$AH$1266,Sheet1!M$1+(Sheet1!$A$1-1)*10,FALSE))=TRUE,"---",IF(VLOOKUP($A87,Sheet1!$B$3:$AH$1266,Sheet1!M$1+(Sheet1!$A$1-1)*10,FALSE)="---","---", (ROUND(VLOOKUP($A87,Sheet1!$B$3:$AH$1266,Sheet1!M$1+(Sheet1!$A$1-1)*10,FALSE),IF(VLOOKUP($A87,Sheet1!$B$3:$AH$1266,Sheet1!M$1+(Sheet1!$A$1-1)*10,FALSE)&gt;99999,-3,IF(VLOOKUP($A87,Sheet1!$B$3:$AH$1266,Sheet1!M$1+(Sheet1!$A$1-1)*10,FALSE)&gt;9999,-2,IF(VLOOKUP($A87,Sheet1!$B$3:$AH$1266,Sheet1!M$1+(Sheet1!$A$1-1)*10,FALSE)&gt;999,-1,0)))))))</f>
        <v>1020</v>
      </c>
      <c r="AD87" s="65">
        <f>IF(ISNA(VLOOKUP($A87,Sheet1!$B$3:$AH$1266,Sheet1!N$1+(Sheet1!$A$1-1)*10,FALSE))=TRUE,"---",IF(VLOOKUP($A87,Sheet1!$B$3:$AH$1266,Sheet1!N$1+(Sheet1!$A$1-1)*10,FALSE)="---","---", (ROUND(VLOOKUP($A87,Sheet1!$B$3:$AH$1266,Sheet1!N$1+(Sheet1!$A$1-1)*10,FALSE),IF(VLOOKUP($A87,Sheet1!$B$3:$AH$1266,Sheet1!N$1+(Sheet1!$A$1-1)*10,FALSE)&gt;99999,-3,IF(VLOOKUP($A87,Sheet1!$B$3:$AH$1266,Sheet1!N$1+(Sheet1!$A$1-1)*10,FALSE)&gt;9999,-2,IF(VLOOKUP($A87,Sheet1!$B$3:$AH$1266,Sheet1!N$1+(Sheet1!$A$1-1)*10,FALSE)&gt;999,-1,0)))))))</f>
        <v>1180</v>
      </c>
    </row>
    <row r="88" spans="1:30" s="27" customFormat="1" ht="25.5" customHeight="1" x14ac:dyDescent="0.25">
      <c r="A88" s="304" t="s">
        <v>137</v>
      </c>
      <c r="B88" s="393" t="s">
        <v>138</v>
      </c>
      <c r="C88" s="304">
        <v>435856</v>
      </c>
      <c r="D88" s="304">
        <v>741408</v>
      </c>
      <c r="E88" s="305" t="s">
        <v>3049</v>
      </c>
      <c r="F88" s="117" t="s">
        <v>4450</v>
      </c>
      <c r="G88" s="118" t="s">
        <v>31</v>
      </c>
      <c r="H88" s="348">
        <v>1.22</v>
      </c>
      <c r="I88" s="377">
        <v>40662</v>
      </c>
      <c r="J88" s="379">
        <v>2.6</v>
      </c>
      <c r="K88" s="340" t="s">
        <v>4405</v>
      </c>
      <c r="L88" s="338">
        <v>74</v>
      </c>
      <c r="M88" s="381">
        <v>61</v>
      </c>
      <c r="N88" s="340" t="s">
        <v>4405</v>
      </c>
      <c r="O88" s="328">
        <f t="shared" si="4"/>
        <v>1.8349311594698463</v>
      </c>
      <c r="P88" s="328">
        <f>IF(O88&lt;&gt;"",VLOOKUP($A88,Sheet4!$A$2:$O$1309,14,FALSE)*100,"")</f>
        <v>0.8663285911275409</v>
      </c>
      <c r="Q88" s="328">
        <f>IF(P88&lt;&gt;"",VLOOKUP($A88,Sheet4!$A$2:$O$1309,15,FALSE)*100,"")</f>
        <v>8.1695952253656898</v>
      </c>
      <c r="R88" s="358">
        <f t="shared" si="3"/>
        <v>50</v>
      </c>
      <c r="S88" s="357" t="s">
        <v>4364</v>
      </c>
      <c r="T88" s="357" t="str">
        <f>IF(ISNA(VLOOKUP(A88,Sheet1!B$3:C$1266,2,FALSE)=TRUE),"NC",VLOOKUP(A88,Sheet1!B$3:C$1266,2,FALSE))</f>
        <v>Rural10</v>
      </c>
      <c r="U88" s="385">
        <f>IF(ISNA(VLOOKUP($A88,Sheet1!$B$3:$AH$1266,Sheet1!E$1+(Sheet1!$A$1-1)*10,FALSE))=TRUE,"---",IF(VLOOKUP($A88,Sheet1!$B$3:$AH$1266,Sheet1!E$1+(Sheet1!$A$1-1)*10,FALSE)="---","---", (ROUND(VLOOKUP($A88,Sheet1!$B$3:$AH$1266,Sheet1!E$1+(Sheet1!$A$1-1)*10,FALSE),IF(VLOOKUP($A88,Sheet1!$B$3:$AH$1266,Sheet1!E$1+(Sheet1!$A$1-1)*10,FALSE)&gt;99999,-3,IF(VLOOKUP($A88,Sheet1!$B$3:$AH$1266,Sheet1!E$1+(Sheet1!$A$1-1)*10,FALSE)&gt;9999,-2,IF(VLOOKUP($A88,Sheet1!$B$3:$AH$1266,Sheet1!E$1+(Sheet1!$A$1-1)*10,FALSE)&gt;999,-1,0)))))))</f>
        <v>14</v>
      </c>
      <c r="V88" s="385">
        <f>IF(ISNA(VLOOKUP($A88,Sheet1!$B$3:$AH$1266,Sheet1!F$1+(Sheet1!$A$1-1)*10,FALSE))=TRUE,"---",IF(VLOOKUP($A88,Sheet1!$B$3:$AH$1266,Sheet1!F$1+(Sheet1!$A$1-1)*10,FALSE)="---","---", (ROUND(VLOOKUP($A88,Sheet1!$B$3:$AH$1266,Sheet1!F$1+(Sheet1!$A$1-1)*10,FALSE),IF(VLOOKUP($A88,Sheet1!$B$3:$AH$1266,Sheet1!F$1+(Sheet1!$A$1-1)*10,FALSE)&gt;99999,-3,IF(VLOOKUP($A88,Sheet1!$B$3:$AH$1266,Sheet1!F$1+(Sheet1!$A$1-1)*10,FALSE)&gt;9999,-2,IF(VLOOKUP($A88,Sheet1!$B$3:$AH$1266,Sheet1!F$1+(Sheet1!$A$1-1)*10,FALSE)&gt;999,-1,0)))))))</f>
        <v>17</v>
      </c>
      <c r="W88" s="385">
        <f>IF(ISNA(VLOOKUP($A88,Sheet1!$B$3:$AH$1266,Sheet1!G$1+(Sheet1!$A$1-1)*10,FALSE))=TRUE,"---",IF(VLOOKUP($A88,Sheet1!$B$3:$AH$1266,Sheet1!G$1+(Sheet1!$A$1-1)*10,FALSE)="---","---", (ROUND(VLOOKUP($A88,Sheet1!$B$3:$AH$1266,Sheet1!G$1+(Sheet1!$A$1-1)*10,FALSE),IF(VLOOKUP($A88,Sheet1!$B$3:$AH$1266,Sheet1!G$1+(Sheet1!$A$1-1)*10,FALSE)&gt;99999,-3,IF(VLOOKUP($A88,Sheet1!$B$3:$AH$1266,Sheet1!G$1+(Sheet1!$A$1-1)*10,FALSE)&gt;9999,-2,IF(VLOOKUP($A88,Sheet1!$B$3:$AH$1266,Sheet1!G$1+(Sheet1!$A$1-1)*10,FALSE)&gt;999,-1,0)))))))</f>
        <v>21</v>
      </c>
      <c r="X88" s="385">
        <f>IF(ISNA(VLOOKUP($A88,Sheet1!$B$3:$AH$1266,Sheet1!H$1+(Sheet1!$A$1-1)*10,FALSE))=TRUE,"---",IF(VLOOKUP($A88,Sheet1!$B$3:$AH$1266,Sheet1!H$1+(Sheet1!$A$1-1)*10,FALSE)="---","---", (ROUND(VLOOKUP($A88,Sheet1!$B$3:$AH$1266,Sheet1!H$1+(Sheet1!$A$1-1)*10,FALSE),IF(VLOOKUP($A88,Sheet1!$B$3:$AH$1266,Sheet1!H$1+(Sheet1!$A$1-1)*10,FALSE)&gt;99999,-3,IF(VLOOKUP($A88,Sheet1!$B$3:$AH$1266,Sheet1!H$1+(Sheet1!$A$1-1)*10,FALSE)&gt;9999,-2,IF(VLOOKUP($A88,Sheet1!$B$3:$AH$1266,Sheet1!H$1+(Sheet1!$A$1-1)*10,FALSE)&gt;999,-1,0)))))))</f>
        <v>34</v>
      </c>
      <c r="Y88" s="385">
        <f>IF(ISNA(VLOOKUP($A88,Sheet1!$B$3:$AH$1266,Sheet1!I$1+(Sheet1!$A$1-1)*10,FALSE))=TRUE,"---",IF(VLOOKUP($A88,Sheet1!$B$3:$AH$1266,Sheet1!I$1+(Sheet1!$A$1-1)*10,FALSE)="---","---", (ROUND(VLOOKUP($A88,Sheet1!$B$3:$AH$1266,Sheet1!I$1+(Sheet1!$A$1-1)*10,FALSE),IF(VLOOKUP($A88,Sheet1!$B$3:$AH$1266,Sheet1!I$1+(Sheet1!$A$1-1)*10,FALSE)&gt;99999,-3,IF(VLOOKUP($A88,Sheet1!$B$3:$AH$1266,Sheet1!I$1+(Sheet1!$A$1-1)*10,FALSE)&gt;9999,-2,IF(VLOOKUP($A88,Sheet1!$B$3:$AH$1266,Sheet1!I$1+(Sheet1!$A$1-1)*10,FALSE)&gt;999,-1,0)))))))</f>
        <v>44</v>
      </c>
      <c r="Z88" s="385">
        <f>IF(ISNA(VLOOKUP($A88,Sheet1!$B$3:$AH$1266,Sheet1!J$1+(Sheet1!$A$1-1)*10,FALSE))=TRUE,"---",IF(VLOOKUP($A88,Sheet1!$B$3:$AH$1266,Sheet1!J$1+(Sheet1!$A$1-1)*10,FALSE)="---","---", (ROUND(VLOOKUP($A88,Sheet1!$B$3:$AH$1266,Sheet1!J$1+(Sheet1!$A$1-1)*10,FALSE),IF(VLOOKUP($A88,Sheet1!$B$3:$AH$1266,Sheet1!J$1+(Sheet1!$A$1-1)*10,FALSE)&gt;99999,-3,IF(VLOOKUP($A88,Sheet1!$B$3:$AH$1266,Sheet1!J$1+(Sheet1!$A$1-1)*10,FALSE)&gt;9999,-2,IF(VLOOKUP($A88,Sheet1!$B$3:$AH$1266,Sheet1!J$1+(Sheet1!$A$1-1)*10,FALSE)&gt;999,-1,0)))))))</f>
        <v>60</v>
      </c>
      <c r="AA88" s="385">
        <f>IF(ISNA(VLOOKUP($A88,Sheet1!$B$3:$AH$1266,Sheet1!K$1+(Sheet1!$A$1-1)*10,FALSE))=TRUE,"---",IF(VLOOKUP($A88,Sheet1!$B$3:$AH$1266,Sheet1!K$1+(Sheet1!$A$1-1)*10,FALSE)="---","---", (ROUND(VLOOKUP($A88,Sheet1!$B$3:$AH$1266,Sheet1!K$1+(Sheet1!$A$1-1)*10,FALSE),IF(VLOOKUP($A88,Sheet1!$B$3:$AH$1266,Sheet1!K$1+(Sheet1!$A$1-1)*10,FALSE)&gt;99999,-3,IF(VLOOKUP($A88,Sheet1!$B$3:$AH$1266,Sheet1!K$1+(Sheet1!$A$1-1)*10,FALSE)&gt;9999,-2,IF(VLOOKUP($A88,Sheet1!$B$3:$AH$1266,Sheet1!K$1+(Sheet1!$A$1-1)*10,FALSE)&gt;999,-1,0)))))))</f>
        <v>72</v>
      </c>
      <c r="AB88" s="385">
        <f>IF(ISNA(VLOOKUP($A88,Sheet1!$B$3:$AH$1266,Sheet1!L$1+(Sheet1!$A$1-1)*10,FALSE))=TRUE,"---",IF(VLOOKUP($A88,Sheet1!$B$3:$AH$1266,Sheet1!L$1+(Sheet1!$A$1-1)*10,FALSE)="---","---", (ROUND(VLOOKUP($A88,Sheet1!$B$3:$AH$1266,Sheet1!L$1+(Sheet1!$A$1-1)*10,FALSE),IF(VLOOKUP($A88,Sheet1!$B$3:$AH$1266,Sheet1!L$1+(Sheet1!$A$1-1)*10,FALSE)&gt;99999,-3,IF(VLOOKUP($A88,Sheet1!$B$3:$AH$1266,Sheet1!L$1+(Sheet1!$A$1-1)*10,FALSE)&gt;9999,-2,IF(VLOOKUP($A88,Sheet1!$B$3:$AH$1266,Sheet1!L$1+(Sheet1!$A$1-1)*10,FALSE)&gt;999,-1,0)))))))</f>
        <v>85</v>
      </c>
      <c r="AC88" s="385">
        <f>IF(ISNA(VLOOKUP($A88,Sheet1!$B$3:$AH$1266,Sheet1!M$1+(Sheet1!$A$1-1)*10,FALSE))=TRUE,"---",IF(VLOOKUP($A88,Sheet1!$B$3:$AH$1266,Sheet1!M$1+(Sheet1!$A$1-1)*10,FALSE)="---","---", (ROUND(VLOOKUP($A88,Sheet1!$B$3:$AH$1266,Sheet1!M$1+(Sheet1!$A$1-1)*10,FALSE),IF(VLOOKUP($A88,Sheet1!$B$3:$AH$1266,Sheet1!M$1+(Sheet1!$A$1-1)*10,FALSE)&gt;99999,-3,IF(VLOOKUP($A88,Sheet1!$B$3:$AH$1266,Sheet1!M$1+(Sheet1!$A$1-1)*10,FALSE)&gt;9999,-2,IF(VLOOKUP($A88,Sheet1!$B$3:$AH$1266,Sheet1!M$1+(Sheet1!$A$1-1)*10,FALSE)&gt;999,-1,0)))))))</f>
        <v>99</v>
      </c>
      <c r="AD88" s="385">
        <f>IF(ISNA(VLOOKUP($A88,Sheet1!$B$3:$AH$1266,Sheet1!N$1+(Sheet1!$A$1-1)*10,FALSE))=TRUE,"---",IF(VLOOKUP($A88,Sheet1!$B$3:$AH$1266,Sheet1!N$1+(Sheet1!$A$1-1)*10,FALSE)="---","---", (ROUND(VLOOKUP($A88,Sheet1!$B$3:$AH$1266,Sheet1!N$1+(Sheet1!$A$1-1)*10,FALSE),IF(VLOOKUP($A88,Sheet1!$B$3:$AH$1266,Sheet1!N$1+(Sheet1!$A$1-1)*10,FALSE)&gt;99999,-3,IF(VLOOKUP($A88,Sheet1!$B$3:$AH$1266,Sheet1!N$1+(Sheet1!$A$1-1)*10,FALSE)&gt;9999,-2,IF(VLOOKUP($A88,Sheet1!$B$3:$AH$1266,Sheet1!N$1+(Sheet1!$A$1-1)*10,FALSE)&gt;999,-1,0)))))))</f>
        <v>119</v>
      </c>
    </row>
    <row r="89" spans="1:30" s="27" customFormat="1" ht="25.5" customHeight="1" x14ac:dyDescent="0.25">
      <c r="A89" s="304"/>
      <c r="B89" s="346"/>
      <c r="C89" s="304"/>
      <c r="D89" s="304"/>
      <c r="E89" s="305"/>
      <c r="F89" s="117" t="s">
        <v>4451</v>
      </c>
      <c r="G89" s="118" t="s">
        <v>286</v>
      </c>
      <c r="H89" s="348"/>
      <c r="I89" s="378"/>
      <c r="J89" s="380"/>
      <c r="K89" s="341"/>
      <c r="L89" s="339"/>
      <c r="M89" s="382"/>
      <c r="N89" s="341"/>
      <c r="O89" s="329" t="e">
        <f t="shared" si="4"/>
        <v>#NUM!</v>
      </c>
      <c r="P89" s="329" t="e">
        <f>IF(O89&lt;&gt;"",VLOOKUP($A89,Sheet4!$A$2:$O$1309,14,FALSE)*100,"")</f>
        <v>#NUM!</v>
      </c>
      <c r="Q89" s="329" t="e">
        <f>IF(P89&lt;&gt;"",VLOOKUP($A89,Sheet4!$A$2:$O$1309,15,FALSE)*100,"")</f>
        <v>#NUM!</v>
      </c>
      <c r="R89" s="357" t="e">
        <f t="shared" si="3"/>
        <v>#NUM!</v>
      </c>
      <c r="S89" s="357"/>
      <c r="T89" s="357"/>
      <c r="U89" s="385"/>
      <c r="V89" s="385"/>
      <c r="W89" s="385"/>
      <c r="X89" s="385"/>
      <c r="Y89" s="385"/>
      <c r="Z89" s="385"/>
      <c r="AA89" s="385"/>
      <c r="AB89" s="385"/>
      <c r="AC89" s="385"/>
      <c r="AD89" s="385"/>
    </row>
    <row r="90" spans="1:30" s="27" customFormat="1" ht="25.5" customHeight="1" x14ac:dyDescent="0.25">
      <c r="A90" s="303" t="s">
        <v>139</v>
      </c>
      <c r="B90" s="330" t="s">
        <v>140</v>
      </c>
      <c r="C90" s="303">
        <v>435800</v>
      </c>
      <c r="D90" s="303">
        <v>740754</v>
      </c>
      <c r="E90" s="307" t="s">
        <v>3049</v>
      </c>
      <c r="F90" s="52" t="s">
        <v>4452</v>
      </c>
      <c r="G90" s="127" t="s">
        <v>31</v>
      </c>
      <c r="H90" s="347">
        <v>192</v>
      </c>
      <c r="I90" s="326">
        <v>35804</v>
      </c>
      <c r="J90" s="375">
        <v>12.84</v>
      </c>
      <c r="K90" s="315" t="s">
        <v>4405</v>
      </c>
      <c r="L90" s="320">
        <v>11500</v>
      </c>
      <c r="M90" s="322">
        <v>59.9</v>
      </c>
      <c r="N90" s="315" t="s">
        <v>4405</v>
      </c>
      <c r="O90" s="299">
        <f t="shared" si="4"/>
        <v>0.35330222097136743</v>
      </c>
      <c r="P90" s="299">
        <f>IF(O90&lt;&gt;"",VLOOKUP($A90,Sheet4!$A$2:$O$1309,14,FALSE)*100,"")</f>
        <v>0.21224146814973199</v>
      </c>
      <c r="Q90" s="299">
        <f>IF(P90&lt;&gt;"",VLOOKUP($A90,Sheet4!$A$2:$O$1309,15,FALSE)*100,"")</f>
        <v>2.0596121695509506</v>
      </c>
      <c r="R90" s="301" t="str">
        <f t="shared" si="3"/>
        <v>&gt;200,  &lt;500</v>
      </c>
      <c r="S90" s="356" t="s">
        <v>4364</v>
      </c>
      <c r="T90" s="356" t="str">
        <f>IF(ISNA(VLOOKUP(A90,Sheet1!B$3:C$1266,2,FALSE)=TRUE),"NC",VLOOKUP(A90,Sheet1!B$3:C$1266,2,FALSE))</f>
        <v>Rural10</v>
      </c>
      <c r="U90" s="392">
        <f>IF(ISNA(VLOOKUP($A90,Sheet1!$B$3:$AH$1266,Sheet1!E$1+(Sheet1!$A$1-1)*10,FALSE))=TRUE,"---",IF(VLOOKUP($A90,Sheet1!$B$3:$AH$1266,Sheet1!E$1+(Sheet1!$A$1-1)*10,FALSE)="---","---", (ROUND(VLOOKUP($A90,Sheet1!$B$3:$AH$1266,Sheet1!E$1+(Sheet1!$A$1-1)*10,FALSE),IF(VLOOKUP($A90,Sheet1!$B$3:$AH$1266,Sheet1!E$1+(Sheet1!$A$1-1)*10,FALSE)&gt;99999,-3,IF(VLOOKUP($A90,Sheet1!$B$3:$AH$1266,Sheet1!E$1+(Sheet1!$A$1-1)*10,FALSE)&gt;9999,-2,IF(VLOOKUP($A90,Sheet1!$B$3:$AH$1266,Sheet1!E$1+(Sheet1!$A$1-1)*10,FALSE)&gt;999,-1,0)))))))</f>
        <v>2900</v>
      </c>
      <c r="V90" s="392">
        <f>IF(ISNA(VLOOKUP($A90,Sheet1!$B$3:$AH$1266,Sheet1!F$1+(Sheet1!$A$1-1)*10,FALSE))=TRUE,"---",IF(VLOOKUP($A90,Sheet1!$B$3:$AH$1266,Sheet1!F$1+(Sheet1!$A$1-1)*10,FALSE)="---","---", (ROUND(VLOOKUP($A90,Sheet1!$B$3:$AH$1266,Sheet1!F$1+(Sheet1!$A$1-1)*10,FALSE),IF(VLOOKUP($A90,Sheet1!$B$3:$AH$1266,Sheet1!F$1+(Sheet1!$A$1-1)*10,FALSE)&gt;99999,-3,IF(VLOOKUP($A90,Sheet1!$B$3:$AH$1266,Sheet1!F$1+(Sheet1!$A$1-1)*10,FALSE)&gt;9999,-2,IF(VLOOKUP($A90,Sheet1!$B$3:$AH$1266,Sheet1!F$1+(Sheet1!$A$1-1)*10,FALSE)&gt;999,-1,0)))))))</f>
        <v>3280</v>
      </c>
      <c r="W90" s="392">
        <f>IF(ISNA(VLOOKUP($A90,Sheet1!$B$3:$AH$1266,Sheet1!G$1+(Sheet1!$A$1-1)*10,FALSE))=TRUE,"---",IF(VLOOKUP($A90,Sheet1!$B$3:$AH$1266,Sheet1!G$1+(Sheet1!$A$1-1)*10,FALSE)="---","---", (ROUND(VLOOKUP($A90,Sheet1!$B$3:$AH$1266,Sheet1!G$1+(Sheet1!$A$1-1)*10,FALSE),IF(VLOOKUP($A90,Sheet1!$B$3:$AH$1266,Sheet1!G$1+(Sheet1!$A$1-1)*10,FALSE)&gt;99999,-3,IF(VLOOKUP($A90,Sheet1!$B$3:$AH$1266,Sheet1!G$1+(Sheet1!$A$1-1)*10,FALSE)&gt;9999,-2,IF(VLOOKUP($A90,Sheet1!$B$3:$AH$1266,Sheet1!G$1+(Sheet1!$A$1-1)*10,FALSE)&gt;999,-1,0)))))))</f>
        <v>3770</v>
      </c>
      <c r="X90" s="392">
        <f>IF(ISNA(VLOOKUP($A90,Sheet1!$B$3:$AH$1266,Sheet1!H$1+(Sheet1!$A$1-1)*10,FALSE))=TRUE,"---",IF(VLOOKUP($A90,Sheet1!$B$3:$AH$1266,Sheet1!H$1+(Sheet1!$A$1-1)*10,FALSE)="---","---", (ROUND(VLOOKUP($A90,Sheet1!$B$3:$AH$1266,Sheet1!H$1+(Sheet1!$A$1-1)*10,FALSE),IF(VLOOKUP($A90,Sheet1!$B$3:$AH$1266,Sheet1!H$1+(Sheet1!$A$1-1)*10,FALSE)&gt;99999,-3,IF(VLOOKUP($A90,Sheet1!$B$3:$AH$1266,Sheet1!H$1+(Sheet1!$A$1-1)*10,FALSE)&gt;9999,-2,IF(VLOOKUP($A90,Sheet1!$B$3:$AH$1266,Sheet1!H$1+(Sheet1!$A$1-1)*10,FALSE)&gt;999,-1,0)))))))</f>
        <v>5090</v>
      </c>
      <c r="Y90" s="392">
        <f>IF(ISNA(VLOOKUP($A90,Sheet1!$B$3:$AH$1266,Sheet1!I$1+(Sheet1!$A$1-1)*10,FALSE))=TRUE,"---",IF(VLOOKUP($A90,Sheet1!$B$3:$AH$1266,Sheet1!I$1+(Sheet1!$A$1-1)*10,FALSE)="---","---", (ROUND(VLOOKUP($A90,Sheet1!$B$3:$AH$1266,Sheet1!I$1+(Sheet1!$A$1-1)*10,FALSE),IF(VLOOKUP($A90,Sheet1!$B$3:$AH$1266,Sheet1!I$1+(Sheet1!$A$1-1)*10,FALSE)&gt;99999,-3,IF(VLOOKUP($A90,Sheet1!$B$3:$AH$1266,Sheet1!I$1+(Sheet1!$A$1-1)*10,FALSE)&gt;9999,-2,IF(VLOOKUP($A90,Sheet1!$B$3:$AH$1266,Sheet1!I$1+(Sheet1!$A$1-1)*10,FALSE)&gt;999,-1,0)))))))</f>
        <v>6070</v>
      </c>
      <c r="Z90" s="392">
        <f>IF(ISNA(VLOOKUP($A90,Sheet1!$B$3:$AH$1266,Sheet1!J$1+(Sheet1!$A$1-1)*10,FALSE))=TRUE,"---",IF(VLOOKUP($A90,Sheet1!$B$3:$AH$1266,Sheet1!J$1+(Sheet1!$A$1-1)*10,FALSE)="---","---", (ROUND(VLOOKUP($A90,Sheet1!$B$3:$AH$1266,Sheet1!J$1+(Sheet1!$A$1-1)*10,FALSE),IF(VLOOKUP($A90,Sheet1!$B$3:$AH$1266,Sheet1!J$1+(Sheet1!$A$1-1)*10,FALSE)&gt;99999,-3,IF(VLOOKUP($A90,Sheet1!$B$3:$AH$1266,Sheet1!J$1+(Sheet1!$A$1-1)*10,FALSE)&gt;9999,-2,IF(VLOOKUP($A90,Sheet1!$B$3:$AH$1266,Sheet1!J$1+(Sheet1!$A$1-1)*10,FALSE)&gt;999,-1,0)))))))</f>
        <v>7390</v>
      </c>
      <c r="AA90" s="392">
        <f>IF(ISNA(VLOOKUP($A90,Sheet1!$B$3:$AH$1266,Sheet1!K$1+(Sheet1!$A$1-1)*10,FALSE))=TRUE,"---",IF(VLOOKUP($A90,Sheet1!$B$3:$AH$1266,Sheet1!K$1+(Sheet1!$A$1-1)*10,FALSE)="---","---", (ROUND(VLOOKUP($A90,Sheet1!$B$3:$AH$1266,Sheet1!K$1+(Sheet1!$A$1-1)*10,FALSE),IF(VLOOKUP($A90,Sheet1!$B$3:$AH$1266,Sheet1!K$1+(Sheet1!$A$1-1)*10,FALSE)&gt;99999,-3,IF(VLOOKUP($A90,Sheet1!$B$3:$AH$1266,Sheet1!K$1+(Sheet1!$A$1-1)*10,FALSE)&gt;9999,-2,IF(VLOOKUP($A90,Sheet1!$B$3:$AH$1266,Sheet1!K$1+(Sheet1!$A$1-1)*10,FALSE)&gt;999,-1,0)))))))</f>
        <v>8440</v>
      </c>
      <c r="AB90" s="392">
        <f>IF(ISNA(VLOOKUP($A90,Sheet1!$B$3:$AH$1266,Sheet1!L$1+(Sheet1!$A$1-1)*10,FALSE))=TRUE,"---",IF(VLOOKUP($A90,Sheet1!$B$3:$AH$1266,Sheet1!L$1+(Sheet1!$A$1-1)*10,FALSE)="---","---", (ROUND(VLOOKUP($A90,Sheet1!$B$3:$AH$1266,Sheet1!L$1+(Sheet1!$A$1-1)*10,FALSE),IF(VLOOKUP($A90,Sheet1!$B$3:$AH$1266,Sheet1!L$1+(Sheet1!$A$1-1)*10,FALSE)&gt;99999,-3,IF(VLOOKUP($A90,Sheet1!$B$3:$AH$1266,Sheet1!L$1+(Sheet1!$A$1-1)*10,FALSE)&gt;9999,-2,IF(VLOOKUP($A90,Sheet1!$B$3:$AH$1266,Sheet1!L$1+(Sheet1!$A$1-1)*10,FALSE)&gt;999,-1,0)))))))</f>
        <v>9550</v>
      </c>
      <c r="AC90" s="392">
        <f>IF(ISNA(VLOOKUP($A90,Sheet1!$B$3:$AH$1266,Sheet1!M$1+(Sheet1!$A$1-1)*10,FALSE))=TRUE,"---",IF(VLOOKUP($A90,Sheet1!$B$3:$AH$1266,Sheet1!M$1+(Sheet1!$A$1-1)*10,FALSE)="---","---", (ROUND(VLOOKUP($A90,Sheet1!$B$3:$AH$1266,Sheet1!M$1+(Sheet1!$A$1-1)*10,FALSE),IF(VLOOKUP($A90,Sheet1!$B$3:$AH$1266,Sheet1!M$1+(Sheet1!$A$1-1)*10,FALSE)&gt;99999,-3,IF(VLOOKUP($A90,Sheet1!$B$3:$AH$1266,Sheet1!M$1+(Sheet1!$A$1-1)*10,FALSE)&gt;9999,-2,IF(VLOOKUP($A90,Sheet1!$B$3:$AH$1266,Sheet1!M$1+(Sheet1!$A$1-1)*10,FALSE)&gt;999,-1,0)))))))</f>
        <v>10700</v>
      </c>
      <c r="AD90" s="392">
        <f>IF(ISNA(VLOOKUP($A90,Sheet1!$B$3:$AH$1266,Sheet1!N$1+(Sheet1!$A$1-1)*10,FALSE))=TRUE,"---",IF(VLOOKUP($A90,Sheet1!$B$3:$AH$1266,Sheet1!N$1+(Sheet1!$A$1-1)*10,FALSE)="---","---", (ROUND(VLOOKUP($A90,Sheet1!$B$3:$AH$1266,Sheet1!N$1+(Sheet1!$A$1-1)*10,FALSE),IF(VLOOKUP($A90,Sheet1!$B$3:$AH$1266,Sheet1!N$1+(Sheet1!$A$1-1)*10,FALSE)&gt;99999,-3,IF(VLOOKUP($A90,Sheet1!$B$3:$AH$1266,Sheet1!N$1+(Sheet1!$A$1-1)*10,FALSE)&gt;9999,-2,IF(VLOOKUP($A90,Sheet1!$B$3:$AH$1266,Sheet1!N$1+(Sheet1!$A$1-1)*10,FALSE)&gt;999,-1,0)))))))</f>
        <v>12400</v>
      </c>
    </row>
    <row r="91" spans="1:30" s="27" customFormat="1" ht="25.5" customHeight="1" x14ac:dyDescent="0.25">
      <c r="A91" s="303"/>
      <c r="B91" s="331"/>
      <c r="C91" s="303"/>
      <c r="D91" s="303"/>
      <c r="E91" s="307"/>
      <c r="F91" s="52" t="s">
        <v>4453</v>
      </c>
      <c r="G91" s="127" t="s">
        <v>286</v>
      </c>
      <c r="H91" s="347"/>
      <c r="I91" s="327"/>
      <c r="J91" s="376"/>
      <c r="K91" s="319"/>
      <c r="L91" s="321"/>
      <c r="M91" s="323"/>
      <c r="N91" s="319"/>
      <c r="O91" s="317" t="e">
        <f t="shared" si="4"/>
        <v>#NUM!</v>
      </c>
      <c r="P91" s="317" t="e">
        <f>IF(O91&lt;&gt;"",VLOOKUP($A91,Sheet4!$A$2:$O$1309,14,FALSE)*100,"")</f>
        <v>#NUM!</v>
      </c>
      <c r="Q91" s="317" t="e">
        <f>IF(P91&lt;&gt;"",VLOOKUP($A91,Sheet4!$A$2:$O$1309,15,FALSE)*100,"")</f>
        <v>#NUM!</v>
      </c>
      <c r="R91" s="356" t="e">
        <f t="shared" si="3"/>
        <v>#NUM!</v>
      </c>
      <c r="S91" s="356"/>
      <c r="T91" s="356"/>
      <c r="U91" s="392"/>
      <c r="V91" s="392"/>
      <c r="W91" s="392"/>
      <c r="X91" s="392"/>
      <c r="Y91" s="392"/>
      <c r="Z91" s="392"/>
      <c r="AA91" s="392"/>
      <c r="AB91" s="392"/>
      <c r="AC91" s="392"/>
      <c r="AD91" s="392"/>
    </row>
    <row r="92" spans="1:30" ht="25.5" customHeight="1" x14ac:dyDescent="0.25">
      <c r="A92" s="303"/>
      <c r="B92" s="331"/>
      <c r="C92" s="303"/>
      <c r="D92" s="303"/>
      <c r="E92" s="307"/>
      <c r="F92" s="52" t="s">
        <v>4454</v>
      </c>
      <c r="G92" s="127" t="s">
        <v>31</v>
      </c>
      <c r="H92" s="347"/>
      <c r="I92" s="327"/>
      <c r="J92" s="376"/>
      <c r="K92" s="316"/>
      <c r="L92" s="321"/>
      <c r="M92" s="323"/>
      <c r="N92" s="316"/>
      <c r="O92" s="317" t="e">
        <f t="shared" si="4"/>
        <v>#NUM!</v>
      </c>
      <c r="P92" s="317" t="e">
        <f>IF(O92&lt;&gt;"",VLOOKUP($A92,Sheet4!$A$2:$O$1309,14,FALSE)*100,"")</f>
        <v>#NUM!</v>
      </c>
      <c r="Q92" s="317" t="e">
        <f>IF(P92&lt;&gt;"",VLOOKUP($A92,Sheet4!$A$2:$O$1309,15,FALSE)*100,"")</f>
        <v>#NUM!</v>
      </c>
      <c r="R92" s="356" t="e">
        <f t="shared" si="3"/>
        <v>#NUM!</v>
      </c>
      <c r="S92" s="356"/>
      <c r="T92" s="356"/>
      <c r="U92" s="392"/>
      <c r="V92" s="392"/>
      <c r="W92" s="392"/>
      <c r="X92" s="392"/>
      <c r="Y92" s="392"/>
      <c r="Z92" s="392"/>
      <c r="AA92" s="392"/>
      <c r="AB92" s="392"/>
      <c r="AC92" s="392"/>
      <c r="AD92" s="392"/>
    </row>
    <row r="93" spans="1:30" ht="25.5" customHeight="1" x14ac:dyDescent="0.25">
      <c r="A93" s="304" t="s">
        <v>141</v>
      </c>
      <c r="B93" s="393" t="s">
        <v>142</v>
      </c>
      <c r="C93" s="304">
        <v>434650</v>
      </c>
      <c r="D93" s="304">
        <v>741759</v>
      </c>
      <c r="E93" s="305" t="s">
        <v>3064</v>
      </c>
      <c r="F93" s="345" t="s">
        <v>4455</v>
      </c>
      <c r="G93" s="351" t="s">
        <v>286</v>
      </c>
      <c r="H93" s="348">
        <v>85.3</v>
      </c>
      <c r="I93" s="119">
        <v>6373</v>
      </c>
      <c r="J93" s="137" t="s">
        <v>4405</v>
      </c>
      <c r="K93" s="118" t="s">
        <v>17</v>
      </c>
      <c r="L93" s="122">
        <v>4250</v>
      </c>
      <c r="M93" s="123">
        <v>49.8</v>
      </c>
      <c r="N93" s="118" t="s">
        <v>100</v>
      </c>
      <c r="O93" s="71" t="s">
        <v>4405</v>
      </c>
      <c r="P93" s="71" t="s">
        <v>4405</v>
      </c>
      <c r="Q93" s="71" t="s">
        <v>4405</v>
      </c>
      <c r="R93" s="73" t="s">
        <v>4405</v>
      </c>
      <c r="S93" s="357" t="s">
        <v>4364</v>
      </c>
      <c r="T93" s="357" t="str">
        <f>IF(ISNA(VLOOKUP(A93,Sheet1!B$3:C$1266,2,FALSE)=TRUE),"NC",VLOOKUP(A93,Sheet1!B$3:C$1266,2,FALSE))</f>
        <v>Rural</v>
      </c>
      <c r="U93" s="385">
        <f>IF(ISNA(VLOOKUP($A93,Sheet1!$B$3:$AH$1266,Sheet1!E$1+(Sheet1!$A$1-1)*10,FALSE))=TRUE,"---",IF(VLOOKUP($A93,Sheet1!$B$3:$AH$1266,Sheet1!E$1+(Sheet1!$A$1-1)*10,FALSE)="---","---", (ROUND(VLOOKUP($A93,Sheet1!$B$3:$AH$1266,Sheet1!E$1+(Sheet1!$A$1-1)*10,FALSE),IF(VLOOKUP($A93,Sheet1!$B$3:$AH$1266,Sheet1!E$1+(Sheet1!$A$1-1)*10,FALSE)&gt;99999,-3,IF(VLOOKUP($A93,Sheet1!$B$3:$AH$1266,Sheet1!E$1+(Sheet1!$A$1-1)*10,FALSE)&gt;9999,-2,IF(VLOOKUP($A93,Sheet1!$B$3:$AH$1266,Sheet1!E$1+(Sheet1!$A$1-1)*10,FALSE)&gt;999,-1,0)))))))</f>
        <v>1550</v>
      </c>
      <c r="V93" s="385">
        <f>IF(ISNA(VLOOKUP($A93,Sheet1!$B$3:$AH$1266,Sheet1!F$1+(Sheet1!$A$1-1)*10,FALSE))=TRUE,"---",IF(VLOOKUP($A93,Sheet1!$B$3:$AH$1266,Sheet1!F$1+(Sheet1!$A$1-1)*10,FALSE)="---","---", (ROUND(VLOOKUP($A93,Sheet1!$B$3:$AH$1266,Sheet1!F$1+(Sheet1!$A$1-1)*10,FALSE),IF(VLOOKUP($A93,Sheet1!$B$3:$AH$1266,Sheet1!F$1+(Sheet1!$A$1-1)*10,FALSE)&gt;99999,-3,IF(VLOOKUP($A93,Sheet1!$B$3:$AH$1266,Sheet1!F$1+(Sheet1!$A$1-1)*10,FALSE)&gt;9999,-2,IF(VLOOKUP($A93,Sheet1!$B$3:$AH$1266,Sheet1!F$1+(Sheet1!$A$1-1)*10,FALSE)&gt;999,-1,0)))))))</f>
        <v>1800</v>
      </c>
      <c r="W93" s="385">
        <f>IF(ISNA(VLOOKUP($A93,Sheet1!$B$3:$AH$1266,Sheet1!G$1+(Sheet1!$A$1-1)*10,FALSE))=TRUE,"---",IF(VLOOKUP($A93,Sheet1!$B$3:$AH$1266,Sheet1!G$1+(Sheet1!$A$1-1)*10,FALSE)="---","---", (ROUND(VLOOKUP($A93,Sheet1!$B$3:$AH$1266,Sheet1!G$1+(Sheet1!$A$1-1)*10,FALSE),IF(VLOOKUP($A93,Sheet1!$B$3:$AH$1266,Sheet1!G$1+(Sheet1!$A$1-1)*10,FALSE)&gt;99999,-3,IF(VLOOKUP($A93,Sheet1!$B$3:$AH$1266,Sheet1!G$1+(Sheet1!$A$1-1)*10,FALSE)&gt;9999,-2,IF(VLOOKUP($A93,Sheet1!$B$3:$AH$1266,Sheet1!G$1+(Sheet1!$A$1-1)*10,FALSE)&gt;999,-1,0)))))))</f>
        <v>2130</v>
      </c>
      <c r="X93" s="385">
        <f>IF(ISNA(VLOOKUP($A93,Sheet1!$B$3:$AH$1266,Sheet1!H$1+(Sheet1!$A$1-1)*10,FALSE))=TRUE,"---",IF(VLOOKUP($A93,Sheet1!$B$3:$AH$1266,Sheet1!H$1+(Sheet1!$A$1-1)*10,FALSE)="---","---", (ROUND(VLOOKUP($A93,Sheet1!$B$3:$AH$1266,Sheet1!H$1+(Sheet1!$A$1-1)*10,FALSE),IF(VLOOKUP($A93,Sheet1!$B$3:$AH$1266,Sheet1!H$1+(Sheet1!$A$1-1)*10,FALSE)&gt;99999,-3,IF(VLOOKUP($A93,Sheet1!$B$3:$AH$1266,Sheet1!H$1+(Sheet1!$A$1-1)*10,FALSE)&gt;9999,-2,IF(VLOOKUP($A93,Sheet1!$B$3:$AH$1266,Sheet1!H$1+(Sheet1!$A$1-1)*10,FALSE)&gt;999,-1,0)))))))</f>
        <v>2980</v>
      </c>
      <c r="Y93" s="385">
        <f>IF(ISNA(VLOOKUP($A93,Sheet1!$B$3:$AH$1266,Sheet1!I$1+(Sheet1!$A$1-1)*10,FALSE))=TRUE,"---",IF(VLOOKUP($A93,Sheet1!$B$3:$AH$1266,Sheet1!I$1+(Sheet1!$A$1-1)*10,FALSE)="---","---", (ROUND(VLOOKUP($A93,Sheet1!$B$3:$AH$1266,Sheet1!I$1+(Sheet1!$A$1-1)*10,FALSE),IF(VLOOKUP($A93,Sheet1!$B$3:$AH$1266,Sheet1!I$1+(Sheet1!$A$1-1)*10,FALSE)&gt;99999,-3,IF(VLOOKUP($A93,Sheet1!$B$3:$AH$1266,Sheet1!I$1+(Sheet1!$A$1-1)*10,FALSE)&gt;9999,-2,IF(VLOOKUP($A93,Sheet1!$B$3:$AH$1266,Sheet1!I$1+(Sheet1!$A$1-1)*10,FALSE)&gt;999,-1,0)))))))</f>
        <v>3570</v>
      </c>
      <c r="Z93" s="385">
        <f>IF(ISNA(VLOOKUP($A93,Sheet1!$B$3:$AH$1266,Sheet1!J$1+(Sheet1!$A$1-1)*10,FALSE))=TRUE,"---",IF(VLOOKUP($A93,Sheet1!$B$3:$AH$1266,Sheet1!J$1+(Sheet1!$A$1-1)*10,FALSE)="---","---", (ROUND(VLOOKUP($A93,Sheet1!$B$3:$AH$1266,Sheet1!J$1+(Sheet1!$A$1-1)*10,FALSE),IF(VLOOKUP($A93,Sheet1!$B$3:$AH$1266,Sheet1!J$1+(Sheet1!$A$1-1)*10,FALSE)&gt;99999,-3,IF(VLOOKUP($A93,Sheet1!$B$3:$AH$1266,Sheet1!J$1+(Sheet1!$A$1-1)*10,FALSE)&gt;9999,-2,IF(VLOOKUP($A93,Sheet1!$B$3:$AH$1266,Sheet1!J$1+(Sheet1!$A$1-1)*10,FALSE)&gt;999,-1,0)))))))</f>
        <v>4330</v>
      </c>
      <c r="AA93" s="385">
        <f>IF(ISNA(VLOOKUP($A93,Sheet1!$B$3:$AH$1266,Sheet1!K$1+(Sheet1!$A$1-1)*10,FALSE))=TRUE,"---",IF(VLOOKUP($A93,Sheet1!$B$3:$AH$1266,Sheet1!K$1+(Sheet1!$A$1-1)*10,FALSE)="---","---", (ROUND(VLOOKUP($A93,Sheet1!$B$3:$AH$1266,Sheet1!K$1+(Sheet1!$A$1-1)*10,FALSE),IF(VLOOKUP($A93,Sheet1!$B$3:$AH$1266,Sheet1!K$1+(Sheet1!$A$1-1)*10,FALSE)&gt;99999,-3,IF(VLOOKUP($A93,Sheet1!$B$3:$AH$1266,Sheet1!K$1+(Sheet1!$A$1-1)*10,FALSE)&gt;9999,-2,IF(VLOOKUP($A93,Sheet1!$B$3:$AH$1266,Sheet1!K$1+(Sheet1!$A$1-1)*10,FALSE)&gt;999,-1,0)))))))</f>
        <v>4890</v>
      </c>
      <c r="AB93" s="385">
        <f>IF(ISNA(VLOOKUP($A93,Sheet1!$B$3:$AH$1266,Sheet1!L$1+(Sheet1!$A$1-1)*10,FALSE))=TRUE,"---",IF(VLOOKUP($A93,Sheet1!$B$3:$AH$1266,Sheet1!L$1+(Sheet1!$A$1-1)*10,FALSE)="---","---", (ROUND(VLOOKUP($A93,Sheet1!$B$3:$AH$1266,Sheet1!L$1+(Sheet1!$A$1-1)*10,FALSE),IF(VLOOKUP($A93,Sheet1!$B$3:$AH$1266,Sheet1!L$1+(Sheet1!$A$1-1)*10,FALSE)&gt;99999,-3,IF(VLOOKUP($A93,Sheet1!$B$3:$AH$1266,Sheet1!L$1+(Sheet1!$A$1-1)*10,FALSE)&gt;9999,-2,IF(VLOOKUP($A93,Sheet1!$B$3:$AH$1266,Sheet1!L$1+(Sheet1!$A$1-1)*10,FALSE)&gt;999,-1,0)))))))</f>
        <v>5530</v>
      </c>
      <c r="AC93" s="385">
        <f>IF(ISNA(VLOOKUP($A93,Sheet1!$B$3:$AH$1266,Sheet1!M$1+(Sheet1!$A$1-1)*10,FALSE))=TRUE,"---",IF(VLOOKUP($A93,Sheet1!$B$3:$AH$1266,Sheet1!M$1+(Sheet1!$A$1-1)*10,FALSE)="---","---", (ROUND(VLOOKUP($A93,Sheet1!$B$3:$AH$1266,Sheet1!M$1+(Sheet1!$A$1-1)*10,FALSE),IF(VLOOKUP($A93,Sheet1!$B$3:$AH$1266,Sheet1!M$1+(Sheet1!$A$1-1)*10,FALSE)&gt;99999,-3,IF(VLOOKUP($A93,Sheet1!$B$3:$AH$1266,Sheet1!M$1+(Sheet1!$A$1-1)*10,FALSE)&gt;9999,-2,IF(VLOOKUP($A93,Sheet1!$B$3:$AH$1266,Sheet1!M$1+(Sheet1!$A$1-1)*10,FALSE)&gt;999,-1,0)))))))</f>
        <v>6080</v>
      </c>
      <c r="AD93" s="385">
        <f>IF(ISNA(VLOOKUP($A93,Sheet1!$B$3:$AH$1266,Sheet1!N$1+(Sheet1!$A$1-1)*10,FALSE))=TRUE,"---",IF(VLOOKUP($A93,Sheet1!$B$3:$AH$1266,Sheet1!N$1+(Sheet1!$A$1-1)*10,FALSE)="---","---", (ROUND(VLOOKUP($A93,Sheet1!$B$3:$AH$1266,Sheet1!N$1+(Sheet1!$A$1-1)*10,FALSE),IF(VLOOKUP($A93,Sheet1!$B$3:$AH$1266,Sheet1!N$1+(Sheet1!$A$1-1)*10,FALSE)&gt;99999,-3,IF(VLOOKUP($A93,Sheet1!$B$3:$AH$1266,Sheet1!N$1+(Sheet1!$A$1-1)*10,FALSE)&gt;9999,-2,IF(VLOOKUP($A93,Sheet1!$B$3:$AH$1266,Sheet1!N$1+(Sheet1!$A$1-1)*10,FALSE)&gt;999,-1,0)))))))</f>
        <v>6960</v>
      </c>
    </row>
    <row r="94" spans="1:30" ht="25.5" customHeight="1" x14ac:dyDescent="0.25">
      <c r="A94" s="304"/>
      <c r="B94" s="346"/>
      <c r="C94" s="304"/>
      <c r="D94" s="304"/>
      <c r="E94" s="305" t="e">
        <v>#N/A</v>
      </c>
      <c r="F94" s="346"/>
      <c r="G94" s="352"/>
      <c r="H94" s="348"/>
      <c r="I94" s="119">
        <v>6372</v>
      </c>
      <c r="J94" s="120">
        <v>18.7</v>
      </c>
      <c r="K94" s="118" t="s">
        <v>24</v>
      </c>
      <c r="L94" s="129" t="s">
        <v>4405</v>
      </c>
      <c r="M94" s="130" t="s">
        <v>4405</v>
      </c>
      <c r="N94" s="118" t="s">
        <v>75</v>
      </c>
      <c r="O94" s="71" t="s">
        <v>4405</v>
      </c>
      <c r="P94" s="71" t="s">
        <v>4405</v>
      </c>
      <c r="Q94" s="71" t="s">
        <v>4405</v>
      </c>
      <c r="R94" s="73" t="s">
        <v>4405</v>
      </c>
      <c r="S94" s="357" t="e">
        <v>#N/A</v>
      </c>
      <c r="T94" s="357" t="str">
        <f>IF(ISNA(VLOOKUP(A94,Sheet1!B$3:C$1266,2,FALSE)=TRUE),"ND",VLOOKUP(A94,Sheet1!B$3:C$1266,2,FALSE))</f>
        <v>ND</v>
      </c>
      <c r="U94" s="385" t="str">
        <f>IF(ISNA(VLOOKUP($A94,Sheet1!$B$3:$AH$1266,Sheet1!E$1+(Sheet1!$A$1-1)*10,FALSE))=TRUE,"---",IF(VLOOKUP($A94,Sheet1!$B$3:$AH$1266,Sheet1!E$1+(Sheet1!$A$1-1)*10,FALSE)="---","---", (ROUND(VLOOKUP($A94,Sheet1!$B$3:$AH$1266,Sheet1!E$1+(Sheet1!$A$1-1)*10,FALSE),IF(VLOOKUP($A94,Sheet1!$B$3:$AH$1266,Sheet1!E$1+(Sheet1!$A$1-1)*10,FALSE)&gt;99999,-3,IF(VLOOKUP($A94,Sheet1!$B$3:$AH$1266,Sheet1!E$1+(Sheet1!$A$1-1)*10,FALSE)&gt;9999,-2,IF(VLOOKUP($A94,Sheet1!$B$3:$AH$1266,Sheet1!E$1+(Sheet1!$A$1-1)*10,FALSE)&gt;999,-1,0)))))))</f>
        <v>---</v>
      </c>
      <c r="V94" s="385" t="str">
        <f>IF(ISNA(VLOOKUP($A94,Sheet1!$B$3:$AH$1266,Sheet1!F$1+(Sheet1!$A$1-1)*10,FALSE))=TRUE,"---",IF(VLOOKUP($A94,Sheet1!$B$3:$AH$1266,Sheet1!F$1+(Sheet1!$A$1-1)*10,FALSE)="---","---", (ROUND(VLOOKUP($A94,Sheet1!$B$3:$AH$1266,Sheet1!F$1+(Sheet1!$A$1-1)*10,FALSE),IF(VLOOKUP($A94,Sheet1!$B$3:$AH$1266,Sheet1!F$1+(Sheet1!$A$1-1)*10,FALSE)&gt;99999,-3,IF(VLOOKUP($A94,Sheet1!$B$3:$AH$1266,Sheet1!F$1+(Sheet1!$A$1-1)*10,FALSE)&gt;9999,-2,IF(VLOOKUP($A94,Sheet1!$B$3:$AH$1266,Sheet1!F$1+(Sheet1!$A$1-1)*10,FALSE)&gt;999,-1,0)))))))</f>
        <v>---</v>
      </c>
      <c r="W94" s="385" t="str">
        <f>IF(ISNA(VLOOKUP($A94,Sheet1!$B$3:$AH$1266,Sheet1!G$1+(Sheet1!$A$1-1)*10,FALSE))=TRUE,"---",IF(VLOOKUP($A94,Sheet1!$B$3:$AH$1266,Sheet1!G$1+(Sheet1!$A$1-1)*10,FALSE)="---","---", (ROUND(VLOOKUP($A94,Sheet1!$B$3:$AH$1266,Sheet1!G$1+(Sheet1!$A$1-1)*10,FALSE),IF(VLOOKUP($A94,Sheet1!$B$3:$AH$1266,Sheet1!G$1+(Sheet1!$A$1-1)*10,FALSE)&gt;99999,-3,IF(VLOOKUP($A94,Sheet1!$B$3:$AH$1266,Sheet1!G$1+(Sheet1!$A$1-1)*10,FALSE)&gt;9999,-2,IF(VLOOKUP($A94,Sheet1!$B$3:$AH$1266,Sheet1!G$1+(Sheet1!$A$1-1)*10,FALSE)&gt;999,-1,0)))))))</f>
        <v>---</v>
      </c>
      <c r="X94" s="385" t="str">
        <f>IF(ISNA(VLOOKUP($A94,Sheet1!$B$3:$AH$1266,Sheet1!H$1+(Sheet1!$A$1-1)*10,FALSE))=TRUE,"---",IF(VLOOKUP($A94,Sheet1!$B$3:$AH$1266,Sheet1!H$1+(Sheet1!$A$1-1)*10,FALSE)="---","---", (ROUND(VLOOKUP($A94,Sheet1!$B$3:$AH$1266,Sheet1!H$1+(Sheet1!$A$1-1)*10,FALSE),IF(VLOOKUP($A94,Sheet1!$B$3:$AH$1266,Sheet1!H$1+(Sheet1!$A$1-1)*10,FALSE)&gt;99999,-3,IF(VLOOKUP($A94,Sheet1!$B$3:$AH$1266,Sheet1!H$1+(Sheet1!$A$1-1)*10,FALSE)&gt;9999,-2,IF(VLOOKUP($A94,Sheet1!$B$3:$AH$1266,Sheet1!H$1+(Sheet1!$A$1-1)*10,FALSE)&gt;999,-1,0)))))))</f>
        <v>---</v>
      </c>
      <c r="Y94" s="385" t="str">
        <f>IF(ISNA(VLOOKUP($A94,Sheet1!$B$3:$AH$1266,Sheet1!I$1+(Sheet1!$A$1-1)*10,FALSE))=TRUE,"---",IF(VLOOKUP($A94,Sheet1!$B$3:$AH$1266,Sheet1!I$1+(Sheet1!$A$1-1)*10,FALSE)="---","---", (ROUND(VLOOKUP($A94,Sheet1!$B$3:$AH$1266,Sheet1!I$1+(Sheet1!$A$1-1)*10,FALSE),IF(VLOOKUP($A94,Sheet1!$B$3:$AH$1266,Sheet1!I$1+(Sheet1!$A$1-1)*10,FALSE)&gt;99999,-3,IF(VLOOKUP($A94,Sheet1!$B$3:$AH$1266,Sheet1!I$1+(Sheet1!$A$1-1)*10,FALSE)&gt;9999,-2,IF(VLOOKUP($A94,Sheet1!$B$3:$AH$1266,Sheet1!I$1+(Sheet1!$A$1-1)*10,FALSE)&gt;999,-1,0)))))))</f>
        <v>---</v>
      </c>
      <c r="Z94" s="385" t="str">
        <f>IF(ISNA(VLOOKUP($A94,Sheet1!$B$3:$AH$1266,Sheet1!J$1+(Sheet1!$A$1-1)*10,FALSE))=TRUE,"---",IF(VLOOKUP($A94,Sheet1!$B$3:$AH$1266,Sheet1!J$1+(Sheet1!$A$1-1)*10,FALSE)="---","---", (ROUND(VLOOKUP($A94,Sheet1!$B$3:$AH$1266,Sheet1!J$1+(Sheet1!$A$1-1)*10,FALSE),IF(VLOOKUP($A94,Sheet1!$B$3:$AH$1266,Sheet1!J$1+(Sheet1!$A$1-1)*10,FALSE)&gt;99999,-3,IF(VLOOKUP($A94,Sheet1!$B$3:$AH$1266,Sheet1!J$1+(Sheet1!$A$1-1)*10,FALSE)&gt;9999,-2,IF(VLOOKUP($A94,Sheet1!$B$3:$AH$1266,Sheet1!J$1+(Sheet1!$A$1-1)*10,FALSE)&gt;999,-1,0)))))))</f>
        <v>---</v>
      </c>
      <c r="AA94" s="385" t="str">
        <f>IF(ISNA(VLOOKUP($A94,Sheet1!$B$3:$AH$1266,Sheet1!K$1+(Sheet1!$A$1-1)*10,FALSE))=TRUE,"---",IF(VLOOKUP($A94,Sheet1!$B$3:$AH$1266,Sheet1!K$1+(Sheet1!$A$1-1)*10,FALSE)="---","---", (ROUND(VLOOKUP($A94,Sheet1!$B$3:$AH$1266,Sheet1!K$1+(Sheet1!$A$1-1)*10,FALSE),IF(VLOOKUP($A94,Sheet1!$B$3:$AH$1266,Sheet1!K$1+(Sheet1!$A$1-1)*10,FALSE)&gt;99999,-3,IF(VLOOKUP($A94,Sheet1!$B$3:$AH$1266,Sheet1!K$1+(Sheet1!$A$1-1)*10,FALSE)&gt;9999,-2,IF(VLOOKUP($A94,Sheet1!$B$3:$AH$1266,Sheet1!K$1+(Sheet1!$A$1-1)*10,FALSE)&gt;999,-1,0)))))))</f>
        <v>---</v>
      </c>
      <c r="AB94" s="385" t="str">
        <f>IF(ISNA(VLOOKUP($A94,Sheet1!$B$3:$AH$1266,Sheet1!L$1+(Sheet1!$A$1-1)*10,FALSE))=TRUE,"---",IF(VLOOKUP($A94,Sheet1!$B$3:$AH$1266,Sheet1!L$1+(Sheet1!$A$1-1)*10,FALSE)="---","---", (ROUND(VLOOKUP($A94,Sheet1!$B$3:$AH$1266,Sheet1!L$1+(Sheet1!$A$1-1)*10,FALSE),IF(VLOOKUP($A94,Sheet1!$B$3:$AH$1266,Sheet1!L$1+(Sheet1!$A$1-1)*10,FALSE)&gt;99999,-3,IF(VLOOKUP($A94,Sheet1!$B$3:$AH$1266,Sheet1!L$1+(Sheet1!$A$1-1)*10,FALSE)&gt;9999,-2,IF(VLOOKUP($A94,Sheet1!$B$3:$AH$1266,Sheet1!L$1+(Sheet1!$A$1-1)*10,FALSE)&gt;999,-1,0)))))))</f>
        <v>---</v>
      </c>
      <c r="AC94" s="385" t="str">
        <f>IF(ISNA(VLOOKUP($A94,Sheet1!$B$3:$AH$1266,Sheet1!M$1+(Sheet1!$A$1-1)*10,FALSE))=TRUE,"---",IF(VLOOKUP($A94,Sheet1!$B$3:$AH$1266,Sheet1!M$1+(Sheet1!$A$1-1)*10,FALSE)="---","---", (ROUND(VLOOKUP($A94,Sheet1!$B$3:$AH$1266,Sheet1!M$1+(Sheet1!$A$1-1)*10,FALSE),IF(VLOOKUP($A94,Sheet1!$B$3:$AH$1266,Sheet1!M$1+(Sheet1!$A$1-1)*10,FALSE)&gt;99999,-3,IF(VLOOKUP($A94,Sheet1!$B$3:$AH$1266,Sheet1!M$1+(Sheet1!$A$1-1)*10,FALSE)&gt;9999,-2,IF(VLOOKUP($A94,Sheet1!$B$3:$AH$1266,Sheet1!M$1+(Sheet1!$A$1-1)*10,FALSE)&gt;999,-1,0)))))))</f>
        <v>---</v>
      </c>
      <c r="AD94" s="385" t="str">
        <f>IF(ISNA(VLOOKUP($A94,Sheet1!$B$3:$AH$1266,Sheet1!N$1+(Sheet1!$A$1-1)*10,FALSE))=TRUE,"---",IF(VLOOKUP($A94,Sheet1!$B$3:$AH$1266,Sheet1!N$1+(Sheet1!$A$1-1)*10,FALSE)="---","---", (ROUND(VLOOKUP($A94,Sheet1!$B$3:$AH$1266,Sheet1!N$1+(Sheet1!$A$1-1)*10,FALSE),IF(VLOOKUP($A94,Sheet1!$B$3:$AH$1266,Sheet1!N$1+(Sheet1!$A$1-1)*10,FALSE)&gt;99999,-3,IF(VLOOKUP($A94,Sheet1!$B$3:$AH$1266,Sheet1!N$1+(Sheet1!$A$1-1)*10,FALSE)&gt;9999,-2,IF(VLOOKUP($A94,Sheet1!$B$3:$AH$1266,Sheet1!N$1+(Sheet1!$A$1-1)*10,FALSE)&gt;999,-1,0)))))))</f>
        <v>---</v>
      </c>
    </row>
    <row r="95" spans="1:30" ht="25.5" customHeight="1" x14ac:dyDescent="0.25">
      <c r="A95" s="303" t="s">
        <v>143</v>
      </c>
      <c r="B95" s="330" t="s">
        <v>144</v>
      </c>
      <c r="C95" s="303">
        <v>435120</v>
      </c>
      <c r="D95" s="303">
        <v>741419</v>
      </c>
      <c r="E95" s="307" t="s">
        <v>3064</v>
      </c>
      <c r="F95" s="52" t="s">
        <v>4456</v>
      </c>
      <c r="G95" s="127" t="s">
        <v>31</v>
      </c>
      <c r="H95" s="347">
        <v>160</v>
      </c>
      <c r="I95" s="326">
        <v>15612</v>
      </c>
      <c r="J95" s="375">
        <v>14.4</v>
      </c>
      <c r="K95" s="318" t="s">
        <v>24</v>
      </c>
      <c r="L95" s="320">
        <v>10200</v>
      </c>
      <c r="M95" s="322">
        <v>63.8</v>
      </c>
      <c r="N95" s="318" t="s">
        <v>145</v>
      </c>
      <c r="O95" s="299">
        <f t="shared" si="4"/>
        <v>0.2</v>
      </c>
      <c r="P95" s="299">
        <f>IF(O95&lt;&gt;"",VLOOKUP($A95,Sheet4!$A$2:$O$1309,14,FALSE)*100,"")</f>
        <v>0.50627419248587824</v>
      </c>
      <c r="Q95" s="299">
        <f>IF(P95&lt;&gt;"",VLOOKUP($A95,Sheet4!$A$2:$O$1309,15,FALSE)*100,"")</f>
        <v>4.8500003851243756</v>
      </c>
      <c r="R95" s="301" t="str">
        <f t="shared" si="3"/>
        <v>500</v>
      </c>
      <c r="S95" s="356" t="s">
        <v>4364</v>
      </c>
      <c r="T95" s="356" t="str">
        <f>IF(ISNA(VLOOKUP(A95,Sheet1!B$3:C$1266,2,FALSE)=TRUE),"NC",VLOOKUP(A95,Sheet1!B$3:C$1266,2,FALSE))</f>
        <v>Rural10</v>
      </c>
      <c r="U95" s="392">
        <f>IF(ISNA(VLOOKUP($A95,Sheet1!$B$3:$AH$1266,Sheet1!E$1+(Sheet1!$A$1-1)*10,FALSE))=TRUE,"---",IF(VLOOKUP($A95,Sheet1!$B$3:$AH$1266,Sheet1!E$1+(Sheet1!$A$1-1)*10,FALSE)="---","---", (ROUND(VLOOKUP($A95,Sheet1!$B$3:$AH$1266,Sheet1!E$1+(Sheet1!$A$1-1)*10,FALSE),IF(VLOOKUP($A95,Sheet1!$B$3:$AH$1266,Sheet1!E$1+(Sheet1!$A$1-1)*10,FALSE)&gt;99999,-3,IF(VLOOKUP($A95,Sheet1!$B$3:$AH$1266,Sheet1!E$1+(Sheet1!$A$1-1)*10,FALSE)&gt;9999,-2,IF(VLOOKUP($A95,Sheet1!$B$3:$AH$1266,Sheet1!E$1+(Sheet1!$A$1-1)*10,FALSE)&gt;999,-1,0)))))))</f>
        <v>2720</v>
      </c>
      <c r="V95" s="392">
        <f>IF(ISNA(VLOOKUP($A95,Sheet1!$B$3:$AH$1266,Sheet1!F$1+(Sheet1!$A$1-1)*10,FALSE))=TRUE,"---",IF(VLOOKUP($A95,Sheet1!$B$3:$AH$1266,Sheet1!F$1+(Sheet1!$A$1-1)*10,FALSE)="---","---", (ROUND(VLOOKUP($A95,Sheet1!$B$3:$AH$1266,Sheet1!F$1+(Sheet1!$A$1-1)*10,FALSE),IF(VLOOKUP($A95,Sheet1!$B$3:$AH$1266,Sheet1!F$1+(Sheet1!$A$1-1)*10,FALSE)&gt;99999,-3,IF(VLOOKUP($A95,Sheet1!$B$3:$AH$1266,Sheet1!F$1+(Sheet1!$A$1-1)*10,FALSE)&gt;9999,-2,IF(VLOOKUP($A95,Sheet1!$B$3:$AH$1266,Sheet1!F$1+(Sheet1!$A$1-1)*10,FALSE)&gt;999,-1,0)))))))</f>
        <v>3140</v>
      </c>
      <c r="W95" s="392">
        <f>IF(ISNA(VLOOKUP($A95,Sheet1!$B$3:$AH$1266,Sheet1!G$1+(Sheet1!$A$1-1)*10,FALSE))=TRUE,"---",IF(VLOOKUP($A95,Sheet1!$B$3:$AH$1266,Sheet1!G$1+(Sheet1!$A$1-1)*10,FALSE)="---","---", (ROUND(VLOOKUP($A95,Sheet1!$B$3:$AH$1266,Sheet1!G$1+(Sheet1!$A$1-1)*10,FALSE),IF(VLOOKUP($A95,Sheet1!$B$3:$AH$1266,Sheet1!G$1+(Sheet1!$A$1-1)*10,FALSE)&gt;99999,-3,IF(VLOOKUP($A95,Sheet1!$B$3:$AH$1266,Sheet1!G$1+(Sheet1!$A$1-1)*10,FALSE)&gt;9999,-2,IF(VLOOKUP($A95,Sheet1!$B$3:$AH$1266,Sheet1!G$1+(Sheet1!$A$1-1)*10,FALSE)&gt;999,-1,0)))))))</f>
        <v>3640</v>
      </c>
      <c r="X95" s="392">
        <f>IF(ISNA(VLOOKUP($A95,Sheet1!$B$3:$AH$1266,Sheet1!H$1+(Sheet1!$A$1-1)*10,FALSE))=TRUE,"---",IF(VLOOKUP($A95,Sheet1!$B$3:$AH$1266,Sheet1!H$1+(Sheet1!$A$1-1)*10,FALSE)="---","---", (ROUND(VLOOKUP($A95,Sheet1!$B$3:$AH$1266,Sheet1!H$1+(Sheet1!$A$1-1)*10,FALSE),IF(VLOOKUP($A95,Sheet1!$B$3:$AH$1266,Sheet1!H$1+(Sheet1!$A$1-1)*10,FALSE)&gt;99999,-3,IF(VLOOKUP($A95,Sheet1!$B$3:$AH$1266,Sheet1!H$1+(Sheet1!$A$1-1)*10,FALSE)&gt;9999,-2,IF(VLOOKUP($A95,Sheet1!$B$3:$AH$1266,Sheet1!H$1+(Sheet1!$A$1-1)*10,FALSE)&gt;999,-1,0)))))))</f>
        <v>4840</v>
      </c>
      <c r="Y95" s="392">
        <f>IF(ISNA(VLOOKUP($A95,Sheet1!$B$3:$AH$1266,Sheet1!I$1+(Sheet1!$A$1-1)*10,FALSE))=TRUE,"---",IF(VLOOKUP($A95,Sheet1!$B$3:$AH$1266,Sheet1!I$1+(Sheet1!$A$1-1)*10,FALSE)="---","---", (ROUND(VLOOKUP($A95,Sheet1!$B$3:$AH$1266,Sheet1!I$1+(Sheet1!$A$1-1)*10,FALSE),IF(VLOOKUP($A95,Sheet1!$B$3:$AH$1266,Sheet1!I$1+(Sheet1!$A$1-1)*10,FALSE)&gt;99999,-3,IF(VLOOKUP($A95,Sheet1!$B$3:$AH$1266,Sheet1!I$1+(Sheet1!$A$1-1)*10,FALSE)&gt;9999,-2,IF(VLOOKUP($A95,Sheet1!$B$3:$AH$1266,Sheet1!I$1+(Sheet1!$A$1-1)*10,FALSE)&gt;999,-1,0)))))))</f>
        <v>5610</v>
      </c>
      <c r="Z95" s="392">
        <f>IF(ISNA(VLOOKUP($A95,Sheet1!$B$3:$AH$1266,Sheet1!J$1+(Sheet1!$A$1-1)*10,FALSE))=TRUE,"---",IF(VLOOKUP($A95,Sheet1!$B$3:$AH$1266,Sheet1!J$1+(Sheet1!$A$1-1)*10,FALSE)="---","---", (ROUND(VLOOKUP($A95,Sheet1!$B$3:$AH$1266,Sheet1!J$1+(Sheet1!$A$1-1)*10,FALSE),IF(VLOOKUP($A95,Sheet1!$B$3:$AH$1266,Sheet1!J$1+(Sheet1!$A$1-1)*10,FALSE)&gt;99999,-3,IF(VLOOKUP($A95,Sheet1!$B$3:$AH$1266,Sheet1!J$1+(Sheet1!$A$1-1)*10,FALSE)&gt;9999,-2,IF(VLOOKUP($A95,Sheet1!$B$3:$AH$1266,Sheet1!J$1+(Sheet1!$A$1-1)*10,FALSE)&gt;999,-1,0)))))))</f>
        <v>6570</v>
      </c>
      <c r="AA95" s="392">
        <f>IF(ISNA(VLOOKUP($A95,Sheet1!$B$3:$AH$1266,Sheet1!K$1+(Sheet1!$A$1-1)*10,FALSE))=TRUE,"---",IF(VLOOKUP($A95,Sheet1!$B$3:$AH$1266,Sheet1!K$1+(Sheet1!$A$1-1)*10,FALSE)="---","---", (ROUND(VLOOKUP($A95,Sheet1!$B$3:$AH$1266,Sheet1!K$1+(Sheet1!$A$1-1)*10,FALSE),IF(VLOOKUP($A95,Sheet1!$B$3:$AH$1266,Sheet1!K$1+(Sheet1!$A$1-1)*10,FALSE)&gt;99999,-3,IF(VLOOKUP($A95,Sheet1!$B$3:$AH$1266,Sheet1!K$1+(Sheet1!$A$1-1)*10,FALSE)&gt;9999,-2,IF(VLOOKUP($A95,Sheet1!$B$3:$AH$1266,Sheet1!K$1+(Sheet1!$A$1-1)*10,FALSE)&gt;999,-1,0)))))))</f>
        <v>7280</v>
      </c>
      <c r="AB95" s="392">
        <f>IF(ISNA(VLOOKUP($A95,Sheet1!$B$3:$AH$1266,Sheet1!L$1+(Sheet1!$A$1-1)*10,FALSE))=TRUE,"---",IF(VLOOKUP($A95,Sheet1!$B$3:$AH$1266,Sheet1!L$1+(Sheet1!$A$1-1)*10,FALSE)="---","---", (ROUND(VLOOKUP($A95,Sheet1!$B$3:$AH$1266,Sheet1!L$1+(Sheet1!$A$1-1)*10,FALSE),IF(VLOOKUP($A95,Sheet1!$B$3:$AH$1266,Sheet1!L$1+(Sheet1!$A$1-1)*10,FALSE)&gt;99999,-3,IF(VLOOKUP($A95,Sheet1!$B$3:$AH$1266,Sheet1!L$1+(Sheet1!$A$1-1)*10,FALSE)&gt;9999,-2,IF(VLOOKUP($A95,Sheet1!$B$3:$AH$1266,Sheet1!L$1+(Sheet1!$A$1-1)*10,FALSE)&gt;999,-1,0)))))))</f>
        <v>8020</v>
      </c>
      <c r="AC95" s="392">
        <f>IF(ISNA(VLOOKUP($A95,Sheet1!$B$3:$AH$1266,Sheet1!M$1+(Sheet1!$A$1-1)*10,FALSE))=TRUE,"---",IF(VLOOKUP($A95,Sheet1!$B$3:$AH$1266,Sheet1!M$1+(Sheet1!$A$1-1)*10,FALSE)="---","---", (ROUND(VLOOKUP($A95,Sheet1!$B$3:$AH$1266,Sheet1!M$1+(Sheet1!$A$1-1)*10,FALSE),IF(VLOOKUP($A95,Sheet1!$B$3:$AH$1266,Sheet1!M$1+(Sheet1!$A$1-1)*10,FALSE)&gt;99999,-3,IF(VLOOKUP($A95,Sheet1!$B$3:$AH$1266,Sheet1!M$1+(Sheet1!$A$1-1)*10,FALSE)&gt;9999,-2,IF(VLOOKUP($A95,Sheet1!$B$3:$AH$1266,Sheet1!M$1+(Sheet1!$A$1-1)*10,FALSE)&gt;999,-1,0)))))))</f>
        <v>8740</v>
      </c>
      <c r="AD95" s="392">
        <f>IF(ISNA(VLOOKUP($A95,Sheet1!$B$3:$AH$1266,Sheet1!N$1+(Sheet1!$A$1-1)*10,FALSE))=TRUE,"---",IF(VLOOKUP($A95,Sheet1!$B$3:$AH$1266,Sheet1!N$1+(Sheet1!$A$1-1)*10,FALSE)="---","---", (ROUND(VLOOKUP($A95,Sheet1!$B$3:$AH$1266,Sheet1!N$1+(Sheet1!$A$1-1)*10,FALSE),IF(VLOOKUP($A95,Sheet1!$B$3:$AH$1266,Sheet1!N$1+(Sheet1!$A$1-1)*10,FALSE)&gt;99999,-3,IF(VLOOKUP($A95,Sheet1!$B$3:$AH$1266,Sheet1!N$1+(Sheet1!$A$1-1)*10,FALSE)&gt;9999,-2,IF(VLOOKUP($A95,Sheet1!$B$3:$AH$1266,Sheet1!N$1+(Sheet1!$A$1-1)*10,FALSE)&gt;999,-1,0)))))))</f>
        <v>9750</v>
      </c>
    </row>
    <row r="96" spans="1:30" ht="25.5" customHeight="1" x14ac:dyDescent="0.25">
      <c r="A96" s="303"/>
      <c r="B96" s="331"/>
      <c r="C96" s="303"/>
      <c r="D96" s="303"/>
      <c r="E96" s="307"/>
      <c r="F96" s="342" t="s">
        <v>4457</v>
      </c>
      <c r="G96" s="318" t="s">
        <v>286</v>
      </c>
      <c r="H96" s="347"/>
      <c r="I96" s="327"/>
      <c r="J96" s="376"/>
      <c r="K96" s="319"/>
      <c r="L96" s="321"/>
      <c r="M96" s="323"/>
      <c r="N96" s="319"/>
      <c r="O96" s="317" t="e">
        <f t="shared" si="4"/>
        <v>#NUM!</v>
      </c>
      <c r="P96" s="317" t="e">
        <f>IF(O96&lt;&gt;"",VLOOKUP($A96,Sheet4!$A$2:$O$1309,14,FALSE)*100,"")</f>
        <v>#NUM!</v>
      </c>
      <c r="Q96" s="317" t="e">
        <f>IF(P96&lt;&gt;"",VLOOKUP($A96,Sheet4!$A$2:$O$1309,15,FALSE)*100,"")</f>
        <v>#NUM!</v>
      </c>
      <c r="R96" s="356" t="e">
        <f t="shared" si="3"/>
        <v>#NUM!</v>
      </c>
      <c r="S96" s="356"/>
      <c r="T96" s="356"/>
      <c r="U96" s="392"/>
      <c r="V96" s="392"/>
      <c r="W96" s="392"/>
      <c r="X96" s="392"/>
      <c r="Y96" s="392"/>
      <c r="Z96" s="392"/>
      <c r="AA96" s="392"/>
      <c r="AB96" s="392"/>
      <c r="AC96" s="392"/>
      <c r="AD96" s="392"/>
    </row>
    <row r="97" spans="1:30" ht="25.5" customHeight="1" x14ac:dyDescent="0.25">
      <c r="A97" s="303"/>
      <c r="B97" s="331"/>
      <c r="C97" s="303"/>
      <c r="D97" s="303"/>
      <c r="E97" s="307"/>
      <c r="F97" s="401"/>
      <c r="G97" s="405"/>
      <c r="H97" s="347"/>
      <c r="I97" s="327"/>
      <c r="J97" s="376"/>
      <c r="K97" s="319"/>
      <c r="L97" s="321"/>
      <c r="M97" s="323"/>
      <c r="N97" s="319"/>
      <c r="O97" s="317" t="e">
        <f t="shared" si="4"/>
        <v>#NUM!</v>
      </c>
      <c r="P97" s="317" t="e">
        <f>IF(O97&lt;&gt;"",VLOOKUP($A97,Sheet4!$A$2:$O$1309,14,FALSE)*100,"")</f>
        <v>#NUM!</v>
      </c>
      <c r="Q97" s="317" t="e">
        <f>IF(P97&lt;&gt;"",VLOOKUP($A97,Sheet4!$A$2:$O$1309,15,FALSE)*100,"")</f>
        <v>#NUM!</v>
      </c>
      <c r="R97" s="356" t="e">
        <f t="shared" si="3"/>
        <v>#NUM!</v>
      </c>
      <c r="S97" s="356"/>
      <c r="T97" s="356"/>
      <c r="U97" s="392"/>
      <c r="V97" s="392"/>
      <c r="W97" s="392"/>
      <c r="X97" s="392"/>
      <c r="Y97" s="392"/>
      <c r="Z97" s="392"/>
      <c r="AA97" s="392"/>
      <c r="AB97" s="392"/>
      <c r="AC97" s="392"/>
      <c r="AD97" s="392"/>
    </row>
    <row r="98" spans="1:30" ht="25.5" customHeight="1" x14ac:dyDescent="0.25">
      <c r="A98" s="304" t="s">
        <v>146</v>
      </c>
      <c r="B98" s="393" t="s">
        <v>147</v>
      </c>
      <c r="C98" s="304">
        <v>435003</v>
      </c>
      <c r="D98" s="304">
        <v>741144</v>
      </c>
      <c r="E98" s="305" t="s">
        <v>3049</v>
      </c>
      <c r="F98" s="345" t="s">
        <v>4458</v>
      </c>
      <c r="G98" s="351" t="s">
        <v>31</v>
      </c>
      <c r="H98" s="348">
        <v>419</v>
      </c>
      <c r="I98" s="119">
        <v>17899</v>
      </c>
      <c r="J98" s="120">
        <v>10.44</v>
      </c>
      <c r="K98" s="118" t="s">
        <v>20</v>
      </c>
      <c r="L98" s="122">
        <v>15000</v>
      </c>
      <c r="M98" s="123">
        <v>35.799999999999997</v>
      </c>
      <c r="N98" s="121" t="s">
        <v>4405</v>
      </c>
      <c r="O98" s="71">
        <f t="shared" si="4"/>
        <v>2.5522454867130229</v>
      </c>
      <c r="P98" s="71">
        <f>IF(O98&lt;&gt;"",VLOOKUP($A98,Sheet4!$A$2:$O$1309,14,FALSE)*100,"")</f>
        <v>0.3507711187883733</v>
      </c>
      <c r="Q98" s="71">
        <f>IF(P98&lt;&gt;"",VLOOKUP($A98,Sheet4!$A$2:$O$1309,15,FALSE)*100,"")</f>
        <v>3.3832910993948806</v>
      </c>
      <c r="R98" s="73">
        <f t="shared" si="3"/>
        <v>40</v>
      </c>
      <c r="S98" s="357" t="s">
        <v>4364</v>
      </c>
      <c r="T98" s="357" t="str">
        <f>IF(ISNA(VLOOKUP(A98,Sheet1!B$3:C$1266,2,FALSE)=TRUE),"NC",VLOOKUP(A98,Sheet1!B$3:C$1266,2,FALSE))</f>
        <v>Rural10</v>
      </c>
      <c r="U98" s="385">
        <f>IF(ISNA(VLOOKUP($A98,Sheet1!$B$3:$AH$1266,Sheet1!E$1+(Sheet1!$A$1-1)*10,FALSE))=TRUE,"---",IF(VLOOKUP($A98,Sheet1!$B$3:$AH$1266,Sheet1!E$1+(Sheet1!$A$1-1)*10,FALSE)="---","---", (ROUND(VLOOKUP($A98,Sheet1!$B$3:$AH$1266,Sheet1!E$1+(Sheet1!$A$1-1)*10,FALSE),IF(VLOOKUP($A98,Sheet1!$B$3:$AH$1266,Sheet1!E$1+(Sheet1!$A$1-1)*10,FALSE)&gt;99999,-3,IF(VLOOKUP($A98,Sheet1!$B$3:$AH$1266,Sheet1!E$1+(Sheet1!$A$1-1)*10,FALSE)&gt;9999,-2,IF(VLOOKUP($A98,Sheet1!$B$3:$AH$1266,Sheet1!E$1+(Sheet1!$A$1-1)*10,FALSE)&gt;999,-1,0)))))))</f>
        <v>6350</v>
      </c>
      <c r="V98" s="385">
        <f>IF(ISNA(VLOOKUP($A98,Sheet1!$B$3:$AH$1266,Sheet1!F$1+(Sheet1!$A$1-1)*10,FALSE))=TRUE,"---",IF(VLOOKUP($A98,Sheet1!$B$3:$AH$1266,Sheet1!F$1+(Sheet1!$A$1-1)*10,FALSE)="---","---", (ROUND(VLOOKUP($A98,Sheet1!$B$3:$AH$1266,Sheet1!F$1+(Sheet1!$A$1-1)*10,FALSE),IF(VLOOKUP($A98,Sheet1!$B$3:$AH$1266,Sheet1!F$1+(Sheet1!$A$1-1)*10,FALSE)&gt;99999,-3,IF(VLOOKUP($A98,Sheet1!$B$3:$AH$1266,Sheet1!F$1+(Sheet1!$A$1-1)*10,FALSE)&gt;9999,-2,IF(VLOOKUP($A98,Sheet1!$B$3:$AH$1266,Sheet1!F$1+(Sheet1!$A$1-1)*10,FALSE)&gt;999,-1,0)))))))</f>
        <v>7200</v>
      </c>
      <c r="W98" s="385">
        <f>IF(ISNA(VLOOKUP($A98,Sheet1!$B$3:$AH$1266,Sheet1!G$1+(Sheet1!$A$1-1)*10,FALSE))=TRUE,"---",IF(VLOOKUP($A98,Sheet1!$B$3:$AH$1266,Sheet1!G$1+(Sheet1!$A$1-1)*10,FALSE)="---","---", (ROUND(VLOOKUP($A98,Sheet1!$B$3:$AH$1266,Sheet1!G$1+(Sheet1!$A$1-1)*10,FALSE),IF(VLOOKUP($A98,Sheet1!$B$3:$AH$1266,Sheet1!G$1+(Sheet1!$A$1-1)*10,FALSE)&gt;99999,-3,IF(VLOOKUP($A98,Sheet1!$B$3:$AH$1266,Sheet1!G$1+(Sheet1!$A$1-1)*10,FALSE)&gt;9999,-2,IF(VLOOKUP($A98,Sheet1!$B$3:$AH$1266,Sheet1!G$1+(Sheet1!$A$1-1)*10,FALSE)&gt;999,-1,0)))))))</f>
        <v>8200</v>
      </c>
      <c r="X98" s="385">
        <f>IF(ISNA(VLOOKUP($A98,Sheet1!$B$3:$AH$1266,Sheet1!H$1+(Sheet1!$A$1-1)*10,FALSE))=TRUE,"---",IF(VLOOKUP($A98,Sheet1!$B$3:$AH$1266,Sheet1!H$1+(Sheet1!$A$1-1)*10,FALSE)="---","---", (ROUND(VLOOKUP($A98,Sheet1!$B$3:$AH$1266,Sheet1!H$1+(Sheet1!$A$1-1)*10,FALSE),IF(VLOOKUP($A98,Sheet1!$B$3:$AH$1266,Sheet1!H$1+(Sheet1!$A$1-1)*10,FALSE)&gt;99999,-3,IF(VLOOKUP($A98,Sheet1!$B$3:$AH$1266,Sheet1!H$1+(Sheet1!$A$1-1)*10,FALSE)&gt;9999,-2,IF(VLOOKUP($A98,Sheet1!$B$3:$AH$1266,Sheet1!H$1+(Sheet1!$A$1-1)*10,FALSE)&gt;999,-1,0)))))))</f>
        <v>10600</v>
      </c>
      <c r="Y98" s="385">
        <f>IF(ISNA(VLOOKUP($A98,Sheet1!$B$3:$AH$1266,Sheet1!I$1+(Sheet1!$A$1-1)*10,FALSE))=TRUE,"---",IF(VLOOKUP($A98,Sheet1!$B$3:$AH$1266,Sheet1!I$1+(Sheet1!$A$1-1)*10,FALSE)="---","---", (ROUND(VLOOKUP($A98,Sheet1!$B$3:$AH$1266,Sheet1!I$1+(Sheet1!$A$1-1)*10,FALSE),IF(VLOOKUP($A98,Sheet1!$B$3:$AH$1266,Sheet1!I$1+(Sheet1!$A$1-1)*10,FALSE)&gt;99999,-3,IF(VLOOKUP($A98,Sheet1!$B$3:$AH$1266,Sheet1!I$1+(Sheet1!$A$1-1)*10,FALSE)&gt;9999,-2,IF(VLOOKUP($A98,Sheet1!$B$3:$AH$1266,Sheet1!I$1+(Sheet1!$A$1-1)*10,FALSE)&gt;999,-1,0)))))))</f>
        <v>12100</v>
      </c>
      <c r="Z98" s="385">
        <f>IF(ISNA(VLOOKUP($A98,Sheet1!$B$3:$AH$1266,Sheet1!J$1+(Sheet1!$A$1-1)*10,FALSE))=TRUE,"---",IF(VLOOKUP($A98,Sheet1!$B$3:$AH$1266,Sheet1!J$1+(Sheet1!$A$1-1)*10,FALSE)="---","---", (ROUND(VLOOKUP($A98,Sheet1!$B$3:$AH$1266,Sheet1!J$1+(Sheet1!$A$1-1)*10,FALSE),IF(VLOOKUP($A98,Sheet1!$B$3:$AH$1266,Sheet1!J$1+(Sheet1!$A$1-1)*10,FALSE)&gt;99999,-3,IF(VLOOKUP($A98,Sheet1!$B$3:$AH$1266,Sheet1!J$1+(Sheet1!$A$1-1)*10,FALSE)&gt;9999,-2,IF(VLOOKUP($A98,Sheet1!$B$3:$AH$1266,Sheet1!J$1+(Sheet1!$A$1-1)*10,FALSE)&gt;999,-1,0)))))))</f>
        <v>14000</v>
      </c>
      <c r="AA98" s="385">
        <f>IF(ISNA(VLOOKUP($A98,Sheet1!$B$3:$AH$1266,Sheet1!K$1+(Sheet1!$A$1-1)*10,FALSE))=TRUE,"---",IF(VLOOKUP($A98,Sheet1!$B$3:$AH$1266,Sheet1!K$1+(Sheet1!$A$1-1)*10,FALSE)="---","---", (ROUND(VLOOKUP($A98,Sheet1!$B$3:$AH$1266,Sheet1!K$1+(Sheet1!$A$1-1)*10,FALSE),IF(VLOOKUP($A98,Sheet1!$B$3:$AH$1266,Sheet1!K$1+(Sheet1!$A$1-1)*10,FALSE)&gt;99999,-3,IF(VLOOKUP($A98,Sheet1!$B$3:$AH$1266,Sheet1!K$1+(Sheet1!$A$1-1)*10,FALSE)&gt;9999,-2,IF(VLOOKUP($A98,Sheet1!$B$3:$AH$1266,Sheet1!K$1+(Sheet1!$A$1-1)*10,FALSE)&gt;999,-1,0)))))))</f>
        <v>15400</v>
      </c>
      <c r="AB98" s="385">
        <f>IF(ISNA(VLOOKUP($A98,Sheet1!$B$3:$AH$1266,Sheet1!L$1+(Sheet1!$A$1-1)*10,FALSE))=TRUE,"---",IF(VLOOKUP($A98,Sheet1!$B$3:$AH$1266,Sheet1!L$1+(Sheet1!$A$1-1)*10,FALSE)="---","---", (ROUND(VLOOKUP($A98,Sheet1!$B$3:$AH$1266,Sheet1!L$1+(Sheet1!$A$1-1)*10,FALSE),IF(VLOOKUP($A98,Sheet1!$B$3:$AH$1266,Sheet1!L$1+(Sheet1!$A$1-1)*10,FALSE)&gt;99999,-3,IF(VLOOKUP($A98,Sheet1!$B$3:$AH$1266,Sheet1!L$1+(Sheet1!$A$1-1)*10,FALSE)&gt;9999,-2,IF(VLOOKUP($A98,Sheet1!$B$3:$AH$1266,Sheet1!L$1+(Sheet1!$A$1-1)*10,FALSE)&gt;999,-1,0)))))))</f>
        <v>16800</v>
      </c>
      <c r="AC98" s="385">
        <f>IF(ISNA(VLOOKUP($A98,Sheet1!$B$3:$AH$1266,Sheet1!M$1+(Sheet1!$A$1-1)*10,FALSE))=TRUE,"---",IF(VLOOKUP($A98,Sheet1!$B$3:$AH$1266,Sheet1!M$1+(Sheet1!$A$1-1)*10,FALSE)="---","---", (ROUND(VLOOKUP($A98,Sheet1!$B$3:$AH$1266,Sheet1!M$1+(Sheet1!$A$1-1)*10,FALSE),IF(VLOOKUP($A98,Sheet1!$B$3:$AH$1266,Sheet1!M$1+(Sheet1!$A$1-1)*10,FALSE)&gt;99999,-3,IF(VLOOKUP($A98,Sheet1!$B$3:$AH$1266,Sheet1!M$1+(Sheet1!$A$1-1)*10,FALSE)&gt;9999,-2,IF(VLOOKUP($A98,Sheet1!$B$3:$AH$1266,Sheet1!M$1+(Sheet1!$A$1-1)*10,FALSE)&gt;999,-1,0)))))))</f>
        <v>18200</v>
      </c>
      <c r="AD98" s="385">
        <f>IF(ISNA(VLOOKUP($A98,Sheet1!$B$3:$AH$1266,Sheet1!N$1+(Sheet1!$A$1-1)*10,FALSE))=TRUE,"---",IF(VLOOKUP($A98,Sheet1!$B$3:$AH$1266,Sheet1!N$1+(Sheet1!$A$1-1)*10,FALSE)="---","---", (ROUND(VLOOKUP($A98,Sheet1!$B$3:$AH$1266,Sheet1!N$1+(Sheet1!$A$1-1)*10,FALSE),IF(VLOOKUP($A98,Sheet1!$B$3:$AH$1266,Sheet1!N$1+(Sheet1!$A$1-1)*10,FALSE)&gt;99999,-3,IF(VLOOKUP($A98,Sheet1!$B$3:$AH$1266,Sheet1!N$1+(Sheet1!$A$1-1)*10,FALSE)&gt;9999,-2,IF(VLOOKUP($A98,Sheet1!$B$3:$AH$1266,Sheet1!N$1+(Sheet1!$A$1-1)*10,FALSE)&gt;999,-1,0)))))))</f>
        <v>20000</v>
      </c>
    </row>
    <row r="99" spans="1:30" ht="25.5" customHeight="1" x14ac:dyDescent="0.25">
      <c r="A99" s="304"/>
      <c r="B99" s="346"/>
      <c r="C99" s="304"/>
      <c r="D99" s="304"/>
      <c r="E99" s="305" t="e">
        <v>#N/A</v>
      </c>
      <c r="F99" s="346"/>
      <c r="G99" s="352"/>
      <c r="H99" s="348"/>
      <c r="I99" s="119">
        <v>19773</v>
      </c>
      <c r="J99" s="120">
        <v>11.2</v>
      </c>
      <c r="K99" s="118" t="s">
        <v>28</v>
      </c>
      <c r="L99" s="129" t="s">
        <v>4405</v>
      </c>
      <c r="M99" s="130" t="s">
        <v>4405</v>
      </c>
      <c r="N99" s="118" t="s">
        <v>75</v>
      </c>
      <c r="O99" s="71" t="s">
        <v>4405</v>
      </c>
      <c r="P99" s="71" t="s">
        <v>4405</v>
      </c>
      <c r="Q99" s="71" t="s">
        <v>4405</v>
      </c>
      <c r="R99" s="73" t="s">
        <v>4405</v>
      </c>
      <c r="S99" s="357" t="e">
        <v>#N/A</v>
      </c>
      <c r="T99" s="357" t="str">
        <f>IF(ISNA(VLOOKUP(A99,Sheet1!B$3:C$1266,2,FALSE)=TRUE),"ND",VLOOKUP(A99,Sheet1!B$3:C$1266,2,FALSE))</f>
        <v>ND</v>
      </c>
      <c r="U99" s="385" t="str">
        <f>IF(ISNA(VLOOKUP($A99,Sheet1!$B$3:$AH$1266,Sheet1!E$1+(Sheet1!$A$1-1)*10,FALSE))=TRUE,"---",IF(VLOOKUP($A99,Sheet1!$B$3:$AH$1266,Sheet1!E$1+(Sheet1!$A$1-1)*10,FALSE)="---","---", (ROUND(VLOOKUP($A99,Sheet1!$B$3:$AH$1266,Sheet1!E$1+(Sheet1!$A$1-1)*10,FALSE),IF(VLOOKUP($A99,Sheet1!$B$3:$AH$1266,Sheet1!E$1+(Sheet1!$A$1-1)*10,FALSE)&gt;99999,-3,IF(VLOOKUP($A99,Sheet1!$B$3:$AH$1266,Sheet1!E$1+(Sheet1!$A$1-1)*10,FALSE)&gt;9999,-2,IF(VLOOKUP($A99,Sheet1!$B$3:$AH$1266,Sheet1!E$1+(Sheet1!$A$1-1)*10,FALSE)&gt;999,-1,0)))))))</f>
        <v>---</v>
      </c>
      <c r="V99" s="385" t="str">
        <f>IF(ISNA(VLOOKUP($A99,Sheet1!$B$3:$AH$1266,Sheet1!F$1+(Sheet1!$A$1-1)*10,FALSE))=TRUE,"---",IF(VLOOKUP($A99,Sheet1!$B$3:$AH$1266,Sheet1!F$1+(Sheet1!$A$1-1)*10,FALSE)="---","---", (ROUND(VLOOKUP($A99,Sheet1!$B$3:$AH$1266,Sheet1!F$1+(Sheet1!$A$1-1)*10,FALSE),IF(VLOOKUP($A99,Sheet1!$B$3:$AH$1266,Sheet1!F$1+(Sheet1!$A$1-1)*10,FALSE)&gt;99999,-3,IF(VLOOKUP($A99,Sheet1!$B$3:$AH$1266,Sheet1!F$1+(Sheet1!$A$1-1)*10,FALSE)&gt;9999,-2,IF(VLOOKUP($A99,Sheet1!$B$3:$AH$1266,Sheet1!F$1+(Sheet1!$A$1-1)*10,FALSE)&gt;999,-1,0)))))))</f>
        <v>---</v>
      </c>
      <c r="W99" s="385" t="str">
        <f>IF(ISNA(VLOOKUP($A99,Sheet1!$B$3:$AH$1266,Sheet1!G$1+(Sheet1!$A$1-1)*10,FALSE))=TRUE,"---",IF(VLOOKUP($A99,Sheet1!$B$3:$AH$1266,Sheet1!G$1+(Sheet1!$A$1-1)*10,FALSE)="---","---", (ROUND(VLOOKUP($A99,Sheet1!$B$3:$AH$1266,Sheet1!G$1+(Sheet1!$A$1-1)*10,FALSE),IF(VLOOKUP($A99,Sheet1!$B$3:$AH$1266,Sheet1!G$1+(Sheet1!$A$1-1)*10,FALSE)&gt;99999,-3,IF(VLOOKUP($A99,Sheet1!$B$3:$AH$1266,Sheet1!G$1+(Sheet1!$A$1-1)*10,FALSE)&gt;9999,-2,IF(VLOOKUP($A99,Sheet1!$B$3:$AH$1266,Sheet1!G$1+(Sheet1!$A$1-1)*10,FALSE)&gt;999,-1,0)))))))</f>
        <v>---</v>
      </c>
      <c r="X99" s="385" t="str">
        <f>IF(ISNA(VLOOKUP($A99,Sheet1!$B$3:$AH$1266,Sheet1!H$1+(Sheet1!$A$1-1)*10,FALSE))=TRUE,"---",IF(VLOOKUP($A99,Sheet1!$B$3:$AH$1266,Sheet1!H$1+(Sheet1!$A$1-1)*10,FALSE)="---","---", (ROUND(VLOOKUP($A99,Sheet1!$B$3:$AH$1266,Sheet1!H$1+(Sheet1!$A$1-1)*10,FALSE),IF(VLOOKUP($A99,Sheet1!$B$3:$AH$1266,Sheet1!H$1+(Sheet1!$A$1-1)*10,FALSE)&gt;99999,-3,IF(VLOOKUP($A99,Sheet1!$B$3:$AH$1266,Sheet1!H$1+(Sheet1!$A$1-1)*10,FALSE)&gt;9999,-2,IF(VLOOKUP($A99,Sheet1!$B$3:$AH$1266,Sheet1!H$1+(Sheet1!$A$1-1)*10,FALSE)&gt;999,-1,0)))))))</f>
        <v>---</v>
      </c>
      <c r="Y99" s="385" t="str">
        <f>IF(ISNA(VLOOKUP($A99,Sheet1!$B$3:$AH$1266,Sheet1!I$1+(Sheet1!$A$1-1)*10,FALSE))=TRUE,"---",IF(VLOOKUP($A99,Sheet1!$B$3:$AH$1266,Sheet1!I$1+(Sheet1!$A$1-1)*10,FALSE)="---","---", (ROUND(VLOOKUP($A99,Sheet1!$B$3:$AH$1266,Sheet1!I$1+(Sheet1!$A$1-1)*10,FALSE),IF(VLOOKUP($A99,Sheet1!$B$3:$AH$1266,Sheet1!I$1+(Sheet1!$A$1-1)*10,FALSE)&gt;99999,-3,IF(VLOOKUP($A99,Sheet1!$B$3:$AH$1266,Sheet1!I$1+(Sheet1!$A$1-1)*10,FALSE)&gt;9999,-2,IF(VLOOKUP($A99,Sheet1!$B$3:$AH$1266,Sheet1!I$1+(Sheet1!$A$1-1)*10,FALSE)&gt;999,-1,0)))))))</f>
        <v>---</v>
      </c>
      <c r="Z99" s="385" t="str">
        <f>IF(ISNA(VLOOKUP($A99,Sheet1!$B$3:$AH$1266,Sheet1!J$1+(Sheet1!$A$1-1)*10,FALSE))=TRUE,"---",IF(VLOOKUP($A99,Sheet1!$B$3:$AH$1266,Sheet1!J$1+(Sheet1!$A$1-1)*10,FALSE)="---","---", (ROUND(VLOOKUP($A99,Sheet1!$B$3:$AH$1266,Sheet1!J$1+(Sheet1!$A$1-1)*10,FALSE),IF(VLOOKUP($A99,Sheet1!$B$3:$AH$1266,Sheet1!J$1+(Sheet1!$A$1-1)*10,FALSE)&gt;99999,-3,IF(VLOOKUP($A99,Sheet1!$B$3:$AH$1266,Sheet1!J$1+(Sheet1!$A$1-1)*10,FALSE)&gt;9999,-2,IF(VLOOKUP($A99,Sheet1!$B$3:$AH$1266,Sheet1!J$1+(Sheet1!$A$1-1)*10,FALSE)&gt;999,-1,0)))))))</f>
        <v>---</v>
      </c>
      <c r="AA99" s="385" t="str">
        <f>IF(ISNA(VLOOKUP($A99,Sheet1!$B$3:$AH$1266,Sheet1!K$1+(Sheet1!$A$1-1)*10,FALSE))=TRUE,"---",IF(VLOOKUP($A99,Sheet1!$B$3:$AH$1266,Sheet1!K$1+(Sheet1!$A$1-1)*10,FALSE)="---","---", (ROUND(VLOOKUP($A99,Sheet1!$B$3:$AH$1266,Sheet1!K$1+(Sheet1!$A$1-1)*10,FALSE),IF(VLOOKUP($A99,Sheet1!$B$3:$AH$1266,Sheet1!K$1+(Sheet1!$A$1-1)*10,FALSE)&gt;99999,-3,IF(VLOOKUP($A99,Sheet1!$B$3:$AH$1266,Sheet1!K$1+(Sheet1!$A$1-1)*10,FALSE)&gt;9999,-2,IF(VLOOKUP($A99,Sheet1!$B$3:$AH$1266,Sheet1!K$1+(Sheet1!$A$1-1)*10,FALSE)&gt;999,-1,0)))))))</f>
        <v>---</v>
      </c>
      <c r="AB99" s="385" t="str">
        <f>IF(ISNA(VLOOKUP($A99,Sheet1!$B$3:$AH$1266,Sheet1!L$1+(Sheet1!$A$1-1)*10,FALSE))=TRUE,"---",IF(VLOOKUP($A99,Sheet1!$B$3:$AH$1266,Sheet1!L$1+(Sheet1!$A$1-1)*10,FALSE)="---","---", (ROUND(VLOOKUP($A99,Sheet1!$B$3:$AH$1266,Sheet1!L$1+(Sheet1!$A$1-1)*10,FALSE),IF(VLOOKUP($A99,Sheet1!$B$3:$AH$1266,Sheet1!L$1+(Sheet1!$A$1-1)*10,FALSE)&gt;99999,-3,IF(VLOOKUP($A99,Sheet1!$B$3:$AH$1266,Sheet1!L$1+(Sheet1!$A$1-1)*10,FALSE)&gt;9999,-2,IF(VLOOKUP($A99,Sheet1!$B$3:$AH$1266,Sheet1!L$1+(Sheet1!$A$1-1)*10,FALSE)&gt;999,-1,0)))))))</f>
        <v>---</v>
      </c>
      <c r="AC99" s="385" t="str">
        <f>IF(ISNA(VLOOKUP($A99,Sheet1!$B$3:$AH$1266,Sheet1!M$1+(Sheet1!$A$1-1)*10,FALSE))=TRUE,"---",IF(VLOOKUP($A99,Sheet1!$B$3:$AH$1266,Sheet1!M$1+(Sheet1!$A$1-1)*10,FALSE)="---","---", (ROUND(VLOOKUP($A99,Sheet1!$B$3:$AH$1266,Sheet1!M$1+(Sheet1!$A$1-1)*10,FALSE),IF(VLOOKUP($A99,Sheet1!$B$3:$AH$1266,Sheet1!M$1+(Sheet1!$A$1-1)*10,FALSE)&gt;99999,-3,IF(VLOOKUP($A99,Sheet1!$B$3:$AH$1266,Sheet1!M$1+(Sheet1!$A$1-1)*10,FALSE)&gt;9999,-2,IF(VLOOKUP($A99,Sheet1!$B$3:$AH$1266,Sheet1!M$1+(Sheet1!$A$1-1)*10,FALSE)&gt;999,-1,0)))))))</f>
        <v>---</v>
      </c>
      <c r="AD99" s="385" t="str">
        <f>IF(ISNA(VLOOKUP($A99,Sheet1!$B$3:$AH$1266,Sheet1!N$1+(Sheet1!$A$1-1)*10,FALSE))=TRUE,"---",IF(VLOOKUP($A99,Sheet1!$B$3:$AH$1266,Sheet1!N$1+(Sheet1!$A$1-1)*10,FALSE)="---","---", (ROUND(VLOOKUP($A99,Sheet1!$B$3:$AH$1266,Sheet1!N$1+(Sheet1!$A$1-1)*10,FALSE),IF(VLOOKUP($A99,Sheet1!$B$3:$AH$1266,Sheet1!N$1+(Sheet1!$A$1-1)*10,FALSE)&gt;99999,-3,IF(VLOOKUP($A99,Sheet1!$B$3:$AH$1266,Sheet1!N$1+(Sheet1!$A$1-1)*10,FALSE)&gt;9999,-2,IF(VLOOKUP($A99,Sheet1!$B$3:$AH$1266,Sheet1!N$1+(Sheet1!$A$1-1)*10,FALSE)&gt;999,-1,0)))))))</f>
        <v>---</v>
      </c>
    </row>
    <row r="100" spans="1:30" ht="25.5" customHeight="1" x14ac:dyDescent="0.25">
      <c r="A100" s="125" t="s">
        <v>148</v>
      </c>
      <c r="B100" s="126" t="s">
        <v>149</v>
      </c>
      <c r="C100" s="125">
        <v>434523</v>
      </c>
      <c r="D100" s="125">
        <v>741602</v>
      </c>
      <c r="E100" s="70" t="s">
        <v>3064</v>
      </c>
      <c r="F100" s="52" t="s">
        <v>4459</v>
      </c>
      <c r="G100" s="127" t="s">
        <v>31</v>
      </c>
      <c r="H100" s="128">
        <v>132</v>
      </c>
      <c r="I100" s="112">
        <v>40662</v>
      </c>
      <c r="J100" s="113">
        <v>7.83</v>
      </c>
      <c r="K100" s="114" t="s">
        <v>4405</v>
      </c>
      <c r="L100" s="115">
        <v>3520</v>
      </c>
      <c r="M100" s="116">
        <v>26.7</v>
      </c>
      <c r="N100" s="127" t="s">
        <v>92</v>
      </c>
      <c r="O100" s="68">
        <f t="shared" si="4"/>
        <v>0.84392983240331321</v>
      </c>
      <c r="P100" s="68">
        <f>IF(O100&lt;&gt;"",VLOOKUP($A100,Sheet4!$A$2:$O$1309,14,FALSE)*100,"")</f>
        <v>0.19015401608295512</v>
      </c>
      <c r="Q100" s="68">
        <f>IF(P100&lt;&gt;"",VLOOKUP($A100,Sheet4!$A$2:$O$1309,15,FALSE)*100,"")</f>
        <v>1.8470636363334014</v>
      </c>
      <c r="R100" s="74" t="str">
        <f t="shared" si="3"/>
        <v>&gt;100, &lt;200</v>
      </c>
      <c r="S100" s="64" t="s">
        <v>4364</v>
      </c>
      <c r="T100" s="64" t="str">
        <f>IF(ISNA(VLOOKUP(A100,Sheet1!B$3:C$1266,2,FALSE)=TRUE),"NC",VLOOKUP(A100,Sheet1!B$3:C$1266,2,FALSE))</f>
        <v>Regulated</v>
      </c>
      <c r="U100" s="65">
        <f>IF(ISNA(VLOOKUP($A100,Sheet1!$B$3:$AH$1266,Sheet1!E$1+(Sheet1!$A$1-1)*10,FALSE))=TRUE,"---",IF(VLOOKUP($A100,Sheet1!$B$3:$AH$1266,Sheet1!E$1+(Sheet1!$A$1-1)*10,FALSE)="---","---", (ROUND(VLOOKUP($A100,Sheet1!$B$3:$AH$1266,Sheet1!E$1+(Sheet1!$A$1-1)*10,FALSE),IF(VLOOKUP($A100,Sheet1!$B$3:$AH$1266,Sheet1!E$1+(Sheet1!$A$1-1)*10,FALSE)&gt;99999,-3,IF(VLOOKUP($A100,Sheet1!$B$3:$AH$1266,Sheet1!E$1+(Sheet1!$A$1-1)*10,FALSE)&gt;9999,-2,IF(VLOOKUP($A100,Sheet1!$B$3:$AH$1266,Sheet1!E$1+(Sheet1!$A$1-1)*10,FALSE)&gt;999,-1,0)))))))</f>
        <v>757</v>
      </c>
      <c r="V100" s="65">
        <f>IF(ISNA(VLOOKUP($A100,Sheet1!$B$3:$AH$1266,Sheet1!F$1+(Sheet1!$A$1-1)*10,FALSE))=TRUE,"---",IF(VLOOKUP($A100,Sheet1!$B$3:$AH$1266,Sheet1!F$1+(Sheet1!$A$1-1)*10,FALSE)="---","---", (ROUND(VLOOKUP($A100,Sheet1!$B$3:$AH$1266,Sheet1!F$1+(Sheet1!$A$1-1)*10,FALSE),IF(VLOOKUP($A100,Sheet1!$B$3:$AH$1266,Sheet1!F$1+(Sheet1!$A$1-1)*10,FALSE)&gt;99999,-3,IF(VLOOKUP($A100,Sheet1!$B$3:$AH$1266,Sheet1!F$1+(Sheet1!$A$1-1)*10,FALSE)&gt;9999,-2,IF(VLOOKUP($A100,Sheet1!$B$3:$AH$1266,Sheet1!F$1+(Sheet1!$A$1-1)*10,FALSE)&gt;999,-1,0)))))))</f>
        <v>884</v>
      </c>
      <c r="W100" s="65">
        <f>IF(ISNA(VLOOKUP($A100,Sheet1!$B$3:$AH$1266,Sheet1!G$1+(Sheet1!$A$1-1)*10,FALSE))=TRUE,"---",IF(VLOOKUP($A100,Sheet1!$B$3:$AH$1266,Sheet1!G$1+(Sheet1!$A$1-1)*10,FALSE)="---","---", (ROUND(VLOOKUP($A100,Sheet1!$B$3:$AH$1266,Sheet1!G$1+(Sheet1!$A$1-1)*10,FALSE),IF(VLOOKUP($A100,Sheet1!$B$3:$AH$1266,Sheet1!G$1+(Sheet1!$A$1-1)*10,FALSE)&gt;99999,-3,IF(VLOOKUP($A100,Sheet1!$B$3:$AH$1266,Sheet1!G$1+(Sheet1!$A$1-1)*10,FALSE)&gt;9999,-2,IF(VLOOKUP($A100,Sheet1!$B$3:$AH$1266,Sheet1!G$1+(Sheet1!$A$1-1)*10,FALSE)&gt;999,-1,0)))))))</f>
        <v>1050</v>
      </c>
      <c r="X100" s="65">
        <f>IF(ISNA(VLOOKUP($A100,Sheet1!$B$3:$AH$1266,Sheet1!H$1+(Sheet1!$A$1-1)*10,FALSE))=TRUE,"---",IF(VLOOKUP($A100,Sheet1!$B$3:$AH$1266,Sheet1!H$1+(Sheet1!$A$1-1)*10,FALSE)="---","---", (ROUND(VLOOKUP($A100,Sheet1!$B$3:$AH$1266,Sheet1!H$1+(Sheet1!$A$1-1)*10,FALSE),IF(VLOOKUP($A100,Sheet1!$B$3:$AH$1266,Sheet1!H$1+(Sheet1!$A$1-1)*10,FALSE)&gt;99999,-3,IF(VLOOKUP($A100,Sheet1!$B$3:$AH$1266,Sheet1!H$1+(Sheet1!$A$1-1)*10,FALSE)&gt;9999,-2,IF(VLOOKUP($A100,Sheet1!$B$3:$AH$1266,Sheet1!H$1+(Sheet1!$A$1-1)*10,FALSE)&gt;999,-1,0)))))))</f>
        <v>1530</v>
      </c>
      <c r="Y100" s="65">
        <f>IF(ISNA(VLOOKUP($A100,Sheet1!$B$3:$AH$1266,Sheet1!I$1+(Sheet1!$A$1-1)*10,FALSE))=TRUE,"---",IF(VLOOKUP($A100,Sheet1!$B$3:$AH$1266,Sheet1!I$1+(Sheet1!$A$1-1)*10,FALSE)="---","---", (ROUND(VLOOKUP($A100,Sheet1!$B$3:$AH$1266,Sheet1!I$1+(Sheet1!$A$1-1)*10,FALSE),IF(VLOOKUP($A100,Sheet1!$B$3:$AH$1266,Sheet1!I$1+(Sheet1!$A$1-1)*10,FALSE)&gt;99999,-3,IF(VLOOKUP($A100,Sheet1!$B$3:$AH$1266,Sheet1!I$1+(Sheet1!$A$1-1)*10,FALSE)&gt;9999,-2,IF(VLOOKUP($A100,Sheet1!$B$3:$AH$1266,Sheet1!I$1+(Sheet1!$A$1-1)*10,FALSE)&gt;999,-1,0)))))))</f>
        <v>1900</v>
      </c>
      <c r="Z100" s="65">
        <f>IF(ISNA(VLOOKUP($A100,Sheet1!$B$3:$AH$1266,Sheet1!J$1+(Sheet1!$A$1-1)*10,FALSE))=TRUE,"---",IF(VLOOKUP($A100,Sheet1!$B$3:$AH$1266,Sheet1!J$1+(Sheet1!$A$1-1)*10,FALSE)="---","---", (ROUND(VLOOKUP($A100,Sheet1!$B$3:$AH$1266,Sheet1!J$1+(Sheet1!$A$1-1)*10,FALSE),IF(VLOOKUP($A100,Sheet1!$B$3:$AH$1266,Sheet1!J$1+(Sheet1!$A$1-1)*10,FALSE)&gt;99999,-3,IF(VLOOKUP($A100,Sheet1!$B$3:$AH$1266,Sheet1!J$1+(Sheet1!$A$1-1)*10,FALSE)&gt;9999,-2,IF(VLOOKUP($A100,Sheet1!$B$3:$AH$1266,Sheet1!J$1+(Sheet1!$A$1-1)*10,FALSE)&gt;999,-1,0)))))))</f>
        <v>2430</v>
      </c>
      <c r="AA100" s="65">
        <f>IF(ISNA(VLOOKUP($A100,Sheet1!$B$3:$AH$1266,Sheet1!K$1+(Sheet1!$A$1-1)*10,FALSE))=TRUE,"---",IF(VLOOKUP($A100,Sheet1!$B$3:$AH$1266,Sheet1!K$1+(Sheet1!$A$1-1)*10,FALSE)="---","---", (ROUND(VLOOKUP($A100,Sheet1!$B$3:$AH$1266,Sheet1!K$1+(Sheet1!$A$1-1)*10,FALSE),IF(VLOOKUP($A100,Sheet1!$B$3:$AH$1266,Sheet1!K$1+(Sheet1!$A$1-1)*10,FALSE)&gt;99999,-3,IF(VLOOKUP($A100,Sheet1!$B$3:$AH$1266,Sheet1!K$1+(Sheet1!$A$1-1)*10,FALSE)&gt;9999,-2,IF(VLOOKUP($A100,Sheet1!$B$3:$AH$1266,Sheet1!K$1+(Sheet1!$A$1-1)*10,FALSE)&gt;999,-1,0)))))))</f>
        <v>2880</v>
      </c>
      <c r="AB100" s="65">
        <f>IF(ISNA(VLOOKUP($A100,Sheet1!$B$3:$AH$1266,Sheet1!L$1+(Sheet1!$A$1-1)*10,FALSE))=TRUE,"---",IF(VLOOKUP($A100,Sheet1!$B$3:$AH$1266,Sheet1!L$1+(Sheet1!$A$1-1)*10,FALSE)="---","---", (ROUND(VLOOKUP($A100,Sheet1!$B$3:$AH$1266,Sheet1!L$1+(Sheet1!$A$1-1)*10,FALSE),IF(VLOOKUP($A100,Sheet1!$B$3:$AH$1266,Sheet1!L$1+(Sheet1!$A$1-1)*10,FALSE)&gt;99999,-3,IF(VLOOKUP($A100,Sheet1!$B$3:$AH$1266,Sheet1!L$1+(Sheet1!$A$1-1)*10,FALSE)&gt;9999,-2,IF(VLOOKUP($A100,Sheet1!$B$3:$AH$1266,Sheet1!L$1+(Sheet1!$A$1-1)*10,FALSE)&gt;999,-1,0)))))))</f>
        <v>3360</v>
      </c>
      <c r="AC100" s="65">
        <f>IF(ISNA(VLOOKUP($A100,Sheet1!$B$3:$AH$1266,Sheet1!M$1+(Sheet1!$A$1-1)*10,FALSE))=TRUE,"---",IF(VLOOKUP($A100,Sheet1!$B$3:$AH$1266,Sheet1!M$1+(Sheet1!$A$1-1)*10,FALSE)="---","---", (ROUND(VLOOKUP($A100,Sheet1!$B$3:$AH$1266,Sheet1!M$1+(Sheet1!$A$1-1)*10,FALSE),IF(VLOOKUP($A100,Sheet1!$B$3:$AH$1266,Sheet1!M$1+(Sheet1!$A$1-1)*10,FALSE)&gt;99999,-3,IF(VLOOKUP($A100,Sheet1!$B$3:$AH$1266,Sheet1!M$1+(Sheet1!$A$1-1)*10,FALSE)&gt;9999,-2,IF(VLOOKUP($A100,Sheet1!$B$3:$AH$1266,Sheet1!M$1+(Sheet1!$A$1-1)*10,FALSE)&gt;999,-1,0)))))))</f>
        <v>3900</v>
      </c>
      <c r="AD100" s="65">
        <f>IF(ISNA(VLOOKUP($A100,Sheet1!$B$3:$AH$1266,Sheet1!N$1+(Sheet1!$A$1-1)*10,FALSE))=TRUE,"---",IF(VLOOKUP($A100,Sheet1!$B$3:$AH$1266,Sheet1!N$1+(Sheet1!$A$1-1)*10,FALSE)="---","---", (ROUND(VLOOKUP($A100,Sheet1!$B$3:$AH$1266,Sheet1!N$1+(Sheet1!$A$1-1)*10,FALSE),IF(VLOOKUP($A100,Sheet1!$B$3:$AH$1266,Sheet1!N$1+(Sheet1!$A$1-1)*10,FALSE)&gt;99999,-3,IF(VLOOKUP($A100,Sheet1!$B$3:$AH$1266,Sheet1!N$1+(Sheet1!$A$1-1)*10,FALSE)&gt;9999,-2,IF(VLOOKUP($A100,Sheet1!$B$3:$AH$1266,Sheet1!N$1+(Sheet1!$A$1-1)*10,FALSE)&gt;999,-1,0)))))))</f>
        <v>4700</v>
      </c>
    </row>
    <row r="101" spans="1:30" ht="25.5" customHeight="1" x14ac:dyDescent="0.25">
      <c r="A101" s="304" t="s">
        <v>150</v>
      </c>
      <c r="B101" s="393" t="s">
        <v>151</v>
      </c>
      <c r="C101" s="304">
        <v>434755.4</v>
      </c>
      <c r="D101" s="304">
        <v>741346.3</v>
      </c>
      <c r="E101" s="305" t="s">
        <v>3064</v>
      </c>
      <c r="F101" s="117" t="s">
        <v>4460</v>
      </c>
      <c r="G101" s="118" t="s">
        <v>31</v>
      </c>
      <c r="H101" s="348">
        <v>195</v>
      </c>
      <c r="I101" s="119">
        <v>38897</v>
      </c>
      <c r="J101" s="124">
        <v>8.07</v>
      </c>
      <c r="K101" s="121" t="s">
        <v>4405</v>
      </c>
      <c r="L101" s="122">
        <v>3410</v>
      </c>
      <c r="M101" s="123">
        <v>17.5</v>
      </c>
      <c r="N101" s="121" t="s">
        <v>4405</v>
      </c>
      <c r="O101" s="71" t="s">
        <v>4405</v>
      </c>
      <c r="P101" s="71" t="s">
        <v>4405</v>
      </c>
      <c r="Q101" s="71" t="s">
        <v>4405</v>
      </c>
      <c r="R101" s="73" t="s">
        <v>4405</v>
      </c>
      <c r="S101" s="357">
        <v>1</v>
      </c>
      <c r="T101" s="357" t="str">
        <f>IF(ISNA(VLOOKUP(A101,Sheet1!B$3:C$1266,2,FALSE)=TRUE),"NC",VLOOKUP(A101,Sheet1!B$3:C$1266,2,FALSE))</f>
        <v>NC</v>
      </c>
      <c r="U101" s="385" t="str">
        <f>IF(ISNA(VLOOKUP($A101,Sheet1!$B$3:$AH$1266,Sheet1!E$1+(Sheet1!$A$1-1)*10,FALSE))=TRUE,"---",IF(VLOOKUP($A101,Sheet1!$B$3:$AH$1266,Sheet1!E$1+(Sheet1!$A$1-1)*10,FALSE)="---","---", (ROUND(VLOOKUP($A101,Sheet1!$B$3:$AH$1266,Sheet1!E$1+(Sheet1!$A$1-1)*10,FALSE),IF(VLOOKUP($A101,Sheet1!$B$3:$AH$1266,Sheet1!E$1+(Sheet1!$A$1-1)*10,FALSE)&gt;99999,-3,IF(VLOOKUP($A101,Sheet1!$B$3:$AH$1266,Sheet1!E$1+(Sheet1!$A$1-1)*10,FALSE)&gt;9999,-2,IF(VLOOKUP($A101,Sheet1!$B$3:$AH$1266,Sheet1!E$1+(Sheet1!$A$1-1)*10,FALSE)&gt;999,-1,0)))))))</f>
        <v>---</v>
      </c>
      <c r="V101" s="385" t="str">
        <f>IF(ISNA(VLOOKUP($A101,Sheet1!$B$3:$AH$1266,Sheet1!F$1+(Sheet1!$A$1-1)*10,FALSE))=TRUE,"---",IF(VLOOKUP($A101,Sheet1!$B$3:$AH$1266,Sheet1!F$1+(Sheet1!$A$1-1)*10,FALSE)="---","---", (ROUND(VLOOKUP($A101,Sheet1!$B$3:$AH$1266,Sheet1!F$1+(Sheet1!$A$1-1)*10,FALSE),IF(VLOOKUP($A101,Sheet1!$B$3:$AH$1266,Sheet1!F$1+(Sheet1!$A$1-1)*10,FALSE)&gt;99999,-3,IF(VLOOKUP($A101,Sheet1!$B$3:$AH$1266,Sheet1!F$1+(Sheet1!$A$1-1)*10,FALSE)&gt;9999,-2,IF(VLOOKUP($A101,Sheet1!$B$3:$AH$1266,Sheet1!F$1+(Sheet1!$A$1-1)*10,FALSE)&gt;999,-1,0)))))))</f>
        <v>---</v>
      </c>
      <c r="W101" s="385" t="str">
        <f>IF(ISNA(VLOOKUP($A101,Sheet1!$B$3:$AH$1266,Sheet1!G$1+(Sheet1!$A$1-1)*10,FALSE))=TRUE,"---",IF(VLOOKUP($A101,Sheet1!$B$3:$AH$1266,Sheet1!G$1+(Sheet1!$A$1-1)*10,FALSE)="---","---", (ROUND(VLOOKUP($A101,Sheet1!$B$3:$AH$1266,Sheet1!G$1+(Sheet1!$A$1-1)*10,FALSE),IF(VLOOKUP($A101,Sheet1!$B$3:$AH$1266,Sheet1!G$1+(Sheet1!$A$1-1)*10,FALSE)&gt;99999,-3,IF(VLOOKUP($A101,Sheet1!$B$3:$AH$1266,Sheet1!G$1+(Sheet1!$A$1-1)*10,FALSE)&gt;9999,-2,IF(VLOOKUP($A101,Sheet1!$B$3:$AH$1266,Sheet1!G$1+(Sheet1!$A$1-1)*10,FALSE)&gt;999,-1,0)))))))</f>
        <v>---</v>
      </c>
      <c r="X101" s="385" t="str">
        <f>IF(ISNA(VLOOKUP($A101,Sheet1!$B$3:$AH$1266,Sheet1!H$1+(Sheet1!$A$1-1)*10,FALSE))=TRUE,"---",IF(VLOOKUP($A101,Sheet1!$B$3:$AH$1266,Sheet1!H$1+(Sheet1!$A$1-1)*10,FALSE)="---","---", (ROUND(VLOOKUP($A101,Sheet1!$B$3:$AH$1266,Sheet1!H$1+(Sheet1!$A$1-1)*10,FALSE),IF(VLOOKUP($A101,Sheet1!$B$3:$AH$1266,Sheet1!H$1+(Sheet1!$A$1-1)*10,FALSE)&gt;99999,-3,IF(VLOOKUP($A101,Sheet1!$B$3:$AH$1266,Sheet1!H$1+(Sheet1!$A$1-1)*10,FALSE)&gt;9999,-2,IF(VLOOKUP($A101,Sheet1!$B$3:$AH$1266,Sheet1!H$1+(Sheet1!$A$1-1)*10,FALSE)&gt;999,-1,0)))))))</f>
        <v>---</v>
      </c>
      <c r="Y101" s="385" t="str">
        <f>IF(ISNA(VLOOKUP($A101,Sheet1!$B$3:$AH$1266,Sheet1!I$1+(Sheet1!$A$1-1)*10,FALSE))=TRUE,"---",IF(VLOOKUP($A101,Sheet1!$B$3:$AH$1266,Sheet1!I$1+(Sheet1!$A$1-1)*10,FALSE)="---","---", (ROUND(VLOOKUP($A101,Sheet1!$B$3:$AH$1266,Sheet1!I$1+(Sheet1!$A$1-1)*10,FALSE),IF(VLOOKUP($A101,Sheet1!$B$3:$AH$1266,Sheet1!I$1+(Sheet1!$A$1-1)*10,FALSE)&gt;99999,-3,IF(VLOOKUP($A101,Sheet1!$B$3:$AH$1266,Sheet1!I$1+(Sheet1!$A$1-1)*10,FALSE)&gt;9999,-2,IF(VLOOKUP($A101,Sheet1!$B$3:$AH$1266,Sheet1!I$1+(Sheet1!$A$1-1)*10,FALSE)&gt;999,-1,0)))))))</f>
        <v>---</v>
      </c>
      <c r="Z101" s="385" t="str">
        <f>IF(ISNA(VLOOKUP($A101,Sheet1!$B$3:$AH$1266,Sheet1!J$1+(Sheet1!$A$1-1)*10,FALSE))=TRUE,"---",IF(VLOOKUP($A101,Sheet1!$B$3:$AH$1266,Sheet1!J$1+(Sheet1!$A$1-1)*10,FALSE)="---","---", (ROUND(VLOOKUP($A101,Sheet1!$B$3:$AH$1266,Sheet1!J$1+(Sheet1!$A$1-1)*10,FALSE),IF(VLOOKUP($A101,Sheet1!$B$3:$AH$1266,Sheet1!J$1+(Sheet1!$A$1-1)*10,FALSE)&gt;99999,-3,IF(VLOOKUP($A101,Sheet1!$B$3:$AH$1266,Sheet1!J$1+(Sheet1!$A$1-1)*10,FALSE)&gt;9999,-2,IF(VLOOKUP($A101,Sheet1!$B$3:$AH$1266,Sheet1!J$1+(Sheet1!$A$1-1)*10,FALSE)&gt;999,-1,0)))))))</f>
        <v>---</v>
      </c>
      <c r="AA101" s="385" t="str">
        <f>IF(ISNA(VLOOKUP($A101,Sheet1!$B$3:$AH$1266,Sheet1!K$1+(Sheet1!$A$1-1)*10,FALSE))=TRUE,"---",IF(VLOOKUP($A101,Sheet1!$B$3:$AH$1266,Sheet1!K$1+(Sheet1!$A$1-1)*10,FALSE)="---","---", (ROUND(VLOOKUP($A101,Sheet1!$B$3:$AH$1266,Sheet1!K$1+(Sheet1!$A$1-1)*10,FALSE),IF(VLOOKUP($A101,Sheet1!$B$3:$AH$1266,Sheet1!K$1+(Sheet1!$A$1-1)*10,FALSE)&gt;99999,-3,IF(VLOOKUP($A101,Sheet1!$B$3:$AH$1266,Sheet1!K$1+(Sheet1!$A$1-1)*10,FALSE)&gt;9999,-2,IF(VLOOKUP($A101,Sheet1!$B$3:$AH$1266,Sheet1!K$1+(Sheet1!$A$1-1)*10,FALSE)&gt;999,-1,0)))))))</f>
        <v>---</v>
      </c>
      <c r="AB101" s="385" t="str">
        <f>IF(ISNA(VLOOKUP($A101,Sheet1!$B$3:$AH$1266,Sheet1!L$1+(Sheet1!$A$1-1)*10,FALSE))=TRUE,"---",IF(VLOOKUP($A101,Sheet1!$B$3:$AH$1266,Sheet1!L$1+(Sheet1!$A$1-1)*10,FALSE)="---","---", (ROUND(VLOOKUP($A101,Sheet1!$B$3:$AH$1266,Sheet1!L$1+(Sheet1!$A$1-1)*10,FALSE),IF(VLOOKUP($A101,Sheet1!$B$3:$AH$1266,Sheet1!L$1+(Sheet1!$A$1-1)*10,FALSE)&gt;99999,-3,IF(VLOOKUP($A101,Sheet1!$B$3:$AH$1266,Sheet1!L$1+(Sheet1!$A$1-1)*10,FALSE)&gt;9999,-2,IF(VLOOKUP($A101,Sheet1!$B$3:$AH$1266,Sheet1!L$1+(Sheet1!$A$1-1)*10,FALSE)&gt;999,-1,0)))))))</f>
        <v>---</v>
      </c>
      <c r="AC101" s="385" t="str">
        <f>IF(ISNA(VLOOKUP($A101,Sheet1!$B$3:$AH$1266,Sheet1!M$1+(Sheet1!$A$1-1)*10,FALSE))=TRUE,"---",IF(VLOOKUP($A101,Sheet1!$B$3:$AH$1266,Sheet1!M$1+(Sheet1!$A$1-1)*10,FALSE)="---","---", (ROUND(VLOOKUP($A101,Sheet1!$B$3:$AH$1266,Sheet1!M$1+(Sheet1!$A$1-1)*10,FALSE),IF(VLOOKUP($A101,Sheet1!$B$3:$AH$1266,Sheet1!M$1+(Sheet1!$A$1-1)*10,FALSE)&gt;99999,-3,IF(VLOOKUP($A101,Sheet1!$B$3:$AH$1266,Sheet1!M$1+(Sheet1!$A$1-1)*10,FALSE)&gt;9999,-2,IF(VLOOKUP($A101,Sheet1!$B$3:$AH$1266,Sheet1!M$1+(Sheet1!$A$1-1)*10,FALSE)&gt;999,-1,0)))))))</f>
        <v>---</v>
      </c>
      <c r="AD101" s="385" t="str">
        <f>IF(ISNA(VLOOKUP($A101,Sheet1!$B$3:$AH$1266,Sheet1!N$1+(Sheet1!$A$1-1)*10,FALSE))=TRUE,"---",IF(VLOOKUP($A101,Sheet1!$B$3:$AH$1266,Sheet1!N$1+(Sheet1!$A$1-1)*10,FALSE)="---","---", (ROUND(VLOOKUP($A101,Sheet1!$B$3:$AH$1266,Sheet1!N$1+(Sheet1!$A$1-1)*10,FALSE),IF(VLOOKUP($A101,Sheet1!$B$3:$AH$1266,Sheet1!N$1+(Sheet1!$A$1-1)*10,FALSE)&gt;99999,-3,IF(VLOOKUP($A101,Sheet1!$B$3:$AH$1266,Sheet1!N$1+(Sheet1!$A$1-1)*10,FALSE)&gt;9999,-2,IF(VLOOKUP($A101,Sheet1!$B$3:$AH$1266,Sheet1!N$1+(Sheet1!$A$1-1)*10,FALSE)&gt;999,-1,0)))))))</f>
        <v>---</v>
      </c>
    </row>
    <row r="102" spans="1:30" ht="25.5" customHeight="1" x14ac:dyDescent="0.25">
      <c r="A102" s="304"/>
      <c r="B102" s="346"/>
      <c r="C102" s="304"/>
      <c r="D102" s="304"/>
      <c r="E102" s="305" t="e">
        <v>#N/A</v>
      </c>
      <c r="F102" s="117" t="s">
        <v>4429</v>
      </c>
      <c r="G102" s="118" t="s">
        <v>4361</v>
      </c>
      <c r="H102" s="348"/>
      <c r="I102" s="119">
        <v>40661</v>
      </c>
      <c r="J102" s="120">
        <v>10.74</v>
      </c>
      <c r="K102" s="121" t="s">
        <v>4405</v>
      </c>
      <c r="L102" s="129" t="s">
        <v>4405</v>
      </c>
      <c r="M102" s="130" t="s">
        <v>4405</v>
      </c>
      <c r="N102" s="118" t="s">
        <v>25</v>
      </c>
      <c r="O102" s="71" t="s">
        <v>4405</v>
      </c>
      <c r="P102" s="71" t="s">
        <v>4405</v>
      </c>
      <c r="Q102" s="71" t="s">
        <v>4405</v>
      </c>
      <c r="R102" s="73" t="s">
        <v>4405</v>
      </c>
      <c r="S102" s="357" t="e">
        <v>#N/A</v>
      </c>
      <c r="T102" s="357" t="str">
        <f>IF(ISNA(VLOOKUP(A102,Sheet1!B$3:C$1266,2,FALSE)=TRUE),"ND",VLOOKUP(A102,Sheet1!B$3:C$1266,2,FALSE))</f>
        <v>ND</v>
      </c>
      <c r="U102" s="385" t="str">
        <f>IF(ISNA(VLOOKUP($A102,Sheet1!$B$3:$AH$1266,Sheet1!E$1+(Sheet1!$A$1-1)*10,FALSE))=TRUE,"---",IF(VLOOKUP($A102,Sheet1!$B$3:$AH$1266,Sheet1!E$1+(Sheet1!$A$1-1)*10,FALSE)="---","---", (ROUND(VLOOKUP($A102,Sheet1!$B$3:$AH$1266,Sheet1!E$1+(Sheet1!$A$1-1)*10,FALSE),IF(VLOOKUP($A102,Sheet1!$B$3:$AH$1266,Sheet1!E$1+(Sheet1!$A$1-1)*10,FALSE)&gt;99999,-3,IF(VLOOKUP($A102,Sheet1!$B$3:$AH$1266,Sheet1!E$1+(Sheet1!$A$1-1)*10,FALSE)&gt;9999,-2,IF(VLOOKUP($A102,Sheet1!$B$3:$AH$1266,Sheet1!E$1+(Sheet1!$A$1-1)*10,FALSE)&gt;999,-1,0)))))))</f>
        <v>---</v>
      </c>
      <c r="V102" s="385" t="str">
        <f>IF(ISNA(VLOOKUP($A102,Sheet1!$B$3:$AH$1266,Sheet1!F$1+(Sheet1!$A$1-1)*10,FALSE))=TRUE,"---",IF(VLOOKUP($A102,Sheet1!$B$3:$AH$1266,Sheet1!F$1+(Sheet1!$A$1-1)*10,FALSE)="---","---", (ROUND(VLOOKUP($A102,Sheet1!$B$3:$AH$1266,Sheet1!F$1+(Sheet1!$A$1-1)*10,FALSE),IF(VLOOKUP($A102,Sheet1!$B$3:$AH$1266,Sheet1!F$1+(Sheet1!$A$1-1)*10,FALSE)&gt;99999,-3,IF(VLOOKUP($A102,Sheet1!$B$3:$AH$1266,Sheet1!F$1+(Sheet1!$A$1-1)*10,FALSE)&gt;9999,-2,IF(VLOOKUP($A102,Sheet1!$B$3:$AH$1266,Sheet1!F$1+(Sheet1!$A$1-1)*10,FALSE)&gt;999,-1,0)))))))</f>
        <v>---</v>
      </c>
      <c r="W102" s="385" t="str">
        <f>IF(ISNA(VLOOKUP($A102,Sheet1!$B$3:$AH$1266,Sheet1!G$1+(Sheet1!$A$1-1)*10,FALSE))=TRUE,"---",IF(VLOOKUP($A102,Sheet1!$B$3:$AH$1266,Sheet1!G$1+(Sheet1!$A$1-1)*10,FALSE)="---","---", (ROUND(VLOOKUP($A102,Sheet1!$B$3:$AH$1266,Sheet1!G$1+(Sheet1!$A$1-1)*10,FALSE),IF(VLOOKUP($A102,Sheet1!$B$3:$AH$1266,Sheet1!G$1+(Sheet1!$A$1-1)*10,FALSE)&gt;99999,-3,IF(VLOOKUP($A102,Sheet1!$B$3:$AH$1266,Sheet1!G$1+(Sheet1!$A$1-1)*10,FALSE)&gt;9999,-2,IF(VLOOKUP($A102,Sheet1!$B$3:$AH$1266,Sheet1!G$1+(Sheet1!$A$1-1)*10,FALSE)&gt;999,-1,0)))))))</f>
        <v>---</v>
      </c>
      <c r="X102" s="385" t="str">
        <f>IF(ISNA(VLOOKUP($A102,Sheet1!$B$3:$AH$1266,Sheet1!H$1+(Sheet1!$A$1-1)*10,FALSE))=TRUE,"---",IF(VLOOKUP($A102,Sheet1!$B$3:$AH$1266,Sheet1!H$1+(Sheet1!$A$1-1)*10,FALSE)="---","---", (ROUND(VLOOKUP($A102,Sheet1!$B$3:$AH$1266,Sheet1!H$1+(Sheet1!$A$1-1)*10,FALSE),IF(VLOOKUP($A102,Sheet1!$B$3:$AH$1266,Sheet1!H$1+(Sheet1!$A$1-1)*10,FALSE)&gt;99999,-3,IF(VLOOKUP($A102,Sheet1!$B$3:$AH$1266,Sheet1!H$1+(Sheet1!$A$1-1)*10,FALSE)&gt;9999,-2,IF(VLOOKUP($A102,Sheet1!$B$3:$AH$1266,Sheet1!H$1+(Sheet1!$A$1-1)*10,FALSE)&gt;999,-1,0)))))))</f>
        <v>---</v>
      </c>
      <c r="Y102" s="385" t="str">
        <f>IF(ISNA(VLOOKUP($A102,Sheet1!$B$3:$AH$1266,Sheet1!I$1+(Sheet1!$A$1-1)*10,FALSE))=TRUE,"---",IF(VLOOKUP($A102,Sheet1!$B$3:$AH$1266,Sheet1!I$1+(Sheet1!$A$1-1)*10,FALSE)="---","---", (ROUND(VLOOKUP($A102,Sheet1!$B$3:$AH$1266,Sheet1!I$1+(Sheet1!$A$1-1)*10,FALSE),IF(VLOOKUP($A102,Sheet1!$B$3:$AH$1266,Sheet1!I$1+(Sheet1!$A$1-1)*10,FALSE)&gt;99999,-3,IF(VLOOKUP($A102,Sheet1!$B$3:$AH$1266,Sheet1!I$1+(Sheet1!$A$1-1)*10,FALSE)&gt;9999,-2,IF(VLOOKUP($A102,Sheet1!$B$3:$AH$1266,Sheet1!I$1+(Sheet1!$A$1-1)*10,FALSE)&gt;999,-1,0)))))))</f>
        <v>---</v>
      </c>
      <c r="Z102" s="385" t="str">
        <f>IF(ISNA(VLOOKUP($A102,Sheet1!$B$3:$AH$1266,Sheet1!J$1+(Sheet1!$A$1-1)*10,FALSE))=TRUE,"---",IF(VLOOKUP($A102,Sheet1!$B$3:$AH$1266,Sheet1!J$1+(Sheet1!$A$1-1)*10,FALSE)="---","---", (ROUND(VLOOKUP($A102,Sheet1!$B$3:$AH$1266,Sheet1!J$1+(Sheet1!$A$1-1)*10,FALSE),IF(VLOOKUP($A102,Sheet1!$B$3:$AH$1266,Sheet1!J$1+(Sheet1!$A$1-1)*10,FALSE)&gt;99999,-3,IF(VLOOKUP($A102,Sheet1!$B$3:$AH$1266,Sheet1!J$1+(Sheet1!$A$1-1)*10,FALSE)&gt;9999,-2,IF(VLOOKUP($A102,Sheet1!$B$3:$AH$1266,Sheet1!J$1+(Sheet1!$A$1-1)*10,FALSE)&gt;999,-1,0)))))))</f>
        <v>---</v>
      </c>
      <c r="AA102" s="385" t="str">
        <f>IF(ISNA(VLOOKUP($A102,Sheet1!$B$3:$AH$1266,Sheet1!K$1+(Sheet1!$A$1-1)*10,FALSE))=TRUE,"---",IF(VLOOKUP($A102,Sheet1!$B$3:$AH$1266,Sheet1!K$1+(Sheet1!$A$1-1)*10,FALSE)="---","---", (ROUND(VLOOKUP($A102,Sheet1!$B$3:$AH$1266,Sheet1!K$1+(Sheet1!$A$1-1)*10,FALSE),IF(VLOOKUP($A102,Sheet1!$B$3:$AH$1266,Sheet1!K$1+(Sheet1!$A$1-1)*10,FALSE)&gt;99999,-3,IF(VLOOKUP($A102,Sheet1!$B$3:$AH$1266,Sheet1!K$1+(Sheet1!$A$1-1)*10,FALSE)&gt;9999,-2,IF(VLOOKUP($A102,Sheet1!$B$3:$AH$1266,Sheet1!K$1+(Sheet1!$A$1-1)*10,FALSE)&gt;999,-1,0)))))))</f>
        <v>---</v>
      </c>
      <c r="AB102" s="385" t="str">
        <f>IF(ISNA(VLOOKUP($A102,Sheet1!$B$3:$AH$1266,Sheet1!L$1+(Sheet1!$A$1-1)*10,FALSE))=TRUE,"---",IF(VLOOKUP($A102,Sheet1!$B$3:$AH$1266,Sheet1!L$1+(Sheet1!$A$1-1)*10,FALSE)="---","---", (ROUND(VLOOKUP($A102,Sheet1!$B$3:$AH$1266,Sheet1!L$1+(Sheet1!$A$1-1)*10,FALSE),IF(VLOOKUP($A102,Sheet1!$B$3:$AH$1266,Sheet1!L$1+(Sheet1!$A$1-1)*10,FALSE)&gt;99999,-3,IF(VLOOKUP($A102,Sheet1!$B$3:$AH$1266,Sheet1!L$1+(Sheet1!$A$1-1)*10,FALSE)&gt;9999,-2,IF(VLOOKUP($A102,Sheet1!$B$3:$AH$1266,Sheet1!L$1+(Sheet1!$A$1-1)*10,FALSE)&gt;999,-1,0)))))))</f>
        <v>---</v>
      </c>
      <c r="AC102" s="385" t="str">
        <f>IF(ISNA(VLOOKUP($A102,Sheet1!$B$3:$AH$1266,Sheet1!M$1+(Sheet1!$A$1-1)*10,FALSE))=TRUE,"---",IF(VLOOKUP($A102,Sheet1!$B$3:$AH$1266,Sheet1!M$1+(Sheet1!$A$1-1)*10,FALSE)="---","---", (ROUND(VLOOKUP($A102,Sheet1!$B$3:$AH$1266,Sheet1!M$1+(Sheet1!$A$1-1)*10,FALSE),IF(VLOOKUP($A102,Sheet1!$B$3:$AH$1266,Sheet1!M$1+(Sheet1!$A$1-1)*10,FALSE)&gt;99999,-3,IF(VLOOKUP($A102,Sheet1!$B$3:$AH$1266,Sheet1!M$1+(Sheet1!$A$1-1)*10,FALSE)&gt;9999,-2,IF(VLOOKUP($A102,Sheet1!$B$3:$AH$1266,Sheet1!M$1+(Sheet1!$A$1-1)*10,FALSE)&gt;999,-1,0)))))))</f>
        <v>---</v>
      </c>
      <c r="AD102" s="385" t="str">
        <f>IF(ISNA(VLOOKUP($A102,Sheet1!$B$3:$AH$1266,Sheet1!N$1+(Sheet1!$A$1-1)*10,FALSE))=TRUE,"---",IF(VLOOKUP($A102,Sheet1!$B$3:$AH$1266,Sheet1!N$1+(Sheet1!$A$1-1)*10,FALSE)="---","---", (ROUND(VLOOKUP($A102,Sheet1!$B$3:$AH$1266,Sheet1!N$1+(Sheet1!$A$1-1)*10,FALSE),IF(VLOOKUP($A102,Sheet1!$B$3:$AH$1266,Sheet1!N$1+(Sheet1!$A$1-1)*10,FALSE)&gt;99999,-3,IF(VLOOKUP($A102,Sheet1!$B$3:$AH$1266,Sheet1!N$1+(Sheet1!$A$1-1)*10,FALSE)&gt;9999,-2,IF(VLOOKUP($A102,Sheet1!$B$3:$AH$1266,Sheet1!N$1+(Sheet1!$A$1-1)*10,FALSE)&gt;999,-1,0)))))))</f>
        <v>---</v>
      </c>
    </row>
    <row r="103" spans="1:30" ht="25.5" customHeight="1" x14ac:dyDescent="0.25">
      <c r="A103" s="303" t="s">
        <v>153</v>
      </c>
      <c r="B103" s="330" t="s">
        <v>154</v>
      </c>
      <c r="C103" s="303">
        <v>434203</v>
      </c>
      <c r="D103" s="303">
        <v>735900</v>
      </c>
      <c r="E103" s="307" t="s">
        <v>3048</v>
      </c>
      <c r="F103" s="52" t="s">
        <v>4461</v>
      </c>
      <c r="G103" s="127" t="s">
        <v>286</v>
      </c>
      <c r="H103" s="347">
        <v>792</v>
      </c>
      <c r="I103" s="326">
        <v>40661</v>
      </c>
      <c r="J103" s="375">
        <v>13.65</v>
      </c>
      <c r="K103" s="315" t="s">
        <v>4405</v>
      </c>
      <c r="L103" s="320">
        <v>34900</v>
      </c>
      <c r="M103" s="322">
        <v>44.1</v>
      </c>
      <c r="N103" s="318" t="s">
        <v>92</v>
      </c>
      <c r="O103" s="299">
        <f t="shared" si="4"/>
        <v>0.39110897375580272</v>
      </c>
      <c r="P103" s="299">
        <f>IF(O103&lt;&gt;"",VLOOKUP($A103,Sheet4!$A$2:$O$1309,14,FALSE)*100,"")</f>
        <v>0.17553963020304764</v>
      </c>
      <c r="Q103" s="299">
        <f>IF(P103&lt;&gt;"",VLOOKUP($A103,Sheet4!$A$2:$O$1309,15,FALSE)*100,"")</f>
        <v>1.7062011617186901</v>
      </c>
      <c r="R103" s="301" t="str">
        <f t="shared" si="3"/>
        <v>&gt;200,  &lt;500</v>
      </c>
      <c r="S103" s="356" t="s">
        <v>4364</v>
      </c>
      <c r="T103" s="356" t="str">
        <f>IF(ISNA(VLOOKUP(A103,Sheet1!B$3:C$1266,2,FALSE)=TRUE),"NC",VLOOKUP(A103,Sheet1!B$3:C$1266,2,FALSE))</f>
        <v>Rural10</v>
      </c>
      <c r="U103" s="392">
        <f>IF(ISNA(VLOOKUP($A103,Sheet1!$B$3:$AH$1266,Sheet1!E$1+(Sheet1!$A$1-1)*10,FALSE))=TRUE,"---",IF(VLOOKUP($A103,Sheet1!$B$3:$AH$1266,Sheet1!E$1+(Sheet1!$A$1-1)*10,FALSE)="---","---", (ROUND(VLOOKUP($A103,Sheet1!$B$3:$AH$1266,Sheet1!E$1+(Sheet1!$A$1-1)*10,FALSE),IF(VLOOKUP($A103,Sheet1!$B$3:$AH$1266,Sheet1!E$1+(Sheet1!$A$1-1)*10,FALSE)&gt;99999,-3,IF(VLOOKUP($A103,Sheet1!$B$3:$AH$1266,Sheet1!E$1+(Sheet1!$A$1-1)*10,FALSE)&gt;9999,-2,IF(VLOOKUP($A103,Sheet1!$B$3:$AH$1266,Sheet1!E$1+(Sheet1!$A$1-1)*10,FALSE)&gt;999,-1,0)))))))</f>
        <v>10100</v>
      </c>
      <c r="V103" s="392">
        <f>IF(ISNA(VLOOKUP($A103,Sheet1!$B$3:$AH$1266,Sheet1!F$1+(Sheet1!$A$1-1)*10,FALSE))=TRUE,"---",IF(VLOOKUP($A103,Sheet1!$B$3:$AH$1266,Sheet1!F$1+(Sheet1!$A$1-1)*10,FALSE)="---","---", (ROUND(VLOOKUP($A103,Sheet1!$B$3:$AH$1266,Sheet1!F$1+(Sheet1!$A$1-1)*10,FALSE),IF(VLOOKUP($A103,Sheet1!$B$3:$AH$1266,Sheet1!F$1+(Sheet1!$A$1-1)*10,FALSE)&gt;99999,-3,IF(VLOOKUP($A103,Sheet1!$B$3:$AH$1266,Sheet1!F$1+(Sheet1!$A$1-1)*10,FALSE)&gt;9999,-2,IF(VLOOKUP($A103,Sheet1!$B$3:$AH$1266,Sheet1!F$1+(Sheet1!$A$1-1)*10,FALSE)&gt;999,-1,0)))))))</f>
        <v>11600</v>
      </c>
      <c r="W103" s="392">
        <f>IF(ISNA(VLOOKUP($A103,Sheet1!$B$3:$AH$1266,Sheet1!G$1+(Sheet1!$A$1-1)*10,FALSE))=TRUE,"---",IF(VLOOKUP($A103,Sheet1!$B$3:$AH$1266,Sheet1!G$1+(Sheet1!$A$1-1)*10,FALSE)="---","---", (ROUND(VLOOKUP($A103,Sheet1!$B$3:$AH$1266,Sheet1!G$1+(Sheet1!$A$1-1)*10,FALSE),IF(VLOOKUP($A103,Sheet1!$B$3:$AH$1266,Sheet1!G$1+(Sheet1!$A$1-1)*10,FALSE)&gt;99999,-3,IF(VLOOKUP($A103,Sheet1!$B$3:$AH$1266,Sheet1!G$1+(Sheet1!$A$1-1)*10,FALSE)&gt;9999,-2,IF(VLOOKUP($A103,Sheet1!$B$3:$AH$1266,Sheet1!G$1+(Sheet1!$A$1-1)*10,FALSE)&gt;999,-1,0)))))))</f>
        <v>13400</v>
      </c>
      <c r="X103" s="392">
        <f>IF(ISNA(VLOOKUP($A103,Sheet1!$B$3:$AH$1266,Sheet1!H$1+(Sheet1!$A$1-1)*10,FALSE))=TRUE,"---",IF(VLOOKUP($A103,Sheet1!$B$3:$AH$1266,Sheet1!H$1+(Sheet1!$A$1-1)*10,FALSE)="---","---", (ROUND(VLOOKUP($A103,Sheet1!$B$3:$AH$1266,Sheet1!H$1+(Sheet1!$A$1-1)*10,FALSE),IF(VLOOKUP($A103,Sheet1!$B$3:$AH$1266,Sheet1!H$1+(Sheet1!$A$1-1)*10,FALSE)&gt;99999,-3,IF(VLOOKUP($A103,Sheet1!$B$3:$AH$1266,Sheet1!H$1+(Sheet1!$A$1-1)*10,FALSE)&gt;9999,-2,IF(VLOOKUP($A103,Sheet1!$B$3:$AH$1266,Sheet1!H$1+(Sheet1!$A$1-1)*10,FALSE)&gt;999,-1,0)))))))</f>
        <v>17900</v>
      </c>
      <c r="Y103" s="392">
        <f>IF(ISNA(VLOOKUP($A103,Sheet1!$B$3:$AH$1266,Sheet1!I$1+(Sheet1!$A$1-1)*10,FALSE))=TRUE,"---",IF(VLOOKUP($A103,Sheet1!$B$3:$AH$1266,Sheet1!I$1+(Sheet1!$A$1-1)*10,FALSE)="---","---", (ROUND(VLOOKUP($A103,Sheet1!$B$3:$AH$1266,Sheet1!I$1+(Sheet1!$A$1-1)*10,FALSE),IF(VLOOKUP($A103,Sheet1!$B$3:$AH$1266,Sheet1!I$1+(Sheet1!$A$1-1)*10,FALSE)&gt;99999,-3,IF(VLOOKUP($A103,Sheet1!$B$3:$AH$1266,Sheet1!I$1+(Sheet1!$A$1-1)*10,FALSE)&gt;9999,-2,IF(VLOOKUP($A103,Sheet1!$B$3:$AH$1266,Sheet1!I$1+(Sheet1!$A$1-1)*10,FALSE)&gt;999,-1,0)))))))</f>
        <v>20900</v>
      </c>
      <c r="Z103" s="392">
        <f>IF(ISNA(VLOOKUP($A103,Sheet1!$B$3:$AH$1266,Sheet1!J$1+(Sheet1!$A$1-1)*10,FALSE))=TRUE,"---",IF(VLOOKUP($A103,Sheet1!$B$3:$AH$1266,Sheet1!J$1+(Sheet1!$A$1-1)*10,FALSE)="---","---", (ROUND(VLOOKUP($A103,Sheet1!$B$3:$AH$1266,Sheet1!J$1+(Sheet1!$A$1-1)*10,FALSE),IF(VLOOKUP($A103,Sheet1!$B$3:$AH$1266,Sheet1!J$1+(Sheet1!$A$1-1)*10,FALSE)&gt;99999,-3,IF(VLOOKUP($A103,Sheet1!$B$3:$AH$1266,Sheet1!J$1+(Sheet1!$A$1-1)*10,FALSE)&gt;9999,-2,IF(VLOOKUP($A103,Sheet1!$B$3:$AH$1266,Sheet1!J$1+(Sheet1!$A$1-1)*10,FALSE)&gt;999,-1,0)))))))</f>
        <v>24700</v>
      </c>
      <c r="AA103" s="392">
        <f>IF(ISNA(VLOOKUP($A103,Sheet1!$B$3:$AH$1266,Sheet1!K$1+(Sheet1!$A$1-1)*10,FALSE))=TRUE,"---",IF(VLOOKUP($A103,Sheet1!$B$3:$AH$1266,Sheet1!K$1+(Sheet1!$A$1-1)*10,FALSE)="---","---", (ROUND(VLOOKUP($A103,Sheet1!$B$3:$AH$1266,Sheet1!K$1+(Sheet1!$A$1-1)*10,FALSE),IF(VLOOKUP($A103,Sheet1!$B$3:$AH$1266,Sheet1!K$1+(Sheet1!$A$1-1)*10,FALSE)&gt;99999,-3,IF(VLOOKUP($A103,Sheet1!$B$3:$AH$1266,Sheet1!K$1+(Sheet1!$A$1-1)*10,FALSE)&gt;9999,-2,IF(VLOOKUP($A103,Sheet1!$B$3:$AH$1266,Sheet1!K$1+(Sheet1!$A$1-1)*10,FALSE)&gt;999,-1,0)))))))</f>
        <v>27600</v>
      </c>
      <c r="AB103" s="392">
        <f>IF(ISNA(VLOOKUP($A103,Sheet1!$B$3:$AH$1266,Sheet1!L$1+(Sheet1!$A$1-1)*10,FALSE))=TRUE,"---",IF(VLOOKUP($A103,Sheet1!$B$3:$AH$1266,Sheet1!L$1+(Sheet1!$A$1-1)*10,FALSE)="---","---", (ROUND(VLOOKUP($A103,Sheet1!$B$3:$AH$1266,Sheet1!L$1+(Sheet1!$A$1-1)*10,FALSE),IF(VLOOKUP($A103,Sheet1!$B$3:$AH$1266,Sheet1!L$1+(Sheet1!$A$1-1)*10,FALSE)&gt;99999,-3,IF(VLOOKUP($A103,Sheet1!$B$3:$AH$1266,Sheet1!L$1+(Sheet1!$A$1-1)*10,FALSE)&gt;9999,-2,IF(VLOOKUP($A103,Sheet1!$B$3:$AH$1266,Sheet1!L$1+(Sheet1!$A$1-1)*10,FALSE)&gt;999,-1,0)))))))</f>
        <v>30600</v>
      </c>
      <c r="AC103" s="392">
        <f>IF(ISNA(VLOOKUP($A103,Sheet1!$B$3:$AH$1266,Sheet1!M$1+(Sheet1!$A$1-1)*10,FALSE))=TRUE,"---",IF(VLOOKUP($A103,Sheet1!$B$3:$AH$1266,Sheet1!M$1+(Sheet1!$A$1-1)*10,FALSE)="---","---", (ROUND(VLOOKUP($A103,Sheet1!$B$3:$AH$1266,Sheet1!M$1+(Sheet1!$A$1-1)*10,FALSE),IF(VLOOKUP($A103,Sheet1!$B$3:$AH$1266,Sheet1!M$1+(Sheet1!$A$1-1)*10,FALSE)&gt;99999,-3,IF(VLOOKUP($A103,Sheet1!$B$3:$AH$1266,Sheet1!M$1+(Sheet1!$A$1-1)*10,FALSE)&gt;9999,-2,IF(VLOOKUP($A103,Sheet1!$B$3:$AH$1266,Sheet1!M$1+(Sheet1!$A$1-1)*10,FALSE)&gt;999,-1,0)))))))</f>
        <v>33500</v>
      </c>
      <c r="AD103" s="392">
        <f>IF(ISNA(VLOOKUP($A103,Sheet1!$B$3:$AH$1266,Sheet1!N$1+(Sheet1!$A$1-1)*10,FALSE))=TRUE,"---",IF(VLOOKUP($A103,Sheet1!$B$3:$AH$1266,Sheet1!N$1+(Sheet1!$A$1-1)*10,FALSE)="---","---", (ROUND(VLOOKUP($A103,Sheet1!$B$3:$AH$1266,Sheet1!N$1+(Sheet1!$A$1-1)*10,FALSE),IF(VLOOKUP($A103,Sheet1!$B$3:$AH$1266,Sheet1!N$1+(Sheet1!$A$1-1)*10,FALSE)&gt;99999,-3,IF(VLOOKUP($A103,Sheet1!$B$3:$AH$1266,Sheet1!N$1+(Sheet1!$A$1-1)*10,FALSE)&gt;9999,-2,IF(VLOOKUP($A103,Sheet1!$B$3:$AH$1266,Sheet1!N$1+(Sheet1!$A$1-1)*10,FALSE)&gt;999,-1,0)))))))</f>
        <v>37500</v>
      </c>
    </row>
    <row r="104" spans="1:30" ht="25.5" customHeight="1" x14ac:dyDescent="0.25">
      <c r="A104" s="303"/>
      <c r="B104" s="331"/>
      <c r="C104" s="303"/>
      <c r="D104" s="303"/>
      <c r="E104" s="307"/>
      <c r="F104" s="52" t="s">
        <v>4462</v>
      </c>
      <c r="G104" s="127" t="s">
        <v>31</v>
      </c>
      <c r="H104" s="347"/>
      <c r="I104" s="327"/>
      <c r="J104" s="376"/>
      <c r="K104" s="316"/>
      <c r="L104" s="321"/>
      <c r="M104" s="323"/>
      <c r="N104" s="319"/>
      <c r="O104" s="317" t="e">
        <f t="shared" si="4"/>
        <v>#NUM!</v>
      </c>
      <c r="P104" s="317" t="e">
        <f>IF(O104&lt;&gt;"",VLOOKUP($A104,Sheet4!$A$2:$O$1309,14,FALSE)*100,"")</f>
        <v>#NUM!</v>
      </c>
      <c r="Q104" s="317" t="e">
        <f>IF(P104&lt;&gt;"",VLOOKUP($A104,Sheet4!$A$2:$O$1309,15,FALSE)*100,"")</f>
        <v>#NUM!</v>
      </c>
      <c r="R104" s="356" t="e">
        <f t="shared" si="3"/>
        <v>#NUM!</v>
      </c>
      <c r="S104" s="356"/>
      <c r="T104" s="356"/>
      <c r="U104" s="392"/>
      <c r="V104" s="392"/>
      <c r="W104" s="392"/>
      <c r="X104" s="392"/>
      <c r="Y104" s="392"/>
      <c r="Z104" s="392"/>
      <c r="AA104" s="392"/>
      <c r="AB104" s="392"/>
      <c r="AC104" s="392"/>
      <c r="AD104" s="392"/>
    </row>
    <row r="105" spans="1:30" ht="25.5" customHeight="1" x14ac:dyDescent="0.25">
      <c r="A105" s="304" t="s">
        <v>155</v>
      </c>
      <c r="B105" s="393" t="s">
        <v>156</v>
      </c>
      <c r="C105" s="304">
        <v>434152</v>
      </c>
      <c r="D105" s="304">
        <v>735902</v>
      </c>
      <c r="E105" s="305" t="s">
        <v>3048</v>
      </c>
      <c r="F105" s="345" t="s">
        <v>4463</v>
      </c>
      <c r="G105" s="351" t="s">
        <v>286</v>
      </c>
      <c r="H105" s="349">
        <v>21.9</v>
      </c>
      <c r="I105" s="119">
        <v>11055</v>
      </c>
      <c r="J105" s="124">
        <v>5.55</v>
      </c>
      <c r="K105" s="118" t="s">
        <v>28</v>
      </c>
      <c r="L105" s="122">
        <v>1690</v>
      </c>
      <c r="M105" s="123">
        <v>77.2</v>
      </c>
      <c r="N105" s="121" t="s">
        <v>4405</v>
      </c>
      <c r="O105" s="71">
        <f t="shared" si="4"/>
        <v>3.1322568447325465</v>
      </c>
      <c r="P105" s="71">
        <f>IF(O105&lt;&gt;"",VLOOKUP($A105,Sheet4!$A$2:$O$1309,14,FALSE)*100,"")</f>
        <v>2.5042419588113374</v>
      </c>
      <c r="Q105" s="71">
        <f>IF(P105&lt;&gt;"",VLOOKUP($A105,Sheet4!$A$2:$O$1309,15,FALSE)*100,"")</f>
        <v>21.996345925843841</v>
      </c>
      <c r="R105" s="73">
        <f t="shared" si="3"/>
        <v>30</v>
      </c>
      <c r="S105" s="357" t="s">
        <v>4364</v>
      </c>
      <c r="T105" s="357" t="str">
        <f>IF(ISNA(VLOOKUP(A105,Sheet1!B$3:C$1266,2,FALSE)=TRUE),"NC",VLOOKUP(A105,Sheet1!B$3:C$1266,2,FALSE))</f>
        <v>Rural</v>
      </c>
      <c r="U105" s="385">
        <f>IF(ISNA(VLOOKUP($A105,Sheet1!$B$3:$AH$1266,Sheet1!E$1+(Sheet1!$A$1-1)*10,FALSE))=TRUE,"---",IF(VLOOKUP($A105,Sheet1!$B$3:$AH$1266,Sheet1!E$1+(Sheet1!$A$1-1)*10,FALSE)="---","---", (ROUND(VLOOKUP($A105,Sheet1!$B$3:$AH$1266,Sheet1!E$1+(Sheet1!$A$1-1)*10,FALSE),IF(VLOOKUP($A105,Sheet1!$B$3:$AH$1266,Sheet1!E$1+(Sheet1!$A$1-1)*10,FALSE)&gt;99999,-3,IF(VLOOKUP($A105,Sheet1!$B$3:$AH$1266,Sheet1!E$1+(Sheet1!$A$1-1)*10,FALSE)&gt;9999,-2,IF(VLOOKUP($A105,Sheet1!$B$3:$AH$1266,Sheet1!E$1+(Sheet1!$A$1-1)*10,FALSE)&gt;999,-1,0)))))))</f>
        <v>480</v>
      </c>
      <c r="V105" s="385">
        <f>IF(ISNA(VLOOKUP($A105,Sheet1!$B$3:$AH$1266,Sheet1!F$1+(Sheet1!$A$1-1)*10,FALSE))=TRUE,"---",IF(VLOOKUP($A105,Sheet1!$B$3:$AH$1266,Sheet1!F$1+(Sheet1!$A$1-1)*10,FALSE)="---","---", (ROUND(VLOOKUP($A105,Sheet1!$B$3:$AH$1266,Sheet1!F$1+(Sheet1!$A$1-1)*10,FALSE),IF(VLOOKUP($A105,Sheet1!$B$3:$AH$1266,Sheet1!F$1+(Sheet1!$A$1-1)*10,FALSE)&gt;99999,-3,IF(VLOOKUP($A105,Sheet1!$B$3:$AH$1266,Sheet1!F$1+(Sheet1!$A$1-1)*10,FALSE)&gt;9999,-2,IF(VLOOKUP($A105,Sheet1!$B$3:$AH$1266,Sheet1!F$1+(Sheet1!$A$1-1)*10,FALSE)&gt;999,-1,0)))))))</f>
        <v>575</v>
      </c>
      <c r="W105" s="385">
        <f>IF(ISNA(VLOOKUP($A105,Sheet1!$B$3:$AH$1266,Sheet1!G$1+(Sheet1!$A$1-1)*10,FALSE))=TRUE,"---",IF(VLOOKUP($A105,Sheet1!$B$3:$AH$1266,Sheet1!G$1+(Sheet1!$A$1-1)*10,FALSE)="---","---", (ROUND(VLOOKUP($A105,Sheet1!$B$3:$AH$1266,Sheet1!G$1+(Sheet1!$A$1-1)*10,FALSE),IF(VLOOKUP($A105,Sheet1!$B$3:$AH$1266,Sheet1!G$1+(Sheet1!$A$1-1)*10,FALSE)&gt;99999,-3,IF(VLOOKUP($A105,Sheet1!$B$3:$AH$1266,Sheet1!G$1+(Sheet1!$A$1-1)*10,FALSE)&gt;9999,-2,IF(VLOOKUP($A105,Sheet1!$B$3:$AH$1266,Sheet1!G$1+(Sheet1!$A$1-1)*10,FALSE)&gt;999,-1,0)))))))</f>
        <v>700</v>
      </c>
      <c r="X105" s="385">
        <f>IF(ISNA(VLOOKUP($A105,Sheet1!$B$3:$AH$1266,Sheet1!H$1+(Sheet1!$A$1-1)*10,FALSE))=TRUE,"---",IF(VLOOKUP($A105,Sheet1!$B$3:$AH$1266,Sheet1!H$1+(Sheet1!$A$1-1)*10,FALSE)="---","---", (ROUND(VLOOKUP($A105,Sheet1!$B$3:$AH$1266,Sheet1!H$1+(Sheet1!$A$1-1)*10,FALSE),IF(VLOOKUP($A105,Sheet1!$B$3:$AH$1266,Sheet1!H$1+(Sheet1!$A$1-1)*10,FALSE)&gt;99999,-3,IF(VLOOKUP($A105,Sheet1!$B$3:$AH$1266,Sheet1!H$1+(Sheet1!$A$1-1)*10,FALSE)&gt;9999,-2,IF(VLOOKUP($A105,Sheet1!$B$3:$AH$1266,Sheet1!H$1+(Sheet1!$A$1-1)*10,FALSE)&gt;999,-1,0)))))))</f>
        <v>1040</v>
      </c>
      <c r="Y105" s="385">
        <f>IF(ISNA(VLOOKUP($A105,Sheet1!$B$3:$AH$1266,Sheet1!I$1+(Sheet1!$A$1-1)*10,FALSE))=TRUE,"---",IF(VLOOKUP($A105,Sheet1!$B$3:$AH$1266,Sheet1!I$1+(Sheet1!$A$1-1)*10,FALSE)="---","---", (ROUND(VLOOKUP($A105,Sheet1!$B$3:$AH$1266,Sheet1!I$1+(Sheet1!$A$1-1)*10,FALSE),IF(VLOOKUP($A105,Sheet1!$B$3:$AH$1266,Sheet1!I$1+(Sheet1!$A$1-1)*10,FALSE)&gt;99999,-3,IF(VLOOKUP($A105,Sheet1!$B$3:$AH$1266,Sheet1!I$1+(Sheet1!$A$1-1)*10,FALSE)&gt;9999,-2,IF(VLOOKUP($A105,Sheet1!$B$3:$AH$1266,Sheet1!I$1+(Sheet1!$A$1-1)*10,FALSE)&gt;999,-1,0)))))))</f>
        <v>1280</v>
      </c>
      <c r="Z105" s="385">
        <f>IF(ISNA(VLOOKUP($A105,Sheet1!$B$3:$AH$1266,Sheet1!J$1+(Sheet1!$A$1-1)*10,FALSE))=TRUE,"---",IF(VLOOKUP($A105,Sheet1!$B$3:$AH$1266,Sheet1!J$1+(Sheet1!$A$1-1)*10,FALSE)="---","---", (ROUND(VLOOKUP($A105,Sheet1!$B$3:$AH$1266,Sheet1!J$1+(Sheet1!$A$1-1)*10,FALSE),IF(VLOOKUP($A105,Sheet1!$B$3:$AH$1266,Sheet1!J$1+(Sheet1!$A$1-1)*10,FALSE)&gt;99999,-3,IF(VLOOKUP($A105,Sheet1!$B$3:$AH$1266,Sheet1!J$1+(Sheet1!$A$1-1)*10,FALSE)&gt;9999,-2,IF(VLOOKUP($A105,Sheet1!$B$3:$AH$1266,Sheet1!J$1+(Sheet1!$A$1-1)*10,FALSE)&gt;999,-1,0)))))))</f>
        <v>1590</v>
      </c>
      <c r="AA105" s="385">
        <f>IF(ISNA(VLOOKUP($A105,Sheet1!$B$3:$AH$1266,Sheet1!K$1+(Sheet1!$A$1-1)*10,FALSE))=TRUE,"---",IF(VLOOKUP($A105,Sheet1!$B$3:$AH$1266,Sheet1!K$1+(Sheet1!$A$1-1)*10,FALSE)="---","---", (ROUND(VLOOKUP($A105,Sheet1!$B$3:$AH$1266,Sheet1!K$1+(Sheet1!$A$1-1)*10,FALSE),IF(VLOOKUP($A105,Sheet1!$B$3:$AH$1266,Sheet1!K$1+(Sheet1!$A$1-1)*10,FALSE)&gt;99999,-3,IF(VLOOKUP($A105,Sheet1!$B$3:$AH$1266,Sheet1!K$1+(Sheet1!$A$1-1)*10,FALSE)&gt;9999,-2,IF(VLOOKUP($A105,Sheet1!$B$3:$AH$1266,Sheet1!K$1+(Sheet1!$A$1-1)*10,FALSE)&gt;999,-1,0)))))))</f>
        <v>1830</v>
      </c>
      <c r="AB105" s="385">
        <f>IF(ISNA(VLOOKUP($A105,Sheet1!$B$3:$AH$1266,Sheet1!L$1+(Sheet1!$A$1-1)*10,FALSE))=TRUE,"---",IF(VLOOKUP($A105,Sheet1!$B$3:$AH$1266,Sheet1!L$1+(Sheet1!$A$1-1)*10,FALSE)="---","---", (ROUND(VLOOKUP($A105,Sheet1!$B$3:$AH$1266,Sheet1!L$1+(Sheet1!$A$1-1)*10,FALSE),IF(VLOOKUP($A105,Sheet1!$B$3:$AH$1266,Sheet1!L$1+(Sheet1!$A$1-1)*10,FALSE)&gt;99999,-3,IF(VLOOKUP($A105,Sheet1!$B$3:$AH$1266,Sheet1!L$1+(Sheet1!$A$1-1)*10,FALSE)&gt;9999,-2,IF(VLOOKUP($A105,Sheet1!$B$3:$AH$1266,Sheet1!L$1+(Sheet1!$A$1-1)*10,FALSE)&gt;999,-1,0)))))))</f>
        <v>2090</v>
      </c>
      <c r="AC105" s="385">
        <f>IF(ISNA(VLOOKUP($A105,Sheet1!$B$3:$AH$1266,Sheet1!M$1+(Sheet1!$A$1-1)*10,FALSE))=TRUE,"---",IF(VLOOKUP($A105,Sheet1!$B$3:$AH$1266,Sheet1!M$1+(Sheet1!$A$1-1)*10,FALSE)="---","---", (ROUND(VLOOKUP($A105,Sheet1!$B$3:$AH$1266,Sheet1!M$1+(Sheet1!$A$1-1)*10,FALSE),IF(VLOOKUP($A105,Sheet1!$B$3:$AH$1266,Sheet1!M$1+(Sheet1!$A$1-1)*10,FALSE)&gt;99999,-3,IF(VLOOKUP($A105,Sheet1!$B$3:$AH$1266,Sheet1!M$1+(Sheet1!$A$1-1)*10,FALSE)&gt;9999,-2,IF(VLOOKUP($A105,Sheet1!$B$3:$AH$1266,Sheet1!M$1+(Sheet1!$A$1-1)*10,FALSE)&gt;999,-1,0)))))))</f>
        <v>2330</v>
      </c>
      <c r="AD105" s="385">
        <f>IF(ISNA(VLOOKUP($A105,Sheet1!$B$3:$AH$1266,Sheet1!N$1+(Sheet1!$A$1-1)*10,FALSE))=TRUE,"---",IF(VLOOKUP($A105,Sheet1!$B$3:$AH$1266,Sheet1!N$1+(Sheet1!$A$1-1)*10,FALSE)="---","---", (ROUND(VLOOKUP($A105,Sheet1!$B$3:$AH$1266,Sheet1!N$1+(Sheet1!$A$1-1)*10,FALSE),IF(VLOOKUP($A105,Sheet1!$B$3:$AH$1266,Sheet1!N$1+(Sheet1!$A$1-1)*10,FALSE)&gt;99999,-3,IF(VLOOKUP($A105,Sheet1!$B$3:$AH$1266,Sheet1!N$1+(Sheet1!$A$1-1)*10,FALSE)&gt;9999,-2,IF(VLOOKUP($A105,Sheet1!$B$3:$AH$1266,Sheet1!N$1+(Sheet1!$A$1-1)*10,FALSE)&gt;999,-1,0)))))))</f>
        <v>2700</v>
      </c>
    </row>
    <row r="106" spans="1:30" ht="25.5" customHeight="1" x14ac:dyDescent="0.25">
      <c r="A106" s="304"/>
      <c r="B106" s="346"/>
      <c r="C106" s="304"/>
      <c r="D106" s="304"/>
      <c r="E106" s="305" t="e">
        <v>#N/A</v>
      </c>
      <c r="F106" s="346"/>
      <c r="G106" s="352"/>
      <c r="H106" s="349"/>
      <c r="I106" s="119">
        <v>13210</v>
      </c>
      <c r="J106" s="137" t="s">
        <v>4405</v>
      </c>
      <c r="K106" s="118" t="s">
        <v>17</v>
      </c>
      <c r="L106" s="122">
        <v>1300</v>
      </c>
      <c r="M106" s="123">
        <v>59.4</v>
      </c>
      <c r="N106" s="118" t="s">
        <v>157</v>
      </c>
      <c r="O106" s="71" t="s">
        <v>4405</v>
      </c>
      <c r="P106" s="71" t="s">
        <v>4405</v>
      </c>
      <c r="Q106" s="71" t="s">
        <v>4405</v>
      </c>
      <c r="R106" s="73" t="s">
        <v>4405</v>
      </c>
      <c r="S106" s="357" t="e">
        <v>#N/A</v>
      </c>
      <c r="T106" s="357" t="str">
        <f>IF(ISNA(VLOOKUP(A106,Sheet1!B$3:C$1266,2,FALSE)=TRUE),"ND",VLOOKUP(A106,Sheet1!B$3:C$1266,2,FALSE))</f>
        <v>ND</v>
      </c>
      <c r="U106" s="385" t="str">
        <f>IF(ISNA(VLOOKUP($A106,Sheet1!$B$3:$AH$1266,Sheet1!E$1+(Sheet1!$A$1-1)*10,FALSE))=TRUE,"---",IF(VLOOKUP($A106,Sheet1!$B$3:$AH$1266,Sheet1!E$1+(Sheet1!$A$1-1)*10,FALSE)="---","---", (ROUND(VLOOKUP($A106,Sheet1!$B$3:$AH$1266,Sheet1!E$1+(Sheet1!$A$1-1)*10,FALSE),IF(VLOOKUP($A106,Sheet1!$B$3:$AH$1266,Sheet1!E$1+(Sheet1!$A$1-1)*10,FALSE)&gt;99999,-3,IF(VLOOKUP($A106,Sheet1!$B$3:$AH$1266,Sheet1!E$1+(Sheet1!$A$1-1)*10,FALSE)&gt;9999,-2,IF(VLOOKUP($A106,Sheet1!$B$3:$AH$1266,Sheet1!E$1+(Sheet1!$A$1-1)*10,FALSE)&gt;999,-1,0)))))))</f>
        <v>---</v>
      </c>
      <c r="V106" s="385" t="str">
        <f>IF(ISNA(VLOOKUP($A106,Sheet1!$B$3:$AH$1266,Sheet1!F$1+(Sheet1!$A$1-1)*10,FALSE))=TRUE,"---",IF(VLOOKUP($A106,Sheet1!$B$3:$AH$1266,Sheet1!F$1+(Sheet1!$A$1-1)*10,FALSE)="---","---", (ROUND(VLOOKUP($A106,Sheet1!$B$3:$AH$1266,Sheet1!F$1+(Sheet1!$A$1-1)*10,FALSE),IF(VLOOKUP($A106,Sheet1!$B$3:$AH$1266,Sheet1!F$1+(Sheet1!$A$1-1)*10,FALSE)&gt;99999,-3,IF(VLOOKUP($A106,Sheet1!$B$3:$AH$1266,Sheet1!F$1+(Sheet1!$A$1-1)*10,FALSE)&gt;9999,-2,IF(VLOOKUP($A106,Sheet1!$B$3:$AH$1266,Sheet1!F$1+(Sheet1!$A$1-1)*10,FALSE)&gt;999,-1,0)))))))</f>
        <v>---</v>
      </c>
      <c r="W106" s="385" t="str">
        <f>IF(ISNA(VLOOKUP($A106,Sheet1!$B$3:$AH$1266,Sheet1!G$1+(Sheet1!$A$1-1)*10,FALSE))=TRUE,"---",IF(VLOOKUP($A106,Sheet1!$B$3:$AH$1266,Sheet1!G$1+(Sheet1!$A$1-1)*10,FALSE)="---","---", (ROUND(VLOOKUP($A106,Sheet1!$B$3:$AH$1266,Sheet1!G$1+(Sheet1!$A$1-1)*10,FALSE),IF(VLOOKUP($A106,Sheet1!$B$3:$AH$1266,Sheet1!G$1+(Sheet1!$A$1-1)*10,FALSE)&gt;99999,-3,IF(VLOOKUP($A106,Sheet1!$B$3:$AH$1266,Sheet1!G$1+(Sheet1!$A$1-1)*10,FALSE)&gt;9999,-2,IF(VLOOKUP($A106,Sheet1!$B$3:$AH$1266,Sheet1!G$1+(Sheet1!$A$1-1)*10,FALSE)&gt;999,-1,0)))))))</f>
        <v>---</v>
      </c>
      <c r="X106" s="385" t="str">
        <f>IF(ISNA(VLOOKUP($A106,Sheet1!$B$3:$AH$1266,Sheet1!H$1+(Sheet1!$A$1-1)*10,FALSE))=TRUE,"---",IF(VLOOKUP($A106,Sheet1!$B$3:$AH$1266,Sheet1!H$1+(Sheet1!$A$1-1)*10,FALSE)="---","---", (ROUND(VLOOKUP($A106,Sheet1!$B$3:$AH$1266,Sheet1!H$1+(Sheet1!$A$1-1)*10,FALSE),IF(VLOOKUP($A106,Sheet1!$B$3:$AH$1266,Sheet1!H$1+(Sheet1!$A$1-1)*10,FALSE)&gt;99999,-3,IF(VLOOKUP($A106,Sheet1!$B$3:$AH$1266,Sheet1!H$1+(Sheet1!$A$1-1)*10,FALSE)&gt;9999,-2,IF(VLOOKUP($A106,Sheet1!$B$3:$AH$1266,Sheet1!H$1+(Sheet1!$A$1-1)*10,FALSE)&gt;999,-1,0)))))))</f>
        <v>---</v>
      </c>
      <c r="Y106" s="385" t="str">
        <f>IF(ISNA(VLOOKUP($A106,Sheet1!$B$3:$AH$1266,Sheet1!I$1+(Sheet1!$A$1-1)*10,FALSE))=TRUE,"---",IF(VLOOKUP($A106,Sheet1!$B$3:$AH$1266,Sheet1!I$1+(Sheet1!$A$1-1)*10,FALSE)="---","---", (ROUND(VLOOKUP($A106,Sheet1!$B$3:$AH$1266,Sheet1!I$1+(Sheet1!$A$1-1)*10,FALSE),IF(VLOOKUP($A106,Sheet1!$B$3:$AH$1266,Sheet1!I$1+(Sheet1!$A$1-1)*10,FALSE)&gt;99999,-3,IF(VLOOKUP($A106,Sheet1!$B$3:$AH$1266,Sheet1!I$1+(Sheet1!$A$1-1)*10,FALSE)&gt;9999,-2,IF(VLOOKUP($A106,Sheet1!$B$3:$AH$1266,Sheet1!I$1+(Sheet1!$A$1-1)*10,FALSE)&gt;999,-1,0)))))))</f>
        <v>---</v>
      </c>
      <c r="Z106" s="385" t="str">
        <f>IF(ISNA(VLOOKUP($A106,Sheet1!$B$3:$AH$1266,Sheet1!J$1+(Sheet1!$A$1-1)*10,FALSE))=TRUE,"---",IF(VLOOKUP($A106,Sheet1!$B$3:$AH$1266,Sheet1!J$1+(Sheet1!$A$1-1)*10,FALSE)="---","---", (ROUND(VLOOKUP($A106,Sheet1!$B$3:$AH$1266,Sheet1!J$1+(Sheet1!$A$1-1)*10,FALSE),IF(VLOOKUP($A106,Sheet1!$B$3:$AH$1266,Sheet1!J$1+(Sheet1!$A$1-1)*10,FALSE)&gt;99999,-3,IF(VLOOKUP($A106,Sheet1!$B$3:$AH$1266,Sheet1!J$1+(Sheet1!$A$1-1)*10,FALSE)&gt;9999,-2,IF(VLOOKUP($A106,Sheet1!$B$3:$AH$1266,Sheet1!J$1+(Sheet1!$A$1-1)*10,FALSE)&gt;999,-1,0)))))))</f>
        <v>---</v>
      </c>
      <c r="AA106" s="385" t="str">
        <f>IF(ISNA(VLOOKUP($A106,Sheet1!$B$3:$AH$1266,Sheet1!K$1+(Sheet1!$A$1-1)*10,FALSE))=TRUE,"---",IF(VLOOKUP($A106,Sheet1!$B$3:$AH$1266,Sheet1!K$1+(Sheet1!$A$1-1)*10,FALSE)="---","---", (ROUND(VLOOKUP($A106,Sheet1!$B$3:$AH$1266,Sheet1!K$1+(Sheet1!$A$1-1)*10,FALSE),IF(VLOOKUP($A106,Sheet1!$B$3:$AH$1266,Sheet1!K$1+(Sheet1!$A$1-1)*10,FALSE)&gt;99999,-3,IF(VLOOKUP($A106,Sheet1!$B$3:$AH$1266,Sheet1!K$1+(Sheet1!$A$1-1)*10,FALSE)&gt;9999,-2,IF(VLOOKUP($A106,Sheet1!$B$3:$AH$1266,Sheet1!K$1+(Sheet1!$A$1-1)*10,FALSE)&gt;999,-1,0)))))))</f>
        <v>---</v>
      </c>
      <c r="AB106" s="385" t="str">
        <f>IF(ISNA(VLOOKUP($A106,Sheet1!$B$3:$AH$1266,Sheet1!L$1+(Sheet1!$A$1-1)*10,FALSE))=TRUE,"---",IF(VLOOKUP($A106,Sheet1!$B$3:$AH$1266,Sheet1!L$1+(Sheet1!$A$1-1)*10,FALSE)="---","---", (ROUND(VLOOKUP($A106,Sheet1!$B$3:$AH$1266,Sheet1!L$1+(Sheet1!$A$1-1)*10,FALSE),IF(VLOOKUP($A106,Sheet1!$B$3:$AH$1266,Sheet1!L$1+(Sheet1!$A$1-1)*10,FALSE)&gt;99999,-3,IF(VLOOKUP($A106,Sheet1!$B$3:$AH$1266,Sheet1!L$1+(Sheet1!$A$1-1)*10,FALSE)&gt;9999,-2,IF(VLOOKUP($A106,Sheet1!$B$3:$AH$1266,Sheet1!L$1+(Sheet1!$A$1-1)*10,FALSE)&gt;999,-1,0)))))))</f>
        <v>---</v>
      </c>
      <c r="AC106" s="385" t="str">
        <f>IF(ISNA(VLOOKUP($A106,Sheet1!$B$3:$AH$1266,Sheet1!M$1+(Sheet1!$A$1-1)*10,FALSE))=TRUE,"---",IF(VLOOKUP($A106,Sheet1!$B$3:$AH$1266,Sheet1!M$1+(Sheet1!$A$1-1)*10,FALSE)="---","---", (ROUND(VLOOKUP($A106,Sheet1!$B$3:$AH$1266,Sheet1!M$1+(Sheet1!$A$1-1)*10,FALSE),IF(VLOOKUP($A106,Sheet1!$B$3:$AH$1266,Sheet1!M$1+(Sheet1!$A$1-1)*10,FALSE)&gt;99999,-3,IF(VLOOKUP($A106,Sheet1!$B$3:$AH$1266,Sheet1!M$1+(Sheet1!$A$1-1)*10,FALSE)&gt;9999,-2,IF(VLOOKUP($A106,Sheet1!$B$3:$AH$1266,Sheet1!M$1+(Sheet1!$A$1-1)*10,FALSE)&gt;999,-1,0)))))))</f>
        <v>---</v>
      </c>
      <c r="AD106" s="385" t="str">
        <f>IF(ISNA(VLOOKUP($A106,Sheet1!$B$3:$AH$1266,Sheet1!N$1+(Sheet1!$A$1-1)*10,FALSE))=TRUE,"---",IF(VLOOKUP($A106,Sheet1!$B$3:$AH$1266,Sheet1!N$1+(Sheet1!$A$1-1)*10,FALSE)="---","---", (ROUND(VLOOKUP($A106,Sheet1!$B$3:$AH$1266,Sheet1!N$1+(Sheet1!$A$1-1)*10,FALSE),IF(VLOOKUP($A106,Sheet1!$B$3:$AH$1266,Sheet1!N$1+(Sheet1!$A$1-1)*10,FALSE)&gt;99999,-3,IF(VLOOKUP($A106,Sheet1!$B$3:$AH$1266,Sheet1!N$1+(Sheet1!$A$1-1)*10,FALSE)&gt;9999,-2,IF(VLOOKUP($A106,Sheet1!$B$3:$AH$1266,Sheet1!N$1+(Sheet1!$A$1-1)*10,FALSE)&gt;999,-1,0)))))))</f>
        <v>---</v>
      </c>
    </row>
    <row r="107" spans="1:30" ht="25.5" customHeight="1" x14ac:dyDescent="0.25">
      <c r="A107" s="125" t="s">
        <v>158</v>
      </c>
      <c r="B107" s="126" t="s">
        <v>159</v>
      </c>
      <c r="C107" s="125">
        <v>435228</v>
      </c>
      <c r="D107" s="125">
        <v>734428</v>
      </c>
      <c r="E107" s="70" t="s">
        <v>3049</v>
      </c>
      <c r="F107" s="139" t="s">
        <v>4405</v>
      </c>
      <c r="G107" s="127" t="s">
        <v>160</v>
      </c>
      <c r="H107" s="128">
        <v>173</v>
      </c>
      <c r="I107" s="112">
        <v>17898</v>
      </c>
      <c r="J107" s="140" t="s">
        <v>4405</v>
      </c>
      <c r="K107" s="127" t="s">
        <v>17</v>
      </c>
      <c r="L107" s="115">
        <v>8620</v>
      </c>
      <c r="M107" s="116">
        <v>49.8</v>
      </c>
      <c r="N107" s="127" t="s">
        <v>160</v>
      </c>
      <c r="O107" s="68">
        <f t="shared" si="4"/>
        <v>0.35295121815301667</v>
      </c>
      <c r="P107" s="68">
        <f>IF(O107&lt;&gt;"",VLOOKUP($A107,Sheet4!$A$2:$O$1309,14,FALSE)*100,"")</f>
        <v>1.9028045742987221</v>
      </c>
      <c r="Q107" s="68">
        <f>IF(P107&lt;&gt;"",VLOOKUP($A107,Sheet4!$A$2:$O$1309,15,FALSE)*100,"")</f>
        <v>17.15311722745545</v>
      </c>
      <c r="R107" s="74" t="str">
        <f t="shared" si="3"/>
        <v>&gt;200,  &lt;500</v>
      </c>
      <c r="S107" s="64" t="s">
        <v>4364</v>
      </c>
      <c r="T107" s="64" t="str">
        <f>IF(ISNA(VLOOKUP(A107,Sheet1!B$3:C$1266,2,FALSE)=TRUE),"NC",VLOOKUP(A107,Sheet1!B$3:C$1266,2,FALSE))</f>
        <v>Rural</v>
      </c>
      <c r="U107" s="65">
        <f>IF(ISNA(VLOOKUP($A107,Sheet1!$B$3:$AH$1266,Sheet1!E$1+(Sheet1!$A$1-1)*10,FALSE))=TRUE,"---",IF(VLOOKUP($A107,Sheet1!$B$3:$AH$1266,Sheet1!E$1+(Sheet1!$A$1-1)*10,FALSE)="---","---", (ROUND(VLOOKUP($A107,Sheet1!$B$3:$AH$1266,Sheet1!E$1+(Sheet1!$A$1-1)*10,FALSE),IF(VLOOKUP($A107,Sheet1!$B$3:$AH$1266,Sheet1!E$1+(Sheet1!$A$1-1)*10,FALSE)&gt;99999,-3,IF(VLOOKUP($A107,Sheet1!$B$3:$AH$1266,Sheet1!E$1+(Sheet1!$A$1-1)*10,FALSE)&gt;9999,-2,IF(VLOOKUP($A107,Sheet1!$B$3:$AH$1266,Sheet1!E$1+(Sheet1!$A$1-1)*10,FALSE)&gt;999,-1,0)))))))</f>
        <v>2040</v>
      </c>
      <c r="V107" s="65">
        <f>IF(ISNA(VLOOKUP($A107,Sheet1!$B$3:$AH$1266,Sheet1!F$1+(Sheet1!$A$1-1)*10,FALSE))=TRUE,"---",IF(VLOOKUP($A107,Sheet1!$B$3:$AH$1266,Sheet1!F$1+(Sheet1!$A$1-1)*10,FALSE)="---","---", (ROUND(VLOOKUP($A107,Sheet1!$B$3:$AH$1266,Sheet1!F$1+(Sheet1!$A$1-1)*10,FALSE),IF(VLOOKUP($A107,Sheet1!$B$3:$AH$1266,Sheet1!F$1+(Sheet1!$A$1-1)*10,FALSE)&gt;99999,-3,IF(VLOOKUP($A107,Sheet1!$B$3:$AH$1266,Sheet1!F$1+(Sheet1!$A$1-1)*10,FALSE)&gt;9999,-2,IF(VLOOKUP($A107,Sheet1!$B$3:$AH$1266,Sheet1!F$1+(Sheet1!$A$1-1)*10,FALSE)&gt;999,-1,0)))))))</f>
        <v>2390</v>
      </c>
      <c r="W107" s="65">
        <f>IF(ISNA(VLOOKUP($A107,Sheet1!$B$3:$AH$1266,Sheet1!G$1+(Sheet1!$A$1-1)*10,FALSE))=TRUE,"---",IF(VLOOKUP($A107,Sheet1!$B$3:$AH$1266,Sheet1!G$1+(Sheet1!$A$1-1)*10,FALSE)="---","---", (ROUND(VLOOKUP($A107,Sheet1!$B$3:$AH$1266,Sheet1!G$1+(Sheet1!$A$1-1)*10,FALSE),IF(VLOOKUP($A107,Sheet1!$B$3:$AH$1266,Sheet1!G$1+(Sheet1!$A$1-1)*10,FALSE)&gt;99999,-3,IF(VLOOKUP($A107,Sheet1!$B$3:$AH$1266,Sheet1!G$1+(Sheet1!$A$1-1)*10,FALSE)&gt;9999,-2,IF(VLOOKUP($A107,Sheet1!$B$3:$AH$1266,Sheet1!G$1+(Sheet1!$A$1-1)*10,FALSE)&gt;999,-1,0)))))))</f>
        <v>2820</v>
      </c>
      <c r="X107" s="65">
        <f>IF(ISNA(VLOOKUP($A107,Sheet1!$B$3:$AH$1266,Sheet1!H$1+(Sheet1!$A$1-1)*10,FALSE))=TRUE,"---",IF(VLOOKUP($A107,Sheet1!$B$3:$AH$1266,Sheet1!H$1+(Sheet1!$A$1-1)*10,FALSE)="---","---", (ROUND(VLOOKUP($A107,Sheet1!$B$3:$AH$1266,Sheet1!H$1+(Sheet1!$A$1-1)*10,FALSE),IF(VLOOKUP($A107,Sheet1!$B$3:$AH$1266,Sheet1!H$1+(Sheet1!$A$1-1)*10,FALSE)&gt;99999,-3,IF(VLOOKUP($A107,Sheet1!$B$3:$AH$1266,Sheet1!H$1+(Sheet1!$A$1-1)*10,FALSE)&gt;9999,-2,IF(VLOOKUP($A107,Sheet1!$B$3:$AH$1266,Sheet1!H$1+(Sheet1!$A$1-1)*10,FALSE)&gt;999,-1,0)))))))</f>
        <v>3970</v>
      </c>
      <c r="Y107" s="65">
        <f>IF(ISNA(VLOOKUP($A107,Sheet1!$B$3:$AH$1266,Sheet1!I$1+(Sheet1!$A$1-1)*10,FALSE))=TRUE,"---",IF(VLOOKUP($A107,Sheet1!$B$3:$AH$1266,Sheet1!I$1+(Sheet1!$A$1-1)*10,FALSE)="---","---", (ROUND(VLOOKUP($A107,Sheet1!$B$3:$AH$1266,Sheet1!I$1+(Sheet1!$A$1-1)*10,FALSE),IF(VLOOKUP($A107,Sheet1!$B$3:$AH$1266,Sheet1!I$1+(Sheet1!$A$1-1)*10,FALSE)&gt;99999,-3,IF(VLOOKUP($A107,Sheet1!$B$3:$AH$1266,Sheet1!I$1+(Sheet1!$A$1-1)*10,FALSE)&gt;9999,-2,IF(VLOOKUP($A107,Sheet1!$B$3:$AH$1266,Sheet1!I$1+(Sheet1!$A$1-1)*10,FALSE)&gt;999,-1,0)))))))</f>
        <v>4760</v>
      </c>
      <c r="Z107" s="65">
        <f>IF(ISNA(VLOOKUP($A107,Sheet1!$B$3:$AH$1266,Sheet1!J$1+(Sheet1!$A$1-1)*10,FALSE))=TRUE,"---",IF(VLOOKUP($A107,Sheet1!$B$3:$AH$1266,Sheet1!J$1+(Sheet1!$A$1-1)*10,FALSE)="---","---", (ROUND(VLOOKUP($A107,Sheet1!$B$3:$AH$1266,Sheet1!J$1+(Sheet1!$A$1-1)*10,FALSE),IF(VLOOKUP($A107,Sheet1!$B$3:$AH$1266,Sheet1!J$1+(Sheet1!$A$1-1)*10,FALSE)&gt;99999,-3,IF(VLOOKUP($A107,Sheet1!$B$3:$AH$1266,Sheet1!J$1+(Sheet1!$A$1-1)*10,FALSE)&gt;9999,-2,IF(VLOOKUP($A107,Sheet1!$B$3:$AH$1266,Sheet1!J$1+(Sheet1!$A$1-1)*10,FALSE)&gt;999,-1,0)))))))</f>
        <v>5780</v>
      </c>
      <c r="AA107" s="65">
        <f>IF(ISNA(VLOOKUP($A107,Sheet1!$B$3:$AH$1266,Sheet1!K$1+(Sheet1!$A$1-1)*10,FALSE))=TRUE,"---",IF(VLOOKUP($A107,Sheet1!$B$3:$AH$1266,Sheet1!K$1+(Sheet1!$A$1-1)*10,FALSE)="---","---", (ROUND(VLOOKUP($A107,Sheet1!$B$3:$AH$1266,Sheet1!K$1+(Sheet1!$A$1-1)*10,FALSE),IF(VLOOKUP($A107,Sheet1!$B$3:$AH$1266,Sheet1!K$1+(Sheet1!$A$1-1)*10,FALSE)&gt;99999,-3,IF(VLOOKUP($A107,Sheet1!$B$3:$AH$1266,Sheet1!K$1+(Sheet1!$A$1-1)*10,FALSE)&gt;9999,-2,IF(VLOOKUP($A107,Sheet1!$B$3:$AH$1266,Sheet1!K$1+(Sheet1!$A$1-1)*10,FALSE)&gt;999,-1,0)))))))</f>
        <v>6520</v>
      </c>
      <c r="AB107" s="65">
        <f>IF(ISNA(VLOOKUP($A107,Sheet1!$B$3:$AH$1266,Sheet1!L$1+(Sheet1!$A$1-1)*10,FALSE))=TRUE,"---",IF(VLOOKUP($A107,Sheet1!$B$3:$AH$1266,Sheet1!L$1+(Sheet1!$A$1-1)*10,FALSE)="---","---", (ROUND(VLOOKUP($A107,Sheet1!$B$3:$AH$1266,Sheet1!L$1+(Sheet1!$A$1-1)*10,FALSE),IF(VLOOKUP($A107,Sheet1!$B$3:$AH$1266,Sheet1!L$1+(Sheet1!$A$1-1)*10,FALSE)&gt;99999,-3,IF(VLOOKUP($A107,Sheet1!$B$3:$AH$1266,Sheet1!L$1+(Sheet1!$A$1-1)*10,FALSE)&gt;9999,-2,IF(VLOOKUP($A107,Sheet1!$B$3:$AH$1266,Sheet1!L$1+(Sheet1!$A$1-1)*10,FALSE)&gt;999,-1,0)))))))</f>
        <v>7370</v>
      </c>
      <c r="AC107" s="65">
        <f>IF(ISNA(VLOOKUP($A107,Sheet1!$B$3:$AH$1266,Sheet1!M$1+(Sheet1!$A$1-1)*10,FALSE))=TRUE,"---",IF(VLOOKUP($A107,Sheet1!$B$3:$AH$1266,Sheet1!M$1+(Sheet1!$A$1-1)*10,FALSE)="---","---", (ROUND(VLOOKUP($A107,Sheet1!$B$3:$AH$1266,Sheet1!M$1+(Sheet1!$A$1-1)*10,FALSE),IF(VLOOKUP($A107,Sheet1!$B$3:$AH$1266,Sheet1!M$1+(Sheet1!$A$1-1)*10,FALSE)&gt;99999,-3,IF(VLOOKUP($A107,Sheet1!$B$3:$AH$1266,Sheet1!M$1+(Sheet1!$A$1-1)*10,FALSE)&gt;9999,-2,IF(VLOOKUP($A107,Sheet1!$B$3:$AH$1266,Sheet1!M$1+(Sheet1!$A$1-1)*10,FALSE)&gt;999,-1,0)))))))</f>
        <v>8080</v>
      </c>
      <c r="AD107" s="65">
        <f>IF(ISNA(VLOOKUP($A107,Sheet1!$B$3:$AH$1266,Sheet1!N$1+(Sheet1!$A$1-1)*10,FALSE))=TRUE,"---",IF(VLOOKUP($A107,Sheet1!$B$3:$AH$1266,Sheet1!N$1+(Sheet1!$A$1-1)*10,FALSE)="---","---", (ROUND(VLOOKUP($A107,Sheet1!$B$3:$AH$1266,Sheet1!N$1+(Sheet1!$A$1-1)*10,FALSE),IF(VLOOKUP($A107,Sheet1!$B$3:$AH$1266,Sheet1!N$1+(Sheet1!$A$1-1)*10,FALSE)&gt;99999,-3,IF(VLOOKUP($A107,Sheet1!$B$3:$AH$1266,Sheet1!N$1+(Sheet1!$A$1-1)*10,FALSE)&gt;9999,-2,IF(VLOOKUP($A107,Sheet1!$B$3:$AH$1266,Sheet1!N$1+(Sheet1!$A$1-1)*10,FALSE)&gt;999,-1,0)))))))</f>
        <v>9220</v>
      </c>
    </row>
    <row r="108" spans="1:30" ht="25.5" customHeight="1" x14ac:dyDescent="0.25">
      <c r="A108" s="133" t="s">
        <v>161</v>
      </c>
      <c r="B108" s="141" t="s">
        <v>162</v>
      </c>
      <c r="C108" s="133">
        <v>434635</v>
      </c>
      <c r="D108" s="133">
        <v>735358</v>
      </c>
      <c r="E108" s="67" t="s">
        <v>3049</v>
      </c>
      <c r="F108" s="135" t="s">
        <v>4405</v>
      </c>
      <c r="G108" s="118" t="s">
        <v>160</v>
      </c>
      <c r="H108" s="136">
        <v>31.1</v>
      </c>
      <c r="I108" s="119">
        <v>19445</v>
      </c>
      <c r="J108" s="137" t="s">
        <v>4405</v>
      </c>
      <c r="K108" s="118" t="s">
        <v>17</v>
      </c>
      <c r="L108" s="122">
        <v>1540</v>
      </c>
      <c r="M108" s="123">
        <v>49.5</v>
      </c>
      <c r="N108" s="118" t="s">
        <v>160</v>
      </c>
      <c r="O108" s="71">
        <f t="shared" si="4"/>
        <v>13.438113937267149</v>
      </c>
      <c r="P108" s="71">
        <f>IF(O108&lt;&gt;"",VLOOKUP($A108,Sheet4!$A$2:$O$1309,14,FALSE)*100,"")</f>
        <v>4.129807312428369</v>
      </c>
      <c r="Q108" s="71">
        <f>IF(P108&lt;&gt;"",VLOOKUP($A108,Sheet4!$A$2:$O$1309,15,FALSE)*100,"")</f>
        <v>33.840751972794848</v>
      </c>
      <c r="R108" s="73">
        <f t="shared" si="3"/>
        <v>7</v>
      </c>
      <c r="S108" s="63" t="s">
        <v>4364</v>
      </c>
      <c r="T108" s="63" t="str">
        <f>IF(ISNA(VLOOKUP(A108,Sheet1!B$3:C$1266,2,FALSE)=TRUE),"NC",VLOOKUP(A108,Sheet1!B$3:C$1266,2,FALSE))</f>
        <v>Rural</v>
      </c>
      <c r="U108" s="66">
        <f>IF(ISNA(VLOOKUP($A108,Sheet1!$B$3:$AH$1266,Sheet1!E$1+(Sheet1!$A$1-1)*10,FALSE))=TRUE,"---",IF(VLOOKUP($A108,Sheet1!$B$3:$AH$1266,Sheet1!E$1+(Sheet1!$A$1-1)*10,FALSE)="---","---", (ROUND(VLOOKUP($A108,Sheet1!$B$3:$AH$1266,Sheet1!E$1+(Sheet1!$A$1-1)*10,FALSE),IF(VLOOKUP($A108,Sheet1!$B$3:$AH$1266,Sheet1!E$1+(Sheet1!$A$1-1)*10,FALSE)&gt;99999,-3,IF(VLOOKUP($A108,Sheet1!$B$3:$AH$1266,Sheet1!E$1+(Sheet1!$A$1-1)*10,FALSE)&gt;9999,-2,IF(VLOOKUP($A108,Sheet1!$B$3:$AH$1266,Sheet1!E$1+(Sheet1!$A$1-1)*10,FALSE)&gt;999,-1,0)))))))</f>
        <v>633</v>
      </c>
      <c r="V108" s="66">
        <f>IF(ISNA(VLOOKUP($A108,Sheet1!$B$3:$AH$1266,Sheet1!F$1+(Sheet1!$A$1-1)*10,FALSE))=TRUE,"---",IF(VLOOKUP($A108,Sheet1!$B$3:$AH$1266,Sheet1!F$1+(Sheet1!$A$1-1)*10,FALSE)="---","---", (ROUND(VLOOKUP($A108,Sheet1!$B$3:$AH$1266,Sheet1!F$1+(Sheet1!$A$1-1)*10,FALSE),IF(VLOOKUP($A108,Sheet1!$B$3:$AH$1266,Sheet1!F$1+(Sheet1!$A$1-1)*10,FALSE)&gt;99999,-3,IF(VLOOKUP($A108,Sheet1!$B$3:$AH$1266,Sheet1!F$1+(Sheet1!$A$1-1)*10,FALSE)&gt;9999,-2,IF(VLOOKUP($A108,Sheet1!$B$3:$AH$1266,Sheet1!F$1+(Sheet1!$A$1-1)*10,FALSE)&gt;999,-1,0)))))))</f>
        <v>755</v>
      </c>
      <c r="W108" s="66">
        <f>IF(ISNA(VLOOKUP($A108,Sheet1!$B$3:$AH$1266,Sheet1!G$1+(Sheet1!$A$1-1)*10,FALSE))=TRUE,"---",IF(VLOOKUP($A108,Sheet1!$B$3:$AH$1266,Sheet1!G$1+(Sheet1!$A$1-1)*10,FALSE)="---","---", (ROUND(VLOOKUP($A108,Sheet1!$B$3:$AH$1266,Sheet1!G$1+(Sheet1!$A$1-1)*10,FALSE),IF(VLOOKUP($A108,Sheet1!$B$3:$AH$1266,Sheet1!G$1+(Sheet1!$A$1-1)*10,FALSE)&gt;99999,-3,IF(VLOOKUP($A108,Sheet1!$B$3:$AH$1266,Sheet1!G$1+(Sheet1!$A$1-1)*10,FALSE)&gt;9999,-2,IF(VLOOKUP($A108,Sheet1!$B$3:$AH$1266,Sheet1!G$1+(Sheet1!$A$1-1)*10,FALSE)&gt;999,-1,0)))))))</f>
        <v>915</v>
      </c>
      <c r="X108" s="66">
        <f>IF(ISNA(VLOOKUP($A108,Sheet1!$B$3:$AH$1266,Sheet1!H$1+(Sheet1!$A$1-1)*10,FALSE))=TRUE,"---",IF(VLOOKUP($A108,Sheet1!$B$3:$AH$1266,Sheet1!H$1+(Sheet1!$A$1-1)*10,FALSE)="---","---", (ROUND(VLOOKUP($A108,Sheet1!$B$3:$AH$1266,Sheet1!H$1+(Sheet1!$A$1-1)*10,FALSE),IF(VLOOKUP($A108,Sheet1!$B$3:$AH$1266,Sheet1!H$1+(Sheet1!$A$1-1)*10,FALSE)&gt;99999,-3,IF(VLOOKUP($A108,Sheet1!$B$3:$AH$1266,Sheet1!H$1+(Sheet1!$A$1-1)*10,FALSE)&gt;9999,-2,IF(VLOOKUP($A108,Sheet1!$B$3:$AH$1266,Sheet1!H$1+(Sheet1!$A$1-1)*10,FALSE)&gt;999,-1,0)))))))</f>
        <v>1350</v>
      </c>
      <c r="Y108" s="66">
        <f>IF(ISNA(VLOOKUP($A108,Sheet1!$B$3:$AH$1266,Sheet1!I$1+(Sheet1!$A$1-1)*10,FALSE))=TRUE,"---",IF(VLOOKUP($A108,Sheet1!$B$3:$AH$1266,Sheet1!I$1+(Sheet1!$A$1-1)*10,FALSE)="---","---", (ROUND(VLOOKUP($A108,Sheet1!$B$3:$AH$1266,Sheet1!I$1+(Sheet1!$A$1-1)*10,FALSE),IF(VLOOKUP($A108,Sheet1!$B$3:$AH$1266,Sheet1!I$1+(Sheet1!$A$1-1)*10,FALSE)&gt;99999,-3,IF(VLOOKUP($A108,Sheet1!$B$3:$AH$1266,Sheet1!I$1+(Sheet1!$A$1-1)*10,FALSE)&gt;9999,-2,IF(VLOOKUP($A108,Sheet1!$B$3:$AH$1266,Sheet1!I$1+(Sheet1!$A$1-1)*10,FALSE)&gt;999,-1,0)))))))</f>
        <v>1650</v>
      </c>
      <c r="Z108" s="66">
        <f>IF(ISNA(VLOOKUP($A108,Sheet1!$B$3:$AH$1266,Sheet1!J$1+(Sheet1!$A$1-1)*10,FALSE))=TRUE,"---",IF(VLOOKUP($A108,Sheet1!$B$3:$AH$1266,Sheet1!J$1+(Sheet1!$A$1-1)*10,FALSE)="---","---", (ROUND(VLOOKUP($A108,Sheet1!$B$3:$AH$1266,Sheet1!J$1+(Sheet1!$A$1-1)*10,FALSE),IF(VLOOKUP($A108,Sheet1!$B$3:$AH$1266,Sheet1!J$1+(Sheet1!$A$1-1)*10,FALSE)&gt;99999,-3,IF(VLOOKUP($A108,Sheet1!$B$3:$AH$1266,Sheet1!J$1+(Sheet1!$A$1-1)*10,FALSE)&gt;9999,-2,IF(VLOOKUP($A108,Sheet1!$B$3:$AH$1266,Sheet1!J$1+(Sheet1!$A$1-1)*10,FALSE)&gt;999,-1,0)))))))</f>
        <v>2050</v>
      </c>
      <c r="AA108" s="66">
        <f>IF(ISNA(VLOOKUP($A108,Sheet1!$B$3:$AH$1266,Sheet1!K$1+(Sheet1!$A$1-1)*10,FALSE))=TRUE,"---",IF(VLOOKUP($A108,Sheet1!$B$3:$AH$1266,Sheet1!K$1+(Sheet1!$A$1-1)*10,FALSE)="---","---", (ROUND(VLOOKUP($A108,Sheet1!$B$3:$AH$1266,Sheet1!K$1+(Sheet1!$A$1-1)*10,FALSE),IF(VLOOKUP($A108,Sheet1!$B$3:$AH$1266,Sheet1!K$1+(Sheet1!$A$1-1)*10,FALSE)&gt;99999,-3,IF(VLOOKUP($A108,Sheet1!$B$3:$AH$1266,Sheet1!K$1+(Sheet1!$A$1-1)*10,FALSE)&gt;9999,-2,IF(VLOOKUP($A108,Sheet1!$B$3:$AH$1266,Sheet1!K$1+(Sheet1!$A$1-1)*10,FALSE)&gt;999,-1,0)))))))</f>
        <v>2350</v>
      </c>
      <c r="AB108" s="66">
        <f>IF(ISNA(VLOOKUP($A108,Sheet1!$B$3:$AH$1266,Sheet1!L$1+(Sheet1!$A$1-1)*10,FALSE))=TRUE,"---",IF(VLOOKUP($A108,Sheet1!$B$3:$AH$1266,Sheet1!L$1+(Sheet1!$A$1-1)*10,FALSE)="---","---", (ROUND(VLOOKUP($A108,Sheet1!$B$3:$AH$1266,Sheet1!L$1+(Sheet1!$A$1-1)*10,FALSE),IF(VLOOKUP($A108,Sheet1!$B$3:$AH$1266,Sheet1!L$1+(Sheet1!$A$1-1)*10,FALSE)&gt;99999,-3,IF(VLOOKUP($A108,Sheet1!$B$3:$AH$1266,Sheet1!L$1+(Sheet1!$A$1-1)*10,FALSE)&gt;9999,-2,IF(VLOOKUP($A108,Sheet1!$B$3:$AH$1266,Sheet1!L$1+(Sheet1!$A$1-1)*10,FALSE)&gt;999,-1,0)))))))</f>
        <v>2690</v>
      </c>
      <c r="AC108" s="66">
        <f>IF(ISNA(VLOOKUP($A108,Sheet1!$B$3:$AH$1266,Sheet1!M$1+(Sheet1!$A$1-1)*10,FALSE))=TRUE,"---",IF(VLOOKUP($A108,Sheet1!$B$3:$AH$1266,Sheet1!M$1+(Sheet1!$A$1-1)*10,FALSE)="---","---", (ROUND(VLOOKUP($A108,Sheet1!$B$3:$AH$1266,Sheet1!M$1+(Sheet1!$A$1-1)*10,FALSE),IF(VLOOKUP($A108,Sheet1!$B$3:$AH$1266,Sheet1!M$1+(Sheet1!$A$1-1)*10,FALSE)&gt;99999,-3,IF(VLOOKUP($A108,Sheet1!$B$3:$AH$1266,Sheet1!M$1+(Sheet1!$A$1-1)*10,FALSE)&gt;9999,-2,IF(VLOOKUP($A108,Sheet1!$B$3:$AH$1266,Sheet1!M$1+(Sheet1!$A$1-1)*10,FALSE)&gt;999,-1,0)))))))</f>
        <v>2990</v>
      </c>
      <c r="AD108" s="66">
        <f>IF(ISNA(VLOOKUP($A108,Sheet1!$B$3:$AH$1266,Sheet1!N$1+(Sheet1!$A$1-1)*10,FALSE))=TRUE,"---",IF(VLOOKUP($A108,Sheet1!$B$3:$AH$1266,Sheet1!N$1+(Sheet1!$A$1-1)*10,FALSE)="---","---", (ROUND(VLOOKUP($A108,Sheet1!$B$3:$AH$1266,Sheet1!N$1+(Sheet1!$A$1-1)*10,FALSE),IF(VLOOKUP($A108,Sheet1!$B$3:$AH$1266,Sheet1!N$1+(Sheet1!$A$1-1)*10,FALSE)&gt;99999,-3,IF(VLOOKUP($A108,Sheet1!$B$3:$AH$1266,Sheet1!N$1+(Sheet1!$A$1-1)*10,FALSE)&gt;9999,-2,IF(VLOOKUP($A108,Sheet1!$B$3:$AH$1266,Sheet1!N$1+(Sheet1!$A$1-1)*10,FALSE)&gt;999,-1,0)))))))</f>
        <v>3450</v>
      </c>
    </row>
    <row r="109" spans="1:30" ht="25.5" customHeight="1" x14ac:dyDescent="0.25">
      <c r="A109" s="303" t="s">
        <v>163</v>
      </c>
      <c r="B109" s="330" t="s">
        <v>164</v>
      </c>
      <c r="C109" s="303">
        <v>433634</v>
      </c>
      <c r="D109" s="303">
        <v>734415</v>
      </c>
      <c r="E109" s="307" t="s">
        <v>3048</v>
      </c>
      <c r="F109" s="52" t="s">
        <v>4464</v>
      </c>
      <c r="G109" s="127" t="s">
        <v>286</v>
      </c>
      <c r="H109" s="347">
        <v>527</v>
      </c>
      <c r="I109" s="326">
        <v>13230</v>
      </c>
      <c r="J109" s="375">
        <v>12.18</v>
      </c>
      <c r="K109" s="318" t="s">
        <v>24</v>
      </c>
      <c r="L109" s="320">
        <v>12100</v>
      </c>
      <c r="M109" s="425">
        <v>23</v>
      </c>
      <c r="N109" s="318" t="s">
        <v>12</v>
      </c>
      <c r="O109" s="299">
        <f t="shared" si="4"/>
        <v>0.5</v>
      </c>
      <c r="P109" s="299">
        <f>IF(O109&lt;&gt;"",VLOOKUP($A109,Sheet4!$A$2:$O$1309,14,FALSE)*100,"")</f>
        <v>0.20742280461734097</v>
      </c>
      <c r="Q109" s="299">
        <f>IF(P109&lt;&gt;"",VLOOKUP($A109,Sheet4!$A$2:$O$1309,15,FALSE)*100,"")</f>
        <v>2.0132772347911221</v>
      </c>
      <c r="R109" s="301" t="str">
        <f t="shared" si="3"/>
        <v>200</v>
      </c>
      <c r="S109" s="356" t="s">
        <v>4364</v>
      </c>
      <c r="T109" s="356" t="str">
        <f>IF(ISNA(VLOOKUP(A109,Sheet1!B$3:C$1266,2,FALSE)=TRUE),"NC",VLOOKUP(A109,Sheet1!B$3:C$1266,2,FALSE))</f>
        <v>Rural10</v>
      </c>
      <c r="U109" s="392">
        <f>IF(ISNA(VLOOKUP($A109,Sheet1!$B$3:$AH$1266,Sheet1!E$1+(Sheet1!$A$1-1)*10,FALSE))=TRUE,"---",IF(VLOOKUP($A109,Sheet1!$B$3:$AH$1266,Sheet1!E$1+(Sheet1!$A$1-1)*10,FALSE)="---","---", (ROUND(VLOOKUP($A109,Sheet1!$B$3:$AH$1266,Sheet1!E$1+(Sheet1!$A$1-1)*10,FALSE),IF(VLOOKUP($A109,Sheet1!$B$3:$AH$1266,Sheet1!E$1+(Sheet1!$A$1-1)*10,FALSE)&gt;99999,-3,IF(VLOOKUP($A109,Sheet1!$B$3:$AH$1266,Sheet1!E$1+(Sheet1!$A$1-1)*10,FALSE)&gt;9999,-2,IF(VLOOKUP($A109,Sheet1!$B$3:$AH$1266,Sheet1!E$1+(Sheet1!$A$1-1)*10,FALSE)&gt;999,-1,0)))))))</f>
        <v>3650</v>
      </c>
      <c r="V109" s="392">
        <f>IF(ISNA(VLOOKUP($A109,Sheet1!$B$3:$AH$1266,Sheet1!F$1+(Sheet1!$A$1-1)*10,FALSE))=TRUE,"---",IF(VLOOKUP($A109,Sheet1!$B$3:$AH$1266,Sheet1!F$1+(Sheet1!$A$1-1)*10,FALSE)="---","---", (ROUND(VLOOKUP($A109,Sheet1!$B$3:$AH$1266,Sheet1!F$1+(Sheet1!$A$1-1)*10,FALSE),IF(VLOOKUP($A109,Sheet1!$B$3:$AH$1266,Sheet1!F$1+(Sheet1!$A$1-1)*10,FALSE)&gt;99999,-3,IF(VLOOKUP($A109,Sheet1!$B$3:$AH$1266,Sheet1!F$1+(Sheet1!$A$1-1)*10,FALSE)&gt;9999,-2,IF(VLOOKUP($A109,Sheet1!$B$3:$AH$1266,Sheet1!F$1+(Sheet1!$A$1-1)*10,FALSE)&gt;999,-1,0)))))))</f>
        <v>4230</v>
      </c>
      <c r="W109" s="392">
        <f>IF(ISNA(VLOOKUP($A109,Sheet1!$B$3:$AH$1266,Sheet1!G$1+(Sheet1!$A$1-1)*10,FALSE))=TRUE,"---",IF(VLOOKUP($A109,Sheet1!$B$3:$AH$1266,Sheet1!G$1+(Sheet1!$A$1-1)*10,FALSE)="---","---", (ROUND(VLOOKUP($A109,Sheet1!$B$3:$AH$1266,Sheet1!G$1+(Sheet1!$A$1-1)*10,FALSE),IF(VLOOKUP($A109,Sheet1!$B$3:$AH$1266,Sheet1!G$1+(Sheet1!$A$1-1)*10,FALSE)&gt;99999,-3,IF(VLOOKUP($A109,Sheet1!$B$3:$AH$1266,Sheet1!G$1+(Sheet1!$A$1-1)*10,FALSE)&gt;9999,-2,IF(VLOOKUP($A109,Sheet1!$B$3:$AH$1266,Sheet1!G$1+(Sheet1!$A$1-1)*10,FALSE)&gt;999,-1,0)))))))</f>
        <v>4940</v>
      </c>
      <c r="X109" s="392">
        <f>IF(ISNA(VLOOKUP($A109,Sheet1!$B$3:$AH$1266,Sheet1!H$1+(Sheet1!$A$1-1)*10,FALSE))=TRUE,"---",IF(VLOOKUP($A109,Sheet1!$B$3:$AH$1266,Sheet1!H$1+(Sheet1!$A$1-1)*10,FALSE)="---","---", (ROUND(VLOOKUP($A109,Sheet1!$B$3:$AH$1266,Sheet1!H$1+(Sheet1!$A$1-1)*10,FALSE),IF(VLOOKUP($A109,Sheet1!$B$3:$AH$1266,Sheet1!H$1+(Sheet1!$A$1-1)*10,FALSE)&gt;99999,-3,IF(VLOOKUP($A109,Sheet1!$B$3:$AH$1266,Sheet1!H$1+(Sheet1!$A$1-1)*10,FALSE)&gt;9999,-2,IF(VLOOKUP($A109,Sheet1!$B$3:$AH$1266,Sheet1!H$1+(Sheet1!$A$1-1)*10,FALSE)&gt;999,-1,0)))))))</f>
        <v>6660</v>
      </c>
      <c r="Y109" s="392">
        <f>IF(ISNA(VLOOKUP($A109,Sheet1!$B$3:$AH$1266,Sheet1!I$1+(Sheet1!$A$1-1)*10,FALSE))=TRUE,"---",IF(VLOOKUP($A109,Sheet1!$B$3:$AH$1266,Sheet1!I$1+(Sheet1!$A$1-1)*10,FALSE)="---","---", (ROUND(VLOOKUP($A109,Sheet1!$B$3:$AH$1266,Sheet1!I$1+(Sheet1!$A$1-1)*10,FALSE),IF(VLOOKUP($A109,Sheet1!$B$3:$AH$1266,Sheet1!I$1+(Sheet1!$A$1-1)*10,FALSE)&gt;99999,-3,IF(VLOOKUP($A109,Sheet1!$B$3:$AH$1266,Sheet1!I$1+(Sheet1!$A$1-1)*10,FALSE)&gt;9999,-2,IF(VLOOKUP($A109,Sheet1!$B$3:$AH$1266,Sheet1!I$1+(Sheet1!$A$1-1)*10,FALSE)&gt;999,-1,0)))))))</f>
        <v>7780</v>
      </c>
      <c r="Z109" s="392">
        <f>IF(ISNA(VLOOKUP($A109,Sheet1!$B$3:$AH$1266,Sheet1!J$1+(Sheet1!$A$1-1)*10,FALSE))=TRUE,"---",IF(VLOOKUP($A109,Sheet1!$B$3:$AH$1266,Sheet1!J$1+(Sheet1!$A$1-1)*10,FALSE)="---","---", (ROUND(VLOOKUP($A109,Sheet1!$B$3:$AH$1266,Sheet1!J$1+(Sheet1!$A$1-1)*10,FALSE),IF(VLOOKUP($A109,Sheet1!$B$3:$AH$1266,Sheet1!J$1+(Sheet1!$A$1-1)*10,FALSE)&gt;99999,-3,IF(VLOOKUP($A109,Sheet1!$B$3:$AH$1266,Sheet1!J$1+(Sheet1!$A$1-1)*10,FALSE)&gt;9999,-2,IF(VLOOKUP($A109,Sheet1!$B$3:$AH$1266,Sheet1!J$1+(Sheet1!$A$1-1)*10,FALSE)&gt;999,-1,0)))))))</f>
        <v>9150</v>
      </c>
      <c r="AA109" s="392">
        <f>IF(ISNA(VLOOKUP($A109,Sheet1!$B$3:$AH$1266,Sheet1!K$1+(Sheet1!$A$1-1)*10,FALSE))=TRUE,"---",IF(VLOOKUP($A109,Sheet1!$B$3:$AH$1266,Sheet1!K$1+(Sheet1!$A$1-1)*10,FALSE)="---","---", (ROUND(VLOOKUP($A109,Sheet1!$B$3:$AH$1266,Sheet1!K$1+(Sheet1!$A$1-1)*10,FALSE),IF(VLOOKUP($A109,Sheet1!$B$3:$AH$1266,Sheet1!K$1+(Sheet1!$A$1-1)*10,FALSE)&gt;99999,-3,IF(VLOOKUP($A109,Sheet1!$B$3:$AH$1266,Sheet1!K$1+(Sheet1!$A$1-1)*10,FALSE)&gt;9999,-2,IF(VLOOKUP($A109,Sheet1!$B$3:$AH$1266,Sheet1!K$1+(Sheet1!$A$1-1)*10,FALSE)&gt;999,-1,0)))))))</f>
        <v>10200</v>
      </c>
      <c r="AB109" s="392">
        <f>IF(ISNA(VLOOKUP($A109,Sheet1!$B$3:$AH$1266,Sheet1!L$1+(Sheet1!$A$1-1)*10,FALSE))=TRUE,"---",IF(VLOOKUP($A109,Sheet1!$B$3:$AH$1266,Sheet1!L$1+(Sheet1!$A$1-1)*10,FALSE)="---","---", (ROUND(VLOOKUP($A109,Sheet1!$B$3:$AH$1266,Sheet1!L$1+(Sheet1!$A$1-1)*10,FALSE),IF(VLOOKUP($A109,Sheet1!$B$3:$AH$1266,Sheet1!L$1+(Sheet1!$A$1-1)*10,FALSE)&gt;99999,-3,IF(VLOOKUP($A109,Sheet1!$B$3:$AH$1266,Sheet1!L$1+(Sheet1!$A$1-1)*10,FALSE)&gt;9999,-2,IF(VLOOKUP($A109,Sheet1!$B$3:$AH$1266,Sheet1!L$1+(Sheet1!$A$1-1)*10,FALSE)&gt;999,-1,0)))))))</f>
        <v>11200</v>
      </c>
      <c r="AC109" s="392">
        <f>IF(ISNA(VLOOKUP($A109,Sheet1!$B$3:$AH$1266,Sheet1!M$1+(Sheet1!$A$1-1)*10,FALSE))=TRUE,"---",IF(VLOOKUP($A109,Sheet1!$B$3:$AH$1266,Sheet1!M$1+(Sheet1!$A$1-1)*10,FALSE)="---","---", (ROUND(VLOOKUP($A109,Sheet1!$B$3:$AH$1266,Sheet1!M$1+(Sheet1!$A$1-1)*10,FALSE),IF(VLOOKUP($A109,Sheet1!$B$3:$AH$1266,Sheet1!M$1+(Sheet1!$A$1-1)*10,FALSE)&gt;99999,-3,IF(VLOOKUP($A109,Sheet1!$B$3:$AH$1266,Sheet1!M$1+(Sheet1!$A$1-1)*10,FALSE)&gt;9999,-2,IF(VLOOKUP($A109,Sheet1!$B$3:$AH$1266,Sheet1!M$1+(Sheet1!$A$1-1)*10,FALSE)&gt;999,-1,0)))))))</f>
        <v>12100</v>
      </c>
      <c r="AD109" s="392">
        <f>IF(ISNA(VLOOKUP($A109,Sheet1!$B$3:$AH$1266,Sheet1!N$1+(Sheet1!$A$1-1)*10,FALSE))=TRUE,"---",IF(VLOOKUP($A109,Sheet1!$B$3:$AH$1266,Sheet1!N$1+(Sheet1!$A$1-1)*10,FALSE)="---","---", (ROUND(VLOOKUP($A109,Sheet1!$B$3:$AH$1266,Sheet1!N$1+(Sheet1!$A$1-1)*10,FALSE),IF(VLOOKUP($A109,Sheet1!$B$3:$AH$1266,Sheet1!N$1+(Sheet1!$A$1-1)*10,FALSE)&gt;99999,-3,IF(VLOOKUP($A109,Sheet1!$B$3:$AH$1266,Sheet1!N$1+(Sheet1!$A$1-1)*10,FALSE)&gt;9999,-2,IF(VLOOKUP($A109,Sheet1!$B$3:$AH$1266,Sheet1!N$1+(Sheet1!$A$1-1)*10,FALSE)&gt;999,-1,0)))))))</f>
        <v>13500</v>
      </c>
    </row>
    <row r="110" spans="1:30" ht="25.5" customHeight="1" x14ac:dyDescent="0.25">
      <c r="A110" s="303"/>
      <c r="B110" s="331"/>
      <c r="C110" s="303"/>
      <c r="D110" s="303"/>
      <c r="E110" s="307"/>
      <c r="F110" s="52" t="s">
        <v>4465</v>
      </c>
      <c r="G110" s="127" t="s">
        <v>31</v>
      </c>
      <c r="H110" s="347"/>
      <c r="I110" s="327"/>
      <c r="J110" s="376"/>
      <c r="K110" s="319"/>
      <c r="L110" s="321"/>
      <c r="M110" s="323"/>
      <c r="N110" s="319"/>
      <c r="O110" s="317" t="e">
        <f t="shared" si="4"/>
        <v>#NUM!</v>
      </c>
      <c r="P110" s="317" t="e">
        <f>IF(O110&lt;&gt;"",VLOOKUP($A110,Sheet4!$A$2:$O$1309,14,FALSE)*100,"")</f>
        <v>#NUM!</v>
      </c>
      <c r="Q110" s="317" t="e">
        <f>IF(P110&lt;&gt;"",VLOOKUP($A110,Sheet4!$A$2:$O$1309,15,FALSE)*100,"")</f>
        <v>#NUM!</v>
      </c>
      <c r="R110" s="356" t="e">
        <f t="shared" si="3"/>
        <v>#NUM!</v>
      </c>
      <c r="S110" s="356"/>
      <c r="T110" s="356"/>
      <c r="U110" s="392"/>
      <c r="V110" s="392"/>
      <c r="W110" s="392"/>
      <c r="X110" s="392"/>
      <c r="Y110" s="392"/>
      <c r="Z110" s="392"/>
      <c r="AA110" s="392"/>
      <c r="AB110" s="392"/>
      <c r="AC110" s="392"/>
      <c r="AD110" s="392"/>
    </row>
    <row r="111" spans="1:30" ht="25.5" customHeight="1" x14ac:dyDescent="0.25">
      <c r="A111" s="303"/>
      <c r="B111" s="331"/>
      <c r="C111" s="303"/>
      <c r="D111" s="303"/>
      <c r="E111" s="307"/>
      <c r="F111" s="52" t="s">
        <v>4415</v>
      </c>
      <c r="G111" s="127" t="s">
        <v>286</v>
      </c>
      <c r="H111" s="347"/>
      <c r="I111" s="327"/>
      <c r="J111" s="376"/>
      <c r="K111" s="319"/>
      <c r="L111" s="321"/>
      <c r="M111" s="323"/>
      <c r="N111" s="319"/>
      <c r="O111" s="317" t="e">
        <f t="shared" si="4"/>
        <v>#NUM!</v>
      </c>
      <c r="P111" s="317" t="e">
        <f>IF(O111&lt;&gt;"",VLOOKUP($A111,Sheet4!$A$2:$O$1309,14,FALSE)*100,"")</f>
        <v>#NUM!</v>
      </c>
      <c r="Q111" s="317" t="e">
        <f>IF(P111&lt;&gt;"",VLOOKUP($A111,Sheet4!$A$2:$O$1309,15,FALSE)*100,"")</f>
        <v>#NUM!</v>
      </c>
      <c r="R111" s="356" t="e">
        <f t="shared" si="3"/>
        <v>#NUM!</v>
      </c>
      <c r="S111" s="356"/>
      <c r="T111" s="356"/>
      <c r="U111" s="392"/>
      <c r="V111" s="392"/>
      <c r="W111" s="392"/>
      <c r="X111" s="392"/>
      <c r="Y111" s="392"/>
      <c r="Z111" s="392"/>
      <c r="AA111" s="392"/>
      <c r="AB111" s="392"/>
      <c r="AC111" s="392"/>
      <c r="AD111" s="392"/>
    </row>
    <row r="112" spans="1:30" ht="25.5" customHeight="1" x14ac:dyDescent="0.25">
      <c r="A112" s="133" t="s">
        <v>165</v>
      </c>
      <c r="B112" s="141" t="s">
        <v>166</v>
      </c>
      <c r="C112" s="133">
        <v>432900</v>
      </c>
      <c r="D112" s="133">
        <v>734753</v>
      </c>
      <c r="E112" s="67" t="s">
        <v>3048</v>
      </c>
      <c r="F112" s="117" t="s">
        <v>4466</v>
      </c>
      <c r="G112" s="118" t="s">
        <v>286</v>
      </c>
      <c r="H112" s="136">
        <v>567</v>
      </c>
      <c r="I112" s="119">
        <v>113</v>
      </c>
      <c r="J112" s="137" t="s">
        <v>4405</v>
      </c>
      <c r="K112" s="118" t="s">
        <v>17</v>
      </c>
      <c r="L112" s="122">
        <v>7740</v>
      </c>
      <c r="M112" s="123">
        <v>13.7</v>
      </c>
      <c r="N112" s="118" t="s">
        <v>28</v>
      </c>
      <c r="O112" s="71" t="s">
        <v>4405</v>
      </c>
      <c r="P112" s="71" t="s">
        <v>4405</v>
      </c>
      <c r="Q112" s="71" t="s">
        <v>4405</v>
      </c>
      <c r="R112" s="73" t="s">
        <v>4405</v>
      </c>
      <c r="S112" s="63" t="s">
        <v>4364</v>
      </c>
      <c r="T112" s="63" t="str">
        <f>IF(ISNA(VLOOKUP(A112,Sheet1!B$3:C$1266,2,FALSE)=TRUE),"NC",VLOOKUP(A112,Sheet1!B$3:C$1266,2,FALSE))</f>
        <v>Rural</v>
      </c>
      <c r="U112" s="66">
        <f>IF(ISNA(VLOOKUP($A112,Sheet1!$B$3:$AH$1266,Sheet1!E$1+(Sheet1!$A$1-1)*10,FALSE))=TRUE,"---",IF(VLOOKUP($A112,Sheet1!$B$3:$AH$1266,Sheet1!E$1+(Sheet1!$A$1-1)*10,FALSE)="---","---", (ROUND(VLOOKUP($A112,Sheet1!$B$3:$AH$1266,Sheet1!E$1+(Sheet1!$A$1-1)*10,FALSE),IF(VLOOKUP($A112,Sheet1!$B$3:$AH$1266,Sheet1!E$1+(Sheet1!$A$1-1)*10,FALSE)&gt;99999,-3,IF(VLOOKUP($A112,Sheet1!$B$3:$AH$1266,Sheet1!E$1+(Sheet1!$A$1-1)*10,FALSE)&gt;9999,-2,IF(VLOOKUP($A112,Sheet1!$B$3:$AH$1266,Sheet1!E$1+(Sheet1!$A$1-1)*10,FALSE)&gt;999,-1,0)))))))</f>
        <v>4150</v>
      </c>
      <c r="V112" s="66">
        <f>IF(ISNA(VLOOKUP($A112,Sheet1!$B$3:$AH$1266,Sheet1!F$1+(Sheet1!$A$1-1)*10,FALSE))=TRUE,"---",IF(VLOOKUP($A112,Sheet1!$B$3:$AH$1266,Sheet1!F$1+(Sheet1!$A$1-1)*10,FALSE)="---","---", (ROUND(VLOOKUP($A112,Sheet1!$B$3:$AH$1266,Sheet1!F$1+(Sheet1!$A$1-1)*10,FALSE),IF(VLOOKUP($A112,Sheet1!$B$3:$AH$1266,Sheet1!F$1+(Sheet1!$A$1-1)*10,FALSE)&gt;99999,-3,IF(VLOOKUP($A112,Sheet1!$B$3:$AH$1266,Sheet1!F$1+(Sheet1!$A$1-1)*10,FALSE)&gt;9999,-2,IF(VLOOKUP($A112,Sheet1!$B$3:$AH$1266,Sheet1!F$1+(Sheet1!$A$1-1)*10,FALSE)&gt;999,-1,0)))))))</f>
        <v>4710</v>
      </c>
      <c r="W112" s="66">
        <f>IF(ISNA(VLOOKUP($A112,Sheet1!$B$3:$AH$1266,Sheet1!G$1+(Sheet1!$A$1-1)*10,FALSE))=TRUE,"---",IF(VLOOKUP($A112,Sheet1!$B$3:$AH$1266,Sheet1!G$1+(Sheet1!$A$1-1)*10,FALSE)="---","---", (ROUND(VLOOKUP($A112,Sheet1!$B$3:$AH$1266,Sheet1!G$1+(Sheet1!$A$1-1)*10,FALSE),IF(VLOOKUP($A112,Sheet1!$B$3:$AH$1266,Sheet1!G$1+(Sheet1!$A$1-1)*10,FALSE)&gt;99999,-3,IF(VLOOKUP($A112,Sheet1!$B$3:$AH$1266,Sheet1!G$1+(Sheet1!$A$1-1)*10,FALSE)&gt;9999,-2,IF(VLOOKUP($A112,Sheet1!$B$3:$AH$1266,Sheet1!G$1+(Sheet1!$A$1-1)*10,FALSE)&gt;999,-1,0)))))))</f>
        <v>5390</v>
      </c>
      <c r="X112" s="66">
        <f>IF(ISNA(VLOOKUP($A112,Sheet1!$B$3:$AH$1266,Sheet1!H$1+(Sheet1!$A$1-1)*10,FALSE))=TRUE,"---",IF(VLOOKUP($A112,Sheet1!$B$3:$AH$1266,Sheet1!H$1+(Sheet1!$A$1-1)*10,FALSE)="---","---", (ROUND(VLOOKUP($A112,Sheet1!$B$3:$AH$1266,Sheet1!H$1+(Sheet1!$A$1-1)*10,FALSE),IF(VLOOKUP($A112,Sheet1!$B$3:$AH$1266,Sheet1!H$1+(Sheet1!$A$1-1)*10,FALSE)&gt;99999,-3,IF(VLOOKUP($A112,Sheet1!$B$3:$AH$1266,Sheet1!H$1+(Sheet1!$A$1-1)*10,FALSE)&gt;9999,-2,IF(VLOOKUP($A112,Sheet1!$B$3:$AH$1266,Sheet1!H$1+(Sheet1!$A$1-1)*10,FALSE)&gt;999,-1,0)))))))</f>
        <v>7160</v>
      </c>
      <c r="Y112" s="66">
        <f>IF(ISNA(VLOOKUP($A112,Sheet1!$B$3:$AH$1266,Sheet1!I$1+(Sheet1!$A$1-1)*10,FALSE))=TRUE,"---",IF(VLOOKUP($A112,Sheet1!$B$3:$AH$1266,Sheet1!I$1+(Sheet1!$A$1-1)*10,FALSE)="---","---", (ROUND(VLOOKUP($A112,Sheet1!$B$3:$AH$1266,Sheet1!I$1+(Sheet1!$A$1-1)*10,FALSE),IF(VLOOKUP($A112,Sheet1!$B$3:$AH$1266,Sheet1!I$1+(Sheet1!$A$1-1)*10,FALSE)&gt;99999,-3,IF(VLOOKUP($A112,Sheet1!$B$3:$AH$1266,Sheet1!I$1+(Sheet1!$A$1-1)*10,FALSE)&gt;9999,-2,IF(VLOOKUP($A112,Sheet1!$B$3:$AH$1266,Sheet1!I$1+(Sheet1!$A$1-1)*10,FALSE)&gt;999,-1,0)))))))</f>
        <v>8350</v>
      </c>
      <c r="Z112" s="66">
        <f>IF(ISNA(VLOOKUP($A112,Sheet1!$B$3:$AH$1266,Sheet1!J$1+(Sheet1!$A$1-1)*10,FALSE))=TRUE,"---",IF(VLOOKUP($A112,Sheet1!$B$3:$AH$1266,Sheet1!J$1+(Sheet1!$A$1-1)*10,FALSE)="---","---", (ROUND(VLOOKUP($A112,Sheet1!$B$3:$AH$1266,Sheet1!J$1+(Sheet1!$A$1-1)*10,FALSE),IF(VLOOKUP($A112,Sheet1!$B$3:$AH$1266,Sheet1!J$1+(Sheet1!$A$1-1)*10,FALSE)&gt;99999,-3,IF(VLOOKUP($A112,Sheet1!$B$3:$AH$1266,Sheet1!J$1+(Sheet1!$A$1-1)*10,FALSE)&gt;9999,-2,IF(VLOOKUP($A112,Sheet1!$B$3:$AH$1266,Sheet1!J$1+(Sheet1!$A$1-1)*10,FALSE)&gt;999,-1,0)))))))</f>
        <v>9880</v>
      </c>
      <c r="AA112" s="66">
        <f>IF(ISNA(VLOOKUP($A112,Sheet1!$B$3:$AH$1266,Sheet1!K$1+(Sheet1!$A$1-1)*10,FALSE))=TRUE,"---",IF(VLOOKUP($A112,Sheet1!$B$3:$AH$1266,Sheet1!K$1+(Sheet1!$A$1-1)*10,FALSE)="---","---", (ROUND(VLOOKUP($A112,Sheet1!$B$3:$AH$1266,Sheet1!K$1+(Sheet1!$A$1-1)*10,FALSE),IF(VLOOKUP($A112,Sheet1!$B$3:$AH$1266,Sheet1!K$1+(Sheet1!$A$1-1)*10,FALSE)&gt;99999,-3,IF(VLOOKUP($A112,Sheet1!$B$3:$AH$1266,Sheet1!K$1+(Sheet1!$A$1-1)*10,FALSE)&gt;9999,-2,IF(VLOOKUP($A112,Sheet1!$B$3:$AH$1266,Sheet1!K$1+(Sheet1!$A$1-1)*10,FALSE)&gt;999,-1,0)))))))</f>
        <v>11000</v>
      </c>
      <c r="AB112" s="66">
        <f>IF(ISNA(VLOOKUP($A112,Sheet1!$B$3:$AH$1266,Sheet1!L$1+(Sheet1!$A$1-1)*10,FALSE))=TRUE,"---",IF(VLOOKUP($A112,Sheet1!$B$3:$AH$1266,Sheet1!L$1+(Sheet1!$A$1-1)*10,FALSE)="---","---", (ROUND(VLOOKUP($A112,Sheet1!$B$3:$AH$1266,Sheet1!L$1+(Sheet1!$A$1-1)*10,FALSE),IF(VLOOKUP($A112,Sheet1!$B$3:$AH$1266,Sheet1!L$1+(Sheet1!$A$1-1)*10,FALSE)&gt;99999,-3,IF(VLOOKUP($A112,Sheet1!$B$3:$AH$1266,Sheet1!L$1+(Sheet1!$A$1-1)*10,FALSE)&gt;9999,-2,IF(VLOOKUP($A112,Sheet1!$B$3:$AH$1266,Sheet1!L$1+(Sheet1!$A$1-1)*10,FALSE)&gt;999,-1,0)))))))</f>
        <v>12200</v>
      </c>
      <c r="AC112" s="66">
        <f>IF(ISNA(VLOOKUP($A112,Sheet1!$B$3:$AH$1266,Sheet1!M$1+(Sheet1!$A$1-1)*10,FALSE))=TRUE,"---",IF(VLOOKUP($A112,Sheet1!$B$3:$AH$1266,Sheet1!M$1+(Sheet1!$A$1-1)*10,FALSE)="---","---", (ROUND(VLOOKUP($A112,Sheet1!$B$3:$AH$1266,Sheet1!M$1+(Sheet1!$A$1-1)*10,FALSE),IF(VLOOKUP($A112,Sheet1!$B$3:$AH$1266,Sheet1!M$1+(Sheet1!$A$1-1)*10,FALSE)&gt;99999,-3,IF(VLOOKUP($A112,Sheet1!$B$3:$AH$1266,Sheet1!M$1+(Sheet1!$A$1-1)*10,FALSE)&gt;9999,-2,IF(VLOOKUP($A112,Sheet1!$B$3:$AH$1266,Sheet1!M$1+(Sheet1!$A$1-1)*10,FALSE)&gt;999,-1,0)))))))</f>
        <v>13300</v>
      </c>
      <c r="AD112" s="66">
        <f>IF(ISNA(VLOOKUP($A112,Sheet1!$B$3:$AH$1266,Sheet1!N$1+(Sheet1!$A$1-1)*10,FALSE))=TRUE,"---",IF(VLOOKUP($A112,Sheet1!$B$3:$AH$1266,Sheet1!N$1+(Sheet1!$A$1-1)*10,FALSE)="---","---", (ROUND(VLOOKUP($A112,Sheet1!$B$3:$AH$1266,Sheet1!N$1+(Sheet1!$A$1-1)*10,FALSE),IF(VLOOKUP($A112,Sheet1!$B$3:$AH$1266,Sheet1!N$1+(Sheet1!$A$1-1)*10,FALSE)&gt;99999,-3,IF(VLOOKUP($A112,Sheet1!$B$3:$AH$1266,Sheet1!N$1+(Sheet1!$A$1-1)*10,FALSE)&gt;9999,-2,IF(VLOOKUP($A112,Sheet1!$B$3:$AH$1266,Sheet1!N$1+(Sheet1!$A$1-1)*10,FALSE)&gt;999,-1,0)))))))</f>
        <v>14900</v>
      </c>
    </row>
    <row r="113" spans="1:30" ht="25.5" customHeight="1" x14ac:dyDescent="0.25">
      <c r="A113" s="125" t="s">
        <v>167</v>
      </c>
      <c r="B113" s="126" t="s">
        <v>168</v>
      </c>
      <c r="C113" s="125">
        <v>432847</v>
      </c>
      <c r="D113" s="125">
        <v>734906</v>
      </c>
      <c r="E113" s="70" t="s">
        <v>3048</v>
      </c>
      <c r="F113" s="52" t="s">
        <v>4467</v>
      </c>
      <c r="G113" s="127" t="s">
        <v>286</v>
      </c>
      <c r="H113" s="163">
        <v>1533</v>
      </c>
      <c r="I113" s="112">
        <v>4835</v>
      </c>
      <c r="J113" s="148">
        <v>12.5</v>
      </c>
      <c r="K113" s="127" t="s">
        <v>24</v>
      </c>
      <c r="L113" s="115">
        <v>46000</v>
      </c>
      <c r="M113" s="155">
        <v>30</v>
      </c>
      <c r="N113" s="127" t="s">
        <v>136</v>
      </c>
      <c r="O113" s="68">
        <f t="shared" si="4"/>
        <v>1.6860570080545769</v>
      </c>
      <c r="P113" s="68">
        <f>IF(O113&lt;&gt;"",VLOOKUP($A113,Sheet4!$A$2:$O$1309,14,FALSE)*100,"")</f>
        <v>2.2173174936472195</v>
      </c>
      <c r="Q113" s="68">
        <f>IF(P113&lt;&gt;"",VLOOKUP($A113,Sheet4!$A$2:$O$1309,15,FALSE)*100,"")</f>
        <v>19.718475379028668</v>
      </c>
      <c r="R113" s="74">
        <f t="shared" si="3"/>
        <v>60</v>
      </c>
      <c r="S113" s="64" t="s">
        <v>4364</v>
      </c>
      <c r="T113" s="64" t="str">
        <f>IF(ISNA(VLOOKUP(A113,Sheet1!B$3:C$1266,2,FALSE)=TRUE),"NC",VLOOKUP(A113,Sheet1!B$3:C$1266,2,FALSE))</f>
        <v>Rural</v>
      </c>
      <c r="U113" s="65">
        <f>IF(ISNA(VLOOKUP($A113,Sheet1!$B$3:$AH$1266,Sheet1!E$1+(Sheet1!$A$1-1)*10,FALSE))=TRUE,"---",IF(VLOOKUP($A113,Sheet1!$B$3:$AH$1266,Sheet1!E$1+(Sheet1!$A$1-1)*10,FALSE)="---","---", (ROUND(VLOOKUP($A113,Sheet1!$B$3:$AH$1266,Sheet1!E$1+(Sheet1!$A$1-1)*10,FALSE),IF(VLOOKUP($A113,Sheet1!$B$3:$AH$1266,Sheet1!E$1+(Sheet1!$A$1-1)*10,FALSE)&gt;99999,-3,IF(VLOOKUP($A113,Sheet1!$B$3:$AH$1266,Sheet1!E$1+(Sheet1!$A$1-1)*10,FALSE)&gt;9999,-2,IF(VLOOKUP($A113,Sheet1!$B$3:$AH$1266,Sheet1!E$1+(Sheet1!$A$1-1)*10,FALSE)&gt;999,-1,0)))))))</f>
        <v>15700</v>
      </c>
      <c r="V113" s="65">
        <f>IF(ISNA(VLOOKUP($A113,Sheet1!$B$3:$AH$1266,Sheet1!F$1+(Sheet1!$A$1-1)*10,FALSE))=TRUE,"---",IF(VLOOKUP($A113,Sheet1!$B$3:$AH$1266,Sheet1!F$1+(Sheet1!$A$1-1)*10,FALSE)="---","---", (ROUND(VLOOKUP($A113,Sheet1!$B$3:$AH$1266,Sheet1!F$1+(Sheet1!$A$1-1)*10,FALSE),IF(VLOOKUP($A113,Sheet1!$B$3:$AH$1266,Sheet1!F$1+(Sheet1!$A$1-1)*10,FALSE)&gt;99999,-3,IF(VLOOKUP($A113,Sheet1!$B$3:$AH$1266,Sheet1!F$1+(Sheet1!$A$1-1)*10,FALSE)&gt;9999,-2,IF(VLOOKUP($A113,Sheet1!$B$3:$AH$1266,Sheet1!F$1+(Sheet1!$A$1-1)*10,FALSE)&gt;999,-1,0)))))))</f>
        <v>18100</v>
      </c>
      <c r="W113" s="65">
        <f>IF(ISNA(VLOOKUP($A113,Sheet1!$B$3:$AH$1266,Sheet1!G$1+(Sheet1!$A$1-1)*10,FALSE))=TRUE,"---",IF(VLOOKUP($A113,Sheet1!$B$3:$AH$1266,Sheet1!G$1+(Sheet1!$A$1-1)*10,FALSE)="---","---", (ROUND(VLOOKUP($A113,Sheet1!$B$3:$AH$1266,Sheet1!G$1+(Sheet1!$A$1-1)*10,FALSE),IF(VLOOKUP($A113,Sheet1!$B$3:$AH$1266,Sheet1!G$1+(Sheet1!$A$1-1)*10,FALSE)&gt;99999,-3,IF(VLOOKUP($A113,Sheet1!$B$3:$AH$1266,Sheet1!G$1+(Sheet1!$A$1-1)*10,FALSE)&gt;9999,-2,IF(VLOOKUP($A113,Sheet1!$B$3:$AH$1266,Sheet1!G$1+(Sheet1!$A$1-1)*10,FALSE)&gt;999,-1,0)))))))</f>
        <v>20900</v>
      </c>
      <c r="X113" s="65">
        <f>IF(ISNA(VLOOKUP($A113,Sheet1!$B$3:$AH$1266,Sheet1!H$1+(Sheet1!$A$1-1)*10,FALSE))=TRUE,"---",IF(VLOOKUP($A113,Sheet1!$B$3:$AH$1266,Sheet1!H$1+(Sheet1!$A$1-1)*10,FALSE)="---","---", (ROUND(VLOOKUP($A113,Sheet1!$B$3:$AH$1266,Sheet1!H$1+(Sheet1!$A$1-1)*10,FALSE),IF(VLOOKUP($A113,Sheet1!$B$3:$AH$1266,Sheet1!H$1+(Sheet1!$A$1-1)*10,FALSE)&gt;99999,-3,IF(VLOOKUP($A113,Sheet1!$B$3:$AH$1266,Sheet1!H$1+(Sheet1!$A$1-1)*10,FALSE)&gt;9999,-2,IF(VLOOKUP($A113,Sheet1!$B$3:$AH$1266,Sheet1!H$1+(Sheet1!$A$1-1)*10,FALSE)&gt;999,-1,0)))))))</f>
        <v>28400</v>
      </c>
      <c r="Y113" s="65">
        <f>IF(ISNA(VLOOKUP($A113,Sheet1!$B$3:$AH$1266,Sheet1!I$1+(Sheet1!$A$1-1)*10,FALSE))=TRUE,"---",IF(VLOOKUP($A113,Sheet1!$B$3:$AH$1266,Sheet1!I$1+(Sheet1!$A$1-1)*10,FALSE)="---","---", (ROUND(VLOOKUP($A113,Sheet1!$B$3:$AH$1266,Sheet1!I$1+(Sheet1!$A$1-1)*10,FALSE),IF(VLOOKUP($A113,Sheet1!$B$3:$AH$1266,Sheet1!I$1+(Sheet1!$A$1-1)*10,FALSE)&gt;99999,-3,IF(VLOOKUP($A113,Sheet1!$B$3:$AH$1266,Sheet1!I$1+(Sheet1!$A$1-1)*10,FALSE)&gt;9999,-2,IF(VLOOKUP($A113,Sheet1!$B$3:$AH$1266,Sheet1!I$1+(Sheet1!$A$1-1)*10,FALSE)&gt;999,-1,0)))))))</f>
        <v>33500</v>
      </c>
      <c r="Z113" s="65">
        <f>IF(ISNA(VLOOKUP($A113,Sheet1!$B$3:$AH$1266,Sheet1!J$1+(Sheet1!$A$1-1)*10,FALSE))=TRUE,"---",IF(VLOOKUP($A113,Sheet1!$B$3:$AH$1266,Sheet1!J$1+(Sheet1!$A$1-1)*10,FALSE)="---","---", (ROUND(VLOOKUP($A113,Sheet1!$B$3:$AH$1266,Sheet1!J$1+(Sheet1!$A$1-1)*10,FALSE),IF(VLOOKUP($A113,Sheet1!$B$3:$AH$1266,Sheet1!J$1+(Sheet1!$A$1-1)*10,FALSE)&gt;99999,-3,IF(VLOOKUP($A113,Sheet1!$B$3:$AH$1266,Sheet1!J$1+(Sheet1!$A$1-1)*10,FALSE)&gt;9999,-2,IF(VLOOKUP($A113,Sheet1!$B$3:$AH$1266,Sheet1!J$1+(Sheet1!$A$1-1)*10,FALSE)&gt;999,-1,0)))))))</f>
        <v>39800</v>
      </c>
      <c r="AA113" s="65">
        <f>IF(ISNA(VLOOKUP($A113,Sheet1!$B$3:$AH$1266,Sheet1!K$1+(Sheet1!$A$1-1)*10,FALSE))=TRUE,"---",IF(VLOOKUP($A113,Sheet1!$B$3:$AH$1266,Sheet1!K$1+(Sheet1!$A$1-1)*10,FALSE)="---","---", (ROUND(VLOOKUP($A113,Sheet1!$B$3:$AH$1266,Sheet1!K$1+(Sheet1!$A$1-1)*10,FALSE),IF(VLOOKUP($A113,Sheet1!$B$3:$AH$1266,Sheet1!K$1+(Sheet1!$A$1-1)*10,FALSE)&gt;99999,-3,IF(VLOOKUP($A113,Sheet1!$B$3:$AH$1266,Sheet1!K$1+(Sheet1!$A$1-1)*10,FALSE)&gt;9999,-2,IF(VLOOKUP($A113,Sheet1!$B$3:$AH$1266,Sheet1!K$1+(Sheet1!$A$1-1)*10,FALSE)&gt;999,-1,0)))))))</f>
        <v>44400</v>
      </c>
      <c r="AB113" s="65">
        <f>IF(ISNA(VLOOKUP($A113,Sheet1!$B$3:$AH$1266,Sheet1!L$1+(Sheet1!$A$1-1)*10,FALSE))=TRUE,"---",IF(VLOOKUP($A113,Sheet1!$B$3:$AH$1266,Sheet1!L$1+(Sheet1!$A$1-1)*10,FALSE)="---","---", (ROUND(VLOOKUP($A113,Sheet1!$B$3:$AH$1266,Sheet1!L$1+(Sheet1!$A$1-1)*10,FALSE),IF(VLOOKUP($A113,Sheet1!$B$3:$AH$1266,Sheet1!L$1+(Sheet1!$A$1-1)*10,FALSE)&gt;99999,-3,IF(VLOOKUP($A113,Sheet1!$B$3:$AH$1266,Sheet1!L$1+(Sheet1!$A$1-1)*10,FALSE)&gt;9999,-2,IF(VLOOKUP($A113,Sheet1!$B$3:$AH$1266,Sheet1!L$1+(Sheet1!$A$1-1)*10,FALSE)&gt;999,-1,0)))))))</f>
        <v>49700</v>
      </c>
      <c r="AC113" s="65">
        <f>IF(ISNA(VLOOKUP($A113,Sheet1!$B$3:$AH$1266,Sheet1!M$1+(Sheet1!$A$1-1)*10,FALSE))=TRUE,"---",IF(VLOOKUP($A113,Sheet1!$B$3:$AH$1266,Sheet1!M$1+(Sheet1!$A$1-1)*10,FALSE)="---","---", (ROUND(VLOOKUP($A113,Sheet1!$B$3:$AH$1266,Sheet1!M$1+(Sheet1!$A$1-1)*10,FALSE),IF(VLOOKUP($A113,Sheet1!$B$3:$AH$1266,Sheet1!M$1+(Sheet1!$A$1-1)*10,FALSE)&gt;99999,-3,IF(VLOOKUP($A113,Sheet1!$B$3:$AH$1266,Sheet1!M$1+(Sheet1!$A$1-1)*10,FALSE)&gt;9999,-2,IF(VLOOKUP($A113,Sheet1!$B$3:$AH$1266,Sheet1!M$1+(Sheet1!$A$1-1)*10,FALSE)&gt;999,-1,0)))))))</f>
        <v>54100</v>
      </c>
      <c r="AD113" s="65">
        <f>IF(ISNA(VLOOKUP($A113,Sheet1!$B$3:$AH$1266,Sheet1!N$1+(Sheet1!$A$1-1)*10,FALSE))=TRUE,"---",IF(VLOOKUP($A113,Sheet1!$B$3:$AH$1266,Sheet1!N$1+(Sheet1!$A$1-1)*10,FALSE)="---","---", (ROUND(VLOOKUP($A113,Sheet1!$B$3:$AH$1266,Sheet1!N$1+(Sheet1!$A$1-1)*10,FALSE),IF(VLOOKUP($A113,Sheet1!$B$3:$AH$1266,Sheet1!N$1+(Sheet1!$A$1-1)*10,FALSE)&gt;99999,-3,IF(VLOOKUP($A113,Sheet1!$B$3:$AH$1266,Sheet1!N$1+(Sheet1!$A$1-1)*10,FALSE)&gt;9999,-2,IF(VLOOKUP($A113,Sheet1!$B$3:$AH$1266,Sheet1!N$1+(Sheet1!$A$1-1)*10,FALSE)&gt;999,-1,0)))))))</f>
        <v>61200</v>
      </c>
    </row>
    <row r="114" spans="1:30" ht="25.5" customHeight="1" x14ac:dyDescent="0.25">
      <c r="A114" s="133" t="s">
        <v>169</v>
      </c>
      <c r="B114" s="141" t="s">
        <v>170</v>
      </c>
      <c r="C114" s="133">
        <v>432457</v>
      </c>
      <c r="D114" s="133">
        <v>735440</v>
      </c>
      <c r="E114" s="67" t="s">
        <v>3048</v>
      </c>
      <c r="F114" s="135" t="s">
        <v>4405</v>
      </c>
      <c r="G114" s="118" t="s">
        <v>160</v>
      </c>
      <c r="H114" s="136">
        <v>42.1</v>
      </c>
      <c r="I114" s="119">
        <v>18718</v>
      </c>
      <c r="J114" s="137" t="s">
        <v>4405</v>
      </c>
      <c r="K114" s="118" t="s">
        <v>17</v>
      </c>
      <c r="L114" s="122">
        <v>6730</v>
      </c>
      <c r="M114" s="123">
        <v>160</v>
      </c>
      <c r="N114" s="118" t="s">
        <v>160</v>
      </c>
      <c r="O114" s="71" t="str">
        <f t="shared" si="4"/>
        <v>&lt;0.2</v>
      </c>
      <c r="P114" s="71">
        <f>IF(O114&lt;&gt;"",VLOOKUP($A114,Sheet4!$A$2:$O$1309,14,FALSE)*100,"")</f>
        <v>1.8472321030518324</v>
      </c>
      <c r="Q114" s="71">
        <f>IF(P114&lt;&gt;"",VLOOKUP($A114,Sheet4!$A$2:$O$1309,15,FALSE)*100,"")</f>
        <v>16.692259759502214</v>
      </c>
      <c r="R114" s="73" t="str">
        <f t="shared" si="3"/>
        <v>&gt;500</v>
      </c>
      <c r="S114" s="63" t="s">
        <v>4364</v>
      </c>
      <c r="T114" s="63" t="str">
        <f>IF(ISNA(VLOOKUP(A114,Sheet1!B$3:C$1266,2,FALSE)=TRUE),"NC",VLOOKUP(A114,Sheet1!B$3:C$1266,2,FALSE))</f>
        <v>Rural</v>
      </c>
      <c r="U114" s="66">
        <f>IF(ISNA(VLOOKUP($A114,Sheet1!$B$3:$AH$1266,Sheet1!E$1+(Sheet1!$A$1-1)*10,FALSE))=TRUE,"---",IF(VLOOKUP($A114,Sheet1!$B$3:$AH$1266,Sheet1!E$1+(Sheet1!$A$1-1)*10,FALSE)="---","---", (ROUND(VLOOKUP($A114,Sheet1!$B$3:$AH$1266,Sheet1!E$1+(Sheet1!$A$1-1)*10,FALSE),IF(VLOOKUP($A114,Sheet1!$B$3:$AH$1266,Sheet1!E$1+(Sheet1!$A$1-1)*10,FALSE)&gt;99999,-3,IF(VLOOKUP($A114,Sheet1!$B$3:$AH$1266,Sheet1!E$1+(Sheet1!$A$1-1)*10,FALSE)&gt;9999,-2,IF(VLOOKUP($A114,Sheet1!$B$3:$AH$1266,Sheet1!E$1+(Sheet1!$A$1-1)*10,FALSE)&gt;999,-1,0)))))))</f>
        <v>888</v>
      </c>
      <c r="V114" s="66">
        <f>IF(ISNA(VLOOKUP($A114,Sheet1!$B$3:$AH$1266,Sheet1!F$1+(Sheet1!$A$1-1)*10,FALSE))=TRUE,"---",IF(VLOOKUP($A114,Sheet1!$B$3:$AH$1266,Sheet1!F$1+(Sheet1!$A$1-1)*10,FALSE)="---","---", (ROUND(VLOOKUP($A114,Sheet1!$B$3:$AH$1266,Sheet1!F$1+(Sheet1!$A$1-1)*10,FALSE),IF(VLOOKUP($A114,Sheet1!$B$3:$AH$1266,Sheet1!F$1+(Sheet1!$A$1-1)*10,FALSE)&gt;99999,-3,IF(VLOOKUP($A114,Sheet1!$B$3:$AH$1266,Sheet1!F$1+(Sheet1!$A$1-1)*10,FALSE)&gt;9999,-2,IF(VLOOKUP($A114,Sheet1!$B$3:$AH$1266,Sheet1!F$1+(Sheet1!$A$1-1)*10,FALSE)&gt;999,-1,0)))))))</f>
        <v>1060</v>
      </c>
      <c r="W114" s="66">
        <f>IF(ISNA(VLOOKUP($A114,Sheet1!$B$3:$AH$1266,Sheet1!G$1+(Sheet1!$A$1-1)*10,FALSE))=TRUE,"---",IF(VLOOKUP($A114,Sheet1!$B$3:$AH$1266,Sheet1!G$1+(Sheet1!$A$1-1)*10,FALSE)="---","---", (ROUND(VLOOKUP($A114,Sheet1!$B$3:$AH$1266,Sheet1!G$1+(Sheet1!$A$1-1)*10,FALSE),IF(VLOOKUP($A114,Sheet1!$B$3:$AH$1266,Sheet1!G$1+(Sheet1!$A$1-1)*10,FALSE)&gt;99999,-3,IF(VLOOKUP($A114,Sheet1!$B$3:$AH$1266,Sheet1!G$1+(Sheet1!$A$1-1)*10,FALSE)&gt;9999,-2,IF(VLOOKUP($A114,Sheet1!$B$3:$AH$1266,Sheet1!G$1+(Sheet1!$A$1-1)*10,FALSE)&gt;999,-1,0)))))))</f>
        <v>1290</v>
      </c>
      <c r="X114" s="66">
        <f>IF(ISNA(VLOOKUP($A114,Sheet1!$B$3:$AH$1266,Sheet1!H$1+(Sheet1!$A$1-1)*10,FALSE))=TRUE,"---",IF(VLOOKUP($A114,Sheet1!$B$3:$AH$1266,Sheet1!H$1+(Sheet1!$A$1-1)*10,FALSE)="---","---", (ROUND(VLOOKUP($A114,Sheet1!$B$3:$AH$1266,Sheet1!H$1+(Sheet1!$A$1-1)*10,FALSE),IF(VLOOKUP($A114,Sheet1!$B$3:$AH$1266,Sheet1!H$1+(Sheet1!$A$1-1)*10,FALSE)&gt;99999,-3,IF(VLOOKUP($A114,Sheet1!$B$3:$AH$1266,Sheet1!H$1+(Sheet1!$A$1-1)*10,FALSE)&gt;9999,-2,IF(VLOOKUP($A114,Sheet1!$B$3:$AH$1266,Sheet1!H$1+(Sheet1!$A$1-1)*10,FALSE)&gt;999,-1,0)))))))</f>
        <v>1910</v>
      </c>
      <c r="Y114" s="66">
        <f>IF(ISNA(VLOOKUP($A114,Sheet1!$B$3:$AH$1266,Sheet1!I$1+(Sheet1!$A$1-1)*10,FALSE))=TRUE,"---",IF(VLOOKUP($A114,Sheet1!$B$3:$AH$1266,Sheet1!I$1+(Sheet1!$A$1-1)*10,FALSE)="---","---", (ROUND(VLOOKUP($A114,Sheet1!$B$3:$AH$1266,Sheet1!I$1+(Sheet1!$A$1-1)*10,FALSE),IF(VLOOKUP($A114,Sheet1!$B$3:$AH$1266,Sheet1!I$1+(Sheet1!$A$1-1)*10,FALSE)&gt;99999,-3,IF(VLOOKUP($A114,Sheet1!$B$3:$AH$1266,Sheet1!I$1+(Sheet1!$A$1-1)*10,FALSE)&gt;9999,-2,IF(VLOOKUP($A114,Sheet1!$B$3:$AH$1266,Sheet1!I$1+(Sheet1!$A$1-1)*10,FALSE)&gt;999,-1,0)))))))</f>
        <v>2360</v>
      </c>
      <c r="Z114" s="66">
        <f>IF(ISNA(VLOOKUP($A114,Sheet1!$B$3:$AH$1266,Sheet1!J$1+(Sheet1!$A$1-1)*10,FALSE))=TRUE,"---",IF(VLOOKUP($A114,Sheet1!$B$3:$AH$1266,Sheet1!J$1+(Sheet1!$A$1-1)*10,FALSE)="---","---", (ROUND(VLOOKUP($A114,Sheet1!$B$3:$AH$1266,Sheet1!J$1+(Sheet1!$A$1-1)*10,FALSE),IF(VLOOKUP($A114,Sheet1!$B$3:$AH$1266,Sheet1!J$1+(Sheet1!$A$1-1)*10,FALSE)&gt;99999,-3,IF(VLOOKUP($A114,Sheet1!$B$3:$AH$1266,Sheet1!J$1+(Sheet1!$A$1-1)*10,FALSE)&gt;9999,-2,IF(VLOOKUP($A114,Sheet1!$B$3:$AH$1266,Sheet1!J$1+(Sheet1!$A$1-1)*10,FALSE)&gt;999,-1,0)))))))</f>
        <v>2930</v>
      </c>
      <c r="AA114" s="66">
        <f>IF(ISNA(VLOOKUP($A114,Sheet1!$B$3:$AH$1266,Sheet1!K$1+(Sheet1!$A$1-1)*10,FALSE))=TRUE,"---",IF(VLOOKUP($A114,Sheet1!$B$3:$AH$1266,Sheet1!K$1+(Sheet1!$A$1-1)*10,FALSE)="---","---", (ROUND(VLOOKUP($A114,Sheet1!$B$3:$AH$1266,Sheet1!K$1+(Sheet1!$A$1-1)*10,FALSE),IF(VLOOKUP($A114,Sheet1!$B$3:$AH$1266,Sheet1!K$1+(Sheet1!$A$1-1)*10,FALSE)&gt;99999,-3,IF(VLOOKUP($A114,Sheet1!$B$3:$AH$1266,Sheet1!K$1+(Sheet1!$A$1-1)*10,FALSE)&gt;9999,-2,IF(VLOOKUP($A114,Sheet1!$B$3:$AH$1266,Sheet1!K$1+(Sheet1!$A$1-1)*10,FALSE)&gt;999,-1,0)))))))</f>
        <v>3360</v>
      </c>
      <c r="AB114" s="66">
        <f>IF(ISNA(VLOOKUP($A114,Sheet1!$B$3:$AH$1266,Sheet1!L$1+(Sheet1!$A$1-1)*10,FALSE))=TRUE,"---",IF(VLOOKUP($A114,Sheet1!$B$3:$AH$1266,Sheet1!L$1+(Sheet1!$A$1-1)*10,FALSE)="---","---", (ROUND(VLOOKUP($A114,Sheet1!$B$3:$AH$1266,Sheet1!L$1+(Sheet1!$A$1-1)*10,FALSE),IF(VLOOKUP($A114,Sheet1!$B$3:$AH$1266,Sheet1!L$1+(Sheet1!$A$1-1)*10,FALSE)&gt;99999,-3,IF(VLOOKUP($A114,Sheet1!$B$3:$AH$1266,Sheet1!L$1+(Sheet1!$A$1-1)*10,FALSE)&gt;9999,-2,IF(VLOOKUP($A114,Sheet1!$B$3:$AH$1266,Sheet1!L$1+(Sheet1!$A$1-1)*10,FALSE)&gt;999,-1,0)))))))</f>
        <v>3840</v>
      </c>
      <c r="AC114" s="66">
        <f>IF(ISNA(VLOOKUP($A114,Sheet1!$B$3:$AH$1266,Sheet1!M$1+(Sheet1!$A$1-1)*10,FALSE))=TRUE,"---",IF(VLOOKUP($A114,Sheet1!$B$3:$AH$1266,Sheet1!M$1+(Sheet1!$A$1-1)*10,FALSE)="---","---", (ROUND(VLOOKUP($A114,Sheet1!$B$3:$AH$1266,Sheet1!M$1+(Sheet1!$A$1-1)*10,FALSE),IF(VLOOKUP($A114,Sheet1!$B$3:$AH$1266,Sheet1!M$1+(Sheet1!$A$1-1)*10,FALSE)&gt;99999,-3,IF(VLOOKUP($A114,Sheet1!$B$3:$AH$1266,Sheet1!M$1+(Sheet1!$A$1-1)*10,FALSE)&gt;9999,-2,IF(VLOOKUP($A114,Sheet1!$B$3:$AH$1266,Sheet1!M$1+(Sheet1!$A$1-1)*10,FALSE)&gt;999,-1,0)))))))</f>
        <v>4270</v>
      </c>
      <c r="AD114" s="66">
        <f>IF(ISNA(VLOOKUP($A114,Sheet1!$B$3:$AH$1266,Sheet1!N$1+(Sheet1!$A$1-1)*10,FALSE))=TRUE,"---",IF(VLOOKUP($A114,Sheet1!$B$3:$AH$1266,Sheet1!N$1+(Sheet1!$A$1-1)*10,FALSE)="---","---", (ROUND(VLOOKUP($A114,Sheet1!$B$3:$AH$1266,Sheet1!N$1+(Sheet1!$A$1-1)*10,FALSE),IF(VLOOKUP($A114,Sheet1!$B$3:$AH$1266,Sheet1!N$1+(Sheet1!$A$1-1)*10,FALSE)&gt;99999,-3,IF(VLOOKUP($A114,Sheet1!$B$3:$AH$1266,Sheet1!N$1+(Sheet1!$A$1-1)*10,FALSE)&gt;9999,-2,IF(VLOOKUP($A114,Sheet1!$B$3:$AH$1266,Sheet1!N$1+(Sheet1!$A$1-1)*10,FALSE)&gt;999,-1,0)))))))</f>
        <v>4940</v>
      </c>
    </row>
    <row r="115" spans="1:30" ht="25.5" customHeight="1" x14ac:dyDescent="0.25">
      <c r="A115" s="303" t="s">
        <v>171</v>
      </c>
      <c r="B115" s="330" t="s">
        <v>172</v>
      </c>
      <c r="C115" s="303">
        <v>431908</v>
      </c>
      <c r="D115" s="303">
        <v>735039</v>
      </c>
      <c r="E115" s="307" t="s">
        <v>3016</v>
      </c>
      <c r="F115" s="342" t="s">
        <v>4468</v>
      </c>
      <c r="G115" s="318" t="s">
        <v>31</v>
      </c>
      <c r="H115" s="433">
        <v>1664</v>
      </c>
      <c r="I115" s="112">
        <v>4835</v>
      </c>
      <c r="J115" s="140" t="s">
        <v>4405</v>
      </c>
      <c r="K115" s="127" t="s">
        <v>17</v>
      </c>
      <c r="L115" s="115">
        <v>49000</v>
      </c>
      <c r="M115" s="116">
        <v>29.4</v>
      </c>
      <c r="N115" s="127" t="s">
        <v>57</v>
      </c>
      <c r="O115" s="68">
        <f t="shared" si="4"/>
        <v>0.43390894619023657</v>
      </c>
      <c r="P115" s="68">
        <f>IF(O115&lt;&gt;"",VLOOKUP($A115,Sheet4!$A$2:$O$1309,14,FALSE)*100,"")</f>
        <v>0.20281808650250976</v>
      </c>
      <c r="Q115" s="68">
        <f>IF(P115&lt;&gt;"",VLOOKUP($A115,Sheet4!$A$2:$O$1309,15,FALSE)*100,"")</f>
        <v>1.9689811495973264</v>
      </c>
      <c r="R115" s="74" t="str">
        <f t="shared" si="3"/>
        <v>&gt;200,  &lt;500</v>
      </c>
      <c r="S115" s="356" t="s">
        <v>4364</v>
      </c>
      <c r="T115" s="356" t="str">
        <f>IF(ISNA(VLOOKUP(A115,Sheet1!B$3:C$1266,2,FALSE)=TRUE),"NC",VLOOKUP(A115,Sheet1!B$3:C$1266,2,FALSE))</f>
        <v>Rural10</v>
      </c>
      <c r="U115" s="392">
        <f>IF(ISNA(VLOOKUP($A115,Sheet1!$B$3:$AH$1266,Sheet1!E$1+(Sheet1!$A$1-1)*10,FALSE))=TRUE,"---",IF(VLOOKUP($A115,Sheet1!$B$3:$AH$1266,Sheet1!E$1+(Sheet1!$A$1-1)*10,FALSE)="---","---", (ROUND(VLOOKUP($A115,Sheet1!$B$3:$AH$1266,Sheet1!E$1+(Sheet1!$A$1-1)*10,FALSE),IF(VLOOKUP($A115,Sheet1!$B$3:$AH$1266,Sheet1!E$1+(Sheet1!$A$1-1)*10,FALSE)&gt;99999,-3,IF(VLOOKUP($A115,Sheet1!$B$3:$AH$1266,Sheet1!E$1+(Sheet1!$A$1-1)*10,FALSE)&gt;9999,-2,IF(VLOOKUP($A115,Sheet1!$B$3:$AH$1266,Sheet1!E$1+(Sheet1!$A$1-1)*10,FALSE)&gt;999,-1,0)))))))</f>
        <v>15600</v>
      </c>
      <c r="V115" s="392">
        <f>IF(ISNA(VLOOKUP($A115,Sheet1!$B$3:$AH$1266,Sheet1!F$1+(Sheet1!$A$1-1)*10,FALSE))=TRUE,"---",IF(VLOOKUP($A115,Sheet1!$B$3:$AH$1266,Sheet1!F$1+(Sheet1!$A$1-1)*10,FALSE)="---","---", (ROUND(VLOOKUP($A115,Sheet1!$B$3:$AH$1266,Sheet1!F$1+(Sheet1!$A$1-1)*10,FALSE),IF(VLOOKUP($A115,Sheet1!$B$3:$AH$1266,Sheet1!F$1+(Sheet1!$A$1-1)*10,FALSE)&gt;99999,-3,IF(VLOOKUP($A115,Sheet1!$B$3:$AH$1266,Sheet1!F$1+(Sheet1!$A$1-1)*10,FALSE)&gt;9999,-2,IF(VLOOKUP($A115,Sheet1!$B$3:$AH$1266,Sheet1!F$1+(Sheet1!$A$1-1)*10,FALSE)&gt;999,-1,0)))))))</f>
        <v>17800</v>
      </c>
      <c r="W115" s="392">
        <f>IF(ISNA(VLOOKUP($A115,Sheet1!$B$3:$AH$1266,Sheet1!G$1+(Sheet1!$A$1-1)*10,FALSE))=TRUE,"---",IF(VLOOKUP($A115,Sheet1!$B$3:$AH$1266,Sheet1!G$1+(Sheet1!$A$1-1)*10,FALSE)="---","---", (ROUND(VLOOKUP($A115,Sheet1!$B$3:$AH$1266,Sheet1!G$1+(Sheet1!$A$1-1)*10,FALSE),IF(VLOOKUP($A115,Sheet1!$B$3:$AH$1266,Sheet1!G$1+(Sheet1!$A$1-1)*10,FALSE)&gt;99999,-3,IF(VLOOKUP($A115,Sheet1!$B$3:$AH$1266,Sheet1!G$1+(Sheet1!$A$1-1)*10,FALSE)&gt;9999,-2,IF(VLOOKUP($A115,Sheet1!$B$3:$AH$1266,Sheet1!G$1+(Sheet1!$A$1-1)*10,FALSE)&gt;999,-1,0)))))))</f>
        <v>20500</v>
      </c>
      <c r="X115" s="392">
        <f>IF(ISNA(VLOOKUP($A115,Sheet1!$B$3:$AH$1266,Sheet1!H$1+(Sheet1!$A$1-1)*10,FALSE))=TRUE,"---",IF(VLOOKUP($A115,Sheet1!$B$3:$AH$1266,Sheet1!H$1+(Sheet1!$A$1-1)*10,FALSE)="---","---", (ROUND(VLOOKUP($A115,Sheet1!$B$3:$AH$1266,Sheet1!H$1+(Sheet1!$A$1-1)*10,FALSE),IF(VLOOKUP($A115,Sheet1!$B$3:$AH$1266,Sheet1!H$1+(Sheet1!$A$1-1)*10,FALSE)&gt;99999,-3,IF(VLOOKUP($A115,Sheet1!$B$3:$AH$1266,Sheet1!H$1+(Sheet1!$A$1-1)*10,FALSE)&gt;9999,-2,IF(VLOOKUP($A115,Sheet1!$B$3:$AH$1266,Sheet1!H$1+(Sheet1!$A$1-1)*10,FALSE)&gt;999,-1,0)))))))</f>
        <v>26900</v>
      </c>
      <c r="Y115" s="392">
        <f>IF(ISNA(VLOOKUP($A115,Sheet1!$B$3:$AH$1266,Sheet1!I$1+(Sheet1!$A$1-1)*10,FALSE))=TRUE,"---",IF(VLOOKUP($A115,Sheet1!$B$3:$AH$1266,Sheet1!I$1+(Sheet1!$A$1-1)*10,FALSE)="---","---", (ROUND(VLOOKUP($A115,Sheet1!$B$3:$AH$1266,Sheet1!I$1+(Sheet1!$A$1-1)*10,FALSE),IF(VLOOKUP($A115,Sheet1!$B$3:$AH$1266,Sheet1!I$1+(Sheet1!$A$1-1)*10,FALSE)&gt;99999,-3,IF(VLOOKUP($A115,Sheet1!$B$3:$AH$1266,Sheet1!I$1+(Sheet1!$A$1-1)*10,FALSE)&gt;9999,-2,IF(VLOOKUP($A115,Sheet1!$B$3:$AH$1266,Sheet1!I$1+(Sheet1!$A$1-1)*10,FALSE)&gt;999,-1,0)))))))</f>
        <v>31100</v>
      </c>
      <c r="Z115" s="392">
        <f>IF(ISNA(VLOOKUP($A115,Sheet1!$B$3:$AH$1266,Sheet1!J$1+(Sheet1!$A$1-1)*10,FALSE))=TRUE,"---",IF(VLOOKUP($A115,Sheet1!$B$3:$AH$1266,Sheet1!J$1+(Sheet1!$A$1-1)*10,FALSE)="---","---", (ROUND(VLOOKUP($A115,Sheet1!$B$3:$AH$1266,Sheet1!J$1+(Sheet1!$A$1-1)*10,FALSE),IF(VLOOKUP($A115,Sheet1!$B$3:$AH$1266,Sheet1!J$1+(Sheet1!$A$1-1)*10,FALSE)&gt;99999,-3,IF(VLOOKUP($A115,Sheet1!$B$3:$AH$1266,Sheet1!J$1+(Sheet1!$A$1-1)*10,FALSE)&gt;9999,-2,IF(VLOOKUP($A115,Sheet1!$B$3:$AH$1266,Sheet1!J$1+(Sheet1!$A$1-1)*10,FALSE)&gt;999,-1,0)))))))</f>
        <v>36400</v>
      </c>
      <c r="AA115" s="392">
        <f>IF(ISNA(VLOOKUP($A115,Sheet1!$B$3:$AH$1266,Sheet1!K$1+(Sheet1!$A$1-1)*10,FALSE))=TRUE,"---",IF(VLOOKUP($A115,Sheet1!$B$3:$AH$1266,Sheet1!K$1+(Sheet1!$A$1-1)*10,FALSE)="---","---", (ROUND(VLOOKUP($A115,Sheet1!$B$3:$AH$1266,Sheet1!K$1+(Sheet1!$A$1-1)*10,FALSE),IF(VLOOKUP($A115,Sheet1!$B$3:$AH$1266,Sheet1!K$1+(Sheet1!$A$1-1)*10,FALSE)&gt;99999,-3,IF(VLOOKUP($A115,Sheet1!$B$3:$AH$1266,Sheet1!K$1+(Sheet1!$A$1-1)*10,FALSE)&gt;9999,-2,IF(VLOOKUP($A115,Sheet1!$B$3:$AH$1266,Sheet1!K$1+(Sheet1!$A$1-1)*10,FALSE)&gt;999,-1,0)))))))</f>
        <v>40200</v>
      </c>
      <c r="AB115" s="392">
        <f>IF(ISNA(VLOOKUP($A115,Sheet1!$B$3:$AH$1266,Sheet1!L$1+(Sheet1!$A$1-1)*10,FALSE))=TRUE,"---",IF(VLOOKUP($A115,Sheet1!$B$3:$AH$1266,Sheet1!L$1+(Sheet1!$A$1-1)*10,FALSE)="---","---", (ROUND(VLOOKUP($A115,Sheet1!$B$3:$AH$1266,Sheet1!L$1+(Sheet1!$A$1-1)*10,FALSE),IF(VLOOKUP($A115,Sheet1!$B$3:$AH$1266,Sheet1!L$1+(Sheet1!$A$1-1)*10,FALSE)&gt;99999,-3,IF(VLOOKUP($A115,Sheet1!$B$3:$AH$1266,Sheet1!L$1+(Sheet1!$A$1-1)*10,FALSE)&gt;9999,-2,IF(VLOOKUP($A115,Sheet1!$B$3:$AH$1266,Sheet1!L$1+(Sheet1!$A$1-1)*10,FALSE)&gt;999,-1,0)))))))</f>
        <v>44100</v>
      </c>
      <c r="AC115" s="392">
        <f>IF(ISNA(VLOOKUP($A115,Sheet1!$B$3:$AH$1266,Sheet1!M$1+(Sheet1!$A$1-1)*10,FALSE))=TRUE,"---",IF(VLOOKUP($A115,Sheet1!$B$3:$AH$1266,Sheet1!M$1+(Sheet1!$A$1-1)*10,FALSE)="---","---", (ROUND(VLOOKUP($A115,Sheet1!$B$3:$AH$1266,Sheet1!M$1+(Sheet1!$A$1-1)*10,FALSE),IF(VLOOKUP($A115,Sheet1!$B$3:$AH$1266,Sheet1!M$1+(Sheet1!$A$1-1)*10,FALSE)&gt;99999,-3,IF(VLOOKUP($A115,Sheet1!$B$3:$AH$1266,Sheet1!M$1+(Sheet1!$A$1-1)*10,FALSE)&gt;9999,-2,IF(VLOOKUP($A115,Sheet1!$B$3:$AH$1266,Sheet1!M$1+(Sheet1!$A$1-1)*10,FALSE)&gt;999,-1,0)))))))</f>
        <v>47900</v>
      </c>
      <c r="AD115" s="392">
        <f>IF(ISNA(VLOOKUP($A115,Sheet1!$B$3:$AH$1266,Sheet1!N$1+(Sheet1!$A$1-1)*10,FALSE))=TRUE,"---",IF(VLOOKUP($A115,Sheet1!$B$3:$AH$1266,Sheet1!N$1+(Sheet1!$A$1-1)*10,FALSE)="---","---", (ROUND(VLOOKUP($A115,Sheet1!$B$3:$AH$1266,Sheet1!N$1+(Sheet1!$A$1-1)*10,FALSE),IF(VLOOKUP($A115,Sheet1!$B$3:$AH$1266,Sheet1!N$1+(Sheet1!$A$1-1)*10,FALSE)&gt;99999,-3,IF(VLOOKUP($A115,Sheet1!$B$3:$AH$1266,Sheet1!N$1+(Sheet1!$A$1-1)*10,FALSE)&gt;9999,-2,IF(VLOOKUP($A115,Sheet1!$B$3:$AH$1266,Sheet1!N$1+(Sheet1!$A$1-1)*10,FALSE)&gt;999,-1,0)))))))</f>
        <v>53100</v>
      </c>
    </row>
    <row r="116" spans="1:30" ht="25.5" customHeight="1" x14ac:dyDescent="0.25">
      <c r="A116" s="303"/>
      <c r="B116" s="331"/>
      <c r="C116" s="303"/>
      <c r="D116" s="303"/>
      <c r="E116" s="307" t="e">
        <v>#N/A</v>
      </c>
      <c r="F116" s="331"/>
      <c r="G116" s="319"/>
      <c r="H116" s="433"/>
      <c r="I116" s="112">
        <v>40662</v>
      </c>
      <c r="J116" s="147">
        <v>21.32</v>
      </c>
      <c r="K116" s="114" t="s">
        <v>4405</v>
      </c>
      <c r="L116" s="115">
        <v>44200</v>
      </c>
      <c r="M116" s="116">
        <v>26.6</v>
      </c>
      <c r="N116" s="127" t="s">
        <v>12</v>
      </c>
      <c r="O116" s="68" t="s">
        <v>4405</v>
      </c>
      <c r="P116" s="68" t="s">
        <v>4405</v>
      </c>
      <c r="Q116" s="68" t="s">
        <v>4405</v>
      </c>
      <c r="R116" s="74" t="s">
        <v>4405</v>
      </c>
      <c r="S116" s="356" t="e">
        <v>#N/A</v>
      </c>
      <c r="T116" s="356" t="str">
        <f>IF(ISNA(VLOOKUP(A116,Sheet1!B$3:C$1266,2,FALSE)=TRUE),"ND",VLOOKUP(A116,Sheet1!B$3:C$1266,2,FALSE))</f>
        <v>ND</v>
      </c>
      <c r="U116" s="392" t="str">
        <f>IF(ISNA(VLOOKUP($A116,Sheet1!$B$3:$AH$1266,Sheet1!E$1+(Sheet1!$A$1-1)*10,FALSE))=TRUE,"---",IF(VLOOKUP($A116,Sheet1!$B$3:$AH$1266,Sheet1!E$1+(Sheet1!$A$1-1)*10,FALSE)="---","---", (ROUND(VLOOKUP($A116,Sheet1!$B$3:$AH$1266,Sheet1!E$1+(Sheet1!$A$1-1)*10,FALSE),IF(VLOOKUP($A116,Sheet1!$B$3:$AH$1266,Sheet1!E$1+(Sheet1!$A$1-1)*10,FALSE)&gt;99999,-3,IF(VLOOKUP($A116,Sheet1!$B$3:$AH$1266,Sheet1!E$1+(Sheet1!$A$1-1)*10,FALSE)&gt;9999,-2,IF(VLOOKUP($A116,Sheet1!$B$3:$AH$1266,Sheet1!E$1+(Sheet1!$A$1-1)*10,FALSE)&gt;999,-1,0)))))))</f>
        <v>---</v>
      </c>
      <c r="V116" s="392" t="str">
        <f>IF(ISNA(VLOOKUP($A116,Sheet1!$B$3:$AH$1266,Sheet1!F$1+(Sheet1!$A$1-1)*10,FALSE))=TRUE,"---",IF(VLOOKUP($A116,Sheet1!$B$3:$AH$1266,Sheet1!F$1+(Sheet1!$A$1-1)*10,FALSE)="---","---", (ROUND(VLOOKUP($A116,Sheet1!$B$3:$AH$1266,Sheet1!F$1+(Sheet1!$A$1-1)*10,FALSE),IF(VLOOKUP($A116,Sheet1!$B$3:$AH$1266,Sheet1!F$1+(Sheet1!$A$1-1)*10,FALSE)&gt;99999,-3,IF(VLOOKUP($A116,Sheet1!$B$3:$AH$1266,Sheet1!F$1+(Sheet1!$A$1-1)*10,FALSE)&gt;9999,-2,IF(VLOOKUP($A116,Sheet1!$B$3:$AH$1266,Sheet1!F$1+(Sheet1!$A$1-1)*10,FALSE)&gt;999,-1,0)))))))</f>
        <v>---</v>
      </c>
      <c r="W116" s="392" t="str">
        <f>IF(ISNA(VLOOKUP($A116,Sheet1!$B$3:$AH$1266,Sheet1!G$1+(Sheet1!$A$1-1)*10,FALSE))=TRUE,"---",IF(VLOOKUP($A116,Sheet1!$B$3:$AH$1266,Sheet1!G$1+(Sheet1!$A$1-1)*10,FALSE)="---","---", (ROUND(VLOOKUP($A116,Sheet1!$B$3:$AH$1266,Sheet1!G$1+(Sheet1!$A$1-1)*10,FALSE),IF(VLOOKUP($A116,Sheet1!$B$3:$AH$1266,Sheet1!G$1+(Sheet1!$A$1-1)*10,FALSE)&gt;99999,-3,IF(VLOOKUP($A116,Sheet1!$B$3:$AH$1266,Sheet1!G$1+(Sheet1!$A$1-1)*10,FALSE)&gt;9999,-2,IF(VLOOKUP($A116,Sheet1!$B$3:$AH$1266,Sheet1!G$1+(Sheet1!$A$1-1)*10,FALSE)&gt;999,-1,0)))))))</f>
        <v>---</v>
      </c>
      <c r="X116" s="392" t="str">
        <f>IF(ISNA(VLOOKUP($A116,Sheet1!$B$3:$AH$1266,Sheet1!H$1+(Sheet1!$A$1-1)*10,FALSE))=TRUE,"---",IF(VLOOKUP($A116,Sheet1!$B$3:$AH$1266,Sheet1!H$1+(Sheet1!$A$1-1)*10,FALSE)="---","---", (ROUND(VLOOKUP($A116,Sheet1!$B$3:$AH$1266,Sheet1!H$1+(Sheet1!$A$1-1)*10,FALSE),IF(VLOOKUP($A116,Sheet1!$B$3:$AH$1266,Sheet1!H$1+(Sheet1!$A$1-1)*10,FALSE)&gt;99999,-3,IF(VLOOKUP($A116,Sheet1!$B$3:$AH$1266,Sheet1!H$1+(Sheet1!$A$1-1)*10,FALSE)&gt;9999,-2,IF(VLOOKUP($A116,Sheet1!$B$3:$AH$1266,Sheet1!H$1+(Sheet1!$A$1-1)*10,FALSE)&gt;999,-1,0)))))))</f>
        <v>---</v>
      </c>
      <c r="Y116" s="392" t="str">
        <f>IF(ISNA(VLOOKUP($A116,Sheet1!$B$3:$AH$1266,Sheet1!I$1+(Sheet1!$A$1-1)*10,FALSE))=TRUE,"---",IF(VLOOKUP($A116,Sheet1!$B$3:$AH$1266,Sheet1!I$1+(Sheet1!$A$1-1)*10,FALSE)="---","---", (ROUND(VLOOKUP($A116,Sheet1!$B$3:$AH$1266,Sheet1!I$1+(Sheet1!$A$1-1)*10,FALSE),IF(VLOOKUP($A116,Sheet1!$B$3:$AH$1266,Sheet1!I$1+(Sheet1!$A$1-1)*10,FALSE)&gt;99999,-3,IF(VLOOKUP($A116,Sheet1!$B$3:$AH$1266,Sheet1!I$1+(Sheet1!$A$1-1)*10,FALSE)&gt;9999,-2,IF(VLOOKUP($A116,Sheet1!$B$3:$AH$1266,Sheet1!I$1+(Sheet1!$A$1-1)*10,FALSE)&gt;999,-1,0)))))))</f>
        <v>---</v>
      </c>
      <c r="Z116" s="392" t="str">
        <f>IF(ISNA(VLOOKUP($A116,Sheet1!$B$3:$AH$1266,Sheet1!J$1+(Sheet1!$A$1-1)*10,FALSE))=TRUE,"---",IF(VLOOKUP($A116,Sheet1!$B$3:$AH$1266,Sheet1!J$1+(Sheet1!$A$1-1)*10,FALSE)="---","---", (ROUND(VLOOKUP($A116,Sheet1!$B$3:$AH$1266,Sheet1!J$1+(Sheet1!$A$1-1)*10,FALSE),IF(VLOOKUP($A116,Sheet1!$B$3:$AH$1266,Sheet1!J$1+(Sheet1!$A$1-1)*10,FALSE)&gt;99999,-3,IF(VLOOKUP($A116,Sheet1!$B$3:$AH$1266,Sheet1!J$1+(Sheet1!$A$1-1)*10,FALSE)&gt;9999,-2,IF(VLOOKUP($A116,Sheet1!$B$3:$AH$1266,Sheet1!J$1+(Sheet1!$A$1-1)*10,FALSE)&gt;999,-1,0)))))))</f>
        <v>---</v>
      </c>
      <c r="AA116" s="392" t="str">
        <f>IF(ISNA(VLOOKUP($A116,Sheet1!$B$3:$AH$1266,Sheet1!K$1+(Sheet1!$A$1-1)*10,FALSE))=TRUE,"---",IF(VLOOKUP($A116,Sheet1!$B$3:$AH$1266,Sheet1!K$1+(Sheet1!$A$1-1)*10,FALSE)="---","---", (ROUND(VLOOKUP($A116,Sheet1!$B$3:$AH$1266,Sheet1!K$1+(Sheet1!$A$1-1)*10,FALSE),IF(VLOOKUP($A116,Sheet1!$B$3:$AH$1266,Sheet1!K$1+(Sheet1!$A$1-1)*10,FALSE)&gt;99999,-3,IF(VLOOKUP($A116,Sheet1!$B$3:$AH$1266,Sheet1!K$1+(Sheet1!$A$1-1)*10,FALSE)&gt;9999,-2,IF(VLOOKUP($A116,Sheet1!$B$3:$AH$1266,Sheet1!K$1+(Sheet1!$A$1-1)*10,FALSE)&gt;999,-1,0)))))))</f>
        <v>---</v>
      </c>
      <c r="AB116" s="392" t="str">
        <f>IF(ISNA(VLOOKUP($A116,Sheet1!$B$3:$AH$1266,Sheet1!L$1+(Sheet1!$A$1-1)*10,FALSE))=TRUE,"---",IF(VLOOKUP($A116,Sheet1!$B$3:$AH$1266,Sheet1!L$1+(Sheet1!$A$1-1)*10,FALSE)="---","---", (ROUND(VLOOKUP($A116,Sheet1!$B$3:$AH$1266,Sheet1!L$1+(Sheet1!$A$1-1)*10,FALSE),IF(VLOOKUP($A116,Sheet1!$B$3:$AH$1266,Sheet1!L$1+(Sheet1!$A$1-1)*10,FALSE)&gt;99999,-3,IF(VLOOKUP($A116,Sheet1!$B$3:$AH$1266,Sheet1!L$1+(Sheet1!$A$1-1)*10,FALSE)&gt;9999,-2,IF(VLOOKUP($A116,Sheet1!$B$3:$AH$1266,Sheet1!L$1+(Sheet1!$A$1-1)*10,FALSE)&gt;999,-1,0)))))))</f>
        <v>---</v>
      </c>
      <c r="AC116" s="392" t="str">
        <f>IF(ISNA(VLOOKUP($A116,Sheet1!$B$3:$AH$1266,Sheet1!M$1+(Sheet1!$A$1-1)*10,FALSE))=TRUE,"---",IF(VLOOKUP($A116,Sheet1!$B$3:$AH$1266,Sheet1!M$1+(Sheet1!$A$1-1)*10,FALSE)="---","---", (ROUND(VLOOKUP($A116,Sheet1!$B$3:$AH$1266,Sheet1!M$1+(Sheet1!$A$1-1)*10,FALSE),IF(VLOOKUP($A116,Sheet1!$B$3:$AH$1266,Sheet1!M$1+(Sheet1!$A$1-1)*10,FALSE)&gt;99999,-3,IF(VLOOKUP($A116,Sheet1!$B$3:$AH$1266,Sheet1!M$1+(Sheet1!$A$1-1)*10,FALSE)&gt;9999,-2,IF(VLOOKUP($A116,Sheet1!$B$3:$AH$1266,Sheet1!M$1+(Sheet1!$A$1-1)*10,FALSE)&gt;999,-1,0)))))))</f>
        <v>---</v>
      </c>
      <c r="AD116" s="392" t="str">
        <f>IF(ISNA(VLOOKUP($A116,Sheet1!$B$3:$AH$1266,Sheet1!N$1+(Sheet1!$A$1-1)*10,FALSE))=TRUE,"---",IF(VLOOKUP($A116,Sheet1!$B$3:$AH$1266,Sheet1!N$1+(Sheet1!$A$1-1)*10,FALSE)="---","---", (ROUND(VLOOKUP($A116,Sheet1!$B$3:$AH$1266,Sheet1!N$1+(Sheet1!$A$1-1)*10,FALSE),IF(VLOOKUP($A116,Sheet1!$B$3:$AH$1266,Sheet1!N$1+(Sheet1!$A$1-1)*10,FALSE)&gt;99999,-3,IF(VLOOKUP($A116,Sheet1!$B$3:$AH$1266,Sheet1!N$1+(Sheet1!$A$1-1)*10,FALSE)&gt;9999,-2,IF(VLOOKUP($A116,Sheet1!$B$3:$AH$1266,Sheet1!N$1+(Sheet1!$A$1-1)*10,FALSE)&gt;999,-1,0)))))))</f>
        <v>---</v>
      </c>
    </row>
    <row r="117" spans="1:30" ht="25.5" customHeight="1" x14ac:dyDescent="0.25">
      <c r="A117" s="304" t="s">
        <v>173</v>
      </c>
      <c r="B117" s="393" t="s">
        <v>174</v>
      </c>
      <c r="C117" s="304">
        <v>432825</v>
      </c>
      <c r="D117" s="304">
        <v>741323</v>
      </c>
      <c r="E117" s="305" t="s">
        <v>3064</v>
      </c>
      <c r="F117" s="117" t="s">
        <v>4469</v>
      </c>
      <c r="G117" s="118" t="s">
        <v>286</v>
      </c>
      <c r="H117" s="348">
        <v>114</v>
      </c>
      <c r="I117" s="377">
        <v>17898</v>
      </c>
      <c r="J117" s="336">
        <v>14.35</v>
      </c>
      <c r="K117" s="351" t="s">
        <v>24</v>
      </c>
      <c r="L117" s="338">
        <v>10700</v>
      </c>
      <c r="M117" s="381">
        <v>93.9</v>
      </c>
      <c r="N117" s="351" t="s">
        <v>145</v>
      </c>
      <c r="O117" s="328">
        <f t="shared" si="4"/>
        <v>1.1520386432553038</v>
      </c>
      <c r="P117" s="328">
        <f>IF(O117&lt;&gt;"",VLOOKUP($A117,Sheet4!$A$2:$O$1309,14,FALSE)*100,"")</f>
        <v>0.40522482124289994</v>
      </c>
      <c r="Q117" s="328">
        <f>IF(P117&lt;&gt;"",VLOOKUP($A117,Sheet4!$A$2:$O$1309,15,FALSE)*100,"")</f>
        <v>3.8991934315199428</v>
      </c>
      <c r="R117" s="358">
        <f t="shared" si="3"/>
        <v>90</v>
      </c>
      <c r="S117" s="357" t="s">
        <v>4364</v>
      </c>
      <c r="T117" s="357" t="str">
        <f>IF(ISNA(VLOOKUP(A117,Sheet1!B$3:C$1266,2,FALSE)=TRUE),"NC",VLOOKUP(A117,Sheet1!B$3:C$1266,2,FALSE))</f>
        <v>Rural10</v>
      </c>
      <c r="U117" s="385">
        <f>IF(ISNA(VLOOKUP($A117,Sheet1!$B$3:$AH$1266,Sheet1!E$1+(Sheet1!$A$1-1)*10,FALSE))=TRUE,"---",IF(VLOOKUP($A117,Sheet1!$B$3:$AH$1266,Sheet1!E$1+(Sheet1!$A$1-1)*10,FALSE)="---","---", (ROUND(VLOOKUP($A117,Sheet1!$B$3:$AH$1266,Sheet1!E$1+(Sheet1!$A$1-1)*10,FALSE),IF(VLOOKUP($A117,Sheet1!$B$3:$AH$1266,Sheet1!E$1+(Sheet1!$A$1-1)*10,FALSE)&gt;99999,-3,IF(VLOOKUP($A117,Sheet1!$B$3:$AH$1266,Sheet1!E$1+(Sheet1!$A$1-1)*10,FALSE)&gt;9999,-2,IF(VLOOKUP($A117,Sheet1!$B$3:$AH$1266,Sheet1!E$1+(Sheet1!$A$1-1)*10,FALSE)&gt;999,-1,0)))))))</f>
        <v>2890</v>
      </c>
      <c r="V117" s="385">
        <f>IF(ISNA(VLOOKUP($A117,Sheet1!$B$3:$AH$1266,Sheet1!F$1+(Sheet1!$A$1-1)*10,FALSE))=TRUE,"---",IF(VLOOKUP($A117,Sheet1!$B$3:$AH$1266,Sheet1!F$1+(Sheet1!$A$1-1)*10,FALSE)="---","---", (ROUND(VLOOKUP($A117,Sheet1!$B$3:$AH$1266,Sheet1!F$1+(Sheet1!$A$1-1)*10,FALSE),IF(VLOOKUP($A117,Sheet1!$B$3:$AH$1266,Sheet1!F$1+(Sheet1!$A$1-1)*10,FALSE)&gt;99999,-3,IF(VLOOKUP($A117,Sheet1!$B$3:$AH$1266,Sheet1!F$1+(Sheet1!$A$1-1)*10,FALSE)&gt;9999,-2,IF(VLOOKUP($A117,Sheet1!$B$3:$AH$1266,Sheet1!F$1+(Sheet1!$A$1-1)*10,FALSE)&gt;999,-1,0)))))))</f>
        <v>3420</v>
      </c>
      <c r="W117" s="385">
        <f>IF(ISNA(VLOOKUP($A117,Sheet1!$B$3:$AH$1266,Sheet1!G$1+(Sheet1!$A$1-1)*10,FALSE))=TRUE,"---",IF(VLOOKUP($A117,Sheet1!$B$3:$AH$1266,Sheet1!G$1+(Sheet1!$A$1-1)*10,FALSE)="---","---", (ROUND(VLOOKUP($A117,Sheet1!$B$3:$AH$1266,Sheet1!G$1+(Sheet1!$A$1-1)*10,FALSE),IF(VLOOKUP($A117,Sheet1!$B$3:$AH$1266,Sheet1!G$1+(Sheet1!$A$1-1)*10,FALSE)&gt;99999,-3,IF(VLOOKUP($A117,Sheet1!$B$3:$AH$1266,Sheet1!G$1+(Sheet1!$A$1-1)*10,FALSE)&gt;9999,-2,IF(VLOOKUP($A117,Sheet1!$B$3:$AH$1266,Sheet1!G$1+(Sheet1!$A$1-1)*10,FALSE)&gt;999,-1,0)))))))</f>
        <v>4090</v>
      </c>
      <c r="X117" s="385">
        <f>IF(ISNA(VLOOKUP($A117,Sheet1!$B$3:$AH$1266,Sheet1!H$1+(Sheet1!$A$1-1)*10,FALSE))=TRUE,"---",IF(VLOOKUP($A117,Sheet1!$B$3:$AH$1266,Sheet1!H$1+(Sheet1!$A$1-1)*10,FALSE)="---","---", (ROUND(VLOOKUP($A117,Sheet1!$B$3:$AH$1266,Sheet1!H$1+(Sheet1!$A$1-1)*10,FALSE),IF(VLOOKUP($A117,Sheet1!$B$3:$AH$1266,Sheet1!H$1+(Sheet1!$A$1-1)*10,FALSE)&gt;99999,-3,IF(VLOOKUP($A117,Sheet1!$B$3:$AH$1266,Sheet1!H$1+(Sheet1!$A$1-1)*10,FALSE)&gt;9999,-2,IF(VLOOKUP($A117,Sheet1!$B$3:$AH$1266,Sheet1!H$1+(Sheet1!$A$1-1)*10,FALSE)&gt;999,-1,0)))))))</f>
        <v>5800</v>
      </c>
      <c r="Y117" s="385">
        <f>IF(ISNA(VLOOKUP($A117,Sheet1!$B$3:$AH$1266,Sheet1!I$1+(Sheet1!$A$1-1)*10,FALSE))=TRUE,"---",IF(VLOOKUP($A117,Sheet1!$B$3:$AH$1266,Sheet1!I$1+(Sheet1!$A$1-1)*10,FALSE)="---","---", (ROUND(VLOOKUP($A117,Sheet1!$B$3:$AH$1266,Sheet1!I$1+(Sheet1!$A$1-1)*10,FALSE),IF(VLOOKUP($A117,Sheet1!$B$3:$AH$1266,Sheet1!I$1+(Sheet1!$A$1-1)*10,FALSE)&gt;99999,-3,IF(VLOOKUP($A117,Sheet1!$B$3:$AH$1266,Sheet1!I$1+(Sheet1!$A$1-1)*10,FALSE)&gt;9999,-2,IF(VLOOKUP($A117,Sheet1!$B$3:$AH$1266,Sheet1!I$1+(Sheet1!$A$1-1)*10,FALSE)&gt;999,-1,0)))))))</f>
        <v>6960</v>
      </c>
      <c r="Z117" s="385">
        <f>IF(ISNA(VLOOKUP($A117,Sheet1!$B$3:$AH$1266,Sheet1!J$1+(Sheet1!$A$1-1)*10,FALSE))=TRUE,"---",IF(VLOOKUP($A117,Sheet1!$B$3:$AH$1266,Sheet1!J$1+(Sheet1!$A$1-1)*10,FALSE)="---","---", (ROUND(VLOOKUP($A117,Sheet1!$B$3:$AH$1266,Sheet1!J$1+(Sheet1!$A$1-1)*10,FALSE),IF(VLOOKUP($A117,Sheet1!$B$3:$AH$1266,Sheet1!J$1+(Sheet1!$A$1-1)*10,FALSE)&gt;99999,-3,IF(VLOOKUP($A117,Sheet1!$B$3:$AH$1266,Sheet1!J$1+(Sheet1!$A$1-1)*10,FALSE)&gt;9999,-2,IF(VLOOKUP($A117,Sheet1!$B$3:$AH$1266,Sheet1!J$1+(Sheet1!$A$1-1)*10,FALSE)&gt;999,-1,0)))))))</f>
        <v>8480</v>
      </c>
      <c r="AA117" s="385">
        <f>IF(ISNA(VLOOKUP($A117,Sheet1!$B$3:$AH$1266,Sheet1!K$1+(Sheet1!$A$1-1)*10,FALSE))=TRUE,"---",IF(VLOOKUP($A117,Sheet1!$B$3:$AH$1266,Sheet1!K$1+(Sheet1!$A$1-1)*10,FALSE)="---","---", (ROUND(VLOOKUP($A117,Sheet1!$B$3:$AH$1266,Sheet1!K$1+(Sheet1!$A$1-1)*10,FALSE),IF(VLOOKUP($A117,Sheet1!$B$3:$AH$1266,Sheet1!K$1+(Sheet1!$A$1-1)*10,FALSE)&gt;99999,-3,IF(VLOOKUP($A117,Sheet1!$B$3:$AH$1266,Sheet1!K$1+(Sheet1!$A$1-1)*10,FALSE)&gt;9999,-2,IF(VLOOKUP($A117,Sheet1!$B$3:$AH$1266,Sheet1!K$1+(Sheet1!$A$1-1)*10,FALSE)&gt;999,-1,0)))))))</f>
        <v>9650</v>
      </c>
      <c r="AB117" s="385">
        <f>IF(ISNA(VLOOKUP($A117,Sheet1!$B$3:$AH$1266,Sheet1!L$1+(Sheet1!$A$1-1)*10,FALSE))=TRUE,"---",IF(VLOOKUP($A117,Sheet1!$B$3:$AH$1266,Sheet1!L$1+(Sheet1!$A$1-1)*10,FALSE)="---","---", (ROUND(VLOOKUP($A117,Sheet1!$B$3:$AH$1266,Sheet1!L$1+(Sheet1!$A$1-1)*10,FALSE),IF(VLOOKUP($A117,Sheet1!$B$3:$AH$1266,Sheet1!L$1+(Sheet1!$A$1-1)*10,FALSE)&gt;99999,-3,IF(VLOOKUP($A117,Sheet1!$B$3:$AH$1266,Sheet1!L$1+(Sheet1!$A$1-1)*10,FALSE)&gt;9999,-2,IF(VLOOKUP($A117,Sheet1!$B$3:$AH$1266,Sheet1!L$1+(Sheet1!$A$1-1)*10,FALSE)&gt;999,-1,0)))))))</f>
        <v>10900</v>
      </c>
      <c r="AC117" s="385">
        <f>IF(ISNA(VLOOKUP($A117,Sheet1!$B$3:$AH$1266,Sheet1!M$1+(Sheet1!$A$1-1)*10,FALSE))=TRUE,"---",IF(VLOOKUP($A117,Sheet1!$B$3:$AH$1266,Sheet1!M$1+(Sheet1!$A$1-1)*10,FALSE)="---","---", (ROUND(VLOOKUP($A117,Sheet1!$B$3:$AH$1266,Sheet1!M$1+(Sheet1!$A$1-1)*10,FALSE),IF(VLOOKUP($A117,Sheet1!$B$3:$AH$1266,Sheet1!M$1+(Sheet1!$A$1-1)*10,FALSE)&gt;99999,-3,IF(VLOOKUP($A117,Sheet1!$B$3:$AH$1266,Sheet1!M$1+(Sheet1!$A$1-1)*10,FALSE)&gt;9999,-2,IF(VLOOKUP($A117,Sheet1!$B$3:$AH$1266,Sheet1!M$1+(Sheet1!$A$1-1)*10,FALSE)&gt;999,-1,0)))))))</f>
        <v>12100</v>
      </c>
      <c r="AD117" s="385">
        <f>IF(ISNA(VLOOKUP($A117,Sheet1!$B$3:$AH$1266,Sheet1!N$1+(Sheet1!$A$1-1)*10,FALSE))=TRUE,"---",IF(VLOOKUP($A117,Sheet1!$B$3:$AH$1266,Sheet1!N$1+(Sheet1!$A$1-1)*10,FALSE)="---","---", (ROUND(VLOOKUP($A117,Sheet1!$B$3:$AH$1266,Sheet1!N$1+(Sheet1!$A$1-1)*10,FALSE),IF(VLOOKUP($A117,Sheet1!$B$3:$AH$1266,Sheet1!N$1+(Sheet1!$A$1-1)*10,FALSE)&gt;99999,-3,IF(VLOOKUP($A117,Sheet1!$B$3:$AH$1266,Sheet1!N$1+(Sheet1!$A$1-1)*10,FALSE)&gt;9999,-2,IF(VLOOKUP($A117,Sheet1!$B$3:$AH$1266,Sheet1!N$1+(Sheet1!$A$1-1)*10,FALSE)&gt;999,-1,0)))))))</f>
        <v>14000</v>
      </c>
    </row>
    <row r="118" spans="1:30" ht="25.5" customHeight="1" x14ac:dyDescent="0.25">
      <c r="A118" s="304"/>
      <c r="B118" s="346"/>
      <c r="C118" s="304"/>
      <c r="D118" s="304"/>
      <c r="E118" s="305"/>
      <c r="F118" s="117" t="s">
        <v>4470</v>
      </c>
      <c r="G118" s="118" t="s">
        <v>31</v>
      </c>
      <c r="H118" s="348"/>
      <c r="I118" s="378"/>
      <c r="J118" s="337"/>
      <c r="K118" s="352"/>
      <c r="L118" s="339"/>
      <c r="M118" s="382"/>
      <c r="N118" s="352"/>
      <c r="O118" s="329" t="e">
        <f t="shared" si="4"/>
        <v>#NUM!</v>
      </c>
      <c r="P118" s="329" t="e">
        <f>IF(O118&lt;&gt;"",VLOOKUP($A118,Sheet4!$A$2:$O$1309,14,FALSE)*100,"")</f>
        <v>#NUM!</v>
      </c>
      <c r="Q118" s="329" t="e">
        <f>IF(P118&lt;&gt;"",VLOOKUP($A118,Sheet4!$A$2:$O$1309,15,FALSE)*100,"")</f>
        <v>#NUM!</v>
      </c>
      <c r="R118" s="357" t="e">
        <f t="shared" si="3"/>
        <v>#NUM!</v>
      </c>
      <c r="S118" s="357"/>
      <c r="T118" s="357"/>
      <c r="U118" s="385"/>
      <c r="V118" s="385"/>
      <c r="W118" s="385"/>
      <c r="X118" s="385"/>
      <c r="Y118" s="385"/>
      <c r="Z118" s="385"/>
      <c r="AA118" s="385"/>
      <c r="AB118" s="385"/>
      <c r="AC118" s="385"/>
      <c r="AD118" s="385"/>
    </row>
    <row r="119" spans="1:30" ht="25.5" customHeight="1" x14ac:dyDescent="0.25">
      <c r="A119" s="125" t="s">
        <v>175</v>
      </c>
      <c r="B119" s="126" t="s">
        <v>176</v>
      </c>
      <c r="C119" s="125">
        <v>432320</v>
      </c>
      <c r="D119" s="125">
        <v>741718</v>
      </c>
      <c r="E119" s="70" t="s">
        <v>3064</v>
      </c>
      <c r="F119" s="52" t="s">
        <v>4471</v>
      </c>
      <c r="G119" s="127" t="s">
        <v>286</v>
      </c>
      <c r="H119" s="128">
        <v>260</v>
      </c>
      <c r="I119" s="112">
        <v>39570</v>
      </c>
      <c r="J119" s="147">
        <v>10.65</v>
      </c>
      <c r="K119" s="114" t="s">
        <v>4405</v>
      </c>
      <c r="L119" s="115">
        <v>5600</v>
      </c>
      <c r="M119" s="116">
        <v>21.5</v>
      </c>
      <c r="N119" s="114" t="s">
        <v>4405</v>
      </c>
      <c r="O119" s="68" t="str">
        <f t="shared" si="4"/>
        <v>&gt;50</v>
      </c>
      <c r="P119" s="68">
        <f>IF(O119&lt;&gt;"",VLOOKUP($A119,Sheet4!$A$2:$O$1309,14,FALSE)*100,"")</f>
        <v>8.3332349067241083</v>
      </c>
      <c r="Q119" s="68">
        <f>IF(P119&lt;&gt;"",VLOOKUP($A119,Sheet4!$A$2:$O$1309,15,FALSE)*100,"")</f>
        <v>57.355307589348669</v>
      </c>
      <c r="R119" s="74" t="str">
        <f t="shared" si="3"/>
        <v>&lt;2</v>
      </c>
      <c r="S119" s="64" t="s">
        <v>4364</v>
      </c>
      <c r="T119" s="64" t="str">
        <f>IF(ISNA(VLOOKUP(A119,Sheet1!B$3:C$1266,2,FALSE)=TRUE),"NC",VLOOKUP(A119,Sheet1!B$3:C$1266,2,FALSE))</f>
        <v>Rural</v>
      </c>
      <c r="U119" s="65">
        <f>IF(ISNA(VLOOKUP($A119,Sheet1!$B$3:$AH$1266,Sheet1!E$1+(Sheet1!$A$1-1)*10,FALSE))=TRUE,"---",IF(VLOOKUP($A119,Sheet1!$B$3:$AH$1266,Sheet1!E$1+(Sheet1!$A$1-1)*10,FALSE)="---","---", (ROUND(VLOOKUP($A119,Sheet1!$B$3:$AH$1266,Sheet1!E$1+(Sheet1!$A$1-1)*10,FALSE),IF(VLOOKUP($A119,Sheet1!$B$3:$AH$1266,Sheet1!E$1+(Sheet1!$A$1-1)*10,FALSE)&gt;99999,-3,IF(VLOOKUP($A119,Sheet1!$B$3:$AH$1266,Sheet1!E$1+(Sheet1!$A$1-1)*10,FALSE)&gt;9999,-2,IF(VLOOKUP($A119,Sheet1!$B$3:$AH$1266,Sheet1!E$1+(Sheet1!$A$1-1)*10,FALSE)&gt;999,-1,0)))))))</f>
        <v>4390</v>
      </c>
      <c r="V119" s="65">
        <f>IF(ISNA(VLOOKUP($A119,Sheet1!$B$3:$AH$1266,Sheet1!F$1+(Sheet1!$A$1-1)*10,FALSE))=TRUE,"---",IF(VLOOKUP($A119,Sheet1!$B$3:$AH$1266,Sheet1!F$1+(Sheet1!$A$1-1)*10,FALSE)="---","---", (ROUND(VLOOKUP($A119,Sheet1!$B$3:$AH$1266,Sheet1!F$1+(Sheet1!$A$1-1)*10,FALSE),IF(VLOOKUP($A119,Sheet1!$B$3:$AH$1266,Sheet1!F$1+(Sheet1!$A$1-1)*10,FALSE)&gt;99999,-3,IF(VLOOKUP($A119,Sheet1!$B$3:$AH$1266,Sheet1!F$1+(Sheet1!$A$1-1)*10,FALSE)&gt;9999,-2,IF(VLOOKUP($A119,Sheet1!$B$3:$AH$1266,Sheet1!F$1+(Sheet1!$A$1-1)*10,FALSE)&gt;999,-1,0)))))))</f>
        <v>5100</v>
      </c>
      <c r="W119" s="65">
        <f>IF(ISNA(VLOOKUP($A119,Sheet1!$B$3:$AH$1266,Sheet1!G$1+(Sheet1!$A$1-1)*10,FALSE))=TRUE,"---",IF(VLOOKUP($A119,Sheet1!$B$3:$AH$1266,Sheet1!G$1+(Sheet1!$A$1-1)*10,FALSE)="---","---", (ROUND(VLOOKUP($A119,Sheet1!$B$3:$AH$1266,Sheet1!G$1+(Sheet1!$A$1-1)*10,FALSE),IF(VLOOKUP($A119,Sheet1!$B$3:$AH$1266,Sheet1!G$1+(Sheet1!$A$1-1)*10,FALSE)&gt;99999,-3,IF(VLOOKUP($A119,Sheet1!$B$3:$AH$1266,Sheet1!G$1+(Sheet1!$A$1-1)*10,FALSE)&gt;9999,-2,IF(VLOOKUP($A119,Sheet1!$B$3:$AH$1266,Sheet1!G$1+(Sheet1!$A$1-1)*10,FALSE)&gt;999,-1,0)))))))</f>
        <v>5970</v>
      </c>
      <c r="X119" s="65">
        <f>IF(ISNA(VLOOKUP($A119,Sheet1!$B$3:$AH$1266,Sheet1!H$1+(Sheet1!$A$1-1)*10,FALSE))=TRUE,"---",IF(VLOOKUP($A119,Sheet1!$B$3:$AH$1266,Sheet1!H$1+(Sheet1!$A$1-1)*10,FALSE)="---","---", (ROUND(VLOOKUP($A119,Sheet1!$B$3:$AH$1266,Sheet1!H$1+(Sheet1!$A$1-1)*10,FALSE),IF(VLOOKUP($A119,Sheet1!$B$3:$AH$1266,Sheet1!H$1+(Sheet1!$A$1-1)*10,FALSE)&gt;99999,-3,IF(VLOOKUP($A119,Sheet1!$B$3:$AH$1266,Sheet1!H$1+(Sheet1!$A$1-1)*10,FALSE)&gt;9999,-2,IF(VLOOKUP($A119,Sheet1!$B$3:$AH$1266,Sheet1!H$1+(Sheet1!$A$1-1)*10,FALSE)&gt;999,-1,0)))))))</f>
        <v>8280</v>
      </c>
      <c r="Y119" s="65">
        <f>IF(ISNA(VLOOKUP($A119,Sheet1!$B$3:$AH$1266,Sheet1!I$1+(Sheet1!$A$1-1)*10,FALSE))=TRUE,"---",IF(VLOOKUP($A119,Sheet1!$B$3:$AH$1266,Sheet1!I$1+(Sheet1!$A$1-1)*10,FALSE)="---","---", (ROUND(VLOOKUP($A119,Sheet1!$B$3:$AH$1266,Sheet1!I$1+(Sheet1!$A$1-1)*10,FALSE),IF(VLOOKUP($A119,Sheet1!$B$3:$AH$1266,Sheet1!I$1+(Sheet1!$A$1-1)*10,FALSE)&gt;99999,-3,IF(VLOOKUP($A119,Sheet1!$B$3:$AH$1266,Sheet1!I$1+(Sheet1!$A$1-1)*10,FALSE)&gt;9999,-2,IF(VLOOKUP($A119,Sheet1!$B$3:$AH$1266,Sheet1!I$1+(Sheet1!$A$1-1)*10,FALSE)&gt;999,-1,0)))))))</f>
        <v>9870</v>
      </c>
      <c r="Z119" s="65">
        <f>IF(ISNA(VLOOKUP($A119,Sheet1!$B$3:$AH$1266,Sheet1!J$1+(Sheet1!$A$1-1)*10,FALSE))=TRUE,"---",IF(VLOOKUP($A119,Sheet1!$B$3:$AH$1266,Sheet1!J$1+(Sheet1!$A$1-1)*10,FALSE)="---","---", (ROUND(VLOOKUP($A119,Sheet1!$B$3:$AH$1266,Sheet1!J$1+(Sheet1!$A$1-1)*10,FALSE),IF(VLOOKUP($A119,Sheet1!$B$3:$AH$1266,Sheet1!J$1+(Sheet1!$A$1-1)*10,FALSE)&gt;99999,-3,IF(VLOOKUP($A119,Sheet1!$B$3:$AH$1266,Sheet1!J$1+(Sheet1!$A$1-1)*10,FALSE)&gt;9999,-2,IF(VLOOKUP($A119,Sheet1!$B$3:$AH$1266,Sheet1!J$1+(Sheet1!$A$1-1)*10,FALSE)&gt;999,-1,0)))))))</f>
        <v>11900</v>
      </c>
      <c r="AA119" s="65">
        <f>IF(ISNA(VLOOKUP($A119,Sheet1!$B$3:$AH$1266,Sheet1!K$1+(Sheet1!$A$1-1)*10,FALSE))=TRUE,"---",IF(VLOOKUP($A119,Sheet1!$B$3:$AH$1266,Sheet1!K$1+(Sheet1!$A$1-1)*10,FALSE)="---","---", (ROUND(VLOOKUP($A119,Sheet1!$B$3:$AH$1266,Sheet1!K$1+(Sheet1!$A$1-1)*10,FALSE),IF(VLOOKUP($A119,Sheet1!$B$3:$AH$1266,Sheet1!K$1+(Sheet1!$A$1-1)*10,FALSE)&gt;99999,-3,IF(VLOOKUP($A119,Sheet1!$B$3:$AH$1266,Sheet1!K$1+(Sheet1!$A$1-1)*10,FALSE)&gt;9999,-2,IF(VLOOKUP($A119,Sheet1!$B$3:$AH$1266,Sheet1!K$1+(Sheet1!$A$1-1)*10,FALSE)&gt;999,-1,0)))))))</f>
        <v>13400</v>
      </c>
      <c r="AB119" s="65">
        <f>IF(ISNA(VLOOKUP($A119,Sheet1!$B$3:$AH$1266,Sheet1!L$1+(Sheet1!$A$1-1)*10,FALSE))=TRUE,"---",IF(VLOOKUP($A119,Sheet1!$B$3:$AH$1266,Sheet1!L$1+(Sheet1!$A$1-1)*10,FALSE)="---","---", (ROUND(VLOOKUP($A119,Sheet1!$B$3:$AH$1266,Sheet1!L$1+(Sheet1!$A$1-1)*10,FALSE),IF(VLOOKUP($A119,Sheet1!$B$3:$AH$1266,Sheet1!L$1+(Sheet1!$A$1-1)*10,FALSE)&gt;99999,-3,IF(VLOOKUP($A119,Sheet1!$B$3:$AH$1266,Sheet1!L$1+(Sheet1!$A$1-1)*10,FALSE)&gt;9999,-2,IF(VLOOKUP($A119,Sheet1!$B$3:$AH$1266,Sheet1!L$1+(Sheet1!$A$1-1)*10,FALSE)&gt;999,-1,0)))))))</f>
        <v>15100</v>
      </c>
      <c r="AC119" s="65">
        <f>IF(ISNA(VLOOKUP($A119,Sheet1!$B$3:$AH$1266,Sheet1!M$1+(Sheet1!$A$1-1)*10,FALSE))=TRUE,"---",IF(VLOOKUP($A119,Sheet1!$B$3:$AH$1266,Sheet1!M$1+(Sheet1!$A$1-1)*10,FALSE)="---","---", (ROUND(VLOOKUP($A119,Sheet1!$B$3:$AH$1266,Sheet1!M$1+(Sheet1!$A$1-1)*10,FALSE),IF(VLOOKUP($A119,Sheet1!$B$3:$AH$1266,Sheet1!M$1+(Sheet1!$A$1-1)*10,FALSE)&gt;99999,-3,IF(VLOOKUP($A119,Sheet1!$B$3:$AH$1266,Sheet1!M$1+(Sheet1!$A$1-1)*10,FALSE)&gt;9999,-2,IF(VLOOKUP($A119,Sheet1!$B$3:$AH$1266,Sheet1!M$1+(Sheet1!$A$1-1)*10,FALSE)&gt;999,-1,0)))))))</f>
        <v>16500</v>
      </c>
      <c r="AD119" s="65">
        <f>IF(ISNA(VLOOKUP($A119,Sheet1!$B$3:$AH$1266,Sheet1!N$1+(Sheet1!$A$1-1)*10,FALSE))=TRUE,"---",IF(VLOOKUP($A119,Sheet1!$B$3:$AH$1266,Sheet1!N$1+(Sheet1!$A$1-1)*10,FALSE)="---","---", (ROUND(VLOOKUP($A119,Sheet1!$B$3:$AH$1266,Sheet1!N$1+(Sheet1!$A$1-1)*10,FALSE),IF(VLOOKUP($A119,Sheet1!$B$3:$AH$1266,Sheet1!N$1+(Sheet1!$A$1-1)*10,FALSE)&gt;99999,-3,IF(VLOOKUP($A119,Sheet1!$B$3:$AH$1266,Sheet1!N$1+(Sheet1!$A$1-1)*10,FALSE)&gt;9999,-2,IF(VLOOKUP($A119,Sheet1!$B$3:$AH$1266,Sheet1!N$1+(Sheet1!$A$1-1)*10,FALSE)&gt;999,-1,0)))))))</f>
        <v>18900</v>
      </c>
    </row>
    <row r="120" spans="1:30" ht="25.5" customHeight="1" x14ac:dyDescent="0.25">
      <c r="A120" s="304" t="s">
        <v>177</v>
      </c>
      <c r="B120" s="393" t="s">
        <v>178</v>
      </c>
      <c r="C120" s="304">
        <v>431503</v>
      </c>
      <c r="D120" s="304">
        <v>743105</v>
      </c>
      <c r="E120" s="305" t="s">
        <v>3064</v>
      </c>
      <c r="F120" s="345" t="s">
        <v>4472</v>
      </c>
      <c r="G120" s="351" t="s">
        <v>286</v>
      </c>
      <c r="H120" s="348">
        <v>28.9</v>
      </c>
      <c r="I120" s="119">
        <v>28939</v>
      </c>
      <c r="J120" s="120">
        <v>12.76</v>
      </c>
      <c r="K120" s="118" t="s">
        <v>20</v>
      </c>
      <c r="L120" s="122">
        <v>1940</v>
      </c>
      <c r="M120" s="123">
        <v>67.099999999999994</v>
      </c>
      <c r="N120" s="121" t="s">
        <v>4405</v>
      </c>
      <c r="O120" s="71">
        <f t="shared" si="4"/>
        <v>4.6246276303500498</v>
      </c>
      <c r="P120" s="71">
        <f>IF(O120&lt;&gt;"",VLOOKUP($A120,Sheet4!$A$2:$O$1309,14,FALSE)*100,"")</f>
        <v>0.79129454967692414</v>
      </c>
      <c r="Q120" s="71">
        <f>IF(P120&lt;&gt;"",VLOOKUP($A120,Sheet4!$A$2:$O$1309,15,FALSE)*100,"")</f>
        <v>7.4865101547239687</v>
      </c>
      <c r="R120" s="73">
        <f t="shared" si="3"/>
        <v>20</v>
      </c>
      <c r="S120" s="357" t="s">
        <v>4364</v>
      </c>
      <c r="T120" s="357" t="str">
        <f>IF(ISNA(VLOOKUP(A120,Sheet1!B$3:C$1266,2,FALSE)=TRUE),"NC",VLOOKUP(A120,Sheet1!B$3:C$1266,2,FALSE))</f>
        <v>Rural10</v>
      </c>
      <c r="U120" s="385">
        <f>IF(ISNA(VLOOKUP($A120,Sheet1!$B$3:$AH$1266,Sheet1!E$1+(Sheet1!$A$1-1)*10,FALSE))=TRUE,"---",IF(VLOOKUP($A120,Sheet1!$B$3:$AH$1266,Sheet1!E$1+(Sheet1!$A$1-1)*10,FALSE)="---","---", (ROUND(VLOOKUP($A120,Sheet1!$B$3:$AH$1266,Sheet1!E$1+(Sheet1!$A$1-1)*10,FALSE),IF(VLOOKUP($A120,Sheet1!$B$3:$AH$1266,Sheet1!E$1+(Sheet1!$A$1-1)*10,FALSE)&gt;99999,-3,IF(VLOOKUP($A120,Sheet1!$B$3:$AH$1266,Sheet1!E$1+(Sheet1!$A$1-1)*10,FALSE)&gt;9999,-2,IF(VLOOKUP($A120,Sheet1!$B$3:$AH$1266,Sheet1!E$1+(Sheet1!$A$1-1)*10,FALSE)&gt;999,-1,0)))))))</f>
        <v>869</v>
      </c>
      <c r="V120" s="385">
        <f>IF(ISNA(VLOOKUP($A120,Sheet1!$B$3:$AH$1266,Sheet1!F$1+(Sheet1!$A$1-1)*10,FALSE))=TRUE,"---",IF(VLOOKUP($A120,Sheet1!$B$3:$AH$1266,Sheet1!F$1+(Sheet1!$A$1-1)*10,FALSE)="---","---", (ROUND(VLOOKUP($A120,Sheet1!$B$3:$AH$1266,Sheet1!F$1+(Sheet1!$A$1-1)*10,FALSE),IF(VLOOKUP($A120,Sheet1!$B$3:$AH$1266,Sheet1!F$1+(Sheet1!$A$1-1)*10,FALSE)&gt;99999,-3,IF(VLOOKUP($A120,Sheet1!$B$3:$AH$1266,Sheet1!F$1+(Sheet1!$A$1-1)*10,FALSE)&gt;9999,-2,IF(VLOOKUP($A120,Sheet1!$B$3:$AH$1266,Sheet1!F$1+(Sheet1!$A$1-1)*10,FALSE)&gt;999,-1,0)))))))</f>
        <v>997</v>
      </c>
      <c r="W120" s="385">
        <f>IF(ISNA(VLOOKUP($A120,Sheet1!$B$3:$AH$1266,Sheet1!G$1+(Sheet1!$A$1-1)*10,FALSE))=TRUE,"---",IF(VLOOKUP($A120,Sheet1!$B$3:$AH$1266,Sheet1!G$1+(Sheet1!$A$1-1)*10,FALSE)="---","---", (ROUND(VLOOKUP($A120,Sheet1!$B$3:$AH$1266,Sheet1!G$1+(Sheet1!$A$1-1)*10,FALSE),IF(VLOOKUP($A120,Sheet1!$B$3:$AH$1266,Sheet1!G$1+(Sheet1!$A$1-1)*10,FALSE)&gt;99999,-3,IF(VLOOKUP($A120,Sheet1!$B$3:$AH$1266,Sheet1!G$1+(Sheet1!$A$1-1)*10,FALSE)&gt;9999,-2,IF(VLOOKUP($A120,Sheet1!$B$3:$AH$1266,Sheet1!G$1+(Sheet1!$A$1-1)*10,FALSE)&gt;999,-1,0)))))))</f>
        <v>1150</v>
      </c>
      <c r="X120" s="385">
        <f>IF(ISNA(VLOOKUP($A120,Sheet1!$B$3:$AH$1266,Sheet1!H$1+(Sheet1!$A$1-1)*10,FALSE))=TRUE,"---",IF(VLOOKUP($A120,Sheet1!$B$3:$AH$1266,Sheet1!H$1+(Sheet1!$A$1-1)*10,FALSE)="---","---", (ROUND(VLOOKUP($A120,Sheet1!$B$3:$AH$1266,Sheet1!H$1+(Sheet1!$A$1-1)*10,FALSE),IF(VLOOKUP($A120,Sheet1!$B$3:$AH$1266,Sheet1!H$1+(Sheet1!$A$1-1)*10,FALSE)&gt;99999,-3,IF(VLOOKUP($A120,Sheet1!$B$3:$AH$1266,Sheet1!H$1+(Sheet1!$A$1-1)*10,FALSE)&gt;9999,-2,IF(VLOOKUP($A120,Sheet1!$B$3:$AH$1266,Sheet1!H$1+(Sheet1!$A$1-1)*10,FALSE)&gt;999,-1,0)))))))</f>
        <v>1490</v>
      </c>
      <c r="Y120" s="385">
        <f>IF(ISNA(VLOOKUP($A120,Sheet1!$B$3:$AH$1266,Sheet1!I$1+(Sheet1!$A$1-1)*10,FALSE))=TRUE,"---",IF(VLOOKUP($A120,Sheet1!$B$3:$AH$1266,Sheet1!I$1+(Sheet1!$A$1-1)*10,FALSE)="---","---", (ROUND(VLOOKUP($A120,Sheet1!$B$3:$AH$1266,Sheet1!I$1+(Sheet1!$A$1-1)*10,FALSE),IF(VLOOKUP($A120,Sheet1!$B$3:$AH$1266,Sheet1!I$1+(Sheet1!$A$1-1)*10,FALSE)&gt;99999,-3,IF(VLOOKUP($A120,Sheet1!$B$3:$AH$1266,Sheet1!I$1+(Sheet1!$A$1-1)*10,FALSE)&gt;9999,-2,IF(VLOOKUP($A120,Sheet1!$B$3:$AH$1266,Sheet1!I$1+(Sheet1!$A$1-1)*10,FALSE)&gt;999,-1,0)))))))</f>
        <v>1700</v>
      </c>
      <c r="Z120" s="385">
        <f>IF(ISNA(VLOOKUP($A120,Sheet1!$B$3:$AH$1266,Sheet1!J$1+(Sheet1!$A$1-1)*10,FALSE))=TRUE,"---",IF(VLOOKUP($A120,Sheet1!$B$3:$AH$1266,Sheet1!J$1+(Sheet1!$A$1-1)*10,FALSE)="---","---", (ROUND(VLOOKUP($A120,Sheet1!$B$3:$AH$1266,Sheet1!J$1+(Sheet1!$A$1-1)*10,FALSE),IF(VLOOKUP($A120,Sheet1!$B$3:$AH$1266,Sheet1!J$1+(Sheet1!$A$1-1)*10,FALSE)&gt;99999,-3,IF(VLOOKUP($A120,Sheet1!$B$3:$AH$1266,Sheet1!J$1+(Sheet1!$A$1-1)*10,FALSE)&gt;9999,-2,IF(VLOOKUP($A120,Sheet1!$B$3:$AH$1266,Sheet1!J$1+(Sheet1!$A$1-1)*10,FALSE)&gt;999,-1,0)))))))</f>
        <v>1970</v>
      </c>
      <c r="AA120" s="385">
        <f>IF(ISNA(VLOOKUP($A120,Sheet1!$B$3:$AH$1266,Sheet1!K$1+(Sheet1!$A$1-1)*10,FALSE))=TRUE,"---",IF(VLOOKUP($A120,Sheet1!$B$3:$AH$1266,Sheet1!K$1+(Sheet1!$A$1-1)*10,FALSE)="---","---", (ROUND(VLOOKUP($A120,Sheet1!$B$3:$AH$1266,Sheet1!K$1+(Sheet1!$A$1-1)*10,FALSE),IF(VLOOKUP($A120,Sheet1!$B$3:$AH$1266,Sheet1!K$1+(Sheet1!$A$1-1)*10,FALSE)&gt;99999,-3,IF(VLOOKUP($A120,Sheet1!$B$3:$AH$1266,Sheet1!K$1+(Sheet1!$A$1-1)*10,FALSE)&gt;9999,-2,IF(VLOOKUP($A120,Sheet1!$B$3:$AH$1266,Sheet1!K$1+(Sheet1!$A$1-1)*10,FALSE)&gt;999,-1,0)))))))</f>
        <v>2170</v>
      </c>
      <c r="AB120" s="385">
        <f>IF(ISNA(VLOOKUP($A120,Sheet1!$B$3:$AH$1266,Sheet1!L$1+(Sheet1!$A$1-1)*10,FALSE))=TRUE,"---",IF(VLOOKUP($A120,Sheet1!$B$3:$AH$1266,Sheet1!L$1+(Sheet1!$A$1-1)*10,FALSE)="---","---", (ROUND(VLOOKUP($A120,Sheet1!$B$3:$AH$1266,Sheet1!L$1+(Sheet1!$A$1-1)*10,FALSE),IF(VLOOKUP($A120,Sheet1!$B$3:$AH$1266,Sheet1!L$1+(Sheet1!$A$1-1)*10,FALSE)&gt;99999,-3,IF(VLOOKUP($A120,Sheet1!$B$3:$AH$1266,Sheet1!L$1+(Sheet1!$A$1-1)*10,FALSE)&gt;9999,-2,IF(VLOOKUP($A120,Sheet1!$B$3:$AH$1266,Sheet1!L$1+(Sheet1!$A$1-1)*10,FALSE)&gt;999,-1,0)))))))</f>
        <v>2370</v>
      </c>
      <c r="AC120" s="385">
        <f>IF(ISNA(VLOOKUP($A120,Sheet1!$B$3:$AH$1266,Sheet1!M$1+(Sheet1!$A$1-1)*10,FALSE))=TRUE,"---",IF(VLOOKUP($A120,Sheet1!$B$3:$AH$1266,Sheet1!M$1+(Sheet1!$A$1-1)*10,FALSE)="---","---", (ROUND(VLOOKUP($A120,Sheet1!$B$3:$AH$1266,Sheet1!M$1+(Sheet1!$A$1-1)*10,FALSE),IF(VLOOKUP($A120,Sheet1!$B$3:$AH$1266,Sheet1!M$1+(Sheet1!$A$1-1)*10,FALSE)&gt;99999,-3,IF(VLOOKUP($A120,Sheet1!$B$3:$AH$1266,Sheet1!M$1+(Sheet1!$A$1-1)*10,FALSE)&gt;9999,-2,IF(VLOOKUP($A120,Sheet1!$B$3:$AH$1266,Sheet1!M$1+(Sheet1!$A$1-1)*10,FALSE)&gt;999,-1,0)))))))</f>
        <v>2570</v>
      </c>
      <c r="AD120" s="385">
        <f>IF(ISNA(VLOOKUP($A120,Sheet1!$B$3:$AH$1266,Sheet1!N$1+(Sheet1!$A$1-1)*10,FALSE))=TRUE,"---",IF(VLOOKUP($A120,Sheet1!$B$3:$AH$1266,Sheet1!N$1+(Sheet1!$A$1-1)*10,FALSE)="---","---", (ROUND(VLOOKUP($A120,Sheet1!$B$3:$AH$1266,Sheet1!N$1+(Sheet1!$A$1-1)*10,FALSE),IF(VLOOKUP($A120,Sheet1!$B$3:$AH$1266,Sheet1!N$1+(Sheet1!$A$1-1)*10,FALSE)&gt;99999,-3,IF(VLOOKUP($A120,Sheet1!$B$3:$AH$1266,Sheet1!N$1+(Sheet1!$A$1-1)*10,FALSE)&gt;9999,-2,IF(VLOOKUP($A120,Sheet1!$B$3:$AH$1266,Sheet1!N$1+(Sheet1!$A$1-1)*10,FALSE)&gt;999,-1,0)))))))</f>
        <v>2840</v>
      </c>
    </row>
    <row r="121" spans="1:30" ht="25.5" customHeight="1" x14ac:dyDescent="0.25">
      <c r="A121" s="304"/>
      <c r="B121" s="346"/>
      <c r="C121" s="304"/>
      <c r="D121" s="304"/>
      <c r="E121" s="305" t="e">
        <v>#N/A</v>
      </c>
      <c r="F121" s="346"/>
      <c r="G121" s="352"/>
      <c r="H121" s="348"/>
      <c r="I121" s="119">
        <v>28920</v>
      </c>
      <c r="J121" s="120">
        <v>13.65</v>
      </c>
      <c r="K121" s="118" t="s">
        <v>28</v>
      </c>
      <c r="L121" s="129" t="s">
        <v>4405</v>
      </c>
      <c r="M121" s="130" t="s">
        <v>4405</v>
      </c>
      <c r="N121" s="118" t="s">
        <v>75</v>
      </c>
      <c r="O121" s="71" t="s">
        <v>4405</v>
      </c>
      <c r="P121" s="71" t="s">
        <v>4405</v>
      </c>
      <c r="Q121" s="71" t="s">
        <v>4405</v>
      </c>
      <c r="R121" s="73" t="s">
        <v>4405</v>
      </c>
      <c r="S121" s="357" t="e">
        <v>#N/A</v>
      </c>
      <c r="T121" s="357" t="str">
        <f>IF(ISNA(VLOOKUP(A121,Sheet1!B$3:C$1266,2,FALSE)=TRUE),"ND",VLOOKUP(A121,Sheet1!B$3:C$1266,2,FALSE))</f>
        <v>ND</v>
      </c>
      <c r="U121" s="385" t="str">
        <f>IF(ISNA(VLOOKUP($A121,Sheet1!$B$3:$AH$1266,Sheet1!E$1+(Sheet1!$A$1-1)*10,FALSE))=TRUE,"---",IF(VLOOKUP($A121,Sheet1!$B$3:$AH$1266,Sheet1!E$1+(Sheet1!$A$1-1)*10,FALSE)="---","---", (ROUND(VLOOKUP($A121,Sheet1!$B$3:$AH$1266,Sheet1!E$1+(Sheet1!$A$1-1)*10,FALSE),IF(VLOOKUP($A121,Sheet1!$B$3:$AH$1266,Sheet1!E$1+(Sheet1!$A$1-1)*10,FALSE)&gt;99999,-3,IF(VLOOKUP($A121,Sheet1!$B$3:$AH$1266,Sheet1!E$1+(Sheet1!$A$1-1)*10,FALSE)&gt;9999,-2,IF(VLOOKUP($A121,Sheet1!$B$3:$AH$1266,Sheet1!E$1+(Sheet1!$A$1-1)*10,FALSE)&gt;999,-1,0)))))))</f>
        <v>---</v>
      </c>
      <c r="V121" s="385" t="str">
        <f>IF(ISNA(VLOOKUP($A121,Sheet1!$B$3:$AH$1266,Sheet1!F$1+(Sheet1!$A$1-1)*10,FALSE))=TRUE,"---",IF(VLOOKUP($A121,Sheet1!$B$3:$AH$1266,Sheet1!F$1+(Sheet1!$A$1-1)*10,FALSE)="---","---", (ROUND(VLOOKUP($A121,Sheet1!$B$3:$AH$1266,Sheet1!F$1+(Sheet1!$A$1-1)*10,FALSE),IF(VLOOKUP($A121,Sheet1!$B$3:$AH$1266,Sheet1!F$1+(Sheet1!$A$1-1)*10,FALSE)&gt;99999,-3,IF(VLOOKUP($A121,Sheet1!$B$3:$AH$1266,Sheet1!F$1+(Sheet1!$A$1-1)*10,FALSE)&gt;9999,-2,IF(VLOOKUP($A121,Sheet1!$B$3:$AH$1266,Sheet1!F$1+(Sheet1!$A$1-1)*10,FALSE)&gt;999,-1,0)))))))</f>
        <v>---</v>
      </c>
      <c r="W121" s="385" t="str">
        <f>IF(ISNA(VLOOKUP($A121,Sheet1!$B$3:$AH$1266,Sheet1!G$1+(Sheet1!$A$1-1)*10,FALSE))=TRUE,"---",IF(VLOOKUP($A121,Sheet1!$B$3:$AH$1266,Sheet1!G$1+(Sheet1!$A$1-1)*10,FALSE)="---","---", (ROUND(VLOOKUP($A121,Sheet1!$B$3:$AH$1266,Sheet1!G$1+(Sheet1!$A$1-1)*10,FALSE),IF(VLOOKUP($A121,Sheet1!$B$3:$AH$1266,Sheet1!G$1+(Sheet1!$A$1-1)*10,FALSE)&gt;99999,-3,IF(VLOOKUP($A121,Sheet1!$B$3:$AH$1266,Sheet1!G$1+(Sheet1!$A$1-1)*10,FALSE)&gt;9999,-2,IF(VLOOKUP($A121,Sheet1!$B$3:$AH$1266,Sheet1!G$1+(Sheet1!$A$1-1)*10,FALSE)&gt;999,-1,0)))))))</f>
        <v>---</v>
      </c>
      <c r="X121" s="385" t="str">
        <f>IF(ISNA(VLOOKUP($A121,Sheet1!$B$3:$AH$1266,Sheet1!H$1+(Sheet1!$A$1-1)*10,FALSE))=TRUE,"---",IF(VLOOKUP($A121,Sheet1!$B$3:$AH$1266,Sheet1!H$1+(Sheet1!$A$1-1)*10,FALSE)="---","---", (ROUND(VLOOKUP($A121,Sheet1!$B$3:$AH$1266,Sheet1!H$1+(Sheet1!$A$1-1)*10,FALSE),IF(VLOOKUP($A121,Sheet1!$B$3:$AH$1266,Sheet1!H$1+(Sheet1!$A$1-1)*10,FALSE)&gt;99999,-3,IF(VLOOKUP($A121,Sheet1!$B$3:$AH$1266,Sheet1!H$1+(Sheet1!$A$1-1)*10,FALSE)&gt;9999,-2,IF(VLOOKUP($A121,Sheet1!$B$3:$AH$1266,Sheet1!H$1+(Sheet1!$A$1-1)*10,FALSE)&gt;999,-1,0)))))))</f>
        <v>---</v>
      </c>
      <c r="Y121" s="385" t="str">
        <f>IF(ISNA(VLOOKUP($A121,Sheet1!$B$3:$AH$1266,Sheet1!I$1+(Sheet1!$A$1-1)*10,FALSE))=TRUE,"---",IF(VLOOKUP($A121,Sheet1!$B$3:$AH$1266,Sheet1!I$1+(Sheet1!$A$1-1)*10,FALSE)="---","---", (ROUND(VLOOKUP($A121,Sheet1!$B$3:$AH$1266,Sheet1!I$1+(Sheet1!$A$1-1)*10,FALSE),IF(VLOOKUP($A121,Sheet1!$B$3:$AH$1266,Sheet1!I$1+(Sheet1!$A$1-1)*10,FALSE)&gt;99999,-3,IF(VLOOKUP($A121,Sheet1!$B$3:$AH$1266,Sheet1!I$1+(Sheet1!$A$1-1)*10,FALSE)&gt;9999,-2,IF(VLOOKUP($A121,Sheet1!$B$3:$AH$1266,Sheet1!I$1+(Sheet1!$A$1-1)*10,FALSE)&gt;999,-1,0)))))))</f>
        <v>---</v>
      </c>
      <c r="Z121" s="385" t="str">
        <f>IF(ISNA(VLOOKUP($A121,Sheet1!$B$3:$AH$1266,Sheet1!J$1+(Sheet1!$A$1-1)*10,FALSE))=TRUE,"---",IF(VLOOKUP($A121,Sheet1!$B$3:$AH$1266,Sheet1!J$1+(Sheet1!$A$1-1)*10,FALSE)="---","---", (ROUND(VLOOKUP($A121,Sheet1!$B$3:$AH$1266,Sheet1!J$1+(Sheet1!$A$1-1)*10,FALSE),IF(VLOOKUP($A121,Sheet1!$B$3:$AH$1266,Sheet1!J$1+(Sheet1!$A$1-1)*10,FALSE)&gt;99999,-3,IF(VLOOKUP($A121,Sheet1!$B$3:$AH$1266,Sheet1!J$1+(Sheet1!$A$1-1)*10,FALSE)&gt;9999,-2,IF(VLOOKUP($A121,Sheet1!$B$3:$AH$1266,Sheet1!J$1+(Sheet1!$A$1-1)*10,FALSE)&gt;999,-1,0)))))))</f>
        <v>---</v>
      </c>
      <c r="AA121" s="385" t="str">
        <f>IF(ISNA(VLOOKUP($A121,Sheet1!$B$3:$AH$1266,Sheet1!K$1+(Sheet1!$A$1-1)*10,FALSE))=TRUE,"---",IF(VLOOKUP($A121,Sheet1!$B$3:$AH$1266,Sheet1!K$1+(Sheet1!$A$1-1)*10,FALSE)="---","---", (ROUND(VLOOKUP($A121,Sheet1!$B$3:$AH$1266,Sheet1!K$1+(Sheet1!$A$1-1)*10,FALSE),IF(VLOOKUP($A121,Sheet1!$B$3:$AH$1266,Sheet1!K$1+(Sheet1!$A$1-1)*10,FALSE)&gt;99999,-3,IF(VLOOKUP($A121,Sheet1!$B$3:$AH$1266,Sheet1!K$1+(Sheet1!$A$1-1)*10,FALSE)&gt;9999,-2,IF(VLOOKUP($A121,Sheet1!$B$3:$AH$1266,Sheet1!K$1+(Sheet1!$A$1-1)*10,FALSE)&gt;999,-1,0)))))))</f>
        <v>---</v>
      </c>
      <c r="AB121" s="385" t="str">
        <f>IF(ISNA(VLOOKUP($A121,Sheet1!$B$3:$AH$1266,Sheet1!L$1+(Sheet1!$A$1-1)*10,FALSE))=TRUE,"---",IF(VLOOKUP($A121,Sheet1!$B$3:$AH$1266,Sheet1!L$1+(Sheet1!$A$1-1)*10,FALSE)="---","---", (ROUND(VLOOKUP($A121,Sheet1!$B$3:$AH$1266,Sheet1!L$1+(Sheet1!$A$1-1)*10,FALSE),IF(VLOOKUP($A121,Sheet1!$B$3:$AH$1266,Sheet1!L$1+(Sheet1!$A$1-1)*10,FALSE)&gt;99999,-3,IF(VLOOKUP($A121,Sheet1!$B$3:$AH$1266,Sheet1!L$1+(Sheet1!$A$1-1)*10,FALSE)&gt;9999,-2,IF(VLOOKUP($A121,Sheet1!$B$3:$AH$1266,Sheet1!L$1+(Sheet1!$A$1-1)*10,FALSE)&gt;999,-1,0)))))))</f>
        <v>---</v>
      </c>
      <c r="AC121" s="385" t="str">
        <f>IF(ISNA(VLOOKUP($A121,Sheet1!$B$3:$AH$1266,Sheet1!M$1+(Sheet1!$A$1-1)*10,FALSE))=TRUE,"---",IF(VLOOKUP($A121,Sheet1!$B$3:$AH$1266,Sheet1!M$1+(Sheet1!$A$1-1)*10,FALSE)="---","---", (ROUND(VLOOKUP($A121,Sheet1!$B$3:$AH$1266,Sheet1!M$1+(Sheet1!$A$1-1)*10,FALSE),IF(VLOOKUP($A121,Sheet1!$B$3:$AH$1266,Sheet1!M$1+(Sheet1!$A$1-1)*10,FALSE)&gt;99999,-3,IF(VLOOKUP($A121,Sheet1!$B$3:$AH$1266,Sheet1!M$1+(Sheet1!$A$1-1)*10,FALSE)&gt;9999,-2,IF(VLOOKUP($A121,Sheet1!$B$3:$AH$1266,Sheet1!M$1+(Sheet1!$A$1-1)*10,FALSE)&gt;999,-1,0)))))))</f>
        <v>---</v>
      </c>
      <c r="AD121" s="385" t="str">
        <f>IF(ISNA(VLOOKUP($A121,Sheet1!$B$3:$AH$1266,Sheet1!N$1+(Sheet1!$A$1-1)*10,FALSE))=TRUE,"---",IF(VLOOKUP($A121,Sheet1!$B$3:$AH$1266,Sheet1!N$1+(Sheet1!$A$1-1)*10,FALSE)="---","---", (ROUND(VLOOKUP($A121,Sheet1!$B$3:$AH$1266,Sheet1!N$1+(Sheet1!$A$1-1)*10,FALSE),IF(VLOOKUP($A121,Sheet1!$B$3:$AH$1266,Sheet1!N$1+(Sheet1!$A$1-1)*10,FALSE)&gt;99999,-3,IF(VLOOKUP($A121,Sheet1!$B$3:$AH$1266,Sheet1!N$1+(Sheet1!$A$1-1)*10,FALSE)&gt;9999,-2,IF(VLOOKUP($A121,Sheet1!$B$3:$AH$1266,Sheet1!N$1+(Sheet1!$A$1-1)*10,FALSE)&gt;999,-1,0)))))))</f>
        <v>---</v>
      </c>
    </row>
    <row r="122" spans="1:30" ht="25.5" customHeight="1" x14ac:dyDescent="0.25">
      <c r="A122" s="303" t="s">
        <v>179</v>
      </c>
      <c r="B122" s="330" t="s">
        <v>180</v>
      </c>
      <c r="C122" s="303">
        <v>432215</v>
      </c>
      <c r="D122" s="303">
        <v>743246</v>
      </c>
      <c r="E122" s="307" t="s">
        <v>3064</v>
      </c>
      <c r="F122" s="342" t="s">
        <v>4473</v>
      </c>
      <c r="G122" s="318" t="s">
        <v>286</v>
      </c>
      <c r="H122" s="347">
        <v>6.62</v>
      </c>
      <c r="I122" s="112">
        <v>29320</v>
      </c>
      <c r="J122" s="113">
        <v>2.72</v>
      </c>
      <c r="K122" s="127" t="s">
        <v>20</v>
      </c>
      <c r="L122" s="115">
        <v>475</v>
      </c>
      <c r="M122" s="116">
        <v>71.8</v>
      </c>
      <c r="N122" s="114" t="s">
        <v>4405</v>
      </c>
      <c r="O122" s="68">
        <f t="shared" si="4"/>
        <v>8.7933862188393519</v>
      </c>
      <c r="P122" s="68">
        <f>IF(O122&lt;&gt;"",VLOOKUP($A122,Sheet4!$A$2:$O$1309,14,FALSE)*100,"")</f>
        <v>0.79129454967692414</v>
      </c>
      <c r="Q122" s="68">
        <f>IF(P122&lt;&gt;"",VLOOKUP($A122,Sheet4!$A$2:$O$1309,15,FALSE)*100,"")</f>
        <v>7.4865101547239687</v>
      </c>
      <c r="R122" s="74">
        <f t="shared" si="3"/>
        <v>10</v>
      </c>
      <c r="S122" s="356" t="s">
        <v>4364</v>
      </c>
      <c r="T122" s="356" t="str">
        <f>IF(ISNA(VLOOKUP(A122,Sheet1!B$3:C$1266,2,FALSE)=TRUE),"NC",VLOOKUP(A122,Sheet1!B$3:C$1266,2,FALSE))</f>
        <v>Rural10</v>
      </c>
      <c r="U122" s="392">
        <f>IF(ISNA(VLOOKUP($A122,Sheet1!$B$3:$AH$1266,Sheet1!E$1+(Sheet1!$A$1-1)*10,FALSE))=TRUE,"---",IF(VLOOKUP($A122,Sheet1!$B$3:$AH$1266,Sheet1!E$1+(Sheet1!$A$1-1)*10,FALSE)="---","---", (ROUND(VLOOKUP($A122,Sheet1!$B$3:$AH$1266,Sheet1!E$1+(Sheet1!$A$1-1)*10,FALSE),IF(VLOOKUP($A122,Sheet1!$B$3:$AH$1266,Sheet1!E$1+(Sheet1!$A$1-1)*10,FALSE)&gt;99999,-3,IF(VLOOKUP($A122,Sheet1!$B$3:$AH$1266,Sheet1!E$1+(Sheet1!$A$1-1)*10,FALSE)&gt;9999,-2,IF(VLOOKUP($A122,Sheet1!$B$3:$AH$1266,Sheet1!E$1+(Sheet1!$A$1-1)*10,FALSE)&gt;999,-1,0)))))))</f>
        <v>186</v>
      </c>
      <c r="V122" s="392">
        <f>IF(ISNA(VLOOKUP($A122,Sheet1!$B$3:$AH$1266,Sheet1!F$1+(Sheet1!$A$1-1)*10,FALSE))=TRUE,"---",IF(VLOOKUP($A122,Sheet1!$B$3:$AH$1266,Sheet1!F$1+(Sheet1!$A$1-1)*10,FALSE)="---","---", (ROUND(VLOOKUP($A122,Sheet1!$B$3:$AH$1266,Sheet1!F$1+(Sheet1!$A$1-1)*10,FALSE),IF(VLOOKUP($A122,Sheet1!$B$3:$AH$1266,Sheet1!F$1+(Sheet1!$A$1-1)*10,FALSE)&gt;99999,-3,IF(VLOOKUP($A122,Sheet1!$B$3:$AH$1266,Sheet1!F$1+(Sheet1!$A$1-1)*10,FALSE)&gt;9999,-2,IF(VLOOKUP($A122,Sheet1!$B$3:$AH$1266,Sheet1!F$1+(Sheet1!$A$1-1)*10,FALSE)&gt;999,-1,0)))))))</f>
        <v>224</v>
      </c>
      <c r="W122" s="392">
        <f>IF(ISNA(VLOOKUP($A122,Sheet1!$B$3:$AH$1266,Sheet1!G$1+(Sheet1!$A$1-1)*10,FALSE))=TRUE,"---",IF(VLOOKUP($A122,Sheet1!$B$3:$AH$1266,Sheet1!G$1+(Sheet1!$A$1-1)*10,FALSE)="---","---", (ROUND(VLOOKUP($A122,Sheet1!$B$3:$AH$1266,Sheet1!G$1+(Sheet1!$A$1-1)*10,FALSE),IF(VLOOKUP($A122,Sheet1!$B$3:$AH$1266,Sheet1!G$1+(Sheet1!$A$1-1)*10,FALSE)&gt;99999,-3,IF(VLOOKUP($A122,Sheet1!$B$3:$AH$1266,Sheet1!G$1+(Sheet1!$A$1-1)*10,FALSE)&gt;9999,-2,IF(VLOOKUP($A122,Sheet1!$B$3:$AH$1266,Sheet1!G$1+(Sheet1!$A$1-1)*10,FALSE)&gt;999,-1,0)))))))</f>
        <v>271</v>
      </c>
      <c r="X122" s="392">
        <f>IF(ISNA(VLOOKUP($A122,Sheet1!$B$3:$AH$1266,Sheet1!H$1+(Sheet1!$A$1-1)*10,FALSE))=TRUE,"---",IF(VLOOKUP($A122,Sheet1!$B$3:$AH$1266,Sheet1!H$1+(Sheet1!$A$1-1)*10,FALSE)="---","---", (ROUND(VLOOKUP($A122,Sheet1!$B$3:$AH$1266,Sheet1!H$1+(Sheet1!$A$1-1)*10,FALSE),IF(VLOOKUP($A122,Sheet1!$B$3:$AH$1266,Sheet1!H$1+(Sheet1!$A$1-1)*10,FALSE)&gt;99999,-3,IF(VLOOKUP($A122,Sheet1!$B$3:$AH$1266,Sheet1!H$1+(Sheet1!$A$1-1)*10,FALSE)&gt;9999,-2,IF(VLOOKUP($A122,Sheet1!$B$3:$AH$1266,Sheet1!H$1+(Sheet1!$A$1-1)*10,FALSE)&gt;999,-1,0)))))))</f>
        <v>385</v>
      </c>
      <c r="Y122" s="392">
        <f>IF(ISNA(VLOOKUP($A122,Sheet1!$B$3:$AH$1266,Sheet1!I$1+(Sheet1!$A$1-1)*10,FALSE))=TRUE,"---",IF(VLOOKUP($A122,Sheet1!$B$3:$AH$1266,Sheet1!I$1+(Sheet1!$A$1-1)*10,FALSE)="---","---", (ROUND(VLOOKUP($A122,Sheet1!$B$3:$AH$1266,Sheet1!I$1+(Sheet1!$A$1-1)*10,FALSE),IF(VLOOKUP($A122,Sheet1!$B$3:$AH$1266,Sheet1!I$1+(Sheet1!$A$1-1)*10,FALSE)&gt;99999,-3,IF(VLOOKUP($A122,Sheet1!$B$3:$AH$1266,Sheet1!I$1+(Sheet1!$A$1-1)*10,FALSE)&gt;9999,-2,IF(VLOOKUP($A122,Sheet1!$B$3:$AH$1266,Sheet1!I$1+(Sheet1!$A$1-1)*10,FALSE)&gt;999,-1,0)))))))</f>
        <v>458</v>
      </c>
      <c r="Z122" s="392">
        <f>IF(ISNA(VLOOKUP($A122,Sheet1!$B$3:$AH$1266,Sheet1!J$1+(Sheet1!$A$1-1)*10,FALSE))=TRUE,"---",IF(VLOOKUP($A122,Sheet1!$B$3:$AH$1266,Sheet1!J$1+(Sheet1!$A$1-1)*10,FALSE)="---","---", (ROUND(VLOOKUP($A122,Sheet1!$B$3:$AH$1266,Sheet1!J$1+(Sheet1!$A$1-1)*10,FALSE),IF(VLOOKUP($A122,Sheet1!$B$3:$AH$1266,Sheet1!J$1+(Sheet1!$A$1-1)*10,FALSE)&gt;99999,-3,IF(VLOOKUP($A122,Sheet1!$B$3:$AH$1266,Sheet1!J$1+(Sheet1!$A$1-1)*10,FALSE)&gt;9999,-2,IF(VLOOKUP($A122,Sheet1!$B$3:$AH$1266,Sheet1!J$1+(Sheet1!$A$1-1)*10,FALSE)&gt;999,-1,0)))))))</f>
        <v>549</v>
      </c>
      <c r="AA122" s="392">
        <f>IF(ISNA(VLOOKUP($A122,Sheet1!$B$3:$AH$1266,Sheet1!K$1+(Sheet1!$A$1-1)*10,FALSE))=TRUE,"---",IF(VLOOKUP($A122,Sheet1!$B$3:$AH$1266,Sheet1!K$1+(Sheet1!$A$1-1)*10,FALSE)="---","---", (ROUND(VLOOKUP($A122,Sheet1!$B$3:$AH$1266,Sheet1!K$1+(Sheet1!$A$1-1)*10,FALSE),IF(VLOOKUP($A122,Sheet1!$B$3:$AH$1266,Sheet1!K$1+(Sheet1!$A$1-1)*10,FALSE)&gt;99999,-3,IF(VLOOKUP($A122,Sheet1!$B$3:$AH$1266,Sheet1!K$1+(Sheet1!$A$1-1)*10,FALSE)&gt;9999,-2,IF(VLOOKUP($A122,Sheet1!$B$3:$AH$1266,Sheet1!K$1+(Sheet1!$A$1-1)*10,FALSE)&gt;999,-1,0)))))))</f>
        <v>617</v>
      </c>
      <c r="AB122" s="392">
        <f>IF(ISNA(VLOOKUP($A122,Sheet1!$B$3:$AH$1266,Sheet1!L$1+(Sheet1!$A$1-1)*10,FALSE))=TRUE,"---",IF(VLOOKUP($A122,Sheet1!$B$3:$AH$1266,Sheet1!L$1+(Sheet1!$A$1-1)*10,FALSE)="---","---", (ROUND(VLOOKUP($A122,Sheet1!$B$3:$AH$1266,Sheet1!L$1+(Sheet1!$A$1-1)*10,FALSE),IF(VLOOKUP($A122,Sheet1!$B$3:$AH$1266,Sheet1!L$1+(Sheet1!$A$1-1)*10,FALSE)&gt;99999,-3,IF(VLOOKUP($A122,Sheet1!$B$3:$AH$1266,Sheet1!L$1+(Sheet1!$A$1-1)*10,FALSE)&gt;9999,-2,IF(VLOOKUP($A122,Sheet1!$B$3:$AH$1266,Sheet1!L$1+(Sheet1!$A$1-1)*10,FALSE)&gt;999,-1,0)))))))</f>
        <v>686</v>
      </c>
      <c r="AC122" s="392">
        <f>IF(ISNA(VLOOKUP($A122,Sheet1!$B$3:$AH$1266,Sheet1!M$1+(Sheet1!$A$1-1)*10,FALSE))=TRUE,"---",IF(VLOOKUP($A122,Sheet1!$B$3:$AH$1266,Sheet1!M$1+(Sheet1!$A$1-1)*10,FALSE)="---","---", (ROUND(VLOOKUP($A122,Sheet1!$B$3:$AH$1266,Sheet1!M$1+(Sheet1!$A$1-1)*10,FALSE),IF(VLOOKUP($A122,Sheet1!$B$3:$AH$1266,Sheet1!M$1+(Sheet1!$A$1-1)*10,FALSE)&gt;99999,-3,IF(VLOOKUP($A122,Sheet1!$B$3:$AH$1266,Sheet1!M$1+(Sheet1!$A$1-1)*10,FALSE)&gt;9999,-2,IF(VLOOKUP($A122,Sheet1!$B$3:$AH$1266,Sheet1!M$1+(Sheet1!$A$1-1)*10,FALSE)&gt;999,-1,0)))))))</f>
        <v>754</v>
      </c>
      <c r="AD122" s="392">
        <f>IF(ISNA(VLOOKUP($A122,Sheet1!$B$3:$AH$1266,Sheet1!N$1+(Sheet1!$A$1-1)*10,FALSE))=TRUE,"---",IF(VLOOKUP($A122,Sheet1!$B$3:$AH$1266,Sheet1!N$1+(Sheet1!$A$1-1)*10,FALSE)="---","---", (ROUND(VLOOKUP($A122,Sheet1!$B$3:$AH$1266,Sheet1!N$1+(Sheet1!$A$1-1)*10,FALSE),IF(VLOOKUP($A122,Sheet1!$B$3:$AH$1266,Sheet1!N$1+(Sheet1!$A$1-1)*10,FALSE)&gt;99999,-3,IF(VLOOKUP($A122,Sheet1!$B$3:$AH$1266,Sheet1!N$1+(Sheet1!$A$1-1)*10,FALSE)&gt;9999,-2,IF(VLOOKUP($A122,Sheet1!$B$3:$AH$1266,Sheet1!N$1+(Sheet1!$A$1-1)*10,FALSE)&gt;999,-1,0)))))))</f>
        <v>849</v>
      </c>
    </row>
    <row r="123" spans="1:30" ht="25.5" customHeight="1" x14ac:dyDescent="0.25">
      <c r="A123" s="303"/>
      <c r="B123" s="331"/>
      <c r="C123" s="303"/>
      <c r="D123" s="303"/>
      <c r="E123" s="307" t="e">
        <v>#N/A</v>
      </c>
      <c r="F123" s="401"/>
      <c r="G123" s="405"/>
      <c r="H123" s="347"/>
      <c r="I123" s="112">
        <v>29637</v>
      </c>
      <c r="J123" s="113">
        <v>5.41</v>
      </c>
      <c r="K123" s="127" t="s">
        <v>28</v>
      </c>
      <c r="L123" s="156" t="s">
        <v>4405</v>
      </c>
      <c r="M123" s="157" t="s">
        <v>4405</v>
      </c>
      <c r="N123" s="127" t="s">
        <v>75</v>
      </c>
      <c r="O123" s="68" t="s">
        <v>4405</v>
      </c>
      <c r="P123" s="68" t="s">
        <v>4405</v>
      </c>
      <c r="Q123" s="68" t="s">
        <v>4405</v>
      </c>
      <c r="R123" s="74" t="s">
        <v>4405</v>
      </c>
      <c r="S123" s="356" t="e">
        <v>#N/A</v>
      </c>
      <c r="T123" s="356" t="str">
        <f>IF(ISNA(VLOOKUP(A123,Sheet1!B$3:C$1266,2,FALSE)=TRUE),"ND",VLOOKUP(A123,Sheet1!B$3:C$1266,2,FALSE))</f>
        <v>ND</v>
      </c>
      <c r="U123" s="392" t="str">
        <f>IF(ISNA(VLOOKUP($A123,Sheet1!$B$3:$AH$1266,Sheet1!E$1+(Sheet1!$A$1-1)*10,FALSE))=TRUE,"---",IF(VLOOKUP($A123,Sheet1!$B$3:$AH$1266,Sheet1!E$1+(Sheet1!$A$1-1)*10,FALSE)="---","---", (ROUND(VLOOKUP($A123,Sheet1!$B$3:$AH$1266,Sheet1!E$1+(Sheet1!$A$1-1)*10,FALSE),IF(VLOOKUP($A123,Sheet1!$B$3:$AH$1266,Sheet1!E$1+(Sheet1!$A$1-1)*10,FALSE)&gt;99999,-3,IF(VLOOKUP($A123,Sheet1!$B$3:$AH$1266,Sheet1!E$1+(Sheet1!$A$1-1)*10,FALSE)&gt;9999,-2,IF(VLOOKUP($A123,Sheet1!$B$3:$AH$1266,Sheet1!E$1+(Sheet1!$A$1-1)*10,FALSE)&gt;999,-1,0)))))))</f>
        <v>---</v>
      </c>
      <c r="V123" s="392" t="str">
        <f>IF(ISNA(VLOOKUP($A123,Sheet1!$B$3:$AH$1266,Sheet1!F$1+(Sheet1!$A$1-1)*10,FALSE))=TRUE,"---",IF(VLOOKUP($A123,Sheet1!$B$3:$AH$1266,Sheet1!F$1+(Sheet1!$A$1-1)*10,FALSE)="---","---", (ROUND(VLOOKUP($A123,Sheet1!$B$3:$AH$1266,Sheet1!F$1+(Sheet1!$A$1-1)*10,FALSE),IF(VLOOKUP($A123,Sheet1!$B$3:$AH$1266,Sheet1!F$1+(Sheet1!$A$1-1)*10,FALSE)&gt;99999,-3,IF(VLOOKUP($A123,Sheet1!$B$3:$AH$1266,Sheet1!F$1+(Sheet1!$A$1-1)*10,FALSE)&gt;9999,-2,IF(VLOOKUP($A123,Sheet1!$B$3:$AH$1266,Sheet1!F$1+(Sheet1!$A$1-1)*10,FALSE)&gt;999,-1,0)))))))</f>
        <v>---</v>
      </c>
      <c r="W123" s="392" t="str">
        <f>IF(ISNA(VLOOKUP($A123,Sheet1!$B$3:$AH$1266,Sheet1!G$1+(Sheet1!$A$1-1)*10,FALSE))=TRUE,"---",IF(VLOOKUP($A123,Sheet1!$B$3:$AH$1266,Sheet1!G$1+(Sheet1!$A$1-1)*10,FALSE)="---","---", (ROUND(VLOOKUP($A123,Sheet1!$B$3:$AH$1266,Sheet1!G$1+(Sheet1!$A$1-1)*10,FALSE),IF(VLOOKUP($A123,Sheet1!$B$3:$AH$1266,Sheet1!G$1+(Sheet1!$A$1-1)*10,FALSE)&gt;99999,-3,IF(VLOOKUP($A123,Sheet1!$B$3:$AH$1266,Sheet1!G$1+(Sheet1!$A$1-1)*10,FALSE)&gt;9999,-2,IF(VLOOKUP($A123,Sheet1!$B$3:$AH$1266,Sheet1!G$1+(Sheet1!$A$1-1)*10,FALSE)&gt;999,-1,0)))))))</f>
        <v>---</v>
      </c>
      <c r="X123" s="392" t="str">
        <f>IF(ISNA(VLOOKUP($A123,Sheet1!$B$3:$AH$1266,Sheet1!H$1+(Sheet1!$A$1-1)*10,FALSE))=TRUE,"---",IF(VLOOKUP($A123,Sheet1!$B$3:$AH$1266,Sheet1!H$1+(Sheet1!$A$1-1)*10,FALSE)="---","---", (ROUND(VLOOKUP($A123,Sheet1!$B$3:$AH$1266,Sheet1!H$1+(Sheet1!$A$1-1)*10,FALSE),IF(VLOOKUP($A123,Sheet1!$B$3:$AH$1266,Sheet1!H$1+(Sheet1!$A$1-1)*10,FALSE)&gt;99999,-3,IF(VLOOKUP($A123,Sheet1!$B$3:$AH$1266,Sheet1!H$1+(Sheet1!$A$1-1)*10,FALSE)&gt;9999,-2,IF(VLOOKUP($A123,Sheet1!$B$3:$AH$1266,Sheet1!H$1+(Sheet1!$A$1-1)*10,FALSE)&gt;999,-1,0)))))))</f>
        <v>---</v>
      </c>
      <c r="Y123" s="392" t="str">
        <f>IF(ISNA(VLOOKUP($A123,Sheet1!$B$3:$AH$1266,Sheet1!I$1+(Sheet1!$A$1-1)*10,FALSE))=TRUE,"---",IF(VLOOKUP($A123,Sheet1!$B$3:$AH$1266,Sheet1!I$1+(Sheet1!$A$1-1)*10,FALSE)="---","---", (ROUND(VLOOKUP($A123,Sheet1!$B$3:$AH$1266,Sheet1!I$1+(Sheet1!$A$1-1)*10,FALSE),IF(VLOOKUP($A123,Sheet1!$B$3:$AH$1266,Sheet1!I$1+(Sheet1!$A$1-1)*10,FALSE)&gt;99999,-3,IF(VLOOKUP($A123,Sheet1!$B$3:$AH$1266,Sheet1!I$1+(Sheet1!$A$1-1)*10,FALSE)&gt;9999,-2,IF(VLOOKUP($A123,Sheet1!$B$3:$AH$1266,Sheet1!I$1+(Sheet1!$A$1-1)*10,FALSE)&gt;999,-1,0)))))))</f>
        <v>---</v>
      </c>
      <c r="Z123" s="392" t="str">
        <f>IF(ISNA(VLOOKUP($A123,Sheet1!$B$3:$AH$1266,Sheet1!J$1+(Sheet1!$A$1-1)*10,FALSE))=TRUE,"---",IF(VLOOKUP($A123,Sheet1!$B$3:$AH$1266,Sheet1!J$1+(Sheet1!$A$1-1)*10,FALSE)="---","---", (ROUND(VLOOKUP($A123,Sheet1!$B$3:$AH$1266,Sheet1!J$1+(Sheet1!$A$1-1)*10,FALSE),IF(VLOOKUP($A123,Sheet1!$B$3:$AH$1266,Sheet1!J$1+(Sheet1!$A$1-1)*10,FALSE)&gt;99999,-3,IF(VLOOKUP($A123,Sheet1!$B$3:$AH$1266,Sheet1!J$1+(Sheet1!$A$1-1)*10,FALSE)&gt;9999,-2,IF(VLOOKUP($A123,Sheet1!$B$3:$AH$1266,Sheet1!J$1+(Sheet1!$A$1-1)*10,FALSE)&gt;999,-1,0)))))))</f>
        <v>---</v>
      </c>
      <c r="AA123" s="392" t="str">
        <f>IF(ISNA(VLOOKUP($A123,Sheet1!$B$3:$AH$1266,Sheet1!K$1+(Sheet1!$A$1-1)*10,FALSE))=TRUE,"---",IF(VLOOKUP($A123,Sheet1!$B$3:$AH$1266,Sheet1!K$1+(Sheet1!$A$1-1)*10,FALSE)="---","---", (ROUND(VLOOKUP($A123,Sheet1!$B$3:$AH$1266,Sheet1!K$1+(Sheet1!$A$1-1)*10,FALSE),IF(VLOOKUP($A123,Sheet1!$B$3:$AH$1266,Sheet1!K$1+(Sheet1!$A$1-1)*10,FALSE)&gt;99999,-3,IF(VLOOKUP($A123,Sheet1!$B$3:$AH$1266,Sheet1!K$1+(Sheet1!$A$1-1)*10,FALSE)&gt;9999,-2,IF(VLOOKUP($A123,Sheet1!$B$3:$AH$1266,Sheet1!K$1+(Sheet1!$A$1-1)*10,FALSE)&gt;999,-1,0)))))))</f>
        <v>---</v>
      </c>
      <c r="AB123" s="392" t="str">
        <f>IF(ISNA(VLOOKUP($A123,Sheet1!$B$3:$AH$1266,Sheet1!L$1+(Sheet1!$A$1-1)*10,FALSE))=TRUE,"---",IF(VLOOKUP($A123,Sheet1!$B$3:$AH$1266,Sheet1!L$1+(Sheet1!$A$1-1)*10,FALSE)="---","---", (ROUND(VLOOKUP($A123,Sheet1!$B$3:$AH$1266,Sheet1!L$1+(Sheet1!$A$1-1)*10,FALSE),IF(VLOOKUP($A123,Sheet1!$B$3:$AH$1266,Sheet1!L$1+(Sheet1!$A$1-1)*10,FALSE)&gt;99999,-3,IF(VLOOKUP($A123,Sheet1!$B$3:$AH$1266,Sheet1!L$1+(Sheet1!$A$1-1)*10,FALSE)&gt;9999,-2,IF(VLOOKUP($A123,Sheet1!$B$3:$AH$1266,Sheet1!L$1+(Sheet1!$A$1-1)*10,FALSE)&gt;999,-1,0)))))))</f>
        <v>---</v>
      </c>
      <c r="AC123" s="392" t="str">
        <f>IF(ISNA(VLOOKUP($A123,Sheet1!$B$3:$AH$1266,Sheet1!M$1+(Sheet1!$A$1-1)*10,FALSE))=TRUE,"---",IF(VLOOKUP($A123,Sheet1!$B$3:$AH$1266,Sheet1!M$1+(Sheet1!$A$1-1)*10,FALSE)="---","---", (ROUND(VLOOKUP($A123,Sheet1!$B$3:$AH$1266,Sheet1!M$1+(Sheet1!$A$1-1)*10,FALSE),IF(VLOOKUP($A123,Sheet1!$B$3:$AH$1266,Sheet1!M$1+(Sheet1!$A$1-1)*10,FALSE)&gt;99999,-3,IF(VLOOKUP($A123,Sheet1!$B$3:$AH$1266,Sheet1!M$1+(Sheet1!$A$1-1)*10,FALSE)&gt;9999,-2,IF(VLOOKUP($A123,Sheet1!$B$3:$AH$1266,Sheet1!M$1+(Sheet1!$A$1-1)*10,FALSE)&gt;999,-1,0)))))))</f>
        <v>---</v>
      </c>
      <c r="AD123" s="392" t="str">
        <f>IF(ISNA(VLOOKUP($A123,Sheet1!$B$3:$AH$1266,Sheet1!N$1+(Sheet1!$A$1-1)*10,FALSE))=TRUE,"---",IF(VLOOKUP($A123,Sheet1!$B$3:$AH$1266,Sheet1!N$1+(Sheet1!$A$1-1)*10,FALSE)="---","---", (ROUND(VLOOKUP($A123,Sheet1!$B$3:$AH$1266,Sheet1!N$1+(Sheet1!$A$1-1)*10,FALSE),IF(VLOOKUP($A123,Sheet1!$B$3:$AH$1266,Sheet1!N$1+(Sheet1!$A$1-1)*10,FALSE)&gt;99999,-3,IF(VLOOKUP($A123,Sheet1!$B$3:$AH$1266,Sheet1!N$1+(Sheet1!$A$1-1)*10,FALSE)&gt;9999,-2,IF(VLOOKUP($A123,Sheet1!$B$3:$AH$1266,Sheet1!N$1+(Sheet1!$A$1-1)*10,FALSE)&gt;999,-1,0)))))))</f>
        <v>---</v>
      </c>
    </row>
    <row r="124" spans="1:30" ht="25.5" customHeight="1" x14ac:dyDescent="0.25">
      <c r="A124" s="133" t="s">
        <v>181</v>
      </c>
      <c r="B124" s="141" t="s">
        <v>182</v>
      </c>
      <c r="C124" s="133">
        <v>432211</v>
      </c>
      <c r="D124" s="133">
        <v>741926</v>
      </c>
      <c r="E124" s="67" t="s">
        <v>3064</v>
      </c>
      <c r="F124" s="117" t="s">
        <v>4474</v>
      </c>
      <c r="G124" s="118" t="s">
        <v>286</v>
      </c>
      <c r="H124" s="136">
        <v>210</v>
      </c>
      <c r="I124" s="119">
        <v>4835</v>
      </c>
      <c r="J124" s="120">
        <v>13</v>
      </c>
      <c r="K124" s="118" t="s">
        <v>24</v>
      </c>
      <c r="L124" s="122">
        <v>14500</v>
      </c>
      <c r="M124" s="164">
        <v>69</v>
      </c>
      <c r="N124" s="121" t="s">
        <v>4405</v>
      </c>
      <c r="O124" s="71" t="str">
        <f t="shared" si="4"/>
        <v>&lt;0.2</v>
      </c>
      <c r="P124" s="71">
        <f>IF(O124&lt;&gt;"",VLOOKUP($A124,Sheet4!$A$2:$O$1309,14,FALSE)*100,"")</f>
        <v>1.8472321030518324</v>
      </c>
      <c r="Q124" s="71">
        <f>IF(P124&lt;&gt;"",VLOOKUP($A124,Sheet4!$A$2:$O$1309,15,FALSE)*100,"")</f>
        <v>16.692259759502214</v>
      </c>
      <c r="R124" s="73" t="str">
        <f t="shared" si="3"/>
        <v>&gt;500</v>
      </c>
      <c r="S124" s="63" t="s">
        <v>4364</v>
      </c>
      <c r="T124" s="63" t="str">
        <f>IF(ISNA(VLOOKUP(A124,Sheet1!B$3:C$1266,2,FALSE)=TRUE),"NC",VLOOKUP(A124,Sheet1!B$3:C$1266,2,FALSE))</f>
        <v>Rural</v>
      </c>
      <c r="U124" s="66">
        <f>IF(ISNA(VLOOKUP($A124,Sheet1!$B$3:$AH$1266,Sheet1!E$1+(Sheet1!$A$1-1)*10,FALSE))=TRUE,"---",IF(VLOOKUP($A124,Sheet1!$B$3:$AH$1266,Sheet1!E$1+(Sheet1!$A$1-1)*10,FALSE)="---","---", (ROUND(VLOOKUP($A124,Sheet1!$B$3:$AH$1266,Sheet1!E$1+(Sheet1!$A$1-1)*10,FALSE),IF(VLOOKUP($A124,Sheet1!$B$3:$AH$1266,Sheet1!E$1+(Sheet1!$A$1-1)*10,FALSE)&gt;99999,-3,IF(VLOOKUP($A124,Sheet1!$B$3:$AH$1266,Sheet1!E$1+(Sheet1!$A$1-1)*10,FALSE)&gt;9999,-2,IF(VLOOKUP($A124,Sheet1!$B$3:$AH$1266,Sheet1!E$1+(Sheet1!$A$1-1)*10,FALSE)&gt;999,-1,0)))))))</f>
        <v>3010</v>
      </c>
      <c r="V124" s="66">
        <f>IF(ISNA(VLOOKUP($A124,Sheet1!$B$3:$AH$1266,Sheet1!F$1+(Sheet1!$A$1-1)*10,FALSE))=TRUE,"---",IF(VLOOKUP($A124,Sheet1!$B$3:$AH$1266,Sheet1!F$1+(Sheet1!$A$1-1)*10,FALSE)="---","---", (ROUND(VLOOKUP($A124,Sheet1!$B$3:$AH$1266,Sheet1!F$1+(Sheet1!$A$1-1)*10,FALSE),IF(VLOOKUP($A124,Sheet1!$B$3:$AH$1266,Sheet1!F$1+(Sheet1!$A$1-1)*10,FALSE)&gt;99999,-3,IF(VLOOKUP($A124,Sheet1!$B$3:$AH$1266,Sheet1!F$1+(Sheet1!$A$1-1)*10,FALSE)&gt;9999,-2,IF(VLOOKUP($A124,Sheet1!$B$3:$AH$1266,Sheet1!F$1+(Sheet1!$A$1-1)*10,FALSE)&gt;999,-1,0)))))))</f>
        <v>3380</v>
      </c>
      <c r="W124" s="66">
        <f>IF(ISNA(VLOOKUP($A124,Sheet1!$B$3:$AH$1266,Sheet1!G$1+(Sheet1!$A$1-1)*10,FALSE))=TRUE,"---",IF(VLOOKUP($A124,Sheet1!$B$3:$AH$1266,Sheet1!G$1+(Sheet1!$A$1-1)*10,FALSE)="---","---", (ROUND(VLOOKUP($A124,Sheet1!$B$3:$AH$1266,Sheet1!G$1+(Sheet1!$A$1-1)*10,FALSE),IF(VLOOKUP($A124,Sheet1!$B$3:$AH$1266,Sheet1!G$1+(Sheet1!$A$1-1)*10,FALSE)&gt;99999,-3,IF(VLOOKUP($A124,Sheet1!$B$3:$AH$1266,Sheet1!G$1+(Sheet1!$A$1-1)*10,FALSE)&gt;9999,-2,IF(VLOOKUP($A124,Sheet1!$B$3:$AH$1266,Sheet1!G$1+(Sheet1!$A$1-1)*10,FALSE)&gt;999,-1,0)))))))</f>
        <v>3840</v>
      </c>
      <c r="X124" s="66">
        <f>IF(ISNA(VLOOKUP($A124,Sheet1!$B$3:$AH$1266,Sheet1!H$1+(Sheet1!$A$1-1)*10,FALSE))=TRUE,"---",IF(VLOOKUP($A124,Sheet1!$B$3:$AH$1266,Sheet1!H$1+(Sheet1!$A$1-1)*10,FALSE)="---","---", (ROUND(VLOOKUP($A124,Sheet1!$B$3:$AH$1266,Sheet1!H$1+(Sheet1!$A$1-1)*10,FALSE),IF(VLOOKUP($A124,Sheet1!$B$3:$AH$1266,Sheet1!H$1+(Sheet1!$A$1-1)*10,FALSE)&gt;99999,-3,IF(VLOOKUP($A124,Sheet1!$B$3:$AH$1266,Sheet1!H$1+(Sheet1!$A$1-1)*10,FALSE)&gt;9999,-2,IF(VLOOKUP($A124,Sheet1!$B$3:$AH$1266,Sheet1!H$1+(Sheet1!$A$1-1)*10,FALSE)&gt;999,-1,0)))))))</f>
        <v>5030</v>
      </c>
      <c r="Y124" s="66">
        <f>IF(ISNA(VLOOKUP($A124,Sheet1!$B$3:$AH$1266,Sheet1!I$1+(Sheet1!$A$1-1)*10,FALSE))=TRUE,"---",IF(VLOOKUP($A124,Sheet1!$B$3:$AH$1266,Sheet1!I$1+(Sheet1!$A$1-1)*10,FALSE)="---","---", (ROUND(VLOOKUP($A124,Sheet1!$B$3:$AH$1266,Sheet1!I$1+(Sheet1!$A$1-1)*10,FALSE),IF(VLOOKUP($A124,Sheet1!$B$3:$AH$1266,Sheet1!I$1+(Sheet1!$A$1-1)*10,FALSE)&gt;99999,-3,IF(VLOOKUP($A124,Sheet1!$B$3:$AH$1266,Sheet1!I$1+(Sheet1!$A$1-1)*10,FALSE)&gt;9999,-2,IF(VLOOKUP($A124,Sheet1!$B$3:$AH$1266,Sheet1!I$1+(Sheet1!$A$1-1)*10,FALSE)&gt;999,-1,0)))))))</f>
        <v>5850</v>
      </c>
      <c r="Z124" s="66">
        <f>IF(ISNA(VLOOKUP($A124,Sheet1!$B$3:$AH$1266,Sheet1!J$1+(Sheet1!$A$1-1)*10,FALSE))=TRUE,"---",IF(VLOOKUP($A124,Sheet1!$B$3:$AH$1266,Sheet1!J$1+(Sheet1!$A$1-1)*10,FALSE)="---","---", (ROUND(VLOOKUP($A124,Sheet1!$B$3:$AH$1266,Sheet1!J$1+(Sheet1!$A$1-1)*10,FALSE),IF(VLOOKUP($A124,Sheet1!$B$3:$AH$1266,Sheet1!J$1+(Sheet1!$A$1-1)*10,FALSE)&gt;99999,-3,IF(VLOOKUP($A124,Sheet1!$B$3:$AH$1266,Sheet1!J$1+(Sheet1!$A$1-1)*10,FALSE)&gt;9999,-2,IF(VLOOKUP($A124,Sheet1!$B$3:$AH$1266,Sheet1!J$1+(Sheet1!$A$1-1)*10,FALSE)&gt;999,-1,0)))))))</f>
        <v>6910</v>
      </c>
      <c r="AA124" s="66">
        <f>IF(ISNA(VLOOKUP($A124,Sheet1!$B$3:$AH$1266,Sheet1!K$1+(Sheet1!$A$1-1)*10,FALSE))=TRUE,"---",IF(VLOOKUP($A124,Sheet1!$B$3:$AH$1266,Sheet1!K$1+(Sheet1!$A$1-1)*10,FALSE)="---","---", (ROUND(VLOOKUP($A124,Sheet1!$B$3:$AH$1266,Sheet1!K$1+(Sheet1!$A$1-1)*10,FALSE),IF(VLOOKUP($A124,Sheet1!$B$3:$AH$1266,Sheet1!K$1+(Sheet1!$A$1-1)*10,FALSE)&gt;99999,-3,IF(VLOOKUP($A124,Sheet1!$B$3:$AH$1266,Sheet1!K$1+(Sheet1!$A$1-1)*10,FALSE)&gt;9999,-2,IF(VLOOKUP($A124,Sheet1!$B$3:$AH$1266,Sheet1!K$1+(Sheet1!$A$1-1)*10,FALSE)&gt;999,-1,0)))))))</f>
        <v>7690</v>
      </c>
      <c r="AB124" s="66">
        <f>IF(ISNA(VLOOKUP($A124,Sheet1!$B$3:$AH$1266,Sheet1!L$1+(Sheet1!$A$1-1)*10,FALSE))=TRUE,"---",IF(VLOOKUP($A124,Sheet1!$B$3:$AH$1266,Sheet1!L$1+(Sheet1!$A$1-1)*10,FALSE)="---","---", (ROUND(VLOOKUP($A124,Sheet1!$B$3:$AH$1266,Sheet1!L$1+(Sheet1!$A$1-1)*10,FALSE),IF(VLOOKUP($A124,Sheet1!$B$3:$AH$1266,Sheet1!L$1+(Sheet1!$A$1-1)*10,FALSE)&gt;99999,-3,IF(VLOOKUP($A124,Sheet1!$B$3:$AH$1266,Sheet1!L$1+(Sheet1!$A$1-1)*10,FALSE)&gt;9999,-2,IF(VLOOKUP($A124,Sheet1!$B$3:$AH$1266,Sheet1!L$1+(Sheet1!$A$1-1)*10,FALSE)&gt;999,-1,0)))))))</f>
        <v>8590</v>
      </c>
      <c r="AC124" s="66">
        <f>IF(ISNA(VLOOKUP($A124,Sheet1!$B$3:$AH$1266,Sheet1!M$1+(Sheet1!$A$1-1)*10,FALSE))=TRUE,"---",IF(VLOOKUP($A124,Sheet1!$B$3:$AH$1266,Sheet1!M$1+(Sheet1!$A$1-1)*10,FALSE)="---","---", (ROUND(VLOOKUP($A124,Sheet1!$B$3:$AH$1266,Sheet1!M$1+(Sheet1!$A$1-1)*10,FALSE),IF(VLOOKUP($A124,Sheet1!$B$3:$AH$1266,Sheet1!M$1+(Sheet1!$A$1-1)*10,FALSE)&gt;99999,-3,IF(VLOOKUP($A124,Sheet1!$B$3:$AH$1266,Sheet1!M$1+(Sheet1!$A$1-1)*10,FALSE)&gt;9999,-2,IF(VLOOKUP($A124,Sheet1!$B$3:$AH$1266,Sheet1!M$1+(Sheet1!$A$1-1)*10,FALSE)&gt;999,-1,0)))))))</f>
        <v>9330</v>
      </c>
      <c r="AD124" s="66">
        <f>IF(ISNA(VLOOKUP($A124,Sheet1!$B$3:$AH$1266,Sheet1!N$1+(Sheet1!$A$1-1)*10,FALSE))=TRUE,"---",IF(VLOOKUP($A124,Sheet1!$B$3:$AH$1266,Sheet1!N$1+(Sheet1!$A$1-1)*10,FALSE)="---","---", (ROUND(VLOOKUP($A124,Sheet1!$B$3:$AH$1266,Sheet1!N$1+(Sheet1!$A$1-1)*10,FALSE),IF(VLOOKUP($A124,Sheet1!$B$3:$AH$1266,Sheet1!N$1+(Sheet1!$A$1-1)*10,FALSE)&gt;99999,-3,IF(VLOOKUP($A124,Sheet1!$B$3:$AH$1266,Sheet1!N$1+(Sheet1!$A$1-1)*10,FALSE)&gt;9999,-2,IF(VLOOKUP($A124,Sheet1!$B$3:$AH$1266,Sheet1!N$1+(Sheet1!$A$1-1)*10,FALSE)&gt;999,-1,0)))))))</f>
        <v>10600</v>
      </c>
    </row>
    <row r="125" spans="1:30" ht="25.5" customHeight="1" x14ac:dyDescent="0.25">
      <c r="A125" s="303" t="s">
        <v>183</v>
      </c>
      <c r="B125" s="330" t="s">
        <v>184</v>
      </c>
      <c r="C125" s="303">
        <v>432110</v>
      </c>
      <c r="D125" s="303">
        <v>741613</v>
      </c>
      <c r="E125" s="307" t="s">
        <v>3064</v>
      </c>
      <c r="F125" s="342" t="s">
        <v>4475</v>
      </c>
      <c r="G125" s="318" t="s">
        <v>31</v>
      </c>
      <c r="H125" s="347">
        <v>491</v>
      </c>
      <c r="I125" s="112">
        <v>4835</v>
      </c>
      <c r="J125" s="148">
        <v>11</v>
      </c>
      <c r="K125" s="127" t="s">
        <v>185</v>
      </c>
      <c r="L125" s="115">
        <v>32000</v>
      </c>
      <c r="M125" s="116">
        <v>65.2</v>
      </c>
      <c r="N125" s="114" t="s">
        <v>4405</v>
      </c>
      <c r="O125" s="68">
        <f t="shared" si="4"/>
        <v>0.80666250145641538</v>
      </c>
      <c r="P125" s="68">
        <f>IF(O125&lt;&gt;"",VLOOKUP($A125,Sheet4!$A$2:$O$1309,14,FALSE)*100,"")</f>
        <v>0.18255480246212041</v>
      </c>
      <c r="Q125" s="68">
        <f>IF(P125&lt;&gt;"",VLOOKUP($A125,Sheet4!$A$2:$O$1309,15,FALSE)*100,"")</f>
        <v>1.7738403607966191</v>
      </c>
      <c r="R125" s="74" t="str">
        <f t="shared" si="3"/>
        <v>&gt;100, &lt;200</v>
      </c>
      <c r="S125" s="356" t="s">
        <v>4364</v>
      </c>
      <c r="T125" s="356" t="str">
        <f>IF(ISNA(VLOOKUP(A125,Sheet1!B$3:C$1266,2,FALSE)=TRUE),"NC",VLOOKUP(A125,Sheet1!B$3:C$1266,2,FALSE))</f>
        <v>Rural10</v>
      </c>
      <c r="U125" s="392">
        <f>IF(ISNA(VLOOKUP($A125,Sheet1!$B$3:$AH$1266,Sheet1!E$1+(Sheet1!$A$1-1)*10,FALSE))=TRUE,"---",IF(VLOOKUP($A125,Sheet1!$B$3:$AH$1266,Sheet1!E$1+(Sheet1!$A$1-1)*10,FALSE)="---","---", (ROUND(VLOOKUP($A125,Sheet1!$B$3:$AH$1266,Sheet1!E$1+(Sheet1!$A$1-1)*10,FALSE),IF(VLOOKUP($A125,Sheet1!$B$3:$AH$1266,Sheet1!E$1+(Sheet1!$A$1-1)*10,FALSE)&gt;99999,-3,IF(VLOOKUP($A125,Sheet1!$B$3:$AH$1266,Sheet1!E$1+(Sheet1!$A$1-1)*10,FALSE)&gt;9999,-2,IF(VLOOKUP($A125,Sheet1!$B$3:$AH$1266,Sheet1!E$1+(Sheet1!$A$1-1)*10,FALSE)&gt;999,-1,0)))))))</f>
        <v>10100</v>
      </c>
      <c r="V125" s="392">
        <f>IF(ISNA(VLOOKUP($A125,Sheet1!$B$3:$AH$1266,Sheet1!F$1+(Sheet1!$A$1-1)*10,FALSE))=TRUE,"---",IF(VLOOKUP($A125,Sheet1!$B$3:$AH$1266,Sheet1!F$1+(Sheet1!$A$1-1)*10,FALSE)="---","---", (ROUND(VLOOKUP($A125,Sheet1!$B$3:$AH$1266,Sheet1!F$1+(Sheet1!$A$1-1)*10,FALSE),IF(VLOOKUP($A125,Sheet1!$B$3:$AH$1266,Sheet1!F$1+(Sheet1!$A$1-1)*10,FALSE)&gt;99999,-3,IF(VLOOKUP($A125,Sheet1!$B$3:$AH$1266,Sheet1!F$1+(Sheet1!$A$1-1)*10,FALSE)&gt;9999,-2,IF(VLOOKUP($A125,Sheet1!$B$3:$AH$1266,Sheet1!F$1+(Sheet1!$A$1-1)*10,FALSE)&gt;999,-1,0)))))))</f>
        <v>11500</v>
      </c>
      <c r="W125" s="392">
        <f>IF(ISNA(VLOOKUP($A125,Sheet1!$B$3:$AH$1266,Sheet1!G$1+(Sheet1!$A$1-1)*10,FALSE))=TRUE,"---",IF(VLOOKUP($A125,Sheet1!$B$3:$AH$1266,Sheet1!G$1+(Sheet1!$A$1-1)*10,FALSE)="---","---", (ROUND(VLOOKUP($A125,Sheet1!$B$3:$AH$1266,Sheet1!G$1+(Sheet1!$A$1-1)*10,FALSE),IF(VLOOKUP($A125,Sheet1!$B$3:$AH$1266,Sheet1!G$1+(Sheet1!$A$1-1)*10,FALSE)&gt;99999,-3,IF(VLOOKUP($A125,Sheet1!$B$3:$AH$1266,Sheet1!G$1+(Sheet1!$A$1-1)*10,FALSE)&gt;9999,-2,IF(VLOOKUP($A125,Sheet1!$B$3:$AH$1266,Sheet1!G$1+(Sheet1!$A$1-1)*10,FALSE)&gt;999,-1,0)))))))</f>
        <v>13200</v>
      </c>
      <c r="X125" s="392">
        <f>IF(ISNA(VLOOKUP($A125,Sheet1!$B$3:$AH$1266,Sheet1!H$1+(Sheet1!$A$1-1)*10,FALSE))=TRUE,"---",IF(VLOOKUP($A125,Sheet1!$B$3:$AH$1266,Sheet1!H$1+(Sheet1!$A$1-1)*10,FALSE)="---","---", (ROUND(VLOOKUP($A125,Sheet1!$B$3:$AH$1266,Sheet1!H$1+(Sheet1!$A$1-1)*10,FALSE),IF(VLOOKUP($A125,Sheet1!$B$3:$AH$1266,Sheet1!H$1+(Sheet1!$A$1-1)*10,FALSE)&gt;99999,-3,IF(VLOOKUP($A125,Sheet1!$B$3:$AH$1266,Sheet1!H$1+(Sheet1!$A$1-1)*10,FALSE)&gt;9999,-2,IF(VLOOKUP($A125,Sheet1!$B$3:$AH$1266,Sheet1!H$1+(Sheet1!$A$1-1)*10,FALSE)&gt;999,-1,0)))))))</f>
        <v>17600</v>
      </c>
      <c r="Y125" s="392">
        <f>IF(ISNA(VLOOKUP($A125,Sheet1!$B$3:$AH$1266,Sheet1!I$1+(Sheet1!$A$1-1)*10,FALSE))=TRUE,"---",IF(VLOOKUP($A125,Sheet1!$B$3:$AH$1266,Sheet1!I$1+(Sheet1!$A$1-1)*10,FALSE)="---","---", (ROUND(VLOOKUP($A125,Sheet1!$B$3:$AH$1266,Sheet1!I$1+(Sheet1!$A$1-1)*10,FALSE),IF(VLOOKUP($A125,Sheet1!$B$3:$AH$1266,Sheet1!I$1+(Sheet1!$A$1-1)*10,FALSE)&gt;99999,-3,IF(VLOOKUP($A125,Sheet1!$B$3:$AH$1266,Sheet1!I$1+(Sheet1!$A$1-1)*10,FALSE)&gt;9999,-2,IF(VLOOKUP($A125,Sheet1!$B$3:$AH$1266,Sheet1!I$1+(Sheet1!$A$1-1)*10,FALSE)&gt;999,-1,0)))))))</f>
        <v>20700</v>
      </c>
      <c r="Z125" s="392">
        <f>IF(ISNA(VLOOKUP($A125,Sheet1!$B$3:$AH$1266,Sheet1!J$1+(Sheet1!$A$1-1)*10,FALSE))=TRUE,"---",IF(VLOOKUP($A125,Sheet1!$B$3:$AH$1266,Sheet1!J$1+(Sheet1!$A$1-1)*10,FALSE)="---","---", (ROUND(VLOOKUP($A125,Sheet1!$B$3:$AH$1266,Sheet1!J$1+(Sheet1!$A$1-1)*10,FALSE),IF(VLOOKUP($A125,Sheet1!$B$3:$AH$1266,Sheet1!J$1+(Sheet1!$A$1-1)*10,FALSE)&gt;99999,-3,IF(VLOOKUP($A125,Sheet1!$B$3:$AH$1266,Sheet1!J$1+(Sheet1!$A$1-1)*10,FALSE)&gt;9999,-2,IF(VLOOKUP($A125,Sheet1!$B$3:$AH$1266,Sheet1!J$1+(Sheet1!$A$1-1)*10,FALSE)&gt;999,-1,0)))))))</f>
        <v>24600</v>
      </c>
      <c r="AA125" s="392">
        <f>IF(ISNA(VLOOKUP($A125,Sheet1!$B$3:$AH$1266,Sheet1!K$1+(Sheet1!$A$1-1)*10,FALSE))=TRUE,"---",IF(VLOOKUP($A125,Sheet1!$B$3:$AH$1266,Sheet1!K$1+(Sheet1!$A$1-1)*10,FALSE)="---","---", (ROUND(VLOOKUP($A125,Sheet1!$B$3:$AH$1266,Sheet1!K$1+(Sheet1!$A$1-1)*10,FALSE),IF(VLOOKUP($A125,Sheet1!$B$3:$AH$1266,Sheet1!K$1+(Sheet1!$A$1-1)*10,FALSE)&gt;99999,-3,IF(VLOOKUP($A125,Sheet1!$B$3:$AH$1266,Sheet1!K$1+(Sheet1!$A$1-1)*10,FALSE)&gt;9999,-2,IF(VLOOKUP($A125,Sheet1!$B$3:$AH$1266,Sheet1!K$1+(Sheet1!$A$1-1)*10,FALSE)&gt;999,-1,0)))))))</f>
        <v>27600</v>
      </c>
      <c r="AB125" s="392">
        <f>IF(ISNA(VLOOKUP($A125,Sheet1!$B$3:$AH$1266,Sheet1!L$1+(Sheet1!$A$1-1)*10,FALSE))=TRUE,"---",IF(VLOOKUP($A125,Sheet1!$B$3:$AH$1266,Sheet1!L$1+(Sheet1!$A$1-1)*10,FALSE)="---","---", (ROUND(VLOOKUP($A125,Sheet1!$B$3:$AH$1266,Sheet1!L$1+(Sheet1!$A$1-1)*10,FALSE),IF(VLOOKUP($A125,Sheet1!$B$3:$AH$1266,Sheet1!L$1+(Sheet1!$A$1-1)*10,FALSE)&gt;99999,-3,IF(VLOOKUP($A125,Sheet1!$B$3:$AH$1266,Sheet1!L$1+(Sheet1!$A$1-1)*10,FALSE)&gt;9999,-2,IF(VLOOKUP($A125,Sheet1!$B$3:$AH$1266,Sheet1!L$1+(Sheet1!$A$1-1)*10,FALSE)&gt;999,-1,0)))))))</f>
        <v>30800</v>
      </c>
      <c r="AC125" s="392">
        <f>IF(ISNA(VLOOKUP($A125,Sheet1!$B$3:$AH$1266,Sheet1!M$1+(Sheet1!$A$1-1)*10,FALSE))=TRUE,"---",IF(VLOOKUP($A125,Sheet1!$B$3:$AH$1266,Sheet1!M$1+(Sheet1!$A$1-1)*10,FALSE)="---","---", (ROUND(VLOOKUP($A125,Sheet1!$B$3:$AH$1266,Sheet1!M$1+(Sheet1!$A$1-1)*10,FALSE),IF(VLOOKUP($A125,Sheet1!$B$3:$AH$1266,Sheet1!M$1+(Sheet1!$A$1-1)*10,FALSE)&gt;99999,-3,IF(VLOOKUP($A125,Sheet1!$B$3:$AH$1266,Sheet1!M$1+(Sheet1!$A$1-1)*10,FALSE)&gt;9999,-2,IF(VLOOKUP($A125,Sheet1!$B$3:$AH$1266,Sheet1!M$1+(Sheet1!$A$1-1)*10,FALSE)&gt;999,-1,0)))))))</f>
        <v>34000</v>
      </c>
      <c r="AD125" s="392">
        <f>IF(ISNA(VLOOKUP($A125,Sheet1!$B$3:$AH$1266,Sheet1!N$1+(Sheet1!$A$1-1)*10,FALSE))=TRUE,"---",IF(VLOOKUP($A125,Sheet1!$B$3:$AH$1266,Sheet1!N$1+(Sheet1!$A$1-1)*10,FALSE)="---","---", (ROUND(VLOOKUP($A125,Sheet1!$B$3:$AH$1266,Sheet1!N$1+(Sheet1!$A$1-1)*10,FALSE),IF(VLOOKUP($A125,Sheet1!$B$3:$AH$1266,Sheet1!N$1+(Sheet1!$A$1-1)*10,FALSE)&gt;99999,-3,IF(VLOOKUP($A125,Sheet1!$B$3:$AH$1266,Sheet1!N$1+(Sheet1!$A$1-1)*10,FALSE)&gt;9999,-2,IF(VLOOKUP($A125,Sheet1!$B$3:$AH$1266,Sheet1!N$1+(Sheet1!$A$1-1)*10,FALSE)&gt;999,-1,0)))))))</f>
        <v>38500</v>
      </c>
    </row>
    <row r="126" spans="1:30" ht="25.5" customHeight="1" x14ac:dyDescent="0.25">
      <c r="A126" s="303"/>
      <c r="B126" s="331"/>
      <c r="C126" s="303"/>
      <c r="D126" s="303"/>
      <c r="E126" s="307" t="e">
        <v>#N/A</v>
      </c>
      <c r="F126" s="401"/>
      <c r="G126" s="405"/>
      <c r="H126" s="347"/>
      <c r="I126" s="112">
        <v>20149</v>
      </c>
      <c r="J126" s="147">
        <v>13.32</v>
      </c>
      <c r="K126" s="127" t="s">
        <v>28</v>
      </c>
      <c r="L126" s="156" t="s">
        <v>4405</v>
      </c>
      <c r="M126" s="157" t="s">
        <v>4405</v>
      </c>
      <c r="N126" s="127" t="s">
        <v>75</v>
      </c>
      <c r="O126" s="68" t="s">
        <v>4405</v>
      </c>
      <c r="P126" s="68" t="s">
        <v>4405</v>
      </c>
      <c r="Q126" s="68" t="s">
        <v>4405</v>
      </c>
      <c r="R126" s="74" t="s">
        <v>4405</v>
      </c>
      <c r="S126" s="356" t="e">
        <v>#N/A</v>
      </c>
      <c r="T126" s="356" t="str">
        <f>IF(ISNA(VLOOKUP(A126,Sheet1!B$3:C$1266,2,FALSE)=TRUE),"ND",VLOOKUP(A126,Sheet1!B$3:C$1266,2,FALSE))</f>
        <v>ND</v>
      </c>
      <c r="U126" s="392" t="str">
        <f>IF(ISNA(VLOOKUP($A126,Sheet1!$B$3:$AH$1266,Sheet1!E$1+(Sheet1!$A$1-1)*10,FALSE))=TRUE,"---",IF(VLOOKUP($A126,Sheet1!$B$3:$AH$1266,Sheet1!E$1+(Sheet1!$A$1-1)*10,FALSE)="---","---", (ROUND(VLOOKUP($A126,Sheet1!$B$3:$AH$1266,Sheet1!E$1+(Sheet1!$A$1-1)*10,FALSE),IF(VLOOKUP($A126,Sheet1!$B$3:$AH$1266,Sheet1!E$1+(Sheet1!$A$1-1)*10,FALSE)&gt;99999,-3,IF(VLOOKUP($A126,Sheet1!$B$3:$AH$1266,Sheet1!E$1+(Sheet1!$A$1-1)*10,FALSE)&gt;9999,-2,IF(VLOOKUP($A126,Sheet1!$B$3:$AH$1266,Sheet1!E$1+(Sheet1!$A$1-1)*10,FALSE)&gt;999,-1,0)))))))</f>
        <v>---</v>
      </c>
      <c r="V126" s="392" t="str">
        <f>IF(ISNA(VLOOKUP($A126,Sheet1!$B$3:$AH$1266,Sheet1!F$1+(Sheet1!$A$1-1)*10,FALSE))=TRUE,"---",IF(VLOOKUP($A126,Sheet1!$B$3:$AH$1266,Sheet1!F$1+(Sheet1!$A$1-1)*10,FALSE)="---","---", (ROUND(VLOOKUP($A126,Sheet1!$B$3:$AH$1266,Sheet1!F$1+(Sheet1!$A$1-1)*10,FALSE),IF(VLOOKUP($A126,Sheet1!$B$3:$AH$1266,Sheet1!F$1+(Sheet1!$A$1-1)*10,FALSE)&gt;99999,-3,IF(VLOOKUP($A126,Sheet1!$B$3:$AH$1266,Sheet1!F$1+(Sheet1!$A$1-1)*10,FALSE)&gt;9999,-2,IF(VLOOKUP($A126,Sheet1!$B$3:$AH$1266,Sheet1!F$1+(Sheet1!$A$1-1)*10,FALSE)&gt;999,-1,0)))))))</f>
        <v>---</v>
      </c>
      <c r="W126" s="392" t="str">
        <f>IF(ISNA(VLOOKUP($A126,Sheet1!$B$3:$AH$1266,Sheet1!G$1+(Sheet1!$A$1-1)*10,FALSE))=TRUE,"---",IF(VLOOKUP($A126,Sheet1!$B$3:$AH$1266,Sheet1!G$1+(Sheet1!$A$1-1)*10,FALSE)="---","---", (ROUND(VLOOKUP($A126,Sheet1!$B$3:$AH$1266,Sheet1!G$1+(Sheet1!$A$1-1)*10,FALSE),IF(VLOOKUP($A126,Sheet1!$B$3:$AH$1266,Sheet1!G$1+(Sheet1!$A$1-1)*10,FALSE)&gt;99999,-3,IF(VLOOKUP($A126,Sheet1!$B$3:$AH$1266,Sheet1!G$1+(Sheet1!$A$1-1)*10,FALSE)&gt;9999,-2,IF(VLOOKUP($A126,Sheet1!$B$3:$AH$1266,Sheet1!G$1+(Sheet1!$A$1-1)*10,FALSE)&gt;999,-1,0)))))))</f>
        <v>---</v>
      </c>
      <c r="X126" s="392" t="str">
        <f>IF(ISNA(VLOOKUP($A126,Sheet1!$B$3:$AH$1266,Sheet1!H$1+(Sheet1!$A$1-1)*10,FALSE))=TRUE,"---",IF(VLOOKUP($A126,Sheet1!$B$3:$AH$1266,Sheet1!H$1+(Sheet1!$A$1-1)*10,FALSE)="---","---", (ROUND(VLOOKUP($A126,Sheet1!$B$3:$AH$1266,Sheet1!H$1+(Sheet1!$A$1-1)*10,FALSE),IF(VLOOKUP($A126,Sheet1!$B$3:$AH$1266,Sheet1!H$1+(Sheet1!$A$1-1)*10,FALSE)&gt;99999,-3,IF(VLOOKUP($A126,Sheet1!$B$3:$AH$1266,Sheet1!H$1+(Sheet1!$A$1-1)*10,FALSE)&gt;9999,-2,IF(VLOOKUP($A126,Sheet1!$B$3:$AH$1266,Sheet1!H$1+(Sheet1!$A$1-1)*10,FALSE)&gt;999,-1,0)))))))</f>
        <v>---</v>
      </c>
      <c r="Y126" s="392" t="str">
        <f>IF(ISNA(VLOOKUP($A126,Sheet1!$B$3:$AH$1266,Sheet1!I$1+(Sheet1!$A$1-1)*10,FALSE))=TRUE,"---",IF(VLOOKUP($A126,Sheet1!$B$3:$AH$1266,Sheet1!I$1+(Sheet1!$A$1-1)*10,FALSE)="---","---", (ROUND(VLOOKUP($A126,Sheet1!$B$3:$AH$1266,Sheet1!I$1+(Sheet1!$A$1-1)*10,FALSE),IF(VLOOKUP($A126,Sheet1!$B$3:$AH$1266,Sheet1!I$1+(Sheet1!$A$1-1)*10,FALSE)&gt;99999,-3,IF(VLOOKUP($A126,Sheet1!$B$3:$AH$1266,Sheet1!I$1+(Sheet1!$A$1-1)*10,FALSE)&gt;9999,-2,IF(VLOOKUP($A126,Sheet1!$B$3:$AH$1266,Sheet1!I$1+(Sheet1!$A$1-1)*10,FALSE)&gt;999,-1,0)))))))</f>
        <v>---</v>
      </c>
      <c r="Z126" s="392" t="str">
        <f>IF(ISNA(VLOOKUP($A126,Sheet1!$B$3:$AH$1266,Sheet1!J$1+(Sheet1!$A$1-1)*10,FALSE))=TRUE,"---",IF(VLOOKUP($A126,Sheet1!$B$3:$AH$1266,Sheet1!J$1+(Sheet1!$A$1-1)*10,FALSE)="---","---", (ROUND(VLOOKUP($A126,Sheet1!$B$3:$AH$1266,Sheet1!J$1+(Sheet1!$A$1-1)*10,FALSE),IF(VLOOKUP($A126,Sheet1!$B$3:$AH$1266,Sheet1!J$1+(Sheet1!$A$1-1)*10,FALSE)&gt;99999,-3,IF(VLOOKUP($A126,Sheet1!$B$3:$AH$1266,Sheet1!J$1+(Sheet1!$A$1-1)*10,FALSE)&gt;9999,-2,IF(VLOOKUP($A126,Sheet1!$B$3:$AH$1266,Sheet1!J$1+(Sheet1!$A$1-1)*10,FALSE)&gt;999,-1,0)))))))</f>
        <v>---</v>
      </c>
      <c r="AA126" s="392" t="str">
        <f>IF(ISNA(VLOOKUP($A126,Sheet1!$B$3:$AH$1266,Sheet1!K$1+(Sheet1!$A$1-1)*10,FALSE))=TRUE,"---",IF(VLOOKUP($A126,Sheet1!$B$3:$AH$1266,Sheet1!K$1+(Sheet1!$A$1-1)*10,FALSE)="---","---", (ROUND(VLOOKUP($A126,Sheet1!$B$3:$AH$1266,Sheet1!K$1+(Sheet1!$A$1-1)*10,FALSE),IF(VLOOKUP($A126,Sheet1!$B$3:$AH$1266,Sheet1!K$1+(Sheet1!$A$1-1)*10,FALSE)&gt;99999,-3,IF(VLOOKUP($A126,Sheet1!$B$3:$AH$1266,Sheet1!K$1+(Sheet1!$A$1-1)*10,FALSE)&gt;9999,-2,IF(VLOOKUP($A126,Sheet1!$B$3:$AH$1266,Sheet1!K$1+(Sheet1!$A$1-1)*10,FALSE)&gt;999,-1,0)))))))</f>
        <v>---</v>
      </c>
      <c r="AB126" s="392" t="str">
        <f>IF(ISNA(VLOOKUP($A126,Sheet1!$B$3:$AH$1266,Sheet1!L$1+(Sheet1!$A$1-1)*10,FALSE))=TRUE,"---",IF(VLOOKUP($A126,Sheet1!$B$3:$AH$1266,Sheet1!L$1+(Sheet1!$A$1-1)*10,FALSE)="---","---", (ROUND(VLOOKUP($A126,Sheet1!$B$3:$AH$1266,Sheet1!L$1+(Sheet1!$A$1-1)*10,FALSE),IF(VLOOKUP($A126,Sheet1!$B$3:$AH$1266,Sheet1!L$1+(Sheet1!$A$1-1)*10,FALSE)&gt;99999,-3,IF(VLOOKUP($A126,Sheet1!$B$3:$AH$1266,Sheet1!L$1+(Sheet1!$A$1-1)*10,FALSE)&gt;9999,-2,IF(VLOOKUP($A126,Sheet1!$B$3:$AH$1266,Sheet1!L$1+(Sheet1!$A$1-1)*10,FALSE)&gt;999,-1,0)))))))</f>
        <v>---</v>
      </c>
      <c r="AC126" s="392" t="str">
        <f>IF(ISNA(VLOOKUP($A126,Sheet1!$B$3:$AH$1266,Sheet1!M$1+(Sheet1!$A$1-1)*10,FALSE))=TRUE,"---",IF(VLOOKUP($A126,Sheet1!$B$3:$AH$1266,Sheet1!M$1+(Sheet1!$A$1-1)*10,FALSE)="---","---", (ROUND(VLOOKUP($A126,Sheet1!$B$3:$AH$1266,Sheet1!M$1+(Sheet1!$A$1-1)*10,FALSE),IF(VLOOKUP($A126,Sheet1!$B$3:$AH$1266,Sheet1!M$1+(Sheet1!$A$1-1)*10,FALSE)&gt;99999,-3,IF(VLOOKUP($A126,Sheet1!$B$3:$AH$1266,Sheet1!M$1+(Sheet1!$A$1-1)*10,FALSE)&gt;9999,-2,IF(VLOOKUP($A126,Sheet1!$B$3:$AH$1266,Sheet1!M$1+(Sheet1!$A$1-1)*10,FALSE)&gt;999,-1,0)))))))</f>
        <v>---</v>
      </c>
      <c r="AD126" s="392" t="str">
        <f>IF(ISNA(VLOOKUP($A126,Sheet1!$B$3:$AH$1266,Sheet1!N$1+(Sheet1!$A$1-1)*10,FALSE))=TRUE,"---",IF(VLOOKUP($A126,Sheet1!$B$3:$AH$1266,Sheet1!N$1+(Sheet1!$A$1-1)*10,FALSE)="---","---", (ROUND(VLOOKUP($A126,Sheet1!$B$3:$AH$1266,Sheet1!N$1+(Sheet1!$A$1-1)*10,FALSE),IF(VLOOKUP($A126,Sheet1!$B$3:$AH$1266,Sheet1!N$1+(Sheet1!$A$1-1)*10,FALSE)&gt;99999,-3,IF(VLOOKUP($A126,Sheet1!$B$3:$AH$1266,Sheet1!N$1+(Sheet1!$A$1-1)*10,FALSE)&gt;9999,-2,IF(VLOOKUP($A126,Sheet1!$B$3:$AH$1266,Sheet1!N$1+(Sheet1!$A$1-1)*10,FALSE)&gt;999,-1,0)))))))</f>
        <v>---</v>
      </c>
    </row>
    <row r="127" spans="1:30" ht="25.5" customHeight="1" x14ac:dyDescent="0.25">
      <c r="A127" s="304" t="s">
        <v>187</v>
      </c>
      <c r="B127" s="393" t="s">
        <v>188</v>
      </c>
      <c r="C127" s="304">
        <v>431510</v>
      </c>
      <c r="D127" s="304">
        <v>741328</v>
      </c>
      <c r="E127" s="305" t="s">
        <v>3064</v>
      </c>
      <c r="F127" s="345" t="s">
        <v>4476</v>
      </c>
      <c r="G127" s="351" t="s">
        <v>286</v>
      </c>
      <c r="H127" s="428">
        <v>88</v>
      </c>
      <c r="I127" s="119">
        <v>14124</v>
      </c>
      <c r="J127" s="137" t="s">
        <v>4405</v>
      </c>
      <c r="K127" s="118" t="s">
        <v>17</v>
      </c>
      <c r="L127" s="122">
        <v>8680</v>
      </c>
      <c r="M127" s="123">
        <v>98.6</v>
      </c>
      <c r="N127" s="118" t="s">
        <v>189</v>
      </c>
      <c r="O127" s="71">
        <f t="shared" si="4"/>
        <v>0.25177143128484786</v>
      </c>
      <c r="P127" s="71">
        <f>IF(O127&lt;&gt;"",VLOOKUP($A127,Sheet4!$A$2:$O$1309,14,FALSE)*100,"")</f>
        <v>1.8731914256669202</v>
      </c>
      <c r="Q127" s="71">
        <f>IF(P127&lt;&gt;"",VLOOKUP($A127,Sheet4!$A$2:$O$1309,15,FALSE)*100,"")</f>
        <v>16.907823784239206</v>
      </c>
      <c r="R127" s="73" t="str">
        <f t="shared" si="3"/>
        <v>&gt;200,  &lt;500</v>
      </c>
      <c r="S127" s="357" t="s">
        <v>4364</v>
      </c>
      <c r="T127" s="357" t="str">
        <f>IF(ISNA(VLOOKUP(A127,Sheet1!B$3:C$1266,2,FALSE)=TRUE),"NC",VLOOKUP(A127,Sheet1!B$3:C$1266,2,FALSE))</f>
        <v>Rural</v>
      </c>
      <c r="U127" s="385">
        <f>IF(ISNA(VLOOKUP($A127,Sheet1!$B$3:$AH$1266,Sheet1!E$1+(Sheet1!$A$1-1)*10,FALSE))=TRUE,"---",IF(VLOOKUP($A127,Sheet1!$B$3:$AH$1266,Sheet1!E$1+(Sheet1!$A$1-1)*10,FALSE)="---","---", (ROUND(VLOOKUP($A127,Sheet1!$B$3:$AH$1266,Sheet1!E$1+(Sheet1!$A$1-1)*10,FALSE),IF(VLOOKUP($A127,Sheet1!$B$3:$AH$1266,Sheet1!E$1+(Sheet1!$A$1-1)*10,FALSE)&gt;99999,-3,IF(VLOOKUP($A127,Sheet1!$B$3:$AH$1266,Sheet1!E$1+(Sheet1!$A$1-1)*10,FALSE)&gt;9999,-2,IF(VLOOKUP($A127,Sheet1!$B$3:$AH$1266,Sheet1!E$1+(Sheet1!$A$1-1)*10,FALSE)&gt;999,-1,0)))))))</f>
        <v>1880</v>
      </c>
      <c r="V127" s="385">
        <f>IF(ISNA(VLOOKUP($A127,Sheet1!$B$3:$AH$1266,Sheet1!F$1+(Sheet1!$A$1-1)*10,FALSE))=TRUE,"---",IF(VLOOKUP($A127,Sheet1!$B$3:$AH$1266,Sheet1!F$1+(Sheet1!$A$1-1)*10,FALSE)="---","---", (ROUND(VLOOKUP($A127,Sheet1!$B$3:$AH$1266,Sheet1!F$1+(Sheet1!$A$1-1)*10,FALSE),IF(VLOOKUP($A127,Sheet1!$B$3:$AH$1266,Sheet1!F$1+(Sheet1!$A$1-1)*10,FALSE)&gt;99999,-3,IF(VLOOKUP($A127,Sheet1!$B$3:$AH$1266,Sheet1!F$1+(Sheet1!$A$1-1)*10,FALSE)&gt;9999,-2,IF(VLOOKUP($A127,Sheet1!$B$3:$AH$1266,Sheet1!F$1+(Sheet1!$A$1-1)*10,FALSE)&gt;999,-1,0)))))))</f>
        <v>2200</v>
      </c>
      <c r="W127" s="385">
        <f>IF(ISNA(VLOOKUP($A127,Sheet1!$B$3:$AH$1266,Sheet1!G$1+(Sheet1!$A$1-1)*10,FALSE))=TRUE,"---",IF(VLOOKUP($A127,Sheet1!$B$3:$AH$1266,Sheet1!G$1+(Sheet1!$A$1-1)*10,FALSE)="---","---", (ROUND(VLOOKUP($A127,Sheet1!$B$3:$AH$1266,Sheet1!G$1+(Sheet1!$A$1-1)*10,FALSE),IF(VLOOKUP($A127,Sheet1!$B$3:$AH$1266,Sheet1!G$1+(Sheet1!$A$1-1)*10,FALSE)&gt;99999,-3,IF(VLOOKUP($A127,Sheet1!$B$3:$AH$1266,Sheet1!G$1+(Sheet1!$A$1-1)*10,FALSE)&gt;9999,-2,IF(VLOOKUP($A127,Sheet1!$B$3:$AH$1266,Sheet1!G$1+(Sheet1!$A$1-1)*10,FALSE)&gt;999,-1,0)))))))</f>
        <v>2610</v>
      </c>
      <c r="X127" s="385">
        <f>IF(ISNA(VLOOKUP($A127,Sheet1!$B$3:$AH$1266,Sheet1!H$1+(Sheet1!$A$1-1)*10,FALSE))=TRUE,"---",IF(VLOOKUP($A127,Sheet1!$B$3:$AH$1266,Sheet1!H$1+(Sheet1!$A$1-1)*10,FALSE)="---","---", (ROUND(VLOOKUP($A127,Sheet1!$B$3:$AH$1266,Sheet1!H$1+(Sheet1!$A$1-1)*10,FALSE),IF(VLOOKUP($A127,Sheet1!$B$3:$AH$1266,Sheet1!H$1+(Sheet1!$A$1-1)*10,FALSE)&gt;99999,-3,IF(VLOOKUP($A127,Sheet1!$B$3:$AH$1266,Sheet1!H$1+(Sheet1!$A$1-1)*10,FALSE)&gt;9999,-2,IF(VLOOKUP($A127,Sheet1!$B$3:$AH$1266,Sheet1!H$1+(Sheet1!$A$1-1)*10,FALSE)&gt;999,-1,0)))))))</f>
        <v>3710</v>
      </c>
      <c r="Y127" s="385">
        <f>IF(ISNA(VLOOKUP($A127,Sheet1!$B$3:$AH$1266,Sheet1!I$1+(Sheet1!$A$1-1)*10,FALSE))=TRUE,"---",IF(VLOOKUP($A127,Sheet1!$B$3:$AH$1266,Sheet1!I$1+(Sheet1!$A$1-1)*10,FALSE)="---","---", (ROUND(VLOOKUP($A127,Sheet1!$B$3:$AH$1266,Sheet1!I$1+(Sheet1!$A$1-1)*10,FALSE),IF(VLOOKUP($A127,Sheet1!$B$3:$AH$1266,Sheet1!I$1+(Sheet1!$A$1-1)*10,FALSE)&gt;99999,-3,IF(VLOOKUP($A127,Sheet1!$B$3:$AH$1266,Sheet1!I$1+(Sheet1!$A$1-1)*10,FALSE)&gt;9999,-2,IF(VLOOKUP($A127,Sheet1!$B$3:$AH$1266,Sheet1!I$1+(Sheet1!$A$1-1)*10,FALSE)&gt;999,-1,0)))))))</f>
        <v>4480</v>
      </c>
      <c r="Z127" s="385">
        <f>IF(ISNA(VLOOKUP($A127,Sheet1!$B$3:$AH$1266,Sheet1!J$1+(Sheet1!$A$1-1)*10,FALSE))=TRUE,"---",IF(VLOOKUP($A127,Sheet1!$B$3:$AH$1266,Sheet1!J$1+(Sheet1!$A$1-1)*10,FALSE)="---","---", (ROUND(VLOOKUP($A127,Sheet1!$B$3:$AH$1266,Sheet1!J$1+(Sheet1!$A$1-1)*10,FALSE),IF(VLOOKUP($A127,Sheet1!$B$3:$AH$1266,Sheet1!J$1+(Sheet1!$A$1-1)*10,FALSE)&gt;99999,-3,IF(VLOOKUP($A127,Sheet1!$B$3:$AH$1266,Sheet1!J$1+(Sheet1!$A$1-1)*10,FALSE)&gt;9999,-2,IF(VLOOKUP($A127,Sheet1!$B$3:$AH$1266,Sheet1!J$1+(Sheet1!$A$1-1)*10,FALSE)&gt;999,-1,0)))))))</f>
        <v>5460</v>
      </c>
      <c r="AA127" s="385">
        <f>IF(ISNA(VLOOKUP($A127,Sheet1!$B$3:$AH$1266,Sheet1!K$1+(Sheet1!$A$1-1)*10,FALSE))=TRUE,"---",IF(VLOOKUP($A127,Sheet1!$B$3:$AH$1266,Sheet1!K$1+(Sheet1!$A$1-1)*10,FALSE)="---","---", (ROUND(VLOOKUP($A127,Sheet1!$B$3:$AH$1266,Sheet1!K$1+(Sheet1!$A$1-1)*10,FALSE),IF(VLOOKUP($A127,Sheet1!$B$3:$AH$1266,Sheet1!K$1+(Sheet1!$A$1-1)*10,FALSE)&gt;99999,-3,IF(VLOOKUP($A127,Sheet1!$B$3:$AH$1266,Sheet1!K$1+(Sheet1!$A$1-1)*10,FALSE)&gt;9999,-2,IF(VLOOKUP($A127,Sheet1!$B$3:$AH$1266,Sheet1!K$1+(Sheet1!$A$1-1)*10,FALSE)&gt;999,-1,0)))))))</f>
        <v>6190</v>
      </c>
      <c r="AB127" s="385">
        <f>IF(ISNA(VLOOKUP($A127,Sheet1!$B$3:$AH$1266,Sheet1!L$1+(Sheet1!$A$1-1)*10,FALSE))=TRUE,"---",IF(VLOOKUP($A127,Sheet1!$B$3:$AH$1266,Sheet1!L$1+(Sheet1!$A$1-1)*10,FALSE)="---","---", (ROUND(VLOOKUP($A127,Sheet1!$B$3:$AH$1266,Sheet1!L$1+(Sheet1!$A$1-1)*10,FALSE),IF(VLOOKUP($A127,Sheet1!$B$3:$AH$1266,Sheet1!L$1+(Sheet1!$A$1-1)*10,FALSE)&gt;99999,-3,IF(VLOOKUP($A127,Sheet1!$B$3:$AH$1266,Sheet1!L$1+(Sheet1!$A$1-1)*10,FALSE)&gt;9999,-2,IF(VLOOKUP($A127,Sheet1!$B$3:$AH$1266,Sheet1!L$1+(Sheet1!$A$1-1)*10,FALSE)&gt;999,-1,0)))))))</f>
        <v>7020</v>
      </c>
      <c r="AC127" s="385">
        <f>IF(ISNA(VLOOKUP($A127,Sheet1!$B$3:$AH$1266,Sheet1!M$1+(Sheet1!$A$1-1)*10,FALSE))=TRUE,"---",IF(VLOOKUP($A127,Sheet1!$B$3:$AH$1266,Sheet1!M$1+(Sheet1!$A$1-1)*10,FALSE)="---","---", (ROUND(VLOOKUP($A127,Sheet1!$B$3:$AH$1266,Sheet1!M$1+(Sheet1!$A$1-1)*10,FALSE),IF(VLOOKUP($A127,Sheet1!$B$3:$AH$1266,Sheet1!M$1+(Sheet1!$A$1-1)*10,FALSE)&gt;99999,-3,IF(VLOOKUP($A127,Sheet1!$B$3:$AH$1266,Sheet1!M$1+(Sheet1!$A$1-1)*10,FALSE)&gt;9999,-2,IF(VLOOKUP($A127,Sheet1!$B$3:$AH$1266,Sheet1!M$1+(Sheet1!$A$1-1)*10,FALSE)&gt;999,-1,0)))))))</f>
        <v>7740</v>
      </c>
      <c r="AD127" s="385">
        <f>IF(ISNA(VLOOKUP($A127,Sheet1!$B$3:$AH$1266,Sheet1!N$1+(Sheet1!$A$1-1)*10,FALSE))=TRUE,"---",IF(VLOOKUP($A127,Sheet1!$B$3:$AH$1266,Sheet1!N$1+(Sheet1!$A$1-1)*10,FALSE)="---","---", (ROUND(VLOOKUP($A127,Sheet1!$B$3:$AH$1266,Sheet1!N$1+(Sheet1!$A$1-1)*10,FALSE),IF(VLOOKUP($A127,Sheet1!$B$3:$AH$1266,Sheet1!N$1+(Sheet1!$A$1-1)*10,FALSE)&gt;99999,-3,IF(VLOOKUP($A127,Sheet1!$B$3:$AH$1266,Sheet1!N$1+(Sheet1!$A$1-1)*10,FALSE)&gt;9999,-2,IF(VLOOKUP($A127,Sheet1!$B$3:$AH$1266,Sheet1!N$1+(Sheet1!$A$1-1)*10,FALSE)&gt;999,-1,0)))))))</f>
        <v>8890</v>
      </c>
    </row>
    <row r="128" spans="1:30" ht="25.5" customHeight="1" x14ac:dyDescent="0.25">
      <c r="A128" s="304"/>
      <c r="B128" s="346"/>
      <c r="C128" s="304"/>
      <c r="D128" s="304"/>
      <c r="E128" s="305" t="e">
        <v>#N/A</v>
      </c>
      <c r="F128" s="346"/>
      <c r="G128" s="352"/>
      <c r="H128" s="428"/>
      <c r="I128" s="119">
        <v>13227</v>
      </c>
      <c r="J128" s="124">
        <v>8.4</v>
      </c>
      <c r="K128" s="118" t="s">
        <v>14</v>
      </c>
      <c r="L128" s="122">
        <v>8470</v>
      </c>
      <c r="M128" s="123">
        <v>96.2</v>
      </c>
      <c r="N128" s="118" t="s">
        <v>112</v>
      </c>
      <c r="O128" s="71" t="s">
        <v>4405</v>
      </c>
      <c r="P128" s="71" t="s">
        <v>4405</v>
      </c>
      <c r="Q128" s="71" t="s">
        <v>4405</v>
      </c>
      <c r="R128" s="73" t="s">
        <v>4405</v>
      </c>
      <c r="S128" s="357" t="e">
        <v>#N/A</v>
      </c>
      <c r="T128" s="357" t="str">
        <f>IF(ISNA(VLOOKUP(A128,Sheet1!B$3:C$1266,2,FALSE)=TRUE),"ND",VLOOKUP(A128,Sheet1!B$3:C$1266,2,FALSE))</f>
        <v>ND</v>
      </c>
      <c r="U128" s="385" t="str">
        <f>IF(ISNA(VLOOKUP($A128,Sheet1!$B$3:$AH$1266,Sheet1!E$1+(Sheet1!$A$1-1)*10,FALSE))=TRUE,"---",IF(VLOOKUP($A128,Sheet1!$B$3:$AH$1266,Sheet1!E$1+(Sheet1!$A$1-1)*10,FALSE)="---","---", (ROUND(VLOOKUP($A128,Sheet1!$B$3:$AH$1266,Sheet1!E$1+(Sheet1!$A$1-1)*10,FALSE),IF(VLOOKUP($A128,Sheet1!$B$3:$AH$1266,Sheet1!E$1+(Sheet1!$A$1-1)*10,FALSE)&gt;99999,-3,IF(VLOOKUP($A128,Sheet1!$B$3:$AH$1266,Sheet1!E$1+(Sheet1!$A$1-1)*10,FALSE)&gt;9999,-2,IF(VLOOKUP($A128,Sheet1!$B$3:$AH$1266,Sheet1!E$1+(Sheet1!$A$1-1)*10,FALSE)&gt;999,-1,0)))))))</f>
        <v>---</v>
      </c>
      <c r="V128" s="385" t="str">
        <f>IF(ISNA(VLOOKUP($A128,Sheet1!$B$3:$AH$1266,Sheet1!F$1+(Sheet1!$A$1-1)*10,FALSE))=TRUE,"---",IF(VLOOKUP($A128,Sheet1!$B$3:$AH$1266,Sheet1!F$1+(Sheet1!$A$1-1)*10,FALSE)="---","---", (ROUND(VLOOKUP($A128,Sheet1!$B$3:$AH$1266,Sheet1!F$1+(Sheet1!$A$1-1)*10,FALSE),IF(VLOOKUP($A128,Sheet1!$B$3:$AH$1266,Sheet1!F$1+(Sheet1!$A$1-1)*10,FALSE)&gt;99999,-3,IF(VLOOKUP($A128,Sheet1!$B$3:$AH$1266,Sheet1!F$1+(Sheet1!$A$1-1)*10,FALSE)&gt;9999,-2,IF(VLOOKUP($A128,Sheet1!$B$3:$AH$1266,Sheet1!F$1+(Sheet1!$A$1-1)*10,FALSE)&gt;999,-1,0)))))))</f>
        <v>---</v>
      </c>
      <c r="W128" s="385" t="str">
        <f>IF(ISNA(VLOOKUP($A128,Sheet1!$B$3:$AH$1266,Sheet1!G$1+(Sheet1!$A$1-1)*10,FALSE))=TRUE,"---",IF(VLOOKUP($A128,Sheet1!$B$3:$AH$1266,Sheet1!G$1+(Sheet1!$A$1-1)*10,FALSE)="---","---", (ROUND(VLOOKUP($A128,Sheet1!$B$3:$AH$1266,Sheet1!G$1+(Sheet1!$A$1-1)*10,FALSE),IF(VLOOKUP($A128,Sheet1!$B$3:$AH$1266,Sheet1!G$1+(Sheet1!$A$1-1)*10,FALSE)&gt;99999,-3,IF(VLOOKUP($A128,Sheet1!$B$3:$AH$1266,Sheet1!G$1+(Sheet1!$A$1-1)*10,FALSE)&gt;9999,-2,IF(VLOOKUP($A128,Sheet1!$B$3:$AH$1266,Sheet1!G$1+(Sheet1!$A$1-1)*10,FALSE)&gt;999,-1,0)))))))</f>
        <v>---</v>
      </c>
      <c r="X128" s="385" t="str">
        <f>IF(ISNA(VLOOKUP($A128,Sheet1!$B$3:$AH$1266,Sheet1!H$1+(Sheet1!$A$1-1)*10,FALSE))=TRUE,"---",IF(VLOOKUP($A128,Sheet1!$B$3:$AH$1266,Sheet1!H$1+(Sheet1!$A$1-1)*10,FALSE)="---","---", (ROUND(VLOOKUP($A128,Sheet1!$B$3:$AH$1266,Sheet1!H$1+(Sheet1!$A$1-1)*10,FALSE),IF(VLOOKUP($A128,Sheet1!$B$3:$AH$1266,Sheet1!H$1+(Sheet1!$A$1-1)*10,FALSE)&gt;99999,-3,IF(VLOOKUP($A128,Sheet1!$B$3:$AH$1266,Sheet1!H$1+(Sheet1!$A$1-1)*10,FALSE)&gt;9999,-2,IF(VLOOKUP($A128,Sheet1!$B$3:$AH$1266,Sheet1!H$1+(Sheet1!$A$1-1)*10,FALSE)&gt;999,-1,0)))))))</f>
        <v>---</v>
      </c>
      <c r="Y128" s="385" t="str">
        <f>IF(ISNA(VLOOKUP($A128,Sheet1!$B$3:$AH$1266,Sheet1!I$1+(Sheet1!$A$1-1)*10,FALSE))=TRUE,"---",IF(VLOOKUP($A128,Sheet1!$B$3:$AH$1266,Sheet1!I$1+(Sheet1!$A$1-1)*10,FALSE)="---","---", (ROUND(VLOOKUP($A128,Sheet1!$B$3:$AH$1266,Sheet1!I$1+(Sheet1!$A$1-1)*10,FALSE),IF(VLOOKUP($A128,Sheet1!$B$3:$AH$1266,Sheet1!I$1+(Sheet1!$A$1-1)*10,FALSE)&gt;99999,-3,IF(VLOOKUP($A128,Sheet1!$B$3:$AH$1266,Sheet1!I$1+(Sheet1!$A$1-1)*10,FALSE)&gt;9999,-2,IF(VLOOKUP($A128,Sheet1!$B$3:$AH$1266,Sheet1!I$1+(Sheet1!$A$1-1)*10,FALSE)&gt;999,-1,0)))))))</f>
        <v>---</v>
      </c>
      <c r="Z128" s="385" t="str">
        <f>IF(ISNA(VLOOKUP($A128,Sheet1!$B$3:$AH$1266,Sheet1!J$1+(Sheet1!$A$1-1)*10,FALSE))=TRUE,"---",IF(VLOOKUP($A128,Sheet1!$B$3:$AH$1266,Sheet1!J$1+(Sheet1!$A$1-1)*10,FALSE)="---","---", (ROUND(VLOOKUP($A128,Sheet1!$B$3:$AH$1266,Sheet1!J$1+(Sheet1!$A$1-1)*10,FALSE),IF(VLOOKUP($A128,Sheet1!$B$3:$AH$1266,Sheet1!J$1+(Sheet1!$A$1-1)*10,FALSE)&gt;99999,-3,IF(VLOOKUP($A128,Sheet1!$B$3:$AH$1266,Sheet1!J$1+(Sheet1!$A$1-1)*10,FALSE)&gt;9999,-2,IF(VLOOKUP($A128,Sheet1!$B$3:$AH$1266,Sheet1!J$1+(Sheet1!$A$1-1)*10,FALSE)&gt;999,-1,0)))))))</f>
        <v>---</v>
      </c>
      <c r="AA128" s="385" t="str">
        <f>IF(ISNA(VLOOKUP($A128,Sheet1!$B$3:$AH$1266,Sheet1!K$1+(Sheet1!$A$1-1)*10,FALSE))=TRUE,"---",IF(VLOOKUP($A128,Sheet1!$B$3:$AH$1266,Sheet1!K$1+(Sheet1!$A$1-1)*10,FALSE)="---","---", (ROUND(VLOOKUP($A128,Sheet1!$B$3:$AH$1266,Sheet1!K$1+(Sheet1!$A$1-1)*10,FALSE),IF(VLOOKUP($A128,Sheet1!$B$3:$AH$1266,Sheet1!K$1+(Sheet1!$A$1-1)*10,FALSE)&gt;99999,-3,IF(VLOOKUP($A128,Sheet1!$B$3:$AH$1266,Sheet1!K$1+(Sheet1!$A$1-1)*10,FALSE)&gt;9999,-2,IF(VLOOKUP($A128,Sheet1!$B$3:$AH$1266,Sheet1!K$1+(Sheet1!$A$1-1)*10,FALSE)&gt;999,-1,0)))))))</f>
        <v>---</v>
      </c>
      <c r="AB128" s="385" t="str">
        <f>IF(ISNA(VLOOKUP($A128,Sheet1!$B$3:$AH$1266,Sheet1!L$1+(Sheet1!$A$1-1)*10,FALSE))=TRUE,"---",IF(VLOOKUP($A128,Sheet1!$B$3:$AH$1266,Sheet1!L$1+(Sheet1!$A$1-1)*10,FALSE)="---","---", (ROUND(VLOOKUP($A128,Sheet1!$B$3:$AH$1266,Sheet1!L$1+(Sheet1!$A$1-1)*10,FALSE),IF(VLOOKUP($A128,Sheet1!$B$3:$AH$1266,Sheet1!L$1+(Sheet1!$A$1-1)*10,FALSE)&gt;99999,-3,IF(VLOOKUP($A128,Sheet1!$B$3:$AH$1266,Sheet1!L$1+(Sheet1!$A$1-1)*10,FALSE)&gt;9999,-2,IF(VLOOKUP($A128,Sheet1!$B$3:$AH$1266,Sheet1!L$1+(Sheet1!$A$1-1)*10,FALSE)&gt;999,-1,0)))))))</f>
        <v>---</v>
      </c>
      <c r="AC128" s="385" t="str">
        <f>IF(ISNA(VLOOKUP($A128,Sheet1!$B$3:$AH$1266,Sheet1!M$1+(Sheet1!$A$1-1)*10,FALSE))=TRUE,"---",IF(VLOOKUP($A128,Sheet1!$B$3:$AH$1266,Sheet1!M$1+(Sheet1!$A$1-1)*10,FALSE)="---","---", (ROUND(VLOOKUP($A128,Sheet1!$B$3:$AH$1266,Sheet1!M$1+(Sheet1!$A$1-1)*10,FALSE),IF(VLOOKUP($A128,Sheet1!$B$3:$AH$1266,Sheet1!M$1+(Sheet1!$A$1-1)*10,FALSE)&gt;99999,-3,IF(VLOOKUP($A128,Sheet1!$B$3:$AH$1266,Sheet1!M$1+(Sheet1!$A$1-1)*10,FALSE)&gt;9999,-2,IF(VLOOKUP($A128,Sheet1!$B$3:$AH$1266,Sheet1!M$1+(Sheet1!$A$1-1)*10,FALSE)&gt;999,-1,0)))))))</f>
        <v>---</v>
      </c>
      <c r="AD128" s="385" t="str">
        <f>IF(ISNA(VLOOKUP($A128,Sheet1!$B$3:$AH$1266,Sheet1!N$1+(Sheet1!$A$1-1)*10,FALSE))=TRUE,"---",IF(VLOOKUP($A128,Sheet1!$B$3:$AH$1266,Sheet1!N$1+(Sheet1!$A$1-1)*10,FALSE)="---","---", (ROUND(VLOOKUP($A128,Sheet1!$B$3:$AH$1266,Sheet1!N$1+(Sheet1!$A$1-1)*10,FALSE),IF(VLOOKUP($A128,Sheet1!$B$3:$AH$1266,Sheet1!N$1+(Sheet1!$A$1-1)*10,FALSE)&gt;99999,-3,IF(VLOOKUP($A128,Sheet1!$B$3:$AH$1266,Sheet1!N$1+(Sheet1!$A$1-1)*10,FALSE)&gt;9999,-2,IF(VLOOKUP($A128,Sheet1!$B$3:$AH$1266,Sheet1!N$1+(Sheet1!$A$1-1)*10,FALSE)&gt;999,-1,0)))))))</f>
        <v>---</v>
      </c>
    </row>
    <row r="129" spans="1:30" ht="25.5" customHeight="1" x14ac:dyDescent="0.25">
      <c r="A129" s="304"/>
      <c r="B129" s="346"/>
      <c r="C129" s="304"/>
      <c r="D129" s="304"/>
      <c r="E129" s="305" t="e">
        <v>#N/A</v>
      </c>
      <c r="F129" s="355"/>
      <c r="G129" s="372"/>
      <c r="H129" s="428"/>
      <c r="I129" s="119">
        <v>16712</v>
      </c>
      <c r="J129" s="124">
        <v>8.5</v>
      </c>
      <c r="K129" s="118" t="s">
        <v>24</v>
      </c>
      <c r="L129" s="122">
        <v>7460</v>
      </c>
      <c r="M129" s="123">
        <v>84.8</v>
      </c>
      <c r="N129" s="118" t="s">
        <v>190</v>
      </c>
      <c r="O129" s="71" t="s">
        <v>4405</v>
      </c>
      <c r="P129" s="71" t="s">
        <v>4405</v>
      </c>
      <c r="Q129" s="71" t="s">
        <v>4405</v>
      </c>
      <c r="R129" s="73" t="s">
        <v>4405</v>
      </c>
      <c r="S129" s="357" t="e">
        <v>#N/A</v>
      </c>
      <c r="T129" s="357" t="str">
        <f>IF(ISNA(VLOOKUP(A129,Sheet1!B$3:C$1266,2,FALSE)=TRUE),"ND",VLOOKUP(A129,Sheet1!B$3:C$1266,2,FALSE))</f>
        <v>ND</v>
      </c>
      <c r="U129" s="385" t="str">
        <f>IF(ISNA(VLOOKUP($A129,Sheet1!$B$3:$AH$1266,Sheet1!E$1+(Sheet1!$A$1-1)*10,FALSE))=TRUE,"---",IF(VLOOKUP($A129,Sheet1!$B$3:$AH$1266,Sheet1!E$1+(Sheet1!$A$1-1)*10,FALSE)="---","---", (ROUND(VLOOKUP($A129,Sheet1!$B$3:$AH$1266,Sheet1!E$1+(Sheet1!$A$1-1)*10,FALSE),IF(VLOOKUP($A129,Sheet1!$B$3:$AH$1266,Sheet1!E$1+(Sheet1!$A$1-1)*10,FALSE)&gt;99999,-3,IF(VLOOKUP($A129,Sheet1!$B$3:$AH$1266,Sheet1!E$1+(Sheet1!$A$1-1)*10,FALSE)&gt;9999,-2,IF(VLOOKUP($A129,Sheet1!$B$3:$AH$1266,Sheet1!E$1+(Sheet1!$A$1-1)*10,FALSE)&gt;999,-1,0)))))))</f>
        <v>---</v>
      </c>
      <c r="V129" s="385" t="str">
        <f>IF(ISNA(VLOOKUP($A129,Sheet1!$B$3:$AH$1266,Sheet1!F$1+(Sheet1!$A$1-1)*10,FALSE))=TRUE,"---",IF(VLOOKUP($A129,Sheet1!$B$3:$AH$1266,Sheet1!F$1+(Sheet1!$A$1-1)*10,FALSE)="---","---", (ROUND(VLOOKUP($A129,Sheet1!$B$3:$AH$1266,Sheet1!F$1+(Sheet1!$A$1-1)*10,FALSE),IF(VLOOKUP($A129,Sheet1!$B$3:$AH$1266,Sheet1!F$1+(Sheet1!$A$1-1)*10,FALSE)&gt;99999,-3,IF(VLOOKUP($A129,Sheet1!$B$3:$AH$1266,Sheet1!F$1+(Sheet1!$A$1-1)*10,FALSE)&gt;9999,-2,IF(VLOOKUP($A129,Sheet1!$B$3:$AH$1266,Sheet1!F$1+(Sheet1!$A$1-1)*10,FALSE)&gt;999,-1,0)))))))</f>
        <v>---</v>
      </c>
      <c r="W129" s="385" t="str">
        <f>IF(ISNA(VLOOKUP($A129,Sheet1!$B$3:$AH$1266,Sheet1!G$1+(Sheet1!$A$1-1)*10,FALSE))=TRUE,"---",IF(VLOOKUP($A129,Sheet1!$B$3:$AH$1266,Sheet1!G$1+(Sheet1!$A$1-1)*10,FALSE)="---","---", (ROUND(VLOOKUP($A129,Sheet1!$B$3:$AH$1266,Sheet1!G$1+(Sheet1!$A$1-1)*10,FALSE),IF(VLOOKUP($A129,Sheet1!$B$3:$AH$1266,Sheet1!G$1+(Sheet1!$A$1-1)*10,FALSE)&gt;99999,-3,IF(VLOOKUP($A129,Sheet1!$B$3:$AH$1266,Sheet1!G$1+(Sheet1!$A$1-1)*10,FALSE)&gt;9999,-2,IF(VLOOKUP($A129,Sheet1!$B$3:$AH$1266,Sheet1!G$1+(Sheet1!$A$1-1)*10,FALSE)&gt;999,-1,0)))))))</f>
        <v>---</v>
      </c>
      <c r="X129" s="385" t="str">
        <f>IF(ISNA(VLOOKUP($A129,Sheet1!$B$3:$AH$1266,Sheet1!H$1+(Sheet1!$A$1-1)*10,FALSE))=TRUE,"---",IF(VLOOKUP($A129,Sheet1!$B$3:$AH$1266,Sheet1!H$1+(Sheet1!$A$1-1)*10,FALSE)="---","---", (ROUND(VLOOKUP($A129,Sheet1!$B$3:$AH$1266,Sheet1!H$1+(Sheet1!$A$1-1)*10,FALSE),IF(VLOOKUP($A129,Sheet1!$B$3:$AH$1266,Sheet1!H$1+(Sheet1!$A$1-1)*10,FALSE)&gt;99999,-3,IF(VLOOKUP($A129,Sheet1!$B$3:$AH$1266,Sheet1!H$1+(Sheet1!$A$1-1)*10,FALSE)&gt;9999,-2,IF(VLOOKUP($A129,Sheet1!$B$3:$AH$1266,Sheet1!H$1+(Sheet1!$A$1-1)*10,FALSE)&gt;999,-1,0)))))))</f>
        <v>---</v>
      </c>
      <c r="Y129" s="385" t="str">
        <f>IF(ISNA(VLOOKUP($A129,Sheet1!$B$3:$AH$1266,Sheet1!I$1+(Sheet1!$A$1-1)*10,FALSE))=TRUE,"---",IF(VLOOKUP($A129,Sheet1!$B$3:$AH$1266,Sheet1!I$1+(Sheet1!$A$1-1)*10,FALSE)="---","---", (ROUND(VLOOKUP($A129,Sheet1!$B$3:$AH$1266,Sheet1!I$1+(Sheet1!$A$1-1)*10,FALSE),IF(VLOOKUP($A129,Sheet1!$B$3:$AH$1266,Sheet1!I$1+(Sheet1!$A$1-1)*10,FALSE)&gt;99999,-3,IF(VLOOKUP($A129,Sheet1!$B$3:$AH$1266,Sheet1!I$1+(Sheet1!$A$1-1)*10,FALSE)&gt;9999,-2,IF(VLOOKUP($A129,Sheet1!$B$3:$AH$1266,Sheet1!I$1+(Sheet1!$A$1-1)*10,FALSE)&gt;999,-1,0)))))))</f>
        <v>---</v>
      </c>
      <c r="Z129" s="385" t="str">
        <f>IF(ISNA(VLOOKUP($A129,Sheet1!$B$3:$AH$1266,Sheet1!J$1+(Sheet1!$A$1-1)*10,FALSE))=TRUE,"---",IF(VLOOKUP($A129,Sheet1!$B$3:$AH$1266,Sheet1!J$1+(Sheet1!$A$1-1)*10,FALSE)="---","---", (ROUND(VLOOKUP($A129,Sheet1!$B$3:$AH$1266,Sheet1!J$1+(Sheet1!$A$1-1)*10,FALSE),IF(VLOOKUP($A129,Sheet1!$B$3:$AH$1266,Sheet1!J$1+(Sheet1!$A$1-1)*10,FALSE)&gt;99999,-3,IF(VLOOKUP($A129,Sheet1!$B$3:$AH$1266,Sheet1!J$1+(Sheet1!$A$1-1)*10,FALSE)&gt;9999,-2,IF(VLOOKUP($A129,Sheet1!$B$3:$AH$1266,Sheet1!J$1+(Sheet1!$A$1-1)*10,FALSE)&gt;999,-1,0)))))))</f>
        <v>---</v>
      </c>
      <c r="AA129" s="385" t="str">
        <f>IF(ISNA(VLOOKUP($A129,Sheet1!$B$3:$AH$1266,Sheet1!K$1+(Sheet1!$A$1-1)*10,FALSE))=TRUE,"---",IF(VLOOKUP($A129,Sheet1!$B$3:$AH$1266,Sheet1!K$1+(Sheet1!$A$1-1)*10,FALSE)="---","---", (ROUND(VLOOKUP($A129,Sheet1!$B$3:$AH$1266,Sheet1!K$1+(Sheet1!$A$1-1)*10,FALSE),IF(VLOOKUP($A129,Sheet1!$B$3:$AH$1266,Sheet1!K$1+(Sheet1!$A$1-1)*10,FALSE)&gt;99999,-3,IF(VLOOKUP($A129,Sheet1!$B$3:$AH$1266,Sheet1!K$1+(Sheet1!$A$1-1)*10,FALSE)&gt;9999,-2,IF(VLOOKUP($A129,Sheet1!$B$3:$AH$1266,Sheet1!K$1+(Sheet1!$A$1-1)*10,FALSE)&gt;999,-1,0)))))))</f>
        <v>---</v>
      </c>
      <c r="AB129" s="385" t="str">
        <f>IF(ISNA(VLOOKUP($A129,Sheet1!$B$3:$AH$1266,Sheet1!L$1+(Sheet1!$A$1-1)*10,FALSE))=TRUE,"---",IF(VLOOKUP($A129,Sheet1!$B$3:$AH$1266,Sheet1!L$1+(Sheet1!$A$1-1)*10,FALSE)="---","---", (ROUND(VLOOKUP($A129,Sheet1!$B$3:$AH$1266,Sheet1!L$1+(Sheet1!$A$1-1)*10,FALSE),IF(VLOOKUP($A129,Sheet1!$B$3:$AH$1266,Sheet1!L$1+(Sheet1!$A$1-1)*10,FALSE)&gt;99999,-3,IF(VLOOKUP($A129,Sheet1!$B$3:$AH$1266,Sheet1!L$1+(Sheet1!$A$1-1)*10,FALSE)&gt;9999,-2,IF(VLOOKUP($A129,Sheet1!$B$3:$AH$1266,Sheet1!L$1+(Sheet1!$A$1-1)*10,FALSE)&gt;999,-1,0)))))))</f>
        <v>---</v>
      </c>
      <c r="AC129" s="385" t="str">
        <f>IF(ISNA(VLOOKUP($A129,Sheet1!$B$3:$AH$1266,Sheet1!M$1+(Sheet1!$A$1-1)*10,FALSE))=TRUE,"---",IF(VLOOKUP($A129,Sheet1!$B$3:$AH$1266,Sheet1!M$1+(Sheet1!$A$1-1)*10,FALSE)="---","---", (ROUND(VLOOKUP($A129,Sheet1!$B$3:$AH$1266,Sheet1!M$1+(Sheet1!$A$1-1)*10,FALSE),IF(VLOOKUP($A129,Sheet1!$B$3:$AH$1266,Sheet1!M$1+(Sheet1!$A$1-1)*10,FALSE)&gt;99999,-3,IF(VLOOKUP($A129,Sheet1!$B$3:$AH$1266,Sheet1!M$1+(Sheet1!$A$1-1)*10,FALSE)&gt;9999,-2,IF(VLOOKUP($A129,Sheet1!$B$3:$AH$1266,Sheet1!M$1+(Sheet1!$A$1-1)*10,FALSE)&gt;999,-1,0)))))))</f>
        <v>---</v>
      </c>
      <c r="AD129" s="385" t="str">
        <f>IF(ISNA(VLOOKUP($A129,Sheet1!$B$3:$AH$1266,Sheet1!N$1+(Sheet1!$A$1-1)*10,FALSE))=TRUE,"---",IF(VLOOKUP($A129,Sheet1!$B$3:$AH$1266,Sheet1!N$1+(Sheet1!$A$1-1)*10,FALSE)="---","---", (ROUND(VLOOKUP($A129,Sheet1!$B$3:$AH$1266,Sheet1!N$1+(Sheet1!$A$1-1)*10,FALSE),IF(VLOOKUP($A129,Sheet1!$B$3:$AH$1266,Sheet1!N$1+(Sheet1!$A$1-1)*10,FALSE)&gt;99999,-3,IF(VLOOKUP($A129,Sheet1!$B$3:$AH$1266,Sheet1!N$1+(Sheet1!$A$1-1)*10,FALSE)&gt;9999,-2,IF(VLOOKUP($A129,Sheet1!$B$3:$AH$1266,Sheet1!N$1+(Sheet1!$A$1-1)*10,FALSE)&gt;999,-1,0)))))))</f>
        <v>---</v>
      </c>
    </row>
    <row r="130" spans="1:30" ht="25.5" customHeight="1" x14ac:dyDescent="0.25">
      <c r="A130" s="125" t="s">
        <v>191</v>
      </c>
      <c r="B130" s="126" t="s">
        <v>192</v>
      </c>
      <c r="C130" s="125">
        <v>431750</v>
      </c>
      <c r="D130" s="125">
        <v>741138</v>
      </c>
      <c r="E130" s="70" t="s">
        <v>3064</v>
      </c>
      <c r="F130" s="52" t="s">
        <v>4476</v>
      </c>
      <c r="G130" s="127" t="s">
        <v>286</v>
      </c>
      <c r="H130" s="128">
        <v>88.7</v>
      </c>
      <c r="I130" s="112">
        <v>13227</v>
      </c>
      <c r="J130" s="113">
        <v>5.8</v>
      </c>
      <c r="K130" s="114" t="s">
        <v>4405</v>
      </c>
      <c r="L130" s="115">
        <v>10400</v>
      </c>
      <c r="M130" s="116">
        <v>117</v>
      </c>
      <c r="N130" s="114" t="s">
        <v>4405</v>
      </c>
      <c r="O130" s="68" t="str">
        <f t="shared" si="4"/>
        <v>&lt;0.2</v>
      </c>
      <c r="P130" s="68">
        <f>IF(O130&lt;&gt;"",VLOOKUP($A130,Sheet4!$A$2:$O$1309,14,FALSE)*100,"")</f>
        <v>1.8472321030518324</v>
      </c>
      <c r="Q130" s="68">
        <f>IF(P130&lt;&gt;"",VLOOKUP($A130,Sheet4!$A$2:$O$1309,15,FALSE)*100,"")</f>
        <v>16.692259759502214</v>
      </c>
      <c r="R130" s="74" t="str">
        <f t="shared" si="3"/>
        <v>&gt;500</v>
      </c>
      <c r="S130" s="64" t="s">
        <v>4364</v>
      </c>
      <c r="T130" s="64" t="str">
        <f>IF(ISNA(VLOOKUP(A130,Sheet1!B$3:C$1266,2,FALSE)=TRUE),"NC",VLOOKUP(A130,Sheet1!B$3:C$1266,2,FALSE))</f>
        <v>Rural</v>
      </c>
      <c r="U130" s="65">
        <f>IF(ISNA(VLOOKUP($A130,Sheet1!$B$3:$AH$1266,Sheet1!E$1+(Sheet1!$A$1-1)*10,FALSE))=TRUE,"---",IF(VLOOKUP($A130,Sheet1!$B$3:$AH$1266,Sheet1!E$1+(Sheet1!$A$1-1)*10,FALSE)="---","---", (ROUND(VLOOKUP($A130,Sheet1!$B$3:$AH$1266,Sheet1!E$1+(Sheet1!$A$1-1)*10,FALSE),IF(VLOOKUP($A130,Sheet1!$B$3:$AH$1266,Sheet1!E$1+(Sheet1!$A$1-1)*10,FALSE)&gt;99999,-3,IF(VLOOKUP($A130,Sheet1!$B$3:$AH$1266,Sheet1!E$1+(Sheet1!$A$1-1)*10,FALSE)&gt;9999,-2,IF(VLOOKUP($A130,Sheet1!$B$3:$AH$1266,Sheet1!E$1+(Sheet1!$A$1-1)*10,FALSE)&gt;999,-1,0)))))))</f>
        <v>1490</v>
      </c>
      <c r="V130" s="65">
        <f>IF(ISNA(VLOOKUP($A130,Sheet1!$B$3:$AH$1266,Sheet1!F$1+(Sheet1!$A$1-1)*10,FALSE))=TRUE,"---",IF(VLOOKUP($A130,Sheet1!$B$3:$AH$1266,Sheet1!F$1+(Sheet1!$A$1-1)*10,FALSE)="---","---", (ROUND(VLOOKUP($A130,Sheet1!$B$3:$AH$1266,Sheet1!F$1+(Sheet1!$A$1-1)*10,FALSE),IF(VLOOKUP($A130,Sheet1!$B$3:$AH$1266,Sheet1!F$1+(Sheet1!$A$1-1)*10,FALSE)&gt;99999,-3,IF(VLOOKUP($A130,Sheet1!$B$3:$AH$1266,Sheet1!F$1+(Sheet1!$A$1-1)*10,FALSE)&gt;9999,-2,IF(VLOOKUP($A130,Sheet1!$B$3:$AH$1266,Sheet1!F$1+(Sheet1!$A$1-1)*10,FALSE)&gt;999,-1,0)))))))</f>
        <v>1750</v>
      </c>
      <c r="W130" s="65">
        <f>IF(ISNA(VLOOKUP($A130,Sheet1!$B$3:$AH$1266,Sheet1!G$1+(Sheet1!$A$1-1)*10,FALSE))=TRUE,"---",IF(VLOOKUP($A130,Sheet1!$B$3:$AH$1266,Sheet1!G$1+(Sheet1!$A$1-1)*10,FALSE)="---","---", (ROUND(VLOOKUP($A130,Sheet1!$B$3:$AH$1266,Sheet1!G$1+(Sheet1!$A$1-1)*10,FALSE),IF(VLOOKUP($A130,Sheet1!$B$3:$AH$1266,Sheet1!G$1+(Sheet1!$A$1-1)*10,FALSE)&gt;99999,-3,IF(VLOOKUP($A130,Sheet1!$B$3:$AH$1266,Sheet1!G$1+(Sheet1!$A$1-1)*10,FALSE)&gt;9999,-2,IF(VLOOKUP($A130,Sheet1!$B$3:$AH$1266,Sheet1!G$1+(Sheet1!$A$1-1)*10,FALSE)&gt;999,-1,0)))))))</f>
        <v>2070</v>
      </c>
      <c r="X130" s="65">
        <f>IF(ISNA(VLOOKUP($A130,Sheet1!$B$3:$AH$1266,Sheet1!H$1+(Sheet1!$A$1-1)*10,FALSE))=TRUE,"---",IF(VLOOKUP($A130,Sheet1!$B$3:$AH$1266,Sheet1!H$1+(Sheet1!$A$1-1)*10,FALSE)="---","---", (ROUND(VLOOKUP($A130,Sheet1!$B$3:$AH$1266,Sheet1!H$1+(Sheet1!$A$1-1)*10,FALSE),IF(VLOOKUP($A130,Sheet1!$B$3:$AH$1266,Sheet1!H$1+(Sheet1!$A$1-1)*10,FALSE)&gt;99999,-3,IF(VLOOKUP($A130,Sheet1!$B$3:$AH$1266,Sheet1!H$1+(Sheet1!$A$1-1)*10,FALSE)&gt;9999,-2,IF(VLOOKUP($A130,Sheet1!$B$3:$AH$1266,Sheet1!H$1+(Sheet1!$A$1-1)*10,FALSE)&gt;999,-1,0)))))))</f>
        <v>2940</v>
      </c>
      <c r="Y130" s="65">
        <f>IF(ISNA(VLOOKUP($A130,Sheet1!$B$3:$AH$1266,Sheet1!I$1+(Sheet1!$A$1-1)*10,FALSE))=TRUE,"---",IF(VLOOKUP($A130,Sheet1!$B$3:$AH$1266,Sheet1!I$1+(Sheet1!$A$1-1)*10,FALSE)="---","---", (ROUND(VLOOKUP($A130,Sheet1!$B$3:$AH$1266,Sheet1!I$1+(Sheet1!$A$1-1)*10,FALSE),IF(VLOOKUP($A130,Sheet1!$B$3:$AH$1266,Sheet1!I$1+(Sheet1!$A$1-1)*10,FALSE)&gt;99999,-3,IF(VLOOKUP($A130,Sheet1!$B$3:$AH$1266,Sheet1!I$1+(Sheet1!$A$1-1)*10,FALSE)&gt;9999,-2,IF(VLOOKUP($A130,Sheet1!$B$3:$AH$1266,Sheet1!I$1+(Sheet1!$A$1-1)*10,FALSE)&gt;999,-1,0)))))))</f>
        <v>3540</v>
      </c>
      <c r="Z130" s="65">
        <f>IF(ISNA(VLOOKUP($A130,Sheet1!$B$3:$AH$1266,Sheet1!J$1+(Sheet1!$A$1-1)*10,FALSE))=TRUE,"---",IF(VLOOKUP($A130,Sheet1!$B$3:$AH$1266,Sheet1!J$1+(Sheet1!$A$1-1)*10,FALSE)="---","---", (ROUND(VLOOKUP($A130,Sheet1!$B$3:$AH$1266,Sheet1!J$1+(Sheet1!$A$1-1)*10,FALSE),IF(VLOOKUP($A130,Sheet1!$B$3:$AH$1266,Sheet1!J$1+(Sheet1!$A$1-1)*10,FALSE)&gt;99999,-3,IF(VLOOKUP($A130,Sheet1!$B$3:$AH$1266,Sheet1!J$1+(Sheet1!$A$1-1)*10,FALSE)&gt;9999,-2,IF(VLOOKUP($A130,Sheet1!$B$3:$AH$1266,Sheet1!J$1+(Sheet1!$A$1-1)*10,FALSE)&gt;999,-1,0)))))))</f>
        <v>4310</v>
      </c>
      <c r="AA130" s="65">
        <f>IF(ISNA(VLOOKUP($A130,Sheet1!$B$3:$AH$1266,Sheet1!K$1+(Sheet1!$A$1-1)*10,FALSE))=TRUE,"---",IF(VLOOKUP($A130,Sheet1!$B$3:$AH$1266,Sheet1!K$1+(Sheet1!$A$1-1)*10,FALSE)="---","---", (ROUND(VLOOKUP($A130,Sheet1!$B$3:$AH$1266,Sheet1!K$1+(Sheet1!$A$1-1)*10,FALSE),IF(VLOOKUP($A130,Sheet1!$B$3:$AH$1266,Sheet1!K$1+(Sheet1!$A$1-1)*10,FALSE)&gt;99999,-3,IF(VLOOKUP($A130,Sheet1!$B$3:$AH$1266,Sheet1!K$1+(Sheet1!$A$1-1)*10,FALSE)&gt;9999,-2,IF(VLOOKUP($A130,Sheet1!$B$3:$AH$1266,Sheet1!K$1+(Sheet1!$A$1-1)*10,FALSE)&gt;999,-1,0)))))))</f>
        <v>4880</v>
      </c>
      <c r="AB130" s="65">
        <f>IF(ISNA(VLOOKUP($A130,Sheet1!$B$3:$AH$1266,Sheet1!L$1+(Sheet1!$A$1-1)*10,FALSE))=TRUE,"---",IF(VLOOKUP($A130,Sheet1!$B$3:$AH$1266,Sheet1!L$1+(Sheet1!$A$1-1)*10,FALSE)="---","---", (ROUND(VLOOKUP($A130,Sheet1!$B$3:$AH$1266,Sheet1!L$1+(Sheet1!$A$1-1)*10,FALSE),IF(VLOOKUP($A130,Sheet1!$B$3:$AH$1266,Sheet1!L$1+(Sheet1!$A$1-1)*10,FALSE)&gt;99999,-3,IF(VLOOKUP($A130,Sheet1!$B$3:$AH$1266,Sheet1!L$1+(Sheet1!$A$1-1)*10,FALSE)&gt;9999,-2,IF(VLOOKUP($A130,Sheet1!$B$3:$AH$1266,Sheet1!L$1+(Sheet1!$A$1-1)*10,FALSE)&gt;999,-1,0)))))))</f>
        <v>5520</v>
      </c>
      <c r="AC130" s="65">
        <f>IF(ISNA(VLOOKUP($A130,Sheet1!$B$3:$AH$1266,Sheet1!M$1+(Sheet1!$A$1-1)*10,FALSE))=TRUE,"---",IF(VLOOKUP($A130,Sheet1!$B$3:$AH$1266,Sheet1!M$1+(Sheet1!$A$1-1)*10,FALSE)="---","---", (ROUND(VLOOKUP($A130,Sheet1!$B$3:$AH$1266,Sheet1!M$1+(Sheet1!$A$1-1)*10,FALSE),IF(VLOOKUP($A130,Sheet1!$B$3:$AH$1266,Sheet1!M$1+(Sheet1!$A$1-1)*10,FALSE)&gt;99999,-3,IF(VLOOKUP($A130,Sheet1!$B$3:$AH$1266,Sheet1!M$1+(Sheet1!$A$1-1)*10,FALSE)&gt;9999,-2,IF(VLOOKUP($A130,Sheet1!$B$3:$AH$1266,Sheet1!M$1+(Sheet1!$A$1-1)*10,FALSE)&gt;999,-1,0)))))))</f>
        <v>6080</v>
      </c>
      <c r="AD130" s="65">
        <f>IF(ISNA(VLOOKUP($A130,Sheet1!$B$3:$AH$1266,Sheet1!N$1+(Sheet1!$A$1-1)*10,FALSE))=TRUE,"---",IF(VLOOKUP($A130,Sheet1!$B$3:$AH$1266,Sheet1!N$1+(Sheet1!$A$1-1)*10,FALSE)="---","---", (ROUND(VLOOKUP($A130,Sheet1!$B$3:$AH$1266,Sheet1!N$1+(Sheet1!$A$1-1)*10,FALSE),IF(VLOOKUP($A130,Sheet1!$B$3:$AH$1266,Sheet1!N$1+(Sheet1!$A$1-1)*10,FALSE)&gt;99999,-3,IF(VLOOKUP($A130,Sheet1!$B$3:$AH$1266,Sheet1!N$1+(Sheet1!$A$1-1)*10,FALSE)&gt;9999,-2,IF(VLOOKUP($A130,Sheet1!$B$3:$AH$1266,Sheet1!N$1+(Sheet1!$A$1-1)*10,FALSE)&gt;999,-1,0)))))))</f>
        <v>6970</v>
      </c>
    </row>
    <row r="131" spans="1:30" ht="25.5" customHeight="1" x14ac:dyDescent="0.25">
      <c r="A131" s="304" t="s">
        <v>193</v>
      </c>
      <c r="B131" s="393" t="s">
        <v>194</v>
      </c>
      <c r="C131" s="304">
        <v>431400</v>
      </c>
      <c r="D131" s="304">
        <v>741118</v>
      </c>
      <c r="E131" s="305" t="s">
        <v>3055</v>
      </c>
      <c r="F131" s="345" t="s">
        <v>4477</v>
      </c>
      <c r="G131" s="351" t="s">
        <v>286</v>
      </c>
      <c r="H131" s="348">
        <v>712</v>
      </c>
      <c r="I131" s="119">
        <v>3044</v>
      </c>
      <c r="J131" s="120">
        <v>10.9</v>
      </c>
      <c r="K131" s="118" t="s">
        <v>20</v>
      </c>
      <c r="L131" s="122">
        <v>23100</v>
      </c>
      <c r="M131" s="123">
        <v>32.4</v>
      </c>
      <c r="N131" s="121" t="s">
        <v>4405</v>
      </c>
      <c r="O131" s="71">
        <f t="shared" si="4"/>
        <v>7.6821564966223406</v>
      </c>
      <c r="P131" s="71">
        <f>IF(O131&lt;&gt;"",VLOOKUP($A131,Sheet4!$A$2:$O$1309,14,FALSE)*100,"")</f>
        <v>3.2899511714685414</v>
      </c>
      <c r="Q131" s="71">
        <f>IF(P131&lt;&gt;"",VLOOKUP($A131,Sheet4!$A$2:$O$1309,15,FALSE)*100,"")</f>
        <v>27.94002520603599</v>
      </c>
      <c r="R131" s="73">
        <f t="shared" si="3"/>
        <v>15</v>
      </c>
      <c r="S131" s="357" t="s">
        <v>4364</v>
      </c>
      <c r="T131" s="357" t="str">
        <f>IF(ISNA(VLOOKUP(A131,Sheet1!B$3:C$1266,2,FALSE)=TRUE),"NC",VLOOKUP(A131,Sheet1!B$3:C$1266,2,FALSE))</f>
        <v>Rural</v>
      </c>
      <c r="U131" s="385">
        <f>IF(ISNA(VLOOKUP($A131,Sheet1!$B$3:$AH$1266,Sheet1!E$1+(Sheet1!$A$1-1)*10,FALSE))=TRUE,"---",IF(VLOOKUP($A131,Sheet1!$B$3:$AH$1266,Sheet1!E$1+(Sheet1!$A$1-1)*10,FALSE)="---","---", (ROUND(VLOOKUP($A131,Sheet1!$B$3:$AH$1266,Sheet1!E$1+(Sheet1!$A$1-1)*10,FALSE),IF(VLOOKUP($A131,Sheet1!$B$3:$AH$1266,Sheet1!E$1+(Sheet1!$A$1-1)*10,FALSE)&gt;99999,-3,IF(VLOOKUP($A131,Sheet1!$B$3:$AH$1266,Sheet1!E$1+(Sheet1!$A$1-1)*10,FALSE)&gt;9999,-2,IF(VLOOKUP($A131,Sheet1!$B$3:$AH$1266,Sheet1!E$1+(Sheet1!$A$1-1)*10,FALSE)&gt;999,-1,0)))))))</f>
        <v>10300</v>
      </c>
      <c r="V131" s="385">
        <f>IF(ISNA(VLOOKUP($A131,Sheet1!$B$3:$AH$1266,Sheet1!F$1+(Sheet1!$A$1-1)*10,FALSE))=TRUE,"---",IF(VLOOKUP($A131,Sheet1!$B$3:$AH$1266,Sheet1!F$1+(Sheet1!$A$1-1)*10,FALSE)="---","---", (ROUND(VLOOKUP($A131,Sheet1!$B$3:$AH$1266,Sheet1!F$1+(Sheet1!$A$1-1)*10,FALSE),IF(VLOOKUP($A131,Sheet1!$B$3:$AH$1266,Sheet1!F$1+(Sheet1!$A$1-1)*10,FALSE)&gt;99999,-3,IF(VLOOKUP($A131,Sheet1!$B$3:$AH$1266,Sheet1!F$1+(Sheet1!$A$1-1)*10,FALSE)&gt;9999,-2,IF(VLOOKUP($A131,Sheet1!$B$3:$AH$1266,Sheet1!F$1+(Sheet1!$A$1-1)*10,FALSE)&gt;999,-1,0)))))))</f>
        <v>11800</v>
      </c>
      <c r="W131" s="385">
        <f>IF(ISNA(VLOOKUP($A131,Sheet1!$B$3:$AH$1266,Sheet1!G$1+(Sheet1!$A$1-1)*10,FALSE))=TRUE,"---",IF(VLOOKUP($A131,Sheet1!$B$3:$AH$1266,Sheet1!G$1+(Sheet1!$A$1-1)*10,FALSE)="---","---", (ROUND(VLOOKUP($A131,Sheet1!$B$3:$AH$1266,Sheet1!G$1+(Sheet1!$A$1-1)*10,FALSE),IF(VLOOKUP($A131,Sheet1!$B$3:$AH$1266,Sheet1!G$1+(Sheet1!$A$1-1)*10,FALSE)&gt;99999,-3,IF(VLOOKUP($A131,Sheet1!$B$3:$AH$1266,Sheet1!G$1+(Sheet1!$A$1-1)*10,FALSE)&gt;9999,-2,IF(VLOOKUP($A131,Sheet1!$B$3:$AH$1266,Sheet1!G$1+(Sheet1!$A$1-1)*10,FALSE)&gt;999,-1,0)))))))</f>
        <v>13600</v>
      </c>
      <c r="X131" s="385">
        <f>IF(ISNA(VLOOKUP($A131,Sheet1!$B$3:$AH$1266,Sheet1!H$1+(Sheet1!$A$1-1)*10,FALSE))=TRUE,"---",IF(VLOOKUP($A131,Sheet1!$B$3:$AH$1266,Sheet1!H$1+(Sheet1!$A$1-1)*10,FALSE)="---","---", (ROUND(VLOOKUP($A131,Sheet1!$B$3:$AH$1266,Sheet1!H$1+(Sheet1!$A$1-1)*10,FALSE),IF(VLOOKUP($A131,Sheet1!$B$3:$AH$1266,Sheet1!H$1+(Sheet1!$A$1-1)*10,FALSE)&gt;99999,-3,IF(VLOOKUP($A131,Sheet1!$B$3:$AH$1266,Sheet1!H$1+(Sheet1!$A$1-1)*10,FALSE)&gt;9999,-2,IF(VLOOKUP($A131,Sheet1!$B$3:$AH$1266,Sheet1!H$1+(Sheet1!$A$1-1)*10,FALSE)&gt;999,-1,0)))))))</f>
        <v>18400</v>
      </c>
      <c r="Y131" s="385">
        <f>IF(ISNA(VLOOKUP($A131,Sheet1!$B$3:$AH$1266,Sheet1!I$1+(Sheet1!$A$1-1)*10,FALSE))=TRUE,"---",IF(VLOOKUP($A131,Sheet1!$B$3:$AH$1266,Sheet1!I$1+(Sheet1!$A$1-1)*10,FALSE)="---","---", (ROUND(VLOOKUP($A131,Sheet1!$B$3:$AH$1266,Sheet1!I$1+(Sheet1!$A$1-1)*10,FALSE),IF(VLOOKUP($A131,Sheet1!$B$3:$AH$1266,Sheet1!I$1+(Sheet1!$A$1-1)*10,FALSE)&gt;99999,-3,IF(VLOOKUP($A131,Sheet1!$B$3:$AH$1266,Sheet1!I$1+(Sheet1!$A$1-1)*10,FALSE)&gt;9999,-2,IF(VLOOKUP($A131,Sheet1!$B$3:$AH$1266,Sheet1!I$1+(Sheet1!$A$1-1)*10,FALSE)&gt;999,-1,0)))))))</f>
        <v>21600</v>
      </c>
      <c r="Z131" s="385">
        <f>IF(ISNA(VLOOKUP($A131,Sheet1!$B$3:$AH$1266,Sheet1!J$1+(Sheet1!$A$1-1)*10,FALSE))=TRUE,"---",IF(VLOOKUP($A131,Sheet1!$B$3:$AH$1266,Sheet1!J$1+(Sheet1!$A$1-1)*10,FALSE)="---","---", (ROUND(VLOOKUP($A131,Sheet1!$B$3:$AH$1266,Sheet1!J$1+(Sheet1!$A$1-1)*10,FALSE),IF(VLOOKUP($A131,Sheet1!$B$3:$AH$1266,Sheet1!J$1+(Sheet1!$A$1-1)*10,FALSE)&gt;99999,-3,IF(VLOOKUP($A131,Sheet1!$B$3:$AH$1266,Sheet1!J$1+(Sheet1!$A$1-1)*10,FALSE)&gt;9999,-2,IF(VLOOKUP($A131,Sheet1!$B$3:$AH$1266,Sheet1!J$1+(Sheet1!$A$1-1)*10,FALSE)&gt;999,-1,0)))))))</f>
        <v>25700</v>
      </c>
      <c r="AA131" s="385">
        <f>IF(ISNA(VLOOKUP($A131,Sheet1!$B$3:$AH$1266,Sheet1!K$1+(Sheet1!$A$1-1)*10,FALSE))=TRUE,"---",IF(VLOOKUP($A131,Sheet1!$B$3:$AH$1266,Sheet1!K$1+(Sheet1!$A$1-1)*10,FALSE)="---","---", (ROUND(VLOOKUP($A131,Sheet1!$B$3:$AH$1266,Sheet1!K$1+(Sheet1!$A$1-1)*10,FALSE),IF(VLOOKUP($A131,Sheet1!$B$3:$AH$1266,Sheet1!K$1+(Sheet1!$A$1-1)*10,FALSE)&gt;99999,-3,IF(VLOOKUP($A131,Sheet1!$B$3:$AH$1266,Sheet1!K$1+(Sheet1!$A$1-1)*10,FALSE)&gt;9999,-2,IF(VLOOKUP($A131,Sheet1!$B$3:$AH$1266,Sheet1!K$1+(Sheet1!$A$1-1)*10,FALSE)&gt;999,-1,0)))))))</f>
        <v>28700</v>
      </c>
      <c r="AB131" s="385">
        <f>IF(ISNA(VLOOKUP($A131,Sheet1!$B$3:$AH$1266,Sheet1!L$1+(Sheet1!$A$1-1)*10,FALSE))=TRUE,"---",IF(VLOOKUP($A131,Sheet1!$B$3:$AH$1266,Sheet1!L$1+(Sheet1!$A$1-1)*10,FALSE)="---","---", (ROUND(VLOOKUP($A131,Sheet1!$B$3:$AH$1266,Sheet1!L$1+(Sheet1!$A$1-1)*10,FALSE),IF(VLOOKUP($A131,Sheet1!$B$3:$AH$1266,Sheet1!L$1+(Sheet1!$A$1-1)*10,FALSE)&gt;99999,-3,IF(VLOOKUP($A131,Sheet1!$B$3:$AH$1266,Sheet1!L$1+(Sheet1!$A$1-1)*10,FALSE)&gt;9999,-2,IF(VLOOKUP($A131,Sheet1!$B$3:$AH$1266,Sheet1!L$1+(Sheet1!$A$1-1)*10,FALSE)&gt;999,-1,0)))))))</f>
        <v>32200</v>
      </c>
      <c r="AC131" s="385">
        <f>IF(ISNA(VLOOKUP($A131,Sheet1!$B$3:$AH$1266,Sheet1!M$1+(Sheet1!$A$1-1)*10,FALSE))=TRUE,"---",IF(VLOOKUP($A131,Sheet1!$B$3:$AH$1266,Sheet1!M$1+(Sheet1!$A$1-1)*10,FALSE)="---","---", (ROUND(VLOOKUP($A131,Sheet1!$B$3:$AH$1266,Sheet1!M$1+(Sheet1!$A$1-1)*10,FALSE),IF(VLOOKUP($A131,Sheet1!$B$3:$AH$1266,Sheet1!M$1+(Sheet1!$A$1-1)*10,FALSE)&gt;99999,-3,IF(VLOOKUP($A131,Sheet1!$B$3:$AH$1266,Sheet1!M$1+(Sheet1!$A$1-1)*10,FALSE)&gt;9999,-2,IF(VLOOKUP($A131,Sheet1!$B$3:$AH$1266,Sheet1!M$1+(Sheet1!$A$1-1)*10,FALSE)&gt;999,-1,0)))))))</f>
        <v>35100</v>
      </c>
      <c r="AD131" s="385">
        <f>IF(ISNA(VLOOKUP($A131,Sheet1!$B$3:$AH$1266,Sheet1!N$1+(Sheet1!$A$1-1)*10,FALSE))=TRUE,"---",IF(VLOOKUP($A131,Sheet1!$B$3:$AH$1266,Sheet1!N$1+(Sheet1!$A$1-1)*10,FALSE)="---","---", (ROUND(VLOOKUP($A131,Sheet1!$B$3:$AH$1266,Sheet1!N$1+(Sheet1!$A$1-1)*10,FALSE),IF(VLOOKUP($A131,Sheet1!$B$3:$AH$1266,Sheet1!N$1+(Sheet1!$A$1-1)*10,FALSE)&gt;99999,-3,IF(VLOOKUP($A131,Sheet1!$B$3:$AH$1266,Sheet1!N$1+(Sheet1!$A$1-1)*10,FALSE)&gt;9999,-2,IF(VLOOKUP($A131,Sheet1!$B$3:$AH$1266,Sheet1!N$1+(Sheet1!$A$1-1)*10,FALSE)&gt;999,-1,0)))))))</f>
        <v>39800</v>
      </c>
    </row>
    <row r="132" spans="1:30" ht="25.5" customHeight="1" x14ac:dyDescent="0.25">
      <c r="A132" s="304"/>
      <c r="B132" s="346"/>
      <c r="C132" s="304"/>
      <c r="D132" s="304"/>
      <c r="E132" s="305" t="e">
        <v>#N/A</v>
      </c>
      <c r="F132" s="346"/>
      <c r="G132" s="352"/>
      <c r="H132" s="348"/>
      <c r="I132" s="119">
        <v>3392</v>
      </c>
      <c r="J132" s="120">
        <v>11</v>
      </c>
      <c r="K132" s="121" t="s">
        <v>4405</v>
      </c>
      <c r="L132" s="129" t="s">
        <v>4405</v>
      </c>
      <c r="M132" s="130" t="s">
        <v>4405</v>
      </c>
      <c r="N132" s="118" t="s">
        <v>75</v>
      </c>
      <c r="O132" s="71" t="s">
        <v>4405</v>
      </c>
      <c r="P132" s="71" t="s">
        <v>4405</v>
      </c>
      <c r="Q132" s="71" t="s">
        <v>4405</v>
      </c>
      <c r="R132" s="73" t="s">
        <v>4405</v>
      </c>
      <c r="S132" s="357" t="e">
        <v>#N/A</v>
      </c>
      <c r="T132" s="357" t="str">
        <f>IF(ISNA(VLOOKUP(A132,Sheet1!B$3:C$1266,2,FALSE)=TRUE),"ND",VLOOKUP(A132,Sheet1!B$3:C$1266,2,FALSE))</f>
        <v>ND</v>
      </c>
      <c r="U132" s="385" t="str">
        <f>IF(ISNA(VLOOKUP($A132,Sheet1!$B$3:$AH$1266,Sheet1!E$1+(Sheet1!$A$1-1)*10,FALSE))=TRUE,"---",IF(VLOOKUP($A132,Sheet1!$B$3:$AH$1266,Sheet1!E$1+(Sheet1!$A$1-1)*10,FALSE)="---","---", (ROUND(VLOOKUP($A132,Sheet1!$B$3:$AH$1266,Sheet1!E$1+(Sheet1!$A$1-1)*10,FALSE),IF(VLOOKUP($A132,Sheet1!$B$3:$AH$1266,Sheet1!E$1+(Sheet1!$A$1-1)*10,FALSE)&gt;99999,-3,IF(VLOOKUP($A132,Sheet1!$B$3:$AH$1266,Sheet1!E$1+(Sheet1!$A$1-1)*10,FALSE)&gt;9999,-2,IF(VLOOKUP($A132,Sheet1!$B$3:$AH$1266,Sheet1!E$1+(Sheet1!$A$1-1)*10,FALSE)&gt;999,-1,0)))))))</f>
        <v>---</v>
      </c>
      <c r="V132" s="385" t="str">
        <f>IF(ISNA(VLOOKUP($A132,Sheet1!$B$3:$AH$1266,Sheet1!F$1+(Sheet1!$A$1-1)*10,FALSE))=TRUE,"---",IF(VLOOKUP($A132,Sheet1!$B$3:$AH$1266,Sheet1!F$1+(Sheet1!$A$1-1)*10,FALSE)="---","---", (ROUND(VLOOKUP($A132,Sheet1!$B$3:$AH$1266,Sheet1!F$1+(Sheet1!$A$1-1)*10,FALSE),IF(VLOOKUP($A132,Sheet1!$B$3:$AH$1266,Sheet1!F$1+(Sheet1!$A$1-1)*10,FALSE)&gt;99999,-3,IF(VLOOKUP($A132,Sheet1!$B$3:$AH$1266,Sheet1!F$1+(Sheet1!$A$1-1)*10,FALSE)&gt;9999,-2,IF(VLOOKUP($A132,Sheet1!$B$3:$AH$1266,Sheet1!F$1+(Sheet1!$A$1-1)*10,FALSE)&gt;999,-1,0)))))))</f>
        <v>---</v>
      </c>
      <c r="W132" s="385" t="str">
        <f>IF(ISNA(VLOOKUP($A132,Sheet1!$B$3:$AH$1266,Sheet1!G$1+(Sheet1!$A$1-1)*10,FALSE))=TRUE,"---",IF(VLOOKUP($A132,Sheet1!$B$3:$AH$1266,Sheet1!G$1+(Sheet1!$A$1-1)*10,FALSE)="---","---", (ROUND(VLOOKUP($A132,Sheet1!$B$3:$AH$1266,Sheet1!G$1+(Sheet1!$A$1-1)*10,FALSE),IF(VLOOKUP($A132,Sheet1!$B$3:$AH$1266,Sheet1!G$1+(Sheet1!$A$1-1)*10,FALSE)&gt;99999,-3,IF(VLOOKUP($A132,Sheet1!$B$3:$AH$1266,Sheet1!G$1+(Sheet1!$A$1-1)*10,FALSE)&gt;9999,-2,IF(VLOOKUP($A132,Sheet1!$B$3:$AH$1266,Sheet1!G$1+(Sheet1!$A$1-1)*10,FALSE)&gt;999,-1,0)))))))</f>
        <v>---</v>
      </c>
      <c r="X132" s="385" t="str">
        <f>IF(ISNA(VLOOKUP($A132,Sheet1!$B$3:$AH$1266,Sheet1!H$1+(Sheet1!$A$1-1)*10,FALSE))=TRUE,"---",IF(VLOOKUP($A132,Sheet1!$B$3:$AH$1266,Sheet1!H$1+(Sheet1!$A$1-1)*10,FALSE)="---","---", (ROUND(VLOOKUP($A132,Sheet1!$B$3:$AH$1266,Sheet1!H$1+(Sheet1!$A$1-1)*10,FALSE),IF(VLOOKUP($A132,Sheet1!$B$3:$AH$1266,Sheet1!H$1+(Sheet1!$A$1-1)*10,FALSE)&gt;99999,-3,IF(VLOOKUP($A132,Sheet1!$B$3:$AH$1266,Sheet1!H$1+(Sheet1!$A$1-1)*10,FALSE)&gt;9999,-2,IF(VLOOKUP($A132,Sheet1!$B$3:$AH$1266,Sheet1!H$1+(Sheet1!$A$1-1)*10,FALSE)&gt;999,-1,0)))))))</f>
        <v>---</v>
      </c>
      <c r="Y132" s="385" t="str">
        <f>IF(ISNA(VLOOKUP($A132,Sheet1!$B$3:$AH$1266,Sheet1!I$1+(Sheet1!$A$1-1)*10,FALSE))=TRUE,"---",IF(VLOOKUP($A132,Sheet1!$B$3:$AH$1266,Sheet1!I$1+(Sheet1!$A$1-1)*10,FALSE)="---","---", (ROUND(VLOOKUP($A132,Sheet1!$B$3:$AH$1266,Sheet1!I$1+(Sheet1!$A$1-1)*10,FALSE),IF(VLOOKUP($A132,Sheet1!$B$3:$AH$1266,Sheet1!I$1+(Sheet1!$A$1-1)*10,FALSE)&gt;99999,-3,IF(VLOOKUP($A132,Sheet1!$B$3:$AH$1266,Sheet1!I$1+(Sheet1!$A$1-1)*10,FALSE)&gt;9999,-2,IF(VLOOKUP($A132,Sheet1!$B$3:$AH$1266,Sheet1!I$1+(Sheet1!$A$1-1)*10,FALSE)&gt;999,-1,0)))))))</f>
        <v>---</v>
      </c>
      <c r="Z132" s="385" t="str">
        <f>IF(ISNA(VLOOKUP($A132,Sheet1!$B$3:$AH$1266,Sheet1!J$1+(Sheet1!$A$1-1)*10,FALSE))=TRUE,"---",IF(VLOOKUP($A132,Sheet1!$B$3:$AH$1266,Sheet1!J$1+(Sheet1!$A$1-1)*10,FALSE)="---","---", (ROUND(VLOOKUP($A132,Sheet1!$B$3:$AH$1266,Sheet1!J$1+(Sheet1!$A$1-1)*10,FALSE),IF(VLOOKUP($A132,Sheet1!$B$3:$AH$1266,Sheet1!J$1+(Sheet1!$A$1-1)*10,FALSE)&gt;99999,-3,IF(VLOOKUP($A132,Sheet1!$B$3:$AH$1266,Sheet1!J$1+(Sheet1!$A$1-1)*10,FALSE)&gt;9999,-2,IF(VLOOKUP($A132,Sheet1!$B$3:$AH$1266,Sheet1!J$1+(Sheet1!$A$1-1)*10,FALSE)&gt;999,-1,0)))))))</f>
        <v>---</v>
      </c>
      <c r="AA132" s="385" t="str">
        <f>IF(ISNA(VLOOKUP($A132,Sheet1!$B$3:$AH$1266,Sheet1!K$1+(Sheet1!$A$1-1)*10,FALSE))=TRUE,"---",IF(VLOOKUP($A132,Sheet1!$B$3:$AH$1266,Sheet1!K$1+(Sheet1!$A$1-1)*10,FALSE)="---","---", (ROUND(VLOOKUP($A132,Sheet1!$B$3:$AH$1266,Sheet1!K$1+(Sheet1!$A$1-1)*10,FALSE),IF(VLOOKUP($A132,Sheet1!$B$3:$AH$1266,Sheet1!K$1+(Sheet1!$A$1-1)*10,FALSE)&gt;99999,-3,IF(VLOOKUP($A132,Sheet1!$B$3:$AH$1266,Sheet1!K$1+(Sheet1!$A$1-1)*10,FALSE)&gt;9999,-2,IF(VLOOKUP($A132,Sheet1!$B$3:$AH$1266,Sheet1!K$1+(Sheet1!$A$1-1)*10,FALSE)&gt;999,-1,0)))))))</f>
        <v>---</v>
      </c>
      <c r="AB132" s="385" t="str">
        <f>IF(ISNA(VLOOKUP($A132,Sheet1!$B$3:$AH$1266,Sheet1!L$1+(Sheet1!$A$1-1)*10,FALSE))=TRUE,"---",IF(VLOOKUP($A132,Sheet1!$B$3:$AH$1266,Sheet1!L$1+(Sheet1!$A$1-1)*10,FALSE)="---","---", (ROUND(VLOOKUP($A132,Sheet1!$B$3:$AH$1266,Sheet1!L$1+(Sheet1!$A$1-1)*10,FALSE),IF(VLOOKUP($A132,Sheet1!$B$3:$AH$1266,Sheet1!L$1+(Sheet1!$A$1-1)*10,FALSE)&gt;99999,-3,IF(VLOOKUP($A132,Sheet1!$B$3:$AH$1266,Sheet1!L$1+(Sheet1!$A$1-1)*10,FALSE)&gt;9999,-2,IF(VLOOKUP($A132,Sheet1!$B$3:$AH$1266,Sheet1!L$1+(Sheet1!$A$1-1)*10,FALSE)&gt;999,-1,0)))))))</f>
        <v>---</v>
      </c>
      <c r="AC132" s="385" t="str">
        <f>IF(ISNA(VLOOKUP($A132,Sheet1!$B$3:$AH$1266,Sheet1!M$1+(Sheet1!$A$1-1)*10,FALSE))=TRUE,"---",IF(VLOOKUP($A132,Sheet1!$B$3:$AH$1266,Sheet1!M$1+(Sheet1!$A$1-1)*10,FALSE)="---","---", (ROUND(VLOOKUP($A132,Sheet1!$B$3:$AH$1266,Sheet1!M$1+(Sheet1!$A$1-1)*10,FALSE),IF(VLOOKUP($A132,Sheet1!$B$3:$AH$1266,Sheet1!M$1+(Sheet1!$A$1-1)*10,FALSE)&gt;99999,-3,IF(VLOOKUP($A132,Sheet1!$B$3:$AH$1266,Sheet1!M$1+(Sheet1!$A$1-1)*10,FALSE)&gt;9999,-2,IF(VLOOKUP($A132,Sheet1!$B$3:$AH$1266,Sheet1!M$1+(Sheet1!$A$1-1)*10,FALSE)&gt;999,-1,0)))))))</f>
        <v>---</v>
      </c>
      <c r="AD132" s="385" t="str">
        <f>IF(ISNA(VLOOKUP($A132,Sheet1!$B$3:$AH$1266,Sheet1!N$1+(Sheet1!$A$1-1)*10,FALSE))=TRUE,"---",IF(VLOOKUP($A132,Sheet1!$B$3:$AH$1266,Sheet1!N$1+(Sheet1!$A$1-1)*10,FALSE)="---","---", (ROUND(VLOOKUP($A132,Sheet1!$B$3:$AH$1266,Sheet1!N$1+(Sheet1!$A$1-1)*10,FALSE),IF(VLOOKUP($A132,Sheet1!$B$3:$AH$1266,Sheet1!N$1+(Sheet1!$A$1-1)*10,FALSE)&gt;99999,-3,IF(VLOOKUP($A132,Sheet1!$B$3:$AH$1266,Sheet1!N$1+(Sheet1!$A$1-1)*10,FALSE)&gt;9999,-2,IF(VLOOKUP($A132,Sheet1!$B$3:$AH$1266,Sheet1!N$1+(Sheet1!$A$1-1)*10,FALSE)&gt;999,-1,0)))))))</f>
        <v>---</v>
      </c>
    </row>
    <row r="133" spans="1:30" ht="25.5" customHeight="1" x14ac:dyDescent="0.25">
      <c r="A133" s="303" t="s">
        <v>195</v>
      </c>
      <c r="B133" s="330" t="s">
        <v>196</v>
      </c>
      <c r="C133" s="303">
        <v>430357</v>
      </c>
      <c r="D133" s="303">
        <v>740946</v>
      </c>
      <c r="E133" s="307" t="s">
        <v>3055</v>
      </c>
      <c r="F133" s="342" t="s">
        <v>4478</v>
      </c>
      <c r="G133" s="318" t="s">
        <v>286</v>
      </c>
      <c r="H133" s="347">
        <v>28.3</v>
      </c>
      <c r="I133" s="112">
        <v>25661</v>
      </c>
      <c r="J133" s="113">
        <v>4.7</v>
      </c>
      <c r="K133" s="127" t="s">
        <v>20</v>
      </c>
      <c r="L133" s="115">
        <v>1840</v>
      </c>
      <c r="M133" s="155">
        <v>65</v>
      </c>
      <c r="N133" s="114" t="s">
        <v>4405</v>
      </c>
      <c r="O133" s="68">
        <f t="shared" si="4"/>
        <v>3.4757887359860327</v>
      </c>
      <c r="P133" s="68">
        <f>IF(O133&lt;&gt;"",VLOOKUP($A133,Sheet4!$A$2:$O$1309,14,FALSE)*100,"")</f>
        <v>1.1355140458131352</v>
      </c>
      <c r="Q133" s="68">
        <f>IF(P133&lt;&gt;"",VLOOKUP($A133,Sheet4!$A$2:$O$1309,15,FALSE)*100,"")</f>
        <v>10.583064950141729</v>
      </c>
      <c r="R133" s="74">
        <f t="shared" si="3"/>
        <v>30</v>
      </c>
      <c r="S133" s="356" t="s">
        <v>4364</v>
      </c>
      <c r="T133" s="356" t="str">
        <f>IF(ISNA(VLOOKUP(A133,Sheet1!B$3:C$1266,2,FALSE)=TRUE),"NC",VLOOKUP(A133,Sheet1!B$3:C$1266,2,FALSE))</f>
        <v>Rural10</v>
      </c>
      <c r="U133" s="392">
        <f>IF(ISNA(VLOOKUP($A133,Sheet1!$B$3:$AH$1266,Sheet1!E$1+(Sheet1!$A$1-1)*10,FALSE))=TRUE,"---",IF(VLOOKUP($A133,Sheet1!$B$3:$AH$1266,Sheet1!E$1+(Sheet1!$A$1-1)*10,FALSE)="---","---", (ROUND(VLOOKUP($A133,Sheet1!$B$3:$AH$1266,Sheet1!E$1+(Sheet1!$A$1-1)*10,FALSE),IF(VLOOKUP($A133,Sheet1!$B$3:$AH$1266,Sheet1!E$1+(Sheet1!$A$1-1)*10,FALSE)&gt;99999,-3,IF(VLOOKUP($A133,Sheet1!$B$3:$AH$1266,Sheet1!E$1+(Sheet1!$A$1-1)*10,FALSE)&gt;9999,-2,IF(VLOOKUP($A133,Sheet1!$B$3:$AH$1266,Sheet1!E$1+(Sheet1!$A$1-1)*10,FALSE)&gt;999,-1,0)))))))</f>
        <v>621</v>
      </c>
      <c r="V133" s="392">
        <f>IF(ISNA(VLOOKUP($A133,Sheet1!$B$3:$AH$1266,Sheet1!F$1+(Sheet1!$A$1-1)*10,FALSE))=TRUE,"---",IF(VLOOKUP($A133,Sheet1!$B$3:$AH$1266,Sheet1!F$1+(Sheet1!$A$1-1)*10,FALSE)="---","---", (ROUND(VLOOKUP($A133,Sheet1!$B$3:$AH$1266,Sheet1!F$1+(Sheet1!$A$1-1)*10,FALSE),IF(VLOOKUP($A133,Sheet1!$B$3:$AH$1266,Sheet1!F$1+(Sheet1!$A$1-1)*10,FALSE)&gt;99999,-3,IF(VLOOKUP($A133,Sheet1!$B$3:$AH$1266,Sheet1!F$1+(Sheet1!$A$1-1)*10,FALSE)&gt;9999,-2,IF(VLOOKUP($A133,Sheet1!$B$3:$AH$1266,Sheet1!F$1+(Sheet1!$A$1-1)*10,FALSE)&gt;999,-1,0)))))))</f>
        <v>735</v>
      </c>
      <c r="W133" s="392">
        <f>IF(ISNA(VLOOKUP($A133,Sheet1!$B$3:$AH$1266,Sheet1!G$1+(Sheet1!$A$1-1)*10,FALSE))=TRUE,"---",IF(VLOOKUP($A133,Sheet1!$B$3:$AH$1266,Sheet1!G$1+(Sheet1!$A$1-1)*10,FALSE)="---","---", (ROUND(VLOOKUP($A133,Sheet1!$B$3:$AH$1266,Sheet1!G$1+(Sheet1!$A$1-1)*10,FALSE),IF(VLOOKUP($A133,Sheet1!$B$3:$AH$1266,Sheet1!G$1+(Sheet1!$A$1-1)*10,FALSE)&gt;99999,-3,IF(VLOOKUP($A133,Sheet1!$B$3:$AH$1266,Sheet1!G$1+(Sheet1!$A$1-1)*10,FALSE)&gt;9999,-2,IF(VLOOKUP($A133,Sheet1!$B$3:$AH$1266,Sheet1!G$1+(Sheet1!$A$1-1)*10,FALSE)&gt;999,-1,0)))))))</f>
        <v>876</v>
      </c>
      <c r="X133" s="392">
        <f>IF(ISNA(VLOOKUP($A133,Sheet1!$B$3:$AH$1266,Sheet1!H$1+(Sheet1!$A$1-1)*10,FALSE))=TRUE,"---",IF(VLOOKUP($A133,Sheet1!$B$3:$AH$1266,Sheet1!H$1+(Sheet1!$A$1-1)*10,FALSE)="---","---", (ROUND(VLOOKUP($A133,Sheet1!$B$3:$AH$1266,Sheet1!H$1+(Sheet1!$A$1-1)*10,FALSE),IF(VLOOKUP($A133,Sheet1!$B$3:$AH$1266,Sheet1!H$1+(Sheet1!$A$1-1)*10,FALSE)&gt;99999,-3,IF(VLOOKUP($A133,Sheet1!$B$3:$AH$1266,Sheet1!H$1+(Sheet1!$A$1-1)*10,FALSE)&gt;9999,-2,IF(VLOOKUP($A133,Sheet1!$B$3:$AH$1266,Sheet1!H$1+(Sheet1!$A$1-1)*10,FALSE)&gt;999,-1,0)))))))</f>
        <v>1230</v>
      </c>
      <c r="Y133" s="392">
        <f>IF(ISNA(VLOOKUP($A133,Sheet1!$B$3:$AH$1266,Sheet1!I$1+(Sheet1!$A$1-1)*10,FALSE))=TRUE,"---",IF(VLOOKUP($A133,Sheet1!$B$3:$AH$1266,Sheet1!I$1+(Sheet1!$A$1-1)*10,FALSE)="---","---", (ROUND(VLOOKUP($A133,Sheet1!$B$3:$AH$1266,Sheet1!I$1+(Sheet1!$A$1-1)*10,FALSE),IF(VLOOKUP($A133,Sheet1!$B$3:$AH$1266,Sheet1!I$1+(Sheet1!$A$1-1)*10,FALSE)&gt;99999,-3,IF(VLOOKUP($A133,Sheet1!$B$3:$AH$1266,Sheet1!I$1+(Sheet1!$A$1-1)*10,FALSE)&gt;9999,-2,IF(VLOOKUP($A133,Sheet1!$B$3:$AH$1266,Sheet1!I$1+(Sheet1!$A$1-1)*10,FALSE)&gt;999,-1,0)))))))</f>
        <v>1470</v>
      </c>
      <c r="Z133" s="392">
        <f>IF(ISNA(VLOOKUP($A133,Sheet1!$B$3:$AH$1266,Sheet1!J$1+(Sheet1!$A$1-1)*10,FALSE))=TRUE,"---",IF(VLOOKUP($A133,Sheet1!$B$3:$AH$1266,Sheet1!J$1+(Sheet1!$A$1-1)*10,FALSE)="---","---", (ROUND(VLOOKUP($A133,Sheet1!$B$3:$AH$1266,Sheet1!J$1+(Sheet1!$A$1-1)*10,FALSE),IF(VLOOKUP($A133,Sheet1!$B$3:$AH$1266,Sheet1!J$1+(Sheet1!$A$1-1)*10,FALSE)&gt;99999,-3,IF(VLOOKUP($A133,Sheet1!$B$3:$AH$1266,Sheet1!J$1+(Sheet1!$A$1-1)*10,FALSE)&gt;9999,-2,IF(VLOOKUP($A133,Sheet1!$B$3:$AH$1266,Sheet1!J$1+(Sheet1!$A$1-1)*10,FALSE)&gt;999,-1,0)))))))</f>
        <v>1780</v>
      </c>
      <c r="AA133" s="392">
        <f>IF(ISNA(VLOOKUP($A133,Sheet1!$B$3:$AH$1266,Sheet1!K$1+(Sheet1!$A$1-1)*10,FALSE))=TRUE,"---",IF(VLOOKUP($A133,Sheet1!$B$3:$AH$1266,Sheet1!K$1+(Sheet1!$A$1-1)*10,FALSE)="---","---", (ROUND(VLOOKUP($A133,Sheet1!$B$3:$AH$1266,Sheet1!K$1+(Sheet1!$A$1-1)*10,FALSE),IF(VLOOKUP($A133,Sheet1!$B$3:$AH$1266,Sheet1!K$1+(Sheet1!$A$1-1)*10,FALSE)&gt;99999,-3,IF(VLOOKUP($A133,Sheet1!$B$3:$AH$1266,Sheet1!K$1+(Sheet1!$A$1-1)*10,FALSE)&gt;9999,-2,IF(VLOOKUP($A133,Sheet1!$B$3:$AH$1266,Sheet1!K$1+(Sheet1!$A$1-1)*10,FALSE)&gt;999,-1,0)))))))</f>
        <v>2020</v>
      </c>
      <c r="AB133" s="392">
        <f>IF(ISNA(VLOOKUP($A133,Sheet1!$B$3:$AH$1266,Sheet1!L$1+(Sheet1!$A$1-1)*10,FALSE))=TRUE,"---",IF(VLOOKUP($A133,Sheet1!$B$3:$AH$1266,Sheet1!L$1+(Sheet1!$A$1-1)*10,FALSE)="---","---", (ROUND(VLOOKUP($A133,Sheet1!$B$3:$AH$1266,Sheet1!L$1+(Sheet1!$A$1-1)*10,FALSE),IF(VLOOKUP($A133,Sheet1!$B$3:$AH$1266,Sheet1!L$1+(Sheet1!$A$1-1)*10,FALSE)&gt;99999,-3,IF(VLOOKUP($A133,Sheet1!$B$3:$AH$1266,Sheet1!L$1+(Sheet1!$A$1-1)*10,FALSE)&gt;9999,-2,IF(VLOOKUP($A133,Sheet1!$B$3:$AH$1266,Sheet1!L$1+(Sheet1!$A$1-1)*10,FALSE)&gt;999,-1,0)))))))</f>
        <v>2280</v>
      </c>
      <c r="AC133" s="392">
        <f>IF(ISNA(VLOOKUP($A133,Sheet1!$B$3:$AH$1266,Sheet1!M$1+(Sheet1!$A$1-1)*10,FALSE))=TRUE,"---",IF(VLOOKUP($A133,Sheet1!$B$3:$AH$1266,Sheet1!M$1+(Sheet1!$A$1-1)*10,FALSE)="---","---", (ROUND(VLOOKUP($A133,Sheet1!$B$3:$AH$1266,Sheet1!M$1+(Sheet1!$A$1-1)*10,FALSE),IF(VLOOKUP($A133,Sheet1!$B$3:$AH$1266,Sheet1!M$1+(Sheet1!$A$1-1)*10,FALSE)&gt;99999,-3,IF(VLOOKUP($A133,Sheet1!$B$3:$AH$1266,Sheet1!M$1+(Sheet1!$A$1-1)*10,FALSE)&gt;9999,-2,IF(VLOOKUP($A133,Sheet1!$B$3:$AH$1266,Sheet1!M$1+(Sheet1!$A$1-1)*10,FALSE)&gt;999,-1,0)))))))</f>
        <v>2530</v>
      </c>
      <c r="AD133" s="392">
        <f>IF(ISNA(VLOOKUP($A133,Sheet1!$B$3:$AH$1266,Sheet1!N$1+(Sheet1!$A$1-1)*10,FALSE))=TRUE,"---",IF(VLOOKUP($A133,Sheet1!$B$3:$AH$1266,Sheet1!N$1+(Sheet1!$A$1-1)*10,FALSE)="---","---", (ROUND(VLOOKUP($A133,Sheet1!$B$3:$AH$1266,Sheet1!N$1+(Sheet1!$A$1-1)*10,FALSE),IF(VLOOKUP($A133,Sheet1!$B$3:$AH$1266,Sheet1!N$1+(Sheet1!$A$1-1)*10,FALSE)&gt;99999,-3,IF(VLOOKUP($A133,Sheet1!$B$3:$AH$1266,Sheet1!N$1+(Sheet1!$A$1-1)*10,FALSE)&gt;9999,-2,IF(VLOOKUP($A133,Sheet1!$B$3:$AH$1266,Sheet1!N$1+(Sheet1!$A$1-1)*10,FALSE)&gt;999,-1,0)))))))</f>
        <v>2910</v>
      </c>
    </row>
    <row r="134" spans="1:30" ht="25.5" customHeight="1" x14ac:dyDescent="0.25">
      <c r="A134" s="303"/>
      <c r="B134" s="331"/>
      <c r="C134" s="303"/>
      <c r="D134" s="303"/>
      <c r="E134" s="307" t="e">
        <v>#N/A</v>
      </c>
      <c r="F134" s="401"/>
      <c r="G134" s="405"/>
      <c r="H134" s="347"/>
      <c r="I134" s="326">
        <v>14709</v>
      </c>
      <c r="J134" s="324">
        <v>5.7</v>
      </c>
      <c r="K134" s="318" t="s">
        <v>28</v>
      </c>
      <c r="L134" s="320">
        <v>860</v>
      </c>
      <c r="M134" s="322">
        <v>30.4</v>
      </c>
      <c r="N134" s="318" t="s">
        <v>112</v>
      </c>
      <c r="O134" s="299" t="s">
        <v>4405</v>
      </c>
      <c r="P134" s="299" t="s">
        <v>4405</v>
      </c>
      <c r="Q134" s="299" t="s">
        <v>4405</v>
      </c>
      <c r="R134" s="301" t="s">
        <v>4405</v>
      </c>
      <c r="S134" s="356" t="e">
        <v>#N/A</v>
      </c>
      <c r="T134" s="356" t="str">
        <f>IF(ISNA(VLOOKUP(A134,Sheet1!B$3:C$1266,2,FALSE)=TRUE),"ND",VLOOKUP(A134,Sheet1!B$3:C$1266,2,FALSE))</f>
        <v>ND</v>
      </c>
      <c r="U134" s="392" t="str">
        <f>IF(ISNA(VLOOKUP($A134,Sheet1!$B$3:$AH$1266,Sheet1!E$1+(Sheet1!$A$1-1)*10,FALSE))=TRUE,"---",IF(VLOOKUP($A134,Sheet1!$B$3:$AH$1266,Sheet1!E$1+(Sheet1!$A$1-1)*10,FALSE)="---","---", (ROUND(VLOOKUP($A134,Sheet1!$B$3:$AH$1266,Sheet1!E$1+(Sheet1!$A$1-1)*10,FALSE),IF(VLOOKUP($A134,Sheet1!$B$3:$AH$1266,Sheet1!E$1+(Sheet1!$A$1-1)*10,FALSE)&gt;99999,-3,IF(VLOOKUP($A134,Sheet1!$B$3:$AH$1266,Sheet1!E$1+(Sheet1!$A$1-1)*10,FALSE)&gt;9999,-2,IF(VLOOKUP($A134,Sheet1!$B$3:$AH$1266,Sheet1!E$1+(Sheet1!$A$1-1)*10,FALSE)&gt;999,-1,0)))))))</f>
        <v>---</v>
      </c>
      <c r="V134" s="392" t="str">
        <f>IF(ISNA(VLOOKUP($A134,Sheet1!$B$3:$AH$1266,Sheet1!F$1+(Sheet1!$A$1-1)*10,FALSE))=TRUE,"---",IF(VLOOKUP($A134,Sheet1!$B$3:$AH$1266,Sheet1!F$1+(Sheet1!$A$1-1)*10,FALSE)="---","---", (ROUND(VLOOKUP($A134,Sheet1!$B$3:$AH$1266,Sheet1!F$1+(Sheet1!$A$1-1)*10,FALSE),IF(VLOOKUP($A134,Sheet1!$B$3:$AH$1266,Sheet1!F$1+(Sheet1!$A$1-1)*10,FALSE)&gt;99999,-3,IF(VLOOKUP($A134,Sheet1!$B$3:$AH$1266,Sheet1!F$1+(Sheet1!$A$1-1)*10,FALSE)&gt;9999,-2,IF(VLOOKUP($A134,Sheet1!$B$3:$AH$1266,Sheet1!F$1+(Sheet1!$A$1-1)*10,FALSE)&gt;999,-1,0)))))))</f>
        <v>---</v>
      </c>
      <c r="W134" s="392" t="str">
        <f>IF(ISNA(VLOOKUP($A134,Sheet1!$B$3:$AH$1266,Sheet1!G$1+(Sheet1!$A$1-1)*10,FALSE))=TRUE,"---",IF(VLOOKUP($A134,Sheet1!$B$3:$AH$1266,Sheet1!G$1+(Sheet1!$A$1-1)*10,FALSE)="---","---", (ROUND(VLOOKUP($A134,Sheet1!$B$3:$AH$1266,Sheet1!G$1+(Sheet1!$A$1-1)*10,FALSE),IF(VLOOKUP($A134,Sheet1!$B$3:$AH$1266,Sheet1!G$1+(Sheet1!$A$1-1)*10,FALSE)&gt;99999,-3,IF(VLOOKUP($A134,Sheet1!$B$3:$AH$1266,Sheet1!G$1+(Sheet1!$A$1-1)*10,FALSE)&gt;9999,-2,IF(VLOOKUP($A134,Sheet1!$B$3:$AH$1266,Sheet1!G$1+(Sheet1!$A$1-1)*10,FALSE)&gt;999,-1,0)))))))</f>
        <v>---</v>
      </c>
      <c r="X134" s="392" t="str">
        <f>IF(ISNA(VLOOKUP($A134,Sheet1!$B$3:$AH$1266,Sheet1!H$1+(Sheet1!$A$1-1)*10,FALSE))=TRUE,"---",IF(VLOOKUP($A134,Sheet1!$B$3:$AH$1266,Sheet1!H$1+(Sheet1!$A$1-1)*10,FALSE)="---","---", (ROUND(VLOOKUP($A134,Sheet1!$B$3:$AH$1266,Sheet1!H$1+(Sheet1!$A$1-1)*10,FALSE),IF(VLOOKUP($A134,Sheet1!$B$3:$AH$1266,Sheet1!H$1+(Sheet1!$A$1-1)*10,FALSE)&gt;99999,-3,IF(VLOOKUP($A134,Sheet1!$B$3:$AH$1266,Sheet1!H$1+(Sheet1!$A$1-1)*10,FALSE)&gt;9999,-2,IF(VLOOKUP($A134,Sheet1!$B$3:$AH$1266,Sheet1!H$1+(Sheet1!$A$1-1)*10,FALSE)&gt;999,-1,0)))))))</f>
        <v>---</v>
      </c>
      <c r="Y134" s="392" t="str">
        <f>IF(ISNA(VLOOKUP($A134,Sheet1!$B$3:$AH$1266,Sheet1!I$1+(Sheet1!$A$1-1)*10,FALSE))=TRUE,"---",IF(VLOOKUP($A134,Sheet1!$B$3:$AH$1266,Sheet1!I$1+(Sheet1!$A$1-1)*10,FALSE)="---","---", (ROUND(VLOOKUP($A134,Sheet1!$B$3:$AH$1266,Sheet1!I$1+(Sheet1!$A$1-1)*10,FALSE),IF(VLOOKUP($A134,Sheet1!$B$3:$AH$1266,Sheet1!I$1+(Sheet1!$A$1-1)*10,FALSE)&gt;99999,-3,IF(VLOOKUP($A134,Sheet1!$B$3:$AH$1266,Sheet1!I$1+(Sheet1!$A$1-1)*10,FALSE)&gt;9999,-2,IF(VLOOKUP($A134,Sheet1!$B$3:$AH$1266,Sheet1!I$1+(Sheet1!$A$1-1)*10,FALSE)&gt;999,-1,0)))))))</f>
        <v>---</v>
      </c>
      <c r="Z134" s="392" t="str">
        <f>IF(ISNA(VLOOKUP($A134,Sheet1!$B$3:$AH$1266,Sheet1!J$1+(Sheet1!$A$1-1)*10,FALSE))=TRUE,"---",IF(VLOOKUP($A134,Sheet1!$B$3:$AH$1266,Sheet1!J$1+(Sheet1!$A$1-1)*10,FALSE)="---","---", (ROUND(VLOOKUP($A134,Sheet1!$B$3:$AH$1266,Sheet1!J$1+(Sheet1!$A$1-1)*10,FALSE),IF(VLOOKUP($A134,Sheet1!$B$3:$AH$1266,Sheet1!J$1+(Sheet1!$A$1-1)*10,FALSE)&gt;99999,-3,IF(VLOOKUP($A134,Sheet1!$B$3:$AH$1266,Sheet1!J$1+(Sheet1!$A$1-1)*10,FALSE)&gt;9999,-2,IF(VLOOKUP($A134,Sheet1!$B$3:$AH$1266,Sheet1!J$1+(Sheet1!$A$1-1)*10,FALSE)&gt;999,-1,0)))))))</f>
        <v>---</v>
      </c>
      <c r="AA134" s="392" t="str">
        <f>IF(ISNA(VLOOKUP($A134,Sheet1!$B$3:$AH$1266,Sheet1!K$1+(Sheet1!$A$1-1)*10,FALSE))=TRUE,"---",IF(VLOOKUP($A134,Sheet1!$B$3:$AH$1266,Sheet1!K$1+(Sheet1!$A$1-1)*10,FALSE)="---","---", (ROUND(VLOOKUP($A134,Sheet1!$B$3:$AH$1266,Sheet1!K$1+(Sheet1!$A$1-1)*10,FALSE),IF(VLOOKUP($A134,Sheet1!$B$3:$AH$1266,Sheet1!K$1+(Sheet1!$A$1-1)*10,FALSE)&gt;99999,-3,IF(VLOOKUP($A134,Sheet1!$B$3:$AH$1266,Sheet1!K$1+(Sheet1!$A$1-1)*10,FALSE)&gt;9999,-2,IF(VLOOKUP($A134,Sheet1!$B$3:$AH$1266,Sheet1!K$1+(Sheet1!$A$1-1)*10,FALSE)&gt;999,-1,0)))))))</f>
        <v>---</v>
      </c>
      <c r="AB134" s="392" t="str">
        <f>IF(ISNA(VLOOKUP($A134,Sheet1!$B$3:$AH$1266,Sheet1!L$1+(Sheet1!$A$1-1)*10,FALSE))=TRUE,"---",IF(VLOOKUP($A134,Sheet1!$B$3:$AH$1266,Sheet1!L$1+(Sheet1!$A$1-1)*10,FALSE)="---","---", (ROUND(VLOOKUP($A134,Sheet1!$B$3:$AH$1266,Sheet1!L$1+(Sheet1!$A$1-1)*10,FALSE),IF(VLOOKUP($A134,Sheet1!$B$3:$AH$1266,Sheet1!L$1+(Sheet1!$A$1-1)*10,FALSE)&gt;99999,-3,IF(VLOOKUP($A134,Sheet1!$B$3:$AH$1266,Sheet1!L$1+(Sheet1!$A$1-1)*10,FALSE)&gt;9999,-2,IF(VLOOKUP($A134,Sheet1!$B$3:$AH$1266,Sheet1!L$1+(Sheet1!$A$1-1)*10,FALSE)&gt;999,-1,0)))))))</f>
        <v>---</v>
      </c>
      <c r="AC134" s="392" t="str">
        <f>IF(ISNA(VLOOKUP($A134,Sheet1!$B$3:$AH$1266,Sheet1!M$1+(Sheet1!$A$1-1)*10,FALSE))=TRUE,"---",IF(VLOOKUP($A134,Sheet1!$B$3:$AH$1266,Sheet1!M$1+(Sheet1!$A$1-1)*10,FALSE)="---","---", (ROUND(VLOOKUP($A134,Sheet1!$B$3:$AH$1266,Sheet1!M$1+(Sheet1!$A$1-1)*10,FALSE),IF(VLOOKUP($A134,Sheet1!$B$3:$AH$1266,Sheet1!M$1+(Sheet1!$A$1-1)*10,FALSE)&gt;99999,-3,IF(VLOOKUP($A134,Sheet1!$B$3:$AH$1266,Sheet1!M$1+(Sheet1!$A$1-1)*10,FALSE)&gt;9999,-2,IF(VLOOKUP($A134,Sheet1!$B$3:$AH$1266,Sheet1!M$1+(Sheet1!$A$1-1)*10,FALSE)&gt;999,-1,0)))))))</f>
        <v>---</v>
      </c>
      <c r="AD134" s="392" t="str">
        <f>IF(ISNA(VLOOKUP($A134,Sheet1!$B$3:$AH$1266,Sheet1!N$1+(Sheet1!$A$1-1)*10,FALSE))=TRUE,"---",IF(VLOOKUP($A134,Sheet1!$B$3:$AH$1266,Sheet1!N$1+(Sheet1!$A$1-1)*10,FALSE)="---","---", (ROUND(VLOOKUP($A134,Sheet1!$B$3:$AH$1266,Sheet1!N$1+(Sheet1!$A$1-1)*10,FALSE),IF(VLOOKUP($A134,Sheet1!$B$3:$AH$1266,Sheet1!N$1+(Sheet1!$A$1-1)*10,FALSE)&gt;99999,-3,IF(VLOOKUP($A134,Sheet1!$B$3:$AH$1266,Sheet1!N$1+(Sheet1!$A$1-1)*10,FALSE)&gt;9999,-2,IF(VLOOKUP($A134,Sheet1!$B$3:$AH$1266,Sheet1!N$1+(Sheet1!$A$1-1)*10,FALSE)&gt;999,-1,0)))))))</f>
        <v>---</v>
      </c>
    </row>
    <row r="135" spans="1:30" ht="25.5" customHeight="1" x14ac:dyDescent="0.25">
      <c r="A135" s="303"/>
      <c r="B135" s="331"/>
      <c r="C135" s="303"/>
      <c r="D135" s="303"/>
      <c r="E135" s="307"/>
      <c r="F135" s="401"/>
      <c r="G135" s="405"/>
      <c r="H135" s="347"/>
      <c r="I135" s="327"/>
      <c r="J135" s="325"/>
      <c r="K135" s="319"/>
      <c r="L135" s="321"/>
      <c r="M135" s="323"/>
      <c r="N135" s="319"/>
      <c r="O135" s="317" t="e">
        <f t="shared" si="4"/>
        <v>#NUM!</v>
      </c>
      <c r="P135" s="317" t="e">
        <f>IF(O135&lt;&gt;"",VLOOKUP($A135,Sheet4!$A$2:$O$1309,14,FALSE)*100,"")</f>
        <v>#NUM!</v>
      </c>
      <c r="Q135" s="317" t="e">
        <f>IF(P135&lt;&gt;"",VLOOKUP($A135,Sheet4!$A$2:$O$1309,15,FALSE)*100,"")</f>
        <v>#NUM!</v>
      </c>
      <c r="R135" s="356" t="e">
        <f t="shared" si="3"/>
        <v>#NUM!</v>
      </c>
      <c r="S135" s="356"/>
      <c r="T135" s="356"/>
      <c r="U135" s="392"/>
      <c r="V135" s="392"/>
      <c r="W135" s="392"/>
      <c r="X135" s="392"/>
      <c r="Y135" s="392"/>
      <c r="Z135" s="392"/>
      <c r="AA135" s="392"/>
      <c r="AB135" s="392"/>
      <c r="AC135" s="392"/>
      <c r="AD135" s="392"/>
    </row>
    <row r="136" spans="1:30" ht="25.5" customHeight="1" x14ac:dyDescent="0.25">
      <c r="A136" s="133" t="s">
        <v>197</v>
      </c>
      <c r="B136" s="141" t="s">
        <v>198</v>
      </c>
      <c r="C136" s="133">
        <v>430259</v>
      </c>
      <c r="D136" s="133">
        <v>741404</v>
      </c>
      <c r="E136" s="67" t="s">
        <v>3055</v>
      </c>
      <c r="F136" s="135" t="s">
        <v>4405</v>
      </c>
      <c r="G136" s="118" t="s">
        <v>160</v>
      </c>
      <c r="H136" s="165">
        <v>4.5</v>
      </c>
      <c r="I136" s="119">
        <v>21882</v>
      </c>
      <c r="J136" s="137" t="s">
        <v>4405</v>
      </c>
      <c r="K136" s="118" t="s">
        <v>17</v>
      </c>
      <c r="L136" s="122">
        <v>250</v>
      </c>
      <c r="M136" s="123">
        <v>55.6</v>
      </c>
      <c r="N136" s="118" t="s">
        <v>199</v>
      </c>
      <c r="O136" s="71">
        <f t="shared" si="4"/>
        <v>27.414009753061027</v>
      </c>
      <c r="P136" s="71">
        <f>IF(O136&lt;&gt;"",VLOOKUP($A136,Sheet4!$A$2:$O$1309,14,FALSE)*100,"")</f>
        <v>6.0580134503384286</v>
      </c>
      <c r="Q136" s="71">
        <f>IF(P136&lt;&gt;"",VLOOKUP($A136,Sheet4!$A$2:$O$1309,15,FALSE)*100,"")</f>
        <v>45.779851778130862</v>
      </c>
      <c r="R136" s="73">
        <f t="shared" si="3"/>
        <v>4</v>
      </c>
      <c r="S136" s="63" t="s">
        <v>4364</v>
      </c>
      <c r="T136" s="63" t="str">
        <f>IF(ISNA(VLOOKUP(A136,Sheet1!B$3:C$1266,2,FALSE)=TRUE),"NC",VLOOKUP(A136,Sheet1!B$3:C$1266,2,FALSE))</f>
        <v>Rural</v>
      </c>
      <c r="U136" s="66">
        <f>IF(ISNA(VLOOKUP($A136,Sheet1!$B$3:$AH$1266,Sheet1!E$1+(Sheet1!$A$1-1)*10,FALSE))=TRUE,"---",IF(VLOOKUP($A136,Sheet1!$B$3:$AH$1266,Sheet1!E$1+(Sheet1!$A$1-1)*10,FALSE)="---","---", (ROUND(VLOOKUP($A136,Sheet1!$B$3:$AH$1266,Sheet1!E$1+(Sheet1!$A$1-1)*10,FALSE),IF(VLOOKUP($A136,Sheet1!$B$3:$AH$1266,Sheet1!E$1+(Sheet1!$A$1-1)*10,FALSE)&gt;99999,-3,IF(VLOOKUP($A136,Sheet1!$B$3:$AH$1266,Sheet1!E$1+(Sheet1!$A$1-1)*10,FALSE)&gt;9999,-2,IF(VLOOKUP($A136,Sheet1!$B$3:$AH$1266,Sheet1!E$1+(Sheet1!$A$1-1)*10,FALSE)&gt;999,-1,0)))))))</f>
        <v>130</v>
      </c>
      <c r="V136" s="66">
        <f>IF(ISNA(VLOOKUP($A136,Sheet1!$B$3:$AH$1266,Sheet1!F$1+(Sheet1!$A$1-1)*10,FALSE))=TRUE,"---",IF(VLOOKUP($A136,Sheet1!$B$3:$AH$1266,Sheet1!F$1+(Sheet1!$A$1-1)*10,FALSE)="---","---", (ROUND(VLOOKUP($A136,Sheet1!$B$3:$AH$1266,Sheet1!F$1+(Sheet1!$A$1-1)*10,FALSE),IF(VLOOKUP($A136,Sheet1!$B$3:$AH$1266,Sheet1!F$1+(Sheet1!$A$1-1)*10,FALSE)&gt;99999,-3,IF(VLOOKUP($A136,Sheet1!$B$3:$AH$1266,Sheet1!F$1+(Sheet1!$A$1-1)*10,FALSE)&gt;9999,-2,IF(VLOOKUP($A136,Sheet1!$B$3:$AH$1266,Sheet1!F$1+(Sheet1!$A$1-1)*10,FALSE)&gt;999,-1,0)))))))</f>
        <v>154</v>
      </c>
      <c r="W136" s="66">
        <f>IF(ISNA(VLOOKUP($A136,Sheet1!$B$3:$AH$1266,Sheet1!G$1+(Sheet1!$A$1-1)*10,FALSE))=TRUE,"---",IF(VLOOKUP($A136,Sheet1!$B$3:$AH$1266,Sheet1!G$1+(Sheet1!$A$1-1)*10,FALSE)="---","---", (ROUND(VLOOKUP($A136,Sheet1!$B$3:$AH$1266,Sheet1!G$1+(Sheet1!$A$1-1)*10,FALSE),IF(VLOOKUP($A136,Sheet1!$B$3:$AH$1266,Sheet1!G$1+(Sheet1!$A$1-1)*10,FALSE)&gt;99999,-3,IF(VLOOKUP($A136,Sheet1!$B$3:$AH$1266,Sheet1!G$1+(Sheet1!$A$1-1)*10,FALSE)&gt;9999,-2,IF(VLOOKUP($A136,Sheet1!$B$3:$AH$1266,Sheet1!G$1+(Sheet1!$A$1-1)*10,FALSE)&gt;999,-1,0)))))))</f>
        <v>187</v>
      </c>
      <c r="X136" s="66">
        <f>IF(ISNA(VLOOKUP($A136,Sheet1!$B$3:$AH$1266,Sheet1!H$1+(Sheet1!$A$1-1)*10,FALSE))=TRUE,"---",IF(VLOOKUP($A136,Sheet1!$B$3:$AH$1266,Sheet1!H$1+(Sheet1!$A$1-1)*10,FALSE)="---","---", (ROUND(VLOOKUP($A136,Sheet1!$B$3:$AH$1266,Sheet1!H$1+(Sheet1!$A$1-1)*10,FALSE),IF(VLOOKUP($A136,Sheet1!$B$3:$AH$1266,Sheet1!H$1+(Sheet1!$A$1-1)*10,FALSE)&gt;99999,-3,IF(VLOOKUP($A136,Sheet1!$B$3:$AH$1266,Sheet1!H$1+(Sheet1!$A$1-1)*10,FALSE)&gt;9999,-2,IF(VLOOKUP($A136,Sheet1!$B$3:$AH$1266,Sheet1!H$1+(Sheet1!$A$1-1)*10,FALSE)&gt;999,-1,0)))))))</f>
        <v>275</v>
      </c>
      <c r="Y136" s="66">
        <f>IF(ISNA(VLOOKUP($A136,Sheet1!$B$3:$AH$1266,Sheet1!I$1+(Sheet1!$A$1-1)*10,FALSE))=TRUE,"---",IF(VLOOKUP($A136,Sheet1!$B$3:$AH$1266,Sheet1!I$1+(Sheet1!$A$1-1)*10,FALSE)="---","---", (ROUND(VLOOKUP($A136,Sheet1!$B$3:$AH$1266,Sheet1!I$1+(Sheet1!$A$1-1)*10,FALSE),IF(VLOOKUP($A136,Sheet1!$B$3:$AH$1266,Sheet1!I$1+(Sheet1!$A$1-1)*10,FALSE)&gt;99999,-3,IF(VLOOKUP($A136,Sheet1!$B$3:$AH$1266,Sheet1!I$1+(Sheet1!$A$1-1)*10,FALSE)&gt;9999,-2,IF(VLOOKUP($A136,Sheet1!$B$3:$AH$1266,Sheet1!I$1+(Sheet1!$A$1-1)*10,FALSE)&gt;999,-1,0)))))))</f>
        <v>340</v>
      </c>
      <c r="Z136" s="66">
        <f>IF(ISNA(VLOOKUP($A136,Sheet1!$B$3:$AH$1266,Sheet1!J$1+(Sheet1!$A$1-1)*10,FALSE))=TRUE,"---",IF(VLOOKUP($A136,Sheet1!$B$3:$AH$1266,Sheet1!J$1+(Sheet1!$A$1-1)*10,FALSE)="---","---", (ROUND(VLOOKUP($A136,Sheet1!$B$3:$AH$1266,Sheet1!J$1+(Sheet1!$A$1-1)*10,FALSE),IF(VLOOKUP($A136,Sheet1!$B$3:$AH$1266,Sheet1!J$1+(Sheet1!$A$1-1)*10,FALSE)&gt;99999,-3,IF(VLOOKUP($A136,Sheet1!$B$3:$AH$1266,Sheet1!J$1+(Sheet1!$A$1-1)*10,FALSE)&gt;9999,-2,IF(VLOOKUP($A136,Sheet1!$B$3:$AH$1266,Sheet1!J$1+(Sheet1!$A$1-1)*10,FALSE)&gt;999,-1,0)))))))</f>
        <v>424</v>
      </c>
      <c r="AA136" s="66">
        <f>IF(ISNA(VLOOKUP($A136,Sheet1!$B$3:$AH$1266,Sheet1!K$1+(Sheet1!$A$1-1)*10,FALSE))=TRUE,"---",IF(VLOOKUP($A136,Sheet1!$B$3:$AH$1266,Sheet1!K$1+(Sheet1!$A$1-1)*10,FALSE)="---","---", (ROUND(VLOOKUP($A136,Sheet1!$B$3:$AH$1266,Sheet1!K$1+(Sheet1!$A$1-1)*10,FALSE),IF(VLOOKUP($A136,Sheet1!$B$3:$AH$1266,Sheet1!K$1+(Sheet1!$A$1-1)*10,FALSE)&gt;99999,-3,IF(VLOOKUP($A136,Sheet1!$B$3:$AH$1266,Sheet1!K$1+(Sheet1!$A$1-1)*10,FALSE)&gt;9999,-2,IF(VLOOKUP($A136,Sheet1!$B$3:$AH$1266,Sheet1!K$1+(Sheet1!$A$1-1)*10,FALSE)&gt;999,-1,0)))))))</f>
        <v>489</v>
      </c>
      <c r="AB136" s="66">
        <f>IF(ISNA(VLOOKUP($A136,Sheet1!$B$3:$AH$1266,Sheet1!L$1+(Sheet1!$A$1-1)*10,FALSE))=TRUE,"---",IF(VLOOKUP($A136,Sheet1!$B$3:$AH$1266,Sheet1!L$1+(Sheet1!$A$1-1)*10,FALSE)="---","---", (ROUND(VLOOKUP($A136,Sheet1!$B$3:$AH$1266,Sheet1!L$1+(Sheet1!$A$1-1)*10,FALSE),IF(VLOOKUP($A136,Sheet1!$B$3:$AH$1266,Sheet1!L$1+(Sheet1!$A$1-1)*10,FALSE)&gt;99999,-3,IF(VLOOKUP($A136,Sheet1!$B$3:$AH$1266,Sheet1!L$1+(Sheet1!$A$1-1)*10,FALSE)&gt;9999,-2,IF(VLOOKUP($A136,Sheet1!$B$3:$AH$1266,Sheet1!L$1+(Sheet1!$A$1-1)*10,FALSE)&gt;999,-1,0)))))))</f>
        <v>561</v>
      </c>
      <c r="AC136" s="66">
        <f>IF(ISNA(VLOOKUP($A136,Sheet1!$B$3:$AH$1266,Sheet1!M$1+(Sheet1!$A$1-1)*10,FALSE))=TRUE,"---",IF(VLOOKUP($A136,Sheet1!$B$3:$AH$1266,Sheet1!M$1+(Sheet1!$A$1-1)*10,FALSE)="---","---", (ROUND(VLOOKUP($A136,Sheet1!$B$3:$AH$1266,Sheet1!M$1+(Sheet1!$A$1-1)*10,FALSE),IF(VLOOKUP($A136,Sheet1!$B$3:$AH$1266,Sheet1!M$1+(Sheet1!$A$1-1)*10,FALSE)&gt;99999,-3,IF(VLOOKUP($A136,Sheet1!$B$3:$AH$1266,Sheet1!M$1+(Sheet1!$A$1-1)*10,FALSE)&gt;9999,-2,IF(VLOOKUP($A136,Sheet1!$B$3:$AH$1266,Sheet1!M$1+(Sheet1!$A$1-1)*10,FALSE)&gt;999,-1,0)))))))</f>
        <v>629</v>
      </c>
      <c r="AD136" s="66">
        <f>IF(ISNA(VLOOKUP($A136,Sheet1!$B$3:$AH$1266,Sheet1!N$1+(Sheet1!$A$1-1)*10,FALSE))=TRUE,"---",IF(VLOOKUP($A136,Sheet1!$B$3:$AH$1266,Sheet1!N$1+(Sheet1!$A$1-1)*10,FALSE)="---","---", (ROUND(VLOOKUP($A136,Sheet1!$B$3:$AH$1266,Sheet1!N$1+(Sheet1!$A$1-1)*10,FALSE),IF(VLOOKUP($A136,Sheet1!$B$3:$AH$1266,Sheet1!N$1+(Sheet1!$A$1-1)*10,FALSE)&gt;99999,-3,IF(VLOOKUP($A136,Sheet1!$B$3:$AH$1266,Sheet1!N$1+(Sheet1!$A$1-1)*10,FALSE)&gt;9999,-2,IF(VLOOKUP($A136,Sheet1!$B$3:$AH$1266,Sheet1!N$1+(Sheet1!$A$1-1)*10,FALSE)&gt;999,-1,0)))))))</f>
        <v>733</v>
      </c>
    </row>
    <row r="137" spans="1:30" ht="25.5" customHeight="1" x14ac:dyDescent="0.25">
      <c r="A137" s="303" t="s">
        <v>200</v>
      </c>
      <c r="B137" s="330" t="s">
        <v>201</v>
      </c>
      <c r="C137" s="303">
        <v>431841</v>
      </c>
      <c r="D137" s="303">
        <v>735202</v>
      </c>
      <c r="E137" s="307" t="s">
        <v>3016</v>
      </c>
      <c r="F137" s="342" t="s">
        <v>4479</v>
      </c>
      <c r="G137" s="318" t="s">
        <v>31</v>
      </c>
      <c r="H137" s="433">
        <v>1055</v>
      </c>
      <c r="I137" s="112">
        <v>4836</v>
      </c>
      <c r="J137" s="147">
        <v>12.36</v>
      </c>
      <c r="K137" s="127" t="s">
        <v>31</v>
      </c>
      <c r="L137" s="115">
        <v>35500</v>
      </c>
      <c r="M137" s="116">
        <v>33.6</v>
      </c>
      <c r="N137" s="127" t="s">
        <v>202</v>
      </c>
      <c r="O137" s="68" t="str">
        <f t="shared" si="4"/>
        <v>&lt;0.2</v>
      </c>
      <c r="P137" s="68">
        <f>IF(O137&lt;&gt;"",VLOOKUP($A137,Sheet4!$A$2:$O$1309,14,FALSE)*100,"")</f>
        <v>0.2225831798511102</v>
      </c>
      <c r="Q137" s="68">
        <f>IF(P137&lt;&gt;"",VLOOKUP($A137,Sheet4!$A$2:$O$1309,15,FALSE)*100,"")</f>
        <v>2.158988792856209</v>
      </c>
      <c r="R137" s="74" t="str">
        <f t="shared" si="3"/>
        <v>&gt;500</v>
      </c>
      <c r="S137" s="356" t="s">
        <v>4364</v>
      </c>
      <c r="T137" s="356" t="str">
        <f>IF(ISNA(VLOOKUP(A137,Sheet1!B$3:C$1266,2,FALSE)=TRUE),"NC",VLOOKUP(A137,Sheet1!B$3:C$1266,2,FALSE))</f>
        <v>Regulated</v>
      </c>
      <c r="U137" s="392">
        <f>IF(ISNA(VLOOKUP($A137,Sheet1!$B$3:$AH$1266,Sheet1!E$1+(Sheet1!$A$1-1)*10,FALSE))=TRUE,"---",IF(VLOOKUP($A137,Sheet1!$B$3:$AH$1266,Sheet1!E$1+(Sheet1!$A$1-1)*10,FALSE)="---","---", (ROUND(VLOOKUP($A137,Sheet1!$B$3:$AH$1266,Sheet1!E$1+(Sheet1!$A$1-1)*10,FALSE),IF(VLOOKUP($A137,Sheet1!$B$3:$AH$1266,Sheet1!E$1+(Sheet1!$A$1-1)*10,FALSE)&gt;99999,-3,IF(VLOOKUP($A137,Sheet1!$B$3:$AH$1266,Sheet1!E$1+(Sheet1!$A$1-1)*10,FALSE)&gt;9999,-2,IF(VLOOKUP($A137,Sheet1!$B$3:$AH$1266,Sheet1!E$1+(Sheet1!$A$1-1)*10,FALSE)&gt;999,-1,0)))))))</f>
        <v>5620</v>
      </c>
      <c r="V137" s="392">
        <f>IF(ISNA(VLOOKUP($A137,Sheet1!$B$3:$AH$1266,Sheet1!F$1+(Sheet1!$A$1-1)*10,FALSE))=TRUE,"---",IF(VLOOKUP($A137,Sheet1!$B$3:$AH$1266,Sheet1!F$1+(Sheet1!$A$1-1)*10,FALSE)="---","---", (ROUND(VLOOKUP($A137,Sheet1!$B$3:$AH$1266,Sheet1!F$1+(Sheet1!$A$1-1)*10,FALSE),IF(VLOOKUP($A137,Sheet1!$B$3:$AH$1266,Sheet1!F$1+(Sheet1!$A$1-1)*10,FALSE)&gt;99999,-3,IF(VLOOKUP($A137,Sheet1!$B$3:$AH$1266,Sheet1!F$1+(Sheet1!$A$1-1)*10,FALSE)&gt;9999,-2,IF(VLOOKUP($A137,Sheet1!$B$3:$AH$1266,Sheet1!F$1+(Sheet1!$A$1-1)*10,FALSE)&gt;999,-1,0)))))))</f>
        <v>6280</v>
      </c>
      <c r="W137" s="392">
        <f>IF(ISNA(VLOOKUP($A137,Sheet1!$B$3:$AH$1266,Sheet1!G$1+(Sheet1!$A$1-1)*10,FALSE))=TRUE,"---",IF(VLOOKUP($A137,Sheet1!$B$3:$AH$1266,Sheet1!G$1+(Sheet1!$A$1-1)*10,FALSE)="---","---", (ROUND(VLOOKUP($A137,Sheet1!$B$3:$AH$1266,Sheet1!G$1+(Sheet1!$A$1-1)*10,FALSE),IF(VLOOKUP($A137,Sheet1!$B$3:$AH$1266,Sheet1!G$1+(Sheet1!$A$1-1)*10,FALSE)&gt;99999,-3,IF(VLOOKUP($A137,Sheet1!$B$3:$AH$1266,Sheet1!G$1+(Sheet1!$A$1-1)*10,FALSE)&gt;9999,-2,IF(VLOOKUP($A137,Sheet1!$B$3:$AH$1266,Sheet1!G$1+(Sheet1!$A$1-1)*10,FALSE)&gt;999,-1,0)))))))</f>
        <v>7120</v>
      </c>
      <c r="X137" s="392">
        <f>IF(ISNA(VLOOKUP($A137,Sheet1!$B$3:$AH$1266,Sheet1!H$1+(Sheet1!$A$1-1)*10,FALSE))=TRUE,"---",IF(VLOOKUP($A137,Sheet1!$B$3:$AH$1266,Sheet1!H$1+(Sheet1!$A$1-1)*10,FALSE)="---","---", (ROUND(VLOOKUP($A137,Sheet1!$B$3:$AH$1266,Sheet1!H$1+(Sheet1!$A$1-1)*10,FALSE),IF(VLOOKUP($A137,Sheet1!$B$3:$AH$1266,Sheet1!H$1+(Sheet1!$A$1-1)*10,FALSE)&gt;99999,-3,IF(VLOOKUP($A137,Sheet1!$B$3:$AH$1266,Sheet1!H$1+(Sheet1!$A$1-1)*10,FALSE)&gt;9999,-2,IF(VLOOKUP($A137,Sheet1!$B$3:$AH$1266,Sheet1!H$1+(Sheet1!$A$1-1)*10,FALSE)&gt;999,-1,0)))))))</f>
        <v>9470</v>
      </c>
      <c r="Y137" s="392">
        <f>IF(ISNA(VLOOKUP($A137,Sheet1!$B$3:$AH$1266,Sheet1!I$1+(Sheet1!$A$1-1)*10,FALSE))=TRUE,"---",IF(VLOOKUP($A137,Sheet1!$B$3:$AH$1266,Sheet1!I$1+(Sheet1!$A$1-1)*10,FALSE)="---","---", (ROUND(VLOOKUP($A137,Sheet1!$B$3:$AH$1266,Sheet1!I$1+(Sheet1!$A$1-1)*10,FALSE),IF(VLOOKUP($A137,Sheet1!$B$3:$AH$1266,Sheet1!I$1+(Sheet1!$A$1-1)*10,FALSE)&gt;99999,-3,IF(VLOOKUP($A137,Sheet1!$B$3:$AH$1266,Sheet1!I$1+(Sheet1!$A$1-1)*10,FALSE)&gt;9999,-2,IF(VLOOKUP($A137,Sheet1!$B$3:$AH$1266,Sheet1!I$1+(Sheet1!$A$1-1)*10,FALSE)&gt;999,-1,0)))))))</f>
        <v>11200</v>
      </c>
      <c r="Z137" s="392">
        <f>IF(ISNA(VLOOKUP($A137,Sheet1!$B$3:$AH$1266,Sheet1!J$1+(Sheet1!$A$1-1)*10,FALSE))=TRUE,"---",IF(VLOOKUP($A137,Sheet1!$B$3:$AH$1266,Sheet1!J$1+(Sheet1!$A$1-1)*10,FALSE)="---","---", (ROUND(VLOOKUP($A137,Sheet1!$B$3:$AH$1266,Sheet1!J$1+(Sheet1!$A$1-1)*10,FALSE),IF(VLOOKUP($A137,Sheet1!$B$3:$AH$1266,Sheet1!J$1+(Sheet1!$A$1-1)*10,FALSE)&gt;99999,-3,IF(VLOOKUP($A137,Sheet1!$B$3:$AH$1266,Sheet1!J$1+(Sheet1!$A$1-1)*10,FALSE)&gt;9999,-2,IF(VLOOKUP($A137,Sheet1!$B$3:$AH$1266,Sheet1!J$1+(Sheet1!$A$1-1)*10,FALSE)&gt;999,-1,0)))))))</f>
        <v>13600</v>
      </c>
      <c r="AA137" s="392">
        <f>IF(ISNA(VLOOKUP($A137,Sheet1!$B$3:$AH$1266,Sheet1!K$1+(Sheet1!$A$1-1)*10,FALSE))=TRUE,"---",IF(VLOOKUP($A137,Sheet1!$B$3:$AH$1266,Sheet1!K$1+(Sheet1!$A$1-1)*10,FALSE)="---","---", (ROUND(VLOOKUP($A137,Sheet1!$B$3:$AH$1266,Sheet1!K$1+(Sheet1!$A$1-1)*10,FALSE),IF(VLOOKUP($A137,Sheet1!$B$3:$AH$1266,Sheet1!K$1+(Sheet1!$A$1-1)*10,FALSE)&gt;99999,-3,IF(VLOOKUP($A137,Sheet1!$B$3:$AH$1266,Sheet1!K$1+(Sheet1!$A$1-1)*10,FALSE)&gt;9999,-2,IF(VLOOKUP($A137,Sheet1!$B$3:$AH$1266,Sheet1!K$1+(Sheet1!$A$1-1)*10,FALSE)&gt;999,-1,0)))))))</f>
        <v>15600</v>
      </c>
      <c r="AB137" s="392">
        <f>IF(ISNA(VLOOKUP($A137,Sheet1!$B$3:$AH$1266,Sheet1!L$1+(Sheet1!$A$1-1)*10,FALSE))=TRUE,"---",IF(VLOOKUP($A137,Sheet1!$B$3:$AH$1266,Sheet1!L$1+(Sheet1!$A$1-1)*10,FALSE)="---","---", (ROUND(VLOOKUP($A137,Sheet1!$B$3:$AH$1266,Sheet1!L$1+(Sheet1!$A$1-1)*10,FALSE),IF(VLOOKUP($A137,Sheet1!$B$3:$AH$1266,Sheet1!L$1+(Sheet1!$A$1-1)*10,FALSE)&gt;99999,-3,IF(VLOOKUP($A137,Sheet1!$B$3:$AH$1266,Sheet1!L$1+(Sheet1!$A$1-1)*10,FALSE)&gt;9999,-2,IF(VLOOKUP($A137,Sheet1!$B$3:$AH$1266,Sheet1!L$1+(Sheet1!$A$1-1)*10,FALSE)&gt;999,-1,0)))))))</f>
        <v>17700</v>
      </c>
      <c r="AC137" s="392">
        <f>IF(ISNA(VLOOKUP($A137,Sheet1!$B$3:$AH$1266,Sheet1!M$1+(Sheet1!$A$1-1)*10,FALSE))=TRUE,"---",IF(VLOOKUP($A137,Sheet1!$B$3:$AH$1266,Sheet1!M$1+(Sheet1!$A$1-1)*10,FALSE)="---","---", (ROUND(VLOOKUP($A137,Sheet1!$B$3:$AH$1266,Sheet1!M$1+(Sheet1!$A$1-1)*10,FALSE),IF(VLOOKUP($A137,Sheet1!$B$3:$AH$1266,Sheet1!M$1+(Sheet1!$A$1-1)*10,FALSE)&gt;99999,-3,IF(VLOOKUP($A137,Sheet1!$B$3:$AH$1266,Sheet1!M$1+(Sheet1!$A$1-1)*10,FALSE)&gt;9999,-2,IF(VLOOKUP($A137,Sheet1!$B$3:$AH$1266,Sheet1!M$1+(Sheet1!$A$1-1)*10,FALSE)&gt;999,-1,0)))))))</f>
        <v>20000</v>
      </c>
      <c r="AD137" s="392">
        <f>IF(ISNA(VLOOKUP($A137,Sheet1!$B$3:$AH$1266,Sheet1!N$1+(Sheet1!$A$1-1)*10,FALSE))=TRUE,"---",IF(VLOOKUP($A137,Sheet1!$B$3:$AH$1266,Sheet1!N$1+(Sheet1!$A$1-1)*10,FALSE)="---","---", (ROUND(VLOOKUP($A137,Sheet1!$B$3:$AH$1266,Sheet1!N$1+(Sheet1!$A$1-1)*10,FALSE),IF(VLOOKUP($A137,Sheet1!$B$3:$AH$1266,Sheet1!N$1+(Sheet1!$A$1-1)*10,FALSE)&gt;99999,-3,IF(VLOOKUP($A137,Sheet1!$B$3:$AH$1266,Sheet1!N$1+(Sheet1!$A$1-1)*10,FALSE)&gt;9999,-2,IF(VLOOKUP($A137,Sheet1!$B$3:$AH$1266,Sheet1!N$1+(Sheet1!$A$1-1)*10,FALSE)&gt;999,-1,0)))))))</f>
        <v>23300</v>
      </c>
    </row>
    <row r="138" spans="1:30" ht="25.5" customHeight="1" x14ac:dyDescent="0.25">
      <c r="A138" s="303"/>
      <c r="B138" s="331"/>
      <c r="C138" s="303"/>
      <c r="D138" s="303"/>
      <c r="E138" s="307" t="e">
        <v>#N/A</v>
      </c>
      <c r="F138" s="331"/>
      <c r="G138" s="319"/>
      <c r="H138" s="433"/>
      <c r="I138" s="112">
        <v>40665</v>
      </c>
      <c r="J138" s="147">
        <v>10.4</v>
      </c>
      <c r="K138" s="127" t="s">
        <v>20</v>
      </c>
      <c r="L138" s="115">
        <v>16500</v>
      </c>
      <c r="M138" s="116">
        <v>15.6</v>
      </c>
      <c r="N138" s="127" t="s">
        <v>203</v>
      </c>
      <c r="O138" s="68" t="s">
        <v>4405</v>
      </c>
      <c r="P138" s="68" t="s">
        <v>4405</v>
      </c>
      <c r="Q138" s="68" t="s">
        <v>4405</v>
      </c>
      <c r="R138" s="74" t="s">
        <v>4405</v>
      </c>
      <c r="S138" s="356" t="e">
        <v>#N/A</v>
      </c>
      <c r="T138" s="356" t="str">
        <f>IF(ISNA(VLOOKUP(A138,Sheet1!B$3:C$1266,2,FALSE)=TRUE),"ND",VLOOKUP(A138,Sheet1!B$3:C$1266,2,FALSE))</f>
        <v>ND</v>
      </c>
      <c r="U138" s="392" t="str">
        <f>IF(ISNA(VLOOKUP($A138,Sheet1!$B$3:$AH$1266,Sheet1!E$1+(Sheet1!$A$1-1)*10,FALSE))=TRUE,"---",IF(VLOOKUP($A138,Sheet1!$B$3:$AH$1266,Sheet1!E$1+(Sheet1!$A$1-1)*10,FALSE)="---","---", (ROUND(VLOOKUP($A138,Sheet1!$B$3:$AH$1266,Sheet1!E$1+(Sheet1!$A$1-1)*10,FALSE),IF(VLOOKUP($A138,Sheet1!$B$3:$AH$1266,Sheet1!E$1+(Sheet1!$A$1-1)*10,FALSE)&gt;99999,-3,IF(VLOOKUP($A138,Sheet1!$B$3:$AH$1266,Sheet1!E$1+(Sheet1!$A$1-1)*10,FALSE)&gt;9999,-2,IF(VLOOKUP($A138,Sheet1!$B$3:$AH$1266,Sheet1!E$1+(Sheet1!$A$1-1)*10,FALSE)&gt;999,-1,0)))))))</f>
        <v>---</v>
      </c>
      <c r="V138" s="392" t="str">
        <f>IF(ISNA(VLOOKUP($A138,Sheet1!$B$3:$AH$1266,Sheet1!F$1+(Sheet1!$A$1-1)*10,FALSE))=TRUE,"---",IF(VLOOKUP($A138,Sheet1!$B$3:$AH$1266,Sheet1!F$1+(Sheet1!$A$1-1)*10,FALSE)="---","---", (ROUND(VLOOKUP($A138,Sheet1!$B$3:$AH$1266,Sheet1!F$1+(Sheet1!$A$1-1)*10,FALSE),IF(VLOOKUP($A138,Sheet1!$B$3:$AH$1266,Sheet1!F$1+(Sheet1!$A$1-1)*10,FALSE)&gt;99999,-3,IF(VLOOKUP($A138,Sheet1!$B$3:$AH$1266,Sheet1!F$1+(Sheet1!$A$1-1)*10,FALSE)&gt;9999,-2,IF(VLOOKUP($A138,Sheet1!$B$3:$AH$1266,Sheet1!F$1+(Sheet1!$A$1-1)*10,FALSE)&gt;999,-1,0)))))))</f>
        <v>---</v>
      </c>
      <c r="W138" s="392" t="str">
        <f>IF(ISNA(VLOOKUP($A138,Sheet1!$B$3:$AH$1266,Sheet1!G$1+(Sheet1!$A$1-1)*10,FALSE))=TRUE,"---",IF(VLOOKUP($A138,Sheet1!$B$3:$AH$1266,Sheet1!G$1+(Sheet1!$A$1-1)*10,FALSE)="---","---", (ROUND(VLOOKUP($A138,Sheet1!$B$3:$AH$1266,Sheet1!G$1+(Sheet1!$A$1-1)*10,FALSE),IF(VLOOKUP($A138,Sheet1!$B$3:$AH$1266,Sheet1!G$1+(Sheet1!$A$1-1)*10,FALSE)&gt;99999,-3,IF(VLOOKUP($A138,Sheet1!$B$3:$AH$1266,Sheet1!G$1+(Sheet1!$A$1-1)*10,FALSE)&gt;9999,-2,IF(VLOOKUP($A138,Sheet1!$B$3:$AH$1266,Sheet1!G$1+(Sheet1!$A$1-1)*10,FALSE)&gt;999,-1,0)))))))</f>
        <v>---</v>
      </c>
      <c r="X138" s="392" t="str">
        <f>IF(ISNA(VLOOKUP($A138,Sheet1!$B$3:$AH$1266,Sheet1!H$1+(Sheet1!$A$1-1)*10,FALSE))=TRUE,"---",IF(VLOOKUP($A138,Sheet1!$B$3:$AH$1266,Sheet1!H$1+(Sheet1!$A$1-1)*10,FALSE)="---","---", (ROUND(VLOOKUP($A138,Sheet1!$B$3:$AH$1266,Sheet1!H$1+(Sheet1!$A$1-1)*10,FALSE),IF(VLOOKUP($A138,Sheet1!$B$3:$AH$1266,Sheet1!H$1+(Sheet1!$A$1-1)*10,FALSE)&gt;99999,-3,IF(VLOOKUP($A138,Sheet1!$B$3:$AH$1266,Sheet1!H$1+(Sheet1!$A$1-1)*10,FALSE)&gt;9999,-2,IF(VLOOKUP($A138,Sheet1!$B$3:$AH$1266,Sheet1!H$1+(Sheet1!$A$1-1)*10,FALSE)&gt;999,-1,0)))))))</f>
        <v>---</v>
      </c>
      <c r="Y138" s="392" t="str">
        <f>IF(ISNA(VLOOKUP($A138,Sheet1!$B$3:$AH$1266,Sheet1!I$1+(Sheet1!$A$1-1)*10,FALSE))=TRUE,"---",IF(VLOOKUP($A138,Sheet1!$B$3:$AH$1266,Sheet1!I$1+(Sheet1!$A$1-1)*10,FALSE)="---","---", (ROUND(VLOOKUP($A138,Sheet1!$B$3:$AH$1266,Sheet1!I$1+(Sheet1!$A$1-1)*10,FALSE),IF(VLOOKUP($A138,Sheet1!$B$3:$AH$1266,Sheet1!I$1+(Sheet1!$A$1-1)*10,FALSE)&gt;99999,-3,IF(VLOOKUP($A138,Sheet1!$B$3:$AH$1266,Sheet1!I$1+(Sheet1!$A$1-1)*10,FALSE)&gt;9999,-2,IF(VLOOKUP($A138,Sheet1!$B$3:$AH$1266,Sheet1!I$1+(Sheet1!$A$1-1)*10,FALSE)&gt;999,-1,0)))))))</f>
        <v>---</v>
      </c>
      <c r="Z138" s="392" t="str">
        <f>IF(ISNA(VLOOKUP($A138,Sheet1!$B$3:$AH$1266,Sheet1!J$1+(Sheet1!$A$1-1)*10,FALSE))=TRUE,"---",IF(VLOOKUP($A138,Sheet1!$B$3:$AH$1266,Sheet1!J$1+(Sheet1!$A$1-1)*10,FALSE)="---","---", (ROUND(VLOOKUP($A138,Sheet1!$B$3:$AH$1266,Sheet1!J$1+(Sheet1!$A$1-1)*10,FALSE),IF(VLOOKUP($A138,Sheet1!$B$3:$AH$1266,Sheet1!J$1+(Sheet1!$A$1-1)*10,FALSE)&gt;99999,-3,IF(VLOOKUP($A138,Sheet1!$B$3:$AH$1266,Sheet1!J$1+(Sheet1!$A$1-1)*10,FALSE)&gt;9999,-2,IF(VLOOKUP($A138,Sheet1!$B$3:$AH$1266,Sheet1!J$1+(Sheet1!$A$1-1)*10,FALSE)&gt;999,-1,0)))))))</f>
        <v>---</v>
      </c>
      <c r="AA138" s="392" t="str">
        <f>IF(ISNA(VLOOKUP($A138,Sheet1!$B$3:$AH$1266,Sheet1!K$1+(Sheet1!$A$1-1)*10,FALSE))=TRUE,"---",IF(VLOOKUP($A138,Sheet1!$B$3:$AH$1266,Sheet1!K$1+(Sheet1!$A$1-1)*10,FALSE)="---","---", (ROUND(VLOOKUP($A138,Sheet1!$B$3:$AH$1266,Sheet1!K$1+(Sheet1!$A$1-1)*10,FALSE),IF(VLOOKUP($A138,Sheet1!$B$3:$AH$1266,Sheet1!K$1+(Sheet1!$A$1-1)*10,FALSE)&gt;99999,-3,IF(VLOOKUP($A138,Sheet1!$B$3:$AH$1266,Sheet1!K$1+(Sheet1!$A$1-1)*10,FALSE)&gt;9999,-2,IF(VLOOKUP($A138,Sheet1!$B$3:$AH$1266,Sheet1!K$1+(Sheet1!$A$1-1)*10,FALSE)&gt;999,-1,0)))))))</f>
        <v>---</v>
      </c>
      <c r="AB138" s="392" t="str">
        <f>IF(ISNA(VLOOKUP($A138,Sheet1!$B$3:$AH$1266,Sheet1!L$1+(Sheet1!$A$1-1)*10,FALSE))=TRUE,"---",IF(VLOOKUP($A138,Sheet1!$B$3:$AH$1266,Sheet1!L$1+(Sheet1!$A$1-1)*10,FALSE)="---","---", (ROUND(VLOOKUP($A138,Sheet1!$B$3:$AH$1266,Sheet1!L$1+(Sheet1!$A$1-1)*10,FALSE),IF(VLOOKUP($A138,Sheet1!$B$3:$AH$1266,Sheet1!L$1+(Sheet1!$A$1-1)*10,FALSE)&gt;99999,-3,IF(VLOOKUP($A138,Sheet1!$B$3:$AH$1266,Sheet1!L$1+(Sheet1!$A$1-1)*10,FALSE)&gt;9999,-2,IF(VLOOKUP($A138,Sheet1!$B$3:$AH$1266,Sheet1!L$1+(Sheet1!$A$1-1)*10,FALSE)&gt;999,-1,0)))))))</f>
        <v>---</v>
      </c>
      <c r="AC138" s="392" t="str">
        <f>IF(ISNA(VLOOKUP($A138,Sheet1!$B$3:$AH$1266,Sheet1!M$1+(Sheet1!$A$1-1)*10,FALSE))=TRUE,"---",IF(VLOOKUP($A138,Sheet1!$B$3:$AH$1266,Sheet1!M$1+(Sheet1!$A$1-1)*10,FALSE)="---","---", (ROUND(VLOOKUP($A138,Sheet1!$B$3:$AH$1266,Sheet1!M$1+(Sheet1!$A$1-1)*10,FALSE),IF(VLOOKUP($A138,Sheet1!$B$3:$AH$1266,Sheet1!M$1+(Sheet1!$A$1-1)*10,FALSE)&gt;99999,-3,IF(VLOOKUP($A138,Sheet1!$B$3:$AH$1266,Sheet1!M$1+(Sheet1!$A$1-1)*10,FALSE)&gt;9999,-2,IF(VLOOKUP($A138,Sheet1!$B$3:$AH$1266,Sheet1!M$1+(Sheet1!$A$1-1)*10,FALSE)&gt;999,-1,0)))))))</f>
        <v>---</v>
      </c>
      <c r="AD138" s="392" t="str">
        <f>IF(ISNA(VLOOKUP($A138,Sheet1!$B$3:$AH$1266,Sheet1!N$1+(Sheet1!$A$1-1)*10,FALSE))=TRUE,"---",IF(VLOOKUP($A138,Sheet1!$B$3:$AH$1266,Sheet1!N$1+(Sheet1!$A$1-1)*10,FALSE)="---","---", (ROUND(VLOOKUP($A138,Sheet1!$B$3:$AH$1266,Sheet1!N$1+(Sheet1!$A$1-1)*10,FALSE),IF(VLOOKUP($A138,Sheet1!$B$3:$AH$1266,Sheet1!N$1+(Sheet1!$A$1-1)*10,FALSE)&gt;99999,-3,IF(VLOOKUP($A138,Sheet1!$B$3:$AH$1266,Sheet1!N$1+(Sheet1!$A$1-1)*10,FALSE)&gt;9999,-2,IF(VLOOKUP($A138,Sheet1!$B$3:$AH$1266,Sheet1!N$1+(Sheet1!$A$1-1)*10,FALSE)&gt;999,-1,0)))))))</f>
        <v>---</v>
      </c>
    </row>
    <row r="139" spans="1:30" ht="25.5" customHeight="1" x14ac:dyDescent="0.25">
      <c r="A139" s="133" t="s">
        <v>204</v>
      </c>
      <c r="B139" s="141" t="s">
        <v>205</v>
      </c>
      <c r="C139" s="133">
        <v>431738</v>
      </c>
      <c r="D139" s="133">
        <v>734742</v>
      </c>
      <c r="E139" s="67" t="s">
        <v>3048</v>
      </c>
      <c r="F139" s="135" t="s">
        <v>4405</v>
      </c>
      <c r="G139" s="118" t="s">
        <v>160</v>
      </c>
      <c r="H139" s="165">
        <v>6.1</v>
      </c>
      <c r="I139" s="119">
        <v>19088</v>
      </c>
      <c r="J139" s="137" t="s">
        <v>4405</v>
      </c>
      <c r="K139" s="118" t="s">
        <v>17</v>
      </c>
      <c r="L139" s="122">
        <v>365</v>
      </c>
      <c r="M139" s="123">
        <v>59.8</v>
      </c>
      <c r="N139" s="118" t="s">
        <v>160</v>
      </c>
      <c r="O139" s="71">
        <f t="shared" si="4"/>
        <v>8.8039177008120326</v>
      </c>
      <c r="P139" s="71">
        <f>IF(O139&lt;&gt;"",VLOOKUP($A139,Sheet4!$A$2:$O$1309,14,FALSE)*100,"")</f>
        <v>3.4122203660105876</v>
      </c>
      <c r="Q139" s="71">
        <f>IF(P139&lt;&gt;"",VLOOKUP($A139,Sheet4!$A$2:$O$1309,15,FALSE)*100,"")</f>
        <v>28.827449680112483</v>
      </c>
      <c r="R139" s="73">
        <f t="shared" si="3"/>
        <v>10</v>
      </c>
      <c r="S139" s="63" t="s">
        <v>4364</v>
      </c>
      <c r="T139" s="63" t="str">
        <f>IF(ISNA(VLOOKUP(A139,Sheet1!B$3:C$1266,2,FALSE)=TRUE),"NC",VLOOKUP(A139,Sheet1!B$3:C$1266,2,FALSE))</f>
        <v>Rural</v>
      </c>
      <c r="U139" s="66">
        <f>IF(ISNA(VLOOKUP($A139,Sheet1!$B$3:$AH$1266,Sheet1!E$1+(Sheet1!$A$1-1)*10,FALSE))=TRUE,"---",IF(VLOOKUP($A139,Sheet1!$B$3:$AH$1266,Sheet1!E$1+(Sheet1!$A$1-1)*10,FALSE)="---","---", (ROUND(VLOOKUP($A139,Sheet1!$B$3:$AH$1266,Sheet1!E$1+(Sheet1!$A$1-1)*10,FALSE),IF(VLOOKUP($A139,Sheet1!$B$3:$AH$1266,Sheet1!E$1+(Sheet1!$A$1-1)*10,FALSE)&gt;99999,-3,IF(VLOOKUP($A139,Sheet1!$B$3:$AH$1266,Sheet1!E$1+(Sheet1!$A$1-1)*10,FALSE)&gt;9999,-2,IF(VLOOKUP($A139,Sheet1!$B$3:$AH$1266,Sheet1!E$1+(Sheet1!$A$1-1)*10,FALSE)&gt;999,-1,0)))))))</f>
        <v>128</v>
      </c>
      <c r="V139" s="66">
        <f>IF(ISNA(VLOOKUP($A139,Sheet1!$B$3:$AH$1266,Sheet1!F$1+(Sheet1!$A$1-1)*10,FALSE))=TRUE,"---",IF(VLOOKUP($A139,Sheet1!$B$3:$AH$1266,Sheet1!F$1+(Sheet1!$A$1-1)*10,FALSE)="---","---", (ROUND(VLOOKUP($A139,Sheet1!$B$3:$AH$1266,Sheet1!F$1+(Sheet1!$A$1-1)*10,FALSE),IF(VLOOKUP($A139,Sheet1!$B$3:$AH$1266,Sheet1!F$1+(Sheet1!$A$1-1)*10,FALSE)&gt;99999,-3,IF(VLOOKUP($A139,Sheet1!$B$3:$AH$1266,Sheet1!F$1+(Sheet1!$A$1-1)*10,FALSE)&gt;9999,-2,IF(VLOOKUP($A139,Sheet1!$B$3:$AH$1266,Sheet1!F$1+(Sheet1!$A$1-1)*10,FALSE)&gt;999,-1,0)))))))</f>
        <v>154</v>
      </c>
      <c r="W139" s="66">
        <f>IF(ISNA(VLOOKUP($A139,Sheet1!$B$3:$AH$1266,Sheet1!G$1+(Sheet1!$A$1-1)*10,FALSE))=TRUE,"---",IF(VLOOKUP($A139,Sheet1!$B$3:$AH$1266,Sheet1!G$1+(Sheet1!$A$1-1)*10,FALSE)="---","---", (ROUND(VLOOKUP($A139,Sheet1!$B$3:$AH$1266,Sheet1!G$1+(Sheet1!$A$1-1)*10,FALSE),IF(VLOOKUP($A139,Sheet1!$B$3:$AH$1266,Sheet1!G$1+(Sheet1!$A$1-1)*10,FALSE)&gt;99999,-3,IF(VLOOKUP($A139,Sheet1!$B$3:$AH$1266,Sheet1!G$1+(Sheet1!$A$1-1)*10,FALSE)&gt;9999,-2,IF(VLOOKUP($A139,Sheet1!$B$3:$AH$1266,Sheet1!G$1+(Sheet1!$A$1-1)*10,FALSE)&gt;999,-1,0)))))))</f>
        <v>189</v>
      </c>
      <c r="X139" s="66">
        <f>IF(ISNA(VLOOKUP($A139,Sheet1!$B$3:$AH$1266,Sheet1!H$1+(Sheet1!$A$1-1)*10,FALSE))=TRUE,"---",IF(VLOOKUP($A139,Sheet1!$B$3:$AH$1266,Sheet1!H$1+(Sheet1!$A$1-1)*10,FALSE)="---","---", (ROUND(VLOOKUP($A139,Sheet1!$B$3:$AH$1266,Sheet1!H$1+(Sheet1!$A$1-1)*10,FALSE),IF(VLOOKUP($A139,Sheet1!$B$3:$AH$1266,Sheet1!H$1+(Sheet1!$A$1-1)*10,FALSE)&gt;99999,-3,IF(VLOOKUP($A139,Sheet1!$B$3:$AH$1266,Sheet1!H$1+(Sheet1!$A$1-1)*10,FALSE)&gt;9999,-2,IF(VLOOKUP($A139,Sheet1!$B$3:$AH$1266,Sheet1!H$1+(Sheet1!$A$1-1)*10,FALSE)&gt;999,-1,0)))))))</f>
        <v>282</v>
      </c>
      <c r="Y139" s="66">
        <f>IF(ISNA(VLOOKUP($A139,Sheet1!$B$3:$AH$1266,Sheet1!I$1+(Sheet1!$A$1-1)*10,FALSE))=TRUE,"---",IF(VLOOKUP($A139,Sheet1!$B$3:$AH$1266,Sheet1!I$1+(Sheet1!$A$1-1)*10,FALSE)="---","---", (ROUND(VLOOKUP($A139,Sheet1!$B$3:$AH$1266,Sheet1!I$1+(Sheet1!$A$1-1)*10,FALSE),IF(VLOOKUP($A139,Sheet1!$B$3:$AH$1266,Sheet1!I$1+(Sheet1!$A$1-1)*10,FALSE)&gt;99999,-3,IF(VLOOKUP($A139,Sheet1!$B$3:$AH$1266,Sheet1!I$1+(Sheet1!$A$1-1)*10,FALSE)&gt;9999,-2,IF(VLOOKUP($A139,Sheet1!$B$3:$AH$1266,Sheet1!I$1+(Sheet1!$A$1-1)*10,FALSE)&gt;999,-1,0)))))))</f>
        <v>349</v>
      </c>
      <c r="Z139" s="66">
        <f>IF(ISNA(VLOOKUP($A139,Sheet1!$B$3:$AH$1266,Sheet1!J$1+(Sheet1!$A$1-1)*10,FALSE))=TRUE,"---",IF(VLOOKUP($A139,Sheet1!$B$3:$AH$1266,Sheet1!J$1+(Sheet1!$A$1-1)*10,FALSE)="---","---", (ROUND(VLOOKUP($A139,Sheet1!$B$3:$AH$1266,Sheet1!J$1+(Sheet1!$A$1-1)*10,FALSE),IF(VLOOKUP($A139,Sheet1!$B$3:$AH$1266,Sheet1!J$1+(Sheet1!$A$1-1)*10,FALSE)&gt;99999,-3,IF(VLOOKUP($A139,Sheet1!$B$3:$AH$1266,Sheet1!J$1+(Sheet1!$A$1-1)*10,FALSE)&gt;9999,-2,IF(VLOOKUP($A139,Sheet1!$B$3:$AH$1266,Sheet1!J$1+(Sheet1!$A$1-1)*10,FALSE)&gt;999,-1,0)))))))</f>
        <v>437</v>
      </c>
      <c r="AA139" s="66">
        <f>IF(ISNA(VLOOKUP($A139,Sheet1!$B$3:$AH$1266,Sheet1!K$1+(Sheet1!$A$1-1)*10,FALSE))=TRUE,"---",IF(VLOOKUP($A139,Sheet1!$B$3:$AH$1266,Sheet1!K$1+(Sheet1!$A$1-1)*10,FALSE)="---","---", (ROUND(VLOOKUP($A139,Sheet1!$B$3:$AH$1266,Sheet1!K$1+(Sheet1!$A$1-1)*10,FALSE),IF(VLOOKUP($A139,Sheet1!$B$3:$AH$1266,Sheet1!K$1+(Sheet1!$A$1-1)*10,FALSE)&gt;99999,-3,IF(VLOOKUP($A139,Sheet1!$B$3:$AH$1266,Sheet1!K$1+(Sheet1!$A$1-1)*10,FALSE)&gt;9999,-2,IF(VLOOKUP($A139,Sheet1!$B$3:$AH$1266,Sheet1!K$1+(Sheet1!$A$1-1)*10,FALSE)&gt;999,-1,0)))))))</f>
        <v>504</v>
      </c>
      <c r="AB139" s="66">
        <f>IF(ISNA(VLOOKUP($A139,Sheet1!$B$3:$AH$1266,Sheet1!L$1+(Sheet1!$A$1-1)*10,FALSE))=TRUE,"---",IF(VLOOKUP($A139,Sheet1!$B$3:$AH$1266,Sheet1!L$1+(Sheet1!$A$1-1)*10,FALSE)="---","---", (ROUND(VLOOKUP($A139,Sheet1!$B$3:$AH$1266,Sheet1!L$1+(Sheet1!$A$1-1)*10,FALSE),IF(VLOOKUP($A139,Sheet1!$B$3:$AH$1266,Sheet1!L$1+(Sheet1!$A$1-1)*10,FALSE)&gt;99999,-3,IF(VLOOKUP($A139,Sheet1!$B$3:$AH$1266,Sheet1!L$1+(Sheet1!$A$1-1)*10,FALSE)&gt;9999,-2,IF(VLOOKUP($A139,Sheet1!$B$3:$AH$1266,Sheet1!L$1+(Sheet1!$A$1-1)*10,FALSE)&gt;999,-1,0)))))))</f>
        <v>578</v>
      </c>
      <c r="AC139" s="66">
        <f>IF(ISNA(VLOOKUP($A139,Sheet1!$B$3:$AH$1266,Sheet1!M$1+(Sheet1!$A$1-1)*10,FALSE))=TRUE,"---",IF(VLOOKUP($A139,Sheet1!$B$3:$AH$1266,Sheet1!M$1+(Sheet1!$A$1-1)*10,FALSE)="---","---", (ROUND(VLOOKUP($A139,Sheet1!$B$3:$AH$1266,Sheet1!M$1+(Sheet1!$A$1-1)*10,FALSE),IF(VLOOKUP($A139,Sheet1!$B$3:$AH$1266,Sheet1!M$1+(Sheet1!$A$1-1)*10,FALSE)&gt;99999,-3,IF(VLOOKUP($A139,Sheet1!$B$3:$AH$1266,Sheet1!M$1+(Sheet1!$A$1-1)*10,FALSE)&gt;9999,-2,IF(VLOOKUP($A139,Sheet1!$B$3:$AH$1266,Sheet1!M$1+(Sheet1!$A$1-1)*10,FALSE)&gt;999,-1,0)))))))</f>
        <v>645</v>
      </c>
      <c r="AD139" s="66">
        <f>IF(ISNA(VLOOKUP($A139,Sheet1!$B$3:$AH$1266,Sheet1!N$1+(Sheet1!$A$1-1)*10,FALSE))=TRUE,"---",IF(VLOOKUP($A139,Sheet1!$B$3:$AH$1266,Sheet1!N$1+(Sheet1!$A$1-1)*10,FALSE)="---","---", (ROUND(VLOOKUP($A139,Sheet1!$B$3:$AH$1266,Sheet1!N$1+(Sheet1!$A$1-1)*10,FALSE),IF(VLOOKUP($A139,Sheet1!$B$3:$AH$1266,Sheet1!N$1+(Sheet1!$A$1-1)*10,FALSE)&gt;99999,-3,IF(VLOOKUP($A139,Sheet1!$B$3:$AH$1266,Sheet1!N$1+(Sheet1!$A$1-1)*10,FALSE)&gt;9999,-2,IF(VLOOKUP($A139,Sheet1!$B$3:$AH$1266,Sheet1!N$1+(Sheet1!$A$1-1)*10,FALSE)&gt;999,-1,0)))))))</f>
        <v>748</v>
      </c>
    </row>
    <row r="140" spans="1:30" ht="25.5" customHeight="1" x14ac:dyDescent="0.25">
      <c r="A140" s="125" t="s">
        <v>206</v>
      </c>
      <c r="B140" s="126" t="s">
        <v>207</v>
      </c>
      <c r="C140" s="125">
        <v>431455</v>
      </c>
      <c r="D140" s="125">
        <v>734955</v>
      </c>
      <c r="E140" s="70" t="s">
        <v>3016</v>
      </c>
      <c r="F140" s="52" t="s">
        <v>4480</v>
      </c>
      <c r="G140" s="127" t="s">
        <v>286</v>
      </c>
      <c r="H140" s="163">
        <v>2755</v>
      </c>
      <c r="I140" s="112">
        <v>3394</v>
      </c>
      <c r="J140" s="140" t="s">
        <v>4405</v>
      </c>
      <c r="K140" s="127" t="s">
        <v>17</v>
      </c>
      <c r="L140" s="115">
        <v>41900</v>
      </c>
      <c r="M140" s="116">
        <v>15.2</v>
      </c>
      <c r="N140" s="114" t="s">
        <v>4405</v>
      </c>
      <c r="O140" s="68">
        <f t="shared" si="4"/>
        <v>15.394527514571932</v>
      </c>
      <c r="P140" s="68">
        <f>IF(O140&lt;&gt;"",VLOOKUP($A140,Sheet4!$A$2:$O$1309,14,FALSE)*100,"")</f>
        <v>4.4127214713208911</v>
      </c>
      <c r="Q140" s="68">
        <f>IF(P140&lt;&gt;"",VLOOKUP($A140,Sheet4!$A$2:$O$1309,15,FALSE)*100,"")</f>
        <v>35.728472110831241</v>
      </c>
      <c r="R140" s="74">
        <f t="shared" si="3"/>
        <v>6</v>
      </c>
      <c r="S140" s="64" t="s">
        <v>4364</v>
      </c>
      <c r="T140" s="64" t="str">
        <f>IF(ISNA(VLOOKUP(A140,Sheet1!B$3:C$1266,2,FALSE)=TRUE),"NC",VLOOKUP(A140,Sheet1!B$3:C$1266,2,FALSE))</f>
        <v>Rural</v>
      </c>
      <c r="U140" s="65">
        <f>IF(ISNA(VLOOKUP($A140,Sheet1!$B$3:$AH$1266,Sheet1!E$1+(Sheet1!$A$1-1)*10,FALSE))=TRUE,"---",IF(VLOOKUP($A140,Sheet1!$B$3:$AH$1266,Sheet1!E$1+(Sheet1!$A$1-1)*10,FALSE)="---","---", (ROUND(VLOOKUP($A140,Sheet1!$B$3:$AH$1266,Sheet1!E$1+(Sheet1!$A$1-1)*10,FALSE),IF(VLOOKUP($A140,Sheet1!$B$3:$AH$1266,Sheet1!E$1+(Sheet1!$A$1-1)*10,FALSE)&gt;99999,-3,IF(VLOOKUP($A140,Sheet1!$B$3:$AH$1266,Sheet1!E$1+(Sheet1!$A$1-1)*10,FALSE)&gt;9999,-2,IF(VLOOKUP($A140,Sheet1!$B$3:$AH$1266,Sheet1!E$1+(Sheet1!$A$1-1)*10,FALSE)&gt;999,-1,0)))))))</f>
        <v>23500</v>
      </c>
      <c r="V140" s="65">
        <f>IF(ISNA(VLOOKUP($A140,Sheet1!$B$3:$AH$1266,Sheet1!F$1+(Sheet1!$A$1-1)*10,FALSE))=TRUE,"---",IF(VLOOKUP($A140,Sheet1!$B$3:$AH$1266,Sheet1!F$1+(Sheet1!$A$1-1)*10,FALSE)="---","---", (ROUND(VLOOKUP($A140,Sheet1!$B$3:$AH$1266,Sheet1!F$1+(Sheet1!$A$1-1)*10,FALSE),IF(VLOOKUP($A140,Sheet1!$B$3:$AH$1266,Sheet1!F$1+(Sheet1!$A$1-1)*10,FALSE)&gt;99999,-3,IF(VLOOKUP($A140,Sheet1!$B$3:$AH$1266,Sheet1!F$1+(Sheet1!$A$1-1)*10,FALSE)&gt;9999,-2,IF(VLOOKUP($A140,Sheet1!$B$3:$AH$1266,Sheet1!F$1+(Sheet1!$A$1-1)*10,FALSE)&gt;999,-1,0)))))))</f>
        <v>26500</v>
      </c>
      <c r="W140" s="65">
        <f>IF(ISNA(VLOOKUP($A140,Sheet1!$B$3:$AH$1266,Sheet1!G$1+(Sheet1!$A$1-1)*10,FALSE))=TRUE,"---",IF(VLOOKUP($A140,Sheet1!$B$3:$AH$1266,Sheet1!G$1+(Sheet1!$A$1-1)*10,FALSE)="---","---", (ROUND(VLOOKUP($A140,Sheet1!$B$3:$AH$1266,Sheet1!G$1+(Sheet1!$A$1-1)*10,FALSE),IF(VLOOKUP($A140,Sheet1!$B$3:$AH$1266,Sheet1!G$1+(Sheet1!$A$1-1)*10,FALSE)&gt;99999,-3,IF(VLOOKUP($A140,Sheet1!$B$3:$AH$1266,Sheet1!G$1+(Sheet1!$A$1-1)*10,FALSE)&gt;9999,-2,IF(VLOOKUP($A140,Sheet1!$B$3:$AH$1266,Sheet1!G$1+(Sheet1!$A$1-1)*10,FALSE)&gt;999,-1,0)))))))</f>
        <v>30000</v>
      </c>
      <c r="X140" s="65">
        <f>IF(ISNA(VLOOKUP($A140,Sheet1!$B$3:$AH$1266,Sheet1!H$1+(Sheet1!$A$1-1)*10,FALSE))=TRUE,"---",IF(VLOOKUP($A140,Sheet1!$B$3:$AH$1266,Sheet1!H$1+(Sheet1!$A$1-1)*10,FALSE)="---","---", (ROUND(VLOOKUP($A140,Sheet1!$B$3:$AH$1266,Sheet1!H$1+(Sheet1!$A$1-1)*10,FALSE),IF(VLOOKUP($A140,Sheet1!$B$3:$AH$1266,Sheet1!H$1+(Sheet1!$A$1-1)*10,FALSE)&gt;99999,-3,IF(VLOOKUP($A140,Sheet1!$B$3:$AH$1266,Sheet1!H$1+(Sheet1!$A$1-1)*10,FALSE)&gt;9999,-2,IF(VLOOKUP($A140,Sheet1!$B$3:$AH$1266,Sheet1!H$1+(Sheet1!$A$1-1)*10,FALSE)&gt;999,-1,0)))))))</f>
        <v>39200</v>
      </c>
      <c r="Y140" s="65">
        <f>IF(ISNA(VLOOKUP($A140,Sheet1!$B$3:$AH$1266,Sheet1!I$1+(Sheet1!$A$1-1)*10,FALSE))=TRUE,"---",IF(VLOOKUP($A140,Sheet1!$B$3:$AH$1266,Sheet1!I$1+(Sheet1!$A$1-1)*10,FALSE)="---","---", (ROUND(VLOOKUP($A140,Sheet1!$B$3:$AH$1266,Sheet1!I$1+(Sheet1!$A$1-1)*10,FALSE),IF(VLOOKUP($A140,Sheet1!$B$3:$AH$1266,Sheet1!I$1+(Sheet1!$A$1-1)*10,FALSE)&gt;99999,-3,IF(VLOOKUP($A140,Sheet1!$B$3:$AH$1266,Sheet1!I$1+(Sheet1!$A$1-1)*10,FALSE)&gt;9999,-2,IF(VLOOKUP($A140,Sheet1!$B$3:$AH$1266,Sheet1!I$1+(Sheet1!$A$1-1)*10,FALSE)&gt;999,-1,0)))))))</f>
        <v>45300</v>
      </c>
      <c r="Z140" s="65">
        <f>IF(ISNA(VLOOKUP($A140,Sheet1!$B$3:$AH$1266,Sheet1!J$1+(Sheet1!$A$1-1)*10,FALSE))=TRUE,"---",IF(VLOOKUP($A140,Sheet1!$B$3:$AH$1266,Sheet1!J$1+(Sheet1!$A$1-1)*10,FALSE)="---","---", (ROUND(VLOOKUP($A140,Sheet1!$B$3:$AH$1266,Sheet1!J$1+(Sheet1!$A$1-1)*10,FALSE),IF(VLOOKUP($A140,Sheet1!$B$3:$AH$1266,Sheet1!J$1+(Sheet1!$A$1-1)*10,FALSE)&gt;99999,-3,IF(VLOOKUP($A140,Sheet1!$B$3:$AH$1266,Sheet1!J$1+(Sheet1!$A$1-1)*10,FALSE)&gt;9999,-2,IF(VLOOKUP($A140,Sheet1!$B$3:$AH$1266,Sheet1!J$1+(Sheet1!$A$1-1)*10,FALSE)&gt;999,-1,0)))))))</f>
        <v>53100</v>
      </c>
      <c r="AA140" s="65">
        <f>IF(ISNA(VLOOKUP($A140,Sheet1!$B$3:$AH$1266,Sheet1!K$1+(Sheet1!$A$1-1)*10,FALSE))=TRUE,"---",IF(VLOOKUP($A140,Sheet1!$B$3:$AH$1266,Sheet1!K$1+(Sheet1!$A$1-1)*10,FALSE)="---","---", (ROUND(VLOOKUP($A140,Sheet1!$B$3:$AH$1266,Sheet1!K$1+(Sheet1!$A$1-1)*10,FALSE),IF(VLOOKUP($A140,Sheet1!$B$3:$AH$1266,Sheet1!K$1+(Sheet1!$A$1-1)*10,FALSE)&gt;99999,-3,IF(VLOOKUP($A140,Sheet1!$B$3:$AH$1266,Sheet1!K$1+(Sheet1!$A$1-1)*10,FALSE)&gt;9999,-2,IF(VLOOKUP($A140,Sheet1!$B$3:$AH$1266,Sheet1!K$1+(Sheet1!$A$1-1)*10,FALSE)&gt;999,-1,0)))))))</f>
        <v>58700</v>
      </c>
      <c r="AB140" s="65">
        <f>IF(ISNA(VLOOKUP($A140,Sheet1!$B$3:$AH$1266,Sheet1!L$1+(Sheet1!$A$1-1)*10,FALSE))=TRUE,"---",IF(VLOOKUP($A140,Sheet1!$B$3:$AH$1266,Sheet1!L$1+(Sheet1!$A$1-1)*10,FALSE)="---","---", (ROUND(VLOOKUP($A140,Sheet1!$B$3:$AH$1266,Sheet1!L$1+(Sheet1!$A$1-1)*10,FALSE),IF(VLOOKUP($A140,Sheet1!$B$3:$AH$1266,Sheet1!L$1+(Sheet1!$A$1-1)*10,FALSE)&gt;99999,-3,IF(VLOOKUP($A140,Sheet1!$B$3:$AH$1266,Sheet1!L$1+(Sheet1!$A$1-1)*10,FALSE)&gt;9999,-2,IF(VLOOKUP($A140,Sheet1!$B$3:$AH$1266,Sheet1!L$1+(Sheet1!$A$1-1)*10,FALSE)&gt;999,-1,0)))))))</f>
        <v>65300</v>
      </c>
      <c r="AC140" s="65">
        <f>IF(ISNA(VLOOKUP($A140,Sheet1!$B$3:$AH$1266,Sheet1!M$1+(Sheet1!$A$1-1)*10,FALSE))=TRUE,"---",IF(VLOOKUP($A140,Sheet1!$B$3:$AH$1266,Sheet1!M$1+(Sheet1!$A$1-1)*10,FALSE)="---","---", (ROUND(VLOOKUP($A140,Sheet1!$B$3:$AH$1266,Sheet1!M$1+(Sheet1!$A$1-1)*10,FALSE),IF(VLOOKUP($A140,Sheet1!$B$3:$AH$1266,Sheet1!M$1+(Sheet1!$A$1-1)*10,FALSE)&gt;99999,-3,IF(VLOOKUP($A140,Sheet1!$B$3:$AH$1266,Sheet1!M$1+(Sheet1!$A$1-1)*10,FALSE)&gt;9999,-2,IF(VLOOKUP($A140,Sheet1!$B$3:$AH$1266,Sheet1!M$1+(Sheet1!$A$1-1)*10,FALSE)&gt;999,-1,0)))))))</f>
        <v>70500</v>
      </c>
      <c r="AD140" s="65">
        <f>IF(ISNA(VLOOKUP($A140,Sheet1!$B$3:$AH$1266,Sheet1!N$1+(Sheet1!$A$1-1)*10,FALSE))=TRUE,"---",IF(VLOOKUP($A140,Sheet1!$B$3:$AH$1266,Sheet1!N$1+(Sheet1!$A$1-1)*10,FALSE)="---","---", (ROUND(VLOOKUP($A140,Sheet1!$B$3:$AH$1266,Sheet1!N$1+(Sheet1!$A$1-1)*10,FALSE),IF(VLOOKUP($A140,Sheet1!$B$3:$AH$1266,Sheet1!N$1+(Sheet1!$A$1-1)*10,FALSE)&gt;99999,-3,IF(VLOOKUP($A140,Sheet1!$B$3:$AH$1266,Sheet1!N$1+(Sheet1!$A$1-1)*10,FALSE)&gt;9999,-2,IF(VLOOKUP($A140,Sheet1!$B$3:$AH$1266,Sheet1!N$1+(Sheet1!$A$1-1)*10,FALSE)&gt;999,-1,0)))))))</f>
        <v>79100</v>
      </c>
    </row>
    <row r="141" spans="1:30" ht="25.5" customHeight="1" x14ac:dyDescent="0.25">
      <c r="A141" s="133" t="s">
        <v>208</v>
      </c>
      <c r="B141" s="141" t="s">
        <v>209</v>
      </c>
      <c r="C141" s="133">
        <v>431439</v>
      </c>
      <c r="D141" s="133">
        <v>734448</v>
      </c>
      <c r="E141" s="67" t="s">
        <v>3048</v>
      </c>
      <c r="F141" s="117" t="s">
        <v>4481</v>
      </c>
      <c r="G141" s="118" t="s">
        <v>31</v>
      </c>
      <c r="H141" s="166">
        <v>2779</v>
      </c>
      <c r="I141" s="119">
        <v>4836</v>
      </c>
      <c r="J141" s="120">
        <v>18.59</v>
      </c>
      <c r="K141" s="118" t="s">
        <v>92</v>
      </c>
      <c r="L141" s="122">
        <v>89100</v>
      </c>
      <c r="M141" s="123">
        <v>32.1</v>
      </c>
      <c r="N141" s="121" t="s">
        <v>4405</v>
      </c>
      <c r="O141" s="71">
        <f t="shared" si="4"/>
        <v>0.2</v>
      </c>
      <c r="P141" s="71">
        <f>IF(O141&lt;&gt;"",VLOOKUP($A141,Sheet4!$A$2:$O$1309,14,FALSE)*100,"")</f>
        <v>0.79129454967692414</v>
      </c>
      <c r="Q141" s="71">
        <f>IF(P141&lt;&gt;"",VLOOKUP($A141,Sheet4!$A$2:$O$1309,15,FALSE)*100,"")</f>
        <v>7.4865101547239687</v>
      </c>
      <c r="R141" s="73" t="str">
        <f t="shared" si="3"/>
        <v>500</v>
      </c>
      <c r="S141" s="63" t="s">
        <v>4364</v>
      </c>
      <c r="T141" s="63" t="str">
        <f>IF(ISNA(VLOOKUP(A141,Sheet1!B$3:C$1266,2,FALSE)=TRUE),"NC",VLOOKUP(A141,Sheet1!B$3:C$1266,2,FALSE))</f>
        <v>Rural10</v>
      </c>
      <c r="U141" s="66">
        <f>IF(ISNA(VLOOKUP($A141,Sheet1!$B$3:$AH$1266,Sheet1!E$1+(Sheet1!$A$1-1)*10,FALSE))=TRUE,"---",IF(VLOOKUP($A141,Sheet1!$B$3:$AH$1266,Sheet1!E$1+(Sheet1!$A$1-1)*10,FALSE)="---","---", (ROUND(VLOOKUP($A141,Sheet1!$B$3:$AH$1266,Sheet1!E$1+(Sheet1!$A$1-1)*10,FALSE),IF(VLOOKUP($A141,Sheet1!$B$3:$AH$1266,Sheet1!E$1+(Sheet1!$A$1-1)*10,FALSE)&gt;99999,-3,IF(VLOOKUP($A141,Sheet1!$B$3:$AH$1266,Sheet1!E$1+(Sheet1!$A$1-1)*10,FALSE)&gt;9999,-2,IF(VLOOKUP($A141,Sheet1!$B$3:$AH$1266,Sheet1!E$1+(Sheet1!$A$1-1)*10,FALSE)&gt;999,-1,0)))))))</f>
        <v>29000</v>
      </c>
      <c r="V141" s="66">
        <f>IF(ISNA(VLOOKUP($A141,Sheet1!$B$3:$AH$1266,Sheet1!F$1+(Sheet1!$A$1-1)*10,FALSE))=TRUE,"---",IF(VLOOKUP($A141,Sheet1!$B$3:$AH$1266,Sheet1!F$1+(Sheet1!$A$1-1)*10,FALSE)="---","---", (ROUND(VLOOKUP($A141,Sheet1!$B$3:$AH$1266,Sheet1!F$1+(Sheet1!$A$1-1)*10,FALSE),IF(VLOOKUP($A141,Sheet1!$B$3:$AH$1266,Sheet1!F$1+(Sheet1!$A$1-1)*10,FALSE)&gt;99999,-3,IF(VLOOKUP($A141,Sheet1!$B$3:$AH$1266,Sheet1!F$1+(Sheet1!$A$1-1)*10,FALSE)&gt;9999,-2,IF(VLOOKUP($A141,Sheet1!$B$3:$AH$1266,Sheet1!F$1+(Sheet1!$A$1-1)*10,FALSE)&gt;999,-1,0)))))))</f>
        <v>31700</v>
      </c>
      <c r="W141" s="66">
        <f>IF(ISNA(VLOOKUP($A141,Sheet1!$B$3:$AH$1266,Sheet1!G$1+(Sheet1!$A$1-1)*10,FALSE))=TRUE,"---",IF(VLOOKUP($A141,Sheet1!$B$3:$AH$1266,Sheet1!G$1+(Sheet1!$A$1-1)*10,FALSE)="---","---", (ROUND(VLOOKUP($A141,Sheet1!$B$3:$AH$1266,Sheet1!G$1+(Sheet1!$A$1-1)*10,FALSE),IF(VLOOKUP($A141,Sheet1!$B$3:$AH$1266,Sheet1!G$1+(Sheet1!$A$1-1)*10,FALSE)&gt;99999,-3,IF(VLOOKUP($A141,Sheet1!$B$3:$AH$1266,Sheet1!G$1+(Sheet1!$A$1-1)*10,FALSE)&gt;9999,-2,IF(VLOOKUP($A141,Sheet1!$B$3:$AH$1266,Sheet1!G$1+(Sheet1!$A$1-1)*10,FALSE)&gt;999,-1,0)))))))</f>
        <v>35100</v>
      </c>
      <c r="X141" s="66">
        <f>IF(ISNA(VLOOKUP($A141,Sheet1!$B$3:$AH$1266,Sheet1!H$1+(Sheet1!$A$1-1)*10,FALSE))=TRUE,"---",IF(VLOOKUP($A141,Sheet1!$B$3:$AH$1266,Sheet1!H$1+(Sheet1!$A$1-1)*10,FALSE)="---","---", (ROUND(VLOOKUP($A141,Sheet1!$B$3:$AH$1266,Sheet1!H$1+(Sheet1!$A$1-1)*10,FALSE),IF(VLOOKUP($A141,Sheet1!$B$3:$AH$1266,Sheet1!H$1+(Sheet1!$A$1-1)*10,FALSE)&gt;99999,-3,IF(VLOOKUP($A141,Sheet1!$B$3:$AH$1266,Sheet1!H$1+(Sheet1!$A$1-1)*10,FALSE)&gt;9999,-2,IF(VLOOKUP($A141,Sheet1!$B$3:$AH$1266,Sheet1!H$1+(Sheet1!$A$1-1)*10,FALSE)&gt;999,-1,0)))))))</f>
        <v>43800</v>
      </c>
      <c r="Y141" s="66">
        <f>IF(ISNA(VLOOKUP($A141,Sheet1!$B$3:$AH$1266,Sheet1!I$1+(Sheet1!$A$1-1)*10,FALSE))=TRUE,"---",IF(VLOOKUP($A141,Sheet1!$B$3:$AH$1266,Sheet1!I$1+(Sheet1!$A$1-1)*10,FALSE)="---","---", (ROUND(VLOOKUP($A141,Sheet1!$B$3:$AH$1266,Sheet1!I$1+(Sheet1!$A$1-1)*10,FALSE),IF(VLOOKUP($A141,Sheet1!$B$3:$AH$1266,Sheet1!I$1+(Sheet1!$A$1-1)*10,FALSE)&gt;99999,-3,IF(VLOOKUP($A141,Sheet1!$B$3:$AH$1266,Sheet1!I$1+(Sheet1!$A$1-1)*10,FALSE)&gt;9999,-2,IF(VLOOKUP($A141,Sheet1!$B$3:$AH$1266,Sheet1!I$1+(Sheet1!$A$1-1)*10,FALSE)&gt;999,-1,0)))))))</f>
        <v>49800</v>
      </c>
      <c r="Z141" s="66">
        <f>IF(ISNA(VLOOKUP($A141,Sheet1!$B$3:$AH$1266,Sheet1!J$1+(Sheet1!$A$1-1)*10,FALSE))=TRUE,"---",IF(VLOOKUP($A141,Sheet1!$B$3:$AH$1266,Sheet1!J$1+(Sheet1!$A$1-1)*10,FALSE)="---","---", (ROUND(VLOOKUP($A141,Sheet1!$B$3:$AH$1266,Sheet1!J$1+(Sheet1!$A$1-1)*10,FALSE),IF(VLOOKUP($A141,Sheet1!$B$3:$AH$1266,Sheet1!J$1+(Sheet1!$A$1-1)*10,FALSE)&gt;99999,-3,IF(VLOOKUP($A141,Sheet1!$B$3:$AH$1266,Sheet1!J$1+(Sheet1!$A$1-1)*10,FALSE)&gt;9999,-2,IF(VLOOKUP($A141,Sheet1!$B$3:$AH$1266,Sheet1!J$1+(Sheet1!$A$1-1)*10,FALSE)&gt;999,-1,0)))))))</f>
        <v>57800</v>
      </c>
      <c r="AA141" s="66">
        <f>IF(ISNA(VLOOKUP($A141,Sheet1!$B$3:$AH$1266,Sheet1!K$1+(Sheet1!$A$1-1)*10,FALSE))=TRUE,"---",IF(VLOOKUP($A141,Sheet1!$B$3:$AH$1266,Sheet1!K$1+(Sheet1!$A$1-1)*10,FALSE)="---","---", (ROUND(VLOOKUP($A141,Sheet1!$B$3:$AH$1266,Sheet1!K$1+(Sheet1!$A$1-1)*10,FALSE),IF(VLOOKUP($A141,Sheet1!$B$3:$AH$1266,Sheet1!K$1+(Sheet1!$A$1-1)*10,FALSE)&gt;99999,-3,IF(VLOOKUP($A141,Sheet1!$B$3:$AH$1266,Sheet1!K$1+(Sheet1!$A$1-1)*10,FALSE)&gt;9999,-2,IF(VLOOKUP($A141,Sheet1!$B$3:$AH$1266,Sheet1!K$1+(Sheet1!$A$1-1)*10,FALSE)&gt;999,-1,0)))))))</f>
        <v>63900</v>
      </c>
      <c r="AB141" s="66">
        <f>IF(ISNA(VLOOKUP($A141,Sheet1!$B$3:$AH$1266,Sheet1!L$1+(Sheet1!$A$1-1)*10,FALSE))=TRUE,"---",IF(VLOOKUP($A141,Sheet1!$B$3:$AH$1266,Sheet1!L$1+(Sheet1!$A$1-1)*10,FALSE)="---","---", (ROUND(VLOOKUP($A141,Sheet1!$B$3:$AH$1266,Sheet1!L$1+(Sheet1!$A$1-1)*10,FALSE),IF(VLOOKUP($A141,Sheet1!$B$3:$AH$1266,Sheet1!L$1+(Sheet1!$A$1-1)*10,FALSE)&gt;99999,-3,IF(VLOOKUP($A141,Sheet1!$B$3:$AH$1266,Sheet1!L$1+(Sheet1!$A$1-1)*10,FALSE)&gt;9999,-2,IF(VLOOKUP($A141,Sheet1!$B$3:$AH$1266,Sheet1!L$1+(Sheet1!$A$1-1)*10,FALSE)&gt;999,-1,0)))))))</f>
        <v>70500</v>
      </c>
      <c r="AC141" s="66">
        <f>IF(ISNA(VLOOKUP($A141,Sheet1!$B$3:$AH$1266,Sheet1!M$1+(Sheet1!$A$1-1)*10,FALSE))=TRUE,"---",IF(VLOOKUP($A141,Sheet1!$B$3:$AH$1266,Sheet1!M$1+(Sheet1!$A$1-1)*10,FALSE)="---","---", (ROUND(VLOOKUP($A141,Sheet1!$B$3:$AH$1266,Sheet1!M$1+(Sheet1!$A$1-1)*10,FALSE),IF(VLOOKUP($A141,Sheet1!$B$3:$AH$1266,Sheet1!M$1+(Sheet1!$A$1-1)*10,FALSE)&gt;99999,-3,IF(VLOOKUP($A141,Sheet1!$B$3:$AH$1266,Sheet1!M$1+(Sheet1!$A$1-1)*10,FALSE)&gt;9999,-2,IF(VLOOKUP($A141,Sheet1!$B$3:$AH$1266,Sheet1!M$1+(Sheet1!$A$1-1)*10,FALSE)&gt;999,-1,0)))))))</f>
        <v>77100</v>
      </c>
      <c r="AD141" s="66">
        <f>IF(ISNA(VLOOKUP($A141,Sheet1!$B$3:$AH$1266,Sheet1!N$1+(Sheet1!$A$1-1)*10,FALSE))=TRUE,"---",IF(VLOOKUP($A141,Sheet1!$B$3:$AH$1266,Sheet1!N$1+(Sheet1!$A$1-1)*10,FALSE)="---","---", (ROUND(VLOOKUP($A141,Sheet1!$B$3:$AH$1266,Sheet1!N$1+(Sheet1!$A$1-1)*10,FALSE),IF(VLOOKUP($A141,Sheet1!$B$3:$AH$1266,Sheet1!N$1+(Sheet1!$A$1-1)*10,FALSE)&gt;99999,-3,IF(VLOOKUP($A141,Sheet1!$B$3:$AH$1266,Sheet1!N$1+(Sheet1!$A$1-1)*10,FALSE)&gt;9999,-2,IF(VLOOKUP($A141,Sheet1!$B$3:$AH$1266,Sheet1!N$1+(Sheet1!$A$1-1)*10,FALSE)&gt;999,-1,0)))))))</f>
        <v>86600</v>
      </c>
    </row>
    <row r="142" spans="1:30" ht="25.5" customHeight="1" x14ac:dyDescent="0.25">
      <c r="A142" s="303" t="s">
        <v>210</v>
      </c>
      <c r="B142" s="330" t="s">
        <v>211</v>
      </c>
      <c r="C142" s="303">
        <v>431610</v>
      </c>
      <c r="D142" s="303">
        <v>733545</v>
      </c>
      <c r="E142" s="307" t="s">
        <v>3051</v>
      </c>
      <c r="F142" s="52" t="s">
        <v>4482</v>
      </c>
      <c r="G142" s="127" t="s">
        <v>286</v>
      </c>
      <c r="H142" s="433">
        <v>2810</v>
      </c>
      <c r="I142" s="112">
        <v>40662</v>
      </c>
      <c r="J142" s="147">
        <v>31.34</v>
      </c>
      <c r="K142" s="114" t="s">
        <v>4405</v>
      </c>
      <c r="L142" s="115">
        <v>48800</v>
      </c>
      <c r="M142" s="116">
        <v>17.399999999999999</v>
      </c>
      <c r="N142" s="127" t="s">
        <v>92</v>
      </c>
      <c r="O142" s="68">
        <f t="shared" si="4"/>
        <v>0.2</v>
      </c>
      <c r="P142" s="68">
        <f>IF(O142&lt;&gt;"",VLOOKUP($A142,Sheet4!$A$2:$O$1309,14,FALSE)*100,"")</f>
        <v>0.52070144511677796</v>
      </c>
      <c r="Q142" s="68">
        <f>IF(P142&lt;&gt;"",VLOOKUP($A142,Sheet4!$A$2:$O$1309,15,FALSE)*100,"")</f>
        <v>4.9850598392022434</v>
      </c>
      <c r="R142" s="74" t="str">
        <f t="shared" ref="R142:R205" si="5">IF(O142="&lt;0.2","&gt;500",IF(O142="&gt;50","&lt;2",IF(ISERR(1/O142*100),"",IF(AND((1/O142*100)&gt;=2,(1/O142*100)&lt;=10),MROUND(1/O142*100,1),IF(AND((1/O142*100)&gt;=10,(1/O142*100)&lt;=50),MROUND(1/O142*100,5),IF(AND((1/O142*100)&gt;=50,(1/O142*100)&lt;=104),MROUND(1/O142*100,10),IF(AND((1/O142*100)&gt;=104,(1/O142*100)&lt;=110),"100",IF(AND((1/O142*100)&gt;=110,(1/O142*100)&lt;=180),"&gt;100, &lt;200",IF(AND((1/O142*100)&gt;=180,(1/O142*100)&lt;=220),"200",IF(AND((1/O142*100)&gt;=220,(1/O142*100)&lt;=450),"&gt;200,  &lt;500","500"))))))))))</f>
        <v>500</v>
      </c>
      <c r="S142" s="356" t="s">
        <v>4364</v>
      </c>
      <c r="T142" s="356" t="str">
        <f>IF(ISNA(VLOOKUP(A142,Sheet1!B$3:C$1266,2,FALSE)=TRUE),"NC",VLOOKUP(A142,Sheet1!B$3:C$1266,2,FALSE))</f>
        <v>Regulated</v>
      </c>
      <c r="U142" s="392">
        <f>IF(ISNA(VLOOKUP($A142,Sheet1!$B$3:$AH$1266,Sheet1!E$1+(Sheet1!$A$1-1)*10,FALSE))=TRUE,"---",IF(VLOOKUP($A142,Sheet1!$B$3:$AH$1266,Sheet1!E$1+(Sheet1!$A$1-1)*10,FALSE)="---","---", (ROUND(VLOOKUP($A142,Sheet1!$B$3:$AH$1266,Sheet1!E$1+(Sheet1!$A$1-1)*10,FALSE),IF(VLOOKUP($A142,Sheet1!$B$3:$AH$1266,Sheet1!E$1+(Sheet1!$A$1-1)*10,FALSE)&gt;99999,-3,IF(VLOOKUP($A142,Sheet1!$B$3:$AH$1266,Sheet1!E$1+(Sheet1!$A$1-1)*10,FALSE)&gt;9999,-2,IF(VLOOKUP($A142,Sheet1!$B$3:$AH$1266,Sheet1!E$1+(Sheet1!$A$1-1)*10,FALSE)&gt;999,-1,0)))))))</f>
        <v>19400</v>
      </c>
      <c r="V142" s="392">
        <f>IF(ISNA(VLOOKUP($A142,Sheet1!$B$3:$AH$1266,Sheet1!F$1+(Sheet1!$A$1-1)*10,FALSE))=TRUE,"---",IF(VLOOKUP($A142,Sheet1!$B$3:$AH$1266,Sheet1!F$1+(Sheet1!$A$1-1)*10,FALSE)="---","---", (ROUND(VLOOKUP($A142,Sheet1!$B$3:$AH$1266,Sheet1!F$1+(Sheet1!$A$1-1)*10,FALSE),IF(VLOOKUP($A142,Sheet1!$B$3:$AH$1266,Sheet1!F$1+(Sheet1!$A$1-1)*10,FALSE)&gt;99999,-3,IF(VLOOKUP($A142,Sheet1!$B$3:$AH$1266,Sheet1!F$1+(Sheet1!$A$1-1)*10,FALSE)&gt;9999,-2,IF(VLOOKUP($A142,Sheet1!$B$3:$AH$1266,Sheet1!F$1+(Sheet1!$A$1-1)*10,FALSE)&gt;999,-1,0)))))))</f>
        <v>21900</v>
      </c>
      <c r="W142" s="392">
        <f>IF(ISNA(VLOOKUP($A142,Sheet1!$B$3:$AH$1266,Sheet1!G$1+(Sheet1!$A$1-1)*10,FALSE))=TRUE,"---",IF(VLOOKUP($A142,Sheet1!$B$3:$AH$1266,Sheet1!G$1+(Sheet1!$A$1-1)*10,FALSE)="---","---", (ROUND(VLOOKUP($A142,Sheet1!$B$3:$AH$1266,Sheet1!G$1+(Sheet1!$A$1-1)*10,FALSE),IF(VLOOKUP($A142,Sheet1!$B$3:$AH$1266,Sheet1!G$1+(Sheet1!$A$1-1)*10,FALSE)&gt;99999,-3,IF(VLOOKUP($A142,Sheet1!$B$3:$AH$1266,Sheet1!G$1+(Sheet1!$A$1-1)*10,FALSE)&gt;9999,-2,IF(VLOOKUP($A142,Sheet1!$B$3:$AH$1266,Sheet1!G$1+(Sheet1!$A$1-1)*10,FALSE)&gt;999,-1,0)))))))</f>
        <v>24600</v>
      </c>
      <c r="X142" s="392">
        <f>IF(ISNA(VLOOKUP($A142,Sheet1!$B$3:$AH$1266,Sheet1!H$1+(Sheet1!$A$1-1)*10,FALSE))=TRUE,"---",IF(VLOOKUP($A142,Sheet1!$B$3:$AH$1266,Sheet1!H$1+(Sheet1!$A$1-1)*10,FALSE)="---","---", (ROUND(VLOOKUP($A142,Sheet1!$B$3:$AH$1266,Sheet1!H$1+(Sheet1!$A$1-1)*10,FALSE),IF(VLOOKUP($A142,Sheet1!$B$3:$AH$1266,Sheet1!H$1+(Sheet1!$A$1-1)*10,FALSE)&gt;99999,-3,IF(VLOOKUP($A142,Sheet1!$B$3:$AH$1266,Sheet1!H$1+(Sheet1!$A$1-1)*10,FALSE)&gt;9999,-2,IF(VLOOKUP($A142,Sheet1!$B$3:$AH$1266,Sheet1!H$1+(Sheet1!$A$1-1)*10,FALSE)&gt;999,-1,0)))))))</f>
        <v>30600</v>
      </c>
      <c r="Y142" s="392">
        <f>IF(ISNA(VLOOKUP($A142,Sheet1!$B$3:$AH$1266,Sheet1!I$1+(Sheet1!$A$1-1)*10,FALSE))=TRUE,"---",IF(VLOOKUP($A142,Sheet1!$B$3:$AH$1266,Sheet1!I$1+(Sheet1!$A$1-1)*10,FALSE)="---","---", (ROUND(VLOOKUP($A142,Sheet1!$B$3:$AH$1266,Sheet1!I$1+(Sheet1!$A$1-1)*10,FALSE),IF(VLOOKUP($A142,Sheet1!$B$3:$AH$1266,Sheet1!I$1+(Sheet1!$A$1-1)*10,FALSE)&gt;99999,-3,IF(VLOOKUP($A142,Sheet1!$B$3:$AH$1266,Sheet1!I$1+(Sheet1!$A$1-1)*10,FALSE)&gt;9999,-2,IF(VLOOKUP($A142,Sheet1!$B$3:$AH$1266,Sheet1!I$1+(Sheet1!$A$1-1)*10,FALSE)&gt;999,-1,0)))))))</f>
        <v>34000</v>
      </c>
      <c r="Z142" s="392">
        <f>IF(ISNA(VLOOKUP($A142,Sheet1!$B$3:$AH$1266,Sheet1!J$1+(Sheet1!$A$1-1)*10,FALSE))=TRUE,"---",IF(VLOOKUP($A142,Sheet1!$B$3:$AH$1266,Sheet1!J$1+(Sheet1!$A$1-1)*10,FALSE)="---","---", (ROUND(VLOOKUP($A142,Sheet1!$B$3:$AH$1266,Sheet1!J$1+(Sheet1!$A$1-1)*10,FALSE),IF(VLOOKUP($A142,Sheet1!$B$3:$AH$1266,Sheet1!J$1+(Sheet1!$A$1-1)*10,FALSE)&gt;99999,-3,IF(VLOOKUP($A142,Sheet1!$B$3:$AH$1266,Sheet1!J$1+(Sheet1!$A$1-1)*10,FALSE)&gt;9999,-2,IF(VLOOKUP($A142,Sheet1!$B$3:$AH$1266,Sheet1!J$1+(Sheet1!$A$1-1)*10,FALSE)&gt;999,-1,0)))))))</f>
        <v>37900</v>
      </c>
      <c r="AA142" s="392">
        <f>IF(ISNA(VLOOKUP($A142,Sheet1!$B$3:$AH$1266,Sheet1!K$1+(Sheet1!$A$1-1)*10,FALSE))=TRUE,"---",IF(VLOOKUP($A142,Sheet1!$B$3:$AH$1266,Sheet1!K$1+(Sheet1!$A$1-1)*10,FALSE)="---","---", (ROUND(VLOOKUP($A142,Sheet1!$B$3:$AH$1266,Sheet1!K$1+(Sheet1!$A$1-1)*10,FALSE),IF(VLOOKUP($A142,Sheet1!$B$3:$AH$1266,Sheet1!K$1+(Sheet1!$A$1-1)*10,FALSE)&gt;99999,-3,IF(VLOOKUP($A142,Sheet1!$B$3:$AH$1266,Sheet1!K$1+(Sheet1!$A$1-1)*10,FALSE)&gt;9999,-2,IF(VLOOKUP($A142,Sheet1!$B$3:$AH$1266,Sheet1!K$1+(Sheet1!$A$1-1)*10,FALSE)&gt;999,-1,0)))))))</f>
        <v>40600</v>
      </c>
      <c r="AB142" s="392">
        <f>IF(ISNA(VLOOKUP($A142,Sheet1!$B$3:$AH$1266,Sheet1!L$1+(Sheet1!$A$1-1)*10,FALSE))=TRUE,"---",IF(VLOOKUP($A142,Sheet1!$B$3:$AH$1266,Sheet1!L$1+(Sheet1!$A$1-1)*10,FALSE)="---","---", (ROUND(VLOOKUP($A142,Sheet1!$B$3:$AH$1266,Sheet1!L$1+(Sheet1!$A$1-1)*10,FALSE),IF(VLOOKUP($A142,Sheet1!$B$3:$AH$1266,Sheet1!L$1+(Sheet1!$A$1-1)*10,FALSE)&gt;99999,-3,IF(VLOOKUP($A142,Sheet1!$B$3:$AH$1266,Sheet1!L$1+(Sheet1!$A$1-1)*10,FALSE)&gt;9999,-2,IF(VLOOKUP($A142,Sheet1!$B$3:$AH$1266,Sheet1!L$1+(Sheet1!$A$1-1)*10,FALSE)&gt;999,-1,0)))))))</f>
        <v>43000</v>
      </c>
      <c r="AC142" s="392">
        <f>IF(ISNA(VLOOKUP($A142,Sheet1!$B$3:$AH$1266,Sheet1!M$1+(Sheet1!$A$1-1)*10,FALSE))=TRUE,"---",IF(VLOOKUP($A142,Sheet1!$B$3:$AH$1266,Sheet1!M$1+(Sheet1!$A$1-1)*10,FALSE)="---","---", (ROUND(VLOOKUP($A142,Sheet1!$B$3:$AH$1266,Sheet1!M$1+(Sheet1!$A$1-1)*10,FALSE),IF(VLOOKUP($A142,Sheet1!$B$3:$AH$1266,Sheet1!M$1+(Sheet1!$A$1-1)*10,FALSE)&gt;99999,-3,IF(VLOOKUP($A142,Sheet1!$B$3:$AH$1266,Sheet1!M$1+(Sheet1!$A$1-1)*10,FALSE)&gt;9999,-2,IF(VLOOKUP($A142,Sheet1!$B$3:$AH$1266,Sheet1!M$1+(Sheet1!$A$1-1)*10,FALSE)&gt;999,-1,0)))))))</f>
        <v>45300</v>
      </c>
      <c r="AD142" s="392">
        <f>IF(ISNA(VLOOKUP($A142,Sheet1!$B$3:$AH$1266,Sheet1!N$1+(Sheet1!$A$1-1)*10,FALSE))=TRUE,"---",IF(VLOOKUP($A142,Sheet1!$B$3:$AH$1266,Sheet1!N$1+(Sheet1!$A$1-1)*10,FALSE)="---","---", (ROUND(VLOOKUP($A142,Sheet1!$B$3:$AH$1266,Sheet1!N$1+(Sheet1!$A$1-1)*10,FALSE),IF(VLOOKUP($A142,Sheet1!$B$3:$AH$1266,Sheet1!N$1+(Sheet1!$A$1-1)*10,FALSE)&gt;99999,-3,IF(VLOOKUP($A142,Sheet1!$B$3:$AH$1266,Sheet1!N$1+(Sheet1!$A$1-1)*10,FALSE)&gt;9999,-2,IF(VLOOKUP($A142,Sheet1!$B$3:$AH$1266,Sheet1!N$1+(Sheet1!$A$1-1)*10,FALSE)&gt;999,-1,0)))))))</f>
        <v>48100</v>
      </c>
    </row>
    <row r="143" spans="1:30" ht="25.5" customHeight="1" x14ac:dyDescent="0.25">
      <c r="A143" s="303"/>
      <c r="B143" s="331"/>
      <c r="C143" s="303"/>
      <c r="D143" s="303"/>
      <c r="E143" s="307" t="e">
        <v>#N/A</v>
      </c>
      <c r="F143" s="342" t="s">
        <v>4483</v>
      </c>
      <c r="G143" s="318" t="s">
        <v>31</v>
      </c>
      <c r="H143" s="433"/>
      <c r="I143" s="112">
        <v>114</v>
      </c>
      <c r="J143" s="140" t="s">
        <v>4405</v>
      </c>
      <c r="K143" s="127" t="s">
        <v>17</v>
      </c>
      <c r="L143" s="115">
        <v>43900</v>
      </c>
      <c r="M143" s="116">
        <v>15.6</v>
      </c>
      <c r="N143" s="127" t="s">
        <v>212</v>
      </c>
      <c r="O143" s="68" t="s">
        <v>4405</v>
      </c>
      <c r="P143" s="68" t="s">
        <v>4405</v>
      </c>
      <c r="Q143" s="68" t="s">
        <v>4405</v>
      </c>
      <c r="R143" s="74" t="s">
        <v>4405</v>
      </c>
      <c r="S143" s="356" t="e">
        <v>#N/A</v>
      </c>
      <c r="T143" s="356" t="str">
        <f>IF(ISNA(VLOOKUP(A143,Sheet1!B$3:C$1266,2,FALSE)=TRUE),"ND",VLOOKUP(A143,Sheet1!B$3:C$1266,2,FALSE))</f>
        <v>ND</v>
      </c>
      <c r="U143" s="392" t="str">
        <f>IF(ISNA(VLOOKUP($A143,Sheet1!$B$3:$AH$1266,Sheet1!E$1+(Sheet1!$A$1-1)*10,FALSE))=TRUE,"---",IF(VLOOKUP($A143,Sheet1!$B$3:$AH$1266,Sheet1!E$1+(Sheet1!$A$1-1)*10,FALSE)="---","---", (ROUND(VLOOKUP($A143,Sheet1!$B$3:$AH$1266,Sheet1!E$1+(Sheet1!$A$1-1)*10,FALSE),IF(VLOOKUP($A143,Sheet1!$B$3:$AH$1266,Sheet1!E$1+(Sheet1!$A$1-1)*10,FALSE)&gt;99999,-3,IF(VLOOKUP($A143,Sheet1!$B$3:$AH$1266,Sheet1!E$1+(Sheet1!$A$1-1)*10,FALSE)&gt;9999,-2,IF(VLOOKUP($A143,Sheet1!$B$3:$AH$1266,Sheet1!E$1+(Sheet1!$A$1-1)*10,FALSE)&gt;999,-1,0)))))))</f>
        <v>---</v>
      </c>
      <c r="V143" s="392" t="str">
        <f>IF(ISNA(VLOOKUP($A143,Sheet1!$B$3:$AH$1266,Sheet1!F$1+(Sheet1!$A$1-1)*10,FALSE))=TRUE,"---",IF(VLOOKUP($A143,Sheet1!$B$3:$AH$1266,Sheet1!F$1+(Sheet1!$A$1-1)*10,FALSE)="---","---", (ROUND(VLOOKUP($A143,Sheet1!$B$3:$AH$1266,Sheet1!F$1+(Sheet1!$A$1-1)*10,FALSE),IF(VLOOKUP($A143,Sheet1!$B$3:$AH$1266,Sheet1!F$1+(Sheet1!$A$1-1)*10,FALSE)&gt;99999,-3,IF(VLOOKUP($A143,Sheet1!$B$3:$AH$1266,Sheet1!F$1+(Sheet1!$A$1-1)*10,FALSE)&gt;9999,-2,IF(VLOOKUP($A143,Sheet1!$B$3:$AH$1266,Sheet1!F$1+(Sheet1!$A$1-1)*10,FALSE)&gt;999,-1,0)))))))</f>
        <v>---</v>
      </c>
      <c r="W143" s="392" t="str">
        <f>IF(ISNA(VLOOKUP($A143,Sheet1!$B$3:$AH$1266,Sheet1!G$1+(Sheet1!$A$1-1)*10,FALSE))=TRUE,"---",IF(VLOOKUP($A143,Sheet1!$B$3:$AH$1266,Sheet1!G$1+(Sheet1!$A$1-1)*10,FALSE)="---","---", (ROUND(VLOOKUP($A143,Sheet1!$B$3:$AH$1266,Sheet1!G$1+(Sheet1!$A$1-1)*10,FALSE),IF(VLOOKUP($A143,Sheet1!$B$3:$AH$1266,Sheet1!G$1+(Sheet1!$A$1-1)*10,FALSE)&gt;99999,-3,IF(VLOOKUP($A143,Sheet1!$B$3:$AH$1266,Sheet1!G$1+(Sheet1!$A$1-1)*10,FALSE)&gt;9999,-2,IF(VLOOKUP($A143,Sheet1!$B$3:$AH$1266,Sheet1!G$1+(Sheet1!$A$1-1)*10,FALSE)&gt;999,-1,0)))))))</f>
        <v>---</v>
      </c>
      <c r="X143" s="392" t="str">
        <f>IF(ISNA(VLOOKUP($A143,Sheet1!$B$3:$AH$1266,Sheet1!H$1+(Sheet1!$A$1-1)*10,FALSE))=TRUE,"---",IF(VLOOKUP($A143,Sheet1!$B$3:$AH$1266,Sheet1!H$1+(Sheet1!$A$1-1)*10,FALSE)="---","---", (ROUND(VLOOKUP($A143,Sheet1!$B$3:$AH$1266,Sheet1!H$1+(Sheet1!$A$1-1)*10,FALSE),IF(VLOOKUP($A143,Sheet1!$B$3:$AH$1266,Sheet1!H$1+(Sheet1!$A$1-1)*10,FALSE)&gt;99999,-3,IF(VLOOKUP($A143,Sheet1!$B$3:$AH$1266,Sheet1!H$1+(Sheet1!$A$1-1)*10,FALSE)&gt;9999,-2,IF(VLOOKUP($A143,Sheet1!$B$3:$AH$1266,Sheet1!H$1+(Sheet1!$A$1-1)*10,FALSE)&gt;999,-1,0)))))))</f>
        <v>---</v>
      </c>
      <c r="Y143" s="392" t="str">
        <f>IF(ISNA(VLOOKUP($A143,Sheet1!$B$3:$AH$1266,Sheet1!I$1+(Sheet1!$A$1-1)*10,FALSE))=TRUE,"---",IF(VLOOKUP($A143,Sheet1!$B$3:$AH$1266,Sheet1!I$1+(Sheet1!$A$1-1)*10,FALSE)="---","---", (ROUND(VLOOKUP($A143,Sheet1!$B$3:$AH$1266,Sheet1!I$1+(Sheet1!$A$1-1)*10,FALSE),IF(VLOOKUP($A143,Sheet1!$B$3:$AH$1266,Sheet1!I$1+(Sheet1!$A$1-1)*10,FALSE)&gt;99999,-3,IF(VLOOKUP($A143,Sheet1!$B$3:$AH$1266,Sheet1!I$1+(Sheet1!$A$1-1)*10,FALSE)&gt;9999,-2,IF(VLOOKUP($A143,Sheet1!$B$3:$AH$1266,Sheet1!I$1+(Sheet1!$A$1-1)*10,FALSE)&gt;999,-1,0)))))))</f>
        <v>---</v>
      </c>
      <c r="Z143" s="392" t="str">
        <f>IF(ISNA(VLOOKUP($A143,Sheet1!$B$3:$AH$1266,Sheet1!J$1+(Sheet1!$A$1-1)*10,FALSE))=TRUE,"---",IF(VLOOKUP($A143,Sheet1!$B$3:$AH$1266,Sheet1!J$1+(Sheet1!$A$1-1)*10,FALSE)="---","---", (ROUND(VLOOKUP($A143,Sheet1!$B$3:$AH$1266,Sheet1!J$1+(Sheet1!$A$1-1)*10,FALSE),IF(VLOOKUP($A143,Sheet1!$B$3:$AH$1266,Sheet1!J$1+(Sheet1!$A$1-1)*10,FALSE)&gt;99999,-3,IF(VLOOKUP($A143,Sheet1!$B$3:$AH$1266,Sheet1!J$1+(Sheet1!$A$1-1)*10,FALSE)&gt;9999,-2,IF(VLOOKUP($A143,Sheet1!$B$3:$AH$1266,Sheet1!J$1+(Sheet1!$A$1-1)*10,FALSE)&gt;999,-1,0)))))))</f>
        <v>---</v>
      </c>
      <c r="AA143" s="392" t="str">
        <f>IF(ISNA(VLOOKUP($A143,Sheet1!$B$3:$AH$1266,Sheet1!K$1+(Sheet1!$A$1-1)*10,FALSE))=TRUE,"---",IF(VLOOKUP($A143,Sheet1!$B$3:$AH$1266,Sheet1!K$1+(Sheet1!$A$1-1)*10,FALSE)="---","---", (ROUND(VLOOKUP($A143,Sheet1!$B$3:$AH$1266,Sheet1!K$1+(Sheet1!$A$1-1)*10,FALSE),IF(VLOOKUP($A143,Sheet1!$B$3:$AH$1266,Sheet1!K$1+(Sheet1!$A$1-1)*10,FALSE)&gt;99999,-3,IF(VLOOKUP($A143,Sheet1!$B$3:$AH$1266,Sheet1!K$1+(Sheet1!$A$1-1)*10,FALSE)&gt;9999,-2,IF(VLOOKUP($A143,Sheet1!$B$3:$AH$1266,Sheet1!K$1+(Sheet1!$A$1-1)*10,FALSE)&gt;999,-1,0)))))))</f>
        <v>---</v>
      </c>
      <c r="AB143" s="392" t="str">
        <f>IF(ISNA(VLOOKUP($A143,Sheet1!$B$3:$AH$1266,Sheet1!L$1+(Sheet1!$A$1-1)*10,FALSE))=TRUE,"---",IF(VLOOKUP($A143,Sheet1!$B$3:$AH$1266,Sheet1!L$1+(Sheet1!$A$1-1)*10,FALSE)="---","---", (ROUND(VLOOKUP($A143,Sheet1!$B$3:$AH$1266,Sheet1!L$1+(Sheet1!$A$1-1)*10,FALSE),IF(VLOOKUP($A143,Sheet1!$B$3:$AH$1266,Sheet1!L$1+(Sheet1!$A$1-1)*10,FALSE)&gt;99999,-3,IF(VLOOKUP($A143,Sheet1!$B$3:$AH$1266,Sheet1!L$1+(Sheet1!$A$1-1)*10,FALSE)&gt;9999,-2,IF(VLOOKUP($A143,Sheet1!$B$3:$AH$1266,Sheet1!L$1+(Sheet1!$A$1-1)*10,FALSE)&gt;999,-1,0)))))))</f>
        <v>---</v>
      </c>
      <c r="AC143" s="392" t="str">
        <f>IF(ISNA(VLOOKUP($A143,Sheet1!$B$3:$AH$1266,Sheet1!M$1+(Sheet1!$A$1-1)*10,FALSE))=TRUE,"---",IF(VLOOKUP($A143,Sheet1!$B$3:$AH$1266,Sheet1!M$1+(Sheet1!$A$1-1)*10,FALSE)="---","---", (ROUND(VLOOKUP($A143,Sheet1!$B$3:$AH$1266,Sheet1!M$1+(Sheet1!$A$1-1)*10,FALSE),IF(VLOOKUP($A143,Sheet1!$B$3:$AH$1266,Sheet1!M$1+(Sheet1!$A$1-1)*10,FALSE)&gt;99999,-3,IF(VLOOKUP($A143,Sheet1!$B$3:$AH$1266,Sheet1!M$1+(Sheet1!$A$1-1)*10,FALSE)&gt;9999,-2,IF(VLOOKUP($A143,Sheet1!$B$3:$AH$1266,Sheet1!M$1+(Sheet1!$A$1-1)*10,FALSE)&gt;999,-1,0)))))))</f>
        <v>---</v>
      </c>
      <c r="AD143" s="392" t="str">
        <f>IF(ISNA(VLOOKUP($A143,Sheet1!$B$3:$AH$1266,Sheet1!N$1+(Sheet1!$A$1-1)*10,FALSE))=TRUE,"---",IF(VLOOKUP($A143,Sheet1!$B$3:$AH$1266,Sheet1!N$1+(Sheet1!$A$1-1)*10,FALSE)="---","---", (ROUND(VLOOKUP($A143,Sheet1!$B$3:$AH$1266,Sheet1!N$1+(Sheet1!$A$1-1)*10,FALSE),IF(VLOOKUP($A143,Sheet1!$B$3:$AH$1266,Sheet1!N$1+(Sheet1!$A$1-1)*10,FALSE)&gt;99999,-3,IF(VLOOKUP($A143,Sheet1!$B$3:$AH$1266,Sheet1!N$1+(Sheet1!$A$1-1)*10,FALSE)&gt;9999,-2,IF(VLOOKUP($A143,Sheet1!$B$3:$AH$1266,Sheet1!N$1+(Sheet1!$A$1-1)*10,FALSE)&gt;999,-1,0)))))))</f>
        <v>---</v>
      </c>
    </row>
    <row r="144" spans="1:30" ht="25.5" customHeight="1" x14ac:dyDescent="0.25">
      <c r="A144" s="303"/>
      <c r="B144" s="331"/>
      <c r="C144" s="303"/>
      <c r="D144" s="303"/>
      <c r="E144" s="307" t="e">
        <v>#N/A</v>
      </c>
      <c r="F144" s="331"/>
      <c r="G144" s="319"/>
      <c r="H144" s="433"/>
      <c r="I144" s="112" t="s">
        <v>213</v>
      </c>
      <c r="J144" s="140" t="s">
        <v>4405</v>
      </c>
      <c r="K144" s="127" t="s">
        <v>17</v>
      </c>
      <c r="L144" s="149">
        <v>41700</v>
      </c>
      <c r="M144" s="116">
        <v>14.8</v>
      </c>
      <c r="N144" s="127" t="s">
        <v>214</v>
      </c>
      <c r="O144" s="68" t="s">
        <v>4405</v>
      </c>
      <c r="P144" s="68" t="s">
        <v>4405</v>
      </c>
      <c r="Q144" s="68" t="s">
        <v>4405</v>
      </c>
      <c r="R144" s="74" t="s">
        <v>4405</v>
      </c>
      <c r="S144" s="356" t="e">
        <v>#N/A</v>
      </c>
      <c r="T144" s="356" t="str">
        <f>IF(ISNA(VLOOKUP(A144,Sheet1!B$3:C$1266,2,FALSE)=TRUE),"ND",VLOOKUP(A144,Sheet1!B$3:C$1266,2,FALSE))</f>
        <v>ND</v>
      </c>
      <c r="U144" s="392" t="str">
        <f>IF(ISNA(VLOOKUP($A144,Sheet1!$B$3:$AH$1266,Sheet1!E$1+(Sheet1!$A$1-1)*10,FALSE))=TRUE,"---",IF(VLOOKUP($A144,Sheet1!$B$3:$AH$1266,Sheet1!E$1+(Sheet1!$A$1-1)*10,FALSE)="---","---", (ROUND(VLOOKUP($A144,Sheet1!$B$3:$AH$1266,Sheet1!E$1+(Sheet1!$A$1-1)*10,FALSE),IF(VLOOKUP($A144,Sheet1!$B$3:$AH$1266,Sheet1!E$1+(Sheet1!$A$1-1)*10,FALSE)&gt;99999,-3,IF(VLOOKUP($A144,Sheet1!$B$3:$AH$1266,Sheet1!E$1+(Sheet1!$A$1-1)*10,FALSE)&gt;9999,-2,IF(VLOOKUP($A144,Sheet1!$B$3:$AH$1266,Sheet1!E$1+(Sheet1!$A$1-1)*10,FALSE)&gt;999,-1,0)))))))</f>
        <v>---</v>
      </c>
      <c r="V144" s="392" t="str">
        <f>IF(ISNA(VLOOKUP($A144,Sheet1!$B$3:$AH$1266,Sheet1!F$1+(Sheet1!$A$1-1)*10,FALSE))=TRUE,"---",IF(VLOOKUP($A144,Sheet1!$B$3:$AH$1266,Sheet1!F$1+(Sheet1!$A$1-1)*10,FALSE)="---","---", (ROUND(VLOOKUP($A144,Sheet1!$B$3:$AH$1266,Sheet1!F$1+(Sheet1!$A$1-1)*10,FALSE),IF(VLOOKUP($A144,Sheet1!$B$3:$AH$1266,Sheet1!F$1+(Sheet1!$A$1-1)*10,FALSE)&gt;99999,-3,IF(VLOOKUP($A144,Sheet1!$B$3:$AH$1266,Sheet1!F$1+(Sheet1!$A$1-1)*10,FALSE)&gt;9999,-2,IF(VLOOKUP($A144,Sheet1!$B$3:$AH$1266,Sheet1!F$1+(Sheet1!$A$1-1)*10,FALSE)&gt;999,-1,0)))))))</f>
        <v>---</v>
      </c>
      <c r="W144" s="392" t="str">
        <f>IF(ISNA(VLOOKUP($A144,Sheet1!$B$3:$AH$1266,Sheet1!G$1+(Sheet1!$A$1-1)*10,FALSE))=TRUE,"---",IF(VLOOKUP($A144,Sheet1!$B$3:$AH$1266,Sheet1!G$1+(Sheet1!$A$1-1)*10,FALSE)="---","---", (ROUND(VLOOKUP($A144,Sheet1!$B$3:$AH$1266,Sheet1!G$1+(Sheet1!$A$1-1)*10,FALSE),IF(VLOOKUP($A144,Sheet1!$B$3:$AH$1266,Sheet1!G$1+(Sheet1!$A$1-1)*10,FALSE)&gt;99999,-3,IF(VLOOKUP($A144,Sheet1!$B$3:$AH$1266,Sheet1!G$1+(Sheet1!$A$1-1)*10,FALSE)&gt;9999,-2,IF(VLOOKUP($A144,Sheet1!$B$3:$AH$1266,Sheet1!G$1+(Sheet1!$A$1-1)*10,FALSE)&gt;999,-1,0)))))))</f>
        <v>---</v>
      </c>
      <c r="X144" s="392" t="str">
        <f>IF(ISNA(VLOOKUP($A144,Sheet1!$B$3:$AH$1266,Sheet1!H$1+(Sheet1!$A$1-1)*10,FALSE))=TRUE,"---",IF(VLOOKUP($A144,Sheet1!$B$3:$AH$1266,Sheet1!H$1+(Sheet1!$A$1-1)*10,FALSE)="---","---", (ROUND(VLOOKUP($A144,Sheet1!$B$3:$AH$1266,Sheet1!H$1+(Sheet1!$A$1-1)*10,FALSE),IF(VLOOKUP($A144,Sheet1!$B$3:$AH$1266,Sheet1!H$1+(Sheet1!$A$1-1)*10,FALSE)&gt;99999,-3,IF(VLOOKUP($A144,Sheet1!$B$3:$AH$1266,Sheet1!H$1+(Sheet1!$A$1-1)*10,FALSE)&gt;9999,-2,IF(VLOOKUP($A144,Sheet1!$B$3:$AH$1266,Sheet1!H$1+(Sheet1!$A$1-1)*10,FALSE)&gt;999,-1,0)))))))</f>
        <v>---</v>
      </c>
      <c r="Y144" s="392" t="str">
        <f>IF(ISNA(VLOOKUP($A144,Sheet1!$B$3:$AH$1266,Sheet1!I$1+(Sheet1!$A$1-1)*10,FALSE))=TRUE,"---",IF(VLOOKUP($A144,Sheet1!$B$3:$AH$1266,Sheet1!I$1+(Sheet1!$A$1-1)*10,FALSE)="---","---", (ROUND(VLOOKUP($A144,Sheet1!$B$3:$AH$1266,Sheet1!I$1+(Sheet1!$A$1-1)*10,FALSE),IF(VLOOKUP($A144,Sheet1!$B$3:$AH$1266,Sheet1!I$1+(Sheet1!$A$1-1)*10,FALSE)&gt;99999,-3,IF(VLOOKUP($A144,Sheet1!$B$3:$AH$1266,Sheet1!I$1+(Sheet1!$A$1-1)*10,FALSE)&gt;9999,-2,IF(VLOOKUP($A144,Sheet1!$B$3:$AH$1266,Sheet1!I$1+(Sheet1!$A$1-1)*10,FALSE)&gt;999,-1,0)))))))</f>
        <v>---</v>
      </c>
      <c r="Z144" s="392" t="str">
        <f>IF(ISNA(VLOOKUP($A144,Sheet1!$B$3:$AH$1266,Sheet1!J$1+(Sheet1!$A$1-1)*10,FALSE))=TRUE,"---",IF(VLOOKUP($A144,Sheet1!$B$3:$AH$1266,Sheet1!J$1+(Sheet1!$A$1-1)*10,FALSE)="---","---", (ROUND(VLOOKUP($A144,Sheet1!$B$3:$AH$1266,Sheet1!J$1+(Sheet1!$A$1-1)*10,FALSE),IF(VLOOKUP($A144,Sheet1!$B$3:$AH$1266,Sheet1!J$1+(Sheet1!$A$1-1)*10,FALSE)&gt;99999,-3,IF(VLOOKUP($A144,Sheet1!$B$3:$AH$1266,Sheet1!J$1+(Sheet1!$A$1-1)*10,FALSE)&gt;9999,-2,IF(VLOOKUP($A144,Sheet1!$B$3:$AH$1266,Sheet1!J$1+(Sheet1!$A$1-1)*10,FALSE)&gt;999,-1,0)))))))</f>
        <v>---</v>
      </c>
      <c r="AA144" s="392" t="str">
        <f>IF(ISNA(VLOOKUP($A144,Sheet1!$B$3:$AH$1266,Sheet1!K$1+(Sheet1!$A$1-1)*10,FALSE))=TRUE,"---",IF(VLOOKUP($A144,Sheet1!$B$3:$AH$1266,Sheet1!K$1+(Sheet1!$A$1-1)*10,FALSE)="---","---", (ROUND(VLOOKUP($A144,Sheet1!$B$3:$AH$1266,Sheet1!K$1+(Sheet1!$A$1-1)*10,FALSE),IF(VLOOKUP($A144,Sheet1!$B$3:$AH$1266,Sheet1!K$1+(Sheet1!$A$1-1)*10,FALSE)&gt;99999,-3,IF(VLOOKUP($A144,Sheet1!$B$3:$AH$1266,Sheet1!K$1+(Sheet1!$A$1-1)*10,FALSE)&gt;9999,-2,IF(VLOOKUP($A144,Sheet1!$B$3:$AH$1266,Sheet1!K$1+(Sheet1!$A$1-1)*10,FALSE)&gt;999,-1,0)))))))</f>
        <v>---</v>
      </c>
      <c r="AB144" s="392" t="str">
        <f>IF(ISNA(VLOOKUP($A144,Sheet1!$B$3:$AH$1266,Sheet1!L$1+(Sheet1!$A$1-1)*10,FALSE))=TRUE,"---",IF(VLOOKUP($A144,Sheet1!$B$3:$AH$1266,Sheet1!L$1+(Sheet1!$A$1-1)*10,FALSE)="---","---", (ROUND(VLOOKUP($A144,Sheet1!$B$3:$AH$1266,Sheet1!L$1+(Sheet1!$A$1-1)*10,FALSE),IF(VLOOKUP($A144,Sheet1!$B$3:$AH$1266,Sheet1!L$1+(Sheet1!$A$1-1)*10,FALSE)&gt;99999,-3,IF(VLOOKUP($A144,Sheet1!$B$3:$AH$1266,Sheet1!L$1+(Sheet1!$A$1-1)*10,FALSE)&gt;9999,-2,IF(VLOOKUP($A144,Sheet1!$B$3:$AH$1266,Sheet1!L$1+(Sheet1!$A$1-1)*10,FALSE)&gt;999,-1,0)))))))</f>
        <v>---</v>
      </c>
      <c r="AC144" s="392" t="str">
        <f>IF(ISNA(VLOOKUP($A144,Sheet1!$B$3:$AH$1266,Sheet1!M$1+(Sheet1!$A$1-1)*10,FALSE))=TRUE,"---",IF(VLOOKUP($A144,Sheet1!$B$3:$AH$1266,Sheet1!M$1+(Sheet1!$A$1-1)*10,FALSE)="---","---", (ROUND(VLOOKUP($A144,Sheet1!$B$3:$AH$1266,Sheet1!M$1+(Sheet1!$A$1-1)*10,FALSE),IF(VLOOKUP($A144,Sheet1!$B$3:$AH$1266,Sheet1!M$1+(Sheet1!$A$1-1)*10,FALSE)&gt;99999,-3,IF(VLOOKUP($A144,Sheet1!$B$3:$AH$1266,Sheet1!M$1+(Sheet1!$A$1-1)*10,FALSE)&gt;9999,-2,IF(VLOOKUP($A144,Sheet1!$B$3:$AH$1266,Sheet1!M$1+(Sheet1!$A$1-1)*10,FALSE)&gt;999,-1,0)))))))</f>
        <v>---</v>
      </c>
      <c r="AD144" s="392" t="str">
        <f>IF(ISNA(VLOOKUP($A144,Sheet1!$B$3:$AH$1266,Sheet1!N$1+(Sheet1!$A$1-1)*10,FALSE))=TRUE,"---",IF(VLOOKUP($A144,Sheet1!$B$3:$AH$1266,Sheet1!N$1+(Sheet1!$A$1-1)*10,FALSE)="---","---", (ROUND(VLOOKUP($A144,Sheet1!$B$3:$AH$1266,Sheet1!N$1+(Sheet1!$A$1-1)*10,FALSE),IF(VLOOKUP($A144,Sheet1!$B$3:$AH$1266,Sheet1!N$1+(Sheet1!$A$1-1)*10,FALSE)&gt;99999,-3,IF(VLOOKUP($A144,Sheet1!$B$3:$AH$1266,Sheet1!N$1+(Sheet1!$A$1-1)*10,FALSE)&gt;9999,-2,IF(VLOOKUP($A144,Sheet1!$B$3:$AH$1266,Sheet1!N$1+(Sheet1!$A$1-1)*10,FALSE)&gt;999,-1,0)))))))</f>
        <v>---</v>
      </c>
    </row>
    <row r="145" spans="1:30" ht="25.5" customHeight="1" x14ac:dyDescent="0.25">
      <c r="A145" s="304" t="s">
        <v>215</v>
      </c>
      <c r="B145" s="393" t="s">
        <v>216</v>
      </c>
      <c r="C145" s="304">
        <v>431822</v>
      </c>
      <c r="D145" s="304">
        <v>733254</v>
      </c>
      <c r="E145" s="305" t="s">
        <v>3051</v>
      </c>
      <c r="F145" s="345" t="s">
        <v>4484</v>
      </c>
      <c r="G145" s="351" t="s">
        <v>31</v>
      </c>
      <c r="H145" s="348">
        <v>14.1</v>
      </c>
      <c r="I145" s="119">
        <v>17898</v>
      </c>
      <c r="J145" s="124">
        <v>8.52</v>
      </c>
      <c r="K145" s="118" t="s">
        <v>20</v>
      </c>
      <c r="L145" s="122">
        <v>1370</v>
      </c>
      <c r="M145" s="123">
        <v>97.2</v>
      </c>
      <c r="N145" s="118" t="s">
        <v>160</v>
      </c>
      <c r="O145" s="71">
        <f t="shared" si="4"/>
        <v>2.5117261827298041</v>
      </c>
      <c r="P145" s="71">
        <f>IF(O145&lt;&gt;"",VLOOKUP($A145,Sheet4!$A$2:$O$1309,14,FALSE)*100,"")</f>
        <v>0.52070144511677796</v>
      </c>
      <c r="Q145" s="71">
        <f>IF(P145&lt;&gt;"",VLOOKUP($A145,Sheet4!$A$2:$O$1309,15,FALSE)*100,"")</f>
        <v>4.9850598392022434</v>
      </c>
      <c r="R145" s="73">
        <f t="shared" si="5"/>
        <v>40</v>
      </c>
      <c r="S145" s="357" t="s">
        <v>4364</v>
      </c>
      <c r="T145" s="357" t="str">
        <f>IF(ISNA(VLOOKUP(A145,Sheet1!B$3:C$1266,2,FALSE)=TRUE),"NC",VLOOKUP(A145,Sheet1!B$3:C$1266,2,FALSE))</f>
        <v>Rural10</v>
      </c>
      <c r="U145" s="385">
        <f>IF(ISNA(VLOOKUP($A145,Sheet1!$B$3:$AH$1266,Sheet1!E$1+(Sheet1!$A$1-1)*10,FALSE))=TRUE,"---",IF(VLOOKUP($A145,Sheet1!$B$3:$AH$1266,Sheet1!E$1+(Sheet1!$A$1-1)*10,FALSE)="---","---", (ROUND(VLOOKUP($A145,Sheet1!$B$3:$AH$1266,Sheet1!E$1+(Sheet1!$A$1-1)*10,FALSE),IF(VLOOKUP($A145,Sheet1!$B$3:$AH$1266,Sheet1!E$1+(Sheet1!$A$1-1)*10,FALSE)&gt;99999,-3,IF(VLOOKUP($A145,Sheet1!$B$3:$AH$1266,Sheet1!E$1+(Sheet1!$A$1-1)*10,FALSE)&gt;9999,-2,IF(VLOOKUP($A145,Sheet1!$B$3:$AH$1266,Sheet1!E$1+(Sheet1!$A$1-1)*10,FALSE)&gt;999,-1,0)))))))</f>
        <v>496</v>
      </c>
      <c r="V145" s="385">
        <f>IF(ISNA(VLOOKUP($A145,Sheet1!$B$3:$AH$1266,Sheet1!F$1+(Sheet1!$A$1-1)*10,FALSE))=TRUE,"---",IF(VLOOKUP($A145,Sheet1!$B$3:$AH$1266,Sheet1!F$1+(Sheet1!$A$1-1)*10,FALSE)="---","---", (ROUND(VLOOKUP($A145,Sheet1!$B$3:$AH$1266,Sheet1!F$1+(Sheet1!$A$1-1)*10,FALSE),IF(VLOOKUP($A145,Sheet1!$B$3:$AH$1266,Sheet1!F$1+(Sheet1!$A$1-1)*10,FALSE)&gt;99999,-3,IF(VLOOKUP($A145,Sheet1!$B$3:$AH$1266,Sheet1!F$1+(Sheet1!$A$1-1)*10,FALSE)&gt;9999,-2,IF(VLOOKUP($A145,Sheet1!$B$3:$AH$1266,Sheet1!F$1+(Sheet1!$A$1-1)*10,FALSE)&gt;999,-1,0)))))))</f>
        <v>577</v>
      </c>
      <c r="W145" s="385">
        <f>IF(ISNA(VLOOKUP($A145,Sheet1!$B$3:$AH$1266,Sheet1!G$1+(Sheet1!$A$1-1)*10,FALSE))=TRUE,"---",IF(VLOOKUP($A145,Sheet1!$B$3:$AH$1266,Sheet1!G$1+(Sheet1!$A$1-1)*10,FALSE)="---","---", (ROUND(VLOOKUP($A145,Sheet1!$B$3:$AH$1266,Sheet1!G$1+(Sheet1!$A$1-1)*10,FALSE),IF(VLOOKUP($A145,Sheet1!$B$3:$AH$1266,Sheet1!G$1+(Sheet1!$A$1-1)*10,FALSE)&gt;99999,-3,IF(VLOOKUP($A145,Sheet1!$B$3:$AH$1266,Sheet1!G$1+(Sheet1!$A$1-1)*10,FALSE)&gt;9999,-2,IF(VLOOKUP($A145,Sheet1!$B$3:$AH$1266,Sheet1!G$1+(Sheet1!$A$1-1)*10,FALSE)&gt;999,-1,0)))))))</f>
        <v>674</v>
      </c>
      <c r="X145" s="385">
        <f>IF(ISNA(VLOOKUP($A145,Sheet1!$B$3:$AH$1266,Sheet1!H$1+(Sheet1!$A$1-1)*10,FALSE))=TRUE,"---",IF(VLOOKUP($A145,Sheet1!$B$3:$AH$1266,Sheet1!H$1+(Sheet1!$A$1-1)*10,FALSE)="---","---", (ROUND(VLOOKUP($A145,Sheet1!$B$3:$AH$1266,Sheet1!H$1+(Sheet1!$A$1-1)*10,FALSE),IF(VLOOKUP($A145,Sheet1!$B$3:$AH$1266,Sheet1!H$1+(Sheet1!$A$1-1)*10,FALSE)&gt;99999,-3,IF(VLOOKUP($A145,Sheet1!$B$3:$AH$1266,Sheet1!H$1+(Sheet1!$A$1-1)*10,FALSE)&gt;9999,-2,IF(VLOOKUP($A145,Sheet1!$B$3:$AH$1266,Sheet1!H$1+(Sheet1!$A$1-1)*10,FALSE)&gt;999,-1,0)))))))</f>
        <v>908</v>
      </c>
      <c r="Y145" s="385">
        <f>IF(ISNA(VLOOKUP($A145,Sheet1!$B$3:$AH$1266,Sheet1!I$1+(Sheet1!$A$1-1)*10,FALSE))=TRUE,"---",IF(VLOOKUP($A145,Sheet1!$B$3:$AH$1266,Sheet1!I$1+(Sheet1!$A$1-1)*10,FALSE)="---","---", (ROUND(VLOOKUP($A145,Sheet1!$B$3:$AH$1266,Sheet1!I$1+(Sheet1!$A$1-1)*10,FALSE),IF(VLOOKUP($A145,Sheet1!$B$3:$AH$1266,Sheet1!I$1+(Sheet1!$A$1-1)*10,FALSE)&gt;99999,-3,IF(VLOOKUP($A145,Sheet1!$B$3:$AH$1266,Sheet1!I$1+(Sheet1!$A$1-1)*10,FALSE)&gt;9999,-2,IF(VLOOKUP($A145,Sheet1!$B$3:$AH$1266,Sheet1!I$1+(Sheet1!$A$1-1)*10,FALSE)&gt;999,-1,0)))))))</f>
        <v>1060</v>
      </c>
      <c r="Z145" s="385">
        <f>IF(ISNA(VLOOKUP($A145,Sheet1!$B$3:$AH$1266,Sheet1!J$1+(Sheet1!$A$1-1)*10,FALSE))=TRUE,"---",IF(VLOOKUP($A145,Sheet1!$B$3:$AH$1266,Sheet1!J$1+(Sheet1!$A$1-1)*10,FALSE)="---","---", (ROUND(VLOOKUP($A145,Sheet1!$B$3:$AH$1266,Sheet1!J$1+(Sheet1!$A$1-1)*10,FALSE),IF(VLOOKUP($A145,Sheet1!$B$3:$AH$1266,Sheet1!J$1+(Sheet1!$A$1-1)*10,FALSE)&gt;99999,-3,IF(VLOOKUP($A145,Sheet1!$B$3:$AH$1266,Sheet1!J$1+(Sheet1!$A$1-1)*10,FALSE)&gt;9999,-2,IF(VLOOKUP($A145,Sheet1!$B$3:$AH$1266,Sheet1!J$1+(Sheet1!$A$1-1)*10,FALSE)&gt;999,-1,0)))))))</f>
        <v>1260</v>
      </c>
      <c r="AA145" s="385">
        <f>IF(ISNA(VLOOKUP($A145,Sheet1!$B$3:$AH$1266,Sheet1!K$1+(Sheet1!$A$1-1)*10,FALSE))=TRUE,"---",IF(VLOOKUP($A145,Sheet1!$B$3:$AH$1266,Sheet1!K$1+(Sheet1!$A$1-1)*10,FALSE)="---","---", (ROUND(VLOOKUP($A145,Sheet1!$B$3:$AH$1266,Sheet1!K$1+(Sheet1!$A$1-1)*10,FALSE),IF(VLOOKUP($A145,Sheet1!$B$3:$AH$1266,Sheet1!K$1+(Sheet1!$A$1-1)*10,FALSE)&gt;99999,-3,IF(VLOOKUP($A145,Sheet1!$B$3:$AH$1266,Sheet1!K$1+(Sheet1!$A$1-1)*10,FALSE)&gt;9999,-2,IF(VLOOKUP($A145,Sheet1!$B$3:$AH$1266,Sheet1!K$1+(Sheet1!$A$1-1)*10,FALSE)&gt;999,-1,0)))))))</f>
        <v>1410</v>
      </c>
      <c r="AB145" s="385">
        <f>IF(ISNA(VLOOKUP($A145,Sheet1!$B$3:$AH$1266,Sheet1!L$1+(Sheet1!$A$1-1)*10,FALSE))=TRUE,"---",IF(VLOOKUP($A145,Sheet1!$B$3:$AH$1266,Sheet1!L$1+(Sheet1!$A$1-1)*10,FALSE)="---","---", (ROUND(VLOOKUP($A145,Sheet1!$B$3:$AH$1266,Sheet1!L$1+(Sheet1!$A$1-1)*10,FALSE),IF(VLOOKUP($A145,Sheet1!$B$3:$AH$1266,Sheet1!L$1+(Sheet1!$A$1-1)*10,FALSE)&gt;99999,-3,IF(VLOOKUP($A145,Sheet1!$B$3:$AH$1266,Sheet1!L$1+(Sheet1!$A$1-1)*10,FALSE)&gt;9999,-2,IF(VLOOKUP($A145,Sheet1!$B$3:$AH$1266,Sheet1!L$1+(Sheet1!$A$1-1)*10,FALSE)&gt;999,-1,0)))))))</f>
        <v>1570</v>
      </c>
      <c r="AC145" s="385">
        <f>IF(ISNA(VLOOKUP($A145,Sheet1!$B$3:$AH$1266,Sheet1!M$1+(Sheet1!$A$1-1)*10,FALSE))=TRUE,"---",IF(VLOOKUP($A145,Sheet1!$B$3:$AH$1266,Sheet1!M$1+(Sheet1!$A$1-1)*10,FALSE)="---","---", (ROUND(VLOOKUP($A145,Sheet1!$B$3:$AH$1266,Sheet1!M$1+(Sheet1!$A$1-1)*10,FALSE),IF(VLOOKUP($A145,Sheet1!$B$3:$AH$1266,Sheet1!M$1+(Sheet1!$A$1-1)*10,FALSE)&gt;99999,-3,IF(VLOOKUP($A145,Sheet1!$B$3:$AH$1266,Sheet1!M$1+(Sheet1!$A$1-1)*10,FALSE)&gt;9999,-2,IF(VLOOKUP($A145,Sheet1!$B$3:$AH$1266,Sheet1!M$1+(Sheet1!$A$1-1)*10,FALSE)&gt;999,-1,0)))))))</f>
        <v>1720</v>
      </c>
      <c r="AD145" s="385">
        <f>IF(ISNA(VLOOKUP($A145,Sheet1!$B$3:$AH$1266,Sheet1!N$1+(Sheet1!$A$1-1)*10,FALSE))=TRUE,"---",IF(VLOOKUP($A145,Sheet1!$B$3:$AH$1266,Sheet1!N$1+(Sheet1!$A$1-1)*10,FALSE)="---","---", (ROUND(VLOOKUP($A145,Sheet1!$B$3:$AH$1266,Sheet1!N$1+(Sheet1!$A$1-1)*10,FALSE),IF(VLOOKUP($A145,Sheet1!$B$3:$AH$1266,Sheet1!N$1+(Sheet1!$A$1-1)*10,FALSE)&gt;99999,-3,IF(VLOOKUP($A145,Sheet1!$B$3:$AH$1266,Sheet1!N$1+(Sheet1!$A$1-1)*10,FALSE)&gt;9999,-2,IF(VLOOKUP($A145,Sheet1!$B$3:$AH$1266,Sheet1!N$1+(Sheet1!$A$1-1)*10,FALSE)&gt;999,-1,0)))))))</f>
        <v>1940</v>
      </c>
    </row>
    <row r="146" spans="1:30" ht="25.5" customHeight="1" x14ac:dyDescent="0.25">
      <c r="A146" s="304"/>
      <c r="B146" s="346"/>
      <c r="C146" s="304"/>
      <c r="D146" s="304"/>
      <c r="E146" s="305" t="e">
        <v>#N/A</v>
      </c>
      <c r="F146" s="346"/>
      <c r="G146" s="352"/>
      <c r="H146" s="348"/>
      <c r="I146" s="119">
        <v>23441</v>
      </c>
      <c r="J146" s="124">
        <v>8.66</v>
      </c>
      <c r="K146" s="118" t="s">
        <v>28</v>
      </c>
      <c r="L146" s="122">
        <v>1250</v>
      </c>
      <c r="M146" s="123">
        <v>88.7</v>
      </c>
      <c r="N146" s="118" t="s">
        <v>217</v>
      </c>
      <c r="O146" s="71" t="s">
        <v>4405</v>
      </c>
      <c r="P146" s="71" t="s">
        <v>4405</v>
      </c>
      <c r="Q146" s="71" t="s">
        <v>4405</v>
      </c>
      <c r="R146" s="73" t="s">
        <v>4405</v>
      </c>
      <c r="S146" s="357" t="e">
        <v>#N/A</v>
      </c>
      <c r="T146" s="357" t="str">
        <f>IF(ISNA(VLOOKUP(A146,Sheet1!B$3:C$1266,2,FALSE)=TRUE),"ND",VLOOKUP(A146,Sheet1!B$3:C$1266,2,FALSE))</f>
        <v>ND</v>
      </c>
      <c r="U146" s="385" t="str">
        <f>IF(ISNA(VLOOKUP($A146,Sheet1!$B$3:$AH$1266,Sheet1!E$1+(Sheet1!$A$1-1)*10,FALSE))=TRUE,"---",IF(VLOOKUP($A146,Sheet1!$B$3:$AH$1266,Sheet1!E$1+(Sheet1!$A$1-1)*10,FALSE)="---","---", (ROUND(VLOOKUP($A146,Sheet1!$B$3:$AH$1266,Sheet1!E$1+(Sheet1!$A$1-1)*10,FALSE),IF(VLOOKUP($A146,Sheet1!$B$3:$AH$1266,Sheet1!E$1+(Sheet1!$A$1-1)*10,FALSE)&gt;99999,-3,IF(VLOOKUP($A146,Sheet1!$B$3:$AH$1266,Sheet1!E$1+(Sheet1!$A$1-1)*10,FALSE)&gt;9999,-2,IF(VLOOKUP($A146,Sheet1!$B$3:$AH$1266,Sheet1!E$1+(Sheet1!$A$1-1)*10,FALSE)&gt;999,-1,0)))))))</f>
        <v>---</v>
      </c>
      <c r="V146" s="385" t="str">
        <f>IF(ISNA(VLOOKUP($A146,Sheet1!$B$3:$AH$1266,Sheet1!F$1+(Sheet1!$A$1-1)*10,FALSE))=TRUE,"---",IF(VLOOKUP($A146,Sheet1!$B$3:$AH$1266,Sheet1!F$1+(Sheet1!$A$1-1)*10,FALSE)="---","---", (ROUND(VLOOKUP($A146,Sheet1!$B$3:$AH$1266,Sheet1!F$1+(Sheet1!$A$1-1)*10,FALSE),IF(VLOOKUP($A146,Sheet1!$B$3:$AH$1266,Sheet1!F$1+(Sheet1!$A$1-1)*10,FALSE)&gt;99999,-3,IF(VLOOKUP($A146,Sheet1!$B$3:$AH$1266,Sheet1!F$1+(Sheet1!$A$1-1)*10,FALSE)&gt;9999,-2,IF(VLOOKUP($A146,Sheet1!$B$3:$AH$1266,Sheet1!F$1+(Sheet1!$A$1-1)*10,FALSE)&gt;999,-1,0)))))))</f>
        <v>---</v>
      </c>
      <c r="W146" s="385" t="str">
        <f>IF(ISNA(VLOOKUP($A146,Sheet1!$B$3:$AH$1266,Sheet1!G$1+(Sheet1!$A$1-1)*10,FALSE))=TRUE,"---",IF(VLOOKUP($A146,Sheet1!$B$3:$AH$1266,Sheet1!G$1+(Sheet1!$A$1-1)*10,FALSE)="---","---", (ROUND(VLOOKUP($A146,Sheet1!$B$3:$AH$1266,Sheet1!G$1+(Sheet1!$A$1-1)*10,FALSE),IF(VLOOKUP($A146,Sheet1!$B$3:$AH$1266,Sheet1!G$1+(Sheet1!$A$1-1)*10,FALSE)&gt;99999,-3,IF(VLOOKUP($A146,Sheet1!$B$3:$AH$1266,Sheet1!G$1+(Sheet1!$A$1-1)*10,FALSE)&gt;9999,-2,IF(VLOOKUP($A146,Sheet1!$B$3:$AH$1266,Sheet1!G$1+(Sheet1!$A$1-1)*10,FALSE)&gt;999,-1,0)))))))</f>
        <v>---</v>
      </c>
      <c r="X146" s="385" t="str">
        <f>IF(ISNA(VLOOKUP($A146,Sheet1!$B$3:$AH$1266,Sheet1!H$1+(Sheet1!$A$1-1)*10,FALSE))=TRUE,"---",IF(VLOOKUP($A146,Sheet1!$B$3:$AH$1266,Sheet1!H$1+(Sheet1!$A$1-1)*10,FALSE)="---","---", (ROUND(VLOOKUP($A146,Sheet1!$B$3:$AH$1266,Sheet1!H$1+(Sheet1!$A$1-1)*10,FALSE),IF(VLOOKUP($A146,Sheet1!$B$3:$AH$1266,Sheet1!H$1+(Sheet1!$A$1-1)*10,FALSE)&gt;99999,-3,IF(VLOOKUP($A146,Sheet1!$B$3:$AH$1266,Sheet1!H$1+(Sheet1!$A$1-1)*10,FALSE)&gt;9999,-2,IF(VLOOKUP($A146,Sheet1!$B$3:$AH$1266,Sheet1!H$1+(Sheet1!$A$1-1)*10,FALSE)&gt;999,-1,0)))))))</f>
        <v>---</v>
      </c>
      <c r="Y146" s="385" t="str">
        <f>IF(ISNA(VLOOKUP($A146,Sheet1!$B$3:$AH$1266,Sheet1!I$1+(Sheet1!$A$1-1)*10,FALSE))=TRUE,"---",IF(VLOOKUP($A146,Sheet1!$B$3:$AH$1266,Sheet1!I$1+(Sheet1!$A$1-1)*10,FALSE)="---","---", (ROUND(VLOOKUP($A146,Sheet1!$B$3:$AH$1266,Sheet1!I$1+(Sheet1!$A$1-1)*10,FALSE),IF(VLOOKUP($A146,Sheet1!$B$3:$AH$1266,Sheet1!I$1+(Sheet1!$A$1-1)*10,FALSE)&gt;99999,-3,IF(VLOOKUP($A146,Sheet1!$B$3:$AH$1266,Sheet1!I$1+(Sheet1!$A$1-1)*10,FALSE)&gt;9999,-2,IF(VLOOKUP($A146,Sheet1!$B$3:$AH$1266,Sheet1!I$1+(Sheet1!$A$1-1)*10,FALSE)&gt;999,-1,0)))))))</f>
        <v>---</v>
      </c>
      <c r="Z146" s="385" t="str">
        <f>IF(ISNA(VLOOKUP($A146,Sheet1!$B$3:$AH$1266,Sheet1!J$1+(Sheet1!$A$1-1)*10,FALSE))=TRUE,"---",IF(VLOOKUP($A146,Sheet1!$B$3:$AH$1266,Sheet1!J$1+(Sheet1!$A$1-1)*10,FALSE)="---","---", (ROUND(VLOOKUP($A146,Sheet1!$B$3:$AH$1266,Sheet1!J$1+(Sheet1!$A$1-1)*10,FALSE),IF(VLOOKUP($A146,Sheet1!$B$3:$AH$1266,Sheet1!J$1+(Sheet1!$A$1-1)*10,FALSE)&gt;99999,-3,IF(VLOOKUP($A146,Sheet1!$B$3:$AH$1266,Sheet1!J$1+(Sheet1!$A$1-1)*10,FALSE)&gt;9999,-2,IF(VLOOKUP($A146,Sheet1!$B$3:$AH$1266,Sheet1!J$1+(Sheet1!$A$1-1)*10,FALSE)&gt;999,-1,0)))))))</f>
        <v>---</v>
      </c>
      <c r="AA146" s="385" t="str">
        <f>IF(ISNA(VLOOKUP($A146,Sheet1!$B$3:$AH$1266,Sheet1!K$1+(Sheet1!$A$1-1)*10,FALSE))=TRUE,"---",IF(VLOOKUP($A146,Sheet1!$B$3:$AH$1266,Sheet1!K$1+(Sheet1!$A$1-1)*10,FALSE)="---","---", (ROUND(VLOOKUP($A146,Sheet1!$B$3:$AH$1266,Sheet1!K$1+(Sheet1!$A$1-1)*10,FALSE),IF(VLOOKUP($A146,Sheet1!$B$3:$AH$1266,Sheet1!K$1+(Sheet1!$A$1-1)*10,FALSE)&gt;99999,-3,IF(VLOOKUP($A146,Sheet1!$B$3:$AH$1266,Sheet1!K$1+(Sheet1!$A$1-1)*10,FALSE)&gt;9999,-2,IF(VLOOKUP($A146,Sheet1!$B$3:$AH$1266,Sheet1!K$1+(Sheet1!$A$1-1)*10,FALSE)&gt;999,-1,0)))))))</f>
        <v>---</v>
      </c>
      <c r="AB146" s="385" t="str">
        <f>IF(ISNA(VLOOKUP($A146,Sheet1!$B$3:$AH$1266,Sheet1!L$1+(Sheet1!$A$1-1)*10,FALSE))=TRUE,"---",IF(VLOOKUP($A146,Sheet1!$B$3:$AH$1266,Sheet1!L$1+(Sheet1!$A$1-1)*10,FALSE)="---","---", (ROUND(VLOOKUP($A146,Sheet1!$B$3:$AH$1266,Sheet1!L$1+(Sheet1!$A$1-1)*10,FALSE),IF(VLOOKUP($A146,Sheet1!$B$3:$AH$1266,Sheet1!L$1+(Sheet1!$A$1-1)*10,FALSE)&gt;99999,-3,IF(VLOOKUP($A146,Sheet1!$B$3:$AH$1266,Sheet1!L$1+(Sheet1!$A$1-1)*10,FALSE)&gt;9999,-2,IF(VLOOKUP($A146,Sheet1!$B$3:$AH$1266,Sheet1!L$1+(Sheet1!$A$1-1)*10,FALSE)&gt;999,-1,0)))))))</f>
        <v>---</v>
      </c>
      <c r="AC146" s="385" t="str">
        <f>IF(ISNA(VLOOKUP($A146,Sheet1!$B$3:$AH$1266,Sheet1!M$1+(Sheet1!$A$1-1)*10,FALSE))=TRUE,"---",IF(VLOOKUP($A146,Sheet1!$B$3:$AH$1266,Sheet1!M$1+(Sheet1!$A$1-1)*10,FALSE)="---","---", (ROUND(VLOOKUP($A146,Sheet1!$B$3:$AH$1266,Sheet1!M$1+(Sheet1!$A$1-1)*10,FALSE),IF(VLOOKUP($A146,Sheet1!$B$3:$AH$1266,Sheet1!M$1+(Sheet1!$A$1-1)*10,FALSE)&gt;99999,-3,IF(VLOOKUP($A146,Sheet1!$B$3:$AH$1266,Sheet1!M$1+(Sheet1!$A$1-1)*10,FALSE)&gt;9999,-2,IF(VLOOKUP($A146,Sheet1!$B$3:$AH$1266,Sheet1!M$1+(Sheet1!$A$1-1)*10,FALSE)&gt;999,-1,0)))))))</f>
        <v>---</v>
      </c>
      <c r="AD146" s="385" t="str">
        <f>IF(ISNA(VLOOKUP($A146,Sheet1!$B$3:$AH$1266,Sheet1!N$1+(Sheet1!$A$1-1)*10,FALSE))=TRUE,"---",IF(VLOOKUP($A146,Sheet1!$B$3:$AH$1266,Sheet1!N$1+(Sheet1!$A$1-1)*10,FALSE)="---","---", (ROUND(VLOOKUP($A146,Sheet1!$B$3:$AH$1266,Sheet1!N$1+(Sheet1!$A$1-1)*10,FALSE),IF(VLOOKUP($A146,Sheet1!$B$3:$AH$1266,Sheet1!N$1+(Sheet1!$A$1-1)*10,FALSE)&gt;99999,-3,IF(VLOOKUP($A146,Sheet1!$B$3:$AH$1266,Sheet1!N$1+(Sheet1!$A$1-1)*10,FALSE)&gt;9999,-2,IF(VLOOKUP($A146,Sheet1!$B$3:$AH$1266,Sheet1!N$1+(Sheet1!$A$1-1)*10,FALSE)&gt;999,-1,0)))))))</f>
        <v>---</v>
      </c>
    </row>
    <row r="147" spans="1:30" ht="25.5" customHeight="1" x14ac:dyDescent="0.25">
      <c r="A147" s="304"/>
      <c r="B147" s="346"/>
      <c r="C147" s="304"/>
      <c r="D147" s="304"/>
      <c r="E147" s="305" t="e">
        <v>#N/A</v>
      </c>
      <c r="F147" s="355"/>
      <c r="G147" s="372"/>
      <c r="H147" s="348"/>
      <c r="I147" s="119">
        <v>30831</v>
      </c>
      <c r="J147" s="124">
        <v>5.82</v>
      </c>
      <c r="K147" s="118" t="s">
        <v>49</v>
      </c>
      <c r="L147" s="122">
        <v>613</v>
      </c>
      <c r="M147" s="123">
        <v>43.5</v>
      </c>
      <c r="N147" s="118" t="s">
        <v>14</v>
      </c>
      <c r="O147" s="71" t="s">
        <v>4405</v>
      </c>
      <c r="P147" s="71" t="s">
        <v>4405</v>
      </c>
      <c r="Q147" s="71" t="s">
        <v>4405</v>
      </c>
      <c r="R147" s="73" t="s">
        <v>4405</v>
      </c>
      <c r="S147" s="357" t="e">
        <v>#N/A</v>
      </c>
      <c r="T147" s="357" t="str">
        <f>IF(ISNA(VLOOKUP(A147,Sheet1!B$3:C$1266,2,FALSE)=TRUE),"ND",VLOOKUP(A147,Sheet1!B$3:C$1266,2,FALSE))</f>
        <v>ND</v>
      </c>
      <c r="U147" s="385" t="str">
        <f>IF(ISNA(VLOOKUP($A147,Sheet1!$B$3:$AH$1266,Sheet1!E$1+(Sheet1!$A$1-1)*10,FALSE))=TRUE,"---",IF(VLOOKUP($A147,Sheet1!$B$3:$AH$1266,Sheet1!E$1+(Sheet1!$A$1-1)*10,FALSE)="---","---", (ROUND(VLOOKUP($A147,Sheet1!$B$3:$AH$1266,Sheet1!E$1+(Sheet1!$A$1-1)*10,FALSE),IF(VLOOKUP($A147,Sheet1!$B$3:$AH$1266,Sheet1!E$1+(Sheet1!$A$1-1)*10,FALSE)&gt;99999,-3,IF(VLOOKUP($A147,Sheet1!$B$3:$AH$1266,Sheet1!E$1+(Sheet1!$A$1-1)*10,FALSE)&gt;9999,-2,IF(VLOOKUP($A147,Sheet1!$B$3:$AH$1266,Sheet1!E$1+(Sheet1!$A$1-1)*10,FALSE)&gt;999,-1,0)))))))</f>
        <v>---</v>
      </c>
      <c r="V147" s="385" t="str">
        <f>IF(ISNA(VLOOKUP($A147,Sheet1!$B$3:$AH$1266,Sheet1!F$1+(Sheet1!$A$1-1)*10,FALSE))=TRUE,"---",IF(VLOOKUP($A147,Sheet1!$B$3:$AH$1266,Sheet1!F$1+(Sheet1!$A$1-1)*10,FALSE)="---","---", (ROUND(VLOOKUP($A147,Sheet1!$B$3:$AH$1266,Sheet1!F$1+(Sheet1!$A$1-1)*10,FALSE),IF(VLOOKUP($A147,Sheet1!$B$3:$AH$1266,Sheet1!F$1+(Sheet1!$A$1-1)*10,FALSE)&gt;99999,-3,IF(VLOOKUP($A147,Sheet1!$B$3:$AH$1266,Sheet1!F$1+(Sheet1!$A$1-1)*10,FALSE)&gt;9999,-2,IF(VLOOKUP($A147,Sheet1!$B$3:$AH$1266,Sheet1!F$1+(Sheet1!$A$1-1)*10,FALSE)&gt;999,-1,0)))))))</f>
        <v>---</v>
      </c>
      <c r="W147" s="385" t="str">
        <f>IF(ISNA(VLOOKUP($A147,Sheet1!$B$3:$AH$1266,Sheet1!G$1+(Sheet1!$A$1-1)*10,FALSE))=TRUE,"---",IF(VLOOKUP($A147,Sheet1!$B$3:$AH$1266,Sheet1!G$1+(Sheet1!$A$1-1)*10,FALSE)="---","---", (ROUND(VLOOKUP($A147,Sheet1!$B$3:$AH$1266,Sheet1!G$1+(Sheet1!$A$1-1)*10,FALSE),IF(VLOOKUP($A147,Sheet1!$B$3:$AH$1266,Sheet1!G$1+(Sheet1!$A$1-1)*10,FALSE)&gt;99999,-3,IF(VLOOKUP($A147,Sheet1!$B$3:$AH$1266,Sheet1!G$1+(Sheet1!$A$1-1)*10,FALSE)&gt;9999,-2,IF(VLOOKUP($A147,Sheet1!$B$3:$AH$1266,Sheet1!G$1+(Sheet1!$A$1-1)*10,FALSE)&gt;999,-1,0)))))))</f>
        <v>---</v>
      </c>
      <c r="X147" s="385" t="str">
        <f>IF(ISNA(VLOOKUP($A147,Sheet1!$B$3:$AH$1266,Sheet1!H$1+(Sheet1!$A$1-1)*10,FALSE))=TRUE,"---",IF(VLOOKUP($A147,Sheet1!$B$3:$AH$1266,Sheet1!H$1+(Sheet1!$A$1-1)*10,FALSE)="---","---", (ROUND(VLOOKUP($A147,Sheet1!$B$3:$AH$1266,Sheet1!H$1+(Sheet1!$A$1-1)*10,FALSE),IF(VLOOKUP($A147,Sheet1!$B$3:$AH$1266,Sheet1!H$1+(Sheet1!$A$1-1)*10,FALSE)&gt;99999,-3,IF(VLOOKUP($A147,Sheet1!$B$3:$AH$1266,Sheet1!H$1+(Sheet1!$A$1-1)*10,FALSE)&gt;9999,-2,IF(VLOOKUP($A147,Sheet1!$B$3:$AH$1266,Sheet1!H$1+(Sheet1!$A$1-1)*10,FALSE)&gt;999,-1,0)))))))</f>
        <v>---</v>
      </c>
      <c r="Y147" s="385" t="str">
        <f>IF(ISNA(VLOOKUP($A147,Sheet1!$B$3:$AH$1266,Sheet1!I$1+(Sheet1!$A$1-1)*10,FALSE))=TRUE,"---",IF(VLOOKUP($A147,Sheet1!$B$3:$AH$1266,Sheet1!I$1+(Sheet1!$A$1-1)*10,FALSE)="---","---", (ROUND(VLOOKUP($A147,Sheet1!$B$3:$AH$1266,Sheet1!I$1+(Sheet1!$A$1-1)*10,FALSE),IF(VLOOKUP($A147,Sheet1!$B$3:$AH$1266,Sheet1!I$1+(Sheet1!$A$1-1)*10,FALSE)&gt;99999,-3,IF(VLOOKUP($A147,Sheet1!$B$3:$AH$1266,Sheet1!I$1+(Sheet1!$A$1-1)*10,FALSE)&gt;9999,-2,IF(VLOOKUP($A147,Sheet1!$B$3:$AH$1266,Sheet1!I$1+(Sheet1!$A$1-1)*10,FALSE)&gt;999,-1,0)))))))</f>
        <v>---</v>
      </c>
      <c r="Z147" s="385" t="str">
        <f>IF(ISNA(VLOOKUP($A147,Sheet1!$B$3:$AH$1266,Sheet1!J$1+(Sheet1!$A$1-1)*10,FALSE))=TRUE,"---",IF(VLOOKUP($A147,Sheet1!$B$3:$AH$1266,Sheet1!J$1+(Sheet1!$A$1-1)*10,FALSE)="---","---", (ROUND(VLOOKUP($A147,Sheet1!$B$3:$AH$1266,Sheet1!J$1+(Sheet1!$A$1-1)*10,FALSE),IF(VLOOKUP($A147,Sheet1!$B$3:$AH$1266,Sheet1!J$1+(Sheet1!$A$1-1)*10,FALSE)&gt;99999,-3,IF(VLOOKUP($A147,Sheet1!$B$3:$AH$1266,Sheet1!J$1+(Sheet1!$A$1-1)*10,FALSE)&gt;9999,-2,IF(VLOOKUP($A147,Sheet1!$B$3:$AH$1266,Sheet1!J$1+(Sheet1!$A$1-1)*10,FALSE)&gt;999,-1,0)))))))</f>
        <v>---</v>
      </c>
      <c r="AA147" s="385" t="str">
        <f>IF(ISNA(VLOOKUP($A147,Sheet1!$B$3:$AH$1266,Sheet1!K$1+(Sheet1!$A$1-1)*10,FALSE))=TRUE,"---",IF(VLOOKUP($A147,Sheet1!$B$3:$AH$1266,Sheet1!K$1+(Sheet1!$A$1-1)*10,FALSE)="---","---", (ROUND(VLOOKUP($A147,Sheet1!$B$3:$AH$1266,Sheet1!K$1+(Sheet1!$A$1-1)*10,FALSE),IF(VLOOKUP($A147,Sheet1!$B$3:$AH$1266,Sheet1!K$1+(Sheet1!$A$1-1)*10,FALSE)&gt;99999,-3,IF(VLOOKUP($A147,Sheet1!$B$3:$AH$1266,Sheet1!K$1+(Sheet1!$A$1-1)*10,FALSE)&gt;9999,-2,IF(VLOOKUP($A147,Sheet1!$B$3:$AH$1266,Sheet1!K$1+(Sheet1!$A$1-1)*10,FALSE)&gt;999,-1,0)))))))</f>
        <v>---</v>
      </c>
      <c r="AB147" s="385" t="str">
        <f>IF(ISNA(VLOOKUP($A147,Sheet1!$B$3:$AH$1266,Sheet1!L$1+(Sheet1!$A$1-1)*10,FALSE))=TRUE,"---",IF(VLOOKUP($A147,Sheet1!$B$3:$AH$1266,Sheet1!L$1+(Sheet1!$A$1-1)*10,FALSE)="---","---", (ROUND(VLOOKUP($A147,Sheet1!$B$3:$AH$1266,Sheet1!L$1+(Sheet1!$A$1-1)*10,FALSE),IF(VLOOKUP($A147,Sheet1!$B$3:$AH$1266,Sheet1!L$1+(Sheet1!$A$1-1)*10,FALSE)&gt;99999,-3,IF(VLOOKUP($A147,Sheet1!$B$3:$AH$1266,Sheet1!L$1+(Sheet1!$A$1-1)*10,FALSE)&gt;9999,-2,IF(VLOOKUP($A147,Sheet1!$B$3:$AH$1266,Sheet1!L$1+(Sheet1!$A$1-1)*10,FALSE)&gt;999,-1,0)))))))</f>
        <v>---</v>
      </c>
      <c r="AC147" s="385" t="str">
        <f>IF(ISNA(VLOOKUP($A147,Sheet1!$B$3:$AH$1266,Sheet1!M$1+(Sheet1!$A$1-1)*10,FALSE))=TRUE,"---",IF(VLOOKUP($A147,Sheet1!$B$3:$AH$1266,Sheet1!M$1+(Sheet1!$A$1-1)*10,FALSE)="---","---", (ROUND(VLOOKUP($A147,Sheet1!$B$3:$AH$1266,Sheet1!M$1+(Sheet1!$A$1-1)*10,FALSE),IF(VLOOKUP($A147,Sheet1!$B$3:$AH$1266,Sheet1!M$1+(Sheet1!$A$1-1)*10,FALSE)&gt;99999,-3,IF(VLOOKUP($A147,Sheet1!$B$3:$AH$1266,Sheet1!M$1+(Sheet1!$A$1-1)*10,FALSE)&gt;9999,-2,IF(VLOOKUP($A147,Sheet1!$B$3:$AH$1266,Sheet1!M$1+(Sheet1!$A$1-1)*10,FALSE)&gt;999,-1,0)))))))</f>
        <v>---</v>
      </c>
      <c r="AD147" s="385" t="str">
        <f>IF(ISNA(VLOOKUP($A147,Sheet1!$B$3:$AH$1266,Sheet1!N$1+(Sheet1!$A$1-1)*10,FALSE))=TRUE,"---",IF(VLOOKUP($A147,Sheet1!$B$3:$AH$1266,Sheet1!N$1+(Sheet1!$A$1-1)*10,FALSE)="---","---", (ROUND(VLOOKUP($A147,Sheet1!$B$3:$AH$1266,Sheet1!N$1+(Sheet1!$A$1-1)*10,FALSE),IF(VLOOKUP($A147,Sheet1!$B$3:$AH$1266,Sheet1!N$1+(Sheet1!$A$1-1)*10,FALSE)&gt;99999,-3,IF(VLOOKUP($A147,Sheet1!$B$3:$AH$1266,Sheet1!N$1+(Sheet1!$A$1-1)*10,FALSE)&gt;9999,-2,IF(VLOOKUP($A147,Sheet1!$B$3:$AH$1266,Sheet1!N$1+(Sheet1!$A$1-1)*10,FALSE)&gt;999,-1,0)))))))</f>
        <v>---</v>
      </c>
    </row>
    <row r="148" spans="1:30" ht="25.5" customHeight="1" x14ac:dyDescent="0.25">
      <c r="A148" s="125" t="s">
        <v>218</v>
      </c>
      <c r="B148" s="126" t="s">
        <v>219</v>
      </c>
      <c r="C148" s="125">
        <v>430909</v>
      </c>
      <c r="D148" s="125">
        <v>733523</v>
      </c>
      <c r="E148" s="70" t="s">
        <v>3016</v>
      </c>
      <c r="F148" s="52" t="s">
        <v>4485</v>
      </c>
      <c r="G148" s="127" t="s">
        <v>286</v>
      </c>
      <c r="H148" s="128">
        <v>2.38</v>
      </c>
      <c r="I148" s="112">
        <v>28919</v>
      </c>
      <c r="J148" s="147">
        <v>16.98</v>
      </c>
      <c r="K148" s="114" t="s">
        <v>4405</v>
      </c>
      <c r="L148" s="115">
        <v>230</v>
      </c>
      <c r="M148" s="116">
        <v>96.6</v>
      </c>
      <c r="N148" s="114" t="s">
        <v>4405</v>
      </c>
      <c r="O148" s="68">
        <f t="shared" si="4"/>
        <v>11.667518412605764</v>
      </c>
      <c r="P148" s="68">
        <f>IF(O148&lt;&gt;"",VLOOKUP($A148,Sheet4!$A$2:$O$1309,14,FALSE)*100,"")</f>
        <v>1.5111461472122611</v>
      </c>
      <c r="Q148" s="68">
        <f>IF(P148&lt;&gt;"",VLOOKUP($A148,Sheet4!$A$2:$O$1309,15,FALSE)*100,"")</f>
        <v>13.855734458519663</v>
      </c>
      <c r="R148" s="74">
        <f t="shared" si="5"/>
        <v>9</v>
      </c>
      <c r="S148" s="64" t="s">
        <v>4364</v>
      </c>
      <c r="T148" s="64" t="str">
        <f>IF(ISNA(VLOOKUP(A148,Sheet1!B$3:C$1266,2,FALSE)=TRUE),"NC",VLOOKUP(A148,Sheet1!B$3:C$1266,2,FALSE))</f>
        <v>Rural10</v>
      </c>
      <c r="U148" s="65">
        <f>IF(ISNA(VLOOKUP($A148,Sheet1!$B$3:$AH$1266,Sheet1!E$1+(Sheet1!$A$1-1)*10,FALSE))=TRUE,"---",IF(VLOOKUP($A148,Sheet1!$B$3:$AH$1266,Sheet1!E$1+(Sheet1!$A$1-1)*10,FALSE)="---","---", (ROUND(VLOOKUP($A148,Sheet1!$B$3:$AH$1266,Sheet1!E$1+(Sheet1!$A$1-1)*10,FALSE),IF(VLOOKUP($A148,Sheet1!$B$3:$AH$1266,Sheet1!E$1+(Sheet1!$A$1-1)*10,FALSE)&gt;99999,-3,IF(VLOOKUP($A148,Sheet1!$B$3:$AH$1266,Sheet1!E$1+(Sheet1!$A$1-1)*10,FALSE)&gt;9999,-2,IF(VLOOKUP($A148,Sheet1!$B$3:$AH$1266,Sheet1!E$1+(Sheet1!$A$1-1)*10,FALSE)&gt;999,-1,0)))))))</f>
        <v>115</v>
      </c>
      <c r="V148" s="65">
        <f>IF(ISNA(VLOOKUP($A148,Sheet1!$B$3:$AH$1266,Sheet1!F$1+(Sheet1!$A$1-1)*10,FALSE))=TRUE,"---",IF(VLOOKUP($A148,Sheet1!$B$3:$AH$1266,Sheet1!F$1+(Sheet1!$A$1-1)*10,FALSE)="---","---", (ROUND(VLOOKUP($A148,Sheet1!$B$3:$AH$1266,Sheet1!F$1+(Sheet1!$A$1-1)*10,FALSE),IF(VLOOKUP($A148,Sheet1!$B$3:$AH$1266,Sheet1!F$1+(Sheet1!$A$1-1)*10,FALSE)&gt;99999,-3,IF(VLOOKUP($A148,Sheet1!$B$3:$AH$1266,Sheet1!F$1+(Sheet1!$A$1-1)*10,FALSE)&gt;9999,-2,IF(VLOOKUP($A148,Sheet1!$B$3:$AH$1266,Sheet1!F$1+(Sheet1!$A$1-1)*10,FALSE)&gt;999,-1,0)))))))</f>
        <v>130</v>
      </c>
      <c r="W148" s="65">
        <f>IF(ISNA(VLOOKUP($A148,Sheet1!$B$3:$AH$1266,Sheet1!G$1+(Sheet1!$A$1-1)*10,FALSE))=TRUE,"---",IF(VLOOKUP($A148,Sheet1!$B$3:$AH$1266,Sheet1!G$1+(Sheet1!$A$1-1)*10,FALSE)="---","---", (ROUND(VLOOKUP($A148,Sheet1!$B$3:$AH$1266,Sheet1!G$1+(Sheet1!$A$1-1)*10,FALSE),IF(VLOOKUP($A148,Sheet1!$B$3:$AH$1266,Sheet1!G$1+(Sheet1!$A$1-1)*10,FALSE)&gt;99999,-3,IF(VLOOKUP($A148,Sheet1!$B$3:$AH$1266,Sheet1!G$1+(Sheet1!$A$1-1)*10,FALSE)&gt;9999,-2,IF(VLOOKUP($A148,Sheet1!$B$3:$AH$1266,Sheet1!G$1+(Sheet1!$A$1-1)*10,FALSE)&gt;999,-1,0)))))))</f>
        <v>149</v>
      </c>
      <c r="X148" s="65">
        <f>IF(ISNA(VLOOKUP($A148,Sheet1!$B$3:$AH$1266,Sheet1!H$1+(Sheet1!$A$1-1)*10,FALSE))=TRUE,"---",IF(VLOOKUP($A148,Sheet1!$B$3:$AH$1266,Sheet1!H$1+(Sheet1!$A$1-1)*10,FALSE)="---","---", (ROUND(VLOOKUP($A148,Sheet1!$B$3:$AH$1266,Sheet1!H$1+(Sheet1!$A$1-1)*10,FALSE),IF(VLOOKUP($A148,Sheet1!$B$3:$AH$1266,Sheet1!H$1+(Sheet1!$A$1-1)*10,FALSE)&gt;99999,-3,IF(VLOOKUP($A148,Sheet1!$B$3:$AH$1266,Sheet1!H$1+(Sheet1!$A$1-1)*10,FALSE)&gt;9999,-2,IF(VLOOKUP($A148,Sheet1!$B$3:$AH$1266,Sheet1!H$1+(Sheet1!$A$1-1)*10,FALSE)&gt;999,-1,0)))))))</f>
        <v>198</v>
      </c>
      <c r="Y148" s="65">
        <f>IF(ISNA(VLOOKUP($A148,Sheet1!$B$3:$AH$1266,Sheet1!I$1+(Sheet1!$A$1-1)*10,FALSE))=TRUE,"---",IF(VLOOKUP($A148,Sheet1!$B$3:$AH$1266,Sheet1!I$1+(Sheet1!$A$1-1)*10,FALSE)="---","---", (ROUND(VLOOKUP($A148,Sheet1!$B$3:$AH$1266,Sheet1!I$1+(Sheet1!$A$1-1)*10,FALSE),IF(VLOOKUP($A148,Sheet1!$B$3:$AH$1266,Sheet1!I$1+(Sheet1!$A$1-1)*10,FALSE)&gt;99999,-3,IF(VLOOKUP($A148,Sheet1!$B$3:$AH$1266,Sheet1!I$1+(Sheet1!$A$1-1)*10,FALSE)&gt;9999,-2,IF(VLOOKUP($A148,Sheet1!$B$3:$AH$1266,Sheet1!I$1+(Sheet1!$A$1-1)*10,FALSE)&gt;999,-1,0)))))))</f>
        <v>237</v>
      </c>
      <c r="Z148" s="65">
        <f>IF(ISNA(VLOOKUP($A148,Sheet1!$B$3:$AH$1266,Sheet1!J$1+(Sheet1!$A$1-1)*10,FALSE))=TRUE,"---",IF(VLOOKUP($A148,Sheet1!$B$3:$AH$1266,Sheet1!J$1+(Sheet1!$A$1-1)*10,FALSE)="---","---", (ROUND(VLOOKUP($A148,Sheet1!$B$3:$AH$1266,Sheet1!J$1+(Sheet1!$A$1-1)*10,FALSE),IF(VLOOKUP($A148,Sheet1!$B$3:$AH$1266,Sheet1!J$1+(Sheet1!$A$1-1)*10,FALSE)&gt;99999,-3,IF(VLOOKUP($A148,Sheet1!$B$3:$AH$1266,Sheet1!J$1+(Sheet1!$A$1-1)*10,FALSE)&gt;9999,-2,IF(VLOOKUP($A148,Sheet1!$B$3:$AH$1266,Sheet1!J$1+(Sheet1!$A$1-1)*10,FALSE)&gt;999,-1,0)))))))</f>
        <v>295</v>
      </c>
      <c r="AA148" s="65">
        <f>IF(ISNA(VLOOKUP($A148,Sheet1!$B$3:$AH$1266,Sheet1!K$1+(Sheet1!$A$1-1)*10,FALSE))=TRUE,"---",IF(VLOOKUP($A148,Sheet1!$B$3:$AH$1266,Sheet1!K$1+(Sheet1!$A$1-1)*10,FALSE)="---","---", (ROUND(VLOOKUP($A148,Sheet1!$B$3:$AH$1266,Sheet1!K$1+(Sheet1!$A$1-1)*10,FALSE),IF(VLOOKUP($A148,Sheet1!$B$3:$AH$1266,Sheet1!K$1+(Sheet1!$A$1-1)*10,FALSE)&gt;99999,-3,IF(VLOOKUP($A148,Sheet1!$B$3:$AH$1266,Sheet1!K$1+(Sheet1!$A$1-1)*10,FALSE)&gt;9999,-2,IF(VLOOKUP($A148,Sheet1!$B$3:$AH$1266,Sheet1!K$1+(Sheet1!$A$1-1)*10,FALSE)&gt;999,-1,0)))))))</f>
        <v>341</v>
      </c>
      <c r="AB148" s="65">
        <f>IF(ISNA(VLOOKUP($A148,Sheet1!$B$3:$AH$1266,Sheet1!L$1+(Sheet1!$A$1-1)*10,FALSE))=TRUE,"---",IF(VLOOKUP($A148,Sheet1!$B$3:$AH$1266,Sheet1!L$1+(Sheet1!$A$1-1)*10,FALSE)="---","---", (ROUND(VLOOKUP($A148,Sheet1!$B$3:$AH$1266,Sheet1!L$1+(Sheet1!$A$1-1)*10,FALSE),IF(VLOOKUP($A148,Sheet1!$B$3:$AH$1266,Sheet1!L$1+(Sheet1!$A$1-1)*10,FALSE)&gt;99999,-3,IF(VLOOKUP($A148,Sheet1!$B$3:$AH$1266,Sheet1!L$1+(Sheet1!$A$1-1)*10,FALSE)&gt;9999,-2,IF(VLOOKUP($A148,Sheet1!$B$3:$AH$1266,Sheet1!L$1+(Sheet1!$A$1-1)*10,FALSE)&gt;999,-1,0)))))))</f>
        <v>391</v>
      </c>
      <c r="AC148" s="65">
        <f>IF(ISNA(VLOOKUP($A148,Sheet1!$B$3:$AH$1266,Sheet1!M$1+(Sheet1!$A$1-1)*10,FALSE))=TRUE,"---",IF(VLOOKUP($A148,Sheet1!$B$3:$AH$1266,Sheet1!M$1+(Sheet1!$A$1-1)*10,FALSE)="---","---", (ROUND(VLOOKUP($A148,Sheet1!$B$3:$AH$1266,Sheet1!M$1+(Sheet1!$A$1-1)*10,FALSE),IF(VLOOKUP($A148,Sheet1!$B$3:$AH$1266,Sheet1!M$1+(Sheet1!$A$1-1)*10,FALSE)&gt;99999,-3,IF(VLOOKUP($A148,Sheet1!$B$3:$AH$1266,Sheet1!M$1+(Sheet1!$A$1-1)*10,FALSE)&gt;9999,-2,IF(VLOOKUP($A148,Sheet1!$B$3:$AH$1266,Sheet1!M$1+(Sheet1!$A$1-1)*10,FALSE)&gt;999,-1,0)))))))</f>
        <v>441</v>
      </c>
      <c r="AD148" s="65">
        <f>IF(ISNA(VLOOKUP($A148,Sheet1!$B$3:$AH$1266,Sheet1!N$1+(Sheet1!$A$1-1)*10,FALSE))=TRUE,"---",IF(VLOOKUP($A148,Sheet1!$B$3:$AH$1266,Sheet1!N$1+(Sheet1!$A$1-1)*10,FALSE)="---","---", (ROUND(VLOOKUP($A148,Sheet1!$B$3:$AH$1266,Sheet1!N$1+(Sheet1!$A$1-1)*10,FALSE),IF(VLOOKUP($A148,Sheet1!$B$3:$AH$1266,Sheet1!N$1+(Sheet1!$A$1-1)*10,FALSE)&gt;99999,-3,IF(VLOOKUP($A148,Sheet1!$B$3:$AH$1266,Sheet1!N$1+(Sheet1!$A$1-1)*10,FALSE)&gt;9999,-2,IF(VLOOKUP($A148,Sheet1!$B$3:$AH$1266,Sheet1!N$1+(Sheet1!$A$1-1)*10,FALSE)&gt;999,-1,0)))))))</f>
        <v>513</v>
      </c>
    </row>
    <row r="149" spans="1:30" ht="25.5" customHeight="1" x14ac:dyDescent="0.25">
      <c r="A149" s="133" t="s">
        <v>220</v>
      </c>
      <c r="B149" s="141" t="s">
        <v>221</v>
      </c>
      <c r="C149" s="133">
        <v>430535</v>
      </c>
      <c r="D149" s="133">
        <v>731936</v>
      </c>
      <c r="E149" s="67" t="s">
        <v>3051</v>
      </c>
      <c r="F149" s="117" t="s">
        <v>4486</v>
      </c>
      <c r="G149" s="118" t="s">
        <v>286</v>
      </c>
      <c r="H149" s="136">
        <v>2.85</v>
      </c>
      <c r="I149" s="119">
        <v>40784</v>
      </c>
      <c r="J149" s="124">
        <v>6.75</v>
      </c>
      <c r="K149" s="121" t="s">
        <v>4405</v>
      </c>
      <c r="L149" s="122">
        <v>155</v>
      </c>
      <c r="M149" s="123">
        <v>54.4</v>
      </c>
      <c r="N149" s="118" t="s">
        <v>17</v>
      </c>
      <c r="O149" s="71">
        <f t="shared" si="4"/>
        <v>9.851414221185026</v>
      </c>
      <c r="P149" s="71">
        <f>IF(O149&lt;&gt;"",VLOOKUP($A149,Sheet4!$A$2:$O$1309,14,FALSE)*100,"")</f>
        <v>0.56937797932326006</v>
      </c>
      <c r="Q149" s="71">
        <f>IF(P149&lt;&gt;"",VLOOKUP($A149,Sheet4!$A$2:$O$1309,15,FALSE)*100,"")</f>
        <v>5.4394717390716547</v>
      </c>
      <c r="R149" s="73">
        <f t="shared" si="5"/>
        <v>10</v>
      </c>
      <c r="S149" s="63" t="s">
        <v>4364</v>
      </c>
      <c r="T149" s="63" t="str">
        <f>IF(ISNA(VLOOKUP(A149,Sheet1!B$3:C$1266,2,FALSE)=TRUE),"NC",VLOOKUP(A149,Sheet1!B$3:C$1266,2,FALSE))</f>
        <v>Rural10</v>
      </c>
      <c r="U149" s="66">
        <f>IF(ISNA(VLOOKUP($A149,Sheet1!$B$3:$AH$1266,Sheet1!E$1+(Sheet1!$A$1-1)*10,FALSE))=TRUE,"---",IF(VLOOKUP($A149,Sheet1!$B$3:$AH$1266,Sheet1!E$1+(Sheet1!$A$1-1)*10,FALSE)="---","---", (ROUND(VLOOKUP($A149,Sheet1!$B$3:$AH$1266,Sheet1!E$1+(Sheet1!$A$1-1)*10,FALSE),IF(VLOOKUP($A149,Sheet1!$B$3:$AH$1266,Sheet1!E$1+(Sheet1!$A$1-1)*10,FALSE)&gt;99999,-3,IF(VLOOKUP($A149,Sheet1!$B$3:$AH$1266,Sheet1!E$1+(Sheet1!$A$1-1)*10,FALSE)&gt;9999,-2,IF(VLOOKUP($A149,Sheet1!$B$3:$AH$1266,Sheet1!E$1+(Sheet1!$A$1-1)*10,FALSE)&gt;999,-1,0)))))))</f>
        <v>50</v>
      </c>
      <c r="V149" s="66">
        <f>IF(ISNA(VLOOKUP($A149,Sheet1!$B$3:$AH$1266,Sheet1!F$1+(Sheet1!$A$1-1)*10,FALSE))=TRUE,"---",IF(VLOOKUP($A149,Sheet1!$B$3:$AH$1266,Sheet1!F$1+(Sheet1!$A$1-1)*10,FALSE)="---","---", (ROUND(VLOOKUP($A149,Sheet1!$B$3:$AH$1266,Sheet1!F$1+(Sheet1!$A$1-1)*10,FALSE),IF(VLOOKUP($A149,Sheet1!$B$3:$AH$1266,Sheet1!F$1+(Sheet1!$A$1-1)*10,FALSE)&gt;99999,-3,IF(VLOOKUP($A149,Sheet1!$B$3:$AH$1266,Sheet1!F$1+(Sheet1!$A$1-1)*10,FALSE)&gt;9999,-2,IF(VLOOKUP($A149,Sheet1!$B$3:$AH$1266,Sheet1!F$1+(Sheet1!$A$1-1)*10,FALSE)&gt;999,-1,0)))))))</f>
        <v>62</v>
      </c>
      <c r="W149" s="66">
        <f>IF(ISNA(VLOOKUP($A149,Sheet1!$B$3:$AH$1266,Sheet1!G$1+(Sheet1!$A$1-1)*10,FALSE))=TRUE,"---",IF(VLOOKUP($A149,Sheet1!$B$3:$AH$1266,Sheet1!G$1+(Sheet1!$A$1-1)*10,FALSE)="---","---", (ROUND(VLOOKUP($A149,Sheet1!$B$3:$AH$1266,Sheet1!G$1+(Sheet1!$A$1-1)*10,FALSE),IF(VLOOKUP($A149,Sheet1!$B$3:$AH$1266,Sheet1!G$1+(Sheet1!$A$1-1)*10,FALSE)&gt;99999,-3,IF(VLOOKUP($A149,Sheet1!$B$3:$AH$1266,Sheet1!G$1+(Sheet1!$A$1-1)*10,FALSE)&gt;9999,-2,IF(VLOOKUP($A149,Sheet1!$B$3:$AH$1266,Sheet1!G$1+(Sheet1!$A$1-1)*10,FALSE)&gt;999,-1,0)))))))</f>
        <v>76</v>
      </c>
      <c r="X149" s="66">
        <f>IF(ISNA(VLOOKUP($A149,Sheet1!$B$3:$AH$1266,Sheet1!H$1+(Sheet1!$A$1-1)*10,FALSE))=TRUE,"---",IF(VLOOKUP($A149,Sheet1!$B$3:$AH$1266,Sheet1!H$1+(Sheet1!$A$1-1)*10,FALSE)="---","---", (ROUND(VLOOKUP($A149,Sheet1!$B$3:$AH$1266,Sheet1!H$1+(Sheet1!$A$1-1)*10,FALSE),IF(VLOOKUP($A149,Sheet1!$B$3:$AH$1266,Sheet1!H$1+(Sheet1!$A$1-1)*10,FALSE)&gt;99999,-3,IF(VLOOKUP($A149,Sheet1!$B$3:$AH$1266,Sheet1!H$1+(Sheet1!$A$1-1)*10,FALSE)&gt;9999,-2,IF(VLOOKUP($A149,Sheet1!$B$3:$AH$1266,Sheet1!H$1+(Sheet1!$A$1-1)*10,FALSE)&gt;999,-1,0)))))))</f>
        <v>120</v>
      </c>
      <c r="Y149" s="66">
        <f>IF(ISNA(VLOOKUP($A149,Sheet1!$B$3:$AH$1266,Sheet1!I$1+(Sheet1!$A$1-1)*10,FALSE))=TRUE,"---",IF(VLOOKUP($A149,Sheet1!$B$3:$AH$1266,Sheet1!I$1+(Sheet1!$A$1-1)*10,FALSE)="---","---", (ROUND(VLOOKUP($A149,Sheet1!$B$3:$AH$1266,Sheet1!I$1+(Sheet1!$A$1-1)*10,FALSE),IF(VLOOKUP($A149,Sheet1!$B$3:$AH$1266,Sheet1!I$1+(Sheet1!$A$1-1)*10,FALSE)&gt;99999,-3,IF(VLOOKUP($A149,Sheet1!$B$3:$AH$1266,Sheet1!I$1+(Sheet1!$A$1-1)*10,FALSE)&gt;9999,-2,IF(VLOOKUP($A149,Sheet1!$B$3:$AH$1266,Sheet1!I$1+(Sheet1!$A$1-1)*10,FALSE)&gt;999,-1,0)))))))</f>
        <v>154</v>
      </c>
      <c r="Z149" s="66">
        <f>IF(ISNA(VLOOKUP($A149,Sheet1!$B$3:$AH$1266,Sheet1!J$1+(Sheet1!$A$1-1)*10,FALSE))=TRUE,"---",IF(VLOOKUP($A149,Sheet1!$B$3:$AH$1266,Sheet1!J$1+(Sheet1!$A$1-1)*10,FALSE)="---","---", (ROUND(VLOOKUP($A149,Sheet1!$B$3:$AH$1266,Sheet1!J$1+(Sheet1!$A$1-1)*10,FALSE),IF(VLOOKUP($A149,Sheet1!$B$3:$AH$1266,Sheet1!J$1+(Sheet1!$A$1-1)*10,FALSE)&gt;99999,-3,IF(VLOOKUP($A149,Sheet1!$B$3:$AH$1266,Sheet1!J$1+(Sheet1!$A$1-1)*10,FALSE)&gt;9999,-2,IF(VLOOKUP($A149,Sheet1!$B$3:$AH$1266,Sheet1!J$1+(Sheet1!$A$1-1)*10,FALSE)&gt;999,-1,0)))))))</f>
        <v>200</v>
      </c>
      <c r="AA149" s="66">
        <f>IF(ISNA(VLOOKUP($A149,Sheet1!$B$3:$AH$1266,Sheet1!K$1+(Sheet1!$A$1-1)*10,FALSE))=TRUE,"---",IF(VLOOKUP($A149,Sheet1!$B$3:$AH$1266,Sheet1!K$1+(Sheet1!$A$1-1)*10,FALSE)="---","---", (ROUND(VLOOKUP($A149,Sheet1!$B$3:$AH$1266,Sheet1!K$1+(Sheet1!$A$1-1)*10,FALSE),IF(VLOOKUP($A149,Sheet1!$B$3:$AH$1266,Sheet1!K$1+(Sheet1!$A$1-1)*10,FALSE)&gt;99999,-3,IF(VLOOKUP($A149,Sheet1!$B$3:$AH$1266,Sheet1!K$1+(Sheet1!$A$1-1)*10,FALSE)&gt;9999,-2,IF(VLOOKUP($A149,Sheet1!$B$3:$AH$1266,Sheet1!K$1+(Sheet1!$A$1-1)*10,FALSE)&gt;999,-1,0)))))))</f>
        <v>237</v>
      </c>
      <c r="AB149" s="66">
        <f>IF(ISNA(VLOOKUP($A149,Sheet1!$B$3:$AH$1266,Sheet1!L$1+(Sheet1!$A$1-1)*10,FALSE))=TRUE,"---",IF(VLOOKUP($A149,Sheet1!$B$3:$AH$1266,Sheet1!L$1+(Sheet1!$A$1-1)*10,FALSE)="---","---", (ROUND(VLOOKUP($A149,Sheet1!$B$3:$AH$1266,Sheet1!L$1+(Sheet1!$A$1-1)*10,FALSE),IF(VLOOKUP($A149,Sheet1!$B$3:$AH$1266,Sheet1!L$1+(Sheet1!$A$1-1)*10,FALSE)&gt;99999,-3,IF(VLOOKUP($A149,Sheet1!$B$3:$AH$1266,Sheet1!L$1+(Sheet1!$A$1-1)*10,FALSE)&gt;9999,-2,IF(VLOOKUP($A149,Sheet1!$B$3:$AH$1266,Sheet1!L$1+(Sheet1!$A$1-1)*10,FALSE)&gt;999,-1,0)))))))</f>
        <v>275</v>
      </c>
      <c r="AC149" s="66">
        <f>IF(ISNA(VLOOKUP($A149,Sheet1!$B$3:$AH$1266,Sheet1!M$1+(Sheet1!$A$1-1)*10,FALSE))=TRUE,"---",IF(VLOOKUP($A149,Sheet1!$B$3:$AH$1266,Sheet1!M$1+(Sheet1!$A$1-1)*10,FALSE)="---","---", (ROUND(VLOOKUP($A149,Sheet1!$B$3:$AH$1266,Sheet1!M$1+(Sheet1!$A$1-1)*10,FALSE),IF(VLOOKUP($A149,Sheet1!$B$3:$AH$1266,Sheet1!M$1+(Sheet1!$A$1-1)*10,FALSE)&gt;99999,-3,IF(VLOOKUP($A149,Sheet1!$B$3:$AH$1266,Sheet1!M$1+(Sheet1!$A$1-1)*10,FALSE)&gt;9999,-2,IF(VLOOKUP($A149,Sheet1!$B$3:$AH$1266,Sheet1!M$1+(Sheet1!$A$1-1)*10,FALSE)&gt;999,-1,0)))))))</f>
        <v>314</v>
      </c>
      <c r="AD149" s="66">
        <f>IF(ISNA(VLOOKUP($A149,Sheet1!$B$3:$AH$1266,Sheet1!N$1+(Sheet1!$A$1-1)*10,FALSE))=TRUE,"---",IF(VLOOKUP($A149,Sheet1!$B$3:$AH$1266,Sheet1!N$1+(Sheet1!$A$1-1)*10,FALSE)="---","---", (ROUND(VLOOKUP($A149,Sheet1!$B$3:$AH$1266,Sheet1!N$1+(Sheet1!$A$1-1)*10,FALSE),IF(VLOOKUP($A149,Sheet1!$B$3:$AH$1266,Sheet1!N$1+(Sheet1!$A$1-1)*10,FALSE)&gt;99999,-3,IF(VLOOKUP($A149,Sheet1!$B$3:$AH$1266,Sheet1!N$1+(Sheet1!$A$1-1)*10,FALSE)&gt;9999,-2,IF(VLOOKUP($A149,Sheet1!$B$3:$AH$1266,Sheet1!N$1+(Sheet1!$A$1-1)*10,FALSE)&gt;999,-1,0)))))))</f>
        <v>368</v>
      </c>
    </row>
    <row r="150" spans="1:30" ht="25.5" customHeight="1" x14ac:dyDescent="0.25">
      <c r="A150" s="303" t="s">
        <v>222</v>
      </c>
      <c r="B150" s="330" t="s">
        <v>223</v>
      </c>
      <c r="C150" s="303">
        <v>430631</v>
      </c>
      <c r="D150" s="303">
        <v>732518</v>
      </c>
      <c r="E150" s="307" t="s">
        <v>3051</v>
      </c>
      <c r="F150" s="52" t="s">
        <v>4487</v>
      </c>
      <c r="G150" s="127" t="s">
        <v>31</v>
      </c>
      <c r="H150" s="347">
        <v>396</v>
      </c>
      <c r="I150" s="112">
        <v>10170</v>
      </c>
      <c r="J150" s="148">
        <v>17.7</v>
      </c>
      <c r="K150" s="127" t="s">
        <v>224</v>
      </c>
      <c r="L150" s="115">
        <v>21300</v>
      </c>
      <c r="M150" s="116">
        <v>53.8</v>
      </c>
      <c r="N150" s="114" t="s">
        <v>4405</v>
      </c>
      <c r="O150" s="68">
        <f t="shared" si="4"/>
        <v>0.80927277860432767</v>
      </c>
      <c r="P150" s="68">
        <f>IF(O150&lt;&gt;"",VLOOKUP($A150,Sheet4!$A$2:$O$1309,14,FALSE)*100,"")</f>
        <v>0.25702354546652817</v>
      </c>
      <c r="Q150" s="68">
        <f>IF(P150&lt;&gt;"",VLOOKUP($A150,Sheet4!$A$2:$O$1309,15,FALSE)*100,"")</f>
        <v>2.4892841607370597</v>
      </c>
      <c r="R150" s="74" t="str">
        <f t="shared" si="5"/>
        <v>&gt;100, &lt;200</v>
      </c>
      <c r="S150" s="356" t="s">
        <v>4364</v>
      </c>
      <c r="T150" s="356" t="str">
        <f>IF(ISNA(VLOOKUP(A150,Sheet1!B$3:C$1266,2,FALSE)=TRUE),"NC",VLOOKUP(A150,Sheet1!B$3:C$1266,2,FALSE))</f>
        <v>Rural10</v>
      </c>
      <c r="U150" s="392">
        <f>IF(ISNA(VLOOKUP($A150,Sheet1!$B$3:$AH$1266,Sheet1!E$1+(Sheet1!$A$1-1)*10,FALSE))=TRUE,"---",IF(VLOOKUP($A150,Sheet1!$B$3:$AH$1266,Sheet1!E$1+(Sheet1!$A$1-1)*10,FALSE)="---","---", (ROUND(VLOOKUP($A150,Sheet1!$B$3:$AH$1266,Sheet1!E$1+(Sheet1!$A$1-1)*10,FALSE),IF(VLOOKUP($A150,Sheet1!$B$3:$AH$1266,Sheet1!E$1+(Sheet1!$A$1-1)*10,FALSE)&gt;99999,-3,IF(VLOOKUP($A150,Sheet1!$B$3:$AH$1266,Sheet1!E$1+(Sheet1!$A$1-1)*10,FALSE)&gt;9999,-2,IF(VLOOKUP($A150,Sheet1!$B$3:$AH$1266,Sheet1!E$1+(Sheet1!$A$1-1)*10,FALSE)&gt;999,-1,0)))))))</f>
        <v>4380</v>
      </c>
      <c r="V150" s="392">
        <f>IF(ISNA(VLOOKUP($A150,Sheet1!$B$3:$AH$1266,Sheet1!F$1+(Sheet1!$A$1-1)*10,FALSE))=TRUE,"---",IF(VLOOKUP($A150,Sheet1!$B$3:$AH$1266,Sheet1!F$1+(Sheet1!$A$1-1)*10,FALSE)="---","---", (ROUND(VLOOKUP($A150,Sheet1!$B$3:$AH$1266,Sheet1!F$1+(Sheet1!$A$1-1)*10,FALSE),IF(VLOOKUP($A150,Sheet1!$B$3:$AH$1266,Sheet1!F$1+(Sheet1!$A$1-1)*10,FALSE)&gt;99999,-3,IF(VLOOKUP($A150,Sheet1!$B$3:$AH$1266,Sheet1!F$1+(Sheet1!$A$1-1)*10,FALSE)&gt;9999,-2,IF(VLOOKUP($A150,Sheet1!$B$3:$AH$1266,Sheet1!F$1+(Sheet1!$A$1-1)*10,FALSE)&gt;999,-1,0)))))))</f>
        <v>5100</v>
      </c>
      <c r="W150" s="392">
        <f>IF(ISNA(VLOOKUP($A150,Sheet1!$B$3:$AH$1266,Sheet1!G$1+(Sheet1!$A$1-1)*10,FALSE))=TRUE,"---",IF(VLOOKUP($A150,Sheet1!$B$3:$AH$1266,Sheet1!G$1+(Sheet1!$A$1-1)*10,FALSE)="---","---", (ROUND(VLOOKUP($A150,Sheet1!$B$3:$AH$1266,Sheet1!G$1+(Sheet1!$A$1-1)*10,FALSE),IF(VLOOKUP($A150,Sheet1!$B$3:$AH$1266,Sheet1!G$1+(Sheet1!$A$1-1)*10,FALSE)&gt;99999,-3,IF(VLOOKUP($A150,Sheet1!$B$3:$AH$1266,Sheet1!G$1+(Sheet1!$A$1-1)*10,FALSE)&gt;9999,-2,IF(VLOOKUP($A150,Sheet1!$B$3:$AH$1266,Sheet1!G$1+(Sheet1!$A$1-1)*10,FALSE)&gt;999,-1,0)))))))</f>
        <v>6060</v>
      </c>
      <c r="X150" s="392">
        <f>IF(ISNA(VLOOKUP($A150,Sheet1!$B$3:$AH$1266,Sheet1!H$1+(Sheet1!$A$1-1)*10,FALSE))=TRUE,"---",IF(VLOOKUP($A150,Sheet1!$B$3:$AH$1266,Sheet1!H$1+(Sheet1!$A$1-1)*10,FALSE)="---","---", (ROUND(VLOOKUP($A150,Sheet1!$B$3:$AH$1266,Sheet1!H$1+(Sheet1!$A$1-1)*10,FALSE),IF(VLOOKUP($A150,Sheet1!$B$3:$AH$1266,Sheet1!H$1+(Sheet1!$A$1-1)*10,FALSE)&gt;99999,-3,IF(VLOOKUP($A150,Sheet1!$B$3:$AH$1266,Sheet1!H$1+(Sheet1!$A$1-1)*10,FALSE)&gt;9999,-2,IF(VLOOKUP($A150,Sheet1!$B$3:$AH$1266,Sheet1!H$1+(Sheet1!$A$1-1)*10,FALSE)&gt;999,-1,0)))))))</f>
        <v>8920</v>
      </c>
      <c r="Y150" s="392">
        <f>IF(ISNA(VLOOKUP($A150,Sheet1!$B$3:$AH$1266,Sheet1!I$1+(Sheet1!$A$1-1)*10,FALSE))=TRUE,"---",IF(VLOOKUP($A150,Sheet1!$B$3:$AH$1266,Sheet1!I$1+(Sheet1!$A$1-1)*10,FALSE)="---","---", (ROUND(VLOOKUP($A150,Sheet1!$B$3:$AH$1266,Sheet1!I$1+(Sheet1!$A$1-1)*10,FALSE),IF(VLOOKUP($A150,Sheet1!$B$3:$AH$1266,Sheet1!I$1+(Sheet1!$A$1-1)*10,FALSE)&gt;99999,-3,IF(VLOOKUP($A150,Sheet1!$B$3:$AH$1266,Sheet1!I$1+(Sheet1!$A$1-1)*10,FALSE)&gt;9999,-2,IF(VLOOKUP($A150,Sheet1!$B$3:$AH$1266,Sheet1!I$1+(Sheet1!$A$1-1)*10,FALSE)&gt;999,-1,0)))))))</f>
        <v>11200</v>
      </c>
      <c r="Z150" s="392">
        <f>IF(ISNA(VLOOKUP($A150,Sheet1!$B$3:$AH$1266,Sheet1!J$1+(Sheet1!$A$1-1)*10,FALSE))=TRUE,"---",IF(VLOOKUP($A150,Sheet1!$B$3:$AH$1266,Sheet1!J$1+(Sheet1!$A$1-1)*10,FALSE)="---","---", (ROUND(VLOOKUP($A150,Sheet1!$B$3:$AH$1266,Sheet1!J$1+(Sheet1!$A$1-1)*10,FALSE),IF(VLOOKUP($A150,Sheet1!$B$3:$AH$1266,Sheet1!J$1+(Sheet1!$A$1-1)*10,FALSE)&gt;99999,-3,IF(VLOOKUP($A150,Sheet1!$B$3:$AH$1266,Sheet1!J$1+(Sheet1!$A$1-1)*10,FALSE)&gt;9999,-2,IF(VLOOKUP($A150,Sheet1!$B$3:$AH$1266,Sheet1!J$1+(Sheet1!$A$1-1)*10,FALSE)&gt;999,-1,0)))))))</f>
        <v>14400</v>
      </c>
      <c r="AA150" s="392">
        <f>IF(ISNA(VLOOKUP($A150,Sheet1!$B$3:$AH$1266,Sheet1!K$1+(Sheet1!$A$1-1)*10,FALSE))=TRUE,"---",IF(VLOOKUP($A150,Sheet1!$B$3:$AH$1266,Sheet1!K$1+(Sheet1!$A$1-1)*10,FALSE)="---","---", (ROUND(VLOOKUP($A150,Sheet1!$B$3:$AH$1266,Sheet1!K$1+(Sheet1!$A$1-1)*10,FALSE),IF(VLOOKUP($A150,Sheet1!$B$3:$AH$1266,Sheet1!K$1+(Sheet1!$A$1-1)*10,FALSE)&gt;99999,-3,IF(VLOOKUP($A150,Sheet1!$B$3:$AH$1266,Sheet1!K$1+(Sheet1!$A$1-1)*10,FALSE)&gt;9999,-2,IF(VLOOKUP($A150,Sheet1!$B$3:$AH$1266,Sheet1!K$1+(Sheet1!$A$1-1)*10,FALSE)&gt;999,-1,0)))))))</f>
        <v>17100</v>
      </c>
      <c r="AB150" s="392">
        <f>IF(ISNA(VLOOKUP($A150,Sheet1!$B$3:$AH$1266,Sheet1!L$1+(Sheet1!$A$1-1)*10,FALSE))=TRUE,"---",IF(VLOOKUP($A150,Sheet1!$B$3:$AH$1266,Sheet1!L$1+(Sheet1!$A$1-1)*10,FALSE)="---","---", (ROUND(VLOOKUP($A150,Sheet1!$B$3:$AH$1266,Sheet1!L$1+(Sheet1!$A$1-1)*10,FALSE),IF(VLOOKUP($A150,Sheet1!$B$3:$AH$1266,Sheet1!L$1+(Sheet1!$A$1-1)*10,FALSE)&gt;99999,-3,IF(VLOOKUP($A150,Sheet1!$B$3:$AH$1266,Sheet1!L$1+(Sheet1!$A$1-1)*10,FALSE)&gt;9999,-2,IF(VLOOKUP($A150,Sheet1!$B$3:$AH$1266,Sheet1!L$1+(Sheet1!$A$1-1)*10,FALSE)&gt;999,-1,0)))))))</f>
        <v>20100</v>
      </c>
      <c r="AC150" s="392">
        <f>IF(ISNA(VLOOKUP($A150,Sheet1!$B$3:$AH$1266,Sheet1!M$1+(Sheet1!$A$1-1)*10,FALSE))=TRUE,"---",IF(VLOOKUP($A150,Sheet1!$B$3:$AH$1266,Sheet1!M$1+(Sheet1!$A$1-1)*10,FALSE)="---","---", (ROUND(VLOOKUP($A150,Sheet1!$B$3:$AH$1266,Sheet1!M$1+(Sheet1!$A$1-1)*10,FALSE),IF(VLOOKUP($A150,Sheet1!$B$3:$AH$1266,Sheet1!M$1+(Sheet1!$A$1-1)*10,FALSE)&gt;99999,-3,IF(VLOOKUP($A150,Sheet1!$B$3:$AH$1266,Sheet1!M$1+(Sheet1!$A$1-1)*10,FALSE)&gt;9999,-2,IF(VLOOKUP($A150,Sheet1!$B$3:$AH$1266,Sheet1!M$1+(Sheet1!$A$1-1)*10,FALSE)&gt;999,-1,0)))))))</f>
        <v>23400</v>
      </c>
      <c r="AD150" s="392">
        <f>IF(ISNA(VLOOKUP($A150,Sheet1!$B$3:$AH$1266,Sheet1!N$1+(Sheet1!$A$1-1)*10,FALSE))=TRUE,"---",IF(VLOOKUP($A150,Sheet1!$B$3:$AH$1266,Sheet1!N$1+(Sheet1!$A$1-1)*10,FALSE)="---","---", (ROUND(VLOOKUP($A150,Sheet1!$B$3:$AH$1266,Sheet1!N$1+(Sheet1!$A$1-1)*10,FALSE),IF(VLOOKUP($A150,Sheet1!$B$3:$AH$1266,Sheet1!N$1+(Sheet1!$A$1-1)*10,FALSE)&gt;99999,-3,IF(VLOOKUP($A150,Sheet1!$B$3:$AH$1266,Sheet1!N$1+(Sheet1!$A$1-1)*10,FALSE)&gt;9999,-2,IF(VLOOKUP($A150,Sheet1!$B$3:$AH$1266,Sheet1!N$1+(Sheet1!$A$1-1)*10,FALSE)&gt;999,-1,0)))))))</f>
        <v>28300</v>
      </c>
    </row>
    <row r="151" spans="1:30" ht="25.5" customHeight="1" x14ac:dyDescent="0.25">
      <c r="A151" s="303"/>
      <c r="B151" s="331"/>
      <c r="C151" s="303"/>
      <c r="D151" s="303"/>
      <c r="E151" s="307" t="e">
        <v>#N/A</v>
      </c>
      <c r="F151" s="52" t="s">
        <v>4488</v>
      </c>
      <c r="G151" s="127" t="s">
        <v>286</v>
      </c>
      <c r="H151" s="347"/>
      <c r="I151" s="326">
        <v>28198</v>
      </c>
      <c r="J151" s="375">
        <v>14.1</v>
      </c>
      <c r="K151" s="318" t="s">
        <v>225</v>
      </c>
      <c r="L151" s="320">
        <v>15000</v>
      </c>
      <c r="M151" s="322">
        <v>37.9</v>
      </c>
      <c r="N151" s="318" t="s">
        <v>14</v>
      </c>
      <c r="O151" s="299" t="s">
        <v>4405</v>
      </c>
      <c r="P151" s="299" t="s">
        <v>4405</v>
      </c>
      <c r="Q151" s="299" t="s">
        <v>4405</v>
      </c>
      <c r="R151" s="301" t="s">
        <v>4405</v>
      </c>
      <c r="S151" s="356" t="e">
        <v>#N/A</v>
      </c>
      <c r="T151" s="356" t="str">
        <f>IF(ISNA(VLOOKUP(A151,Sheet1!B$3:C$1266,2,FALSE)=TRUE),"ND",VLOOKUP(A151,Sheet1!B$3:C$1266,2,FALSE))</f>
        <v>ND</v>
      </c>
      <c r="U151" s="392" t="str">
        <f>IF(ISNA(VLOOKUP($A151,Sheet1!$B$3:$AH$1266,Sheet1!E$1+(Sheet1!$A$1-1)*10,FALSE))=TRUE,"---",IF(VLOOKUP($A151,Sheet1!$B$3:$AH$1266,Sheet1!E$1+(Sheet1!$A$1-1)*10,FALSE)="---","---", (ROUND(VLOOKUP($A151,Sheet1!$B$3:$AH$1266,Sheet1!E$1+(Sheet1!$A$1-1)*10,FALSE),IF(VLOOKUP($A151,Sheet1!$B$3:$AH$1266,Sheet1!E$1+(Sheet1!$A$1-1)*10,FALSE)&gt;99999,-3,IF(VLOOKUP($A151,Sheet1!$B$3:$AH$1266,Sheet1!E$1+(Sheet1!$A$1-1)*10,FALSE)&gt;9999,-2,IF(VLOOKUP($A151,Sheet1!$B$3:$AH$1266,Sheet1!E$1+(Sheet1!$A$1-1)*10,FALSE)&gt;999,-1,0)))))))</f>
        <v>---</v>
      </c>
      <c r="V151" s="392" t="str">
        <f>IF(ISNA(VLOOKUP($A151,Sheet1!$B$3:$AH$1266,Sheet1!F$1+(Sheet1!$A$1-1)*10,FALSE))=TRUE,"---",IF(VLOOKUP($A151,Sheet1!$B$3:$AH$1266,Sheet1!F$1+(Sheet1!$A$1-1)*10,FALSE)="---","---", (ROUND(VLOOKUP($A151,Sheet1!$B$3:$AH$1266,Sheet1!F$1+(Sheet1!$A$1-1)*10,FALSE),IF(VLOOKUP($A151,Sheet1!$B$3:$AH$1266,Sheet1!F$1+(Sheet1!$A$1-1)*10,FALSE)&gt;99999,-3,IF(VLOOKUP($A151,Sheet1!$B$3:$AH$1266,Sheet1!F$1+(Sheet1!$A$1-1)*10,FALSE)&gt;9999,-2,IF(VLOOKUP($A151,Sheet1!$B$3:$AH$1266,Sheet1!F$1+(Sheet1!$A$1-1)*10,FALSE)&gt;999,-1,0)))))))</f>
        <v>---</v>
      </c>
      <c r="W151" s="392" t="str">
        <f>IF(ISNA(VLOOKUP($A151,Sheet1!$B$3:$AH$1266,Sheet1!G$1+(Sheet1!$A$1-1)*10,FALSE))=TRUE,"---",IF(VLOOKUP($A151,Sheet1!$B$3:$AH$1266,Sheet1!G$1+(Sheet1!$A$1-1)*10,FALSE)="---","---", (ROUND(VLOOKUP($A151,Sheet1!$B$3:$AH$1266,Sheet1!G$1+(Sheet1!$A$1-1)*10,FALSE),IF(VLOOKUP($A151,Sheet1!$B$3:$AH$1266,Sheet1!G$1+(Sheet1!$A$1-1)*10,FALSE)&gt;99999,-3,IF(VLOOKUP($A151,Sheet1!$B$3:$AH$1266,Sheet1!G$1+(Sheet1!$A$1-1)*10,FALSE)&gt;9999,-2,IF(VLOOKUP($A151,Sheet1!$B$3:$AH$1266,Sheet1!G$1+(Sheet1!$A$1-1)*10,FALSE)&gt;999,-1,0)))))))</f>
        <v>---</v>
      </c>
      <c r="X151" s="392" t="str">
        <f>IF(ISNA(VLOOKUP($A151,Sheet1!$B$3:$AH$1266,Sheet1!H$1+(Sheet1!$A$1-1)*10,FALSE))=TRUE,"---",IF(VLOOKUP($A151,Sheet1!$B$3:$AH$1266,Sheet1!H$1+(Sheet1!$A$1-1)*10,FALSE)="---","---", (ROUND(VLOOKUP($A151,Sheet1!$B$3:$AH$1266,Sheet1!H$1+(Sheet1!$A$1-1)*10,FALSE),IF(VLOOKUP($A151,Sheet1!$B$3:$AH$1266,Sheet1!H$1+(Sheet1!$A$1-1)*10,FALSE)&gt;99999,-3,IF(VLOOKUP($A151,Sheet1!$B$3:$AH$1266,Sheet1!H$1+(Sheet1!$A$1-1)*10,FALSE)&gt;9999,-2,IF(VLOOKUP($A151,Sheet1!$B$3:$AH$1266,Sheet1!H$1+(Sheet1!$A$1-1)*10,FALSE)&gt;999,-1,0)))))))</f>
        <v>---</v>
      </c>
      <c r="Y151" s="392" t="str">
        <f>IF(ISNA(VLOOKUP($A151,Sheet1!$B$3:$AH$1266,Sheet1!I$1+(Sheet1!$A$1-1)*10,FALSE))=TRUE,"---",IF(VLOOKUP($A151,Sheet1!$B$3:$AH$1266,Sheet1!I$1+(Sheet1!$A$1-1)*10,FALSE)="---","---", (ROUND(VLOOKUP($A151,Sheet1!$B$3:$AH$1266,Sheet1!I$1+(Sheet1!$A$1-1)*10,FALSE),IF(VLOOKUP($A151,Sheet1!$B$3:$AH$1266,Sheet1!I$1+(Sheet1!$A$1-1)*10,FALSE)&gt;99999,-3,IF(VLOOKUP($A151,Sheet1!$B$3:$AH$1266,Sheet1!I$1+(Sheet1!$A$1-1)*10,FALSE)&gt;9999,-2,IF(VLOOKUP($A151,Sheet1!$B$3:$AH$1266,Sheet1!I$1+(Sheet1!$A$1-1)*10,FALSE)&gt;999,-1,0)))))))</f>
        <v>---</v>
      </c>
      <c r="Z151" s="392" t="str">
        <f>IF(ISNA(VLOOKUP($A151,Sheet1!$B$3:$AH$1266,Sheet1!J$1+(Sheet1!$A$1-1)*10,FALSE))=TRUE,"---",IF(VLOOKUP($A151,Sheet1!$B$3:$AH$1266,Sheet1!J$1+(Sheet1!$A$1-1)*10,FALSE)="---","---", (ROUND(VLOOKUP($A151,Sheet1!$B$3:$AH$1266,Sheet1!J$1+(Sheet1!$A$1-1)*10,FALSE),IF(VLOOKUP($A151,Sheet1!$B$3:$AH$1266,Sheet1!J$1+(Sheet1!$A$1-1)*10,FALSE)&gt;99999,-3,IF(VLOOKUP($A151,Sheet1!$B$3:$AH$1266,Sheet1!J$1+(Sheet1!$A$1-1)*10,FALSE)&gt;9999,-2,IF(VLOOKUP($A151,Sheet1!$B$3:$AH$1266,Sheet1!J$1+(Sheet1!$A$1-1)*10,FALSE)&gt;999,-1,0)))))))</f>
        <v>---</v>
      </c>
      <c r="AA151" s="392" t="str">
        <f>IF(ISNA(VLOOKUP($A151,Sheet1!$B$3:$AH$1266,Sheet1!K$1+(Sheet1!$A$1-1)*10,FALSE))=TRUE,"---",IF(VLOOKUP($A151,Sheet1!$B$3:$AH$1266,Sheet1!K$1+(Sheet1!$A$1-1)*10,FALSE)="---","---", (ROUND(VLOOKUP($A151,Sheet1!$B$3:$AH$1266,Sheet1!K$1+(Sheet1!$A$1-1)*10,FALSE),IF(VLOOKUP($A151,Sheet1!$B$3:$AH$1266,Sheet1!K$1+(Sheet1!$A$1-1)*10,FALSE)&gt;99999,-3,IF(VLOOKUP($A151,Sheet1!$B$3:$AH$1266,Sheet1!K$1+(Sheet1!$A$1-1)*10,FALSE)&gt;9999,-2,IF(VLOOKUP($A151,Sheet1!$B$3:$AH$1266,Sheet1!K$1+(Sheet1!$A$1-1)*10,FALSE)&gt;999,-1,0)))))))</f>
        <v>---</v>
      </c>
      <c r="AB151" s="392" t="str">
        <f>IF(ISNA(VLOOKUP($A151,Sheet1!$B$3:$AH$1266,Sheet1!L$1+(Sheet1!$A$1-1)*10,FALSE))=TRUE,"---",IF(VLOOKUP($A151,Sheet1!$B$3:$AH$1266,Sheet1!L$1+(Sheet1!$A$1-1)*10,FALSE)="---","---", (ROUND(VLOOKUP($A151,Sheet1!$B$3:$AH$1266,Sheet1!L$1+(Sheet1!$A$1-1)*10,FALSE),IF(VLOOKUP($A151,Sheet1!$B$3:$AH$1266,Sheet1!L$1+(Sheet1!$A$1-1)*10,FALSE)&gt;99999,-3,IF(VLOOKUP($A151,Sheet1!$B$3:$AH$1266,Sheet1!L$1+(Sheet1!$A$1-1)*10,FALSE)&gt;9999,-2,IF(VLOOKUP($A151,Sheet1!$B$3:$AH$1266,Sheet1!L$1+(Sheet1!$A$1-1)*10,FALSE)&gt;999,-1,0)))))))</f>
        <v>---</v>
      </c>
      <c r="AC151" s="392" t="str">
        <f>IF(ISNA(VLOOKUP($A151,Sheet1!$B$3:$AH$1266,Sheet1!M$1+(Sheet1!$A$1-1)*10,FALSE))=TRUE,"---",IF(VLOOKUP($A151,Sheet1!$B$3:$AH$1266,Sheet1!M$1+(Sheet1!$A$1-1)*10,FALSE)="---","---", (ROUND(VLOOKUP($A151,Sheet1!$B$3:$AH$1266,Sheet1!M$1+(Sheet1!$A$1-1)*10,FALSE),IF(VLOOKUP($A151,Sheet1!$B$3:$AH$1266,Sheet1!M$1+(Sheet1!$A$1-1)*10,FALSE)&gt;99999,-3,IF(VLOOKUP($A151,Sheet1!$B$3:$AH$1266,Sheet1!M$1+(Sheet1!$A$1-1)*10,FALSE)&gt;9999,-2,IF(VLOOKUP($A151,Sheet1!$B$3:$AH$1266,Sheet1!M$1+(Sheet1!$A$1-1)*10,FALSE)&gt;999,-1,0)))))))</f>
        <v>---</v>
      </c>
      <c r="AD151" s="392" t="str">
        <f>IF(ISNA(VLOOKUP($A151,Sheet1!$B$3:$AH$1266,Sheet1!N$1+(Sheet1!$A$1-1)*10,FALSE))=TRUE,"---",IF(VLOOKUP($A151,Sheet1!$B$3:$AH$1266,Sheet1!N$1+(Sheet1!$A$1-1)*10,FALSE)="---","---", (ROUND(VLOOKUP($A151,Sheet1!$B$3:$AH$1266,Sheet1!N$1+(Sheet1!$A$1-1)*10,FALSE),IF(VLOOKUP($A151,Sheet1!$B$3:$AH$1266,Sheet1!N$1+(Sheet1!$A$1-1)*10,FALSE)&gt;99999,-3,IF(VLOOKUP($A151,Sheet1!$B$3:$AH$1266,Sheet1!N$1+(Sheet1!$A$1-1)*10,FALSE)&gt;9999,-2,IF(VLOOKUP($A151,Sheet1!$B$3:$AH$1266,Sheet1!N$1+(Sheet1!$A$1-1)*10,FALSE)&gt;999,-1,0)))))))</f>
        <v>---</v>
      </c>
    </row>
    <row r="152" spans="1:30" ht="25.5" customHeight="1" x14ac:dyDescent="0.25">
      <c r="A152" s="303"/>
      <c r="B152" s="331"/>
      <c r="C152" s="303"/>
      <c r="D152" s="303"/>
      <c r="E152" s="307"/>
      <c r="F152" s="52" t="s">
        <v>4489</v>
      </c>
      <c r="G152" s="127" t="s">
        <v>31</v>
      </c>
      <c r="H152" s="347"/>
      <c r="I152" s="327"/>
      <c r="J152" s="376"/>
      <c r="K152" s="319"/>
      <c r="L152" s="321"/>
      <c r="M152" s="323"/>
      <c r="N152" s="319"/>
      <c r="O152" s="317" t="e">
        <f t="shared" ref="O152:O186" si="6">IF(U152&lt;&gt;"---",IF(L152&lt;W152,"&gt;50",IF(AND(L152&gt;=W152,L152&lt;=X152),(W$8-(((LOG(L152)-LOG(W152))/((LOG(X152)-LOG(W152)))*(W$8-X$8)))),IF(AND(L152&gt;=X152,L152&lt;=Y152),(X$8-(((LOG(L152)-LOG(X152))/((LOG(Y152)-LOG(X152)))*(X$8-Y$8)))),IF(AND(L152&gt;=Y152,L152&lt;=Z152),(Y$8-(((LOG(L152)-LOG(Y152))/((LOG(Z152)-LOG(Y152)))*(Y$8-Z$8)))),IF(AND(L152&gt;=Z152,L152&lt;=AA152),(Z$8-(((LOG(L152)-LOG(Z152))/((LOG(AA152)-LOG(Z152)))*(Z$8-AA$8)))),IF(AND(L152&gt;=AA152,L152&lt;=AB152),(AA$8-(((LOG(L152)-LOG(AA152))/((LOG(AB152)-LOG(AA152)))*(AA$8-AB$8)))),IF(AND(L152&gt;=AB152,L152&lt;=AC152),(AB$8-(((LOG(L152)-LOG(AB152))/((LOG(AC152)-LOG(AB152)))*(AB$8-AC$8)))),IF(AND(L152&gt;=AC152,L152&lt;=AD152),(AC$8-(((LOG(L152)-LOG(AC152))/((LOG(AD152)-LOG(AC152)))*(AC$8-AD$8)))),IF(L152&gt;AD152*1.1,"&lt;0.2",0.2))))))))),"")</f>
        <v>#NUM!</v>
      </c>
      <c r="P152" s="317" t="e">
        <f>IF(O152&lt;&gt;"",VLOOKUP($A152,Sheet4!$A$2:$O$1309,14,FALSE)*100,"")</f>
        <v>#NUM!</v>
      </c>
      <c r="Q152" s="317" t="e">
        <f>IF(P152&lt;&gt;"",VLOOKUP($A152,Sheet4!$A$2:$O$1309,15,FALSE)*100,"")</f>
        <v>#NUM!</v>
      </c>
      <c r="R152" s="356" t="e">
        <f t="shared" si="5"/>
        <v>#NUM!</v>
      </c>
      <c r="S152" s="356"/>
      <c r="T152" s="356"/>
      <c r="U152" s="392"/>
      <c r="V152" s="392"/>
      <c r="W152" s="392"/>
      <c r="X152" s="392"/>
      <c r="Y152" s="392"/>
      <c r="Z152" s="392"/>
      <c r="AA152" s="392"/>
      <c r="AB152" s="392"/>
      <c r="AC152" s="392"/>
      <c r="AD152" s="392"/>
    </row>
    <row r="153" spans="1:30" ht="25.5" customHeight="1" x14ac:dyDescent="0.25">
      <c r="A153" s="133" t="s">
        <v>226</v>
      </c>
      <c r="B153" s="141" t="s">
        <v>227</v>
      </c>
      <c r="C153" s="133">
        <v>430921</v>
      </c>
      <c r="D153" s="133">
        <v>735243</v>
      </c>
      <c r="E153" s="67" t="s">
        <v>3016</v>
      </c>
      <c r="F153" s="117" t="s">
        <v>4490</v>
      </c>
      <c r="G153" s="118" t="s">
        <v>286</v>
      </c>
      <c r="H153" s="136">
        <v>1.04</v>
      </c>
      <c r="I153" s="119">
        <v>28198</v>
      </c>
      <c r="J153" s="120">
        <v>15.3</v>
      </c>
      <c r="K153" s="118" t="s">
        <v>12</v>
      </c>
      <c r="L153" s="122">
        <v>80</v>
      </c>
      <c r="M153" s="123">
        <v>77</v>
      </c>
      <c r="N153" s="118" t="s">
        <v>20</v>
      </c>
      <c r="O153" s="71">
        <f t="shared" si="6"/>
        <v>3.5705075260830657</v>
      </c>
      <c r="P153" s="71">
        <f>IF(O153&lt;&gt;"",VLOOKUP($A153,Sheet4!$A$2:$O$1309,14,FALSE)*100,"")</f>
        <v>0.95708334806381412</v>
      </c>
      <c r="Q153" s="71">
        <f>IF(P153&lt;&gt;"",VLOOKUP($A153,Sheet4!$A$2:$O$1309,15,FALSE)*100,"")</f>
        <v>8.9897430352381633</v>
      </c>
      <c r="R153" s="73">
        <f t="shared" si="5"/>
        <v>30</v>
      </c>
      <c r="S153" s="63" t="s">
        <v>4364</v>
      </c>
      <c r="T153" s="63" t="str">
        <f>IF(ISNA(VLOOKUP(A153,Sheet1!B$3:C$1266,2,FALSE)=TRUE),"NC",VLOOKUP(A153,Sheet1!B$3:C$1266,2,FALSE))</f>
        <v>Rural10</v>
      </c>
      <c r="U153" s="66">
        <f>IF(ISNA(VLOOKUP($A153,Sheet1!$B$3:$AH$1266,Sheet1!E$1+(Sheet1!$A$1-1)*10,FALSE))=TRUE,"---",IF(VLOOKUP($A153,Sheet1!$B$3:$AH$1266,Sheet1!E$1+(Sheet1!$A$1-1)*10,FALSE)="---","---", (ROUND(VLOOKUP($A153,Sheet1!$B$3:$AH$1266,Sheet1!E$1+(Sheet1!$A$1-1)*10,FALSE),IF(VLOOKUP($A153,Sheet1!$B$3:$AH$1266,Sheet1!E$1+(Sheet1!$A$1-1)*10,FALSE)&gt;99999,-3,IF(VLOOKUP($A153,Sheet1!$B$3:$AH$1266,Sheet1!E$1+(Sheet1!$A$1-1)*10,FALSE)&gt;9999,-2,IF(VLOOKUP($A153,Sheet1!$B$3:$AH$1266,Sheet1!E$1+(Sheet1!$A$1-1)*10,FALSE)&gt;999,-1,0)))))))</f>
        <v>19</v>
      </c>
      <c r="V153" s="66">
        <f>IF(ISNA(VLOOKUP($A153,Sheet1!$B$3:$AH$1266,Sheet1!F$1+(Sheet1!$A$1-1)*10,FALSE))=TRUE,"---",IF(VLOOKUP($A153,Sheet1!$B$3:$AH$1266,Sheet1!F$1+(Sheet1!$A$1-1)*10,FALSE)="---","---", (ROUND(VLOOKUP($A153,Sheet1!$B$3:$AH$1266,Sheet1!F$1+(Sheet1!$A$1-1)*10,FALSE),IF(VLOOKUP($A153,Sheet1!$B$3:$AH$1266,Sheet1!F$1+(Sheet1!$A$1-1)*10,FALSE)&gt;99999,-3,IF(VLOOKUP($A153,Sheet1!$B$3:$AH$1266,Sheet1!F$1+(Sheet1!$A$1-1)*10,FALSE)&gt;9999,-2,IF(VLOOKUP($A153,Sheet1!$B$3:$AH$1266,Sheet1!F$1+(Sheet1!$A$1-1)*10,FALSE)&gt;999,-1,0)))))))</f>
        <v>23</v>
      </c>
      <c r="W153" s="66">
        <f>IF(ISNA(VLOOKUP($A153,Sheet1!$B$3:$AH$1266,Sheet1!G$1+(Sheet1!$A$1-1)*10,FALSE))=TRUE,"---",IF(VLOOKUP($A153,Sheet1!$B$3:$AH$1266,Sheet1!G$1+(Sheet1!$A$1-1)*10,FALSE)="---","---", (ROUND(VLOOKUP($A153,Sheet1!$B$3:$AH$1266,Sheet1!G$1+(Sheet1!$A$1-1)*10,FALSE),IF(VLOOKUP($A153,Sheet1!$B$3:$AH$1266,Sheet1!G$1+(Sheet1!$A$1-1)*10,FALSE)&gt;99999,-3,IF(VLOOKUP($A153,Sheet1!$B$3:$AH$1266,Sheet1!G$1+(Sheet1!$A$1-1)*10,FALSE)&gt;9999,-2,IF(VLOOKUP($A153,Sheet1!$B$3:$AH$1266,Sheet1!G$1+(Sheet1!$A$1-1)*10,FALSE)&gt;999,-1,0)))))))</f>
        <v>28</v>
      </c>
      <c r="X153" s="66">
        <f>IF(ISNA(VLOOKUP($A153,Sheet1!$B$3:$AH$1266,Sheet1!H$1+(Sheet1!$A$1-1)*10,FALSE))=TRUE,"---",IF(VLOOKUP($A153,Sheet1!$B$3:$AH$1266,Sheet1!H$1+(Sheet1!$A$1-1)*10,FALSE)="---","---", (ROUND(VLOOKUP($A153,Sheet1!$B$3:$AH$1266,Sheet1!H$1+(Sheet1!$A$1-1)*10,FALSE),IF(VLOOKUP($A153,Sheet1!$B$3:$AH$1266,Sheet1!H$1+(Sheet1!$A$1-1)*10,FALSE)&gt;99999,-3,IF(VLOOKUP($A153,Sheet1!$B$3:$AH$1266,Sheet1!H$1+(Sheet1!$A$1-1)*10,FALSE)&gt;9999,-2,IF(VLOOKUP($A153,Sheet1!$B$3:$AH$1266,Sheet1!H$1+(Sheet1!$A$1-1)*10,FALSE)&gt;999,-1,0)))))))</f>
        <v>45</v>
      </c>
      <c r="Y153" s="66">
        <f>IF(ISNA(VLOOKUP($A153,Sheet1!$B$3:$AH$1266,Sheet1!I$1+(Sheet1!$A$1-1)*10,FALSE))=TRUE,"---",IF(VLOOKUP($A153,Sheet1!$B$3:$AH$1266,Sheet1!I$1+(Sheet1!$A$1-1)*10,FALSE)="---","---", (ROUND(VLOOKUP($A153,Sheet1!$B$3:$AH$1266,Sheet1!I$1+(Sheet1!$A$1-1)*10,FALSE),IF(VLOOKUP($A153,Sheet1!$B$3:$AH$1266,Sheet1!I$1+(Sheet1!$A$1-1)*10,FALSE)&gt;99999,-3,IF(VLOOKUP($A153,Sheet1!$B$3:$AH$1266,Sheet1!I$1+(Sheet1!$A$1-1)*10,FALSE)&gt;9999,-2,IF(VLOOKUP($A153,Sheet1!$B$3:$AH$1266,Sheet1!I$1+(Sheet1!$A$1-1)*10,FALSE)&gt;999,-1,0)))))))</f>
        <v>58</v>
      </c>
      <c r="Z153" s="66">
        <f>IF(ISNA(VLOOKUP($A153,Sheet1!$B$3:$AH$1266,Sheet1!J$1+(Sheet1!$A$1-1)*10,FALSE))=TRUE,"---",IF(VLOOKUP($A153,Sheet1!$B$3:$AH$1266,Sheet1!J$1+(Sheet1!$A$1-1)*10,FALSE)="---","---", (ROUND(VLOOKUP($A153,Sheet1!$B$3:$AH$1266,Sheet1!J$1+(Sheet1!$A$1-1)*10,FALSE),IF(VLOOKUP($A153,Sheet1!$B$3:$AH$1266,Sheet1!J$1+(Sheet1!$A$1-1)*10,FALSE)&gt;99999,-3,IF(VLOOKUP($A153,Sheet1!$B$3:$AH$1266,Sheet1!J$1+(Sheet1!$A$1-1)*10,FALSE)&gt;9999,-2,IF(VLOOKUP($A153,Sheet1!$B$3:$AH$1266,Sheet1!J$1+(Sheet1!$A$1-1)*10,FALSE)&gt;999,-1,0)))))))</f>
        <v>77</v>
      </c>
      <c r="AA153" s="66">
        <f>IF(ISNA(VLOOKUP($A153,Sheet1!$B$3:$AH$1266,Sheet1!K$1+(Sheet1!$A$1-1)*10,FALSE))=TRUE,"---",IF(VLOOKUP($A153,Sheet1!$B$3:$AH$1266,Sheet1!K$1+(Sheet1!$A$1-1)*10,FALSE)="---","---", (ROUND(VLOOKUP($A153,Sheet1!$B$3:$AH$1266,Sheet1!K$1+(Sheet1!$A$1-1)*10,FALSE),IF(VLOOKUP($A153,Sheet1!$B$3:$AH$1266,Sheet1!K$1+(Sheet1!$A$1-1)*10,FALSE)&gt;99999,-3,IF(VLOOKUP($A153,Sheet1!$B$3:$AH$1266,Sheet1!K$1+(Sheet1!$A$1-1)*10,FALSE)&gt;9999,-2,IF(VLOOKUP($A153,Sheet1!$B$3:$AH$1266,Sheet1!K$1+(Sheet1!$A$1-1)*10,FALSE)&gt;999,-1,0)))))))</f>
        <v>92</v>
      </c>
      <c r="AB153" s="66">
        <f>IF(ISNA(VLOOKUP($A153,Sheet1!$B$3:$AH$1266,Sheet1!L$1+(Sheet1!$A$1-1)*10,FALSE))=TRUE,"---",IF(VLOOKUP($A153,Sheet1!$B$3:$AH$1266,Sheet1!L$1+(Sheet1!$A$1-1)*10,FALSE)="---","---", (ROUND(VLOOKUP($A153,Sheet1!$B$3:$AH$1266,Sheet1!L$1+(Sheet1!$A$1-1)*10,FALSE),IF(VLOOKUP($A153,Sheet1!$B$3:$AH$1266,Sheet1!L$1+(Sheet1!$A$1-1)*10,FALSE)&gt;99999,-3,IF(VLOOKUP($A153,Sheet1!$B$3:$AH$1266,Sheet1!L$1+(Sheet1!$A$1-1)*10,FALSE)&gt;9999,-2,IF(VLOOKUP($A153,Sheet1!$B$3:$AH$1266,Sheet1!L$1+(Sheet1!$A$1-1)*10,FALSE)&gt;999,-1,0)))))))</f>
        <v>109</v>
      </c>
      <c r="AC153" s="66">
        <f>IF(ISNA(VLOOKUP($A153,Sheet1!$B$3:$AH$1266,Sheet1!M$1+(Sheet1!$A$1-1)*10,FALSE))=TRUE,"---",IF(VLOOKUP($A153,Sheet1!$B$3:$AH$1266,Sheet1!M$1+(Sheet1!$A$1-1)*10,FALSE)="---","---", (ROUND(VLOOKUP($A153,Sheet1!$B$3:$AH$1266,Sheet1!M$1+(Sheet1!$A$1-1)*10,FALSE),IF(VLOOKUP($A153,Sheet1!$B$3:$AH$1266,Sheet1!M$1+(Sheet1!$A$1-1)*10,FALSE)&gt;99999,-3,IF(VLOOKUP($A153,Sheet1!$B$3:$AH$1266,Sheet1!M$1+(Sheet1!$A$1-1)*10,FALSE)&gt;9999,-2,IF(VLOOKUP($A153,Sheet1!$B$3:$AH$1266,Sheet1!M$1+(Sheet1!$A$1-1)*10,FALSE)&gt;999,-1,0)))))))</f>
        <v>126</v>
      </c>
      <c r="AD153" s="66">
        <f>IF(ISNA(VLOOKUP($A153,Sheet1!$B$3:$AH$1266,Sheet1!N$1+(Sheet1!$A$1-1)*10,FALSE))=TRUE,"---",IF(VLOOKUP($A153,Sheet1!$B$3:$AH$1266,Sheet1!N$1+(Sheet1!$A$1-1)*10,FALSE)="---","---", (ROUND(VLOOKUP($A153,Sheet1!$B$3:$AH$1266,Sheet1!N$1+(Sheet1!$A$1-1)*10,FALSE),IF(VLOOKUP($A153,Sheet1!$B$3:$AH$1266,Sheet1!N$1+(Sheet1!$A$1-1)*10,FALSE)&gt;99999,-3,IF(VLOOKUP($A153,Sheet1!$B$3:$AH$1266,Sheet1!N$1+(Sheet1!$A$1-1)*10,FALSE)&gt;9999,-2,IF(VLOOKUP($A153,Sheet1!$B$3:$AH$1266,Sheet1!N$1+(Sheet1!$A$1-1)*10,FALSE)&gt;999,-1,0)))))))</f>
        <v>153</v>
      </c>
    </row>
    <row r="154" spans="1:30" ht="25.5" customHeight="1" x14ac:dyDescent="0.25">
      <c r="A154" s="125" t="s">
        <v>228</v>
      </c>
      <c r="B154" s="126" t="s">
        <v>229</v>
      </c>
      <c r="C154" s="125">
        <v>430324</v>
      </c>
      <c r="D154" s="125">
        <v>740056</v>
      </c>
      <c r="E154" s="70" t="s">
        <v>3016</v>
      </c>
      <c r="F154" s="52" t="s">
        <v>4490</v>
      </c>
      <c r="G154" s="127" t="s">
        <v>286</v>
      </c>
      <c r="H154" s="128">
        <v>1.42</v>
      </c>
      <c r="I154" s="112">
        <v>28198</v>
      </c>
      <c r="J154" s="147">
        <v>13.15</v>
      </c>
      <c r="K154" s="114" t="s">
        <v>4405</v>
      </c>
      <c r="L154" s="115">
        <v>139</v>
      </c>
      <c r="M154" s="116">
        <v>97.9</v>
      </c>
      <c r="N154" s="114" t="s">
        <v>4405</v>
      </c>
      <c r="O154" s="68">
        <f t="shared" si="6"/>
        <v>6.0344499742122908</v>
      </c>
      <c r="P154" s="68">
        <f>IF(O154&lt;&gt;"",VLOOKUP($A154,Sheet4!$A$2:$O$1309,14,FALSE)*100,"")</f>
        <v>0.95708334806381412</v>
      </c>
      <c r="Q154" s="68">
        <f>IF(P154&lt;&gt;"",VLOOKUP($A154,Sheet4!$A$2:$O$1309,15,FALSE)*100,"")</f>
        <v>8.9897430352381633</v>
      </c>
      <c r="R154" s="74">
        <f t="shared" si="5"/>
        <v>15</v>
      </c>
      <c r="S154" s="64" t="s">
        <v>4364</v>
      </c>
      <c r="T154" s="64" t="str">
        <f>IF(ISNA(VLOOKUP(A154,Sheet1!B$3:C$1266,2,FALSE)=TRUE),"NC",VLOOKUP(A154,Sheet1!B$3:C$1266,2,FALSE))</f>
        <v>Rural10</v>
      </c>
      <c r="U154" s="65">
        <f>IF(ISNA(VLOOKUP($A154,Sheet1!$B$3:$AH$1266,Sheet1!E$1+(Sheet1!$A$1-1)*10,FALSE))=TRUE,"---",IF(VLOOKUP($A154,Sheet1!$B$3:$AH$1266,Sheet1!E$1+(Sheet1!$A$1-1)*10,FALSE)="---","---", (ROUND(VLOOKUP($A154,Sheet1!$B$3:$AH$1266,Sheet1!E$1+(Sheet1!$A$1-1)*10,FALSE),IF(VLOOKUP($A154,Sheet1!$B$3:$AH$1266,Sheet1!E$1+(Sheet1!$A$1-1)*10,FALSE)&gt;99999,-3,IF(VLOOKUP($A154,Sheet1!$B$3:$AH$1266,Sheet1!E$1+(Sheet1!$A$1-1)*10,FALSE)&gt;9999,-2,IF(VLOOKUP($A154,Sheet1!$B$3:$AH$1266,Sheet1!E$1+(Sheet1!$A$1-1)*10,FALSE)&gt;999,-1,0)))))))</f>
        <v>55</v>
      </c>
      <c r="V154" s="65">
        <f>IF(ISNA(VLOOKUP($A154,Sheet1!$B$3:$AH$1266,Sheet1!F$1+(Sheet1!$A$1-1)*10,FALSE))=TRUE,"---",IF(VLOOKUP($A154,Sheet1!$B$3:$AH$1266,Sheet1!F$1+(Sheet1!$A$1-1)*10,FALSE)="---","---", (ROUND(VLOOKUP($A154,Sheet1!$B$3:$AH$1266,Sheet1!F$1+(Sheet1!$A$1-1)*10,FALSE),IF(VLOOKUP($A154,Sheet1!$B$3:$AH$1266,Sheet1!F$1+(Sheet1!$A$1-1)*10,FALSE)&gt;99999,-3,IF(VLOOKUP($A154,Sheet1!$B$3:$AH$1266,Sheet1!F$1+(Sheet1!$A$1-1)*10,FALSE)&gt;9999,-2,IF(VLOOKUP($A154,Sheet1!$B$3:$AH$1266,Sheet1!F$1+(Sheet1!$A$1-1)*10,FALSE)&gt;999,-1,0)))))))</f>
        <v>65</v>
      </c>
      <c r="W154" s="65">
        <f>IF(ISNA(VLOOKUP($A154,Sheet1!$B$3:$AH$1266,Sheet1!G$1+(Sheet1!$A$1-1)*10,FALSE))=TRUE,"---",IF(VLOOKUP($A154,Sheet1!$B$3:$AH$1266,Sheet1!G$1+(Sheet1!$A$1-1)*10,FALSE)="---","---", (ROUND(VLOOKUP($A154,Sheet1!$B$3:$AH$1266,Sheet1!G$1+(Sheet1!$A$1-1)*10,FALSE),IF(VLOOKUP($A154,Sheet1!$B$3:$AH$1266,Sheet1!G$1+(Sheet1!$A$1-1)*10,FALSE)&gt;99999,-3,IF(VLOOKUP($A154,Sheet1!$B$3:$AH$1266,Sheet1!G$1+(Sheet1!$A$1-1)*10,FALSE)&gt;9999,-2,IF(VLOOKUP($A154,Sheet1!$B$3:$AH$1266,Sheet1!G$1+(Sheet1!$A$1-1)*10,FALSE)&gt;999,-1,0)))))))</f>
        <v>76</v>
      </c>
      <c r="X154" s="65">
        <f>IF(ISNA(VLOOKUP($A154,Sheet1!$B$3:$AH$1266,Sheet1!H$1+(Sheet1!$A$1-1)*10,FALSE))=TRUE,"---",IF(VLOOKUP($A154,Sheet1!$B$3:$AH$1266,Sheet1!H$1+(Sheet1!$A$1-1)*10,FALSE)="---","---", (ROUND(VLOOKUP($A154,Sheet1!$B$3:$AH$1266,Sheet1!H$1+(Sheet1!$A$1-1)*10,FALSE),IF(VLOOKUP($A154,Sheet1!$B$3:$AH$1266,Sheet1!H$1+(Sheet1!$A$1-1)*10,FALSE)&gt;99999,-3,IF(VLOOKUP($A154,Sheet1!$B$3:$AH$1266,Sheet1!H$1+(Sheet1!$A$1-1)*10,FALSE)&gt;9999,-2,IF(VLOOKUP($A154,Sheet1!$B$3:$AH$1266,Sheet1!H$1+(Sheet1!$A$1-1)*10,FALSE)&gt;999,-1,0)))))))</f>
        <v>104</v>
      </c>
      <c r="Y154" s="65">
        <f>IF(ISNA(VLOOKUP($A154,Sheet1!$B$3:$AH$1266,Sheet1!I$1+(Sheet1!$A$1-1)*10,FALSE))=TRUE,"---",IF(VLOOKUP($A154,Sheet1!$B$3:$AH$1266,Sheet1!I$1+(Sheet1!$A$1-1)*10,FALSE)="---","---", (ROUND(VLOOKUP($A154,Sheet1!$B$3:$AH$1266,Sheet1!I$1+(Sheet1!$A$1-1)*10,FALSE),IF(VLOOKUP($A154,Sheet1!$B$3:$AH$1266,Sheet1!I$1+(Sheet1!$A$1-1)*10,FALSE)&gt;99999,-3,IF(VLOOKUP($A154,Sheet1!$B$3:$AH$1266,Sheet1!I$1+(Sheet1!$A$1-1)*10,FALSE)&gt;9999,-2,IF(VLOOKUP($A154,Sheet1!$B$3:$AH$1266,Sheet1!I$1+(Sheet1!$A$1-1)*10,FALSE)&gt;999,-1,0)))))))</f>
        <v>123</v>
      </c>
      <c r="Z154" s="65">
        <f>IF(ISNA(VLOOKUP($A154,Sheet1!$B$3:$AH$1266,Sheet1!J$1+(Sheet1!$A$1-1)*10,FALSE))=TRUE,"---",IF(VLOOKUP($A154,Sheet1!$B$3:$AH$1266,Sheet1!J$1+(Sheet1!$A$1-1)*10,FALSE)="---","---", (ROUND(VLOOKUP($A154,Sheet1!$B$3:$AH$1266,Sheet1!J$1+(Sheet1!$A$1-1)*10,FALSE),IF(VLOOKUP($A154,Sheet1!$B$3:$AH$1266,Sheet1!J$1+(Sheet1!$A$1-1)*10,FALSE)&gt;99999,-3,IF(VLOOKUP($A154,Sheet1!$B$3:$AH$1266,Sheet1!J$1+(Sheet1!$A$1-1)*10,FALSE)&gt;9999,-2,IF(VLOOKUP($A154,Sheet1!$B$3:$AH$1266,Sheet1!J$1+(Sheet1!$A$1-1)*10,FALSE)&gt;999,-1,0)))))))</f>
        <v>148</v>
      </c>
      <c r="AA154" s="65">
        <f>IF(ISNA(VLOOKUP($A154,Sheet1!$B$3:$AH$1266,Sheet1!K$1+(Sheet1!$A$1-1)*10,FALSE))=TRUE,"---",IF(VLOOKUP($A154,Sheet1!$B$3:$AH$1266,Sheet1!K$1+(Sheet1!$A$1-1)*10,FALSE)="---","---", (ROUND(VLOOKUP($A154,Sheet1!$B$3:$AH$1266,Sheet1!K$1+(Sheet1!$A$1-1)*10,FALSE),IF(VLOOKUP($A154,Sheet1!$B$3:$AH$1266,Sheet1!K$1+(Sheet1!$A$1-1)*10,FALSE)&gt;99999,-3,IF(VLOOKUP($A154,Sheet1!$B$3:$AH$1266,Sheet1!K$1+(Sheet1!$A$1-1)*10,FALSE)&gt;9999,-2,IF(VLOOKUP($A154,Sheet1!$B$3:$AH$1266,Sheet1!K$1+(Sheet1!$A$1-1)*10,FALSE)&gt;999,-1,0)))))))</f>
        <v>168</v>
      </c>
      <c r="AB154" s="65">
        <f>IF(ISNA(VLOOKUP($A154,Sheet1!$B$3:$AH$1266,Sheet1!L$1+(Sheet1!$A$1-1)*10,FALSE))=TRUE,"---",IF(VLOOKUP($A154,Sheet1!$B$3:$AH$1266,Sheet1!L$1+(Sheet1!$A$1-1)*10,FALSE)="---","---", (ROUND(VLOOKUP($A154,Sheet1!$B$3:$AH$1266,Sheet1!L$1+(Sheet1!$A$1-1)*10,FALSE),IF(VLOOKUP($A154,Sheet1!$B$3:$AH$1266,Sheet1!L$1+(Sheet1!$A$1-1)*10,FALSE)&gt;99999,-3,IF(VLOOKUP($A154,Sheet1!$B$3:$AH$1266,Sheet1!L$1+(Sheet1!$A$1-1)*10,FALSE)&gt;9999,-2,IF(VLOOKUP($A154,Sheet1!$B$3:$AH$1266,Sheet1!L$1+(Sheet1!$A$1-1)*10,FALSE)&gt;999,-1,0)))))))</f>
        <v>189</v>
      </c>
      <c r="AC154" s="65">
        <f>IF(ISNA(VLOOKUP($A154,Sheet1!$B$3:$AH$1266,Sheet1!M$1+(Sheet1!$A$1-1)*10,FALSE))=TRUE,"---",IF(VLOOKUP($A154,Sheet1!$B$3:$AH$1266,Sheet1!M$1+(Sheet1!$A$1-1)*10,FALSE)="---","---", (ROUND(VLOOKUP($A154,Sheet1!$B$3:$AH$1266,Sheet1!M$1+(Sheet1!$A$1-1)*10,FALSE),IF(VLOOKUP($A154,Sheet1!$B$3:$AH$1266,Sheet1!M$1+(Sheet1!$A$1-1)*10,FALSE)&gt;99999,-3,IF(VLOOKUP($A154,Sheet1!$B$3:$AH$1266,Sheet1!M$1+(Sheet1!$A$1-1)*10,FALSE)&gt;9999,-2,IF(VLOOKUP($A154,Sheet1!$B$3:$AH$1266,Sheet1!M$1+(Sheet1!$A$1-1)*10,FALSE)&gt;999,-1,0)))))))</f>
        <v>211</v>
      </c>
      <c r="AD154" s="65">
        <f>IF(ISNA(VLOOKUP($A154,Sheet1!$B$3:$AH$1266,Sheet1!N$1+(Sheet1!$A$1-1)*10,FALSE))=TRUE,"---",IF(VLOOKUP($A154,Sheet1!$B$3:$AH$1266,Sheet1!N$1+(Sheet1!$A$1-1)*10,FALSE)="---","---", (ROUND(VLOOKUP($A154,Sheet1!$B$3:$AH$1266,Sheet1!N$1+(Sheet1!$A$1-1)*10,FALSE),IF(VLOOKUP($A154,Sheet1!$B$3:$AH$1266,Sheet1!N$1+(Sheet1!$A$1-1)*10,FALSE)&gt;99999,-3,IF(VLOOKUP($A154,Sheet1!$B$3:$AH$1266,Sheet1!N$1+(Sheet1!$A$1-1)*10,FALSE)&gt;9999,-2,IF(VLOOKUP($A154,Sheet1!$B$3:$AH$1266,Sheet1!N$1+(Sheet1!$A$1-1)*10,FALSE)&gt;999,-1,0)))))))</f>
        <v>242</v>
      </c>
    </row>
    <row r="155" spans="1:30" ht="25.5" customHeight="1" x14ac:dyDescent="0.25">
      <c r="A155" s="304" t="s">
        <v>230</v>
      </c>
      <c r="B155" s="393" t="s">
        <v>231</v>
      </c>
      <c r="C155" s="304">
        <v>430150</v>
      </c>
      <c r="D155" s="304">
        <v>735538</v>
      </c>
      <c r="E155" s="305" t="s">
        <v>3016</v>
      </c>
      <c r="F155" s="345" t="s">
        <v>4491</v>
      </c>
      <c r="G155" s="351" t="s">
        <v>31</v>
      </c>
      <c r="H155" s="428">
        <v>26</v>
      </c>
      <c r="I155" s="119">
        <v>17898</v>
      </c>
      <c r="J155" s="124">
        <v>7.04</v>
      </c>
      <c r="K155" s="118" t="s">
        <v>20</v>
      </c>
      <c r="L155" s="122">
        <v>1670</v>
      </c>
      <c r="M155" s="123">
        <v>64.2</v>
      </c>
      <c r="N155" s="121" t="s">
        <v>4405</v>
      </c>
      <c r="O155" s="71">
        <f t="shared" si="6"/>
        <v>2.9220939601626434</v>
      </c>
      <c r="P155" s="71">
        <f>IF(O155&lt;&gt;"",VLOOKUP($A155,Sheet4!$A$2:$O$1309,14,FALSE)*100,"")</f>
        <v>0.50627419248587824</v>
      </c>
      <c r="Q155" s="71">
        <f>IF(P155&lt;&gt;"",VLOOKUP($A155,Sheet4!$A$2:$O$1309,15,FALSE)*100,"")</f>
        <v>4.8500003851243756</v>
      </c>
      <c r="R155" s="73">
        <f t="shared" si="5"/>
        <v>35</v>
      </c>
      <c r="S155" s="357" t="s">
        <v>4364</v>
      </c>
      <c r="T155" s="357" t="str">
        <f>IF(ISNA(VLOOKUP(A155,Sheet1!B$3:C$1266,2,FALSE)=TRUE),"NC",VLOOKUP(A155,Sheet1!B$3:C$1266,2,FALSE))</f>
        <v>Rural10</v>
      </c>
      <c r="U155" s="385">
        <f>IF(ISNA(VLOOKUP($A155,Sheet1!$B$3:$AH$1266,Sheet1!E$1+(Sheet1!$A$1-1)*10,FALSE))=TRUE,"---",IF(VLOOKUP($A155,Sheet1!$B$3:$AH$1266,Sheet1!E$1+(Sheet1!$A$1-1)*10,FALSE)="---","---", (ROUND(VLOOKUP($A155,Sheet1!$B$3:$AH$1266,Sheet1!E$1+(Sheet1!$A$1-1)*10,FALSE),IF(VLOOKUP($A155,Sheet1!$B$3:$AH$1266,Sheet1!E$1+(Sheet1!$A$1-1)*10,FALSE)&gt;99999,-3,IF(VLOOKUP($A155,Sheet1!$B$3:$AH$1266,Sheet1!E$1+(Sheet1!$A$1-1)*10,FALSE)&gt;9999,-2,IF(VLOOKUP($A155,Sheet1!$B$3:$AH$1266,Sheet1!E$1+(Sheet1!$A$1-1)*10,FALSE)&gt;999,-1,0)))))))</f>
        <v>544</v>
      </c>
      <c r="V155" s="385">
        <f>IF(ISNA(VLOOKUP($A155,Sheet1!$B$3:$AH$1266,Sheet1!F$1+(Sheet1!$A$1-1)*10,FALSE))=TRUE,"---",IF(VLOOKUP($A155,Sheet1!$B$3:$AH$1266,Sheet1!F$1+(Sheet1!$A$1-1)*10,FALSE)="---","---", (ROUND(VLOOKUP($A155,Sheet1!$B$3:$AH$1266,Sheet1!F$1+(Sheet1!$A$1-1)*10,FALSE),IF(VLOOKUP($A155,Sheet1!$B$3:$AH$1266,Sheet1!F$1+(Sheet1!$A$1-1)*10,FALSE)&gt;99999,-3,IF(VLOOKUP($A155,Sheet1!$B$3:$AH$1266,Sheet1!F$1+(Sheet1!$A$1-1)*10,FALSE)&gt;9999,-2,IF(VLOOKUP($A155,Sheet1!$B$3:$AH$1266,Sheet1!F$1+(Sheet1!$A$1-1)*10,FALSE)&gt;999,-1,0)))))))</f>
        <v>636</v>
      </c>
      <c r="W155" s="385">
        <f>IF(ISNA(VLOOKUP($A155,Sheet1!$B$3:$AH$1266,Sheet1!G$1+(Sheet1!$A$1-1)*10,FALSE))=TRUE,"---",IF(VLOOKUP($A155,Sheet1!$B$3:$AH$1266,Sheet1!G$1+(Sheet1!$A$1-1)*10,FALSE)="---","---", (ROUND(VLOOKUP($A155,Sheet1!$B$3:$AH$1266,Sheet1!G$1+(Sheet1!$A$1-1)*10,FALSE),IF(VLOOKUP($A155,Sheet1!$B$3:$AH$1266,Sheet1!G$1+(Sheet1!$A$1-1)*10,FALSE)&gt;99999,-3,IF(VLOOKUP($A155,Sheet1!$B$3:$AH$1266,Sheet1!G$1+(Sheet1!$A$1-1)*10,FALSE)&gt;9999,-2,IF(VLOOKUP($A155,Sheet1!$B$3:$AH$1266,Sheet1!G$1+(Sheet1!$A$1-1)*10,FALSE)&gt;999,-1,0)))))))</f>
        <v>752</v>
      </c>
      <c r="X155" s="385">
        <f>IF(ISNA(VLOOKUP($A155,Sheet1!$B$3:$AH$1266,Sheet1!H$1+(Sheet1!$A$1-1)*10,FALSE))=TRUE,"---",IF(VLOOKUP($A155,Sheet1!$B$3:$AH$1266,Sheet1!H$1+(Sheet1!$A$1-1)*10,FALSE)="---","---", (ROUND(VLOOKUP($A155,Sheet1!$B$3:$AH$1266,Sheet1!H$1+(Sheet1!$A$1-1)*10,FALSE),IF(VLOOKUP($A155,Sheet1!$B$3:$AH$1266,Sheet1!H$1+(Sheet1!$A$1-1)*10,FALSE)&gt;99999,-3,IF(VLOOKUP($A155,Sheet1!$B$3:$AH$1266,Sheet1!H$1+(Sheet1!$A$1-1)*10,FALSE)&gt;9999,-2,IF(VLOOKUP($A155,Sheet1!$B$3:$AH$1266,Sheet1!H$1+(Sheet1!$A$1-1)*10,FALSE)&gt;999,-1,0)))))))</f>
        <v>1060</v>
      </c>
      <c r="Y155" s="385">
        <f>IF(ISNA(VLOOKUP($A155,Sheet1!$B$3:$AH$1266,Sheet1!I$1+(Sheet1!$A$1-1)*10,FALSE))=TRUE,"---",IF(VLOOKUP($A155,Sheet1!$B$3:$AH$1266,Sheet1!I$1+(Sheet1!$A$1-1)*10,FALSE)="---","---", (ROUND(VLOOKUP($A155,Sheet1!$B$3:$AH$1266,Sheet1!I$1+(Sheet1!$A$1-1)*10,FALSE),IF(VLOOKUP($A155,Sheet1!$B$3:$AH$1266,Sheet1!I$1+(Sheet1!$A$1-1)*10,FALSE)&gt;99999,-3,IF(VLOOKUP($A155,Sheet1!$B$3:$AH$1266,Sheet1!I$1+(Sheet1!$A$1-1)*10,FALSE)&gt;9999,-2,IF(VLOOKUP($A155,Sheet1!$B$3:$AH$1266,Sheet1!I$1+(Sheet1!$A$1-1)*10,FALSE)&gt;999,-1,0)))))))</f>
        <v>1270</v>
      </c>
      <c r="Z155" s="385">
        <f>IF(ISNA(VLOOKUP($A155,Sheet1!$B$3:$AH$1266,Sheet1!J$1+(Sheet1!$A$1-1)*10,FALSE))=TRUE,"---",IF(VLOOKUP($A155,Sheet1!$B$3:$AH$1266,Sheet1!J$1+(Sheet1!$A$1-1)*10,FALSE)="---","---", (ROUND(VLOOKUP($A155,Sheet1!$B$3:$AH$1266,Sheet1!J$1+(Sheet1!$A$1-1)*10,FALSE),IF(VLOOKUP($A155,Sheet1!$B$3:$AH$1266,Sheet1!J$1+(Sheet1!$A$1-1)*10,FALSE)&gt;99999,-3,IF(VLOOKUP($A155,Sheet1!$B$3:$AH$1266,Sheet1!J$1+(Sheet1!$A$1-1)*10,FALSE)&gt;9999,-2,IF(VLOOKUP($A155,Sheet1!$B$3:$AH$1266,Sheet1!J$1+(Sheet1!$A$1-1)*10,FALSE)&gt;999,-1,0)))))))</f>
        <v>1550</v>
      </c>
      <c r="AA155" s="385">
        <f>IF(ISNA(VLOOKUP($A155,Sheet1!$B$3:$AH$1266,Sheet1!K$1+(Sheet1!$A$1-1)*10,FALSE))=TRUE,"---",IF(VLOOKUP($A155,Sheet1!$B$3:$AH$1266,Sheet1!K$1+(Sheet1!$A$1-1)*10,FALSE)="---","---", (ROUND(VLOOKUP($A155,Sheet1!$B$3:$AH$1266,Sheet1!K$1+(Sheet1!$A$1-1)*10,FALSE),IF(VLOOKUP($A155,Sheet1!$B$3:$AH$1266,Sheet1!K$1+(Sheet1!$A$1-1)*10,FALSE)&gt;99999,-3,IF(VLOOKUP($A155,Sheet1!$B$3:$AH$1266,Sheet1!K$1+(Sheet1!$A$1-1)*10,FALSE)&gt;9999,-2,IF(VLOOKUP($A155,Sheet1!$B$3:$AH$1266,Sheet1!K$1+(Sheet1!$A$1-1)*10,FALSE)&gt;999,-1,0)))))))</f>
        <v>1780</v>
      </c>
      <c r="AB155" s="385">
        <f>IF(ISNA(VLOOKUP($A155,Sheet1!$B$3:$AH$1266,Sheet1!L$1+(Sheet1!$A$1-1)*10,FALSE))=TRUE,"---",IF(VLOOKUP($A155,Sheet1!$B$3:$AH$1266,Sheet1!L$1+(Sheet1!$A$1-1)*10,FALSE)="---","---", (ROUND(VLOOKUP($A155,Sheet1!$B$3:$AH$1266,Sheet1!L$1+(Sheet1!$A$1-1)*10,FALSE),IF(VLOOKUP($A155,Sheet1!$B$3:$AH$1266,Sheet1!L$1+(Sheet1!$A$1-1)*10,FALSE)&gt;99999,-3,IF(VLOOKUP($A155,Sheet1!$B$3:$AH$1266,Sheet1!L$1+(Sheet1!$A$1-1)*10,FALSE)&gt;9999,-2,IF(VLOOKUP($A155,Sheet1!$B$3:$AH$1266,Sheet1!L$1+(Sheet1!$A$1-1)*10,FALSE)&gt;999,-1,0)))))))</f>
        <v>2010</v>
      </c>
      <c r="AC155" s="385">
        <f>IF(ISNA(VLOOKUP($A155,Sheet1!$B$3:$AH$1266,Sheet1!M$1+(Sheet1!$A$1-1)*10,FALSE))=TRUE,"---",IF(VLOOKUP($A155,Sheet1!$B$3:$AH$1266,Sheet1!M$1+(Sheet1!$A$1-1)*10,FALSE)="---","---", (ROUND(VLOOKUP($A155,Sheet1!$B$3:$AH$1266,Sheet1!M$1+(Sheet1!$A$1-1)*10,FALSE),IF(VLOOKUP($A155,Sheet1!$B$3:$AH$1266,Sheet1!M$1+(Sheet1!$A$1-1)*10,FALSE)&gt;99999,-3,IF(VLOOKUP($A155,Sheet1!$B$3:$AH$1266,Sheet1!M$1+(Sheet1!$A$1-1)*10,FALSE)&gt;9999,-2,IF(VLOOKUP($A155,Sheet1!$B$3:$AH$1266,Sheet1!M$1+(Sheet1!$A$1-1)*10,FALSE)&gt;999,-1,0)))))))</f>
        <v>2260</v>
      </c>
      <c r="AD155" s="385">
        <f>IF(ISNA(VLOOKUP($A155,Sheet1!$B$3:$AH$1266,Sheet1!N$1+(Sheet1!$A$1-1)*10,FALSE))=TRUE,"---",IF(VLOOKUP($A155,Sheet1!$B$3:$AH$1266,Sheet1!N$1+(Sheet1!$A$1-1)*10,FALSE)="---","---", (ROUND(VLOOKUP($A155,Sheet1!$B$3:$AH$1266,Sheet1!N$1+(Sheet1!$A$1-1)*10,FALSE),IF(VLOOKUP($A155,Sheet1!$B$3:$AH$1266,Sheet1!N$1+(Sheet1!$A$1-1)*10,FALSE)&gt;99999,-3,IF(VLOOKUP($A155,Sheet1!$B$3:$AH$1266,Sheet1!N$1+(Sheet1!$A$1-1)*10,FALSE)&gt;9999,-2,IF(VLOOKUP($A155,Sheet1!$B$3:$AH$1266,Sheet1!N$1+(Sheet1!$A$1-1)*10,FALSE)&gt;999,-1,0)))))))</f>
        <v>2610</v>
      </c>
    </row>
    <row r="156" spans="1:30" ht="25.5" customHeight="1" x14ac:dyDescent="0.25">
      <c r="A156" s="304"/>
      <c r="B156" s="346"/>
      <c r="C156" s="304"/>
      <c r="D156" s="304"/>
      <c r="E156" s="305" t="e">
        <v>#N/A</v>
      </c>
      <c r="F156" s="355"/>
      <c r="G156" s="372"/>
      <c r="H156" s="428"/>
      <c r="I156" s="119">
        <v>35803</v>
      </c>
      <c r="J156" s="124">
        <v>7.12</v>
      </c>
      <c r="K156" s="121" t="s">
        <v>4405</v>
      </c>
      <c r="L156" s="122">
        <v>1370</v>
      </c>
      <c r="M156" s="123">
        <v>52.7</v>
      </c>
      <c r="N156" s="118" t="s">
        <v>112</v>
      </c>
      <c r="O156" s="71" t="s">
        <v>4405</v>
      </c>
      <c r="P156" s="71" t="s">
        <v>4405</v>
      </c>
      <c r="Q156" s="71" t="s">
        <v>4405</v>
      </c>
      <c r="R156" s="73" t="s">
        <v>4405</v>
      </c>
      <c r="S156" s="357" t="e">
        <v>#N/A</v>
      </c>
      <c r="T156" s="357" t="str">
        <f>IF(ISNA(VLOOKUP(A156,Sheet1!B$3:C$1266,2,FALSE)=TRUE),"ND",VLOOKUP(A156,Sheet1!B$3:C$1266,2,FALSE))</f>
        <v>ND</v>
      </c>
      <c r="U156" s="385" t="str">
        <f>IF(ISNA(VLOOKUP($A156,Sheet1!$B$3:$AH$1266,Sheet1!E$1+(Sheet1!$A$1-1)*10,FALSE))=TRUE,"---",IF(VLOOKUP($A156,Sheet1!$B$3:$AH$1266,Sheet1!E$1+(Sheet1!$A$1-1)*10,FALSE)="---","---", (ROUND(VLOOKUP($A156,Sheet1!$B$3:$AH$1266,Sheet1!E$1+(Sheet1!$A$1-1)*10,FALSE),IF(VLOOKUP($A156,Sheet1!$B$3:$AH$1266,Sheet1!E$1+(Sheet1!$A$1-1)*10,FALSE)&gt;99999,-3,IF(VLOOKUP($A156,Sheet1!$B$3:$AH$1266,Sheet1!E$1+(Sheet1!$A$1-1)*10,FALSE)&gt;9999,-2,IF(VLOOKUP($A156,Sheet1!$B$3:$AH$1266,Sheet1!E$1+(Sheet1!$A$1-1)*10,FALSE)&gt;999,-1,0)))))))</f>
        <v>---</v>
      </c>
      <c r="V156" s="385" t="str">
        <f>IF(ISNA(VLOOKUP($A156,Sheet1!$B$3:$AH$1266,Sheet1!F$1+(Sheet1!$A$1-1)*10,FALSE))=TRUE,"---",IF(VLOOKUP($A156,Sheet1!$B$3:$AH$1266,Sheet1!F$1+(Sheet1!$A$1-1)*10,FALSE)="---","---", (ROUND(VLOOKUP($A156,Sheet1!$B$3:$AH$1266,Sheet1!F$1+(Sheet1!$A$1-1)*10,FALSE),IF(VLOOKUP($A156,Sheet1!$B$3:$AH$1266,Sheet1!F$1+(Sheet1!$A$1-1)*10,FALSE)&gt;99999,-3,IF(VLOOKUP($A156,Sheet1!$B$3:$AH$1266,Sheet1!F$1+(Sheet1!$A$1-1)*10,FALSE)&gt;9999,-2,IF(VLOOKUP($A156,Sheet1!$B$3:$AH$1266,Sheet1!F$1+(Sheet1!$A$1-1)*10,FALSE)&gt;999,-1,0)))))))</f>
        <v>---</v>
      </c>
      <c r="W156" s="385" t="str">
        <f>IF(ISNA(VLOOKUP($A156,Sheet1!$B$3:$AH$1266,Sheet1!G$1+(Sheet1!$A$1-1)*10,FALSE))=TRUE,"---",IF(VLOOKUP($A156,Sheet1!$B$3:$AH$1266,Sheet1!G$1+(Sheet1!$A$1-1)*10,FALSE)="---","---", (ROUND(VLOOKUP($A156,Sheet1!$B$3:$AH$1266,Sheet1!G$1+(Sheet1!$A$1-1)*10,FALSE),IF(VLOOKUP($A156,Sheet1!$B$3:$AH$1266,Sheet1!G$1+(Sheet1!$A$1-1)*10,FALSE)&gt;99999,-3,IF(VLOOKUP($A156,Sheet1!$B$3:$AH$1266,Sheet1!G$1+(Sheet1!$A$1-1)*10,FALSE)&gt;9999,-2,IF(VLOOKUP($A156,Sheet1!$B$3:$AH$1266,Sheet1!G$1+(Sheet1!$A$1-1)*10,FALSE)&gt;999,-1,0)))))))</f>
        <v>---</v>
      </c>
      <c r="X156" s="385" t="str">
        <f>IF(ISNA(VLOOKUP($A156,Sheet1!$B$3:$AH$1266,Sheet1!H$1+(Sheet1!$A$1-1)*10,FALSE))=TRUE,"---",IF(VLOOKUP($A156,Sheet1!$B$3:$AH$1266,Sheet1!H$1+(Sheet1!$A$1-1)*10,FALSE)="---","---", (ROUND(VLOOKUP($A156,Sheet1!$B$3:$AH$1266,Sheet1!H$1+(Sheet1!$A$1-1)*10,FALSE),IF(VLOOKUP($A156,Sheet1!$B$3:$AH$1266,Sheet1!H$1+(Sheet1!$A$1-1)*10,FALSE)&gt;99999,-3,IF(VLOOKUP($A156,Sheet1!$B$3:$AH$1266,Sheet1!H$1+(Sheet1!$A$1-1)*10,FALSE)&gt;9999,-2,IF(VLOOKUP($A156,Sheet1!$B$3:$AH$1266,Sheet1!H$1+(Sheet1!$A$1-1)*10,FALSE)&gt;999,-1,0)))))))</f>
        <v>---</v>
      </c>
      <c r="Y156" s="385" t="str">
        <f>IF(ISNA(VLOOKUP($A156,Sheet1!$B$3:$AH$1266,Sheet1!I$1+(Sheet1!$A$1-1)*10,FALSE))=TRUE,"---",IF(VLOOKUP($A156,Sheet1!$B$3:$AH$1266,Sheet1!I$1+(Sheet1!$A$1-1)*10,FALSE)="---","---", (ROUND(VLOOKUP($A156,Sheet1!$B$3:$AH$1266,Sheet1!I$1+(Sheet1!$A$1-1)*10,FALSE),IF(VLOOKUP($A156,Sheet1!$B$3:$AH$1266,Sheet1!I$1+(Sheet1!$A$1-1)*10,FALSE)&gt;99999,-3,IF(VLOOKUP($A156,Sheet1!$B$3:$AH$1266,Sheet1!I$1+(Sheet1!$A$1-1)*10,FALSE)&gt;9999,-2,IF(VLOOKUP($A156,Sheet1!$B$3:$AH$1266,Sheet1!I$1+(Sheet1!$A$1-1)*10,FALSE)&gt;999,-1,0)))))))</f>
        <v>---</v>
      </c>
      <c r="Z156" s="385" t="str">
        <f>IF(ISNA(VLOOKUP($A156,Sheet1!$B$3:$AH$1266,Sheet1!J$1+(Sheet1!$A$1-1)*10,FALSE))=TRUE,"---",IF(VLOOKUP($A156,Sheet1!$B$3:$AH$1266,Sheet1!J$1+(Sheet1!$A$1-1)*10,FALSE)="---","---", (ROUND(VLOOKUP($A156,Sheet1!$B$3:$AH$1266,Sheet1!J$1+(Sheet1!$A$1-1)*10,FALSE),IF(VLOOKUP($A156,Sheet1!$B$3:$AH$1266,Sheet1!J$1+(Sheet1!$A$1-1)*10,FALSE)&gt;99999,-3,IF(VLOOKUP($A156,Sheet1!$B$3:$AH$1266,Sheet1!J$1+(Sheet1!$A$1-1)*10,FALSE)&gt;9999,-2,IF(VLOOKUP($A156,Sheet1!$B$3:$AH$1266,Sheet1!J$1+(Sheet1!$A$1-1)*10,FALSE)&gt;999,-1,0)))))))</f>
        <v>---</v>
      </c>
      <c r="AA156" s="385" t="str">
        <f>IF(ISNA(VLOOKUP($A156,Sheet1!$B$3:$AH$1266,Sheet1!K$1+(Sheet1!$A$1-1)*10,FALSE))=TRUE,"---",IF(VLOOKUP($A156,Sheet1!$B$3:$AH$1266,Sheet1!K$1+(Sheet1!$A$1-1)*10,FALSE)="---","---", (ROUND(VLOOKUP($A156,Sheet1!$B$3:$AH$1266,Sheet1!K$1+(Sheet1!$A$1-1)*10,FALSE),IF(VLOOKUP($A156,Sheet1!$B$3:$AH$1266,Sheet1!K$1+(Sheet1!$A$1-1)*10,FALSE)&gt;99999,-3,IF(VLOOKUP($A156,Sheet1!$B$3:$AH$1266,Sheet1!K$1+(Sheet1!$A$1-1)*10,FALSE)&gt;9999,-2,IF(VLOOKUP($A156,Sheet1!$B$3:$AH$1266,Sheet1!K$1+(Sheet1!$A$1-1)*10,FALSE)&gt;999,-1,0)))))))</f>
        <v>---</v>
      </c>
      <c r="AB156" s="385" t="str">
        <f>IF(ISNA(VLOOKUP($A156,Sheet1!$B$3:$AH$1266,Sheet1!L$1+(Sheet1!$A$1-1)*10,FALSE))=TRUE,"---",IF(VLOOKUP($A156,Sheet1!$B$3:$AH$1266,Sheet1!L$1+(Sheet1!$A$1-1)*10,FALSE)="---","---", (ROUND(VLOOKUP($A156,Sheet1!$B$3:$AH$1266,Sheet1!L$1+(Sheet1!$A$1-1)*10,FALSE),IF(VLOOKUP($A156,Sheet1!$B$3:$AH$1266,Sheet1!L$1+(Sheet1!$A$1-1)*10,FALSE)&gt;99999,-3,IF(VLOOKUP($A156,Sheet1!$B$3:$AH$1266,Sheet1!L$1+(Sheet1!$A$1-1)*10,FALSE)&gt;9999,-2,IF(VLOOKUP($A156,Sheet1!$B$3:$AH$1266,Sheet1!L$1+(Sheet1!$A$1-1)*10,FALSE)&gt;999,-1,0)))))))</f>
        <v>---</v>
      </c>
      <c r="AC156" s="385" t="str">
        <f>IF(ISNA(VLOOKUP($A156,Sheet1!$B$3:$AH$1266,Sheet1!M$1+(Sheet1!$A$1-1)*10,FALSE))=TRUE,"---",IF(VLOOKUP($A156,Sheet1!$B$3:$AH$1266,Sheet1!M$1+(Sheet1!$A$1-1)*10,FALSE)="---","---", (ROUND(VLOOKUP($A156,Sheet1!$B$3:$AH$1266,Sheet1!M$1+(Sheet1!$A$1-1)*10,FALSE),IF(VLOOKUP($A156,Sheet1!$B$3:$AH$1266,Sheet1!M$1+(Sheet1!$A$1-1)*10,FALSE)&gt;99999,-3,IF(VLOOKUP($A156,Sheet1!$B$3:$AH$1266,Sheet1!M$1+(Sheet1!$A$1-1)*10,FALSE)&gt;9999,-2,IF(VLOOKUP($A156,Sheet1!$B$3:$AH$1266,Sheet1!M$1+(Sheet1!$A$1-1)*10,FALSE)&gt;999,-1,0)))))))</f>
        <v>---</v>
      </c>
      <c r="AD156" s="385" t="str">
        <f>IF(ISNA(VLOOKUP($A156,Sheet1!$B$3:$AH$1266,Sheet1!N$1+(Sheet1!$A$1-1)*10,FALSE))=TRUE,"---",IF(VLOOKUP($A156,Sheet1!$B$3:$AH$1266,Sheet1!N$1+(Sheet1!$A$1-1)*10,FALSE)="---","---", (ROUND(VLOOKUP($A156,Sheet1!$B$3:$AH$1266,Sheet1!N$1+(Sheet1!$A$1-1)*10,FALSE),IF(VLOOKUP($A156,Sheet1!$B$3:$AH$1266,Sheet1!N$1+(Sheet1!$A$1-1)*10,FALSE)&gt;99999,-3,IF(VLOOKUP($A156,Sheet1!$B$3:$AH$1266,Sheet1!N$1+(Sheet1!$A$1-1)*10,FALSE)&gt;9999,-2,IF(VLOOKUP($A156,Sheet1!$B$3:$AH$1266,Sheet1!N$1+(Sheet1!$A$1-1)*10,FALSE)&gt;999,-1,0)))))))</f>
        <v>---</v>
      </c>
    </row>
    <row r="157" spans="1:30" ht="25.5" customHeight="1" x14ac:dyDescent="0.25">
      <c r="A157" s="303" t="s">
        <v>232</v>
      </c>
      <c r="B157" s="330" t="s">
        <v>233</v>
      </c>
      <c r="C157" s="303">
        <v>430218</v>
      </c>
      <c r="D157" s="303">
        <v>735433</v>
      </c>
      <c r="E157" s="307" t="s">
        <v>3016</v>
      </c>
      <c r="F157" s="52" t="s">
        <v>4492</v>
      </c>
      <c r="G157" s="127" t="s">
        <v>31</v>
      </c>
      <c r="H157" s="347">
        <v>84.2</v>
      </c>
      <c r="I157" s="112">
        <v>13227</v>
      </c>
      <c r="J157" s="147">
        <v>10.78</v>
      </c>
      <c r="K157" s="127" t="s">
        <v>14</v>
      </c>
      <c r="L157" s="115">
        <v>4710</v>
      </c>
      <c r="M157" s="116">
        <v>55.9</v>
      </c>
      <c r="N157" s="114" t="s">
        <v>4405</v>
      </c>
      <c r="O157" s="68">
        <f t="shared" si="6"/>
        <v>1.0145553854004179</v>
      </c>
      <c r="P157" s="68">
        <f>IF(O157&lt;&gt;"",VLOOKUP($A157,Sheet4!$A$2:$O$1309,14,FALSE)*100,"")</f>
        <v>0.26069052029524808</v>
      </c>
      <c r="Q157" s="68">
        <f>IF(P157&lt;&gt;"",VLOOKUP($A157,Sheet4!$A$2:$O$1309,15,FALSE)*100,"")</f>
        <v>2.5243927124340759</v>
      </c>
      <c r="R157" s="74">
        <f t="shared" si="5"/>
        <v>100</v>
      </c>
      <c r="S157" s="356" t="s">
        <v>4364</v>
      </c>
      <c r="T157" s="356" t="str">
        <f>IF(ISNA(VLOOKUP(A157,Sheet1!B$3:C$1266,2,FALSE)=TRUE),"NC",VLOOKUP(A157,Sheet1!B$3:C$1266,2,FALSE))</f>
        <v>Rural10</v>
      </c>
      <c r="U157" s="392">
        <f>IF(ISNA(VLOOKUP($A157,Sheet1!$B$3:$AH$1266,Sheet1!E$1+(Sheet1!$A$1-1)*10,FALSE))=TRUE,"---",IF(VLOOKUP($A157,Sheet1!$B$3:$AH$1266,Sheet1!E$1+(Sheet1!$A$1-1)*10,FALSE)="---","---", (ROUND(VLOOKUP($A157,Sheet1!$B$3:$AH$1266,Sheet1!E$1+(Sheet1!$A$1-1)*10,FALSE),IF(VLOOKUP($A157,Sheet1!$B$3:$AH$1266,Sheet1!E$1+(Sheet1!$A$1-1)*10,FALSE)&gt;99999,-3,IF(VLOOKUP($A157,Sheet1!$B$3:$AH$1266,Sheet1!E$1+(Sheet1!$A$1-1)*10,FALSE)&gt;9999,-2,IF(VLOOKUP($A157,Sheet1!$B$3:$AH$1266,Sheet1!E$1+(Sheet1!$A$1-1)*10,FALSE)&gt;999,-1,0)))))))</f>
        <v>1190</v>
      </c>
      <c r="V157" s="392">
        <f>IF(ISNA(VLOOKUP($A157,Sheet1!$B$3:$AH$1266,Sheet1!F$1+(Sheet1!$A$1-1)*10,FALSE))=TRUE,"---",IF(VLOOKUP($A157,Sheet1!$B$3:$AH$1266,Sheet1!F$1+(Sheet1!$A$1-1)*10,FALSE)="---","---", (ROUND(VLOOKUP($A157,Sheet1!$B$3:$AH$1266,Sheet1!F$1+(Sheet1!$A$1-1)*10,FALSE),IF(VLOOKUP($A157,Sheet1!$B$3:$AH$1266,Sheet1!F$1+(Sheet1!$A$1-1)*10,FALSE)&gt;99999,-3,IF(VLOOKUP($A157,Sheet1!$B$3:$AH$1266,Sheet1!F$1+(Sheet1!$A$1-1)*10,FALSE)&gt;9999,-2,IF(VLOOKUP($A157,Sheet1!$B$3:$AH$1266,Sheet1!F$1+(Sheet1!$A$1-1)*10,FALSE)&gt;999,-1,0)))))))</f>
        <v>1370</v>
      </c>
      <c r="W157" s="392">
        <f>IF(ISNA(VLOOKUP($A157,Sheet1!$B$3:$AH$1266,Sheet1!G$1+(Sheet1!$A$1-1)*10,FALSE))=TRUE,"---",IF(VLOOKUP($A157,Sheet1!$B$3:$AH$1266,Sheet1!G$1+(Sheet1!$A$1-1)*10,FALSE)="---","---", (ROUND(VLOOKUP($A157,Sheet1!$B$3:$AH$1266,Sheet1!G$1+(Sheet1!$A$1-1)*10,FALSE),IF(VLOOKUP($A157,Sheet1!$B$3:$AH$1266,Sheet1!G$1+(Sheet1!$A$1-1)*10,FALSE)&gt;99999,-3,IF(VLOOKUP($A157,Sheet1!$B$3:$AH$1266,Sheet1!G$1+(Sheet1!$A$1-1)*10,FALSE)&gt;9999,-2,IF(VLOOKUP($A157,Sheet1!$B$3:$AH$1266,Sheet1!G$1+(Sheet1!$A$1-1)*10,FALSE)&gt;999,-1,0)))))))</f>
        <v>1610</v>
      </c>
      <c r="X157" s="392">
        <f>IF(ISNA(VLOOKUP($A157,Sheet1!$B$3:$AH$1266,Sheet1!H$1+(Sheet1!$A$1-1)*10,FALSE))=TRUE,"---",IF(VLOOKUP($A157,Sheet1!$B$3:$AH$1266,Sheet1!H$1+(Sheet1!$A$1-1)*10,FALSE)="---","---", (ROUND(VLOOKUP($A157,Sheet1!$B$3:$AH$1266,Sheet1!H$1+(Sheet1!$A$1-1)*10,FALSE),IF(VLOOKUP($A157,Sheet1!$B$3:$AH$1266,Sheet1!H$1+(Sheet1!$A$1-1)*10,FALSE)&gt;99999,-3,IF(VLOOKUP($A157,Sheet1!$B$3:$AH$1266,Sheet1!H$1+(Sheet1!$A$1-1)*10,FALSE)&gt;9999,-2,IF(VLOOKUP($A157,Sheet1!$B$3:$AH$1266,Sheet1!H$1+(Sheet1!$A$1-1)*10,FALSE)&gt;999,-1,0)))))))</f>
        <v>2270</v>
      </c>
      <c r="Y157" s="392">
        <f>IF(ISNA(VLOOKUP($A157,Sheet1!$B$3:$AH$1266,Sheet1!I$1+(Sheet1!$A$1-1)*10,FALSE))=TRUE,"---",IF(VLOOKUP($A157,Sheet1!$B$3:$AH$1266,Sheet1!I$1+(Sheet1!$A$1-1)*10,FALSE)="---","---", (ROUND(VLOOKUP($A157,Sheet1!$B$3:$AH$1266,Sheet1!I$1+(Sheet1!$A$1-1)*10,FALSE),IF(VLOOKUP($A157,Sheet1!$B$3:$AH$1266,Sheet1!I$1+(Sheet1!$A$1-1)*10,FALSE)&gt;99999,-3,IF(VLOOKUP($A157,Sheet1!$B$3:$AH$1266,Sheet1!I$1+(Sheet1!$A$1-1)*10,FALSE)&gt;9999,-2,IF(VLOOKUP($A157,Sheet1!$B$3:$AH$1266,Sheet1!I$1+(Sheet1!$A$1-1)*10,FALSE)&gt;999,-1,0)))))))</f>
        <v>2780</v>
      </c>
      <c r="Z157" s="392">
        <f>IF(ISNA(VLOOKUP($A157,Sheet1!$B$3:$AH$1266,Sheet1!J$1+(Sheet1!$A$1-1)*10,FALSE))=TRUE,"---",IF(VLOOKUP($A157,Sheet1!$B$3:$AH$1266,Sheet1!J$1+(Sheet1!$A$1-1)*10,FALSE)="---","---", (ROUND(VLOOKUP($A157,Sheet1!$B$3:$AH$1266,Sheet1!J$1+(Sheet1!$A$1-1)*10,FALSE),IF(VLOOKUP($A157,Sheet1!$B$3:$AH$1266,Sheet1!J$1+(Sheet1!$A$1-1)*10,FALSE)&gt;99999,-3,IF(VLOOKUP($A157,Sheet1!$B$3:$AH$1266,Sheet1!J$1+(Sheet1!$A$1-1)*10,FALSE)&gt;9999,-2,IF(VLOOKUP($A157,Sheet1!$B$3:$AH$1266,Sheet1!J$1+(Sheet1!$A$1-1)*10,FALSE)&gt;999,-1,0)))))))</f>
        <v>3500</v>
      </c>
      <c r="AA157" s="392">
        <f>IF(ISNA(VLOOKUP($A157,Sheet1!$B$3:$AH$1266,Sheet1!K$1+(Sheet1!$A$1-1)*10,FALSE))=TRUE,"---",IF(VLOOKUP($A157,Sheet1!$B$3:$AH$1266,Sheet1!K$1+(Sheet1!$A$1-1)*10,FALSE)="---","---", (ROUND(VLOOKUP($A157,Sheet1!$B$3:$AH$1266,Sheet1!K$1+(Sheet1!$A$1-1)*10,FALSE),IF(VLOOKUP($A157,Sheet1!$B$3:$AH$1266,Sheet1!K$1+(Sheet1!$A$1-1)*10,FALSE)&gt;99999,-3,IF(VLOOKUP($A157,Sheet1!$B$3:$AH$1266,Sheet1!K$1+(Sheet1!$A$1-1)*10,FALSE)&gt;9999,-2,IF(VLOOKUP($A157,Sheet1!$B$3:$AH$1266,Sheet1!K$1+(Sheet1!$A$1-1)*10,FALSE)&gt;999,-1,0)))))))</f>
        <v>4080</v>
      </c>
      <c r="AB157" s="392">
        <f>IF(ISNA(VLOOKUP($A157,Sheet1!$B$3:$AH$1266,Sheet1!L$1+(Sheet1!$A$1-1)*10,FALSE))=TRUE,"---",IF(VLOOKUP($A157,Sheet1!$B$3:$AH$1266,Sheet1!L$1+(Sheet1!$A$1-1)*10,FALSE)="---","---", (ROUND(VLOOKUP($A157,Sheet1!$B$3:$AH$1266,Sheet1!L$1+(Sheet1!$A$1-1)*10,FALSE),IF(VLOOKUP($A157,Sheet1!$B$3:$AH$1266,Sheet1!L$1+(Sheet1!$A$1-1)*10,FALSE)&gt;99999,-3,IF(VLOOKUP($A157,Sheet1!$B$3:$AH$1266,Sheet1!L$1+(Sheet1!$A$1-1)*10,FALSE)&gt;9999,-2,IF(VLOOKUP($A157,Sheet1!$B$3:$AH$1266,Sheet1!L$1+(Sheet1!$A$1-1)*10,FALSE)&gt;999,-1,0)))))))</f>
        <v>4720</v>
      </c>
      <c r="AC157" s="392">
        <f>IF(ISNA(VLOOKUP($A157,Sheet1!$B$3:$AH$1266,Sheet1!M$1+(Sheet1!$A$1-1)*10,FALSE))=TRUE,"---",IF(VLOOKUP($A157,Sheet1!$B$3:$AH$1266,Sheet1!M$1+(Sheet1!$A$1-1)*10,FALSE)="---","---", (ROUND(VLOOKUP($A157,Sheet1!$B$3:$AH$1266,Sheet1!M$1+(Sheet1!$A$1-1)*10,FALSE),IF(VLOOKUP($A157,Sheet1!$B$3:$AH$1266,Sheet1!M$1+(Sheet1!$A$1-1)*10,FALSE)&gt;99999,-3,IF(VLOOKUP($A157,Sheet1!$B$3:$AH$1266,Sheet1!M$1+(Sheet1!$A$1-1)*10,FALSE)&gt;9999,-2,IF(VLOOKUP($A157,Sheet1!$B$3:$AH$1266,Sheet1!M$1+(Sheet1!$A$1-1)*10,FALSE)&gt;999,-1,0)))))))</f>
        <v>5410</v>
      </c>
      <c r="AD157" s="392">
        <f>IF(ISNA(VLOOKUP($A157,Sheet1!$B$3:$AH$1266,Sheet1!N$1+(Sheet1!$A$1-1)*10,FALSE))=TRUE,"---",IF(VLOOKUP($A157,Sheet1!$B$3:$AH$1266,Sheet1!N$1+(Sheet1!$A$1-1)*10,FALSE)="---","---", (ROUND(VLOOKUP($A157,Sheet1!$B$3:$AH$1266,Sheet1!N$1+(Sheet1!$A$1-1)*10,FALSE),IF(VLOOKUP($A157,Sheet1!$B$3:$AH$1266,Sheet1!N$1+(Sheet1!$A$1-1)*10,FALSE)&gt;99999,-3,IF(VLOOKUP($A157,Sheet1!$B$3:$AH$1266,Sheet1!N$1+(Sheet1!$A$1-1)*10,FALSE)&gt;9999,-2,IF(VLOOKUP($A157,Sheet1!$B$3:$AH$1266,Sheet1!N$1+(Sheet1!$A$1-1)*10,FALSE)&gt;999,-1,0)))))))</f>
        <v>6420</v>
      </c>
    </row>
    <row r="158" spans="1:30" ht="25.5" customHeight="1" x14ac:dyDescent="0.25">
      <c r="A158" s="303"/>
      <c r="B158" s="331"/>
      <c r="C158" s="303"/>
      <c r="D158" s="303"/>
      <c r="E158" s="307" t="e">
        <v>#N/A</v>
      </c>
      <c r="F158" s="52">
        <v>1998</v>
      </c>
      <c r="G158" s="127" t="s">
        <v>286</v>
      </c>
      <c r="H158" s="347"/>
      <c r="I158" s="112">
        <v>28198</v>
      </c>
      <c r="J158" s="147">
        <v>11.2</v>
      </c>
      <c r="K158" s="127" t="s">
        <v>24</v>
      </c>
      <c r="L158" s="115">
        <v>4250</v>
      </c>
      <c r="M158" s="116">
        <v>50.5</v>
      </c>
      <c r="N158" s="127" t="s">
        <v>234</v>
      </c>
      <c r="O158" s="68" t="s">
        <v>4405</v>
      </c>
      <c r="P158" s="68" t="s">
        <v>4405</v>
      </c>
      <c r="Q158" s="68" t="s">
        <v>4405</v>
      </c>
      <c r="R158" s="74" t="s">
        <v>4405</v>
      </c>
      <c r="S158" s="356" t="e">
        <v>#N/A</v>
      </c>
      <c r="T158" s="356" t="str">
        <f>IF(ISNA(VLOOKUP(A158,Sheet1!B$3:C$1266,2,FALSE)=TRUE),"ND",VLOOKUP(A158,Sheet1!B$3:C$1266,2,FALSE))</f>
        <v>ND</v>
      </c>
      <c r="U158" s="392" t="str">
        <f>IF(ISNA(VLOOKUP($A158,Sheet1!$B$3:$AH$1266,Sheet1!E$1+(Sheet1!$A$1-1)*10,FALSE))=TRUE,"---",IF(VLOOKUP($A158,Sheet1!$B$3:$AH$1266,Sheet1!E$1+(Sheet1!$A$1-1)*10,FALSE)="---","---", (ROUND(VLOOKUP($A158,Sheet1!$B$3:$AH$1266,Sheet1!E$1+(Sheet1!$A$1-1)*10,FALSE),IF(VLOOKUP($A158,Sheet1!$B$3:$AH$1266,Sheet1!E$1+(Sheet1!$A$1-1)*10,FALSE)&gt;99999,-3,IF(VLOOKUP($A158,Sheet1!$B$3:$AH$1266,Sheet1!E$1+(Sheet1!$A$1-1)*10,FALSE)&gt;9999,-2,IF(VLOOKUP($A158,Sheet1!$B$3:$AH$1266,Sheet1!E$1+(Sheet1!$A$1-1)*10,FALSE)&gt;999,-1,0)))))))</f>
        <v>---</v>
      </c>
      <c r="V158" s="392" t="str">
        <f>IF(ISNA(VLOOKUP($A158,Sheet1!$B$3:$AH$1266,Sheet1!F$1+(Sheet1!$A$1-1)*10,FALSE))=TRUE,"---",IF(VLOOKUP($A158,Sheet1!$B$3:$AH$1266,Sheet1!F$1+(Sheet1!$A$1-1)*10,FALSE)="---","---", (ROUND(VLOOKUP($A158,Sheet1!$B$3:$AH$1266,Sheet1!F$1+(Sheet1!$A$1-1)*10,FALSE),IF(VLOOKUP($A158,Sheet1!$B$3:$AH$1266,Sheet1!F$1+(Sheet1!$A$1-1)*10,FALSE)&gt;99999,-3,IF(VLOOKUP($A158,Sheet1!$B$3:$AH$1266,Sheet1!F$1+(Sheet1!$A$1-1)*10,FALSE)&gt;9999,-2,IF(VLOOKUP($A158,Sheet1!$B$3:$AH$1266,Sheet1!F$1+(Sheet1!$A$1-1)*10,FALSE)&gt;999,-1,0)))))))</f>
        <v>---</v>
      </c>
      <c r="W158" s="392" t="str">
        <f>IF(ISNA(VLOOKUP($A158,Sheet1!$B$3:$AH$1266,Sheet1!G$1+(Sheet1!$A$1-1)*10,FALSE))=TRUE,"---",IF(VLOOKUP($A158,Sheet1!$B$3:$AH$1266,Sheet1!G$1+(Sheet1!$A$1-1)*10,FALSE)="---","---", (ROUND(VLOOKUP($A158,Sheet1!$B$3:$AH$1266,Sheet1!G$1+(Sheet1!$A$1-1)*10,FALSE),IF(VLOOKUP($A158,Sheet1!$B$3:$AH$1266,Sheet1!G$1+(Sheet1!$A$1-1)*10,FALSE)&gt;99999,-3,IF(VLOOKUP($A158,Sheet1!$B$3:$AH$1266,Sheet1!G$1+(Sheet1!$A$1-1)*10,FALSE)&gt;9999,-2,IF(VLOOKUP($A158,Sheet1!$B$3:$AH$1266,Sheet1!G$1+(Sheet1!$A$1-1)*10,FALSE)&gt;999,-1,0)))))))</f>
        <v>---</v>
      </c>
      <c r="X158" s="392" t="str">
        <f>IF(ISNA(VLOOKUP($A158,Sheet1!$B$3:$AH$1266,Sheet1!H$1+(Sheet1!$A$1-1)*10,FALSE))=TRUE,"---",IF(VLOOKUP($A158,Sheet1!$B$3:$AH$1266,Sheet1!H$1+(Sheet1!$A$1-1)*10,FALSE)="---","---", (ROUND(VLOOKUP($A158,Sheet1!$B$3:$AH$1266,Sheet1!H$1+(Sheet1!$A$1-1)*10,FALSE),IF(VLOOKUP($A158,Sheet1!$B$3:$AH$1266,Sheet1!H$1+(Sheet1!$A$1-1)*10,FALSE)&gt;99999,-3,IF(VLOOKUP($A158,Sheet1!$B$3:$AH$1266,Sheet1!H$1+(Sheet1!$A$1-1)*10,FALSE)&gt;9999,-2,IF(VLOOKUP($A158,Sheet1!$B$3:$AH$1266,Sheet1!H$1+(Sheet1!$A$1-1)*10,FALSE)&gt;999,-1,0)))))))</f>
        <v>---</v>
      </c>
      <c r="Y158" s="392" t="str">
        <f>IF(ISNA(VLOOKUP($A158,Sheet1!$B$3:$AH$1266,Sheet1!I$1+(Sheet1!$A$1-1)*10,FALSE))=TRUE,"---",IF(VLOOKUP($A158,Sheet1!$B$3:$AH$1266,Sheet1!I$1+(Sheet1!$A$1-1)*10,FALSE)="---","---", (ROUND(VLOOKUP($A158,Sheet1!$B$3:$AH$1266,Sheet1!I$1+(Sheet1!$A$1-1)*10,FALSE),IF(VLOOKUP($A158,Sheet1!$B$3:$AH$1266,Sheet1!I$1+(Sheet1!$A$1-1)*10,FALSE)&gt;99999,-3,IF(VLOOKUP($A158,Sheet1!$B$3:$AH$1266,Sheet1!I$1+(Sheet1!$A$1-1)*10,FALSE)&gt;9999,-2,IF(VLOOKUP($A158,Sheet1!$B$3:$AH$1266,Sheet1!I$1+(Sheet1!$A$1-1)*10,FALSE)&gt;999,-1,0)))))))</f>
        <v>---</v>
      </c>
      <c r="Z158" s="392" t="str">
        <f>IF(ISNA(VLOOKUP($A158,Sheet1!$B$3:$AH$1266,Sheet1!J$1+(Sheet1!$A$1-1)*10,FALSE))=TRUE,"---",IF(VLOOKUP($A158,Sheet1!$B$3:$AH$1266,Sheet1!J$1+(Sheet1!$A$1-1)*10,FALSE)="---","---", (ROUND(VLOOKUP($A158,Sheet1!$B$3:$AH$1266,Sheet1!J$1+(Sheet1!$A$1-1)*10,FALSE),IF(VLOOKUP($A158,Sheet1!$B$3:$AH$1266,Sheet1!J$1+(Sheet1!$A$1-1)*10,FALSE)&gt;99999,-3,IF(VLOOKUP($A158,Sheet1!$B$3:$AH$1266,Sheet1!J$1+(Sheet1!$A$1-1)*10,FALSE)&gt;9999,-2,IF(VLOOKUP($A158,Sheet1!$B$3:$AH$1266,Sheet1!J$1+(Sheet1!$A$1-1)*10,FALSE)&gt;999,-1,0)))))))</f>
        <v>---</v>
      </c>
      <c r="AA158" s="392" t="str">
        <f>IF(ISNA(VLOOKUP($A158,Sheet1!$B$3:$AH$1266,Sheet1!K$1+(Sheet1!$A$1-1)*10,FALSE))=TRUE,"---",IF(VLOOKUP($A158,Sheet1!$B$3:$AH$1266,Sheet1!K$1+(Sheet1!$A$1-1)*10,FALSE)="---","---", (ROUND(VLOOKUP($A158,Sheet1!$B$3:$AH$1266,Sheet1!K$1+(Sheet1!$A$1-1)*10,FALSE),IF(VLOOKUP($A158,Sheet1!$B$3:$AH$1266,Sheet1!K$1+(Sheet1!$A$1-1)*10,FALSE)&gt;99999,-3,IF(VLOOKUP($A158,Sheet1!$B$3:$AH$1266,Sheet1!K$1+(Sheet1!$A$1-1)*10,FALSE)&gt;9999,-2,IF(VLOOKUP($A158,Sheet1!$B$3:$AH$1266,Sheet1!K$1+(Sheet1!$A$1-1)*10,FALSE)&gt;999,-1,0)))))))</f>
        <v>---</v>
      </c>
      <c r="AB158" s="392" t="str">
        <f>IF(ISNA(VLOOKUP($A158,Sheet1!$B$3:$AH$1266,Sheet1!L$1+(Sheet1!$A$1-1)*10,FALSE))=TRUE,"---",IF(VLOOKUP($A158,Sheet1!$B$3:$AH$1266,Sheet1!L$1+(Sheet1!$A$1-1)*10,FALSE)="---","---", (ROUND(VLOOKUP($A158,Sheet1!$B$3:$AH$1266,Sheet1!L$1+(Sheet1!$A$1-1)*10,FALSE),IF(VLOOKUP($A158,Sheet1!$B$3:$AH$1266,Sheet1!L$1+(Sheet1!$A$1-1)*10,FALSE)&gt;99999,-3,IF(VLOOKUP($A158,Sheet1!$B$3:$AH$1266,Sheet1!L$1+(Sheet1!$A$1-1)*10,FALSE)&gt;9999,-2,IF(VLOOKUP($A158,Sheet1!$B$3:$AH$1266,Sheet1!L$1+(Sheet1!$A$1-1)*10,FALSE)&gt;999,-1,0)))))))</f>
        <v>---</v>
      </c>
      <c r="AC158" s="392" t="str">
        <f>IF(ISNA(VLOOKUP($A158,Sheet1!$B$3:$AH$1266,Sheet1!M$1+(Sheet1!$A$1-1)*10,FALSE))=TRUE,"---",IF(VLOOKUP($A158,Sheet1!$B$3:$AH$1266,Sheet1!M$1+(Sheet1!$A$1-1)*10,FALSE)="---","---", (ROUND(VLOOKUP($A158,Sheet1!$B$3:$AH$1266,Sheet1!M$1+(Sheet1!$A$1-1)*10,FALSE),IF(VLOOKUP($A158,Sheet1!$B$3:$AH$1266,Sheet1!M$1+(Sheet1!$A$1-1)*10,FALSE)&gt;99999,-3,IF(VLOOKUP($A158,Sheet1!$B$3:$AH$1266,Sheet1!M$1+(Sheet1!$A$1-1)*10,FALSE)&gt;9999,-2,IF(VLOOKUP($A158,Sheet1!$B$3:$AH$1266,Sheet1!M$1+(Sheet1!$A$1-1)*10,FALSE)&gt;999,-1,0)))))))</f>
        <v>---</v>
      </c>
      <c r="AD158" s="392" t="str">
        <f>IF(ISNA(VLOOKUP($A158,Sheet1!$B$3:$AH$1266,Sheet1!N$1+(Sheet1!$A$1-1)*10,FALSE))=TRUE,"---",IF(VLOOKUP($A158,Sheet1!$B$3:$AH$1266,Sheet1!N$1+(Sheet1!$A$1-1)*10,FALSE)="---","---", (ROUND(VLOOKUP($A158,Sheet1!$B$3:$AH$1266,Sheet1!N$1+(Sheet1!$A$1-1)*10,FALSE),IF(VLOOKUP($A158,Sheet1!$B$3:$AH$1266,Sheet1!N$1+(Sheet1!$A$1-1)*10,FALSE)&gt;99999,-3,IF(VLOOKUP($A158,Sheet1!$B$3:$AH$1266,Sheet1!N$1+(Sheet1!$A$1-1)*10,FALSE)&gt;9999,-2,IF(VLOOKUP($A158,Sheet1!$B$3:$AH$1266,Sheet1!N$1+(Sheet1!$A$1-1)*10,FALSE)&gt;999,-1,0)))))))</f>
        <v>---</v>
      </c>
    </row>
    <row r="159" spans="1:30" ht="25.5" customHeight="1" x14ac:dyDescent="0.25">
      <c r="A159" s="133" t="s">
        <v>235</v>
      </c>
      <c r="B159" s="141" t="s">
        <v>236</v>
      </c>
      <c r="C159" s="133">
        <v>430008</v>
      </c>
      <c r="D159" s="133">
        <v>735104</v>
      </c>
      <c r="E159" s="67" t="s">
        <v>3016</v>
      </c>
      <c r="F159" s="135" t="s">
        <v>4405</v>
      </c>
      <c r="G159" s="118" t="s">
        <v>160</v>
      </c>
      <c r="H159" s="136">
        <v>13.1</v>
      </c>
      <c r="I159" s="119">
        <v>17898</v>
      </c>
      <c r="J159" s="137" t="s">
        <v>4405</v>
      </c>
      <c r="K159" s="118" t="s">
        <v>17</v>
      </c>
      <c r="L159" s="122">
        <v>1600</v>
      </c>
      <c r="M159" s="123">
        <v>122</v>
      </c>
      <c r="N159" s="118" t="s">
        <v>160</v>
      </c>
      <c r="O159" s="71">
        <f t="shared" si="6"/>
        <v>0.52791688442004836</v>
      </c>
      <c r="P159" s="71">
        <f>IF(O159&lt;&gt;"",VLOOKUP($A159,Sheet4!$A$2:$O$1309,14,FALSE)*100,"")</f>
        <v>1.9380328212596831</v>
      </c>
      <c r="Q159" s="71">
        <f>IF(P159&lt;&gt;"",VLOOKUP($A159,Sheet4!$A$2:$O$1309,15,FALSE)*100,"")</f>
        <v>17.444075054118148</v>
      </c>
      <c r="R159" s="73" t="str">
        <f t="shared" si="5"/>
        <v>200</v>
      </c>
      <c r="S159" s="63" t="s">
        <v>4364</v>
      </c>
      <c r="T159" s="63" t="str">
        <f>IF(ISNA(VLOOKUP(A159,Sheet1!B$3:C$1266,2,FALSE)=TRUE),"NC",VLOOKUP(A159,Sheet1!B$3:C$1266,2,FALSE))</f>
        <v>Rural</v>
      </c>
      <c r="U159" s="66">
        <f>IF(ISNA(VLOOKUP($A159,Sheet1!$B$3:$AH$1266,Sheet1!E$1+(Sheet1!$A$1-1)*10,FALSE))=TRUE,"---",IF(VLOOKUP($A159,Sheet1!$B$3:$AH$1266,Sheet1!E$1+(Sheet1!$A$1-1)*10,FALSE)="---","---", (ROUND(VLOOKUP($A159,Sheet1!$B$3:$AH$1266,Sheet1!E$1+(Sheet1!$A$1-1)*10,FALSE),IF(VLOOKUP($A159,Sheet1!$B$3:$AH$1266,Sheet1!E$1+(Sheet1!$A$1-1)*10,FALSE)&gt;99999,-3,IF(VLOOKUP($A159,Sheet1!$B$3:$AH$1266,Sheet1!E$1+(Sheet1!$A$1-1)*10,FALSE)&gt;9999,-2,IF(VLOOKUP($A159,Sheet1!$B$3:$AH$1266,Sheet1!E$1+(Sheet1!$A$1-1)*10,FALSE)&gt;999,-1,0)))))))</f>
        <v>307</v>
      </c>
      <c r="V159" s="66">
        <f>IF(ISNA(VLOOKUP($A159,Sheet1!$B$3:$AH$1266,Sheet1!F$1+(Sheet1!$A$1-1)*10,FALSE))=TRUE,"---",IF(VLOOKUP($A159,Sheet1!$B$3:$AH$1266,Sheet1!F$1+(Sheet1!$A$1-1)*10,FALSE)="---","---", (ROUND(VLOOKUP($A159,Sheet1!$B$3:$AH$1266,Sheet1!F$1+(Sheet1!$A$1-1)*10,FALSE),IF(VLOOKUP($A159,Sheet1!$B$3:$AH$1266,Sheet1!F$1+(Sheet1!$A$1-1)*10,FALSE)&gt;99999,-3,IF(VLOOKUP($A159,Sheet1!$B$3:$AH$1266,Sheet1!F$1+(Sheet1!$A$1-1)*10,FALSE)&gt;9999,-2,IF(VLOOKUP($A159,Sheet1!$B$3:$AH$1266,Sheet1!F$1+(Sheet1!$A$1-1)*10,FALSE)&gt;999,-1,0)))))))</f>
        <v>372</v>
      </c>
      <c r="W159" s="66">
        <f>IF(ISNA(VLOOKUP($A159,Sheet1!$B$3:$AH$1266,Sheet1!G$1+(Sheet1!$A$1-1)*10,FALSE))=TRUE,"---",IF(VLOOKUP($A159,Sheet1!$B$3:$AH$1266,Sheet1!G$1+(Sheet1!$A$1-1)*10,FALSE)="---","---", (ROUND(VLOOKUP($A159,Sheet1!$B$3:$AH$1266,Sheet1!G$1+(Sheet1!$A$1-1)*10,FALSE),IF(VLOOKUP($A159,Sheet1!$B$3:$AH$1266,Sheet1!G$1+(Sheet1!$A$1-1)*10,FALSE)&gt;99999,-3,IF(VLOOKUP($A159,Sheet1!$B$3:$AH$1266,Sheet1!G$1+(Sheet1!$A$1-1)*10,FALSE)&gt;9999,-2,IF(VLOOKUP($A159,Sheet1!$B$3:$AH$1266,Sheet1!G$1+(Sheet1!$A$1-1)*10,FALSE)&gt;999,-1,0)))))))</f>
        <v>457</v>
      </c>
      <c r="X159" s="66">
        <f>IF(ISNA(VLOOKUP($A159,Sheet1!$B$3:$AH$1266,Sheet1!H$1+(Sheet1!$A$1-1)*10,FALSE))=TRUE,"---",IF(VLOOKUP($A159,Sheet1!$B$3:$AH$1266,Sheet1!H$1+(Sheet1!$A$1-1)*10,FALSE)="---","---", (ROUND(VLOOKUP($A159,Sheet1!$B$3:$AH$1266,Sheet1!H$1+(Sheet1!$A$1-1)*10,FALSE),IF(VLOOKUP($A159,Sheet1!$B$3:$AH$1266,Sheet1!H$1+(Sheet1!$A$1-1)*10,FALSE)&gt;99999,-3,IF(VLOOKUP($A159,Sheet1!$B$3:$AH$1266,Sheet1!H$1+(Sheet1!$A$1-1)*10,FALSE)&gt;9999,-2,IF(VLOOKUP($A159,Sheet1!$B$3:$AH$1266,Sheet1!H$1+(Sheet1!$A$1-1)*10,FALSE)&gt;999,-1,0)))))))</f>
        <v>690</v>
      </c>
      <c r="Y159" s="66">
        <f>IF(ISNA(VLOOKUP($A159,Sheet1!$B$3:$AH$1266,Sheet1!I$1+(Sheet1!$A$1-1)*10,FALSE))=TRUE,"---",IF(VLOOKUP($A159,Sheet1!$B$3:$AH$1266,Sheet1!I$1+(Sheet1!$A$1-1)*10,FALSE)="---","---", (ROUND(VLOOKUP($A159,Sheet1!$B$3:$AH$1266,Sheet1!I$1+(Sheet1!$A$1-1)*10,FALSE),IF(VLOOKUP($A159,Sheet1!$B$3:$AH$1266,Sheet1!I$1+(Sheet1!$A$1-1)*10,FALSE)&gt;99999,-3,IF(VLOOKUP($A159,Sheet1!$B$3:$AH$1266,Sheet1!I$1+(Sheet1!$A$1-1)*10,FALSE)&gt;9999,-2,IF(VLOOKUP($A159,Sheet1!$B$3:$AH$1266,Sheet1!I$1+(Sheet1!$A$1-1)*10,FALSE)&gt;999,-1,0)))))))</f>
        <v>859</v>
      </c>
      <c r="Z159" s="66">
        <f>IF(ISNA(VLOOKUP($A159,Sheet1!$B$3:$AH$1266,Sheet1!J$1+(Sheet1!$A$1-1)*10,FALSE))=TRUE,"---",IF(VLOOKUP($A159,Sheet1!$B$3:$AH$1266,Sheet1!J$1+(Sheet1!$A$1-1)*10,FALSE)="---","---", (ROUND(VLOOKUP($A159,Sheet1!$B$3:$AH$1266,Sheet1!J$1+(Sheet1!$A$1-1)*10,FALSE),IF(VLOOKUP($A159,Sheet1!$B$3:$AH$1266,Sheet1!J$1+(Sheet1!$A$1-1)*10,FALSE)&gt;99999,-3,IF(VLOOKUP($A159,Sheet1!$B$3:$AH$1266,Sheet1!J$1+(Sheet1!$A$1-1)*10,FALSE)&gt;9999,-2,IF(VLOOKUP($A159,Sheet1!$B$3:$AH$1266,Sheet1!J$1+(Sheet1!$A$1-1)*10,FALSE)&gt;999,-1,0)))))))</f>
        <v>1080</v>
      </c>
      <c r="AA159" s="66">
        <f>IF(ISNA(VLOOKUP($A159,Sheet1!$B$3:$AH$1266,Sheet1!K$1+(Sheet1!$A$1-1)*10,FALSE))=TRUE,"---",IF(VLOOKUP($A159,Sheet1!$B$3:$AH$1266,Sheet1!K$1+(Sheet1!$A$1-1)*10,FALSE)="---","---", (ROUND(VLOOKUP($A159,Sheet1!$B$3:$AH$1266,Sheet1!K$1+(Sheet1!$A$1-1)*10,FALSE),IF(VLOOKUP($A159,Sheet1!$B$3:$AH$1266,Sheet1!K$1+(Sheet1!$A$1-1)*10,FALSE)&gt;99999,-3,IF(VLOOKUP($A159,Sheet1!$B$3:$AH$1266,Sheet1!K$1+(Sheet1!$A$1-1)*10,FALSE)&gt;9999,-2,IF(VLOOKUP($A159,Sheet1!$B$3:$AH$1266,Sheet1!K$1+(Sheet1!$A$1-1)*10,FALSE)&gt;999,-1,0)))))))</f>
        <v>1250</v>
      </c>
      <c r="AB159" s="66">
        <f>IF(ISNA(VLOOKUP($A159,Sheet1!$B$3:$AH$1266,Sheet1!L$1+(Sheet1!$A$1-1)*10,FALSE))=TRUE,"---",IF(VLOOKUP($A159,Sheet1!$B$3:$AH$1266,Sheet1!L$1+(Sheet1!$A$1-1)*10,FALSE)="---","---", (ROUND(VLOOKUP($A159,Sheet1!$B$3:$AH$1266,Sheet1!L$1+(Sheet1!$A$1-1)*10,FALSE),IF(VLOOKUP($A159,Sheet1!$B$3:$AH$1266,Sheet1!L$1+(Sheet1!$A$1-1)*10,FALSE)&gt;99999,-3,IF(VLOOKUP($A159,Sheet1!$B$3:$AH$1266,Sheet1!L$1+(Sheet1!$A$1-1)*10,FALSE)&gt;9999,-2,IF(VLOOKUP($A159,Sheet1!$B$3:$AH$1266,Sheet1!L$1+(Sheet1!$A$1-1)*10,FALSE)&gt;999,-1,0)))))))</f>
        <v>1440</v>
      </c>
      <c r="AC159" s="66">
        <f>IF(ISNA(VLOOKUP($A159,Sheet1!$B$3:$AH$1266,Sheet1!M$1+(Sheet1!$A$1-1)*10,FALSE))=TRUE,"---",IF(VLOOKUP($A159,Sheet1!$B$3:$AH$1266,Sheet1!M$1+(Sheet1!$A$1-1)*10,FALSE)="---","---", (ROUND(VLOOKUP($A159,Sheet1!$B$3:$AH$1266,Sheet1!M$1+(Sheet1!$A$1-1)*10,FALSE),IF(VLOOKUP($A159,Sheet1!$B$3:$AH$1266,Sheet1!M$1+(Sheet1!$A$1-1)*10,FALSE)&gt;99999,-3,IF(VLOOKUP($A159,Sheet1!$B$3:$AH$1266,Sheet1!M$1+(Sheet1!$A$1-1)*10,FALSE)&gt;9999,-2,IF(VLOOKUP($A159,Sheet1!$B$3:$AH$1266,Sheet1!M$1+(Sheet1!$A$1-1)*10,FALSE)&gt;999,-1,0)))))))</f>
        <v>1610</v>
      </c>
      <c r="AD159" s="66">
        <f>IF(ISNA(VLOOKUP($A159,Sheet1!$B$3:$AH$1266,Sheet1!N$1+(Sheet1!$A$1-1)*10,FALSE))=TRUE,"---",IF(VLOOKUP($A159,Sheet1!$B$3:$AH$1266,Sheet1!N$1+(Sheet1!$A$1-1)*10,FALSE)="---","---", (ROUND(VLOOKUP($A159,Sheet1!$B$3:$AH$1266,Sheet1!N$1+(Sheet1!$A$1-1)*10,FALSE),IF(VLOOKUP($A159,Sheet1!$B$3:$AH$1266,Sheet1!N$1+(Sheet1!$A$1-1)*10,FALSE)&gt;99999,-3,IF(VLOOKUP($A159,Sheet1!$B$3:$AH$1266,Sheet1!N$1+(Sheet1!$A$1-1)*10,FALSE)&gt;9999,-2,IF(VLOOKUP($A159,Sheet1!$B$3:$AH$1266,Sheet1!N$1+(Sheet1!$A$1-1)*10,FALSE)&gt;999,-1,0)))))))</f>
        <v>1880</v>
      </c>
    </row>
    <row r="160" spans="1:30" ht="25.5" customHeight="1" x14ac:dyDescent="0.25">
      <c r="A160" s="125" t="s">
        <v>237</v>
      </c>
      <c r="B160" s="126" t="s">
        <v>238</v>
      </c>
      <c r="C160" s="125">
        <v>425943</v>
      </c>
      <c r="D160" s="125">
        <v>734304</v>
      </c>
      <c r="E160" s="70" t="s">
        <v>3016</v>
      </c>
      <c r="F160" s="52" t="s">
        <v>4493</v>
      </c>
      <c r="G160" s="127" t="s">
        <v>286</v>
      </c>
      <c r="H160" s="128">
        <v>2.98</v>
      </c>
      <c r="I160" s="112">
        <v>31631</v>
      </c>
      <c r="J160" s="147">
        <v>19.940000000000001</v>
      </c>
      <c r="K160" s="127" t="s">
        <v>24</v>
      </c>
      <c r="L160" s="115">
        <v>448</v>
      </c>
      <c r="M160" s="116">
        <v>150</v>
      </c>
      <c r="N160" s="114" t="s">
        <v>4405</v>
      </c>
      <c r="O160" s="68">
        <f t="shared" si="6"/>
        <v>0.74601824160443764</v>
      </c>
      <c r="P160" s="68">
        <f>IF(O160&lt;&gt;"",VLOOKUP($A160,Sheet4!$A$2:$O$1309,14,FALSE)*100,"")</f>
        <v>0.72822206693092806</v>
      </c>
      <c r="Q160" s="68">
        <f>IF(P160&lt;&gt;"",VLOOKUP($A160,Sheet4!$A$2:$O$1309,15,FALSE)*100,"")</f>
        <v>6.9087935274360079</v>
      </c>
      <c r="R160" s="74" t="str">
        <f t="shared" si="5"/>
        <v>&gt;100, &lt;200</v>
      </c>
      <c r="S160" s="64" t="s">
        <v>4364</v>
      </c>
      <c r="T160" s="64" t="str">
        <f>IF(ISNA(VLOOKUP(A160,Sheet1!B$3:C$1266,2,FALSE)=TRUE),"NC",VLOOKUP(A160,Sheet1!B$3:C$1266,2,FALSE))</f>
        <v>Rural10</v>
      </c>
      <c r="U160" s="65">
        <f>IF(ISNA(VLOOKUP($A160,Sheet1!$B$3:$AH$1266,Sheet1!E$1+(Sheet1!$A$1-1)*10,FALSE))=TRUE,"---",IF(VLOOKUP($A160,Sheet1!$B$3:$AH$1266,Sheet1!E$1+(Sheet1!$A$1-1)*10,FALSE)="---","---", (ROUND(VLOOKUP($A160,Sheet1!$B$3:$AH$1266,Sheet1!E$1+(Sheet1!$A$1-1)*10,FALSE),IF(VLOOKUP($A160,Sheet1!$B$3:$AH$1266,Sheet1!E$1+(Sheet1!$A$1-1)*10,FALSE)&gt;99999,-3,IF(VLOOKUP($A160,Sheet1!$B$3:$AH$1266,Sheet1!E$1+(Sheet1!$A$1-1)*10,FALSE)&gt;9999,-2,IF(VLOOKUP($A160,Sheet1!$B$3:$AH$1266,Sheet1!E$1+(Sheet1!$A$1-1)*10,FALSE)&gt;999,-1,0)))))))</f>
        <v>62</v>
      </c>
      <c r="V160" s="65">
        <f>IF(ISNA(VLOOKUP($A160,Sheet1!$B$3:$AH$1266,Sheet1!F$1+(Sheet1!$A$1-1)*10,FALSE))=TRUE,"---",IF(VLOOKUP($A160,Sheet1!$B$3:$AH$1266,Sheet1!F$1+(Sheet1!$A$1-1)*10,FALSE)="---","---", (ROUND(VLOOKUP($A160,Sheet1!$B$3:$AH$1266,Sheet1!F$1+(Sheet1!$A$1-1)*10,FALSE),IF(VLOOKUP($A160,Sheet1!$B$3:$AH$1266,Sheet1!F$1+(Sheet1!$A$1-1)*10,FALSE)&gt;99999,-3,IF(VLOOKUP($A160,Sheet1!$B$3:$AH$1266,Sheet1!F$1+(Sheet1!$A$1-1)*10,FALSE)&gt;9999,-2,IF(VLOOKUP($A160,Sheet1!$B$3:$AH$1266,Sheet1!F$1+(Sheet1!$A$1-1)*10,FALSE)&gt;999,-1,0)))))))</f>
        <v>74</v>
      </c>
      <c r="W160" s="65">
        <f>IF(ISNA(VLOOKUP($A160,Sheet1!$B$3:$AH$1266,Sheet1!G$1+(Sheet1!$A$1-1)*10,FALSE))=TRUE,"---",IF(VLOOKUP($A160,Sheet1!$B$3:$AH$1266,Sheet1!G$1+(Sheet1!$A$1-1)*10,FALSE)="---","---", (ROUND(VLOOKUP($A160,Sheet1!$B$3:$AH$1266,Sheet1!G$1+(Sheet1!$A$1-1)*10,FALSE),IF(VLOOKUP($A160,Sheet1!$B$3:$AH$1266,Sheet1!G$1+(Sheet1!$A$1-1)*10,FALSE)&gt;99999,-3,IF(VLOOKUP($A160,Sheet1!$B$3:$AH$1266,Sheet1!G$1+(Sheet1!$A$1-1)*10,FALSE)&gt;9999,-2,IF(VLOOKUP($A160,Sheet1!$B$3:$AH$1266,Sheet1!G$1+(Sheet1!$A$1-1)*10,FALSE)&gt;999,-1,0)))))))</f>
        <v>91</v>
      </c>
      <c r="X160" s="65">
        <f>IF(ISNA(VLOOKUP($A160,Sheet1!$B$3:$AH$1266,Sheet1!H$1+(Sheet1!$A$1-1)*10,FALSE))=TRUE,"---",IF(VLOOKUP($A160,Sheet1!$B$3:$AH$1266,Sheet1!H$1+(Sheet1!$A$1-1)*10,FALSE)="---","---", (ROUND(VLOOKUP($A160,Sheet1!$B$3:$AH$1266,Sheet1!H$1+(Sheet1!$A$1-1)*10,FALSE),IF(VLOOKUP($A160,Sheet1!$B$3:$AH$1266,Sheet1!H$1+(Sheet1!$A$1-1)*10,FALSE)&gt;99999,-3,IF(VLOOKUP($A160,Sheet1!$B$3:$AH$1266,Sheet1!H$1+(Sheet1!$A$1-1)*10,FALSE)&gt;9999,-2,IF(VLOOKUP($A160,Sheet1!$B$3:$AH$1266,Sheet1!H$1+(Sheet1!$A$1-1)*10,FALSE)&gt;999,-1,0)))))))</f>
        <v>146</v>
      </c>
      <c r="Y160" s="65">
        <f>IF(ISNA(VLOOKUP($A160,Sheet1!$B$3:$AH$1266,Sheet1!I$1+(Sheet1!$A$1-1)*10,FALSE))=TRUE,"---",IF(VLOOKUP($A160,Sheet1!$B$3:$AH$1266,Sheet1!I$1+(Sheet1!$A$1-1)*10,FALSE)="---","---", (ROUND(VLOOKUP($A160,Sheet1!$B$3:$AH$1266,Sheet1!I$1+(Sheet1!$A$1-1)*10,FALSE),IF(VLOOKUP($A160,Sheet1!$B$3:$AH$1266,Sheet1!I$1+(Sheet1!$A$1-1)*10,FALSE)&gt;99999,-3,IF(VLOOKUP($A160,Sheet1!$B$3:$AH$1266,Sheet1!I$1+(Sheet1!$A$1-1)*10,FALSE)&gt;9999,-2,IF(VLOOKUP($A160,Sheet1!$B$3:$AH$1266,Sheet1!I$1+(Sheet1!$A$1-1)*10,FALSE)&gt;999,-1,0)))))))</f>
        <v>192</v>
      </c>
      <c r="Z160" s="65">
        <f>IF(ISNA(VLOOKUP($A160,Sheet1!$B$3:$AH$1266,Sheet1!J$1+(Sheet1!$A$1-1)*10,FALSE))=TRUE,"---",IF(VLOOKUP($A160,Sheet1!$B$3:$AH$1266,Sheet1!J$1+(Sheet1!$A$1-1)*10,FALSE)="---","---", (ROUND(VLOOKUP($A160,Sheet1!$B$3:$AH$1266,Sheet1!J$1+(Sheet1!$A$1-1)*10,FALSE),IF(VLOOKUP($A160,Sheet1!$B$3:$AH$1266,Sheet1!J$1+(Sheet1!$A$1-1)*10,FALSE)&gt;99999,-3,IF(VLOOKUP($A160,Sheet1!$B$3:$AH$1266,Sheet1!J$1+(Sheet1!$A$1-1)*10,FALSE)&gt;9999,-2,IF(VLOOKUP($A160,Sheet1!$B$3:$AH$1266,Sheet1!J$1+(Sheet1!$A$1-1)*10,FALSE)&gt;999,-1,0)))))))</f>
        <v>264</v>
      </c>
      <c r="AA160" s="65">
        <f>IF(ISNA(VLOOKUP($A160,Sheet1!$B$3:$AH$1266,Sheet1!K$1+(Sheet1!$A$1-1)*10,FALSE))=TRUE,"---",IF(VLOOKUP($A160,Sheet1!$B$3:$AH$1266,Sheet1!K$1+(Sheet1!$A$1-1)*10,FALSE)="---","---", (ROUND(VLOOKUP($A160,Sheet1!$B$3:$AH$1266,Sheet1!K$1+(Sheet1!$A$1-1)*10,FALSE),IF(VLOOKUP($A160,Sheet1!$B$3:$AH$1266,Sheet1!K$1+(Sheet1!$A$1-1)*10,FALSE)&gt;99999,-3,IF(VLOOKUP($A160,Sheet1!$B$3:$AH$1266,Sheet1!K$1+(Sheet1!$A$1-1)*10,FALSE)&gt;9999,-2,IF(VLOOKUP($A160,Sheet1!$B$3:$AH$1266,Sheet1!K$1+(Sheet1!$A$1-1)*10,FALSE)&gt;999,-1,0)))))))</f>
        <v>328</v>
      </c>
      <c r="AB160" s="65">
        <f>IF(ISNA(VLOOKUP($A160,Sheet1!$B$3:$AH$1266,Sheet1!L$1+(Sheet1!$A$1-1)*10,FALSE))=TRUE,"---",IF(VLOOKUP($A160,Sheet1!$B$3:$AH$1266,Sheet1!L$1+(Sheet1!$A$1-1)*10,FALSE)="---","---", (ROUND(VLOOKUP($A160,Sheet1!$B$3:$AH$1266,Sheet1!L$1+(Sheet1!$A$1-1)*10,FALSE),IF(VLOOKUP($A160,Sheet1!$B$3:$AH$1266,Sheet1!L$1+(Sheet1!$A$1-1)*10,FALSE)&gt;99999,-3,IF(VLOOKUP($A160,Sheet1!$B$3:$AH$1266,Sheet1!L$1+(Sheet1!$A$1-1)*10,FALSE)&gt;9999,-2,IF(VLOOKUP($A160,Sheet1!$B$3:$AH$1266,Sheet1!L$1+(Sheet1!$A$1-1)*10,FALSE)&gt;999,-1,0)))))))</f>
        <v>405</v>
      </c>
      <c r="AC160" s="65">
        <f>IF(ISNA(VLOOKUP($A160,Sheet1!$B$3:$AH$1266,Sheet1!M$1+(Sheet1!$A$1-1)*10,FALSE))=TRUE,"---",IF(VLOOKUP($A160,Sheet1!$B$3:$AH$1266,Sheet1!M$1+(Sheet1!$A$1-1)*10,FALSE)="---","---", (ROUND(VLOOKUP($A160,Sheet1!$B$3:$AH$1266,Sheet1!M$1+(Sheet1!$A$1-1)*10,FALSE),IF(VLOOKUP($A160,Sheet1!$B$3:$AH$1266,Sheet1!M$1+(Sheet1!$A$1-1)*10,FALSE)&gt;99999,-3,IF(VLOOKUP($A160,Sheet1!$B$3:$AH$1266,Sheet1!M$1+(Sheet1!$A$1-1)*10,FALSE)&gt;9999,-2,IF(VLOOKUP($A160,Sheet1!$B$3:$AH$1266,Sheet1!M$1+(Sheet1!$A$1-1)*10,FALSE)&gt;999,-1,0)))))))</f>
        <v>494</v>
      </c>
      <c r="AD160" s="65">
        <f>IF(ISNA(VLOOKUP($A160,Sheet1!$B$3:$AH$1266,Sheet1!N$1+(Sheet1!$A$1-1)*10,FALSE))=TRUE,"---",IF(VLOOKUP($A160,Sheet1!$B$3:$AH$1266,Sheet1!N$1+(Sheet1!$A$1-1)*10,FALSE)="---","---", (ROUND(VLOOKUP($A160,Sheet1!$B$3:$AH$1266,Sheet1!N$1+(Sheet1!$A$1-1)*10,FALSE),IF(VLOOKUP($A160,Sheet1!$B$3:$AH$1266,Sheet1!N$1+(Sheet1!$A$1-1)*10,FALSE)&gt;99999,-3,IF(VLOOKUP($A160,Sheet1!$B$3:$AH$1266,Sheet1!N$1+(Sheet1!$A$1-1)*10,FALSE)&gt;9999,-2,IF(VLOOKUP($A160,Sheet1!$B$3:$AH$1266,Sheet1!N$1+(Sheet1!$A$1-1)*10,FALSE)&gt;999,-1,0)))))))</f>
        <v>642</v>
      </c>
    </row>
    <row r="161" spans="1:30" ht="25.5" customHeight="1" x14ac:dyDescent="0.25">
      <c r="A161" s="133" t="s">
        <v>239</v>
      </c>
      <c r="B161" s="141" t="s">
        <v>240</v>
      </c>
      <c r="C161" s="133">
        <v>430503</v>
      </c>
      <c r="D161" s="133">
        <v>734005</v>
      </c>
      <c r="E161" s="67" t="s">
        <v>3016</v>
      </c>
      <c r="F161" s="135" t="s">
        <v>4405</v>
      </c>
      <c r="G161" s="118" t="s">
        <v>160</v>
      </c>
      <c r="H161" s="136">
        <v>5.35</v>
      </c>
      <c r="I161" s="119">
        <v>31631</v>
      </c>
      <c r="J161" s="137" t="s">
        <v>4405</v>
      </c>
      <c r="K161" s="118" t="s">
        <v>17</v>
      </c>
      <c r="L161" s="122">
        <v>1500</v>
      </c>
      <c r="M161" s="123">
        <v>280</v>
      </c>
      <c r="N161" s="118" t="s">
        <v>199</v>
      </c>
      <c r="O161" s="71" t="str">
        <f t="shared" si="6"/>
        <v>&lt;0.2</v>
      </c>
      <c r="P161" s="71">
        <f>IF(O161&lt;&gt;"",VLOOKUP($A161,Sheet4!$A$2:$O$1309,14,FALSE)*100,"")</f>
        <v>1.8472321030518324</v>
      </c>
      <c r="Q161" s="71">
        <f>IF(P161&lt;&gt;"",VLOOKUP($A161,Sheet4!$A$2:$O$1309,15,FALSE)*100,"")</f>
        <v>16.692259759502214</v>
      </c>
      <c r="R161" s="73" t="str">
        <f t="shared" si="5"/>
        <v>&gt;500</v>
      </c>
      <c r="S161" s="63" t="s">
        <v>4364</v>
      </c>
      <c r="T161" s="63" t="str">
        <f>IF(ISNA(VLOOKUP(A161,Sheet1!B$3:C$1266,2,FALSE)=TRUE),"NC",VLOOKUP(A161,Sheet1!B$3:C$1266,2,FALSE))</f>
        <v>Rural</v>
      </c>
      <c r="U161" s="66">
        <f>IF(ISNA(VLOOKUP($A161,Sheet1!$B$3:$AH$1266,Sheet1!E$1+(Sheet1!$A$1-1)*10,FALSE))=TRUE,"---",IF(VLOOKUP($A161,Sheet1!$B$3:$AH$1266,Sheet1!E$1+(Sheet1!$A$1-1)*10,FALSE)="---","---", (ROUND(VLOOKUP($A161,Sheet1!$B$3:$AH$1266,Sheet1!E$1+(Sheet1!$A$1-1)*10,FALSE),IF(VLOOKUP($A161,Sheet1!$B$3:$AH$1266,Sheet1!E$1+(Sheet1!$A$1-1)*10,FALSE)&gt;99999,-3,IF(VLOOKUP($A161,Sheet1!$B$3:$AH$1266,Sheet1!E$1+(Sheet1!$A$1-1)*10,FALSE)&gt;9999,-2,IF(VLOOKUP($A161,Sheet1!$B$3:$AH$1266,Sheet1!E$1+(Sheet1!$A$1-1)*10,FALSE)&gt;999,-1,0)))))))</f>
        <v>161</v>
      </c>
      <c r="V161" s="66">
        <f>IF(ISNA(VLOOKUP($A161,Sheet1!$B$3:$AH$1266,Sheet1!F$1+(Sheet1!$A$1-1)*10,FALSE))=TRUE,"---",IF(VLOOKUP($A161,Sheet1!$B$3:$AH$1266,Sheet1!F$1+(Sheet1!$A$1-1)*10,FALSE)="---","---", (ROUND(VLOOKUP($A161,Sheet1!$B$3:$AH$1266,Sheet1!F$1+(Sheet1!$A$1-1)*10,FALSE),IF(VLOOKUP($A161,Sheet1!$B$3:$AH$1266,Sheet1!F$1+(Sheet1!$A$1-1)*10,FALSE)&gt;99999,-3,IF(VLOOKUP($A161,Sheet1!$B$3:$AH$1266,Sheet1!F$1+(Sheet1!$A$1-1)*10,FALSE)&gt;9999,-2,IF(VLOOKUP($A161,Sheet1!$B$3:$AH$1266,Sheet1!F$1+(Sheet1!$A$1-1)*10,FALSE)&gt;999,-1,0)))))))</f>
        <v>198</v>
      </c>
      <c r="W161" s="66">
        <f>IF(ISNA(VLOOKUP($A161,Sheet1!$B$3:$AH$1266,Sheet1!G$1+(Sheet1!$A$1-1)*10,FALSE))=TRUE,"---",IF(VLOOKUP($A161,Sheet1!$B$3:$AH$1266,Sheet1!G$1+(Sheet1!$A$1-1)*10,FALSE)="---","---", (ROUND(VLOOKUP($A161,Sheet1!$B$3:$AH$1266,Sheet1!G$1+(Sheet1!$A$1-1)*10,FALSE),IF(VLOOKUP($A161,Sheet1!$B$3:$AH$1266,Sheet1!G$1+(Sheet1!$A$1-1)*10,FALSE)&gt;99999,-3,IF(VLOOKUP($A161,Sheet1!$B$3:$AH$1266,Sheet1!G$1+(Sheet1!$A$1-1)*10,FALSE)&gt;9999,-2,IF(VLOOKUP($A161,Sheet1!$B$3:$AH$1266,Sheet1!G$1+(Sheet1!$A$1-1)*10,FALSE)&gt;999,-1,0)))))))</f>
        <v>246</v>
      </c>
      <c r="X161" s="66">
        <f>IF(ISNA(VLOOKUP($A161,Sheet1!$B$3:$AH$1266,Sheet1!H$1+(Sheet1!$A$1-1)*10,FALSE))=TRUE,"---",IF(VLOOKUP($A161,Sheet1!$B$3:$AH$1266,Sheet1!H$1+(Sheet1!$A$1-1)*10,FALSE)="---","---", (ROUND(VLOOKUP($A161,Sheet1!$B$3:$AH$1266,Sheet1!H$1+(Sheet1!$A$1-1)*10,FALSE),IF(VLOOKUP($A161,Sheet1!$B$3:$AH$1266,Sheet1!H$1+(Sheet1!$A$1-1)*10,FALSE)&gt;99999,-3,IF(VLOOKUP($A161,Sheet1!$B$3:$AH$1266,Sheet1!H$1+(Sheet1!$A$1-1)*10,FALSE)&gt;9999,-2,IF(VLOOKUP($A161,Sheet1!$B$3:$AH$1266,Sheet1!H$1+(Sheet1!$A$1-1)*10,FALSE)&gt;999,-1,0)))))))</f>
        <v>382</v>
      </c>
      <c r="Y161" s="66">
        <f>IF(ISNA(VLOOKUP($A161,Sheet1!$B$3:$AH$1266,Sheet1!I$1+(Sheet1!$A$1-1)*10,FALSE))=TRUE,"---",IF(VLOOKUP($A161,Sheet1!$B$3:$AH$1266,Sheet1!I$1+(Sheet1!$A$1-1)*10,FALSE)="---","---", (ROUND(VLOOKUP($A161,Sheet1!$B$3:$AH$1266,Sheet1!I$1+(Sheet1!$A$1-1)*10,FALSE),IF(VLOOKUP($A161,Sheet1!$B$3:$AH$1266,Sheet1!I$1+(Sheet1!$A$1-1)*10,FALSE)&gt;99999,-3,IF(VLOOKUP($A161,Sheet1!$B$3:$AH$1266,Sheet1!I$1+(Sheet1!$A$1-1)*10,FALSE)&gt;9999,-2,IF(VLOOKUP($A161,Sheet1!$B$3:$AH$1266,Sheet1!I$1+(Sheet1!$A$1-1)*10,FALSE)&gt;999,-1,0)))))))</f>
        <v>484</v>
      </c>
      <c r="Z161" s="66">
        <f>IF(ISNA(VLOOKUP($A161,Sheet1!$B$3:$AH$1266,Sheet1!J$1+(Sheet1!$A$1-1)*10,FALSE))=TRUE,"---",IF(VLOOKUP($A161,Sheet1!$B$3:$AH$1266,Sheet1!J$1+(Sheet1!$A$1-1)*10,FALSE)="---","---", (ROUND(VLOOKUP($A161,Sheet1!$B$3:$AH$1266,Sheet1!J$1+(Sheet1!$A$1-1)*10,FALSE),IF(VLOOKUP($A161,Sheet1!$B$3:$AH$1266,Sheet1!J$1+(Sheet1!$A$1-1)*10,FALSE)&gt;99999,-3,IF(VLOOKUP($A161,Sheet1!$B$3:$AH$1266,Sheet1!J$1+(Sheet1!$A$1-1)*10,FALSE)&gt;9999,-2,IF(VLOOKUP($A161,Sheet1!$B$3:$AH$1266,Sheet1!J$1+(Sheet1!$A$1-1)*10,FALSE)&gt;999,-1,0)))))))</f>
        <v>621</v>
      </c>
      <c r="AA161" s="66">
        <f>IF(ISNA(VLOOKUP($A161,Sheet1!$B$3:$AH$1266,Sheet1!K$1+(Sheet1!$A$1-1)*10,FALSE))=TRUE,"---",IF(VLOOKUP($A161,Sheet1!$B$3:$AH$1266,Sheet1!K$1+(Sheet1!$A$1-1)*10,FALSE)="---","---", (ROUND(VLOOKUP($A161,Sheet1!$B$3:$AH$1266,Sheet1!K$1+(Sheet1!$A$1-1)*10,FALSE),IF(VLOOKUP($A161,Sheet1!$B$3:$AH$1266,Sheet1!K$1+(Sheet1!$A$1-1)*10,FALSE)&gt;99999,-3,IF(VLOOKUP($A161,Sheet1!$B$3:$AH$1266,Sheet1!K$1+(Sheet1!$A$1-1)*10,FALSE)&gt;9999,-2,IF(VLOOKUP($A161,Sheet1!$B$3:$AH$1266,Sheet1!K$1+(Sheet1!$A$1-1)*10,FALSE)&gt;999,-1,0)))))))</f>
        <v>727</v>
      </c>
      <c r="AB161" s="66">
        <f>IF(ISNA(VLOOKUP($A161,Sheet1!$B$3:$AH$1266,Sheet1!L$1+(Sheet1!$A$1-1)*10,FALSE))=TRUE,"---",IF(VLOOKUP($A161,Sheet1!$B$3:$AH$1266,Sheet1!L$1+(Sheet1!$A$1-1)*10,FALSE)="---","---", (ROUND(VLOOKUP($A161,Sheet1!$B$3:$AH$1266,Sheet1!L$1+(Sheet1!$A$1-1)*10,FALSE),IF(VLOOKUP($A161,Sheet1!$B$3:$AH$1266,Sheet1!L$1+(Sheet1!$A$1-1)*10,FALSE)&gt;99999,-3,IF(VLOOKUP($A161,Sheet1!$B$3:$AH$1266,Sheet1!L$1+(Sheet1!$A$1-1)*10,FALSE)&gt;9999,-2,IF(VLOOKUP($A161,Sheet1!$B$3:$AH$1266,Sheet1!L$1+(Sheet1!$A$1-1)*10,FALSE)&gt;999,-1,0)))))))</f>
        <v>848</v>
      </c>
      <c r="AC161" s="66">
        <f>IF(ISNA(VLOOKUP($A161,Sheet1!$B$3:$AH$1266,Sheet1!M$1+(Sheet1!$A$1-1)*10,FALSE))=TRUE,"---",IF(VLOOKUP($A161,Sheet1!$B$3:$AH$1266,Sheet1!M$1+(Sheet1!$A$1-1)*10,FALSE)="---","---", (ROUND(VLOOKUP($A161,Sheet1!$B$3:$AH$1266,Sheet1!M$1+(Sheet1!$A$1-1)*10,FALSE),IF(VLOOKUP($A161,Sheet1!$B$3:$AH$1266,Sheet1!M$1+(Sheet1!$A$1-1)*10,FALSE)&gt;99999,-3,IF(VLOOKUP($A161,Sheet1!$B$3:$AH$1266,Sheet1!M$1+(Sheet1!$A$1-1)*10,FALSE)&gt;9999,-2,IF(VLOOKUP($A161,Sheet1!$B$3:$AH$1266,Sheet1!M$1+(Sheet1!$A$1-1)*10,FALSE)&gt;999,-1,0)))))))</f>
        <v>960</v>
      </c>
      <c r="AD161" s="66">
        <f>IF(ISNA(VLOOKUP($A161,Sheet1!$B$3:$AH$1266,Sheet1!N$1+(Sheet1!$A$1-1)*10,FALSE))=TRUE,"---",IF(VLOOKUP($A161,Sheet1!$B$3:$AH$1266,Sheet1!N$1+(Sheet1!$A$1-1)*10,FALSE)="---","---", (ROUND(VLOOKUP($A161,Sheet1!$B$3:$AH$1266,Sheet1!N$1+(Sheet1!$A$1-1)*10,FALSE),IF(VLOOKUP($A161,Sheet1!$B$3:$AH$1266,Sheet1!N$1+(Sheet1!$A$1-1)*10,FALSE)&gt;99999,-3,IF(VLOOKUP($A161,Sheet1!$B$3:$AH$1266,Sheet1!N$1+(Sheet1!$A$1-1)*10,FALSE)&gt;9999,-2,IF(VLOOKUP($A161,Sheet1!$B$3:$AH$1266,Sheet1!N$1+(Sheet1!$A$1-1)*10,FALSE)&gt;999,-1,0)))))))</f>
        <v>1130</v>
      </c>
    </row>
    <row r="162" spans="1:30" ht="25.5" customHeight="1" x14ac:dyDescent="0.25">
      <c r="A162" s="125" t="s">
        <v>241</v>
      </c>
      <c r="B162" s="126" t="s">
        <v>242</v>
      </c>
      <c r="C162" s="125">
        <v>430149</v>
      </c>
      <c r="D162" s="125">
        <v>733833</v>
      </c>
      <c r="E162" s="70" t="s">
        <v>3016</v>
      </c>
      <c r="F162" s="139" t="s">
        <v>4405</v>
      </c>
      <c r="G162" s="127" t="s">
        <v>160</v>
      </c>
      <c r="H162" s="128">
        <v>2.63</v>
      </c>
      <c r="I162" s="112">
        <v>31631</v>
      </c>
      <c r="J162" s="140" t="s">
        <v>4405</v>
      </c>
      <c r="K162" s="127" t="s">
        <v>17</v>
      </c>
      <c r="L162" s="115">
        <v>1640</v>
      </c>
      <c r="M162" s="116">
        <v>624</v>
      </c>
      <c r="N162" s="127" t="s">
        <v>199</v>
      </c>
      <c r="O162" s="68" t="str">
        <f t="shared" si="6"/>
        <v>&lt;0.2</v>
      </c>
      <c r="P162" s="68">
        <f>IF(O162&lt;&gt;"",VLOOKUP($A162,Sheet4!$A$2:$O$1309,14,FALSE)*100,"")</f>
        <v>1.8472321030518324</v>
      </c>
      <c r="Q162" s="68">
        <f>IF(P162&lt;&gt;"",VLOOKUP($A162,Sheet4!$A$2:$O$1309,15,FALSE)*100,"")</f>
        <v>16.692259759502214</v>
      </c>
      <c r="R162" s="74" t="str">
        <f t="shared" si="5"/>
        <v>&gt;500</v>
      </c>
      <c r="S162" s="64" t="s">
        <v>4364</v>
      </c>
      <c r="T162" s="64" t="str">
        <f>IF(ISNA(VLOOKUP(A162,Sheet1!B$3:C$1266,2,FALSE)=TRUE),"NC",VLOOKUP(A162,Sheet1!B$3:C$1266,2,FALSE))</f>
        <v>Rural</v>
      </c>
      <c r="U162" s="65">
        <f>IF(ISNA(VLOOKUP($A162,Sheet1!$B$3:$AH$1266,Sheet1!E$1+(Sheet1!$A$1-1)*10,FALSE))=TRUE,"---",IF(VLOOKUP($A162,Sheet1!$B$3:$AH$1266,Sheet1!E$1+(Sheet1!$A$1-1)*10,FALSE)="---","---", (ROUND(VLOOKUP($A162,Sheet1!$B$3:$AH$1266,Sheet1!E$1+(Sheet1!$A$1-1)*10,FALSE),IF(VLOOKUP($A162,Sheet1!$B$3:$AH$1266,Sheet1!E$1+(Sheet1!$A$1-1)*10,FALSE)&gt;99999,-3,IF(VLOOKUP($A162,Sheet1!$B$3:$AH$1266,Sheet1!E$1+(Sheet1!$A$1-1)*10,FALSE)&gt;9999,-2,IF(VLOOKUP($A162,Sheet1!$B$3:$AH$1266,Sheet1!E$1+(Sheet1!$A$1-1)*10,FALSE)&gt;999,-1,0)))))))</f>
        <v>89</v>
      </c>
      <c r="V162" s="65">
        <f>IF(ISNA(VLOOKUP($A162,Sheet1!$B$3:$AH$1266,Sheet1!F$1+(Sheet1!$A$1-1)*10,FALSE))=TRUE,"---",IF(VLOOKUP($A162,Sheet1!$B$3:$AH$1266,Sheet1!F$1+(Sheet1!$A$1-1)*10,FALSE)="---","---", (ROUND(VLOOKUP($A162,Sheet1!$B$3:$AH$1266,Sheet1!F$1+(Sheet1!$A$1-1)*10,FALSE),IF(VLOOKUP($A162,Sheet1!$B$3:$AH$1266,Sheet1!F$1+(Sheet1!$A$1-1)*10,FALSE)&gt;99999,-3,IF(VLOOKUP($A162,Sheet1!$B$3:$AH$1266,Sheet1!F$1+(Sheet1!$A$1-1)*10,FALSE)&gt;9999,-2,IF(VLOOKUP($A162,Sheet1!$B$3:$AH$1266,Sheet1!F$1+(Sheet1!$A$1-1)*10,FALSE)&gt;999,-1,0)))))))</f>
        <v>108</v>
      </c>
      <c r="W162" s="65">
        <f>IF(ISNA(VLOOKUP($A162,Sheet1!$B$3:$AH$1266,Sheet1!G$1+(Sheet1!$A$1-1)*10,FALSE))=TRUE,"---",IF(VLOOKUP($A162,Sheet1!$B$3:$AH$1266,Sheet1!G$1+(Sheet1!$A$1-1)*10,FALSE)="---","---", (ROUND(VLOOKUP($A162,Sheet1!$B$3:$AH$1266,Sheet1!G$1+(Sheet1!$A$1-1)*10,FALSE),IF(VLOOKUP($A162,Sheet1!$B$3:$AH$1266,Sheet1!G$1+(Sheet1!$A$1-1)*10,FALSE)&gt;99999,-3,IF(VLOOKUP($A162,Sheet1!$B$3:$AH$1266,Sheet1!G$1+(Sheet1!$A$1-1)*10,FALSE)&gt;9999,-2,IF(VLOOKUP($A162,Sheet1!$B$3:$AH$1266,Sheet1!G$1+(Sheet1!$A$1-1)*10,FALSE)&gt;999,-1,0)))))))</f>
        <v>135</v>
      </c>
      <c r="X162" s="65">
        <f>IF(ISNA(VLOOKUP($A162,Sheet1!$B$3:$AH$1266,Sheet1!H$1+(Sheet1!$A$1-1)*10,FALSE))=TRUE,"---",IF(VLOOKUP($A162,Sheet1!$B$3:$AH$1266,Sheet1!H$1+(Sheet1!$A$1-1)*10,FALSE)="---","---", (ROUND(VLOOKUP($A162,Sheet1!$B$3:$AH$1266,Sheet1!H$1+(Sheet1!$A$1-1)*10,FALSE),IF(VLOOKUP($A162,Sheet1!$B$3:$AH$1266,Sheet1!H$1+(Sheet1!$A$1-1)*10,FALSE)&gt;99999,-3,IF(VLOOKUP($A162,Sheet1!$B$3:$AH$1266,Sheet1!H$1+(Sheet1!$A$1-1)*10,FALSE)&gt;9999,-2,IF(VLOOKUP($A162,Sheet1!$B$3:$AH$1266,Sheet1!H$1+(Sheet1!$A$1-1)*10,FALSE)&gt;999,-1,0)))))))</f>
        <v>208</v>
      </c>
      <c r="Y162" s="65">
        <f>IF(ISNA(VLOOKUP($A162,Sheet1!$B$3:$AH$1266,Sheet1!I$1+(Sheet1!$A$1-1)*10,FALSE))=TRUE,"---",IF(VLOOKUP($A162,Sheet1!$B$3:$AH$1266,Sheet1!I$1+(Sheet1!$A$1-1)*10,FALSE)="---","---", (ROUND(VLOOKUP($A162,Sheet1!$B$3:$AH$1266,Sheet1!I$1+(Sheet1!$A$1-1)*10,FALSE),IF(VLOOKUP($A162,Sheet1!$B$3:$AH$1266,Sheet1!I$1+(Sheet1!$A$1-1)*10,FALSE)&gt;99999,-3,IF(VLOOKUP($A162,Sheet1!$B$3:$AH$1266,Sheet1!I$1+(Sheet1!$A$1-1)*10,FALSE)&gt;9999,-2,IF(VLOOKUP($A162,Sheet1!$B$3:$AH$1266,Sheet1!I$1+(Sheet1!$A$1-1)*10,FALSE)&gt;999,-1,0)))))))</f>
        <v>262</v>
      </c>
      <c r="Z162" s="65">
        <f>IF(ISNA(VLOOKUP($A162,Sheet1!$B$3:$AH$1266,Sheet1!J$1+(Sheet1!$A$1-1)*10,FALSE))=TRUE,"---",IF(VLOOKUP($A162,Sheet1!$B$3:$AH$1266,Sheet1!J$1+(Sheet1!$A$1-1)*10,FALSE)="---","---", (ROUND(VLOOKUP($A162,Sheet1!$B$3:$AH$1266,Sheet1!J$1+(Sheet1!$A$1-1)*10,FALSE),IF(VLOOKUP($A162,Sheet1!$B$3:$AH$1266,Sheet1!J$1+(Sheet1!$A$1-1)*10,FALSE)&gt;99999,-3,IF(VLOOKUP($A162,Sheet1!$B$3:$AH$1266,Sheet1!J$1+(Sheet1!$A$1-1)*10,FALSE)&gt;9999,-2,IF(VLOOKUP($A162,Sheet1!$B$3:$AH$1266,Sheet1!J$1+(Sheet1!$A$1-1)*10,FALSE)&gt;999,-1,0)))))))</f>
        <v>335</v>
      </c>
      <c r="AA162" s="65">
        <f>IF(ISNA(VLOOKUP($A162,Sheet1!$B$3:$AH$1266,Sheet1!K$1+(Sheet1!$A$1-1)*10,FALSE))=TRUE,"---",IF(VLOOKUP($A162,Sheet1!$B$3:$AH$1266,Sheet1!K$1+(Sheet1!$A$1-1)*10,FALSE)="---","---", (ROUND(VLOOKUP($A162,Sheet1!$B$3:$AH$1266,Sheet1!K$1+(Sheet1!$A$1-1)*10,FALSE),IF(VLOOKUP($A162,Sheet1!$B$3:$AH$1266,Sheet1!K$1+(Sheet1!$A$1-1)*10,FALSE)&gt;99999,-3,IF(VLOOKUP($A162,Sheet1!$B$3:$AH$1266,Sheet1!K$1+(Sheet1!$A$1-1)*10,FALSE)&gt;9999,-2,IF(VLOOKUP($A162,Sheet1!$B$3:$AH$1266,Sheet1!K$1+(Sheet1!$A$1-1)*10,FALSE)&gt;999,-1,0)))))))</f>
        <v>391</v>
      </c>
      <c r="AB162" s="65">
        <f>IF(ISNA(VLOOKUP($A162,Sheet1!$B$3:$AH$1266,Sheet1!L$1+(Sheet1!$A$1-1)*10,FALSE))=TRUE,"---",IF(VLOOKUP($A162,Sheet1!$B$3:$AH$1266,Sheet1!L$1+(Sheet1!$A$1-1)*10,FALSE)="---","---", (ROUND(VLOOKUP($A162,Sheet1!$B$3:$AH$1266,Sheet1!L$1+(Sheet1!$A$1-1)*10,FALSE),IF(VLOOKUP($A162,Sheet1!$B$3:$AH$1266,Sheet1!L$1+(Sheet1!$A$1-1)*10,FALSE)&gt;99999,-3,IF(VLOOKUP($A162,Sheet1!$B$3:$AH$1266,Sheet1!L$1+(Sheet1!$A$1-1)*10,FALSE)&gt;9999,-2,IF(VLOOKUP($A162,Sheet1!$B$3:$AH$1266,Sheet1!L$1+(Sheet1!$A$1-1)*10,FALSE)&gt;999,-1,0)))))))</f>
        <v>454</v>
      </c>
      <c r="AC162" s="65">
        <f>IF(ISNA(VLOOKUP($A162,Sheet1!$B$3:$AH$1266,Sheet1!M$1+(Sheet1!$A$1-1)*10,FALSE))=TRUE,"---",IF(VLOOKUP($A162,Sheet1!$B$3:$AH$1266,Sheet1!M$1+(Sheet1!$A$1-1)*10,FALSE)="---","---", (ROUND(VLOOKUP($A162,Sheet1!$B$3:$AH$1266,Sheet1!M$1+(Sheet1!$A$1-1)*10,FALSE),IF(VLOOKUP($A162,Sheet1!$B$3:$AH$1266,Sheet1!M$1+(Sheet1!$A$1-1)*10,FALSE)&gt;99999,-3,IF(VLOOKUP($A162,Sheet1!$B$3:$AH$1266,Sheet1!M$1+(Sheet1!$A$1-1)*10,FALSE)&gt;9999,-2,IF(VLOOKUP($A162,Sheet1!$B$3:$AH$1266,Sheet1!M$1+(Sheet1!$A$1-1)*10,FALSE)&gt;999,-1,0)))))))</f>
        <v>514</v>
      </c>
      <c r="AD162" s="65">
        <f>IF(ISNA(VLOOKUP($A162,Sheet1!$B$3:$AH$1266,Sheet1!N$1+(Sheet1!$A$1-1)*10,FALSE))=TRUE,"---",IF(VLOOKUP($A162,Sheet1!$B$3:$AH$1266,Sheet1!N$1+(Sheet1!$A$1-1)*10,FALSE)="---","---", (ROUND(VLOOKUP($A162,Sheet1!$B$3:$AH$1266,Sheet1!N$1+(Sheet1!$A$1-1)*10,FALSE),IF(VLOOKUP($A162,Sheet1!$B$3:$AH$1266,Sheet1!N$1+(Sheet1!$A$1-1)*10,FALSE)&gt;99999,-3,IF(VLOOKUP($A162,Sheet1!$B$3:$AH$1266,Sheet1!N$1+(Sheet1!$A$1-1)*10,FALSE)&gt;9999,-2,IF(VLOOKUP($A162,Sheet1!$B$3:$AH$1266,Sheet1!N$1+(Sheet1!$A$1-1)*10,FALSE)&gt;999,-1,0)))))))</f>
        <v>605</v>
      </c>
    </row>
    <row r="163" spans="1:30" ht="25.5" customHeight="1" x14ac:dyDescent="0.25">
      <c r="A163" s="304" t="s">
        <v>243</v>
      </c>
      <c r="B163" s="393" t="s">
        <v>244</v>
      </c>
      <c r="C163" s="304">
        <v>425608</v>
      </c>
      <c r="D163" s="304">
        <v>733906</v>
      </c>
      <c r="E163" s="305" t="s">
        <v>3065</v>
      </c>
      <c r="F163" s="345">
        <v>1977</v>
      </c>
      <c r="G163" s="351" t="s">
        <v>286</v>
      </c>
      <c r="H163" s="437">
        <v>3773</v>
      </c>
      <c r="I163" s="119">
        <v>4836</v>
      </c>
      <c r="J163" s="137" t="s">
        <v>4405</v>
      </c>
      <c r="K163" s="118" t="s">
        <v>17</v>
      </c>
      <c r="L163" s="122">
        <v>110000</v>
      </c>
      <c r="M163" s="123">
        <v>29.2</v>
      </c>
      <c r="N163" s="118" t="s">
        <v>245</v>
      </c>
      <c r="O163" s="71" t="str">
        <f t="shared" si="6"/>
        <v>&lt;0.2</v>
      </c>
      <c r="P163" s="71">
        <f>IF(O163&lt;&gt;"",VLOOKUP($A163,Sheet4!$A$2:$O$1309,14,FALSE)*100,"")</f>
        <v>1.1355140458131352</v>
      </c>
      <c r="Q163" s="71">
        <f>IF(P163&lt;&gt;"",VLOOKUP($A163,Sheet4!$A$2:$O$1309,15,FALSE)*100,"")</f>
        <v>10.583064950141729</v>
      </c>
      <c r="R163" s="73" t="str">
        <f t="shared" si="5"/>
        <v>&gt;500</v>
      </c>
      <c r="S163" s="357" t="s">
        <v>4364</v>
      </c>
      <c r="T163" s="357" t="str">
        <f>IF(ISNA(VLOOKUP(A163,Sheet1!B$3:C$1266,2,FALSE)=TRUE),"NC",VLOOKUP(A163,Sheet1!B$3:C$1266,2,FALSE))</f>
        <v>Regulated</v>
      </c>
      <c r="U163" s="385">
        <f>IF(ISNA(VLOOKUP($A163,Sheet1!$B$3:$AH$1266,Sheet1!E$1+(Sheet1!$A$1-1)*10,FALSE))=TRUE,"---",IF(VLOOKUP($A163,Sheet1!$B$3:$AH$1266,Sheet1!E$1+(Sheet1!$A$1-1)*10,FALSE)="---","---", (ROUND(VLOOKUP($A163,Sheet1!$B$3:$AH$1266,Sheet1!E$1+(Sheet1!$A$1-1)*10,FALSE),IF(VLOOKUP($A163,Sheet1!$B$3:$AH$1266,Sheet1!E$1+(Sheet1!$A$1-1)*10,FALSE)&gt;99999,-3,IF(VLOOKUP($A163,Sheet1!$B$3:$AH$1266,Sheet1!E$1+(Sheet1!$A$1-1)*10,FALSE)&gt;9999,-2,IF(VLOOKUP($A163,Sheet1!$B$3:$AH$1266,Sheet1!E$1+(Sheet1!$A$1-1)*10,FALSE)&gt;999,-1,0)))))))</f>
        <v>23600</v>
      </c>
      <c r="V163" s="385">
        <f>IF(ISNA(VLOOKUP($A163,Sheet1!$B$3:$AH$1266,Sheet1!F$1+(Sheet1!$A$1-1)*10,FALSE))=TRUE,"---",IF(VLOOKUP($A163,Sheet1!$B$3:$AH$1266,Sheet1!F$1+(Sheet1!$A$1-1)*10,FALSE)="---","---", (ROUND(VLOOKUP($A163,Sheet1!$B$3:$AH$1266,Sheet1!F$1+(Sheet1!$A$1-1)*10,FALSE),IF(VLOOKUP($A163,Sheet1!$B$3:$AH$1266,Sheet1!F$1+(Sheet1!$A$1-1)*10,FALSE)&gt;99999,-3,IF(VLOOKUP($A163,Sheet1!$B$3:$AH$1266,Sheet1!F$1+(Sheet1!$A$1-1)*10,FALSE)&gt;9999,-2,IF(VLOOKUP($A163,Sheet1!$B$3:$AH$1266,Sheet1!F$1+(Sheet1!$A$1-1)*10,FALSE)&gt;999,-1,0)))))))</f>
        <v>26800</v>
      </c>
      <c r="W163" s="385">
        <f>IF(ISNA(VLOOKUP($A163,Sheet1!$B$3:$AH$1266,Sheet1!G$1+(Sheet1!$A$1-1)*10,FALSE))=TRUE,"---",IF(VLOOKUP($A163,Sheet1!$B$3:$AH$1266,Sheet1!G$1+(Sheet1!$A$1-1)*10,FALSE)="---","---", (ROUND(VLOOKUP($A163,Sheet1!$B$3:$AH$1266,Sheet1!G$1+(Sheet1!$A$1-1)*10,FALSE),IF(VLOOKUP($A163,Sheet1!$B$3:$AH$1266,Sheet1!G$1+(Sheet1!$A$1-1)*10,FALSE)&gt;99999,-3,IF(VLOOKUP($A163,Sheet1!$B$3:$AH$1266,Sheet1!G$1+(Sheet1!$A$1-1)*10,FALSE)&gt;9999,-2,IF(VLOOKUP($A163,Sheet1!$B$3:$AH$1266,Sheet1!G$1+(Sheet1!$A$1-1)*10,FALSE)&gt;999,-1,0)))))))</f>
        <v>30400</v>
      </c>
      <c r="X163" s="385">
        <f>IF(ISNA(VLOOKUP($A163,Sheet1!$B$3:$AH$1266,Sheet1!H$1+(Sheet1!$A$1-1)*10,FALSE))=TRUE,"---",IF(VLOOKUP($A163,Sheet1!$B$3:$AH$1266,Sheet1!H$1+(Sheet1!$A$1-1)*10,FALSE)="---","---", (ROUND(VLOOKUP($A163,Sheet1!$B$3:$AH$1266,Sheet1!H$1+(Sheet1!$A$1-1)*10,FALSE),IF(VLOOKUP($A163,Sheet1!$B$3:$AH$1266,Sheet1!H$1+(Sheet1!$A$1-1)*10,FALSE)&gt;99999,-3,IF(VLOOKUP($A163,Sheet1!$B$3:$AH$1266,Sheet1!H$1+(Sheet1!$A$1-1)*10,FALSE)&gt;9999,-2,IF(VLOOKUP($A163,Sheet1!$B$3:$AH$1266,Sheet1!H$1+(Sheet1!$A$1-1)*10,FALSE)&gt;999,-1,0)))))))</f>
        <v>38400</v>
      </c>
      <c r="Y163" s="385">
        <f>IF(ISNA(VLOOKUP($A163,Sheet1!$B$3:$AH$1266,Sheet1!I$1+(Sheet1!$A$1-1)*10,FALSE))=TRUE,"---",IF(VLOOKUP($A163,Sheet1!$B$3:$AH$1266,Sheet1!I$1+(Sheet1!$A$1-1)*10,FALSE)="---","---", (ROUND(VLOOKUP($A163,Sheet1!$B$3:$AH$1266,Sheet1!I$1+(Sheet1!$A$1-1)*10,FALSE),IF(VLOOKUP($A163,Sheet1!$B$3:$AH$1266,Sheet1!I$1+(Sheet1!$A$1-1)*10,FALSE)&gt;99999,-3,IF(VLOOKUP($A163,Sheet1!$B$3:$AH$1266,Sheet1!I$1+(Sheet1!$A$1-1)*10,FALSE)&gt;9999,-2,IF(VLOOKUP($A163,Sheet1!$B$3:$AH$1266,Sheet1!I$1+(Sheet1!$A$1-1)*10,FALSE)&gt;999,-1,0)))))))</f>
        <v>43000</v>
      </c>
      <c r="Z163" s="385">
        <f>IF(ISNA(VLOOKUP($A163,Sheet1!$B$3:$AH$1266,Sheet1!J$1+(Sheet1!$A$1-1)*10,FALSE))=TRUE,"---",IF(VLOOKUP($A163,Sheet1!$B$3:$AH$1266,Sheet1!J$1+(Sheet1!$A$1-1)*10,FALSE)="---","---", (ROUND(VLOOKUP($A163,Sheet1!$B$3:$AH$1266,Sheet1!J$1+(Sheet1!$A$1-1)*10,FALSE),IF(VLOOKUP($A163,Sheet1!$B$3:$AH$1266,Sheet1!J$1+(Sheet1!$A$1-1)*10,FALSE)&gt;99999,-3,IF(VLOOKUP($A163,Sheet1!$B$3:$AH$1266,Sheet1!J$1+(Sheet1!$A$1-1)*10,FALSE)&gt;9999,-2,IF(VLOOKUP($A163,Sheet1!$B$3:$AH$1266,Sheet1!J$1+(Sheet1!$A$1-1)*10,FALSE)&gt;999,-1,0)))))))</f>
        <v>48200</v>
      </c>
      <c r="AA163" s="385">
        <f>IF(ISNA(VLOOKUP($A163,Sheet1!$B$3:$AH$1266,Sheet1!K$1+(Sheet1!$A$1-1)*10,FALSE))=TRUE,"---",IF(VLOOKUP($A163,Sheet1!$B$3:$AH$1266,Sheet1!K$1+(Sheet1!$A$1-1)*10,FALSE)="---","---", (ROUND(VLOOKUP($A163,Sheet1!$B$3:$AH$1266,Sheet1!K$1+(Sheet1!$A$1-1)*10,FALSE),IF(VLOOKUP($A163,Sheet1!$B$3:$AH$1266,Sheet1!K$1+(Sheet1!$A$1-1)*10,FALSE)&gt;99999,-3,IF(VLOOKUP($A163,Sheet1!$B$3:$AH$1266,Sheet1!K$1+(Sheet1!$A$1-1)*10,FALSE)&gt;9999,-2,IF(VLOOKUP($A163,Sheet1!$B$3:$AH$1266,Sheet1!K$1+(Sheet1!$A$1-1)*10,FALSE)&gt;999,-1,0)))))))</f>
        <v>51800</v>
      </c>
      <c r="AB163" s="385">
        <f>IF(ISNA(VLOOKUP($A163,Sheet1!$B$3:$AH$1266,Sheet1!L$1+(Sheet1!$A$1-1)*10,FALSE))=TRUE,"---",IF(VLOOKUP($A163,Sheet1!$B$3:$AH$1266,Sheet1!L$1+(Sheet1!$A$1-1)*10,FALSE)="---","---", (ROUND(VLOOKUP($A163,Sheet1!$B$3:$AH$1266,Sheet1!L$1+(Sheet1!$A$1-1)*10,FALSE),IF(VLOOKUP($A163,Sheet1!$B$3:$AH$1266,Sheet1!L$1+(Sheet1!$A$1-1)*10,FALSE)&gt;99999,-3,IF(VLOOKUP($A163,Sheet1!$B$3:$AH$1266,Sheet1!L$1+(Sheet1!$A$1-1)*10,FALSE)&gt;9999,-2,IF(VLOOKUP($A163,Sheet1!$B$3:$AH$1266,Sheet1!L$1+(Sheet1!$A$1-1)*10,FALSE)&gt;999,-1,0)))))))</f>
        <v>55100</v>
      </c>
      <c r="AC163" s="385">
        <f>IF(ISNA(VLOOKUP($A163,Sheet1!$B$3:$AH$1266,Sheet1!M$1+(Sheet1!$A$1-1)*10,FALSE))=TRUE,"---",IF(VLOOKUP($A163,Sheet1!$B$3:$AH$1266,Sheet1!M$1+(Sheet1!$A$1-1)*10,FALSE)="---","---", (ROUND(VLOOKUP($A163,Sheet1!$B$3:$AH$1266,Sheet1!M$1+(Sheet1!$A$1-1)*10,FALSE),IF(VLOOKUP($A163,Sheet1!$B$3:$AH$1266,Sheet1!M$1+(Sheet1!$A$1-1)*10,FALSE)&gt;99999,-3,IF(VLOOKUP($A163,Sheet1!$B$3:$AH$1266,Sheet1!M$1+(Sheet1!$A$1-1)*10,FALSE)&gt;9999,-2,IF(VLOOKUP($A163,Sheet1!$B$3:$AH$1266,Sheet1!M$1+(Sheet1!$A$1-1)*10,FALSE)&gt;999,-1,0)))))))</f>
        <v>58300</v>
      </c>
      <c r="AD163" s="385">
        <f>IF(ISNA(VLOOKUP($A163,Sheet1!$B$3:$AH$1266,Sheet1!N$1+(Sheet1!$A$1-1)*10,FALSE))=TRUE,"---",IF(VLOOKUP($A163,Sheet1!$B$3:$AH$1266,Sheet1!N$1+(Sheet1!$A$1-1)*10,FALSE)="---","---", (ROUND(VLOOKUP($A163,Sheet1!$B$3:$AH$1266,Sheet1!N$1+(Sheet1!$A$1-1)*10,FALSE),IF(VLOOKUP($A163,Sheet1!$B$3:$AH$1266,Sheet1!N$1+(Sheet1!$A$1-1)*10,FALSE)&gt;99999,-3,IF(VLOOKUP($A163,Sheet1!$B$3:$AH$1266,Sheet1!N$1+(Sheet1!$A$1-1)*10,FALSE)&gt;9999,-2,IF(VLOOKUP($A163,Sheet1!$B$3:$AH$1266,Sheet1!N$1+(Sheet1!$A$1-1)*10,FALSE)&gt;999,-1,0)))))))</f>
        <v>62200</v>
      </c>
    </row>
    <row r="164" spans="1:30" ht="25.5" customHeight="1" x14ac:dyDescent="0.25">
      <c r="A164" s="304"/>
      <c r="B164" s="346"/>
      <c r="C164" s="304"/>
      <c r="D164" s="304"/>
      <c r="E164" s="305" t="e">
        <v>#N/A</v>
      </c>
      <c r="F164" s="355"/>
      <c r="G164" s="372"/>
      <c r="H164" s="437"/>
      <c r="I164" s="119">
        <v>17899</v>
      </c>
      <c r="J164" s="137" t="s">
        <v>4405</v>
      </c>
      <c r="K164" s="118" t="s">
        <v>17</v>
      </c>
      <c r="L164" s="122">
        <v>62000</v>
      </c>
      <c r="M164" s="123">
        <v>16.399999999999999</v>
      </c>
      <c r="N164" s="118" t="s">
        <v>246</v>
      </c>
      <c r="O164" s="71" t="s">
        <v>4405</v>
      </c>
      <c r="P164" s="71" t="s">
        <v>4405</v>
      </c>
      <c r="Q164" s="71" t="s">
        <v>4405</v>
      </c>
      <c r="R164" s="73" t="s">
        <v>4405</v>
      </c>
      <c r="S164" s="357" t="e">
        <v>#N/A</v>
      </c>
      <c r="T164" s="357" t="str">
        <f>IF(ISNA(VLOOKUP(A164,Sheet1!B$3:C$1266,2,FALSE)=TRUE),"ND",VLOOKUP(A164,Sheet1!B$3:C$1266,2,FALSE))</f>
        <v>ND</v>
      </c>
      <c r="U164" s="385" t="str">
        <f>IF(ISNA(VLOOKUP($A164,Sheet1!$B$3:$AH$1266,Sheet1!E$1+(Sheet1!$A$1-1)*10,FALSE))=TRUE,"---",IF(VLOOKUP($A164,Sheet1!$B$3:$AH$1266,Sheet1!E$1+(Sheet1!$A$1-1)*10,FALSE)="---","---", (ROUND(VLOOKUP($A164,Sheet1!$B$3:$AH$1266,Sheet1!E$1+(Sheet1!$A$1-1)*10,FALSE),IF(VLOOKUP($A164,Sheet1!$B$3:$AH$1266,Sheet1!E$1+(Sheet1!$A$1-1)*10,FALSE)&gt;99999,-3,IF(VLOOKUP($A164,Sheet1!$B$3:$AH$1266,Sheet1!E$1+(Sheet1!$A$1-1)*10,FALSE)&gt;9999,-2,IF(VLOOKUP($A164,Sheet1!$B$3:$AH$1266,Sheet1!E$1+(Sheet1!$A$1-1)*10,FALSE)&gt;999,-1,0)))))))</f>
        <v>---</v>
      </c>
      <c r="V164" s="385" t="str">
        <f>IF(ISNA(VLOOKUP($A164,Sheet1!$B$3:$AH$1266,Sheet1!F$1+(Sheet1!$A$1-1)*10,FALSE))=TRUE,"---",IF(VLOOKUP($A164,Sheet1!$B$3:$AH$1266,Sheet1!F$1+(Sheet1!$A$1-1)*10,FALSE)="---","---", (ROUND(VLOOKUP($A164,Sheet1!$B$3:$AH$1266,Sheet1!F$1+(Sheet1!$A$1-1)*10,FALSE),IF(VLOOKUP($A164,Sheet1!$B$3:$AH$1266,Sheet1!F$1+(Sheet1!$A$1-1)*10,FALSE)&gt;99999,-3,IF(VLOOKUP($A164,Sheet1!$B$3:$AH$1266,Sheet1!F$1+(Sheet1!$A$1-1)*10,FALSE)&gt;9999,-2,IF(VLOOKUP($A164,Sheet1!$B$3:$AH$1266,Sheet1!F$1+(Sheet1!$A$1-1)*10,FALSE)&gt;999,-1,0)))))))</f>
        <v>---</v>
      </c>
      <c r="W164" s="385" t="str">
        <f>IF(ISNA(VLOOKUP($A164,Sheet1!$B$3:$AH$1266,Sheet1!G$1+(Sheet1!$A$1-1)*10,FALSE))=TRUE,"---",IF(VLOOKUP($A164,Sheet1!$B$3:$AH$1266,Sheet1!G$1+(Sheet1!$A$1-1)*10,FALSE)="---","---", (ROUND(VLOOKUP($A164,Sheet1!$B$3:$AH$1266,Sheet1!G$1+(Sheet1!$A$1-1)*10,FALSE),IF(VLOOKUP($A164,Sheet1!$B$3:$AH$1266,Sheet1!G$1+(Sheet1!$A$1-1)*10,FALSE)&gt;99999,-3,IF(VLOOKUP($A164,Sheet1!$B$3:$AH$1266,Sheet1!G$1+(Sheet1!$A$1-1)*10,FALSE)&gt;9999,-2,IF(VLOOKUP($A164,Sheet1!$B$3:$AH$1266,Sheet1!G$1+(Sheet1!$A$1-1)*10,FALSE)&gt;999,-1,0)))))))</f>
        <v>---</v>
      </c>
      <c r="X164" s="385" t="str">
        <f>IF(ISNA(VLOOKUP($A164,Sheet1!$B$3:$AH$1266,Sheet1!H$1+(Sheet1!$A$1-1)*10,FALSE))=TRUE,"---",IF(VLOOKUP($A164,Sheet1!$B$3:$AH$1266,Sheet1!H$1+(Sheet1!$A$1-1)*10,FALSE)="---","---", (ROUND(VLOOKUP($A164,Sheet1!$B$3:$AH$1266,Sheet1!H$1+(Sheet1!$A$1-1)*10,FALSE),IF(VLOOKUP($A164,Sheet1!$B$3:$AH$1266,Sheet1!H$1+(Sheet1!$A$1-1)*10,FALSE)&gt;99999,-3,IF(VLOOKUP($A164,Sheet1!$B$3:$AH$1266,Sheet1!H$1+(Sheet1!$A$1-1)*10,FALSE)&gt;9999,-2,IF(VLOOKUP($A164,Sheet1!$B$3:$AH$1266,Sheet1!H$1+(Sheet1!$A$1-1)*10,FALSE)&gt;999,-1,0)))))))</f>
        <v>---</v>
      </c>
      <c r="Y164" s="385" t="str">
        <f>IF(ISNA(VLOOKUP($A164,Sheet1!$B$3:$AH$1266,Sheet1!I$1+(Sheet1!$A$1-1)*10,FALSE))=TRUE,"---",IF(VLOOKUP($A164,Sheet1!$B$3:$AH$1266,Sheet1!I$1+(Sheet1!$A$1-1)*10,FALSE)="---","---", (ROUND(VLOOKUP($A164,Sheet1!$B$3:$AH$1266,Sheet1!I$1+(Sheet1!$A$1-1)*10,FALSE),IF(VLOOKUP($A164,Sheet1!$B$3:$AH$1266,Sheet1!I$1+(Sheet1!$A$1-1)*10,FALSE)&gt;99999,-3,IF(VLOOKUP($A164,Sheet1!$B$3:$AH$1266,Sheet1!I$1+(Sheet1!$A$1-1)*10,FALSE)&gt;9999,-2,IF(VLOOKUP($A164,Sheet1!$B$3:$AH$1266,Sheet1!I$1+(Sheet1!$A$1-1)*10,FALSE)&gt;999,-1,0)))))))</f>
        <v>---</v>
      </c>
      <c r="Z164" s="385" t="str">
        <f>IF(ISNA(VLOOKUP($A164,Sheet1!$B$3:$AH$1266,Sheet1!J$1+(Sheet1!$A$1-1)*10,FALSE))=TRUE,"---",IF(VLOOKUP($A164,Sheet1!$B$3:$AH$1266,Sheet1!J$1+(Sheet1!$A$1-1)*10,FALSE)="---","---", (ROUND(VLOOKUP($A164,Sheet1!$B$3:$AH$1266,Sheet1!J$1+(Sheet1!$A$1-1)*10,FALSE),IF(VLOOKUP($A164,Sheet1!$B$3:$AH$1266,Sheet1!J$1+(Sheet1!$A$1-1)*10,FALSE)&gt;99999,-3,IF(VLOOKUP($A164,Sheet1!$B$3:$AH$1266,Sheet1!J$1+(Sheet1!$A$1-1)*10,FALSE)&gt;9999,-2,IF(VLOOKUP($A164,Sheet1!$B$3:$AH$1266,Sheet1!J$1+(Sheet1!$A$1-1)*10,FALSE)&gt;999,-1,0)))))))</f>
        <v>---</v>
      </c>
      <c r="AA164" s="385" t="str">
        <f>IF(ISNA(VLOOKUP($A164,Sheet1!$B$3:$AH$1266,Sheet1!K$1+(Sheet1!$A$1-1)*10,FALSE))=TRUE,"---",IF(VLOOKUP($A164,Sheet1!$B$3:$AH$1266,Sheet1!K$1+(Sheet1!$A$1-1)*10,FALSE)="---","---", (ROUND(VLOOKUP($A164,Sheet1!$B$3:$AH$1266,Sheet1!K$1+(Sheet1!$A$1-1)*10,FALSE),IF(VLOOKUP($A164,Sheet1!$B$3:$AH$1266,Sheet1!K$1+(Sheet1!$A$1-1)*10,FALSE)&gt;99999,-3,IF(VLOOKUP($A164,Sheet1!$B$3:$AH$1266,Sheet1!K$1+(Sheet1!$A$1-1)*10,FALSE)&gt;9999,-2,IF(VLOOKUP($A164,Sheet1!$B$3:$AH$1266,Sheet1!K$1+(Sheet1!$A$1-1)*10,FALSE)&gt;999,-1,0)))))))</f>
        <v>---</v>
      </c>
      <c r="AB164" s="385" t="str">
        <f>IF(ISNA(VLOOKUP($A164,Sheet1!$B$3:$AH$1266,Sheet1!L$1+(Sheet1!$A$1-1)*10,FALSE))=TRUE,"---",IF(VLOOKUP($A164,Sheet1!$B$3:$AH$1266,Sheet1!L$1+(Sheet1!$A$1-1)*10,FALSE)="---","---", (ROUND(VLOOKUP($A164,Sheet1!$B$3:$AH$1266,Sheet1!L$1+(Sheet1!$A$1-1)*10,FALSE),IF(VLOOKUP($A164,Sheet1!$B$3:$AH$1266,Sheet1!L$1+(Sheet1!$A$1-1)*10,FALSE)&gt;99999,-3,IF(VLOOKUP($A164,Sheet1!$B$3:$AH$1266,Sheet1!L$1+(Sheet1!$A$1-1)*10,FALSE)&gt;9999,-2,IF(VLOOKUP($A164,Sheet1!$B$3:$AH$1266,Sheet1!L$1+(Sheet1!$A$1-1)*10,FALSE)&gt;999,-1,0)))))))</f>
        <v>---</v>
      </c>
      <c r="AC164" s="385" t="str">
        <f>IF(ISNA(VLOOKUP($A164,Sheet1!$B$3:$AH$1266,Sheet1!M$1+(Sheet1!$A$1-1)*10,FALSE))=TRUE,"---",IF(VLOOKUP($A164,Sheet1!$B$3:$AH$1266,Sheet1!M$1+(Sheet1!$A$1-1)*10,FALSE)="---","---", (ROUND(VLOOKUP($A164,Sheet1!$B$3:$AH$1266,Sheet1!M$1+(Sheet1!$A$1-1)*10,FALSE),IF(VLOOKUP($A164,Sheet1!$B$3:$AH$1266,Sheet1!M$1+(Sheet1!$A$1-1)*10,FALSE)&gt;99999,-3,IF(VLOOKUP($A164,Sheet1!$B$3:$AH$1266,Sheet1!M$1+(Sheet1!$A$1-1)*10,FALSE)&gt;9999,-2,IF(VLOOKUP($A164,Sheet1!$B$3:$AH$1266,Sheet1!M$1+(Sheet1!$A$1-1)*10,FALSE)&gt;999,-1,0)))))))</f>
        <v>---</v>
      </c>
      <c r="AD164" s="385" t="str">
        <f>IF(ISNA(VLOOKUP($A164,Sheet1!$B$3:$AH$1266,Sheet1!N$1+(Sheet1!$A$1-1)*10,FALSE))=TRUE,"---",IF(VLOOKUP($A164,Sheet1!$B$3:$AH$1266,Sheet1!N$1+(Sheet1!$A$1-1)*10,FALSE)="---","---", (ROUND(VLOOKUP($A164,Sheet1!$B$3:$AH$1266,Sheet1!N$1+(Sheet1!$A$1-1)*10,FALSE),IF(VLOOKUP($A164,Sheet1!$B$3:$AH$1266,Sheet1!N$1+(Sheet1!$A$1-1)*10,FALSE)&gt;99999,-3,IF(VLOOKUP($A164,Sheet1!$B$3:$AH$1266,Sheet1!N$1+(Sheet1!$A$1-1)*10,FALSE)&gt;9999,-2,IF(VLOOKUP($A164,Sheet1!$B$3:$AH$1266,Sheet1!N$1+(Sheet1!$A$1-1)*10,FALSE)&gt;999,-1,0)))))))</f>
        <v>---</v>
      </c>
    </row>
    <row r="165" spans="1:30" ht="25.5" customHeight="1" x14ac:dyDescent="0.25">
      <c r="A165" s="304"/>
      <c r="B165" s="346"/>
      <c r="C165" s="304"/>
      <c r="D165" s="304"/>
      <c r="E165" s="305" t="e">
        <v>#N/A</v>
      </c>
      <c r="F165" s="345" t="s">
        <v>4494</v>
      </c>
      <c r="G165" s="351" t="s">
        <v>31</v>
      </c>
      <c r="H165" s="437"/>
      <c r="I165" s="119">
        <v>40662</v>
      </c>
      <c r="J165" s="137" t="s">
        <v>4405</v>
      </c>
      <c r="K165" s="118" t="s">
        <v>17</v>
      </c>
      <c r="L165" s="122">
        <v>52000</v>
      </c>
      <c r="M165" s="123">
        <v>13.8</v>
      </c>
      <c r="N165" s="118" t="s">
        <v>247</v>
      </c>
      <c r="O165" s="71" t="s">
        <v>4405</v>
      </c>
      <c r="P165" s="71" t="s">
        <v>4405</v>
      </c>
      <c r="Q165" s="71" t="s">
        <v>4405</v>
      </c>
      <c r="R165" s="73" t="s">
        <v>4405</v>
      </c>
      <c r="S165" s="357" t="e">
        <v>#N/A</v>
      </c>
      <c r="T165" s="357" t="str">
        <f>IF(ISNA(VLOOKUP(A165,Sheet1!B$3:C$1266,2,FALSE)=TRUE),"ND",VLOOKUP(A165,Sheet1!B$3:C$1266,2,FALSE))</f>
        <v>ND</v>
      </c>
      <c r="U165" s="385" t="str">
        <f>IF(ISNA(VLOOKUP($A165,Sheet1!$B$3:$AH$1266,Sheet1!E$1+(Sheet1!$A$1-1)*10,FALSE))=TRUE,"---",IF(VLOOKUP($A165,Sheet1!$B$3:$AH$1266,Sheet1!E$1+(Sheet1!$A$1-1)*10,FALSE)="---","---", (ROUND(VLOOKUP($A165,Sheet1!$B$3:$AH$1266,Sheet1!E$1+(Sheet1!$A$1-1)*10,FALSE),IF(VLOOKUP($A165,Sheet1!$B$3:$AH$1266,Sheet1!E$1+(Sheet1!$A$1-1)*10,FALSE)&gt;99999,-3,IF(VLOOKUP($A165,Sheet1!$B$3:$AH$1266,Sheet1!E$1+(Sheet1!$A$1-1)*10,FALSE)&gt;9999,-2,IF(VLOOKUP($A165,Sheet1!$B$3:$AH$1266,Sheet1!E$1+(Sheet1!$A$1-1)*10,FALSE)&gt;999,-1,0)))))))</f>
        <v>---</v>
      </c>
      <c r="V165" s="385" t="str">
        <f>IF(ISNA(VLOOKUP($A165,Sheet1!$B$3:$AH$1266,Sheet1!F$1+(Sheet1!$A$1-1)*10,FALSE))=TRUE,"---",IF(VLOOKUP($A165,Sheet1!$B$3:$AH$1266,Sheet1!F$1+(Sheet1!$A$1-1)*10,FALSE)="---","---", (ROUND(VLOOKUP($A165,Sheet1!$B$3:$AH$1266,Sheet1!F$1+(Sheet1!$A$1-1)*10,FALSE),IF(VLOOKUP($A165,Sheet1!$B$3:$AH$1266,Sheet1!F$1+(Sheet1!$A$1-1)*10,FALSE)&gt;99999,-3,IF(VLOOKUP($A165,Sheet1!$B$3:$AH$1266,Sheet1!F$1+(Sheet1!$A$1-1)*10,FALSE)&gt;9999,-2,IF(VLOOKUP($A165,Sheet1!$B$3:$AH$1266,Sheet1!F$1+(Sheet1!$A$1-1)*10,FALSE)&gt;999,-1,0)))))))</f>
        <v>---</v>
      </c>
      <c r="W165" s="385" t="str">
        <f>IF(ISNA(VLOOKUP($A165,Sheet1!$B$3:$AH$1266,Sheet1!G$1+(Sheet1!$A$1-1)*10,FALSE))=TRUE,"---",IF(VLOOKUP($A165,Sheet1!$B$3:$AH$1266,Sheet1!G$1+(Sheet1!$A$1-1)*10,FALSE)="---","---", (ROUND(VLOOKUP($A165,Sheet1!$B$3:$AH$1266,Sheet1!G$1+(Sheet1!$A$1-1)*10,FALSE),IF(VLOOKUP($A165,Sheet1!$B$3:$AH$1266,Sheet1!G$1+(Sheet1!$A$1-1)*10,FALSE)&gt;99999,-3,IF(VLOOKUP($A165,Sheet1!$B$3:$AH$1266,Sheet1!G$1+(Sheet1!$A$1-1)*10,FALSE)&gt;9999,-2,IF(VLOOKUP($A165,Sheet1!$B$3:$AH$1266,Sheet1!G$1+(Sheet1!$A$1-1)*10,FALSE)&gt;999,-1,0)))))))</f>
        <v>---</v>
      </c>
      <c r="X165" s="385" t="str">
        <f>IF(ISNA(VLOOKUP($A165,Sheet1!$B$3:$AH$1266,Sheet1!H$1+(Sheet1!$A$1-1)*10,FALSE))=TRUE,"---",IF(VLOOKUP($A165,Sheet1!$B$3:$AH$1266,Sheet1!H$1+(Sheet1!$A$1-1)*10,FALSE)="---","---", (ROUND(VLOOKUP($A165,Sheet1!$B$3:$AH$1266,Sheet1!H$1+(Sheet1!$A$1-1)*10,FALSE),IF(VLOOKUP($A165,Sheet1!$B$3:$AH$1266,Sheet1!H$1+(Sheet1!$A$1-1)*10,FALSE)&gt;99999,-3,IF(VLOOKUP($A165,Sheet1!$B$3:$AH$1266,Sheet1!H$1+(Sheet1!$A$1-1)*10,FALSE)&gt;9999,-2,IF(VLOOKUP($A165,Sheet1!$B$3:$AH$1266,Sheet1!H$1+(Sheet1!$A$1-1)*10,FALSE)&gt;999,-1,0)))))))</f>
        <v>---</v>
      </c>
      <c r="Y165" s="385" t="str">
        <f>IF(ISNA(VLOOKUP($A165,Sheet1!$B$3:$AH$1266,Sheet1!I$1+(Sheet1!$A$1-1)*10,FALSE))=TRUE,"---",IF(VLOOKUP($A165,Sheet1!$B$3:$AH$1266,Sheet1!I$1+(Sheet1!$A$1-1)*10,FALSE)="---","---", (ROUND(VLOOKUP($A165,Sheet1!$B$3:$AH$1266,Sheet1!I$1+(Sheet1!$A$1-1)*10,FALSE),IF(VLOOKUP($A165,Sheet1!$B$3:$AH$1266,Sheet1!I$1+(Sheet1!$A$1-1)*10,FALSE)&gt;99999,-3,IF(VLOOKUP($A165,Sheet1!$B$3:$AH$1266,Sheet1!I$1+(Sheet1!$A$1-1)*10,FALSE)&gt;9999,-2,IF(VLOOKUP($A165,Sheet1!$B$3:$AH$1266,Sheet1!I$1+(Sheet1!$A$1-1)*10,FALSE)&gt;999,-1,0)))))))</f>
        <v>---</v>
      </c>
      <c r="Z165" s="385" t="str">
        <f>IF(ISNA(VLOOKUP($A165,Sheet1!$B$3:$AH$1266,Sheet1!J$1+(Sheet1!$A$1-1)*10,FALSE))=TRUE,"---",IF(VLOOKUP($A165,Sheet1!$B$3:$AH$1266,Sheet1!J$1+(Sheet1!$A$1-1)*10,FALSE)="---","---", (ROUND(VLOOKUP($A165,Sheet1!$B$3:$AH$1266,Sheet1!J$1+(Sheet1!$A$1-1)*10,FALSE),IF(VLOOKUP($A165,Sheet1!$B$3:$AH$1266,Sheet1!J$1+(Sheet1!$A$1-1)*10,FALSE)&gt;99999,-3,IF(VLOOKUP($A165,Sheet1!$B$3:$AH$1266,Sheet1!J$1+(Sheet1!$A$1-1)*10,FALSE)&gt;9999,-2,IF(VLOOKUP($A165,Sheet1!$B$3:$AH$1266,Sheet1!J$1+(Sheet1!$A$1-1)*10,FALSE)&gt;999,-1,0)))))))</f>
        <v>---</v>
      </c>
      <c r="AA165" s="385" t="str">
        <f>IF(ISNA(VLOOKUP($A165,Sheet1!$B$3:$AH$1266,Sheet1!K$1+(Sheet1!$A$1-1)*10,FALSE))=TRUE,"---",IF(VLOOKUP($A165,Sheet1!$B$3:$AH$1266,Sheet1!K$1+(Sheet1!$A$1-1)*10,FALSE)="---","---", (ROUND(VLOOKUP($A165,Sheet1!$B$3:$AH$1266,Sheet1!K$1+(Sheet1!$A$1-1)*10,FALSE),IF(VLOOKUP($A165,Sheet1!$B$3:$AH$1266,Sheet1!K$1+(Sheet1!$A$1-1)*10,FALSE)&gt;99999,-3,IF(VLOOKUP($A165,Sheet1!$B$3:$AH$1266,Sheet1!K$1+(Sheet1!$A$1-1)*10,FALSE)&gt;9999,-2,IF(VLOOKUP($A165,Sheet1!$B$3:$AH$1266,Sheet1!K$1+(Sheet1!$A$1-1)*10,FALSE)&gt;999,-1,0)))))))</f>
        <v>---</v>
      </c>
      <c r="AB165" s="385" t="str">
        <f>IF(ISNA(VLOOKUP($A165,Sheet1!$B$3:$AH$1266,Sheet1!L$1+(Sheet1!$A$1-1)*10,FALSE))=TRUE,"---",IF(VLOOKUP($A165,Sheet1!$B$3:$AH$1266,Sheet1!L$1+(Sheet1!$A$1-1)*10,FALSE)="---","---", (ROUND(VLOOKUP($A165,Sheet1!$B$3:$AH$1266,Sheet1!L$1+(Sheet1!$A$1-1)*10,FALSE),IF(VLOOKUP($A165,Sheet1!$B$3:$AH$1266,Sheet1!L$1+(Sheet1!$A$1-1)*10,FALSE)&gt;99999,-3,IF(VLOOKUP($A165,Sheet1!$B$3:$AH$1266,Sheet1!L$1+(Sheet1!$A$1-1)*10,FALSE)&gt;9999,-2,IF(VLOOKUP($A165,Sheet1!$B$3:$AH$1266,Sheet1!L$1+(Sheet1!$A$1-1)*10,FALSE)&gt;999,-1,0)))))))</f>
        <v>---</v>
      </c>
      <c r="AC165" s="385" t="str">
        <f>IF(ISNA(VLOOKUP($A165,Sheet1!$B$3:$AH$1266,Sheet1!M$1+(Sheet1!$A$1-1)*10,FALSE))=TRUE,"---",IF(VLOOKUP($A165,Sheet1!$B$3:$AH$1266,Sheet1!M$1+(Sheet1!$A$1-1)*10,FALSE)="---","---", (ROUND(VLOOKUP($A165,Sheet1!$B$3:$AH$1266,Sheet1!M$1+(Sheet1!$A$1-1)*10,FALSE),IF(VLOOKUP($A165,Sheet1!$B$3:$AH$1266,Sheet1!M$1+(Sheet1!$A$1-1)*10,FALSE)&gt;99999,-3,IF(VLOOKUP($A165,Sheet1!$B$3:$AH$1266,Sheet1!M$1+(Sheet1!$A$1-1)*10,FALSE)&gt;9999,-2,IF(VLOOKUP($A165,Sheet1!$B$3:$AH$1266,Sheet1!M$1+(Sheet1!$A$1-1)*10,FALSE)&gt;999,-1,0)))))))</f>
        <v>---</v>
      </c>
      <c r="AD165" s="385" t="str">
        <f>IF(ISNA(VLOOKUP($A165,Sheet1!$B$3:$AH$1266,Sheet1!N$1+(Sheet1!$A$1-1)*10,FALSE))=TRUE,"---",IF(VLOOKUP($A165,Sheet1!$B$3:$AH$1266,Sheet1!N$1+(Sheet1!$A$1-1)*10,FALSE)="---","---", (ROUND(VLOOKUP($A165,Sheet1!$B$3:$AH$1266,Sheet1!N$1+(Sheet1!$A$1-1)*10,FALSE),IF(VLOOKUP($A165,Sheet1!$B$3:$AH$1266,Sheet1!N$1+(Sheet1!$A$1-1)*10,FALSE)&gt;99999,-3,IF(VLOOKUP($A165,Sheet1!$B$3:$AH$1266,Sheet1!N$1+(Sheet1!$A$1-1)*10,FALSE)&gt;9999,-2,IF(VLOOKUP($A165,Sheet1!$B$3:$AH$1266,Sheet1!N$1+(Sheet1!$A$1-1)*10,FALSE)&gt;999,-1,0)))))))</f>
        <v>---</v>
      </c>
    </row>
    <row r="166" spans="1:30" ht="25.5" customHeight="1" x14ac:dyDescent="0.25">
      <c r="A166" s="304"/>
      <c r="B166" s="346"/>
      <c r="C166" s="304"/>
      <c r="D166" s="304"/>
      <c r="E166" s="305" t="e">
        <v>#N/A</v>
      </c>
      <c r="F166" s="355"/>
      <c r="G166" s="372"/>
      <c r="H166" s="437"/>
      <c r="I166" s="119">
        <v>30440</v>
      </c>
      <c r="J166" s="124">
        <v>8.69</v>
      </c>
      <c r="K166" s="121" t="s">
        <v>4405</v>
      </c>
      <c r="L166" s="122">
        <v>44600</v>
      </c>
      <c r="M166" s="123">
        <v>11.8</v>
      </c>
      <c r="N166" s="118" t="s">
        <v>203</v>
      </c>
      <c r="O166" s="71" t="s">
        <v>4405</v>
      </c>
      <c r="P166" s="71" t="s">
        <v>4405</v>
      </c>
      <c r="Q166" s="71" t="s">
        <v>4405</v>
      </c>
      <c r="R166" s="73" t="s">
        <v>4405</v>
      </c>
      <c r="S166" s="357" t="e">
        <v>#N/A</v>
      </c>
      <c r="T166" s="357" t="str">
        <f>IF(ISNA(VLOOKUP(A166,Sheet1!B$3:C$1266,2,FALSE)=TRUE),"ND",VLOOKUP(A166,Sheet1!B$3:C$1266,2,FALSE))</f>
        <v>ND</v>
      </c>
      <c r="U166" s="385" t="str">
        <f>IF(ISNA(VLOOKUP($A166,Sheet1!$B$3:$AH$1266,Sheet1!E$1+(Sheet1!$A$1-1)*10,FALSE))=TRUE,"---",IF(VLOOKUP($A166,Sheet1!$B$3:$AH$1266,Sheet1!E$1+(Sheet1!$A$1-1)*10,FALSE)="---","---", (ROUND(VLOOKUP($A166,Sheet1!$B$3:$AH$1266,Sheet1!E$1+(Sheet1!$A$1-1)*10,FALSE),IF(VLOOKUP($A166,Sheet1!$B$3:$AH$1266,Sheet1!E$1+(Sheet1!$A$1-1)*10,FALSE)&gt;99999,-3,IF(VLOOKUP($A166,Sheet1!$B$3:$AH$1266,Sheet1!E$1+(Sheet1!$A$1-1)*10,FALSE)&gt;9999,-2,IF(VLOOKUP($A166,Sheet1!$B$3:$AH$1266,Sheet1!E$1+(Sheet1!$A$1-1)*10,FALSE)&gt;999,-1,0)))))))</f>
        <v>---</v>
      </c>
      <c r="V166" s="385" t="str">
        <f>IF(ISNA(VLOOKUP($A166,Sheet1!$B$3:$AH$1266,Sheet1!F$1+(Sheet1!$A$1-1)*10,FALSE))=TRUE,"---",IF(VLOOKUP($A166,Sheet1!$B$3:$AH$1266,Sheet1!F$1+(Sheet1!$A$1-1)*10,FALSE)="---","---", (ROUND(VLOOKUP($A166,Sheet1!$B$3:$AH$1266,Sheet1!F$1+(Sheet1!$A$1-1)*10,FALSE),IF(VLOOKUP($A166,Sheet1!$B$3:$AH$1266,Sheet1!F$1+(Sheet1!$A$1-1)*10,FALSE)&gt;99999,-3,IF(VLOOKUP($A166,Sheet1!$B$3:$AH$1266,Sheet1!F$1+(Sheet1!$A$1-1)*10,FALSE)&gt;9999,-2,IF(VLOOKUP($A166,Sheet1!$B$3:$AH$1266,Sheet1!F$1+(Sheet1!$A$1-1)*10,FALSE)&gt;999,-1,0)))))))</f>
        <v>---</v>
      </c>
      <c r="W166" s="385" t="str">
        <f>IF(ISNA(VLOOKUP($A166,Sheet1!$B$3:$AH$1266,Sheet1!G$1+(Sheet1!$A$1-1)*10,FALSE))=TRUE,"---",IF(VLOOKUP($A166,Sheet1!$B$3:$AH$1266,Sheet1!G$1+(Sheet1!$A$1-1)*10,FALSE)="---","---", (ROUND(VLOOKUP($A166,Sheet1!$B$3:$AH$1266,Sheet1!G$1+(Sheet1!$A$1-1)*10,FALSE),IF(VLOOKUP($A166,Sheet1!$B$3:$AH$1266,Sheet1!G$1+(Sheet1!$A$1-1)*10,FALSE)&gt;99999,-3,IF(VLOOKUP($A166,Sheet1!$B$3:$AH$1266,Sheet1!G$1+(Sheet1!$A$1-1)*10,FALSE)&gt;9999,-2,IF(VLOOKUP($A166,Sheet1!$B$3:$AH$1266,Sheet1!G$1+(Sheet1!$A$1-1)*10,FALSE)&gt;999,-1,0)))))))</f>
        <v>---</v>
      </c>
      <c r="X166" s="385" t="str">
        <f>IF(ISNA(VLOOKUP($A166,Sheet1!$B$3:$AH$1266,Sheet1!H$1+(Sheet1!$A$1-1)*10,FALSE))=TRUE,"---",IF(VLOOKUP($A166,Sheet1!$B$3:$AH$1266,Sheet1!H$1+(Sheet1!$A$1-1)*10,FALSE)="---","---", (ROUND(VLOOKUP($A166,Sheet1!$B$3:$AH$1266,Sheet1!H$1+(Sheet1!$A$1-1)*10,FALSE),IF(VLOOKUP($A166,Sheet1!$B$3:$AH$1266,Sheet1!H$1+(Sheet1!$A$1-1)*10,FALSE)&gt;99999,-3,IF(VLOOKUP($A166,Sheet1!$B$3:$AH$1266,Sheet1!H$1+(Sheet1!$A$1-1)*10,FALSE)&gt;9999,-2,IF(VLOOKUP($A166,Sheet1!$B$3:$AH$1266,Sheet1!H$1+(Sheet1!$A$1-1)*10,FALSE)&gt;999,-1,0)))))))</f>
        <v>---</v>
      </c>
      <c r="Y166" s="385" t="str">
        <f>IF(ISNA(VLOOKUP($A166,Sheet1!$B$3:$AH$1266,Sheet1!I$1+(Sheet1!$A$1-1)*10,FALSE))=TRUE,"---",IF(VLOOKUP($A166,Sheet1!$B$3:$AH$1266,Sheet1!I$1+(Sheet1!$A$1-1)*10,FALSE)="---","---", (ROUND(VLOOKUP($A166,Sheet1!$B$3:$AH$1266,Sheet1!I$1+(Sheet1!$A$1-1)*10,FALSE),IF(VLOOKUP($A166,Sheet1!$B$3:$AH$1266,Sheet1!I$1+(Sheet1!$A$1-1)*10,FALSE)&gt;99999,-3,IF(VLOOKUP($A166,Sheet1!$B$3:$AH$1266,Sheet1!I$1+(Sheet1!$A$1-1)*10,FALSE)&gt;9999,-2,IF(VLOOKUP($A166,Sheet1!$B$3:$AH$1266,Sheet1!I$1+(Sheet1!$A$1-1)*10,FALSE)&gt;999,-1,0)))))))</f>
        <v>---</v>
      </c>
      <c r="Z166" s="385" t="str">
        <f>IF(ISNA(VLOOKUP($A166,Sheet1!$B$3:$AH$1266,Sheet1!J$1+(Sheet1!$A$1-1)*10,FALSE))=TRUE,"---",IF(VLOOKUP($A166,Sheet1!$B$3:$AH$1266,Sheet1!J$1+(Sheet1!$A$1-1)*10,FALSE)="---","---", (ROUND(VLOOKUP($A166,Sheet1!$B$3:$AH$1266,Sheet1!J$1+(Sheet1!$A$1-1)*10,FALSE),IF(VLOOKUP($A166,Sheet1!$B$3:$AH$1266,Sheet1!J$1+(Sheet1!$A$1-1)*10,FALSE)&gt;99999,-3,IF(VLOOKUP($A166,Sheet1!$B$3:$AH$1266,Sheet1!J$1+(Sheet1!$A$1-1)*10,FALSE)&gt;9999,-2,IF(VLOOKUP($A166,Sheet1!$B$3:$AH$1266,Sheet1!J$1+(Sheet1!$A$1-1)*10,FALSE)&gt;999,-1,0)))))))</f>
        <v>---</v>
      </c>
      <c r="AA166" s="385" t="str">
        <f>IF(ISNA(VLOOKUP($A166,Sheet1!$B$3:$AH$1266,Sheet1!K$1+(Sheet1!$A$1-1)*10,FALSE))=TRUE,"---",IF(VLOOKUP($A166,Sheet1!$B$3:$AH$1266,Sheet1!K$1+(Sheet1!$A$1-1)*10,FALSE)="---","---", (ROUND(VLOOKUP($A166,Sheet1!$B$3:$AH$1266,Sheet1!K$1+(Sheet1!$A$1-1)*10,FALSE),IF(VLOOKUP($A166,Sheet1!$B$3:$AH$1266,Sheet1!K$1+(Sheet1!$A$1-1)*10,FALSE)&gt;99999,-3,IF(VLOOKUP($A166,Sheet1!$B$3:$AH$1266,Sheet1!K$1+(Sheet1!$A$1-1)*10,FALSE)&gt;9999,-2,IF(VLOOKUP($A166,Sheet1!$B$3:$AH$1266,Sheet1!K$1+(Sheet1!$A$1-1)*10,FALSE)&gt;999,-1,0)))))))</f>
        <v>---</v>
      </c>
      <c r="AB166" s="385" t="str">
        <f>IF(ISNA(VLOOKUP($A166,Sheet1!$B$3:$AH$1266,Sheet1!L$1+(Sheet1!$A$1-1)*10,FALSE))=TRUE,"---",IF(VLOOKUP($A166,Sheet1!$B$3:$AH$1266,Sheet1!L$1+(Sheet1!$A$1-1)*10,FALSE)="---","---", (ROUND(VLOOKUP($A166,Sheet1!$B$3:$AH$1266,Sheet1!L$1+(Sheet1!$A$1-1)*10,FALSE),IF(VLOOKUP($A166,Sheet1!$B$3:$AH$1266,Sheet1!L$1+(Sheet1!$A$1-1)*10,FALSE)&gt;99999,-3,IF(VLOOKUP($A166,Sheet1!$B$3:$AH$1266,Sheet1!L$1+(Sheet1!$A$1-1)*10,FALSE)&gt;9999,-2,IF(VLOOKUP($A166,Sheet1!$B$3:$AH$1266,Sheet1!L$1+(Sheet1!$A$1-1)*10,FALSE)&gt;999,-1,0)))))))</f>
        <v>---</v>
      </c>
      <c r="AC166" s="385" t="str">
        <f>IF(ISNA(VLOOKUP($A166,Sheet1!$B$3:$AH$1266,Sheet1!M$1+(Sheet1!$A$1-1)*10,FALSE))=TRUE,"---",IF(VLOOKUP($A166,Sheet1!$B$3:$AH$1266,Sheet1!M$1+(Sheet1!$A$1-1)*10,FALSE)="---","---", (ROUND(VLOOKUP($A166,Sheet1!$B$3:$AH$1266,Sheet1!M$1+(Sheet1!$A$1-1)*10,FALSE),IF(VLOOKUP($A166,Sheet1!$B$3:$AH$1266,Sheet1!M$1+(Sheet1!$A$1-1)*10,FALSE)&gt;99999,-3,IF(VLOOKUP($A166,Sheet1!$B$3:$AH$1266,Sheet1!M$1+(Sheet1!$A$1-1)*10,FALSE)&gt;9999,-2,IF(VLOOKUP($A166,Sheet1!$B$3:$AH$1266,Sheet1!M$1+(Sheet1!$A$1-1)*10,FALSE)&gt;999,-1,0)))))))</f>
        <v>---</v>
      </c>
      <c r="AD166" s="385" t="str">
        <f>IF(ISNA(VLOOKUP($A166,Sheet1!$B$3:$AH$1266,Sheet1!N$1+(Sheet1!$A$1-1)*10,FALSE))=TRUE,"---",IF(VLOOKUP($A166,Sheet1!$B$3:$AH$1266,Sheet1!N$1+(Sheet1!$A$1-1)*10,FALSE)="---","---", (ROUND(VLOOKUP($A166,Sheet1!$B$3:$AH$1266,Sheet1!N$1+(Sheet1!$A$1-1)*10,FALSE),IF(VLOOKUP($A166,Sheet1!$B$3:$AH$1266,Sheet1!N$1+(Sheet1!$A$1-1)*10,FALSE)&gt;99999,-3,IF(VLOOKUP($A166,Sheet1!$B$3:$AH$1266,Sheet1!N$1+(Sheet1!$A$1-1)*10,FALSE)&gt;9999,-2,IF(VLOOKUP($A166,Sheet1!$B$3:$AH$1266,Sheet1!N$1+(Sheet1!$A$1-1)*10,FALSE)&gt;999,-1,0)))))))</f>
        <v>---</v>
      </c>
    </row>
    <row r="167" spans="1:30" ht="25.5" customHeight="1" x14ac:dyDescent="0.25">
      <c r="A167" s="125" t="s">
        <v>248</v>
      </c>
      <c r="B167" s="126" t="s">
        <v>249</v>
      </c>
      <c r="C167" s="125">
        <v>425658</v>
      </c>
      <c r="D167" s="125">
        <v>734044</v>
      </c>
      <c r="E167" s="70" t="s">
        <v>3016</v>
      </c>
      <c r="F167" s="139" t="s">
        <v>4405</v>
      </c>
      <c r="G167" s="127" t="s">
        <v>160</v>
      </c>
      <c r="H167" s="167">
        <v>5.9</v>
      </c>
      <c r="I167" s="112">
        <v>31631</v>
      </c>
      <c r="J167" s="140" t="s">
        <v>4405</v>
      </c>
      <c r="K167" s="127" t="s">
        <v>17</v>
      </c>
      <c r="L167" s="115">
        <v>915</v>
      </c>
      <c r="M167" s="116">
        <v>155</v>
      </c>
      <c r="N167" s="127" t="s">
        <v>199</v>
      </c>
      <c r="O167" s="68">
        <f t="shared" si="6"/>
        <v>0.24581571594249868</v>
      </c>
      <c r="P167" s="68">
        <f>IF(O167&lt;&gt;"",VLOOKUP($A167,Sheet4!$A$2:$O$1309,14,FALSE)*100,"")</f>
        <v>1.8707307910508009</v>
      </c>
      <c r="Q167" s="68">
        <f>IF(P167&lt;&gt;"",VLOOKUP($A167,Sheet4!$A$2:$O$1309,15,FALSE)*100,"")</f>
        <v>16.887412390700419</v>
      </c>
      <c r="R167" s="74" t="str">
        <f t="shared" si="5"/>
        <v>&gt;200,  &lt;500</v>
      </c>
      <c r="S167" s="64" t="s">
        <v>4364</v>
      </c>
      <c r="T167" s="64" t="str">
        <f>IF(ISNA(VLOOKUP(A167,Sheet1!B$3:C$1266,2,FALSE)=TRUE),"NC",VLOOKUP(A167,Sheet1!B$3:C$1266,2,FALSE))</f>
        <v>Rural</v>
      </c>
      <c r="U167" s="65">
        <f>IF(ISNA(VLOOKUP($A167,Sheet1!$B$3:$AH$1266,Sheet1!E$1+(Sheet1!$A$1-1)*10,FALSE))=TRUE,"---",IF(VLOOKUP($A167,Sheet1!$B$3:$AH$1266,Sheet1!E$1+(Sheet1!$A$1-1)*10,FALSE)="---","---", (ROUND(VLOOKUP($A167,Sheet1!$B$3:$AH$1266,Sheet1!E$1+(Sheet1!$A$1-1)*10,FALSE),IF(VLOOKUP($A167,Sheet1!$B$3:$AH$1266,Sheet1!E$1+(Sheet1!$A$1-1)*10,FALSE)&gt;99999,-3,IF(VLOOKUP($A167,Sheet1!$B$3:$AH$1266,Sheet1!E$1+(Sheet1!$A$1-1)*10,FALSE)&gt;9999,-2,IF(VLOOKUP($A167,Sheet1!$B$3:$AH$1266,Sheet1!E$1+(Sheet1!$A$1-1)*10,FALSE)&gt;999,-1,0)))))))</f>
        <v>144</v>
      </c>
      <c r="V167" s="65">
        <f>IF(ISNA(VLOOKUP($A167,Sheet1!$B$3:$AH$1266,Sheet1!F$1+(Sheet1!$A$1-1)*10,FALSE))=TRUE,"---",IF(VLOOKUP($A167,Sheet1!$B$3:$AH$1266,Sheet1!F$1+(Sheet1!$A$1-1)*10,FALSE)="---","---", (ROUND(VLOOKUP($A167,Sheet1!$B$3:$AH$1266,Sheet1!F$1+(Sheet1!$A$1-1)*10,FALSE),IF(VLOOKUP($A167,Sheet1!$B$3:$AH$1266,Sheet1!F$1+(Sheet1!$A$1-1)*10,FALSE)&gt;99999,-3,IF(VLOOKUP($A167,Sheet1!$B$3:$AH$1266,Sheet1!F$1+(Sheet1!$A$1-1)*10,FALSE)&gt;9999,-2,IF(VLOOKUP($A167,Sheet1!$B$3:$AH$1266,Sheet1!F$1+(Sheet1!$A$1-1)*10,FALSE)&gt;999,-1,0)))))))</f>
        <v>176</v>
      </c>
      <c r="W167" s="65">
        <f>IF(ISNA(VLOOKUP($A167,Sheet1!$B$3:$AH$1266,Sheet1!G$1+(Sheet1!$A$1-1)*10,FALSE))=TRUE,"---",IF(VLOOKUP($A167,Sheet1!$B$3:$AH$1266,Sheet1!G$1+(Sheet1!$A$1-1)*10,FALSE)="---","---", (ROUND(VLOOKUP($A167,Sheet1!$B$3:$AH$1266,Sheet1!G$1+(Sheet1!$A$1-1)*10,FALSE),IF(VLOOKUP($A167,Sheet1!$B$3:$AH$1266,Sheet1!G$1+(Sheet1!$A$1-1)*10,FALSE)&gt;99999,-3,IF(VLOOKUP($A167,Sheet1!$B$3:$AH$1266,Sheet1!G$1+(Sheet1!$A$1-1)*10,FALSE)&gt;9999,-2,IF(VLOOKUP($A167,Sheet1!$B$3:$AH$1266,Sheet1!G$1+(Sheet1!$A$1-1)*10,FALSE)&gt;999,-1,0)))))))</f>
        <v>218</v>
      </c>
      <c r="X167" s="65">
        <f>IF(ISNA(VLOOKUP($A167,Sheet1!$B$3:$AH$1266,Sheet1!H$1+(Sheet1!$A$1-1)*10,FALSE))=TRUE,"---",IF(VLOOKUP($A167,Sheet1!$B$3:$AH$1266,Sheet1!H$1+(Sheet1!$A$1-1)*10,FALSE)="---","---", (ROUND(VLOOKUP($A167,Sheet1!$B$3:$AH$1266,Sheet1!H$1+(Sheet1!$A$1-1)*10,FALSE),IF(VLOOKUP($A167,Sheet1!$B$3:$AH$1266,Sheet1!H$1+(Sheet1!$A$1-1)*10,FALSE)&gt;99999,-3,IF(VLOOKUP($A167,Sheet1!$B$3:$AH$1266,Sheet1!H$1+(Sheet1!$A$1-1)*10,FALSE)&gt;9999,-2,IF(VLOOKUP($A167,Sheet1!$B$3:$AH$1266,Sheet1!H$1+(Sheet1!$A$1-1)*10,FALSE)&gt;999,-1,0)))))))</f>
        <v>336</v>
      </c>
      <c r="Y167" s="65">
        <f>IF(ISNA(VLOOKUP($A167,Sheet1!$B$3:$AH$1266,Sheet1!I$1+(Sheet1!$A$1-1)*10,FALSE))=TRUE,"---",IF(VLOOKUP($A167,Sheet1!$B$3:$AH$1266,Sheet1!I$1+(Sheet1!$A$1-1)*10,FALSE)="---","---", (ROUND(VLOOKUP($A167,Sheet1!$B$3:$AH$1266,Sheet1!I$1+(Sheet1!$A$1-1)*10,FALSE),IF(VLOOKUP($A167,Sheet1!$B$3:$AH$1266,Sheet1!I$1+(Sheet1!$A$1-1)*10,FALSE)&gt;99999,-3,IF(VLOOKUP($A167,Sheet1!$B$3:$AH$1266,Sheet1!I$1+(Sheet1!$A$1-1)*10,FALSE)&gt;9999,-2,IF(VLOOKUP($A167,Sheet1!$B$3:$AH$1266,Sheet1!I$1+(Sheet1!$A$1-1)*10,FALSE)&gt;999,-1,0)))))))</f>
        <v>421</v>
      </c>
      <c r="Z167" s="65">
        <f>IF(ISNA(VLOOKUP($A167,Sheet1!$B$3:$AH$1266,Sheet1!J$1+(Sheet1!$A$1-1)*10,FALSE))=TRUE,"---",IF(VLOOKUP($A167,Sheet1!$B$3:$AH$1266,Sheet1!J$1+(Sheet1!$A$1-1)*10,FALSE)="---","---", (ROUND(VLOOKUP($A167,Sheet1!$B$3:$AH$1266,Sheet1!J$1+(Sheet1!$A$1-1)*10,FALSE),IF(VLOOKUP($A167,Sheet1!$B$3:$AH$1266,Sheet1!J$1+(Sheet1!$A$1-1)*10,FALSE)&gt;99999,-3,IF(VLOOKUP($A167,Sheet1!$B$3:$AH$1266,Sheet1!J$1+(Sheet1!$A$1-1)*10,FALSE)&gt;9999,-2,IF(VLOOKUP($A167,Sheet1!$B$3:$AH$1266,Sheet1!J$1+(Sheet1!$A$1-1)*10,FALSE)&gt;999,-1,0)))))))</f>
        <v>533</v>
      </c>
      <c r="AA167" s="65">
        <f>IF(ISNA(VLOOKUP($A167,Sheet1!$B$3:$AH$1266,Sheet1!K$1+(Sheet1!$A$1-1)*10,FALSE))=TRUE,"---",IF(VLOOKUP($A167,Sheet1!$B$3:$AH$1266,Sheet1!K$1+(Sheet1!$A$1-1)*10,FALSE)="---","---", (ROUND(VLOOKUP($A167,Sheet1!$B$3:$AH$1266,Sheet1!K$1+(Sheet1!$A$1-1)*10,FALSE),IF(VLOOKUP($A167,Sheet1!$B$3:$AH$1266,Sheet1!K$1+(Sheet1!$A$1-1)*10,FALSE)&gt;99999,-3,IF(VLOOKUP($A167,Sheet1!$B$3:$AH$1266,Sheet1!K$1+(Sheet1!$A$1-1)*10,FALSE)&gt;9999,-2,IF(VLOOKUP($A167,Sheet1!$B$3:$AH$1266,Sheet1!K$1+(Sheet1!$A$1-1)*10,FALSE)&gt;999,-1,0)))))))</f>
        <v>618</v>
      </c>
      <c r="AB167" s="65">
        <f>IF(ISNA(VLOOKUP($A167,Sheet1!$B$3:$AH$1266,Sheet1!L$1+(Sheet1!$A$1-1)*10,FALSE))=TRUE,"---",IF(VLOOKUP($A167,Sheet1!$B$3:$AH$1266,Sheet1!L$1+(Sheet1!$A$1-1)*10,FALSE)="---","---", (ROUND(VLOOKUP($A167,Sheet1!$B$3:$AH$1266,Sheet1!L$1+(Sheet1!$A$1-1)*10,FALSE),IF(VLOOKUP($A167,Sheet1!$B$3:$AH$1266,Sheet1!L$1+(Sheet1!$A$1-1)*10,FALSE)&gt;99999,-3,IF(VLOOKUP($A167,Sheet1!$B$3:$AH$1266,Sheet1!L$1+(Sheet1!$A$1-1)*10,FALSE)&gt;9999,-2,IF(VLOOKUP($A167,Sheet1!$B$3:$AH$1266,Sheet1!L$1+(Sheet1!$A$1-1)*10,FALSE)&gt;999,-1,0)))))))</f>
        <v>714</v>
      </c>
      <c r="AC167" s="65">
        <f>IF(ISNA(VLOOKUP($A167,Sheet1!$B$3:$AH$1266,Sheet1!M$1+(Sheet1!$A$1-1)*10,FALSE))=TRUE,"---",IF(VLOOKUP($A167,Sheet1!$B$3:$AH$1266,Sheet1!M$1+(Sheet1!$A$1-1)*10,FALSE)="---","---", (ROUND(VLOOKUP($A167,Sheet1!$B$3:$AH$1266,Sheet1!M$1+(Sheet1!$A$1-1)*10,FALSE),IF(VLOOKUP($A167,Sheet1!$B$3:$AH$1266,Sheet1!M$1+(Sheet1!$A$1-1)*10,FALSE)&gt;99999,-3,IF(VLOOKUP($A167,Sheet1!$B$3:$AH$1266,Sheet1!M$1+(Sheet1!$A$1-1)*10,FALSE)&gt;9999,-2,IF(VLOOKUP($A167,Sheet1!$B$3:$AH$1266,Sheet1!M$1+(Sheet1!$A$1-1)*10,FALSE)&gt;999,-1,0)))))))</f>
        <v>802</v>
      </c>
      <c r="AD167" s="65">
        <f>IF(ISNA(VLOOKUP($A167,Sheet1!$B$3:$AH$1266,Sheet1!N$1+(Sheet1!$A$1-1)*10,FALSE))=TRUE,"---",IF(VLOOKUP($A167,Sheet1!$B$3:$AH$1266,Sheet1!N$1+(Sheet1!$A$1-1)*10,FALSE)="---","---", (ROUND(VLOOKUP($A167,Sheet1!$B$3:$AH$1266,Sheet1!N$1+(Sheet1!$A$1-1)*10,FALSE),IF(VLOOKUP($A167,Sheet1!$B$3:$AH$1266,Sheet1!N$1+(Sheet1!$A$1-1)*10,FALSE)&gt;99999,-3,IF(VLOOKUP($A167,Sheet1!$B$3:$AH$1266,Sheet1!N$1+(Sheet1!$A$1-1)*10,FALSE)&gt;9999,-2,IF(VLOOKUP($A167,Sheet1!$B$3:$AH$1266,Sheet1!N$1+(Sheet1!$A$1-1)*10,FALSE)&gt;999,-1,0)))))))</f>
        <v>937</v>
      </c>
    </row>
    <row r="168" spans="1:30" ht="25.5" customHeight="1" x14ac:dyDescent="0.25">
      <c r="A168" s="133" t="s">
        <v>250</v>
      </c>
      <c r="B168" s="141" t="s">
        <v>251</v>
      </c>
      <c r="C168" s="133">
        <v>423757</v>
      </c>
      <c r="D168" s="133">
        <v>732121</v>
      </c>
      <c r="E168" s="67" t="s">
        <v>3065</v>
      </c>
      <c r="F168" s="117" t="s">
        <v>4495</v>
      </c>
      <c r="G168" s="118" t="s">
        <v>286</v>
      </c>
      <c r="H168" s="136">
        <v>2.2200000000000002</v>
      </c>
      <c r="I168" s="119">
        <v>30425</v>
      </c>
      <c r="J168" s="124">
        <v>3.18</v>
      </c>
      <c r="K168" s="121" t="s">
        <v>4405</v>
      </c>
      <c r="L168" s="122">
        <v>167</v>
      </c>
      <c r="M168" s="123">
        <v>75.2</v>
      </c>
      <c r="N168" s="121" t="s">
        <v>4405</v>
      </c>
      <c r="O168" s="71">
        <f t="shared" si="6"/>
        <v>11.4975454330242</v>
      </c>
      <c r="P168" s="71">
        <f>IF(O168&lt;&gt;"",VLOOKUP($A168,Sheet4!$A$2:$O$1309,14,FALSE)*100,"")</f>
        <v>1.8106239831579218</v>
      </c>
      <c r="Q168" s="71">
        <f>IF(P168&lt;&gt;"",VLOOKUP($A168,Sheet4!$A$2:$O$1309,15,FALSE)*100,"")</f>
        <v>16.387415644390924</v>
      </c>
      <c r="R168" s="73">
        <f t="shared" si="5"/>
        <v>9</v>
      </c>
      <c r="S168" s="63" t="s">
        <v>4364</v>
      </c>
      <c r="T168" s="63" t="str">
        <f>IF(ISNA(VLOOKUP(A168,Sheet1!B$3:C$1266,2,FALSE)=TRUE),"NC",VLOOKUP(A168,Sheet1!B$3:C$1266,2,FALSE))</f>
        <v>Rural10</v>
      </c>
      <c r="U168" s="66">
        <f>IF(ISNA(VLOOKUP($A168,Sheet1!$B$3:$AH$1266,Sheet1!E$1+(Sheet1!$A$1-1)*10,FALSE))=TRUE,"---",IF(VLOOKUP($A168,Sheet1!$B$3:$AH$1266,Sheet1!E$1+(Sheet1!$A$1-1)*10,FALSE)="---","---", (ROUND(VLOOKUP($A168,Sheet1!$B$3:$AH$1266,Sheet1!E$1+(Sheet1!$A$1-1)*10,FALSE),IF(VLOOKUP($A168,Sheet1!$B$3:$AH$1266,Sheet1!E$1+(Sheet1!$A$1-1)*10,FALSE)&gt;99999,-3,IF(VLOOKUP($A168,Sheet1!$B$3:$AH$1266,Sheet1!E$1+(Sheet1!$A$1-1)*10,FALSE)&gt;9999,-2,IF(VLOOKUP($A168,Sheet1!$B$3:$AH$1266,Sheet1!E$1+(Sheet1!$A$1-1)*10,FALSE)&gt;999,-1,0)))))))</f>
        <v>93</v>
      </c>
      <c r="V168" s="66">
        <f>IF(ISNA(VLOOKUP($A168,Sheet1!$B$3:$AH$1266,Sheet1!F$1+(Sheet1!$A$1-1)*10,FALSE))=TRUE,"---",IF(VLOOKUP($A168,Sheet1!$B$3:$AH$1266,Sheet1!F$1+(Sheet1!$A$1-1)*10,FALSE)="---","---", (ROUND(VLOOKUP($A168,Sheet1!$B$3:$AH$1266,Sheet1!F$1+(Sheet1!$A$1-1)*10,FALSE),IF(VLOOKUP($A168,Sheet1!$B$3:$AH$1266,Sheet1!F$1+(Sheet1!$A$1-1)*10,FALSE)&gt;99999,-3,IF(VLOOKUP($A168,Sheet1!$B$3:$AH$1266,Sheet1!F$1+(Sheet1!$A$1-1)*10,FALSE)&gt;9999,-2,IF(VLOOKUP($A168,Sheet1!$B$3:$AH$1266,Sheet1!F$1+(Sheet1!$A$1-1)*10,FALSE)&gt;999,-1,0)))))))</f>
        <v>102</v>
      </c>
      <c r="W168" s="66">
        <f>IF(ISNA(VLOOKUP($A168,Sheet1!$B$3:$AH$1266,Sheet1!G$1+(Sheet1!$A$1-1)*10,FALSE))=TRUE,"---",IF(VLOOKUP($A168,Sheet1!$B$3:$AH$1266,Sheet1!G$1+(Sheet1!$A$1-1)*10,FALSE)="---","---", (ROUND(VLOOKUP($A168,Sheet1!$B$3:$AH$1266,Sheet1!G$1+(Sheet1!$A$1-1)*10,FALSE),IF(VLOOKUP($A168,Sheet1!$B$3:$AH$1266,Sheet1!G$1+(Sheet1!$A$1-1)*10,FALSE)&gt;99999,-3,IF(VLOOKUP($A168,Sheet1!$B$3:$AH$1266,Sheet1!G$1+(Sheet1!$A$1-1)*10,FALSE)&gt;9999,-2,IF(VLOOKUP($A168,Sheet1!$B$3:$AH$1266,Sheet1!G$1+(Sheet1!$A$1-1)*10,FALSE)&gt;999,-1,0)))))))</f>
        <v>114</v>
      </c>
      <c r="X168" s="66">
        <f>IF(ISNA(VLOOKUP($A168,Sheet1!$B$3:$AH$1266,Sheet1!H$1+(Sheet1!$A$1-1)*10,FALSE))=TRUE,"---",IF(VLOOKUP($A168,Sheet1!$B$3:$AH$1266,Sheet1!H$1+(Sheet1!$A$1-1)*10,FALSE)="---","---", (ROUND(VLOOKUP($A168,Sheet1!$B$3:$AH$1266,Sheet1!H$1+(Sheet1!$A$1-1)*10,FALSE),IF(VLOOKUP($A168,Sheet1!$B$3:$AH$1266,Sheet1!H$1+(Sheet1!$A$1-1)*10,FALSE)&gt;99999,-3,IF(VLOOKUP($A168,Sheet1!$B$3:$AH$1266,Sheet1!H$1+(Sheet1!$A$1-1)*10,FALSE)&gt;9999,-2,IF(VLOOKUP($A168,Sheet1!$B$3:$AH$1266,Sheet1!H$1+(Sheet1!$A$1-1)*10,FALSE)&gt;999,-1,0)))))))</f>
        <v>146</v>
      </c>
      <c r="Y168" s="66">
        <f>IF(ISNA(VLOOKUP($A168,Sheet1!$B$3:$AH$1266,Sheet1!I$1+(Sheet1!$A$1-1)*10,FALSE))=TRUE,"---",IF(VLOOKUP($A168,Sheet1!$B$3:$AH$1266,Sheet1!I$1+(Sheet1!$A$1-1)*10,FALSE)="---","---", (ROUND(VLOOKUP($A168,Sheet1!$B$3:$AH$1266,Sheet1!I$1+(Sheet1!$A$1-1)*10,FALSE),IF(VLOOKUP($A168,Sheet1!$B$3:$AH$1266,Sheet1!I$1+(Sheet1!$A$1-1)*10,FALSE)&gt;99999,-3,IF(VLOOKUP($A168,Sheet1!$B$3:$AH$1266,Sheet1!I$1+(Sheet1!$A$1-1)*10,FALSE)&gt;9999,-2,IF(VLOOKUP($A168,Sheet1!$B$3:$AH$1266,Sheet1!I$1+(Sheet1!$A$1-1)*10,FALSE)&gt;999,-1,0)))))))</f>
        <v>171</v>
      </c>
      <c r="Z168" s="66">
        <f>IF(ISNA(VLOOKUP($A168,Sheet1!$B$3:$AH$1266,Sheet1!J$1+(Sheet1!$A$1-1)*10,FALSE))=TRUE,"---",IF(VLOOKUP($A168,Sheet1!$B$3:$AH$1266,Sheet1!J$1+(Sheet1!$A$1-1)*10,FALSE)="---","---", (ROUND(VLOOKUP($A168,Sheet1!$B$3:$AH$1266,Sheet1!J$1+(Sheet1!$A$1-1)*10,FALSE),IF(VLOOKUP($A168,Sheet1!$B$3:$AH$1266,Sheet1!J$1+(Sheet1!$A$1-1)*10,FALSE)&gt;99999,-3,IF(VLOOKUP($A168,Sheet1!$B$3:$AH$1266,Sheet1!J$1+(Sheet1!$A$1-1)*10,FALSE)&gt;9999,-2,IF(VLOOKUP($A168,Sheet1!$B$3:$AH$1266,Sheet1!J$1+(Sheet1!$A$1-1)*10,FALSE)&gt;999,-1,0)))))))</f>
        <v>207</v>
      </c>
      <c r="AA168" s="66">
        <f>IF(ISNA(VLOOKUP($A168,Sheet1!$B$3:$AH$1266,Sheet1!K$1+(Sheet1!$A$1-1)*10,FALSE))=TRUE,"---",IF(VLOOKUP($A168,Sheet1!$B$3:$AH$1266,Sheet1!K$1+(Sheet1!$A$1-1)*10,FALSE)="---","---", (ROUND(VLOOKUP($A168,Sheet1!$B$3:$AH$1266,Sheet1!K$1+(Sheet1!$A$1-1)*10,FALSE),IF(VLOOKUP($A168,Sheet1!$B$3:$AH$1266,Sheet1!K$1+(Sheet1!$A$1-1)*10,FALSE)&gt;99999,-3,IF(VLOOKUP($A168,Sheet1!$B$3:$AH$1266,Sheet1!K$1+(Sheet1!$A$1-1)*10,FALSE)&gt;9999,-2,IF(VLOOKUP($A168,Sheet1!$B$3:$AH$1266,Sheet1!K$1+(Sheet1!$A$1-1)*10,FALSE)&gt;999,-1,0)))))))</f>
        <v>235</v>
      </c>
      <c r="AB168" s="66">
        <f>IF(ISNA(VLOOKUP($A168,Sheet1!$B$3:$AH$1266,Sheet1!L$1+(Sheet1!$A$1-1)*10,FALSE))=TRUE,"---",IF(VLOOKUP($A168,Sheet1!$B$3:$AH$1266,Sheet1!L$1+(Sheet1!$A$1-1)*10,FALSE)="---","---", (ROUND(VLOOKUP($A168,Sheet1!$B$3:$AH$1266,Sheet1!L$1+(Sheet1!$A$1-1)*10,FALSE),IF(VLOOKUP($A168,Sheet1!$B$3:$AH$1266,Sheet1!L$1+(Sheet1!$A$1-1)*10,FALSE)&gt;99999,-3,IF(VLOOKUP($A168,Sheet1!$B$3:$AH$1266,Sheet1!L$1+(Sheet1!$A$1-1)*10,FALSE)&gt;9999,-2,IF(VLOOKUP($A168,Sheet1!$B$3:$AH$1266,Sheet1!L$1+(Sheet1!$A$1-1)*10,FALSE)&gt;999,-1,0)))))))</f>
        <v>266</v>
      </c>
      <c r="AC168" s="66">
        <f>IF(ISNA(VLOOKUP($A168,Sheet1!$B$3:$AH$1266,Sheet1!M$1+(Sheet1!$A$1-1)*10,FALSE))=TRUE,"---",IF(VLOOKUP($A168,Sheet1!$B$3:$AH$1266,Sheet1!M$1+(Sheet1!$A$1-1)*10,FALSE)="---","---", (ROUND(VLOOKUP($A168,Sheet1!$B$3:$AH$1266,Sheet1!M$1+(Sheet1!$A$1-1)*10,FALSE),IF(VLOOKUP($A168,Sheet1!$B$3:$AH$1266,Sheet1!M$1+(Sheet1!$A$1-1)*10,FALSE)&gt;99999,-3,IF(VLOOKUP($A168,Sheet1!$B$3:$AH$1266,Sheet1!M$1+(Sheet1!$A$1-1)*10,FALSE)&gt;9999,-2,IF(VLOOKUP($A168,Sheet1!$B$3:$AH$1266,Sheet1!M$1+(Sheet1!$A$1-1)*10,FALSE)&gt;999,-1,0)))))))</f>
        <v>295</v>
      </c>
      <c r="AD168" s="66">
        <f>IF(ISNA(VLOOKUP($A168,Sheet1!$B$3:$AH$1266,Sheet1!N$1+(Sheet1!$A$1-1)*10,FALSE))=TRUE,"---",IF(VLOOKUP($A168,Sheet1!$B$3:$AH$1266,Sheet1!N$1+(Sheet1!$A$1-1)*10,FALSE)="---","---", (ROUND(VLOOKUP($A168,Sheet1!$B$3:$AH$1266,Sheet1!N$1+(Sheet1!$A$1-1)*10,FALSE),IF(VLOOKUP($A168,Sheet1!$B$3:$AH$1266,Sheet1!N$1+(Sheet1!$A$1-1)*10,FALSE)&gt;99999,-3,IF(VLOOKUP($A168,Sheet1!$B$3:$AH$1266,Sheet1!N$1+(Sheet1!$A$1-1)*10,FALSE)&gt;9999,-2,IF(VLOOKUP($A168,Sheet1!$B$3:$AH$1266,Sheet1!N$1+(Sheet1!$A$1-1)*10,FALSE)&gt;999,-1,0)))))))</f>
        <v>338</v>
      </c>
    </row>
    <row r="169" spans="1:30" ht="25.5" customHeight="1" x14ac:dyDescent="0.25">
      <c r="A169" s="125" t="s">
        <v>252</v>
      </c>
      <c r="B169" s="138" t="s">
        <v>253</v>
      </c>
      <c r="C169" s="125">
        <v>423759</v>
      </c>
      <c r="D169" s="125">
        <v>732123</v>
      </c>
      <c r="E169" s="70" t="s">
        <v>3065</v>
      </c>
      <c r="F169" s="139" t="s">
        <v>4405</v>
      </c>
      <c r="G169" s="127" t="s">
        <v>160</v>
      </c>
      <c r="H169" s="167">
        <v>5.6</v>
      </c>
      <c r="I169" s="112">
        <v>17898</v>
      </c>
      <c r="J169" s="140" t="s">
        <v>4405</v>
      </c>
      <c r="K169" s="127" t="s">
        <v>17</v>
      </c>
      <c r="L169" s="115">
        <v>524</v>
      </c>
      <c r="M169" s="116">
        <v>93.6</v>
      </c>
      <c r="N169" s="127" t="s">
        <v>160</v>
      </c>
      <c r="O169" s="68">
        <f t="shared" si="6"/>
        <v>7.4873012636785443</v>
      </c>
      <c r="P169" s="68">
        <f>IF(O169&lt;&gt;"",VLOOKUP($A169,Sheet4!$A$2:$O$1309,14,FALSE)*100,"")</f>
        <v>3.2660473896077846</v>
      </c>
      <c r="Q169" s="68">
        <f>IF(P169&lt;&gt;"",VLOOKUP($A169,Sheet4!$A$2:$O$1309,15,FALSE)*100,"")</f>
        <v>27.765376090273762</v>
      </c>
      <c r="R169" s="74">
        <f t="shared" si="5"/>
        <v>15</v>
      </c>
      <c r="S169" s="64" t="s">
        <v>4364</v>
      </c>
      <c r="T169" s="64" t="str">
        <f>IF(ISNA(VLOOKUP(A169,Sheet1!B$3:C$1266,2,FALSE)=TRUE),"NC",VLOOKUP(A169,Sheet1!B$3:C$1266,2,FALSE))</f>
        <v>Rural</v>
      </c>
      <c r="U169" s="65">
        <f>IF(ISNA(VLOOKUP($A169,Sheet1!$B$3:$AH$1266,Sheet1!E$1+(Sheet1!$A$1-1)*10,FALSE))=TRUE,"---",IF(VLOOKUP($A169,Sheet1!$B$3:$AH$1266,Sheet1!E$1+(Sheet1!$A$1-1)*10,FALSE)="---","---", (ROUND(VLOOKUP($A169,Sheet1!$B$3:$AH$1266,Sheet1!E$1+(Sheet1!$A$1-1)*10,FALSE),IF(VLOOKUP($A169,Sheet1!$B$3:$AH$1266,Sheet1!E$1+(Sheet1!$A$1-1)*10,FALSE)&gt;99999,-3,IF(VLOOKUP($A169,Sheet1!$B$3:$AH$1266,Sheet1!E$1+(Sheet1!$A$1-1)*10,FALSE)&gt;9999,-2,IF(VLOOKUP($A169,Sheet1!$B$3:$AH$1266,Sheet1!E$1+(Sheet1!$A$1-1)*10,FALSE)&gt;999,-1,0)))))))</f>
        <v>182</v>
      </c>
      <c r="V169" s="65">
        <f>IF(ISNA(VLOOKUP($A169,Sheet1!$B$3:$AH$1266,Sheet1!F$1+(Sheet1!$A$1-1)*10,FALSE))=TRUE,"---",IF(VLOOKUP($A169,Sheet1!$B$3:$AH$1266,Sheet1!F$1+(Sheet1!$A$1-1)*10,FALSE)="---","---", (ROUND(VLOOKUP($A169,Sheet1!$B$3:$AH$1266,Sheet1!F$1+(Sheet1!$A$1-1)*10,FALSE),IF(VLOOKUP($A169,Sheet1!$B$3:$AH$1266,Sheet1!F$1+(Sheet1!$A$1-1)*10,FALSE)&gt;99999,-3,IF(VLOOKUP($A169,Sheet1!$B$3:$AH$1266,Sheet1!F$1+(Sheet1!$A$1-1)*10,FALSE)&gt;9999,-2,IF(VLOOKUP($A169,Sheet1!$B$3:$AH$1266,Sheet1!F$1+(Sheet1!$A$1-1)*10,FALSE)&gt;999,-1,0)))))))</f>
        <v>217</v>
      </c>
      <c r="W169" s="65">
        <f>IF(ISNA(VLOOKUP($A169,Sheet1!$B$3:$AH$1266,Sheet1!G$1+(Sheet1!$A$1-1)*10,FALSE))=TRUE,"---",IF(VLOOKUP($A169,Sheet1!$B$3:$AH$1266,Sheet1!G$1+(Sheet1!$A$1-1)*10,FALSE)="---","---", (ROUND(VLOOKUP($A169,Sheet1!$B$3:$AH$1266,Sheet1!G$1+(Sheet1!$A$1-1)*10,FALSE),IF(VLOOKUP($A169,Sheet1!$B$3:$AH$1266,Sheet1!G$1+(Sheet1!$A$1-1)*10,FALSE)&gt;99999,-3,IF(VLOOKUP($A169,Sheet1!$B$3:$AH$1266,Sheet1!G$1+(Sheet1!$A$1-1)*10,FALSE)&gt;9999,-2,IF(VLOOKUP($A169,Sheet1!$B$3:$AH$1266,Sheet1!G$1+(Sheet1!$A$1-1)*10,FALSE)&gt;999,-1,0)))))))</f>
        <v>262</v>
      </c>
      <c r="X169" s="65">
        <f>IF(ISNA(VLOOKUP($A169,Sheet1!$B$3:$AH$1266,Sheet1!H$1+(Sheet1!$A$1-1)*10,FALSE))=TRUE,"---",IF(VLOOKUP($A169,Sheet1!$B$3:$AH$1266,Sheet1!H$1+(Sheet1!$A$1-1)*10,FALSE)="---","---", (ROUND(VLOOKUP($A169,Sheet1!$B$3:$AH$1266,Sheet1!H$1+(Sheet1!$A$1-1)*10,FALSE),IF(VLOOKUP($A169,Sheet1!$B$3:$AH$1266,Sheet1!H$1+(Sheet1!$A$1-1)*10,FALSE)&gt;99999,-3,IF(VLOOKUP($A169,Sheet1!$B$3:$AH$1266,Sheet1!H$1+(Sheet1!$A$1-1)*10,FALSE)&gt;9999,-2,IF(VLOOKUP($A169,Sheet1!$B$3:$AH$1266,Sheet1!H$1+(Sheet1!$A$1-1)*10,FALSE)&gt;999,-1,0)))))))</f>
        <v>386</v>
      </c>
      <c r="Y169" s="65">
        <f>IF(ISNA(VLOOKUP($A169,Sheet1!$B$3:$AH$1266,Sheet1!I$1+(Sheet1!$A$1-1)*10,FALSE))=TRUE,"---",IF(VLOOKUP($A169,Sheet1!$B$3:$AH$1266,Sheet1!I$1+(Sheet1!$A$1-1)*10,FALSE)="---","---", (ROUND(VLOOKUP($A169,Sheet1!$B$3:$AH$1266,Sheet1!I$1+(Sheet1!$A$1-1)*10,FALSE),IF(VLOOKUP($A169,Sheet1!$B$3:$AH$1266,Sheet1!I$1+(Sheet1!$A$1-1)*10,FALSE)&gt;99999,-3,IF(VLOOKUP($A169,Sheet1!$B$3:$AH$1266,Sheet1!I$1+(Sheet1!$A$1-1)*10,FALSE)&gt;9999,-2,IF(VLOOKUP($A169,Sheet1!$B$3:$AH$1266,Sheet1!I$1+(Sheet1!$A$1-1)*10,FALSE)&gt;999,-1,0)))))))</f>
        <v>477</v>
      </c>
      <c r="Z169" s="65">
        <f>IF(ISNA(VLOOKUP($A169,Sheet1!$B$3:$AH$1266,Sheet1!J$1+(Sheet1!$A$1-1)*10,FALSE))=TRUE,"---",IF(VLOOKUP($A169,Sheet1!$B$3:$AH$1266,Sheet1!J$1+(Sheet1!$A$1-1)*10,FALSE)="---","---", (ROUND(VLOOKUP($A169,Sheet1!$B$3:$AH$1266,Sheet1!J$1+(Sheet1!$A$1-1)*10,FALSE),IF(VLOOKUP($A169,Sheet1!$B$3:$AH$1266,Sheet1!J$1+(Sheet1!$A$1-1)*10,FALSE)&gt;99999,-3,IF(VLOOKUP($A169,Sheet1!$B$3:$AH$1266,Sheet1!J$1+(Sheet1!$A$1-1)*10,FALSE)&gt;9999,-2,IF(VLOOKUP($A169,Sheet1!$B$3:$AH$1266,Sheet1!J$1+(Sheet1!$A$1-1)*10,FALSE)&gt;999,-1,0)))))))</f>
        <v>597</v>
      </c>
      <c r="AA169" s="65">
        <f>IF(ISNA(VLOOKUP($A169,Sheet1!$B$3:$AH$1266,Sheet1!K$1+(Sheet1!$A$1-1)*10,FALSE))=TRUE,"---",IF(VLOOKUP($A169,Sheet1!$B$3:$AH$1266,Sheet1!K$1+(Sheet1!$A$1-1)*10,FALSE)="---","---", (ROUND(VLOOKUP($A169,Sheet1!$B$3:$AH$1266,Sheet1!K$1+(Sheet1!$A$1-1)*10,FALSE),IF(VLOOKUP($A169,Sheet1!$B$3:$AH$1266,Sheet1!K$1+(Sheet1!$A$1-1)*10,FALSE)&gt;99999,-3,IF(VLOOKUP($A169,Sheet1!$B$3:$AH$1266,Sheet1!K$1+(Sheet1!$A$1-1)*10,FALSE)&gt;9999,-2,IF(VLOOKUP($A169,Sheet1!$B$3:$AH$1266,Sheet1!K$1+(Sheet1!$A$1-1)*10,FALSE)&gt;999,-1,0)))))))</f>
        <v>689</v>
      </c>
      <c r="AB169" s="65">
        <f>IF(ISNA(VLOOKUP($A169,Sheet1!$B$3:$AH$1266,Sheet1!L$1+(Sheet1!$A$1-1)*10,FALSE))=TRUE,"---",IF(VLOOKUP($A169,Sheet1!$B$3:$AH$1266,Sheet1!L$1+(Sheet1!$A$1-1)*10,FALSE)="---","---", (ROUND(VLOOKUP($A169,Sheet1!$B$3:$AH$1266,Sheet1!L$1+(Sheet1!$A$1-1)*10,FALSE),IF(VLOOKUP($A169,Sheet1!$B$3:$AH$1266,Sheet1!L$1+(Sheet1!$A$1-1)*10,FALSE)&gt;99999,-3,IF(VLOOKUP($A169,Sheet1!$B$3:$AH$1266,Sheet1!L$1+(Sheet1!$A$1-1)*10,FALSE)&gt;9999,-2,IF(VLOOKUP($A169,Sheet1!$B$3:$AH$1266,Sheet1!L$1+(Sheet1!$A$1-1)*10,FALSE)&gt;999,-1,0)))))))</f>
        <v>792</v>
      </c>
      <c r="AC169" s="65">
        <f>IF(ISNA(VLOOKUP($A169,Sheet1!$B$3:$AH$1266,Sheet1!M$1+(Sheet1!$A$1-1)*10,FALSE))=TRUE,"---",IF(VLOOKUP($A169,Sheet1!$B$3:$AH$1266,Sheet1!M$1+(Sheet1!$A$1-1)*10,FALSE)="---","---", (ROUND(VLOOKUP($A169,Sheet1!$B$3:$AH$1266,Sheet1!M$1+(Sheet1!$A$1-1)*10,FALSE),IF(VLOOKUP($A169,Sheet1!$B$3:$AH$1266,Sheet1!M$1+(Sheet1!$A$1-1)*10,FALSE)&gt;99999,-3,IF(VLOOKUP($A169,Sheet1!$B$3:$AH$1266,Sheet1!M$1+(Sheet1!$A$1-1)*10,FALSE)&gt;9999,-2,IF(VLOOKUP($A169,Sheet1!$B$3:$AH$1266,Sheet1!M$1+(Sheet1!$A$1-1)*10,FALSE)&gt;999,-1,0)))))))</f>
        <v>886</v>
      </c>
      <c r="AD169" s="65">
        <f>IF(ISNA(VLOOKUP($A169,Sheet1!$B$3:$AH$1266,Sheet1!N$1+(Sheet1!$A$1-1)*10,FALSE))=TRUE,"---",IF(VLOOKUP($A169,Sheet1!$B$3:$AH$1266,Sheet1!N$1+(Sheet1!$A$1-1)*10,FALSE)="---","---", (ROUND(VLOOKUP($A169,Sheet1!$B$3:$AH$1266,Sheet1!N$1+(Sheet1!$A$1-1)*10,FALSE),IF(VLOOKUP($A169,Sheet1!$B$3:$AH$1266,Sheet1!N$1+(Sheet1!$A$1-1)*10,FALSE)&gt;99999,-3,IF(VLOOKUP($A169,Sheet1!$B$3:$AH$1266,Sheet1!N$1+(Sheet1!$A$1-1)*10,FALSE)&gt;9999,-2,IF(VLOOKUP($A169,Sheet1!$B$3:$AH$1266,Sheet1!N$1+(Sheet1!$A$1-1)*10,FALSE)&gt;999,-1,0)))))))</f>
        <v>1030</v>
      </c>
    </row>
    <row r="170" spans="1:30" ht="25.5" customHeight="1" x14ac:dyDescent="0.25">
      <c r="A170" s="133" t="s">
        <v>254</v>
      </c>
      <c r="B170" s="134" t="s">
        <v>255</v>
      </c>
      <c r="C170" s="133">
        <v>424102</v>
      </c>
      <c r="D170" s="133">
        <v>732103</v>
      </c>
      <c r="E170" s="67" t="s">
        <v>3065</v>
      </c>
      <c r="F170" s="135" t="s">
        <v>4405</v>
      </c>
      <c r="G170" s="118" t="s">
        <v>160</v>
      </c>
      <c r="H170" s="136">
        <v>2.4300000000000002</v>
      </c>
      <c r="I170" s="119">
        <v>17898</v>
      </c>
      <c r="J170" s="137" t="s">
        <v>4405</v>
      </c>
      <c r="K170" s="118" t="s">
        <v>17</v>
      </c>
      <c r="L170" s="122">
        <v>442</v>
      </c>
      <c r="M170" s="123">
        <v>182</v>
      </c>
      <c r="N170" s="118" t="s">
        <v>160</v>
      </c>
      <c r="O170" s="71">
        <f t="shared" si="6"/>
        <v>0.24019112621353467</v>
      </c>
      <c r="P170" s="71">
        <f>IF(O170&lt;&gt;"",VLOOKUP($A170,Sheet4!$A$2:$O$1309,14,FALSE)*100,"")</f>
        <v>1.8683012831153922</v>
      </c>
      <c r="Q170" s="71">
        <f>IF(P170&lt;&gt;"",VLOOKUP($A170,Sheet4!$A$2:$O$1309,15,FALSE)*100,"")</f>
        <v>16.867254781475093</v>
      </c>
      <c r="R170" s="73" t="str">
        <f t="shared" si="5"/>
        <v>&gt;200,  &lt;500</v>
      </c>
      <c r="S170" s="63" t="s">
        <v>4364</v>
      </c>
      <c r="T170" s="63" t="str">
        <f>IF(ISNA(VLOOKUP(A170,Sheet1!B$3:C$1266,2,FALSE)=TRUE),"NC",VLOOKUP(A170,Sheet1!B$3:C$1266,2,FALSE))</f>
        <v>Rural</v>
      </c>
      <c r="U170" s="66">
        <f>IF(ISNA(VLOOKUP($A170,Sheet1!$B$3:$AH$1266,Sheet1!E$1+(Sheet1!$A$1-1)*10,FALSE))=TRUE,"---",IF(VLOOKUP($A170,Sheet1!$B$3:$AH$1266,Sheet1!E$1+(Sheet1!$A$1-1)*10,FALSE)="---","---", (ROUND(VLOOKUP($A170,Sheet1!$B$3:$AH$1266,Sheet1!E$1+(Sheet1!$A$1-1)*10,FALSE),IF(VLOOKUP($A170,Sheet1!$B$3:$AH$1266,Sheet1!E$1+(Sheet1!$A$1-1)*10,FALSE)&gt;99999,-3,IF(VLOOKUP($A170,Sheet1!$B$3:$AH$1266,Sheet1!E$1+(Sheet1!$A$1-1)*10,FALSE)&gt;9999,-2,IF(VLOOKUP($A170,Sheet1!$B$3:$AH$1266,Sheet1!E$1+(Sheet1!$A$1-1)*10,FALSE)&gt;999,-1,0)))))))</f>
        <v>77</v>
      </c>
      <c r="V170" s="66">
        <f>IF(ISNA(VLOOKUP($A170,Sheet1!$B$3:$AH$1266,Sheet1!F$1+(Sheet1!$A$1-1)*10,FALSE))=TRUE,"---",IF(VLOOKUP($A170,Sheet1!$B$3:$AH$1266,Sheet1!F$1+(Sheet1!$A$1-1)*10,FALSE)="---","---", (ROUND(VLOOKUP($A170,Sheet1!$B$3:$AH$1266,Sheet1!F$1+(Sheet1!$A$1-1)*10,FALSE),IF(VLOOKUP($A170,Sheet1!$B$3:$AH$1266,Sheet1!F$1+(Sheet1!$A$1-1)*10,FALSE)&gt;99999,-3,IF(VLOOKUP($A170,Sheet1!$B$3:$AH$1266,Sheet1!F$1+(Sheet1!$A$1-1)*10,FALSE)&gt;9999,-2,IF(VLOOKUP($A170,Sheet1!$B$3:$AH$1266,Sheet1!F$1+(Sheet1!$A$1-1)*10,FALSE)&gt;999,-1,0)))))))</f>
        <v>92</v>
      </c>
      <c r="W170" s="66">
        <f>IF(ISNA(VLOOKUP($A170,Sheet1!$B$3:$AH$1266,Sheet1!G$1+(Sheet1!$A$1-1)*10,FALSE))=TRUE,"---",IF(VLOOKUP($A170,Sheet1!$B$3:$AH$1266,Sheet1!G$1+(Sheet1!$A$1-1)*10,FALSE)="---","---", (ROUND(VLOOKUP($A170,Sheet1!$B$3:$AH$1266,Sheet1!G$1+(Sheet1!$A$1-1)*10,FALSE),IF(VLOOKUP($A170,Sheet1!$B$3:$AH$1266,Sheet1!G$1+(Sheet1!$A$1-1)*10,FALSE)&gt;99999,-3,IF(VLOOKUP($A170,Sheet1!$B$3:$AH$1266,Sheet1!G$1+(Sheet1!$A$1-1)*10,FALSE)&gt;9999,-2,IF(VLOOKUP($A170,Sheet1!$B$3:$AH$1266,Sheet1!G$1+(Sheet1!$A$1-1)*10,FALSE)&gt;999,-1,0)))))))</f>
        <v>112</v>
      </c>
      <c r="X170" s="66">
        <f>IF(ISNA(VLOOKUP($A170,Sheet1!$B$3:$AH$1266,Sheet1!H$1+(Sheet1!$A$1-1)*10,FALSE))=TRUE,"---",IF(VLOOKUP($A170,Sheet1!$B$3:$AH$1266,Sheet1!H$1+(Sheet1!$A$1-1)*10,FALSE)="---","---", (ROUND(VLOOKUP($A170,Sheet1!$B$3:$AH$1266,Sheet1!H$1+(Sheet1!$A$1-1)*10,FALSE),IF(VLOOKUP($A170,Sheet1!$B$3:$AH$1266,Sheet1!H$1+(Sheet1!$A$1-1)*10,FALSE)&gt;99999,-3,IF(VLOOKUP($A170,Sheet1!$B$3:$AH$1266,Sheet1!H$1+(Sheet1!$A$1-1)*10,FALSE)&gt;9999,-2,IF(VLOOKUP($A170,Sheet1!$B$3:$AH$1266,Sheet1!H$1+(Sheet1!$A$1-1)*10,FALSE)&gt;999,-1,0)))))))</f>
        <v>166</v>
      </c>
      <c r="Y170" s="66">
        <f>IF(ISNA(VLOOKUP($A170,Sheet1!$B$3:$AH$1266,Sheet1!I$1+(Sheet1!$A$1-1)*10,FALSE))=TRUE,"---",IF(VLOOKUP($A170,Sheet1!$B$3:$AH$1266,Sheet1!I$1+(Sheet1!$A$1-1)*10,FALSE)="---","---", (ROUND(VLOOKUP($A170,Sheet1!$B$3:$AH$1266,Sheet1!I$1+(Sheet1!$A$1-1)*10,FALSE),IF(VLOOKUP($A170,Sheet1!$B$3:$AH$1266,Sheet1!I$1+(Sheet1!$A$1-1)*10,FALSE)&gt;99999,-3,IF(VLOOKUP($A170,Sheet1!$B$3:$AH$1266,Sheet1!I$1+(Sheet1!$A$1-1)*10,FALSE)&gt;9999,-2,IF(VLOOKUP($A170,Sheet1!$B$3:$AH$1266,Sheet1!I$1+(Sheet1!$A$1-1)*10,FALSE)&gt;999,-1,0)))))))</f>
        <v>206</v>
      </c>
      <c r="Z170" s="66">
        <f>IF(ISNA(VLOOKUP($A170,Sheet1!$B$3:$AH$1266,Sheet1!J$1+(Sheet1!$A$1-1)*10,FALSE))=TRUE,"---",IF(VLOOKUP($A170,Sheet1!$B$3:$AH$1266,Sheet1!J$1+(Sheet1!$A$1-1)*10,FALSE)="---","---", (ROUND(VLOOKUP($A170,Sheet1!$B$3:$AH$1266,Sheet1!J$1+(Sheet1!$A$1-1)*10,FALSE),IF(VLOOKUP($A170,Sheet1!$B$3:$AH$1266,Sheet1!J$1+(Sheet1!$A$1-1)*10,FALSE)&gt;99999,-3,IF(VLOOKUP($A170,Sheet1!$B$3:$AH$1266,Sheet1!J$1+(Sheet1!$A$1-1)*10,FALSE)&gt;9999,-2,IF(VLOOKUP($A170,Sheet1!$B$3:$AH$1266,Sheet1!J$1+(Sheet1!$A$1-1)*10,FALSE)&gt;999,-1,0)))))))</f>
        <v>260</v>
      </c>
      <c r="AA170" s="66">
        <f>IF(ISNA(VLOOKUP($A170,Sheet1!$B$3:$AH$1266,Sheet1!K$1+(Sheet1!$A$1-1)*10,FALSE))=TRUE,"---",IF(VLOOKUP($A170,Sheet1!$B$3:$AH$1266,Sheet1!K$1+(Sheet1!$A$1-1)*10,FALSE)="---","---", (ROUND(VLOOKUP($A170,Sheet1!$B$3:$AH$1266,Sheet1!K$1+(Sheet1!$A$1-1)*10,FALSE),IF(VLOOKUP($A170,Sheet1!$B$3:$AH$1266,Sheet1!K$1+(Sheet1!$A$1-1)*10,FALSE)&gt;99999,-3,IF(VLOOKUP($A170,Sheet1!$B$3:$AH$1266,Sheet1!K$1+(Sheet1!$A$1-1)*10,FALSE)&gt;9999,-2,IF(VLOOKUP($A170,Sheet1!$B$3:$AH$1266,Sheet1!K$1+(Sheet1!$A$1-1)*10,FALSE)&gt;999,-1,0)))))))</f>
        <v>300</v>
      </c>
      <c r="AB170" s="66">
        <f>IF(ISNA(VLOOKUP($A170,Sheet1!$B$3:$AH$1266,Sheet1!L$1+(Sheet1!$A$1-1)*10,FALSE))=TRUE,"---",IF(VLOOKUP($A170,Sheet1!$B$3:$AH$1266,Sheet1!L$1+(Sheet1!$A$1-1)*10,FALSE)="---","---", (ROUND(VLOOKUP($A170,Sheet1!$B$3:$AH$1266,Sheet1!L$1+(Sheet1!$A$1-1)*10,FALSE),IF(VLOOKUP($A170,Sheet1!$B$3:$AH$1266,Sheet1!L$1+(Sheet1!$A$1-1)*10,FALSE)&gt;99999,-3,IF(VLOOKUP($A170,Sheet1!$B$3:$AH$1266,Sheet1!L$1+(Sheet1!$A$1-1)*10,FALSE)&gt;9999,-2,IF(VLOOKUP($A170,Sheet1!$B$3:$AH$1266,Sheet1!L$1+(Sheet1!$A$1-1)*10,FALSE)&gt;999,-1,0)))))))</f>
        <v>346</v>
      </c>
      <c r="AC170" s="66">
        <f>IF(ISNA(VLOOKUP($A170,Sheet1!$B$3:$AH$1266,Sheet1!M$1+(Sheet1!$A$1-1)*10,FALSE))=TRUE,"---",IF(VLOOKUP($A170,Sheet1!$B$3:$AH$1266,Sheet1!M$1+(Sheet1!$A$1-1)*10,FALSE)="---","---", (ROUND(VLOOKUP($A170,Sheet1!$B$3:$AH$1266,Sheet1!M$1+(Sheet1!$A$1-1)*10,FALSE),IF(VLOOKUP($A170,Sheet1!$B$3:$AH$1266,Sheet1!M$1+(Sheet1!$A$1-1)*10,FALSE)&gt;99999,-3,IF(VLOOKUP($A170,Sheet1!$B$3:$AH$1266,Sheet1!M$1+(Sheet1!$A$1-1)*10,FALSE)&gt;9999,-2,IF(VLOOKUP($A170,Sheet1!$B$3:$AH$1266,Sheet1!M$1+(Sheet1!$A$1-1)*10,FALSE)&gt;999,-1,0)))))))</f>
        <v>388</v>
      </c>
      <c r="AD170" s="66">
        <f>IF(ISNA(VLOOKUP($A170,Sheet1!$B$3:$AH$1266,Sheet1!N$1+(Sheet1!$A$1-1)*10,FALSE))=TRUE,"---",IF(VLOOKUP($A170,Sheet1!$B$3:$AH$1266,Sheet1!N$1+(Sheet1!$A$1-1)*10,FALSE)="---","---", (ROUND(VLOOKUP($A170,Sheet1!$B$3:$AH$1266,Sheet1!N$1+(Sheet1!$A$1-1)*10,FALSE),IF(VLOOKUP($A170,Sheet1!$B$3:$AH$1266,Sheet1!N$1+(Sheet1!$A$1-1)*10,FALSE)&gt;99999,-3,IF(VLOOKUP($A170,Sheet1!$B$3:$AH$1266,Sheet1!N$1+(Sheet1!$A$1-1)*10,FALSE)&gt;9999,-2,IF(VLOOKUP($A170,Sheet1!$B$3:$AH$1266,Sheet1!N$1+(Sheet1!$A$1-1)*10,FALSE)&gt;999,-1,0)))))))</f>
        <v>451</v>
      </c>
    </row>
    <row r="171" spans="1:30" ht="25.5" customHeight="1" x14ac:dyDescent="0.25">
      <c r="A171" s="303" t="s">
        <v>256</v>
      </c>
      <c r="B171" s="330" t="s">
        <v>257</v>
      </c>
      <c r="C171" s="303">
        <v>424550</v>
      </c>
      <c r="D171" s="303">
        <v>732014</v>
      </c>
      <c r="E171" s="307" t="s">
        <v>3065</v>
      </c>
      <c r="F171" s="52" t="s">
        <v>4496</v>
      </c>
      <c r="G171" s="127" t="s">
        <v>31</v>
      </c>
      <c r="H171" s="347">
        <v>56.1</v>
      </c>
      <c r="I171" s="112">
        <v>17898</v>
      </c>
      <c r="J171" s="168">
        <v>9.4</v>
      </c>
      <c r="K171" s="127" t="s">
        <v>24</v>
      </c>
      <c r="L171" s="115">
        <v>7470</v>
      </c>
      <c r="M171" s="116">
        <v>133</v>
      </c>
      <c r="N171" s="127" t="s">
        <v>258</v>
      </c>
      <c r="O171" s="68">
        <f t="shared" si="6"/>
        <v>0.76052692474801087</v>
      </c>
      <c r="P171" s="68">
        <f>IF(O171&lt;&gt;"",VLOOKUP($A171,Sheet4!$A$2:$O$1309,14,FALSE)*100,"")</f>
        <v>0.30407282065978425</v>
      </c>
      <c r="Q171" s="68">
        <f>IF(P171&lt;&gt;"",VLOOKUP($A171,Sheet4!$A$2:$O$1309,15,FALSE)*100,"")</f>
        <v>2.9388853337570131</v>
      </c>
      <c r="R171" s="74" t="str">
        <f t="shared" si="5"/>
        <v>&gt;100, &lt;200</v>
      </c>
      <c r="S171" s="356" t="s">
        <v>4364</v>
      </c>
      <c r="T171" s="356" t="str">
        <f>IF(ISNA(VLOOKUP(A171,Sheet1!B$3:C$1266,2,FALSE)=TRUE),"NC",VLOOKUP(A171,Sheet1!B$3:C$1266,2,FALSE))</f>
        <v>Rural10</v>
      </c>
      <c r="U171" s="392">
        <f>IF(ISNA(VLOOKUP($A171,Sheet1!$B$3:$AH$1266,Sheet1!E$1+(Sheet1!$A$1-1)*10,FALSE))=TRUE,"---",IF(VLOOKUP($A171,Sheet1!$B$3:$AH$1266,Sheet1!E$1+(Sheet1!$A$1-1)*10,FALSE)="---","---", (ROUND(VLOOKUP($A171,Sheet1!$B$3:$AH$1266,Sheet1!E$1+(Sheet1!$A$1-1)*10,FALSE),IF(VLOOKUP($A171,Sheet1!$B$3:$AH$1266,Sheet1!E$1+(Sheet1!$A$1-1)*10,FALSE)&gt;99999,-3,IF(VLOOKUP($A171,Sheet1!$B$3:$AH$1266,Sheet1!E$1+(Sheet1!$A$1-1)*10,FALSE)&gt;9999,-2,IF(VLOOKUP($A171,Sheet1!$B$3:$AH$1266,Sheet1!E$1+(Sheet1!$A$1-1)*10,FALSE)&gt;999,-1,0)))))))</f>
        <v>1460</v>
      </c>
      <c r="V171" s="392">
        <f>IF(ISNA(VLOOKUP($A171,Sheet1!$B$3:$AH$1266,Sheet1!F$1+(Sheet1!$A$1-1)*10,FALSE))=TRUE,"---",IF(VLOOKUP($A171,Sheet1!$B$3:$AH$1266,Sheet1!F$1+(Sheet1!$A$1-1)*10,FALSE)="---","---", (ROUND(VLOOKUP($A171,Sheet1!$B$3:$AH$1266,Sheet1!F$1+(Sheet1!$A$1-1)*10,FALSE),IF(VLOOKUP($A171,Sheet1!$B$3:$AH$1266,Sheet1!F$1+(Sheet1!$A$1-1)*10,FALSE)&gt;99999,-3,IF(VLOOKUP($A171,Sheet1!$B$3:$AH$1266,Sheet1!F$1+(Sheet1!$A$1-1)*10,FALSE)&gt;9999,-2,IF(VLOOKUP($A171,Sheet1!$B$3:$AH$1266,Sheet1!F$1+(Sheet1!$A$1-1)*10,FALSE)&gt;999,-1,0)))))))</f>
        <v>1720</v>
      </c>
      <c r="W171" s="392">
        <f>IF(ISNA(VLOOKUP($A171,Sheet1!$B$3:$AH$1266,Sheet1!G$1+(Sheet1!$A$1-1)*10,FALSE))=TRUE,"---",IF(VLOOKUP($A171,Sheet1!$B$3:$AH$1266,Sheet1!G$1+(Sheet1!$A$1-1)*10,FALSE)="---","---", (ROUND(VLOOKUP($A171,Sheet1!$B$3:$AH$1266,Sheet1!G$1+(Sheet1!$A$1-1)*10,FALSE),IF(VLOOKUP($A171,Sheet1!$B$3:$AH$1266,Sheet1!G$1+(Sheet1!$A$1-1)*10,FALSE)&gt;99999,-3,IF(VLOOKUP($A171,Sheet1!$B$3:$AH$1266,Sheet1!G$1+(Sheet1!$A$1-1)*10,FALSE)&gt;9999,-2,IF(VLOOKUP($A171,Sheet1!$B$3:$AH$1266,Sheet1!G$1+(Sheet1!$A$1-1)*10,FALSE)&gt;999,-1,0)))))))</f>
        <v>2060</v>
      </c>
      <c r="X171" s="392">
        <f>IF(ISNA(VLOOKUP($A171,Sheet1!$B$3:$AH$1266,Sheet1!H$1+(Sheet1!$A$1-1)*10,FALSE))=TRUE,"---",IF(VLOOKUP($A171,Sheet1!$B$3:$AH$1266,Sheet1!H$1+(Sheet1!$A$1-1)*10,FALSE)="---","---", (ROUND(VLOOKUP($A171,Sheet1!$B$3:$AH$1266,Sheet1!H$1+(Sheet1!$A$1-1)*10,FALSE),IF(VLOOKUP($A171,Sheet1!$B$3:$AH$1266,Sheet1!H$1+(Sheet1!$A$1-1)*10,FALSE)&gt;99999,-3,IF(VLOOKUP($A171,Sheet1!$B$3:$AH$1266,Sheet1!H$1+(Sheet1!$A$1-1)*10,FALSE)&gt;9999,-2,IF(VLOOKUP($A171,Sheet1!$B$3:$AH$1266,Sheet1!H$1+(Sheet1!$A$1-1)*10,FALSE)&gt;999,-1,0)))))))</f>
        <v>3060</v>
      </c>
      <c r="Y171" s="392">
        <f>IF(ISNA(VLOOKUP($A171,Sheet1!$B$3:$AH$1266,Sheet1!I$1+(Sheet1!$A$1-1)*10,FALSE))=TRUE,"---",IF(VLOOKUP($A171,Sheet1!$B$3:$AH$1266,Sheet1!I$1+(Sheet1!$A$1-1)*10,FALSE)="---","---", (ROUND(VLOOKUP($A171,Sheet1!$B$3:$AH$1266,Sheet1!I$1+(Sheet1!$A$1-1)*10,FALSE),IF(VLOOKUP($A171,Sheet1!$B$3:$AH$1266,Sheet1!I$1+(Sheet1!$A$1-1)*10,FALSE)&gt;99999,-3,IF(VLOOKUP($A171,Sheet1!$B$3:$AH$1266,Sheet1!I$1+(Sheet1!$A$1-1)*10,FALSE)&gt;9999,-2,IF(VLOOKUP($A171,Sheet1!$B$3:$AH$1266,Sheet1!I$1+(Sheet1!$A$1-1)*10,FALSE)&gt;999,-1,0)))))))</f>
        <v>3840</v>
      </c>
      <c r="Z171" s="392">
        <f>IF(ISNA(VLOOKUP($A171,Sheet1!$B$3:$AH$1266,Sheet1!J$1+(Sheet1!$A$1-1)*10,FALSE))=TRUE,"---",IF(VLOOKUP($A171,Sheet1!$B$3:$AH$1266,Sheet1!J$1+(Sheet1!$A$1-1)*10,FALSE)="---","---", (ROUND(VLOOKUP($A171,Sheet1!$B$3:$AH$1266,Sheet1!J$1+(Sheet1!$A$1-1)*10,FALSE),IF(VLOOKUP($A171,Sheet1!$B$3:$AH$1266,Sheet1!J$1+(Sheet1!$A$1-1)*10,FALSE)&gt;99999,-3,IF(VLOOKUP($A171,Sheet1!$B$3:$AH$1266,Sheet1!J$1+(Sheet1!$A$1-1)*10,FALSE)&gt;9999,-2,IF(VLOOKUP($A171,Sheet1!$B$3:$AH$1266,Sheet1!J$1+(Sheet1!$A$1-1)*10,FALSE)&gt;999,-1,0)))))))</f>
        <v>4960</v>
      </c>
      <c r="AA171" s="392">
        <f>IF(ISNA(VLOOKUP($A171,Sheet1!$B$3:$AH$1266,Sheet1!K$1+(Sheet1!$A$1-1)*10,FALSE))=TRUE,"---",IF(VLOOKUP($A171,Sheet1!$B$3:$AH$1266,Sheet1!K$1+(Sheet1!$A$1-1)*10,FALSE)="---","---", (ROUND(VLOOKUP($A171,Sheet1!$B$3:$AH$1266,Sheet1!K$1+(Sheet1!$A$1-1)*10,FALSE),IF(VLOOKUP($A171,Sheet1!$B$3:$AH$1266,Sheet1!K$1+(Sheet1!$A$1-1)*10,FALSE)&gt;99999,-3,IF(VLOOKUP($A171,Sheet1!$B$3:$AH$1266,Sheet1!K$1+(Sheet1!$A$1-1)*10,FALSE)&gt;9999,-2,IF(VLOOKUP($A171,Sheet1!$B$3:$AH$1266,Sheet1!K$1+(Sheet1!$A$1-1)*10,FALSE)&gt;999,-1,0)))))))</f>
        <v>5900</v>
      </c>
      <c r="AB171" s="392">
        <f>IF(ISNA(VLOOKUP($A171,Sheet1!$B$3:$AH$1266,Sheet1!L$1+(Sheet1!$A$1-1)*10,FALSE))=TRUE,"---",IF(VLOOKUP($A171,Sheet1!$B$3:$AH$1266,Sheet1!L$1+(Sheet1!$A$1-1)*10,FALSE)="---","---", (ROUND(VLOOKUP($A171,Sheet1!$B$3:$AH$1266,Sheet1!L$1+(Sheet1!$A$1-1)*10,FALSE),IF(VLOOKUP($A171,Sheet1!$B$3:$AH$1266,Sheet1!L$1+(Sheet1!$A$1-1)*10,FALSE)&gt;99999,-3,IF(VLOOKUP($A171,Sheet1!$B$3:$AH$1266,Sheet1!L$1+(Sheet1!$A$1-1)*10,FALSE)&gt;9999,-2,IF(VLOOKUP($A171,Sheet1!$B$3:$AH$1266,Sheet1!L$1+(Sheet1!$A$1-1)*10,FALSE)&gt;999,-1,0)))))))</f>
        <v>6950</v>
      </c>
      <c r="AC171" s="392">
        <f>IF(ISNA(VLOOKUP($A171,Sheet1!$B$3:$AH$1266,Sheet1!M$1+(Sheet1!$A$1-1)*10,FALSE))=TRUE,"---",IF(VLOOKUP($A171,Sheet1!$B$3:$AH$1266,Sheet1!M$1+(Sheet1!$A$1-1)*10,FALSE)="---","---", (ROUND(VLOOKUP($A171,Sheet1!$B$3:$AH$1266,Sheet1!M$1+(Sheet1!$A$1-1)*10,FALSE),IF(VLOOKUP($A171,Sheet1!$B$3:$AH$1266,Sheet1!M$1+(Sheet1!$A$1-1)*10,FALSE)&gt;99999,-3,IF(VLOOKUP($A171,Sheet1!$B$3:$AH$1266,Sheet1!M$1+(Sheet1!$A$1-1)*10,FALSE)&gt;9999,-2,IF(VLOOKUP($A171,Sheet1!$B$3:$AH$1266,Sheet1!M$1+(Sheet1!$A$1-1)*10,FALSE)&gt;999,-1,0)))))))</f>
        <v>8080</v>
      </c>
      <c r="AD171" s="392">
        <f>IF(ISNA(VLOOKUP($A171,Sheet1!$B$3:$AH$1266,Sheet1!N$1+(Sheet1!$A$1-1)*10,FALSE))=TRUE,"---",IF(VLOOKUP($A171,Sheet1!$B$3:$AH$1266,Sheet1!N$1+(Sheet1!$A$1-1)*10,FALSE)="---","---", (ROUND(VLOOKUP($A171,Sheet1!$B$3:$AH$1266,Sheet1!N$1+(Sheet1!$A$1-1)*10,FALSE),IF(VLOOKUP($A171,Sheet1!$B$3:$AH$1266,Sheet1!N$1+(Sheet1!$A$1-1)*10,FALSE)&gt;99999,-3,IF(VLOOKUP($A171,Sheet1!$B$3:$AH$1266,Sheet1!N$1+(Sheet1!$A$1-1)*10,FALSE)&gt;9999,-2,IF(VLOOKUP($A171,Sheet1!$B$3:$AH$1266,Sheet1!N$1+(Sheet1!$A$1-1)*10,FALSE)&gt;999,-1,0)))))))</f>
        <v>9800</v>
      </c>
    </row>
    <row r="172" spans="1:30" ht="25.5" customHeight="1" x14ac:dyDescent="0.25">
      <c r="A172" s="303"/>
      <c r="B172" s="331"/>
      <c r="C172" s="303"/>
      <c r="D172" s="303"/>
      <c r="E172" s="307" t="e">
        <v>#N/A</v>
      </c>
      <c r="F172" s="342" t="s">
        <v>4497</v>
      </c>
      <c r="G172" s="318" t="s">
        <v>286</v>
      </c>
      <c r="H172" s="347"/>
      <c r="I172" s="112">
        <v>40783</v>
      </c>
      <c r="J172" s="113">
        <v>9.07</v>
      </c>
      <c r="K172" s="127" t="s">
        <v>20</v>
      </c>
      <c r="L172" s="115">
        <v>5700</v>
      </c>
      <c r="M172" s="116">
        <v>102</v>
      </c>
      <c r="N172" s="127" t="s">
        <v>17</v>
      </c>
      <c r="O172" s="68" t="s">
        <v>4405</v>
      </c>
      <c r="P172" s="68" t="s">
        <v>4405</v>
      </c>
      <c r="Q172" s="68" t="s">
        <v>4405</v>
      </c>
      <c r="R172" s="74" t="s">
        <v>4405</v>
      </c>
      <c r="S172" s="356" t="e">
        <v>#N/A</v>
      </c>
      <c r="T172" s="356" t="str">
        <f>IF(ISNA(VLOOKUP(A172,Sheet1!B$3:C$1266,2,FALSE)=TRUE),"ND",VLOOKUP(A172,Sheet1!B$3:C$1266,2,FALSE))</f>
        <v>ND</v>
      </c>
      <c r="U172" s="392" t="str">
        <f>IF(ISNA(VLOOKUP($A172,Sheet1!$B$3:$AH$1266,Sheet1!E$1+(Sheet1!$A$1-1)*10,FALSE))=TRUE,"---",IF(VLOOKUP($A172,Sheet1!$B$3:$AH$1266,Sheet1!E$1+(Sheet1!$A$1-1)*10,FALSE)="---","---", (ROUND(VLOOKUP($A172,Sheet1!$B$3:$AH$1266,Sheet1!E$1+(Sheet1!$A$1-1)*10,FALSE),IF(VLOOKUP($A172,Sheet1!$B$3:$AH$1266,Sheet1!E$1+(Sheet1!$A$1-1)*10,FALSE)&gt;99999,-3,IF(VLOOKUP($A172,Sheet1!$B$3:$AH$1266,Sheet1!E$1+(Sheet1!$A$1-1)*10,FALSE)&gt;9999,-2,IF(VLOOKUP($A172,Sheet1!$B$3:$AH$1266,Sheet1!E$1+(Sheet1!$A$1-1)*10,FALSE)&gt;999,-1,0)))))))</f>
        <v>---</v>
      </c>
      <c r="V172" s="392" t="str">
        <f>IF(ISNA(VLOOKUP($A172,Sheet1!$B$3:$AH$1266,Sheet1!F$1+(Sheet1!$A$1-1)*10,FALSE))=TRUE,"---",IF(VLOOKUP($A172,Sheet1!$B$3:$AH$1266,Sheet1!F$1+(Sheet1!$A$1-1)*10,FALSE)="---","---", (ROUND(VLOOKUP($A172,Sheet1!$B$3:$AH$1266,Sheet1!F$1+(Sheet1!$A$1-1)*10,FALSE),IF(VLOOKUP($A172,Sheet1!$B$3:$AH$1266,Sheet1!F$1+(Sheet1!$A$1-1)*10,FALSE)&gt;99999,-3,IF(VLOOKUP($A172,Sheet1!$B$3:$AH$1266,Sheet1!F$1+(Sheet1!$A$1-1)*10,FALSE)&gt;9999,-2,IF(VLOOKUP($A172,Sheet1!$B$3:$AH$1266,Sheet1!F$1+(Sheet1!$A$1-1)*10,FALSE)&gt;999,-1,0)))))))</f>
        <v>---</v>
      </c>
      <c r="W172" s="392" t="str">
        <f>IF(ISNA(VLOOKUP($A172,Sheet1!$B$3:$AH$1266,Sheet1!G$1+(Sheet1!$A$1-1)*10,FALSE))=TRUE,"---",IF(VLOOKUP($A172,Sheet1!$B$3:$AH$1266,Sheet1!G$1+(Sheet1!$A$1-1)*10,FALSE)="---","---", (ROUND(VLOOKUP($A172,Sheet1!$B$3:$AH$1266,Sheet1!G$1+(Sheet1!$A$1-1)*10,FALSE),IF(VLOOKUP($A172,Sheet1!$B$3:$AH$1266,Sheet1!G$1+(Sheet1!$A$1-1)*10,FALSE)&gt;99999,-3,IF(VLOOKUP($A172,Sheet1!$B$3:$AH$1266,Sheet1!G$1+(Sheet1!$A$1-1)*10,FALSE)&gt;9999,-2,IF(VLOOKUP($A172,Sheet1!$B$3:$AH$1266,Sheet1!G$1+(Sheet1!$A$1-1)*10,FALSE)&gt;999,-1,0)))))))</f>
        <v>---</v>
      </c>
      <c r="X172" s="392" t="str">
        <f>IF(ISNA(VLOOKUP($A172,Sheet1!$B$3:$AH$1266,Sheet1!H$1+(Sheet1!$A$1-1)*10,FALSE))=TRUE,"---",IF(VLOOKUP($A172,Sheet1!$B$3:$AH$1266,Sheet1!H$1+(Sheet1!$A$1-1)*10,FALSE)="---","---", (ROUND(VLOOKUP($A172,Sheet1!$B$3:$AH$1266,Sheet1!H$1+(Sheet1!$A$1-1)*10,FALSE),IF(VLOOKUP($A172,Sheet1!$B$3:$AH$1266,Sheet1!H$1+(Sheet1!$A$1-1)*10,FALSE)&gt;99999,-3,IF(VLOOKUP($A172,Sheet1!$B$3:$AH$1266,Sheet1!H$1+(Sheet1!$A$1-1)*10,FALSE)&gt;9999,-2,IF(VLOOKUP($A172,Sheet1!$B$3:$AH$1266,Sheet1!H$1+(Sheet1!$A$1-1)*10,FALSE)&gt;999,-1,0)))))))</f>
        <v>---</v>
      </c>
      <c r="Y172" s="392" t="str">
        <f>IF(ISNA(VLOOKUP($A172,Sheet1!$B$3:$AH$1266,Sheet1!I$1+(Sheet1!$A$1-1)*10,FALSE))=TRUE,"---",IF(VLOOKUP($A172,Sheet1!$B$3:$AH$1266,Sheet1!I$1+(Sheet1!$A$1-1)*10,FALSE)="---","---", (ROUND(VLOOKUP($A172,Sheet1!$B$3:$AH$1266,Sheet1!I$1+(Sheet1!$A$1-1)*10,FALSE),IF(VLOOKUP($A172,Sheet1!$B$3:$AH$1266,Sheet1!I$1+(Sheet1!$A$1-1)*10,FALSE)&gt;99999,-3,IF(VLOOKUP($A172,Sheet1!$B$3:$AH$1266,Sheet1!I$1+(Sheet1!$A$1-1)*10,FALSE)&gt;9999,-2,IF(VLOOKUP($A172,Sheet1!$B$3:$AH$1266,Sheet1!I$1+(Sheet1!$A$1-1)*10,FALSE)&gt;999,-1,0)))))))</f>
        <v>---</v>
      </c>
      <c r="Z172" s="392" t="str">
        <f>IF(ISNA(VLOOKUP($A172,Sheet1!$B$3:$AH$1266,Sheet1!J$1+(Sheet1!$A$1-1)*10,FALSE))=TRUE,"---",IF(VLOOKUP($A172,Sheet1!$B$3:$AH$1266,Sheet1!J$1+(Sheet1!$A$1-1)*10,FALSE)="---","---", (ROUND(VLOOKUP($A172,Sheet1!$B$3:$AH$1266,Sheet1!J$1+(Sheet1!$A$1-1)*10,FALSE),IF(VLOOKUP($A172,Sheet1!$B$3:$AH$1266,Sheet1!J$1+(Sheet1!$A$1-1)*10,FALSE)&gt;99999,-3,IF(VLOOKUP($A172,Sheet1!$B$3:$AH$1266,Sheet1!J$1+(Sheet1!$A$1-1)*10,FALSE)&gt;9999,-2,IF(VLOOKUP($A172,Sheet1!$B$3:$AH$1266,Sheet1!J$1+(Sheet1!$A$1-1)*10,FALSE)&gt;999,-1,0)))))))</f>
        <v>---</v>
      </c>
      <c r="AA172" s="392" t="str">
        <f>IF(ISNA(VLOOKUP($A172,Sheet1!$B$3:$AH$1266,Sheet1!K$1+(Sheet1!$A$1-1)*10,FALSE))=TRUE,"---",IF(VLOOKUP($A172,Sheet1!$B$3:$AH$1266,Sheet1!K$1+(Sheet1!$A$1-1)*10,FALSE)="---","---", (ROUND(VLOOKUP($A172,Sheet1!$B$3:$AH$1266,Sheet1!K$1+(Sheet1!$A$1-1)*10,FALSE),IF(VLOOKUP($A172,Sheet1!$B$3:$AH$1266,Sheet1!K$1+(Sheet1!$A$1-1)*10,FALSE)&gt;99999,-3,IF(VLOOKUP($A172,Sheet1!$B$3:$AH$1266,Sheet1!K$1+(Sheet1!$A$1-1)*10,FALSE)&gt;9999,-2,IF(VLOOKUP($A172,Sheet1!$B$3:$AH$1266,Sheet1!K$1+(Sheet1!$A$1-1)*10,FALSE)&gt;999,-1,0)))))))</f>
        <v>---</v>
      </c>
      <c r="AB172" s="392" t="str">
        <f>IF(ISNA(VLOOKUP($A172,Sheet1!$B$3:$AH$1266,Sheet1!L$1+(Sheet1!$A$1-1)*10,FALSE))=TRUE,"---",IF(VLOOKUP($A172,Sheet1!$B$3:$AH$1266,Sheet1!L$1+(Sheet1!$A$1-1)*10,FALSE)="---","---", (ROUND(VLOOKUP($A172,Sheet1!$B$3:$AH$1266,Sheet1!L$1+(Sheet1!$A$1-1)*10,FALSE),IF(VLOOKUP($A172,Sheet1!$B$3:$AH$1266,Sheet1!L$1+(Sheet1!$A$1-1)*10,FALSE)&gt;99999,-3,IF(VLOOKUP($A172,Sheet1!$B$3:$AH$1266,Sheet1!L$1+(Sheet1!$A$1-1)*10,FALSE)&gt;9999,-2,IF(VLOOKUP($A172,Sheet1!$B$3:$AH$1266,Sheet1!L$1+(Sheet1!$A$1-1)*10,FALSE)&gt;999,-1,0)))))))</f>
        <v>---</v>
      </c>
      <c r="AC172" s="392" t="str">
        <f>IF(ISNA(VLOOKUP($A172,Sheet1!$B$3:$AH$1266,Sheet1!M$1+(Sheet1!$A$1-1)*10,FALSE))=TRUE,"---",IF(VLOOKUP($A172,Sheet1!$B$3:$AH$1266,Sheet1!M$1+(Sheet1!$A$1-1)*10,FALSE)="---","---", (ROUND(VLOOKUP($A172,Sheet1!$B$3:$AH$1266,Sheet1!M$1+(Sheet1!$A$1-1)*10,FALSE),IF(VLOOKUP($A172,Sheet1!$B$3:$AH$1266,Sheet1!M$1+(Sheet1!$A$1-1)*10,FALSE)&gt;99999,-3,IF(VLOOKUP($A172,Sheet1!$B$3:$AH$1266,Sheet1!M$1+(Sheet1!$A$1-1)*10,FALSE)&gt;9999,-2,IF(VLOOKUP($A172,Sheet1!$B$3:$AH$1266,Sheet1!M$1+(Sheet1!$A$1-1)*10,FALSE)&gt;999,-1,0)))))))</f>
        <v>---</v>
      </c>
      <c r="AD172" s="392" t="str">
        <f>IF(ISNA(VLOOKUP($A172,Sheet1!$B$3:$AH$1266,Sheet1!N$1+(Sheet1!$A$1-1)*10,FALSE))=TRUE,"---",IF(VLOOKUP($A172,Sheet1!$B$3:$AH$1266,Sheet1!N$1+(Sheet1!$A$1-1)*10,FALSE)="---","---", (ROUND(VLOOKUP($A172,Sheet1!$B$3:$AH$1266,Sheet1!N$1+(Sheet1!$A$1-1)*10,FALSE),IF(VLOOKUP($A172,Sheet1!$B$3:$AH$1266,Sheet1!N$1+(Sheet1!$A$1-1)*10,FALSE)&gt;99999,-3,IF(VLOOKUP($A172,Sheet1!$B$3:$AH$1266,Sheet1!N$1+(Sheet1!$A$1-1)*10,FALSE)&gt;9999,-2,IF(VLOOKUP($A172,Sheet1!$B$3:$AH$1266,Sheet1!N$1+(Sheet1!$A$1-1)*10,FALSE)&gt;999,-1,0)))))))</f>
        <v>---</v>
      </c>
    </row>
    <row r="173" spans="1:30" ht="25.5" customHeight="1" x14ac:dyDescent="0.25">
      <c r="A173" s="303"/>
      <c r="B173" s="331"/>
      <c r="C173" s="303"/>
      <c r="D173" s="303"/>
      <c r="E173" s="307" t="e">
        <v>#N/A</v>
      </c>
      <c r="F173" s="331"/>
      <c r="G173" s="319"/>
      <c r="H173" s="347"/>
      <c r="I173" s="112">
        <v>26845</v>
      </c>
      <c r="J173" s="113">
        <v>9.1999999999999993</v>
      </c>
      <c r="K173" s="114" t="s">
        <v>4405</v>
      </c>
      <c r="L173" s="115">
        <v>5000</v>
      </c>
      <c r="M173" s="116">
        <v>89.1</v>
      </c>
      <c r="N173" s="127" t="s">
        <v>112</v>
      </c>
      <c r="O173" s="68" t="s">
        <v>4405</v>
      </c>
      <c r="P173" s="68" t="s">
        <v>4405</v>
      </c>
      <c r="Q173" s="68" t="s">
        <v>4405</v>
      </c>
      <c r="R173" s="74" t="s">
        <v>4405</v>
      </c>
      <c r="S173" s="356" t="e">
        <v>#N/A</v>
      </c>
      <c r="T173" s="356" t="str">
        <f>IF(ISNA(VLOOKUP(A173,Sheet1!B$3:C$1266,2,FALSE)=TRUE),"ND",VLOOKUP(A173,Sheet1!B$3:C$1266,2,FALSE))</f>
        <v>ND</v>
      </c>
      <c r="U173" s="392" t="str">
        <f>IF(ISNA(VLOOKUP($A173,Sheet1!$B$3:$AH$1266,Sheet1!E$1+(Sheet1!$A$1-1)*10,FALSE))=TRUE,"---",IF(VLOOKUP($A173,Sheet1!$B$3:$AH$1266,Sheet1!E$1+(Sheet1!$A$1-1)*10,FALSE)="---","---", (ROUND(VLOOKUP($A173,Sheet1!$B$3:$AH$1266,Sheet1!E$1+(Sheet1!$A$1-1)*10,FALSE),IF(VLOOKUP($A173,Sheet1!$B$3:$AH$1266,Sheet1!E$1+(Sheet1!$A$1-1)*10,FALSE)&gt;99999,-3,IF(VLOOKUP($A173,Sheet1!$B$3:$AH$1266,Sheet1!E$1+(Sheet1!$A$1-1)*10,FALSE)&gt;9999,-2,IF(VLOOKUP($A173,Sheet1!$B$3:$AH$1266,Sheet1!E$1+(Sheet1!$A$1-1)*10,FALSE)&gt;999,-1,0)))))))</f>
        <v>---</v>
      </c>
      <c r="V173" s="392" t="str">
        <f>IF(ISNA(VLOOKUP($A173,Sheet1!$B$3:$AH$1266,Sheet1!F$1+(Sheet1!$A$1-1)*10,FALSE))=TRUE,"---",IF(VLOOKUP($A173,Sheet1!$B$3:$AH$1266,Sheet1!F$1+(Sheet1!$A$1-1)*10,FALSE)="---","---", (ROUND(VLOOKUP($A173,Sheet1!$B$3:$AH$1266,Sheet1!F$1+(Sheet1!$A$1-1)*10,FALSE),IF(VLOOKUP($A173,Sheet1!$B$3:$AH$1266,Sheet1!F$1+(Sheet1!$A$1-1)*10,FALSE)&gt;99999,-3,IF(VLOOKUP($A173,Sheet1!$B$3:$AH$1266,Sheet1!F$1+(Sheet1!$A$1-1)*10,FALSE)&gt;9999,-2,IF(VLOOKUP($A173,Sheet1!$B$3:$AH$1266,Sheet1!F$1+(Sheet1!$A$1-1)*10,FALSE)&gt;999,-1,0)))))))</f>
        <v>---</v>
      </c>
      <c r="W173" s="392" t="str">
        <f>IF(ISNA(VLOOKUP($A173,Sheet1!$B$3:$AH$1266,Sheet1!G$1+(Sheet1!$A$1-1)*10,FALSE))=TRUE,"---",IF(VLOOKUP($A173,Sheet1!$B$3:$AH$1266,Sheet1!G$1+(Sheet1!$A$1-1)*10,FALSE)="---","---", (ROUND(VLOOKUP($A173,Sheet1!$B$3:$AH$1266,Sheet1!G$1+(Sheet1!$A$1-1)*10,FALSE),IF(VLOOKUP($A173,Sheet1!$B$3:$AH$1266,Sheet1!G$1+(Sheet1!$A$1-1)*10,FALSE)&gt;99999,-3,IF(VLOOKUP($A173,Sheet1!$B$3:$AH$1266,Sheet1!G$1+(Sheet1!$A$1-1)*10,FALSE)&gt;9999,-2,IF(VLOOKUP($A173,Sheet1!$B$3:$AH$1266,Sheet1!G$1+(Sheet1!$A$1-1)*10,FALSE)&gt;999,-1,0)))))))</f>
        <v>---</v>
      </c>
      <c r="X173" s="392" t="str">
        <f>IF(ISNA(VLOOKUP($A173,Sheet1!$B$3:$AH$1266,Sheet1!H$1+(Sheet1!$A$1-1)*10,FALSE))=TRUE,"---",IF(VLOOKUP($A173,Sheet1!$B$3:$AH$1266,Sheet1!H$1+(Sheet1!$A$1-1)*10,FALSE)="---","---", (ROUND(VLOOKUP($A173,Sheet1!$B$3:$AH$1266,Sheet1!H$1+(Sheet1!$A$1-1)*10,FALSE),IF(VLOOKUP($A173,Sheet1!$B$3:$AH$1266,Sheet1!H$1+(Sheet1!$A$1-1)*10,FALSE)&gt;99999,-3,IF(VLOOKUP($A173,Sheet1!$B$3:$AH$1266,Sheet1!H$1+(Sheet1!$A$1-1)*10,FALSE)&gt;9999,-2,IF(VLOOKUP($A173,Sheet1!$B$3:$AH$1266,Sheet1!H$1+(Sheet1!$A$1-1)*10,FALSE)&gt;999,-1,0)))))))</f>
        <v>---</v>
      </c>
      <c r="Y173" s="392" t="str">
        <f>IF(ISNA(VLOOKUP($A173,Sheet1!$B$3:$AH$1266,Sheet1!I$1+(Sheet1!$A$1-1)*10,FALSE))=TRUE,"---",IF(VLOOKUP($A173,Sheet1!$B$3:$AH$1266,Sheet1!I$1+(Sheet1!$A$1-1)*10,FALSE)="---","---", (ROUND(VLOOKUP($A173,Sheet1!$B$3:$AH$1266,Sheet1!I$1+(Sheet1!$A$1-1)*10,FALSE),IF(VLOOKUP($A173,Sheet1!$B$3:$AH$1266,Sheet1!I$1+(Sheet1!$A$1-1)*10,FALSE)&gt;99999,-3,IF(VLOOKUP($A173,Sheet1!$B$3:$AH$1266,Sheet1!I$1+(Sheet1!$A$1-1)*10,FALSE)&gt;9999,-2,IF(VLOOKUP($A173,Sheet1!$B$3:$AH$1266,Sheet1!I$1+(Sheet1!$A$1-1)*10,FALSE)&gt;999,-1,0)))))))</f>
        <v>---</v>
      </c>
      <c r="Z173" s="392" t="str">
        <f>IF(ISNA(VLOOKUP($A173,Sheet1!$B$3:$AH$1266,Sheet1!J$1+(Sheet1!$A$1-1)*10,FALSE))=TRUE,"---",IF(VLOOKUP($A173,Sheet1!$B$3:$AH$1266,Sheet1!J$1+(Sheet1!$A$1-1)*10,FALSE)="---","---", (ROUND(VLOOKUP($A173,Sheet1!$B$3:$AH$1266,Sheet1!J$1+(Sheet1!$A$1-1)*10,FALSE),IF(VLOOKUP($A173,Sheet1!$B$3:$AH$1266,Sheet1!J$1+(Sheet1!$A$1-1)*10,FALSE)&gt;99999,-3,IF(VLOOKUP($A173,Sheet1!$B$3:$AH$1266,Sheet1!J$1+(Sheet1!$A$1-1)*10,FALSE)&gt;9999,-2,IF(VLOOKUP($A173,Sheet1!$B$3:$AH$1266,Sheet1!J$1+(Sheet1!$A$1-1)*10,FALSE)&gt;999,-1,0)))))))</f>
        <v>---</v>
      </c>
      <c r="AA173" s="392" t="str">
        <f>IF(ISNA(VLOOKUP($A173,Sheet1!$B$3:$AH$1266,Sheet1!K$1+(Sheet1!$A$1-1)*10,FALSE))=TRUE,"---",IF(VLOOKUP($A173,Sheet1!$B$3:$AH$1266,Sheet1!K$1+(Sheet1!$A$1-1)*10,FALSE)="---","---", (ROUND(VLOOKUP($A173,Sheet1!$B$3:$AH$1266,Sheet1!K$1+(Sheet1!$A$1-1)*10,FALSE),IF(VLOOKUP($A173,Sheet1!$B$3:$AH$1266,Sheet1!K$1+(Sheet1!$A$1-1)*10,FALSE)&gt;99999,-3,IF(VLOOKUP($A173,Sheet1!$B$3:$AH$1266,Sheet1!K$1+(Sheet1!$A$1-1)*10,FALSE)&gt;9999,-2,IF(VLOOKUP($A173,Sheet1!$B$3:$AH$1266,Sheet1!K$1+(Sheet1!$A$1-1)*10,FALSE)&gt;999,-1,0)))))))</f>
        <v>---</v>
      </c>
      <c r="AB173" s="392" t="str">
        <f>IF(ISNA(VLOOKUP($A173,Sheet1!$B$3:$AH$1266,Sheet1!L$1+(Sheet1!$A$1-1)*10,FALSE))=TRUE,"---",IF(VLOOKUP($A173,Sheet1!$B$3:$AH$1266,Sheet1!L$1+(Sheet1!$A$1-1)*10,FALSE)="---","---", (ROUND(VLOOKUP($A173,Sheet1!$B$3:$AH$1266,Sheet1!L$1+(Sheet1!$A$1-1)*10,FALSE),IF(VLOOKUP($A173,Sheet1!$B$3:$AH$1266,Sheet1!L$1+(Sheet1!$A$1-1)*10,FALSE)&gt;99999,-3,IF(VLOOKUP($A173,Sheet1!$B$3:$AH$1266,Sheet1!L$1+(Sheet1!$A$1-1)*10,FALSE)&gt;9999,-2,IF(VLOOKUP($A173,Sheet1!$B$3:$AH$1266,Sheet1!L$1+(Sheet1!$A$1-1)*10,FALSE)&gt;999,-1,0)))))))</f>
        <v>---</v>
      </c>
      <c r="AC173" s="392" t="str">
        <f>IF(ISNA(VLOOKUP($A173,Sheet1!$B$3:$AH$1266,Sheet1!M$1+(Sheet1!$A$1-1)*10,FALSE))=TRUE,"---",IF(VLOOKUP($A173,Sheet1!$B$3:$AH$1266,Sheet1!M$1+(Sheet1!$A$1-1)*10,FALSE)="---","---", (ROUND(VLOOKUP($A173,Sheet1!$B$3:$AH$1266,Sheet1!M$1+(Sheet1!$A$1-1)*10,FALSE),IF(VLOOKUP($A173,Sheet1!$B$3:$AH$1266,Sheet1!M$1+(Sheet1!$A$1-1)*10,FALSE)&gt;99999,-3,IF(VLOOKUP($A173,Sheet1!$B$3:$AH$1266,Sheet1!M$1+(Sheet1!$A$1-1)*10,FALSE)&gt;9999,-2,IF(VLOOKUP($A173,Sheet1!$B$3:$AH$1266,Sheet1!M$1+(Sheet1!$A$1-1)*10,FALSE)&gt;999,-1,0)))))))</f>
        <v>---</v>
      </c>
      <c r="AD173" s="392" t="str">
        <f>IF(ISNA(VLOOKUP($A173,Sheet1!$B$3:$AH$1266,Sheet1!N$1+(Sheet1!$A$1-1)*10,FALSE))=TRUE,"---",IF(VLOOKUP($A173,Sheet1!$B$3:$AH$1266,Sheet1!N$1+(Sheet1!$A$1-1)*10,FALSE)="---","---", (ROUND(VLOOKUP($A173,Sheet1!$B$3:$AH$1266,Sheet1!N$1+(Sheet1!$A$1-1)*10,FALSE),IF(VLOOKUP($A173,Sheet1!$B$3:$AH$1266,Sheet1!N$1+(Sheet1!$A$1-1)*10,FALSE)&gt;99999,-3,IF(VLOOKUP($A173,Sheet1!$B$3:$AH$1266,Sheet1!N$1+(Sheet1!$A$1-1)*10,FALSE)&gt;9999,-2,IF(VLOOKUP($A173,Sheet1!$B$3:$AH$1266,Sheet1!N$1+(Sheet1!$A$1-1)*10,FALSE)&gt;999,-1,0)))))))</f>
        <v>---</v>
      </c>
    </row>
    <row r="174" spans="1:30" ht="25.5" customHeight="1" x14ac:dyDescent="0.25">
      <c r="A174" s="133" t="s">
        <v>259</v>
      </c>
      <c r="B174" s="141" t="s">
        <v>260</v>
      </c>
      <c r="C174" s="133">
        <v>425427</v>
      </c>
      <c r="D174" s="133">
        <v>731952</v>
      </c>
      <c r="E174" s="67" t="s">
        <v>3065</v>
      </c>
      <c r="F174" s="135" t="s">
        <v>4405</v>
      </c>
      <c r="G174" s="118" t="s">
        <v>160</v>
      </c>
      <c r="H174" s="136">
        <v>1.32</v>
      </c>
      <c r="I174" s="119">
        <v>18507</v>
      </c>
      <c r="J174" s="137" t="s">
        <v>4405</v>
      </c>
      <c r="K174" s="118" t="s">
        <v>17</v>
      </c>
      <c r="L174" s="122">
        <v>312</v>
      </c>
      <c r="M174" s="123">
        <v>236</v>
      </c>
      <c r="N174" s="118" t="s">
        <v>160</v>
      </c>
      <c r="O174" s="71">
        <f t="shared" si="6"/>
        <v>0.96122575925910536</v>
      </c>
      <c r="P174" s="71">
        <f>IF(O174&lt;&gt;"",VLOOKUP($A174,Sheet4!$A$2:$O$1309,14,FALSE)*100,"")</f>
        <v>2.0493956288730963</v>
      </c>
      <c r="Q174" s="71">
        <f>IF(P174&lt;&gt;"",VLOOKUP($A174,Sheet4!$A$2:$O$1309,15,FALSE)*100,"")</f>
        <v>18.357820288849968</v>
      </c>
      <c r="R174" s="73" t="str">
        <f t="shared" si="5"/>
        <v>100</v>
      </c>
      <c r="S174" s="63" t="s">
        <v>4364</v>
      </c>
      <c r="T174" s="63" t="str">
        <f>IF(ISNA(VLOOKUP(A174,Sheet1!B$3:C$1266,2,FALSE)=TRUE),"NC",VLOOKUP(A174,Sheet1!B$3:C$1266,2,FALSE))</f>
        <v>Rural</v>
      </c>
      <c r="U174" s="66">
        <f>IF(ISNA(VLOOKUP($A174,Sheet1!$B$3:$AH$1266,Sheet1!E$1+(Sheet1!$A$1-1)*10,FALSE))=TRUE,"---",IF(VLOOKUP($A174,Sheet1!$B$3:$AH$1266,Sheet1!E$1+(Sheet1!$A$1-1)*10,FALSE)="---","---", (ROUND(VLOOKUP($A174,Sheet1!$B$3:$AH$1266,Sheet1!E$1+(Sheet1!$A$1-1)*10,FALSE),IF(VLOOKUP($A174,Sheet1!$B$3:$AH$1266,Sheet1!E$1+(Sheet1!$A$1-1)*10,FALSE)&gt;99999,-3,IF(VLOOKUP($A174,Sheet1!$B$3:$AH$1266,Sheet1!E$1+(Sheet1!$A$1-1)*10,FALSE)&gt;9999,-2,IF(VLOOKUP($A174,Sheet1!$B$3:$AH$1266,Sheet1!E$1+(Sheet1!$A$1-1)*10,FALSE)&gt;999,-1,0)))))))</f>
        <v>64</v>
      </c>
      <c r="V174" s="66">
        <f>IF(ISNA(VLOOKUP($A174,Sheet1!$B$3:$AH$1266,Sheet1!F$1+(Sheet1!$A$1-1)*10,FALSE))=TRUE,"---",IF(VLOOKUP($A174,Sheet1!$B$3:$AH$1266,Sheet1!F$1+(Sheet1!$A$1-1)*10,FALSE)="---","---", (ROUND(VLOOKUP($A174,Sheet1!$B$3:$AH$1266,Sheet1!F$1+(Sheet1!$A$1-1)*10,FALSE),IF(VLOOKUP($A174,Sheet1!$B$3:$AH$1266,Sheet1!F$1+(Sheet1!$A$1-1)*10,FALSE)&gt;99999,-3,IF(VLOOKUP($A174,Sheet1!$B$3:$AH$1266,Sheet1!F$1+(Sheet1!$A$1-1)*10,FALSE)&gt;9999,-2,IF(VLOOKUP($A174,Sheet1!$B$3:$AH$1266,Sheet1!F$1+(Sheet1!$A$1-1)*10,FALSE)&gt;999,-1,0)))))))</f>
        <v>77</v>
      </c>
      <c r="W174" s="66">
        <f>IF(ISNA(VLOOKUP($A174,Sheet1!$B$3:$AH$1266,Sheet1!G$1+(Sheet1!$A$1-1)*10,FALSE))=TRUE,"---",IF(VLOOKUP($A174,Sheet1!$B$3:$AH$1266,Sheet1!G$1+(Sheet1!$A$1-1)*10,FALSE)="---","---", (ROUND(VLOOKUP($A174,Sheet1!$B$3:$AH$1266,Sheet1!G$1+(Sheet1!$A$1-1)*10,FALSE),IF(VLOOKUP($A174,Sheet1!$B$3:$AH$1266,Sheet1!G$1+(Sheet1!$A$1-1)*10,FALSE)&gt;99999,-3,IF(VLOOKUP($A174,Sheet1!$B$3:$AH$1266,Sheet1!G$1+(Sheet1!$A$1-1)*10,FALSE)&gt;9999,-2,IF(VLOOKUP($A174,Sheet1!$B$3:$AH$1266,Sheet1!G$1+(Sheet1!$A$1-1)*10,FALSE)&gt;999,-1,0)))))))</f>
        <v>94</v>
      </c>
      <c r="X174" s="66">
        <f>IF(ISNA(VLOOKUP($A174,Sheet1!$B$3:$AH$1266,Sheet1!H$1+(Sheet1!$A$1-1)*10,FALSE))=TRUE,"---",IF(VLOOKUP($A174,Sheet1!$B$3:$AH$1266,Sheet1!H$1+(Sheet1!$A$1-1)*10,FALSE)="---","---", (ROUND(VLOOKUP($A174,Sheet1!$B$3:$AH$1266,Sheet1!H$1+(Sheet1!$A$1-1)*10,FALSE),IF(VLOOKUP($A174,Sheet1!$B$3:$AH$1266,Sheet1!H$1+(Sheet1!$A$1-1)*10,FALSE)&gt;99999,-3,IF(VLOOKUP($A174,Sheet1!$B$3:$AH$1266,Sheet1!H$1+(Sheet1!$A$1-1)*10,FALSE)&gt;9999,-2,IF(VLOOKUP($A174,Sheet1!$B$3:$AH$1266,Sheet1!H$1+(Sheet1!$A$1-1)*10,FALSE)&gt;999,-1,0)))))))</f>
        <v>141</v>
      </c>
      <c r="Y174" s="66">
        <f>IF(ISNA(VLOOKUP($A174,Sheet1!$B$3:$AH$1266,Sheet1!I$1+(Sheet1!$A$1-1)*10,FALSE))=TRUE,"---",IF(VLOOKUP($A174,Sheet1!$B$3:$AH$1266,Sheet1!I$1+(Sheet1!$A$1-1)*10,FALSE)="---","---", (ROUND(VLOOKUP($A174,Sheet1!$B$3:$AH$1266,Sheet1!I$1+(Sheet1!$A$1-1)*10,FALSE),IF(VLOOKUP($A174,Sheet1!$B$3:$AH$1266,Sheet1!I$1+(Sheet1!$A$1-1)*10,FALSE)&gt;99999,-3,IF(VLOOKUP($A174,Sheet1!$B$3:$AH$1266,Sheet1!I$1+(Sheet1!$A$1-1)*10,FALSE)&gt;9999,-2,IF(VLOOKUP($A174,Sheet1!$B$3:$AH$1266,Sheet1!I$1+(Sheet1!$A$1-1)*10,FALSE)&gt;999,-1,0)))))))</f>
        <v>177</v>
      </c>
      <c r="Z174" s="66">
        <f>IF(ISNA(VLOOKUP($A174,Sheet1!$B$3:$AH$1266,Sheet1!J$1+(Sheet1!$A$1-1)*10,FALSE))=TRUE,"---",IF(VLOOKUP($A174,Sheet1!$B$3:$AH$1266,Sheet1!J$1+(Sheet1!$A$1-1)*10,FALSE)="---","---", (ROUND(VLOOKUP($A174,Sheet1!$B$3:$AH$1266,Sheet1!J$1+(Sheet1!$A$1-1)*10,FALSE),IF(VLOOKUP($A174,Sheet1!$B$3:$AH$1266,Sheet1!J$1+(Sheet1!$A$1-1)*10,FALSE)&gt;99999,-3,IF(VLOOKUP($A174,Sheet1!$B$3:$AH$1266,Sheet1!J$1+(Sheet1!$A$1-1)*10,FALSE)&gt;9999,-2,IF(VLOOKUP($A174,Sheet1!$B$3:$AH$1266,Sheet1!J$1+(Sheet1!$A$1-1)*10,FALSE)&gt;999,-1,0)))))))</f>
        <v>227</v>
      </c>
      <c r="AA174" s="66">
        <f>IF(ISNA(VLOOKUP($A174,Sheet1!$B$3:$AH$1266,Sheet1!K$1+(Sheet1!$A$1-1)*10,FALSE))=TRUE,"---",IF(VLOOKUP($A174,Sheet1!$B$3:$AH$1266,Sheet1!K$1+(Sheet1!$A$1-1)*10,FALSE)="---","---", (ROUND(VLOOKUP($A174,Sheet1!$B$3:$AH$1266,Sheet1!K$1+(Sheet1!$A$1-1)*10,FALSE),IF(VLOOKUP($A174,Sheet1!$B$3:$AH$1266,Sheet1!K$1+(Sheet1!$A$1-1)*10,FALSE)&gt;99999,-3,IF(VLOOKUP($A174,Sheet1!$B$3:$AH$1266,Sheet1!K$1+(Sheet1!$A$1-1)*10,FALSE)&gt;9999,-2,IF(VLOOKUP($A174,Sheet1!$B$3:$AH$1266,Sheet1!K$1+(Sheet1!$A$1-1)*10,FALSE)&gt;999,-1,0)))))))</f>
        <v>265</v>
      </c>
      <c r="AB174" s="66">
        <f>IF(ISNA(VLOOKUP($A174,Sheet1!$B$3:$AH$1266,Sheet1!L$1+(Sheet1!$A$1-1)*10,FALSE))=TRUE,"---",IF(VLOOKUP($A174,Sheet1!$B$3:$AH$1266,Sheet1!L$1+(Sheet1!$A$1-1)*10,FALSE)="---","---", (ROUND(VLOOKUP($A174,Sheet1!$B$3:$AH$1266,Sheet1!L$1+(Sheet1!$A$1-1)*10,FALSE),IF(VLOOKUP($A174,Sheet1!$B$3:$AH$1266,Sheet1!L$1+(Sheet1!$A$1-1)*10,FALSE)&gt;99999,-3,IF(VLOOKUP($A174,Sheet1!$B$3:$AH$1266,Sheet1!L$1+(Sheet1!$A$1-1)*10,FALSE)&gt;9999,-2,IF(VLOOKUP($A174,Sheet1!$B$3:$AH$1266,Sheet1!L$1+(Sheet1!$A$1-1)*10,FALSE)&gt;999,-1,0)))))))</f>
        <v>309</v>
      </c>
      <c r="AC174" s="66">
        <f>IF(ISNA(VLOOKUP($A174,Sheet1!$B$3:$AH$1266,Sheet1!M$1+(Sheet1!$A$1-1)*10,FALSE))=TRUE,"---",IF(VLOOKUP($A174,Sheet1!$B$3:$AH$1266,Sheet1!M$1+(Sheet1!$A$1-1)*10,FALSE)="---","---", (ROUND(VLOOKUP($A174,Sheet1!$B$3:$AH$1266,Sheet1!M$1+(Sheet1!$A$1-1)*10,FALSE),IF(VLOOKUP($A174,Sheet1!$B$3:$AH$1266,Sheet1!M$1+(Sheet1!$A$1-1)*10,FALSE)&gt;99999,-3,IF(VLOOKUP($A174,Sheet1!$B$3:$AH$1266,Sheet1!M$1+(Sheet1!$A$1-1)*10,FALSE)&gt;9999,-2,IF(VLOOKUP($A174,Sheet1!$B$3:$AH$1266,Sheet1!M$1+(Sheet1!$A$1-1)*10,FALSE)&gt;999,-1,0)))))))</f>
        <v>350</v>
      </c>
      <c r="AD174" s="66">
        <f>IF(ISNA(VLOOKUP($A174,Sheet1!$B$3:$AH$1266,Sheet1!N$1+(Sheet1!$A$1-1)*10,FALSE))=TRUE,"---",IF(VLOOKUP($A174,Sheet1!$B$3:$AH$1266,Sheet1!N$1+(Sheet1!$A$1-1)*10,FALSE)="---","---", (ROUND(VLOOKUP($A174,Sheet1!$B$3:$AH$1266,Sheet1!N$1+(Sheet1!$A$1-1)*10,FALSE),IF(VLOOKUP($A174,Sheet1!$B$3:$AH$1266,Sheet1!N$1+(Sheet1!$A$1-1)*10,FALSE)&gt;99999,-3,IF(VLOOKUP($A174,Sheet1!$B$3:$AH$1266,Sheet1!N$1+(Sheet1!$A$1-1)*10,FALSE)&gt;9999,-2,IF(VLOOKUP($A174,Sheet1!$B$3:$AH$1266,Sheet1!N$1+(Sheet1!$A$1-1)*10,FALSE)&gt;999,-1,0)))))))</f>
        <v>414</v>
      </c>
    </row>
    <row r="175" spans="1:30" ht="25.5" customHeight="1" x14ac:dyDescent="0.25">
      <c r="A175" s="125" t="s">
        <v>261</v>
      </c>
      <c r="B175" s="126" t="s">
        <v>262</v>
      </c>
      <c r="C175" s="125">
        <v>425405</v>
      </c>
      <c r="D175" s="125">
        <v>732114</v>
      </c>
      <c r="E175" s="70" t="s">
        <v>3065</v>
      </c>
      <c r="F175" s="139" t="s">
        <v>4405</v>
      </c>
      <c r="G175" s="127" t="s">
        <v>160</v>
      </c>
      <c r="H175" s="167">
        <v>2.2000000000000002</v>
      </c>
      <c r="I175" s="112">
        <v>18507</v>
      </c>
      <c r="J175" s="140" t="s">
        <v>4405</v>
      </c>
      <c r="K175" s="127" t="s">
        <v>17</v>
      </c>
      <c r="L175" s="115">
        <v>331</v>
      </c>
      <c r="M175" s="116">
        <v>150</v>
      </c>
      <c r="N175" s="127" t="s">
        <v>145</v>
      </c>
      <c r="O175" s="68">
        <f t="shared" si="6"/>
        <v>5.9889317676176743</v>
      </c>
      <c r="P175" s="68">
        <f>IF(O175&lt;&gt;"",VLOOKUP($A175,Sheet4!$A$2:$O$1309,14,FALSE)*100,"")</f>
        <v>3.047631955037533</v>
      </c>
      <c r="Q175" s="68">
        <f>IF(P175&lt;&gt;"",VLOOKUP($A175,Sheet4!$A$2:$O$1309,15,FALSE)*100,"")</f>
        <v>26.151868447366986</v>
      </c>
      <c r="R175" s="74">
        <f t="shared" si="5"/>
        <v>15</v>
      </c>
      <c r="S175" s="64" t="s">
        <v>4364</v>
      </c>
      <c r="T175" s="64" t="str">
        <f>IF(ISNA(VLOOKUP(A175,Sheet1!B$3:C$1266,2,FALSE)=TRUE),"NC",VLOOKUP(A175,Sheet1!B$3:C$1266,2,FALSE))</f>
        <v>Rural</v>
      </c>
      <c r="U175" s="65">
        <f>IF(ISNA(VLOOKUP($A175,Sheet1!$B$3:$AH$1266,Sheet1!E$1+(Sheet1!$A$1-1)*10,FALSE))=TRUE,"---",IF(VLOOKUP($A175,Sheet1!$B$3:$AH$1266,Sheet1!E$1+(Sheet1!$A$1-1)*10,FALSE)="---","---", (ROUND(VLOOKUP($A175,Sheet1!$B$3:$AH$1266,Sheet1!E$1+(Sheet1!$A$1-1)*10,FALSE),IF(VLOOKUP($A175,Sheet1!$B$3:$AH$1266,Sheet1!E$1+(Sheet1!$A$1-1)*10,FALSE)&gt;99999,-3,IF(VLOOKUP($A175,Sheet1!$B$3:$AH$1266,Sheet1!E$1+(Sheet1!$A$1-1)*10,FALSE)&gt;9999,-2,IF(VLOOKUP($A175,Sheet1!$B$3:$AH$1266,Sheet1!E$1+(Sheet1!$A$1-1)*10,FALSE)&gt;999,-1,0)))))))</f>
        <v>101</v>
      </c>
      <c r="V175" s="65">
        <f>IF(ISNA(VLOOKUP($A175,Sheet1!$B$3:$AH$1266,Sheet1!F$1+(Sheet1!$A$1-1)*10,FALSE))=TRUE,"---",IF(VLOOKUP($A175,Sheet1!$B$3:$AH$1266,Sheet1!F$1+(Sheet1!$A$1-1)*10,FALSE)="---","---", (ROUND(VLOOKUP($A175,Sheet1!$B$3:$AH$1266,Sheet1!F$1+(Sheet1!$A$1-1)*10,FALSE),IF(VLOOKUP($A175,Sheet1!$B$3:$AH$1266,Sheet1!F$1+(Sheet1!$A$1-1)*10,FALSE)&gt;99999,-3,IF(VLOOKUP($A175,Sheet1!$B$3:$AH$1266,Sheet1!F$1+(Sheet1!$A$1-1)*10,FALSE)&gt;9999,-2,IF(VLOOKUP($A175,Sheet1!$B$3:$AH$1266,Sheet1!F$1+(Sheet1!$A$1-1)*10,FALSE)&gt;999,-1,0)))))))</f>
        <v>121</v>
      </c>
      <c r="W175" s="65">
        <f>IF(ISNA(VLOOKUP($A175,Sheet1!$B$3:$AH$1266,Sheet1!G$1+(Sheet1!$A$1-1)*10,FALSE))=TRUE,"---",IF(VLOOKUP($A175,Sheet1!$B$3:$AH$1266,Sheet1!G$1+(Sheet1!$A$1-1)*10,FALSE)="---","---", (ROUND(VLOOKUP($A175,Sheet1!$B$3:$AH$1266,Sheet1!G$1+(Sheet1!$A$1-1)*10,FALSE),IF(VLOOKUP($A175,Sheet1!$B$3:$AH$1266,Sheet1!G$1+(Sheet1!$A$1-1)*10,FALSE)&gt;99999,-3,IF(VLOOKUP($A175,Sheet1!$B$3:$AH$1266,Sheet1!G$1+(Sheet1!$A$1-1)*10,FALSE)&gt;9999,-2,IF(VLOOKUP($A175,Sheet1!$B$3:$AH$1266,Sheet1!G$1+(Sheet1!$A$1-1)*10,FALSE)&gt;999,-1,0)))))))</f>
        <v>149</v>
      </c>
      <c r="X175" s="65">
        <f>IF(ISNA(VLOOKUP($A175,Sheet1!$B$3:$AH$1266,Sheet1!H$1+(Sheet1!$A$1-1)*10,FALSE))=TRUE,"---",IF(VLOOKUP($A175,Sheet1!$B$3:$AH$1266,Sheet1!H$1+(Sheet1!$A$1-1)*10,FALSE)="---","---", (ROUND(VLOOKUP($A175,Sheet1!$B$3:$AH$1266,Sheet1!H$1+(Sheet1!$A$1-1)*10,FALSE),IF(VLOOKUP($A175,Sheet1!$B$3:$AH$1266,Sheet1!H$1+(Sheet1!$A$1-1)*10,FALSE)&gt;99999,-3,IF(VLOOKUP($A175,Sheet1!$B$3:$AH$1266,Sheet1!H$1+(Sheet1!$A$1-1)*10,FALSE)&gt;9999,-2,IF(VLOOKUP($A175,Sheet1!$B$3:$AH$1266,Sheet1!H$1+(Sheet1!$A$1-1)*10,FALSE)&gt;999,-1,0)))))))</f>
        <v>224</v>
      </c>
      <c r="Y175" s="65">
        <f>IF(ISNA(VLOOKUP($A175,Sheet1!$B$3:$AH$1266,Sheet1!I$1+(Sheet1!$A$1-1)*10,FALSE))=TRUE,"---",IF(VLOOKUP($A175,Sheet1!$B$3:$AH$1266,Sheet1!I$1+(Sheet1!$A$1-1)*10,FALSE)="---","---", (ROUND(VLOOKUP($A175,Sheet1!$B$3:$AH$1266,Sheet1!I$1+(Sheet1!$A$1-1)*10,FALSE),IF(VLOOKUP($A175,Sheet1!$B$3:$AH$1266,Sheet1!I$1+(Sheet1!$A$1-1)*10,FALSE)&gt;99999,-3,IF(VLOOKUP($A175,Sheet1!$B$3:$AH$1266,Sheet1!I$1+(Sheet1!$A$1-1)*10,FALSE)&gt;9999,-2,IF(VLOOKUP($A175,Sheet1!$B$3:$AH$1266,Sheet1!I$1+(Sheet1!$A$1-1)*10,FALSE)&gt;999,-1,0)))))))</f>
        <v>281</v>
      </c>
      <c r="Z175" s="65">
        <f>IF(ISNA(VLOOKUP($A175,Sheet1!$B$3:$AH$1266,Sheet1!J$1+(Sheet1!$A$1-1)*10,FALSE))=TRUE,"---",IF(VLOOKUP($A175,Sheet1!$B$3:$AH$1266,Sheet1!J$1+(Sheet1!$A$1-1)*10,FALSE)="---","---", (ROUND(VLOOKUP($A175,Sheet1!$B$3:$AH$1266,Sheet1!J$1+(Sheet1!$A$1-1)*10,FALSE),IF(VLOOKUP($A175,Sheet1!$B$3:$AH$1266,Sheet1!J$1+(Sheet1!$A$1-1)*10,FALSE)&gt;99999,-3,IF(VLOOKUP($A175,Sheet1!$B$3:$AH$1266,Sheet1!J$1+(Sheet1!$A$1-1)*10,FALSE)&gt;9999,-2,IF(VLOOKUP($A175,Sheet1!$B$3:$AH$1266,Sheet1!J$1+(Sheet1!$A$1-1)*10,FALSE)&gt;999,-1,0)))))))</f>
        <v>359</v>
      </c>
      <c r="AA175" s="65">
        <f>IF(ISNA(VLOOKUP($A175,Sheet1!$B$3:$AH$1266,Sheet1!K$1+(Sheet1!$A$1-1)*10,FALSE))=TRUE,"---",IF(VLOOKUP($A175,Sheet1!$B$3:$AH$1266,Sheet1!K$1+(Sheet1!$A$1-1)*10,FALSE)="---","---", (ROUND(VLOOKUP($A175,Sheet1!$B$3:$AH$1266,Sheet1!K$1+(Sheet1!$A$1-1)*10,FALSE),IF(VLOOKUP($A175,Sheet1!$B$3:$AH$1266,Sheet1!K$1+(Sheet1!$A$1-1)*10,FALSE)&gt;99999,-3,IF(VLOOKUP($A175,Sheet1!$B$3:$AH$1266,Sheet1!K$1+(Sheet1!$A$1-1)*10,FALSE)&gt;9999,-2,IF(VLOOKUP($A175,Sheet1!$B$3:$AH$1266,Sheet1!K$1+(Sheet1!$A$1-1)*10,FALSE)&gt;999,-1,0)))))))</f>
        <v>420</v>
      </c>
      <c r="AB175" s="65">
        <f>IF(ISNA(VLOOKUP($A175,Sheet1!$B$3:$AH$1266,Sheet1!L$1+(Sheet1!$A$1-1)*10,FALSE))=TRUE,"---",IF(VLOOKUP($A175,Sheet1!$B$3:$AH$1266,Sheet1!L$1+(Sheet1!$A$1-1)*10,FALSE)="---","---", (ROUND(VLOOKUP($A175,Sheet1!$B$3:$AH$1266,Sheet1!L$1+(Sheet1!$A$1-1)*10,FALSE),IF(VLOOKUP($A175,Sheet1!$B$3:$AH$1266,Sheet1!L$1+(Sheet1!$A$1-1)*10,FALSE)&gt;99999,-3,IF(VLOOKUP($A175,Sheet1!$B$3:$AH$1266,Sheet1!L$1+(Sheet1!$A$1-1)*10,FALSE)&gt;9999,-2,IF(VLOOKUP($A175,Sheet1!$B$3:$AH$1266,Sheet1!L$1+(Sheet1!$A$1-1)*10,FALSE)&gt;999,-1,0)))))))</f>
        <v>490</v>
      </c>
      <c r="AC175" s="65">
        <f>IF(ISNA(VLOOKUP($A175,Sheet1!$B$3:$AH$1266,Sheet1!M$1+(Sheet1!$A$1-1)*10,FALSE))=TRUE,"---",IF(VLOOKUP($A175,Sheet1!$B$3:$AH$1266,Sheet1!M$1+(Sheet1!$A$1-1)*10,FALSE)="---","---", (ROUND(VLOOKUP($A175,Sheet1!$B$3:$AH$1266,Sheet1!M$1+(Sheet1!$A$1-1)*10,FALSE),IF(VLOOKUP($A175,Sheet1!$B$3:$AH$1266,Sheet1!M$1+(Sheet1!$A$1-1)*10,FALSE)&gt;99999,-3,IF(VLOOKUP($A175,Sheet1!$B$3:$AH$1266,Sheet1!M$1+(Sheet1!$A$1-1)*10,FALSE)&gt;9999,-2,IF(VLOOKUP($A175,Sheet1!$B$3:$AH$1266,Sheet1!M$1+(Sheet1!$A$1-1)*10,FALSE)&gt;999,-1,0)))))))</f>
        <v>555</v>
      </c>
      <c r="AD175" s="65">
        <f>IF(ISNA(VLOOKUP($A175,Sheet1!$B$3:$AH$1266,Sheet1!N$1+(Sheet1!$A$1-1)*10,FALSE))=TRUE,"---",IF(VLOOKUP($A175,Sheet1!$B$3:$AH$1266,Sheet1!N$1+(Sheet1!$A$1-1)*10,FALSE)="---","---", (ROUND(VLOOKUP($A175,Sheet1!$B$3:$AH$1266,Sheet1!N$1+(Sheet1!$A$1-1)*10,FALSE),IF(VLOOKUP($A175,Sheet1!$B$3:$AH$1266,Sheet1!N$1+(Sheet1!$A$1-1)*10,FALSE)&gt;99999,-3,IF(VLOOKUP($A175,Sheet1!$B$3:$AH$1266,Sheet1!N$1+(Sheet1!$A$1-1)*10,FALSE)&gt;9999,-2,IF(VLOOKUP($A175,Sheet1!$B$3:$AH$1266,Sheet1!N$1+(Sheet1!$A$1-1)*10,FALSE)&gt;999,-1,0)))))))</f>
        <v>656</v>
      </c>
    </row>
    <row r="176" spans="1:30" ht="25.5" customHeight="1" x14ac:dyDescent="0.25">
      <c r="A176" s="304" t="s">
        <v>263</v>
      </c>
      <c r="B176" s="393" t="s">
        <v>264</v>
      </c>
      <c r="C176" s="304">
        <v>425619</v>
      </c>
      <c r="D176" s="304">
        <v>732237</v>
      </c>
      <c r="E176" s="305" t="s">
        <v>3065</v>
      </c>
      <c r="F176" s="117" t="s">
        <v>4498</v>
      </c>
      <c r="G176" s="118" t="s">
        <v>286</v>
      </c>
      <c r="H176" s="348">
        <v>510</v>
      </c>
      <c r="I176" s="377">
        <v>17898</v>
      </c>
      <c r="J176" s="336">
        <v>21.15</v>
      </c>
      <c r="K176" s="351" t="s">
        <v>24</v>
      </c>
      <c r="L176" s="338">
        <v>55400</v>
      </c>
      <c r="M176" s="381">
        <v>109</v>
      </c>
      <c r="N176" s="351" t="s">
        <v>265</v>
      </c>
      <c r="O176" s="328">
        <f t="shared" si="6"/>
        <v>0.36946449439825158</v>
      </c>
      <c r="P176" s="328">
        <f>IF(O176&lt;&gt;"",VLOOKUP($A176,Sheet4!$A$2:$O$1309,14,FALSE)*100,"")</f>
        <v>0.18255480246212041</v>
      </c>
      <c r="Q176" s="328">
        <f>IF(P176&lt;&gt;"",VLOOKUP($A176,Sheet4!$A$2:$O$1309,15,FALSE)*100,"")</f>
        <v>1.7738403607966191</v>
      </c>
      <c r="R176" s="358" t="str">
        <f t="shared" si="5"/>
        <v>&gt;200,  &lt;500</v>
      </c>
      <c r="S176" s="357" t="s">
        <v>4364</v>
      </c>
      <c r="T176" s="357" t="str">
        <f>IF(ISNA(VLOOKUP(A176,Sheet1!B$3:C$1266,2,FALSE)=TRUE),"NC",VLOOKUP(A176,Sheet1!B$3:C$1266,2,FALSE))</f>
        <v>Rural10</v>
      </c>
      <c r="U176" s="385">
        <f>IF(ISNA(VLOOKUP($A176,Sheet1!$B$3:$AH$1266,Sheet1!E$1+(Sheet1!$A$1-1)*10,FALSE))=TRUE,"---",IF(VLOOKUP($A176,Sheet1!$B$3:$AH$1266,Sheet1!E$1+(Sheet1!$A$1-1)*10,FALSE)="---","---", (ROUND(VLOOKUP($A176,Sheet1!$B$3:$AH$1266,Sheet1!E$1+(Sheet1!$A$1-1)*10,FALSE),IF(VLOOKUP($A176,Sheet1!$B$3:$AH$1266,Sheet1!E$1+(Sheet1!$A$1-1)*10,FALSE)&gt;99999,-3,IF(VLOOKUP($A176,Sheet1!$B$3:$AH$1266,Sheet1!E$1+(Sheet1!$A$1-1)*10,FALSE)&gt;9999,-2,IF(VLOOKUP($A176,Sheet1!$B$3:$AH$1266,Sheet1!E$1+(Sheet1!$A$1-1)*10,FALSE)&gt;999,-1,0)))))))</f>
        <v>8460</v>
      </c>
      <c r="V176" s="385">
        <f>IF(ISNA(VLOOKUP($A176,Sheet1!$B$3:$AH$1266,Sheet1!F$1+(Sheet1!$A$1-1)*10,FALSE))=TRUE,"---",IF(VLOOKUP($A176,Sheet1!$B$3:$AH$1266,Sheet1!F$1+(Sheet1!$A$1-1)*10,FALSE)="---","---", (ROUND(VLOOKUP($A176,Sheet1!$B$3:$AH$1266,Sheet1!F$1+(Sheet1!$A$1-1)*10,FALSE),IF(VLOOKUP($A176,Sheet1!$B$3:$AH$1266,Sheet1!F$1+(Sheet1!$A$1-1)*10,FALSE)&gt;99999,-3,IF(VLOOKUP($A176,Sheet1!$B$3:$AH$1266,Sheet1!F$1+(Sheet1!$A$1-1)*10,FALSE)&gt;9999,-2,IF(VLOOKUP($A176,Sheet1!$B$3:$AH$1266,Sheet1!F$1+(Sheet1!$A$1-1)*10,FALSE)&gt;999,-1,0)))))))</f>
        <v>9840</v>
      </c>
      <c r="W176" s="385">
        <f>IF(ISNA(VLOOKUP($A176,Sheet1!$B$3:$AH$1266,Sheet1!G$1+(Sheet1!$A$1-1)*10,FALSE))=TRUE,"---",IF(VLOOKUP($A176,Sheet1!$B$3:$AH$1266,Sheet1!G$1+(Sheet1!$A$1-1)*10,FALSE)="---","---", (ROUND(VLOOKUP($A176,Sheet1!$B$3:$AH$1266,Sheet1!G$1+(Sheet1!$A$1-1)*10,FALSE),IF(VLOOKUP($A176,Sheet1!$B$3:$AH$1266,Sheet1!G$1+(Sheet1!$A$1-1)*10,FALSE)&gt;99999,-3,IF(VLOOKUP($A176,Sheet1!$B$3:$AH$1266,Sheet1!G$1+(Sheet1!$A$1-1)*10,FALSE)&gt;9999,-2,IF(VLOOKUP($A176,Sheet1!$B$3:$AH$1266,Sheet1!G$1+(Sheet1!$A$1-1)*10,FALSE)&gt;999,-1,0)))))))</f>
        <v>11700</v>
      </c>
      <c r="X176" s="385">
        <f>IF(ISNA(VLOOKUP($A176,Sheet1!$B$3:$AH$1266,Sheet1!H$1+(Sheet1!$A$1-1)*10,FALSE))=TRUE,"---",IF(VLOOKUP($A176,Sheet1!$B$3:$AH$1266,Sheet1!H$1+(Sheet1!$A$1-1)*10,FALSE)="---","---", (ROUND(VLOOKUP($A176,Sheet1!$B$3:$AH$1266,Sheet1!H$1+(Sheet1!$A$1-1)*10,FALSE),IF(VLOOKUP($A176,Sheet1!$B$3:$AH$1266,Sheet1!H$1+(Sheet1!$A$1-1)*10,FALSE)&gt;99999,-3,IF(VLOOKUP($A176,Sheet1!$B$3:$AH$1266,Sheet1!H$1+(Sheet1!$A$1-1)*10,FALSE)&gt;9999,-2,IF(VLOOKUP($A176,Sheet1!$B$3:$AH$1266,Sheet1!H$1+(Sheet1!$A$1-1)*10,FALSE)&gt;999,-1,0)))))))</f>
        <v>17400</v>
      </c>
      <c r="Y176" s="385">
        <f>IF(ISNA(VLOOKUP($A176,Sheet1!$B$3:$AH$1266,Sheet1!I$1+(Sheet1!$A$1-1)*10,FALSE))=TRUE,"---",IF(VLOOKUP($A176,Sheet1!$B$3:$AH$1266,Sheet1!I$1+(Sheet1!$A$1-1)*10,FALSE)="---","---", (ROUND(VLOOKUP($A176,Sheet1!$B$3:$AH$1266,Sheet1!I$1+(Sheet1!$A$1-1)*10,FALSE),IF(VLOOKUP($A176,Sheet1!$B$3:$AH$1266,Sheet1!I$1+(Sheet1!$A$1-1)*10,FALSE)&gt;99999,-3,IF(VLOOKUP($A176,Sheet1!$B$3:$AH$1266,Sheet1!I$1+(Sheet1!$A$1-1)*10,FALSE)&gt;9999,-2,IF(VLOOKUP($A176,Sheet1!$B$3:$AH$1266,Sheet1!I$1+(Sheet1!$A$1-1)*10,FALSE)&gt;999,-1,0)))))))</f>
        <v>22100</v>
      </c>
      <c r="Z176" s="385">
        <f>IF(ISNA(VLOOKUP($A176,Sheet1!$B$3:$AH$1266,Sheet1!J$1+(Sheet1!$A$1-1)*10,FALSE))=TRUE,"---",IF(VLOOKUP($A176,Sheet1!$B$3:$AH$1266,Sheet1!J$1+(Sheet1!$A$1-1)*10,FALSE)="---","---", (ROUND(VLOOKUP($A176,Sheet1!$B$3:$AH$1266,Sheet1!J$1+(Sheet1!$A$1-1)*10,FALSE),IF(VLOOKUP($A176,Sheet1!$B$3:$AH$1266,Sheet1!J$1+(Sheet1!$A$1-1)*10,FALSE)&gt;99999,-3,IF(VLOOKUP($A176,Sheet1!$B$3:$AH$1266,Sheet1!J$1+(Sheet1!$A$1-1)*10,FALSE)&gt;9999,-2,IF(VLOOKUP($A176,Sheet1!$B$3:$AH$1266,Sheet1!J$1+(Sheet1!$A$1-1)*10,FALSE)&gt;999,-1,0)))))))</f>
        <v>29100</v>
      </c>
      <c r="AA176" s="385">
        <f>IF(ISNA(VLOOKUP($A176,Sheet1!$B$3:$AH$1266,Sheet1!K$1+(Sheet1!$A$1-1)*10,FALSE))=TRUE,"---",IF(VLOOKUP($A176,Sheet1!$B$3:$AH$1266,Sheet1!K$1+(Sheet1!$A$1-1)*10,FALSE)="---","---", (ROUND(VLOOKUP($A176,Sheet1!$B$3:$AH$1266,Sheet1!K$1+(Sheet1!$A$1-1)*10,FALSE),IF(VLOOKUP($A176,Sheet1!$B$3:$AH$1266,Sheet1!K$1+(Sheet1!$A$1-1)*10,FALSE)&gt;99999,-3,IF(VLOOKUP($A176,Sheet1!$B$3:$AH$1266,Sheet1!K$1+(Sheet1!$A$1-1)*10,FALSE)&gt;9999,-2,IF(VLOOKUP($A176,Sheet1!$B$3:$AH$1266,Sheet1!K$1+(Sheet1!$A$1-1)*10,FALSE)&gt;999,-1,0)))))))</f>
        <v>35200</v>
      </c>
      <c r="AB176" s="385">
        <f>IF(ISNA(VLOOKUP($A176,Sheet1!$B$3:$AH$1266,Sheet1!L$1+(Sheet1!$A$1-1)*10,FALSE))=TRUE,"---",IF(VLOOKUP($A176,Sheet1!$B$3:$AH$1266,Sheet1!L$1+(Sheet1!$A$1-1)*10,FALSE)="---","---", (ROUND(VLOOKUP($A176,Sheet1!$B$3:$AH$1266,Sheet1!L$1+(Sheet1!$A$1-1)*10,FALSE),IF(VLOOKUP($A176,Sheet1!$B$3:$AH$1266,Sheet1!L$1+(Sheet1!$A$1-1)*10,FALSE)&gt;99999,-3,IF(VLOOKUP($A176,Sheet1!$B$3:$AH$1266,Sheet1!L$1+(Sheet1!$A$1-1)*10,FALSE)&gt;9999,-2,IF(VLOOKUP($A176,Sheet1!$B$3:$AH$1266,Sheet1!L$1+(Sheet1!$A$1-1)*10,FALSE)&gt;999,-1,0)))))))</f>
        <v>42200</v>
      </c>
      <c r="AC176" s="385">
        <f>IF(ISNA(VLOOKUP($A176,Sheet1!$B$3:$AH$1266,Sheet1!M$1+(Sheet1!$A$1-1)*10,FALSE))=TRUE,"---",IF(VLOOKUP($A176,Sheet1!$B$3:$AH$1266,Sheet1!M$1+(Sheet1!$A$1-1)*10,FALSE)="---","---", (ROUND(VLOOKUP($A176,Sheet1!$B$3:$AH$1266,Sheet1!M$1+(Sheet1!$A$1-1)*10,FALSE),IF(VLOOKUP($A176,Sheet1!$B$3:$AH$1266,Sheet1!M$1+(Sheet1!$A$1-1)*10,FALSE)&gt;99999,-3,IF(VLOOKUP($A176,Sheet1!$B$3:$AH$1266,Sheet1!M$1+(Sheet1!$A$1-1)*10,FALSE)&gt;9999,-2,IF(VLOOKUP($A176,Sheet1!$B$3:$AH$1266,Sheet1!M$1+(Sheet1!$A$1-1)*10,FALSE)&gt;999,-1,0)))))))</f>
        <v>50300</v>
      </c>
      <c r="AD176" s="385">
        <f>IF(ISNA(VLOOKUP($A176,Sheet1!$B$3:$AH$1266,Sheet1!N$1+(Sheet1!$A$1-1)*10,FALSE))=TRUE,"---",IF(VLOOKUP($A176,Sheet1!$B$3:$AH$1266,Sheet1!N$1+(Sheet1!$A$1-1)*10,FALSE)="---","---", (ROUND(VLOOKUP($A176,Sheet1!$B$3:$AH$1266,Sheet1!N$1+(Sheet1!$A$1-1)*10,FALSE),IF(VLOOKUP($A176,Sheet1!$B$3:$AH$1266,Sheet1!N$1+(Sheet1!$A$1-1)*10,FALSE)&gt;99999,-3,IF(VLOOKUP($A176,Sheet1!$B$3:$AH$1266,Sheet1!N$1+(Sheet1!$A$1-1)*10,FALSE)&gt;9999,-2,IF(VLOOKUP($A176,Sheet1!$B$3:$AH$1266,Sheet1!N$1+(Sheet1!$A$1-1)*10,FALSE)&gt;999,-1,0)))))))</f>
        <v>62800</v>
      </c>
    </row>
    <row r="177" spans="1:30" ht="25.5" customHeight="1" x14ac:dyDescent="0.25">
      <c r="A177" s="304"/>
      <c r="B177" s="346"/>
      <c r="C177" s="304"/>
      <c r="D177" s="304"/>
      <c r="E177" s="305"/>
      <c r="F177" s="117" t="s">
        <v>4499</v>
      </c>
      <c r="G177" s="118" t="s">
        <v>31</v>
      </c>
      <c r="H177" s="348"/>
      <c r="I177" s="378"/>
      <c r="J177" s="337"/>
      <c r="K177" s="352"/>
      <c r="L177" s="339"/>
      <c r="M177" s="382"/>
      <c r="N177" s="352"/>
      <c r="O177" s="329" t="e">
        <f t="shared" si="6"/>
        <v>#NUM!</v>
      </c>
      <c r="P177" s="329" t="e">
        <f>IF(O177&lt;&gt;"",VLOOKUP($A177,Sheet4!$A$2:$O$1309,14,FALSE)*100,"")</f>
        <v>#NUM!</v>
      </c>
      <c r="Q177" s="329" t="e">
        <f>IF(P177&lt;&gt;"",VLOOKUP($A177,Sheet4!$A$2:$O$1309,15,FALSE)*100,"")</f>
        <v>#NUM!</v>
      </c>
      <c r="R177" s="357" t="e">
        <f t="shared" si="5"/>
        <v>#NUM!</v>
      </c>
      <c r="S177" s="357"/>
      <c r="T177" s="357"/>
      <c r="U177" s="385"/>
      <c r="V177" s="385"/>
      <c r="W177" s="385"/>
      <c r="X177" s="385"/>
      <c r="Y177" s="385"/>
      <c r="Z177" s="385"/>
      <c r="AA177" s="385"/>
      <c r="AB177" s="385"/>
      <c r="AC177" s="385"/>
      <c r="AD177" s="385"/>
    </row>
    <row r="178" spans="1:30" ht="25.5" customHeight="1" x14ac:dyDescent="0.25">
      <c r="A178" s="125" t="s">
        <v>266</v>
      </c>
      <c r="B178" s="126" t="s">
        <v>267</v>
      </c>
      <c r="C178" s="125">
        <v>425550</v>
      </c>
      <c r="D178" s="125">
        <v>732313</v>
      </c>
      <c r="E178" s="70" t="s">
        <v>3065</v>
      </c>
      <c r="F178" s="52" t="s">
        <v>4500</v>
      </c>
      <c r="G178" s="127" t="s">
        <v>286</v>
      </c>
      <c r="H178" s="128">
        <v>2.86</v>
      </c>
      <c r="I178" s="112">
        <v>28576</v>
      </c>
      <c r="J178" s="113">
        <v>8.51</v>
      </c>
      <c r="K178" s="114" t="s">
        <v>4405</v>
      </c>
      <c r="L178" s="115">
        <v>220</v>
      </c>
      <c r="M178" s="116">
        <v>76.900000000000006</v>
      </c>
      <c r="N178" s="114" t="s">
        <v>4405</v>
      </c>
      <c r="O178" s="68">
        <f t="shared" si="6"/>
        <v>20.328193606578598</v>
      </c>
      <c r="P178" s="68">
        <f>IF(O178&lt;&gt;"",VLOOKUP($A178,Sheet4!$A$2:$O$1309,14,FALSE)*100,"")</f>
        <v>5.0036313965238444</v>
      </c>
      <c r="Q178" s="68">
        <f>IF(P178&lt;&gt;"",VLOOKUP($A178,Sheet4!$A$2:$O$1309,15,FALSE)*100,"")</f>
        <v>39.516107380859822</v>
      </c>
      <c r="R178" s="74">
        <f t="shared" si="5"/>
        <v>5</v>
      </c>
      <c r="S178" s="64" t="s">
        <v>4364</v>
      </c>
      <c r="T178" s="64" t="str">
        <f>IF(ISNA(VLOOKUP(A178,Sheet1!B$3:C$1266,2,FALSE)=TRUE),"NC",VLOOKUP(A178,Sheet1!B$3:C$1266,2,FALSE))</f>
        <v>Rural</v>
      </c>
      <c r="U178" s="65">
        <f>IF(ISNA(VLOOKUP($A178,Sheet1!$B$3:$AH$1266,Sheet1!E$1+(Sheet1!$A$1-1)*10,FALSE))=TRUE,"---",IF(VLOOKUP($A178,Sheet1!$B$3:$AH$1266,Sheet1!E$1+(Sheet1!$A$1-1)*10,FALSE)="---","---", (ROUND(VLOOKUP($A178,Sheet1!$B$3:$AH$1266,Sheet1!E$1+(Sheet1!$A$1-1)*10,FALSE),IF(VLOOKUP($A178,Sheet1!$B$3:$AH$1266,Sheet1!E$1+(Sheet1!$A$1-1)*10,FALSE)&gt;99999,-3,IF(VLOOKUP($A178,Sheet1!$B$3:$AH$1266,Sheet1!E$1+(Sheet1!$A$1-1)*10,FALSE)&gt;9999,-2,IF(VLOOKUP($A178,Sheet1!$B$3:$AH$1266,Sheet1!E$1+(Sheet1!$A$1-1)*10,FALSE)&gt;999,-1,0)))))))</f>
        <v>98</v>
      </c>
      <c r="V178" s="65">
        <f>IF(ISNA(VLOOKUP($A178,Sheet1!$B$3:$AH$1266,Sheet1!F$1+(Sheet1!$A$1-1)*10,FALSE))=TRUE,"---",IF(VLOOKUP($A178,Sheet1!$B$3:$AH$1266,Sheet1!F$1+(Sheet1!$A$1-1)*10,FALSE)="---","---", (ROUND(VLOOKUP($A178,Sheet1!$B$3:$AH$1266,Sheet1!F$1+(Sheet1!$A$1-1)*10,FALSE),IF(VLOOKUP($A178,Sheet1!$B$3:$AH$1266,Sheet1!F$1+(Sheet1!$A$1-1)*10,FALSE)&gt;99999,-3,IF(VLOOKUP($A178,Sheet1!$B$3:$AH$1266,Sheet1!F$1+(Sheet1!$A$1-1)*10,FALSE)&gt;9999,-2,IF(VLOOKUP($A178,Sheet1!$B$3:$AH$1266,Sheet1!F$1+(Sheet1!$A$1-1)*10,FALSE)&gt;999,-1,0)))))))</f>
        <v>118</v>
      </c>
      <c r="W178" s="65">
        <f>IF(ISNA(VLOOKUP($A178,Sheet1!$B$3:$AH$1266,Sheet1!G$1+(Sheet1!$A$1-1)*10,FALSE))=TRUE,"---",IF(VLOOKUP($A178,Sheet1!$B$3:$AH$1266,Sheet1!G$1+(Sheet1!$A$1-1)*10,FALSE)="---","---", (ROUND(VLOOKUP($A178,Sheet1!$B$3:$AH$1266,Sheet1!G$1+(Sheet1!$A$1-1)*10,FALSE),IF(VLOOKUP($A178,Sheet1!$B$3:$AH$1266,Sheet1!G$1+(Sheet1!$A$1-1)*10,FALSE)&gt;99999,-3,IF(VLOOKUP($A178,Sheet1!$B$3:$AH$1266,Sheet1!G$1+(Sheet1!$A$1-1)*10,FALSE)&gt;9999,-2,IF(VLOOKUP($A178,Sheet1!$B$3:$AH$1266,Sheet1!G$1+(Sheet1!$A$1-1)*10,FALSE)&gt;999,-1,0)))))))</f>
        <v>146</v>
      </c>
      <c r="X178" s="65">
        <f>IF(ISNA(VLOOKUP($A178,Sheet1!$B$3:$AH$1266,Sheet1!H$1+(Sheet1!$A$1-1)*10,FALSE))=TRUE,"---",IF(VLOOKUP($A178,Sheet1!$B$3:$AH$1266,Sheet1!H$1+(Sheet1!$A$1-1)*10,FALSE)="---","---", (ROUND(VLOOKUP($A178,Sheet1!$B$3:$AH$1266,Sheet1!H$1+(Sheet1!$A$1-1)*10,FALSE),IF(VLOOKUP($A178,Sheet1!$B$3:$AH$1266,Sheet1!H$1+(Sheet1!$A$1-1)*10,FALSE)&gt;99999,-3,IF(VLOOKUP($A178,Sheet1!$B$3:$AH$1266,Sheet1!H$1+(Sheet1!$A$1-1)*10,FALSE)&gt;9999,-2,IF(VLOOKUP($A178,Sheet1!$B$3:$AH$1266,Sheet1!H$1+(Sheet1!$A$1-1)*10,FALSE)&gt;999,-1,0)))))))</f>
        <v>221</v>
      </c>
      <c r="Y178" s="65">
        <f>IF(ISNA(VLOOKUP($A178,Sheet1!$B$3:$AH$1266,Sheet1!I$1+(Sheet1!$A$1-1)*10,FALSE))=TRUE,"---",IF(VLOOKUP($A178,Sheet1!$B$3:$AH$1266,Sheet1!I$1+(Sheet1!$A$1-1)*10,FALSE)="---","---", (ROUND(VLOOKUP($A178,Sheet1!$B$3:$AH$1266,Sheet1!I$1+(Sheet1!$A$1-1)*10,FALSE),IF(VLOOKUP($A178,Sheet1!$B$3:$AH$1266,Sheet1!I$1+(Sheet1!$A$1-1)*10,FALSE)&gt;99999,-3,IF(VLOOKUP($A178,Sheet1!$B$3:$AH$1266,Sheet1!I$1+(Sheet1!$A$1-1)*10,FALSE)&gt;9999,-2,IF(VLOOKUP($A178,Sheet1!$B$3:$AH$1266,Sheet1!I$1+(Sheet1!$A$1-1)*10,FALSE)&gt;999,-1,0)))))))</f>
        <v>277</v>
      </c>
      <c r="Z178" s="65">
        <f>IF(ISNA(VLOOKUP($A178,Sheet1!$B$3:$AH$1266,Sheet1!J$1+(Sheet1!$A$1-1)*10,FALSE))=TRUE,"---",IF(VLOOKUP($A178,Sheet1!$B$3:$AH$1266,Sheet1!J$1+(Sheet1!$A$1-1)*10,FALSE)="---","---", (ROUND(VLOOKUP($A178,Sheet1!$B$3:$AH$1266,Sheet1!J$1+(Sheet1!$A$1-1)*10,FALSE),IF(VLOOKUP($A178,Sheet1!$B$3:$AH$1266,Sheet1!J$1+(Sheet1!$A$1-1)*10,FALSE)&gt;99999,-3,IF(VLOOKUP($A178,Sheet1!$B$3:$AH$1266,Sheet1!J$1+(Sheet1!$A$1-1)*10,FALSE)&gt;9999,-2,IF(VLOOKUP($A178,Sheet1!$B$3:$AH$1266,Sheet1!J$1+(Sheet1!$A$1-1)*10,FALSE)&gt;999,-1,0)))))))</f>
        <v>353</v>
      </c>
      <c r="AA178" s="65">
        <f>IF(ISNA(VLOOKUP($A178,Sheet1!$B$3:$AH$1266,Sheet1!K$1+(Sheet1!$A$1-1)*10,FALSE))=TRUE,"---",IF(VLOOKUP($A178,Sheet1!$B$3:$AH$1266,Sheet1!K$1+(Sheet1!$A$1-1)*10,FALSE)="---","---", (ROUND(VLOOKUP($A178,Sheet1!$B$3:$AH$1266,Sheet1!K$1+(Sheet1!$A$1-1)*10,FALSE),IF(VLOOKUP($A178,Sheet1!$B$3:$AH$1266,Sheet1!K$1+(Sheet1!$A$1-1)*10,FALSE)&gt;99999,-3,IF(VLOOKUP($A178,Sheet1!$B$3:$AH$1266,Sheet1!K$1+(Sheet1!$A$1-1)*10,FALSE)&gt;9999,-2,IF(VLOOKUP($A178,Sheet1!$B$3:$AH$1266,Sheet1!K$1+(Sheet1!$A$1-1)*10,FALSE)&gt;999,-1,0)))))))</f>
        <v>411</v>
      </c>
      <c r="AB178" s="65">
        <f>IF(ISNA(VLOOKUP($A178,Sheet1!$B$3:$AH$1266,Sheet1!L$1+(Sheet1!$A$1-1)*10,FALSE))=TRUE,"---",IF(VLOOKUP($A178,Sheet1!$B$3:$AH$1266,Sheet1!L$1+(Sheet1!$A$1-1)*10,FALSE)="---","---", (ROUND(VLOOKUP($A178,Sheet1!$B$3:$AH$1266,Sheet1!L$1+(Sheet1!$A$1-1)*10,FALSE),IF(VLOOKUP($A178,Sheet1!$B$3:$AH$1266,Sheet1!L$1+(Sheet1!$A$1-1)*10,FALSE)&gt;99999,-3,IF(VLOOKUP($A178,Sheet1!$B$3:$AH$1266,Sheet1!L$1+(Sheet1!$A$1-1)*10,FALSE)&gt;9999,-2,IF(VLOOKUP($A178,Sheet1!$B$3:$AH$1266,Sheet1!L$1+(Sheet1!$A$1-1)*10,FALSE)&gt;999,-1,0)))))))</f>
        <v>477</v>
      </c>
      <c r="AC178" s="65">
        <f>IF(ISNA(VLOOKUP($A178,Sheet1!$B$3:$AH$1266,Sheet1!M$1+(Sheet1!$A$1-1)*10,FALSE))=TRUE,"---",IF(VLOOKUP($A178,Sheet1!$B$3:$AH$1266,Sheet1!M$1+(Sheet1!$A$1-1)*10,FALSE)="---","---", (ROUND(VLOOKUP($A178,Sheet1!$B$3:$AH$1266,Sheet1!M$1+(Sheet1!$A$1-1)*10,FALSE),IF(VLOOKUP($A178,Sheet1!$B$3:$AH$1266,Sheet1!M$1+(Sheet1!$A$1-1)*10,FALSE)&gt;99999,-3,IF(VLOOKUP($A178,Sheet1!$B$3:$AH$1266,Sheet1!M$1+(Sheet1!$A$1-1)*10,FALSE)&gt;9999,-2,IF(VLOOKUP($A178,Sheet1!$B$3:$AH$1266,Sheet1!M$1+(Sheet1!$A$1-1)*10,FALSE)&gt;999,-1,0)))))))</f>
        <v>539</v>
      </c>
      <c r="AD178" s="65">
        <f>IF(ISNA(VLOOKUP($A178,Sheet1!$B$3:$AH$1266,Sheet1!N$1+(Sheet1!$A$1-1)*10,FALSE))=TRUE,"---",IF(VLOOKUP($A178,Sheet1!$B$3:$AH$1266,Sheet1!N$1+(Sheet1!$A$1-1)*10,FALSE)="---","---", (ROUND(VLOOKUP($A178,Sheet1!$B$3:$AH$1266,Sheet1!N$1+(Sheet1!$A$1-1)*10,FALSE),IF(VLOOKUP($A178,Sheet1!$B$3:$AH$1266,Sheet1!N$1+(Sheet1!$A$1-1)*10,FALSE)&gt;99999,-3,IF(VLOOKUP($A178,Sheet1!$B$3:$AH$1266,Sheet1!N$1+(Sheet1!$A$1-1)*10,FALSE)&gt;9999,-2,IF(VLOOKUP($A178,Sheet1!$B$3:$AH$1266,Sheet1!N$1+(Sheet1!$A$1-1)*10,FALSE)&gt;999,-1,0)))))))</f>
        <v>633</v>
      </c>
    </row>
    <row r="179" spans="1:30" ht="25.5" customHeight="1" x14ac:dyDescent="0.25">
      <c r="A179" s="133" t="s">
        <v>268</v>
      </c>
      <c r="B179" s="141" t="s">
        <v>269</v>
      </c>
      <c r="C179" s="133">
        <v>430141</v>
      </c>
      <c r="D179" s="133">
        <v>732315</v>
      </c>
      <c r="E179" s="67" t="s">
        <v>3051</v>
      </c>
      <c r="F179" s="135" t="s">
        <v>4405</v>
      </c>
      <c r="G179" s="118" t="s">
        <v>160</v>
      </c>
      <c r="H179" s="136">
        <v>7.44</v>
      </c>
      <c r="I179" s="119">
        <v>28198</v>
      </c>
      <c r="J179" s="137" t="s">
        <v>4405</v>
      </c>
      <c r="K179" s="118" t="s">
        <v>17</v>
      </c>
      <c r="L179" s="122">
        <v>262</v>
      </c>
      <c r="M179" s="123">
        <v>35.200000000000003</v>
      </c>
      <c r="N179" s="118" t="s">
        <v>199</v>
      </c>
      <c r="O179" s="71" t="str">
        <f t="shared" si="6"/>
        <v>&gt;50</v>
      </c>
      <c r="P179" s="71">
        <f>IF(O179&lt;&gt;"",VLOOKUP($A179,Sheet4!$A$2:$O$1309,14,FALSE)*100,"")</f>
        <v>8.3332349067241083</v>
      </c>
      <c r="Q179" s="71">
        <f>IF(P179&lt;&gt;"",VLOOKUP($A179,Sheet4!$A$2:$O$1309,15,FALSE)*100,"")</f>
        <v>57.355307589348669</v>
      </c>
      <c r="R179" s="73" t="str">
        <f t="shared" si="5"/>
        <v>&lt;2</v>
      </c>
      <c r="S179" s="63" t="s">
        <v>4364</v>
      </c>
      <c r="T179" s="63" t="str">
        <f>IF(ISNA(VLOOKUP(A179,Sheet1!B$3:C$1266,2,FALSE)=TRUE),"NC",VLOOKUP(A179,Sheet1!B$3:C$1266,2,FALSE))</f>
        <v>Rural</v>
      </c>
      <c r="U179" s="66">
        <f>IF(ISNA(VLOOKUP($A179,Sheet1!$B$3:$AH$1266,Sheet1!E$1+(Sheet1!$A$1-1)*10,FALSE))=TRUE,"---",IF(VLOOKUP($A179,Sheet1!$B$3:$AH$1266,Sheet1!E$1+(Sheet1!$A$1-1)*10,FALSE)="---","---", (ROUND(VLOOKUP($A179,Sheet1!$B$3:$AH$1266,Sheet1!E$1+(Sheet1!$A$1-1)*10,FALSE),IF(VLOOKUP($A179,Sheet1!$B$3:$AH$1266,Sheet1!E$1+(Sheet1!$A$1-1)*10,FALSE)&gt;99999,-3,IF(VLOOKUP($A179,Sheet1!$B$3:$AH$1266,Sheet1!E$1+(Sheet1!$A$1-1)*10,FALSE)&gt;9999,-2,IF(VLOOKUP($A179,Sheet1!$B$3:$AH$1266,Sheet1!E$1+(Sheet1!$A$1-1)*10,FALSE)&gt;999,-1,0)))))))</f>
        <v>228</v>
      </c>
      <c r="V179" s="66">
        <f>IF(ISNA(VLOOKUP($A179,Sheet1!$B$3:$AH$1266,Sheet1!F$1+(Sheet1!$A$1-1)*10,FALSE))=TRUE,"---",IF(VLOOKUP($A179,Sheet1!$B$3:$AH$1266,Sheet1!F$1+(Sheet1!$A$1-1)*10,FALSE)="---","---", (ROUND(VLOOKUP($A179,Sheet1!$B$3:$AH$1266,Sheet1!F$1+(Sheet1!$A$1-1)*10,FALSE),IF(VLOOKUP($A179,Sheet1!$B$3:$AH$1266,Sheet1!F$1+(Sheet1!$A$1-1)*10,FALSE)&gt;99999,-3,IF(VLOOKUP($A179,Sheet1!$B$3:$AH$1266,Sheet1!F$1+(Sheet1!$A$1-1)*10,FALSE)&gt;9999,-2,IF(VLOOKUP($A179,Sheet1!$B$3:$AH$1266,Sheet1!F$1+(Sheet1!$A$1-1)*10,FALSE)&gt;999,-1,0)))))))</f>
        <v>277</v>
      </c>
      <c r="W179" s="66">
        <f>IF(ISNA(VLOOKUP($A179,Sheet1!$B$3:$AH$1266,Sheet1!G$1+(Sheet1!$A$1-1)*10,FALSE))=TRUE,"---",IF(VLOOKUP($A179,Sheet1!$B$3:$AH$1266,Sheet1!G$1+(Sheet1!$A$1-1)*10,FALSE)="---","---", (ROUND(VLOOKUP($A179,Sheet1!$B$3:$AH$1266,Sheet1!G$1+(Sheet1!$A$1-1)*10,FALSE),IF(VLOOKUP($A179,Sheet1!$B$3:$AH$1266,Sheet1!G$1+(Sheet1!$A$1-1)*10,FALSE)&gt;99999,-3,IF(VLOOKUP($A179,Sheet1!$B$3:$AH$1266,Sheet1!G$1+(Sheet1!$A$1-1)*10,FALSE)&gt;9999,-2,IF(VLOOKUP($A179,Sheet1!$B$3:$AH$1266,Sheet1!G$1+(Sheet1!$A$1-1)*10,FALSE)&gt;999,-1,0)))))))</f>
        <v>341</v>
      </c>
      <c r="X179" s="66">
        <f>IF(ISNA(VLOOKUP($A179,Sheet1!$B$3:$AH$1266,Sheet1!H$1+(Sheet1!$A$1-1)*10,FALSE))=TRUE,"---",IF(VLOOKUP($A179,Sheet1!$B$3:$AH$1266,Sheet1!H$1+(Sheet1!$A$1-1)*10,FALSE)="---","---", (ROUND(VLOOKUP($A179,Sheet1!$B$3:$AH$1266,Sheet1!H$1+(Sheet1!$A$1-1)*10,FALSE),IF(VLOOKUP($A179,Sheet1!$B$3:$AH$1266,Sheet1!H$1+(Sheet1!$A$1-1)*10,FALSE)&gt;99999,-3,IF(VLOOKUP($A179,Sheet1!$B$3:$AH$1266,Sheet1!H$1+(Sheet1!$A$1-1)*10,FALSE)&gt;9999,-2,IF(VLOOKUP($A179,Sheet1!$B$3:$AH$1266,Sheet1!H$1+(Sheet1!$A$1-1)*10,FALSE)&gt;999,-1,0)))))))</f>
        <v>520</v>
      </c>
      <c r="Y179" s="66">
        <f>IF(ISNA(VLOOKUP($A179,Sheet1!$B$3:$AH$1266,Sheet1!I$1+(Sheet1!$A$1-1)*10,FALSE))=TRUE,"---",IF(VLOOKUP($A179,Sheet1!$B$3:$AH$1266,Sheet1!I$1+(Sheet1!$A$1-1)*10,FALSE)="---","---", (ROUND(VLOOKUP($A179,Sheet1!$B$3:$AH$1266,Sheet1!I$1+(Sheet1!$A$1-1)*10,FALSE),IF(VLOOKUP($A179,Sheet1!$B$3:$AH$1266,Sheet1!I$1+(Sheet1!$A$1-1)*10,FALSE)&gt;99999,-3,IF(VLOOKUP($A179,Sheet1!$B$3:$AH$1266,Sheet1!I$1+(Sheet1!$A$1-1)*10,FALSE)&gt;9999,-2,IF(VLOOKUP($A179,Sheet1!$B$3:$AH$1266,Sheet1!I$1+(Sheet1!$A$1-1)*10,FALSE)&gt;999,-1,0)))))))</f>
        <v>653</v>
      </c>
      <c r="Z179" s="66">
        <f>IF(ISNA(VLOOKUP($A179,Sheet1!$B$3:$AH$1266,Sheet1!J$1+(Sheet1!$A$1-1)*10,FALSE))=TRUE,"---",IF(VLOOKUP($A179,Sheet1!$B$3:$AH$1266,Sheet1!J$1+(Sheet1!$A$1-1)*10,FALSE)="---","---", (ROUND(VLOOKUP($A179,Sheet1!$B$3:$AH$1266,Sheet1!J$1+(Sheet1!$A$1-1)*10,FALSE),IF(VLOOKUP($A179,Sheet1!$B$3:$AH$1266,Sheet1!J$1+(Sheet1!$A$1-1)*10,FALSE)&gt;99999,-3,IF(VLOOKUP($A179,Sheet1!$B$3:$AH$1266,Sheet1!J$1+(Sheet1!$A$1-1)*10,FALSE)&gt;9999,-2,IF(VLOOKUP($A179,Sheet1!$B$3:$AH$1266,Sheet1!J$1+(Sheet1!$A$1-1)*10,FALSE)&gt;999,-1,0)))))))</f>
        <v>830</v>
      </c>
      <c r="AA179" s="66">
        <f>IF(ISNA(VLOOKUP($A179,Sheet1!$B$3:$AH$1266,Sheet1!K$1+(Sheet1!$A$1-1)*10,FALSE))=TRUE,"---",IF(VLOOKUP($A179,Sheet1!$B$3:$AH$1266,Sheet1!K$1+(Sheet1!$A$1-1)*10,FALSE)="---","---", (ROUND(VLOOKUP($A179,Sheet1!$B$3:$AH$1266,Sheet1!K$1+(Sheet1!$A$1-1)*10,FALSE),IF(VLOOKUP($A179,Sheet1!$B$3:$AH$1266,Sheet1!K$1+(Sheet1!$A$1-1)*10,FALSE)&gt;99999,-3,IF(VLOOKUP($A179,Sheet1!$B$3:$AH$1266,Sheet1!K$1+(Sheet1!$A$1-1)*10,FALSE)&gt;9999,-2,IF(VLOOKUP($A179,Sheet1!$B$3:$AH$1266,Sheet1!K$1+(Sheet1!$A$1-1)*10,FALSE)&gt;999,-1,0)))))))</f>
        <v>967</v>
      </c>
      <c r="AB179" s="66">
        <f>IF(ISNA(VLOOKUP($A179,Sheet1!$B$3:$AH$1266,Sheet1!L$1+(Sheet1!$A$1-1)*10,FALSE))=TRUE,"---",IF(VLOOKUP($A179,Sheet1!$B$3:$AH$1266,Sheet1!L$1+(Sheet1!$A$1-1)*10,FALSE)="---","---", (ROUND(VLOOKUP($A179,Sheet1!$B$3:$AH$1266,Sheet1!L$1+(Sheet1!$A$1-1)*10,FALSE),IF(VLOOKUP($A179,Sheet1!$B$3:$AH$1266,Sheet1!L$1+(Sheet1!$A$1-1)*10,FALSE)&gt;99999,-3,IF(VLOOKUP($A179,Sheet1!$B$3:$AH$1266,Sheet1!L$1+(Sheet1!$A$1-1)*10,FALSE)&gt;9999,-2,IF(VLOOKUP($A179,Sheet1!$B$3:$AH$1266,Sheet1!L$1+(Sheet1!$A$1-1)*10,FALSE)&gt;999,-1,0)))))))</f>
        <v>1120</v>
      </c>
      <c r="AC179" s="66">
        <f>IF(ISNA(VLOOKUP($A179,Sheet1!$B$3:$AH$1266,Sheet1!M$1+(Sheet1!$A$1-1)*10,FALSE))=TRUE,"---",IF(VLOOKUP($A179,Sheet1!$B$3:$AH$1266,Sheet1!M$1+(Sheet1!$A$1-1)*10,FALSE)="---","---", (ROUND(VLOOKUP($A179,Sheet1!$B$3:$AH$1266,Sheet1!M$1+(Sheet1!$A$1-1)*10,FALSE),IF(VLOOKUP($A179,Sheet1!$B$3:$AH$1266,Sheet1!M$1+(Sheet1!$A$1-1)*10,FALSE)&gt;99999,-3,IF(VLOOKUP($A179,Sheet1!$B$3:$AH$1266,Sheet1!M$1+(Sheet1!$A$1-1)*10,FALSE)&gt;9999,-2,IF(VLOOKUP($A179,Sheet1!$B$3:$AH$1266,Sheet1!M$1+(Sheet1!$A$1-1)*10,FALSE)&gt;999,-1,0)))))))</f>
        <v>1260</v>
      </c>
      <c r="AD179" s="66">
        <f>IF(ISNA(VLOOKUP($A179,Sheet1!$B$3:$AH$1266,Sheet1!N$1+(Sheet1!$A$1-1)*10,FALSE))=TRUE,"---",IF(VLOOKUP($A179,Sheet1!$B$3:$AH$1266,Sheet1!N$1+(Sheet1!$A$1-1)*10,FALSE)="---","---", (ROUND(VLOOKUP($A179,Sheet1!$B$3:$AH$1266,Sheet1!N$1+(Sheet1!$A$1-1)*10,FALSE),IF(VLOOKUP($A179,Sheet1!$B$3:$AH$1266,Sheet1!N$1+(Sheet1!$A$1-1)*10,FALSE)&gt;99999,-3,IF(VLOOKUP($A179,Sheet1!$B$3:$AH$1266,Sheet1!N$1+(Sheet1!$A$1-1)*10,FALSE)&gt;9999,-2,IF(VLOOKUP($A179,Sheet1!$B$3:$AH$1266,Sheet1!N$1+(Sheet1!$A$1-1)*10,FALSE)&gt;999,-1,0)))))))</f>
        <v>1490</v>
      </c>
    </row>
    <row r="180" spans="1:30" ht="25.5" customHeight="1" x14ac:dyDescent="0.25">
      <c r="A180" s="125" t="s">
        <v>270</v>
      </c>
      <c r="B180" s="126" t="s">
        <v>271</v>
      </c>
      <c r="C180" s="125">
        <v>425708</v>
      </c>
      <c r="D180" s="125">
        <v>732255</v>
      </c>
      <c r="E180" s="70" t="s">
        <v>3051</v>
      </c>
      <c r="F180" s="139" t="s">
        <v>4405</v>
      </c>
      <c r="G180" s="127" t="s">
        <v>160</v>
      </c>
      <c r="H180" s="128">
        <v>56.2</v>
      </c>
      <c r="I180" s="112">
        <v>17898</v>
      </c>
      <c r="J180" s="140" t="s">
        <v>4405</v>
      </c>
      <c r="K180" s="127" t="s">
        <v>17</v>
      </c>
      <c r="L180" s="115">
        <v>3440</v>
      </c>
      <c r="M180" s="116">
        <v>61.2</v>
      </c>
      <c r="N180" s="127" t="s">
        <v>160</v>
      </c>
      <c r="O180" s="68">
        <f t="shared" si="6"/>
        <v>10.141467090365508</v>
      </c>
      <c r="P180" s="68">
        <f>IF(O180&lt;&gt;"",VLOOKUP($A180,Sheet4!$A$2:$O$1309,14,FALSE)*100,"")</f>
        <v>3.5479497191365006</v>
      </c>
      <c r="Q180" s="68">
        <f>IF(P180&lt;&gt;"",VLOOKUP($A180,Sheet4!$A$2:$O$1309,15,FALSE)*100,"")</f>
        <v>29.801064236012675</v>
      </c>
      <c r="R180" s="74">
        <f t="shared" si="5"/>
        <v>10</v>
      </c>
      <c r="S180" s="64" t="s">
        <v>4364</v>
      </c>
      <c r="T180" s="64" t="str">
        <f>IF(ISNA(VLOOKUP(A180,Sheet1!B$3:C$1266,2,FALSE)=TRUE),"NC",VLOOKUP(A180,Sheet1!B$3:C$1266,2,FALSE))</f>
        <v>Rural</v>
      </c>
      <c r="U180" s="65">
        <f>IF(ISNA(VLOOKUP($A180,Sheet1!$B$3:$AH$1266,Sheet1!E$1+(Sheet1!$A$1-1)*10,FALSE))=TRUE,"---",IF(VLOOKUP($A180,Sheet1!$B$3:$AH$1266,Sheet1!E$1+(Sheet1!$A$1-1)*10,FALSE)="---","---", (ROUND(VLOOKUP($A180,Sheet1!$B$3:$AH$1266,Sheet1!E$1+(Sheet1!$A$1-1)*10,FALSE),IF(VLOOKUP($A180,Sheet1!$B$3:$AH$1266,Sheet1!E$1+(Sheet1!$A$1-1)*10,FALSE)&gt;99999,-3,IF(VLOOKUP($A180,Sheet1!$B$3:$AH$1266,Sheet1!E$1+(Sheet1!$A$1-1)*10,FALSE)&gt;9999,-2,IF(VLOOKUP($A180,Sheet1!$B$3:$AH$1266,Sheet1!E$1+(Sheet1!$A$1-1)*10,FALSE)&gt;999,-1,0)))))))</f>
        <v>1320</v>
      </c>
      <c r="V180" s="65">
        <f>IF(ISNA(VLOOKUP($A180,Sheet1!$B$3:$AH$1266,Sheet1!F$1+(Sheet1!$A$1-1)*10,FALSE))=TRUE,"---",IF(VLOOKUP($A180,Sheet1!$B$3:$AH$1266,Sheet1!F$1+(Sheet1!$A$1-1)*10,FALSE)="---","---", (ROUND(VLOOKUP($A180,Sheet1!$B$3:$AH$1266,Sheet1!F$1+(Sheet1!$A$1-1)*10,FALSE),IF(VLOOKUP($A180,Sheet1!$B$3:$AH$1266,Sheet1!F$1+(Sheet1!$A$1-1)*10,FALSE)&gt;99999,-3,IF(VLOOKUP($A180,Sheet1!$B$3:$AH$1266,Sheet1!F$1+(Sheet1!$A$1-1)*10,FALSE)&gt;9999,-2,IF(VLOOKUP($A180,Sheet1!$B$3:$AH$1266,Sheet1!F$1+(Sheet1!$A$1-1)*10,FALSE)&gt;999,-1,0)))))))</f>
        <v>1580</v>
      </c>
      <c r="W180" s="65">
        <f>IF(ISNA(VLOOKUP($A180,Sheet1!$B$3:$AH$1266,Sheet1!G$1+(Sheet1!$A$1-1)*10,FALSE))=TRUE,"---",IF(VLOOKUP($A180,Sheet1!$B$3:$AH$1266,Sheet1!G$1+(Sheet1!$A$1-1)*10,FALSE)="---","---", (ROUND(VLOOKUP($A180,Sheet1!$B$3:$AH$1266,Sheet1!G$1+(Sheet1!$A$1-1)*10,FALSE),IF(VLOOKUP($A180,Sheet1!$B$3:$AH$1266,Sheet1!G$1+(Sheet1!$A$1-1)*10,FALSE)&gt;99999,-3,IF(VLOOKUP($A180,Sheet1!$B$3:$AH$1266,Sheet1!G$1+(Sheet1!$A$1-1)*10,FALSE)&gt;9999,-2,IF(VLOOKUP($A180,Sheet1!$B$3:$AH$1266,Sheet1!G$1+(Sheet1!$A$1-1)*10,FALSE)&gt;999,-1,0)))))))</f>
        <v>1910</v>
      </c>
      <c r="X180" s="65">
        <f>IF(ISNA(VLOOKUP($A180,Sheet1!$B$3:$AH$1266,Sheet1!H$1+(Sheet1!$A$1-1)*10,FALSE))=TRUE,"---",IF(VLOOKUP($A180,Sheet1!$B$3:$AH$1266,Sheet1!H$1+(Sheet1!$A$1-1)*10,FALSE)="---","---", (ROUND(VLOOKUP($A180,Sheet1!$B$3:$AH$1266,Sheet1!H$1+(Sheet1!$A$1-1)*10,FALSE),IF(VLOOKUP($A180,Sheet1!$B$3:$AH$1266,Sheet1!H$1+(Sheet1!$A$1-1)*10,FALSE)&gt;99999,-3,IF(VLOOKUP($A180,Sheet1!$B$3:$AH$1266,Sheet1!H$1+(Sheet1!$A$1-1)*10,FALSE)&gt;9999,-2,IF(VLOOKUP($A180,Sheet1!$B$3:$AH$1266,Sheet1!H$1+(Sheet1!$A$1-1)*10,FALSE)&gt;999,-1,0)))))))</f>
        <v>2810</v>
      </c>
      <c r="Y180" s="65">
        <f>IF(ISNA(VLOOKUP($A180,Sheet1!$B$3:$AH$1266,Sheet1!I$1+(Sheet1!$A$1-1)*10,FALSE))=TRUE,"---",IF(VLOOKUP($A180,Sheet1!$B$3:$AH$1266,Sheet1!I$1+(Sheet1!$A$1-1)*10,FALSE)="---","---", (ROUND(VLOOKUP($A180,Sheet1!$B$3:$AH$1266,Sheet1!I$1+(Sheet1!$A$1-1)*10,FALSE),IF(VLOOKUP($A180,Sheet1!$B$3:$AH$1266,Sheet1!I$1+(Sheet1!$A$1-1)*10,FALSE)&gt;99999,-3,IF(VLOOKUP($A180,Sheet1!$B$3:$AH$1266,Sheet1!I$1+(Sheet1!$A$1-1)*10,FALSE)&gt;9999,-2,IF(VLOOKUP($A180,Sheet1!$B$3:$AH$1266,Sheet1!I$1+(Sheet1!$A$1-1)*10,FALSE)&gt;999,-1,0)))))))</f>
        <v>3450</v>
      </c>
      <c r="Z180" s="65">
        <f>IF(ISNA(VLOOKUP($A180,Sheet1!$B$3:$AH$1266,Sheet1!J$1+(Sheet1!$A$1-1)*10,FALSE))=TRUE,"---",IF(VLOOKUP($A180,Sheet1!$B$3:$AH$1266,Sheet1!J$1+(Sheet1!$A$1-1)*10,FALSE)="---","---", (ROUND(VLOOKUP($A180,Sheet1!$B$3:$AH$1266,Sheet1!J$1+(Sheet1!$A$1-1)*10,FALSE),IF(VLOOKUP($A180,Sheet1!$B$3:$AH$1266,Sheet1!J$1+(Sheet1!$A$1-1)*10,FALSE)&gt;99999,-3,IF(VLOOKUP($A180,Sheet1!$B$3:$AH$1266,Sheet1!J$1+(Sheet1!$A$1-1)*10,FALSE)&gt;9999,-2,IF(VLOOKUP($A180,Sheet1!$B$3:$AH$1266,Sheet1!J$1+(Sheet1!$A$1-1)*10,FALSE)&gt;999,-1,0)))))))</f>
        <v>4290</v>
      </c>
      <c r="AA180" s="65">
        <f>IF(ISNA(VLOOKUP($A180,Sheet1!$B$3:$AH$1266,Sheet1!K$1+(Sheet1!$A$1-1)*10,FALSE))=TRUE,"---",IF(VLOOKUP($A180,Sheet1!$B$3:$AH$1266,Sheet1!K$1+(Sheet1!$A$1-1)*10,FALSE)="---","---", (ROUND(VLOOKUP($A180,Sheet1!$B$3:$AH$1266,Sheet1!K$1+(Sheet1!$A$1-1)*10,FALSE),IF(VLOOKUP($A180,Sheet1!$B$3:$AH$1266,Sheet1!K$1+(Sheet1!$A$1-1)*10,FALSE)&gt;99999,-3,IF(VLOOKUP($A180,Sheet1!$B$3:$AH$1266,Sheet1!K$1+(Sheet1!$A$1-1)*10,FALSE)&gt;9999,-2,IF(VLOOKUP($A180,Sheet1!$B$3:$AH$1266,Sheet1!K$1+(Sheet1!$A$1-1)*10,FALSE)&gt;999,-1,0)))))))</f>
        <v>4930</v>
      </c>
      <c r="AB180" s="65">
        <f>IF(ISNA(VLOOKUP($A180,Sheet1!$B$3:$AH$1266,Sheet1!L$1+(Sheet1!$A$1-1)*10,FALSE))=TRUE,"---",IF(VLOOKUP($A180,Sheet1!$B$3:$AH$1266,Sheet1!L$1+(Sheet1!$A$1-1)*10,FALSE)="---","---", (ROUND(VLOOKUP($A180,Sheet1!$B$3:$AH$1266,Sheet1!L$1+(Sheet1!$A$1-1)*10,FALSE),IF(VLOOKUP($A180,Sheet1!$B$3:$AH$1266,Sheet1!L$1+(Sheet1!$A$1-1)*10,FALSE)&gt;99999,-3,IF(VLOOKUP($A180,Sheet1!$B$3:$AH$1266,Sheet1!L$1+(Sheet1!$A$1-1)*10,FALSE)&gt;9999,-2,IF(VLOOKUP($A180,Sheet1!$B$3:$AH$1266,Sheet1!L$1+(Sheet1!$A$1-1)*10,FALSE)&gt;999,-1,0)))))))</f>
        <v>5650</v>
      </c>
      <c r="AC180" s="65">
        <f>IF(ISNA(VLOOKUP($A180,Sheet1!$B$3:$AH$1266,Sheet1!M$1+(Sheet1!$A$1-1)*10,FALSE))=TRUE,"---",IF(VLOOKUP($A180,Sheet1!$B$3:$AH$1266,Sheet1!M$1+(Sheet1!$A$1-1)*10,FALSE)="---","---", (ROUND(VLOOKUP($A180,Sheet1!$B$3:$AH$1266,Sheet1!M$1+(Sheet1!$A$1-1)*10,FALSE),IF(VLOOKUP($A180,Sheet1!$B$3:$AH$1266,Sheet1!M$1+(Sheet1!$A$1-1)*10,FALSE)&gt;99999,-3,IF(VLOOKUP($A180,Sheet1!$B$3:$AH$1266,Sheet1!M$1+(Sheet1!$A$1-1)*10,FALSE)&gt;9999,-2,IF(VLOOKUP($A180,Sheet1!$B$3:$AH$1266,Sheet1!M$1+(Sheet1!$A$1-1)*10,FALSE)&gt;999,-1,0)))))))</f>
        <v>6300</v>
      </c>
      <c r="AD180" s="65">
        <f>IF(ISNA(VLOOKUP($A180,Sheet1!$B$3:$AH$1266,Sheet1!N$1+(Sheet1!$A$1-1)*10,FALSE))=TRUE,"---",IF(VLOOKUP($A180,Sheet1!$B$3:$AH$1266,Sheet1!N$1+(Sheet1!$A$1-1)*10,FALSE)="---","---", (ROUND(VLOOKUP($A180,Sheet1!$B$3:$AH$1266,Sheet1!N$1+(Sheet1!$A$1-1)*10,FALSE),IF(VLOOKUP($A180,Sheet1!$B$3:$AH$1266,Sheet1!N$1+(Sheet1!$A$1-1)*10,FALSE)&gt;99999,-3,IF(VLOOKUP($A180,Sheet1!$B$3:$AH$1266,Sheet1!N$1+(Sheet1!$A$1-1)*10,FALSE)&gt;9999,-2,IF(VLOOKUP($A180,Sheet1!$B$3:$AH$1266,Sheet1!N$1+(Sheet1!$A$1-1)*10,FALSE)&gt;999,-1,0)))))))</f>
        <v>7310</v>
      </c>
    </row>
    <row r="181" spans="1:30" ht="25.5" customHeight="1" x14ac:dyDescent="0.25">
      <c r="A181" s="133" t="s">
        <v>272</v>
      </c>
      <c r="B181" s="141" t="s">
        <v>273</v>
      </c>
      <c r="C181" s="133">
        <v>425730</v>
      </c>
      <c r="D181" s="133">
        <v>732558</v>
      </c>
      <c r="E181" s="67" t="s">
        <v>3065</v>
      </c>
      <c r="F181" s="117" t="s">
        <v>4501</v>
      </c>
      <c r="G181" s="118" t="s">
        <v>286</v>
      </c>
      <c r="H181" s="136">
        <v>577</v>
      </c>
      <c r="I181" s="119">
        <v>3339</v>
      </c>
      <c r="J181" s="120">
        <v>15.4</v>
      </c>
      <c r="K181" s="121" t="s">
        <v>4405</v>
      </c>
      <c r="L181" s="122">
        <v>21000</v>
      </c>
      <c r="M181" s="123">
        <v>36.4</v>
      </c>
      <c r="N181" s="121" t="s">
        <v>4405</v>
      </c>
      <c r="O181" s="71">
        <f t="shared" si="6"/>
        <v>13.740484590015903</v>
      </c>
      <c r="P181" s="71">
        <f>IF(O181&lt;&gt;"",VLOOKUP($A181,Sheet4!$A$2:$O$1309,14,FALSE)*100,"")</f>
        <v>0.21968244970297368</v>
      </c>
      <c r="Q181" s="71">
        <f>IF(P181&lt;&gt;"",VLOOKUP($A181,Sheet4!$A$2:$O$1309,15,FALSE)*100,"")</f>
        <v>2.1311239431802131</v>
      </c>
      <c r="R181" s="73">
        <f t="shared" si="5"/>
        <v>7</v>
      </c>
      <c r="S181" s="63" t="s">
        <v>4364</v>
      </c>
      <c r="T181" s="63" t="str">
        <f>IF(ISNA(VLOOKUP(A181,Sheet1!B$3:C$1266,2,FALSE)=TRUE),"NC",VLOOKUP(A181,Sheet1!B$3:C$1266,2,FALSE))</f>
        <v>Rural10*</v>
      </c>
      <c r="U181" s="66">
        <f>IF(ISNA(VLOOKUP($A181,Sheet1!$B$3:$AH$1266,Sheet1!E$1+(Sheet1!$A$1-1)*10,FALSE))=TRUE,"---",IF(VLOOKUP($A181,Sheet1!$B$3:$AH$1266,Sheet1!E$1+(Sheet1!$A$1-1)*10,FALSE)="---","---", (ROUND(VLOOKUP($A181,Sheet1!$B$3:$AH$1266,Sheet1!E$1+(Sheet1!$A$1-1)*10,FALSE),IF(VLOOKUP($A181,Sheet1!$B$3:$AH$1266,Sheet1!E$1+(Sheet1!$A$1-1)*10,FALSE)&gt;99999,-3,IF(VLOOKUP($A181,Sheet1!$B$3:$AH$1266,Sheet1!E$1+(Sheet1!$A$1-1)*10,FALSE)&gt;9999,-2,IF(VLOOKUP($A181,Sheet1!$B$3:$AH$1266,Sheet1!E$1+(Sheet1!$A$1-1)*10,FALSE)&gt;999,-1,0)))))))</f>
        <v>9300</v>
      </c>
      <c r="V181" s="66">
        <f>IF(ISNA(VLOOKUP($A181,Sheet1!$B$3:$AH$1266,Sheet1!F$1+(Sheet1!$A$1-1)*10,FALSE))=TRUE,"---",IF(VLOOKUP($A181,Sheet1!$B$3:$AH$1266,Sheet1!F$1+(Sheet1!$A$1-1)*10,FALSE)="---","---", (ROUND(VLOOKUP($A181,Sheet1!$B$3:$AH$1266,Sheet1!F$1+(Sheet1!$A$1-1)*10,FALSE),IF(VLOOKUP($A181,Sheet1!$B$3:$AH$1266,Sheet1!F$1+(Sheet1!$A$1-1)*10,FALSE)&gt;99999,-3,IF(VLOOKUP($A181,Sheet1!$B$3:$AH$1266,Sheet1!F$1+(Sheet1!$A$1-1)*10,FALSE)&gt;9999,-2,IF(VLOOKUP($A181,Sheet1!$B$3:$AH$1266,Sheet1!F$1+(Sheet1!$A$1-1)*10,FALSE)&gt;999,-1,0)))))))</f>
        <v>10700</v>
      </c>
      <c r="W181" s="66">
        <f>IF(ISNA(VLOOKUP($A181,Sheet1!$B$3:$AH$1266,Sheet1!G$1+(Sheet1!$A$1-1)*10,FALSE))=TRUE,"---",IF(VLOOKUP($A181,Sheet1!$B$3:$AH$1266,Sheet1!G$1+(Sheet1!$A$1-1)*10,FALSE)="---","---", (ROUND(VLOOKUP($A181,Sheet1!$B$3:$AH$1266,Sheet1!G$1+(Sheet1!$A$1-1)*10,FALSE),IF(VLOOKUP($A181,Sheet1!$B$3:$AH$1266,Sheet1!G$1+(Sheet1!$A$1-1)*10,FALSE)&gt;99999,-3,IF(VLOOKUP($A181,Sheet1!$B$3:$AH$1266,Sheet1!G$1+(Sheet1!$A$1-1)*10,FALSE)&gt;9999,-2,IF(VLOOKUP($A181,Sheet1!$B$3:$AH$1266,Sheet1!G$1+(Sheet1!$A$1-1)*10,FALSE)&gt;999,-1,0)))))))</f>
        <v>12600</v>
      </c>
      <c r="X181" s="66">
        <f>IF(ISNA(VLOOKUP($A181,Sheet1!$B$3:$AH$1266,Sheet1!H$1+(Sheet1!$A$1-1)*10,FALSE))=TRUE,"---",IF(VLOOKUP($A181,Sheet1!$B$3:$AH$1266,Sheet1!H$1+(Sheet1!$A$1-1)*10,FALSE)="---","---", (ROUND(VLOOKUP($A181,Sheet1!$B$3:$AH$1266,Sheet1!H$1+(Sheet1!$A$1-1)*10,FALSE),IF(VLOOKUP($A181,Sheet1!$B$3:$AH$1266,Sheet1!H$1+(Sheet1!$A$1-1)*10,FALSE)&gt;99999,-3,IF(VLOOKUP($A181,Sheet1!$B$3:$AH$1266,Sheet1!H$1+(Sheet1!$A$1-1)*10,FALSE)&gt;9999,-2,IF(VLOOKUP($A181,Sheet1!$B$3:$AH$1266,Sheet1!H$1+(Sheet1!$A$1-1)*10,FALSE)&gt;999,-1,0)))))))</f>
        <v>18300</v>
      </c>
      <c r="Y181" s="66">
        <f>IF(ISNA(VLOOKUP($A181,Sheet1!$B$3:$AH$1266,Sheet1!I$1+(Sheet1!$A$1-1)*10,FALSE))=TRUE,"---",IF(VLOOKUP($A181,Sheet1!$B$3:$AH$1266,Sheet1!I$1+(Sheet1!$A$1-1)*10,FALSE)="---","---", (ROUND(VLOOKUP($A181,Sheet1!$B$3:$AH$1266,Sheet1!I$1+(Sheet1!$A$1-1)*10,FALSE),IF(VLOOKUP($A181,Sheet1!$B$3:$AH$1266,Sheet1!I$1+(Sheet1!$A$1-1)*10,FALSE)&gt;99999,-3,IF(VLOOKUP($A181,Sheet1!$B$3:$AH$1266,Sheet1!I$1+(Sheet1!$A$1-1)*10,FALSE)&gt;9999,-2,IF(VLOOKUP($A181,Sheet1!$B$3:$AH$1266,Sheet1!I$1+(Sheet1!$A$1-1)*10,FALSE)&gt;999,-1,0)))))))</f>
        <v>22800</v>
      </c>
      <c r="Z181" s="66">
        <f>IF(ISNA(VLOOKUP($A181,Sheet1!$B$3:$AH$1266,Sheet1!J$1+(Sheet1!$A$1-1)*10,FALSE))=TRUE,"---",IF(VLOOKUP($A181,Sheet1!$B$3:$AH$1266,Sheet1!J$1+(Sheet1!$A$1-1)*10,FALSE)="---","---", (ROUND(VLOOKUP($A181,Sheet1!$B$3:$AH$1266,Sheet1!J$1+(Sheet1!$A$1-1)*10,FALSE),IF(VLOOKUP($A181,Sheet1!$B$3:$AH$1266,Sheet1!J$1+(Sheet1!$A$1-1)*10,FALSE)&gt;99999,-3,IF(VLOOKUP($A181,Sheet1!$B$3:$AH$1266,Sheet1!J$1+(Sheet1!$A$1-1)*10,FALSE)&gt;9999,-2,IF(VLOOKUP($A181,Sheet1!$B$3:$AH$1266,Sheet1!J$1+(Sheet1!$A$1-1)*10,FALSE)&gt;999,-1,0)))))))</f>
        <v>29400</v>
      </c>
      <c r="AA181" s="66">
        <f>IF(ISNA(VLOOKUP($A181,Sheet1!$B$3:$AH$1266,Sheet1!K$1+(Sheet1!$A$1-1)*10,FALSE))=TRUE,"---",IF(VLOOKUP($A181,Sheet1!$B$3:$AH$1266,Sheet1!K$1+(Sheet1!$A$1-1)*10,FALSE)="---","---", (ROUND(VLOOKUP($A181,Sheet1!$B$3:$AH$1266,Sheet1!K$1+(Sheet1!$A$1-1)*10,FALSE),IF(VLOOKUP($A181,Sheet1!$B$3:$AH$1266,Sheet1!K$1+(Sheet1!$A$1-1)*10,FALSE)&gt;99999,-3,IF(VLOOKUP($A181,Sheet1!$B$3:$AH$1266,Sheet1!K$1+(Sheet1!$A$1-1)*10,FALSE)&gt;9999,-2,IF(VLOOKUP($A181,Sheet1!$B$3:$AH$1266,Sheet1!K$1+(Sheet1!$A$1-1)*10,FALSE)&gt;999,-1,0)))))))</f>
        <v>35100</v>
      </c>
      <c r="AB181" s="66">
        <f>IF(ISNA(VLOOKUP($A181,Sheet1!$B$3:$AH$1266,Sheet1!L$1+(Sheet1!$A$1-1)*10,FALSE))=TRUE,"---",IF(VLOOKUP($A181,Sheet1!$B$3:$AH$1266,Sheet1!L$1+(Sheet1!$A$1-1)*10,FALSE)="---","---", (ROUND(VLOOKUP($A181,Sheet1!$B$3:$AH$1266,Sheet1!L$1+(Sheet1!$A$1-1)*10,FALSE),IF(VLOOKUP($A181,Sheet1!$B$3:$AH$1266,Sheet1!L$1+(Sheet1!$A$1-1)*10,FALSE)&gt;99999,-3,IF(VLOOKUP($A181,Sheet1!$B$3:$AH$1266,Sheet1!L$1+(Sheet1!$A$1-1)*10,FALSE)&gt;9999,-2,IF(VLOOKUP($A181,Sheet1!$B$3:$AH$1266,Sheet1!L$1+(Sheet1!$A$1-1)*10,FALSE)&gt;999,-1,0)))))))</f>
        <v>41600</v>
      </c>
      <c r="AC181" s="66">
        <f>IF(ISNA(VLOOKUP($A181,Sheet1!$B$3:$AH$1266,Sheet1!M$1+(Sheet1!$A$1-1)*10,FALSE))=TRUE,"---",IF(VLOOKUP($A181,Sheet1!$B$3:$AH$1266,Sheet1!M$1+(Sheet1!$A$1-1)*10,FALSE)="---","---", (ROUND(VLOOKUP($A181,Sheet1!$B$3:$AH$1266,Sheet1!M$1+(Sheet1!$A$1-1)*10,FALSE),IF(VLOOKUP($A181,Sheet1!$B$3:$AH$1266,Sheet1!M$1+(Sheet1!$A$1-1)*10,FALSE)&gt;99999,-3,IF(VLOOKUP($A181,Sheet1!$B$3:$AH$1266,Sheet1!M$1+(Sheet1!$A$1-1)*10,FALSE)&gt;9999,-2,IF(VLOOKUP($A181,Sheet1!$B$3:$AH$1266,Sheet1!M$1+(Sheet1!$A$1-1)*10,FALSE)&gt;999,-1,0)))))))</f>
        <v>48800</v>
      </c>
      <c r="AD181" s="66">
        <f>IF(ISNA(VLOOKUP($A181,Sheet1!$B$3:$AH$1266,Sheet1!N$1+(Sheet1!$A$1-1)*10,FALSE))=TRUE,"---",IF(VLOOKUP($A181,Sheet1!$B$3:$AH$1266,Sheet1!N$1+(Sheet1!$A$1-1)*10,FALSE)="---","---", (ROUND(VLOOKUP($A181,Sheet1!$B$3:$AH$1266,Sheet1!N$1+(Sheet1!$A$1-1)*10,FALSE),IF(VLOOKUP($A181,Sheet1!$B$3:$AH$1266,Sheet1!N$1+(Sheet1!$A$1-1)*10,FALSE)&gt;99999,-3,IF(VLOOKUP($A181,Sheet1!$B$3:$AH$1266,Sheet1!N$1+(Sheet1!$A$1-1)*10,FALSE)&gt;9999,-2,IF(VLOOKUP($A181,Sheet1!$B$3:$AH$1266,Sheet1!N$1+(Sheet1!$A$1-1)*10,FALSE)&gt;999,-1,0)))))))</f>
        <v>60000</v>
      </c>
    </row>
    <row r="182" spans="1:30" ht="25.5" customHeight="1" x14ac:dyDescent="0.25">
      <c r="A182" s="125" t="s">
        <v>274</v>
      </c>
      <c r="B182" s="131" t="s">
        <v>275</v>
      </c>
      <c r="C182" s="125">
        <v>425511</v>
      </c>
      <c r="D182" s="125">
        <v>733028</v>
      </c>
      <c r="E182" s="70" t="s">
        <v>3065</v>
      </c>
      <c r="F182" s="139" t="s">
        <v>4405</v>
      </c>
      <c r="G182" s="127" t="s">
        <v>160</v>
      </c>
      <c r="H182" s="128">
        <v>607</v>
      </c>
      <c r="I182" s="112">
        <v>14145</v>
      </c>
      <c r="J182" s="140" t="s">
        <v>4405</v>
      </c>
      <c r="K182" s="127" t="s">
        <v>17</v>
      </c>
      <c r="L182" s="149">
        <v>39000</v>
      </c>
      <c r="M182" s="116">
        <v>64.3</v>
      </c>
      <c r="N182" s="127" t="s">
        <v>276</v>
      </c>
      <c r="O182" s="68">
        <f t="shared" si="6"/>
        <v>1.1400005794924786</v>
      </c>
      <c r="P182" s="68">
        <f>IF(O182&lt;&gt;"",VLOOKUP($A182,Sheet4!$A$2:$O$1309,14,FALSE)*100,"")</f>
        <v>0.24266589985671994</v>
      </c>
      <c r="Q182" s="68">
        <f>IF(P182&lt;&gt;"",VLOOKUP($A182,Sheet4!$A$2:$O$1309,15,FALSE)*100,"")</f>
        <v>2.3517111146608927</v>
      </c>
      <c r="R182" s="74">
        <f t="shared" si="5"/>
        <v>90</v>
      </c>
      <c r="S182" s="64">
        <v>1</v>
      </c>
      <c r="T182" s="64" t="str">
        <f>IF(ISNA(VLOOKUP(A182,Sheet1!B$3:C$1266,2,FALSE)=TRUE),"NC",VLOOKUP(A182,Sheet1!B$3:C$1266,2,FALSE))</f>
        <v>Rural10*</v>
      </c>
      <c r="U182" s="65">
        <f>IF(ISNA(VLOOKUP($A182,Sheet1!$B$3:$AH$1266,Sheet1!E$1+(Sheet1!$A$1-1)*10,FALSE))=TRUE,"---",IF(VLOOKUP($A182,Sheet1!$B$3:$AH$1266,Sheet1!E$1+(Sheet1!$A$1-1)*10,FALSE)="---","---", (ROUND(VLOOKUP($A182,Sheet1!$B$3:$AH$1266,Sheet1!E$1+(Sheet1!$A$1-1)*10,FALSE),IF(VLOOKUP($A182,Sheet1!$B$3:$AH$1266,Sheet1!E$1+(Sheet1!$A$1-1)*10,FALSE)&gt;99999,-3,IF(VLOOKUP($A182,Sheet1!$B$3:$AH$1266,Sheet1!E$1+(Sheet1!$A$1-1)*10,FALSE)&gt;9999,-2,IF(VLOOKUP($A182,Sheet1!$B$3:$AH$1266,Sheet1!E$1+(Sheet1!$A$1-1)*10,FALSE)&gt;999,-1,0)))))))</f>
        <v>9400</v>
      </c>
      <c r="V182" s="65">
        <f>IF(ISNA(VLOOKUP($A182,Sheet1!$B$3:$AH$1266,Sheet1!F$1+(Sheet1!$A$1-1)*10,FALSE))=TRUE,"---",IF(VLOOKUP($A182,Sheet1!$B$3:$AH$1266,Sheet1!F$1+(Sheet1!$A$1-1)*10,FALSE)="---","---", (ROUND(VLOOKUP($A182,Sheet1!$B$3:$AH$1266,Sheet1!F$1+(Sheet1!$A$1-1)*10,FALSE),IF(VLOOKUP($A182,Sheet1!$B$3:$AH$1266,Sheet1!F$1+(Sheet1!$A$1-1)*10,FALSE)&gt;99999,-3,IF(VLOOKUP($A182,Sheet1!$B$3:$AH$1266,Sheet1!F$1+(Sheet1!$A$1-1)*10,FALSE)&gt;9999,-2,IF(VLOOKUP($A182,Sheet1!$B$3:$AH$1266,Sheet1!F$1+(Sheet1!$A$1-1)*10,FALSE)&gt;999,-1,0)))))))</f>
        <v>10800</v>
      </c>
      <c r="W182" s="65">
        <f>IF(ISNA(VLOOKUP($A182,Sheet1!$B$3:$AH$1266,Sheet1!G$1+(Sheet1!$A$1-1)*10,FALSE))=TRUE,"---",IF(VLOOKUP($A182,Sheet1!$B$3:$AH$1266,Sheet1!G$1+(Sheet1!$A$1-1)*10,FALSE)="---","---", (ROUND(VLOOKUP($A182,Sheet1!$B$3:$AH$1266,Sheet1!G$1+(Sheet1!$A$1-1)*10,FALSE),IF(VLOOKUP($A182,Sheet1!$B$3:$AH$1266,Sheet1!G$1+(Sheet1!$A$1-1)*10,FALSE)&gt;99999,-3,IF(VLOOKUP($A182,Sheet1!$B$3:$AH$1266,Sheet1!G$1+(Sheet1!$A$1-1)*10,FALSE)&gt;9999,-2,IF(VLOOKUP($A182,Sheet1!$B$3:$AH$1266,Sheet1!G$1+(Sheet1!$A$1-1)*10,FALSE)&gt;999,-1,0)))))))</f>
        <v>12700</v>
      </c>
      <c r="X182" s="65">
        <f>IF(ISNA(VLOOKUP($A182,Sheet1!$B$3:$AH$1266,Sheet1!H$1+(Sheet1!$A$1-1)*10,FALSE))=TRUE,"---",IF(VLOOKUP($A182,Sheet1!$B$3:$AH$1266,Sheet1!H$1+(Sheet1!$A$1-1)*10,FALSE)="---","---", (ROUND(VLOOKUP($A182,Sheet1!$B$3:$AH$1266,Sheet1!H$1+(Sheet1!$A$1-1)*10,FALSE),IF(VLOOKUP($A182,Sheet1!$B$3:$AH$1266,Sheet1!H$1+(Sheet1!$A$1-1)*10,FALSE)&gt;99999,-3,IF(VLOOKUP($A182,Sheet1!$B$3:$AH$1266,Sheet1!H$1+(Sheet1!$A$1-1)*10,FALSE)&gt;9999,-2,IF(VLOOKUP($A182,Sheet1!$B$3:$AH$1266,Sheet1!H$1+(Sheet1!$A$1-1)*10,FALSE)&gt;999,-1,0)))))))</f>
        <v>18100</v>
      </c>
      <c r="Y182" s="65">
        <f>IF(ISNA(VLOOKUP($A182,Sheet1!$B$3:$AH$1266,Sheet1!I$1+(Sheet1!$A$1-1)*10,FALSE))=TRUE,"---",IF(VLOOKUP($A182,Sheet1!$B$3:$AH$1266,Sheet1!I$1+(Sheet1!$A$1-1)*10,FALSE)="---","---", (ROUND(VLOOKUP($A182,Sheet1!$B$3:$AH$1266,Sheet1!I$1+(Sheet1!$A$1-1)*10,FALSE),IF(VLOOKUP($A182,Sheet1!$B$3:$AH$1266,Sheet1!I$1+(Sheet1!$A$1-1)*10,FALSE)&gt;99999,-3,IF(VLOOKUP($A182,Sheet1!$B$3:$AH$1266,Sheet1!I$1+(Sheet1!$A$1-1)*10,FALSE)&gt;9999,-2,IF(VLOOKUP($A182,Sheet1!$B$3:$AH$1266,Sheet1!I$1+(Sheet1!$A$1-1)*10,FALSE)&gt;999,-1,0)))))))</f>
        <v>22400</v>
      </c>
      <c r="Z182" s="65">
        <f>IF(ISNA(VLOOKUP($A182,Sheet1!$B$3:$AH$1266,Sheet1!J$1+(Sheet1!$A$1-1)*10,FALSE))=TRUE,"---",IF(VLOOKUP($A182,Sheet1!$B$3:$AH$1266,Sheet1!J$1+(Sheet1!$A$1-1)*10,FALSE)="---","---", (ROUND(VLOOKUP($A182,Sheet1!$B$3:$AH$1266,Sheet1!J$1+(Sheet1!$A$1-1)*10,FALSE),IF(VLOOKUP($A182,Sheet1!$B$3:$AH$1266,Sheet1!J$1+(Sheet1!$A$1-1)*10,FALSE)&gt;99999,-3,IF(VLOOKUP($A182,Sheet1!$B$3:$AH$1266,Sheet1!J$1+(Sheet1!$A$1-1)*10,FALSE)&gt;9999,-2,IF(VLOOKUP($A182,Sheet1!$B$3:$AH$1266,Sheet1!J$1+(Sheet1!$A$1-1)*10,FALSE)&gt;999,-1,0)))))))</f>
        <v>28600</v>
      </c>
      <c r="AA182" s="65">
        <f>IF(ISNA(VLOOKUP($A182,Sheet1!$B$3:$AH$1266,Sheet1!K$1+(Sheet1!$A$1-1)*10,FALSE))=TRUE,"---",IF(VLOOKUP($A182,Sheet1!$B$3:$AH$1266,Sheet1!K$1+(Sheet1!$A$1-1)*10,FALSE)="---","---", (ROUND(VLOOKUP($A182,Sheet1!$B$3:$AH$1266,Sheet1!K$1+(Sheet1!$A$1-1)*10,FALSE),IF(VLOOKUP($A182,Sheet1!$B$3:$AH$1266,Sheet1!K$1+(Sheet1!$A$1-1)*10,FALSE)&gt;99999,-3,IF(VLOOKUP($A182,Sheet1!$B$3:$AH$1266,Sheet1!K$1+(Sheet1!$A$1-1)*10,FALSE)&gt;9999,-2,IF(VLOOKUP($A182,Sheet1!$B$3:$AH$1266,Sheet1!K$1+(Sheet1!$A$1-1)*10,FALSE)&gt;999,-1,0)))))))</f>
        <v>33900</v>
      </c>
      <c r="AB182" s="65">
        <f>IF(ISNA(VLOOKUP($A182,Sheet1!$B$3:$AH$1266,Sheet1!L$1+(Sheet1!$A$1-1)*10,FALSE))=TRUE,"---",IF(VLOOKUP($A182,Sheet1!$B$3:$AH$1266,Sheet1!L$1+(Sheet1!$A$1-1)*10,FALSE)="---","---", (ROUND(VLOOKUP($A182,Sheet1!$B$3:$AH$1266,Sheet1!L$1+(Sheet1!$A$1-1)*10,FALSE),IF(VLOOKUP($A182,Sheet1!$B$3:$AH$1266,Sheet1!L$1+(Sheet1!$A$1-1)*10,FALSE)&gt;99999,-3,IF(VLOOKUP($A182,Sheet1!$B$3:$AH$1266,Sheet1!L$1+(Sheet1!$A$1-1)*10,FALSE)&gt;9999,-2,IF(VLOOKUP($A182,Sheet1!$B$3:$AH$1266,Sheet1!L$1+(Sheet1!$A$1-1)*10,FALSE)&gt;999,-1,0)))))))</f>
        <v>39900</v>
      </c>
      <c r="AC182" s="65">
        <f>IF(ISNA(VLOOKUP($A182,Sheet1!$B$3:$AH$1266,Sheet1!M$1+(Sheet1!$A$1-1)*10,FALSE))=TRUE,"---",IF(VLOOKUP($A182,Sheet1!$B$3:$AH$1266,Sheet1!M$1+(Sheet1!$A$1-1)*10,FALSE)="---","---", (ROUND(VLOOKUP($A182,Sheet1!$B$3:$AH$1266,Sheet1!M$1+(Sheet1!$A$1-1)*10,FALSE),IF(VLOOKUP($A182,Sheet1!$B$3:$AH$1266,Sheet1!M$1+(Sheet1!$A$1-1)*10,FALSE)&gt;99999,-3,IF(VLOOKUP($A182,Sheet1!$B$3:$AH$1266,Sheet1!M$1+(Sheet1!$A$1-1)*10,FALSE)&gt;9999,-2,IF(VLOOKUP($A182,Sheet1!$B$3:$AH$1266,Sheet1!M$1+(Sheet1!$A$1-1)*10,FALSE)&gt;999,-1,0)))))))</f>
        <v>46500</v>
      </c>
      <c r="AD182" s="65">
        <f>IF(ISNA(VLOOKUP($A182,Sheet1!$B$3:$AH$1266,Sheet1!N$1+(Sheet1!$A$1-1)*10,FALSE))=TRUE,"---",IF(VLOOKUP($A182,Sheet1!$B$3:$AH$1266,Sheet1!N$1+(Sheet1!$A$1-1)*10,FALSE)="---","---", (ROUND(VLOOKUP($A182,Sheet1!$B$3:$AH$1266,Sheet1!N$1+(Sheet1!$A$1-1)*10,FALSE),IF(VLOOKUP($A182,Sheet1!$B$3:$AH$1266,Sheet1!N$1+(Sheet1!$A$1-1)*10,FALSE)&gt;99999,-3,IF(VLOOKUP($A182,Sheet1!$B$3:$AH$1266,Sheet1!N$1+(Sheet1!$A$1-1)*10,FALSE)&gt;9999,-2,IF(VLOOKUP($A182,Sheet1!$B$3:$AH$1266,Sheet1!N$1+(Sheet1!$A$1-1)*10,FALSE)&gt;999,-1,0)))))))</f>
        <v>56900</v>
      </c>
    </row>
    <row r="183" spans="1:30" ht="25.5" customHeight="1" x14ac:dyDescent="0.25">
      <c r="A183" s="304" t="s">
        <v>277</v>
      </c>
      <c r="B183" s="456" t="s">
        <v>278</v>
      </c>
      <c r="C183" s="304">
        <v>425338</v>
      </c>
      <c r="D183" s="304">
        <v>733518</v>
      </c>
      <c r="E183" s="305" t="s">
        <v>3065</v>
      </c>
      <c r="F183" s="441" t="s">
        <v>4405</v>
      </c>
      <c r="G183" s="351" t="s">
        <v>160</v>
      </c>
      <c r="H183" s="348">
        <v>638</v>
      </c>
      <c r="I183" s="119">
        <v>10170</v>
      </c>
      <c r="J183" s="137" t="s">
        <v>4405</v>
      </c>
      <c r="K183" s="118" t="s">
        <v>17</v>
      </c>
      <c r="L183" s="146">
        <v>40000</v>
      </c>
      <c r="M183" s="123">
        <v>62.7</v>
      </c>
      <c r="N183" s="118" t="s">
        <v>20</v>
      </c>
      <c r="O183" s="71">
        <f t="shared" si="6"/>
        <v>0.85719306914926618</v>
      </c>
      <c r="P183" s="71">
        <f>IF(O183&lt;&gt;"",VLOOKUP($A183,Sheet4!$A$2:$O$1309,14,FALSE)*100,"")</f>
        <v>0.28241049547996777</v>
      </c>
      <c r="Q183" s="71">
        <f>IF(P183&lt;&gt;"",VLOOKUP($A183,Sheet4!$A$2:$O$1309,15,FALSE)*100,"")</f>
        <v>2.7321126745215474</v>
      </c>
      <c r="R183" s="73" t="str">
        <f t="shared" si="5"/>
        <v>&gt;100, &lt;200</v>
      </c>
      <c r="S183" s="357" t="s">
        <v>4364</v>
      </c>
      <c r="T183" s="357" t="str">
        <f>IF(ISNA(VLOOKUP(A183,Sheet1!B$3:C$1266,2,FALSE)=TRUE),"NC",VLOOKUP(A183,Sheet1!B$3:C$1266,2,FALSE))</f>
        <v>Rural10*</v>
      </c>
      <c r="U183" s="385">
        <f>IF(ISNA(VLOOKUP($A183,Sheet1!$B$3:$AH$1266,Sheet1!E$1+(Sheet1!$A$1-1)*10,FALSE))=TRUE,"---",IF(VLOOKUP($A183,Sheet1!$B$3:$AH$1266,Sheet1!E$1+(Sheet1!$A$1-1)*10,FALSE)="---","---", (ROUND(VLOOKUP($A183,Sheet1!$B$3:$AH$1266,Sheet1!E$1+(Sheet1!$A$1-1)*10,FALSE),IF(VLOOKUP($A183,Sheet1!$B$3:$AH$1266,Sheet1!E$1+(Sheet1!$A$1-1)*10,FALSE)&gt;99999,-3,IF(VLOOKUP($A183,Sheet1!$B$3:$AH$1266,Sheet1!E$1+(Sheet1!$A$1-1)*10,FALSE)&gt;9999,-2,IF(VLOOKUP($A183,Sheet1!$B$3:$AH$1266,Sheet1!E$1+(Sheet1!$A$1-1)*10,FALSE)&gt;999,-1,0)))))))</f>
        <v>9590</v>
      </c>
      <c r="V183" s="385">
        <f>IF(ISNA(VLOOKUP($A183,Sheet1!$B$3:$AH$1266,Sheet1!F$1+(Sheet1!$A$1-1)*10,FALSE))=TRUE,"---",IF(VLOOKUP($A183,Sheet1!$B$3:$AH$1266,Sheet1!F$1+(Sheet1!$A$1-1)*10,FALSE)="---","---", (ROUND(VLOOKUP($A183,Sheet1!$B$3:$AH$1266,Sheet1!F$1+(Sheet1!$A$1-1)*10,FALSE),IF(VLOOKUP($A183,Sheet1!$B$3:$AH$1266,Sheet1!F$1+(Sheet1!$A$1-1)*10,FALSE)&gt;99999,-3,IF(VLOOKUP($A183,Sheet1!$B$3:$AH$1266,Sheet1!F$1+(Sheet1!$A$1-1)*10,FALSE)&gt;9999,-2,IF(VLOOKUP($A183,Sheet1!$B$3:$AH$1266,Sheet1!F$1+(Sheet1!$A$1-1)*10,FALSE)&gt;999,-1,0)))))))</f>
        <v>11000</v>
      </c>
      <c r="W183" s="385">
        <f>IF(ISNA(VLOOKUP($A183,Sheet1!$B$3:$AH$1266,Sheet1!G$1+(Sheet1!$A$1-1)*10,FALSE))=TRUE,"---",IF(VLOOKUP($A183,Sheet1!$B$3:$AH$1266,Sheet1!G$1+(Sheet1!$A$1-1)*10,FALSE)="---","---", (ROUND(VLOOKUP($A183,Sheet1!$B$3:$AH$1266,Sheet1!G$1+(Sheet1!$A$1-1)*10,FALSE),IF(VLOOKUP($A183,Sheet1!$B$3:$AH$1266,Sheet1!G$1+(Sheet1!$A$1-1)*10,FALSE)&gt;99999,-3,IF(VLOOKUP($A183,Sheet1!$B$3:$AH$1266,Sheet1!G$1+(Sheet1!$A$1-1)*10,FALSE)&gt;9999,-2,IF(VLOOKUP($A183,Sheet1!$B$3:$AH$1266,Sheet1!G$1+(Sheet1!$A$1-1)*10,FALSE)&gt;999,-1,0)))))))</f>
        <v>12800</v>
      </c>
      <c r="X183" s="385">
        <f>IF(ISNA(VLOOKUP($A183,Sheet1!$B$3:$AH$1266,Sheet1!H$1+(Sheet1!$A$1-1)*10,FALSE))=TRUE,"---",IF(VLOOKUP($A183,Sheet1!$B$3:$AH$1266,Sheet1!H$1+(Sheet1!$A$1-1)*10,FALSE)="---","---", (ROUND(VLOOKUP($A183,Sheet1!$B$3:$AH$1266,Sheet1!H$1+(Sheet1!$A$1-1)*10,FALSE),IF(VLOOKUP($A183,Sheet1!$B$3:$AH$1266,Sheet1!H$1+(Sheet1!$A$1-1)*10,FALSE)&gt;99999,-3,IF(VLOOKUP($A183,Sheet1!$B$3:$AH$1266,Sheet1!H$1+(Sheet1!$A$1-1)*10,FALSE)&gt;9999,-2,IF(VLOOKUP($A183,Sheet1!$B$3:$AH$1266,Sheet1!H$1+(Sheet1!$A$1-1)*10,FALSE)&gt;999,-1,0)))))))</f>
        <v>18000</v>
      </c>
      <c r="Y183" s="385">
        <f>IF(ISNA(VLOOKUP($A183,Sheet1!$B$3:$AH$1266,Sheet1!I$1+(Sheet1!$A$1-1)*10,FALSE))=TRUE,"---",IF(VLOOKUP($A183,Sheet1!$B$3:$AH$1266,Sheet1!I$1+(Sheet1!$A$1-1)*10,FALSE)="---","---", (ROUND(VLOOKUP($A183,Sheet1!$B$3:$AH$1266,Sheet1!I$1+(Sheet1!$A$1-1)*10,FALSE),IF(VLOOKUP($A183,Sheet1!$B$3:$AH$1266,Sheet1!I$1+(Sheet1!$A$1-1)*10,FALSE)&gt;99999,-3,IF(VLOOKUP($A183,Sheet1!$B$3:$AH$1266,Sheet1!I$1+(Sheet1!$A$1-1)*10,FALSE)&gt;9999,-2,IF(VLOOKUP($A183,Sheet1!$B$3:$AH$1266,Sheet1!I$1+(Sheet1!$A$1-1)*10,FALSE)&gt;999,-1,0)))))))</f>
        <v>22100</v>
      </c>
      <c r="Z183" s="385">
        <f>IF(ISNA(VLOOKUP($A183,Sheet1!$B$3:$AH$1266,Sheet1!J$1+(Sheet1!$A$1-1)*10,FALSE))=TRUE,"---",IF(VLOOKUP($A183,Sheet1!$B$3:$AH$1266,Sheet1!J$1+(Sheet1!$A$1-1)*10,FALSE)="---","---", (ROUND(VLOOKUP($A183,Sheet1!$B$3:$AH$1266,Sheet1!J$1+(Sheet1!$A$1-1)*10,FALSE),IF(VLOOKUP($A183,Sheet1!$B$3:$AH$1266,Sheet1!J$1+(Sheet1!$A$1-1)*10,FALSE)&gt;99999,-3,IF(VLOOKUP($A183,Sheet1!$B$3:$AH$1266,Sheet1!J$1+(Sheet1!$A$1-1)*10,FALSE)&gt;9999,-2,IF(VLOOKUP($A183,Sheet1!$B$3:$AH$1266,Sheet1!J$1+(Sheet1!$A$1-1)*10,FALSE)&gt;999,-1,0)))))))</f>
        <v>27900</v>
      </c>
      <c r="AA183" s="385">
        <f>IF(ISNA(VLOOKUP($A183,Sheet1!$B$3:$AH$1266,Sheet1!K$1+(Sheet1!$A$1-1)*10,FALSE))=TRUE,"---",IF(VLOOKUP($A183,Sheet1!$B$3:$AH$1266,Sheet1!K$1+(Sheet1!$A$1-1)*10,FALSE)="---","---", (ROUND(VLOOKUP($A183,Sheet1!$B$3:$AH$1266,Sheet1!K$1+(Sheet1!$A$1-1)*10,FALSE),IF(VLOOKUP($A183,Sheet1!$B$3:$AH$1266,Sheet1!K$1+(Sheet1!$A$1-1)*10,FALSE)&gt;99999,-3,IF(VLOOKUP($A183,Sheet1!$B$3:$AH$1266,Sheet1!K$1+(Sheet1!$A$1-1)*10,FALSE)&gt;9999,-2,IF(VLOOKUP($A183,Sheet1!$B$3:$AH$1266,Sheet1!K$1+(Sheet1!$A$1-1)*10,FALSE)&gt;999,-1,0)))))))</f>
        <v>32800</v>
      </c>
      <c r="AB183" s="385">
        <f>IF(ISNA(VLOOKUP($A183,Sheet1!$B$3:$AH$1266,Sheet1!L$1+(Sheet1!$A$1-1)*10,FALSE))=TRUE,"---",IF(VLOOKUP($A183,Sheet1!$B$3:$AH$1266,Sheet1!L$1+(Sheet1!$A$1-1)*10,FALSE)="---","---", (ROUND(VLOOKUP($A183,Sheet1!$B$3:$AH$1266,Sheet1!L$1+(Sheet1!$A$1-1)*10,FALSE),IF(VLOOKUP($A183,Sheet1!$B$3:$AH$1266,Sheet1!L$1+(Sheet1!$A$1-1)*10,FALSE)&gt;99999,-3,IF(VLOOKUP($A183,Sheet1!$B$3:$AH$1266,Sheet1!L$1+(Sheet1!$A$1-1)*10,FALSE)&gt;9999,-2,IF(VLOOKUP($A183,Sheet1!$B$3:$AH$1266,Sheet1!L$1+(Sheet1!$A$1-1)*10,FALSE)&gt;999,-1,0)))))))</f>
        <v>38400</v>
      </c>
      <c r="AC183" s="385">
        <f>IF(ISNA(VLOOKUP($A183,Sheet1!$B$3:$AH$1266,Sheet1!M$1+(Sheet1!$A$1-1)*10,FALSE))=TRUE,"---",IF(VLOOKUP($A183,Sheet1!$B$3:$AH$1266,Sheet1!M$1+(Sheet1!$A$1-1)*10,FALSE)="---","---", (ROUND(VLOOKUP($A183,Sheet1!$B$3:$AH$1266,Sheet1!M$1+(Sheet1!$A$1-1)*10,FALSE),IF(VLOOKUP($A183,Sheet1!$B$3:$AH$1266,Sheet1!M$1+(Sheet1!$A$1-1)*10,FALSE)&gt;99999,-3,IF(VLOOKUP($A183,Sheet1!$B$3:$AH$1266,Sheet1!M$1+(Sheet1!$A$1-1)*10,FALSE)&gt;9999,-2,IF(VLOOKUP($A183,Sheet1!$B$3:$AH$1266,Sheet1!M$1+(Sheet1!$A$1-1)*10,FALSE)&gt;999,-1,0)))))))</f>
        <v>44300</v>
      </c>
      <c r="AD183" s="385">
        <f>IF(ISNA(VLOOKUP($A183,Sheet1!$B$3:$AH$1266,Sheet1!N$1+(Sheet1!$A$1-1)*10,FALSE))=TRUE,"---",IF(VLOOKUP($A183,Sheet1!$B$3:$AH$1266,Sheet1!N$1+(Sheet1!$A$1-1)*10,FALSE)="---","---", (ROUND(VLOOKUP($A183,Sheet1!$B$3:$AH$1266,Sheet1!N$1+(Sheet1!$A$1-1)*10,FALSE),IF(VLOOKUP($A183,Sheet1!$B$3:$AH$1266,Sheet1!N$1+(Sheet1!$A$1-1)*10,FALSE)&gt;99999,-3,IF(VLOOKUP($A183,Sheet1!$B$3:$AH$1266,Sheet1!N$1+(Sheet1!$A$1-1)*10,FALSE)&gt;9999,-2,IF(VLOOKUP($A183,Sheet1!$B$3:$AH$1266,Sheet1!N$1+(Sheet1!$A$1-1)*10,FALSE)&gt;999,-1,0)))))))</f>
        <v>53700</v>
      </c>
    </row>
    <row r="184" spans="1:30" ht="25.5" customHeight="1" x14ac:dyDescent="0.25">
      <c r="A184" s="304"/>
      <c r="B184" s="456"/>
      <c r="C184" s="304"/>
      <c r="D184" s="304"/>
      <c r="E184" s="305" t="e">
        <v>#N/A</v>
      </c>
      <c r="F184" s="442"/>
      <c r="G184" s="372"/>
      <c r="H184" s="348"/>
      <c r="I184" s="119">
        <v>14145</v>
      </c>
      <c r="J184" s="137" t="s">
        <v>4405</v>
      </c>
      <c r="K184" s="118" t="s">
        <v>17</v>
      </c>
      <c r="L184" s="146">
        <v>39600</v>
      </c>
      <c r="M184" s="123">
        <v>62.1</v>
      </c>
      <c r="N184" s="118" t="s">
        <v>279</v>
      </c>
      <c r="O184" s="71" t="s">
        <v>4405</v>
      </c>
      <c r="P184" s="71" t="s">
        <v>4405</v>
      </c>
      <c r="Q184" s="71" t="s">
        <v>4405</v>
      </c>
      <c r="R184" s="73" t="s">
        <v>4405</v>
      </c>
      <c r="S184" s="357" t="e">
        <v>#N/A</v>
      </c>
      <c r="T184" s="357" t="str">
        <f>IF(ISNA(VLOOKUP(A184,Sheet1!B$3:C$1266,2,FALSE)=TRUE),"ND",VLOOKUP(A184,Sheet1!B$3:C$1266,2,FALSE))</f>
        <v>ND</v>
      </c>
      <c r="U184" s="385" t="str">
        <f>IF(ISNA(VLOOKUP($A184,Sheet1!$B$3:$AH$1266,Sheet1!E$1+(Sheet1!$A$1-1)*10,FALSE))=TRUE,"---",IF(VLOOKUP($A184,Sheet1!$B$3:$AH$1266,Sheet1!E$1+(Sheet1!$A$1-1)*10,FALSE)="---","---", (ROUND(VLOOKUP($A184,Sheet1!$B$3:$AH$1266,Sheet1!E$1+(Sheet1!$A$1-1)*10,FALSE),IF(VLOOKUP($A184,Sheet1!$B$3:$AH$1266,Sheet1!E$1+(Sheet1!$A$1-1)*10,FALSE)&gt;99999,-3,IF(VLOOKUP($A184,Sheet1!$B$3:$AH$1266,Sheet1!E$1+(Sheet1!$A$1-1)*10,FALSE)&gt;9999,-2,IF(VLOOKUP($A184,Sheet1!$B$3:$AH$1266,Sheet1!E$1+(Sheet1!$A$1-1)*10,FALSE)&gt;999,-1,0)))))))</f>
        <v>---</v>
      </c>
      <c r="V184" s="385" t="str">
        <f>IF(ISNA(VLOOKUP($A184,Sheet1!$B$3:$AH$1266,Sheet1!F$1+(Sheet1!$A$1-1)*10,FALSE))=TRUE,"---",IF(VLOOKUP($A184,Sheet1!$B$3:$AH$1266,Sheet1!F$1+(Sheet1!$A$1-1)*10,FALSE)="---","---", (ROUND(VLOOKUP($A184,Sheet1!$B$3:$AH$1266,Sheet1!F$1+(Sheet1!$A$1-1)*10,FALSE),IF(VLOOKUP($A184,Sheet1!$B$3:$AH$1266,Sheet1!F$1+(Sheet1!$A$1-1)*10,FALSE)&gt;99999,-3,IF(VLOOKUP($A184,Sheet1!$B$3:$AH$1266,Sheet1!F$1+(Sheet1!$A$1-1)*10,FALSE)&gt;9999,-2,IF(VLOOKUP($A184,Sheet1!$B$3:$AH$1266,Sheet1!F$1+(Sheet1!$A$1-1)*10,FALSE)&gt;999,-1,0)))))))</f>
        <v>---</v>
      </c>
      <c r="W184" s="385" t="str">
        <f>IF(ISNA(VLOOKUP($A184,Sheet1!$B$3:$AH$1266,Sheet1!G$1+(Sheet1!$A$1-1)*10,FALSE))=TRUE,"---",IF(VLOOKUP($A184,Sheet1!$B$3:$AH$1266,Sheet1!G$1+(Sheet1!$A$1-1)*10,FALSE)="---","---", (ROUND(VLOOKUP($A184,Sheet1!$B$3:$AH$1266,Sheet1!G$1+(Sheet1!$A$1-1)*10,FALSE),IF(VLOOKUP($A184,Sheet1!$B$3:$AH$1266,Sheet1!G$1+(Sheet1!$A$1-1)*10,FALSE)&gt;99999,-3,IF(VLOOKUP($A184,Sheet1!$B$3:$AH$1266,Sheet1!G$1+(Sheet1!$A$1-1)*10,FALSE)&gt;9999,-2,IF(VLOOKUP($A184,Sheet1!$B$3:$AH$1266,Sheet1!G$1+(Sheet1!$A$1-1)*10,FALSE)&gt;999,-1,0)))))))</f>
        <v>---</v>
      </c>
      <c r="X184" s="385" t="str">
        <f>IF(ISNA(VLOOKUP($A184,Sheet1!$B$3:$AH$1266,Sheet1!H$1+(Sheet1!$A$1-1)*10,FALSE))=TRUE,"---",IF(VLOOKUP($A184,Sheet1!$B$3:$AH$1266,Sheet1!H$1+(Sheet1!$A$1-1)*10,FALSE)="---","---", (ROUND(VLOOKUP($A184,Sheet1!$B$3:$AH$1266,Sheet1!H$1+(Sheet1!$A$1-1)*10,FALSE),IF(VLOOKUP($A184,Sheet1!$B$3:$AH$1266,Sheet1!H$1+(Sheet1!$A$1-1)*10,FALSE)&gt;99999,-3,IF(VLOOKUP($A184,Sheet1!$B$3:$AH$1266,Sheet1!H$1+(Sheet1!$A$1-1)*10,FALSE)&gt;9999,-2,IF(VLOOKUP($A184,Sheet1!$B$3:$AH$1266,Sheet1!H$1+(Sheet1!$A$1-1)*10,FALSE)&gt;999,-1,0)))))))</f>
        <v>---</v>
      </c>
      <c r="Y184" s="385" t="str">
        <f>IF(ISNA(VLOOKUP($A184,Sheet1!$B$3:$AH$1266,Sheet1!I$1+(Sheet1!$A$1-1)*10,FALSE))=TRUE,"---",IF(VLOOKUP($A184,Sheet1!$B$3:$AH$1266,Sheet1!I$1+(Sheet1!$A$1-1)*10,FALSE)="---","---", (ROUND(VLOOKUP($A184,Sheet1!$B$3:$AH$1266,Sheet1!I$1+(Sheet1!$A$1-1)*10,FALSE),IF(VLOOKUP($A184,Sheet1!$B$3:$AH$1266,Sheet1!I$1+(Sheet1!$A$1-1)*10,FALSE)&gt;99999,-3,IF(VLOOKUP($A184,Sheet1!$B$3:$AH$1266,Sheet1!I$1+(Sheet1!$A$1-1)*10,FALSE)&gt;9999,-2,IF(VLOOKUP($A184,Sheet1!$B$3:$AH$1266,Sheet1!I$1+(Sheet1!$A$1-1)*10,FALSE)&gt;999,-1,0)))))))</f>
        <v>---</v>
      </c>
      <c r="Z184" s="385" t="str">
        <f>IF(ISNA(VLOOKUP($A184,Sheet1!$B$3:$AH$1266,Sheet1!J$1+(Sheet1!$A$1-1)*10,FALSE))=TRUE,"---",IF(VLOOKUP($A184,Sheet1!$B$3:$AH$1266,Sheet1!J$1+(Sheet1!$A$1-1)*10,FALSE)="---","---", (ROUND(VLOOKUP($A184,Sheet1!$B$3:$AH$1266,Sheet1!J$1+(Sheet1!$A$1-1)*10,FALSE),IF(VLOOKUP($A184,Sheet1!$B$3:$AH$1266,Sheet1!J$1+(Sheet1!$A$1-1)*10,FALSE)&gt;99999,-3,IF(VLOOKUP($A184,Sheet1!$B$3:$AH$1266,Sheet1!J$1+(Sheet1!$A$1-1)*10,FALSE)&gt;9999,-2,IF(VLOOKUP($A184,Sheet1!$B$3:$AH$1266,Sheet1!J$1+(Sheet1!$A$1-1)*10,FALSE)&gt;999,-1,0)))))))</f>
        <v>---</v>
      </c>
      <c r="AA184" s="385" t="str">
        <f>IF(ISNA(VLOOKUP($A184,Sheet1!$B$3:$AH$1266,Sheet1!K$1+(Sheet1!$A$1-1)*10,FALSE))=TRUE,"---",IF(VLOOKUP($A184,Sheet1!$B$3:$AH$1266,Sheet1!K$1+(Sheet1!$A$1-1)*10,FALSE)="---","---", (ROUND(VLOOKUP($A184,Sheet1!$B$3:$AH$1266,Sheet1!K$1+(Sheet1!$A$1-1)*10,FALSE),IF(VLOOKUP($A184,Sheet1!$B$3:$AH$1266,Sheet1!K$1+(Sheet1!$A$1-1)*10,FALSE)&gt;99999,-3,IF(VLOOKUP($A184,Sheet1!$B$3:$AH$1266,Sheet1!K$1+(Sheet1!$A$1-1)*10,FALSE)&gt;9999,-2,IF(VLOOKUP($A184,Sheet1!$B$3:$AH$1266,Sheet1!K$1+(Sheet1!$A$1-1)*10,FALSE)&gt;999,-1,0)))))))</f>
        <v>---</v>
      </c>
      <c r="AB184" s="385" t="str">
        <f>IF(ISNA(VLOOKUP($A184,Sheet1!$B$3:$AH$1266,Sheet1!L$1+(Sheet1!$A$1-1)*10,FALSE))=TRUE,"---",IF(VLOOKUP($A184,Sheet1!$B$3:$AH$1266,Sheet1!L$1+(Sheet1!$A$1-1)*10,FALSE)="---","---", (ROUND(VLOOKUP($A184,Sheet1!$B$3:$AH$1266,Sheet1!L$1+(Sheet1!$A$1-1)*10,FALSE),IF(VLOOKUP($A184,Sheet1!$B$3:$AH$1266,Sheet1!L$1+(Sheet1!$A$1-1)*10,FALSE)&gt;99999,-3,IF(VLOOKUP($A184,Sheet1!$B$3:$AH$1266,Sheet1!L$1+(Sheet1!$A$1-1)*10,FALSE)&gt;9999,-2,IF(VLOOKUP($A184,Sheet1!$B$3:$AH$1266,Sheet1!L$1+(Sheet1!$A$1-1)*10,FALSE)&gt;999,-1,0)))))))</f>
        <v>---</v>
      </c>
      <c r="AC184" s="385" t="str">
        <f>IF(ISNA(VLOOKUP($A184,Sheet1!$B$3:$AH$1266,Sheet1!M$1+(Sheet1!$A$1-1)*10,FALSE))=TRUE,"---",IF(VLOOKUP($A184,Sheet1!$B$3:$AH$1266,Sheet1!M$1+(Sheet1!$A$1-1)*10,FALSE)="---","---", (ROUND(VLOOKUP($A184,Sheet1!$B$3:$AH$1266,Sheet1!M$1+(Sheet1!$A$1-1)*10,FALSE),IF(VLOOKUP($A184,Sheet1!$B$3:$AH$1266,Sheet1!M$1+(Sheet1!$A$1-1)*10,FALSE)&gt;99999,-3,IF(VLOOKUP($A184,Sheet1!$B$3:$AH$1266,Sheet1!M$1+(Sheet1!$A$1-1)*10,FALSE)&gt;9999,-2,IF(VLOOKUP($A184,Sheet1!$B$3:$AH$1266,Sheet1!M$1+(Sheet1!$A$1-1)*10,FALSE)&gt;999,-1,0)))))))</f>
        <v>---</v>
      </c>
      <c r="AD184" s="385" t="str">
        <f>IF(ISNA(VLOOKUP($A184,Sheet1!$B$3:$AH$1266,Sheet1!N$1+(Sheet1!$A$1-1)*10,FALSE))=TRUE,"---",IF(VLOOKUP($A184,Sheet1!$B$3:$AH$1266,Sheet1!N$1+(Sheet1!$A$1-1)*10,FALSE)="---","---", (ROUND(VLOOKUP($A184,Sheet1!$B$3:$AH$1266,Sheet1!N$1+(Sheet1!$A$1-1)*10,FALSE),IF(VLOOKUP($A184,Sheet1!$B$3:$AH$1266,Sheet1!N$1+(Sheet1!$A$1-1)*10,FALSE)&gt;99999,-3,IF(VLOOKUP($A184,Sheet1!$B$3:$AH$1266,Sheet1!N$1+(Sheet1!$A$1-1)*10,FALSE)&gt;9999,-2,IF(VLOOKUP($A184,Sheet1!$B$3:$AH$1266,Sheet1!N$1+(Sheet1!$A$1-1)*10,FALSE)&gt;999,-1,0)))))))</f>
        <v>---</v>
      </c>
    </row>
    <row r="185" spans="1:30" ht="25.5" customHeight="1" x14ac:dyDescent="0.25">
      <c r="A185" s="125" t="s">
        <v>280</v>
      </c>
      <c r="B185" s="138" t="s">
        <v>281</v>
      </c>
      <c r="C185" s="125">
        <v>425107</v>
      </c>
      <c r="D185" s="125">
        <v>734035</v>
      </c>
      <c r="E185" s="70" t="s">
        <v>3016</v>
      </c>
      <c r="F185" s="139" t="s">
        <v>4405</v>
      </c>
      <c r="G185" s="127" t="s">
        <v>160</v>
      </c>
      <c r="H185" s="167">
        <v>6.2</v>
      </c>
      <c r="I185" s="112">
        <v>18856</v>
      </c>
      <c r="J185" s="140" t="s">
        <v>4405</v>
      </c>
      <c r="K185" s="127" t="s">
        <v>17</v>
      </c>
      <c r="L185" s="115">
        <v>710</v>
      </c>
      <c r="M185" s="116">
        <v>115</v>
      </c>
      <c r="N185" s="127" t="s">
        <v>199</v>
      </c>
      <c r="O185" s="68">
        <f t="shared" si="6"/>
        <v>2.4989067961741576</v>
      </c>
      <c r="P185" s="68">
        <f>IF(O185&lt;&gt;"",VLOOKUP($A185,Sheet4!$A$2:$O$1309,14,FALSE)*100,"")</f>
        <v>2.387738210548207</v>
      </c>
      <c r="Q185" s="68">
        <f>IF(P185&lt;&gt;"",VLOOKUP($A185,Sheet4!$A$2:$O$1309,15,FALSE)*100,"")</f>
        <v>21.078525866972107</v>
      </c>
      <c r="R185" s="74">
        <f t="shared" si="5"/>
        <v>40</v>
      </c>
      <c r="S185" s="64" t="s">
        <v>4364</v>
      </c>
      <c r="T185" s="64" t="str">
        <f>IF(ISNA(VLOOKUP(A185,Sheet1!B$3:C$1266,2,FALSE)=TRUE),"NC",VLOOKUP(A185,Sheet1!B$3:C$1266,2,FALSE))</f>
        <v>Rural</v>
      </c>
      <c r="U185" s="65">
        <f>IF(ISNA(VLOOKUP($A185,Sheet1!$B$3:$AH$1266,Sheet1!E$1+(Sheet1!$A$1-1)*10,FALSE))=TRUE,"---",IF(VLOOKUP($A185,Sheet1!$B$3:$AH$1266,Sheet1!E$1+(Sheet1!$A$1-1)*10,FALSE)="---","---", (ROUND(VLOOKUP($A185,Sheet1!$B$3:$AH$1266,Sheet1!E$1+(Sheet1!$A$1-1)*10,FALSE),IF(VLOOKUP($A185,Sheet1!$B$3:$AH$1266,Sheet1!E$1+(Sheet1!$A$1-1)*10,FALSE)&gt;99999,-3,IF(VLOOKUP($A185,Sheet1!$B$3:$AH$1266,Sheet1!E$1+(Sheet1!$A$1-1)*10,FALSE)&gt;9999,-2,IF(VLOOKUP($A185,Sheet1!$B$3:$AH$1266,Sheet1!E$1+(Sheet1!$A$1-1)*10,FALSE)&gt;999,-1,0)))))))</f>
        <v>165</v>
      </c>
      <c r="V185" s="65">
        <f>IF(ISNA(VLOOKUP($A185,Sheet1!$B$3:$AH$1266,Sheet1!F$1+(Sheet1!$A$1-1)*10,FALSE))=TRUE,"---",IF(VLOOKUP($A185,Sheet1!$B$3:$AH$1266,Sheet1!F$1+(Sheet1!$A$1-1)*10,FALSE)="---","---", (ROUND(VLOOKUP($A185,Sheet1!$B$3:$AH$1266,Sheet1!F$1+(Sheet1!$A$1-1)*10,FALSE),IF(VLOOKUP($A185,Sheet1!$B$3:$AH$1266,Sheet1!F$1+(Sheet1!$A$1-1)*10,FALSE)&gt;99999,-3,IF(VLOOKUP($A185,Sheet1!$B$3:$AH$1266,Sheet1!F$1+(Sheet1!$A$1-1)*10,FALSE)&gt;9999,-2,IF(VLOOKUP($A185,Sheet1!$B$3:$AH$1266,Sheet1!F$1+(Sheet1!$A$1-1)*10,FALSE)&gt;999,-1,0)))))))</f>
        <v>202</v>
      </c>
      <c r="W185" s="65">
        <f>IF(ISNA(VLOOKUP($A185,Sheet1!$B$3:$AH$1266,Sheet1!G$1+(Sheet1!$A$1-1)*10,FALSE))=TRUE,"---",IF(VLOOKUP($A185,Sheet1!$B$3:$AH$1266,Sheet1!G$1+(Sheet1!$A$1-1)*10,FALSE)="---","---", (ROUND(VLOOKUP($A185,Sheet1!$B$3:$AH$1266,Sheet1!G$1+(Sheet1!$A$1-1)*10,FALSE),IF(VLOOKUP($A185,Sheet1!$B$3:$AH$1266,Sheet1!G$1+(Sheet1!$A$1-1)*10,FALSE)&gt;99999,-3,IF(VLOOKUP($A185,Sheet1!$B$3:$AH$1266,Sheet1!G$1+(Sheet1!$A$1-1)*10,FALSE)&gt;9999,-2,IF(VLOOKUP($A185,Sheet1!$B$3:$AH$1266,Sheet1!G$1+(Sheet1!$A$1-1)*10,FALSE)&gt;999,-1,0)))))))</f>
        <v>252</v>
      </c>
      <c r="X185" s="65">
        <f>IF(ISNA(VLOOKUP($A185,Sheet1!$B$3:$AH$1266,Sheet1!H$1+(Sheet1!$A$1-1)*10,FALSE))=TRUE,"---",IF(VLOOKUP($A185,Sheet1!$B$3:$AH$1266,Sheet1!H$1+(Sheet1!$A$1-1)*10,FALSE)="---","---", (ROUND(VLOOKUP($A185,Sheet1!$B$3:$AH$1266,Sheet1!H$1+(Sheet1!$A$1-1)*10,FALSE),IF(VLOOKUP($A185,Sheet1!$B$3:$AH$1266,Sheet1!H$1+(Sheet1!$A$1-1)*10,FALSE)&gt;99999,-3,IF(VLOOKUP($A185,Sheet1!$B$3:$AH$1266,Sheet1!H$1+(Sheet1!$A$1-1)*10,FALSE)&gt;9999,-2,IF(VLOOKUP($A185,Sheet1!$B$3:$AH$1266,Sheet1!H$1+(Sheet1!$A$1-1)*10,FALSE)&gt;999,-1,0)))))))</f>
        <v>391</v>
      </c>
      <c r="Y185" s="65">
        <f>IF(ISNA(VLOOKUP($A185,Sheet1!$B$3:$AH$1266,Sheet1!I$1+(Sheet1!$A$1-1)*10,FALSE))=TRUE,"---",IF(VLOOKUP($A185,Sheet1!$B$3:$AH$1266,Sheet1!I$1+(Sheet1!$A$1-1)*10,FALSE)="---","---", (ROUND(VLOOKUP($A185,Sheet1!$B$3:$AH$1266,Sheet1!I$1+(Sheet1!$A$1-1)*10,FALSE),IF(VLOOKUP($A185,Sheet1!$B$3:$AH$1266,Sheet1!I$1+(Sheet1!$A$1-1)*10,FALSE)&gt;99999,-3,IF(VLOOKUP($A185,Sheet1!$B$3:$AH$1266,Sheet1!I$1+(Sheet1!$A$1-1)*10,FALSE)&gt;9999,-2,IF(VLOOKUP($A185,Sheet1!$B$3:$AH$1266,Sheet1!I$1+(Sheet1!$A$1-1)*10,FALSE)&gt;999,-1,0)))))))</f>
        <v>494</v>
      </c>
      <c r="Z185" s="65">
        <f>IF(ISNA(VLOOKUP($A185,Sheet1!$B$3:$AH$1266,Sheet1!J$1+(Sheet1!$A$1-1)*10,FALSE))=TRUE,"---",IF(VLOOKUP($A185,Sheet1!$B$3:$AH$1266,Sheet1!J$1+(Sheet1!$A$1-1)*10,FALSE)="---","---", (ROUND(VLOOKUP($A185,Sheet1!$B$3:$AH$1266,Sheet1!J$1+(Sheet1!$A$1-1)*10,FALSE),IF(VLOOKUP($A185,Sheet1!$B$3:$AH$1266,Sheet1!J$1+(Sheet1!$A$1-1)*10,FALSE)&gt;99999,-3,IF(VLOOKUP($A185,Sheet1!$B$3:$AH$1266,Sheet1!J$1+(Sheet1!$A$1-1)*10,FALSE)&gt;9999,-2,IF(VLOOKUP($A185,Sheet1!$B$3:$AH$1266,Sheet1!J$1+(Sheet1!$A$1-1)*10,FALSE)&gt;999,-1,0)))))))</f>
        <v>632</v>
      </c>
      <c r="AA185" s="65">
        <f>IF(ISNA(VLOOKUP($A185,Sheet1!$B$3:$AH$1266,Sheet1!K$1+(Sheet1!$A$1-1)*10,FALSE))=TRUE,"---",IF(VLOOKUP($A185,Sheet1!$B$3:$AH$1266,Sheet1!K$1+(Sheet1!$A$1-1)*10,FALSE)="---","---", (ROUND(VLOOKUP($A185,Sheet1!$B$3:$AH$1266,Sheet1!K$1+(Sheet1!$A$1-1)*10,FALSE),IF(VLOOKUP($A185,Sheet1!$B$3:$AH$1266,Sheet1!K$1+(Sheet1!$A$1-1)*10,FALSE)&gt;99999,-3,IF(VLOOKUP($A185,Sheet1!$B$3:$AH$1266,Sheet1!K$1+(Sheet1!$A$1-1)*10,FALSE)&gt;9999,-2,IF(VLOOKUP($A185,Sheet1!$B$3:$AH$1266,Sheet1!K$1+(Sheet1!$A$1-1)*10,FALSE)&gt;999,-1,0)))))))</f>
        <v>738</v>
      </c>
      <c r="AB185" s="65">
        <f>IF(ISNA(VLOOKUP($A185,Sheet1!$B$3:$AH$1266,Sheet1!L$1+(Sheet1!$A$1-1)*10,FALSE))=TRUE,"---",IF(VLOOKUP($A185,Sheet1!$B$3:$AH$1266,Sheet1!L$1+(Sheet1!$A$1-1)*10,FALSE)="---","---", (ROUND(VLOOKUP($A185,Sheet1!$B$3:$AH$1266,Sheet1!L$1+(Sheet1!$A$1-1)*10,FALSE),IF(VLOOKUP($A185,Sheet1!$B$3:$AH$1266,Sheet1!L$1+(Sheet1!$A$1-1)*10,FALSE)&gt;99999,-3,IF(VLOOKUP($A185,Sheet1!$B$3:$AH$1266,Sheet1!L$1+(Sheet1!$A$1-1)*10,FALSE)&gt;9999,-2,IF(VLOOKUP($A185,Sheet1!$B$3:$AH$1266,Sheet1!L$1+(Sheet1!$A$1-1)*10,FALSE)&gt;999,-1,0)))))))</f>
        <v>858</v>
      </c>
      <c r="AC185" s="65">
        <f>IF(ISNA(VLOOKUP($A185,Sheet1!$B$3:$AH$1266,Sheet1!M$1+(Sheet1!$A$1-1)*10,FALSE))=TRUE,"---",IF(VLOOKUP($A185,Sheet1!$B$3:$AH$1266,Sheet1!M$1+(Sheet1!$A$1-1)*10,FALSE)="---","---", (ROUND(VLOOKUP($A185,Sheet1!$B$3:$AH$1266,Sheet1!M$1+(Sheet1!$A$1-1)*10,FALSE),IF(VLOOKUP($A185,Sheet1!$B$3:$AH$1266,Sheet1!M$1+(Sheet1!$A$1-1)*10,FALSE)&gt;99999,-3,IF(VLOOKUP($A185,Sheet1!$B$3:$AH$1266,Sheet1!M$1+(Sheet1!$A$1-1)*10,FALSE)&gt;9999,-2,IF(VLOOKUP($A185,Sheet1!$B$3:$AH$1266,Sheet1!M$1+(Sheet1!$A$1-1)*10,FALSE)&gt;999,-1,0)))))))</f>
        <v>969</v>
      </c>
      <c r="AD185" s="65">
        <f>IF(ISNA(VLOOKUP($A185,Sheet1!$B$3:$AH$1266,Sheet1!N$1+(Sheet1!$A$1-1)*10,FALSE))=TRUE,"---",IF(VLOOKUP($A185,Sheet1!$B$3:$AH$1266,Sheet1!N$1+(Sheet1!$A$1-1)*10,FALSE)="---","---", (ROUND(VLOOKUP($A185,Sheet1!$B$3:$AH$1266,Sheet1!N$1+(Sheet1!$A$1-1)*10,FALSE),IF(VLOOKUP($A185,Sheet1!$B$3:$AH$1266,Sheet1!N$1+(Sheet1!$A$1-1)*10,FALSE)&gt;99999,-3,IF(VLOOKUP($A185,Sheet1!$B$3:$AH$1266,Sheet1!N$1+(Sheet1!$A$1-1)*10,FALSE)&gt;9999,-2,IF(VLOOKUP($A185,Sheet1!$B$3:$AH$1266,Sheet1!N$1+(Sheet1!$A$1-1)*10,FALSE)&gt;999,-1,0)))))))</f>
        <v>1140</v>
      </c>
    </row>
    <row r="186" spans="1:30" ht="25.5" customHeight="1" x14ac:dyDescent="0.25">
      <c r="A186" s="133" t="s">
        <v>282</v>
      </c>
      <c r="B186" s="141" t="s">
        <v>283</v>
      </c>
      <c r="C186" s="133">
        <v>425022</v>
      </c>
      <c r="D186" s="133">
        <v>734028</v>
      </c>
      <c r="E186" s="67" t="s">
        <v>3016</v>
      </c>
      <c r="F186" s="135" t="s">
        <v>4405</v>
      </c>
      <c r="G186" s="118" t="s">
        <v>160</v>
      </c>
      <c r="H186" s="136">
        <v>3.41</v>
      </c>
      <c r="I186" s="119">
        <v>18856</v>
      </c>
      <c r="J186" s="137" t="s">
        <v>4405</v>
      </c>
      <c r="K186" s="118" t="s">
        <v>17</v>
      </c>
      <c r="L186" s="122">
        <v>1530</v>
      </c>
      <c r="M186" s="123">
        <v>449</v>
      </c>
      <c r="N186" s="118" t="s">
        <v>160</v>
      </c>
      <c r="O186" s="71" t="str">
        <f t="shared" si="6"/>
        <v>&lt;0.2</v>
      </c>
      <c r="P186" s="71">
        <f>IF(O186&lt;&gt;"",VLOOKUP($A186,Sheet4!$A$2:$O$1309,14,FALSE)*100,"")</f>
        <v>1.8472321030518324</v>
      </c>
      <c r="Q186" s="71">
        <f>IF(P186&lt;&gt;"",VLOOKUP($A186,Sheet4!$A$2:$O$1309,15,FALSE)*100,"")</f>
        <v>16.692259759502214</v>
      </c>
      <c r="R186" s="73" t="str">
        <f t="shared" si="5"/>
        <v>&gt;500</v>
      </c>
      <c r="S186" s="63" t="s">
        <v>4364</v>
      </c>
      <c r="T186" s="63" t="str">
        <f>IF(ISNA(VLOOKUP(A186,Sheet1!B$3:C$1266,2,FALSE)=TRUE),"NC",VLOOKUP(A186,Sheet1!B$3:C$1266,2,FALSE))</f>
        <v>Rural</v>
      </c>
      <c r="U186" s="66">
        <f>IF(ISNA(VLOOKUP($A186,Sheet1!$B$3:$AH$1266,Sheet1!E$1+(Sheet1!$A$1-1)*10,FALSE))=TRUE,"---",IF(VLOOKUP($A186,Sheet1!$B$3:$AH$1266,Sheet1!E$1+(Sheet1!$A$1-1)*10,FALSE)="---","---", (ROUND(VLOOKUP($A186,Sheet1!$B$3:$AH$1266,Sheet1!E$1+(Sheet1!$A$1-1)*10,FALSE),IF(VLOOKUP($A186,Sheet1!$B$3:$AH$1266,Sheet1!E$1+(Sheet1!$A$1-1)*10,FALSE)&gt;99999,-3,IF(VLOOKUP($A186,Sheet1!$B$3:$AH$1266,Sheet1!E$1+(Sheet1!$A$1-1)*10,FALSE)&gt;9999,-2,IF(VLOOKUP($A186,Sheet1!$B$3:$AH$1266,Sheet1!E$1+(Sheet1!$A$1-1)*10,FALSE)&gt;999,-1,0)))))))</f>
        <v>121</v>
      </c>
      <c r="V186" s="66">
        <f>IF(ISNA(VLOOKUP($A186,Sheet1!$B$3:$AH$1266,Sheet1!F$1+(Sheet1!$A$1-1)*10,FALSE))=TRUE,"---",IF(VLOOKUP($A186,Sheet1!$B$3:$AH$1266,Sheet1!F$1+(Sheet1!$A$1-1)*10,FALSE)="---","---", (ROUND(VLOOKUP($A186,Sheet1!$B$3:$AH$1266,Sheet1!F$1+(Sheet1!$A$1-1)*10,FALSE),IF(VLOOKUP($A186,Sheet1!$B$3:$AH$1266,Sheet1!F$1+(Sheet1!$A$1-1)*10,FALSE)&gt;99999,-3,IF(VLOOKUP($A186,Sheet1!$B$3:$AH$1266,Sheet1!F$1+(Sheet1!$A$1-1)*10,FALSE)&gt;9999,-2,IF(VLOOKUP($A186,Sheet1!$B$3:$AH$1266,Sheet1!F$1+(Sheet1!$A$1-1)*10,FALSE)&gt;999,-1,0)))))))</f>
        <v>149</v>
      </c>
      <c r="W186" s="66">
        <f>IF(ISNA(VLOOKUP($A186,Sheet1!$B$3:$AH$1266,Sheet1!G$1+(Sheet1!$A$1-1)*10,FALSE))=TRUE,"---",IF(VLOOKUP($A186,Sheet1!$B$3:$AH$1266,Sheet1!G$1+(Sheet1!$A$1-1)*10,FALSE)="---","---", (ROUND(VLOOKUP($A186,Sheet1!$B$3:$AH$1266,Sheet1!G$1+(Sheet1!$A$1-1)*10,FALSE),IF(VLOOKUP($A186,Sheet1!$B$3:$AH$1266,Sheet1!G$1+(Sheet1!$A$1-1)*10,FALSE)&gt;99999,-3,IF(VLOOKUP($A186,Sheet1!$B$3:$AH$1266,Sheet1!G$1+(Sheet1!$A$1-1)*10,FALSE)&gt;9999,-2,IF(VLOOKUP($A186,Sheet1!$B$3:$AH$1266,Sheet1!G$1+(Sheet1!$A$1-1)*10,FALSE)&gt;999,-1,0)))))))</f>
        <v>187</v>
      </c>
      <c r="X186" s="66">
        <f>IF(ISNA(VLOOKUP($A186,Sheet1!$B$3:$AH$1266,Sheet1!H$1+(Sheet1!$A$1-1)*10,FALSE))=TRUE,"---",IF(VLOOKUP($A186,Sheet1!$B$3:$AH$1266,Sheet1!H$1+(Sheet1!$A$1-1)*10,FALSE)="---","---", (ROUND(VLOOKUP($A186,Sheet1!$B$3:$AH$1266,Sheet1!H$1+(Sheet1!$A$1-1)*10,FALSE),IF(VLOOKUP($A186,Sheet1!$B$3:$AH$1266,Sheet1!H$1+(Sheet1!$A$1-1)*10,FALSE)&gt;99999,-3,IF(VLOOKUP($A186,Sheet1!$B$3:$AH$1266,Sheet1!H$1+(Sheet1!$A$1-1)*10,FALSE)&gt;9999,-2,IF(VLOOKUP($A186,Sheet1!$B$3:$AH$1266,Sheet1!H$1+(Sheet1!$A$1-1)*10,FALSE)&gt;999,-1,0)))))))</f>
        <v>293</v>
      </c>
      <c r="Y186" s="66">
        <f>IF(ISNA(VLOOKUP($A186,Sheet1!$B$3:$AH$1266,Sheet1!I$1+(Sheet1!$A$1-1)*10,FALSE))=TRUE,"---",IF(VLOOKUP($A186,Sheet1!$B$3:$AH$1266,Sheet1!I$1+(Sheet1!$A$1-1)*10,FALSE)="---","---", (ROUND(VLOOKUP($A186,Sheet1!$B$3:$AH$1266,Sheet1!I$1+(Sheet1!$A$1-1)*10,FALSE),IF(VLOOKUP($A186,Sheet1!$B$3:$AH$1266,Sheet1!I$1+(Sheet1!$A$1-1)*10,FALSE)&gt;99999,-3,IF(VLOOKUP($A186,Sheet1!$B$3:$AH$1266,Sheet1!I$1+(Sheet1!$A$1-1)*10,FALSE)&gt;9999,-2,IF(VLOOKUP($A186,Sheet1!$B$3:$AH$1266,Sheet1!I$1+(Sheet1!$A$1-1)*10,FALSE)&gt;999,-1,0)))))))</f>
        <v>373</v>
      </c>
      <c r="Z186" s="66">
        <f>IF(ISNA(VLOOKUP($A186,Sheet1!$B$3:$AH$1266,Sheet1!J$1+(Sheet1!$A$1-1)*10,FALSE))=TRUE,"---",IF(VLOOKUP($A186,Sheet1!$B$3:$AH$1266,Sheet1!J$1+(Sheet1!$A$1-1)*10,FALSE)="---","---", (ROUND(VLOOKUP($A186,Sheet1!$B$3:$AH$1266,Sheet1!J$1+(Sheet1!$A$1-1)*10,FALSE),IF(VLOOKUP($A186,Sheet1!$B$3:$AH$1266,Sheet1!J$1+(Sheet1!$A$1-1)*10,FALSE)&gt;99999,-3,IF(VLOOKUP($A186,Sheet1!$B$3:$AH$1266,Sheet1!J$1+(Sheet1!$A$1-1)*10,FALSE)&gt;9999,-2,IF(VLOOKUP($A186,Sheet1!$B$3:$AH$1266,Sheet1!J$1+(Sheet1!$A$1-1)*10,FALSE)&gt;999,-1,0)))))))</f>
        <v>482</v>
      </c>
      <c r="AA186" s="66">
        <f>IF(ISNA(VLOOKUP($A186,Sheet1!$B$3:$AH$1266,Sheet1!K$1+(Sheet1!$A$1-1)*10,FALSE))=TRUE,"---",IF(VLOOKUP($A186,Sheet1!$B$3:$AH$1266,Sheet1!K$1+(Sheet1!$A$1-1)*10,FALSE)="---","---", (ROUND(VLOOKUP($A186,Sheet1!$B$3:$AH$1266,Sheet1!K$1+(Sheet1!$A$1-1)*10,FALSE),IF(VLOOKUP($A186,Sheet1!$B$3:$AH$1266,Sheet1!K$1+(Sheet1!$A$1-1)*10,FALSE)&gt;99999,-3,IF(VLOOKUP($A186,Sheet1!$B$3:$AH$1266,Sheet1!K$1+(Sheet1!$A$1-1)*10,FALSE)&gt;9999,-2,IF(VLOOKUP($A186,Sheet1!$B$3:$AH$1266,Sheet1!K$1+(Sheet1!$A$1-1)*10,FALSE)&gt;999,-1,0)))))))</f>
        <v>567</v>
      </c>
      <c r="AB186" s="66">
        <f>IF(ISNA(VLOOKUP($A186,Sheet1!$B$3:$AH$1266,Sheet1!L$1+(Sheet1!$A$1-1)*10,FALSE))=TRUE,"---",IF(VLOOKUP($A186,Sheet1!$B$3:$AH$1266,Sheet1!L$1+(Sheet1!$A$1-1)*10,FALSE)="---","---", (ROUND(VLOOKUP($A186,Sheet1!$B$3:$AH$1266,Sheet1!L$1+(Sheet1!$A$1-1)*10,FALSE),IF(VLOOKUP($A186,Sheet1!$B$3:$AH$1266,Sheet1!L$1+(Sheet1!$A$1-1)*10,FALSE)&gt;99999,-3,IF(VLOOKUP($A186,Sheet1!$B$3:$AH$1266,Sheet1!L$1+(Sheet1!$A$1-1)*10,FALSE)&gt;9999,-2,IF(VLOOKUP($A186,Sheet1!$B$3:$AH$1266,Sheet1!L$1+(Sheet1!$A$1-1)*10,FALSE)&gt;999,-1,0)))))))</f>
        <v>662</v>
      </c>
      <c r="AC186" s="66">
        <f>IF(ISNA(VLOOKUP($A186,Sheet1!$B$3:$AH$1266,Sheet1!M$1+(Sheet1!$A$1-1)*10,FALSE))=TRUE,"---",IF(VLOOKUP($A186,Sheet1!$B$3:$AH$1266,Sheet1!M$1+(Sheet1!$A$1-1)*10,FALSE)="---","---", (ROUND(VLOOKUP($A186,Sheet1!$B$3:$AH$1266,Sheet1!M$1+(Sheet1!$A$1-1)*10,FALSE),IF(VLOOKUP($A186,Sheet1!$B$3:$AH$1266,Sheet1!M$1+(Sheet1!$A$1-1)*10,FALSE)&gt;99999,-3,IF(VLOOKUP($A186,Sheet1!$B$3:$AH$1266,Sheet1!M$1+(Sheet1!$A$1-1)*10,FALSE)&gt;9999,-2,IF(VLOOKUP($A186,Sheet1!$B$3:$AH$1266,Sheet1!M$1+(Sheet1!$A$1-1)*10,FALSE)&gt;999,-1,0)))))))</f>
        <v>753</v>
      </c>
      <c r="AD186" s="66">
        <f>IF(ISNA(VLOOKUP($A186,Sheet1!$B$3:$AH$1266,Sheet1!N$1+(Sheet1!$A$1-1)*10,FALSE))=TRUE,"---",IF(VLOOKUP($A186,Sheet1!$B$3:$AH$1266,Sheet1!N$1+(Sheet1!$A$1-1)*10,FALSE)="---","---", (ROUND(VLOOKUP($A186,Sheet1!$B$3:$AH$1266,Sheet1!N$1+(Sheet1!$A$1-1)*10,FALSE),IF(VLOOKUP($A186,Sheet1!$B$3:$AH$1266,Sheet1!N$1+(Sheet1!$A$1-1)*10,FALSE)&gt;99999,-3,IF(VLOOKUP($A186,Sheet1!$B$3:$AH$1266,Sheet1!N$1+(Sheet1!$A$1-1)*10,FALSE)&gt;9999,-2,IF(VLOOKUP($A186,Sheet1!$B$3:$AH$1266,Sheet1!N$1+(Sheet1!$A$1-1)*10,FALSE)&gt;999,-1,0)))))))</f>
        <v>892</v>
      </c>
    </row>
    <row r="187" spans="1:30" ht="25.5" customHeight="1" x14ac:dyDescent="0.25">
      <c r="A187" s="303" t="s">
        <v>284</v>
      </c>
      <c r="B187" s="330" t="s">
        <v>285</v>
      </c>
      <c r="C187" s="303">
        <v>424945</v>
      </c>
      <c r="D187" s="303">
        <v>733958</v>
      </c>
      <c r="E187" s="307" t="s">
        <v>3016</v>
      </c>
      <c r="F187" s="342" t="s">
        <v>4502</v>
      </c>
      <c r="G187" s="318" t="s">
        <v>31</v>
      </c>
      <c r="H187" s="433">
        <v>4605</v>
      </c>
      <c r="I187" s="112">
        <v>4836</v>
      </c>
      <c r="J187" s="140" t="s">
        <v>4405</v>
      </c>
      <c r="K187" s="127" t="s">
        <v>17</v>
      </c>
      <c r="L187" s="115">
        <v>120000</v>
      </c>
      <c r="M187" s="116">
        <v>26.1</v>
      </c>
      <c r="N187" s="127" t="s">
        <v>286</v>
      </c>
      <c r="O187" s="68" t="s">
        <v>4405</v>
      </c>
      <c r="P187" s="68" t="s">
        <v>4405</v>
      </c>
      <c r="Q187" s="68" t="s">
        <v>4405</v>
      </c>
      <c r="R187" s="74" t="s">
        <v>4405</v>
      </c>
      <c r="S187" s="356" t="s">
        <v>4364</v>
      </c>
      <c r="T187" s="356" t="str">
        <f>IF(ISNA(VLOOKUP(A187,Sheet1!B$3:C$1266,2,FALSE)=TRUE),"NC",VLOOKUP(A187,Sheet1!B$3:C$1266,2,FALSE))</f>
        <v>Regulated</v>
      </c>
      <c r="U187" s="392">
        <f>IF(ISNA(VLOOKUP($A187,Sheet1!$B$3:$AH$1266,Sheet1!E$1+(Sheet1!$A$1-1)*10,FALSE))=TRUE,"---",IF(VLOOKUP($A187,Sheet1!$B$3:$AH$1266,Sheet1!E$1+(Sheet1!$A$1-1)*10,FALSE)="---","---", (ROUND(VLOOKUP($A187,Sheet1!$B$3:$AH$1266,Sheet1!E$1+(Sheet1!$A$1-1)*10,FALSE),IF(VLOOKUP($A187,Sheet1!$B$3:$AH$1266,Sheet1!E$1+(Sheet1!$A$1-1)*10,FALSE)&gt;99999,-3,IF(VLOOKUP($A187,Sheet1!$B$3:$AH$1266,Sheet1!E$1+(Sheet1!$A$1-1)*10,FALSE)&gt;9999,-2,IF(VLOOKUP($A187,Sheet1!$B$3:$AH$1266,Sheet1!E$1+(Sheet1!$A$1-1)*10,FALSE)&gt;999,-1,0)))))))</f>
        <v>32200</v>
      </c>
      <c r="V187" s="392">
        <f>IF(ISNA(VLOOKUP($A187,Sheet1!$B$3:$AH$1266,Sheet1!F$1+(Sheet1!$A$1-1)*10,FALSE))=TRUE,"---",IF(VLOOKUP($A187,Sheet1!$B$3:$AH$1266,Sheet1!F$1+(Sheet1!$A$1-1)*10,FALSE)="---","---", (ROUND(VLOOKUP($A187,Sheet1!$B$3:$AH$1266,Sheet1!F$1+(Sheet1!$A$1-1)*10,FALSE),IF(VLOOKUP($A187,Sheet1!$B$3:$AH$1266,Sheet1!F$1+(Sheet1!$A$1-1)*10,FALSE)&gt;99999,-3,IF(VLOOKUP($A187,Sheet1!$B$3:$AH$1266,Sheet1!F$1+(Sheet1!$A$1-1)*10,FALSE)&gt;9999,-2,IF(VLOOKUP($A187,Sheet1!$B$3:$AH$1266,Sheet1!F$1+(Sheet1!$A$1-1)*10,FALSE)&gt;999,-1,0)))))))</f>
        <v>35700</v>
      </c>
      <c r="W187" s="392">
        <f>IF(ISNA(VLOOKUP($A187,Sheet1!$B$3:$AH$1266,Sheet1!G$1+(Sheet1!$A$1-1)*10,FALSE))=TRUE,"---",IF(VLOOKUP($A187,Sheet1!$B$3:$AH$1266,Sheet1!G$1+(Sheet1!$A$1-1)*10,FALSE)="---","---", (ROUND(VLOOKUP($A187,Sheet1!$B$3:$AH$1266,Sheet1!G$1+(Sheet1!$A$1-1)*10,FALSE),IF(VLOOKUP($A187,Sheet1!$B$3:$AH$1266,Sheet1!G$1+(Sheet1!$A$1-1)*10,FALSE)&gt;99999,-3,IF(VLOOKUP($A187,Sheet1!$B$3:$AH$1266,Sheet1!G$1+(Sheet1!$A$1-1)*10,FALSE)&gt;9999,-2,IF(VLOOKUP($A187,Sheet1!$B$3:$AH$1266,Sheet1!G$1+(Sheet1!$A$1-1)*10,FALSE)&gt;999,-1,0)))))))</f>
        <v>40100</v>
      </c>
      <c r="X187" s="392">
        <f>IF(ISNA(VLOOKUP($A187,Sheet1!$B$3:$AH$1266,Sheet1!H$1+(Sheet1!$A$1-1)*10,FALSE))=TRUE,"---",IF(VLOOKUP($A187,Sheet1!$B$3:$AH$1266,Sheet1!H$1+(Sheet1!$A$1-1)*10,FALSE)="---","---", (ROUND(VLOOKUP($A187,Sheet1!$B$3:$AH$1266,Sheet1!H$1+(Sheet1!$A$1-1)*10,FALSE),IF(VLOOKUP($A187,Sheet1!$B$3:$AH$1266,Sheet1!H$1+(Sheet1!$A$1-1)*10,FALSE)&gt;99999,-3,IF(VLOOKUP($A187,Sheet1!$B$3:$AH$1266,Sheet1!H$1+(Sheet1!$A$1-1)*10,FALSE)&gt;9999,-2,IF(VLOOKUP($A187,Sheet1!$B$3:$AH$1266,Sheet1!H$1+(Sheet1!$A$1-1)*10,FALSE)&gt;999,-1,0)))))))</f>
        <v>52300</v>
      </c>
      <c r="Y187" s="392">
        <f>IF(ISNA(VLOOKUP($A187,Sheet1!$B$3:$AH$1266,Sheet1!I$1+(Sheet1!$A$1-1)*10,FALSE))=TRUE,"---",IF(VLOOKUP($A187,Sheet1!$B$3:$AH$1266,Sheet1!I$1+(Sheet1!$A$1-1)*10,FALSE)="---","---", (ROUND(VLOOKUP($A187,Sheet1!$B$3:$AH$1266,Sheet1!I$1+(Sheet1!$A$1-1)*10,FALSE),IF(VLOOKUP($A187,Sheet1!$B$3:$AH$1266,Sheet1!I$1+(Sheet1!$A$1-1)*10,FALSE)&gt;99999,-3,IF(VLOOKUP($A187,Sheet1!$B$3:$AH$1266,Sheet1!I$1+(Sheet1!$A$1-1)*10,FALSE)&gt;9999,-2,IF(VLOOKUP($A187,Sheet1!$B$3:$AH$1266,Sheet1!I$1+(Sheet1!$A$1-1)*10,FALSE)&gt;999,-1,0)))))))</f>
        <v>61200</v>
      </c>
      <c r="Z187" s="392">
        <f>IF(ISNA(VLOOKUP($A187,Sheet1!$B$3:$AH$1266,Sheet1!J$1+(Sheet1!$A$1-1)*10,FALSE))=TRUE,"---",IF(VLOOKUP($A187,Sheet1!$B$3:$AH$1266,Sheet1!J$1+(Sheet1!$A$1-1)*10,FALSE)="---","---", (ROUND(VLOOKUP($A187,Sheet1!$B$3:$AH$1266,Sheet1!J$1+(Sheet1!$A$1-1)*10,FALSE),IF(VLOOKUP($A187,Sheet1!$B$3:$AH$1266,Sheet1!J$1+(Sheet1!$A$1-1)*10,FALSE)&gt;99999,-3,IF(VLOOKUP($A187,Sheet1!$B$3:$AH$1266,Sheet1!J$1+(Sheet1!$A$1-1)*10,FALSE)&gt;9999,-2,IF(VLOOKUP($A187,Sheet1!$B$3:$AH$1266,Sheet1!J$1+(Sheet1!$A$1-1)*10,FALSE)&gt;999,-1,0)))))))</f>
        <v>73500</v>
      </c>
      <c r="AA187" s="392">
        <f>IF(ISNA(VLOOKUP($A187,Sheet1!$B$3:$AH$1266,Sheet1!K$1+(Sheet1!$A$1-1)*10,FALSE))=TRUE,"---",IF(VLOOKUP($A187,Sheet1!$B$3:$AH$1266,Sheet1!K$1+(Sheet1!$A$1-1)*10,FALSE)="---","---", (ROUND(VLOOKUP($A187,Sheet1!$B$3:$AH$1266,Sheet1!K$1+(Sheet1!$A$1-1)*10,FALSE),IF(VLOOKUP($A187,Sheet1!$B$3:$AH$1266,Sheet1!K$1+(Sheet1!$A$1-1)*10,FALSE)&gt;99999,-3,IF(VLOOKUP($A187,Sheet1!$B$3:$AH$1266,Sheet1!K$1+(Sheet1!$A$1-1)*10,FALSE)&gt;9999,-2,IF(VLOOKUP($A187,Sheet1!$B$3:$AH$1266,Sheet1!K$1+(Sheet1!$A$1-1)*10,FALSE)&gt;999,-1,0)))))))</f>
        <v>83400</v>
      </c>
      <c r="AB187" s="392">
        <f>IF(ISNA(VLOOKUP($A187,Sheet1!$B$3:$AH$1266,Sheet1!L$1+(Sheet1!$A$1-1)*10,FALSE))=TRUE,"---",IF(VLOOKUP($A187,Sheet1!$B$3:$AH$1266,Sheet1!L$1+(Sheet1!$A$1-1)*10,FALSE)="---","---", (ROUND(VLOOKUP($A187,Sheet1!$B$3:$AH$1266,Sheet1!L$1+(Sheet1!$A$1-1)*10,FALSE),IF(VLOOKUP($A187,Sheet1!$B$3:$AH$1266,Sheet1!L$1+(Sheet1!$A$1-1)*10,FALSE)&gt;99999,-3,IF(VLOOKUP($A187,Sheet1!$B$3:$AH$1266,Sheet1!L$1+(Sheet1!$A$1-1)*10,FALSE)&gt;9999,-2,IF(VLOOKUP($A187,Sheet1!$B$3:$AH$1266,Sheet1!L$1+(Sheet1!$A$1-1)*10,FALSE)&gt;999,-1,0)))))))</f>
        <v>94000</v>
      </c>
      <c r="AC187" s="392">
        <f>IF(ISNA(VLOOKUP($A187,Sheet1!$B$3:$AH$1266,Sheet1!M$1+(Sheet1!$A$1-1)*10,FALSE))=TRUE,"---",IF(VLOOKUP($A187,Sheet1!$B$3:$AH$1266,Sheet1!M$1+(Sheet1!$A$1-1)*10,FALSE)="---","---", (ROUND(VLOOKUP($A187,Sheet1!$B$3:$AH$1266,Sheet1!M$1+(Sheet1!$A$1-1)*10,FALSE),IF(VLOOKUP($A187,Sheet1!$B$3:$AH$1266,Sheet1!M$1+(Sheet1!$A$1-1)*10,FALSE)&gt;99999,-3,IF(VLOOKUP($A187,Sheet1!$B$3:$AH$1266,Sheet1!M$1+(Sheet1!$A$1-1)*10,FALSE)&gt;9999,-2,IF(VLOOKUP($A187,Sheet1!$B$3:$AH$1266,Sheet1!M$1+(Sheet1!$A$1-1)*10,FALSE)&gt;999,-1,0)))))))</f>
        <v>105000</v>
      </c>
      <c r="AD187" s="392">
        <f>IF(ISNA(VLOOKUP($A187,Sheet1!$B$3:$AH$1266,Sheet1!N$1+(Sheet1!$A$1-1)*10,FALSE))=TRUE,"---",IF(VLOOKUP($A187,Sheet1!$B$3:$AH$1266,Sheet1!N$1+(Sheet1!$A$1-1)*10,FALSE)="---","---", (ROUND(VLOOKUP($A187,Sheet1!$B$3:$AH$1266,Sheet1!N$1+(Sheet1!$A$1-1)*10,FALSE),IF(VLOOKUP($A187,Sheet1!$B$3:$AH$1266,Sheet1!N$1+(Sheet1!$A$1-1)*10,FALSE)&gt;99999,-3,IF(VLOOKUP($A187,Sheet1!$B$3:$AH$1266,Sheet1!N$1+(Sheet1!$A$1-1)*10,FALSE)&gt;9999,-2,IF(VLOOKUP($A187,Sheet1!$B$3:$AH$1266,Sheet1!N$1+(Sheet1!$A$1-1)*10,FALSE)&gt;999,-1,0)))))))</f>
        <v>122000</v>
      </c>
    </row>
    <row r="188" spans="1:30" ht="25.5" customHeight="1" x14ac:dyDescent="0.25">
      <c r="A188" s="303"/>
      <c r="B188" s="331"/>
      <c r="C188" s="303"/>
      <c r="D188" s="303"/>
      <c r="E188" s="307" t="e">
        <v>#N/A</v>
      </c>
      <c r="F188" s="446"/>
      <c r="G188" s="447"/>
      <c r="H188" s="433"/>
      <c r="I188" s="112">
        <v>17899</v>
      </c>
      <c r="J188" s="140" t="s">
        <v>4405</v>
      </c>
      <c r="K188" s="127" t="s">
        <v>17</v>
      </c>
      <c r="L188" s="115">
        <v>118000</v>
      </c>
      <c r="M188" s="116">
        <v>25.6</v>
      </c>
      <c r="N188" s="127" t="s">
        <v>92</v>
      </c>
      <c r="O188" s="68">
        <f>IF(U187&lt;&gt;"---",IF(L188&lt;W187,"&gt;50",IF(AND(L188&gt;=W187,L188&lt;=X187),(W$8-(((LOG(L188)-LOG(W187))/((LOG(X187)-LOG(W187)))*(W$8-X$8)))),IF(AND(L188&gt;=X187,L188&lt;=Y187),(X$8-(((LOG(L188)-LOG(X187))/((LOG(Y187)-LOG(X187)))*(X$8-Y$8)))),IF(AND(L188&gt;=Y187,L188&lt;=Z187),(Y$8-(((LOG(L188)-LOG(Y187))/((LOG(Z187)-LOG(Y187)))*(Y$8-Z$8)))),IF(AND(L188&gt;=Z187,L188&lt;=AA187),(Z$8-(((LOG(L188)-LOG(Z187))/((LOG(AA187)-LOG(Z187)))*(Z$8-AA$8)))),IF(AND(L188&gt;=AA187,L188&lt;=AB187),(AA$8-(((LOG(L188)-LOG(AA187))/((LOG(AB187)-LOG(AA187)))*(AA$8-AB$8)))),IF(AND(L188&gt;=AB187,L188&lt;=AC187),(AB$8-(((LOG(L188)-LOG(AB187))/((LOG(AC187)-LOG(AB187)))*(AB$8-AC$8)))),IF(AND(L188&gt;=AC187,L188&lt;=AD187),(AC$8-(((LOG(L188)-LOG(AC187))/((LOG(AD187)-LOG(AC187)))*(AC$8-AD$8)))),IF(L188&gt;AD187*1.1,"&lt;0.2",0.2))))))))),"")</f>
        <v>0.26664587358170994</v>
      </c>
      <c r="P188" s="68">
        <f>IF(O188&lt;&gt;"",VLOOKUP($A187,Sheet4!$A$2:$O$1309,14,FALSE)*100,"")</f>
        <v>0.58769093584254417</v>
      </c>
      <c r="Q188" s="68">
        <f>IF(P188&lt;&gt;"",VLOOKUP($A187,Sheet4!$A$2:$O$1309,15,FALSE)*100,"")</f>
        <v>5.6099235634859639</v>
      </c>
      <c r="R188" s="74" t="str">
        <f t="shared" si="5"/>
        <v>&gt;200,  &lt;500</v>
      </c>
      <c r="S188" s="356" t="e">
        <v>#N/A</v>
      </c>
      <c r="T188" s="356" t="str">
        <f>IF(ISNA(VLOOKUP(A188,Sheet1!B$3:C$1266,2,FALSE)=TRUE),"ND",VLOOKUP(A188,Sheet1!B$3:C$1266,2,FALSE))</f>
        <v>ND</v>
      </c>
      <c r="U188" s="392" t="str">
        <f>IF(ISNA(VLOOKUP($A188,Sheet1!$B$3:$AH$1266,Sheet1!E$1+(Sheet1!$A$1-1)*10,FALSE))=TRUE,"---",IF(VLOOKUP($A188,Sheet1!$B$3:$AH$1266,Sheet1!E$1+(Sheet1!$A$1-1)*10,FALSE)="---","---", (ROUND(VLOOKUP($A188,Sheet1!$B$3:$AH$1266,Sheet1!E$1+(Sheet1!$A$1-1)*10,FALSE),IF(VLOOKUP($A188,Sheet1!$B$3:$AH$1266,Sheet1!E$1+(Sheet1!$A$1-1)*10,FALSE)&gt;99999,-3,IF(VLOOKUP($A188,Sheet1!$B$3:$AH$1266,Sheet1!E$1+(Sheet1!$A$1-1)*10,FALSE)&gt;9999,-2,IF(VLOOKUP($A188,Sheet1!$B$3:$AH$1266,Sheet1!E$1+(Sheet1!$A$1-1)*10,FALSE)&gt;999,-1,0)))))))</f>
        <v>---</v>
      </c>
      <c r="V188" s="392" t="str">
        <f>IF(ISNA(VLOOKUP($A188,Sheet1!$B$3:$AH$1266,Sheet1!F$1+(Sheet1!$A$1-1)*10,FALSE))=TRUE,"---",IF(VLOOKUP($A188,Sheet1!$B$3:$AH$1266,Sheet1!F$1+(Sheet1!$A$1-1)*10,FALSE)="---","---", (ROUND(VLOOKUP($A188,Sheet1!$B$3:$AH$1266,Sheet1!F$1+(Sheet1!$A$1-1)*10,FALSE),IF(VLOOKUP($A188,Sheet1!$B$3:$AH$1266,Sheet1!F$1+(Sheet1!$A$1-1)*10,FALSE)&gt;99999,-3,IF(VLOOKUP($A188,Sheet1!$B$3:$AH$1266,Sheet1!F$1+(Sheet1!$A$1-1)*10,FALSE)&gt;9999,-2,IF(VLOOKUP($A188,Sheet1!$B$3:$AH$1266,Sheet1!F$1+(Sheet1!$A$1-1)*10,FALSE)&gt;999,-1,0)))))))</f>
        <v>---</v>
      </c>
      <c r="W188" s="392" t="str">
        <f>IF(ISNA(VLOOKUP($A188,Sheet1!$B$3:$AH$1266,Sheet1!G$1+(Sheet1!$A$1-1)*10,FALSE))=TRUE,"---",IF(VLOOKUP($A188,Sheet1!$B$3:$AH$1266,Sheet1!G$1+(Sheet1!$A$1-1)*10,FALSE)="---","---", (ROUND(VLOOKUP($A188,Sheet1!$B$3:$AH$1266,Sheet1!G$1+(Sheet1!$A$1-1)*10,FALSE),IF(VLOOKUP($A188,Sheet1!$B$3:$AH$1266,Sheet1!G$1+(Sheet1!$A$1-1)*10,FALSE)&gt;99999,-3,IF(VLOOKUP($A188,Sheet1!$B$3:$AH$1266,Sheet1!G$1+(Sheet1!$A$1-1)*10,FALSE)&gt;9999,-2,IF(VLOOKUP($A188,Sheet1!$B$3:$AH$1266,Sheet1!G$1+(Sheet1!$A$1-1)*10,FALSE)&gt;999,-1,0)))))))</f>
        <v>---</v>
      </c>
      <c r="X188" s="392" t="str">
        <f>IF(ISNA(VLOOKUP($A188,Sheet1!$B$3:$AH$1266,Sheet1!H$1+(Sheet1!$A$1-1)*10,FALSE))=TRUE,"---",IF(VLOOKUP($A188,Sheet1!$B$3:$AH$1266,Sheet1!H$1+(Sheet1!$A$1-1)*10,FALSE)="---","---", (ROUND(VLOOKUP($A188,Sheet1!$B$3:$AH$1266,Sheet1!H$1+(Sheet1!$A$1-1)*10,FALSE),IF(VLOOKUP($A188,Sheet1!$B$3:$AH$1266,Sheet1!H$1+(Sheet1!$A$1-1)*10,FALSE)&gt;99999,-3,IF(VLOOKUP($A188,Sheet1!$B$3:$AH$1266,Sheet1!H$1+(Sheet1!$A$1-1)*10,FALSE)&gt;9999,-2,IF(VLOOKUP($A188,Sheet1!$B$3:$AH$1266,Sheet1!H$1+(Sheet1!$A$1-1)*10,FALSE)&gt;999,-1,0)))))))</f>
        <v>---</v>
      </c>
      <c r="Y188" s="392" t="str">
        <f>IF(ISNA(VLOOKUP($A188,Sheet1!$B$3:$AH$1266,Sheet1!I$1+(Sheet1!$A$1-1)*10,FALSE))=TRUE,"---",IF(VLOOKUP($A188,Sheet1!$B$3:$AH$1266,Sheet1!I$1+(Sheet1!$A$1-1)*10,FALSE)="---","---", (ROUND(VLOOKUP($A188,Sheet1!$B$3:$AH$1266,Sheet1!I$1+(Sheet1!$A$1-1)*10,FALSE),IF(VLOOKUP($A188,Sheet1!$B$3:$AH$1266,Sheet1!I$1+(Sheet1!$A$1-1)*10,FALSE)&gt;99999,-3,IF(VLOOKUP($A188,Sheet1!$B$3:$AH$1266,Sheet1!I$1+(Sheet1!$A$1-1)*10,FALSE)&gt;9999,-2,IF(VLOOKUP($A188,Sheet1!$B$3:$AH$1266,Sheet1!I$1+(Sheet1!$A$1-1)*10,FALSE)&gt;999,-1,0)))))))</f>
        <v>---</v>
      </c>
      <c r="Z188" s="392" t="str">
        <f>IF(ISNA(VLOOKUP($A188,Sheet1!$B$3:$AH$1266,Sheet1!J$1+(Sheet1!$A$1-1)*10,FALSE))=TRUE,"---",IF(VLOOKUP($A188,Sheet1!$B$3:$AH$1266,Sheet1!J$1+(Sheet1!$A$1-1)*10,FALSE)="---","---", (ROUND(VLOOKUP($A188,Sheet1!$B$3:$AH$1266,Sheet1!J$1+(Sheet1!$A$1-1)*10,FALSE),IF(VLOOKUP($A188,Sheet1!$B$3:$AH$1266,Sheet1!J$1+(Sheet1!$A$1-1)*10,FALSE)&gt;99999,-3,IF(VLOOKUP($A188,Sheet1!$B$3:$AH$1266,Sheet1!J$1+(Sheet1!$A$1-1)*10,FALSE)&gt;9999,-2,IF(VLOOKUP($A188,Sheet1!$B$3:$AH$1266,Sheet1!J$1+(Sheet1!$A$1-1)*10,FALSE)&gt;999,-1,0)))))))</f>
        <v>---</v>
      </c>
      <c r="AA188" s="392" t="str">
        <f>IF(ISNA(VLOOKUP($A188,Sheet1!$B$3:$AH$1266,Sheet1!K$1+(Sheet1!$A$1-1)*10,FALSE))=TRUE,"---",IF(VLOOKUP($A188,Sheet1!$B$3:$AH$1266,Sheet1!K$1+(Sheet1!$A$1-1)*10,FALSE)="---","---", (ROUND(VLOOKUP($A188,Sheet1!$B$3:$AH$1266,Sheet1!K$1+(Sheet1!$A$1-1)*10,FALSE),IF(VLOOKUP($A188,Sheet1!$B$3:$AH$1266,Sheet1!K$1+(Sheet1!$A$1-1)*10,FALSE)&gt;99999,-3,IF(VLOOKUP($A188,Sheet1!$B$3:$AH$1266,Sheet1!K$1+(Sheet1!$A$1-1)*10,FALSE)&gt;9999,-2,IF(VLOOKUP($A188,Sheet1!$B$3:$AH$1266,Sheet1!K$1+(Sheet1!$A$1-1)*10,FALSE)&gt;999,-1,0)))))))</f>
        <v>---</v>
      </c>
      <c r="AB188" s="392" t="str">
        <f>IF(ISNA(VLOOKUP($A188,Sheet1!$B$3:$AH$1266,Sheet1!L$1+(Sheet1!$A$1-1)*10,FALSE))=TRUE,"---",IF(VLOOKUP($A188,Sheet1!$B$3:$AH$1266,Sheet1!L$1+(Sheet1!$A$1-1)*10,FALSE)="---","---", (ROUND(VLOOKUP($A188,Sheet1!$B$3:$AH$1266,Sheet1!L$1+(Sheet1!$A$1-1)*10,FALSE),IF(VLOOKUP($A188,Sheet1!$B$3:$AH$1266,Sheet1!L$1+(Sheet1!$A$1-1)*10,FALSE)&gt;99999,-3,IF(VLOOKUP($A188,Sheet1!$B$3:$AH$1266,Sheet1!L$1+(Sheet1!$A$1-1)*10,FALSE)&gt;9999,-2,IF(VLOOKUP($A188,Sheet1!$B$3:$AH$1266,Sheet1!L$1+(Sheet1!$A$1-1)*10,FALSE)&gt;999,-1,0)))))))</f>
        <v>---</v>
      </c>
      <c r="AC188" s="392" t="str">
        <f>IF(ISNA(VLOOKUP($A188,Sheet1!$B$3:$AH$1266,Sheet1!M$1+(Sheet1!$A$1-1)*10,FALSE))=TRUE,"---",IF(VLOOKUP($A188,Sheet1!$B$3:$AH$1266,Sheet1!M$1+(Sheet1!$A$1-1)*10,FALSE)="---","---", (ROUND(VLOOKUP($A188,Sheet1!$B$3:$AH$1266,Sheet1!M$1+(Sheet1!$A$1-1)*10,FALSE),IF(VLOOKUP($A188,Sheet1!$B$3:$AH$1266,Sheet1!M$1+(Sheet1!$A$1-1)*10,FALSE)&gt;99999,-3,IF(VLOOKUP($A188,Sheet1!$B$3:$AH$1266,Sheet1!M$1+(Sheet1!$A$1-1)*10,FALSE)&gt;9999,-2,IF(VLOOKUP($A188,Sheet1!$B$3:$AH$1266,Sheet1!M$1+(Sheet1!$A$1-1)*10,FALSE)&gt;999,-1,0)))))))</f>
        <v>---</v>
      </c>
      <c r="AD188" s="392" t="str">
        <f>IF(ISNA(VLOOKUP($A188,Sheet1!$B$3:$AH$1266,Sheet1!N$1+(Sheet1!$A$1-1)*10,FALSE))=TRUE,"---",IF(VLOOKUP($A188,Sheet1!$B$3:$AH$1266,Sheet1!N$1+(Sheet1!$A$1-1)*10,FALSE)="---","---", (ROUND(VLOOKUP($A188,Sheet1!$B$3:$AH$1266,Sheet1!N$1+(Sheet1!$A$1-1)*10,FALSE),IF(VLOOKUP($A188,Sheet1!$B$3:$AH$1266,Sheet1!N$1+(Sheet1!$A$1-1)*10,FALSE)&gt;99999,-3,IF(VLOOKUP($A188,Sheet1!$B$3:$AH$1266,Sheet1!N$1+(Sheet1!$A$1-1)*10,FALSE)&gt;9999,-2,IF(VLOOKUP($A188,Sheet1!$B$3:$AH$1266,Sheet1!N$1+(Sheet1!$A$1-1)*10,FALSE)&gt;999,-1,0)))))))</f>
        <v>---</v>
      </c>
    </row>
    <row r="189" spans="1:30" ht="25.5" customHeight="1" x14ac:dyDescent="0.25">
      <c r="A189" s="303"/>
      <c r="B189" s="331"/>
      <c r="C189" s="303"/>
      <c r="D189" s="303"/>
      <c r="E189" s="307" t="e">
        <v>#N/A</v>
      </c>
      <c r="F189" s="52">
        <v>1977</v>
      </c>
      <c r="G189" s="127" t="s">
        <v>286</v>
      </c>
      <c r="H189" s="433"/>
      <c r="I189" s="112">
        <v>30832</v>
      </c>
      <c r="J189" s="147">
        <v>36.380000000000003</v>
      </c>
      <c r="K189" s="114" t="s">
        <v>4405</v>
      </c>
      <c r="L189" s="115">
        <v>62400</v>
      </c>
      <c r="M189" s="116">
        <v>13.6</v>
      </c>
      <c r="N189" s="127" t="s">
        <v>92</v>
      </c>
      <c r="O189" s="68" t="s">
        <v>4405</v>
      </c>
      <c r="P189" s="68" t="s">
        <v>4405</v>
      </c>
      <c r="Q189" s="68" t="s">
        <v>4405</v>
      </c>
      <c r="R189" s="74" t="s">
        <v>4405</v>
      </c>
      <c r="S189" s="356" t="e">
        <v>#N/A</v>
      </c>
      <c r="T189" s="356" t="str">
        <f>IF(ISNA(VLOOKUP(A189,Sheet1!B$3:C$1266,2,FALSE)=TRUE),"ND",VLOOKUP(A189,Sheet1!B$3:C$1266,2,FALSE))</f>
        <v>ND</v>
      </c>
      <c r="U189" s="392" t="str">
        <f>IF(ISNA(VLOOKUP($A189,Sheet1!$B$3:$AH$1266,Sheet1!E$1+(Sheet1!$A$1-1)*10,FALSE))=TRUE,"---",IF(VLOOKUP($A189,Sheet1!$B$3:$AH$1266,Sheet1!E$1+(Sheet1!$A$1-1)*10,FALSE)="---","---", (ROUND(VLOOKUP($A189,Sheet1!$B$3:$AH$1266,Sheet1!E$1+(Sheet1!$A$1-1)*10,FALSE),IF(VLOOKUP($A189,Sheet1!$B$3:$AH$1266,Sheet1!E$1+(Sheet1!$A$1-1)*10,FALSE)&gt;99999,-3,IF(VLOOKUP($A189,Sheet1!$B$3:$AH$1266,Sheet1!E$1+(Sheet1!$A$1-1)*10,FALSE)&gt;9999,-2,IF(VLOOKUP($A189,Sheet1!$B$3:$AH$1266,Sheet1!E$1+(Sheet1!$A$1-1)*10,FALSE)&gt;999,-1,0)))))))</f>
        <v>---</v>
      </c>
      <c r="V189" s="392" t="str">
        <f>IF(ISNA(VLOOKUP($A189,Sheet1!$B$3:$AH$1266,Sheet1!F$1+(Sheet1!$A$1-1)*10,FALSE))=TRUE,"---",IF(VLOOKUP($A189,Sheet1!$B$3:$AH$1266,Sheet1!F$1+(Sheet1!$A$1-1)*10,FALSE)="---","---", (ROUND(VLOOKUP($A189,Sheet1!$B$3:$AH$1266,Sheet1!F$1+(Sheet1!$A$1-1)*10,FALSE),IF(VLOOKUP($A189,Sheet1!$B$3:$AH$1266,Sheet1!F$1+(Sheet1!$A$1-1)*10,FALSE)&gt;99999,-3,IF(VLOOKUP($A189,Sheet1!$B$3:$AH$1266,Sheet1!F$1+(Sheet1!$A$1-1)*10,FALSE)&gt;9999,-2,IF(VLOOKUP($A189,Sheet1!$B$3:$AH$1266,Sheet1!F$1+(Sheet1!$A$1-1)*10,FALSE)&gt;999,-1,0)))))))</f>
        <v>---</v>
      </c>
      <c r="W189" s="392" t="str">
        <f>IF(ISNA(VLOOKUP($A189,Sheet1!$B$3:$AH$1266,Sheet1!G$1+(Sheet1!$A$1-1)*10,FALSE))=TRUE,"---",IF(VLOOKUP($A189,Sheet1!$B$3:$AH$1266,Sheet1!G$1+(Sheet1!$A$1-1)*10,FALSE)="---","---", (ROUND(VLOOKUP($A189,Sheet1!$B$3:$AH$1266,Sheet1!G$1+(Sheet1!$A$1-1)*10,FALSE),IF(VLOOKUP($A189,Sheet1!$B$3:$AH$1266,Sheet1!G$1+(Sheet1!$A$1-1)*10,FALSE)&gt;99999,-3,IF(VLOOKUP($A189,Sheet1!$B$3:$AH$1266,Sheet1!G$1+(Sheet1!$A$1-1)*10,FALSE)&gt;9999,-2,IF(VLOOKUP($A189,Sheet1!$B$3:$AH$1266,Sheet1!G$1+(Sheet1!$A$1-1)*10,FALSE)&gt;999,-1,0)))))))</f>
        <v>---</v>
      </c>
      <c r="X189" s="392" t="str">
        <f>IF(ISNA(VLOOKUP($A189,Sheet1!$B$3:$AH$1266,Sheet1!H$1+(Sheet1!$A$1-1)*10,FALSE))=TRUE,"---",IF(VLOOKUP($A189,Sheet1!$B$3:$AH$1266,Sheet1!H$1+(Sheet1!$A$1-1)*10,FALSE)="---","---", (ROUND(VLOOKUP($A189,Sheet1!$B$3:$AH$1266,Sheet1!H$1+(Sheet1!$A$1-1)*10,FALSE),IF(VLOOKUP($A189,Sheet1!$B$3:$AH$1266,Sheet1!H$1+(Sheet1!$A$1-1)*10,FALSE)&gt;99999,-3,IF(VLOOKUP($A189,Sheet1!$B$3:$AH$1266,Sheet1!H$1+(Sheet1!$A$1-1)*10,FALSE)&gt;9999,-2,IF(VLOOKUP($A189,Sheet1!$B$3:$AH$1266,Sheet1!H$1+(Sheet1!$A$1-1)*10,FALSE)&gt;999,-1,0)))))))</f>
        <v>---</v>
      </c>
      <c r="Y189" s="392" t="str">
        <f>IF(ISNA(VLOOKUP($A189,Sheet1!$B$3:$AH$1266,Sheet1!I$1+(Sheet1!$A$1-1)*10,FALSE))=TRUE,"---",IF(VLOOKUP($A189,Sheet1!$B$3:$AH$1266,Sheet1!I$1+(Sheet1!$A$1-1)*10,FALSE)="---","---", (ROUND(VLOOKUP($A189,Sheet1!$B$3:$AH$1266,Sheet1!I$1+(Sheet1!$A$1-1)*10,FALSE),IF(VLOOKUP($A189,Sheet1!$B$3:$AH$1266,Sheet1!I$1+(Sheet1!$A$1-1)*10,FALSE)&gt;99999,-3,IF(VLOOKUP($A189,Sheet1!$B$3:$AH$1266,Sheet1!I$1+(Sheet1!$A$1-1)*10,FALSE)&gt;9999,-2,IF(VLOOKUP($A189,Sheet1!$B$3:$AH$1266,Sheet1!I$1+(Sheet1!$A$1-1)*10,FALSE)&gt;999,-1,0)))))))</f>
        <v>---</v>
      </c>
      <c r="Z189" s="392" t="str">
        <f>IF(ISNA(VLOOKUP($A189,Sheet1!$B$3:$AH$1266,Sheet1!J$1+(Sheet1!$A$1-1)*10,FALSE))=TRUE,"---",IF(VLOOKUP($A189,Sheet1!$B$3:$AH$1266,Sheet1!J$1+(Sheet1!$A$1-1)*10,FALSE)="---","---", (ROUND(VLOOKUP($A189,Sheet1!$B$3:$AH$1266,Sheet1!J$1+(Sheet1!$A$1-1)*10,FALSE),IF(VLOOKUP($A189,Sheet1!$B$3:$AH$1266,Sheet1!J$1+(Sheet1!$A$1-1)*10,FALSE)&gt;99999,-3,IF(VLOOKUP($A189,Sheet1!$B$3:$AH$1266,Sheet1!J$1+(Sheet1!$A$1-1)*10,FALSE)&gt;9999,-2,IF(VLOOKUP($A189,Sheet1!$B$3:$AH$1266,Sheet1!J$1+(Sheet1!$A$1-1)*10,FALSE)&gt;999,-1,0)))))))</f>
        <v>---</v>
      </c>
      <c r="AA189" s="392" t="str">
        <f>IF(ISNA(VLOOKUP($A189,Sheet1!$B$3:$AH$1266,Sheet1!K$1+(Sheet1!$A$1-1)*10,FALSE))=TRUE,"---",IF(VLOOKUP($A189,Sheet1!$B$3:$AH$1266,Sheet1!K$1+(Sheet1!$A$1-1)*10,FALSE)="---","---", (ROUND(VLOOKUP($A189,Sheet1!$B$3:$AH$1266,Sheet1!K$1+(Sheet1!$A$1-1)*10,FALSE),IF(VLOOKUP($A189,Sheet1!$B$3:$AH$1266,Sheet1!K$1+(Sheet1!$A$1-1)*10,FALSE)&gt;99999,-3,IF(VLOOKUP($A189,Sheet1!$B$3:$AH$1266,Sheet1!K$1+(Sheet1!$A$1-1)*10,FALSE)&gt;9999,-2,IF(VLOOKUP($A189,Sheet1!$B$3:$AH$1266,Sheet1!K$1+(Sheet1!$A$1-1)*10,FALSE)&gt;999,-1,0)))))))</f>
        <v>---</v>
      </c>
      <c r="AB189" s="392" t="str">
        <f>IF(ISNA(VLOOKUP($A189,Sheet1!$B$3:$AH$1266,Sheet1!L$1+(Sheet1!$A$1-1)*10,FALSE))=TRUE,"---",IF(VLOOKUP($A189,Sheet1!$B$3:$AH$1266,Sheet1!L$1+(Sheet1!$A$1-1)*10,FALSE)="---","---", (ROUND(VLOOKUP($A189,Sheet1!$B$3:$AH$1266,Sheet1!L$1+(Sheet1!$A$1-1)*10,FALSE),IF(VLOOKUP($A189,Sheet1!$B$3:$AH$1266,Sheet1!L$1+(Sheet1!$A$1-1)*10,FALSE)&gt;99999,-3,IF(VLOOKUP($A189,Sheet1!$B$3:$AH$1266,Sheet1!L$1+(Sheet1!$A$1-1)*10,FALSE)&gt;9999,-2,IF(VLOOKUP($A189,Sheet1!$B$3:$AH$1266,Sheet1!L$1+(Sheet1!$A$1-1)*10,FALSE)&gt;999,-1,0)))))))</f>
        <v>---</v>
      </c>
      <c r="AC189" s="392" t="str">
        <f>IF(ISNA(VLOOKUP($A189,Sheet1!$B$3:$AH$1266,Sheet1!M$1+(Sheet1!$A$1-1)*10,FALSE))=TRUE,"---",IF(VLOOKUP($A189,Sheet1!$B$3:$AH$1266,Sheet1!M$1+(Sheet1!$A$1-1)*10,FALSE)="---","---", (ROUND(VLOOKUP($A189,Sheet1!$B$3:$AH$1266,Sheet1!M$1+(Sheet1!$A$1-1)*10,FALSE),IF(VLOOKUP($A189,Sheet1!$B$3:$AH$1266,Sheet1!M$1+(Sheet1!$A$1-1)*10,FALSE)&gt;99999,-3,IF(VLOOKUP($A189,Sheet1!$B$3:$AH$1266,Sheet1!M$1+(Sheet1!$A$1-1)*10,FALSE)&gt;9999,-2,IF(VLOOKUP($A189,Sheet1!$B$3:$AH$1266,Sheet1!M$1+(Sheet1!$A$1-1)*10,FALSE)&gt;999,-1,0)))))))</f>
        <v>---</v>
      </c>
      <c r="AD189" s="392" t="str">
        <f>IF(ISNA(VLOOKUP($A189,Sheet1!$B$3:$AH$1266,Sheet1!N$1+(Sheet1!$A$1-1)*10,FALSE))=TRUE,"---",IF(VLOOKUP($A189,Sheet1!$B$3:$AH$1266,Sheet1!N$1+(Sheet1!$A$1-1)*10,FALSE)="---","---", (ROUND(VLOOKUP($A189,Sheet1!$B$3:$AH$1266,Sheet1!N$1+(Sheet1!$A$1-1)*10,FALSE),IF(VLOOKUP($A189,Sheet1!$B$3:$AH$1266,Sheet1!N$1+(Sheet1!$A$1-1)*10,FALSE)&gt;99999,-3,IF(VLOOKUP($A189,Sheet1!$B$3:$AH$1266,Sheet1!N$1+(Sheet1!$A$1-1)*10,FALSE)&gt;9999,-2,IF(VLOOKUP($A189,Sheet1!$B$3:$AH$1266,Sheet1!N$1+(Sheet1!$A$1-1)*10,FALSE)&gt;999,-1,0)))))))</f>
        <v>---</v>
      </c>
    </row>
    <row r="190" spans="1:30" ht="25.5" customHeight="1" x14ac:dyDescent="0.25">
      <c r="A190" s="303"/>
      <c r="B190" s="331"/>
      <c r="C190" s="303"/>
      <c r="D190" s="303"/>
      <c r="E190" s="307" t="e">
        <v>#N/A</v>
      </c>
      <c r="F190" s="342" t="s">
        <v>4494</v>
      </c>
      <c r="G190" s="318" t="s">
        <v>31</v>
      </c>
      <c r="H190" s="433"/>
      <c r="I190" s="112" t="s">
        <v>287</v>
      </c>
      <c r="J190" s="140" t="s">
        <v>4405</v>
      </c>
      <c r="K190" s="127" t="s">
        <v>17</v>
      </c>
      <c r="L190" s="149">
        <v>70000</v>
      </c>
      <c r="M190" s="116">
        <v>15.2</v>
      </c>
      <c r="N190" s="127" t="s">
        <v>245</v>
      </c>
      <c r="O190" s="68" t="s">
        <v>4405</v>
      </c>
      <c r="P190" s="68" t="s">
        <v>4405</v>
      </c>
      <c r="Q190" s="68" t="s">
        <v>4405</v>
      </c>
      <c r="R190" s="74" t="s">
        <v>4405</v>
      </c>
      <c r="S190" s="356" t="e">
        <v>#N/A</v>
      </c>
      <c r="T190" s="356" t="str">
        <f>IF(ISNA(VLOOKUP(A190,Sheet1!B$3:C$1266,2,FALSE)=TRUE),"ND",VLOOKUP(A190,Sheet1!B$3:C$1266,2,FALSE))</f>
        <v>ND</v>
      </c>
      <c r="U190" s="392" t="str">
        <f>IF(ISNA(VLOOKUP($A190,Sheet1!$B$3:$AH$1266,Sheet1!E$1+(Sheet1!$A$1-1)*10,FALSE))=TRUE,"---",IF(VLOOKUP($A190,Sheet1!$B$3:$AH$1266,Sheet1!E$1+(Sheet1!$A$1-1)*10,FALSE)="---","---", (ROUND(VLOOKUP($A190,Sheet1!$B$3:$AH$1266,Sheet1!E$1+(Sheet1!$A$1-1)*10,FALSE),IF(VLOOKUP($A190,Sheet1!$B$3:$AH$1266,Sheet1!E$1+(Sheet1!$A$1-1)*10,FALSE)&gt;99999,-3,IF(VLOOKUP($A190,Sheet1!$B$3:$AH$1266,Sheet1!E$1+(Sheet1!$A$1-1)*10,FALSE)&gt;9999,-2,IF(VLOOKUP($A190,Sheet1!$B$3:$AH$1266,Sheet1!E$1+(Sheet1!$A$1-1)*10,FALSE)&gt;999,-1,0)))))))</f>
        <v>---</v>
      </c>
      <c r="V190" s="392" t="str">
        <f>IF(ISNA(VLOOKUP($A190,Sheet1!$B$3:$AH$1266,Sheet1!F$1+(Sheet1!$A$1-1)*10,FALSE))=TRUE,"---",IF(VLOOKUP($A190,Sheet1!$B$3:$AH$1266,Sheet1!F$1+(Sheet1!$A$1-1)*10,FALSE)="---","---", (ROUND(VLOOKUP($A190,Sheet1!$B$3:$AH$1266,Sheet1!F$1+(Sheet1!$A$1-1)*10,FALSE),IF(VLOOKUP($A190,Sheet1!$B$3:$AH$1266,Sheet1!F$1+(Sheet1!$A$1-1)*10,FALSE)&gt;99999,-3,IF(VLOOKUP($A190,Sheet1!$B$3:$AH$1266,Sheet1!F$1+(Sheet1!$A$1-1)*10,FALSE)&gt;9999,-2,IF(VLOOKUP($A190,Sheet1!$B$3:$AH$1266,Sheet1!F$1+(Sheet1!$A$1-1)*10,FALSE)&gt;999,-1,0)))))))</f>
        <v>---</v>
      </c>
      <c r="W190" s="392" t="str">
        <f>IF(ISNA(VLOOKUP($A190,Sheet1!$B$3:$AH$1266,Sheet1!G$1+(Sheet1!$A$1-1)*10,FALSE))=TRUE,"---",IF(VLOOKUP($A190,Sheet1!$B$3:$AH$1266,Sheet1!G$1+(Sheet1!$A$1-1)*10,FALSE)="---","---", (ROUND(VLOOKUP($A190,Sheet1!$B$3:$AH$1266,Sheet1!G$1+(Sheet1!$A$1-1)*10,FALSE),IF(VLOOKUP($A190,Sheet1!$B$3:$AH$1266,Sheet1!G$1+(Sheet1!$A$1-1)*10,FALSE)&gt;99999,-3,IF(VLOOKUP($A190,Sheet1!$B$3:$AH$1266,Sheet1!G$1+(Sheet1!$A$1-1)*10,FALSE)&gt;9999,-2,IF(VLOOKUP($A190,Sheet1!$B$3:$AH$1266,Sheet1!G$1+(Sheet1!$A$1-1)*10,FALSE)&gt;999,-1,0)))))))</f>
        <v>---</v>
      </c>
      <c r="X190" s="392" t="str">
        <f>IF(ISNA(VLOOKUP($A190,Sheet1!$B$3:$AH$1266,Sheet1!H$1+(Sheet1!$A$1-1)*10,FALSE))=TRUE,"---",IF(VLOOKUP($A190,Sheet1!$B$3:$AH$1266,Sheet1!H$1+(Sheet1!$A$1-1)*10,FALSE)="---","---", (ROUND(VLOOKUP($A190,Sheet1!$B$3:$AH$1266,Sheet1!H$1+(Sheet1!$A$1-1)*10,FALSE),IF(VLOOKUP($A190,Sheet1!$B$3:$AH$1266,Sheet1!H$1+(Sheet1!$A$1-1)*10,FALSE)&gt;99999,-3,IF(VLOOKUP($A190,Sheet1!$B$3:$AH$1266,Sheet1!H$1+(Sheet1!$A$1-1)*10,FALSE)&gt;9999,-2,IF(VLOOKUP($A190,Sheet1!$B$3:$AH$1266,Sheet1!H$1+(Sheet1!$A$1-1)*10,FALSE)&gt;999,-1,0)))))))</f>
        <v>---</v>
      </c>
      <c r="Y190" s="392" t="str">
        <f>IF(ISNA(VLOOKUP($A190,Sheet1!$B$3:$AH$1266,Sheet1!I$1+(Sheet1!$A$1-1)*10,FALSE))=TRUE,"---",IF(VLOOKUP($A190,Sheet1!$B$3:$AH$1266,Sheet1!I$1+(Sheet1!$A$1-1)*10,FALSE)="---","---", (ROUND(VLOOKUP($A190,Sheet1!$B$3:$AH$1266,Sheet1!I$1+(Sheet1!$A$1-1)*10,FALSE),IF(VLOOKUP($A190,Sheet1!$B$3:$AH$1266,Sheet1!I$1+(Sheet1!$A$1-1)*10,FALSE)&gt;99999,-3,IF(VLOOKUP($A190,Sheet1!$B$3:$AH$1266,Sheet1!I$1+(Sheet1!$A$1-1)*10,FALSE)&gt;9999,-2,IF(VLOOKUP($A190,Sheet1!$B$3:$AH$1266,Sheet1!I$1+(Sheet1!$A$1-1)*10,FALSE)&gt;999,-1,0)))))))</f>
        <v>---</v>
      </c>
      <c r="Z190" s="392" t="str">
        <f>IF(ISNA(VLOOKUP($A190,Sheet1!$B$3:$AH$1266,Sheet1!J$1+(Sheet1!$A$1-1)*10,FALSE))=TRUE,"---",IF(VLOOKUP($A190,Sheet1!$B$3:$AH$1266,Sheet1!J$1+(Sheet1!$A$1-1)*10,FALSE)="---","---", (ROUND(VLOOKUP($A190,Sheet1!$B$3:$AH$1266,Sheet1!J$1+(Sheet1!$A$1-1)*10,FALSE),IF(VLOOKUP($A190,Sheet1!$B$3:$AH$1266,Sheet1!J$1+(Sheet1!$A$1-1)*10,FALSE)&gt;99999,-3,IF(VLOOKUP($A190,Sheet1!$B$3:$AH$1266,Sheet1!J$1+(Sheet1!$A$1-1)*10,FALSE)&gt;9999,-2,IF(VLOOKUP($A190,Sheet1!$B$3:$AH$1266,Sheet1!J$1+(Sheet1!$A$1-1)*10,FALSE)&gt;999,-1,0)))))))</f>
        <v>---</v>
      </c>
      <c r="AA190" s="392" t="str">
        <f>IF(ISNA(VLOOKUP($A190,Sheet1!$B$3:$AH$1266,Sheet1!K$1+(Sheet1!$A$1-1)*10,FALSE))=TRUE,"---",IF(VLOOKUP($A190,Sheet1!$B$3:$AH$1266,Sheet1!K$1+(Sheet1!$A$1-1)*10,FALSE)="---","---", (ROUND(VLOOKUP($A190,Sheet1!$B$3:$AH$1266,Sheet1!K$1+(Sheet1!$A$1-1)*10,FALSE),IF(VLOOKUP($A190,Sheet1!$B$3:$AH$1266,Sheet1!K$1+(Sheet1!$A$1-1)*10,FALSE)&gt;99999,-3,IF(VLOOKUP($A190,Sheet1!$B$3:$AH$1266,Sheet1!K$1+(Sheet1!$A$1-1)*10,FALSE)&gt;9999,-2,IF(VLOOKUP($A190,Sheet1!$B$3:$AH$1266,Sheet1!K$1+(Sheet1!$A$1-1)*10,FALSE)&gt;999,-1,0)))))))</f>
        <v>---</v>
      </c>
      <c r="AB190" s="392" t="str">
        <f>IF(ISNA(VLOOKUP($A190,Sheet1!$B$3:$AH$1266,Sheet1!L$1+(Sheet1!$A$1-1)*10,FALSE))=TRUE,"---",IF(VLOOKUP($A190,Sheet1!$B$3:$AH$1266,Sheet1!L$1+(Sheet1!$A$1-1)*10,FALSE)="---","---", (ROUND(VLOOKUP($A190,Sheet1!$B$3:$AH$1266,Sheet1!L$1+(Sheet1!$A$1-1)*10,FALSE),IF(VLOOKUP($A190,Sheet1!$B$3:$AH$1266,Sheet1!L$1+(Sheet1!$A$1-1)*10,FALSE)&gt;99999,-3,IF(VLOOKUP($A190,Sheet1!$B$3:$AH$1266,Sheet1!L$1+(Sheet1!$A$1-1)*10,FALSE)&gt;9999,-2,IF(VLOOKUP($A190,Sheet1!$B$3:$AH$1266,Sheet1!L$1+(Sheet1!$A$1-1)*10,FALSE)&gt;999,-1,0)))))))</f>
        <v>---</v>
      </c>
      <c r="AC190" s="392" t="str">
        <f>IF(ISNA(VLOOKUP($A190,Sheet1!$B$3:$AH$1266,Sheet1!M$1+(Sheet1!$A$1-1)*10,FALSE))=TRUE,"---",IF(VLOOKUP($A190,Sheet1!$B$3:$AH$1266,Sheet1!M$1+(Sheet1!$A$1-1)*10,FALSE)="---","---", (ROUND(VLOOKUP($A190,Sheet1!$B$3:$AH$1266,Sheet1!M$1+(Sheet1!$A$1-1)*10,FALSE),IF(VLOOKUP($A190,Sheet1!$B$3:$AH$1266,Sheet1!M$1+(Sheet1!$A$1-1)*10,FALSE)&gt;99999,-3,IF(VLOOKUP($A190,Sheet1!$B$3:$AH$1266,Sheet1!M$1+(Sheet1!$A$1-1)*10,FALSE)&gt;9999,-2,IF(VLOOKUP($A190,Sheet1!$B$3:$AH$1266,Sheet1!M$1+(Sheet1!$A$1-1)*10,FALSE)&gt;999,-1,0)))))))</f>
        <v>---</v>
      </c>
      <c r="AD190" s="392" t="str">
        <f>IF(ISNA(VLOOKUP($A190,Sheet1!$B$3:$AH$1266,Sheet1!N$1+(Sheet1!$A$1-1)*10,FALSE))=TRUE,"---",IF(VLOOKUP($A190,Sheet1!$B$3:$AH$1266,Sheet1!N$1+(Sheet1!$A$1-1)*10,FALSE)="---","---", (ROUND(VLOOKUP($A190,Sheet1!$B$3:$AH$1266,Sheet1!N$1+(Sheet1!$A$1-1)*10,FALSE),IF(VLOOKUP($A190,Sheet1!$B$3:$AH$1266,Sheet1!N$1+(Sheet1!$A$1-1)*10,FALSE)&gt;99999,-3,IF(VLOOKUP($A190,Sheet1!$B$3:$AH$1266,Sheet1!N$1+(Sheet1!$A$1-1)*10,FALSE)&gt;9999,-2,IF(VLOOKUP($A190,Sheet1!$B$3:$AH$1266,Sheet1!N$1+(Sheet1!$A$1-1)*10,FALSE)&gt;999,-1,0)))))))</f>
        <v>---</v>
      </c>
    </row>
    <row r="191" spans="1:30" ht="25.5" customHeight="1" x14ac:dyDescent="0.25">
      <c r="A191" s="303"/>
      <c r="B191" s="331"/>
      <c r="C191" s="303"/>
      <c r="D191" s="303"/>
      <c r="E191" s="307" t="e">
        <v>#N/A</v>
      </c>
      <c r="F191" s="401"/>
      <c r="G191" s="405"/>
      <c r="H191" s="433"/>
      <c r="I191" s="112">
        <v>28200</v>
      </c>
      <c r="J191" s="140" t="s">
        <v>4405</v>
      </c>
      <c r="K191" s="127" t="s">
        <v>17</v>
      </c>
      <c r="L191" s="115">
        <v>70000</v>
      </c>
      <c r="M191" s="116">
        <v>15.2</v>
      </c>
      <c r="N191" s="127" t="s">
        <v>288</v>
      </c>
      <c r="O191" s="68" t="s">
        <v>4405</v>
      </c>
      <c r="P191" s="68" t="s">
        <v>4405</v>
      </c>
      <c r="Q191" s="68" t="s">
        <v>4405</v>
      </c>
      <c r="R191" s="74" t="s">
        <v>4405</v>
      </c>
      <c r="S191" s="356" t="e">
        <v>#N/A</v>
      </c>
      <c r="T191" s="356" t="str">
        <f>IF(ISNA(VLOOKUP(A191,Sheet1!B$3:C$1266,2,FALSE)=TRUE),"ND",VLOOKUP(A191,Sheet1!B$3:C$1266,2,FALSE))</f>
        <v>ND</v>
      </c>
      <c r="U191" s="392" t="str">
        <f>IF(ISNA(VLOOKUP($A191,Sheet1!$B$3:$AH$1266,Sheet1!E$1+(Sheet1!$A$1-1)*10,FALSE))=TRUE,"---",IF(VLOOKUP($A191,Sheet1!$B$3:$AH$1266,Sheet1!E$1+(Sheet1!$A$1-1)*10,FALSE)="---","---", (ROUND(VLOOKUP($A191,Sheet1!$B$3:$AH$1266,Sheet1!E$1+(Sheet1!$A$1-1)*10,FALSE),IF(VLOOKUP($A191,Sheet1!$B$3:$AH$1266,Sheet1!E$1+(Sheet1!$A$1-1)*10,FALSE)&gt;99999,-3,IF(VLOOKUP($A191,Sheet1!$B$3:$AH$1266,Sheet1!E$1+(Sheet1!$A$1-1)*10,FALSE)&gt;9999,-2,IF(VLOOKUP($A191,Sheet1!$B$3:$AH$1266,Sheet1!E$1+(Sheet1!$A$1-1)*10,FALSE)&gt;999,-1,0)))))))</f>
        <v>---</v>
      </c>
      <c r="V191" s="392" t="str">
        <f>IF(ISNA(VLOOKUP($A191,Sheet1!$B$3:$AH$1266,Sheet1!F$1+(Sheet1!$A$1-1)*10,FALSE))=TRUE,"---",IF(VLOOKUP($A191,Sheet1!$B$3:$AH$1266,Sheet1!F$1+(Sheet1!$A$1-1)*10,FALSE)="---","---", (ROUND(VLOOKUP($A191,Sheet1!$B$3:$AH$1266,Sheet1!F$1+(Sheet1!$A$1-1)*10,FALSE),IF(VLOOKUP($A191,Sheet1!$B$3:$AH$1266,Sheet1!F$1+(Sheet1!$A$1-1)*10,FALSE)&gt;99999,-3,IF(VLOOKUP($A191,Sheet1!$B$3:$AH$1266,Sheet1!F$1+(Sheet1!$A$1-1)*10,FALSE)&gt;9999,-2,IF(VLOOKUP($A191,Sheet1!$B$3:$AH$1266,Sheet1!F$1+(Sheet1!$A$1-1)*10,FALSE)&gt;999,-1,0)))))))</f>
        <v>---</v>
      </c>
      <c r="W191" s="392" t="str">
        <f>IF(ISNA(VLOOKUP($A191,Sheet1!$B$3:$AH$1266,Sheet1!G$1+(Sheet1!$A$1-1)*10,FALSE))=TRUE,"---",IF(VLOOKUP($A191,Sheet1!$B$3:$AH$1266,Sheet1!G$1+(Sheet1!$A$1-1)*10,FALSE)="---","---", (ROUND(VLOOKUP($A191,Sheet1!$B$3:$AH$1266,Sheet1!G$1+(Sheet1!$A$1-1)*10,FALSE),IF(VLOOKUP($A191,Sheet1!$B$3:$AH$1266,Sheet1!G$1+(Sheet1!$A$1-1)*10,FALSE)&gt;99999,-3,IF(VLOOKUP($A191,Sheet1!$B$3:$AH$1266,Sheet1!G$1+(Sheet1!$A$1-1)*10,FALSE)&gt;9999,-2,IF(VLOOKUP($A191,Sheet1!$B$3:$AH$1266,Sheet1!G$1+(Sheet1!$A$1-1)*10,FALSE)&gt;999,-1,0)))))))</f>
        <v>---</v>
      </c>
      <c r="X191" s="392" t="str">
        <f>IF(ISNA(VLOOKUP($A191,Sheet1!$B$3:$AH$1266,Sheet1!H$1+(Sheet1!$A$1-1)*10,FALSE))=TRUE,"---",IF(VLOOKUP($A191,Sheet1!$B$3:$AH$1266,Sheet1!H$1+(Sheet1!$A$1-1)*10,FALSE)="---","---", (ROUND(VLOOKUP($A191,Sheet1!$B$3:$AH$1266,Sheet1!H$1+(Sheet1!$A$1-1)*10,FALSE),IF(VLOOKUP($A191,Sheet1!$B$3:$AH$1266,Sheet1!H$1+(Sheet1!$A$1-1)*10,FALSE)&gt;99999,-3,IF(VLOOKUP($A191,Sheet1!$B$3:$AH$1266,Sheet1!H$1+(Sheet1!$A$1-1)*10,FALSE)&gt;9999,-2,IF(VLOOKUP($A191,Sheet1!$B$3:$AH$1266,Sheet1!H$1+(Sheet1!$A$1-1)*10,FALSE)&gt;999,-1,0)))))))</f>
        <v>---</v>
      </c>
      <c r="Y191" s="392" t="str">
        <f>IF(ISNA(VLOOKUP($A191,Sheet1!$B$3:$AH$1266,Sheet1!I$1+(Sheet1!$A$1-1)*10,FALSE))=TRUE,"---",IF(VLOOKUP($A191,Sheet1!$B$3:$AH$1266,Sheet1!I$1+(Sheet1!$A$1-1)*10,FALSE)="---","---", (ROUND(VLOOKUP($A191,Sheet1!$B$3:$AH$1266,Sheet1!I$1+(Sheet1!$A$1-1)*10,FALSE),IF(VLOOKUP($A191,Sheet1!$B$3:$AH$1266,Sheet1!I$1+(Sheet1!$A$1-1)*10,FALSE)&gt;99999,-3,IF(VLOOKUP($A191,Sheet1!$B$3:$AH$1266,Sheet1!I$1+(Sheet1!$A$1-1)*10,FALSE)&gt;9999,-2,IF(VLOOKUP($A191,Sheet1!$B$3:$AH$1266,Sheet1!I$1+(Sheet1!$A$1-1)*10,FALSE)&gt;999,-1,0)))))))</f>
        <v>---</v>
      </c>
      <c r="Z191" s="392" t="str">
        <f>IF(ISNA(VLOOKUP($A191,Sheet1!$B$3:$AH$1266,Sheet1!J$1+(Sheet1!$A$1-1)*10,FALSE))=TRUE,"---",IF(VLOOKUP($A191,Sheet1!$B$3:$AH$1266,Sheet1!J$1+(Sheet1!$A$1-1)*10,FALSE)="---","---", (ROUND(VLOOKUP($A191,Sheet1!$B$3:$AH$1266,Sheet1!J$1+(Sheet1!$A$1-1)*10,FALSE),IF(VLOOKUP($A191,Sheet1!$B$3:$AH$1266,Sheet1!J$1+(Sheet1!$A$1-1)*10,FALSE)&gt;99999,-3,IF(VLOOKUP($A191,Sheet1!$B$3:$AH$1266,Sheet1!J$1+(Sheet1!$A$1-1)*10,FALSE)&gt;9999,-2,IF(VLOOKUP($A191,Sheet1!$B$3:$AH$1266,Sheet1!J$1+(Sheet1!$A$1-1)*10,FALSE)&gt;999,-1,0)))))))</f>
        <v>---</v>
      </c>
      <c r="AA191" s="392" t="str">
        <f>IF(ISNA(VLOOKUP($A191,Sheet1!$B$3:$AH$1266,Sheet1!K$1+(Sheet1!$A$1-1)*10,FALSE))=TRUE,"---",IF(VLOOKUP($A191,Sheet1!$B$3:$AH$1266,Sheet1!K$1+(Sheet1!$A$1-1)*10,FALSE)="---","---", (ROUND(VLOOKUP($A191,Sheet1!$B$3:$AH$1266,Sheet1!K$1+(Sheet1!$A$1-1)*10,FALSE),IF(VLOOKUP($A191,Sheet1!$B$3:$AH$1266,Sheet1!K$1+(Sheet1!$A$1-1)*10,FALSE)&gt;99999,-3,IF(VLOOKUP($A191,Sheet1!$B$3:$AH$1266,Sheet1!K$1+(Sheet1!$A$1-1)*10,FALSE)&gt;9999,-2,IF(VLOOKUP($A191,Sheet1!$B$3:$AH$1266,Sheet1!K$1+(Sheet1!$A$1-1)*10,FALSE)&gt;999,-1,0)))))))</f>
        <v>---</v>
      </c>
      <c r="AB191" s="392" t="str">
        <f>IF(ISNA(VLOOKUP($A191,Sheet1!$B$3:$AH$1266,Sheet1!L$1+(Sheet1!$A$1-1)*10,FALSE))=TRUE,"---",IF(VLOOKUP($A191,Sheet1!$B$3:$AH$1266,Sheet1!L$1+(Sheet1!$A$1-1)*10,FALSE)="---","---", (ROUND(VLOOKUP($A191,Sheet1!$B$3:$AH$1266,Sheet1!L$1+(Sheet1!$A$1-1)*10,FALSE),IF(VLOOKUP($A191,Sheet1!$B$3:$AH$1266,Sheet1!L$1+(Sheet1!$A$1-1)*10,FALSE)&gt;99999,-3,IF(VLOOKUP($A191,Sheet1!$B$3:$AH$1266,Sheet1!L$1+(Sheet1!$A$1-1)*10,FALSE)&gt;9999,-2,IF(VLOOKUP($A191,Sheet1!$B$3:$AH$1266,Sheet1!L$1+(Sheet1!$A$1-1)*10,FALSE)&gt;999,-1,0)))))))</f>
        <v>---</v>
      </c>
      <c r="AC191" s="392" t="str">
        <f>IF(ISNA(VLOOKUP($A191,Sheet1!$B$3:$AH$1266,Sheet1!M$1+(Sheet1!$A$1-1)*10,FALSE))=TRUE,"---",IF(VLOOKUP($A191,Sheet1!$B$3:$AH$1266,Sheet1!M$1+(Sheet1!$A$1-1)*10,FALSE)="---","---", (ROUND(VLOOKUP($A191,Sheet1!$B$3:$AH$1266,Sheet1!M$1+(Sheet1!$A$1-1)*10,FALSE),IF(VLOOKUP($A191,Sheet1!$B$3:$AH$1266,Sheet1!M$1+(Sheet1!$A$1-1)*10,FALSE)&gt;99999,-3,IF(VLOOKUP($A191,Sheet1!$B$3:$AH$1266,Sheet1!M$1+(Sheet1!$A$1-1)*10,FALSE)&gt;9999,-2,IF(VLOOKUP($A191,Sheet1!$B$3:$AH$1266,Sheet1!M$1+(Sheet1!$A$1-1)*10,FALSE)&gt;999,-1,0)))))))</f>
        <v>---</v>
      </c>
      <c r="AD191" s="392" t="str">
        <f>IF(ISNA(VLOOKUP($A191,Sheet1!$B$3:$AH$1266,Sheet1!N$1+(Sheet1!$A$1-1)*10,FALSE))=TRUE,"---",IF(VLOOKUP($A191,Sheet1!$B$3:$AH$1266,Sheet1!N$1+(Sheet1!$A$1-1)*10,FALSE)="---","---", (ROUND(VLOOKUP($A191,Sheet1!$B$3:$AH$1266,Sheet1!N$1+(Sheet1!$A$1-1)*10,FALSE),IF(VLOOKUP($A191,Sheet1!$B$3:$AH$1266,Sheet1!N$1+(Sheet1!$A$1-1)*10,FALSE)&gt;99999,-3,IF(VLOOKUP($A191,Sheet1!$B$3:$AH$1266,Sheet1!N$1+(Sheet1!$A$1-1)*10,FALSE)&gt;9999,-2,IF(VLOOKUP($A191,Sheet1!$B$3:$AH$1266,Sheet1!N$1+(Sheet1!$A$1-1)*10,FALSE)&gt;999,-1,0)))))))</f>
        <v>---</v>
      </c>
    </row>
    <row r="192" spans="1:30" ht="25.5" customHeight="1" thickBot="1" x14ac:dyDescent="0.3">
      <c r="A192" s="312" t="s">
        <v>4401</v>
      </c>
      <c r="B192" s="312"/>
      <c r="C192" s="312"/>
      <c r="D192" s="312"/>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2"/>
      <c r="AB192" s="312"/>
      <c r="AC192" s="312"/>
      <c r="AD192" s="312"/>
    </row>
    <row r="193" spans="1:30" ht="25.5" customHeight="1" thickTop="1" x14ac:dyDescent="0.25">
      <c r="A193" s="133" t="s">
        <v>289</v>
      </c>
      <c r="B193" s="141" t="s">
        <v>290</v>
      </c>
      <c r="C193" s="133">
        <v>432118</v>
      </c>
      <c r="D193" s="133">
        <v>752301</v>
      </c>
      <c r="E193" s="67" t="s">
        <v>3038</v>
      </c>
      <c r="F193" s="169" t="s">
        <v>4503</v>
      </c>
      <c r="G193" s="152" t="s">
        <v>286</v>
      </c>
      <c r="H193" s="136">
        <v>48.9</v>
      </c>
      <c r="I193" s="150">
        <v>23105</v>
      </c>
      <c r="J193" s="151">
        <v>8.41</v>
      </c>
      <c r="K193" s="154" t="s">
        <v>4405</v>
      </c>
      <c r="L193" s="170" t="s">
        <v>4405</v>
      </c>
      <c r="M193" s="171" t="s">
        <v>4405</v>
      </c>
      <c r="N193" s="152" t="s">
        <v>75</v>
      </c>
      <c r="O193" s="72" t="s">
        <v>4405</v>
      </c>
      <c r="P193" s="72" t="s">
        <v>4405</v>
      </c>
      <c r="Q193" s="72" t="s">
        <v>4405</v>
      </c>
      <c r="R193" s="63" t="s">
        <v>4405</v>
      </c>
      <c r="S193" s="63" t="s">
        <v>4364</v>
      </c>
      <c r="T193" s="63" t="str">
        <f>IF(ISNA(VLOOKUP(A193,Sheet1!B$3:C$1266,2,FALSE)=TRUE),"NC",VLOOKUP(A193,Sheet1!B$3:C$1266,2,FALSE))</f>
        <v>Rural</v>
      </c>
      <c r="U193" s="66">
        <f>IF(ISNA(VLOOKUP($A193,Sheet1!$B$3:$AH$1266,Sheet1!E$1+(Sheet1!$A$1-1)*10,FALSE))=TRUE,"---",IF(VLOOKUP($A193,Sheet1!$B$3:$AH$1266,Sheet1!E$1+(Sheet1!$A$1-1)*10,FALSE)="---","---", (ROUND(VLOOKUP($A193,Sheet1!$B$3:$AH$1266,Sheet1!E$1+(Sheet1!$A$1-1)*10,FALSE),IF(VLOOKUP($A193,Sheet1!$B$3:$AH$1266,Sheet1!E$1+(Sheet1!$A$1-1)*10,FALSE)&gt;99999,-3,IF(VLOOKUP($A193,Sheet1!$B$3:$AH$1266,Sheet1!E$1+(Sheet1!$A$1-1)*10,FALSE)&gt;9999,-2,IF(VLOOKUP($A193,Sheet1!$B$3:$AH$1266,Sheet1!E$1+(Sheet1!$A$1-1)*10,FALSE)&gt;999,-1,0)))))))</f>
        <v>2080</v>
      </c>
      <c r="V193" s="66">
        <f>IF(ISNA(VLOOKUP($A193,Sheet1!$B$3:$AH$1266,Sheet1!F$1+(Sheet1!$A$1-1)*10,FALSE))=TRUE,"---",IF(VLOOKUP($A193,Sheet1!$B$3:$AH$1266,Sheet1!F$1+(Sheet1!$A$1-1)*10,FALSE)="---","---", (ROUND(VLOOKUP($A193,Sheet1!$B$3:$AH$1266,Sheet1!F$1+(Sheet1!$A$1-1)*10,FALSE),IF(VLOOKUP($A193,Sheet1!$B$3:$AH$1266,Sheet1!F$1+(Sheet1!$A$1-1)*10,FALSE)&gt;99999,-3,IF(VLOOKUP($A193,Sheet1!$B$3:$AH$1266,Sheet1!F$1+(Sheet1!$A$1-1)*10,FALSE)&gt;9999,-2,IF(VLOOKUP($A193,Sheet1!$B$3:$AH$1266,Sheet1!F$1+(Sheet1!$A$1-1)*10,FALSE)&gt;999,-1,0)))))))</f>
        <v>2370</v>
      </c>
      <c r="W193" s="66">
        <f>IF(ISNA(VLOOKUP($A193,Sheet1!$B$3:$AH$1266,Sheet1!G$1+(Sheet1!$A$1-1)*10,FALSE))=TRUE,"---",IF(VLOOKUP($A193,Sheet1!$B$3:$AH$1266,Sheet1!G$1+(Sheet1!$A$1-1)*10,FALSE)="---","---", (ROUND(VLOOKUP($A193,Sheet1!$B$3:$AH$1266,Sheet1!G$1+(Sheet1!$A$1-1)*10,FALSE),IF(VLOOKUP($A193,Sheet1!$B$3:$AH$1266,Sheet1!G$1+(Sheet1!$A$1-1)*10,FALSE)&gt;99999,-3,IF(VLOOKUP($A193,Sheet1!$B$3:$AH$1266,Sheet1!G$1+(Sheet1!$A$1-1)*10,FALSE)&gt;9999,-2,IF(VLOOKUP($A193,Sheet1!$B$3:$AH$1266,Sheet1!G$1+(Sheet1!$A$1-1)*10,FALSE)&gt;999,-1,0)))))))</f>
        <v>2730</v>
      </c>
      <c r="X193" s="66">
        <f>IF(ISNA(VLOOKUP($A193,Sheet1!$B$3:$AH$1266,Sheet1!H$1+(Sheet1!$A$1-1)*10,FALSE))=TRUE,"---",IF(VLOOKUP($A193,Sheet1!$B$3:$AH$1266,Sheet1!H$1+(Sheet1!$A$1-1)*10,FALSE)="---","---", (ROUND(VLOOKUP($A193,Sheet1!$B$3:$AH$1266,Sheet1!H$1+(Sheet1!$A$1-1)*10,FALSE),IF(VLOOKUP($A193,Sheet1!$B$3:$AH$1266,Sheet1!H$1+(Sheet1!$A$1-1)*10,FALSE)&gt;99999,-3,IF(VLOOKUP($A193,Sheet1!$B$3:$AH$1266,Sheet1!H$1+(Sheet1!$A$1-1)*10,FALSE)&gt;9999,-2,IF(VLOOKUP($A193,Sheet1!$B$3:$AH$1266,Sheet1!H$1+(Sheet1!$A$1-1)*10,FALSE)&gt;999,-1,0)))))))</f>
        <v>3710</v>
      </c>
      <c r="Y193" s="66">
        <f>IF(ISNA(VLOOKUP($A193,Sheet1!$B$3:$AH$1266,Sheet1!I$1+(Sheet1!$A$1-1)*10,FALSE))=TRUE,"---",IF(VLOOKUP($A193,Sheet1!$B$3:$AH$1266,Sheet1!I$1+(Sheet1!$A$1-1)*10,FALSE)="---","---", (ROUND(VLOOKUP($A193,Sheet1!$B$3:$AH$1266,Sheet1!I$1+(Sheet1!$A$1-1)*10,FALSE),IF(VLOOKUP($A193,Sheet1!$B$3:$AH$1266,Sheet1!I$1+(Sheet1!$A$1-1)*10,FALSE)&gt;99999,-3,IF(VLOOKUP($A193,Sheet1!$B$3:$AH$1266,Sheet1!I$1+(Sheet1!$A$1-1)*10,FALSE)&gt;9999,-2,IF(VLOOKUP($A193,Sheet1!$B$3:$AH$1266,Sheet1!I$1+(Sheet1!$A$1-1)*10,FALSE)&gt;999,-1,0)))))))</f>
        <v>4410</v>
      </c>
      <c r="Z193" s="66">
        <f>IF(ISNA(VLOOKUP($A193,Sheet1!$B$3:$AH$1266,Sheet1!J$1+(Sheet1!$A$1-1)*10,FALSE))=TRUE,"---",IF(VLOOKUP($A193,Sheet1!$B$3:$AH$1266,Sheet1!J$1+(Sheet1!$A$1-1)*10,FALSE)="---","---", (ROUND(VLOOKUP($A193,Sheet1!$B$3:$AH$1266,Sheet1!J$1+(Sheet1!$A$1-1)*10,FALSE),IF(VLOOKUP($A193,Sheet1!$B$3:$AH$1266,Sheet1!J$1+(Sheet1!$A$1-1)*10,FALSE)&gt;99999,-3,IF(VLOOKUP($A193,Sheet1!$B$3:$AH$1266,Sheet1!J$1+(Sheet1!$A$1-1)*10,FALSE)&gt;9999,-2,IF(VLOOKUP($A193,Sheet1!$B$3:$AH$1266,Sheet1!J$1+(Sheet1!$A$1-1)*10,FALSE)&gt;999,-1,0)))))))</f>
        <v>5340</v>
      </c>
      <c r="AA193" s="66">
        <f>IF(ISNA(VLOOKUP($A193,Sheet1!$B$3:$AH$1266,Sheet1!K$1+(Sheet1!$A$1-1)*10,FALSE))=TRUE,"---",IF(VLOOKUP($A193,Sheet1!$B$3:$AH$1266,Sheet1!K$1+(Sheet1!$A$1-1)*10,FALSE)="---","---", (ROUND(VLOOKUP($A193,Sheet1!$B$3:$AH$1266,Sheet1!K$1+(Sheet1!$A$1-1)*10,FALSE),IF(VLOOKUP($A193,Sheet1!$B$3:$AH$1266,Sheet1!K$1+(Sheet1!$A$1-1)*10,FALSE)&gt;99999,-3,IF(VLOOKUP($A193,Sheet1!$B$3:$AH$1266,Sheet1!K$1+(Sheet1!$A$1-1)*10,FALSE)&gt;9999,-2,IF(VLOOKUP($A193,Sheet1!$B$3:$AH$1266,Sheet1!K$1+(Sheet1!$A$1-1)*10,FALSE)&gt;999,-1,0)))))))</f>
        <v>6050</v>
      </c>
      <c r="AB193" s="66">
        <f>IF(ISNA(VLOOKUP($A193,Sheet1!$B$3:$AH$1266,Sheet1!L$1+(Sheet1!$A$1-1)*10,FALSE))=TRUE,"---",IF(VLOOKUP($A193,Sheet1!$B$3:$AH$1266,Sheet1!L$1+(Sheet1!$A$1-1)*10,FALSE)="---","---", (ROUND(VLOOKUP($A193,Sheet1!$B$3:$AH$1266,Sheet1!L$1+(Sheet1!$A$1-1)*10,FALSE),IF(VLOOKUP($A193,Sheet1!$B$3:$AH$1266,Sheet1!L$1+(Sheet1!$A$1-1)*10,FALSE)&gt;99999,-3,IF(VLOOKUP($A193,Sheet1!$B$3:$AH$1266,Sheet1!L$1+(Sheet1!$A$1-1)*10,FALSE)&gt;9999,-2,IF(VLOOKUP($A193,Sheet1!$B$3:$AH$1266,Sheet1!L$1+(Sheet1!$A$1-1)*10,FALSE)&gt;999,-1,0)))))))</f>
        <v>6870</v>
      </c>
      <c r="AC193" s="66">
        <f>IF(ISNA(VLOOKUP($A193,Sheet1!$B$3:$AH$1266,Sheet1!M$1+(Sheet1!$A$1-1)*10,FALSE))=TRUE,"---",IF(VLOOKUP($A193,Sheet1!$B$3:$AH$1266,Sheet1!M$1+(Sheet1!$A$1-1)*10,FALSE)="---","---", (ROUND(VLOOKUP($A193,Sheet1!$B$3:$AH$1266,Sheet1!M$1+(Sheet1!$A$1-1)*10,FALSE),IF(VLOOKUP($A193,Sheet1!$B$3:$AH$1266,Sheet1!M$1+(Sheet1!$A$1-1)*10,FALSE)&gt;99999,-3,IF(VLOOKUP($A193,Sheet1!$B$3:$AH$1266,Sheet1!M$1+(Sheet1!$A$1-1)*10,FALSE)&gt;9999,-2,IF(VLOOKUP($A193,Sheet1!$B$3:$AH$1266,Sheet1!M$1+(Sheet1!$A$1-1)*10,FALSE)&gt;999,-1,0)))))))</f>
        <v>7600</v>
      </c>
      <c r="AD193" s="66">
        <f>IF(ISNA(VLOOKUP($A193,Sheet1!$B$3:$AH$1266,Sheet1!N$1+(Sheet1!$A$1-1)*10,FALSE))=TRUE,"---",IF(VLOOKUP($A193,Sheet1!$B$3:$AH$1266,Sheet1!N$1+(Sheet1!$A$1-1)*10,FALSE)="---","---", (ROUND(VLOOKUP($A193,Sheet1!$B$3:$AH$1266,Sheet1!N$1+(Sheet1!$A$1-1)*10,FALSE),IF(VLOOKUP($A193,Sheet1!$B$3:$AH$1266,Sheet1!N$1+(Sheet1!$A$1-1)*10,FALSE)&gt;99999,-3,IF(VLOOKUP($A193,Sheet1!$B$3:$AH$1266,Sheet1!N$1+(Sheet1!$A$1-1)*10,FALSE)&gt;9999,-2,IF(VLOOKUP($A193,Sheet1!$B$3:$AH$1266,Sheet1!N$1+(Sheet1!$A$1-1)*10,FALSE)&gt;999,-1,0)))))))</f>
        <v>8760</v>
      </c>
    </row>
    <row r="194" spans="1:30" ht="25.5" customHeight="1" x14ac:dyDescent="0.25">
      <c r="A194" s="125" t="s">
        <v>291</v>
      </c>
      <c r="B194" s="138" t="s">
        <v>292</v>
      </c>
      <c r="C194" s="125">
        <v>432058</v>
      </c>
      <c r="D194" s="125">
        <v>752219</v>
      </c>
      <c r="E194" s="70" t="s">
        <v>3038</v>
      </c>
      <c r="F194" s="139" t="s">
        <v>4405</v>
      </c>
      <c r="G194" s="127" t="s">
        <v>160</v>
      </c>
      <c r="H194" s="128">
        <v>81.3</v>
      </c>
      <c r="I194" s="112">
        <v>16712</v>
      </c>
      <c r="J194" s="140" t="s">
        <v>4405</v>
      </c>
      <c r="K194" s="127" t="s">
        <v>17</v>
      </c>
      <c r="L194" s="115">
        <v>10300</v>
      </c>
      <c r="M194" s="116">
        <v>127</v>
      </c>
      <c r="N194" s="127" t="s">
        <v>160</v>
      </c>
      <c r="O194" s="68">
        <f t="shared" ref="O194:O256" si="7">IF(U194&lt;&gt;"---",IF(L194&lt;W194,"&gt;50",IF(AND(L194&gt;=W194,L194&lt;=X194),(W$8-(((LOG(L194)-LOG(W194))/((LOG(X194)-LOG(W194)))*(W$8-X$8)))),IF(AND(L194&gt;=X194,L194&lt;=Y194),(X$8-(((LOG(L194)-LOG(X194))/((LOG(Y194)-LOG(X194)))*(X$8-Y$8)))),IF(AND(L194&gt;=Y194,L194&lt;=Z194),(Y$8-(((LOG(L194)-LOG(Y194))/((LOG(Z194)-LOG(Y194)))*(Y$8-Z$8)))),IF(AND(L194&gt;=Z194,L194&lt;=AA194),(Z$8-(((LOG(L194)-LOG(Z194))/((LOG(AA194)-LOG(Z194)))*(Z$8-AA$8)))),IF(AND(L194&gt;=AA194,L194&lt;=AB194),(AA$8-(((LOG(L194)-LOG(AA194))/((LOG(AB194)-LOG(AA194)))*(AA$8-AB$8)))),IF(AND(L194&gt;=AB194,L194&lt;=AC194),(AB$8-(((LOG(L194)-LOG(AB194))/((LOG(AC194)-LOG(AB194)))*(AB$8-AC$8)))),IF(AND(L194&gt;=AC194,L194&lt;=AD194),(AC$8-(((LOG(L194)-LOG(AC194))/((LOG(AD194)-LOG(AC194)))*(AC$8-AD$8)))),IF(L194&gt;AD194*1.1,"&lt;0.2",0.2))))))))),"")</f>
        <v>1.2268717234178235</v>
      </c>
      <c r="P194" s="68">
        <f>IF(O194&lt;&gt;"",VLOOKUP($A194,Sheet4!$A$2:$O$1309,14,FALSE)*100,"")</f>
        <v>2.1257039296651348</v>
      </c>
      <c r="Q194" s="68">
        <f>IF(P194&lt;&gt;"",VLOOKUP($A194,Sheet4!$A$2:$O$1309,15,FALSE)*100,"")</f>
        <v>18.978685114760619</v>
      </c>
      <c r="R194" s="74">
        <f t="shared" si="5"/>
        <v>80</v>
      </c>
      <c r="S194" s="64" t="s">
        <v>4364</v>
      </c>
      <c r="T194" s="64" t="str">
        <f>IF(ISNA(VLOOKUP(A194,Sheet1!B$3:C$1266,2,FALSE)=TRUE),"NC",VLOOKUP(A194,Sheet1!B$3:C$1266,2,FALSE))</f>
        <v>Rural</v>
      </c>
      <c r="U194" s="65">
        <f>IF(ISNA(VLOOKUP($A194,Sheet1!$B$3:$AH$1266,Sheet1!E$1+(Sheet1!$A$1-1)*10,FALSE))=TRUE,"---",IF(VLOOKUP($A194,Sheet1!$B$3:$AH$1266,Sheet1!E$1+(Sheet1!$A$1-1)*10,FALSE)="---","---", (ROUND(VLOOKUP($A194,Sheet1!$B$3:$AH$1266,Sheet1!E$1+(Sheet1!$A$1-1)*10,FALSE),IF(VLOOKUP($A194,Sheet1!$B$3:$AH$1266,Sheet1!E$1+(Sheet1!$A$1-1)*10,FALSE)&gt;99999,-3,IF(VLOOKUP($A194,Sheet1!$B$3:$AH$1266,Sheet1!E$1+(Sheet1!$A$1-1)*10,FALSE)&gt;9999,-2,IF(VLOOKUP($A194,Sheet1!$B$3:$AH$1266,Sheet1!E$1+(Sheet1!$A$1-1)*10,FALSE)&gt;999,-1,0)))))))</f>
        <v>3180</v>
      </c>
      <c r="V194" s="65">
        <f>IF(ISNA(VLOOKUP($A194,Sheet1!$B$3:$AH$1266,Sheet1!F$1+(Sheet1!$A$1-1)*10,FALSE))=TRUE,"---",IF(VLOOKUP($A194,Sheet1!$B$3:$AH$1266,Sheet1!F$1+(Sheet1!$A$1-1)*10,FALSE)="---","---", (ROUND(VLOOKUP($A194,Sheet1!$B$3:$AH$1266,Sheet1!F$1+(Sheet1!$A$1-1)*10,FALSE),IF(VLOOKUP($A194,Sheet1!$B$3:$AH$1266,Sheet1!F$1+(Sheet1!$A$1-1)*10,FALSE)&gt;99999,-3,IF(VLOOKUP($A194,Sheet1!$B$3:$AH$1266,Sheet1!F$1+(Sheet1!$A$1-1)*10,FALSE)&gt;9999,-2,IF(VLOOKUP($A194,Sheet1!$B$3:$AH$1266,Sheet1!F$1+(Sheet1!$A$1-1)*10,FALSE)&gt;999,-1,0)))))))</f>
        <v>3640</v>
      </c>
      <c r="W194" s="65">
        <f>IF(ISNA(VLOOKUP($A194,Sheet1!$B$3:$AH$1266,Sheet1!G$1+(Sheet1!$A$1-1)*10,FALSE))=TRUE,"---",IF(VLOOKUP($A194,Sheet1!$B$3:$AH$1266,Sheet1!G$1+(Sheet1!$A$1-1)*10,FALSE)="---","---", (ROUND(VLOOKUP($A194,Sheet1!$B$3:$AH$1266,Sheet1!G$1+(Sheet1!$A$1-1)*10,FALSE),IF(VLOOKUP($A194,Sheet1!$B$3:$AH$1266,Sheet1!G$1+(Sheet1!$A$1-1)*10,FALSE)&gt;99999,-3,IF(VLOOKUP($A194,Sheet1!$B$3:$AH$1266,Sheet1!G$1+(Sheet1!$A$1-1)*10,FALSE)&gt;9999,-2,IF(VLOOKUP($A194,Sheet1!$B$3:$AH$1266,Sheet1!G$1+(Sheet1!$A$1-1)*10,FALSE)&gt;999,-1,0)))))))</f>
        <v>4200</v>
      </c>
      <c r="X194" s="65">
        <f>IF(ISNA(VLOOKUP($A194,Sheet1!$B$3:$AH$1266,Sheet1!H$1+(Sheet1!$A$1-1)*10,FALSE))=TRUE,"---",IF(VLOOKUP($A194,Sheet1!$B$3:$AH$1266,Sheet1!H$1+(Sheet1!$A$1-1)*10,FALSE)="---","---", (ROUND(VLOOKUP($A194,Sheet1!$B$3:$AH$1266,Sheet1!H$1+(Sheet1!$A$1-1)*10,FALSE),IF(VLOOKUP($A194,Sheet1!$B$3:$AH$1266,Sheet1!H$1+(Sheet1!$A$1-1)*10,FALSE)&gt;99999,-3,IF(VLOOKUP($A194,Sheet1!$B$3:$AH$1266,Sheet1!H$1+(Sheet1!$A$1-1)*10,FALSE)&gt;9999,-2,IF(VLOOKUP($A194,Sheet1!$B$3:$AH$1266,Sheet1!H$1+(Sheet1!$A$1-1)*10,FALSE)&gt;999,-1,0)))))))</f>
        <v>5720</v>
      </c>
      <c r="Y194" s="65">
        <f>IF(ISNA(VLOOKUP($A194,Sheet1!$B$3:$AH$1266,Sheet1!I$1+(Sheet1!$A$1-1)*10,FALSE))=TRUE,"---",IF(VLOOKUP($A194,Sheet1!$B$3:$AH$1266,Sheet1!I$1+(Sheet1!$A$1-1)*10,FALSE)="---","---", (ROUND(VLOOKUP($A194,Sheet1!$B$3:$AH$1266,Sheet1!I$1+(Sheet1!$A$1-1)*10,FALSE),IF(VLOOKUP($A194,Sheet1!$B$3:$AH$1266,Sheet1!I$1+(Sheet1!$A$1-1)*10,FALSE)&gt;99999,-3,IF(VLOOKUP($A194,Sheet1!$B$3:$AH$1266,Sheet1!I$1+(Sheet1!$A$1-1)*10,FALSE)&gt;9999,-2,IF(VLOOKUP($A194,Sheet1!$B$3:$AH$1266,Sheet1!I$1+(Sheet1!$A$1-1)*10,FALSE)&gt;999,-1,0)))))))</f>
        <v>6810</v>
      </c>
      <c r="Z194" s="65">
        <f>IF(ISNA(VLOOKUP($A194,Sheet1!$B$3:$AH$1266,Sheet1!J$1+(Sheet1!$A$1-1)*10,FALSE))=TRUE,"---",IF(VLOOKUP($A194,Sheet1!$B$3:$AH$1266,Sheet1!J$1+(Sheet1!$A$1-1)*10,FALSE)="---","---", (ROUND(VLOOKUP($A194,Sheet1!$B$3:$AH$1266,Sheet1!J$1+(Sheet1!$A$1-1)*10,FALSE),IF(VLOOKUP($A194,Sheet1!$B$3:$AH$1266,Sheet1!J$1+(Sheet1!$A$1-1)*10,FALSE)&gt;99999,-3,IF(VLOOKUP($A194,Sheet1!$B$3:$AH$1266,Sheet1!J$1+(Sheet1!$A$1-1)*10,FALSE)&gt;9999,-2,IF(VLOOKUP($A194,Sheet1!$B$3:$AH$1266,Sheet1!J$1+(Sheet1!$A$1-1)*10,FALSE)&gt;999,-1,0)))))))</f>
        <v>8250</v>
      </c>
      <c r="AA194" s="65">
        <f>IF(ISNA(VLOOKUP($A194,Sheet1!$B$3:$AH$1266,Sheet1!K$1+(Sheet1!$A$1-1)*10,FALSE))=TRUE,"---",IF(VLOOKUP($A194,Sheet1!$B$3:$AH$1266,Sheet1!K$1+(Sheet1!$A$1-1)*10,FALSE)="---","---", (ROUND(VLOOKUP($A194,Sheet1!$B$3:$AH$1266,Sheet1!K$1+(Sheet1!$A$1-1)*10,FALSE),IF(VLOOKUP($A194,Sheet1!$B$3:$AH$1266,Sheet1!K$1+(Sheet1!$A$1-1)*10,FALSE)&gt;99999,-3,IF(VLOOKUP($A194,Sheet1!$B$3:$AH$1266,Sheet1!K$1+(Sheet1!$A$1-1)*10,FALSE)&gt;9999,-2,IF(VLOOKUP($A194,Sheet1!$B$3:$AH$1266,Sheet1!K$1+(Sheet1!$A$1-1)*10,FALSE)&gt;999,-1,0)))))))</f>
        <v>9340</v>
      </c>
      <c r="AB194" s="65">
        <f>IF(ISNA(VLOOKUP($A194,Sheet1!$B$3:$AH$1266,Sheet1!L$1+(Sheet1!$A$1-1)*10,FALSE))=TRUE,"---",IF(VLOOKUP($A194,Sheet1!$B$3:$AH$1266,Sheet1!L$1+(Sheet1!$A$1-1)*10,FALSE)="---","---", (ROUND(VLOOKUP($A194,Sheet1!$B$3:$AH$1266,Sheet1!L$1+(Sheet1!$A$1-1)*10,FALSE),IF(VLOOKUP($A194,Sheet1!$B$3:$AH$1266,Sheet1!L$1+(Sheet1!$A$1-1)*10,FALSE)&gt;99999,-3,IF(VLOOKUP($A194,Sheet1!$B$3:$AH$1266,Sheet1!L$1+(Sheet1!$A$1-1)*10,FALSE)&gt;9999,-2,IF(VLOOKUP($A194,Sheet1!$B$3:$AH$1266,Sheet1!L$1+(Sheet1!$A$1-1)*10,FALSE)&gt;999,-1,0)))))))</f>
        <v>10600</v>
      </c>
      <c r="AC194" s="65">
        <f>IF(ISNA(VLOOKUP($A194,Sheet1!$B$3:$AH$1266,Sheet1!M$1+(Sheet1!$A$1-1)*10,FALSE))=TRUE,"---",IF(VLOOKUP($A194,Sheet1!$B$3:$AH$1266,Sheet1!M$1+(Sheet1!$A$1-1)*10,FALSE)="---","---", (ROUND(VLOOKUP($A194,Sheet1!$B$3:$AH$1266,Sheet1!M$1+(Sheet1!$A$1-1)*10,FALSE),IF(VLOOKUP($A194,Sheet1!$B$3:$AH$1266,Sheet1!M$1+(Sheet1!$A$1-1)*10,FALSE)&gt;99999,-3,IF(VLOOKUP($A194,Sheet1!$B$3:$AH$1266,Sheet1!M$1+(Sheet1!$A$1-1)*10,FALSE)&gt;9999,-2,IF(VLOOKUP($A194,Sheet1!$B$3:$AH$1266,Sheet1!M$1+(Sheet1!$A$1-1)*10,FALSE)&gt;999,-1,0)))))))</f>
        <v>11700</v>
      </c>
      <c r="AD194" s="65">
        <f>IF(ISNA(VLOOKUP($A194,Sheet1!$B$3:$AH$1266,Sheet1!N$1+(Sheet1!$A$1-1)*10,FALSE))=TRUE,"---",IF(VLOOKUP($A194,Sheet1!$B$3:$AH$1266,Sheet1!N$1+(Sheet1!$A$1-1)*10,FALSE)="---","---", (ROUND(VLOOKUP($A194,Sheet1!$B$3:$AH$1266,Sheet1!N$1+(Sheet1!$A$1-1)*10,FALSE),IF(VLOOKUP($A194,Sheet1!$B$3:$AH$1266,Sheet1!N$1+(Sheet1!$A$1-1)*10,FALSE)&gt;99999,-3,IF(VLOOKUP($A194,Sheet1!$B$3:$AH$1266,Sheet1!N$1+(Sheet1!$A$1-1)*10,FALSE)&gt;9999,-2,IF(VLOOKUP($A194,Sheet1!$B$3:$AH$1266,Sheet1!N$1+(Sheet1!$A$1-1)*10,FALSE)&gt;999,-1,0)))))))</f>
        <v>13500</v>
      </c>
    </row>
    <row r="195" spans="1:30" ht="25.5" customHeight="1" x14ac:dyDescent="0.25">
      <c r="A195" s="133" t="s">
        <v>293</v>
      </c>
      <c r="B195" s="141" t="s">
        <v>294</v>
      </c>
      <c r="C195" s="133">
        <v>432100</v>
      </c>
      <c r="D195" s="133">
        <v>752033</v>
      </c>
      <c r="E195" s="67" t="s">
        <v>3038</v>
      </c>
      <c r="F195" s="135" t="s">
        <v>4405</v>
      </c>
      <c r="G195" s="118" t="s">
        <v>160</v>
      </c>
      <c r="H195" s="136">
        <v>0.16</v>
      </c>
      <c r="I195" s="119">
        <v>20698</v>
      </c>
      <c r="J195" s="137" t="s">
        <v>4405</v>
      </c>
      <c r="K195" s="118" t="s">
        <v>17</v>
      </c>
      <c r="L195" s="122">
        <v>197</v>
      </c>
      <c r="M195" s="123">
        <v>1231</v>
      </c>
      <c r="N195" s="118" t="s">
        <v>145</v>
      </c>
      <c r="O195" s="71" t="s">
        <v>4405</v>
      </c>
      <c r="P195" s="71" t="s">
        <v>4405</v>
      </c>
      <c r="Q195" s="71" t="s">
        <v>4405</v>
      </c>
      <c r="R195" s="73" t="s">
        <v>4405</v>
      </c>
      <c r="S195" s="63" t="s">
        <v>4364</v>
      </c>
      <c r="T195" s="63" t="str">
        <f>IF(ISNA(VLOOKUP(A195,Sheet1!B$3:C$1266,2,FALSE)=TRUE),"NC",VLOOKUP(A195,Sheet1!B$3:C$1266,2,FALSE))</f>
        <v>NC</v>
      </c>
      <c r="U195" s="66" t="str">
        <f>IF(ISNA(VLOOKUP($A195,Sheet1!$B$3:$AH$1266,Sheet1!E$1+(Sheet1!$A$1-1)*10,FALSE))=TRUE,"---",IF(VLOOKUP($A195,Sheet1!$B$3:$AH$1266,Sheet1!E$1+(Sheet1!$A$1-1)*10,FALSE)="---","---", (ROUND(VLOOKUP($A195,Sheet1!$B$3:$AH$1266,Sheet1!E$1+(Sheet1!$A$1-1)*10,FALSE),IF(VLOOKUP($A195,Sheet1!$B$3:$AH$1266,Sheet1!E$1+(Sheet1!$A$1-1)*10,FALSE)&gt;99999,-3,IF(VLOOKUP($A195,Sheet1!$B$3:$AH$1266,Sheet1!E$1+(Sheet1!$A$1-1)*10,FALSE)&gt;9999,-2,IF(VLOOKUP($A195,Sheet1!$B$3:$AH$1266,Sheet1!E$1+(Sheet1!$A$1-1)*10,FALSE)&gt;999,-1,0)))))))</f>
        <v>---</v>
      </c>
      <c r="V195" s="66" t="str">
        <f>IF(ISNA(VLOOKUP($A195,Sheet1!$B$3:$AH$1266,Sheet1!F$1+(Sheet1!$A$1-1)*10,FALSE))=TRUE,"---",IF(VLOOKUP($A195,Sheet1!$B$3:$AH$1266,Sheet1!F$1+(Sheet1!$A$1-1)*10,FALSE)="---","---", (ROUND(VLOOKUP($A195,Sheet1!$B$3:$AH$1266,Sheet1!F$1+(Sheet1!$A$1-1)*10,FALSE),IF(VLOOKUP($A195,Sheet1!$B$3:$AH$1266,Sheet1!F$1+(Sheet1!$A$1-1)*10,FALSE)&gt;99999,-3,IF(VLOOKUP($A195,Sheet1!$B$3:$AH$1266,Sheet1!F$1+(Sheet1!$A$1-1)*10,FALSE)&gt;9999,-2,IF(VLOOKUP($A195,Sheet1!$B$3:$AH$1266,Sheet1!F$1+(Sheet1!$A$1-1)*10,FALSE)&gt;999,-1,0)))))))</f>
        <v>---</v>
      </c>
      <c r="W195" s="66" t="str">
        <f>IF(ISNA(VLOOKUP($A195,Sheet1!$B$3:$AH$1266,Sheet1!G$1+(Sheet1!$A$1-1)*10,FALSE))=TRUE,"---",IF(VLOOKUP($A195,Sheet1!$B$3:$AH$1266,Sheet1!G$1+(Sheet1!$A$1-1)*10,FALSE)="---","---", (ROUND(VLOOKUP($A195,Sheet1!$B$3:$AH$1266,Sheet1!G$1+(Sheet1!$A$1-1)*10,FALSE),IF(VLOOKUP($A195,Sheet1!$B$3:$AH$1266,Sheet1!G$1+(Sheet1!$A$1-1)*10,FALSE)&gt;99999,-3,IF(VLOOKUP($A195,Sheet1!$B$3:$AH$1266,Sheet1!G$1+(Sheet1!$A$1-1)*10,FALSE)&gt;9999,-2,IF(VLOOKUP($A195,Sheet1!$B$3:$AH$1266,Sheet1!G$1+(Sheet1!$A$1-1)*10,FALSE)&gt;999,-1,0)))))))</f>
        <v>---</v>
      </c>
      <c r="X195" s="66" t="str">
        <f>IF(ISNA(VLOOKUP($A195,Sheet1!$B$3:$AH$1266,Sheet1!H$1+(Sheet1!$A$1-1)*10,FALSE))=TRUE,"---",IF(VLOOKUP($A195,Sheet1!$B$3:$AH$1266,Sheet1!H$1+(Sheet1!$A$1-1)*10,FALSE)="---","---", (ROUND(VLOOKUP($A195,Sheet1!$B$3:$AH$1266,Sheet1!H$1+(Sheet1!$A$1-1)*10,FALSE),IF(VLOOKUP($A195,Sheet1!$B$3:$AH$1266,Sheet1!H$1+(Sheet1!$A$1-1)*10,FALSE)&gt;99999,-3,IF(VLOOKUP($A195,Sheet1!$B$3:$AH$1266,Sheet1!H$1+(Sheet1!$A$1-1)*10,FALSE)&gt;9999,-2,IF(VLOOKUP($A195,Sheet1!$B$3:$AH$1266,Sheet1!H$1+(Sheet1!$A$1-1)*10,FALSE)&gt;999,-1,0)))))))</f>
        <v>---</v>
      </c>
      <c r="Y195" s="66" t="str">
        <f>IF(ISNA(VLOOKUP($A195,Sheet1!$B$3:$AH$1266,Sheet1!I$1+(Sheet1!$A$1-1)*10,FALSE))=TRUE,"---",IF(VLOOKUP($A195,Sheet1!$B$3:$AH$1266,Sheet1!I$1+(Sheet1!$A$1-1)*10,FALSE)="---","---", (ROUND(VLOOKUP($A195,Sheet1!$B$3:$AH$1266,Sheet1!I$1+(Sheet1!$A$1-1)*10,FALSE),IF(VLOOKUP($A195,Sheet1!$B$3:$AH$1266,Sheet1!I$1+(Sheet1!$A$1-1)*10,FALSE)&gt;99999,-3,IF(VLOOKUP($A195,Sheet1!$B$3:$AH$1266,Sheet1!I$1+(Sheet1!$A$1-1)*10,FALSE)&gt;9999,-2,IF(VLOOKUP($A195,Sheet1!$B$3:$AH$1266,Sheet1!I$1+(Sheet1!$A$1-1)*10,FALSE)&gt;999,-1,0)))))))</f>
        <v>---</v>
      </c>
      <c r="Z195" s="66" t="str">
        <f>IF(ISNA(VLOOKUP($A195,Sheet1!$B$3:$AH$1266,Sheet1!J$1+(Sheet1!$A$1-1)*10,FALSE))=TRUE,"---",IF(VLOOKUP($A195,Sheet1!$B$3:$AH$1266,Sheet1!J$1+(Sheet1!$A$1-1)*10,FALSE)="---","---", (ROUND(VLOOKUP($A195,Sheet1!$B$3:$AH$1266,Sheet1!J$1+(Sheet1!$A$1-1)*10,FALSE),IF(VLOOKUP($A195,Sheet1!$B$3:$AH$1266,Sheet1!J$1+(Sheet1!$A$1-1)*10,FALSE)&gt;99999,-3,IF(VLOOKUP($A195,Sheet1!$B$3:$AH$1266,Sheet1!J$1+(Sheet1!$A$1-1)*10,FALSE)&gt;9999,-2,IF(VLOOKUP($A195,Sheet1!$B$3:$AH$1266,Sheet1!J$1+(Sheet1!$A$1-1)*10,FALSE)&gt;999,-1,0)))))))</f>
        <v>---</v>
      </c>
      <c r="AA195" s="66" t="str">
        <f>IF(ISNA(VLOOKUP($A195,Sheet1!$B$3:$AH$1266,Sheet1!K$1+(Sheet1!$A$1-1)*10,FALSE))=TRUE,"---",IF(VLOOKUP($A195,Sheet1!$B$3:$AH$1266,Sheet1!K$1+(Sheet1!$A$1-1)*10,FALSE)="---","---", (ROUND(VLOOKUP($A195,Sheet1!$B$3:$AH$1266,Sheet1!K$1+(Sheet1!$A$1-1)*10,FALSE),IF(VLOOKUP($A195,Sheet1!$B$3:$AH$1266,Sheet1!K$1+(Sheet1!$A$1-1)*10,FALSE)&gt;99999,-3,IF(VLOOKUP($A195,Sheet1!$B$3:$AH$1266,Sheet1!K$1+(Sheet1!$A$1-1)*10,FALSE)&gt;9999,-2,IF(VLOOKUP($A195,Sheet1!$B$3:$AH$1266,Sheet1!K$1+(Sheet1!$A$1-1)*10,FALSE)&gt;999,-1,0)))))))</f>
        <v>---</v>
      </c>
      <c r="AB195" s="66" t="str">
        <f>IF(ISNA(VLOOKUP($A195,Sheet1!$B$3:$AH$1266,Sheet1!L$1+(Sheet1!$A$1-1)*10,FALSE))=TRUE,"---",IF(VLOOKUP($A195,Sheet1!$B$3:$AH$1266,Sheet1!L$1+(Sheet1!$A$1-1)*10,FALSE)="---","---", (ROUND(VLOOKUP($A195,Sheet1!$B$3:$AH$1266,Sheet1!L$1+(Sheet1!$A$1-1)*10,FALSE),IF(VLOOKUP($A195,Sheet1!$B$3:$AH$1266,Sheet1!L$1+(Sheet1!$A$1-1)*10,FALSE)&gt;99999,-3,IF(VLOOKUP($A195,Sheet1!$B$3:$AH$1266,Sheet1!L$1+(Sheet1!$A$1-1)*10,FALSE)&gt;9999,-2,IF(VLOOKUP($A195,Sheet1!$B$3:$AH$1266,Sheet1!L$1+(Sheet1!$A$1-1)*10,FALSE)&gt;999,-1,0)))))))</f>
        <v>---</v>
      </c>
      <c r="AC195" s="66" t="str">
        <f>IF(ISNA(VLOOKUP($A195,Sheet1!$B$3:$AH$1266,Sheet1!M$1+(Sheet1!$A$1-1)*10,FALSE))=TRUE,"---",IF(VLOOKUP($A195,Sheet1!$B$3:$AH$1266,Sheet1!M$1+(Sheet1!$A$1-1)*10,FALSE)="---","---", (ROUND(VLOOKUP($A195,Sheet1!$B$3:$AH$1266,Sheet1!M$1+(Sheet1!$A$1-1)*10,FALSE),IF(VLOOKUP($A195,Sheet1!$B$3:$AH$1266,Sheet1!M$1+(Sheet1!$A$1-1)*10,FALSE)&gt;99999,-3,IF(VLOOKUP($A195,Sheet1!$B$3:$AH$1266,Sheet1!M$1+(Sheet1!$A$1-1)*10,FALSE)&gt;9999,-2,IF(VLOOKUP($A195,Sheet1!$B$3:$AH$1266,Sheet1!M$1+(Sheet1!$A$1-1)*10,FALSE)&gt;999,-1,0)))))))</f>
        <v>---</v>
      </c>
      <c r="AD195" s="66" t="str">
        <f>IF(ISNA(VLOOKUP($A195,Sheet1!$B$3:$AH$1266,Sheet1!N$1+(Sheet1!$A$1-1)*10,FALSE))=TRUE,"---",IF(VLOOKUP($A195,Sheet1!$B$3:$AH$1266,Sheet1!N$1+(Sheet1!$A$1-1)*10,FALSE)="---","---", (ROUND(VLOOKUP($A195,Sheet1!$B$3:$AH$1266,Sheet1!N$1+(Sheet1!$A$1-1)*10,FALSE),IF(VLOOKUP($A195,Sheet1!$B$3:$AH$1266,Sheet1!N$1+(Sheet1!$A$1-1)*10,FALSE)&gt;99999,-3,IF(VLOOKUP($A195,Sheet1!$B$3:$AH$1266,Sheet1!N$1+(Sheet1!$A$1-1)*10,FALSE)&gt;9999,-2,IF(VLOOKUP($A195,Sheet1!$B$3:$AH$1266,Sheet1!N$1+(Sheet1!$A$1-1)*10,FALSE)&gt;999,-1,0)))))))</f>
        <v>---</v>
      </c>
    </row>
    <row r="196" spans="1:30" ht="25.5" customHeight="1" x14ac:dyDescent="0.25">
      <c r="A196" s="125" t="s">
        <v>295</v>
      </c>
      <c r="B196" s="138" t="s">
        <v>296</v>
      </c>
      <c r="C196" s="125">
        <v>431913</v>
      </c>
      <c r="D196" s="125">
        <v>752033</v>
      </c>
      <c r="E196" s="70" t="s">
        <v>3038</v>
      </c>
      <c r="F196" s="139" t="s">
        <v>4405</v>
      </c>
      <c r="G196" s="127" t="s">
        <v>160</v>
      </c>
      <c r="H196" s="128">
        <v>18.100000000000001</v>
      </c>
      <c r="I196" s="112">
        <v>20704</v>
      </c>
      <c r="J196" s="140" t="s">
        <v>4405</v>
      </c>
      <c r="K196" s="127" t="s">
        <v>17</v>
      </c>
      <c r="L196" s="115">
        <v>2610</v>
      </c>
      <c r="M196" s="116">
        <v>144</v>
      </c>
      <c r="N196" s="127" t="s">
        <v>145</v>
      </c>
      <c r="O196" s="68">
        <f t="shared" si="7"/>
        <v>1.6421302409870508</v>
      </c>
      <c r="P196" s="68">
        <f>IF(O196&lt;&gt;"",VLOOKUP($A196,Sheet4!$A$2:$O$1309,14,FALSE)*100,"")</f>
        <v>2.210508525051269</v>
      </c>
      <c r="Q196" s="68">
        <f>IF(P196&lt;&gt;"",VLOOKUP($A196,Sheet4!$A$2:$O$1309,15,FALSE)*100,"")</f>
        <v>19.663701542281697</v>
      </c>
      <c r="R196" s="74">
        <f t="shared" si="5"/>
        <v>60</v>
      </c>
      <c r="S196" s="64" t="s">
        <v>4364</v>
      </c>
      <c r="T196" s="64" t="str">
        <f>IF(ISNA(VLOOKUP(A196,Sheet1!B$3:C$1266,2,FALSE)=TRUE),"NC",VLOOKUP(A196,Sheet1!B$3:C$1266,2,FALSE))</f>
        <v>Rural</v>
      </c>
      <c r="U196" s="65">
        <f>IF(ISNA(VLOOKUP($A196,Sheet1!$B$3:$AH$1266,Sheet1!E$1+(Sheet1!$A$1-1)*10,FALSE))=TRUE,"---",IF(VLOOKUP($A196,Sheet1!$B$3:$AH$1266,Sheet1!E$1+(Sheet1!$A$1-1)*10,FALSE)="---","---", (ROUND(VLOOKUP($A196,Sheet1!$B$3:$AH$1266,Sheet1!E$1+(Sheet1!$A$1-1)*10,FALSE),IF(VLOOKUP($A196,Sheet1!$B$3:$AH$1266,Sheet1!E$1+(Sheet1!$A$1-1)*10,FALSE)&gt;99999,-3,IF(VLOOKUP($A196,Sheet1!$B$3:$AH$1266,Sheet1!E$1+(Sheet1!$A$1-1)*10,FALSE)&gt;9999,-2,IF(VLOOKUP($A196,Sheet1!$B$3:$AH$1266,Sheet1!E$1+(Sheet1!$A$1-1)*10,FALSE)&gt;999,-1,0)))))))</f>
        <v>739</v>
      </c>
      <c r="V196" s="65">
        <f>IF(ISNA(VLOOKUP($A196,Sheet1!$B$3:$AH$1266,Sheet1!F$1+(Sheet1!$A$1-1)*10,FALSE))=TRUE,"---",IF(VLOOKUP($A196,Sheet1!$B$3:$AH$1266,Sheet1!F$1+(Sheet1!$A$1-1)*10,FALSE)="---","---", (ROUND(VLOOKUP($A196,Sheet1!$B$3:$AH$1266,Sheet1!F$1+(Sheet1!$A$1-1)*10,FALSE),IF(VLOOKUP($A196,Sheet1!$B$3:$AH$1266,Sheet1!F$1+(Sheet1!$A$1-1)*10,FALSE)&gt;99999,-3,IF(VLOOKUP($A196,Sheet1!$B$3:$AH$1266,Sheet1!F$1+(Sheet1!$A$1-1)*10,FALSE)&gt;9999,-2,IF(VLOOKUP($A196,Sheet1!$B$3:$AH$1266,Sheet1!F$1+(Sheet1!$A$1-1)*10,FALSE)&gt;999,-1,0)))))))</f>
        <v>863</v>
      </c>
      <c r="W196" s="65">
        <f>IF(ISNA(VLOOKUP($A196,Sheet1!$B$3:$AH$1266,Sheet1!G$1+(Sheet1!$A$1-1)*10,FALSE))=TRUE,"---",IF(VLOOKUP($A196,Sheet1!$B$3:$AH$1266,Sheet1!G$1+(Sheet1!$A$1-1)*10,FALSE)="---","---", (ROUND(VLOOKUP($A196,Sheet1!$B$3:$AH$1266,Sheet1!G$1+(Sheet1!$A$1-1)*10,FALSE),IF(VLOOKUP($A196,Sheet1!$B$3:$AH$1266,Sheet1!G$1+(Sheet1!$A$1-1)*10,FALSE)&gt;99999,-3,IF(VLOOKUP($A196,Sheet1!$B$3:$AH$1266,Sheet1!G$1+(Sheet1!$A$1-1)*10,FALSE)&gt;9999,-2,IF(VLOOKUP($A196,Sheet1!$B$3:$AH$1266,Sheet1!G$1+(Sheet1!$A$1-1)*10,FALSE)&gt;999,-1,0)))))))</f>
        <v>1020</v>
      </c>
      <c r="X196" s="65">
        <f>IF(ISNA(VLOOKUP($A196,Sheet1!$B$3:$AH$1266,Sheet1!H$1+(Sheet1!$A$1-1)*10,FALSE))=TRUE,"---",IF(VLOOKUP($A196,Sheet1!$B$3:$AH$1266,Sheet1!H$1+(Sheet1!$A$1-1)*10,FALSE)="---","---", (ROUND(VLOOKUP($A196,Sheet1!$B$3:$AH$1266,Sheet1!H$1+(Sheet1!$A$1-1)*10,FALSE),IF(VLOOKUP($A196,Sheet1!$B$3:$AH$1266,Sheet1!H$1+(Sheet1!$A$1-1)*10,FALSE)&gt;99999,-3,IF(VLOOKUP($A196,Sheet1!$B$3:$AH$1266,Sheet1!H$1+(Sheet1!$A$1-1)*10,FALSE)&gt;9999,-2,IF(VLOOKUP($A196,Sheet1!$B$3:$AH$1266,Sheet1!H$1+(Sheet1!$A$1-1)*10,FALSE)&gt;999,-1,0)))))))</f>
        <v>1450</v>
      </c>
      <c r="Y196" s="65">
        <f>IF(ISNA(VLOOKUP($A196,Sheet1!$B$3:$AH$1266,Sheet1!I$1+(Sheet1!$A$1-1)*10,FALSE))=TRUE,"---",IF(VLOOKUP($A196,Sheet1!$B$3:$AH$1266,Sheet1!I$1+(Sheet1!$A$1-1)*10,FALSE)="---","---", (ROUND(VLOOKUP($A196,Sheet1!$B$3:$AH$1266,Sheet1!I$1+(Sheet1!$A$1-1)*10,FALSE),IF(VLOOKUP($A196,Sheet1!$B$3:$AH$1266,Sheet1!I$1+(Sheet1!$A$1-1)*10,FALSE)&gt;99999,-3,IF(VLOOKUP($A196,Sheet1!$B$3:$AH$1266,Sheet1!I$1+(Sheet1!$A$1-1)*10,FALSE)&gt;9999,-2,IF(VLOOKUP($A196,Sheet1!$B$3:$AH$1266,Sheet1!I$1+(Sheet1!$A$1-1)*10,FALSE)&gt;999,-1,0)))))))</f>
        <v>1760</v>
      </c>
      <c r="Z196" s="65">
        <f>IF(ISNA(VLOOKUP($A196,Sheet1!$B$3:$AH$1266,Sheet1!J$1+(Sheet1!$A$1-1)*10,FALSE))=TRUE,"---",IF(VLOOKUP($A196,Sheet1!$B$3:$AH$1266,Sheet1!J$1+(Sheet1!$A$1-1)*10,FALSE)="---","---", (ROUND(VLOOKUP($A196,Sheet1!$B$3:$AH$1266,Sheet1!J$1+(Sheet1!$A$1-1)*10,FALSE),IF(VLOOKUP($A196,Sheet1!$B$3:$AH$1266,Sheet1!J$1+(Sheet1!$A$1-1)*10,FALSE)&gt;99999,-3,IF(VLOOKUP($A196,Sheet1!$B$3:$AH$1266,Sheet1!J$1+(Sheet1!$A$1-1)*10,FALSE)&gt;9999,-2,IF(VLOOKUP($A196,Sheet1!$B$3:$AH$1266,Sheet1!J$1+(Sheet1!$A$1-1)*10,FALSE)&gt;999,-1,0)))))))</f>
        <v>2170</v>
      </c>
      <c r="AA196" s="65">
        <f>IF(ISNA(VLOOKUP($A196,Sheet1!$B$3:$AH$1266,Sheet1!K$1+(Sheet1!$A$1-1)*10,FALSE))=TRUE,"---",IF(VLOOKUP($A196,Sheet1!$B$3:$AH$1266,Sheet1!K$1+(Sheet1!$A$1-1)*10,FALSE)="---","---", (ROUND(VLOOKUP($A196,Sheet1!$B$3:$AH$1266,Sheet1!K$1+(Sheet1!$A$1-1)*10,FALSE),IF(VLOOKUP($A196,Sheet1!$B$3:$AH$1266,Sheet1!K$1+(Sheet1!$A$1-1)*10,FALSE)&gt;99999,-3,IF(VLOOKUP($A196,Sheet1!$B$3:$AH$1266,Sheet1!K$1+(Sheet1!$A$1-1)*10,FALSE)&gt;9999,-2,IF(VLOOKUP($A196,Sheet1!$B$3:$AH$1266,Sheet1!K$1+(Sheet1!$A$1-1)*10,FALSE)&gt;999,-1,0)))))))</f>
        <v>2490</v>
      </c>
      <c r="AB196" s="65">
        <f>IF(ISNA(VLOOKUP($A196,Sheet1!$B$3:$AH$1266,Sheet1!L$1+(Sheet1!$A$1-1)*10,FALSE))=TRUE,"---",IF(VLOOKUP($A196,Sheet1!$B$3:$AH$1266,Sheet1!L$1+(Sheet1!$A$1-1)*10,FALSE)="---","---", (ROUND(VLOOKUP($A196,Sheet1!$B$3:$AH$1266,Sheet1!L$1+(Sheet1!$A$1-1)*10,FALSE),IF(VLOOKUP($A196,Sheet1!$B$3:$AH$1266,Sheet1!L$1+(Sheet1!$A$1-1)*10,FALSE)&gt;99999,-3,IF(VLOOKUP($A196,Sheet1!$B$3:$AH$1266,Sheet1!L$1+(Sheet1!$A$1-1)*10,FALSE)&gt;9999,-2,IF(VLOOKUP($A196,Sheet1!$B$3:$AH$1266,Sheet1!L$1+(Sheet1!$A$1-1)*10,FALSE)&gt;999,-1,0)))))))</f>
        <v>2840</v>
      </c>
      <c r="AC196" s="65">
        <f>IF(ISNA(VLOOKUP($A196,Sheet1!$B$3:$AH$1266,Sheet1!M$1+(Sheet1!$A$1-1)*10,FALSE))=TRUE,"---",IF(VLOOKUP($A196,Sheet1!$B$3:$AH$1266,Sheet1!M$1+(Sheet1!$A$1-1)*10,FALSE)="---","---", (ROUND(VLOOKUP($A196,Sheet1!$B$3:$AH$1266,Sheet1!M$1+(Sheet1!$A$1-1)*10,FALSE),IF(VLOOKUP($A196,Sheet1!$B$3:$AH$1266,Sheet1!M$1+(Sheet1!$A$1-1)*10,FALSE)&gt;99999,-3,IF(VLOOKUP($A196,Sheet1!$B$3:$AH$1266,Sheet1!M$1+(Sheet1!$A$1-1)*10,FALSE)&gt;9999,-2,IF(VLOOKUP($A196,Sheet1!$B$3:$AH$1266,Sheet1!M$1+(Sheet1!$A$1-1)*10,FALSE)&gt;999,-1,0)))))))</f>
        <v>3170</v>
      </c>
      <c r="AD196" s="65">
        <f>IF(ISNA(VLOOKUP($A196,Sheet1!$B$3:$AH$1266,Sheet1!N$1+(Sheet1!$A$1-1)*10,FALSE))=TRUE,"---",IF(VLOOKUP($A196,Sheet1!$B$3:$AH$1266,Sheet1!N$1+(Sheet1!$A$1-1)*10,FALSE)="---","---", (ROUND(VLOOKUP($A196,Sheet1!$B$3:$AH$1266,Sheet1!N$1+(Sheet1!$A$1-1)*10,FALSE),IF(VLOOKUP($A196,Sheet1!$B$3:$AH$1266,Sheet1!N$1+(Sheet1!$A$1-1)*10,FALSE)&gt;99999,-3,IF(VLOOKUP($A196,Sheet1!$B$3:$AH$1266,Sheet1!N$1+(Sheet1!$A$1-1)*10,FALSE)&gt;9999,-2,IF(VLOOKUP($A196,Sheet1!$B$3:$AH$1266,Sheet1!N$1+(Sheet1!$A$1-1)*10,FALSE)&gt;999,-1,0)))))))</f>
        <v>3670</v>
      </c>
    </row>
    <row r="197" spans="1:30" ht="25.5" customHeight="1" x14ac:dyDescent="0.25">
      <c r="A197" s="133" t="s">
        <v>297</v>
      </c>
      <c r="B197" s="134" t="s">
        <v>298</v>
      </c>
      <c r="C197" s="133">
        <v>431937</v>
      </c>
      <c r="D197" s="133">
        <v>752214</v>
      </c>
      <c r="E197" s="67" t="s">
        <v>3038</v>
      </c>
      <c r="F197" s="135" t="s">
        <v>4405</v>
      </c>
      <c r="G197" s="118" t="s">
        <v>160</v>
      </c>
      <c r="H197" s="136">
        <v>0.51</v>
      </c>
      <c r="I197" s="119">
        <v>20704</v>
      </c>
      <c r="J197" s="137" t="s">
        <v>4405</v>
      </c>
      <c r="K197" s="118" t="s">
        <v>17</v>
      </c>
      <c r="L197" s="122">
        <v>178</v>
      </c>
      <c r="M197" s="123">
        <v>349</v>
      </c>
      <c r="N197" s="118" t="s">
        <v>145</v>
      </c>
      <c r="O197" s="71" t="s">
        <v>4405</v>
      </c>
      <c r="P197" s="71" t="s">
        <v>4405</v>
      </c>
      <c r="Q197" s="71" t="s">
        <v>4405</v>
      </c>
      <c r="R197" s="73" t="s">
        <v>4405</v>
      </c>
      <c r="S197" s="63" t="s">
        <v>4364</v>
      </c>
      <c r="T197" s="63" t="str">
        <f>IF(ISNA(VLOOKUP(A197,Sheet1!B$3:C$1266,2,FALSE)=TRUE),"NC",VLOOKUP(A197,Sheet1!B$3:C$1266,2,FALSE))</f>
        <v>NC</v>
      </c>
      <c r="U197" s="66" t="str">
        <f>IF(ISNA(VLOOKUP($A197,Sheet1!$B$3:$AH$1266,Sheet1!E$1+(Sheet1!$A$1-1)*10,FALSE))=TRUE,"---",IF(VLOOKUP($A197,Sheet1!$B$3:$AH$1266,Sheet1!E$1+(Sheet1!$A$1-1)*10,FALSE)="---","---", (ROUND(VLOOKUP($A197,Sheet1!$B$3:$AH$1266,Sheet1!E$1+(Sheet1!$A$1-1)*10,FALSE),IF(VLOOKUP($A197,Sheet1!$B$3:$AH$1266,Sheet1!E$1+(Sheet1!$A$1-1)*10,FALSE)&gt;99999,-3,IF(VLOOKUP($A197,Sheet1!$B$3:$AH$1266,Sheet1!E$1+(Sheet1!$A$1-1)*10,FALSE)&gt;9999,-2,IF(VLOOKUP($A197,Sheet1!$B$3:$AH$1266,Sheet1!E$1+(Sheet1!$A$1-1)*10,FALSE)&gt;999,-1,0)))))))</f>
        <v>---</v>
      </c>
      <c r="V197" s="66" t="str">
        <f>IF(ISNA(VLOOKUP($A197,Sheet1!$B$3:$AH$1266,Sheet1!F$1+(Sheet1!$A$1-1)*10,FALSE))=TRUE,"---",IF(VLOOKUP($A197,Sheet1!$B$3:$AH$1266,Sheet1!F$1+(Sheet1!$A$1-1)*10,FALSE)="---","---", (ROUND(VLOOKUP($A197,Sheet1!$B$3:$AH$1266,Sheet1!F$1+(Sheet1!$A$1-1)*10,FALSE),IF(VLOOKUP($A197,Sheet1!$B$3:$AH$1266,Sheet1!F$1+(Sheet1!$A$1-1)*10,FALSE)&gt;99999,-3,IF(VLOOKUP($A197,Sheet1!$B$3:$AH$1266,Sheet1!F$1+(Sheet1!$A$1-1)*10,FALSE)&gt;9999,-2,IF(VLOOKUP($A197,Sheet1!$B$3:$AH$1266,Sheet1!F$1+(Sheet1!$A$1-1)*10,FALSE)&gt;999,-1,0)))))))</f>
        <v>---</v>
      </c>
      <c r="W197" s="66" t="str">
        <f>IF(ISNA(VLOOKUP($A197,Sheet1!$B$3:$AH$1266,Sheet1!G$1+(Sheet1!$A$1-1)*10,FALSE))=TRUE,"---",IF(VLOOKUP($A197,Sheet1!$B$3:$AH$1266,Sheet1!G$1+(Sheet1!$A$1-1)*10,FALSE)="---","---", (ROUND(VLOOKUP($A197,Sheet1!$B$3:$AH$1266,Sheet1!G$1+(Sheet1!$A$1-1)*10,FALSE),IF(VLOOKUP($A197,Sheet1!$B$3:$AH$1266,Sheet1!G$1+(Sheet1!$A$1-1)*10,FALSE)&gt;99999,-3,IF(VLOOKUP($A197,Sheet1!$B$3:$AH$1266,Sheet1!G$1+(Sheet1!$A$1-1)*10,FALSE)&gt;9999,-2,IF(VLOOKUP($A197,Sheet1!$B$3:$AH$1266,Sheet1!G$1+(Sheet1!$A$1-1)*10,FALSE)&gt;999,-1,0)))))))</f>
        <v>---</v>
      </c>
      <c r="X197" s="66" t="str">
        <f>IF(ISNA(VLOOKUP($A197,Sheet1!$B$3:$AH$1266,Sheet1!H$1+(Sheet1!$A$1-1)*10,FALSE))=TRUE,"---",IF(VLOOKUP($A197,Sheet1!$B$3:$AH$1266,Sheet1!H$1+(Sheet1!$A$1-1)*10,FALSE)="---","---", (ROUND(VLOOKUP($A197,Sheet1!$B$3:$AH$1266,Sheet1!H$1+(Sheet1!$A$1-1)*10,FALSE),IF(VLOOKUP($A197,Sheet1!$B$3:$AH$1266,Sheet1!H$1+(Sheet1!$A$1-1)*10,FALSE)&gt;99999,-3,IF(VLOOKUP($A197,Sheet1!$B$3:$AH$1266,Sheet1!H$1+(Sheet1!$A$1-1)*10,FALSE)&gt;9999,-2,IF(VLOOKUP($A197,Sheet1!$B$3:$AH$1266,Sheet1!H$1+(Sheet1!$A$1-1)*10,FALSE)&gt;999,-1,0)))))))</f>
        <v>---</v>
      </c>
      <c r="Y197" s="66" t="str">
        <f>IF(ISNA(VLOOKUP($A197,Sheet1!$B$3:$AH$1266,Sheet1!I$1+(Sheet1!$A$1-1)*10,FALSE))=TRUE,"---",IF(VLOOKUP($A197,Sheet1!$B$3:$AH$1266,Sheet1!I$1+(Sheet1!$A$1-1)*10,FALSE)="---","---", (ROUND(VLOOKUP($A197,Sheet1!$B$3:$AH$1266,Sheet1!I$1+(Sheet1!$A$1-1)*10,FALSE),IF(VLOOKUP($A197,Sheet1!$B$3:$AH$1266,Sheet1!I$1+(Sheet1!$A$1-1)*10,FALSE)&gt;99999,-3,IF(VLOOKUP($A197,Sheet1!$B$3:$AH$1266,Sheet1!I$1+(Sheet1!$A$1-1)*10,FALSE)&gt;9999,-2,IF(VLOOKUP($A197,Sheet1!$B$3:$AH$1266,Sheet1!I$1+(Sheet1!$A$1-1)*10,FALSE)&gt;999,-1,0)))))))</f>
        <v>---</v>
      </c>
      <c r="Z197" s="66" t="str">
        <f>IF(ISNA(VLOOKUP($A197,Sheet1!$B$3:$AH$1266,Sheet1!J$1+(Sheet1!$A$1-1)*10,FALSE))=TRUE,"---",IF(VLOOKUP($A197,Sheet1!$B$3:$AH$1266,Sheet1!J$1+(Sheet1!$A$1-1)*10,FALSE)="---","---", (ROUND(VLOOKUP($A197,Sheet1!$B$3:$AH$1266,Sheet1!J$1+(Sheet1!$A$1-1)*10,FALSE),IF(VLOOKUP($A197,Sheet1!$B$3:$AH$1266,Sheet1!J$1+(Sheet1!$A$1-1)*10,FALSE)&gt;99999,-3,IF(VLOOKUP($A197,Sheet1!$B$3:$AH$1266,Sheet1!J$1+(Sheet1!$A$1-1)*10,FALSE)&gt;9999,-2,IF(VLOOKUP($A197,Sheet1!$B$3:$AH$1266,Sheet1!J$1+(Sheet1!$A$1-1)*10,FALSE)&gt;999,-1,0)))))))</f>
        <v>---</v>
      </c>
      <c r="AA197" s="66" t="str">
        <f>IF(ISNA(VLOOKUP($A197,Sheet1!$B$3:$AH$1266,Sheet1!K$1+(Sheet1!$A$1-1)*10,FALSE))=TRUE,"---",IF(VLOOKUP($A197,Sheet1!$B$3:$AH$1266,Sheet1!K$1+(Sheet1!$A$1-1)*10,FALSE)="---","---", (ROUND(VLOOKUP($A197,Sheet1!$B$3:$AH$1266,Sheet1!K$1+(Sheet1!$A$1-1)*10,FALSE),IF(VLOOKUP($A197,Sheet1!$B$3:$AH$1266,Sheet1!K$1+(Sheet1!$A$1-1)*10,FALSE)&gt;99999,-3,IF(VLOOKUP($A197,Sheet1!$B$3:$AH$1266,Sheet1!K$1+(Sheet1!$A$1-1)*10,FALSE)&gt;9999,-2,IF(VLOOKUP($A197,Sheet1!$B$3:$AH$1266,Sheet1!K$1+(Sheet1!$A$1-1)*10,FALSE)&gt;999,-1,0)))))))</f>
        <v>---</v>
      </c>
      <c r="AB197" s="66" t="str">
        <f>IF(ISNA(VLOOKUP($A197,Sheet1!$B$3:$AH$1266,Sheet1!L$1+(Sheet1!$A$1-1)*10,FALSE))=TRUE,"---",IF(VLOOKUP($A197,Sheet1!$B$3:$AH$1266,Sheet1!L$1+(Sheet1!$A$1-1)*10,FALSE)="---","---", (ROUND(VLOOKUP($A197,Sheet1!$B$3:$AH$1266,Sheet1!L$1+(Sheet1!$A$1-1)*10,FALSE),IF(VLOOKUP($A197,Sheet1!$B$3:$AH$1266,Sheet1!L$1+(Sheet1!$A$1-1)*10,FALSE)&gt;99999,-3,IF(VLOOKUP($A197,Sheet1!$B$3:$AH$1266,Sheet1!L$1+(Sheet1!$A$1-1)*10,FALSE)&gt;9999,-2,IF(VLOOKUP($A197,Sheet1!$B$3:$AH$1266,Sheet1!L$1+(Sheet1!$A$1-1)*10,FALSE)&gt;999,-1,0)))))))</f>
        <v>---</v>
      </c>
      <c r="AC197" s="66" t="str">
        <f>IF(ISNA(VLOOKUP($A197,Sheet1!$B$3:$AH$1266,Sheet1!M$1+(Sheet1!$A$1-1)*10,FALSE))=TRUE,"---",IF(VLOOKUP($A197,Sheet1!$B$3:$AH$1266,Sheet1!M$1+(Sheet1!$A$1-1)*10,FALSE)="---","---", (ROUND(VLOOKUP($A197,Sheet1!$B$3:$AH$1266,Sheet1!M$1+(Sheet1!$A$1-1)*10,FALSE),IF(VLOOKUP($A197,Sheet1!$B$3:$AH$1266,Sheet1!M$1+(Sheet1!$A$1-1)*10,FALSE)&gt;99999,-3,IF(VLOOKUP($A197,Sheet1!$B$3:$AH$1266,Sheet1!M$1+(Sheet1!$A$1-1)*10,FALSE)&gt;9999,-2,IF(VLOOKUP($A197,Sheet1!$B$3:$AH$1266,Sheet1!M$1+(Sheet1!$A$1-1)*10,FALSE)&gt;999,-1,0)))))))</f>
        <v>---</v>
      </c>
      <c r="AD197" s="66" t="str">
        <f>IF(ISNA(VLOOKUP($A197,Sheet1!$B$3:$AH$1266,Sheet1!N$1+(Sheet1!$A$1-1)*10,FALSE))=TRUE,"---",IF(VLOOKUP($A197,Sheet1!$B$3:$AH$1266,Sheet1!N$1+(Sheet1!$A$1-1)*10,FALSE)="---","---", (ROUND(VLOOKUP($A197,Sheet1!$B$3:$AH$1266,Sheet1!N$1+(Sheet1!$A$1-1)*10,FALSE),IF(VLOOKUP($A197,Sheet1!$B$3:$AH$1266,Sheet1!N$1+(Sheet1!$A$1-1)*10,FALSE)&gt;99999,-3,IF(VLOOKUP($A197,Sheet1!$B$3:$AH$1266,Sheet1!N$1+(Sheet1!$A$1-1)*10,FALSE)&gt;9999,-2,IF(VLOOKUP($A197,Sheet1!$B$3:$AH$1266,Sheet1!N$1+(Sheet1!$A$1-1)*10,FALSE)&gt;999,-1,0)))))))</f>
        <v>---</v>
      </c>
    </row>
    <row r="198" spans="1:30" ht="25.5" customHeight="1" x14ac:dyDescent="0.25">
      <c r="A198" s="303" t="s">
        <v>299</v>
      </c>
      <c r="B198" s="330" t="s">
        <v>300</v>
      </c>
      <c r="C198" s="303">
        <v>431552</v>
      </c>
      <c r="D198" s="303">
        <v>752611</v>
      </c>
      <c r="E198" s="307" t="s">
        <v>3038</v>
      </c>
      <c r="F198" s="52" t="s">
        <v>4504</v>
      </c>
      <c r="G198" s="127" t="s">
        <v>286</v>
      </c>
      <c r="H198" s="347">
        <v>152</v>
      </c>
      <c r="I198" s="326">
        <v>16712</v>
      </c>
      <c r="J198" s="375">
        <v>11.18</v>
      </c>
      <c r="K198" s="315" t="s">
        <v>4405</v>
      </c>
      <c r="L198" s="320">
        <v>8560</v>
      </c>
      <c r="M198" s="322">
        <v>56.3</v>
      </c>
      <c r="N198" s="318" t="s">
        <v>301</v>
      </c>
      <c r="O198" s="299">
        <f t="shared" si="7"/>
        <v>0.99066573953283055</v>
      </c>
      <c r="P198" s="299">
        <f>IF(O198&lt;&gt;"",VLOOKUP($A198,Sheet4!$A$2:$O$1309,14,FALSE)*100,"")</f>
        <v>0.21728934228907315</v>
      </c>
      <c r="Q198" s="299">
        <f>IF(P198&lt;&gt;"",VLOOKUP($A198,Sheet4!$A$2:$O$1309,15,FALSE)*100,"")</f>
        <v>2.1081300297047467</v>
      </c>
      <c r="R198" s="301">
        <f t="shared" si="5"/>
        <v>100</v>
      </c>
      <c r="S198" s="356" t="s">
        <v>4364</v>
      </c>
      <c r="T198" s="356" t="str">
        <f>IF(ISNA(VLOOKUP(A198,Sheet1!B$3:C$1266,2,FALSE)=TRUE),"NC",VLOOKUP(A198,Sheet1!B$3:C$1266,2,FALSE))</f>
        <v>Regulated</v>
      </c>
      <c r="U198" s="392">
        <f>IF(ISNA(VLOOKUP($A198,Sheet1!$B$3:$AH$1266,Sheet1!E$1+(Sheet1!$A$1-1)*10,FALSE))=TRUE,"---",IF(VLOOKUP($A198,Sheet1!$B$3:$AH$1266,Sheet1!E$1+(Sheet1!$A$1-1)*10,FALSE)="---","---", (ROUND(VLOOKUP($A198,Sheet1!$B$3:$AH$1266,Sheet1!E$1+(Sheet1!$A$1-1)*10,FALSE),IF(VLOOKUP($A198,Sheet1!$B$3:$AH$1266,Sheet1!E$1+(Sheet1!$A$1-1)*10,FALSE)&gt;99999,-3,IF(VLOOKUP($A198,Sheet1!$B$3:$AH$1266,Sheet1!E$1+(Sheet1!$A$1-1)*10,FALSE)&gt;9999,-2,IF(VLOOKUP($A198,Sheet1!$B$3:$AH$1266,Sheet1!E$1+(Sheet1!$A$1-1)*10,FALSE)&gt;999,-1,0)))))))</f>
        <v>1630</v>
      </c>
      <c r="V198" s="392">
        <f>IF(ISNA(VLOOKUP($A198,Sheet1!$B$3:$AH$1266,Sheet1!F$1+(Sheet1!$A$1-1)*10,FALSE))=TRUE,"---",IF(VLOOKUP($A198,Sheet1!$B$3:$AH$1266,Sheet1!F$1+(Sheet1!$A$1-1)*10,FALSE)="---","---", (ROUND(VLOOKUP($A198,Sheet1!$B$3:$AH$1266,Sheet1!F$1+(Sheet1!$A$1-1)*10,FALSE),IF(VLOOKUP($A198,Sheet1!$B$3:$AH$1266,Sheet1!F$1+(Sheet1!$A$1-1)*10,FALSE)&gt;99999,-3,IF(VLOOKUP($A198,Sheet1!$B$3:$AH$1266,Sheet1!F$1+(Sheet1!$A$1-1)*10,FALSE)&gt;9999,-2,IF(VLOOKUP($A198,Sheet1!$B$3:$AH$1266,Sheet1!F$1+(Sheet1!$A$1-1)*10,FALSE)&gt;999,-1,0)))))))</f>
        <v>2040</v>
      </c>
      <c r="W198" s="392">
        <f>IF(ISNA(VLOOKUP($A198,Sheet1!$B$3:$AH$1266,Sheet1!G$1+(Sheet1!$A$1-1)*10,FALSE))=TRUE,"---",IF(VLOOKUP($A198,Sheet1!$B$3:$AH$1266,Sheet1!G$1+(Sheet1!$A$1-1)*10,FALSE)="---","---", (ROUND(VLOOKUP($A198,Sheet1!$B$3:$AH$1266,Sheet1!G$1+(Sheet1!$A$1-1)*10,FALSE),IF(VLOOKUP($A198,Sheet1!$B$3:$AH$1266,Sheet1!G$1+(Sheet1!$A$1-1)*10,FALSE)&gt;99999,-3,IF(VLOOKUP($A198,Sheet1!$B$3:$AH$1266,Sheet1!G$1+(Sheet1!$A$1-1)*10,FALSE)&gt;9999,-2,IF(VLOOKUP($A198,Sheet1!$B$3:$AH$1266,Sheet1!G$1+(Sheet1!$A$1-1)*10,FALSE)&gt;999,-1,0)))))))</f>
        <v>2560</v>
      </c>
      <c r="X198" s="392">
        <f>IF(ISNA(VLOOKUP($A198,Sheet1!$B$3:$AH$1266,Sheet1!H$1+(Sheet1!$A$1-1)*10,FALSE))=TRUE,"---",IF(VLOOKUP($A198,Sheet1!$B$3:$AH$1266,Sheet1!H$1+(Sheet1!$A$1-1)*10,FALSE)="---","---", (ROUND(VLOOKUP($A198,Sheet1!$B$3:$AH$1266,Sheet1!H$1+(Sheet1!$A$1-1)*10,FALSE),IF(VLOOKUP($A198,Sheet1!$B$3:$AH$1266,Sheet1!H$1+(Sheet1!$A$1-1)*10,FALSE)&gt;99999,-3,IF(VLOOKUP($A198,Sheet1!$B$3:$AH$1266,Sheet1!H$1+(Sheet1!$A$1-1)*10,FALSE)&gt;9999,-2,IF(VLOOKUP($A198,Sheet1!$B$3:$AH$1266,Sheet1!H$1+(Sheet1!$A$1-1)*10,FALSE)&gt;999,-1,0)))))))</f>
        <v>3990</v>
      </c>
      <c r="Y198" s="392">
        <f>IF(ISNA(VLOOKUP($A198,Sheet1!$B$3:$AH$1266,Sheet1!I$1+(Sheet1!$A$1-1)*10,FALSE))=TRUE,"---",IF(VLOOKUP($A198,Sheet1!$B$3:$AH$1266,Sheet1!I$1+(Sheet1!$A$1-1)*10,FALSE)="---","---", (ROUND(VLOOKUP($A198,Sheet1!$B$3:$AH$1266,Sheet1!I$1+(Sheet1!$A$1-1)*10,FALSE),IF(VLOOKUP($A198,Sheet1!$B$3:$AH$1266,Sheet1!I$1+(Sheet1!$A$1-1)*10,FALSE)&gt;99999,-3,IF(VLOOKUP($A198,Sheet1!$B$3:$AH$1266,Sheet1!I$1+(Sheet1!$A$1-1)*10,FALSE)&gt;9999,-2,IF(VLOOKUP($A198,Sheet1!$B$3:$AH$1266,Sheet1!I$1+(Sheet1!$A$1-1)*10,FALSE)&gt;999,-1,0)))))))</f>
        <v>5020</v>
      </c>
      <c r="Z198" s="392">
        <f>IF(ISNA(VLOOKUP($A198,Sheet1!$B$3:$AH$1266,Sheet1!J$1+(Sheet1!$A$1-1)*10,FALSE))=TRUE,"---",IF(VLOOKUP($A198,Sheet1!$B$3:$AH$1266,Sheet1!J$1+(Sheet1!$A$1-1)*10,FALSE)="---","---", (ROUND(VLOOKUP($A198,Sheet1!$B$3:$AH$1266,Sheet1!J$1+(Sheet1!$A$1-1)*10,FALSE),IF(VLOOKUP($A198,Sheet1!$B$3:$AH$1266,Sheet1!J$1+(Sheet1!$A$1-1)*10,FALSE)&gt;99999,-3,IF(VLOOKUP($A198,Sheet1!$B$3:$AH$1266,Sheet1!J$1+(Sheet1!$A$1-1)*10,FALSE)&gt;9999,-2,IF(VLOOKUP($A198,Sheet1!$B$3:$AH$1266,Sheet1!J$1+(Sheet1!$A$1-1)*10,FALSE)&gt;999,-1,0)))))))</f>
        <v>6380</v>
      </c>
      <c r="AA198" s="392">
        <f>IF(ISNA(VLOOKUP($A198,Sheet1!$B$3:$AH$1266,Sheet1!K$1+(Sheet1!$A$1-1)*10,FALSE))=TRUE,"---",IF(VLOOKUP($A198,Sheet1!$B$3:$AH$1266,Sheet1!K$1+(Sheet1!$A$1-1)*10,FALSE)="---","---", (ROUND(VLOOKUP($A198,Sheet1!$B$3:$AH$1266,Sheet1!K$1+(Sheet1!$A$1-1)*10,FALSE),IF(VLOOKUP($A198,Sheet1!$B$3:$AH$1266,Sheet1!K$1+(Sheet1!$A$1-1)*10,FALSE)&gt;99999,-3,IF(VLOOKUP($A198,Sheet1!$B$3:$AH$1266,Sheet1!K$1+(Sheet1!$A$1-1)*10,FALSE)&gt;9999,-2,IF(VLOOKUP($A198,Sheet1!$B$3:$AH$1266,Sheet1!K$1+(Sheet1!$A$1-1)*10,FALSE)&gt;999,-1,0)))))))</f>
        <v>7450</v>
      </c>
      <c r="AB198" s="392">
        <f>IF(ISNA(VLOOKUP($A198,Sheet1!$B$3:$AH$1266,Sheet1!L$1+(Sheet1!$A$1-1)*10,FALSE))=TRUE,"---",IF(VLOOKUP($A198,Sheet1!$B$3:$AH$1266,Sheet1!L$1+(Sheet1!$A$1-1)*10,FALSE)="---","---", (ROUND(VLOOKUP($A198,Sheet1!$B$3:$AH$1266,Sheet1!L$1+(Sheet1!$A$1-1)*10,FALSE),IF(VLOOKUP($A198,Sheet1!$B$3:$AH$1266,Sheet1!L$1+(Sheet1!$A$1-1)*10,FALSE)&gt;99999,-3,IF(VLOOKUP($A198,Sheet1!$B$3:$AH$1266,Sheet1!L$1+(Sheet1!$A$1-1)*10,FALSE)&gt;9999,-2,IF(VLOOKUP($A198,Sheet1!$B$3:$AH$1266,Sheet1!L$1+(Sheet1!$A$1-1)*10,FALSE)&gt;999,-1,0)))))))</f>
        <v>8540</v>
      </c>
      <c r="AC198" s="392">
        <f>IF(ISNA(VLOOKUP($A198,Sheet1!$B$3:$AH$1266,Sheet1!M$1+(Sheet1!$A$1-1)*10,FALSE))=TRUE,"---",IF(VLOOKUP($A198,Sheet1!$B$3:$AH$1266,Sheet1!M$1+(Sheet1!$A$1-1)*10,FALSE)="---","---", (ROUND(VLOOKUP($A198,Sheet1!$B$3:$AH$1266,Sheet1!M$1+(Sheet1!$A$1-1)*10,FALSE),IF(VLOOKUP($A198,Sheet1!$B$3:$AH$1266,Sheet1!M$1+(Sheet1!$A$1-1)*10,FALSE)&gt;99999,-3,IF(VLOOKUP($A198,Sheet1!$B$3:$AH$1266,Sheet1!M$1+(Sheet1!$A$1-1)*10,FALSE)&gt;9999,-2,IF(VLOOKUP($A198,Sheet1!$B$3:$AH$1266,Sheet1!M$1+(Sheet1!$A$1-1)*10,FALSE)&gt;999,-1,0)))))))</f>
        <v>9680</v>
      </c>
      <c r="AD198" s="392">
        <f>IF(ISNA(VLOOKUP($A198,Sheet1!$B$3:$AH$1266,Sheet1!N$1+(Sheet1!$A$1-1)*10,FALSE))=TRUE,"---",IF(VLOOKUP($A198,Sheet1!$B$3:$AH$1266,Sheet1!N$1+(Sheet1!$A$1-1)*10,FALSE)="---","---", (ROUND(VLOOKUP($A198,Sheet1!$B$3:$AH$1266,Sheet1!N$1+(Sheet1!$A$1-1)*10,FALSE),IF(VLOOKUP($A198,Sheet1!$B$3:$AH$1266,Sheet1!N$1+(Sheet1!$A$1-1)*10,FALSE)&gt;99999,-3,IF(VLOOKUP($A198,Sheet1!$B$3:$AH$1266,Sheet1!N$1+(Sheet1!$A$1-1)*10,FALSE)&gt;9999,-2,IF(VLOOKUP($A198,Sheet1!$B$3:$AH$1266,Sheet1!N$1+(Sheet1!$A$1-1)*10,FALSE)&gt;999,-1,0)))))))</f>
        <v>11300</v>
      </c>
    </row>
    <row r="199" spans="1:30" ht="25.5" customHeight="1" x14ac:dyDescent="0.25">
      <c r="A199" s="303"/>
      <c r="B199" s="331"/>
      <c r="C199" s="303"/>
      <c r="D199" s="303"/>
      <c r="E199" s="307"/>
      <c r="F199" s="52" t="s">
        <v>4505</v>
      </c>
      <c r="G199" s="127" t="s">
        <v>31</v>
      </c>
      <c r="H199" s="347"/>
      <c r="I199" s="327"/>
      <c r="J199" s="376"/>
      <c r="K199" s="316"/>
      <c r="L199" s="321"/>
      <c r="M199" s="323"/>
      <c r="N199" s="319"/>
      <c r="O199" s="317" t="e">
        <f t="shared" si="7"/>
        <v>#NUM!</v>
      </c>
      <c r="P199" s="317" t="e">
        <f>IF(O199&lt;&gt;"",VLOOKUP($A199,Sheet4!$A$2:$O$1309,14,FALSE)*100,"")</f>
        <v>#NUM!</v>
      </c>
      <c r="Q199" s="317" t="e">
        <f>IF(P199&lt;&gt;"",VLOOKUP($A199,Sheet4!$A$2:$O$1309,15,FALSE)*100,"")</f>
        <v>#NUM!</v>
      </c>
      <c r="R199" s="356" t="e">
        <f t="shared" si="5"/>
        <v>#NUM!</v>
      </c>
      <c r="S199" s="356"/>
      <c r="T199" s="356"/>
      <c r="U199" s="392"/>
      <c r="V199" s="392"/>
      <c r="W199" s="392"/>
      <c r="X199" s="392"/>
      <c r="Y199" s="392"/>
      <c r="Z199" s="392"/>
      <c r="AA199" s="392"/>
      <c r="AB199" s="392"/>
      <c r="AC199" s="392"/>
      <c r="AD199" s="392"/>
    </row>
    <row r="200" spans="1:30" ht="25.5" customHeight="1" x14ac:dyDescent="0.25">
      <c r="A200" s="304" t="s">
        <v>302</v>
      </c>
      <c r="B200" s="393" t="s">
        <v>303</v>
      </c>
      <c r="C200" s="304">
        <v>431425</v>
      </c>
      <c r="D200" s="304">
        <v>752609</v>
      </c>
      <c r="E200" s="305" t="s">
        <v>3038</v>
      </c>
      <c r="F200" s="345" t="s">
        <v>4506</v>
      </c>
      <c r="G200" s="351" t="s">
        <v>286</v>
      </c>
      <c r="H200" s="348">
        <v>155</v>
      </c>
      <c r="I200" s="119" t="s">
        <v>304</v>
      </c>
      <c r="J200" s="137" t="s">
        <v>4405</v>
      </c>
      <c r="K200" s="118" t="s">
        <v>17</v>
      </c>
      <c r="L200" s="146">
        <v>7080</v>
      </c>
      <c r="M200" s="123">
        <v>45.7</v>
      </c>
      <c r="N200" s="118" t="s">
        <v>305</v>
      </c>
      <c r="O200" s="71">
        <f t="shared" si="7"/>
        <v>34.603068716127162</v>
      </c>
      <c r="P200" s="71">
        <f>IF(O200&lt;&gt;"",VLOOKUP($A200,Sheet4!$A$2:$O$1309,14,FALSE)*100,"")</f>
        <v>6.9280643575359235</v>
      </c>
      <c r="Q200" s="71">
        <f>IF(P200&lt;&gt;"",VLOOKUP($A200,Sheet4!$A$2:$O$1309,15,FALSE)*100,"")</f>
        <v>50.502974525549824</v>
      </c>
      <c r="R200" s="73">
        <f t="shared" si="5"/>
        <v>3</v>
      </c>
      <c r="S200" s="357" t="s">
        <v>4364</v>
      </c>
      <c r="T200" s="357" t="str">
        <f>IF(ISNA(VLOOKUP(A200,Sheet1!B$3:C$1266,2,FALSE)=TRUE),"NC",VLOOKUP(A200,Sheet1!B$3:C$1266,2,FALSE))</f>
        <v>Rural</v>
      </c>
      <c r="U200" s="385">
        <f>IF(ISNA(VLOOKUP($A200,Sheet1!$B$3:$AH$1266,Sheet1!E$1+(Sheet1!$A$1-1)*10,FALSE))=TRUE,"---",IF(VLOOKUP($A200,Sheet1!$B$3:$AH$1266,Sheet1!E$1+(Sheet1!$A$1-1)*10,FALSE)="---","---", (ROUND(VLOOKUP($A200,Sheet1!$B$3:$AH$1266,Sheet1!E$1+(Sheet1!$A$1-1)*10,FALSE),IF(VLOOKUP($A200,Sheet1!$B$3:$AH$1266,Sheet1!E$1+(Sheet1!$A$1-1)*10,FALSE)&gt;99999,-3,IF(VLOOKUP($A200,Sheet1!$B$3:$AH$1266,Sheet1!E$1+(Sheet1!$A$1-1)*10,FALSE)&gt;9999,-2,IF(VLOOKUP($A200,Sheet1!$B$3:$AH$1266,Sheet1!E$1+(Sheet1!$A$1-1)*10,FALSE)&gt;999,-1,0)))))))</f>
        <v>4640</v>
      </c>
      <c r="V200" s="385">
        <f>IF(ISNA(VLOOKUP($A200,Sheet1!$B$3:$AH$1266,Sheet1!F$1+(Sheet1!$A$1-1)*10,FALSE))=TRUE,"---",IF(VLOOKUP($A200,Sheet1!$B$3:$AH$1266,Sheet1!F$1+(Sheet1!$A$1-1)*10,FALSE)="---","---", (ROUND(VLOOKUP($A200,Sheet1!$B$3:$AH$1266,Sheet1!F$1+(Sheet1!$A$1-1)*10,FALSE),IF(VLOOKUP($A200,Sheet1!$B$3:$AH$1266,Sheet1!F$1+(Sheet1!$A$1-1)*10,FALSE)&gt;99999,-3,IF(VLOOKUP($A200,Sheet1!$B$3:$AH$1266,Sheet1!F$1+(Sheet1!$A$1-1)*10,FALSE)&gt;9999,-2,IF(VLOOKUP($A200,Sheet1!$B$3:$AH$1266,Sheet1!F$1+(Sheet1!$A$1-1)*10,FALSE)&gt;999,-1,0)))))))</f>
        <v>5290</v>
      </c>
      <c r="W200" s="385">
        <f>IF(ISNA(VLOOKUP($A200,Sheet1!$B$3:$AH$1266,Sheet1!G$1+(Sheet1!$A$1-1)*10,FALSE))=TRUE,"---",IF(VLOOKUP($A200,Sheet1!$B$3:$AH$1266,Sheet1!G$1+(Sheet1!$A$1-1)*10,FALSE)="---","---", (ROUND(VLOOKUP($A200,Sheet1!$B$3:$AH$1266,Sheet1!G$1+(Sheet1!$A$1-1)*10,FALSE),IF(VLOOKUP($A200,Sheet1!$B$3:$AH$1266,Sheet1!G$1+(Sheet1!$A$1-1)*10,FALSE)&gt;99999,-3,IF(VLOOKUP($A200,Sheet1!$B$3:$AH$1266,Sheet1!G$1+(Sheet1!$A$1-1)*10,FALSE)&gt;9999,-2,IF(VLOOKUP($A200,Sheet1!$B$3:$AH$1266,Sheet1!G$1+(Sheet1!$A$1-1)*10,FALSE)&gt;999,-1,0)))))))</f>
        <v>6080</v>
      </c>
      <c r="X200" s="385">
        <f>IF(ISNA(VLOOKUP($A200,Sheet1!$B$3:$AH$1266,Sheet1!H$1+(Sheet1!$A$1-1)*10,FALSE))=TRUE,"---",IF(VLOOKUP($A200,Sheet1!$B$3:$AH$1266,Sheet1!H$1+(Sheet1!$A$1-1)*10,FALSE)="---","---", (ROUND(VLOOKUP($A200,Sheet1!$B$3:$AH$1266,Sheet1!H$1+(Sheet1!$A$1-1)*10,FALSE),IF(VLOOKUP($A200,Sheet1!$B$3:$AH$1266,Sheet1!H$1+(Sheet1!$A$1-1)*10,FALSE)&gt;99999,-3,IF(VLOOKUP($A200,Sheet1!$B$3:$AH$1266,Sheet1!H$1+(Sheet1!$A$1-1)*10,FALSE)&gt;9999,-2,IF(VLOOKUP($A200,Sheet1!$B$3:$AH$1266,Sheet1!H$1+(Sheet1!$A$1-1)*10,FALSE)&gt;999,-1,0)))))))</f>
        <v>8180</v>
      </c>
      <c r="Y200" s="385">
        <f>IF(ISNA(VLOOKUP($A200,Sheet1!$B$3:$AH$1266,Sheet1!I$1+(Sheet1!$A$1-1)*10,FALSE))=TRUE,"---",IF(VLOOKUP($A200,Sheet1!$B$3:$AH$1266,Sheet1!I$1+(Sheet1!$A$1-1)*10,FALSE)="---","---", (ROUND(VLOOKUP($A200,Sheet1!$B$3:$AH$1266,Sheet1!I$1+(Sheet1!$A$1-1)*10,FALSE),IF(VLOOKUP($A200,Sheet1!$B$3:$AH$1266,Sheet1!I$1+(Sheet1!$A$1-1)*10,FALSE)&gt;99999,-3,IF(VLOOKUP($A200,Sheet1!$B$3:$AH$1266,Sheet1!I$1+(Sheet1!$A$1-1)*10,FALSE)&gt;9999,-2,IF(VLOOKUP($A200,Sheet1!$B$3:$AH$1266,Sheet1!I$1+(Sheet1!$A$1-1)*10,FALSE)&gt;999,-1,0)))))))</f>
        <v>9680</v>
      </c>
      <c r="Z200" s="385">
        <f>IF(ISNA(VLOOKUP($A200,Sheet1!$B$3:$AH$1266,Sheet1!J$1+(Sheet1!$A$1-1)*10,FALSE))=TRUE,"---",IF(VLOOKUP($A200,Sheet1!$B$3:$AH$1266,Sheet1!J$1+(Sheet1!$A$1-1)*10,FALSE)="---","---", (ROUND(VLOOKUP($A200,Sheet1!$B$3:$AH$1266,Sheet1!J$1+(Sheet1!$A$1-1)*10,FALSE),IF(VLOOKUP($A200,Sheet1!$B$3:$AH$1266,Sheet1!J$1+(Sheet1!$A$1-1)*10,FALSE)&gt;99999,-3,IF(VLOOKUP($A200,Sheet1!$B$3:$AH$1266,Sheet1!J$1+(Sheet1!$A$1-1)*10,FALSE)&gt;9999,-2,IF(VLOOKUP($A200,Sheet1!$B$3:$AH$1266,Sheet1!J$1+(Sheet1!$A$1-1)*10,FALSE)&gt;999,-1,0)))))))</f>
        <v>11600</v>
      </c>
      <c r="AA200" s="385">
        <f>IF(ISNA(VLOOKUP($A200,Sheet1!$B$3:$AH$1266,Sheet1!K$1+(Sheet1!$A$1-1)*10,FALSE))=TRUE,"---",IF(VLOOKUP($A200,Sheet1!$B$3:$AH$1266,Sheet1!K$1+(Sheet1!$A$1-1)*10,FALSE)="---","---", (ROUND(VLOOKUP($A200,Sheet1!$B$3:$AH$1266,Sheet1!K$1+(Sheet1!$A$1-1)*10,FALSE),IF(VLOOKUP($A200,Sheet1!$B$3:$AH$1266,Sheet1!K$1+(Sheet1!$A$1-1)*10,FALSE)&gt;99999,-3,IF(VLOOKUP($A200,Sheet1!$B$3:$AH$1266,Sheet1!K$1+(Sheet1!$A$1-1)*10,FALSE)&gt;9999,-2,IF(VLOOKUP($A200,Sheet1!$B$3:$AH$1266,Sheet1!K$1+(Sheet1!$A$1-1)*10,FALSE)&gt;999,-1,0)))))))</f>
        <v>13100</v>
      </c>
      <c r="AB200" s="385">
        <f>IF(ISNA(VLOOKUP($A200,Sheet1!$B$3:$AH$1266,Sheet1!L$1+(Sheet1!$A$1-1)*10,FALSE))=TRUE,"---",IF(VLOOKUP($A200,Sheet1!$B$3:$AH$1266,Sheet1!L$1+(Sheet1!$A$1-1)*10,FALSE)="---","---", (ROUND(VLOOKUP($A200,Sheet1!$B$3:$AH$1266,Sheet1!L$1+(Sheet1!$A$1-1)*10,FALSE),IF(VLOOKUP($A200,Sheet1!$B$3:$AH$1266,Sheet1!L$1+(Sheet1!$A$1-1)*10,FALSE)&gt;99999,-3,IF(VLOOKUP($A200,Sheet1!$B$3:$AH$1266,Sheet1!L$1+(Sheet1!$A$1-1)*10,FALSE)&gt;9999,-2,IF(VLOOKUP($A200,Sheet1!$B$3:$AH$1266,Sheet1!L$1+(Sheet1!$A$1-1)*10,FALSE)&gt;999,-1,0)))))))</f>
        <v>14800</v>
      </c>
      <c r="AC200" s="385">
        <f>IF(ISNA(VLOOKUP($A200,Sheet1!$B$3:$AH$1266,Sheet1!M$1+(Sheet1!$A$1-1)*10,FALSE))=TRUE,"---",IF(VLOOKUP($A200,Sheet1!$B$3:$AH$1266,Sheet1!M$1+(Sheet1!$A$1-1)*10,FALSE)="---","---", (ROUND(VLOOKUP($A200,Sheet1!$B$3:$AH$1266,Sheet1!M$1+(Sheet1!$A$1-1)*10,FALSE),IF(VLOOKUP($A200,Sheet1!$B$3:$AH$1266,Sheet1!M$1+(Sheet1!$A$1-1)*10,FALSE)&gt;99999,-3,IF(VLOOKUP($A200,Sheet1!$B$3:$AH$1266,Sheet1!M$1+(Sheet1!$A$1-1)*10,FALSE)&gt;9999,-2,IF(VLOOKUP($A200,Sheet1!$B$3:$AH$1266,Sheet1!M$1+(Sheet1!$A$1-1)*10,FALSE)&gt;999,-1,0)))))))</f>
        <v>16300</v>
      </c>
      <c r="AD200" s="385">
        <f>IF(ISNA(VLOOKUP($A200,Sheet1!$B$3:$AH$1266,Sheet1!N$1+(Sheet1!$A$1-1)*10,FALSE))=TRUE,"---",IF(VLOOKUP($A200,Sheet1!$B$3:$AH$1266,Sheet1!N$1+(Sheet1!$A$1-1)*10,FALSE)="---","---", (ROUND(VLOOKUP($A200,Sheet1!$B$3:$AH$1266,Sheet1!N$1+(Sheet1!$A$1-1)*10,FALSE),IF(VLOOKUP($A200,Sheet1!$B$3:$AH$1266,Sheet1!N$1+(Sheet1!$A$1-1)*10,FALSE)&gt;99999,-3,IF(VLOOKUP($A200,Sheet1!$B$3:$AH$1266,Sheet1!N$1+(Sheet1!$A$1-1)*10,FALSE)&gt;9999,-2,IF(VLOOKUP($A200,Sheet1!$B$3:$AH$1266,Sheet1!N$1+(Sheet1!$A$1-1)*10,FALSE)&gt;999,-1,0)))))))</f>
        <v>18700</v>
      </c>
    </row>
    <row r="201" spans="1:30" ht="25.5" customHeight="1" x14ac:dyDescent="0.25">
      <c r="A201" s="304"/>
      <c r="B201" s="346"/>
      <c r="C201" s="304"/>
      <c r="D201" s="304"/>
      <c r="E201" s="305" t="e">
        <v>#N/A</v>
      </c>
      <c r="F201" s="346"/>
      <c r="G201" s="352"/>
      <c r="H201" s="348"/>
      <c r="I201" s="119" t="s">
        <v>306</v>
      </c>
      <c r="J201" s="137" t="s">
        <v>4405</v>
      </c>
      <c r="K201" s="118" t="s">
        <v>17</v>
      </c>
      <c r="L201" s="122">
        <v>5270</v>
      </c>
      <c r="M201" s="164">
        <v>34</v>
      </c>
      <c r="N201" s="121" t="s">
        <v>4405</v>
      </c>
      <c r="O201" s="71" t="s">
        <v>4405</v>
      </c>
      <c r="P201" s="71" t="s">
        <v>4405</v>
      </c>
      <c r="Q201" s="71" t="s">
        <v>4405</v>
      </c>
      <c r="R201" s="73" t="s">
        <v>4405</v>
      </c>
      <c r="S201" s="357" t="e">
        <v>#N/A</v>
      </c>
      <c r="T201" s="357" t="str">
        <f>IF(ISNA(VLOOKUP(A201,Sheet1!B$3:C$1266,2,FALSE)=TRUE),"ND",VLOOKUP(A201,Sheet1!B$3:C$1266,2,FALSE))</f>
        <v>ND</v>
      </c>
      <c r="U201" s="385" t="str">
        <f>IF(ISNA(VLOOKUP($A201,Sheet1!$B$3:$AH$1266,Sheet1!E$1+(Sheet1!$A$1-1)*10,FALSE))=TRUE,"---",IF(VLOOKUP($A201,Sheet1!$B$3:$AH$1266,Sheet1!E$1+(Sheet1!$A$1-1)*10,FALSE)="---","---", (ROUND(VLOOKUP($A201,Sheet1!$B$3:$AH$1266,Sheet1!E$1+(Sheet1!$A$1-1)*10,FALSE),IF(VLOOKUP($A201,Sheet1!$B$3:$AH$1266,Sheet1!E$1+(Sheet1!$A$1-1)*10,FALSE)&gt;99999,-3,IF(VLOOKUP($A201,Sheet1!$B$3:$AH$1266,Sheet1!E$1+(Sheet1!$A$1-1)*10,FALSE)&gt;9999,-2,IF(VLOOKUP($A201,Sheet1!$B$3:$AH$1266,Sheet1!E$1+(Sheet1!$A$1-1)*10,FALSE)&gt;999,-1,0)))))))</f>
        <v>---</v>
      </c>
      <c r="V201" s="385" t="str">
        <f>IF(ISNA(VLOOKUP($A201,Sheet1!$B$3:$AH$1266,Sheet1!F$1+(Sheet1!$A$1-1)*10,FALSE))=TRUE,"---",IF(VLOOKUP($A201,Sheet1!$B$3:$AH$1266,Sheet1!F$1+(Sheet1!$A$1-1)*10,FALSE)="---","---", (ROUND(VLOOKUP($A201,Sheet1!$B$3:$AH$1266,Sheet1!F$1+(Sheet1!$A$1-1)*10,FALSE),IF(VLOOKUP($A201,Sheet1!$B$3:$AH$1266,Sheet1!F$1+(Sheet1!$A$1-1)*10,FALSE)&gt;99999,-3,IF(VLOOKUP($A201,Sheet1!$B$3:$AH$1266,Sheet1!F$1+(Sheet1!$A$1-1)*10,FALSE)&gt;9999,-2,IF(VLOOKUP($A201,Sheet1!$B$3:$AH$1266,Sheet1!F$1+(Sheet1!$A$1-1)*10,FALSE)&gt;999,-1,0)))))))</f>
        <v>---</v>
      </c>
      <c r="W201" s="385" t="str">
        <f>IF(ISNA(VLOOKUP($A201,Sheet1!$B$3:$AH$1266,Sheet1!G$1+(Sheet1!$A$1-1)*10,FALSE))=TRUE,"---",IF(VLOOKUP($A201,Sheet1!$B$3:$AH$1266,Sheet1!G$1+(Sheet1!$A$1-1)*10,FALSE)="---","---", (ROUND(VLOOKUP($A201,Sheet1!$B$3:$AH$1266,Sheet1!G$1+(Sheet1!$A$1-1)*10,FALSE),IF(VLOOKUP($A201,Sheet1!$B$3:$AH$1266,Sheet1!G$1+(Sheet1!$A$1-1)*10,FALSE)&gt;99999,-3,IF(VLOOKUP($A201,Sheet1!$B$3:$AH$1266,Sheet1!G$1+(Sheet1!$A$1-1)*10,FALSE)&gt;9999,-2,IF(VLOOKUP($A201,Sheet1!$B$3:$AH$1266,Sheet1!G$1+(Sheet1!$A$1-1)*10,FALSE)&gt;999,-1,0)))))))</f>
        <v>---</v>
      </c>
      <c r="X201" s="385" t="str">
        <f>IF(ISNA(VLOOKUP($A201,Sheet1!$B$3:$AH$1266,Sheet1!H$1+(Sheet1!$A$1-1)*10,FALSE))=TRUE,"---",IF(VLOOKUP($A201,Sheet1!$B$3:$AH$1266,Sheet1!H$1+(Sheet1!$A$1-1)*10,FALSE)="---","---", (ROUND(VLOOKUP($A201,Sheet1!$B$3:$AH$1266,Sheet1!H$1+(Sheet1!$A$1-1)*10,FALSE),IF(VLOOKUP($A201,Sheet1!$B$3:$AH$1266,Sheet1!H$1+(Sheet1!$A$1-1)*10,FALSE)&gt;99999,-3,IF(VLOOKUP($A201,Sheet1!$B$3:$AH$1266,Sheet1!H$1+(Sheet1!$A$1-1)*10,FALSE)&gt;9999,-2,IF(VLOOKUP($A201,Sheet1!$B$3:$AH$1266,Sheet1!H$1+(Sheet1!$A$1-1)*10,FALSE)&gt;999,-1,0)))))))</f>
        <v>---</v>
      </c>
      <c r="Y201" s="385" t="str">
        <f>IF(ISNA(VLOOKUP($A201,Sheet1!$B$3:$AH$1266,Sheet1!I$1+(Sheet1!$A$1-1)*10,FALSE))=TRUE,"---",IF(VLOOKUP($A201,Sheet1!$B$3:$AH$1266,Sheet1!I$1+(Sheet1!$A$1-1)*10,FALSE)="---","---", (ROUND(VLOOKUP($A201,Sheet1!$B$3:$AH$1266,Sheet1!I$1+(Sheet1!$A$1-1)*10,FALSE),IF(VLOOKUP($A201,Sheet1!$B$3:$AH$1266,Sheet1!I$1+(Sheet1!$A$1-1)*10,FALSE)&gt;99999,-3,IF(VLOOKUP($A201,Sheet1!$B$3:$AH$1266,Sheet1!I$1+(Sheet1!$A$1-1)*10,FALSE)&gt;9999,-2,IF(VLOOKUP($A201,Sheet1!$B$3:$AH$1266,Sheet1!I$1+(Sheet1!$A$1-1)*10,FALSE)&gt;999,-1,0)))))))</f>
        <v>---</v>
      </c>
      <c r="Z201" s="385" t="str">
        <f>IF(ISNA(VLOOKUP($A201,Sheet1!$B$3:$AH$1266,Sheet1!J$1+(Sheet1!$A$1-1)*10,FALSE))=TRUE,"---",IF(VLOOKUP($A201,Sheet1!$B$3:$AH$1266,Sheet1!J$1+(Sheet1!$A$1-1)*10,FALSE)="---","---", (ROUND(VLOOKUP($A201,Sheet1!$B$3:$AH$1266,Sheet1!J$1+(Sheet1!$A$1-1)*10,FALSE),IF(VLOOKUP($A201,Sheet1!$B$3:$AH$1266,Sheet1!J$1+(Sheet1!$A$1-1)*10,FALSE)&gt;99999,-3,IF(VLOOKUP($A201,Sheet1!$B$3:$AH$1266,Sheet1!J$1+(Sheet1!$A$1-1)*10,FALSE)&gt;9999,-2,IF(VLOOKUP($A201,Sheet1!$B$3:$AH$1266,Sheet1!J$1+(Sheet1!$A$1-1)*10,FALSE)&gt;999,-1,0)))))))</f>
        <v>---</v>
      </c>
      <c r="AA201" s="385" t="str">
        <f>IF(ISNA(VLOOKUP($A201,Sheet1!$B$3:$AH$1266,Sheet1!K$1+(Sheet1!$A$1-1)*10,FALSE))=TRUE,"---",IF(VLOOKUP($A201,Sheet1!$B$3:$AH$1266,Sheet1!K$1+(Sheet1!$A$1-1)*10,FALSE)="---","---", (ROUND(VLOOKUP($A201,Sheet1!$B$3:$AH$1266,Sheet1!K$1+(Sheet1!$A$1-1)*10,FALSE),IF(VLOOKUP($A201,Sheet1!$B$3:$AH$1266,Sheet1!K$1+(Sheet1!$A$1-1)*10,FALSE)&gt;99999,-3,IF(VLOOKUP($A201,Sheet1!$B$3:$AH$1266,Sheet1!K$1+(Sheet1!$A$1-1)*10,FALSE)&gt;9999,-2,IF(VLOOKUP($A201,Sheet1!$B$3:$AH$1266,Sheet1!K$1+(Sheet1!$A$1-1)*10,FALSE)&gt;999,-1,0)))))))</f>
        <v>---</v>
      </c>
      <c r="AB201" s="385" t="str">
        <f>IF(ISNA(VLOOKUP($A201,Sheet1!$B$3:$AH$1266,Sheet1!L$1+(Sheet1!$A$1-1)*10,FALSE))=TRUE,"---",IF(VLOOKUP($A201,Sheet1!$B$3:$AH$1266,Sheet1!L$1+(Sheet1!$A$1-1)*10,FALSE)="---","---", (ROUND(VLOOKUP($A201,Sheet1!$B$3:$AH$1266,Sheet1!L$1+(Sheet1!$A$1-1)*10,FALSE),IF(VLOOKUP($A201,Sheet1!$B$3:$AH$1266,Sheet1!L$1+(Sheet1!$A$1-1)*10,FALSE)&gt;99999,-3,IF(VLOOKUP($A201,Sheet1!$B$3:$AH$1266,Sheet1!L$1+(Sheet1!$A$1-1)*10,FALSE)&gt;9999,-2,IF(VLOOKUP($A201,Sheet1!$B$3:$AH$1266,Sheet1!L$1+(Sheet1!$A$1-1)*10,FALSE)&gt;999,-1,0)))))))</f>
        <v>---</v>
      </c>
      <c r="AC201" s="385" t="str">
        <f>IF(ISNA(VLOOKUP($A201,Sheet1!$B$3:$AH$1266,Sheet1!M$1+(Sheet1!$A$1-1)*10,FALSE))=TRUE,"---",IF(VLOOKUP($A201,Sheet1!$B$3:$AH$1266,Sheet1!M$1+(Sheet1!$A$1-1)*10,FALSE)="---","---", (ROUND(VLOOKUP($A201,Sheet1!$B$3:$AH$1266,Sheet1!M$1+(Sheet1!$A$1-1)*10,FALSE),IF(VLOOKUP($A201,Sheet1!$B$3:$AH$1266,Sheet1!M$1+(Sheet1!$A$1-1)*10,FALSE)&gt;99999,-3,IF(VLOOKUP($A201,Sheet1!$B$3:$AH$1266,Sheet1!M$1+(Sheet1!$A$1-1)*10,FALSE)&gt;9999,-2,IF(VLOOKUP($A201,Sheet1!$B$3:$AH$1266,Sheet1!M$1+(Sheet1!$A$1-1)*10,FALSE)&gt;999,-1,0)))))))</f>
        <v>---</v>
      </c>
      <c r="AD201" s="385" t="str">
        <f>IF(ISNA(VLOOKUP($A201,Sheet1!$B$3:$AH$1266,Sheet1!N$1+(Sheet1!$A$1-1)*10,FALSE))=TRUE,"---",IF(VLOOKUP($A201,Sheet1!$B$3:$AH$1266,Sheet1!N$1+(Sheet1!$A$1-1)*10,FALSE)="---","---", (ROUND(VLOOKUP($A201,Sheet1!$B$3:$AH$1266,Sheet1!N$1+(Sheet1!$A$1-1)*10,FALSE),IF(VLOOKUP($A201,Sheet1!$B$3:$AH$1266,Sheet1!N$1+(Sheet1!$A$1-1)*10,FALSE)&gt;99999,-3,IF(VLOOKUP($A201,Sheet1!$B$3:$AH$1266,Sheet1!N$1+(Sheet1!$A$1-1)*10,FALSE)&gt;9999,-2,IF(VLOOKUP($A201,Sheet1!$B$3:$AH$1266,Sheet1!N$1+(Sheet1!$A$1-1)*10,FALSE)&gt;999,-1,0)))))))</f>
        <v>---</v>
      </c>
    </row>
    <row r="202" spans="1:30" ht="25.5" customHeight="1" x14ac:dyDescent="0.25">
      <c r="A202" s="125" t="s">
        <v>307</v>
      </c>
      <c r="B202" s="126" t="s">
        <v>308</v>
      </c>
      <c r="C202" s="125">
        <v>431229</v>
      </c>
      <c r="D202" s="125">
        <v>752707</v>
      </c>
      <c r="E202" s="70" t="s">
        <v>3038</v>
      </c>
      <c r="F202" s="139" t="s">
        <v>4405</v>
      </c>
      <c r="G202" s="127" t="s">
        <v>160</v>
      </c>
      <c r="H202" s="128">
        <v>159</v>
      </c>
      <c r="I202" s="112">
        <v>3712</v>
      </c>
      <c r="J202" s="140" t="s">
        <v>4405</v>
      </c>
      <c r="K202" s="127" t="s">
        <v>17</v>
      </c>
      <c r="L202" s="149">
        <v>6130</v>
      </c>
      <c r="M202" s="116">
        <v>38.6</v>
      </c>
      <c r="N202" s="114" t="s">
        <v>4405</v>
      </c>
      <c r="O202" s="68">
        <f t="shared" si="7"/>
        <v>45.357594002411076</v>
      </c>
      <c r="P202" s="68">
        <f>IF(O202&lt;&gt;"",VLOOKUP($A202,Sheet4!$A$2:$O$1309,14,FALSE)*100,"")</f>
        <v>7.961813026255804</v>
      </c>
      <c r="Q202" s="68">
        <f>IF(P202&lt;&gt;"",VLOOKUP($A202,Sheet4!$A$2:$O$1309,15,FALSE)*100,"")</f>
        <v>55.632342347220273</v>
      </c>
      <c r="R202" s="74">
        <f t="shared" si="5"/>
        <v>2</v>
      </c>
      <c r="S202" s="64" t="s">
        <v>4364</v>
      </c>
      <c r="T202" s="64" t="str">
        <f>IF(ISNA(VLOOKUP(A202,Sheet1!B$3:C$1266,2,FALSE)=TRUE),"NC",VLOOKUP(A202,Sheet1!B$3:C$1266,2,FALSE))</f>
        <v>Rural</v>
      </c>
      <c r="U202" s="65">
        <f>IF(ISNA(VLOOKUP($A202,Sheet1!$B$3:$AH$1266,Sheet1!E$1+(Sheet1!$A$1-1)*10,FALSE))=TRUE,"---",IF(VLOOKUP($A202,Sheet1!$B$3:$AH$1266,Sheet1!E$1+(Sheet1!$A$1-1)*10,FALSE)="---","---", (ROUND(VLOOKUP($A202,Sheet1!$B$3:$AH$1266,Sheet1!E$1+(Sheet1!$A$1-1)*10,FALSE),IF(VLOOKUP($A202,Sheet1!$B$3:$AH$1266,Sheet1!E$1+(Sheet1!$A$1-1)*10,FALSE)&gt;99999,-3,IF(VLOOKUP($A202,Sheet1!$B$3:$AH$1266,Sheet1!E$1+(Sheet1!$A$1-1)*10,FALSE)&gt;9999,-2,IF(VLOOKUP($A202,Sheet1!$B$3:$AH$1266,Sheet1!E$1+(Sheet1!$A$1-1)*10,FALSE)&gt;999,-1,0)))))))</f>
        <v>4510</v>
      </c>
      <c r="V202" s="65">
        <f>IF(ISNA(VLOOKUP($A202,Sheet1!$B$3:$AH$1266,Sheet1!F$1+(Sheet1!$A$1-1)*10,FALSE))=TRUE,"---",IF(VLOOKUP($A202,Sheet1!$B$3:$AH$1266,Sheet1!F$1+(Sheet1!$A$1-1)*10,FALSE)="---","---", (ROUND(VLOOKUP($A202,Sheet1!$B$3:$AH$1266,Sheet1!F$1+(Sheet1!$A$1-1)*10,FALSE),IF(VLOOKUP($A202,Sheet1!$B$3:$AH$1266,Sheet1!F$1+(Sheet1!$A$1-1)*10,FALSE)&gt;99999,-3,IF(VLOOKUP($A202,Sheet1!$B$3:$AH$1266,Sheet1!F$1+(Sheet1!$A$1-1)*10,FALSE)&gt;9999,-2,IF(VLOOKUP($A202,Sheet1!$B$3:$AH$1266,Sheet1!F$1+(Sheet1!$A$1-1)*10,FALSE)&gt;999,-1,0)))))))</f>
        <v>5120</v>
      </c>
      <c r="W202" s="65">
        <f>IF(ISNA(VLOOKUP($A202,Sheet1!$B$3:$AH$1266,Sheet1!G$1+(Sheet1!$A$1-1)*10,FALSE))=TRUE,"---",IF(VLOOKUP($A202,Sheet1!$B$3:$AH$1266,Sheet1!G$1+(Sheet1!$A$1-1)*10,FALSE)="---","---", (ROUND(VLOOKUP($A202,Sheet1!$B$3:$AH$1266,Sheet1!G$1+(Sheet1!$A$1-1)*10,FALSE),IF(VLOOKUP($A202,Sheet1!$B$3:$AH$1266,Sheet1!G$1+(Sheet1!$A$1-1)*10,FALSE)&gt;99999,-3,IF(VLOOKUP($A202,Sheet1!$B$3:$AH$1266,Sheet1!G$1+(Sheet1!$A$1-1)*10,FALSE)&gt;9999,-2,IF(VLOOKUP($A202,Sheet1!$B$3:$AH$1266,Sheet1!G$1+(Sheet1!$A$1-1)*10,FALSE)&gt;999,-1,0)))))))</f>
        <v>5860</v>
      </c>
      <c r="X202" s="65">
        <f>IF(ISNA(VLOOKUP($A202,Sheet1!$B$3:$AH$1266,Sheet1!H$1+(Sheet1!$A$1-1)*10,FALSE))=TRUE,"---",IF(VLOOKUP($A202,Sheet1!$B$3:$AH$1266,Sheet1!H$1+(Sheet1!$A$1-1)*10,FALSE)="---","---", (ROUND(VLOOKUP($A202,Sheet1!$B$3:$AH$1266,Sheet1!H$1+(Sheet1!$A$1-1)*10,FALSE),IF(VLOOKUP($A202,Sheet1!$B$3:$AH$1266,Sheet1!H$1+(Sheet1!$A$1-1)*10,FALSE)&gt;99999,-3,IF(VLOOKUP($A202,Sheet1!$B$3:$AH$1266,Sheet1!H$1+(Sheet1!$A$1-1)*10,FALSE)&gt;9999,-2,IF(VLOOKUP($A202,Sheet1!$B$3:$AH$1266,Sheet1!H$1+(Sheet1!$A$1-1)*10,FALSE)&gt;999,-1,0)))))))</f>
        <v>7840</v>
      </c>
      <c r="Y202" s="65">
        <f>IF(ISNA(VLOOKUP($A202,Sheet1!$B$3:$AH$1266,Sheet1!I$1+(Sheet1!$A$1-1)*10,FALSE))=TRUE,"---",IF(VLOOKUP($A202,Sheet1!$B$3:$AH$1266,Sheet1!I$1+(Sheet1!$A$1-1)*10,FALSE)="---","---", (ROUND(VLOOKUP($A202,Sheet1!$B$3:$AH$1266,Sheet1!I$1+(Sheet1!$A$1-1)*10,FALSE),IF(VLOOKUP($A202,Sheet1!$B$3:$AH$1266,Sheet1!I$1+(Sheet1!$A$1-1)*10,FALSE)&gt;99999,-3,IF(VLOOKUP($A202,Sheet1!$B$3:$AH$1266,Sheet1!I$1+(Sheet1!$A$1-1)*10,FALSE)&gt;9999,-2,IF(VLOOKUP($A202,Sheet1!$B$3:$AH$1266,Sheet1!I$1+(Sheet1!$A$1-1)*10,FALSE)&gt;999,-1,0)))))))</f>
        <v>9260</v>
      </c>
      <c r="Z202" s="65">
        <f>IF(ISNA(VLOOKUP($A202,Sheet1!$B$3:$AH$1266,Sheet1!J$1+(Sheet1!$A$1-1)*10,FALSE))=TRUE,"---",IF(VLOOKUP($A202,Sheet1!$B$3:$AH$1266,Sheet1!J$1+(Sheet1!$A$1-1)*10,FALSE)="---","---", (ROUND(VLOOKUP($A202,Sheet1!$B$3:$AH$1266,Sheet1!J$1+(Sheet1!$A$1-1)*10,FALSE),IF(VLOOKUP($A202,Sheet1!$B$3:$AH$1266,Sheet1!J$1+(Sheet1!$A$1-1)*10,FALSE)&gt;99999,-3,IF(VLOOKUP($A202,Sheet1!$B$3:$AH$1266,Sheet1!J$1+(Sheet1!$A$1-1)*10,FALSE)&gt;9999,-2,IF(VLOOKUP($A202,Sheet1!$B$3:$AH$1266,Sheet1!J$1+(Sheet1!$A$1-1)*10,FALSE)&gt;999,-1,0)))))))</f>
        <v>11100</v>
      </c>
      <c r="AA202" s="65">
        <f>IF(ISNA(VLOOKUP($A202,Sheet1!$B$3:$AH$1266,Sheet1!K$1+(Sheet1!$A$1-1)*10,FALSE))=TRUE,"---",IF(VLOOKUP($A202,Sheet1!$B$3:$AH$1266,Sheet1!K$1+(Sheet1!$A$1-1)*10,FALSE)="---","---", (ROUND(VLOOKUP($A202,Sheet1!$B$3:$AH$1266,Sheet1!K$1+(Sheet1!$A$1-1)*10,FALSE),IF(VLOOKUP($A202,Sheet1!$B$3:$AH$1266,Sheet1!K$1+(Sheet1!$A$1-1)*10,FALSE)&gt;99999,-3,IF(VLOOKUP($A202,Sheet1!$B$3:$AH$1266,Sheet1!K$1+(Sheet1!$A$1-1)*10,FALSE)&gt;9999,-2,IF(VLOOKUP($A202,Sheet1!$B$3:$AH$1266,Sheet1!K$1+(Sheet1!$A$1-1)*10,FALSE)&gt;999,-1,0)))))))</f>
        <v>12500</v>
      </c>
      <c r="AB202" s="65">
        <f>IF(ISNA(VLOOKUP($A202,Sheet1!$B$3:$AH$1266,Sheet1!L$1+(Sheet1!$A$1-1)*10,FALSE))=TRUE,"---",IF(VLOOKUP($A202,Sheet1!$B$3:$AH$1266,Sheet1!L$1+(Sheet1!$A$1-1)*10,FALSE)="---","---", (ROUND(VLOOKUP($A202,Sheet1!$B$3:$AH$1266,Sheet1!L$1+(Sheet1!$A$1-1)*10,FALSE),IF(VLOOKUP($A202,Sheet1!$B$3:$AH$1266,Sheet1!L$1+(Sheet1!$A$1-1)*10,FALSE)&gt;99999,-3,IF(VLOOKUP($A202,Sheet1!$B$3:$AH$1266,Sheet1!L$1+(Sheet1!$A$1-1)*10,FALSE)&gt;9999,-2,IF(VLOOKUP($A202,Sheet1!$B$3:$AH$1266,Sheet1!L$1+(Sheet1!$A$1-1)*10,FALSE)&gt;999,-1,0)))))))</f>
        <v>14100</v>
      </c>
      <c r="AC202" s="65">
        <f>IF(ISNA(VLOOKUP($A202,Sheet1!$B$3:$AH$1266,Sheet1!M$1+(Sheet1!$A$1-1)*10,FALSE))=TRUE,"---",IF(VLOOKUP($A202,Sheet1!$B$3:$AH$1266,Sheet1!M$1+(Sheet1!$A$1-1)*10,FALSE)="---","---", (ROUND(VLOOKUP($A202,Sheet1!$B$3:$AH$1266,Sheet1!M$1+(Sheet1!$A$1-1)*10,FALSE),IF(VLOOKUP($A202,Sheet1!$B$3:$AH$1266,Sheet1!M$1+(Sheet1!$A$1-1)*10,FALSE)&gt;99999,-3,IF(VLOOKUP($A202,Sheet1!$B$3:$AH$1266,Sheet1!M$1+(Sheet1!$A$1-1)*10,FALSE)&gt;9999,-2,IF(VLOOKUP($A202,Sheet1!$B$3:$AH$1266,Sheet1!M$1+(Sheet1!$A$1-1)*10,FALSE)&gt;999,-1,0)))))))</f>
        <v>15500</v>
      </c>
      <c r="AD202" s="65">
        <f>IF(ISNA(VLOOKUP($A202,Sheet1!$B$3:$AH$1266,Sheet1!N$1+(Sheet1!$A$1-1)*10,FALSE))=TRUE,"---",IF(VLOOKUP($A202,Sheet1!$B$3:$AH$1266,Sheet1!N$1+(Sheet1!$A$1-1)*10,FALSE)="---","---", (ROUND(VLOOKUP($A202,Sheet1!$B$3:$AH$1266,Sheet1!N$1+(Sheet1!$A$1-1)*10,FALSE),IF(VLOOKUP($A202,Sheet1!$B$3:$AH$1266,Sheet1!N$1+(Sheet1!$A$1-1)*10,FALSE)&gt;99999,-3,IF(VLOOKUP($A202,Sheet1!$B$3:$AH$1266,Sheet1!N$1+(Sheet1!$A$1-1)*10,FALSE)&gt;9999,-2,IF(VLOOKUP($A202,Sheet1!$B$3:$AH$1266,Sheet1!N$1+(Sheet1!$A$1-1)*10,FALSE)&gt;999,-1,0)))))))</f>
        <v>17800</v>
      </c>
    </row>
    <row r="203" spans="1:30" ht="25.5" customHeight="1" x14ac:dyDescent="0.25">
      <c r="A203" s="133" t="s">
        <v>309</v>
      </c>
      <c r="B203" s="134" t="s">
        <v>310</v>
      </c>
      <c r="C203" s="133">
        <v>431332</v>
      </c>
      <c r="D203" s="133">
        <v>752355</v>
      </c>
      <c r="E203" s="67" t="s">
        <v>3038</v>
      </c>
      <c r="F203" s="135" t="s">
        <v>4405</v>
      </c>
      <c r="G203" s="118" t="s">
        <v>160</v>
      </c>
      <c r="H203" s="136">
        <v>5.76</v>
      </c>
      <c r="I203" s="119">
        <v>16712</v>
      </c>
      <c r="J203" s="137" t="s">
        <v>4405</v>
      </c>
      <c r="K203" s="118" t="s">
        <v>17</v>
      </c>
      <c r="L203" s="122">
        <v>605</v>
      </c>
      <c r="M203" s="123">
        <v>105</v>
      </c>
      <c r="N203" s="118" t="s">
        <v>160</v>
      </c>
      <c r="O203" s="71">
        <f t="shared" si="7"/>
        <v>5.4483598624660372</v>
      </c>
      <c r="P203" s="71">
        <f>IF(O203&lt;&gt;"",VLOOKUP($A203,Sheet4!$A$2:$O$1309,14,FALSE)*100,"")</f>
        <v>2.9498282516020935</v>
      </c>
      <c r="Q203" s="71">
        <f>IF(P203&lt;&gt;"",VLOOKUP($A203,Sheet4!$A$2:$O$1309,15,FALSE)*100,"")</f>
        <v>25.418927599544517</v>
      </c>
      <c r="R203" s="73">
        <f t="shared" si="5"/>
        <v>20</v>
      </c>
      <c r="S203" s="63" t="s">
        <v>4364</v>
      </c>
      <c r="T203" s="63" t="str">
        <f>IF(ISNA(VLOOKUP(A203,Sheet1!B$3:C$1266,2,FALSE)=TRUE),"NC",VLOOKUP(A203,Sheet1!B$3:C$1266,2,FALSE))</f>
        <v>Rural</v>
      </c>
      <c r="U203" s="66">
        <f>IF(ISNA(VLOOKUP($A203,Sheet1!$B$3:$AH$1266,Sheet1!E$1+(Sheet1!$A$1-1)*10,FALSE))=TRUE,"---",IF(VLOOKUP($A203,Sheet1!$B$3:$AH$1266,Sheet1!E$1+(Sheet1!$A$1-1)*10,FALSE)="---","---", (ROUND(VLOOKUP($A203,Sheet1!$B$3:$AH$1266,Sheet1!E$1+(Sheet1!$A$1-1)*10,FALSE),IF(VLOOKUP($A203,Sheet1!$B$3:$AH$1266,Sheet1!E$1+(Sheet1!$A$1-1)*10,FALSE)&gt;99999,-3,IF(VLOOKUP($A203,Sheet1!$B$3:$AH$1266,Sheet1!E$1+(Sheet1!$A$1-1)*10,FALSE)&gt;9999,-2,IF(VLOOKUP($A203,Sheet1!$B$3:$AH$1266,Sheet1!E$1+(Sheet1!$A$1-1)*10,FALSE)&gt;999,-1,0)))))))</f>
        <v>206</v>
      </c>
      <c r="V203" s="66">
        <f>IF(ISNA(VLOOKUP($A203,Sheet1!$B$3:$AH$1266,Sheet1!F$1+(Sheet1!$A$1-1)*10,FALSE))=TRUE,"---",IF(VLOOKUP($A203,Sheet1!$B$3:$AH$1266,Sheet1!F$1+(Sheet1!$A$1-1)*10,FALSE)="---","---", (ROUND(VLOOKUP($A203,Sheet1!$B$3:$AH$1266,Sheet1!F$1+(Sheet1!$A$1-1)*10,FALSE),IF(VLOOKUP($A203,Sheet1!$B$3:$AH$1266,Sheet1!F$1+(Sheet1!$A$1-1)*10,FALSE)&gt;99999,-3,IF(VLOOKUP($A203,Sheet1!$B$3:$AH$1266,Sheet1!F$1+(Sheet1!$A$1-1)*10,FALSE)&gt;9999,-2,IF(VLOOKUP($A203,Sheet1!$B$3:$AH$1266,Sheet1!F$1+(Sheet1!$A$1-1)*10,FALSE)&gt;999,-1,0)))))))</f>
        <v>242</v>
      </c>
      <c r="W203" s="66">
        <f>IF(ISNA(VLOOKUP($A203,Sheet1!$B$3:$AH$1266,Sheet1!G$1+(Sheet1!$A$1-1)*10,FALSE))=TRUE,"---",IF(VLOOKUP($A203,Sheet1!$B$3:$AH$1266,Sheet1!G$1+(Sheet1!$A$1-1)*10,FALSE)="---","---", (ROUND(VLOOKUP($A203,Sheet1!$B$3:$AH$1266,Sheet1!G$1+(Sheet1!$A$1-1)*10,FALSE),IF(VLOOKUP($A203,Sheet1!$B$3:$AH$1266,Sheet1!G$1+(Sheet1!$A$1-1)*10,FALSE)&gt;99999,-3,IF(VLOOKUP($A203,Sheet1!$B$3:$AH$1266,Sheet1!G$1+(Sheet1!$A$1-1)*10,FALSE)&gt;9999,-2,IF(VLOOKUP($A203,Sheet1!$B$3:$AH$1266,Sheet1!G$1+(Sheet1!$A$1-1)*10,FALSE)&gt;999,-1,0)))))))</f>
        <v>289</v>
      </c>
      <c r="X203" s="66">
        <f>IF(ISNA(VLOOKUP($A203,Sheet1!$B$3:$AH$1266,Sheet1!H$1+(Sheet1!$A$1-1)*10,FALSE))=TRUE,"---",IF(VLOOKUP($A203,Sheet1!$B$3:$AH$1266,Sheet1!H$1+(Sheet1!$A$1-1)*10,FALSE)="---","---", (ROUND(VLOOKUP($A203,Sheet1!$B$3:$AH$1266,Sheet1!H$1+(Sheet1!$A$1-1)*10,FALSE),IF(VLOOKUP($A203,Sheet1!$B$3:$AH$1266,Sheet1!H$1+(Sheet1!$A$1-1)*10,FALSE)&gt;99999,-3,IF(VLOOKUP($A203,Sheet1!$B$3:$AH$1266,Sheet1!H$1+(Sheet1!$A$1-1)*10,FALSE)&gt;9999,-2,IF(VLOOKUP($A203,Sheet1!$B$3:$AH$1266,Sheet1!H$1+(Sheet1!$A$1-1)*10,FALSE)&gt;999,-1,0)))))))</f>
        <v>418</v>
      </c>
      <c r="Y203" s="66">
        <f>IF(ISNA(VLOOKUP($A203,Sheet1!$B$3:$AH$1266,Sheet1!I$1+(Sheet1!$A$1-1)*10,FALSE))=TRUE,"---",IF(VLOOKUP($A203,Sheet1!$B$3:$AH$1266,Sheet1!I$1+(Sheet1!$A$1-1)*10,FALSE)="---","---", (ROUND(VLOOKUP($A203,Sheet1!$B$3:$AH$1266,Sheet1!I$1+(Sheet1!$A$1-1)*10,FALSE),IF(VLOOKUP($A203,Sheet1!$B$3:$AH$1266,Sheet1!I$1+(Sheet1!$A$1-1)*10,FALSE)&gt;99999,-3,IF(VLOOKUP($A203,Sheet1!$B$3:$AH$1266,Sheet1!I$1+(Sheet1!$A$1-1)*10,FALSE)&gt;9999,-2,IF(VLOOKUP($A203,Sheet1!$B$3:$AH$1266,Sheet1!I$1+(Sheet1!$A$1-1)*10,FALSE)&gt;999,-1,0)))))))</f>
        <v>512</v>
      </c>
      <c r="Z203" s="66">
        <f>IF(ISNA(VLOOKUP($A203,Sheet1!$B$3:$AH$1266,Sheet1!J$1+(Sheet1!$A$1-1)*10,FALSE))=TRUE,"---",IF(VLOOKUP($A203,Sheet1!$B$3:$AH$1266,Sheet1!J$1+(Sheet1!$A$1-1)*10,FALSE)="---","---", (ROUND(VLOOKUP($A203,Sheet1!$B$3:$AH$1266,Sheet1!J$1+(Sheet1!$A$1-1)*10,FALSE),IF(VLOOKUP($A203,Sheet1!$B$3:$AH$1266,Sheet1!J$1+(Sheet1!$A$1-1)*10,FALSE)&gt;99999,-3,IF(VLOOKUP($A203,Sheet1!$B$3:$AH$1266,Sheet1!J$1+(Sheet1!$A$1-1)*10,FALSE)&gt;9999,-2,IF(VLOOKUP($A203,Sheet1!$B$3:$AH$1266,Sheet1!J$1+(Sheet1!$A$1-1)*10,FALSE)&gt;999,-1,0)))))))</f>
        <v>638</v>
      </c>
      <c r="AA203" s="66">
        <f>IF(ISNA(VLOOKUP($A203,Sheet1!$B$3:$AH$1266,Sheet1!K$1+(Sheet1!$A$1-1)*10,FALSE))=TRUE,"---",IF(VLOOKUP($A203,Sheet1!$B$3:$AH$1266,Sheet1!K$1+(Sheet1!$A$1-1)*10,FALSE)="---","---", (ROUND(VLOOKUP($A203,Sheet1!$B$3:$AH$1266,Sheet1!K$1+(Sheet1!$A$1-1)*10,FALSE),IF(VLOOKUP($A203,Sheet1!$B$3:$AH$1266,Sheet1!K$1+(Sheet1!$A$1-1)*10,FALSE)&gt;99999,-3,IF(VLOOKUP($A203,Sheet1!$B$3:$AH$1266,Sheet1!K$1+(Sheet1!$A$1-1)*10,FALSE)&gt;9999,-2,IF(VLOOKUP($A203,Sheet1!$B$3:$AH$1266,Sheet1!K$1+(Sheet1!$A$1-1)*10,FALSE)&gt;999,-1,0)))))))</f>
        <v>735</v>
      </c>
      <c r="AB203" s="66">
        <f>IF(ISNA(VLOOKUP($A203,Sheet1!$B$3:$AH$1266,Sheet1!L$1+(Sheet1!$A$1-1)*10,FALSE))=TRUE,"---",IF(VLOOKUP($A203,Sheet1!$B$3:$AH$1266,Sheet1!L$1+(Sheet1!$A$1-1)*10,FALSE)="---","---", (ROUND(VLOOKUP($A203,Sheet1!$B$3:$AH$1266,Sheet1!L$1+(Sheet1!$A$1-1)*10,FALSE),IF(VLOOKUP($A203,Sheet1!$B$3:$AH$1266,Sheet1!L$1+(Sheet1!$A$1-1)*10,FALSE)&gt;99999,-3,IF(VLOOKUP($A203,Sheet1!$B$3:$AH$1266,Sheet1!L$1+(Sheet1!$A$1-1)*10,FALSE)&gt;9999,-2,IF(VLOOKUP($A203,Sheet1!$B$3:$AH$1266,Sheet1!L$1+(Sheet1!$A$1-1)*10,FALSE)&gt;999,-1,0)))))))</f>
        <v>844</v>
      </c>
      <c r="AC203" s="66">
        <f>IF(ISNA(VLOOKUP($A203,Sheet1!$B$3:$AH$1266,Sheet1!M$1+(Sheet1!$A$1-1)*10,FALSE))=TRUE,"---",IF(VLOOKUP($A203,Sheet1!$B$3:$AH$1266,Sheet1!M$1+(Sheet1!$A$1-1)*10,FALSE)="---","---", (ROUND(VLOOKUP($A203,Sheet1!$B$3:$AH$1266,Sheet1!M$1+(Sheet1!$A$1-1)*10,FALSE),IF(VLOOKUP($A203,Sheet1!$B$3:$AH$1266,Sheet1!M$1+(Sheet1!$A$1-1)*10,FALSE)&gt;99999,-3,IF(VLOOKUP($A203,Sheet1!$B$3:$AH$1266,Sheet1!M$1+(Sheet1!$A$1-1)*10,FALSE)&gt;9999,-2,IF(VLOOKUP($A203,Sheet1!$B$3:$AH$1266,Sheet1!M$1+(Sheet1!$A$1-1)*10,FALSE)&gt;999,-1,0)))))))</f>
        <v>945</v>
      </c>
      <c r="AD203" s="66">
        <f>IF(ISNA(VLOOKUP($A203,Sheet1!$B$3:$AH$1266,Sheet1!N$1+(Sheet1!$A$1-1)*10,FALSE))=TRUE,"---",IF(VLOOKUP($A203,Sheet1!$B$3:$AH$1266,Sheet1!N$1+(Sheet1!$A$1-1)*10,FALSE)="---","---", (ROUND(VLOOKUP($A203,Sheet1!$B$3:$AH$1266,Sheet1!N$1+(Sheet1!$A$1-1)*10,FALSE),IF(VLOOKUP($A203,Sheet1!$B$3:$AH$1266,Sheet1!N$1+(Sheet1!$A$1-1)*10,FALSE)&gt;99999,-3,IF(VLOOKUP($A203,Sheet1!$B$3:$AH$1266,Sheet1!N$1+(Sheet1!$A$1-1)*10,FALSE)&gt;9999,-2,IF(VLOOKUP($A203,Sheet1!$B$3:$AH$1266,Sheet1!N$1+(Sheet1!$A$1-1)*10,FALSE)&gt;999,-1,0)))))))</f>
        <v>1100</v>
      </c>
    </row>
    <row r="204" spans="1:30" ht="25.5" customHeight="1" x14ac:dyDescent="0.25">
      <c r="A204" s="125" t="s">
        <v>311</v>
      </c>
      <c r="B204" s="126" t="s">
        <v>312</v>
      </c>
      <c r="C204" s="125">
        <v>431325</v>
      </c>
      <c r="D204" s="125">
        <v>751723</v>
      </c>
      <c r="E204" s="70" t="s">
        <v>3038</v>
      </c>
      <c r="F204" s="139" t="s">
        <v>4405</v>
      </c>
      <c r="G204" s="127" t="s">
        <v>160</v>
      </c>
      <c r="H204" s="128">
        <v>48.5</v>
      </c>
      <c r="I204" s="112" t="s">
        <v>313</v>
      </c>
      <c r="J204" s="140" t="s">
        <v>4405</v>
      </c>
      <c r="K204" s="127" t="s">
        <v>17</v>
      </c>
      <c r="L204" s="149">
        <v>7820</v>
      </c>
      <c r="M204" s="116">
        <v>161</v>
      </c>
      <c r="N204" s="114" t="s">
        <v>4405</v>
      </c>
      <c r="O204" s="68">
        <f t="shared" si="7"/>
        <v>0.70768907241080548</v>
      </c>
      <c r="P204" s="68">
        <f>IF(O204&lt;&gt;"",VLOOKUP($A204,Sheet4!$A$2:$O$1309,14,FALSE)*100,"")</f>
        <v>1.9992523780145488</v>
      </c>
      <c r="Q204" s="68">
        <f>IF(P204&lt;&gt;"",VLOOKUP($A204,Sheet4!$A$2:$O$1309,15,FALSE)*100,"")</f>
        <v>17.947518875357616</v>
      </c>
      <c r="R204" s="74" t="str">
        <f t="shared" si="5"/>
        <v>&gt;100, &lt;200</v>
      </c>
      <c r="S204" s="64" t="s">
        <v>4364</v>
      </c>
      <c r="T204" s="64" t="str">
        <f>IF(ISNA(VLOOKUP(A204,Sheet1!B$3:C$1266,2,FALSE)=TRUE),"NC",VLOOKUP(A204,Sheet1!B$3:C$1266,2,FALSE))</f>
        <v>Rural</v>
      </c>
      <c r="U204" s="65">
        <f>IF(ISNA(VLOOKUP($A204,Sheet1!$B$3:$AH$1266,Sheet1!E$1+(Sheet1!$A$1-1)*10,FALSE))=TRUE,"---",IF(VLOOKUP($A204,Sheet1!$B$3:$AH$1266,Sheet1!E$1+(Sheet1!$A$1-1)*10,FALSE)="---","---", (ROUND(VLOOKUP($A204,Sheet1!$B$3:$AH$1266,Sheet1!E$1+(Sheet1!$A$1-1)*10,FALSE),IF(VLOOKUP($A204,Sheet1!$B$3:$AH$1266,Sheet1!E$1+(Sheet1!$A$1-1)*10,FALSE)&gt;99999,-3,IF(VLOOKUP($A204,Sheet1!$B$3:$AH$1266,Sheet1!E$1+(Sheet1!$A$1-1)*10,FALSE)&gt;9999,-2,IF(VLOOKUP($A204,Sheet1!$B$3:$AH$1266,Sheet1!E$1+(Sheet1!$A$1-1)*10,FALSE)&gt;999,-1,0)))))))</f>
        <v>1930</v>
      </c>
      <c r="V204" s="65">
        <f>IF(ISNA(VLOOKUP($A204,Sheet1!$B$3:$AH$1266,Sheet1!F$1+(Sheet1!$A$1-1)*10,FALSE))=TRUE,"---",IF(VLOOKUP($A204,Sheet1!$B$3:$AH$1266,Sheet1!F$1+(Sheet1!$A$1-1)*10,FALSE)="---","---", (ROUND(VLOOKUP($A204,Sheet1!$B$3:$AH$1266,Sheet1!F$1+(Sheet1!$A$1-1)*10,FALSE),IF(VLOOKUP($A204,Sheet1!$B$3:$AH$1266,Sheet1!F$1+(Sheet1!$A$1-1)*10,FALSE)&gt;99999,-3,IF(VLOOKUP($A204,Sheet1!$B$3:$AH$1266,Sheet1!F$1+(Sheet1!$A$1-1)*10,FALSE)&gt;9999,-2,IF(VLOOKUP($A204,Sheet1!$B$3:$AH$1266,Sheet1!F$1+(Sheet1!$A$1-1)*10,FALSE)&gt;999,-1,0)))))))</f>
        <v>2250</v>
      </c>
      <c r="W204" s="65">
        <f>IF(ISNA(VLOOKUP($A204,Sheet1!$B$3:$AH$1266,Sheet1!G$1+(Sheet1!$A$1-1)*10,FALSE))=TRUE,"---",IF(VLOOKUP($A204,Sheet1!$B$3:$AH$1266,Sheet1!G$1+(Sheet1!$A$1-1)*10,FALSE)="---","---", (ROUND(VLOOKUP($A204,Sheet1!$B$3:$AH$1266,Sheet1!G$1+(Sheet1!$A$1-1)*10,FALSE),IF(VLOOKUP($A204,Sheet1!$B$3:$AH$1266,Sheet1!G$1+(Sheet1!$A$1-1)*10,FALSE)&gt;99999,-3,IF(VLOOKUP($A204,Sheet1!$B$3:$AH$1266,Sheet1!G$1+(Sheet1!$A$1-1)*10,FALSE)&gt;9999,-2,IF(VLOOKUP($A204,Sheet1!$B$3:$AH$1266,Sheet1!G$1+(Sheet1!$A$1-1)*10,FALSE)&gt;999,-1,0)))))))</f>
        <v>2650</v>
      </c>
      <c r="X204" s="65">
        <f>IF(ISNA(VLOOKUP($A204,Sheet1!$B$3:$AH$1266,Sheet1!H$1+(Sheet1!$A$1-1)*10,FALSE))=TRUE,"---",IF(VLOOKUP($A204,Sheet1!$B$3:$AH$1266,Sheet1!H$1+(Sheet1!$A$1-1)*10,FALSE)="---","---", (ROUND(VLOOKUP($A204,Sheet1!$B$3:$AH$1266,Sheet1!H$1+(Sheet1!$A$1-1)*10,FALSE),IF(VLOOKUP($A204,Sheet1!$B$3:$AH$1266,Sheet1!H$1+(Sheet1!$A$1-1)*10,FALSE)&gt;99999,-3,IF(VLOOKUP($A204,Sheet1!$B$3:$AH$1266,Sheet1!H$1+(Sheet1!$A$1-1)*10,FALSE)&gt;9999,-2,IF(VLOOKUP($A204,Sheet1!$B$3:$AH$1266,Sheet1!H$1+(Sheet1!$A$1-1)*10,FALSE)&gt;999,-1,0)))))))</f>
        <v>3740</v>
      </c>
      <c r="Y204" s="65">
        <f>IF(ISNA(VLOOKUP($A204,Sheet1!$B$3:$AH$1266,Sheet1!I$1+(Sheet1!$A$1-1)*10,FALSE))=TRUE,"---",IF(VLOOKUP($A204,Sheet1!$B$3:$AH$1266,Sheet1!I$1+(Sheet1!$A$1-1)*10,FALSE)="---","---", (ROUND(VLOOKUP($A204,Sheet1!$B$3:$AH$1266,Sheet1!I$1+(Sheet1!$A$1-1)*10,FALSE),IF(VLOOKUP($A204,Sheet1!$B$3:$AH$1266,Sheet1!I$1+(Sheet1!$A$1-1)*10,FALSE)&gt;99999,-3,IF(VLOOKUP($A204,Sheet1!$B$3:$AH$1266,Sheet1!I$1+(Sheet1!$A$1-1)*10,FALSE)&gt;9999,-2,IF(VLOOKUP($A204,Sheet1!$B$3:$AH$1266,Sheet1!I$1+(Sheet1!$A$1-1)*10,FALSE)&gt;999,-1,0)))))))</f>
        <v>4530</v>
      </c>
      <c r="Z204" s="65">
        <f>IF(ISNA(VLOOKUP($A204,Sheet1!$B$3:$AH$1266,Sheet1!J$1+(Sheet1!$A$1-1)*10,FALSE))=TRUE,"---",IF(VLOOKUP($A204,Sheet1!$B$3:$AH$1266,Sheet1!J$1+(Sheet1!$A$1-1)*10,FALSE)="---","---", (ROUND(VLOOKUP($A204,Sheet1!$B$3:$AH$1266,Sheet1!J$1+(Sheet1!$A$1-1)*10,FALSE),IF(VLOOKUP($A204,Sheet1!$B$3:$AH$1266,Sheet1!J$1+(Sheet1!$A$1-1)*10,FALSE)&gt;99999,-3,IF(VLOOKUP($A204,Sheet1!$B$3:$AH$1266,Sheet1!J$1+(Sheet1!$A$1-1)*10,FALSE)&gt;9999,-2,IF(VLOOKUP($A204,Sheet1!$B$3:$AH$1266,Sheet1!J$1+(Sheet1!$A$1-1)*10,FALSE)&gt;999,-1,0)))))))</f>
        <v>5590</v>
      </c>
      <c r="AA204" s="65">
        <f>IF(ISNA(VLOOKUP($A204,Sheet1!$B$3:$AH$1266,Sheet1!K$1+(Sheet1!$A$1-1)*10,FALSE))=TRUE,"---",IF(VLOOKUP($A204,Sheet1!$B$3:$AH$1266,Sheet1!K$1+(Sheet1!$A$1-1)*10,FALSE)="---","---", (ROUND(VLOOKUP($A204,Sheet1!$B$3:$AH$1266,Sheet1!K$1+(Sheet1!$A$1-1)*10,FALSE),IF(VLOOKUP($A204,Sheet1!$B$3:$AH$1266,Sheet1!K$1+(Sheet1!$A$1-1)*10,FALSE)&gt;99999,-3,IF(VLOOKUP($A204,Sheet1!$B$3:$AH$1266,Sheet1!K$1+(Sheet1!$A$1-1)*10,FALSE)&gt;9999,-2,IF(VLOOKUP($A204,Sheet1!$B$3:$AH$1266,Sheet1!K$1+(Sheet1!$A$1-1)*10,FALSE)&gt;999,-1,0)))))))</f>
        <v>6400</v>
      </c>
      <c r="AB204" s="65">
        <f>IF(ISNA(VLOOKUP($A204,Sheet1!$B$3:$AH$1266,Sheet1!L$1+(Sheet1!$A$1-1)*10,FALSE))=TRUE,"---",IF(VLOOKUP($A204,Sheet1!$B$3:$AH$1266,Sheet1!L$1+(Sheet1!$A$1-1)*10,FALSE)="---","---", (ROUND(VLOOKUP($A204,Sheet1!$B$3:$AH$1266,Sheet1!L$1+(Sheet1!$A$1-1)*10,FALSE),IF(VLOOKUP($A204,Sheet1!$B$3:$AH$1266,Sheet1!L$1+(Sheet1!$A$1-1)*10,FALSE)&gt;99999,-3,IF(VLOOKUP($A204,Sheet1!$B$3:$AH$1266,Sheet1!L$1+(Sheet1!$A$1-1)*10,FALSE)&gt;9999,-2,IF(VLOOKUP($A204,Sheet1!$B$3:$AH$1266,Sheet1!L$1+(Sheet1!$A$1-1)*10,FALSE)&gt;999,-1,0)))))))</f>
        <v>7340</v>
      </c>
      <c r="AC204" s="65">
        <f>IF(ISNA(VLOOKUP($A204,Sheet1!$B$3:$AH$1266,Sheet1!M$1+(Sheet1!$A$1-1)*10,FALSE))=TRUE,"---",IF(VLOOKUP($A204,Sheet1!$B$3:$AH$1266,Sheet1!M$1+(Sheet1!$A$1-1)*10,FALSE)="---","---", (ROUND(VLOOKUP($A204,Sheet1!$B$3:$AH$1266,Sheet1!M$1+(Sheet1!$A$1-1)*10,FALSE),IF(VLOOKUP($A204,Sheet1!$B$3:$AH$1266,Sheet1!M$1+(Sheet1!$A$1-1)*10,FALSE)&gt;99999,-3,IF(VLOOKUP($A204,Sheet1!$B$3:$AH$1266,Sheet1!M$1+(Sheet1!$A$1-1)*10,FALSE)&gt;9999,-2,IF(VLOOKUP($A204,Sheet1!$B$3:$AH$1266,Sheet1!M$1+(Sheet1!$A$1-1)*10,FALSE)&gt;999,-1,0)))))))</f>
        <v>8180</v>
      </c>
      <c r="AD204" s="65">
        <f>IF(ISNA(VLOOKUP($A204,Sheet1!$B$3:$AH$1266,Sheet1!N$1+(Sheet1!$A$1-1)*10,FALSE))=TRUE,"---",IF(VLOOKUP($A204,Sheet1!$B$3:$AH$1266,Sheet1!N$1+(Sheet1!$A$1-1)*10,FALSE)="---","---", (ROUND(VLOOKUP($A204,Sheet1!$B$3:$AH$1266,Sheet1!N$1+(Sheet1!$A$1-1)*10,FALSE),IF(VLOOKUP($A204,Sheet1!$B$3:$AH$1266,Sheet1!N$1+(Sheet1!$A$1-1)*10,FALSE)&gt;99999,-3,IF(VLOOKUP($A204,Sheet1!$B$3:$AH$1266,Sheet1!N$1+(Sheet1!$A$1-1)*10,FALSE)&gt;9999,-2,IF(VLOOKUP($A204,Sheet1!$B$3:$AH$1266,Sheet1!N$1+(Sheet1!$A$1-1)*10,FALSE)&gt;999,-1,0)))))))</f>
        <v>9510</v>
      </c>
    </row>
    <row r="205" spans="1:30" ht="25.5" customHeight="1" x14ac:dyDescent="0.25">
      <c r="A205" s="133" t="s">
        <v>314</v>
      </c>
      <c r="B205" s="141" t="s">
        <v>315</v>
      </c>
      <c r="C205" s="133">
        <v>430748</v>
      </c>
      <c r="D205" s="133">
        <v>752052</v>
      </c>
      <c r="E205" s="67" t="s">
        <v>3038</v>
      </c>
      <c r="F205" s="117" t="s">
        <v>4507</v>
      </c>
      <c r="G205" s="118" t="s">
        <v>286</v>
      </c>
      <c r="H205" s="136">
        <v>134</v>
      </c>
      <c r="I205" s="119" t="s">
        <v>304</v>
      </c>
      <c r="J205" s="137" t="s">
        <v>4405</v>
      </c>
      <c r="K205" s="118" t="s">
        <v>17</v>
      </c>
      <c r="L205" s="146">
        <v>7830</v>
      </c>
      <c r="M205" s="123">
        <v>58.4</v>
      </c>
      <c r="N205" s="121" t="s">
        <v>4405</v>
      </c>
      <c r="O205" s="71">
        <f t="shared" si="7"/>
        <v>21.000416623618516</v>
      </c>
      <c r="P205" s="71">
        <f>IF(O205&lt;&gt;"",VLOOKUP($A205,Sheet4!$A$2:$O$1309,14,FALSE)*100,"")</f>
        <v>5.1138623422391394</v>
      </c>
      <c r="Q205" s="71">
        <f>IF(P205&lt;&gt;"",VLOOKUP($A205,Sheet4!$A$2:$O$1309,15,FALSE)*100,"")</f>
        <v>40.200060569034022</v>
      </c>
      <c r="R205" s="73">
        <f t="shared" si="5"/>
        <v>5</v>
      </c>
      <c r="S205" s="63" t="s">
        <v>4364</v>
      </c>
      <c r="T205" s="63" t="str">
        <f>IF(ISNA(VLOOKUP(A205,Sheet1!B$3:C$1266,2,FALSE)=TRUE),"NC",VLOOKUP(A205,Sheet1!B$3:C$1266,2,FALSE))</f>
        <v>Rural</v>
      </c>
      <c r="U205" s="66">
        <f>IF(ISNA(VLOOKUP($A205,Sheet1!$B$3:$AH$1266,Sheet1!E$1+(Sheet1!$A$1-1)*10,FALSE))=TRUE,"---",IF(VLOOKUP($A205,Sheet1!$B$3:$AH$1266,Sheet1!E$1+(Sheet1!$A$1-1)*10,FALSE)="---","---", (ROUND(VLOOKUP($A205,Sheet1!$B$3:$AH$1266,Sheet1!E$1+(Sheet1!$A$1-1)*10,FALSE),IF(VLOOKUP($A205,Sheet1!$B$3:$AH$1266,Sheet1!E$1+(Sheet1!$A$1-1)*10,FALSE)&gt;99999,-3,IF(VLOOKUP($A205,Sheet1!$B$3:$AH$1266,Sheet1!E$1+(Sheet1!$A$1-1)*10,FALSE)&gt;9999,-2,IF(VLOOKUP($A205,Sheet1!$B$3:$AH$1266,Sheet1!E$1+(Sheet1!$A$1-1)*10,FALSE)&gt;999,-1,0)))))))</f>
        <v>3770</v>
      </c>
      <c r="V205" s="66">
        <f>IF(ISNA(VLOOKUP($A205,Sheet1!$B$3:$AH$1266,Sheet1!F$1+(Sheet1!$A$1-1)*10,FALSE))=TRUE,"---",IF(VLOOKUP($A205,Sheet1!$B$3:$AH$1266,Sheet1!F$1+(Sheet1!$A$1-1)*10,FALSE)="---","---", (ROUND(VLOOKUP($A205,Sheet1!$B$3:$AH$1266,Sheet1!F$1+(Sheet1!$A$1-1)*10,FALSE),IF(VLOOKUP($A205,Sheet1!$B$3:$AH$1266,Sheet1!F$1+(Sheet1!$A$1-1)*10,FALSE)&gt;99999,-3,IF(VLOOKUP($A205,Sheet1!$B$3:$AH$1266,Sheet1!F$1+(Sheet1!$A$1-1)*10,FALSE)&gt;9999,-2,IF(VLOOKUP($A205,Sheet1!$B$3:$AH$1266,Sheet1!F$1+(Sheet1!$A$1-1)*10,FALSE)&gt;999,-1,0)))))))</f>
        <v>4500</v>
      </c>
      <c r="W205" s="66">
        <f>IF(ISNA(VLOOKUP($A205,Sheet1!$B$3:$AH$1266,Sheet1!G$1+(Sheet1!$A$1-1)*10,FALSE))=TRUE,"---",IF(VLOOKUP($A205,Sheet1!$B$3:$AH$1266,Sheet1!G$1+(Sheet1!$A$1-1)*10,FALSE)="---","---", (ROUND(VLOOKUP($A205,Sheet1!$B$3:$AH$1266,Sheet1!G$1+(Sheet1!$A$1-1)*10,FALSE),IF(VLOOKUP($A205,Sheet1!$B$3:$AH$1266,Sheet1!G$1+(Sheet1!$A$1-1)*10,FALSE)&gt;99999,-3,IF(VLOOKUP($A205,Sheet1!$B$3:$AH$1266,Sheet1!G$1+(Sheet1!$A$1-1)*10,FALSE)&gt;9999,-2,IF(VLOOKUP($A205,Sheet1!$B$3:$AH$1266,Sheet1!G$1+(Sheet1!$A$1-1)*10,FALSE)&gt;999,-1,0)))))))</f>
        <v>5420</v>
      </c>
      <c r="X205" s="66">
        <f>IF(ISNA(VLOOKUP($A205,Sheet1!$B$3:$AH$1266,Sheet1!H$1+(Sheet1!$A$1-1)*10,FALSE))=TRUE,"---",IF(VLOOKUP($A205,Sheet1!$B$3:$AH$1266,Sheet1!H$1+(Sheet1!$A$1-1)*10,FALSE)="---","---", (ROUND(VLOOKUP($A205,Sheet1!$B$3:$AH$1266,Sheet1!H$1+(Sheet1!$A$1-1)*10,FALSE),IF(VLOOKUP($A205,Sheet1!$B$3:$AH$1266,Sheet1!H$1+(Sheet1!$A$1-1)*10,FALSE)&gt;99999,-3,IF(VLOOKUP($A205,Sheet1!$B$3:$AH$1266,Sheet1!H$1+(Sheet1!$A$1-1)*10,FALSE)&gt;9999,-2,IF(VLOOKUP($A205,Sheet1!$B$3:$AH$1266,Sheet1!H$1+(Sheet1!$A$1-1)*10,FALSE)&gt;999,-1,0)))))))</f>
        <v>7930</v>
      </c>
      <c r="Y205" s="66">
        <f>IF(ISNA(VLOOKUP($A205,Sheet1!$B$3:$AH$1266,Sheet1!I$1+(Sheet1!$A$1-1)*10,FALSE))=TRUE,"---",IF(VLOOKUP($A205,Sheet1!$B$3:$AH$1266,Sheet1!I$1+(Sheet1!$A$1-1)*10,FALSE)="---","---", (ROUND(VLOOKUP($A205,Sheet1!$B$3:$AH$1266,Sheet1!I$1+(Sheet1!$A$1-1)*10,FALSE),IF(VLOOKUP($A205,Sheet1!$B$3:$AH$1266,Sheet1!I$1+(Sheet1!$A$1-1)*10,FALSE)&gt;99999,-3,IF(VLOOKUP($A205,Sheet1!$B$3:$AH$1266,Sheet1!I$1+(Sheet1!$A$1-1)*10,FALSE)&gt;9999,-2,IF(VLOOKUP($A205,Sheet1!$B$3:$AH$1266,Sheet1!I$1+(Sheet1!$A$1-1)*10,FALSE)&gt;999,-1,0)))))))</f>
        <v>9750</v>
      </c>
      <c r="Z205" s="66">
        <f>IF(ISNA(VLOOKUP($A205,Sheet1!$B$3:$AH$1266,Sheet1!J$1+(Sheet1!$A$1-1)*10,FALSE))=TRUE,"---",IF(VLOOKUP($A205,Sheet1!$B$3:$AH$1266,Sheet1!J$1+(Sheet1!$A$1-1)*10,FALSE)="---","---", (ROUND(VLOOKUP($A205,Sheet1!$B$3:$AH$1266,Sheet1!J$1+(Sheet1!$A$1-1)*10,FALSE),IF(VLOOKUP($A205,Sheet1!$B$3:$AH$1266,Sheet1!J$1+(Sheet1!$A$1-1)*10,FALSE)&gt;99999,-3,IF(VLOOKUP($A205,Sheet1!$B$3:$AH$1266,Sheet1!J$1+(Sheet1!$A$1-1)*10,FALSE)&gt;9999,-2,IF(VLOOKUP($A205,Sheet1!$B$3:$AH$1266,Sheet1!J$1+(Sheet1!$A$1-1)*10,FALSE)&gt;999,-1,0)))))))</f>
        <v>12200</v>
      </c>
      <c r="AA205" s="66">
        <f>IF(ISNA(VLOOKUP($A205,Sheet1!$B$3:$AH$1266,Sheet1!K$1+(Sheet1!$A$1-1)*10,FALSE))=TRUE,"---",IF(VLOOKUP($A205,Sheet1!$B$3:$AH$1266,Sheet1!K$1+(Sheet1!$A$1-1)*10,FALSE)="---","---", (ROUND(VLOOKUP($A205,Sheet1!$B$3:$AH$1266,Sheet1!K$1+(Sheet1!$A$1-1)*10,FALSE),IF(VLOOKUP($A205,Sheet1!$B$3:$AH$1266,Sheet1!K$1+(Sheet1!$A$1-1)*10,FALSE)&gt;99999,-3,IF(VLOOKUP($A205,Sheet1!$B$3:$AH$1266,Sheet1!K$1+(Sheet1!$A$1-1)*10,FALSE)&gt;9999,-2,IF(VLOOKUP($A205,Sheet1!$B$3:$AH$1266,Sheet1!K$1+(Sheet1!$A$1-1)*10,FALSE)&gt;999,-1,0)))))))</f>
        <v>14000</v>
      </c>
      <c r="AB205" s="66">
        <f>IF(ISNA(VLOOKUP($A205,Sheet1!$B$3:$AH$1266,Sheet1!L$1+(Sheet1!$A$1-1)*10,FALSE))=TRUE,"---",IF(VLOOKUP($A205,Sheet1!$B$3:$AH$1266,Sheet1!L$1+(Sheet1!$A$1-1)*10,FALSE)="---","---", (ROUND(VLOOKUP($A205,Sheet1!$B$3:$AH$1266,Sheet1!L$1+(Sheet1!$A$1-1)*10,FALSE),IF(VLOOKUP($A205,Sheet1!$B$3:$AH$1266,Sheet1!L$1+(Sheet1!$A$1-1)*10,FALSE)&gt;99999,-3,IF(VLOOKUP($A205,Sheet1!$B$3:$AH$1266,Sheet1!L$1+(Sheet1!$A$1-1)*10,FALSE)&gt;9999,-2,IF(VLOOKUP($A205,Sheet1!$B$3:$AH$1266,Sheet1!L$1+(Sheet1!$A$1-1)*10,FALSE)&gt;999,-1,0)))))))</f>
        <v>16100</v>
      </c>
      <c r="AC205" s="66">
        <f>IF(ISNA(VLOOKUP($A205,Sheet1!$B$3:$AH$1266,Sheet1!M$1+(Sheet1!$A$1-1)*10,FALSE))=TRUE,"---",IF(VLOOKUP($A205,Sheet1!$B$3:$AH$1266,Sheet1!M$1+(Sheet1!$A$1-1)*10,FALSE)="---","---", (ROUND(VLOOKUP($A205,Sheet1!$B$3:$AH$1266,Sheet1!M$1+(Sheet1!$A$1-1)*10,FALSE),IF(VLOOKUP($A205,Sheet1!$B$3:$AH$1266,Sheet1!M$1+(Sheet1!$A$1-1)*10,FALSE)&gt;99999,-3,IF(VLOOKUP($A205,Sheet1!$B$3:$AH$1266,Sheet1!M$1+(Sheet1!$A$1-1)*10,FALSE)&gt;9999,-2,IF(VLOOKUP($A205,Sheet1!$B$3:$AH$1266,Sheet1!M$1+(Sheet1!$A$1-1)*10,FALSE)&gt;999,-1,0)))))))</f>
        <v>18000</v>
      </c>
      <c r="AD205" s="66">
        <f>IF(ISNA(VLOOKUP($A205,Sheet1!$B$3:$AH$1266,Sheet1!N$1+(Sheet1!$A$1-1)*10,FALSE))=TRUE,"---",IF(VLOOKUP($A205,Sheet1!$B$3:$AH$1266,Sheet1!N$1+(Sheet1!$A$1-1)*10,FALSE)="---","---", (ROUND(VLOOKUP($A205,Sheet1!$B$3:$AH$1266,Sheet1!N$1+(Sheet1!$A$1-1)*10,FALSE),IF(VLOOKUP($A205,Sheet1!$B$3:$AH$1266,Sheet1!N$1+(Sheet1!$A$1-1)*10,FALSE)&gt;99999,-3,IF(VLOOKUP($A205,Sheet1!$B$3:$AH$1266,Sheet1!N$1+(Sheet1!$A$1-1)*10,FALSE)&gt;9999,-2,IF(VLOOKUP($A205,Sheet1!$B$3:$AH$1266,Sheet1!N$1+(Sheet1!$A$1-1)*10,FALSE)&gt;999,-1,0)))))))</f>
        <v>21000</v>
      </c>
    </row>
    <row r="206" spans="1:30" ht="25.5" customHeight="1" x14ac:dyDescent="0.25">
      <c r="A206" s="125" t="s">
        <v>316</v>
      </c>
      <c r="B206" s="126" t="s">
        <v>317</v>
      </c>
      <c r="C206" s="125">
        <v>430906</v>
      </c>
      <c r="D206" s="125">
        <v>752009</v>
      </c>
      <c r="E206" s="70" t="s">
        <v>3038</v>
      </c>
      <c r="F206" s="52" t="s">
        <v>4508</v>
      </c>
      <c r="G206" s="127" t="s">
        <v>286</v>
      </c>
      <c r="H206" s="128">
        <v>140</v>
      </c>
      <c r="I206" s="112" t="s">
        <v>318</v>
      </c>
      <c r="J206" s="140" t="s">
        <v>4405</v>
      </c>
      <c r="K206" s="127" t="s">
        <v>17</v>
      </c>
      <c r="L206" s="149">
        <v>7510</v>
      </c>
      <c r="M206" s="116">
        <v>53.6</v>
      </c>
      <c r="N206" s="114" t="s">
        <v>4405</v>
      </c>
      <c r="O206" s="68">
        <f t="shared" si="7"/>
        <v>23.855289771944726</v>
      </c>
      <c r="P206" s="68">
        <f>IF(O206&lt;&gt;"",VLOOKUP($A206,Sheet4!$A$2:$O$1309,14,FALSE)*100,"")</f>
        <v>5.5568851425511046</v>
      </c>
      <c r="Q206" s="68">
        <f>IF(P206&lt;&gt;"",VLOOKUP($A206,Sheet4!$A$2:$O$1309,15,FALSE)*100,"")</f>
        <v>42.879408216447899</v>
      </c>
      <c r="R206" s="74">
        <f t="shared" ref="R206:R269" si="8">IF(O206="&lt;0.2","&gt;500",IF(O206="&gt;50","&lt;2",IF(ISERR(1/O206*100),"",IF(AND((1/O206*100)&gt;=2,(1/O206*100)&lt;=10),MROUND(1/O206*100,1),IF(AND((1/O206*100)&gt;=10,(1/O206*100)&lt;=50),MROUND(1/O206*100,5),IF(AND((1/O206*100)&gt;=50,(1/O206*100)&lt;=104),MROUND(1/O206*100,10),IF(AND((1/O206*100)&gt;=104,(1/O206*100)&lt;=110),"100",IF(AND((1/O206*100)&gt;=110,(1/O206*100)&lt;=180),"&gt;100, &lt;200",IF(AND((1/O206*100)&gt;=180,(1/O206*100)&lt;=220),"200",IF(AND((1/O206*100)&gt;=220,(1/O206*100)&lt;=450),"&gt;200,  &lt;500","500"))))))))))</f>
        <v>4</v>
      </c>
      <c r="S206" s="64" t="s">
        <v>4364</v>
      </c>
      <c r="T206" s="64" t="str">
        <f>IF(ISNA(VLOOKUP(A206,Sheet1!B$3:C$1266,2,FALSE)=TRUE),"NC",VLOOKUP(A206,Sheet1!B$3:C$1266,2,FALSE))</f>
        <v>Rural</v>
      </c>
      <c r="U206" s="65">
        <f>IF(ISNA(VLOOKUP($A206,Sheet1!$B$3:$AH$1266,Sheet1!E$1+(Sheet1!$A$1-1)*10,FALSE))=TRUE,"---",IF(VLOOKUP($A206,Sheet1!$B$3:$AH$1266,Sheet1!E$1+(Sheet1!$A$1-1)*10,FALSE)="---","---", (ROUND(VLOOKUP($A206,Sheet1!$B$3:$AH$1266,Sheet1!E$1+(Sheet1!$A$1-1)*10,FALSE),IF(VLOOKUP($A206,Sheet1!$B$3:$AH$1266,Sheet1!E$1+(Sheet1!$A$1-1)*10,FALSE)&gt;99999,-3,IF(VLOOKUP($A206,Sheet1!$B$3:$AH$1266,Sheet1!E$1+(Sheet1!$A$1-1)*10,FALSE)&gt;9999,-2,IF(VLOOKUP($A206,Sheet1!$B$3:$AH$1266,Sheet1!E$1+(Sheet1!$A$1-1)*10,FALSE)&gt;999,-1,0)))))))</f>
        <v>3790</v>
      </c>
      <c r="V206" s="65">
        <f>IF(ISNA(VLOOKUP($A206,Sheet1!$B$3:$AH$1266,Sheet1!F$1+(Sheet1!$A$1-1)*10,FALSE))=TRUE,"---",IF(VLOOKUP($A206,Sheet1!$B$3:$AH$1266,Sheet1!F$1+(Sheet1!$A$1-1)*10,FALSE)="---","---", (ROUND(VLOOKUP($A206,Sheet1!$B$3:$AH$1266,Sheet1!F$1+(Sheet1!$A$1-1)*10,FALSE),IF(VLOOKUP($A206,Sheet1!$B$3:$AH$1266,Sheet1!F$1+(Sheet1!$A$1-1)*10,FALSE)&gt;99999,-3,IF(VLOOKUP($A206,Sheet1!$B$3:$AH$1266,Sheet1!F$1+(Sheet1!$A$1-1)*10,FALSE)&gt;9999,-2,IF(VLOOKUP($A206,Sheet1!$B$3:$AH$1266,Sheet1!F$1+(Sheet1!$A$1-1)*10,FALSE)&gt;999,-1,0)))))))</f>
        <v>4510</v>
      </c>
      <c r="W206" s="65">
        <f>IF(ISNA(VLOOKUP($A206,Sheet1!$B$3:$AH$1266,Sheet1!G$1+(Sheet1!$A$1-1)*10,FALSE))=TRUE,"---",IF(VLOOKUP($A206,Sheet1!$B$3:$AH$1266,Sheet1!G$1+(Sheet1!$A$1-1)*10,FALSE)="---","---", (ROUND(VLOOKUP($A206,Sheet1!$B$3:$AH$1266,Sheet1!G$1+(Sheet1!$A$1-1)*10,FALSE),IF(VLOOKUP($A206,Sheet1!$B$3:$AH$1266,Sheet1!G$1+(Sheet1!$A$1-1)*10,FALSE)&gt;99999,-3,IF(VLOOKUP($A206,Sheet1!$B$3:$AH$1266,Sheet1!G$1+(Sheet1!$A$1-1)*10,FALSE)&gt;9999,-2,IF(VLOOKUP($A206,Sheet1!$B$3:$AH$1266,Sheet1!G$1+(Sheet1!$A$1-1)*10,FALSE)&gt;999,-1,0)))))))</f>
        <v>5420</v>
      </c>
      <c r="X206" s="65">
        <f>IF(ISNA(VLOOKUP($A206,Sheet1!$B$3:$AH$1266,Sheet1!H$1+(Sheet1!$A$1-1)*10,FALSE))=TRUE,"---",IF(VLOOKUP($A206,Sheet1!$B$3:$AH$1266,Sheet1!H$1+(Sheet1!$A$1-1)*10,FALSE)="---","---", (ROUND(VLOOKUP($A206,Sheet1!$B$3:$AH$1266,Sheet1!H$1+(Sheet1!$A$1-1)*10,FALSE),IF(VLOOKUP($A206,Sheet1!$B$3:$AH$1266,Sheet1!H$1+(Sheet1!$A$1-1)*10,FALSE)&gt;99999,-3,IF(VLOOKUP($A206,Sheet1!$B$3:$AH$1266,Sheet1!H$1+(Sheet1!$A$1-1)*10,FALSE)&gt;9999,-2,IF(VLOOKUP($A206,Sheet1!$B$3:$AH$1266,Sheet1!H$1+(Sheet1!$A$1-1)*10,FALSE)&gt;999,-1,0)))))))</f>
        <v>7880</v>
      </c>
      <c r="Y206" s="65">
        <f>IF(ISNA(VLOOKUP($A206,Sheet1!$B$3:$AH$1266,Sheet1!I$1+(Sheet1!$A$1-1)*10,FALSE))=TRUE,"---",IF(VLOOKUP($A206,Sheet1!$B$3:$AH$1266,Sheet1!I$1+(Sheet1!$A$1-1)*10,FALSE)="---","---", (ROUND(VLOOKUP($A206,Sheet1!$B$3:$AH$1266,Sheet1!I$1+(Sheet1!$A$1-1)*10,FALSE),IF(VLOOKUP($A206,Sheet1!$B$3:$AH$1266,Sheet1!I$1+(Sheet1!$A$1-1)*10,FALSE)&gt;99999,-3,IF(VLOOKUP($A206,Sheet1!$B$3:$AH$1266,Sheet1!I$1+(Sheet1!$A$1-1)*10,FALSE)&gt;9999,-2,IF(VLOOKUP($A206,Sheet1!$B$3:$AH$1266,Sheet1!I$1+(Sheet1!$A$1-1)*10,FALSE)&gt;999,-1,0)))))))</f>
        <v>9660</v>
      </c>
      <c r="Z206" s="65">
        <f>IF(ISNA(VLOOKUP($A206,Sheet1!$B$3:$AH$1266,Sheet1!J$1+(Sheet1!$A$1-1)*10,FALSE))=TRUE,"---",IF(VLOOKUP($A206,Sheet1!$B$3:$AH$1266,Sheet1!J$1+(Sheet1!$A$1-1)*10,FALSE)="---","---", (ROUND(VLOOKUP($A206,Sheet1!$B$3:$AH$1266,Sheet1!J$1+(Sheet1!$A$1-1)*10,FALSE),IF(VLOOKUP($A206,Sheet1!$B$3:$AH$1266,Sheet1!J$1+(Sheet1!$A$1-1)*10,FALSE)&gt;99999,-3,IF(VLOOKUP($A206,Sheet1!$B$3:$AH$1266,Sheet1!J$1+(Sheet1!$A$1-1)*10,FALSE)&gt;9999,-2,IF(VLOOKUP($A206,Sheet1!$B$3:$AH$1266,Sheet1!J$1+(Sheet1!$A$1-1)*10,FALSE)&gt;999,-1,0)))))))</f>
        <v>12000</v>
      </c>
      <c r="AA206" s="65">
        <f>IF(ISNA(VLOOKUP($A206,Sheet1!$B$3:$AH$1266,Sheet1!K$1+(Sheet1!$A$1-1)*10,FALSE))=TRUE,"---",IF(VLOOKUP($A206,Sheet1!$B$3:$AH$1266,Sheet1!K$1+(Sheet1!$A$1-1)*10,FALSE)="---","---", (ROUND(VLOOKUP($A206,Sheet1!$B$3:$AH$1266,Sheet1!K$1+(Sheet1!$A$1-1)*10,FALSE),IF(VLOOKUP($A206,Sheet1!$B$3:$AH$1266,Sheet1!K$1+(Sheet1!$A$1-1)*10,FALSE)&gt;99999,-3,IF(VLOOKUP($A206,Sheet1!$B$3:$AH$1266,Sheet1!K$1+(Sheet1!$A$1-1)*10,FALSE)&gt;9999,-2,IF(VLOOKUP($A206,Sheet1!$B$3:$AH$1266,Sheet1!K$1+(Sheet1!$A$1-1)*10,FALSE)&gt;999,-1,0)))))))</f>
        <v>13800</v>
      </c>
      <c r="AB206" s="65">
        <f>IF(ISNA(VLOOKUP($A206,Sheet1!$B$3:$AH$1266,Sheet1!L$1+(Sheet1!$A$1-1)*10,FALSE))=TRUE,"---",IF(VLOOKUP($A206,Sheet1!$B$3:$AH$1266,Sheet1!L$1+(Sheet1!$A$1-1)*10,FALSE)="---","---", (ROUND(VLOOKUP($A206,Sheet1!$B$3:$AH$1266,Sheet1!L$1+(Sheet1!$A$1-1)*10,FALSE),IF(VLOOKUP($A206,Sheet1!$B$3:$AH$1266,Sheet1!L$1+(Sheet1!$A$1-1)*10,FALSE)&gt;99999,-3,IF(VLOOKUP($A206,Sheet1!$B$3:$AH$1266,Sheet1!L$1+(Sheet1!$A$1-1)*10,FALSE)&gt;9999,-2,IF(VLOOKUP($A206,Sheet1!$B$3:$AH$1266,Sheet1!L$1+(Sheet1!$A$1-1)*10,FALSE)&gt;999,-1,0)))))))</f>
        <v>15900</v>
      </c>
      <c r="AC206" s="65">
        <f>IF(ISNA(VLOOKUP($A206,Sheet1!$B$3:$AH$1266,Sheet1!M$1+(Sheet1!$A$1-1)*10,FALSE))=TRUE,"---",IF(VLOOKUP($A206,Sheet1!$B$3:$AH$1266,Sheet1!M$1+(Sheet1!$A$1-1)*10,FALSE)="---","---", (ROUND(VLOOKUP($A206,Sheet1!$B$3:$AH$1266,Sheet1!M$1+(Sheet1!$A$1-1)*10,FALSE),IF(VLOOKUP($A206,Sheet1!$B$3:$AH$1266,Sheet1!M$1+(Sheet1!$A$1-1)*10,FALSE)&gt;99999,-3,IF(VLOOKUP($A206,Sheet1!$B$3:$AH$1266,Sheet1!M$1+(Sheet1!$A$1-1)*10,FALSE)&gt;9999,-2,IF(VLOOKUP($A206,Sheet1!$B$3:$AH$1266,Sheet1!M$1+(Sheet1!$A$1-1)*10,FALSE)&gt;999,-1,0)))))))</f>
        <v>17700</v>
      </c>
      <c r="AD206" s="65">
        <f>IF(ISNA(VLOOKUP($A206,Sheet1!$B$3:$AH$1266,Sheet1!N$1+(Sheet1!$A$1-1)*10,FALSE))=TRUE,"---",IF(VLOOKUP($A206,Sheet1!$B$3:$AH$1266,Sheet1!N$1+(Sheet1!$A$1-1)*10,FALSE)="---","---", (ROUND(VLOOKUP($A206,Sheet1!$B$3:$AH$1266,Sheet1!N$1+(Sheet1!$A$1-1)*10,FALSE),IF(VLOOKUP($A206,Sheet1!$B$3:$AH$1266,Sheet1!N$1+(Sheet1!$A$1-1)*10,FALSE)&gt;99999,-3,IF(VLOOKUP($A206,Sheet1!$B$3:$AH$1266,Sheet1!N$1+(Sheet1!$A$1-1)*10,FALSE)&gt;9999,-2,IF(VLOOKUP($A206,Sheet1!$B$3:$AH$1266,Sheet1!N$1+(Sheet1!$A$1-1)*10,FALSE)&gt;999,-1,0)))))))</f>
        <v>20700</v>
      </c>
    </row>
    <row r="207" spans="1:30" ht="25.5" customHeight="1" x14ac:dyDescent="0.25">
      <c r="A207" s="133" t="s">
        <v>319</v>
      </c>
      <c r="B207" s="141" t="s">
        <v>320</v>
      </c>
      <c r="C207" s="133">
        <v>430428</v>
      </c>
      <c r="D207" s="133">
        <v>751706</v>
      </c>
      <c r="E207" s="67" t="s">
        <v>3038</v>
      </c>
      <c r="F207" s="135" t="s">
        <v>4405</v>
      </c>
      <c r="G207" s="118" t="s">
        <v>160</v>
      </c>
      <c r="H207" s="136">
        <v>43.6</v>
      </c>
      <c r="I207" s="119">
        <v>27213</v>
      </c>
      <c r="J207" s="137" t="s">
        <v>4405</v>
      </c>
      <c r="K207" s="118" t="s">
        <v>17</v>
      </c>
      <c r="L207" s="122">
        <v>1690</v>
      </c>
      <c r="M207" s="123">
        <v>38.799999999999997</v>
      </c>
      <c r="N207" s="118" t="s">
        <v>321</v>
      </c>
      <c r="O207" s="71" t="str">
        <f t="shared" si="7"/>
        <v>&gt;50</v>
      </c>
      <c r="P207" s="71">
        <f>IF(O207&lt;&gt;"",VLOOKUP($A207,Sheet4!$A$2:$O$1309,14,FALSE)*100,"")</f>
        <v>8.3332349067241083</v>
      </c>
      <c r="Q207" s="71">
        <f>IF(P207&lt;&gt;"",VLOOKUP($A207,Sheet4!$A$2:$O$1309,15,FALSE)*100,"")</f>
        <v>57.355307589348669</v>
      </c>
      <c r="R207" s="73" t="str">
        <f t="shared" si="8"/>
        <v>&lt;2</v>
      </c>
      <c r="S207" s="63" t="s">
        <v>4364</v>
      </c>
      <c r="T207" s="63" t="str">
        <f>IF(ISNA(VLOOKUP(A207,Sheet1!B$3:C$1266,2,FALSE)=TRUE),"NC",VLOOKUP(A207,Sheet1!B$3:C$1266,2,FALSE))</f>
        <v>Rural</v>
      </c>
      <c r="U207" s="66">
        <f>IF(ISNA(VLOOKUP($A207,Sheet1!$B$3:$AH$1266,Sheet1!E$1+(Sheet1!$A$1-1)*10,FALSE))=TRUE,"---",IF(VLOOKUP($A207,Sheet1!$B$3:$AH$1266,Sheet1!E$1+(Sheet1!$A$1-1)*10,FALSE)="---","---", (ROUND(VLOOKUP($A207,Sheet1!$B$3:$AH$1266,Sheet1!E$1+(Sheet1!$A$1-1)*10,FALSE),IF(VLOOKUP($A207,Sheet1!$B$3:$AH$1266,Sheet1!E$1+(Sheet1!$A$1-1)*10,FALSE)&gt;99999,-3,IF(VLOOKUP($A207,Sheet1!$B$3:$AH$1266,Sheet1!E$1+(Sheet1!$A$1-1)*10,FALSE)&gt;9999,-2,IF(VLOOKUP($A207,Sheet1!$B$3:$AH$1266,Sheet1!E$1+(Sheet1!$A$1-1)*10,FALSE)&gt;999,-1,0)))))))</f>
        <v>1480</v>
      </c>
      <c r="V207" s="66">
        <f>IF(ISNA(VLOOKUP($A207,Sheet1!$B$3:$AH$1266,Sheet1!F$1+(Sheet1!$A$1-1)*10,FALSE))=TRUE,"---",IF(VLOOKUP($A207,Sheet1!$B$3:$AH$1266,Sheet1!F$1+(Sheet1!$A$1-1)*10,FALSE)="---","---", (ROUND(VLOOKUP($A207,Sheet1!$B$3:$AH$1266,Sheet1!F$1+(Sheet1!$A$1-1)*10,FALSE),IF(VLOOKUP($A207,Sheet1!$B$3:$AH$1266,Sheet1!F$1+(Sheet1!$A$1-1)*10,FALSE)&gt;99999,-3,IF(VLOOKUP($A207,Sheet1!$B$3:$AH$1266,Sheet1!F$1+(Sheet1!$A$1-1)*10,FALSE)&gt;9999,-2,IF(VLOOKUP($A207,Sheet1!$B$3:$AH$1266,Sheet1!F$1+(Sheet1!$A$1-1)*10,FALSE)&gt;999,-1,0)))))))</f>
        <v>1780</v>
      </c>
      <c r="W207" s="66">
        <f>IF(ISNA(VLOOKUP($A207,Sheet1!$B$3:$AH$1266,Sheet1!G$1+(Sheet1!$A$1-1)*10,FALSE))=TRUE,"---",IF(VLOOKUP($A207,Sheet1!$B$3:$AH$1266,Sheet1!G$1+(Sheet1!$A$1-1)*10,FALSE)="---","---", (ROUND(VLOOKUP($A207,Sheet1!$B$3:$AH$1266,Sheet1!G$1+(Sheet1!$A$1-1)*10,FALSE),IF(VLOOKUP($A207,Sheet1!$B$3:$AH$1266,Sheet1!G$1+(Sheet1!$A$1-1)*10,FALSE)&gt;99999,-3,IF(VLOOKUP($A207,Sheet1!$B$3:$AH$1266,Sheet1!G$1+(Sheet1!$A$1-1)*10,FALSE)&gt;9999,-2,IF(VLOOKUP($A207,Sheet1!$B$3:$AH$1266,Sheet1!G$1+(Sheet1!$A$1-1)*10,FALSE)&gt;999,-1,0)))))))</f>
        <v>2170</v>
      </c>
      <c r="X207" s="66">
        <f>IF(ISNA(VLOOKUP($A207,Sheet1!$B$3:$AH$1266,Sheet1!H$1+(Sheet1!$A$1-1)*10,FALSE))=TRUE,"---",IF(VLOOKUP($A207,Sheet1!$B$3:$AH$1266,Sheet1!H$1+(Sheet1!$A$1-1)*10,FALSE)="---","---", (ROUND(VLOOKUP($A207,Sheet1!$B$3:$AH$1266,Sheet1!H$1+(Sheet1!$A$1-1)*10,FALSE),IF(VLOOKUP($A207,Sheet1!$B$3:$AH$1266,Sheet1!H$1+(Sheet1!$A$1-1)*10,FALSE)&gt;99999,-3,IF(VLOOKUP($A207,Sheet1!$B$3:$AH$1266,Sheet1!H$1+(Sheet1!$A$1-1)*10,FALSE)&gt;9999,-2,IF(VLOOKUP($A207,Sheet1!$B$3:$AH$1266,Sheet1!H$1+(Sheet1!$A$1-1)*10,FALSE)&gt;999,-1,0)))))))</f>
        <v>3240</v>
      </c>
      <c r="Y207" s="66">
        <f>IF(ISNA(VLOOKUP($A207,Sheet1!$B$3:$AH$1266,Sheet1!I$1+(Sheet1!$A$1-1)*10,FALSE))=TRUE,"---",IF(VLOOKUP($A207,Sheet1!$B$3:$AH$1266,Sheet1!I$1+(Sheet1!$A$1-1)*10,FALSE)="---","---", (ROUND(VLOOKUP($A207,Sheet1!$B$3:$AH$1266,Sheet1!I$1+(Sheet1!$A$1-1)*10,FALSE),IF(VLOOKUP($A207,Sheet1!$B$3:$AH$1266,Sheet1!I$1+(Sheet1!$A$1-1)*10,FALSE)&gt;99999,-3,IF(VLOOKUP($A207,Sheet1!$B$3:$AH$1266,Sheet1!I$1+(Sheet1!$A$1-1)*10,FALSE)&gt;9999,-2,IF(VLOOKUP($A207,Sheet1!$B$3:$AH$1266,Sheet1!I$1+(Sheet1!$A$1-1)*10,FALSE)&gt;999,-1,0)))))))</f>
        <v>4030</v>
      </c>
      <c r="Z207" s="66">
        <f>IF(ISNA(VLOOKUP($A207,Sheet1!$B$3:$AH$1266,Sheet1!J$1+(Sheet1!$A$1-1)*10,FALSE))=TRUE,"---",IF(VLOOKUP($A207,Sheet1!$B$3:$AH$1266,Sheet1!J$1+(Sheet1!$A$1-1)*10,FALSE)="---","---", (ROUND(VLOOKUP($A207,Sheet1!$B$3:$AH$1266,Sheet1!J$1+(Sheet1!$A$1-1)*10,FALSE),IF(VLOOKUP($A207,Sheet1!$B$3:$AH$1266,Sheet1!J$1+(Sheet1!$A$1-1)*10,FALSE)&gt;99999,-3,IF(VLOOKUP($A207,Sheet1!$B$3:$AH$1266,Sheet1!J$1+(Sheet1!$A$1-1)*10,FALSE)&gt;9999,-2,IF(VLOOKUP($A207,Sheet1!$B$3:$AH$1266,Sheet1!J$1+(Sheet1!$A$1-1)*10,FALSE)&gt;999,-1,0)))))))</f>
        <v>5090</v>
      </c>
      <c r="AA207" s="66">
        <f>IF(ISNA(VLOOKUP($A207,Sheet1!$B$3:$AH$1266,Sheet1!K$1+(Sheet1!$A$1-1)*10,FALSE))=TRUE,"---",IF(VLOOKUP($A207,Sheet1!$B$3:$AH$1266,Sheet1!K$1+(Sheet1!$A$1-1)*10,FALSE)="---","---", (ROUND(VLOOKUP($A207,Sheet1!$B$3:$AH$1266,Sheet1!K$1+(Sheet1!$A$1-1)*10,FALSE),IF(VLOOKUP($A207,Sheet1!$B$3:$AH$1266,Sheet1!K$1+(Sheet1!$A$1-1)*10,FALSE)&gt;99999,-3,IF(VLOOKUP($A207,Sheet1!$B$3:$AH$1266,Sheet1!K$1+(Sheet1!$A$1-1)*10,FALSE)&gt;9999,-2,IF(VLOOKUP($A207,Sheet1!$B$3:$AH$1266,Sheet1!K$1+(Sheet1!$A$1-1)*10,FALSE)&gt;999,-1,0)))))))</f>
        <v>5900</v>
      </c>
      <c r="AB207" s="66">
        <f>IF(ISNA(VLOOKUP($A207,Sheet1!$B$3:$AH$1266,Sheet1!L$1+(Sheet1!$A$1-1)*10,FALSE))=TRUE,"---",IF(VLOOKUP($A207,Sheet1!$B$3:$AH$1266,Sheet1!L$1+(Sheet1!$A$1-1)*10,FALSE)="---","---", (ROUND(VLOOKUP($A207,Sheet1!$B$3:$AH$1266,Sheet1!L$1+(Sheet1!$A$1-1)*10,FALSE),IF(VLOOKUP($A207,Sheet1!$B$3:$AH$1266,Sheet1!L$1+(Sheet1!$A$1-1)*10,FALSE)&gt;99999,-3,IF(VLOOKUP($A207,Sheet1!$B$3:$AH$1266,Sheet1!L$1+(Sheet1!$A$1-1)*10,FALSE)&gt;9999,-2,IF(VLOOKUP($A207,Sheet1!$B$3:$AH$1266,Sheet1!L$1+(Sheet1!$A$1-1)*10,FALSE)&gt;999,-1,0)))))))</f>
        <v>6830</v>
      </c>
      <c r="AC207" s="66">
        <f>IF(ISNA(VLOOKUP($A207,Sheet1!$B$3:$AH$1266,Sheet1!M$1+(Sheet1!$A$1-1)*10,FALSE))=TRUE,"---",IF(VLOOKUP($A207,Sheet1!$B$3:$AH$1266,Sheet1!M$1+(Sheet1!$A$1-1)*10,FALSE)="---","---", (ROUND(VLOOKUP($A207,Sheet1!$B$3:$AH$1266,Sheet1!M$1+(Sheet1!$A$1-1)*10,FALSE),IF(VLOOKUP($A207,Sheet1!$B$3:$AH$1266,Sheet1!M$1+(Sheet1!$A$1-1)*10,FALSE)&gt;99999,-3,IF(VLOOKUP($A207,Sheet1!$B$3:$AH$1266,Sheet1!M$1+(Sheet1!$A$1-1)*10,FALSE)&gt;9999,-2,IF(VLOOKUP($A207,Sheet1!$B$3:$AH$1266,Sheet1!M$1+(Sheet1!$A$1-1)*10,FALSE)&gt;999,-1,0)))))))</f>
        <v>7680</v>
      </c>
      <c r="AD207" s="66">
        <f>IF(ISNA(VLOOKUP($A207,Sheet1!$B$3:$AH$1266,Sheet1!N$1+(Sheet1!$A$1-1)*10,FALSE))=TRUE,"---",IF(VLOOKUP($A207,Sheet1!$B$3:$AH$1266,Sheet1!N$1+(Sheet1!$A$1-1)*10,FALSE)="---","---", (ROUND(VLOOKUP($A207,Sheet1!$B$3:$AH$1266,Sheet1!N$1+(Sheet1!$A$1-1)*10,FALSE),IF(VLOOKUP($A207,Sheet1!$B$3:$AH$1266,Sheet1!N$1+(Sheet1!$A$1-1)*10,FALSE)&gt;99999,-3,IF(VLOOKUP($A207,Sheet1!$B$3:$AH$1266,Sheet1!N$1+(Sheet1!$A$1-1)*10,FALSE)&gt;9999,-2,IF(VLOOKUP($A207,Sheet1!$B$3:$AH$1266,Sheet1!N$1+(Sheet1!$A$1-1)*10,FALSE)&gt;999,-1,0)))))))</f>
        <v>9020</v>
      </c>
    </row>
    <row r="208" spans="1:30" ht="25.5" customHeight="1" x14ac:dyDescent="0.25">
      <c r="A208" s="125" t="s">
        <v>322</v>
      </c>
      <c r="B208" s="126" t="s">
        <v>323</v>
      </c>
      <c r="C208" s="125">
        <v>430538</v>
      </c>
      <c r="D208" s="125">
        <v>751750</v>
      </c>
      <c r="E208" s="70" t="s">
        <v>3038</v>
      </c>
      <c r="F208" s="52" t="s">
        <v>4509</v>
      </c>
      <c r="G208" s="127" t="s">
        <v>286</v>
      </c>
      <c r="H208" s="128">
        <v>46.6</v>
      </c>
      <c r="I208" s="112">
        <v>44</v>
      </c>
      <c r="J208" s="113">
        <v>2.08</v>
      </c>
      <c r="K208" s="114" t="s">
        <v>4405</v>
      </c>
      <c r="L208" s="115">
        <v>1660</v>
      </c>
      <c r="M208" s="116">
        <v>35.6</v>
      </c>
      <c r="N208" s="127" t="s">
        <v>92</v>
      </c>
      <c r="O208" s="68" t="str">
        <f t="shared" si="7"/>
        <v>&gt;50</v>
      </c>
      <c r="P208" s="68">
        <f>IF(O208&lt;&gt;"",VLOOKUP($A208,Sheet4!$A$2:$O$1309,14,FALSE)*100,"")</f>
        <v>8.3332349067241083</v>
      </c>
      <c r="Q208" s="68">
        <f>IF(P208&lt;&gt;"",VLOOKUP($A208,Sheet4!$A$2:$O$1309,15,FALSE)*100,"")</f>
        <v>57.355307589348669</v>
      </c>
      <c r="R208" s="74" t="str">
        <f t="shared" si="8"/>
        <v>&lt;2</v>
      </c>
      <c r="S208" s="64" t="s">
        <v>4364</v>
      </c>
      <c r="T208" s="64" t="str">
        <f>IF(ISNA(VLOOKUP(A208,Sheet1!B$3:C$1266,2,FALSE)=TRUE),"NC",VLOOKUP(A208,Sheet1!B$3:C$1266,2,FALSE))</f>
        <v>Rural</v>
      </c>
      <c r="U208" s="65">
        <f>IF(ISNA(VLOOKUP($A208,Sheet1!$B$3:$AH$1266,Sheet1!E$1+(Sheet1!$A$1-1)*10,FALSE))=TRUE,"---",IF(VLOOKUP($A208,Sheet1!$B$3:$AH$1266,Sheet1!E$1+(Sheet1!$A$1-1)*10,FALSE)="---","---", (ROUND(VLOOKUP($A208,Sheet1!$B$3:$AH$1266,Sheet1!E$1+(Sheet1!$A$1-1)*10,FALSE),IF(VLOOKUP($A208,Sheet1!$B$3:$AH$1266,Sheet1!E$1+(Sheet1!$A$1-1)*10,FALSE)&gt;99999,-3,IF(VLOOKUP($A208,Sheet1!$B$3:$AH$1266,Sheet1!E$1+(Sheet1!$A$1-1)*10,FALSE)&gt;9999,-2,IF(VLOOKUP($A208,Sheet1!$B$3:$AH$1266,Sheet1!E$1+(Sheet1!$A$1-1)*10,FALSE)&gt;999,-1,0)))))))</f>
        <v>1610</v>
      </c>
      <c r="V208" s="65">
        <f>IF(ISNA(VLOOKUP($A208,Sheet1!$B$3:$AH$1266,Sheet1!F$1+(Sheet1!$A$1-1)*10,FALSE))=TRUE,"---",IF(VLOOKUP($A208,Sheet1!$B$3:$AH$1266,Sheet1!F$1+(Sheet1!$A$1-1)*10,FALSE)="---","---", (ROUND(VLOOKUP($A208,Sheet1!$B$3:$AH$1266,Sheet1!F$1+(Sheet1!$A$1-1)*10,FALSE),IF(VLOOKUP($A208,Sheet1!$B$3:$AH$1266,Sheet1!F$1+(Sheet1!$A$1-1)*10,FALSE)&gt;99999,-3,IF(VLOOKUP($A208,Sheet1!$B$3:$AH$1266,Sheet1!F$1+(Sheet1!$A$1-1)*10,FALSE)&gt;9999,-2,IF(VLOOKUP($A208,Sheet1!$B$3:$AH$1266,Sheet1!F$1+(Sheet1!$A$1-1)*10,FALSE)&gt;999,-1,0)))))))</f>
        <v>1940</v>
      </c>
      <c r="W208" s="65">
        <f>IF(ISNA(VLOOKUP($A208,Sheet1!$B$3:$AH$1266,Sheet1!G$1+(Sheet1!$A$1-1)*10,FALSE))=TRUE,"---",IF(VLOOKUP($A208,Sheet1!$B$3:$AH$1266,Sheet1!G$1+(Sheet1!$A$1-1)*10,FALSE)="---","---", (ROUND(VLOOKUP($A208,Sheet1!$B$3:$AH$1266,Sheet1!G$1+(Sheet1!$A$1-1)*10,FALSE),IF(VLOOKUP($A208,Sheet1!$B$3:$AH$1266,Sheet1!G$1+(Sheet1!$A$1-1)*10,FALSE)&gt;99999,-3,IF(VLOOKUP($A208,Sheet1!$B$3:$AH$1266,Sheet1!G$1+(Sheet1!$A$1-1)*10,FALSE)&gt;9999,-2,IF(VLOOKUP($A208,Sheet1!$B$3:$AH$1266,Sheet1!G$1+(Sheet1!$A$1-1)*10,FALSE)&gt;999,-1,0)))))))</f>
        <v>2360</v>
      </c>
      <c r="X208" s="65">
        <f>IF(ISNA(VLOOKUP($A208,Sheet1!$B$3:$AH$1266,Sheet1!H$1+(Sheet1!$A$1-1)*10,FALSE))=TRUE,"---",IF(VLOOKUP($A208,Sheet1!$B$3:$AH$1266,Sheet1!H$1+(Sheet1!$A$1-1)*10,FALSE)="---","---", (ROUND(VLOOKUP($A208,Sheet1!$B$3:$AH$1266,Sheet1!H$1+(Sheet1!$A$1-1)*10,FALSE),IF(VLOOKUP($A208,Sheet1!$B$3:$AH$1266,Sheet1!H$1+(Sheet1!$A$1-1)*10,FALSE)&gt;99999,-3,IF(VLOOKUP($A208,Sheet1!$B$3:$AH$1266,Sheet1!H$1+(Sheet1!$A$1-1)*10,FALSE)&gt;9999,-2,IF(VLOOKUP($A208,Sheet1!$B$3:$AH$1266,Sheet1!H$1+(Sheet1!$A$1-1)*10,FALSE)&gt;999,-1,0)))))))</f>
        <v>3520</v>
      </c>
      <c r="Y208" s="65">
        <f>IF(ISNA(VLOOKUP($A208,Sheet1!$B$3:$AH$1266,Sheet1!I$1+(Sheet1!$A$1-1)*10,FALSE))=TRUE,"---",IF(VLOOKUP($A208,Sheet1!$B$3:$AH$1266,Sheet1!I$1+(Sheet1!$A$1-1)*10,FALSE)="---","---", (ROUND(VLOOKUP($A208,Sheet1!$B$3:$AH$1266,Sheet1!I$1+(Sheet1!$A$1-1)*10,FALSE),IF(VLOOKUP($A208,Sheet1!$B$3:$AH$1266,Sheet1!I$1+(Sheet1!$A$1-1)*10,FALSE)&gt;99999,-3,IF(VLOOKUP($A208,Sheet1!$B$3:$AH$1266,Sheet1!I$1+(Sheet1!$A$1-1)*10,FALSE)&gt;9999,-2,IF(VLOOKUP($A208,Sheet1!$B$3:$AH$1266,Sheet1!I$1+(Sheet1!$A$1-1)*10,FALSE)&gt;999,-1,0)))))))</f>
        <v>4380</v>
      </c>
      <c r="Z208" s="65">
        <f>IF(ISNA(VLOOKUP($A208,Sheet1!$B$3:$AH$1266,Sheet1!J$1+(Sheet1!$A$1-1)*10,FALSE))=TRUE,"---",IF(VLOOKUP($A208,Sheet1!$B$3:$AH$1266,Sheet1!J$1+(Sheet1!$A$1-1)*10,FALSE)="---","---", (ROUND(VLOOKUP($A208,Sheet1!$B$3:$AH$1266,Sheet1!J$1+(Sheet1!$A$1-1)*10,FALSE),IF(VLOOKUP($A208,Sheet1!$B$3:$AH$1266,Sheet1!J$1+(Sheet1!$A$1-1)*10,FALSE)&gt;99999,-3,IF(VLOOKUP($A208,Sheet1!$B$3:$AH$1266,Sheet1!J$1+(Sheet1!$A$1-1)*10,FALSE)&gt;9999,-2,IF(VLOOKUP($A208,Sheet1!$B$3:$AH$1266,Sheet1!J$1+(Sheet1!$A$1-1)*10,FALSE)&gt;999,-1,0)))))))</f>
        <v>5520</v>
      </c>
      <c r="AA208" s="65">
        <f>IF(ISNA(VLOOKUP($A208,Sheet1!$B$3:$AH$1266,Sheet1!K$1+(Sheet1!$A$1-1)*10,FALSE))=TRUE,"---",IF(VLOOKUP($A208,Sheet1!$B$3:$AH$1266,Sheet1!K$1+(Sheet1!$A$1-1)*10,FALSE)="---","---", (ROUND(VLOOKUP($A208,Sheet1!$B$3:$AH$1266,Sheet1!K$1+(Sheet1!$A$1-1)*10,FALSE),IF(VLOOKUP($A208,Sheet1!$B$3:$AH$1266,Sheet1!K$1+(Sheet1!$A$1-1)*10,FALSE)&gt;99999,-3,IF(VLOOKUP($A208,Sheet1!$B$3:$AH$1266,Sheet1!K$1+(Sheet1!$A$1-1)*10,FALSE)&gt;9999,-2,IF(VLOOKUP($A208,Sheet1!$B$3:$AH$1266,Sheet1!K$1+(Sheet1!$A$1-1)*10,FALSE)&gt;999,-1,0)))))))</f>
        <v>6410</v>
      </c>
      <c r="AB208" s="65">
        <f>IF(ISNA(VLOOKUP($A208,Sheet1!$B$3:$AH$1266,Sheet1!L$1+(Sheet1!$A$1-1)*10,FALSE))=TRUE,"---",IF(VLOOKUP($A208,Sheet1!$B$3:$AH$1266,Sheet1!L$1+(Sheet1!$A$1-1)*10,FALSE)="---","---", (ROUND(VLOOKUP($A208,Sheet1!$B$3:$AH$1266,Sheet1!L$1+(Sheet1!$A$1-1)*10,FALSE),IF(VLOOKUP($A208,Sheet1!$B$3:$AH$1266,Sheet1!L$1+(Sheet1!$A$1-1)*10,FALSE)&gt;99999,-3,IF(VLOOKUP($A208,Sheet1!$B$3:$AH$1266,Sheet1!L$1+(Sheet1!$A$1-1)*10,FALSE)&gt;9999,-2,IF(VLOOKUP($A208,Sheet1!$B$3:$AH$1266,Sheet1!L$1+(Sheet1!$A$1-1)*10,FALSE)&gt;999,-1,0)))))))</f>
        <v>7420</v>
      </c>
      <c r="AC208" s="65">
        <f>IF(ISNA(VLOOKUP($A208,Sheet1!$B$3:$AH$1266,Sheet1!M$1+(Sheet1!$A$1-1)*10,FALSE))=TRUE,"---",IF(VLOOKUP($A208,Sheet1!$B$3:$AH$1266,Sheet1!M$1+(Sheet1!$A$1-1)*10,FALSE)="---","---", (ROUND(VLOOKUP($A208,Sheet1!$B$3:$AH$1266,Sheet1!M$1+(Sheet1!$A$1-1)*10,FALSE),IF(VLOOKUP($A208,Sheet1!$B$3:$AH$1266,Sheet1!M$1+(Sheet1!$A$1-1)*10,FALSE)&gt;99999,-3,IF(VLOOKUP($A208,Sheet1!$B$3:$AH$1266,Sheet1!M$1+(Sheet1!$A$1-1)*10,FALSE)&gt;9999,-2,IF(VLOOKUP($A208,Sheet1!$B$3:$AH$1266,Sheet1!M$1+(Sheet1!$A$1-1)*10,FALSE)&gt;999,-1,0)))))))</f>
        <v>8340</v>
      </c>
      <c r="AD208" s="65">
        <f>IF(ISNA(VLOOKUP($A208,Sheet1!$B$3:$AH$1266,Sheet1!N$1+(Sheet1!$A$1-1)*10,FALSE))=TRUE,"---",IF(VLOOKUP($A208,Sheet1!$B$3:$AH$1266,Sheet1!N$1+(Sheet1!$A$1-1)*10,FALSE)="---","---", (ROUND(VLOOKUP($A208,Sheet1!$B$3:$AH$1266,Sheet1!N$1+(Sheet1!$A$1-1)*10,FALSE),IF(VLOOKUP($A208,Sheet1!$B$3:$AH$1266,Sheet1!N$1+(Sheet1!$A$1-1)*10,FALSE)&gt;99999,-3,IF(VLOOKUP($A208,Sheet1!$B$3:$AH$1266,Sheet1!N$1+(Sheet1!$A$1-1)*10,FALSE)&gt;9999,-2,IF(VLOOKUP($A208,Sheet1!$B$3:$AH$1266,Sheet1!N$1+(Sheet1!$A$1-1)*10,FALSE)&gt;999,-1,0)))))))</f>
        <v>9800</v>
      </c>
    </row>
    <row r="209" spans="1:30" ht="25.5" customHeight="1" x14ac:dyDescent="0.25">
      <c r="A209" s="133" t="s">
        <v>324</v>
      </c>
      <c r="B209" s="134" t="s">
        <v>325</v>
      </c>
      <c r="C209" s="133">
        <v>430433</v>
      </c>
      <c r="D209" s="133">
        <v>751556</v>
      </c>
      <c r="E209" s="67" t="s">
        <v>3038</v>
      </c>
      <c r="F209" s="135" t="s">
        <v>4405</v>
      </c>
      <c r="G209" s="118" t="s">
        <v>160</v>
      </c>
      <c r="H209" s="136">
        <v>0.56000000000000005</v>
      </c>
      <c r="I209" s="119">
        <v>27213</v>
      </c>
      <c r="J209" s="137" t="s">
        <v>4405</v>
      </c>
      <c r="K209" s="118" t="s">
        <v>17</v>
      </c>
      <c r="L209" s="122">
        <v>370</v>
      </c>
      <c r="M209" s="123">
        <v>661</v>
      </c>
      <c r="N209" s="118" t="s">
        <v>145</v>
      </c>
      <c r="O209" s="71" t="str">
        <f t="shared" si="7"/>
        <v>&lt;0.2</v>
      </c>
      <c r="P209" s="71">
        <f>IF(O209&lt;&gt;"",VLOOKUP($A209,Sheet4!$A$2:$O$1309,14,FALSE)*100,"")</f>
        <v>1.8472321030518324</v>
      </c>
      <c r="Q209" s="71">
        <f>IF(P209&lt;&gt;"",VLOOKUP($A209,Sheet4!$A$2:$O$1309,15,FALSE)*100,"")</f>
        <v>16.692259759502214</v>
      </c>
      <c r="R209" s="73" t="str">
        <f t="shared" si="8"/>
        <v>&gt;500</v>
      </c>
      <c r="S209" s="63" t="s">
        <v>4364</v>
      </c>
      <c r="T209" s="63" t="str">
        <f>IF(ISNA(VLOOKUP(A209,Sheet1!B$3:C$1266,2,FALSE)=TRUE),"NC",VLOOKUP(A209,Sheet1!B$3:C$1266,2,FALSE))</f>
        <v>Rural</v>
      </c>
      <c r="U209" s="66">
        <f>IF(ISNA(VLOOKUP($A209,Sheet1!$B$3:$AH$1266,Sheet1!E$1+(Sheet1!$A$1-1)*10,FALSE))=TRUE,"---",IF(VLOOKUP($A209,Sheet1!$B$3:$AH$1266,Sheet1!E$1+(Sheet1!$A$1-1)*10,FALSE)="---","---", (ROUND(VLOOKUP($A209,Sheet1!$B$3:$AH$1266,Sheet1!E$1+(Sheet1!$A$1-1)*10,FALSE),IF(VLOOKUP($A209,Sheet1!$B$3:$AH$1266,Sheet1!E$1+(Sheet1!$A$1-1)*10,FALSE)&gt;99999,-3,IF(VLOOKUP($A209,Sheet1!$B$3:$AH$1266,Sheet1!E$1+(Sheet1!$A$1-1)*10,FALSE)&gt;9999,-2,IF(VLOOKUP($A209,Sheet1!$B$3:$AH$1266,Sheet1!E$1+(Sheet1!$A$1-1)*10,FALSE)&gt;999,-1,0)))))))</f>
        <v>17</v>
      </c>
      <c r="V209" s="66">
        <f>IF(ISNA(VLOOKUP($A209,Sheet1!$B$3:$AH$1266,Sheet1!F$1+(Sheet1!$A$1-1)*10,FALSE))=TRUE,"---",IF(VLOOKUP($A209,Sheet1!$B$3:$AH$1266,Sheet1!F$1+(Sheet1!$A$1-1)*10,FALSE)="---","---", (ROUND(VLOOKUP($A209,Sheet1!$B$3:$AH$1266,Sheet1!F$1+(Sheet1!$A$1-1)*10,FALSE),IF(VLOOKUP($A209,Sheet1!$B$3:$AH$1266,Sheet1!F$1+(Sheet1!$A$1-1)*10,FALSE)&gt;99999,-3,IF(VLOOKUP($A209,Sheet1!$B$3:$AH$1266,Sheet1!F$1+(Sheet1!$A$1-1)*10,FALSE)&gt;9999,-2,IF(VLOOKUP($A209,Sheet1!$B$3:$AH$1266,Sheet1!F$1+(Sheet1!$A$1-1)*10,FALSE)&gt;999,-1,0)))))))</f>
        <v>21</v>
      </c>
      <c r="W209" s="66">
        <f>IF(ISNA(VLOOKUP($A209,Sheet1!$B$3:$AH$1266,Sheet1!G$1+(Sheet1!$A$1-1)*10,FALSE))=TRUE,"---",IF(VLOOKUP($A209,Sheet1!$B$3:$AH$1266,Sheet1!G$1+(Sheet1!$A$1-1)*10,FALSE)="---","---", (ROUND(VLOOKUP($A209,Sheet1!$B$3:$AH$1266,Sheet1!G$1+(Sheet1!$A$1-1)*10,FALSE),IF(VLOOKUP($A209,Sheet1!$B$3:$AH$1266,Sheet1!G$1+(Sheet1!$A$1-1)*10,FALSE)&gt;99999,-3,IF(VLOOKUP($A209,Sheet1!$B$3:$AH$1266,Sheet1!G$1+(Sheet1!$A$1-1)*10,FALSE)&gt;9999,-2,IF(VLOOKUP($A209,Sheet1!$B$3:$AH$1266,Sheet1!G$1+(Sheet1!$A$1-1)*10,FALSE)&gt;999,-1,0)))))))</f>
        <v>26</v>
      </c>
      <c r="X209" s="66">
        <f>IF(ISNA(VLOOKUP($A209,Sheet1!$B$3:$AH$1266,Sheet1!H$1+(Sheet1!$A$1-1)*10,FALSE))=TRUE,"---",IF(VLOOKUP($A209,Sheet1!$B$3:$AH$1266,Sheet1!H$1+(Sheet1!$A$1-1)*10,FALSE)="---","---", (ROUND(VLOOKUP($A209,Sheet1!$B$3:$AH$1266,Sheet1!H$1+(Sheet1!$A$1-1)*10,FALSE),IF(VLOOKUP($A209,Sheet1!$B$3:$AH$1266,Sheet1!H$1+(Sheet1!$A$1-1)*10,FALSE)&gt;99999,-3,IF(VLOOKUP($A209,Sheet1!$B$3:$AH$1266,Sheet1!H$1+(Sheet1!$A$1-1)*10,FALSE)&gt;9999,-2,IF(VLOOKUP($A209,Sheet1!$B$3:$AH$1266,Sheet1!H$1+(Sheet1!$A$1-1)*10,FALSE)&gt;999,-1,0)))))))</f>
        <v>40</v>
      </c>
      <c r="Y209" s="66">
        <f>IF(ISNA(VLOOKUP($A209,Sheet1!$B$3:$AH$1266,Sheet1!I$1+(Sheet1!$A$1-1)*10,FALSE))=TRUE,"---",IF(VLOOKUP($A209,Sheet1!$B$3:$AH$1266,Sheet1!I$1+(Sheet1!$A$1-1)*10,FALSE)="---","---", (ROUND(VLOOKUP($A209,Sheet1!$B$3:$AH$1266,Sheet1!I$1+(Sheet1!$A$1-1)*10,FALSE),IF(VLOOKUP($A209,Sheet1!$B$3:$AH$1266,Sheet1!I$1+(Sheet1!$A$1-1)*10,FALSE)&gt;99999,-3,IF(VLOOKUP($A209,Sheet1!$B$3:$AH$1266,Sheet1!I$1+(Sheet1!$A$1-1)*10,FALSE)&gt;9999,-2,IF(VLOOKUP($A209,Sheet1!$B$3:$AH$1266,Sheet1!I$1+(Sheet1!$A$1-1)*10,FALSE)&gt;999,-1,0)))))))</f>
        <v>51</v>
      </c>
      <c r="Z209" s="66">
        <f>IF(ISNA(VLOOKUP($A209,Sheet1!$B$3:$AH$1266,Sheet1!J$1+(Sheet1!$A$1-1)*10,FALSE))=TRUE,"---",IF(VLOOKUP($A209,Sheet1!$B$3:$AH$1266,Sheet1!J$1+(Sheet1!$A$1-1)*10,FALSE)="---","---", (ROUND(VLOOKUP($A209,Sheet1!$B$3:$AH$1266,Sheet1!J$1+(Sheet1!$A$1-1)*10,FALSE),IF(VLOOKUP($A209,Sheet1!$B$3:$AH$1266,Sheet1!J$1+(Sheet1!$A$1-1)*10,FALSE)&gt;99999,-3,IF(VLOOKUP($A209,Sheet1!$B$3:$AH$1266,Sheet1!J$1+(Sheet1!$A$1-1)*10,FALSE)&gt;9999,-2,IF(VLOOKUP($A209,Sheet1!$B$3:$AH$1266,Sheet1!J$1+(Sheet1!$A$1-1)*10,FALSE)&gt;999,-1,0)))))))</f>
        <v>65</v>
      </c>
      <c r="AA209" s="66">
        <f>IF(ISNA(VLOOKUP($A209,Sheet1!$B$3:$AH$1266,Sheet1!K$1+(Sheet1!$A$1-1)*10,FALSE))=TRUE,"---",IF(VLOOKUP($A209,Sheet1!$B$3:$AH$1266,Sheet1!K$1+(Sheet1!$A$1-1)*10,FALSE)="---","---", (ROUND(VLOOKUP($A209,Sheet1!$B$3:$AH$1266,Sheet1!K$1+(Sheet1!$A$1-1)*10,FALSE),IF(VLOOKUP($A209,Sheet1!$B$3:$AH$1266,Sheet1!K$1+(Sheet1!$A$1-1)*10,FALSE)&gt;99999,-3,IF(VLOOKUP($A209,Sheet1!$B$3:$AH$1266,Sheet1!K$1+(Sheet1!$A$1-1)*10,FALSE)&gt;9999,-2,IF(VLOOKUP($A209,Sheet1!$B$3:$AH$1266,Sheet1!K$1+(Sheet1!$A$1-1)*10,FALSE)&gt;999,-1,0)))))))</f>
        <v>76</v>
      </c>
      <c r="AB209" s="66">
        <f>IF(ISNA(VLOOKUP($A209,Sheet1!$B$3:$AH$1266,Sheet1!L$1+(Sheet1!$A$1-1)*10,FALSE))=TRUE,"---",IF(VLOOKUP($A209,Sheet1!$B$3:$AH$1266,Sheet1!L$1+(Sheet1!$A$1-1)*10,FALSE)="---","---", (ROUND(VLOOKUP($A209,Sheet1!$B$3:$AH$1266,Sheet1!L$1+(Sheet1!$A$1-1)*10,FALSE),IF(VLOOKUP($A209,Sheet1!$B$3:$AH$1266,Sheet1!L$1+(Sheet1!$A$1-1)*10,FALSE)&gt;99999,-3,IF(VLOOKUP($A209,Sheet1!$B$3:$AH$1266,Sheet1!L$1+(Sheet1!$A$1-1)*10,FALSE)&gt;9999,-2,IF(VLOOKUP($A209,Sheet1!$B$3:$AH$1266,Sheet1!L$1+(Sheet1!$A$1-1)*10,FALSE)&gt;999,-1,0)))))))</f>
        <v>89</v>
      </c>
      <c r="AC209" s="66">
        <f>IF(ISNA(VLOOKUP($A209,Sheet1!$B$3:$AH$1266,Sheet1!M$1+(Sheet1!$A$1-1)*10,FALSE))=TRUE,"---",IF(VLOOKUP($A209,Sheet1!$B$3:$AH$1266,Sheet1!M$1+(Sheet1!$A$1-1)*10,FALSE)="---","---", (ROUND(VLOOKUP($A209,Sheet1!$B$3:$AH$1266,Sheet1!M$1+(Sheet1!$A$1-1)*10,FALSE),IF(VLOOKUP($A209,Sheet1!$B$3:$AH$1266,Sheet1!M$1+(Sheet1!$A$1-1)*10,FALSE)&gt;99999,-3,IF(VLOOKUP($A209,Sheet1!$B$3:$AH$1266,Sheet1!M$1+(Sheet1!$A$1-1)*10,FALSE)&gt;9999,-2,IF(VLOOKUP($A209,Sheet1!$B$3:$AH$1266,Sheet1!M$1+(Sheet1!$A$1-1)*10,FALSE)&gt;999,-1,0)))))))</f>
        <v>101</v>
      </c>
      <c r="AD209" s="66">
        <f>IF(ISNA(VLOOKUP($A209,Sheet1!$B$3:$AH$1266,Sheet1!N$1+(Sheet1!$A$1-1)*10,FALSE))=TRUE,"---",IF(VLOOKUP($A209,Sheet1!$B$3:$AH$1266,Sheet1!N$1+(Sheet1!$A$1-1)*10,FALSE)="---","---", (ROUND(VLOOKUP($A209,Sheet1!$B$3:$AH$1266,Sheet1!N$1+(Sheet1!$A$1-1)*10,FALSE),IF(VLOOKUP($A209,Sheet1!$B$3:$AH$1266,Sheet1!N$1+(Sheet1!$A$1-1)*10,FALSE)&gt;99999,-3,IF(VLOOKUP($A209,Sheet1!$B$3:$AH$1266,Sheet1!N$1+(Sheet1!$A$1-1)*10,FALSE)&gt;9999,-2,IF(VLOOKUP($A209,Sheet1!$B$3:$AH$1266,Sheet1!N$1+(Sheet1!$A$1-1)*10,FALSE)&gt;999,-1,0)))))))</f>
        <v>119</v>
      </c>
    </row>
    <row r="210" spans="1:30" ht="25.5" customHeight="1" x14ac:dyDescent="0.25">
      <c r="A210" s="125" t="s">
        <v>326</v>
      </c>
      <c r="B210" s="126" t="s">
        <v>327</v>
      </c>
      <c r="C210" s="125">
        <v>430740</v>
      </c>
      <c r="D210" s="125">
        <v>751431</v>
      </c>
      <c r="E210" s="70" t="s">
        <v>3038</v>
      </c>
      <c r="F210" s="139" t="s">
        <v>4405</v>
      </c>
      <c r="G210" s="127" t="s">
        <v>160</v>
      </c>
      <c r="H210" s="128">
        <v>3.26</v>
      </c>
      <c r="I210" s="112">
        <v>23928</v>
      </c>
      <c r="J210" s="140" t="s">
        <v>4405</v>
      </c>
      <c r="K210" s="127" t="s">
        <v>17</v>
      </c>
      <c r="L210" s="115">
        <v>1600</v>
      </c>
      <c r="M210" s="116">
        <v>491</v>
      </c>
      <c r="N210" s="127" t="s">
        <v>199</v>
      </c>
      <c r="O210" s="68" t="str">
        <f t="shared" si="7"/>
        <v>&lt;0.2</v>
      </c>
      <c r="P210" s="68">
        <f>IF(O210&lt;&gt;"",VLOOKUP($A210,Sheet4!$A$2:$O$1309,14,FALSE)*100,"")</f>
        <v>1.8472321030518324</v>
      </c>
      <c r="Q210" s="68">
        <f>IF(P210&lt;&gt;"",VLOOKUP($A210,Sheet4!$A$2:$O$1309,15,FALSE)*100,"")</f>
        <v>16.692259759502214</v>
      </c>
      <c r="R210" s="74" t="str">
        <f t="shared" si="8"/>
        <v>&gt;500</v>
      </c>
      <c r="S210" s="64" t="s">
        <v>4364</v>
      </c>
      <c r="T210" s="64" t="str">
        <f>IF(ISNA(VLOOKUP(A210,Sheet1!B$3:C$1266,2,FALSE)=TRUE),"NC",VLOOKUP(A210,Sheet1!B$3:C$1266,2,FALSE))</f>
        <v>Rural</v>
      </c>
      <c r="U210" s="65">
        <f>IF(ISNA(VLOOKUP($A210,Sheet1!$B$3:$AH$1266,Sheet1!E$1+(Sheet1!$A$1-1)*10,FALSE))=TRUE,"---",IF(VLOOKUP($A210,Sheet1!$B$3:$AH$1266,Sheet1!E$1+(Sheet1!$A$1-1)*10,FALSE)="---","---", (ROUND(VLOOKUP($A210,Sheet1!$B$3:$AH$1266,Sheet1!E$1+(Sheet1!$A$1-1)*10,FALSE),IF(VLOOKUP($A210,Sheet1!$B$3:$AH$1266,Sheet1!E$1+(Sheet1!$A$1-1)*10,FALSE)&gt;99999,-3,IF(VLOOKUP($A210,Sheet1!$B$3:$AH$1266,Sheet1!E$1+(Sheet1!$A$1-1)*10,FALSE)&gt;9999,-2,IF(VLOOKUP($A210,Sheet1!$B$3:$AH$1266,Sheet1!E$1+(Sheet1!$A$1-1)*10,FALSE)&gt;999,-1,0)))))))</f>
        <v>134</v>
      </c>
      <c r="V210" s="65">
        <f>IF(ISNA(VLOOKUP($A210,Sheet1!$B$3:$AH$1266,Sheet1!F$1+(Sheet1!$A$1-1)*10,FALSE))=TRUE,"---",IF(VLOOKUP($A210,Sheet1!$B$3:$AH$1266,Sheet1!F$1+(Sheet1!$A$1-1)*10,FALSE)="---","---", (ROUND(VLOOKUP($A210,Sheet1!$B$3:$AH$1266,Sheet1!F$1+(Sheet1!$A$1-1)*10,FALSE),IF(VLOOKUP($A210,Sheet1!$B$3:$AH$1266,Sheet1!F$1+(Sheet1!$A$1-1)*10,FALSE)&gt;99999,-3,IF(VLOOKUP($A210,Sheet1!$B$3:$AH$1266,Sheet1!F$1+(Sheet1!$A$1-1)*10,FALSE)&gt;9999,-2,IF(VLOOKUP($A210,Sheet1!$B$3:$AH$1266,Sheet1!F$1+(Sheet1!$A$1-1)*10,FALSE)&gt;999,-1,0)))))))</f>
        <v>160</v>
      </c>
      <c r="W210" s="65">
        <f>IF(ISNA(VLOOKUP($A210,Sheet1!$B$3:$AH$1266,Sheet1!G$1+(Sheet1!$A$1-1)*10,FALSE))=TRUE,"---",IF(VLOOKUP($A210,Sheet1!$B$3:$AH$1266,Sheet1!G$1+(Sheet1!$A$1-1)*10,FALSE)="---","---", (ROUND(VLOOKUP($A210,Sheet1!$B$3:$AH$1266,Sheet1!G$1+(Sheet1!$A$1-1)*10,FALSE),IF(VLOOKUP($A210,Sheet1!$B$3:$AH$1266,Sheet1!G$1+(Sheet1!$A$1-1)*10,FALSE)&gt;99999,-3,IF(VLOOKUP($A210,Sheet1!$B$3:$AH$1266,Sheet1!G$1+(Sheet1!$A$1-1)*10,FALSE)&gt;9999,-2,IF(VLOOKUP($A210,Sheet1!$B$3:$AH$1266,Sheet1!G$1+(Sheet1!$A$1-1)*10,FALSE)&gt;999,-1,0)))))))</f>
        <v>195</v>
      </c>
      <c r="X210" s="65">
        <f>IF(ISNA(VLOOKUP($A210,Sheet1!$B$3:$AH$1266,Sheet1!H$1+(Sheet1!$A$1-1)*10,FALSE))=TRUE,"---",IF(VLOOKUP($A210,Sheet1!$B$3:$AH$1266,Sheet1!H$1+(Sheet1!$A$1-1)*10,FALSE)="---","---", (ROUND(VLOOKUP($A210,Sheet1!$B$3:$AH$1266,Sheet1!H$1+(Sheet1!$A$1-1)*10,FALSE),IF(VLOOKUP($A210,Sheet1!$B$3:$AH$1266,Sheet1!H$1+(Sheet1!$A$1-1)*10,FALSE)&gt;99999,-3,IF(VLOOKUP($A210,Sheet1!$B$3:$AH$1266,Sheet1!H$1+(Sheet1!$A$1-1)*10,FALSE)&gt;9999,-2,IF(VLOOKUP($A210,Sheet1!$B$3:$AH$1266,Sheet1!H$1+(Sheet1!$A$1-1)*10,FALSE)&gt;999,-1,0)))))))</f>
        <v>288</v>
      </c>
      <c r="Y210" s="65">
        <f>IF(ISNA(VLOOKUP($A210,Sheet1!$B$3:$AH$1266,Sheet1!I$1+(Sheet1!$A$1-1)*10,FALSE))=TRUE,"---",IF(VLOOKUP($A210,Sheet1!$B$3:$AH$1266,Sheet1!I$1+(Sheet1!$A$1-1)*10,FALSE)="---","---", (ROUND(VLOOKUP($A210,Sheet1!$B$3:$AH$1266,Sheet1!I$1+(Sheet1!$A$1-1)*10,FALSE),IF(VLOOKUP($A210,Sheet1!$B$3:$AH$1266,Sheet1!I$1+(Sheet1!$A$1-1)*10,FALSE)&gt;99999,-3,IF(VLOOKUP($A210,Sheet1!$B$3:$AH$1266,Sheet1!I$1+(Sheet1!$A$1-1)*10,FALSE)&gt;9999,-2,IF(VLOOKUP($A210,Sheet1!$B$3:$AH$1266,Sheet1!I$1+(Sheet1!$A$1-1)*10,FALSE)&gt;999,-1,0)))))))</f>
        <v>358</v>
      </c>
      <c r="Z210" s="65">
        <f>IF(ISNA(VLOOKUP($A210,Sheet1!$B$3:$AH$1266,Sheet1!J$1+(Sheet1!$A$1-1)*10,FALSE))=TRUE,"---",IF(VLOOKUP($A210,Sheet1!$B$3:$AH$1266,Sheet1!J$1+(Sheet1!$A$1-1)*10,FALSE)="---","---", (ROUND(VLOOKUP($A210,Sheet1!$B$3:$AH$1266,Sheet1!J$1+(Sheet1!$A$1-1)*10,FALSE),IF(VLOOKUP($A210,Sheet1!$B$3:$AH$1266,Sheet1!J$1+(Sheet1!$A$1-1)*10,FALSE)&gt;99999,-3,IF(VLOOKUP($A210,Sheet1!$B$3:$AH$1266,Sheet1!J$1+(Sheet1!$A$1-1)*10,FALSE)&gt;9999,-2,IF(VLOOKUP($A210,Sheet1!$B$3:$AH$1266,Sheet1!J$1+(Sheet1!$A$1-1)*10,FALSE)&gt;999,-1,0)))))))</f>
        <v>452</v>
      </c>
      <c r="AA210" s="65">
        <f>IF(ISNA(VLOOKUP($A210,Sheet1!$B$3:$AH$1266,Sheet1!K$1+(Sheet1!$A$1-1)*10,FALSE))=TRUE,"---",IF(VLOOKUP($A210,Sheet1!$B$3:$AH$1266,Sheet1!K$1+(Sheet1!$A$1-1)*10,FALSE)="---","---", (ROUND(VLOOKUP($A210,Sheet1!$B$3:$AH$1266,Sheet1!K$1+(Sheet1!$A$1-1)*10,FALSE),IF(VLOOKUP($A210,Sheet1!$B$3:$AH$1266,Sheet1!K$1+(Sheet1!$A$1-1)*10,FALSE)&gt;99999,-3,IF(VLOOKUP($A210,Sheet1!$B$3:$AH$1266,Sheet1!K$1+(Sheet1!$A$1-1)*10,FALSE)&gt;9999,-2,IF(VLOOKUP($A210,Sheet1!$B$3:$AH$1266,Sheet1!K$1+(Sheet1!$A$1-1)*10,FALSE)&gt;999,-1,0)))))))</f>
        <v>525</v>
      </c>
      <c r="AB210" s="65">
        <f>IF(ISNA(VLOOKUP($A210,Sheet1!$B$3:$AH$1266,Sheet1!L$1+(Sheet1!$A$1-1)*10,FALSE))=TRUE,"---",IF(VLOOKUP($A210,Sheet1!$B$3:$AH$1266,Sheet1!L$1+(Sheet1!$A$1-1)*10,FALSE)="---","---", (ROUND(VLOOKUP($A210,Sheet1!$B$3:$AH$1266,Sheet1!L$1+(Sheet1!$A$1-1)*10,FALSE),IF(VLOOKUP($A210,Sheet1!$B$3:$AH$1266,Sheet1!L$1+(Sheet1!$A$1-1)*10,FALSE)&gt;99999,-3,IF(VLOOKUP($A210,Sheet1!$B$3:$AH$1266,Sheet1!L$1+(Sheet1!$A$1-1)*10,FALSE)&gt;9999,-2,IF(VLOOKUP($A210,Sheet1!$B$3:$AH$1266,Sheet1!L$1+(Sheet1!$A$1-1)*10,FALSE)&gt;999,-1,0)))))))</f>
        <v>607</v>
      </c>
      <c r="AC210" s="65">
        <f>IF(ISNA(VLOOKUP($A210,Sheet1!$B$3:$AH$1266,Sheet1!M$1+(Sheet1!$A$1-1)*10,FALSE))=TRUE,"---",IF(VLOOKUP($A210,Sheet1!$B$3:$AH$1266,Sheet1!M$1+(Sheet1!$A$1-1)*10,FALSE)="---","---", (ROUND(VLOOKUP($A210,Sheet1!$B$3:$AH$1266,Sheet1!M$1+(Sheet1!$A$1-1)*10,FALSE),IF(VLOOKUP($A210,Sheet1!$B$3:$AH$1266,Sheet1!M$1+(Sheet1!$A$1-1)*10,FALSE)&gt;99999,-3,IF(VLOOKUP($A210,Sheet1!$B$3:$AH$1266,Sheet1!M$1+(Sheet1!$A$1-1)*10,FALSE)&gt;9999,-2,IF(VLOOKUP($A210,Sheet1!$B$3:$AH$1266,Sheet1!M$1+(Sheet1!$A$1-1)*10,FALSE)&gt;999,-1,0)))))))</f>
        <v>683</v>
      </c>
      <c r="AD210" s="65">
        <f>IF(ISNA(VLOOKUP($A210,Sheet1!$B$3:$AH$1266,Sheet1!N$1+(Sheet1!$A$1-1)*10,FALSE))=TRUE,"---",IF(VLOOKUP($A210,Sheet1!$B$3:$AH$1266,Sheet1!N$1+(Sheet1!$A$1-1)*10,FALSE)="---","---", (ROUND(VLOOKUP($A210,Sheet1!$B$3:$AH$1266,Sheet1!N$1+(Sheet1!$A$1-1)*10,FALSE),IF(VLOOKUP($A210,Sheet1!$B$3:$AH$1266,Sheet1!N$1+(Sheet1!$A$1-1)*10,FALSE)&gt;99999,-3,IF(VLOOKUP($A210,Sheet1!$B$3:$AH$1266,Sheet1!N$1+(Sheet1!$A$1-1)*10,FALSE)&gt;9999,-2,IF(VLOOKUP($A210,Sheet1!$B$3:$AH$1266,Sheet1!N$1+(Sheet1!$A$1-1)*10,FALSE)&gt;999,-1,0)))))))</f>
        <v>801</v>
      </c>
    </row>
    <row r="211" spans="1:30" ht="25.5" customHeight="1" x14ac:dyDescent="0.25">
      <c r="A211" s="304" t="s">
        <v>328</v>
      </c>
      <c r="B211" s="393" t="s">
        <v>329</v>
      </c>
      <c r="C211" s="304">
        <v>430640</v>
      </c>
      <c r="D211" s="304">
        <v>751302</v>
      </c>
      <c r="E211" s="305" t="s">
        <v>3038</v>
      </c>
      <c r="F211" s="345" t="s">
        <v>4510</v>
      </c>
      <c r="G211" s="351" t="s">
        <v>286</v>
      </c>
      <c r="H211" s="348">
        <v>514</v>
      </c>
      <c r="I211" s="119" t="s">
        <v>330</v>
      </c>
      <c r="J211" s="137" t="s">
        <v>4405</v>
      </c>
      <c r="K211" s="118" t="s">
        <v>17</v>
      </c>
      <c r="L211" s="122">
        <v>17300</v>
      </c>
      <c r="M211" s="123">
        <v>33.700000000000003</v>
      </c>
      <c r="N211" s="118" t="s">
        <v>24</v>
      </c>
      <c r="O211" s="71">
        <f t="shared" si="7"/>
        <v>16.363777127164983</v>
      </c>
      <c r="P211" s="71">
        <f>IF(O211&lt;&gt;"",VLOOKUP($A211,Sheet4!$A$2:$O$1309,14,FALSE)*100,"")</f>
        <v>4.5392330022317573</v>
      </c>
      <c r="Q211" s="71">
        <f>IF(P211&lt;&gt;"",VLOOKUP($A211,Sheet4!$A$2:$O$1309,15,FALSE)*100,"")</f>
        <v>36.556848058937518</v>
      </c>
      <c r="R211" s="73">
        <f t="shared" si="8"/>
        <v>6</v>
      </c>
      <c r="S211" s="357" t="s">
        <v>4364</v>
      </c>
      <c r="T211" s="357" t="str">
        <f>IF(ISNA(VLOOKUP(A211,Sheet1!B$3:C$1266,2,FALSE)=TRUE),"NC",VLOOKUP(A211,Sheet1!B$3:C$1266,2,FALSE))</f>
        <v>Rural</v>
      </c>
      <c r="U211" s="385">
        <f>IF(ISNA(VLOOKUP($A211,Sheet1!$B$3:$AH$1266,Sheet1!E$1+(Sheet1!$A$1-1)*10,FALSE))=TRUE,"---",IF(VLOOKUP($A211,Sheet1!$B$3:$AH$1266,Sheet1!E$1+(Sheet1!$A$1-1)*10,FALSE)="---","---", (ROUND(VLOOKUP($A211,Sheet1!$B$3:$AH$1266,Sheet1!E$1+(Sheet1!$A$1-1)*10,FALSE),IF(VLOOKUP($A211,Sheet1!$B$3:$AH$1266,Sheet1!E$1+(Sheet1!$A$1-1)*10,FALSE)&gt;99999,-3,IF(VLOOKUP($A211,Sheet1!$B$3:$AH$1266,Sheet1!E$1+(Sheet1!$A$1-1)*10,FALSE)&gt;9999,-2,IF(VLOOKUP($A211,Sheet1!$B$3:$AH$1266,Sheet1!E$1+(Sheet1!$A$1-1)*10,FALSE)&gt;999,-1,0)))))))</f>
        <v>9570</v>
      </c>
      <c r="V211" s="385">
        <f>IF(ISNA(VLOOKUP($A211,Sheet1!$B$3:$AH$1266,Sheet1!F$1+(Sheet1!$A$1-1)*10,FALSE))=TRUE,"---",IF(VLOOKUP($A211,Sheet1!$B$3:$AH$1266,Sheet1!F$1+(Sheet1!$A$1-1)*10,FALSE)="---","---", (ROUND(VLOOKUP($A211,Sheet1!$B$3:$AH$1266,Sheet1!F$1+(Sheet1!$A$1-1)*10,FALSE),IF(VLOOKUP($A211,Sheet1!$B$3:$AH$1266,Sheet1!F$1+(Sheet1!$A$1-1)*10,FALSE)&gt;99999,-3,IF(VLOOKUP($A211,Sheet1!$B$3:$AH$1266,Sheet1!F$1+(Sheet1!$A$1-1)*10,FALSE)&gt;9999,-2,IF(VLOOKUP($A211,Sheet1!$B$3:$AH$1266,Sheet1!F$1+(Sheet1!$A$1-1)*10,FALSE)&gt;999,-1,0)))))))</f>
        <v>10800</v>
      </c>
      <c r="W211" s="385">
        <f>IF(ISNA(VLOOKUP($A211,Sheet1!$B$3:$AH$1266,Sheet1!G$1+(Sheet1!$A$1-1)*10,FALSE))=TRUE,"---",IF(VLOOKUP($A211,Sheet1!$B$3:$AH$1266,Sheet1!G$1+(Sheet1!$A$1-1)*10,FALSE)="---","---", (ROUND(VLOOKUP($A211,Sheet1!$B$3:$AH$1266,Sheet1!G$1+(Sheet1!$A$1-1)*10,FALSE),IF(VLOOKUP($A211,Sheet1!$B$3:$AH$1266,Sheet1!G$1+(Sheet1!$A$1-1)*10,FALSE)&gt;99999,-3,IF(VLOOKUP($A211,Sheet1!$B$3:$AH$1266,Sheet1!G$1+(Sheet1!$A$1-1)*10,FALSE)&gt;9999,-2,IF(VLOOKUP($A211,Sheet1!$B$3:$AH$1266,Sheet1!G$1+(Sheet1!$A$1-1)*10,FALSE)&gt;999,-1,0)))))))</f>
        <v>12300</v>
      </c>
      <c r="X211" s="385">
        <f>IF(ISNA(VLOOKUP($A211,Sheet1!$B$3:$AH$1266,Sheet1!H$1+(Sheet1!$A$1-1)*10,FALSE))=TRUE,"---",IF(VLOOKUP($A211,Sheet1!$B$3:$AH$1266,Sheet1!H$1+(Sheet1!$A$1-1)*10,FALSE)="---","---", (ROUND(VLOOKUP($A211,Sheet1!$B$3:$AH$1266,Sheet1!H$1+(Sheet1!$A$1-1)*10,FALSE),IF(VLOOKUP($A211,Sheet1!$B$3:$AH$1266,Sheet1!H$1+(Sheet1!$A$1-1)*10,FALSE)&gt;99999,-3,IF(VLOOKUP($A211,Sheet1!$B$3:$AH$1266,Sheet1!H$1+(Sheet1!$A$1-1)*10,FALSE)&gt;9999,-2,IF(VLOOKUP($A211,Sheet1!$B$3:$AH$1266,Sheet1!H$1+(Sheet1!$A$1-1)*10,FALSE)&gt;999,-1,0)))))))</f>
        <v>16300</v>
      </c>
      <c r="Y211" s="385">
        <f>IF(ISNA(VLOOKUP($A211,Sheet1!$B$3:$AH$1266,Sheet1!I$1+(Sheet1!$A$1-1)*10,FALSE))=TRUE,"---",IF(VLOOKUP($A211,Sheet1!$B$3:$AH$1266,Sheet1!I$1+(Sheet1!$A$1-1)*10,FALSE)="---","---", (ROUND(VLOOKUP($A211,Sheet1!$B$3:$AH$1266,Sheet1!I$1+(Sheet1!$A$1-1)*10,FALSE),IF(VLOOKUP($A211,Sheet1!$B$3:$AH$1266,Sheet1!I$1+(Sheet1!$A$1-1)*10,FALSE)&gt;99999,-3,IF(VLOOKUP($A211,Sheet1!$B$3:$AH$1266,Sheet1!I$1+(Sheet1!$A$1-1)*10,FALSE)&gt;9999,-2,IF(VLOOKUP($A211,Sheet1!$B$3:$AH$1266,Sheet1!I$1+(Sheet1!$A$1-1)*10,FALSE)&gt;999,-1,0)))))))</f>
        <v>19200</v>
      </c>
      <c r="Z211" s="385">
        <f>IF(ISNA(VLOOKUP($A211,Sheet1!$B$3:$AH$1266,Sheet1!J$1+(Sheet1!$A$1-1)*10,FALSE))=TRUE,"---",IF(VLOOKUP($A211,Sheet1!$B$3:$AH$1266,Sheet1!J$1+(Sheet1!$A$1-1)*10,FALSE)="---","---", (ROUND(VLOOKUP($A211,Sheet1!$B$3:$AH$1266,Sheet1!J$1+(Sheet1!$A$1-1)*10,FALSE),IF(VLOOKUP($A211,Sheet1!$B$3:$AH$1266,Sheet1!J$1+(Sheet1!$A$1-1)*10,FALSE)&gt;99999,-3,IF(VLOOKUP($A211,Sheet1!$B$3:$AH$1266,Sheet1!J$1+(Sheet1!$A$1-1)*10,FALSE)&gt;9999,-2,IF(VLOOKUP($A211,Sheet1!$B$3:$AH$1266,Sheet1!J$1+(Sheet1!$A$1-1)*10,FALSE)&gt;999,-1,0)))))))</f>
        <v>22900</v>
      </c>
      <c r="AA211" s="385">
        <f>IF(ISNA(VLOOKUP($A211,Sheet1!$B$3:$AH$1266,Sheet1!K$1+(Sheet1!$A$1-1)*10,FALSE))=TRUE,"---",IF(VLOOKUP($A211,Sheet1!$B$3:$AH$1266,Sheet1!K$1+(Sheet1!$A$1-1)*10,FALSE)="---","---", (ROUND(VLOOKUP($A211,Sheet1!$B$3:$AH$1266,Sheet1!K$1+(Sheet1!$A$1-1)*10,FALSE),IF(VLOOKUP($A211,Sheet1!$B$3:$AH$1266,Sheet1!K$1+(Sheet1!$A$1-1)*10,FALSE)&gt;99999,-3,IF(VLOOKUP($A211,Sheet1!$B$3:$AH$1266,Sheet1!K$1+(Sheet1!$A$1-1)*10,FALSE)&gt;9999,-2,IF(VLOOKUP($A211,Sheet1!$B$3:$AH$1266,Sheet1!K$1+(Sheet1!$A$1-1)*10,FALSE)&gt;999,-1,0)))))))</f>
        <v>25700</v>
      </c>
      <c r="AB211" s="385">
        <f>IF(ISNA(VLOOKUP($A211,Sheet1!$B$3:$AH$1266,Sheet1!L$1+(Sheet1!$A$1-1)*10,FALSE))=TRUE,"---",IF(VLOOKUP($A211,Sheet1!$B$3:$AH$1266,Sheet1!L$1+(Sheet1!$A$1-1)*10,FALSE)="---","---", (ROUND(VLOOKUP($A211,Sheet1!$B$3:$AH$1266,Sheet1!L$1+(Sheet1!$A$1-1)*10,FALSE),IF(VLOOKUP($A211,Sheet1!$B$3:$AH$1266,Sheet1!L$1+(Sheet1!$A$1-1)*10,FALSE)&gt;99999,-3,IF(VLOOKUP($A211,Sheet1!$B$3:$AH$1266,Sheet1!L$1+(Sheet1!$A$1-1)*10,FALSE)&gt;9999,-2,IF(VLOOKUP($A211,Sheet1!$B$3:$AH$1266,Sheet1!L$1+(Sheet1!$A$1-1)*10,FALSE)&gt;999,-1,0)))))))</f>
        <v>29000</v>
      </c>
      <c r="AC211" s="385">
        <f>IF(ISNA(VLOOKUP($A211,Sheet1!$B$3:$AH$1266,Sheet1!M$1+(Sheet1!$A$1-1)*10,FALSE))=TRUE,"---",IF(VLOOKUP($A211,Sheet1!$B$3:$AH$1266,Sheet1!M$1+(Sheet1!$A$1-1)*10,FALSE)="---","---", (ROUND(VLOOKUP($A211,Sheet1!$B$3:$AH$1266,Sheet1!M$1+(Sheet1!$A$1-1)*10,FALSE),IF(VLOOKUP($A211,Sheet1!$B$3:$AH$1266,Sheet1!M$1+(Sheet1!$A$1-1)*10,FALSE)&gt;99999,-3,IF(VLOOKUP($A211,Sheet1!$B$3:$AH$1266,Sheet1!M$1+(Sheet1!$A$1-1)*10,FALSE)&gt;9999,-2,IF(VLOOKUP($A211,Sheet1!$B$3:$AH$1266,Sheet1!M$1+(Sheet1!$A$1-1)*10,FALSE)&gt;999,-1,0)))))))</f>
        <v>31800</v>
      </c>
      <c r="AD211" s="385">
        <f>IF(ISNA(VLOOKUP($A211,Sheet1!$B$3:$AH$1266,Sheet1!N$1+(Sheet1!$A$1-1)*10,FALSE))=TRUE,"---",IF(VLOOKUP($A211,Sheet1!$B$3:$AH$1266,Sheet1!N$1+(Sheet1!$A$1-1)*10,FALSE)="---","---", (ROUND(VLOOKUP($A211,Sheet1!$B$3:$AH$1266,Sheet1!N$1+(Sheet1!$A$1-1)*10,FALSE),IF(VLOOKUP($A211,Sheet1!$B$3:$AH$1266,Sheet1!N$1+(Sheet1!$A$1-1)*10,FALSE)&gt;99999,-3,IF(VLOOKUP($A211,Sheet1!$B$3:$AH$1266,Sheet1!N$1+(Sheet1!$A$1-1)*10,FALSE)&gt;9999,-2,IF(VLOOKUP($A211,Sheet1!$B$3:$AH$1266,Sheet1!N$1+(Sheet1!$A$1-1)*10,FALSE)&gt;999,-1,0)))))))</f>
        <v>36300</v>
      </c>
    </row>
    <row r="212" spans="1:30" ht="25.5" customHeight="1" x14ac:dyDescent="0.25">
      <c r="A212" s="304"/>
      <c r="B212" s="346"/>
      <c r="C212" s="304"/>
      <c r="D212" s="304"/>
      <c r="E212" s="305" t="e">
        <v>#N/A</v>
      </c>
      <c r="F212" s="346"/>
      <c r="G212" s="352"/>
      <c r="H212" s="348"/>
      <c r="I212" s="119">
        <v>791</v>
      </c>
      <c r="J212" s="137" t="s">
        <v>4405</v>
      </c>
      <c r="K212" s="118" t="s">
        <v>17</v>
      </c>
      <c r="L212" s="122">
        <v>17200</v>
      </c>
      <c r="M212" s="123">
        <v>33.5</v>
      </c>
      <c r="N212" s="121" t="s">
        <v>4405</v>
      </c>
      <c r="O212" s="71" t="s">
        <v>4405</v>
      </c>
      <c r="P212" s="71" t="s">
        <v>4405</v>
      </c>
      <c r="Q212" s="71" t="s">
        <v>4405</v>
      </c>
      <c r="R212" s="73" t="s">
        <v>4405</v>
      </c>
      <c r="S212" s="357" t="e">
        <v>#N/A</v>
      </c>
      <c r="T212" s="357" t="str">
        <f>IF(ISNA(VLOOKUP(A212,Sheet1!B$3:C$1266,2,FALSE)=TRUE),"ND",VLOOKUP(A212,Sheet1!B$3:C$1266,2,FALSE))</f>
        <v>ND</v>
      </c>
      <c r="U212" s="385" t="str">
        <f>IF(ISNA(VLOOKUP($A212,Sheet1!$B$3:$AH$1266,Sheet1!E$1+(Sheet1!$A$1-1)*10,FALSE))=TRUE,"---",IF(VLOOKUP($A212,Sheet1!$B$3:$AH$1266,Sheet1!E$1+(Sheet1!$A$1-1)*10,FALSE)="---","---", (ROUND(VLOOKUP($A212,Sheet1!$B$3:$AH$1266,Sheet1!E$1+(Sheet1!$A$1-1)*10,FALSE),IF(VLOOKUP($A212,Sheet1!$B$3:$AH$1266,Sheet1!E$1+(Sheet1!$A$1-1)*10,FALSE)&gt;99999,-3,IF(VLOOKUP($A212,Sheet1!$B$3:$AH$1266,Sheet1!E$1+(Sheet1!$A$1-1)*10,FALSE)&gt;9999,-2,IF(VLOOKUP($A212,Sheet1!$B$3:$AH$1266,Sheet1!E$1+(Sheet1!$A$1-1)*10,FALSE)&gt;999,-1,0)))))))</f>
        <v>---</v>
      </c>
      <c r="V212" s="385" t="str">
        <f>IF(ISNA(VLOOKUP($A212,Sheet1!$B$3:$AH$1266,Sheet1!F$1+(Sheet1!$A$1-1)*10,FALSE))=TRUE,"---",IF(VLOOKUP($A212,Sheet1!$B$3:$AH$1266,Sheet1!F$1+(Sheet1!$A$1-1)*10,FALSE)="---","---", (ROUND(VLOOKUP($A212,Sheet1!$B$3:$AH$1266,Sheet1!F$1+(Sheet1!$A$1-1)*10,FALSE),IF(VLOOKUP($A212,Sheet1!$B$3:$AH$1266,Sheet1!F$1+(Sheet1!$A$1-1)*10,FALSE)&gt;99999,-3,IF(VLOOKUP($A212,Sheet1!$B$3:$AH$1266,Sheet1!F$1+(Sheet1!$A$1-1)*10,FALSE)&gt;9999,-2,IF(VLOOKUP($A212,Sheet1!$B$3:$AH$1266,Sheet1!F$1+(Sheet1!$A$1-1)*10,FALSE)&gt;999,-1,0)))))))</f>
        <v>---</v>
      </c>
      <c r="W212" s="385" t="str">
        <f>IF(ISNA(VLOOKUP($A212,Sheet1!$B$3:$AH$1266,Sheet1!G$1+(Sheet1!$A$1-1)*10,FALSE))=TRUE,"---",IF(VLOOKUP($A212,Sheet1!$B$3:$AH$1266,Sheet1!G$1+(Sheet1!$A$1-1)*10,FALSE)="---","---", (ROUND(VLOOKUP($A212,Sheet1!$B$3:$AH$1266,Sheet1!G$1+(Sheet1!$A$1-1)*10,FALSE),IF(VLOOKUP($A212,Sheet1!$B$3:$AH$1266,Sheet1!G$1+(Sheet1!$A$1-1)*10,FALSE)&gt;99999,-3,IF(VLOOKUP($A212,Sheet1!$B$3:$AH$1266,Sheet1!G$1+(Sheet1!$A$1-1)*10,FALSE)&gt;9999,-2,IF(VLOOKUP($A212,Sheet1!$B$3:$AH$1266,Sheet1!G$1+(Sheet1!$A$1-1)*10,FALSE)&gt;999,-1,0)))))))</f>
        <v>---</v>
      </c>
      <c r="X212" s="385" t="str">
        <f>IF(ISNA(VLOOKUP($A212,Sheet1!$B$3:$AH$1266,Sheet1!H$1+(Sheet1!$A$1-1)*10,FALSE))=TRUE,"---",IF(VLOOKUP($A212,Sheet1!$B$3:$AH$1266,Sheet1!H$1+(Sheet1!$A$1-1)*10,FALSE)="---","---", (ROUND(VLOOKUP($A212,Sheet1!$B$3:$AH$1266,Sheet1!H$1+(Sheet1!$A$1-1)*10,FALSE),IF(VLOOKUP($A212,Sheet1!$B$3:$AH$1266,Sheet1!H$1+(Sheet1!$A$1-1)*10,FALSE)&gt;99999,-3,IF(VLOOKUP($A212,Sheet1!$B$3:$AH$1266,Sheet1!H$1+(Sheet1!$A$1-1)*10,FALSE)&gt;9999,-2,IF(VLOOKUP($A212,Sheet1!$B$3:$AH$1266,Sheet1!H$1+(Sheet1!$A$1-1)*10,FALSE)&gt;999,-1,0)))))))</f>
        <v>---</v>
      </c>
      <c r="Y212" s="385" t="str">
        <f>IF(ISNA(VLOOKUP($A212,Sheet1!$B$3:$AH$1266,Sheet1!I$1+(Sheet1!$A$1-1)*10,FALSE))=TRUE,"---",IF(VLOOKUP($A212,Sheet1!$B$3:$AH$1266,Sheet1!I$1+(Sheet1!$A$1-1)*10,FALSE)="---","---", (ROUND(VLOOKUP($A212,Sheet1!$B$3:$AH$1266,Sheet1!I$1+(Sheet1!$A$1-1)*10,FALSE),IF(VLOOKUP($A212,Sheet1!$B$3:$AH$1266,Sheet1!I$1+(Sheet1!$A$1-1)*10,FALSE)&gt;99999,-3,IF(VLOOKUP($A212,Sheet1!$B$3:$AH$1266,Sheet1!I$1+(Sheet1!$A$1-1)*10,FALSE)&gt;9999,-2,IF(VLOOKUP($A212,Sheet1!$B$3:$AH$1266,Sheet1!I$1+(Sheet1!$A$1-1)*10,FALSE)&gt;999,-1,0)))))))</f>
        <v>---</v>
      </c>
      <c r="Z212" s="385" t="str">
        <f>IF(ISNA(VLOOKUP($A212,Sheet1!$B$3:$AH$1266,Sheet1!J$1+(Sheet1!$A$1-1)*10,FALSE))=TRUE,"---",IF(VLOOKUP($A212,Sheet1!$B$3:$AH$1266,Sheet1!J$1+(Sheet1!$A$1-1)*10,FALSE)="---","---", (ROUND(VLOOKUP($A212,Sheet1!$B$3:$AH$1266,Sheet1!J$1+(Sheet1!$A$1-1)*10,FALSE),IF(VLOOKUP($A212,Sheet1!$B$3:$AH$1266,Sheet1!J$1+(Sheet1!$A$1-1)*10,FALSE)&gt;99999,-3,IF(VLOOKUP($A212,Sheet1!$B$3:$AH$1266,Sheet1!J$1+(Sheet1!$A$1-1)*10,FALSE)&gt;9999,-2,IF(VLOOKUP($A212,Sheet1!$B$3:$AH$1266,Sheet1!J$1+(Sheet1!$A$1-1)*10,FALSE)&gt;999,-1,0)))))))</f>
        <v>---</v>
      </c>
      <c r="AA212" s="385" t="str">
        <f>IF(ISNA(VLOOKUP($A212,Sheet1!$B$3:$AH$1266,Sheet1!K$1+(Sheet1!$A$1-1)*10,FALSE))=TRUE,"---",IF(VLOOKUP($A212,Sheet1!$B$3:$AH$1266,Sheet1!K$1+(Sheet1!$A$1-1)*10,FALSE)="---","---", (ROUND(VLOOKUP($A212,Sheet1!$B$3:$AH$1266,Sheet1!K$1+(Sheet1!$A$1-1)*10,FALSE),IF(VLOOKUP($A212,Sheet1!$B$3:$AH$1266,Sheet1!K$1+(Sheet1!$A$1-1)*10,FALSE)&gt;99999,-3,IF(VLOOKUP($A212,Sheet1!$B$3:$AH$1266,Sheet1!K$1+(Sheet1!$A$1-1)*10,FALSE)&gt;9999,-2,IF(VLOOKUP($A212,Sheet1!$B$3:$AH$1266,Sheet1!K$1+(Sheet1!$A$1-1)*10,FALSE)&gt;999,-1,0)))))))</f>
        <v>---</v>
      </c>
      <c r="AB212" s="385" t="str">
        <f>IF(ISNA(VLOOKUP($A212,Sheet1!$B$3:$AH$1266,Sheet1!L$1+(Sheet1!$A$1-1)*10,FALSE))=TRUE,"---",IF(VLOOKUP($A212,Sheet1!$B$3:$AH$1266,Sheet1!L$1+(Sheet1!$A$1-1)*10,FALSE)="---","---", (ROUND(VLOOKUP($A212,Sheet1!$B$3:$AH$1266,Sheet1!L$1+(Sheet1!$A$1-1)*10,FALSE),IF(VLOOKUP($A212,Sheet1!$B$3:$AH$1266,Sheet1!L$1+(Sheet1!$A$1-1)*10,FALSE)&gt;99999,-3,IF(VLOOKUP($A212,Sheet1!$B$3:$AH$1266,Sheet1!L$1+(Sheet1!$A$1-1)*10,FALSE)&gt;9999,-2,IF(VLOOKUP($A212,Sheet1!$B$3:$AH$1266,Sheet1!L$1+(Sheet1!$A$1-1)*10,FALSE)&gt;999,-1,0)))))))</f>
        <v>---</v>
      </c>
      <c r="AC212" s="385" t="str">
        <f>IF(ISNA(VLOOKUP($A212,Sheet1!$B$3:$AH$1266,Sheet1!M$1+(Sheet1!$A$1-1)*10,FALSE))=TRUE,"---",IF(VLOOKUP($A212,Sheet1!$B$3:$AH$1266,Sheet1!M$1+(Sheet1!$A$1-1)*10,FALSE)="---","---", (ROUND(VLOOKUP($A212,Sheet1!$B$3:$AH$1266,Sheet1!M$1+(Sheet1!$A$1-1)*10,FALSE),IF(VLOOKUP($A212,Sheet1!$B$3:$AH$1266,Sheet1!M$1+(Sheet1!$A$1-1)*10,FALSE)&gt;99999,-3,IF(VLOOKUP($A212,Sheet1!$B$3:$AH$1266,Sheet1!M$1+(Sheet1!$A$1-1)*10,FALSE)&gt;9999,-2,IF(VLOOKUP($A212,Sheet1!$B$3:$AH$1266,Sheet1!M$1+(Sheet1!$A$1-1)*10,FALSE)&gt;999,-1,0)))))))</f>
        <v>---</v>
      </c>
      <c r="AD212" s="385" t="str">
        <f>IF(ISNA(VLOOKUP($A212,Sheet1!$B$3:$AH$1266,Sheet1!N$1+(Sheet1!$A$1-1)*10,FALSE))=TRUE,"---",IF(VLOOKUP($A212,Sheet1!$B$3:$AH$1266,Sheet1!N$1+(Sheet1!$A$1-1)*10,FALSE)="---","---", (ROUND(VLOOKUP($A212,Sheet1!$B$3:$AH$1266,Sheet1!N$1+(Sheet1!$A$1-1)*10,FALSE),IF(VLOOKUP($A212,Sheet1!$B$3:$AH$1266,Sheet1!N$1+(Sheet1!$A$1-1)*10,FALSE)&gt;99999,-3,IF(VLOOKUP($A212,Sheet1!$B$3:$AH$1266,Sheet1!N$1+(Sheet1!$A$1-1)*10,FALSE)&gt;9999,-2,IF(VLOOKUP($A212,Sheet1!$B$3:$AH$1266,Sheet1!N$1+(Sheet1!$A$1-1)*10,FALSE)&gt;999,-1,0)))))))</f>
        <v>---</v>
      </c>
    </row>
    <row r="213" spans="1:30" ht="25.5" customHeight="1" x14ac:dyDescent="0.25">
      <c r="A213" s="125" t="s">
        <v>331</v>
      </c>
      <c r="B213" s="138" t="s">
        <v>332</v>
      </c>
      <c r="C213" s="125">
        <v>430915</v>
      </c>
      <c r="D213" s="125">
        <v>751219</v>
      </c>
      <c r="E213" s="70" t="s">
        <v>3038</v>
      </c>
      <c r="F213" s="52" t="s">
        <v>4511</v>
      </c>
      <c r="G213" s="127" t="s">
        <v>286</v>
      </c>
      <c r="H213" s="128">
        <v>5.68</v>
      </c>
      <c r="I213" s="112">
        <v>1547</v>
      </c>
      <c r="J213" s="140" t="s">
        <v>4405</v>
      </c>
      <c r="K213" s="127" t="s">
        <v>17</v>
      </c>
      <c r="L213" s="115">
        <v>214</v>
      </c>
      <c r="M213" s="116">
        <v>37.700000000000003</v>
      </c>
      <c r="N213" s="114" t="s">
        <v>4405</v>
      </c>
      <c r="O213" s="68" t="str">
        <f t="shared" si="7"/>
        <v>&gt;50</v>
      </c>
      <c r="P213" s="68">
        <f>IF(O213&lt;&gt;"",VLOOKUP($A213,Sheet4!$A$2:$O$1309,14,FALSE)*100,"")</f>
        <v>8.3332349067241083</v>
      </c>
      <c r="Q213" s="68">
        <f>IF(P213&lt;&gt;"",VLOOKUP($A213,Sheet4!$A$2:$O$1309,15,FALSE)*100,"")</f>
        <v>57.355307589348669</v>
      </c>
      <c r="R213" s="74" t="str">
        <f t="shared" si="8"/>
        <v>&lt;2</v>
      </c>
      <c r="S213" s="64" t="s">
        <v>4364</v>
      </c>
      <c r="T213" s="64" t="str">
        <f>IF(ISNA(VLOOKUP(A213,Sheet1!B$3:C$1266,2,FALSE)=TRUE),"NC",VLOOKUP(A213,Sheet1!B$3:C$1266,2,FALSE))</f>
        <v>Rural</v>
      </c>
      <c r="U213" s="65">
        <f>IF(ISNA(VLOOKUP($A213,Sheet1!$B$3:$AH$1266,Sheet1!E$1+(Sheet1!$A$1-1)*10,FALSE))=TRUE,"---",IF(VLOOKUP($A213,Sheet1!$B$3:$AH$1266,Sheet1!E$1+(Sheet1!$A$1-1)*10,FALSE)="---","---", (ROUND(VLOOKUP($A213,Sheet1!$B$3:$AH$1266,Sheet1!E$1+(Sheet1!$A$1-1)*10,FALSE),IF(VLOOKUP($A213,Sheet1!$B$3:$AH$1266,Sheet1!E$1+(Sheet1!$A$1-1)*10,FALSE)&gt;99999,-3,IF(VLOOKUP($A213,Sheet1!$B$3:$AH$1266,Sheet1!E$1+(Sheet1!$A$1-1)*10,FALSE)&gt;9999,-2,IF(VLOOKUP($A213,Sheet1!$B$3:$AH$1266,Sheet1!E$1+(Sheet1!$A$1-1)*10,FALSE)&gt;999,-1,0)))))))</f>
        <v>217</v>
      </c>
      <c r="V213" s="65">
        <f>IF(ISNA(VLOOKUP($A213,Sheet1!$B$3:$AH$1266,Sheet1!F$1+(Sheet1!$A$1-1)*10,FALSE))=TRUE,"---",IF(VLOOKUP($A213,Sheet1!$B$3:$AH$1266,Sheet1!F$1+(Sheet1!$A$1-1)*10,FALSE)="---","---", (ROUND(VLOOKUP($A213,Sheet1!$B$3:$AH$1266,Sheet1!F$1+(Sheet1!$A$1-1)*10,FALSE),IF(VLOOKUP($A213,Sheet1!$B$3:$AH$1266,Sheet1!F$1+(Sheet1!$A$1-1)*10,FALSE)&gt;99999,-3,IF(VLOOKUP($A213,Sheet1!$B$3:$AH$1266,Sheet1!F$1+(Sheet1!$A$1-1)*10,FALSE)&gt;9999,-2,IF(VLOOKUP($A213,Sheet1!$B$3:$AH$1266,Sheet1!F$1+(Sheet1!$A$1-1)*10,FALSE)&gt;999,-1,0)))))))</f>
        <v>257</v>
      </c>
      <c r="W213" s="65">
        <f>IF(ISNA(VLOOKUP($A213,Sheet1!$B$3:$AH$1266,Sheet1!G$1+(Sheet1!$A$1-1)*10,FALSE))=TRUE,"---",IF(VLOOKUP($A213,Sheet1!$B$3:$AH$1266,Sheet1!G$1+(Sheet1!$A$1-1)*10,FALSE)="---","---", (ROUND(VLOOKUP($A213,Sheet1!$B$3:$AH$1266,Sheet1!G$1+(Sheet1!$A$1-1)*10,FALSE),IF(VLOOKUP($A213,Sheet1!$B$3:$AH$1266,Sheet1!G$1+(Sheet1!$A$1-1)*10,FALSE)&gt;99999,-3,IF(VLOOKUP($A213,Sheet1!$B$3:$AH$1266,Sheet1!G$1+(Sheet1!$A$1-1)*10,FALSE)&gt;9999,-2,IF(VLOOKUP($A213,Sheet1!$B$3:$AH$1266,Sheet1!G$1+(Sheet1!$A$1-1)*10,FALSE)&gt;999,-1,0)))))))</f>
        <v>311</v>
      </c>
      <c r="X213" s="65">
        <f>IF(ISNA(VLOOKUP($A213,Sheet1!$B$3:$AH$1266,Sheet1!H$1+(Sheet1!$A$1-1)*10,FALSE))=TRUE,"---",IF(VLOOKUP($A213,Sheet1!$B$3:$AH$1266,Sheet1!H$1+(Sheet1!$A$1-1)*10,FALSE)="---","---", (ROUND(VLOOKUP($A213,Sheet1!$B$3:$AH$1266,Sheet1!H$1+(Sheet1!$A$1-1)*10,FALSE),IF(VLOOKUP($A213,Sheet1!$B$3:$AH$1266,Sheet1!H$1+(Sheet1!$A$1-1)*10,FALSE)&gt;99999,-3,IF(VLOOKUP($A213,Sheet1!$B$3:$AH$1266,Sheet1!H$1+(Sheet1!$A$1-1)*10,FALSE)&gt;9999,-2,IF(VLOOKUP($A213,Sheet1!$B$3:$AH$1266,Sheet1!H$1+(Sheet1!$A$1-1)*10,FALSE)&gt;999,-1,0)))))))</f>
        <v>457</v>
      </c>
      <c r="Y213" s="65">
        <f>IF(ISNA(VLOOKUP($A213,Sheet1!$B$3:$AH$1266,Sheet1!I$1+(Sheet1!$A$1-1)*10,FALSE))=TRUE,"---",IF(VLOOKUP($A213,Sheet1!$B$3:$AH$1266,Sheet1!I$1+(Sheet1!$A$1-1)*10,FALSE)="---","---", (ROUND(VLOOKUP($A213,Sheet1!$B$3:$AH$1266,Sheet1!I$1+(Sheet1!$A$1-1)*10,FALSE),IF(VLOOKUP($A213,Sheet1!$B$3:$AH$1266,Sheet1!I$1+(Sheet1!$A$1-1)*10,FALSE)&gt;99999,-3,IF(VLOOKUP($A213,Sheet1!$B$3:$AH$1266,Sheet1!I$1+(Sheet1!$A$1-1)*10,FALSE)&gt;9999,-2,IF(VLOOKUP($A213,Sheet1!$B$3:$AH$1266,Sheet1!I$1+(Sheet1!$A$1-1)*10,FALSE)&gt;999,-1,0)))))))</f>
        <v>565</v>
      </c>
      <c r="Z213" s="65">
        <f>IF(ISNA(VLOOKUP($A213,Sheet1!$B$3:$AH$1266,Sheet1!J$1+(Sheet1!$A$1-1)*10,FALSE))=TRUE,"---",IF(VLOOKUP($A213,Sheet1!$B$3:$AH$1266,Sheet1!J$1+(Sheet1!$A$1-1)*10,FALSE)="---","---", (ROUND(VLOOKUP($A213,Sheet1!$B$3:$AH$1266,Sheet1!J$1+(Sheet1!$A$1-1)*10,FALSE),IF(VLOOKUP($A213,Sheet1!$B$3:$AH$1266,Sheet1!J$1+(Sheet1!$A$1-1)*10,FALSE)&gt;99999,-3,IF(VLOOKUP($A213,Sheet1!$B$3:$AH$1266,Sheet1!J$1+(Sheet1!$A$1-1)*10,FALSE)&gt;9999,-2,IF(VLOOKUP($A213,Sheet1!$B$3:$AH$1266,Sheet1!J$1+(Sheet1!$A$1-1)*10,FALSE)&gt;999,-1,0)))))))</f>
        <v>709</v>
      </c>
      <c r="AA213" s="65">
        <f>IF(ISNA(VLOOKUP($A213,Sheet1!$B$3:$AH$1266,Sheet1!K$1+(Sheet1!$A$1-1)*10,FALSE))=TRUE,"---",IF(VLOOKUP($A213,Sheet1!$B$3:$AH$1266,Sheet1!K$1+(Sheet1!$A$1-1)*10,FALSE)="---","---", (ROUND(VLOOKUP($A213,Sheet1!$B$3:$AH$1266,Sheet1!K$1+(Sheet1!$A$1-1)*10,FALSE),IF(VLOOKUP($A213,Sheet1!$B$3:$AH$1266,Sheet1!K$1+(Sheet1!$A$1-1)*10,FALSE)&gt;99999,-3,IF(VLOOKUP($A213,Sheet1!$B$3:$AH$1266,Sheet1!K$1+(Sheet1!$A$1-1)*10,FALSE)&gt;9999,-2,IF(VLOOKUP($A213,Sheet1!$B$3:$AH$1266,Sheet1!K$1+(Sheet1!$A$1-1)*10,FALSE)&gt;999,-1,0)))))))</f>
        <v>820</v>
      </c>
      <c r="AB213" s="65">
        <f>IF(ISNA(VLOOKUP($A213,Sheet1!$B$3:$AH$1266,Sheet1!L$1+(Sheet1!$A$1-1)*10,FALSE))=TRUE,"---",IF(VLOOKUP($A213,Sheet1!$B$3:$AH$1266,Sheet1!L$1+(Sheet1!$A$1-1)*10,FALSE)="---","---", (ROUND(VLOOKUP($A213,Sheet1!$B$3:$AH$1266,Sheet1!L$1+(Sheet1!$A$1-1)*10,FALSE),IF(VLOOKUP($A213,Sheet1!$B$3:$AH$1266,Sheet1!L$1+(Sheet1!$A$1-1)*10,FALSE)&gt;99999,-3,IF(VLOOKUP($A213,Sheet1!$B$3:$AH$1266,Sheet1!L$1+(Sheet1!$A$1-1)*10,FALSE)&gt;9999,-2,IF(VLOOKUP($A213,Sheet1!$B$3:$AH$1266,Sheet1!L$1+(Sheet1!$A$1-1)*10,FALSE)&gt;999,-1,0)))))))</f>
        <v>946</v>
      </c>
      <c r="AC213" s="65">
        <f>IF(ISNA(VLOOKUP($A213,Sheet1!$B$3:$AH$1266,Sheet1!M$1+(Sheet1!$A$1-1)*10,FALSE))=TRUE,"---",IF(VLOOKUP($A213,Sheet1!$B$3:$AH$1266,Sheet1!M$1+(Sheet1!$A$1-1)*10,FALSE)="---","---", (ROUND(VLOOKUP($A213,Sheet1!$B$3:$AH$1266,Sheet1!M$1+(Sheet1!$A$1-1)*10,FALSE),IF(VLOOKUP($A213,Sheet1!$B$3:$AH$1266,Sheet1!M$1+(Sheet1!$A$1-1)*10,FALSE)&gt;99999,-3,IF(VLOOKUP($A213,Sheet1!$B$3:$AH$1266,Sheet1!M$1+(Sheet1!$A$1-1)*10,FALSE)&gt;9999,-2,IF(VLOOKUP($A213,Sheet1!$B$3:$AH$1266,Sheet1!M$1+(Sheet1!$A$1-1)*10,FALSE)&gt;999,-1,0)))))))</f>
        <v>1060</v>
      </c>
      <c r="AD213" s="65">
        <f>IF(ISNA(VLOOKUP($A213,Sheet1!$B$3:$AH$1266,Sheet1!N$1+(Sheet1!$A$1-1)*10,FALSE))=TRUE,"---",IF(VLOOKUP($A213,Sheet1!$B$3:$AH$1266,Sheet1!N$1+(Sheet1!$A$1-1)*10,FALSE)="---","---", (ROUND(VLOOKUP($A213,Sheet1!$B$3:$AH$1266,Sheet1!N$1+(Sheet1!$A$1-1)*10,FALSE),IF(VLOOKUP($A213,Sheet1!$B$3:$AH$1266,Sheet1!N$1+(Sheet1!$A$1-1)*10,FALSE)&gt;99999,-3,IF(VLOOKUP($A213,Sheet1!$B$3:$AH$1266,Sheet1!N$1+(Sheet1!$A$1-1)*10,FALSE)&gt;9999,-2,IF(VLOOKUP($A213,Sheet1!$B$3:$AH$1266,Sheet1!N$1+(Sheet1!$A$1-1)*10,FALSE)&gt;999,-1,0)))))))</f>
        <v>1240</v>
      </c>
    </row>
    <row r="214" spans="1:30" ht="25.5" customHeight="1" x14ac:dyDescent="0.25">
      <c r="A214" s="133" t="s">
        <v>333</v>
      </c>
      <c r="B214" s="134" t="s">
        <v>334</v>
      </c>
      <c r="C214" s="133">
        <v>430918</v>
      </c>
      <c r="D214" s="133">
        <v>751229</v>
      </c>
      <c r="E214" s="67" t="s">
        <v>3038</v>
      </c>
      <c r="F214" s="117">
        <v>1904</v>
      </c>
      <c r="G214" s="118" t="s">
        <v>286</v>
      </c>
      <c r="H214" s="136">
        <v>0.62</v>
      </c>
      <c r="I214" s="119">
        <v>1546</v>
      </c>
      <c r="J214" s="137" t="s">
        <v>4405</v>
      </c>
      <c r="K214" s="118" t="s">
        <v>17</v>
      </c>
      <c r="L214" s="172" t="s">
        <v>335</v>
      </c>
      <c r="M214" s="123" t="s">
        <v>336</v>
      </c>
      <c r="N214" s="118" t="s">
        <v>28</v>
      </c>
      <c r="O214" s="71" t="s">
        <v>4405</v>
      </c>
      <c r="P214" s="71" t="s">
        <v>4405</v>
      </c>
      <c r="Q214" s="71" t="s">
        <v>4405</v>
      </c>
      <c r="R214" s="73" t="s">
        <v>4405</v>
      </c>
      <c r="S214" s="63" t="s">
        <v>4364</v>
      </c>
      <c r="T214" s="63" t="str">
        <f>IF(ISNA(VLOOKUP(A214,Sheet1!B$3:C$1266,2,FALSE)=TRUE),"NC",VLOOKUP(A214,Sheet1!B$3:C$1266,2,FALSE))</f>
        <v>Rural</v>
      </c>
      <c r="U214" s="66">
        <f>IF(ISNA(VLOOKUP($A214,Sheet1!$B$3:$AH$1266,Sheet1!E$1+(Sheet1!$A$1-1)*10,FALSE))=TRUE,"---",IF(VLOOKUP($A214,Sheet1!$B$3:$AH$1266,Sheet1!E$1+(Sheet1!$A$1-1)*10,FALSE)="---","---", (ROUND(VLOOKUP($A214,Sheet1!$B$3:$AH$1266,Sheet1!E$1+(Sheet1!$A$1-1)*10,FALSE),IF(VLOOKUP($A214,Sheet1!$B$3:$AH$1266,Sheet1!E$1+(Sheet1!$A$1-1)*10,FALSE)&gt;99999,-3,IF(VLOOKUP($A214,Sheet1!$B$3:$AH$1266,Sheet1!E$1+(Sheet1!$A$1-1)*10,FALSE)&gt;9999,-2,IF(VLOOKUP($A214,Sheet1!$B$3:$AH$1266,Sheet1!E$1+(Sheet1!$A$1-1)*10,FALSE)&gt;999,-1,0)))))))</f>
        <v>27</v>
      </c>
      <c r="V214" s="66">
        <f>IF(ISNA(VLOOKUP($A214,Sheet1!$B$3:$AH$1266,Sheet1!F$1+(Sheet1!$A$1-1)*10,FALSE))=TRUE,"---",IF(VLOOKUP($A214,Sheet1!$B$3:$AH$1266,Sheet1!F$1+(Sheet1!$A$1-1)*10,FALSE)="---","---", (ROUND(VLOOKUP($A214,Sheet1!$B$3:$AH$1266,Sheet1!F$1+(Sheet1!$A$1-1)*10,FALSE),IF(VLOOKUP($A214,Sheet1!$B$3:$AH$1266,Sheet1!F$1+(Sheet1!$A$1-1)*10,FALSE)&gt;99999,-3,IF(VLOOKUP($A214,Sheet1!$B$3:$AH$1266,Sheet1!F$1+(Sheet1!$A$1-1)*10,FALSE)&gt;9999,-2,IF(VLOOKUP($A214,Sheet1!$B$3:$AH$1266,Sheet1!F$1+(Sheet1!$A$1-1)*10,FALSE)&gt;999,-1,0)))))))</f>
        <v>33</v>
      </c>
      <c r="W214" s="66">
        <f>IF(ISNA(VLOOKUP($A214,Sheet1!$B$3:$AH$1266,Sheet1!G$1+(Sheet1!$A$1-1)*10,FALSE))=TRUE,"---",IF(VLOOKUP($A214,Sheet1!$B$3:$AH$1266,Sheet1!G$1+(Sheet1!$A$1-1)*10,FALSE)="---","---", (ROUND(VLOOKUP($A214,Sheet1!$B$3:$AH$1266,Sheet1!G$1+(Sheet1!$A$1-1)*10,FALSE),IF(VLOOKUP($A214,Sheet1!$B$3:$AH$1266,Sheet1!G$1+(Sheet1!$A$1-1)*10,FALSE)&gt;99999,-3,IF(VLOOKUP($A214,Sheet1!$B$3:$AH$1266,Sheet1!G$1+(Sheet1!$A$1-1)*10,FALSE)&gt;9999,-2,IF(VLOOKUP($A214,Sheet1!$B$3:$AH$1266,Sheet1!G$1+(Sheet1!$A$1-1)*10,FALSE)&gt;999,-1,0)))))))</f>
        <v>40</v>
      </c>
      <c r="X214" s="66">
        <f>IF(ISNA(VLOOKUP($A214,Sheet1!$B$3:$AH$1266,Sheet1!H$1+(Sheet1!$A$1-1)*10,FALSE))=TRUE,"---",IF(VLOOKUP($A214,Sheet1!$B$3:$AH$1266,Sheet1!H$1+(Sheet1!$A$1-1)*10,FALSE)="---","---", (ROUND(VLOOKUP($A214,Sheet1!$B$3:$AH$1266,Sheet1!H$1+(Sheet1!$A$1-1)*10,FALSE),IF(VLOOKUP($A214,Sheet1!$B$3:$AH$1266,Sheet1!H$1+(Sheet1!$A$1-1)*10,FALSE)&gt;99999,-3,IF(VLOOKUP($A214,Sheet1!$B$3:$AH$1266,Sheet1!H$1+(Sheet1!$A$1-1)*10,FALSE)&gt;9999,-2,IF(VLOOKUP($A214,Sheet1!$B$3:$AH$1266,Sheet1!H$1+(Sheet1!$A$1-1)*10,FALSE)&gt;999,-1,0)))))))</f>
        <v>59</v>
      </c>
      <c r="Y214" s="66">
        <f>IF(ISNA(VLOOKUP($A214,Sheet1!$B$3:$AH$1266,Sheet1!I$1+(Sheet1!$A$1-1)*10,FALSE))=TRUE,"---",IF(VLOOKUP($A214,Sheet1!$B$3:$AH$1266,Sheet1!I$1+(Sheet1!$A$1-1)*10,FALSE)="---","---", (ROUND(VLOOKUP($A214,Sheet1!$B$3:$AH$1266,Sheet1!I$1+(Sheet1!$A$1-1)*10,FALSE),IF(VLOOKUP($A214,Sheet1!$B$3:$AH$1266,Sheet1!I$1+(Sheet1!$A$1-1)*10,FALSE)&gt;99999,-3,IF(VLOOKUP($A214,Sheet1!$B$3:$AH$1266,Sheet1!I$1+(Sheet1!$A$1-1)*10,FALSE)&gt;9999,-2,IF(VLOOKUP($A214,Sheet1!$B$3:$AH$1266,Sheet1!I$1+(Sheet1!$A$1-1)*10,FALSE)&gt;999,-1,0)))))))</f>
        <v>73</v>
      </c>
      <c r="Z214" s="66">
        <f>IF(ISNA(VLOOKUP($A214,Sheet1!$B$3:$AH$1266,Sheet1!J$1+(Sheet1!$A$1-1)*10,FALSE))=TRUE,"---",IF(VLOOKUP($A214,Sheet1!$B$3:$AH$1266,Sheet1!J$1+(Sheet1!$A$1-1)*10,FALSE)="---","---", (ROUND(VLOOKUP($A214,Sheet1!$B$3:$AH$1266,Sheet1!J$1+(Sheet1!$A$1-1)*10,FALSE),IF(VLOOKUP($A214,Sheet1!$B$3:$AH$1266,Sheet1!J$1+(Sheet1!$A$1-1)*10,FALSE)&gt;99999,-3,IF(VLOOKUP($A214,Sheet1!$B$3:$AH$1266,Sheet1!J$1+(Sheet1!$A$1-1)*10,FALSE)&gt;9999,-2,IF(VLOOKUP($A214,Sheet1!$B$3:$AH$1266,Sheet1!J$1+(Sheet1!$A$1-1)*10,FALSE)&gt;999,-1,0)))))))</f>
        <v>92</v>
      </c>
      <c r="AA214" s="66">
        <f>IF(ISNA(VLOOKUP($A214,Sheet1!$B$3:$AH$1266,Sheet1!K$1+(Sheet1!$A$1-1)*10,FALSE))=TRUE,"---",IF(VLOOKUP($A214,Sheet1!$B$3:$AH$1266,Sheet1!K$1+(Sheet1!$A$1-1)*10,FALSE)="---","---", (ROUND(VLOOKUP($A214,Sheet1!$B$3:$AH$1266,Sheet1!K$1+(Sheet1!$A$1-1)*10,FALSE),IF(VLOOKUP($A214,Sheet1!$B$3:$AH$1266,Sheet1!K$1+(Sheet1!$A$1-1)*10,FALSE)&gt;99999,-3,IF(VLOOKUP($A214,Sheet1!$B$3:$AH$1266,Sheet1!K$1+(Sheet1!$A$1-1)*10,FALSE)&gt;9999,-2,IF(VLOOKUP($A214,Sheet1!$B$3:$AH$1266,Sheet1!K$1+(Sheet1!$A$1-1)*10,FALSE)&gt;999,-1,0)))))))</f>
        <v>107</v>
      </c>
      <c r="AB214" s="66">
        <f>IF(ISNA(VLOOKUP($A214,Sheet1!$B$3:$AH$1266,Sheet1!L$1+(Sheet1!$A$1-1)*10,FALSE))=TRUE,"---",IF(VLOOKUP($A214,Sheet1!$B$3:$AH$1266,Sheet1!L$1+(Sheet1!$A$1-1)*10,FALSE)="---","---", (ROUND(VLOOKUP($A214,Sheet1!$B$3:$AH$1266,Sheet1!L$1+(Sheet1!$A$1-1)*10,FALSE),IF(VLOOKUP($A214,Sheet1!$B$3:$AH$1266,Sheet1!L$1+(Sheet1!$A$1-1)*10,FALSE)&gt;99999,-3,IF(VLOOKUP($A214,Sheet1!$B$3:$AH$1266,Sheet1!L$1+(Sheet1!$A$1-1)*10,FALSE)&gt;9999,-2,IF(VLOOKUP($A214,Sheet1!$B$3:$AH$1266,Sheet1!L$1+(Sheet1!$A$1-1)*10,FALSE)&gt;999,-1,0)))))))</f>
        <v>124</v>
      </c>
      <c r="AC214" s="66">
        <f>IF(ISNA(VLOOKUP($A214,Sheet1!$B$3:$AH$1266,Sheet1!M$1+(Sheet1!$A$1-1)*10,FALSE))=TRUE,"---",IF(VLOOKUP($A214,Sheet1!$B$3:$AH$1266,Sheet1!M$1+(Sheet1!$A$1-1)*10,FALSE)="---","---", (ROUND(VLOOKUP($A214,Sheet1!$B$3:$AH$1266,Sheet1!M$1+(Sheet1!$A$1-1)*10,FALSE),IF(VLOOKUP($A214,Sheet1!$B$3:$AH$1266,Sheet1!M$1+(Sheet1!$A$1-1)*10,FALSE)&gt;99999,-3,IF(VLOOKUP($A214,Sheet1!$B$3:$AH$1266,Sheet1!M$1+(Sheet1!$A$1-1)*10,FALSE)&gt;9999,-2,IF(VLOOKUP($A214,Sheet1!$B$3:$AH$1266,Sheet1!M$1+(Sheet1!$A$1-1)*10,FALSE)&gt;999,-1,0)))))))</f>
        <v>140</v>
      </c>
      <c r="AD214" s="66">
        <f>IF(ISNA(VLOOKUP($A214,Sheet1!$B$3:$AH$1266,Sheet1!N$1+(Sheet1!$A$1-1)*10,FALSE))=TRUE,"---",IF(VLOOKUP($A214,Sheet1!$B$3:$AH$1266,Sheet1!N$1+(Sheet1!$A$1-1)*10,FALSE)="---","---", (ROUND(VLOOKUP($A214,Sheet1!$B$3:$AH$1266,Sheet1!N$1+(Sheet1!$A$1-1)*10,FALSE),IF(VLOOKUP($A214,Sheet1!$B$3:$AH$1266,Sheet1!N$1+(Sheet1!$A$1-1)*10,FALSE)&gt;99999,-3,IF(VLOOKUP($A214,Sheet1!$B$3:$AH$1266,Sheet1!N$1+(Sheet1!$A$1-1)*10,FALSE)&gt;9999,-2,IF(VLOOKUP($A214,Sheet1!$B$3:$AH$1266,Sheet1!N$1+(Sheet1!$A$1-1)*10,FALSE)&gt;999,-1,0)))))))</f>
        <v>165</v>
      </c>
    </row>
    <row r="215" spans="1:30" ht="25.5" customHeight="1" x14ac:dyDescent="0.25">
      <c r="A215" s="125" t="s">
        <v>337</v>
      </c>
      <c r="B215" s="126" t="s">
        <v>338</v>
      </c>
      <c r="C215" s="125">
        <v>430728</v>
      </c>
      <c r="D215" s="125">
        <v>751221</v>
      </c>
      <c r="E215" s="70" t="s">
        <v>3038</v>
      </c>
      <c r="F215" s="139" t="s">
        <v>4405</v>
      </c>
      <c r="G215" s="127" t="s">
        <v>160</v>
      </c>
      <c r="H215" s="128">
        <v>8.16</v>
      </c>
      <c r="I215" s="112">
        <v>23928</v>
      </c>
      <c r="J215" s="140" t="s">
        <v>4405</v>
      </c>
      <c r="K215" s="127" t="s">
        <v>17</v>
      </c>
      <c r="L215" s="115">
        <v>4270</v>
      </c>
      <c r="M215" s="116">
        <v>523</v>
      </c>
      <c r="N215" s="127" t="s">
        <v>199</v>
      </c>
      <c r="O215" s="68" t="str">
        <f t="shared" si="7"/>
        <v>&lt;0.2</v>
      </c>
      <c r="P215" s="68">
        <f>IF(O215&lt;&gt;"",VLOOKUP($A215,Sheet4!$A$2:$O$1309,14,FALSE)*100,"")</f>
        <v>1.8472321030518324</v>
      </c>
      <c r="Q215" s="68">
        <f>IF(P215&lt;&gt;"",VLOOKUP($A215,Sheet4!$A$2:$O$1309,15,FALSE)*100,"")</f>
        <v>16.692259759502214</v>
      </c>
      <c r="R215" s="74" t="str">
        <f t="shared" si="8"/>
        <v>&gt;500</v>
      </c>
      <c r="S215" s="64" t="s">
        <v>4364</v>
      </c>
      <c r="T215" s="64" t="str">
        <f>IF(ISNA(VLOOKUP(A215,Sheet1!B$3:C$1266,2,FALSE)=TRUE),"NC",VLOOKUP(A215,Sheet1!B$3:C$1266,2,FALSE))</f>
        <v>Rural</v>
      </c>
      <c r="U215" s="65">
        <f>IF(ISNA(VLOOKUP($A215,Sheet1!$B$3:$AH$1266,Sheet1!E$1+(Sheet1!$A$1-1)*10,FALSE))=TRUE,"---",IF(VLOOKUP($A215,Sheet1!$B$3:$AH$1266,Sheet1!E$1+(Sheet1!$A$1-1)*10,FALSE)="---","---", (ROUND(VLOOKUP($A215,Sheet1!$B$3:$AH$1266,Sheet1!E$1+(Sheet1!$A$1-1)*10,FALSE),IF(VLOOKUP($A215,Sheet1!$B$3:$AH$1266,Sheet1!E$1+(Sheet1!$A$1-1)*10,FALSE)&gt;99999,-3,IF(VLOOKUP($A215,Sheet1!$B$3:$AH$1266,Sheet1!E$1+(Sheet1!$A$1-1)*10,FALSE)&gt;9999,-2,IF(VLOOKUP($A215,Sheet1!$B$3:$AH$1266,Sheet1!E$1+(Sheet1!$A$1-1)*10,FALSE)&gt;999,-1,0)))))))</f>
        <v>137</v>
      </c>
      <c r="V215" s="65">
        <f>IF(ISNA(VLOOKUP($A215,Sheet1!$B$3:$AH$1266,Sheet1!F$1+(Sheet1!$A$1-1)*10,FALSE))=TRUE,"---",IF(VLOOKUP($A215,Sheet1!$B$3:$AH$1266,Sheet1!F$1+(Sheet1!$A$1-1)*10,FALSE)="---","---", (ROUND(VLOOKUP($A215,Sheet1!$B$3:$AH$1266,Sheet1!F$1+(Sheet1!$A$1-1)*10,FALSE),IF(VLOOKUP($A215,Sheet1!$B$3:$AH$1266,Sheet1!F$1+(Sheet1!$A$1-1)*10,FALSE)&gt;99999,-3,IF(VLOOKUP($A215,Sheet1!$B$3:$AH$1266,Sheet1!F$1+(Sheet1!$A$1-1)*10,FALSE)&gt;9999,-2,IF(VLOOKUP($A215,Sheet1!$B$3:$AH$1266,Sheet1!F$1+(Sheet1!$A$1-1)*10,FALSE)&gt;999,-1,0)))))))</f>
        <v>164</v>
      </c>
      <c r="W215" s="65">
        <f>IF(ISNA(VLOOKUP($A215,Sheet1!$B$3:$AH$1266,Sheet1!G$1+(Sheet1!$A$1-1)*10,FALSE))=TRUE,"---",IF(VLOOKUP($A215,Sheet1!$B$3:$AH$1266,Sheet1!G$1+(Sheet1!$A$1-1)*10,FALSE)="---","---", (ROUND(VLOOKUP($A215,Sheet1!$B$3:$AH$1266,Sheet1!G$1+(Sheet1!$A$1-1)*10,FALSE),IF(VLOOKUP($A215,Sheet1!$B$3:$AH$1266,Sheet1!G$1+(Sheet1!$A$1-1)*10,FALSE)&gt;99999,-3,IF(VLOOKUP($A215,Sheet1!$B$3:$AH$1266,Sheet1!G$1+(Sheet1!$A$1-1)*10,FALSE)&gt;9999,-2,IF(VLOOKUP($A215,Sheet1!$B$3:$AH$1266,Sheet1!G$1+(Sheet1!$A$1-1)*10,FALSE)&gt;999,-1,0)))))))</f>
        <v>199</v>
      </c>
      <c r="X215" s="65">
        <f>IF(ISNA(VLOOKUP($A215,Sheet1!$B$3:$AH$1266,Sheet1!H$1+(Sheet1!$A$1-1)*10,FALSE))=TRUE,"---",IF(VLOOKUP($A215,Sheet1!$B$3:$AH$1266,Sheet1!H$1+(Sheet1!$A$1-1)*10,FALSE)="---","---", (ROUND(VLOOKUP($A215,Sheet1!$B$3:$AH$1266,Sheet1!H$1+(Sheet1!$A$1-1)*10,FALSE),IF(VLOOKUP($A215,Sheet1!$B$3:$AH$1266,Sheet1!H$1+(Sheet1!$A$1-1)*10,FALSE)&gt;99999,-3,IF(VLOOKUP($A215,Sheet1!$B$3:$AH$1266,Sheet1!H$1+(Sheet1!$A$1-1)*10,FALSE)&gt;9999,-2,IF(VLOOKUP($A215,Sheet1!$B$3:$AH$1266,Sheet1!H$1+(Sheet1!$A$1-1)*10,FALSE)&gt;999,-1,0)))))))</f>
        <v>294</v>
      </c>
      <c r="Y215" s="65">
        <f>IF(ISNA(VLOOKUP($A215,Sheet1!$B$3:$AH$1266,Sheet1!I$1+(Sheet1!$A$1-1)*10,FALSE))=TRUE,"---",IF(VLOOKUP($A215,Sheet1!$B$3:$AH$1266,Sheet1!I$1+(Sheet1!$A$1-1)*10,FALSE)="---","---", (ROUND(VLOOKUP($A215,Sheet1!$B$3:$AH$1266,Sheet1!I$1+(Sheet1!$A$1-1)*10,FALSE),IF(VLOOKUP($A215,Sheet1!$B$3:$AH$1266,Sheet1!I$1+(Sheet1!$A$1-1)*10,FALSE)&gt;99999,-3,IF(VLOOKUP($A215,Sheet1!$B$3:$AH$1266,Sheet1!I$1+(Sheet1!$A$1-1)*10,FALSE)&gt;9999,-2,IF(VLOOKUP($A215,Sheet1!$B$3:$AH$1266,Sheet1!I$1+(Sheet1!$A$1-1)*10,FALSE)&gt;999,-1,0)))))))</f>
        <v>366</v>
      </c>
      <c r="Z215" s="65">
        <f>IF(ISNA(VLOOKUP($A215,Sheet1!$B$3:$AH$1266,Sheet1!J$1+(Sheet1!$A$1-1)*10,FALSE))=TRUE,"---",IF(VLOOKUP($A215,Sheet1!$B$3:$AH$1266,Sheet1!J$1+(Sheet1!$A$1-1)*10,FALSE)="---","---", (ROUND(VLOOKUP($A215,Sheet1!$B$3:$AH$1266,Sheet1!J$1+(Sheet1!$A$1-1)*10,FALSE),IF(VLOOKUP($A215,Sheet1!$B$3:$AH$1266,Sheet1!J$1+(Sheet1!$A$1-1)*10,FALSE)&gt;99999,-3,IF(VLOOKUP($A215,Sheet1!$B$3:$AH$1266,Sheet1!J$1+(Sheet1!$A$1-1)*10,FALSE)&gt;9999,-2,IF(VLOOKUP($A215,Sheet1!$B$3:$AH$1266,Sheet1!J$1+(Sheet1!$A$1-1)*10,FALSE)&gt;999,-1,0)))))))</f>
        <v>462</v>
      </c>
      <c r="AA215" s="65">
        <f>IF(ISNA(VLOOKUP($A215,Sheet1!$B$3:$AH$1266,Sheet1!K$1+(Sheet1!$A$1-1)*10,FALSE))=TRUE,"---",IF(VLOOKUP($A215,Sheet1!$B$3:$AH$1266,Sheet1!K$1+(Sheet1!$A$1-1)*10,FALSE)="---","---", (ROUND(VLOOKUP($A215,Sheet1!$B$3:$AH$1266,Sheet1!K$1+(Sheet1!$A$1-1)*10,FALSE),IF(VLOOKUP($A215,Sheet1!$B$3:$AH$1266,Sheet1!K$1+(Sheet1!$A$1-1)*10,FALSE)&gt;99999,-3,IF(VLOOKUP($A215,Sheet1!$B$3:$AH$1266,Sheet1!K$1+(Sheet1!$A$1-1)*10,FALSE)&gt;9999,-2,IF(VLOOKUP($A215,Sheet1!$B$3:$AH$1266,Sheet1!K$1+(Sheet1!$A$1-1)*10,FALSE)&gt;999,-1,0)))))))</f>
        <v>536</v>
      </c>
      <c r="AB215" s="65">
        <f>IF(ISNA(VLOOKUP($A215,Sheet1!$B$3:$AH$1266,Sheet1!L$1+(Sheet1!$A$1-1)*10,FALSE))=TRUE,"---",IF(VLOOKUP($A215,Sheet1!$B$3:$AH$1266,Sheet1!L$1+(Sheet1!$A$1-1)*10,FALSE)="---","---", (ROUND(VLOOKUP($A215,Sheet1!$B$3:$AH$1266,Sheet1!L$1+(Sheet1!$A$1-1)*10,FALSE),IF(VLOOKUP($A215,Sheet1!$B$3:$AH$1266,Sheet1!L$1+(Sheet1!$A$1-1)*10,FALSE)&gt;99999,-3,IF(VLOOKUP($A215,Sheet1!$B$3:$AH$1266,Sheet1!L$1+(Sheet1!$A$1-1)*10,FALSE)&gt;9999,-2,IF(VLOOKUP($A215,Sheet1!$B$3:$AH$1266,Sheet1!L$1+(Sheet1!$A$1-1)*10,FALSE)&gt;999,-1,0)))))))</f>
        <v>620</v>
      </c>
      <c r="AC215" s="65">
        <f>IF(ISNA(VLOOKUP($A215,Sheet1!$B$3:$AH$1266,Sheet1!M$1+(Sheet1!$A$1-1)*10,FALSE))=TRUE,"---",IF(VLOOKUP($A215,Sheet1!$B$3:$AH$1266,Sheet1!M$1+(Sheet1!$A$1-1)*10,FALSE)="---","---", (ROUND(VLOOKUP($A215,Sheet1!$B$3:$AH$1266,Sheet1!M$1+(Sheet1!$A$1-1)*10,FALSE),IF(VLOOKUP($A215,Sheet1!$B$3:$AH$1266,Sheet1!M$1+(Sheet1!$A$1-1)*10,FALSE)&gt;99999,-3,IF(VLOOKUP($A215,Sheet1!$B$3:$AH$1266,Sheet1!M$1+(Sheet1!$A$1-1)*10,FALSE)&gt;9999,-2,IF(VLOOKUP($A215,Sheet1!$B$3:$AH$1266,Sheet1!M$1+(Sheet1!$A$1-1)*10,FALSE)&gt;999,-1,0)))))))</f>
        <v>698</v>
      </c>
      <c r="AD215" s="65">
        <f>IF(ISNA(VLOOKUP($A215,Sheet1!$B$3:$AH$1266,Sheet1!N$1+(Sheet1!$A$1-1)*10,FALSE))=TRUE,"---",IF(VLOOKUP($A215,Sheet1!$B$3:$AH$1266,Sheet1!N$1+(Sheet1!$A$1-1)*10,FALSE)="---","---", (ROUND(VLOOKUP($A215,Sheet1!$B$3:$AH$1266,Sheet1!N$1+(Sheet1!$A$1-1)*10,FALSE),IF(VLOOKUP($A215,Sheet1!$B$3:$AH$1266,Sheet1!N$1+(Sheet1!$A$1-1)*10,FALSE)&gt;99999,-3,IF(VLOOKUP($A215,Sheet1!$B$3:$AH$1266,Sheet1!N$1+(Sheet1!$A$1-1)*10,FALSE)&gt;9999,-2,IF(VLOOKUP($A215,Sheet1!$B$3:$AH$1266,Sheet1!N$1+(Sheet1!$A$1-1)*10,FALSE)&gt;999,-1,0)))))))</f>
        <v>818</v>
      </c>
    </row>
    <row r="216" spans="1:30" ht="25.5" customHeight="1" x14ac:dyDescent="0.25">
      <c r="A216" s="133" t="s">
        <v>339</v>
      </c>
      <c r="B216" s="134" t="s">
        <v>340</v>
      </c>
      <c r="C216" s="133">
        <v>430643</v>
      </c>
      <c r="D216" s="133">
        <v>751251</v>
      </c>
      <c r="E216" s="67" t="s">
        <v>3038</v>
      </c>
      <c r="F216" s="135" t="s">
        <v>4405</v>
      </c>
      <c r="G216" s="118" t="s">
        <v>160</v>
      </c>
      <c r="H216" s="136">
        <v>8.91</v>
      </c>
      <c r="I216" s="119">
        <v>16712</v>
      </c>
      <c r="J216" s="137" t="s">
        <v>4405</v>
      </c>
      <c r="K216" s="118" t="s">
        <v>17</v>
      </c>
      <c r="L216" s="122">
        <v>1520</v>
      </c>
      <c r="M216" s="123">
        <v>171</v>
      </c>
      <c r="N216" s="118" t="s">
        <v>145</v>
      </c>
      <c r="O216" s="71">
        <f t="shared" si="7"/>
        <v>0.67004639902868646</v>
      </c>
      <c r="P216" s="71">
        <f>IF(O216&lt;&gt;"",VLOOKUP($A216,Sheet4!$A$2:$O$1309,14,FALSE)*100,"")</f>
        <v>1.9888876584289727</v>
      </c>
      <c r="Q216" s="71">
        <f>IF(P216&lt;&gt;"",VLOOKUP($A216,Sheet4!$A$2:$O$1309,15,FALSE)*100,"")</f>
        <v>17.862478130383298</v>
      </c>
      <c r="R216" s="73" t="str">
        <f t="shared" si="8"/>
        <v>&gt;100, &lt;200</v>
      </c>
      <c r="S216" s="63" t="s">
        <v>4364</v>
      </c>
      <c r="T216" s="63" t="str">
        <f>IF(ISNA(VLOOKUP(A216,Sheet1!B$3:C$1266,2,FALSE)=TRUE),"NC",VLOOKUP(A216,Sheet1!B$3:C$1266,2,FALSE))</f>
        <v>Rural</v>
      </c>
      <c r="U216" s="66">
        <f>IF(ISNA(VLOOKUP($A216,Sheet1!$B$3:$AH$1266,Sheet1!E$1+(Sheet1!$A$1-1)*10,FALSE))=TRUE,"---",IF(VLOOKUP($A216,Sheet1!$B$3:$AH$1266,Sheet1!E$1+(Sheet1!$A$1-1)*10,FALSE)="---","---", (ROUND(VLOOKUP($A216,Sheet1!$B$3:$AH$1266,Sheet1!E$1+(Sheet1!$A$1-1)*10,FALSE),IF(VLOOKUP($A216,Sheet1!$B$3:$AH$1266,Sheet1!E$1+(Sheet1!$A$1-1)*10,FALSE)&gt;99999,-3,IF(VLOOKUP($A216,Sheet1!$B$3:$AH$1266,Sheet1!E$1+(Sheet1!$A$1-1)*10,FALSE)&gt;9999,-2,IF(VLOOKUP($A216,Sheet1!$B$3:$AH$1266,Sheet1!E$1+(Sheet1!$A$1-1)*10,FALSE)&gt;999,-1,0)))))))</f>
        <v>325</v>
      </c>
      <c r="V216" s="66">
        <f>IF(ISNA(VLOOKUP($A216,Sheet1!$B$3:$AH$1266,Sheet1!F$1+(Sheet1!$A$1-1)*10,FALSE))=TRUE,"---",IF(VLOOKUP($A216,Sheet1!$B$3:$AH$1266,Sheet1!F$1+(Sheet1!$A$1-1)*10,FALSE)="---","---", (ROUND(VLOOKUP($A216,Sheet1!$B$3:$AH$1266,Sheet1!F$1+(Sheet1!$A$1-1)*10,FALSE),IF(VLOOKUP($A216,Sheet1!$B$3:$AH$1266,Sheet1!F$1+(Sheet1!$A$1-1)*10,FALSE)&gt;99999,-3,IF(VLOOKUP($A216,Sheet1!$B$3:$AH$1266,Sheet1!F$1+(Sheet1!$A$1-1)*10,FALSE)&gt;9999,-2,IF(VLOOKUP($A216,Sheet1!$B$3:$AH$1266,Sheet1!F$1+(Sheet1!$A$1-1)*10,FALSE)&gt;999,-1,0)))))))</f>
        <v>386</v>
      </c>
      <c r="W216" s="66">
        <f>IF(ISNA(VLOOKUP($A216,Sheet1!$B$3:$AH$1266,Sheet1!G$1+(Sheet1!$A$1-1)*10,FALSE))=TRUE,"---",IF(VLOOKUP($A216,Sheet1!$B$3:$AH$1266,Sheet1!G$1+(Sheet1!$A$1-1)*10,FALSE)="---","---", (ROUND(VLOOKUP($A216,Sheet1!$B$3:$AH$1266,Sheet1!G$1+(Sheet1!$A$1-1)*10,FALSE),IF(VLOOKUP($A216,Sheet1!$B$3:$AH$1266,Sheet1!G$1+(Sheet1!$A$1-1)*10,FALSE)&gt;99999,-3,IF(VLOOKUP($A216,Sheet1!$B$3:$AH$1266,Sheet1!G$1+(Sheet1!$A$1-1)*10,FALSE)&gt;9999,-2,IF(VLOOKUP($A216,Sheet1!$B$3:$AH$1266,Sheet1!G$1+(Sheet1!$A$1-1)*10,FALSE)&gt;999,-1,0)))))))</f>
        <v>466</v>
      </c>
      <c r="X216" s="66">
        <f>IF(ISNA(VLOOKUP($A216,Sheet1!$B$3:$AH$1266,Sheet1!H$1+(Sheet1!$A$1-1)*10,FALSE))=TRUE,"---",IF(VLOOKUP($A216,Sheet1!$B$3:$AH$1266,Sheet1!H$1+(Sheet1!$A$1-1)*10,FALSE)="---","---", (ROUND(VLOOKUP($A216,Sheet1!$B$3:$AH$1266,Sheet1!H$1+(Sheet1!$A$1-1)*10,FALSE),IF(VLOOKUP($A216,Sheet1!$B$3:$AH$1266,Sheet1!H$1+(Sheet1!$A$1-1)*10,FALSE)&gt;99999,-3,IF(VLOOKUP($A216,Sheet1!$B$3:$AH$1266,Sheet1!H$1+(Sheet1!$A$1-1)*10,FALSE)&gt;9999,-2,IF(VLOOKUP($A216,Sheet1!$B$3:$AH$1266,Sheet1!H$1+(Sheet1!$A$1-1)*10,FALSE)&gt;999,-1,0)))))))</f>
        <v>683</v>
      </c>
      <c r="Y216" s="66">
        <f>IF(ISNA(VLOOKUP($A216,Sheet1!$B$3:$AH$1266,Sheet1!I$1+(Sheet1!$A$1-1)*10,FALSE))=TRUE,"---",IF(VLOOKUP($A216,Sheet1!$B$3:$AH$1266,Sheet1!I$1+(Sheet1!$A$1-1)*10,FALSE)="---","---", (ROUND(VLOOKUP($A216,Sheet1!$B$3:$AH$1266,Sheet1!I$1+(Sheet1!$A$1-1)*10,FALSE),IF(VLOOKUP($A216,Sheet1!$B$3:$AH$1266,Sheet1!I$1+(Sheet1!$A$1-1)*10,FALSE)&gt;99999,-3,IF(VLOOKUP($A216,Sheet1!$B$3:$AH$1266,Sheet1!I$1+(Sheet1!$A$1-1)*10,FALSE)&gt;9999,-2,IF(VLOOKUP($A216,Sheet1!$B$3:$AH$1266,Sheet1!I$1+(Sheet1!$A$1-1)*10,FALSE)&gt;999,-1,0)))))))</f>
        <v>843</v>
      </c>
      <c r="Z216" s="66">
        <f>IF(ISNA(VLOOKUP($A216,Sheet1!$B$3:$AH$1266,Sheet1!J$1+(Sheet1!$A$1-1)*10,FALSE))=TRUE,"---",IF(VLOOKUP($A216,Sheet1!$B$3:$AH$1266,Sheet1!J$1+(Sheet1!$A$1-1)*10,FALSE)="---","---", (ROUND(VLOOKUP($A216,Sheet1!$B$3:$AH$1266,Sheet1!J$1+(Sheet1!$A$1-1)*10,FALSE),IF(VLOOKUP($A216,Sheet1!$B$3:$AH$1266,Sheet1!J$1+(Sheet1!$A$1-1)*10,FALSE)&gt;99999,-3,IF(VLOOKUP($A216,Sheet1!$B$3:$AH$1266,Sheet1!J$1+(Sheet1!$A$1-1)*10,FALSE)&gt;9999,-2,IF(VLOOKUP($A216,Sheet1!$B$3:$AH$1266,Sheet1!J$1+(Sheet1!$A$1-1)*10,FALSE)&gt;999,-1,0)))))))</f>
        <v>1060</v>
      </c>
      <c r="AA216" s="66">
        <f>IF(ISNA(VLOOKUP($A216,Sheet1!$B$3:$AH$1266,Sheet1!K$1+(Sheet1!$A$1-1)*10,FALSE))=TRUE,"---",IF(VLOOKUP($A216,Sheet1!$B$3:$AH$1266,Sheet1!K$1+(Sheet1!$A$1-1)*10,FALSE)="---","---", (ROUND(VLOOKUP($A216,Sheet1!$B$3:$AH$1266,Sheet1!K$1+(Sheet1!$A$1-1)*10,FALSE),IF(VLOOKUP($A216,Sheet1!$B$3:$AH$1266,Sheet1!K$1+(Sheet1!$A$1-1)*10,FALSE)&gt;99999,-3,IF(VLOOKUP($A216,Sheet1!$B$3:$AH$1266,Sheet1!K$1+(Sheet1!$A$1-1)*10,FALSE)&gt;9999,-2,IF(VLOOKUP($A216,Sheet1!$B$3:$AH$1266,Sheet1!K$1+(Sheet1!$A$1-1)*10,FALSE)&gt;999,-1,0)))))))</f>
        <v>1220</v>
      </c>
      <c r="AB216" s="66">
        <f>IF(ISNA(VLOOKUP($A216,Sheet1!$B$3:$AH$1266,Sheet1!L$1+(Sheet1!$A$1-1)*10,FALSE))=TRUE,"---",IF(VLOOKUP($A216,Sheet1!$B$3:$AH$1266,Sheet1!L$1+(Sheet1!$A$1-1)*10,FALSE)="---","---", (ROUND(VLOOKUP($A216,Sheet1!$B$3:$AH$1266,Sheet1!L$1+(Sheet1!$A$1-1)*10,FALSE),IF(VLOOKUP($A216,Sheet1!$B$3:$AH$1266,Sheet1!L$1+(Sheet1!$A$1-1)*10,FALSE)&gt;99999,-3,IF(VLOOKUP($A216,Sheet1!$B$3:$AH$1266,Sheet1!L$1+(Sheet1!$A$1-1)*10,FALSE)&gt;9999,-2,IF(VLOOKUP($A216,Sheet1!$B$3:$AH$1266,Sheet1!L$1+(Sheet1!$A$1-1)*10,FALSE)&gt;999,-1,0)))))))</f>
        <v>1410</v>
      </c>
      <c r="AC216" s="66">
        <f>IF(ISNA(VLOOKUP($A216,Sheet1!$B$3:$AH$1266,Sheet1!M$1+(Sheet1!$A$1-1)*10,FALSE))=TRUE,"---",IF(VLOOKUP($A216,Sheet1!$B$3:$AH$1266,Sheet1!M$1+(Sheet1!$A$1-1)*10,FALSE)="---","---", (ROUND(VLOOKUP($A216,Sheet1!$B$3:$AH$1266,Sheet1!M$1+(Sheet1!$A$1-1)*10,FALSE),IF(VLOOKUP($A216,Sheet1!$B$3:$AH$1266,Sheet1!M$1+(Sheet1!$A$1-1)*10,FALSE)&gt;99999,-3,IF(VLOOKUP($A216,Sheet1!$B$3:$AH$1266,Sheet1!M$1+(Sheet1!$A$1-1)*10,FALSE)&gt;9999,-2,IF(VLOOKUP($A216,Sheet1!$B$3:$AH$1266,Sheet1!M$1+(Sheet1!$A$1-1)*10,FALSE)&gt;999,-1,0)))))))</f>
        <v>1580</v>
      </c>
      <c r="AD216" s="66">
        <f>IF(ISNA(VLOOKUP($A216,Sheet1!$B$3:$AH$1266,Sheet1!N$1+(Sheet1!$A$1-1)*10,FALSE))=TRUE,"---",IF(VLOOKUP($A216,Sheet1!$B$3:$AH$1266,Sheet1!N$1+(Sheet1!$A$1-1)*10,FALSE)="---","---", (ROUND(VLOOKUP($A216,Sheet1!$B$3:$AH$1266,Sheet1!N$1+(Sheet1!$A$1-1)*10,FALSE),IF(VLOOKUP($A216,Sheet1!$B$3:$AH$1266,Sheet1!N$1+(Sheet1!$A$1-1)*10,FALSE)&gt;99999,-3,IF(VLOOKUP($A216,Sheet1!$B$3:$AH$1266,Sheet1!N$1+(Sheet1!$A$1-1)*10,FALSE)&gt;9999,-2,IF(VLOOKUP($A216,Sheet1!$B$3:$AH$1266,Sheet1!N$1+(Sheet1!$A$1-1)*10,FALSE)&gt;999,-1,0)))))))</f>
        <v>1840</v>
      </c>
    </row>
    <row r="217" spans="1:30" ht="25.5" customHeight="1" x14ac:dyDescent="0.25">
      <c r="A217" s="125" t="s">
        <v>341</v>
      </c>
      <c r="B217" s="126" t="s">
        <v>342</v>
      </c>
      <c r="C217" s="125">
        <v>430628</v>
      </c>
      <c r="D217" s="125">
        <v>751240</v>
      </c>
      <c r="E217" s="70" t="s">
        <v>3038</v>
      </c>
      <c r="F217" s="139" t="s">
        <v>4405</v>
      </c>
      <c r="G217" s="127" t="s">
        <v>160</v>
      </c>
      <c r="H217" s="128">
        <v>520</v>
      </c>
      <c r="I217" s="112">
        <v>16712</v>
      </c>
      <c r="J217" s="140" t="s">
        <v>4405</v>
      </c>
      <c r="K217" s="127" t="s">
        <v>17</v>
      </c>
      <c r="L217" s="115">
        <v>21000</v>
      </c>
      <c r="M217" s="116">
        <v>40.4</v>
      </c>
      <c r="N217" s="127" t="s">
        <v>343</v>
      </c>
      <c r="O217" s="68" t="s">
        <v>4405</v>
      </c>
      <c r="P217" s="68" t="s">
        <v>4405</v>
      </c>
      <c r="Q217" s="68" t="s">
        <v>4405</v>
      </c>
      <c r="R217" s="74" t="s">
        <v>4405</v>
      </c>
      <c r="S217" s="64" t="s">
        <v>4364</v>
      </c>
      <c r="T217" s="64" t="str">
        <f>IF(ISNA(VLOOKUP(A217,Sheet1!B$3:C$1266,2,FALSE)=TRUE),"NC",VLOOKUP(A217,Sheet1!B$3:C$1266,2,FALSE))</f>
        <v>NC</v>
      </c>
      <c r="U217" s="65" t="str">
        <f>IF(ISNA(VLOOKUP($A217,Sheet1!$B$3:$AH$1266,Sheet1!E$1+(Sheet1!$A$1-1)*10,FALSE))=TRUE,"---",IF(VLOOKUP($A217,Sheet1!$B$3:$AH$1266,Sheet1!E$1+(Sheet1!$A$1-1)*10,FALSE)="---","---", (ROUND(VLOOKUP($A217,Sheet1!$B$3:$AH$1266,Sheet1!E$1+(Sheet1!$A$1-1)*10,FALSE),IF(VLOOKUP($A217,Sheet1!$B$3:$AH$1266,Sheet1!E$1+(Sheet1!$A$1-1)*10,FALSE)&gt;99999,-3,IF(VLOOKUP($A217,Sheet1!$B$3:$AH$1266,Sheet1!E$1+(Sheet1!$A$1-1)*10,FALSE)&gt;9999,-2,IF(VLOOKUP($A217,Sheet1!$B$3:$AH$1266,Sheet1!E$1+(Sheet1!$A$1-1)*10,FALSE)&gt;999,-1,0)))))))</f>
        <v>---</v>
      </c>
      <c r="V217" s="65" t="str">
        <f>IF(ISNA(VLOOKUP($A217,Sheet1!$B$3:$AH$1266,Sheet1!F$1+(Sheet1!$A$1-1)*10,FALSE))=TRUE,"---",IF(VLOOKUP($A217,Sheet1!$B$3:$AH$1266,Sheet1!F$1+(Sheet1!$A$1-1)*10,FALSE)="---","---", (ROUND(VLOOKUP($A217,Sheet1!$B$3:$AH$1266,Sheet1!F$1+(Sheet1!$A$1-1)*10,FALSE),IF(VLOOKUP($A217,Sheet1!$B$3:$AH$1266,Sheet1!F$1+(Sheet1!$A$1-1)*10,FALSE)&gt;99999,-3,IF(VLOOKUP($A217,Sheet1!$B$3:$AH$1266,Sheet1!F$1+(Sheet1!$A$1-1)*10,FALSE)&gt;9999,-2,IF(VLOOKUP($A217,Sheet1!$B$3:$AH$1266,Sheet1!F$1+(Sheet1!$A$1-1)*10,FALSE)&gt;999,-1,0)))))))</f>
        <v>---</v>
      </c>
      <c r="W217" s="65" t="str">
        <f>IF(ISNA(VLOOKUP($A217,Sheet1!$B$3:$AH$1266,Sheet1!G$1+(Sheet1!$A$1-1)*10,FALSE))=TRUE,"---",IF(VLOOKUP($A217,Sheet1!$B$3:$AH$1266,Sheet1!G$1+(Sheet1!$A$1-1)*10,FALSE)="---","---", (ROUND(VLOOKUP($A217,Sheet1!$B$3:$AH$1266,Sheet1!G$1+(Sheet1!$A$1-1)*10,FALSE),IF(VLOOKUP($A217,Sheet1!$B$3:$AH$1266,Sheet1!G$1+(Sheet1!$A$1-1)*10,FALSE)&gt;99999,-3,IF(VLOOKUP($A217,Sheet1!$B$3:$AH$1266,Sheet1!G$1+(Sheet1!$A$1-1)*10,FALSE)&gt;9999,-2,IF(VLOOKUP($A217,Sheet1!$B$3:$AH$1266,Sheet1!G$1+(Sheet1!$A$1-1)*10,FALSE)&gt;999,-1,0)))))))</f>
        <v>---</v>
      </c>
      <c r="X217" s="65" t="str">
        <f>IF(ISNA(VLOOKUP($A217,Sheet1!$B$3:$AH$1266,Sheet1!H$1+(Sheet1!$A$1-1)*10,FALSE))=TRUE,"---",IF(VLOOKUP($A217,Sheet1!$B$3:$AH$1266,Sheet1!H$1+(Sheet1!$A$1-1)*10,FALSE)="---","---", (ROUND(VLOOKUP($A217,Sheet1!$B$3:$AH$1266,Sheet1!H$1+(Sheet1!$A$1-1)*10,FALSE),IF(VLOOKUP($A217,Sheet1!$B$3:$AH$1266,Sheet1!H$1+(Sheet1!$A$1-1)*10,FALSE)&gt;99999,-3,IF(VLOOKUP($A217,Sheet1!$B$3:$AH$1266,Sheet1!H$1+(Sheet1!$A$1-1)*10,FALSE)&gt;9999,-2,IF(VLOOKUP($A217,Sheet1!$B$3:$AH$1266,Sheet1!H$1+(Sheet1!$A$1-1)*10,FALSE)&gt;999,-1,0)))))))</f>
        <v>---</v>
      </c>
      <c r="Y217" s="65" t="str">
        <f>IF(ISNA(VLOOKUP($A217,Sheet1!$B$3:$AH$1266,Sheet1!I$1+(Sheet1!$A$1-1)*10,FALSE))=TRUE,"---",IF(VLOOKUP($A217,Sheet1!$B$3:$AH$1266,Sheet1!I$1+(Sheet1!$A$1-1)*10,FALSE)="---","---", (ROUND(VLOOKUP($A217,Sheet1!$B$3:$AH$1266,Sheet1!I$1+(Sheet1!$A$1-1)*10,FALSE),IF(VLOOKUP($A217,Sheet1!$B$3:$AH$1266,Sheet1!I$1+(Sheet1!$A$1-1)*10,FALSE)&gt;99999,-3,IF(VLOOKUP($A217,Sheet1!$B$3:$AH$1266,Sheet1!I$1+(Sheet1!$A$1-1)*10,FALSE)&gt;9999,-2,IF(VLOOKUP($A217,Sheet1!$B$3:$AH$1266,Sheet1!I$1+(Sheet1!$A$1-1)*10,FALSE)&gt;999,-1,0)))))))</f>
        <v>---</v>
      </c>
      <c r="Z217" s="65" t="str">
        <f>IF(ISNA(VLOOKUP($A217,Sheet1!$B$3:$AH$1266,Sheet1!J$1+(Sheet1!$A$1-1)*10,FALSE))=TRUE,"---",IF(VLOOKUP($A217,Sheet1!$B$3:$AH$1266,Sheet1!J$1+(Sheet1!$A$1-1)*10,FALSE)="---","---", (ROUND(VLOOKUP($A217,Sheet1!$B$3:$AH$1266,Sheet1!J$1+(Sheet1!$A$1-1)*10,FALSE),IF(VLOOKUP($A217,Sheet1!$B$3:$AH$1266,Sheet1!J$1+(Sheet1!$A$1-1)*10,FALSE)&gt;99999,-3,IF(VLOOKUP($A217,Sheet1!$B$3:$AH$1266,Sheet1!J$1+(Sheet1!$A$1-1)*10,FALSE)&gt;9999,-2,IF(VLOOKUP($A217,Sheet1!$B$3:$AH$1266,Sheet1!J$1+(Sheet1!$A$1-1)*10,FALSE)&gt;999,-1,0)))))))</f>
        <v>---</v>
      </c>
      <c r="AA217" s="65" t="str">
        <f>IF(ISNA(VLOOKUP($A217,Sheet1!$B$3:$AH$1266,Sheet1!K$1+(Sheet1!$A$1-1)*10,FALSE))=TRUE,"---",IF(VLOOKUP($A217,Sheet1!$B$3:$AH$1266,Sheet1!K$1+(Sheet1!$A$1-1)*10,FALSE)="---","---", (ROUND(VLOOKUP($A217,Sheet1!$B$3:$AH$1266,Sheet1!K$1+(Sheet1!$A$1-1)*10,FALSE),IF(VLOOKUP($A217,Sheet1!$B$3:$AH$1266,Sheet1!K$1+(Sheet1!$A$1-1)*10,FALSE)&gt;99999,-3,IF(VLOOKUP($A217,Sheet1!$B$3:$AH$1266,Sheet1!K$1+(Sheet1!$A$1-1)*10,FALSE)&gt;9999,-2,IF(VLOOKUP($A217,Sheet1!$B$3:$AH$1266,Sheet1!K$1+(Sheet1!$A$1-1)*10,FALSE)&gt;999,-1,0)))))))</f>
        <v>---</v>
      </c>
      <c r="AB217" s="65" t="str">
        <f>IF(ISNA(VLOOKUP($A217,Sheet1!$B$3:$AH$1266,Sheet1!L$1+(Sheet1!$A$1-1)*10,FALSE))=TRUE,"---",IF(VLOOKUP($A217,Sheet1!$B$3:$AH$1266,Sheet1!L$1+(Sheet1!$A$1-1)*10,FALSE)="---","---", (ROUND(VLOOKUP($A217,Sheet1!$B$3:$AH$1266,Sheet1!L$1+(Sheet1!$A$1-1)*10,FALSE),IF(VLOOKUP($A217,Sheet1!$B$3:$AH$1266,Sheet1!L$1+(Sheet1!$A$1-1)*10,FALSE)&gt;99999,-3,IF(VLOOKUP($A217,Sheet1!$B$3:$AH$1266,Sheet1!L$1+(Sheet1!$A$1-1)*10,FALSE)&gt;9999,-2,IF(VLOOKUP($A217,Sheet1!$B$3:$AH$1266,Sheet1!L$1+(Sheet1!$A$1-1)*10,FALSE)&gt;999,-1,0)))))))</f>
        <v>---</v>
      </c>
      <c r="AC217" s="65" t="str">
        <f>IF(ISNA(VLOOKUP($A217,Sheet1!$B$3:$AH$1266,Sheet1!M$1+(Sheet1!$A$1-1)*10,FALSE))=TRUE,"---",IF(VLOOKUP($A217,Sheet1!$B$3:$AH$1266,Sheet1!M$1+(Sheet1!$A$1-1)*10,FALSE)="---","---", (ROUND(VLOOKUP($A217,Sheet1!$B$3:$AH$1266,Sheet1!M$1+(Sheet1!$A$1-1)*10,FALSE),IF(VLOOKUP($A217,Sheet1!$B$3:$AH$1266,Sheet1!M$1+(Sheet1!$A$1-1)*10,FALSE)&gt;99999,-3,IF(VLOOKUP($A217,Sheet1!$B$3:$AH$1266,Sheet1!M$1+(Sheet1!$A$1-1)*10,FALSE)&gt;9999,-2,IF(VLOOKUP($A217,Sheet1!$B$3:$AH$1266,Sheet1!M$1+(Sheet1!$A$1-1)*10,FALSE)&gt;999,-1,0)))))))</f>
        <v>---</v>
      </c>
      <c r="AD217" s="65" t="str">
        <f>IF(ISNA(VLOOKUP($A217,Sheet1!$B$3:$AH$1266,Sheet1!N$1+(Sheet1!$A$1-1)*10,FALSE))=TRUE,"---",IF(VLOOKUP($A217,Sheet1!$B$3:$AH$1266,Sheet1!N$1+(Sheet1!$A$1-1)*10,FALSE)="---","---", (ROUND(VLOOKUP($A217,Sheet1!$B$3:$AH$1266,Sheet1!N$1+(Sheet1!$A$1-1)*10,FALSE),IF(VLOOKUP($A217,Sheet1!$B$3:$AH$1266,Sheet1!N$1+(Sheet1!$A$1-1)*10,FALSE)&gt;99999,-3,IF(VLOOKUP($A217,Sheet1!$B$3:$AH$1266,Sheet1!N$1+(Sheet1!$A$1-1)*10,FALSE)&gt;9999,-2,IF(VLOOKUP($A217,Sheet1!$B$3:$AH$1266,Sheet1!N$1+(Sheet1!$A$1-1)*10,FALSE)&gt;999,-1,0)))))))</f>
        <v>---</v>
      </c>
    </row>
    <row r="218" spans="1:30" ht="25.5" customHeight="1" x14ac:dyDescent="0.25">
      <c r="A218" s="133" t="s">
        <v>344</v>
      </c>
      <c r="B218" s="141" t="s">
        <v>345</v>
      </c>
      <c r="C218" s="133">
        <v>430420</v>
      </c>
      <c r="D218" s="133">
        <v>751414</v>
      </c>
      <c r="E218" s="67" t="s">
        <v>3038</v>
      </c>
      <c r="F218" s="117" t="s">
        <v>4512</v>
      </c>
      <c r="G218" s="118" t="s">
        <v>286</v>
      </c>
      <c r="H218" s="165">
        <v>1.1000000000000001</v>
      </c>
      <c r="I218" s="119">
        <v>2019</v>
      </c>
      <c r="J218" s="137" t="s">
        <v>4405</v>
      </c>
      <c r="K218" s="118" t="s">
        <v>17</v>
      </c>
      <c r="L218" s="146">
        <v>70</v>
      </c>
      <c r="M218" s="123">
        <v>64</v>
      </c>
      <c r="N218" s="118" t="s">
        <v>346</v>
      </c>
      <c r="O218" s="71" t="s">
        <v>4405</v>
      </c>
      <c r="P218" s="71" t="s">
        <v>4405</v>
      </c>
      <c r="Q218" s="71" t="s">
        <v>4405</v>
      </c>
      <c r="R218" s="73" t="s">
        <v>4405</v>
      </c>
      <c r="S218" s="63" t="s">
        <v>4364</v>
      </c>
      <c r="T218" s="63" t="str">
        <f>IF(ISNA(VLOOKUP(A218,Sheet1!B$3:C$1266,2,FALSE)=TRUE),"NC",VLOOKUP(A218,Sheet1!B$3:C$1266,2,FALSE))</f>
        <v>Rural</v>
      </c>
      <c r="U218" s="66">
        <f>IF(ISNA(VLOOKUP($A218,Sheet1!$B$3:$AH$1266,Sheet1!E$1+(Sheet1!$A$1-1)*10,FALSE))=TRUE,"---",IF(VLOOKUP($A218,Sheet1!$B$3:$AH$1266,Sheet1!E$1+(Sheet1!$A$1-1)*10,FALSE)="---","---", (ROUND(VLOOKUP($A218,Sheet1!$B$3:$AH$1266,Sheet1!E$1+(Sheet1!$A$1-1)*10,FALSE),IF(VLOOKUP($A218,Sheet1!$B$3:$AH$1266,Sheet1!E$1+(Sheet1!$A$1-1)*10,FALSE)&gt;99999,-3,IF(VLOOKUP($A218,Sheet1!$B$3:$AH$1266,Sheet1!E$1+(Sheet1!$A$1-1)*10,FALSE)&gt;9999,-2,IF(VLOOKUP($A218,Sheet1!$B$3:$AH$1266,Sheet1!E$1+(Sheet1!$A$1-1)*10,FALSE)&gt;999,-1,0)))))))</f>
        <v>37</v>
      </c>
      <c r="V218" s="66">
        <f>IF(ISNA(VLOOKUP($A218,Sheet1!$B$3:$AH$1266,Sheet1!F$1+(Sheet1!$A$1-1)*10,FALSE))=TRUE,"---",IF(VLOOKUP($A218,Sheet1!$B$3:$AH$1266,Sheet1!F$1+(Sheet1!$A$1-1)*10,FALSE)="---","---", (ROUND(VLOOKUP($A218,Sheet1!$B$3:$AH$1266,Sheet1!F$1+(Sheet1!$A$1-1)*10,FALSE),IF(VLOOKUP($A218,Sheet1!$B$3:$AH$1266,Sheet1!F$1+(Sheet1!$A$1-1)*10,FALSE)&gt;99999,-3,IF(VLOOKUP($A218,Sheet1!$B$3:$AH$1266,Sheet1!F$1+(Sheet1!$A$1-1)*10,FALSE)&gt;9999,-2,IF(VLOOKUP($A218,Sheet1!$B$3:$AH$1266,Sheet1!F$1+(Sheet1!$A$1-1)*10,FALSE)&gt;999,-1,0)))))))</f>
        <v>45</v>
      </c>
      <c r="W218" s="66">
        <f>IF(ISNA(VLOOKUP($A218,Sheet1!$B$3:$AH$1266,Sheet1!G$1+(Sheet1!$A$1-1)*10,FALSE))=TRUE,"---",IF(VLOOKUP($A218,Sheet1!$B$3:$AH$1266,Sheet1!G$1+(Sheet1!$A$1-1)*10,FALSE)="---","---", (ROUND(VLOOKUP($A218,Sheet1!$B$3:$AH$1266,Sheet1!G$1+(Sheet1!$A$1-1)*10,FALSE),IF(VLOOKUP($A218,Sheet1!$B$3:$AH$1266,Sheet1!G$1+(Sheet1!$A$1-1)*10,FALSE)&gt;99999,-3,IF(VLOOKUP($A218,Sheet1!$B$3:$AH$1266,Sheet1!G$1+(Sheet1!$A$1-1)*10,FALSE)&gt;9999,-2,IF(VLOOKUP($A218,Sheet1!$B$3:$AH$1266,Sheet1!G$1+(Sheet1!$A$1-1)*10,FALSE)&gt;999,-1,0)))))))</f>
        <v>56</v>
      </c>
      <c r="X218" s="66">
        <f>IF(ISNA(VLOOKUP($A218,Sheet1!$B$3:$AH$1266,Sheet1!H$1+(Sheet1!$A$1-1)*10,FALSE))=TRUE,"---",IF(VLOOKUP($A218,Sheet1!$B$3:$AH$1266,Sheet1!H$1+(Sheet1!$A$1-1)*10,FALSE)="---","---", (ROUND(VLOOKUP($A218,Sheet1!$B$3:$AH$1266,Sheet1!H$1+(Sheet1!$A$1-1)*10,FALSE),IF(VLOOKUP($A218,Sheet1!$B$3:$AH$1266,Sheet1!H$1+(Sheet1!$A$1-1)*10,FALSE)&gt;99999,-3,IF(VLOOKUP($A218,Sheet1!$B$3:$AH$1266,Sheet1!H$1+(Sheet1!$A$1-1)*10,FALSE)&gt;9999,-2,IF(VLOOKUP($A218,Sheet1!$B$3:$AH$1266,Sheet1!H$1+(Sheet1!$A$1-1)*10,FALSE)&gt;999,-1,0)))))))</f>
        <v>85</v>
      </c>
      <c r="Y218" s="66">
        <f>IF(ISNA(VLOOKUP($A218,Sheet1!$B$3:$AH$1266,Sheet1!I$1+(Sheet1!$A$1-1)*10,FALSE))=TRUE,"---",IF(VLOOKUP($A218,Sheet1!$B$3:$AH$1266,Sheet1!I$1+(Sheet1!$A$1-1)*10,FALSE)="---","---", (ROUND(VLOOKUP($A218,Sheet1!$B$3:$AH$1266,Sheet1!I$1+(Sheet1!$A$1-1)*10,FALSE),IF(VLOOKUP($A218,Sheet1!$B$3:$AH$1266,Sheet1!I$1+(Sheet1!$A$1-1)*10,FALSE)&gt;99999,-3,IF(VLOOKUP($A218,Sheet1!$B$3:$AH$1266,Sheet1!I$1+(Sheet1!$A$1-1)*10,FALSE)&gt;9999,-2,IF(VLOOKUP($A218,Sheet1!$B$3:$AH$1266,Sheet1!I$1+(Sheet1!$A$1-1)*10,FALSE)&gt;999,-1,0)))))))</f>
        <v>107</v>
      </c>
      <c r="Z218" s="66">
        <f>IF(ISNA(VLOOKUP($A218,Sheet1!$B$3:$AH$1266,Sheet1!J$1+(Sheet1!$A$1-1)*10,FALSE))=TRUE,"---",IF(VLOOKUP($A218,Sheet1!$B$3:$AH$1266,Sheet1!J$1+(Sheet1!$A$1-1)*10,FALSE)="---","---", (ROUND(VLOOKUP($A218,Sheet1!$B$3:$AH$1266,Sheet1!J$1+(Sheet1!$A$1-1)*10,FALSE),IF(VLOOKUP($A218,Sheet1!$B$3:$AH$1266,Sheet1!J$1+(Sheet1!$A$1-1)*10,FALSE)&gt;99999,-3,IF(VLOOKUP($A218,Sheet1!$B$3:$AH$1266,Sheet1!J$1+(Sheet1!$A$1-1)*10,FALSE)&gt;9999,-2,IF(VLOOKUP($A218,Sheet1!$B$3:$AH$1266,Sheet1!J$1+(Sheet1!$A$1-1)*10,FALSE)&gt;999,-1,0)))))))</f>
        <v>137</v>
      </c>
      <c r="AA218" s="66">
        <f>IF(ISNA(VLOOKUP($A218,Sheet1!$B$3:$AH$1266,Sheet1!K$1+(Sheet1!$A$1-1)*10,FALSE))=TRUE,"---",IF(VLOOKUP($A218,Sheet1!$B$3:$AH$1266,Sheet1!K$1+(Sheet1!$A$1-1)*10,FALSE)="---","---", (ROUND(VLOOKUP($A218,Sheet1!$B$3:$AH$1266,Sheet1!K$1+(Sheet1!$A$1-1)*10,FALSE),IF(VLOOKUP($A218,Sheet1!$B$3:$AH$1266,Sheet1!K$1+(Sheet1!$A$1-1)*10,FALSE)&gt;99999,-3,IF(VLOOKUP($A218,Sheet1!$B$3:$AH$1266,Sheet1!K$1+(Sheet1!$A$1-1)*10,FALSE)&gt;9999,-2,IF(VLOOKUP($A218,Sheet1!$B$3:$AH$1266,Sheet1!K$1+(Sheet1!$A$1-1)*10,FALSE)&gt;999,-1,0)))))))</f>
        <v>160</v>
      </c>
      <c r="AB218" s="66">
        <f>IF(ISNA(VLOOKUP($A218,Sheet1!$B$3:$AH$1266,Sheet1!L$1+(Sheet1!$A$1-1)*10,FALSE))=TRUE,"---",IF(VLOOKUP($A218,Sheet1!$B$3:$AH$1266,Sheet1!L$1+(Sheet1!$A$1-1)*10,FALSE)="---","---", (ROUND(VLOOKUP($A218,Sheet1!$B$3:$AH$1266,Sheet1!L$1+(Sheet1!$A$1-1)*10,FALSE),IF(VLOOKUP($A218,Sheet1!$B$3:$AH$1266,Sheet1!L$1+(Sheet1!$A$1-1)*10,FALSE)&gt;99999,-3,IF(VLOOKUP($A218,Sheet1!$B$3:$AH$1266,Sheet1!L$1+(Sheet1!$A$1-1)*10,FALSE)&gt;9999,-2,IF(VLOOKUP($A218,Sheet1!$B$3:$AH$1266,Sheet1!L$1+(Sheet1!$A$1-1)*10,FALSE)&gt;999,-1,0)))))))</f>
        <v>186</v>
      </c>
      <c r="AC218" s="66">
        <f>IF(ISNA(VLOOKUP($A218,Sheet1!$B$3:$AH$1266,Sheet1!M$1+(Sheet1!$A$1-1)*10,FALSE))=TRUE,"---",IF(VLOOKUP($A218,Sheet1!$B$3:$AH$1266,Sheet1!M$1+(Sheet1!$A$1-1)*10,FALSE)="---","---", (ROUND(VLOOKUP($A218,Sheet1!$B$3:$AH$1266,Sheet1!M$1+(Sheet1!$A$1-1)*10,FALSE),IF(VLOOKUP($A218,Sheet1!$B$3:$AH$1266,Sheet1!M$1+(Sheet1!$A$1-1)*10,FALSE)&gt;99999,-3,IF(VLOOKUP($A218,Sheet1!$B$3:$AH$1266,Sheet1!M$1+(Sheet1!$A$1-1)*10,FALSE)&gt;9999,-2,IF(VLOOKUP($A218,Sheet1!$B$3:$AH$1266,Sheet1!M$1+(Sheet1!$A$1-1)*10,FALSE)&gt;999,-1,0)))))))</f>
        <v>211</v>
      </c>
      <c r="AD218" s="66">
        <f>IF(ISNA(VLOOKUP($A218,Sheet1!$B$3:$AH$1266,Sheet1!N$1+(Sheet1!$A$1-1)*10,FALSE))=TRUE,"---",IF(VLOOKUP($A218,Sheet1!$B$3:$AH$1266,Sheet1!N$1+(Sheet1!$A$1-1)*10,FALSE)="---","---", (ROUND(VLOOKUP($A218,Sheet1!$B$3:$AH$1266,Sheet1!N$1+(Sheet1!$A$1-1)*10,FALSE),IF(VLOOKUP($A218,Sheet1!$B$3:$AH$1266,Sheet1!N$1+(Sheet1!$A$1-1)*10,FALSE)&gt;99999,-3,IF(VLOOKUP($A218,Sheet1!$B$3:$AH$1266,Sheet1!N$1+(Sheet1!$A$1-1)*10,FALSE)&gt;9999,-2,IF(VLOOKUP($A218,Sheet1!$B$3:$AH$1266,Sheet1!N$1+(Sheet1!$A$1-1)*10,FALSE)&gt;999,-1,0)))))))</f>
        <v>248</v>
      </c>
    </row>
    <row r="219" spans="1:30" ht="25.5" customHeight="1" x14ac:dyDescent="0.25">
      <c r="A219" s="125" t="s">
        <v>347</v>
      </c>
      <c r="B219" s="126" t="s">
        <v>348</v>
      </c>
      <c r="C219" s="125">
        <v>430240</v>
      </c>
      <c r="D219" s="125">
        <v>751231</v>
      </c>
      <c r="E219" s="70" t="s">
        <v>3038</v>
      </c>
      <c r="F219" s="52" t="s">
        <v>4512</v>
      </c>
      <c r="G219" s="127" t="s">
        <v>286</v>
      </c>
      <c r="H219" s="128">
        <v>0.35</v>
      </c>
      <c r="I219" s="112">
        <v>1378</v>
      </c>
      <c r="J219" s="140" t="s">
        <v>4405</v>
      </c>
      <c r="K219" s="127" t="s">
        <v>17</v>
      </c>
      <c r="L219" s="149">
        <v>15</v>
      </c>
      <c r="M219" s="116">
        <v>43</v>
      </c>
      <c r="N219" s="127" t="s">
        <v>28</v>
      </c>
      <c r="O219" s="68" t="s">
        <v>4405</v>
      </c>
      <c r="P219" s="68" t="s">
        <v>4405</v>
      </c>
      <c r="Q219" s="68" t="s">
        <v>4405</v>
      </c>
      <c r="R219" s="74" t="s">
        <v>4405</v>
      </c>
      <c r="S219" s="64" t="s">
        <v>4364</v>
      </c>
      <c r="T219" s="64" t="str">
        <f>IF(ISNA(VLOOKUP(A219,Sheet1!B$3:C$1266,2,FALSE)=TRUE),"NC",VLOOKUP(A219,Sheet1!B$3:C$1266,2,FALSE))</f>
        <v>NC</v>
      </c>
      <c r="U219" s="65" t="str">
        <f>IF(ISNA(VLOOKUP($A219,Sheet1!$B$3:$AH$1266,Sheet1!E$1+(Sheet1!$A$1-1)*10,FALSE))=TRUE,"---",IF(VLOOKUP($A219,Sheet1!$B$3:$AH$1266,Sheet1!E$1+(Sheet1!$A$1-1)*10,FALSE)="---","---", (ROUND(VLOOKUP($A219,Sheet1!$B$3:$AH$1266,Sheet1!E$1+(Sheet1!$A$1-1)*10,FALSE),IF(VLOOKUP($A219,Sheet1!$B$3:$AH$1266,Sheet1!E$1+(Sheet1!$A$1-1)*10,FALSE)&gt;99999,-3,IF(VLOOKUP($A219,Sheet1!$B$3:$AH$1266,Sheet1!E$1+(Sheet1!$A$1-1)*10,FALSE)&gt;9999,-2,IF(VLOOKUP($A219,Sheet1!$B$3:$AH$1266,Sheet1!E$1+(Sheet1!$A$1-1)*10,FALSE)&gt;999,-1,0)))))))</f>
        <v>---</v>
      </c>
      <c r="V219" s="65" t="str">
        <f>IF(ISNA(VLOOKUP($A219,Sheet1!$B$3:$AH$1266,Sheet1!F$1+(Sheet1!$A$1-1)*10,FALSE))=TRUE,"---",IF(VLOOKUP($A219,Sheet1!$B$3:$AH$1266,Sheet1!F$1+(Sheet1!$A$1-1)*10,FALSE)="---","---", (ROUND(VLOOKUP($A219,Sheet1!$B$3:$AH$1266,Sheet1!F$1+(Sheet1!$A$1-1)*10,FALSE),IF(VLOOKUP($A219,Sheet1!$B$3:$AH$1266,Sheet1!F$1+(Sheet1!$A$1-1)*10,FALSE)&gt;99999,-3,IF(VLOOKUP($A219,Sheet1!$B$3:$AH$1266,Sheet1!F$1+(Sheet1!$A$1-1)*10,FALSE)&gt;9999,-2,IF(VLOOKUP($A219,Sheet1!$B$3:$AH$1266,Sheet1!F$1+(Sheet1!$A$1-1)*10,FALSE)&gt;999,-1,0)))))))</f>
        <v>---</v>
      </c>
      <c r="W219" s="65" t="str">
        <f>IF(ISNA(VLOOKUP($A219,Sheet1!$B$3:$AH$1266,Sheet1!G$1+(Sheet1!$A$1-1)*10,FALSE))=TRUE,"---",IF(VLOOKUP($A219,Sheet1!$B$3:$AH$1266,Sheet1!G$1+(Sheet1!$A$1-1)*10,FALSE)="---","---", (ROUND(VLOOKUP($A219,Sheet1!$B$3:$AH$1266,Sheet1!G$1+(Sheet1!$A$1-1)*10,FALSE),IF(VLOOKUP($A219,Sheet1!$B$3:$AH$1266,Sheet1!G$1+(Sheet1!$A$1-1)*10,FALSE)&gt;99999,-3,IF(VLOOKUP($A219,Sheet1!$B$3:$AH$1266,Sheet1!G$1+(Sheet1!$A$1-1)*10,FALSE)&gt;9999,-2,IF(VLOOKUP($A219,Sheet1!$B$3:$AH$1266,Sheet1!G$1+(Sheet1!$A$1-1)*10,FALSE)&gt;999,-1,0)))))))</f>
        <v>---</v>
      </c>
      <c r="X219" s="65" t="str">
        <f>IF(ISNA(VLOOKUP($A219,Sheet1!$B$3:$AH$1266,Sheet1!H$1+(Sheet1!$A$1-1)*10,FALSE))=TRUE,"---",IF(VLOOKUP($A219,Sheet1!$B$3:$AH$1266,Sheet1!H$1+(Sheet1!$A$1-1)*10,FALSE)="---","---", (ROUND(VLOOKUP($A219,Sheet1!$B$3:$AH$1266,Sheet1!H$1+(Sheet1!$A$1-1)*10,FALSE),IF(VLOOKUP($A219,Sheet1!$B$3:$AH$1266,Sheet1!H$1+(Sheet1!$A$1-1)*10,FALSE)&gt;99999,-3,IF(VLOOKUP($A219,Sheet1!$B$3:$AH$1266,Sheet1!H$1+(Sheet1!$A$1-1)*10,FALSE)&gt;9999,-2,IF(VLOOKUP($A219,Sheet1!$B$3:$AH$1266,Sheet1!H$1+(Sheet1!$A$1-1)*10,FALSE)&gt;999,-1,0)))))))</f>
        <v>---</v>
      </c>
      <c r="Y219" s="65" t="str">
        <f>IF(ISNA(VLOOKUP($A219,Sheet1!$B$3:$AH$1266,Sheet1!I$1+(Sheet1!$A$1-1)*10,FALSE))=TRUE,"---",IF(VLOOKUP($A219,Sheet1!$B$3:$AH$1266,Sheet1!I$1+(Sheet1!$A$1-1)*10,FALSE)="---","---", (ROUND(VLOOKUP($A219,Sheet1!$B$3:$AH$1266,Sheet1!I$1+(Sheet1!$A$1-1)*10,FALSE),IF(VLOOKUP($A219,Sheet1!$B$3:$AH$1266,Sheet1!I$1+(Sheet1!$A$1-1)*10,FALSE)&gt;99999,-3,IF(VLOOKUP($A219,Sheet1!$B$3:$AH$1266,Sheet1!I$1+(Sheet1!$A$1-1)*10,FALSE)&gt;9999,-2,IF(VLOOKUP($A219,Sheet1!$B$3:$AH$1266,Sheet1!I$1+(Sheet1!$A$1-1)*10,FALSE)&gt;999,-1,0)))))))</f>
        <v>---</v>
      </c>
      <c r="Z219" s="65" t="str">
        <f>IF(ISNA(VLOOKUP($A219,Sheet1!$B$3:$AH$1266,Sheet1!J$1+(Sheet1!$A$1-1)*10,FALSE))=TRUE,"---",IF(VLOOKUP($A219,Sheet1!$B$3:$AH$1266,Sheet1!J$1+(Sheet1!$A$1-1)*10,FALSE)="---","---", (ROUND(VLOOKUP($A219,Sheet1!$B$3:$AH$1266,Sheet1!J$1+(Sheet1!$A$1-1)*10,FALSE),IF(VLOOKUP($A219,Sheet1!$B$3:$AH$1266,Sheet1!J$1+(Sheet1!$A$1-1)*10,FALSE)&gt;99999,-3,IF(VLOOKUP($A219,Sheet1!$B$3:$AH$1266,Sheet1!J$1+(Sheet1!$A$1-1)*10,FALSE)&gt;9999,-2,IF(VLOOKUP($A219,Sheet1!$B$3:$AH$1266,Sheet1!J$1+(Sheet1!$A$1-1)*10,FALSE)&gt;999,-1,0)))))))</f>
        <v>---</v>
      </c>
      <c r="AA219" s="65" t="str">
        <f>IF(ISNA(VLOOKUP($A219,Sheet1!$B$3:$AH$1266,Sheet1!K$1+(Sheet1!$A$1-1)*10,FALSE))=TRUE,"---",IF(VLOOKUP($A219,Sheet1!$B$3:$AH$1266,Sheet1!K$1+(Sheet1!$A$1-1)*10,FALSE)="---","---", (ROUND(VLOOKUP($A219,Sheet1!$B$3:$AH$1266,Sheet1!K$1+(Sheet1!$A$1-1)*10,FALSE),IF(VLOOKUP($A219,Sheet1!$B$3:$AH$1266,Sheet1!K$1+(Sheet1!$A$1-1)*10,FALSE)&gt;99999,-3,IF(VLOOKUP($A219,Sheet1!$B$3:$AH$1266,Sheet1!K$1+(Sheet1!$A$1-1)*10,FALSE)&gt;9999,-2,IF(VLOOKUP($A219,Sheet1!$B$3:$AH$1266,Sheet1!K$1+(Sheet1!$A$1-1)*10,FALSE)&gt;999,-1,0)))))))</f>
        <v>---</v>
      </c>
      <c r="AB219" s="65" t="str">
        <f>IF(ISNA(VLOOKUP($A219,Sheet1!$B$3:$AH$1266,Sheet1!L$1+(Sheet1!$A$1-1)*10,FALSE))=TRUE,"---",IF(VLOOKUP($A219,Sheet1!$B$3:$AH$1266,Sheet1!L$1+(Sheet1!$A$1-1)*10,FALSE)="---","---", (ROUND(VLOOKUP($A219,Sheet1!$B$3:$AH$1266,Sheet1!L$1+(Sheet1!$A$1-1)*10,FALSE),IF(VLOOKUP($A219,Sheet1!$B$3:$AH$1266,Sheet1!L$1+(Sheet1!$A$1-1)*10,FALSE)&gt;99999,-3,IF(VLOOKUP($A219,Sheet1!$B$3:$AH$1266,Sheet1!L$1+(Sheet1!$A$1-1)*10,FALSE)&gt;9999,-2,IF(VLOOKUP($A219,Sheet1!$B$3:$AH$1266,Sheet1!L$1+(Sheet1!$A$1-1)*10,FALSE)&gt;999,-1,0)))))))</f>
        <v>---</v>
      </c>
      <c r="AC219" s="65" t="str">
        <f>IF(ISNA(VLOOKUP($A219,Sheet1!$B$3:$AH$1266,Sheet1!M$1+(Sheet1!$A$1-1)*10,FALSE))=TRUE,"---",IF(VLOOKUP($A219,Sheet1!$B$3:$AH$1266,Sheet1!M$1+(Sheet1!$A$1-1)*10,FALSE)="---","---", (ROUND(VLOOKUP($A219,Sheet1!$B$3:$AH$1266,Sheet1!M$1+(Sheet1!$A$1-1)*10,FALSE),IF(VLOOKUP($A219,Sheet1!$B$3:$AH$1266,Sheet1!M$1+(Sheet1!$A$1-1)*10,FALSE)&gt;99999,-3,IF(VLOOKUP($A219,Sheet1!$B$3:$AH$1266,Sheet1!M$1+(Sheet1!$A$1-1)*10,FALSE)&gt;9999,-2,IF(VLOOKUP($A219,Sheet1!$B$3:$AH$1266,Sheet1!M$1+(Sheet1!$A$1-1)*10,FALSE)&gt;999,-1,0)))))))</f>
        <v>---</v>
      </c>
      <c r="AD219" s="65" t="str">
        <f>IF(ISNA(VLOOKUP($A219,Sheet1!$B$3:$AH$1266,Sheet1!N$1+(Sheet1!$A$1-1)*10,FALSE))=TRUE,"---",IF(VLOOKUP($A219,Sheet1!$B$3:$AH$1266,Sheet1!N$1+(Sheet1!$A$1-1)*10,FALSE)="---","---", (ROUND(VLOOKUP($A219,Sheet1!$B$3:$AH$1266,Sheet1!N$1+(Sheet1!$A$1-1)*10,FALSE),IF(VLOOKUP($A219,Sheet1!$B$3:$AH$1266,Sheet1!N$1+(Sheet1!$A$1-1)*10,FALSE)&gt;99999,-3,IF(VLOOKUP($A219,Sheet1!$B$3:$AH$1266,Sheet1!N$1+(Sheet1!$A$1-1)*10,FALSE)&gt;9999,-2,IF(VLOOKUP($A219,Sheet1!$B$3:$AH$1266,Sheet1!N$1+(Sheet1!$A$1-1)*10,FALSE)&gt;999,-1,0)))))))</f>
        <v>---</v>
      </c>
    </row>
    <row r="220" spans="1:30" ht="25.5" customHeight="1" x14ac:dyDescent="0.25">
      <c r="A220" s="133" t="s">
        <v>349</v>
      </c>
      <c r="B220" s="141" t="s">
        <v>350</v>
      </c>
      <c r="C220" s="133">
        <v>430355</v>
      </c>
      <c r="D220" s="133">
        <v>751234</v>
      </c>
      <c r="E220" s="67" t="s">
        <v>3038</v>
      </c>
      <c r="F220" s="117" t="s">
        <v>4512</v>
      </c>
      <c r="G220" s="118" t="s">
        <v>286</v>
      </c>
      <c r="H220" s="136">
        <v>3.66</v>
      </c>
      <c r="I220" s="119">
        <v>2019</v>
      </c>
      <c r="J220" s="124">
        <v>2.6</v>
      </c>
      <c r="K220" s="121" t="s">
        <v>4405</v>
      </c>
      <c r="L220" s="122">
        <v>730</v>
      </c>
      <c r="M220" s="123">
        <v>199</v>
      </c>
      <c r="N220" s="121" t="s">
        <v>4405</v>
      </c>
      <c r="O220" s="71">
        <f t="shared" si="7"/>
        <v>0.2</v>
      </c>
      <c r="P220" s="71">
        <f>IF(O220&lt;&gt;"",VLOOKUP($A220,Sheet4!$A$2:$O$1309,14,FALSE)*100,"")</f>
        <v>1.8472321030518324</v>
      </c>
      <c r="Q220" s="71">
        <f>IF(P220&lt;&gt;"",VLOOKUP($A220,Sheet4!$A$2:$O$1309,15,FALSE)*100,"")</f>
        <v>16.692259759502214</v>
      </c>
      <c r="R220" s="73" t="str">
        <f t="shared" si="8"/>
        <v>500</v>
      </c>
      <c r="S220" s="63" t="s">
        <v>4364</v>
      </c>
      <c r="T220" s="63" t="str">
        <f>IF(ISNA(VLOOKUP(A220,Sheet1!B$3:C$1266,2,FALSE)=TRUE),"NC",VLOOKUP(A220,Sheet1!B$3:C$1266,2,FALSE))</f>
        <v>Rural</v>
      </c>
      <c r="U220" s="66">
        <f>IF(ISNA(VLOOKUP($A220,Sheet1!$B$3:$AH$1266,Sheet1!E$1+(Sheet1!$A$1-1)*10,FALSE))=TRUE,"---",IF(VLOOKUP($A220,Sheet1!$B$3:$AH$1266,Sheet1!E$1+(Sheet1!$A$1-1)*10,FALSE)="---","---", (ROUND(VLOOKUP($A220,Sheet1!$B$3:$AH$1266,Sheet1!E$1+(Sheet1!$A$1-1)*10,FALSE),IF(VLOOKUP($A220,Sheet1!$B$3:$AH$1266,Sheet1!E$1+(Sheet1!$A$1-1)*10,FALSE)&gt;99999,-3,IF(VLOOKUP($A220,Sheet1!$B$3:$AH$1266,Sheet1!E$1+(Sheet1!$A$1-1)*10,FALSE)&gt;9999,-2,IF(VLOOKUP($A220,Sheet1!$B$3:$AH$1266,Sheet1!E$1+(Sheet1!$A$1-1)*10,FALSE)&gt;999,-1,0)))))))</f>
        <v>110</v>
      </c>
      <c r="V220" s="66">
        <f>IF(ISNA(VLOOKUP($A220,Sheet1!$B$3:$AH$1266,Sheet1!F$1+(Sheet1!$A$1-1)*10,FALSE))=TRUE,"---",IF(VLOOKUP($A220,Sheet1!$B$3:$AH$1266,Sheet1!F$1+(Sheet1!$A$1-1)*10,FALSE)="---","---", (ROUND(VLOOKUP($A220,Sheet1!$B$3:$AH$1266,Sheet1!F$1+(Sheet1!$A$1-1)*10,FALSE),IF(VLOOKUP($A220,Sheet1!$B$3:$AH$1266,Sheet1!F$1+(Sheet1!$A$1-1)*10,FALSE)&gt;99999,-3,IF(VLOOKUP($A220,Sheet1!$B$3:$AH$1266,Sheet1!F$1+(Sheet1!$A$1-1)*10,FALSE)&gt;9999,-2,IF(VLOOKUP($A220,Sheet1!$B$3:$AH$1266,Sheet1!F$1+(Sheet1!$A$1-1)*10,FALSE)&gt;999,-1,0)))))))</f>
        <v>133</v>
      </c>
      <c r="W220" s="66">
        <f>IF(ISNA(VLOOKUP($A220,Sheet1!$B$3:$AH$1266,Sheet1!G$1+(Sheet1!$A$1-1)*10,FALSE))=TRUE,"---",IF(VLOOKUP($A220,Sheet1!$B$3:$AH$1266,Sheet1!G$1+(Sheet1!$A$1-1)*10,FALSE)="---","---", (ROUND(VLOOKUP($A220,Sheet1!$B$3:$AH$1266,Sheet1!G$1+(Sheet1!$A$1-1)*10,FALSE),IF(VLOOKUP($A220,Sheet1!$B$3:$AH$1266,Sheet1!G$1+(Sheet1!$A$1-1)*10,FALSE)&gt;99999,-3,IF(VLOOKUP($A220,Sheet1!$B$3:$AH$1266,Sheet1!G$1+(Sheet1!$A$1-1)*10,FALSE)&gt;9999,-2,IF(VLOOKUP($A220,Sheet1!$B$3:$AH$1266,Sheet1!G$1+(Sheet1!$A$1-1)*10,FALSE)&gt;999,-1,0)))))))</f>
        <v>163</v>
      </c>
      <c r="X220" s="66">
        <f>IF(ISNA(VLOOKUP($A220,Sheet1!$B$3:$AH$1266,Sheet1!H$1+(Sheet1!$A$1-1)*10,FALSE))=TRUE,"---",IF(VLOOKUP($A220,Sheet1!$B$3:$AH$1266,Sheet1!H$1+(Sheet1!$A$1-1)*10,FALSE)="---","---", (ROUND(VLOOKUP($A220,Sheet1!$B$3:$AH$1266,Sheet1!H$1+(Sheet1!$A$1-1)*10,FALSE),IF(VLOOKUP($A220,Sheet1!$B$3:$AH$1266,Sheet1!H$1+(Sheet1!$A$1-1)*10,FALSE)&gt;99999,-3,IF(VLOOKUP($A220,Sheet1!$B$3:$AH$1266,Sheet1!H$1+(Sheet1!$A$1-1)*10,FALSE)&gt;9999,-2,IF(VLOOKUP($A220,Sheet1!$B$3:$AH$1266,Sheet1!H$1+(Sheet1!$A$1-1)*10,FALSE)&gt;999,-1,0)))))))</f>
        <v>246</v>
      </c>
      <c r="Y220" s="66">
        <f>IF(ISNA(VLOOKUP($A220,Sheet1!$B$3:$AH$1266,Sheet1!I$1+(Sheet1!$A$1-1)*10,FALSE))=TRUE,"---",IF(VLOOKUP($A220,Sheet1!$B$3:$AH$1266,Sheet1!I$1+(Sheet1!$A$1-1)*10,FALSE)="---","---", (ROUND(VLOOKUP($A220,Sheet1!$B$3:$AH$1266,Sheet1!I$1+(Sheet1!$A$1-1)*10,FALSE),IF(VLOOKUP($A220,Sheet1!$B$3:$AH$1266,Sheet1!I$1+(Sheet1!$A$1-1)*10,FALSE)&gt;99999,-3,IF(VLOOKUP($A220,Sheet1!$B$3:$AH$1266,Sheet1!I$1+(Sheet1!$A$1-1)*10,FALSE)&gt;9999,-2,IF(VLOOKUP($A220,Sheet1!$B$3:$AH$1266,Sheet1!I$1+(Sheet1!$A$1-1)*10,FALSE)&gt;999,-1,0)))))))</f>
        <v>306</v>
      </c>
      <c r="Z220" s="66">
        <f>IF(ISNA(VLOOKUP($A220,Sheet1!$B$3:$AH$1266,Sheet1!J$1+(Sheet1!$A$1-1)*10,FALSE))=TRUE,"---",IF(VLOOKUP($A220,Sheet1!$B$3:$AH$1266,Sheet1!J$1+(Sheet1!$A$1-1)*10,FALSE)="---","---", (ROUND(VLOOKUP($A220,Sheet1!$B$3:$AH$1266,Sheet1!J$1+(Sheet1!$A$1-1)*10,FALSE),IF(VLOOKUP($A220,Sheet1!$B$3:$AH$1266,Sheet1!J$1+(Sheet1!$A$1-1)*10,FALSE)&gt;99999,-3,IF(VLOOKUP($A220,Sheet1!$B$3:$AH$1266,Sheet1!J$1+(Sheet1!$A$1-1)*10,FALSE)&gt;9999,-2,IF(VLOOKUP($A220,Sheet1!$B$3:$AH$1266,Sheet1!J$1+(Sheet1!$A$1-1)*10,FALSE)&gt;999,-1,0)))))))</f>
        <v>386</v>
      </c>
      <c r="AA220" s="66">
        <f>IF(ISNA(VLOOKUP($A220,Sheet1!$B$3:$AH$1266,Sheet1!K$1+(Sheet1!$A$1-1)*10,FALSE))=TRUE,"---",IF(VLOOKUP($A220,Sheet1!$B$3:$AH$1266,Sheet1!K$1+(Sheet1!$A$1-1)*10,FALSE)="---","---", (ROUND(VLOOKUP($A220,Sheet1!$B$3:$AH$1266,Sheet1!K$1+(Sheet1!$A$1-1)*10,FALSE),IF(VLOOKUP($A220,Sheet1!$B$3:$AH$1266,Sheet1!K$1+(Sheet1!$A$1-1)*10,FALSE)&gt;99999,-3,IF(VLOOKUP($A220,Sheet1!$B$3:$AH$1266,Sheet1!K$1+(Sheet1!$A$1-1)*10,FALSE)&gt;9999,-2,IF(VLOOKUP($A220,Sheet1!$B$3:$AH$1266,Sheet1!K$1+(Sheet1!$A$1-1)*10,FALSE)&gt;999,-1,0)))))))</f>
        <v>448</v>
      </c>
      <c r="AB220" s="66">
        <f>IF(ISNA(VLOOKUP($A220,Sheet1!$B$3:$AH$1266,Sheet1!L$1+(Sheet1!$A$1-1)*10,FALSE))=TRUE,"---",IF(VLOOKUP($A220,Sheet1!$B$3:$AH$1266,Sheet1!L$1+(Sheet1!$A$1-1)*10,FALSE)="---","---", (ROUND(VLOOKUP($A220,Sheet1!$B$3:$AH$1266,Sheet1!L$1+(Sheet1!$A$1-1)*10,FALSE),IF(VLOOKUP($A220,Sheet1!$B$3:$AH$1266,Sheet1!L$1+(Sheet1!$A$1-1)*10,FALSE)&gt;99999,-3,IF(VLOOKUP($A220,Sheet1!$B$3:$AH$1266,Sheet1!L$1+(Sheet1!$A$1-1)*10,FALSE)&gt;9999,-2,IF(VLOOKUP($A220,Sheet1!$B$3:$AH$1266,Sheet1!L$1+(Sheet1!$A$1-1)*10,FALSE)&gt;999,-1,0)))))))</f>
        <v>517</v>
      </c>
      <c r="AC220" s="66">
        <f>IF(ISNA(VLOOKUP($A220,Sheet1!$B$3:$AH$1266,Sheet1!M$1+(Sheet1!$A$1-1)*10,FALSE))=TRUE,"---",IF(VLOOKUP($A220,Sheet1!$B$3:$AH$1266,Sheet1!M$1+(Sheet1!$A$1-1)*10,FALSE)="---","---", (ROUND(VLOOKUP($A220,Sheet1!$B$3:$AH$1266,Sheet1!M$1+(Sheet1!$A$1-1)*10,FALSE),IF(VLOOKUP($A220,Sheet1!$B$3:$AH$1266,Sheet1!M$1+(Sheet1!$A$1-1)*10,FALSE)&gt;99999,-3,IF(VLOOKUP($A220,Sheet1!$B$3:$AH$1266,Sheet1!M$1+(Sheet1!$A$1-1)*10,FALSE)&gt;9999,-2,IF(VLOOKUP($A220,Sheet1!$B$3:$AH$1266,Sheet1!M$1+(Sheet1!$A$1-1)*10,FALSE)&gt;999,-1,0)))))))</f>
        <v>580</v>
      </c>
      <c r="AD220" s="66">
        <f>IF(ISNA(VLOOKUP($A220,Sheet1!$B$3:$AH$1266,Sheet1!N$1+(Sheet1!$A$1-1)*10,FALSE))=TRUE,"---",IF(VLOOKUP($A220,Sheet1!$B$3:$AH$1266,Sheet1!N$1+(Sheet1!$A$1-1)*10,FALSE)="---","---", (ROUND(VLOOKUP($A220,Sheet1!$B$3:$AH$1266,Sheet1!N$1+(Sheet1!$A$1-1)*10,FALSE),IF(VLOOKUP($A220,Sheet1!$B$3:$AH$1266,Sheet1!N$1+(Sheet1!$A$1-1)*10,FALSE)&gt;99999,-3,IF(VLOOKUP($A220,Sheet1!$B$3:$AH$1266,Sheet1!N$1+(Sheet1!$A$1-1)*10,FALSE)&gt;9999,-2,IF(VLOOKUP($A220,Sheet1!$B$3:$AH$1266,Sheet1!N$1+(Sheet1!$A$1-1)*10,FALSE)&gt;999,-1,0)))))))</f>
        <v>679</v>
      </c>
    </row>
    <row r="221" spans="1:30" ht="25.5" customHeight="1" x14ac:dyDescent="0.25">
      <c r="A221" s="125" t="s">
        <v>351</v>
      </c>
      <c r="B221" s="138" t="s">
        <v>352</v>
      </c>
      <c r="C221" s="125">
        <v>430555</v>
      </c>
      <c r="D221" s="125">
        <v>750958</v>
      </c>
      <c r="E221" s="70" t="s">
        <v>3008</v>
      </c>
      <c r="F221" s="139" t="s">
        <v>4405</v>
      </c>
      <c r="G221" s="127" t="s">
        <v>160</v>
      </c>
      <c r="H221" s="128">
        <v>3.21</v>
      </c>
      <c r="I221" s="112">
        <v>1546</v>
      </c>
      <c r="J221" s="140" t="s">
        <v>4405</v>
      </c>
      <c r="K221" s="127" t="s">
        <v>17</v>
      </c>
      <c r="L221" s="149">
        <v>136</v>
      </c>
      <c r="M221" s="116">
        <v>42.4</v>
      </c>
      <c r="N221" s="114" t="s">
        <v>4405</v>
      </c>
      <c r="O221" s="68" t="str">
        <f t="shared" si="7"/>
        <v>&gt;50</v>
      </c>
      <c r="P221" s="68">
        <f>IF(O221&lt;&gt;"",VLOOKUP($A221,Sheet4!$A$2:$O$1309,14,FALSE)*100,"")</f>
        <v>8.3332349067241083</v>
      </c>
      <c r="Q221" s="68">
        <f>IF(P221&lt;&gt;"",VLOOKUP($A221,Sheet4!$A$2:$O$1309,15,FALSE)*100,"")</f>
        <v>57.355307589348669</v>
      </c>
      <c r="R221" s="74" t="str">
        <f t="shared" si="8"/>
        <v>&lt;2</v>
      </c>
      <c r="S221" s="64" t="s">
        <v>4364</v>
      </c>
      <c r="T221" s="64" t="str">
        <f>IF(ISNA(VLOOKUP(A221,Sheet1!B$3:C$1266,2,FALSE)=TRUE),"NC",VLOOKUP(A221,Sheet1!B$3:C$1266,2,FALSE))</f>
        <v>Rural</v>
      </c>
      <c r="U221" s="65">
        <f>IF(ISNA(VLOOKUP($A221,Sheet1!$B$3:$AH$1266,Sheet1!E$1+(Sheet1!$A$1-1)*10,FALSE))=TRUE,"---",IF(VLOOKUP($A221,Sheet1!$B$3:$AH$1266,Sheet1!E$1+(Sheet1!$A$1-1)*10,FALSE)="---","---", (ROUND(VLOOKUP($A221,Sheet1!$B$3:$AH$1266,Sheet1!E$1+(Sheet1!$A$1-1)*10,FALSE),IF(VLOOKUP($A221,Sheet1!$B$3:$AH$1266,Sheet1!E$1+(Sheet1!$A$1-1)*10,FALSE)&gt;99999,-3,IF(VLOOKUP($A221,Sheet1!$B$3:$AH$1266,Sheet1!E$1+(Sheet1!$A$1-1)*10,FALSE)&gt;9999,-2,IF(VLOOKUP($A221,Sheet1!$B$3:$AH$1266,Sheet1!E$1+(Sheet1!$A$1-1)*10,FALSE)&gt;999,-1,0)))))))</f>
        <v>126</v>
      </c>
      <c r="V221" s="65">
        <f>IF(ISNA(VLOOKUP($A221,Sheet1!$B$3:$AH$1266,Sheet1!F$1+(Sheet1!$A$1-1)*10,FALSE))=TRUE,"---",IF(VLOOKUP($A221,Sheet1!$B$3:$AH$1266,Sheet1!F$1+(Sheet1!$A$1-1)*10,FALSE)="---","---", (ROUND(VLOOKUP($A221,Sheet1!$B$3:$AH$1266,Sheet1!F$1+(Sheet1!$A$1-1)*10,FALSE),IF(VLOOKUP($A221,Sheet1!$B$3:$AH$1266,Sheet1!F$1+(Sheet1!$A$1-1)*10,FALSE)&gt;99999,-3,IF(VLOOKUP($A221,Sheet1!$B$3:$AH$1266,Sheet1!F$1+(Sheet1!$A$1-1)*10,FALSE)&gt;9999,-2,IF(VLOOKUP($A221,Sheet1!$B$3:$AH$1266,Sheet1!F$1+(Sheet1!$A$1-1)*10,FALSE)&gt;999,-1,0)))))))</f>
        <v>151</v>
      </c>
      <c r="W221" s="65">
        <f>IF(ISNA(VLOOKUP($A221,Sheet1!$B$3:$AH$1266,Sheet1!G$1+(Sheet1!$A$1-1)*10,FALSE))=TRUE,"---",IF(VLOOKUP($A221,Sheet1!$B$3:$AH$1266,Sheet1!G$1+(Sheet1!$A$1-1)*10,FALSE)="---","---", (ROUND(VLOOKUP($A221,Sheet1!$B$3:$AH$1266,Sheet1!G$1+(Sheet1!$A$1-1)*10,FALSE),IF(VLOOKUP($A221,Sheet1!$B$3:$AH$1266,Sheet1!G$1+(Sheet1!$A$1-1)*10,FALSE)&gt;99999,-3,IF(VLOOKUP($A221,Sheet1!$B$3:$AH$1266,Sheet1!G$1+(Sheet1!$A$1-1)*10,FALSE)&gt;9999,-2,IF(VLOOKUP($A221,Sheet1!$B$3:$AH$1266,Sheet1!G$1+(Sheet1!$A$1-1)*10,FALSE)&gt;999,-1,0)))))))</f>
        <v>183</v>
      </c>
      <c r="X221" s="65">
        <f>IF(ISNA(VLOOKUP($A221,Sheet1!$B$3:$AH$1266,Sheet1!H$1+(Sheet1!$A$1-1)*10,FALSE))=TRUE,"---",IF(VLOOKUP($A221,Sheet1!$B$3:$AH$1266,Sheet1!H$1+(Sheet1!$A$1-1)*10,FALSE)="---","---", (ROUND(VLOOKUP($A221,Sheet1!$B$3:$AH$1266,Sheet1!H$1+(Sheet1!$A$1-1)*10,FALSE),IF(VLOOKUP($A221,Sheet1!$B$3:$AH$1266,Sheet1!H$1+(Sheet1!$A$1-1)*10,FALSE)&gt;99999,-3,IF(VLOOKUP($A221,Sheet1!$B$3:$AH$1266,Sheet1!H$1+(Sheet1!$A$1-1)*10,FALSE)&gt;9999,-2,IF(VLOOKUP($A221,Sheet1!$B$3:$AH$1266,Sheet1!H$1+(Sheet1!$A$1-1)*10,FALSE)&gt;999,-1,0)))))))</f>
        <v>273</v>
      </c>
      <c r="Y221" s="65">
        <f>IF(ISNA(VLOOKUP($A221,Sheet1!$B$3:$AH$1266,Sheet1!I$1+(Sheet1!$A$1-1)*10,FALSE))=TRUE,"---",IF(VLOOKUP($A221,Sheet1!$B$3:$AH$1266,Sheet1!I$1+(Sheet1!$A$1-1)*10,FALSE)="---","---", (ROUND(VLOOKUP($A221,Sheet1!$B$3:$AH$1266,Sheet1!I$1+(Sheet1!$A$1-1)*10,FALSE),IF(VLOOKUP($A221,Sheet1!$B$3:$AH$1266,Sheet1!I$1+(Sheet1!$A$1-1)*10,FALSE)&gt;99999,-3,IF(VLOOKUP($A221,Sheet1!$B$3:$AH$1266,Sheet1!I$1+(Sheet1!$A$1-1)*10,FALSE)&gt;9999,-2,IF(VLOOKUP($A221,Sheet1!$B$3:$AH$1266,Sheet1!I$1+(Sheet1!$A$1-1)*10,FALSE)&gt;999,-1,0)))))))</f>
        <v>339</v>
      </c>
      <c r="Z221" s="65">
        <f>IF(ISNA(VLOOKUP($A221,Sheet1!$B$3:$AH$1266,Sheet1!J$1+(Sheet1!$A$1-1)*10,FALSE))=TRUE,"---",IF(VLOOKUP($A221,Sheet1!$B$3:$AH$1266,Sheet1!J$1+(Sheet1!$A$1-1)*10,FALSE)="---","---", (ROUND(VLOOKUP($A221,Sheet1!$B$3:$AH$1266,Sheet1!J$1+(Sheet1!$A$1-1)*10,FALSE),IF(VLOOKUP($A221,Sheet1!$B$3:$AH$1266,Sheet1!J$1+(Sheet1!$A$1-1)*10,FALSE)&gt;99999,-3,IF(VLOOKUP($A221,Sheet1!$B$3:$AH$1266,Sheet1!J$1+(Sheet1!$A$1-1)*10,FALSE)&gt;9999,-2,IF(VLOOKUP($A221,Sheet1!$B$3:$AH$1266,Sheet1!J$1+(Sheet1!$A$1-1)*10,FALSE)&gt;999,-1,0)))))))</f>
        <v>429</v>
      </c>
      <c r="AA221" s="65">
        <f>IF(ISNA(VLOOKUP($A221,Sheet1!$B$3:$AH$1266,Sheet1!K$1+(Sheet1!$A$1-1)*10,FALSE))=TRUE,"---",IF(VLOOKUP($A221,Sheet1!$B$3:$AH$1266,Sheet1!K$1+(Sheet1!$A$1-1)*10,FALSE)="---","---", (ROUND(VLOOKUP($A221,Sheet1!$B$3:$AH$1266,Sheet1!K$1+(Sheet1!$A$1-1)*10,FALSE),IF(VLOOKUP($A221,Sheet1!$B$3:$AH$1266,Sheet1!K$1+(Sheet1!$A$1-1)*10,FALSE)&gt;99999,-3,IF(VLOOKUP($A221,Sheet1!$B$3:$AH$1266,Sheet1!K$1+(Sheet1!$A$1-1)*10,FALSE)&gt;9999,-2,IF(VLOOKUP($A221,Sheet1!$B$3:$AH$1266,Sheet1!K$1+(Sheet1!$A$1-1)*10,FALSE)&gt;999,-1,0)))))))</f>
        <v>499</v>
      </c>
      <c r="AB221" s="65">
        <f>IF(ISNA(VLOOKUP($A221,Sheet1!$B$3:$AH$1266,Sheet1!L$1+(Sheet1!$A$1-1)*10,FALSE))=TRUE,"---",IF(VLOOKUP($A221,Sheet1!$B$3:$AH$1266,Sheet1!L$1+(Sheet1!$A$1-1)*10,FALSE)="---","---", (ROUND(VLOOKUP($A221,Sheet1!$B$3:$AH$1266,Sheet1!L$1+(Sheet1!$A$1-1)*10,FALSE),IF(VLOOKUP($A221,Sheet1!$B$3:$AH$1266,Sheet1!L$1+(Sheet1!$A$1-1)*10,FALSE)&gt;99999,-3,IF(VLOOKUP($A221,Sheet1!$B$3:$AH$1266,Sheet1!L$1+(Sheet1!$A$1-1)*10,FALSE)&gt;9999,-2,IF(VLOOKUP($A221,Sheet1!$B$3:$AH$1266,Sheet1!L$1+(Sheet1!$A$1-1)*10,FALSE)&gt;999,-1,0)))))))</f>
        <v>577</v>
      </c>
      <c r="AC221" s="65">
        <f>IF(ISNA(VLOOKUP($A221,Sheet1!$B$3:$AH$1266,Sheet1!M$1+(Sheet1!$A$1-1)*10,FALSE))=TRUE,"---",IF(VLOOKUP($A221,Sheet1!$B$3:$AH$1266,Sheet1!M$1+(Sheet1!$A$1-1)*10,FALSE)="---","---", (ROUND(VLOOKUP($A221,Sheet1!$B$3:$AH$1266,Sheet1!M$1+(Sheet1!$A$1-1)*10,FALSE),IF(VLOOKUP($A221,Sheet1!$B$3:$AH$1266,Sheet1!M$1+(Sheet1!$A$1-1)*10,FALSE)&gt;99999,-3,IF(VLOOKUP($A221,Sheet1!$B$3:$AH$1266,Sheet1!M$1+(Sheet1!$A$1-1)*10,FALSE)&gt;9999,-2,IF(VLOOKUP($A221,Sheet1!$B$3:$AH$1266,Sheet1!M$1+(Sheet1!$A$1-1)*10,FALSE)&gt;999,-1,0)))))))</f>
        <v>651</v>
      </c>
      <c r="AD221" s="65">
        <f>IF(ISNA(VLOOKUP($A221,Sheet1!$B$3:$AH$1266,Sheet1!N$1+(Sheet1!$A$1-1)*10,FALSE))=TRUE,"---",IF(VLOOKUP($A221,Sheet1!$B$3:$AH$1266,Sheet1!N$1+(Sheet1!$A$1-1)*10,FALSE)="---","---", (ROUND(VLOOKUP($A221,Sheet1!$B$3:$AH$1266,Sheet1!N$1+(Sheet1!$A$1-1)*10,FALSE),IF(VLOOKUP($A221,Sheet1!$B$3:$AH$1266,Sheet1!N$1+(Sheet1!$A$1-1)*10,FALSE)&gt;99999,-3,IF(VLOOKUP($A221,Sheet1!$B$3:$AH$1266,Sheet1!N$1+(Sheet1!$A$1-1)*10,FALSE)&gt;9999,-2,IF(VLOOKUP($A221,Sheet1!$B$3:$AH$1266,Sheet1!N$1+(Sheet1!$A$1-1)*10,FALSE)&gt;999,-1,0)))))))</f>
        <v>763</v>
      </c>
    </row>
    <row r="222" spans="1:30" ht="25.5" customHeight="1" x14ac:dyDescent="0.25">
      <c r="A222" s="133" t="s">
        <v>353</v>
      </c>
      <c r="B222" s="141" t="s">
        <v>354</v>
      </c>
      <c r="C222" s="133">
        <v>430518</v>
      </c>
      <c r="D222" s="133">
        <v>750944</v>
      </c>
      <c r="E222" s="67" t="s">
        <v>3008</v>
      </c>
      <c r="F222" s="135" t="s">
        <v>4405</v>
      </c>
      <c r="G222" s="118" t="s">
        <v>160</v>
      </c>
      <c r="H222" s="136">
        <v>5.99</v>
      </c>
      <c r="I222" s="119">
        <v>23844</v>
      </c>
      <c r="J222" s="137" t="s">
        <v>4405</v>
      </c>
      <c r="K222" s="118" t="s">
        <v>17</v>
      </c>
      <c r="L222" s="122">
        <v>637</v>
      </c>
      <c r="M222" s="123">
        <v>106</v>
      </c>
      <c r="N222" s="118" t="s">
        <v>145</v>
      </c>
      <c r="O222" s="71">
        <f t="shared" si="7"/>
        <v>3.1936396942133003</v>
      </c>
      <c r="P222" s="71">
        <f>IF(O222&lt;&gt;"",VLOOKUP($A222,Sheet4!$A$2:$O$1309,14,FALSE)*100,"")</f>
        <v>2.5135424440062781</v>
      </c>
      <c r="Q222" s="71">
        <f>IF(P222&lt;&gt;"",VLOOKUP($A222,Sheet4!$A$2:$O$1309,15,FALSE)*100,"")</f>
        <v>22.069200669142177</v>
      </c>
      <c r="R222" s="73">
        <f t="shared" si="8"/>
        <v>30</v>
      </c>
      <c r="S222" s="63" t="s">
        <v>4364</v>
      </c>
      <c r="T222" s="63" t="str">
        <f>IF(ISNA(VLOOKUP(A222,Sheet1!B$3:C$1266,2,FALSE)=TRUE),"NC",VLOOKUP(A222,Sheet1!B$3:C$1266,2,FALSE))</f>
        <v>Rural</v>
      </c>
      <c r="U222" s="66">
        <f>IF(ISNA(VLOOKUP($A222,Sheet1!$B$3:$AH$1266,Sheet1!E$1+(Sheet1!$A$1-1)*10,FALSE))=TRUE,"---",IF(VLOOKUP($A222,Sheet1!$B$3:$AH$1266,Sheet1!E$1+(Sheet1!$A$1-1)*10,FALSE)="---","---", (ROUND(VLOOKUP($A222,Sheet1!$B$3:$AH$1266,Sheet1!E$1+(Sheet1!$A$1-1)*10,FALSE),IF(VLOOKUP($A222,Sheet1!$B$3:$AH$1266,Sheet1!E$1+(Sheet1!$A$1-1)*10,FALSE)&gt;99999,-3,IF(VLOOKUP($A222,Sheet1!$B$3:$AH$1266,Sheet1!E$1+(Sheet1!$A$1-1)*10,FALSE)&gt;9999,-2,IF(VLOOKUP($A222,Sheet1!$B$3:$AH$1266,Sheet1!E$1+(Sheet1!$A$1-1)*10,FALSE)&gt;999,-1,0)))))))</f>
        <v>170</v>
      </c>
      <c r="V222" s="66">
        <f>IF(ISNA(VLOOKUP($A222,Sheet1!$B$3:$AH$1266,Sheet1!F$1+(Sheet1!$A$1-1)*10,FALSE))=TRUE,"---",IF(VLOOKUP($A222,Sheet1!$B$3:$AH$1266,Sheet1!F$1+(Sheet1!$A$1-1)*10,FALSE)="---","---", (ROUND(VLOOKUP($A222,Sheet1!$B$3:$AH$1266,Sheet1!F$1+(Sheet1!$A$1-1)*10,FALSE),IF(VLOOKUP($A222,Sheet1!$B$3:$AH$1266,Sheet1!F$1+(Sheet1!$A$1-1)*10,FALSE)&gt;99999,-3,IF(VLOOKUP($A222,Sheet1!$B$3:$AH$1266,Sheet1!F$1+(Sheet1!$A$1-1)*10,FALSE)&gt;9999,-2,IF(VLOOKUP($A222,Sheet1!$B$3:$AH$1266,Sheet1!F$1+(Sheet1!$A$1-1)*10,FALSE)&gt;999,-1,0)))))))</f>
        <v>205</v>
      </c>
      <c r="W222" s="66">
        <f>IF(ISNA(VLOOKUP($A222,Sheet1!$B$3:$AH$1266,Sheet1!G$1+(Sheet1!$A$1-1)*10,FALSE))=TRUE,"---",IF(VLOOKUP($A222,Sheet1!$B$3:$AH$1266,Sheet1!G$1+(Sheet1!$A$1-1)*10,FALSE)="---","---", (ROUND(VLOOKUP($A222,Sheet1!$B$3:$AH$1266,Sheet1!G$1+(Sheet1!$A$1-1)*10,FALSE),IF(VLOOKUP($A222,Sheet1!$B$3:$AH$1266,Sheet1!G$1+(Sheet1!$A$1-1)*10,FALSE)&gt;99999,-3,IF(VLOOKUP($A222,Sheet1!$B$3:$AH$1266,Sheet1!G$1+(Sheet1!$A$1-1)*10,FALSE)&gt;9999,-2,IF(VLOOKUP($A222,Sheet1!$B$3:$AH$1266,Sheet1!G$1+(Sheet1!$A$1-1)*10,FALSE)&gt;999,-1,0)))))))</f>
        <v>252</v>
      </c>
      <c r="X222" s="66">
        <f>IF(ISNA(VLOOKUP($A222,Sheet1!$B$3:$AH$1266,Sheet1!H$1+(Sheet1!$A$1-1)*10,FALSE))=TRUE,"---",IF(VLOOKUP($A222,Sheet1!$B$3:$AH$1266,Sheet1!H$1+(Sheet1!$A$1-1)*10,FALSE)="---","---", (ROUND(VLOOKUP($A222,Sheet1!$B$3:$AH$1266,Sheet1!H$1+(Sheet1!$A$1-1)*10,FALSE),IF(VLOOKUP($A222,Sheet1!$B$3:$AH$1266,Sheet1!H$1+(Sheet1!$A$1-1)*10,FALSE)&gt;99999,-3,IF(VLOOKUP($A222,Sheet1!$B$3:$AH$1266,Sheet1!H$1+(Sheet1!$A$1-1)*10,FALSE)&gt;9999,-2,IF(VLOOKUP($A222,Sheet1!$B$3:$AH$1266,Sheet1!H$1+(Sheet1!$A$1-1)*10,FALSE)&gt;999,-1,0)))))))</f>
        <v>380</v>
      </c>
      <c r="Y222" s="66">
        <f>IF(ISNA(VLOOKUP($A222,Sheet1!$B$3:$AH$1266,Sheet1!I$1+(Sheet1!$A$1-1)*10,FALSE))=TRUE,"---",IF(VLOOKUP($A222,Sheet1!$B$3:$AH$1266,Sheet1!I$1+(Sheet1!$A$1-1)*10,FALSE)="---","---", (ROUND(VLOOKUP($A222,Sheet1!$B$3:$AH$1266,Sheet1!I$1+(Sheet1!$A$1-1)*10,FALSE),IF(VLOOKUP($A222,Sheet1!$B$3:$AH$1266,Sheet1!I$1+(Sheet1!$A$1-1)*10,FALSE)&gt;99999,-3,IF(VLOOKUP($A222,Sheet1!$B$3:$AH$1266,Sheet1!I$1+(Sheet1!$A$1-1)*10,FALSE)&gt;9999,-2,IF(VLOOKUP($A222,Sheet1!$B$3:$AH$1266,Sheet1!I$1+(Sheet1!$A$1-1)*10,FALSE)&gt;999,-1,0)))))))</f>
        <v>474</v>
      </c>
      <c r="Z222" s="66">
        <f>IF(ISNA(VLOOKUP($A222,Sheet1!$B$3:$AH$1266,Sheet1!J$1+(Sheet1!$A$1-1)*10,FALSE))=TRUE,"---",IF(VLOOKUP($A222,Sheet1!$B$3:$AH$1266,Sheet1!J$1+(Sheet1!$A$1-1)*10,FALSE)="---","---", (ROUND(VLOOKUP($A222,Sheet1!$B$3:$AH$1266,Sheet1!J$1+(Sheet1!$A$1-1)*10,FALSE),IF(VLOOKUP($A222,Sheet1!$B$3:$AH$1266,Sheet1!J$1+(Sheet1!$A$1-1)*10,FALSE)&gt;99999,-3,IF(VLOOKUP($A222,Sheet1!$B$3:$AH$1266,Sheet1!J$1+(Sheet1!$A$1-1)*10,FALSE)&gt;9999,-2,IF(VLOOKUP($A222,Sheet1!$B$3:$AH$1266,Sheet1!J$1+(Sheet1!$A$1-1)*10,FALSE)&gt;999,-1,0)))))))</f>
        <v>600</v>
      </c>
      <c r="AA222" s="66">
        <f>IF(ISNA(VLOOKUP($A222,Sheet1!$B$3:$AH$1266,Sheet1!K$1+(Sheet1!$A$1-1)*10,FALSE))=TRUE,"---",IF(VLOOKUP($A222,Sheet1!$B$3:$AH$1266,Sheet1!K$1+(Sheet1!$A$1-1)*10,FALSE)="---","---", (ROUND(VLOOKUP($A222,Sheet1!$B$3:$AH$1266,Sheet1!K$1+(Sheet1!$A$1-1)*10,FALSE),IF(VLOOKUP($A222,Sheet1!$B$3:$AH$1266,Sheet1!K$1+(Sheet1!$A$1-1)*10,FALSE)&gt;99999,-3,IF(VLOOKUP($A222,Sheet1!$B$3:$AH$1266,Sheet1!K$1+(Sheet1!$A$1-1)*10,FALSE)&gt;9999,-2,IF(VLOOKUP($A222,Sheet1!$B$3:$AH$1266,Sheet1!K$1+(Sheet1!$A$1-1)*10,FALSE)&gt;999,-1,0)))))))</f>
        <v>696</v>
      </c>
      <c r="AB222" s="66">
        <f>IF(ISNA(VLOOKUP($A222,Sheet1!$B$3:$AH$1266,Sheet1!L$1+(Sheet1!$A$1-1)*10,FALSE))=TRUE,"---",IF(VLOOKUP($A222,Sheet1!$B$3:$AH$1266,Sheet1!L$1+(Sheet1!$A$1-1)*10,FALSE)="---","---", (ROUND(VLOOKUP($A222,Sheet1!$B$3:$AH$1266,Sheet1!L$1+(Sheet1!$A$1-1)*10,FALSE),IF(VLOOKUP($A222,Sheet1!$B$3:$AH$1266,Sheet1!L$1+(Sheet1!$A$1-1)*10,FALSE)&gt;99999,-3,IF(VLOOKUP($A222,Sheet1!$B$3:$AH$1266,Sheet1!L$1+(Sheet1!$A$1-1)*10,FALSE)&gt;9999,-2,IF(VLOOKUP($A222,Sheet1!$B$3:$AH$1266,Sheet1!L$1+(Sheet1!$A$1-1)*10,FALSE)&gt;999,-1,0)))))))</f>
        <v>804</v>
      </c>
      <c r="AC222" s="66">
        <f>IF(ISNA(VLOOKUP($A222,Sheet1!$B$3:$AH$1266,Sheet1!M$1+(Sheet1!$A$1-1)*10,FALSE))=TRUE,"---",IF(VLOOKUP($A222,Sheet1!$B$3:$AH$1266,Sheet1!M$1+(Sheet1!$A$1-1)*10,FALSE)="---","---", (ROUND(VLOOKUP($A222,Sheet1!$B$3:$AH$1266,Sheet1!M$1+(Sheet1!$A$1-1)*10,FALSE),IF(VLOOKUP($A222,Sheet1!$B$3:$AH$1266,Sheet1!M$1+(Sheet1!$A$1-1)*10,FALSE)&gt;99999,-3,IF(VLOOKUP($A222,Sheet1!$B$3:$AH$1266,Sheet1!M$1+(Sheet1!$A$1-1)*10,FALSE)&gt;9999,-2,IF(VLOOKUP($A222,Sheet1!$B$3:$AH$1266,Sheet1!M$1+(Sheet1!$A$1-1)*10,FALSE)&gt;999,-1,0)))))))</f>
        <v>904</v>
      </c>
      <c r="AD222" s="66">
        <f>IF(ISNA(VLOOKUP($A222,Sheet1!$B$3:$AH$1266,Sheet1!N$1+(Sheet1!$A$1-1)*10,FALSE))=TRUE,"---",IF(VLOOKUP($A222,Sheet1!$B$3:$AH$1266,Sheet1!N$1+(Sheet1!$A$1-1)*10,FALSE)="---","---", (ROUND(VLOOKUP($A222,Sheet1!$B$3:$AH$1266,Sheet1!N$1+(Sheet1!$A$1-1)*10,FALSE),IF(VLOOKUP($A222,Sheet1!$B$3:$AH$1266,Sheet1!N$1+(Sheet1!$A$1-1)*10,FALSE)&gt;99999,-3,IF(VLOOKUP($A222,Sheet1!$B$3:$AH$1266,Sheet1!N$1+(Sheet1!$A$1-1)*10,FALSE)&gt;9999,-2,IF(VLOOKUP($A222,Sheet1!$B$3:$AH$1266,Sheet1!N$1+(Sheet1!$A$1-1)*10,FALSE)&gt;999,-1,0)))))))</f>
        <v>1060</v>
      </c>
    </row>
    <row r="223" spans="1:30" ht="25.5" customHeight="1" x14ac:dyDescent="0.25">
      <c r="A223" s="125" t="s">
        <v>355</v>
      </c>
      <c r="B223" s="138" t="s">
        <v>356</v>
      </c>
      <c r="C223" s="125">
        <v>430434</v>
      </c>
      <c r="D223" s="125">
        <v>750652</v>
      </c>
      <c r="E223" s="70" t="s">
        <v>3008</v>
      </c>
      <c r="F223" s="139" t="s">
        <v>4405</v>
      </c>
      <c r="G223" s="127" t="s">
        <v>160</v>
      </c>
      <c r="H223" s="128">
        <v>19.2</v>
      </c>
      <c r="I223" s="112">
        <v>16712</v>
      </c>
      <c r="J223" s="140" t="s">
        <v>4405</v>
      </c>
      <c r="K223" s="127" t="s">
        <v>17</v>
      </c>
      <c r="L223" s="115">
        <v>5160</v>
      </c>
      <c r="M223" s="116">
        <v>269</v>
      </c>
      <c r="N223" s="127" t="s">
        <v>321</v>
      </c>
      <c r="O223" s="68" t="str">
        <f t="shared" si="7"/>
        <v>&lt;0.2</v>
      </c>
      <c r="P223" s="68">
        <f>IF(O223&lt;&gt;"",VLOOKUP($A223,Sheet4!$A$2:$O$1309,14,FALSE)*100,"")</f>
        <v>1.8472321030518324</v>
      </c>
      <c r="Q223" s="68">
        <f>IF(P223&lt;&gt;"",VLOOKUP($A223,Sheet4!$A$2:$O$1309,15,FALSE)*100,"")</f>
        <v>16.692259759502214</v>
      </c>
      <c r="R223" s="74" t="str">
        <f t="shared" si="8"/>
        <v>&gt;500</v>
      </c>
      <c r="S223" s="64" t="s">
        <v>4364</v>
      </c>
      <c r="T223" s="64" t="str">
        <f>IF(ISNA(VLOOKUP(A223,Sheet1!B$3:C$1266,2,FALSE)=TRUE),"NC",VLOOKUP(A223,Sheet1!B$3:C$1266,2,FALSE))</f>
        <v>Rural</v>
      </c>
      <c r="U223" s="65">
        <f>IF(ISNA(VLOOKUP($A223,Sheet1!$B$3:$AH$1266,Sheet1!E$1+(Sheet1!$A$1-1)*10,FALSE))=TRUE,"---",IF(VLOOKUP($A223,Sheet1!$B$3:$AH$1266,Sheet1!E$1+(Sheet1!$A$1-1)*10,FALSE)="---","---", (ROUND(VLOOKUP($A223,Sheet1!$B$3:$AH$1266,Sheet1!E$1+(Sheet1!$A$1-1)*10,FALSE),IF(VLOOKUP($A223,Sheet1!$B$3:$AH$1266,Sheet1!E$1+(Sheet1!$A$1-1)*10,FALSE)&gt;99999,-3,IF(VLOOKUP($A223,Sheet1!$B$3:$AH$1266,Sheet1!E$1+(Sheet1!$A$1-1)*10,FALSE)&gt;9999,-2,IF(VLOOKUP($A223,Sheet1!$B$3:$AH$1266,Sheet1!E$1+(Sheet1!$A$1-1)*10,FALSE)&gt;999,-1,0)))))))</f>
        <v>692</v>
      </c>
      <c r="V223" s="65">
        <f>IF(ISNA(VLOOKUP($A223,Sheet1!$B$3:$AH$1266,Sheet1!F$1+(Sheet1!$A$1-1)*10,FALSE))=TRUE,"---",IF(VLOOKUP($A223,Sheet1!$B$3:$AH$1266,Sheet1!F$1+(Sheet1!$A$1-1)*10,FALSE)="---","---", (ROUND(VLOOKUP($A223,Sheet1!$B$3:$AH$1266,Sheet1!F$1+(Sheet1!$A$1-1)*10,FALSE),IF(VLOOKUP($A223,Sheet1!$B$3:$AH$1266,Sheet1!F$1+(Sheet1!$A$1-1)*10,FALSE)&gt;99999,-3,IF(VLOOKUP($A223,Sheet1!$B$3:$AH$1266,Sheet1!F$1+(Sheet1!$A$1-1)*10,FALSE)&gt;9999,-2,IF(VLOOKUP($A223,Sheet1!$B$3:$AH$1266,Sheet1!F$1+(Sheet1!$A$1-1)*10,FALSE)&gt;999,-1,0)))))))</f>
        <v>826</v>
      </c>
      <c r="W223" s="65">
        <f>IF(ISNA(VLOOKUP($A223,Sheet1!$B$3:$AH$1266,Sheet1!G$1+(Sheet1!$A$1-1)*10,FALSE))=TRUE,"---",IF(VLOOKUP($A223,Sheet1!$B$3:$AH$1266,Sheet1!G$1+(Sheet1!$A$1-1)*10,FALSE)="---","---", (ROUND(VLOOKUP($A223,Sheet1!$B$3:$AH$1266,Sheet1!G$1+(Sheet1!$A$1-1)*10,FALSE),IF(VLOOKUP($A223,Sheet1!$B$3:$AH$1266,Sheet1!G$1+(Sheet1!$A$1-1)*10,FALSE)&gt;99999,-3,IF(VLOOKUP($A223,Sheet1!$B$3:$AH$1266,Sheet1!G$1+(Sheet1!$A$1-1)*10,FALSE)&gt;9999,-2,IF(VLOOKUP($A223,Sheet1!$B$3:$AH$1266,Sheet1!G$1+(Sheet1!$A$1-1)*10,FALSE)&gt;999,-1,0)))))))</f>
        <v>1000</v>
      </c>
      <c r="X223" s="65">
        <f>IF(ISNA(VLOOKUP($A223,Sheet1!$B$3:$AH$1266,Sheet1!H$1+(Sheet1!$A$1-1)*10,FALSE))=TRUE,"---",IF(VLOOKUP($A223,Sheet1!$B$3:$AH$1266,Sheet1!H$1+(Sheet1!$A$1-1)*10,FALSE)="---","---", (ROUND(VLOOKUP($A223,Sheet1!$B$3:$AH$1266,Sheet1!H$1+(Sheet1!$A$1-1)*10,FALSE),IF(VLOOKUP($A223,Sheet1!$B$3:$AH$1266,Sheet1!H$1+(Sheet1!$A$1-1)*10,FALSE)&gt;99999,-3,IF(VLOOKUP($A223,Sheet1!$B$3:$AH$1266,Sheet1!H$1+(Sheet1!$A$1-1)*10,FALSE)&gt;9999,-2,IF(VLOOKUP($A223,Sheet1!$B$3:$AH$1266,Sheet1!H$1+(Sheet1!$A$1-1)*10,FALSE)&gt;999,-1,0)))))))</f>
        <v>1480</v>
      </c>
      <c r="Y223" s="65">
        <f>IF(ISNA(VLOOKUP($A223,Sheet1!$B$3:$AH$1266,Sheet1!I$1+(Sheet1!$A$1-1)*10,FALSE))=TRUE,"---",IF(VLOOKUP($A223,Sheet1!$B$3:$AH$1266,Sheet1!I$1+(Sheet1!$A$1-1)*10,FALSE)="---","---", (ROUND(VLOOKUP($A223,Sheet1!$B$3:$AH$1266,Sheet1!I$1+(Sheet1!$A$1-1)*10,FALSE),IF(VLOOKUP($A223,Sheet1!$B$3:$AH$1266,Sheet1!I$1+(Sheet1!$A$1-1)*10,FALSE)&gt;99999,-3,IF(VLOOKUP($A223,Sheet1!$B$3:$AH$1266,Sheet1!I$1+(Sheet1!$A$1-1)*10,FALSE)&gt;9999,-2,IF(VLOOKUP($A223,Sheet1!$B$3:$AH$1266,Sheet1!I$1+(Sheet1!$A$1-1)*10,FALSE)&gt;999,-1,0)))))))</f>
        <v>1830</v>
      </c>
      <c r="Z223" s="65">
        <f>IF(ISNA(VLOOKUP($A223,Sheet1!$B$3:$AH$1266,Sheet1!J$1+(Sheet1!$A$1-1)*10,FALSE))=TRUE,"---",IF(VLOOKUP($A223,Sheet1!$B$3:$AH$1266,Sheet1!J$1+(Sheet1!$A$1-1)*10,FALSE)="---","---", (ROUND(VLOOKUP($A223,Sheet1!$B$3:$AH$1266,Sheet1!J$1+(Sheet1!$A$1-1)*10,FALSE),IF(VLOOKUP($A223,Sheet1!$B$3:$AH$1266,Sheet1!J$1+(Sheet1!$A$1-1)*10,FALSE)&gt;99999,-3,IF(VLOOKUP($A223,Sheet1!$B$3:$AH$1266,Sheet1!J$1+(Sheet1!$A$1-1)*10,FALSE)&gt;9999,-2,IF(VLOOKUP($A223,Sheet1!$B$3:$AH$1266,Sheet1!J$1+(Sheet1!$A$1-1)*10,FALSE)&gt;999,-1,0)))))))</f>
        <v>2300</v>
      </c>
      <c r="AA223" s="65">
        <f>IF(ISNA(VLOOKUP($A223,Sheet1!$B$3:$AH$1266,Sheet1!K$1+(Sheet1!$A$1-1)*10,FALSE))=TRUE,"---",IF(VLOOKUP($A223,Sheet1!$B$3:$AH$1266,Sheet1!K$1+(Sheet1!$A$1-1)*10,FALSE)="---","---", (ROUND(VLOOKUP($A223,Sheet1!$B$3:$AH$1266,Sheet1!K$1+(Sheet1!$A$1-1)*10,FALSE),IF(VLOOKUP($A223,Sheet1!$B$3:$AH$1266,Sheet1!K$1+(Sheet1!$A$1-1)*10,FALSE)&gt;99999,-3,IF(VLOOKUP($A223,Sheet1!$B$3:$AH$1266,Sheet1!K$1+(Sheet1!$A$1-1)*10,FALSE)&gt;9999,-2,IF(VLOOKUP($A223,Sheet1!$B$3:$AH$1266,Sheet1!K$1+(Sheet1!$A$1-1)*10,FALSE)&gt;999,-1,0)))))))</f>
        <v>2660</v>
      </c>
      <c r="AB223" s="65">
        <f>IF(ISNA(VLOOKUP($A223,Sheet1!$B$3:$AH$1266,Sheet1!L$1+(Sheet1!$A$1-1)*10,FALSE))=TRUE,"---",IF(VLOOKUP($A223,Sheet1!$B$3:$AH$1266,Sheet1!L$1+(Sheet1!$A$1-1)*10,FALSE)="---","---", (ROUND(VLOOKUP($A223,Sheet1!$B$3:$AH$1266,Sheet1!L$1+(Sheet1!$A$1-1)*10,FALSE),IF(VLOOKUP($A223,Sheet1!$B$3:$AH$1266,Sheet1!L$1+(Sheet1!$A$1-1)*10,FALSE)&gt;99999,-3,IF(VLOOKUP($A223,Sheet1!$B$3:$AH$1266,Sheet1!L$1+(Sheet1!$A$1-1)*10,FALSE)&gt;9999,-2,IF(VLOOKUP($A223,Sheet1!$B$3:$AH$1266,Sheet1!L$1+(Sheet1!$A$1-1)*10,FALSE)&gt;999,-1,0)))))))</f>
        <v>3070</v>
      </c>
      <c r="AC223" s="65">
        <f>IF(ISNA(VLOOKUP($A223,Sheet1!$B$3:$AH$1266,Sheet1!M$1+(Sheet1!$A$1-1)*10,FALSE))=TRUE,"---",IF(VLOOKUP($A223,Sheet1!$B$3:$AH$1266,Sheet1!M$1+(Sheet1!$A$1-1)*10,FALSE)="---","---", (ROUND(VLOOKUP($A223,Sheet1!$B$3:$AH$1266,Sheet1!M$1+(Sheet1!$A$1-1)*10,FALSE),IF(VLOOKUP($A223,Sheet1!$B$3:$AH$1266,Sheet1!M$1+(Sheet1!$A$1-1)*10,FALSE)&gt;99999,-3,IF(VLOOKUP($A223,Sheet1!$B$3:$AH$1266,Sheet1!M$1+(Sheet1!$A$1-1)*10,FALSE)&gt;9999,-2,IF(VLOOKUP($A223,Sheet1!$B$3:$AH$1266,Sheet1!M$1+(Sheet1!$A$1-1)*10,FALSE)&gt;999,-1,0)))))))</f>
        <v>3450</v>
      </c>
      <c r="AD223" s="65">
        <f>IF(ISNA(VLOOKUP($A223,Sheet1!$B$3:$AH$1266,Sheet1!N$1+(Sheet1!$A$1-1)*10,FALSE))=TRUE,"---",IF(VLOOKUP($A223,Sheet1!$B$3:$AH$1266,Sheet1!N$1+(Sheet1!$A$1-1)*10,FALSE)="---","---", (ROUND(VLOOKUP($A223,Sheet1!$B$3:$AH$1266,Sheet1!N$1+(Sheet1!$A$1-1)*10,FALSE),IF(VLOOKUP($A223,Sheet1!$B$3:$AH$1266,Sheet1!N$1+(Sheet1!$A$1-1)*10,FALSE)&gt;99999,-3,IF(VLOOKUP($A223,Sheet1!$B$3:$AH$1266,Sheet1!N$1+(Sheet1!$A$1-1)*10,FALSE)&gt;9999,-2,IF(VLOOKUP($A223,Sheet1!$B$3:$AH$1266,Sheet1!N$1+(Sheet1!$A$1-1)*10,FALSE)&gt;999,-1,0)))))))</f>
        <v>4030</v>
      </c>
    </row>
    <row r="224" spans="1:30" ht="25.5" customHeight="1" x14ac:dyDescent="0.25">
      <c r="A224" s="133" t="s">
        <v>357</v>
      </c>
      <c r="B224" s="141" t="s">
        <v>358</v>
      </c>
      <c r="C224" s="133">
        <v>430227</v>
      </c>
      <c r="D224" s="133">
        <v>750423</v>
      </c>
      <c r="E224" s="67" t="s">
        <v>3008</v>
      </c>
      <c r="F224" s="135" t="s">
        <v>4405</v>
      </c>
      <c r="G224" s="118" t="s">
        <v>160</v>
      </c>
      <c r="H224" s="136">
        <v>20.2</v>
      </c>
      <c r="I224" s="119">
        <v>18516</v>
      </c>
      <c r="J224" s="137" t="s">
        <v>4405</v>
      </c>
      <c r="K224" s="118" t="s">
        <v>17</v>
      </c>
      <c r="L224" s="122">
        <v>2640</v>
      </c>
      <c r="M224" s="123">
        <v>131</v>
      </c>
      <c r="N224" s="118" t="s">
        <v>160</v>
      </c>
      <c r="O224" s="71">
        <f t="shared" si="7"/>
        <v>1.650371329233403</v>
      </c>
      <c r="P224" s="71">
        <f>IF(O224&lt;&gt;"",VLOOKUP($A224,Sheet4!$A$2:$O$1309,14,FALSE)*100,"")</f>
        <v>2.2118103340941442</v>
      </c>
      <c r="Q224" s="71">
        <f>IF(P224&lt;&gt;"",VLOOKUP($A224,Sheet4!$A$2:$O$1309,15,FALSE)*100,"")</f>
        <v>19.674176364634512</v>
      </c>
      <c r="R224" s="73">
        <f t="shared" si="8"/>
        <v>60</v>
      </c>
      <c r="S224" s="63" t="s">
        <v>4364</v>
      </c>
      <c r="T224" s="63" t="str">
        <f>IF(ISNA(VLOOKUP(A224,Sheet1!B$3:C$1266,2,FALSE)=TRUE),"NC",VLOOKUP(A224,Sheet1!B$3:C$1266,2,FALSE))</f>
        <v>Rural</v>
      </c>
      <c r="U224" s="66">
        <f>IF(ISNA(VLOOKUP($A224,Sheet1!$B$3:$AH$1266,Sheet1!E$1+(Sheet1!$A$1-1)*10,FALSE))=TRUE,"---",IF(VLOOKUP($A224,Sheet1!$B$3:$AH$1266,Sheet1!E$1+(Sheet1!$A$1-1)*10,FALSE)="---","---", (ROUND(VLOOKUP($A224,Sheet1!$B$3:$AH$1266,Sheet1!E$1+(Sheet1!$A$1-1)*10,FALSE),IF(VLOOKUP($A224,Sheet1!$B$3:$AH$1266,Sheet1!E$1+(Sheet1!$A$1-1)*10,FALSE)&gt;99999,-3,IF(VLOOKUP($A224,Sheet1!$B$3:$AH$1266,Sheet1!E$1+(Sheet1!$A$1-1)*10,FALSE)&gt;9999,-2,IF(VLOOKUP($A224,Sheet1!$B$3:$AH$1266,Sheet1!E$1+(Sheet1!$A$1-1)*10,FALSE)&gt;999,-1,0)))))))</f>
        <v>632</v>
      </c>
      <c r="V224" s="66">
        <f>IF(ISNA(VLOOKUP($A224,Sheet1!$B$3:$AH$1266,Sheet1!F$1+(Sheet1!$A$1-1)*10,FALSE))=TRUE,"---",IF(VLOOKUP($A224,Sheet1!$B$3:$AH$1266,Sheet1!F$1+(Sheet1!$A$1-1)*10,FALSE)="---","---", (ROUND(VLOOKUP($A224,Sheet1!$B$3:$AH$1266,Sheet1!F$1+(Sheet1!$A$1-1)*10,FALSE),IF(VLOOKUP($A224,Sheet1!$B$3:$AH$1266,Sheet1!F$1+(Sheet1!$A$1-1)*10,FALSE)&gt;99999,-3,IF(VLOOKUP($A224,Sheet1!$B$3:$AH$1266,Sheet1!F$1+(Sheet1!$A$1-1)*10,FALSE)&gt;9999,-2,IF(VLOOKUP($A224,Sheet1!$B$3:$AH$1266,Sheet1!F$1+(Sheet1!$A$1-1)*10,FALSE)&gt;999,-1,0)))))))</f>
        <v>761</v>
      </c>
      <c r="W224" s="66">
        <f>IF(ISNA(VLOOKUP($A224,Sheet1!$B$3:$AH$1266,Sheet1!G$1+(Sheet1!$A$1-1)*10,FALSE))=TRUE,"---",IF(VLOOKUP($A224,Sheet1!$B$3:$AH$1266,Sheet1!G$1+(Sheet1!$A$1-1)*10,FALSE)="---","---", (ROUND(VLOOKUP($A224,Sheet1!$B$3:$AH$1266,Sheet1!G$1+(Sheet1!$A$1-1)*10,FALSE),IF(VLOOKUP($A224,Sheet1!$B$3:$AH$1266,Sheet1!G$1+(Sheet1!$A$1-1)*10,FALSE)&gt;99999,-3,IF(VLOOKUP($A224,Sheet1!$B$3:$AH$1266,Sheet1!G$1+(Sheet1!$A$1-1)*10,FALSE)&gt;9999,-2,IF(VLOOKUP($A224,Sheet1!$B$3:$AH$1266,Sheet1!G$1+(Sheet1!$A$1-1)*10,FALSE)&gt;999,-1,0)))))))</f>
        <v>928</v>
      </c>
      <c r="X224" s="66">
        <f>IF(ISNA(VLOOKUP($A224,Sheet1!$B$3:$AH$1266,Sheet1!H$1+(Sheet1!$A$1-1)*10,FALSE))=TRUE,"---",IF(VLOOKUP($A224,Sheet1!$B$3:$AH$1266,Sheet1!H$1+(Sheet1!$A$1-1)*10,FALSE)="---","---", (ROUND(VLOOKUP($A224,Sheet1!$B$3:$AH$1266,Sheet1!H$1+(Sheet1!$A$1-1)*10,FALSE),IF(VLOOKUP($A224,Sheet1!$B$3:$AH$1266,Sheet1!H$1+(Sheet1!$A$1-1)*10,FALSE)&gt;99999,-3,IF(VLOOKUP($A224,Sheet1!$B$3:$AH$1266,Sheet1!H$1+(Sheet1!$A$1-1)*10,FALSE)&gt;9999,-2,IF(VLOOKUP($A224,Sheet1!$B$3:$AH$1266,Sheet1!H$1+(Sheet1!$A$1-1)*10,FALSE)&gt;999,-1,0)))))))</f>
        <v>1390</v>
      </c>
      <c r="Y224" s="66">
        <f>IF(ISNA(VLOOKUP($A224,Sheet1!$B$3:$AH$1266,Sheet1!I$1+(Sheet1!$A$1-1)*10,FALSE))=TRUE,"---",IF(VLOOKUP($A224,Sheet1!$B$3:$AH$1266,Sheet1!I$1+(Sheet1!$A$1-1)*10,FALSE)="---","---", (ROUND(VLOOKUP($A224,Sheet1!$B$3:$AH$1266,Sheet1!I$1+(Sheet1!$A$1-1)*10,FALSE),IF(VLOOKUP($A224,Sheet1!$B$3:$AH$1266,Sheet1!I$1+(Sheet1!$A$1-1)*10,FALSE)&gt;99999,-3,IF(VLOOKUP($A224,Sheet1!$B$3:$AH$1266,Sheet1!I$1+(Sheet1!$A$1-1)*10,FALSE)&gt;9999,-2,IF(VLOOKUP($A224,Sheet1!$B$3:$AH$1266,Sheet1!I$1+(Sheet1!$A$1-1)*10,FALSE)&gt;999,-1,0)))))))</f>
        <v>1720</v>
      </c>
      <c r="Z224" s="66">
        <f>IF(ISNA(VLOOKUP($A224,Sheet1!$B$3:$AH$1266,Sheet1!J$1+(Sheet1!$A$1-1)*10,FALSE))=TRUE,"---",IF(VLOOKUP($A224,Sheet1!$B$3:$AH$1266,Sheet1!J$1+(Sheet1!$A$1-1)*10,FALSE)="---","---", (ROUND(VLOOKUP($A224,Sheet1!$B$3:$AH$1266,Sheet1!J$1+(Sheet1!$A$1-1)*10,FALSE),IF(VLOOKUP($A224,Sheet1!$B$3:$AH$1266,Sheet1!J$1+(Sheet1!$A$1-1)*10,FALSE)&gt;99999,-3,IF(VLOOKUP($A224,Sheet1!$B$3:$AH$1266,Sheet1!J$1+(Sheet1!$A$1-1)*10,FALSE)&gt;9999,-2,IF(VLOOKUP($A224,Sheet1!$B$3:$AH$1266,Sheet1!J$1+(Sheet1!$A$1-1)*10,FALSE)&gt;999,-1,0)))))))</f>
        <v>2170</v>
      </c>
      <c r="AA224" s="66">
        <f>IF(ISNA(VLOOKUP($A224,Sheet1!$B$3:$AH$1266,Sheet1!K$1+(Sheet1!$A$1-1)*10,FALSE))=TRUE,"---",IF(VLOOKUP($A224,Sheet1!$B$3:$AH$1266,Sheet1!K$1+(Sheet1!$A$1-1)*10,FALSE)="---","---", (ROUND(VLOOKUP($A224,Sheet1!$B$3:$AH$1266,Sheet1!K$1+(Sheet1!$A$1-1)*10,FALSE),IF(VLOOKUP($A224,Sheet1!$B$3:$AH$1266,Sheet1!K$1+(Sheet1!$A$1-1)*10,FALSE)&gt;99999,-3,IF(VLOOKUP($A224,Sheet1!$B$3:$AH$1266,Sheet1!K$1+(Sheet1!$A$1-1)*10,FALSE)&gt;9999,-2,IF(VLOOKUP($A224,Sheet1!$B$3:$AH$1266,Sheet1!K$1+(Sheet1!$A$1-1)*10,FALSE)&gt;999,-1,0)))))))</f>
        <v>2510</v>
      </c>
      <c r="AB224" s="66">
        <f>IF(ISNA(VLOOKUP($A224,Sheet1!$B$3:$AH$1266,Sheet1!L$1+(Sheet1!$A$1-1)*10,FALSE))=TRUE,"---",IF(VLOOKUP($A224,Sheet1!$B$3:$AH$1266,Sheet1!L$1+(Sheet1!$A$1-1)*10,FALSE)="---","---", (ROUND(VLOOKUP($A224,Sheet1!$B$3:$AH$1266,Sheet1!L$1+(Sheet1!$A$1-1)*10,FALSE),IF(VLOOKUP($A224,Sheet1!$B$3:$AH$1266,Sheet1!L$1+(Sheet1!$A$1-1)*10,FALSE)&gt;99999,-3,IF(VLOOKUP($A224,Sheet1!$B$3:$AH$1266,Sheet1!L$1+(Sheet1!$A$1-1)*10,FALSE)&gt;9999,-2,IF(VLOOKUP($A224,Sheet1!$B$3:$AH$1266,Sheet1!L$1+(Sheet1!$A$1-1)*10,FALSE)&gt;999,-1,0)))))))</f>
        <v>2900</v>
      </c>
      <c r="AC224" s="66">
        <f>IF(ISNA(VLOOKUP($A224,Sheet1!$B$3:$AH$1266,Sheet1!M$1+(Sheet1!$A$1-1)*10,FALSE))=TRUE,"---",IF(VLOOKUP($A224,Sheet1!$B$3:$AH$1266,Sheet1!M$1+(Sheet1!$A$1-1)*10,FALSE)="---","---", (ROUND(VLOOKUP($A224,Sheet1!$B$3:$AH$1266,Sheet1!M$1+(Sheet1!$A$1-1)*10,FALSE),IF(VLOOKUP($A224,Sheet1!$B$3:$AH$1266,Sheet1!M$1+(Sheet1!$A$1-1)*10,FALSE)&gt;99999,-3,IF(VLOOKUP($A224,Sheet1!$B$3:$AH$1266,Sheet1!M$1+(Sheet1!$A$1-1)*10,FALSE)&gt;9999,-2,IF(VLOOKUP($A224,Sheet1!$B$3:$AH$1266,Sheet1!M$1+(Sheet1!$A$1-1)*10,FALSE)&gt;999,-1,0)))))))</f>
        <v>3260</v>
      </c>
      <c r="AD224" s="66">
        <f>IF(ISNA(VLOOKUP($A224,Sheet1!$B$3:$AH$1266,Sheet1!N$1+(Sheet1!$A$1-1)*10,FALSE))=TRUE,"---",IF(VLOOKUP($A224,Sheet1!$B$3:$AH$1266,Sheet1!N$1+(Sheet1!$A$1-1)*10,FALSE)="---","---", (ROUND(VLOOKUP($A224,Sheet1!$B$3:$AH$1266,Sheet1!N$1+(Sheet1!$A$1-1)*10,FALSE),IF(VLOOKUP($A224,Sheet1!$B$3:$AH$1266,Sheet1!N$1+(Sheet1!$A$1-1)*10,FALSE)&gt;99999,-3,IF(VLOOKUP($A224,Sheet1!$B$3:$AH$1266,Sheet1!N$1+(Sheet1!$A$1-1)*10,FALSE)&gt;9999,-2,IF(VLOOKUP($A224,Sheet1!$B$3:$AH$1266,Sheet1!N$1+(Sheet1!$A$1-1)*10,FALSE)&gt;999,-1,0)))))))</f>
        <v>3820</v>
      </c>
    </row>
    <row r="225" spans="1:30" ht="25.5" customHeight="1" x14ac:dyDescent="0.25">
      <c r="A225" s="125" t="s">
        <v>359</v>
      </c>
      <c r="B225" s="126" t="s">
        <v>360</v>
      </c>
      <c r="C225" s="125">
        <v>430134</v>
      </c>
      <c r="D225" s="125">
        <v>750317</v>
      </c>
      <c r="E225" s="70" t="s">
        <v>3008</v>
      </c>
      <c r="F225" s="139" t="s">
        <v>4405</v>
      </c>
      <c r="G225" s="127" t="s">
        <v>160</v>
      </c>
      <c r="H225" s="128">
        <v>1.72</v>
      </c>
      <c r="I225" s="112">
        <v>18516</v>
      </c>
      <c r="J225" s="140" t="s">
        <v>4405</v>
      </c>
      <c r="K225" s="127" t="s">
        <v>17</v>
      </c>
      <c r="L225" s="115">
        <v>1580</v>
      </c>
      <c r="M225" s="116">
        <v>919</v>
      </c>
      <c r="N225" s="127" t="s">
        <v>160</v>
      </c>
      <c r="O225" s="68" t="str">
        <f t="shared" si="7"/>
        <v>&lt;0.2</v>
      </c>
      <c r="P225" s="68">
        <f>IF(O225&lt;&gt;"",VLOOKUP($A225,Sheet4!$A$2:$O$1309,14,FALSE)*100,"")</f>
        <v>1.8472321030518324</v>
      </c>
      <c r="Q225" s="68">
        <f>IF(P225&lt;&gt;"",VLOOKUP($A225,Sheet4!$A$2:$O$1309,15,FALSE)*100,"")</f>
        <v>16.692259759502214</v>
      </c>
      <c r="R225" s="74" t="str">
        <f t="shared" si="8"/>
        <v>&gt;500</v>
      </c>
      <c r="S225" s="64" t="s">
        <v>4364</v>
      </c>
      <c r="T225" s="64" t="str">
        <f>IF(ISNA(VLOOKUP(A225,Sheet1!B$3:C$1266,2,FALSE)=TRUE),"NC",VLOOKUP(A225,Sheet1!B$3:C$1266,2,FALSE))</f>
        <v>Rural</v>
      </c>
      <c r="U225" s="65">
        <f>IF(ISNA(VLOOKUP($A225,Sheet1!$B$3:$AH$1266,Sheet1!E$1+(Sheet1!$A$1-1)*10,FALSE))=TRUE,"---",IF(VLOOKUP($A225,Sheet1!$B$3:$AH$1266,Sheet1!E$1+(Sheet1!$A$1-1)*10,FALSE)="---","---", (ROUND(VLOOKUP($A225,Sheet1!$B$3:$AH$1266,Sheet1!E$1+(Sheet1!$A$1-1)*10,FALSE),IF(VLOOKUP($A225,Sheet1!$B$3:$AH$1266,Sheet1!E$1+(Sheet1!$A$1-1)*10,FALSE)&gt;99999,-3,IF(VLOOKUP($A225,Sheet1!$B$3:$AH$1266,Sheet1!E$1+(Sheet1!$A$1-1)*10,FALSE)&gt;9999,-2,IF(VLOOKUP($A225,Sheet1!$B$3:$AH$1266,Sheet1!E$1+(Sheet1!$A$1-1)*10,FALSE)&gt;999,-1,0)))))))</f>
        <v>76</v>
      </c>
      <c r="V225" s="65">
        <f>IF(ISNA(VLOOKUP($A225,Sheet1!$B$3:$AH$1266,Sheet1!F$1+(Sheet1!$A$1-1)*10,FALSE))=TRUE,"---",IF(VLOOKUP($A225,Sheet1!$B$3:$AH$1266,Sheet1!F$1+(Sheet1!$A$1-1)*10,FALSE)="---","---", (ROUND(VLOOKUP($A225,Sheet1!$B$3:$AH$1266,Sheet1!F$1+(Sheet1!$A$1-1)*10,FALSE),IF(VLOOKUP($A225,Sheet1!$B$3:$AH$1266,Sheet1!F$1+(Sheet1!$A$1-1)*10,FALSE)&gt;99999,-3,IF(VLOOKUP($A225,Sheet1!$B$3:$AH$1266,Sheet1!F$1+(Sheet1!$A$1-1)*10,FALSE)&gt;9999,-2,IF(VLOOKUP($A225,Sheet1!$B$3:$AH$1266,Sheet1!F$1+(Sheet1!$A$1-1)*10,FALSE)&gt;999,-1,0)))))))</f>
        <v>92</v>
      </c>
      <c r="W225" s="65">
        <f>IF(ISNA(VLOOKUP($A225,Sheet1!$B$3:$AH$1266,Sheet1!G$1+(Sheet1!$A$1-1)*10,FALSE))=TRUE,"---",IF(VLOOKUP($A225,Sheet1!$B$3:$AH$1266,Sheet1!G$1+(Sheet1!$A$1-1)*10,FALSE)="---","---", (ROUND(VLOOKUP($A225,Sheet1!$B$3:$AH$1266,Sheet1!G$1+(Sheet1!$A$1-1)*10,FALSE),IF(VLOOKUP($A225,Sheet1!$B$3:$AH$1266,Sheet1!G$1+(Sheet1!$A$1-1)*10,FALSE)&gt;99999,-3,IF(VLOOKUP($A225,Sheet1!$B$3:$AH$1266,Sheet1!G$1+(Sheet1!$A$1-1)*10,FALSE)&gt;9999,-2,IF(VLOOKUP($A225,Sheet1!$B$3:$AH$1266,Sheet1!G$1+(Sheet1!$A$1-1)*10,FALSE)&gt;999,-1,0)))))))</f>
        <v>113</v>
      </c>
      <c r="X225" s="65">
        <f>IF(ISNA(VLOOKUP($A225,Sheet1!$B$3:$AH$1266,Sheet1!H$1+(Sheet1!$A$1-1)*10,FALSE))=TRUE,"---",IF(VLOOKUP($A225,Sheet1!$B$3:$AH$1266,Sheet1!H$1+(Sheet1!$A$1-1)*10,FALSE)="---","---", (ROUND(VLOOKUP($A225,Sheet1!$B$3:$AH$1266,Sheet1!H$1+(Sheet1!$A$1-1)*10,FALSE),IF(VLOOKUP($A225,Sheet1!$B$3:$AH$1266,Sheet1!H$1+(Sheet1!$A$1-1)*10,FALSE)&gt;99999,-3,IF(VLOOKUP($A225,Sheet1!$B$3:$AH$1266,Sheet1!H$1+(Sheet1!$A$1-1)*10,FALSE)&gt;9999,-2,IF(VLOOKUP($A225,Sheet1!$B$3:$AH$1266,Sheet1!H$1+(Sheet1!$A$1-1)*10,FALSE)&gt;999,-1,0)))))))</f>
        <v>172</v>
      </c>
      <c r="Y225" s="65">
        <f>IF(ISNA(VLOOKUP($A225,Sheet1!$B$3:$AH$1266,Sheet1!I$1+(Sheet1!$A$1-1)*10,FALSE))=TRUE,"---",IF(VLOOKUP($A225,Sheet1!$B$3:$AH$1266,Sheet1!I$1+(Sheet1!$A$1-1)*10,FALSE)="---","---", (ROUND(VLOOKUP($A225,Sheet1!$B$3:$AH$1266,Sheet1!I$1+(Sheet1!$A$1-1)*10,FALSE),IF(VLOOKUP($A225,Sheet1!$B$3:$AH$1266,Sheet1!I$1+(Sheet1!$A$1-1)*10,FALSE)&gt;99999,-3,IF(VLOOKUP($A225,Sheet1!$B$3:$AH$1266,Sheet1!I$1+(Sheet1!$A$1-1)*10,FALSE)&gt;9999,-2,IF(VLOOKUP($A225,Sheet1!$B$3:$AH$1266,Sheet1!I$1+(Sheet1!$A$1-1)*10,FALSE)&gt;999,-1,0)))))))</f>
        <v>217</v>
      </c>
      <c r="Z225" s="65">
        <f>IF(ISNA(VLOOKUP($A225,Sheet1!$B$3:$AH$1266,Sheet1!J$1+(Sheet1!$A$1-1)*10,FALSE))=TRUE,"---",IF(VLOOKUP($A225,Sheet1!$B$3:$AH$1266,Sheet1!J$1+(Sheet1!$A$1-1)*10,FALSE)="---","---", (ROUND(VLOOKUP($A225,Sheet1!$B$3:$AH$1266,Sheet1!J$1+(Sheet1!$A$1-1)*10,FALSE),IF(VLOOKUP($A225,Sheet1!$B$3:$AH$1266,Sheet1!J$1+(Sheet1!$A$1-1)*10,FALSE)&gt;99999,-3,IF(VLOOKUP($A225,Sheet1!$B$3:$AH$1266,Sheet1!J$1+(Sheet1!$A$1-1)*10,FALSE)&gt;9999,-2,IF(VLOOKUP($A225,Sheet1!$B$3:$AH$1266,Sheet1!J$1+(Sheet1!$A$1-1)*10,FALSE)&gt;999,-1,0)))))))</f>
        <v>280</v>
      </c>
      <c r="AA225" s="65">
        <f>IF(ISNA(VLOOKUP($A225,Sheet1!$B$3:$AH$1266,Sheet1!K$1+(Sheet1!$A$1-1)*10,FALSE))=TRUE,"---",IF(VLOOKUP($A225,Sheet1!$B$3:$AH$1266,Sheet1!K$1+(Sheet1!$A$1-1)*10,FALSE)="---","---", (ROUND(VLOOKUP($A225,Sheet1!$B$3:$AH$1266,Sheet1!K$1+(Sheet1!$A$1-1)*10,FALSE),IF(VLOOKUP($A225,Sheet1!$B$3:$AH$1266,Sheet1!K$1+(Sheet1!$A$1-1)*10,FALSE)&gt;99999,-3,IF(VLOOKUP($A225,Sheet1!$B$3:$AH$1266,Sheet1!K$1+(Sheet1!$A$1-1)*10,FALSE)&gt;9999,-2,IF(VLOOKUP($A225,Sheet1!$B$3:$AH$1266,Sheet1!K$1+(Sheet1!$A$1-1)*10,FALSE)&gt;999,-1,0)))))))</f>
        <v>329</v>
      </c>
      <c r="AB225" s="65">
        <f>IF(ISNA(VLOOKUP($A225,Sheet1!$B$3:$AH$1266,Sheet1!L$1+(Sheet1!$A$1-1)*10,FALSE))=TRUE,"---",IF(VLOOKUP($A225,Sheet1!$B$3:$AH$1266,Sheet1!L$1+(Sheet1!$A$1-1)*10,FALSE)="---","---", (ROUND(VLOOKUP($A225,Sheet1!$B$3:$AH$1266,Sheet1!L$1+(Sheet1!$A$1-1)*10,FALSE),IF(VLOOKUP($A225,Sheet1!$B$3:$AH$1266,Sheet1!L$1+(Sheet1!$A$1-1)*10,FALSE)&gt;99999,-3,IF(VLOOKUP($A225,Sheet1!$B$3:$AH$1266,Sheet1!L$1+(Sheet1!$A$1-1)*10,FALSE)&gt;9999,-2,IF(VLOOKUP($A225,Sheet1!$B$3:$AH$1266,Sheet1!L$1+(Sheet1!$A$1-1)*10,FALSE)&gt;999,-1,0)))))))</f>
        <v>385</v>
      </c>
      <c r="AC225" s="65">
        <f>IF(ISNA(VLOOKUP($A225,Sheet1!$B$3:$AH$1266,Sheet1!M$1+(Sheet1!$A$1-1)*10,FALSE))=TRUE,"---",IF(VLOOKUP($A225,Sheet1!$B$3:$AH$1266,Sheet1!M$1+(Sheet1!$A$1-1)*10,FALSE)="---","---", (ROUND(VLOOKUP($A225,Sheet1!$B$3:$AH$1266,Sheet1!M$1+(Sheet1!$A$1-1)*10,FALSE),IF(VLOOKUP($A225,Sheet1!$B$3:$AH$1266,Sheet1!M$1+(Sheet1!$A$1-1)*10,FALSE)&gt;99999,-3,IF(VLOOKUP($A225,Sheet1!$B$3:$AH$1266,Sheet1!M$1+(Sheet1!$A$1-1)*10,FALSE)&gt;9999,-2,IF(VLOOKUP($A225,Sheet1!$B$3:$AH$1266,Sheet1!M$1+(Sheet1!$A$1-1)*10,FALSE)&gt;999,-1,0)))))))</f>
        <v>438</v>
      </c>
      <c r="AD225" s="65">
        <f>IF(ISNA(VLOOKUP($A225,Sheet1!$B$3:$AH$1266,Sheet1!N$1+(Sheet1!$A$1-1)*10,FALSE))=TRUE,"---",IF(VLOOKUP($A225,Sheet1!$B$3:$AH$1266,Sheet1!N$1+(Sheet1!$A$1-1)*10,FALSE)="---","---", (ROUND(VLOOKUP($A225,Sheet1!$B$3:$AH$1266,Sheet1!N$1+(Sheet1!$A$1-1)*10,FALSE),IF(VLOOKUP($A225,Sheet1!$B$3:$AH$1266,Sheet1!N$1+(Sheet1!$A$1-1)*10,FALSE)&gt;99999,-3,IF(VLOOKUP($A225,Sheet1!$B$3:$AH$1266,Sheet1!N$1+(Sheet1!$A$1-1)*10,FALSE)&gt;9999,-2,IF(VLOOKUP($A225,Sheet1!$B$3:$AH$1266,Sheet1!N$1+(Sheet1!$A$1-1)*10,FALSE)&gt;999,-1,0)))))))</f>
        <v>520</v>
      </c>
    </row>
    <row r="226" spans="1:30" ht="25.5" customHeight="1" x14ac:dyDescent="0.25">
      <c r="A226" s="304" t="s">
        <v>361</v>
      </c>
      <c r="B226" s="393" t="s">
        <v>362</v>
      </c>
      <c r="C226" s="304">
        <v>430005</v>
      </c>
      <c r="D226" s="304">
        <v>750243</v>
      </c>
      <c r="E226" s="305" t="s">
        <v>3008</v>
      </c>
      <c r="F226" s="117" t="s">
        <v>4513</v>
      </c>
      <c r="G226" s="118" t="s">
        <v>286</v>
      </c>
      <c r="H226" s="348">
        <v>26.2</v>
      </c>
      <c r="I226" s="119">
        <v>36659</v>
      </c>
      <c r="J226" s="124">
        <v>5.69</v>
      </c>
      <c r="K226" s="121" t="s">
        <v>4405</v>
      </c>
      <c r="L226" s="122">
        <v>2100</v>
      </c>
      <c r="M226" s="123">
        <v>80.2</v>
      </c>
      <c r="N226" s="118" t="s">
        <v>24</v>
      </c>
      <c r="O226" s="71">
        <f t="shared" si="7"/>
        <v>7.1057483898593246</v>
      </c>
      <c r="P226" s="71">
        <f>IF(O226&lt;&gt;"",VLOOKUP($A226,Sheet4!$A$2:$O$1309,14,FALSE)*100,"")</f>
        <v>0.95708334806381412</v>
      </c>
      <c r="Q226" s="71">
        <f>IF(P226&lt;&gt;"",VLOOKUP($A226,Sheet4!$A$2:$O$1309,15,FALSE)*100,"")</f>
        <v>8.9897430352381633</v>
      </c>
      <c r="R226" s="73">
        <f t="shared" si="8"/>
        <v>15</v>
      </c>
      <c r="S226" s="357" t="s">
        <v>4364</v>
      </c>
      <c r="T226" s="357" t="str">
        <f>IF(ISNA(VLOOKUP(A226,Sheet1!B$3:C$1266,2,FALSE)=TRUE),"NC",VLOOKUP(A226,Sheet1!B$3:C$1266,2,FALSE))</f>
        <v>Rural10</v>
      </c>
      <c r="U226" s="385">
        <f>IF(ISNA(VLOOKUP($A226,Sheet1!$B$3:$AH$1266,Sheet1!E$1+(Sheet1!$A$1-1)*10,FALSE))=TRUE,"---",IF(VLOOKUP($A226,Sheet1!$B$3:$AH$1266,Sheet1!E$1+(Sheet1!$A$1-1)*10,FALSE)="---","---", (ROUND(VLOOKUP($A226,Sheet1!$B$3:$AH$1266,Sheet1!E$1+(Sheet1!$A$1-1)*10,FALSE),IF(VLOOKUP($A226,Sheet1!$B$3:$AH$1266,Sheet1!E$1+(Sheet1!$A$1-1)*10,FALSE)&gt;99999,-3,IF(VLOOKUP($A226,Sheet1!$B$3:$AH$1266,Sheet1!E$1+(Sheet1!$A$1-1)*10,FALSE)&gt;9999,-2,IF(VLOOKUP($A226,Sheet1!$B$3:$AH$1266,Sheet1!E$1+(Sheet1!$A$1-1)*10,FALSE)&gt;999,-1,0)))))))</f>
        <v>473</v>
      </c>
      <c r="V226" s="385">
        <f>IF(ISNA(VLOOKUP($A226,Sheet1!$B$3:$AH$1266,Sheet1!F$1+(Sheet1!$A$1-1)*10,FALSE))=TRUE,"---",IF(VLOOKUP($A226,Sheet1!$B$3:$AH$1266,Sheet1!F$1+(Sheet1!$A$1-1)*10,FALSE)="---","---", (ROUND(VLOOKUP($A226,Sheet1!$B$3:$AH$1266,Sheet1!F$1+(Sheet1!$A$1-1)*10,FALSE),IF(VLOOKUP($A226,Sheet1!$B$3:$AH$1266,Sheet1!F$1+(Sheet1!$A$1-1)*10,FALSE)&gt;99999,-3,IF(VLOOKUP($A226,Sheet1!$B$3:$AH$1266,Sheet1!F$1+(Sheet1!$A$1-1)*10,FALSE)&gt;9999,-2,IF(VLOOKUP($A226,Sheet1!$B$3:$AH$1266,Sheet1!F$1+(Sheet1!$A$1-1)*10,FALSE)&gt;999,-1,0)))))))</f>
        <v>614</v>
      </c>
      <c r="W226" s="385">
        <f>IF(ISNA(VLOOKUP($A226,Sheet1!$B$3:$AH$1266,Sheet1!G$1+(Sheet1!$A$1-1)*10,FALSE))=TRUE,"---",IF(VLOOKUP($A226,Sheet1!$B$3:$AH$1266,Sheet1!G$1+(Sheet1!$A$1-1)*10,FALSE)="---","---", (ROUND(VLOOKUP($A226,Sheet1!$B$3:$AH$1266,Sheet1!G$1+(Sheet1!$A$1-1)*10,FALSE),IF(VLOOKUP($A226,Sheet1!$B$3:$AH$1266,Sheet1!G$1+(Sheet1!$A$1-1)*10,FALSE)&gt;99999,-3,IF(VLOOKUP($A226,Sheet1!$B$3:$AH$1266,Sheet1!G$1+(Sheet1!$A$1-1)*10,FALSE)&gt;9999,-2,IF(VLOOKUP($A226,Sheet1!$B$3:$AH$1266,Sheet1!G$1+(Sheet1!$A$1-1)*10,FALSE)&gt;999,-1,0)))))))</f>
        <v>813</v>
      </c>
      <c r="X226" s="385">
        <f>IF(ISNA(VLOOKUP($A226,Sheet1!$B$3:$AH$1266,Sheet1!H$1+(Sheet1!$A$1-1)*10,FALSE))=TRUE,"---",IF(VLOOKUP($A226,Sheet1!$B$3:$AH$1266,Sheet1!H$1+(Sheet1!$A$1-1)*10,FALSE)="---","---", (ROUND(VLOOKUP($A226,Sheet1!$B$3:$AH$1266,Sheet1!H$1+(Sheet1!$A$1-1)*10,FALSE),IF(VLOOKUP($A226,Sheet1!$B$3:$AH$1266,Sheet1!H$1+(Sheet1!$A$1-1)*10,FALSE)&gt;99999,-3,IF(VLOOKUP($A226,Sheet1!$B$3:$AH$1266,Sheet1!H$1+(Sheet1!$A$1-1)*10,FALSE)&gt;9999,-2,IF(VLOOKUP($A226,Sheet1!$B$3:$AH$1266,Sheet1!H$1+(Sheet1!$A$1-1)*10,FALSE)&gt;999,-1,0)))))))</f>
        <v>1400</v>
      </c>
      <c r="Y226" s="385">
        <f>IF(ISNA(VLOOKUP($A226,Sheet1!$B$3:$AH$1266,Sheet1!I$1+(Sheet1!$A$1-1)*10,FALSE))=TRUE,"---",IF(VLOOKUP($A226,Sheet1!$B$3:$AH$1266,Sheet1!I$1+(Sheet1!$A$1-1)*10,FALSE)="---","---", (ROUND(VLOOKUP($A226,Sheet1!$B$3:$AH$1266,Sheet1!I$1+(Sheet1!$A$1-1)*10,FALSE),IF(VLOOKUP($A226,Sheet1!$B$3:$AH$1266,Sheet1!I$1+(Sheet1!$A$1-1)*10,FALSE)&gt;99999,-3,IF(VLOOKUP($A226,Sheet1!$B$3:$AH$1266,Sheet1!I$1+(Sheet1!$A$1-1)*10,FALSE)&gt;9999,-2,IF(VLOOKUP($A226,Sheet1!$B$3:$AH$1266,Sheet1!I$1+(Sheet1!$A$1-1)*10,FALSE)&gt;999,-1,0)))))))</f>
        <v>1840</v>
      </c>
      <c r="Z226" s="385">
        <f>IF(ISNA(VLOOKUP($A226,Sheet1!$B$3:$AH$1266,Sheet1!J$1+(Sheet1!$A$1-1)*10,FALSE))=TRUE,"---",IF(VLOOKUP($A226,Sheet1!$B$3:$AH$1266,Sheet1!J$1+(Sheet1!$A$1-1)*10,FALSE)="---","---", (ROUND(VLOOKUP($A226,Sheet1!$B$3:$AH$1266,Sheet1!J$1+(Sheet1!$A$1-1)*10,FALSE),IF(VLOOKUP($A226,Sheet1!$B$3:$AH$1266,Sheet1!J$1+(Sheet1!$A$1-1)*10,FALSE)&gt;99999,-3,IF(VLOOKUP($A226,Sheet1!$B$3:$AH$1266,Sheet1!J$1+(Sheet1!$A$1-1)*10,FALSE)&gt;9999,-2,IF(VLOOKUP($A226,Sheet1!$B$3:$AH$1266,Sheet1!J$1+(Sheet1!$A$1-1)*10,FALSE)&gt;999,-1,0)))))))</f>
        <v>2420</v>
      </c>
      <c r="AA226" s="385">
        <f>IF(ISNA(VLOOKUP($A226,Sheet1!$B$3:$AH$1266,Sheet1!K$1+(Sheet1!$A$1-1)*10,FALSE))=TRUE,"---",IF(VLOOKUP($A226,Sheet1!$B$3:$AH$1266,Sheet1!K$1+(Sheet1!$A$1-1)*10,FALSE)="---","---", (ROUND(VLOOKUP($A226,Sheet1!$B$3:$AH$1266,Sheet1!K$1+(Sheet1!$A$1-1)*10,FALSE),IF(VLOOKUP($A226,Sheet1!$B$3:$AH$1266,Sheet1!K$1+(Sheet1!$A$1-1)*10,FALSE)&gt;99999,-3,IF(VLOOKUP($A226,Sheet1!$B$3:$AH$1266,Sheet1!K$1+(Sheet1!$A$1-1)*10,FALSE)&gt;9999,-2,IF(VLOOKUP($A226,Sheet1!$B$3:$AH$1266,Sheet1!K$1+(Sheet1!$A$1-1)*10,FALSE)&gt;999,-1,0)))))))</f>
        <v>2860</v>
      </c>
      <c r="AB226" s="385">
        <f>IF(ISNA(VLOOKUP($A226,Sheet1!$B$3:$AH$1266,Sheet1!L$1+(Sheet1!$A$1-1)*10,FALSE))=TRUE,"---",IF(VLOOKUP($A226,Sheet1!$B$3:$AH$1266,Sheet1!L$1+(Sheet1!$A$1-1)*10,FALSE)="---","---", (ROUND(VLOOKUP($A226,Sheet1!$B$3:$AH$1266,Sheet1!L$1+(Sheet1!$A$1-1)*10,FALSE),IF(VLOOKUP($A226,Sheet1!$B$3:$AH$1266,Sheet1!L$1+(Sheet1!$A$1-1)*10,FALSE)&gt;99999,-3,IF(VLOOKUP($A226,Sheet1!$B$3:$AH$1266,Sheet1!L$1+(Sheet1!$A$1-1)*10,FALSE)&gt;9999,-2,IF(VLOOKUP($A226,Sheet1!$B$3:$AH$1266,Sheet1!L$1+(Sheet1!$A$1-1)*10,FALSE)&gt;999,-1,0)))))))</f>
        <v>3320</v>
      </c>
      <c r="AC226" s="385">
        <f>IF(ISNA(VLOOKUP($A226,Sheet1!$B$3:$AH$1266,Sheet1!M$1+(Sheet1!$A$1-1)*10,FALSE))=TRUE,"---",IF(VLOOKUP($A226,Sheet1!$B$3:$AH$1266,Sheet1!M$1+(Sheet1!$A$1-1)*10,FALSE)="---","---", (ROUND(VLOOKUP($A226,Sheet1!$B$3:$AH$1266,Sheet1!M$1+(Sheet1!$A$1-1)*10,FALSE),IF(VLOOKUP($A226,Sheet1!$B$3:$AH$1266,Sheet1!M$1+(Sheet1!$A$1-1)*10,FALSE)&gt;99999,-3,IF(VLOOKUP($A226,Sheet1!$B$3:$AH$1266,Sheet1!M$1+(Sheet1!$A$1-1)*10,FALSE)&gt;9999,-2,IF(VLOOKUP($A226,Sheet1!$B$3:$AH$1266,Sheet1!M$1+(Sheet1!$A$1-1)*10,FALSE)&gt;999,-1,0)))))))</f>
        <v>3760</v>
      </c>
      <c r="AD226" s="385">
        <f>IF(ISNA(VLOOKUP($A226,Sheet1!$B$3:$AH$1266,Sheet1!N$1+(Sheet1!$A$1-1)*10,FALSE))=TRUE,"---",IF(VLOOKUP($A226,Sheet1!$B$3:$AH$1266,Sheet1!N$1+(Sheet1!$A$1-1)*10,FALSE)="---","---", (ROUND(VLOOKUP($A226,Sheet1!$B$3:$AH$1266,Sheet1!N$1+(Sheet1!$A$1-1)*10,FALSE),IF(VLOOKUP($A226,Sheet1!$B$3:$AH$1266,Sheet1!N$1+(Sheet1!$A$1-1)*10,FALSE)&gt;99999,-3,IF(VLOOKUP($A226,Sheet1!$B$3:$AH$1266,Sheet1!N$1+(Sheet1!$A$1-1)*10,FALSE)&gt;9999,-2,IF(VLOOKUP($A226,Sheet1!$B$3:$AH$1266,Sheet1!N$1+(Sheet1!$A$1-1)*10,FALSE)&gt;999,-1,0)))))))</f>
        <v>4380</v>
      </c>
    </row>
    <row r="227" spans="1:30" ht="25.5" customHeight="1" x14ac:dyDescent="0.25">
      <c r="A227" s="304"/>
      <c r="B227" s="346"/>
      <c r="C227" s="304"/>
      <c r="D227" s="304"/>
      <c r="E227" s="305" t="e">
        <v>#N/A</v>
      </c>
      <c r="F227" s="117" t="s">
        <v>4514</v>
      </c>
      <c r="G227" s="118" t="s">
        <v>31</v>
      </c>
      <c r="H227" s="348"/>
      <c r="I227" s="377">
        <v>29637</v>
      </c>
      <c r="J227" s="379">
        <v>5.3</v>
      </c>
      <c r="K227" s="340" t="s">
        <v>4405</v>
      </c>
      <c r="L227" s="338">
        <v>1810</v>
      </c>
      <c r="M227" s="381">
        <v>69.099999999999994</v>
      </c>
      <c r="N227" s="340" t="s">
        <v>4405</v>
      </c>
      <c r="O227" s="328" t="s">
        <v>4405</v>
      </c>
      <c r="P227" s="328" t="s">
        <v>4405</v>
      </c>
      <c r="Q227" s="328" t="s">
        <v>4405</v>
      </c>
      <c r="R227" s="358" t="s">
        <v>4405</v>
      </c>
      <c r="S227" s="357" t="e">
        <v>#N/A</v>
      </c>
      <c r="T227" s="357" t="str">
        <f>IF(ISNA(VLOOKUP(A227,Sheet1!B$3:C$1266,2,FALSE)=TRUE),"ND",VLOOKUP(A227,Sheet1!B$3:C$1266,2,FALSE))</f>
        <v>ND</v>
      </c>
      <c r="U227" s="385" t="str">
        <f>IF(ISNA(VLOOKUP($A227,Sheet1!$B$3:$AH$1266,Sheet1!E$1+(Sheet1!$A$1-1)*10,FALSE))=TRUE,"---",IF(VLOOKUP($A227,Sheet1!$B$3:$AH$1266,Sheet1!E$1+(Sheet1!$A$1-1)*10,FALSE)="---","---", (ROUND(VLOOKUP($A227,Sheet1!$B$3:$AH$1266,Sheet1!E$1+(Sheet1!$A$1-1)*10,FALSE),IF(VLOOKUP($A227,Sheet1!$B$3:$AH$1266,Sheet1!E$1+(Sheet1!$A$1-1)*10,FALSE)&gt;99999,-3,IF(VLOOKUP($A227,Sheet1!$B$3:$AH$1266,Sheet1!E$1+(Sheet1!$A$1-1)*10,FALSE)&gt;9999,-2,IF(VLOOKUP($A227,Sheet1!$B$3:$AH$1266,Sheet1!E$1+(Sheet1!$A$1-1)*10,FALSE)&gt;999,-1,0)))))))</f>
        <v>---</v>
      </c>
      <c r="V227" s="385" t="str">
        <f>IF(ISNA(VLOOKUP($A227,Sheet1!$B$3:$AH$1266,Sheet1!F$1+(Sheet1!$A$1-1)*10,FALSE))=TRUE,"---",IF(VLOOKUP($A227,Sheet1!$B$3:$AH$1266,Sheet1!F$1+(Sheet1!$A$1-1)*10,FALSE)="---","---", (ROUND(VLOOKUP($A227,Sheet1!$B$3:$AH$1266,Sheet1!F$1+(Sheet1!$A$1-1)*10,FALSE),IF(VLOOKUP($A227,Sheet1!$B$3:$AH$1266,Sheet1!F$1+(Sheet1!$A$1-1)*10,FALSE)&gt;99999,-3,IF(VLOOKUP($A227,Sheet1!$B$3:$AH$1266,Sheet1!F$1+(Sheet1!$A$1-1)*10,FALSE)&gt;9999,-2,IF(VLOOKUP($A227,Sheet1!$B$3:$AH$1266,Sheet1!F$1+(Sheet1!$A$1-1)*10,FALSE)&gt;999,-1,0)))))))</f>
        <v>---</v>
      </c>
      <c r="W227" s="385" t="str">
        <f>IF(ISNA(VLOOKUP($A227,Sheet1!$B$3:$AH$1266,Sheet1!G$1+(Sheet1!$A$1-1)*10,FALSE))=TRUE,"---",IF(VLOOKUP($A227,Sheet1!$B$3:$AH$1266,Sheet1!G$1+(Sheet1!$A$1-1)*10,FALSE)="---","---", (ROUND(VLOOKUP($A227,Sheet1!$B$3:$AH$1266,Sheet1!G$1+(Sheet1!$A$1-1)*10,FALSE),IF(VLOOKUP($A227,Sheet1!$B$3:$AH$1266,Sheet1!G$1+(Sheet1!$A$1-1)*10,FALSE)&gt;99999,-3,IF(VLOOKUP($A227,Sheet1!$B$3:$AH$1266,Sheet1!G$1+(Sheet1!$A$1-1)*10,FALSE)&gt;9999,-2,IF(VLOOKUP($A227,Sheet1!$B$3:$AH$1266,Sheet1!G$1+(Sheet1!$A$1-1)*10,FALSE)&gt;999,-1,0)))))))</f>
        <v>---</v>
      </c>
      <c r="X227" s="385" t="str">
        <f>IF(ISNA(VLOOKUP($A227,Sheet1!$B$3:$AH$1266,Sheet1!H$1+(Sheet1!$A$1-1)*10,FALSE))=TRUE,"---",IF(VLOOKUP($A227,Sheet1!$B$3:$AH$1266,Sheet1!H$1+(Sheet1!$A$1-1)*10,FALSE)="---","---", (ROUND(VLOOKUP($A227,Sheet1!$B$3:$AH$1266,Sheet1!H$1+(Sheet1!$A$1-1)*10,FALSE),IF(VLOOKUP($A227,Sheet1!$B$3:$AH$1266,Sheet1!H$1+(Sheet1!$A$1-1)*10,FALSE)&gt;99999,-3,IF(VLOOKUP($A227,Sheet1!$B$3:$AH$1266,Sheet1!H$1+(Sheet1!$A$1-1)*10,FALSE)&gt;9999,-2,IF(VLOOKUP($A227,Sheet1!$B$3:$AH$1266,Sheet1!H$1+(Sheet1!$A$1-1)*10,FALSE)&gt;999,-1,0)))))))</f>
        <v>---</v>
      </c>
      <c r="Y227" s="385" t="str">
        <f>IF(ISNA(VLOOKUP($A227,Sheet1!$B$3:$AH$1266,Sheet1!I$1+(Sheet1!$A$1-1)*10,FALSE))=TRUE,"---",IF(VLOOKUP($A227,Sheet1!$B$3:$AH$1266,Sheet1!I$1+(Sheet1!$A$1-1)*10,FALSE)="---","---", (ROUND(VLOOKUP($A227,Sheet1!$B$3:$AH$1266,Sheet1!I$1+(Sheet1!$A$1-1)*10,FALSE),IF(VLOOKUP($A227,Sheet1!$B$3:$AH$1266,Sheet1!I$1+(Sheet1!$A$1-1)*10,FALSE)&gt;99999,-3,IF(VLOOKUP($A227,Sheet1!$B$3:$AH$1266,Sheet1!I$1+(Sheet1!$A$1-1)*10,FALSE)&gt;9999,-2,IF(VLOOKUP($A227,Sheet1!$B$3:$AH$1266,Sheet1!I$1+(Sheet1!$A$1-1)*10,FALSE)&gt;999,-1,0)))))))</f>
        <v>---</v>
      </c>
      <c r="Z227" s="385" t="str">
        <f>IF(ISNA(VLOOKUP($A227,Sheet1!$B$3:$AH$1266,Sheet1!J$1+(Sheet1!$A$1-1)*10,FALSE))=TRUE,"---",IF(VLOOKUP($A227,Sheet1!$B$3:$AH$1266,Sheet1!J$1+(Sheet1!$A$1-1)*10,FALSE)="---","---", (ROUND(VLOOKUP($A227,Sheet1!$B$3:$AH$1266,Sheet1!J$1+(Sheet1!$A$1-1)*10,FALSE),IF(VLOOKUP($A227,Sheet1!$B$3:$AH$1266,Sheet1!J$1+(Sheet1!$A$1-1)*10,FALSE)&gt;99999,-3,IF(VLOOKUP($A227,Sheet1!$B$3:$AH$1266,Sheet1!J$1+(Sheet1!$A$1-1)*10,FALSE)&gt;9999,-2,IF(VLOOKUP($A227,Sheet1!$B$3:$AH$1266,Sheet1!J$1+(Sheet1!$A$1-1)*10,FALSE)&gt;999,-1,0)))))))</f>
        <v>---</v>
      </c>
      <c r="AA227" s="385" t="str">
        <f>IF(ISNA(VLOOKUP($A227,Sheet1!$B$3:$AH$1266,Sheet1!K$1+(Sheet1!$A$1-1)*10,FALSE))=TRUE,"---",IF(VLOOKUP($A227,Sheet1!$B$3:$AH$1266,Sheet1!K$1+(Sheet1!$A$1-1)*10,FALSE)="---","---", (ROUND(VLOOKUP($A227,Sheet1!$B$3:$AH$1266,Sheet1!K$1+(Sheet1!$A$1-1)*10,FALSE),IF(VLOOKUP($A227,Sheet1!$B$3:$AH$1266,Sheet1!K$1+(Sheet1!$A$1-1)*10,FALSE)&gt;99999,-3,IF(VLOOKUP($A227,Sheet1!$B$3:$AH$1266,Sheet1!K$1+(Sheet1!$A$1-1)*10,FALSE)&gt;9999,-2,IF(VLOOKUP($A227,Sheet1!$B$3:$AH$1266,Sheet1!K$1+(Sheet1!$A$1-1)*10,FALSE)&gt;999,-1,0)))))))</f>
        <v>---</v>
      </c>
      <c r="AB227" s="385" t="str">
        <f>IF(ISNA(VLOOKUP($A227,Sheet1!$B$3:$AH$1266,Sheet1!L$1+(Sheet1!$A$1-1)*10,FALSE))=TRUE,"---",IF(VLOOKUP($A227,Sheet1!$B$3:$AH$1266,Sheet1!L$1+(Sheet1!$A$1-1)*10,FALSE)="---","---", (ROUND(VLOOKUP($A227,Sheet1!$B$3:$AH$1266,Sheet1!L$1+(Sheet1!$A$1-1)*10,FALSE),IF(VLOOKUP($A227,Sheet1!$B$3:$AH$1266,Sheet1!L$1+(Sheet1!$A$1-1)*10,FALSE)&gt;99999,-3,IF(VLOOKUP($A227,Sheet1!$B$3:$AH$1266,Sheet1!L$1+(Sheet1!$A$1-1)*10,FALSE)&gt;9999,-2,IF(VLOOKUP($A227,Sheet1!$B$3:$AH$1266,Sheet1!L$1+(Sheet1!$A$1-1)*10,FALSE)&gt;999,-1,0)))))))</f>
        <v>---</v>
      </c>
      <c r="AC227" s="385" t="str">
        <f>IF(ISNA(VLOOKUP($A227,Sheet1!$B$3:$AH$1266,Sheet1!M$1+(Sheet1!$A$1-1)*10,FALSE))=TRUE,"---",IF(VLOOKUP($A227,Sheet1!$B$3:$AH$1266,Sheet1!M$1+(Sheet1!$A$1-1)*10,FALSE)="---","---", (ROUND(VLOOKUP($A227,Sheet1!$B$3:$AH$1266,Sheet1!M$1+(Sheet1!$A$1-1)*10,FALSE),IF(VLOOKUP($A227,Sheet1!$B$3:$AH$1266,Sheet1!M$1+(Sheet1!$A$1-1)*10,FALSE)&gt;99999,-3,IF(VLOOKUP($A227,Sheet1!$B$3:$AH$1266,Sheet1!M$1+(Sheet1!$A$1-1)*10,FALSE)&gt;9999,-2,IF(VLOOKUP($A227,Sheet1!$B$3:$AH$1266,Sheet1!M$1+(Sheet1!$A$1-1)*10,FALSE)&gt;999,-1,0)))))))</f>
        <v>---</v>
      </c>
      <c r="AD227" s="385" t="str">
        <f>IF(ISNA(VLOOKUP($A227,Sheet1!$B$3:$AH$1266,Sheet1!N$1+(Sheet1!$A$1-1)*10,FALSE))=TRUE,"---",IF(VLOOKUP($A227,Sheet1!$B$3:$AH$1266,Sheet1!N$1+(Sheet1!$A$1-1)*10,FALSE)="---","---", (ROUND(VLOOKUP($A227,Sheet1!$B$3:$AH$1266,Sheet1!N$1+(Sheet1!$A$1-1)*10,FALSE),IF(VLOOKUP($A227,Sheet1!$B$3:$AH$1266,Sheet1!N$1+(Sheet1!$A$1-1)*10,FALSE)&gt;99999,-3,IF(VLOOKUP($A227,Sheet1!$B$3:$AH$1266,Sheet1!N$1+(Sheet1!$A$1-1)*10,FALSE)&gt;9999,-2,IF(VLOOKUP($A227,Sheet1!$B$3:$AH$1266,Sheet1!N$1+(Sheet1!$A$1-1)*10,FALSE)&gt;999,-1,0)))))))</f>
        <v>---</v>
      </c>
    </row>
    <row r="228" spans="1:30" ht="25.5" customHeight="1" x14ac:dyDescent="0.25">
      <c r="A228" s="304"/>
      <c r="B228" s="346"/>
      <c r="C228" s="304"/>
      <c r="D228" s="304"/>
      <c r="E228" s="305"/>
      <c r="F228" s="117" t="s">
        <v>4515</v>
      </c>
      <c r="G228" s="118" t="s">
        <v>286</v>
      </c>
      <c r="H228" s="348"/>
      <c r="I228" s="378"/>
      <c r="J228" s="380"/>
      <c r="K228" s="341"/>
      <c r="L228" s="339"/>
      <c r="M228" s="382"/>
      <c r="N228" s="341"/>
      <c r="O228" s="329" t="e">
        <f t="shared" si="7"/>
        <v>#NUM!</v>
      </c>
      <c r="P228" s="329" t="e">
        <f>IF(O228&lt;&gt;"",VLOOKUP($A228,Sheet4!$A$2:$O$1309,14,FALSE)*100,"")</f>
        <v>#NUM!</v>
      </c>
      <c r="Q228" s="329" t="e">
        <f>IF(P228&lt;&gt;"",VLOOKUP($A228,Sheet4!$A$2:$O$1309,15,FALSE)*100,"")</f>
        <v>#NUM!</v>
      </c>
      <c r="R228" s="357" t="e">
        <f t="shared" si="8"/>
        <v>#NUM!</v>
      </c>
      <c r="S228" s="357"/>
      <c r="T228" s="357"/>
      <c r="U228" s="385"/>
      <c r="V228" s="385"/>
      <c r="W228" s="385"/>
      <c r="X228" s="385"/>
      <c r="Y228" s="385"/>
      <c r="Z228" s="385"/>
      <c r="AA228" s="385"/>
      <c r="AB228" s="385"/>
      <c r="AC228" s="385"/>
      <c r="AD228" s="385"/>
    </row>
    <row r="229" spans="1:30" ht="25.5" customHeight="1" x14ac:dyDescent="0.25">
      <c r="A229" s="125" t="s">
        <v>363</v>
      </c>
      <c r="B229" s="126" t="s">
        <v>364</v>
      </c>
      <c r="C229" s="125">
        <v>430035</v>
      </c>
      <c r="D229" s="125">
        <v>750102</v>
      </c>
      <c r="E229" s="70" t="s">
        <v>3008</v>
      </c>
      <c r="F229" s="139" t="s">
        <v>4405</v>
      </c>
      <c r="G229" s="127" t="s">
        <v>160</v>
      </c>
      <c r="H229" s="128">
        <v>1.03</v>
      </c>
      <c r="I229" s="112">
        <v>17720</v>
      </c>
      <c r="J229" s="140" t="s">
        <v>4405</v>
      </c>
      <c r="K229" s="127" t="s">
        <v>17</v>
      </c>
      <c r="L229" s="115">
        <v>540</v>
      </c>
      <c r="M229" s="116">
        <v>524</v>
      </c>
      <c r="N229" s="127" t="s">
        <v>160</v>
      </c>
      <c r="O229" s="68" t="str">
        <f t="shared" si="7"/>
        <v>&lt;0.2</v>
      </c>
      <c r="P229" s="68">
        <f>IF(O229&lt;&gt;"",VLOOKUP($A229,Sheet4!$A$2:$O$1309,14,FALSE)*100,"")</f>
        <v>1.8472321030518324</v>
      </c>
      <c r="Q229" s="68">
        <f>IF(P229&lt;&gt;"",VLOOKUP($A229,Sheet4!$A$2:$O$1309,15,FALSE)*100,"")</f>
        <v>16.692259759502214</v>
      </c>
      <c r="R229" s="74" t="str">
        <f t="shared" si="8"/>
        <v>&gt;500</v>
      </c>
      <c r="S229" s="64" t="s">
        <v>4364</v>
      </c>
      <c r="T229" s="64" t="str">
        <f>IF(ISNA(VLOOKUP(A229,Sheet1!B$3:C$1266,2,FALSE)=TRUE),"NC",VLOOKUP(A229,Sheet1!B$3:C$1266,2,FALSE))</f>
        <v>Rural</v>
      </c>
      <c r="U229" s="65">
        <f>IF(ISNA(VLOOKUP($A229,Sheet1!$B$3:$AH$1266,Sheet1!E$1+(Sheet1!$A$1-1)*10,FALSE))=TRUE,"---",IF(VLOOKUP($A229,Sheet1!$B$3:$AH$1266,Sheet1!E$1+(Sheet1!$A$1-1)*10,FALSE)="---","---", (ROUND(VLOOKUP($A229,Sheet1!$B$3:$AH$1266,Sheet1!E$1+(Sheet1!$A$1-1)*10,FALSE),IF(VLOOKUP($A229,Sheet1!$B$3:$AH$1266,Sheet1!E$1+(Sheet1!$A$1-1)*10,FALSE)&gt;99999,-3,IF(VLOOKUP($A229,Sheet1!$B$3:$AH$1266,Sheet1!E$1+(Sheet1!$A$1-1)*10,FALSE)&gt;9999,-2,IF(VLOOKUP($A229,Sheet1!$B$3:$AH$1266,Sheet1!E$1+(Sheet1!$A$1-1)*10,FALSE)&gt;999,-1,0)))))))</f>
        <v>40</v>
      </c>
      <c r="V229" s="65">
        <f>IF(ISNA(VLOOKUP($A229,Sheet1!$B$3:$AH$1266,Sheet1!F$1+(Sheet1!$A$1-1)*10,FALSE))=TRUE,"---",IF(VLOOKUP($A229,Sheet1!$B$3:$AH$1266,Sheet1!F$1+(Sheet1!$A$1-1)*10,FALSE)="---","---", (ROUND(VLOOKUP($A229,Sheet1!$B$3:$AH$1266,Sheet1!F$1+(Sheet1!$A$1-1)*10,FALSE),IF(VLOOKUP($A229,Sheet1!$B$3:$AH$1266,Sheet1!F$1+(Sheet1!$A$1-1)*10,FALSE)&gt;99999,-3,IF(VLOOKUP($A229,Sheet1!$B$3:$AH$1266,Sheet1!F$1+(Sheet1!$A$1-1)*10,FALSE)&gt;9999,-2,IF(VLOOKUP($A229,Sheet1!$B$3:$AH$1266,Sheet1!F$1+(Sheet1!$A$1-1)*10,FALSE)&gt;999,-1,0)))))))</f>
        <v>49</v>
      </c>
      <c r="W229" s="65">
        <f>IF(ISNA(VLOOKUP($A229,Sheet1!$B$3:$AH$1266,Sheet1!G$1+(Sheet1!$A$1-1)*10,FALSE))=TRUE,"---",IF(VLOOKUP($A229,Sheet1!$B$3:$AH$1266,Sheet1!G$1+(Sheet1!$A$1-1)*10,FALSE)="---","---", (ROUND(VLOOKUP($A229,Sheet1!$B$3:$AH$1266,Sheet1!G$1+(Sheet1!$A$1-1)*10,FALSE),IF(VLOOKUP($A229,Sheet1!$B$3:$AH$1266,Sheet1!G$1+(Sheet1!$A$1-1)*10,FALSE)&gt;99999,-3,IF(VLOOKUP($A229,Sheet1!$B$3:$AH$1266,Sheet1!G$1+(Sheet1!$A$1-1)*10,FALSE)&gt;9999,-2,IF(VLOOKUP($A229,Sheet1!$B$3:$AH$1266,Sheet1!G$1+(Sheet1!$A$1-1)*10,FALSE)&gt;999,-1,0)))))))</f>
        <v>60</v>
      </c>
      <c r="X229" s="65">
        <f>IF(ISNA(VLOOKUP($A229,Sheet1!$B$3:$AH$1266,Sheet1!H$1+(Sheet1!$A$1-1)*10,FALSE))=TRUE,"---",IF(VLOOKUP($A229,Sheet1!$B$3:$AH$1266,Sheet1!H$1+(Sheet1!$A$1-1)*10,FALSE)="---","---", (ROUND(VLOOKUP($A229,Sheet1!$B$3:$AH$1266,Sheet1!H$1+(Sheet1!$A$1-1)*10,FALSE),IF(VLOOKUP($A229,Sheet1!$B$3:$AH$1266,Sheet1!H$1+(Sheet1!$A$1-1)*10,FALSE)&gt;99999,-3,IF(VLOOKUP($A229,Sheet1!$B$3:$AH$1266,Sheet1!H$1+(Sheet1!$A$1-1)*10,FALSE)&gt;9999,-2,IF(VLOOKUP($A229,Sheet1!$B$3:$AH$1266,Sheet1!H$1+(Sheet1!$A$1-1)*10,FALSE)&gt;999,-1,0)))))))</f>
        <v>91</v>
      </c>
      <c r="Y229" s="65">
        <f>IF(ISNA(VLOOKUP($A229,Sheet1!$B$3:$AH$1266,Sheet1!I$1+(Sheet1!$A$1-1)*10,FALSE))=TRUE,"---",IF(VLOOKUP($A229,Sheet1!$B$3:$AH$1266,Sheet1!I$1+(Sheet1!$A$1-1)*10,FALSE)="---","---", (ROUND(VLOOKUP($A229,Sheet1!$B$3:$AH$1266,Sheet1!I$1+(Sheet1!$A$1-1)*10,FALSE),IF(VLOOKUP($A229,Sheet1!$B$3:$AH$1266,Sheet1!I$1+(Sheet1!$A$1-1)*10,FALSE)&gt;99999,-3,IF(VLOOKUP($A229,Sheet1!$B$3:$AH$1266,Sheet1!I$1+(Sheet1!$A$1-1)*10,FALSE)&gt;9999,-2,IF(VLOOKUP($A229,Sheet1!$B$3:$AH$1266,Sheet1!I$1+(Sheet1!$A$1-1)*10,FALSE)&gt;999,-1,0)))))))</f>
        <v>114</v>
      </c>
      <c r="Z229" s="65">
        <f>IF(ISNA(VLOOKUP($A229,Sheet1!$B$3:$AH$1266,Sheet1!J$1+(Sheet1!$A$1-1)*10,FALSE))=TRUE,"---",IF(VLOOKUP($A229,Sheet1!$B$3:$AH$1266,Sheet1!J$1+(Sheet1!$A$1-1)*10,FALSE)="---","---", (ROUND(VLOOKUP($A229,Sheet1!$B$3:$AH$1266,Sheet1!J$1+(Sheet1!$A$1-1)*10,FALSE),IF(VLOOKUP($A229,Sheet1!$B$3:$AH$1266,Sheet1!J$1+(Sheet1!$A$1-1)*10,FALSE)&gt;99999,-3,IF(VLOOKUP($A229,Sheet1!$B$3:$AH$1266,Sheet1!J$1+(Sheet1!$A$1-1)*10,FALSE)&gt;9999,-2,IF(VLOOKUP($A229,Sheet1!$B$3:$AH$1266,Sheet1!J$1+(Sheet1!$A$1-1)*10,FALSE)&gt;999,-1,0)))))))</f>
        <v>145</v>
      </c>
      <c r="AA229" s="65">
        <f>IF(ISNA(VLOOKUP($A229,Sheet1!$B$3:$AH$1266,Sheet1!K$1+(Sheet1!$A$1-1)*10,FALSE))=TRUE,"---",IF(VLOOKUP($A229,Sheet1!$B$3:$AH$1266,Sheet1!K$1+(Sheet1!$A$1-1)*10,FALSE)="---","---", (ROUND(VLOOKUP($A229,Sheet1!$B$3:$AH$1266,Sheet1!K$1+(Sheet1!$A$1-1)*10,FALSE),IF(VLOOKUP($A229,Sheet1!$B$3:$AH$1266,Sheet1!K$1+(Sheet1!$A$1-1)*10,FALSE)&gt;99999,-3,IF(VLOOKUP($A229,Sheet1!$B$3:$AH$1266,Sheet1!K$1+(Sheet1!$A$1-1)*10,FALSE)&gt;9999,-2,IF(VLOOKUP($A229,Sheet1!$B$3:$AH$1266,Sheet1!K$1+(Sheet1!$A$1-1)*10,FALSE)&gt;999,-1,0)))))))</f>
        <v>169</v>
      </c>
      <c r="AB229" s="65">
        <f>IF(ISNA(VLOOKUP($A229,Sheet1!$B$3:$AH$1266,Sheet1!L$1+(Sheet1!$A$1-1)*10,FALSE))=TRUE,"---",IF(VLOOKUP($A229,Sheet1!$B$3:$AH$1266,Sheet1!L$1+(Sheet1!$A$1-1)*10,FALSE)="---","---", (ROUND(VLOOKUP($A229,Sheet1!$B$3:$AH$1266,Sheet1!L$1+(Sheet1!$A$1-1)*10,FALSE),IF(VLOOKUP($A229,Sheet1!$B$3:$AH$1266,Sheet1!L$1+(Sheet1!$A$1-1)*10,FALSE)&gt;99999,-3,IF(VLOOKUP($A229,Sheet1!$B$3:$AH$1266,Sheet1!L$1+(Sheet1!$A$1-1)*10,FALSE)&gt;9999,-2,IF(VLOOKUP($A229,Sheet1!$B$3:$AH$1266,Sheet1!L$1+(Sheet1!$A$1-1)*10,FALSE)&gt;999,-1,0)))))))</f>
        <v>196</v>
      </c>
      <c r="AC229" s="65">
        <f>IF(ISNA(VLOOKUP($A229,Sheet1!$B$3:$AH$1266,Sheet1!M$1+(Sheet1!$A$1-1)*10,FALSE))=TRUE,"---",IF(VLOOKUP($A229,Sheet1!$B$3:$AH$1266,Sheet1!M$1+(Sheet1!$A$1-1)*10,FALSE)="---","---", (ROUND(VLOOKUP($A229,Sheet1!$B$3:$AH$1266,Sheet1!M$1+(Sheet1!$A$1-1)*10,FALSE),IF(VLOOKUP($A229,Sheet1!$B$3:$AH$1266,Sheet1!M$1+(Sheet1!$A$1-1)*10,FALSE)&gt;99999,-3,IF(VLOOKUP($A229,Sheet1!$B$3:$AH$1266,Sheet1!M$1+(Sheet1!$A$1-1)*10,FALSE)&gt;9999,-2,IF(VLOOKUP($A229,Sheet1!$B$3:$AH$1266,Sheet1!M$1+(Sheet1!$A$1-1)*10,FALSE)&gt;999,-1,0)))))))</f>
        <v>222</v>
      </c>
      <c r="AD229" s="65">
        <f>IF(ISNA(VLOOKUP($A229,Sheet1!$B$3:$AH$1266,Sheet1!N$1+(Sheet1!$A$1-1)*10,FALSE))=TRUE,"---",IF(VLOOKUP($A229,Sheet1!$B$3:$AH$1266,Sheet1!N$1+(Sheet1!$A$1-1)*10,FALSE)="---","---", (ROUND(VLOOKUP($A229,Sheet1!$B$3:$AH$1266,Sheet1!N$1+(Sheet1!$A$1-1)*10,FALSE),IF(VLOOKUP($A229,Sheet1!$B$3:$AH$1266,Sheet1!N$1+(Sheet1!$A$1-1)*10,FALSE)&gt;99999,-3,IF(VLOOKUP($A229,Sheet1!$B$3:$AH$1266,Sheet1!N$1+(Sheet1!$A$1-1)*10,FALSE)&gt;9999,-2,IF(VLOOKUP($A229,Sheet1!$B$3:$AH$1266,Sheet1!N$1+(Sheet1!$A$1-1)*10,FALSE)&gt;999,-1,0)))))))</f>
        <v>261</v>
      </c>
    </row>
    <row r="230" spans="1:30" ht="25.5" customHeight="1" x14ac:dyDescent="0.25">
      <c r="A230" s="133" t="s">
        <v>365</v>
      </c>
      <c r="B230" s="134" t="s">
        <v>366</v>
      </c>
      <c r="C230" s="133">
        <v>430021</v>
      </c>
      <c r="D230" s="133">
        <v>750120</v>
      </c>
      <c r="E230" s="67" t="s">
        <v>3008</v>
      </c>
      <c r="F230" s="135" t="s">
        <v>4405</v>
      </c>
      <c r="G230" s="118" t="s">
        <v>160</v>
      </c>
      <c r="H230" s="136">
        <v>0.74</v>
      </c>
      <c r="I230" s="119">
        <v>17720</v>
      </c>
      <c r="J230" s="137" t="s">
        <v>4405</v>
      </c>
      <c r="K230" s="118" t="s">
        <v>17</v>
      </c>
      <c r="L230" s="122">
        <v>540</v>
      </c>
      <c r="M230" s="123">
        <v>730</v>
      </c>
      <c r="N230" s="118" t="s">
        <v>145</v>
      </c>
      <c r="O230" s="71" t="str">
        <f t="shared" si="7"/>
        <v>&lt;0.2</v>
      </c>
      <c r="P230" s="71">
        <f>IF(O230&lt;&gt;"",VLOOKUP($A230,Sheet4!$A$2:$O$1309,14,FALSE)*100,"")</f>
        <v>1.8472321030518324</v>
      </c>
      <c r="Q230" s="71">
        <f>IF(P230&lt;&gt;"",VLOOKUP($A230,Sheet4!$A$2:$O$1309,15,FALSE)*100,"")</f>
        <v>16.692259759502214</v>
      </c>
      <c r="R230" s="73" t="str">
        <f t="shared" si="8"/>
        <v>&gt;500</v>
      </c>
      <c r="S230" s="63" t="s">
        <v>4364</v>
      </c>
      <c r="T230" s="63" t="str">
        <f>IF(ISNA(VLOOKUP(A230,Sheet1!B$3:C$1266,2,FALSE)=TRUE),"NC",VLOOKUP(A230,Sheet1!B$3:C$1266,2,FALSE))</f>
        <v>Rural</v>
      </c>
      <c r="U230" s="66">
        <f>IF(ISNA(VLOOKUP($A230,Sheet1!$B$3:$AH$1266,Sheet1!E$1+(Sheet1!$A$1-1)*10,FALSE))=TRUE,"---",IF(VLOOKUP($A230,Sheet1!$B$3:$AH$1266,Sheet1!E$1+(Sheet1!$A$1-1)*10,FALSE)="---","---", (ROUND(VLOOKUP($A230,Sheet1!$B$3:$AH$1266,Sheet1!E$1+(Sheet1!$A$1-1)*10,FALSE),IF(VLOOKUP($A230,Sheet1!$B$3:$AH$1266,Sheet1!E$1+(Sheet1!$A$1-1)*10,FALSE)&gt;99999,-3,IF(VLOOKUP($A230,Sheet1!$B$3:$AH$1266,Sheet1!E$1+(Sheet1!$A$1-1)*10,FALSE)&gt;9999,-2,IF(VLOOKUP($A230,Sheet1!$B$3:$AH$1266,Sheet1!E$1+(Sheet1!$A$1-1)*10,FALSE)&gt;999,-1,0)))))))</f>
        <v>22</v>
      </c>
      <c r="V230" s="66">
        <f>IF(ISNA(VLOOKUP($A230,Sheet1!$B$3:$AH$1266,Sheet1!F$1+(Sheet1!$A$1-1)*10,FALSE))=TRUE,"---",IF(VLOOKUP($A230,Sheet1!$B$3:$AH$1266,Sheet1!F$1+(Sheet1!$A$1-1)*10,FALSE)="---","---", (ROUND(VLOOKUP($A230,Sheet1!$B$3:$AH$1266,Sheet1!F$1+(Sheet1!$A$1-1)*10,FALSE),IF(VLOOKUP($A230,Sheet1!$B$3:$AH$1266,Sheet1!F$1+(Sheet1!$A$1-1)*10,FALSE)&gt;99999,-3,IF(VLOOKUP($A230,Sheet1!$B$3:$AH$1266,Sheet1!F$1+(Sheet1!$A$1-1)*10,FALSE)&gt;9999,-2,IF(VLOOKUP($A230,Sheet1!$B$3:$AH$1266,Sheet1!F$1+(Sheet1!$A$1-1)*10,FALSE)&gt;999,-1,0)))))))</f>
        <v>26</v>
      </c>
      <c r="W230" s="66">
        <f>IF(ISNA(VLOOKUP($A230,Sheet1!$B$3:$AH$1266,Sheet1!G$1+(Sheet1!$A$1-1)*10,FALSE))=TRUE,"---",IF(VLOOKUP($A230,Sheet1!$B$3:$AH$1266,Sheet1!G$1+(Sheet1!$A$1-1)*10,FALSE)="---","---", (ROUND(VLOOKUP($A230,Sheet1!$B$3:$AH$1266,Sheet1!G$1+(Sheet1!$A$1-1)*10,FALSE),IF(VLOOKUP($A230,Sheet1!$B$3:$AH$1266,Sheet1!G$1+(Sheet1!$A$1-1)*10,FALSE)&gt;99999,-3,IF(VLOOKUP($A230,Sheet1!$B$3:$AH$1266,Sheet1!G$1+(Sheet1!$A$1-1)*10,FALSE)&gt;9999,-2,IF(VLOOKUP($A230,Sheet1!$B$3:$AH$1266,Sheet1!G$1+(Sheet1!$A$1-1)*10,FALSE)&gt;999,-1,0)))))))</f>
        <v>32</v>
      </c>
      <c r="X230" s="66">
        <f>IF(ISNA(VLOOKUP($A230,Sheet1!$B$3:$AH$1266,Sheet1!H$1+(Sheet1!$A$1-1)*10,FALSE))=TRUE,"---",IF(VLOOKUP($A230,Sheet1!$B$3:$AH$1266,Sheet1!H$1+(Sheet1!$A$1-1)*10,FALSE)="---","---", (ROUND(VLOOKUP($A230,Sheet1!$B$3:$AH$1266,Sheet1!H$1+(Sheet1!$A$1-1)*10,FALSE),IF(VLOOKUP($A230,Sheet1!$B$3:$AH$1266,Sheet1!H$1+(Sheet1!$A$1-1)*10,FALSE)&gt;99999,-3,IF(VLOOKUP($A230,Sheet1!$B$3:$AH$1266,Sheet1!H$1+(Sheet1!$A$1-1)*10,FALSE)&gt;9999,-2,IF(VLOOKUP($A230,Sheet1!$B$3:$AH$1266,Sheet1!H$1+(Sheet1!$A$1-1)*10,FALSE)&gt;999,-1,0)))))))</f>
        <v>49</v>
      </c>
      <c r="Y230" s="66">
        <f>IF(ISNA(VLOOKUP($A230,Sheet1!$B$3:$AH$1266,Sheet1!I$1+(Sheet1!$A$1-1)*10,FALSE))=TRUE,"---",IF(VLOOKUP($A230,Sheet1!$B$3:$AH$1266,Sheet1!I$1+(Sheet1!$A$1-1)*10,FALSE)="---","---", (ROUND(VLOOKUP($A230,Sheet1!$B$3:$AH$1266,Sheet1!I$1+(Sheet1!$A$1-1)*10,FALSE),IF(VLOOKUP($A230,Sheet1!$B$3:$AH$1266,Sheet1!I$1+(Sheet1!$A$1-1)*10,FALSE)&gt;99999,-3,IF(VLOOKUP($A230,Sheet1!$B$3:$AH$1266,Sheet1!I$1+(Sheet1!$A$1-1)*10,FALSE)&gt;9999,-2,IF(VLOOKUP($A230,Sheet1!$B$3:$AH$1266,Sheet1!I$1+(Sheet1!$A$1-1)*10,FALSE)&gt;999,-1,0)))))))</f>
        <v>61</v>
      </c>
      <c r="Z230" s="66">
        <f>IF(ISNA(VLOOKUP($A230,Sheet1!$B$3:$AH$1266,Sheet1!J$1+(Sheet1!$A$1-1)*10,FALSE))=TRUE,"---",IF(VLOOKUP($A230,Sheet1!$B$3:$AH$1266,Sheet1!J$1+(Sheet1!$A$1-1)*10,FALSE)="---","---", (ROUND(VLOOKUP($A230,Sheet1!$B$3:$AH$1266,Sheet1!J$1+(Sheet1!$A$1-1)*10,FALSE),IF(VLOOKUP($A230,Sheet1!$B$3:$AH$1266,Sheet1!J$1+(Sheet1!$A$1-1)*10,FALSE)&gt;99999,-3,IF(VLOOKUP($A230,Sheet1!$B$3:$AH$1266,Sheet1!J$1+(Sheet1!$A$1-1)*10,FALSE)&gt;9999,-2,IF(VLOOKUP($A230,Sheet1!$B$3:$AH$1266,Sheet1!J$1+(Sheet1!$A$1-1)*10,FALSE)&gt;999,-1,0)))))))</f>
        <v>78</v>
      </c>
      <c r="AA230" s="66">
        <f>IF(ISNA(VLOOKUP($A230,Sheet1!$B$3:$AH$1266,Sheet1!K$1+(Sheet1!$A$1-1)*10,FALSE))=TRUE,"---",IF(VLOOKUP($A230,Sheet1!$B$3:$AH$1266,Sheet1!K$1+(Sheet1!$A$1-1)*10,FALSE)="---","---", (ROUND(VLOOKUP($A230,Sheet1!$B$3:$AH$1266,Sheet1!K$1+(Sheet1!$A$1-1)*10,FALSE),IF(VLOOKUP($A230,Sheet1!$B$3:$AH$1266,Sheet1!K$1+(Sheet1!$A$1-1)*10,FALSE)&gt;99999,-3,IF(VLOOKUP($A230,Sheet1!$B$3:$AH$1266,Sheet1!K$1+(Sheet1!$A$1-1)*10,FALSE)&gt;9999,-2,IF(VLOOKUP($A230,Sheet1!$B$3:$AH$1266,Sheet1!K$1+(Sheet1!$A$1-1)*10,FALSE)&gt;999,-1,0)))))))</f>
        <v>91</v>
      </c>
      <c r="AB230" s="66">
        <f>IF(ISNA(VLOOKUP($A230,Sheet1!$B$3:$AH$1266,Sheet1!L$1+(Sheet1!$A$1-1)*10,FALSE))=TRUE,"---",IF(VLOOKUP($A230,Sheet1!$B$3:$AH$1266,Sheet1!L$1+(Sheet1!$A$1-1)*10,FALSE)="---","---", (ROUND(VLOOKUP($A230,Sheet1!$B$3:$AH$1266,Sheet1!L$1+(Sheet1!$A$1-1)*10,FALSE),IF(VLOOKUP($A230,Sheet1!$B$3:$AH$1266,Sheet1!L$1+(Sheet1!$A$1-1)*10,FALSE)&gt;99999,-3,IF(VLOOKUP($A230,Sheet1!$B$3:$AH$1266,Sheet1!L$1+(Sheet1!$A$1-1)*10,FALSE)&gt;9999,-2,IF(VLOOKUP($A230,Sheet1!$B$3:$AH$1266,Sheet1!L$1+(Sheet1!$A$1-1)*10,FALSE)&gt;999,-1,0)))))))</f>
        <v>105</v>
      </c>
      <c r="AC230" s="66">
        <f>IF(ISNA(VLOOKUP($A230,Sheet1!$B$3:$AH$1266,Sheet1!M$1+(Sheet1!$A$1-1)*10,FALSE))=TRUE,"---",IF(VLOOKUP($A230,Sheet1!$B$3:$AH$1266,Sheet1!M$1+(Sheet1!$A$1-1)*10,FALSE)="---","---", (ROUND(VLOOKUP($A230,Sheet1!$B$3:$AH$1266,Sheet1!M$1+(Sheet1!$A$1-1)*10,FALSE),IF(VLOOKUP($A230,Sheet1!$B$3:$AH$1266,Sheet1!M$1+(Sheet1!$A$1-1)*10,FALSE)&gt;99999,-3,IF(VLOOKUP($A230,Sheet1!$B$3:$AH$1266,Sheet1!M$1+(Sheet1!$A$1-1)*10,FALSE)&gt;9999,-2,IF(VLOOKUP($A230,Sheet1!$B$3:$AH$1266,Sheet1!M$1+(Sheet1!$A$1-1)*10,FALSE)&gt;999,-1,0)))))))</f>
        <v>119</v>
      </c>
      <c r="AD230" s="66">
        <f>IF(ISNA(VLOOKUP($A230,Sheet1!$B$3:$AH$1266,Sheet1!N$1+(Sheet1!$A$1-1)*10,FALSE))=TRUE,"---",IF(VLOOKUP($A230,Sheet1!$B$3:$AH$1266,Sheet1!N$1+(Sheet1!$A$1-1)*10,FALSE)="---","---", (ROUND(VLOOKUP($A230,Sheet1!$B$3:$AH$1266,Sheet1!N$1+(Sheet1!$A$1-1)*10,FALSE),IF(VLOOKUP($A230,Sheet1!$B$3:$AH$1266,Sheet1!N$1+(Sheet1!$A$1-1)*10,FALSE)&gt;99999,-3,IF(VLOOKUP($A230,Sheet1!$B$3:$AH$1266,Sheet1!N$1+(Sheet1!$A$1-1)*10,FALSE)&gt;9999,-2,IF(VLOOKUP($A230,Sheet1!$B$3:$AH$1266,Sheet1!N$1+(Sheet1!$A$1-1)*10,FALSE)&gt;999,-1,0)))))))</f>
        <v>139</v>
      </c>
    </row>
    <row r="231" spans="1:30" ht="25.5" customHeight="1" x14ac:dyDescent="0.25">
      <c r="A231" s="125" t="s">
        <v>367</v>
      </c>
      <c r="B231" s="126" t="s">
        <v>368</v>
      </c>
      <c r="C231" s="125">
        <v>425855</v>
      </c>
      <c r="D231" s="125">
        <v>745911</v>
      </c>
      <c r="E231" s="70" t="s">
        <v>3008</v>
      </c>
      <c r="F231" s="139" t="s">
        <v>4405</v>
      </c>
      <c r="G231" s="127" t="s">
        <v>160</v>
      </c>
      <c r="H231" s="128">
        <v>21.6</v>
      </c>
      <c r="I231" s="112">
        <v>31639</v>
      </c>
      <c r="J231" s="140" t="s">
        <v>4405</v>
      </c>
      <c r="K231" s="127" t="s">
        <v>17</v>
      </c>
      <c r="L231" s="115">
        <v>1540</v>
      </c>
      <c r="M231" s="116">
        <v>71.3</v>
      </c>
      <c r="N231" s="127" t="s">
        <v>199</v>
      </c>
      <c r="O231" s="68">
        <f t="shared" si="7"/>
        <v>22.849883655578438</v>
      </c>
      <c r="P231" s="68">
        <f>IF(O231&lt;&gt;"",VLOOKUP($A231,Sheet4!$A$2:$O$1309,14,FALSE)*100,"")</f>
        <v>5.4053229257374991</v>
      </c>
      <c r="Q231" s="68">
        <f>IF(P231&lt;&gt;"",VLOOKUP($A231,Sheet4!$A$2:$O$1309,15,FALSE)*100,"")</f>
        <v>41.975164813159957</v>
      </c>
      <c r="R231" s="74">
        <f t="shared" si="8"/>
        <v>4</v>
      </c>
      <c r="S231" s="64" t="s">
        <v>4364</v>
      </c>
      <c r="T231" s="64" t="str">
        <f>IF(ISNA(VLOOKUP(A231,Sheet1!B$3:C$1266,2,FALSE)=TRUE),"NC",VLOOKUP(A231,Sheet1!B$3:C$1266,2,FALSE))</f>
        <v>Rural</v>
      </c>
      <c r="U231" s="65">
        <f>IF(ISNA(VLOOKUP($A231,Sheet1!$B$3:$AH$1266,Sheet1!E$1+(Sheet1!$A$1-1)*10,FALSE))=TRUE,"---",IF(VLOOKUP($A231,Sheet1!$B$3:$AH$1266,Sheet1!E$1+(Sheet1!$A$1-1)*10,FALSE)="---","---", (ROUND(VLOOKUP($A231,Sheet1!$B$3:$AH$1266,Sheet1!E$1+(Sheet1!$A$1-1)*10,FALSE),IF(VLOOKUP($A231,Sheet1!$B$3:$AH$1266,Sheet1!E$1+(Sheet1!$A$1-1)*10,FALSE)&gt;99999,-3,IF(VLOOKUP($A231,Sheet1!$B$3:$AH$1266,Sheet1!E$1+(Sheet1!$A$1-1)*10,FALSE)&gt;9999,-2,IF(VLOOKUP($A231,Sheet1!$B$3:$AH$1266,Sheet1!E$1+(Sheet1!$A$1-1)*10,FALSE)&gt;999,-1,0)))))))</f>
        <v>732</v>
      </c>
      <c r="V231" s="65">
        <f>IF(ISNA(VLOOKUP($A231,Sheet1!$B$3:$AH$1266,Sheet1!F$1+(Sheet1!$A$1-1)*10,FALSE))=TRUE,"---",IF(VLOOKUP($A231,Sheet1!$B$3:$AH$1266,Sheet1!F$1+(Sheet1!$A$1-1)*10,FALSE)="---","---", (ROUND(VLOOKUP($A231,Sheet1!$B$3:$AH$1266,Sheet1!F$1+(Sheet1!$A$1-1)*10,FALSE),IF(VLOOKUP($A231,Sheet1!$B$3:$AH$1266,Sheet1!F$1+(Sheet1!$A$1-1)*10,FALSE)&gt;99999,-3,IF(VLOOKUP($A231,Sheet1!$B$3:$AH$1266,Sheet1!F$1+(Sheet1!$A$1-1)*10,FALSE)&gt;9999,-2,IF(VLOOKUP($A231,Sheet1!$B$3:$AH$1266,Sheet1!F$1+(Sheet1!$A$1-1)*10,FALSE)&gt;999,-1,0)))))))</f>
        <v>879</v>
      </c>
      <c r="W231" s="65">
        <f>IF(ISNA(VLOOKUP($A231,Sheet1!$B$3:$AH$1266,Sheet1!G$1+(Sheet1!$A$1-1)*10,FALSE))=TRUE,"---",IF(VLOOKUP($A231,Sheet1!$B$3:$AH$1266,Sheet1!G$1+(Sheet1!$A$1-1)*10,FALSE)="---","---", (ROUND(VLOOKUP($A231,Sheet1!$B$3:$AH$1266,Sheet1!G$1+(Sheet1!$A$1-1)*10,FALSE),IF(VLOOKUP($A231,Sheet1!$B$3:$AH$1266,Sheet1!G$1+(Sheet1!$A$1-1)*10,FALSE)&gt;99999,-3,IF(VLOOKUP($A231,Sheet1!$B$3:$AH$1266,Sheet1!G$1+(Sheet1!$A$1-1)*10,FALSE)&gt;9999,-2,IF(VLOOKUP($A231,Sheet1!$B$3:$AH$1266,Sheet1!G$1+(Sheet1!$A$1-1)*10,FALSE)&gt;999,-1,0)))))))</f>
        <v>1070</v>
      </c>
      <c r="X231" s="65">
        <f>IF(ISNA(VLOOKUP($A231,Sheet1!$B$3:$AH$1266,Sheet1!H$1+(Sheet1!$A$1-1)*10,FALSE))=TRUE,"---",IF(VLOOKUP($A231,Sheet1!$B$3:$AH$1266,Sheet1!H$1+(Sheet1!$A$1-1)*10,FALSE)="---","---", (ROUND(VLOOKUP($A231,Sheet1!$B$3:$AH$1266,Sheet1!H$1+(Sheet1!$A$1-1)*10,FALSE),IF(VLOOKUP($A231,Sheet1!$B$3:$AH$1266,Sheet1!H$1+(Sheet1!$A$1-1)*10,FALSE)&gt;99999,-3,IF(VLOOKUP($A231,Sheet1!$B$3:$AH$1266,Sheet1!H$1+(Sheet1!$A$1-1)*10,FALSE)&gt;9999,-2,IF(VLOOKUP($A231,Sheet1!$B$3:$AH$1266,Sheet1!H$1+(Sheet1!$A$1-1)*10,FALSE)&gt;999,-1,0)))))))</f>
        <v>1600</v>
      </c>
      <c r="Y231" s="65">
        <f>IF(ISNA(VLOOKUP($A231,Sheet1!$B$3:$AH$1266,Sheet1!I$1+(Sheet1!$A$1-1)*10,FALSE))=TRUE,"---",IF(VLOOKUP($A231,Sheet1!$B$3:$AH$1266,Sheet1!I$1+(Sheet1!$A$1-1)*10,FALSE)="---","---", (ROUND(VLOOKUP($A231,Sheet1!$B$3:$AH$1266,Sheet1!I$1+(Sheet1!$A$1-1)*10,FALSE),IF(VLOOKUP($A231,Sheet1!$B$3:$AH$1266,Sheet1!I$1+(Sheet1!$A$1-1)*10,FALSE)&gt;99999,-3,IF(VLOOKUP($A231,Sheet1!$B$3:$AH$1266,Sheet1!I$1+(Sheet1!$A$1-1)*10,FALSE)&gt;9999,-2,IF(VLOOKUP($A231,Sheet1!$B$3:$AH$1266,Sheet1!I$1+(Sheet1!$A$1-1)*10,FALSE)&gt;999,-1,0)))))))</f>
        <v>1980</v>
      </c>
      <c r="Z231" s="65">
        <f>IF(ISNA(VLOOKUP($A231,Sheet1!$B$3:$AH$1266,Sheet1!J$1+(Sheet1!$A$1-1)*10,FALSE))=TRUE,"---",IF(VLOOKUP($A231,Sheet1!$B$3:$AH$1266,Sheet1!J$1+(Sheet1!$A$1-1)*10,FALSE)="---","---", (ROUND(VLOOKUP($A231,Sheet1!$B$3:$AH$1266,Sheet1!J$1+(Sheet1!$A$1-1)*10,FALSE),IF(VLOOKUP($A231,Sheet1!$B$3:$AH$1266,Sheet1!J$1+(Sheet1!$A$1-1)*10,FALSE)&gt;99999,-3,IF(VLOOKUP($A231,Sheet1!$B$3:$AH$1266,Sheet1!J$1+(Sheet1!$A$1-1)*10,FALSE)&gt;9999,-2,IF(VLOOKUP($A231,Sheet1!$B$3:$AH$1266,Sheet1!J$1+(Sheet1!$A$1-1)*10,FALSE)&gt;999,-1,0)))))))</f>
        <v>2500</v>
      </c>
      <c r="AA231" s="65">
        <f>IF(ISNA(VLOOKUP($A231,Sheet1!$B$3:$AH$1266,Sheet1!K$1+(Sheet1!$A$1-1)*10,FALSE))=TRUE,"---",IF(VLOOKUP($A231,Sheet1!$B$3:$AH$1266,Sheet1!K$1+(Sheet1!$A$1-1)*10,FALSE)="---","---", (ROUND(VLOOKUP($A231,Sheet1!$B$3:$AH$1266,Sheet1!K$1+(Sheet1!$A$1-1)*10,FALSE),IF(VLOOKUP($A231,Sheet1!$B$3:$AH$1266,Sheet1!K$1+(Sheet1!$A$1-1)*10,FALSE)&gt;99999,-3,IF(VLOOKUP($A231,Sheet1!$B$3:$AH$1266,Sheet1!K$1+(Sheet1!$A$1-1)*10,FALSE)&gt;9999,-2,IF(VLOOKUP($A231,Sheet1!$B$3:$AH$1266,Sheet1!K$1+(Sheet1!$A$1-1)*10,FALSE)&gt;999,-1,0)))))))</f>
        <v>2890</v>
      </c>
      <c r="AB231" s="65">
        <f>IF(ISNA(VLOOKUP($A231,Sheet1!$B$3:$AH$1266,Sheet1!L$1+(Sheet1!$A$1-1)*10,FALSE))=TRUE,"---",IF(VLOOKUP($A231,Sheet1!$B$3:$AH$1266,Sheet1!L$1+(Sheet1!$A$1-1)*10,FALSE)="---","---", (ROUND(VLOOKUP($A231,Sheet1!$B$3:$AH$1266,Sheet1!L$1+(Sheet1!$A$1-1)*10,FALSE),IF(VLOOKUP($A231,Sheet1!$B$3:$AH$1266,Sheet1!L$1+(Sheet1!$A$1-1)*10,FALSE)&gt;99999,-3,IF(VLOOKUP($A231,Sheet1!$B$3:$AH$1266,Sheet1!L$1+(Sheet1!$A$1-1)*10,FALSE)&gt;9999,-2,IF(VLOOKUP($A231,Sheet1!$B$3:$AH$1266,Sheet1!L$1+(Sheet1!$A$1-1)*10,FALSE)&gt;999,-1,0)))))))</f>
        <v>3340</v>
      </c>
      <c r="AC231" s="65">
        <f>IF(ISNA(VLOOKUP($A231,Sheet1!$B$3:$AH$1266,Sheet1!M$1+(Sheet1!$A$1-1)*10,FALSE))=TRUE,"---",IF(VLOOKUP($A231,Sheet1!$B$3:$AH$1266,Sheet1!M$1+(Sheet1!$A$1-1)*10,FALSE)="---","---", (ROUND(VLOOKUP($A231,Sheet1!$B$3:$AH$1266,Sheet1!M$1+(Sheet1!$A$1-1)*10,FALSE),IF(VLOOKUP($A231,Sheet1!$B$3:$AH$1266,Sheet1!M$1+(Sheet1!$A$1-1)*10,FALSE)&gt;99999,-3,IF(VLOOKUP($A231,Sheet1!$B$3:$AH$1266,Sheet1!M$1+(Sheet1!$A$1-1)*10,FALSE)&gt;9999,-2,IF(VLOOKUP($A231,Sheet1!$B$3:$AH$1266,Sheet1!M$1+(Sheet1!$A$1-1)*10,FALSE)&gt;999,-1,0)))))))</f>
        <v>3750</v>
      </c>
      <c r="AD231" s="65">
        <f>IF(ISNA(VLOOKUP($A231,Sheet1!$B$3:$AH$1266,Sheet1!N$1+(Sheet1!$A$1-1)*10,FALSE))=TRUE,"---",IF(VLOOKUP($A231,Sheet1!$B$3:$AH$1266,Sheet1!N$1+(Sheet1!$A$1-1)*10,FALSE)="---","---", (ROUND(VLOOKUP($A231,Sheet1!$B$3:$AH$1266,Sheet1!N$1+(Sheet1!$A$1-1)*10,FALSE),IF(VLOOKUP($A231,Sheet1!$B$3:$AH$1266,Sheet1!N$1+(Sheet1!$A$1-1)*10,FALSE)&gt;99999,-3,IF(VLOOKUP($A231,Sheet1!$B$3:$AH$1266,Sheet1!N$1+(Sheet1!$A$1-1)*10,FALSE)&gt;9999,-2,IF(VLOOKUP($A231,Sheet1!$B$3:$AH$1266,Sheet1!N$1+(Sheet1!$A$1-1)*10,FALSE)&gt;999,-1,0)))))))</f>
        <v>4390</v>
      </c>
    </row>
    <row r="232" spans="1:30" ht="25.5" customHeight="1" x14ac:dyDescent="0.25">
      <c r="A232" s="133" t="s">
        <v>369</v>
      </c>
      <c r="B232" s="141" t="s">
        <v>370</v>
      </c>
      <c r="C232" s="133">
        <v>430037</v>
      </c>
      <c r="D232" s="133">
        <v>750041</v>
      </c>
      <c r="E232" s="67" t="s">
        <v>3008</v>
      </c>
      <c r="F232" s="117" t="s">
        <v>4516</v>
      </c>
      <c r="G232" s="118" t="s">
        <v>286</v>
      </c>
      <c r="H232" s="136">
        <v>26.1</v>
      </c>
      <c r="I232" s="119">
        <v>24920</v>
      </c>
      <c r="J232" s="120">
        <v>12.42</v>
      </c>
      <c r="K232" s="118" t="s">
        <v>28</v>
      </c>
      <c r="L232" s="129" t="s">
        <v>4405</v>
      </c>
      <c r="M232" s="130" t="s">
        <v>4405</v>
      </c>
      <c r="N232" s="118" t="s">
        <v>75</v>
      </c>
      <c r="O232" s="71" t="s">
        <v>4405</v>
      </c>
      <c r="P232" s="71" t="s">
        <v>4405</v>
      </c>
      <c r="Q232" s="71" t="s">
        <v>4405</v>
      </c>
      <c r="R232" s="73" t="s">
        <v>4405</v>
      </c>
      <c r="S232" s="63">
        <v>1</v>
      </c>
      <c r="T232" s="63" t="str">
        <f>IF(ISNA(VLOOKUP(A232,Sheet1!B$3:C$1266,2,FALSE)=TRUE),"NC",VLOOKUP(A232,Sheet1!B$3:C$1266,2,FALSE))</f>
        <v>Rural</v>
      </c>
      <c r="U232" s="66">
        <f>IF(ISNA(VLOOKUP($A232,Sheet1!$B$3:$AH$1266,Sheet1!E$1+(Sheet1!$A$1-1)*10,FALSE))=TRUE,"---",IF(VLOOKUP($A232,Sheet1!$B$3:$AH$1266,Sheet1!E$1+(Sheet1!$A$1-1)*10,FALSE)="---","---", (ROUND(VLOOKUP($A232,Sheet1!$B$3:$AH$1266,Sheet1!E$1+(Sheet1!$A$1-1)*10,FALSE),IF(VLOOKUP($A232,Sheet1!$B$3:$AH$1266,Sheet1!E$1+(Sheet1!$A$1-1)*10,FALSE)&gt;99999,-3,IF(VLOOKUP($A232,Sheet1!$B$3:$AH$1266,Sheet1!E$1+(Sheet1!$A$1-1)*10,FALSE)&gt;9999,-2,IF(VLOOKUP($A232,Sheet1!$B$3:$AH$1266,Sheet1!E$1+(Sheet1!$A$1-1)*10,FALSE)&gt;999,-1,0)))))))</f>
        <v>877</v>
      </c>
      <c r="V232" s="66">
        <f>IF(ISNA(VLOOKUP($A232,Sheet1!$B$3:$AH$1266,Sheet1!F$1+(Sheet1!$A$1-1)*10,FALSE))=TRUE,"---",IF(VLOOKUP($A232,Sheet1!$B$3:$AH$1266,Sheet1!F$1+(Sheet1!$A$1-1)*10,FALSE)="---","---", (ROUND(VLOOKUP($A232,Sheet1!$B$3:$AH$1266,Sheet1!F$1+(Sheet1!$A$1-1)*10,FALSE),IF(VLOOKUP($A232,Sheet1!$B$3:$AH$1266,Sheet1!F$1+(Sheet1!$A$1-1)*10,FALSE)&gt;99999,-3,IF(VLOOKUP($A232,Sheet1!$B$3:$AH$1266,Sheet1!F$1+(Sheet1!$A$1-1)*10,FALSE)&gt;9999,-2,IF(VLOOKUP($A232,Sheet1!$B$3:$AH$1266,Sheet1!F$1+(Sheet1!$A$1-1)*10,FALSE)&gt;999,-1,0)))))))</f>
        <v>1050</v>
      </c>
      <c r="W232" s="66">
        <f>IF(ISNA(VLOOKUP($A232,Sheet1!$B$3:$AH$1266,Sheet1!G$1+(Sheet1!$A$1-1)*10,FALSE))=TRUE,"---",IF(VLOOKUP($A232,Sheet1!$B$3:$AH$1266,Sheet1!G$1+(Sheet1!$A$1-1)*10,FALSE)="---","---", (ROUND(VLOOKUP($A232,Sheet1!$B$3:$AH$1266,Sheet1!G$1+(Sheet1!$A$1-1)*10,FALSE),IF(VLOOKUP($A232,Sheet1!$B$3:$AH$1266,Sheet1!G$1+(Sheet1!$A$1-1)*10,FALSE)&gt;99999,-3,IF(VLOOKUP($A232,Sheet1!$B$3:$AH$1266,Sheet1!G$1+(Sheet1!$A$1-1)*10,FALSE)&gt;9999,-2,IF(VLOOKUP($A232,Sheet1!$B$3:$AH$1266,Sheet1!G$1+(Sheet1!$A$1-1)*10,FALSE)&gt;999,-1,0)))))))</f>
        <v>1280</v>
      </c>
      <c r="X232" s="66">
        <f>IF(ISNA(VLOOKUP($A232,Sheet1!$B$3:$AH$1266,Sheet1!H$1+(Sheet1!$A$1-1)*10,FALSE))=TRUE,"---",IF(VLOOKUP($A232,Sheet1!$B$3:$AH$1266,Sheet1!H$1+(Sheet1!$A$1-1)*10,FALSE)="---","---", (ROUND(VLOOKUP($A232,Sheet1!$B$3:$AH$1266,Sheet1!H$1+(Sheet1!$A$1-1)*10,FALSE),IF(VLOOKUP($A232,Sheet1!$B$3:$AH$1266,Sheet1!H$1+(Sheet1!$A$1-1)*10,FALSE)&gt;99999,-3,IF(VLOOKUP($A232,Sheet1!$B$3:$AH$1266,Sheet1!H$1+(Sheet1!$A$1-1)*10,FALSE)&gt;9999,-2,IF(VLOOKUP($A232,Sheet1!$B$3:$AH$1266,Sheet1!H$1+(Sheet1!$A$1-1)*10,FALSE)&gt;999,-1,0)))))))</f>
        <v>1910</v>
      </c>
      <c r="Y232" s="66">
        <f>IF(ISNA(VLOOKUP($A232,Sheet1!$B$3:$AH$1266,Sheet1!I$1+(Sheet1!$A$1-1)*10,FALSE))=TRUE,"---",IF(VLOOKUP($A232,Sheet1!$B$3:$AH$1266,Sheet1!I$1+(Sheet1!$A$1-1)*10,FALSE)="---","---", (ROUND(VLOOKUP($A232,Sheet1!$B$3:$AH$1266,Sheet1!I$1+(Sheet1!$A$1-1)*10,FALSE),IF(VLOOKUP($A232,Sheet1!$B$3:$AH$1266,Sheet1!I$1+(Sheet1!$A$1-1)*10,FALSE)&gt;99999,-3,IF(VLOOKUP($A232,Sheet1!$B$3:$AH$1266,Sheet1!I$1+(Sheet1!$A$1-1)*10,FALSE)&gt;9999,-2,IF(VLOOKUP($A232,Sheet1!$B$3:$AH$1266,Sheet1!I$1+(Sheet1!$A$1-1)*10,FALSE)&gt;999,-1,0)))))))</f>
        <v>2370</v>
      </c>
      <c r="Z232" s="66">
        <f>IF(ISNA(VLOOKUP($A232,Sheet1!$B$3:$AH$1266,Sheet1!J$1+(Sheet1!$A$1-1)*10,FALSE))=TRUE,"---",IF(VLOOKUP($A232,Sheet1!$B$3:$AH$1266,Sheet1!J$1+(Sheet1!$A$1-1)*10,FALSE)="---","---", (ROUND(VLOOKUP($A232,Sheet1!$B$3:$AH$1266,Sheet1!J$1+(Sheet1!$A$1-1)*10,FALSE),IF(VLOOKUP($A232,Sheet1!$B$3:$AH$1266,Sheet1!J$1+(Sheet1!$A$1-1)*10,FALSE)&gt;99999,-3,IF(VLOOKUP($A232,Sheet1!$B$3:$AH$1266,Sheet1!J$1+(Sheet1!$A$1-1)*10,FALSE)&gt;9999,-2,IF(VLOOKUP($A232,Sheet1!$B$3:$AH$1266,Sheet1!J$1+(Sheet1!$A$1-1)*10,FALSE)&gt;999,-1,0)))))))</f>
        <v>2980</v>
      </c>
      <c r="AA232" s="66">
        <f>IF(ISNA(VLOOKUP($A232,Sheet1!$B$3:$AH$1266,Sheet1!K$1+(Sheet1!$A$1-1)*10,FALSE))=TRUE,"---",IF(VLOOKUP($A232,Sheet1!$B$3:$AH$1266,Sheet1!K$1+(Sheet1!$A$1-1)*10,FALSE)="---","---", (ROUND(VLOOKUP($A232,Sheet1!$B$3:$AH$1266,Sheet1!K$1+(Sheet1!$A$1-1)*10,FALSE),IF(VLOOKUP($A232,Sheet1!$B$3:$AH$1266,Sheet1!K$1+(Sheet1!$A$1-1)*10,FALSE)&gt;99999,-3,IF(VLOOKUP($A232,Sheet1!$B$3:$AH$1266,Sheet1!K$1+(Sheet1!$A$1-1)*10,FALSE)&gt;9999,-2,IF(VLOOKUP($A232,Sheet1!$B$3:$AH$1266,Sheet1!K$1+(Sheet1!$A$1-1)*10,FALSE)&gt;999,-1,0)))))))</f>
        <v>3450</v>
      </c>
      <c r="AB232" s="66">
        <f>IF(ISNA(VLOOKUP($A232,Sheet1!$B$3:$AH$1266,Sheet1!L$1+(Sheet1!$A$1-1)*10,FALSE))=TRUE,"---",IF(VLOOKUP($A232,Sheet1!$B$3:$AH$1266,Sheet1!L$1+(Sheet1!$A$1-1)*10,FALSE)="---","---", (ROUND(VLOOKUP($A232,Sheet1!$B$3:$AH$1266,Sheet1!L$1+(Sheet1!$A$1-1)*10,FALSE),IF(VLOOKUP($A232,Sheet1!$B$3:$AH$1266,Sheet1!L$1+(Sheet1!$A$1-1)*10,FALSE)&gt;99999,-3,IF(VLOOKUP($A232,Sheet1!$B$3:$AH$1266,Sheet1!L$1+(Sheet1!$A$1-1)*10,FALSE)&gt;9999,-2,IF(VLOOKUP($A232,Sheet1!$B$3:$AH$1266,Sheet1!L$1+(Sheet1!$A$1-1)*10,FALSE)&gt;999,-1,0)))))))</f>
        <v>3990</v>
      </c>
      <c r="AC232" s="66">
        <f>IF(ISNA(VLOOKUP($A232,Sheet1!$B$3:$AH$1266,Sheet1!M$1+(Sheet1!$A$1-1)*10,FALSE))=TRUE,"---",IF(VLOOKUP($A232,Sheet1!$B$3:$AH$1266,Sheet1!M$1+(Sheet1!$A$1-1)*10,FALSE)="---","---", (ROUND(VLOOKUP($A232,Sheet1!$B$3:$AH$1266,Sheet1!M$1+(Sheet1!$A$1-1)*10,FALSE),IF(VLOOKUP($A232,Sheet1!$B$3:$AH$1266,Sheet1!M$1+(Sheet1!$A$1-1)*10,FALSE)&gt;99999,-3,IF(VLOOKUP($A232,Sheet1!$B$3:$AH$1266,Sheet1!M$1+(Sheet1!$A$1-1)*10,FALSE)&gt;9999,-2,IF(VLOOKUP($A232,Sheet1!$B$3:$AH$1266,Sheet1!M$1+(Sheet1!$A$1-1)*10,FALSE)&gt;999,-1,0)))))))</f>
        <v>4480</v>
      </c>
      <c r="AD232" s="66">
        <f>IF(ISNA(VLOOKUP($A232,Sheet1!$B$3:$AH$1266,Sheet1!N$1+(Sheet1!$A$1-1)*10,FALSE))=TRUE,"---",IF(VLOOKUP($A232,Sheet1!$B$3:$AH$1266,Sheet1!N$1+(Sheet1!$A$1-1)*10,FALSE)="---","---", (ROUND(VLOOKUP($A232,Sheet1!$B$3:$AH$1266,Sheet1!N$1+(Sheet1!$A$1-1)*10,FALSE),IF(VLOOKUP($A232,Sheet1!$B$3:$AH$1266,Sheet1!N$1+(Sheet1!$A$1-1)*10,FALSE)&gt;99999,-3,IF(VLOOKUP($A232,Sheet1!$B$3:$AH$1266,Sheet1!N$1+(Sheet1!$A$1-1)*10,FALSE)&gt;9999,-2,IF(VLOOKUP($A232,Sheet1!$B$3:$AH$1266,Sheet1!N$1+(Sheet1!$A$1-1)*10,FALSE)&gt;999,-1,0)))))))</f>
        <v>5250</v>
      </c>
    </row>
    <row r="233" spans="1:30" ht="25.5" customHeight="1" x14ac:dyDescent="0.25">
      <c r="A233" s="125" t="s">
        <v>371</v>
      </c>
      <c r="B233" s="126" t="s">
        <v>372</v>
      </c>
      <c r="C233" s="125">
        <v>432334</v>
      </c>
      <c r="D233" s="125">
        <v>744958</v>
      </c>
      <c r="E233" s="70" t="s">
        <v>3064</v>
      </c>
      <c r="F233" s="52" t="s">
        <v>4451</v>
      </c>
      <c r="G233" s="127" t="s">
        <v>286</v>
      </c>
      <c r="H233" s="128">
        <v>3.28</v>
      </c>
      <c r="I233" s="112">
        <v>40661</v>
      </c>
      <c r="J233" s="147">
        <v>11.61</v>
      </c>
      <c r="K233" s="114" t="s">
        <v>4405</v>
      </c>
      <c r="L233" s="115">
        <v>361</v>
      </c>
      <c r="M233" s="116">
        <v>110</v>
      </c>
      <c r="N233" s="114" t="s">
        <v>4405</v>
      </c>
      <c r="O233" s="68">
        <f t="shared" si="7"/>
        <v>4.1523060097613635</v>
      </c>
      <c r="P233" s="68">
        <f>IF(O233&lt;&gt;"",VLOOKUP($A233,Sheet4!$A$2:$O$1309,14,FALSE)*100,"")</f>
        <v>0.95708334806381412</v>
      </c>
      <c r="Q233" s="68">
        <f>IF(P233&lt;&gt;"",VLOOKUP($A233,Sheet4!$A$2:$O$1309,15,FALSE)*100,"")</f>
        <v>8.9897430352381633</v>
      </c>
      <c r="R233" s="74">
        <f t="shared" si="8"/>
        <v>25</v>
      </c>
      <c r="S233" s="64" t="s">
        <v>4364</v>
      </c>
      <c r="T233" s="64" t="str">
        <f>IF(ISNA(VLOOKUP(A233,Sheet1!B$3:C$1266,2,FALSE)=TRUE),"NC",VLOOKUP(A233,Sheet1!B$3:C$1266,2,FALSE))</f>
        <v>Rural10</v>
      </c>
      <c r="U233" s="65">
        <f>IF(ISNA(VLOOKUP($A233,Sheet1!$B$3:$AH$1266,Sheet1!E$1+(Sheet1!$A$1-1)*10,FALSE))=TRUE,"---",IF(VLOOKUP($A233,Sheet1!$B$3:$AH$1266,Sheet1!E$1+(Sheet1!$A$1-1)*10,FALSE)="---","---", (ROUND(VLOOKUP($A233,Sheet1!$B$3:$AH$1266,Sheet1!E$1+(Sheet1!$A$1-1)*10,FALSE),IF(VLOOKUP($A233,Sheet1!$B$3:$AH$1266,Sheet1!E$1+(Sheet1!$A$1-1)*10,FALSE)&gt;99999,-3,IF(VLOOKUP($A233,Sheet1!$B$3:$AH$1266,Sheet1!E$1+(Sheet1!$A$1-1)*10,FALSE)&gt;9999,-2,IF(VLOOKUP($A233,Sheet1!$B$3:$AH$1266,Sheet1!E$1+(Sheet1!$A$1-1)*10,FALSE)&gt;999,-1,0)))))))</f>
        <v>107</v>
      </c>
      <c r="V233" s="65">
        <f>IF(ISNA(VLOOKUP($A233,Sheet1!$B$3:$AH$1266,Sheet1!F$1+(Sheet1!$A$1-1)*10,FALSE))=TRUE,"---",IF(VLOOKUP($A233,Sheet1!$B$3:$AH$1266,Sheet1!F$1+(Sheet1!$A$1-1)*10,FALSE)="---","---", (ROUND(VLOOKUP($A233,Sheet1!$B$3:$AH$1266,Sheet1!F$1+(Sheet1!$A$1-1)*10,FALSE),IF(VLOOKUP($A233,Sheet1!$B$3:$AH$1266,Sheet1!F$1+(Sheet1!$A$1-1)*10,FALSE)&gt;99999,-3,IF(VLOOKUP($A233,Sheet1!$B$3:$AH$1266,Sheet1!F$1+(Sheet1!$A$1-1)*10,FALSE)&gt;9999,-2,IF(VLOOKUP($A233,Sheet1!$B$3:$AH$1266,Sheet1!F$1+(Sheet1!$A$1-1)*10,FALSE)&gt;999,-1,0)))))))</f>
        <v>130</v>
      </c>
      <c r="W233" s="65">
        <f>IF(ISNA(VLOOKUP($A233,Sheet1!$B$3:$AH$1266,Sheet1!G$1+(Sheet1!$A$1-1)*10,FALSE))=TRUE,"---",IF(VLOOKUP($A233,Sheet1!$B$3:$AH$1266,Sheet1!G$1+(Sheet1!$A$1-1)*10,FALSE)="---","---", (ROUND(VLOOKUP($A233,Sheet1!$B$3:$AH$1266,Sheet1!G$1+(Sheet1!$A$1-1)*10,FALSE),IF(VLOOKUP($A233,Sheet1!$B$3:$AH$1266,Sheet1!G$1+(Sheet1!$A$1-1)*10,FALSE)&gt;99999,-3,IF(VLOOKUP($A233,Sheet1!$B$3:$AH$1266,Sheet1!G$1+(Sheet1!$A$1-1)*10,FALSE)&gt;9999,-2,IF(VLOOKUP($A233,Sheet1!$B$3:$AH$1266,Sheet1!G$1+(Sheet1!$A$1-1)*10,FALSE)&gt;999,-1,0)))))))</f>
        <v>160</v>
      </c>
      <c r="X233" s="65">
        <f>IF(ISNA(VLOOKUP($A233,Sheet1!$B$3:$AH$1266,Sheet1!H$1+(Sheet1!$A$1-1)*10,FALSE))=TRUE,"---",IF(VLOOKUP($A233,Sheet1!$B$3:$AH$1266,Sheet1!H$1+(Sheet1!$A$1-1)*10,FALSE)="---","---", (ROUND(VLOOKUP($A233,Sheet1!$B$3:$AH$1266,Sheet1!H$1+(Sheet1!$A$1-1)*10,FALSE),IF(VLOOKUP($A233,Sheet1!$B$3:$AH$1266,Sheet1!H$1+(Sheet1!$A$1-1)*10,FALSE)&gt;99999,-3,IF(VLOOKUP($A233,Sheet1!$B$3:$AH$1266,Sheet1!H$1+(Sheet1!$A$1-1)*10,FALSE)&gt;9999,-2,IF(VLOOKUP($A233,Sheet1!$B$3:$AH$1266,Sheet1!H$1+(Sheet1!$A$1-1)*10,FALSE)&gt;999,-1,0)))))))</f>
        <v>238</v>
      </c>
      <c r="Y233" s="65">
        <f>IF(ISNA(VLOOKUP($A233,Sheet1!$B$3:$AH$1266,Sheet1!I$1+(Sheet1!$A$1-1)*10,FALSE))=TRUE,"---",IF(VLOOKUP($A233,Sheet1!$B$3:$AH$1266,Sheet1!I$1+(Sheet1!$A$1-1)*10,FALSE)="---","---", (ROUND(VLOOKUP($A233,Sheet1!$B$3:$AH$1266,Sheet1!I$1+(Sheet1!$A$1-1)*10,FALSE),IF(VLOOKUP($A233,Sheet1!$B$3:$AH$1266,Sheet1!I$1+(Sheet1!$A$1-1)*10,FALSE)&gt;99999,-3,IF(VLOOKUP($A233,Sheet1!$B$3:$AH$1266,Sheet1!I$1+(Sheet1!$A$1-1)*10,FALSE)&gt;9999,-2,IF(VLOOKUP($A233,Sheet1!$B$3:$AH$1266,Sheet1!I$1+(Sheet1!$A$1-1)*10,FALSE)&gt;999,-1,0)))))))</f>
        <v>292</v>
      </c>
      <c r="Z233" s="65">
        <f>IF(ISNA(VLOOKUP($A233,Sheet1!$B$3:$AH$1266,Sheet1!J$1+(Sheet1!$A$1-1)*10,FALSE))=TRUE,"---",IF(VLOOKUP($A233,Sheet1!$B$3:$AH$1266,Sheet1!J$1+(Sheet1!$A$1-1)*10,FALSE)="---","---", (ROUND(VLOOKUP($A233,Sheet1!$B$3:$AH$1266,Sheet1!J$1+(Sheet1!$A$1-1)*10,FALSE),IF(VLOOKUP($A233,Sheet1!$B$3:$AH$1266,Sheet1!J$1+(Sheet1!$A$1-1)*10,FALSE)&gt;99999,-3,IF(VLOOKUP($A233,Sheet1!$B$3:$AH$1266,Sheet1!J$1+(Sheet1!$A$1-1)*10,FALSE)&gt;9999,-2,IF(VLOOKUP($A233,Sheet1!$B$3:$AH$1266,Sheet1!J$1+(Sheet1!$A$1-1)*10,FALSE)&gt;999,-1,0)))))))</f>
        <v>363</v>
      </c>
      <c r="AA233" s="65">
        <f>IF(ISNA(VLOOKUP($A233,Sheet1!$B$3:$AH$1266,Sheet1!K$1+(Sheet1!$A$1-1)*10,FALSE))=TRUE,"---",IF(VLOOKUP($A233,Sheet1!$B$3:$AH$1266,Sheet1!K$1+(Sheet1!$A$1-1)*10,FALSE)="---","---", (ROUND(VLOOKUP($A233,Sheet1!$B$3:$AH$1266,Sheet1!K$1+(Sheet1!$A$1-1)*10,FALSE),IF(VLOOKUP($A233,Sheet1!$B$3:$AH$1266,Sheet1!K$1+(Sheet1!$A$1-1)*10,FALSE)&gt;99999,-3,IF(VLOOKUP($A233,Sheet1!$B$3:$AH$1266,Sheet1!K$1+(Sheet1!$A$1-1)*10,FALSE)&gt;9999,-2,IF(VLOOKUP($A233,Sheet1!$B$3:$AH$1266,Sheet1!K$1+(Sheet1!$A$1-1)*10,FALSE)&gt;999,-1,0)))))))</f>
        <v>419</v>
      </c>
      <c r="AB233" s="65">
        <f>IF(ISNA(VLOOKUP($A233,Sheet1!$B$3:$AH$1266,Sheet1!L$1+(Sheet1!$A$1-1)*10,FALSE))=TRUE,"---",IF(VLOOKUP($A233,Sheet1!$B$3:$AH$1266,Sheet1!L$1+(Sheet1!$A$1-1)*10,FALSE)="---","---", (ROUND(VLOOKUP($A233,Sheet1!$B$3:$AH$1266,Sheet1!L$1+(Sheet1!$A$1-1)*10,FALSE),IF(VLOOKUP($A233,Sheet1!$B$3:$AH$1266,Sheet1!L$1+(Sheet1!$A$1-1)*10,FALSE)&gt;99999,-3,IF(VLOOKUP($A233,Sheet1!$B$3:$AH$1266,Sheet1!L$1+(Sheet1!$A$1-1)*10,FALSE)&gt;9999,-2,IF(VLOOKUP($A233,Sheet1!$B$3:$AH$1266,Sheet1!L$1+(Sheet1!$A$1-1)*10,FALSE)&gt;999,-1,0)))))))</f>
        <v>479</v>
      </c>
      <c r="AC233" s="65">
        <f>IF(ISNA(VLOOKUP($A233,Sheet1!$B$3:$AH$1266,Sheet1!M$1+(Sheet1!$A$1-1)*10,FALSE))=TRUE,"---",IF(VLOOKUP($A233,Sheet1!$B$3:$AH$1266,Sheet1!M$1+(Sheet1!$A$1-1)*10,FALSE)="---","---", (ROUND(VLOOKUP($A233,Sheet1!$B$3:$AH$1266,Sheet1!M$1+(Sheet1!$A$1-1)*10,FALSE),IF(VLOOKUP($A233,Sheet1!$B$3:$AH$1266,Sheet1!M$1+(Sheet1!$A$1-1)*10,FALSE)&gt;99999,-3,IF(VLOOKUP($A233,Sheet1!$B$3:$AH$1266,Sheet1!M$1+(Sheet1!$A$1-1)*10,FALSE)&gt;9999,-2,IF(VLOOKUP($A233,Sheet1!$B$3:$AH$1266,Sheet1!M$1+(Sheet1!$A$1-1)*10,FALSE)&gt;999,-1,0)))))))</f>
        <v>542</v>
      </c>
      <c r="AD233" s="65">
        <f>IF(ISNA(VLOOKUP($A233,Sheet1!$B$3:$AH$1266,Sheet1!N$1+(Sheet1!$A$1-1)*10,FALSE))=TRUE,"---",IF(VLOOKUP($A233,Sheet1!$B$3:$AH$1266,Sheet1!N$1+(Sheet1!$A$1-1)*10,FALSE)="---","---", (ROUND(VLOOKUP($A233,Sheet1!$B$3:$AH$1266,Sheet1!N$1+(Sheet1!$A$1-1)*10,FALSE),IF(VLOOKUP($A233,Sheet1!$B$3:$AH$1266,Sheet1!N$1+(Sheet1!$A$1-1)*10,FALSE)&gt;99999,-3,IF(VLOOKUP($A233,Sheet1!$B$3:$AH$1266,Sheet1!N$1+(Sheet1!$A$1-1)*10,FALSE)&gt;9999,-2,IF(VLOOKUP($A233,Sheet1!$B$3:$AH$1266,Sheet1!N$1+(Sheet1!$A$1-1)*10,FALSE)&gt;999,-1,0)))))))</f>
        <v>634</v>
      </c>
    </row>
    <row r="234" spans="1:30" ht="25.5" customHeight="1" x14ac:dyDescent="0.25">
      <c r="A234" s="304" t="s">
        <v>373</v>
      </c>
      <c r="B234" s="393" t="s">
        <v>374</v>
      </c>
      <c r="C234" s="304">
        <v>432344</v>
      </c>
      <c r="D234" s="304">
        <v>745134</v>
      </c>
      <c r="E234" s="305" t="s">
        <v>3008</v>
      </c>
      <c r="F234" s="117" t="s">
        <v>4517</v>
      </c>
      <c r="G234" s="118" t="s">
        <v>286</v>
      </c>
      <c r="H234" s="348">
        <v>193</v>
      </c>
      <c r="I234" s="119">
        <v>31045</v>
      </c>
      <c r="J234" s="120">
        <v>13.93</v>
      </c>
      <c r="K234" s="118" t="s">
        <v>24</v>
      </c>
      <c r="L234" s="122">
        <v>20000</v>
      </c>
      <c r="M234" s="123">
        <v>104</v>
      </c>
      <c r="N234" s="118" t="s">
        <v>24</v>
      </c>
      <c r="O234" s="71">
        <f t="shared" si="7"/>
        <v>0.97798947821450322</v>
      </c>
      <c r="P234" s="71">
        <f>IF(O234&lt;&gt;"",VLOOKUP($A234,Sheet4!$A$2:$O$1309,14,FALSE)*100,"")</f>
        <v>0.41441536703594739</v>
      </c>
      <c r="Q234" s="71">
        <f>IF(P234&lt;&gt;"",VLOOKUP($A234,Sheet4!$A$2:$O$1309,15,FALSE)*100,"")</f>
        <v>3.9860216173409735</v>
      </c>
      <c r="R234" s="73">
        <f t="shared" si="8"/>
        <v>100</v>
      </c>
      <c r="S234" s="357" t="s">
        <v>4364</v>
      </c>
      <c r="T234" s="357" t="str">
        <f>IF(ISNA(VLOOKUP(A234,Sheet1!B$3:C$1266,2,FALSE)=TRUE),"NC",VLOOKUP(A234,Sheet1!B$3:C$1266,2,FALSE))</f>
        <v>Rural10</v>
      </c>
      <c r="U234" s="385">
        <f>IF(ISNA(VLOOKUP($A234,Sheet1!$B$3:$AH$1266,Sheet1!E$1+(Sheet1!$A$1-1)*10,FALSE))=TRUE,"---",IF(VLOOKUP($A234,Sheet1!$B$3:$AH$1266,Sheet1!E$1+(Sheet1!$A$1-1)*10,FALSE)="---","---", (ROUND(VLOOKUP($A234,Sheet1!$B$3:$AH$1266,Sheet1!E$1+(Sheet1!$A$1-1)*10,FALSE),IF(VLOOKUP($A234,Sheet1!$B$3:$AH$1266,Sheet1!E$1+(Sheet1!$A$1-1)*10,FALSE)&gt;99999,-3,IF(VLOOKUP($A234,Sheet1!$B$3:$AH$1266,Sheet1!E$1+(Sheet1!$A$1-1)*10,FALSE)&gt;9999,-2,IF(VLOOKUP($A234,Sheet1!$B$3:$AH$1266,Sheet1!E$1+(Sheet1!$A$1-1)*10,FALSE)&gt;999,-1,0)))))))</f>
        <v>6500</v>
      </c>
      <c r="V234" s="385">
        <f>IF(ISNA(VLOOKUP($A234,Sheet1!$B$3:$AH$1266,Sheet1!F$1+(Sheet1!$A$1-1)*10,FALSE))=TRUE,"---",IF(VLOOKUP($A234,Sheet1!$B$3:$AH$1266,Sheet1!F$1+(Sheet1!$A$1-1)*10,FALSE)="---","---", (ROUND(VLOOKUP($A234,Sheet1!$B$3:$AH$1266,Sheet1!F$1+(Sheet1!$A$1-1)*10,FALSE),IF(VLOOKUP($A234,Sheet1!$B$3:$AH$1266,Sheet1!F$1+(Sheet1!$A$1-1)*10,FALSE)&gt;99999,-3,IF(VLOOKUP($A234,Sheet1!$B$3:$AH$1266,Sheet1!F$1+(Sheet1!$A$1-1)*10,FALSE)&gt;9999,-2,IF(VLOOKUP($A234,Sheet1!$B$3:$AH$1266,Sheet1!F$1+(Sheet1!$A$1-1)*10,FALSE)&gt;999,-1,0)))))))</f>
        <v>7330</v>
      </c>
      <c r="W234" s="385">
        <f>IF(ISNA(VLOOKUP($A234,Sheet1!$B$3:$AH$1266,Sheet1!G$1+(Sheet1!$A$1-1)*10,FALSE))=TRUE,"---",IF(VLOOKUP($A234,Sheet1!$B$3:$AH$1266,Sheet1!G$1+(Sheet1!$A$1-1)*10,FALSE)="---","---", (ROUND(VLOOKUP($A234,Sheet1!$B$3:$AH$1266,Sheet1!G$1+(Sheet1!$A$1-1)*10,FALSE),IF(VLOOKUP($A234,Sheet1!$B$3:$AH$1266,Sheet1!G$1+(Sheet1!$A$1-1)*10,FALSE)&gt;99999,-3,IF(VLOOKUP($A234,Sheet1!$B$3:$AH$1266,Sheet1!G$1+(Sheet1!$A$1-1)*10,FALSE)&gt;9999,-2,IF(VLOOKUP($A234,Sheet1!$B$3:$AH$1266,Sheet1!G$1+(Sheet1!$A$1-1)*10,FALSE)&gt;999,-1,0)))))))</f>
        <v>8360</v>
      </c>
      <c r="X234" s="385">
        <f>IF(ISNA(VLOOKUP($A234,Sheet1!$B$3:$AH$1266,Sheet1!H$1+(Sheet1!$A$1-1)*10,FALSE))=TRUE,"---",IF(VLOOKUP($A234,Sheet1!$B$3:$AH$1266,Sheet1!H$1+(Sheet1!$A$1-1)*10,FALSE)="---","---", (ROUND(VLOOKUP($A234,Sheet1!$B$3:$AH$1266,Sheet1!H$1+(Sheet1!$A$1-1)*10,FALSE),IF(VLOOKUP($A234,Sheet1!$B$3:$AH$1266,Sheet1!H$1+(Sheet1!$A$1-1)*10,FALSE)&gt;99999,-3,IF(VLOOKUP($A234,Sheet1!$B$3:$AH$1266,Sheet1!H$1+(Sheet1!$A$1-1)*10,FALSE)&gt;9999,-2,IF(VLOOKUP($A234,Sheet1!$B$3:$AH$1266,Sheet1!H$1+(Sheet1!$A$1-1)*10,FALSE)&gt;999,-1,0)))))))</f>
        <v>11100</v>
      </c>
      <c r="Y234" s="385">
        <f>IF(ISNA(VLOOKUP($A234,Sheet1!$B$3:$AH$1266,Sheet1!I$1+(Sheet1!$A$1-1)*10,FALSE))=TRUE,"---",IF(VLOOKUP($A234,Sheet1!$B$3:$AH$1266,Sheet1!I$1+(Sheet1!$A$1-1)*10,FALSE)="---","---", (ROUND(VLOOKUP($A234,Sheet1!$B$3:$AH$1266,Sheet1!I$1+(Sheet1!$A$1-1)*10,FALSE),IF(VLOOKUP($A234,Sheet1!$B$3:$AH$1266,Sheet1!I$1+(Sheet1!$A$1-1)*10,FALSE)&gt;99999,-3,IF(VLOOKUP($A234,Sheet1!$B$3:$AH$1266,Sheet1!I$1+(Sheet1!$A$1-1)*10,FALSE)&gt;9999,-2,IF(VLOOKUP($A234,Sheet1!$B$3:$AH$1266,Sheet1!I$1+(Sheet1!$A$1-1)*10,FALSE)&gt;999,-1,0)))))))</f>
        <v>13000</v>
      </c>
      <c r="Z234" s="385">
        <f>IF(ISNA(VLOOKUP($A234,Sheet1!$B$3:$AH$1266,Sheet1!J$1+(Sheet1!$A$1-1)*10,FALSE))=TRUE,"---",IF(VLOOKUP($A234,Sheet1!$B$3:$AH$1266,Sheet1!J$1+(Sheet1!$A$1-1)*10,FALSE)="---","---", (ROUND(VLOOKUP($A234,Sheet1!$B$3:$AH$1266,Sheet1!J$1+(Sheet1!$A$1-1)*10,FALSE),IF(VLOOKUP($A234,Sheet1!$B$3:$AH$1266,Sheet1!J$1+(Sheet1!$A$1-1)*10,FALSE)&gt;99999,-3,IF(VLOOKUP($A234,Sheet1!$B$3:$AH$1266,Sheet1!J$1+(Sheet1!$A$1-1)*10,FALSE)&gt;9999,-2,IF(VLOOKUP($A234,Sheet1!$B$3:$AH$1266,Sheet1!J$1+(Sheet1!$A$1-1)*10,FALSE)&gt;999,-1,0)))))))</f>
        <v>15600</v>
      </c>
      <c r="AA234" s="385">
        <f>IF(ISNA(VLOOKUP($A234,Sheet1!$B$3:$AH$1266,Sheet1!K$1+(Sheet1!$A$1-1)*10,FALSE))=TRUE,"---",IF(VLOOKUP($A234,Sheet1!$B$3:$AH$1266,Sheet1!K$1+(Sheet1!$A$1-1)*10,FALSE)="---","---", (ROUND(VLOOKUP($A234,Sheet1!$B$3:$AH$1266,Sheet1!K$1+(Sheet1!$A$1-1)*10,FALSE),IF(VLOOKUP($A234,Sheet1!$B$3:$AH$1266,Sheet1!K$1+(Sheet1!$A$1-1)*10,FALSE)&gt;99999,-3,IF(VLOOKUP($A234,Sheet1!$B$3:$AH$1266,Sheet1!K$1+(Sheet1!$A$1-1)*10,FALSE)&gt;9999,-2,IF(VLOOKUP($A234,Sheet1!$B$3:$AH$1266,Sheet1!K$1+(Sheet1!$A$1-1)*10,FALSE)&gt;999,-1,0)))))))</f>
        <v>17700</v>
      </c>
      <c r="AB234" s="385">
        <f>IF(ISNA(VLOOKUP($A234,Sheet1!$B$3:$AH$1266,Sheet1!L$1+(Sheet1!$A$1-1)*10,FALSE))=TRUE,"---",IF(VLOOKUP($A234,Sheet1!$B$3:$AH$1266,Sheet1!L$1+(Sheet1!$A$1-1)*10,FALSE)="---","---", (ROUND(VLOOKUP($A234,Sheet1!$B$3:$AH$1266,Sheet1!L$1+(Sheet1!$A$1-1)*10,FALSE),IF(VLOOKUP($A234,Sheet1!$B$3:$AH$1266,Sheet1!L$1+(Sheet1!$A$1-1)*10,FALSE)&gt;99999,-3,IF(VLOOKUP($A234,Sheet1!$B$3:$AH$1266,Sheet1!L$1+(Sheet1!$A$1-1)*10,FALSE)&gt;9999,-2,IF(VLOOKUP($A234,Sheet1!$B$3:$AH$1266,Sheet1!L$1+(Sheet1!$A$1-1)*10,FALSE)&gt;999,-1,0)))))))</f>
        <v>19900</v>
      </c>
      <c r="AC234" s="385">
        <f>IF(ISNA(VLOOKUP($A234,Sheet1!$B$3:$AH$1266,Sheet1!M$1+(Sheet1!$A$1-1)*10,FALSE))=TRUE,"---",IF(VLOOKUP($A234,Sheet1!$B$3:$AH$1266,Sheet1!M$1+(Sheet1!$A$1-1)*10,FALSE)="---","---", (ROUND(VLOOKUP($A234,Sheet1!$B$3:$AH$1266,Sheet1!M$1+(Sheet1!$A$1-1)*10,FALSE),IF(VLOOKUP($A234,Sheet1!$B$3:$AH$1266,Sheet1!M$1+(Sheet1!$A$1-1)*10,FALSE)&gt;99999,-3,IF(VLOOKUP($A234,Sheet1!$B$3:$AH$1266,Sheet1!M$1+(Sheet1!$A$1-1)*10,FALSE)&gt;9999,-2,IF(VLOOKUP($A234,Sheet1!$B$3:$AH$1266,Sheet1!M$1+(Sheet1!$A$1-1)*10,FALSE)&gt;999,-1,0)))))))</f>
        <v>22300</v>
      </c>
      <c r="AD234" s="385">
        <f>IF(ISNA(VLOOKUP($A234,Sheet1!$B$3:$AH$1266,Sheet1!N$1+(Sheet1!$A$1-1)*10,FALSE))=TRUE,"---",IF(VLOOKUP($A234,Sheet1!$B$3:$AH$1266,Sheet1!N$1+(Sheet1!$A$1-1)*10,FALSE)="---","---", (ROUND(VLOOKUP($A234,Sheet1!$B$3:$AH$1266,Sheet1!N$1+(Sheet1!$A$1-1)*10,FALSE),IF(VLOOKUP($A234,Sheet1!$B$3:$AH$1266,Sheet1!N$1+(Sheet1!$A$1-1)*10,FALSE)&gt;99999,-3,IF(VLOOKUP($A234,Sheet1!$B$3:$AH$1266,Sheet1!N$1+(Sheet1!$A$1-1)*10,FALSE)&gt;9999,-2,IF(VLOOKUP($A234,Sheet1!$B$3:$AH$1266,Sheet1!N$1+(Sheet1!$A$1-1)*10,FALSE)&gt;999,-1,0)))))))</f>
        <v>25700</v>
      </c>
    </row>
    <row r="235" spans="1:30" ht="25.5" customHeight="1" x14ac:dyDescent="0.25">
      <c r="A235" s="304"/>
      <c r="B235" s="346"/>
      <c r="C235" s="304"/>
      <c r="D235" s="304"/>
      <c r="E235" s="305" t="e">
        <v>#N/A</v>
      </c>
      <c r="F235" s="117" t="s">
        <v>4514</v>
      </c>
      <c r="G235" s="118" t="s">
        <v>31</v>
      </c>
      <c r="H235" s="348"/>
      <c r="I235" s="377">
        <v>35804</v>
      </c>
      <c r="J235" s="336">
        <v>12.25</v>
      </c>
      <c r="K235" s="351" t="s">
        <v>28</v>
      </c>
      <c r="L235" s="338">
        <v>15000</v>
      </c>
      <c r="M235" s="381">
        <v>77.7</v>
      </c>
      <c r="N235" s="351" t="s">
        <v>20</v>
      </c>
      <c r="O235" s="328" t="s">
        <v>4405</v>
      </c>
      <c r="P235" s="328" t="s">
        <v>4405</v>
      </c>
      <c r="Q235" s="328" t="s">
        <v>4405</v>
      </c>
      <c r="R235" s="358" t="s">
        <v>4405</v>
      </c>
      <c r="S235" s="357" t="e">
        <v>#N/A</v>
      </c>
      <c r="T235" s="357" t="str">
        <f>IF(ISNA(VLOOKUP(A235,Sheet1!B$3:C$1266,2,FALSE)=TRUE),"ND",VLOOKUP(A235,Sheet1!B$3:C$1266,2,FALSE))</f>
        <v>ND</v>
      </c>
      <c r="U235" s="385" t="str">
        <f>IF(ISNA(VLOOKUP($A235,Sheet1!$B$3:$AH$1266,Sheet1!E$1+(Sheet1!$A$1-1)*10,FALSE))=TRUE,"---",IF(VLOOKUP($A235,Sheet1!$B$3:$AH$1266,Sheet1!E$1+(Sheet1!$A$1-1)*10,FALSE)="---","---", (ROUND(VLOOKUP($A235,Sheet1!$B$3:$AH$1266,Sheet1!E$1+(Sheet1!$A$1-1)*10,FALSE),IF(VLOOKUP($A235,Sheet1!$B$3:$AH$1266,Sheet1!E$1+(Sheet1!$A$1-1)*10,FALSE)&gt;99999,-3,IF(VLOOKUP($A235,Sheet1!$B$3:$AH$1266,Sheet1!E$1+(Sheet1!$A$1-1)*10,FALSE)&gt;9999,-2,IF(VLOOKUP($A235,Sheet1!$B$3:$AH$1266,Sheet1!E$1+(Sheet1!$A$1-1)*10,FALSE)&gt;999,-1,0)))))))</f>
        <v>---</v>
      </c>
      <c r="V235" s="385" t="str">
        <f>IF(ISNA(VLOOKUP($A235,Sheet1!$B$3:$AH$1266,Sheet1!F$1+(Sheet1!$A$1-1)*10,FALSE))=TRUE,"---",IF(VLOOKUP($A235,Sheet1!$B$3:$AH$1266,Sheet1!F$1+(Sheet1!$A$1-1)*10,FALSE)="---","---", (ROUND(VLOOKUP($A235,Sheet1!$B$3:$AH$1266,Sheet1!F$1+(Sheet1!$A$1-1)*10,FALSE),IF(VLOOKUP($A235,Sheet1!$B$3:$AH$1266,Sheet1!F$1+(Sheet1!$A$1-1)*10,FALSE)&gt;99999,-3,IF(VLOOKUP($A235,Sheet1!$B$3:$AH$1266,Sheet1!F$1+(Sheet1!$A$1-1)*10,FALSE)&gt;9999,-2,IF(VLOOKUP($A235,Sheet1!$B$3:$AH$1266,Sheet1!F$1+(Sheet1!$A$1-1)*10,FALSE)&gt;999,-1,0)))))))</f>
        <v>---</v>
      </c>
      <c r="W235" s="385" t="str">
        <f>IF(ISNA(VLOOKUP($A235,Sheet1!$B$3:$AH$1266,Sheet1!G$1+(Sheet1!$A$1-1)*10,FALSE))=TRUE,"---",IF(VLOOKUP($A235,Sheet1!$B$3:$AH$1266,Sheet1!G$1+(Sheet1!$A$1-1)*10,FALSE)="---","---", (ROUND(VLOOKUP($A235,Sheet1!$B$3:$AH$1266,Sheet1!G$1+(Sheet1!$A$1-1)*10,FALSE),IF(VLOOKUP($A235,Sheet1!$B$3:$AH$1266,Sheet1!G$1+(Sheet1!$A$1-1)*10,FALSE)&gt;99999,-3,IF(VLOOKUP($A235,Sheet1!$B$3:$AH$1266,Sheet1!G$1+(Sheet1!$A$1-1)*10,FALSE)&gt;9999,-2,IF(VLOOKUP($A235,Sheet1!$B$3:$AH$1266,Sheet1!G$1+(Sheet1!$A$1-1)*10,FALSE)&gt;999,-1,0)))))))</f>
        <v>---</v>
      </c>
      <c r="X235" s="385" t="str">
        <f>IF(ISNA(VLOOKUP($A235,Sheet1!$B$3:$AH$1266,Sheet1!H$1+(Sheet1!$A$1-1)*10,FALSE))=TRUE,"---",IF(VLOOKUP($A235,Sheet1!$B$3:$AH$1266,Sheet1!H$1+(Sheet1!$A$1-1)*10,FALSE)="---","---", (ROUND(VLOOKUP($A235,Sheet1!$B$3:$AH$1266,Sheet1!H$1+(Sheet1!$A$1-1)*10,FALSE),IF(VLOOKUP($A235,Sheet1!$B$3:$AH$1266,Sheet1!H$1+(Sheet1!$A$1-1)*10,FALSE)&gt;99999,-3,IF(VLOOKUP($A235,Sheet1!$B$3:$AH$1266,Sheet1!H$1+(Sheet1!$A$1-1)*10,FALSE)&gt;9999,-2,IF(VLOOKUP($A235,Sheet1!$B$3:$AH$1266,Sheet1!H$1+(Sheet1!$A$1-1)*10,FALSE)&gt;999,-1,0)))))))</f>
        <v>---</v>
      </c>
      <c r="Y235" s="385" t="str">
        <f>IF(ISNA(VLOOKUP($A235,Sheet1!$B$3:$AH$1266,Sheet1!I$1+(Sheet1!$A$1-1)*10,FALSE))=TRUE,"---",IF(VLOOKUP($A235,Sheet1!$B$3:$AH$1266,Sheet1!I$1+(Sheet1!$A$1-1)*10,FALSE)="---","---", (ROUND(VLOOKUP($A235,Sheet1!$B$3:$AH$1266,Sheet1!I$1+(Sheet1!$A$1-1)*10,FALSE),IF(VLOOKUP($A235,Sheet1!$B$3:$AH$1266,Sheet1!I$1+(Sheet1!$A$1-1)*10,FALSE)&gt;99999,-3,IF(VLOOKUP($A235,Sheet1!$B$3:$AH$1266,Sheet1!I$1+(Sheet1!$A$1-1)*10,FALSE)&gt;9999,-2,IF(VLOOKUP($A235,Sheet1!$B$3:$AH$1266,Sheet1!I$1+(Sheet1!$A$1-1)*10,FALSE)&gt;999,-1,0)))))))</f>
        <v>---</v>
      </c>
      <c r="Z235" s="385" t="str">
        <f>IF(ISNA(VLOOKUP($A235,Sheet1!$B$3:$AH$1266,Sheet1!J$1+(Sheet1!$A$1-1)*10,FALSE))=TRUE,"---",IF(VLOOKUP($A235,Sheet1!$B$3:$AH$1266,Sheet1!J$1+(Sheet1!$A$1-1)*10,FALSE)="---","---", (ROUND(VLOOKUP($A235,Sheet1!$B$3:$AH$1266,Sheet1!J$1+(Sheet1!$A$1-1)*10,FALSE),IF(VLOOKUP($A235,Sheet1!$B$3:$AH$1266,Sheet1!J$1+(Sheet1!$A$1-1)*10,FALSE)&gt;99999,-3,IF(VLOOKUP($A235,Sheet1!$B$3:$AH$1266,Sheet1!J$1+(Sheet1!$A$1-1)*10,FALSE)&gt;9999,-2,IF(VLOOKUP($A235,Sheet1!$B$3:$AH$1266,Sheet1!J$1+(Sheet1!$A$1-1)*10,FALSE)&gt;999,-1,0)))))))</f>
        <v>---</v>
      </c>
      <c r="AA235" s="385" t="str">
        <f>IF(ISNA(VLOOKUP($A235,Sheet1!$B$3:$AH$1266,Sheet1!K$1+(Sheet1!$A$1-1)*10,FALSE))=TRUE,"---",IF(VLOOKUP($A235,Sheet1!$B$3:$AH$1266,Sheet1!K$1+(Sheet1!$A$1-1)*10,FALSE)="---","---", (ROUND(VLOOKUP($A235,Sheet1!$B$3:$AH$1266,Sheet1!K$1+(Sheet1!$A$1-1)*10,FALSE),IF(VLOOKUP($A235,Sheet1!$B$3:$AH$1266,Sheet1!K$1+(Sheet1!$A$1-1)*10,FALSE)&gt;99999,-3,IF(VLOOKUP($A235,Sheet1!$B$3:$AH$1266,Sheet1!K$1+(Sheet1!$A$1-1)*10,FALSE)&gt;9999,-2,IF(VLOOKUP($A235,Sheet1!$B$3:$AH$1266,Sheet1!K$1+(Sheet1!$A$1-1)*10,FALSE)&gt;999,-1,0)))))))</f>
        <v>---</v>
      </c>
      <c r="AB235" s="385" t="str">
        <f>IF(ISNA(VLOOKUP($A235,Sheet1!$B$3:$AH$1266,Sheet1!L$1+(Sheet1!$A$1-1)*10,FALSE))=TRUE,"---",IF(VLOOKUP($A235,Sheet1!$B$3:$AH$1266,Sheet1!L$1+(Sheet1!$A$1-1)*10,FALSE)="---","---", (ROUND(VLOOKUP($A235,Sheet1!$B$3:$AH$1266,Sheet1!L$1+(Sheet1!$A$1-1)*10,FALSE),IF(VLOOKUP($A235,Sheet1!$B$3:$AH$1266,Sheet1!L$1+(Sheet1!$A$1-1)*10,FALSE)&gt;99999,-3,IF(VLOOKUP($A235,Sheet1!$B$3:$AH$1266,Sheet1!L$1+(Sheet1!$A$1-1)*10,FALSE)&gt;9999,-2,IF(VLOOKUP($A235,Sheet1!$B$3:$AH$1266,Sheet1!L$1+(Sheet1!$A$1-1)*10,FALSE)&gt;999,-1,0)))))))</f>
        <v>---</v>
      </c>
      <c r="AC235" s="385" t="str">
        <f>IF(ISNA(VLOOKUP($A235,Sheet1!$B$3:$AH$1266,Sheet1!M$1+(Sheet1!$A$1-1)*10,FALSE))=TRUE,"---",IF(VLOOKUP($A235,Sheet1!$B$3:$AH$1266,Sheet1!M$1+(Sheet1!$A$1-1)*10,FALSE)="---","---", (ROUND(VLOOKUP($A235,Sheet1!$B$3:$AH$1266,Sheet1!M$1+(Sheet1!$A$1-1)*10,FALSE),IF(VLOOKUP($A235,Sheet1!$B$3:$AH$1266,Sheet1!M$1+(Sheet1!$A$1-1)*10,FALSE)&gt;99999,-3,IF(VLOOKUP($A235,Sheet1!$B$3:$AH$1266,Sheet1!M$1+(Sheet1!$A$1-1)*10,FALSE)&gt;9999,-2,IF(VLOOKUP($A235,Sheet1!$B$3:$AH$1266,Sheet1!M$1+(Sheet1!$A$1-1)*10,FALSE)&gt;999,-1,0)))))))</f>
        <v>---</v>
      </c>
      <c r="AD235" s="385" t="str">
        <f>IF(ISNA(VLOOKUP($A235,Sheet1!$B$3:$AH$1266,Sheet1!N$1+(Sheet1!$A$1-1)*10,FALSE))=TRUE,"---",IF(VLOOKUP($A235,Sheet1!$B$3:$AH$1266,Sheet1!N$1+(Sheet1!$A$1-1)*10,FALSE)="---","---", (ROUND(VLOOKUP($A235,Sheet1!$B$3:$AH$1266,Sheet1!N$1+(Sheet1!$A$1-1)*10,FALSE),IF(VLOOKUP($A235,Sheet1!$B$3:$AH$1266,Sheet1!N$1+(Sheet1!$A$1-1)*10,FALSE)&gt;99999,-3,IF(VLOOKUP($A235,Sheet1!$B$3:$AH$1266,Sheet1!N$1+(Sheet1!$A$1-1)*10,FALSE)&gt;9999,-2,IF(VLOOKUP($A235,Sheet1!$B$3:$AH$1266,Sheet1!N$1+(Sheet1!$A$1-1)*10,FALSE)&gt;999,-1,0)))))))</f>
        <v>---</v>
      </c>
    </row>
    <row r="236" spans="1:30" ht="25.5" customHeight="1" x14ac:dyDescent="0.25">
      <c r="A236" s="304"/>
      <c r="B236" s="346"/>
      <c r="C236" s="304"/>
      <c r="D236" s="304"/>
      <c r="E236" s="305"/>
      <c r="F236" s="345" t="s">
        <v>4518</v>
      </c>
      <c r="G236" s="351" t="s">
        <v>286</v>
      </c>
      <c r="H236" s="348"/>
      <c r="I236" s="378"/>
      <c r="J236" s="337"/>
      <c r="K236" s="352"/>
      <c r="L236" s="339"/>
      <c r="M236" s="382"/>
      <c r="N236" s="352"/>
      <c r="O236" s="329" t="e">
        <f t="shared" si="7"/>
        <v>#NUM!</v>
      </c>
      <c r="P236" s="329" t="e">
        <f>IF(O236&lt;&gt;"",VLOOKUP($A236,Sheet4!$A$2:$O$1309,14,FALSE)*100,"")</f>
        <v>#NUM!</v>
      </c>
      <c r="Q236" s="329" t="e">
        <f>IF(P236&lt;&gt;"",VLOOKUP($A236,Sheet4!$A$2:$O$1309,15,FALSE)*100,"")</f>
        <v>#NUM!</v>
      </c>
      <c r="R236" s="357" t="e">
        <f t="shared" si="8"/>
        <v>#NUM!</v>
      </c>
      <c r="S236" s="357"/>
      <c r="T236" s="357"/>
      <c r="U236" s="385"/>
      <c r="V236" s="385"/>
      <c r="W236" s="385"/>
      <c r="X236" s="385"/>
      <c r="Y236" s="385"/>
      <c r="Z236" s="385"/>
      <c r="AA236" s="385"/>
      <c r="AB236" s="385"/>
      <c r="AC236" s="385"/>
      <c r="AD236" s="385"/>
    </row>
    <row r="237" spans="1:30" ht="25.5" customHeight="1" x14ac:dyDescent="0.25">
      <c r="A237" s="304"/>
      <c r="B237" s="346"/>
      <c r="C237" s="304"/>
      <c r="D237" s="304"/>
      <c r="E237" s="305"/>
      <c r="F237" s="355"/>
      <c r="G237" s="372"/>
      <c r="H237" s="348"/>
      <c r="I237" s="378"/>
      <c r="J237" s="337"/>
      <c r="K237" s="352"/>
      <c r="L237" s="339"/>
      <c r="M237" s="382"/>
      <c r="N237" s="352"/>
      <c r="O237" s="329" t="e">
        <f t="shared" si="7"/>
        <v>#NUM!</v>
      </c>
      <c r="P237" s="329" t="e">
        <f>IF(O237&lt;&gt;"",VLOOKUP($A237,Sheet4!$A$2:$O$1309,14,FALSE)*100,"")</f>
        <v>#NUM!</v>
      </c>
      <c r="Q237" s="329" t="e">
        <f>IF(P237&lt;&gt;"",VLOOKUP($A237,Sheet4!$A$2:$O$1309,15,FALSE)*100,"")</f>
        <v>#NUM!</v>
      </c>
      <c r="R237" s="357" t="e">
        <f t="shared" si="8"/>
        <v>#NUM!</v>
      </c>
      <c r="S237" s="357"/>
      <c r="T237" s="357"/>
      <c r="U237" s="385"/>
      <c r="V237" s="385"/>
      <c r="W237" s="385"/>
      <c r="X237" s="385"/>
      <c r="Y237" s="385"/>
      <c r="Z237" s="385"/>
      <c r="AA237" s="385"/>
      <c r="AB237" s="385"/>
      <c r="AC237" s="385"/>
      <c r="AD237" s="385"/>
    </row>
    <row r="238" spans="1:30" ht="25.5" customHeight="1" x14ac:dyDescent="0.25">
      <c r="A238" s="125" t="s">
        <v>375</v>
      </c>
      <c r="B238" s="126" t="s">
        <v>376</v>
      </c>
      <c r="C238" s="125">
        <v>432158</v>
      </c>
      <c r="D238" s="125">
        <v>745728</v>
      </c>
      <c r="E238" s="70" t="s">
        <v>3008</v>
      </c>
      <c r="F238" s="52" t="s">
        <v>4519</v>
      </c>
      <c r="G238" s="127" t="s">
        <v>31</v>
      </c>
      <c r="H238" s="128">
        <v>258</v>
      </c>
      <c r="I238" s="112">
        <v>40661</v>
      </c>
      <c r="J238" s="147">
        <v>14.11</v>
      </c>
      <c r="K238" s="114" t="s">
        <v>4405</v>
      </c>
      <c r="L238" s="115">
        <v>25500</v>
      </c>
      <c r="M238" s="116">
        <v>98.8</v>
      </c>
      <c r="N238" s="114" t="s">
        <v>4405</v>
      </c>
      <c r="O238" s="68">
        <f t="shared" si="7"/>
        <v>0.87415177189879711</v>
      </c>
      <c r="P238" s="68">
        <f>IF(O238&lt;&gt;"",VLOOKUP($A238,Sheet4!$A$2:$O$1309,14,FALSE)*100,"")</f>
        <v>0.41441536703594739</v>
      </c>
      <c r="Q238" s="68">
        <f>IF(P238&lt;&gt;"",VLOOKUP($A238,Sheet4!$A$2:$O$1309,15,FALSE)*100,"")</f>
        <v>3.9860216173409735</v>
      </c>
      <c r="R238" s="74" t="str">
        <f t="shared" si="8"/>
        <v>&gt;100, &lt;200</v>
      </c>
      <c r="S238" s="64" t="s">
        <v>4364</v>
      </c>
      <c r="T238" s="64" t="str">
        <f>IF(ISNA(VLOOKUP(A238,Sheet1!B$3:C$1266,2,FALSE)=TRUE),"NC",VLOOKUP(A238,Sheet1!B$3:C$1266,2,FALSE))</f>
        <v>Rural10</v>
      </c>
      <c r="U238" s="65">
        <f>IF(ISNA(VLOOKUP($A238,Sheet1!$B$3:$AH$1266,Sheet1!E$1+(Sheet1!$A$1-1)*10,FALSE))=TRUE,"---",IF(VLOOKUP($A238,Sheet1!$B$3:$AH$1266,Sheet1!E$1+(Sheet1!$A$1-1)*10,FALSE)="---","---", (ROUND(VLOOKUP($A238,Sheet1!$B$3:$AH$1266,Sheet1!E$1+(Sheet1!$A$1-1)*10,FALSE),IF(VLOOKUP($A238,Sheet1!$B$3:$AH$1266,Sheet1!E$1+(Sheet1!$A$1-1)*10,FALSE)&gt;99999,-3,IF(VLOOKUP($A238,Sheet1!$B$3:$AH$1266,Sheet1!E$1+(Sheet1!$A$1-1)*10,FALSE)&gt;9999,-2,IF(VLOOKUP($A238,Sheet1!$B$3:$AH$1266,Sheet1!E$1+(Sheet1!$A$1-1)*10,FALSE)&gt;999,-1,0)))))))</f>
        <v>8250</v>
      </c>
      <c r="V238" s="65">
        <f>IF(ISNA(VLOOKUP($A238,Sheet1!$B$3:$AH$1266,Sheet1!F$1+(Sheet1!$A$1-1)*10,FALSE))=TRUE,"---",IF(VLOOKUP($A238,Sheet1!$B$3:$AH$1266,Sheet1!F$1+(Sheet1!$A$1-1)*10,FALSE)="---","---", (ROUND(VLOOKUP($A238,Sheet1!$B$3:$AH$1266,Sheet1!F$1+(Sheet1!$A$1-1)*10,FALSE),IF(VLOOKUP($A238,Sheet1!$B$3:$AH$1266,Sheet1!F$1+(Sheet1!$A$1-1)*10,FALSE)&gt;99999,-3,IF(VLOOKUP($A238,Sheet1!$B$3:$AH$1266,Sheet1!F$1+(Sheet1!$A$1-1)*10,FALSE)&gt;9999,-2,IF(VLOOKUP($A238,Sheet1!$B$3:$AH$1266,Sheet1!F$1+(Sheet1!$A$1-1)*10,FALSE)&gt;999,-1,0)))))))</f>
        <v>9300</v>
      </c>
      <c r="W238" s="65">
        <f>IF(ISNA(VLOOKUP($A238,Sheet1!$B$3:$AH$1266,Sheet1!G$1+(Sheet1!$A$1-1)*10,FALSE))=TRUE,"---",IF(VLOOKUP($A238,Sheet1!$B$3:$AH$1266,Sheet1!G$1+(Sheet1!$A$1-1)*10,FALSE)="---","---", (ROUND(VLOOKUP($A238,Sheet1!$B$3:$AH$1266,Sheet1!G$1+(Sheet1!$A$1-1)*10,FALSE),IF(VLOOKUP($A238,Sheet1!$B$3:$AH$1266,Sheet1!G$1+(Sheet1!$A$1-1)*10,FALSE)&gt;99999,-3,IF(VLOOKUP($A238,Sheet1!$B$3:$AH$1266,Sheet1!G$1+(Sheet1!$A$1-1)*10,FALSE)&gt;9999,-2,IF(VLOOKUP($A238,Sheet1!$B$3:$AH$1266,Sheet1!G$1+(Sheet1!$A$1-1)*10,FALSE)&gt;999,-1,0)))))))</f>
        <v>10600</v>
      </c>
      <c r="X238" s="65">
        <f>IF(ISNA(VLOOKUP($A238,Sheet1!$B$3:$AH$1266,Sheet1!H$1+(Sheet1!$A$1-1)*10,FALSE))=TRUE,"---",IF(VLOOKUP($A238,Sheet1!$B$3:$AH$1266,Sheet1!H$1+(Sheet1!$A$1-1)*10,FALSE)="---","---", (ROUND(VLOOKUP($A238,Sheet1!$B$3:$AH$1266,Sheet1!H$1+(Sheet1!$A$1-1)*10,FALSE),IF(VLOOKUP($A238,Sheet1!$B$3:$AH$1266,Sheet1!H$1+(Sheet1!$A$1-1)*10,FALSE)&gt;99999,-3,IF(VLOOKUP($A238,Sheet1!$B$3:$AH$1266,Sheet1!H$1+(Sheet1!$A$1-1)*10,FALSE)&gt;9999,-2,IF(VLOOKUP($A238,Sheet1!$B$3:$AH$1266,Sheet1!H$1+(Sheet1!$A$1-1)*10,FALSE)&gt;999,-1,0)))))))</f>
        <v>14000</v>
      </c>
      <c r="Y238" s="65">
        <f>IF(ISNA(VLOOKUP($A238,Sheet1!$B$3:$AH$1266,Sheet1!I$1+(Sheet1!$A$1-1)*10,FALSE))=TRUE,"---",IF(VLOOKUP($A238,Sheet1!$B$3:$AH$1266,Sheet1!I$1+(Sheet1!$A$1-1)*10,FALSE)="---","---", (ROUND(VLOOKUP($A238,Sheet1!$B$3:$AH$1266,Sheet1!I$1+(Sheet1!$A$1-1)*10,FALSE),IF(VLOOKUP($A238,Sheet1!$B$3:$AH$1266,Sheet1!I$1+(Sheet1!$A$1-1)*10,FALSE)&gt;99999,-3,IF(VLOOKUP($A238,Sheet1!$B$3:$AH$1266,Sheet1!I$1+(Sheet1!$A$1-1)*10,FALSE)&gt;9999,-2,IF(VLOOKUP($A238,Sheet1!$B$3:$AH$1266,Sheet1!I$1+(Sheet1!$A$1-1)*10,FALSE)&gt;999,-1,0)))))))</f>
        <v>16400</v>
      </c>
      <c r="Z238" s="65">
        <f>IF(ISNA(VLOOKUP($A238,Sheet1!$B$3:$AH$1266,Sheet1!J$1+(Sheet1!$A$1-1)*10,FALSE))=TRUE,"---",IF(VLOOKUP($A238,Sheet1!$B$3:$AH$1266,Sheet1!J$1+(Sheet1!$A$1-1)*10,FALSE)="---","---", (ROUND(VLOOKUP($A238,Sheet1!$B$3:$AH$1266,Sheet1!J$1+(Sheet1!$A$1-1)*10,FALSE),IF(VLOOKUP($A238,Sheet1!$B$3:$AH$1266,Sheet1!J$1+(Sheet1!$A$1-1)*10,FALSE)&gt;99999,-3,IF(VLOOKUP($A238,Sheet1!$B$3:$AH$1266,Sheet1!J$1+(Sheet1!$A$1-1)*10,FALSE)&gt;9999,-2,IF(VLOOKUP($A238,Sheet1!$B$3:$AH$1266,Sheet1!J$1+(Sheet1!$A$1-1)*10,FALSE)&gt;999,-1,0)))))))</f>
        <v>19500</v>
      </c>
      <c r="AA238" s="65">
        <f>IF(ISNA(VLOOKUP($A238,Sheet1!$B$3:$AH$1266,Sheet1!K$1+(Sheet1!$A$1-1)*10,FALSE))=TRUE,"---",IF(VLOOKUP($A238,Sheet1!$B$3:$AH$1266,Sheet1!K$1+(Sheet1!$A$1-1)*10,FALSE)="---","---", (ROUND(VLOOKUP($A238,Sheet1!$B$3:$AH$1266,Sheet1!K$1+(Sheet1!$A$1-1)*10,FALSE),IF(VLOOKUP($A238,Sheet1!$B$3:$AH$1266,Sheet1!K$1+(Sheet1!$A$1-1)*10,FALSE)&gt;99999,-3,IF(VLOOKUP($A238,Sheet1!$B$3:$AH$1266,Sheet1!K$1+(Sheet1!$A$1-1)*10,FALSE)&gt;9999,-2,IF(VLOOKUP($A238,Sheet1!$B$3:$AH$1266,Sheet1!K$1+(Sheet1!$A$1-1)*10,FALSE)&gt;999,-1,0)))))))</f>
        <v>22100</v>
      </c>
      <c r="AB238" s="65">
        <f>IF(ISNA(VLOOKUP($A238,Sheet1!$B$3:$AH$1266,Sheet1!L$1+(Sheet1!$A$1-1)*10,FALSE))=TRUE,"---",IF(VLOOKUP($A238,Sheet1!$B$3:$AH$1266,Sheet1!L$1+(Sheet1!$A$1-1)*10,FALSE)="---","---", (ROUND(VLOOKUP($A238,Sheet1!$B$3:$AH$1266,Sheet1!L$1+(Sheet1!$A$1-1)*10,FALSE),IF(VLOOKUP($A238,Sheet1!$B$3:$AH$1266,Sheet1!L$1+(Sheet1!$A$1-1)*10,FALSE)&gt;99999,-3,IF(VLOOKUP($A238,Sheet1!$B$3:$AH$1266,Sheet1!L$1+(Sheet1!$A$1-1)*10,FALSE)&gt;9999,-2,IF(VLOOKUP($A238,Sheet1!$B$3:$AH$1266,Sheet1!L$1+(Sheet1!$A$1-1)*10,FALSE)&gt;999,-1,0)))))))</f>
        <v>24800</v>
      </c>
      <c r="AC238" s="65">
        <f>IF(ISNA(VLOOKUP($A238,Sheet1!$B$3:$AH$1266,Sheet1!M$1+(Sheet1!$A$1-1)*10,FALSE))=TRUE,"---",IF(VLOOKUP($A238,Sheet1!$B$3:$AH$1266,Sheet1!M$1+(Sheet1!$A$1-1)*10,FALSE)="---","---", (ROUND(VLOOKUP($A238,Sheet1!$B$3:$AH$1266,Sheet1!M$1+(Sheet1!$A$1-1)*10,FALSE),IF(VLOOKUP($A238,Sheet1!$B$3:$AH$1266,Sheet1!M$1+(Sheet1!$A$1-1)*10,FALSE)&gt;99999,-3,IF(VLOOKUP($A238,Sheet1!$B$3:$AH$1266,Sheet1!M$1+(Sheet1!$A$1-1)*10,FALSE)&gt;9999,-2,IF(VLOOKUP($A238,Sheet1!$B$3:$AH$1266,Sheet1!M$1+(Sheet1!$A$1-1)*10,FALSE)&gt;999,-1,0)))))))</f>
        <v>27700</v>
      </c>
      <c r="AD238" s="65">
        <f>IF(ISNA(VLOOKUP($A238,Sheet1!$B$3:$AH$1266,Sheet1!N$1+(Sheet1!$A$1-1)*10,FALSE))=TRUE,"---",IF(VLOOKUP($A238,Sheet1!$B$3:$AH$1266,Sheet1!N$1+(Sheet1!$A$1-1)*10,FALSE)="---","---", (ROUND(VLOOKUP($A238,Sheet1!$B$3:$AH$1266,Sheet1!N$1+(Sheet1!$A$1-1)*10,FALSE),IF(VLOOKUP($A238,Sheet1!$B$3:$AH$1266,Sheet1!N$1+(Sheet1!$A$1-1)*10,FALSE)&gt;99999,-3,IF(VLOOKUP($A238,Sheet1!$B$3:$AH$1266,Sheet1!N$1+(Sheet1!$A$1-1)*10,FALSE)&gt;9999,-2,IF(VLOOKUP($A238,Sheet1!$B$3:$AH$1266,Sheet1!N$1+(Sheet1!$A$1-1)*10,FALSE)&gt;999,-1,0)))))))</f>
        <v>32000</v>
      </c>
    </row>
    <row r="239" spans="1:30" ht="25.5" customHeight="1" x14ac:dyDescent="0.25">
      <c r="A239" s="133" t="s">
        <v>377</v>
      </c>
      <c r="B239" s="134" t="s">
        <v>378</v>
      </c>
      <c r="C239" s="133">
        <v>431945</v>
      </c>
      <c r="D239" s="133">
        <v>750515</v>
      </c>
      <c r="E239" s="67" t="s">
        <v>3008</v>
      </c>
      <c r="F239" s="117" t="s">
        <v>4520</v>
      </c>
      <c r="G239" s="118" t="s">
        <v>286</v>
      </c>
      <c r="H239" s="136">
        <v>360</v>
      </c>
      <c r="I239" s="119">
        <v>715</v>
      </c>
      <c r="J239" s="137" t="s">
        <v>4405</v>
      </c>
      <c r="K239" s="118" t="s">
        <v>17</v>
      </c>
      <c r="L239" s="122">
        <v>34400</v>
      </c>
      <c r="M239" s="123">
        <v>95.6</v>
      </c>
      <c r="N239" s="118" t="s">
        <v>28</v>
      </c>
      <c r="O239" s="71" t="s">
        <v>4405</v>
      </c>
      <c r="P239" s="71" t="s">
        <v>4405</v>
      </c>
      <c r="Q239" s="71" t="s">
        <v>4405</v>
      </c>
      <c r="R239" s="73" t="s">
        <v>4405</v>
      </c>
      <c r="S239" s="63" t="s">
        <v>4364</v>
      </c>
      <c r="T239" s="63" t="str">
        <f>IF(ISNA(VLOOKUP(A239,Sheet1!B$3:C$1266,2,FALSE)=TRUE),"NC",VLOOKUP(A239,Sheet1!B$3:C$1266,2,FALSE))</f>
        <v>Rural</v>
      </c>
      <c r="U239" s="66">
        <f>IF(ISNA(VLOOKUP($A239,Sheet1!$B$3:$AH$1266,Sheet1!E$1+(Sheet1!$A$1-1)*10,FALSE))=TRUE,"---",IF(VLOOKUP($A239,Sheet1!$B$3:$AH$1266,Sheet1!E$1+(Sheet1!$A$1-1)*10,FALSE)="---","---", (ROUND(VLOOKUP($A239,Sheet1!$B$3:$AH$1266,Sheet1!E$1+(Sheet1!$A$1-1)*10,FALSE),IF(VLOOKUP($A239,Sheet1!$B$3:$AH$1266,Sheet1!E$1+(Sheet1!$A$1-1)*10,FALSE)&gt;99999,-3,IF(VLOOKUP($A239,Sheet1!$B$3:$AH$1266,Sheet1!E$1+(Sheet1!$A$1-1)*10,FALSE)&gt;9999,-2,IF(VLOOKUP($A239,Sheet1!$B$3:$AH$1266,Sheet1!E$1+(Sheet1!$A$1-1)*10,FALSE)&gt;999,-1,0)))))))</f>
        <v>6470</v>
      </c>
      <c r="V239" s="66">
        <f>IF(ISNA(VLOOKUP($A239,Sheet1!$B$3:$AH$1266,Sheet1!F$1+(Sheet1!$A$1-1)*10,FALSE))=TRUE,"---",IF(VLOOKUP($A239,Sheet1!$B$3:$AH$1266,Sheet1!F$1+(Sheet1!$A$1-1)*10,FALSE)="---","---", (ROUND(VLOOKUP($A239,Sheet1!$B$3:$AH$1266,Sheet1!F$1+(Sheet1!$A$1-1)*10,FALSE),IF(VLOOKUP($A239,Sheet1!$B$3:$AH$1266,Sheet1!F$1+(Sheet1!$A$1-1)*10,FALSE)&gt;99999,-3,IF(VLOOKUP($A239,Sheet1!$B$3:$AH$1266,Sheet1!F$1+(Sheet1!$A$1-1)*10,FALSE)&gt;9999,-2,IF(VLOOKUP($A239,Sheet1!$B$3:$AH$1266,Sheet1!F$1+(Sheet1!$A$1-1)*10,FALSE)&gt;999,-1,0)))))))</f>
        <v>7300</v>
      </c>
      <c r="W239" s="66">
        <f>IF(ISNA(VLOOKUP($A239,Sheet1!$B$3:$AH$1266,Sheet1!G$1+(Sheet1!$A$1-1)*10,FALSE))=TRUE,"---",IF(VLOOKUP($A239,Sheet1!$B$3:$AH$1266,Sheet1!G$1+(Sheet1!$A$1-1)*10,FALSE)="---","---", (ROUND(VLOOKUP($A239,Sheet1!$B$3:$AH$1266,Sheet1!G$1+(Sheet1!$A$1-1)*10,FALSE),IF(VLOOKUP($A239,Sheet1!$B$3:$AH$1266,Sheet1!G$1+(Sheet1!$A$1-1)*10,FALSE)&gt;99999,-3,IF(VLOOKUP($A239,Sheet1!$B$3:$AH$1266,Sheet1!G$1+(Sheet1!$A$1-1)*10,FALSE)&gt;9999,-2,IF(VLOOKUP($A239,Sheet1!$B$3:$AH$1266,Sheet1!G$1+(Sheet1!$A$1-1)*10,FALSE)&gt;999,-1,0)))))))</f>
        <v>8300</v>
      </c>
      <c r="X239" s="66">
        <f>IF(ISNA(VLOOKUP($A239,Sheet1!$B$3:$AH$1266,Sheet1!H$1+(Sheet1!$A$1-1)*10,FALSE))=TRUE,"---",IF(VLOOKUP($A239,Sheet1!$B$3:$AH$1266,Sheet1!H$1+(Sheet1!$A$1-1)*10,FALSE)="---","---", (ROUND(VLOOKUP($A239,Sheet1!$B$3:$AH$1266,Sheet1!H$1+(Sheet1!$A$1-1)*10,FALSE),IF(VLOOKUP($A239,Sheet1!$B$3:$AH$1266,Sheet1!H$1+(Sheet1!$A$1-1)*10,FALSE)&gt;99999,-3,IF(VLOOKUP($A239,Sheet1!$B$3:$AH$1266,Sheet1!H$1+(Sheet1!$A$1-1)*10,FALSE)&gt;9999,-2,IF(VLOOKUP($A239,Sheet1!$B$3:$AH$1266,Sheet1!H$1+(Sheet1!$A$1-1)*10,FALSE)&gt;999,-1,0)))))))</f>
        <v>11000</v>
      </c>
      <c r="Y239" s="66">
        <f>IF(ISNA(VLOOKUP($A239,Sheet1!$B$3:$AH$1266,Sheet1!I$1+(Sheet1!$A$1-1)*10,FALSE))=TRUE,"---",IF(VLOOKUP($A239,Sheet1!$B$3:$AH$1266,Sheet1!I$1+(Sheet1!$A$1-1)*10,FALSE)="---","---", (ROUND(VLOOKUP($A239,Sheet1!$B$3:$AH$1266,Sheet1!I$1+(Sheet1!$A$1-1)*10,FALSE),IF(VLOOKUP($A239,Sheet1!$B$3:$AH$1266,Sheet1!I$1+(Sheet1!$A$1-1)*10,FALSE)&gt;99999,-3,IF(VLOOKUP($A239,Sheet1!$B$3:$AH$1266,Sheet1!I$1+(Sheet1!$A$1-1)*10,FALSE)&gt;9999,-2,IF(VLOOKUP($A239,Sheet1!$B$3:$AH$1266,Sheet1!I$1+(Sheet1!$A$1-1)*10,FALSE)&gt;999,-1,0)))))))</f>
        <v>12800</v>
      </c>
      <c r="Z239" s="66">
        <f>IF(ISNA(VLOOKUP($A239,Sheet1!$B$3:$AH$1266,Sheet1!J$1+(Sheet1!$A$1-1)*10,FALSE))=TRUE,"---",IF(VLOOKUP($A239,Sheet1!$B$3:$AH$1266,Sheet1!J$1+(Sheet1!$A$1-1)*10,FALSE)="---","---", (ROUND(VLOOKUP($A239,Sheet1!$B$3:$AH$1266,Sheet1!J$1+(Sheet1!$A$1-1)*10,FALSE),IF(VLOOKUP($A239,Sheet1!$B$3:$AH$1266,Sheet1!J$1+(Sheet1!$A$1-1)*10,FALSE)&gt;99999,-3,IF(VLOOKUP($A239,Sheet1!$B$3:$AH$1266,Sheet1!J$1+(Sheet1!$A$1-1)*10,FALSE)&gt;9999,-2,IF(VLOOKUP($A239,Sheet1!$B$3:$AH$1266,Sheet1!J$1+(Sheet1!$A$1-1)*10,FALSE)&gt;999,-1,0)))))))</f>
        <v>15100</v>
      </c>
      <c r="AA239" s="66">
        <f>IF(ISNA(VLOOKUP($A239,Sheet1!$B$3:$AH$1266,Sheet1!K$1+(Sheet1!$A$1-1)*10,FALSE))=TRUE,"---",IF(VLOOKUP($A239,Sheet1!$B$3:$AH$1266,Sheet1!K$1+(Sheet1!$A$1-1)*10,FALSE)="---","---", (ROUND(VLOOKUP($A239,Sheet1!$B$3:$AH$1266,Sheet1!K$1+(Sheet1!$A$1-1)*10,FALSE),IF(VLOOKUP($A239,Sheet1!$B$3:$AH$1266,Sheet1!K$1+(Sheet1!$A$1-1)*10,FALSE)&gt;99999,-3,IF(VLOOKUP($A239,Sheet1!$B$3:$AH$1266,Sheet1!K$1+(Sheet1!$A$1-1)*10,FALSE)&gt;9999,-2,IF(VLOOKUP($A239,Sheet1!$B$3:$AH$1266,Sheet1!K$1+(Sheet1!$A$1-1)*10,FALSE)&gt;999,-1,0)))))))</f>
        <v>16900</v>
      </c>
      <c r="AB239" s="66">
        <f>IF(ISNA(VLOOKUP($A239,Sheet1!$B$3:$AH$1266,Sheet1!L$1+(Sheet1!$A$1-1)*10,FALSE))=TRUE,"---",IF(VLOOKUP($A239,Sheet1!$B$3:$AH$1266,Sheet1!L$1+(Sheet1!$A$1-1)*10,FALSE)="---","---", (ROUND(VLOOKUP($A239,Sheet1!$B$3:$AH$1266,Sheet1!L$1+(Sheet1!$A$1-1)*10,FALSE),IF(VLOOKUP($A239,Sheet1!$B$3:$AH$1266,Sheet1!L$1+(Sheet1!$A$1-1)*10,FALSE)&gt;99999,-3,IF(VLOOKUP($A239,Sheet1!$B$3:$AH$1266,Sheet1!L$1+(Sheet1!$A$1-1)*10,FALSE)&gt;9999,-2,IF(VLOOKUP($A239,Sheet1!$B$3:$AH$1266,Sheet1!L$1+(Sheet1!$A$1-1)*10,FALSE)&gt;999,-1,0)))))))</f>
        <v>18900</v>
      </c>
      <c r="AC239" s="66">
        <f>IF(ISNA(VLOOKUP($A239,Sheet1!$B$3:$AH$1266,Sheet1!M$1+(Sheet1!$A$1-1)*10,FALSE))=TRUE,"---",IF(VLOOKUP($A239,Sheet1!$B$3:$AH$1266,Sheet1!M$1+(Sheet1!$A$1-1)*10,FALSE)="---","---", (ROUND(VLOOKUP($A239,Sheet1!$B$3:$AH$1266,Sheet1!M$1+(Sheet1!$A$1-1)*10,FALSE),IF(VLOOKUP($A239,Sheet1!$B$3:$AH$1266,Sheet1!M$1+(Sheet1!$A$1-1)*10,FALSE)&gt;99999,-3,IF(VLOOKUP($A239,Sheet1!$B$3:$AH$1266,Sheet1!M$1+(Sheet1!$A$1-1)*10,FALSE)&gt;9999,-2,IF(VLOOKUP($A239,Sheet1!$B$3:$AH$1266,Sheet1!M$1+(Sheet1!$A$1-1)*10,FALSE)&gt;999,-1,0)))))))</f>
        <v>20500</v>
      </c>
      <c r="AD239" s="66">
        <f>IF(ISNA(VLOOKUP($A239,Sheet1!$B$3:$AH$1266,Sheet1!N$1+(Sheet1!$A$1-1)*10,FALSE))=TRUE,"---",IF(VLOOKUP($A239,Sheet1!$B$3:$AH$1266,Sheet1!N$1+(Sheet1!$A$1-1)*10,FALSE)="---","---", (ROUND(VLOOKUP($A239,Sheet1!$B$3:$AH$1266,Sheet1!N$1+(Sheet1!$A$1-1)*10,FALSE),IF(VLOOKUP($A239,Sheet1!$B$3:$AH$1266,Sheet1!N$1+(Sheet1!$A$1-1)*10,FALSE)&gt;99999,-3,IF(VLOOKUP($A239,Sheet1!$B$3:$AH$1266,Sheet1!N$1+(Sheet1!$A$1-1)*10,FALSE)&gt;9999,-2,IF(VLOOKUP($A239,Sheet1!$B$3:$AH$1266,Sheet1!N$1+(Sheet1!$A$1-1)*10,FALSE)&gt;999,-1,0)))))))</f>
        <v>23300</v>
      </c>
    </row>
    <row r="240" spans="1:30" ht="25.5" customHeight="1" x14ac:dyDescent="0.25">
      <c r="A240" s="303" t="s">
        <v>379</v>
      </c>
      <c r="B240" s="330" t="s">
        <v>380</v>
      </c>
      <c r="C240" s="303">
        <v>431820</v>
      </c>
      <c r="D240" s="303">
        <v>750709</v>
      </c>
      <c r="E240" s="307" t="s">
        <v>3038</v>
      </c>
      <c r="F240" s="342" t="s">
        <v>4521</v>
      </c>
      <c r="G240" s="318" t="s">
        <v>31</v>
      </c>
      <c r="H240" s="347">
        <v>375</v>
      </c>
      <c r="I240" s="112" t="s">
        <v>287</v>
      </c>
      <c r="J240" s="140" t="s">
        <v>4405</v>
      </c>
      <c r="K240" s="127" t="s">
        <v>17</v>
      </c>
      <c r="L240" s="149">
        <v>39200</v>
      </c>
      <c r="M240" s="116">
        <v>105</v>
      </c>
      <c r="N240" s="127" t="s">
        <v>14</v>
      </c>
      <c r="O240" s="68" t="s">
        <v>4405</v>
      </c>
      <c r="P240" s="242" t="s">
        <v>4405</v>
      </c>
      <c r="Q240" s="242" t="s">
        <v>4405</v>
      </c>
      <c r="R240" s="74" t="s">
        <v>4405</v>
      </c>
      <c r="S240" s="356" t="s">
        <v>4364</v>
      </c>
      <c r="T240" s="356" t="str">
        <f>IF(ISNA(VLOOKUP(A240,Sheet1!B$3:C$1266,2,FALSE)=TRUE),"NC",VLOOKUP(A240,Sheet1!B$3:C$1266,2,FALSE))</f>
        <v>Regulated</v>
      </c>
      <c r="U240" s="392">
        <f>IF(ISNA(VLOOKUP($A240,Sheet1!$B$3:$AH$1266,Sheet1!E$1+(Sheet1!$A$1-1)*10,FALSE))=TRUE,"---",IF(VLOOKUP($A240,Sheet1!$B$3:$AH$1266,Sheet1!E$1+(Sheet1!$A$1-1)*10,FALSE)="---","---", (ROUND(VLOOKUP($A240,Sheet1!$B$3:$AH$1266,Sheet1!E$1+(Sheet1!$A$1-1)*10,FALSE),IF(VLOOKUP($A240,Sheet1!$B$3:$AH$1266,Sheet1!E$1+(Sheet1!$A$1-1)*10,FALSE)&gt;99999,-3,IF(VLOOKUP($A240,Sheet1!$B$3:$AH$1266,Sheet1!E$1+(Sheet1!$A$1-1)*10,FALSE)&gt;9999,-2,IF(VLOOKUP($A240,Sheet1!$B$3:$AH$1266,Sheet1!E$1+(Sheet1!$A$1-1)*10,FALSE)&gt;999,-1,0)))))))</f>
        <v>4920</v>
      </c>
      <c r="V240" s="392">
        <f>IF(ISNA(VLOOKUP($A240,Sheet1!$B$3:$AH$1266,Sheet1!F$1+(Sheet1!$A$1-1)*10,FALSE))=TRUE,"---",IF(VLOOKUP($A240,Sheet1!$B$3:$AH$1266,Sheet1!F$1+(Sheet1!$A$1-1)*10,FALSE)="---","---", (ROUND(VLOOKUP($A240,Sheet1!$B$3:$AH$1266,Sheet1!F$1+(Sheet1!$A$1-1)*10,FALSE),IF(VLOOKUP($A240,Sheet1!$B$3:$AH$1266,Sheet1!F$1+(Sheet1!$A$1-1)*10,FALSE)&gt;99999,-3,IF(VLOOKUP($A240,Sheet1!$B$3:$AH$1266,Sheet1!F$1+(Sheet1!$A$1-1)*10,FALSE)&gt;9999,-2,IF(VLOOKUP($A240,Sheet1!$B$3:$AH$1266,Sheet1!F$1+(Sheet1!$A$1-1)*10,FALSE)&gt;999,-1,0)))))))</f>
        <v>5730</v>
      </c>
      <c r="W240" s="392">
        <f>IF(ISNA(VLOOKUP($A240,Sheet1!$B$3:$AH$1266,Sheet1!G$1+(Sheet1!$A$1-1)*10,FALSE))=TRUE,"---",IF(VLOOKUP($A240,Sheet1!$B$3:$AH$1266,Sheet1!G$1+(Sheet1!$A$1-1)*10,FALSE)="---","---", (ROUND(VLOOKUP($A240,Sheet1!$B$3:$AH$1266,Sheet1!G$1+(Sheet1!$A$1-1)*10,FALSE),IF(VLOOKUP($A240,Sheet1!$B$3:$AH$1266,Sheet1!G$1+(Sheet1!$A$1-1)*10,FALSE)&gt;99999,-3,IF(VLOOKUP($A240,Sheet1!$B$3:$AH$1266,Sheet1!G$1+(Sheet1!$A$1-1)*10,FALSE)&gt;9999,-2,IF(VLOOKUP($A240,Sheet1!$B$3:$AH$1266,Sheet1!G$1+(Sheet1!$A$1-1)*10,FALSE)&gt;999,-1,0)))))))</f>
        <v>6720</v>
      </c>
      <c r="X240" s="392">
        <f>IF(ISNA(VLOOKUP($A240,Sheet1!$B$3:$AH$1266,Sheet1!H$1+(Sheet1!$A$1-1)*10,FALSE))=TRUE,"---",IF(VLOOKUP($A240,Sheet1!$B$3:$AH$1266,Sheet1!H$1+(Sheet1!$A$1-1)*10,FALSE)="---","---", (ROUND(VLOOKUP($A240,Sheet1!$B$3:$AH$1266,Sheet1!H$1+(Sheet1!$A$1-1)*10,FALSE),IF(VLOOKUP($A240,Sheet1!$B$3:$AH$1266,Sheet1!H$1+(Sheet1!$A$1-1)*10,FALSE)&gt;99999,-3,IF(VLOOKUP($A240,Sheet1!$B$3:$AH$1266,Sheet1!H$1+(Sheet1!$A$1-1)*10,FALSE)&gt;9999,-2,IF(VLOOKUP($A240,Sheet1!$B$3:$AH$1266,Sheet1!H$1+(Sheet1!$A$1-1)*10,FALSE)&gt;999,-1,0)))))))</f>
        <v>9210</v>
      </c>
      <c r="Y240" s="392">
        <f>IF(ISNA(VLOOKUP($A240,Sheet1!$B$3:$AH$1266,Sheet1!I$1+(Sheet1!$A$1-1)*10,FALSE))=TRUE,"---",IF(VLOOKUP($A240,Sheet1!$B$3:$AH$1266,Sheet1!I$1+(Sheet1!$A$1-1)*10,FALSE)="---","---", (ROUND(VLOOKUP($A240,Sheet1!$B$3:$AH$1266,Sheet1!I$1+(Sheet1!$A$1-1)*10,FALSE),IF(VLOOKUP($A240,Sheet1!$B$3:$AH$1266,Sheet1!I$1+(Sheet1!$A$1-1)*10,FALSE)&gt;99999,-3,IF(VLOOKUP($A240,Sheet1!$B$3:$AH$1266,Sheet1!I$1+(Sheet1!$A$1-1)*10,FALSE)&gt;9999,-2,IF(VLOOKUP($A240,Sheet1!$B$3:$AH$1266,Sheet1!I$1+(Sheet1!$A$1-1)*10,FALSE)&gt;999,-1,0)))))))</f>
        <v>10900</v>
      </c>
      <c r="Z240" s="392">
        <f>IF(ISNA(VLOOKUP($A240,Sheet1!$B$3:$AH$1266,Sheet1!J$1+(Sheet1!$A$1-1)*10,FALSE))=TRUE,"---",IF(VLOOKUP($A240,Sheet1!$B$3:$AH$1266,Sheet1!J$1+(Sheet1!$A$1-1)*10,FALSE)="---","---", (ROUND(VLOOKUP($A240,Sheet1!$B$3:$AH$1266,Sheet1!J$1+(Sheet1!$A$1-1)*10,FALSE),IF(VLOOKUP($A240,Sheet1!$B$3:$AH$1266,Sheet1!J$1+(Sheet1!$A$1-1)*10,FALSE)&gt;99999,-3,IF(VLOOKUP($A240,Sheet1!$B$3:$AH$1266,Sheet1!J$1+(Sheet1!$A$1-1)*10,FALSE)&gt;9999,-2,IF(VLOOKUP($A240,Sheet1!$B$3:$AH$1266,Sheet1!J$1+(Sheet1!$A$1-1)*10,FALSE)&gt;999,-1,0)))))))</f>
        <v>13000</v>
      </c>
      <c r="AA240" s="392">
        <f>IF(ISNA(VLOOKUP($A240,Sheet1!$B$3:$AH$1266,Sheet1!K$1+(Sheet1!$A$1-1)*10,FALSE))=TRUE,"---",IF(VLOOKUP($A240,Sheet1!$B$3:$AH$1266,Sheet1!K$1+(Sheet1!$A$1-1)*10,FALSE)="---","---", (ROUND(VLOOKUP($A240,Sheet1!$B$3:$AH$1266,Sheet1!K$1+(Sheet1!$A$1-1)*10,FALSE),IF(VLOOKUP($A240,Sheet1!$B$3:$AH$1266,Sheet1!K$1+(Sheet1!$A$1-1)*10,FALSE)&gt;99999,-3,IF(VLOOKUP($A240,Sheet1!$B$3:$AH$1266,Sheet1!K$1+(Sheet1!$A$1-1)*10,FALSE)&gt;9999,-2,IF(VLOOKUP($A240,Sheet1!$B$3:$AH$1266,Sheet1!K$1+(Sheet1!$A$1-1)*10,FALSE)&gt;999,-1,0)))))))</f>
        <v>14600</v>
      </c>
      <c r="AB240" s="392">
        <f>IF(ISNA(VLOOKUP($A240,Sheet1!$B$3:$AH$1266,Sheet1!L$1+(Sheet1!$A$1-1)*10,FALSE))=TRUE,"---",IF(VLOOKUP($A240,Sheet1!$B$3:$AH$1266,Sheet1!L$1+(Sheet1!$A$1-1)*10,FALSE)="---","---", (ROUND(VLOOKUP($A240,Sheet1!$B$3:$AH$1266,Sheet1!L$1+(Sheet1!$A$1-1)*10,FALSE),IF(VLOOKUP($A240,Sheet1!$B$3:$AH$1266,Sheet1!L$1+(Sheet1!$A$1-1)*10,FALSE)&gt;99999,-3,IF(VLOOKUP($A240,Sheet1!$B$3:$AH$1266,Sheet1!L$1+(Sheet1!$A$1-1)*10,FALSE)&gt;9999,-2,IF(VLOOKUP($A240,Sheet1!$B$3:$AH$1266,Sheet1!L$1+(Sheet1!$A$1-1)*10,FALSE)&gt;999,-1,0)))))))</f>
        <v>16100</v>
      </c>
      <c r="AC240" s="392">
        <f>IF(ISNA(VLOOKUP($A240,Sheet1!$B$3:$AH$1266,Sheet1!M$1+(Sheet1!$A$1-1)*10,FALSE))=TRUE,"---",IF(VLOOKUP($A240,Sheet1!$B$3:$AH$1266,Sheet1!M$1+(Sheet1!$A$1-1)*10,FALSE)="---","---", (ROUND(VLOOKUP($A240,Sheet1!$B$3:$AH$1266,Sheet1!M$1+(Sheet1!$A$1-1)*10,FALSE),IF(VLOOKUP($A240,Sheet1!$B$3:$AH$1266,Sheet1!M$1+(Sheet1!$A$1-1)*10,FALSE)&gt;99999,-3,IF(VLOOKUP($A240,Sheet1!$B$3:$AH$1266,Sheet1!M$1+(Sheet1!$A$1-1)*10,FALSE)&gt;9999,-2,IF(VLOOKUP($A240,Sheet1!$B$3:$AH$1266,Sheet1!M$1+(Sheet1!$A$1-1)*10,FALSE)&gt;999,-1,0)))))))</f>
        <v>17800</v>
      </c>
      <c r="AD240" s="392">
        <f>IF(ISNA(VLOOKUP($A240,Sheet1!$B$3:$AH$1266,Sheet1!N$1+(Sheet1!$A$1-1)*10,FALSE))=TRUE,"---",IF(VLOOKUP($A240,Sheet1!$B$3:$AH$1266,Sheet1!N$1+(Sheet1!$A$1-1)*10,FALSE)="---","---", (ROUND(VLOOKUP($A240,Sheet1!$B$3:$AH$1266,Sheet1!N$1+(Sheet1!$A$1-1)*10,FALSE),IF(VLOOKUP($A240,Sheet1!$B$3:$AH$1266,Sheet1!N$1+(Sheet1!$A$1-1)*10,FALSE)&gt;99999,-3,IF(VLOOKUP($A240,Sheet1!$B$3:$AH$1266,Sheet1!N$1+(Sheet1!$A$1-1)*10,FALSE)&gt;9999,-2,IF(VLOOKUP($A240,Sheet1!$B$3:$AH$1266,Sheet1!N$1+(Sheet1!$A$1-1)*10,FALSE)&gt;999,-1,0)))))))</f>
        <v>19900</v>
      </c>
    </row>
    <row r="241" spans="1:30" ht="25.5" customHeight="1" x14ac:dyDescent="0.25">
      <c r="A241" s="303"/>
      <c r="B241" s="331"/>
      <c r="C241" s="303"/>
      <c r="D241" s="303"/>
      <c r="E241" s="307" t="e">
        <v>#N/A</v>
      </c>
      <c r="F241" s="331"/>
      <c r="G241" s="319"/>
      <c r="H241" s="347"/>
      <c r="I241" s="112">
        <v>16712</v>
      </c>
      <c r="J241" s="147">
        <v>11.45</v>
      </c>
      <c r="K241" s="127" t="s">
        <v>20</v>
      </c>
      <c r="L241" s="115">
        <v>17100</v>
      </c>
      <c r="M241" s="116">
        <v>45.6</v>
      </c>
      <c r="N241" s="127" t="s">
        <v>12</v>
      </c>
      <c r="O241" s="68">
        <f>IF(U240&lt;&gt;"---",IF(L241&lt;W240,"&gt;50",IF(AND(L241&gt;=W240,L241&lt;=X240),(W$8-(((LOG(L241)-LOG(W240))/((LOG(X240)-LOG(W240)))*(W$8-X$8)))),IF(AND(L241&gt;=X240,L241&lt;=Y240),(X$8-(((LOG(L241)-LOG(X240))/((LOG(Y240)-LOG(X240)))*(X$8-Y$8)))),IF(AND(L241&gt;=Y240,L241&lt;=Z240),(Y$8-(((LOG(L241)-LOG(Y240))/((LOG(Z240)-LOG(Y240)))*(Y$8-Z$8)))),IF(AND(L241&gt;=Z240,L241&lt;=AA240),(Z$8-(((LOG(L241)-LOG(Z240))/((LOG(AA240)-LOG(Z240)))*(Z$8-AA$8)))),IF(AND(L241&gt;=AA240,L241&lt;=AB240),(AA$8-(((LOG(L241)-LOG(AA240))/((LOG(AB240)-LOG(AA240)))*(AA$8-AB$8)))),IF(AND(L241&gt;=AB240,L241&lt;=AC240),(AB$8-(((LOG(L241)-LOG(AB240))/((LOG(AC240)-LOG(AB240)))*(AB$8-AC$8)))),IF(AND(L241&gt;=AC240,L241&lt;=AD240),(AC$8-(((LOG(L241)-LOG(AC240))/((LOG(AD240)-LOG(AC240)))*(AC$8-AD$8)))),IF(L241&gt;AD240*1.1,"&lt;0.2",0.2))))))))),"")</f>
        <v>0.69984219669881131</v>
      </c>
      <c r="P241" s="68">
        <f>IF(O240&lt;&gt;"",VLOOKUP($A240,Sheet4!$A$2:$O$1309,14,FALSE)*100,"")</f>
        <v>0.45576232902141411</v>
      </c>
      <c r="Q241" s="68">
        <f>IF(P241&lt;&gt;"",VLOOKUP($A240,Sheet4!$A$2:$O$1309,15,FALSE)*100,"")</f>
        <v>4.3757786542545807</v>
      </c>
      <c r="R241" s="74" t="str">
        <f>IF(O241="&lt;0.2","&gt;500",IF(O241="&gt;50","&lt;2",IF(ISERR(1/O241*100),"",IF(AND((1/O241*100)&gt;=2,(1/O241*100)&lt;=10),MROUND(1/O241*100,1),IF(AND((1/O241*100)&gt;=10,(1/O241*100)&lt;=50),MROUND(1/O241*100,5),IF(AND((1/O241*100)&gt;=50,(1/O241*100)&lt;=104),MROUND(1/O241*100,10),IF(AND((1/O241*100)&gt;=104,(1/O241*100)&lt;=110),"100",IF(AND((1/O241*100)&gt;=110,(1/O241*100)&lt;=180),"&gt;100, &lt;200",IF(AND((1/O241*100)&gt;=180,(1/O241*100)&lt;=220),"200",IF(AND((1/O241*100)&gt;=220,(1/O241*100)&lt;=450),"&gt;200,  &lt;500","500"))))))))))</f>
        <v>&gt;100, &lt;200</v>
      </c>
      <c r="S241" s="356" t="e">
        <v>#N/A</v>
      </c>
      <c r="T241" s="356" t="str">
        <f>IF(ISNA(VLOOKUP(A241,Sheet1!B$3:C$1266,2,FALSE)=TRUE),"ND",VLOOKUP(A241,Sheet1!B$3:C$1266,2,FALSE))</f>
        <v>ND</v>
      </c>
      <c r="U241" s="308"/>
      <c r="V241" s="308"/>
      <c r="W241" s="308"/>
      <c r="X241" s="308"/>
      <c r="Y241" s="308"/>
      <c r="Z241" s="308"/>
      <c r="AA241" s="308"/>
      <c r="AB241" s="308"/>
      <c r="AC241" s="308"/>
      <c r="AD241" s="308"/>
    </row>
    <row r="242" spans="1:30" ht="25.5" customHeight="1" x14ac:dyDescent="0.25">
      <c r="A242" s="303"/>
      <c r="B242" s="331"/>
      <c r="C242" s="303"/>
      <c r="D242" s="303"/>
      <c r="E242" s="307" t="e">
        <v>#N/A</v>
      </c>
      <c r="F242" s="401"/>
      <c r="G242" s="405"/>
      <c r="H242" s="347"/>
      <c r="I242" s="112">
        <v>16712</v>
      </c>
      <c r="J242" s="147">
        <v>12.94</v>
      </c>
      <c r="K242" s="127" t="s">
        <v>87</v>
      </c>
      <c r="L242" s="156" t="s">
        <v>4405</v>
      </c>
      <c r="M242" s="157" t="s">
        <v>4405</v>
      </c>
      <c r="N242" s="127" t="s">
        <v>75</v>
      </c>
      <c r="O242" s="68" t="s">
        <v>4405</v>
      </c>
      <c r="P242" s="68" t="s">
        <v>4405</v>
      </c>
      <c r="Q242" s="68" t="s">
        <v>4405</v>
      </c>
      <c r="R242" s="74" t="s">
        <v>4405</v>
      </c>
      <c r="S242" s="356" t="e">
        <v>#N/A</v>
      </c>
      <c r="T242" s="356" t="str">
        <f>IF(ISNA(VLOOKUP(A242,Sheet1!B$3:C$1266,2,FALSE)=TRUE),"ND",VLOOKUP(A242,Sheet1!B$3:C$1266,2,FALSE))</f>
        <v>ND</v>
      </c>
      <c r="U242" s="308"/>
      <c r="V242" s="308"/>
      <c r="W242" s="308"/>
      <c r="X242" s="308"/>
      <c r="Y242" s="308"/>
      <c r="Z242" s="308"/>
      <c r="AA242" s="308"/>
      <c r="AB242" s="308"/>
      <c r="AC242" s="308"/>
      <c r="AD242" s="308"/>
    </row>
    <row r="243" spans="1:30" ht="25.5" customHeight="1" x14ac:dyDescent="0.25">
      <c r="A243" s="133" t="s">
        <v>381</v>
      </c>
      <c r="B243" s="134" t="s">
        <v>382</v>
      </c>
      <c r="C243" s="133">
        <v>431707</v>
      </c>
      <c r="D243" s="133">
        <v>750909</v>
      </c>
      <c r="E243" s="67" t="s">
        <v>3038</v>
      </c>
      <c r="F243" s="135" t="s">
        <v>4405</v>
      </c>
      <c r="G243" s="118" t="s">
        <v>160</v>
      </c>
      <c r="H243" s="136">
        <v>375</v>
      </c>
      <c r="I243" s="119">
        <v>715</v>
      </c>
      <c r="J243" s="137" t="s">
        <v>4405</v>
      </c>
      <c r="K243" s="118" t="s">
        <v>17</v>
      </c>
      <c r="L243" s="146">
        <v>36300</v>
      </c>
      <c r="M243" s="123">
        <v>96.8</v>
      </c>
      <c r="N243" s="118" t="s">
        <v>31</v>
      </c>
      <c r="O243" s="71" t="str">
        <f t="shared" si="7"/>
        <v>&lt;0.2</v>
      </c>
      <c r="P243" s="71">
        <f>IF(O243&lt;&gt;"",VLOOKUP($A243,Sheet4!$A$2:$O$1309,14,FALSE)*100,"")</f>
        <v>1.8472321030518324</v>
      </c>
      <c r="Q243" s="71">
        <f>IF(P243&lt;&gt;"",VLOOKUP($A243,Sheet4!$A$2:$O$1309,15,FALSE)*100,"")</f>
        <v>16.692259759502214</v>
      </c>
      <c r="R243" s="73" t="str">
        <f t="shared" si="8"/>
        <v>&gt;500</v>
      </c>
      <c r="S243" s="63" t="s">
        <v>4364</v>
      </c>
      <c r="T243" s="63" t="str">
        <f>IF(ISNA(VLOOKUP(A243,Sheet1!B$3:C$1266,2,FALSE)=TRUE),"NC",VLOOKUP(A243,Sheet1!B$3:C$1266,2,FALSE))</f>
        <v>Rural</v>
      </c>
      <c r="U243" s="66">
        <f>IF(ISNA(VLOOKUP($A243,Sheet1!$B$3:$AH$1266,Sheet1!E$1+(Sheet1!$A$1-1)*10,FALSE))=TRUE,"---",IF(VLOOKUP($A243,Sheet1!$B$3:$AH$1266,Sheet1!E$1+(Sheet1!$A$1-1)*10,FALSE)="---","---", (ROUND(VLOOKUP($A243,Sheet1!$B$3:$AH$1266,Sheet1!E$1+(Sheet1!$A$1-1)*10,FALSE),IF(VLOOKUP($A243,Sheet1!$B$3:$AH$1266,Sheet1!E$1+(Sheet1!$A$1-1)*10,FALSE)&gt;99999,-3,IF(VLOOKUP($A243,Sheet1!$B$3:$AH$1266,Sheet1!E$1+(Sheet1!$A$1-1)*10,FALSE)&gt;9999,-2,IF(VLOOKUP($A243,Sheet1!$B$3:$AH$1266,Sheet1!E$1+(Sheet1!$A$1-1)*10,FALSE)&gt;999,-1,0)))))))</f>
        <v>6470</v>
      </c>
      <c r="V243" s="66">
        <f>IF(ISNA(VLOOKUP($A243,Sheet1!$B$3:$AH$1266,Sheet1!F$1+(Sheet1!$A$1-1)*10,FALSE))=TRUE,"---",IF(VLOOKUP($A243,Sheet1!$B$3:$AH$1266,Sheet1!F$1+(Sheet1!$A$1-1)*10,FALSE)="---","---", (ROUND(VLOOKUP($A243,Sheet1!$B$3:$AH$1266,Sheet1!F$1+(Sheet1!$A$1-1)*10,FALSE),IF(VLOOKUP($A243,Sheet1!$B$3:$AH$1266,Sheet1!F$1+(Sheet1!$A$1-1)*10,FALSE)&gt;99999,-3,IF(VLOOKUP($A243,Sheet1!$B$3:$AH$1266,Sheet1!F$1+(Sheet1!$A$1-1)*10,FALSE)&gt;9999,-2,IF(VLOOKUP($A243,Sheet1!$B$3:$AH$1266,Sheet1!F$1+(Sheet1!$A$1-1)*10,FALSE)&gt;999,-1,0)))))))</f>
        <v>7290</v>
      </c>
      <c r="W243" s="66">
        <f>IF(ISNA(VLOOKUP($A243,Sheet1!$B$3:$AH$1266,Sheet1!G$1+(Sheet1!$A$1-1)*10,FALSE))=TRUE,"---",IF(VLOOKUP($A243,Sheet1!$B$3:$AH$1266,Sheet1!G$1+(Sheet1!$A$1-1)*10,FALSE)="---","---", (ROUND(VLOOKUP($A243,Sheet1!$B$3:$AH$1266,Sheet1!G$1+(Sheet1!$A$1-1)*10,FALSE),IF(VLOOKUP($A243,Sheet1!$B$3:$AH$1266,Sheet1!G$1+(Sheet1!$A$1-1)*10,FALSE)&gt;99999,-3,IF(VLOOKUP($A243,Sheet1!$B$3:$AH$1266,Sheet1!G$1+(Sheet1!$A$1-1)*10,FALSE)&gt;9999,-2,IF(VLOOKUP($A243,Sheet1!$B$3:$AH$1266,Sheet1!G$1+(Sheet1!$A$1-1)*10,FALSE)&gt;999,-1,0)))))))</f>
        <v>8270</v>
      </c>
      <c r="X243" s="66">
        <f>IF(ISNA(VLOOKUP($A243,Sheet1!$B$3:$AH$1266,Sheet1!H$1+(Sheet1!$A$1-1)*10,FALSE))=TRUE,"---",IF(VLOOKUP($A243,Sheet1!$B$3:$AH$1266,Sheet1!H$1+(Sheet1!$A$1-1)*10,FALSE)="---","---", (ROUND(VLOOKUP($A243,Sheet1!$B$3:$AH$1266,Sheet1!H$1+(Sheet1!$A$1-1)*10,FALSE),IF(VLOOKUP($A243,Sheet1!$B$3:$AH$1266,Sheet1!H$1+(Sheet1!$A$1-1)*10,FALSE)&gt;99999,-3,IF(VLOOKUP($A243,Sheet1!$B$3:$AH$1266,Sheet1!H$1+(Sheet1!$A$1-1)*10,FALSE)&gt;9999,-2,IF(VLOOKUP($A243,Sheet1!$B$3:$AH$1266,Sheet1!H$1+(Sheet1!$A$1-1)*10,FALSE)&gt;999,-1,0)))))))</f>
        <v>10900</v>
      </c>
      <c r="Y243" s="66">
        <f>IF(ISNA(VLOOKUP($A243,Sheet1!$B$3:$AH$1266,Sheet1!I$1+(Sheet1!$A$1-1)*10,FALSE))=TRUE,"---",IF(VLOOKUP($A243,Sheet1!$B$3:$AH$1266,Sheet1!I$1+(Sheet1!$A$1-1)*10,FALSE)="---","---", (ROUND(VLOOKUP($A243,Sheet1!$B$3:$AH$1266,Sheet1!I$1+(Sheet1!$A$1-1)*10,FALSE),IF(VLOOKUP($A243,Sheet1!$B$3:$AH$1266,Sheet1!I$1+(Sheet1!$A$1-1)*10,FALSE)&gt;99999,-3,IF(VLOOKUP($A243,Sheet1!$B$3:$AH$1266,Sheet1!I$1+(Sheet1!$A$1-1)*10,FALSE)&gt;9999,-2,IF(VLOOKUP($A243,Sheet1!$B$3:$AH$1266,Sheet1!I$1+(Sheet1!$A$1-1)*10,FALSE)&gt;999,-1,0)))))))</f>
        <v>12700</v>
      </c>
      <c r="Z243" s="66">
        <f>IF(ISNA(VLOOKUP($A243,Sheet1!$B$3:$AH$1266,Sheet1!J$1+(Sheet1!$A$1-1)*10,FALSE))=TRUE,"---",IF(VLOOKUP($A243,Sheet1!$B$3:$AH$1266,Sheet1!J$1+(Sheet1!$A$1-1)*10,FALSE)="---","---", (ROUND(VLOOKUP($A243,Sheet1!$B$3:$AH$1266,Sheet1!J$1+(Sheet1!$A$1-1)*10,FALSE),IF(VLOOKUP($A243,Sheet1!$B$3:$AH$1266,Sheet1!J$1+(Sheet1!$A$1-1)*10,FALSE)&gt;99999,-3,IF(VLOOKUP($A243,Sheet1!$B$3:$AH$1266,Sheet1!J$1+(Sheet1!$A$1-1)*10,FALSE)&gt;9999,-2,IF(VLOOKUP($A243,Sheet1!$B$3:$AH$1266,Sheet1!J$1+(Sheet1!$A$1-1)*10,FALSE)&gt;999,-1,0)))))))</f>
        <v>15000</v>
      </c>
      <c r="AA243" s="66">
        <f>IF(ISNA(VLOOKUP($A243,Sheet1!$B$3:$AH$1266,Sheet1!K$1+(Sheet1!$A$1-1)*10,FALSE))=TRUE,"---",IF(VLOOKUP($A243,Sheet1!$B$3:$AH$1266,Sheet1!K$1+(Sheet1!$A$1-1)*10,FALSE)="---","---", (ROUND(VLOOKUP($A243,Sheet1!$B$3:$AH$1266,Sheet1!K$1+(Sheet1!$A$1-1)*10,FALSE),IF(VLOOKUP($A243,Sheet1!$B$3:$AH$1266,Sheet1!K$1+(Sheet1!$A$1-1)*10,FALSE)&gt;99999,-3,IF(VLOOKUP($A243,Sheet1!$B$3:$AH$1266,Sheet1!K$1+(Sheet1!$A$1-1)*10,FALSE)&gt;9999,-2,IF(VLOOKUP($A243,Sheet1!$B$3:$AH$1266,Sheet1!K$1+(Sheet1!$A$1-1)*10,FALSE)&gt;999,-1,0)))))))</f>
        <v>16600</v>
      </c>
      <c r="AB243" s="66">
        <f>IF(ISNA(VLOOKUP($A243,Sheet1!$B$3:$AH$1266,Sheet1!L$1+(Sheet1!$A$1-1)*10,FALSE))=TRUE,"---",IF(VLOOKUP($A243,Sheet1!$B$3:$AH$1266,Sheet1!L$1+(Sheet1!$A$1-1)*10,FALSE)="---","---", (ROUND(VLOOKUP($A243,Sheet1!$B$3:$AH$1266,Sheet1!L$1+(Sheet1!$A$1-1)*10,FALSE),IF(VLOOKUP($A243,Sheet1!$B$3:$AH$1266,Sheet1!L$1+(Sheet1!$A$1-1)*10,FALSE)&gt;99999,-3,IF(VLOOKUP($A243,Sheet1!$B$3:$AH$1266,Sheet1!L$1+(Sheet1!$A$1-1)*10,FALSE)&gt;9999,-2,IF(VLOOKUP($A243,Sheet1!$B$3:$AH$1266,Sheet1!L$1+(Sheet1!$A$1-1)*10,FALSE)&gt;999,-1,0)))))))</f>
        <v>18600</v>
      </c>
      <c r="AC243" s="66">
        <f>IF(ISNA(VLOOKUP($A243,Sheet1!$B$3:$AH$1266,Sheet1!M$1+(Sheet1!$A$1-1)*10,FALSE))=TRUE,"---",IF(VLOOKUP($A243,Sheet1!$B$3:$AH$1266,Sheet1!M$1+(Sheet1!$A$1-1)*10,FALSE)="---","---", (ROUND(VLOOKUP($A243,Sheet1!$B$3:$AH$1266,Sheet1!M$1+(Sheet1!$A$1-1)*10,FALSE),IF(VLOOKUP($A243,Sheet1!$B$3:$AH$1266,Sheet1!M$1+(Sheet1!$A$1-1)*10,FALSE)&gt;99999,-3,IF(VLOOKUP($A243,Sheet1!$B$3:$AH$1266,Sheet1!M$1+(Sheet1!$A$1-1)*10,FALSE)&gt;9999,-2,IF(VLOOKUP($A243,Sheet1!$B$3:$AH$1266,Sheet1!M$1+(Sheet1!$A$1-1)*10,FALSE)&gt;999,-1,0)))))))</f>
        <v>20200</v>
      </c>
      <c r="AD243" s="66">
        <f>IF(ISNA(VLOOKUP($A243,Sheet1!$B$3:$AH$1266,Sheet1!N$1+(Sheet1!$A$1-1)*10,FALSE))=TRUE,"---",IF(VLOOKUP($A243,Sheet1!$B$3:$AH$1266,Sheet1!N$1+(Sheet1!$A$1-1)*10,FALSE)="---","---", (ROUND(VLOOKUP($A243,Sheet1!$B$3:$AH$1266,Sheet1!N$1+(Sheet1!$A$1-1)*10,FALSE),IF(VLOOKUP($A243,Sheet1!$B$3:$AH$1266,Sheet1!N$1+(Sheet1!$A$1-1)*10,FALSE)&gt;99999,-3,IF(VLOOKUP($A243,Sheet1!$B$3:$AH$1266,Sheet1!N$1+(Sheet1!$A$1-1)*10,FALSE)&gt;9999,-2,IF(VLOOKUP($A243,Sheet1!$B$3:$AH$1266,Sheet1!N$1+(Sheet1!$A$1-1)*10,FALSE)&gt;999,-1,0)))))))</f>
        <v>22900</v>
      </c>
    </row>
    <row r="244" spans="1:30" ht="25.5" customHeight="1" x14ac:dyDescent="0.25">
      <c r="A244" s="125" t="s">
        <v>383</v>
      </c>
      <c r="B244" s="126" t="s">
        <v>384</v>
      </c>
      <c r="C244" s="125">
        <v>431554</v>
      </c>
      <c r="D244" s="125">
        <v>751051</v>
      </c>
      <c r="E244" s="70" t="s">
        <v>3038</v>
      </c>
      <c r="F244" s="139" t="s">
        <v>4405</v>
      </c>
      <c r="G244" s="127" t="s">
        <v>160</v>
      </c>
      <c r="H244" s="128">
        <v>46.7</v>
      </c>
      <c r="I244" s="112">
        <v>17351</v>
      </c>
      <c r="J244" s="140" t="s">
        <v>4405</v>
      </c>
      <c r="K244" s="127" t="s">
        <v>17</v>
      </c>
      <c r="L244" s="115">
        <v>3600</v>
      </c>
      <c r="M244" s="116">
        <v>77.099999999999994</v>
      </c>
      <c r="N244" s="127" t="s">
        <v>160</v>
      </c>
      <c r="O244" s="68">
        <f t="shared" si="7"/>
        <v>10.591764717880061</v>
      </c>
      <c r="P244" s="68">
        <f>IF(O244&lt;&gt;"",VLOOKUP($A244,Sheet4!$A$2:$O$1309,14,FALSE)*100,"")</f>
        <v>3.6367478955315446</v>
      </c>
      <c r="Q244" s="68">
        <f>IF(P244&lt;&gt;"",VLOOKUP($A244,Sheet4!$A$2:$O$1309,15,FALSE)*100,"")</f>
        <v>30.431543305552545</v>
      </c>
      <c r="R244" s="74">
        <f t="shared" si="8"/>
        <v>9</v>
      </c>
      <c r="S244" s="64" t="s">
        <v>4364</v>
      </c>
      <c r="T244" s="64" t="str">
        <f>IF(ISNA(VLOOKUP(A244,Sheet1!B$3:C$1266,2,FALSE)=TRUE),"NC",VLOOKUP(A244,Sheet1!B$3:C$1266,2,FALSE))</f>
        <v>Rural</v>
      </c>
      <c r="U244" s="65">
        <f>IF(ISNA(VLOOKUP($A244,Sheet1!$B$3:$AH$1266,Sheet1!E$1+(Sheet1!$A$1-1)*10,FALSE))=TRUE,"---",IF(VLOOKUP($A244,Sheet1!$B$3:$AH$1266,Sheet1!E$1+(Sheet1!$A$1-1)*10,FALSE)="---","---", (ROUND(VLOOKUP($A244,Sheet1!$B$3:$AH$1266,Sheet1!E$1+(Sheet1!$A$1-1)*10,FALSE),IF(VLOOKUP($A244,Sheet1!$B$3:$AH$1266,Sheet1!E$1+(Sheet1!$A$1-1)*10,FALSE)&gt;99999,-3,IF(VLOOKUP($A244,Sheet1!$B$3:$AH$1266,Sheet1!E$1+(Sheet1!$A$1-1)*10,FALSE)&gt;9999,-2,IF(VLOOKUP($A244,Sheet1!$B$3:$AH$1266,Sheet1!E$1+(Sheet1!$A$1-1)*10,FALSE)&gt;999,-1,0)))))))</f>
        <v>1590</v>
      </c>
      <c r="V244" s="65">
        <f>IF(ISNA(VLOOKUP($A244,Sheet1!$B$3:$AH$1266,Sheet1!F$1+(Sheet1!$A$1-1)*10,FALSE))=TRUE,"---",IF(VLOOKUP($A244,Sheet1!$B$3:$AH$1266,Sheet1!F$1+(Sheet1!$A$1-1)*10,FALSE)="---","---", (ROUND(VLOOKUP($A244,Sheet1!$B$3:$AH$1266,Sheet1!F$1+(Sheet1!$A$1-1)*10,FALSE),IF(VLOOKUP($A244,Sheet1!$B$3:$AH$1266,Sheet1!F$1+(Sheet1!$A$1-1)*10,FALSE)&gt;99999,-3,IF(VLOOKUP($A244,Sheet1!$B$3:$AH$1266,Sheet1!F$1+(Sheet1!$A$1-1)*10,FALSE)&gt;9999,-2,IF(VLOOKUP($A244,Sheet1!$B$3:$AH$1266,Sheet1!F$1+(Sheet1!$A$1-1)*10,FALSE)&gt;999,-1,0)))))))</f>
        <v>1840</v>
      </c>
      <c r="W244" s="65">
        <f>IF(ISNA(VLOOKUP($A244,Sheet1!$B$3:$AH$1266,Sheet1!G$1+(Sheet1!$A$1-1)*10,FALSE))=TRUE,"---",IF(VLOOKUP($A244,Sheet1!$B$3:$AH$1266,Sheet1!G$1+(Sheet1!$A$1-1)*10,FALSE)="---","---", (ROUND(VLOOKUP($A244,Sheet1!$B$3:$AH$1266,Sheet1!G$1+(Sheet1!$A$1-1)*10,FALSE),IF(VLOOKUP($A244,Sheet1!$B$3:$AH$1266,Sheet1!G$1+(Sheet1!$A$1-1)*10,FALSE)&gt;99999,-3,IF(VLOOKUP($A244,Sheet1!$B$3:$AH$1266,Sheet1!G$1+(Sheet1!$A$1-1)*10,FALSE)&gt;9999,-2,IF(VLOOKUP($A244,Sheet1!$B$3:$AH$1266,Sheet1!G$1+(Sheet1!$A$1-1)*10,FALSE)&gt;999,-1,0)))))))</f>
        <v>2160</v>
      </c>
      <c r="X244" s="65">
        <f>IF(ISNA(VLOOKUP($A244,Sheet1!$B$3:$AH$1266,Sheet1!H$1+(Sheet1!$A$1-1)*10,FALSE))=TRUE,"---",IF(VLOOKUP($A244,Sheet1!$B$3:$AH$1266,Sheet1!H$1+(Sheet1!$A$1-1)*10,FALSE)="---","---", (ROUND(VLOOKUP($A244,Sheet1!$B$3:$AH$1266,Sheet1!H$1+(Sheet1!$A$1-1)*10,FALSE),IF(VLOOKUP($A244,Sheet1!$B$3:$AH$1266,Sheet1!H$1+(Sheet1!$A$1-1)*10,FALSE)&gt;99999,-3,IF(VLOOKUP($A244,Sheet1!$B$3:$AH$1266,Sheet1!H$1+(Sheet1!$A$1-1)*10,FALSE)&gt;9999,-2,IF(VLOOKUP($A244,Sheet1!$B$3:$AH$1266,Sheet1!H$1+(Sheet1!$A$1-1)*10,FALSE)&gt;999,-1,0)))))))</f>
        <v>3020</v>
      </c>
      <c r="Y244" s="65">
        <f>IF(ISNA(VLOOKUP($A244,Sheet1!$B$3:$AH$1266,Sheet1!I$1+(Sheet1!$A$1-1)*10,FALSE))=TRUE,"---",IF(VLOOKUP($A244,Sheet1!$B$3:$AH$1266,Sheet1!I$1+(Sheet1!$A$1-1)*10,FALSE)="---","---", (ROUND(VLOOKUP($A244,Sheet1!$B$3:$AH$1266,Sheet1!I$1+(Sheet1!$A$1-1)*10,FALSE),IF(VLOOKUP($A244,Sheet1!$B$3:$AH$1266,Sheet1!I$1+(Sheet1!$A$1-1)*10,FALSE)&gt;99999,-3,IF(VLOOKUP($A244,Sheet1!$B$3:$AH$1266,Sheet1!I$1+(Sheet1!$A$1-1)*10,FALSE)&gt;9999,-2,IF(VLOOKUP($A244,Sheet1!$B$3:$AH$1266,Sheet1!I$1+(Sheet1!$A$1-1)*10,FALSE)&gt;999,-1,0)))))))</f>
        <v>3640</v>
      </c>
      <c r="Z244" s="65">
        <f>IF(ISNA(VLOOKUP($A244,Sheet1!$B$3:$AH$1266,Sheet1!J$1+(Sheet1!$A$1-1)*10,FALSE))=TRUE,"---",IF(VLOOKUP($A244,Sheet1!$B$3:$AH$1266,Sheet1!J$1+(Sheet1!$A$1-1)*10,FALSE)="---","---", (ROUND(VLOOKUP($A244,Sheet1!$B$3:$AH$1266,Sheet1!J$1+(Sheet1!$A$1-1)*10,FALSE),IF(VLOOKUP($A244,Sheet1!$B$3:$AH$1266,Sheet1!J$1+(Sheet1!$A$1-1)*10,FALSE)&gt;99999,-3,IF(VLOOKUP($A244,Sheet1!$B$3:$AH$1266,Sheet1!J$1+(Sheet1!$A$1-1)*10,FALSE)&gt;9999,-2,IF(VLOOKUP($A244,Sheet1!$B$3:$AH$1266,Sheet1!J$1+(Sheet1!$A$1-1)*10,FALSE)&gt;999,-1,0)))))))</f>
        <v>4450</v>
      </c>
      <c r="AA244" s="65">
        <f>IF(ISNA(VLOOKUP($A244,Sheet1!$B$3:$AH$1266,Sheet1!K$1+(Sheet1!$A$1-1)*10,FALSE))=TRUE,"---",IF(VLOOKUP($A244,Sheet1!$B$3:$AH$1266,Sheet1!K$1+(Sheet1!$A$1-1)*10,FALSE)="---","---", (ROUND(VLOOKUP($A244,Sheet1!$B$3:$AH$1266,Sheet1!K$1+(Sheet1!$A$1-1)*10,FALSE),IF(VLOOKUP($A244,Sheet1!$B$3:$AH$1266,Sheet1!K$1+(Sheet1!$A$1-1)*10,FALSE)&gt;99999,-3,IF(VLOOKUP($A244,Sheet1!$B$3:$AH$1266,Sheet1!K$1+(Sheet1!$A$1-1)*10,FALSE)&gt;9999,-2,IF(VLOOKUP($A244,Sheet1!$B$3:$AH$1266,Sheet1!K$1+(Sheet1!$A$1-1)*10,FALSE)&gt;999,-1,0)))))))</f>
        <v>5070</v>
      </c>
      <c r="AB244" s="65">
        <f>IF(ISNA(VLOOKUP($A244,Sheet1!$B$3:$AH$1266,Sheet1!L$1+(Sheet1!$A$1-1)*10,FALSE))=TRUE,"---",IF(VLOOKUP($A244,Sheet1!$B$3:$AH$1266,Sheet1!L$1+(Sheet1!$A$1-1)*10,FALSE)="---","---", (ROUND(VLOOKUP($A244,Sheet1!$B$3:$AH$1266,Sheet1!L$1+(Sheet1!$A$1-1)*10,FALSE),IF(VLOOKUP($A244,Sheet1!$B$3:$AH$1266,Sheet1!L$1+(Sheet1!$A$1-1)*10,FALSE)&gt;99999,-3,IF(VLOOKUP($A244,Sheet1!$B$3:$AH$1266,Sheet1!L$1+(Sheet1!$A$1-1)*10,FALSE)&gt;9999,-2,IF(VLOOKUP($A244,Sheet1!$B$3:$AH$1266,Sheet1!L$1+(Sheet1!$A$1-1)*10,FALSE)&gt;999,-1,0)))))))</f>
        <v>5780</v>
      </c>
      <c r="AC244" s="65">
        <f>IF(ISNA(VLOOKUP($A244,Sheet1!$B$3:$AH$1266,Sheet1!M$1+(Sheet1!$A$1-1)*10,FALSE))=TRUE,"---",IF(VLOOKUP($A244,Sheet1!$B$3:$AH$1266,Sheet1!M$1+(Sheet1!$A$1-1)*10,FALSE)="---","---", (ROUND(VLOOKUP($A244,Sheet1!$B$3:$AH$1266,Sheet1!M$1+(Sheet1!$A$1-1)*10,FALSE),IF(VLOOKUP($A244,Sheet1!$B$3:$AH$1266,Sheet1!M$1+(Sheet1!$A$1-1)*10,FALSE)&gt;99999,-3,IF(VLOOKUP($A244,Sheet1!$B$3:$AH$1266,Sheet1!M$1+(Sheet1!$A$1-1)*10,FALSE)&gt;9999,-2,IF(VLOOKUP($A244,Sheet1!$B$3:$AH$1266,Sheet1!M$1+(Sheet1!$A$1-1)*10,FALSE)&gt;999,-1,0)))))))</f>
        <v>6410</v>
      </c>
      <c r="AD244" s="65">
        <f>IF(ISNA(VLOOKUP($A244,Sheet1!$B$3:$AH$1266,Sheet1!N$1+(Sheet1!$A$1-1)*10,FALSE))=TRUE,"---",IF(VLOOKUP($A244,Sheet1!$B$3:$AH$1266,Sheet1!N$1+(Sheet1!$A$1-1)*10,FALSE)="---","---", (ROUND(VLOOKUP($A244,Sheet1!$B$3:$AH$1266,Sheet1!N$1+(Sheet1!$A$1-1)*10,FALSE),IF(VLOOKUP($A244,Sheet1!$B$3:$AH$1266,Sheet1!N$1+(Sheet1!$A$1-1)*10,FALSE)&gt;99999,-3,IF(VLOOKUP($A244,Sheet1!$B$3:$AH$1266,Sheet1!N$1+(Sheet1!$A$1-1)*10,FALSE)&gt;9999,-2,IF(VLOOKUP($A244,Sheet1!$B$3:$AH$1266,Sheet1!N$1+(Sheet1!$A$1-1)*10,FALSE)&gt;999,-1,0)))))))</f>
        <v>7420</v>
      </c>
    </row>
    <row r="245" spans="1:30" ht="25.5" customHeight="1" x14ac:dyDescent="0.25">
      <c r="A245" s="133" t="s">
        <v>385</v>
      </c>
      <c r="B245" s="141" t="s">
        <v>386</v>
      </c>
      <c r="C245" s="133">
        <v>431306</v>
      </c>
      <c r="D245" s="133">
        <v>750326</v>
      </c>
      <c r="E245" s="67" t="s">
        <v>3008</v>
      </c>
      <c r="F245" s="117">
        <v>1913</v>
      </c>
      <c r="G245" s="118" t="s">
        <v>286</v>
      </c>
      <c r="H245" s="136">
        <v>463</v>
      </c>
      <c r="I245" s="119">
        <v>4835</v>
      </c>
      <c r="J245" s="137" t="s">
        <v>4405</v>
      </c>
      <c r="K245" s="118" t="s">
        <v>17</v>
      </c>
      <c r="L245" s="146">
        <v>17300</v>
      </c>
      <c r="M245" s="123">
        <v>37.4</v>
      </c>
      <c r="N245" s="118" t="s">
        <v>387</v>
      </c>
      <c r="O245" s="71" t="s">
        <v>4405</v>
      </c>
      <c r="P245" s="71" t="s">
        <v>4405</v>
      </c>
      <c r="Q245" s="71" t="s">
        <v>4405</v>
      </c>
      <c r="R245" s="73" t="s">
        <v>4405</v>
      </c>
      <c r="S245" s="63" t="s">
        <v>4364</v>
      </c>
      <c r="T245" s="63" t="str">
        <f>IF(ISNA(VLOOKUP(A245,Sheet1!B$3:C$1266,2,FALSE)=TRUE),"NC",VLOOKUP(A245,Sheet1!B$3:C$1266,2,FALSE))</f>
        <v>Rural</v>
      </c>
      <c r="U245" s="66">
        <f>IF(ISNA(VLOOKUP($A245,Sheet1!$B$3:$AH$1266,Sheet1!E$1+(Sheet1!$A$1-1)*10,FALSE))=TRUE,"---",IF(VLOOKUP($A245,Sheet1!$B$3:$AH$1266,Sheet1!E$1+(Sheet1!$A$1-1)*10,FALSE)="---","---", (ROUND(VLOOKUP($A245,Sheet1!$B$3:$AH$1266,Sheet1!E$1+(Sheet1!$A$1-1)*10,FALSE),IF(VLOOKUP($A245,Sheet1!$B$3:$AH$1266,Sheet1!E$1+(Sheet1!$A$1-1)*10,FALSE)&gt;99999,-3,IF(VLOOKUP($A245,Sheet1!$B$3:$AH$1266,Sheet1!E$1+(Sheet1!$A$1-1)*10,FALSE)&gt;9999,-2,IF(VLOOKUP($A245,Sheet1!$B$3:$AH$1266,Sheet1!E$1+(Sheet1!$A$1-1)*10,FALSE)&gt;999,-1,0)))))))</f>
        <v>8230</v>
      </c>
      <c r="V245" s="66">
        <f>IF(ISNA(VLOOKUP($A245,Sheet1!$B$3:$AH$1266,Sheet1!F$1+(Sheet1!$A$1-1)*10,FALSE))=TRUE,"---",IF(VLOOKUP($A245,Sheet1!$B$3:$AH$1266,Sheet1!F$1+(Sheet1!$A$1-1)*10,FALSE)="---","---", (ROUND(VLOOKUP($A245,Sheet1!$B$3:$AH$1266,Sheet1!F$1+(Sheet1!$A$1-1)*10,FALSE),IF(VLOOKUP($A245,Sheet1!$B$3:$AH$1266,Sheet1!F$1+(Sheet1!$A$1-1)*10,FALSE)&gt;99999,-3,IF(VLOOKUP($A245,Sheet1!$B$3:$AH$1266,Sheet1!F$1+(Sheet1!$A$1-1)*10,FALSE)&gt;9999,-2,IF(VLOOKUP($A245,Sheet1!$B$3:$AH$1266,Sheet1!F$1+(Sheet1!$A$1-1)*10,FALSE)&gt;999,-1,0)))))))</f>
        <v>9290</v>
      </c>
      <c r="W245" s="66">
        <f>IF(ISNA(VLOOKUP($A245,Sheet1!$B$3:$AH$1266,Sheet1!G$1+(Sheet1!$A$1-1)*10,FALSE))=TRUE,"---",IF(VLOOKUP($A245,Sheet1!$B$3:$AH$1266,Sheet1!G$1+(Sheet1!$A$1-1)*10,FALSE)="---","---", (ROUND(VLOOKUP($A245,Sheet1!$B$3:$AH$1266,Sheet1!G$1+(Sheet1!$A$1-1)*10,FALSE),IF(VLOOKUP($A245,Sheet1!$B$3:$AH$1266,Sheet1!G$1+(Sheet1!$A$1-1)*10,FALSE)&gt;99999,-3,IF(VLOOKUP($A245,Sheet1!$B$3:$AH$1266,Sheet1!G$1+(Sheet1!$A$1-1)*10,FALSE)&gt;9999,-2,IF(VLOOKUP($A245,Sheet1!$B$3:$AH$1266,Sheet1!G$1+(Sheet1!$A$1-1)*10,FALSE)&gt;999,-1,0)))))))</f>
        <v>10600</v>
      </c>
      <c r="X245" s="66">
        <f>IF(ISNA(VLOOKUP($A245,Sheet1!$B$3:$AH$1266,Sheet1!H$1+(Sheet1!$A$1-1)*10,FALSE))=TRUE,"---",IF(VLOOKUP($A245,Sheet1!$B$3:$AH$1266,Sheet1!H$1+(Sheet1!$A$1-1)*10,FALSE)="---","---", (ROUND(VLOOKUP($A245,Sheet1!$B$3:$AH$1266,Sheet1!H$1+(Sheet1!$A$1-1)*10,FALSE),IF(VLOOKUP($A245,Sheet1!$B$3:$AH$1266,Sheet1!H$1+(Sheet1!$A$1-1)*10,FALSE)&gt;99999,-3,IF(VLOOKUP($A245,Sheet1!$B$3:$AH$1266,Sheet1!H$1+(Sheet1!$A$1-1)*10,FALSE)&gt;9999,-2,IF(VLOOKUP($A245,Sheet1!$B$3:$AH$1266,Sheet1!H$1+(Sheet1!$A$1-1)*10,FALSE)&gt;999,-1,0)))))))</f>
        <v>13900</v>
      </c>
      <c r="Y245" s="66">
        <f>IF(ISNA(VLOOKUP($A245,Sheet1!$B$3:$AH$1266,Sheet1!I$1+(Sheet1!$A$1-1)*10,FALSE))=TRUE,"---",IF(VLOOKUP($A245,Sheet1!$B$3:$AH$1266,Sheet1!I$1+(Sheet1!$A$1-1)*10,FALSE)="---","---", (ROUND(VLOOKUP($A245,Sheet1!$B$3:$AH$1266,Sheet1!I$1+(Sheet1!$A$1-1)*10,FALSE),IF(VLOOKUP($A245,Sheet1!$B$3:$AH$1266,Sheet1!I$1+(Sheet1!$A$1-1)*10,FALSE)&gt;99999,-3,IF(VLOOKUP($A245,Sheet1!$B$3:$AH$1266,Sheet1!I$1+(Sheet1!$A$1-1)*10,FALSE)&gt;9999,-2,IF(VLOOKUP($A245,Sheet1!$B$3:$AH$1266,Sheet1!I$1+(Sheet1!$A$1-1)*10,FALSE)&gt;999,-1,0)))))))</f>
        <v>16200</v>
      </c>
      <c r="Z245" s="66">
        <f>IF(ISNA(VLOOKUP($A245,Sheet1!$B$3:$AH$1266,Sheet1!J$1+(Sheet1!$A$1-1)*10,FALSE))=TRUE,"---",IF(VLOOKUP($A245,Sheet1!$B$3:$AH$1266,Sheet1!J$1+(Sheet1!$A$1-1)*10,FALSE)="---","---", (ROUND(VLOOKUP($A245,Sheet1!$B$3:$AH$1266,Sheet1!J$1+(Sheet1!$A$1-1)*10,FALSE),IF(VLOOKUP($A245,Sheet1!$B$3:$AH$1266,Sheet1!J$1+(Sheet1!$A$1-1)*10,FALSE)&gt;99999,-3,IF(VLOOKUP($A245,Sheet1!$B$3:$AH$1266,Sheet1!J$1+(Sheet1!$A$1-1)*10,FALSE)&gt;9999,-2,IF(VLOOKUP($A245,Sheet1!$B$3:$AH$1266,Sheet1!J$1+(Sheet1!$A$1-1)*10,FALSE)&gt;999,-1,0)))))))</f>
        <v>19200</v>
      </c>
      <c r="AA245" s="66">
        <f>IF(ISNA(VLOOKUP($A245,Sheet1!$B$3:$AH$1266,Sheet1!K$1+(Sheet1!$A$1-1)*10,FALSE))=TRUE,"---",IF(VLOOKUP($A245,Sheet1!$B$3:$AH$1266,Sheet1!K$1+(Sheet1!$A$1-1)*10,FALSE)="---","---", (ROUND(VLOOKUP($A245,Sheet1!$B$3:$AH$1266,Sheet1!K$1+(Sheet1!$A$1-1)*10,FALSE),IF(VLOOKUP($A245,Sheet1!$B$3:$AH$1266,Sheet1!K$1+(Sheet1!$A$1-1)*10,FALSE)&gt;99999,-3,IF(VLOOKUP($A245,Sheet1!$B$3:$AH$1266,Sheet1!K$1+(Sheet1!$A$1-1)*10,FALSE)&gt;9999,-2,IF(VLOOKUP($A245,Sheet1!$B$3:$AH$1266,Sheet1!K$1+(Sheet1!$A$1-1)*10,FALSE)&gt;999,-1,0)))))))</f>
        <v>21300</v>
      </c>
      <c r="AB245" s="66">
        <f>IF(ISNA(VLOOKUP($A245,Sheet1!$B$3:$AH$1266,Sheet1!L$1+(Sheet1!$A$1-1)*10,FALSE))=TRUE,"---",IF(VLOOKUP($A245,Sheet1!$B$3:$AH$1266,Sheet1!L$1+(Sheet1!$A$1-1)*10,FALSE)="---","---", (ROUND(VLOOKUP($A245,Sheet1!$B$3:$AH$1266,Sheet1!L$1+(Sheet1!$A$1-1)*10,FALSE),IF(VLOOKUP($A245,Sheet1!$B$3:$AH$1266,Sheet1!L$1+(Sheet1!$A$1-1)*10,FALSE)&gt;99999,-3,IF(VLOOKUP($A245,Sheet1!$B$3:$AH$1266,Sheet1!L$1+(Sheet1!$A$1-1)*10,FALSE)&gt;9999,-2,IF(VLOOKUP($A245,Sheet1!$B$3:$AH$1266,Sheet1!L$1+(Sheet1!$A$1-1)*10,FALSE)&gt;999,-1,0)))))))</f>
        <v>23900</v>
      </c>
      <c r="AC245" s="66">
        <f>IF(ISNA(VLOOKUP($A245,Sheet1!$B$3:$AH$1266,Sheet1!M$1+(Sheet1!$A$1-1)*10,FALSE))=TRUE,"---",IF(VLOOKUP($A245,Sheet1!$B$3:$AH$1266,Sheet1!M$1+(Sheet1!$A$1-1)*10,FALSE)="---","---", (ROUND(VLOOKUP($A245,Sheet1!$B$3:$AH$1266,Sheet1!M$1+(Sheet1!$A$1-1)*10,FALSE),IF(VLOOKUP($A245,Sheet1!$B$3:$AH$1266,Sheet1!M$1+(Sheet1!$A$1-1)*10,FALSE)&gt;99999,-3,IF(VLOOKUP($A245,Sheet1!$B$3:$AH$1266,Sheet1!M$1+(Sheet1!$A$1-1)*10,FALSE)&gt;9999,-2,IF(VLOOKUP($A245,Sheet1!$B$3:$AH$1266,Sheet1!M$1+(Sheet1!$A$1-1)*10,FALSE)&gt;999,-1,0)))))))</f>
        <v>26000</v>
      </c>
      <c r="AD245" s="66">
        <f>IF(ISNA(VLOOKUP($A245,Sheet1!$B$3:$AH$1266,Sheet1!N$1+(Sheet1!$A$1-1)*10,FALSE))=TRUE,"---",IF(VLOOKUP($A245,Sheet1!$B$3:$AH$1266,Sheet1!N$1+(Sheet1!$A$1-1)*10,FALSE)="---","---", (ROUND(VLOOKUP($A245,Sheet1!$B$3:$AH$1266,Sheet1!N$1+(Sheet1!$A$1-1)*10,FALSE),IF(VLOOKUP($A245,Sheet1!$B$3:$AH$1266,Sheet1!N$1+(Sheet1!$A$1-1)*10,FALSE)&gt;99999,-3,IF(VLOOKUP($A245,Sheet1!$B$3:$AH$1266,Sheet1!N$1+(Sheet1!$A$1-1)*10,FALSE)&gt;9999,-2,IF(VLOOKUP($A245,Sheet1!$B$3:$AH$1266,Sheet1!N$1+(Sheet1!$A$1-1)*10,FALSE)&gt;999,-1,0)))))))</f>
        <v>29500</v>
      </c>
    </row>
    <row r="246" spans="1:30" ht="25.5" customHeight="1" x14ac:dyDescent="0.25">
      <c r="A246" s="125" t="s">
        <v>388</v>
      </c>
      <c r="B246" s="138" t="s">
        <v>389</v>
      </c>
      <c r="C246" s="125">
        <v>431106</v>
      </c>
      <c r="D246" s="125">
        <v>750103</v>
      </c>
      <c r="E246" s="70" t="s">
        <v>3008</v>
      </c>
      <c r="F246" s="139" t="s">
        <v>4405</v>
      </c>
      <c r="G246" s="127" t="s">
        <v>160</v>
      </c>
      <c r="H246" s="128">
        <v>474</v>
      </c>
      <c r="I246" s="112" t="s">
        <v>313</v>
      </c>
      <c r="J246" s="140" t="s">
        <v>4405</v>
      </c>
      <c r="K246" s="127" t="s">
        <v>17</v>
      </c>
      <c r="L246" s="149">
        <v>22000</v>
      </c>
      <c r="M246" s="116">
        <v>46.4</v>
      </c>
      <c r="N246" s="127" t="s">
        <v>321</v>
      </c>
      <c r="O246" s="68">
        <f t="shared" si="7"/>
        <v>1.7588450202806021</v>
      </c>
      <c r="P246" s="68">
        <f>IF(O246&lt;&gt;"",VLOOKUP($A246,Sheet4!$A$2:$O$1309,14,FALSE)*100,"")</f>
        <v>2.2279344994487804</v>
      </c>
      <c r="Q246" s="68">
        <f>IF(P246&lt;&gt;"",VLOOKUP($A246,Sheet4!$A$2:$O$1309,15,FALSE)*100,"")</f>
        <v>19.803815556486182</v>
      </c>
      <c r="R246" s="74">
        <f t="shared" si="8"/>
        <v>60</v>
      </c>
      <c r="S246" s="64" t="s">
        <v>4364</v>
      </c>
      <c r="T246" s="64" t="str">
        <f>IF(ISNA(VLOOKUP(A246,Sheet1!B$3:C$1266,2,FALSE)=TRUE),"NC",VLOOKUP(A246,Sheet1!B$3:C$1266,2,FALSE))</f>
        <v>Rural</v>
      </c>
      <c r="U246" s="65">
        <f>IF(ISNA(VLOOKUP($A246,Sheet1!$B$3:$AH$1266,Sheet1!E$1+(Sheet1!$A$1-1)*10,FALSE))=TRUE,"---",IF(VLOOKUP($A246,Sheet1!$B$3:$AH$1266,Sheet1!E$1+(Sheet1!$A$1-1)*10,FALSE)="---","---", (ROUND(VLOOKUP($A246,Sheet1!$B$3:$AH$1266,Sheet1!E$1+(Sheet1!$A$1-1)*10,FALSE),IF(VLOOKUP($A246,Sheet1!$B$3:$AH$1266,Sheet1!E$1+(Sheet1!$A$1-1)*10,FALSE)&gt;99999,-3,IF(VLOOKUP($A246,Sheet1!$B$3:$AH$1266,Sheet1!E$1+(Sheet1!$A$1-1)*10,FALSE)&gt;9999,-2,IF(VLOOKUP($A246,Sheet1!$B$3:$AH$1266,Sheet1!E$1+(Sheet1!$A$1-1)*10,FALSE)&gt;999,-1,0)))))))</f>
        <v>8310</v>
      </c>
      <c r="V246" s="65">
        <f>IF(ISNA(VLOOKUP($A246,Sheet1!$B$3:$AH$1266,Sheet1!F$1+(Sheet1!$A$1-1)*10,FALSE))=TRUE,"---",IF(VLOOKUP($A246,Sheet1!$B$3:$AH$1266,Sheet1!F$1+(Sheet1!$A$1-1)*10,FALSE)="---","---", (ROUND(VLOOKUP($A246,Sheet1!$B$3:$AH$1266,Sheet1!F$1+(Sheet1!$A$1-1)*10,FALSE),IF(VLOOKUP($A246,Sheet1!$B$3:$AH$1266,Sheet1!F$1+(Sheet1!$A$1-1)*10,FALSE)&gt;99999,-3,IF(VLOOKUP($A246,Sheet1!$B$3:$AH$1266,Sheet1!F$1+(Sheet1!$A$1-1)*10,FALSE)&gt;9999,-2,IF(VLOOKUP($A246,Sheet1!$B$3:$AH$1266,Sheet1!F$1+(Sheet1!$A$1-1)*10,FALSE)&gt;999,-1,0)))))))</f>
        <v>9370</v>
      </c>
      <c r="W246" s="65">
        <f>IF(ISNA(VLOOKUP($A246,Sheet1!$B$3:$AH$1266,Sheet1!G$1+(Sheet1!$A$1-1)*10,FALSE))=TRUE,"---",IF(VLOOKUP($A246,Sheet1!$B$3:$AH$1266,Sheet1!G$1+(Sheet1!$A$1-1)*10,FALSE)="---","---", (ROUND(VLOOKUP($A246,Sheet1!$B$3:$AH$1266,Sheet1!G$1+(Sheet1!$A$1-1)*10,FALSE),IF(VLOOKUP($A246,Sheet1!$B$3:$AH$1266,Sheet1!G$1+(Sheet1!$A$1-1)*10,FALSE)&gt;99999,-3,IF(VLOOKUP($A246,Sheet1!$B$3:$AH$1266,Sheet1!G$1+(Sheet1!$A$1-1)*10,FALSE)&gt;9999,-2,IF(VLOOKUP($A246,Sheet1!$B$3:$AH$1266,Sheet1!G$1+(Sheet1!$A$1-1)*10,FALSE)&gt;999,-1,0)))))))</f>
        <v>10600</v>
      </c>
      <c r="X246" s="65">
        <f>IF(ISNA(VLOOKUP($A246,Sheet1!$B$3:$AH$1266,Sheet1!H$1+(Sheet1!$A$1-1)*10,FALSE))=TRUE,"---",IF(VLOOKUP($A246,Sheet1!$B$3:$AH$1266,Sheet1!H$1+(Sheet1!$A$1-1)*10,FALSE)="---","---", (ROUND(VLOOKUP($A246,Sheet1!$B$3:$AH$1266,Sheet1!H$1+(Sheet1!$A$1-1)*10,FALSE),IF(VLOOKUP($A246,Sheet1!$B$3:$AH$1266,Sheet1!H$1+(Sheet1!$A$1-1)*10,FALSE)&gt;99999,-3,IF(VLOOKUP($A246,Sheet1!$B$3:$AH$1266,Sheet1!H$1+(Sheet1!$A$1-1)*10,FALSE)&gt;9999,-2,IF(VLOOKUP($A246,Sheet1!$B$3:$AH$1266,Sheet1!H$1+(Sheet1!$A$1-1)*10,FALSE)&gt;999,-1,0)))))))</f>
        <v>14000</v>
      </c>
      <c r="Y246" s="65">
        <f>IF(ISNA(VLOOKUP($A246,Sheet1!$B$3:$AH$1266,Sheet1!I$1+(Sheet1!$A$1-1)*10,FALSE))=TRUE,"---",IF(VLOOKUP($A246,Sheet1!$B$3:$AH$1266,Sheet1!I$1+(Sheet1!$A$1-1)*10,FALSE)="---","---", (ROUND(VLOOKUP($A246,Sheet1!$B$3:$AH$1266,Sheet1!I$1+(Sheet1!$A$1-1)*10,FALSE),IF(VLOOKUP($A246,Sheet1!$B$3:$AH$1266,Sheet1!I$1+(Sheet1!$A$1-1)*10,FALSE)&gt;99999,-3,IF(VLOOKUP($A246,Sheet1!$B$3:$AH$1266,Sheet1!I$1+(Sheet1!$A$1-1)*10,FALSE)&gt;9999,-2,IF(VLOOKUP($A246,Sheet1!$B$3:$AH$1266,Sheet1!I$1+(Sheet1!$A$1-1)*10,FALSE)&gt;999,-1,0)))))))</f>
        <v>16300</v>
      </c>
      <c r="Z246" s="65">
        <f>IF(ISNA(VLOOKUP($A246,Sheet1!$B$3:$AH$1266,Sheet1!J$1+(Sheet1!$A$1-1)*10,FALSE))=TRUE,"---",IF(VLOOKUP($A246,Sheet1!$B$3:$AH$1266,Sheet1!J$1+(Sheet1!$A$1-1)*10,FALSE)="---","---", (ROUND(VLOOKUP($A246,Sheet1!$B$3:$AH$1266,Sheet1!J$1+(Sheet1!$A$1-1)*10,FALSE),IF(VLOOKUP($A246,Sheet1!$B$3:$AH$1266,Sheet1!J$1+(Sheet1!$A$1-1)*10,FALSE)&gt;99999,-3,IF(VLOOKUP($A246,Sheet1!$B$3:$AH$1266,Sheet1!J$1+(Sheet1!$A$1-1)*10,FALSE)&gt;9999,-2,IF(VLOOKUP($A246,Sheet1!$B$3:$AH$1266,Sheet1!J$1+(Sheet1!$A$1-1)*10,FALSE)&gt;999,-1,0)))))))</f>
        <v>19200</v>
      </c>
      <c r="AA246" s="65">
        <f>IF(ISNA(VLOOKUP($A246,Sheet1!$B$3:$AH$1266,Sheet1!K$1+(Sheet1!$A$1-1)*10,FALSE))=TRUE,"---",IF(VLOOKUP($A246,Sheet1!$B$3:$AH$1266,Sheet1!K$1+(Sheet1!$A$1-1)*10,FALSE)="---","---", (ROUND(VLOOKUP($A246,Sheet1!$B$3:$AH$1266,Sheet1!K$1+(Sheet1!$A$1-1)*10,FALSE),IF(VLOOKUP($A246,Sheet1!$B$3:$AH$1266,Sheet1!K$1+(Sheet1!$A$1-1)*10,FALSE)&gt;99999,-3,IF(VLOOKUP($A246,Sheet1!$B$3:$AH$1266,Sheet1!K$1+(Sheet1!$A$1-1)*10,FALSE)&gt;9999,-2,IF(VLOOKUP($A246,Sheet1!$B$3:$AH$1266,Sheet1!K$1+(Sheet1!$A$1-1)*10,FALSE)&gt;999,-1,0)))))))</f>
        <v>21400</v>
      </c>
      <c r="AB246" s="65">
        <f>IF(ISNA(VLOOKUP($A246,Sheet1!$B$3:$AH$1266,Sheet1!L$1+(Sheet1!$A$1-1)*10,FALSE))=TRUE,"---",IF(VLOOKUP($A246,Sheet1!$B$3:$AH$1266,Sheet1!L$1+(Sheet1!$A$1-1)*10,FALSE)="---","---", (ROUND(VLOOKUP($A246,Sheet1!$B$3:$AH$1266,Sheet1!L$1+(Sheet1!$A$1-1)*10,FALSE),IF(VLOOKUP($A246,Sheet1!$B$3:$AH$1266,Sheet1!L$1+(Sheet1!$A$1-1)*10,FALSE)&gt;99999,-3,IF(VLOOKUP($A246,Sheet1!$B$3:$AH$1266,Sheet1!L$1+(Sheet1!$A$1-1)*10,FALSE)&gt;9999,-2,IF(VLOOKUP($A246,Sheet1!$B$3:$AH$1266,Sheet1!L$1+(Sheet1!$A$1-1)*10,FALSE)&gt;999,-1,0)))))))</f>
        <v>24000</v>
      </c>
      <c r="AC246" s="65">
        <f>IF(ISNA(VLOOKUP($A246,Sheet1!$B$3:$AH$1266,Sheet1!M$1+(Sheet1!$A$1-1)*10,FALSE))=TRUE,"---",IF(VLOOKUP($A246,Sheet1!$B$3:$AH$1266,Sheet1!M$1+(Sheet1!$A$1-1)*10,FALSE)="---","---", (ROUND(VLOOKUP($A246,Sheet1!$B$3:$AH$1266,Sheet1!M$1+(Sheet1!$A$1-1)*10,FALSE),IF(VLOOKUP($A246,Sheet1!$B$3:$AH$1266,Sheet1!M$1+(Sheet1!$A$1-1)*10,FALSE)&gt;99999,-3,IF(VLOOKUP($A246,Sheet1!$B$3:$AH$1266,Sheet1!M$1+(Sheet1!$A$1-1)*10,FALSE)&gt;9999,-2,IF(VLOOKUP($A246,Sheet1!$B$3:$AH$1266,Sheet1!M$1+(Sheet1!$A$1-1)*10,FALSE)&gt;999,-1,0)))))))</f>
        <v>26100</v>
      </c>
      <c r="AD246" s="65">
        <f>IF(ISNA(VLOOKUP($A246,Sheet1!$B$3:$AH$1266,Sheet1!N$1+(Sheet1!$A$1-1)*10,FALSE))=TRUE,"---",IF(VLOOKUP($A246,Sheet1!$B$3:$AH$1266,Sheet1!N$1+(Sheet1!$A$1-1)*10,FALSE)="---","---", (ROUND(VLOOKUP($A246,Sheet1!$B$3:$AH$1266,Sheet1!N$1+(Sheet1!$A$1-1)*10,FALSE),IF(VLOOKUP($A246,Sheet1!$B$3:$AH$1266,Sheet1!N$1+(Sheet1!$A$1-1)*10,FALSE)&gt;99999,-3,IF(VLOOKUP($A246,Sheet1!$B$3:$AH$1266,Sheet1!N$1+(Sheet1!$A$1-1)*10,FALSE)&gt;9999,-2,IF(VLOOKUP($A246,Sheet1!$B$3:$AH$1266,Sheet1!N$1+(Sheet1!$A$1-1)*10,FALSE)&gt;999,-1,0)))))))</f>
        <v>29600</v>
      </c>
    </row>
    <row r="247" spans="1:30" ht="25.5" customHeight="1" x14ac:dyDescent="0.25">
      <c r="A247" s="133" t="s">
        <v>390</v>
      </c>
      <c r="B247" s="134" t="s">
        <v>391</v>
      </c>
      <c r="C247" s="133">
        <v>430817</v>
      </c>
      <c r="D247" s="133">
        <v>745814</v>
      </c>
      <c r="E247" s="67" t="s">
        <v>3008</v>
      </c>
      <c r="F247" s="117" t="s">
        <v>4522</v>
      </c>
      <c r="G247" s="118" t="s">
        <v>286</v>
      </c>
      <c r="H247" s="136">
        <v>512</v>
      </c>
      <c r="I247" s="119" t="s">
        <v>313</v>
      </c>
      <c r="J247" s="137" t="s">
        <v>4405</v>
      </c>
      <c r="K247" s="118" t="s">
        <v>17</v>
      </c>
      <c r="L247" s="146">
        <v>13000</v>
      </c>
      <c r="M247" s="123">
        <v>25.4</v>
      </c>
      <c r="N247" s="118" t="s">
        <v>305</v>
      </c>
      <c r="O247" s="71">
        <f t="shared" si="7"/>
        <v>37.35312586371159</v>
      </c>
      <c r="P247" s="71">
        <f>IF(O247&lt;&gt;"",VLOOKUP($A247,Sheet4!$A$2:$O$1309,14,FALSE)*100,"")</f>
        <v>7.2191239384584938</v>
      </c>
      <c r="Q247" s="71">
        <f>IF(P247&lt;&gt;"",VLOOKUP($A247,Sheet4!$A$2:$O$1309,15,FALSE)*100,"")</f>
        <v>51.998460881074969</v>
      </c>
      <c r="R247" s="73">
        <f t="shared" si="8"/>
        <v>3</v>
      </c>
      <c r="S247" s="63" t="s">
        <v>4364</v>
      </c>
      <c r="T247" s="63" t="str">
        <f>IF(ISNA(VLOOKUP(A247,Sheet1!B$3:C$1266,2,FALSE)=TRUE),"NC",VLOOKUP(A247,Sheet1!B$3:C$1266,2,FALSE))</f>
        <v>Rural</v>
      </c>
      <c r="U247" s="66">
        <f>IF(ISNA(VLOOKUP($A247,Sheet1!$B$3:$AH$1266,Sheet1!E$1+(Sheet1!$A$1-1)*10,FALSE))=TRUE,"---",IF(VLOOKUP($A247,Sheet1!$B$3:$AH$1266,Sheet1!E$1+(Sheet1!$A$1-1)*10,FALSE)="---","---", (ROUND(VLOOKUP($A247,Sheet1!$B$3:$AH$1266,Sheet1!E$1+(Sheet1!$A$1-1)*10,FALSE),IF(VLOOKUP($A247,Sheet1!$B$3:$AH$1266,Sheet1!E$1+(Sheet1!$A$1-1)*10,FALSE)&gt;99999,-3,IF(VLOOKUP($A247,Sheet1!$B$3:$AH$1266,Sheet1!E$1+(Sheet1!$A$1-1)*10,FALSE)&gt;9999,-2,IF(VLOOKUP($A247,Sheet1!$B$3:$AH$1266,Sheet1!E$1+(Sheet1!$A$1-1)*10,FALSE)&gt;999,-1,0)))))))</f>
        <v>9080</v>
      </c>
      <c r="V247" s="66">
        <f>IF(ISNA(VLOOKUP($A247,Sheet1!$B$3:$AH$1266,Sheet1!F$1+(Sheet1!$A$1-1)*10,FALSE))=TRUE,"---",IF(VLOOKUP($A247,Sheet1!$B$3:$AH$1266,Sheet1!F$1+(Sheet1!$A$1-1)*10,FALSE)="---","---", (ROUND(VLOOKUP($A247,Sheet1!$B$3:$AH$1266,Sheet1!F$1+(Sheet1!$A$1-1)*10,FALSE),IF(VLOOKUP($A247,Sheet1!$B$3:$AH$1266,Sheet1!F$1+(Sheet1!$A$1-1)*10,FALSE)&gt;99999,-3,IF(VLOOKUP($A247,Sheet1!$B$3:$AH$1266,Sheet1!F$1+(Sheet1!$A$1-1)*10,FALSE)&gt;9999,-2,IF(VLOOKUP($A247,Sheet1!$B$3:$AH$1266,Sheet1!F$1+(Sheet1!$A$1-1)*10,FALSE)&gt;999,-1,0)))))))</f>
        <v>10200</v>
      </c>
      <c r="W247" s="66">
        <f>IF(ISNA(VLOOKUP($A247,Sheet1!$B$3:$AH$1266,Sheet1!G$1+(Sheet1!$A$1-1)*10,FALSE))=TRUE,"---",IF(VLOOKUP($A247,Sheet1!$B$3:$AH$1266,Sheet1!G$1+(Sheet1!$A$1-1)*10,FALSE)="---","---", (ROUND(VLOOKUP($A247,Sheet1!$B$3:$AH$1266,Sheet1!G$1+(Sheet1!$A$1-1)*10,FALSE),IF(VLOOKUP($A247,Sheet1!$B$3:$AH$1266,Sheet1!G$1+(Sheet1!$A$1-1)*10,FALSE)&gt;99999,-3,IF(VLOOKUP($A247,Sheet1!$B$3:$AH$1266,Sheet1!G$1+(Sheet1!$A$1-1)*10,FALSE)&gt;9999,-2,IF(VLOOKUP($A247,Sheet1!$B$3:$AH$1266,Sheet1!G$1+(Sheet1!$A$1-1)*10,FALSE)&gt;999,-1,0)))))))</f>
        <v>11600</v>
      </c>
      <c r="X247" s="66">
        <f>IF(ISNA(VLOOKUP($A247,Sheet1!$B$3:$AH$1266,Sheet1!H$1+(Sheet1!$A$1-1)*10,FALSE))=TRUE,"---",IF(VLOOKUP($A247,Sheet1!$B$3:$AH$1266,Sheet1!H$1+(Sheet1!$A$1-1)*10,FALSE)="---","---", (ROUND(VLOOKUP($A247,Sheet1!$B$3:$AH$1266,Sheet1!H$1+(Sheet1!$A$1-1)*10,FALSE),IF(VLOOKUP($A247,Sheet1!$B$3:$AH$1266,Sheet1!H$1+(Sheet1!$A$1-1)*10,FALSE)&gt;99999,-3,IF(VLOOKUP($A247,Sheet1!$B$3:$AH$1266,Sheet1!H$1+(Sheet1!$A$1-1)*10,FALSE)&gt;9999,-2,IF(VLOOKUP($A247,Sheet1!$B$3:$AH$1266,Sheet1!H$1+(Sheet1!$A$1-1)*10,FALSE)&gt;999,-1,0)))))))</f>
        <v>15200</v>
      </c>
      <c r="Y247" s="66">
        <f>IF(ISNA(VLOOKUP($A247,Sheet1!$B$3:$AH$1266,Sheet1!I$1+(Sheet1!$A$1-1)*10,FALSE))=TRUE,"---",IF(VLOOKUP($A247,Sheet1!$B$3:$AH$1266,Sheet1!I$1+(Sheet1!$A$1-1)*10,FALSE)="---","---", (ROUND(VLOOKUP($A247,Sheet1!$B$3:$AH$1266,Sheet1!I$1+(Sheet1!$A$1-1)*10,FALSE),IF(VLOOKUP($A247,Sheet1!$B$3:$AH$1266,Sheet1!I$1+(Sheet1!$A$1-1)*10,FALSE)&gt;99999,-3,IF(VLOOKUP($A247,Sheet1!$B$3:$AH$1266,Sheet1!I$1+(Sheet1!$A$1-1)*10,FALSE)&gt;9999,-2,IF(VLOOKUP($A247,Sheet1!$B$3:$AH$1266,Sheet1!I$1+(Sheet1!$A$1-1)*10,FALSE)&gt;999,-1,0)))))))</f>
        <v>17700</v>
      </c>
      <c r="Z247" s="66">
        <f>IF(ISNA(VLOOKUP($A247,Sheet1!$B$3:$AH$1266,Sheet1!J$1+(Sheet1!$A$1-1)*10,FALSE))=TRUE,"---",IF(VLOOKUP($A247,Sheet1!$B$3:$AH$1266,Sheet1!J$1+(Sheet1!$A$1-1)*10,FALSE)="---","---", (ROUND(VLOOKUP($A247,Sheet1!$B$3:$AH$1266,Sheet1!J$1+(Sheet1!$A$1-1)*10,FALSE),IF(VLOOKUP($A247,Sheet1!$B$3:$AH$1266,Sheet1!J$1+(Sheet1!$A$1-1)*10,FALSE)&gt;99999,-3,IF(VLOOKUP($A247,Sheet1!$B$3:$AH$1266,Sheet1!J$1+(Sheet1!$A$1-1)*10,FALSE)&gt;9999,-2,IF(VLOOKUP($A247,Sheet1!$B$3:$AH$1266,Sheet1!J$1+(Sheet1!$A$1-1)*10,FALSE)&gt;999,-1,0)))))))</f>
        <v>20900</v>
      </c>
      <c r="AA247" s="66">
        <f>IF(ISNA(VLOOKUP($A247,Sheet1!$B$3:$AH$1266,Sheet1!K$1+(Sheet1!$A$1-1)*10,FALSE))=TRUE,"---",IF(VLOOKUP($A247,Sheet1!$B$3:$AH$1266,Sheet1!K$1+(Sheet1!$A$1-1)*10,FALSE)="---","---", (ROUND(VLOOKUP($A247,Sheet1!$B$3:$AH$1266,Sheet1!K$1+(Sheet1!$A$1-1)*10,FALSE),IF(VLOOKUP($A247,Sheet1!$B$3:$AH$1266,Sheet1!K$1+(Sheet1!$A$1-1)*10,FALSE)&gt;99999,-3,IF(VLOOKUP($A247,Sheet1!$B$3:$AH$1266,Sheet1!K$1+(Sheet1!$A$1-1)*10,FALSE)&gt;9999,-2,IF(VLOOKUP($A247,Sheet1!$B$3:$AH$1266,Sheet1!K$1+(Sheet1!$A$1-1)*10,FALSE)&gt;999,-1,0)))))))</f>
        <v>23300</v>
      </c>
      <c r="AB247" s="66">
        <f>IF(ISNA(VLOOKUP($A247,Sheet1!$B$3:$AH$1266,Sheet1!L$1+(Sheet1!$A$1-1)*10,FALSE))=TRUE,"---",IF(VLOOKUP($A247,Sheet1!$B$3:$AH$1266,Sheet1!L$1+(Sheet1!$A$1-1)*10,FALSE)="---","---", (ROUND(VLOOKUP($A247,Sheet1!$B$3:$AH$1266,Sheet1!L$1+(Sheet1!$A$1-1)*10,FALSE),IF(VLOOKUP($A247,Sheet1!$B$3:$AH$1266,Sheet1!L$1+(Sheet1!$A$1-1)*10,FALSE)&gt;99999,-3,IF(VLOOKUP($A247,Sheet1!$B$3:$AH$1266,Sheet1!L$1+(Sheet1!$A$1-1)*10,FALSE)&gt;9999,-2,IF(VLOOKUP($A247,Sheet1!$B$3:$AH$1266,Sheet1!L$1+(Sheet1!$A$1-1)*10,FALSE)&gt;999,-1,0)))))))</f>
        <v>26100</v>
      </c>
      <c r="AC247" s="66">
        <f>IF(ISNA(VLOOKUP($A247,Sheet1!$B$3:$AH$1266,Sheet1!M$1+(Sheet1!$A$1-1)*10,FALSE))=TRUE,"---",IF(VLOOKUP($A247,Sheet1!$B$3:$AH$1266,Sheet1!M$1+(Sheet1!$A$1-1)*10,FALSE)="---","---", (ROUND(VLOOKUP($A247,Sheet1!$B$3:$AH$1266,Sheet1!M$1+(Sheet1!$A$1-1)*10,FALSE),IF(VLOOKUP($A247,Sheet1!$B$3:$AH$1266,Sheet1!M$1+(Sheet1!$A$1-1)*10,FALSE)&gt;99999,-3,IF(VLOOKUP($A247,Sheet1!$B$3:$AH$1266,Sheet1!M$1+(Sheet1!$A$1-1)*10,FALSE)&gt;9999,-2,IF(VLOOKUP($A247,Sheet1!$B$3:$AH$1266,Sheet1!M$1+(Sheet1!$A$1-1)*10,FALSE)&gt;999,-1,0)))))))</f>
        <v>28400</v>
      </c>
      <c r="AD247" s="66">
        <f>IF(ISNA(VLOOKUP($A247,Sheet1!$B$3:$AH$1266,Sheet1!N$1+(Sheet1!$A$1-1)*10,FALSE))=TRUE,"---",IF(VLOOKUP($A247,Sheet1!$B$3:$AH$1266,Sheet1!N$1+(Sheet1!$A$1-1)*10,FALSE)="---","---", (ROUND(VLOOKUP($A247,Sheet1!$B$3:$AH$1266,Sheet1!N$1+(Sheet1!$A$1-1)*10,FALSE),IF(VLOOKUP($A247,Sheet1!$B$3:$AH$1266,Sheet1!N$1+(Sheet1!$A$1-1)*10,FALSE)&gt;99999,-3,IF(VLOOKUP($A247,Sheet1!$B$3:$AH$1266,Sheet1!N$1+(Sheet1!$A$1-1)*10,FALSE)&gt;9999,-2,IF(VLOOKUP($A247,Sheet1!$B$3:$AH$1266,Sheet1!N$1+(Sheet1!$A$1-1)*10,FALSE)&gt;999,-1,0)))))))</f>
        <v>32200</v>
      </c>
    </row>
    <row r="248" spans="1:30" ht="25.5" customHeight="1" x14ac:dyDescent="0.25">
      <c r="A248" s="303" t="s">
        <v>392</v>
      </c>
      <c r="B248" s="330" t="s">
        <v>393</v>
      </c>
      <c r="C248" s="303">
        <v>430408</v>
      </c>
      <c r="D248" s="303">
        <v>745918</v>
      </c>
      <c r="E248" s="307" t="s">
        <v>3008</v>
      </c>
      <c r="F248" s="52" t="s">
        <v>4523</v>
      </c>
      <c r="G248" s="127" t="s">
        <v>286</v>
      </c>
      <c r="H248" s="347">
        <v>560</v>
      </c>
      <c r="I248" s="112">
        <v>40662</v>
      </c>
      <c r="J248" s="113">
        <v>8.68</v>
      </c>
      <c r="K248" s="127" t="s">
        <v>20</v>
      </c>
      <c r="L248" s="115">
        <v>23400</v>
      </c>
      <c r="M248" s="116">
        <v>41.8</v>
      </c>
      <c r="N248" s="127" t="s">
        <v>92</v>
      </c>
      <c r="O248" s="68">
        <f>IF(U248&lt;&gt;"---",IF(L248&lt;W248,"&gt;50",IF(AND(L248&gt;=W248,L248&lt;=X248),(W$8-(((LOG(L248)-LOG(W248))/((LOG(X248)-LOG(W248)))*(W$8-X$8)))),IF(AND(L248&gt;=X248,L248&lt;=Y248),(X$8-(((LOG(L248)-LOG(X248))/((LOG(Y248)-LOG(X248)))*(X$8-Y$8)))),IF(AND(L248&gt;=Y248,L248&lt;=Z248),(Y$8-(((LOG(L248)-LOG(Y248))/((LOG(Z248)-LOG(Y248)))*(Y$8-Z$8)))),IF(AND(L248&gt;=Z248,L248&lt;=AA248),(Z$8-(((LOG(L248)-LOG(Z248))/((LOG(AA248)-LOG(Z248)))*(Z$8-AA$8)))),IF(AND(L248&gt;=AA248,L248&lt;=AB248),(AA$8-(((LOG(L248)-LOG(AA248))/((LOG(AB248)-LOG(AA248)))*(AA$8-AB$8)))),IF(AND(L248&gt;=AB248,L248&lt;=AC248),(AB$8-(((LOG(L248)-LOG(AB248))/((LOG(AC248)-LOG(AB248)))*(AB$8-AC$8)))),IF(AND(L248&gt;=AC248,L248&lt;=AD248),(AC$8-(((LOG(L248)-LOG(AC248))/((LOG(AD248)-LOG(AC248)))*(AC$8-AD$8)))),IF(L248&gt;AD248*1.1,"&lt;0.2",0.2))))))))),"")</f>
        <v>0.53023805080891606</v>
      </c>
      <c r="P248" s="68">
        <f>IF(O248&lt;&gt;"",VLOOKUP($A248,Sheet4!$A$2:$O$1309,14,FALSE)*100,"")</f>
        <v>0.20059155318798982</v>
      </c>
      <c r="Q248" s="68">
        <f>IF(P248&lt;&gt;"",VLOOKUP($A248,Sheet4!$A$2:$O$1309,15,FALSE)*100,"")</f>
        <v>1.9475560809465997</v>
      </c>
      <c r="R248" s="74" t="str">
        <f t="shared" si="8"/>
        <v>200</v>
      </c>
      <c r="S248" s="356" t="s">
        <v>4364</v>
      </c>
      <c r="T248" s="356" t="str">
        <f>IF(ISNA(VLOOKUP(A248,Sheet1!B$3:C$1266,2,FALSE)=TRUE),"NC",VLOOKUP(A248,Sheet1!B$3:C$1266,2,FALSE))</f>
        <v>Regulated</v>
      </c>
      <c r="U248" s="392">
        <f>IF(ISNA(VLOOKUP($A248,Sheet1!$B$3:$AH$1266,Sheet1!E$1+(Sheet1!$A$1-1)*10,FALSE))=TRUE,"---",IF(VLOOKUP($A248,Sheet1!$B$3:$AH$1266,Sheet1!E$1+(Sheet1!$A$1-1)*10,FALSE)="---","---", (ROUND(VLOOKUP($A248,Sheet1!$B$3:$AH$1266,Sheet1!E$1+(Sheet1!$A$1-1)*10,FALSE),IF(VLOOKUP($A248,Sheet1!$B$3:$AH$1266,Sheet1!E$1+(Sheet1!$A$1-1)*10,FALSE)&gt;99999,-3,IF(VLOOKUP($A248,Sheet1!$B$3:$AH$1266,Sheet1!E$1+(Sheet1!$A$1-1)*10,FALSE)&gt;9999,-2,IF(VLOOKUP($A248,Sheet1!$B$3:$AH$1266,Sheet1!E$1+(Sheet1!$A$1-1)*10,FALSE)&gt;999,-1,0)))))))</f>
        <v>7900</v>
      </c>
      <c r="V248" s="392">
        <f>IF(ISNA(VLOOKUP($A248,Sheet1!$B$3:$AH$1266,Sheet1!F$1+(Sheet1!$A$1-1)*10,FALSE))=TRUE,"---",IF(VLOOKUP($A248,Sheet1!$B$3:$AH$1266,Sheet1!F$1+(Sheet1!$A$1-1)*10,FALSE)="---","---", (ROUND(VLOOKUP($A248,Sheet1!$B$3:$AH$1266,Sheet1!F$1+(Sheet1!$A$1-1)*10,FALSE),IF(VLOOKUP($A248,Sheet1!$B$3:$AH$1266,Sheet1!F$1+(Sheet1!$A$1-1)*10,FALSE)&gt;99999,-3,IF(VLOOKUP($A248,Sheet1!$B$3:$AH$1266,Sheet1!F$1+(Sheet1!$A$1-1)*10,FALSE)&gt;9999,-2,IF(VLOOKUP($A248,Sheet1!$B$3:$AH$1266,Sheet1!F$1+(Sheet1!$A$1-1)*10,FALSE)&gt;999,-1,0)))))))</f>
        <v>9130</v>
      </c>
      <c r="W248" s="392">
        <f>IF(ISNA(VLOOKUP($A248,Sheet1!$B$3:$AH$1266,Sheet1!G$1+(Sheet1!$A$1-1)*10,FALSE))=TRUE,"---",IF(VLOOKUP($A248,Sheet1!$B$3:$AH$1266,Sheet1!G$1+(Sheet1!$A$1-1)*10,FALSE)="---","---", (ROUND(VLOOKUP($A248,Sheet1!$B$3:$AH$1266,Sheet1!G$1+(Sheet1!$A$1-1)*10,FALSE),IF(VLOOKUP($A248,Sheet1!$B$3:$AH$1266,Sheet1!G$1+(Sheet1!$A$1-1)*10,FALSE)&gt;99999,-3,IF(VLOOKUP($A248,Sheet1!$B$3:$AH$1266,Sheet1!G$1+(Sheet1!$A$1-1)*10,FALSE)&gt;9999,-2,IF(VLOOKUP($A248,Sheet1!$B$3:$AH$1266,Sheet1!G$1+(Sheet1!$A$1-1)*10,FALSE)&gt;999,-1,0)))))))</f>
        <v>10600</v>
      </c>
      <c r="X248" s="392">
        <f>IF(ISNA(VLOOKUP($A248,Sheet1!$B$3:$AH$1266,Sheet1!H$1+(Sheet1!$A$1-1)*10,FALSE))=TRUE,"---",IF(VLOOKUP($A248,Sheet1!$B$3:$AH$1266,Sheet1!H$1+(Sheet1!$A$1-1)*10,FALSE)="---","---", (ROUND(VLOOKUP($A248,Sheet1!$B$3:$AH$1266,Sheet1!H$1+(Sheet1!$A$1-1)*10,FALSE),IF(VLOOKUP($A248,Sheet1!$B$3:$AH$1266,Sheet1!H$1+(Sheet1!$A$1-1)*10,FALSE)&gt;99999,-3,IF(VLOOKUP($A248,Sheet1!$B$3:$AH$1266,Sheet1!H$1+(Sheet1!$A$1-1)*10,FALSE)&gt;9999,-2,IF(VLOOKUP($A248,Sheet1!$B$3:$AH$1266,Sheet1!H$1+(Sheet1!$A$1-1)*10,FALSE)&gt;999,-1,0)))))))</f>
        <v>14000</v>
      </c>
      <c r="Y248" s="392">
        <f>IF(ISNA(VLOOKUP($A248,Sheet1!$B$3:$AH$1266,Sheet1!I$1+(Sheet1!$A$1-1)*10,FALSE))=TRUE,"---",IF(VLOOKUP($A248,Sheet1!$B$3:$AH$1266,Sheet1!I$1+(Sheet1!$A$1-1)*10,FALSE)="---","---", (ROUND(VLOOKUP($A248,Sheet1!$B$3:$AH$1266,Sheet1!I$1+(Sheet1!$A$1-1)*10,FALSE),IF(VLOOKUP($A248,Sheet1!$B$3:$AH$1266,Sheet1!I$1+(Sheet1!$A$1-1)*10,FALSE)&gt;99999,-3,IF(VLOOKUP($A248,Sheet1!$B$3:$AH$1266,Sheet1!I$1+(Sheet1!$A$1-1)*10,FALSE)&gt;9999,-2,IF(VLOOKUP($A248,Sheet1!$B$3:$AH$1266,Sheet1!I$1+(Sheet1!$A$1-1)*10,FALSE)&gt;999,-1,0)))))))</f>
        <v>16000</v>
      </c>
      <c r="Z248" s="392">
        <f>IF(ISNA(VLOOKUP($A248,Sheet1!$B$3:$AH$1266,Sheet1!J$1+(Sheet1!$A$1-1)*10,FALSE))=TRUE,"---",IF(VLOOKUP($A248,Sheet1!$B$3:$AH$1266,Sheet1!J$1+(Sheet1!$A$1-1)*10,FALSE)="---","---", (ROUND(VLOOKUP($A248,Sheet1!$B$3:$AH$1266,Sheet1!J$1+(Sheet1!$A$1-1)*10,FALSE),IF(VLOOKUP($A248,Sheet1!$B$3:$AH$1266,Sheet1!J$1+(Sheet1!$A$1-1)*10,FALSE)&gt;99999,-3,IF(VLOOKUP($A248,Sheet1!$B$3:$AH$1266,Sheet1!J$1+(Sheet1!$A$1-1)*10,FALSE)&gt;9999,-2,IF(VLOOKUP($A248,Sheet1!$B$3:$AH$1266,Sheet1!J$1+(Sheet1!$A$1-1)*10,FALSE)&gt;999,-1,0)))))))</f>
        <v>18500</v>
      </c>
      <c r="AA248" s="392">
        <f>IF(ISNA(VLOOKUP($A248,Sheet1!$B$3:$AH$1266,Sheet1!K$1+(Sheet1!$A$1-1)*10,FALSE))=TRUE,"---",IF(VLOOKUP($A248,Sheet1!$B$3:$AH$1266,Sheet1!K$1+(Sheet1!$A$1-1)*10,FALSE)="---","---", (ROUND(VLOOKUP($A248,Sheet1!$B$3:$AH$1266,Sheet1!K$1+(Sheet1!$A$1-1)*10,FALSE),IF(VLOOKUP($A248,Sheet1!$B$3:$AH$1266,Sheet1!K$1+(Sheet1!$A$1-1)*10,FALSE)&gt;99999,-3,IF(VLOOKUP($A248,Sheet1!$B$3:$AH$1266,Sheet1!K$1+(Sheet1!$A$1-1)*10,FALSE)&gt;9999,-2,IF(VLOOKUP($A248,Sheet1!$B$3:$AH$1266,Sheet1!K$1+(Sheet1!$A$1-1)*10,FALSE)&gt;999,-1,0)))))))</f>
        <v>20200</v>
      </c>
      <c r="AB248" s="392">
        <f>IF(ISNA(VLOOKUP($A248,Sheet1!$B$3:$AH$1266,Sheet1!L$1+(Sheet1!$A$1-1)*10,FALSE))=TRUE,"---",IF(VLOOKUP($A248,Sheet1!$B$3:$AH$1266,Sheet1!L$1+(Sheet1!$A$1-1)*10,FALSE)="---","---", (ROUND(VLOOKUP($A248,Sheet1!$B$3:$AH$1266,Sheet1!L$1+(Sheet1!$A$1-1)*10,FALSE),IF(VLOOKUP($A248,Sheet1!$B$3:$AH$1266,Sheet1!L$1+(Sheet1!$A$1-1)*10,FALSE)&gt;99999,-3,IF(VLOOKUP($A248,Sheet1!$B$3:$AH$1266,Sheet1!L$1+(Sheet1!$A$1-1)*10,FALSE)&gt;9999,-2,IF(VLOOKUP($A248,Sheet1!$B$3:$AH$1266,Sheet1!L$1+(Sheet1!$A$1-1)*10,FALSE)&gt;999,-1,0)))))))</f>
        <v>21900</v>
      </c>
      <c r="AC248" s="392">
        <f>IF(ISNA(VLOOKUP($A248,Sheet1!$B$3:$AH$1266,Sheet1!M$1+(Sheet1!$A$1-1)*10,FALSE))=TRUE,"---",IF(VLOOKUP($A248,Sheet1!$B$3:$AH$1266,Sheet1!M$1+(Sheet1!$A$1-1)*10,FALSE)="---","---", (ROUND(VLOOKUP($A248,Sheet1!$B$3:$AH$1266,Sheet1!M$1+(Sheet1!$A$1-1)*10,FALSE),IF(VLOOKUP($A248,Sheet1!$B$3:$AH$1266,Sheet1!M$1+(Sheet1!$A$1-1)*10,FALSE)&gt;99999,-3,IF(VLOOKUP($A248,Sheet1!$B$3:$AH$1266,Sheet1!M$1+(Sheet1!$A$1-1)*10,FALSE)&gt;9999,-2,IF(VLOOKUP($A248,Sheet1!$B$3:$AH$1266,Sheet1!M$1+(Sheet1!$A$1-1)*10,FALSE)&gt;999,-1,0)))))))</f>
        <v>23500</v>
      </c>
      <c r="AD248" s="392">
        <f>IF(ISNA(VLOOKUP($A248,Sheet1!$B$3:$AH$1266,Sheet1!N$1+(Sheet1!$A$1-1)*10,FALSE))=TRUE,"---",IF(VLOOKUP($A248,Sheet1!$B$3:$AH$1266,Sheet1!N$1+(Sheet1!$A$1-1)*10,FALSE)="---","---", (ROUND(VLOOKUP($A248,Sheet1!$B$3:$AH$1266,Sheet1!N$1+(Sheet1!$A$1-1)*10,FALSE),IF(VLOOKUP($A248,Sheet1!$B$3:$AH$1266,Sheet1!N$1+(Sheet1!$A$1-1)*10,FALSE)&gt;99999,-3,IF(VLOOKUP($A248,Sheet1!$B$3:$AH$1266,Sheet1!N$1+(Sheet1!$A$1-1)*10,FALSE)&gt;9999,-2,IF(VLOOKUP($A248,Sheet1!$B$3:$AH$1266,Sheet1!N$1+(Sheet1!$A$1-1)*10,FALSE)&gt;999,-1,0)))))))</f>
        <v>25600</v>
      </c>
    </row>
    <row r="249" spans="1:30" ht="25.5" customHeight="1" x14ac:dyDescent="0.25">
      <c r="A249" s="303"/>
      <c r="B249" s="331"/>
      <c r="C249" s="303"/>
      <c r="D249" s="303"/>
      <c r="E249" s="307" t="e">
        <v>#N/A</v>
      </c>
      <c r="F249" s="342" t="s">
        <v>4524</v>
      </c>
      <c r="G249" s="318" t="s">
        <v>31</v>
      </c>
      <c r="H249" s="347"/>
      <c r="I249" s="112">
        <v>4834</v>
      </c>
      <c r="J249" s="140" t="s">
        <v>4405</v>
      </c>
      <c r="K249" s="127" t="s">
        <v>17</v>
      </c>
      <c r="L249" s="149">
        <v>23300</v>
      </c>
      <c r="M249" s="116">
        <v>41.6</v>
      </c>
      <c r="N249" s="127" t="s">
        <v>286</v>
      </c>
      <c r="O249" s="68" t="s">
        <v>4405</v>
      </c>
      <c r="P249" s="68" t="s">
        <v>4405</v>
      </c>
      <c r="Q249" s="68" t="s">
        <v>4405</v>
      </c>
      <c r="R249" s="74" t="s">
        <v>4405</v>
      </c>
      <c r="S249" s="356" t="e">
        <v>#N/A</v>
      </c>
      <c r="T249" s="356" t="str">
        <f>IF(ISNA(VLOOKUP(A249,Sheet1!B$3:C$1266,2,FALSE)=TRUE),"ND",VLOOKUP(A249,Sheet1!B$3:C$1266,2,FALSE))</f>
        <v>ND</v>
      </c>
      <c r="U249" s="392" t="str">
        <f>IF(ISNA(VLOOKUP($A249,Sheet1!$B$3:$AH$1266,Sheet1!E$1+(Sheet1!$A$1-1)*10,FALSE))=TRUE,"---",IF(VLOOKUP($A249,Sheet1!$B$3:$AH$1266,Sheet1!E$1+(Sheet1!$A$1-1)*10,FALSE)="---","---", (ROUND(VLOOKUP($A249,Sheet1!$B$3:$AH$1266,Sheet1!E$1+(Sheet1!$A$1-1)*10,FALSE),IF(VLOOKUP($A249,Sheet1!$B$3:$AH$1266,Sheet1!E$1+(Sheet1!$A$1-1)*10,FALSE)&gt;99999,-3,IF(VLOOKUP($A249,Sheet1!$B$3:$AH$1266,Sheet1!E$1+(Sheet1!$A$1-1)*10,FALSE)&gt;9999,-2,IF(VLOOKUP($A249,Sheet1!$B$3:$AH$1266,Sheet1!E$1+(Sheet1!$A$1-1)*10,FALSE)&gt;999,-1,0)))))))</f>
        <v>---</v>
      </c>
      <c r="V249" s="392" t="str">
        <f>IF(ISNA(VLOOKUP($A249,Sheet1!$B$3:$AH$1266,Sheet1!F$1+(Sheet1!$A$1-1)*10,FALSE))=TRUE,"---",IF(VLOOKUP($A249,Sheet1!$B$3:$AH$1266,Sheet1!F$1+(Sheet1!$A$1-1)*10,FALSE)="---","---", (ROUND(VLOOKUP($A249,Sheet1!$B$3:$AH$1266,Sheet1!F$1+(Sheet1!$A$1-1)*10,FALSE),IF(VLOOKUP($A249,Sheet1!$B$3:$AH$1266,Sheet1!F$1+(Sheet1!$A$1-1)*10,FALSE)&gt;99999,-3,IF(VLOOKUP($A249,Sheet1!$B$3:$AH$1266,Sheet1!F$1+(Sheet1!$A$1-1)*10,FALSE)&gt;9999,-2,IF(VLOOKUP($A249,Sheet1!$B$3:$AH$1266,Sheet1!F$1+(Sheet1!$A$1-1)*10,FALSE)&gt;999,-1,0)))))))</f>
        <v>---</v>
      </c>
      <c r="W249" s="392" t="str">
        <f>IF(ISNA(VLOOKUP($A249,Sheet1!$B$3:$AH$1266,Sheet1!G$1+(Sheet1!$A$1-1)*10,FALSE))=TRUE,"---",IF(VLOOKUP($A249,Sheet1!$B$3:$AH$1266,Sheet1!G$1+(Sheet1!$A$1-1)*10,FALSE)="---","---", (ROUND(VLOOKUP($A249,Sheet1!$B$3:$AH$1266,Sheet1!G$1+(Sheet1!$A$1-1)*10,FALSE),IF(VLOOKUP($A249,Sheet1!$B$3:$AH$1266,Sheet1!G$1+(Sheet1!$A$1-1)*10,FALSE)&gt;99999,-3,IF(VLOOKUP($A249,Sheet1!$B$3:$AH$1266,Sheet1!G$1+(Sheet1!$A$1-1)*10,FALSE)&gt;9999,-2,IF(VLOOKUP($A249,Sheet1!$B$3:$AH$1266,Sheet1!G$1+(Sheet1!$A$1-1)*10,FALSE)&gt;999,-1,0)))))))</f>
        <v>---</v>
      </c>
      <c r="X249" s="392" t="str">
        <f>IF(ISNA(VLOOKUP($A249,Sheet1!$B$3:$AH$1266,Sheet1!H$1+(Sheet1!$A$1-1)*10,FALSE))=TRUE,"---",IF(VLOOKUP($A249,Sheet1!$B$3:$AH$1266,Sheet1!H$1+(Sheet1!$A$1-1)*10,FALSE)="---","---", (ROUND(VLOOKUP($A249,Sheet1!$B$3:$AH$1266,Sheet1!H$1+(Sheet1!$A$1-1)*10,FALSE),IF(VLOOKUP($A249,Sheet1!$B$3:$AH$1266,Sheet1!H$1+(Sheet1!$A$1-1)*10,FALSE)&gt;99999,-3,IF(VLOOKUP($A249,Sheet1!$B$3:$AH$1266,Sheet1!H$1+(Sheet1!$A$1-1)*10,FALSE)&gt;9999,-2,IF(VLOOKUP($A249,Sheet1!$B$3:$AH$1266,Sheet1!H$1+(Sheet1!$A$1-1)*10,FALSE)&gt;999,-1,0)))))))</f>
        <v>---</v>
      </c>
      <c r="Y249" s="392" t="str">
        <f>IF(ISNA(VLOOKUP($A249,Sheet1!$B$3:$AH$1266,Sheet1!I$1+(Sheet1!$A$1-1)*10,FALSE))=TRUE,"---",IF(VLOOKUP($A249,Sheet1!$B$3:$AH$1266,Sheet1!I$1+(Sheet1!$A$1-1)*10,FALSE)="---","---", (ROUND(VLOOKUP($A249,Sheet1!$B$3:$AH$1266,Sheet1!I$1+(Sheet1!$A$1-1)*10,FALSE),IF(VLOOKUP($A249,Sheet1!$B$3:$AH$1266,Sheet1!I$1+(Sheet1!$A$1-1)*10,FALSE)&gt;99999,-3,IF(VLOOKUP($A249,Sheet1!$B$3:$AH$1266,Sheet1!I$1+(Sheet1!$A$1-1)*10,FALSE)&gt;9999,-2,IF(VLOOKUP($A249,Sheet1!$B$3:$AH$1266,Sheet1!I$1+(Sheet1!$A$1-1)*10,FALSE)&gt;999,-1,0)))))))</f>
        <v>---</v>
      </c>
      <c r="Z249" s="392" t="str">
        <f>IF(ISNA(VLOOKUP($A249,Sheet1!$B$3:$AH$1266,Sheet1!J$1+(Sheet1!$A$1-1)*10,FALSE))=TRUE,"---",IF(VLOOKUP($A249,Sheet1!$B$3:$AH$1266,Sheet1!J$1+(Sheet1!$A$1-1)*10,FALSE)="---","---", (ROUND(VLOOKUP($A249,Sheet1!$B$3:$AH$1266,Sheet1!J$1+(Sheet1!$A$1-1)*10,FALSE),IF(VLOOKUP($A249,Sheet1!$B$3:$AH$1266,Sheet1!J$1+(Sheet1!$A$1-1)*10,FALSE)&gt;99999,-3,IF(VLOOKUP($A249,Sheet1!$B$3:$AH$1266,Sheet1!J$1+(Sheet1!$A$1-1)*10,FALSE)&gt;9999,-2,IF(VLOOKUP($A249,Sheet1!$B$3:$AH$1266,Sheet1!J$1+(Sheet1!$A$1-1)*10,FALSE)&gt;999,-1,0)))))))</f>
        <v>---</v>
      </c>
      <c r="AA249" s="392" t="str">
        <f>IF(ISNA(VLOOKUP($A249,Sheet1!$B$3:$AH$1266,Sheet1!K$1+(Sheet1!$A$1-1)*10,FALSE))=TRUE,"---",IF(VLOOKUP($A249,Sheet1!$B$3:$AH$1266,Sheet1!K$1+(Sheet1!$A$1-1)*10,FALSE)="---","---", (ROUND(VLOOKUP($A249,Sheet1!$B$3:$AH$1266,Sheet1!K$1+(Sheet1!$A$1-1)*10,FALSE),IF(VLOOKUP($A249,Sheet1!$B$3:$AH$1266,Sheet1!K$1+(Sheet1!$A$1-1)*10,FALSE)&gt;99999,-3,IF(VLOOKUP($A249,Sheet1!$B$3:$AH$1266,Sheet1!K$1+(Sheet1!$A$1-1)*10,FALSE)&gt;9999,-2,IF(VLOOKUP($A249,Sheet1!$B$3:$AH$1266,Sheet1!K$1+(Sheet1!$A$1-1)*10,FALSE)&gt;999,-1,0)))))))</f>
        <v>---</v>
      </c>
      <c r="AB249" s="392" t="str">
        <f>IF(ISNA(VLOOKUP($A249,Sheet1!$B$3:$AH$1266,Sheet1!L$1+(Sheet1!$A$1-1)*10,FALSE))=TRUE,"---",IF(VLOOKUP($A249,Sheet1!$B$3:$AH$1266,Sheet1!L$1+(Sheet1!$A$1-1)*10,FALSE)="---","---", (ROUND(VLOOKUP($A249,Sheet1!$B$3:$AH$1266,Sheet1!L$1+(Sheet1!$A$1-1)*10,FALSE),IF(VLOOKUP($A249,Sheet1!$B$3:$AH$1266,Sheet1!L$1+(Sheet1!$A$1-1)*10,FALSE)&gt;99999,-3,IF(VLOOKUP($A249,Sheet1!$B$3:$AH$1266,Sheet1!L$1+(Sheet1!$A$1-1)*10,FALSE)&gt;9999,-2,IF(VLOOKUP($A249,Sheet1!$B$3:$AH$1266,Sheet1!L$1+(Sheet1!$A$1-1)*10,FALSE)&gt;999,-1,0)))))))</f>
        <v>---</v>
      </c>
      <c r="AC249" s="392" t="str">
        <f>IF(ISNA(VLOOKUP($A249,Sheet1!$B$3:$AH$1266,Sheet1!M$1+(Sheet1!$A$1-1)*10,FALSE))=TRUE,"---",IF(VLOOKUP($A249,Sheet1!$B$3:$AH$1266,Sheet1!M$1+(Sheet1!$A$1-1)*10,FALSE)="---","---", (ROUND(VLOOKUP($A249,Sheet1!$B$3:$AH$1266,Sheet1!M$1+(Sheet1!$A$1-1)*10,FALSE),IF(VLOOKUP($A249,Sheet1!$B$3:$AH$1266,Sheet1!M$1+(Sheet1!$A$1-1)*10,FALSE)&gt;99999,-3,IF(VLOOKUP($A249,Sheet1!$B$3:$AH$1266,Sheet1!M$1+(Sheet1!$A$1-1)*10,FALSE)&gt;9999,-2,IF(VLOOKUP($A249,Sheet1!$B$3:$AH$1266,Sheet1!M$1+(Sheet1!$A$1-1)*10,FALSE)&gt;999,-1,0)))))))</f>
        <v>---</v>
      </c>
      <c r="AD249" s="392" t="str">
        <f>IF(ISNA(VLOOKUP($A249,Sheet1!$B$3:$AH$1266,Sheet1!N$1+(Sheet1!$A$1-1)*10,FALSE))=TRUE,"---",IF(VLOOKUP($A249,Sheet1!$B$3:$AH$1266,Sheet1!N$1+(Sheet1!$A$1-1)*10,FALSE)="---","---", (ROUND(VLOOKUP($A249,Sheet1!$B$3:$AH$1266,Sheet1!N$1+(Sheet1!$A$1-1)*10,FALSE),IF(VLOOKUP($A249,Sheet1!$B$3:$AH$1266,Sheet1!N$1+(Sheet1!$A$1-1)*10,FALSE)&gt;99999,-3,IF(VLOOKUP($A249,Sheet1!$B$3:$AH$1266,Sheet1!N$1+(Sheet1!$A$1-1)*10,FALSE)&gt;9999,-2,IF(VLOOKUP($A249,Sheet1!$B$3:$AH$1266,Sheet1!N$1+(Sheet1!$A$1-1)*10,FALSE)&gt;999,-1,0)))))))</f>
        <v>---</v>
      </c>
    </row>
    <row r="250" spans="1:30" ht="25.5" customHeight="1" x14ac:dyDescent="0.25">
      <c r="A250" s="303"/>
      <c r="B250" s="331"/>
      <c r="C250" s="303"/>
      <c r="D250" s="303"/>
      <c r="E250" s="307" t="e">
        <v>#N/A</v>
      </c>
      <c r="F250" s="331"/>
      <c r="G250" s="319"/>
      <c r="H250" s="347"/>
      <c r="I250" s="173">
        <v>15754</v>
      </c>
      <c r="J250" s="147">
        <v>10.47</v>
      </c>
      <c r="K250" s="127" t="s">
        <v>87</v>
      </c>
      <c r="L250" s="156" t="s">
        <v>4405</v>
      </c>
      <c r="M250" s="157" t="s">
        <v>4405</v>
      </c>
      <c r="N250" s="127" t="s">
        <v>75</v>
      </c>
      <c r="O250" s="68" t="s">
        <v>4405</v>
      </c>
      <c r="P250" s="68" t="s">
        <v>4405</v>
      </c>
      <c r="Q250" s="68" t="s">
        <v>4405</v>
      </c>
      <c r="R250" s="74" t="s">
        <v>4405</v>
      </c>
      <c r="S250" s="356" t="e">
        <v>#N/A</v>
      </c>
      <c r="T250" s="356" t="str">
        <f>IF(ISNA(VLOOKUP(A250,Sheet1!B$3:C$1266,2,FALSE)=TRUE),"ND",VLOOKUP(A250,Sheet1!B$3:C$1266,2,FALSE))</f>
        <v>ND</v>
      </c>
      <c r="U250" s="392" t="str">
        <f>IF(ISNA(VLOOKUP($A250,Sheet1!$B$3:$AH$1266,Sheet1!E$1+(Sheet1!$A$1-1)*10,FALSE))=TRUE,"---",IF(VLOOKUP($A250,Sheet1!$B$3:$AH$1266,Sheet1!E$1+(Sheet1!$A$1-1)*10,FALSE)="---","---", (ROUND(VLOOKUP($A250,Sheet1!$B$3:$AH$1266,Sheet1!E$1+(Sheet1!$A$1-1)*10,FALSE),IF(VLOOKUP($A250,Sheet1!$B$3:$AH$1266,Sheet1!E$1+(Sheet1!$A$1-1)*10,FALSE)&gt;99999,-3,IF(VLOOKUP($A250,Sheet1!$B$3:$AH$1266,Sheet1!E$1+(Sheet1!$A$1-1)*10,FALSE)&gt;9999,-2,IF(VLOOKUP($A250,Sheet1!$B$3:$AH$1266,Sheet1!E$1+(Sheet1!$A$1-1)*10,FALSE)&gt;999,-1,0)))))))</f>
        <v>---</v>
      </c>
      <c r="V250" s="392" t="str">
        <f>IF(ISNA(VLOOKUP($A250,Sheet1!$B$3:$AH$1266,Sheet1!F$1+(Sheet1!$A$1-1)*10,FALSE))=TRUE,"---",IF(VLOOKUP($A250,Sheet1!$B$3:$AH$1266,Sheet1!F$1+(Sheet1!$A$1-1)*10,FALSE)="---","---", (ROUND(VLOOKUP($A250,Sheet1!$B$3:$AH$1266,Sheet1!F$1+(Sheet1!$A$1-1)*10,FALSE),IF(VLOOKUP($A250,Sheet1!$B$3:$AH$1266,Sheet1!F$1+(Sheet1!$A$1-1)*10,FALSE)&gt;99999,-3,IF(VLOOKUP($A250,Sheet1!$B$3:$AH$1266,Sheet1!F$1+(Sheet1!$A$1-1)*10,FALSE)&gt;9999,-2,IF(VLOOKUP($A250,Sheet1!$B$3:$AH$1266,Sheet1!F$1+(Sheet1!$A$1-1)*10,FALSE)&gt;999,-1,0)))))))</f>
        <v>---</v>
      </c>
      <c r="W250" s="392" t="str">
        <f>IF(ISNA(VLOOKUP($A250,Sheet1!$B$3:$AH$1266,Sheet1!G$1+(Sheet1!$A$1-1)*10,FALSE))=TRUE,"---",IF(VLOOKUP($A250,Sheet1!$B$3:$AH$1266,Sheet1!G$1+(Sheet1!$A$1-1)*10,FALSE)="---","---", (ROUND(VLOOKUP($A250,Sheet1!$B$3:$AH$1266,Sheet1!G$1+(Sheet1!$A$1-1)*10,FALSE),IF(VLOOKUP($A250,Sheet1!$B$3:$AH$1266,Sheet1!G$1+(Sheet1!$A$1-1)*10,FALSE)&gt;99999,-3,IF(VLOOKUP($A250,Sheet1!$B$3:$AH$1266,Sheet1!G$1+(Sheet1!$A$1-1)*10,FALSE)&gt;9999,-2,IF(VLOOKUP($A250,Sheet1!$B$3:$AH$1266,Sheet1!G$1+(Sheet1!$A$1-1)*10,FALSE)&gt;999,-1,0)))))))</f>
        <v>---</v>
      </c>
      <c r="X250" s="392" t="str">
        <f>IF(ISNA(VLOOKUP($A250,Sheet1!$B$3:$AH$1266,Sheet1!H$1+(Sheet1!$A$1-1)*10,FALSE))=TRUE,"---",IF(VLOOKUP($A250,Sheet1!$B$3:$AH$1266,Sheet1!H$1+(Sheet1!$A$1-1)*10,FALSE)="---","---", (ROUND(VLOOKUP($A250,Sheet1!$B$3:$AH$1266,Sheet1!H$1+(Sheet1!$A$1-1)*10,FALSE),IF(VLOOKUP($A250,Sheet1!$B$3:$AH$1266,Sheet1!H$1+(Sheet1!$A$1-1)*10,FALSE)&gt;99999,-3,IF(VLOOKUP($A250,Sheet1!$B$3:$AH$1266,Sheet1!H$1+(Sheet1!$A$1-1)*10,FALSE)&gt;9999,-2,IF(VLOOKUP($A250,Sheet1!$B$3:$AH$1266,Sheet1!H$1+(Sheet1!$A$1-1)*10,FALSE)&gt;999,-1,0)))))))</f>
        <v>---</v>
      </c>
      <c r="Y250" s="392" t="str">
        <f>IF(ISNA(VLOOKUP($A250,Sheet1!$B$3:$AH$1266,Sheet1!I$1+(Sheet1!$A$1-1)*10,FALSE))=TRUE,"---",IF(VLOOKUP($A250,Sheet1!$B$3:$AH$1266,Sheet1!I$1+(Sheet1!$A$1-1)*10,FALSE)="---","---", (ROUND(VLOOKUP($A250,Sheet1!$B$3:$AH$1266,Sheet1!I$1+(Sheet1!$A$1-1)*10,FALSE),IF(VLOOKUP($A250,Sheet1!$B$3:$AH$1266,Sheet1!I$1+(Sheet1!$A$1-1)*10,FALSE)&gt;99999,-3,IF(VLOOKUP($A250,Sheet1!$B$3:$AH$1266,Sheet1!I$1+(Sheet1!$A$1-1)*10,FALSE)&gt;9999,-2,IF(VLOOKUP($A250,Sheet1!$B$3:$AH$1266,Sheet1!I$1+(Sheet1!$A$1-1)*10,FALSE)&gt;999,-1,0)))))))</f>
        <v>---</v>
      </c>
      <c r="Z250" s="392" t="str">
        <f>IF(ISNA(VLOOKUP($A250,Sheet1!$B$3:$AH$1266,Sheet1!J$1+(Sheet1!$A$1-1)*10,FALSE))=TRUE,"---",IF(VLOOKUP($A250,Sheet1!$B$3:$AH$1266,Sheet1!J$1+(Sheet1!$A$1-1)*10,FALSE)="---","---", (ROUND(VLOOKUP($A250,Sheet1!$B$3:$AH$1266,Sheet1!J$1+(Sheet1!$A$1-1)*10,FALSE),IF(VLOOKUP($A250,Sheet1!$B$3:$AH$1266,Sheet1!J$1+(Sheet1!$A$1-1)*10,FALSE)&gt;99999,-3,IF(VLOOKUP($A250,Sheet1!$B$3:$AH$1266,Sheet1!J$1+(Sheet1!$A$1-1)*10,FALSE)&gt;9999,-2,IF(VLOOKUP($A250,Sheet1!$B$3:$AH$1266,Sheet1!J$1+(Sheet1!$A$1-1)*10,FALSE)&gt;999,-1,0)))))))</f>
        <v>---</v>
      </c>
      <c r="AA250" s="392" t="str">
        <f>IF(ISNA(VLOOKUP($A250,Sheet1!$B$3:$AH$1266,Sheet1!K$1+(Sheet1!$A$1-1)*10,FALSE))=TRUE,"---",IF(VLOOKUP($A250,Sheet1!$B$3:$AH$1266,Sheet1!K$1+(Sheet1!$A$1-1)*10,FALSE)="---","---", (ROUND(VLOOKUP($A250,Sheet1!$B$3:$AH$1266,Sheet1!K$1+(Sheet1!$A$1-1)*10,FALSE),IF(VLOOKUP($A250,Sheet1!$B$3:$AH$1266,Sheet1!K$1+(Sheet1!$A$1-1)*10,FALSE)&gt;99999,-3,IF(VLOOKUP($A250,Sheet1!$B$3:$AH$1266,Sheet1!K$1+(Sheet1!$A$1-1)*10,FALSE)&gt;9999,-2,IF(VLOOKUP($A250,Sheet1!$B$3:$AH$1266,Sheet1!K$1+(Sheet1!$A$1-1)*10,FALSE)&gt;999,-1,0)))))))</f>
        <v>---</v>
      </c>
      <c r="AB250" s="392" t="str">
        <f>IF(ISNA(VLOOKUP($A250,Sheet1!$B$3:$AH$1266,Sheet1!L$1+(Sheet1!$A$1-1)*10,FALSE))=TRUE,"---",IF(VLOOKUP($A250,Sheet1!$B$3:$AH$1266,Sheet1!L$1+(Sheet1!$A$1-1)*10,FALSE)="---","---", (ROUND(VLOOKUP($A250,Sheet1!$B$3:$AH$1266,Sheet1!L$1+(Sheet1!$A$1-1)*10,FALSE),IF(VLOOKUP($A250,Sheet1!$B$3:$AH$1266,Sheet1!L$1+(Sheet1!$A$1-1)*10,FALSE)&gt;99999,-3,IF(VLOOKUP($A250,Sheet1!$B$3:$AH$1266,Sheet1!L$1+(Sheet1!$A$1-1)*10,FALSE)&gt;9999,-2,IF(VLOOKUP($A250,Sheet1!$B$3:$AH$1266,Sheet1!L$1+(Sheet1!$A$1-1)*10,FALSE)&gt;999,-1,0)))))))</f>
        <v>---</v>
      </c>
      <c r="AC250" s="392" t="str">
        <f>IF(ISNA(VLOOKUP($A250,Sheet1!$B$3:$AH$1266,Sheet1!M$1+(Sheet1!$A$1-1)*10,FALSE))=TRUE,"---",IF(VLOOKUP($A250,Sheet1!$B$3:$AH$1266,Sheet1!M$1+(Sheet1!$A$1-1)*10,FALSE)="---","---", (ROUND(VLOOKUP($A250,Sheet1!$B$3:$AH$1266,Sheet1!M$1+(Sheet1!$A$1-1)*10,FALSE),IF(VLOOKUP($A250,Sheet1!$B$3:$AH$1266,Sheet1!M$1+(Sheet1!$A$1-1)*10,FALSE)&gt;99999,-3,IF(VLOOKUP($A250,Sheet1!$B$3:$AH$1266,Sheet1!M$1+(Sheet1!$A$1-1)*10,FALSE)&gt;9999,-2,IF(VLOOKUP($A250,Sheet1!$B$3:$AH$1266,Sheet1!M$1+(Sheet1!$A$1-1)*10,FALSE)&gt;999,-1,0)))))))</f>
        <v>---</v>
      </c>
      <c r="AD250" s="392" t="str">
        <f>IF(ISNA(VLOOKUP($A250,Sheet1!$B$3:$AH$1266,Sheet1!N$1+(Sheet1!$A$1-1)*10,FALSE))=TRUE,"---",IF(VLOOKUP($A250,Sheet1!$B$3:$AH$1266,Sheet1!N$1+(Sheet1!$A$1-1)*10,FALSE)="---","---", (ROUND(VLOOKUP($A250,Sheet1!$B$3:$AH$1266,Sheet1!N$1+(Sheet1!$A$1-1)*10,FALSE),IF(VLOOKUP($A250,Sheet1!$B$3:$AH$1266,Sheet1!N$1+(Sheet1!$A$1-1)*10,FALSE)&gt;99999,-3,IF(VLOOKUP($A250,Sheet1!$B$3:$AH$1266,Sheet1!N$1+(Sheet1!$A$1-1)*10,FALSE)&gt;9999,-2,IF(VLOOKUP($A250,Sheet1!$B$3:$AH$1266,Sheet1!N$1+(Sheet1!$A$1-1)*10,FALSE)&gt;999,-1,0)))))))</f>
        <v>---</v>
      </c>
    </row>
    <row r="251" spans="1:30" ht="25.5" customHeight="1" x14ac:dyDescent="0.25">
      <c r="A251" s="304" t="s">
        <v>394</v>
      </c>
      <c r="B251" s="393" t="s">
        <v>395</v>
      </c>
      <c r="C251" s="304">
        <v>430224</v>
      </c>
      <c r="D251" s="304">
        <v>745132</v>
      </c>
      <c r="E251" s="305" t="s">
        <v>3008</v>
      </c>
      <c r="F251" s="345" t="s">
        <v>4525</v>
      </c>
      <c r="G251" s="351" t="s">
        <v>286</v>
      </c>
      <c r="H251" s="437">
        <v>1290</v>
      </c>
      <c r="I251" s="119">
        <v>4835</v>
      </c>
      <c r="J251" s="137" t="s">
        <v>4405</v>
      </c>
      <c r="K251" s="118" t="s">
        <v>17</v>
      </c>
      <c r="L251" s="146">
        <v>32400</v>
      </c>
      <c r="M251" s="123">
        <v>25.1</v>
      </c>
      <c r="N251" s="118" t="s">
        <v>28</v>
      </c>
      <c r="O251" s="71" t="s">
        <v>4405</v>
      </c>
      <c r="P251" s="71" t="s">
        <v>4405</v>
      </c>
      <c r="Q251" s="71" t="s">
        <v>4405</v>
      </c>
      <c r="R251" s="73" t="s">
        <v>4405</v>
      </c>
      <c r="S251" s="357" t="s">
        <v>4364</v>
      </c>
      <c r="T251" s="357" t="str">
        <f>IF(ISNA(VLOOKUP(A251,Sheet1!B$3:C$1266,2,FALSE)=TRUE),"NC",VLOOKUP(A251,Sheet1!B$3:C$1266,2,FALSE))</f>
        <v>Rural</v>
      </c>
      <c r="U251" s="385">
        <f>IF(ISNA(VLOOKUP($A251,Sheet1!$B$3:$AH$1266,Sheet1!E$1+(Sheet1!$A$1-1)*10,FALSE))=TRUE,"---",IF(VLOOKUP($A251,Sheet1!$B$3:$AH$1266,Sheet1!E$1+(Sheet1!$A$1-1)*10,FALSE)="---","---", (ROUND(VLOOKUP($A251,Sheet1!$B$3:$AH$1266,Sheet1!E$1+(Sheet1!$A$1-1)*10,FALSE),IF(VLOOKUP($A251,Sheet1!$B$3:$AH$1266,Sheet1!E$1+(Sheet1!$A$1-1)*10,FALSE)&gt;99999,-3,IF(VLOOKUP($A251,Sheet1!$B$3:$AH$1266,Sheet1!E$1+(Sheet1!$A$1-1)*10,FALSE)&gt;9999,-2,IF(VLOOKUP($A251,Sheet1!$B$3:$AH$1266,Sheet1!E$1+(Sheet1!$A$1-1)*10,FALSE)&gt;999,-1,0)))))))</f>
        <v>16300</v>
      </c>
      <c r="V251" s="385">
        <f>IF(ISNA(VLOOKUP($A251,Sheet1!$B$3:$AH$1266,Sheet1!F$1+(Sheet1!$A$1-1)*10,FALSE))=TRUE,"---",IF(VLOOKUP($A251,Sheet1!$B$3:$AH$1266,Sheet1!F$1+(Sheet1!$A$1-1)*10,FALSE)="---","---", (ROUND(VLOOKUP($A251,Sheet1!$B$3:$AH$1266,Sheet1!F$1+(Sheet1!$A$1-1)*10,FALSE),IF(VLOOKUP($A251,Sheet1!$B$3:$AH$1266,Sheet1!F$1+(Sheet1!$A$1-1)*10,FALSE)&gt;99999,-3,IF(VLOOKUP($A251,Sheet1!$B$3:$AH$1266,Sheet1!F$1+(Sheet1!$A$1-1)*10,FALSE)&gt;9999,-2,IF(VLOOKUP($A251,Sheet1!$B$3:$AH$1266,Sheet1!F$1+(Sheet1!$A$1-1)*10,FALSE)&gt;999,-1,0)))))))</f>
        <v>18000</v>
      </c>
      <c r="W251" s="385">
        <f>IF(ISNA(VLOOKUP($A251,Sheet1!$B$3:$AH$1266,Sheet1!G$1+(Sheet1!$A$1-1)*10,FALSE))=TRUE,"---",IF(VLOOKUP($A251,Sheet1!$B$3:$AH$1266,Sheet1!G$1+(Sheet1!$A$1-1)*10,FALSE)="---","---", (ROUND(VLOOKUP($A251,Sheet1!$B$3:$AH$1266,Sheet1!G$1+(Sheet1!$A$1-1)*10,FALSE),IF(VLOOKUP($A251,Sheet1!$B$3:$AH$1266,Sheet1!G$1+(Sheet1!$A$1-1)*10,FALSE)&gt;99999,-3,IF(VLOOKUP($A251,Sheet1!$B$3:$AH$1266,Sheet1!G$1+(Sheet1!$A$1-1)*10,FALSE)&gt;9999,-2,IF(VLOOKUP($A251,Sheet1!$B$3:$AH$1266,Sheet1!G$1+(Sheet1!$A$1-1)*10,FALSE)&gt;999,-1,0)))))))</f>
        <v>20000</v>
      </c>
      <c r="X251" s="385">
        <f>IF(ISNA(VLOOKUP($A251,Sheet1!$B$3:$AH$1266,Sheet1!H$1+(Sheet1!$A$1-1)*10,FALSE))=TRUE,"---",IF(VLOOKUP($A251,Sheet1!$B$3:$AH$1266,Sheet1!H$1+(Sheet1!$A$1-1)*10,FALSE)="---","---", (ROUND(VLOOKUP($A251,Sheet1!$B$3:$AH$1266,Sheet1!H$1+(Sheet1!$A$1-1)*10,FALSE),IF(VLOOKUP($A251,Sheet1!$B$3:$AH$1266,Sheet1!H$1+(Sheet1!$A$1-1)*10,FALSE)&gt;99999,-3,IF(VLOOKUP($A251,Sheet1!$B$3:$AH$1266,Sheet1!H$1+(Sheet1!$A$1-1)*10,FALSE)&gt;9999,-2,IF(VLOOKUP($A251,Sheet1!$B$3:$AH$1266,Sheet1!H$1+(Sheet1!$A$1-1)*10,FALSE)&gt;999,-1,0)))))))</f>
        <v>25300</v>
      </c>
      <c r="Y251" s="385">
        <f>IF(ISNA(VLOOKUP($A251,Sheet1!$B$3:$AH$1266,Sheet1!I$1+(Sheet1!$A$1-1)*10,FALSE))=TRUE,"---",IF(VLOOKUP($A251,Sheet1!$B$3:$AH$1266,Sheet1!I$1+(Sheet1!$A$1-1)*10,FALSE)="---","---", (ROUND(VLOOKUP($A251,Sheet1!$B$3:$AH$1266,Sheet1!I$1+(Sheet1!$A$1-1)*10,FALSE),IF(VLOOKUP($A251,Sheet1!$B$3:$AH$1266,Sheet1!I$1+(Sheet1!$A$1-1)*10,FALSE)&gt;99999,-3,IF(VLOOKUP($A251,Sheet1!$B$3:$AH$1266,Sheet1!I$1+(Sheet1!$A$1-1)*10,FALSE)&gt;9999,-2,IF(VLOOKUP($A251,Sheet1!$B$3:$AH$1266,Sheet1!I$1+(Sheet1!$A$1-1)*10,FALSE)&gt;999,-1,0)))))))</f>
        <v>29100</v>
      </c>
      <c r="Z251" s="385">
        <f>IF(ISNA(VLOOKUP($A251,Sheet1!$B$3:$AH$1266,Sheet1!J$1+(Sheet1!$A$1-1)*10,FALSE))=TRUE,"---",IF(VLOOKUP($A251,Sheet1!$B$3:$AH$1266,Sheet1!J$1+(Sheet1!$A$1-1)*10,FALSE)="---","---", (ROUND(VLOOKUP($A251,Sheet1!$B$3:$AH$1266,Sheet1!J$1+(Sheet1!$A$1-1)*10,FALSE),IF(VLOOKUP($A251,Sheet1!$B$3:$AH$1266,Sheet1!J$1+(Sheet1!$A$1-1)*10,FALSE)&gt;99999,-3,IF(VLOOKUP($A251,Sheet1!$B$3:$AH$1266,Sheet1!J$1+(Sheet1!$A$1-1)*10,FALSE)&gt;9999,-2,IF(VLOOKUP($A251,Sheet1!$B$3:$AH$1266,Sheet1!J$1+(Sheet1!$A$1-1)*10,FALSE)&gt;999,-1,0)))))))</f>
        <v>34000</v>
      </c>
      <c r="AA251" s="385">
        <f>IF(ISNA(VLOOKUP($A251,Sheet1!$B$3:$AH$1266,Sheet1!K$1+(Sheet1!$A$1-1)*10,FALSE))=TRUE,"---",IF(VLOOKUP($A251,Sheet1!$B$3:$AH$1266,Sheet1!K$1+(Sheet1!$A$1-1)*10,FALSE)="---","---", (ROUND(VLOOKUP($A251,Sheet1!$B$3:$AH$1266,Sheet1!K$1+(Sheet1!$A$1-1)*10,FALSE),IF(VLOOKUP($A251,Sheet1!$B$3:$AH$1266,Sheet1!K$1+(Sheet1!$A$1-1)*10,FALSE)&gt;99999,-3,IF(VLOOKUP($A251,Sheet1!$B$3:$AH$1266,Sheet1!K$1+(Sheet1!$A$1-1)*10,FALSE)&gt;9999,-2,IF(VLOOKUP($A251,Sheet1!$B$3:$AH$1266,Sheet1!K$1+(Sheet1!$A$1-1)*10,FALSE)&gt;999,-1,0)))))))</f>
        <v>37700</v>
      </c>
      <c r="AB251" s="385">
        <f>IF(ISNA(VLOOKUP($A251,Sheet1!$B$3:$AH$1266,Sheet1!L$1+(Sheet1!$A$1-1)*10,FALSE))=TRUE,"---",IF(VLOOKUP($A251,Sheet1!$B$3:$AH$1266,Sheet1!L$1+(Sheet1!$A$1-1)*10,FALSE)="---","---", (ROUND(VLOOKUP($A251,Sheet1!$B$3:$AH$1266,Sheet1!L$1+(Sheet1!$A$1-1)*10,FALSE),IF(VLOOKUP($A251,Sheet1!$B$3:$AH$1266,Sheet1!L$1+(Sheet1!$A$1-1)*10,FALSE)&gt;99999,-3,IF(VLOOKUP($A251,Sheet1!$B$3:$AH$1266,Sheet1!L$1+(Sheet1!$A$1-1)*10,FALSE)&gt;9999,-2,IF(VLOOKUP($A251,Sheet1!$B$3:$AH$1266,Sheet1!L$1+(Sheet1!$A$1-1)*10,FALSE)&gt;999,-1,0)))))))</f>
        <v>42000</v>
      </c>
      <c r="AC251" s="385">
        <f>IF(ISNA(VLOOKUP($A251,Sheet1!$B$3:$AH$1266,Sheet1!M$1+(Sheet1!$A$1-1)*10,FALSE))=TRUE,"---",IF(VLOOKUP($A251,Sheet1!$B$3:$AH$1266,Sheet1!M$1+(Sheet1!$A$1-1)*10,FALSE)="---","---", (ROUND(VLOOKUP($A251,Sheet1!$B$3:$AH$1266,Sheet1!M$1+(Sheet1!$A$1-1)*10,FALSE),IF(VLOOKUP($A251,Sheet1!$B$3:$AH$1266,Sheet1!M$1+(Sheet1!$A$1-1)*10,FALSE)&gt;99999,-3,IF(VLOOKUP($A251,Sheet1!$B$3:$AH$1266,Sheet1!M$1+(Sheet1!$A$1-1)*10,FALSE)&gt;9999,-2,IF(VLOOKUP($A251,Sheet1!$B$3:$AH$1266,Sheet1!M$1+(Sheet1!$A$1-1)*10,FALSE)&gt;999,-1,0)))))))</f>
        <v>45500</v>
      </c>
      <c r="AD251" s="385">
        <f>IF(ISNA(VLOOKUP($A251,Sheet1!$B$3:$AH$1266,Sheet1!N$1+(Sheet1!$A$1-1)*10,FALSE))=TRUE,"---",IF(VLOOKUP($A251,Sheet1!$B$3:$AH$1266,Sheet1!N$1+(Sheet1!$A$1-1)*10,FALSE)="---","---", (ROUND(VLOOKUP($A251,Sheet1!$B$3:$AH$1266,Sheet1!N$1+(Sheet1!$A$1-1)*10,FALSE),IF(VLOOKUP($A251,Sheet1!$B$3:$AH$1266,Sheet1!N$1+(Sheet1!$A$1-1)*10,FALSE)&gt;99999,-3,IF(VLOOKUP($A251,Sheet1!$B$3:$AH$1266,Sheet1!N$1+(Sheet1!$A$1-1)*10,FALSE)&gt;9999,-2,IF(VLOOKUP($A251,Sheet1!$B$3:$AH$1266,Sheet1!N$1+(Sheet1!$A$1-1)*10,FALSE)&gt;999,-1,0)))))))</f>
        <v>51300</v>
      </c>
    </row>
    <row r="252" spans="1:30" ht="25.5" customHeight="1" x14ac:dyDescent="0.25">
      <c r="A252" s="304"/>
      <c r="B252" s="346"/>
      <c r="C252" s="304"/>
      <c r="D252" s="304"/>
      <c r="E252" s="305" t="e">
        <v>#N/A</v>
      </c>
      <c r="F252" s="346"/>
      <c r="G252" s="352"/>
      <c r="H252" s="437"/>
      <c r="I252" s="119" t="s">
        <v>396</v>
      </c>
      <c r="J252" s="137" t="s">
        <v>4405</v>
      </c>
      <c r="K252" s="118" t="s">
        <v>17</v>
      </c>
      <c r="L252" s="146">
        <v>23700</v>
      </c>
      <c r="M252" s="123">
        <v>18.399999999999999</v>
      </c>
      <c r="N252" s="118" t="s">
        <v>24</v>
      </c>
      <c r="O252" s="71" t="s">
        <v>4405</v>
      </c>
      <c r="P252" s="71" t="s">
        <v>4405</v>
      </c>
      <c r="Q252" s="71" t="s">
        <v>4405</v>
      </c>
      <c r="R252" s="73" t="s">
        <v>4405</v>
      </c>
      <c r="S252" s="357" t="e">
        <v>#N/A</v>
      </c>
      <c r="T252" s="357" t="str">
        <f>IF(ISNA(VLOOKUP(A252,Sheet1!B$3:C$1266,2,FALSE)=TRUE),"ND",VLOOKUP(A252,Sheet1!B$3:C$1266,2,FALSE))</f>
        <v>ND</v>
      </c>
      <c r="U252" s="385" t="str">
        <f>IF(ISNA(VLOOKUP($A252,Sheet1!$B$3:$AH$1266,Sheet1!E$1+(Sheet1!$A$1-1)*10,FALSE))=TRUE,"---",IF(VLOOKUP($A252,Sheet1!$B$3:$AH$1266,Sheet1!E$1+(Sheet1!$A$1-1)*10,FALSE)="---","---", (ROUND(VLOOKUP($A252,Sheet1!$B$3:$AH$1266,Sheet1!E$1+(Sheet1!$A$1-1)*10,FALSE),IF(VLOOKUP($A252,Sheet1!$B$3:$AH$1266,Sheet1!E$1+(Sheet1!$A$1-1)*10,FALSE)&gt;99999,-3,IF(VLOOKUP($A252,Sheet1!$B$3:$AH$1266,Sheet1!E$1+(Sheet1!$A$1-1)*10,FALSE)&gt;9999,-2,IF(VLOOKUP($A252,Sheet1!$B$3:$AH$1266,Sheet1!E$1+(Sheet1!$A$1-1)*10,FALSE)&gt;999,-1,0)))))))</f>
        <v>---</v>
      </c>
      <c r="V252" s="385" t="str">
        <f>IF(ISNA(VLOOKUP($A252,Sheet1!$B$3:$AH$1266,Sheet1!F$1+(Sheet1!$A$1-1)*10,FALSE))=TRUE,"---",IF(VLOOKUP($A252,Sheet1!$B$3:$AH$1266,Sheet1!F$1+(Sheet1!$A$1-1)*10,FALSE)="---","---", (ROUND(VLOOKUP($A252,Sheet1!$B$3:$AH$1266,Sheet1!F$1+(Sheet1!$A$1-1)*10,FALSE),IF(VLOOKUP($A252,Sheet1!$B$3:$AH$1266,Sheet1!F$1+(Sheet1!$A$1-1)*10,FALSE)&gt;99999,-3,IF(VLOOKUP($A252,Sheet1!$B$3:$AH$1266,Sheet1!F$1+(Sheet1!$A$1-1)*10,FALSE)&gt;9999,-2,IF(VLOOKUP($A252,Sheet1!$B$3:$AH$1266,Sheet1!F$1+(Sheet1!$A$1-1)*10,FALSE)&gt;999,-1,0)))))))</f>
        <v>---</v>
      </c>
      <c r="W252" s="385" t="str">
        <f>IF(ISNA(VLOOKUP($A252,Sheet1!$B$3:$AH$1266,Sheet1!G$1+(Sheet1!$A$1-1)*10,FALSE))=TRUE,"---",IF(VLOOKUP($A252,Sheet1!$B$3:$AH$1266,Sheet1!G$1+(Sheet1!$A$1-1)*10,FALSE)="---","---", (ROUND(VLOOKUP($A252,Sheet1!$B$3:$AH$1266,Sheet1!G$1+(Sheet1!$A$1-1)*10,FALSE),IF(VLOOKUP($A252,Sheet1!$B$3:$AH$1266,Sheet1!G$1+(Sheet1!$A$1-1)*10,FALSE)&gt;99999,-3,IF(VLOOKUP($A252,Sheet1!$B$3:$AH$1266,Sheet1!G$1+(Sheet1!$A$1-1)*10,FALSE)&gt;9999,-2,IF(VLOOKUP($A252,Sheet1!$B$3:$AH$1266,Sheet1!G$1+(Sheet1!$A$1-1)*10,FALSE)&gt;999,-1,0)))))))</f>
        <v>---</v>
      </c>
      <c r="X252" s="385" t="str">
        <f>IF(ISNA(VLOOKUP($A252,Sheet1!$B$3:$AH$1266,Sheet1!H$1+(Sheet1!$A$1-1)*10,FALSE))=TRUE,"---",IF(VLOOKUP($A252,Sheet1!$B$3:$AH$1266,Sheet1!H$1+(Sheet1!$A$1-1)*10,FALSE)="---","---", (ROUND(VLOOKUP($A252,Sheet1!$B$3:$AH$1266,Sheet1!H$1+(Sheet1!$A$1-1)*10,FALSE),IF(VLOOKUP($A252,Sheet1!$B$3:$AH$1266,Sheet1!H$1+(Sheet1!$A$1-1)*10,FALSE)&gt;99999,-3,IF(VLOOKUP($A252,Sheet1!$B$3:$AH$1266,Sheet1!H$1+(Sheet1!$A$1-1)*10,FALSE)&gt;9999,-2,IF(VLOOKUP($A252,Sheet1!$B$3:$AH$1266,Sheet1!H$1+(Sheet1!$A$1-1)*10,FALSE)&gt;999,-1,0)))))))</f>
        <v>---</v>
      </c>
      <c r="Y252" s="385" t="str">
        <f>IF(ISNA(VLOOKUP($A252,Sheet1!$B$3:$AH$1266,Sheet1!I$1+(Sheet1!$A$1-1)*10,FALSE))=TRUE,"---",IF(VLOOKUP($A252,Sheet1!$B$3:$AH$1266,Sheet1!I$1+(Sheet1!$A$1-1)*10,FALSE)="---","---", (ROUND(VLOOKUP($A252,Sheet1!$B$3:$AH$1266,Sheet1!I$1+(Sheet1!$A$1-1)*10,FALSE),IF(VLOOKUP($A252,Sheet1!$B$3:$AH$1266,Sheet1!I$1+(Sheet1!$A$1-1)*10,FALSE)&gt;99999,-3,IF(VLOOKUP($A252,Sheet1!$B$3:$AH$1266,Sheet1!I$1+(Sheet1!$A$1-1)*10,FALSE)&gt;9999,-2,IF(VLOOKUP($A252,Sheet1!$B$3:$AH$1266,Sheet1!I$1+(Sheet1!$A$1-1)*10,FALSE)&gt;999,-1,0)))))))</f>
        <v>---</v>
      </c>
      <c r="Z252" s="385" t="str">
        <f>IF(ISNA(VLOOKUP($A252,Sheet1!$B$3:$AH$1266,Sheet1!J$1+(Sheet1!$A$1-1)*10,FALSE))=TRUE,"---",IF(VLOOKUP($A252,Sheet1!$B$3:$AH$1266,Sheet1!J$1+(Sheet1!$A$1-1)*10,FALSE)="---","---", (ROUND(VLOOKUP($A252,Sheet1!$B$3:$AH$1266,Sheet1!J$1+(Sheet1!$A$1-1)*10,FALSE),IF(VLOOKUP($A252,Sheet1!$B$3:$AH$1266,Sheet1!J$1+(Sheet1!$A$1-1)*10,FALSE)&gt;99999,-3,IF(VLOOKUP($A252,Sheet1!$B$3:$AH$1266,Sheet1!J$1+(Sheet1!$A$1-1)*10,FALSE)&gt;9999,-2,IF(VLOOKUP($A252,Sheet1!$B$3:$AH$1266,Sheet1!J$1+(Sheet1!$A$1-1)*10,FALSE)&gt;999,-1,0)))))))</f>
        <v>---</v>
      </c>
      <c r="AA252" s="385" t="str">
        <f>IF(ISNA(VLOOKUP($A252,Sheet1!$B$3:$AH$1266,Sheet1!K$1+(Sheet1!$A$1-1)*10,FALSE))=TRUE,"---",IF(VLOOKUP($A252,Sheet1!$B$3:$AH$1266,Sheet1!K$1+(Sheet1!$A$1-1)*10,FALSE)="---","---", (ROUND(VLOOKUP($A252,Sheet1!$B$3:$AH$1266,Sheet1!K$1+(Sheet1!$A$1-1)*10,FALSE),IF(VLOOKUP($A252,Sheet1!$B$3:$AH$1266,Sheet1!K$1+(Sheet1!$A$1-1)*10,FALSE)&gt;99999,-3,IF(VLOOKUP($A252,Sheet1!$B$3:$AH$1266,Sheet1!K$1+(Sheet1!$A$1-1)*10,FALSE)&gt;9999,-2,IF(VLOOKUP($A252,Sheet1!$B$3:$AH$1266,Sheet1!K$1+(Sheet1!$A$1-1)*10,FALSE)&gt;999,-1,0)))))))</f>
        <v>---</v>
      </c>
      <c r="AB252" s="385" t="str">
        <f>IF(ISNA(VLOOKUP($A252,Sheet1!$B$3:$AH$1266,Sheet1!L$1+(Sheet1!$A$1-1)*10,FALSE))=TRUE,"---",IF(VLOOKUP($A252,Sheet1!$B$3:$AH$1266,Sheet1!L$1+(Sheet1!$A$1-1)*10,FALSE)="---","---", (ROUND(VLOOKUP($A252,Sheet1!$B$3:$AH$1266,Sheet1!L$1+(Sheet1!$A$1-1)*10,FALSE),IF(VLOOKUP($A252,Sheet1!$B$3:$AH$1266,Sheet1!L$1+(Sheet1!$A$1-1)*10,FALSE)&gt;99999,-3,IF(VLOOKUP($A252,Sheet1!$B$3:$AH$1266,Sheet1!L$1+(Sheet1!$A$1-1)*10,FALSE)&gt;9999,-2,IF(VLOOKUP($A252,Sheet1!$B$3:$AH$1266,Sheet1!L$1+(Sheet1!$A$1-1)*10,FALSE)&gt;999,-1,0)))))))</f>
        <v>---</v>
      </c>
      <c r="AC252" s="385" t="str">
        <f>IF(ISNA(VLOOKUP($A252,Sheet1!$B$3:$AH$1266,Sheet1!M$1+(Sheet1!$A$1-1)*10,FALSE))=TRUE,"---",IF(VLOOKUP($A252,Sheet1!$B$3:$AH$1266,Sheet1!M$1+(Sheet1!$A$1-1)*10,FALSE)="---","---", (ROUND(VLOOKUP($A252,Sheet1!$B$3:$AH$1266,Sheet1!M$1+(Sheet1!$A$1-1)*10,FALSE),IF(VLOOKUP($A252,Sheet1!$B$3:$AH$1266,Sheet1!M$1+(Sheet1!$A$1-1)*10,FALSE)&gt;99999,-3,IF(VLOOKUP($A252,Sheet1!$B$3:$AH$1266,Sheet1!M$1+(Sheet1!$A$1-1)*10,FALSE)&gt;9999,-2,IF(VLOOKUP($A252,Sheet1!$B$3:$AH$1266,Sheet1!M$1+(Sheet1!$A$1-1)*10,FALSE)&gt;999,-1,0)))))))</f>
        <v>---</v>
      </c>
      <c r="AD252" s="385" t="str">
        <f>IF(ISNA(VLOOKUP($A252,Sheet1!$B$3:$AH$1266,Sheet1!N$1+(Sheet1!$A$1-1)*10,FALSE))=TRUE,"---",IF(VLOOKUP($A252,Sheet1!$B$3:$AH$1266,Sheet1!N$1+(Sheet1!$A$1-1)*10,FALSE)="---","---", (ROUND(VLOOKUP($A252,Sheet1!$B$3:$AH$1266,Sheet1!N$1+(Sheet1!$A$1-1)*10,FALSE),IF(VLOOKUP($A252,Sheet1!$B$3:$AH$1266,Sheet1!N$1+(Sheet1!$A$1-1)*10,FALSE)&gt;99999,-3,IF(VLOOKUP($A252,Sheet1!$B$3:$AH$1266,Sheet1!N$1+(Sheet1!$A$1-1)*10,FALSE)&gt;9999,-2,IF(VLOOKUP($A252,Sheet1!$B$3:$AH$1266,Sheet1!N$1+(Sheet1!$A$1-1)*10,FALSE)&gt;999,-1,0)))))))</f>
        <v>---</v>
      </c>
    </row>
    <row r="253" spans="1:30" ht="25.5" customHeight="1" x14ac:dyDescent="0.25">
      <c r="A253" s="125" t="s">
        <v>397</v>
      </c>
      <c r="B253" s="126" t="s">
        <v>398</v>
      </c>
      <c r="C253" s="125">
        <v>430034</v>
      </c>
      <c r="D253" s="125">
        <v>744746</v>
      </c>
      <c r="E253" s="70" t="s">
        <v>3008</v>
      </c>
      <c r="F253" s="52" t="s">
        <v>4526</v>
      </c>
      <c r="G253" s="127" t="s">
        <v>286</v>
      </c>
      <c r="H253" s="128">
        <v>1.36</v>
      </c>
      <c r="I253" s="112">
        <v>29302</v>
      </c>
      <c r="J253" s="113">
        <v>5.05</v>
      </c>
      <c r="K253" s="114" t="s">
        <v>4405</v>
      </c>
      <c r="L253" s="115">
        <v>210</v>
      </c>
      <c r="M253" s="116">
        <v>154</v>
      </c>
      <c r="N253" s="114" t="s">
        <v>4405</v>
      </c>
      <c r="O253" s="68">
        <f t="shared" si="7"/>
        <v>1.7683996492271172</v>
      </c>
      <c r="P253" s="68">
        <f>IF(O253&lt;&gt;"",VLOOKUP($A253,Sheet4!$A$2:$O$1309,14,FALSE)*100,"")</f>
        <v>1.3957193009523694</v>
      </c>
      <c r="Q253" s="68">
        <f>IF(P253&lt;&gt;"",VLOOKUP($A253,Sheet4!$A$2:$O$1309,15,FALSE)*100,"")</f>
        <v>12.861724803139552</v>
      </c>
      <c r="R253" s="74">
        <f t="shared" si="8"/>
        <v>60</v>
      </c>
      <c r="S253" s="64" t="s">
        <v>4364</v>
      </c>
      <c r="T253" s="64" t="str">
        <f>IF(ISNA(VLOOKUP(A253,Sheet1!B$3:C$1266,2,FALSE)=TRUE),"NC",VLOOKUP(A253,Sheet1!B$3:C$1266,2,FALSE))</f>
        <v>Rural10</v>
      </c>
      <c r="U253" s="65">
        <f>IF(ISNA(VLOOKUP($A253,Sheet1!$B$3:$AH$1266,Sheet1!E$1+(Sheet1!$A$1-1)*10,FALSE))=TRUE,"---",IF(VLOOKUP($A253,Sheet1!$B$3:$AH$1266,Sheet1!E$1+(Sheet1!$A$1-1)*10,FALSE)="---","---", (ROUND(VLOOKUP($A253,Sheet1!$B$3:$AH$1266,Sheet1!E$1+(Sheet1!$A$1-1)*10,FALSE),IF(VLOOKUP($A253,Sheet1!$B$3:$AH$1266,Sheet1!E$1+(Sheet1!$A$1-1)*10,FALSE)&gt;99999,-3,IF(VLOOKUP($A253,Sheet1!$B$3:$AH$1266,Sheet1!E$1+(Sheet1!$A$1-1)*10,FALSE)&gt;9999,-2,IF(VLOOKUP($A253,Sheet1!$B$3:$AH$1266,Sheet1!E$1+(Sheet1!$A$1-1)*10,FALSE)&gt;999,-1,0)))))))</f>
        <v>60</v>
      </c>
      <c r="V253" s="65">
        <f>IF(ISNA(VLOOKUP($A253,Sheet1!$B$3:$AH$1266,Sheet1!F$1+(Sheet1!$A$1-1)*10,FALSE))=TRUE,"---",IF(VLOOKUP($A253,Sheet1!$B$3:$AH$1266,Sheet1!F$1+(Sheet1!$A$1-1)*10,FALSE)="---","---", (ROUND(VLOOKUP($A253,Sheet1!$B$3:$AH$1266,Sheet1!F$1+(Sheet1!$A$1-1)*10,FALSE),IF(VLOOKUP($A253,Sheet1!$B$3:$AH$1266,Sheet1!F$1+(Sheet1!$A$1-1)*10,FALSE)&gt;99999,-3,IF(VLOOKUP($A253,Sheet1!$B$3:$AH$1266,Sheet1!F$1+(Sheet1!$A$1-1)*10,FALSE)&gt;9999,-2,IF(VLOOKUP($A253,Sheet1!$B$3:$AH$1266,Sheet1!F$1+(Sheet1!$A$1-1)*10,FALSE)&gt;999,-1,0)))))))</f>
        <v>69</v>
      </c>
      <c r="W253" s="65">
        <f>IF(ISNA(VLOOKUP($A253,Sheet1!$B$3:$AH$1266,Sheet1!G$1+(Sheet1!$A$1-1)*10,FALSE))=TRUE,"---",IF(VLOOKUP($A253,Sheet1!$B$3:$AH$1266,Sheet1!G$1+(Sheet1!$A$1-1)*10,FALSE)="---","---", (ROUND(VLOOKUP($A253,Sheet1!$B$3:$AH$1266,Sheet1!G$1+(Sheet1!$A$1-1)*10,FALSE),IF(VLOOKUP($A253,Sheet1!$B$3:$AH$1266,Sheet1!G$1+(Sheet1!$A$1-1)*10,FALSE)&gt;99999,-3,IF(VLOOKUP($A253,Sheet1!$B$3:$AH$1266,Sheet1!G$1+(Sheet1!$A$1-1)*10,FALSE)&gt;9999,-2,IF(VLOOKUP($A253,Sheet1!$B$3:$AH$1266,Sheet1!G$1+(Sheet1!$A$1-1)*10,FALSE)&gt;999,-1,0)))))))</f>
        <v>81</v>
      </c>
      <c r="X253" s="65">
        <f>IF(ISNA(VLOOKUP($A253,Sheet1!$B$3:$AH$1266,Sheet1!H$1+(Sheet1!$A$1-1)*10,FALSE))=TRUE,"---",IF(VLOOKUP($A253,Sheet1!$B$3:$AH$1266,Sheet1!H$1+(Sheet1!$A$1-1)*10,FALSE)="---","---", (ROUND(VLOOKUP($A253,Sheet1!$B$3:$AH$1266,Sheet1!H$1+(Sheet1!$A$1-1)*10,FALSE),IF(VLOOKUP($A253,Sheet1!$B$3:$AH$1266,Sheet1!H$1+(Sheet1!$A$1-1)*10,FALSE)&gt;99999,-3,IF(VLOOKUP($A253,Sheet1!$B$3:$AH$1266,Sheet1!H$1+(Sheet1!$A$1-1)*10,FALSE)&gt;9999,-2,IF(VLOOKUP($A253,Sheet1!$B$3:$AH$1266,Sheet1!H$1+(Sheet1!$A$1-1)*10,FALSE)&gt;999,-1,0)))))))</f>
        <v>114</v>
      </c>
      <c r="Y253" s="65">
        <f>IF(ISNA(VLOOKUP($A253,Sheet1!$B$3:$AH$1266,Sheet1!I$1+(Sheet1!$A$1-1)*10,FALSE))=TRUE,"---",IF(VLOOKUP($A253,Sheet1!$B$3:$AH$1266,Sheet1!I$1+(Sheet1!$A$1-1)*10,FALSE)="---","---", (ROUND(VLOOKUP($A253,Sheet1!$B$3:$AH$1266,Sheet1!I$1+(Sheet1!$A$1-1)*10,FALSE),IF(VLOOKUP($A253,Sheet1!$B$3:$AH$1266,Sheet1!I$1+(Sheet1!$A$1-1)*10,FALSE)&gt;99999,-3,IF(VLOOKUP($A253,Sheet1!$B$3:$AH$1266,Sheet1!I$1+(Sheet1!$A$1-1)*10,FALSE)&gt;9999,-2,IF(VLOOKUP($A253,Sheet1!$B$3:$AH$1266,Sheet1!I$1+(Sheet1!$A$1-1)*10,FALSE)&gt;999,-1,0)))))))</f>
        <v>139</v>
      </c>
      <c r="Z253" s="65">
        <f>IF(ISNA(VLOOKUP($A253,Sheet1!$B$3:$AH$1266,Sheet1!J$1+(Sheet1!$A$1-1)*10,FALSE))=TRUE,"---",IF(VLOOKUP($A253,Sheet1!$B$3:$AH$1266,Sheet1!J$1+(Sheet1!$A$1-1)*10,FALSE)="---","---", (ROUND(VLOOKUP($A253,Sheet1!$B$3:$AH$1266,Sheet1!J$1+(Sheet1!$A$1-1)*10,FALSE),IF(VLOOKUP($A253,Sheet1!$B$3:$AH$1266,Sheet1!J$1+(Sheet1!$A$1-1)*10,FALSE)&gt;99999,-3,IF(VLOOKUP($A253,Sheet1!$B$3:$AH$1266,Sheet1!J$1+(Sheet1!$A$1-1)*10,FALSE)&gt;9999,-2,IF(VLOOKUP($A253,Sheet1!$B$3:$AH$1266,Sheet1!J$1+(Sheet1!$A$1-1)*10,FALSE)&gt;999,-1,0)))))))</f>
        <v>175</v>
      </c>
      <c r="AA253" s="65">
        <f>IF(ISNA(VLOOKUP($A253,Sheet1!$B$3:$AH$1266,Sheet1!K$1+(Sheet1!$A$1-1)*10,FALSE))=TRUE,"---",IF(VLOOKUP($A253,Sheet1!$B$3:$AH$1266,Sheet1!K$1+(Sheet1!$A$1-1)*10,FALSE)="---","---", (ROUND(VLOOKUP($A253,Sheet1!$B$3:$AH$1266,Sheet1!K$1+(Sheet1!$A$1-1)*10,FALSE),IF(VLOOKUP($A253,Sheet1!$B$3:$AH$1266,Sheet1!K$1+(Sheet1!$A$1-1)*10,FALSE)&gt;99999,-3,IF(VLOOKUP($A253,Sheet1!$B$3:$AH$1266,Sheet1!K$1+(Sheet1!$A$1-1)*10,FALSE)&gt;9999,-2,IF(VLOOKUP($A253,Sheet1!$B$3:$AH$1266,Sheet1!K$1+(Sheet1!$A$1-1)*10,FALSE)&gt;999,-1,0)))))))</f>
        <v>203</v>
      </c>
      <c r="AB253" s="65">
        <f>IF(ISNA(VLOOKUP($A253,Sheet1!$B$3:$AH$1266,Sheet1!L$1+(Sheet1!$A$1-1)*10,FALSE))=TRUE,"---",IF(VLOOKUP($A253,Sheet1!$B$3:$AH$1266,Sheet1!L$1+(Sheet1!$A$1-1)*10,FALSE)="---","---", (ROUND(VLOOKUP($A253,Sheet1!$B$3:$AH$1266,Sheet1!L$1+(Sheet1!$A$1-1)*10,FALSE),IF(VLOOKUP($A253,Sheet1!$B$3:$AH$1266,Sheet1!L$1+(Sheet1!$A$1-1)*10,FALSE)&gt;99999,-3,IF(VLOOKUP($A253,Sheet1!$B$3:$AH$1266,Sheet1!L$1+(Sheet1!$A$1-1)*10,FALSE)&gt;9999,-2,IF(VLOOKUP($A253,Sheet1!$B$3:$AH$1266,Sheet1!L$1+(Sheet1!$A$1-1)*10,FALSE)&gt;999,-1,0)))))))</f>
        <v>235</v>
      </c>
      <c r="AC253" s="65">
        <f>IF(ISNA(VLOOKUP($A253,Sheet1!$B$3:$AH$1266,Sheet1!M$1+(Sheet1!$A$1-1)*10,FALSE))=TRUE,"---",IF(VLOOKUP($A253,Sheet1!$B$3:$AH$1266,Sheet1!M$1+(Sheet1!$A$1-1)*10,FALSE)="---","---", (ROUND(VLOOKUP($A253,Sheet1!$B$3:$AH$1266,Sheet1!M$1+(Sheet1!$A$1-1)*10,FALSE),IF(VLOOKUP($A253,Sheet1!$B$3:$AH$1266,Sheet1!M$1+(Sheet1!$A$1-1)*10,FALSE)&gt;99999,-3,IF(VLOOKUP($A253,Sheet1!$B$3:$AH$1266,Sheet1!M$1+(Sheet1!$A$1-1)*10,FALSE)&gt;9999,-2,IF(VLOOKUP($A253,Sheet1!$B$3:$AH$1266,Sheet1!M$1+(Sheet1!$A$1-1)*10,FALSE)&gt;999,-1,0)))))))</f>
        <v>266</v>
      </c>
      <c r="AD253" s="65">
        <f>IF(ISNA(VLOOKUP($A253,Sheet1!$B$3:$AH$1266,Sheet1!N$1+(Sheet1!$A$1-1)*10,FALSE))=TRUE,"---",IF(VLOOKUP($A253,Sheet1!$B$3:$AH$1266,Sheet1!N$1+(Sheet1!$A$1-1)*10,FALSE)="---","---", (ROUND(VLOOKUP($A253,Sheet1!$B$3:$AH$1266,Sheet1!N$1+(Sheet1!$A$1-1)*10,FALSE),IF(VLOOKUP($A253,Sheet1!$B$3:$AH$1266,Sheet1!N$1+(Sheet1!$A$1-1)*10,FALSE)&gt;99999,-3,IF(VLOOKUP($A253,Sheet1!$B$3:$AH$1266,Sheet1!N$1+(Sheet1!$A$1-1)*10,FALSE)&gt;9999,-2,IF(VLOOKUP($A253,Sheet1!$B$3:$AH$1266,Sheet1!N$1+(Sheet1!$A$1-1)*10,FALSE)&gt;999,-1,0)))))))</f>
        <v>313</v>
      </c>
    </row>
    <row r="254" spans="1:30" ht="25.5" customHeight="1" x14ac:dyDescent="0.25">
      <c r="A254" s="304" t="s">
        <v>399</v>
      </c>
      <c r="B254" s="393" t="s">
        <v>400</v>
      </c>
      <c r="C254" s="304">
        <v>430053</v>
      </c>
      <c r="D254" s="304">
        <v>744646</v>
      </c>
      <c r="E254" s="305" t="s">
        <v>3008</v>
      </c>
      <c r="F254" s="345" t="s">
        <v>4527</v>
      </c>
      <c r="G254" s="351" t="s">
        <v>31</v>
      </c>
      <c r="H254" s="437">
        <v>1342</v>
      </c>
      <c r="I254" s="119">
        <v>38896</v>
      </c>
      <c r="J254" s="120">
        <v>19.72</v>
      </c>
      <c r="K254" s="118" t="s">
        <v>186</v>
      </c>
      <c r="L254" s="122">
        <v>35000</v>
      </c>
      <c r="M254" s="123">
        <v>26.1</v>
      </c>
      <c r="N254" s="118" t="s">
        <v>92</v>
      </c>
      <c r="O254" s="71">
        <f t="shared" si="7"/>
        <v>0.40661721617015784</v>
      </c>
      <c r="P254" s="71">
        <f>IF(O254&lt;&gt;"",VLOOKUP($A254,Sheet4!$A$2:$O$1309,14,FALSE)*100,"")</f>
        <v>0.21728934228907315</v>
      </c>
      <c r="Q254" s="71">
        <f>IF(P254&lt;&gt;"",VLOOKUP($A254,Sheet4!$A$2:$O$1309,15,FALSE)*100,"")</f>
        <v>2.1081300297047467</v>
      </c>
      <c r="R254" s="73" t="str">
        <f t="shared" si="8"/>
        <v>&gt;200,  &lt;500</v>
      </c>
      <c r="S254" s="357" t="s">
        <v>4364</v>
      </c>
      <c r="T254" s="357" t="str">
        <f>IF(ISNA(VLOOKUP(A254,Sheet1!B$3:C$1266,2,FALSE)=TRUE),"NC",VLOOKUP(A254,Sheet1!B$3:C$1266,2,FALSE))</f>
        <v>Regulated</v>
      </c>
      <c r="U254" s="385">
        <f>IF(ISNA(VLOOKUP($A254,Sheet1!$B$3:$AH$1266,Sheet1!E$1+(Sheet1!$A$1-1)*10,FALSE))=TRUE,"---",IF(VLOOKUP($A254,Sheet1!$B$3:$AH$1266,Sheet1!E$1+(Sheet1!$A$1-1)*10,FALSE)="---","---", (ROUND(VLOOKUP($A254,Sheet1!$B$3:$AH$1266,Sheet1!E$1+(Sheet1!$A$1-1)*10,FALSE),IF(VLOOKUP($A254,Sheet1!$B$3:$AH$1266,Sheet1!E$1+(Sheet1!$A$1-1)*10,FALSE)&gt;99999,-3,IF(VLOOKUP($A254,Sheet1!$B$3:$AH$1266,Sheet1!E$1+(Sheet1!$A$1-1)*10,FALSE)&gt;9999,-2,IF(VLOOKUP($A254,Sheet1!$B$3:$AH$1266,Sheet1!E$1+(Sheet1!$A$1-1)*10,FALSE)&gt;999,-1,0)))))))</f>
        <v>15400</v>
      </c>
      <c r="V254" s="385">
        <f>IF(ISNA(VLOOKUP($A254,Sheet1!$B$3:$AH$1266,Sheet1!F$1+(Sheet1!$A$1-1)*10,FALSE))=TRUE,"---",IF(VLOOKUP($A254,Sheet1!$B$3:$AH$1266,Sheet1!F$1+(Sheet1!$A$1-1)*10,FALSE)="---","---", (ROUND(VLOOKUP($A254,Sheet1!$B$3:$AH$1266,Sheet1!F$1+(Sheet1!$A$1-1)*10,FALSE),IF(VLOOKUP($A254,Sheet1!$B$3:$AH$1266,Sheet1!F$1+(Sheet1!$A$1-1)*10,FALSE)&gt;99999,-3,IF(VLOOKUP($A254,Sheet1!$B$3:$AH$1266,Sheet1!F$1+(Sheet1!$A$1-1)*10,FALSE)&gt;9999,-2,IF(VLOOKUP($A254,Sheet1!$B$3:$AH$1266,Sheet1!F$1+(Sheet1!$A$1-1)*10,FALSE)&gt;999,-1,0)))))))</f>
        <v>17100</v>
      </c>
      <c r="W254" s="385">
        <f>IF(ISNA(VLOOKUP($A254,Sheet1!$B$3:$AH$1266,Sheet1!G$1+(Sheet1!$A$1-1)*10,FALSE))=TRUE,"---",IF(VLOOKUP($A254,Sheet1!$B$3:$AH$1266,Sheet1!G$1+(Sheet1!$A$1-1)*10,FALSE)="---","---", (ROUND(VLOOKUP($A254,Sheet1!$B$3:$AH$1266,Sheet1!G$1+(Sheet1!$A$1-1)*10,FALSE),IF(VLOOKUP($A254,Sheet1!$B$3:$AH$1266,Sheet1!G$1+(Sheet1!$A$1-1)*10,FALSE)&gt;99999,-3,IF(VLOOKUP($A254,Sheet1!$B$3:$AH$1266,Sheet1!G$1+(Sheet1!$A$1-1)*10,FALSE)&gt;9999,-2,IF(VLOOKUP($A254,Sheet1!$B$3:$AH$1266,Sheet1!G$1+(Sheet1!$A$1-1)*10,FALSE)&gt;999,-1,0)))))))</f>
        <v>19000</v>
      </c>
      <c r="X254" s="385">
        <f>IF(ISNA(VLOOKUP($A254,Sheet1!$B$3:$AH$1266,Sheet1!H$1+(Sheet1!$A$1-1)*10,FALSE))=TRUE,"---",IF(VLOOKUP($A254,Sheet1!$B$3:$AH$1266,Sheet1!H$1+(Sheet1!$A$1-1)*10,FALSE)="---","---", (ROUND(VLOOKUP($A254,Sheet1!$B$3:$AH$1266,Sheet1!H$1+(Sheet1!$A$1-1)*10,FALSE),IF(VLOOKUP($A254,Sheet1!$B$3:$AH$1266,Sheet1!H$1+(Sheet1!$A$1-1)*10,FALSE)&gt;99999,-3,IF(VLOOKUP($A254,Sheet1!$B$3:$AH$1266,Sheet1!H$1+(Sheet1!$A$1-1)*10,FALSE)&gt;9999,-2,IF(VLOOKUP($A254,Sheet1!$B$3:$AH$1266,Sheet1!H$1+(Sheet1!$A$1-1)*10,FALSE)&gt;999,-1,0)))))))</f>
        <v>23300</v>
      </c>
      <c r="Y254" s="385">
        <f>IF(ISNA(VLOOKUP($A254,Sheet1!$B$3:$AH$1266,Sheet1!I$1+(Sheet1!$A$1-1)*10,FALSE))=TRUE,"---",IF(VLOOKUP($A254,Sheet1!$B$3:$AH$1266,Sheet1!I$1+(Sheet1!$A$1-1)*10,FALSE)="---","---", (ROUND(VLOOKUP($A254,Sheet1!$B$3:$AH$1266,Sheet1!I$1+(Sheet1!$A$1-1)*10,FALSE),IF(VLOOKUP($A254,Sheet1!$B$3:$AH$1266,Sheet1!I$1+(Sheet1!$A$1-1)*10,FALSE)&gt;99999,-3,IF(VLOOKUP($A254,Sheet1!$B$3:$AH$1266,Sheet1!I$1+(Sheet1!$A$1-1)*10,FALSE)&gt;9999,-2,IF(VLOOKUP($A254,Sheet1!$B$3:$AH$1266,Sheet1!I$1+(Sheet1!$A$1-1)*10,FALSE)&gt;999,-1,0)))))))</f>
        <v>25800</v>
      </c>
      <c r="Z254" s="385">
        <f>IF(ISNA(VLOOKUP($A254,Sheet1!$B$3:$AH$1266,Sheet1!J$1+(Sheet1!$A$1-1)*10,FALSE))=TRUE,"---",IF(VLOOKUP($A254,Sheet1!$B$3:$AH$1266,Sheet1!J$1+(Sheet1!$A$1-1)*10,FALSE)="---","---", (ROUND(VLOOKUP($A254,Sheet1!$B$3:$AH$1266,Sheet1!J$1+(Sheet1!$A$1-1)*10,FALSE),IF(VLOOKUP($A254,Sheet1!$B$3:$AH$1266,Sheet1!J$1+(Sheet1!$A$1-1)*10,FALSE)&gt;99999,-3,IF(VLOOKUP($A254,Sheet1!$B$3:$AH$1266,Sheet1!J$1+(Sheet1!$A$1-1)*10,FALSE)&gt;9999,-2,IF(VLOOKUP($A254,Sheet1!$B$3:$AH$1266,Sheet1!J$1+(Sheet1!$A$1-1)*10,FALSE)&gt;999,-1,0)))))))</f>
        <v>28700</v>
      </c>
      <c r="AA254" s="385">
        <f>IF(ISNA(VLOOKUP($A254,Sheet1!$B$3:$AH$1266,Sheet1!K$1+(Sheet1!$A$1-1)*10,FALSE))=TRUE,"---",IF(VLOOKUP($A254,Sheet1!$B$3:$AH$1266,Sheet1!K$1+(Sheet1!$A$1-1)*10,FALSE)="---","---", (ROUND(VLOOKUP($A254,Sheet1!$B$3:$AH$1266,Sheet1!K$1+(Sheet1!$A$1-1)*10,FALSE),IF(VLOOKUP($A254,Sheet1!$B$3:$AH$1266,Sheet1!K$1+(Sheet1!$A$1-1)*10,FALSE)&gt;99999,-3,IF(VLOOKUP($A254,Sheet1!$B$3:$AH$1266,Sheet1!K$1+(Sheet1!$A$1-1)*10,FALSE)&gt;9999,-2,IF(VLOOKUP($A254,Sheet1!$B$3:$AH$1266,Sheet1!K$1+(Sheet1!$A$1-1)*10,FALSE)&gt;999,-1,0)))))))</f>
        <v>30700</v>
      </c>
      <c r="AB254" s="385">
        <f>IF(ISNA(VLOOKUP($A254,Sheet1!$B$3:$AH$1266,Sheet1!L$1+(Sheet1!$A$1-1)*10,FALSE))=TRUE,"---",IF(VLOOKUP($A254,Sheet1!$B$3:$AH$1266,Sheet1!L$1+(Sheet1!$A$1-1)*10,FALSE)="---","---", (ROUND(VLOOKUP($A254,Sheet1!$B$3:$AH$1266,Sheet1!L$1+(Sheet1!$A$1-1)*10,FALSE),IF(VLOOKUP($A254,Sheet1!$B$3:$AH$1266,Sheet1!L$1+(Sheet1!$A$1-1)*10,FALSE)&gt;99999,-3,IF(VLOOKUP($A254,Sheet1!$B$3:$AH$1266,Sheet1!L$1+(Sheet1!$A$1-1)*10,FALSE)&gt;9999,-2,IF(VLOOKUP($A254,Sheet1!$B$3:$AH$1266,Sheet1!L$1+(Sheet1!$A$1-1)*10,FALSE)&gt;999,-1,0)))))))</f>
        <v>32500</v>
      </c>
      <c r="AC254" s="385">
        <f>IF(ISNA(VLOOKUP($A254,Sheet1!$B$3:$AH$1266,Sheet1!M$1+(Sheet1!$A$1-1)*10,FALSE))=TRUE,"---",IF(VLOOKUP($A254,Sheet1!$B$3:$AH$1266,Sheet1!M$1+(Sheet1!$A$1-1)*10,FALSE)="---","---", (ROUND(VLOOKUP($A254,Sheet1!$B$3:$AH$1266,Sheet1!M$1+(Sheet1!$A$1-1)*10,FALSE),IF(VLOOKUP($A254,Sheet1!$B$3:$AH$1266,Sheet1!M$1+(Sheet1!$A$1-1)*10,FALSE)&gt;99999,-3,IF(VLOOKUP($A254,Sheet1!$B$3:$AH$1266,Sheet1!M$1+(Sheet1!$A$1-1)*10,FALSE)&gt;9999,-2,IF(VLOOKUP($A254,Sheet1!$B$3:$AH$1266,Sheet1!M$1+(Sheet1!$A$1-1)*10,FALSE)&gt;999,-1,0)))))))</f>
        <v>34300</v>
      </c>
      <c r="AD254" s="385">
        <f>IF(ISNA(VLOOKUP($A254,Sheet1!$B$3:$AH$1266,Sheet1!N$1+(Sheet1!$A$1-1)*10,FALSE))=TRUE,"---",IF(VLOOKUP($A254,Sheet1!$B$3:$AH$1266,Sheet1!N$1+(Sheet1!$A$1-1)*10,FALSE)="---","---", (ROUND(VLOOKUP($A254,Sheet1!$B$3:$AH$1266,Sheet1!N$1+(Sheet1!$A$1-1)*10,FALSE),IF(VLOOKUP($A254,Sheet1!$B$3:$AH$1266,Sheet1!N$1+(Sheet1!$A$1-1)*10,FALSE)&gt;99999,-3,IF(VLOOKUP($A254,Sheet1!$B$3:$AH$1266,Sheet1!N$1+(Sheet1!$A$1-1)*10,FALSE)&gt;9999,-2,IF(VLOOKUP($A254,Sheet1!$B$3:$AH$1266,Sheet1!N$1+(Sheet1!$A$1-1)*10,FALSE)&gt;999,-1,0)))))))</f>
        <v>36600</v>
      </c>
    </row>
    <row r="255" spans="1:30" ht="25.5" customHeight="1" x14ac:dyDescent="0.25">
      <c r="A255" s="304"/>
      <c r="B255" s="346"/>
      <c r="C255" s="304"/>
      <c r="D255" s="304"/>
      <c r="E255" s="305" t="e">
        <v>#N/A</v>
      </c>
      <c r="F255" s="346"/>
      <c r="G255" s="352"/>
      <c r="H255" s="437"/>
      <c r="I255" s="119">
        <v>4835</v>
      </c>
      <c r="J255" s="137" t="s">
        <v>4405</v>
      </c>
      <c r="K255" s="118" t="s">
        <v>17</v>
      </c>
      <c r="L255" s="122">
        <v>34800</v>
      </c>
      <c r="M255" s="123">
        <v>25.9</v>
      </c>
      <c r="N255" s="118" t="s">
        <v>14</v>
      </c>
      <c r="O255" s="71" t="s">
        <v>4405</v>
      </c>
      <c r="P255" s="71" t="s">
        <v>4405</v>
      </c>
      <c r="Q255" s="71" t="s">
        <v>4405</v>
      </c>
      <c r="R255" s="73" t="s">
        <v>4405</v>
      </c>
      <c r="S255" s="357" t="e">
        <v>#N/A</v>
      </c>
      <c r="T255" s="357" t="str">
        <f>IF(ISNA(VLOOKUP(A255,Sheet1!B$3:C$1266,2,FALSE)=TRUE),"ND",VLOOKUP(A255,Sheet1!B$3:C$1266,2,FALSE))</f>
        <v>ND</v>
      </c>
      <c r="U255" s="385" t="str">
        <f>IF(ISNA(VLOOKUP($A255,Sheet1!$B$3:$AH$1266,Sheet1!E$1+(Sheet1!$A$1-1)*10,FALSE))=TRUE,"---",IF(VLOOKUP($A255,Sheet1!$B$3:$AH$1266,Sheet1!E$1+(Sheet1!$A$1-1)*10,FALSE)="---","---", (ROUND(VLOOKUP($A255,Sheet1!$B$3:$AH$1266,Sheet1!E$1+(Sheet1!$A$1-1)*10,FALSE),IF(VLOOKUP($A255,Sheet1!$B$3:$AH$1266,Sheet1!E$1+(Sheet1!$A$1-1)*10,FALSE)&gt;99999,-3,IF(VLOOKUP($A255,Sheet1!$B$3:$AH$1266,Sheet1!E$1+(Sheet1!$A$1-1)*10,FALSE)&gt;9999,-2,IF(VLOOKUP($A255,Sheet1!$B$3:$AH$1266,Sheet1!E$1+(Sheet1!$A$1-1)*10,FALSE)&gt;999,-1,0)))))))</f>
        <v>---</v>
      </c>
      <c r="V255" s="385" t="str">
        <f>IF(ISNA(VLOOKUP($A255,Sheet1!$B$3:$AH$1266,Sheet1!F$1+(Sheet1!$A$1-1)*10,FALSE))=TRUE,"---",IF(VLOOKUP($A255,Sheet1!$B$3:$AH$1266,Sheet1!F$1+(Sheet1!$A$1-1)*10,FALSE)="---","---", (ROUND(VLOOKUP($A255,Sheet1!$B$3:$AH$1266,Sheet1!F$1+(Sheet1!$A$1-1)*10,FALSE),IF(VLOOKUP($A255,Sheet1!$B$3:$AH$1266,Sheet1!F$1+(Sheet1!$A$1-1)*10,FALSE)&gt;99999,-3,IF(VLOOKUP($A255,Sheet1!$B$3:$AH$1266,Sheet1!F$1+(Sheet1!$A$1-1)*10,FALSE)&gt;9999,-2,IF(VLOOKUP($A255,Sheet1!$B$3:$AH$1266,Sheet1!F$1+(Sheet1!$A$1-1)*10,FALSE)&gt;999,-1,0)))))))</f>
        <v>---</v>
      </c>
      <c r="W255" s="385" t="str">
        <f>IF(ISNA(VLOOKUP($A255,Sheet1!$B$3:$AH$1266,Sheet1!G$1+(Sheet1!$A$1-1)*10,FALSE))=TRUE,"---",IF(VLOOKUP($A255,Sheet1!$B$3:$AH$1266,Sheet1!G$1+(Sheet1!$A$1-1)*10,FALSE)="---","---", (ROUND(VLOOKUP($A255,Sheet1!$B$3:$AH$1266,Sheet1!G$1+(Sheet1!$A$1-1)*10,FALSE),IF(VLOOKUP($A255,Sheet1!$B$3:$AH$1266,Sheet1!G$1+(Sheet1!$A$1-1)*10,FALSE)&gt;99999,-3,IF(VLOOKUP($A255,Sheet1!$B$3:$AH$1266,Sheet1!G$1+(Sheet1!$A$1-1)*10,FALSE)&gt;9999,-2,IF(VLOOKUP($A255,Sheet1!$B$3:$AH$1266,Sheet1!G$1+(Sheet1!$A$1-1)*10,FALSE)&gt;999,-1,0)))))))</f>
        <v>---</v>
      </c>
      <c r="X255" s="385" t="str">
        <f>IF(ISNA(VLOOKUP($A255,Sheet1!$B$3:$AH$1266,Sheet1!H$1+(Sheet1!$A$1-1)*10,FALSE))=TRUE,"---",IF(VLOOKUP($A255,Sheet1!$B$3:$AH$1266,Sheet1!H$1+(Sheet1!$A$1-1)*10,FALSE)="---","---", (ROUND(VLOOKUP($A255,Sheet1!$B$3:$AH$1266,Sheet1!H$1+(Sheet1!$A$1-1)*10,FALSE),IF(VLOOKUP($A255,Sheet1!$B$3:$AH$1266,Sheet1!H$1+(Sheet1!$A$1-1)*10,FALSE)&gt;99999,-3,IF(VLOOKUP($A255,Sheet1!$B$3:$AH$1266,Sheet1!H$1+(Sheet1!$A$1-1)*10,FALSE)&gt;9999,-2,IF(VLOOKUP($A255,Sheet1!$B$3:$AH$1266,Sheet1!H$1+(Sheet1!$A$1-1)*10,FALSE)&gt;999,-1,0)))))))</f>
        <v>---</v>
      </c>
      <c r="Y255" s="385" t="str">
        <f>IF(ISNA(VLOOKUP($A255,Sheet1!$B$3:$AH$1266,Sheet1!I$1+(Sheet1!$A$1-1)*10,FALSE))=TRUE,"---",IF(VLOOKUP($A255,Sheet1!$B$3:$AH$1266,Sheet1!I$1+(Sheet1!$A$1-1)*10,FALSE)="---","---", (ROUND(VLOOKUP($A255,Sheet1!$B$3:$AH$1266,Sheet1!I$1+(Sheet1!$A$1-1)*10,FALSE),IF(VLOOKUP($A255,Sheet1!$B$3:$AH$1266,Sheet1!I$1+(Sheet1!$A$1-1)*10,FALSE)&gt;99999,-3,IF(VLOOKUP($A255,Sheet1!$B$3:$AH$1266,Sheet1!I$1+(Sheet1!$A$1-1)*10,FALSE)&gt;9999,-2,IF(VLOOKUP($A255,Sheet1!$B$3:$AH$1266,Sheet1!I$1+(Sheet1!$A$1-1)*10,FALSE)&gt;999,-1,0)))))))</f>
        <v>---</v>
      </c>
      <c r="Z255" s="385" t="str">
        <f>IF(ISNA(VLOOKUP($A255,Sheet1!$B$3:$AH$1266,Sheet1!J$1+(Sheet1!$A$1-1)*10,FALSE))=TRUE,"---",IF(VLOOKUP($A255,Sheet1!$B$3:$AH$1266,Sheet1!J$1+(Sheet1!$A$1-1)*10,FALSE)="---","---", (ROUND(VLOOKUP($A255,Sheet1!$B$3:$AH$1266,Sheet1!J$1+(Sheet1!$A$1-1)*10,FALSE),IF(VLOOKUP($A255,Sheet1!$B$3:$AH$1266,Sheet1!J$1+(Sheet1!$A$1-1)*10,FALSE)&gt;99999,-3,IF(VLOOKUP($A255,Sheet1!$B$3:$AH$1266,Sheet1!J$1+(Sheet1!$A$1-1)*10,FALSE)&gt;9999,-2,IF(VLOOKUP($A255,Sheet1!$B$3:$AH$1266,Sheet1!J$1+(Sheet1!$A$1-1)*10,FALSE)&gt;999,-1,0)))))))</f>
        <v>---</v>
      </c>
      <c r="AA255" s="385" t="str">
        <f>IF(ISNA(VLOOKUP($A255,Sheet1!$B$3:$AH$1266,Sheet1!K$1+(Sheet1!$A$1-1)*10,FALSE))=TRUE,"---",IF(VLOOKUP($A255,Sheet1!$B$3:$AH$1266,Sheet1!K$1+(Sheet1!$A$1-1)*10,FALSE)="---","---", (ROUND(VLOOKUP($A255,Sheet1!$B$3:$AH$1266,Sheet1!K$1+(Sheet1!$A$1-1)*10,FALSE),IF(VLOOKUP($A255,Sheet1!$B$3:$AH$1266,Sheet1!K$1+(Sheet1!$A$1-1)*10,FALSE)&gt;99999,-3,IF(VLOOKUP($A255,Sheet1!$B$3:$AH$1266,Sheet1!K$1+(Sheet1!$A$1-1)*10,FALSE)&gt;9999,-2,IF(VLOOKUP($A255,Sheet1!$B$3:$AH$1266,Sheet1!K$1+(Sheet1!$A$1-1)*10,FALSE)&gt;999,-1,0)))))))</f>
        <v>---</v>
      </c>
      <c r="AB255" s="385" t="str">
        <f>IF(ISNA(VLOOKUP($A255,Sheet1!$B$3:$AH$1266,Sheet1!L$1+(Sheet1!$A$1-1)*10,FALSE))=TRUE,"---",IF(VLOOKUP($A255,Sheet1!$B$3:$AH$1266,Sheet1!L$1+(Sheet1!$A$1-1)*10,FALSE)="---","---", (ROUND(VLOOKUP($A255,Sheet1!$B$3:$AH$1266,Sheet1!L$1+(Sheet1!$A$1-1)*10,FALSE),IF(VLOOKUP($A255,Sheet1!$B$3:$AH$1266,Sheet1!L$1+(Sheet1!$A$1-1)*10,FALSE)&gt;99999,-3,IF(VLOOKUP($A255,Sheet1!$B$3:$AH$1266,Sheet1!L$1+(Sheet1!$A$1-1)*10,FALSE)&gt;9999,-2,IF(VLOOKUP($A255,Sheet1!$B$3:$AH$1266,Sheet1!L$1+(Sheet1!$A$1-1)*10,FALSE)&gt;999,-1,0)))))))</f>
        <v>---</v>
      </c>
      <c r="AC255" s="385" t="str">
        <f>IF(ISNA(VLOOKUP($A255,Sheet1!$B$3:$AH$1266,Sheet1!M$1+(Sheet1!$A$1-1)*10,FALSE))=TRUE,"---",IF(VLOOKUP($A255,Sheet1!$B$3:$AH$1266,Sheet1!M$1+(Sheet1!$A$1-1)*10,FALSE)="---","---", (ROUND(VLOOKUP($A255,Sheet1!$B$3:$AH$1266,Sheet1!M$1+(Sheet1!$A$1-1)*10,FALSE),IF(VLOOKUP($A255,Sheet1!$B$3:$AH$1266,Sheet1!M$1+(Sheet1!$A$1-1)*10,FALSE)&gt;99999,-3,IF(VLOOKUP($A255,Sheet1!$B$3:$AH$1266,Sheet1!M$1+(Sheet1!$A$1-1)*10,FALSE)&gt;9999,-2,IF(VLOOKUP($A255,Sheet1!$B$3:$AH$1266,Sheet1!M$1+(Sheet1!$A$1-1)*10,FALSE)&gt;999,-1,0)))))))</f>
        <v>---</v>
      </c>
      <c r="AD255" s="385" t="str">
        <f>IF(ISNA(VLOOKUP($A255,Sheet1!$B$3:$AH$1266,Sheet1!N$1+(Sheet1!$A$1-1)*10,FALSE))=TRUE,"---",IF(VLOOKUP($A255,Sheet1!$B$3:$AH$1266,Sheet1!N$1+(Sheet1!$A$1-1)*10,FALSE)="---","---", (ROUND(VLOOKUP($A255,Sheet1!$B$3:$AH$1266,Sheet1!N$1+(Sheet1!$A$1-1)*10,FALSE),IF(VLOOKUP($A255,Sheet1!$B$3:$AH$1266,Sheet1!N$1+(Sheet1!$A$1-1)*10,FALSE)&gt;99999,-3,IF(VLOOKUP($A255,Sheet1!$B$3:$AH$1266,Sheet1!N$1+(Sheet1!$A$1-1)*10,FALSE)&gt;9999,-2,IF(VLOOKUP($A255,Sheet1!$B$3:$AH$1266,Sheet1!N$1+(Sheet1!$A$1-1)*10,FALSE)&gt;999,-1,0)))))))</f>
        <v>---</v>
      </c>
    </row>
    <row r="256" spans="1:30" ht="25.5" customHeight="1" x14ac:dyDescent="0.25">
      <c r="A256" s="125" t="s">
        <v>401</v>
      </c>
      <c r="B256" s="138" t="s">
        <v>402</v>
      </c>
      <c r="C256" s="125">
        <v>430829</v>
      </c>
      <c r="D256" s="125">
        <v>743537</v>
      </c>
      <c r="E256" s="70" t="s">
        <v>3055</v>
      </c>
      <c r="F256" s="139" t="s">
        <v>4405</v>
      </c>
      <c r="G256" s="127" t="s">
        <v>160</v>
      </c>
      <c r="H256" s="128">
        <v>41.8</v>
      </c>
      <c r="I256" s="112" t="s">
        <v>403</v>
      </c>
      <c r="J256" s="140" t="s">
        <v>4405</v>
      </c>
      <c r="K256" s="127" t="s">
        <v>17</v>
      </c>
      <c r="L256" s="149">
        <v>1510</v>
      </c>
      <c r="M256" s="116">
        <v>36.1</v>
      </c>
      <c r="N256" s="114" t="s">
        <v>4405</v>
      </c>
      <c r="O256" s="68">
        <f t="shared" si="7"/>
        <v>14.993369932675478</v>
      </c>
      <c r="P256" s="68">
        <f>IF(O256&lt;&gt;"",VLOOKUP($A256,Sheet4!$A$2:$O$1309,14,FALSE)*100,"")</f>
        <v>4.3578574765935407</v>
      </c>
      <c r="Q256" s="68">
        <f>IF(P256&lt;&gt;"",VLOOKUP($A256,Sheet4!$A$2:$O$1309,15,FALSE)*100,"")</f>
        <v>35.366222813210669</v>
      </c>
      <c r="R256" s="74">
        <f t="shared" si="8"/>
        <v>7</v>
      </c>
      <c r="S256" s="64" t="s">
        <v>4364</v>
      </c>
      <c r="T256" s="64" t="str">
        <f>IF(ISNA(VLOOKUP(A256,Sheet1!B$3:C$1266,2,FALSE)=TRUE),"NC",VLOOKUP(A256,Sheet1!B$3:C$1266,2,FALSE))</f>
        <v>Rural</v>
      </c>
      <c r="U256" s="65">
        <f>IF(ISNA(VLOOKUP($A256,Sheet1!$B$3:$AH$1266,Sheet1!E$1+(Sheet1!$A$1-1)*10,FALSE))=TRUE,"---",IF(VLOOKUP($A256,Sheet1!$B$3:$AH$1266,Sheet1!E$1+(Sheet1!$A$1-1)*10,FALSE)="---","---", (ROUND(VLOOKUP($A256,Sheet1!$B$3:$AH$1266,Sheet1!E$1+(Sheet1!$A$1-1)*10,FALSE),IF(VLOOKUP($A256,Sheet1!$B$3:$AH$1266,Sheet1!E$1+(Sheet1!$A$1-1)*10,FALSE)&gt;99999,-3,IF(VLOOKUP($A256,Sheet1!$B$3:$AH$1266,Sheet1!E$1+(Sheet1!$A$1-1)*10,FALSE)&gt;9999,-2,IF(VLOOKUP($A256,Sheet1!$B$3:$AH$1266,Sheet1!E$1+(Sheet1!$A$1-1)*10,FALSE)&gt;999,-1,0)))))))</f>
        <v>786</v>
      </c>
      <c r="V256" s="65">
        <f>IF(ISNA(VLOOKUP($A256,Sheet1!$B$3:$AH$1266,Sheet1!F$1+(Sheet1!$A$1-1)*10,FALSE))=TRUE,"---",IF(VLOOKUP($A256,Sheet1!$B$3:$AH$1266,Sheet1!F$1+(Sheet1!$A$1-1)*10,FALSE)="---","---", (ROUND(VLOOKUP($A256,Sheet1!$B$3:$AH$1266,Sheet1!F$1+(Sheet1!$A$1-1)*10,FALSE),IF(VLOOKUP($A256,Sheet1!$B$3:$AH$1266,Sheet1!F$1+(Sheet1!$A$1-1)*10,FALSE)&gt;99999,-3,IF(VLOOKUP($A256,Sheet1!$B$3:$AH$1266,Sheet1!F$1+(Sheet1!$A$1-1)*10,FALSE)&gt;9999,-2,IF(VLOOKUP($A256,Sheet1!$B$3:$AH$1266,Sheet1!F$1+(Sheet1!$A$1-1)*10,FALSE)&gt;999,-1,0)))))))</f>
        <v>895</v>
      </c>
      <c r="W256" s="65">
        <f>IF(ISNA(VLOOKUP($A256,Sheet1!$B$3:$AH$1266,Sheet1!G$1+(Sheet1!$A$1-1)*10,FALSE))=TRUE,"---",IF(VLOOKUP($A256,Sheet1!$B$3:$AH$1266,Sheet1!G$1+(Sheet1!$A$1-1)*10,FALSE)="---","---", (ROUND(VLOOKUP($A256,Sheet1!$B$3:$AH$1266,Sheet1!G$1+(Sheet1!$A$1-1)*10,FALSE),IF(VLOOKUP($A256,Sheet1!$B$3:$AH$1266,Sheet1!G$1+(Sheet1!$A$1-1)*10,FALSE)&gt;99999,-3,IF(VLOOKUP($A256,Sheet1!$B$3:$AH$1266,Sheet1!G$1+(Sheet1!$A$1-1)*10,FALSE)&gt;9999,-2,IF(VLOOKUP($A256,Sheet1!$B$3:$AH$1266,Sheet1!G$1+(Sheet1!$A$1-1)*10,FALSE)&gt;999,-1,0)))))))</f>
        <v>1030</v>
      </c>
      <c r="X256" s="65">
        <f>IF(ISNA(VLOOKUP($A256,Sheet1!$B$3:$AH$1266,Sheet1!H$1+(Sheet1!$A$1-1)*10,FALSE))=TRUE,"---",IF(VLOOKUP($A256,Sheet1!$B$3:$AH$1266,Sheet1!H$1+(Sheet1!$A$1-1)*10,FALSE)="---","---", (ROUND(VLOOKUP($A256,Sheet1!$B$3:$AH$1266,Sheet1!H$1+(Sheet1!$A$1-1)*10,FALSE),IF(VLOOKUP($A256,Sheet1!$B$3:$AH$1266,Sheet1!H$1+(Sheet1!$A$1-1)*10,FALSE)&gt;99999,-3,IF(VLOOKUP($A256,Sheet1!$B$3:$AH$1266,Sheet1!H$1+(Sheet1!$A$1-1)*10,FALSE)&gt;9999,-2,IF(VLOOKUP($A256,Sheet1!$B$3:$AH$1266,Sheet1!H$1+(Sheet1!$A$1-1)*10,FALSE)&gt;999,-1,0)))))))</f>
        <v>1390</v>
      </c>
      <c r="Y256" s="65">
        <f>IF(ISNA(VLOOKUP($A256,Sheet1!$B$3:$AH$1266,Sheet1!I$1+(Sheet1!$A$1-1)*10,FALSE))=TRUE,"---",IF(VLOOKUP($A256,Sheet1!$B$3:$AH$1266,Sheet1!I$1+(Sheet1!$A$1-1)*10,FALSE)="---","---", (ROUND(VLOOKUP($A256,Sheet1!$B$3:$AH$1266,Sheet1!I$1+(Sheet1!$A$1-1)*10,FALSE),IF(VLOOKUP($A256,Sheet1!$B$3:$AH$1266,Sheet1!I$1+(Sheet1!$A$1-1)*10,FALSE)&gt;99999,-3,IF(VLOOKUP($A256,Sheet1!$B$3:$AH$1266,Sheet1!I$1+(Sheet1!$A$1-1)*10,FALSE)&gt;9999,-2,IF(VLOOKUP($A256,Sheet1!$B$3:$AH$1266,Sheet1!I$1+(Sheet1!$A$1-1)*10,FALSE)&gt;999,-1,0)))))))</f>
        <v>1640</v>
      </c>
      <c r="Z256" s="65">
        <f>IF(ISNA(VLOOKUP($A256,Sheet1!$B$3:$AH$1266,Sheet1!J$1+(Sheet1!$A$1-1)*10,FALSE))=TRUE,"---",IF(VLOOKUP($A256,Sheet1!$B$3:$AH$1266,Sheet1!J$1+(Sheet1!$A$1-1)*10,FALSE)="---","---", (ROUND(VLOOKUP($A256,Sheet1!$B$3:$AH$1266,Sheet1!J$1+(Sheet1!$A$1-1)*10,FALSE),IF(VLOOKUP($A256,Sheet1!$B$3:$AH$1266,Sheet1!J$1+(Sheet1!$A$1-1)*10,FALSE)&gt;99999,-3,IF(VLOOKUP($A256,Sheet1!$B$3:$AH$1266,Sheet1!J$1+(Sheet1!$A$1-1)*10,FALSE)&gt;9999,-2,IF(VLOOKUP($A256,Sheet1!$B$3:$AH$1266,Sheet1!J$1+(Sheet1!$A$1-1)*10,FALSE)&gt;999,-1,0)))))))</f>
        <v>1960</v>
      </c>
      <c r="AA256" s="65">
        <f>IF(ISNA(VLOOKUP($A256,Sheet1!$B$3:$AH$1266,Sheet1!K$1+(Sheet1!$A$1-1)*10,FALSE))=TRUE,"---",IF(VLOOKUP($A256,Sheet1!$B$3:$AH$1266,Sheet1!K$1+(Sheet1!$A$1-1)*10,FALSE)="---","---", (ROUND(VLOOKUP($A256,Sheet1!$B$3:$AH$1266,Sheet1!K$1+(Sheet1!$A$1-1)*10,FALSE),IF(VLOOKUP($A256,Sheet1!$B$3:$AH$1266,Sheet1!K$1+(Sheet1!$A$1-1)*10,FALSE)&gt;99999,-3,IF(VLOOKUP($A256,Sheet1!$B$3:$AH$1266,Sheet1!K$1+(Sheet1!$A$1-1)*10,FALSE)&gt;9999,-2,IF(VLOOKUP($A256,Sheet1!$B$3:$AH$1266,Sheet1!K$1+(Sheet1!$A$1-1)*10,FALSE)&gt;999,-1,0)))))))</f>
        <v>2200</v>
      </c>
      <c r="AB256" s="65">
        <f>IF(ISNA(VLOOKUP($A256,Sheet1!$B$3:$AH$1266,Sheet1!L$1+(Sheet1!$A$1-1)*10,FALSE))=TRUE,"---",IF(VLOOKUP($A256,Sheet1!$B$3:$AH$1266,Sheet1!L$1+(Sheet1!$A$1-1)*10,FALSE)="---","---", (ROUND(VLOOKUP($A256,Sheet1!$B$3:$AH$1266,Sheet1!L$1+(Sheet1!$A$1-1)*10,FALSE),IF(VLOOKUP($A256,Sheet1!$B$3:$AH$1266,Sheet1!L$1+(Sheet1!$A$1-1)*10,FALSE)&gt;99999,-3,IF(VLOOKUP($A256,Sheet1!$B$3:$AH$1266,Sheet1!L$1+(Sheet1!$A$1-1)*10,FALSE)&gt;9999,-2,IF(VLOOKUP($A256,Sheet1!$B$3:$AH$1266,Sheet1!L$1+(Sheet1!$A$1-1)*10,FALSE)&gt;999,-1,0)))))))</f>
        <v>2480</v>
      </c>
      <c r="AC256" s="65">
        <f>IF(ISNA(VLOOKUP($A256,Sheet1!$B$3:$AH$1266,Sheet1!M$1+(Sheet1!$A$1-1)*10,FALSE))=TRUE,"---",IF(VLOOKUP($A256,Sheet1!$B$3:$AH$1266,Sheet1!M$1+(Sheet1!$A$1-1)*10,FALSE)="---","---", (ROUND(VLOOKUP($A256,Sheet1!$B$3:$AH$1266,Sheet1!M$1+(Sheet1!$A$1-1)*10,FALSE),IF(VLOOKUP($A256,Sheet1!$B$3:$AH$1266,Sheet1!M$1+(Sheet1!$A$1-1)*10,FALSE)&gt;99999,-3,IF(VLOOKUP($A256,Sheet1!$B$3:$AH$1266,Sheet1!M$1+(Sheet1!$A$1-1)*10,FALSE)&gt;9999,-2,IF(VLOOKUP($A256,Sheet1!$B$3:$AH$1266,Sheet1!M$1+(Sheet1!$A$1-1)*10,FALSE)&gt;999,-1,0)))))))</f>
        <v>2710</v>
      </c>
      <c r="AD256" s="65">
        <f>IF(ISNA(VLOOKUP($A256,Sheet1!$B$3:$AH$1266,Sheet1!N$1+(Sheet1!$A$1-1)*10,FALSE))=TRUE,"---",IF(VLOOKUP($A256,Sheet1!$B$3:$AH$1266,Sheet1!N$1+(Sheet1!$A$1-1)*10,FALSE)="---","---", (ROUND(VLOOKUP($A256,Sheet1!$B$3:$AH$1266,Sheet1!N$1+(Sheet1!$A$1-1)*10,FALSE),IF(VLOOKUP($A256,Sheet1!$B$3:$AH$1266,Sheet1!N$1+(Sheet1!$A$1-1)*10,FALSE)&gt;99999,-3,IF(VLOOKUP($A256,Sheet1!$B$3:$AH$1266,Sheet1!N$1+(Sheet1!$A$1-1)*10,FALSE)&gt;9999,-2,IF(VLOOKUP($A256,Sheet1!$B$3:$AH$1266,Sheet1!N$1+(Sheet1!$A$1-1)*10,FALSE)&gt;999,-1,0)))))))</f>
        <v>3090</v>
      </c>
    </row>
    <row r="257" spans="1:30" ht="25.5" customHeight="1" x14ac:dyDescent="0.25">
      <c r="A257" s="304" t="s">
        <v>404</v>
      </c>
      <c r="B257" s="393" t="s">
        <v>405</v>
      </c>
      <c r="C257" s="304">
        <v>431051</v>
      </c>
      <c r="D257" s="304">
        <v>744843</v>
      </c>
      <c r="E257" s="305" t="s">
        <v>3008</v>
      </c>
      <c r="F257" s="345" t="s">
        <v>4528</v>
      </c>
      <c r="G257" s="351" t="s">
        <v>286</v>
      </c>
      <c r="H257" s="348">
        <v>0.54</v>
      </c>
      <c r="I257" s="119">
        <v>28415</v>
      </c>
      <c r="J257" s="124">
        <v>3.94</v>
      </c>
      <c r="K257" s="118" t="s">
        <v>20</v>
      </c>
      <c r="L257" s="122">
        <v>72</v>
      </c>
      <c r="M257" s="123">
        <v>133</v>
      </c>
      <c r="N257" s="121" t="s">
        <v>4405</v>
      </c>
      <c r="O257" s="71">
        <f t="shared" ref="O257:O320" si="9">IF(U257&lt;&gt;"---",IF(L257&lt;W257,"&gt;50",IF(AND(L257&gt;=W257,L257&lt;=X257),(W$8-(((LOG(L257)-LOG(W257))/((LOG(X257)-LOG(W257)))*(W$8-X$8)))),IF(AND(L257&gt;=X257,L257&lt;=Y257),(X$8-(((LOG(L257)-LOG(X257))/((LOG(Y257)-LOG(X257)))*(X$8-Y$8)))),IF(AND(L257&gt;=Y257,L257&lt;=Z257),(Y$8-(((LOG(L257)-LOG(Y257))/((LOG(Z257)-LOG(Y257)))*(Y$8-Z$8)))),IF(AND(L257&gt;=Z257,L257&lt;=AA257),(Z$8-(((LOG(L257)-LOG(Z257))/((LOG(AA257)-LOG(Z257)))*(Z$8-AA$8)))),IF(AND(L257&gt;=AA257,L257&lt;=AB257),(AA$8-(((LOG(L257)-LOG(AA257))/((LOG(AB257)-LOG(AA257)))*(AA$8-AB$8)))),IF(AND(L257&gt;=AB257,L257&lt;=AC257),(AB$8-(((LOG(L257)-LOG(AB257))/((LOG(AC257)-LOG(AB257)))*(AB$8-AC$8)))),IF(AND(L257&gt;=AC257,L257&lt;=AD257),(AC$8-(((LOG(L257)-LOG(AC257))/((LOG(AD257)-LOG(AC257)))*(AC$8-AD$8)))),IF(L257&gt;AD257*1.1,"&lt;0.2",0.2))))))))),"")</f>
        <v>7.096283274379017</v>
      </c>
      <c r="P257" s="71">
        <f>IF(O257&lt;&gt;"",VLOOKUP($A257,Sheet4!$A$2:$O$1309,14,FALSE)*100,"")</f>
        <v>1.5111461472122611</v>
      </c>
      <c r="Q257" s="71">
        <f>IF(P257&lt;&gt;"",VLOOKUP($A257,Sheet4!$A$2:$O$1309,15,FALSE)*100,"")</f>
        <v>13.855734458519663</v>
      </c>
      <c r="R257" s="73">
        <f t="shared" si="8"/>
        <v>15</v>
      </c>
      <c r="S257" s="357" t="s">
        <v>4364</v>
      </c>
      <c r="T257" s="357" t="str">
        <f>IF(ISNA(VLOOKUP(A257,Sheet1!B$3:C$1266,2,FALSE)=TRUE),"NC",VLOOKUP(A257,Sheet1!B$3:C$1266,2,FALSE))</f>
        <v>Rural10</v>
      </c>
      <c r="U257" s="385">
        <f>IF(ISNA(VLOOKUP($A257,Sheet1!$B$3:$AH$1266,Sheet1!E$1+(Sheet1!$A$1-1)*10,FALSE))=TRUE,"---",IF(VLOOKUP($A257,Sheet1!$B$3:$AH$1266,Sheet1!E$1+(Sheet1!$A$1-1)*10,FALSE)="---","---", (ROUND(VLOOKUP($A257,Sheet1!$B$3:$AH$1266,Sheet1!E$1+(Sheet1!$A$1-1)*10,FALSE),IF(VLOOKUP($A257,Sheet1!$B$3:$AH$1266,Sheet1!E$1+(Sheet1!$A$1-1)*10,FALSE)&gt;99999,-3,IF(VLOOKUP($A257,Sheet1!$B$3:$AH$1266,Sheet1!E$1+(Sheet1!$A$1-1)*10,FALSE)&gt;9999,-2,IF(VLOOKUP($A257,Sheet1!$B$3:$AH$1266,Sheet1!E$1+(Sheet1!$A$1-1)*10,FALSE)&gt;999,-1,0)))))))</f>
        <v>28</v>
      </c>
      <c r="V257" s="385">
        <f>IF(ISNA(VLOOKUP($A257,Sheet1!$B$3:$AH$1266,Sheet1!F$1+(Sheet1!$A$1-1)*10,FALSE))=TRUE,"---",IF(VLOOKUP($A257,Sheet1!$B$3:$AH$1266,Sheet1!F$1+(Sheet1!$A$1-1)*10,FALSE)="---","---", (ROUND(VLOOKUP($A257,Sheet1!$B$3:$AH$1266,Sheet1!F$1+(Sheet1!$A$1-1)*10,FALSE),IF(VLOOKUP($A257,Sheet1!$B$3:$AH$1266,Sheet1!F$1+(Sheet1!$A$1-1)*10,FALSE)&gt;99999,-3,IF(VLOOKUP($A257,Sheet1!$B$3:$AH$1266,Sheet1!F$1+(Sheet1!$A$1-1)*10,FALSE)&gt;9999,-2,IF(VLOOKUP($A257,Sheet1!$B$3:$AH$1266,Sheet1!F$1+(Sheet1!$A$1-1)*10,FALSE)&gt;999,-1,0)))))))</f>
        <v>33</v>
      </c>
      <c r="W257" s="385">
        <f>IF(ISNA(VLOOKUP($A257,Sheet1!$B$3:$AH$1266,Sheet1!G$1+(Sheet1!$A$1-1)*10,FALSE))=TRUE,"---",IF(VLOOKUP($A257,Sheet1!$B$3:$AH$1266,Sheet1!G$1+(Sheet1!$A$1-1)*10,FALSE)="---","---", (ROUND(VLOOKUP($A257,Sheet1!$B$3:$AH$1266,Sheet1!G$1+(Sheet1!$A$1-1)*10,FALSE),IF(VLOOKUP($A257,Sheet1!$B$3:$AH$1266,Sheet1!G$1+(Sheet1!$A$1-1)*10,FALSE)&gt;99999,-3,IF(VLOOKUP($A257,Sheet1!$B$3:$AH$1266,Sheet1!G$1+(Sheet1!$A$1-1)*10,FALSE)&gt;9999,-2,IF(VLOOKUP($A257,Sheet1!$B$3:$AH$1266,Sheet1!G$1+(Sheet1!$A$1-1)*10,FALSE)&gt;999,-1,0)))))))</f>
        <v>40</v>
      </c>
      <c r="X257" s="385">
        <f>IF(ISNA(VLOOKUP($A257,Sheet1!$B$3:$AH$1266,Sheet1!H$1+(Sheet1!$A$1-1)*10,FALSE))=TRUE,"---",IF(VLOOKUP($A257,Sheet1!$B$3:$AH$1266,Sheet1!H$1+(Sheet1!$A$1-1)*10,FALSE)="---","---", (ROUND(VLOOKUP($A257,Sheet1!$B$3:$AH$1266,Sheet1!H$1+(Sheet1!$A$1-1)*10,FALSE),IF(VLOOKUP($A257,Sheet1!$B$3:$AH$1266,Sheet1!H$1+(Sheet1!$A$1-1)*10,FALSE)&gt;99999,-3,IF(VLOOKUP($A257,Sheet1!$B$3:$AH$1266,Sheet1!H$1+(Sheet1!$A$1-1)*10,FALSE)&gt;9999,-2,IF(VLOOKUP($A257,Sheet1!$B$3:$AH$1266,Sheet1!H$1+(Sheet1!$A$1-1)*10,FALSE)&gt;999,-1,0)))))))</f>
        <v>55</v>
      </c>
      <c r="Y257" s="385">
        <f>IF(ISNA(VLOOKUP($A257,Sheet1!$B$3:$AH$1266,Sheet1!I$1+(Sheet1!$A$1-1)*10,FALSE))=TRUE,"---",IF(VLOOKUP($A257,Sheet1!$B$3:$AH$1266,Sheet1!I$1+(Sheet1!$A$1-1)*10,FALSE)="---","---", (ROUND(VLOOKUP($A257,Sheet1!$B$3:$AH$1266,Sheet1!I$1+(Sheet1!$A$1-1)*10,FALSE),IF(VLOOKUP($A257,Sheet1!$B$3:$AH$1266,Sheet1!I$1+(Sheet1!$A$1-1)*10,FALSE)&gt;99999,-3,IF(VLOOKUP($A257,Sheet1!$B$3:$AH$1266,Sheet1!I$1+(Sheet1!$A$1-1)*10,FALSE)&gt;9999,-2,IF(VLOOKUP($A257,Sheet1!$B$3:$AH$1266,Sheet1!I$1+(Sheet1!$A$1-1)*10,FALSE)&gt;999,-1,0)))))))</f>
        <v>66</v>
      </c>
      <c r="Z257" s="385">
        <f>IF(ISNA(VLOOKUP($A257,Sheet1!$B$3:$AH$1266,Sheet1!J$1+(Sheet1!$A$1-1)*10,FALSE))=TRUE,"---",IF(VLOOKUP($A257,Sheet1!$B$3:$AH$1266,Sheet1!J$1+(Sheet1!$A$1-1)*10,FALSE)="---","---", (ROUND(VLOOKUP($A257,Sheet1!$B$3:$AH$1266,Sheet1!J$1+(Sheet1!$A$1-1)*10,FALSE),IF(VLOOKUP($A257,Sheet1!$B$3:$AH$1266,Sheet1!J$1+(Sheet1!$A$1-1)*10,FALSE)&gt;99999,-3,IF(VLOOKUP($A257,Sheet1!$B$3:$AH$1266,Sheet1!J$1+(Sheet1!$A$1-1)*10,FALSE)&gt;9999,-2,IF(VLOOKUP($A257,Sheet1!$B$3:$AH$1266,Sheet1!J$1+(Sheet1!$A$1-1)*10,FALSE)&gt;999,-1,0)))))))</f>
        <v>79</v>
      </c>
      <c r="AA257" s="385">
        <f>IF(ISNA(VLOOKUP($A257,Sheet1!$B$3:$AH$1266,Sheet1!K$1+(Sheet1!$A$1-1)*10,FALSE))=TRUE,"---",IF(VLOOKUP($A257,Sheet1!$B$3:$AH$1266,Sheet1!K$1+(Sheet1!$A$1-1)*10,FALSE)="---","---", (ROUND(VLOOKUP($A257,Sheet1!$B$3:$AH$1266,Sheet1!K$1+(Sheet1!$A$1-1)*10,FALSE),IF(VLOOKUP($A257,Sheet1!$B$3:$AH$1266,Sheet1!K$1+(Sheet1!$A$1-1)*10,FALSE)&gt;99999,-3,IF(VLOOKUP($A257,Sheet1!$B$3:$AH$1266,Sheet1!K$1+(Sheet1!$A$1-1)*10,FALSE)&gt;9999,-2,IF(VLOOKUP($A257,Sheet1!$B$3:$AH$1266,Sheet1!K$1+(Sheet1!$A$1-1)*10,FALSE)&gt;999,-1,0)))))))</f>
        <v>90</v>
      </c>
      <c r="AB257" s="385">
        <f>IF(ISNA(VLOOKUP($A257,Sheet1!$B$3:$AH$1266,Sheet1!L$1+(Sheet1!$A$1-1)*10,FALSE))=TRUE,"---",IF(VLOOKUP($A257,Sheet1!$B$3:$AH$1266,Sheet1!L$1+(Sheet1!$A$1-1)*10,FALSE)="---","---", (ROUND(VLOOKUP($A257,Sheet1!$B$3:$AH$1266,Sheet1!L$1+(Sheet1!$A$1-1)*10,FALSE),IF(VLOOKUP($A257,Sheet1!$B$3:$AH$1266,Sheet1!L$1+(Sheet1!$A$1-1)*10,FALSE)&gt;99999,-3,IF(VLOOKUP($A257,Sheet1!$B$3:$AH$1266,Sheet1!L$1+(Sheet1!$A$1-1)*10,FALSE)&gt;9999,-2,IF(VLOOKUP($A257,Sheet1!$B$3:$AH$1266,Sheet1!L$1+(Sheet1!$A$1-1)*10,FALSE)&gt;999,-1,0)))))))</f>
        <v>102</v>
      </c>
      <c r="AC257" s="385">
        <f>IF(ISNA(VLOOKUP($A257,Sheet1!$B$3:$AH$1266,Sheet1!M$1+(Sheet1!$A$1-1)*10,FALSE))=TRUE,"---",IF(VLOOKUP($A257,Sheet1!$B$3:$AH$1266,Sheet1!M$1+(Sheet1!$A$1-1)*10,FALSE)="---","---", (ROUND(VLOOKUP($A257,Sheet1!$B$3:$AH$1266,Sheet1!M$1+(Sheet1!$A$1-1)*10,FALSE),IF(VLOOKUP($A257,Sheet1!$B$3:$AH$1266,Sheet1!M$1+(Sheet1!$A$1-1)*10,FALSE)&gt;99999,-3,IF(VLOOKUP($A257,Sheet1!$B$3:$AH$1266,Sheet1!M$1+(Sheet1!$A$1-1)*10,FALSE)&gt;9999,-2,IF(VLOOKUP($A257,Sheet1!$B$3:$AH$1266,Sheet1!M$1+(Sheet1!$A$1-1)*10,FALSE)&gt;999,-1,0)))))))</f>
        <v>114</v>
      </c>
      <c r="AD257" s="385">
        <f>IF(ISNA(VLOOKUP($A257,Sheet1!$B$3:$AH$1266,Sheet1!N$1+(Sheet1!$A$1-1)*10,FALSE))=TRUE,"---",IF(VLOOKUP($A257,Sheet1!$B$3:$AH$1266,Sheet1!N$1+(Sheet1!$A$1-1)*10,FALSE)="---","---", (ROUND(VLOOKUP($A257,Sheet1!$B$3:$AH$1266,Sheet1!N$1+(Sheet1!$A$1-1)*10,FALSE),IF(VLOOKUP($A257,Sheet1!$B$3:$AH$1266,Sheet1!N$1+(Sheet1!$A$1-1)*10,FALSE)&gt;99999,-3,IF(VLOOKUP($A257,Sheet1!$B$3:$AH$1266,Sheet1!N$1+(Sheet1!$A$1-1)*10,FALSE)&gt;9999,-2,IF(VLOOKUP($A257,Sheet1!$B$3:$AH$1266,Sheet1!N$1+(Sheet1!$A$1-1)*10,FALSE)&gt;999,-1,0)))))))</f>
        <v>132</v>
      </c>
    </row>
    <row r="258" spans="1:30" ht="25.5" customHeight="1" x14ac:dyDescent="0.25">
      <c r="A258" s="304"/>
      <c r="B258" s="346"/>
      <c r="C258" s="304"/>
      <c r="D258" s="304"/>
      <c r="E258" s="305" t="e">
        <v>#N/A</v>
      </c>
      <c r="F258" s="355"/>
      <c r="G258" s="372"/>
      <c r="H258" s="348"/>
      <c r="I258" s="119">
        <v>30059</v>
      </c>
      <c r="J258" s="124">
        <v>4.53</v>
      </c>
      <c r="K258" s="121" t="s">
        <v>4405</v>
      </c>
      <c r="L258" s="122">
        <v>64</v>
      </c>
      <c r="M258" s="123">
        <v>119</v>
      </c>
      <c r="N258" s="118" t="s">
        <v>112</v>
      </c>
      <c r="O258" s="71" t="s">
        <v>4405</v>
      </c>
      <c r="P258" s="71" t="s">
        <v>4405</v>
      </c>
      <c r="Q258" s="71" t="s">
        <v>4405</v>
      </c>
      <c r="R258" s="73" t="s">
        <v>4405</v>
      </c>
      <c r="S258" s="357" t="e">
        <v>#N/A</v>
      </c>
      <c r="T258" s="357" t="str">
        <f>IF(ISNA(VLOOKUP(A258,Sheet1!B$3:C$1266,2,FALSE)=TRUE),"ND",VLOOKUP(A258,Sheet1!B$3:C$1266,2,FALSE))</f>
        <v>ND</v>
      </c>
      <c r="U258" s="385" t="str">
        <f>IF(ISNA(VLOOKUP($A258,Sheet1!$B$3:$AH$1266,Sheet1!E$1+(Sheet1!$A$1-1)*10,FALSE))=TRUE,"---",IF(VLOOKUP($A258,Sheet1!$B$3:$AH$1266,Sheet1!E$1+(Sheet1!$A$1-1)*10,FALSE)="---","---", (ROUND(VLOOKUP($A258,Sheet1!$B$3:$AH$1266,Sheet1!E$1+(Sheet1!$A$1-1)*10,FALSE),IF(VLOOKUP($A258,Sheet1!$B$3:$AH$1266,Sheet1!E$1+(Sheet1!$A$1-1)*10,FALSE)&gt;99999,-3,IF(VLOOKUP($A258,Sheet1!$B$3:$AH$1266,Sheet1!E$1+(Sheet1!$A$1-1)*10,FALSE)&gt;9999,-2,IF(VLOOKUP($A258,Sheet1!$B$3:$AH$1266,Sheet1!E$1+(Sheet1!$A$1-1)*10,FALSE)&gt;999,-1,0)))))))</f>
        <v>---</v>
      </c>
      <c r="V258" s="385" t="str">
        <f>IF(ISNA(VLOOKUP($A258,Sheet1!$B$3:$AH$1266,Sheet1!F$1+(Sheet1!$A$1-1)*10,FALSE))=TRUE,"---",IF(VLOOKUP($A258,Sheet1!$B$3:$AH$1266,Sheet1!F$1+(Sheet1!$A$1-1)*10,FALSE)="---","---", (ROUND(VLOOKUP($A258,Sheet1!$B$3:$AH$1266,Sheet1!F$1+(Sheet1!$A$1-1)*10,FALSE),IF(VLOOKUP($A258,Sheet1!$B$3:$AH$1266,Sheet1!F$1+(Sheet1!$A$1-1)*10,FALSE)&gt;99999,-3,IF(VLOOKUP($A258,Sheet1!$B$3:$AH$1266,Sheet1!F$1+(Sheet1!$A$1-1)*10,FALSE)&gt;9999,-2,IF(VLOOKUP($A258,Sheet1!$B$3:$AH$1266,Sheet1!F$1+(Sheet1!$A$1-1)*10,FALSE)&gt;999,-1,0)))))))</f>
        <v>---</v>
      </c>
      <c r="W258" s="385" t="str">
        <f>IF(ISNA(VLOOKUP($A258,Sheet1!$B$3:$AH$1266,Sheet1!G$1+(Sheet1!$A$1-1)*10,FALSE))=TRUE,"---",IF(VLOOKUP($A258,Sheet1!$B$3:$AH$1266,Sheet1!G$1+(Sheet1!$A$1-1)*10,FALSE)="---","---", (ROUND(VLOOKUP($A258,Sheet1!$B$3:$AH$1266,Sheet1!G$1+(Sheet1!$A$1-1)*10,FALSE),IF(VLOOKUP($A258,Sheet1!$B$3:$AH$1266,Sheet1!G$1+(Sheet1!$A$1-1)*10,FALSE)&gt;99999,-3,IF(VLOOKUP($A258,Sheet1!$B$3:$AH$1266,Sheet1!G$1+(Sheet1!$A$1-1)*10,FALSE)&gt;9999,-2,IF(VLOOKUP($A258,Sheet1!$B$3:$AH$1266,Sheet1!G$1+(Sheet1!$A$1-1)*10,FALSE)&gt;999,-1,0)))))))</f>
        <v>---</v>
      </c>
      <c r="X258" s="385" t="str">
        <f>IF(ISNA(VLOOKUP($A258,Sheet1!$B$3:$AH$1266,Sheet1!H$1+(Sheet1!$A$1-1)*10,FALSE))=TRUE,"---",IF(VLOOKUP($A258,Sheet1!$B$3:$AH$1266,Sheet1!H$1+(Sheet1!$A$1-1)*10,FALSE)="---","---", (ROUND(VLOOKUP($A258,Sheet1!$B$3:$AH$1266,Sheet1!H$1+(Sheet1!$A$1-1)*10,FALSE),IF(VLOOKUP($A258,Sheet1!$B$3:$AH$1266,Sheet1!H$1+(Sheet1!$A$1-1)*10,FALSE)&gt;99999,-3,IF(VLOOKUP($A258,Sheet1!$B$3:$AH$1266,Sheet1!H$1+(Sheet1!$A$1-1)*10,FALSE)&gt;9999,-2,IF(VLOOKUP($A258,Sheet1!$B$3:$AH$1266,Sheet1!H$1+(Sheet1!$A$1-1)*10,FALSE)&gt;999,-1,0)))))))</f>
        <v>---</v>
      </c>
      <c r="Y258" s="385" t="str">
        <f>IF(ISNA(VLOOKUP($A258,Sheet1!$B$3:$AH$1266,Sheet1!I$1+(Sheet1!$A$1-1)*10,FALSE))=TRUE,"---",IF(VLOOKUP($A258,Sheet1!$B$3:$AH$1266,Sheet1!I$1+(Sheet1!$A$1-1)*10,FALSE)="---","---", (ROUND(VLOOKUP($A258,Sheet1!$B$3:$AH$1266,Sheet1!I$1+(Sheet1!$A$1-1)*10,FALSE),IF(VLOOKUP($A258,Sheet1!$B$3:$AH$1266,Sheet1!I$1+(Sheet1!$A$1-1)*10,FALSE)&gt;99999,-3,IF(VLOOKUP($A258,Sheet1!$B$3:$AH$1266,Sheet1!I$1+(Sheet1!$A$1-1)*10,FALSE)&gt;9999,-2,IF(VLOOKUP($A258,Sheet1!$B$3:$AH$1266,Sheet1!I$1+(Sheet1!$A$1-1)*10,FALSE)&gt;999,-1,0)))))))</f>
        <v>---</v>
      </c>
      <c r="Z258" s="385" t="str">
        <f>IF(ISNA(VLOOKUP($A258,Sheet1!$B$3:$AH$1266,Sheet1!J$1+(Sheet1!$A$1-1)*10,FALSE))=TRUE,"---",IF(VLOOKUP($A258,Sheet1!$B$3:$AH$1266,Sheet1!J$1+(Sheet1!$A$1-1)*10,FALSE)="---","---", (ROUND(VLOOKUP($A258,Sheet1!$B$3:$AH$1266,Sheet1!J$1+(Sheet1!$A$1-1)*10,FALSE),IF(VLOOKUP($A258,Sheet1!$B$3:$AH$1266,Sheet1!J$1+(Sheet1!$A$1-1)*10,FALSE)&gt;99999,-3,IF(VLOOKUP($A258,Sheet1!$B$3:$AH$1266,Sheet1!J$1+(Sheet1!$A$1-1)*10,FALSE)&gt;9999,-2,IF(VLOOKUP($A258,Sheet1!$B$3:$AH$1266,Sheet1!J$1+(Sheet1!$A$1-1)*10,FALSE)&gt;999,-1,0)))))))</f>
        <v>---</v>
      </c>
      <c r="AA258" s="385" t="str">
        <f>IF(ISNA(VLOOKUP($A258,Sheet1!$B$3:$AH$1266,Sheet1!K$1+(Sheet1!$A$1-1)*10,FALSE))=TRUE,"---",IF(VLOOKUP($A258,Sheet1!$B$3:$AH$1266,Sheet1!K$1+(Sheet1!$A$1-1)*10,FALSE)="---","---", (ROUND(VLOOKUP($A258,Sheet1!$B$3:$AH$1266,Sheet1!K$1+(Sheet1!$A$1-1)*10,FALSE),IF(VLOOKUP($A258,Sheet1!$B$3:$AH$1266,Sheet1!K$1+(Sheet1!$A$1-1)*10,FALSE)&gt;99999,-3,IF(VLOOKUP($A258,Sheet1!$B$3:$AH$1266,Sheet1!K$1+(Sheet1!$A$1-1)*10,FALSE)&gt;9999,-2,IF(VLOOKUP($A258,Sheet1!$B$3:$AH$1266,Sheet1!K$1+(Sheet1!$A$1-1)*10,FALSE)&gt;999,-1,0)))))))</f>
        <v>---</v>
      </c>
      <c r="AB258" s="385" t="str">
        <f>IF(ISNA(VLOOKUP($A258,Sheet1!$B$3:$AH$1266,Sheet1!L$1+(Sheet1!$A$1-1)*10,FALSE))=TRUE,"---",IF(VLOOKUP($A258,Sheet1!$B$3:$AH$1266,Sheet1!L$1+(Sheet1!$A$1-1)*10,FALSE)="---","---", (ROUND(VLOOKUP($A258,Sheet1!$B$3:$AH$1266,Sheet1!L$1+(Sheet1!$A$1-1)*10,FALSE),IF(VLOOKUP($A258,Sheet1!$B$3:$AH$1266,Sheet1!L$1+(Sheet1!$A$1-1)*10,FALSE)&gt;99999,-3,IF(VLOOKUP($A258,Sheet1!$B$3:$AH$1266,Sheet1!L$1+(Sheet1!$A$1-1)*10,FALSE)&gt;9999,-2,IF(VLOOKUP($A258,Sheet1!$B$3:$AH$1266,Sheet1!L$1+(Sheet1!$A$1-1)*10,FALSE)&gt;999,-1,0)))))))</f>
        <v>---</v>
      </c>
      <c r="AC258" s="385" t="str">
        <f>IF(ISNA(VLOOKUP($A258,Sheet1!$B$3:$AH$1266,Sheet1!M$1+(Sheet1!$A$1-1)*10,FALSE))=TRUE,"---",IF(VLOOKUP($A258,Sheet1!$B$3:$AH$1266,Sheet1!M$1+(Sheet1!$A$1-1)*10,FALSE)="---","---", (ROUND(VLOOKUP($A258,Sheet1!$B$3:$AH$1266,Sheet1!M$1+(Sheet1!$A$1-1)*10,FALSE),IF(VLOOKUP($A258,Sheet1!$B$3:$AH$1266,Sheet1!M$1+(Sheet1!$A$1-1)*10,FALSE)&gt;99999,-3,IF(VLOOKUP($A258,Sheet1!$B$3:$AH$1266,Sheet1!M$1+(Sheet1!$A$1-1)*10,FALSE)&gt;9999,-2,IF(VLOOKUP($A258,Sheet1!$B$3:$AH$1266,Sheet1!M$1+(Sheet1!$A$1-1)*10,FALSE)&gt;999,-1,0)))))))</f>
        <v>---</v>
      </c>
      <c r="AD258" s="385" t="str">
        <f>IF(ISNA(VLOOKUP($A258,Sheet1!$B$3:$AH$1266,Sheet1!N$1+(Sheet1!$A$1-1)*10,FALSE))=TRUE,"---",IF(VLOOKUP($A258,Sheet1!$B$3:$AH$1266,Sheet1!N$1+(Sheet1!$A$1-1)*10,FALSE)="---","---", (ROUND(VLOOKUP($A258,Sheet1!$B$3:$AH$1266,Sheet1!N$1+(Sheet1!$A$1-1)*10,FALSE),IF(VLOOKUP($A258,Sheet1!$B$3:$AH$1266,Sheet1!N$1+(Sheet1!$A$1-1)*10,FALSE)&gt;99999,-3,IF(VLOOKUP($A258,Sheet1!$B$3:$AH$1266,Sheet1!N$1+(Sheet1!$A$1-1)*10,FALSE)&gt;9999,-2,IF(VLOOKUP($A258,Sheet1!$B$3:$AH$1266,Sheet1!N$1+(Sheet1!$A$1-1)*10,FALSE)&gt;999,-1,0)))))))</f>
        <v>---</v>
      </c>
    </row>
    <row r="259" spans="1:30" ht="25.5" customHeight="1" x14ac:dyDescent="0.25">
      <c r="A259" s="304"/>
      <c r="B259" s="346"/>
      <c r="C259" s="304"/>
      <c r="D259" s="304"/>
      <c r="E259" s="305" t="e">
        <v>#N/A</v>
      </c>
      <c r="F259" s="355"/>
      <c r="G259" s="372"/>
      <c r="H259" s="348"/>
      <c r="I259" s="119">
        <v>36659</v>
      </c>
      <c r="J259" s="124">
        <v>3.85</v>
      </c>
      <c r="K259" s="118" t="s">
        <v>24</v>
      </c>
      <c r="L259" s="122">
        <v>50</v>
      </c>
      <c r="M259" s="123">
        <v>93</v>
      </c>
      <c r="N259" s="118" t="s">
        <v>14</v>
      </c>
      <c r="O259" s="71" t="s">
        <v>4405</v>
      </c>
      <c r="P259" s="71" t="s">
        <v>4405</v>
      </c>
      <c r="Q259" s="71" t="s">
        <v>4405</v>
      </c>
      <c r="R259" s="73" t="s">
        <v>4405</v>
      </c>
      <c r="S259" s="357" t="e">
        <v>#N/A</v>
      </c>
      <c r="T259" s="357" t="str">
        <f>IF(ISNA(VLOOKUP(A259,Sheet1!B$3:C$1266,2,FALSE)=TRUE),"ND",VLOOKUP(A259,Sheet1!B$3:C$1266,2,FALSE))</f>
        <v>ND</v>
      </c>
      <c r="U259" s="385" t="str">
        <f>IF(ISNA(VLOOKUP($A259,Sheet1!$B$3:$AH$1266,Sheet1!E$1+(Sheet1!$A$1-1)*10,FALSE))=TRUE,"---",IF(VLOOKUP($A259,Sheet1!$B$3:$AH$1266,Sheet1!E$1+(Sheet1!$A$1-1)*10,FALSE)="---","---", (ROUND(VLOOKUP($A259,Sheet1!$B$3:$AH$1266,Sheet1!E$1+(Sheet1!$A$1-1)*10,FALSE),IF(VLOOKUP($A259,Sheet1!$B$3:$AH$1266,Sheet1!E$1+(Sheet1!$A$1-1)*10,FALSE)&gt;99999,-3,IF(VLOOKUP($A259,Sheet1!$B$3:$AH$1266,Sheet1!E$1+(Sheet1!$A$1-1)*10,FALSE)&gt;9999,-2,IF(VLOOKUP($A259,Sheet1!$B$3:$AH$1266,Sheet1!E$1+(Sheet1!$A$1-1)*10,FALSE)&gt;999,-1,0)))))))</f>
        <v>---</v>
      </c>
      <c r="V259" s="385" t="str">
        <f>IF(ISNA(VLOOKUP($A259,Sheet1!$B$3:$AH$1266,Sheet1!F$1+(Sheet1!$A$1-1)*10,FALSE))=TRUE,"---",IF(VLOOKUP($A259,Sheet1!$B$3:$AH$1266,Sheet1!F$1+(Sheet1!$A$1-1)*10,FALSE)="---","---", (ROUND(VLOOKUP($A259,Sheet1!$B$3:$AH$1266,Sheet1!F$1+(Sheet1!$A$1-1)*10,FALSE),IF(VLOOKUP($A259,Sheet1!$B$3:$AH$1266,Sheet1!F$1+(Sheet1!$A$1-1)*10,FALSE)&gt;99999,-3,IF(VLOOKUP($A259,Sheet1!$B$3:$AH$1266,Sheet1!F$1+(Sheet1!$A$1-1)*10,FALSE)&gt;9999,-2,IF(VLOOKUP($A259,Sheet1!$B$3:$AH$1266,Sheet1!F$1+(Sheet1!$A$1-1)*10,FALSE)&gt;999,-1,0)))))))</f>
        <v>---</v>
      </c>
      <c r="W259" s="385" t="str">
        <f>IF(ISNA(VLOOKUP($A259,Sheet1!$B$3:$AH$1266,Sheet1!G$1+(Sheet1!$A$1-1)*10,FALSE))=TRUE,"---",IF(VLOOKUP($A259,Sheet1!$B$3:$AH$1266,Sheet1!G$1+(Sheet1!$A$1-1)*10,FALSE)="---","---", (ROUND(VLOOKUP($A259,Sheet1!$B$3:$AH$1266,Sheet1!G$1+(Sheet1!$A$1-1)*10,FALSE),IF(VLOOKUP($A259,Sheet1!$B$3:$AH$1266,Sheet1!G$1+(Sheet1!$A$1-1)*10,FALSE)&gt;99999,-3,IF(VLOOKUP($A259,Sheet1!$B$3:$AH$1266,Sheet1!G$1+(Sheet1!$A$1-1)*10,FALSE)&gt;9999,-2,IF(VLOOKUP($A259,Sheet1!$B$3:$AH$1266,Sheet1!G$1+(Sheet1!$A$1-1)*10,FALSE)&gt;999,-1,0)))))))</f>
        <v>---</v>
      </c>
      <c r="X259" s="385" t="str">
        <f>IF(ISNA(VLOOKUP($A259,Sheet1!$B$3:$AH$1266,Sheet1!H$1+(Sheet1!$A$1-1)*10,FALSE))=TRUE,"---",IF(VLOOKUP($A259,Sheet1!$B$3:$AH$1266,Sheet1!H$1+(Sheet1!$A$1-1)*10,FALSE)="---","---", (ROUND(VLOOKUP($A259,Sheet1!$B$3:$AH$1266,Sheet1!H$1+(Sheet1!$A$1-1)*10,FALSE),IF(VLOOKUP($A259,Sheet1!$B$3:$AH$1266,Sheet1!H$1+(Sheet1!$A$1-1)*10,FALSE)&gt;99999,-3,IF(VLOOKUP($A259,Sheet1!$B$3:$AH$1266,Sheet1!H$1+(Sheet1!$A$1-1)*10,FALSE)&gt;9999,-2,IF(VLOOKUP($A259,Sheet1!$B$3:$AH$1266,Sheet1!H$1+(Sheet1!$A$1-1)*10,FALSE)&gt;999,-1,0)))))))</f>
        <v>---</v>
      </c>
      <c r="Y259" s="385" t="str">
        <f>IF(ISNA(VLOOKUP($A259,Sheet1!$B$3:$AH$1266,Sheet1!I$1+(Sheet1!$A$1-1)*10,FALSE))=TRUE,"---",IF(VLOOKUP($A259,Sheet1!$B$3:$AH$1266,Sheet1!I$1+(Sheet1!$A$1-1)*10,FALSE)="---","---", (ROUND(VLOOKUP($A259,Sheet1!$B$3:$AH$1266,Sheet1!I$1+(Sheet1!$A$1-1)*10,FALSE),IF(VLOOKUP($A259,Sheet1!$B$3:$AH$1266,Sheet1!I$1+(Sheet1!$A$1-1)*10,FALSE)&gt;99999,-3,IF(VLOOKUP($A259,Sheet1!$B$3:$AH$1266,Sheet1!I$1+(Sheet1!$A$1-1)*10,FALSE)&gt;9999,-2,IF(VLOOKUP($A259,Sheet1!$B$3:$AH$1266,Sheet1!I$1+(Sheet1!$A$1-1)*10,FALSE)&gt;999,-1,0)))))))</f>
        <v>---</v>
      </c>
      <c r="Z259" s="385" t="str">
        <f>IF(ISNA(VLOOKUP($A259,Sheet1!$B$3:$AH$1266,Sheet1!J$1+(Sheet1!$A$1-1)*10,FALSE))=TRUE,"---",IF(VLOOKUP($A259,Sheet1!$B$3:$AH$1266,Sheet1!J$1+(Sheet1!$A$1-1)*10,FALSE)="---","---", (ROUND(VLOOKUP($A259,Sheet1!$B$3:$AH$1266,Sheet1!J$1+(Sheet1!$A$1-1)*10,FALSE),IF(VLOOKUP($A259,Sheet1!$B$3:$AH$1266,Sheet1!J$1+(Sheet1!$A$1-1)*10,FALSE)&gt;99999,-3,IF(VLOOKUP($A259,Sheet1!$B$3:$AH$1266,Sheet1!J$1+(Sheet1!$A$1-1)*10,FALSE)&gt;9999,-2,IF(VLOOKUP($A259,Sheet1!$B$3:$AH$1266,Sheet1!J$1+(Sheet1!$A$1-1)*10,FALSE)&gt;999,-1,0)))))))</f>
        <v>---</v>
      </c>
      <c r="AA259" s="385" t="str">
        <f>IF(ISNA(VLOOKUP($A259,Sheet1!$B$3:$AH$1266,Sheet1!K$1+(Sheet1!$A$1-1)*10,FALSE))=TRUE,"---",IF(VLOOKUP($A259,Sheet1!$B$3:$AH$1266,Sheet1!K$1+(Sheet1!$A$1-1)*10,FALSE)="---","---", (ROUND(VLOOKUP($A259,Sheet1!$B$3:$AH$1266,Sheet1!K$1+(Sheet1!$A$1-1)*10,FALSE),IF(VLOOKUP($A259,Sheet1!$B$3:$AH$1266,Sheet1!K$1+(Sheet1!$A$1-1)*10,FALSE)&gt;99999,-3,IF(VLOOKUP($A259,Sheet1!$B$3:$AH$1266,Sheet1!K$1+(Sheet1!$A$1-1)*10,FALSE)&gt;9999,-2,IF(VLOOKUP($A259,Sheet1!$B$3:$AH$1266,Sheet1!K$1+(Sheet1!$A$1-1)*10,FALSE)&gt;999,-1,0)))))))</f>
        <v>---</v>
      </c>
      <c r="AB259" s="385" t="str">
        <f>IF(ISNA(VLOOKUP($A259,Sheet1!$B$3:$AH$1266,Sheet1!L$1+(Sheet1!$A$1-1)*10,FALSE))=TRUE,"---",IF(VLOOKUP($A259,Sheet1!$B$3:$AH$1266,Sheet1!L$1+(Sheet1!$A$1-1)*10,FALSE)="---","---", (ROUND(VLOOKUP($A259,Sheet1!$B$3:$AH$1266,Sheet1!L$1+(Sheet1!$A$1-1)*10,FALSE),IF(VLOOKUP($A259,Sheet1!$B$3:$AH$1266,Sheet1!L$1+(Sheet1!$A$1-1)*10,FALSE)&gt;99999,-3,IF(VLOOKUP($A259,Sheet1!$B$3:$AH$1266,Sheet1!L$1+(Sheet1!$A$1-1)*10,FALSE)&gt;9999,-2,IF(VLOOKUP($A259,Sheet1!$B$3:$AH$1266,Sheet1!L$1+(Sheet1!$A$1-1)*10,FALSE)&gt;999,-1,0)))))))</f>
        <v>---</v>
      </c>
      <c r="AC259" s="385" t="str">
        <f>IF(ISNA(VLOOKUP($A259,Sheet1!$B$3:$AH$1266,Sheet1!M$1+(Sheet1!$A$1-1)*10,FALSE))=TRUE,"---",IF(VLOOKUP($A259,Sheet1!$B$3:$AH$1266,Sheet1!M$1+(Sheet1!$A$1-1)*10,FALSE)="---","---", (ROUND(VLOOKUP($A259,Sheet1!$B$3:$AH$1266,Sheet1!M$1+(Sheet1!$A$1-1)*10,FALSE),IF(VLOOKUP($A259,Sheet1!$B$3:$AH$1266,Sheet1!M$1+(Sheet1!$A$1-1)*10,FALSE)&gt;99999,-3,IF(VLOOKUP($A259,Sheet1!$B$3:$AH$1266,Sheet1!M$1+(Sheet1!$A$1-1)*10,FALSE)&gt;9999,-2,IF(VLOOKUP($A259,Sheet1!$B$3:$AH$1266,Sheet1!M$1+(Sheet1!$A$1-1)*10,FALSE)&gt;999,-1,0)))))))</f>
        <v>---</v>
      </c>
      <c r="AD259" s="385" t="str">
        <f>IF(ISNA(VLOOKUP($A259,Sheet1!$B$3:$AH$1266,Sheet1!N$1+(Sheet1!$A$1-1)*10,FALSE))=TRUE,"---",IF(VLOOKUP($A259,Sheet1!$B$3:$AH$1266,Sheet1!N$1+(Sheet1!$A$1-1)*10,FALSE)="---","---", (ROUND(VLOOKUP($A259,Sheet1!$B$3:$AH$1266,Sheet1!N$1+(Sheet1!$A$1-1)*10,FALSE),IF(VLOOKUP($A259,Sheet1!$B$3:$AH$1266,Sheet1!N$1+(Sheet1!$A$1-1)*10,FALSE)&gt;99999,-3,IF(VLOOKUP($A259,Sheet1!$B$3:$AH$1266,Sheet1!N$1+(Sheet1!$A$1-1)*10,FALSE)&gt;9999,-2,IF(VLOOKUP($A259,Sheet1!$B$3:$AH$1266,Sheet1!N$1+(Sheet1!$A$1-1)*10,FALSE)&gt;999,-1,0)))))))</f>
        <v>---</v>
      </c>
    </row>
    <row r="260" spans="1:30" ht="25.5" customHeight="1" x14ac:dyDescent="0.25">
      <c r="A260" s="125" t="s">
        <v>406</v>
      </c>
      <c r="B260" s="126" t="s">
        <v>407</v>
      </c>
      <c r="C260" s="125">
        <v>430812</v>
      </c>
      <c r="D260" s="125">
        <v>744810</v>
      </c>
      <c r="E260" s="70" t="s">
        <v>3008</v>
      </c>
      <c r="F260" s="139" t="s">
        <v>4405</v>
      </c>
      <c r="G260" s="127" t="s">
        <v>160</v>
      </c>
      <c r="H260" s="128">
        <v>47.1</v>
      </c>
      <c r="I260" s="112">
        <v>16712</v>
      </c>
      <c r="J260" s="140" t="s">
        <v>4405</v>
      </c>
      <c r="K260" s="127" t="s">
        <v>17</v>
      </c>
      <c r="L260" s="115">
        <v>2800</v>
      </c>
      <c r="M260" s="116">
        <v>59.4</v>
      </c>
      <c r="N260" s="127" t="s">
        <v>160</v>
      </c>
      <c r="O260" s="68">
        <f t="shared" si="9"/>
        <v>5.3405944784225312</v>
      </c>
      <c r="P260" s="68">
        <f>IF(O260&lt;&gt;"",VLOOKUP($A260,Sheet4!$A$2:$O$1309,14,FALSE)*100,"")</f>
        <v>14.194029093487281</v>
      </c>
      <c r="Q260" s="68">
        <f>IF(P260&lt;&gt;"",VLOOKUP($A260,Sheet4!$A$2:$O$1309,15,FALSE)*100,"")</f>
        <v>77.67441208006322</v>
      </c>
      <c r="R260" s="74">
        <f t="shared" si="8"/>
        <v>20</v>
      </c>
      <c r="S260" s="64">
        <v>1</v>
      </c>
      <c r="T260" s="64" t="str">
        <f>IF(ISNA(VLOOKUP(A260,Sheet1!B$3:C$1266,2,FALSE)=TRUE),"NC",VLOOKUP(A260,Sheet1!B$3:C$1266,2,FALSE))</f>
        <v>Rural</v>
      </c>
      <c r="U260" s="65">
        <f>IF(ISNA(VLOOKUP($A260,Sheet1!$B$3:$AH$1266,Sheet1!E$1+(Sheet1!$A$1-1)*10,FALSE))=TRUE,"---",IF(VLOOKUP($A260,Sheet1!$B$3:$AH$1266,Sheet1!E$1+(Sheet1!$A$1-1)*10,FALSE)="---","---", (ROUND(VLOOKUP($A260,Sheet1!$B$3:$AH$1266,Sheet1!E$1+(Sheet1!$A$1-1)*10,FALSE),IF(VLOOKUP($A260,Sheet1!$B$3:$AH$1266,Sheet1!E$1+(Sheet1!$A$1-1)*10,FALSE)&gt;99999,-3,IF(VLOOKUP($A260,Sheet1!$B$3:$AH$1266,Sheet1!E$1+(Sheet1!$A$1-1)*10,FALSE)&gt;9999,-2,IF(VLOOKUP($A260,Sheet1!$B$3:$AH$1266,Sheet1!E$1+(Sheet1!$A$1-1)*10,FALSE)&gt;999,-1,0)))))))</f>
        <v>1080</v>
      </c>
      <c r="V260" s="65">
        <f>IF(ISNA(VLOOKUP($A260,Sheet1!$B$3:$AH$1266,Sheet1!F$1+(Sheet1!$A$1-1)*10,FALSE))=TRUE,"---",IF(VLOOKUP($A260,Sheet1!$B$3:$AH$1266,Sheet1!F$1+(Sheet1!$A$1-1)*10,FALSE)="---","---", (ROUND(VLOOKUP($A260,Sheet1!$B$3:$AH$1266,Sheet1!F$1+(Sheet1!$A$1-1)*10,FALSE),IF(VLOOKUP($A260,Sheet1!$B$3:$AH$1266,Sheet1!F$1+(Sheet1!$A$1-1)*10,FALSE)&gt;99999,-3,IF(VLOOKUP($A260,Sheet1!$B$3:$AH$1266,Sheet1!F$1+(Sheet1!$A$1-1)*10,FALSE)&gt;9999,-2,IF(VLOOKUP($A260,Sheet1!$B$3:$AH$1266,Sheet1!F$1+(Sheet1!$A$1-1)*10,FALSE)&gt;999,-1,0)))))))</f>
        <v>1250</v>
      </c>
      <c r="W260" s="65">
        <f>IF(ISNA(VLOOKUP($A260,Sheet1!$B$3:$AH$1266,Sheet1!G$1+(Sheet1!$A$1-1)*10,FALSE))=TRUE,"---",IF(VLOOKUP($A260,Sheet1!$B$3:$AH$1266,Sheet1!G$1+(Sheet1!$A$1-1)*10,FALSE)="---","---", (ROUND(VLOOKUP($A260,Sheet1!$B$3:$AH$1266,Sheet1!G$1+(Sheet1!$A$1-1)*10,FALSE),IF(VLOOKUP($A260,Sheet1!$B$3:$AH$1266,Sheet1!G$1+(Sheet1!$A$1-1)*10,FALSE)&gt;99999,-3,IF(VLOOKUP($A260,Sheet1!$B$3:$AH$1266,Sheet1!G$1+(Sheet1!$A$1-1)*10,FALSE)&gt;9999,-2,IF(VLOOKUP($A260,Sheet1!$B$3:$AH$1266,Sheet1!G$1+(Sheet1!$A$1-1)*10,FALSE)&gt;999,-1,0)))))))</f>
        <v>1460</v>
      </c>
      <c r="X260" s="65">
        <f>IF(ISNA(VLOOKUP($A260,Sheet1!$B$3:$AH$1266,Sheet1!H$1+(Sheet1!$A$1-1)*10,FALSE))=TRUE,"---",IF(VLOOKUP($A260,Sheet1!$B$3:$AH$1266,Sheet1!H$1+(Sheet1!$A$1-1)*10,FALSE)="---","---", (ROUND(VLOOKUP($A260,Sheet1!$B$3:$AH$1266,Sheet1!H$1+(Sheet1!$A$1-1)*10,FALSE),IF(VLOOKUP($A260,Sheet1!$B$3:$AH$1266,Sheet1!H$1+(Sheet1!$A$1-1)*10,FALSE)&gt;99999,-3,IF(VLOOKUP($A260,Sheet1!$B$3:$AH$1266,Sheet1!H$1+(Sheet1!$A$1-1)*10,FALSE)&gt;9999,-2,IF(VLOOKUP($A260,Sheet1!$B$3:$AH$1266,Sheet1!H$1+(Sheet1!$A$1-1)*10,FALSE)&gt;999,-1,0)))))))</f>
        <v>2020</v>
      </c>
      <c r="Y260" s="65">
        <f>IF(ISNA(VLOOKUP($A260,Sheet1!$B$3:$AH$1266,Sheet1!I$1+(Sheet1!$A$1-1)*10,FALSE))=TRUE,"---",IF(VLOOKUP($A260,Sheet1!$B$3:$AH$1266,Sheet1!I$1+(Sheet1!$A$1-1)*10,FALSE)="---","---", (ROUND(VLOOKUP($A260,Sheet1!$B$3:$AH$1266,Sheet1!I$1+(Sheet1!$A$1-1)*10,FALSE),IF(VLOOKUP($A260,Sheet1!$B$3:$AH$1266,Sheet1!I$1+(Sheet1!$A$1-1)*10,FALSE)&gt;99999,-3,IF(VLOOKUP($A260,Sheet1!$B$3:$AH$1266,Sheet1!I$1+(Sheet1!$A$1-1)*10,FALSE)&gt;9999,-2,IF(VLOOKUP($A260,Sheet1!$B$3:$AH$1266,Sheet1!I$1+(Sheet1!$A$1-1)*10,FALSE)&gt;999,-1,0)))))))</f>
        <v>2420</v>
      </c>
      <c r="Z260" s="65">
        <f>IF(ISNA(VLOOKUP($A260,Sheet1!$B$3:$AH$1266,Sheet1!J$1+(Sheet1!$A$1-1)*10,FALSE))=TRUE,"---",IF(VLOOKUP($A260,Sheet1!$B$3:$AH$1266,Sheet1!J$1+(Sheet1!$A$1-1)*10,FALSE)="---","---", (ROUND(VLOOKUP($A260,Sheet1!$B$3:$AH$1266,Sheet1!J$1+(Sheet1!$A$1-1)*10,FALSE),IF(VLOOKUP($A260,Sheet1!$B$3:$AH$1266,Sheet1!J$1+(Sheet1!$A$1-1)*10,FALSE)&gt;99999,-3,IF(VLOOKUP($A260,Sheet1!$B$3:$AH$1266,Sheet1!J$1+(Sheet1!$A$1-1)*10,FALSE)&gt;9999,-2,IF(VLOOKUP($A260,Sheet1!$B$3:$AH$1266,Sheet1!J$1+(Sheet1!$A$1-1)*10,FALSE)&gt;999,-1,0)))))))</f>
        <v>2920</v>
      </c>
      <c r="AA260" s="65">
        <f>IF(ISNA(VLOOKUP($A260,Sheet1!$B$3:$AH$1266,Sheet1!K$1+(Sheet1!$A$1-1)*10,FALSE))=TRUE,"---",IF(VLOOKUP($A260,Sheet1!$B$3:$AH$1266,Sheet1!K$1+(Sheet1!$A$1-1)*10,FALSE)="---","---", (ROUND(VLOOKUP($A260,Sheet1!$B$3:$AH$1266,Sheet1!K$1+(Sheet1!$A$1-1)*10,FALSE),IF(VLOOKUP($A260,Sheet1!$B$3:$AH$1266,Sheet1!K$1+(Sheet1!$A$1-1)*10,FALSE)&gt;99999,-3,IF(VLOOKUP($A260,Sheet1!$B$3:$AH$1266,Sheet1!K$1+(Sheet1!$A$1-1)*10,FALSE)&gt;9999,-2,IF(VLOOKUP($A260,Sheet1!$B$3:$AH$1266,Sheet1!K$1+(Sheet1!$A$1-1)*10,FALSE)&gt;999,-1,0)))))))</f>
        <v>3300</v>
      </c>
      <c r="AB260" s="65">
        <f>IF(ISNA(VLOOKUP($A260,Sheet1!$B$3:$AH$1266,Sheet1!L$1+(Sheet1!$A$1-1)*10,FALSE))=TRUE,"---",IF(VLOOKUP($A260,Sheet1!$B$3:$AH$1266,Sheet1!L$1+(Sheet1!$A$1-1)*10,FALSE)="---","---", (ROUND(VLOOKUP($A260,Sheet1!$B$3:$AH$1266,Sheet1!L$1+(Sheet1!$A$1-1)*10,FALSE),IF(VLOOKUP($A260,Sheet1!$B$3:$AH$1266,Sheet1!L$1+(Sheet1!$A$1-1)*10,FALSE)&gt;99999,-3,IF(VLOOKUP($A260,Sheet1!$B$3:$AH$1266,Sheet1!L$1+(Sheet1!$A$1-1)*10,FALSE)&gt;9999,-2,IF(VLOOKUP($A260,Sheet1!$B$3:$AH$1266,Sheet1!L$1+(Sheet1!$A$1-1)*10,FALSE)&gt;999,-1,0)))))))</f>
        <v>3730</v>
      </c>
      <c r="AC260" s="65">
        <f>IF(ISNA(VLOOKUP($A260,Sheet1!$B$3:$AH$1266,Sheet1!M$1+(Sheet1!$A$1-1)*10,FALSE))=TRUE,"---",IF(VLOOKUP($A260,Sheet1!$B$3:$AH$1266,Sheet1!M$1+(Sheet1!$A$1-1)*10,FALSE)="---","---", (ROUND(VLOOKUP($A260,Sheet1!$B$3:$AH$1266,Sheet1!M$1+(Sheet1!$A$1-1)*10,FALSE),IF(VLOOKUP($A260,Sheet1!$B$3:$AH$1266,Sheet1!M$1+(Sheet1!$A$1-1)*10,FALSE)&gt;99999,-3,IF(VLOOKUP($A260,Sheet1!$B$3:$AH$1266,Sheet1!M$1+(Sheet1!$A$1-1)*10,FALSE)&gt;9999,-2,IF(VLOOKUP($A260,Sheet1!$B$3:$AH$1266,Sheet1!M$1+(Sheet1!$A$1-1)*10,FALSE)&gt;999,-1,0)))))))</f>
        <v>4100</v>
      </c>
      <c r="AD260" s="65">
        <f>IF(ISNA(VLOOKUP($A260,Sheet1!$B$3:$AH$1266,Sheet1!N$1+(Sheet1!$A$1-1)*10,FALSE))=TRUE,"---",IF(VLOOKUP($A260,Sheet1!$B$3:$AH$1266,Sheet1!N$1+(Sheet1!$A$1-1)*10,FALSE)="---","---", (ROUND(VLOOKUP($A260,Sheet1!$B$3:$AH$1266,Sheet1!N$1+(Sheet1!$A$1-1)*10,FALSE),IF(VLOOKUP($A260,Sheet1!$B$3:$AH$1266,Sheet1!N$1+(Sheet1!$A$1-1)*10,FALSE)&gt;99999,-3,IF(VLOOKUP($A260,Sheet1!$B$3:$AH$1266,Sheet1!N$1+(Sheet1!$A$1-1)*10,FALSE)&gt;9999,-2,IF(VLOOKUP($A260,Sheet1!$B$3:$AH$1266,Sheet1!N$1+(Sheet1!$A$1-1)*10,FALSE)&gt;999,-1,0)))))))</f>
        <v>4710</v>
      </c>
    </row>
    <row r="261" spans="1:30" ht="25.5" customHeight="1" x14ac:dyDescent="0.25">
      <c r="A261" s="304" t="s">
        <v>408</v>
      </c>
      <c r="B261" s="393" t="s">
        <v>409</v>
      </c>
      <c r="C261" s="304">
        <v>430605</v>
      </c>
      <c r="D261" s="304">
        <v>744611</v>
      </c>
      <c r="E261" s="305" t="s">
        <v>3008</v>
      </c>
      <c r="F261" s="117" t="s">
        <v>4529</v>
      </c>
      <c r="G261" s="118" t="s">
        <v>286</v>
      </c>
      <c r="H261" s="348">
        <v>258</v>
      </c>
      <c r="I261" s="119">
        <v>16712</v>
      </c>
      <c r="J261" s="120">
        <v>15.1</v>
      </c>
      <c r="K261" s="118" t="s">
        <v>24</v>
      </c>
      <c r="L261" s="122">
        <v>19300</v>
      </c>
      <c r="M261" s="123">
        <v>74.8</v>
      </c>
      <c r="N261" s="118" t="s">
        <v>410</v>
      </c>
      <c r="O261" s="71">
        <f t="shared" si="9"/>
        <v>0.93145017013130516</v>
      </c>
      <c r="P261" s="71">
        <f>IF(O261&lt;&gt;"",VLOOKUP($A261,Sheet4!$A$2:$O$1309,14,FALSE)*100,"")</f>
        <v>0.39819507836594825</v>
      </c>
      <c r="Q261" s="71">
        <f>IF(P261&lt;&gt;"",VLOOKUP($A261,Sheet4!$A$2:$O$1309,15,FALSE)*100,"")</f>
        <v>3.8327319682185501</v>
      </c>
      <c r="R261" s="73" t="str">
        <f t="shared" si="8"/>
        <v>100</v>
      </c>
      <c r="S261" s="357" t="s">
        <v>4364</v>
      </c>
      <c r="T261" s="357" t="str">
        <f>IF(ISNA(VLOOKUP(A261,Sheet1!B$3:C$1266,2,FALSE)=TRUE),"NC",VLOOKUP(A261,Sheet1!B$3:C$1266,2,FALSE))</f>
        <v>Rural10*</v>
      </c>
      <c r="U261" s="385">
        <f>IF(ISNA(VLOOKUP($A261,Sheet1!$B$3:$AH$1266,Sheet1!E$1+(Sheet1!$A$1-1)*10,FALSE))=TRUE,"---",IF(VLOOKUP($A261,Sheet1!$B$3:$AH$1266,Sheet1!E$1+(Sheet1!$A$1-1)*10,FALSE)="---","---", (ROUND(VLOOKUP($A261,Sheet1!$B$3:$AH$1266,Sheet1!E$1+(Sheet1!$A$1-1)*10,FALSE),IF(VLOOKUP($A261,Sheet1!$B$3:$AH$1266,Sheet1!E$1+(Sheet1!$A$1-1)*10,FALSE)&gt;99999,-3,IF(VLOOKUP($A261,Sheet1!$B$3:$AH$1266,Sheet1!E$1+(Sheet1!$A$1-1)*10,FALSE)&gt;9999,-2,IF(VLOOKUP($A261,Sheet1!$B$3:$AH$1266,Sheet1!E$1+(Sheet1!$A$1-1)*10,FALSE)&gt;999,-1,0)))))))</f>
        <v>5960</v>
      </c>
      <c r="V261" s="385">
        <f>IF(ISNA(VLOOKUP($A261,Sheet1!$B$3:$AH$1266,Sheet1!F$1+(Sheet1!$A$1-1)*10,FALSE))=TRUE,"---",IF(VLOOKUP($A261,Sheet1!$B$3:$AH$1266,Sheet1!F$1+(Sheet1!$A$1-1)*10,FALSE)="---","---", (ROUND(VLOOKUP($A261,Sheet1!$B$3:$AH$1266,Sheet1!F$1+(Sheet1!$A$1-1)*10,FALSE),IF(VLOOKUP($A261,Sheet1!$B$3:$AH$1266,Sheet1!F$1+(Sheet1!$A$1-1)*10,FALSE)&gt;99999,-3,IF(VLOOKUP($A261,Sheet1!$B$3:$AH$1266,Sheet1!F$1+(Sheet1!$A$1-1)*10,FALSE)&gt;9999,-2,IF(VLOOKUP($A261,Sheet1!$B$3:$AH$1266,Sheet1!F$1+(Sheet1!$A$1-1)*10,FALSE)&gt;999,-1,0)))))))</f>
        <v>6710</v>
      </c>
      <c r="W261" s="385">
        <f>IF(ISNA(VLOOKUP($A261,Sheet1!$B$3:$AH$1266,Sheet1!G$1+(Sheet1!$A$1-1)*10,FALSE))=TRUE,"---",IF(VLOOKUP($A261,Sheet1!$B$3:$AH$1266,Sheet1!G$1+(Sheet1!$A$1-1)*10,FALSE)="---","---", (ROUND(VLOOKUP($A261,Sheet1!$B$3:$AH$1266,Sheet1!G$1+(Sheet1!$A$1-1)*10,FALSE),IF(VLOOKUP($A261,Sheet1!$B$3:$AH$1266,Sheet1!G$1+(Sheet1!$A$1-1)*10,FALSE)&gt;99999,-3,IF(VLOOKUP($A261,Sheet1!$B$3:$AH$1266,Sheet1!G$1+(Sheet1!$A$1-1)*10,FALSE)&gt;9999,-2,IF(VLOOKUP($A261,Sheet1!$B$3:$AH$1266,Sheet1!G$1+(Sheet1!$A$1-1)*10,FALSE)&gt;999,-1,0)))))))</f>
        <v>7650</v>
      </c>
      <c r="X261" s="385">
        <f>IF(ISNA(VLOOKUP($A261,Sheet1!$B$3:$AH$1266,Sheet1!H$1+(Sheet1!$A$1-1)*10,FALSE))=TRUE,"---",IF(VLOOKUP($A261,Sheet1!$B$3:$AH$1266,Sheet1!H$1+(Sheet1!$A$1-1)*10,FALSE)="---","---", (ROUND(VLOOKUP($A261,Sheet1!$B$3:$AH$1266,Sheet1!H$1+(Sheet1!$A$1-1)*10,FALSE),IF(VLOOKUP($A261,Sheet1!$B$3:$AH$1266,Sheet1!H$1+(Sheet1!$A$1-1)*10,FALSE)&gt;99999,-3,IF(VLOOKUP($A261,Sheet1!$B$3:$AH$1266,Sheet1!H$1+(Sheet1!$A$1-1)*10,FALSE)&gt;9999,-2,IF(VLOOKUP($A261,Sheet1!$B$3:$AH$1266,Sheet1!H$1+(Sheet1!$A$1-1)*10,FALSE)&gt;999,-1,0)))))))</f>
        <v>10200</v>
      </c>
      <c r="Y261" s="385">
        <f>IF(ISNA(VLOOKUP($A261,Sheet1!$B$3:$AH$1266,Sheet1!I$1+(Sheet1!$A$1-1)*10,FALSE))=TRUE,"---",IF(VLOOKUP($A261,Sheet1!$B$3:$AH$1266,Sheet1!I$1+(Sheet1!$A$1-1)*10,FALSE)="---","---", (ROUND(VLOOKUP($A261,Sheet1!$B$3:$AH$1266,Sheet1!I$1+(Sheet1!$A$1-1)*10,FALSE),IF(VLOOKUP($A261,Sheet1!$B$3:$AH$1266,Sheet1!I$1+(Sheet1!$A$1-1)*10,FALSE)&gt;99999,-3,IF(VLOOKUP($A261,Sheet1!$B$3:$AH$1266,Sheet1!I$1+(Sheet1!$A$1-1)*10,FALSE)&gt;9999,-2,IF(VLOOKUP($A261,Sheet1!$B$3:$AH$1266,Sheet1!I$1+(Sheet1!$A$1-1)*10,FALSE)&gt;999,-1,0)))))))</f>
        <v>12100</v>
      </c>
      <c r="Z261" s="385">
        <f>IF(ISNA(VLOOKUP($A261,Sheet1!$B$3:$AH$1266,Sheet1!J$1+(Sheet1!$A$1-1)*10,FALSE))=TRUE,"---",IF(VLOOKUP($A261,Sheet1!$B$3:$AH$1266,Sheet1!J$1+(Sheet1!$A$1-1)*10,FALSE)="---","---", (ROUND(VLOOKUP($A261,Sheet1!$B$3:$AH$1266,Sheet1!J$1+(Sheet1!$A$1-1)*10,FALSE),IF(VLOOKUP($A261,Sheet1!$B$3:$AH$1266,Sheet1!J$1+(Sheet1!$A$1-1)*10,FALSE)&gt;99999,-3,IF(VLOOKUP($A261,Sheet1!$B$3:$AH$1266,Sheet1!J$1+(Sheet1!$A$1-1)*10,FALSE)&gt;9999,-2,IF(VLOOKUP($A261,Sheet1!$B$3:$AH$1266,Sheet1!J$1+(Sheet1!$A$1-1)*10,FALSE)&gt;999,-1,0)))))))</f>
        <v>14700</v>
      </c>
      <c r="AA261" s="385">
        <f>IF(ISNA(VLOOKUP($A261,Sheet1!$B$3:$AH$1266,Sheet1!K$1+(Sheet1!$A$1-1)*10,FALSE))=TRUE,"---",IF(VLOOKUP($A261,Sheet1!$B$3:$AH$1266,Sheet1!K$1+(Sheet1!$A$1-1)*10,FALSE)="---","---", (ROUND(VLOOKUP($A261,Sheet1!$B$3:$AH$1266,Sheet1!K$1+(Sheet1!$A$1-1)*10,FALSE),IF(VLOOKUP($A261,Sheet1!$B$3:$AH$1266,Sheet1!K$1+(Sheet1!$A$1-1)*10,FALSE)&gt;99999,-3,IF(VLOOKUP($A261,Sheet1!$B$3:$AH$1266,Sheet1!K$1+(Sheet1!$A$1-1)*10,FALSE)&gt;9999,-2,IF(VLOOKUP($A261,Sheet1!$B$3:$AH$1266,Sheet1!K$1+(Sheet1!$A$1-1)*10,FALSE)&gt;999,-1,0)))))))</f>
        <v>16700</v>
      </c>
      <c r="AB261" s="385">
        <f>IF(ISNA(VLOOKUP($A261,Sheet1!$B$3:$AH$1266,Sheet1!L$1+(Sheet1!$A$1-1)*10,FALSE))=TRUE,"---",IF(VLOOKUP($A261,Sheet1!$B$3:$AH$1266,Sheet1!L$1+(Sheet1!$A$1-1)*10,FALSE)="---","---", (ROUND(VLOOKUP($A261,Sheet1!$B$3:$AH$1266,Sheet1!L$1+(Sheet1!$A$1-1)*10,FALSE),IF(VLOOKUP($A261,Sheet1!$B$3:$AH$1266,Sheet1!L$1+(Sheet1!$A$1-1)*10,FALSE)&gt;99999,-3,IF(VLOOKUP($A261,Sheet1!$B$3:$AH$1266,Sheet1!L$1+(Sheet1!$A$1-1)*10,FALSE)&gt;9999,-2,IF(VLOOKUP($A261,Sheet1!$B$3:$AH$1266,Sheet1!L$1+(Sheet1!$A$1-1)*10,FALSE)&gt;999,-1,0)))))))</f>
        <v>19000</v>
      </c>
      <c r="AC261" s="385">
        <f>IF(ISNA(VLOOKUP($A261,Sheet1!$B$3:$AH$1266,Sheet1!M$1+(Sheet1!$A$1-1)*10,FALSE))=TRUE,"---",IF(VLOOKUP($A261,Sheet1!$B$3:$AH$1266,Sheet1!M$1+(Sheet1!$A$1-1)*10,FALSE)="---","---", (ROUND(VLOOKUP($A261,Sheet1!$B$3:$AH$1266,Sheet1!M$1+(Sheet1!$A$1-1)*10,FALSE),IF(VLOOKUP($A261,Sheet1!$B$3:$AH$1266,Sheet1!M$1+(Sheet1!$A$1-1)*10,FALSE)&gt;99999,-3,IF(VLOOKUP($A261,Sheet1!$B$3:$AH$1266,Sheet1!M$1+(Sheet1!$A$1-1)*10,FALSE)&gt;9999,-2,IF(VLOOKUP($A261,Sheet1!$B$3:$AH$1266,Sheet1!M$1+(Sheet1!$A$1-1)*10,FALSE)&gt;999,-1,0)))))))</f>
        <v>21300</v>
      </c>
      <c r="AD261" s="385">
        <f>IF(ISNA(VLOOKUP($A261,Sheet1!$B$3:$AH$1266,Sheet1!N$1+(Sheet1!$A$1-1)*10,FALSE))=TRUE,"---",IF(VLOOKUP($A261,Sheet1!$B$3:$AH$1266,Sheet1!N$1+(Sheet1!$A$1-1)*10,FALSE)="---","---", (ROUND(VLOOKUP($A261,Sheet1!$B$3:$AH$1266,Sheet1!N$1+(Sheet1!$A$1-1)*10,FALSE),IF(VLOOKUP($A261,Sheet1!$B$3:$AH$1266,Sheet1!N$1+(Sheet1!$A$1-1)*10,FALSE)&gt;99999,-3,IF(VLOOKUP($A261,Sheet1!$B$3:$AH$1266,Sheet1!N$1+(Sheet1!$A$1-1)*10,FALSE)&gt;9999,-2,IF(VLOOKUP($A261,Sheet1!$B$3:$AH$1266,Sheet1!N$1+(Sheet1!$A$1-1)*10,FALSE)&gt;999,-1,0)))))))</f>
        <v>24800</v>
      </c>
    </row>
    <row r="262" spans="1:30" ht="25.5" customHeight="1" x14ac:dyDescent="0.25">
      <c r="A262" s="304"/>
      <c r="B262" s="346"/>
      <c r="C262" s="304"/>
      <c r="D262" s="304"/>
      <c r="E262" s="305" t="e">
        <v>#N/A</v>
      </c>
      <c r="F262" s="345" t="s">
        <v>4530</v>
      </c>
      <c r="G262" s="351" t="s">
        <v>31</v>
      </c>
      <c r="H262" s="348"/>
      <c r="I262" s="119">
        <v>4834</v>
      </c>
      <c r="J262" s="137" t="s">
        <v>4405</v>
      </c>
      <c r="K262" s="118" t="s">
        <v>17</v>
      </c>
      <c r="L262" s="122">
        <v>14500</v>
      </c>
      <c r="M262" s="123">
        <v>56.2</v>
      </c>
      <c r="N262" s="118" t="s">
        <v>24</v>
      </c>
      <c r="O262" s="71" t="s">
        <v>4405</v>
      </c>
      <c r="P262" s="71" t="s">
        <v>4405</v>
      </c>
      <c r="Q262" s="71" t="s">
        <v>4405</v>
      </c>
      <c r="R262" s="73" t="s">
        <v>4405</v>
      </c>
      <c r="S262" s="357" t="e">
        <v>#N/A</v>
      </c>
      <c r="T262" s="357" t="str">
        <f>IF(ISNA(VLOOKUP(A262,Sheet1!B$3:C$1266,2,FALSE)=TRUE),"ND",VLOOKUP(A262,Sheet1!B$3:C$1266,2,FALSE))</f>
        <v>ND</v>
      </c>
      <c r="U262" s="385" t="str">
        <f>IF(ISNA(VLOOKUP($A262,Sheet1!$B$3:$AH$1266,Sheet1!E$1+(Sheet1!$A$1-1)*10,FALSE))=TRUE,"---",IF(VLOOKUP($A262,Sheet1!$B$3:$AH$1266,Sheet1!E$1+(Sheet1!$A$1-1)*10,FALSE)="---","---", (ROUND(VLOOKUP($A262,Sheet1!$B$3:$AH$1266,Sheet1!E$1+(Sheet1!$A$1-1)*10,FALSE),IF(VLOOKUP($A262,Sheet1!$B$3:$AH$1266,Sheet1!E$1+(Sheet1!$A$1-1)*10,FALSE)&gt;99999,-3,IF(VLOOKUP($A262,Sheet1!$B$3:$AH$1266,Sheet1!E$1+(Sheet1!$A$1-1)*10,FALSE)&gt;9999,-2,IF(VLOOKUP($A262,Sheet1!$B$3:$AH$1266,Sheet1!E$1+(Sheet1!$A$1-1)*10,FALSE)&gt;999,-1,0)))))))</f>
        <v>---</v>
      </c>
      <c r="V262" s="385" t="str">
        <f>IF(ISNA(VLOOKUP($A262,Sheet1!$B$3:$AH$1266,Sheet1!F$1+(Sheet1!$A$1-1)*10,FALSE))=TRUE,"---",IF(VLOOKUP($A262,Sheet1!$B$3:$AH$1266,Sheet1!F$1+(Sheet1!$A$1-1)*10,FALSE)="---","---", (ROUND(VLOOKUP($A262,Sheet1!$B$3:$AH$1266,Sheet1!F$1+(Sheet1!$A$1-1)*10,FALSE),IF(VLOOKUP($A262,Sheet1!$B$3:$AH$1266,Sheet1!F$1+(Sheet1!$A$1-1)*10,FALSE)&gt;99999,-3,IF(VLOOKUP($A262,Sheet1!$B$3:$AH$1266,Sheet1!F$1+(Sheet1!$A$1-1)*10,FALSE)&gt;9999,-2,IF(VLOOKUP($A262,Sheet1!$B$3:$AH$1266,Sheet1!F$1+(Sheet1!$A$1-1)*10,FALSE)&gt;999,-1,0)))))))</f>
        <v>---</v>
      </c>
      <c r="W262" s="385" t="str">
        <f>IF(ISNA(VLOOKUP($A262,Sheet1!$B$3:$AH$1266,Sheet1!G$1+(Sheet1!$A$1-1)*10,FALSE))=TRUE,"---",IF(VLOOKUP($A262,Sheet1!$B$3:$AH$1266,Sheet1!G$1+(Sheet1!$A$1-1)*10,FALSE)="---","---", (ROUND(VLOOKUP($A262,Sheet1!$B$3:$AH$1266,Sheet1!G$1+(Sheet1!$A$1-1)*10,FALSE),IF(VLOOKUP($A262,Sheet1!$B$3:$AH$1266,Sheet1!G$1+(Sheet1!$A$1-1)*10,FALSE)&gt;99999,-3,IF(VLOOKUP($A262,Sheet1!$B$3:$AH$1266,Sheet1!G$1+(Sheet1!$A$1-1)*10,FALSE)&gt;9999,-2,IF(VLOOKUP($A262,Sheet1!$B$3:$AH$1266,Sheet1!G$1+(Sheet1!$A$1-1)*10,FALSE)&gt;999,-1,0)))))))</f>
        <v>---</v>
      </c>
      <c r="X262" s="385" t="str">
        <f>IF(ISNA(VLOOKUP($A262,Sheet1!$B$3:$AH$1266,Sheet1!H$1+(Sheet1!$A$1-1)*10,FALSE))=TRUE,"---",IF(VLOOKUP($A262,Sheet1!$B$3:$AH$1266,Sheet1!H$1+(Sheet1!$A$1-1)*10,FALSE)="---","---", (ROUND(VLOOKUP($A262,Sheet1!$B$3:$AH$1266,Sheet1!H$1+(Sheet1!$A$1-1)*10,FALSE),IF(VLOOKUP($A262,Sheet1!$B$3:$AH$1266,Sheet1!H$1+(Sheet1!$A$1-1)*10,FALSE)&gt;99999,-3,IF(VLOOKUP($A262,Sheet1!$B$3:$AH$1266,Sheet1!H$1+(Sheet1!$A$1-1)*10,FALSE)&gt;9999,-2,IF(VLOOKUP($A262,Sheet1!$B$3:$AH$1266,Sheet1!H$1+(Sheet1!$A$1-1)*10,FALSE)&gt;999,-1,0)))))))</f>
        <v>---</v>
      </c>
      <c r="Y262" s="385" t="str">
        <f>IF(ISNA(VLOOKUP($A262,Sheet1!$B$3:$AH$1266,Sheet1!I$1+(Sheet1!$A$1-1)*10,FALSE))=TRUE,"---",IF(VLOOKUP($A262,Sheet1!$B$3:$AH$1266,Sheet1!I$1+(Sheet1!$A$1-1)*10,FALSE)="---","---", (ROUND(VLOOKUP($A262,Sheet1!$B$3:$AH$1266,Sheet1!I$1+(Sheet1!$A$1-1)*10,FALSE),IF(VLOOKUP($A262,Sheet1!$B$3:$AH$1266,Sheet1!I$1+(Sheet1!$A$1-1)*10,FALSE)&gt;99999,-3,IF(VLOOKUP($A262,Sheet1!$B$3:$AH$1266,Sheet1!I$1+(Sheet1!$A$1-1)*10,FALSE)&gt;9999,-2,IF(VLOOKUP($A262,Sheet1!$B$3:$AH$1266,Sheet1!I$1+(Sheet1!$A$1-1)*10,FALSE)&gt;999,-1,0)))))))</f>
        <v>---</v>
      </c>
      <c r="Z262" s="385" t="str">
        <f>IF(ISNA(VLOOKUP($A262,Sheet1!$B$3:$AH$1266,Sheet1!J$1+(Sheet1!$A$1-1)*10,FALSE))=TRUE,"---",IF(VLOOKUP($A262,Sheet1!$B$3:$AH$1266,Sheet1!J$1+(Sheet1!$A$1-1)*10,FALSE)="---","---", (ROUND(VLOOKUP($A262,Sheet1!$B$3:$AH$1266,Sheet1!J$1+(Sheet1!$A$1-1)*10,FALSE),IF(VLOOKUP($A262,Sheet1!$B$3:$AH$1266,Sheet1!J$1+(Sheet1!$A$1-1)*10,FALSE)&gt;99999,-3,IF(VLOOKUP($A262,Sheet1!$B$3:$AH$1266,Sheet1!J$1+(Sheet1!$A$1-1)*10,FALSE)&gt;9999,-2,IF(VLOOKUP($A262,Sheet1!$B$3:$AH$1266,Sheet1!J$1+(Sheet1!$A$1-1)*10,FALSE)&gt;999,-1,0)))))))</f>
        <v>---</v>
      </c>
      <c r="AA262" s="385" t="str">
        <f>IF(ISNA(VLOOKUP($A262,Sheet1!$B$3:$AH$1266,Sheet1!K$1+(Sheet1!$A$1-1)*10,FALSE))=TRUE,"---",IF(VLOOKUP($A262,Sheet1!$B$3:$AH$1266,Sheet1!K$1+(Sheet1!$A$1-1)*10,FALSE)="---","---", (ROUND(VLOOKUP($A262,Sheet1!$B$3:$AH$1266,Sheet1!K$1+(Sheet1!$A$1-1)*10,FALSE),IF(VLOOKUP($A262,Sheet1!$B$3:$AH$1266,Sheet1!K$1+(Sheet1!$A$1-1)*10,FALSE)&gt;99999,-3,IF(VLOOKUP($A262,Sheet1!$B$3:$AH$1266,Sheet1!K$1+(Sheet1!$A$1-1)*10,FALSE)&gt;9999,-2,IF(VLOOKUP($A262,Sheet1!$B$3:$AH$1266,Sheet1!K$1+(Sheet1!$A$1-1)*10,FALSE)&gt;999,-1,0)))))))</f>
        <v>---</v>
      </c>
      <c r="AB262" s="385" t="str">
        <f>IF(ISNA(VLOOKUP($A262,Sheet1!$B$3:$AH$1266,Sheet1!L$1+(Sheet1!$A$1-1)*10,FALSE))=TRUE,"---",IF(VLOOKUP($A262,Sheet1!$B$3:$AH$1266,Sheet1!L$1+(Sheet1!$A$1-1)*10,FALSE)="---","---", (ROUND(VLOOKUP($A262,Sheet1!$B$3:$AH$1266,Sheet1!L$1+(Sheet1!$A$1-1)*10,FALSE),IF(VLOOKUP($A262,Sheet1!$B$3:$AH$1266,Sheet1!L$1+(Sheet1!$A$1-1)*10,FALSE)&gt;99999,-3,IF(VLOOKUP($A262,Sheet1!$B$3:$AH$1266,Sheet1!L$1+(Sheet1!$A$1-1)*10,FALSE)&gt;9999,-2,IF(VLOOKUP($A262,Sheet1!$B$3:$AH$1266,Sheet1!L$1+(Sheet1!$A$1-1)*10,FALSE)&gt;999,-1,0)))))))</f>
        <v>---</v>
      </c>
      <c r="AC262" s="385" t="str">
        <f>IF(ISNA(VLOOKUP($A262,Sheet1!$B$3:$AH$1266,Sheet1!M$1+(Sheet1!$A$1-1)*10,FALSE))=TRUE,"---",IF(VLOOKUP($A262,Sheet1!$B$3:$AH$1266,Sheet1!M$1+(Sheet1!$A$1-1)*10,FALSE)="---","---", (ROUND(VLOOKUP($A262,Sheet1!$B$3:$AH$1266,Sheet1!M$1+(Sheet1!$A$1-1)*10,FALSE),IF(VLOOKUP($A262,Sheet1!$B$3:$AH$1266,Sheet1!M$1+(Sheet1!$A$1-1)*10,FALSE)&gt;99999,-3,IF(VLOOKUP($A262,Sheet1!$B$3:$AH$1266,Sheet1!M$1+(Sheet1!$A$1-1)*10,FALSE)&gt;9999,-2,IF(VLOOKUP($A262,Sheet1!$B$3:$AH$1266,Sheet1!M$1+(Sheet1!$A$1-1)*10,FALSE)&gt;999,-1,0)))))))</f>
        <v>---</v>
      </c>
      <c r="AD262" s="385" t="str">
        <f>IF(ISNA(VLOOKUP($A262,Sheet1!$B$3:$AH$1266,Sheet1!N$1+(Sheet1!$A$1-1)*10,FALSE))=TRUE,"---",IF(VLOOKUP($A262,Sheet1!$B$3:$AH$1266,Sheet1!N$1+(Sheet1!$A$1-1)*10,FALSE)="---","---", (ROUND(VLOOKUP($A262,Sheet1!$B$3:$AH$1266,Sheet1!N$1+(Sheet1!$A$1-1)*10,FALSE),IF(VLOOKUP($A262,Sheet1!$B$3:$AH$1266,Sheet1!N$1+(Sheet1!$A$1-1)*10,FALSE)&gt;99999,-3,IF(VLOOKUP($A262,Sheet1!$B$3:$AH$1266,Sheet1!N$1+(Sheet1!$A$1-1)*10,FALSE)&gt;9999,-2,IF(VLOOKUP($A262,Sheet1!$B$3:$AH$1266,Sheet1!N$1+(Sheet1!$A$1-1)*10,FALSE)&gt;999,-1,0)))))))</f>
        <v>---</v>
      </c>
    </row>
    <row r="263" spans="1:30" ht="25.5" customHeight="1" x14ac:dyDescent="0.25">
      <c r="A263" s="304"/>
      <c r="B263" s="346"/>
      <c r="C263" s="304"/>
      <c r="D263" s="304"/>
      <c r="E263" s="305" t="e">
        <v>#N/A</v>
      </c>
      <c r="F263" s="346"/>
      <c r="G263" s="352"/>
      <c r="H263" s="348"/>
      <c r="I263" s="119">
        <v>13227</v>
      </c>
      <c r="J263" s="120">
        <v>11.81</v>
      </c>
      <c r="K263" s="118" t="s">
        <v>20</v>
      </c>
      <c r="L263" s="122">
        <v>13100</v>
      </c>
      <c r="M263" s="123">
        <v>50.8</v>
      </c>
      <c r="N263" s="121" t="s">
        <v>4405</v>
      </c>
      <c r="O263" s="71" t="s">
        <v>4405</v>
      </c>
      <c r="P263" s="71" t="s">
        <v>4405</v>
      </c>
      <c r="Q263" s="71" t="s">
        <v>4405</v>
      </c>
      <c r="R263" s="73" t="s">
        <v>4405</v>
      </c>
      <c r="S263" s="357" t="e">
        <v>#N/A</v>
      </c>
      <c r="T263" s="357" t="str">
        <f>IF(ISNA(VLOOKUP(A263,Sheet1!B$3:C$1266,2,FALSE)=TRUE),"ND",VLOOKUP(A263,Sheet1!B$3:C$1266,2,FALSE))</f>
        <v>ND</v>
      </c>
      <c r="U263" s="385" t="str">
        <f>IF(ISNA(VLOOKUP($A263,Sheet1!$B$3:$AH$1266,Sheet1!E$1+(Sheet1!$A$1-1)*10,FALSE))=TRUE,"---",IF(VLOOKUP($A263,Sheet1!$B$3:$AH$1266,Sheet1!E$1+(Sheet1!$A$1-1)*10,FALSE)="---","---", (ROUND(VLOOKUP($A263,Sheet1!$B$3:$AH$1266,Sheet1!E$1+(Sheet1!$A$1-1)*10,FALSE),IF(VLOOKUP($A263,Sheet1!$B$3:$AH$1266,Sheet1!E$1+(Sheet1!$A$1-1)*10,FALSE)&gt;99999,-3,IF(VLOOKUP($A263,Sheet1!$B$3:$AH$1266,Sheet1!E$1+(Sheet1!$A$1-1)*10,FALSE)&gt;9999,-2,IF(VLOOKUP($A263,Sheet1!$B$3:$AH$1266,Sheet1!E$1+(Sheet1!$A$1-1)*10,FALSE)&gt;999,-1,0)))))))</f>
        <v>---</v>
      </c>
      <c r="V263" s="385" t="str">
        <f>IF(ISNA(VLOOKUP($A263,Sheet1!$B$3:$AH$1266,Sheet1!F$1+(Sheet1!$A$1-1)*10,FALSE))=TRUE,"---",IF(VLOOKUP($A263,Sheet1!$B$3:$AH$1266,Sheet1!F$1+(Sheet1!$A$1-1)*10,FALSE)="---","---", (ROUND(VLOOKUP($A263,Sheet1!$B$3:$AH$1266,Sheet1!F$1+(Sheet1!$A$1-1)*10,FALSE),IF(VLOOKUP($A263,Sheet1!$B$3:$AH$1266,Sheet1!F$1+(Sheet1!$A$1-1)*10,FALSE)&gt;99999,-3,IF(VLOOKUP($A263,Sheet1!$B$3:$AH$1266,Sheet1!F$1+(Sheet1!$A$1-1)*10,FALSE)&gt;9999,-2,IF(VLOOKUP($A263,Sheet1!$B$3:$AH$1266,Sheet1!F$1+(Sheet1!$A$1-1)*10,FALSE)&gt;999,-1,0)))))))</f>
        <v>---</v>
      </c>
      <c r="W263" s="385" t="str">
        <f>IF(ISNA(VLOOKUP($A263,Sheet1!$B$3:$AH$1266,Sheet1!G$1+(Sheet1!$A$1-1)*10,FALSE))=TRUE,"---",IF(VLOOKUP($A263,Sheet1!$B$3:$AH$1266,Sheet1!G$1+(Sheet1!$A$1-1)*10,FALSE)="---","---", (ROUND(VLOOKUP($A263,Sheet1!$B$3:$AH$1266,Sheet1!G$1+(Sheet1!$A$1-1)*10,FALSE),IF(VLOOKUP($A263,Sheet1!$B$3:$AH$1266,Sheet1!G$1+(Sheet1!$A$1-1)*10,FALSE)&gt;99999,-3,IF(VLOOKUP($A263,Sheet1!$B$3:$AH$1266,Sheet1!G$1+(Sheet1!$A$1-1)*10,FALSE)&gt;9999,-2,IF(VLOOKUP($A263,Sheet1!$B$3:$AH$1266,Sheet1!G$1+(Sheet1!$A$1-1)*10,FALSE)&gt;999,-1,0)))))))</f>
        <v>---</v>
      </c>
      <c r="X263" s="385" t="str">
        <f>IF(ISNA(VLOOKUP($A263,Sheet1!$B$3:$AH$1266,Sheet1!H$1+(Sheet1!$A$1-1)*10,FALSE))=TRUE,"---",IF(VLOOKUP($A263,Sheet1!$B$3:$AH$1266,Sheet1!H$1+(Sheet1!$A$1-1)*10,FALSE)="---","---", (ROUND(VLOOKUP($A263,Sheet1!$B$3:$AH$1266,Sheet1!H$1+(Sheet1!$A$1-1)*10,FALSE),IF(VLOOKUP($A263,Sheet1!$B$3:$AH$1266,Sheet1!H$1+(Sheet1!$A$1-1)*10,FALSE)&gt;99999,-3,IF(VLOOKUP($A263,Sheet1!$B$3:$AH$1266,Sheet1!H$1+(Sheet1!$A$1-1)*10,FALSE)&gt;9999,-2,IF(VLOOKUP($A263,Sheet1!$B$3:$AH$1266,Sheet1!H$1+(Sheet1!$A$1-1)*10,FALSE)&gt;999,-1,0)))))))</f>
        <v>---</v>
      </c>
      <c r="Y263" s="385" t="str">
        <f>IF(ISNA(VLOOKUP($A263,Sheet1!$B$3:$AH$1266,Sheet1!I$1+(Sheet1!$A$1-1)*10,FALSE))=TRUE,"---",IF(VLOOKUP($A263,Sheet1!$B$3:$AH$1266,Sheet1!I$1+(Sheet1!$A$1-1)*10,FALSE)="---","---", (ROUND(VLOOKUP($A263,Sheet1!$B$3:$AH$1266,Sheet1!I$1+(Sheet1!$A$1-1)*10,FALSE),IF(VLOOKUP($A263,Sheet1!$B$3:$AH$1266,Sheet1!I$1+(Sheet1!$A$1-1)*10,FALSE)&gt;99999,-3,IF(VLOOKUP($A263,Sheet1!$B$3:$AH$1266,Sheet1!I$1+(Sheet1!$A$1-1)*10,FALSE)&gt;9999,-2,IF(VLOOKUP($A263,Sheet1!$B$3:$AH$1266,Sheet1!I$1+(Sheet1!$A$1-1)*10,FALSE)&gt;999,-1,0)))))))</f>
        <v>---</v>
      </c>
      <c r="Z263" s="385" t="str">
        <f>IF(ISNA(VLOOKUP($A263,Sheet1!$B$3:$AH$1266,Sheet1!J$1+(Sheet1!$A$1-1)*10,FALSE))=TRUE,"---",IF(VLOOKUP($A263,Sheet1!$B$3:$AH$1266,Sheet1!J$1+(Sheet1!$A$1-1)*10,FALSE)="---","---", (ROUND(VLOOKUP($A263,Sheet1!$B$3:$AH$1266,Sheet1!J$1+(Sheet1!$A$1-1)*10,FALSE),IF(VLOOKUP($A263,Sheet1!$B$3:$AH$1266,Sheet1!J$1+(Sheet1!$A$1-1)*10,FALSE)&gt;99999,-3,IF(VLOOKUP($A263,Sheet1!$B$3:$AH$1266,Sheet1!J$1+(Sheet1!$A$1-1)*10,FALSE)&gt;9999,-2,IF(VLOOKUP($A263,Sheet1!$B$3:$AH$1266,Sheet1!J$1+(Sheet1!$A$1-1)*10,FALSE)&gt;999,-1,0)))))))</f>
        <v>---</v>
      </c>
      <c r="AA263" s="385" t="str">
        <f>IF(ISNA(VLOOKUP($A263,Sheet1!$B$3:$AH$1266,Sheet1!K$1+(Sheet1!$A$1-1)*10,FALSE))=TRUE,"---",IF(VLOOKUP($A263,Sheet1!$B$3:$AH$1266,Sheet1!K$1+(Sheet1!$A$1-1)*10,FALSE)="---","---", (ROUND(VLOOKUP($A263,Sheet1!$B$3:$AH$1266,Sheet1!K$1+(Sheet1!$A$1-1)*10,FALSE),IF(VLOOKUP($A263,Sheet1!$B$3:$AH$1266,Sheet1!K$1+(Sheet1!$A$1-1)*10,FALSE)&gt;99999,-3,IF(VLOOKUP($A263,Sheet1!$B$3:$AH$1266,Sheet1!K$1+(Sheet1!$A$1-1)*10,FALSE)&gt;9999,-2,IF(VLOOKUP($A263,Sheet1!$B$3:$AH$1266,Sheet1!K$1+(Sheet1!$A$1-1)*10,FALSE)&gt;999,-1,0)))))))</f>
        <v>---</v>
      </c>
      <c r="AB263" s="385" t="str">
        <f>IF(ISNA(VLOOKUP($A263,Sheet1!$B$3:$AH$1266,Sheet1!L$1+(Sheet1!$A$1-1)*10,FALSE))=TRUE,"---",IF(VLOOKUP($A263,Sheet1!$B$3:$AH$1266,Sheet1!L$1+(Sheet1!$A$1-1)*10,FALSE)="---","---", (ROUND(VLOOKUP($A263,Sheet1!$B$3:$AH$1266,Sheet1!L$1+(Sheet1!$A$1-1)*10,FALSE),IF(VLOOKUP($A263,Sheet1!$B$3:$AH$1266,Sheet1!L$1+(Sheet1!$A$1-1)*10,FALSE)&gt;99999,-3,IF(VLOOKUP($A263,Sheet1!$B$3:$AH$1266,Sheet1!L$1+(Sheet1!$A$1-1)*10,FALSE)&gt;9999,-2,IF(VLOOKUP($A263,Sheet1!$B$3:$AH$1266,Sheet1!L$1+(Sheet1!$A$1-1)*10,FALSE)&gt;999,-1,0)))))))</f>
        <v>---</v>
      </c>
      <c r="AC263" s="385" t="str">
        <f>IF(ISNA(VLOOKUP($A263,Sheet1!$B$3:$AH$1266,Sheet1!M$1+(Sheet1!$A$1-1)*10,FALSE))=TRUE,"---",IF(VLOOKUP($A263,Sheet1!$B$3:$AH$1266,Sheet1!M$1+(Sheet1!$A$1-1)*10,FALSE)="---","---", (ROUND(VLOOKUP($A263,Sheet1!$B$3:$AH$1266,Sheet1!M$1+(Sheet1!$A$1-1)*10,FALSE),IF(VLOOKUP($A263,Sheet1!$B$3:$AH$1266,Sheet1!M$1+(Sheet1!$A$1-1)*10,FALSE)&gt;99999,-3,IF(VLOOKUP($A263,Sheet1!$B$3:$AH$1266,Sheet1!M$1+(Sheet1!$A$1-1)*10,FALSE)&gt;9999,-2,IF(VLOOKUP($A263,Sheet1!$B$3:$AH$1266,Sheet1!M$1+(Sheet1!$A$1-1)*10,FALSE)&gt;999,-1,0)))))))</f>
        <v>---</v>
      </c>
      <c r="AD263" s="385" t="str">
        <f>IF(ISNA(VLOOKUP($A263,Sheet1!$B$3:$AH$1266,Sheet1!N$1+(Sheet1!$A$1-1)*10,FALSE))=TRUE,"---",IF(VLOOKUP($A263,Sheet1!$B$3:$AH$1266,Sheet1!N$1+(Sheet1!$A$1-1)*10,FALSE)="---","---", (ROUND(VLOOKUP($A263,Sheet1!$B$3:$AH$1266,Sheet1!N$1+(Sheet1!$A$1-1)*10,FALSE),IF(VLOOKUP($A263,Sheet1!$B$3:$AH$1266,Sheet1!N$1+(Sheet1!$A$1-1)*10,FALSE)&gt;99999,-3,IF(VLOOKUP($A263,Sheet1!$B$3:$AH$1266,Sheet1!N$1+(Sheet1!$A$1-1)*10,FALSE)&gt;9999,-2,IF(VLOOKUP($A263,Sheet1!$B$3:$AH$1266,Sheet1!N$1+(Sheet1!$A$1-1)*10,FALSE)&gt;999,-1,0)))))))</f>
        <v>---</v>
      </c>
    </row>
    <row r="264" spans="1:30" ht="25.5" customHeight="1" x14ac:dyDescent="0.25">
      <c r="A264" s="304"/>
      <c r="B264" s="346"/>
      <c r="C264" s="304"/>
      <c r="D264" s="304"/>
      <c r="E264" s="305" t="e">
        <v>#N/A</v>
      </c>
      <c r="F264" s="355"/>
      <c r="G264" s="372"/>
      <c r="H264" s="348"/>
      <c r="I264" s="119">
        <v>12507</v>
      </c>
      <c r="J264" s="120">
        <v>12.93</v>
      </c>
      <c r="K264" s="118" t="s">
        <v>28</v>
      </c>
      <c r="L264" s="129" t="s">
        <v>4405</v>
      </c>
      <c r="M264" s="130" t="s">
        <v>4405</v>
      </c>
      <c r="N264" s="118" t="s">
        <v>75</v>
      </c>
      <c r="O264" s="71" t="s">
        <v>4405</v>
      </c>
      <c r="P264" s="71" t="s">
        <v>4405</v>
      </c>
      <c r="Q264" s="71" t="s">
        <v>4405</v>
      </c>
      <c r="R264" s="73" t="s">
        <v>4405</v>
      </c>
      <c r="S264" s="357" t="e">
        <v>#N/A</v>
      </c>
      <c r="T264" s="357" t="str">
        <f>IF(ISNA(VLOOKUP(A264,Sheet1!B$3:C$1266,2,FALSE)=TRUE),"ND",VLOOKUP(A264,Sheet1!B$3:C$1266,2,FALSE))</f>
        <v>ND</v>
      </c>
      <c r="U264" s="385" t="str">
        <f>IF(ISNA(VLOOKUP($A264,Sheet1!$B$3:$AH$1266,Sheet1!E$1+(Sheet1!$A$1-1)*10,FALSE))=TRUE,"---",IF(VLOOKUP($A264,Sheet1!$B$3:$AH$1266,Sheet1!E$1+(Sheet1!$A$1-1)*10,FALSE)="---","---", (ROUND(VLOOKUP($A264,Sheet1!$B$3:$AH$1266,Sheet1!E$1+(Sheet1!$A$1-1)*10,FALSE),IF(VLOOKUP($A264,Sheet1!$B$3:$AH$1266,Sheet1!E$1+(Sheet1!$A$1-1)*10,FALSE)&gt;99999,-3,IF(VLOOKUP($A264,Sheet1!$B$3:$AH$1266,Sheet1!E$1+(Sheet1!$A$1-1)*10,FALSE)&gt;9999,-2,IF(VLOOKUP($A264,Sheet1!$B$3:$AH$1266,Sheet1!E$1+(Sheet1!$A$1-1)*10,FALSE)&gt;999,-1,0)))))))</f>
        <v>---</v>
      </c>
      <c r="V264" s="385" t="str">
        <f>IF(ISNA(VLOOKUP($A264,Sheet1!$B$3:$AH$1266,Sheet1!F$1+(Sheet1!$A$1-1)*10,FALSE))=TRUE,"---",IF(VLOOKUP($A264,Sheet1!$B$3:$AH$1266,Sheet1!F$1+(Sheet1!$A$1-1)*10,FALSE)="---","---", (ROUND(VLOOKUP($A264,Sheet1!$B$3:$AH$1266,Sheet1!F$1+(Sheet1!$A$1-1)*10,FALSE),IF(VLOOKUP($A264,Sheet1!$B$3:$AH$1266,Sheet1!F$1+(Sheet1!$A$1-1)*10,FALSE)&gt;99999,-3,IF(VLOOKUP($A264,Sheet1!$B$3:$AH$1266,Sheet1!F$1+(Sheet1!$A$1-1)*10,FALSE)&gt;9999,-2,IF(VLOOKUP($A264,Sheet1!$B$3:$AH$1266,Sheet1!F$1+(Sheet1!$A$1-1)*10,FALSE)&gt;999,-1,0)))))))</f>
        <v>---</v>
      </c>
      <c r="W264" s="385" t="str">
        <f>IF(ISNA(VLOOKUP($A264,Sheet1!$B$3:$AH$1266,Sheet1!G$1+(Sheet1!$A$1-1)*10,FALSE))=TRUE,"---",IF(VLOOKUP($A264,Sheet1!$B$3:$AH$1266,Sheet1!G$1+(Sheet1!$A$1-1)*10,FALSE)="---","---", (ROUND(VLOOKUP($A264,Sheet1!$B$3:$AH$1266,Sheet1!G$1+(Sheet1!$A$1-1)*10,FALSE),IF(VLOOKUP($A264,Sheet1!$B$3:$AH$1266,Sheet1!G$1+(Sheet1!$A$1-1)*10,FALSE)&gt;99999,-3,IF(VLOOKUP($A264,Sheet1!$B$3:$AH$1266,Sheet1!G$1+(Sheet1!$A$1-1)*10,FALSE)&gt;9999,-2,IF(VLOOKUP($A264,Sheet1!$B$3:$AH$1266,Sheet1!G$1+(Sheet1!$A$1-1)*10,FALSE)&gt;999,-1,0)))))))</f>
        <v>---</v>
      </c>
      <c r="X264" s="385" t="str">
        <f>IF(ISNA(VLOOKUP($A264,Sheet1!$B$3:$AH$1266,Sheet1!H$1+(Sheet1!$A$1-1)*10,FALSE))=TRUE,"---",IF(VLOOKUP($A264,Sheet1!$B$3:$AH$1266,Sheet1!H$1+(Sheet1!$A$1-1)*10,FALSE)="---","---", (ROUND(VLOOKUP($A264,Sheet1!$B$3:$AH$1266,Sheet1!H$1+(Sheet1!$A$1-1)*10,FALSE),IF(VLOOKUP($A264,Sheet1!$B$3:$AH$1266,Sheet1!H$1+(Sheet1!$A$1-1)*10,FALSE)&gt;99999,-3,IF(VLOOKUP($A264,Sheet1!$B$3:$AH$1266,Sheet1!H$1+(Sheet1!$A$1-1)*10,FALSE)&gt;9999,-2,IF(VLOOKUP($A264,Sheet1!$B$3:$AH$1266,Sheet1!H$1+(Sheet1!$A$1-1)*10,FALSE)&gt;999,-1,0)))))))</f>
        <v>---</v>
      </c>
      <c r="Y264" s="385" t="str">
        <f>IF(ISNA(VLOOKUP($A264,Sheet1!$B$3:$AH$1266,Sheet1!I$1+(Sheet1!$A$1-1)*10,FALSE))=TRUE,"---",IF(VLOOKUP($A264,Sheet1!$B$3:$AH$1266,Sheet1!I$1+(Sheet1!$A$1-1)*10,FALSE)="---","---", (ROUND(VLOOKUP($A264,Sheet1!$B$3:$AH$1266,Sheet1!I$1+(Sheet1!$A$1-1)*10,FALSE),IF(VLOOKUP($A264,Sheet1!$B$3:$AH$1266,Sheet1!I$1+(Sheet1!$A$1-1)*10,FALSE)&gt;99999,-3,IF(VLOOKUP($A264,Sheet1!$B$3:$AH$1266,Sheet1!I$1+(Sheet1!$A$1-1)*10,FALSE)&gt;9999,-2,IF(VLOOKUP($A264,Sheet1!$B$3:$AH$1266,Sheet1!I$1+(Sheet1!$A$1-1)*10,FALSE)&gt;999,-1,0)))))))</f>
        <v>---</v>
      </c>
      <c r="Z264" s="385" t="str">
        <f>IF(ISNA(VLOOKUP($A264,Sheet1!$B$3:$AH$1266,Sheet1!J$1+(Sheet1!$A$1-1)*10,FALSE))=TRUE,"---",IF(VLOOKUP($A264,Sheet1!$B$3:$AH$1266,Sheet1!J$1+(Sheet1!$A$1-1)*10,FALSE)="---","---", (ROUND(VLOOKUP($A264,Sheet1!$B$3:$AH$1266,Sheet1!J$1+(Sheet1!$A$1-1)*10,FALSE),IF(VLOOKUP($A264,Sheet1!$B$3:$AH$1266,Sheet1!J$1+(Sheet1!$A$1-1)*10,FALSE)&gt;99999,-3,IF(VLOOKUP($A264,Sheet1!$B$3:$AH$1266,Sheet1!J$1+(Sheet1!$A$1-1)*10,FALSE)&gt;9999,-2,IF(VLOOKUP($A264,Sheet1!$B$3:$AH$1266,Sheet1!J$1+(Sheet1!$A$1-1)*10,FALSE)&gt;999,-1,0)))))))</f>
        <v>---</v>
      </c>
      <c r="AA264" s="385" t="str">
        <f>IF(ISNA(VLOOKUP($A264,Sheet1!$B$3:$AH$1266,Sheet1!K$1+(Sheet1!$A$1-1)*10,FALSE))=TRUE,"---",IF(VLOOKUP($A264,Sheet1!$B$3:$AH$1266,Sheet1!K$1+(Sheet1!$A$1-1)*10,FALSE)="---","---", (ROUND(VLOOKUP($A264,Sheet1!$B$3:$AH$1266,Sheet1!K$1+(Sheet1!$A$1-1)*10,FALSE),IF(VLOOKUP($A264,Sheet1!$B$3:$AH$1266,Sheet1!K$1+(Sheet1!$A$1-1)*10,FALSE)&gt;99999,-3,IF(VLOOKUP($A264,Sheet1!$B$3:$AH$1266,Sheet1!K$1+(Sheet1!$A$1-1)*10,FALSE)&gt;9999,-2,IF(VLOOKUP($A264,Sheet1!$B$3:$AH$1266,Sheet1!K$1+(Sheet1!$A$1-1)*10,FALSE)&gt;999,-1,0)))))))</f>
        <v>---</v>
      </c>
      <c r="AB264" s="385" t="str">
        <f>IF(ISNA(VLOOKUP($A264,Sheet1!$B$3:$AH$1266,Sheet1!L$1+(Sheet1!$A$1-1)*10,FALSE))=TRUE,"---",IF(VLOOKUP($A264,Sheet1!$B$3:$AH$1266,Sheet1!L$1+(Sheet1!$A$1-1)*10,FALSE)="---","---", (ROUND(VLOOKUP($A264,Sheet1!$B$3:$AH$1266,Sheet1!L$1+(Sheet1!$A$1-1)*10,FALSE),IF(VLOOKUP($A264,Sheet1!$B$3:$AH$1266,Sheet1!L$1+(Sheet1!$A$1-1)*10,FALSE)&gt;99999,-3,IF(VLOOKUP($A264,Sheet1!$B$3:$AH$1266,Sheet1!L$1+(Sheet1!$A$1-1)*10,FALSE)&gt;9999,-2,IF(VLOOKUP($A264,Sheet1!$B$3:$AH$1266,Sheet1!L$1+(Sheet1!$A$1-1)*10,FALSE)&gt;999,-1,0)))))))</f>
        <v>---</v>
      </c>
      <c r="AC264" s="385" t="str">
        <f>IF(ISNA(VLOOKUP($A264,Sheet1!$B$3:$AH$1266,Sheet1!M$1+(Sheet1!$A$1-1)*10,FALSE))=TRUE,"---",IF(VLOOKUP($A264,Sheet1!$B$3:$AH$1266,Sheet1!M$1+(Sheet1!$A$1-1)*10,FALSE)="---","---", (ROUND(VLOOKUP($A264,Sheet1!$B$3:$AH$1266,Sheet1!M$1+(Sheet1!$A$1-1)*10,FALSE),IF(VLOOKUP($A264,Sheet1!$B$3:$AH$1266,Sheet1!M$1+(Sheet1!$A$1-1)*10,FALSE)&gt;99999,-3,IF(VLOOKUP($A264,Sheet1!$B$3:$AH$1266,Sheet1!M$1+(Sheet1!$A$1-1)*10,FALSE)&gt;9999,-2,IF(VLOOKUP($A264,Sheet1!$B$3:$AH$1266,Sheet1!M$1+(Sheet1!$A$1-1)*10,FALSE)&gt;999,-1,0)))))))</f>
        <v>---</v>
      </c>
      <c r="AD264" s="385" t="str">
        <f>IF(ISNA(VLOOKUP($A264,Sheet1!$B$3:$AH$1266,Sheet1!N$1+(Sheet1!$A$1-1)*10,FALSE))=TRUE,"---",IF(VLOOKUP($A264,Sheet1!$B$3:$AH$1266,Sheet1!N$1+(Sheet1!$A$1-1)*10,FALSE)="---","---", (ROUND(VLOOKUP($A264,Sheet1!$B$3:$AH$1266,Sheet1!N$1+(Sheet1!$A$1-1)*10,FALSE),IF(VLOOKUP($A264,Sheet1!$B$3:$AH$1266,Sheet1!N$1+(Sheet1!$A$1-1)*10,FALSE)&gt;99999,-3,IF(VLOOKUP($A264,Sheet1!$B$3:$AH$1266,Sheet1!N$1+(Sheet1!$A$1-1)*10,FALSE)&gt;9999,-2,IF(VLOOKUP($A264,Sheet1!$B$3:$AH$1266,Sheet1!N$1+(Sheet1!$A$1-1)*10,FALSE)&gt;999,-1,0)))))))</f>
        <v>---</v>
      </c>
    </row>
    <row r="265" spans="1:30" ht="25.5" customHeight="1" x14ac:dyDescent="0.25">
      <c r="A265" s="303" t="s">
        <v>411</v>
      </c>
      <c r="B265" s="330" t="s">
        <v>412</v>
      </c>
      <c r="C265" s="303">
        <v>430100</v>
      </c>
      <c r="D265" s="303">
        <v>744427</v>
      </c>
      <c r="E265" s="307" t="s">
        <v>3008</v>
      </c>
      <c r="F265" s="52" t="s">
        <v>4531</v>
      </c>
      <c r="G265" s="127" t="s">
        <v>31</v>
      </c>
      <c r="H265" s="347">
        <v>289</v>
      </c>
      <c r="I265" s="112">
        <v>38896</v>
      </c>
      <c r="J265" s="147">
        <v>10.99</v>
      </c>
      <c r="K265" s="127" t="s">
        <v>186</v>
      </c>
      <c r="L265" s="115">
        <v>31500</v>
      </c>
      <c r="M265" s="116">
        <v>109</v>
      </c>
      <c r="N265" s="127" t="s">
        <v>186</v>
      </c>
      <c r="O265" s="68" t="str">
        <f t="shared" si="9"/>
        <v>&lt;0.2</v>
      </c>
      <c r="P265" s="68">
        <f>IF(O265&lt;&gt;"",VLOOKUP($A265,Sheet4!$A$2:$O$1309,14,FALSE)*100,"")</f>
        <v>0.29909548248275852</v>
      </c>
      <c r="Q265" s="68">
        <f>IF(P265&lt;&gt;"",VLOOKUP($A265,Sheet4!$A$2:$O$1309,15,FALSE)*100,"")</f>
        <v>2.8914102725584923</v>
      </c>
      <c r="R265" s="74" t="str">
        <f t="shared" si="8"/>
        <v>&gt;500</v>
      </c>
      <c r="S265" s="356" t="s">
        <v>4364</v>
      </c>
      <c r="T265" s="356" t="str">
        <f>IF(ISNA(VLOOKUP(A265,Sheet1!B$3:C$1266,2,FALSE)=TRUE),"NC",VLOOKUP(A265,Sheet1!B$3:C$1266,2,FALSE))</f>
        <v>Rural10</v>
      </c>
      <c r="U265" s="392">
        <f>IF(ISNA(VLOOKUP($A265,Sheet1!$B$3:$AH$1266,Sheet1!E$1+(Sheet1!$A$1-1)*10,FALSE))=TRUE,"---",IF(VLOOKUP($A265,Sheet1!$B$3:$AH$1266,Sheet1!E$1+(Sheet1!$A$1-1)*10,FALSE)="---","---", (ROUND(VLOOKUP($A265,Sheet1!$B$3:$AH$1266,Sheet1!E$1+(Sheet1!$A$1-1)*10,FALSE),IF(VLOOKUP($A265,Sheet1!$B$3:$AH$1266,Sheet1!E$1+(Sheet1!$A$1-1)*10,FALSE)&gt;99999,-3,IF(VLOOKUP($A265,Sheet1!$B$3:$AH$1266,Sheet1!E$1+(Sheet1!$A$1-1)*10,FALSE)&gt;9999,-2,IF(VLOOKUP($A265,Sheet1!$B$3:$AH$1266,Sheet1!E$1+(Sheet1!$A$1-1)*10,FALSE)&gt;999,-1,0)))))))</f>
        <v>6850</v>
      </c>
      <c r="V265" s="392">
        <f>IF(ISNA(VLOOKUP($A265,Sheet1!$B$3:$AH$1266,Sheet1!F$1+(Sheet1!$A$1-1)*10,FALSE))=TRUE,"---",IF(VLOOKUP($A265,Sheet1!$B$3:$AH$1266,Sheet1!F$1+(Sheet1!$A$1-1)*10,FALSE)="---","---", (ROUND(VLOOKUP($A265,Sheet1!$B$3:$AH$1266,Sheet1!F$1+(Sheet1!$A$1-1)*10,FALSE),IF(VLOOKUP($A265,Sheet1!$B$3:$AH$1266,Sheet1!F$1+(Sheet1!$A$1-1)*10,FALSE)&gt;99999,-3,IF(VLOOKUP($A265,Sheet1!$B$3:$AH$1266,Sheet1!F$1+(Sheet1!$A$1-1)*10,FALSE)&gt;9999,-2,IF(VLOOKUP($A265,Sheet1!$B$3:$AH$1266,Sheet1!F$1+(Sheet1!$A$1-1)*10,FALSE)&gt;999,-1,0)))))))</f>
        <v>7660</v>
      </c>
      <c r="W265" s="392">
        <f>IF(ISNA(VLOOKUP($A265,Sheet1!$B$3:$AH$1266,Sheet1!G$1+(Sheet1!$A$1-1)*10,FALSE))=TRUE,"---",IF(VLOOKUP($A265,Sheet1!$B$3:$AH$1266,Sheet1!G$1+(Sheet1!$A$1-1)*10,FALSE)="---","---", (ROUND(VLOOKUP($A265,Sheet1!$B$3:$AH$1266,Sheet1!G$1+(Sheet1!$A$1-1)*10,FALSE),IF(VLOOKUP($A265,Sheet1!$B$3:$AH$1266,Sheet1!G$1+(Sheet1!$A$1-1)*10,FALSE)&gt;99999,-3,IF(VLOOKUP($A265,Sheet1!$B$3:$AH$1266,Sheet1!G$1+(Sheet1!$A$1-1)*10,FALSE)&gt;9999,-2,IF(VLOOKUP($A265,Sheet1!$B$3:$AH$1266,Sheet1!G$1+(Sheet1!$A$1-1)*10,FALSE)&gt;999,-1,0)))))))</f>
        <v>8700</v>
      </c>
      <c r="X265" s="392">
        <f>IF(ISNA(VLOOKUP($A265,Sheet1!$B$3:$AH$1266,Sheet1!H$1+(Sheet1!$A$1-1)*10,FALSE))=TRUE,"---",IF(VLOOKUP($A265,Sheet1!$B$3:$AH$1266,Sheet1!H$1+(Sheet1!$A$1-1)*10,FALSE)="---","---", (ROUND(VLOOKUP($A265,Sheet1!$B$3:$AH$1266,Sheet1!H$1+(Sheet1!$A$1-1)*10,FALSE),IF(VLOOKUP($A265,Sheet1!$B$3:$AH$1266,Sheet1!H$1+(Sheet1!$A$1-1)*10,FALSE)&gt;99999,-3,IF(VLOOKUP($A265,Sheet1!$B$3:$AH$1266,Sheet1!H$1+(Sheet1!$A$1-1)*10,FALSE)&gt;9999,-2,IF(VLOOKUP($A265,Sheet1!$B$3:$AH$1266,Sheet1!H$1+(Sheet1!$A$1-1)*10,FALSE)&gt;999,-1,0)))))))</f>
        <v>11600</v>
      </c>
      <c r="Y265" s="392">
        <f>IF(ISNA(VLOOKUP($A265,Sheet1!$B$3:$AH$1266,Sheet1!I$1+(Sheet1!$A$1-1)*10,FALSE))=TRUE,"---",IF(VLOOKUP($A265,Sheet1!$B$3:$AH$1266,Sheet1!I$1+(Sheet1!$A$1-1)*10,FALSE)="---","---", (ROUND(VLOOKUP($A265,Sheet1!$B$3:$AH$1266,Sheet1!I$1+(Sheet1!$A$1-1)*10,FALSE),IF(VLOOKUP($A265,Sheet1!$B$3:$AH$1266,Sheet1!I$1+(Sheet1!$A$1-1)*10,FALSE)&gt;99999,-3,IF(VLOOKUP($A265,Sheet1!$B$3:$AH$1266,Sheet1!I$1+(Sheet1!$A$1-1)*10,FALSE)&gt;9999,-2,IF(VLOOKUP($A265,Sheet1!$B$3:$AH$1266,Sheet1!I$1+(Sheet1!$A$1-1)*10,FALSE)&gt;999,-1,0)))))))</f>
        <v>13700</v>
      </c>
      <c r="Z265" s="392">
        <f>IF(ISNA(VLOOKUP($A265,Sheet1!$B$3:$AH$1266,Sheet1!J$1+(Sheet1!$A$1-1)*10,FALSE))=TRUE,"---",IF(VLOOKUP($A265,Sheet1!$B$3:$AH$1266,Sheet1!J$1+(Sheet1!$A$1-1)*10,FALSE)="---","---", (ROUND(VLOOKUP($A265,Sheet1!$B$3:$AH$1266,Sheet1!J$1+(Sheet1!$A$1-1)*10,FALSE),IF(VLOOKUP($A265,Sheet1!$B$3:$AH$1266,Sheet1!J$1+(Sheet1!$A$1-1)*10,FALSE)&gt;99999,-3,IF(VLOOKUP($A265,Sheet1!$B$3:$AH$1266,Sheet1!J$1+(Sheet1!$A$1-1)*10,FALSE)&gt;9999,-2,IF(VLOOKUP($A265,Sheet1!$B$3:$AH$1266,Sheet1!J$1+(Sheet1!$A$1-1)*10,FALSE)&gt;999,-1,0)))))))</f>
        <v>16600</v>
      </c>
      <c r="AA265" s="392">
        <f>IF(ISNA(VLOOKUP($A265,Sheet1!$B$3:$AH$1266,Sheet1!K$1+(Sheet1!$A$1-1)*10,FALSE))=TRUE,"---",IF(VLOOKUP($A265,Sheet1!$B$3:$AH$1266,Sheet1!K$1+(Sheet1!$A$1-1)*10,FALSE)="---","---", (ROUND(VLOOKUP($A265,Sheet1!$B$3:$AH$1266,Sheet1!K$1+(Sheet1!$A$1-1)*10,FALSE),IF(VLOOKUP($A265,Sheet1!$B$3:$AH$1266,Sheet1!K$1+(Sheet1!$A$1-1)*10,FALSE)&gt;99999,-3,IF(VLOOKUP($A265,Sheet1!$B$3:$AH$1266,Sheet1!K$1+(Sheet1!$A$1-1)*10,FALSE)&gt;9999,-2,IF(VLOOKUP($A265,Sheet1!$B$3:$AH$1266,Sheet1!K$1+(Sheet1!$A$1-1)*10,FALSE)&gt;999,-1,0)))))))</f>
        <v>19000</v>
      </c>
      <c r="AB265" s="392">
        <f>IF(ISNA(VLOOKUP($A265,Sheet1!$B$3:$AH$1266,Sheet1!L$1+(Sheet1!$A$1-1)*10,FALSE))=TRUE,"---",IF(VLOOKUP($A265,Sheet1!$B$3:$AH$1266,Sheet1!L$1+(Sheet1!$A$1-1)*10,FALSE)="---","---", (ROUND(VLOOKUP($A265,Sheet1!$B$3:$AH$1266,Sheet1!L$1+(Sheet1!$A$1-1)*10,FALSE),IF(VLOOKUP($A265,Sheet1!$B$3:$AH$1266,Sheet1!L$1+(Sheet1!$A$1-1)*10,FALSE)&gt;99999,-3,IF(VLOOKUP($A265,Sheet1!$B$3:$AH$1266,Sheet1!L$1+(Sheet1!$A$1-1)*10,FALSE)&gt;9999,-2,IF(VLOOKUP($A265,Sheet1!$B$3:$AH$1266,Sheet1!L$1+(Sheet1!$A$1-1)*10,FALSE)&gt;999,-1,0)))))))</f>
        <v>21600</v>
      </c>
      <c r="AC265" s="392">
        <f>IF(ISNA(VLOOKUP($A265,Sheet1!$B$3:$AH$1266,Sheet1!M$1+(Sheet1!$A$1-1)*10,FALSE))=TRUE,"---",IF(VLOOKUP($A265,Sheet1!$B$3:$AH$1266,Sheet1!M$1+(Sheet1!$A$1-1)*10,FALSE)="---","---", (ROUND(VLOOKUP($A265,Sheet1!$B$3:$AH$1266,Sheet1!M$1+(Sheet1!$A$1-1)*10,FALSE),IF(VLOOKUP($A265,Sheet1!$B$3:$AH$1266,Sheet1!M$1+(Sheet1!$A$1-1)*10,FALSE)&gt;99999,-3,IF(VLOOKUP($A265,Sheet1!$B$3:$AH$1266,Sheet1!M$1+(Sheet1!$A$1-1)*10,FALSE)&gt;9999,-2,IF(VLOOKUP($A265,Sheet1!$B$3:$AH$1266,Sheet1!M$1+(Sheet1!$A$1-1)*10,FALSE)&gt;999,-1,0)))))))</f>
        <v>24300</v>
      </c>
      <c r="AD265" s="392">
        <f>IF(ISNA(VLOOKUP($A265,Sheet1!$B$3:$AH$1266,Sheet1!N$1+(Sheet1!$A$1-1)*10,FALSE))=TRUE,"---",IF(VLOOKUP($A265,Sheet1!$B$3:$AH$1266,Sheet1!N$1+(Sheet1!$A$1-1)*10,FALSE)="---","---", (ROUND(VLOOKUP($A265,Sheet1!$B$3:$AH$1266,Sheet1!N$1+(Sheet1!$A$1-1)*10,FALSE),IF(VLOOKUP($A265,Sheet1!$B$3:$AH$1266,Sheet1!N$1+(Sheet1!$A$1-1)*10,FALSE)&gt;99999,-3,IF(VLOOKUP($A265,Sheet1!$B$3:$AH$1266,Sheet1!N$1+(Sheet1!$A$1-1)*10,FALSE)&gt;9999,-2,IF(VLOOKUP($A265,Sheet1!$B$3:$AH$1266,Sheet1!N$1+(Sheet1!$A$1-1)*10,FALSE)&gt;999,-1,0)))))))</f>
        <v>28300</v>
      </c>
    </row>
    <row r="266" spans="1:30" ht="25.5" customHeight="1" x14ac:dyDescent="0.25">
      <c r="A266" s="303"/>
      <c r="B266" s="331"/>
      <c r="C266" s="303"/>
      <c r="D266" s="303"/>
      <c r="E266" s="307" t="e">
        <v>#N/A</v>
      </c>
      <c r="F266" s="52" t="s">
        <v>4454</v>
      </c>
      <c r="G266" s="127" t="s">
        <v>286</v>
      </c>
      <c r="H266" s="347"/>
      <c r="I266" s="112">
        <v>16712</v>
      </c>
      <c r="J266" s="168">
        <v>9</v>
      </c>
      <c r="K266" s="127" t="s">
        <v>24</v>
      </c>
      <c r="L266" s="115">
        <v>24000</v>
      </c>
      <c r="M266" s="155">
        <v>83</v>
      </c>
      <c r="N266" s="127" t="s">
        <v>413</v>
      </c>
      <c r="O266" s="68" t="s">
        <v>4405</v>
      </c>
      <c r="P266" s="68" t="s">
        <v>4405</v>
      </c>
      <c r="Q266" s="68" t="s">
        <v>4405</v>
      </c>
      <c r="R266" s="74" t="s">
        <v>4405</v>
      </c>
      <c r="S266" s="356" t="e">
        <v>#N/A</v>
      </c>
      <c r="T266" s="356" t="str">
        <f>IF(ISNA(VLOOKUP(A266,Sheet1!B$3:C$1266,2,FALSE)=TRUE),"ND",VLOOKUP(A266,Sheet1!B$3:C$1266,2,FALSE))</f>
        <v>ND</v>
      </c>
      <c r="U266" s="392" t="str">
        <f>IF(ISNA(VLOOKUP($A266,Sheet1!$B$3:$AH$1266,Sheet1!E$1+(Sheet1!$A$1-1)*10,FALSE))=TRUE,"---",IF(VLOOKUP($A266,Sheet1!$B$3:$AH$1266,Sheet1!E$1+(Sheet1!$A$1-1)*10,FALSE)="---","---", (ROUND(VLOOKUP($A266,Sheet1!$B$3:$AH$1266,Sheet1!E$1+(Sheet1!$A$1-1)*10,FALSE),IF(VLOOKUP($A266,Sheet1!$B$3:$AH$1266,Sheet1!E$1+(Sheet1!$A$1-1)*10,FALSE)&gt;99999,-3,IF(VLOOKUP($A266,Sheet1!$B$3:$AH$1266,Sheet1!E$1+(Sheet1!$A$1-1)*10,FALSE)&gt;9999,-2,IF(VLOOKUP($A266,Sheet1!$B$3:$AH$1266,Sheet1!E$1+(Sheet1!$A$1-1)*10,FALSE)&gt;999,-1,0)))))))</f>
        <v>---</v>
      </c>
      <c r="V266" s="392" t="str">
        <f>IF(ISNA(VLOOKUP($A266,Sheet1!$B$3:$AH$1266,Sheet1!F$1+(Sheet1!$A$1-1)*10,FALSE))=TRUE,"---",IF(VLOOKUP($A266,Sheet1!$B$3:$AH$1266,Sheet1!F$1+(Sheet1!$A$1-1)*10,FALSE)="---","---", (ROUND(VLOOKUP($A266,Sheet1!$B$3:$AH$1266,Sheet1!F$1+(Sheet1!$A$1-1)*10,FALSE),IF(VLOOKUP($A266,Sheet1!$B$3:$AH$1266,Sheet1!F$1+(Sheet1!$A$1-1)*10,FALSE)&gt;99999,-3,IF(VLOOKUP($A266,Sheet1!$B$3:$AH$1266,Sheet1!F$1+(Sheet1!$A$1-1)*10,FALSE)&gt;9999,-2,IF(VLOOKUP($A266,Sheet1!$B$3:$AH$1266,Sheet1!F$1+(Sheet1!$A$1-1)*10,FALSE)&gt;999,-1,0)))))))</f>
        <v>---</v>
      </c>
      <c r="W266" s="392" t="str">
        <f>IF(ISNA(VLOOKUP($A266,Sheet1!$B$3:$AH$1266,Sheet1!G$1+(Sheet1!$A$1-1)*10,FALSE))=TRUE,"---",IF(VLOOKUP($A266,Sheet1!$B$3:$AH$1266,Sheet1!G$1+(Sheet1!$A$1-1)*10,FALSE)="---","---", (ROUND(VLOOKUP($A266,Sheet1!$B$3:$AH$1266,Sheet1!G$1+(Sheet1!$A$1-1)*10,FALSE),IF(VLOOKUP($A266,Sheet1!$B$3:$AH$1266,Sheet1!G$1+(Sheet1!$A$1-1)*10,FALSE)&gt;99999,-3,IF(VLOOKUP($A266,Sheet1!$B$3:$AH$1266,Sheet1!G$1+(Sheet1!$A$1-1)*10,FALSE)&gt;9999,-2,IF(VLOOKUP($A266,Sheet1!$B$3:$AH$1266,Sheet1!G$1+(Sheet1!$A$1-1)*10,FALSE)&gt;999,-1,0)))))))</f>
        <v>---</v>
      </c>
      <c r="X266" s="392" t="str">
        <f>IF(ISNA(VLOOKUP($A266,Sheet1!$B$3:$AH$1266,Sheet1!H$1+(Sheet1!$A$1-1)*10,FALSE))=TRUE,"---",IF(VLOOKUP($A266,Sheet1!$B$3:$AH$1266,Sheet1!H$1+(Sheet1!$A$1-1)*10,FALSE)="---","---", (ROUND(VLOOKUP($A266,Sheet1!$B$3:$AH$1266,Sheet1!H$1+(Sheet1!$A$1-1)*10,FALSE),IF(VLOOKUP($A266,Sheet1!$B$3:$AH$1266,Sheet1!H$1+(Sheet1!$A$1-1)*10,FALSE)&gt;99999,-3,IF(VLOOKUP($A266,Sheet1!$B$3:$AH$1266,Sheet1!H$1+(Sheet1!$A$1-1)*10,FALSE)&gt;9999,-2,IF(VLOOKUP($A266,Sheet1!$B$3:$AH$1266,Sheet1!H$1+(Sheet1!$A$1-1)*10,FALSE)&gt;999,-1,0)))))))</f>
        <v>---</v>
      </c>
      <c r="Y266" s="392" t="str">
        <f>IF(ISNA(VLOOKUP($A266,Sheet1!$B$3:$AH$1266,Sheet1!I$1+(Sheet1!$A$1-1)*10,FALSE))=TRUE,"---",IF(VLOOKUP($A266,Sheet1!$B$3:$AH$1266,Sheet1!I$1+(Sheet1!$A$1-1)*10,FALSE)="---","---", (ROUND(VLOOKUP($A266,Sheet1!$B$3:$AH$1266,Sheet1!I$1+(Sheet1!$A$1-1)*10,FALSE),IF(VLOOKUP($A266,Sheet1!$B$3:$AH$1266,Sheet1!I$1+(Sheet1!$A$1-1)*10,FALSE)&gt;99999,-3,IF(VLOOKUP($A266,Sheet1!$B$3:$AH$1266,Sheet1!I$1+(Sheet1!$A$1-1)*10,FALSE)&gt;9999,-2,IF(VLOOKUP($A266,Sheet1!$B$3:$AH$1266,Sheet1!I$1+(Sheet1!$A$1-1)*10,FALSE)&gt;999,-1,0)))))))</f>
        <v>---</v>
      </c>
      <c r="Z266" s="392" t="str">
        <f>IF(ISNA(VLOOKUP($A266,Sheet1!$B$3:$AH$1266,Sheet1!J$1+(Sheet1!$A$1-1)*10,FALSE))=TRUE,"---",IF(VLOOKUP($A266,Sheet1!$B$3:$AH$1266,Sheet1!J$1+(Sheet1!$A$1-1)*10,FALSE)="---","---", (ROUND(VLOOKUP($A266,Sheet1!$B$3:$AH$1266,Sheet1!J$1+(Sheet1!$A$1-1)*10,FALSE),IF(VLOOKUP($A266,Sheet1!$B$3:$AH$1266,Sheet1!J$1+(Sheet1!$A$1-1)*10,FALSE)&gt;99999,-3,IF(VLOOKUP($A266,Sheet1!$B$3:$AH$1266,Sheet1!J$1+(Sheet1!$A$1-1)*10,FALSE)&gt;9999,-2,IF(VLOOKUP($A266,Sheet1!$B$3:$AH$1266,Sheet1!J$1+(Sheet1!$A$1-1)*10,FALSE)&gt;999,-1,0)))))))</f>
        <v>---</v>
      </c>
      <c r="AA266" s="392" t="str">
        <f>IF(ISNA(VLOOKUP($A266,Sheet1!$B$3:$AH$1266,Sheet1!K$1+(Sheet1!$A$1-1)*10,FALSE))=TRUE,"---",IF(VLOOKUP($A266,Sheet1!$B$3:$AH$1266,Sheet1!K$1+(Sheet1!$A$1-1)*10,FALSE)="---","---", (ROUND(VLOOKUP($A266,Sheet1!$B$3:$AH$1266,Sheet1!K$1+(Sheet1!$A$1-1)*10,FALSE),IF(VLOOKUP($A266,Sheet1!$B$3:$AH$1266,Sheet1!K$1+(Sheet1!$A$1-1)*10,FALSE)&gt;99999,-3,IF(VLOOKUP($A266,Sheet1!$B$3:$AH$1266,Sheet1!K$1+(Sheet1!$A$1-1)*10,FALSE)&gt;9999,-2,IF(VLOOKUP($A266,Sheet1!$B$3:$AH$1266,Sheet1!K$1+(Sheet1!$A$1-1)*10,FALSE)&gt;999,-1,0)))))))</f>
        <v>---</v>
      </c>
      <c r="AB266" s="392" t="str">
        <f>IF(ISNA(VLOOKUP($A266,Sheet1!$B$3:$AH$1266,Sheet1!L$1+(Sheet1!$A$1-1)*10,FALSE))=TRUE,"---",IF(VLOOKUP($A266,Sheet1!$B$3:$AH$1266,Sheet1!L$1+(Sheet1!$A$1-1)*10,FALSE)="---","---", (ROUND(VLOOKUP($A266,Sheet1!$B$3:$AH$1266,Sheet1!L$1+(Sheet1!$A$1-1)*10,FALSE),IF(VLOOKUP($A266,Sheet1!$B$3:$AH$1266,Sheet1!L$1+(Sheet1!$A$1-1)*10,FALSE)&gt;99999,-3,IF(VLOOKUP($A266,Sheet1!$B$3:$AH$1266,Sheet1!L$1+(Sheet1!$A$1-1)*10,FALSE)&gt;9999,-2,IF(VLOOKUP($A266,Sheet1!$B$3:$AH$1266,Sheet1!L$1+(Sheet1!$A$1-1)*10,FALSE)&gt;999,-1,0)))))))</f>
        <v>---</v>
      </c>
      <c r="AC266" s="392" t="str">
        <f>IF(ISNA(VLOOKUP($A266,Sheet1!$B$3:$AH$1266,Sheet1!M$1+(Sheet1!$A$1-1)*10,FALSE))=TRUE,"---",IF(VLOOKUP($A266,Sheet1!$B$3:$AH$1266,Sheet1!M$1+(Sheet1!$A$1-1)*10,FALSE)="---","---", (ROUND(VLOOKUP($A266,Sheet1!$B$3:$AH$1266,Sheet1!M$1+(Sheet1!$A$1-1)*10,FALSE),IF(VLOOKUP($A266,Sheet1!$B$3:$AH$1266,Sheet1!M$1+(Sheet1!$A$1-1)*10,FALSE)&gt;99999,-3,IF(VLOOKUP($A266,Sheet1!$B$3:$AH$1266,Sheet1!M$1+(Sheet1!$A$1-1)*10,FALSE)&gt;9999,-2,IF(VLOOKUP($A266,Sheet1!$B$3:$AH$1266,Sheet1!M$1+(Sheet1!$A$1-1)*10,FALSE)&gt;999,-1,0)))))))</f>
        <v>---</v>
      </c>
      <c r="AD266" s="392" t="str">
        <f>IF(ISNA(VLOOKUP($A266,Sheet1!$B$3:$AH$1266,Sheet1!N$1+(Sheet1!$A$1-1)*10,FALSE))=TRUE,"---",IF(VLOOKUP($A266,Sheet1!$B$3:$AH$1266,Sheet1!N$1+(Sheet1!$A$1-1)*10,FALSE)="---","---", (ROUND(VLOOKUP($A266,Sheet1!$B$3:$AH$1266,Sheet1!N$1+(Sheet1!$A$1-1)*10,FALSE),IF(VLOOKUP($A266,Sheet1!$B$3:$AH$1266,Sheet1!N$1+(Sheet1!$A$1-1)*10,FALSE)&gt;99999,-3,IF(VLOOKUP($A266,Sheet1!$B$3:$AH$1266,Sheet1!N$1+(Sheet1!$A$1-1)*10,FALSE)&gt;9999,-2,IF(VLOOKUP($A266,Sheet1!$B$3:$AH$1266,Sheet1!N$1+(Sheet1!$A$1-1)*10,FALSE)&gt;999,-1,0)))))))</f>
        <v>---</v>
      </c>
    </row>
    <row r="267" spans="1:30" ht="25.5" customHeight="1" x14ac:dyDescent="0.25">
      <c r="A267" s="133" t="s">
        <v>414</v>
      </c>
      <c r="B267" s="134" t="s">
        <v>415</v>
      </c>
      <c r="C267" s="133">
        <v>430211</v>
      </c>
      <c r="D267" s="133">
        <v>743126</v>
      </c>
      <c r="E267" s="67" t="s">
        <v>3055</v>
      </c>
      <c r="F267" s="135" t="s">
        <v>4405</v>
      </c>
      <c r="G267" s="118" t="s">
        <v>160</v>
      </c>
      <c r="H267" s="136">
        <v>51.7</v>
      </c>
      <c r="I267" s="119">
        <v>13210</v>
      </c>
      <c r="J267" s="137" t="s">
        <v>4405</v>
      </c>
      <c r="K267" s="118" t="s">
        <v>17</v>
      </c>
      <c r="L267" s="146">
        <v>1870</v>
      </c>
      <c r="M267" s="123">
        <v>36.200000000000003</v>
      </c>
      <c r="N267" s="121" t="s">
        <v>4405</v>
      </c>
      <c r="O267" s="71">
        <f t="shared" si="9"/>
        <v>24.575615939099503</v>
      </c>
      <c r="P267" s="71">
        <f>IF(O267&lt;&gt;"",VLOOKUP($A267,Sheet4!$A$2:$O$1309,14,FALSE)*100,"")</f>
        <v>5.6626522954124514</v>
      </c>
      <c r="Q267" s="71">
        <f>IF(P267&lt;&gt;"",VLOOKUP($A267,Sheet4!$A$2:$O$1309,15,FALSE)*100,"")</f>
        <v>43.502914074815777</v>
      </c>
      <c r="R267" s="73">
        <f t="shared" si="8"/>
        <v>4</v>
      </c>
      <c r="S267" s="63" t="s">
        <v>4364</v>
      </c>
      <c r="T267" s="63" t="str">
        <f>IF(ISNA(VLOOKUP(A267,Sheet1!B$3:C$1266,2,FALSE)=TRUE),"NC",VLOOKUP(A267,Sheet1!B$3:C$1266,2,FALSE))</f>
        <v>Rural</v>
      </c>
      <c r="U267" s="66">
        <f>IF(ISNA(VLOOKUP($A267,Sheet1!$B$3:$AH$1266,Sheet1!E$1+(Sheet1!$A$1-1)*10,FALSE))=TRUE,"---",IF(VLOOKUP($A267,Sheet1!$B$3:$AH$1266,Sheet1!E$1+(Sheet1!$A$1-1)*10,FALSE)="---","---", (ROUND(VLOOKUP($A267,Sheet1!$B$3:$AH$1266,Sheet1!E$1+(Sheet1!$A$1-1)*10,FALSE),IF(VLOOKUP($A267,Sheet1!$B$3:$AH$1266,Sheet1!E$1+(Sheet1!$A$1-1)*10,FALSE)&gt;99999,-3,IF(VLOOKUP($A267,Sheet1!$B$3:$AH$1266,Sheet1!E$1+(Sheet1!$A$1-1)*10,FALSE)&gt;9999,-2,IF(VLOOKUP($A267,Sheet1!$B$3:$AH$1266,Sheet1!E$1+(Sheet1!$A$1-1)*10,FALSE)&gt;999,-1,0)))))))</f>
        <v>1010</v>
      </c>
      <c r="V267" s="66">
        <f>IF(ISNA(VLOOKUP($A267,Sheet1!$B$3:$AH$1266,Sheet1!F$1+(Sheet1!$A$1-1)*10,FALSE))=TRUE,"---",IF(VLOOKUP($A267,Sheet1!$B$3:$AH$1266,Sheet1!F$1+(Sheet1!$A$1-1)*10,FALSE)="---","---", (ROUND(VLOOKUP($A267,Sheet1!$B$3:$AH$1266,Sheet1!F$1+(Sheet1!$A$1-1)*10,FALSE),IF(VLOOKUP($A267,Sheet1!$B$3:$AH$1266,Sheet1!F$1+(Sheet1!$A$1-1)*10,FALSE)&gt;99999,-3,IF(VLOOKUP($A267,Sheet1!$B$3:$AH$1266,Sheet1!F$1+(Sheet1!$A$1-1)*10,FALSE)&gt;9999,-2,IF(VLOOKUP($A267,Sheet1!$B$3:$AH$1266,Sheet1!F$1+(Sheet1!$A$1-1)*10,FALSE)&gt;999,-1,0)))))))</f>
        <v>1190</v>
      </c>
      <c r="W267" s="66">
        <f>IF(ISNA(VLOOKUP($A267,Sheet1!$B$3:$AH$1266,Sheet1!G$1+(Sheet1!$A$1-1)*10,FALSE))=TRUE,"---",IF(VLOOKUP($A267,Sheet1!$B$3:$AH$1266,Sheet1!G$1+(Sheet1!$A$1-1)*10,FALSE)="---","---", (ROUND(VLOOKUP($A267,Sheet1!$B$3:$AH$1266,Sheet1!G$1+(Sheet1!$A$1-1)*10,FALSE),IF(VLOOKUP($A267,Sheet1!$B$3:$AH$1266,Sheet1!G$1+(Sheet1!$A$1-1)*10,FALSE)&gt;99999,-3,IF(VLOOKUP($A267,Sheet1!$B$3:$AH$1266,Sheet1!G$1+(Sheet1!$A$1-1)*10,FALSE)&gt;9999,-2,IF(VLOOKUP($A267,Sheet1!$B$3:$AH$1266,Sheet1!G$1+(Sheet1!$A$1-1)*10,FALSE)&gt;999,-1,0)))))))</f>
        <v>1400</v>
      </c>
      <c r="X267" s="66">
        <f>IF(ISNA(VLOOKUP($A267,Sheet1!$B$3:$AH$1266,Sheet1!H$1+(Sheet1!$A$1-1)*10,FALSE))=TRUE,"---",IF(VLOOKUP($A267,Sheet1!$B$3:$AH$1266,Sheet1!H$1+(Sheet1!$A$1-1)*10,FALSE)="---","---", (ROUND(VLOOKUP($A267,Sheet1!$B$3:$AH$1266,Sheet1!H$1+(Sheet1!$A$1-1)*10,FALSE),IF(VLOOKUP($A267,Sheet1!$B$3:$AH$1266,Sheet1!H$1+(Sheet1!$A$1-1)*10,FALSE)&gt;99999,-3,IF(VLOOKUP($A267,Sheet1!$B$3:$AH$1266,Sheet1!H$1+(Sheet1!$A$1-1)*10,FALSE)&gt;9999,-2,IF(VLOOKUP($A267,Sheet1!$B$3:$AH$1266,Sheet1!H$1+(Sheet1!$A$1-1)*10,FALSE)&gt;999,-1,0)))))))</f>
        <v>1970</v>
      </c>
      <c r="Y267" s="66">
        <f>IF(ISNA(VLOOKUP($A267,Sheet1!$B$3:$AH$1266,Sheet1!I$1+(Sheet1!$A$1-1)*10,FALSE))=TRUE,"---",IF(VLOOKUP($A267,Sheet1!$B$3:$AH$1266,Sheet1!I$1+(Sheet1!$A$1-1)*10,FALSE)="---","---", (ROUND(VLOOKUP($A267,Sheet1!$B$3:$AH$1266,Sheet1!I$1+(Sheet1!$A$1-1)*10,FALSE),IF(VLOOKUP($A267,Sheet1!$B$3:$AH$1266,Sheet1!I$1+(Sheet1!$A$1-1)*10,FALSE)&gt;99999,-3,IF(VLOOKUP($A267,Sheet1!$B$3:$AH$1266,Sheet1!I$1+(Sheet1!$A$1-1)*10,FALSE)&gt;9999,-2,IF(VLOOKUP($A267,Sheet1!$B$3:$AH$1266,Sheet1!I$1+(Sheet1!$A$1-1)*10,FALSE)&gt;999,-1,0)))))))</f>
        <v>2370</v>
      </c>
      <c r="Z267" s="66">
        <f>IF(ISNA(VLOOKUP($A267,Sheet1!$B$3:$AH$1266,Sheet1!J$1+(Sheet1!$A$1-1)*10,FALSE))=TRUE,"---",IF(VLOOKUP($A267,Sheet1!$B$3:$AH$1266,Sheet1!J$1+(Sheet1!$A$1-1)*10,FALSE)="---","---", (ROUND(VLOOKUP($A267,Sheet1!$B$3:$AH$1266,Sheet1!J$1+(Sheet1!$A$1-1)*10,FALSE),IF(VLOOKUP($A267,Sheet1!$B$3:$AH$1266,Sheet1!J$1+(Sheet1!$A$1-1)*10,FALSE)&gt;99999,-3,IF(VLOOKUP($A267,Sheet1!$B$3:$AH$1266,Sheet1!J$1+(Sheet1!$A$1-1)*10,FALSE)&gt;9999,-2,IF(VLOOKUP($A267,Sheet1!$B$3:$AH$1266,Sheet1!J$1+(Sheet1!$A$1-1)*10,FALSE)&gt;999,-1,0)))))))</f>
        <v>2870</v>
      </c>
      <c r="AA267" s="66">
        <f>IF(ISNA(VLOOKUP($A267,Sheet1!$B$3:$AH$1266,Sheet1!K$1+(Sheet1!$A$1-1)*10,FALSE))=TRUE,"---",IF(VLOOKUP($A267,Sheet1!$B$3:$AH$1266,Sheet1!K$1+(Sheet1!$A$1-1)*10,FALSE)="---","---", (ROUND(VLOOKUP($A267,Sheet1!$B$3:$AH$1266,Sheet1!K$1+(Sheet1!$A$1-1)*10,FALSE),IF(VLOOKUP($A267,Sheet1!$B$3:$AH$1266,Sheet1!K$1+(Sheet1!$A$1-1)*10,FALSE)&gt;99999,-3,IF(VLOOKUP($A267,Sheet1!$B$3:$AH$1266,Sheet1!K$1+(Sheet1!$A$1-1)*10,FALSE)&gt;9999,-2,IF(VLOOKUP($A267,Sheet1!$B$3:$AH$1266,Sheet1!K$1+(Sheet1!$A$1-1)*10,FALSE)&gt;999,-1,0)))))))</f>
        <v>3250</v>
      </c>
      <c r="AB267" s="66">
        <f>IF(ISNA(VLOOKUP($A267,Sheet1!$B$3:$AH$1266,Sheet1!L$1+(Sheet1!$A$1-1)*10,FALSE))=TRUE,"---",IF(VLOOKUP($A267,Sheet1!$B$3:$AH$1266,Sheet1!L$1+(Sheet1!$A$1-1)*10,FALSE)="---","---", (ROUND(VLOOKUP($A267,Sheet1!$B$3:$AH$1266,Sheet1!L$1+(Sheet1!$A$1-1)*10,FALSE),IF(VLOOKUP($A267,Sheet1!$B$3:$AH$1266,Sheet1!L$1+(Sheet1!$A$1-1)*10,FALSE)&gt;99999,-3,IF(VLOOKUP($A267,Sheet1!$B$3:$AH$1266,Sheet1!L$1+(Sheet1!$A$1-1)*10,FALSE)&gt;9999,-2,IF(VLOOKUP($A267,Sheet1!$B$3:$AH$1266,Sheet1!L$1+(Sheet1!$A$1-1)*10,FALSE)&gt;999,-1,0)))))))</f>
        <v>3680</v>
      </c>
      <c r="AC267" s="66">
        <f>IF(ISNA(VLOOKUP($A267,Sheet1!$B$3:$AH$1266,Sheet1!M$1+(Sheet1!$A$1-1)*10,FALSE))=TRUE,"---",IF(VLOOKUP($A267,Sheet1!$B$3:$AH$1266,Sheet1!M$1+(Sheet1!$A$1-1)*10,FALSE)="---","---", (ROUND(VLOOKUP($A267,Sheet1!$B$3:$AH$1266,Sheet1!M$1+(Sheet1!$A$1-1)*10,FALSE),IF(VLOOKUP($A267,Sheet1!$B$3:$AH$1266,Sheet1!M$1+(Sheet1!$A$1-1)*10,FALSE)&gt;99999,-3,IF(VLOOKUP($A267,Sheet1!$B$3:$AH$1266,Sheet1!M$1+(Sheet1!$A$1-1)*10,FALSE)&gt;9999,-2,IF(VLOOKUP($A267,Sheet1!$B$3:$AH$1266,Sheet1!M$1+(Sheet1!$A$1-1)*10,FALSE)&gt;999,-1,0)))))))</f>
        <v>4050</v>
      </c>
      <c r="AD267" s="66">
        <f>IF(ISNA(VLOOKUP($A267,Sheet1!$B$3:$AH$1266,Sheet1!N$1+(Sheet1!$A$1-1)*10,FALSE))=TRUE,"---",IF(VLOOKUP($A267,Sheet1!$B$3:$AH$1266,Sheet1!N$1+(Sheet1!$A$1-1)*10,FALSE)="---","---", (ROUND(VLOOKUP($A267,Sheet1!$B$3:$AH$1266,Sheet1!N$1+(Sheet1!$A$1-1)*10,FALSE),IF(VLOOKUP($A267,Sheet1!$B$3:$AH$1266,Sheet1!N$1+(Sheet1!$A$1-1)*10,FALSE)&gt;99999,-3,IF(VLOOKUP($A267,Sheet1!$B$3:$AH$1266,Sheet1!N$1+(Sheet1!$A$1-1)*10,FALSE)&gt;9999,-2,IF(VLOOKUP($A267,Sheet1!$B$3:$AH$1266,Sheet1!N$1+(Sheet1!$A$1-1)*10,FALSE)&gt;999,-1,0)))))))</f>
        <v>4650</v>
      </c>
    </row>
    <row r="268" spans="1:30" ht="25.5" customHeight="1" x14ac:dyDescent="0.25">
      <c r="A268" s="125" t="s">
        <v>416</v>
      </c>
      <c r="B268" s="126" t="s">
        <v>417</v>
      </c>
      <c r="C268" s="125">
        <v>430028</v>
      </c>
      <c r="D268" s="125">
        <v>743353</v>
      </c>
      <c r="E268" s="70" t="s">
        <v>3055</v>
      </c>
      <c r="F268" s="52" t="s">
        <v>4532</v>
      </c>
      <c r="G268" s="127" t="s">
        <v>286</v>
      </c>
      <c r="H268" s="128">
        <v>6.52</v>
      </c>
      <c r="I268" s="112">
        <v>40783</v>
      </c>
      <c r="J268" s="148">
        <v>11.2</v>
      </c>
      <c r="K268" s="127" t="s">
        <v>24</v>
      </c>
      <c r="L268" s="115">
        <v>1800</v>
      </c>
      <c r="M268" s="116">
        <v>276</v>
      </c>
      <c r="N268" s="127" t="s">
        <v>21</v>
      </c>
      <c r="O268" s="68">
        <f t="shared" si="9"/>
        <v>0.2</v>
      </c>
      <c r="P268" s="68">
        <f>IF(O268&lt;&gt;"",VLOOKUP($A268,Sheet4!$A$2:$O$1309,14,FALSE)*100,"")</f>
        <v>0.49262486559580321</v>
      </c>
      <c r="Q268" s="68">
        <f>IF(P268&lt;&gt;"",VLOOKUP($A268,Sheet4!$A$2:$O$1309,15,FALSE)*100,"")</f>
        <v>4.7220647512283058</v>
      </c>
      <c r="R268" s="74" t="str">
        <f t="shared" si="8"/>
        <v>500</v>
      </c>
      <c r="S268" s="64" t="s">
        <v>4364</v>
      </c>
      <c r="T268" s="64" t="str">
        <f>IF(ISNA(VLOOKUP(A268,Sheet1!B$3:C$1266,2,FALSE)=TRUE),"NC",VLOOKUP(A268,Sheet1!B$3:C$1266,2,FALSE))</f>
        <v>Rural10</v>
      </c>
      <c r="U268" s="65">
        <f>IF(ISNA(VLOOKUP($A268,Sheet1!$B$3:$AH$1266,Sheet1!E$1+(Sheet1!$A$1-1)*10,FALSE))=TRUE,"---",IF(VLOOKUP($A268,Sheet1!$B$3:$AH$1266,Sheet1!E$1+(Sheet1!$A$1-1)*10,FALSE)="---","---", (ROUND(VLOOKUP($A268,Sheet1!$B$3:$AH$1266,Sheet1!E$1+(Sheet1!$A$1-1)*10,FALSE),IF(VLOOKUP($A268,Sheet1!$B$3:$AH$1266,Sheet1!E$1+(Sheet1!$A$1-1)*10,FALSE)&gt;99999,-3,IF(VLOOKUP($A268,Sheet1!$B$3:$AH$1266,Sheet1!E$1+(Sheet1!$A$1-1)*10,FALSE)&gt;9999,-2,IF(VLOOKUP($A268,Sheet1!$B$3:$AH$1266,Sheet1!E$1+(Sheet1!$A$1-1)*10,FALSE)&gt;999,-1,0)))))))</f>
        <v>170</v>
      </c>
      <c r="V268" s="65">
        <f>IF(ISNA(VLOOKUP($A268,Sheet1!$B$3:$AH$1266,Sheet1!F$1+(Sheet1!$A$1-1)*10,FALSE))=TRUE,"---",IF(VLOOKUP($A268,Sheet1!$B$3:$AH$1266,Sheet1!F$1+(Sheet1!$A$1-1)*10,FALSE)="---","---", (ROUND(VLOOKUP($A268,Sheet1!$B$3:$AH$1266,Sheet1!F$1+(Sheet1!$A$1-1)*10,FALSE),IF(VLOOKUP($A268,Sheet1!$B$3:$AH$1266,Sheet1!F$1+(Sheet1!$A$1-1)*10,FALSE)&gt;99999,-3,IF(VLOOKUP($A268,Sheet1!$B$3:$AH$1266,Sheet1!F$1+(Sheet1!$A$1-1)*10,FALSE)&gt;9999,-2,IF(VLOOKUP($A268,Sheet1!$B$3:$AH$1266,Sheet1!F$1+(Sheet1!$A$1-1)*10,FALSE)&gt;999,-1,0)))))))</f>
        <v>208</v>
      </c>
      <c r="W268" s="65">
        <f>IF(ISNA(VLOOKUP($A268,Sheet1!$B$3:$AH$1266,Sheet1!G$1+(Sheet1!$A$1-1)*10,FALSE))=TRUE,"---",IF(VLOOKUP($A268,Sheet1!$B$3:$AH$1266,Sheet1!G$1+(Sheet1!$A$1-1)*10,FALSE)="---","---", (ROUND(VLOOKUP($A268,Sheet1!$B$3:$AH$1266,Sheet1!G$1+(Sheet1!$A$1-1)*10,FALSE),IF(VLOOKUP($A268,Sheet1!$B$3:$AH$1266,Sheet1!G$1+(Sheet1!$A$1-1)*10,FALSE)&gt;99999,-3,IF(VLOOKUP($A268,Sheet1!$B$3:$AH$1266,Sheet1!G$1+(Sheet1!$A$1-1)*10,FALSE)&gt;9999,-2,IF(VLOOKUP($A268,Sheet1!$B$3:$AH$1266,Sheet1!G$1+(Sheet1!$A$1-1)*10,FALSE)&gt;999,-1,0)))))))</f>
        <v>261</v>
      </c>
      <c r="X268" s="65">
        <f>IF(ISNA(VLOOKUP($A268,Sheet1!$B$3:$AH$1266,Sheet1!H$1+(Sheet1!$A$1-1)*10,FALSE))=TRUE,"---",IF(VLOOKUP($A268,Sheet1!$B$3:$AH$1266,Sheet1!H$1+(Sheet1!$A$1-1)*10,FALSE)="---","---", (ROUND(VLOOKUP($A268,Sheet1!$B$3:$AH$1266,Sheet1!H$1+(Sheet1!$A$1-1)*10,FALSE),IF(VLOOKUP($A268,Sheet1!$B$3:$AH$1266,Sheet1!H$1+(Sheet1!$A$1-1)*10,FALSE)&gt;99999,-3,IF(VLOOKUP($A268,Sheet1!$B$3:$AH$1266,Sheet1!H$1+(Sheet1!$A$1-1)*10,FALSE)&gt;9999,-2,IF(VLOOKUP($A268,Sheet1!$B$3:$AH$1266,Sheet1!H$1+(Sheet1!$A$1-1)*10,FALSE)&gt;999,-1,0)))))))</f>
        <v>420</v>
      </c>
      <c r="Y268" s="65">
        <f>IF(ISNA(VLOOKUP($A268,Sheet1!$B$3:$AH$1266,Sheet1!I$1+(Sheet1!$A$1-1)*10,FALSE))=TRUE,"---",IF(VLOOKUP($A268,Sheet1!$B$3:$AH$1266,Sheet1!I$1+(Sheet1!$A$1-1)*10,FALSE)="---","---", (ROUND(VLOOKUP($A268,Sheet1!$B$3:$AH$1266,Sheet1!I$1+(Sheet1!$A$1-1)*10,FALSE),IF(VLOOKUP($A268,Sheet1!$B$3:$AH$1266,Sheet1!I$1+(Sheet1!$A$1-1)*10,FALSE)&gt;99999,-3,IF(VLOOKUP($A268,Sheet1!$B$3:$AH$1266,Sheet1!I$1+(Sheet1!$A$1-1)*10,FALSE)&gt;9999,-2,IF(VLOOKUP($A268,Sheet1!$B$3:$AH$1266,Sheet1!I$1+(Sheet1!$A$1-1)*10,FALSE)&gt;999,-1,0)))))))</f>
        <v>549</v>
      </c>
      <c r="Z268" s="65">
        <f>IF(ISNA(VLOOKUP($A268,Sheet1!$B$3:$AH$1266,Sheet1!J$1+(Sheet1!$A$1-1)*10,FALSE))=TRUE,"---",IF(VLOOKUP($A268,Sheet1!$B$3:$AH$1266,Sheet1!J$1+(Sheet1!$A$1-1)*10,FALSE)="---","---", (ROUND(VLOOKUP($A268,Sheet1!$B$3:$AH$1266,Sheet1!J$1+(Sheet1!$A$1-1)*10,FALSE),IF(VLOOKUP($A268,Sheet1!$B$3:$AH$1266,Sheet1!J$1+(Sheet1!$A$1-1)*10,FALSE)&gt;99999,-3,IF(VLOOKUP($A268,Sheet1!$B$3:$AH$1266,Sheet1!J$1+(Sheet1!$A$1-1)*10,FALSE)&gt;9999,-2,IF(VLOOKUP($A268,Sheet1!$B$3:$AH$1266,Sheet1!J$1+(Sheet1!$A$1-1)*10,FALSE)&gt;999,-1,0)))))))</f>
        <v>739</v>
      </c>
      <c r="AA268" s="65">
        <f>IF(ISNA(VLOOKUP($A268,Sheet1!$B$3:$AH$1266,Sheet1!K$1+(Sheet1!$A$1-1)*10,FALSE))=TRUE,"---",IF(VLOOKUP($A268,Sheet1!$B$3:$AH$1266,Sheet1!K$1+(Sheet1!$A$1-1)*10,FALSE)="---","---", (ROUND(VLOOKUP($A268,Sheet1!$B$3:$AH$1266,Sheet1!K$1+(Sheet1!$A$1-1)*10,FALSE),IF(VLOOKUP($A268,Sheet1!$B$3:$AH$1266,Sheet1!K$1+(Sheet1!$A$1-1)*10,FALSE)&gt;99999,-3,IF(VLOOKUP($A268,Sheet1!$B$3:$AH$1266,Sheet1!K$1+(Sheet1!$A$1-1)*10,FALSE)&gt;9999,-2,IF(VLOOKUP($A268,Sheet1!$B$3:$AH$1266,Sheet1!K$1+(Sheet1!$A$1-1)*10,FALSE)&gt;999,-1,0)))))))</f>
        <v>904</v>
      </c>
      <c r="AB268" s="65">
        <f>IF(ISNA(VLOOKUP($A268,Sheet1!$B$3:$AH$1266,Sheet1!L$1+(Sheet1!$A$1-1)*10,FALSE))=TRUE,"---",IF(VLOOKUP($A268,Sheet1!$B$3:$AH$1266,Sheet1!L$1+(Sheet1!$A$1-1)*10,FALSE)="---","---", (ROUND(VLOOKUP($A268,Sheet1!$B$3:$AH$1266,Sheet1!L$1+(Sheet1!$A$1-1)*10,FALSE),IF(VLOOKUP($A268,Sheet1!$B$3:$AH$1266,Sheet1!L$1+(Sheet1!$A$1-1)*10,FALSE)&gt;99999,-3,IF(VLOOKUP($A268,Sheet1!$B$3:$AH$1266,Sheet1!L$1+(Sheet1!$A$1-1)*10,FALSE)&gt;9999,-2,IF(VLOOKUP($A268,Sheet1!$B$3:$AH$1266,Sheet1!L$1+(Sheet1!$A$1-1)*10,FALSE)&gt;999,-1,0)))))))</f>
        <v>1090</v>
      </c>
      <c r="AC268" s="65">
        <f>IF(ISNA(VLOOKUP($A268,Sheet1!$B$3:$AH$1266,Sheet1!M$1+(Sheet1!$A$1-1)*10,FALSE))=TRUE,"---",IF(VLOOKUP($A268,Sheet1!$B$3:$AH$1266,Sheet1!M$1+(Sheet1!$A$1-1)*10,FALSE)="---","---", (ROUND(VLOOKUP($A268,Sheet1!$B$3:$AH$1266,Sheet1!M$1+(Sheet1!$A$1-1)*10,FALSE),IF(VLOOKUP($A268,Sheet1!$B$3:$AH$1266,Sheet1!M$1+(Sheet1!$A$1-1)*10,FALSE)&gt;99999,-3,IF(VLOOKUP($A268,Sheet1!$B$3:$AH$1266,Sheet1!M$1+(Sheet1!$A$1-1)*10,FALSE)&gt;9999,-2,IF(VLOOKUP($A268,Sheet1!$B$3:$AH$1266,Sheet1!M$1+(Sheet1!$A$1-1)*10,FALSE)&gt;999,-1,0)))))))</f>
        <v>1310</v>
      </c>
      <c r="AD268" s="65">
        <f>IF(ISNA(VLOOKUP($A268,Sheet1!$B$3:$AH$1266,Sheet1!N$1+(Sheet1!$A$1-1)*10,FALSE))=TRUE,"---",IF(VLOOKUP($A268,Sheet1!$B$3:$AH$1266,Sheet1!N$1+(Sheet1!$A$1-1)*10,FALSE)="---","---", (ROUND(VLOOKUP($A268,Sheet1!$B$3:$AH$1266,Sheet1!N$1+(Sheet1!$A$1-1)*10,FALSE),IF(VLOOKUP($A268,Sheet1!$B$3:$AH$1266,Sheet1!N$1+(Sheet1!$A$1-1)*10,FALSE)&gt;99999,-3,IF(VLOOKUP($A268,Sheet1!$B$3:$AH$1266,Sheet1!N$1+(Sheet1!$A$1-1)*10,FALSE)&gt;9999,-2,IF(VLOOKUP($A268,Sheet1!$B$3:$AH$1266,Sheet1!N$1+(Sheet1!$A$1-1)*10,FALSE)&gt;999,-1,0)))))))</f>
        <v>1640</v>
      </c>
    </row>
    <row r="269" spans="1:30" ht="25.5" customHeight="1" x14ac:dyDescent="0.25">
      <c r="A269" s="133" t="s">
        <v>418</v>
      </c>
      <c r="B269" s="141" t="s">
        <v>419</v>
      </c>
      <c r="C269" s="133">
        <v>425627</v>
      </c>
      <c r="D269" s="133">
        <v>743754</v>
      </c>
      <c r="E269" s="67" t="s">
        <v>3027</v>
      </c>
      <c r="F269" s="135" t="s">
        <v>4405</v>
      </c>
      <c r="G269" s="118" t="s">
        <v>160</v>
      </c>
      <c r="H269" s="136">
        <v>1.27</v>
      </c>
      <c r="I269" s="119">
        <v>19831</v>
      </c>
      <c r="J269" s="137" t="s">
        <v>4405</v>
      </c>
      <c r="K269" s="118" t="s">
        <v>17</v>
      </c>
      <c r="L269" s="122">
        <v>114</v>
      </c>
      <c r="M269" s="123">
        <v>89.8</v>
      </c>
      <c r="N269" s="118" t="s">
        <v>145</v>
      </c>
      <c r="O269" s="71">
        <f t="shared" si="9"/>
        <v>39.341620561139649</v>
      </c>
      <c r="P269" s="71">
        <f>IF(O269&lt;&gt;"",VLOOKUP($A269,Sheet4!$A$2:$O$1309,14,FALSE)*100,"")</f>
        <v>10.980639228606993</v>
      </c>
      <c r="Q269" s="71">
        <f>IF(P269&lt;&gt;"",VLOOKUP($A269,Sheet4!$A$2:$O$1309,15,FALSE)*100,"")</f>
        <v>67.996346593899929</v>
      </c>
      <c r="R269" s="73">
        <f t="shared" si="8"/>
        <v>3</v>
      </c>
      <c r="S269" s="63">
        <v>1</v>
      </c>
      <c r="T269" s="63" t="str">
        <f>IF(ISNA(VLOOKUP(A269,Sheet1!B$3:C$1266,2,FALSE)=TRUE),"NC",VLOOKUP(A269,Sheet1!B$3:C$1266,2,FALSE))</f>
        <v>Rural</v>
      </c>
      <c r="U269" s="66">
        <f>IF(ISNA(VLOOKUP($A269,Sheet1!$B$3:$AH$1266,Sheet1!E$1+(Sheet1!$A$1-1)*10,FALSE))=TRUE,"---",IF(VLOOKUP($A269,Sheet1!$B$3:$AH$1266,Sheet1!E$1+(Sheet1!$A$1-1)*10,FALSE)="---","---", (ROUND(VLOOKUP($A269,Sheet1!$B$3:$AH$1266,Sheet1!E$1+(Sheet1!$A$1-1)*10,FALSE),IF(VLOOKUP($A269,Sheet1!$B$3:$AH$1266,Sheet1!E$1+(Sheet1!$A$1-1)*10,FALSE)&gt;99999,-3,IF(VLOOKUP($A269,Sheet1!$B$3:$AH$1266,Sheet1!E$1+(Sheet1!$A$1-1)*10,FALSE)&gt;9999,-2,IF(VLOOKUP($A269,Sheet1!$B$3:$AH$1266,Sheet1!E$1+(Sheet1!$A$1-1)*10,FALSE)&gt;999,-1,0)))))))</f>
        <v>65</v>
      </c>
      <c r="V269" s="66">
        <f>IF(ISNA(VLOOKUP($A269,Sheet1!$B$3:$AH$1266,Sheet1!F$1+(Sheet1!$A$1-1)*10,FALSE))=TRUE,"---",IF(VLOOKUP($A269,Sheet1!$B$3:$AH$1266,Sheet1!F$1+(Sheet1!$A$1-1)*10,FALSE)="---","---", (ROUND(VLOOKUP($A269,Sheet1!$B$3:$AH$1266,Sheet1!F$1+(Sheet1!$A$1-1)*10,FALSE),IF(VLOOKUP($A269,Sheet1!$B$3:$AH$1266,Sheet1!F$1+(Sheet1!$A$1-1)*10,FALSE)&gt;99999,-3,IF(VLOOKUP($A269,Sheet1!$B$3:$AH$1266,Sheet1!F$1+(Sheet1!$A$1-1)*10,FALSE)&gt;9999,-2,IF(VLOOKUP($A269,Sheet1!$B$3:$AH$1266,Sheet1!F$1+(Sheet1!$A$1-1)*10,FALSE)&gt;999,-1,0)))))))</f>
        <v>79</v>
      </c>
      <c r="W269" s="66">
        <f>IF(ISNA(VLOOKUP($A269,Sheet1!$B$3:$AH$1266,Sheet1!G$1+(Sheet1!$A$1-1)*10,FALSE))=TRUE,"---",IF(VLOOKUP($A269,Sheet1!$B$3:$AH$1266,Sheet1!G$1+(Sheet1!$A$1-1)*10,FALSE)="---","---", (ROUND(VLOOKUP($A269,Sheet1!$B$3:$AH$1266,Sheet1!G$1+(Sheet1!$A$1-1)*10,FALSE),IF(VLOOKUP($A269,Sheet1!$B$3:$AH$1266,Sheet1!G$1+(Sheet1!$A$1-1)*10,FALSE)&gt;99999,-3,IF(VLOOKUP($A269,Sheet1!$B$3:$AH$1266,Sheet1!G$1+(Sheet1!$A$1-1)*10,FALSE)&gt;9999,-2,IF(VLOOKUP($A269,Sheet1!$B$3:$AH$1266,Sheet1!G$1+(Sheet1!$A$1-1)*10,FALSE)&gt;999,-1,0)))))))</f>
        <v>98</v>
      </c>
      <c r="X269" s="66">
        <f>IF(ISNA(VLOOKUP($A269,Sheet1!$B$3:$AH$1266,Sheet1!H$1+(Sheet1!$A$1-1)*10,FALSE))=TRUE,"---",IF(VLOOKUP($A269,Sheet1!$B$3:$AH$1266,Sheet1!H$1+(Sheet1!$A$1-1)*10,FALSE)="---","---", (ROUND(VLOOKUP($A269,Sheet1!$B$3:$AH$1266,Sheet1!H$1+(Sheet1!$A$1-1)*10,FALSE),IF(VLOOKUP($A269,Sheet1!$B$3:$AH$1266,Sheet1!H$1+(Sheet1!$A$1-1)*10,FALSE)&gt;99999,-3,IF(VLOOKUP($A269,Sheet1!$B$3:$AH$1266,Sheet1!H$1+(Sheet1!$A$1-1)*10,FALSE)&gt;9999,-2,IF(VLOOKUP($A269,Sheet1!$B$3:$AH$1266,Sheet1!H$1+(Sheet1!$A$1-1)*10,FALSE)&gt;999,-1,0)))))))</f>
        <v>150</v>
      </c>
      <c r="Y269" s="66">
        <f>IF(ISNA(VLOOKUP($A269,Sheet1!$B$3:$AH$1266,Sheet1!I$1+(Sheet1!$A$1-1)*10,FALSE))=TRUE,"---",IF(VLOOKUP($A269,Sheet1!$B$3:$AH$1266,Sheet1!I$1+(Sheet1!$A$1-1)*10,FALSE)="---","---", (ROUND(VLOOKUP($A269,Sheet1!$B$3:$AH$1266,Sheet1!I$1+(Sheet1!$A$1-1)*10,FALSE),IF(VLOOKUP($A269,Sheet1!$B$3:$AH$1266,Sheet1!I$1+(Sheet1!$A$1-1)*10,FALSE)&gt;99999,-3,IF(VLOOKUP($A269,Sheet1!$B$3:$AH$1266,Sheet1!I$1+(Sheet1!$A$1-1)*10,FALSE)&gt;9999,-2,IF(VLOOKUP($A269,Sheet1!$B$3:$AH$1266,Sheet1!I$1+(Sheet1!$A$1-1)*10,FALSE)&gt;999,-1,0)))))))</f>
        <v>189</v>
      </c>
      <c r="Z269" s="66">
        <f>IF(ISNA(VLOOKUP($A269,Sheet1!$B$3:$AH$1266,Sheet1!J$1+(Sheet1!$A$1-1)*10,FALSE))=TRUE,"---",IF(VLOOKUP($A269,Sheet1!$B$3:$AH$1266,Sheet1!J$1+(Sheet1!$A$1-1)*10,FALSE)="---","---", (ROUND(VLOOKUP($A269,Sheet1!$B$3:$AH$1266,Sheet1!J$1+(Sheet1!$A$1-1)*10,FALSE),IF(VLOOKUP($A269,Sheet1!$B$3:$AH$1266,Sheet1!J$1+(Sheet1!$A$1-1)*10,FALSE)&gt;99999,-3,IF(VLOOKUP($A269,Sheet1!$B$3:$AH$1266,Sheet1!J$1+(Sheet1!$A$1-1)*10,FALSE)&gt;9999,-2,IF(VLOOKUP($A269,Sheet1!$B$3:$AH$1266,Sheet1!J$1+(Sheet1!$A$1-1)*10,FALSE)&gt;999,-1,0)))))))</f>
        <v>244</v>
      </c>
      <c r="AA269" s="66">
        <f>IF(ISNA(VLOOKUP($A269,Sheet1!$B$3:$AH$1266,Sheet1!K$1+(Sheet1!$A$1-1)*10,FALSE))=TRUE,"---",IF(VLOOKUP($A269,Sheet1!$B$3:$AH$1266,Sheet1!K$1+(Sheet1!$A$1-1)*10,FALSE)="---","---", (ROUND(VLOOKUP($A269,Sheet1!$B$3:$AH$1266,Sheet1!K$1+(Sheet1!$A$1-1)*10,FALSE),IF(VLOOKUP($A269,Sheet1!$B$3:$AH$1266,Sheet1!K$1+(Sheet1!$A$1-1)*10,FALSE)&gt;99999,-3,IF(VLOOKUP($A269,Sheet1!$B$3:$AH$1266,Sheet1!K$1+(Sheet1!$A$1-1)*10,FALSE)&gt;9999,-2,IF(VLOOKUP($A269,Sheet1!$B$3:$AH$1266,Sheet1!K$1+(Sheet1!$A$1-1)*10,FALSE)&gt;999,-1,0)))))))</f>
        <v>287</v>
      </c>
      <c r="AB269" s="66">
        <f>IF(ISNA(VLOOKUP($A269,Sheet1!$B$3:$AH$1266,Sheet1!L$1+(Sheet1!$A$1-1)*10,FALSE))=TRUE,"---",IF(VLOOKUP($A269,Sheet1!$B$3:$AH$1266,Sheet1!L$1+(Sheet1!$A$1-1)*10,FALSE)="---","---", (ROUND(VLOOKUP($A269,Sheet1!$B$3:$AH$1266,Sheet1!L$1+(Sheet1!$A$1-1)*10,FALSE),IF(VLOOKUP($A269,Sheet1!$B$3:$AH$1266,Sheet1!L$1+(Sheet1!$A$1-1)*10,FALSE)&gt;99999,-3,IF(VLOOKUP($A269,Sheet1!$B$3:$AH$1266,Sheet1!L$1+(Sheet1!$A$1-1)*10,FALSE)&gt;9999,-2,IF(VLOOKUP($A269,Sheet1!$B$3:$AH$1266,Sheet1!L$1+(Sheet1!$A$1-1)*10,FALSE)&gt;999,-1,0)))))))</f>
        <v>336</v>
      </c>
      <c r="AC269" s="66">
        <f>IF(ISNA(VLOOKUP($A269,Sheet1!$B$3:$AH$1266,Sheet1!M$1+(Sheet1!$A$1-1)*10,FALSE))=TRUE,"---",IF(VLOOKUP($A269,Sheet1!$B$3:$AH$1266,Sheet1!M$1+(Sheet1!$A$1-1)*10,FALSE)="---","---", (ROUND(VLOOKUP($A269,Sheet1!$B$3:$AH$1266,Sheet1!M$1+(Sheet1!$A$1-1)*10,FALSE),IF(VLOOKUP($A269,Sheet1!$B$3:$AH$1266,Sheet1!M$1+(Sheet1!$A$1-1)*10,FALSE)&gt;99999,-3,IF(VLOOKUP($A269,Sheet1!$B$3:$AH$1266,Sheet1!M$1+(Sheet1!$A$1-1)*10,FALSE)&gt;9999,-2,IF(VLOOKUP($A269,Sheet1!$B$3:$AH$1266,Sheet1!M$1+(Sheet1!$A$1-1)*10,FALSE)&gt;999,-1,0)))))))</f>
        <v>383</v>
      </c>
      <c r="AD269" s="66">
        <f>IF(ISNA(VLOOKUP($A269,Sheet1!$B$3:$AH$1266,Sheet1!N$1+(Sheet1!$A$1-1)*10,FALSE))=TRUE,"---",IF(VLOOKUP($A269,Sheet1!$B$3:$AH$1266,Sheet1!N$1+(Sheet1!$A$1-1)*10,FALSE)="---","---", (ROUND(VLOOKUP($A269,Sheet1!$B$3:$AH$1266,Sheet1!N$1+(Sheet1!$A$1-1)*10,FALSE),IF(VLOOKUP($A269,Sheet1!$B$3:$AH$1266,Sheet1!N$1+(Sheet1!$A$1-1)*10,FALSE)&gt;99999,-3,IF(VLOOKUP($A269,Sheet1!$B$3:$AH$1266,Sheet1!N$1+(Sheet1!$A$1-1)*10,FALSE)&gt;9999,-2,IF(VLOOKUP($A269,Sheet1!$B$3:$AH$1266,Sheet1!N$1+(Sheet1!$A$1-1)*10,FALSE)&gt;999,-1,0)))))))</f>
        <v>454</v>
      </c>
    </row>
    <row r="270" spans="1:30" ht="25.5" customHeight="1" x14ac:dyDescent="0.25">
      <c r="A270" s="125" t="s">
        <v>420</v>
      </c>
      <c r="B270" s="126" t="s">
        <v>421</v>
      </c>
      <c r="C270" s="125">
        <v>425405</v>
      </c>
      <c r="D270" s="125">
        <v>744905</v>
      </c>
      <c r="E270" s="70" t="s">
        <v>3008</v>
      </c>
      <c r="F270" s="139" t="s">
        <v>4405</v>
      </c>
      <c r="G270" s="127" t="s">
        <v>160</v>
      </c>
      <c r="H270" s="128">
        <v>0.04</v>
      </c>
      <c r="I270" s="112">
        <v>18856</v>
      </c>
      <c r="J270" s="140" t="s">
        <v>4405</v>
      </c>
      <c r="K270" s="127" t="s">
        <v>17</v>
      </c>
      <c r="L270" s="115">
        <v>53</v>
      </c>
      <c r="M270" s="116">
        <v>1325</v>
      </c>
      <c r="N270" s="127" t="s">
        <v>199</v>
      </c>
      <c r="O270" s="68" t="s">
        <v>4405</v>
      </c>
      <c r="P270" s="68" t="s">
        <v>4405</v>
      </c>
      <c r="Q270" s="68" t="s">
        <v>4405</v>
      </c>
      <c r="R270" s="74" t="s">
        <v>4405</v>
      </c>
      <c r="S270" s="64" t="s">
        <v>4364</v>
      </c>
      <c r="T270" s="64" t="str">
        <f>IF(ISNA(VLOOKUP(A270,Sheet1!B$3:C$1266,2,FALSE)=TRUE),"NC",VLOOKUP(A270,Sheet1!B$3:C$1266,2,FALSE))</f>
        <v>NC</v>
      </c>
      <c r="U270" s="65" t="str">
        <f>IF(ISNA(VLOOKUP($A270,Sheet1!$B$3:$AH$1266,Sheet1!E$1+(Sheet1!$A$1-1)*10,FALSE))=TRUE,"---",IF(VLOOKUP($A270,Sheet1!$B$3:$AH$1266,Sheet1!E$1+(Sheet1!$A$1-1)*10,FALSE)="---","---", (ROUND(VLOOKUP($A270,Sheet1!$B$3:$AH$1266,Sheet1!E$1+(Sheet1!$A$1-1)*10,FALSE),IF(VLOOKUP($A270,Sheet1!$B$3:$AH$1266,Sheet1!E$1+(Sheet1!$A$1-1)*10,FALSE)&gt;99999,-3,IF(VLOOKUP($A270,Sheet1!$B$3:$AH$1266,Sheet1!E$1+(Sheet1!$A$1-1)*10,FALSE)&gt;9999,-2,IF(VLOOKUP($A270,Sheet1!$B$3:$AH$1266,Sheet1!E$1+(Sheet1!$A$1-1)*10,FALSE)&gt;999,-1,0)))))))</f>
        <v>---</v>
      </c>
      <c r="V270" s="65" t="str">
        <f>IF(ISNA(VLOOKUP($A270,Sheet1!$B$3:$AH$1266,Sheet1!F$1+(Sheet1!$A$1-1)*10,FALSE))=TRUE,"---",IF(VLOOKUP($A270,Sheet1!$B$3:$AH$1266,Sheet1!F$1+(Sheet1!$A$1-1)*10,FALSE)="---","---", (ROUND(VLOOKUP($A270,Sheet1!$B$3:$AH$1266,Sheet1!F$1+(Sheet1!$A$1-1)*10,FALSE),IF(VLOOKUP($A270,Sheet1!$B$3:$AH$1266,Sheet1!F$1+(Sheet1!$A$1-1)*10,FALSE)&gt;99999,-3,IF(VLOOKUP($A270,Sheet1!$B$3:$AH$1266,Sheet1!F$1+(Sheet1!$A$1-1)*10,FALSE)&gt;9999,-2,IF(VLOOKUP($A270,Sheet1!$B$3:$AH$1266,Sheet1!F$1+(Sheet1!$A$1-1)*10,FALSE)&gt;999,-1,0)))))))</f>
        <v>---</v>
      </c>
      <c r="W270" s="65" t="str">
        <f>IF(ISNA(VLOOKUP($A270,Sheet1!$B$3:$AH$1266,Sheet1!G$1+(Sheet1!$A$1-1)*10,FALSE))=TRUE,"---",IF(VLOOKUP($A270,Sheet1!$B$3:$AH$1266,Sheet1!G$1+(Sheet1!$A$1-1)*10,FALSE)="---","---", (ROUND(VLOOKUP($A270,Sheet1!$B$3:$AH$1266,Sheet1!G$1+(Sheet1!$A$1-1)*10,FALSE),IF(VLOOKUP($A270,Sheet1!$B$3:$AH$1266,Sheet1!G$1+(Sheet1!$A$1-1)*10,FALSE)&gt;99999,-3,IF(VLOOKUP($A270,Sheet1!$B$3:$AH$1266,Sheet1!G$1+(Sheet1!$A$1-1)*10,FALSE)&gt;9999,-2,IF(VLOOKUP($A270,Sheet1!$B$3:$AH$1266,Sheet1!G$1+(Sheet1!$A$1-1)*10,FALSE)&gt;999,-1,0)))))))</f>
        <v>---</v>
      </c>
      <c r="X270" s="65" t="str">
        <f>IF(ISNA(VLOOKUP($A270,Sheet1!$B$3:$AH$1266,Sheet1!H$1+(Sheet1!$A$1-1)*10,FALSE))=TRUE,"---",IF(VLOOKUP($A270,Sheet1!$B$3:$AH$1266,Sheet1!H$1+(Sheet1!$A$1-1)*10,FALSE)="---","---", (ROUND(VLOOKUP($A270,Sheet1!$B$3:$AH$1266,Sheet1!H$1+(Sheet1!$A$1-1)*10,FALSE),IF(VLOOKUP($A270,Sheet1!$B$3:$AH$1266,Sheet1!H$1+(Sheet1!$A$1-1)*10,FALSE)&gt;99999,-3,IF(VLOOKUP($A270,Sheet1!$B$3:$AH$1266,Sheet1!H$1+(Sheet1!$A$1-1)*10,FALSE)&gt;9999,-2,IF(VLOOKUP($A270,Sheet1!$B$3:$AH$1266,Sheet1!H$1+(Sheet1!$A$1-1)*10,FALSE)&gt;999,-1,0)))))))</f>
        <v>---</v>
      </c>
      <c r="Y270" s="65" t="str">
        <f>IF(ISNA(VLOOKUP($A270,Sheet1!$B$3:$AH$1266,Sheet1!I$1+(Sheet1!$A$1-1)*10,FALSE))=TRUE,"---",IF(VLOOKUP($A270,Sheet1!$B$3:$AH$1266,Sheet1!I$1+(Sheet1!$A$1-1)*10,FALSE)="---","---", (ROUND(VLOOKUP($A270,Sheet1!$B$3:$AH$1266,Sheet1!I$1+(Sheet1!$A$1-1)*10,FALSE),IF(VLOOKUP($A270,Sheet1!$B$3:$AH$1266,Sheet1!I$1+(Sheet1!$A$1-1)*10,FALSE)&gt;99999,-3,IF(VLOOKUP($A270,Sheet1!$B$3:$AH$1266,Sheet1!I$1+(Sheet1!$A$1-1)*10,FALSE)&gt;9999,-2,IF(VLOOKUP($A270,Sheet1!$B$3:$AH$1266,Sheet1!I$1+(Sheet1!$A$1-1)*10,FALSE)&gt;999,-1,0)))))))</f>
        <v>---</v>
      </c>
      <c r="Z270" s="65" t="str">
        <f>IF(ISNA(VLOOKUP($A270,Sheet1!$B$3:$AH$1266,Sheet1!J$1+(Sheet1!$A$1-1)*10,FALSE))=TRUE,"---",IF(VLOOKUP($A270,Sheet1!$B$3:$AH$1266,Sheet1!J$1+(Sheet1!$A$1-1)*10,FALSE)="---","---", (ROUND(VLOOKUP($A270,Sheet1!$B$3:$AH$1266,Sheet1!J$1+(Sheet1!$A$1-1)*10,FALSE),IF(VLOOKUP($A270,Sheet1!$B$3:$AH$1266,Sheet1!J$1+(Sheet1!$A$1-1)*10,FALSE)&gt;99999,-3,IF(VLOOKUP($A270,Sheet1!$B$3:$AH$1266,Sheet1!J$1+(Sheet1!$A$1-1)*10,FALSE)&gt;9999,-2,IF(VLOOKUP($A270,Sheet1!$B$3:$AH$1266,Sheet1!J$1+(Sheet1!$A$1-1)*10,FALSE)&gt;999,-1,0)))))))</f>
        <v>---</v>
      </c>
      <c r="AA270" s="65" t="str">
        <f>IF(ISNA(VLOOKUP($A270,Sheet1!$B$3:$AH$1266,Sheet1!K$1+(Sheet1!$A$1-1)*10,FALSE))=TRUE,"---",IF(VLOOKUP($A270,Sheet1!$B$3:$AH$1266,Sheet1!K$1+(Sheet1!$A$1-1)*10,FALSE)="---","---", (ROUND(VLOOKUP($A270,Sheet1!$B$3:$AH$1266,Sheet1!K$1+(Sheet1!$A$1-1)*10,FALSE),IF(VLOOKUP($A270,Sheet1!$B$3:$AH$1266,Sheet1!K$1+(Sheet1!$A$1-1)*10,FALSE)&gt;99999,-3,IF(VLOOKUP($A270,Sheet1!$B$3:$AH$1266,Sheet1!K$1+(Sheet1!$A$1-1)*10,FALSE)&gt;9999,-2,IF(VLOOKUP($A270,Sheet1!$B$3:$AH$1266,Sheet1!K$1+(Sheet1!$A$1-1)*10,FALSE)&gt;999,-1,0)))))))</f>
        <v>---</v>
      </c>
      <c r="AB270" s="65" t="str">
        <f>IF(ISNA(VLOOKUP($A270,Sheet1!$B$3:$AH$1266,Sheet1!L$1+(Sheet1!$A$1-1)*10,FALSE))=TRUE,"---",IF(VLOOKUP($A270,Sheet1!$B$3:$AH$1266,Sheet1!L$1+(Sheet1!$A$1-1)*10,FALSE)="---","---", (ROUND(VLOOKUP($A270,Sheet1!$B$3:$AH$1266,Sheet1!L$1+(Sheet1!$A$1-1)*10,FALSE),IF(VLOOKUP($A270,Sheet1!$B$3:$AH$1266,Sheet1!L$1+(Sheet1!$A$1-1)*10,FALSE)&gt;99999,-3,IF(VLOOKUP($A270,Sheet1!$B$3:$AH$1266,Sheet1!L$1+(Sheet1!$A$1-1)*10,FALSE)&gt;9999,-2,IF(VLOOKUP($A270,Sheet1!$B$3:$AH$1266,Sheet1!L$1+(Sheet1!$A$1-1)*10,FALSE)&gt;999,-1,0)))))))</f>
        <v>---</v>
      </c>
      <c r="AC270" s="65" t="str">
        <f>IF(ISNA(VLOOKUP($A270,Sheet1!$B$3:$AH$1266,Sheet1!M$1+(Sheet1!$A$1-1)*10,FALSE))=TRUE,"---",IF(VLOOKUP($A270,Sheet1!$B$3:$AH$1266,Sheet1!M$1+(Sheet1!$A$1-1)*10,FALSE)="---","---", (ROUND(VLOOKUP($A270,Sheet1!$B$3:$AH$1266,Sheet1!M$1+(Sheet1!$A$1-1)*10,FALSE),IF(VLOOKUP($A270,Sheet1!$B$3:$AH$1266,Sheet1!M$1+(Sheet1!$A$1-1)*10,FALSE)&gt;99999,-3,IF(VLOOKUP($A270,Sheet1!$B$3:$AH$1266,Sheet1!M$1+(Sheet1!$A$1-1)*10,FALSE)&gt;9999,-2,IF(VLOOKUP($A270,Sheet1!$B$3:$AH$1266,Sheet1!M$1+(Sheet1!$A$1-1)*10,FALSE)&gt;999,-1,0)))))))</f>
        <v>---</v>
      </c>
      <c r="AD270" s="65" t="str">
        <f>IF(ISNA(VLOOKUP($A270,Sheet1!$B$3:$AH$1266,Sheet1!N$1+(Sheet1!$A$1-1)*10,FALSE))=TRUE,"---",IF(VLOOKUP($A270,Sheet1!$B$3:$AH$1266,Sheet1!N$1+(Sheet1!$A$1-1)*10,FALSE)="---","---", (ROUND(VLOOKUP($A270,Sheet1!$B$3:$AH$1266,Sheet1!N$1+(Sheet1!$A$1-1)*10,FALSE),IF(VLOOKUP($A270,Sheet1!$B$3:$AH$1266,Sheet1!N$1+(Sheet1!$A$1-1)*10,FALSE)&gt;99999,-3,IF(VLOOKUP($A270,Sheet1!$B$3:$AH$1266,Sheet1!N$1+(Sheet1!$A$1-1)*10,FALSE)&gt;9999,-2,IF(VLOOKUP($A270,Sheet1!$B$3:$AH$1266,Sheet1!N$1+(Sheet1!$A$1-1)*10,FALSE)&gt;999,-1,0)))))))</f>
        <v>---</v>
      </c>
    </row>
    <row r="271" spans="1:30" ht="25.5" customHeight="1" x14ac:dyDescent="0.25">
      <c r="A271" s="133" t="s">
        <v>422</v>
      </c>
      <c r="B271" s="141" t="s">
        <v>423</v>
      </c>
      <c r="C271" s="133">
        <v>425407</v>
      </c>
      <c r="D271" s="133">
        <v>744859</v>
      </c>
      <c r="E271" s="67" t="s">
        <v>3008</v>
      </c>
      <c r="F271" s="135" t="s">
        <v>4405</v>
      </c>
      <c r="G271" s="118" t="s">
        <v>160</v>
      </c>
      <c r="H271" s="136">
        <v>0.04</v>
      </c>
      <c r="I271" s="119">
        <v>18856</v>
      </c>
      <c r="J271" s="137" t="s">
        <v>4405</v>
      </c>
      <c r="K271" s="118" t="s">
        <v>17</v>
      </c>
      <c r="L271" s="122">
        <v>31</v>
      </c>
      <c r="M271" s="123">
        <v>775</v>
      </c>
      <c r="N271" s="118" t="s">
        <v>199</v>
      </c>
      <c r="O271" s="71" t="s">
        <v>4405</v>
      </c>
      <c r="P271" s="71" t="s">
        <v>4405</v>
      </c>
      <c r="Q271" s="71" t="s">
        <v>4405</v>
      </c>
      <c r="R271" s="73" t="s">
        <v>4405</v>
      </c>
      <c r="S271" s="63" t="s">
        <v>4364</v>
      </c>
      <c r="T271" s="63" t="str">
        <f>IF(ISNA(VLOOKUP(A271,Sheet1!B$3:C$1266,2,FALSE)=TRUE),"NC",VLOOKUP(A271,Sheet1!B$3:C$1266,2,FALSE))</f>
        <v>NC</v>
      </c>
      <c r="U271" s="66" t="str">
        <f>IF(ISNA(VLOOKUP($A271,Sheet1!$B$3:$AH$1266,Sheet1!E$1+(Sheet1!$A$1-1)*10,FALSE))=TRUE,"---",IF(VLOOKUP($A271,Sheet1!$B$3:$AH$1266,Sheet1!E$1+(Sheet1!$A$1-1)*10,FALSE)="---","---", (ROUND(VLOOKUP($A271,Sheet1!$B$3:$AH$1266,Sheet1!E$1+(Sheet1!$A$1-1)*10,FALSE),IF(VLOOKUP($A271,Sheet1!$B$3:$AH$1266,Sheet1!E$1+(Sheet1!$A$1-1)*10,FALSE)&gt;99999,-3,IF(VLOOKUP($A271,Sheet1!$B$3:$AH$1266,Sheet1!E$1+(Sheet1!$A$1-1)*10,FALSE)&gt;9999,-2,IF(VLOOKUP($A271,Sheet1!$B$3:$AH$1266,Sheet1!E$1+(Sheet1!$A$1-1)*10,FALSE)&gt;999,-1,0)))))))</f>
        <v>---</v>
      </c>
      <c r="V271" s="66" t="str">
        <f>IF(ISNA(VLOOKUP($A271,Sheet1!$B$3:$AH$1266,Sheet1!F$1+(Sheet1!$A$1-1)*10,FALSE))=TRUE,"---",IF(VLOOKUP($A271,Sheet1!$B$3:$AH$1266,Sheet1!F$1+(Sheet1!$A$1-1)*10,FALSE)="---","---", (ROUND(VLOOKUP($A271,Sheet1!$B$3:$AH$1266,Sheet1!F$1+(Sheet1!$A$1-1)*10,FALSE),IF(VLOOKUP($A271,Sheet1!$B$3:$AH$1266,Sheet1!F$1+(Sheet1!$A$1-1)*10,FALSE)&gt;99999,-3,IF(VLOOKUP($A271,Sheet1!$B$3:$AH$1266,Sheet1!F$1+(Sheet1!$A$1-1)*10,FALSE)&gt;9999,-2,IF(VLOOKUP($A271,Sheet1!$B$3:$AH$1266,Sheet1!F$1+(Sheet1!$A$1-1)*10,FALSE)&gt;999,-1,0)))))))</f>
        <v>---</v>
      </c>
      <c r="W271" s="66" t="str">
        <f>IF(ISNA(VLOOKUP($A271,Sheet1!$B$3:$AH$1266,Sheet1!G$1+(Sheet1!$A$1-1)*10,FALSE))=TRUE,"---",IF(VLOOKUP($A271,Sheet1!$B$3:$AH$1266,Sheet1!G$1+(Sheet1!$A$1-1)*10,FALSE)="---","---", (ROUND(VLOOKUP($A271,Sheet1!$B$3:$AH$1266,Sheet1!G$1+(Sheet1!$A$1-1)*10,FALSE),IF(VLOOKUP($A271,Sheet1!$B$3:$AH$1266,Sheet1!G$1+(Sheet1!$A$1-1)*10,FALSE)&gt;99999,-3,IF(VLOOKUP($A271,Sheet1!$B$3:$AH$1266,Sheet1!G$1+(Sheet1!$A$1-1)*10,FALSE)&gt;9999,-2,IF(VLOOKUP($A271,Sheet1!$B$3:$AH$1266,Sheet1!G$1+(Sheet1!$A$1-1)*10,FALSE)&gt;999,-1,0)))))))</f>
        <v>---</v>
      </c>
      <c r="X271" s="66" t="str">
        <f>IF(ISNA(VLOOKUP($A271,Sheet1!$B$3:$AH$1266,Sheet1!H$1+(Sheet1!$A$1-1)*10,FALSE))=TRUE,"---",IF(VLOOKUP($A271,Sheet1!$B$3:$AH$1266,Sheet1!H$1+(Sheet1!$A$1-1)*10,FALSE)="---","---", (ROUND(VLOOKUP($A271,Sheet1!$B$3:$AH$1266,Sheet1!H$1+(Sheet1!$A$1-1)*10,FALSE),IF(VLOOKUP($A271,Sheet1!$B$3:$AH$1266,Sheet1!H$1+(Sheet1!$A$1-1)*10,FALSE)&gt;99999,-3,IF(VLOOKUP($A271,Sheet1!$B$3:$AH$1266,Sheet1!H$1+(Sheet1!$A$1-1)*10,FALSE)&gt;9999,-2,IF(VLOOKUP($A271,Sheet1!$B$3:$AH$1266,Sheet1!H$1+(Sheet1!$A$1-1)*10,FALSE)&gt;999,-1,0)))))))</f>
        <v>---</v>
      </c>
      <c r="Y271" s="66" t="str">
        <f>IF(ISNA(VLOOKUP($A271,Sheet1!$B$3:$AH$1266,Sheet1!I$1+(Sheet1!$A$1-1)*10,FALSE))=TRUE,"---",IF(VLOOKUP($A271,Sheet1!$B$3:$AH$1266,Sheet1!I$1+(Sheet1!$A$1-1)*10,FALSE)="---","---", (ROUND(VLOOKUP($A271,Sheet1!$B$3:$AH$1266,Sheet1!I$1+(Sheet1!$A$1-1)*10,FALSE),IF(VLOOKUP($A271,Sheet1!$B$3:$AH$1266,Sheet1!I$1+(Sheet1!$A$1-1)*10,FALSE)&gt;99999,-3,IF(VLOOKUP($A271,Sheet1!$B$3:$AH$1266,Sheet1!I$1+(Sheet1!$A$1-1)*10,FALSE)&gt;9999,-2,IF(VLOOKUP($A271,Sheet1!$B$3:$AH$1266,Sheet1!I$1+(Sheet1!$A$1-1)*10,FALSE)&gt;999,-1,0)))))))</f>
        <v>---</v>
      </c>
      <c r="Z271" s="66" t="str">
        <f>IF(ISNA(VLOOKUP($A271,Sheet1!$B$3:$AH$1266,Sheet1!J$1+(Sheet1!$A$1-1)*10,FALSE))=TRUE,"---",IF(VLOOKUP($A271,Sheet1!$B$3:$AH$1266,Sheet1!J$1+(Sheet1!$A$1-1)*10,FALSE)="---","---", (ROUND(VLOOKUP($A271,Sheet1!$B$3:$AH$1266,Sheet1!J$1+(Sheet1!$A$1-1)*10,FALSE),IF(VLOOKUP($A271,Sheet1!$B$3:$AH$1266,Sheet1!J$1+(Sheet1!$A$1-1)*10,FALSE)&gt;99999,-3,IF(VLOOKUP($A271,Sheet1!$B$3:$AH$1266,Sheet1!J$1+(Sheet1!$A$1-1)*10,FALSE)&gt;9999,-2,IF(VLOOKUP($A271,Sheet1!$B$3:$AH$1266,Sheet1!J$1+(Sheet1!$A$1-1)*10,FALSE)&gt;999,-1,0)))))))</f>
        <v>---</v>
      </c>
      <c r="AA271" s="66" t="str">
        <f>IF(ISNA(VLOOKUP($A271,Sheet1!$B$3:$AH$1266,Sheet1!K$1+(Sheet1!$A$1-1)*10,FALSE))=TRUE,"---",IF(VLOOKUP($A271,Sheet1!$B$3:$AH$1266,Sheet1!K$1+(Sheet1!$A$1-1)*10,FALSE)="---","---", (ROUND(VLOOKUP($A271,Sheet1!$B$3:$AH$1266,Sheet1!K$1+(Sheet1!$A$1-1)*10,FALSE),IF(VLOOKUP($A271,Sheet1!$B$3:$AH$1266,Sheet1!K$1+(Sheet1!$A$1-1)*10,FALSE)&gt;99999,-3,IF(VLOOKUP($A271,Sheet1!$B$3:$AH$1266,Sheet1!K$1+(Sheet1!$A$1-1)*10,FALSE)&gt;9999,-2,IF(VLOOKUP($A271,Sheet1!$B$3:$AH$1266,Sheet1!K$1+(Sheet1!$A$1-1)*10,FALSE)&gt;999,-1,0)))))))</f>
        <v>---</v>
      </c>
      <c r="AB271" s="66" t="str">
        <f>IF(ISNA(VLOOKUP($A271,Sheet1!$B$3:$AH$1266,Sheet1!L$1+(Sheet1!$A$1-1)*10,FALSE))=TRUE,"---",IF(VLOOKUP($A271,Sheet1!$B$3:$AH$1266,Sheet1!L$1+(Sheet1!$A$1-1)*10,FALSE)="---","---", (ROUND(VLOOKUP($A271,Sheet1!$B$3:$AH$1266,Sheet1!L$1+(Sheet1!$A$1-1)*10,FALSE),IF(VLOOKUP($A271,Sheet1!$B$3:$AH$1266,Sheet1!L$1+(Sheet1!$A$1-1)*10,FALSE)&gt;99999,-3,IF(VLOOKUP($A271,Sheet1!$B$3:$AH$1266,Sheet1!L$1+(Sheet1!$A$1-1)*10,FALSE)&gt;9999,-2,IF(VLOOKUP($A271,Sheet1!$B$3:$AH$1266,Sheet1!L$1+(Sheet1!$A$1-1)*10,FALSE)&gt;999,-1,0)))))))</f>
        <v>---</v>
      </c>
      <c r="AC271" s="66" t="str">
        <f>IF(ISNA(VLOOKUP($A271,Sheet1!$B$3:$AH$1266,Sheet1!M$1+(Sheet1!$A$1-1)*10,FALSE))=TRUE,"---",IF(VLOOKUP($A271,Sheet1!$B$3:$AH$1266,Sheet1!M$1+(Sheet1!$A$1-1)*10,FALSE)="---","---", (ROUND(VLOOKUP($A271,Sheet1!$B$3:$AH$1266,Sheet1!M$1+(Sheet1!$A$1-1)*10,FALSE),IF(VLOOKUP($A271,Sheet1!$B$3:$AH$1266,Sheet1!M$1+(Sheet1!$A$1-1)*10,FALSE)&gt;99999,-3,IF(VLOOKUP($A271,Sheet1!$B$3:$AH$1266,Sheet1!M$1+(Sheet1!$A$1-1)*10,FALSE)&gt;9999,-2,IF(VLOOKUP($A271,Sheet1!$B$3:$AH$1266,Sheet1!M$1+(Sheet1!$A$1-1)*10,FALSE)&gt;999,-1,0)))))))</f>
        <v>---</v>
      </c>
      <c r="AD271" s="66" t="str">
        <f>IF(ISNA(VLOOKUP($A271,Sheet1!$B$3:$AH$1266,Sheet1!N$1+(Sheet1!$A$1-1)*10,FALSE))=TRUE,"---",IF(VLOOKUP($A271,Sheet1!$B$3:$AH$1266,Sheet1!N$1+(Sheet1!$A$1-1)*10,FALSE)="---","---", (ROUND(VLOOKUP($A271,Sheet1!$B$3:$AH$1266,Sheet1!N$1+(Sheet1!$A$1-1)*10,FALSE),IF(VLOOKUP($A271,Sheet1!$B$3:$AH$1266,Sheet1!N$1+(Sheet1!$A$1-1)*10,FALSE)&gt;99999,-3,IF(VLOOKUP($A271,Sheet1!$B$3:$AH$1266,Sheet1!N$1+(Sheet1!$A$1-1)*10,FALSE)&gt;9999,-2,IF(VLOOKUP($A271,Sheet1!$B$3:$AH$1266,Sheet1!N$1+(Sheet1!$A$1-1)*10,FALSE)&gt;999,-1,0)))))))</f>
        <v>---</v>
      </c>
    </row>
    <row r="272" spans="1:30" ht="25.5" customHeight="1" x14ac:dyDescent="0.25">
      <c r="A272" s="125" t="s">
        <v>424</v>
      </c>
      <c r="B272" s="126" t="s">
        <v>425</v>
      </c>
      <c r="C272" s="125">
        <v>425433</v>
      </c>
      <c r="D272" s="125">
        <v>744745</v>
      </c>
      <c r="E272" s="70" t="s">
        <v>3008</v>
      </c>
      <c r="F272" s="139" t="s">
        <v>4405</v>
      </c>
      <c r="G272" s="127" t="s">
        <v>160</v>
      </c>
      <c r="H272" s="128">
        <v>10.5</v>
      </c>
      <c r="I272" s="112">
        <v>18856</v>
      </c>
      <c r="J272" s="140" t="s">
        <v>4405</v>
      </c>
      <c r="K272" s="127" t="s">
        <v>17</v>
      </c>
      <c r="L272" s="115">
        <v>704</v>
      </c>
      <c r="M272" s="155">
        <v>67</v>
      </c>
      <c r="N272" s="127" t="s">
        <v>145</v>
      </c>
      <c r="O272" s="68">
        <f t="shared" si="9"/>
        <v>39.933372200655299</v>
      </c>
      <c r="P272" s="68">
        <f>IF(O272&lt;&gt;"",VLOOKUP($A272,Sheet4!$A$2:$O$1309,14,FALSE)*100,"")</f>
        <v>7.4744111663591077</v>
      </c>
      <c r="Q272" s="68">
        <f>IF(P272&lt;&gt;"",VLOOKUP($A272,Sheet4!$A$2:$O$1309,15,FALSE)*100,"")</f>
        <v>53.276611081529765</v>
      </c>
      <c r="R272" s="74">
        <f t="shared" ref="R272:R332" si="10">IF(O272="&lt;0.2","&gt;500",IF(O272="&gt;50","&lt;2",IF(ISERR(1/O272*100),"",IF(AND((1/O272*100)&gt;=2,(1/O272*100)&lt;=10),MROUND(1/O272*100,1),IF(AND((1/O272*100)&gt;=10,(1/O272*100)&lt;=50),MROUND(1/O272*100,5),IF(AND((1/O272*100)&gt;=50,(1/O272*100)&lt;=104),MROUND(1/O272*100,10),IF(AND((1/O272*100)&gt;=104,(1/O272*100)&lt;=110),"100",IF(AND((1/O272*100)&gt;=110,(1/O272*100)&lt;=180),"&gt;100, &lt;200",IF(AND((1/O272*100)&gt;=180,(1/O272*100)&lt;=220),"200",IF(AND((1/O272*100)&gt;=220,(1/O272*100)&lt;=450),"&gt;200,  &lt;500","500"))))))))))</f>
        <v>3</v>
      </c>
      <c r="S272" s="64" t="s">
        <v>4364</v>
      </c>
      <c r="T272" s="64" t="str">
        <f>IF(ISNA(VLOOKUP(A272,Sheet1!B$3:C$1266,2,FALSE)=TRUE),"NC",VLOOKUP(A272,Sheet1!B$3:C$1266,2,FALSE))</f>
        <v>Rural</v>
      </c>
      <c r="U272" s="65">
        <f>IF(ISNA(VLOOKUP($A272,Sheet1!$B$3:$AH$1266,Sheet1!E$1+(Sheet1!$A$1-1)*10,FALSE))=TRUE,"---",IF(VLOOKUP($A272,Sheet1!$B$3:$AH$1266,Sheet1!E$1+(Sheet1!$A$1-1)*10,FALSE)="---","---", (ROUND(VLOOKUP($A272,Sheet1!$B$3:$AH$1266,Sheet1!E$1+(Sheet1!$A$1-1)*10,FALSE),IF(VLOOKUP($A272,Sheet1!$B$3:$AH$1266,Sheet1!E$1+(Sheet1!$A$1-1)*10,FALSE)&gt;99999,-3,IF(VLOOKUP($A272,Sheet1!$B$3:$AH$1266,Sheet1!E$1+(Sheet1!$A$1-1)*10,FALSE)&gt;9999,-2,IF(VLOOKUP($A272,Sheet1!$B$3:$AH$1266,Sheet1!E$1+(Sheet1!$A$1-1)*10,FALSE)&gt;999,-1,0)))))))</f>
        <v>416</v>
      </c>
      <c r="V272" s="65">
        <f>IF(ISNA(VLOOKUP($A272,Sheet1!$B$3:$AH$1266,Sheet1!F$1+(Sheet1!$A$1-1)*10,FALSE))=TRUE,"---",IF(VLOOKUP($A272,Sheet1!$B$3:$AH$1266,Sheet1!F$1+(Sheet1!$A$1-1)*10,FALSE)="---","---", (ROUND(VLOOKUP($A272,Sheet1!$B$3:$AH$1266,Sheet1!F$1+(Sheet1!$A$1-1)*10,FALSE),IF(VLOOKUP($A272,Sheet1!$B$3:$AH$1266,Sheet1!F$1+(Sheet1!$A$1-1)*10,FALSE)&gt;99999,-3,IF(VLOOKUP($A272,Sheet1!$B$3:$AH$1266,Sheet1!F$1+(Sheet1!$A$1-1)*10,FALSE)&gt;9999,-2,IF(VLOOKUP($A272,Sheet1!$B$3:$AH$1266,Sheet1!F$1+(Sheet1!$A$1-1)*10,FALSE)&gt;999,-1,0)))))))</f>
        <v>501</v>
      </c>
      <c r="W272" s="65">
        <f>IF(ISNA(VLOOKUP($A272,Sheet1!$B$3:$AH$1266,Sheet1!G$1+(Sheet1!$A$1-1)*10,FALSE))=TRUE,"---",IF(VLOOKUP($A272,Sheet1!$B$3:$AH$1266,Sheet1!G$1+(Sheet1!$A$1-1)*10,FALSE)="---","---", (ROUND(VLOOKUP($A272,Sheet1!$B$3:$AH$1266,Sheet1!G$1+(Sheet1!$A$1-1)*10,FALSE),IF(VLOOKUP($A272,Sheet1!$B$3:$AH$1266,Sheet1!G$1+(Sheet1!$A$1-1)*10,FALSE)&gt;99999,-3,IF(VLOOKUP($A272,Sheet1!$B$3:$AH$1266,Sheet1!G$1+(Sheet1!$A$1-1)*10,FALSE)&gt;9999,-2,IF(VLOOKUP($A272,Sheet1!$B$3:$AH$1266,Sheet1!G$1+(Sheet1!$A$1-1)*10,FALSE)&gt;999,-1,0)))))))</f>
        <v>614</v>
      </c>
      <c r="X272" s="65">
        <f>IF(ISNA(VLOOKUP($A272,Sheet1!$B$3:$AH$1266,Sheet1!H$1+(Sheet1!$A$1-1)*10,FALSE))=TRUE,"---",IF(VLOOKUP($A272,Sheet1!$B$3:$AH$1266,Sheet1!H$1+(Sheet1!$A$1-1)*10,FALSE)="---","---", (ROUND(VLOOKUP($A272,Sheet1!$B$3:$AH$1266,Sheet1!H$1+(Sheet1!$A$1-1)*10,FALSE),IF(VLOOKUP($A272,Sheet1!$B$3:$AH$1266,Sheet1!H$1+(Sheet1!$A$1-1)*10,FALSE)&gt;99999,-3,IF(VLOOKUP($A272,Sheet1!$B$3:$AH$1266,Sheet1!H$1+(Sheet1!$A$1-1)*10,FALSE)&gt;9999,-2,IF(VLOOKUP($A272,Sheet1!$B$3:$AH$1266,Sheet1!H$1+(Sheet1!$A$1-1)*10,FALSE)&gt;999,-1,0)))))))</f>
        <v>923</v>
      </c>
      <c r="Y272" s="65">
        <f>IF(ISNA(VLOOKUP($A272,Sheet1!$B$3:$AH$1266,Sheet1!I$1+(Sheet1!$A$1-1)*10,FALSE))=TRUE,"---",IF(VLOOKUP($A272,Sheet1!$B$3:$AH$1266,Sheet1!I$1+(Sheet1!$A$1-1)*10,FALSE)="---","---", (ROUND(VLOOKUP($A272,Sheet1!$B$3:$AH$1266,Sheet1!I$1+(Sheet1!$A$1-1)*10,FALSE),IF(VLOOKUP($A272,Sheet1!$B$3:$AH$1266,Sheet1!I$1+(Sheet1!$A$1-1)*10,FALSE)&gt;99999,-3,IF(VLOOKUP($A272,Sheet1!$B$3:$AH$1266,Sheet1!I$1+(Sheet1!$A$1-1)*10,FALSE)&gt;9999,-2,IF(VLOOKUP($A272,Sheet1!$B$3:$AH$1266,Sheet1!I$1+(Sheet1!$A$1-1)*10,FALSE)&gt;999,-1,0)))))))</f>
        <v>1150</v>
      </c>
      <c r="Z272" s="65">
        <f>IF(ISNA(VLOOKUP($A272,Sheet1!$B$3:$AH$1266,Sheet1!J$1+(Sheet1!$A$1-1)*10,FALSE))=TRUE,"---",IF(VLOOKUP($A272,Sheet1!$B$3:$AH$1266,Sheet1!J$1+(Sheet1!$A$1-1)*10,FALSE)="---","---", (ROUND(VLOOKUP($A272,Sheet1!$B$3:$AH$1266,Sheet1!J$1+(Sheet1!$A$1-1)*10,FALSE),IF(VLOOKUP($A272,Sheet1!$B$3:$AH$1266,Sheet1!J$1+(Sheet1!$A$1-1)*10,FALSE)&gt;99999,-3,IF(VLOOKUP($A272,Sheet1!$B$3:$AH$1266,Sheet1!J$1+(Sheet1!$A$1-1)*10,FALSE)&gt;9999,-2,IF(VLOOKUP($A272,Sheet1!$B$3:$AH$1266,Sheet1!J$1+(Sheet1!$A$1-1)*10,FALSE)&gt;999,-1,0)))))))</f>
        <v>1470</v>
      </c>
      <c r="AA272" s="65">
        <f>IF(ISNA(VLOOKUP($A272,Sheet1!$B$3:$AH$1266,Sheet1!K$1+(Sheet1!$A$1-1)*10,FALSE))=TRUE,"---",IF(VLOOKUP($A272,Sheet1!$B$3:$AH$1266,Sheet1!K$1+(Sheet1!$A$1-1)*10,FALSE)="---","---", (ROUND(VLOOKUP($A272,Sheet1!$B$3:$AH$1266,Sheet1!K$1+(Sheet1!$A$1-1)*10,FALSE),IF(VLOOKUP($A272,Sheet1!$B$3:$AH$1266,Sheet1!K$1+(Sheet1!$A$1-1)*10,FALSE)&gt;99999,-3,IF(VLOOKUP($A272,Sheet1!$B$3:$AH$1266,Sheet1!K$1+(Sheet1!$A$1-1)*10,FALSE)&gt;9999,-2,IF(VLOOKUP($A272,Sheet1!$B$3:$AH$1266,Sheet1!K$1+(Sheet1!$A$1-1)*10,FALSE)&gt;999,-1,0)))))))</f>
        <v>1710</v>
      </c>
      <c r="AB272" s="65">
        <f>IF(ISNA(VLOOKUP($A272,Sheet1!$B$3:$AH$1266,Sheet1!L$1+(Sheet1!$A$1-1)*10,FALSE))=TRUE,"---",IF(VLOOKUP($A272,Sheet1!$B$3:$AH$1266,Sheet1!L$1+(Sheet1!$A$1-1)*10,FALSE)="---","---", (ROUND(VLOOKUP($A272,Sheet1!$B$3:$AH$1266,Sheet1!L$1+(Sheet1!$A$1-1)*10,FALSE),IF(VLOOKUP($A272,Sheet1!$B$3:$AH$1266,Sheet1!L$1+(Sheet1!$A$1-1)*10,FALSE)&gt;99999,-3,IF(VLOOKUP($A272,Sheet1!$B$3:$AH$1266,Sheet1!L$1+(Sheet1!$A$1-1)*10,FALSE)&gt;9999,-2,IF(VLOOKUP($A272,Sheet1!$B$3:$AH$1266,Sheet1!L$1+(Sheet1!$A$1-1)*10,FALSE)&gt;999,-1,0)))))))</f>
        <v>1980</v>
      </c>
      <c r="AC272" s="65">
        <f>IF(ISNA(VLOOKUP($A272,Sheet1!$B$3:$AH$1266,Sheet1!M$1+(Sheet1!$A$1-1)*10,FALSE))=TRUE,"---",IF(VLOOKUP($A272,Sheet1!$B$3:$AH$1266,Sheet1!M$1+(Sheet1!$A$1-1)*10,FALSE)="---","---", (ROUND(VLOOKUP($A272,Sheet1!$B$3:$AH$1266,Sheet1!M$1+(Sheet1!$A$1-1)*10,FALSE),IF(VLOOKUP($A272,Sheet1!$B$3:$AH$1266,Sheet1!M$1+(Sheet1!$A$1-1)*10,FALSE)&gt;99999,-3,IF(VLOOKUP($A272,Sheet1!$B$3:$AH$1266,Sheet1!M$1+(Sheet1!$A$1-1)*10,FALSE)&gt;9999,-2,IF(VLOOKUP($A272,Sheet1!$B$3:$AH$1266,Sheet1!M$1+(Sheet1!$A$1-1)*10,FALSE)&gt;999,-1,0)))))))</f>
        <v>2240</v>
      </c>
      <c r="AD272" s="65">
        <f>IF(ISNA(VLOOKUP($A272,Sheet1!$B$3:$AH$1266,Sheet1!N$1+(Sheet1!$A$1-1)*10,FALSE))=TRUE,"---",IF(VLOOKUP($A272,Sheet1!$B$3:$AH$1266,Sheet1!N$1+(Sheet1!$A$1-1)*10,FALSE)="---","---", (ROUND(VLOOKUP($A272,Sheet1!$B$3:$AH$1266,Sheet1!N$1+(Sheet1!$A$1-1)*10,FALSE),IF(VLOOKUP($A272,Sheet1!$B$3:$AH$1266,Sheet1!N$1+(Sheet1!$A$1-1)*10,FALSE)&gt;99999,-3,IF(VLOOKUP($A272,Sheet1!$B$3:$AH$1266,Sheet1!N$1+(Sheet1!$A$1-1)*10,FALSE)&gt;9999,-2,IF(VLOOKUP($A272,Sheet1!$B$3:$AH$1266,Sheet1!N$1+(Sheet1!$A$1-1)*10,FALSE)&gt;999,-1,0)))))))</f>
        <v>2630</v>
      </c>
    </row>
    <row r="273" spans="1:30" ht="25.5" customHeight="1" x14ac:dyDescent="0.25">
      <c r="A273" s="304" t="s">
        <v>426</v>
      </c>
      <c r="B273" s="393" t="s">
        <v>427</v>
      </c>
      <c r="C273" s="304">
        <v>425546</v>
      </c>
      <c r="D273" s="304">
        <v>743734</v>
      </c>
      <c r="E273" s="305" t="s">
        <v>3027</v>
      </c>
      <c r="F273" s="345" t="s">
        <v>4533</v>
      </c>
      <c r="G273" s="351" t="s">
        <v>31</v>
      </c>
      <c r="H273" s="428">
        <v>61</v>
      </c>
      <c r="I273" s="119">
        <v>29887</v>
      </c>
      <c r="J273" s="120">
        <v>12.24</v>
      </c>
      <c r="K273" s="118" t="s">
        <v>20</v>
      </c>
      <c r="L273" s="122">
        <v>10400</v>
      </c>
      <c r="M273" s="123">
        <v>170</v>
      </c>
      <c r="N273" s="118" t="s">
        <v>160</v>
      </c>
      <c r="O273" s="71">
        <f t="shared" si="9"/>
        <v>3.5490329107399439</v>
      </c>
      <c r="P273" s="71">
        <f>IF(O273&lt;&gt;"",VLOOKUP($A273,Sheet4!$A$2:$O$1309,14,FALSE)*100,"")</f>
        <v>0.45576232902141411</v>
      </c>
      <c r="Q273" s="71">
        <f>IF(P273&lt;&gt;"",VLOOKUP($A273,Sheet4!$A$2:$O$1309,15,FALSE)*100,"")</f>
        <v>4.3757786542545807</v>
      </c>
      <c r="R273" s="73">
        <f t="shared" si="10"/>
        <v>30</v>
      </c>
      <c r="S273" s="357" t="s">
        <v>4364</v>
      </c>
      <c r="T273" s="357" t="str">
        <f>IF(ISNA(VLOOKUP(A273,Sheet1!B$3:C$1266,2,FALSE)=TRUE),"NC",VLOOKUP(A273,Sheet1!B$3:C$1266,2,FALSE))</f>
        <v>Rural10</v>
      </c>
      <c r="U273" s="385">
        <f>IF(ISNA(VLOOKUP($A273,Sheet1!$B$3:$AH$1266,Sheet1!E$1+(Sheet1!$A$1-1)*10,FALSE))=TRUE,"---",IF(VLOOKUP($A273,Sheet1!$B$3:$AH$1266,Sheet1!E$1+(Sheet1!$A$1-1)*10,FALSE)="---","---", (ROUND(VLOOKUP($A273,Sheet1!$B$3:$AH$1266,Sheet1!E$1+(Sheet1!$A$1-1)*10,FALSE),IF(VLOOKUP($A273,Sheet1!$B$3:$AH$1266,Sheet1!E$1+(Sheet1!$A$1-1)*10,FALSE)&gt;99999,-3,IF(VLOOKUP($A273,Sheet1!$B$3:$AH$1266,Sheet1!E$1+(Sheet1!$A$1-1)*10,FALSE)&gt;9999,-2,IF(VLOOKUP($A273,Sheet1!$B$3:$AH$1266,Sheet1!E$1+(Sheet1!$A$1-1)*10,FALSE)&gt;999,-1,0)))))))</f>
        <v>3130</v>
      </c>
      <c r="V273" s="385">
        <f>IF(ISNA(VLOOKUP($A273,Sheet1!$B$3:$AH$1266,Sheet1!F$1+(Sheet1!$A$1-1)*10,FALSE))=TRUE,"---",IF(VLOOKUP($A273,Sheet1!$B$3:$AH$1266,Sheet1!F$1+(Sheet1!$A$1-1)*10,FALSE)="---","---", (ROUND(VLOOKUP($A273,Sheet1!$B$3:$AH$1266,Sheet1!F$1+(Sheet1!$A$1-1)*10,FALSE),IF(VLOOKUP($A273,Sheet1!$B$3:$AH$1266,Sheet1!F$1+(Sheet1!$A$1-1)*10,FALSE)&gt;99999,-3,IF(VLOOKUP($A273,Sheet1!$B$3:$AH$1266,Sheet1!F$1+(Sheet1!$A$1-1)*10,FALSE)&gt;9999,-2,IF(VLOOKUP($A273,Sheet1!$B$3:$AH$1266,Sheet1!F$1+(Sheet1!$A$1-1)*10,FALSE)&gt;999,-1,0)))))))</f>
        <v>3790</v>
      </c>
      <c r="W273" s="385">
        <f>IF(ISNA(VLOOKUP($A273,Sheet1!$B$3:$AH$1266,Sheet1!G$1+(Sheet1!$A$1-1)*10,FALSE))=TRUE,"---",IF(VLOOKUP($A273,Sheet1!$B$3:$AH$1266,Sheet1!G$1+(Sheet1!$A$1-1)*10,FALSE)="---","---", (ROUND(VLOOKUP($A273,Sheet1!$B$3:$AH$1266,Sheet1!G$1+(Sheet1!$A$1-1)*10,FALSE),IF(VLOOKUP($A273,Sheet1!$B$3:$AH$1266,Sheet1!G$1+(Sheet1!$A$1-1)*10,FALSE)&gt;99999,-3,IF(VLOOKUP($A273,Sheet1!$B$3:$AH$1266,Sheet1!G$1+(Sheet1!$A$1-1)*10,FALSE)&gt;9999,-2,IF(VLOOKUP($A273,Sheet1!$B$3:$AH$1266,Sheet1!G$1+(Sheet1!$A$1-1)*10,FALSE)&gt;999,-1,0)))))))</f>
        <v>4610</v>
      </c>
      <c r="X273" s="385">
        <f>IF(ISNA(VLOOKUP($A273,Sheet1!$B$3:$AH$1266,Sheet1!H$1+(Sheet1!$A$1-1)*10,FALSE))=TRUE,"---",IF(VLOOKUP($A273,Sheet1!$B$3:$AH$1266,Sheet1!H$1+(Sheet1!$A$1-1)*10,FALSE)="---","---", (ROUND(VLOOKUP($A273,Sheet1!$B$3:$AH$1266,Sheet1!H$1+(Sheet1!$A$1-1)*10,FALSE),IF(VLOOKUP($A273,Sheet1!$B$3:$AH$1266,Sheet1!H$1+(Sheet1!$A$1-1)*10,FALSE)&gt;99999,-3,IF(VLOOKUP($A273,Sheet1!$B$3:$AH$1266,Sheet1!H$1+(Sheet1!$A$1-1)*10,FALSE)&gt;9999,-2,IF(VLOOKUP($A273,Sheet1!$B$3:$AH$1266,Sheet1!H$1+(Sheet1!$A$1-1)*10,FALSE)&gt;999,-1,0)))))))</f>
        <v>6720</v>
      </c>
      <c r="Y273" s="385">
        <f>IF(ISNA(VLOOKUP($A273,Sheet1!$B$3:$AH$1266,Sheet1!I$1+(Sheet1!$A$1-1)*10,FALSE))=TRUE,"---",IF(VLOOKUP($A273,Sheet1!$B$3:$AH$1266,Sheet1!I$1+(Sheet1!$A$1-1)*10,FALSE)="---","---", (ROUND(VLOOKUP($A273,Sheet1!$B$3:$AH$1266,Sheet1!I$1+(Sheet1!$A$1-1)*10,FALSE),IF(VLOOKUP($A273,Sheet1!$B$3:$AH$1266,Sheet1!I$1+(Sheet1!$A$1-1)*10,FALSE)&gt;99999,-3,IF(VLOOKUP($A273,Sheet1!$B$3:$AH$1266,Sheet1!I$1+(Sheet1!$A$1-1)*10,FALSE)&gt;9999,-2,IF(VLOOKUP($A273,Sheet1!$B$3:$AH$1266,Sheet1!I$1+(Sheet1!$A$1-1)*10,FALSE)&gt;999,-1,0)))))))</f>
        <v>8170</v>
      </c>
      <c r="Z273" s="385">
        <f>IF(ISNA(VLOOKUP($A273,Sheet1!$B$3:$AH$1266,Sheet1!J$1+(Sheet1!$A$1-1)*10,FALSE))=TRUE,"---",IF(VLOOKUP($A273,Sheet1!$B$3:$AH$1266,Sheet1!J$1+(Sheet1!$A$1-1)*10,FALSE)="---","---", (ROUND(VLOOKUP($A273,Sheet1!$B$3:$AH$1266,Sheet1!J$1+(Sheet1!$A$1-1)*10,FALSE),IF(VLOOKUP($A273,Sheet1!$B$3:$AH$1266,Sheet1!J$1+(Sheet1!$A$1-1)*10,FALSE)&gt;99999,-3,IF(VLOOKUP($A273,Sheet1!$B$3:$AH$1266,Sheet1!J$1+(Sheet1!$A$1-1)*10,FALSE)&gt;9999,-2,IF(VLOOKUP($A273,Sheet1!$B$3:$AH$1266,Sheet1!J$1+(Sheet1!$A$1-1)*10,FALSE)&gt;999,-1,0)))))))</f>
        <v>10100</v>
      </c>
      <c r="AA273" s="385">
        <f>IF(ISNA(VLOOKUP($A273,Sheet1!$B$3:$AH$1266,Sheet1!K$1+(Sheet1!$A$1-1)*10,FALSE))=TRUE,"---",IF(VLOOKUP($A273,Sheet1!$B$3:$AH$1266,Sheet1!K$1+(Sheet1!$A$1-1)*10,FALSE)="---","---", (ROUND(VLOOKUP($A273,Sheet1!$B$3:$AH$1266,Sheet1!K$1+(Sheet1!$A$1-1)*10,FALSE),IF(VLOOKUP($A273,Sheet1!$B$3:$AH$1266,Sheet1!K$1+(Sheet1!$A$1-1)*10,FALSE)&gt;99999,-3,IF(VLOOKUP($A273,Sheet1!$B$3:$AH$1266,Sheet1!K$1+(Sheet1!$A$1-1)*10,FALSE)&gt;9999,-2,IF(VLOOKUP($A273,Sheet1!$B$3:$AH$1266,Sheet1!K$1+(Sheet1!$A$1-1)*10,FALSE)&gt;999,-1,0)))))))</f>
        <v>11500</v>
      </c>
      <c r="AB273" s="385">
        <f>IF(ISNA(VLOOKUP($A273,Sheet1!$B$3:$AH$1266,Sheet1!L$1+(Sheet1!$A$1-1)*10,FALSE))=TRUE,"---",IF(VLOOKUP($A273,Sheet1!$B$3:$AH$1266,Sheet1!L$1+(Sheet1!$A$1-1)*10,FALSE)="---","---", (ROUND(VLOOKUP($A273,Sheet1!$B$3:$AH$1266,Sheet1!L$1+(Sheet1!$A$1-1)*10,FALSE),IF(VLOOKUP($A273,Sheet1!$B$3:$AH$1266,Sheet1!L$1+(Sheet1!$A$1-1)*10,FALSE)&gt;99999,-3,IF(VLOOKUP($A273,Sheet1!$B$3:$AH$1266,Sheet1!L$1+(Sheet1!$A$1-1)*10,FALSE)&gt;9999,-2,IF(VLOOKUP($A273,Sheet1!$B$3:$AH$1266,Sheet1!L$1+(Sheet1!$A$1-1)*10,FALSE)&gt;999,-1,0)))))))</f>
        <v>13100</v>
      </c>
      <c r="AC273" s="385">
        <f>IF(ISNA(VLOOKUP($A273,Sheet1!$B$3:$AH$1266,Sheet1!M$1+(Sheet1!$A$1-1)*10,FALSE))=TRUE,"---",IF(VLOOKUP($A273,Sheet1!$B$3:$AH$1266,Sheet1!M$1+(Sheet1!$A$1-1)*10,FALSE)="---","---", (ROUND(VLOOKUP($A273,Sheet1!$B$3:$AH$1266,Sheet1!M$1+(Sheet1!$A$1-1)*10,FALSE),IF(VLOOKUP($A273,Sheet1!$B$3:$AH$1266,Sheet1!M$1+(Sheet1!$A$1-1)*10,FALSE)&gt;99999,-3,IF(VLOOKUP($A273,Sheet1!$B$3:$AH$1266,Sheet1!M$1+(Sheet1!$A$1-1)*10,FALSE)&gt;9999,-2,IF(VLOOKUP($A273,Sheet1!$B$3:$AH$1266,Sheet1!M$1+(Sheet1!$A$1-1)*10,FALSE)&gt;999,-1,0)))))))</f>
        <v>14600</v>
      </c>
      <c r="AD273" s="385">
        <f>IF(ISNA(VLOOKUP($A273,Sheet1!$B$3:$AH$1266,Sheet1!N$1+(Sheet1!$A$1-1)*10,FALSE))=TRUE,"---",IF(VLOOKUP($A273,Sheet1!$B$3:$AH$1266,Sheet1!N$1+(Sheet1!$A$1-1)*10,FALSE)="---","---", (ROUND(VLOOKUP($A273,Sheet1!$B$3:$AH$1266,Sheet1!N$1+(Sheet1!$A$1-1)*10,FALSE),IF(VLOOKUP($A273,Sheet1!$B$3:$AH$1266,Sheet1!N$1+(Sheet1!$A$1-1)*10,FALSE)&gt;99999,-3,IF(VLOOKUP($A273,Sheet1!$B$3:$AH$1266,Sheet1!N$1+(Sheet1!$A$1-1)*10,FALSE)&gt;9999,-2,IF(VLOOKUP($A273,Sheet1!$B$3:$AH$1266,Sheet1!N$1+(Sheet1!$A$1-1)*10,FALSE)&gt;999,-1,0)))))))</f>
        <v>16800</v>
      </c>
    </row>
    <row r="274" spans="1:30" ht="25.5" customHeight="1" x14ac:dyDescent="0.25">
      <c r="A274" s="304"/>
      <c r="B274" s="346"/>
      <c r="C274" s="304"/>
      <c r="D274" s="304"/>
      <c r="E274" s="305" t="e">
        <v>#N/A</v>
      </c>
      <c r="F274" s="346"/>
      <c r="G274" s="352"/>
      <c r="H274" s="428"/>
      <c r="I274" s="119">
        <v>32534</v>
      </c>
      <c r="J274" s="174">
        <v>13.9</v>
      </c>
      <c r="K274" s="118" t="s">
        <v>100</v>
      </c>
      <c r="L274" s="129" t="s">
        <v>4405</v>
      </c>
      <c r="M274" s="130" t="s">
        <v>4405</v>
      </c>
      <c r="N274" s="118" t="s">
        <v>75</v>
      </c>
      <c r="O274" s="71" t="s">
        <v>4405</v>
      </c>
      <c r="P274" s="71" t="s">
        <v>4405</v>
      </c>
      <c r="Q274" s="71" t="s">
        <v>4405</v>
      </c>
      <c r="R274" s="73" t="s">
        <v>4405</v>
      </c>
      <c r="S274" s="357" t="e">
        <v>#N/A</v>
      </c>
      <c r="T274" s="357" t="str">
        <f>IF(ISNA(VLOOKUP(A274,Sheet1!B$3:C$1266,2,FALSE)=TRUE),"ND",VLOOKUP(A274,Sheet1!B$3:C$1266,2,FALSE))</f>
        <v>ND</v>
      </c>
      <c r="U274" s="385" t="str">
        <f>IF(ISNA(VLOOKUP($A274,Sheet1!$B$3:$AH$1266,Sheet1!E$1+(Sheet1!$A$1-1)*10,FALSE))=TRUE,"---",IF(VLOOKUP($A274,Sheet1!$B$3:$AH$1266,Sheet1!E$1+(Sheet1!$A$1-1)*10,FALSE)="---","---", (ROUND(VLOOKUP($A274,Sheet1!$B$3:$AH$1266,Sheet1!E$1+(Sheet1!$A$1-1)*10,FALSE),IF(VLOOKUP($A274,Sheet1!$B$3:$AH$1266,Sheet1!E$1+(Sheet1!$A$1-1)*10,FALSE)&gt;99999,-3,IF(VLOOKUP($A274,Sheet1!$B$3:$AH$1266,Sheet1!E$1+(Sheet1!$A$1-1)*10,FALSE)&gt;9999,-2,IF(VLOOKUP($A274,Sheet1!$B$3:$AH$1266,Sheet1!E$1+(Sheet1!$A$1-1)*10,FALSE)&gt;999,-1,0)))))))</f>
        <v>---</v>
      </c>
      <c r="V274" s="385" t="str">
        <f>IF(ISNA(VLOOKUP($A274,Sheet1!$B$3:$AH$1266,Sheet1!F$1+(Sheet1!$A$1-1)*10,FALSE))=TRUE,"---",IF(VLOOKUP($A274,Sheet1!$B$3:$AH$1266,Sheet1!F$1+(Sheet1!$A$1-1)*10,FALSE)="---","---", (ROUND(VLOOKUP($A274,Sheet1!$B$3:$AH$1266,Sheet1!F$1+(Sheet1!$A$1-1)*10,FALSE),IF(VLOOKUP($A274,Sheet1!$B$3:$AH$1266,Sheet1!F$1+(Sheet1!$A$1-1)*10,FALSE)&gt;99999,-3,IF(VLOOKUP($A274,Sheet1!$B$3:$AH$1266,Sheet1!F$1+(Sheet1!$A$1-1)*10,FALSE)&gt;9999,-2,IF(VLOOKUP($A274,Sheet1!$B$3:$AH$1266,Sheet1!F$1+(Sheet1!$A$1-1)*10,FALSE)&gt;999,-1,0)))))))</f>
        <v>---</v>
      </c>
      <c r="W274" s="385" t="str">
        <f>IF(ISNA(VLOOKUP($A274,Sheet1!$B$3:$AH$1266,Sheet1!G$1+(Sheet1!$A$1-1)*10,FALSE))=TRUE,"---",IF(VLOOKUP($A274,Sheet1!$B$3:$AH$1266,Sheet1!G$1+(Sheet1!$A$1-1)*10,FALSE)="---","---", (ROUND(VLOOKUP($A274,Sheet1!$B$3:$AH$1266,Sheet1!G$1+(Sheet1!$A$1-1)*10,FALSE),IF(VLOOKUP($A274,Sheet1!$B$3:$AH$1266,Sheet1!G$1+(Sheet1!$A$1-1)*10,FALSE)&gt;99999,-3,IF(VLOOKUP($A274,Sheet1!$B$3:$AH$1266,Sheet1!G$1+(Sheet1!$A$1-1)*10,FALSE)&gt;9999,-2,IF(VLOOKUP($A274,Sheet1!$B$3:$AH$1266,Sheet1!G$1+(Sheet1!$A$1-1)*10,FALSE)&gt;999,-1,0)))))))</f>
        <v>---</v>
      </c>
      <c r="X274" s="385" t="str">
        <f>IF(ISNA(VLOOKUP($A274,Sheet1!$B$3:$AH$1266,Sheet1!H$1+(Sheet1!$A$1-1)*10,FALSE))=TRUE,"---",IF(VLOOKUP($A274,Sheet1!$B$3:$AH$1266,Sheet1!H$1+(Sheet1!$A$1-1)*10,FALSE)="---","---", (ROUND(VLOOKUP($A274,Sheet1!$B$3:$AH$1266,Sheet1!H$1+(Sheet1!$A$1-1)*10,FALSE),IF(VLOOKUP($A274,Sheet1!$B$3:$AH$1266,Sheet1!H$1+(Sheet1!$A$1-1)*10,FALSE)&gt;99999,-3,IF(VLOOKUP($A274,Sheet1!$B$3:$AH$1266,Sheet1!H$1+(Sheet1!$A$1-1)*10,FALSE)&gt;9999,-2,IF(VLOOKUP($A274,Sheet1!$B$3:$AH$1266,Sheet1!H$1+(Sheet1!$A$1-1)*10,FALSE)&gt;999,-1,0)))))))</f>
        <v>---</v>
      </c>
      <c r="Y274" s="385" t="str">
        <f>IF(ISNA(VLOOKUP($A274,Sheet1!$B$3:$AH$1266,Sheet1!I$1+(Sheet1!$A$1-1)*10,FALSE))=TRUE,"---",IF(VLOOKUP($A274,Sheet1!$B$3:$AH$1266,Sheet1!I$1+(Sheet1!$A$1-1)*10,FALSE)="---","---", (ROUND(VLOOKUP($A274,Sheet1!$B$3:$AH$1266,Sheet1!I$1+(Sheet1!$A$1-1)*10,FALSE),IF(VLOOKUP($A274,Sheet1!$B$3:$AH$1266,Sheet1!I$1+(Sheet1!$A$1-1)*10,FALSE)&gt;99999,-3,IF(VLOOKUP($A274,Sheet1!$B$3:$AH$1266,Sheet1!I$1+(Sheet1!$A$1-1)*10,FALSE)&gt;9999,-2,IF(VLOOKUP($A274,Sheet1!$B$3:$AH$1266,Sheet1!I$1+(Sheet1!$A$1-1)*10,FALSE)&gt;999,-1,0)))))))</f>
        <v>---</v>
      </c>
      <c r="Z274" s="385" t="str">
        <f>IF(ISNA(VLOOKUP($A274,Sheet1!$B$3:$AH$1266,Sheet1!J$1+(Sheet1!$A$1-1)*10,FALSE))=TRUE,"---",IF(VLOOKUP($A274,Sheet1!$B$3:$AH$1266,Sheet1!J$1+(Sheet1!$A$1-1)*10,FALSE)="---","---", (ROUND(VLOOKUP($A274,Sheet1!$B$3:$AH$1266,Sheet1!J$1+(Sheet1!$A$1-1)*10,FALSE),IF(VLOOKUP($A274,Sheet1!$B$3:$AH$1266,Sheet1!J$1+(Sheet1!$A$1-1)*10,FALSE)&gt;99999,-3,IF(VLOOKUP($A274,Sheet1!$B$3:$AH$1266,Sheet1!J$1+(Sheet1!$A$1-1)*10,FALSE)&gt;9999,-2,IF(VLOOKUP($A274,Sheet1!$B$3:$AH$1266,Sheet1!J$1+(Sheet1!$A$1-1)*10,FALSE)&gt;999,-1,0)))))))</f>
        <v>---</v>
      </c>
      <c r="AA274" s="385" t="str">
        <f>IF(ISNA(VLOOKUP($A274,Sheet1!$B$3:$AH$1266,Sheet1!K$1+(Sheet1!$A$1-1)*10,FALSE))=TRUE,"---",IF(VLOOKUP($A274,Sheet1!$B$3:$AH$1266,Sheet1!K$1+(Sheet1!$A$1-1)*10,FALSE)="---","---", (ROUND(VLOOKUP($A274,Sheet1!$B$3:$AH$1266,Sheet1!K$1+(Sheet1!$A$1-1)*10,FALSE),IF(VLOOKUP($A274,Sheet1!$B$3:$AH$1266,Sheet1!K$1+(Sheet1!$A$1-1)*10,FALSE)&gt;99999,-3,IF(VLOOKUP($A274,Sheet1!$B$3:$AH$1266,Sheet1!K$1+(Sheet1!$A$1-1)*10,FALSE)&gt;9999,-2,IF(VLOOKUP($A274,Sheet1!$B$3:$AH$1266,Sheet1!K$1+(Sheet1!$A$1-1)*10,FALSE)&gt;999,-1,0)))))))</f>
        <v>---</v>
      </c>
      <c r="AB274" s="385" t="str">
        <f>IF(ISNA(VLOOKUP($A274,Sheet1!$B$3:$AH$1266,Sheet1!L$1+(Sheet1!$A$1-1)*10,FALSE))=TRUE,"---",IF(VLOOKUP($A274,Sheet1!$B$3:$AH$1266,Sheet1!L$1+(Sheet1!$A$1-1)*10,FALSE)="---","---", (ROUND(VLOOKUP($A274,Sheet1!$B$3:$AH$1266,Sheet1!L$1+(Sheet1!$A$1-1)*10,FALSE),IF(VLOOKUP($A274,Sheet1!$B$3:$AH$1266,Sheet1!L$1+(Sheet1!$A$1-1)*10,FALSE)&gt;99999,-3,IF(VLOOKUP($A274,Sheet1!$B$3:$AH$1266,Sheet1!L$1+(Sheet1!$A$1-1)*10,FALSE)&gt;9999,-2,IF(VLOOKUP($A274,Sheet1!$B$3:$AH$1266,Sheet1!L$1+(Sheet1!$A$1-1)*10,FALSE)&gt;999,-1,0)))))))</f>
        <v>---</v>
      </c>
      <c r="AC274" s="385" t="str">
        <f>IF(ISNA(VLOOKUP($A274,Sheet1!$B$3:$AH$1266,Sheet1!M$1+(Sheet1!$A$1-1)*10,FALSE))=TRUE,"---",IF(VLOOKUP($A274,Sheet1!$B$3:$AH$1266,Sheet1!M$1+(Sheet1!$A$1-1)*10,FALSE)="---","---", (ROUND(VLOOKUP($A274,Sheet1!$B$3:$AH$1266,Sheet1!M$1+(Sheet1!$A$1-1)*10,FALSE),IF(VLOOKUP($A274,Sheet1!$B$3:$AH$1266,Sheet1!M$1+(Sheet1!$A$1-1)*10,FALSE)&gt;99999,-3,IF(VLOOKUP($A274,Sheet1!$B$3:$AH$1266,Sheet1!M$1+(Sheet1!$A$1-1)*10,FALSE)&gt;9999,-2,IF(VLOOKUP($A274,Sheet1!$B$3:$AH$1266,Sheet1!M$1+(Sheet1!$A$1-1)*10,FALSE)&gt;999,-1,0)))))))</f>
        <v>---</v>
      </c>
      <c r="AD274" s="385" t="str">
        <f>IF(ISNA(VLOOKUP($A274,Sheet1!$B$3:$AH$1266,Sheet1!N$1+(Sheet1!$A$1-1)*10,FALSE))=TRUE,"---",IF(VLOOKUP($A274,Sheet1!$B$3:$AH$1266,Sheet1!N$1+(Sheet1!$A$1-1)*10,FALSE)="---","---", (ROUND(VLOOKUP($A274,Sheet1!$B$3:$AH$1266,Sheet1!N$1+(Sheet1!$A$1-1)*10,FALSE),IF(VLOOKUP($A274,Sheet1!$B$3:$AH$1266,Sheet1!N$1+(Sheet1!$A$1-1)*10,FALSE)&gt;99999,-3,IF(VLOOKUP($A274,Sheet1!$B$3:$AH$1266,Sheet1!N$1+(Sheet1!$A$1-1)*10,FALSE)&gt;9999,-2,IF(VLOOKUP($A274,Sheet1!$B$3:$AH$1266,Sheet1!N$1+(Sheet1!$A$1-1)*10,FALSE)&gt;999,-1,0)))))))</f>
        <v>---</v>
      </c>
    </row>
    <row r="275" spans="1:30" ht="25.5" customHeight="1" x14ac:dyDescent="0.25">
      <c r="A275" s="125" t="s">
        <v>428</v>
      </c>
      <c r="B275" s="138" t="s">
        <v>429</v>
      </c>
      <c r="C275" s="125">
        <v>425438</v>
      </c>
      <c r="D275" s="125">
        <v>743554</v>
      </c>
      <c r="E275" s="70" t="s">
        <v>3027</v>
      </c>
      <c r="F275" s="139" t="s">
        <v>4405</v>
      </c>
      <c r="G275" s="127" t="s">
        <v>160</v>
      </c>
      <c r="H275" s="128">
        <v>2.95</v>
      </c>
      <c r="I275" s="112">
        <v>27213</v>
      </c>
      <c r="J275" s="140" t="s">
        <v>4405</v>
      </c>
      <c r="K275" s="127" t="s">
        <v>17</v>
      </c>
      <c r="L275" s="115">
        <v>315</v>
      </c>
      <c r="M275" s="116">
        <v>107</v>
      </c>
      <c r="N275" s="127" t="s">
        <v>199</v>
      </c>
      <c r="O275" s="68">
        <f t="shared" si="9"/>
        <v>24.975950401781269</v>
      </c>
      <c r="P275" s="68">
        <f>IF(O275&lt;&gt;"",VLOOKUP($A275,Sheet4!$A$2:$O$1309,14,FALSE)*100,"")</f>
        <v>5.7204488974652135</v>
      </c>
      <c r="Q275" s="68">
        <f>IF(P275&lt;&gt;"",VLOOKUP($A275,Sheet4!$A$2:$O$1309,15,FALSE)*100,"")</f>
        <v>43.841041261852354</v>
      </c>
      <c r="R275" s="74">
        <f t="shared" si="10"/>
        <v>4</v>
      </c>
      <c r="S275" s="64" t="s">
        <v>4364</v>
      </c>
      <c r="T275" s="64" t="str">
        <f>IF(ISNA(VLOOKUP(A275,Sheet1!B$3:C$1266,2,FALSE)=TRUE),"NC",VLOOKUP(A275,Sheet1!B$3:C$1266,2,FALSE))</f>
        <v>Rural</v>
      </c>
      <c r="U275" s="65">
        <f>IF(ISNA(VLOOKUP($A275,Sheet1!$B$3:$AH$1266,Sheet1!E$1+(Sheet1!$A$1-1)*10,FALSE))=TRUE,"---",IF(VLOOKUP($A275,Sheet1!$B$3:$AH$1266,Sheet1!E$1+(Sheet1!$A$1-1)*10,FALSE)="---","---", (ROUND(VLOOKUP($A275,Sheet1!$B$3:$AH$1266,Sheet1!E$1+(Sheet1!$A$1-1)*10,FALSE),IF(VLOOKUP($A275,Sheet1!$B$3:$AH$1266,Sheet1!E$1+(Sheet1!$A$1-1)*10,FALSE)&gt;99999,-3,IF(VLOOKUP($A275,Sheet1!$B$3:$AH$1266,Sheet1!E$1+(Sheet1!$A$1-1)*10,FALSE)&gt;9999,-2,IF(VLOOKUP($A275,Sheet1!$B$3:$AH$1266,Sheet1!E$1+(Sheet1!$A$1-1)*10,FALSE)&gt;999,-1,0)))))))</f>
        <v>147</v>
      </c>
      <c r="V275" s="65">
        <f>IF(ISNA(VLOOKUP($A275,Sheet1!$B$3:$AH$1266,Sheet1!F$1+(Sheet1!$A$1-1)*10,FALSE))=TRUE,"---",IF(VLOOKUP($A275,Sheet1!$B$3:$AH$1266,Sheet1!F$1+(Sheet1!$A$1-1)*10,FALSE)="---","---", (ROUND(VLOOKUP($A275,Sheet1!$B$3:$AH$1266,Sheet1!F$1+(Sheet1!$A$1-1)*10,FALSE),IF(VLOOKUP($A275,Sheet1!$B$3:$AH$1266,Sheet1!F$1+(Sheet1!$A$1-1)*10,FALSE)&gt;99999,-3,IF(VLOOKUP($A275,Sheet1!$B$3:$AH$1266,Sheet1!F$1+(Sheet1!$A$1-1)*10,FALSE)&gt;9999,-2,IF(VLOOKUP($A275,Sheet1!$B$3:$AH$1266,Sheet1!F$1+(Sheet1!$A$1-1)*10,FALSE)&gt;999,-1,0)))))))</f>
        <v>179</v>
      </c>
      <c r="W275" s="65">
        <f>IF(ISNA(VLOOKUP($A275,Sheet1!$B$3:$AH$1266,Sheet1!G$1+(Sheet1!$A$1-1)*10,FALSE))=TRUE,"---",IF(VLOOKUP($A275,Sheet1!$B$3:$AH$1266,Sheet1!G$1+(Sheet1!$A$1-1)*10,FALSE)="---","---", (ROUND(VLOOKUP($A275,Sheet1!$B$3:$AH$1266,Sheet1!G$1+(Sheet1!$A$1-1)*10,FALSE),IF(VLOOKUP($A275,Sheet1!$B$3:$AH$1266,Sheet1!G$1+(Sheet1!$A$1-1)*10,FALSE)&gt;99999,-3,IF(VLOOKUP($A275,Sheet1!$B$3:$AH$1266,Sheet1!G$1+(Sheet1!$A$1-1)*10,FALSE)&gt;9999,-2,IF(VLOOKUP($A275,Sheet1!$B$3:$AH$1266,Sheet1!G$1+(Sheet1!$A$1-1)*10,FALSE)&gt;999,-1,0)))))))</f>
        <v>221</v>
      </c>
      <c r="X275" s="65">
        <f>IF(ISNA(VLOOKUP($A275,Sheet1!$B$3:$AH$1266,Sheet1!H$1+(Sheet1!$A$1-1)*10,FALSE))=TRUE,"---",IF(VLOOKUP($A275,Sheet1!$B$3:$AH$1266,Sheet1!H$1+(Sheet1!$A$1-1)*10,FALSE)="---","---", (ROUND(VLOOKUP($A275,Sheet1!$B$3:$AH$1266,Sheet1!H$1+(Sheet1!$A$1-1)*10,FALSE),IF(VLOOKUP($A275,Sheet1!$B$3:$AH$1266,Sheet1!H$1+(Sheet1!$A$1-1)*10,FALSE)&gt;99999,-3,IF(VLOOKUP($A275,Sheet1!$B$3:$AH$1266,Sheet1!H$1+(Sheet1!$A$1-1)*10,FALSE)&gt;9999,-2,IF(VLOOKUP($A275,Sheet1!$B$3:$AH$1266,Sheet1!H$1+(Sheet1!$A$1-1)*10,FALSE)&gt;999,-1,0)))))))</f>
        <v>338</v>
      </c>
      <c r="Y275" s="65">
        <f>IF(ISNA(VLOOKUP($A275,Sheet1!$B$3:$AH$1266,Sheet1!I$1+(Sheet1!$A$1-1)*10,FALSE))=TRUE,"---",IF(VLOOKUP($A275,Sheet1!$B$3:$AH$1266,Sheet1!I$1+(Sheet1!$A$1-1)*10,FALSE)="---","---", (ROUND(VLOOKUP($A275,Sheet1!$B$3:$AH$1266,Sheet1!I$1+(Sheet1!$A$1-1)*10,FALSE),IF(VLOOKUP($A275,Sheet1!$B$3:$AH$1266,Sheet1!I$1+(Sheet1!$A$1-1)*10,FALSE)&gt;99999,-3,IF(VLOOKUP($A275,Sheet1!$B$3:$AH$1266,Sheet1!I$1+(Sheet1!$A$1-1)*10,FALSE)&gt;9999,-2,IF(VLOOKUP($A275,Sheet1!$B$3:$AH$1266,Sheet1!I$1+(Sheet1!$A$1-1)*10,FALSE)&gt;999,-1,0)))))))</f>
        <v>427</v>
      </c>
      <c r="Z275" s="65">
        <f>IF(ISNA(VLOOKUP($A275,Sheet1!$B$3:$AH$1266,Sheet1!J$1+(Sheet1!$A$1-1)*10,FALSE))=TRUE,"---",IF(VLOOKUP($A275,Sheet1!$B$3:$AH$1266,Sheet1!J$1+(Sheet1!$A$1-1)*10,FALSE)="---","---", (ROUND(VLOOKUP($A275,Sheet1!$B$3:$AH$1266,Sheet1!J$1+(Sheet1!$A$1-1)*10,FALSE),IF(VLOOKUP($A275,Sheet1!$B$3:$AH$1266,Sheet1!J$1+(Sheet1!$A$1-1)*10,FALSE)&gt;99999,-3,IF(VLOOKUP($A275,Sheet1!$B$3:$AH$1266,Sheet1!J$1+(Sheet1!$A$1-1)*10,FALSE)&gt;9999,-2,IF(VLOOKUP($A275,Sheet1!$B$3:$AH$1266,Sheet1!J$1+(Sheet1!$A$1-1)*10,FALSE)&gt;999,-1,0)))))))</f>
        <v>551</v>
      </c>
      <c r="AA275" s="65">
        <f>IF(ISNA(VLOOKUP($A275,Sheet1!$B$3:$AH$1266,Sheet1!K$1+(Sheet1!$A$1-1)*10,FALSE))=TRUE,"---",IF(VLOOKUP($A275,Sheet1!$B$3:$AH$1266,Sheet1!K$1+(Sheet1!$A$1-1)*10,FALSE)="---","---", (ROUND(VLOOKUP($A275,Sheet1!$B$3:$AH$1266,Sheet1!K$1+(Sheet1!$A$1-1)*10,FALSE),IF(VLOOKUP($A275,Sheet1!$B$3:$AH$1266,Sheet1!K$1+(Sheet1!$A$1-1)*10,FALSE)&gt;99999,-3,IF(VLOOKUP($A275,Sheet1!$B$3:$AH$1266,Sheet1!K$1+(Sheet1!$A$1-1)*10,FALSE)&gt;9999,-2,IF(VLOOKUP($A275,Sheet1!$B$3:$AH$1266,Sheet1!K$1+(Sheet1!$A$1-1)*10,FALSE)&gt;999,-1,0)))))))</f>
        <v>649</v>
      </c>
      <c r="AB275" s="65">
        <f>IF(ISNA(VLOOKUP($A275,Sheet1!$B$3:$AH$1266,Sheet1!L$1+(Sheet1!$A$1-1)*10,FALSE))=TRUE,"---",IF(VLOOKUP($A275,Sheet1!$B$3:$AH$1266,Sheet1!L$1+(Sheet1!$A$1-1)*10,FALSE)="---","---", (ROUND(VLOOKUP($A275,Sheet1!$B$3:$AH$1266,Sheet1!L$1+(Sheet1!$A$1-1)*10,FALSE),IF(VLOOKUP($A275,Sheet1!$B$3:$AH$1266,Sheet1!L$1+(Sheet1!$A$1-1)*10,FALSE)&gt;99999,-3,IF(VLOOKUP($A275,Sheet1!$B$3:$AH$1266,Sheet1!L$1+(Sheet1!$A$1-1)*10,FALSE)&gt;9999,-2,IF(VLOOKUP($A275,Sheet1!$B$3:$AH$1266,Sheet1!L$1+(Sheet1!$A$1-1)*10,FALSE)&gt;999,-1,0)))))))</f>
        <v>760</v>
      </c>
      <c r="AC275" s="65">
        <f>IF(ISNA(VLOOKUP($A275,Sheet1!$B$3:$AH$1266,Sheet1!M$1+(Sheet1!$A$1-1)*10,FALSE))=TRUE,"---",IF(VLOOKUP($A275,Sheet1!$B$3:$AH$1266,Sheet1!M$1+(Sheet1!$A$1-1)*10,FALSE)="---","---", (ROUND(VLOOKUP($A275,Sheet1!$B$3:$AH$1266,Sheet1!M$1+(Sheet1!$A$1-1)*10,FALSE),IF(VLOOKUP($A275,Sheet1!$B$3:$AH$1266,Sheet1!M$1+(Sheet1!$A$1-1)*10,FALSE)&gt;99999,-3,IF(VLOOKUP($A275,Sheet1!$B$3:$AH$1266,Sheet1!M$1+(Sheet1!$A$1-1)*10,FALSE)&gt;9999,-2,IF(VLOOKUP($A275,Sheet1!$B$3:$AH$1266,Sheet1!M$1+(Sheet1!$A$1-1)*10,FALSE)&gt;999,-1,0)))))))</f>
        <v>866</v>
      </c>
      <c r="AD275" s="65">
        <f>IF(ISNA(VLOOKUP($A275,Sheet1!$B$3:$AH$1266,Sheet1!N$1+(Sheet1!$A$1-1)*10,FALSE))=TRUE,"---",IF(VLOOKUP($A275,Sheet1!$B$3:$AH$1266,Sheet1!N$1+(Sheet1!$A$1-1)*10,FALSE)="---","---", (ROUND(VLOOKUP($A275,Sheet1!$B$3:$AH$1266,Sheet1!N$1+(Sheet1!$A$1-1)*10,FALSE),IF(VLOOKUP($A275,Sheet1!$B$3:$AH$1266,Sheet1!N$1+(Sheet1!$A$1-1)*10,FALSE)&gt;99999,-3,IF(VLOOKUP($A275,Sheet1!$B$3:$AH$1266,Sheet1!N$1+(Sheet1!$A$1-1)*10,FALSE)&gt;9999,-2,IF(VLOOKUP($A275,Sheet1!$B$3:$AH$1266,Sheet1!N$1+(Sheet1!$A$1-1)*10,FALSE)&gt;999,-1,0)))))))</f>
        <v>1030</v>
      </c>
    </row>
    <row r="276" spans="1:30" ht="25.5" customHeight="1" x14ac:dyDescent="0.25">
      <c r="A276" s="133" t="s">
        <v>430</v>
      </c>
      <c r="B276" s="141" t="s">
        <v>431</v>
      </c>
      <c r="C276" s="133">
        <v>424920</v>
      </c>
      <c r="D276" s="133">
        <v>743539</v>
      </c>
      <c r="E276" s="67" t="s">
        <v>3027</v>
      </c>
      <c r="F276" s="135" t="s">
        <v>4405</v>
      </c>
      <c r="G276" s="118" t="s">
        <v>160</v>
      </c>
      <c r="H276" s="136">
        <v>8.11</v>
      </c>
      <c r="I276" s="119">
        <v>27213</v>
      </c>
      <c r="J276" s="137" t="s">
        <v>4405</v>
      </c>
      <c r="K276" s="118" t="s">
        <v>17</v>
      </c>
      <c r="L276" s="122">
        <v>1580</v>
      </c>
      <c r="M276" s="123">
        <v>195</v>
      </c>
      <c r="N276" s="118" t="s">
        <v>199</v>
      </c>
      <c r="O276" s="71">
        <f t="shared" si="9"/>
        <v>0.44063993948168689</v>
      </c>
      <c r="P276" s="71">
        <f>IF(O276&lt;&gt;"",VLOOKUP($A276,Sheet4!$A$2:$O$1309,14,FALSE)*100,"")</f>
        <v>1.9178180789965138</v>
      </c>
      <c r="Q276" s="71">
        <f>IF(P276&lt;&gt;"",VLOOKUP($A276,Sheet4!$A$2:$O$1309,15,FALSE)*100,"")</f>
        <v>17.277229454298613</v>
      </c>
      <c r="R276" s="73" t="str">
        <f t="shared" si="10"/>
        <v>&gt;200,  &lt;500</v>
      </c>
      <c r="S276" s="63" t="s">
        <v>4364</v>
      </c>
      <c r="T276" s="63" t="str">
        <f>IF(ISNA(VLOOKUP(A276,Sheet1!B$3:C$1266,2,FALSE)=TRUE),"NC",VLOOKUP(A276,Sheet1!B$3:C$1266,2,FALSE))</f>
        <v>Rural</v>
      </c>
      <c r="U276" s="66">
        <f>IF(ISNA(VLOOKUP($A276,Sheet1!$B$3:$AH$1266,Sheet1!E$1+(Sheet1!$A$1-1)*10,FALSE))=TRUE,"---",IF(VLOOKUP($A276,Sheet1!$B$3:$AH$1266,Sheet1!E$1+(Sheet1!$A$1-1)*10,FALSE)="---","---", (ROUND(VLOOKUP($A276,Sheet1!$B$3:$AH$1266,Sheet1!E$1+(Sheet1!$A$1-1)*10,FALSE),IF(VLOOKUP($A276,Sheet1!$B$3:$AH$1266,Sheet1!E$1+(Sheet1!$A$1-1)*10,FALSE)&gt;99999,-3,IF(VLOOKUP($A276,Sheet1!$B$3:$AH$1266,Sheet1!E$1+(Sheet1!$A$1-1)*10,FALSE)&gt;9999,-2,IF(VLOOKUP($A276,Sheet1!$B$3:$AH$1266,Sheet1!E$1+(Sheet1!$A$1-1)*10,FALSE)&gt;999,-1,0)))))))</f>
        <v>288</v>
      </c>
      <c r="V276" s="66">
        <f>IF(ISNA(VLOOKUP($A276,Sheet1!$B$3:$AH$1266,Sheet1!F$1+(Sheet1!$A$1-1)*10,FALSE))=TRUE,"---",IF(VLOOKUP($A276,Sheet1!$B$3:$AH$1266,Sheet1!F$1+(Sheet1!$A$1-1)*10,FALSE)="---","---", (ROUND(VLOOKUP($A276,Sheet1!$B$3:$AH$1266,Sheet1!F$1+(Sheet1!$A$1-1)*10,FALSE),IF(VLOOKUP($A276,Sheet1!$B$3:$AH$1266,Sheet1!F$1+(Sheet1!$A$1-1)*10,FALSE)&gt;99999,-3,IF(VLOOKUP($A276,Sheet1!$B$3:$AH$1266,Sheet1!F$1+(Sheet1!$A$1-1)*10,FALSE)&gt;9999,-2,IF(VLOOKUP($A276,Sheet1!$B$3:$AH$1266,Sheet1!F$1+(Sheet1!$A$1-1)*10,FALSE)&gt;999,-1,0)))))))</f>
        <v>348</v>
      </c>
      <c r="W276" s="66">
        <f>IF(ISNA(VLOOKUP($A276,Sheet1!$B$3:$AH$1266,Sheet1!G$1+(Sheet1!$A$1-1)*10,FALSE))=TRUE,"---",IF(VLOOKUP($A276,Sheet1!$B$3:$AH$1266,Sheet1!G$1+(Sheet1!$A$1-1)*10,FALSE)="---","---", (ROUND(VLOOKUP($A276,Sheet1!$B$3:$AH$1266,Sheet1!G$1+(Sheet1!$A$1-1)*10,FALSE),IF(VLOOKUP($A276,Sheet1!$B$3:$AH$1266,Sheet1!G$1+(Sheet1!$A$1-1)*10,FALSE)&gt;99999,-3,IF(VLOOKUP($A276,Sheet1!$B$3:$AH$1266,Sheet1!G$1+(Sheet1!$A$1-1)*10,FALSE)&gt;9999,-2,IF(VLOOKUP($A276,Sheet1!$B$3:$AH$1266,Sheet1!G$1+(Sheet1!$A$1-1)*10,FALSE)&gt;999,-1,0)))))))</f>
        <v>425</v>
      </c>
      <c r="X276" s="66">
        <f>IF(ISNA(VLOOKUP($A276,Sheet1!$B$3:$AH$1266,Sheet1!H$1+(Sheet1!$A$1-1)*10,FALSE))=TRUE,"---",IF(VLOOKUP($A276,Sheet1!$B$3:$AH$1266,Sheet1!H$1+(Sheet1!$A$1-1)*10,FALSE)="---","---", (ROUND(VLOOKUP($A276,Sheet1!$B$3:$AH$1266,Sheet1!H$1+(Sheet1!$A$1-1)*10,FALSE),IF(VLOOKUP($A276,Sheet1!$B$3:$AH$1266,Sheet1!H$1+(Sheet1!$A$1-1)*10,FALSE)&gt;99999,-3,IF(VLOOKUP($A276,Sheet1!$B$3:$AH$1266,Sheet1!H$1+(Sheet1!$A$1-1)*10,FALSE)&gt;9999,-2,IF(VLOOKUP($A276,Sheet1!$B$3:$AH$1266,Sheet1!H$1+(Sheet1!$A$1-1)*10,FALSE)&gt;999,-1,0)))))))</f>
        <v>639</v>
      </c>
      <c r="Y276" s="66">
        <f>IF(ISNA(VLOOKUP($A276,Sheet1!$B$3:$AH$1266,Sheet1!I$1+(Sheet1!$A$1-1)*10,FALSE))=TRUE,"---",IF(VLOOKUP($A276,Sheet1!$B$3:$AH$1266,Sheet1!I$1+(Sheet1!$A$1-1)*10,FALSE)="---","---", (ROUND(VLOOKUP($A276,Sheet1!$B$3:$AH$1266,Sheet1!I$1+(Sheet1!$A$1-1)*10,FALSE),IF(VLOOKUP($A276,Sheet1!$B$3:$AH$1266,Sheet1!I$1+(Sheet1!$A$1-1)*10,FALSE)&gt;99999,-3,IF(VLOOKUP($A276,Sheet1!$B$3:$AH$1266,Sheet1!I$1+(Sheet1!$A$1-1)*10,FALSE)&gt;9999,-2,IF(VLOOKUP($A276,Sheet1!$B$3:$AH$1266,Sheet1!I$1+(Sheet1!$A$1-1)*10,FALSE)&gt;999,-1,0)))))))</f>
        <v>797</v>
      </c>
      <c r="Z276" s="66">
        <f>IF(ISNA(VLOOKUP($A276,Sheet1!$B$3:$AH$1266,Sheet1!J$1+(Sheet1!$A$1-1)*10,FALSE))=TRUE,"---",IF(VLOOKUP($A276,Sheet1!$B$3:$AH$1266,Sheet1!J$1+(Sheet1!$A$1-1)*10,FALSE)="---","---", (ROUND(VLOOKUP($A276,Sheet1!$B$3:$AH$1266,Sheet1!J$1+(Sheet1!$A$1-1)*10,FALSE),IF(VLOOKUP($A276,Sheet1!$B$3:$AH$1266,Sheet1!J$1+(Sheet1!$A$1-1)*10,FALSE)&gt;99999,-3,IF(VLOOKUP($A276,Sheet1!$B$3:$AH$1266,Sheet1!J$1+(Sheet1!$A$1-1)*10,FALSE)&gt;9999,-2,IF(VLOOKUP($A276,Sheet1!$B$3:$AH$1266,Sheet1!J$1+(Sheet1!$A$1-1)*10,FALSE)&gt;999,-1,0)))))))</f>
        <v>1010</v>
      </c>
      <c r="AA276" s="66">
        <f>IF(ISNA(VLOOKUP($A276,Sheet1!$B$3:$AH$1266,Sheet1!K$1+(Sheet1!$A$1-1)*10,FALSE))=TRUE,"---",IF(VLOOKUP($A276,Sheet1!$B$3:$AH$1266,Sheet1!K$1+(Sheet1!$A$1-1)*10,FALSE)="---","---", (ROUND(VLOOKUP($A276,Sheet1!$B$3:$AH$1266,Sheet1!K$1+(Sheet1!$A$1-1)*10,FALSE),IF(VLOOKUP($A276,Sheet1!$B$3:$AH$1266,Sheet1!K$1+(Sheet1!$A$1-1)*10,FALSE)&gt;99999,-3,IF(VLOOKUP($A276,Sheet1!$B$3:$AH$1266,Sheet1!K$1+(Sheet1!$A$1-1)*10,FALSE)&gt;9999,-2,IF(VLOOKUP($A276,Sheet1!$B$3:$AH$1266,Sheet1!K$1+(Sheet1!$A$1-1)*10,FALSE)&gt;999,-1,0)))))))</f>
        <v>1170</v>
      </c>
      <c r="AB276" s="66">
        <f>IF(ISNA(VLOOKUP($A276,Sheet1!$B$3:$AH$1266,Sheet1!L$1+(Sheet1!$A$1-1)*10,FALSE))=TRUE,"---",IF(VLOOKUP($A276,Sheet1!$B$3:$AH$1266,Sheet1!L$1+(Sheet1!$A$1-1)*10,FALSE)="---","---", (ROUND(VLOOKUP($A276,Sheet1!$B$3:$AH$1266,Sheet1!L$1+(Sheet1!$A$1-1)*10,FALSE),IF(VLOOKUP($A276,Sheet1!$B$3:$AH$1266,Sheet1!L$1+(Sheet1!$A$1-1)*10,FALSE)&gt;99999,-3,IF(VLOOKUP($A276,Sheet1!$B$3:$AH$1266,Sheet1!L$1+(Sheet1!$A$1-1)*10,FALSE)&gt;9999,-2,IF(VLOOKUP($A276,Sheet1!$B$3:$AH$1266,Sheet1!L$1+(Sheet1!$A$1-1)*10,FALSE)&gt;999,-1,0)))))))</f>
        <v>1360</v>
      </c>
      <c r="AC276" s="66">
        <f>IF(ISNA(VLOOKUP($A276,Sheet1!$B$3:$AH$1266,Sheet1!M$1+(Sheet1!$A$1-1)*10,FALSE))=TRUE,"---",IF(VLOOKUP($A276,Sheet1!$B$3:$AH$1266,Sheet1!M$1+(Sheet1!$A$1-1)*10,FALSE)="---","---", (ROUND(VLOOKUP($A276,Sheet1!$B$3:$AH$1266,Sheet1!M$1+(Sheet1!$A$1-1)*10,FALSE),IF(VLOOKUP($A276,Sheet1!$B$3:$AH$1266,Sheet1!M$1+(Sheet1!$A$1-1)*10,FALSE)&gt;99999,-3,IF(VLOOKUP($A276,Sheet1!$B$3:$AH$1266,Sheet1!M$1+(Sheet1!$A$1-1)*10,FALSE)&gt;9999,-2,IF(VLOOKUP($A276,Sheet1!$B$3:$AH$1266,Sheet1!M$1+(Sheet1!$A$1-1)*10,FALSE)&gt;999,-1,0)))))))</f>
        <v>1530</v>
      </c>
      <c r="AD276" s="66">
        <f>IF(ISNA(VLOOKUP($A276,Sheet1!$B$3:$AH$1266,Sheet1!N$1+(Sheet1!$A$1-1)*10,FALSE))=TRUE,"---",IF(VLOOKUP($A276,Sheet1!$B$3:$AH$1266,Sheet1!N$1+(Sheet1!$A$1-1)*10,FALSE)="---","---", (ROUND(VLOOKUP($A276,Sheet1!$B$3:$AH$1266,Sheet1!N$1+(Sheet1!$A$1-1)*10,FALSE),IF(VLOOKUP($A276,Sheet1!$B$3:$AH$1266,Sheet1!N$1+(Sheet1!$A$1-1)*10,FALSE)&gt;99999,-3,IF(VLOOKUP($A276,Sheet1!$B$3:$AH$1266,Sheet1!N$1+(Sheet1!$A$1-1)*10,FALSE)&gt;9999,-2,IF(VLOOKUP($A276,Sheet1!$B$3:$AH$1266,Sheet1!N$1+(Sheet1!$A$1-1)*10,FALSE)&gt;999,-1,0)))))))</f>
        <v>1800</v>
      </c>
    </row>
    <row r="277" spans="1:30" ht="25.5" customHeight="1" x14ac:dyDescent="0.25">
      <c r="A277" s="125" t="s">
        <v>432</v>
      </c>
      <c r="B277" s="126" t="s">
        <v>433</v>
      </c>
      <c r="C277" s="125">
        <v>425234</v>
      </c>
      <c r="D277" s="125">
        <v>743611</v>
      </c>
      <c r="E277" s="70" t="s">
        <v>3027</v>
      </c>
      <c r="F277" s="52" t="s">
        <v>4451</v>
      </c>
      <c r="G277" s="127" t="s">
        <v>31</v>
      </c>
      <c r="H277" s="128">
        <v>59.7</v>
      </c>
      <c r="I277" s="112">
        <v>40783</v>
      </c>
      <c r="J277" s="147">
        <v>10.76</v>
      </c>
      <c r="K277" s="114" t="s">
        <v>4405</v>
      </c>
      <c r="L277" s="115">
        <v>5850</v>
      </c>
      <c r="M277" s="155">
        <v>98</v>
      </c>
      <c r="N277" s="127" t="s">
        <v>17</v>
      </c>
      <c r="O277" s="68">
        <f t="shared" si="9"/>
        <v>3.6744589078052612</v>
      </c>
      <c r="P277" s="68">
        <f>IF(O277&lt;&gt;"",VLOOKUP($A277,Sheet4!$A$2:$O$1309,14,FALSE)*100,"")</f>
        <v>0.95708334806381412</v>
      </c>
      <c r="Q277" s="68">
        <f>IF(P277&lt;&gt;"",VLOOKUP($A277,Sheet4!$A$2:$O$1309,15,FALSE)*100,"")</f>
        <v>8.9897430352381633</v>
      </c>
      <c r="R277" s="74">
        <f t="shared" si="10"/>
        <v>25</v>
      </c>
      <c r="S277" s="64" t="s">
        <v>4364</v>
      </c>
      <c r="T277" s="64" t="str">
        <f>IF(ISNA(VLOOKUP(A277,Sheet1!B$3:C$1266,2,FALSE)=TRUE),"NC",VLOOKUP(A277,Sheet1!B$3:C$1266,2,FALSE))</f>
        <v>Rural10</v>
      </c>
      <c r="U277" s="65">
        <f>IF(ISNA(VLOOKUP($A277,Sheet1!$B$3:$AH$1266,Sheet1!E$1+(Sheet1!$A$1-1)*10,FALSE))=TRUE,"---",IF(VLOOKUP($A277,Sheet1!$B$3:$AH$1266,Sheet1!E$1+(Sheet1!$A$1-1)*10,FALSE)="---","---", (ROUND(VLOOKUP($A277,Sheet1!$B$3:$AH$1266,Sheet1!E$1+(Sheet1!$A$1-1)*10,FALSE),IF(VLOOKUP($A277,Sheet1!$B$3:$AH$1266,Sheet1!E$1+(Sheet1!$A$1-1)*10,FALSE)&gt;99999,-3,IF(VLOOKUP($A277,Sheet1!$B$3:$AH$1266,Sheet1!E$1+(Sheet1!$A$1-1)*10,FALSE)&gt;9999,-2,IF(VLOOKUP($A277,Sheet1!$B$3:$AH$1266,Sheet1!E$1+(Sheet1!$A$1-1)*10,FALSE)&gt;999,-1,0)))))))</f>
        <v>2210</v>
      </c>
      <c r="V277" s="65">
        <f>IF(ISNA(VLOOKUP($A277,Sheet1!$B$3:$AH$1266,Sheet1!F$1+(Sheet1!$A$1-1)*10,FALSE))=TRUE,"---",IF(VLOOKUP($A277,Sheet1!$B$3:$AH$1266,Sheet1!F$1+(Sheet1!$A$1-1)*10,FALSE)="---","---", (ROUND(VLOOKUP($A277,Sheet1!$B$3:$AH$1266,Sheet1!F$1+(Sheet1!$A$1-1)*10,FALSE),IF(VLOOKUP($A277,Sheet1!$B$3:$AH$1266,Sheet1!F$1+(Sheet1!$A$1-1)*10,FALSE)&gt;99999,-3,IF(VLOOKUP($A277,Sheet1!$B$3:$AH$1266,Sheet1!F$1+(Sheet1!$A$1-1)*10,FALSE)&gt;9999,-2,IF(VLOOKUP($A277,Sheet1!$B$3:$AH$1266,Sheet1!F$1+(Sheet1!$A$1-1)*10,FALSE)&gt;999,-1,0)))))))</f>
        <v>2590</v>
      </c>
      <c r="W277" s="65">
        <f>IF(ISNA(VLOOKUP($A277,Sheet1!$B$3:$AH$1266,Sheet1!G$1+(Sheet1!$A$1-1)*10,FALSE))=TRUE,"---",IF(VLOOKUP($A277,Sheet1!$B$3:$AH$1266,Sheet1!G$1+(Sheet1!$A$1-1)*10,FALSE)="---","---", (ROUND(VLOOKUP($A277,Sheet1!$B$3:$AH$1266,Sheet1!G$1+(Sheet1!$A$1-1)*10,FALSE),IF(VLOOKUP($A277,Sheet1!$B$3:$AH$1266,Sheet1!G$1+(Sheet1!$A$1-1)*10,FALSE)&gt;99999,-3,IF(VLOOKUP($A277,Sheet1!$B$3:$AH$1266,Sheet1!G$1+(Sheet1!$A$1-1)*10,FALSE)&gt;9999,-2,IF(VLOOKUP($A277,Sheet1!$B$3:$AH$1266,Sheet1!G$1+(Sheet1!$A$1-1)*10,FALSE)&gt;999,-1,0)))))))</f>
        <v>3040</v>
      </c>
      <c r="X277" s="65">
        <f>IF(ISNA(VLOOKUP($A277,Sheet1!$B$3:$AH$1266,Sheet1!H$1+(Sheet1!$A$1-1)*10,FALSE))=TRUE,"---",IF(VLOOKUP($A277,Sheet1!$B$3:$AH$1266,Sheet1!H$1+(Sheet1!$A$1-1)*10,FALSE)="---","---", (ROUND(VLOOKUP($A277,Sheet1!$B$3:$AH$1266,Sheet1!H$1+(Sheet1!$A$1-1)*10,FALSE),IF(VLOOKUP($A277,Sheet1!$B$3:$AH$1266,Sheet1!H$1+(Sheet1!$A$1-1)*10,FALSE)&gt;99999,-3,IF(VLOOKUP($A277,Sheet1!$B$3:$AH$1266,Sheet1!H$1+(Sheet1!$A$1-1)*10,FALSE)&gt;9999,-2,IF(VLOOKUP($A277,Sheet1!$B$3:$AH$1266,Sheet1!H$1+(Sheet1!$A$1-1)*10,FALSE)&gt;999,-1,0)))))))</f>
        <v>4110</v>
      </c>
      <c r="Y277" s="65">
        <f>IF(ISNA(VLOOKUP($A277,Sheet1!$B$3:$AH$1266,Sheet1!I$1+(Sheet1!$A$1-1)*10,FALSE))=TRUE,"---",IF(VLOOKUP($A277,Sheet1!$B$3:$AH$1266,Sheet1!I$1+(Sheet1!$A$1-1)*10,FALSE)="---","---", (ROUND(VLOOKUP($A277,Sheet1!$B$3:$AH$1266,Sheet1!I$1+(Sheet1!$A$1-1)*10,FALSE),IF(VLOOKUP($A277,Sheet1!$B$3:$AH$1266,Sheet1!I$1+(Sheet1!$A$1-1)*10,FALSE)&gt;99999,-3,IF(VLOOKUP($A277,Sheet1!$B$3:$AH$1266,Sheet1!I$1+(Sheet1!$A$1-1)*10,FALSE)&gt;9999,-2,IF(VLOOKUP($A277,Sheet1!$B$3:$AH$1266,Sheet1!I$1+(Sheet1!$A$1-1)*10,FALSE)&gt;999,-1,0)))))))</f>
        <v>4820</v>
      </c>
      <c r="Z277" s="65">
        <f>IF(ISNA(VLOOKUP($A277,Sheet1!$B$3:$AH$1266,Sheet1!J$1+(Sheet1!$A$1-1)*10,FALSE))=TRUE,"---",IF(VLOOKUP($A277,Sheet1!$B$3:$AH$1266,Sheet1!J$1+(Sheet1!$A$1-1)*10,FALSE)="---","---", (ROUND(VLOOKUP($A277,Sheet1!$B$3:$AH$1266,Sheet1!J$1+(Sheet1!$A$1-1)*10,FALSE),IF(VLOOKUP($A277,Sheet1!$B$3:$AH$1266,Sheet1!J$1+(Sheet1!$A$1-1)*10,FALSE)&gt;99999,-3,IF(VLOOKUP($A277,Sheet1!$B$3:$AH$1266,Sheet1!J$1+(Sheet1!$A$1-1)*10,FALSE)&gt;9999,-2,IF(VLOOKUP($A277,Sheet1!$B$3:$AH$1266,Sheet1!J$1+(Sheet1!$A$1-1)*10,FALSE)&gt;999,-1,0)))))))</f>
        <v>5740</v>
      </c>
      <c r="AA277" s="65">
        <f>IF(ISNA(VLOOKUP($A277,Sheet1!$B$3:$AH$1266,Sheet1!K$1+(Sheet1!$A$1-1)*10,FALSE))=TRUE,"---",IF(VLOOKUP($A277,Sheet1!$B$3:$AH$1266,Sheet1!K$1+(Sheet1!$A$1-1)*10,FALSE)="---","---", (ROUND(VLOOKUP($A277,Sheet1!$B$3:$AH$1266,Sheet1!K$1+(Sheet1!$A$1-1)*10,FALSE),IF(VLOOKUP($A277,Sheet1!$B$3:$AH$1266,Sheet1!K$1+(Sheet1!$A$1-1)*10,FALSE)&gt;99999,-3,IF(VLOOKUP($A277,Sheet1!$B$3:$AH$1266,Sheet1!K$1+(Sheet1!$A$1-1)*10,FALSE)&gt;9999,-2,IF(VLOOKUP($A277,Sheet1!$B$3:$AH$1266,Sheet1!K$1+(Sheet1!$A$1-1)*10,FALSE)&gt;999,-1,0)))))))</f>
        <v>6450</v>
      </c>
      <c r="AB277" s="65">
        <f>IF(ISNA(VLOOKUP($A277,Sheet1!$B$3:$AH$1266,Sheet1!L$1+(Sheet1!$A$1-1)*10,FALSE))=TRUE,"---",IF(VLOOKUP($A277,Sheet1!$B$3:$AH$1266,Sheet1!L$1+(Sheet1!$A$1-1)*10,FALSE)="---","---", (ROUND(VLOOKUP($A277,Sheet1!$B$3:$AH$1266,Sheet1!L$1+(Sheet1!$A$1-1)*10,FALSE),IF(VLOOKUP($A277,Sheet1!$B$3:$AH$1266,Sheet1!L$1+(Sheet1!$A$1-1)*10,FALSE)&gt;99999,-3,IF(VLOOKUP($A277,Sheet1!$B$3:$AH$1266,Sheet1!L$1+(Sheet1!$A$1-1)*10,FALSE)&gt;9999,-2,IF(VLOOKUP($A277,Sheet1!$B$3:$AH$1266,Sheet1!L$1+(Sheet1!$A$1-1)*10,FALSE)&gt;999,-1,0)))))))</f>
        <v>7190</v>
      </c>
      <c r="AC277" s="65">
        <f>IF(ISNA(VLOOKUP($A277,Sheet1!$B$3:$AH$1266,Sheet1!M$1+(Sheet1!$A$1-1)*10,FALSE))=TRUE,"---",IF(VLOOKUP($A277,Sheet1!$B$3:$AH$1266,Sheet1!M$1+(Sheet1!$A$1-1)*10,FALSE)="---","---", (ROUND(VLOOKUP($A277,Sheet1!$B$3:$AH$1266,Sheet1!M$1+(Sheet1!$A$1-1)*10,FALSE),IF(VLOOKUP($A277,Sheet1!$B$3:$AH$1266,Sheet1!M$1+(Sheet1!$A$1-1)*10,FALSE)&gt;99999,-3,IF(VLOOKUP($A277,Sheet1!$B$3:$AH$1266,Sheet1!M$1+(Sheet1!$A$1-1)*10,FALSE)&gt;9999,-2,IF(VLOOKUP($A277,Sheet1!$B$3:$AH$1266,Sheet1!M$1+(Sheet1!$A$1-1)*10,FALSE)&gt;999,-1,0)))))))</f>
        <v>7910</v>
      </c>
      <c r="AD277" s="65">
        <f>IF(ISNA(VLOOKUP($A277,Sheet1!$B$3:$AH$1266,Sheet1!N$1+(Sheet1!$A$1-1)*10,FALSE))=TRUE,"---",IF(VLOOKUP($A277,Sheet1!$B$3:$AH$1266,Sheet1!N$1+(Sheet1!$A$1-1)*10,FALSE)="---","---", (ROUND(VLOOKUP($A277,Sheet1!$B$3:$AH$1266,Sheet1!N$1+(Sheet1!$A$1-1)*10,FALSE),IF(VLOOKUP($A277,Sheet1!$B$3:$AH$1266,Sheet1!N$1+(Sheet1!$A$1-1)*10,FALSE)&gt;99999,-3,IF(VLOOKUP($A277,Sheet1!$B$3:$AH$1266,Sheet1!N$1+(Sheet1!$A$1-1)*10,FALSE)&gt;9999,-2,IF(VLOOKUP($A277,Sheet1!$B$3:$AH$1266,Sheet1!N$1+(Sheet1!$A$1-1)*10,FALSE)&gt;999,-1,0)))))))</f>
        <v>8930</v>
      </c>
    </row>
    <row r="278" spans="1:30" ht="25.5" customHeight="1" x14ac:dyDescent="0.25">
      <c r="A278" s="133" t="s">
        <v>434</v>
      </c>
      <c r="B278" s="141" t="s">
        <v>435</v>
      </c>
      <c r="C278" s="133">
        <v>425327</v>
      </c>
      <c r="D278" s="133">
        <v>743051</v>
      </c>
      <c r="E278" s="67" t="s">
        <v>3027</v>
      </c>
      <c r="F278" s="117" t="s">
        <v>4516</v>
      </c>
      <c r="G278" s="118" t="s">
        <v>286</v>
      </c>
      <c r="H278" s="136">
        <v>52.2</v>
      </c>
      <c r="I278" s="119">
        <v>23441</v>
      </c>
      <c r="J278" s="124">
        <v>8.39</v>
      </c>
      <c r="K278" s="121" t="s">
        <v>4405</v>
      </c>
      <c r="L278" s="129" t="s">
        <v>4405</v>
      </c>
      <c r="M278" s="130" t="s">
        <v>4405</v>
      </c>
      <c r="N278" s="118" t="s">
        <v>75</v>
      </c>
      <c r="O278" s="71" t="s">
        <v>4405</v>
      </c>
      <c r="P278" s="71" t="s">
        <v>4405</v>
      </c>
      <c r="Q278" s="71" t="s">
        <v>4405</v>
      </c>
      <c r="R278" s="73" t="s">
        <v>4405</v>
      </c>
      <c r="S278" s="63" t="s">
        <v>4364</v>
      </c>
      <c r="T278" s="63" t="str">
        <f>IF(ISNA(VLOOKUP(A278,Sheet1!B$3:C$1266,2,FALSE)=TRUE),"NC",VLOOKUP(A278,Sheet1!B$3:C$1266,2,FALSE))</f>
        <v>Rural</v>
      </c>
      <c r="U278" s="66">
        <f>IF(ISNA(VLOOKUP($A278,Sheet1!$B$3:$AH$1266,Sheet1!E$1+(Sheet1!$A$1-1)*10,FALSE))=TRUE,"---",IF(VLOOKUP($A278,Sheet1!$B$3:$AH$1266,Sheet1!E$1+(Sheet1!$A$1-1)*10,FALSE)="---","---", (ROUND(VLOOKUP($A278,Sheet1!$B$3:$AH$1266,Sheet1!E$1+(Sheet1!$A$1-1)*10,FALSE),IF(VLOOKUP($A278,Sheet1!$B$3:$AH$1266,Sheet1!E$1+(Sheet1!$A$1-1)*10,FALSE)&gt;99999,-3,IF(VLOOKUP($A278,Sheet1!$B$3:$AH$1266,Sheet1!E$1+(Sheet1!$A$1-1)*10,FALSE)&gt;9999,-2,IF(VLOOKUP($A278,Sheet1!$B$3:$AH$1266,Sheet1!E$1+(Sheet1!$A$1-1)*10,FALSE)&gt;999,-1,0)))))))</f>
        <v>1450</v>
      </c>
      <c r="V278" s="66">
        <f>IF(ISNA(VLOOKUP($A278,Sheet1!$B$3:$AH$1266,Sheet1!F$1+(Sheet1!$A$1-1)*10,FALSE))=TRUE,"---",IF(VLOOKUP($A278,Sheet1!$B$3:$AH$1266,Sheet1!F$1+(Sheet1!$A$1-1)*10,FALSE)="---","---", (ROUND(VLOOKUP($A278,Sheet1!$B$3:$AH$1266,Sheet1!F$1+(Sheet1!$A$1-1)*10,FALSE),IF(VLOOKUP($A278,Sheet1!$B$3:$AH$1266,Sheet1!F$1+(Sheet1!$A$1-1)*10,FALSE)&gt;99999,-3,IF(VLOOKUP($A278,Sheet1!$B$3:$AH$1266,Sheet1!F$1+(Sheet1!$A$1-1)*10,FALSE)&gt;9999,-2,IF(VLOOKUP($A278,Sheet1!$B$3:$AH$1266,Sheet1!F$1+(Sheet1!$A$1-1)*10,FALSE)&gt;999,-1,0)))))))</f>
        <v>1740</v>
      </c>
      <c r="W278" s="66">
        <f>IF(ISNA(VLOOKUP($A278,Sheet1!$B$3:$AH$1266,Sheet1!G$1+(Sheet1!$A$1-1)*10,FALSE))=TRUE,"---",IF(VLOOKUP($A278,Sheet1!$B$3:$AH$1266,Sheet1!G$1+(Sheet1!$A$1-1)*10,FALSE)="---","---", (ROUND(VLOOKUP($A278,Sheet1!$B$3:$AH$1266,Sheet1!G$1+(Sheet1!$A$1-1)*10,FALSE),IF(VLOOKUP($A278,Sheet1!$B$3:$AH$1266,Sheet1!G$1+(Sheet1!$A$1-1)*10,FALSE)&gt;99999,-3,IF(VLOOKUP($A278,Sheet1!$B$3:$AH$1266,Sheet1!G$1+(Sheet1!$A$1-1)*10,FALSE)&gt;9999,-2,IF(VLOOKUP($A278,Sheet1!$B$3:$AH$1266,Sheet1!G$1+(Sheet1!$A$1-1)*10,FALSE)&gt;999,-1,0)))))))</f>
        <v>2120</v>
      </c>
      <c r="X278" s="66">
        <f>IF(ISNA(VLOOKUP($A278,Sheet1!$B$3:$AH$1266,Sheet1!H$1+(Sheet1!$A$1-1)*10,FALSE))=TRUE,"---",IF(VLOOKUP($A278,Sheet1!$B$3:$AH$1266,Sheet1!H$1+(Sheet1!$A$1-1)*10,FALSE)="---","---", (ROUND(VLOOKUP($A278,Sheet1!$B$3:$AH$1266,Sheet1!H$1+(Sheet1!$A$1-1)*10,FALSE),IF(VLOOKUP($A278,Sheet1!$B$3:$AH$1266,Sheet1!H$1+(Sheet1!$A$1-1)*10,FALSE)&gt;99999,-3,IF(VLOOKUP($A278,Sheet1!$B$3:$AH$1266,Sheet1!H$1+(Sheet1!$A$1-1)*10,FALSE)&gt;9999,-2,IF(VLOOKUP($A278,Sheet1!$B$3:$AH$1266,Sheet1!H$1+(Sheet1!$A$1-1)*10,FALSE)&gt;999,-1,0)))))))</f>
        <v>3140</v>
      </c>
      <c r="Y278" s="66">
        <f>IF(ISNA(VLOOKUP($A278,Sheet1!$B$3:$AH$1266,Sheet1!I$1+(Sheet1!$A$1-1)*10,FALSE))=TRUE,"---",IF(VLOOKUP($A278,Sheet1!$B$3:$AH$1266,Sheet1!I$1+(Sheet1!$A$1-1)*10,FALSE)="---","---", (ROUND(VLOOKUP($A278,Sheet1!$B$3:$AH$1266,Sheet1!I$1+(Sheet1!$A$1-1)*10,FALSE),IF(VLOOKUP($A278,Sheet1!$B$3:$AH$1266,Sheet1!I$1+(Sheet1!$A$1-1)*10,FALSE)&gt;99999,-3,IF(VLOOKUP($A278,Sheet1!$B$3:$AH$1266,Sheet1!I$1+(Sheet1!$A$1-1)*10,FALSE)&gt;9999,-2,IF(VLOOKUP($A278,Sheet1!$B$3:$AH$1266,Sheet1!I$1+(Sheet1!$A$1-1)*10,FALSE)&gt;999,-1,0)))))))</f>
        <v>3890</v>
      </c>
      <c r="Z278" s="66">
        <f>IF(ISNA(VLOOKUP($A278,Sheet1!$B$3:$AH$1266,Sheet1!J$1+(Sheet1!$A$1-1)*10,FALSE))=TRUE,"---",IF(VLOOKUP($A278,Sheet1!$B$3:$AH$1266,Sheet1!J$1+(Sheet1!$A$1-1)*10,FALSE)="---","---", (ROUND(VLOOKUP($A278,Sheet1!$B$3:$AH$1266,Sheet1!J$1+(Sheet1!$A$1-1)*10,FALSE),IF(VLOOKUP($A278,Sheet1!$B$3:$AH$1266,Sheet1!J$1+(Sheet1!$A$1-1)*10,FALSE)&gt;99999,-3,IF(VLOOKUP($A278,Sheet1!$B$3:$AH$1266,Sheet1!J$1+(Sheet1!$A$1-1)*10,FALSE)&gt;9999,-2,IF(VLOOKUP($A278,Sheet1!$B$3:$AH$1266,Sheet1!J$1+(Sheet1!$A$1-1)*10,FALSE)&gt;999,-1,0)))))))</f>
        <v>4880</v>
      </c>
      <c r="AA278" s="66">
        <f>IF(ISNA(VLOOKUP($A278,Sheet1!$B$3:$AH$1266,Sheet1!K$1+(Sheet1!$A$1-1)*10,FALSE))=TRUE,"---",IF(VLOOKUP($A278,Sheet1!$B$3:$AH$1266,Sheet1!K$1+(Sheet1!$A$1-1)*10,FALSE)="---","---", (ROUND(VLOOKUP($A278,Sheet1!$B$3:$AH$1266,Sheet1!K$1+(Sheet1!$A$1-1)*10,FALSE),IF(VLOOKUP($A278,Sheet1!$B$3:$AH$1266,Sheet1!K$1+(Sheet1!$A$1-1)*10,FALSE)&gt;99999,-3,IF(VLOOKUP($A278,Sheet1!$B$3:$AH$1266,Sheet1!K$1+(Sheet1!$A$1-1)*10,FALSE)&gt;9999,-2,IF(VLOOKUP($A278,Sheet1!$B$3:$AH$1266,Sheet1!K$1+(Sheet1!$A$1-1)*10,FALSE)&gt;999,-1,0)))))))</f>
        <v>5630</v>
      </c>
      <c r="AB278" s="66">
        <f>IF(ISNA(VLOOKUP($A278,Sheet1!$B$3:$AH$1266,Sheet1!L$1+(Sheet1!$A$1-1)*10,FALSE))=TRUE,"---",IF(VLOOKUP($A278,Sheet1!$B$3:$AH$1266,Sheet1!L$1+(Sheet1!$A$1-1)*10,FALSE)="---","---", (ROUND(VLOOKUP($A278,Sheet1!$B$3:$AH$1266,Sheet1!L$1+(Sheet1!$A$1-1)*10,FALSE),IF(VLOOKUP($A278,Sheet1!$B$3:$AH$1266,Sheet1!L$1+(Sheet1!$A$1-1)*10,FALSE)&gt;99999,-3,IF(VLOOKUP($A278,Sheet1!$B$3:$AH$1266,Sheet1!L$1+(Sheet1!$A$1-1)*10,FALSE)&gt;9999,-2,IF(VLOOKUP($A278,Sheet1!$B$3:$AH$1266,Sheet1!L$1+(Sheet1!$A$1-1)*10,FALSE)&gt;999,-1,0)))))))</f>
        <v>6490</v>
      </c>
      <c r="AC278" s="66">
        <f>IF(ISNA(VLOOKUP($A278,Sheet1!$B$3:$AH$1266,Sheet1!M$1+(Sheet1!$A$1-1)*10,FALSE))=TRUE,"---",IF(VLOOKUP($A278,Sheet1!$B$3:$AH$1266,Sheet1!M$1+(Sheet1!$A$1-1)*10,FALSE)="---","---", (ROUND(VLOOKUP($A278,Sheet1!$B$3:$AH$1266,Sheet1!M$1+(Sheet1!$A$1-1)*10,FALSE),IF(VLOOKUP($A278,Sheet1!$B$3:$AH$1266,Sheet1!M$1+(Sheet1!$A$1-1)*10,FALSE)&gt;99999,-3,IF(VLOOKUP($A278,Sheet1!$B$3:$AH$1266,Sheet1!M$1+(Sheet1!$A$1-1)*10,FALSE)&gt;9999,-2,IF(VLOOKUP($A278,Sheet1!$B$3:$AH$1266,Sheet1!M$1+(Sheet1!$A$1-1)*10,FALSE)&gt;999,-1,0)))))))</f>
        <v>7280</v>
      </c>
      <c r="AD278" s="66">
        <f>IF(ISNA(VLOOKUP($A278,Sheet1!$B$3:$AH$1266,Sheet1!N$1+(Sheet1!$A$1-1)*10,FALSE))=TRUE,"---",IF(VLOOKUP($A278,Sheet1!$B$3:$AH$1266,Sheet1!N$1+(Sheet1!$A$1-1)*10,FALSE)="---","---", (ROUND(VLOOKUP($A278,Sheet1!$B$3:$AH$1266,Sheet1!N$1+(Sheet1!$A$1-1)*10,FALSE),IF(VLOOKUP($A278,Sheet1!$B$3:$AH$1266,Sheet1!N$1+(Sheet1!$A$1-1)*10,FALSE)&gt;99999,-3,IF(VLOOKUP($A278,Sheet1!$B$3:$AH$1266,Sheet1!N$1+(Sheet1!$A$1-1)*10,FALSE)&gt;9999,-2,IF(VLOOKUP($A278,Sheet1!$B$3:$AH$1266,Sheet1!N$1+(Sheet1!$A$1-1)*10,FALSE)&gt;999,-1,0)))))))</f>
        <v>8510</v>
      </c>
    </row>
    <row r="279" spans="1:30" ht="25.5" customHeight="1" x14ac:dyDescent="0.25">
      <c r="A279" s="125" t="s">
        <v>436</v>
      </c>
      <c r="B279" s="138" t="s">
        <v>437</v>
      </c>
      <c r="C279" s="125">
        <v>425525</v>
      </c>
      <c r="D279" s="125">
        <v>742510</v>
      </c>
      <c r="E279" s="70" t="s">
        <v>3027</v>
      </c>
      <c r="F279" s="139" t="s">
        <v>4405</v>
      </c>
      <c r="G279" s="127" t="s">
        <v>160</v>
      </c>
      <c r="H279" s="167">
        <v>6.5</v>
      </c>
      <c r="I279" s="112">
        <v>27213</v>
      </c>
      <c r="J279" s="140" t="s">
        <v>4405</v>
      </c>
      <c r="K279" s="127" t="s">
        <v>17</v>
      </c>
      <c r="L279" s="115">
        <v>628</v>
      </c>
      <c r="M279" s="116">
        <v>96.6</v>
      </c>
      <c r="N279" s="127" t="s">
        <v>160</v>
      </c>
      <c r="O279" s="68">
        <f t="shared" si="9"/>
        <v>9.0815809000182366</v>
      </c>
      <c r="P279" s="68">
        <f>IF(O279&lt;&gt;"",VLOOKUP($A279,Sheet4!$A$2:$O$1309,14,FALSE)*100,"")</f>
        <v>3.4389809155946249</v>
      </c>
      <c r="Q279" s="68">
        <f>IF(P279&lt;&gt;"",VLOOKUP($A279,Sheet4!$A$2:$O$1309,15,FALSE)*100,"")</f>
        <v>29.020362672317578</v>
      </c>
      <c r="R279" s="74">
        <f t="shared" si="10"/>
        <v>10</v>
      </c>
      <c r="S279" s="64" t="s">
        <v>4364</v>
      </c>
      <c r="T279" s="64" t="str">
        <f>IF(ISNA(VLOOKUP(A279,Sheet1!B$3:C$1266,2,FALSE)=TRUE),"NC",VLOOKUP(A279,Sheet1!B$3:C$1266,2,FALSE))</f>
        <v>Rural</v>
      </c>
      <c r="U279" s="65">
        <f>IF(ISNA(VLOOKUP($A279,Sheet1!$B$3:$AH$1266,Sheet1!E$1+(Sheet1!$A$1-1)*10,FALSE))=TRUE,"---",IF(VLOOKUP($A279,Sheet1!$B$3:$AH$1266,Sheet1!E$1+(Sheet1!$A$1-1)*10,FALSE)="---","---", (ROUND(VLOOKUP($A279,Sheet1!$B$3:$AH$1266,Sheet1!E$1+(Sheet1!$A$1-1)*10,FALSE),IF(VLOOKUP($A279,Sheet1!$B$3:$AH$1266,Sheet1!E$1+(Sheet1!$A$1-1)*10,FALSE)&gt;99999,-3,IF(VLOOKUP($A279,Sheet1!$B$3:$AH$1266,Sheet1!E$1+(Sheet1!$A$1-1)*10,FALSE)&gt;9999,-2,IF(VLOOKUP($A279,Sheet1!$B$3:$AH$1266,Sheet1!E$1+(Sheet1!$A$1-1)*10,FALSE)&gt;999,-1,0)))))))</f>
        <v>208</v>
      </c>
      <c r="V279" s="65">
        <f>IF(ISNA(VLOOKUP($A279,Sheet1!$B$3:$AH$1266,Sheet1!F$1+(Sheet1!$A$1-1)*10,FALSE))=TRUE,"---",IF(VLOOKUP($A279,Sheet1!$B$3:$AH$1266,Sheet1!F$1+(Sheet1!$A$1-1)*10,FALSE)="---","---", (ROUND(VLOOKUP($A279,Sheet1!$B$3:$AH$1266,Sheet1!F$1+(Sheet1!$A$1-1)*10,FALSE),IF(VLOOKUP($A279,Sheet1!$B$3:$AH$1266,Sheet1!F$1+(Sheet1!$A$1-1)*10,FALSE)&gt;99999,-3,IF(VLOOKUP($A279,Sheet1!$B$3:$AH$1266,Sheet1!F$1+(Sheet1!$A$1-1)*10,FALSE)&gt;9999,-2,IF(VLOOKUP($A279,Sheet1!$B$3:$AH$1266,Sheet1!F$1+(Sheet1!$A$1-1)*10,FALSE)&gt;999,-1,0)))))))</f>
        <v>254</v>
      </c>
      <c r="W279" s="65">
        <f>IF(ISNA(VLOOKUP($A279,Sheet1!$B$3:$AH$1266,Sheet1!G$1+(Sheet1!$A$1-1)*10,FALSE))=TRUE,"---",IF(VLOOKUP($A279,Sheet1!$B$3:$AH$1266,Sheet1!G$1+(Sheet1!$A$1-1)*10,FALSE)="---","---", (ROUND(VLOOKUP($A279,Sheet1!$B$3:$AH$1266,Sheet1!G$1+(Sheet1!$A$1-1)*10,FALSE),IF(VLOOKUP($A279,Sheet1!$B$3:$AH$1266,Sheet1!G$1+(Sheet1!$A$1-1)*10,FALSE)&gt;99999,-3,IF(VLOOKUP($A279,Sheet1!$B$3:$AH$1266,Sheet1!G$1+(Sheet1!$A$1-1)*10,FALSE)&gt;9999,-2,IF(VLOOKUP($A279,Sheet1!$B$3:$AH$1266,Sheet1!G$1+(Sheet1!$A$1-1)*10,FALSE)&gt;999,-1,0)))))))</f>
        <v>314</v>
      </c>
      <c r="X279" s="65">
        <f>IF(ISNA(VLOOKUP($A279,Sheet1!$B$3:$AH$1266,Sheet1!H$1+(Sheet1!$A$1-1)*10,FALSE))=TRUE,"---",IF(VLOOKUP($A279,Sheet1!$B$3:$AH$1266,Sheet1!H$1+(Sheet1!$A$1-1)*10,FALSE)="---","---", (ROUND(VLOOKUP($A279,Sheet1!$B$3:$AH$1266,Sheet1!H$1+(Sheet1!$A$1-1)*10,FALSE),IF(VLOOKUP($A279,Sheet1!$B$3:$AH$1266,Sheet1!H$1+(Sheet1!$A$1-1)*10,FALSE)&gt;99999,-3,IF(VLOOKUP($A279,Sheet1!$B$3:$AH$1266,Sheet1!H$1+(Sheet1!$A$1-1)*10,FALSE)&gt;9999,-2,IF(VLOOKUP($A279,Sheet1!$B$3:$AH$1266,Sheet1!H$1+(Sheet1!$A$1-1)*10,FALSE)&gt;999,-1,0)))))))</f>
        <v>481</v>
      </c>
      <c r="Y279" s="65">
        <f>IF(ISNA(VLOOKUP($A279,Sheet1!$B$3:$AH$1266,Sheet1!I$1+(Sheet1!$A$1-1)*10,FALSE))=TRUE,"---",IF(VLOOKUP($A279,Sheet1!$B$3:$AH$1266,Sheet1!I$1+(Sheet1!$A$1-1)*10,FALSE)="---","---", (ROUND(VLOOKUP($A279,Sheet1!$B$3:$AH$1266,Sheet1!I$1+(Sheet1!$A$1-1)*10,FALSE),IF(VLOOKUP($A279,Sheet1!$B$3:$AH$1266,Sheet1!I$1+(Sheet1!$A$1-1)*10,FALSE)&gt;99999,-3,IF(VLOOKUP($A279,Sheet1!$B$3:$AH$1266,Sheet1!I$1+(Sheet1!$A$1-1)*10,FALSE)&gt;9999,-2,IF(VLOOKUP($A279,Sheet1!$B$3:$AH$1266,Sheet1!I$1+(Sheet1!$A$1-1)*10,FALSE)&gt;999,-1,0)))))))</f>
        <v>605</v>
      </c>
      <c r="Z279" s="65">
        <f>IF(ISNA(VLOOKUP($A279,Sheet1!$B$3:$AH$1266,Sheet1!J$1+(Sheet1!$A$1-1)*10,FALSE))=TRUE,"---",IF(VLOOKUP($A279,Sheet1!$B$3:$AH$1266,Sheet1!J$1+(Sheet1!$A$1-1)*10,FALSE)="---","---", (ROUND(VLOOKUP($A279,Sheet1!$B$3:$AH$1266,Sheet1!J$1+(Sheet1!$A$1-1)*10,FALSE),IF(VLOOKUP($A279,Sheet1!$B$3:$AH$1266,Sheet1!J$1+(Sheet1!$A$1-1)*10,FALSE)&gt;99999,-3,IF(VLOOKUP($A279,Sheet1!$B$3:$AH$1266,Sheet1!J$1+(Sheet1!$A$1-1)*10,FALSE)&gt;9999,-2,IF(VLOOKUP($A279,Sheet1!$B$3:$AH$1266,Sheet1!J$1+(Sheet1!$A$1-1)*10,FALSE)&gt;999,-1,0)))))))</f>
        <v>772</v>
      </c>
      <c r="AA279" s="65">
        <f>IF(ISNA(VLOOKUP($A279,Sheet1!$B$3:$AH$1266,Sheet1!K$1+(Sheet1!$A$1-1)*10,FALSE))=TRUE,"---",IF(VLOOKUP($A279,Sheet1!$B$3:$AH$1266,Sheet1!K$1+(Sheet1!$A$1-1)*10,FALSE)="---","---", (ROUND(VLOOKUP($A279,Sheet1!$B$3:$AH$1266,Sheet1!K$1+(Sheet1!$A$1-1)*10,FALSE),IF(VLOOKUP($A279,Sheet1!$B$3:$AH$1266,Sheet1!K$1+(Sheet1!$A$1-1)*10,FALSE)&gt;99999,-3,IF(VLOOKUP($A279,Sheet1!$B$3:$AH$1266,Sheet1!K$1+(Sheet1!$A$1-1)*10,FALSE)&gt;9999,-2,IF(VLOOKUP($A279,Sheet1!$B$3:$AH$1266,Sheet1!K$1+(Sheet1!$A$1-1)*10,FALSE)&gt;999,-1,0)))))))</f>
        <v>901</v>
      </c>
      <c r="AB279" s="65">
        <f>IF(ISNA(VLOOKUP($A279,Sheet1!$B$3:$AH$1266,Sheet1!L$1+(Sheet1!$A$1-1)*10,FALSE))=TRUE,"---",IF(VLOOKUP($A279,Sheet1!$B$3:$AH$1266,Sheet1!L$1+(Sheet1!$A$1-1)*10,FALSE)="---","---", (ROUND(VLOOKUP($A279,Sheet1!$B$3:$AH$1266,Sheet1!L$1+(Sheet1!$A$1-1)*10,FALSE),IF(VLOOKUP($A279,Sheet1!$B$3:$AH$1266,Sheet1!L$1+(Sheet1!$A$1-1)*10,FALSE)&gt;99999,-3,IF(VLOOKUP($A279,Sheet1!$B$3:$AH$1266,Sheet1!L$1+(Sheet1!$A$1-1)*10,FALSE)&gt;9999,-2,IF(VLOOKUP($A279,Sheet1!$B$3:$AH$1266,Sheet1!L$1+(Sheet1!$A$1-1)*10,FALSE)&gt;999,-1,0)))))))</f>
        <v>1050</v>
      </c>
      <c r="AC279" s="65">
        <f>IF(ISNA(VLOOKUP($A279,Sheet1!$B$3:$AH$1266,Sheet1!M$1+(Sheet1!$A$1-1)*10,FALSE))=TRUE,"---",IF(VLOOKUP($A279,Sheet1!$B$3:$AH$1266,Sheet1!M$1+(Sheet1!$A$1-1)*10,FALSE)="---","---", (ROUND(VLOOKUP($A279,Sheet1!$B$3:$AH$1266,Sheet1!M$1+(Sheet1!$A$1-1)*10,FALSE),IF(VLOOKUP($A279,Sheet1!$B$3:$AH$1266,Sheet1!M$1+(Sheet1!$A$1-1)*10,FALSE)&gt;99999,-3,IF(VLOOKUP($A279,Sheet1!$B$3:$AH$1266,Sheet1!M$1+(Sheet1!$A$1-1)*10,FALSE)&gt;9999,-2,IF(VLOOKUP($A279,Sheet1!$B$3:$AH$1266,Sheet1!M$1+(Sheet1!$A$1-1)*10,FALSE)&gt;999,-1,0)))))))</f>
        <v>1180</v>
      </c>
      <c r="AD279" s="65">
        <f>IF(ISNA(VLOOKUP($A279,Sheet1!$B$3:$AH$1266,Sheet1!N$1+(Sheet1!$A$1-1)*10,FALSE))=TRUE,"---",IF(VLOOKUP($A279,Sheet1!$B$3:$AH$1266,Sheet1!N$1+(Sheet1!$A$1-1)*10,FALSE)="---","---", (ROUND(VLOOKUP($A279,Sheet1!$B$3:$AH$1266,Sheet1!N$1+(Sheet1!$A$1-1)*10,FALSE),IF(VLOOKUP($A279,Sheet1!$B$3:$AH$1266,Sheet1!N$1+(Sheet1!$A$1-1)*10,FALSE)&gt;99999,-3,IF(VLOOKUP($A279,Sheet1!$B$3:$AH$1266,Sheet1!N$1+(Sheet1!$A$1-1)*10,FALSE)&gt;9999,-2,IF(VLOOKUP($A279,Sheet1!$B$3:$AH$1266,Sheet1!N$1+(Sheet1!$A$1-1)*10,FALSE)&gt;999,-1,0)))))))</f>
        <v>1390</v>
      </c>
    </row>
    <row r="280" spans="1:30" ht="25.5" customHeight="1" x14ac:dyDescent="0.25">
      <c r="A280" s="133" t="s">
        <v>438</v>
      </c>
      <c r="B280" s="141" t="s">
        <v>439</v>
      </c>
      <c r="C280" s="133">
        <v>425411</v>
      </c>
      <c r="D280" s="133">
        <v>742553</v>
      </c>
      <c r="E280" s="67" t="s">
        <v>3027</v>
      </c>
      <c r="F280" s="117" t="s">
        <v>4526</v>
      </c>
      <c r="G280" s="118" t="s">
        <v>286</v>
      </c>
      <c r="H280" s="165">
        <v>1</v>
      </c>
      <c r="I280" s="119">
        <v>29301</v>
      </c>
      <c r="J280" s="124">
        <v>8.8800000000000008</v>
      </c>
      <c r="K280" s="121" t="s">
        <v>4405</v>
      </c>
      <c r="L280" s="122">
        <v>219</v>
      </c>
      <c r="M280" s="123">
        <v>219</v>
      </c>
      <c r="N280" s="121" t="s">
        <v>4405</v>
      </c>
      <c r="O280" s="71">
        <f t="shared" si="9"/>
        <v>1.8015264049236768</v>
      </c>
      <c r="P280" s="71">
        <f>IF(O280&lt;&gt;"",VLOOKUP($A280,Sheet4!$A$2:$O$1309,14,FALSE)*100,"")</f>
        <v>1.5111461472122611</v>
      </c>
      <c r="Q280" s="71">
        <f>IF(P280&lt;&gt;"",VLOOKUP($A280,Sheet4!$A$2:$O$1309,15,FALSE)*100,"")</f>
        <v>13.855734458519663</v>
      </c>
      <c r="R280" s="73">
        <f t="shared" si="10"/>
        <v>60</v>
      </c>
      <c r="S280" s="63" t="s">
        <v>4364</v>
      </c>
      <c r="T280" s="63" t="str">
        <f>IF(ISNA(VLOOKUP(A280,Sheet1!B$3:C$1266,2,FALSE)=TRUE),"NC",VLOOKUP(A280,Sheet1!B$3:C$1266,2,FALSE))</f>
        <v>Rural10</v>
      </c>
      <c r="U280" s="66">
        <f>IF(ISNA(VLOOKUP($A280,Sheet1!$B$3:$AH$1266,Sheet1!E$1+(Sheet1!$A$1-1)*10,FALSE))=TRUE,"---",IF(VLOOKUP($A280,Sheet1!$B$3:$AH$1266,Sheet1!E$1+(Sheet1!$A$1-1)*10,FALSE)="---","---", (ROUND(VLOOKUP($A280,Sheet1!$B$3:$AH$1266,Sheet1!E$1+(Sheet1!$A$1-1)*10,FALSE),IF(VLOOKUP($A280,Sheet1!$B$3:$AH$1266,Sheet1!E$1+(Sheet1!$A$1-1)*10,FALSE)&gt;99999,-3,IF(VLOOKUP($A280,Sheet1!$B$3:$AH$1266,Sheet1!E$1+(Sheet1!$A$1-1)*10,FALSE)&gt;9999,-2,IF(VLOOKUP($A280,Sheet1!$B$3:$AH$1266,Sheet1!E$1+(Sheet1!$A$1-1)*10,FALSE)&gt;999,-1,0)))))))</f>
        <v>58</v>
      </c>
      <c r="V280" s="66">
        <f>IF(ISNA(VLOOKUP($A280,Sheet1!$B$3:$AH$1266,Sheet1!F$1+(Sheet1!$A$1-1)*10,FALSE))=TRUE,"---",IF(VLOOKUP($A280,Sheet1!$B$3:$AH$1266,Sheet1!F$1+(Sheet1!$A$1-1)*10,FALSE)="---","---", (ROUND(VLOOKUP($A280,Sheet1!$B$3:$AH$1266,Sheet1!F$1+(Sheet1!$A$1-1)*10,FALSE),IF(VLOOKUP($A280,Sheet1!$B$3:$AH$1266,Sheet1!F$1+(Sheet1!$A$1-1)*10,FALSE)&gt;99999,-3,IF(VLOOKUP($A280,Sheet1!$B$3:$AH$1266,Sheet1!F$1+(Sheet1!$A$1-1)*10,FALSE)&gt;9999,-2,IF(VLOOKUP($A280,Sheet1!$B$3:$AH$1266,Sheet1!F$1+(Sheet1!$A$1-1)*10,FALSE)&gt;999,-1,0)))))))</f>
        <v>69</v>
      </c>
      <c r="W280" s="66">
        <f>IF(ISNA(VLOOKUP($A280,Sheet1!$B$3:$AH$1266,Sheet1!G$1+(Sheet1!$A$1-1)*10,FALSE))=TRUE,"---",IF(VLOOKUP($A280,Sheet1!$B$3:$AH$1266,Sheet1!G$1+(Sheet1!$A$1-1)*10,FALSE)="---","---", (ROUND(VLOOKUP($A280,Sheet1!$B$3:$AH$1266,Sheet1!G$1+(Sheet1!$A$1-1)*10,FALSE),IF(VLOOKUP($A280,Sheet1!$B$3:$AH$1266,Sheet1!G$1+(Sheet1!$A$1-1)*10,FALSE)&gt;99999,-3,IF(VLOOKUP($A280,Sheet1!$B$3:$AH$1266,Sheet1!G$1+(Sheet1!$A$1-1)*10,FALSE)&gt;9999,-2,IF(VLOOKUP($A280,Sheet1!$B$3:$AH$1266,Sheet1!G$1+(Sheet1!$A$1-1)*10,FALSE)&gt;999,-1,0)))))))</f>
        <v>84</v>
      </c>
      <c r="X280" s="66">
        <f>IF(ISNA(VLOOKUP($A280,Sheet1!$B$3:$AH$1266,Sheet1!H$1+(Sheet1!$A$1-1)*10,FALSE))=TRUE,"---",IF(VLOOKUP($A280,Sheet1!$B$3:$AH$1266,Sheet1!H$1+(Sheet1!$A$1-1)*10,FALSE)="---","---", (ROUND(VLOOKUP($A280,Sheet1!$B$3:$AH$1266,Sheet1!H$1+(Sheet1!$A$1-1)*10,FALSE),IF(VLOOKUP($A280,Sheet1!$B$3:$AH$1266,Sheet1!H$1+(Sheet1!$A$1-1)*10,FALSE)&gt;99999,-3,IF(VLOOKUP($A280,Sheet1!$B$3:$AH$1266,Sheet1!H$1+(Sheet1!$A$1-1)*10,FALSE)&gt;9999,-2,IF(VLOOKUP($A280,Sheet1!$B$3:$AH$1266,Sheet1!H$1+(Sheet1!$A$1-1)*10,FALSE)&gt;999,-1,0)))))))</f>
        <v>121</v>
      </c>
      <c r="Y280" s="66">
        <f>IF(ISNA(VLOOKUP($A280,Sheet1!$B$3:$AH$1266,Sheet1!I$1+(Sheet1!$A$1-1)*10,FALSE))=TRUE,"---",IF(VLOOKUP($A280,Sheet1!$B$3:$AH$1266,Sheet1!I$1+(Sheet1!$A$1-1)*10,FALSE)="---","---", (ROUND(VLOOKUP($A280,Sheet1!$B$3:$AH$1266,Sheet1!I$1+(Sheet1!$A$1-1)*10,FALSE),IF(VLOOKUP($A280,Sheet1!$B$3:$AH$1266,Sheet1!I$1+(Sheet1!$A$1-1)*10,FALSE)&gt;99999,-3,IF(VLOOKUP($A280,Sheet1!$B$3:$AH$1266,Sheet1!I$1+(Sheet1!$A$1-1)*10,FALSE)&gt;9999,-2,IF(VLOOKUP($A280,Sheet1!$B$3:$AH$1266,Sheet1!I$1+(Sheet1!$A$1-1)*10,FALSE)&gt;999,-1,0)))))))</f>
        <v>147</v>
      </c>
      <c r="Z280" s="66">
        <f>IF(ISNA(VLOOKUP($A280,Sheet1!$B$3:$AH$1266,Sheet1!J$1+(Sheet1!$A$1-1)*10,FALSE))=TRUE,"---",IF(VLOOKUP($A280,Sheet1!$B$3:$AH$1266,Sheet1!J$1+(Sheet1!$A$1-1)*10,FALSE)="---","---", (ROUND(VLOOKUP($A280,Sheet1!$B$3:$AH$1266,Sheet1!J$1+(Sheet1!$A$1-1)*10,FALSE),IF(VLOOKUP($A280,Sheet1!$B$3:$AH$1266,Sheet1!J$1+(Sheet1!$A$1-1)*10,FALSE)&gt;99999,-3,IF(VLOOKUP($A280,Sheet1!$B$3:$AH$1266,Sheet1!J$1+(Sheet1!$A$1-1)*10,FALSE)&gt;9999,-2,IF(VLOOKUP($A280,Sheet1!$B$3:$AH$1266,Sheet1!J$1+(Sheet1!$A$1-1)*10,FALSE)&gt;999,-1,0)))))))</f>
        <v>183</v>
      </c>
      <c r="AA280" s="66">
        <f>IF(ISNA(VLOOKUP($A280,Sheet1!$B$3:$AH$1266,Sheet1!K$1+(Sheet1!$A$1-1)*10,FALSE))=TRUE,"---",IF(VLOOKUP($A280,Sheet1!$B$3:$AH$1266,Sheet1!K$1+(Sheet1!$A$1-1)*10,FALSE)="---","---", (ROUND(VLOOKUP($A280,Sheet1!$B$3:$AH$1266,Sheet1!K$1+(Sheet1!$A$1-1)*10,FALSE),IF(VLOOKUP($A280,Sheet1!$B$3:$AH$1266,Sheet1!K$1+(Sheet1!$A$1-1)*10,FALSE)&gt;99999,-3,IF(VLOOKUP($A280,Sheet1!$B$3:$AH$1266,Sheet1!K$1+(Sheet1!$A$1-1)*10,FALSE)&gt;9999,-2,IF(VLOOKUP($A280,Sheet1!$B$3:$AH$1266,Sheet1!K$1+(Sheet1!$A$1-1)*10,FALSE)&gt;999,-1,0)))))))</f>
        <v>213</v>
      </c>
      <c r="AB280" s="66">
        <f>IF(ISNA(VLOOKUP($A280,Sheet1!$B$3:$AH$1266,Sheet1!L$1+(Sheet1!$A$1-1)*10,FALSE))=TRUE,"---",IF(VLOOKUP($A280,Sheet1!$B$3:$AH$1266,Sheet1!L$1+(Sheet1!$A$1-1)*10,FALSE)="---","---", (ROUND(VLOOKUP($A280,Sheet1!$B$3:$AH$1266,Sheet1!L$1+(Sheet1!$A$1-1)*10,FALSE),IF(VLOOKUP($A280,Sheet1!$B$3:$AH$1266,Sheet1!L$1+(Sheet1!$A$1-1)*10,FALSE)&gt;99999,-3,IF(VLOOKUP($A280,Sheet1!$B$3:$AH$1266,Sheet1!L$1+(Sheet1!$A$1-1)*10,FALSE)&gt;9999,-2,IF(VLOOKUP($A280,Sheet1!$B$3:$AH$1266,Sheet1!L$1+(Sheet1!$A$1-1)*10,FALSE)&gt;999,-1,0)))))))</f>
        <v>245</v>
      </c>
      <c r="AC280" s="66">
        <f>IF(ISNA(VLOOKUP($A280,Sheet1!$B$3:$AH$1266,Sheet1!M$1+(Sheet1!$A$1-1)*10,FALSE))=TRUE,"---",IF(VLOOKUP($A280,Sheet1!$B$3:$AH$1266,Sheet1!M$1+(Sheet1!$A$1-1)*10,FALSE)="---","---", (ROUND(VLOOKUP($A280,Sheet1!$B$3:$AH$1266,Sheet1!M$1+(Sheet1!$A$1-1)*10,FALSE),IF(VLOOKUP($A280,Sheet1!$B$3:$AH$1266,Sheet1!M$1+(Sheet1!$A$1-1)*10,FALSE)&gt;99999,-3,IF(VLOOKUP($A280,Sheet1!$B$3:$AH$1266,Sheet1!M$1+(Sheet1!$A$1-1)*10,FALSE)&gt;9999,-2,IF(VLOOKUP($A280,Sheet1!$B$3:$AH$1266,Sheet1!M$1+(Sheet1!$A$1-1)*10,FALSE)&gt;999,-1,0)))))))</f>
        <v>278</v>
      </c>
      <c r="AD280" s="66">
        <f>IF(ISNA(VLOOKUP($A280,Sheet1!$B$3:$AH$1266,Sheet1!N$1+(Sheet1!$A$1-1)*10,FALSE))=TRUE,"---",IF(VLOOKUP($A280,Sheet1!$B$3:$AH$1266,Sheet1!N$1+(Sheet1!$A$1-1)*10,FALSE)="---","---", (ROUND(VLOOKUP($A280,Sheet1!$B$3:$AH$1266,Sheet1!N$1+(Sheet1!$A$1-1)*10,FALSE),IF(VLOOKUP($A280,Sheet1!$B$3:$AH$1266,Sheet1!N$1+(Sheet1!$A$1-1)*10,FALSE)&gt;99999,-3,IF(VLOOKUP($A280,Sheet1!$B$3:$AH$1266,Sheet1!N$1+(Sheet1!$A$1-1)*10,FALSE)&gt;9999,-2,IF(VLOOKUP($A280,Sheet1!$B$3:$AH$1266,Sheet1!N$1+(Sheet1!$A$1-1)*10,FALSE)&gt;999,-1,0)))))))</f>
        <v>328</v>
      </c>
    </row>
    <row r="281" spans="1:30" ht="25.5" customHeight="1" x14ac:dyDescent="0.25">
      <c r="A281" s="125" t="s">
        <v>440</v>
      </c>
      <c r="B281" s="126" t="s">
        <v>441</v>
      </c>
      <c r="C281" s="125">
        <v>430030</v>
      </c>
      <c r="D281" s="125">
        <v>742151</v>
      </c>
      <c r="E281" s="70" t="s">
        <v>3055</v>
      </c>
      <c r="F281" s="139" t="s">
        <v>4405</v>
      </c>
      <c r="G281" s="127" t="s">
        <v>160</v>
      </c>
      <c r="H281" s="128">
        <v>7.74</v>
      </c>
      <c r="I281" s="112">
        <v>21882</v>
      </c>
      <c r="J281" s="140" t="s">
        <v>4405</v>
      </c>
      <c r="K281" s="127" t="s">
        <v>17</v>
      </c>
      <c r="L281" s="115">
        <v>190</v>
      </c>
      <c r="M281" s="116">
        <v>24.5</v>
      </c>
      <c r="N281" s="127" t="s">
        <v>145</v>
      </c>
      <c r="O281" s="68" t="str">
        <f t="shared" si="9"/>
        <v>&gt;50</v>
      </c>
      <c r="P281" s="68">
        <f>IF(O281&lt;&gt;"",VLOOKUP($A281,Sheet4!$A$2:$O$1309,14,FALSE)*100,"")</f>
        <v>8.3332349067241083</v>
      </c>
      <c r="Q281" s="68">
        <f>IF(P281&lt;&gt;"",VLOOKUP($A281,Sheet4!$A$2:$O$1309,15,FALSE)*100,"")</f>
        <v>57.355307589348669</v>
      </c>
      <c r="R281" s="74" t="str">
        <f t="shared" si="10"/>
        <v>&lt;2</v>
      </c>
      <c r="S281" s="64" t="s">
        <v>4364</v>
      </c>
      <c r="T281" s="64" t="str">
        <f>IF(ISNA(VLOOKUP(A281,Sheet1!B$3:C$1266,2,FALSE)=TRUE),"NC",VLOOKUP(A281,Sheet1!B$3:C$1266,2,FALSE))</f>
        <v>Rural</v>
      </c>
      <c r="U281" s="65">
        <f>IF(ISNA(VLOOKUP($A281,Sheet1!$B$3:$AH$1266,Sheet1!E$1+(Sheet1!$A$1-1)*10,FALSE))=TRUE,"---",IF(VLOOKUP($A281,Sheet1!$B$3:$AH$1266,Sheet1!E$1+(Sheet1!$A$1-1)*10,FALSE)="---","---", (ROUND(VLOOKUP($A281,Sheet1!$B$3:$AH$1266,Sheet1!E$1+(Sheet1!$A$1-1)*10,FALSE),IF(VLOOKUP($A281,Sheet1!$B$3:$AH$1266,Sheet1!E$1+(Sheet1!$A$1-1)*10,FALSE)&gt;99999,-3,IF(VLOOKUP($A281,Sheet1!$B$3:$AH$1266,Sheet1!E$1+(Sheet1!$A$1-1)*10,FALSE)&gt;9999,-2,IF(VLOOKUP($A281,Sheet1!$B$3:$AH$1266,Sheet1!E$1+(Sheet1!$A$1-1)*10,FALSE)&gt;999,-1,0)))))))</f>
        <v>241</v>
      </c>
      <c r="V281" s="65">
        <f>IF(ISNA(VLOOKUP($A281,Sheet1!$B$3:$AH$1266,Sheet1!F$1+(Sheet1!$A$1-1)*10,FALSE))=TRUE,"---",IF(VLOOKUP($A281,Sheet1!$B$3:$AH$1266,Sheet1!F$1+(Sheet1!$A$1-1)*10,FALSE)="---","---", (ROUND(VLOOKUP($A281,Sheet1!$B$3:$AH$1266,Sheet1!F$1+(Sheet1!$A$1-1)*10,FALSE),IF(VLOOKUP($A281,Sheet1!$B$3:$AH$1266,Sheet1!F$1+(Sheet1!$A$1-1)*10,FALSE)&gt;99999,-3,IF(VLOOKUP($A281,Sheet1!$B$3:$AH$1266,Sheet1!F$1+(Sheet1!$A$1-1)*10,FALSE)&gt;9999,-2,IF(VLOOKUP($A281,Sheet1!$B$3:$AH$1266,Sheet1!F$1+(Sheet1!$A$1-1)*10,FALSE)&gt;999,-1,0)))))))</f>
        <v>286</v>
      </c>
      <c r="W281" s="65">
        <f>IF(ISNA(VLOOKUP($A281,Sheet1!$B$3:$AH$1266,Sheet1!G$1+(Sheet1!$A$1-1)*10,FALSE))=TRUE,"---",IF(VLOOKUP($A281,Sheet1!$B$3:$AH$1266,Sheet1!G$1+(Sheet1!$A$1-1)*10,FALSE)="---","---", (ROUND(VLOOKUP($A281,Sheet1!$B$3:$AH$1266,Sheet1!G$1+(Sheet1!$A$1-1)*10,FALSE),IF(VLOOKUP($A281,Sheet1!$B$3:$AH$1266,Sheet1!G$1+(Sheet1!$A$1-1)*10,FALSE)&gt;99999,-3,IF(VLOOKUP($A281,Sheet1!$B$3:$AH$1266,Sheet1!G$1+(Sheet1!$A$1-1)*10,FALSE)&gt;9999,-2,IF(VLOOKUP($A281,Sheet1!$B$3:$AH$1266,Sheet1!G$1+(Sheet1!$A$1-1)*10,FALSE)&gt;999,-1,0)))))))</f>
        <v>343</v>
      </c>
      <c r="X281" s="65">
        <f>IF(ISNA(VLOOKUP($A281,Sheet1!$B$3:$AH$1266,Sheet1!H$1+(Sheet1!$A$1-1)*10,FALSE))=TRUE,"---",IF(VLOOKUP($A281,Sheet1!$B$3:$AH$1266,Sheet1!H$1+(Sheet1!$A$1-1)*10,FALSE)="---","---", (ROUND(VLOOKUP($A281,Sheet1!$B$3:$AH$1266,Sheet1!H$1+(Sheet1!$A$1-1)*10,FALSE),IF(VLOOKUP($A281,Sheet1!$B$3:$AH$1266,Sheet1!H$1+(Sheet1!$A$1-1)*10,FALSE)&gt;99999,-3,IF(VLOOKUP($A281,Sheet1!$B$3:$AH$1266,Sheet1!H$1+(Sheet1!$A$1-1)*10,FALSE)&gt;9999,-2,IF(VLOOKUP($A281,Sheet1!$B$3:$AH$1266,Sheet1!H$1+(Sheet1!$A$1-1)*10,FALSE)&gt;999,-1,0)))))))</f>
        <v>501</v>
      </c>
      <c r="Y281" s="65">
        <f>IF(ISNA(VLOOKUP($A281,Sheet1!$B$3:$AH$1266,Sheet1!I$1+(Sheet1!$A$1-1)*10,FALSE))=TRUE,"---",IF(VLOOKUP($A281,Sheet1!$B$3:$AH$1266,Sheet1!I$1+(Sheet1!$A$1-1)*10,FALSE)="---","---", (ROUND(VLOOKUP($A281,Sheet1!$B$3:$AH$1266,Sheet1!I$1+(Sheet1!$A$1-1)*10,FALSE),IF(VLOOKUP($A281,Sheet1!$B$3:$AH$1266,Sheet1!I$1+(Sheet1!$A$1-1)*10,FALSE)&gt;99999,-3,IF(VLOOKUP($A281,Sheet1!$B$3:$AH$1266,Sheet1!I$1+(Sheet1!$A$1-1)*10,FALSE)&gt;9999,-2,IF(VLOOKUP($A281,Sheet1!$B$3:$AH$1266,Sheet1!I$1+(Sheet1!$A$1-1)*10,FALSE)&gt;999,-1,0)))))))</f>
        <v>615</v>
      </c>
      <c r="Z281" s="65">
        <f>IF(ISNA(VLOOKUP($A281,Sheet1!$B$3:$AH$1266,Sheet1!J$1+(Sheet1!$A$1-1)*10,FALSE))=TRUE,"---",IF(VLOOKUP($A281,Sheet1!$B$3:$AH$1266,Sheet1!J$1+(Sheet1!$A$1-1)*10,FALSE)="---","---", (ROUND(VLOOKUP($A281,Sheet1!$B$3:$AH$1266,Sheet1!J$1+(Sheet1!$A$1-1)*10,FALSE),IF(VLOOKUP($A281,Sheet1!$B$3:$AH$1266,Sheet1!J$1+(Sheet1!$A$1-1)*10,FALSE)&gt;99999,-3,IF(VLOOKUP($A281,Sheet1!$B$3:$AH$1266,Sheet1!J$1+(Sheet1!$A$1-1)*10,FALSE)&gt;9999,-2,IF(VLOOKUP($A281,Sheet1!$B$3:$AH$1266,Sheet1!J$1+(Sheet1!$A$1-1)*10,FALSE)&gt;999,-1,0)))))))</f>
        <v>767</v>
      </c>
      <c r="AA281" s="65">
        <f>IF(ISNA(VLOOKUP($A281,Sheet1!$B$3:$AH$1266,Sheet1!K$1+(Sheet1!$A$1-1)*10,FALSE))=TRUE,"---",IF(VLOOKUP($A281,Sheet1!$B$3:$AH$1266,Sheet1!K$1+(Sheet1!$A$1-1)*10,FALSE)="---","---", (ROUND(VLOOKUP($A281,Sheet1!$B$3:$AH$1266,Sheet1!K$1+(Sheet1!$A$1-1)*10,FALSE),IF(VLOOKUP($A281,Sheet1!$B$3:$AH$1266,Sheet1!K$1+(Sheet1!$A$1-1)*10,FALSE)&gt;99999,-3,IF(VLOOKUP($A281,Sheet1!$B$3:$AH$1266,Sheet1!K$1+(Sheet1!$A$1-1)*10,FALSE)&gt;9999,-2,IF(VLOOKUP($A281,Sheet1!$B$3:$AH$1266,Sheet1!K$1+(Sheet1!$A$1-1)*10,FALSE)&gt;999,-1,0)))))))</f>
        <v>883</v>
      </c>
      <c r="AB281" s="65">
        <f>IF(ISNA(VLOOKUP($A281,Sheet1!$B$3:$AH$1266,Sheet1!L$1+(Sheet1!$A$1-1)*10,FALSE))=TRUE,"---",IF(VLOOKUP($A281,Sheet1!$B$3:$AH$1266,Sheet1!L$1+(Sheet1!$A$1-1)*10,FALSE)="---","---", (ROUND(VLOOKUP($A281,Sheet1!$B$3:$AH$1266,Sheet1!L$1+(Sheet1!$A$1-1)*10,FALSE),IF(VLOOKUP($A281,Sheet1!$B$3:$AH$1266,Sheet1!L$1+(Sheet1!$A$1-1)*10,FALSE)&gt;99999,-3,IF(VLOOKUP($A281,Sheet1!$B$3:$AH$1266,Sheet1!L$1+(Sheet1!$A$1-1)*10,FALSE)&gt;9999,-2,IF(VLOOKUP($A281,Sheet1!$B$3:$AH$1266,Sheet1!L$1+(Sheet1!$A$1-1)*10,FALSE)&gt;999,-1,0)))))))</f>
        <v>1010</v>
      </c>
      <c r="AC281" s="65">
        <f>IF(ISNA(VLOOKUP($A281,Sheet1!$B$3:$AH$1266,Sheet1!M$1+(Sheet1!$A$1-1)*10,FALSE))=TRUE,"---",IF(VLOOKUP($A281,Sheet1!$B$3:$AH$1266,Sheet1!M$1+(Sheet1!$A$1-1)*10,FALSE)="---","---", (ROUND(VLOOKUP($A281,Sheet1!$B$3:$AH$1266,Sheet1!M$1+(Sheet1!$A$1-1)*10,FALSE),IF(VLOOKUP($A281,Sheet1!$B$3:$AH$1266,Sheet1!M$1+(Sheet1!$A$1-1)*10,FALSE)&gt;99999,-3,IF(VLOOKUP($A281,Sheet1!$B$3:$AH$1266,Sheet1!M$1+(Sheet1!$A$1-1)*10,FALSE)&gt;9999,-2,IF(VLOOKUP($A281,Sheet1!$B$3:$AH$1266,Sheet1!M$1+(Sheet1!$A$1-1)*10,FALSE)&gt;999,-1,0)))))))</f>
        <v>1140</v>
      </c>
      <c r="AD281" s="65">
        <f>IF(ISNA(VLOOKUP($A281,Sheet1!$B$3:$AH$1266,Sheet1!N$1+(Sheet1!$A$1-1)*10,FALSE))=TRUE,"---",IF(VLOOKUP($A281,Sheet1!$B$3:$AH$1266,Sheet1!N$1+(Sheet1!$A$1-1)*10,FALSE)="---","---", (ROUND(VLOOKUP($A281,Sheet1!$B$3:$AH$1266,Sheet1!N$1+(Sheet1!$A$1-1)*10,FALSE),IF(VLOOKUP($A281,Sheet1!$B$3:$AH$1266,Sheet1!N$1+(Sheet1!$A$1-1)*10,FALSE)&gt;99999,-3,IF(VLOOKUP($A281,Sheet1!$B$3:$AH$1266,Sheet1!N$1+(Sheet1!$A$1-1)*10,FALSE)&gt;9999,-2,IF(VLOOKUP($A281,Sheet1!$B$3:$AH$1266,Sheet1!N$1+(Sheet1!$A$1-1)*10,FALSE)&gt;999,-1,0)))))))</f>
        <v>1320</v>
      </c>
    </row>
    <row r="282" spans="1:30" ht="25.5" customHeight="1" x14ac:dyDescent="0.25">
      <c r="A282" s="304" t="s">
        <v>442</v>
      </c>
      <c r="B282" s="393" t="s">
        <v>443</v>
      </c>
      <c r="C282" s="304">
        <v>425922</v>
      </c>
      <c r="D282" s="304">
        <v>742438</v>
      </c>
      <c r="E282" s="305" t="s">
        <v>3055</v>
      </c>
      <c r="F282" s="345" t="s">
        <v>4509</v>
      </c>
      <c r="G282" s="351" t="s">
        <v>286</v>
      </c>
      <c r="H282" s="348">
        <v>38.4</v>
      </c>
      <c r="I282" s="119" t="s">
        <v>318</v>
      </c>
      <c r="J282" s="137" t="s">
        <v>4405</v>
      </c>
      <c r="K282" s="118" t="s">
        <v>17</v>
      </c>
      <c r="L282" s="146">
        <v>2900</v>
      </c>
      <c r="M282" s="123">
        <v>75.5</v>
      </c>
      <c r="N282" s="118" t="s">
        <v>288</v>
      </c>
      <c r="O282" s="71">
        <f t="shared" si="9"/>
        <v>8.4221998593792957</v>
      </c>
      <c r="P282" s="71">
        <f>IF(O282&lt;&gt;"",VLOOKUP($A282,Sheet4!$A$2:$O$1309,14,FALSE)*100,"")</f>
        <v>3.373308485055404</v>
      </c>
      <c r="Q282" s="71">
        <f>IF(P282&lt;&gt;"",VLOOKUP($A282,Sheet4!$A$2:$O$1309,15,FALSE)*100,"")</f>
        <v>28.546099454065022</v>
      </c>
      <c r="R282" s="73">
        <f t="shared" si="10"/>
        <v>10</v>
      </c>
      <c r="S282" s="357" t="s">
        <v>4364</v>
      </c>
      <c r="T282" s="357" t="str">
        <f>IF(ISNA(VLOOKUP(A282,Sheet1!B$3:C$1266,2,FALSE)=TRUE),"NC",VLOOKUP(A282,Sheet1!B$3:C$1266,2,FALSE))</f>
        <v>Rural</v>
      </c>
      <c r="U282" s="385">
        <f>IF(ISNA(VLOOKUP($A282,Sheet1!$B$3:$AH$1266,Sheet1!E$1+(Sheet1!$A$1-1)*10,FALSE))=TRUE,"---",IF(VLOOKUP($A282,Sheet1!$B$3:$AH$1266,Sheet1!E$1+(Sheet1!$A$1-1)*10,FALSE)="---","---", (ROUND(VLOOKUP($A282,Sheet1!$B$3:$AH$1266,Sheet1!E$1+(Sheet1!$A$1-1)*10,FALSE),IF(VLOOKUP($A282,Sheet1!$B$3:$AH$1266,Sheet1!E$1+(Sheet1!$A$1-1)*10,FALSE)&gt;99999,-3,IF(VLOOKUP($A282,Sheet1!$B$3:$AH$1266,Sheet1!E$1+(Sheet1!$A$1-1)*10,FALSE)&gt;9999,-2,IF(VLOOKUP($A282,Sheet1!$B$3:$AH$1266,Sheet1!E$1+(Sheet1!$A$1-1)*10,FALSE)&gt;999,-1,0)))))))</f>
        <v>1060</v>
      </c>
      <c r="V282" s="385">
        <f>IF(ISNA(VLOOKUP($A282,Sheet1!$B$3:$AH$1266,Sheet1!F$1+(Sheet1!$A$1-1)*10,FALSE))=TRUE,"---",IF(VLOOKUP($A282,Sheet1!$B$3:$AH$1266,Sheet1!F$1+(Sheet1!$A$1-1)*10,FALSE)="---","---", (ROUND(VLOOKUP($A282,Sheet1!$B$3:$AH$1266,Sheet1!F$1+(Sheet1!$A$1-1)*10,FALSE),IF(VLOOKUP($A282,Sheet1!$B$3:$AH$1266,Sheet1!F$1+(Sheet1!$A$1-1)*10,FALSE)&gt;99999,-3,IF(VLOOKUP($A282,Sheet1!$B$3:$AH$1266,Sheet1!F$1+(Sheet1!$A$1-1)*10,FALSE)&gt;9999,-2,IF(VLOOKUP($A282,Sheet1!$B$3:$AH$1266,Sheet1!F$1+(Sheet1!$A$1-1)*10,FALSE)&gt;999,-1,0)))))))</f>
        <v>1260</v>
      </c>
      <c r="W282" s="385">
        <f>IF(ISNA(VLOOKUP($A282,Sheet1!$B$3:$AH$1266,Sheet1!G$1+(Sheet1!$A$1-1)*10,FALSE))=TRUE,"---",IF(VLOOKUP($A282,Sheet1!$B$3:$AH$1266,Sheet1!G$1+(Sheet1!$A$1-1)*10,FALSE)="---","---", (ROUND(VLOOKUP($A282,Sheet1!$B$3:$AH$1266,Sheet1!G$1+(Sheet1!$A$1-1)*10,FALSE),IF(VLOOKUP($A282,Sheet1!$B$3:$AH$1266,Sheet1!G$1+(Sheet1!$A$1-1)*10,FALSE)&gt;99999,-3,IF(VLOOKUP($A282,Sheet1!$B$3:$AH$1266,Sheet1!G$1+(Sheet1!$A$1-1)*10,FALSE)&gt;9999,-2,IF(VLOOKUP($A282,Sheet1!$B$3:$AH$1266,Sheet1!G$1+(Sheet1!$A$1-1)*10,FALSE)&gt;999,-1,0)))))))</f>
        <v>1520</v>
      </c>
      <c r="X282" s="385">
        <f>IF(ISNA(VLOOKUP($A282,Sheet1!$B$3:$AH$1266,Sheet1!H$1+(Sheet1!$A$1-1)*10,FALSE))=TRUE,"---",IF(VLOOKUP($A282,Sheet1!$B$3:$AH$1266,Sheet1!H$1+(Sheet1!$A$1-1)*10,FALSE)="---","---", (ROUND(VLOOKUP($A282,Sheet1!$B$3:$AH$1266,Sheet1!H$1+(Sheet1!$A$1-1)*10,FALSE),IF(VLOOKUP($A282,Sheet1!$B$3:$AH$1266,Sheet1!H$1+(Sheet1!$A$1-1)*10,FALSE)&gt;99999,-3,IF(VLOOKUP($A282,Sheet1!$B$3:$AH$1266,Sheet1!H$1+(Sheet1!$A$1-1)*10,FALSE)&gt;9999,-2,IF(VLOOKUP($A282,Sheet1!$B$3:$AH$1266,Sheet1!H$1+(Sheet1!$A$1-1)*10,FALSE)&gt;999,-1,0)))))))</f>
        <v>2230</v>
      </c>
      <c r="Y282" s="385">
        <f>IF(ISNA(VLOOKUP($A282,Sheet1!$B$3:$AH$1266,Sheet1!I$1+(Sheet1!$A$1-1)*10,FALSE))=TRUE,"---",IF(VLOOKUP($A282,Sheet1!$B$3:$AH$1266,Sheet1!I$1+(Sheet1!$A$1-1)*10,FALSE)="---","---", (ROUND(VLOOKUP($A282,Sheet1!$B$3:$AH$1266,Sheet1!I$1+(Sheet1!$A$1-1)*10,FALSE),IF(VLOOKUP($A282,Sheet1!$B$3:$AH$1266,Sheet1!I$1+(Sheet1!$A$1-1)*10,FALSE)&gt;99999,-3,IF(VLOOKUP($A282,Sheet1!$B$3:$AH$1266,Sheet1!I$1+(Sheet1!$A$1-1)*10,FALSE)&gt;9999,-2,IF(VLOOKUP($A282,Sheet1!$B$3:$AH$1266,Sheet1!I$1+(Sheet1!$A$1-1)*10,FALSE)&gt;999,-1,0)))))))</f>
        <v>2740</v>
      </c>
      <c r="Z282" s="385">
        <f>IF(ISNA(VLOOKUP($A282,Sheet1!$B$3:$AH$1266,Sheet1!J$1+(Sheet1!$A$1-1)*10,FALSE))=TRUE,"---",IF(VLOOKUP($A282,Sheet1!$B$3:$AH$1266,Sheet1!J$1+(Sheet1!$A$1-1)*10,FALSE)="---","---", (ROUND(VLOOKUP($A282,Sheet1!$B$3:$AH$1266,Sheet1!J$1+(Sheet1!$A$1-1)*10,FALSE),IF(VLOOKUP($A282,Sheet1!$B$3:$AH$1266,Sheet1!J$1+(Sheet1!$A$1-1)*10,FALSE)&gt;99999,-3,IF(VLOOKUP($A282,Sheet1!$B$3:$AH$1266,Sheet1!J$1+(Sheet1!$A$1-1)*10,FALSE)&gt;9999,-2,IF(VLOOKUP($A282,Sheet1!$B$3:$AH$1266,Sheet1!J$1+(Sheet1!$A$1-1)*10,FALSE)&gt;999,-1,0)))))))</f>
        <v>3400</v>
      </c>
      <c r="AA282" s="385">
        <f>IF(ISNA(VLOOKUP($A282,Sheet1!$B$3:$AH$1266,Sheet1!K$1+(Sheet1!$A$1-1)*10,FALSE))=TRUE,"---",IF(VLOOKUP($A282,Sheet1!$B$3:$AH$1266,Sheet1!K$1+(Sheet1!$A$1-1)*10,FALSE)="---","---", (ROUND(VLOOKUP($A282,Sheet1!$B$3:$AH$1266,Sheet1!K$1+(Sheet1!$A$1-1)*10,FALSE),IF(VLOOKUP($A282,Sheet1!$B$3:$AH$1266,Sheet1!K$1+(Sheet1!$A$1-1)*10,FALSE)&gt;99999,-3,IF(VLOOKUP($A282,Sheet1!$B$3:$AH$1266,Sheet1!K$1+(Sheet1!$A$1-1)*10,FALSE)&gt;9999,-2,IF(VLOOKUP($A282,Sheet1!$B$3:$AH$1266,Sheet1!K$1+(Sheet1!$A$1-1)*10,FALSE)&gt;999,-1,0)))))))</f>
        <v>3910</v>
      </c>
      <c r="AB282" s="385">
        <f>IF(ISNA(VLOOKUP($A282,Sheet1!$B$3:$AH$1266,Sheet1!L$1+(Sheet1!$A$1-1)*10,FALSE))=TRUE,"---",IF(VLOOKUP($A282,Sheet1!$B$3:$AH$1266,Sheet1!L$1+(Sheet1!$A$1-1)*10,FALSE)="---","---", (ROUND(VLOOKUP($A282,Sheet1!$B$3:$AH$1266,Sheet1!L$1+(Sheet1!$A$1-1)*10,FALSE),IF(VLOOKUP($A282,Sheet1!$B$3:$AH$1266,Sheet1!L$1+(Sheet1!$A$1-1)*10,FALSE)&gt;99999,-3,IF(VLOOKUP($A282,Sheet1!$B$3:$AH$1266,Sheet1!L$1+(Sheet1!$A$1-1)*10,FALSE)&gt;9999,-2,IF(VLOOKUP($A282,Sheet1!$B$3:$AH$1266,Sheet1!L$1+(Sheet1!$A$1-1)*10,FALSE)&gt;999,-1,0)))))))</f>
        <v>4480</v>
      </c>
      <c r="AC282" s="385">
        <f>IF(ISNA(VLOOKUP($A282,Sheet1!$B$3:$AH$1266,Sheet1!M$1+(Sheet1!$A$1-1)*10,FALSE))=TRUE,"---",IF(VLOOKUP($A282,Sheet1!$B$3:$AH$1266,Sheet1!M$1+(Sheet1!$A$1-1)*10,FALSE)="---","---", (ROUND(VLOOKUP($A282,Sheet1!$B$3:$AH$1266,Sheet1!M$1+(Sheet1!$A$1-1)*10,FALSE),IF(VLOOKUP($A282,Sheet1!$B$3:$AH$1266,Sheet1!M$1+(Sheet1!$A$1-1)*10,FALSE)&gt;99999,-3,IF(VLOOKUP($A282,Sheet1!$B$3:$AH$1266,Sheet1!M$1+(Sheet1!$A$1-1)*10,FALSE)&gt;9999,-2,IF(VLOOKUP($A282,Sheet1!$B$3:$AH$1266,Sheet1!M$1+(Sheet1!$A$1-1)*10,FALSE)&gt;999,-1,0)))))))</f>
        <v>5000</v>
      </c>
      <c r="AD282" s="385">
        <f>IF(ISNA(VLOOKUP($A282,Sheet1!$B$3:$AH$1266,Sheet1!N$1+(Sheet1!$A$1-1)*10,FALSE))=TRUE,"---",IF(VLOOKUP($A282,Sheet1!$B$3:$AH$1266,Sheet1!N$1+(Sheet1!$A$1-1)*10,FALSE)="---","---", (ROUND(VLOOKUP($A282,Sheet1!$B$3:$AH$1266,Sheet1!N$1+(Sheet1!$A$1-1)*10,FALSE),IF(VLOOKUP($A282,Sheet1!$B$3:$AH$1266,Sheet1!N$1+(Sheet1!$A$1-1)*10,FALSE)&gt;99999,-3,IF(VLOOKUP($A282,Sheet1!$B$3:$AH$1266,Sheet1!N$1+(Sheet1!$A$1-1)*10,FALSE)&gt;9999,-2,IF(VLOOKUP($A282,Sheet1!$B$3:$AH$1266,Sheet1!N$1+(Sheet1!$A$1-1)*10,FALSE)&gt;999,-1,0)))))))</f>
        <v>5830</v>
      </c>
    </row>
    <row r="283" spans="1:30" ht="25.5" customHeight="1" x14ac:dyDescent="0.25">
      <c r="A283" s="304"/>
      <c r="B283" s="346"/>
      <c r="C283" s="304"/>
      <c r="D283" s="304"/>
      <c r="E283" s="305" t="e">
        <v>#N/A</v>
      </c>
      <c r="F283" s="346"/>
      <c r="G283" s="352"/>
      <c r="H283" s="348"/>
      <c r="I283" s="119">
        <v>44</v>
      </c>
      <c r="J283" s="137" t="s">
        <v>4405</v>
      </c>
      <c r="K283" s="118" t="s">
        <v>17</v>
      </c>
      <c r="L283" s="122">
        <v>1540</v>
      </c>
      <c r="M283" s="123">
        <v>40.1</v>
      </c>
      <c r="N283" s="118" t="s">
        <v>92</v>
      </c>
      <c r="O283" s="71" t="s">
        <v>4405</v>
      </c>
      <c r="P283" s="71" t="s">
        <v>4405</v>
      </c>
      <c r="Q283" s="71" t="s">
        <v>4405</v>
      </c>
      <c r="R283" s="73" t="s">
        <v>4405</v>
      </c>
      <c r="S283" s="357" t="e">
        <v>#N/A</v>
      </c>
      <c r="T283" s="357" t="str">
        <f>IF(ISNA(VLOOKUP(A283,Sheet1!B$3:C$1266,2,FALSE)=TRUE),"ND",VLOOKUP(A283,Sheet1!B$3:C$1266,2,FALSE))</f>
        <v>ND</v>
      </c>
      <c r="U283" s="385" t="str">
        <f>IF(ISNA(VLOOKUP($A283,Sheet1!$B$3:$AH$1266,Sheet1!E$1+(Sheet1!$A$1-1)*10,FALSE))=TRUE,"---",IF(VLOOKUP($A283,Sheet1!$B$3:$AH$1266,Sheet1!E$1+(Sheet1!$A$1-1)*10,FALSE)="---","---", (ROUND(VLOOKUP($A283,Sheet1!$B$3:$AH$1266,Sheet1!E$1+(Sheet1!$A$1-1)*10,FALSE),IF(VLOOKUP($A283,Sheet1!$B$3:$AH$1266,Sheet1!E$1+(Sheet1!$A$1-1)*10,FALSE)&gt;99999,-3,IF(VLOOKUP($A283,Sheet1!$B$3:$AH$1266,Sheet1!E$1+(Sheet1!$A$1-1)*10,FALSE)&gt;9999,-2,IF(VLOOKUP($A283,Sheet1!$B$3:$AH$1266,Sheet1!E$1+(Sheet1!$A$1-1)*10,FALSE)&gt;999,-1,0)))))))</f>
        <v>---</v>
      </c>
      <c r="V283" s="385" t="str">
        <f>IF(ISNA(VLOOKUP($A283,Sheet1!$B$3:$AH$1266,Sheet1!F$1+(Sheet1!$A$1-1)*10,FALSE))=TRUE,"---",IF(VLOOKUP($A283,Sheet1!$B$3:$AH$1266,Sheet1!F$1+(Sheet1!$A$1-1)*10,FALSE)="---","---", (ROUND(VLOOKUP($A283,Sheet1!$B$3:$AH$1266,Sheet1!F$1+(Sheet1!$A$1-1)*10,FALSE),IF(VLOOKUP($A283,Sheet1!$B$3:$AH$1266,Sheet1!F$1+(Sheet1!$A$1-1)*10,FALSE)&gt;99999,-3,IF(VLOOKUP($A283,Sheet1!$B$3:$AH$1266,Sheet1!F$1+(Sheet1!$A$1-1)*10,FALSE)&gt;9999,-2,IF(VLOOKUP($A283,Sheet1!$B$3:$AH$1266,Sheet1!F$1+(Sheet1!$A$1-1)*10,FALSE)&gt;999,-1,0)))))))</f>
        <v>---</v>
      </c>
      <c r="W283" s="385" t="str">
        <f>IF(ISNA(VLOOKUP($A283,Sheet1!$B$3:$AH$1266,Sheet1!G$1+(Sheet1!$A$1-1)*10,FALSE))=TRUE,"---",IF(VLOOKUP($A283,Sheet1!$B$3:$AH$1266,Sheet1!G$1+(Sheet1!$A$1-1)*10,FALSE)="---","---", (ROUND(VLOOKUP($A283,Sheet1!$B$3:$AH$1266,Sheet1!G$1+(Sheet1!$A$1-1)*10,FALSE),IF(VLOOKUP($A283,Sheet1!$B$3:$AH$1266,Sheet1!G$1+(Sheet1!$A$1-1)*10,FALSE)&gt;99999,-3,IF(VLOOKUP($A283,Sheet1!$B$3:$AH$1266,Sheet1!G$1+(Sheet1!$A$1-1)*10,FALSE)&gt;9999,-2,IF(VLOOKUP($A283,Sheet1!$B$3:$AH$1266,Sheet1!G$1+(Sheet1!$A$1-1)*10,FALSE)&gt;999,-1,0)))))))</f>
        <v>---</v>
      </c>
      <c r="X283" s="385" t="str">
        <f>IF(ISNA(VLOOKUP($A283,Sheet1!$B$3:$AH$1266,Sheet1!H$1+(Sheet1!$A$1-1)*10,FALSE))=TRUE,"---",IF(VLOOKUP($A283,Sheet1!$B$3:$AH$1266,Sheet1!H$1+(Sheet1!$A$1-1)*10,FALSE)="---","---", (ROUND(VLOOKUP($A283,Sheet1!$B$3:$AH$1266,Sheet1!H$1+(Sheet1!$A$1-1)*10,FALSE),IF(VLOOKUP($A283,Sheet1!$B$3:$AH$1266,Sheet1!H$1+(Sheet1!$A$1-1)*10,FALSE)&gt;99999,-3,IF(VLOOKUP($A283,Sheet1!$B$3:$AH$1266,Sheet1!H$1+(Sheet1!$A$1-1)*10,FALSE)&gt;9999,-2,IF(VLOOKUP($A283,Sheet1!$B$3:$AH$1266,Sheet1!H$1+(Sheet1!$A$1-1)*10,FALSE)&gt;999,-1,0)))))))</f>
        <v>---</v>
      </c>
      <c r="Y283" s="385" t="str">
        <f>IF(ISNA(VLOOKUP($A283,Sheet1!$B$3:$AH$1266,Sheet1!I$1+(Sheet1!$A$1-1)*10,FALSE))=TRUE,"---",IF(VLOOKUP($A283,Sheet1!$B$3:$AH$1266,Sheet1!I$1+(Sheet1!$A$1-1)*10,FALSE)="---","---", (ROUND(VLOOKUP($A283,Sheet1!$B$3:$AH$1266,Sheet1!I$1+(Sheet1!$A$1-1)*10,FALSE),IF(VLOOKUP($A283,Sheet1!$B$3:$AH$1266,Sheet1!I$1+(Sheet1!$A$1-1)*10,FALSE)&gt;99999,-3,IF(VLOOKUP($A283,Sheet1!$B$3:$AH$1266,Sheet1!I$1+(Sheet1!$A$1-1)*10,FALSE)&gt;9999,-2,IF(VLOOKUP($A283,Sheet1!$B$3:$AH$1266,Sheet1!I$1+(Sheet1!$A$1-1)*10,FALSE)&gt;999,-1,0)))))))</f>
        <v>---</v>
      </c>
      <c r="Z283" s="385" t="str">
        <f>IF(ISNA(VLOOKUP($A283,Sheet1!$B$3:$AH$1266,Sheet1!J$1+(Sheet1!$A$1-1)*10,FALSE))=TRUE,"---",IF(VLOOKUP($A283,Sheet1!$B$3:$AH$1266,Sheet1!J$1+(Sheet1!$A$1-1)*10,FALSE)="---","---", (ROUND(VLOOKUP($A283,Sheet1!$B$3:$AH$1266,Sheet1!J$1+(Sheet1!$A$1-1)*10,FALSE),IF(VLOOKUP($A283,Sheet1!$B$3:$AH$1266,Sheet1!J$1+(Sheet1!$A$1-1)*10,FALSE)&gt;99999,-3,IF(VLOOKUP($A283,Sheet1!$B$3:$AH$1266,Sheet1!J$1+(Sheet1!$A$1-1)*10,FALSE)&gt;9999,-2,IF(VLOOKUP($A283,Sheet1!$B$3:$AH$1266,Sheet1!J$1+(Sheet1!$A$1-1)*10,FALSE)&gt;999,-1,0)))))))</f>
        <v>---</v>
      </c>
      <c r="AA283" s="385" t="str">
        <f>IF(ISNA(VLOOKUP($A283,Sheet1!$B$3:$AH$1266,Sheet1!K$1+(Sheet1!$A$1-1)*10,FALSE))=TRUE,"---",IF(VLOOKUP($A283,Sheet1!$B$3:$AH$1266,Sheet1!K$1+(Sheet1!$A$1-1)*10,FALSE)="---","---", (ROUND(VLOOKUP($A283,Sheet1!$B$3:$AH$1266,Sheet1!K$1+(Sheet1!$A$1-1)*10,FALSE),IF(VLOOKUP($A283,Sheet1!$B$3:$AH$1266,Sheet1!K$1+(Sheet1!$A$1-1)*10,FALSE)&gt;99999,-3,IF(VLOOKUP($A283,Sheet1!$B$3:$AH$1266,Sheet1!K$1+(Sheet1!$A$1-1)*10,FALSE)&gt;9999,-2,IF(VLOOKUP($A283,Sheet1!$B$3:$AH$1266,Sheet1!K$1+(Sheet1!$A$1-1)*10,FALSE)&gt;999,-1,0)))))))</f>
        <v>---</v>
      </c>
      <c r="AB283" s="385" t="str">
        <f>IF(ISNA(VLOOKUP($A283,Sheet1!$B$3:$AH$1266,Sheet1!L$1+(Sheet1!$A$1-1)*10,FALSE))=TRUE,"---",IF(VLOOKUP($A283,Sheet1!$B$3:$AH$1266,Sheet1!L$1+(Sheet1!$A$1-1)*10,FALSE)="---","---", (ROUND(VLOOKUP($A283,Sheet1!$B$3:$AH$1266,Sheet1!L$1+(Sheet1!$A$1-1)*10,FALSE),IF(VLOOKUP($A283,Sheet1!$B$3:$AH$1266,Sheet1!L$1+(Sheet1!$A$1-1)*10,FALSE)&gt;99999,-3,IF(VLOOKUP($A283,Sheet1!$B$3:$AH$1266,Sheet1!L$1+(Sheet1!$A$1-1)*10,FALSE)&gt;9999,-2,IF(VLOOKUP($A283,Sheet1!$B$3:$AH$1266,Sheet1!L$1+(Sheet1!$A$1-1)*10,FALSE)&gt;999,-1,0)))))))</f>
        <v>---</v>
      </c>
      <c r="AC283" s="385" t="str">
        <f>IF(ISNA(VLOOKUP($A283,Sheet1!$B$3:$AH$1266,Sheet1!M$1+(Sheet1!$A$1-1)*10,FALSE))=TRUE,"---",IF(VLOOKUP($A283,Sheet1!$B$3:$AH$1266,Sheet1!M$1+(Sheet1!$A$1-1)*10,FALSE)="---","---", (ROUND(VLOOKUP($A283,Sheet1!$B$3:$AH$1266,Sheet1!M$1+(Sheet1!$A$1-1)*10,FALSE),IF(VLOOKUP($A283,Sheet1!$B$3:$AH$1266,Sheet1!M$1+(Sheet1!$A$1-1)*10,FALSE)&gt;99999,-3,IF(VLOOKUP($A283,Sheet1!$B$3:$AH$1266,Sheet1!M$1+(Sheet1!$A$1-1)*10,FALSE)&gt;9999,-2,IF(VLOOKUP($A283,Sheet1!$B$3:$AH$1266,Sheet1!M$1+(Sheet1!$A$1-1)*10,FALSE)&gt;999,-1,0)))))))</f>
        <v>---</v>
      </c>
      <c r="AD283" s="385" t="str">
        <f>IF(ISNA(VLOOKUP($A283,Sheet1!$B$3:$AH$1266,Sheet1!N$1+(Sheet1!$A$1-1)*10,FALSE))=TRUE,"---",IF(VLOOKUP($A283,Sheet1!$B$3:$AH$1266,Sheet1!N$1+(Sheet1!$A$1-1)*10,FALSE)="---","---", (ROUND(VLOOKUP($A283,Sheet1!$B$3:$AH$1266,Sheet1!N$1+(Sheet1!$A$1-1)*10,FALSE),IF(VLOOKUP($A283,Sheet1!$B$3:$AH$1266,Sheet1!N$1+(Sheet1!$A$1-1)*10,FALSE)&gt;99999,-3,IF(VLOOKUP($A283,Sheet1!$B$3:$AH$1266,Sheet1!N$1+(Sheet1!$A$1-1)*10,FALSE)&gt;9999,-2,IF(VLOOKUP($A283,Sheet1!$B$3:$AH$1266,Sheet1!N$1+(Sheet1!$A$1-1)*10,FALSE)&gt;999,-1,0)))))))</f>
        <v>---</v>
      </c>
    </row>
    <row r="284" spans="1:30" ht="25.5" customHeight="1" x14ac:dyDescent="0.25">
      <c r="A284" s="125" t="s">
        <v>444</v>
      </c>
      <c r="B284" s="138" t="s">
        <v>445</v>
      </c>
      <c r="C284" s="125">
        <v>425855</v>
      </c>
      <c r="D284" s="125">
        <v>742324</v>
      </c>
      <c r="E284" s="70" t="s">
        <v>3027</v>
      </c>
      <c r="F284" s="139" t="s">
        <v>4405</v>
      </c>
      <c r="G284" s="127" t="s">
        <v>160</v>
      </c>
      <c r="H284" s="167">
        <v>0.6</v>
      </c>
      <c r="I284" s="112">
        <v>19475</v>
      </c>
      <c r="J284" s="140" t="s">
        <v>4405</v>
      </c>
      <c r="K284" s="127" t="s">
        <v>17</v>
      </c>
      <c r="L284" s="115">
        <v>128</v>
      </c>
      <c r="M284" s="116">
        <v>213</v>
      </c>
      <c r="N284" s="127" t="s">
        <v>160</v>
      </c>
      <c r="O284" s="68">
        <f t="shared" si="9"/>
        <v>21.094714035963953</v>
      </c>
      <c r="P284" s="68">
        <f>IF(O284&lt;&gt;"",VLOOKUP($A284,Sheet4!$A$2:$O$1309,14,FALSE)*100,"")</f>
        <v>5.1291370023426319</v>
      </c>
      <c r="Q284" s="68">
        <f>IF(P284&lt;&gt;"",VLOOKUP($A284,Sheet4!$A$2:$O$1309,15,FALSE)*100,"")</f>
        <v>40.294285816515341</v>
      </c>
      <c r="R284" s="74">
        <f t="shared" si="10"/>
        <v>5</v>
      </c>
      <c r="S284" s="64" t="s">
        <v>4364</v>
      </c>
      <c r="T284" s="64" t="str">
        <f>IF(ISNA(VLOOKUP(A284,Sheet1!B$3:C$1266,2,FALSE)=TRUE),"NC",VLOOKUP(A284,Sheet1!B$3:C$1266,2,FALSE))</f>
        <v>Rural</v>
      </c>
      <c r="U284" s="65">
        <f>IF(ISNA(VLOOKUP($A284,Sheet1!$B$3:$AH$1266,Sheet1!E$1+(Sheet1!$A$1-1)*10,FALSE))=TRUE,"---",IF(VLOOKUP($A284,Sheet1!$B$3:$AH$1266,Sheet1!E$1+(Sheet1!$A$1-1)*10,FALSE)="---","---", (ROUND(VLOOKUP($A284,Sheet1!$B$3:$AH$1266,Sheet1!E$1+(Sheet1!$A$1-1)*10,FALSE),IF(VLOOKUP($A284,Sheet1!$B$3:$AH$1266,Sheet1!E$1+(Sheet1!$A$1-1)*10,FALSE)&gt;99999,-3,IF(VLOOKUP($A284,Sheet1!$B$3:$AH$1266,Sheet1!E$1+(Sheet1!$A$1-1)*10,FALSE)&gt;9999,-2,IF(VLOOKUP($A284,Sheet1!$B$3:$AH$1266,Sheet1!E$1+(Sheet1!$A$1-1)*10,FALSE)&gt;999,-1,0)))))))</f>
        <v>57</v>
      </c>
      <c r="V284" s="65">
        <f>IF(ISNA(VLOOKUP($A284,Sheet1!$B$3:$AH$1266,Sheet1!F$1+(Sheet1!$A$1-1)*10,FALSE))=TRUE,"---",IF(VLOOKUP($A284,Sheet1!$B$3:$AH$1266,Sheet1!F$1+(Sheet1!$A$1-1)*10,FALSE)="---","---", (ROUND(VLOOKUP($A284,Sheet1!$B$3:$AH$1266,Sheet1!F$1+(Sheet1!$A$1-1)*10,FALSE),IF(VLOOKUP($A284,Sheet1!$B$3:$AH$1266,Sheet1!F$1+(Sheet1!$A$1-1)*10,FALSE)&gt;99999,-3,IF(VLOOKUP($A284,Sheet1!$B$3:$AH$1266,Sheet1!F$1+(Sheet1!$A$1-1)*10,FALSE)&gt;9999,-2,IF(VLOOKUP($A284,Sheet1!$B$3:$AH$1266,Sheet1!F$1+(Sheet1!$A$1-1)*10,FALSE)&gt;999,-1,0)))))))</f>
        <v>69</v>
      </c>
      <c r="W284" s="65">
        <f>IF(ISNA(VLOOKUP($A284,Sheet1!$B$3:$AH$1266,Sheet1!G$1+(Sheet1!$A$1-1)*10,FALSE))=TRUE,"---",IF(VLOOKUP($A284,Sheet1!$B$3:$AH$1266,Sheet1!G$1+(Sheet1!$A$1-1)*10,FALSE)="---","---", (ROUND(VLOOKUP($A284,Sheet1!$B$3:$AH$1266,Sheet1!G$1+(Sheet1!$A$1-1)*10,FALSE),IF(VLOOKUP($A284,Sheet1!$B$3:$AH$1266,Sheet1!G$1+(Sheet1!$A$1-1)*10,FALSE)&gt;99999,-3,IF(VLOOKUP($A284,Sheet1!$B$3:$AH$1266,Sheet1!G$1+(Sheet1!$A$1-1)*10,FALSE)&gt;9999,-2,IF(VLOOKUP($A284,Sheet1!$B$3:$AH$1266,Sheet1!G$1+(Sheet1!$A$1-1)*10,FALSE)&gt;999,-1,0)))))))</f>
        <v>85</v>
      </c>
      <c r="X284" s="65">
        <f>IF(ISNA(VLOOKUP($A284,Sheet1!$B$3:$AH$1266,Sheet1!H$1+(Sheet1!$A$1-1)*10,FALSE))=TRUE,"---",IF(VLOOKUP($A284,Sheet1!$B$3:$AH$1266,Sheet1!H$1+(Sheet1!$A$1-1)*10,FALSE)="---","---", (ROUND(VLOOKUP($A284,Sheet1!$B$3:$AH$1266,Sheet1!H$1+(Sheet1!$A$1-1)*10,FALSE),IF(VLOOKUP($A284,Sheet1!$B$3:$AH$1266,Sheet1!H$1+(Sheet1!$A$1-1)*10,FALSE)&gt;99999,-3,IF(VLOOKUP($A284,Sheet1!$B$3:$AH$1266,Sheet1!H$1+(Sheet1!$A$1-1)*10,FALSE)&gt;9999,-2,IF(VLOOKUP($A284,Sheet1!$B$3:$AH$1266,Sheet1!H$1+(Sheet1!$A$1-1)*10,FALSE)&gt;999,-1,0)))))))</f>
        <v>130</v>
      </c>
      <c r="Y284" s="65">
        <f>IF(ISNA(VLOOKUP($A284,Sheet1!$B$3:$AH$1266,Sheet1!I$1+(Sheet1!$A$1-1)*10,FALSE))=TRUE,"---",IF(VLOOKUP($A284,Sheet1!$B$3:$AH$1266,Sheet1!I$1+(Sheet1!$A$1-1)*10,FALSE)="---","---", (ROUND(VLOOKUP($A284,Sheet1!$B$3:$AH$1266,Sheet1!I$1+(Sheet1!$A$1-1)*10,FALSE),IF(VLOOKUP($A284,Sheet1!$B$3:$AH$1266,Sheet1!I$1+(Sheet1!$A$1-1)*10,FALSE)&gt;99999,-3,IF(VLOOKUP($A284,Sheet1!$B$3:$AH$1266,Sheet1!I$1+(Sheet1!$A$1-1)*10,FALSE)&gt;9999,-2,IF(VLOOKUP($A284,Sheet1!$B$3:$AH$1266,Sheet1!I$1+(Sheet1!$A$1-1)*10,FALSE)&gt;999,-1,0)))))))</f>
        <v>164</v>
      </c>
      <c r="Z284" s="65">
        <f>IF(ISNA(VLOOKUP($A284,Sheet1!$B$3:$AH$1266,Sheet1!J$1+(Sheet1!$A$1-1)*10,FALSE))=TRUE,"---",IF(VLOOKUP($A284,Sheet1!$B$3:$AH$1266,Sheet1!J$1+(Sheet1!$A$1-1)*10,FALSE)="---","---", (ROUND(VLOOKUP($A284,Sheet1!$B$3:$AH$1266,Sheet1!J$1+(Sheet1!$A$1-1)*10,FALSE),IF(VLOOKUP($A284,Sheet1!$B$3:$AH$1266,Sheet1!J$1+(Sheet1!$A$1-1)*10,FALSE)&gt;99999,-3,IF(VLOOKUP($A284,Sheet1!$B$3:$AH$1266,Sheet1!J$1+(Sheet1!$A$1-1)*10,FALSE)&gt;9999,-2,IF(VLOOKUP($A284,Sheet1!$B$3:$AH$1266,Sheet1!J$1+(Sheet1!$A$1-1)*10,FALSE)&gt;999,-1,0)))))))</f>
        <v>213</v>
      </c>
      <c r="AA284" s="65">
        <f>IF(ISNA(VLOOKUP($A284,Sheet1!$B$3:$AH$1266,Sheet1!K$1+(Sheet1!$A$1-1)*10,FALSE))=TRUE,"---",IF(VLOOKUP($A284,Sheet1!$B$3:$AH$1266,Sheet1!K$1+(Sheet1!$A$1-1)*10,FALSE)="---","---", (ROUND(VLOOKUP($A284,Sheet1!$B$3:$AH$1266,Sheet1!K$1+(Sheet1!$A$1-1)*10,FALSE),IF(VLOOKUP($A284,Sheet1!$B$3:$AH$1266,Sheet1!K$1+(Sheet1!$A$1-1)*10,FALSE)&gt;99999,-3,IF(VLOOKUP($A284,Sheet1!$B$3:$AH$1266,Sheet1!K$1+(Sheet1!$A$1-1)*10,FALSE)&gt;9999,-2,IF(VLOOKUP($A284,Sheet1!$B$3:$AH$1266,Sheet1!K$1+(Sheet1!$A$1-1)*10,FALSE)&gt;999,-1,0)))))))</f>
        <v>253</v>
      </c>
      <c r="AB284" s="65">
        <f>IF(ISNA(VLOOKUP($A284,Sheet1!$B$3:$AH$1266,Sheet1!L$1+(Sheet1!$A$1-1)*10,FALSE))=TRUE,"---",IF(VLOOKUP($A284,Sheet1!$B$3:$AH$1266,Sheet1!L$1+(Sheet1!$A$1-1)*10,FALSE)="---","---", (ROUND(VLOOKUP($A284,Sheet1!$B$3:$AH$1266,Sheet1!L$1+(Sheet1!$A$1-1)*10,FALSE),IF(VLOOKUP($A284,Sheet1!$B$3:$AH$1266,Sheet1!L$1+(Sheet1!$A$1-1)*10,FALSE)&gt;99999,-3,IF(VLOOKUP($A284,Sheet1!$B$3:$AH$1266,Sheet1!L$1+(Sheet1!$A$1-1)*10,FALSE)&gt;9999,-2,IF(VLOOKUP($A284,Sheet1!$B$3:$AH$1266,Sheet1!L$1+(Sheet1!$A$1-1)*10,FALSE)&gt;999,-1,0)))))))</f>
        <v>297</v>
      </c>
      <c r="AC284" s="65">
        <f>IF(ISNA(VLOOKUP($A284,Sheet1!$B$3:$AH$1266,Sheet1!M$1+(Sheet1!$A$1-1)*10,FALSE))=TRUE,"---",IF(VLOOKUP($A284,Sheet1!$B$3:$AH$1266,Sheet1!M$1+(Sheet1!$A$1-1)*10,FALSE)="---","---", (ROUND(VLOOKUP($A284,Sheet1!$B$3:$AH$1266,Sheet1!M$1+(Sheet1!$A$1-1)*10,FALSE),IF(VLOOKUP($A284,Sheet1!$B$3:$AH$1266,Sheet1!M$1+(Sheet1!$A$1-1)*10,FALSE)&gt;99999,-3,IF(VLOOKUP($A284,Sheet1!$B$3:$AH$1266,Sheet1!M$1+(Sheet1!$A$1-1)*10,FALSE)&gt;9999,-2,IF(VLOOKUP($A284,Sheet1!$B$3:$AH$1266,Sheet1!M$1+(Sheet1!$A$1-1)*10,FALSE)&gt;999,-1,0)))))))</f>
        <v>341</v>
      </c>
      <c r="AD284" s="65">
        <f>IF(ISNA(VLOOKUP($A284,Sheet1!$B$3:$AH$1266,Sheet1!N$1+(Sheet1!$A$1-1)*10,FALSE))=TRUE,"---",IF(VLOOKUP($A284,Sheet1!$B$3:$AH$1266,Sheet1!N$1+(Sheet1!$A$1-1)*10,FALSE)="---","---", (ROUND(VLOOKUP($A284,Sheet1!$B$3:$AH$1266,Sheet1!N$1+(Sheet1!$A$1-1)*10,FALSE),IF(VLOOKUP($A284,Sheet1!$B$3:$AH$1266,Sheet1!N$1+(Sheet1!$A$1-1)*10,FALSE)&gt;99999,-3,IF(VLOOKUP($A284,Sheet1!$B$3:$AH$1266,Sheet1!N$1+(Sheet1!$A$1-1)*10,FALSE)&gt;9999,-2,IF(VLOOKUP($A284,Sheet1!$B$3:$AH$1266,Sheet1!N$1+(Sheet1!$A$1-1)*10,FALSE)&gt;999,-1,0)))))))</f>
        <v>407</v>
      </c>
    </row>
    <row r="285" spans="1:30" ht="25.5" customHeight="1" x14ac:dyDescent="0.25">
      <c r="A285" s="133" t="s">
        <v>446</v>
      </c>
      <c r="B285" s="141" t="s">
        <v>447</v>
      </c>
      <c r="C285" s="133">
        <v>425727</v>
      </c>
      <c r="D285" s="133">
        <v>742240</v>
      </c>
      <c r="E285" s="67" t="s">
        <v>3027</v>
      </c>
      <c r="F285" s="135" t="s">
        <v>4405</v>
      </c>
      <c r="G285" s="118" t="s">
        <v>160</v>
      </c>
      <c r="H285" s="136">
        <v>0.82</v>
      </c>
      <c r="I285" s="119">
        <v>19475</v>
      </c>
      <c r="J285" s="137" t="s">
        <v>4405</v>
      </c>
      <c r="K285" s="118" t="s">
        <v>17</v>
      </c>
      <c r="L285" s="122">
        <v>183</v>
      </c>
      <c r="M285" s="123">
        <v>223</v>
      </c>
      <c r="N285" s="118" t="s">
        <v>145</v>
      </c>
      <c r="O285" s="71">
        <f t="shared" si="9"/>
        <v>1.3045710889515041</v>
      </c>
      <c r="P285" s="71">
        <f>IF(O285&lt;&gt;"",VLOOKUP($A285,Sheet4!$A$2:$O$1309,14,FALSE)*100,"")</f>
        <v>2.1450864966644279</v>
      </c>
      <c r="Q285" s="71">
        <f>IF(P285&lt;&gt;"",VLOOKUP($A285,Sheet4!$A$2:$O$1309,15,FALSE)*100,"")</f>
        <v>19.135710159301077</v>
      </c>
      <c r="R285" s="73">
        <f t="shared" si="10"/>
        <v>80</v>
      </c>
      <c r="S285" s="63" t="s">
        <v>4364</v>
      </c>
      <c r="T285" s="63" t="str">
        <f>IF(ISNA(VLOOKUP(A285,Sheet1!B$3:C$1266,2,FALSE)=TRUE),"NC",VLOOKUP(A285,Sheet1!B$3:C$1266,2,FALSE))</f>
        <v>Rural</v>
      </c>
      <c r="U285" s="66">
        <f>IF(ISNA(VLOOKUP($A285,Sheet1!$B$3:$AH$1266,Sheet1!E$1+(Sheet1!$A$1-1)*10,FALSE))=TRUE,"---",IF(VLOOKUP($A285,Sheet1!$B$3:$AH$1266,Sheet1!E$1+(Sheet1!$A$1-1)*10,FALSE)="---","---", (ROUND(VLOOKUP($A285,Sheet1!$B$3:$AH$1266,Sheet1!E$1+(Sheet1!$A$1-1)*10,FALSE),IF(VLOOKUP($A285,Sheet1!$B$3:$AH$1266,Sheet1!E$1+(Sheet1!$A$1-1)*10,FALSE)&gt;99999,-3,IF(VLOOKUP($A285,Sheet1!$B$3:$AH$1266,Sheet1!E$1+(Sheet1!$A$1-1)*10,FALSE)&gt;9999,-2,IF(VLOOKUP($A285,Sheet1!$B$3:$AH$1266,Sheet1!E$1+(Sheet1!$A$1-1)*10,FALSE)&gt;999,-1,0)))))))</f>
        <v>36</v>
      </c>
      <c r="V285" s="66">
        <f>IF(ISNA(VLOOKUP($A285,Sheet1!$B$3:$AH$1266,Sheet1!F$1+(Sheet1!$A$1-1)*10,FALSE))=TRUE,"---",IF(VLOOKUP($A285,Sheet1!$B$3:$AH$1266,Sheet1!F$1+(Sheet1!$A$1-1)*10,FALSE)="---","---", (ROUND(VLOOKUP($A285,Sheet1!$B$3:$AH$1266,Sheet1!F$1+(Sheet1!$A$1-1)*10,FALSE),IF(VLOOKUP($A285,Sheet1!$B$3:$AH$1266,Sheet1!F$1+(Sheet1!$A$1-1)*10,FALSE)&gt;99999,-3,IF(VLOOKUP($A285,Sheet1!$B$3:$AH$1266,Sheet1!F$1+(Sheet1!$A$1-1)*10,FALSE)&gt;9999,-2,IF(VLOOKUP($A285,Sheet1!$B$3:$AH$1266,Sheet1!F$1+(Sheet1!$A$1-1)*10,FALSE)&gt;999,-1,0)))))))</f>
        <v>44</v>
      </c>
      <c r="W285" s="66">
        <f>IF(ISNA(VLOOKUP($A285,Sheet1!$B$3:$AH$1266,Sheet1!G$1+(Sheet1!$A$1-1)*10,FALSE))=TRUE,"---",IF(VLOOKUP($A285,Sheet1!$B$3:$AH$1266,Sheet1!G$1+(Sheet1!$A$1-1)*10,FALSE)="---","---", (ROUND(VLOOKUP($A285,Sheet1!$B$3:$AH$1266,Sheet1!G$1+(Sheet1!$A$1-1)*10,FALSE),IF(VLOOKUP($A285,Sheet1!$B$3:$AH$1266,Sheet1!G$1+(Sheet1!$A$1-1)*10,FALSE)&gt;99999,-3,IF(VLOOKUP($A285,Sheet1!$B$3:$AH$1266,Sheet1!G$1+(Sheet1!$A$1-1)*10,FALSE)&gt;9999,-2,IF(VLOOKUP($A285,Sheet1!$B$3:$AH$1266,Sheet1!G$1+(Sheet1!$A$1-1)*10,FALSE)&gt;999,-1,0)))))))</f>
        <v>55</v>
      </c>
      <c r="X285" s="66">
        <f>IF(ISNA(VLOOKUP($A285,Sheet1!$B$3:$AH$1266,Sheet1!H$1+(Sheet1!$A$1-1)*10,FALSE))=TRUE,"---",IF(VLOOKUP($A285,Sheet1!$B$3:$AH$1266,Sheet1!H$1+(Sheet1!$A$1-1)*10,FALSE)="---","---", (ROUND(VLOOKUP($A285,Sheet1!$B$3:$AH$1266,Sheet1!H$1+(Sheet1!$A$1-1)*10,FALSE),IF(VLOOKUP($A285,Sheet1!$B$3:$AH$1266,Sheet1!H$1+(Sheet1!$A$1-1)*10,FALSE)&gt;99999,-3,IF(VLOOKUP($A285,Sheet1!$B$3:$AH$1266,Sheet1!H$1+(Sheet1!$A$1-1)*10,FALSE)&gt;9999,-2,IF(VLOOKUP($A285,Sheet1!$B$3:$AH$1266,Sheet1!H$1+(Sheet1!$A$1-1)*10,FALSE)&gt;999,-1,0)))))))</f>
        <v>84</v>
      </c>
      <c r="Y285" s="66">
        <f>IF(ISNA(VLOOKUP($A285,Sheet1!$B$3:$AH$1266,Sheet1!I$1+(Sheet1!$A$1-1)*10,FALSE))=TRUE,"---",IF(VLOOKUP($A285,Sheet1!$B$3:$AH$1266,Sheet1!I$1+(Sheet1!$A$1-1)*10,FALSE)="---","---", (ROUND(VLOOKUP($A285,Sheet1!$B$3:$AH$1266,Sheet1!I$1+(Sheet1!$A$1-1)*10,FALSE),IF(VLOOKUP($A285,Sheet1!$B$3:$AH$1266,Sheet1!I$1+(Sheet1!$A$1-1)*10,FALSE)&gt;99999,-3,IF(VLOOKUP($A285,Sheet1!$B$3:$AH$1266,Sheet1!I$1+(Sheet1!$A$1-1)*10,FALSE)&gt;9999,-2,IF(VLOOKUP($A285,Sheet1!$B$3:$AH$1266,Sheet1!I$1+(Sheet1!$A$1-1)*10,FALSE)&gt;999,-1,0)))))))</f>
        <v>107</v>
      </c>
      <c r="Z285" s="66">
        <f>IF(ISNA(VLOOKUP($A285,Sheet1!$B$3:$AH$1266,Sheet1!J$1+(Sheet1!$A$1-1)*10,FALSE))=TRUE,"---",IF(VLOOKUP($A285,Sheet1!$B$3:$AH$1266,Sheet1!J$1+(Sheet1!$A$1-1)*10,FALSE)="---","---", (ROUND(VLOOKUP($A285,Sheet1!$B$3:$AH$1266,Sheet1!J$1+(Sheet1!$A$1-1)*10,FALSE),IF(VLOOKUP($A285,Sheet1!$B$3:$AH$1266,Sheet1!J$1+(Sheet1!$A$1-1)*10,FALSE)&gt;99999,-3,IF(VLOOKUP($A285,Sheet1!$B$3:$AH$1266,Sheet1!J$1+(Sheet1!$A$1-1)*10,FALSE)&gt;9999,-2,IF(VLOOKUP($A285,Sheet1!$B$3:$AH$1266,Sheet1!J$1+(Sheet1!$A$1-1)*10,FALSE)&gt;999,-1,0)))))))</f>
        <v>139</v>
      </c>
      <c r="AA285" s="66">
        <f>IF(ISNA(VLOOKUP($A285,Sheet1!$B$3:$AH$1266,Sheet1!K$1+(Sheet1!$A$1-1)*10,FALSE))=TRUE,"---",IF(VLOOKUP($A285,Sheet1!$B$3:$AH$1266,Sheet1!K$1+(Sheet1!$A$1-1)*10,FALSE)="---","---", (ROUND(VLOOKUP($A285,Sheet1!$B$3:$AH$1266,Sheet1!K$1+(Sheet1!$A$1-1)*10,FALSE),IF(VLOOKUP($A285,Sheet1!$B$3:$AH$1266,Sheet1!K$1+(Sheet1!$A$1-1)*10,FALSE)&gt;99999,-3,IF(VLOOKUP($A285,Sheet1!$B$3:$AH$1266,Sheet1!K$1+(Sheet1!$A$1-1)*10,FALSE)&gt;9999,-2,IF(VLOOKUP($A285,Sheet1!$B$3:$AH$1266,Sheet1!K$1+(Sheet1!$A$1-1)*10,FALSE)&gt;999,-1,0)))))))</f>
        <v>164</v>
      </c>
      <c r="AB285" s="66">
        <f>IF(ISNA(VLOOKUP($A285,Sheet1!$B$3:$AH$1266,Sheet1!L$1+(Sheet1!$A$1-1)*10,FALSE))=TRUE,"---",IF(VLOOKUP($A285,Sheet1!$B$3:$AH$1266,Sheet1!L$1+(Sheet1!$A$1-1)*10,FALSE)="---","---", (ROUND(VLOOKUP($A285,Sheet1!$B$3:$AH$1266,Sheet1!L$1+(Sheet1!$A$1-1)*10,FALSE),IF(VLOOKUP($A285,Sheet1!$B$3:$AH$1266,Sheet1!L$1+(Sheet1!$A$1-1)*10,FALSE)&gt;99999,-3,IF(VLOOKUP($A285,Sheet1!$B$3:$AH$1266,Sheet1!L$1+(Sheet1!$A$1-1)*10,FALSE)&gt;9999,-2,IF(VLOOKUP($A285,Sheet1!$B$3:$AH$1266,Sheet1!L$1+(Sheet1!$A$1-1)*10,FALSE)&gt;999,-1,0)))))))</f>
        <v>192</v>
      </c>
      <c r="AC285" s="66">
        <f>IF(ISNA(VLOOKUP($A285,Sheet1!$B$3:$AH$1266,Sheet1!M$1+(Sheet1!$A$1-1)*10,FALSE))=TRUE,"---",IF(VLOOKUP($A285,Sheet1!$B$3:$AH$1266,Sheet1!M$1+(Sheet1!$A$1-1)*10,FALSE)="---","---", (ROUND(VLOOKUP($A285,Sheet1!$B$3:$AH$1266,Sheet1!M$1+(Sheet1!$A$1-1)*10,FALSE),IF(VLOOKUP($A285,Sheet1!$B$3:$AH$1266,Sheet1!M$1+(Sheet1!$A$1-1)*10,FALSE)&gt;99999,-3,IF(VLOOKUP($A285,Sheet1!$B$3:$AH$1266,Sheet1!M$1+(Sheet1!$A$1-1)*10,FALSE)&gt;9999,-2,IF(VLOOKUP($A285,Sheet1!$B$3:$AH$1266,Sheet1!M$1+(Sheet1!$A$1-1)*10,FALSE)&gt;999,-1,0)))))))</f>
        <v>219</v>
      </c>
      <c r="AD285" s="66">
        <f>IF(ISNA(VLOOKUP($A285,Sheet1!$B$3:$AH$1266,Sheet1!N$1+(Sheet1!$A$1-1)*10,FALSE))=TRUE,"---",IF(VLOOKUP($A285,Sheet1!$B$3:$AH$1266,Sheet1!N$1+(Sheet1!$A$1-1)*10,FALSE)="---","---", (ROUND(VLOOKUP($A285,Sheet1!$B$3:$AH$1266,Sheet1!N$1+(Sheet1!$A$1-1)*10,FALSE),IF(VLOOKUP($A285,Sheet1!$B$3:$AH$1266,Sheet1!N$1+(Sheet1!$A$1-1)*10,FALSE)&gt;99999,-3,IF(VLOOKUP($A285,Sheet1!$B$3:$AH$1266,Sheet1!N$1+(Sheet1!$A$1-1)*10,FALSE)&gt;9999,-2,IF(VLOOKUP($A285,Sheet1!$B$3:$AH$1266,Sheet1!N$1+(Sheet1!$A$1-1)*10,FALSE)&gt;999,-1,0)))))))</f>
        <v>261</v>
      </c>
    </row>
    <row r="286" spans="1:30" ht="25.5" customHeight="1" x14ac:dyDescent="0.25">
      <c r="A286" s="125" t="s">
        <v>448</v>
      </c>
      <c r="B286" s="126" t="s">
        <v>449</v>
      </c>
      <c r="C286" s="125">
        <v>420842</v>
      </c>
      <c r="D286" s="125">
        <v>740723</v>
      </c>
      <c r="E286" s="70" t="s">
        <v>3061</v>
      </c>
      <c r="F286" s="52" t="s">
        <v>4534</v>
      </c>
      <c r="G286" s="127" t="s">
        <v>31</v>
      </c>
      <c r="H286" s="128">
        <v>1.1200000000000001</v>
      </c>
      <c r="I286" s="112">
        <v>38894</v>
      </c>
      <c r="J286" s="113">
        <v>4.26</v>
      </c>
      <c r="K286" s="114" t="s">
        <v>4405</v>
      </c>
      <c r="L286" s="115">
        <v>761</v>
      </c>
      <c r="M286" s="116">
        <v>679</v>
      </c>
      <c r="N286" s="114" t="s">
        <v>4405</v>
      </c>
      <c r="O286" s="68" t="str">
        <f t="shared" si="9"/>
        <v>&lt;0.2</v>
      </c>
      <c r="P286" s="68">
        <f>IF(O286&lt;&gt;"",VLOOKUP($A286,Sheet4!$A$2:$O$1309,14,FALSE)*100,"")</f>
        <v>0.14209477595243936</v>
      </c>
      <c r="Q286" s="68">
        <f>IF(P286&lt;&gt;"",VLOOKUP($A286,Sheet4!$A$2:$O$1309,15,FALSE)*100,"")</f>
        <v>1.3831557506582604</v>
      </c>
      <c r="R286" s="74" t="str">
        <f t="shared" si="10"/>
        <v>&gt;500</v>
      </c>
      <c r="S286" s="64" t="s">
        <v>4365</v>
      </c>
      <c r="T286" s="64" t="str">
        <f>IF(ISNA(VLOOKUP(A286,Sheet1!B$3:C$1266,2,FALSE)=TRUE),"NC",VLOOKUP(A286,Sheet1!B$3:C$1266,2,FALSE))</f>
        <v>Rural</v>
      </c>
      <c r="U286" s="65">
        <f>IF(ISNA(VLOOKUP($A286,Sheet1!$B$3:$AH$1266,Sheet1!E$1+(Sheet1!$A$1-1)*10,FALSE))=TRUE,"---",IF(VLOOKUP($A286,Sheet1!$B$3:$AH$1266,Sheet1!E$1+(Sheet1!$A$1-1)*10,FALSE)="---","---", (ROUND(VLOOKUP($A286,Sheet1!$B$3:$AH$1266,Sheet1!E$1+(Sheet1!$A$1-1)*10,FALSE),IF(VLOOKUP($A286,Sheet1!$B$3:$AH$1266,Sheet1!E$1+(Sheet1!$A$1-1)*10,FALSE)&gt;99999,-3,IF(VLOOKUP($A286,Sheet1!$B$3:$AH$1266,Sheet1!E$1+(Sheet1!$A$1-1)*10,FALSE)&gt;9999,-2,IF(VLOOKUP($A286,Sheet1!$B$3:$AH$1266,Sheet1!E$1+(Sheet1!$A$1-1)*10,FALSE)&gt;999,-1,0)))))))</f>
        <v>60</v>
      </c>
      <c r="V286" s="65">
        <f>IF(ISNA(VLOOKUP($A286,Sheet1!$B$3:$AH$1266,Sheet1!F$1+(Sheet1!$A$1-1)*10,FALSE))=TRUE,"---",IF(VLOOKUP($A286,Sheet1!$B$3:$AH$1266,Sheet1!F$1+(Sheet1!$A$1-1)*10,FALSE)="---","---", (ROUND(VLOOKUP($A286,Sheet1!$B$3:$AH$1266,Sheet1!F$1+(Sheet1!$A$1-1)*10,FALSE),IF(VLOOKUP($A286,Sheet1!$B$3:$AH$1266,Sheet1!F$1+(Sheet1!$A$1-1)*10,FALSE)&gt;99999,-3,IF(VLOOKUP($A286,Sheet1!$B$3:$AH$1266,Sheet1!F$1+(Sheet1!$A$1-1)*10,FALSE)&gt;9999,-2,IF(VLOOKUP($A286,Sheet1!$B$3:$AH$1266,Sheet1!F$1+(Sheet1!$A$1-1)*10,FALSE)&gt;999,-1,0)))))))</f>
        <v>74</v>
      </c>
      <c r="W286" s="65">
        <f>IF(ISNA(VLOOKUP($A286,Sheet1!$B$3:$AH$1266,Sheet1!G$1+(Sheet1!$A$1-1)*10,FALSE))=TRUE,"---",IF(VLOOKUP($A286,Sheet1!$B$3:$AH$1266,Sheet1!G$1+(Sheet1!$A$1-1)*10,FALSE)="---","---", (ROUND(VLOOKUP($A286,Sheet1!$B$3:$AH$1266,Sheet1!G$1+(Sheet1!$A$1-1)*10,FALSE),IF(VLOOKUP($A286,Sheet1!$B$3:$AH$1266,Sheet1!G$1+(Sheet1!$A$1-1)*10,FALSE)&gt;99999,-3,IF(VLOOKUP($A286,Sheet1!$B$3:$AH$1266,Sheet1!G$1+(Sheet1!$A$1-1)*10,FALSE)&gt;9999,-2,IF(VLOOKUP($A286,Sheet1!$B$3:$AH$1266,Sheet1!G$1+(Sheet1!$A$1-1)*10,FALSE)&gt;999,-1,0)))))))</f>
        <v>96</v>
      </c>
      <c r="X286" s="65">
        <f>IF(ISNA(VLOOKUP($A286,Sheet1!$B$3:$AH$1266,Sheet1!H$1+(Sheet1!$A$1-1)*10,FALSE))=TRUE,"---",IF(VLOOKUP($A286,Sheet1!$B$3:$AH$1266,Sheet1!H$1+(Sheet1!$A$1-1)*10,FALSE)="---","---", (ROUND(VLOOKUP($A286,Sheet1!$B$3:$AH$1266,Sheet1!H$1+(Sheet1!$A$1-1)*10,FALSE),IF(VLOOKUP($A286,Sheet1!$B$3:$AH$1266,Sheet1!H$1+(Sheet1!$A$1-1)*10,FALSE)&gt;99999,-3,IF(VLOOKUP($A286,Sheet1!$B$3:$AH$1266,Sheet1!H$1+(Sheet1!$A$1-1)*10,FALSE)&gt;9999,-2,IF(VLOOKUP($A286,Sheet1!$B$3:$AH$1266,Sheet1!H$1+(Sheet1!$A$1-1)*10,FALSE)&gt;999,-1,0)))))))</f>
        <v>157</v>
      </c>
      <c r="Y286" s="65">
        <f>IF(ISNA(VLOOKUP($A286,Sheet1!$B$3:$AH$1266,Sheet1!I$1+(Sheet1!$A$1-1)*10,FALSE))=TRUE,"---",IF(VLOOKUP($A286,Sheet1!$B$3:$AH$1266,Sheet1!I$1+(Sheet1!$A$1-1)*10,FALSE)="---","---", (ROUND(VLOOKUP($A286,Sheet1!$B$3:$AH$1266,Sheet1!I$1+(Sheet1!$A$1-1)*10,FALSE),IF(VLOOKUP($A286,Sheet1!$B$3:$AH$1266,Sheet1!I$1+(Sheet1!$A$1-1)*10,FALSE)&gt;99999,-3,IF(VLOOKUP($A286,Sheet1!$B$3:$AH$1266,Sheet1!I$1+(Sheet1!$A$1-1)*10,FALSE)&gt;9999,-2,IF(VLOOKUP($A286,Sheet1!$B$3:$AH$1266,Sheet1!I$1+(Sheet1!$A$1-1)*10,FALSE)&gt;999,-1,0)))))))</f>
        <v>209</v>
      </c>
      <c r="Z286" s="65">
        <f>IF(ISNA(VLOOKUP($A286,Sheet1!$B$3:$AH$1266,Sheet1!J$1+(Sheet1!$A$1-1)*10,FALSE))=TRUE,"---",IF(VLOOKUP($A286,Sheet1!$B$3:$AH$1266,Sheet1!J$1+(Sheet1!$A$1-1)*10,FALSE)="---","---", (ROUND(VLOOKUP($A286,Sheet1!$B$3:$AH$1266,Sheet1!J$1+(Sheet1!$A$1-1)*10,FALSE),IF(VLOOKUP($A286,Sheet1!$B$3:$AH$1266,Sheet1!J$1+(Sheet1!$A$1-1)*10,FALSE)&gt;99999,-3,IF(VLOOKUP($A286,Sheet1!$B$3:$AH$1266,Sheet1!J$1+(Sheet1!$A$1-1)*10,FALSE)&gt;9999,-2,IF(VLOOKUP($A286,Sheet1!$B$3:$AH$1266,Sheet1!J$1+(Sheet1!$A$1-1)*10,FALSE)&gt;999,-1,0)))))))</f>
        <v>288</v>
      </c>
      <c r="AA286" s="65">
        <f>IF(ISNA(VLOOKUP($A286,Sheet1!$B$3:$AH$1266,Sheet1!K$1+(Sheet1!$A$1-1)*10,FALSE))=TRUE,"---",IF(VLOOKUP($A286,Sheet1!$B$3:$AH$1266,Sheet1!K$1+(Sheet1!$A$1-1)*10,FALSE)="---","---", (ROUND(VLOOKUP($A286,Sheet1!$B$3:$AH$1266,Sheet1!K$1+(Sheet1!$A$1-1)*10,FALSE),IF(VLOOKUP($A286,Sheet1!$B$3:$AH$1266,Sheet1!K$1+(Sheet1!$A$1-1)*10,FALSE)&gt;99999,-3,IF(VLOOKUP($A286,Sheet1!$B$3:$AH$1266,Sheet1!K$1+(Sheet1!$A$1-1)*10,FALSE)&gt;9999,-2,IF(VLOOKUP($A286,Sheet1!$B$3:$AH$1266,Sheet1!K$1+(Sheet1!$A$1-1)*10,FALSE)&gt;999,-1,0)))))))</f>
        <v>359</v>
      </c>
      <c r="AB286" s="65">
        <f>IF(ISNA(VLOOKUP($A286,Sheet1!$B$3:$AH$1266,Sheet1!L$1+(Sheet1!$A$1-1)*10,FALSE))=TRUE,"---",IF(VLOOKUP($A286,Sheet1!$B$3:$AH$1266,Sheet1!L$1+(Sheet1!$A$1-1)*10,FALSE)="---","---", (ROUND(VLOOKUP($A286,Sheet1!$B$3:$AH$1266,Sheet1!L$1+(Sheet1!$A$1-1)*10,FALSE),IF(VLOOKUP($A286,Sheet1!$B$3:$AH$1266,Sheet1!L$1+(Sheet1!$A$1-1)*10,FALSE)&gt;99999,-3,IF(VLOOKUP($A286,Sheet1!$B$3:$AH$1266,Sheet1!L$1+(Sheet1!$A$1-1)*10,FALSE)&gt;9999,-2,IF(VLOOKUP($A286,Sheet1!$B$3:$AH$1266,Sheet1!L$1+(Sheet1!$A$1-1)*10,FALSE)&gt;999,-1,0)))))))</f>
        <v>434</v>
      </c>
      <c r="AC286" s="65">
        <f>IF(ISNA(VLOOKUP($A286,Sheet1!$B$3:$AH$1266,Sheet1!M$1+(Sheet1!$A$1-1)*10,FALSE))=TRUE,"---",IF(VLOOKUP($A286,Sheet1!$B$3:$AH$1266,Sheet1!M$1+(Sheet1!$A$1-1)*10,FALSE)="---","---", (ROUND(VLOOKUP($A286,Sheet1!$B$3:$AH$1266,Sheet1!M$1+(Sheet1!$A$1-1)*10,FALSE),IF(VLOOKUP($A286,Sheet1!$B$3:$AH$1266,Sheet1!M$1+(Sheet1!$A$1-1)*10,FALSE)&gt;99999,-3,IF(VLOOKUP($A286,Sheet1!$B$3:$AH$1266,Sheet1!M$1+(Sheet1!$A$1-1)*10,FALSE)&gt;9999,-2,IF(VLOOKUP($A286,Sheet1!$B$3:$AH$1266,Sheet1!M$1+(Sheet1!$A$1-1)*10,FALSE)&gt;999,-1,0)))))))</f>
        <v>517</v>
      </c>
      <c r="AD286" s="65">
        <f>IF(ISNA(VLOOKUP($A286,Sheet1!$B$3:$AH$1266,Sheet1!N$1+(Sheet1!$A$1-1)*10,FALSE))=TRUE,"---",IF(VLOOKUP($A286,Sheet1!$B$3:$AH$1266,Sheet1!N$1+(Sheet1!$A$1-1)*10,FALSE)="---","---", (ROUND(VLOOKUP($A286,Sheet1!$B$3:$AH$1266,Sheet1!N$1+(Sheet1!$A$1-1)*10,FALSE),IF(VLOOKUP($A286,Sheet1!$B$3:$AH$1266,Sheet1!N$1+(Sheet1!$A$1-1)*10,FALSE)&gt;99999,-3,IF(VLOOKUP($A286,Sheet1!$B$3:$AH$1266,Sheet1!N$1+(Sheet1!$A$1-1)*10,FALSE)&gt;9999,-2,IF(VLOOKUP($A286,Sheet1!$B$3:$AH$1266,Sheet1!N$1+(Sheet1!$A$1-1)*10,FALSE)&gt;999,-1,0)))))))</f>
        <v>630</v>
      </c>
    </row>
    <row r="287" spans="1:30" ht="25.5" customHeight="1" x14ac:dyDescent="0.25">
      <c r="A287" s="133" t="s">
        <v>450</v>
      </c>
      <c r="B287" s="141" t="s">
        <v>451</v>
      </c>
      <c r="C287" s="133">
        <v>421247</v>
      </c>
      <c r="D287" s="133">
        <v>741311</v>
      </c>
      <c r="E287" s="67" t="s">
        <v>3061</v>
      </c>
      <c r="F287" s="135" t="s">
        <v>4405</v>
      </c>
      <c r="G287" s="118" t="s">
        <v>160</v>
      </c>
      <c r="H287" s="136">
        <v>40.5</v>
      </c>
      <c r="I287" s="119">
        <v>18718</v>
      </c>
      <c r="J287" s="137" t="s">
        <v>4405</v>
      </c>
      <c r="K287" s="118" t="s">
        <v>17</v>
      </c>
      <c r="L287" s="122">
        <v>13800</v>
      </c>
      <c r="M287" s="123">
        <v>341</v>
      </c>
      <c r="N287" s="118" t="s">
        <v>160</v>
      </c>
      <c r="O287" s="71">
        <f t="shared" si="9"/>
        <v>0.78113672163524583</v>
      </c>
      <c r="P287" s="71">
        <f>IF(O287&lt;&gt;"",VLOOKUP($A287,Sheet4!$A$2:$O$1309,14,FALSE)*100,"")</f>
        <v>0.21871340404659989</v>
      </c>
      <c r="Q287" s="71">
        <f>IF(P287&lt;&gt;"",VLOOKUP($A287,Sheet4!$A$2:$O$1309,15,FALSE)*100,"")</f>
        <v>2.1218135572695473</v>
      </c>
      <c r="R287" s="73" t="str">
        <f t="shared" si="10"/>
        <v>&gt;100, &lt;200</v>
      </c>
      <c r="S287" s="63" t="s">
        <v>4365</v>
      </c>
      <c r="T287" s="63" t="str">
        <f>IF(ISNA(VLOOKUP(A287,Sheet1!B$3:C$1266,2,FALSE)=TRUE),"NC",VLOOKUP(A287,Sheet1!B$3:C$1266,2,FALSE))</f>
        <v>Rural</v>
      </c>
      <c r="U287" s="66">
        <f>IF(ISNA(VLOOKUP($A287,Sheet1!$B$3:$AH$1266,Sheet1!E$1+(Sheet1!$A$1-1)*10,FALSE))=TRUE,"---",IF(VLOOKUP($A287,Sheet1!$B$3:$AH$1266,Sheet1!E$1+(Sheet1!$A$1-1)*10,FALSE)="---","---", (ROUND(VLOOKUP($A287,Sheet1!$B$3:$AH$1266,Sheet1!E$1+(Sheet1!$A$1-1)*10,FALSE),IF(VLOOKUP($A287,Sheet1!$B$3:$AH$1266,Sheet1!E$1+(Sheet1!$A$1-1)*10,FALSE)&gt;99999,-3,IF(VLOOKUP($A287,Sheet1!$B$3:$AH$1266,Sheet1!E$1+(Sheet1!$A$1-1)*10,FALSE)&gt;9999,-2,IF(VLOOKUP($A287,Sheet1!$B$3:$AH$1266,Sheet1!E$1+(Sheet1!$A$1-1)*10,FALSE)&gt;999,-1,0)))))))</f>
        <v>1830</v>
      </c>
      <c r="V287" s="66">
        <f>IF(ISNA(VLOOKUP($A287,Sheet1!$B$3:$AH$1266,Sheet1!F$1+(Sheet1!$A$1-1)*10,FALSE))=TRUE,"---",IF(VLOOKUP($A287,Sheet1!$B$3:$AH$1266,Sheet1!F$1+(Sheet1!$A$1-1)*10,FALSE)="---","---", (ROUND(VLOOKUP($A287,Sheet1!$B$3:$AH$1266,Sheet1!F$1+(Sheet1!$A$1-1)*10,FALSE),IF(VLOOKUP($A287,Sheet1!$B$3:$AH$1266,Sheet1!F$1+(Sheet1!$A$1-1)*10,FALSE)&gt;99999,-3,IF(VLOOKUP($A287,Sheet1!$B$3:$AH$1266,Sheet1!F$1+(Sheet1!$A$1-1)*10,FALSE)&gt;9999,-2,IF(VLOOKUP($A287,Sheet1!$B$3:$AH$1266,Sheet1!F$1+(Sheet1!$A$1-1)*10,FALSE)&gt;999,-1,0)))))))</f>
        <v>2270</v>
      </c>
      <c r="W287" s="66">
        <f>IF(ISNA(VLOOKUP($A287,Sheet1!$B$3:$AH$1266,Sheet1!G$1+(Sheet1!$A$1-1)*10,FALSE))=TRUE,"---",IF(VLOOKUP($A287,Sheet1!$B$3:$AH$1266,Sheet1!G$1+(Sheet1!$A$1-1)*10,FALSE)="---","---", (ROUND(VLOOKUP($A287,Sheet1!$B$3:$AH$1266,Sheet1!G$1+(Sheet1!$A$1-1)*10,FALSE),IF(VLOOKUP($A287,Sheet1!$B$3:$AH$1266,Sheet1!G$1+(Sheet1!$A$1-1)*10,FALSE)&gt;99999,-3,IF(VLOOKUP($A287,Sheet1!$B$3:$AH$1266,Sheet1!G$1+(Sheet1!$A$1-1)*10,FALSE)&gt;9999,-2,IF(VLOOKUP($A287,Sheet1!$B$3:$AH$1266,Sheet1!G$1+(Sheet1!$A$1-1)*10,FALSE)&gt;999,-1,0)))))))</f>
        <v>2950</v>
      </c>
      <c r="X287" s="66">
        <f>IF(ISNA(VLOOKUP($A287,Sheet1!$B$3:$AH$1266,Sheet1!H$1+(Sheet1!$A$1-1)*10,FALSE))=TRUE,"---",IF(VLOOKUP($A287,Sheet1!$B$3:$AH$1266,Sheet1!H$1+(Sheet1!$A$1-1)*10,FALSE)="---","---", (ROUND(VLOOKUP($A287,Sheet1!$B$3:$AH$1266,Sheet1!H$1+(Sheet1!$A$1-1)*10,FALSE),IF(VLOOKUP($A287,Sheet1!$B$3:$AH$1266,Sheet1!H$1+(Sheet1!$A$1-1)*10,FALSE)&gt;99999,-3,IF(VLOOKUP($A287,Sheet1!$B$3:$AH$1266,Sheet1!H$1+(Sheet1!$A$1-1)*10,FALSE)&gt;9999,-2,IF(VLOOKUP($A287,Sheet1!$B$3:$AH$1266,Sheet1!H$1+(Sheet1!$A$1-1)*10,FALSE)&gt;999,-1,0)))))))</f>
        <v>4860</v>
      </c>
      <c r="Y287" s="66">
        <f>IF(ISNA(VLOOKUP($A287,Sheet1!$B$3:$AH$1266,Sheet1!I$1+(Sheet1!$A$1-1)*10,FALSE))=TRUE,"---",IF(VLOOKUP($A287,Sheet1!$B$3:$AH$1266,Sheet1!I$1+(Sheet1!$A$1-1)*10,FALSE)="---","---", (ROUND(VLOOKUP($A287,Sheet1!$B$3:$AH$1266,Sheet1!I$1+(Sheet1!$A$1-1)*10,FALSE),IF(VLOOKUP($A287,Sheet1!$B$3:$AH$1266,Sheet1!I$1+(Sheet1!$A$1-1)*10,FALSE)&gt;99999,-3,IF(VLOOKUP($A287,Sheet1!$B$3:$AH$1266,Sheet1!I$1+(Sheet1!$A$1-1)*10,FALSE)&gt;9999,-2,IF(VLOOKUP($A287,Sheet1!$B$3:$AH$1266,Sheet1!I$1+(Sheet1!$A$1-1)*10,FALSE)&gt;999,-1,0)))))))</f>
        <v>6430</v>
      </c>
      <c r="Z287" s="66">
        <f>IF(ISNA(VLOOKUP($A287,Sheet1!$B$3:$AH$1266,Sheet1!J$1+(Sheet1!$A$1-1)*10,FALSE))=TRUE,"---",IF(VLOOKUP($A287,Sheet1!$B$3:$AH$1266,Sheet1!J$1+(Sheet1!$A$1-1)*10,FALSE)="---","---", (ROUND(VLOOKUP($A287,Sheet1!$B$3:$AH$1266,Sheet1!J$1+(Sheet1!$A$1-1)*10,FALSE),IF(VLOOKUP($A287,Sheet1!$B$3:$AH$1266,Sheet1!J$1+(Sheet1!$A$1-1)*10,FALSE)&gt;99999,-3,IF(VLOOKUP($A287,Sheet1!$B$3:$AH$1266,Sheet1!J$1+(Sheet1!$A$1-1)*10,FALSE)&gt;9999,-2,IF(VLOOKUP($A287,Sheet1!$B$3:$AH$1266,Sheet1!J$1+(Sheet1!$A$1-1)*10,FALSE)&gt;999,-1,0)))))))</f>
        <v>8670</v>
      </c>
      <c r="AA287" s="66">
        <f>IF(ISNA(VLOOKUP($A287,Sheet1!$B$3:$AH$1266,Sheet1!K$1+(Sheet1!$A$1-1)*10,FALSE))=TRUE,"---",IF(VLOOKUP($A287,Sheet1!$B$3:$AH$1266,Sheet1!K$1+(Sheet1!$A$1-1)*10,FALSE)="---","---", (ROUND(VLOOKUP($A287,Sheet1!$B$3:$AH$1266,Sheet1!K$1+(Sheet1!$A$1-1)*10,FALSE),IF(VLOOKUP($A287,Sheet1!$B$3:$AH$1266,Sheet1!K$1+(Sheet1!$A$1-1)*10,FALSE)&gt;99999,-3,IF(VLOOKUP($A287,Sheet1!$B$3:$AH$1266,Sheet1!K$1+(Sheet1!$A$1-1)*10,FALSE)&gt;9999,-2,IF(VLOOKUP($A287,Sheet1!$B$3:$AH$1266,Sheet1!K$1+(Sheet1!$A$1-1)*10,FALSE)&gt;999,-1,0)))))))</f>
        <v>10700</v>
      </c>
      <c r="AB287" s="66">
        <f>IF(ISNA(VLOOKUP($A287,Sheet1!$B$3:$AH$1266,Sheet1!L$1+(Sheet1!$A$1-1)*10,FALSE))=TRUE,"---",IF(VLOOKUP($A287,Sheet1!$B$3:$AH$1266,Sheet1!L$1+(Sheet1!$A$1-1)*10,FALSE)="---","---", (ROUND(VLOOKUP($A287,Sheet1!$B$3:$AH$1266,Sheet1!L$1+(Sheet1!$A$1-1)*10,FALSE),IF(VLOOKUP($A287,Sheet1!$B$3:$AH$1266,Sheet1!L$1+(Sheet1!$A$1-1)*10,FALSE)&gt;99999,-3,IF(VLOOKUP($A287,Sheet1!$B$3:$AH$1266,Sheet1!L$1+(Sheet1!$A$1-1)*10,FALSE)&gt;9999,-2,IF(VLOOKUP($A287,Sheet1!$B$3:$AH$1266,Sheet1!L$1+(Sheet1!$A$1-1)*10,FALSE)&gt;999,-1,0)))))))</f>
        <v>12800</v>
      </c>
      <c r="AC287" s="66">
        <f>IF(ISNA(VLOOKUP($A287,Sheet1!$B$3:$AH$1266,Sheet1!M$1+(Sheet1!$A$1-1)*10,FALSE))=TRUE,"---",IF(VLOOKUP($A287,Sheet1!$B$3:$AH$1266,Sheet1!M$1+(Sheet1!$A$1-1)*10,FALSE)="---","---", (ROUND(VLOOKUP($A287,Sheet1!$B$3:$AH$1266,Sheet1!M$1+(Sheet1!$A$1-1)*10,FALSE),IF(VLOOKUP($A287,Sheet1!$B$3:$AH$1266,Sheet1!M$1+(Sheet1!$A$1-1)*10,FALSE)&gt;99999,-3,IF(VLOOKUP($A287,Sheet1!$B$3:$AH$1266,Sheet1!M$1+(Sheet1!$A$1-1)*10,FALSE)&gt;9999,-2,IF(VLOOKUP($A287,Sheet1!$B$3:$AH$1266,Sheet1!M$1+(Sheet1!$A$1-1)*10,FALSE)&gt;999,-1,0)))))))</f>
        <v>15200</v>
      </c>
      <c r="AD287" s="66">
        <f>IF(ISNA(VLOOKUP($A287,Sheet1!$B$3:$AH$1266,Sheet1!N$1+(Sheet1!$A$1-1)*10,FALSE))=TRUE,"---",IF(VLOOKUP($A287,Sheet1!$B$3:$AH$1266,Sheet1!N$1+(Sheet1!$A$1-1)*10,FALSE)="---","---", (ROUND(VLOOKUP($A287,Sheet1!$B$3:$AH$1266,Sheet1!N$1+(Sheet1!$A$1-1)*10,FALSE),IF(VLOOKUP($A287,Sheet1!$B$3:$AH$1266,Sheet1!N$1+(Sheet1!$A$1-1)*10,FALSE)&gt;99999,-3,IF(VLOOKUP($A287,Sheet1!$B$3:$AH$1266,Sheet1!N$1+(Sheet1!$A$1-1)*10,FALSE)&gt;9999,-2,IF(VLOOKUP($A287,Sheet1!$B$3:$AH$1266,Sheet1!N$1+(Sheet1!$A$1-1)*10,FALSE)&gt;999,-1,0)))))))</f>
        <v>18400</v>
      </c>
    </row>
    <row r="288" spans="1:30" ht="25.5" customHeight="1" x14ac:dyDescent="0.25">
      <c r="A288" s="303" t="s">
        <v>452</v>
      </c>
      <c r="B288" s="330" t="s">
        <v>453</v>
      </c>
      <c r="C288" s="303">
        <v>421457</v>
      </c>
      <c r="D288" s="303">
        <v>741810</v>
      </c>
      <c r="E288" s="307" t="s">
        <v>3061</v>
      </c>
      <c r="F288" s="342" t="s">
        <v>4535</v>
      </c>
      <c r="G288" s="318" t="s">
        <v>286</v>
      </c>
      <c r="H288" s="347">
        <v>35.6</v>
      </c>
      <c r="I288" s="326">
        <v>40783</v>
      </c>
      <c r="J288" s="375">
        <v>25.65</v>
      </c>
      <c r="K288" s="318" t="s">
        <v>24</v>
      </c>
      <c r="L288" s="320">
        <v>28400</v>
      </c>
      <c r="M288" s="322">
        <v>798</v>
      </c>
      <c r="N288" s="318" t="s">
        <v>454</v>
      </c>
      <c r="O288" s="299" t="str">
        <f t="shared" si="9"/>
        <v>&lt;0.2</v>
      </c>
      <c r="P288" s="299">
        <f>IF(O288&lt;&gt;"",VLOOKUP($A288,Sheet4!$A$2:$O$1309,14,FALSE)*100,"")</f>
        <v>0.75844930031184754</v>
      </c>
      <c r="Q288" s="299">
        <f>IF(P288&lt;&gt;"",VLOOKUP($A288,Sheet4!$A$2:$O$1309,15,FALSE)*100,"")</f>
        <v>7.1860648709040404</v>
      </c>
      <c r="R288" s="301" t="str">
        <f t="shared" si="10"/>
        <v>&gt;500</v>
      </c>
      <c r="S288" s="356" t="s">
        <v>4365</v>
      </c>
      <c r="T288" s="356" t="str">
        <f>IF(ISNA(VLOOKUP(A288,Sheet1!B$3:C$1266,2,FALSE)=TRUE),"NC",VLOOKUP(A288,Sheet1!B$3:C$1266,2,FALSE))</f>
        <v>Rural10</v>
      </c>
      <c r="U288" s="392">
        <f>IF(ISNA(VLOOKUP($A288,Sheet1!$B$3:$AH$1266,Sheet1!E$1+(Sheet1!$A$1-1)*10,FALSE))=TRUE,"---",IF(VLOOKUP($A288,Sheet1!$B$3:$AH$1266,Sheet1!E$1+(Sheet1!$A$1-1)*10,FALSE)="---","---", (ROUND(VLOOKUP($A288,Sheet1!$B$3:$AH$1266,Sheet1!E$1+(Sheet1!$A$1-1)*10,FALSE),IF(VLOOKUP($A288,Sheet1!$B$3:$AH$1266,Sheet1!E$1+(Sheet1!$A$1-1)*10,FALSE)&gt;99999,-3,IF(VLOOKUP($A288,Sheet1!$B$3:$AH$1266,Sheet1!E$1+(Sheet1!$A$1-1)*10,FALSE)&gt;9999,-2,IF(VLOOKUP($A288,Sheet1!$B$3:$AH$1266,Sheet1!E$1+(Sheet1!$A$1-1)*10,FALSE)&gt;999,-1,0)))))))</f>
        <v>1910</v>
      </c>
      <c r="V288" s="392">
        <f>IF(ISNA(VLOOKUP($A288,Sheet1!$B$3:$AH$1266,Sheet1!F$1+(Sheet1!$A$1-1)*10,FALSE))=TRUE,"---",IF(VLOOKUP($A288,Sheet1!$B$3:$AH$1266,Sheet1!F$1+(Sheet1!$A$1-1)*10,FALSE)="---","---", (ROUND(VLOOKUP($A288,Sheet1!$B$3:$AH$1266,Sheet1!F$1+(Sheet1!$A$1-1)*10,FALSE),IF(VLOOKUP($A288,Sheet1!$B$3:$AH$1266,Sheet1!F$1+(Sheet1!$A$1-1)*10,FALSE)&gt;99999,-3,IF(VLOOKUP($A288,Sheet1!$B$3:$AH$1266,Sheet1!F$1+(Sheet1!$A$1-1)*10,FALSE)&gt;9999,-2,IF(VLOOKUP($A288,Sheet1!$B$3:$AH$1266,Sheet1!F$1+(Sheet1!$A$1-1)*10,FALSE)&gt;999,-1,0)))))))</f>
        <v>2610</v>
      </c>
      <c r="W288" s="392">
        <f>IF(ISNA(VLOOKUP($A288,Sheet1!$B$3:$AH$1266,Sheet1!G$1+(Sheet1!$A$1-1)*10,FALSE))=TRUE,"---",IF(VLOOKUP($A288,Sheet1!$B$3:$AH$1266,Sheet1!G$1+(Sheet1!$A$1-1)*10,FALSE)="---","---", (ROUND(VLOOKUP($A288,Sheet1!$B$3:$AH$1266,Sheet1!G$1+(Sheet1!$A$1-1)*10,FALSE),IF(VLOOKUP($A288,Sheet1!$B$3:$AH$1266,Sheet1!G$1+(Sheet1!$A$1-1)*10,FALSE)&gt;99999,-3,IF(VLOOKUP($A288,Sheet1!$B$3:$AH$1266,Sheet1!G$1+(Sheet1!$A$1-1)*10,FALSE)&gt;9999,-2,IF(VLOOKUP($A288,Sheet1!$B$3:$AH$1266,Sheet1!G$1+(Sheet1!$A$1-1)*10,FALSE)&gt;999,-1,0)))))))</f>
        <v>3870</v>
      </c>
      <c r="X288" s="392">
        <f>IF(ISNA(VLOOKUP($A288,Sheet1!$B$3:$AH$1266,Sheet1!H$1+(Sheet1!$A$1-1)*10,FALSE))=TRUE,"---",IF(VLOOKUP($A288,Sheet1!$B$3:$AH$1266,Sheet1!H$1+(Sheet1!$A$1-1)*10,FALSE)="---","---", (ROUND(VLOOKUP($A288,Sheet1!$B$3:$AH$1266,Sheet1!H$1+(Sheet1!$A$1-1)*10,FALSE),IF(VLOOKUP($A288,Sheet1!$B$3:$AH$1266,Sheet1!H$1+(Sheet1!$A$1-1)*10,FALSE)&gt;99999,-3,IF(VLOOKUP($A288,Sheet1!$B$3:$AH$1266,Sheet1!H$1+(Sheet1!$A$1-1)*10,FALSE)&gt;9999,-2,IF(VLOOKUP($A288,Sheet1!$B$3:$AH$1266,Sheet1!H$1+(Sheet1!$A$1-1)*10,FALSE)&gt;999,-1,0)))))))</f>
        <v>6970</v>
      </c>
      <c r="Y288" s="392">
        <f>IF(ISNA(VLOOKUP($A288,Sheet1!$B$3:$AH$1266,Sheet1!I$1+(Sheet1!$A$1-1)*10,FALSE))=TRUE,"---",IF(VLOOKUP($A288,Sheet1!$B$3:$AH$1266,Sheet1!I$1+(Sheet1!$A$1-1)*10,FALSE)="---","---", (ROUND(VLOOKUP($A288,Sheet1!$B$3:$AH$1266,Sheet1!I$1+(Sheet1!$A$1-1)*10,FALSE),IF(VLOOKUP($A288,Sheet1!$B$3:$AH$1266,Sheet1!I$1+(Sheet1!$A$1-1)*10,FALSE)&gt;99999,-3,IF(VLOOKUP($A288,Sheet1!$B$3:$AH$1266,Sheet1!I$1+(Sheet1!$A$1-1)*10,FALSE)&gt;9999,-2,IF(VLOOKUP($A288,Sheet1!$B$3:$AH$1266,Sheet1!I$1+(Sheet1!$A$1-1)*10,FALSE)&gt;999,-1,0)))))))</f>
        <v>8870</v>
      </c>
      <c r="Z288" s="392">
        <f>IF(ISNA(VLOOKUP($A288,Sheet1!$B$3:$AH$1266,Sheet1!J$1+(Sheet1!$A$1-1)*10,FALSE))=TRUE,"---",IF(VLOOKUP($A288,Sheet1!$B$3:$AH$1266,Sheet1!J$1+(Sheet1!$A$1-1)*10,FALSE)="---","---", (ROUND(VLOOKUP($A288,Sheet1!$B$3:$AH$1266,Sheet1!J$1+(Sheet1!$A$1-1)*10,FALSE),IF(VLOOKUP($A288,Sheet1!$B$3:$AH$1266,Sheet1!J$1+(Sheet1!$A$1-1)*10,FALSE)&gt;99999,-3,IF(VLOOKUP($A288,Sheet1!$B$3:$AH$1266,Sheet1!J$1+(Sheet1!$A$1-1)*10,FALSE)&gt;9999,-2,IF(VLOOKUP($A288,Sheet1!$B$3:$AH$1266,Sheet1!J$1+(Sheet1!$A$1-1)*10,FALSE)&gt;999,-1,0)))))))</f>
        <v>10900</v>
      </c>
      <c r="AA288" s="392">
        <f>IF(ISNA(VLOOKUP($A288,Sheet1!$B$3:$AH$1266,Sheet1!K$1+(Sheet1!$A$1-1)*10,FALSE))=TRUE,"---",IF(VLOOKUP($A288,Sheet1!$B$3:$AH$1266,Sheet1!K$1+(Sheet1!$A$1-1)*10,FALSE)="---","---", (ROUND(VLOOKUP($A288,Sheet1!$B$3:$AH$1266,Sheet1!K$1+(Sheet1!$A$1-1)*10,FALSE),IF(VLOOKUP($A288,Sheet1!$B$3:$AH$1266,Sheet1!K$1+(Sheet1!$A$1-1)*10,FALSE)&gt;99999,-3,IF(VLOOKUP($A288,Sheet1!$B$3:$AH$1266,Sheet1!K$1+(Sheet1!$A$1-1)*10,FALSE)&gt;9999,-2,IF(VLOOKUP($A288,Sheet1!$B$3:$AH$1266,Sheet1!K$1+(Sheet1!$A$1-1)*10,FALSE)&gt;999,-1,0)))))))</f>
        <v>12400</v>
      </c>
      <c r="AB288" s="392">
        <f>IF(ISNA(VLOOKUP($A288,Sheet1!$B$3:$AH$1266,Sheet1!L$1+(Sheet1!$A$1-1)*10,FALSE))=TRUE,"---",IF(VLOOKUP($A288,Sheet1!$B$3:$AH$1266,Sheet1!L$1+(Sheet1!$A$1-1)*10,FALSE)="---","---", (ROUND(VLOOKUP($A288,Sheet1!$B$3:$AH$1266,Sheet1!L$1+(Sheet1!$A$1-1)*10,FALSE),IF(VLOOKUP($A288,Sheet1!$B$3:$AH$1266,Sheet1!L$1+(Sheet1!$A$1-1)*10,FALSE)&gt;99999,-3,IF(VLOOKUP($A288,Sheet1!$B$3:$AH$1266,Sheet1!L$1+(Sheet1!$A$1-1)*10,FALSE)&gt;9999,-2,IF(VLOOKUP($A288,Sheet1!$B$3:$AH$1266,Sheet1!L$1+(Sheet1!$A$1-1)*10,FALSE)&gt;999,-1,0)))))))</f>
        <v>13900</v>
      </c>
      <c r="AC288" s="392">
        <f>IF(ISNA(VLOOKUP($A288,Sheet1!$B$3:$AH$1266,Sheet1!M$1+(Sheet1!$A$1-1)*10,FALSE))=TRUE,"---",IF(VLOOKUP($A288,Sheet1!$B$3:$AH$1266,Sheet1!M$1+(Sheet1!$A$1-1)*10,FALSE)="---","---", (ROUND(VLOOKUP($A288,Sheet1!$B$3:$AH$1266,Sheet1!M$1+(Sheet1!$A$1-1)*10,FALSE),IF(VLOOKUP($A288,Sheet1!$B$3:$AH$1266,Sheet1!M$1+(Sheet1!$A$1-1)*10,FALSE)&gt;99999,-3,IF(VLOOKUP($A288,Sheet1!$B$3:$AH$1266,Sheet1!M$1+(Sheet1!$A$1-1)*10,FALSE)&gt;9999,-2,IF(VLOOKUP($A288,Sheet1!$B$3:$AH$1266,Sheet1!M$1+(Sheet1!$A$1-1)*10,FALSE)&gt;999,-1,0)))))))</f>
        <v>15700</v>
      </c>
      <c r="AD288" s="392">
        <f>IF(ISNA(VLOOKUP($A288,Sheet1!$B$3:$AH$1266,Sheet1!N$1+(Sheet1!$A$1-1)*10,FALSE))=TRUE,"---",IF(VLOOKUP($A288,Sheet1!$B$3:$AH$1266,Sheet1!N$1+(Sheet1!$A$1-1)*10,FALSE)="---","---", (ROUND(VLOOKUP($A288,Sheet1!$B$3:$AH$1266,Sheet1!N$1+(Sheet1!$A$1-1)*10,FALSE),IF(VLOOKUP($A288,Sheet1!$B$3:$AH$1266,Sheet1!N$1+(Sheet1!$A$1-1)*10,FALSE)&gt;99999,-3,IF(VLOOKUP($A288,Sheet1!$B$3:$AH$1266,Sheet1!N$1+(Sheet1!$A$1-1)*10,FALSE)&gt;9999,-2,IF(VLOOKUP($A288,Sheet1!$B$3:$AH$1266,Sheet1!N$1+(Sheet1!$A$1-1)*10,FALSE)&gt;999,-1,0)))))))</f>
        <v>18400</v>
      </c>
    </row>
    <row r="289" spans="1:30" ht="25.5" customHeight="1" x14ac:dyDescent="0.25">
      <c r="A289" s="303"/>
      <c r="B289" s="331"/>
      <c r="C289" s="303"/>
      <c r="D289" s="303"/>
      <c r="E289" s="307"/>
      <c r="F289" s="401"/>
      <c r="G289" s="405"/>
      <c r="H289" s="347"/>
      <c r="I289" s="327"/>
      <c r="J289" s="376"/>
      <c r="K289" s="319"/>
      <c r="L289" s="321"/>
      <c r="M289" s="323"/>
      <c r="N289" s="319"/>
      <c r="O289" s="317" t="e">
        <f t="shared" si="9"/>
        <v>#NUM!</v>
      </c>
      <c r="P289" s="317" t="e">
        <f>IF(O289&lt;&gt;"",VLOOKUP($A289,Sheet4!$A$2:$O$1309,14,FALSE)*100,"")</f>
        <v>#NUM!</v>
      </c>
      <c r="Q289" s="317" t="e">
        <f>IF(P289&lt;&gt;"",VLOOKUP($A289,Sheet4!$A$2:$O$1309,15,FALSE)*100,"")</f>
        <v>#NUM!</v>
      </c>
      <c r="R289" s="356" t="e">
        <f t="shared" si="10"/>
        <v>#NUM!</v>
      </c>
      <c r="S289" s="356"/>
      <c r="T289" s="356"/>
      <c r="U289" s="392"/>
      <c r="V289" s="392"/>
      <c r="W289" s="392"/>
      <c r="X289" s="392"/>
      <c r="Y289" s="392"/>
      <c r="Z289" s="392"/>
      <c r="AA289" s="392"/>
      <c r="AB289" s="392"/>
      <c r="AC289" s="392"/>
      <c r="AD289" s="392"/>
    </row>
    <row r="290" spans="1:30" ht="25.5" customHeight="1" x14ac:dyDescent="0.25">
      <c r="A290" s="303"/>
      <c r="B290" s="331"/>
      <c r="C290" s="303"/>
      <c r="D290" s="303"/>
      <c r="E290" s="307"/>
      <c r="F290" s="175" t="s">
        <v>4497</v>
      </c>
      <c r="G290" s="127" t="s">
        <v>31</v>
      </c>
      <c r="H290" s="347"/>
      <c r="I290" s="327"/>
      <c r="J290" s="376"/>
      <c r="K290" s="319"/>
      <c r="L290" s="321"/>
      <c r="M290" s="323"/>
      <c r="N290" s="319"/>
      <c r="O290" s="317" t="e">
        <f t="shared" si="9"/>
        <v>#NUM!</v>
      </c>
      <c r="P290" s="317" t="e">
        <f>IF(O290&lt;&gt;"",VLOOKUP($A290,Sheet4!$A$2:$O$1309,14,FALSE)*100,"")</f>
        <v>#NUM!</v>
      </c>
      <c r="Q290" s="317" t="e">
        <f>IF(P290&lt;&gt;"",VLOOKUP($A290,Sheet4!$A$2:$O$1309,15,FALSE)*100,"")</f>
        <v>#NUM!</v>
      </c>
      <c r="R290" s="356" t="e">
        <f t="shared" si="10"/>
        <v>#NUM!</v>
      </c>
      <c r="S290" s="356"/>
      <c r="T290" s="356"/>
      <c r="U290" s="392"/>
      <c r="V290" s="392"/>
      <c r="W290" s="392"/>
      <c r="X290" s="392"/>
      <c r="Y290" s="392"/>
      <c r="Z290" s="392"/>
      <c r="AA290" s="392"/>
      <c r="AB290" s="392"/>
      <c r="AC290" s="392"/>
      <c r="AD290" s="392"/>
    </row>
    <row r="291" spans="1:30" ht="25.5" customHeight="1" x14ac:dyDescent="0.25">
      <c r="A291" s="133" t="s">
        <v>455</v>
      </c>
      <c r="B291" s="141" t="s">
        <v>456</v>
      </c>
      <c r="C291" s="133">
        <v>421413</v>
      </c>
      <c r="D291" s="133">
        <v>742025</v>
      </c>
      <c r="E291" s="67" t="s">
        <v>3061</v>
      </c>
      <c r="F291" s="117" t="s">
        <v>4536</v>
      </c>
      <c r="G291" s="118" t="s">
        <v>31</v>
      </c>
      <c r="H291" s="136">
        <v>96.8</v>
      </c>
      <c r="I291" s="119">
        <v>40783</v>
      </c>
      <c r="J291" s="120">
        <v>22.87</v>
      </c>
      <c r="K291" s="121" t="s">
        <v>4405</v>
      </c>
      <c r="L291" s="122">
        <v>40500</v>
      </c>
      <c r="M291" s="123">
        <v>418</v>
      </c>
      <c r="N291" s="118" t="s">
        <v>457</v>
      </c>
      <c r="O291" s="71">
        <f t="shared" si="9"/>
        <v>0.2</v>
      </c>
      <c r="P291" s="71">
        <f>IF(O291&lt;&gt;"",VLOOKUP($A291,Sheet4!$A$2:$O$1309,14,FALSE)*100,"")</f>
        <v>1.3957193009523694</v>
      </c>
      <c r="Q291" s="71">
        <f>IF(P291&lt;&gt;"",VLOOKUP($A291,Sheet4!$A$2:$O$1309,15,FALSE)*100,"")</f>
        <v>12.861724803139552</v>
      </c>
      <c r="R291" s="73" t="str">
        <f t="shared" si="10"/>
        <v>500</v>
      </c>
      <c r="S291" s="63" t="s">
        <v>4365</v>
      </c>
      <c r="T291" s="63" t="str">
        <f>IF(ISNA(VLOOKUP(A291,Sheet1!B$3:C$1266,2,FALSE)=TRUE),"NC",VLOOKUP(A291,Sheet1!B$3:C$1266,2,FALSE))</f>
        <v>Rural10</v>
      </c>
      <c r="U291" s="66">
        <f>IF(ISNA(VLOOKUP($A291,Sheet1!$B$3:$AH$1266,Sheet1!E$1+(Sheet1!$A$1-1)*10,FALSE))=TRUE,"---",IF(VLOOKUP($A291,Sheet1!$B$3:$AH$1266,Sheet1!E$1+(Sheet1!$A$1-1)*10,FALSE)="---","---", (ROUND(VLOOKUP($A291,Sheet1!$B$3:$AH$1266,Sheet1!E$1+(Sheet1!$A$1-1)*10,FALSE),IF(VLOOKUP($A291,Sheet1!$B$3:$AH$1266,Sheet1!E$1+(Sheet1!$A$1-1)*10,FALSE)&gt;99999,-3,IF(VLOOKUP($A291,Sheet1!$B$3:$AH$1266,Sheet1!E$1+(Sheet1!$A$1-1)*10,FALSE)&gt;9999,-2,IF(VLOOKUP($A291,Sheet1!$B$3:$AH$1266,Sheet1!E$1+(Sheet1!$A$1-1)*10,FALSE)&gt;999,-1,0)))))))</f>
        <v>7380</v>
      </c>
      <c r="V291" s="66">
        <f>IF(ISNA(VLOOKUP($A291,Sheet1!$B$3:$AH$1266,Sheet1!F$1+(Sheet1!$A$1-1)*10,FALSE))=TRUE,"---",IF(VLOOKUP($A291,Sheet1!$B$3:$AH$1266,Sheet1!F$1+(Sheet1!$A$1-1)*10,FALSE)="---","---", (ROUND(VLOOKUP($A291,Sheet1!$B$3:$AH$1266,Sheet1!F$1+(Sheet1!$A$1-1)*10,FALSE),IF(VLOOKUP($A291,Sheet1!$B$3:$AH$1266,Sheet1!F$1+(Sheet1!$A$1-1)*10,FALSE)&gt;99999,-3,IF(VLOOKUP($A291,Sheet1!$B$3:$AH$1266,Sheet1!F$1+(Sheet1!$A$1-1)*10,FALSE)&gt;9999,-2,IF(VLOOKUP($A291,Sheet1!$B$3:$AH$1266,Sheet1!F$1+(Sheet1!$A$1-1)*10,FALSE)&gt;999,-1,0)))))))</f>
        <v>8230</v>
      </c>
      <c r="W291" s="66">
        <f>IF(ISNA(VLOOKUP($A291,Sheet1!$B$3:$AH$1266,Sheet1!G$1+(Sheet1!$A$1-1)*10,FALSE))=TRUE,"---",IF(VLOOKUP($A291,Sheet1!$B$3:$AH$1266,Sheet1!G$1+(Sheet1!$A$1-1)*10,FALSE)="---","---", (ROUND(VLOOKUP($A291,Sheet1!$B$3:$AH$1266,Sheet1!G$1+(Sheet1!$A$1-1)*10,FALSE),IF(VLOOKUP($A291,Sheet1!$B$3:$AH$1266,Sheet1!G$1+(Sheet1!$A$1-1)*10,FALSE)&gt;99999,-3,IF(VLOOKUP($A291,Sheet1!$B$3:$AH$1266,Sheet1!G$1+(Sheet1!$A$1-1)*10,FALSE)&gt;9999,-2,IF(VLOOKUP($A291,Sheet1!$B$3:$AH$1266,Sheet1!G$1+(Sheet1!$A$1-1)*10,FALSE)&gt;999,-1,0)))))))</f>
        <v>10700</v>
      </c>
      <c r="X291" s="66">
        <f>IF(ISNA(VLOOKUP($A291,Sheet1!$B$3:$AH$1266,Sheet1!H$1+(Sheet1!$A$1-1)*10,FALSE))=TRUE,"---",IF(VLOOKUP($A291,Sheet1!$B$3:$AH$1266,Sheet1!H$1+(Sheet1!$A$1-1)*10,FALSE)="---","---", (ROUND(VLOOKUP($A291,Sheet1!$B$3:$AH$1266,Sheet1!H$1+(Sheet1!$A$1-1)*10,FALSE),IF(VLOOKUP($A291,Sheet1!$B$3:$AH$1266,Sheet1!H$1+(Sheet1!$A$1-1)*10,FALSE)&gt;99999,-3,IF(VLOOKUP($A291,Sheet1!$B$3:$AH$1266,Sheet1!H$1+(Sheet1!$A$1-1)*10,FALSE)&gt;9999,-2,IF(VLOOKUP($A291,Sheet1!$B$3:$AH$1266,Sheet1!H$1+(Sheet1!$A$1-1)*10,FALSE)&gt;999,-1,0)))))))</f>
        <v>14400</v>
      </c>
      <c r="Y291" s="66">
        <f>IF(ISNA(VLOOKUP($A291,Sheet1!$B$3:$AH$1266,Sheet1!I$1+(Sheet1!$A$1-1)*10,FALSE))=TRUE,"---",IF(VLOOKUP($A291,Sheet1!$B$3:$AH$1266,Sheet1!I$1+(Sheet1!$A$1-1)*10,FALSE)="---","---", (ROUND(VLOOKUP($A291,Sheet1!$B$3:$AH$1266,Sheet1!I$1+(Sheet1!$A$1-1)*10,FALSE),IF(VLOOKUP($A291,Sheet1!$B$3:$AH$1266,Sheet1!I$1+(Sheet1!$A$1-1)*10,FALSE)&gt;99999,-3,IF(VLOOKUP($A291,Sheet1!$B$3:$AH$1266,Sheet1!I$1+(Sheet1!$A$1-1)*10,FALSE)&gt;9999,-2,IF(VLOOKUP($A291,Sheet1!$B$3:$AH$1266,Sheet1!I$1+(Sheet1!$A$1-1)*10,FALSE)&gt;999,-1,0)))))))</f>
        <v>16900</v>
      </c>
      <c r="Z291" s="66">
        <f>IF(ISNA(VLOOKUP($A291,Sheet1!$B$3:$AH$1266,Sheet1!J$1+(Sheet1!$A$1-1)*10,FALSE))=TRUE,"---",IF(VLOOKUP($A291,Sheet1!$B$3:$AH$1266,Sheet1!J$1+(Sheet1!$A$1-1)*10,FALSE)="---","---", (ROUND(VLOOKUP($A291,Sheet1!$B$3:$AH$1266,Sheet1!J$1+(Sheet1!$A$1-1)*10,FALSE),IF(VLOOKUP($A291,Sheet1!$B$3:$AH$1266,Sheet1!J$1+(Sheet1!$A$1-1)*10,FALSE)&gt;99999,-3,IF(VLOOKUP($A291,Sheet1!$B$3:$AH$1266,Sheet1!J$1+(Sheet1!$A$1-1)*10,FALSE)&gt;9999,-2,IF(VLOOKUP($A291,Sheet1!$B$3:$AH$1266,Sheet1!J$1+(Sheet1!$A$1-1)*10,FALSE)&gt;999,-1,0)))))))</f>
        <v>20600</v>
      </c>
      <c r="AA291" s="66">
        <f>IF(ISNA(VLOOKUP($A291,Sheet1!$B$3:$AH$1266,Sheet1!K$1+(Sheet1!$A$1-1)*10,FALSE))=TRUE,"---",IF(VLOOKUP($A291,Sheet1!$B$3:$AH$1266,Sheet1!K$1+(Sheet1!$A$1-1)*10,FALSE)="---","---", (ROUND(VLOOKUP($A291,Sheet1!$B$3:$AH$1266,Sheet1!K$1+(Sheet1!$A$1-1)*10,FALSE),IF(VLOOKUP($A291,Sheet1!$B$3:$AH$1266,Sheet1!K$1+(Sheet1!$A$1-1)*10,FALSE)&gt;99999,-3,IF(VLOOKUP($A291,Sheet1!$B$3:$AH$1266,Sheet1!K$1+(Sheet1!$A$1-1)*10,FALSE)&gt;9999,-2,IF(VLOOKUP($A291,Sheet1!$B$3:$AH$1266,Sheet1!K$1+(Sheet1!$A$1-1)*10,FALSE)&gt;999,-1,0)))))))</f>
        <v>24300</v>
      </c>
      <c r="AB291" s="66">
        <f>IF(ISNA(VLOOKUP($A291,Sheet1!$B$3:$AH$1266,Sheet1!L$1+(Sheet1!$A$1-1)*10,FALSE))=TRUE,"---",IF(VLOOKUP($A291,Sheet1!$B$3:$AH$1266,Sheet1!L$1+(Sheet1!$A$1-1)*10,FALSE)="---","---", (ROUND(VLOOKUP($A291,Sheet1!$B$3:$AH$1266,Sheet1!L$1+(Sheet1!$A$1-1)*10,FALSE),IF(VLOOKUP($A291,Sheet1!$B$3:$AH$1266,Sheet1!L$1+(Sheet1!$A$1-1)*10,FALSE)&gt;99999,-3,IF(VLOOKUP($A291,Sheet1!$B$3:$AH$1266,Sheet1!L$1+(Sheet1!$A$1-1)*10,FALSE)&gt;9999,-2,IF(VLOOKUP($A291,Sheet1!$B$3:$AH$1266,Sheet1!L$1+(Sheet1!$A$1-1)*10,FALSE)&gt;999,-1,0)))))))</f>
        <v>28500</v>
      </c>
      <c r="AC291" s="66">
        <f>IF(ISNA(VLOOKUP($A291,Sheet1!$B$3:$AH$1266,Sheet1!M$1+(Sheet1!$A$1-1)*10,FALSE))=TRUE,"---",IF(VLOOKUP($A291,Sheet1!$B$3:$AH$1266,Sheet1!M$1+(Sheet1!$A$1-1)*10,FALSE)="---","---", (ROUND(VLOOKUP($A291,Sheet1!$B$3:$AH$1266,Sheet1!M$1+(Sheet1!$A$1-1)*10,FALSE),IF(VLOOKUP($A291,Sheet1!$B$3:$AH$1266,Sheet1!M$1+(Sheet1!$A$1-1)*10,FALSE)&gt;99999,-3,IF(VLOOKUP($A291,Sheet1!$B$3:$AH$1266,Sheet1!M$1+(Sheet1!$A$1-1)*10,FALSE)&gt;9999,-2,IF(VLOOKUP($A291,Sheet1!$B$3:$AH$1266,Sheet1!M$1+(Sheet1!$A$1-1)*10,FALSE)&gt;999,-1,0)))))))</f>
        <v>33300</v>
      </c>
      <c r="AD291" s="66">
        <f>IF(ISNA(VLOOKUP($A291,Sheet1!$B$3:$AH$1266,Sheet1!N$1+(Sheet1!$A$1-1)*10,FALSE))=TRUE,"---",IF(VLOOKUP($A291,Sheet1!$B$3:$AH$1266,Sheet1!N$1+(Sheet1!$A$1-1)*10,FALSE)="---","---", (ROUND(VLOOKUP($A291,Sheet1!$B$3:$AH$1266,Sheet1!N$1+(Sheet1!$A$1-1)*10,FALSE),IF(VLOOKUP($A291,Sheet1!$B$3:$AH$1266,Sheet1!N$1+(Sheet1!$A$1-1)*10,FALSE)&gt;99999,-3,IF(VLOOKUP($A291,Sheet1!$B$3:$AH$1266,Sheet1!N$1+(Sheet1!$A$1-1)*10,FALSE)&gt;9999,-2,IF(VLOOKUP($A291,Sheet1!$B$3:$AH$1266,Sheet1!N$1+(Sheet1!$A$1-1)*10,FALSE)&gt;999,-1,0)))))))</f>
        <v>40100</v>
      </c>
    </row>
    <row r="292" spans="1:30" ht="25.5" customHeight="1" x14ac:dyDescent="0.25">
      <c r="A292" s="125" t="s">
        <v>458</v>
      </c>
      <c r="B292" s="126" t="s">
        <v>459</v>
      </c>
      <c r="C292" s="125">
        <v>421106</v>
      </c>
      <c r="D292" s="125">
        <v>741637</v>
      </c>
      <c r="E292" s="70" t="s">
        <v>3061</v>
      </c>
      <c r="F292" s="52" t="s">
        <v>4489</v>
      </c>
      <c r="G292" s="127" t="s">
        <v>31</v>
      </c>
      <c r="H292" s="128">
        <v>4.97</v>
      </c>
      <c r="I292" s="112">
        <v>40783</v>
      </c>
      <c r="J292" s="113">
        <v>5.23</v>
      </c>
      <c r="K292" s="114" t="s">
        <v>4405</v>
      </c>
      <c r="L292" s="115">
        <v>4320</v>
      </c>
      <c r="M292" s="116">
        <v>869</v>
      </c>
      <c r="N292" s="127" t="s">
        <v>17</v>
      </c>
      <c r="O292" s="68" t="str">
        <f t="shared" si="9"/>
        <v>&lt;0.2</v>
      </c>
      <c r="P292" s="68">
        <f>IF(O292&lt;&gt;"",VLOOKUP($A292,Sheet4!$A$2:$O$1309,14,FALSE)*100,"")</f>
        <v>1.2966743400683489</v>
      </c>
      <c r="Q292" s="68">
        <f>IF(P292&lt;&gt;"",VLOOKUP($A292,Sheet4!$A$2:$O$1309,15,FALSE)*100,"")</f>
        <v>12.000592523546294</v>
      </c>
      <c r="R292" s="74" t="str">
        <f t="shared" si="10"/>
        <v>&gt;500</v>
      </c>
      <c r="S292" s="64" t="s">
        <v>4365</v>
      </c>
      <c r="T292" s="64" t="str">
        <f>IF(ISNA(VLOOKUP(A292,Sheet1!B$3:C$1266,2,FALSE)=TRUE),"NC",VLOOKUP(A292,Sheet1!B$3:C$1266,2,FALSE))</f>
        <v>Rural10</v>
      </c>
      <c r="U292" s="65">
        <f>IF(ISNA(VLOOKUP($A292,Sheet1!$B$3:$AH$1266,Sheet1!E$1+(Sheet1!$A$1-1)*10,FALSE))=TRUE,"---",IF(VLOOKUP($A292,Sheet1!$B$3:$AH$1266,Sheet1!E$1+(Sheet1!$A$1-1)*10,FALSE)="---","---", (ROUND(VLOOKUP($A292,Sheet1!$B$3:$AH$1266,Sheet1!E$1+(Sheet1!$A$1-1)*10,FALSE),IF(VLOOKUP($A292,Sheet1!$B$3:$AH$1266,Sheet1!E$1+(Sheet1!$A$1-1)*10,FALSE)&gt;99999,-3,IF(VLOOKUP($A292,Sheet1!$B$3:$AH$1266,Sheet1!E$1+(Sheet1!$A$1-1)*10,FALSE)&gt;9999,-2,IF(VLOOKUP($A292,Sheet1!$B$3:$AH$1266,Sheet1!E$1+(Sheet1!$A$1-1)*10,FALSE)&gt;999,-1,0)))))))</f>
        <v>253</v>
      </c>
      <c r="V292" s="65">
        <f>IF(ISNA(VLOOKUP($A292,Sheet1!$B$3:$AH$1266,Sheet1!F$1+(Sheet1!$A$1-1)*10,FALSE))=TRUE,"---",IF(VLOOKUP($A292,Sheet1!$B$3:$AH$1266,Sheet1!F$1+(Sheet1!$A$1-1)*10,FALSE)="---","---", (ROUND(VLOOKUP($A292,Sheet1!$B$3:$AH$1266,Sheet1!F$1+(Sheet1!$A$1-1)*10,FALSE),IF(VLOOKUP($A292,Sheet1!$B$3:$AH$1266,Sheet1!F$1+(Sheet1!$A$1-1)*10,FALSE)&gt;99999,-3,IF(VLOOKUP($A292,Sheet1!$B$3:$AH$1266,Sheet1!F$1+(Sheet1!$A$1-1)*10,FALSE)&gt;9999,-2,IF(VLOOKUP($A292,Sheet1!$B$3:$AH$1266,Sheet1!F$1+(Sheet1!$A$1-1)*10,FALSE)&gt;999,-1,0)))))))</f>
        <v>351</v>
      </c>
      <c r="W292" s="65">
        <f>IF(ISNA(VLOOKUP($A292,Sheet1!$B$3:$AH$1266,Sheet1!G$1+(Sheet1!$A$1-1)*10,FALSE))=TRUE,"---",IF(VLOOKUP($A292,Sheet1!$B$3:$AH$1266,Sheet1!G$1+(Sheet1!$A$1-1)*10,FALSE)="---","---", (ROUND(VLOOKUP($A292,Sheet1!$B$3:$AH$1266,Sheet1!G$1+(Sheet1!$A$1-1)*10,FALSE),IF(VLOOKUP($A292,Sheet1!$B$3:$AH$1266,Sheet1!G$1+(Sheet1!$A$1-1)*10,FALSE)&gt;99999,-3,IF(VLOOKUP($A292,Sheet1!$B$3:$AH$1266,Sheet1!G$1+(Sheet1!$A$1-1)*10,FALSE)&gt;9999,-2,IF(VLOOKUP($A292,Sheet1!$B$3:$AH$1266,Sheet1!G$1+(Sheet1!$A$1-1)*10,FALSE)&gt;999,-1,0)))))))</f>
        <v>509</v>
      </c>
      <c r="X292" s="65">
        <f>IF(ISNA(VLOOKUP($A292,Sheet1!$B$3:$AH$1266,Sheet1!H$1+(Sheet1!$A$1-1)*10,FALSE))=TRUE,"---",IF(VLOOKUP($A292,Sheet1!$B$3:$AH$1266,Sheet1!H$1+(Sheet1!$A$1-1)*10,FALSE)="---","---", (ROUND(VLOOKUP($A292,Sheet1!$B$3:$AH$1266,Sheet1!H$1+(Sheet1!$A$1-1)*10,FALSE),IF(VLOOKUP($A292,Sheet1!$B$3:$AH$1266,Sheet1!H$1+(Sheet1!$A$1-1)*10,FALSE)&gt;99999,-3,IF(VLOOKUP($A292,Sheet1!$B$3:$AH$1266,Sheet1!H$1+(Sheet1!$A$1-1)*10,FALSE)&gt;9999,-2,IF(VLOOKUP($A292,Sheet1!$B$3:$AH$1266,Sheet1!H$1+(Sheet1!$A$1-1)*10,FALSE)&gt;999,-1,0)))))))</f>
        <v>928</v>
      </c>
      <c r="Y292" s="65">
        <f>IF(ISNA(VLOOKUP($A292,Sheet1!$B$3:$AH$1266,Sheet1!I$1+(Sheet1!$A$1-1)*10,FALSE))=TRUE,"---",IF(VLOOKUP($A292,Sheet1!$B$3:$AH$1266,Sheet1!I$1+(Sheet1!$A$1-1)*10,FALSE)="---","---", (ROUND(VLOOKUP($A292,Sheet1!$B$3:$AH$1266,Sheet1!I$1+(Sheet1!$A$1-1)*10,FALSE),IF(VLOOKUP($A292,Sheet1!$B$3:$AH$1266,Sheet1!I$1+(Sheet1!$A$1-1)*10,FALSE)&gt;99999,-3,IF(VLOOKUP($A292,Sheet1!$B$3:$AH$1266,Sheet1!I$1+(Sheet1!$A$1-1)*10,FALSE)&gt;9999,-2,IF(VLOOKUP($A292,Sheet1!$B$3:$AH$1266,Sheet1!I$1+(Sheet1!$A$1-1)*10,FALSE)&gt;999,-1,0)))))))</f>
        <v>1210</v>
      </c>
      <c r="Z292" s="65">
        <f>IF(ISNA(VLOOKUP($A292,Sheet1!$B$3:$AH$1266,Sheet1!J$1+(Sheet1!$A$1-1)*10,FALSE))=TRUE,"---",IF(VLOOKUP($A292,Sheet1!$B$3:$AH$1266,Sheet1!J$1+(Sheet1!$A$1-1)*10,FALSE)="---","---", (ROUND(VLOOKUP($A292,Sheet1!$B$3:$AH$1266,Sheet1!J$1+(Sheet1!$A$1-1)*10,FALSE),IF(VLOOKUP($A292,Sheet1!$B$3:$AH$1266,Sheet1!J$1+(Sheet1!$A$1-1)*10,FALSE)&gt;99999,-3,IF(VLOOKUP($A292,Sheet1!$B$3:$AH$1266,Sheet1!J$1+(Sheet1!$A$1-1)*10,FALSE)&gt;9999,-2,IF(VLOOKUP($A292,Sheet1!$B$3:$AH$1266,Sheet1!J$1+(Sheet1!$A$1-1)*10,FALSE)&gt;999,-1,0)))))))</f>
        <v>1580</v>
      </c>
      <c r="AA292" s="65">
        <f>IF(ISNA(VLOOKUP($A292,Sheet1!$B$3:$AH$1266,Sheet1!K$1+(Sheet1!$A$1-1)*10,FALSE))=TRUE,"---",IF(VLOOKUP($A292,Sheet1!$B$3:$AH$1266,Sheet1!K$1+(Sheet1!$A$1-1)*10,FALSE)="---","---", (ROUND(VLOOKUP($A292,Sheet1!$B$3:$AH$1266,Sheet1!K$1+(Sheet1!$A$1-1)*10,FALSE),IF(VLOOKUP($A292,Sheet1!$B$3:$AH$1266,Sheet1!K$1+(Sheet1!$A$1-1)*10,FALSE)&gt;99999,-3,IF(VLOOKUP($A292,Sheet1!$B$3:$AH$1266,Sheet1!K$1+(Sheet1!$A$1-1)*10,FALSE)&gt;9999,-2,IF(VLOOKUP($A292,Sheet1!$B$3:$AH$1266,Sheet1!K$1+(Sheet1!$A$1-1)*10,FALSE)&gt;999,-1,0)))))))</f>
        <v>1900</v>
      </c>
      <c r="AB292" s="65">
        <f>IF(ISNA(VLOOKUP($A292,Sheet1!$B$3:$AH$1266,Sheet1!L$1+(Sheet1!$A$1-1)*10,FALSE))=TRUE,"---",IF(VLOOKUP($A292,Sheet1!$B$3:$AH$1266,Sheet1!L$1+(Sheet1!$A$1-1)*10,FALSE)="---","---", (ROUND(VLOOKUP($A292,Sheet1!$B$3:$AH$1266,Sheet1!L$1+(Sheet1!$A$1-1)*10,FALSE),IF(VLOOKUP($A292,Sheet1!$B$3:$AH$1266,Sheet1!L$1+(Sheet1!$A$1-1)*10,FALSE)&gt;99999,-3,IF(VLOOKUP($A292,Sheet1!$B$3:$AH$1266,Sheet1!L$1+(Sheet1!$A$1-1)*10,FALSE)&gt;9999,-2,IF(VLOOKUP($A292,Sheet1!$B$3:$AH$1266,Sheet1!L$1+(Sheet1!$A$1-1)*10,FALSE)&gt;999,-1,0)))))))</f>
        <v>2240</v>
      </c>
      <c r="AC292" s="65">
        <f>IF(ISNA(VLOOKUP($A292,Sheet1!$B$3:$AH$1266,Sheet1!M$1+(Sheet1!$A$1-1)*10,FALSE))=TRUE,"---",IF(VLOOKUP($A292,Sheet1!$B$3:$AH$1266,Sheet1!M$1+(Sheet1!$A$1-1)*10,FALSE)="---","---", (ROUND(VLOOKUP($A292,Sheet1!$B$3:$AH$1266,Sheet1!M$1+(Sheet1!$A$1-1)*10,FALSE),IF(VLOOKUP($A292,Sheet1!$B$3:$AH$1266,Sheet1!M$1+(Sheet1!$A$1-1)*10,FALSE)&gt;99999,-3,IF(VLOOKUP($A292,Sheet1!$B$3:$AH$1266,Sheet1!M$1+(Sheet1!$A$1-1)*10,FALSE)&gt;9999,-2,IF(VLOOKUP($A292,Sheet1!$B$3:$AH$1266,Sheet1!M$1+(Sheet1!$A$1-1)*10,FALSE)&gt;999,-1,0)))))))</f>
        <v>2630</v>
      </c>
      <c r="AD292" s="65">
        <f>IF(ISNA(VLOOKUP($A292,Sheet1!$B$3:$AH$1266,Sheet1!N$1+(Sheet1!$A$1-1)*10,FALSE))=TRUE,"---",IF(VLOOKUP($A292,Sheet1!$B$3:$AH$1266,Sheet1!N$1+(Sheet1!$A$1-1)*10,FALSE)="---","---", (ROUND(VLOOKUP($A292,Sheet1!$B$3:$AH$1266,Sheet1!N$1+(Sheet1!$A$1-1)*10,FALSE),IF(VLOOKUP($A292,Sheet1!$B$3:$AH$1266,Sheet1!N$1+(Sheet1!$A$1-1)*10,FALSE)&gt;99999,-3,IF(VLOOKUP($A292,Sheet1!$B$3:$AH$1266,Sheet1!N$1+(Sheet1!$A$1-1)*10,FALSE)&gt;9999,-2,IF(VLOOKUP($A292,Sheet1!$B$3:$AH$1266,Sheet1!N$1+(Sheet1!$A$1-1)*10,FALSE)&gt;999,-1,0)))))))</f>
        <v>3200</v>
      </c>
    </row>
    <row r="293" spans="1:30" ht="25.5" customHeight="1" x14ac:dyDescent="0.25">
      <c r="A293" s="304" t="s">
        <v>460</v>
      </c>
      <c r="B293" s="393" t="s">
        <v>461</v>
      </c>
      <c r="C293" s="304">
        <v>421349</v>
      </c>
      <c r="D293" s="304">
        <v>742335</v>
      </c>
      <c r="E293" s="305" t="s">
        <v>3061</v>
      </c>
      <c r="F293" s="345" t="s">
        <v>4489</v>
      </c>
      <c r="G293" s="351" t="s">
        <v>31</v>
      </c>
      <c r="H293" s="428">
        <v>27</v>
      </c>
      <c r="I293" s="119">
        <v>40783</v>
      </c>
      <c r="J293" s="120">
        <v>19.03</v>
      </c>
      <c r="K293" s="118" t="s">
        <v>31</v>
      </c>
      <c r="L293" s="122">
        <v>19100</v>
      </c>
      <c r="M293" s="123">
        <v>707</v>
      </c>
      <c r="N293" s="118" t="s">
        <v>462</v>
      </c>
      <c r="O293" s="71" t="str">
        <f t="shared" si="9"/>
        <v>&lt;0.2</v>
      </c>
      <c r="P293" s="71">
        <f>IF(O293&lt;&gt;"",VLOOKUP($A293,Sheet4!$A$2:$O$1309,14,FALSE)*100,"")</f>
        <v>1.2107549031377118</v>
      </c>
      <c r="Q293" s="71">
        <f>IF(P293&lt;&gt;"",VLOOKUP($A293,Sheet4!$A$2:$O$1309,15,FALSE)*100,"")</f>
        <v>11.247397232456713</v>
      </c>
      <c r="R293" s="73" t="str">
        <f t="shared" si="10"/>
        <v>&gt;500</v>
      </c>
      <c r="S293" s="357" t="s">
        <v>4365</v>
      </c>
      <c r="T293" s="357" t="str">
        <f>IF(ISNA(VLOOKUP(A293,Sheet1!B$3:C$1266,2,FALSE)=TRUE),"NC",VLOOKUP(A293,Sheet1!B$3:C$1266,2,FALSE))</f>
        <v>Rural10</v>
      </c>
      <c r="U293" s="385">
        <f>IF(ISNA(VLOOKUP($A293,Sheet1!$B$3:$AH$1266,Sheet1!E$1+(Sheet1!$A$1-1)*10,FALSE))=TRUE,"---",IF(VLOOKUP($A293,Sheet1!$B$3:$AH$1266,Sheet1!E$1+(Sheet1!$A$1-1)*10,FALSE)="---","---", (ROUND(VLOOKUP($A293,Sheet1!$B$3:$AH$1266,Sheet1!E$1+(Sheet1!$A$1-1)*10,FALSE),IF(VLOOKUP($A293,Sheet1!$B$3:$AH$1266,Sheet1!E$1+(Sheet1!$A$1-1)*10,FALSE)&gt;99999,-3,IF(VLOOKUP($A293,Sheet1!$B$3:$AH$1266,Sheet1!E$1+(Sheet1!$A$1-1)*10,FALSE)&gt;9999,-2,IF(VLOOKUP($A293,Sheet1!$B$3:$AH$1266,Sheet1!E$1+(Sheet1!$A$1-1)*10,FALSE)&gt;999,-1,0)))))))</f>
        <v>1320</v>
      </c>
      <c r="V293" s="385">
        <f>IF(ISNA(VLOOKUP($A293,Sheet1!$B$3:$AH$1266,Sheet1!F$1+(Sheet1!$A$1-1)*10,FALSE))=TRUE,"---",IF(VLOOKUP($A293,Sheet1!$B$3:$AH$1266,Sheet1!F$1+(Sheet1!$A$1-1)*10,FALSE)="---","---", (ROUND(VLOOKUP($A293,Sheet1!$B$3:$AH$1266,Sheet1!F$1+(Sheet1!$A$1-1)*10,FALSE),IF(VLOOKUP($A293,Sheet1!$B$3:$AH$1266,Sheet1!F$1+(Sheet1!$A$1-1)*10,FALSE)&gt;99999,-3,IF(VLOOKUP($A293,Sheet1!$B$3:$AH$1266,Sheet1!F$1+(Sheet1!$A$1-1)*10,FALSE)&gt;9999,-2,IF(VLOOKUP($A293,Sheet1!$B$3:$AH$1266,Sheet1!F$1+(Sheet1!$A$1-1)*10,FALSE)&gt;999,-1,0)))))))</f>
        <v>1750</v>
      </c>
      <c r="W293" s="385">
        <f>IF(ISNA(VLOOKUP($A293,Sheet1!$B$3:$AH$1266,Sheet1!G$1+(Sheet1!$A$1-1)*10,FALSE))=TRUE,"---",IF(VLOOKUP($A293,Sheet1!$B$3:$AH$1266,Sheet1!G$1+(Sheet1!$A$1-1)*10,FALSE)="---","---", (ROUND(VLOOKUP($A293,Sheet1!$B$3:$AH$1266,Sheet1!G$1+(Sheet1!$A$1-1)*10,FALSE),IF(VLOOKUP($A293,Sheet1!$B$3:$AH$1266,Sheet1!G$1+(Sheet1!$A$1-1)*10,FALSE)&gt;99999,-3,IF(VLOOKUP($A293,Sheet1!$B$3:$AH$1266,Sheet1!G$1+(Sheet1!$A$1-1)*10,FALSE)&gt;9999,-2,IF(VLOOKUP($A293,Sheet1!$B$3:$AH$1266,Sheet1!G$1+(Sheet1!$A$1-1)*10,FALSE)&gt;999,-1,0)))))))</f>
        <v>2410</v>
      </c>
      <c r="X293" s="385">
        <f>IF(ISNA(VLOOKUP($A293,Sheet1!$B$3:$AH$1266,Sheet1!H$1+(Sheet1!$A$1-1)*10,FALSE))=TRUE,"---",IF(VLOOKUP($A293,Sheet1!$B$3:$AH$1266,Sheet1!H$1+(Sheet1!$A$1-1)*10,FALSE)="---","---", (ROUND(VLOOKUP($A293,Sheet1!$B$3:$AH$1266,Sheet1!H$1+(Sheet1!$A$1-1)*10,FALSE),IF(VLOOKUP($A293,Sheet1!$B$3:$AH$1266,Sheet1!H$1+(Sheet1!$A$1-1)*10,FALSE)&gt;99999,-3,IF(VLOOKUP($A293,Sheet1!$B$3:$AH$1266,Sheet1!H$1+(Sheet1!$A$1-1)*10,FALSE)&gt;9999,-2,IF(VLOOKUP($A293,Sheet1!$B$3:$AH$1266,Sheet1!H$1+(Sheet1!$A$1-1)*10,FALSE)&gt;999,-1,0)))))))</f>
        <v>4130</v>
      </c>
      <c r="Y293" s="385">
        <f>IF(ISNA(VLOOKUP($A293,Sheet1!$B$3:$AH$1266,Sheet1!I$1+(Sheet1!$A$1-1)*10,FALSE))=TRUE,"---",IF(VLOOKUP($A293,Sheet1!$B$3:$AH$1266,Sheet1!I$1+(Sheet1!$A$1-1)*10,FALSE)="---","---", (ROUND(VLOOKUP($A293,Sheet1!$B$3:$AH$1266,Sheet1!I$1+(Sheet1!$A$1-1)*10,FALSE),IF(VLOOKUP($A293,Sheet1!$B$3:$AH$1266,Sheet1!I$1+(Sheet1!$A$1-1)*10,FALSE)&gt;99999,-3,IF(VLOOKUP($A293,Sheet1!$B$3:$AH$1266,Sheet1!I$1+(Sheet1!$A$1-1)*10,FALSE)&gt;9999,-2,IF(VLOOKUP($A293,Sheet1!$B$3:$AH$1266,Sheet1!I$1+(Sheet1!$A$1-1)*10,FALSE)&gt;999,-1,0)))))))</f>
        <v>5350</v>
      </c>
      <c r="Z293" s="385">
        <f>IF(ISNA(VLOOKUP($A293,Sheet1!$B$3:$AH$1266,Sheet1!J$1+(Sheet1!$A$1-1)*10,FALSE))=TRUE,"---",IF(VLOOKUP($A293,Sheet1!$B$3:$AH$1266,Sheet1!J$1+(Sheet1!$A$1-1)*10,FALSE)="---","---", (ROUND(VLOOKUP($A293,Sheet1!$B$3:$AH$1266,Sheet1!J$1+(Sheet1!$A$1-1)*10,FALSE),IF(VLOOKUP($A293,Sheet1!$B$3:$AH$1266,Sheet1!J$1+(Sheet1!$A$1-1)*10,FALSE)&gt;99999,-3,IF(VLOOKUP($A293,Sheet1!$B$3:$AH$1266,Sheet1!J$1+(Sheet1!$A$1-1)*10,FALSE)&gt;9999,-2,IF(VLOOKUP($A293,Sheet1!$B$3:$AH$1266,Sheet1!J$1+(Sheet1!$A$1-1)*10,FALSE)&gt;999,-1,0)))))))</f>
        <v>7040</v>
      </c>
      <c r="AA293" s="385">
        <f>IF(ISNA(VLOOKUP($A293,Sheet1!$B$3:$AH$1266,Sheet1!K$1+(Sheet1!$A$1-1)*10,FALSE))=TRUE,"---",IF(VLOOKUP($A293,Sheet1!$B$3:$AH$1266,Sheet1!K$1+(Sheet1!$A$1-1)*10,FALSE)="---","---", (ROUND(VLOOKUP($A293,Sheet1!$B$3:$AH$1266,Sheet1!K$1+(Sheet1!$A$1-1)*10,FALSE),IF(VLOOKUP($A293,Sheet1!$B$3:$AH$1266,Sheet1!K$1+(Sheet1!$A$1-1)*10,FALSE)&gt;99999,-3,IF(VLOOKUP($A293,Sheet1!$B$3:$AH$1266,Sheet1!K$1+(Sheet1!$A$1-1)*10,FALSE)&gt;9999,-2,IF(VLOOKUP($A293,Sheet1!$B$3:$AH$1266,Sheet1!K$1+(Sheet1!$A$1-1)*10,FALSE)&gt;999,-1,0)))))))</f>
        <v>8550</v>
      </c>
      <c r="AB293" s="385">
        <f>IF(ISNA(VLOOKUP($A293,Sheet1!$B$3:$AH$1266,Sheet1!L$1+(Sheet1!$A$1-1)*10,FALSE))=TRUE,"---",IF(VLOOKUP($A293,Sheet1!$B$3:$AH$1266,Sheet1!L$1+(Sheet1!$A$1-1)*10,FALSE)="---","---", (ROUND(VLOOKUP($A293,Sheet1!$B$3:$AH$1266,Sheet1!L$1+(Sheet1!$A$1-1)*10,FALSE),IF(VLOOKUP($A293,Sheet1!$B$3:$AH$1266,Sheet1!L$1+(Sheet1!$A$1-1)*10,FALSE)&gt;99999,-3,IF(VLOOKUP($A293,Sheet1!$B$3:$AH$1266,Sheet1!L$1+(Sheet1!$A$1-1)*10,FALSE)&gt;9999,-2,IF(VLOOKUP($A293,Sheet1!$B$3:$AH$1266,Sheet1!L$1+(Sheet1!$A$1-1)*10,FALSE)&gt;999,-1,0)))))))</f>
        <v>10200</v>
      </c>
      <c r="AC293" s="385">
        <f>IF(ISNA(VLOOKUP($A293,Sheet1!$B$3:$AH$1266,Sheet1!M$1+(Sheet1!$A$1-1)*10,FALSE))=TRUE,"---",IF(VLOOKUP($A293,Sheet1!$B$3:$AH$1266,Sheet1!M$1+(Sheet1!$A$1-1)*10,FALSE)="---","---", (ROUND(VLOOKUP($A293,Sheet1!$B$3:$AH$1266,Sheet1!M$1+(Sheet1!$A$1-1)*10,FALSE),IF(VLOOKUP($A293,Sheet1!$B$3:$AH$1266,Sheet1!M$1+(Sheet1!$A$1-1)*10,FALSE)&gt;99999,-3,IF(VLOOKUP($A293,Sheet1!$B$3:$AH$1266,Sheet1!M$1+(Sheet1!$A$1-1)*10,FALSE)&gt;9999,-2,IF(VLOOKUP($A293,Sheet1!$B$3:$AH$1266,Sheet1!M$1+(Sheet1!$A$1-1)*10,FALSE)&gt;999,-1,0)))))))</f>
        <v>12100</v>
      </c>
      <c r="AD293" s="385">
        <f>IF(ISNA(VLOOKUP($A293,Sheet1!$B$3:$AH$1266,Sheet1!N$1+(Sheet1!$A$1-1)*10,FALSE))=TRUE,"---",IF(VLOOKUP($A293,Sheet1!$B$3:$AH$1266,Sheet1!N$1+(Sheet1!$A$1-1)*10,FALSE)="---","---", (ROUND(VLOOKUP($A293,Sheet1!$B$3:$AH$1266,Sheet1!N$1+(Sheet1!$A$1-1)*10,FALSE),IF(VLOOKUP($A293,Sheet1!$B$3:$AH$1266,Sheet1!N$1+(Sheet1!$A$1-1)*10,FALSE)&gt;99999,-3,IF(VLOOKUP($A293,Sheet1!$B$3:$AH$1266,Sheet1!N$1+(Sheet1!$A$1-1)*10,FALSE)&gt;9999,-2,IF(VLOOKUP($A293,Sheet1!$B$3:$AH$1266,Sheet1!N$1+(Sheet1!$A$1-1)*10,FALSE)&gt;999,-1,0)))))))</f>
        <v>14900</v>
      </c>
    </row>
    <row r="294" spans="1:30" ht="25.5" customHeight="1" x14ac:dyDescent="0.25">
      <c r="A294" s="304"/>
      <c r="B294" s="346"/>
      <c r="C294" s="304"/>
      <c r="D294" s="304"/>
      <c r="E294" s="305" t="e">
        <v>#N/A</v>
      </c>
      <c r="F294" s="346"/>
      <c r="G294" s="352"/>
      <c r="H294" s="428"/>
      <c r="I294" s="119">
        <v>35083</v>
      </c>
      <c r="J294" s="120">
        <v>11.06</v>
      </c>
      <c r="K294" s="118" t="s">
        <v>224</v>
      </c>
      <c r="L294" s="122">
        <v>6500</v>
      </c>
      <c r="M294" s="123">
        <v>241</v>
      </c>
      <c r="N294" s="118" t="s">
        <v>258</v>
      </c>
      <c r="O294" s="71" t="s">
        <v>4405</v>
      </c>
      <c r="P294" s="71" t="s">
        <v>4405</v>
      </c>
      <c r="Q294" s="71" t="s">
        <v>4405</v>
      </c>
      <c r="R294" s="73" t="s">
        <v>4405</v>
      </c>
      <c r="S294" s="357" t="e">
        <v>#N/A</v>
      </c>
      <c r="T294" s="357" t="str">
        <f>IF(ISNA(VLOOKUP(A294,Sheet1!B$3:C$1266,2,FALSE)=TRUE),"ND",VLOOKUP(A294,Sheet1!B$3:C$1266,2,FALSE))</f>
        <v>ND</v>
      </c>
      <c r="U294" s="385" t="str">
        <f>IF(ISNA(VLOOKUP($A294,Sheet1!$B$3:$AH$1266,Sheet1!E$1+(Sheet1!$A$1-1)*10,FALSE))=TRUE,"---",IF(VLOOKUP($A294,Sheet1!$B$3:$AH$1266,Sheet1!E$1+(Sheet1!$A$1-1)*10,FALSE)="---","---", (ROUND(VLOOKUP($A294,Sheet1!$B$3:$AH$1266,Sheet1!E$1+(Sheet1!$A$1-1)*10,FALSE),IF(VLOOKUP($A294,Sheet1!$B$3:$AH$1266,Sheet1!E$1+(Sheet1!$A$1-1)*10,FALSE)&gt;99999,-3,IF(VLOOKUP($A294,Sheet1!$B$3:$AH$1266,Sheet1!E$1+(Sheet1!$A$1-1)*10,FALSE)&gt;9999,-2,IF(VLOOKUP($A294,Sheet1!$B$3:$AH$1266,Sheet1!E$1+(Sheet1!$A$1-1)*10,FALSE)&gt;999,-1,0)))))))</f>
        <v>---</v>
      </c>
      <c r="V294" s="385" t="str">
        <f>IF(ISNA(VLOOKUP($A294,Sheet1!$B$3:$AH$1266,Sheet1!F$1+(Sheet1!$A$1-1)*10,FALSE))=TRUE,"---",IF(VLOOKUP($A294,Sheet1!$B$3:$AH$1266,Sheet1!F$1+(Sheet1!$A$1-1)*10,FALSE)="---","---", (ROUND(VLOOKUP($A294,Sheet1!$B$3:$AH$1266,Sheet1!F$1+(Sheet1!$A$1-1)*10,FALSE),IF(VLOOKUP($A294,Sheet1!$B$3:$AH$1266,Sheet1!F$1+(Sheet1!$A$1-1)*10,FALSE)&gt;99999,-3,IF(VLOOKUP($A294,Sheet1!$B$3:$AH$1266,Sheet1!F$1+(Sheet1!$A$1-1)*10,FALSE)&gt;9999,-2,IF(VLOOKUP($A294,Sheet1!$B$3:$AH$1266,Sheet1!F$1+(Sheet1!$A$1-1)*10,FALSE)&gt;999,-1,0)))))))</f>
        <v>---</v>
      </c>
      <c r="W294" s="385" t="str">
        <f>IF(ISNA(VLOOKUP($A294,Sheet1!$B$3:$AH$1266,Sheet1!G$1+(Sheet1!$A$1-1)*10,FALSE))=TRUE,"---",IF(VLOOKUP($A294,Sheet1!$B$3:$AH$1266,Sheet1!G$1+(Sheet1!$A$1-1)*10,FALSE)="---","---", (ROUND(VLOOKUP($A294,Sheet1!$B$3:$AH$1266,Sheet1!G$1+(Sheet1!$A$1-1)*10,FALSE),IF(VLOOKUP($A294,Sheet1!$B$3:$AH$1266,Sheet1!G$1+(Sheet1!$A$1-1)*10,FALSE)&gt;99999,-3,IF(VLOOKUP($A294,Sheet1!$B$3:$AH$1266,Sheet1!G$1+(Sheet1!$A$1-1)*10,FALSE)&gt;9999,-2,IF(VLOOKUP($A294,Sheet1!$B$3:$AH$1266,Sheet1!G$1+(Sheet1!$A$1-1)*10,FALSE)&gt;999,-1,0)))))))</f>
        <v>---</v>
      </c>
      <c r="X294" s="385" t="str">
        <f>IF(ISNA(VLOOKUP($A294,Sheet1!$B$3:$AH$1266,Sheet1!H$1+(Sheet1!$A$1-1)*10,FALSE))=TRUE,"---",IF(VLOOKUP($A294,Sheet1!$B$3:$AH$1266,Sheet1!H$1+(Sheet1!$A$1-1)*10,FALSE)="---","---", (ROUND(VLOOKUP($A294,Sheet1!$B$3:$AH$1266,Sheet1!H$1+(Sheet1!$A$1-1)*10,FALSE),IF(VLOOKUP($A294,Sheet1!$B$3:$AH$1266,Sheet1!H$1+(Sheet1!$A$1-1)*10,FALSE)&gt;99999,-3,IF(VLOOKUP($A294,Sheet1!$B$3:$AH$1266,Sheet1!H$1+(Sheet1!$A$1-1)*10,FALSE)&gt;9999,-2,IF(VLOOKUP($A294,Sheet1!$B$3:$AH$1266,Sheet1!H$1+(Sheet1!$A$1-1)*10,FALSE)&gt;999,-1,0)))))))</f>
        <v>---</v>
      </c>
      <c r="Y294" s="385" t="str">
        <f>IF(ISNA(VLOOKUP($A294,Sheet1!$B$3:$AH$1266,Sheet1!I$1+(Sheet1!$A$1-1)*10,FALSE))=TRUE,"---",IF(VLOOKUP($A294,Sheet1!$B$3:$AH$1266,Sheet1!I$1+(Sheet1!$A$1-1)*10,FALSE)="---","---", (ROUND(VLOOKUP($A294,Sheet1!$B$3:$AH$1266,Sheet1!I$1+(Sheet1!$A$1-1)*10,FALSE),IF(VLOOKUP($A294,Sheet1!$B$3:$AH$1266,Sheet1!I$1+(Sheet1!$A$1-1)*10,FALSE)&gt;99999,-3,IF(VLOOKUP($A294,Sheet1!$B$3:$AH$1266,Sheet1!I$1+(Sheet1!$A$1-1)*10,FALSE)&gt;9999,-2,IF(VLOOKUP($A294,Sheet1!$B$3:$AH$1266,Sheet1!I$1+(Sheet1!$A$1-1)*10,FALSE)&gt;999,-1,0)))))))</f>
        <v>---</v>
      </c>
      <c r="Z294" s="385" t="str">
        <f>IF(ISNA(VLOOKUP($A294,Sheet1!$B$3:$AH$1266,Sheet1!J$1+(Sheet1!$A$1-1)*10,FALSE))=TRUE,"---",IF(VLOOKUP($A294,Sheet1!$B$3:$AH$1266,Sheet1!J$1+(Sheet1!$A$1-1)*10,FALSE)="---","---", (ROUND(VLOOKUP($A294,Sheet1!$B$3:$AH$1266,Sheet1!J$1+(Sheet1!$A$1-1)*10,FALSE),IF(VLOOKUP($A294,Sheet1!$B$3:$AH$1266,Sheet1!J$1+(Sheet1!$A$1-1)*10,FALSE)&gt;99999,-3,IF(VLOOKUP($A294,Sheet1!$B$3:$AH$1266,Sheet1!J$1+(Sheet1!$A$1-1)*10,FALSE)&gt;9999,-2,IF(VLOOKUP($A294,Sheet1!$B$3:$AH$1266,Sheet1!J$1+(Sheet1!$A$1-1)*10,FALSE)&gt;999,-1,0)))))))</f>
        <v>---</v>
      </c>
      <c r="AA294" s="385" t="str">
        <f>IF(ISNA(VLOOKUP($A294,Sheet1!$B$3:$AH$1266,Sheet1!K$1+(Sheet1!$A$1-1)*10,FALSE))=TRUE,"---",IF(VLOOKUP($A294,Sheet1!$B$3:$AH$1266,Sheet1!K$1+(Sheet1!$A$1-1)*10,FALSE)="---","---", (ROUND(VLOOKUP($A294,Sheet1!$B$3:$AH$1266,Sheet1!K$1+(Sheet1!$A$1-1)*10,FALSE),IF(VLOOKUP($A294,Sheet1!$B$3:$AH$1266,Sheet1!K$1+(Sheet1!$A$1-1)*10,FALSE)&gt;99999,-3,IF(VLOOKUP($A294,Sheet1!$B$3:$AH$1266,Sheet1!K$1+(Sheet1!$A$1-1)*10,FALSE)&gt;9999,-2,IF(VLOOKUP($A294,Sheet1!$B$3:$AH$1266,Sheet1!K$1+(Sheet1!$A$1-1)*10,FALSE)&gt;999,-1,0)))))))</f>
        <v>---</v>
      </c>
      <c r="AB294" s="385" t="str">
        <f>IF(ISNA(VLOOKUP($A294,Sheet1!$B$3:$AH$1266,Sheet1!L$1+(Sheet1!$A$1-1)*10,FALSE))=TRUE,"---",IF(VLOOKUP($A294,Sheet1!$B$3:$AH$1266,Sheet1!L$1+(Sheet1!$A$1-1)*10,FALSE)="---","---", (ROUND(VLOOKUP($A294,Sheet1!$B$3:$AH$1266,Sheet1!L$1+(Sheet1!$A$1-1)*10,FALSE),IF(VLOOKUP($A294,Sheet1!$B$3:$AH$1266,Sheet1!L$1+(Sheet1!$A$1-1)*10,FALSE)&gt;99999,-3,IF(VLOOKUP($A294,Sheet1!$B$3:$AH$1266,Sheet1!L$1+(Sheet1!$A$1-1)*10,FALSE)&gt;9999,-2,IF(VLOOKUP($A294,Sheet1!$B$3:$AH$1266,Sheet1!L$1+(Sheet1!$A$1-1)*10,FALSE)&gt;999,-1,0)))))))</f>
        <v>---</v>
      </c>
      <c r="AC294" s="385" t="str">
        <f>IF(ISNA(VLOOKUP($A294,Sheet1!$B$3:$AH$1266,Sheet1!M$1+(Sheet1!$A$1-1)*10,FALSE))=TRUE,"---",IF(VLOOKUP($A294,Sheet1!$B$3:$AH$1266,Sheet1!M$1+(Sheet1!$A$1-1)*10,FALSE)="---","---", (ROUND(VLOOKUP($A294,Sheet1!$B$3:$AH$1266,Sheet1!M$1+(Sheet1!$A$1-1)*10,FALSE),IF(VLOOKUP($A294,Sheet1!$B$3:$AH$1266,Sheet1!M$1+(Sheet1!$A$1-1)*10,FALSE)&gt;99999,-3,IF(VLOOKUP($A294,Sheet1!$B$3:$AH$1266,Sheet1!M$1+(Sheet1!$A$1-1)*10,FALSE)&gt;9999,-2,IF(VLOOKUP($A294,Sheet1!$B$3:$AH$1266,Sheet1!M$1+(Sheet1!$A$1-1)*10,FALSE)&gt;999,-1,0)))))))</f>
        <v>---</v>
      </c>
      <c r="AD294" s="385" t="str">
        <f>IF(ISNA(VLOOKUP($A294,Sheet1!$B$3:$AH$1266,Sheet1!N$1+(Sheet1!$A$1-1)*10,FALSE))=TRUE,"---",IF(VLOOKUP($A294,Sheet1!$B$3:$AH$1266,Sheet1!N$1+(Sheet1!$A$1-1)*10,FALSE)="---","---", (ROUND(VLOOKUP($A294,Sheet1!$B$3:$AH$1266,Sheet1!N$1+(Sheet1!$A$1-1)*10,FALSE),IF(VLOOKUP($A294,Sheet1!$B$3:$AH$1266,Sheet1!N$1+(Sheet1!$A$1-1)*10,FALSE)&gt;99999,-3,IF(VLOOKUP($A294,Sheet1!$B$3:$AH$1266,Sheet1!N$1+(Sheet1!$A$1-1)*10,FALSE)&gt;9999,-2,IF(VLOOKUP($A294,Sheet1!$B$3:$AH$1266,Sheet1!N$1+(Sheet1!$A$1-1)*10,FALSE)&gt;999,-1,0)))))))</f>
        <v>---</v>
      </c>
    </row>
    <row r="295" spans="1:30" ht="25.5" customHeight="1" x14ac:dyDescent="0.25">
      <c r="A295" s="125" t="s">
        <v>463</v>
      </c>
      <c r="B295" s="138" t="s">
        <v>464</v>
      </c>
      <c r="C295" s="125">
        <v>421537</v>
      </c>
      <c r="D295" s="125">
        <v>742356</v>
      </c>
      <c r="E295" s="70" t="s">
        <v>3061</v>
      </c>
      <c r="F295" s="139" t="s">
        <v>4405</v>
      </c>
      <c r="G295" s="127" t="s">
        <v>160</v>
      </c>
      <c r="H295" s="128">
        <v>138</v>
      </c>
      <c r="I295" s="112">
        <v>31871</v>
      </c>
      <c r="J295" s="140" t="s">
        <v>4405</v>
      </c>
      <c r="K295" s="127" t="s">
        <v>17</v>
      </c>
      <c r="L295" s="115">
        <v>31600</v>
      </c>
      <c r="M295" s="116">
        <v>229</v>
      </c>
      <c r="N295" s="127" t="s">
        <v>160</v>
      </c>
      <c r="O295" s="68">
        <f t="shared" si="9"/>
        <v>2.0924053943926006</v>
      </c>
      <c r="P295" s="68">
        <f>IF(O295&lt;&gt;"",VLOOKUP($A295,Sheet4!$A$2:$O$1309,14,FALSE)*100,"")</f>
        <v>0.34676815015246554</v>
      </c>
      <c r="Q295" s="68">
        <f>IF(P295&lt;&gt;"",VLOOKUP($A295,Sheet4!$A$2:$O$1309,15,FALSE)*100,"")</f>
        <v>3.3452684494762797</v>
      </c>
      <c r="R295" s="74">
        <f t="shared" si="10"/>
        <v>50</v>
      </c>
      <c r="S295" s="64" t="s">
        <v>4365</v>
      </c>
      <c r="T295" s="64" t="str">
        <f>IF(ISNA(VLOOKUP(A295,Sheet1!B$3:C$1266,2,FALSE)=TRUE),"NC",VLOOKUP(A295,Sheet1!B$3:C$1266,2,FALSE))</f>
        <v>Rural</v>
      </c>
      <c r="U295" s="65">
        <f>IF(ISNA(VLOOKUP($A295,Sheet1!$B$3:$AH$1266,Sheet1!E$1+(Sheet1!$A$1-1)*10,FALSE))=TRUE,"---",IF(VLOOKUP($A295,Sheet1!$B$3:$AH$1266,Sheet1!E$1+(Sheet1!$A$1-1)*10,FALSE)="---","---", (ROUND(VLOOKUP($A295,Sheet1!$B$3:$AH$1266,Sheet1!E$1+(Sheet1!$A$1-1)*10,FALSE),IF(VLOOKUP($A295,Sheet1!$B$3:$AH$1266,Sheet1!E$1+(Sheet1!$A$1-1)*10,FALSE)&gt;99999,-3,IF(VLOOKUP($A295,Sheet1!$B$3:$AH$1266,Sheet1!E$1+(Sheet1!$A$1-1)*10,FALSE)&gt;9999,-2,IF(VLOOKUP($A295,Sheet1!$B$3:$AH$1266,Sheet1!E$1+(Sheet1!$A$1-1)*10,FALSE)&gt;999,-1,0)))))))</f>
        <v>5430</v>
      </c>
      <c r="V295" s="65">
        <f>IF(ISNA(VLOOKUP($A295,Sheet1!$B$3:$AH$1266,Sheet1!F$1+(Sheet1!$A$1-1)*10,FALSE))=TRUE,"---",IF(VLOOKUP($A295,Sheet1!$B$3:$AH$1266,Sheet1!F$1+(Sheet1!$A$1-1)*10,FALSE)="---","---", (ROUND(VLOOKUP($A295,Sheet1!$B$3:$AH$1266,Sheet1!F$1+(Sheet1!$A$1-1)*10,FALSE),IF(VLOOKUP($A295,Sheet1!$B$3:$AH$1266,Sheet1!F$1+(Sheet1!$A$1-1)*10,FALSE)&gt;99999,-3,IF(VLOOKUP($A295,Sheet1!$B$3:$AH$1266,Sheet1!F$1+(Sheet1!$A$1-1)*10,FALSE)&gt;9999,-2,IF(VLOOKUP($A295,Sheet1!$B$3:$AH$1266,Sheet1!F$1+(Sheet1!$A$1-1)*10,FALSE)&gt;999,-1,0)))))))</f>
        <v>6760</v>
      </c>
      <c r="W295" s="65">
        <f>IF(ISNA(VLOOKUP($A295,Sheet1!$B$3:$AH$1266,Sheet1!G$1+(Sheet1!$A$1-1)*10,FALSE))=TRUE,"---",IF(VLOOKUP($A295,Sheet1!$B$3:$AH$1266,Sheet1!G$1+(Sheet1!$A$1-1)*10,FALSE)="---","---", (ROUND(VLOOKUP($A295,Sheet1!$B$3:$AH$1266,Sheet1!G$1+(Sheet1!$A$1-1)*10,FALSE),IF(VLOOKUP($A295,Sheet1!$B$3:$AH$1266,Sheet1!G$1+(Sheet1!$A$1-1)*10,FALSE)&gt;99999,-3,IF(VLOOKUP($A295,Sheet1!$B$3:$AH$1266,Sheet1!G$1+(Sheet1!$A$1-1)*10,FALSE)&gt;9999,-2,IF(VLOOKUP($A295,Sheet1!$B$3:$AH$1266,Sheet1!G$1+(Sheet1!$A$1-1)*10,FALSE)&gt;999,-1,0)))))))</f>
        <v>8830</v>
      </c>
      <c r="X295" s="65">
        <f>IF(ISNA(VLOOKUP($A295,Sheet1!$B$3:$AH$1266,Sheet1!H$1+(Sheet1!$A$1-1)*10,FALSE))=TRUE,"---",IF(VLOOKUP($A295,Sheet1!$B$3:$AH$1266,Sheet1!H$1+(Sheet1!$A$1-1)*10,FALSE)="---","---", (ROUND(VLOOKUP($A295,Sheet1!$B$3:$AH$1266,Sheet1!H$1+(Sheet1!$A$1-1)*10,FALSE),IF(VLOOKUP($A295,Sheet1!$B$3:$AH$1266,Sheet1!H$1+(Sheet1!$A$1-1)*10,FALSE)&gt;99999,-3,IF(VLOOKUP($A295,Sheet1!$B$3:$AH$1266,Sheet1!H$1+(Sheet1!$A$1-1)*10,FALSE)&gt;9999,-2,IF(VLOOKUP($A295,Sheet1!$B$3:$AH$1266,Sheet1!H$1+(Sheet1!$A$1-1)*10,FALSE)&gt;999,-1,0)))))))</f>
        <v>14600</v>
      </c>
      <c r="Y295" s="65">
        <f>IF(ISNA(VLOOKUP($A295,Sheet1!$B$3:$AH$1266,Sheet1!I$1+(Sheet1!$A$1-1)*10,FALSE))=TRUE,"---",IF(VLOOKUP($A295,Sheet1!$B$3:$AH$1266,Sheet1!I$1+(Sheet1!$A$1-1)*10,FALSE)="---","---", (ROUND(VLOOKUP($A295,Sheet1!$B$3:$AH$1266,Sheet1!I$1+(Sheet1!$A$1-1)*10,FALSE),IF(VLOOKUP($A295,Sheet1!$B$3:$AH$1266,Sheet1!I$1+(Sheet1!$A$1-1)*10,FALSE)&gt;99999,-3,IF(VLOOKUP($A295,Sheet1!$B$3:$AH$1266,Sheet1!I$1+(Sheet1!$A$1-1)*10,FALSE)&gt;9999,-2,IF(VLOOKUP($A295,Sheet1!$B$3:$AH$1266,Sheet1!I$1+(Sheet1!$A$1-1)*10,FALSE)&gt;999,-1,0)))))))</f>
        <v>19300</v>
      </c>
      <c r="Z295" s="65">
        <f>IF(ISNA(VLOOKUP($A295,Sheet1!$B$3:$AH$1266,Sheet1!J$1+(Sheet1!$A$1-1)*10,FALSE))=TRUE,"---",IF(VLOOKUP($A295,Sheet1!$B$3:$AH$1266,Sheet1!J$1+(Sheet1!$A$1-1)*10,FALSE)="---","---", (ROUND(VLOOKUP($A295,Sheet1!$B$3:$AH$1266,Sheet1!J$1+(Sheet1!$A$1-1)*10,FALSE),IF(VLOOKUP($A295,Sheet1!$B$3:$AH$1266,Sheet1!J$1+(Sheet1!$A$1-1)*10,FALSE)&gt;99999,-3,IF(VLOOKUP($A295,Sheet1!$B$3:$AH$1266,Sheet1!J$1+(Sheet1!$A$1-1)*10,FALSE)&gt;9999,-2,IF(VLOOKUP($A295,Sheet1!$B$3:$AH$1266,Sheet1!J$1+(Sheet1!$A$1-1)*10,FALSE)&gt;999,-1,0)))))))</f>
        <v>26000</v>
      </c>
      <c r="AA295" s="65">
        <f>IF(ISNA(VLOOKUP($A295,Sheet1!$B$3:$AH$1266,Sheet1!K$1+(Sheet1!$A$1-1)*10,FALSE))=TRUE,"---",IF(VLOOKUP($A295,Sheet1!$B$3:$AH$1266,Sheet1!K$1+(Sheet1!$A$1-1)*10,FALSE)="---","---", (ROUND(VLOOKUP($A295,Sheet1!$B$3:$AH$1266,Sheet1!K$1+(Sheet1!$A$1-1)*10,FALSE),IF(VLOOKUP($A295,Sheet1!$B$3:$AH$1266,Sheet1!K$1+(Sheet1!$A$1-1)*10,FALSE)&gt;99999,-3,IF(VLOOKUP($A295,Sheet1!$B$3:$AH$1266,Sheet1!K$1+(Sheet1!$A$1-1)*10,FALSE)&gt;9999,-2,IF(VLOOKUP($A295,Sheet1!$B$3:$AH$1266,Sheet1!K$1+(Sheet1!$A$1-1)*10,FALSE)&gt;999,-1,0)))))))</f>
        <v>31900</v>
      </c>
      <c r="AB295" s="65">
        <f>IF(ISNA(VLOOKUP($A295,Sheet1!$B$3:$AH$1266,Sheet1!L$1+(Sheet1!$A$1-1)*10,FALSE))=TRUE,"---",IF(VLOOKUP($A295,Sheet1!$B$3:$AH$1266,Sheet1!L$1+(Sheet1!$A$1-1)*10,FALSE)="---","---", (ROUND(VLOOKUP($A295,Sheet1!$B$3:$AH$1266,Sheet1!L$1+(Sheet1!$A$1-1)*10,FALSE),IF(VLOOKUP($A295,Sheet1!$B$3:$AH$1266,Sheet1!L$1+(Sheet1!$A$1-1)*10,FALSE)&gt;99999,-3,IF(VLOOKUP($A295,Sheet1!$B$3:$AH$1266,Sheet1!L$1+(Sheet1!$A$1-1)*10,FALSE)&gt;9999,-2,IF(VLOOKUP($A295,Sheet1!$B$3:$AH$1266,Sheet1!L$1+(Sheet1!$A$1-1)*10,FALSE)&gt;999,-1,0)))))))</f>
        <v>38400</v>
      </c>
      <c r="AC295" s="65">
        <f>IF(ISNA(VLOOKUP($A295,Sheet1!$B$3:$AH$1266,Sheet1!M$1+(Sheet1!$A$1-1)*10,FALSE))=TRUE,"---",IF(VLOOKUP($A295,Sheet1!$B$3:$AH$1266,Sheet1!M$1+(Sheet1!$A$1-1)*10,FALSE)="---","---", (ROUND(VLOOKUP($A295,Sheet1!$B$3:$AH$1266,Sheet1!M$1+(Sheet1!$A$1-1)*10,FALSE),IF(VLOOKUP($A295,Sheet1!$B$3:$AH$1266,Sheet1!M$1+(Sheet1!$A$1-1)*10,FALSE)&gt;99999,-3,IF(VLOOKUP($A295,Sheet1!$B$3:$AH$1266,Sheet1!M$1+(Sheet1!$A$1-1)*10,FALSE)&gt;9999,-2,IF(VLOOKUP($A295,Sheet1!$B$3:$AH$1266,Sheet1!M$1+(Sheet1!$A$1-1)*10,FALSE)&gt;999,-1,0)))))))</f>
        <v>45600</v>
      </c>
      <c r="AD295" s="65">
        <f>IF(ISNA(VLOOKUP($A295,Sheet1!$B$3:$AH$1266,Sheet1!N$1+(Sheet1!$A$1-1)*10,FALSE))=TRUE,"---",IF(VLOOKUP($A295,Sheet1!$B$3:$AH$1266,Sheet1!N$1+(Sheet1!$A$1-1)*10,FALSE)="---","---", (ROUND(VLOOKUP($A295,Sheet1!$B$3:$AH$1266,Sheet1!N$1+(Sheet1!$A$1-1)*10,FALSE),IF(VLOOKUP($A295,Sheet1!$B$3:$AH$1266,Sheet1!N$1+(Sheet1!$A$1-1)*10,FALSE)&gt;99999,-3,IF(VLOOKUP($A295,Sheet1!$B$3:$AH$1266,Sheet1!N$1+(Sheet1!$A$1-1)*10,FALSE)&gt;9999,-2,IF(VLOOKUP($A295,Sheet1!$B$3:$AH$1266,Sheet1!N$1+(Sheet1!$A$1-1)*10,FALSE)&gt;999,-1,0)))))))</f>
        <v>55600</v>
      </c>
    </row>
    <row r="296" spans="1:30" ht="25.5" customHeight="1" x14ac:dyDescent="0.25">
      <c r="A296" s="304" t="s">
        <v>465</v>
      </c>
      <c r="B296" s="393" t="s">
        <v>466</v>
      </c>
      <c r="C296" s="304">
        <v>421722</v>
      </c>
      <c r="D296" s="304">
        <v>740657</v>
      </c>
      <c r="E296" s="305" t="s">
        <v>3061</v>
      </c>
      <c r="F296" s="345" t="s">
        <v>4537</v>
      </c>
      <c r="G296" s="351" t="s">
        <v>31</v>
      </c>
      <c r="H296" s="348">
        <v>2.0299999999999998</v>
      </c>
      <c r="I296" s="119">
        <v>36419</v>
      </c>
      <c r="J296" s="124">
        <v>6.12</v>
      </c>
      <c r="K296" s="121" t="s">
        <v>4405</v>
      </c>
      <c r="L296" s="122">
        <v>800</v>
      </c>
      <c r="M296" s="123">
        <v>394</v>
      </c>
      <c r="N296" s="118" t="s">
        <v>467</v>
      </c>
      <c r="O296" s="71">
        <f t="shared" si="9"/>
        <v>0.3579039236512036</v>
      </c>
      <c r="P296" s="71">
        <f>IF(O296&lt;&gt;"",VLOOKUP($A296,Sheet4!$A$2:$O$1309,14,FALSE)*100,"")</f>
        <v>0.16883796083282387</v>
      </c>
      <c r="Q296" s="71">
        <f>IF(P296&lt;&gt;"",VLOOKUP($A296,Sheet4!$A$2:$O$1309,15,FALSE)*100,"")</f>
        <v>1.6415456518157345</v>
      </c>
      <c r="R296" s="73" t="str">
        <f t="shared" si="10"/>
        <v>&gt;200,  &lt;500</v>
      </c>
      <c r="S296" s="357" t="s">
        <v>4365</v>
      </c>
      <c r="T296" s="357" t="str">
        <f>IF(ISNA(VLOOKUP(A296,Sheet1!B$3:C$1266,2,FALSE)=TRUE),"NC",VLOOKUP(A296,Sheet1!B$3:C$1266,2,FALSE))</f>
        <v>Rural</v>
      </c>
      <c r="U296" s="385">
        <f>IF(ISNA(VLOOKUP($A296,Sheet1!$B$3:$AH$1266,Sheet1!E$1+(Sheet1!$A$1-1)*10,FALSE))=TRUE,"---",IF(VLOOKUP($A296,Sheet1!$B$3:$AH$1266,Sheet1!E$1+(Sheet1!$A$1-1)*10,FALSE)="---","---", (ROUND(VLOOKUP($A296,Sheet1!$B$3:$AH$1266,Sheet1!E$1+(Sheet1!$A$1-1)*10,FALSE),IF(VLOOKUP($A296,Sheet1!$B$3:$AH$1266,Sheet1!E$1+(Sheet1!$A$1-1)*10,FALSE)&gt;99999,-3,IF(VLOOKUP($A296,Sheet1!$B$3:$AH$1266,Sheet1!E$1+(Sheet1!$A$1-1)*10,FALSE)&gt;9999,-2,IF(VLOOKUP($A296,Sheet1!$B$3:$AH$1266,Sheet1!E$1+(Sheet1!$A$1-1)*10,FALSE)&gt;999,-1,0)))))))</f>
        <v>90</v>
      </c>
      <c r="V296" s="385">
        <f>IF(ISNA(VLOOKUP($A296,Sheet1!$B$3:$AH$1266,Sheet1!F$1+(Sheet1!$A$1-1)*10,FALSE))=TRUE,"---",IF(VLOOKUP($A296,Sheet1!$B$3:$AH$1266,Sheet1!F$1+(Sheet1!$A$1-1)*10,FALSE)="---","---", (ROUND(VLOOKUP($A296,Sheet1!$B$3:$AH$1266,Sheet1!F$1+(Sheet1!$A$1-1)*10,FALSE),IF(VLOOKUP($A296,Sheet1!$B$3:$AH$1266,Sheet1!F$1+(Sheet1!$A$1-1)*10,FALSE)&gt;99999,-3,IF(VLOOKUP($A296,Sheet1!$B$3:$AH$1266,Sheet1!F$1+(Sheet1!$A$1-1)*10,FALSE)&gt;9999,-2,IF(VLOOKUP($A296,Sheet1!$B$3:$AH$1266,Sheet1!F$1+(Sheet1!$A$1-1)*10,FALSE)&gt;999,-1,0)))))))</f>
        <v>111</v>
      </c>
      <c r="W296" s="385">
        <f>IF(ISNA(VLOOKUP($A296,Sheet1!$B$3:$AH$1266,Sheet1!G$1+(Sheet1!$A$1-1)*10,FALSE))=TRUE,"---",IF(VLOOKUP($A296,Sheet1!$B$3:$AH$1266,Sheet1!G$1+(Sheet1!$A$1-1)*10,FALSE)="---","---", (ROUND(VLOOKUP($A296,Sheet1!$B$3:$AH$1266,Sheet1!G$1+(Sheet1!$A$1-1)*10,FALSE),IF(VLOOKUP($A296,Sheet1!$B$3:$AH$1266,Sheet1!G$1+(Sheet1!$A$1-1)*10,FALSE)&gt;99999,-3,IF(VLOOKUP($A296,Sheet1!$B$3:$AH$1266,Sheet1!G$1+(Sheet1!$A$1-1)*10,FALSE)&gt;9999,-2,IF(VLOOKUP($A296,Sheet1!$B$3:$AH$1266,Sheet1!G$1+(Sheet1!$A$1-1)*10,FALSE)&gt;999,-1,0)))))))</f>
        <v>143</v>
      </c>
      <c r="X296" s="385">
        <f>IF(ISNA(VLOOKUP($A296,Sheet1!$B$3:$AH$1266,Sheet1!H$1+(Sheet1!$A$1-1)*10,FALSE))=TRUE,"---",IF(VLOOKUP($A296,Sheet1!$B$3:$AH$1266,Sheet1!H$1+(Sheet1!$A$1-1)*10,FALSE)="---","---", (ROUND(VLOOKUP($A296,Sheet1!$B$3:$AH$1266,Sheet1!H$1+(Sheet1!$A$1-1)*10,FALSE),IF(VLOOKUP($A296,Sheet1!$B$3:$AH$1266,Sheet1!H$1+(Sheet1!$A$1-1)*10,FALSE)&gt;99999,-3,IF(VLOOKUP($A296,Sheet1!$B$3:$AH$1266,Sheet1!H$1+(Sheet1!$A$1-1)*10,FALSE)&gt;9999,-2,IF(VLOOKUP($A296,Sheet1!$B$3:$AH$1266,Sheet1!H$1+(Sheet1!$A$1-1)*10,FALSE)&gt;999,-1,0)))))))</f>
        <v>232</v>
      </c>
      <c r="Y296" s="385">
        <f>IF(ISNA(VLOOKUP($A296,Sheet1!$B$3:$AH$1266,Sheet1!I$1+(Sheet1!$A$1-1)*10,FALSE))=TRUE,"---",IF(VLOOKUP($A296,Sheet1!$B$3:$AH$1266,Sheet1!I$1+(Sheet1!$A$1-1)*10,FALSE)="---","---", (ROUND(VLOOKUP($A296,Sheet1!$B$3:$AH$1266,Sheet1!I$1+(Sheet1!$A$1-1)*10,FALSE),IF(VLOOKUP($A296,Sheet1!$B$3:$AH$1266,Sheet1!I$1+(Sheet1!$A$1-1)*10,FALSE)&gt;99999,-3,IF(VLOOKUP($A296,Sheet1!$B$3:$AH$1266,Sheet1!I$1+(Sheet1!$A$1-1)*10,FALSE)&gt;9999,-2,IF(VLOOKUP($A296,Sheet1!$B$3:$AH$1266,Sheet1!I$1+(Sheet1!$A$1-1)*10,FALSE)&gt;999,-1,0)))))))</f>
        <v>308</v>
      </c>
      <c r="Z296" s="385">
        <f>IF(ISNA(VLOOKUP($A296,Sheet1!$B$3:$AH$1266,Sheet1!J$1+(Sheet1!$A$1-1)*10,FALSE))=TRUE,"---",IF(VLOOKUP($A296,Sheet1!$B$3:$AH$1266,Sheet1!J$1+(Sheet1!$A$1-1)*10,FALSE)="---","---", (ROUND(VLOOKUP($A296,Sheet1!$B$3:$AH$1266,Sheet1!J$1+(Sheet1!$A$1-1)*10,FALSE),IF(VLOOKUP($A296,Sheet1!$B$3:$AH$1266,Sheet1!J$1+(Sheet1!$A$1-1)*10,FALSE)&gt;99999,-3,IF(VLOOKUP($A296,Sheet1!$B$3:$AH$1266,Sheet1!J$1+(Sheet1!$A$1-1)*10,FALSE)&gt;9999,-2,IF(VLOOKUP($A296,Sheet1!$B$3:$AH$1266,Sheet1!J$1+(Sheet1!$A$1-1)*10,FALSE)&gt;999,-1,0)))))))</f>
        <v>419</v>
      </c>
      <c r="AA296" s="385">
        <f>IF(ISNA(VLOOKUP($A296,Sheet1!$B$3:$AH$1266,Sheet1!K$1+(Sheet1!$A$1-1)*10,FALSE))=TRUE,"---",IF(VLOOKUP($A296,Sheet1!$B$3:$AH$1266,Sheet1!K$1+(Sheet1!$A$1-1)*10,FALSE)="---","---", (ROUND(VLOOKUP($A296,Sheet1!$B$3:$AH$1266,Sheet1!K$1+(Sheet1!$A$1-1)*10,FALSE),IF(VLOOKUP($A296,Sheet1!$B$3:$AH$1266,Sheet1!K$1+(Sheet1!$A$1-1)*10,FALSE)&gt;99999,-3,IF(VLOOKUP($A296,Sheet1!$B$3:$AH$1266,Sheet1!K$1+(Sheet1!$A$1-1)*10,FALSE)&gt;9999,-2,IF(VLOOKUP($A296,Sheet1!$B$3:$AH$1266,Sheet1!K$1+(Sheet1!$A$1-1)*10,FALSE)&gt;999,-1,0)))))))</f>
        <v>518</v>
      </c>
      <c r="AB296" s="385">
        <f>IF(ISNA(VLOOKUP($A296,Sheet1!$B$3:$AH$1266,Sheet1!L$1+(Sheet1!$A$1-1)*10,FALSE))=TRUE,"---",IF(VLOOKUP($A296,Sheet1!$B$3:$AH$1266,Sheet1!L$1+(Sheet1!$A$1-1)*10,FALSE)="---","---", (ROUND(VLOOKUP($A296,Sheet1!$B$3:$AH$1266,Sheet1!L$1+(Sheet1!$A$1-1)*10,FALSE),IF(VLOOKUP($A296,Sheet1!$B$3:$AH$1266,Sheet1!L$1+(Sheet1!$A$1-1)*10,FALSE)&gt;99999,-3,IF(VLOOKUP($A296,Sheet1!$B$3:$AH$1266,Sheet1!L$1+(Sheet1!$A$1-1)*10,FALSE)&gt;9999,-2,IF(VLOOKUP($A296,Sheet1!$B$3:$AH$1266,Sheet1!L$1+(Sheet1!$A$1-1)*10,FALSE)&gt;999,-1,0)))))))</f>
        <v>620</v>
      </c>
      <c r="AC296" s="385">
        <f>IF(ISNA(VLOOKUP($A296,Sheet1!$B$3:$AH$1266,Sheet1!M$1+(Sheet1!$A$1-1)*10,FALSE))=TRUE,"---",IF(VLOOKUP($A296,Sheet1!$B$3:$AH$1266,Sheet1!M$1+(Sheet1!$A$1-1)*10,FALSE)="---","---", (ROUND(VLOOKUP($A296,Sheet1!$B$3:$AH$1266,Sheet1!M$1+(Sheet1!$A$1-1)*10,FALSE),IF(VLOOKUP($A296,Sheet1!$B$3:$AH$1266,Sheet1!M$1+(Sheet1!$A$1-1)*10,FALSE)&gt;99999,-3,IF(VLOOKUP($A296,Sheet1!$B$3:$AH$1266,Sheet1!M$1+(Sheet1!$A$1-1)*10,FALSE)&gt;9999,-2,IF(VLOOKUP($A296,Sheet1!$B$3:$AH$1266,Sheet1!M$1+(Sheet1!$A$1-1)*10,FALSE)&gt;999,-1,0)))))))</f>
        <v>732</v>
      </c>
      <c r="AD296" s="385">
        <f>IF(ISNA(VLOOKUP($A296,Sheet1!$B$3:$AH$1266,Sheet1!N$1+(Sheet1!$A$1-1)*10,FALSE))=TRUE,"---",IF(VLOOKUP($A296,Sheet1!$B$3:$AH$1266,Sheet1!N$1+(Sheet1!$A$1-1)*10,FALSE)="---","---", (ROUND(VLOOKUP($A296,Sheet1!$B$3:$AH$1266,Sheet1!N$1+(Sheet1!$A$1-1)*10,FALSE),IF(VLOOKUP($A296,Sheet1!$B$3:$AH$1266,Sheet1!N$1+(Sheet1!$A$1-1)*10,FALSE)&gt;99999,-3,IF(VLOOKUP($A296,Sheet1!$B$3:$AH$1266,Sheet1!N$1+(Sheet1!$A$1-1)*10,FALSE)&gt;9999,-2,IF(VLOOKUP($A296,Sheet1!$B$3:$AH$1266,Sheet1!N$1+(Sheet1!$A$1-1)*10,FALSE)&gt;999,-1,0)))))))</f>
        <v>883</v>
      </c>
    </row>
    <row r="297" spans="1:30" ht="25.5" customHeight="1" x14ac:dyDescent="0.25">
      <c r="A297" s="304"/>
      <c r="B297" s="346"/>
      <c r="C297" s="304"/>
      <c r="D297" s="304"/>
      <c r="E297" s="305" t="e">
        <v>#N/A</v>
      </c>
      <c r="F297" s="346"/>
      <c r="G297" s="352"/>
      <c r="H297" s="348"/>
      <c r="I297" s="119">
        <v>35083</v>
      </c>
      <c r="J297" s="176">
        <v>6</v>
      </c>
      <c r="K297" s="118" t="s">
        <v>49</v>
      </c>
      <c r="L297" s="122">
        <v>600</v>
      </c>
      <c r="M297" s="123">
        <v>296</v>
      </c>
      <c r="N297" s="118" t="s">
        <v>468</v>
      </c>
      <c r="O297" s="71" t="s">
        <v>4405</v>
      </c>
      <c r="P297" s="71" t="s">
        <v>4405</v>
      </c>
      <c r="Q297" s="71" t="s">
        <v>4405</v>
      </c>
      <c r="R297" s="73" t="s">
        <v>4405</v>
      </c>
      <c r="S297" s="357" t="e">
        <v>#N/A</v>
      </c>
      <c r="T297" s="357" t="str">
        <f>IF(ISNA(VLOOKUP(A297,Sheet1!B$3:C$1266,2,FALSE)=TRUE),"ND",VLOOKUP(A297,Sheet1!B$3:C$1266,2,FALSE))</f>
        <v>ND</v>
      </c>
      <c r="U297" s="385" t="str">
        <f>IF(ISNA(VLOOKUP($A297,Sheet1!$B$3:$AH$1266,Sheet1!E$1+(Sheet1!$A$1-1)*10,FALSE))=TRUE,"---",IF(VLOOKUP($A297,Sheet1!$B$3:$AH$1266,Sheet1!E$1+(Sheet1!$A$1-1)*10,FALSE)="---","---", (ROUND(VLOOKUP($A297,Sheet1!$B$3:$AH$1266,Sheet1!E$1+(Sheet1!$A$1-1)*10,FALSE),IF(VLOOKUP($A297,Sheet1!$B$3:$AH$1266,Sheet1!E$1+(Sheet1!$A$1-1)*10,FALSE)&gt;99999,-3,IF(VLOOKUP($A297,Sheet1!$B$3:$AH$1266,Sheet1!E$1+(Sheet1!$A$1-1)*10,FALSE)&gt;9999,-2,IF(VLOOKUP($A297,Sheet1!$B$3:$AH$1266,Sheet1!E$1+(Sheet1!$A$1-1)*10,FALSE)&gt;999,-1,0)))))))</f>
        <v>---</v>
      </c>
      <c r="V297" s="385" t="str">
        <f>IF(ISNA(VLOOKUP($A297,Sheet1!$B$3:$AH$1266,Sheet1!F$1+(Sheet1!$A$1-1)*10,FALSE))=TRUE,"---",IF(VLOOKUP($A297,Sheet1!$B$3:$AH$1266,Sheet1!F$1+(Sheet1!$A$1-1)*10,FALSE)="---","---", (ROUND(VLOOKUP($A297,Sheet1!$B$3:$AH$1266,Sheet1!F$1+(Sheet1!$A$1-1)*10,FALSE),IF(VLOOKUP($A297,Sheet1!$B$3:$AH$1266,Sheet1!F$1+(Sheet1!$A$1-1)*10,FALSE)&gt;99999,-3,IF(VLOOKUP($A297,Sheet1!$B$3:$AH$1266,Sheet1!F$1+(Sheet1!$A$1-1)*10,FALSE)&gt;9999,-2,IF(VLOOKUP($A297,Sheet1!$B$3:$AH$1266,Sheet1!F$1+(Sheet1!$A$1-1)*10,FALSE)&gt;999,-1,0)))))))</f>
        <v>---</v>
      </c>
      <c r="W297" s="385" t="str">
        <f>IF(ISNA(VLOOKUP($A297,Sheet1!$B$3:$AH$1266,Sheet1!G$1+(Sheet1!$A$1-1)*10,FALSE))=TRUE,"---",IF(VLOOKUP($A297,Sheet1!$B$3:$AH$1266,Sheet1!G$1+(Sheet1!$A$1-1)*10,FALSE)="---","---", (ROUND(VLOOKUP($A297,Sheet1!$B$3:$AH$1266,Sheet1!G$1+(Sheet1!$A$1-1)*10,FALSE),IF(VLOOKUP($A297,Sheet1!$B$3:$AH$1266,Sheet1!G$1+(Sheet1!$A$1-1)*10,FALSE)&gt;99999,-3,IF(VLOOKUP($A297,Sheet1!$B$3:$AH$1266,Sheet1!G$1+(Sheet1!$A$1-1)*10,FALSE)&gt;9999,-2,IF(VLOOKUP($A297,Sheet1!$B$3:$AH$1266,Sheet1!G$1+(Sheet1!$A$1-1)*10,FALSE)&gt;999,-1,0)))))))</f>
        <v>---</v>
      </c>
      <c r="X297" s="385" t="str">
        <f>IF(ISNA(VLOOKUP($A297,Sheet1!$B$3:$AH$1266,Sheet1!H$1+(Sheet1!$A$1-1)*10,FALSE))=TRUE,"---",IF(VLOOKUP($A297,Sheet1!$B$3:$AH$1266,Sheet1!H$1+(Sheet1!$A$1-1)*10,FALSE)="---","---", (ROUND(VLOOKUP($A297,Sheet1!$B$3:$AH$1266,Sheet1!H$1+(Sheet1!$A$1-1)*10,FALSE),IF(VLOOKUP($A297,Sheet1!$B$3:$AH$1266,Sheet1!H$1+(Sheet1!$A$1-1)*10,FALSE)&gt;99999,-3,IF(VLOOKUP($A297,Sheet1!$B$3:$AH$1266,Sheet1!H$1+(Sheet1!$A$1-1)*10,FALSE)&gt;9999,-2,IF(VLOOKUP($A297,Sheet1!$B$3:$AH$1266,Sheet1!H$1+(Sheet1!$A$1-1)*10,FALSE)&gt;999,-1,0)))))))</f>
        <v>---</v>
      </c>
      <c r="Y297" s="385" t="str">
        <f>IF(ISNA(VLOOKUP($A297,Sheet1!$B$3:$AH$1266,Sheet1!I$1+(Sheet1!$A$1-1)*10,FALSE))=TRUE,"---",IF(VLOOKUP($A297,Sheet1!$B$3:$AH$1266,Sheet1!I$1+(Sheet1!$A$1-1)*10,FALSE)="---","---", (ROUND(VLOOKUP($A297,Sheet1!$B$3:$AH$1266,Sheet1!I$1+(Sheet1!$A$1-1)*10,FALSE),IF(VLOOKUP($A297,Sheet1!$B$3:$AH$1266,Sheet1!I$1+(Sheet1!$A$1-1)*10,FALSE)&gt;99999,-3,IF(VLOOKUP($A297,Sheet1!$B$3:$AH$1266,Sheet1!I$1+(Sheet1!$A$1-1)*10,FALSE)&gt;9999,-2,IF(VLOOKUP($A297,Sheet1!$B$3:$AH$1266,Sheet1!I$1+(Sheet1!$A$1-1)*10,FALSE)&gt;999,-1,0)))))))</f>
        <v>---</v>
      </c>
      <c r="Z297" s="385" t="str">
        <f>IF(ISNA(VLOOKUP($A297,Sheet1!$B$3:$AH$1266,Sheet1!J$1+(Sheet1!$A$1-1)*10,FALSE))=TRUE,"---",IF(VLOOKUP($A297,Sheet1!$B$3:$AH$1266,Sheet1!J$1+(Sheet1!$A$1-1)*10,FALSE)="---","---", (ROUND(VLOOKUP($A297,Sheet1!$B$3:$AH$1266,Sheet1!J$1+(Sheet1!$A$1-1)*10,FALSE),IF(VLOOKUP($A297,Sheet1!$B$3:$AH$1266,Sheet1!J$1+(Sheet1!$A$1-1)*10,FALSE)&gt;99999,-3,IF(VLOOKUP($A297,Sheet1!$B$3:$AH$1266,Sheet1!J$1+(Sheet1!$A$1-1)*10,FALSE)&gt;9999,-2,IF(VLOOKUP($A297,Sheet1!$B$3:$AH$1266,Sheet1!J$1+(Sheet1!$A$1-1)*10,FALSE)&gt;999,-1,0)))))))</f>
        <v>---</v>
      </c>
      <c r="AA297" s="385" t="str">
        <f>IF(ISNA(VLOOKUP($A297,Sheet1!$B$3:$AH$1266,Sheet1!K$1+(Sheet1!$A$1-1)*10,FALSE))=TRUE,"---",IF(VLOOKUP($A297,Sheet1!$B$3:$AH$1266,Sheet1!K$1+(Sheet1!$A$1-1)*10,FALSE)="---","---", (ROUND(VLOOKUP($A297,Sheet1!$B$3:$AH$1266,Sheet1!K$1+(Sheet1!$A$1-1)*10,FALSE),IF(VLOOKUP($A297,Sheet1!$B$3:$AH$1266,Sheet1!K$1+(Sheet1!$A$1-1)*10,FALSE)&gt;99999,-3,IF(VLOOKUP($A297,Sheet1!$B$3:$AH$1266,Sheet1!K$1+(Sheet1!$A$1-1)*10,FALSE)&gt;9999,-2,IF(VLOOKUP($A297,Sheet1!$B$3:$AH$1266,Sheet1!K$1+(Sheet1!$A$1-1)*10,FALSE)&gt;999,-1,0)))))))</f>
        <v>---</v>
      </c>
      <c r="AB297" s="385" t="str">
        <f>IF(ISNA(VLOOKUP($A297,Sheet1!$B$3:$AH$1266,Sheet1!L$1+(Sheet1!$A$1-1)*10,FALSE))=TRUE,"---",IF(VLOOKUP($A297,Sheet1!$B$3:$AH$1266,Sheet1!L$1+(Sheet1!$A$1-1)*10,FALSE)="---","---", (ROUND(VLOOKUP($A297,Sheet1!$B$3:$AH$1266,Sheet1!L$1+(Sheet1!$A$1-1)*10,FALSE),IF(VLOOKUP($A297,Sheet1!$B$3:$AH$1266,Sheet1!L$1+(Sheet1!$A$1-1)*10,FALSE)&gt;99999,-3,IF(VLOOKUP($A297,Sheet1!$B$3:$AH$1266,Sheet1!L$1+(Sheet1!$A$1-1)*10,FALSE)&gt;9999,-2,IF(VLOOKUP($A297,Sheet1!$B$3:$AH$1266,Sheet1!L$1+(Sheet1!$A$1-1)*10,FALSE)&gt;999,-1,0)))))))</f>
        <v>---</v>
      </c>
      <c r="AC297" s="385" t="str">
        <f>IF(ISNA(VLOOKUP($A297,Sheet1!$B$3:$AH$1266,Sheet1!M$1+(Sheet1!$A$1-1)*10,FALSE))=TRUE,"---",IF(VLOOKUP($A297,Sheet1!$B$3:$AH$1266,Sheet1!M$1+(Sheet1!$A$1-1)*10,FALSE)="---","---", (ROUND(VLOOKUP($A297,Sheet1!$B$3:$AH$1266,Sheet1!M$1+(Sheet1!$A$1-1)*10,FALSE),IF(VLOOKUP($A297,Sheet1!$B$3:$AH$1266,Sheet1!M$1+(Sheet1!$A$1-1)*10,FALSE)&gt;99999,-3,IF(VLOOKUP($A297,Sheet1!$B$3:$AH$1266,Sheet1!M$1+(Sheet1!$A$1-1)*10,FALSE)&gt;9999,-2,IF(VLOOKUP($A297,Sheet1!$B$3:$AH$1266,Sheet1!M$1+(Sheet1!$A$1-1)*10,FALSE)&gt;999,-1,0)))))))</f>
        <v>---</v>
      </c>
      <c r="AD297" s="385" t="str">
        <f>IF(ISNA(VLOOKUP($A297,Sheet1!$B$3:$AH$1266,Sheet1!N$1+(Sheet1!$A$1-1)*10,FALSE))=TRUE,"---",IF(VLOOKUP($A297,Sheet1!$B$3:$AH$1266,Sheet1!N$1+(Sheet1!$A$1-1)*10,FALSE)="---","---", (ROUND(VLOOKUP($A297,Sheet1!$B$3:$AH$1266,Sheet1!N$1+(Sheet1!$A$1-1)*10,FALSE),IF(VLOOKUP($A297,Sheet1!$B$3:$AH$1266,Sheet1!N$1+(Sheet1!$A$1-1)*10,FALSE)&gt;99999,-3,IF(VLOOKUP($A297,Sheet1!$B$3:$AH$1266,Sheet1!N$1+(Sheet1!$A$1-1)*10,FALSE)&gt;9999,-2,IF(VLOOKUP($A297,Sheet1!$B$3:$AH$1266,Sheet1!N$1+(Sheet1!$A$1-1)*10,FALSE)&gt;999,-1,0)))))))</f>
        <v>---</v>
      </c>
    </row>
    <row r="298" spans="1:30" ht="25.5" customHeight="1" x14ac:dyDescent="0.25">
      <c r="A298" s="303" t="s">
        <v>469</v>
      </c>
      <c r="B298" s="330" t="s">
        <v>470</v>
      </c>
      <c r="C298" s="303">
        <v>421718</v>
      </c>
      <c r="D298" s="303">
        <v>741254</v>
      </c>
      <c r="E298" s="307" t="s">
        <v>3061</v>
      </c>
      <c r="F298" s="342" t="s">
        <v>4538</v>
      </c>
      <c r="G298" s="318" t="s">
        <v>286</v>
      </c>
      <c r="H298" s="347">
        <v>13.5</v>
      </c>
      <c r="I298" s="112">
        <v>20314</v>
      </c>
      <c r="J298" s="113">
        <v>7.8</v>
      </c>
      <c r="K298" s="127" t="s">
        <v>14</v>
      </c>
      <c r="L298" s="115">
        <v>5000</v>
      </c>
      <c r="M298" s="116">
        <v>370</v>
      </c>
      <c r="N298" s="127" t="s">
        <v>471</v>
      </c>
      <c r="O298" s="68" t="str">
        <f t="shared" si="9"/>
        <v>&lt;0.2</v>
      </c>
      <c r="P298" s="68">
        <f>IF(O298&lt;&gt;"",VLOOKUP($A298,Sheet4!$A$2:$O$1309,14,FALSE)*100,"")</f>
        <v>0.70031183379898332</v>
      </c>
      <c r="Q298" s="68">
        <f>IF(P298&lt;&gt;"",VLOOKUP($A298,Sheet4!$A$2:$O$1309,15,FALSE)*100,"")</f>
        <v>6.6521156121573171</v>
      </c>
      <c r="R298" s="74" t="str">
        <f t="shared" si="10"/>
        <v>&gt;500</v>
      </c>
      <c r="S298" s="356" t="s">
        <v>4365</v>
      </c>
      <c r="T298" s="356" t="str">
        <f>IF(ISNA(VLOOKUP(A298,Sheet1!B$3:C$1266,2,FALSE)=TRUE),"NC",VLOOKUP(A298,Sheet1!B$3:C$1266,2,FALSE))</f>
        <v>Regulated</v>
      </c>
      <c r="U298" s="392">
        <f>IF(ISNA(VLOOKUP($A298,Sheet1!$B$3:$AH$1266,Sheet1!E$1+(Sheet1!$A$1-1)*10,FALSE))=TRUE,"---",IF(VLOOKUP($A298,Sheet1!$B$3:$AH$1266,Sheet1!E$1+(Sheet1!$A$1-1)*10,FALSE)="---","---", (ROUND(VLOOKUP($A298,Sheet1!$B$3:$AH$1266,Sheet1!E$1+(Sheet1!$A$1-1)*10,FALSE),IF(VLOOKUP($A298,Sheet1!$B$3:$AH$1266,Sheet1!E$1+(Sheet1!$A$1-1)*10,FALSE)&gt;99999,-3,IF(VLOOKUP($A298,Sheet1!$B$3:$AH$1266,Sheet1!E$1+(Sheet1!$A$1-1)*10,FALSE)&gt;9999,-2,IF(VLOOKUP($A298,Sheet1!$B$3:$AH$1266,Sheet1!E$1+(Sheet1!$A$1-1)*10,FALSE)&gt;999,-1,0)))))))</f>
        <v>621</v>
      </c>
      <c r="V298" s="392">
        <f>IF(ISNA(VLOOKUP($A298,Sheet1!$B$3:$AH$1266,Sheet1!F$1+(Sheet1!$A$1-1)*10,FALSE))=TRUE,"---",IF(VLOOKUP($A298,Sheet1!$B$3:$AH$1266,Sheet1!F$1+(Sheet1!$A$1-1)*10,FALSE)="---","---", (ROUND(VLOOKUP($A298,Sheet1!$B$3:$AH$1266,Sheet1!F$1+(Sheet1!$A$1-1)*10,FALSE),IF(VLOOKUP($A298,Sheet1!$B$3:$AH$1266,Sheet1!F$1+(Sheet1!$A$1-1)*10,FALSE)&gt;99999,-3,IF(VLOOKUP($A298,Sheet1!$B$3:$AH$1266,Sheet1!F$1+(Sheet1!$A$1-1)*10,FALSE)&gt;9999,-2,IF(VLOOKUP($A298,Sheet1!$B$3:$AH$1266,Sheet1!F$1+(Sheet1!$A$1-1)*10,FALSE)&gt;999,-1,0)))))))</f>
        <v>746</v>
      </c>
      <c r="W298" s="392">
        <f>IF(ISNA(VLOOKUP($A298,Sheet1!$B$3:$AH$1266,Sheet1!G$1+(Sheet1!$A$1-1)*10,FALSE))=TRUE,"---",IF(VLOOKUP($A298,Sheet1!$B$3:$AH$1266,Sheet1!G$1+(Sheet1!$A$1-1)*10,FALSE)="---","---", (ROUND(VLOOKUP($A298,Sheet1!$B$3:$AH$1266,Sheet1!G$1+(Sheet1!$A$1-1)*10,FALSE),IF(VLOOKUP($A298,Sheet1!$B$3:$AH$1266,Sheet1!G$1+(Sheet1!$A$1-1)*10,FALSE)&gt;99999,-3,IF(VLOOKUP($A298,Sheet1!$B$3:$AH$1266,Sheet1!G$1+(Sheet1!$A$1-1)*10,FALSE)&gt;9999,-2,IF(VLOOKUP($A298,Sheet1!$B$3:$AH$1266,Sheet1!G$1+(Sheet1!$A$1-1)*10,FALSE)&gt;999,-1,0)))))))</f>
        <v>911</v>
      </c>
      <c r="X298" s="392">
        <f>IF(ISNA(VLOOKUP($A298,Sheet1!$B$3:$AH$1266,Sheet1!H$1+(Sheet1!$A$1-1)*10,FALSE))=TRUE,"---",IF(VLOOKUP($A298,Sheet1!$B$3:$AH$1266,Sheet1!H$1+(Sheet1!$A$1-1)*10,FALSE)="---","---", (ROUND(VLOOKUP($A298,Sheet1!$B$3:$AH$1266,Sheet1!H$1+(Sheet1!$A$1-1)*10,FALSE),IF(VLOOKUP($A298,Sheet1!$B$3:$AH$1266,Sheet1!H$1+(Sheet1!$A$1-1)*10,FALSE)&gt;99999,-3,IF(VLOOKUP($A298,Sheet1!$B$3:$AH$1266,Sheet1!H$1+(Sheet1!$A$1-1)*10,FALSE)&gt;9999,-2,IF(VLOOKUP($A298,Sheet1!$B$3:$AH$1266,Sheet1!H$1+(Sheet1!$A$1-1)*10,FALSE)&gt;999,-1,0)))))))</f>
        <v>1380</v>
      </c>
      <c r="Y298" s="392">
        <f>IF(ISNA(VLOOKUP($A298,Sheet1!$B$3:$AH$1266,Sheet1!I$1+(Sheet1!$A$1-1)*10,FALSE))=TRUE,"---",IF(VLOOKUP($A298,Sheet1!$B$3:$AH$1266,Sheet1!I$1+(Sheet1!$A$1-1)*10,FALSE)="---","---", (ROUND(VLOOKUP($A298,Sheet1!$B$3:$AH$1266,Sheet1!I$1+(Sheet1!$A$1-1)*10,FALSE),IF(VLOOKUP($A298,Sheet1!$B$3:$AH$1266,Sheet1!I$1+(Sheet1!$A$1-1)*10,FALSE)&gt;99999,-3,IF(VLOOKUP($A298,Sheet1!$B$3:$AH$1266,Sheet1!I$1+(Sheet1!$A$1-1)*10,FALSE)&gt;9999,-2,IF(VLOOKUP($A298,Sheet1!$B$3:$AH$1266,Sheet1!I$1+(Sheet1!$A$1-1)*10,FALSE)&gt;999,-1,0)))))))</f>
        <v>1740</v>
      </c>
      <c r="Z298" s="392">
        <f>IF(ISNA(VLOOKUP($A298,Sheet1!$B$3:$AH$1266,Sheet1!J$1+(Sheet1!$A$1-1)*10,FALSE))=TRUE,"---",IF(VLOOKUP($A298,Sheet1!$B$3:$AH$1266,Sheet1!J$1+(Sheet1!$A$1-1)*10,FALSE)="---","---", (ROUND(VLOOKUP($A298,Sheet1!$B$3:$AH$1266,Sheet1!J$1+(Sheet1!$A$1-1)*10,FALSE),IF(VLOOKUP($A298,Sheet1!$B$3:$AH$1266,Sheet1!J$1+(Sheet1!$A$1-1)*10,FALSE)&gt;99999,-3,IF(VLOOKUP($A298,Sheet1!$B$3:$AH$1266,Sheet1!J$1+(Sheet1!$A$1-1)*10,FALSE)&gt;9999,-2,IF(VLOOKUP($A298,Sheet1!$B$3:$AH$1266,Sheet1!J$1+(Sheet1!$A$1-1)*10,FALSE)&gt;999,-1,0)))))))</f>
        <v>2260</v>
      </c>
      <c r="AA298" s="392">
        <f>IF(ISNA(VLOOKUP($A298,Sheet1!$B$3:$AH$1266,Sheet1!K$1+(Sheet1!$A$1-1)*10,FALSE))=TRUE,"---",IF(VLOOKUP($A298,Sheet1!$B$3:$AH$1266,Sheet1!K$1+(Sheet1!$A$1-1)*10,FALSE)="---","---", (ROUND(VLOOKUP($A298,Sheet1!$B$3:$AH$1266,Sheet1!K$1+(Sheet1!$A$1-1)*10,FALSE),IF(VLOOKUP($A298,Sheet1!$B$3:$AH$1266,Sheet1!K$1+(Sheet1!$A$1-1)*10,FALSE)&gt;99999,-3,IF(VLOOKUP($A298,Sheet1!$B$3:$AH$1266,Sheet1!K$1+(Sheet1!$A$1-1)*10,FALSE)&gt;9999,-2,IF(VLOOKUP($A298,Sheet1!$B$3:$AH$1266,Sheet1!K$1+(Sheet1!$A$1-1)*10,FALSE)&gt;999,-1,0)))))))</f>
        <v>2680</v>
      </c>
      <c r="AB298" s="392">
        <f>IF(ISNA(VLOOKUP($A298,Sheet1!$B$3:$AH$1266,Sheet1!L$1+(Sheet1!$A$1-1)*10,FALSE))=TRUE,"---",IF(VLOOKUP($A298,Sheet1!$B$3:$AH$1266,Sheet1!L$1+(Sheet1!$A$1-1)*10,FALSE)="---","---", (ROUND(VLOOKUP($A298,Sheet1!$B$3:$AH$1266,Sheet1!L$1+(Sheet1!$A$1-1)*10,FALSE),IF(VLOOKUP($A298,Sheet1!$B$3:$AH$1266,Sheet1!L$1+(Sheet1!$A$1-1)*10,FALSE)&gt;99999,-3,IF(VLOOKUP($A298,Sheet1!$B$3:$AH$1266,Sheet1!L$1+(Sheet1!$A$1-1)*10,FALSE)&gt;9999,-2,IF(VLOOKUP($A298,Sheet1!$B$3:$AH$1266,Sheet1!L$1+(Sheet1!$A$1-1)*10,FALSE)&gt;999,-1,0)))))))</f>
        <v>3150</v>
      </c>
      <c r="AC298" s="392">
        <f>IF(ISNA(VLOOKUP($A298,Sheet1!$B$3:$AH$1266,Sheet1!M$1+(Sheet1!$A$1-1)*10,FALSE))=TRUE,"---",IF(VLOOKUP($A298,Sheet1!$B$3:$AH$1266,Sheet1!M$1+(Sheet1!$A$1-1)*10,FALSE)="---","---", (ROUND(VLOOKUP($A298,Sheet1!$B$3:$AH$1266,Sheet1!M$1+(Sheet1!$A$1-1)*10,FALSE),IF(VLOOKUP($A298,Sheet1!$B$3:$AH$1266,Sheet1!M$1+(Sheet1!$A$1-1)*10,FALSE)&gt;99999,-3,IF(VLOOKUP($A298,Sheet1!$B$3:$AH$1266,Sheet1!M$1+(Sheet1!$A$1-1)*10,FALSE)&gt;9999,-2,IF(VLOOKUP($A298,Sheet1!$B$3:$AH$1266,Sheet1!M$1+(Sheet1!$A$1-1)*10,FALSE)&gt;999,-1,0)))))))</f>
        <v>3660</v>
      </c>
      <c r="AD298" s="392">
        <f>IF(ISNA(VLOOKUP($A298,Sheet1!$B$3:$AH$1266,Sheet1!N$1+(Sheet1!$A$1-1)*10,FALSE))=TRUE,"---",IF(VLOOKUP($A298,Sheet1!$B$3:$AH$1266,Sheet1!N$1+(Sheet1!$A$1-1)*10,FALSE)="---","---", (ROUND(VLOOKUP($A298,Sheet1!$B$3:$AH$1266,Sheet1!N$1+(Sheet1!$A$1-1)*10,FALSE),IF(VLOOKUP($A298,Sheet1!$B$3:$AH$1266,Sheet1!N$1+(Sheet1!$A$1-1)*10,FALSE)&gt;99999,-3,IF(VLOOKUP($A298,Sheet1!$B$3:$AH$1266,Sheet1!N$1+(Sheet1!$A$1-1)*10,FALSE)&gt;9999,-2,IF(VLOOKUP($A298,Sheet1!$B$3:$AH$1266,Sheet1!N$1+(Sheet1!$A$1-1)*10,FALSE)&gt;999,-1,0)))))))</f>
        <v>4400</v>
      </c>
    </row>
    <row r="299" spans="1:30" ht="25.5" customHeight="1" x14ac:dyDescent="0.25">
      <c r="A299" s="303"/>
      <c r="B299" s="331"/>
      <c r="C299" s="303"/>
      <c r="D299" s="303"/>
      <c r="E299" s="307" t="e">
        <v>#N/A</v>
      </c>
      <c r="F299" s="401"/>
      <c r="G299" s="405"/>
      <c r="H299" s="347"/>
      <c r="I299" s="112">
        <v>22171</v>
      </c>
      <c r="J299" s="168">
        <v>8.6999999999999993</v>
      </c>
      <c r="K299" s="127" t="s">
        <v>24</v>
      </c>
      <c r="L299" s="115">
        <v>5000</v>
      </c>
      <c r="M299" s="116">
        <v>370</v>
      </c>
      <c r="N299" s="127" t="s">
        <v>471</v>
      </c>
      <c r="O299" s="68" t="s">
        <v>4405</v>
      </c>
      <c r="P299" s="68" t="s">
        <v>4405</v>
      </c>
      <c r="Q299" s="68" t="s">
        <v>4405</v>
      </c>
      <c r="R299" s="74" t="s">
        <v>4405</v>
      </c>
      <c r="S299" s="356" t="e">
        <v>#N/A</v>
      </c>
      <c r="T299" s="356" t="str">
        <f>IF(ISNA(VLOOKUP(A299,Sheet1!B$3:C$1266,2,FALSE)=TRUE),"ND",VLOOKUP(A299,Sheet1!B$3:C$1266,2,FALSE))</f>
        <v>ND</v>
      </c>
      <c r="U299" s="392" t="str">
        <f>IF(ISNA(VLOOKUP($A299,Sheet1!$B$3:$AH$1266,Sheet1!E$1+(Sheet1!$A$1-1)*10,FALSE))=TRUE,"---",IF(VLOOKUP($A299,Sheet1!$B$3:$AH$1266,Sheet1!E$1+(Sheet1!$A$1-1)*10,FALSE)="---","---", (ROUND(VLOOKUP($A299,Sheet1!$B$3:$AH$1266,Sheet1!E$1+(Sheet1!$A$1-1)*10,FALSE),IF(VLOOKUP($A299,Sheet1!$B$3:$AH$1266,Sheet1!E$1+(Sheet1!$A$1-1)*10,FALSE)&gt;99999,-3,IF(VLOOKUP($A299,Sheet1!$B$3:$AH$1266,Sheet1!E$1+(Sheet1!$A$1-1)*10,FALSE)&gt;9999,-2,IF(VLOOKUP($A299,Sheet1!$B$3:$AH$1266,Sheet1!E$1+(Sheet1!$A$1-1)*10,FALSE)&gt;999,-1,0)))))))</f>
        <v>---</v>
      </c>
      <c r="V299" s="392" t="str">
        <f>IF(ISNA(VLOOKUP($A299,Sheet1!$B$3:$AH$1266,Sheet1!F$1+(Sheet1!$A$1-1)*10,FALSE))=TRUE,"---",IF(VLOOKUP($A299,Sheet1!$B$3:$AH$1266,Sheet1!F$1+(Sheet1!$A$1-1)*10,FALSE)="---","---", (ROUND(VLOOKUP($A299,Sheet1!$B$3:$AH$1266,Sheet1!F$1+(Sheet1!$A$1-1)*10,FALSE),IF(VLOOKUP($A299,Sheet1!$B$3:$AH$1266,Sheet1!F$1+(Sheet1!$A$1-1)*10,FALSE)&gt;99999,-3,IF(VLOOKUP($A299,Sheet1!$B$3:$AH$1266,Sheet1!F$1+(Sheet1!$A$1-1)*10,FALSE)&gt;9999,-2,IF(VLOOKUP($A299,Sheet1!$B$3:$AH$1266,Sheet1!F$1+(Sheet1!$A$1-1)*10,FALSE)&gt;999,-1,0)))))))</f>
        <v>---</v>
      </c>
      <c r="W299" s="392" t="str">
        <f>IF(ISNA(VLOOKUP($A299,Sheet1!$B$3:$AH$1266,Sheet1!G$1+(Sheet1!$A$1-1)*10,FALSE))=TRUE,"---",IF(VLOOKUP($A299,Sheet1!$B$3:$AH$1266,Sheet1!G$1+(Sheet1!$A$1-1)*10,FALSE)="---","---", (ROUND(VLOOKUP($A299,Sheet1!$B$3:$AH$1266,Sheet1!G$1+(Sheet1!$A$1-1)*10,FALSE),IF(VLOOKUP($A299,Sheet1!$B$3:$AH$1266,Sheet1!G$1+(Sheet1!$A$1-1)*10,FALSE)&gt;99999,-3,IF(VLOOKUP($A299,Sheet1!$B$3:$AH$1266,Sheet1!G$1+(Sheet1!$A$1-1)*10,FALSE)&gt;9999,-2,IF(VLOOKUP($A299,Sheet1!$B$3:$AH$1266,Sheet1!G$1+(Sheet1!$A$1-1)*10,FALSE)&gt;999,-1,0)))))))</f>
        <v>---</v>
      </c>
      <c r="X299" s="392" t="str">
        <f>IF(ISNA(VLOOKUP($A299,Sheet1!$B$3:$AH$1266,Sheet1!H$1+(Sheet1!$A$1-1)*10,FALSE))=TRUE,"---",IF(VLOOKUP($A299,Sheet1!$B$3:$AH$1266,Sheet1!H$1+(Sheet1!$A$1-1)*10,FALSE)="---","---", (ROUND(VLOOKUP($A299,Sheet1!$B$3:$AH$1266,Sheet1!H$1+(Sheet1!$A$1-1)*10,FALSE),IF(VLOOKUP($A299,Sheet1!$B$3:$AH$1266,Sheet1!H$1+(Sheet1!$A$1-1)*10,FALSE)&gt;99999,-3,IF(VLOOKUP($A299,Sheet1!$B$3:$AH$1266,Sheet1!H$1+(Sheet1!$A$1-1)*10,FALSE)&gt;9999,-2,IF(VLOOKUP($A299,Sheet1!$B$3:$AH$1266,Sheet1!H$1+(Sheet1!$A$1-1)*10,FALSE)&gt;999,-1,0)))))))</f>
        <v>---</v>
      </c>
      <c r="Y299" s="392" t="str">
        <f>IF(ISNA(VLOOKUP($A299,Sheet1!$B$3:$AH$1266,Sheet1!I$1+(Sheet1!$A$1-1)*10,FALSE))=TRUE,"---",IF(VLOOKUP($A299,Sheet1!$B$3:$AH$1266,Sheet1!I$1+(Sheet1!$A$1-1)*10,FALSE)="---","---", (ROUND(VLOOKUP($A299,Sheet1!$B$3:$AH$1266,Sheet1!I$1+(Sheet1!$A$1-1)*10,FALSE),IF(VLOOKUP($A299,Sheet1!$B$3:$AH$1266,Sheet1!I$1+(Sheet1!$A$1-1)*10,FALSE)&gt;99999,-3,IF(VLOOKUP($A299,Sheet1!$B$3:$AH$1266,Sheet1!I$1+(Sheet1!$A$1-1)*10,FALSE)&gt;9999,-2,IF(VLOOKUP($A299,Sheet1!$B$3:$AH$1266,Sheet1!I$1+(Sheet1!$A$1-1)*10,FALSE)&gt;999,-1,0)))))))</f>
        <v>---</v>
      </c>
      <c r="Z299" s="392" t="str">
        <f>IF(ISNA(VLOOKUP($A299,Sheet1!$B$3:$AH$1266,Sheet1!J$1+(Sheet1!$A$1-1)*10,FALSE))=TRUE,"---",IF(VLOOKUP($A299,Sheet1!$B$3:$AH$1266,Sheet1!J$1+(Sheet1!$A$1-1)*10,FALSE)="---","---", (ROUND(VLOOKUP($A299,Sheet1!$B$3:$AH$1266,Sheet1!J$1+(Sheet1!$A$1-1)*10,FALSE),IF(VLOOKUP($A299,Sheet1!$B$3:$AH$1266,Sheet1!J$1+(Sheet1!$A$1-1)*10,FALSE)&gt;99999,-3,IF(VLOOKUP($A299,Sheet1!$B$3:$AH$1266,Sheet1!J$1+(Sheet1!$A$1-1)*10,FALSE)&gt;9999,-2,IF(VLOOKUP($A299,Sheet1!$B$3:$AH$1266,Sheet1!J$1+(Sheet1!$A$1-1)*10,FALSE)&gt;999,-1,0)))))))</f>
        <v>---</v>
      </c>
      <c r="AA299" s="392" t="str">
        <f>IF(ISNA(VLOOKUP($A299,Sheet1!$B$3:$AH$1266,Sheet1!K$1+(Sheet1!$A$1-1)*10,FALSE))=TRUE,"---",IF(VLOOKUP($A299,Sheet1!$B$3:$AH$1266,Sheet1!K$1+(Sheet1!$A$1-1)*10,FALSE)="---","---", (ROUND(VLOOKUP($A299,Sheet1!$B$3:$AH$1266,Sheet1!K$1+(Sheet1!$A$1-1)*10,FALSE),IF(VLOOKUP($A299,Sheet1!$B$3:$AH$1266,Sheet1!K$1+(Sheet1!$A$1-1)*10,FALSE)&gt;99999,-3,IF(VLOOKUP($A299,Sheet1!$B$3:$AH$1266,Sheet1!K$1+(Sheet1!$A$1-1)*10,FALSE)&gt;9999,-2,IF(VLOOKUP($A299,Sheet1!$B$3:$AH$1266,Sheet1!K$1+(Sheet1!$A$1-1)*10,FALSE)&gt;999,-1,0)))))))</f>
        <v>---</v>
      </c>
      <c r="AB299" s="392" t="str">
        <f>IF(ISNA(VLOOKUP($A299,Sheet1!$B$3:$AH$1266,Sheet1!L$1+(Sheet1!$A$1-1)*10,FALSE))=TRUE,"---",IF(VLOOKUP($A299,Sheet1!$B$3:$AH$1266,Sheet1!L$1+(Sheet1!$A$1-1)*10,FALSE)="---","---", (ROUND(VLOOKUP($A299,Sheet1!$B$3:$AH$1266,Sheet1!L$1+(Sheet1!$A$1-1)*10,FALSE),IF(VLOOKUP($A299,Sheet1!$B$3:$AH$1266,Sheet1!L$1+(Sheet1!$A$1-1)*10,FALSE)&gt;99999,-3,IF(VLOOKUP($A299,Sheet1!$B$3:$AH$1266,Sheet1!L$1+(Sheet1!$A$1-1)*10,FALSE)&gt;9999,-2,IF(VLOOKUP($A299,Sheet1!$B$3:$AH$1266,Sheet1!L$1+(Sheet1!$A$1-1)*10,FALSE)&gt;999,-1,0)))))))</f>
        <v>---</v>
      </c>
      <c r="AC299" s="392" t="str">
        <f>IF(ISNA(VLOOKUP($A299,Sheet1!$B$3:$AH$1266,Sheet1!M$1+(Sheet1!$A$1-1)*10,FALSE))=TRUE,"---",IF(VLOOKUP($A299,Sheet1!$B$3:$AH$1266,Sheet1!M$1+(Sheet1!$A$1-1)*10,FALSE)="---","---", (ROUND(VLOOKUP($A299,Sheet1!$B$3:$AH$1266,Sheet1!M$1+(Sheet1!$A$1-1)*10,FALSE),IF(VLOOKUP($A299,Sheet1!$B$3:$AH$1266,Sheet1!M$1+(Sheet1!$A$1-1)*10,FALSE)&gt;99999,-3,IF(VLOOKUP($A299,Sheet1!$B$3:$AH$1266,Sheet1!M$1+(Sheet1!$A$1-1)*10,FALSE)&gt;9999,-2,IF(VLOOKUP($A299,Sheet1!$B$3:$AH$1266,Sheet1!M$1+(Sheet1!$A$1-1)*10,FALSE)&gt;999,-1,0)))))))</f>
        <v>---</v>
      </c>
      <c r="AD299" s="392" t="str">
        <f>IF(ISNA(VLOOKUP($A299,Sheet1!$B$3:$AH$1266,Sheet1!N$1+(Sheet1!$A$1-1)*10,FALSE))=TRUE,"---",IF(VLOOKUP($A299,Sheet1!$B$3:$AH$1266,Sheet1!N$1+(Sheet1!$A$1-1)*10,FALSE)="---","---", (ROUND(VLOOKUP($A299,Sheet1!$B$3:$AH$1266,Sheet1!N$1+(Sheet1!$A$1-1)*10,FALSE),IF(VLOOKUP($A299,Sheet1!$B$3:$AH$1266,Sheet1!N$1+(Sheet1!$A$1-1)*10,FALSE)&gt;99999,-3,IF(VLOOKUP($A299,Sheet1!$B$3:$AH$1266,Sheet1!N$1+(Sheet1!$A$1-1)*10,FALSE)&gt;9999,-2,IF(VLOOKUP($A299,Sheet1!$B$3:$AH$1266,Sheet1!N$1+(Sheet1!$A$1-1)*10,FALSE)&gt;999,-1,0)))))))</f>
        <v>---</v>
      </c>
    </row>
    <row r="300" spans="1:30" ht="25.5" customHeight="1" x14ac:dyDescent="0.25">
      <c r="A300" s="303"/>
      <c r="B300" s="331"/>
      <c r="C300" s="303"/>
      <c r="D300" s="303"/>
      <c r="E300" s="307" t="e">
        <v>#N/A</v>
      </c>
      <c r="F300" s="401"/>
      <c r="G300" s="405"/>
      <c r="H300" s="347"/>
      <c r="I300" s="112">
        <v>26472</v>
      </c>
      <c r="J300" s="113">
        <v>6.87</v>
      </c>
      <c r="K300" s="114" t="s">
        <v>4405</v>
      </c>
      <c r="L300" s="115">
        <v>3190</v>
      </c>
      <c r="M300" s="116">
        <v>236</v>
      </c>
      <c r="N300" s="127" t="s">
        <v>48</v>
      </c>
      <c r="O300" s="68" t="s">
        <v>4405</v>
      </c>
      <c r="P300" s="68" t="s">
        <v>4405</v>
      </c>
      <c r="Q300" s="68" t="s">
        <v>4405</v>
      </c>
      <c r="R300" s="74" t="s">
        <v>4405</v>
      </c>
      <c r="S300" s="356" t="e">
        <v>#N/A</v>
      </c>
      <c r="T300" s="356" t="str">
        <f>IF(ISNA(VLOOKUP(A300,Sheet1!B$3:C$1266,2,FALSE)=TRUE),"ND",VLOOKUP(A300,Sheet1!B$3:C$1266,2,FALSE))</f>
        <v>ND</v>
      </c>
      <c r="U300" s="392" t="str">
        <f>IF(ISNA(VLOOKUP($A300,Sheet1!$B$3:$AH$1266,Sheet1!E$1+(Sheet1!$A$1-1)*10,FALSE))=TRUE,"---",IF(VLOOKUP($A300,Sheet1!$B$3:$AH$1266,Sheet1!E$1+(Sheet1!$A$1-1)*10,FALSE)="---","---", (ROUND(VLOOKUP($A300,Sheet1!$B$3:$AH$1266,Sheet1!E$1+(Sheet1!$A$1-1)*10,FALSE),IF(VLOOKUP($A300,Sheet1!$B$3:$AH$1266,Sheet1!E$1+(Sheet1!$A$1-1)*10,FALSE)&gt;99999,-3,IF(VLOOKUP($A300,Sheet1!$B$3:$AH$1266,Sheet1!E$1+(Sheet1!$A$1-1)*10,FALSE)&gt;9999,-2,IF(VLOOKUP($A300,Sheet1!$B$3:$AH$1266,Sheet1!E$1+(Sheet1!$A$1-1)*10,FALSE)&gt;999,-1,0)))))))</f>
        <v>---</v>
      </c>
      <c r="V300" s="392" t="str">
        <f>IF(ISNA(VLOOKUP($A300,Sheet1!$B$3:$AH$1266,Sheet1!F$1+(Sheet1!$A$1-1)*10,FALSE))=TRUE,"---",IF(VLOOKUP($A300,Sheet1!$B$3:$AH$1266,Sheet1!F$1+(Sheet1!$A$1-1)*10,FALSE)="---","---", (ROUND(VLOOKUP($A300,Sheet1!$B$3:$AH$1266,Sheet1!F$1+(Sheet1!$A$1-1)*10,FALSE),IF(VLOOKUP($A300,Sheet1!$B$3:$AH$1266,Sheet1!F$1+(Sheet1!$A$1-1)*10,FALSE)&gt;99999,-3,IF(VLOOKUP($A300,Sheet1!$B$3:$AH$1266,Sheet1!F$1+(Sheet1!$A$1-1)*10,FALSE)&gt;9999,-2,IF(VLOOKUP($A300,Sheet1!$B$3:$AH$1266,Sheet1!F$1+(Sheet1!$A$1-1)*10,FALSE)&gt;999,-1,0)))))))</f>
        <v>---</v>
      </c>
      <c r="W300" s="392" t="str">
        <f>IF(ISNA(VLOOKUP($A300,Sheet1!$B$3:$AH$1266,Sheet1!G$1+(Sheet1!$A$1-1)*10,FALSE))=TRUE,"---",IF(VLOOKUP($A300,Sheet1!$B$3:$AH$1266,Sheet1!G$1+(Sheet1!$A$1-1)*10,FALSE)="---","---", (ROUND(VLOOKUP($A300,Sheet1!$B$3:$AH$1266,Sheet1!G$1+(Sheet1!$A$1-1)*10,FALSE),IF(VLOOKUP($A300,Sheet1!$B$3:$AH$1266,Sheet1!G$1+(Sheet1!$A$1-1)*10,FALSE)&gt;99999,-3,IF(VLOOKUP($A300,Sheet1!$B$3:$AH$1266,Sheet1!G$1+(Sheet1!$A$1-1)*10,FALSE)&gt;9999,-2,IF(VLOOKUP($A300,Sheet1!$B$3:$AH$1266,Sheet1!G$1+(Sheet1!$A$1-1)*10,FALSE)&gt;999,-1,0)))))))</f>
        <v>---</v>
      </c>
      <c r="X300" s="392" t="str">
        <f>IF(ISNA(VLOOKUP($A300,Sheet1!$B$3:$AH$1266,Sheet1!H$1+(Sheet1!$A$1-1)*10,FALSE))=TRUE,"---",IF(VLOOKUP($A300,Sheet1!$B$3:$AH$1266,Sheet1!H$1+(Sheet1!$A$1-1)*10,FALSE)="---","---", (ROUND(VLOOKUP($A300,Sheet1!$B$3:$AH$1266,Sheet1!H$1+(Sheet1!$A$1-1)*10,FALSE),IF(VLOOKUP($A300,Sheet1!$B$3:$AH$1266,Sheet1!H$1+(Sheet1!$A$1-1)*10,FALSE)&gt;99999,-3,IF(VLOOKUP($A300,Sheet1!$B$3:$AH$1266,Sheet1!H$1+(Sheet1!$A$1-1)*10,FALSE)&gt;9999,-2,IF(VLOOKUP($A300,Sheet1!$B$3:$AH$1266,Sheet1!H$1+(Sheet1!$A$1-1)*10,FALSE)&gt;999,-1,0)))))))</f>
        <v>---</v>
      </c>
      <c r="Y300" s="392" t="str">
        <f>IF(ISNA(VLOOKUP($A300,Sheet1!$B$3:$AH$1266,Sheet1!I$1+(Sheet1!$A$1-1)*10,FALSE))=TRUE,"---",IF(VLOOKUP($A300,Sheet1!$B$3:$AH$1266,Sheet1!I$1+(Sheet1!$A$1-1)*10,FALSE)="---","---", (ROUND(VLOOKUP($A300,Sheet1!$B$3:$AH$1266,Sheet1!I$1+(Sheet1!$A$1-1)*10,FALSE),IF(VLOOKUP($A300,Sheet1!$B$3:$AH$1266,Sheet1!I$1+(Sheet1!$A$1-1)*10,FALSE)&gt;99999,-3,IF(VLOOKUP($A300,Sheet1!$B$3:$AH$1266,Sheet1!I$1+(Sheet1!$A$1-1)*10,FALSE)&gt;9999,-2,IF(VLOOKUP($A300,Sheet1!$B$3:$AH$1266,Sheet1!I$1+(Sheet1!$A$1-1)*10,FALSE)&gt;999,-1,0)))))))</f>
        <v>---</v>
      </c>
      <c r="Z300" s="392" t="str">
        <f>IF(ISNA(VLOOKUP($A300,Sheet1!$B$3:$AH$1266,Sheet1!J$1+(Sheet1!$A$1-1)*10,FALSE))=TRUE,"---",IF(VLOOKUP($A300,Sheet1!$B$3:$AH$1266,Sheet1!J$1+(Sheet1!$A$1-1)*10,FALSE)="---","---", (ROUND(VLOOKUP($A300,Sheet1!$B$3:$AH$1266,Sheet1!J$1+(Sheet1!$A$1-1)*10,FALSE),IF(VLOOKUP($A300,Sheet1!$B$3:$AH$1266,Sheet1!J$1+(Sheet1!$A$1-1)*10,FALSE)&gt;99999,-3,IF(VLOOKUP($A300,Sheet1!$B$3:$AH$1266,Sheet1!J$1+(Sheet1!$A$1-1)*10,FALSE)&gt;9999,-2,IF(VLOOKUP($A300,Sheet1!$B$3:$AH$1266,Sheet1!J$1+(Sheet1!$A$1-1)*10,FALSE)&gt;999,-1,0)))))))</f>
        <v>---</v>
      </c>
      <c r="AA300" s="392" t="str">
        <f>IF(ISNA(VLOOKUP($A300,Sheet1!$B$3:$AH$1266,Sheet1!K$1+(Sheet1!$A$1-1)*10,FALSE))=TRUE,"---",IF(VLOOKUP($A300,Sheet1!$B$3:$AH$1266,Sheet1!K$1+(Sheet1!$A$1-1)*10,FALSE)="---","---", (ROUND(VLOOKUP($A300,Sheet1!$B$3:$AH$1266,Sheet1!K$1+(Sheet1!$A$1-1)*10,FALSE),IF(VLOOKUP($A300,Sheet1!$B$3:$AH$1266,Sheet1!K$1+(Sheet1!$A$1-1)*10,FALSE)&gt;99999,-3,IF(VLOOKUP($A300,Sheet1!$B$3:$AH$1266,Sheet1!K$1+(Sheet1!$A$1-1)*10,FALSE)&gt;9999,-2,IF(VLOOKUP($A300,Sheet1!$B$3:$AH$1266,Sheet1!K$1+(Sheet1!$A$1-1)*10,FALSE)&gt;999,-1,0)))))))</f>
        <v>---</v>
      </c>
      <c r="AB300" s="392" t="str">
        <f>IF(ISNA(VLOOKUP($A300,Sheet1!$B$3:$AH$1266,Sheet1!L$1+(Sheet1!$A$1-1)*10,FALSE))=TRUE,"---",IF(VLOOKUP($A300,Sheet1!$B$3:$AH$1266,Sheet1!L$1+(Sheet1!$A$1-1)*10,FALSE)="---","---", (ROUND(VLOOKUP($A300,Sheet1!$B$3:$AH$1266,Sheet1!L$1+(Sheet1!$A$1-1)*10,FALSE),IF(VLOOKUP($A300,Sheet1!$B$3:$AH$1266,Sheet1!L$1+(Sheet1!$A$1-1)*10,FALSE)&gt;99999,-3,IF(VLOOKUP($A300,Sheet1!$B$3:$AH$1266,Sheet1!L$1+(Sheet1!$A$1-1)*10,FALSE)&gt;9999,-2,IF(VLOOKUP($A300,Sheet1!$B$3:$AH$1266,Sheet1!L$1+(Sheet1!$A$1-1)*10,FALSE)&gt;999,-1,0)))))))</f>
        <v>---</v>
      </c>
      <c r="AC300" s="392" t="str">
        <f>IF(ISNA(VLOOKUP($A300,Sheet1!$B$3:$AH$1266,Sheet1!M$1+(Sheet1!$A$1-1)*10,FALSE))=TRUE,"---",IF(VLOOKUP($A300,Sheet1!$B$3:$AH$1266,Sheet1!M$1+(Sheet1!$A$1-1)*10,FALSE)="---","---", (ROUND(VLOOKUP($A300,Sheet1!$B$3:$AH$1266,Sheet1!M$1+(Sheet1!$A$1-1)*10,FALSE),IF(VLOOKUP($A300,Sheet1!$B$3:$AH$1266,Sheet1!M$1+(Sheet1!$A$1-1)*10,FALSE)&gt;99999,-3,IF(VLOOKUP($A300,Sheet1!$B$3:$AH$1266,Sheet1!M$1+(Sheet1!$A$1-1)*10,FALSE)&gt;9999,-2,IF(VLOOKUP($A300,Sheet1!$B$3:$AH$1266,Sheet1!M$1+(Sheet1!$A$1-1)*10,FALSE)&gt;999,-1,0)))))))</f>
        <v>---</v>
      </c>
      <c r="AD300" s="392" t="str">
        <f>IF(ISNA(VLOOKUP($A300,Sheet1!$B$3:$AH$1266,Sheet1!N$1+(Sheet1!$A$1-1)*10,FALSE))=TRUE,"---",IF(VLOOKUP($A300,Sheet1!$B$3:$AH$1266,Sheet1!N$1+(Sheet1!$A$1-1)*10,FALSE)="---","---", (ROUND(VLOOKUP($A300,Sheet1!$B$3:$AH$1266,Sheet1!N$1+(Sheet1!$A$1-1)*10,FALSE),IF(VLOOKUP($A300,Sheet1!$B$3:$AH$1266,Sheet1!N$1+(Sheet1!$A$1-1)*10,FALSE)&gt;99999,-3,IF(VLOOKUP($A300,Sheet1!$B$3:$AH$1266,Sheet1!N$1+(Sheet1!$A$1-1)*10,FALSE)&gt;9999,-2,IF(VLOOKUP($A300,Sheet1!$B$3:$AH$1266,Sheet1!N$1+(Sheet1!$A$1-1)*10,FALSE)&gt;999,-1,0)))))))</f>
        <v>---</v>
      </c>
    </row>
    <row r="301" spans="1:30" ht="25.5" customHeight="1" x14ac:dyDescent="0.25">
      <c r="A301" s="133" t="s">
        <v>472</v>
      </c>
      <c r="B301" s="141" t="s">
        <v>473</v>
      </c>
      <c r="C301" s="133">
        <v>421832</v>
      </c>
      <c r="D301" s="133">
        <v>741403</v>
      </c>
      <c r="E301" s="67" t="s">
        <v>3061</v>
      </c>
      <c r="F301" s="135" t="s">
        <v>4405</v>
      </c>
      <c r="G301" s="118" t="s">
        <v>160</v>
      </c>
      <c r="H301" s="136">
        <v>4.01</v>
      </c>
      <c r="I301" s="119">
        <v>20314</v>
      </c>
      <c r="J301" s="137" t="s">
        <v>4405</v>
      </c>
      <c r="K301" s="118" t="s">
        <v>17</v>
      </c>
      <c r="L301" s="122">
        <v>1700</v>
      </c>
      <c r="M301" s="123">
        <v>424</v>
      </c>
      <c r="N301" s="118" t="s">
        <v>321</v>
      </c>
      <c r="O301" s="71">
        <f t="shared" si="9"/>
        <v>0.2430633019678316</v>
      </c>
      <c r="P301" s="71">
        <f>IF(O301&lt;&gt;"",VLOOKUP($A301,Sheet4!$A$2:$O$1309,14,FALSE)*100,"")</f>
        <v>0.15174693422291829</v>
      </c>
      <c r="Q301" s="71">
        <f>IF(P301&lt;&gt;"",VLOOKUP($A301,Sheet4!$A$2:$O$1309,15,FALSE)*100,"")</f>
        <v>1.4764841177474453</v>
      </c>
      <c r="R301" s="73" t="str">
        <f t="shared" si="10"/>
        <v>&gt;200,  &lt;500</v>
      </c>
      <c r="S301" s="63" t="s">
        <v>4365</v>
      </c>
      <c r="T301" s="63" t="str">
        <f>IF(ISNA(VLOOKUP(A301,Sheet1!B$3:C$1266,2,FALSE)=TRUE),"NC",VLOOKUP(A301,Sheet1!B$3:C$1266,2,FALSE))</f>
        <v>Rural</v>
      </c>
      <c r="U301" s="66">
        <f>IF(ISNA(VLOOKUP($A301,Sheet1!$B$3:$AH$1266,Sheet1!E$1+(Sheet1!$A$1-1)*10,FALSE))=TRUE,"---",IF(VLOOKUP($A301,Sheet1!$B$3:$AH$1266,Sheet1!E$1+(Sheet1!$A$1-1)*10,FALSE)="---","---", (ROUND(VLOOKUP($A301,Sheet1!$B$3:$AH$1266,Sheet1!E$1+(Sheet1!$A$1-1)*10,FALSE),IF(VLOOKUP($A301,Sheet1!$B$3:$AH$1266,Sheet1!E$1+(Sheet1!$A$1-1)*10,FALSE)&gt;99999,-3,IF(VLOOKUP($A301,Sheet1!$B$3:$AH$1266,Sheet1!E$1+(Sheet1!$A$1-1)*10,FALSE)&gt;9999,-2,IF(VLOOKUP($A301,Sheet1!$B$3:$AH$1266,Sheet1!E$1+(Sheet1!$A$1-1)*10,FALSE)&gt;999,-1,0)))))))</f>
        <v>156</v>
      </c>
      <c r="V301" s="66">
        <f>IF(ISNA(VLOOKUP($A301,Sheet1!$B$3:$AH$1266,Sheet1!F$1+(Sheet1!$A$1-1)*10,FALSE))=TRUE,"---",IF(VLOOKUP($A301,Sheet1!$B$3:$AH$1266,Sheet1!F$1+(Sheet1!$A$1-1)*10,FALSE)="---","---", (ROUND(VLOOKUP($A301,Sheet1!$B$3:$AH$1266,Sheet1!F$1+(Sheet1!$A$1-1)*10,FALSE),IF(VLOOKUP($A301,Sheet1!$B$3:$AH$1266,Sheet1!F$1+(Sheet1!$A$1-1)*10,FALSE)&gt;99999,-3,IF(VLOOKUP($A301,Sheet1!$B$3:$AH$1266,Sheet1!F$1+(Sheet1!$A$1-1)*10,FALSE)&gt;9999,-2,IF(VLOOKUP($A301,Sheet1!$B$3:$AH$1266,Sheet1!F$1+(Sheet1!$A$1-1)*10,FALSE)&gt;999,-1,0)))))))</f>
        <v>196</v>
      </c>
      <c r="W301" s="66">
        <f>IF(ISNA(VLOOKUP($A301,Sheet1!$B$3:$AH$1266,Sheet1!G$1+(Sheet1!$A$1-1)*10,FALSE))=TRUE,"---",IF(VLOOKUP($A301,Sheet1!$B$3:$AH$1266,Sheet1!G$1+(Sheet1!$A$1-1)*10,FALSE)="---","---", (ROUND(VLOOKUP($A301,Sheet1!$B$3:$AH$1266,Sheet1!G$1+(Sheet1!$A$1-1)*10,FALSE),IF(VLOOKUP($A301,Sheet1!$B$3:$AH$1266,Sheet1!G$1+(Sheet1!$A$1-1)*10,FALSE)&gt;99999,-3,IF(VLOOKUP($A301,Sheet1!$B$3:$AH$1266,Sheet1!G$1+(Sheet1!$A$1-1)*10,FALSE)&gt;9999,-2,IF(VLOOKUP($A301,Sheet1!$B$3:$AH$1266,Sheet1!G$1+(Sheet1!$A$1-1)*10,FALSE)&gt;999,-1,0)))))))</f>
        <v>256</v>
      </c>
      <c r="X301" s="66">
        <f>IF(ISNA(VLOOKUP($A301,Sheet1!$B$3:$AH$1266,Sheet1!H$1+(Sheet1!$A$1-1)*10,FALSE))=TRUE,"---",IF(VLOOKUP($A301,Sheet1!$B$3:$AH$1266,Sheet1!H$1+(Sheet1!$A$1-1)*10,FALSE)="---","---", (ROUND(VLOOKUP($A301,Sheet1!$B$3:$AH$1266,Sheet1!H$1+(Sheet1!$A$1-1)*10,FALSE),IF(VLOOKUP($A301,Sheet1!$B$3:$AH$1266,Sheet1!H$1+(Sheet1!$A$1-1)*10,FALSE)&gt;99999,-3,IF(VLOOKUP($A301,Sheet1!$B$3:$AH$1266,Sheet1!H$1+(Sheet1!$A$1-1)*10,FALSE)&gt;9999,-2,IF(VLOOKUP($A301,Sheet1!$B$3:$AH$1266,Sheet1!H$1+(Sheet1!$A$1-1)*10,FALSE)&gt;999,-1,0)))))))</f>
        <v>429</v>
      </c>
      <c r="Y301" s="66">
        <f>IF(ISNA(VLOOKUP($A301,Sheet1!$B$3:$AH$1266,Sheet1!I$1+(Sheet1!$A$1-1)*10,FALSE))=TRUE,"---",IF(VLOOKUP($A301,Sheet1!$B$3:$AH$1266,Sheet1!I$1+(Sheet1!$A$1-1)*10,FALSE)="---","---", (ROUND(VLOOKUP($A301,Sheet1!$B$3:$AH$1266,Sheet1!I$1+(Sheet1!$A$1-1)*10,FALSE),IF(VLOOKUP($A301,Sheet1!$B$3:$AH$1266,Sheet1!I$1+(Sheet1!$A$1-1)*10,FALSE)&gt;99999,-3,IF(VLOOKUP($A301,Sheet1!$B$3:$AH$1266,Sheet1!I$1+(Sheet1!$A$1-1)*10,FALSE)&gt;9999,-2,IF(VLOOKUP($A301,Sheet1!$B$3:$AH$1266,Sheet1!I$1+(Sheet1!$A$1-1)*10,FALSE)&gt;999,-1,0)))))))</f>
        <v>576</v>
      </c>
      <c r="Z301" s="66">
        <f>IF(ISNA(VLOOKUP($A301,Sheet1!$B$3:$AH$1266,Sheet1!J$1+(Sheet1!$A$1-1)*10,FALSE))=TRUE,"---",IF(VLOOKUP($A301,Sheet1!$B$3:$AH$1266,Sheet1!J$1+(Sheet1!$A$1-1)*10,FALSE)="---","---", (ROUND(VLOOKUP($A301,Sheet1!$B$3:$AH$1266,Sheet1!J$1+(Sheet1!$A$1-1)*10,FALSE),IF(VLOOKUP($A301,Sheet1!$B$3:$AH$1266,Sheet1!J$1+(Sheet1!$A$1-1)*10,FALSE)&gt;99999,-3,IF(VLOOKUP($A301,Sheet1!$B$3:$AH$1266,Sheet1!J$1+(Sheet1!$A$1-1)*10,FALSE)&gt;9999,-2,IF(VLOOKUP($A301,Sheet1!$B$3:$AH$1266,Sheet1!J$1+(Sheet1!$A$1-1)*10,FALSE)&gt;999,-1,0)))))))</f>
        <v>794</v>
      </c>
      <c r="AA301" s="66">
        <f>IF(ISNA(VLOOKUP($A301,Sheet1!$B$3:$AH$1266,Sheet1!K$1+(Sheet1!$A$1-1)*10,FALSE))=TRUE,"---",IF(VLOOKUP($A301,Sheet1!$B$3:$AH$1266,Sheet1!K$1+(Sheet1!$A$1-1)*10,FALSE)="---","---", (ROUND(VLOOKUP($A301,Sheet1!$B$3:$AH$1266,Sheet1!K$1+(Sheet1!$A$1-1)*10,FALSE),IF(VLOOKUP($A301,Sheet1!$B$3:$AH$1266,Sheet1!K$1+(Sheet1!$A$1-1)*10,FALSE)&gt;99999,-3,IF(VLOOKUP($A301,Sheet1!$B$3:$AH$1266,Sheet1!K$1+(Sheet1!$A$1-1)*10,FALSE)&gt;9999,-2,IF(VLOOKUP($A301,Sheet1!$B$3:$AH$1266,Sheet1!K$1+(Sheet1!$A$1-1)*10,FALSE)&gt;999,-1,0)))))))</f>
        <v>990</v>
      </c>
      <c r="AB301" s="66">
        <f>IF(ISNA(VLOOKUP($A301,Sheet1!$B$3:$AH$1266,Sheet1!L$1+(Sheet1!$A$1-1)*10,FALSE))=TRUE,"---",IF(VLOOKUP($A301,Sheet1!$B$3:$AH$1266,Sheet1!L$1+(Sheet1!$A$1-1)*10,FALSE)="---","---", (ROUND(VLOOKUP($A301,Sheet1!$B$3:$AH$1266,Sheet1!L$1+(Sheet1!$A$1-1)*10,FALSE),IF(VLOOKUP($A301,Sheet1!$B$3:$AH$1266,Sheet1!L$1+(Sheet1!$A$1-1)*10,FALSE)&gt;99999,-3,IF(VLOOKUP($A301,Sheet1!$B$3:$AH$1266,Sheet1!L$1+(Sheet1!$A$1-1)*10,FALSE)&gt;9999,-2,IF(VLOOKUP($A301,Sheet1!$B$3:$AH$1266,Sheet1!L$1+(Sheet1!$A$1-1)*10,FALSE)&gt;999,-1,0)))))))</f>
        <v>1200</v>
      </c>
      <c r="AC301" s="66">
        <f>IF(ISNA(VLOOKUP($A301,Sheet1!$B$3:$AH$1266,Sheet1!M$1+(Sheet1!$A$1-1)*10,FALSE))=TRUE,"---",IF(VLOOKUP($A301,Sheet1!$B$3:$AH$1266,Sheet1!M$1+(Sheet1!$A$1-1)*10,FALSE)="---","---", (ROUND(VLOOKUP($A301,Sheet1!$B$3:$AH$1266,Sheet1!M$1+(Sheet1!$A$1-1)*10,FALSE),IF(VLOOKUP($A301,Sheet1!$B$3:$AH$1266,Sheet1!M$1+(Sheet1!$A$1-1)*10,FALSE)&gt;99999,-3,IF(VLOOKUP($A301,Sheet1!$B$3:$AH$1266,Sheet1!M$1+(Sheet1!$A$1-1)*10,FALSE)&gt;9999,-2,IF(VLOOKUP($A301,Sheet1!$B$3:$AH$1266,Sheet1!M$1+(Sheet1!$A$1-1)*10,FALSE)&gt;999,-1,0)))))))</f>
        <v>1430</v>
      </c>
      <c r="AD301" s="66">
        <f>IF(ISNA(VLOOKUP($A301,Sheet1!$B$3:$AH$1266,Sheet1!N$1+(Sheet1!$A$1-1)*10,FALSE))=TRUE,"---",IF(VLOOKUP($A301,Sheet1!$B$3:$AH$1266,Sheet1!N$1+(Sheet1!$A$1-1)*10,FALSE)="---","---", (ROUND(VLOOKUP($A301,Sheet1!$B$3:$AH$1266,Sheet1!N$1+(Sheet1!$A$1-1)*10,FALSE),IF(VLOOKUP($A301,Sheet1!$B$3:$AH$1266,Sheet1!N$1+(Sheet1!$A$1-1)*10,FALSE)&gt;99999,-3,IF(VLOOKUP($A301,Sheet1!$B$3:$AH$1266,Sheet1!N$1+(Sheet1!$A$1-1)*10,FALSE)&gt;9999,-2,IF(VLOOKUP($A301,Sheet1!$B$3:$AH$1266,Sheet1!N$1+(Sheet1!$A$1-1)*10,FALSE)&gt;999,-1,0)))))))</f>
        <v>1750</v>
      </c>
    </row>
    <row r="302" spans="1:30" ht="25.5" customHeight="1" x14ac:dyDescent="0.25">
      <c r="A302" s="125" t="s">
        <v>474</v>
      </c>
      <c r="B302" s="138" t="s">
        <v>475</v>
      </c>
      <c r="C302" s="125">
        <v>421941</v>
      </c>
      <c r="D302" s="125">
        <v>741451</v>
      </c>
      <c r="E302" s="70" t="s">
        <v>3061</v>
      </c>
      <c r="F302" s="139" t="s">
        <v>4405</v>
      </c>
      <c r="G302" s="127" t="s">
        <v>160</v>
      </c>
      <c r="H302" s="167">
        <v>6.9</v>
      </c>
      <c r="I302" s="112">
        <v>22171</v>
      </c>
      <c r="J302" s="140" t="s">
        <v>4405</v>
      </c>
      <c r="K302" s="127" t="s">
        <v>17</v>
      </c>
      <c r="L302" s="115">
        <v>4550</v>
      </c>
      <c r="M302" s="116">
        <v>659</v>
      </c>
      <c r="N302" s="127" t="s">
        <v>462</v>
      </c>
      <c r="O302" s="68" t="str">
        <f t="shared" si="9"/>
        <v>&lt;0.2</v>
      </c>
      <c r="P302" s="68">
        <f>IF(O302&lt;&gt;"",VLOOKUP($A302,Sheet4!$A$2:$O$1309,14,FALSE)*100,"")</f>
        <v>0.14209477595243936</v>
      </c>
      <c r="Q302" s="68">
        <f>IF(P302&lt;&gt;"",VLOOKUP($A302,Sheet4!$A$2:$O$1309,15,FALSE)*100,"")</f>
        <v>1.3831557506582604</v>
      </c>
      <c r="R302" s="74" t="str">
        <f t="shared" si="10"/>
        <v>&gt;500</v>
      </c>
      <c r="S302" s="64" t="s">
        <v>4365</v>
      </c>
      <c r="T302" s="64" t="str">
        <f>IF(ISNA(VLOOKUP(A302,Sheet1!B$3:C$1266,2,FALSE)=TRUE),"NC",VLOOKUP(A302,Sheet1!B$3:C$1266,2,FALSE))</f>
        <v>Rural</v>
      </c>
      <c r="U302" s="65">
        <f>IF(ISNA(VLOOKUP($A302,Sheet1!$B$3:$AH$1266,Sheet1!E$1+(Sheet1!$A$1-1)*10,FALSE))=TRUE,"---",IF(VLOOKUP($A302,Sheet1!$B$3:$AH$1266,Sheet1!E$1+(Sheet1!$A$1-1)*10,FALSE)="---","---", (ROUND(VLOOKUP($A302,Sheet1!$B$3:$AH$1266,Sheet1!E$1+(Sheet1!$A$1-1)*10,FALSE),IF(VLOOKUP($A302,Sheet1!$B$3:$AH$1266,Sheet1!E$1+(Sheet1!$A$1-1)*10,FALSE)&gt;99999,-3,IF(VLOOKUP($A302,Sheet1!$B$3:$AH$1266,Sheet1!E$1+(Sheet1!$A$1-1)*10,FALSE)&gt;9999,-2,IF(VLOOKUP($A302,Sheet1!$B$3:$AH$1266,Sheet1!E$1+(Sheet1!$A$1-1)*10,FALSE)&gt;999,-1,0)))))))</f>
        <v>243</v>
      </c>
      <c r="V302" s="65">
        <f>IF(ISNA(VLOOKUP($A302,Sheet1!$B$3:$AH$1266,Sheet1!F$1+(Sheet1!$A$1-1)*10,FALSE))=TRUE,"---",IF(VLOOKUP($A302,Sheet1!$B$3:$AH$1266,Sheet1!F$1+(Sheet1!$A$1-1)*10,FALSE)="---","---", (ROUND(VLOOKUP($A302,Sheet1!$B$3:$AH$1266,Sheet1!F$1+(Sheet1!$A$1-1)*10,FALSE),IF(VLOOKUP($A302,Sheet1!$B$3:$AH$1266,Sheet1!F$1+(Sheet1!$A$1-1)*10,FALSE)&gt;99999,-3,IF(VLOOKUP($A302,Sheet1!$B$3:$AH$1266,Sheet1!F$1+(Sheet1!$A$1-1)*10,FALSE)&gt;9999,-2,IF(VLOOKUP($A302,Sheet1!$B$3:$AH$1266,Sheet1!F$1+(Sheet1!$A$1-1)*10,FALSE)&gt;999,-1,0)))))))</f>
        <v>306</v>
      </c>
      <c r="W302" s="65">
        <f>IF(ISNA(VLOOKUP($A302,Sheet1!$B$3:$AH$1266,Sheet1!G$1+(Sheet1!$A$1-1)*10,FALSE))=TRUE,"---",IF(VLOOKUP($A302,Sheet1!$B$3:$AH$1266,Sheet1!G$1+(Sheet1!$A$1-1)*10,FALSE)="---","---", (ROUND(VLOOKUP($A302,Sheet1!$B$3:$AH$1266,Sheet1!G$1+(Sheet1!$A$1-1)*10,FALSE),IF(VLOOKUP($A302,Sheet1!$B$3:$AH$1266,Sheet1!G$1+(Sheet1!$A$1-1)*10,FALSE)&gt;99999,-3,IF(VLOOKUP($A302,Sheet1!$B$3:$AH$1266,Sheet1!G$1+(Sheet1!$A$1-1)*10,FALSE)&gt;9999,-2,IF(VLOOKUP($A302,Sheet1!$B$3:$AH$1266,Sheet1!G$1+(Sheet1!$A$1-1)*10,FALSE)&gt;999,-1,0)))))))</f>
        <v>403</v>
      </c>
      <c r="X302" s="65">
        <f>IF(ISNA(VLOOKUP($A302,Sheet1!$B$3:$AH$1266,Sheet1!H$1+(Sheet1!$A$1-1)*10,FALSE))=TRUE,"---",IF(VLOOKUP($A302,Sheet1!$B$3:$AH$1266,Sheet1!H$1+(Sheet1!$A$1-1)*10,FALSE)="---","---", (ROUND(VLOOKUP($A302,Sheet1!$B$3:$AH$1266,Sheet1!H$1+(Sheet1!$A$1-1)*10,FALSE),IF(VLOOKUP($A302,Sheet1!$B$3:$AH$1266,Sheet1!H$1+(Sheet1!$A$1-1)*10,FALSE)&gt;99999,-3,IF(VLOOKUP($A302,Sheet1!$B$3:$AH$1266,Sheet1!H$1+(Sheet1!$A$1-1)*10,FALSE)&gt;9999,-2,IF(VLOOKUP($A302,Sheet1!$B$3:$AH$1266,Sheet1!H$1+(Sheet1!$A$1-1)*10,FALSE)&gt;999,-1,0)))))))</f>
        <v>685</v>
      </c>
      <c r="Y302" s="65">
        <f>IF(ISNA(VLOOKUP($A302,Sheet1!$B$3:$AH$1266,Sheet1!I$1+(Sheet1!$A$1-1)*10,FALSE))=TRUE,"---",IF(VLOOKUP($A302,Sheet1!$B$3:$AH$1266,Sheet1!I$1+(Sheet1!$A$1-1)*10,FALSE)="---","---", (ROUND(VLOOKUP($A302,Sheet1!$B$3:$AH$1266,Sheet1!I$1+(Sheet1!$A$1-1)*10,FALSE),IF(VLOOKUP($A302,Sheet1!$B$3:$AH$1266,Sheet1!I$1+(Sheet1!$A$1-1)*10,FALSE)&gt;99999,-3,IF(VLOOKUP($A302,Sheet1!$B$3:$AH$1266,Sheet1!I$1+(Sheet1!$A$1-1)*10,FALSE)&gt;9999,-2,IF(VLOOKUP($A302,Sheet1!$B$3:$AH$1266,Sheet1!I$1+(Sheet1!$A$1-1)*10,FALSE)&gt;999,-1,0)))))))</f>
        <v>925</v>
      </c>
      <c r="Z302" s="65">
        <f>IF(ISNA(VLOOKUP($A302,Sheet1!$B$3:$AH$1266,Sheet1!J$1+(Sheet1!$A$1-1)*10,FALSE))=TRUE,"---",IF(VLOOKUP($A302,Sheet1!$B$3:$AH$1266,Sheet1!J$1+(Sheet1!$A$1-1)*10,FALSE)="---","---", (ROUND(VLOOKUP($A302,Sheet1!$B$3:$AH$1266,Sheet1!J$1+(Sheet1!$A$1-1)*10,FALSE),IF(VLOOKUP($A302,Sheet1!$B$3:$AH$1266,Sheet1!J$1+(Sheet1!$A$1-1)*10,FALSE)&gt;99999,-3,IF(VLOOKUP($A302,Sheet1!$B$3:$AH$1266,Sheet1!J$1+(Sheet1!$A$1-1)*10,FALSE)&gt;9999,-2,IF(VLOOKUP($A302,Sheet1!$B$3:$AH$1266,Sheet1!J$1+(Sheet1!$A$1-1)*10,FALSE)&gt;999,-1,0)))))))</f>
        <v>1280</v>
      </c>
      <c r="AA302" s="65">
        <f>IF(ISNA(VLOOKUP($A302,Sheet1!$B$3:$AH$1266,Sheet1!K$1+(Sheet1!$A$1-1)*10,FALSE))=TRUE,"---",IF(VLOOKUP($A302,Sheet1!$B$3:$AH$1266,Sheet1!K$1+(Sheet1!$A$1-1)*10,FALSE)="---","---", (ROUND(VLOOKUP($A302,Sheet1!$B$3:$AH$1266,Sheet1!K$1+(Sheet1!$A$1-1)*10,FALSE),IF(VLOOKUP($A302,Sheet1!$B$3:$AH$1266,Sheet1!K$1+(Sheet1!$A$1-1)*10,FALSE)&gt;99999,-3,IF(VLOOKUP($A302,Sheet1!$B$3:$AH$1266,Sheet1!K$1+(Sheet1!$A$1-1)*10,FALSE)&gt;9999,-2,IF(VLOOKUP($A302,Sheet1!$B$3:$AH$1266,Sheet1!K$1+(Sheet1!$A$1-1)*10,FALSE)&gt;999,-1,0)))))))</f>
        <v>1600</v>
      </c>
      <c r="AB302" s="65">
        <f>IF(ISNA(VLOOKUP($A302,Sheet1!$B$3:$AH$1266,Sheet1!L$1+(Sheet1!$A$1-1)*10,FALSE))=TRUE,"---",IF(VLOOKUP($A302,Sheet1!$B$3:$AH$1266,Sheet1!L$1+(Sheet1!$A$1-1)*10,FALSE)="---","---", (ROUND(VLOOKUP($A302,Sheet1!$B$3:$AH$1266,Sheet1!L$1+(Sheet1!$A$1-1)*10,FALSE),IF(VLOOKUP($A302,Sheet1!$B$3:$AH$1266,Sheet1!L$1+(Sheet1!$A$1-1)*10,FALSE)&gt;99999,-3,IF(VLOOKUP($A302,Sheet1!$B$3:$AH$1266,Sheet1!L$1+(Sheet1!$A$1-1)*10,FALSE)&gt;9999,-2,IF(VLOOKUP($A302,Sheet1!$B$3:$AH$1266,Sheet1!L$1+(Sheet1!$A$1-1)*10,FALSE)&gt;999,-1,0)))))))</f>
        <v>1940</v>
      </c>
      <c r="AC302" s="65">
        <f>IF(ISNA(VLOOKUP($A302,Sheet1!$B$3:$AH$1266,Sheet1!M$1+(Sheet1!$A$1-1)*10,FALSE))=TRUE,"---",IF(VLOOKUP($A302,Sheet1!$B$3:$AH$1266,Sheet1!M$1+(Sheet1!$A$1-1)*10,FALSE)="---","---", (ROUND(VLOOKUP($A302,Sheet1!$B$3:$AH$1266,Sheet1!M$1+(Sheet1!$A$1-1)*10,FALSE),IF(VLOOKUP($A302,Sheet1!$B$3:$AH$1266,Sheet1!M$1+(Sheet1!$A$1-1)*10,FALSE)&gt;99999,-3,IF(VLOOKUP($A302,Sheet1!$B$3:$AH$1266,Sheet1!M$1+(Sheet1!$A$1-1)*10,FALSE)&gt;9999,-2,IF(VLOOKUP($A302,Sheet1!$B$3:$AH$1266,Sheet1!M$1+(Sheet1!$A$1-1)*10,FALSE)&gt;999,-1,0)))))))</f>
        <v>2330</v>
      </c>
      <c r="AD302" s="65">
        <f>IF(ISNA(VLOOKUP($A302,Sheet1!$B$3:$AH$1266,Sheet1!N$1+(Sheet1!$A$1-1)*10,FALSE))=TRUE,"---",IF(VLOOKUP($A302,Sheet1!$B$3:$AH$1266,Sheet1!N$1+(Sheet1!$A$1-1)*10,FALSE)="---","---", (ROUND(VLOOKUP($A302,Sheet1!$B$3:$AH$1266,Sheet1!N$1+(Sheet1!$A$1-1)*10,FALSE),IF(VLOOKUP($A302,Sheet1!$B$3:$AH$1266,Sheet1!N$1+(Sheet1!$A$1-1)*10,FALSE)&gt;99999,-3,IF(VLOOKUP($A302,Sheet1!$B$3:$AH$1266,Sheet1!N$1+(Sheet1!$A$1-1)*10,FALSE)&gt;9999,-2,IF(VLOOKUP($A302,Sheet1!$B$3:$AH$1266,Sheet1!N$1+(Sheet1!$A$1-1)*10,FALSE)&gt;999,-1,0)))))))</f>
        <v>2860</v>
      </c>
    </row>
    <row r="303" spans="1:30" ht="25.5" customHeight="1" x14ac:dyDescent="0.25">
      <c r="A303" s="304" t="s">
        <v>476</v>
      </c>
      <c r="B303" s="393" t="s">
        <v>477</v>
      </c>
      <c r="C303" s="304">
        <v>421736</v>
      </c>
      <c r="D303" s="304">
        <v>741821</v>
      </c>
      <c r="E303" s="305" t="s">
        <v>3061</v>
      </c>
      <c r="F303" s="117" t="s">
        <v>4539</v>
      </c>
      <c r="G303" s="118" t="s">
        <v>31</v>
      </c>
      <c r="H303" s="348">
        <v>51.2</v>
      </c>
      <c r="I303" s="119">
        <v>36419</v>
      </c>
      <c r="J303" s="174">
        <v>15.6</v>
      </c>
      <c r="K303" s="118" t="s">
        <v>24</v>
      </c>
      <c r="L303" s="122">
        <v>15000</v>
      </c>
      <c r="M303" s="123">
        <v>293</v>
      </c>
      <c r="N303" s="118" t="s">
        <v>136</v>
      </c>
      <c r="O303" s="71">
        <f t="shared" si="9"/>
        <v>1.4590902289079217</v>
      </c>
      <c r="P303" s="71">
        <f>IF(O303&lt;&gt;"",VLOOKUP($A303,Sheet4!$A$2:$O$1309,14,FALSE)*100,"")</f>
        <v>0.90944746503727192</v>
      </c>
      <c r="Q303" s="71">
        <f>IF(P303&lt;&gt;"",VLOOKUP($A303,Sheet4!$A$2:$O$1309,15,FALSE)*100,"")</f>
        <v>8.5600829201988642</v>
      </c>
      <c r="R303" s="73">
        <f t="shared" si="10"/>
        <v>70</v>
      </c>
      <c r="S303" s="357" t="s">
        <v>4365</v>
      </c>
      <c r="T303" s="357" t="str">
        <f>IF(ISNA(VLOOKUP(A303,Sheet1!B$3:C$1266,2,FALSE)=TRUE),"NC",VLOOKUP(A303,Sheet1!B$3:C$1266,2,FALSE))</f>
        <v>Rural10</v>
      </c>
      <c r="U303" s="385">
        <f>IF(ISNA(VLOOKUP($A303,Sheet1!$B$3:$AH$1266,Sheet1!E$1+(Sheet1!$A$1-1)*10,FALSE))=TRUE,"---",IF(VLOOKUP($A303,Sheet1!$B$3:$AH$1266,Sheet1!E$1+(Sheet1!$A$1-1)*10,FALSE)="---","---", (ROUND(VLOOKUP($A303,Sheet1!$B$3:$AH$1266,Sheet1!E$1+(Sheet1!$A$1-1)*10,FALSE),IF(VLOOKUP($A303,Sheet1!$B$3:$AH$1266,Sheet1!E$1+(Sheet1!$A$1-1)*10,FALSE)&gt;99999,-3,IF(VLOOKUP($A303,Sheet1!$B$3:$AH$1266,Sheet1!E$1+(Sheet1!$A$1-1)*10,FALSE)&gt;9999,-2,IF(VLOOKUP($A303,Sheet1!$B$3:$AH$1266,Sheet1!E$1+(Sheet1!$A$1-1)*10,FALSE)&gt;999,-1,0)))))))</f>
        <v>1790</v>
      </c>
      <c r="V303" s="385">
        <f>IF(ISNA(VLOOKUP($A303,Sheet1!$B$3:$AH$1266,Sheet1!F$1+(Sheet1!$A$1-1)*10,FALSE))=TRUE,"---",IF(VLOOKUP($A303,Sheet1!$B$3:$AH$1266,Sheet1!F$1+(Sheet1!$A$1-1)*10,FALSE)="---","---", (ROUND(VLOOKUP($A303,Sheet1!$B$3:$AH$1266,Sheet1!F$1+(Sheet1!$A$1-1)*10,FALSE),IF(VLOOKUP($A303,Sheet1!$B$3:$AH$1266,Sheet1!F$1+(Sheet1!$A$1-1)*10,FALSE)&gt;99999,-3,IF(VLOOKUP($A303,Sheet1!$B$3:$AH$1266,Sheet1!F$1+(Sheet1!$A$1-1)*10,FALSE)&gt;9999,-2,IF(VLOOKUP($A303,Sheet1!$B$3:$AH$1266,Sheet1!F$1+(Sheet1!$A$1-1)*10,FALSE)&gt;999,-1,0)))))))</f>
        <v>2470</v>
      </c>
      <c r="W303" s="385">
        <f>IF(ISNA(VLOOKUP($A303,Sheet1!$B$3:$AH$1266,Sheet1!G$1+(Sheet1!$A$1-1)*10,FALSE))=TRUE,"---",IF(VLOOKUP($A303,Sheet1!$B$3:$AH$1266,Sheet1!G$1+(Sheet1!$A$1-1)*10,FALSE)="---","---", (ROUND(VLOOKUP($A303,Sheet1!$B$3:$AH$1266,Sheet1!G$1+(Sheet1!$A$1-1)*10,FALSE),IF(VLOOKUP($A303,Sheet1!$B$3:$AH$1266,Sheet1!G$1+(Sheet1!$A$1-1)*10,FALSE)&gt;99999,-3,IF(VLOOKUP($A303,Sheet1!$B$3:$AH$1266,Sheet1!G$1+(Sheet1!$A$1-1)*10,FALSE)&gt;9999,-2,IF(VLOOKUP($A303,Sheet1!$B$3:$AH$1266,Sheet1!G$1+(Sheet1!$A$1-1)*10,FALSE)&gt;999,-1,0)))))))</f>
        <v>3550</v>
      </c>
      <c r="X303" s="385">
        <f>IF(ISNA(VLOOKUP($A303,Sheet1!$B$3:$AH$1266,Sheet1!H$1+(Sheet1!$A$1-1)*10,FALSE))=TRUE,"---",IF(VLOOKUP($A303,Sheet1!$B$3:$AH$1266,Sheet1!H$1+(Sheet1!$A$1-1)*10,FALSE)="---","---", (ROUND(VLOOKUP($A303,Sheet1!$B$3:$AH$1266,Sheet1!H$1+(Sheet1!$A$1-1)*10,FALSE),IF(VLOOKUP($A303,Sheet1!$B$3:$AH$1266,Sheet1!H$1+(Sheet1!$A$1-1)*10,FALSE)&gt;99999,-3,IF(VLOOKUP($A303,Sheet1!$B$3:$AH$1266,Sheet1!H$1+(Sheet1!$A$1-1)*10,FALSE)&gt;9999,-2,IF(VLOOKUP($A303,Sheet1!$B$3:$AH$1266,Sheet1!H$1+(Sheet1!$A$1-1)*10,FALSE)&gt;999,-1,0)))))))</f>
        <v>6680</v>
      </c>
      <c r="Y303" s="385">
        <f>IF(ISNA(VLOOKUP($A303,Sheet1!$B$3:$AH$1266,Sheet1!I$1+(Sheet1!$A$1-1)*10,FALSE))=TRUE,"---",IF(VLOOKUP($A303,Sheet1!$B$3:$AH$1266,Sheet1!I$1+(Sheet1!$A$1-1)*10,FALSE)="---","---", (ROUND(VLOOKUP($A303,Sheet1!$B$3:$AH$1266,Sheet1!I$1+(Sheet1!$A$1-1)*10,FALSE),IF(VLOOKUP($A303,Sheet1!$B$3:$AH$1266,Sheet1!I$1+(Sheet1!$A$1-1)*10,FALSE)&gt;99999,-3,IF(VLOOKUP($A303,Sheet1!$B$3:$AH$1266,Sheet1!I$1+(Sheet1!$A$1-1)*10,FALSE)&gt;9999,-2,IF(VLOOKUP($A303,Sheet1!$B$3:$AH$1266,Sheet1!I$1+(Sheet1!$A$1-1)*10,FALSE)&gt;999,-1,0)))))))</f>
        <v>8900</v>
      </c>
      <c r="Z303" s="385">
        <f>IF(ISNA(VLOOKUP($A303,Sheet1!$B$3:$AH$1266,Sheet1!J$1+(Sheet1!$A$1-1)*10,FALSE))=TRUE,"---",IF(VLOOKUP($A303,Sheet1!$B$3:$AH$1266,Sheet1!J$1+(Sheet1!$A$1-1)*10,FALSE)="---","---", (ROUND(VLOOKUP($A303,Sheet1!$B$3:$AH$1266,Sheet1!J$1+(Sheet1!$A$1-1)*10,FALSE),IF(VLOOKUP($A303,Sheet1!$B$3:$AH$1266,Sheet1!J$1+(Sheet1!$A$1-1)*10,FALSE)&gt;99999,-3,IF(VLOOKUP($A303,Sheet1!$B$3:$AH$1266,Sheet1!J$1+(Sheet1!$A$1-1)*10,FALSE)&gt;9999,-2,IF(VLOOKUP($A303,Sheet1!$B$3:$AH$1266,Sheet1!J$1+(Sheet1!$A$1-1)*10,FALSE)&gt;999,-1,0)))))))</f>
        <v>11700</v>
      </c>
      <c r="AA303" s="385">
        <f>IF(ISNA(VLOOKUP($A303,Sheet1!$B$3:$AH$1266,Sheet1!K$1+(Sheet1!$A$1-1)*10,FALSE))=TRUE,"---",IF(VLOOKUP($A303,Sheet1!$B$3:$AH$1266,Sheet1!K$1+(Sheet1!$A$1-1)*10,FALSE)="---","---", (ROUND(VLOOKUP($A303,Sheet1!$B$3:$AH$1266,Sheet1!K$1+(Sheet1!$A$1-1)*10,FALSE),IF(VLOOKUP($A303,Sheet1!$B$3:$AH$1266,Sheet1!K$1+(Sheet1!$A$1-1)*10,FALSE)&gt;99999,-3,IF(VLOOKUP($A303,Sheet1!$B$3:$AH$1266,Sheet1!K$1+(Sheet1!$A$1-1)*10,FALSE)&gt;9999,-2,IF(VLOOKUP($A303,Sheet1!$B$3:$AH$1266,Sheet1!K$1+(Sheet1!$A$1-1)*10,FALSE)&gt;999,-1,0)))))))</f>
        <v>13800</v>
      </c>
      <c r="AB303" s="385">
        <f>IF(ISNA(VLOOKUP($A303,Sheet1!$B$3:$AH$1266,Sheet1!L$1+(Sheet1!$A$1-1)*10,FALSE))=TRUE,"---",IF(VLOOKUP($A303,Sheet1!$B$3:$AH$1266,Sheet1!L$1+(Sheet1!$A$1-1)*10,FALSE)="---","---", (ROUND(VLOOKUP($A303,Sheet1!$B$3:$AH$1266,Sheet1!L$1+(Sheet1!$A$1-1)*10,FALSE),IF(VLOOKUP($A303,Sheet1!$B$3:$AH$1266,Sheet1!L$1+(Sheet1!$A$1-1)*10,FALSE)&gt;99999,-3,IF(VLOOKUP($A303,Sheet1!$B$3:$AH$1266,Sheet1!L$1+(Sheet1!$A$1-1)*10,FALSE)&gt;9999,-2,IF(VLOOKUP($A303,Sheet1!$B$3:$AH$1266,Sheet1!L$1+(Sheet1!$A$1-1)*10,FALSE)&gt;999,-1,0)))))))</f>
        <v>16100</v>
      </c>
      <c r="AC303" s="385">
        <f>IF(ISNA(VLOOKUP($A303,Sheet1!$B$3:$AH$1266,Sheet1!M$1+(Sheet1!$A$1-1)*10,FALSE))=TRUE,"---",IF(VLOOKUP($A303,Sheet1!$B$3:$AH$1266,Sheet1!M$1+(Sheet1!$A$1-1)*10,FALSE)="---","---", (ROUND(VLOOKUP($A303,Sheet1!$B$3:$AH$1266,Sheet1!M$1+(Sheet1!$A$1-1)*10,FALSE),IF(VLOOKUP($A303,Sheet1!$B$3:$AH$1266,Sheet1!M$1+(Sheet1!$A$1-1)*10,FALSE)&gt;99999,-3,IF(VLOOKUP($A303,Sheet1!$B$3:$AH$1266,Sheet1!M$1+(Sheet1!$A$1-1)*10,FALSE)&gt;9999,-2,IF(VLOOKUP($A303,Sheet1!$B$3:$AH$1266,Sheet1!M$1+(Sheet1!$A$1-1)*10,FALSE)&gt;999,-1,0)))))))</f>
        <v>18600</v>
      </c>
      <c r="AD303" s="385">
        <f>IF(ISNA(VLOOKUP($A303,Sheet1!$B$3:$AH$1266,Sheet1!N$1+(Sheet1!$A$1-1)*10,FALSE))=TRUE,"---",IF(VLOOKUP($A303,Sheet1!$B$3:$AH$1266,Sheet1!N$1+(Sheet1!$A$1-1)*10,FALSE)="---","---", (ROUND(VLOOKUP($A303,Sheet1!$B$3:$AH$1266,Sheet1!N$1+(Sheet1!$A$1-1)*10,FALSE),IF(VLOOKUP($A303,Sheet1!$B$3:$AH$1266,Sheet1!N$1+(Sheet1!$A$1-1)*10,FALSE)&gt;99999,-3,IF(VLOOKUP($A303,Sheet1!$B$3:$AH$1266,Sheet1!N$1+(Sheet1!$A$1-1)*10,FALSE)&gt;9999,-2,IF(VLOOKUP($A303,Sheet1!$B$3:$AH$1266,Sheet1!N$1+(Sheet1!$A$1-1)*10,FALSE)&gt;999,-1,0)))))))</f>
        <v>22300</v>
      </c>
    </row>
    <row r="304" spans="1:30" ht="25.5" customHeight="1" x14ac:dyDescent="0.25">
      <c r="A304" s="304"/>
      <c r="B304" s="346"/>
      <c r="C304" s="304"/>
      <c r="D304" s="304"/>
      <c r="E304" s="305" t="e">
        <v>#N/A</v>
      </c>
      <c r="F304" s="117" t="s">
        <v>4540</v>
      </c>
      <c r="G304" s="118" t="s">
        <v>286</v>
      </c>
      <c r="H304" s="348"/>
      <c r="I304" s="119">
        <v>31871</v>
      </c>
      <c r="J304" s="120">
        <v>14.82</v>
      </c>
      <c r="K304" s="118" t="s">
        <v>12</v>
      </c>
      <c r="L304" s="122">
        <v>11500</v>
      </c>
      <c r="M304" s="123">
        <v>225</v>
      </c>
      <c r="N304" s="118" t="s">
        <v>478</v>
      </c>
      <c r="O304" s="71" t="s">
        <v>4405</v>
      </c>
      <c r="P304" s="71" t="s">
        <v>4405</v>
      </c>
      <c r="Q304" s="71" t="s">
        <v>4405</v>
      </c>
      <c r="R304" s="73" t="s">
        <v>4405</v>
      </c>
      <c r="S304" s="357" t="e">
        <v>#N/A</v>
      </c>
      <c r="T304" s="357" t="str">
        <f>IF(ISNA(VLOOKUP(A304,Sheet1!B$3:C$1266,2,FALSE)=TRUE),"ND",VLOOKUP(A304,Sheet1!B$3:C$1266,2,FALSE))</f>
        <v>ND</v>
      </c>
      <c r="U304" s="385" t="str">
        <f>IF(ISNA(VLOOKUP($A304,Sheet1!$B$3:$AH$1266,Sheet1!E$1+(Sheet1!$A$1-1)*10,FALSE))=TRUE,"---",IF(VLOOKUP($A304,Sheet1!$B$3:$AH$1266,Sheet1!E$1+(Sheet1!$A$1-1)*10,FALSE)="---","---", (ROUND(VLOOKUP($A304,Sheet1!$B$3:$AH$1266,Sheet1!E$1+(Sheet1!$A$1-1)*10,FALSE),IF(VLOOKUP($A304,Sheet1!$B$3:$AH$1266,Sheet1!E$1+(Sheet1!$A$1-1)*10,FALSE)&gt;99999,-3,IF(VLOOKUP($A304,Sheet1!$B$3:$AH$1266,Sheet1!E$1+(Sheet1!$A$1-1)*10,FALSE)&gt;9999,-2,IF(VLOOKUP($A304,Sheet1!$B$3:$AH$1266,Sheet1!E$1+(Sheet1!$A$1-1)*10,FALSE)&gt;999,-1,0)))))))</f>
        <v>---</v>
      </c>
      <c r="V304" s="385" t="str">
        <f>IF(ISNA(VLOOKUP($A304,Sheet1!$B$3:$AH$1266,Sheet1!F$1+(Sheet1!$A$1-1)*10,FALSE))=TRUE,"---",IF(VLOOKUP($A304,Sheet1!$B$3:$AH$1266,Sheet1!F$1+(Sheet1!$A$1-1)*10,FALSE)="---","---", (ROUND(VLOOKUP($A304,Sheet1!$B$3:$AH$1266,Sheet1!F$1+(Sheet1!$A$1-1)*10,FALSE),IF(VLOOKUP($A304,Sheet1!$B$3:$AH$1266,Sheet1!F$1+(Sheet1!$A$1-1)*10,FALSE)&gt;99999,-3,IF(VLOOKUP($A304,Sheet1!$B$3:$AH$1266,Sheet1!F$1+(Sheet1!$A$1-1)*10,FALSE)&gt;9999,-2,IF(VLOOKUP($A304,Sheet1!$B$3:$AH$1266,Sheet1!F$1+(Sheet1!$A$1-1)*10,FALSE)&gt;999,-1,0)))))))</f>
        <v>---</v>
      </c>
      <c r="W304" s="385" t="str">
        <f>IF(ISNA(VLOOKUP($A304,Sheet1!$B$3:$AH$1266,Sheet1!G$1+(Sheet1!$A$1-1)*10,FALSE))=TRUE,"---",IF(VLOOKUP($A304,Sheet1!$B$3:$AH$1266,Sheet1!G$1+(Sheet1!$A$1-1)*10,FALSE)="---","---", (ROUND(VLOOKUP($A304,Sheet1!$B$3:$AH$1266,Sheet1!G$1+(Sheet1!$A$1-1)*10,FALSE),IF(VLOOKUP($A304,Sheet1!$B$3:$AH$1266,Sheet1!G$1+(Sheet1!$A$1-1)*10,FALSE)&gt;99999,-3,IF(VLOOKUP($A304,Sheet1!$B$3:$AH$1266,Sheet1!G$1+(Sheet1!$A$1-1)*10,FALSE)&gt;9999,-2,IF(VLOOKUP($A304,Sheet1!$B$3:$AH$1266,Sheet1!G$1+(Sheet1!$A$1-1)*10,FALSE)&gt;999,-1,0)))))))</f>
        <v>---</v>
      </c>
      <c r="X304" s="385" t="str">
        <f>IF(ISNA(VLOOKUP($A304,Sheet1!$B$3:$AH$1266,Sheet1!H$1+(Sheet1!$A$1-1)*10,FALSE))=TRUE,"---",IF(VLOOKUP($A304,Sheet1!$B$3:$AH$1266,Sheet1!H$1+(Sheet1!$A$1-1)*10,FALSE)="---","---", (ROUND(VLOOKUP($A304,Sheet1!$B$3:$AH$1266,Sheet1!H$1+(Sheet1!$A$1-1)*10,FALSE),IF(VLOOKUP($A304,Sheet1!$B$3:$AH$1266,Sheet1!H$1+(Sheet1!$A$1-1)*10,FALSE)&gt;99999,-3,IF(VLOOKUP($A304,Sheet1!$B$3:$AH$1266,Sheet1!H$1+(Sheet1!$A$1-1)*10,FALSE)&gt;9999,-2,IF(VLOOKUP($A304,Sheet1!$B$3:$AH$1266,Sheet1!H$1+(Sheet1!$A$1-1)*10,FALSE)&gt;999,-1,0)))))))</f>
        <v>---</v>
      </c>
      <c r="Y304" s="385" t="str">
        <f>IF(ISNA(VLOOKUP($A304,Sheet1!$B$3:$AH$1266,Sheet1!I$1+(Sheet1!$A$1-1)*10,FALSE))=TRUE,"---",IF(VLOOKUP($A304,Sheet1!$B$3:$AH$1266,Sheet1!I$1+(Sheet1!$A$1-1)*10,FALSE)="---","---", (ROUND(VLOOKUP($A304,Sheet1!$B$3:$AH$1266,Sheet1!I$1+(Sheet1!$A$1-1)*10,FALSE),IF(VLOOKUP($A304,Sheet1!$B$3:$AH$1266,Sheet1!I$1+(Sheet1!$A$1-1)*10,FALSE)&gt;99999,-3,IF(VLOOKUP($A304,Sheet1!$B$3:$AH$1266,Sheet1!I$1+(Sheet1!$A$1-1)*10,FALSE)&gt;9999,-2,IF(VLOOKUP($A304,Sheet1!$B$3:$AH$1266,Sheet1!I$1+(Sheet1!$A$1-1)*10,FALSE)&gt;999,-1,0)))))))</f>
        <v>---</v>
      </c>
      <c r="Z304" s="385" t="str">
        <f>IF(ISNA(VLOOKUP($A304,Sheet1!$B$3:$AH$1266,Sheet1!J$1+(Sheet1!$A$1-1)*10,FALSE))=TRUE,"---",IF(VLOOKUP($A304,Sheet1!$B$3:$AH$1266,Sheet1!J$1+(Sheet1!$A$1-1)*10,FALSE)="---","---", (ROUND(VLOOKUP($A304,Sheet1!$B$3:$AH$1266,Sheet1!J$1+(Sheet1!$A$1-1)*10,FALSE),IF(VLOOKUP($A304,Sheet1!$B$3:$AH$1266,Sheet1!J$1+(Sheet1!$A$1-1)*10,FALSE)&gt;99999,-3,IF(VLOOKUP($A304,Sheet1!$B$3:$AH$1266,Sheet1!J$1+(Sheet1!$A$1-1)*10,FALSE)&gt;9999,-2,IF(VLOOKUP($A304,Sheet1!$B$3:$AH$1266,Sheet1!J$1+(Sheet1!$A$1-1)*10,FALSE)&gt;999,-1,0)))))))</f>
        <v>---</v>
      </c>
      <c r="AA304" s="385" t="str">
        <f>IF(ISNA(VLOOKUP($A304,Sheet1!$B$3:$AH$1266,Sheet1!K$1+(Sheet1!$A$1-1)*10,FALSE))=TRUE,"---",IF(VLOOKUP($A304,Sheet1!$B$3:$AH$1266,Sheet1!K$1+(Sheet1!$A$1-1)*10,FALSE)="---","---", (ROUND(VLOOKUP($A304,Sheet1!$B$3:$AH$1266,Sheet1!K$1+(Sheet1!$A$1-1)*10,FALSE),IF(VLOOKUP($A304,Sheet1!$B$3:$AH$1266,Sheet1!K$1+(Sheet1!$A$1-1)*10,FALSE)&gt;99999,-3,IF(VLOOKUP($A304,Sheet1!$B$3:$AH$1266,Sheet1!K$1+(Sheet1!$A$1-1)*10,FALSE)&gt;9999,-2,IF(VLOOKUP($A304,Sheet1!$B$3:$AH$1266,Sheet1!K$1+(Sheet1!$A$1-1)*10,FALSE)&gt;999,-1,0)))))))</f>
        <v>---</v>
      </c>
      <c r="AB304" s="385" t="str">
        <f>IF(ISNA(VLOOKUP($A304,Sheet1!$B$3:$AH$1266,Sheet1!L$1+(Sheet1!$A$1-1)*10,FALSE))=TRUE,"---",IF(VLOOKUP($A304,Sheet1!$B$3:$AH$1266,Sheet1!L$1+(Sheet1!$A$1-1)*10,FALSE)="---","---", (ROUND(VLOOKUP($A304,Sheet1!$B$3:$AH$1266,Sheet1!L$1+(Sheet1!$A$1-1)*10,FALSE),IF(VLOOKUP($A304,Sheet1!$B$3:$AH$1266,Sheet1!L$1+(Sheet1!$A$1-1)*10,FALSE)&gt;99999,-3,IF(VLOOKUP($A304,Sheet1!$B$3:$AH$1266,Sheet1!L$1+(Sheet1!$A$1-1)*10,FALSE)&gt;9999,-2,IF(VLOOKUP($A304,Sheet1!$B$3:$AH$1266,Sheet1!L$1+(Sheet1!$A$1-1)*10,FALSE)&gt;999,-1,0)))))))</f>
        <v>---</v>
      </c>
      <c r="AC304" s="385" t="str">
        <f>IF(ISNA(VLOOKUP($A304,Sheet1!$B$3:$AH$1266,Sheet1!M$1+(Sheet1!$A$1-1)*10,FALSE))=TRUE,"---",IF(VLOOKUP($A304,Sheet1!$B$3:$AH$1266,Sheet1!M$1+(Sheet1!$A$1-1)*10,FALSE)="---","---", (ROUND(VLOOKUP($A304,Sheet1!$B$3:$AH$1266,Sheet1!M$1+(Sheet1!$A$1-1)*10,FALSE),IF(VLOOKUP($A304,Sheet1!$B$3:$AH$1266,Sheet1!M$1+(Sheet1!$A$1-1)*10,FALSE)&gt;99999,-3,IF(VLOOKUP($A304,Sheet1!$B$3:$AH$1266,Sheet1!M$1+(Sheet1!$A$1-1)*10,FALSE)&gt;9999,-2,IF(VLOOKUP($A304,Sheet1!$B$3:$AH$1266,Sheet1!M$1+(Sheet1!$A$1-1)*10,FALSE)&gt;999,-1,0)))))))</f>
        <v>---</v>
      </c>
      <c r="AD304" s="385" t="str">
        <f>IF(ISNA(VLOOKUP($A304,Sheet1!$B$3:$AH$1266,Sheet1!N$1+(Sheet1!$A$1-1)*10,FALSE))=TRUE,"---",IF(VLOOKUP($A304,Sheet1!$B$3:$AH$1266,Sheet1!N$1+(Sheet1!$A$1-1)*10,FALSE)="---","---", (ROUND(VLOOKUP($A304,Sheet1!$B$3:$AH$1266,Sheet1!N$1+(Sheet1!$A$1-1)*10,FALSE),IF(VLOOKUP($A304,Sheet1!$B$3:$AH$1266,Sheet1!N$1+(Sheet1!$A$1-1)*10,FALSE)&gt;99999,-3,IF(VLOOKUP($A304,Sheet1!$B$3:$AH$1266,Sheet1!N$1+(Sheet1!$A$1-1)*10,FALSE)&gt;9999,-2,IF(VLOOKUP($A304,Sheet1!$B$3:$AH$1266,Sheet1!N$1+(Sheet1!$A$1-1)*10,FALSE)&gt;999,-1,0)))))))</f>
        <v>---</v>
      </c>
    </row>
    <row r="305" spans="1:30" ht="25.5" customHeight="1" x14ac:dyDescent="0.25">
      <c r="A305" s="303" t="s">
        <v>479</v>
      </c>
      <c r="B305" s="330" t="s">
        <v>480</v>
      </c>
      <c r="C305" s="303">
        <v>421744</v>
      </c>
      <c r="D305" s="303">
        <v>742106</v>
      </c>
      <c r="E305" s="307" t="s">
        <v>3061</v>
      </c>
      <c r="F305" s="342" t="s">
        <v>4541</v>
      </c>
      <c r="G305" s="318" t="s">
        <v>286</v>
      </c>
      <c r="H305" s="430">
        <v>62</v>
      </c>
      <c r="I305" s="112">
        <v>22171</v>
      </c>
      <c r="J305" s="147">
        <v>17</v>
      </c>
      <c r="K305" s="127" t="s">
        <v>24</v>
      </c>
      <c r="L305" s="115">
        <v>24000</v>
      </c>
      <c r="M305" s="116">
        <v>387</v>
      </c>
      <c r="N305" s="127" t="s">
        <v>481</v>
      </c>
      <c r="O305" s="68">
        <f t="shared" si="9"/>
        <v>0.23289397903647757</v>
      </c>
      <c r="P305" s="68">
        <f>IF(O305&lt;&gt;"",VLOOKUP($A305,Sheet4!$A$2:$O$1309,14,FALSE)*100,"")</f>
        <v>0.28146857090717292</v>
      </c>
      <c r="Q305" s="68">
        <f>IF(P305&lt;&gt;"",VLOOKUP($A305,Sheet4!$A$2:$O$1309,15,FALSE)*100,"")</f>
        <v>2.723112787559212</v>
      </c>
      <c r="R305" s="74" t="str">
        <f t="shared" si="10"/>
        <v>&gt;200,  &lt;500</v>
      </c>
      <c r="S305" s="356" t="s">
        <v>4365</v>
      </c>
      <c r="T305" s="356" t="str">
        <f>IF(ISNA(VLOOKUP(A305,Sheet1!B$3:C$1266,2,FALSE)=TRUE),"NC",VLOOKUP(A305,Sheet1!B$3:C$1266,2,FALSE))</f>
        <v>Rural10*</v>
      </c>
      <c r="U305" s="392">
        <f>IF(ISNA(VLOOKUP($A305,Sheet1!$B$3:$AH$1266,Sheet1!E$1+(Sheet1!$A$1-1)*10,FALSE))=TRUE,"---",IF(VLOOKUP($A305,Sheet1!$B$3:$AH$1266,Sheet1!E$1+(Sheet1!$A$1-1)*10,FALSE)="---","---", (ROUND(VLOOKUP($A305,Sheet1!$B$3:$AH$1266,Sheet1!E$1+(Sheet1!$A$1-1)*10,FALSE),IF(VLOOKUP($A305,Sheet1!$B$3:$AH$1266,Sheet1!E$1+(Sheet1!$A$1-1)*10,FALSE)&gt;99999,-3,IF(VLOOKUP($A305,Sheet1!$B$3:$AH$1266,Sheet1!E$1+(Sheet1!$A$1-1)*10,FALSE)&gt;9999,-2,IF(VLOOKUP($A305,Sheet1!$B$3:$AH$1266,Sheet1!E$1+(Sheet1!$A$1-1)*10,FALSE)&gt;999,-1,0)))))))</f>
        <v>2100</v>
      </c>
      <c r="V305" s="392">
        <f>IF(ISNA(VLOOKUP($A305,Sheet1!$B$3:$AH$1266,Sheet1!F$1+(Sheet1!$A$1-1)*10,FALSE))=TRUE,"---",IF(VLOOKUP($A305,Sheet1!$B$3:$AH$1266,Sheet1!F$1+(Sheet1!$A$1-1)*10,FALSE)="---","---", (ROUND(VLOOKUP($A305,Sheet1!$B$3:$AH$1266,Sheet1!F$1+(Sheet1!$A$1-1)*10,FALSE),IF(VLOOKUP($A305,Sheet1!$B$3:$AH$1266,Sheet1!F$1+(Sheet1!$A$1-1)*10,FALSE)&gt;99999,-3,IF(VLOOKUP($A305,Sheet1!$B$3:$AH$1266,Sheet1!F$1+(Sheet1!$A$1-1)*10,FALSE)&gt;9999,-2,IF(VLOOKUP($A305,Sheet1!$B$3:$AH$1266,Sheet1!F$1+(Sheet1!$A$1-1)*10,FALSE)&gt;999,-1,0)))))))</f>
        <v>2780</v>
      </c>
      <c r="W305" s="392">
        <f>IF(ISNA(VLOOKUP($A305,Sheet1!$B$3:$AH$1266,Sheet1!G$1+(Sheet1!$A$1-1)*10,FALSE))=TRUE,"---",IF(VLOOKUP($A305,Sheet1!$B$3:$AH$1266,Sheet1!G$1+(Sheet1!$A$1-1)*10,FALSE)="---","---", (ROUND(VLOOKUP($A305,Sheet1!$B$3:$AH$1266,Sheet1!G$1+(Sheet1!$A$1-1)*10,FALSE),IF(VLOOKUP($A305,Sheet1!$B$3:$AH$1266,Sheet1!G$1+(Sheet1!$A$1-1)*10,FALSE)&gt;99999,-3,IF(VLOOKUP($A305,Sheet1!$B$3:$AH$1266,Sheet1!G$1+(Sheet1!$A$1-1)*10,FALSE)&gt;9999,-2,IF(VLOOKUP($A305,Sheet1!$B$3:$AH$1266,Sheet1!G$1+(Sheet1!$A$1-1)*10,FALSE)&gt;999,-1,0)))))))</f>
        <v>3860</v>
      </c>
      <c r="X305" s="392">
        <f>IF(ISNA(VLOOKUP($A305,Sheet1!$B$3:$AH$1266,Sheet1!H$1+(Sheet1!$A$1-1)*10,FALSE))=TRUE,"---",IF(VLOOKUP($A305,Sheet1!$B$3:$AH$1266,Sheet1!H$1+(Sheet1!$A$1-1)*10,FALSE)="---","---", (ROUND(VLOOKUP($A305,Sheet1!$B$3:$AH$1266,Sheet1!H$1+(Sheet1!$A$1-1)*10,FALSE),IF(VLOOKUP($A305,Sheet1!$B$3:$AH$1266,Sheet1!H$1+(Sheet1!$A$1-1)*10,FALSE)&gt;99999,-3,IF(VLOOKUP($A305,Sheet1!$B$3:$AH$1266,Sheet1!H$1+(Sheet1!$A$1-1)*10,FALSE)&gt;9999,-2,IF(VLOOKUP($A305,Sheet1!$B$3:$AH$1266,Sheet1!H$1+(Sheet1!$A$1-1)*10,FALSE)&gt;999,-1,0)))))))</f>
        <v>6950</v>
      </c>
      <c r="Y305" s="392">
        <f>IF(ISNA(VLOOKUP($A305,Sheet1!$B$3:$AH$1266,Sheet1!I$1+(Sheet1!$A$1-1)*10,FALSE))=TRUE,"---",IF(VLOOKUP($A305,Sheet1!$B$3:$AH$1266,Sheet1!I$1+(Sheet1!$A$1-1)*10,FALSE)="---","---", (ROUND(VLOOKUP($A305,Sheet1!$B$3:$AH$1266,Sheet1!I$1+(Sheet1!$A$1-1)*10,FALSE),IF(VLOOKUP($A305,Sheet1!$B$3:$AH$1266,Sheet1!I$1+(Sheet1!$A$1-1)*10,FALSE)&gt;99999,-3,IF(VLOOKUP($A305,Sheet1!$B$3:$AH$1266,Sheet1!I$1+(Sheet1!$A$1-1)*10,FALSE)&gt;9999,-2,IF(VLOOKUP($A305,Sheet1!$B$3:$AH$1266,Sheet1!I$1+(Sheet1!$A$1-1)*10,FALSE)&gt;999,-1,0)))))))</f>
        <v>9260</v>
      </c>
      <c r="Z305" s="392">
        <f>IF(ISNA(VLOOKUP($A305,Sheet1!$B$3:$AH$1266,Sheet1!J$1+(Sheet1!$A$1-1)*10,FALSE))=TRUE,"---",IF(VLOOKUP($A305,Sheet1!$B$3:$AH$1266,Sheet1!J$1+(Sheet1!$A$1-1)*10,FALSE)="---","---", (ROUND(VLOOKUP($A305,Sheet1!$B$3:$AH$1266,Sheet1!J$1+(Sheet1!$A$1-1)*10,FALSE),IF(VLOOKUP($A305,Sheet1!$B$3:$AH$1266,Sheet1!J$1+(Sheet1!$A$1-1)*10,FALSE)&gt;99999,-3,IF(VLOOKUP($A305,Sheet1!$B$3:$AH$1266,Sheet1!J$1+(Sheet1!$A$1-1)*10,FALSE)&gt;9999,-2,IF(VLOOKUP($A305,Sheet1!$B$3:$AH$1266,Sheet1!J$1+(Sheet1!$A$1-1)*10,FALSE)&gt;999,-1,0)))))))</f>
        <v>12300</v>
      </c>
      <c r="AA305" s="392">
        <f>IF(ISNA(VLOOKUP($A305,Sheet1!$B$3:$AH$1266,Sheet1!K$1+(Sheet1!$A$1-1)*10,FALSE))=TRUE,"---",IF(VLOOKUP($A305,Sheet1!$B$3:$AH$1266,Sheet1!K$1+(Sheet1!$A$1-1)*10,FALSE)="---","---", (ROUND(VLOOKUP($A305,Sheet1!$B$3:$AH$1266,Sheet1!K$1+(Sheet1!$A$1-1)*10,FALSE),IF(VLOOKUP($A305,Sheet1!$B$3:$AH$1266,Sheet1!K$1+(Sheet1!$A$1-1)*10,FALSE)&gt;99999,-3,IF(VLOOKUP($A305,Sheet1!$B$3:$AH$1266,Sheet1!K$1+(Sheet1!$A$1-1)*10,FALSE)&gt;9999,-2,IF(VLOOKUP($A305,Sheet1!$B$3:$AH$1266,Sheet1!K$1+(Sheet1!$A$1-1)*10,FALSE)&gt;999,-1,0)))))))</f>
        <v>14700</v>
      </c>
      <c r="AB305" s="392">
        <f>IF(ISNA(VLOOKUP($A305,Sheet1!$B$3:$AH$1266,Sheet1!L$1+(Sheet1!$A$1-1)*10,FALSE))=TRUE,"---",IF(VLOOKUP($A305,Sheet1!$B$3:$AH$1266,Sheet1!L$1+(Sheet1!$A$1-1)*10,FALSE)="---","---", (ROUND(VLOOKUP($A305,Sheet1!$B$3:$AH$1266,Sheet1!L$1+(Sheet1!$A$1-1)*10,FALSE),IF(VLOOKUP($A305,Sheet1!$B$3:$AH$1266,Sheet1!L$1+(Sheet1!$A$1-1)*10,FALSE)&gt;99999,-3,IF(VLOOKUP($A305,Sheet1!$B$3:$AH$1266,Sheet1!L$1+(Sheet1!$A$1-1)*10,FALSE)&gt;9999,-2,IF(VLOOKUP($A305,Sheet1!$B$3:$AH$1266,Sheet1!L$1+(Sheet1!$A$1-1)*10,FALSE)&gt;999,-1,0)))))))</f>
        <v>17400</v>
      </c>
      <c r="AC305" s="392">
        <f>IF(ISNA(VLOOKUP($A305,Sheet1!$B$3:$AH$1266,Sheet1!M$1+(Sheet1!$A$1-1)*10,FALSE))=TRUE,"---",IF(VLOOKUP($A305,Sheet1!$B$3:$AH$1266,Sheet1!M$1+(Sheet1!$A$1-1)*10,FALSE)="---","---", (ROUND(VLOOKUP($A305,Sheet1!$B$3:$AH$1266,Sheet1!M$1+(Sheet1!$A$1-1)*10,FALSE),IF(VLOOKUP($A305,Sheet1!$B$3:$AH$1266,Sheet1!M$1+(Sheet1!$A$1-1)*10,FALSE)&gt;99999,-3,IF(VLOOKUP($A305,Sheet1!$B$3:$AH$1266,Sheet1!M$1+(Sheet1!$A$1-1)*10,FALSE)&gt;9999,-2,IF(VLOOKUP($A305,Sheet1!$B$3:$AH$1266,Sheet1!M$1+(Sheet1!$A$1-1)*10,FALSE)&gt;999,-1,0)))))))</f>
        <v>20300</v>
      </c>
      <c r="AD305" s="392">
        <f>IF(ISNA(VLOOKUP($A305,Sheet1!$B$3:$AH$1266,Sheet1!N$1+(Sheet1!$A$1-1)*10,FALSE))=TRUE,"---",IF(VLOOKUP($A305,Sheet1!$B$3:$AH$1266,Sheet1!N$1+(Sheet1!$A$1-1)*10,FALSE)="---","---", (ROUND(VLOOKUP($A305,Sheet1!$B$3:$AH$1266,Sheet1!N$1+(Sheet1!$A$1-1)*10,FALSE),IF(VLOOKUP($A305,Sheet1!$B$3:$AH$1266,Sheet1!N$1+(Sheet1!$A$1-1)*10,FALSE)&gt;99999,-3,IF(VLOOKUP($A305,Sheet1!$B$3:$AH$1266,Sheet1!N$1+(Sheet1!$A$1-1)*10,FALSE)&gt;9999,-2,IF(VLOOKUP($A305,Sheet1!$B$3:$AH$1266,Sheet1!N$1+(Sheet1!$A$1-1)*10,FALSE)&gt;999,-1,0)))))))</f>
        <v>24500</v>
      </c>
    </row>
    <row r="306" spans="1:30" ht="25.5" customHeight="1" x14ac:dyDescent="0.25">
      <c r="A306" s="303"/>
      <c r="B306" s="331"/>
      <c r="C306" s="303"/>
      <c r="D306" s="303"/>
      <c r="E306" s="307" t="e">
        <v>#N/A</v>
      </c>
      <c r="F306" s="401"/>
      <c r="G306" s="405"/>
      <c r="H306" s="430"/>
      <c r="I306" s="112">
        <v>26472</v>
      </c>
      <c r="J306" s="147">
        <v>12.43</v>
      </c>
      <c r="K306" s="114" t="s">
        <v>4405</v>
      </c>
      <c r="L306" s="115">
        <v>13000</v>
      </c>
      <c r="M306" s="116">
        <v>210</v>
      </c>
      <c r="N306" s="127" t="s">
        <v>17</v>
      </c>
      <c r="O306" s="68" t="s">
        <v>4405</v>
      </c>
      <c r="P306" s="68" t="s">
        <v>4405</v>
      </c>
      <c r="Q306" s="68" t="s">
        <v>4405</v>
      </c>
      <c r="R306" s="74" t="s">
        <v>4405</v>
      </c>
      <c r="S306" s="356" t="e">
        <v>#N/A</v>
      </c>
      <c r="T306" s="356" t="str">
        <f>IF(ISNA(VLOOKUP(A306,Sheet1!B$3:C$1266,2,FALSE)=TRUE),"ND",VLOOKUP(A306,Sheet1!B$3:C$1266,2,FALSE))</f>
        <v>ND</v>
      </c>
      <c r="U306" s="392" t="str">
        <f>IF(ISNA(VLOOKUP($A306,Sheet1!$B$3:$AH$1266,Sheet1!E$1+(Sheet1!$A$1-1)*10,FALSE))=TRUE,"---",IF(VLOOKUP($A306,Sheet1!$B$3:$AH$1266,Sheet1!E$1+(Sheet1!$A$1-1)*10,FALSE)="---","---", (ROUND(VLOOKUP($A306,Sheet1!$B$3:$AH$1266,Sheet1!E$1+(Sheet1!$A$1-1)*10,FALSE),IF(VLOOKUP($A306,Sheet1!$B$3:$AH$1266,Sheet1!E$1+(Sheet1!$A$1-1)*10,FALSE)&gt;99999,-3,IF(VLOOKUP($A306,Sheet1!$B$3:$AH$1266,Sheet1!E$1+(Sheet1!$A$1-1)*10,FALSE)&gt;9999,-2,IF(VLOOKUP($A306,Sheet1!$B$3:$AH$1266,Sheet1!E$1+(Sheet1!$A$1-1)*10,FALSE)&gt;999,-1,0)))))))</f>
        <v>---</v>
      </c>
      <c r="V306" s="392" t="str">
        <f>IF(ISNA(VLOOKUP($A306,Sheet1!$B$3:$AH$1266,Sheet1!F$1+(Sheet1!$A$1-1)*10,FALSE))=TRUE,"---",IF(VLOOKUP($A306,Sheet1!$B$3:$AH$1266,Sheet1!F$1+(Sheet1!$A$1-1)*10,FALSE)="---","---", (ROUND(VLOOKUP($A306,Sheet1!$B$3:$AH$1266,Sheet1!F$1+(Sheet1!$A$1-1)*10,FALSE),IF(VLOOKUP($A306,Sheet1!$B$3:$AH$1266,Sheet1!F$1+(Sheet1!$A$1-1)*10,FALSE)&gt;99999,-3,IF(VLOOKUP($A306,Sheet1!$B$3:$AH$1266,Sheet1!F$1+(Sheet1!$A$1-1)*10,FALSE)&gt;9999,-2,IF(VLOOKUP($A306,Sheet1!$B$3:$AH$1266,Sheet1!F$1+(Sheet1!$A$1-1)*10,FALSE)&gt;999,-1,0)))))))</f>
        <v>---</v>
      </c>
      <c r="W306" s="392" t="str">
        <f>IF(ISNA(VLOOKUP($A306,Sheet1!$B$3:$AH$1266,Sheet1!G$1+(Sheet1!$A$1-1)*10,FALSE))=TRUE,"---",IF(VLOOKUP($A306,Sheet1!$B$3:$AH$1266,Sheet1!G$1+(Sheet1!$A$1-1)*10,FALSE)="---","---", (ROUND(VLOOKUP($A306,Sheet1!$B$3:$AH$1266,Sheet1!G$1+(Sheet1!$A$1-1)*10,FALSE),IF(VLOOKUP($A306,Sheet1!$B$3:$AH$1266,Sheet1!G$1+(Sheet1!$A$1-1)*10,FALSE)&gt;99999,-3,IF(VLOOKUP($A306,Sheet1!$B$3:$AH$1266,Sheet1!G$1+(Sheet1!$A$1-1)*10,FALSE)&gt;9999,-2,IF(VLOOKUP($A306,Sheet1!$B$3:$AH$1266,Sheet1!G$1+(Sheet1!$A$1-1)*10,FALSE)&gt;999,-1,0)))))))</f>
        <v>---</v>
      </c>
      <c r="X306" s="392" t="str">
        <f>IF(ISNA(VLOOKUP($A306,Sheet1!$B$3:$AH$1266,Sheet1!H$1+(Sheet1!$A$1-1)*10,FALSE))=TRUE,"---",IF(VLOOKUP($A306,Sheet1!$B$3:$AH$1266,Sheet1!H$1+(Sheet1!$A$1-1)*10,FALSE)="---","---", (ROUND(VLOOKUP($A306,Sheet1!$B$3:$AH$1266,Sheet1!H$1+(Sheet1!$A$1-1)*10,FALSE),IF(VLOOKUP($A306,Sheet1!$B$3:$AH$1266,Sheet1!H$1+(Sheet1!$A$1-1)*10,FALSE)&gt;99999,-3,IF(VLOOKUP($A306,Sheet1!$B$3:$AH$1266,Sheet1!H$1+(Sheet1!$A$1-1)*10,FALSE)&gt;9999,-2,IF(VLOOKUP($A306,Sheet1!$B$3:$AH$1266,Sheet1!H$1+(Sheet1!$A$1-1)*10,FALSE)&gt;999,-1,0)))))))</f>
        <v>---</v>
      </c>
      <c r="Y306" s="392" t="str">
        <f>IF(ISNA(VLOOKUP($A306,Sheet1!$B$3:$AH$1266,Sheet1!I$1+(Sheet1!$A$1-1)*10,FALSE))=TRUE,"---",IF(VLOOKUP($A306,Sheet1!$B$3:$AH$1266,Sheet1!I$1+(Sheet1!$A$1-1)*10,FALSE)="---","---", (ROUND(VLOOKUP($A306,Sheet1!$B$3:$AH$1266,Sheet1!I$1+(Sheet1!$A$1-1)*10,FALSE),IF(VLOOKUP($A306,Sheet1!$B$3:$AH$1266,Sheet1!I$1+(Sheet1!$A$1-1)*10,FALSE)&gt;99999,-3,IF(VLOOKUP($A306,Sheet1!$B$3:$AH$1266,Sheet1!I$1+(Sheet1!$A$1-1)*10,FALSE)&gt;9999,-2,IF(VLOOKUP($A306,Sheet1!$B$3:$AH$1266,Sheet1!I$1+(Sheet1!$A$1-1)*10,FALSE)&gt;999,-1,0)))))))</f>
        <v>---</v>
      </c>
      <c r="Z306" s="392" t="str">
        <f>IF(ISNA(VLOOKUP($A306,Sheet1!$B$3:$AH$1266,Sheet1!J$1+(Sheet1!$A$1-1)*10,FALSE))=TRUE,"---",IF(VLOOKUP($A306,Sheet1!$B$3:$AH$1266,Sheet1!J$1+(Sheet1!$A$1-1)*10,FALSE)="---","---", (ROUND(VLOOKUP($A306,Sheet1!$B$3:$AH$1266,Sheet1!J$1+(Sheet1!$A$1-1)*10,FALSE),IF(VLOOKUP($A306,Sheet1!$B$3:$AH$1266,Sheet1!J$1+(Sheet1!$A$1-1)*10,FALSE)&gt;99999,-3,IF(VLOOKUP($A306,Sheet1!$B$3:$AH$1266,Sheet1!J$1+(Sheet1!$A$1-1)*10,FALSE)&gt;9999,-2,IF(VLOOKUP($A306,Sheet1!$B$3:$AH$1266,Sheet1!J$1+(Sheet1!$A$1-1)*10,FALSE)&gt;999,-1,0)))))))</f>
        <v>---</v>
      </c>
      <c r="AA306" s="392" t="str">
        <f>IF(ISNA(VLOOKUP($A306,Sheet1!$B$3:$AH$1266,Sheet1!K$1+(Sheet1!$A$1-1)*10,FALSE))=TRUE,"---",IF(VLOOKUP($A306,Sheet1!$B$3:$AH$1266,Sheet1!K$1+(Sheet1!$A$1-1)*10,FALSE)="---","---", (ROUND(VLOOKUP($A306,Sheet1!$B$3:$AH$1266,Sheet1!K$1+(Sheet1!$A$1-1)*10,FALSE),IF(VLOOKUP($A306,Sheet1!$B$3:$AH$1266,Sheet1!K$1+(Sheet1!$A$1-1)*10,FALSE)&gt;99999,-3,IF(VLOOKUP($A306,Sheet1!$B$3:$AH$1266,Sheet1!K$1+(Sheet1!$A$1-1)*10,FALSE)&gt;9999,-2,IF(VLOOKUP($A306,Sheet1!$B$3:$AH$1266,Sheet1!K$1+(Sheet1!$A$1-1)*10,FALSE)&gt;999,-1,0)))))))</f>
        <v>---</v>
      </c>
      <c r="AB306" s="392" t="str">
        <f>IF(ISNA(VLOOKUP($A306,Sheet1!$B$3:$AH$1266,Sheet1!L$1+(Sheet1!$A$1-1)*10,FALSE))=TRUE,"---",IF(VLOOKUP($A306,Sheet1!$B$3:$AH$1266,Sheet1!L$1+(Sheet1!$A$1-1)*10,FALSE)="---","---", (ROUND(VLOOKUP($A306,Sheet1!$B$3:$AH$1266,Sheet1!L$1+(Sheet1!$A$1-1)*10,FALSE),IF(VLOOKUP($A306,Sheet1!$B$3:$AH$1266,Sheet1!L$1+(Sheet1!$A$1-1)*10,FALSE)&gt;99999,-3,IF(VLOOKUP($A306,Sheet1!$B$3:$AH$1266,Sheet1!L$1+(Sheet1!$A$1-1)*10,FALSE)&gt;9999,-2,IF(VLOOKUP($A306,Sheet1!$B$3:$AH$1266,Sheet1!L$1+(Sheet1!$A$1-1)*10,FALSE)&gt;999,-1,0)))))))</f>
        <v>---</v>
      </c>
      <c r="AC306" s="392" t="str">
        <f>IF(ISNA(VLOOKUP($A306,Sheet1!$B$3:$AH$1266,Sheet1!M$1+(Sheet1!$A$1-1)*10,FALSE))=TRUE,"---",IF(VLOOKUP($A306,Sheet1!$B$3:$AH$1266,Sheet1!M$1+(Sheet1!$A$1-1)*10,FALSE)="---","---", (ROUND(VLOOKUP($A306,Sheet1!$B$3:$AH$1266,Sheet1!M$1+(Sheet1!$A$1-1)*10,FALSE),IF(VLOOKUP($A306,Sheet1!$B$3:$AH$1266,Sheet1!M$1+(Sheet1!$A$1-1)*10,FALSE)&gt;99999,-3,IF(VLOOKUP($A306,Sheet1!$B$3:$AH$1266,Sheet1!M$1+(Sheet1!$A$1-1)*10,FALSE)&gt;9999,-2,IF(VLOOKUP($A306,Sheet1!$B$3:$AH$1266,Sheet1!M$1+(Sheet1!$A$1-1)*10,FALSE)&gt;999,-1,0)))))))</f>
        <v>---</v>
      </c>
      <c r="AD306" s="392" t="str">
        <f>IF(ISNA(VLOOKUP($A306,Sheet1!$B$3:$AH$1266,Sheet1!N$1+(Sheet1!$A$1-1)*10,FALSE))=TRUE,"---",IF(VLOOKUP($A306,Sheet1!$B$3:$AH$1266,Sheet1!N$1+(Sheet1!$A$1-1)*10,FALSE)="---","---", (ROUND(VLOOKUP($A306,Sheet1!$B$3:$AH$1266,Sheet1!N$1+(Sheet1!$A$1-1)*10,FALSE),IF(VLOOKUP($A306,Sheet1!$B$3:$AH$1266,Sheet1!N$1+(Sheet1!$A$1-1)*10,FALSE)&gt;99999,-3,IF(VLOOKUP($A306,Sheet1!$B$3:$AH$1266,Sheet1!N$1+(Sheet1!$A$1-1)*10,FALSE)&gt;9999,-2,IF(VLOOKUP($A306,Sheet1!$B$3:$AH$1266,Sheet1!N$1+(Sheet1!$A$1-1)*10,FALSE)&gt;999,-1,0)))))))</f>
        <v>---</v>
      </c>
    </row>
    <row r="307" spans="1:30" ht="25.5" customHeight="1" x14ac:dyDescent="0.25">
      <c r="A307" s="304" t="s">
        <v>482</v>
      </c>
      <c r="B307" s="393" t="s">
        <v>483</v>
      </c>
      <c r="C307" s="304">
        <v>421830</v>
      </c>
      <c r="D307" s="304">
        <v>742324</v>
      </c>
      <c r="E307" s="305" t="s">
        <v>3061</v>
      </c>
      <c r="F307" s="345" t="s">
        <v>4489</v>
      </c>
      <c r="G307" s="351" t="s">
        <v>31</v>
      </c>
      <c r="H307" s="348">
        <v>68.599999999999994</v>
      </c>
      <c r="I307" s="119">
        <v>40783</v>
      </c>
      <c r="J307" s="174">
        <v>20</v>
      </c>
      <c r="K307" s="118" t="s">
        <v>24</v>
      </c>
      <c r="L307" s="122">
        <v>44200</v>
      </c>
      <c r="M307" s="123">
        <v>644</v>
      </c>
      <c r="N307" s="118" t="s">
        <v>4331</v>
      </c>
      <c r="O307" s="71" t="str">
        <f t="shared" si="9"/>
        <v>&lt;0.2</v>
      </c>
      <c r="P307" s="71">
        <f>IF(O307&lt;&gt;"",VLOOKUP($A307,Sheet4!$A$2:$O$1309,14,FALSE)*100,"")</f>
        <v>1.2107549031377118</v>
      </c>
      <c r="Q307" s="71">
        <f>IF(P307&lt;&gt;"",VLOOKUP($A307,Sheet4!$A$2:$O$1309,15,FALSE)*100,"")</f>
        <v>11.247397232456713</v>
      </c>
      <c r="R307" s="73" t="str">
        <f t="shared" si="10"/>
        <v>&gt;500</v>
      </c>
      <c r="S307" s="357" t="s">
        <v>4365</v>
      </c>
      <c r="T307" s="357" t="str">
        <f>IF(ISNA(VLOOKUP(A307,Sheet1!B$3:C$1266,2,FALSE)=TRUE),"NC",VLOOKUP(A307,Sheet1!B$3:C$1266,2,FALSE))</f>
        <v>Rural10</v>
      </c>
      <c r="U307" s="385">
        <f>IF(ISNA(VLOOKUP($A307,Sheet1!$B$3:$AH$1266,Sheet1!E$1+(Sheet1!$A$1-1)*10,FALSE))=TRUE,"---",IF(VLOOKUP($A307,Sheet1!$B$3:$AH$1266,Sheet1!E$1+(Sheet1!$A$1-1)*10,FALSE)="---","---", (ROUND(VLOOKUP($A307,Sheet1!$B$3:$AH$1266,Sheet1!E$1+(Sheet1!$A$1-1)*10,FALSE),IF(VLOOKUP($A307,Sheet1!$B$3:$AH$1266,Sheet1!E$1+(Sheet1!$A$1-1)*10,FALSE)&gt;99999,-3,IF(VLOOKUP($A307,Sheet1!$B$3:$AH$1266,Sheet1!E$1+(Sheet1!$A$1-1)*10,FALSE)&gt;9999,-2,IF(VLOOKUP($A307,Sheet1!$B$3:$AH$1266,Sheet1!E$1+(Sheet1!$A$1-1)*10,FALSE)&gt;999,-1,0)))))))</f>
        <v>2230</v>
      </c>
      <c r="V307" s="385">
        <f>IF(ISNA(VLOOKUP($A307,Sheet1!$B$3:$AH$1266,Sheet1!F$1+(Sheet1!$A$1-1)*10,FALSE))=TRUE,"---",IF(VLOOKUP($A307,Sheet1!$B$3:$AH$1266,Sheet1!F$1+(Sheet1!$A$1-1)*10,FALSE)="---","---", (ROUND(VLOOKUP($A307,Sheet1!$B$3:$AH$1266,Sheet1!F$1+(Sheet1!$A$1-1)*10,FALSE),IF(VLOOKUP($A307,Sheet1!$B$3:$AH$1266,Sheet1!F$1+(Sheet1!$A$1-1)*10,FALSE)&gt;99999,-3,IF(VLOOKUP($A307,Sheet1!$B$3:$AH$1266,Sheet1!F$1+(Sheet1!$A$1-1)*10,FALSE)&gt;9999,-2,IF(VLOOKUP($A307,Sheet1!$B$3:$AH$1266,Sheet1!F$1+(Sheet1!$A$1-1)*10,FALSE)&gt;999,-1,0)))))))</f>
        <v>3120</v>
      </c>
      <c r="W307" s="385">
        <f>IF(ISNA(VLOOKUP($A307,Sheet1!$B$3:$AH$1266,Sheet1!G$1+(Sheet1!$A$1-1)*10,FALSE))=TRUE,"---",IF(VLOOKUP($A307,Sheet1!$B$3:$AH$1266,Sheet1!G$1+(Sheet1!$A$1-1)*10,FALSE)="---","---", (ROUND(VLOOKUP($A307,Sheet1!$B$3:$AH$1266,Sheet1!G$1+(Sheet1!$A$1-1)*10,FALSE),IF(VLOOKUP($A307,Sheet1!$B$3:$AH$1266,Sheet1!G$1+(Sheet1!$A$1-1)*10,FALSE)&gt;99999,-3,IF(VLOOKUP($A307,Sheet1!$B$3:$AH$1266,Sheet1!G$1+(Sheet1!$A$1-1)*10,FALSE)&gt;9999,-2,IF(VLOOKUP($A307,Sheet1!$B$3:$AH$1266,Sheet1!G$1+(Sheet1!$A$1-1)*10,FALSE)&gt;999,-1,0)))))))</f>
        <v>4570</v>
      </c>
      <c r="X307" s="385">
        <f>IF(ISNA(VLOOKUP($A307,Sheet1!$B$3:$AH$1266,Sheet1!H$1+(Sheet1!$A$1-1)*10,FALSE))=TRUE,"---",IF(VLOOKUP($A307,Sheet1!$B$3:$AH$1266,Sheet1!H$1+(Sheet1!$A$1-1)*10,FALSE)="---","---", (ROUND(VLOOKUP($A307,Sheet1!$B$3:$AH$1266,Sheet1!H$1+(Sheet1!$A$1-1)*10,FALSE),IF(VLOOKUP($A307,Sheet1!$B$3:$AH$1266,Sheet1!H$1+(Sheet1!$A$1-1)*10,FALSE)&gt;99999,-3,IF(VLOOKUP($A307,Sheet1!$B$3:$AH$1266,Sheet1!H$1+(Sheet1!$A$1-1)*10,FALSE)&gt;9999,-2,IF(VLOOKUP($A307,Sheet1!$B$3:$AH$1266,Sheet1!H$1+(Sheet1!$A$1-1)*10,FALSE)&gt;999,-1,0)))))))</f>
        <v>8540</v>
      </c>
      <c r="Y307" s="385">
        <f>IF(ISNA(VLOOKUP($A307,Sheet1!$B$3:$AH$1266,Sheet1!I$1+(Sheet1!$A$1-1)*10,FALSE))=TRUE,"---",IF(VLOOKUP($A307,Sheet1!$B$3:$AH$1266,Sheet1!I$1+(Sheet1!$A$1-1)*10,FALSE)="---","---", (ROUND(VLOOKUP($A307,Sheet1!$B$3:$AH$1266,Sheet1!I$1+(Sheet1!$A$1-1)*10,FALSE),IF(VLOOKUP($A307,Sheet1!$B$3:$AH$1266,Sheet1!I$1+(Sheet1!$A$1-1)*10,FALSE)&gt;99999,-3,IF(VLOOKUP($A307,Sheet1!$B$3:$AH$1266,Sheet1!I$1+(Sheet1!$A$1-1)*10,FALSE)&gt;9999,-2,IF(VLOOKUP($A307,Sheet1!$B$3:$AH$1266,Sheet1!I$1+(Sheet1!$A$1-1)*10,FALSE)&gt;999,-1,0)))))))</f>
        <v>11200</v>
      </c>
      <c r="Z307" s="385">
        <f>IF(ISNA(VLOOKUP($A307,Sheet1!$B$3:$AH$1266,Sheet1!J$1+(Sheet1!$A$1-1)*10,FALSE))=TRUE,"---",IF(VLOOKUP($A307,Sheet1!$B$3:$AH$1266,Sheet1!J$1+(Sheet1!$A$1-1)*10,FALSE)="---","---", (ROUND(VLOOKUP($A307,Sheet1!$B$3:$AH$1266,Sheet1!J$1+(Sheet1!$A$1-1)*10,FALSE),IF(VLOOKUP($A307,Sheet1!$B$3:$AH$1266,Sheet1!J$1+(Sheet1!$A$1-1)*10,FALSE)&gt;99999,-3,IF(VLOOKUP($A307,Sheet1!$B$3:$AH$1266,Sheet1!J$1+(Sheet1!$A$1-1)*10,FALSE)&gt;9999,-2,IF(VLOOKUP($A307,Sheet1!$B$3:$AH$1266,Sheet1!J$1+(Sheet1!$A$1-1)*10,FALSE)&gt;999,-1,0)))))))</f>
        <v>14300</v>
      </c>
      <c r="AA307" s="385">
        <f>IF(ISNA(VLOOKUP($A307,Sheet1!$B$3:$AH$1266,Sheet1!K$1+(Sheet1!$A$1-1)*10,FALSE))=TRUE,"---",IF(VLOOKUP($A307,Sheet1!$B$3:$AH$1266,Sheet1!K$1+(Sheet1!$A$1-1)*10,FALSE)="---","---", (ROUND(VLOOKUP($A307,Sheet1!$B$3:$AH$1266,Sheet1!K$1+(Sheet1!$A$1-1)*10,FALSE),IF(VLOOKUP($A307,Sheet1!$B$3:$AH$1266,Sheet1!K$1+(Sheet1!$A$1-1)*10,FALSE)&gt;99999,-3,IF(VLOOKUP($A307,Sheet1!$B$3:$AH$1266,Sheet1!K$1+(Sheet1!$A$1-1)*10,FALSE)&gt;9999,-2,IF(VLOOKUP($A307,Sheet1!$B$3:$AH$1266,Sheet1!K$1+(Sheet1!$A$1-1)*10,FALSE)&gt;999,-1,0)))))))</f>
        <v>16800</v>
      </c>
      <c r="AB307" s="385">
        <f>IF(ISNA(VLOOKUP($A307,Sheet1!$B$3:$AH$1266,Sheet1!L$1+(Sheet1!$A$1-1)*10,FALSE))=TRUE,"---",IF(VLOOKUP($A307,Sheet1!$B$3:$AH$1266,Sheet1!L$1+(Sheet1!$A$1-1)*10,FALSE)="---","---", (ROUND(VLOOKUP($A307,Sheet1!$B$3:$AH$1266,Sheet1!L$1+(Sheet1!$A$1-1)*10,FALSE),IF(VLOOKUP($A307,Sheet1!$B$3:$AH$1266,Sheet1!L$1+(Sheet1!$A$1-1)*10,FALSE)&gt;99999,-3,IF(VLOOKUP($A307,Sheet1!$B$3:$AH$1266,Sheet1!L$1+(Sheet1!$A$1-1)*10,FALSE)&gt;9999,-2,IF(VLOOKUP($A307,Sheet1!$B$3:$AH$1266,Sheet1!L$1+(Sheet1!$A$1-1)*10,FALSE)&gt;999,-1,0)))))))</f>
        <v>19400</v>
      </c>
      <c r="AC307" s="385">
        <f>IF(ISNA(VLOOKUP($A307,Sheet1!$B$3:$AH$1266,Sheet1!M$1+(Sheet1!$A$1-1)*10,FALSE))=TRUE,"---",IF(VLOOKUP($A307,Sheet1!$B$3:$AH$1266,Sheet1!M$1+(Sheet1!$A$1-1)*10,FALSE)="---","---", (ROUND(VLOOKUP($A307,Sheet1!$B$3:$AH$1266,Sheet1!M$1+(Sheet1!$A$1-1)*10,FALSE),IF(VLOOKUP($A307,Sheet1!$B$3:$AH$1266,Sheet1!M$1+(Sheet1!$A$1-1)*10,FALSE)&gt;99999,-3,IF(VLOOKUP($A307,Sheet1!$B$3:$AH$1266,Sheet1!M$1+(Sheet1!$A$1-1)*10,FALSE)&gt;9999,-2,IF(VLOOKUP($A307,Sheet1!$B$3:$AH$1266,Sheet1!M$1+(Sheet1!$A$1-1)*10,FALSE)&gt;999,-1,0)))))))</f>
        <v>22400</v>
      </c>
      <c r="AD307" s="385">
        <f>IF(ISNA(VLOOKUP($A307,Sheet1!$B$3:$AH$1266,Sheet1!N$1+(Sheet1!$A$1-1)*10,FALSE))=TRUE,"---",IF(VLOOKUP($A307,Sheet1!$B$3:$AH$1266,Sheet1!N$1+(Sheet1!$A$1-1)*10,FALSE)="---","---", (ROUND(VLOOKUP($A307,Sheet1!$B$3:$AH$1266,Sheet1!N$1+(Sheet1!$A$1-1)*10,FALSE),IF(VLOOKUP($A307,Sheet1!$B$3:$AH$1266,Sheet1!N$1+(Sheet1!$A$1-1)*10,FALSE)&gt;99999,-3,IF(VLOOKUP($A307,Sheet1!$B$3:$AH$1266,Sheet1!N$1+(Sheet1!$A$1-1)*10,FALSE)&gt;9999,-2,IF(VLOOKUP($A307,Sheet1!$B$3:$AH$1266,Sheet1!N$1+(Sheet1!$A$1-1)*10,FALSE)&gt;999,-1,0)))))))</f>
        <v>26800</v>
      </c>
    </row>
    <row r="308" spans="1:30" ht="25.5" customHeight="1" x14ac:dyDescent="0.25">
      <c r="A308" s="304"/>
      <c r="B308" s="346"/>
      <c r="C308" s="304"/>
      <c r="D308" s="304"/>
      <c r="E308" s="305" t="e">
        <v>#N/A</v>
      </c>
      <c r="F308" s="346"/>
      <c r="G308" s="352"/>
      <c r="H308" s="348"/>
      <c r="I308" s="119">
        <v>35083</v>
      </c>
      <c r="J308" s="174">
        <v>11.4</v>
      </c>
      <c r="K308" s="118" t="s">
        <v>49</v>
      </c>
      <c r="L308" s="122">
        <v>16400</v>
      </c>
      <c r="M308" s="123">
        <v>239</v>
      </c>
      <c r="N308" s="118" t="s">
        <v>484</v>
      </c>
      <c r="O308" s="71" t="s">
        <v>4405</v>
      </c>
      <c r="P308" s="71" t="s">
        <v>4405</v>
      </c>
      <c r="Q308" s="71" t="s">
        <v>4405</v>
      </c>
      <c r="R308" s="73" t="s">
        <v>4405</v>
      </c>
      <c r="S308" s="357" t="e">
        <v>#N/A</v>
      </c>
      <c r="T308" s="357" t="str">
        <f>IF(ISNA(VLOOKUP(A308,Sheet1!B$3:C$1266,2,FALSE)=TRUE),"ND",VLOOKUP(A308,Sheet1!B$3:C$1266,2,FALSE))</f>
        <v>ND</v>
      </c>
      <c r="U308" s="385" t="str">
        <f>IF(ISNA(VLOOKUP($A308,Sheet1!$B$3:$AH$1266,Sheet1!E$1+(Sheet1!$A$1-1)*10,FALSE))=TRUE,"---",IF(VLOOKUP($A308,Sheet1!$B$3:$AH$1266,Sheet1!E$1+(Sheet1!$A$1-1)*10,FALSE)="---","---", (ROUND(VLOOKUP($A308,Sheet1!$B$3:$AH$1266,Sheet1!E$1+(Sheet1!$A$1-1)*10,FALSE),IF(VLOOKUP($A308,Sheet1!$B$3:$AH$1266,Sheet1!E$1+(Sheet1!$A$1-1)*10,FALSE)&gt;99999,-3,IF(VLOOKUP($A308,Sheet1!$B$3:$AH$1266,Sheet1!E$1+(Sheet1!$A$1-1)*10,FALSE)&gt;9999,-2,IF(VLOOKUP($A308,Sheet1!$B$3:$AH$1266,Sheet1!E$1+(Sheet1!$A$1-1)*10,FALSE)&gt;999,-1,0)))))))</f>
        <v>---</v>
      </c>
      <c r="V308" s="385" t="str">
        <f>IF(ISNA(VLOOKUP($A308,Sheet1!$B$3:$AH$1266,Sheet1!F$1+(Sheet1!$A$1-1)*10,FALSE))=TRUE,"---",IF(VLOOKUP($A308,Sheet1!$B$3:$AH$1266,Sheet1!F$1+(Sheet1!$A$1-1)*10,FALSE)="---","---", (ROUND(VLOOKUP($A308,Sheet1!$B$3:$AH$1266,Sheet1!F$1+(Sheet1!$A$1-1)*10,FALSE),IF(VLOOKUP($A308,Sheet1!$B$3:$AH$1266,Sheet1!F$1+(Sheet1!$A$1-1)*10,FALSE)&gt;99999,-3,IF(VLOOKUP($A308,Sheet1!$B$3:$AH$1266,Sheet1!F$1+(Sheet1!$A$1-1)*10,FALSE)&gt;9999,-2,IF(VLOOKUP($A308,Sheet1!$B$3:$AH$1266,Sheet1!F$1+(Sheet1!$A$1-1)*10,FALSE)&gt;999,-1,0)))))))</f>
        <v>---</v>
      </c>
      <c r="W308" s="385" t="str">
        <f>IF(ISNA(VLOOKUP($A308,Sheet1!$B$3:$AH$1266,Sheet1!G$1+(Sheet1!$A$1-1)*10,FALSE))=TRUE,"---",IF(VLOOKUP($A308,Sheet1!$B$3:$AH$1266,Sheet1!G$1+(Sheet1!$A$1-1)*10,FALSE)="---","---", (ROUND(VLOOKUP($A308,Sheet1!$B$3:$AH$1266,Sheet1!G$1+(Sheet1!$A$1-1)*10,FALSE),IF(VLOOKUP($A308,Sheet1!$B$3:$AH$1266,Sheet1!G$1+(Sheet1!$A$1-1)*10,FALSE)&gt;99999,-3,IF(VLOOKUP($A308,Sheet1!$B$3:$AH$1266,Sheet1!G$1+(Sheet1!$A$1-1)*10,FALSE)&gt;9999,-2,IF(VLOOKUP($A308,Sheet1!$B$3:$AH$1266,Sheet1!G$1+(Sheet1!$A$1-1)*10,FALSE)&gt;999,-1,0)))))))</f>
        <v>---</v>
      </c>
      <c r="X308" s="385" t="str">
        <f>IF(ISNA(VLOOKUP($A308,Sheet1!$B$3:$AH$1266,Sheet1!H$1+(Sheet1!$A$1-1)*10,FALSE))=TRUE,"---",IF(VLOOKUP($A308,Sheet1!$B$3:$AH$1266,Sheet1!H$1+(Sheet1!$A$1-1)*10,FALSE)="---","---", (ROUND(VLOOKUP($A308,Sheet1!$B$3:$AH$1266,Sheet1!H$1+(Sheet1!$A$1-1)*10,FALSE),IF(VLOOKUP($A308,Sheet1!$B$3:$AH$1266,Sheet1!H$1+(Sheet1!$A$1-1)*10,FALSE)&gt;99999,-3,IF(VLOOKUP($A308,Sheet1!$B$3:$AH$1266,Sheet1!H$1+(Sheet1!$A$1-1)*10,FALSE)&gt;9999,-2,IF(VLOOKUP($A308,Sheet1!$B$3:$AH$1266,Sheet1!H$1+(Sheet1!$A$1-1)*10,FALSE)&gt;999,-1,0)))))))</f>
        <v>---</v>
      </c>
      <c r="Y308" s="385" t="str">
        <f>IF(ISNA(VLOOKUP($A308,Sheet1!$B$3:$AH$1266,Sheet1!I$1+(Sheet1!$A$1-1)*10,FALSE))=TRUE,"---",IF(VLOOKUP($A308,Sheet1!$B$3:$AH$1266,Sheet1!I$1+(Sheet1!$A$1-1)*10,FALSE)="---","---", (ROUND(VLOOKUP($A308,Sheet1!$B$3:$AH$1266,Sheet1!I$1+(Sheet1!$A$1-1)*10,FALSE),IF(VLOOKUP($A308,Sheet1!$B$3:$AH$1266,Sheet1!I$1+(Sheet1!$A$1-1)*10,FALSE)&gt;99999,-3,IF(VLOOKUP($A308,Sheet1!$B$3:$AH$1266,Sheet1!I$1+(Sheet1!$A$1-1)*10,FALSE)&gt;9999,-2,IF(VLOOKUP($A308,Sheet1!$B$3:$AH$1266,Sheet1!I$1+(Sheet1!$A$1-1)*10,FALSE)&gt;999,-1,0)))))))</f>
        <v>---</v>
      </c>
      <c r="Z308" s="385" t="str">
        <f>IF(ISNA(VLOOKUP($A308,Sheet1!$B$3:$AH$1266,Sheet1!J$1+(Sheet1!$A$1-1)*10,FALSE))=TRUE,"---",IF(VLOOKUP($A308,Sheet1!$B$3:$AH$1266,Sheet1!J$1+(Sheet1!$A$1-1)*10,FALSE)="---","---", (ROUND(VLOOKUP($A308,Sheet1!$B$3:$AH$1266,Sheet1!J$1+(Sheet1!$A$1-1)*10,FALSE),IF(VLOOKUP($A308,Sheet1!$B$3:$AH$1266,Sheet1!J$1+(Sheet1!$A$1-1)*10,FALSE)&gt;99999,-3,IF(VLOOKUP($A308,Sheet1!$B$3:$AH$1266,Sheet1!J$1+(Sheet1!$A$1-1)*10,FALSE)&gt;9999,-2,IF(VLOOKUP($A308,Sheet1!$B$3:$AH$1266,Sheet1!J$1+(Sheet1!$A$1-1)*10,FALSE)&gt;999,-1,0)))))))</f>
        <v>---</v>
      </c>
      <c r="AA308" s="385" t="str">
        <f>IF(ISNA(VLOOKUP($A308,Sheet1!$B$3:$AH$1266,Sheet1!K$1+(Sheet1!$A$1-1)*10,FALSE))=TRUE,"---",IF(VLOOKUP($A308,Sheet1!$B$3:$AH$1266,Sheet1!K$1+(Sheet1!$A$1-1)*10,FALSE)="---","---", (ROUND(VLOOKUP($A308,Sheet1!$B$3:$AH$1266,Sheet1!K$1+(Sheet1!$A$1-1)*10,FALSE),IF(VLOOKUP($A308,Sheet1!$B$3:$AH$1266,Sheet1!K$1+(Sheet1!$A$1-1)*10,FALSE)&gt;99999,-3,IF(VLOOKUP($A308,Sheet1!$B$3:$AH$1266,Sheet1!K$1+(Sheet1!$A$1-1)*10,FALSE)&gt;9999,-2,IF(VLOOKUP($A308,Sheet1!$B$3:$AH$1266,Sheet1!K$1+(Sheet1!$A$1-1)*10,FALSE)&gt;999,-1,0)))))))</f>
        <v>---</v>
      </c>
      <c r="AB308" s="385" t="str">
        <f>IF(ISNA(VLOOKUP($A308,Sheet1!$B$3:$AH$1266,Sheet1!L$1+(Sheet1!$A$1-1)*10,FALSE))=TRUE,"---",IF(VLOOKUP($A308,Sheet1!$B$3:$AH$1266,Sheet1!L$1+(Sheet1!$A$1-1)*10,FALSE)="---","---", (ROUND(VLOOKUP($A308,Sheet1!$B$3:$AH$1266,Sheet1!L$1+(Sheet1!$A$1-1)*10,FALSE),IF(VLOOKUP($A308,Sheet1!$B$3:$AH$1266,Sheet1!L$1+(Sheet1!$A$1-1)*10,FALSE)&gt;99999,-3,IF(VLOOKUP($A308,Sheet1!$B$3:$AH$1266,Sheet1!L$1+(Sheet1!$A$1-1)*10,FALSE)&gt;9999,-2,IF(VLOOKUP($A308,Sheet1!$B$3:$AH$1266,Sheet1!L$1+(Sheet1!$A$1-1)*10,FALSE)&gt;999,-1,0)))))))</f>
        <v>---</v>
      </c>
      <c r="AC308" s="385" t="str">
        <f>IF(ISNA(VLOOKUP($A308,Sheet1!$B$3:$AH$1266,Sheet1!M$1+(Sheet1!$A$1-1)*10,FALSE))=TRUE,"---",IF(VLOOKUP($A308,Sheet1!$B$3:$AH$1266,Sheet1!M$1+(Sheet1!$A$1-1)*10,FALSE)="---","---", (ROUND(VLOOKUP($A308,Sheet1!$B$3:$AH$1266,Sheet1!M$1+(Sheet1!$A$1-1)*10,FALSE),IF(VLOOKUP($A308,Sheet1!$B$3:$AH$1266,Sheet1!M$1+(Sheet1!$A$1-1)*10,FALSE)&gt;99999,-3,IF(VLOOKUP($A308,Sheet1!$B$3:$AH$1266,Sheet1!M$1+(Sheet1!$A$1-1)*10,FALSE)&gt;9999,-2,IF(VLOOKUP($A308,Sheet1!$B$3:$AH$1266,Sheet1!M$1+(Sheet1!$A$1-1)*10,FALSE)&gt;999,-1,0)))))))</f>
        <v>---</v>
      </c>
      <c r="AD308" s="385" t="str">
        <f>IF(ISNA(VLOOKUP($A308,Sheet1!$B$3:$AH$1266,Sheet1!N$1+(Sheet1!$A$1-1)*10,FALSE))=TRUE,"---",IF(VLOOKUP($A308,Sheet1!$B$3:$AH$1266,Sheet1!N$1+(Sheet1!$A$1-1)*10,FALSE)="---","---", (ROUND(VLOOKUP($A308,Sheet1!$B$3:$AH$1266,Sheet1!N$1+(Sheet1!$A$1-1)*10,FALSE),IF(VLOOKUP($A308,Sheet1!$B$3:$AH$1266,Sheet1!N$1+(Sheet1!$A$1-1)*10,FALSE)&gt;99999,-3,IF(VLOOKUP($A308,Sheet1!$B$3:$AH$1266,Sheet1!N$1+(Sheet1!$A$1-1)*10,FALSE)&gt;9999,-2,IF(VLOOKUP($A308,Sheet1!$B$3:$AH$1266,Sheet1!N$1+(Sheet1!$A$1-1)*10,FALSE)&gt;999,-1,0)))))))</f>
        <v>---</v>
      </c>
    </row>
    <row r="309" spans="1:30" ht="25.5" customHeight="1" x14ac:dyDescent="0.25">
      <c r="A309" s="303" t="s">
        <v>485</v>
      </c>
      <c r="B309" s="330" t="s">
        <v>486</v>
      </c>
      <c r="C309" s="303">
        <v>421910</v>
      </c>
      <c r="D309" s="303">
        <v>742612</v>
      </c>
      <c r="E309" s="307" t="s">
        <v>3061</v>
      </c>
      <c r="F309" s="52" t="s">
        <v>4542</v>
      </c>
      <c r="G309" s="127" t="s">
        <v>286</v>
      </c>
      <c r="H309" s="347">
        <v>237</v>
      </c>
      <c r="I309" s="326">
        <v>40783</v>
      </c>
      <c r="J309" s="375">
        <v>24.38</v>
      </c>
      <c r="K309" s="318" t="s">
        <v>24</v>
      </c>
      <c r="L309" s="320">
        <v>120000</v>
      </c>
      <c r="M309" s="322">
        <v>506</v>
      </c>
      <c r="N309" s="318" t="s">
        <v>454</v>
      </c>
      <c r="O309" s="299" t="str">
        <f t="shared" si="9"/>
        <v>&lt;0.2</v>
      </c>
      <c r="P309" s="299">
        <f>IF(O309&lt;&gt;"",VLOOKUP($A309,Sheet4!$A$2:$O$1309,14,FALSE)*100,"")</f>
        <v>0.18074896365503079</v>
      </c>
      <c r="Q309" s="299">
        <f>IF(P309&lt;&gt;"",VLOOKUP($A309,Sheet4!$A$2:$O$1309,15,FALSE)*100,"")</f>
        <v>1.7564327397257773</v>
      </c>
      <c r="R309" s="301" t="str">
        <f t="shared" si="10"/>
        <v>&gt;500</v>
      </c>
      <c r="S309" s="356" t="s">
        <v>4365</v>
      </c>
      <c r="T309" s="356" t="str">
        <f>IF(ISNA(VLOOKUP(A309,Sheet1!B$3:C$1266,2,FALSE)=TRUE),"NC",VLOOKUP(A309,Sheet1!B$3:C$1266,2,FALSE))</f>
        <v>Rural10</v>
      </c>
      <c r="U309" s="392">
        <f>IF(ISNA(VLOOKUP($A309,Sheet1!$B$3:$AH$1266,Sheet1!E$1+(Sheet1!$A$1-1)*10,FALSE))=TRUE,"---",IF(VLOOKUP($A309,Sheet1!$B$3:$AH$1266,Sheet1!E$1+(Sheet1!$A$1-1)*10,FALSE)="---","---", (ROUND(VLOOKUP($A309,Sheet1!$B$3:$AH$1266,Sheet1!E$1+(Sheet1!$A$1-1)*10,FALSE),IF(VLOOKUP($A309,Sheet1!$B$3:$AH$1266,Sheet1!E$1+(Sheet1!$A$1-1)*10,FALSE)&gt;99999,-3,IF(VLOOKUP($A309,Sheet1!$B$3:$AH$1266,Sheet1!E$1+(Sheet1!$A$1-1)*10,FALSE)&gt;9999,-2,IF(VLOOKUP($A309,Sheet1!$B$3:$AH$1266,Sheet1!E$1+(Sheet1!$A$1-1)*10,FALSE)&gt;999,-1,0)))))))</f>
        <v>8510</v>
      </c>
      <c r="V309" s="392">
        <f>IF(ISNA(VLOOKUP($A309,Sheet1!$B$3:$AH$1266,Sheet1!F$1+(Sheet1!$A$1-1)*10,FALSE))=TRUE,"---",IF(VLOOKUP($A309,Sheet1!$B$3:$AH$1266,Sheet1!F$1+(Sheet1!$A$1-1)*10,FALSE)="---","---", (ROUND(VLOOKUP($A309,Sheet1!$B$3:$AH$1266,Sheet1!F$1+(Sheet1!$A$1-1)*10,FALSE),IF(VLOOKUP($A309,Sheet1!$B$3:$AH$1266,Sheet1!F$1+(Sheet1!$A$1-1)*10,FALSE)&gt;99999,-3,IF(VLOOKUP($A309,Sheet1!$B$3:$AH$1266,Sheet1!F$1+(Sheet1!$A$1-1)*10,FALSE)&gt;9999,-2,IF(VLOOKUP($A309,Sheet1!$B$3:$AH$1266,Sheet1!F$1+(Sheet1!$A$1-1)*10,FALSE)&gt;999,-1,0)))))))</f>
        <v>11100</v>
      </c>
      <c r="W309" s="392">
        <f>IF(ISNA(VLOOKUP($A309,Sheet1!$B$3:$AH$1266,Sheet1!G$1+(Sheet1!$A$1-1)*10,FALSE))=TRUE,"---",IF(VLOOKUP($A309,Sheet1!$B$3:$AH$1266,Sheet1!G$1+(Sheet1!$A$1-1)*10,FALSE)="---","---", (ROUND(VLOOKUP($A309,Sheet1!$B$3:$AH$1266,Sheet1!G$1+(Sheet1!$A$1-1)*10,FALSE),IF(VLOOKUP($A309,Sheet1!$B$3:$AH$1266,Sheet1!G$1+(Sheet1!$A$1-1)*10,FALSE)&gt;99999,-3,IF(VLOOKUP($A309,Sheet1!$B$3:$AH$1266,Sheet1!G$1+(Sheet1!$A$1-1)*10,FALSE)&gt;9999,-2,IF(VLOOKUP($A309,Sheet1!$B$3:$AH$1266,Sheet1!G$1+(Sheet1!$A$1-1)*10,FALSE)&gt;999,-1,0)))))))</f>
        <v>14900</v>
      </c>
      <c r="X309" s="392">
        <f>IF(ISNA(VLOOKUP($A309,Sheet1!$B$3:$AH$1266,Sheet1!H$1+(Sheet1!$A$1-1)*10,FALSE))=TRUE,"---",IF(VLOOKUP($A309,Sheet1!$B$3:$AH$1266,Sheet1!H$1+(Sheet1!$A$1-1)*10,FALSE)="---","---", (ROUND(VLOOKUP($A309,Sheet1!$B$3:$AH$1266,Sheet1!H$1+(Sheet1!$A$1-1)*10,FALSE),IF(VLOOKUP($A309,Sheet1!$B$3:$AH$1266,Sheet1!H$1+(Sheet1!$A$1-1)*10,FALSE)&gt;99999,-3,IF(VLOOKUP($A309,Sheet1!$B$3:$AH$1266,Sheet1!H$1+(Sheet1!$A$1-1)*10,FALSE)&gt;9999,-2,IF(VLOOKUP($A309,Sheet1!$B$3:$AH$1266,Sheet1!H$1+(Sheet1!$A$1-1)*10,FALSE)&gt;999,-1,0)))))))</f>
        <v>26300</v>
      </c>
      <c r="Y309" s="392">
        <f>IF(ISNA(VLOOKUP($A309,Sheet1!$B$3:$AH$1266,Sheet1!I$1+(Sheet1!$A$1-1)*10,FALSE))=TRUE,"---",IF(VLOOKUP($A309,Sheet1!$B$3:$AH$1266,Sheet1!I$1+(Sheet1!$A$1-1)*10,FALSE)="---","---", (ROUND(VLOOKUP($A309,Sheet1!$B$3:$AH$1266,Sheet1!I$1+(Sheet1!$A$1-1)*10,FALSE),IF(VLOOKUP($A309,Sheet1!$B$3:$AH$1266,Sheet1!I$1+(Sheet1!$A$1-1)*10,FALSE)&gt;99999,-3,IF(VLOOKUP($A309,Sheet1!$B$3:$AH$1266,Sheet1!I$1+(Sheet1!$A$1-1)*10,FALSE)&gt;9999,-2,IF(VLOOKUP($A309,Sheet1!$B$3:$AH$1266,Sheet1!I$1+(Sheet1!$A$1-1)*10,FALSE)&gt;999,-1,0)))))))</f>
        <v>35400</v>
      </c>
      <c r="Z309" s="392">
        <f>IF(ISNA(VLOOKUP($A309,Sheet1!$B$3:$AH$1266,Sheet1!J$1+(Sheet1!$A$1-1)*10,FALSE))=TRUE,"---",IF(VLOOKUP($A309,Sheet1!$B$3:$AH$1266,Sheet1!J$1+(Sheet1!$A$1-1)*10,FALSE)="---","---", (ROUND(VLOOKUP($A309,Sheet1!$B$3:$AH$1266,Sheet1!J$1+(Sheet1!$A$1-1)*10,FALSE),IF(VLOOKUP($A309,Sheet1!$B$3:$AH$1266,Sheet1!J$1+(Sheet1!$A$1-1)*10,FALSE)&gt;99999,-3,IF(VLOOKUP($A309,Sheet1!$B$3:$AH$1266,Sheet1!J$1+(Sheet1!$A$1-1)*10,FALSE)&gt;9999,-2,IF(VLOOKUP($A309,Sheet1!$B$3:$AH$1266,Sheet1!J$1+(Sheet1!$A$1-1)*10,FALSE)&gt;999,-1,0)))))))</f>
        <v>48200</v>
      </c>
      <c r="AA309" s="392">
        <f>IF(ISNA(VLOOKUP($A309,Sheet1!$B$3:$AH$1266,Sheet1!K$1+(Sheet1!$A$1-1)*10,FALSE))=TRUE,"---",IF(VLOOKUP($A309,Sheet1!$B$3:$AH$1266,Sheet1!K$1+(Sheet1!$A$1-1)*10,FALSE)="---","---", (ROUND(VLOOKUP($A309,Sheet1!$B$3:$AH$1266,Sheet1!K$1+(Sheet1!$A$1-1)*10,FALSE),IF(VLOOKUP($A309,Sheet1!$B$3:$AH$1266,Sheet1!K$1+(Sheet1!$A$1-1)*10,FALSE)&gt;99999,-3,IF(VLOOKUP($A309,Sheet1!$B$3:$AH$1266,Sheet1!K$1+(Sheet1!$A$1-1)*10,FALSE)&gt;9999,-2,IF(VLOOKUP($A309,Sheet1!$B$3:$AH$1266,Sheet1!K$1+(Sheet1!$A$1-1)*10,FALSE)&gt;999,-1,0)))))))</f>
        <v>58600</v>
      </c>
      <c r="AB309" s="392">
        <f>IF(ISNA(VLOOKUP($A309,Sheet1!$B$3:$AH$1266,Sheet1!L$1+(Sheet1!$A$1-1)*10,FALSE))=TRUE,"---",IF(VLOOKUP($A309,Sheet1!$B$3:$AH$1266,Sheet1!L$1+(Sheet1!$A$1-1)*10,FALSE)="---","---", (ROUND(VLOOKUP($A309,Sheet1!$B$3:$AH$1266,Sheet1!L$1+(Sheet1!$A$1-1)*10,FALSE),IF(VLOOKUP($A309,Sheet1!$B$3:$AH$1266,Sheet1!L$1+(Sheet1!$A$1-1)*10,FALSE)&gt;99999,-3,IF(VLOOKUP($A309,Sheet1!$B$3:$AH$1266,Sheet1!L$1+(Sheet1!$A$1-1)*10,FALSE)&gt;9999,-2,IF(VLOOKUP($A309,Sheet1!$B$3:$AH$1266,Sheet1!L$1+(Sheet1!$A$1-1)*10,FALSE)&gt;999,-1,0)))))))</f>
        <v>69600</v>
      </c>
      <c r="AC309" s="392">
        <f>IF(ISNA(VLOOKUP($A309,Sheet1!$B$3:$AH$1266,Sheet1!M$1+(Sheet1!$A$1-1)*10,FALSE))=TRUE,"---",IF(VLOOKUP($A309,Sheet1!$B$3:$AH$1266,Sheet1!M$1+(Sheet1!$A$1-1)*10,FALSE)="---","---", (ROUND(VLOOKUP($A309,Sheet1!$B$3:$AH$1266,Sheet1!M$1+(Sheet1!$A$1-1)*10,FALSE),IF(VLOOKUP($A309,Sheet1!$B$3:$AH$1266,Sheet1!M$1+(Sheet1!$A$1-1)*10,FALSE)&gt;99999,-3,IF(VLOOKUP($A309,Sheet1!$B$3:$AH$1266,Sheet1!M$1+(Sheet1!$A$1-1)*10,FALSE)&gt;9999,-2,IF(VLOOKUP($A309,Sheet1!$B$3:$AH$1266,Sheet1!M$1+(Sheet1!$A$1-1)*10,FALSE)&gt;999,-1,0)))))))</f>
        <v>81600</v>
      </c>
      <c r="AD309" s="392">
        <f>IF(ISNA(VLOOKUP($A309,Sheet1!$B$3:$AH$1266,Sheet1!N$1+(Sheet1!$A$1-1)*10,FALSE))=TRUE,"---",IF(VLOOKUP($A309,Sheet1!$B$3:$AH$1266,Sheet1!N$1+(Sheet1!$A$1-1)*10,FALSE)="---","---", (ROUND(VLOOKUP($A309,Sheet1!$B$3:$AH$1266,Sheet1!N$1+(Sheet1!$A$1-1)*10,FALSE),IF(VLOOKUP($A309,Sheet1!$B$3:$AH$1266,Sheet1!N$1+(Sheet1!$A$1-1)*10,FALSE)&gt;99999,-3,IF(VLOOKUP($A309,Sheet1!$B$3:$AH$1266,Sheet1!N$1+(Sheet1!$A$1-1)*10,FALSE)&gt;9999,-2,IF(VLOOKUP($A309,Sheet1!$B$3:$AH$1266,Sheet1!N$1+(Sheet1!$A$1-1)*10,FALSE)&gt;999,-1,0)))))))</f>
        <v>99100</v>
      </c>
    </row>
    <row r="310" spans="1:30" ht="25.5" customHeight="1" x14ac:dyDescent="0.25">
      <c r="A310" s="303"/>
      <c r="B310" s="331"/>
      <c r="C310" s="303"/>
      <c r="D310" s="303"/>
      <c r="E310" s="307"/>
      <c r="F310" s="52" t="s">
        <v>4543</v>
      </c>
      <c r="G310" s="127" t="s">
        <v>31</v>
      </c>
      <c r="H310" s="347"/>
      <c r="I310" s="327"/>
      <c r="J310" s="376"/>
      <c r="K310" s="319"/>
      <c r="L310" s="321"/>
      <c r="M310" s="323"/>
      <c r="N310" s="319"/>
      <c r="O310" s="317" t="e">
        <f t="shared" si="9"/>
        <v>#NUM!</v>
      </c>
      <c r="P310" s="317" t="e">
        <f>IF(O310&lt;&gt;"",VLOOKUP($A310,Sheet4!$A$2:$O$1309,14,FALSE)*100,"")</f>
        <v>#NUM!</v>
      </c>
      <c r="Q310" s="317" t="e">
        <f>IF(P310&lt;&gt;"",VLOOKUP($A310,Sheet4!$A$2:$O$1309,15,FALSE)*100,"")</f>
        <v>#NUM!</v>
      </c>
      <c r="R310" s="356" t="e">
        <f t="shared" si="10"/>
        <v>#NUM!</v>
      </c>
      <c r="S310" s="356"/>
      <c r="T310" s="356"/>
      <c r="U310" s="392"/>
      <c r="V310" s="392"/>
      <c r="W310" s="392"/>
      <c r="X310" s="392"/>
      <c r="Y310" s="392"/>
      <c r="Z310" s="392"/>
      <c r="AA310" s="392"/>
      <c r="AB310" s="392"/>
      <c r="AC310" s="392"/>
      <c r="AD310" s="392"/>
    </row>
    <row r="311" spans="1:30" ht="25.5" customHeight="1" x14ac:dyDescent="0.25">
      <c r="A311" s="133" t="s">
        <v>487</v>
      </c>
      <c r="B311" s="141" t="s">
        <v>488</v>
      </c>
      <c r="C311" s="133">
        <v>422147</v>
      </c>
      <c r="D311" s="133">
        <v>742837</v>
      </c>
      <c r="E311" s="67" t="s">
        <v>3040</v>
      </c>
      <c r="F311" s="135" t="s">
        <v>4405</v>
      </c>
      <c r="G311" s="118" t="s">
        <v>160</v>
      </c>
      <c r="H311" s="136">
        <v>19.2</v>
      </c>
      <c r="I311" s="119">
        <v>20378</v>
      </c>
      <c r="J311" s="137" t="s">
        <v>4405</v>
      </c>
      <c r="K311" s="118" t="s">
        <v>17</v>
      </c>
      <c r="L311" s="122">
        <v>2840</v>
      </c>
      <c r="M311" s="123">
        <v>148</v>
      </c>
      <c r="N311" s="118" t="s">
        <v>145</v>
      </c>
      <c r="O311" s="71">
        <f t="shared" si="9"/>
        <v>4.4127610500220822</v>
      </c>
      <c r="P311" s="71">
        <f>IF(O311&lt;&gt;"",VLOOKUP($A311,Sheet4!$A$2:$O$1309,14,FALSE)*100,"")</f>
        <v>0.54400919848176521</v>
      </c>
      <c r="Q311" s="71">
        <f>IF(P311&lt;&gt;"",VLOOKUP($A311,Sheet4!$A$2:$O$1309,15,FALSE)*100,"")</f>
        <v>5.2028896692198456</v>
      </c>
      <c r="R311" s="73">
        <f t="shared" si="10"/>
        <v>25</v>
      </c>
      <c r="S311" s="63" t="s">
        <v>4365</v>
      </c>
      <c r="T311" s="63" t="str">
        <f>IF(ISNA(VLOOKUP(A311,Sheet1!B$3:C$1266,2,FALSE)=TRUE),"NC",VLOOKUP(A311,Sheet1!B$3:C$1266,2,FALSE))</f>
        <v>Rural</v>
      </c>
      <c r="U311" s="66">
        <f>IF(ISNA(VLOOKUP($A311,Sheet1!$B$3:$AH$1266,Sheet1!E$1+(Sheet1!$A$1-1)*10,FALSE))=TRUE,"---",IF(VLOOKUP($A311,Sheet1!$B$3:$AH$1266,Sheet1!E$1+(Sheet1!$A$1-1)*10,FALSE)="---","---", (ROUND(VLOOKUP($A311,Sheet1!$B$3:$AH$1266,Sheet1!E$1+(Sheet1!$A$1-1)*10,FALSE),IF(VLOOKUP($A311,Sheet1!$B$3:$AH$1266,Sheet1!E$1+(Sheet1!$A$1-1)*10,FALSE)&gt;99999,-3,IF(VLOOKUP($A311,Sheet1!$B$3:$AH$1266,Sheet1!E$1+(Sheet1!$A$1-1)*10,FALSE)&gt;9999,-2,IF(VLOOKUP($A311,Sheet1!$B$3:$AH$1266,Sheet1!E$1+(Sheet1!$A$1-1)*10,FALSE)&gt;999,-1,0)))))))</f>
        <v>590</v>
      </c>
      <c r="V311" s="66">
        <f>IF(ISNA(VLOOKUP($A311,Sheet1!$B$3:$AH$1266,Sheet1!F$1+(Sheet1!$A$1-1)*10,FALSE))=TRUE,"---",IF(VLOOKUP($A311,Sheet1!$B$3:$AH$1266,Sheet1!F$1+(Sheet1!$A$1-1)*10,FALSE)="---","---", (ROUND(VLOOKUP($A311,Sheet1!$B$3:$AH$1266,Sheet1!F$1+(Sheet1!$A$1-1)*10,FALSE),IF(VLOOKUP($A311,Sheet1!$B$3:$AH$1266,Sheet1!F$1+(Sheet1!$A$1-1)*10,FALSE)&gt;99999,-3,IF(VLOOKUP($A311,Sheet1!$B$3:$AH$1266,Sheet1!F$1+(Sheet1!$A$1-1)*10,FALSE)&gt;9999,-2,IF(VLOOKUP($A311,Sheet1!$B$3:$AH$1266,Sheet1!F$1+(Sheet1!$A$1-1)*10,FALSE)&gt;999,-1,0)))))))</f>
        <v>742</v>
      </c>
      <c r="W311" s="66">
        <f>IF(ISNA(VLOOKUP($A311,Sheet1!$B$3:$AH$1266,Sheet1!G$1+(Sheet1!$A$1-1)*10,FALSE))=TRUE,"---",IF(VLOOKUP($A311,Sheet1!$B$3:$AH$1266,Sheet1!G$1+(Sheet1!$A$1-1)*10,FALSE)="---","---", (ROUND(VLOOKUP($A311,Sheet1!$B$3:$AH$1266,Sheet1!G$1+(Sheet1!$A$1-1)*10,FALSE),IF(VLOOKUP($A311,Sheet1!$B$3:$AH$1266,Sheet1!G$1+(Sheet1!$A$1-1)*10,FALSE)&gt;99999,-3,IF(VLOOKUP($A311,Sheet1!$B$3:$AH$1266,Sheet1!G$1+(Sheet1!$A$1-1)*10,FALSE)&gt;9999,-2,IF(VLOOKUP($A311,Sheet1!$B$3:$AH$1266,Sheet1!G$1+(Sheet1!$A$1-1)*10,FALSE)&gt;999,-1,0)))))))</f>
        <v>962</v>
      </c>
      <c r="X311" s="66">
        <f>IF(ISNA(VLOOKUP($A311,Sheet1!$B$3:$AH$1266,Sheet1!H$1+(Sheet1!$A$1-1)*10,FALSE))=TRUE,"---",IF(VLOOKUP($A311,Sheet1!$B$3:$AH$1266,Sheet1!H$1+(Sheet1!$A$1-1)*10,FALSE)="---","---", (ROUND(VLOOKUP($A311,Sheet1!$B$3:$AH$1266,Sheet1!H$1+(Sheet1!$A$1-1)*10,FALSE),IF(VLOOKUP($A311,Sheet1!$B$3:$AH$1266,Sheet1!H$1+(Sheet1!$A$1-1)*10,FALSE)&gt;99999,-3,IF(VLOOKUP($A311,Sheet1!$B$3:$AH$1266,Sheet1!H$1+(Sheet1!$A$1-1)*10,FALSE)&gt;9999,-2,IF(VLOOKUP($A311,Sheet1!$B$3:$AH$1266,Sheet1!H$1+(Sheet1!$A$1-1)*10,FALSE)&gt;999,-1,0)))))))</f>
        <v>1610</v>
      </c>
      <c r="Y311" s="66">
        <f>IF(ISNA(VLOOKUP($A311,Sheet1!$B$3:$AH$1266,Sheet1!I$1+(Sheet1!$A$1-1)*10,FALSE))=TRUE,"---",IF(VLOOKUP($A311,Sheet1!$B$3:$AH$1266,Sheet1!I$1+(Sheet1!$A$1-1)*10,FALSE)="---","---", (ROUND(VLOOKUP($A311,Sheet1!$B$3:$AH$1266,Sheet1!I$1+(Sheet1!$A$1-1)*10,FALSE),IF(VLOOKUP($A311,Sheet1!$B$3:$AH$1266,Sheet1!I$1+(Sheet1!$A$1-1)*10,FALSE)&gt;99999,-3,IF(VLOOKUP($A311,Sheet1!$B$3:$AH$1266,Sheet1!I$1+(Sheet1!$A$1-1)*10,FALSE)&gt;9999,-2,IF(VLOOKUP($A311,Sheet1!$B$3:$AH$1266,Sheet1!I$1+(Sheet1!$A$1-1)*10,FALSE)&gt;999,-1,0)))))))</f>
        <v>2140</v>
      </c>
      <c r="Z311" s="66">
        <f>IF(ISNA(VLOOKUP($A311,Sheet1!$B$3:$AH$1266,Sheet1!J$1+(Sheet1!$A$1-1)*10,FALSE))=TRUE,"---",IF(VLOOKUP($A311,Sheet1!$B$3:$AH$1266,Sheet1!J$1+(Sheet1!$A$1-1)*10,FALSE)="---","---", (ROUND(VLOOKUP($A311,Sheet1!$B$3:$AH$1266,Sheet1!J$1+(Sheet1!$A$1-1)*10,FALSE),IF(VLOOKUP($A311,Sheet1!$B$3:$AH$1266,Sheet1!J$1+(Sheet1!$A$1-1)*10,FALSE)&gt;99999,-3,IF(VLOOKUP($A311,Sheet1!$B$3:$AH$1266,Sheet1!J$1+(Sheet1!$A$1-1)*10,FALSE)&gt;9999,-2,IF(VLOOKUP($A311,Sheet1!$B$3:$AH$1266,Sheet1!J$1+(Sheet1!$A$1-1)*10,FALSE)&gt;999,-1,0)))))))</f>
        <v>2900</v>
      </c>
      <c r="AA311" s="66">
        <f>IF(ISNA(VLOOKUP($A311,Sheet1!$B$3:$AH$1266,Sheet1!K$1+(Sheet1!$A$1-1)*10,FALSE))=TRUE,"---",IF(VLOOKUP($A311,Sheet1!$B$3:$AH$1266,Sheet1!K$1+(Sheet1!$A$1-1)*10,FALSE)="---","---", (ROUND(VLOOKUP($A311,Sheet1!$B$3:$AH$1266,Sheet1!K$1+(Sheet1!$A$1-1)*10,FALSE),IF(VLOOKUP($A311,Sheet1!$B$3:$AH$1266,Sheet1!K$1+(Sheet1!$A$1-1)*10,FALSE)&gt;99999,-3,IF(VLOOKUP($A311,Sheet1!$B$3:$AH$1266,Sheet1!K$1+(Sheet1!$A$1-1)*10,FALSE)&gt;9999,-2,IF(VLOOKUP($A311,Sheet1!$B$3:$AH$1266,Sheet1!K$1+(Sheet1!$A$1-1)*10,FALSE)&gt;999,-1,0)))))))</f>
        <v>3570</v>
      </c>
      <c r="AB311" s="66">
        <f>IF(ISNA(VLOOKUP($A311,Sheet1!$B$3:$AH$1266,Sheet1!L$1+(Sheet1!$A$1-1)*10,FALSE))=TRUE,"---",IF(VLOOKUP($A311,Sheet1!$B$3:$AH$1266,Sheet1!L$1+(Sheet1!$A$1-1)*10,FALSE)="---","---", (ROUND(VLOOKUP($A311,Sheet1!$B$3:$AH$1266,Sheet1!L$1+(Sheet1!$A$1-1)*10,FALSE),IF(VLOOKUP($A311,Sheet1!$B$3:$AH$1266,Sheet1!L$1+(Sheet1!$A$1-1)*10,FALSE)&gt;99999,-3,IF(VLOOKUP($A311,Sheet1!$B$3:$AH$1266,Sheet1!L$1+(Sheet1!$A$1-1)*10,FALSE)&gt;9999,-2,IF(VLOOKUP($A311,Sheet1!$B$3:$AH$1266,Sheet1!L$1+(Sheet1!$A$1-1)*10,FALSE)&gt;999,-1,0)))))))</f>
        <v>4280</v>
      </c>
      <c r="AC311" s="66">
        <f>IF(ISNA(VLOOKUP($A311,Sheet1!$B$3:$AH$1266,Sheet1!M$1+(Sheet1!$A$1-1)*10,FALSE))=TRUE,"---",IF(VLOOKUP($A311,Sheet1!$B$3:$AH$1266,Sheet1!M$1+(Sheet1!$A$1-1)*10,FALSE)="---","---", (ROUND(VLOOKUP($A311,Sheet1!$B$3:$AH$1266,Sheet1!M$1+(Sheet1!$A$1-1)*10,FALSE),IF(VLOOKUP($A311,Sheet1!$B$3:$AH$1266,Sheet1!M$1+(Sheet1!$A$1-1)*10,FALSE)&gt;99999,-3,IF(VLOOKUP($A311,Sheet1!$B$3:$AH$1266,Sheet1!M$1+(Sheet1!$A$1-1)*10,FALSE)&gt;9999,-2,IF(VLOOKUP($A311,Sheet1!$B$3:$AH$1266,Sheet1!M$1+(Sheet1!$A$1-1)*10,FALSE)&gt;999,-1,0)))))))</f>
        <v>5060</v>
      </c>
      <c r="AD311" s="66">
        <f>IF(ISNA(VLOOKUP($A311,Sheet1!$B$3:$AH$1266,Sheet1!N$1+(Sheet1!$A$1-1)*10,FALSE))=TRUE,"---",IF(VLOOKUP($A311,Sheet1!$B$3:$AH$1266,Sheet1!N$1+(Sheet1!$A$1-1)*10,FALSE)="---","---", (ROUND(VLOOKUP($A311,Sheet1!$B$3:$AH$1266,Sheet1!N$1+(Sheet1!$A$1-1)*10,FALSE),IF(VLOOKUP($A311,Sheet1!$B$3:$AH$1266,Sheet1!N$1+(Sheet1!$A$1-1)*10,FALSE)&gt;99999,-3,IF(VLOOKUP($A311,Sheet1!$B$3:$AH$1266,Sheet1!N$1+(Sheet1!$A$1-1)*10,FALSE)&gt;9999,-2,IF(VLOOKUP($A311,Sheet1!$B$3:$AH$1266,Sheet1!N$1+(Sheet1!$A$1-1)*10,FALSE)&gt;999,-1,0)))))))</f>
        <v>6140</v>
      </c>
    </row>
    <row r="312" spans="1:30" ht="25.5" customHeight="1" x14ac:dyDescent="0.25">
      <c r="A312" s="303" t="s">
        <v>489</v>
      </c>
      <c r="B312" s="330" t="s">
        <v>490</v>
      </c>
      <c r="C312" s="303">
        <v>421958</v>
      </c>
      <c r="D312" s="303">
        <v>742937</v>
      </c>
      <c r="E312" s="307" t="s">
        <v>3040</v>
      </c>
      <c r="F312" s="342" t="s">
        <v>4534</v>
      </c>
      <c r="G312" s="318" t="s">
        <v>31</v>
      </c>
      <c r="H312" s="347">
        <v>0.76</v>
      </c>
      <c r="I312" s="112">
        <v>36419</v>
      </c>
      <c r="J312" s="113">
        <v>2.7</v>
      </c>
      <c r="K312" s="127" t="s">
        <v>20</v>
      </c>
      <c r="L312" s="115">
        <v>165</v>
      </c>
      <c r="M312" s="116">
        <v>217</v>
      </c>
      <c r="N312" s="114" t="s">
        <v>4405</v>
      </c>
      <c r="O312" s="68">
        <f t="shared" si="9"/>
        <v>3.6069924557244191</v>
      </c>
      <c r="P312" s="68">
        <f>IF(O312&lt;&gt;"",VLOOKUP($A312,Sheet4!$A$2:$O$1309,14,FALSE)*100,"")</f>
        <v>0.47878564439111093</v>
      </c>
      <c r="Q312" s="68">
        <f>IF(P312&lt;&gt;"",VLOOKUP($A312,Sheet4!$A$2:$O$1309,15,FALSE)*100,"")</f>
        <v>4.5921915573540311</v>
      </c>
      <c r="R312" s="74">
        <f t="shared" si="10"/>
        <v>30</v>
      </c>
      <c r="S312" s="356" t="s">
        <v>4365</v>
      </c>
      <c r="T312" s="356" t="str">
        <f>IF(ISNA(VLOOKUP(A312,Sheet1!B$3:C$1266,2,FALSE)=TRUE),"NC",VLOOKUP(A312,Sheet1!B$3:C$1266,2,FALSE))</f>
        <v>Rural</v>
      </c>
      <c r="U312" s="392">
        <f>IF(ISNA(VLOOKUP($A312,Sheet1!$B$3:$AH$1266,Sheet1!E$1+(Sheet1!$A$1-1)*10,FALSE))=TRUE,"---",IF(VLOOKUP($A312,Sheet1!$B$3:$AH$1266,Sheet1!E$1+(Sheet1!$A$1-1)*10,FALSE)="---","---", (ROUND(VLOOKUP($A312,Sheet1!$B$3:$AH$1266,Sheet1!E$1+(Sheet1!$A$1-1)*10,FALSE),IF(VLOOKUP($A312,Sheet1!$B$3:$AH$1266,Sheet1!E$1+(Sheet1!$A$1-1)*10,FALSE)&gt;99999,-3,IF(VLOOKUP($A312,Sheet1!$B$3:$AH$1266,Sheet1!E$1+(Sheet1!$A$1-1)*10,FALSE)&gt;9999,-2,IF(VLOOKUP($A312,Sheet1!$B$3:$AH$1266,Sheet1!E$1+(Sheet1!$A$1-1)*10,FALSE)&gt;999,-1,0)))))))</f>
        <v>32</v>
      </c>
      <c r="V312" s="392">
        <f>IF(ISNA(VLOOKUP($A312,Sheet1!$B$3:$AH$1266,Sheet1!F$1+(Sheet1!$A$1-1)*10,FALSE))=TRUE,"---",IF(VLOOKUP($A312,Sheet1!$B$3:$AH$1266,Sheet1!F$1+(Sheet1!$A$1-1)*10,FALSE)="---","---", (ROUND(VLOOKUP($A312,Sheet1!$B$3:$AH$1266,Sheet1!F$1+(Sheet1!$A$1-1)*10,FALSE),IF(VLOOKUP($A312,Sheet1!$B$3:$AH$1266,Sheet1!F$1+(Sheet1!$A$1-1)*10,FALSE)&gt;99999,-3,IF(VLOOKUP($A312,Sheet1!$B$3:$AH$1266,Sheet1!F$1+(Sheet1!$A$1-1)*10,FALSE)&gt;9999,-2,IF(VLOOKUP($A312,Sheet1!$B$3:$AH$1266,Sheet1!F$1+(Sheet1!$A$1-1)*10,FALSE)&gt;999,-1,0)))))))</f>
        <v>40</v>
      </c>
      <c r="W312" s="392">
        <f>IF(ISNA(VLOOKUP($A312,Sheet1!$B$3:$AH$1266,Sheet1!G$1+(Sheet1!$A$1-1)*10,FALSE))=TRUE,"---",IF(VLOOKUP($A312,Sheet1!$B$3:$AH$1266,Sheet1!G$1+(Sheet1!$A$1-1)*10,FALSE)="---","---", (ROUND(VLOOKUP($A312,Sheet1!$B$3:$AH$1266,Sheet1!G$1+(Sheet1!$A$1-1)*10,FALSE),IF(VLOOKUP($A312,Sheet1!$B$3:$AH$1266,Sheet1!G$1+(Sheet1!$A$1-1)*10,FALSE)&gt;99999,-3,IF(VLOOKUP($A312,Sheet1!$B$3:$AH$1266,Sheet1!G$1+(Sheet1!$A$1-1)*10,FALSE)&gt;9999,-2,IF(VLOOKUP($A312,Sheet1!$B$3:$AH$1266,Sheet1!G$1+(Sheet1!$A$1-1)*10,FALSE)&gt;999,-1,0)))))))</f>
        <v>52</v>
      </c>
      <c r="X312" s="392">
        <f>IF(ISNA(VLOOKUP($A312,Sheet1!$B$3:$AH$1266,Sheet1!H$1+(Sheet1!$A$1-1)*10,FALSE))=TRUE,"---",IF(VLOOKUP($A312,Sheet1!$B$3:$AH$1266,Sheet1!H$1+(Sheet1!$A$1-1)*10,FALSE)="---","---", (ROUND(VLOOKUP($A312,Sheet1!$B$3:$AH$1266,Sheet1!H$1+(Sheet1!$A$1-1)*10,FALSE),IF(VLOOKUP($A312,Sheet1!$B$3:$AH$1266,Sheet1!H$1+(Sheet1!$A$1-1)*10,FALSE)&gt;99999,-3,IF(VLOOKUP($A312,Sheet1!$B$3:$AH$1266,Sheet1!H$1+(Sheet1!$A$1-1)*10,FALSE)&gt;9999,-2,IF(VLOOKUP($A312,Sheet1!$B$3:$AH$1266,Sheet1!H$1+(Sheet1!$A$1-1)*10,FALSE)&gt;999,-1,0)))))))</f>
        <v>86</v>
      </c>
      <c r="Y312" s="392">
        <f>IF(ISNA(VLOOKUP($A312,Sheet1!$B$3:$AH$1266,Sheet1!I$1+(Sheet1!$A$1-1)*10,FALSE))=TRUE,"---",IF(VLOOKUP($A312,Sheet1!$B$3:$AH$1266,Sheet1!I$1+(Sheet1!$A$1-1)*10,FALSE)="---","---", (ROUND(VLOOKUP($A312,Sheet1!$B$3:$AH$1266,Sheet1!I$1+(Sheet1!$A$1-1)*10,FALSE),IF(VLOOKUP($A312,Sheet1!$B$3:$AH$1266,Sheet1!I$1+(Sheet1!$A$1-1)*10,FALSE)&gt;99999,-3,IF(VLOOKUP($A312,Sheet1!$B$3:$AH$1266,Sheet1!I$1+(Sheet1!$A$1-1)*10,FALSE)&gt;9999,-2,IF(VLOOKUP($A312,Sheet1!$B$3:$AH$1266,Sheet1!I$1+(Sheet1!$A$1-1)*10,FALSE)&gt;999,-1,0)))))))</f>
        <v>114</v>
      </c>
      <c r="Z312" s="392">
        <f>IF(ISNA(VLOOKUP($A312,Sheet1!$B$3:$AH$1266,Sheet1!J$1+(Sheet1!$A$1-1)*10,FALSE))=TRUE,"---",IF(VLOOKUP($A312,Sheet1!$B$3:$AH$1266,Sheet1!J$1+(Sheet1!$A$1-1)*10,FALSE)="---","---", (ROUND(VLOOKUP($A312,Sheet1!$B$3:$AH$1266,Sheet1!J$1+(Sheet1!$A$1-1)*10,FALSE),IF(VLOOKUP($A312,Sheet1!$B$3:$AH$1266,Sheet1!J$1+(Sheet1!$A$1-1)*10,FALSE)&gt;99999,-3,IF(VLOOKUP($A312,Sheet1!$B$3:$AH$1266,Sheet1!J$1+(Sheet1!$A$1-1)*10,FALSE)&gt;9999,-2,IF(VLOOKUP($A312,Sheet1!$B$3:$AH$1266,Sheet1!J$1+(Sheet1!$A$1-1)*10,FALSE)&gt;999,-1,0)))))))</f>
        <v>158</v>
      </c>
      <c r="AA312" s="392">
        <f>IF(ISNA(VLOOKUP($A312,Sheet1!$B$3:$AH$1266,Sheet1!K$1+(Sheet1!$A$1-1)*10,FALSE))=TRUE,"---",IF(VLOOKUP($A312,Sheet1!$B$3:$AH$1266,Sheet1!K$1+(Sheet1!$A$1-1)*10,FALSE)="---","---", (ROUND(VLOOKUP($A312,Sheet1!$B$3:$AH$1266,Sheet1!K$1+(Sheet1!$A$1-1)*10,FALSE),IF(VLOOKUP($A312,Sheet1!$B$3:$AH$1266,Sheet1!K$1+(Sheet1!$A$1-1)*10,FALSE)&gt;99999,-3,IF(VLOOKUP($A312,Sheet1!$B$3:$AH$1266,Sheet1!K$1+(Sheet1!$A$1-1)*10,FALSE)&gt;9999,-2,IF(VLOOKUP($A312,Sheet1!$B$3:$AH$1266,Sheet1!K$1+(Sheet1!$A$1-1)*10,FALSE)&gt;999,-1,0)))))))</f>
        <v>197</v>
      </c>
      <c r="AB312" s="392">
        <f>IF(ISNA(VLOOKUP($A312,Sheet1!$B$3:$AH$1266,Sheet1!L$1+(Sheet1!$A$1-1)*10,FALSE))=TRUE,"---",IF(VLOOKUP($A312,Sheet1!$B$3:$AH$1266,Sheet1!L$1+(Sheet1!$A$1-1)*10,FALSE)="---","---", (ROUND(VLOOKUP($A312,Sheet1!$B$3:$AH$1266,Sheet1!L$1+(Sheet1!$A$1-1)*10,FALSE),IF(VLOOKUP($A312,Sheet1!$B$3:$AH$1266,Sheet1!L$1+(Sheet1!$A$1-1)*10,FALSE)&gt;99999,-3,IF(VLOOKUP($A312,Sheet1!$B$3:$AH$1266,Sheet1!L$1+(Sheet1!$A$1-1)*10,FALSE)&gt;9999,-2,IF(VLOOKUP($A312,Sheet1!$B$3:$AH$1266,Sheet1!L$1+(Sheet1!$A$1-1)*10,FALSE)&gt;999,-1,0)))))))</f>
        <v>238</v>
      </c>
      <c r="AC312" s="392">
        <f>IF(ISNA(VLOOKUP($A312,Sheet1!$B$3:$AH$1266,Sheet1!M$1+(Sheet1!$A$1-1)*10,FALSE))=TRUE,"---",IF(VLOOKUP($A312,Sheet1!$B$3:$AH$1266,Sheet1!M$1+(Sheet1!$A$1-1)*10,FALSE)="---","---", (ROUND(VLOOKUP($A312,Sheet1!$B$3:$AH$1266,Sheet1!M$1+(Sheet1!$A$1-1)*10,FALSE),IF(VLOOKUP($A312,Sheet1!$B$3:$AH$1266,Sheet1!M$1+(Sheet1!$A$1-1)*10,FALSE)&gt;99999,-3,IF(VLOOKUP($A312,Sheet1!$B$3:$AH$1266,Sheet1!M$1+(Sheet1!$A$1-1)*10,FALSE)&gt;9999,-2,IF(VLOOKUP($A312,Sheet1!$B$3:$AH$1266,Sheet1!M$1+(Sheet1!$A$1-1)*10,FALSE)&gt;999,-1,0)))))))</f>
        <v>283</v>
      </c>
      <c r="AD312" s="392">
        <f>IF(ISNA(VLOOKUP($A312,Sheet1!$B$3:$AH$1266,Sheet1!N$1+(Sheet1!$A$1-1)*10,FALSE))=TRUE,"---",IF(VLOOKUP($A312,Sheet1!$B$3:$AH$1266,Sheet1!N$1+(Sheet1!$A$1-1)*10,FALSE)="---","---", (ROUND(VLOOKUP($A312,Sheet1!$B$3:$AH$1266,Sheet1!N$1+(Sheet1!$A$1-1)*10,FALSE),IF(VLOOKUP($A312,Sheet1!$B$3:$AH$1266,Sheet1!N$1+(Sheet1!$A$1-1)*10,FALSE)&gt;99999,-3,IF(VLOOKUP($A312,Sheet1!$B$3:$AH$1266,Sheet1!N$1+(Sheet1!$A$1-1)*10,FALSE)&gt;9999,-2,IF(VLOOKUP($A312,Sheet1!$B$3:$AH$1266,Sheet1!N$1+(Sheet1!$A$1-1)*10,FALSE)&gt;999,-1,0)))))))</f>
        <v>343</v>
      </c>
    </row>
    <row r="313" spans="1:30" ht="25.5" customHeight="1" x14ac:dyDescent="0.25">
      <c r="A313" s="303"/>
      <c r="B313" s="331"/>
      <c r="C313" s="303"/>
      <c r="D313" s="303"/>
      <c r="E313" s="307" t="e">
        <v>#N/A</v>
      </c>
      <c r="F313" s="331"/>
      <c r="G313" s="319"/>
      <c r="H313" s="347"/>
      <c r="I313" s="112">
        <v>36570</v>
      </c>
      <c r="J313" s="113">
        <v>3.05</v>
      </c>
      <c r="K313" s="127" t="s">
        <v>28</v>
      </c>
      <c r="L313" s="156" t="s">
        <v>4405</v>
      </c>
      <c r="M313" s="157" t="s">
        <v>4405</v>
      </c>
      <c r="N313" s="114" t="s">
        <v>4405</v>
      </c>
      <c r="O313" s="68" t="s">
        <v>4405</v>
      </c>
      <c r="P313" s="68" t="s">
        <v>4405</v>
      </c>
      <c r="Q313" s="68" t="s">
        <v>4405</v>
      </c>
      <c r="R313" s="74" t="s">
        <v>4405</v>
      </c>
      <c r="S313" s="356" t="e">
        <v>#N/A</v>
      </c>
      <c r="T313" s="356" t="str">
        <f>IF(ISNA(VLOOKUP(A313,Sheet1!B$3:C$1266,2,FALSE)=TRUE),"ND",VLOOKUP(A313,Sheet1!B$3:C$1266,2,FALSE))</f>
        <v>ND</v>
      </c>
      <c r="U313" s="392" t="str">
        <f>IF(ISNA(VLOOKUP($A313,Sheet1!$B$3:$AH$1266,Sheet1!E$1+(Sheet1!$A$1-1)*10,FALSE))=TRUE,"---",IF(VLOOKUP($A313,Sheet1!$B$3:$AH$1266,Sheet1!E$1+(Sheet1!$A$1-1)*10,FALSE)="---","---", (ROUND(VLOOKUP($A313,Sheet1!$B$3:$AH$1266,Sheet1!E$1+(Sheet1!$A$1-1)*10,FALSE),IF(VLOOKUP($A313,Sheet1!$B$3:$AH$1266,Sheet1!E$1+(Sheet1!$A$1-1)*10,FALSE)&gt;99999,-3,IF(VLOOKUP($A313,Sheet1!$B$3:$AH$1266,Sheet1!E$1+(Sheet1!$A$1-1)*10,FALSE)&gt;9999,-2,IF(VLOOKUP($A313,Sheet1!$B$3:$AH$1266,Sheet1!E$1+(Sheet1!$A$1-1)*10,FALSE)&gt;999,-1,0)))))))</f>
        <v>---</v>
      </c>
      <c r="V313" s="392" t="str">
        <f>IF(ISNA(VLOOKUP($A313,Sheet1!$B$3:$AH$1266,Sheet1!F$1+(Sheet1!$A$1-1)*10,FALSE))=TRUE,"---",IF(VLOOKUP($A313,Sheet1!$B$3:$AH$1266,Sheet1!F$1+(Sheet1!$A$1-1)*10,FALSE)="---","---", (ROUND(VLOOKUP($A313,Sheet1!$B$3:$AH$1266,Sheet1!F$1+(Sheet1!$A$1-1)*10,FALSE),IF(VLOOKUP($A313,Sheet1!$B$3:$AH$1266,Sheet1!F$1+(Sheet1!$A$1-1)*10,FALSE)&gt;99999,-3,IF(VLOOKUP($A313,Sheet1!$B$3:$AH$1266,Sheet1!F$1+(Sheet1!$A$1-1)*10,FALSE)&gt;9999,-2,IF(VLOOKUP($A313,Sheet1!$B$3:$AH$1266,Sheet1!F$1+(Sheet1!$A$1-1)*10,FALSE)&gt;999,-1,0)))))))</f>
        <v>---</v>
      </c>
      <c r="W313" s="392" t="str">
        <f>IF(ISNA(VLOOKUP($A313,Sheet1!$B$3:$AH$1266,Sheet1!G$1+(Sheet1!$A$1-1)*10,FALSE))=TRUE,"---",IF(VLOOKUP($A313,Sheet1!$B$3:$AH$1266,Sheet1!G$1+(Sheet1!$A$1-1)*10,FALSE)="---","---", (ROUND(VLOOKUP($A313,Sheet1!$B$3:$AH$1266,Sheet1!G$1+(Sheet1!$A$1-1)*10,FALSE),IF(VLOOKUP($A313,Sheet1!$B$3:$AH$1266,Sheet1!G$1+(Sheet1!$A$1-1)*10,FALSE)&gt;99999,-3,IF(VLOOKUP($A313,Sheet1!$B$3:$AH$1266,Sheet1!G$1+(Sheet1!$A$1-1)*10,FALSE)&gt;9999,-2,IF(VLOOKUP($A313,Sheet1!$B$3:$AH$1266,Sheet1!G$1+(Sheet1!$A$1-1)*10,FALSE)&gt;999,-1,0)))))))</f>
        <v>---</v>
      </c>
      <c r="X313" s="392" t="str">
        <f>IF(ISNA(VLOOKUP($A313,Sheet1!$B$3:$AH$1266,Sheet1!H$1+(Sheet1!$A$1-1)*10,FALSE))=TRUE,"---",IF(VLOOKUP($A313,Sheet1!$B$3:$AH$1266,Sheet1!H$1+(Sheet1!$A$1-1)*10,FALSE)="---","---", (ROUND(VLOOKUP($A313,Sheet1!$B$3:$AH$1266,Sheet1!H$1+(Sheet1!$A$1-1)*10,FALSE),IF(VLOOKUP($A313,Sheet1!$B$3:$AH$1266,Sheet1!H$1+(Sheet1!$A$1-1)*10,FALSE)&gt;99999,-3,IF(VLOOKUP($A313,Sheet1!$B$3:$AH$1266,Sheet1!H$1+(Sheet1!$A$1-1)*10,FALSE)&gt;9999,-2,IF(VLOOKUP($A313,Sheet1!$B$3:$AH$1266,Sheet1!H$1+(Sheet1!$A$1-1)*10,FALSE)&gt;999,-1,0)))))))</f>
        <v>---</v>
      </c>
      <c r="Y313" s="392" t="str">
        <f>IF(ISNA(VLOOKUP($A313,Sheet1!$B$3:$AH$1266,Sheet1!I$1+(Sheet1!$A$1-1)*10,FALSE))=TRUE,"---",IF(VLOOKUP($A313,Sheet1!$B$3:$AH$1266,Sheet1!I$1+(Sheet1!$A$1-1)*10,FALSE)="---","---", (ROUND(VLOOKUP($A313,Sheet1!$B$3:$AH$1266,Sheet1!I$1+(Sheet1!$A$1-1)*10,FALSE),IF(VLOOKUP($A313,Sheet1!$B$3:$AH$1266,Sheet1!I$1+(Sheet1!$A$1-1)*10,FALSE)&gt;99999,-3,IF(VLOOKUP($A313,Sheet1!$B$3:$AH$1266,Sheet1!I$1+(Sheet1!$A$1-1)*10,FALSE)&gt;9999,-2,IF(VLOOKUP($A313,Sheet1!$B$3:$AH$1266,Sheet1!I$1+(Sheet1!$A$1-1)*10,FALSE)&gt;999,-1,0)))))))</f>
        <v>---</v>
      </c>
      <c r="Z313" s="392" t="str">
        <f>IF(ISNA(VLOOKUP($A313,Sheet1!$B$3:$AH$1266,Sheet1!J$1+(Sheet1!$A$1-1)*10,FALSE))=TRUE,"---",IF(VLOOKUP($A313,Sheet1!$B$3:$AH$1266,Sheet1!J$1+(Sheet1!$A$1-1)*10,FALSE)="---","---", (ROUND(VLOOKUP($A313,Sheet1!$B$3:$AH$1266,Sheet1!J$1+(Sheet1!$A$1-1)*10,FALSE),IF(VLOOKUP($A313,Sheet1!$B$3:$AH$1266,Sheet1!J$1+(Sheet1!$A$1-1)*10,FALSE)&gt;99999,-3,IF(VLOOKUP($A313,Sheet1!$B$3:$AH$1266,Sheet1!J$1+(Sheet1!$A$1-1)*10,FALSE)&gt;9999,-2,IF(VLOOKUP($A313,Sheet1!$B$3:$AH$1266,Sheet1!J$1+(Sheet1!$A$1-1)*10,FALSE)&gt;999,-1,0)))))))</f>
        <v>---</v>
      </c>
      <c r="AA313" s="392" t="str">
        <f>IF(ISNA(VLOOKUP($A313,Sheet1!$B$3:$AH$1266,Sheet1!K$1+(Sheet1!$A$1-1)*10,FALSE))=TRUE,"---",IF(VLOOKUP($A313,Sheet1!$B$3:$AH$1266,Sheet1!K$1+(Sheet1!$A$1-1)*10,FALSE)="---","---", (ROUND(VLOOKUP($A313,Sheet1!$B$3:$AH$1266,Sheet1!K$1+(Sheet1!$A$1-1)*10,FALSE),IF(VLOOKUP($A313,Sheet1!$B$3:$AH$1266,Sheet1!K$1+(Sheet1!$A$1-1)*10,FALSE)&gt;99999,-3,IF(VLOOKUP($A313,Sheet1!$B$3:$AH$1266,Sheet1!K$1+(Sheet1!$A$1-1)*10,FALSE)&gt;9999,-2,IF(VLOOKUP($A313,Sheet1!$B$3:$AH$1266,Sheet1!K$1+(Sheet1!$A$1-1)*10,FALSE)&gt;999,-1,0)))))))</f>
        <v>---</v>
      </c>
      <c r="AB313" s="392" t="str">
        <f>IF(ISNA(VLOOKUP($A313,Sheet1!$B$3:$AH$1266,Sheet1!L$1+(Sheet1!$A$1-1)*10,FALSE))=TRUE,"---",IF(VLOOKUP($A313,Sheet1!$B$3:$AH$1266,Sheet1!L$1+(Sheet1!$A$1-1)*10,FALSE)="---","---", (ROUND(VLOOKUP($A313,Sheet1!$B$3:$AH$1266,Sheet1!L$1+(Sheet1!$A$1-1)*10,FALSE),IF(VLOOKUP($A313,Sheet1!$B$3:$AH$1266,Sheet1!L$1+(Sheet1!$A$1-1)*10,FALSE)&gt;99999,-3,IF(VLOOKUP($A313,Sheet1!$B$3:$AH$1266,Sheet1!L$1+(Sheet1!$A$1-1)*10,FALSE)&gt;9999,-2,IF(VLOOKUP($A313,Sheet1!$B$3:$AH$1266,Sheet1!L$1+(Sheet1!$A$1-1)*10,FALSE)&gt;999,-1,0)))))))</f>
        <v>---</v>
      </c>
      <c r="AC313" s="392" t="str">
        <f>IF(ISNA(VLOOKUP($A313,Sheet1!$B$3:$AH$1266,Sheet1!M$1+(Sheet1!$A$1-1)*10,FALSE))=TRUE,"---",IF(VLOOKUP($A313,Sheet1!$B$3:$AH$1266,Sheet1!M$1+(Sheet1!$A$1-1)*10,FALSE)="---","---", (ROUND(VLOOKUP($A313,Sheet1!$B$3:$AH$1266,Sheet1!M$1+(Sheet1!$A$1-1)*10,FALSE),IF(VLOOKUP($A313,Sheet1!$B$3:$AH$1266,Sheet1!M$1+(Sheet1!$A$1-1)*10,FALSE)&gt;99999,-3,IF(VLOOKUP($A313,Sheet1!$B$3:$AH$1266,Sheet1!M$1+(Sheet1!$A$1-1)*10,FALSE)&gt;9999,-2,IF(VLOOKUP($A313,Sheet1!$B$3:$AH$1266,Sheet1!M$1+(Sheet1!$A$1-1)*10,FALSE)&gt;999,-1,0)))))))</f>
        <v>---</v>
      </c>
      <c r="AD313" s="392" t="str">
        <f>IF(ISNA(VLOOKUP($A313,Sheet1!$B$3:$AH$1266,Sheet1!N$1+(Sheet1!$A$1-1)*10,FALSE))=TRUE,"---",IF(VLOOKUP($A313,Sheet1!$B$3:$AH$1266,Sheet1!N$1+(Sheet1!$A$1-1)*10,FALSE)="---","---", (ROUND(VLOOKUP($A313,Sheet1!$B$3:$AH$1266,Sheet1!N$1+(Sheet1!$A$1-1)*10,FALSE),IF(VLOOKUP($A313,Sheet1!$B$3:$AH$1266,Sheet1!N$1+(Sheet1!$A$1-1)*10,FALSE)&gt;99999,-3,IF(VLOOKUP($A313,Sheet1!$B$3:$AH$1266,Sheet1!N$1+(Sheet1!$A$1-1)*10,FALSE)&gt;9999,-2,IF(VLOOKUP($A313,Sheet1!$B$3:$AH$1266,Sheet1!N$1+(Sheet1!$A$1-1)*10,FALSE)&gt;999,-1,0)))))))</f>
        <v>---</v>
      </c>
    </row>
    <row r="314" spans="1:30" ht="25.5" customHeight="1" x14ac:dyDescent="0.25">
      <c r="A314" s="133" t="s">
        <v>491</v>
      </c>
      <c r="B314" s="141" t="s">
        <v>492</v>
      </c>
      <c r="C314" s="133">
        <v>422017</v>
      </c>
      <c r="D314" s="133">
        <v>742706</v>
      </c>
      <c r="E314" s="67" t="s">
        <v>3040</v>
      </c>
      <c r="F314" s="117" t="s">
        <v>4536</v>
      </c>
      <c r="G314" s="118" t="s">
        <v>31</v>
      </c>
      <c r="H314" s="136">
        <v>25.7</v>
      </c>
      <c r="I314" s="119">
        <v>40783</v>
      </c>
      <c r="J314" s="124">
        <v>8.11</v>
      </c>
      <c r="K314" s="121" t="s">
        <v>4405</v>
      </c>
      <c r="L314" s="122">
        <v>2620</v>
      </c>
      <c r="M314" s="123">
        <v>102</v>
      </c>
      <c r="N314" s="118" t="s">
        <v>17</v>
      </c>
      <c r="O314" s="71">
        <f t="shared" si="9"/>
        <v>12.570324967259818</v>
      </c>
      <c r="P314" s="71">
        <f>IF(O314&lt;&gt;"",VLOOKUP($A314,Sheet4!$A$2:$O$1309,14,FALSE)*100,"")</f>
        <v>1.3957193009523694</v>
      </c>
      <c r="Q314" s="71">
        <f>IF(P314&lt;&gt;"",VLOOKUP($A314,Sheet4!$A$2:$O$1309,15,FALSE)*100,"")</f>
        <v>12.861724803139552</v>
      </c>
      <c r="R314" s="73">
        <f t="shared" si="10"/>
        <v>8</v>
      </c>
      <c r="S314" s="63" t="s">
        <v>4365</v>
      </c>
      <c r="T314" s="63" t="str">
        <f>IF(ISNA(VLOOKUP(A314,Sheet1!B$3:C$1266,2,FALSE)=TRUE),"NC",VLOOKUP(A314,Sheet1!B$3:C$1266,2,FALSE))</f>
        <v>Rural10</v>
      </c>
      <c r="U314" s="66">
        <f>IF(ISNA(VLOOKUP($A314,Sheet1!$B$3:$AH$1266,Sheet1!E$1+(Sheet1!$A$1-1)*10,FALSE))=TRUE,"---",IF(VLOOKUP($A314,Sheet1!$B$3:$AH$1266,Sheet1!E$1+(Sheet1!$A$1-1)*10,FALSE)="---","---", (ROUND(VLOOKUP($A314,Sheet1!$B$3:$AH$1266,Sheet1!E$1+(Sheet1!$A$1-1)*10,FALSE),IF(VLOOKUP($A314,Sheet1!$B$3:$AH$1266,Sheet1!E$1+(Sheet1!$A$1-1)*10,FALSE)&gt;99999,-3,IF(VLOOKUP($A314,Sheet1!$B$3:$AH$1266,Sheet1!E$1+(Sheet1!$A$1-1)*10,FALSE)&gt;9999,-2,IF(VLOOKUP($A314,Sheet1!$B$3:$AH$1266,Sheet1!E$1+(Sheet1!$A$1-1)*10,FALSE)&gt;999,-1,0)))))))</f>
        <v>823</v>
      </c>
      <c r="V314" s="66">
        <f>IF(ISNA(VLOOKUP($A314,Sheet1!$B$3:$AH$1266,Sheet1!F$1+(Sheet1!$A$1-1)*10,FALSE))=TRUE,"---",IF(VLOOKUP($A314,Sheet1!$B$3:$AH$1266,Sheet1!F$1+(Sheet1!$A$1-1)*10,FALSE)="---","---", (ROUND(VLOOKUP($A314,Sheet1!$B$3:$AH$1266,Sheet1!F$1+(Sheet1!$A$1-1)*10,FALSE),IF(VLOOKUP($A314,Sheet1!$B$3:$AH$1266,Sheet1!F$1+(Sheet1!$A$1-1)*10,FALSE)&gt;99999,-3,IF(VLOOKUP($A314,Sheet1!$B$3:$AH$1266,Sheet1!F$1+(Sheet1!$A$1-1)*10,FALSE)&gt;9999,-2,IF(VLOOKUP($A314,Sheet1!$B$3:$AH$1266,Sheet1!F$1+(Sheet1!$A$1-1)*10,FALSE)&gt;999,-1,0)))))))</f>
        <v>1030</v>
      </c>
      <c r="W314" s="66">
        <f>IF(ISNA(VLOOKUP($A314,Sheet1!$B$3:$AH$1266,Sheet1!G$1+(Sheet1!$A$1-1)*10,FALSE))=TRUE,"---",IF(VLOOKUP($A314,Sheet1!$B$3:$AH$1266,Sheet1!G$1+(Sheet1!$A$1-1)*10,FALSE)="---","---", (ROUND(VLOOKUP($A314,Sheet1!$B$3:$AH$1266,Sheet1!G$1+(Sheet1!$A$1-1)*10,FALSE),IF(VLOOKUP($A314,Sheet1!$B$3:$AH$1266,Sheet1!G$1+(Sheet1!$A$1-1)*10,FALSE)&gt;99999,-3,IF(VLOOKUP($A314,Sheet1!$B$3:$AH$1266,Sheet1!G$1+(Sheet1!$A$1-1)*10,FALSE)&gt;9999,-2,IF(VLOOKUP($A314,Sheet1!$B$3:$AH$1266,Sheet1!G$1+(Sheet1!$A$1-1)*10,FALSE)&gt;999,-1,0)))))))</f>
        <v>1320</v>
      </c>
      <c r="X314" s="66">
        <f>IF(ISNA(VLOOKUP($A314,Sheet1!$B$3:$AH$1266,Sheet1!H$1+(Sheet1!$A$1-1)*10,FALSE))=TRUE,"---",IF(VLOOKUP($A314,Sheet1!$B$3:$AH$1266,Sheet1!H$1+(Sheet1!$A$1-1)*10,FALSE)="---","---", (ROUND(VLOOKUP($A314,Sheet1!$B$3:$AH$1266,Sheet1!H$1+(Sheet1!$A$1-1)*10,FALSE),IF(VLOOKUP($A314,Sheet1!$B$3:$AH$1266,Sheet1!H$1+(Sheet1!$A$1-1)*10,FALSE)&gt;99999,-3,IF(VLOOKUP($A314,Sheet1!$B$3:$AH$1266,Sheet1!H$1+(Sheet1!$A$1-1)*10,FALSE)&gt;9999,-2,IF(VLOOKUP($A314,Sheet1!$B$3:$AH$1266,Sheet1!H$1+(Sheet1!$A$1-1)*10,FALSE)&gt;999,-1,0)))))))</f>
        <v>2140</v>
      </c>
      <c r="Y314" s="66">
        <f>IF(ISNA(VLOOKUP($A314,Sheet1!$B$3:$AH$1266,Sheet1!I$1+(Sheet1!$A$1-1)*10,FALSE))=TRUE,"---",IF(VLOOKUP($A314,Sheet1!$B$3:$AH$1266,Sheet1!I$1+(Sheet1!$A$1-1)*10,FALSE)="---","---", (ROUND(VLOOKUP($A314,Sheet1!$B$3:$AH$1266,Sheet1!I$1+(Sheet1!$A$1-1)*10,FALSE),IF(VLOOKUP($A314,Sheet1!$B$3:$AH$1266,Sheet1!I$1+(Sheet1!$A$1-1)*10,FALSE)&gt;99999,-3,IF(VLOOKUP($A314,Sheet1!$B$3:$AH$1266,Sheet1!I$1+(Sheet1!$A$1-1)*10,FALSE)&gt;9999,-2,IF(VLOOKUP($A314,Sheet1!$B$3:$AH$1266,Sheet1!I$1+(Sheet1!$A$1-1)*10,FALSE)&gt;999,-1,0)))))))</f>
        <v>2810</v>
      </c>
      <c r="Z314" s="66">
        <f>IF(ISNA(VLOOKUP($A314,Sheet1!$B$3:$AH$1266,Sheet1!J$1+(Sheet1!$A$1-1)*10,FALSE))=TRUE,"---",IF(VLOOKUP($A314,Sheet1!$B$3:$AH$1266,Sheet1!J$1+(Sheet1!$A$1-1)*10,FALSE)="---","---", (ROUND(VLOOKUP($A314,Sheet1!$B$3:$AH$1266,Sheet1!J$1+(Sheet1!$A$1-1)*10,FALSE),IF(VLOOKUP($A314,Sheet1!$B$3:$AH$1266,Sheet1!J$1+(Sheet1!$A$1-1)*10,FALSE)&gt;99999,-3,IF(VLOOKUP($A314,Sheet1!$B$3:$AH$1266,Sheet1!J$1+(Sheet1!$A$1-1)*10,FALSE)&gt;9999,-2,IF(VLOOKUP($A314,Sheet1!$B$3:$AH$1266,Sheet1!J$1+(Sheet1!$A$1-1)*10,FALSE)&gt;999,-1,0)))))))</f>
        <v>3790</v>
      </c>
      <c r="AA314" s="66">
        <f>IF(ISNA(VLOOKUP($A314,Sheet1!$B$3:$AH$1266,Sheet1!K$1+(Sheet1!$A$1-1)*10,FALSE))=TRUE,"---",IF(VLOOKUP($A314,Sheet1!$B$3:$AH$1266,Sheet1!K$1+(Sheet1!$A$1-1)*10,FALSE)="---","---", (ROUND(VLOOKUP($A314,Sheet1!$B$3:$AH$1266,Sheet1!K$1+(Sheet1!$A$1-1)*10,FALSE),IF(VLOOKUP($A314,Sheet1!$B$3:$AH$1266,Sheet1!K$1+(Sheet1!$A$1-1)*10,FALSE)&gt;99999,-3,IF(VLOOKUP($A314,Sheet1!$B$3:$AH$1266,Sheet1!K$1+(Sheet1!$A$1-1)*10,FALSE)&gt;9999,-2,IF(VLOOKUP($A314,Sheet1!$B$3:$AH$1266,Sheet1!K$1+(Sheet1!$A$1-1)*10,FALSE)&gt;999,-1,0)))))))</f>
        <v>4680</v>
      </c>
      <c r="AB314" s="66">
        <f>IF(ISNA(VLOOKUP($A314,Sheet1!$B$3:$AH$1266,Sheet1!L$1+(Sheet1!$A$1-1)*10,FALSE))=TRUE,"---",IF(VLOOKUP($A314,Sheet1!$B$3:$AH$1266,Sheet1!L$1+(Sheet1!$A$1-1)*10,FALSE)="---","---", (ROUND(VLOOKUP($A314,Sheet1!$B$3:$AH$1266,Sheet1!L$1+(Sheet1!$A$1-1)*10,FALSE),IF(VLOOKUP($A314,Sheet1!$B$3:$AH$1266,Sheet1!L$1+(Sheet1!$A$1-1)*10,FALSE)&gt;99999,-3,IF(VLOOKUP($A314,Sheet1!$B$3:$AH$1266,Sheet1!L$1+(Sheet1!$A$1-1)*10,FALSE)&gt;9999,-2,IF(VLOOKUP($A314,Sheet1!$B$3:$AH$1266,Sheet1!L$1+(Sheet1!$A$1-1)*10,FALSE)&gt;999,-1,0)))))))</f>
        <v>5630</v>
      </c>
      <c r="AC314" s="66">
        <f>IF(ISNA(VLOOKUP($A314,Sheet1!$B$3:$AH$1266,Sheet1!M$1+(Sheet1!$A$1-1)*10,FALSE))=TRUE,"---",IF(VLOOKUP($A314,Sheet1!$B$3:$AH$1266,Sheet1!M$1+(Sheet1!$A$1-1)*10,FALSE)="---","---", (ROUND(VLOOKUP($A314,Sheet1!$B$3:$AH$1266,Sheet1!M$1+(Sheet1!$A$1-1)*10,FALSE),IF(VLOOKUP($A314,Sheet1!$B$3:$AH$1266,Sheet1!M$1+(Sheet1!$A$1-1)*10,FALSE)&gt;99999,-3,IF(VLOOKUP($A314,Sheet1!$B$3:$AH$1266,Sheet1!M$1+(Sheet1!$A$1-1)*10,FALSE)&gt;9999,-2,IF(VLOOKUP($A314,Sheet1!$B$3:$AH$1266,Sheet1!M$1+(Sheet1!$A$1-1)*10,FALSE)&gt;999,-1,0)))))))</f>
        <v>6670</v>
      </c>
      <c r="AD314" s="66">
        <f>IF(ISNA(VLOOKUP($A314,Sheet1!$B$3:$AH$1266,Sheet1!N$1+(Sheet1!$A$1-1)*10,FALSE))=TRUE,"---",IF(VLOOKUP($A314,Sheet1!$B$3:$AH$1266,Sheet1!N$1+(Sheet1!$A$1-1)*10,FALSE)="---","---", (ROUND(VLOOKUP($A314,Sheet1!$B$3:$AH$1266,Sheet1!N$1+(Sheet1!$A$1-1)*10,FALSE),IF(VLOOKUP($A314,Sheet1!$B$3:$AH$1266,Sheet1!N$1+(Sheet1!$A$1-1)*10,FALSE)&gt;99999,-3,IF(VLOOKUP($A314,Sheet1!$B$3:$AH$1266,Sheet1!N$1+(Sheet1!$A$1-1)*10,FALSE)&gt;9999,-2,IF(VLOOKUP($A314,Sheet1!$B$3:$AH$1266,Sheet1!N$1+(Sheet1!$A$1-1)*10,FALSE)&gt;999,-1,0)))))))</f>
        <v>8110</v>
      </c>
    </row>
    <row r="315" spans="1:30" ht="25.5" customHeight="1" x14ac:dyDescent="0.25">
      <c r="A315" s="125" t="s">
        <v>493</v>
      </c>
      <c r="B315" s="126" t="s">
        <v>494</v>
      </c>
      <c r="C315" s="125">
        <v>422342</v>
      </c>
      <c r="D315" s="125">
        <v>742227</v>
      </c>
      <c r="E315" s="70" t="s">
        <v>3022</v>
      </c>
      <c r="F315" s="139" t="s">
        <v>4405</v>
      </c>
      <c r="G315" s="127" t="s">
        <v>160</v>
      </c>
      <c r="H315" s="167">
        <v>4.5</v>
      </c>
      <c r="I315" s="112">
        <v>18592</v>
      </c>
      <c r="J315" s="140" t="s">
        <v>4405</v>
      </c>
      <c r="K315" s="127" t="s">
        <v>17</v>
      </c>
      <c r="L315" s="115">
        <v>3470</v>
      </c>
      <c r="M315" s="116">
        <v>771</v>
      </c>
      <c r="N315" s="127" t="s">
        <v>145</v>
      </c>
      <c r="O315" s="68" t="str">
        <f t="shared" si="9"/>
        <v>&lt;0.2</v>
      </c>
      <c r="P315" s="68">
        <f>IF(O315&lt;&gt;"",VLOOKUP($A315,Sheet4!$A$2:$O$1309,14,FALSE)*100,"")</f>
        <v>0.14209477595243936</v>
      </c>
      <c r="Q315" s="68">
        <f>IF(P315&lt;&gt;"",VLOOKUP($A315,Sheet4!$A$2:$O$1309,15,FALSE)*100,"")</f>
        <v>1.3831557506582604</v>
      </c>
      <c r="R315" s="74" t="str">
        <f t="shared" si="10"/>
        <v>&gt;500</v>
      </c>
      <c r="S315" s="64" t="s">
        <v>4365</v>
      </c>
      <c r="T315" s="64" t="str">
        <f>IF(ISNA(VLOOKUP(A315,Sheet1!B$3:C$1266,2,FALSE)=TRUE),"NC",VLOOKUP(A315,Sheet1!B$3:C$1266,2,FALSE))</f>
        <v>Rural</v>
      </c>
      <c r="U315" s="65">
        <f>IF(ISNA(VLOOKUP($A315,Sheet1!$B$3:$AH$1266,Sheet1!E$1+(Sheet1!$A$1-1)*10,FALSE))=TRUE,"---",IF(VLOOKUP($A315,Sheet1!$B$3:$AH$1266,Sheet1!E$1+(Sheet1!$A$1-1)*10,FALSE)="---","---", (ROUND(VLOOKUP($A315,Sheet1!$B$3:$AH$1266,Sheet1!E$1+(Sheet1!$A$1-1)*10,FALSE),IF(VLOOKUP($A315,Sheet1!$B$3:$AH$1266,Sheet1!E$1+(Sheet1!$A$1-1)*10,FALSE)&gt;99999,-3,IF(VLOOKUP($A315,Sheet1!$B$3:$AH$1266,Sheet1!E$1+(Sheet1!$A$1-1)*10,FALSE)&gt;9999,-2,IF(VLOOKUP($A315,Sheet1!$B$3:$AH$1266,Sheet1!E$1+(Sheet1!$A$1-1)*10,FALSE)&gt;999,-1,0)))))))</f>
        <v>104</v>
      </c>
      <c r="V315" s="65">
        <f>IF(ISNA(VLOOKUP($A315,Sheet1!$B$3:$AH$1266,Sheet1!F$1+(Sheet1!$A$1-1)*10,FALSE))=TRUE,"---",IF(VLOOKUP($A315,Sheet1!$B$3:$AH$1266,Sheet1!F$1+(Sheet1!$A$1-1)*10,FALSE)="---","---", (ROUND(VLOOKUP($A315,Sheet1!$B$3:$AH$1266,Sheet1!F$1+(Sheet1!$A$1-1)*10,FALSE),IF(VLOOKUP($A315,Sheet1!$B$3:$AH$1266,Sheet1!F$1+(Sheet1!$A$1-1)*10,FALSE)&gt;99999,-3,IF(VLOOKUP($A315,Sheet1!$B$3:$AH$1266,Sheet1!F$1+(Sheet1!$A$1-1)*10,FALSE)&gt;9999,-2,IF(VLOOKUP($A315,Sheet1!$B$3:$AH$1266,Sheet1!F$1+(Sheet1!$A$1-1)*10,FALSE)&gt;999,-1,0)))))))</f>
        <v>135</v>
      </c>
      <c r="W315" s="65">
        <f>IF(ISNA(VLOOKUP($A315,Sheet1!$B$3:$AH$1266,Sheet1!G$1+(Sheet1!$A$1-1)*10,FALSE))=TRUE,"---",IF(VLOOKUP($A315,Sheet1!$B$3:$AH$1266,Sheet1!G$1+(Sheet1!$A$1-1)*10,FALSE)="---","---", (ROUND(VLOOKUP($A315,Sheet1!$B$3:$AH$1266,Sheet1!G$1+(Sheet1!$A$1-1)*10,FALSE),IF(VLOOKUP($A315,Sheet1!$B$3:$AH$1266,Sheet1!G$1+(Sheet1!$A$1-1)*10,FALSE)&gt;99999,-3,IF(VLOOKUP($A315,Sheet1!$B$3:$AH$1266,Sheet1!G$1+(Sheet1!$A$1-1)*10,FALSE)&gt;9999,-2,IF(VLOOKUP($A315,Sheet1!$B$3:$AH$1266,Sheet1!G$1+(Sheet1!$A$1-1)*10,FALSE)&gt;999,-1,0)))))))</f>
        <v>184</v>
      </c>
      <c r="X315" s="65">
        <f>IF(ISNA(VLOOKUP($A315,Sheet1!$B$3:$AH$1266,Sheet1!H$1+(Sheet1!$A$1-1)*10,FALSE))=TRUE,"---",IF(VLOOKUP($A315,Sheet1!$B$3:$AH$1266,Sheet1!H$1+(Sheet1!$A$1-1)*10,FALSE)="---","---", (ROUND(VLOOKUP($A315,Sheet1!$B$3:$AH$1266,Sheet1!H$1+(Sheet1!$A$1-1)*10,FALSE),IF(VLOOKUP($A315,Sheet1!$B$3:$AH$1266,Sheet1!H$1+(Sheet1!$A$1-1)*10,FALSE)&gt;99999,-3,IF(VLOOKUP($A315,Sheet1!$B$3:$AH$1266,Sheet1!H$1+(Sheet1!$A$1-1)*10,FALSE)&gt;9999,-2,IF(VLOOKUP($A315,Sheet1!$B$3:$AH$1266,Sheet1!H$1+(Sheet1!$A$1-1)*10,FALSE)&gt;999,-1,0)))))))</f>
        <v>333</v>
      </c>
      <c r="Y315" s="65">
        <f>IF(ISNA(VLOOKUP($A315,Sheet1!$B$3:$AH$1266,Sheet1!I$1+(Sheet1!$A$1-1)*10,FALSE))=TRUE,"---",IF(VLOOKUP($A315,Sheet1!$B$3:$AH$1266,Sheet1!I$1+(Sheet1!$A$1-1)*10,FALSE)="---","---", (ROUND(VLOOKUP($A315,Sheet1!$B$3:$AH$1266,Sheet1!I$1+(Sheet1!$A$1-1)*10,FALSE),IF(VLOOKUP($A315,Sheet1!$B$3:$AH$1266,Sheet1!I$1+(Sheet1!$A$1-1)*10,FALSE)&gt;99999,-3,IF(VLOOKUP($A315,Sheet1!$B$3:$AH$1266,Sheet1!I$1+(Sheet1!$A$1-1)*10,FALSE)&gt;9999,-2,IF(VLOOKUP($A315,Sheet1!$B$3:$AH$1266,Sheet1!I$1+(Sheet1!$A$1-1)*10,FALSE)&gt;999,-1,0)))))))</f>
        <v>465</v>
      </c>
      <c r="Z315" s="65">
        <f>IF(ISNA(VLOOKUP($A315,Sheet1!$B$3:$AH$1266,Sheet1!J$1+(Sheet1!$A$1-1)*10,FALSE))=TRUE,"---",IF(VLOOKUP($A315,Sheet1!$B$3:$AH$1266,Sheet1!J$1+(Sheet1!$A$1-1)*10,FALSE)="---","---", (ROUND(VLOOKUP($A315,Sheet1!$B$3:$AH$1266,Sheet1!J$1+(Sheet1!$A$1-1)*10,FALSE),IF(VLOOKUP($A315,Sheet1!$B$3:$AH$1266,Sheet1!J$1+(Sheet1!$A$1-1)*10,FALSE)&gt;99999,-3,IF(VLOOKUP($A315,Sheet1!$B$3:$AH$1266,Sheet1!J$1+(Sheet1!$A$1-1)*10,FALSE)&gt;9999,-2,IF(VLOOKUP($A315,Sheet1!$B$3:$AH$1266,Sheet1!J$1+(Sheet1!$A$1-1)*10,FALSE)&gt;999,-1,0)))))))</f>
        <v>669</v>
      </c>
      <c r="AA315" s="65">
        <f>IF(ISNA(VLOOKUP($A315,Sheet1!$B$3:$AH$1266,Sheet1!K$1+(Sheet1!$A$1-1)*10,FALSE))=TRUE,"---",IF(VLOOKUP($A315,Sheet1!$B$3:$AH$1266,Sheet1!K$1+(Sheet1!$A$1-1)*10,FALSE)="---","---", (ROUND(VLOOKUP($A315,Sheet1!$B$3:$AH$1266,Sheet1!K$1+(Sheet1!$A$1-1)*10,FALSE),IF(VLOOKUP($A315,Sheet1!$B$3:$AH$1266,Sheet1!K$1+(Sheet1!$A$1-1)*10,FALSE)&gt;99999,-3,IF(VLOOKUP($A315,Sheet1!$B$3:$AH$1266,Sheet1!K$1+(Sheet1!$A$1-1)*10,FALSE)&gt;9999,-2,IF(VLOOKUP($A315,Sheet1!$B$3:$AH$1266,Sheet1!K$1+(Sheet1!$A$1-1)*10,FALSE)&gt;999,-1,0)))))))</f>
        <v>857</v>
      </c>
      <c r="AB315" s="65">
        <f>IF(ISNA(VLOOKUP($A315,Sheet1!$B$3:$AH$1266,Sheet1!L$1+(Sheet1!$A$1-1)*10,FALSE))=TRUE,"---",IF(VLOOKUP($A315,Sheet1!$B$3:$AH$1266,Sheet1!L$1+(Sheet1!$A$1-1)*10,FALSE)="---","---", (ROUND(VLOOKUP($A315,Sheet1!$B$3:$AH$1266,Sheet1!L$1+(Sheet1!$A$1-1)*10,FALSE),IF(VLOOKUP($A315,Sheet1!$B$3:$AH$1266,Sheet1!L$1+(Sheet1!$A$1-1)*10,FALSE)&gt;99999,-3,IF(VLOOKUP($A315,Sheet1!$B$3:$AH$1266,Sheet1!L$1+(Sheet1!$A$1-1)*10,FALSE)&gt;9999,-2,IF(VLOOKUP($A315,Sheet1!$B$3:$AH$1266,Sheet1!L$1+(Sheet1!$A$1-1)*10,FALSE)&gt;999,-1,0)))))))</f>
        <v>1070</v>
      </c>
      <c r="AC315" s="65">
        <f>IF(ISNA(VLOOKUP($A315,Sheet1!$B$3:$AH$1266,Sheet1!M$1+(Sheet1!$A$1-1)*10,FALSE))=TRUE,"---",IF(VLOOKUP($A315,Sheet1!$B$3:$AH$1266,Sheet1!M$1+(Sheet1!$A$1-1)*10,FALSE)="---","---", (ROUND(VLOOKUP($A315,Sheet1!$B$3:$AH$1266,Sheet1!M$1+(Sheet1!$A$1-1)*10,FALSE),IF(VLOOKUP($A315,Sheet1!$B$3:$AH$1266,Sheet1!M$1+(Sheet1!$A$1-1)*10,FALSE)&gt;99999,-3,IF(VLOOKUP($A315,Sheet1!$B$3:$AH$1266,Sheet1!M$1+(Sheet1!$A$1-1)*10,FALSE)&gt;9999,-2,IF(VLOOKUP($A315,Sheet1!$B$3:$AH$1266,Sheet1!M$1+(Sheet1!$A$1-1)*10,FALSE)&gt;999,-1,0)))))))</f>
        <v>1300</v>
      </c>
      <c r="AD315" s="65">
        <f>IF(ISNA(VLOOKUP($A315,Sheet1!$B$3:$AH$1266,Sheet1!N$1+(Sheet1!$A$1-1)*10,FALSE))=TRUE,"---",IF(VLOOKUP($A315,Sheet1!$B$3:$AH$1266,Sheet1!N$1+(Sheet1!$A$1-1)*10,FALSE)="---","---", (ROUND(VLOOKUP($A315,Sheet1!$B$3:$AH$1266,Sheet1!N$1+(Sheet1!$A$1-1)*10,FALSE),IF(VLOOKUP($A315,Sheet1!$B$3:$AH$1266,Sheet1!N$1+(Sheet1!$A$1-1)*10,FALSE)&gt;99999,-3,IF(VLOOKUP($A315,Sheet1!$B$3:$AH$1266,Sheet1!N$1+(Sheet1!$A$1-1)*10,FALSE)&gt;9999,-2,IF(VLOOKUP($A315,Sheet1!$B$3:$AH$1266,Sheet1!N$1+(Sheet1!$A$1-1)*10,FALSE)&gt;999,-1,0)))))))</f>
        <v>1650</v>
      </c>
    </row>
    <row r="316" spans="1:30" ht="25.5" customHeight="1" x14ac:dyDescent="0.25">
      <c r="A316" s="133" t="s">
        <v>495</v>
      </c>
      <c r="B316" s="141" t="s">
        <v>496</v>
      </c>
      <c r="C316" s="133">
        <v>422237</v>
      </c>
      <c r="D316" s="133">
        <v>742447</v>
      </c>
      <c r="E316" s="67" t="s">
        <v>3022</v>
      </c>
      <c r="F316" s="117" t="s">
        <v>4415</v>
      </c>
      <c r="G316" s="118" t="s">
        <v>31</v>
      </c>
      <c r="H316" s="136">
        <v>32.4</v>
      </c>
      <c r="I316" s="119">
        <v>40783</v>
      </c>
      <c r="J316" s="120">
        <v>11.92</v>
      </c>
      <c r="K316" s="121" t="s">
        <v>4405</v>
      </c>
      <c r="L316" s="122">
        <v>6590</v>
      </c>
      <c r="M316" s="123">
        <v>203</v>
      </c>
      <c r="N316" s="118" t="s">
        <v>454</v>
      </c>
      <c r="O316" s="71">
        <f t="shared" si="9"/>
        <v>1.7508698227136326</v>
      </c>
      <c r="P316" s="71">
        <f>IF(O316&lt;&gt;"",VLOOKUP($A316,Sheet4!$A$2:$O$1309,14,FALSE)*100,"")</f>
        <v>0.72822206693092806</v>
      </c>
      <c r="Q316" s="71">
        <f>IF(P316&lt;&gt;"",VLOOKUP($A316,Sheet4!$A$2:$O$1309,15,FALSE)*100,"")</f>
        <v>6.9087935274360079</v>
      </c>
      <c r="R316" s="73">
        <f t="shared" si="10"/>
        <v>60</v>
      </c>
      <c r="S316" s="63" t="s">
        <v>4365</v>
      </c>
      <c r="T316" s="63" t="str">
        <f>IF(ISNA(VLOOKUP(A316,Sheet1!B$3:C$1266,2,FALSE)=TRUE),"NC",VLOOKUP(A316,Sheet1!B$3:C$1266,2,FALSE))</f>
        <v>Rural10</v>
      </c>
      <c r="U316" s="66">
        <f>IF(ISNA(VLOOKUP($A316,Sheet1!$B$3:$AH$1266,Sheet1!E$1+(Sheet1!$A$1-1)*10,FALSE))=TRUE,"---",IF(VLOOKUP($A316,Sheet1!$B$3:$AH$1266,Sheet1!E$1+(Sheet1!$A$1-1)*10,FALSE)="---","---", (ROUND(VLOOKUP($A316,Sheet1!$B$3:$AH$1266,Sheet1!E$1+(Sheet1!$A$1-1)*10,FALSE),IF(VLOOKUP($A316,Sheet1!$B$3:$AH$1266,Sheet1!E$1+(Sheet1!$A$1-1)*10,FALSE)&gt;99999,-3,IF(VLOOKUP($A316,Sheet1!$B$3:$AH$1266,Sheet1!E$1+(Sheet1!$A$1-1)*10,FALSE)&gt;9999,-2,IF(VLOOKUP($A316,Sheet1!$B$3:$AH$1266,Sheet1!E$1+(Sheet1!$A$1-1)*10,FALSE)&gt;999,-1,0)))))))</f>
        <v>962</v>
      </c>
      <c r="V316" s="66">
        <f>IF(ISNA(VLOOKUP($A316,Sheet1!$B$3:$AH$1266,Sheet1!F$1+(Sheet1!$A$1-1)*10,FALSE))=TRUE,"---",IF(VLOOKUP($A316,Sheet1!$B$3:$AH$1266,Sheet1!F$1+(Sheet1!$A$1-1)*10,FALSE)="---","---", (ROUND(VLOOKUP($A316,Sheet1!$B$3:$AH$1266,Sheet1!F$1+(Sheet1!$A$1-1)*10,FALSE),IF(VLOOKUP($A316,Sheet1!$B$3:$AH$1266,Sheet1!F$1+(Sheet1!$A$1-1)*10,FALSE)&gt;99999,-3,IF(VLOOKUP($A316,Sheet1!$B$3:$AH$1266,Sheet1!F$1+(Sheet1!$A$1-1)*10,FALSE)&gt;9999,-2,IF(VLOOKUP($A316,Sheet1!$B$3:$AH$1266,Sheet1!F$1+(Sheet1!$A$1-1)*10,FALSE)&gt;999,-1,0)))))))</f>
        <v>1220</v>
      </c>
      <c r="W316" s="66">
        <f>IF(ISNA(VLOOKUP($A316,Sheet1!$B$3:$AH$1266,Sheet1!G$1+(Sheet1!$A$1-1)*10,FALSE))=TRUE,"---",IF(VLOOKUP($A316,Sheet1!$B$3:$AH$1266,Sheet1!G$1+(Sheet1!$A$1-1)*10,FALSE)="---","---", (ROUND(VLOOKUP($A316,Sheet1!$B$3:$AH$1266,Sheet1!G$1+(Sheet1!$A$1-1)*10,FALSE),IF(VLOOKUP($A316,Sheet1!$B$3:$AH$1266,Sheet1!G$1+(Sheet1!$A$1-1)*10,FALSE)&gt;99999,-3,IF(VLOOKUP($A316,Sheet1!$B$3:$AH$1266,Sheet1!G$1+(Sheet1!$A$1-1)*10,FALSE)&gt;9999,-2,IF(VLOOKUP($A316,Sheet1!$B$3:$AH$1266,Sheet1!G$1+(Sheet1!$A$1-1)*10,FALSE)&gt;999,-1,0)))))))</f>
        <v>1620</v>
      </c>
      <c r="X316" s="66">
        <f>IF(ISNA(VLOOKUP($A316,Sheet1!$B$3:$AH$1266,Sheet1!H$1+(Sheet1!$A$1-1)*10,FALSE))=TRUE,"---",IF(VLOOKUP($A316,Sheet1!$B$3:$AH$1266,Sheet1!H$1+(Sheet1!$A$1-1)*10,FALSE)="---","---", (ROUND(VLOOKUP($A316,Sheet1!$B$3:$AH$1266,Sheet1!H$1+(Sheet1!$A$1-1)*10,FALSE),IF(VLOOKUP($A316,Sheet1!$B$3:$AH$1266,Sheet1!H$1+(Sheet1!$A$1-1)*10,FALSE)&gt;99999,-3,IF(VLOOKUP($A316,Sheet1!$B$3:$AH$1266,Sheet1!H$1+(Sheet1!$A$1-1)*10,FALSE)&gt;9999,-2,IF(VLOOKUP($A316,Sheet1!$B$3:$AH$1266,Sheet1!H$1+(Sheet1!$A$1-1)*10,FALSE)&gt;999,-1,0)))))))</f>
        <v>2780</v>
      </c>
      <c r="Y316" s="66">
        <f>IF(ISNA(VLOOKUP($A316,Sheet1!$B$3:$AH$1266,Sheet1!I$1+(Sheet1!$A$1-1)*10,FALSE))=TRUE,"---",IF(VLOOKUP($A316,Sheet1!$B$3:$AH$1266,Sheet1!I$1+(Sheet1!$A$1-1)*10,FALSE)="---","---", (ROUND(VLOOKUP($A316,Sheet1!$B$3:$AH$1266,Sheet1!I$1+(Sheet1!$A$1-1)*10,FALSE),IF(VLOOKUP($A316,Sheet1!$B$3:$AH$1266,Sheet1!I$1+(Sheet1!$A$1-1)*10,FALSE)&gt;99999,-3,IF(VLOOKUP($A316,Sheet1!$B$3:$AH$1266,Sheet1!I$1+(Sheet1!$A$1-1)*10,FALSE)&gt;9999,-2,IF(VLOOKUP($A316,Sheet1!$B$3:$AH$1266,Sheet1!I$1+(Sheet1!$A$1-1)*10,FALSE)&gt;999,-1,0)))))))</f>
        <v>3710</v>
      </c>
      <c r="Z316" s="66">
        <f>IF(ISNA(VLOOKUP($A316,Sheet1!$B$3:$AH$1266,Sheet1!J$1+(Sheet1!$A$1-1)*10,FALSE))=TRUE,"---",IF(VLOOKUP($A316,Sheet1!$B$3:$AH$1266,Sheet1!J$1+(Sheet1!$A$1-1)*10,FALSE)="---","---", (ROUND(VLOOKUP($A316,Sheet1!$B$3:$AH$1266,Sheet1!J$1+(Sheet1!$A$1-1)*10,FALSE),IF(VLOOKUP($A316,Sheet1!$B$3:$AH$1266,Sheet1!J$1+(Sheet1!$A$1-1)*10,FALSE)&gt;99999,-3,IF(VLOOKUP($A316,Sheet1!$B$3:$AH$1266,Sheet1!J$1+(Sheet1!$A$1-1)*10,FALSE)&gt;9999,-2,IF(VLOOKUP($A316,Sheet1!$B$3:$AH$1266,Sheet1!J$1+(Sheet1!$A$1-1)*10,FALSE)&gt;999,-1,0)))))))</f>
        <v>5070</v>
      </c>
      <c r="AA316" s="66">
        <f>IF(ISNA(VLOOKUP($A316,Sheet1!$B$3:$AH$1266,Sheet1!K$1+(Sheet1!$A$1-1)*10,FALSE))=TRUE,"---",IF(VLOOKUP($A316,Sheet1!$B$3:$AH$1266,Sheet1!K$1+(Sheet1!$A$1-1)*10,FALSE)="---","---", (ROUND(VLOOKUP($A316,Sheet1!$B$3:$AH$1266,Sheet1!K$1+(Sheet1!$A$1-1)*10,FALSE),IF(VLOOKUP($A316,Sheet1!$B$3:$AH$1266,Sheet1!K$1+(Sheet1!$A$1-1)*10,FALSE)&gt;99999,-3,IF(VLOOKUP($A316,Sheet1!$B$3:$AH$1266,Sheet1!K$1+(Sheet1!$A$1-1)*10,FALSE)&gt;9999,-2,IF(VLOOKUP($A316,Sheet1!$B$3:$AH$1266,Sheet1!K$1+(Sheet1!$A$1-1)*10,FALSE)&gt;999,-1,0)))))))</f>
        <v>6280</v>
      </c>
      <c r="AB316" s="66">
        <f>IF(ISNA(VLOOKUP($A316,Sheet1!$B$3:$AH$1266,Sheet1!L$1+(Sheet1!$A$1-1)*10,FALSE))=TRUE,"---",IF(VLOOKUP($A316,Sheet1!$B$3:$AH$1266,Sheet1!L$1+(Sheet1!$A$1-1)*10,FALSE)="---","---", (ROUND(VLOOKUP($A316,Sheet1!$B$3:$AH$1266,Sheet1!L$1+(Sheet1!$A$1-1)*10,FALSE),IF(VLOOKUP($A316,Sheet1!$B$3:$AH$1266,Sheet1!L$1+(Sheet1!$A$1-1)*10,FALSE)&gt;99999,-3,IF(VLOOKUP($A316,Sheet1!$B$3:$AH$1266,Sheet1!L$1+(Sheet1!$A$1-1)*10,FALSE)&gt;9999,-2,IF(VLOOKUP($A316,Sheet1!$B$3:$AH$1266,Sheet1!L$1+(Sheet1!$A$1-1)*10,FALSE)&gt;999,-1,0)))))))</f>
        <v>7620</v>
      </c>
      <c r="AC316" s="66">
        <f>IF(ISNA(VLOOKUP($A316,Sheet1!$B$3:$AH$1266,Sheet1!M$1+(Sheet1!$A$1-1)*10,FALSE))=TRUE,"---",IF(VLOOKUP($A316,Sheet1!$B$3:$AH$1266,Sheet1!M$1+(Sheet1!$A$1-1)*10,FALSE)="---","---", (ROUND(VLOOKUP($A316,Sheet1!$B$3:$AH$1266,Sheet1!M$1+(Sheet1!$A$1-1)*10,FALSE),IF(VLOOKUP($A316,Sheet1!$B$3:$AH$1266,Sheet1!M$1+(Sheet1!$A$1-1)*10,FALSE)&gt;99999,-3,IF(VLOOKUP($A316,Sheet1!$B$3:$AH$1266,Sheet1!M$1+(Sheet1!$A$1-1)*10,FALSE)&gt;9999,-2,IF(VLOOKUP($A316,Sheet1!$B$3:$AH$1266,Sheet1!M$1+(Sheet1!$A$1-1)*10,FALSE)&gt;999,-1,0)))))))</f>
        <v>9150</v>
      </c>
      <c r="AD316" s="66">
        <f>IF(ISNA(VLOOKUP($A316,Sheet1!$B$3:$AH$1266,Sheet1!N$1+(Sheet1!$A$1-1)*10,FALSE))=TRUE,"---",IF(VLOOKUP($A316,Sheet1!$B$3:$AH$1266,Sheet1!N$1+(Sheet1!$A$1-1)*10,FALSE)="---","---", (ROUND(VLOOKUP($A316,Sheet1!$B$3:$AH$1266,Sheet1!N$1+(Sheet1!$A$1-1)*10,FALSE),IF(VLOOKUP($A316,Sheet1!$B$3:$AH$1266,Sheet1!N$1+(Sheet1!$A$1-1)*10,FALSE)&gt;99999,-3,IF(VLOOKUP($A316,Sheet1!$B$3:$AH$1266,Sheet1!N$1+(Sheet1!$A$1-1)*10,FALSE)&gt;9999,-2,IF(VLOOKUP($A316,Sheet1!$B$3:$AH$1266,Sheet1!N$1+(Sheet1!$A$1-1)*10,FALSE)&gt;999,-1,0)))))))</f>
        <v>11400</v>
      </c>
    </row>
    <row r="317" spans="1:30" ht="25.5" customHeight="1" x14ac:dyDescent="0.25">
      <c r="A317" s="303" t="s">
        <v>497</v>
      </c>
      <c r="B317" s="330" t="s">
        <v>498</v>
      </c>
      <c r="C317" s="303">
        <v>422350</v>
      </c>
      <c r="D317" s="303">
        <v>742702</v>
      </c>
      <c r="E317" s="307" t="s">
        <v>3022</v>
      </c>
      <c r="F317" s="342" t="s">
        <v>4419</v>
      </c>
      <c r="G317" s="318" t="s">
        <v>31</v>
      </c>
      <c r="H317" s="347">
        <v>316</v>
      </c>
      <c r="I317" s="112">
        <v>40783</v>
      </c>
      <c r="J317" s="147">
        <v>40.520000000000003</v>
      </c>
      <c r="K317" s="127" t="s">
        <v>224</v>
      </c>
      <c r="L317" s="115">
        <v>111000</v>
      </c>
      <c r="M317" s="116">
        <v>351</v>
      </c>
      <c r="N317" s="127" t="s">
        <v>499</v>
      </c>
      <c r="O317" s="68">
        <f t="shared" si="9"/>
        <v>0.71933744954105872</v>
      </c>
      <c r="P317" s="68">
        <f>IF(O317&lt;&gt;"",VLOOKUP($A317,Sheet4!$A$2:$O$1309,14,FALSE)*100,"")</f>
        <v>0.49262486559580321</v>
      </c>
      <c r="Q317" s="68">
        <f>IF(P317&lt;&gt;"",VLOOKUP($A317,Sheet4!$A$2:$O$1309,15,FALSE)*100,"")</f>
        <v>4.7220647512283058</v>
      </c>
      <c r="R317" s="74" t="str">
        <f t="shared" si="10"/>
        <v>&gt;100, &lt;200</v>
      </c>
      <c r="S317" s="356" t="s">
        <v>4365</v>
      </c>
      <c r="T317" s="356" t="str">
        <f>IF(ISNA(VLOOKUP(A317,Sheet1!B$3:C$1266,2,FALSE)=TRUE),"NC",VLOOKUP(A317,Sheet1!B$3:C$1266,2,FALSE))</f>
        <v>Regulated</v>
      </c>
      <c r="U317" s="392">
        <f>IF(ISNA(VLOOKUP($A317,Sheet1!$B$3:$AH$1266,Sheet1!E$1+(Sheet1!$A$1-1)*10,FALSE))=TRUE,"---",IF(VLOOKUP($A317,Sheet1!$B$3:$AH$1266,Sheet1!E$1+(Sheet1!$A$1-1)*10,FALSE)="---","---", (ROUND(VLOOKUP($A317,Sheet1!$B$3:$AH$1266,Sheet1!E$1+(Sheet1!$A$1-1)*10,FALSE),IF(VLOOKUP($A317,Sheet1!$B$3:$AH$1266,Sheet1!E$1+(Sheet1!$A$1-1)*10,FALSE)&gt;99999,-3,IF(VLOOKUP($A317,Sheet1!$B$3:$AH$1266,Sheet1!E$1+(Sheet1!$A$1-1)*10,FALSE)&gt;9999,-2,IF(VLOOKUP($A317,Sheet1!$B$3:$AH$1266,Sheet1!E$1+(Sheet1!$A$1-1)*10,FALSE)&gt;999,-1,0)))))))</f>
        <v>7390</v>
      </c>
      <c r="V317" s="392">
        <f>IF(ISNA(VLOOKUP($A317,Sheet1!$B$3:$AH$1266,Sheet1!F$1+(Sheet1!$A$1-1)*10,FALSE))=TRUE,"---",IF(VLOOKUP($A317,Sheet1!$B$3:$AH$1266,Sheet1!F$1+(Sheet1!$A$1-1)*10,FALSE)="---","---", (ROUND(VLOOKUP($A317,Sheet1!$B$3:$AH$1266,Sheet1!F$1+(Sheet1!$A$1-1)*10,FALSE),IF(VLOOKUP($A317,Sheet1!$B$3:$AH$1266,Sheet1!F$1+(Sheet1!$A$1-1)*10,FALSE)&gt;99999,-3,IF(VLOOKUP($A317,Sheet1!$B$3:$AH$1266,Sheet1!F$1+(Sheet1!$A$1-1)*10,FALSE)&gt;9999,-2,IF(VLOOKUP($A317,Sheet1!$B$3:$AH$1266,Sheet1!F$1+(Sheet1!$A$1-1)*10,FALSE)&gt;999,-1,0)))))))</f>
        <v>10500</v>
      </c>
      <c r="W317" s="392">
        <f>IF(ISNA(VLOOKUP($A317,Sheet1!$B$3:$AH$1266,Sheet1!G$1+(Sheet1!$A$1-1)*10,FALSE))=TRUE,"---",IF(VLOOKUP($A317,Sheet1!$B$3:$AH$1266,Sheet1!G$1+(Sheet1!$A$1-1)*10,FALSE)="---","---", (ROUND(VLOOKUP($A317,Sheet1!$B$3:$AH$1266,Sheet1!G$1+(Sheet1!$A$1-1)*10,FALSE),IF(VLOOKUP($A317,Sheet1!$B$3:$AH$1266,Sheet1!G$1+(Sheet1!$A$1-1)*10,FALSE)&gt;99999,-3,IF(VLOOKUP($A317,Sheet1!$B$3:$AH$1266,Sheet1!G$1+(Sheet1!$A$1-1)*10,FALSE)&gt;9999,-2,IF(VLOOKUP($A317,Sheet1!$B$3:$AH$1266,Sheet1!G$1+(Sheet1!$A$1-1)*10,FALSE)&gt;999,-1,0)))))))</f>
        <v>15100</v>
      </c>
      <c r="X317" s="392">
        <f>IF(ISNA(VLOOKUP($A317,Sheet1!$B$3:$AH$1266,Sheet1!H$1+(Sheet1!$A$1-1)*10,FALSE))=TRUE,"---",IF(VLOOKUP($A317,Sheet1!$B$3:$AH$1266,Sheet1!H$1+(Sheet1!$A$1-1)*10,FALSE)="---","---", (ROUND(VLOOKUP($A317,Sheet1!$B$3:$AH$1266,Sheet1!H$1+(Sheet1!$A$1-1)*10,FALSE),IF(VLOOKUP($A317,Sheet1!$B$3:$AH$1266,Sheet1!H$1+(Sheet1!$A$1-1)*10,FALSE)&gt;99999,-3,IF(VLOOKUP($A317,Sheet1!$B$3:$AH$1266,Sheet1!H$1+(Sheet1!$A$1-1)*10,FALSE)&gt;9999,-2,IF(VLOOKUP($A317,Sheet1!$B$3:$AH$1266,Sheet1!H$1+(Sheet1!$A$1-1)*10,FALSE)&gt;999,-1,0)))))))</f>
        <v>30200</v>
      </c>
      <c r="Y317" s="392">
        <f>IF(ISNA(VLOOKUP($A317,Sheet1!$B$3:$AH$1266,Sheet1!I$1+(Sheet1!$A$1-1)*10,FALSE))=TRUE,"---",IF(VLOOKUP($A317,Sheet1!$B$3:$AH$1266,Sheet1!I$1+(Sheet1!$A$1-1)*10,FALSE)="---","---", (ROUND(VLOOKUP($A317,Sheet1!$B$3:$AH$1266,Sheet1!I$1+(Sheet1!$A$1-1)*10,FALSE),IF(VLOOKUP($A317,Sheet1!$B$3:$AH$1266,Sheet1!I$1+(Sheet1!$A$1-1)*10,FALSE)&gt;99999,-3,IF(VLOOKUP($A317,Sheet1!$B$3:$AH$1266,Sheet1!I$1+(Sheet1!$A$1-1)*10,FALSE)&gt;9999,-2,IF(VLOOKUP($A317,Sheet1!$B$3:$AH$1266,Sheet1!I$1+(Sheet1!$A$1-1)*10,FALSE)&gt;999,-1,0)))))))</f>
        <v>43200</v>
      </c>
      <c r="Z317" s="392">
        <f>IF(ISNA(VLOOKUP($A317,Sheet1!$B$3:$AH$1266,Sheet1!J$1+(Sheet1!$A$1-1)*10,FALSE))=TRUE,"---",IF(VLOOKUP($A317,Sheet1!$B$3:$AH$1266,Sheet1!J$1+(Sheet1!$A$1-1)*10,FALSE)="---","---", (ROUND(VLOOKUP($A317,Sheet1!$B$3:$AH$1266,Sheet1!J$1+(Sheet1!$A$1-1)*10,FALSE),IF(VLOOKUP($A317,Sheet1!$B$3:$AH$1266,Sheet1!J$1+(Sheet1!$A$1-1)*10,FALSE)&gt;99999,-3,IF(VLOOKUP($A317,Sheet1!$B$3:$AH$1266,Sheet1!J$1+(Sheet1!$A$1-1)*10,FALSE)&gt;9999,-2,IF(VLOOKUP($A317,Sheet1!$B$3:$AH$1266,Sheet1!J$1+(Sheet1!$A$1-1)*10,FALSE)&gt;999,-1,0)))))))</f>
        <v>63000</v>
      </c>
      <c r="AA317" s="392">
        <f>IF(ISNA(VLOOKUP($A317,Sheet1!$B$3:$AH$1266,Sheet1!K$1+(Sheet1!$A$1-1)*10,FALSE))=TRUE,"---",IF(VLOOKUP($A317,Sheet1!$B$3:$AH$1266,Sheet1!K$1+(Sheet1!$A$1-1)*10,FALSE)="---","---", (ROUND(VLOOKUP($A317,Sheet1!$B$3:$AH$1266,Sheet1!K$1+(Sheet1!$A$1-1)*10,FALSE),IF(VLOOKUP($A317,Sheet1!$B$3:$AH$1266,Sheet1!K$1+(Sheet1!$A$1-1)*10,FALSE)&gt;99999,-3,IF(VLOOKUP($A317,Sheet1!$B$3:$AH$1266,Sheet1!K$1+(Sheet1!$A$1-1)*10,FALSE)&gt;9999,-2,IF(VLOOKUP($A317,Sheet1!$B$3:$AH$1266,Sheet1!K$1+(Sheet1!$A$1-1)*10,FALSE)&gt;999,-1,0)))))))</f>
        <v>80200</v>
      </c>
      <c r="AB317" s="392">
        <f>IF(ISNA(VLOOKUP($A317,Sheet1!$B$3:$AH$1266,Sheet1!L$1+(Sheet1!$A$1-1)*10,FALSE))=TRUE,"---",IF(VLOOKUP($A317,Sheet1!$B$3:$AH$1266,Sheet1!L$1+(Sheet1!$A$1-1)*10,FALSE)="---","---", (ROUND(VLOOKUP($A317,Sheet1!$B$3:$AH$1266,Sheet1!L$1+(Sheet1!$A$1-1)*10,FALSE),IF(VLOOKUP($A317,Sheet1!$B$3:$AH$1266,Sheet1!L$1+(Sheet1!$A$1-1)*10,FALSE)&gt;99999,-3,IF(VLOOKUP($A317,Sheet1!$B$3:$AH$1266,Sheet1!L$1+(Sheet1!$A$1-1)*10,FALSE)&gt;9999,-2,IF(VLOOKUP($A317,Sheet1!$B$3:$AH$1266,Sheet1!L$1+(Sheet1!$A$1-1)*10,FALSE)&gt;999,-1,0)))))))</f>
        <v>99400</v>
      </c>
      <c r="AC317" s="392">
        <f>IF(ISNA(VLOOKUP($A317,Sheet1!$B$3:$AH$1266,Sheet1!M$1+(Sheet1!$A$1-1)*10,FALSE))=TRUE,"---",IF(VLOOKUP($A317,Sheet1!$B$3:$AH$1266,Sheet1!M$1+(Sheet1!$A$1-1)*10,FALSE)="---","---", (ROUND(VLOOKUP($A317,Sheet1!$B$3:$AH$1266,Sheet1!M$1+(Sheet1!$A$1-1)*10,FALSE),IF(VLOOKUP($A317,Sheet1!$B$3:$AH$1266,Sheet1!M$1+(Sheet1!$A$1-1)*10,FALSE)&gt;99999,-3,IF(VLOOKUP($A317,Sheet1!$B$3:$AH$1266,Sheet1!M$1+(Sheet1!$A$1-1)*10,FALSE)&gt;9999,-2,IF(VLOOKUP($A317,Sheet1!$B$3:$AH$1266,Sheet1!M$1+(Sheet1!$A$1-1)*10,FALSE)&gt;999,-1,0)))))))</f>
        <v>121000</v>
      </c>
      <c r="AD317" s="392">
        <f>IF(ISNA(VLOOKUP($A317,Sheet1!$B$3:$AH$1266,Sheet1!N$1+(Sheet1!$A$1-1)*10,FALSE))=TRUE,"---",IF(VLOOKUP($A317,Sheet1!$B$3:$AH$1266,Sheet1!N$1+(Sheet1!$A$1-1)*10,FALSE)="---","---", (ROUND(VLOOKUP($A317,Sheet1!$B$3:$AH$1266,Sheet1!N$1+(Sheet1!$A$1-1)*10,FALSE),IF(VLOOKUP($A317,Sheet1!$B$3:$AH$1266,Sheet1!N$1+(Sheet1!$A$1-1)*10,FALSE)&gt;99999,-3,IF(VLOOKUP($A317,Sheet1!$B$3:$AH$1266,Sheet1!N$1+(Sheet1!$A$1-1)*10,FALSE)&gt;9999,-2,IF(VLOOKUP($A317,Sheet1!$B$3:$AH$1266,Sheet1!N$1+(Sheet1!$A$1-1)*10,FALSE)&gt;999,-1,0)))))))</f>
        <v>153000</v>
      </c>
    </row>
    <row r="318" spans="1:30" ht="25.5" customHeight="1" x14ac:dyDescent="0.25">
      <c r="A318" s="303"/>
      <c r="B318" s="331"/>
      <c r="C318" s="303"/>
      <c r="D318" s="303"/>
      <c r="E318" s="307" t="e">
        <v>#N/A</v>
      </c>
      <c r="F318" s="331"/>
      <c r="G318" s="319"/>
      <c r="H318" s="347"/>
      <c r="I318" s="112">
        <v>20378</v>
      </c>
      <c r="J318" s="177" t="s">
        <v>186</v>
      </c>
      <c r="K318" s="127" t="s">
        <v>17</v>
      </c>
      <c r="L318" s="115">
        <v>65000</v>
      </c>
      <c r="M318" s="116">
        <v>206</v>
      </c>
      <c r="N318" s="127" t="s">
        <v>500</v>
      </c>
      <c r="O318" s="68" t="s">
        <v>4405</v>
      </c>
      <c r="P318" s="68" t="s">
        <v>4405</v>
      </c>
      <c r="Q318" s="68" t="s">
        <v>4405</v>
      </c>
      <c r="R318" s="74" t="s">
        <v>4405</v>
      </c>
      <c r="S318" s="356" t="e">
        <v>#N/A</v>
      </c>
      <c r="T318" s="356" t="str">
        <f>IF(ISNA(VLOOKUP(A318,Sheet1!B$3:C$1266,2,FALSE)=TRUE),"ND",VLOOKUP(A318,Sheet1!B$3:C$1266,2,FALSE))</f>
        <v>ND</v>
      </c>
      <c r="U318" s="392" t="str">
        <f>IF(ISNA(VLOOKUP($A318,Sheet1!$B$3:$AH$1266,Sheet1!E$1+(Sheet1!$A$1-1)*10,FALSE))=TRUE,"---",IF(VLOOKUP($A318,Sheet1!$B$3:$AH$1266,Sheet1!E$1+(Sheet1!$A$1-1)*10,FALSE)="---","---", (ROUND(VLOOKUP($A318,Sheet1!$B$3:$AH$1266,Sheet1!E$1+(Sheet1!$A$1-1)*10,FALSE),IF(VLOOKUP($A318,Sheet1!$B$3:$AH$1266,Sheet1!E$1+(Sheet1!$A$1-1)*10,FALSE)&gt;99999,-3,IF(VLOOKUP($A318,Sheet1!$B$3:$AH$1266,Sheet1!E$1+(Sheet1!$A$1-1)*10,FALSE)&gt;9999,-2,IF(VLOOKUP($A318,Sheet1!$B$3:$AH$1266,Sheet1!E$1+(Sheet1!$A$1-1)*10,FALSE)&gt;999,-1,0)))))))</f>
        <v>---</v>
      </c>
      <c r="V318" s="392" t="str">
        <f>IF(ISNA(VLOOKUP($A318,Sheet1!$B$3:$AH$1266,Sheet1!F$1+(Sheet1!$A$1-1)*10,FALSE))=TRUE,"---",IF(VLOOKUP($A318,Sheet1!$B$3:$AH$1266,Sheet1!F$1+(Sheet1!$A$1-1)*10,FALSE)="---","---", (ROUND(VLOOKUP($A318,Sheet1!$B$3:$AH$1266,Sheet1!F$1+(Sheet1!$A$1-1)*10,FALSE),IF(VLOOKUP($A318,Sheet1!$B$3:$AH$1266,Sheet1!F$1+(Sheet1!$A$1-1)*10,FALSE)&gt;99999,-3,IF(VLOOKUP($A318,Sheet1!$B$3:$AH$1266,Sheet1!F$1+(Sheet1!$A$1-1)*10,FALSE)&gt;9999,-2,IF(VLOOKUP($A318,Sheet1!$B$3:$AH$1266,Sheet1!F$1+(Sheet1!$A$1-1)*10,FALSE)&gt;999,-1,0)))))))</f>
        <v>---</v>
      </c>
      <c r="W318" s="392" t="str">
        <f>IF(ISNA(VLOOKUP($A318,Sheet1!$B$3:$AH$1266,Sheet1!G$1+(Sheet1!$A$1-1)*10,FALSE))=TRUE,"---",IF(VLOOKUP($A318,Sheet1!$B$3:$AH$1266,Sheet1!G$1+(Sheet1!$A$1-1)*10,FALSE)="---","---", (ROUND(VLOOKUP($A318,Sheet1!$B$3:$AH$1266,Sheet1!G$1+(Sheet1!$A$1-1)*10,FALSE),IF(VLOOKUP($A318,Sheet1!$B$3:$AH$1266,Sheet1!G$1+(Sheet1!$A$1-1)*10,FALSE)&gt;99999,-3,IF(VLOOKUP($A318,Sheet1!$B$3:$AH$1266,Sheet1!G$1+(Sheet1!$A$1-1)*10,FALSE)&gt;9999,-2,IF(VLOOKUP($A318,Sheet1!$B$3:$AH$1266,Sheet1!G$1+(Sheet1!$A$1-1)*10,FALSE)&gt;999,-1,0)))))))</f>
        <v>---</v>
      </c>
      <c r="X318" s="392" t="str">
        <f>IF(ISNA(VLOOKUP($A318,Sheet1!$B$3:$AH$1266,Sheet1!H$1+(Sheet1!$A$1-1)*10,FALSE))=TRUE,"---",IF(VLOOKUP($A318,Sheet1!$B$3:$AH$1266,Sheet1!H$1+(Sheet1!$A$1-1)*10,FALSE)="---","---", (ROUND(VLOOKUP($A318,Sheet1!$B$3:$AH$1266,Sheet1!H$1+(Sheet1!$A$1-1)*10,FALSE),IF(VLOOKUP($A318,Sheet1!$B$3:$AH$1266,Sheet1!H$1+(Sheet1!$A$1-1)*10,FALSE)&gt;99999,-3,IF(VLOOKUP($A318,Sheet1!$B$3:$AH$1266,Sheet1!H$1+(Sheet1!$A$1-1)*10,FALSE)&gt;9999,-2,IF(VLOOKUP($A318,Sheet1!$B$3:$AH$1266,Sheet1!H$1+(Sheet1!$A$1-1)*10,FALSE)&gt;999,-1,0)))))))</f>
        <v>---</v>
      </c>
      <c r="Y318" s="392" t="str">
        <f>IF(ISNA(VLOOKUP($A318,Sheet1!$B$3:$AH$1266,Sheet1!I$1+(Sheet1!$A$1-1)*10,FALSE))=TRUE,"---",IF(VLOOKUP($A318,Sheet1!$B$3:$AH$1266,Sheet1!I$1+(Sheet1!$A$1-1)*10,FALSE)="---","---", (ROUND(VLOOKUP($A318,Sheet1!$B$3:$AH$1266,Sheet1!I$1+(Sheet1!$A$1-1)*10,FALSE),IF(VLOOKUP($A318,Sheet1!$B$3:$AH$1266,Sheet1!I$1+(Sheet1!$A$1-1)*10,FALSE)&gt;99999,-3,IF(VLOOKUP($A318,Sheet1!$B$3:$AH$1266,Sheet1!I$1+(Sheet1!$A$1-1)*10,FALSE)&gt;9999,-2,IF(VLOOKUP($A318,Sheet1!$B$3:$AH$1266,Sheet1!I$1+(Sheet1!$A$1-1)*10,FALSE)&gt;999,-1,0)))))))</f>
        <v>---</v>
      </c>
      <c r="Z318" s="392" t="str">
        <f>IF(ISNA(VLOOKUP($A318,Sheet1!$B$3:$AH$1266,Sheet1!J$1+(Sheet1!$A$1-1)*10,FALSE))=TRUE,"---",IF(VLOOKUP($A318,Sheet1!$B$3:$AH$1266,Sheet1!J$1+(Sheet1!$A$1-1)*10,FALSE)="---","---", (ROUND(VLOOKUP($A318,Sheet1!$B$3:$AH$1266,Sheet1!J$1+(Sheet1!$A$1-1)*10,FALSE),IF(VLOOKUP($A318,Sheet1!$B$3:$AH$1266,Sheet1!J$1+(Sheet1!$A$1-1)*10,FALSE)&gt;99999,-3,IF(VLOOKUP($A318,Sheet1!$B$3:$AH$1266,Sheet1!J$1+(Sheet1!$A$1-1)*10,FALSE)&gt;9999,-2,IF(VLOOKUP($A318,Sheet1!$B$3:$AH$1266,Sheet1!J$1+(Sheet1!$A$1-1)*10,FALSE)&gt;999,-1,0)))))))</f>
        <v>---</v>
      </c>
      <c r="AA318" s="392" t="str">
        <f>IF(ISNA(VLOOKUP($A318,Sheet1!$B$3:$AH$1266,Sheet1!K$1+(Sheet1!$A$1-1)*10,FALSE))=TRUE,"---",IF(VLOOKUP($A318,Sheet1!$B$3:$AH$1266,Sheet1!K$1+(Sheet1!$A$1-1)*10,FALSE)="---","---", (ROUND(VLOOKUP($A318,Sheet1!$B$3:$AH$1266,Sheet1!K$1+(Sheet1!$A$1-1)*10,FALSE),IF(VLOOKUP($A318,Sheet1!$B$3:$AH$1266,Sheet1!K$1+(Sheet1!$A$1-1)*10,FALSE)&gt;99999,-3,IF(VLOOKUP($A318,Sheet1!$B$3:$AH$1266,Sheet1!K$1+(Sheet1!$A$1-1)*10,FALSE)&gt;9999,-2,IF(VLOOKUP($A318,Sheet1!$B$3:$AH$1266,Sheet1!K$1+(Sheet1!$A$1-1)*10,FALSE)&gt;999,-1,0)))))))</f>
        <v>---</v>
      </c>
      <c r="AB318" s="392" t="str">
        <f>IF(ISNA(VLOOKUP($A318,Sheet1!$B$3:$AH$1266,Sheet1!L$1+(Sheet1!$A$1-1)*10,FALSE))=TRUE,"---",IF(VLOOKUP($A318,Sheet1!$B$3:$AH$1266,Sheet1!L$1+(Sheet1!$A$1-1)*10,FALSE)="---","---", (ROUND(VLOOKUP($A318,Sheet1!$B$3:$AH$1266,Sheet1!L$1+(Sheet1!$A$1-1)*10,FALSE),IF(VLOOKUP($A318,Sheet1!$B$3:$AH$1266,Sheet1!L$1+(Sheet1!$A$1-1)*10,FALSE)&gt;99999,-3,IF(VLOOKUP($A318,Sheet1!$B$3:$AH$1266,Sheet1!L$1+(Sheet1!$A$1-1)*10,FALSE)&gt;9999,-2,IF(VLOOKUP($A318,Sheet1!$B$3:$AH$1266,Sheet1!L$1+(Sheet1!$A$1-1)*10,FALSE)&gt;999,-1,0)))))))</f>
        <v>---</v>
      </c>
      <c r="AC318" s="392" t="str">
        <f>IF(ISNA(VLOOKUP($A318,Sheet1!$B$3:$AH$1266,Sheet1!M$1+(Sheet1!$A$1-1)*10,FALSE))=TRUE,"---",IF(VLOOKUP($A318,Sheet1!$B$3:$AH$1266,Sheet1!M$1+(Sheet1!$A$1-1)*10,FALSE)="---","---", (ROUND(VLOOKUP($A318,Sheet1!$B$3:$AH$1266,Sheet1!M$1+(Sheet1!$A$1-1)*10,FALSE),IF(VLOOKUP($A318,Sheet1!$B$3:$AH$1266,Sheet1!M$1+(Sheet1!$A$1-1)*10,FALSE)&gt;99999,-3,IF(VLOOKUP($A318,Sheet1!$B$3:$AH$1266,Sheet1!M$1+(Sheet1!$A$1-1)*10,FALSE)&gt;9999,-2,IF(VLOOKUP($A318,Sheet1!$B$3:$AH$1266,Sheet1!M$1+(Sheet1!$A$1-1)*10,FALSE)&gt;999,-1,0)))))))</f>
        <v>---</v>
      </c>
      <c r="AD318" s="392" t="str">
        <f>IF(ISNA(VLOOKUP($A318,Sheet1!$B$3:$AH$1266,Sheet1!N$1+(Sheet1!$A$1-1)*10,FALSE))=TRUE,"---",IF(VLOOKUP($A318,Sheet1!$B$3:$AH$1266,Sheet1!N$1+(Sheet1!$A$1-1)*10,FALSE)="---","---", (ROUND(VLOOKUP($A318,Sheet1!$B$3:$AH$1266,Sheet1!N$1+(Sheet1!$A$1-1)*10,FALSE),IF(VLOOKUP($A318,Sheet1!$B$3:$AH$1266,Sheet1!N$1+(Sheet1!$A$1-1)*10,FALSE)&gt;99999,-3,IF(VLOOKUP($A318,Sheet1!$B$3:$AH$1266,Sheet1!N$1+(Sheet1!$A$1-1)*10,FALSE)&gt;9999,-2,IF(VLOOKUP($A318,Sheet1!$B$3:$AH$1266,Sheet1!N$1+(Sheet1!$A$1-1)*10,FALSE)&gt;999,-1,0)))))))</f>
        <v>---</v>
      </c>
    </row>
    <row r="319" spans="1:30" ht="25.5" customHeight="1" x14ac:dyDescent="0.25">
      <c r="A319" s="133" t="s">
        <v>501</v>
      </c>
      <c r="B319" s="141" t="s">
        <v>502</v>
      </c>
      <c r="C319" s="133">
        <v>422422</v>
      </c>
      <c r="D319" s="133">
        <v>742650</v>
      </c>
      <c r="E319" s="67" t="s">
        <v>3022</v>
      </c>
      <c r="F319" s="117" t="s">
        <v>4419</v>
      </c>
      <c r="G319" s="118" t="s">
        <v>31</v>
      </c>
      <c r="H319" s="136">
        <v>10.9</v>
      </c>
      <c r="I319" s="119">
        <v>40783</v>
      </c>
      <c r="J319" s="124">
        <v>7.51</v>
      </c>
      <c r="K319" s="121" t="s">
        <v>4405</v>
      </c>
      <c r="L319" s="122">
        <v>1750</v>
      </c>
      <c r="M319" s="123">
        <v>161</v>
      </c>
      <c r="N319" s="118" t="s">
        <v>32</v>
      </c>
      <c r="O319" s="71">
        <f t="shared" si="9"/>
        <v>2.0396133208168061</v>
      </c>
      <c r="P319" s="71">
        <f>IF(O319&lt;&gt;"",VLOOKUP($A319,Sheet4!$A$2:$O$1309,14,FALSE)*100,"")</f>
        <v>0.50627419248587824</v>
      </c>
      <c r="Q319" s="71">
        <f>IF(P319&lt;&gt;"",VLOOKUP($A319,Sheet4!$A$2:$O$1309,15,FALSE)*100,"")</f>
        <v>4.8500003851243756</v>
      </c>
      <c r="R319" s="73">
        <f t="shared" si="10"/>
        <v>50</v>
      </c>
      <c r="S319" s="63" t="s">
        <v>4365</v>
      </c>
      <c r="T319" s="63" t="str">
        <f>IF(ISNA(VLOOKUP(A319,Sheet1!B$3:C$1266,2,FALSE)=TRUE),"NC",VLOOKUP(A319,Sheet1!B$3:C$1266,2,FALSE))</f>
        <v>Rural10</v>
      </c>
      <c r="U319" s="66">
        <f>IF(ISNA(VLOOKUP($A319,Sheet1!$B$3:$AH$1266,Sheet1!E$1+(Sheet1!$A$1-1)*10,FALSE))=TRUE,"---",IF(VLOOKUP($A319,Sheet1!$B$3:$AH$1266,Sheet1!E$1+(Sheet1!$A$1-1)*10,FALSE)="---","---", (ROUND(VLOOKUP($A319,Sheet1!$B$3:$AH$1266,Sheet1!E$1+(Sheet1!$A$1-1)*10,FALSE),IF(VLOOKUP($A319,Sheet1!$B$3:$AH$1266,Sheet1!E$1+(Sheet1!$A$1-1)*10,FALSE)&gt;99999,-3,IF(VLOOKUP($A319,Sheet1!$B$3:$AH$1266,Sheet1!E$1+(Sheet1!$A$1-1)*10,FALSE)&gt;9999,-2,IF(VLOOKUP($A319,Sheet1!$B$3:$AH$1266,Sheet1!E$1+(Sheet1!$A$1-1)*10,FALSE)&gt;999,-1,0)))))))</f>
        <v>142</v>
      </c>
      <c r="V319" s="66">
        <f>IF(ISNA(VLOOKUP($A319,Sheet1!$B$3:$AH$1266,Sheet1!F$1+(Sheet1!$A$1-1)*10,FALSE))=TRUE,"---",IF(VLOOKUP($A319,Sheet1!$B$3:$AH$1266,Sheet1!F$1+(Sheet1!$A$1-1)*10,FALSE)="---","---", (ROUND(VLOOKUP($A319,Sheet1!$B$3:$AH$1266,Sheet1!F$1+(Sheet1!$A$1-1)*10,FALSE),IF(VLOOKUP($A319,Sheet1!$B$3:$AH$1266,Sheet1!F$1+(Sheet1!$A$1-1)*10,FALSE)&gt;99999,-3,IF(VLOOKUP($A319,Sheet1!$B$3:$AH$1266,Sheet1!F$1+(Sheet1!$A$1-1)*10,FALSE)&gt;9999,-2,IF(VLOOKUP($A319,Sheet1!$B$3:$AH$1266,Sheet1!F$1+(Sheet1!$A$1-1)*10,FALSE)&gt;999,-1,0)))))))</f>
        <v>200</v>
      </c>
      <c r="W319" s="66">
        <f>IF(ISNA(VLOOKUP($A319,Sheet1!$B$3:$AH$1266,Sheet1!G$1+(Sheet1!$A$1-1)*10,FALSE))=TRUE,"---",IF(VLOOKUP($A319,Sheet1!$B$3:$AH$1266,Sheet1!G$1+(Sheet1!$A$1-1)*10,FALSE)="---","---", (ROUND(VLOOKUP($A319,Sheet1!$B$3:$AH$1266,Sheet1!G$1+(Sheet1!$A$1-1)*10,FALSE),IF(VLOOKUP($A319,Sheet1!$B$3:$AH$1266,Sheet1!G$1+(Sheet1!$A$1-1)*10,FALSE)&gt;99999,-3,IF(VLOOKUP($A319,Sheet1!$B$3:$AH$1266,Sheet1!G$1+(Sheet1!$A$1-1)*10,FALSE)&gt;9999,-2,IF(VLOOKUP($A319,Sheet1!$B$3:$AH$1266,Sheet1!G$1+(Sheet1!$A$1-1)*10,FALSE)&gt;999,-1,0)))))))</f>
        <v>267</v>
      </c>
      <c r="X319" s="66">
        <f>IF(ISNA(VLOOKUP($A319,Sheet1!$B$3:$AH$1266,Sheet1!H$1+(Sheet1!$A$1-1)*10,FALSE))=TRUE,"---",IF(VLOOKUP($A319,Sheet1!$B$3:$AH$1266,Sheet1!H$1+(Sheet1!$A$1-1)*10,FALSE)="---","---", (ROUND(VLOOKUP($A319,Sheet1!$B$3:$AH$1266,Sheet1!H$1+(Sheet1!$A$1-1)*10,FALSE),IF(VLOOKUP($A319,Sheet1!$B$3:$AH$1266,Sheet1!H$1+(Sheet1!$A$1-1)*10,FALSE)&gt;99999,-3,IF(VLOOKUP($A319,Sheet1!$B$3:$AH$1266,Sheet1!H$1+(Sheet1!$A$1-1)*10,FALSE)&gt;9999,-2,IF(VLOOKUP($A319,Sheet1!$B$3:$AH$1266,Sheet1!H$1+(Sheet1!$A$1-1)*10,FALSE)&gt;999,-1,0)))))))</f>
        <v>556</v>
      </c>
      <c r="Y319" s="66">
        <f>IF(ISNA(VLOOKUP($A319,Sheet1!$B$3:$AH$1266,Sheet1!I$1+(Sheet1!$A$1-1)*10,FALSE))=TRUE,"---",IF(VLOOKUP($A319,Sheet1!$B$3:$AH$1266,Sheet1!I$1+(Sheet1!$A$1-1)*10,FALSE)="---","---", (ROUND(VLOOKUP($A319,Sheet1!$B$3:$AH$1266,Sheet1!I$1+(Sheet1!$A$1-1)*10,FALSE),IF(VLOOKUP($A319,Sheet1!$B$3:$AH$1266,Sheet1!I$1+(Sheet1!$A$1-1)*10,FALSE)&gt;99999,-3,IF(VLOOKUP($A319,Sheet1!$B$3:$AH$1266,Sheet1!I$1+(Sheet1!$A$1-1)*10,FALSE)&gt;9999,-2,IF(VLOOKUP($A319,Sheet1!$B$3:$AH$1266,Sheet1!I$1+(Sheet1!$A$1-1)*10,FALSE)&gt;999,-1,0)))))))</f>
        <v>842</v>
      </c>
      <c r="Z319" s="66">
        <f>IF(ISNA(VLOOKUP($A319,Sheet1!$B$3:$AH$1266,Sheet1!J$1+(Sheet1!$A$1-1)*10,FALSE))=TRUE,"---",IF(VLOOKUP($A319,Sheet1!$B$3:$AH$1266,Sheet1!J$1+(Sheet1!$A$1-1)*10,FALSE)="---","---", (ROUND(VLOOKUP($A319,Sheet1!$B$3:$AH$1266,Sheet1!J$1+(Sheet1!$A$1-1)*10,FALSE),IF(VLOOKUP($A319,Sheet1!$B$3:$AH$1266,Sheet1!J$1+(Sheet1!$A$1-1)*10,FALSE)&gt;99999,-3,IF(VLOOKUP($A319,Sheet1!$B$3:$AH$1266,Sheet1!J$1+(Sheet1!$A$1-1)*10,FALSE)&gt;9999,-2,IF(VLOOKUP($A319,Sheet1!$B$3:$AH$1266,Sheet1!J$1+(Sheet1!$A$1-1)*10,FALSE)&gt;999,-1,0)))))))</f>
        <v>1320</v>
      </c>
      <c r="AA319" s="66">
        <f>IF(ISNA(VLOOKUP($A319,Sheet1!$B$3:$AH$1266,Sheet1!K$1+(Sheet1!$A$1-1)*10,FALSE))=TRUE,"---",IF(VLOOKUP($A319,Sheet1!$B$3:$AH$1266,Sheet1!K$1+(Sheet1!$A$1-1)*10,FALSE)="---","---", (ROUND(VLOOKUP($A319,Sheet1!$B$3:$AH$1266,Sheet1!K$1+(Sheet1!$A$1-1)*10,FALSE),IF(VLOOKUP($A319,Sheet1!$B$3:$AH$1266,Sheet1!K$1+(Sheet1!$A$1-1)*10,FALSE)&gt;99999,-3,IF(VLOOKUP($A319,Sheet1!$B$3:$AH$1266,Sheet1!K$1+(Sheet1!$A$1-1)*10,FALSE)&gt;9999,-2,IF(VLOOKUP($A319,Sheet1!$B$3:$AH$1266,Sheet1!K$1+(Sheet1!$A$1-1)*10,FALSE)&gt;999,-1,0)))))))</f>
        <v>1760</v>
      </c>
      <c r="AB319" s="66">
        <f>IF(ISNA(VLOOKUP($A319,Sheet1!$B$3:$AH$1266,Sheet1!L$1+(Sheet1!$A$1-1)*10,FALSE))=TRUE,"---",IF(VLOOKUP($A319,Sheet1!$B$3:$AH$1266,Sheet1!L$1+(Sheet1!$A$1-1)*10,FALSE)="---","---", (ROUND(VLOOKUP($A319,Sheet1!$B$3:$AH$1266,Sheet1!L$1+(Sheet1!$A$1-1)*10,FALSE),IF(VLOOKUP($A319,Sheet1!$B$3:$AH$1266,Sheet1!L$1+(Sheet1!$A$1-1)*10,FALSE)&gt;99999,-3,IF(VLOOKUP($A319,Sheet1!$B$3:$AH$1266,Sheet1!L$1+(Sheet1!$A$1-1)*10,FALSE)&gt;9999,-2,IF(VLOOKUP($A319,Sheet1!$B$3:$AH$1266,Sheet1!L$1+(Sheet1!$A$1-1)*10,FALSE)&gt;999,-1,0)))))))</f>
        <v>2270</v>
      </c>
      <c r="AC319" s="66">
        <f>IF(ISNA(VLOOKUP($A319,Sheet1!$B$3:$AH$1266,Sheet1!M$1+(Sheet1!$A$1-1)*10,FALSE))=TRUE,"---",IF(VLOOKUP($A319,Sheet1!$B$3:$AH$1266,Sheet1!M$1+(Sheet1!$A$1-1)*10,FALSE)="---","---", (ROUND(VLOOKUP($A319,Sheet1!$B$3:$AH$1266,Sheet1!M$1+(Sheet1!$A$1-1)*10,FALSE),IF(VLOOKUP($A319,Sheet1!$B$3:$AH$1266,Sheet1!M$1+(Sheet1!$A$1-1)*10,FALSE)&gt;99999,-3,IF(VLOOKUP($A319,Sheet1!$B$3:$AH$1266,Sheet1!M$1+(Sheet1!$A$1-1)*10,FALSE)&gt;9999,-2,IF(VLOOKUP($A319,Sheet1!$B$3:$AH$1266,Sheet1!M$1+(Sheet1!$A$1-1)*10,FALSE)&gt;999,-1,0)))))))</f>
        <v>2840</v>
      </c>
      <c r="AD319" s="66">
        <f>IF(ISNA(VLOOKUP($A319,Sheet1!$B$3:$AH$1266,Sheet1!N$1+(Sheet1!$A$1-1)*10,FALSE))=TRUE,"---",IF(VLOOKUP($A319,Sheet1!$B$3:$AH$1266,Sheet1!N$1+(Sheet1!$A$1-1)*10,FALSE)="---","---", (ROUND(VLOOKUP($A319,Sheet1!$B$3:$AH$1266,Sheet1!N$1+(Sheet1!$A$1-1)*10,FALSE),IF(VLOOKUP($A319,Sheet1!$B$3:$AH$1266,Sheet1!N$1+(Sheet1!$A$1-1)*10,FALSE)&gt;99999,-3,IF(VLOOKUP($A319,Sheet1!$B$3:$AH$1266,Sheet1!N$1+(Sheet1!$A$1-1)*10,FALSE)&gt;9999,-2,IF(VLOOKUP($A319,Sheet1!$B$3:$AH$1266,Sheet1!N$1+(Sheet1!$A$1-1)*10,FALSE)&gt;999,-1,0)))))))</f>
        <v>3670</v>
      </c>
    </row>
    <row r="320" spans="1:30" ht="25.5" customHeight="1" x14ac:dyDescent="0.25">
      <c r="A320" s="303" t="s">
        <v>503</v>
      </c>
      <c r="B320" s="330" t="s">
        <v>504</v>
      </c>
      <c r="C320" s="303">
        <v>422544</v>
      </c>
      <c r="D320" s="303">
        <v>742823</v>
      </c>
      <c r="E320" s="307" t="s">
        <v>3022</v>
      </c>
      <c r="F320" s="342" t="s">
        <v>4532</v>
      </c>
      <c r="G320" s="318" t="s">
        <v>31</v>
      </c>
      <c r="H320" s="347">
        <v>16.2</v>
      </c>
      <c r="I320" s="112">
        <v>35083</v>
      </c>
      <c r="J320" s="113">
        <v>5.2</v>
      </c>
      <c r="K320" s="127" t="s">
        <v>14</v>
      </c>
      <c r="L320" s="115">
        <v>2550</v>
      </c>
      <c r="M320" s="116">
        <v>157</v>
      </c>
      <c r="N320" s="127" t="s">
        <v>467</v>
      </c>
      <c r="O320" s="68">
        <f t="shared" si="9"/>
        <v>3.7489087936932455</v>
      </c>
      <c r="P320" s="68">
        <f>IF(O320&lt;&gt;"",VLOOKUP($A320,Sheet4!$A$2:$O$1309,14,FALSE)*100,"")</f>
        <v>0.49262486559580321</v>
      </c>
      <c r="Q320" s="68">
        <f>IF(P320&lt;&gt;"",VLOOKUP($A320,Sheet4!$A$2:$O$1309,15,FALSE)*100,"")</f>
        <v>4.7220647512283058</v>
      </c>
      <c r="R320" s="74">
        <f t="shared" si="10"/>
        <v>25</v>
      </c>
      <c r="S320" s="356" t="s">
        <v>4365</v>
      </c>
      <c r="T320" s="356" t="str">
        <f>IF(ISNA(VLOOKUP(A320,Sheet1!B$3:C$1266,2,FALSE)=TRUE),"NC",VLOOKUP(A320,Sheet1!B$3:C$1266,2,FALSE))</f>
        <v>Rural10</v>
      </c>
      <c r="U320" s="392">
        <f>IF(ISNA(VLOOKUP($A320,Sheet1!$B$3:$AH$1266,Sheet1!E$1+(Sheet1!$A$1-1)*10,FALSE))=TRUE,"---",IF(VLOOKUP($A320,Sheet1!$B$3:$AH$1266,Sheet1!E$1+(Sheet1!$A$1-1)*10,FALSE)="---","---", (ROUND(VLOOKUP($A320,Sheet1!$B$3:$AH$1266,Sheet1!E$1+(Sheet1!$A$1-1)*10,FALSE),IF(VLOOKUP($A320,Sheet1!$B$3:$AH$1266,Sheet1!E$1+(Sheet1!$A$1-1)*10,FALSE)&gt;99999,-3,IF(VLOOKUP($A320,Sheet1!$B$3:$AH$1266,Sheet1!E$1+(Sheet1!$A$1-1)*10,FALSE)&gt;9999,-2,IF(VLOOKUP($A320,Sheet1!$B$3:$AH$1266,Sheet1!E$1+(Sheet1!$A$1-1)*10,FALSE)&gt;999,-1,0)))))))</f>
        <v>564</v>
      </c>
      <c r="V320" s="392">
        <f>IF(ISNA(VLOOKUP($A320,Sheet1!$B$3:$AH$1266,Sheet1!F$1+(Sheet1!$A$1-1)*10,FALSE))=TRUE,"---",IF(VLOOKUP($A320,Sheet1!$B$3:$AH$1266,Sheet1!F$1+(Sheet1!$A$1-1)*10,FALSE)="---","---", (ROUND(VLOOKUP($A320,Sheet1!$B$3:$AH$1266,Sheet1!F$1+(Sheet1!$A$1-1)*10,FALSE),IF(VLOOKUP($A320,Sheet1!$B$3:$AH$1266,Sheet1!F$1+(Sheet1!$A$1-1)*10,FALSE)&gt;99999,-3,IF(VLOOKUP($A320,Sheet1!$B$3:$AH$1266,Sheet1!F$1+(Sheet1!$A$1-1)*10,FALSE)&gt;9999,-2,IF(VLOOKUP($A320,Sheet1!$B$3:$AH$1266,Sheet1!F$1+(Sheet1!$A$1-1)*10,FALSE)&gt;999,-1,0)))))))</f>
        <v>709</v>
      </c>
      <c r="W320" s="392">
        <f>IF(ISNA(VLOOKUP($A320,Sheet1!$B$3:$AH$1266,Sheet1!G$1+(Sheet1!$A$1-1)*10,FALSE))=TRUE,"---",IF(VLOOKUP($A320,Sheet1!$B$3:$AH$1266,Sheet1!G$1+(Sheet1!$A$1-1)*10,FALSE)="---","---", (ROUND(VLOOKUP($A320,Sheet1!$B$3:$AH$1266,Sheet1!G$1+(Sheet1!$A$1-1)*10,FALSE),IF(VLOOKUP($A320,Sheet1!$B$3:$AH$1266,Sheet1!G$1+(Sheet1!$A$1-1)*10,FALSE)&gt;99999,-3,IF(VLOOKUP($A320,Sheet1!$B$3:$AH$1266,Sheet1!G$1+(Sheet1!$A$1-1)*10,FALSE)&gt;9999,-2,IF(VLOOKUP($A320,Sheet1!$B$3:$AH$1266,Sheet1!G$1+(Sheet1!$A$1-1)*10,FALSE)&gt;999,-1,0)))))))</f>
        <v>929</v>
      </c>
      <c r="X320" s="392">
        <f>IF(ISNA(VLOOKUP($A320,Sheet1!$B$3:$AH$1266,Sheet1!H$1+(Sheet1!$A$1-1)*10,FALSE))=TRUE,"---",IF(VLOOKUP($A320,Sheet1!$B$3:$AH$1266,Sheet1!H$1+(Sheet1!$A$1-1)*10,FALSE)="---","---", (ROUND(VLOOKUP($A320,Sheet1!$B$3:$AH$1266,Sheet1!H$1+(Sheet1!$A$1-1)*10,FALSE),IF(VLOOKUP($A320,Sheet1!$B$3:$AH$1266,Sheet1!H$1+(Sheet1!$A$1-1)*10,FALSE)&gt;99999,-3,IF(VLOOKUP($A320,Sheet1!$B$3:$AH$1266,Sheet1!H$1+(Sheet1!$A$1-1)*10,FALSE)&gt;9999,-2,IF(VLOOKUP($A320,Sheet1!$B$3:$AH$1266,Sheet1!H$1+(Sheet1!$A$1-1)*10,FALSE)&gt;999,-1,0)))))))</f>
        <v>1490</v>
      </c>
      <c r="Y320" s="392">
        <f>IF(ISNA(VLOOKUP($A320,Sheet1!$B$3:$AH$1266,Sheet1!I$1+(Sheet1!$A$1-1)*10,FALSE))=TRUE,"---",IF(VLOOKUP($A320,Sheet1!$B$3:$AH$1266,Sheet1!I$1+(Sheet1!$A$1-1)*10,FALSE)="---","---", (ROUND(VLOOKUP($A320,Sheet1!$B$3:$AH$1266,Sheet1!I$1+(Sheet1!$A$1-1)*10,FALSE),IF(VLOOKUP($A320,Sheet1!$B$3:$AH$1266,Sheet1!I$1+(Sheet1!$A$1-1)*10,FALSE)&gt;99999,-3,IF(VLOOKUP($A320,Sheet1!$B$3:$AH$1266,Sheet1!I$1+(Sheet1!$A$1-1)*10,FALSE)&gt;9999,-2,IF(VLOOKUP($A320,Sheet1!$B$3:$AH$1266,Sheet1!I$1+(Sheet1!$A$1-1)*10,FALSE)&gt;999,-1,0)))))))</f>
        <v>1910</v>
      </c>
      <c r="Z320" s="392">
        <f>IF(ISNA(VLOOKUP($A320,Sheet1!$B$3:$AH$1266,Sheet1!J$1+(Sheet1!$A$1-1)*10,FALSE))=TRUE,"---",IF(VLOOKUP($A320,Sheet1!$B$3:$AH$1266,Sheet1!J$1+(Sheet1!$A$1-1)*10,FALSE)="---","---", (ROUND(VLOOKUP($A320,Sheet1!$B$3:$AH$1266,Sheet1!J$1+(Sheet1!$A$1-1)*10,FALSE),IF(VLOOKUP($A320,Sheet1!$B$3:$AH$1266,Sheet1!J$1+(Sheet1!$A$1-1)*10,FALSE)&gt;99999,-3,IF(VLOOKUP($A320,Sheet1!$B$3:$AH$1266,Sheet1!J$1+(Sheet1!$A$1-1)*10,FALSE)&gt;9999,-2,IF(VLOOKUP($A320,Sheet1!$B$3:$AH$1266,Sheet1!J$1+(Sheet1!$A$1-1)*10,FALSE)&gt;999,-1,0)))))))</f>
        <v>2490</v>
      </c>
      <c r="AA320" s="392">
        <f>IF(ISNA(VLOOKUP($A320,Sheet1!$B$3:$AH$1266,Sheet1!K$1+(Sheet1!$A$1-1)*10,FALSE))=TRUE,"---",IF(VLOOKUP($A320,Sheet1!$B$3:$AH$1266,Sheet1!K$1+(Sheet1!$A$1-1)*10,FALSE)="---","---", (ROUND(VLOOKUP($A320,Sheet1!$B$3:$AH$1266,Sheet1!K$1+(Sheet1!$A$1-1)*10,FALSE),IF(VLOOKUP($A320,Sheet1!$B$3:$AH$1266,Sheet1!K$1+(Sheet1!$A$1-1)*10,FALSE)&gt;99999,-3,IF(VLOOKUP($A320,Sheet1!$B$3:$AH$1266,Sheet1!K$1+(Sheet1!$A$1-1)*10,FALSE)&gt;9999,-2,IF(VLOOKUP($A320,Sheet1!$B$3:$AH$1266,Sheet1!K$1+(Sheet1!$A$1-1)*10,FALSE)&gt;999,-1,0)))))))</f>
        <v>3010</v>
      </c>
      <c r="AB320" s="392">
        <f>IF(ISNA(VLOOKUP($A320,Sheet1!$B$3:$AH$1266,Sheet1!L$1+(Sheet1!$A$1-1)*10,FALSE))=TRUE,"---",IF(VLOOKUP($A320,Sheet1!$B$3:$AH$1266,Sheet1!L$1+(Sheet1!$A$1-1)*10,FALSE)="---","---", (ROUND(VLOOKUP($A320,Sheet1!$B$3:$AH$1266,Sheet1!L$1+(Sheet1!$A$1-1)*10,FALSE),IF(VLOOKUP($A320,Sheet1!$B$3:$AH$1266,Sheet1!L$1+(Sheet1!$A$1-1)*10,FALSE)&gt;99999,-3,IF(VLOOKUP($A320,Sheet1!$B$3:$AH$1266,Sheet1!L$1+(Sheet1!$A$1-1)*10,FALSE)&gt;9999,-2,IF(VLOOKUP($A320,Sheet1!$B$3:$AH$1266,Sheet1!L$1+(Sheet1!$A$1-1)*10,FALSE)&gt;999,-1,0)))))))</f>
        <v>3570</v>
      </c>
      <c r="AC320" s="392">
        <f>IF(ISNA(VLOOKUP($A320,Sheet1!$B$3:$AH$1266,Sheet1!M$1+(Sheet1!$A$1-1)*10,FALSE))=TRUE,"---",IF(VLOOKUP($A320,Sheet1!$B$3:$AH$1266,Sheet1!M$1+(Sheet1!$A$1-1)*10,FALSE)="---","---", (ROUND(VLOOKUP($A320,Sheet1!$B$3:$AH$1266,Sheet1!M$1+(Sheet1!$A$1-1)*10,FALSE),IF(VLOOKUP($A320,Sheet1!$B$3:$AH$1266,Sheet1!M$1+(Sheet1!$A$1-1)*10,FALSE)&gt;99999,-3,IF(VLOOKUP($A320,Sheet1!$B$3:$AH$1266,Sheet1!M$1+(Sheet1!$A$1-1)*10,FALSE)&gt;9999,-2,IF(VLOOKUP($A320,Sheet1!$B$3:$AH$1266,Sheet1!M$1+(Sheet1!$A$1-1)*10,FALSE)&gt;999,-1,0)))))))</f>
        <v>4210</v>
      </c>
      <c r="AD320" s="392">
        <f>IF(ISNA(VLOOKUP($A320,Sheet1!$B$3:$AH$1266,Sheet1!N$1+(Sheet1!$A$1-1)*10,FALSE))=TRUE,"---",IF(VLOOKUP($A320,Sheet1!$B$3:$AH$1266,Sheet1!N$1+(Sheet1!$A$1-1)*10,FALSE)="---","---", (ROUND(VLOOKUP($A320,Sheet1!$B$3:$AH$1266,Sheet1!N$1+(Sheet1!$A$1-1)*10,FALSE),IF(VLOOKUP($A320,Sheet1!$B$3:$AH$1266,Sheet1!N$1+(Sheet1!$A$1-1)*10,FALSE)&gt;99999,-3,IF(VLOOKUP($A320,Sheet1!$B$3:$AH$1266,Sheet1!N$1+(Sheet1!$A$1-1)*10,FALSE)&gt;9999,-2,IF(VLOOKUP($A320,Sheet1!$B$3:$AH$1266,Sheet1!N$1+(Sheet1!$A$1-1)*10,FALSE)&gt;999,-1,0)))))))</f>
        <v>5120</v>
      </c>
    </row>
    <row r="321" spans="1:30" ht="25.5" customHeight="1" x14ac:dyDescent="0.25">
      <c r="A321" s="303"/>
      <c r="B321" s="331"/>
      <c r="C321" s="303"/>
      <c r="D321" s="303"/>
      <c r="E321" s="307" t="e">
        <v>#N/A</v>
      </c>
      <c r="F321" s="331"/>
      <c r="G321" s="319"/>
      <c r="H321" s="347"/>
      <c r="I321" s="112">
        <v>40783</v>
      </c>
      <c r="J321" s="113">
        <v>6.26</v>
      </c>
      <c r="K321" s="127" t="s">
        <v>505</v>
      </c>
      <c r="L321" s="115">
        <v>2290</v>
      </c>
      <c r="M321" s="116">
        <v>141</v>
      </c>
      <c r="N321" s="127" t="s">
        <v>127</v>
      </c>
      <c r="O321" s="68" t="s">
        <v>4405</v>
      </c>
      <c r="P321" s="68" t="s">
        <v>4405</v>
      </c>
      <c r="Q321" s="68" t="s">
        <v>4405</v>
      </c>
      <c r="R321" s="74" t="s">
        <v>4405</v>
      </c>
      <c r="S321" s="356" t="e">
        <v>#N/A</v>
      </c>
      <c r="T321" s="356" t="str">
        <f>IF(ISNA(VLOOKUP(A321,Sheet1!B$3:C$1266,2,FALSE)=TRUE),"ND",VLOOKUP(A321,Sheet1!B$3:C$1266,2,FALSE))</f>
        <v>ND</v>
      </c>
      <c r="U321" s="392" t="str">
        <f>IF(ISNA(VLOOKUP($A321,Sheet1!$B$3:$AH$1266,Sheet1!E$1+(Sheet1!$A$1-1)*10,FALSE))=TRUE,"---",IF(VLOOKUP($A321,Sheet1!$B$3:$AH$1266,Sheet1!E$1+(Sheet1!$A$1-1)*10,FALSE)="---","---", (ROUND(VLOOKUP($A321,Sheet1!$B$3:$AH$1266,Sheet1!E$1+(Sheet1!$A$1-1)*10,FALSE),IF(VLOOKUP($A321,Sheet1!$B$3:$AH$1266,Sheet1!E$1+(Sheet1!$A$1-1)*10,FALSE)&gt;99999,-3,IF(VLOOKUP($A321,Sheet1!$B$3:$AH$1266,Sheet1!E$1+(Sheet1!$A$1-1)*10,FALSE)&gt;9999,-2,IF(VLOOKUP($A321,Sheet1!$B$3:$AH$1266,Sheet1!E$1+(Sheet1!$A$1-1)*10,FALSE)&gt;999,-1,0)))))))</f>
        <v>---</v>
      </c>
      <c r="V321" s="392" t="str">
        <f>IF(ISNA(VLOOKUP($A321,Sheet1!$B$3:$AH$1266,Sheet1!F$1+(Sheet1!$A$1-1)*10,FALSE))=TRUE,"---",IF(VLOOKUP($A321,Sheet1!$B$3:$AH$1266,Sheet1!F$1+(Sheet1!$A$1-1)*10,FALSE)="---","---", (ROUND(VLOOKUP($A321,Sheet1!$B$3:$AH$1266,Sheet1!F$1+(Sheet1!$A$1-1)*10,FALSE),IF(VLOOKUP($A321,Sheet1!$B$3:$AH$1266,Sheet1!F$1+(Sheet1!$A$1-1)*10,FALSE)&gt;99999,-3,IF(VLOOKUP($A321,Sheet1!$B$3:$AH$1266,Sheet1!F$1+(Sheet1!$A$1-1)*10,FALSE)&gt;9999,-2,IF(VLOOKUP($A321,Sheet1!$B$3:$AH$1266,Sheet1!F$1+(Sheet1!$A$1-1)*10,FALSE)&gt;999,-1,0)))))))</f>
        <v>---</v>
      </c>
      <c r="W321" s="392" t="str">
        <f>IF(ISNA(VLOOKUP($A321,Sheet1!$B$3:$AH$1266,Sheet1!G$1+(Sheet1!$A$1-1)*10,FALSE))=TRUE,"---",IF(VLOOKUP($A321,Sheet1!$B$3:$AH$1266,Sheet1!G$1+(Sheet1!$A$1-1)*10,FALSE)="---","---", (ROUND(VLOOKUP($A321,Sheet1!$B$3:$AH$1266,Sheet1!G$1+(Sheet1!$A$1-1)*10,FALSE),IF(VLOOKUP($A321,Sheet1!$B$3:$AH$1266,Sheet1!G$1+(Sheet1!$A$1-1)*10,FALSE)&gt;99999,-3,IF(VLOOKUP($A321,Sheet1!$B$3:$AH$1266,Sheet1!G$1+(Sheet1!$A$1-1)*10,FALSE)&gt;9999,-2,IF(VLOOKUP($A321,Sheet1!$B$3:$AH$1266,Sheet1!G$1+(Sheet1!$A$1-1)*10,FALSE)&gt;999,-1,0)))))))</f>
        <v>---</v>
      </c>
      <c r="X321" s="392" t="str">
        <f>IF(ISNA(VLOOKUP($A321,Sheet1!$B$3:$AH$1266,Sheet1!H$1+(Sheet1!$A$1-1)*10,FALSE))=TRUE,"---",IF(VLOOKUP($A321,Sheet1!$B$3:$AH$1266,Sheet1!H$1+(Sheet1!$A$1-1)*10,FALSE)="---","---", (ROUND(VLOOKUP($A321,Sheet1!$B$3:$AH$1266,Sheet1!H$1+(Sheet1!$A$1-1)*10,FALSE),IF(VLOOKUP($A321,Sheet1!$B$3:$AH$1266,Sheet1!H$1+(Sheet1!$A$1-1)*10,FALSE)&gt;99999,-3,IF(VLOOKUP($A321,Sheet1!$B$3:$AH$1266,Sheet1!H$1+(Sheet1!$A$1-1)*10,FALSE)&gt;9999,-2,IF(VLOOKUP($A321,Sheet1!$B$3:$AH$1266,Sheet1!H$1+(Sheet1!$A$1-1)*10,FALSE)&gt;999,-1,0)))))))</f>
        <v>---</v>
      </c>
      <c r="Y321" s="392" t="str">
        <f>IF(ISNA(VLOOKUP($A321,Sheet1!$B$3:$AH$1266,Sheet1!I$1+(Sheet1!$A$1-1)*10,FALSE))=TRUE,"---",IF(VLOOKUP($A321,Sheet1!$B$3:$AH$1266,Sheet1!I$1+(Sheet1!$A$1-1)*10,FALSE)="---","---", (ROUND(VLOOKUP($A321,Sheet1!$B$3:$AH$1266,Sheet1!I$1+(Sheet1!$A$1-1)*10,FALSE),IF(VLOOKUP($A321,Sheet1!$B$3:$AH$1266,Sheet1!I$1+(Sheet1!$A$1-1)*10,FALSE)&gt;99999,-3,IF(VLOOKUP($A321,Sheet1!$B$3:$AH$1266,Sheet1!I$1+(Sheet1!$A$1-1)*10,FALSE)&gt;9999,-2,IF(VLOOKUP($A321,Sheet1!$B$3:$AH$1266,Sheet1!I$1+(Sheet1!$A$1-1)*10,FALSE)&gt;999,-1,0)))))))</f>
        <v>---</v>
      </c>
      <c r="Z321" s="392" t="str">
        <f>IF(ISNA(VLOOKUP($A321,Sheet1!$B$3:$AH$1266,Sheet1!J$1+(Sheet1!$A$1-1)*10,FALSE))=TRUE,"---",IF(VLOOKUP($A321,Sheet1!$B$3:$AH$1266,Sheet1!J$1+(Sheet1!$A$1-1)*10,FALSE)="---","---", (ROUND(VLOOKUP($A321,Sheet1!$B$3:$AH$1266,Sheet1!J$1+(Sheet1!$A$1-1)*10,FALSE),IF(VLOOKUP($A321,Sheet1!$B$3:$AH$1266,Sheet1!J$1+(Sheet1!$A$1-1)*10,FALSE)&gt;99999,-3,IF(VLOOKUP($A321,Sheet1!$B$3:$AH$1266,Sheet1!J$1+(Sheet1!$A$1-1)*10,FALSE)&gt;9999,-2,IF(VLOOKUP($A321,Sheet1!$B$3:$AH$1266,Sheet1!J$1+(Sheet1!$A$1-1)*10,FALSE)&gt;999,-1,0)))))))</f>
        <v>---</v>
      </c>
      <c r="AA321" s="392" t="str">
        <f>IF(ISNA(VLOOKUP($A321,Sheet1!$B$3:$AH$1266,Sheet1!K$1+(Sheet1!$A$1-1)*10,FALSE))=TRUE,"---",IF(VLOOKUP($A321,Sheet1!$B$3:$AH$1266,Sheet1!K$1+(Sheet1!$A$1-1)*10,FALSE)="---","---", (ROUND(VLOOKUP($A321,Sheet1!$B$3:$AH$1266,Sheet1!K$1+(Sheet1!$A$1-1)*10,FALSE),IF(VLOOKUP($A321,Sheet1!$B$3:$AH$1266,Sheet1!K$1+(Sheet1!$A$1-1)*10,FALSE)&gt;99999,-3,IF(VLOOKUP($A321,Sheet1!$B$3:$AH$1266,Sheet1!K$1+(Sheet1!$A$1-1)*10,FALSE)&gt;9999,-2,IF(VLOOKUP($A321,Sheet1!$B$3:$AH$1266,Sheet1!K$1+(Sheet1!$A$1-1)*10,FALSE)&gt;999,-1,0)))))))</f>
        <v>---</v>
      </c>
      <c r="AB321" s="392" t="str">
        <f>IF(ISNA(VLOOKUP($A321,Sheet1!$B$3:$AH$1266,Sheet1!L$1+(Sheet1!$A$1-1)*10,FALSE))=TRUE,"---",IF(VLOOKUP($A321,Sheet1!$B$3:$AH$1266,Sheet1!L$1+(Sheet1!$A$1-1)*10,FALSE)="---","---", (ROUND(VLOOKUP($A321,Sheet1!$B$3:$AH$1266,Sheet1!L$1+(Sheet1!$A$1-1)*10,FALSE),IF(VLOOKUP($A321,Sheet1!$B$3:$AH$1266,Sheet1!L$1+(Sheet1!$A$1-1)*10,FALSE)&gt;99999,-3,IF(VLOOKUP($A321,Sheet1!$B$3:$AH$1266,Sheet1!L$1+(Sheet1!$A$1-1)*10,FALSE)&gt;9999,-2,IF(VLOOKUP($A321,Sheet1!$B$3:$AH$1266,Sheet1!L$1+(Sheet1!$A$1-1)*10,FALSE)&gt;999,-1,0)))))))</f>
        <v>---</v>
      </c>
      <c r="AC321" s="392" t="str">
        <f>IF(ISNA(VLOOKUP($A321,Sheet1!$B$3:$AH$1266,Sheet1!M$1+(Sheet1!$A$1-1)*10,FALSE))=TRUE,"---",IF(VLOOKUP($A321,Sheet1!$B$3:$AH$1266,Sheet1!M$1+(Sheet1!$A$1-1)*10,FALSE)="---","---", (ROUND(VLOOKUP($A321,Sheet1!$B$3:$AH$1266,Sheet1!M$1+(Sheet1!$A$1-1)*10,FALSE),IF(VLOOKUP($A321,Sheet1!$B$3:$AH$1266,Sheet1!M$1+(Sheet1!$A$1-1)*10,FALSE)&gt;99999,-3,IF(VLOOKUP($A321,Sheet1!$B$3:$AH$1266,Sheet1!M$1+(Sheet1!$A$1-1)*10,FALSE)&gt;9999,-2,IF(VLOOKUP($A321,Sheet1!$B$3:$AH$1266,Sheet1!M$1+(Sheet1!$A$1-1)*10,FALSE)&gt;999,-1,0)))))))</f>
        <v>---</v>
      </c>
      <c r="AD321" s="392" t="str">
        <f>IF(ISNA(VLOOKUP($A321,Sheet1!$B$3:$AH$1266,Sheet1!N$1+(Sheet1!$A$1-1)*10,FALSE))=TRUE,"---",IF(VLOOKUP($A321,Sheet1!$B$3:$AH$1266,Sheet1!N$1+(Sheet1!$A$1-1)*10,FALSE)="---","---", (ROUND(VLOOKUP($A321,Sheet1!$B$3:$AH$1266,Sheet1!N$1+(Sheet1!$A$1-1)*10,FALSE),IF(VLOOKUP($A321,Sheet1!$B$3:$AH$1266,Sheet1!N$1+(Sheet1!$A$1-1)*10,FALSE)&gt;99999,-3,IF(VLOOKUP($A321,Sheet1!$B$3:$AH$1266,Sheet1!N$1+(Sheet1!$A$1-1)*10,FALSE)&gt;9999,-2,IF(VLOOKUP($A321,Sheet1!$B$3:$AH$1266,Sheet1!N$1+(Sheet1!$A$1-1)*10,FALSE)&gt;999,-1,0)))))))</f>
        <v>---</v>
      </c>
    </row>
    <row r="322" spans="1:30" ht="25.5" customHeight="1" x14ac:dyDescent="0.25">
      <c r="A322" s="133" t="s">
        <v>506</v>
      </c>
      <c r="B322" s="141" t="s">
        <v>507</v>
      </c>
      <c r="C322" s="133">
        <v>422757</v>
      </c>
      <c r="D322" s="133">
        <v>742744</v>
      </c>
      <c r="E322" s="67" t="s">
        <v>3022</v>
      </c>
      <c r="F322" s="117" t="s">
        <v>4544</v>
      </c>
      <c r="G322" s="118" t="s">
        <v>31</v>
      </c>
      <c r="H322" s="136">
        <v>358</v>
      </c>
      <c r="I322" s="119">
        <v>40783</v>
      </c>
      <c r="J322" s="124">
        <v>22</v>
      </c>
      <c r="K322" s="121" t="s">
        <v>4405</v>
      </c>
      <c r="L322" s="146">
        <v>119000</v>
      </c>
      <c r="M322" s="123">
        <v>332</v>
      </c>
      <c r="N322" s="118" t="s">
        <v>152</v>
      </c>
      <c r="O322" s="71">
        <f t="shared" ref="O322:O365" si="11">IF(U322&lt;&gt;"---",IF(L322&lt;W322,"&gt;50",IF(AND(L322&gt;=W322,L322&lt;=X322),(W$8-(((LOG(L322)-LOG(W322))/((LOG(X322)-LOG(W322)))*(W$8-X$8)))),IF(AND(L322&gt;=X322,L322&lt;=Y322),(X$8-(((LOG(L322)-LOG(X322))/((LOG(Y322)-LOG(X322)))*(X$8-Y$8)))),IF(AND(L322&gt;=Y322,L322&lt;=Z322),(Y$8-(((LOG(L322)-LOG(Y322))/((LOG(Z322)-LOG(Y322)))*(Y$8-Z$8)))),IF(AND(L322&gt;=Z322,L322&lt;=AA322),(Z$8-(((LOG(L322)-LOG(Z322))/((LOG(AA322)-LOG(Z322)))*(Z$8-AA$8)))),IF(AND(L322&gt;=AA322,L322&lt;=AB322),(AA$8-(((LOG(L322)-LOG(AA322))/((LOG(AB322)-LOG(AA322)))*(AA$8-AB$8)))),IF(AND(L322&gt;=AB322,L322&lt;=AC322),(AB$8-(((LOG(L322)-LOG(AB322))/((LOG(AC322)-LOG(AB322)))*(AB$8-AC$8)))),IF(AND(L322&gt;=AC322,L322&lt;=AD322),(AC$8-(((LOG(L322)-LOG(AC322))/((LOG(AD322)-LOG(AC322)))*(AC$8-AD$8)))),IF(L322&gt;AD322*1.1,"&lt;0.2",0.2))))))))),"")</f>
        <v>0.42505194100845345</v>
      </c>
      <c r="P322" s="71">
        <f>IF(O322&lt;&gt;"",VLOOKUP($A322,Sheet4!$A$2:$O$1309,14,FALSE)*100,"")</f>
        <v>0.44467092698268207</v>
      </c>
      <c r="Q322" s="71">
        <f>IF(P322&lt;&gt;"",VLOOKUP($A322,Sheet4!$A$2:$O$1309,15,FALSE)*100,"")</f>
        <v>4.2713652596356404</v>
      </c>
      <c r="R322" s="73" t="str">
        <f t="shared" si="10"/>
        <v>&gt;200,  &lt;500</v>
      </c>
      <c r="S322" s="63" t="s">
        <v>4365</v>
      </c>
      <c r="T322" s="63" t="str">
        <f>IF(ISNA(VLOOKUP(A322,Sheet1!B$3:C$1266,2,FALSE)=TRUE),"NC",VLOOKUP(A322,Sheet1!B$3:C$1266,2,FALSE))</f>
        <v>Regulated</v>
      </c>
      <c r="U322" s="66">
        <f>IF(ISNA(VLOOKUP($A322,Sheet1!$B$3:$AH$1266,Sheet1!E$1+(Sheet1!$A$1-1)*10,FALSE))=TRUE,"---",IF(VLOOKUP($A322,Sheet1!$B$3:$AH$1266,Sheet1!E$1+(Sheet1!$A$1-1)*10,FALSE)="---","---", (ROUND(VLOOKUP($A322,Sheet1!$B$3:$AH$1266,Sheet1!E$1+(Sheet1!$A$1-1)*10,FALSE),IF(VLOOKUP($A322,Sheet1!$B$3:$AH$1266,Sheet1!E$1+(Sheet1!$A$1-1)*10,FALSE)&gt;99999,-3,IF(VLOOKUP($A322,Sheet1!$B$3:$AH$1266,Sheet1!E$1+(Sheet1!$A$1-1)*10,FALSE)&gt;9999,-2,IF(VLOOKUP($A322,Sheet1!$B$3:$AH$1266,Sheet1!E$1+(Sheet1!$A$1-1)*10,FALSE)&gt;999,-1,0)))))))</f>
        <v>7610</v>
      </c>
      <c r="V322" s="66">
        <f>IF(ISNA(VLOOKUP($A322,Sheet1!$B$3:$AH$1266,Sheet1!F$1+(Sheet1!$A$1-1)*10,FALSE))=TRUE,"---",IF(VLOOKUP($A322,Sheet1!$B$3:$AH$1266,Sheet1!F$1+(Sheet1!$A$1-1)*10,FALSE)="---","---", (ROUND(VLOOKUP($A322,Sheet1!$B$3:$AH$1266,Sheet1!F$1+(Sheet1!$A$1-1)*10,FALSE),IF(VLOOKUP($A322,Sheet1!$B$3:$AH$1266,Sheet1!F$1+(Sheet1!$A$1-1)*10,FALSE)&gt;99999,-3,IF(VLOOKUP($A322,Sheet1!$B$3:$AH$1266,Sheet1!F$1+(Sheet1!$A$1-1)*10,FALSE)&gt;9999,-2,IF(VLOOKUP($A322,Sheet1!$B$3:$AH$1266,Sheet1!F$1+(Sheet1!$A$1-1)*10,FALSE)&gt;999,-1,0)))))))</f>
        <v>10900</v>
      </c>
      <c r="W322" s="66">
        <f>IF(ISNA(VLOOKUP($A322,Sheet1!$B$3:$AH$1266,Sheet1!G$1+(Sheet1!$A$1-1)*10,FALSE))=TRUE,"---",IF(VLOOKUP($A322,Sheet1!$B$3:$AH$1266,Sheet1!G$1+(Sheet1!$A$1-1)*10,FALSE)="---","---", (ROUND(VLOOKUP($A322,Sheet1!$B$3:$AH$1266,Sheet1!G$1+(Sheet1!$A$1-1)*10,FALSE),IF(VLOOKUP($A322,Sheet1!$B$3:$AH$1266,Sheet1!G$1+(Sheet1!$A$1-1)*10,FALSE)&gt;99999,-3,IF(VLOOKUP($A322,Sheet1!$B$3:$AH$1266,Sheet1!G$1+(Sheet1!$A$1-1)*10,FALSE)&gt;9999,-2,IF(VLOOKUP($A322,Sheet1!$B$3:$AH$1266,Sheet1!G$1+(Sheet1!$A$1-1)*10,FALSE)&gt;999,-1,0)))))))</f>
        <v>15800</v>
      </c>
      <c r="X322" s="66">
        <f>IF(ISNA(VLOOKUP($A322,Sheet1!$B$3:$AH$1266,Sheet1!H$1+(Sheet1!$A$1-1)*10,FALSE))=TRUE,"---",IF(VLOOKUP($A322,Sheet1!$B$3:$AH$1266,Sheet1!H$1+(Sheet1!$A$1-1)*10,FALSE)="---","---", (ROUND(VLOOKUP($A322,Sheet1!$B$3:$AH$1266,Sheet1!H$1+(Sheet1!$A$1-1)*10,FALSE),IF(VLOOKUP($A322,Sheet1!$B$3:$AH$1266,Sheet1!H$1+(Sheet1!$A$1-1)*10,FALSE)&gt;99999,-3,IF(VLOOKUP($A322,Sheet1!$B$3:$AH$1266,Sheet1!H$1+(Sheet1!$A$1-1)*10,FALSE)&gt;9999,-2,IF(VLOOKUP($A322,Sheet1!$B$3:$AH$1266,Sheet1!H$1+(Sheet1!$A$1-1)*10,FALSE)&gt;999,-1,0)))))))</f>
        <v>31300</v>
      </c>
      <c r="Y322" s="66">
        <f>IF(ISNA(VLOOKUP($A322,Sheet1!$B$3:$AH$1266,Sheet1!I$1+(Sheet1!$A$1-1)*10,FALSE))=TRUE,"---",IF(VLOOKUP($A322,Sheet1!$B$3:$AH$1266,Sheet1!I$1+(Sheet1!$A$1-1)*10,FALSE)="---","---", (ROUND(VLOOKUP($A322,Sheet1!$B$3:$AH$1266,Sheet1!I$1+(Sheet1!$A$1-1)*10,FALSE),IF(VLOOKUP($A322,Sheet1!$B$3:$AH$1266,Sheet1!I$1+(Sheet1!$A$1-1)*10,FALSE)&gt;99999,-3,IF(VLOOKUP($A322,Sheet1!$B$3:$AH$1266,Sheet1!I$1+(Sheet1!$A$1-1)*10,FALSE)&gt;9999,-2,IF(VLOOKUP($A322,Sheet1!$B$3:$AH$1266,Sheet1!I$1+(Sheet1!$A$1-1)*10,FALSE)&gt;999,-1,0)))))))</f>
        <v>44100</v>
      </c>
      <c r="Z322" s="66">
        <f>IF(ISNA(VLOOKUP($A322,Sheet1!$B$3:$AH$1266,Sheet1!J$1+(Sheet1!$A$1-1)*10,FALSE))=TRUE,"---",IF(VLOOKUP($A322,Sheet1!$B$3:$AH$1266,Sheet1!J$1+(Sheet1!$A$1-1)*10,FALSE)="---","---", (ROUND(VLOOKUP($A322,Sheet1!$B$3:$AH$1266,Sheet1!J$1+(Sheet1!$A$1-1)*10,FALSE),IF(VLOOKUP($A322,Sheet1!$B$3:$AH$1266,Sheet1!J$1+(Sheet1!$A$1-1)*10,FALSE)&gt;99999,-3,IF(VLOOKUP($A322,Sheet1!$B$3:$AH$1266,Sheet1!J$1+(Sheet1!$A$1-1)*10,FALSE)&gt;9999,-2,IF(VLOOKUP($A322,Sheet1!$B$3:$AH$1266,Sheet1!J$1+(Sheet1!$A$1-1)*10,FALSE)&gt;999,-1,0)))))))</f>
        <v>62800</v>
      </c>
      <c r="AA322" s="66">
        <f>IF(ISNA(VLOOKUP($A322,Sheet1!$B$3:$AH$1266,Sheet1!K$1+(Sheet1!$A$1-1)*10,FALSE))=TRUE,"---",IF(VLOOKUP($A322,Sheet1!$B$3:$AH$1266,Sheet1!K$1+(Sheet1!$A$1-1)*10,FALSE)="---","---", (ROUND(VLOOKUP($A322,Sheet1!$B$3:$AH$1266,Sheet1!K$1+(Sheet1!$A$1-1)*10,FALSE),IF(VLOOKUP($A322,Sheet1!$B$3:$AH$1266,Sheet1!K$1+(Sheet1!$A$1-1)*10,FALSE)&gt;99999,-3,IF(VLOOKUP($A322,Sheet1!$B$3:$AH$1266,Sheet1!K$1+(Sheet1!$A$1-1)*10,FALSE)&gt;9999,-2,IF(VLOOKUP($A322,Sheet1!$B$3:$AH$1266,Sheet1!K$1+(Sheet1!$A$1-1)*10,FALSE)&gt;999,-1,0)))))))</f>
        <v>78300</v>
      </c>
      <c r="AB322" s="66">
        <f>IF(ISNA(VLOOKUP($A322,Sheet1!$B$3:$AH$1266,Sheet1!L$1+(Sheet1!$A$1-1)*10,FALSE))=TRUE,"---",IF(VLOOKUP($A322,Sheet1!$B$3:$AH$1266,Sheet1!L$1+(Sheet1!$A$1-1)*10,FALSE)="---","---", (ROUND(VLOOKUP($A322,Sheet1!$B$3:$AH$1266,Sheet1!L$1+(Sheet1!$A$1-1)*10,FALSE),IF(VLOOKUP($A322,Sheet1!$B$3:$AH$1266,Sheet1!L$1+(Sheet1!$A$1-1)*10,FALSE)&gt;99999,-3,IF(VLOOKUP($A322,Sheet1!$B$3:$AH$1266,Sheet1!L$1+(Sheet1!$A$1-1)*10,FALSE)&gt;9999,-2,IF(VLOOKUP($A322,Sheet1!$B$3:$AH$1266,Sheet1!L$1+(Sheet1!$A$1-1)*10,FALSE)&gt;999,-1,0)))))))</f>
        <v>95100</v>
      </c>
      <c r="AC322" s="66">
        <f>IF(ISNA(VLOOKUP($A322,Sheet1!$B$3:$AH$1266,Sheet1!M$1+(Sheet1!$A$1-1)*10,FALSE))=TRUE,"---",IF(VLOOKUP($A322,Sheet1!$B$3:$AH$1266,Sheet1!M$1+(Sheet1!$A$1-1)*10,FALSE)="---","---", (ROUND(VLOOKUP($A322,Sheet1!$B$3:$AH$1266,Sheet1!M$1+(Sheet1!$A$1-1)*10,FALSE),IF(VLOOKUP($A322,Sheet1!$B$3:$AH$1266,Sheet1!M$1+(Sheet1!$A$1-1)*10,FALSE)&gt;99999,-3,IF(VLOOKUP($A322,Sheet1!$B$3:$AH$1266,Sheet1!M$1+(Sheet1!$A$1-1)*10,FALSE)&gt;9999,-2,IF(VLOOKUP($A322,Sheet1!$B$3:$AH$1266,Sheet1!M$1+(Sheet1!$A$1-1)*10,FALSE)&gt;999,-1,0)))))))</f>
        <v>113000</v>
      </c>
      <c r="AD322" s="66">
        <f>IF(ISNA(VLOOKUP($A322,Sheet1!$B$3:$AH$1266,Sheet1!N$1+(Sheet1!$A$1-1)*10,FALSE))=TRUE,"---",IF(VLOOKUP($A322,Sheet1!$B$3:$AH$1266,Sheet1!N$1+(Sheet1!$A$1-1)*10,FALSE)="---","---", (ROUND(VLOOKUP($A322,Sheet1!$B$3:$AH$1266,Sheet1!N$1+(Sheet1!$A$1-1)*10,FALSE),IF(VLOOKUP($A322,Sheet1!$B$3:$AH$1266,Sheet1!N$1+(Sheet1!$A$1-1)*10,FALSE)&gt;99999,-3,IF(VLOOKUP($A322,Sheet1!$B$3:$AH$1266,Sheet1!N$1+(Sheet1!$A$1-1)*10,FALSE)&gt;9999,-2,IF(VLOOKUP($A322,Sheet1!$B$3:$AH$1266,Sheet1!N$1+(Sheet1!$A$1-1)*10,FALSE)&gt;999,-1,0)))))))</f>
        <v>139000</v>
      </c>
    </row>
    <row r="323" spans="1:30" ht="25.5" customHeight="1" x14ac:dyDescent="0.25">
      <c r="A323" s="125" t="s">
        <v>508</v>
      </c>
      <c r="B323" s="126" t="s">
        <v>509</v>
      </c>
      <c r="C323" s="125">
        <v>422807</v>
      </c>
      <c r="D323" s="125">
        <v>742733</v>
      </c>
      <c r="E323" s="70" t="s">
        <v>3022</v>
      </c>
      <c r="F323" s="52" t="s">
        <v>4545</v>
      </c>
      <c r="G323" s="127" t="s">
        <v>31</v>
      </c>
      <c r="H323" s="128">
        <v>44.6</v>
      </c>
      <c r="I323" s="112">
        <v>31871</v>
      </c>
      <c r="J323" s="113">
        <v>8.25</v>
      </c>
      <c r="K323" s="127" t="s">
        <v>28</v>
      </c>
      <c r="L323" s="156" t="s">
        <v>4405</v>
      </c>
      <c r="M323" s="157" t="s">
        <v>4405</v>
      </c>
      <c r="N323" s="127" t="s">
        <v>75</v>
      </c>
      <c r="O323" s="68" t="s">
        <v>4405</v>
      </c>
      <c r="P323" s="68" t="s">
        <v>4405</v>
      </c>
      <c r="Q323" s="68" t="s">
        <v>4405</v>
      </c>
      <c r="R323" s="74" t="s">
        <v>4405</v>
      </c>
      <c r="S323" s="64" t="s">
        <v>4365</v>
      </c>
      <c r="T323" s="64" t="str">
        <f>IF(ISNA(VLOOKUP(A323,Sheet1!B$3:C$1266,2,FALSE)=TRUE),"NC",VLOOKUP(A323,Sheet1!B$3:C$1266,2,FALSE))</f>
        <v>Rural</v>
      </c>
      <c r="U323" s="65">
        <f>IF(ISNA(VLOOKUP($A323,Sheet1!$B$3:$AH$1266,Sheet1!E$1+(Sheet1!$A$1-1)*10,FALSE))=TRUE,"---",IF(VLOOKUP($A323,Sheet1!$B$3:$AH$1266,Sheet1!E$1+(Sheet1!$A$1-1)*10,FALSE)="---","---", (ROUND(VLOOKUP($A323,Sheet1!$B$3:$AH$1266,Sheet1!E$1+(Sheet1!$A$1-1)*10,FALSE),IF(VLOOKUP($A323,Sheet1!$B$3:$AH$1266,Sheet1!E$1+(Sheet1!$A$1-1)*10,FALSE)&gt;99999,-3,IF(VLOOKUP($A323,Sheet1!$B$3:$AH$1266,Sheet1!E$1+(Sheet1!$A$1-1)*10,FALSE)&gt;9999,-2,IF(VLOOKUP($A323,Sheet1!$B$3:$AH$1266,Sheet1!E$1+(Sheet1!$A$1-1)*10,FALSE)&gt;999,-1,0)))))))</f>
        <v>1260</v>
      </c>
      <c r="V323" s="65">
        <f>IF(ISNA(VLOOKUP($A323,Sheet1!$B$3:$AH$1266,Sheet1!F$1+(Sheet1!$A$1-1)*10,FALSE))=TRUE,"---",IF(VLOOKUP($A323,Sheet1!$B$3:$AH$1266,Sheet1!F$1+(Sheet1!$A$1-1)*10,FALSE)="---","---", (ROUND(VLOOKUP($A323,Sheet1!$B$3:$AH$1266,Sheet1!F$1+(Sheet1!$A$1-1)*10,FALSE),IF(VLOOKUP($A323,Sheet1!$B$3:$AH$1266,Sheet1!F$1+(Sheet1!$A$1-1)*10,FALSE)&gt;99999,-3,IF(VLOOKUP($A323,Sheet1!$B$3:$AH$1266,Sheet1!F$1+(Sheet1!$A$1-1)*10,FALSE)&gt;9999,-2,IF(VLOOKUP($A323,Sheet1!$B$3:$AH$1266,Sheet1!F$1+(Sheet1!$A$1-1)*10,FALSE)&gt;999,-1,0)))))))</f>
        <v>1590</v>
      </c>
      <c r="W323" s="65">
        <f>IF(ISNA(VLOOKUP($A323,Sheet1!$B$3:$AH$1266,Sheet1!G$1+(Sheet1!$A$1-1)*10,FALSE))=TRUE,"---",IF(VLOOKUP($A323,Sheet1!$B$3:$AH$1266,Sheet1!G$1+(Sheet1!$A$1-1)*10,FALSE)="---","---", (ROUND(VLOOKUP($A323,Sheet1!$B$3:$AH$1266,Sheet1!G$1+(Sheet1!$A$1-1)*10,FALSE),IF(VLOOKUP($A323,Sheet1!$B$3:$AH$1266,Sheet1!G$1+(Sheet1!$A$1-1)*10,FALSE)&gt;99999,-3,IF(VLOOKUP($A323,Sheet1!$B$3:$AH$1266,Sheet1!G$1+(Sheet1!$A$1-1)*10,FALSE)&gt;9999,-2,IF(VLOOKUP($A323,Sheet1!$B$3:$AH$1266,Sheet1!G$1+(Sheet1!$A$1-1)*10,FALSE)&gt;999,-1,0)))))))</f>
        <v>2060</v>
      </c>
      <c r="X323" s="65">
        <f>IF(ISNA(VLOOKUP($A323,Sheet1!$B$3:$AH$1266,Sheet1!H$1+(Sheet1!$A$1-1)*10,FALSE))=TRUE,"---",IF(VLOOKUP($A323,Sheet1!$B$3:$AH$1266,Sheet1!H$1+(Sheet1!$A$1-1)*10,FALSE)="---","---", (ROUND(VLOOKUP($A323,Sheet1!$B$3:$AH$1266,Sheet1!H$1+(Sheet1!$A$1-1)*10,FALSE),IF(VLOOKUP($A323,Sheet1!$B$3:$AH$1266,Sheet1!H$1+(Sheet1!$A$1-1)*10,FALSE)&gt;99999,-3,IF(VLOOKUP($A323,Sheet1!$B$3:$AH$1266,Sheet1!H$1+(Sheet1!$A$1-1)*10,FALSE)&gt;9999,-2,IF(VLOOKUP($A323,Sheet1!$B$3:$AH$1266,Sheet1!H$1+(Sheet1!$A$1-1)*10,FALSE)&gt;999,-1,0)))))))</f>
        <v>3480</v>
      </c>
      <c r="Y323" s="65">
        <f>IF(ISNA(VLOOKUP($A323,Sheet1!$B$3:$AH$1266,Sheet1!I$1+(Sheet1!$A$1-1)*10,FALSE))=TRUE,"---",IF(VLOOKUP($A323,Sheet1!$B$3:$AH$1266,Sheet1!I$1+(Sheet1!$A$1-1)*10,FALSE)="---","---", (ROUND(VLOOKUP($A323,Sheet1!$B$3:$AH$1266,Sheet1!I$1+(Sheet1!$A$1-1)*10,FALSE),IF(VLOOKUP($A323,Sheet1!$B$3:$AH$1266,Sheet1!I$1+(Sheet1!$A$1-1)*10,FALSE)&gt;99999,-3,IF(VLOOKUP($A323,Sheet1!$B$3:$AH$1266,Sheet1!I$1+(Sheet1!$A$1-1)*10,FALSE)&gt;9999,-2,IF(VLOOKUP($A323,Sheet1!$B$3:$AH$1266,Sheet1!I$1+(Sheet1!$A$1-1)*10,FALSE)&gt;999,-1,0)))))))</f>
        <v>4650</v>
      </c>
      <c r="Z323" s="65">
        <f>IF(ISNA(VLOOKUP($A323,Sheet1!$B$3:$AH$1266,Sheet1!J$1+(Sheet1!$A$1-1)*10,FALSE))=TRUE,"---",IF(VLOOKUP($A323,Sheet1!$B$3:$AH$1266,Sheet1!J$1+(Sheet1!$A$1-1)*10,FALSE)="---","---", (ROUND(VLOOKUP($A323,Sheet1!$B$3:$AH$1266,Sheet1!J$1+(Sheet1!$A$1-1)*10,FALSE),IF(VLOOKUP($A323,Sheet1!$B$3:$AH$1266,Sheet1!J$1+(Sheet1!$A$1-1)*10,FALSE)&gt;99999,-3,IF(VLOOKUP($A323,Sheet1!$B$3:$AH$1266,Sheet1!J$1+(Sheet1!$A$1-1)*10,FALSE)&gt;9999,-2,IF(VLOOKUP($A323,Sheet1!$B$3:$AH$1266,Sheet1!J$1+(Sheet1!$A$1-1)*10,FALSE)&gt;999,-1,0)))))))</f>
        <v>6300</v>
      </c>
      <c r="AA323" s="65">
        <f>IF(ISNA(VLOOKUP($A323,Sheet1!$B$3:$AH$1266,Sheet1!K$1+(Sheet1!$A$1-1)*10,FALSE))=TRUE,"---",IF(VLOOKUP($A323,Sheet1!$B$3:$AH$1266,Sheet1!K$1+(Sheet1!$A$1-1)*10,FALSE)="---","---", (ROUND(VLOOKUP($A323,Sheet1!$B$3:$AH$1266,Sheet1!K$1+(Sheet1!$A$1-1)*10,FALSE),IF(VLOOKUP($A323,Sheet1!$B$3:$AH$1266,Sheet1!K$1+(Sheet1!$A$1-1)*10,FALSE)&gt;99999,-3,IF(VLOOKUP($A323,Sheet1!$B$3:$AH$1266,Sheet1!K$1+(Sheet1!$A$1-1)*10,FALSE)&gt;9999,-2,IF(VLOOKUP($A323,Sheet1!$B$3:$AH$1266,Sheet1!K$1+(Sheet1!$A$1-1)*10,FALSE)&gt;999,-1,0)))))))</f>
        <v>7740</v>
      </c>
      <c r="AB323" s="65">
        <f>IF(ISNA(VLOOKUP($A323,Sheet1!$B$3:$AH$1266,Sheet1!L$1+(Sheet1!$A$1-1)*10,FALSE))=TRUE,"---",IF(VLOOKUP($A323,Sheet1!$B$3:$AH$1266,Sheet1!L$1+(Sheet1!$A$1-1)*10,FALSE)="---","---", (ROUND(VLOOKUP($A323,Sheet1!$B$3:$AH$1266,Sheet1!L$1+(Sheet1!$A$1-1)*10,FALSE),IF(VLOOKUP($A323,Sheet1!$B$3:$AH$1266,Sheet1!L$1+(Sheet1!$A$1-1)*10,FALSE)&gt;99999,-3,IF(VLOOKUP($A323,Sheet1!$B$3:$AH$1266,Sheet1!L$1+(Sheet1!$A$1-1)*10,FALSE)&gt;9999,-2,IF(VLOOKUP($A323,Sheet1!$B$3:$AH$1266,Sheet1!L$1+(Sheet1!$A$1-1)*10,FALSE)&gt;999,-1,0)))))))</f>
        <v>9280</v>
      </c>
      <c r="AC323" s="65">
        <f>IF(ISNA(VLOOKUP($A323,Sheet1!$B$3:$AH$1266,Sheet1!M$1+(Sheet1!$A$1-1)*10,FALSE))=TRUE,"---",IF(VLOOKUP($A323,Sheet1!$B$3:$AH$1266,Sheet1!M$1+(Sheet1!$A$1-1)*10,FALSE)="---","---", (ROUND(VLOOKUP($A323,Sheet1!$B$3:$AH$1266,Sheet1!M$1+(Sheet1!$A$1-1)*10,FALSE),IF(VLOOKUP($A323,Sheet1!$B$3:$AH$1266,Sheet1!M$1+(Sheet1!$A$1-1)*10,FALSE)&gt;99999,-3,IF(VLOOKUP($A323,Sheet1!$B$3:$AH$1266,Sheet1!M$1+(Sheet1!$A$1-1)*10,FALSE)&gt;9999,-2,IF(VLOOKUP($A323,Sheet1!$B$3:$AH$1266,Sheet1!M$1+(Sheet1!$A$1-1)*10,FALSE)&gt;999,-1,0)))))))</f>
        <v>11000</v>
      </c>
      <c r="AD323" s="65">
        <f>IF(ISNA(VLOOKUP($A323,Sheet1!$B$3:$AH$1266,Sheet1!N$1+(Sheet1!$A$1-1)*10,FALSE))=TRUE,"---",IF(VLOOKUP($A323,Sheet1!$B$3:$AH$1266,Sheet1!N$1+(Sheet1!$A$1-1)*10,FALSE)="---","---", (ROUND(VLOOKUP($A323,Sheet1!$B$3:$AH$1266,Sheet1!N$1+(Sheet1!$A$1-1)*10,FALSE),IF(VLOOKUP($A323,Sheet1!$B$3:$AH$1266,Sheet1!N$1+(Sheet1!$A$1-1)*10,FALSE)&gt;99999,-3,IF(VLOOKUP($A323,Sheet1!$B$3:$AH$1266,Sheet1!N$1+(Sheet1!$A$1-1)*10,FALSE)&gt;9999,-2,IF(VLOOKUP($A323,Sheet1!$B$3:$AH$1266,Sheet1!N$1+(Sheet1!$A$1-1)*10,FALSE)&gt;999,-1,0)))))))</f>
        <v>13300</v>
      </c>
    </row>
    <row r="324" spans="1:30" ht="25.5" customHeight="1" x14ac:dyDescent="0.25">
      <c r="A324" s="133" t="s">
        <v>510</v>
      </c>
      <c r="B324" s="141" t="s">
        <v>511</v>
      </c>
      <c r="C324" s="133">
        <v>423123</v>
      </c>
      <c r="D324" s="133">
        <v>742440</v>
      </c>
      <c r="E324" s="67" t="s">
        <v>3022</v>
      </c>
      <c r="F324" s="135" t="s">
        <v>4405</v>
      </c>
      <c r="G324" s="118" t="s">
        <v>160</v>
      </c>
      <c r="H324" s="136">
        <v>16.2</v>
      </c>
      <c r="I324" s="119">
        <v>18592</v>
      </c>
      <c r="J324" s="137" t="s">
        <v>4405</v>
      </c>
      <c r="K324" s="118" t="s">
        <v>17</v>
      </c>
      <c r="L324" s="122">
        <v>5760</v>
      </c>
      <c r="M324" s="123">
        <v>356</v>
      </c>
      <c r="N324" s="118" t="s">
        <v>145</v>
      </c>
      <c r="O324" s="71" t="str">
        <f t="shared" si="11"/>
        <v>&lt;0.2</v>
      </c>
      <c r="P324" s="71">
        <f>IF(O324&lt;&gt;"",VLOOKUP($A324,Sheet4!$A$2:$O$1309,14,FALSE)*100,"")</f>
        <v>0.14209477595243936</v>
      </c>
      <c r="Q324" s="71">
        <f>IF(P324&lt;&gt;"",VLOOKUP($A324,Sheet4!$A$2:$O$1309,15,FALSE)*100,"")</f>
        <v>1.3831557506582604</v>
      </c>
      <c r="R324" s="73" t="str">
        <f t="shared" si="10"/>
        <v>&gt;500</v>
      </c>
      <c r="S324" s="63" t="s">
        <v>4365</v>
      </c>
      <c r="T324" s="63" t="str">
        <f>IF(ISNA(VLOOKUP(A324,Sheet1!B$3:C$1266,2,FALSE)=TRUE),"NC",VLOOKUP(A324,Sheet1!B$3:C$1266,2,FALSE))</f>
        <v>Rural</v>
      </c>
      <c r="U324" s="66">
        <f>IF(ISNA(VLOOKUP($A324,Sheet1!$B$3:$AH$1266,Sheet1!E$1+(Sheet1!$A$1-1)*10,FALSE))=TRUE,"---",IF(VLOOKUP($A324,Sheet1!$B$3:$AH$1266,Sheet1!E$1+(Sheet1!$A$1-1)*10,FALSE)="---","---", (ROUND(VLOOKUP($A324,Sheet1!$B$3:$AH$1266,Sheet1!E$1+(Sheet1!$A$1-1)*10,FALSE),IF(VLOOKUP($A324,Sheet1!$B$3:$AH$1266,Sheet1!E$1+(Sheet1!$A$1-1)*10,FALSE)&gt;99999,-3,IF(VLOOKUP($A324,Sheet1!$B$3:$AH$1266,Sheet1!E$1+(Sheet1!$A$1-1)*10,FALSE)&gt;9999,-2,IF(VLOOKUP($A324,Sheet1!$B$3:$AH$1266,Sheet1!E$1+(Sheet1!$A$1-1)*10,FALSE)&gt;999,-1,0)))))))</f>
        <v>328</v>
      </c>
      <c r="V324" s="66">
        <f>IF(ISNA(VLOOKUP($A324,Sheet1!$B$3:$AH$1266,Sheet1!F$1+(Sheet1!$A$1-1)*10,FALSE))=TRUE,"---",IF(VLOOKUP($A324,Sheet1!$B$3:$AH$1266,Sheet1!F$1+(Sheet1!$A$1-1)*10,FALSE)="---","---", (ROUND(VLOOKUP($A324,Sheet1!$B$3:$AH$1266,Sheet1!F$1+(Sheet1!$A$1-1)*10,FALSE),IF(VLOOKUP($A324,Sheet1!$B$3:$AH$1266,Sheet1!F$1+(Sheet1!$A$1-1)*10,FALSE)&gt;99999,-3,IF(VLOOKUP($A324,Sheet1!$B$3:$AH$1266,Sheet1!F$1+(Sheet1!$A$1-1)*10,FALSE)&gt;9999,-2,IF(VLOOKUP($A324,Sheet1!$B$3:$AH$1266,Sheet1!F$1+(Sheet1!$A$1-1)*10,FALSE)&gt;999,-1,0)))))))</f>
        <v>426</v>
      </c>
      <c r="W324" s="66">
        <f>IF(ISNA(VLOOKUP($A324,Sheet1!$B$3:$AH$1266,Sheet1!G$1+(Sheet1!$A$1-1)*10,FALSE))=TRUE,"---",IF(VLOOKUP($A324,Sheet1!$B$3:$AH$1266,Sheet1!G$1+(Sheet1!$A$1-1)*10,FALSE)="---","---", (ROUND(VLOOKUP($A324,Sheet1!$B$3:$AH$1266,Sheet1!G$1+(Sheet1!$A$1-1)*10,FALSE),IF(VLOOKUP($A324,Sheet1!$B$3:$AH$1266,Sheet1!G$1+(Sheet1!$A$1-1)*10,FALSE)&gt;99999,-3,IF(VLOOKUP($A324,Sheet1!$B$3:$AH$1266,Sheet1!G$1+(Sheet1!$A$1-1)*10,FALSE)&gt;9999,-2,IF(VLOOKUP($A324,Sheet1!$B$3:$AH$1266,Sheet1!G$1+(Sheet1!$A$1-1)*10,FALSE)&gt;999,-1,0)))))))</f>
        <v>581</v>
      </c>
      <c r="X324" s="66">
        <f>IF(ISNA(VLOOKUP($A324,Sheet1!$B$3:$AH$1266,Sheet1!H$1+(Sheet1!$A$1-1)*10,FALSE))=TRUE,"---",IF(VLOOKUP($A324,Sheet1!$B$3:$AH$1266,Sheet1!H$1+(Sheet1!$A$1-1)*10,FALSE)="---","---", (ROUND(VLOOKUP($A324,Sheet1!$B$3:$AH$1266,Sheet1!H$1+(Sheet1!$A$1-1)*10,FALSE),IF(VLOOKUP($A324,Sheet1!$B$3:$AH$1266,Sheet1!H$1+(Sheet1!$A$1-1)*10,FALSE)&gt;99999,-3,IF(VLOOKUP($A324,Sheet1!$B$3:$AH$1266,Sheet1!H$1+(Sheet1!$A$1-1)*10,FALSE)&gt;9999,-2,IF(VLOOKUP($A324,Sheet1!$B$3:$AH$1266,Sheet1!H$1+(Sheet1!$A$1-1)*10,FALSE)&gt;999,-1,0)))))))</f>
        <v>1060</v>
      </c>
      <c r="Y324" s="66">
        <f>IF(ISNA(VLOOKUP($A324,Sheet1!$B$3:$AH$1266,Sheet1!I$1+(Sheet1!$A$1-1)*10,FALSE))=TRUE,"---",IF(VLOOKUP($A324,Sheet1!$B$3:$AH$1266,Sheet1!I$1+(Sheet1!$A$1-1)*10,FALSE)="---","---", (ROUND(VLOOKUP($A324,Sheet1!$B$3:$AH$1266,Sheet1!I$1+(Sheet1!$A$1-1)*10,FALSE),IF(VLOOKUP($A324,Sheet1!$B$3:$AH$1266,Sheet1!I$1+(Sheet1!$A$1-1)*10,FALSE)&gt;99999,-3,IF(VLOOKUP($A324,Sheet1!$B$3:$AH$1266,Sheet1!I$1+(Sheet1!$A$1-1)*10,FALSE)&gt;9999,-2,IF(VLOOKUP($A324,Sheet1!$B$3:$AH$1266,Sheet1!I$1+(Sheet1!$A$1-1)*10,FALSE)&gt;999,-1,0)))))))</f>
        <v>1470</v>
      </c>
      <c r="Z324" s="66">
        <f>IF(ISNA(VLOOKUP($A324,Sheet1!$B$3:$AH$1266,Sheet1!J$1+(Sheet1!$A$1-1)*10,FALSE))=TRUE,"---",IF(VLOOKUP($A324,Sheet1!$B$3:$AH$1266,Sheet1!J$1+(Sheet1!$A$1-1)*10,FALSE)="---","---", (ROUND(VLOOKUP($A324,Sheet1!$B$3:$AH$1266,Sheet1!J$1+(Sheet1!$A$1-1)*10,FALSE),IF(VLOOKUP($A324,Sheet1!$B$3:$AH$1266,Sheet1!J$1+(Sheet1!$A$1-1)*10,FALSE)&gt;99999,-3,IF(VLOOKUP($A324,Sheet1!$B$3:$AH$1266,Sheet1!J$1+(Sheet1!$A$1-1)*10,FALSE)&gt;9999,-2,IF(VLOOKUP($A324,Sheet1!$B$3:$AH$1266,Sheet1!J$1+(Sheet1!$A$1-1)*10,FALSE)&gt;999,-1,0)))))))</f>
        <v>2100</v>
      </c>
      <c r="AA324" s="66">
        <f>IF(ISNA(VLOOKUP($A324,Sheet1!$B$3:$AH$1266,Sheet1!K$1+(Sheet1!$A$1-1)*10,FALSE))=TRUE,"---",IF(VLOOKUP($A324,Sheet1!$B$3:$AH$1266,Sheet1!K$1+(Sheet1!$A$1-1)*10,FALSE)="---","---", (ROUND(VLOOKUP($A324,Sheet1!$B$3:$AH$1266,Sheet1!K$1+(Sheet1!$A$1-1)*10,FALSE),IF(VLOOKUP($A324,Sheet1!$B$3:$AH$1266,Sheet1!K$1+(Sheet1!$A$1-1)*10,FALSE)&gt;99999,-3,IF(VLOOKUP($A324,Sheet1!$B$3:$AH$1266,Sheet1!K$1+(Sheet1!$A$1-1)*10,FALSE)&gt;9999,-2,IF(VLOOKUP($A324,Sheet1!$B$3:$AH$1266,Sheet1!K$1+(Sheet1!$A$1-1)*10,FALSE)&gt;999,-1,0)))))))</f>
        <v>2680</v>
      </c>
      <c r="AB324" s="66">
        <f>IF(ISNA(VLOOKUP($A324,Sheet1!$B$3:$AH$1266,Sheet1!L$1+(Sheet1!$A$1-1)*10,FALSE))=TRUE,"---",IF(VLOOKUP($A324,Sheet1!$B$3:$AH$1266,Sheet1!L$1+(Sheet1!$A$1-1)*10,FALSE)="---","---", (ROUND(VLOOKUP($A324,Sheet1!$B$3:$AH$1266,Sheet1!L$1+(Sheet1!$A$1-1)*10,FALSE),IF(VLOOKUP($A324,Sheet1!$B$3:$AH$1266,Sheet1!L$1+(Sheet1!$A$1-1)*10,FALSE)&gt;99999,-3,IF(VLOOKUP($A324,Sheet1!$B$3:$AH$1266,Sheet1!L$1+(Sheet1!$A$1-1)*10,FALSE)&gt;9999,-2,IF(VLOOKUP($A324,Sheet1!$B$3:$AH$1266,Sheet1!L$1+(Sheet1!$A$1-1)*10,FALSE)&gt;999,-1,0)))))))</f>
        <v>3320</v>
      </c>
      <c r="AC324" s="66">
        <f>IF(ISNA(VLOOKUP($A324,Sheet1!$B$3:$AH$1266,Sheet1!M$1+(Sheet1!$A$1-1)*10,FALSE))=TRUE,"---",IF(VLOOKUP($A324,Sheet1!$B$3:$AH$1266,Sheet1!M$1+(Sheet1!$A$1-1)*10,FALSE)="---","---", (ROUND(VLOOKUP($A324,Sheet1!$B$3:$AH$1266,Sheet1!M$1+(Sheet1!$A$1-1)*10,FALSE),IF(VLOOKUP($A324,Sheet1!$B$3:$AH$1266,Sheet1!M$1+(Sheet1!$A$1-1)*10,FALSE)&gt;99999,-3,IF(VLOOKUP($A324,Sheet1!$B$3:$AH$1266,Sheet1!M$1+(Sheet1!$A$1-1)*10,FALSE)&gt;9999,-2,IF(VLOOKUP($A324,Sheet1!$B$3:$AH$1266,Sheet1!M$1+(Sheet1!$A$1-1)*10,FALSE)&gt;999,-1,0)))))))</f>
        <v>4050</v>
      </c>
      <c r="AD324" s="66">
        <f>IF(ISNA(VLOOKUP($A324,Sheet1!$B$3:$AH$1266,Sheet1!N$1+(Sheet1!$A$1-1)*10,FALSE))=TRUE,"---",IF(VLOOKUP($A324,Sheet1!$B$3:$AH$1266,Sheet1!N$1+(Sheet1!$A$1-1)*10,FALSE)="---","---", (ROUND(VLOOKUP($A324,Sheet1!$B$3:$AH$1266,Sheet1!N$1+(Sheet1!$A$1-1)*10,FALSE),IF(VLOOKUP($A324,Sheet1!$B$3:$AH$1266,Sheet1!N$1+(Sheet1!$A$1-1)*10,FALSE)&gt;99999,-3,IF(VLOOKUP($A324,Sheet1!$B$3:$AH$1266,Sheet1!N$1+(Sheet1!$A$1-1)*10,FALSE)&gt;9999,-2,IF(VLOOKUP($A324,Sheet1!$B$3:$AH$1266,Sheet1!N$1+(Sheet1!$A$1-1)*10,FALSE)&gt;999,-1,0)))))))</f>
        <v>5110</v>
      </c>
    </row>
    <row r="325" spans="1:30" ht="25.5" customHeight="1" x14ac:dyDescent="0.25">
      <c r="A325" s="125" t="s">
        <v>512</v>
      </c>
      <c r="B325" s="126" t="s">
        <v>513</v>
      </c>
      <c r="C325" s="125">
        <v>423213</v>
      </c>
      <c r="D325" s="125">
        <v>742438</v>
      </c>
      <c r="E325" s="70" t="s">
        <v>3022</v>
      </c>
      <c r="F325" s="52" t="s">
        <v>4419</v>
      </c>
      <c r="G325" s="127" t="s">
        <v>31</v>
      </c>
      <c r="H325" s="128">
        <v>444</v>
      </c>
      <c r="I325" s="112">
        <v>40783</v>
      </c>
      <c r="J325" s="147">
        <v>22.37</v>
      </c>
      <c r="K325" s="127" t="s">
        <v>186</v>
      </c>
      <c r="L325" s="115">
        <v>134000</v>
      </c>
      <c r="M325" s="116">
        <v>302</v>
      </c>
      <c r="N325" s="127" t="s">
        <v>514</v>
      </c>
      <c r="O325" s="68">
        <f t="shared" si="11"/>
        <v>0.29396104934174849</v>
      </c>
      <c r="P325" s="68">
        <f>IF(O325&lt;&gt;"",VLOOKUP($A325,Sheet4!$A$2:$O$1309,14,FALSE)*100,"")</f>
        <v>0.50627419248587824</v>
      </c>
      <c r="Q325" s="68">
        <f>IF(P325&lt;&gt;"",VLOOKUP($A325,Sheet4!$A$2:$O$1309,15,FALSE)*100,"")</f>
        <v>4.8500003851243756</v>
      </c>
      <c r="R325" s="74" t="str">
        <f t="shared" si="10"/>
        <v>&gt;200,  &lt;500</v>
      </c>
      <c r="S325" s="64" t="s">
        <v>4365</v>
      </c>
      <c r="T325" s="64" t="str">
        <f>IF(ISNA(VLOOKUP(A325,Sheet1!B$3:C$1266,2,FALSE)=TRUE),"NC",VLOOKUP(A325,Sheet1!B$3:C$1266,2,FALSE))</f>
        <v>Regulated</v>
      </c>
      <c r="U325" s="65">
        <f>IF(ISNA(VLOOKUP($A325,Sheet1!$B$3:$AH$1266,Sheet1!E$1+(Sheet1!$A$1-1)*10,FALSE))=TRUE,"---",IF(VLOOKUP($A325,Sheet1!$B$3:$AH$1266,Sheet1!E$1+(Sheet1!$A$1-1)*10,FALSE)="---","---", (ROUND(VLOOKUP($A325,Sheet1!$B$3:$AH$1266,Sheet1!E$1+(Sheet1!$A$1-1)*10,FALSE),IF(VLOOKUP($A325,Sheet1!$B$3:$AH$1266,Sheet1!E$1+(Sheet1!$A$1-1)*10,FALSE)&gt;99999,-3,IF(VLOOKUP($A325,Sheet1!$B$3:$AH$1266,Sheet1!E$1+(Sheet1!$A$1-1)*10,FALSE)&gt;9999,-2,IF(VLOOKUP($A325,Sheet1!$B$3:$AH$1266,Sheet1!E$1+(Sheet1!$A$1-1)*10,FALSE)&gt;999,-1,0)))))))</f>
        <v>8150</v>
      </c>
      <c r="V325" s="65">
        <f>IF(ISNA(VLOOKUP($A325,Sheet1!$B$3:$AH$1266,Sheet1!F$1+(Sheet1!$A$1-1)*10,FALSE))=TRUE,"---",IF(VLOOKUP($A325,Sheet1!$B$3:$AH$1266,Sheet1!F$1+(Sheet1!$A$1-1)*10,FALSE)="---","---", (ROUND(VLOOKUP($A325,Sheet1!$B$3:$AH$1266,Sheet1!F$1+(Sheet1!$A$1-1)*10,FALSE),IF(VLOOKUP($A325,Sheet1!$B$3:$AH$1266,Sheet1!F$1+(Sheet1!$A$1-1)*10,FALSE)&gt;99999,-3,IF(VLOOKUP($A325,Sheet1!$B$3:$AH$1266,Sheet1!F$1+(Sheet1!$A$1-1)*10,FALSE)&gt;9999,-2,IF(VLOOKUP($A325,Sheet1!$B$3:$AH$1266,Sheet1!F$1+(Sheet1!$A$1-1)*10,FALSE)&gt;999,-1,0)))))))</f>
        <v>12000</v>
      </c>
      <c r="W325" s="65">
        <f>IF(ISNA(VLOOKUP($A325,Sheet1!$B$3:$AH$1266,Sheet1!G$1+(Sheet1!$A$1-1)*10,FALSE))=TRUE,"---",IF(VLOOKUP($A325,Sheet1!$B$3:$AH$1266,Sheet1!G$1+(Sheet1!$A$1-1)*10,FALSE)="---","---", (ROUND(VLOOKUP($A325,Sheet1!$B$3:$AH$1266,Sheet1!G$1+(Sheet1!$A$1-1)*10,FALSE),IF(VLOOKUP($A325,Sheet1!$B$3:$AH$1266,Sheet1!G$1+(Sheet1!$A$1-1)*10,FALSE)&gt;99999,-3,IF(VLOOKUP($A325,Sheet1!$B$3:$AH$1266,Sheet1!G$1+(Sheet1!$A$1-1)*10,FALSE)&gt;9999,-2,IF(VLOOKUP($A325,Sheet1!$B$3:$AH$1266,Sheet1!G$1+(Sheet1!$A$1-1)*10,FALSE)&gt;999,-1,0)))))))</f>
        <v>17600</v>
      </c>
      <c r="X325" s="65">
        <f>IF(ISNA(VLOOKUP($A325,Sheet1!$B$3:$AH$1266,Sheet1!H$1+(Sheet1!$A$1-1)*10,FALSE))=TRUE,"---",IF(VLOOKUP($A325,Sheet1!$B$3:$AH$1266,Sheet1!H$1+(Sheet1!$A$1-1)*10,FALSE)="---","---", (ROUND(VLOOKUP($A325,Sheet1!$B$3:$AH$1266,Sheet1!H$1+(Sheet1!$A$1-1)*10,FALSE),IF(VLOOKUP($A325,Sheet1!$B$3:$AH$1266,Sheet1!H$1+(Sheet1!$A$1-1)*10,FALSE)&gt;99999,-3,IF(VLOOKUP($A325,Sheet1!$B$3:$AH$1266,Sheet1!H$1+(Sheet1!$A$1-1)*10,FALSE)&gt;9999,-2,IF(VLOOKUP($A325,Sheet1!$B$3:$AH$1266,Sheet1!H$1+(Sheet1!$A$1-1)*10,FALSE)&gt;999,-1,0)))))))</f>
        <v>35300</v>
      </c>
      <c r="Y325" s="65">
        <f>IF(ISNA(VLOOKUP($A325,Sheet1!$B$3:$AH$1266,Sheet1!I$1+(Sheet1!$A$1-1)*10,FALSE))=TRUE,"---",IF(VLOOKUP($A325,Sheet1!$B$3:$AH$1266,Sheet1!I$1+(Sheet1!$A$1-1)*10,FALSE)="---","---", (ROUND(VLOOKUP($A325,Sheet1!$B$3:$AH$1266,Sheet1!I$1+(Sheet1!$A$1-1)*10,FALSE),IF(VLOOKUP($A325,Sheet1!$B$3:$AH$1266,Sheet1!I$1+(Sheet1!$A$1-1)*10,FALSE)&gt;99999,-3,IF(VLOOKUP($A325,Sheet1!$B$3:$AH$1266,Sheet1!I$1+(Sheet1!$A$1-1)*10,FALSE)&gt;9999,-2,IF(VLOOKUP($A325,Sheet1!$B$3:$AH$1266,Sheet1!I$1+(Sheet1!$A$1-1)*10,FALSE)&gt;999,-1,0)))))))</f>
        <v>49300</v>
      </c>
      <c r="Z325" s="65">
        <f>IF(ISNA(VLOOKUP($A325,Sheet1!$B$3:$AH$1266,Sheet1!J$1+(Sheet1!$A$1-1)*10,FALSE))=TRUE,"---",IF(VLOOKUP($A325,Sheet1!$B$3:$AH$1266,Sheet1!J$1+(Sheet1!$A$1-1)*10,FALSE)="---","---", (ROUND(VLOOKUP($A325,Sheet1!$B$3:$AH$1266,Sheet1!J$1+(Sheet1!$A$1-1)*10,FALSE),IF(VLOOKUP($A325,Sheet1!$B$3:$AH$1266,Sheet1!J$1+(Sheet1!$A$1-1)*10,FALSE)&gt;99999,-3,IF(VLOOKUP($A325,Sheet1!$B$3:$AH$1266,Sheet1!J$1+(Sheet1!$A$1-1)*10,FALSE)&gt;9999,-2,IF(VLOOKUP($A325,Sheet1!$B$3:$AH$1266,Sheet1!J$1+(Sheet1!$A$1-1)*10,FALSE)&gt;999,-1,0)))))))</f>
        <v>69000</v>
      </c>
      <c r="AA325" s="65">
        <f>IF(ISNA(VLOOKUP($A325,Sheet1!$B$3:$AH$1266,Sheet1!K$1+(Sheet1!$A$1-1)*10,FALSE))=TRUE,"---",IF(VLOOKUP($A325,Sheet1!$B$3:$AH$1266,Sheet1!K$1+(Sheet1!$A$1-1)*10,FALSE)="---","---", (ROUND(VLOOKUP($A325,Sheet1!$B$3:$AH$1266,Sheet1!K$1+(Sheet1!$A$1-1)*10,FALSE),IF(VLOOKUP($A325,Sheet1!$B$3:$AH$1266,Sheet1!K$1+(Sheet1!$A$1-1)*10,FALSE)&gt;99999,-3,IF(VLOOKUP($A325,Sheet1!$B$3:$AH$1266,Sheet1!K$1+(Sheet1!$A$1-1)*10,FALSE)&gt;9999,-2,IF(VLOOKUP($A325,Sheet1!$B$3:$AH$1266,Sheet1!K$1+(Sheet1!$A$1-1)*10,FALSE)&gt;999,-1,0)))))))</f>
        <v>84800</v>
      </c>
      <c r="AB325" s="65">
        <f>IF(ISNA(VLOOKUP($A325,Sheet1!$B$3:$AH$1266,Sheet1!L$1+(Sheet1!$A$1-1)*10,FALSE))=TRUE,"---",IF(VLOOKUP($A325,Sheet1!$B$3:$AH$1266,Sheet1!L$1+(Sheet1!$A$1-1)*10,FALSE)="---","---", (ROUND(VLOOKUP($A325,Sheet1!$B$3:$AH$1266,Sheet1!L$1+(Sheet1!$A$1-1)*10,FALSE),IF(VLOOKUP($A325,Sheet1!$B$3:$AH$1266,Sheet1!L$1+(Sheet1!$A$1-1)*10,FALSE)&gt;99999,-3,IF(VLOOKUP($A325,Sheet1!$B$3:$AH$1266,Sheet1!L$1+(Sheet1!$A$1-1)*10,FALSE)&gt;9999,-2,IF(VLOOKUP($A325,Sheet1!$B$3:$AH$1266,Sheet1!L$1+(Sheet1!$A$1-1)*10,FALSE)&gt;999,-1,0)))))))</f>
        <v>101000</v>
      </c>
      <c r="AC325" s="65">
        <f>IF(ISNA(VLOOKUP($A325,Sheet1!$B$3:$AH$1266,Sheet1!M$1+(Sheet1!$A$1-1)*10,FALSE))=TRUE,"---",IF(VLOOKUP($A325,Sheet1!$B$3:$AH$1266,Sheet1!M$1+(Sheet1!$A$1-1)*10,FALSE)="---","---", (ROUND(VLOOKUP($A325,Sheet1!$B$3:$AH$1266,Sheet1!M$1+(Sheet1!$A$1-1)*10,FALSE),IF(VLOOKUP($A325,Sheet1!$B$3:$AH$1266,Sheet1!M$1+(Sheet1!$A$1-1)*10,FALSE)&gt;99999,-3,IF(VLOOKUP($A325,Sheet1!$B$3:$AH$1266,Sheet1!M$1+(Sheet1!$A$1-1)*10,FALSE)&gt;9999,-2,IF(VLOOKUP($A325,Sheet1!$B$3:$AH$1266,Sheet1!M$1+(Sheet1!$A$1-1)*10,FALSE)&gt;999,-1,0)))))))</f>
        <v>118000</v>
      </c>
      <c r="AD325" s="65">
        <f>IF(ISNA(VLOOKUP($A325,Sheet1!$B$3:$AH$1266,Sheet1!N$1+(Sheet1!$A$1-1)*10,FALSE))=TRUE,"---",IF(VLOOKUP($A325,Sheet1!$B$3:$AH$1266,Sheet1!N$1+(Sheet1!$A$1-1)*10,FALSE)="---","---", (ROUND(VLOOKUP($A325,Sheet1!$B$3:$AH$1266,Sheet1!N$1+(Sheet1!$A$1-1)*10,FALSE),IF(VLOOKUP($A325,Sheet1!$B$3:$AH$1266,Sheet1!N$1+(Sheet1!$A$1-1)*10,FALSE)&gt;99999,-3,IF(VLOOKUP($A325,Sheet1!$B$3:$AH$1266,Sheet1!N$1+(Sheet1!$A$1-1)*10,FALSE)&gt;9999,-2,IF(VLOOKUP($A325,Sheet1!$B$3:$AH$1266,Sheet1!N$1+(Sheet1!$A$1-1)*10,FALSE)&gt;999,-1,0)))))))</f>
        <v>142000</v>
      </c>
    </row>
    <row r="326" spans="1:30" ht="25.5" customHeight="1" x14ac:dyDescent="0.25">
      <c r="A326" s="133" t="s">
        <v>515</v>
      </c>
      <c r="B326" s="141" t="s">
        <v>516</v>
      </c>
      <c r="C326" s="133">
        <v>423517</v>
      </c>
      <c r="D326" s="133">
        <v>742010</v>
      </c>
      <c r="E326" s="67" t="s">
        <v>3022</v>
      </c>
      <c r="F326" s="135" t="s">
        <v>4405</v>
      </c>
      <c r="G326" s="118" t="s">
        <v>160</v>
      </c>
      <c r="H326" s="136">
        <v>24.5</v>
      </c>
      <c r="I326" s="119">
        <v>31871</v>
      </c>
      <c r="J326" s="137" t="s">
        <v>4405</v>
      </c>
      <c r="K326" s="118" t="s">
        <v>17</v>
      </c>
      <c r="L326" s="122">
        <v>1860</v>
      </c>
      <c r="M326" s="123">
        <v>75.900000000000006</v>
      </c>
      <c r="N326" s="118" t="s">
        <v>160</v>
      </c>
      <c r="O326" s="71">
        <f t="shared" si="11"/>
        <v>14.011659100625714</v>
      </c>
      <c r="P326" s="71">
        <f>IF(O326&lt;&gt;"",VLOOKUP($A326,Sheet4!$A$2:$O$1309,14,FALSE)*100,"")</f>
        <v>1.2301712788689301</v>
      </c>
      <c r="Q326" s="71">
        <f>IF(P326&lt;&gt;"",VLOOKUP($A326,Sheet4!$A$2:$O$1309,15,FALSE)*100,"")</f>
        <v>11.418111352419624</v>
      </c>
      <c r="R326" s="73">
        <f t="shared" si="10"/>
        <v>7</v>
      </c>
      <c r="S326" s="63" t="s">
        <v>4365</v>
      </c>
      <c r="T326" s="63" t="str">
        <f>IF(ISNA(VLOOKUP(A326,Sheet1!B$3:C$1266,2,FALSE)=TRUE),"NC",VLOOKUP(A326,Sheet1!B$3:C$1266,2,FALSE))</f>
        <v>Rural</v>
      </c>
      <c r="U326" s="66">
        <f>IF(ISNA(VLOOKUP($A326,Sheet1!$B$3:$AH$1266,Sheet1!E$1+(Sheet1!$A$1-1)*10,FALSE))=TRUE,"---",IF(VLOOKUP($A326,Sheet1!$B$3:$AH$1266,Sheet1!E$1+(Sheet1!$A$1-1)*10,FALSE)="---","---", (ROUND(VLOOKUP($A326,Sheet1!$B$3:$AH$1266,Sheet1!E$1+(Sheet1!$A$1-1)*10,FALSE),IF(VLOOKUP($A326,Sheet1!$B$3:$AH$1266,Sheet1!E$1+(Sheet1!$A$1-1)*10,FALSE)&gt;99999,-3,IF(VLOOKUP($A326,Sheet1!$B$3:$AH$1266,Sheet1!E$1+(Sheet1!$A$1-1)*10,FALSE)&gt;9999,-2,IF(VLOOKUP($A326,Sheet1!$B$3:$AH$1266,Sheet1!E$1+(Sheet1!$A$1-1)*10,FALSE)&gt;999,-1,0)))))))</f>
        <v>483</v>
      </c>
      <c r="V326" s="66">
        <f>IF(ISNA(VLOOKUP($A326,Sheet1!$B$3:$AH$1266,Sheet1!F$1+(Sheet1!$A$1-1)*10,FALSE))=TRUE,"---",IF(VLOOKUP($A326,Sheet1!$B$3:$AH$1266,Sheet1!F$1+(Sheet1!$A$1-1)*10,FALSE)="---","---", (ROUND(VLOOKUP($A326,Sheet1!$B$3:$AH$1266,Sheet1!F$1+(Sheet1!$A$1-1)*10,FALSE),IF(VLOOKUP($A326,Sheet1!$B$3:$AH$1266,Sheet1!F$1+(Sheet1!$A$1-1)*10,FALSE)&gt;99999,-3,IF(VLOOKUP($A326,Sheet1!$B$3:$AH$1266,Sheet1!F$1+(Sheet1!$A$1-1)*10,FALSE)&gt;9999,-2,IF(VLOOKUP($A326,Sheet1!$B$3:$AH$1266,Sheet1!F$1+(Sheet1!$A$1-1)*10,FALSE)&gt;999,-1,0)))))))</f>
        <v>626</v>
      </c>
      <c r="W326" s="66">
        <f>IF(ISNA(VLOOKUP($A326,Sheet1!$B$3:$AH$1266,Sheet1!G$1+(Sheet1!$A$1-1)*10,FALSE))=TRUE,"---",IF(VLOOKUP($A326,Sheet1!$B$3:$AH$1266,Sheet1!G$1+(Sheet1!$A$1-1)*10,FALSE)="---","---", (ROUND(VLOOKUP($A326,Sheet1!$B$3:$AH$1266,Sheet1!G$1+(Sheet1!$A$1-1)*10,FALSE),IF(VLOOKUP($A326,Sheet1!$B$3:$AH$1266,Sheet1!G$1+(Sheet1!$A$1-1)*10,FALSE)&gt;99999,-3,IF(VLOOKUP($A326,Sheet1!$B$3:$AH$1266,Sheet1!G$1+(Sheet1!$A$1-1)*10,FALSE)&gt;9999,-2,IF(VLOOKUP($A326,Sheet1!$B$3:$AH$1266,Sheet1!G$1+(Sheet1!$A$1-1)*10,FALSE)&gt;999,-1,0)))))))</f>
        <v>848</v>
      </c>
      <c r="X326" s="66">
        <f>IF(ISNA(VLOOKUP($A326,Sheet1!$B$3:$AH$1266,Sheet1!H$1+(Sheet1!$A$1-1)*10,FALSE))=TRUE,"---",IF(VLOOKUP($A326,Sheet1!$B$3:$AH$1266,Sheet1!H$1+(Sheet1!$A$1-1)*10,FALSE)="---","---", (ROUND(VLOOKUP($A326,Sheet1!$B$3:$AH$1266,Sheet1!H$1+(Sheet1!$A$1-1)*10,FALSE),IF(VLOOKUP($A326,Sheet1!$B$3:$AH$1266,Sheet1!H$1+(Sheet1!$A$1-1)*10,FALSE)&gt;99999,-3,IF(VLOOKUP($A326,Sheet1!$B$3:$AH$1266,Sheet1!H$1+(Sheet1!$A$1-1)*10,FALSE)&gt;9999,-2,IF(VLOOKUP($A326,Sheet1!$B$3:$AH$1266,Sheet1!H$1+(Sheet1!$A$1-1)*10,FALSE)&gt;999,-1,0)))))))</f>
        <v>1530</v>
      </c>
      <c r="Y326" s="66">
        <f>IF(ISNA(VLOOKUP($A326,Sheet1!$B$3:$AH$1266,Sheet1!I$1+(Sheet1!$A$1-1)*10,FALSE))=TRUE,"---",IF(VLOOKUP($A326,Sheet1!$B$3:$AH$1266,Sheet1!I$1+(Sheet1!$A$1-1)*10,FALSE)="---","---", (ROUND(VLOOKUP($A326,Sheet1!$B$3:$AH$1266,Sheet1!I$1+(Sheet1!$A$1-1)*10,FALSE),IF(VLOOKUP($A326,Sheet1!$B$3:$AH$1266,Sheet1!I$1+(Sheet1!$A$1-1)*10,FALSE)&gt;99999,-3,IF(VLOOKUP($A326,Sheet1!$B$3:$AH$1266,Sheet1!I$1+(Sheet1!$A$1-1)*10,FALSE)&gt;9999,-2,IF(VLOOKUP($A326,Sheet1!$B$3:$AH$1266,Sheet1!I$1+(Sheet1!$A$1-1)*10,FALSE)&gt;999,-1,0)))))))</f>
        <v>2120</v>
      </c>
      <c r="Z326" s="66">
        <f>IF(ISNA(VLOOKUP($A326,Sheet1!$B$3:$AH$1266,Sheet1!J$1+(Sheet1!$A$1-1)*10,FALSE))=TRUE,"---",IF(VLOOKUP($A326,Sheet1!$B$3:$AH$1266,Sheet1!J$1+(Sheet1!$A$1-1)*10,FALSE)="---","---", (ROUND(VLOOKUP($A326,Sheet1!$B$3:$AH$1266,Sheet1!J$1+(Sheet1!$A$1-1)*10,FALSE),IF(VLOOKUP($A326,Sheet1!$B$3:$AH$1266,Sheet1!J$1+(Sheet1!$A$1-1)*10,FALSE)&gt;99999,-3,IF(VLOOKUP($A326,Sheet1!$B$3:$AH$1266,Sheet1!J$1+(Sheet1!$A$1-1)*10,FALSE)&gt;9999,-2,IF(VLOOKUP($A326,Sheet1!$B$3:$AH$1266,Sheet1!J$1+(Sheet1!$A$1-1)*10,FALSE)&gt;999,-1,0)))))))</f>
        <v>3000</v>
      </c>
      <c r="AA326" s="66">
        <f>IF(ISNA(VLOOKUP($A326,Sheet1!$B$3:$AH$1266,Sheet1!K$1+(Sheet1!$A$1-1)*10,FALSE))=TRUE,"---",IF(VLOOKUP($A326,Sheet1!$B$3:$AH$1266,Sheet1!K$1+(Sheet1!$A$1-1)*10,FALSE)="---","---", (ROUND(VLOOKUP($A326,Sheet1!$B$3:$AH$1266,Sheet1!K$1+(Sheet1!$A$1-1)*10,FALSE),IF(VLOOKUP($A326,Sheet1!$B$3:$AH$1266,Sheet1!K$1+(Sheet1!$A$1-1)*10,FALSE)&gt;99999,-3,IF(VLOOKUP($A326,Sheet1!$B$3:$AH$1266,Sheet1!K$1+(Sheet1!$A$1-1)*10,FALSE)&gt;9999,-2,IF(VLOOKUP($A326,Sheet1!$B$3:$AH$1266,Sheet1!K$1+(Sheet1!$A$1-1)*10,FALSE)&gt;999,-1,0)))))))</f>
        <v>3790</v>
      </c>
      <c r="AB326" s="66">
        <f>IF(ISNA(VLOOKUP($A326,Sheet1!$B$3:$AH$1266,Sheet1!L$1+(Sheet1!$A$1-1)*10,FALSE))=TRUE,"---",IF(VLOOKUP($A326,Sheet1!$B$3:$AH$1266,Sheet1!L$1+(Sheet1!$A$1-1)*10,FALSE)="---","---", (ROUND(VLOOKUP($A326,Sheet1!$B$3:$AH$1266,Sheet1!L$1+(Sheet1!$A$1-1)*10,FALSE),IF(VLOOKUP($A326,Sheet1!$B$3:$AH$1266,Sheet1!L$1+(Sheet1!$A$1-1)*10,FALSE)&gt;99999,-3,IF(VLOOKUP($A326,Sheet1!$B$3:$AH$1266,Sheet1!L$1+(Sheet1!$A$1-1)*10,FALSE)&gt;9999,-2,IF(VLOOKUP($A326,Sheet1!$B$3:$AH$1266,Sheet1!L$1+(Sheet1!$A$1-1)*10,FALSE)&gt;999,-1,0)))))))</f>
        <v>4670</v>
      </c>
      <c r="AC326" s="66">
        <f>IF(ISNA(VLOOKUP($A326,Sheet1!$B$3:$AH$1266,Sheet1!M$1+(Sheet1!$A$1-1)*10,FALSE))=TRUE,"---",IF(VLOOKUP($A326,Sheet1!$B$3:$AH$1266,Sheet1!M$1+(Sheet1!$A$1-1)*10,FALSE)="---","---", (ROUND(VLOOKUP($A326,Sheet1!$B$3:$AH$1266,Sheet1!M$1+(Sheet1!$A$1-1)*10,FALSE),IF(VLOOKUP($A326,Sheet1!$B$3:$AH$1266,Sheet1!M$1+(Sheet1!$A$1-1)*10,FALSE)&gt;99999,-3,IF(VLOOKUP($A326,Sheet1!$B$3:$AH$1266,Sheet1!M$1+(Sheet1!$A$1-1)*10,FALSE)&gt;9999,-2,IF(VLOOKUP($A326,Sheet1!$B$3:$AH$1266,Sheet1!M$1+(Sheet1!$A$1-1)*10,FALSE)&gt;999,-1,0)))))))</f>
        <v>5670</v>
      </c>
      <c r="AD326" s="66">
        <f>IF(ISNA(VLOOKUP($A326,Sheet1!$B$3:$AH$1266,Sheet1!N$1+(Sheet1!$A$1-1)*10,FALSE))=TRUE,"---",IF(VLOOKUP($A326,Sheet1!$B$3:$AH$1266,Sheet1!N$1+(Sheet1!$A$1-1)*10,FALSE)="---","---", (ROUND(VLOOKUP($A326,Sheet1!$B$3:$AH$1266,Sheet1!N$1+(Sheet1!$A$1-1)*10,FALSE),IF(VLOOKUP($A326,Sheet1!$B$3:$AH$1266,Sheet1!N$1+(Sheet1!$A$1-1)*10,FALSE)&gt;99999,-3,IF(VLOOKUP($A326,Sheet1!$B$3:$AH$1266,Sheet1!N$1+(Sheet1!$A$1-1)*10,FALSE)&gt;9999,-2,IF(VLOOKUP($A326,Sheet1!$B$3:$AH$1266,Sheet1!N$1+(Sheet1!$A$1-1)*10,FALSE)&gt;999,-1,0)))))))</f>
        <v>7110</v>
      </c>
    </row>
    <row r="327" spans="1:30" ht="25.5" customHeight="1" x14ac:dyDescent="0.25">
      <c r="A327" s="303" t="s">
        <v>517</v>
      </c>
      <c r="B327" s="330" t="s">
        <v>518</v>
      </c>
      <c r="C327" s="303">
        <v>423558</v>
      </c>
      <c r="D327" s="303">
        <v>742010</v>
      </c>
      <c r="E327" s="307" t="s">
        <v>3022</v>
      </c>
      <c r="F327" s="52" t="s">
        <v>4546</v>
      </c>
      <c r="G327" s="127" t="s">
        <v>286</v>
      </c>
      <c r="H327" s="347">
        <v>534</v>
      </c>
      <c r="I327" s="326">
        <v>13227</v>
      </c>
      <c r="J327" s="375">
        <v>16.8</v>
      </c>
      <c r="K327" s="318" t="s">
        <v>24</v>
      </c>
      <c r="L327" s="320">
        <v>47800</v>
      </c>
      <c r="M327" s="322">
        <v>89.5</v>
      </c>
      <c r="N327" s="318" t="s">
        <v>343</v>
      </c>
      <c r="O327" s="299" t="s">
        <v>4405</v>
      </c>
      <c r="P327" s="299" t="s">
        <v>4405</v>
      </c>
      <c r="Q327" s="299" t="s">
        <v>4405</v>
      </c>
      <c r="R327" s="301" t="s">
        <v>4405</v>
      </c>
      <c r="S327" s="356" t="s">
        <v>4365</v>
      </c>
      <c r="T327" s="356" t="str">
        <f>IF(ISNA(VLOOKUP(A327,Sheet1!B$3:C$1266,2,FALSE)=TRUE),"NC",VLOOKUP(A327,Sheet1!B$3:C$1266,2,FALSE))</f>
        <v>NC</v>
      </c>
      <c r="U327" s="392" t="str">
        <f>IF(ISNA(VLOOKUP($A327,Sheet1!$B$3:$AH$1266,Sheet1!E$1+(Sheet1!$A$1-1)*10,FALSE))=TRUE,"---",IF(VLOOKUP($A327,Sheet1!$B$3:$AH$1266,Sheet1!E$1+(Sheet1!$A$1-1)*10,FALSE)="---","---", (ROUND(VLOOKUP($A327,Sheet1!$B$3:$AH$1266,Sheet1!E$1+(Sheet1!$A$1-1)*10,FALSE),IF(VLOOKUP($A327,Sheet1!$B$3:$AH$1266,Sheet1!E$1+(Sheet1!$A$1-1)*10,FALSE)&gt;99999,-3,IF(VLOOKUP($A327,Sheet1!$B$3:$AH$1266,Sheet1!E$1+(Sheet1!$A$1-1)*10,FALSE)&gt;9999,-2,IF(VLOOKUP($A327,Sheet1!$B$3:$AH$1266,Sheet1!E$1+(Sheet1!$A$1-1)*10,FALSE)&gt;999,-1,0)))))))</f>
        <v>---</v>
      </c>
      <c r="V327" s="392" t="str">
        <f>IF(ISNA(VLOOKUP($A327,Sheet1!$B$3:$AH$1266,Sheet1!F$1+(Sheet1!$A$1-1)*10,FALSE))=TRUE,"---",IF(VLOOKUP($A327,Sheet1!$B$3:$AH$1266,Sheet1!F$1+(Sheet1!$A$1-1)*10,FALSE)="---","---", (ROUND(VLOOKUP($A327,Sheet1!$B$3:$AH$1266,Sheet1!F$1+(Sheet1!$A$1-1)*10,FALSE),IF(VLOOKUP($A327,Sheet1!$B$3:$AH$1266,Sheet1!F$1+(Sheet1!$A$1-1)*10,FALSE)&gt;99999,-3,IF(VLOOKUP($A327,Sheet1!$B$3:$AH$1266,Sheet1!F$1+(Sheet1!$A$1-1)*10,FALSE)&gt;9999,-2,IF(VLOOKUP($A327,Sheet1!$B$3:$AH$1266,Sheet1!F$1+(Sheet1!$A$1-1)*10,FALSE)&gt;999,-1,0)))))))</f>
        <v>---</v>
      </c>
      <c r="W327" s="392" t="str">
        <f>IF(ISNA(VLOOKUP($A327,Sheet1!$B$3:$AH$1266,Sheet1!G$1+(Sheet1!$A$1-1)*10,FALSE))=TRUE,"---",IF(VLOOKUP($A327,Sheet1!$B$3:$AH$1266,Sheet1!G$1+(Sheet1!$A$1-1)*10,FALSE)="---","---", (ROUND(VLOOKUP($A327,Sheet1!$B$3:$AH$1266,Sheet1!G$1+(Sheet1!$A$1-1)*10,FALSE),IF(VLOOKUP($A327,Sheet1!$B$3:$AH$1266,Sheet1!G$1+(Sheet1!$A$1-1)*10,FALSE)&gt;99999,-3,IF(VLOOKUP($A327,Sheet1!$B$3:$AH$1266,Sheet1!G$1+(Sheet1!$A$1-1)*10,FALSE)&gt;9999,-2,IF(VLOOKUP($A327,Sheet1!$B$3:$AH$1266,Sheet1!G$1+(Sheet1!$A$1-1)*10,FALSE)&gt;999,-1,0)))))))</f>
        <v>---</v>
      </c>
      <c r="X327" s="392" t="str">
        <f>IF(ISNA(VLOOKUP($A327,Sheet1!$B$3:$AH$1266,Sheet1!H$1+(Sheet1!$A$1-1)*10,FALSE))=TRUE,"---",IF(VLOOKUP($A327,Sheet1!$B$3:$AH$1266,Sheet1!H$1+(Sheet1!$A$1-1)*10,FALSE)="---","---", (ROUND(VLOOKUP($A327,Sheet1!$B$3:$AH$1266,Sheet1!H$1+(Sheet1!$A$1-1)*10,FALSE),IF(VLOOKUP($A327,Sheet1!$B$3:$AH$1266,Sheet1!H$1+(Sheet1!$A$1-1)*10,FALSE)&gt;99999,-3,IF(VLOOKUP($A327,Sheet1!$B$3:$AH$1266,Sheet1!H$1+(Sheet1!$A$1-1)*10,FALSE)&gt;9999,-2,IF(VLOOKUP($A327,Sheet1!$B$3:$AH$1266,Sheet1!H$1+(Sheet1!$A$1-1)*10,FALSE)&gt;999,-1,0)))))))</f>
        <v>---</v>
      </c>
      <c r="Y327" s="392" t="str">
        <f>IF(ISNA(VLOOKUP($A327,Sheet1!$B$3:$AH$1266,Sheet1!I$1+(Sheet1!$A$1-1)*10,FALSE))=TRUE,"---",IF(VLOOKUP($A327,Sheet1!$B$3:$AH$1266,Sheet1!I$1+(Sheet1!$A$1-1)*10,FALSE)="---","---", (ROUND(VLOOKUP($A327,Sheet1!$B$3:$AH$1266,Sheet1!I$1+(Sheet1!$A$1-1)*10,FALSE),IF(VLOOKUP($A327,Sheet1!$B$3:$AH$1266,Sheet1!I$1+(Sheet1!$A$1-1)*10,FALSE)&gt;99999,-3,IF(VLOOKUP($A327,Sheet1!$B$3:$AH$1266,Sheet1!I$1+(Sheet1!$A$1-1)*10,FALSE)&gt;9999,-2,IF(VLOOKUP($A327,Sheet1!$B$3:$AH$1266,Sheet1!I$1+(Sheet1!$A$1-1)*10,FALSE)&gt;999,-1,0)))))))</f>
        <v>---</v>
      </c>
      <c r="Z327" s="392" t="str">
        <f>IF(ISNA(VLOOKUP($A327,Sheet1!$B$3:$AH$1266,Sheet1!J$1+(Sheet1!$A$1-1)*10,FALSE))=TRUE,"---",IF(VLOOKUP($A327,Sheet1!$B$3:$AH$1266,Sheet1!J$1+(Sheet1!$A$1-1)*10,FALSE)="---","---", (ROUND(VLOOKUP($A327,Sheet1!$B$3:$AH$1266,Sheet1!J$1+(Sheet1!$A$1-1)*10,FALSE),IF(VLOOKUP($A327,Sheet1!$B$3:$AH$1266,Sheet1!J$1+(Sheet1!$A$1-1)*10,FALSE)&gt;99999,-3,IF(VLOOKUP($A327,Sheet1!$B$3:$AH$1266,Sheet1!J$1+(Sheet1!$A$1-1)*10,FALSE)&gt;9999,-2,IF(VLOOKUP($A327,Sheet1!$B$3:$AH$1266,Sheet1!J$1+(Sheet1!$A$1-1)*10,FALSE)&gt;999,-1,0)))))))</f>
        <v>---</v>
      </c>
      <c r="AA327" s="392" t="str">
        <f>IF(ISNA(VLOOKUP($A327,Sheet1!$B$3:$AH$1266,Sheet1!K$1+(Sheet1!$A$1-1)*10,FALSE))=TRUE,"---",IF(VLOOKUP($A327,Sheet1!$B$3:$AH$1266,Sheet1!K$1+(Sheet1!$A$1-1)*10,FALSE)="---","---", (ROUND(VLOOKUP($A327,Sheet1!$B$3:$AH$1266,Sheet1!K$1+(Sheet1!$A$1-1)*10,FALSE),IF(VLOOKUP($A327,Sheet1!$B$3:$AH$1266,Sheet1!K$1+(Sheet1!$A$1-1)*10,FALSE)&gt;99999,-3,IF(VLOOKUP($A327,Sheet1!$B$3:$AH$1266,Sheet1!K$1+(Sheet1!$A$1-1)*10,FALSE)&gt;9999,-2,IF(VLOOKUP($A327,Sheet1!$B$3:$AH$1266,Sheet1!K$1+(Sheet1!$A$1-1)*10,FALSE)&gt;999,-1,0)))))))</f>
        <v>---</v>
      </c>
      <c r="AB327" s="392" t="str">
        <f>IF(ISNA(VLOOKUP($A327,Sheet1!$B$3:$AH$1266,Sheet1!L$1+(Sheet1!$A$1-1)*10,FALSE))=TRUE,"---",IF(VLOOKUP($A327,Sheet1!$B$3:$AH$1266,Sheet1!L$1+(Sheet1!$A$1-1)*10,FALSE)="---","---", (ROUND(VLOOKUP($A327,Sheet1!$B$3:$AH$1266,Sheet1!L$1+(Sheet1!$A$1-1)*10,FALSE),IF(VLOOKUP($A327,Sheet1!$B$3:$AH$1266,Sheet1!L$1+(Sheet1!$A$1-1)*10,FALSE)&gt;99999,-3,IF(VLOOKUP($A327,Sheet1!$B$3:$AH$1266,Sheet1!L$1+(Sheet1!$A$1-1)*10,FALSE)&gt;9999,-2,IF(VLOOKUP($A327,Sheet1!$B$3:$AH$1266,Sheet1!L$1+(Sheet1!$A$1-1)*10,FALSE)&gt;999,-1,0)))))))</f>
        <v>---</v>
      </c>
      <c r="AC327" s="392" t="str">
        <f>IF(ISNA(VLOOKUP($A327,Sheet1!$B$3:$AH$1266,Sheet1!M$1+(Sheet1!$A$1-1)*10,FALSE))=TRUE,"---",IF(VLOOKUP($A327,Sheet1!$B$3:$AH$1266,Sheet1!M$1+(Sheet1!$A$1-1)*10,FALSE)="---","---", (ROUND(VLOOKUP($A327,Sheet1!$B$3:$AH$1266,Sheet1!M$1+(Sheet1!$A$1-1)*10,FALSE),IF(VLOOKUP($A327,Sheet1!$B$3:$AH$1266,Sheet1!M$1+(Sheet1!$A$1-1)*10,FALSE)&gt;99999,-3,IF(VLOOKUP($A327,Sheet1!$B$3:$AH$1266,Sheet1!M$1+(Sheet1!$A$1-1)*10,FALSE)&gt;9999,-2,IF(VLOOKUP($A327,Sheet1!$B$3:$AH$1266,Sheet1!M$1+(Sheet1!$A$1-1)*10,FALSE)&gt;999,-1,0)))))))</f>
        <v>---</v>
      </c>
      <c r="AD327" s="392" t="str">
        <f>IF(ISNA(VLOOKUP($A327,Sheet1!$B$3:$AH$1266,Sheet1!N$1+(Sheet1!$A$1-1)*10,FALSE))=TRUE,"---",IF(VLOOKUP($A327,Sheet1!$B$3:$AH$1266,Sheet1!N$1+(Sheet1!$A$1-1)*10,FALSE)="---","---", (ROUND(VLOOKUP($A327,Sheet1!$B$3:$AH$1266,Sheet1!N$1+(Sheet1!$A$1-1)*10,FALSE),IF(VLOOKUP($A327,Sheet1!$B$3:$AH$1266,Sheet1!N$1+(Sheet1!$A$1-1)*10,FALSE)&gt;99999,-3,IF(VLOOKUP($A327,Sheet1!$B$3:$AH$1266,Sheet1!N$1+(Sheet1!$A$1-1)*10,FALSE)&gt;9999,-2,IF(VLOOKUP($A327,Sheet1!$B$3:$AH$1266,Sheet1!N$1+(Sheet1!$A$1-1)*10,FALSE)&gt;999,-1,0)))))))</f>
        <v>---</v>
      </c>
    </row>
    <row r="328" spans="1:30" ht="25.5" customHeight="1" x14ac:dyDescent="0.25">
      <c r="A328" s="303"/>
      <c r="B328" s="331"/>
      <c r="C328" s="303"/>
      <c r="D328" s="303"/>
      <c r="E328" s="307" t="e">
        <v>#N/A</v>
      </c>
      <c r="F328" s="52">
        <v>1939</v>
      </c>
      <c r="G328" s="127" t="s">
        <v>31</v>
      </c>
      <c r="H328" s="347"/>
      <c r="I328" s="327"/>
      <c r="J328" s="376"/>
      <c r="K328" s="319"/>
      <c r="L328" s="321"/>
      <c r="M328" s="323"/>
      <c r="N328" s="319"/>
      <c r="O328" s="317" t="str">
        <f t="shared" si="11"/>
        <v/>
      </c>
      <c r="P328" s="317" t="str">
        <f>IF(O328&lt;&gt;"",VLOOKUP($A328,Sheet4!$A$2:$O$1309,14,FALSE)*100,"")</f>
        <v/>
      </c>
      <c r="Q328" s="317" t="str">
        <f>IF(P328&lt;&gt;"",VLOOKUP($A328,Sheet4!$A$2:$O$1309,15,FALSE)*100,"")</f>
        <v/>
      </c>
      <c r="R328" s="356" t="str">
        <f t="shared" si="10"/>
        <v/>
      </c>
      <c r="S328" s="356" t="e">
        <v>#N/A</v>
      </c>
      <c r="T328" s="356" t="str">
        <f>IF(ISNA(VLOOKUP(A328,Sheet1!B$3:C$1266,2,FALSE)=TRUE),"ND",VLOOKUP(A328,Sheet1!B$3:C$1266,2,FALSE))</f>
        <v>ND</v>
      </c>
      <c r="U328" s="392" t="str">
        <f>IF(ISNA(VLOOKUP($A328,Sheet1!$B$3:$AH$1266,Sheet1!E$1+(Sheet1!$A$1-1)*10,FALSE))=TRUE,"---",IF(VLOOKUP($A328,Sheet1!$B$3:$AH$1266,Sheet1!E$1+(Sheet1!$A$1-1)*10,FALSE)="---","---", (ROUND(VLOOKUP($A328,Sheet1!$B$3:$AH$1266,Sheet1!E$1+(Sheet1!$A$1-1)*10,FALSE),IF(VLOOKUP($A328,Sheet1!$B$3:$AH$1266,Sheet1!E$1+(Sheet1!$A$1-1)*10,FALSE)&gt;99999,-3,IF(VLOOKUP($A328,Sheet1!$B$3:$AH$1266,Sheet1!E$1+(Sheet1!$A$1-1)*10,FALSE)&gt;9999,-2,IF(VLOOKUP($A328,Sheet1!$B$3:$AH$1266,Sheet1!E$1+(Sheet1!$A$1-1)*10,FALSE)&gt;999,-1,0)))))))</f>
        <v>---</v>
      </c>
      <c r="V328" s="392" t="str">
        <f>IF(ISNA(VLOOKUP($A328,Sheet1!$B$3:$AH$1266,Sheet1!F$1+(Sheet1!$A$1-1)*10,FALSE))=TRUE,"---",IF(VLOOKUP($A328,Sheet1!$B$3:$AH$1266,Sheet1!F$1+(Sheet1!$A$1-1)*10,FALSE)="---","---", (ROUND(VLOOKUP($A328,Sheet1!$B$3:$AH$1266,Sheet1!F$1+(Sheet1!$A$1-1)*10,FALSE),IF(VLOOKUP($A328,Sheet1!$B$3:$AH$1266,Sheet1!F$1+(Sheet1!$A$1-1)*10,FALSE)&gt;99999,-3,IF(VLOOKUP($A328,Sheet1!$B$3:$AH$1266,Sheet1!F$1+(Sheet1!$A$1-1)*10,FALSE)&gt;9999,-2,IF(VLOOKUP($A328,Sheet1!$B$3:$AH$1266,Sheet1!F$1+(Sheet1!$A$1-1)*10,FALSE)&gt;999,-1,0)))))))</f>
        <v>---</v>
      </c>
      <c r="W328" s="392" t="str">
        <f>IF(ISNA(VLOOKUP($A328,Sheet1!$B$3:$AH$1266,Sheet1!G$1+(Sheet1!$A$1-1)*10,FALSE))=TRUE,"---",IF(VLOOKUP($A328,Sheet1!$B$3:$AH$1266,Sheet1!G$1+(Sheet1!$A$1-1)*10,FALSE)="---","---", (ROUND(VLOOKUP($A328,Sheet1!$B$3:$AH$1266,Sheet1!G$1+(Sheet1!$A$1-1)*10,FALSE),IF(VLOOKUP($A328,Sheet1!$B$3:$AH$1266,Sheet1!G$1+(Sheet1!$A$1-1)*10,FALSE)&gt;99999,-3,IF(VLOOKUP($A328,Sheet1!$B$3:$AH$1266,Sheet1!G$1+(Sheet1!$A$1-1)*10,FALSE)&gt;9999,-2,IF(VLOOKUP($A328,Sheet1!$B$3:$AH$1266,Sheet1!G$1+(Sheet1!$A$1-1)*10,FALSE)&gt;999,-1,0)))))))</f>
        <v>---</v>
      </c>
      <c r="X328" s="392" t="str">
        <f>IF(ISNA(VLOOKUP($A328,Sheet1!$B$3:$AH$1266,Sheet1!H$1+(Sheet1!$A$1-1)*10,FALSE))=TRUE,"---",IF(VLOOKUP($A328,Sheet1!$B$3:$AH$1266,Sheet1!H$1+(Sheet1!$A$1-1)*10,FALSE)="---","---", (ROUND(VLOOKUP($A328,Sheet1!$B$3:$AH$1266,Sheet1!H$1+(Sheet1!$A$1-1)*10,FALSE),IF(VLOOKUP($A328,Sheet1!$B$3:$AH$1266,Sheet1!H$1+(Sheet1!$A$1-1)*10,FALSE)&gt;99999,-3,IF(VLOOKUP($A328,Sheet1!$B$3:$AH$1266,Sheet1!H$1+(Sheet1!$A$1-1)*10,FALSE)&gt;9999,-2,IF(VLOOKUP($A328,Sheet1!$B$3:$AH$1266,Sheet1!H$1+(Sheet1!$A$1-1)*10,FALSE)&gt;999,-1,0)))))))</f>
        <v>---</v>
      </c>
      <c r="Y328" s="392" t="str">
        <f>IF(ISNA(VLOOKUP($A328,Sheet1!$B$3:$AH$1266,Sheet1!I$1+(Sheet1!$A$1-1)*10,FALSE))=TRUE,"---",IF(VLOOKUP($A328,Sheet1!$B$3:$AH$1266,Sheet1!I$1+(Sheet1!$A$1-1)*10,FALSE)="---","---", (ROUND(VLOOKUP($A328,Sheet1!$B$3:$AH$1266,Sheet1!I$1+(Sheet1!$A$1-1)*10,FALSE),IF(VLOOKUP($A328,Sheet1!$B$3:$AH$1266,Sheet1!I$1+(Sheet1!$A$1-1)*10,FALSE)&gt;99999,-3,IF(VLOOKUP($A328,Sheet1!$B$3:$AH$1266,Sheet1!I$1+(Sheet1!$A$1-1)*10,FALSE)&gt;9999,-2,IF(VLOOKUP($A328,Sheet1!$B$3:$AH$1266,Sheet1!I$1+(Sheet1!$A$1-1)*10,FALSE)&gt;999,-1,0)))))))</f>
        <v>---</v>
      </c>
      <c r="Z328" s="392" t="str">
        <f>IF(ISNA(VLOOKUP($A328,Sheet1!$B$3:$AH$1266,Sheet1!J$1+(Sheet1!$A$1-1)*10,FALSE))=TRUE,"---",IF(VLOOKUP($A328,Sheet1!$B$3:$AH$1266,Sheet1!J$1+(Sheet1!$A$1-1)*10,FALSE)="---","---", (ROUND(VLOOKUP($A328,Sheet1!$B$3:$AH$1266,Sheet1!J$1+(Sheet1!$A$1-1)*10,FALSE),IF(VLOOKUP($A328,Sheet1!$B$3:$AH$1266,Sheet1!J$1+(Sheet1!$A$1-1)*10,FALSE)&gt;99999,-3,IF(VLOOKUP($A328,Sheet1!$B$3:$AH$1266,Sheet1!J$1+(Sheet1!$A$1-1)*10,FALSE)&gt;9999,-2,IF(VLOOKUP($A328,Sheet1!$B$3:$AH$1266,Sheet1!J$1+(Sheet1!$A$1-1)*10,FALSE)&gt;999,-1,0)))))))</f>
        <v>---</v>
      </c>
      <c r="AA328" s="392" t="str">
        <f>IF(ISNA(VLOOKUP($A328,Sheet1!$B$3:$AH$1266,Sheet1!K$1+(Sheet1!$A$1-1)*10,FALSE))=TRUE,"---",IF(VLOOKUP($A328,Sheet1!$B$3:$AH$1266,Sheet1!K$1+(Sheet1!$A$1-1)*10,FALSE)="---","---", (ROUND(VLOOKUP($A328,Sheet1!$B$3:$AH$1266,Sheet1!K$1+(Sheet1!$A$1-1)*10,FALSE),IF(VLOOKUP($A328,Sheet1!$B$3:$AH$1266,Sheet1!K$1+(Sheet1!$A$1-1)*10,FALSE)&gt;99999,-3,IF(VLOOKUP($A328,Sheet1!$B$3:$AH$1266,Sheet1!K$1+(Sheet1!$A$1-1)*10,FALSE)&gt;9999,-2,IF(VLOOKUP($A328,Sheet1!$B$3:$AH$1266,Sheet1!K$1+(Sheet1!$A$1-1)*10,FALSE)&gt;999,-1,0)))))))</f>
        <v>---</v>
      </c>
      <c r="AB328" s="392" t="str">
        <f>IF(ISNA(VLOOKUP($A328,Sheet1!$B$3:$AH$1266,Sheet1!L$1+(Sheet1!$A$1-1)*10,FALSE))=TRUE,"---",IF(VLOOKUP($A328,Sheet1!$B$3:$AH$1266,Sheet1!L$1+(Sheet1!$A$1-1)*10,FALSE)="---","---", (ROUND(VLOOKUP($A328,Sheet1!$B$3:$AH$1266,Sheet1!L$1+(Sheet1!$A$1-1)*10,FALSE),IF(VLOOKUP($A328,Sheet1!$B$3:$AH$1266,Sheet1!L$1+(Sheet1!$A$1-1)*10,FALSE)&gt;99999,-3,IF(VLOOKUP($A328,Sheet1!$B$3:$AH$1266,Sheet1!L$1+(Sheet1!$A$1-1)*10,FALSE)&gt;9999,-2,IF(VLOOKUP($A328,Sheet1!$B$3:$AH$1266,Sheet1!L$1+(Sheet1!$A$1-1)*10,FALSE)&gt;999,-1,0)))))))</f>
        <v>---</v>
      </c>
      <c r="AC328" s="392" t="str">
        <f>IF(ISNA(VLOOKUP($A328,Sheet1!$B$3:$AH$1266,Sheet1!M$1+(Sheet1!$A$1-1)*10,FALSE))=TRUE,"---",IF(VLOOKUP($A328,Sheet1!$B$3:$AH$1266,Sheet1!M$1+(Sheet1!$A$1-1)*10,FALSE)="---","---", (ROUND(VLOOKUP($A328,Sheet1!$B$3:$AH$1266,Sheet1!M$1+(Sheet1!$A$1-1)*10,FALSE),IF(VLOOKUP($A328,Sheet1!$B$3:$AH$1266,Sheet1!M$1+(Sheet1!$A$1-1)*10,FALSE)&gt;99999,-3,IF(VLOOKUP($A328,Sheet1!$B$3:$AH$1266,Sheet1!M$1+(Sheet1!$A$1-1)*10,FALSE)&gt;9999,-2,IF(VLOOKUP($A328,Sheet1!$B$3:$AH$1266,Sheet1!M$1+(Sheet1!$A$1-1)*10,FALSE)&gt;999,-1,0)))))))</f>
        <v>---</v>
      </c>
      <c r="AD328" s="392" t="str">
        <f>IF(ISNA(VLOOKUP($A328,Sheet1!$B$3:$AH$1266,Sheet1!N$1+(Sheet1!$A$1-1)*10,FALSE))=TRUE,"---",IF(VLOOKUP($A328,Sheet1!$B$3:$AH$1266,Sheet1!N$1+(Sheet1!$A$1-1)*10,FALSE)="---","---", (ROUND(VLOOKUP($A328,Sheet1!$B$3:$AH$1266,Sheet1!N$1+(Sheet1!$A$1-1)*10,FALSE),IF(VLOOKUP($A328,Sheet1!$B$3:$AH$1266,Sheet1!N$1+(Sheet1!$A$1-1)*10,FALSE)&gt;99999,-3,IF(VLOOKUP($A328,Sheet1!$B$3:$AH$1266,Sheet1!N$1+(Sheet1!$A$1-1)*10,FALSE)&gt;9999,-2,IF(VLOOKUP($A328,Sheet1!$B$3:$AH$1266,Sheet1!N$1+(Sheet1!$A$1-1)*10,FALSE)&gt;999,-1,0)))))))</f>
        <v>---</v>
      </c>
    </row>
    <row r="329" spans="1:30" ht="25.5" customHeight="1" x14ac:dyDescent="0.25">
      <c r="A329" s="303"/>
      <c r="B329" s="331"/>
      <c r="C329" s="303"/>
      <c r="D329" s="303"/>
      <c r="E329" s="307"/>
      <c r="F329" s="52" t="s">
        <v>4547</v>
      </c>
      <c r="G329" s="127" t="s">
        <v>286</v>
      </c>
      <c r="H329" s="347"/>
      <c r="I329" s="327"/>
      <c r="J329" s="376"/>
      <c r="K329" s="319"/>
      <c r="L329" s="321"/>
      <c r="M329" s="323"/>
      <c r="N329" s="319"/>
      <c r="O329" s="317" t="e">
        <f t="shared" si="11"/>
        <v>#NUM!</v>
      </c>
      <c r="P329" s="317" t="e">
        <f>IF(O329&lt;&gt;"",VLOOKUP($A329,Sheet4!$A$2:$O$1309,14,FALSE)*100,"")</f>
        <v>#NUM!</v>
      </c>
      <c r="Q329" s="317" t="e">
        <f>IF(P329&lt;&gt;"",VLOOKUP($A329,Sheet4!$A$2:$O$1309,15,FALSE)*100,"")</f>
        <v>#NUM!</v>
      </c>
      <c r="R329" s="356" t="e">
        <f t="shared" si="10"/>
        <v>#NUM!</v>
      </c>
      <c r="S329" s="356"/>
      <c r="T329" s="356"/>
      <c r="U329" s="392"/>
      <c r="V329" s="392"/>
      <c r="W329" s="392"/>
      <c r="X329" s="392"/>
      <c r="Y329" s="392"/>
      <c r="Z329" s="392"/>
      <c r="AA329" s="392"/>
      <c r="AB329" s="392"/>
      <c r="AC329" s="392"/>
      <c r="AD329" s="392"/>
    </row>
    <row r="330" spans="1:30" ht="25.5" customHeight="1" x14ac:dyDescent="0.25">
      <c r="A330" s="133" t="s">
        <v>519</v>
      </c>
      <c r="B330" s="141" t="s">
        <v>520</v>
      </c>
      <c r="C330" s="133">
        <v>423855</v>
      </c>
      <c r="D330" s="133">
        <v>740754</v>
      </c>
      <c r="E330" s="67" t="s">
        <v>3007</v>
      </c>
      <c r="F330" s="117" t="s">
        <v>4548</v>
      </c>
      <c r="G330" s="118" t="s">
        <v>286</v>
      </c>
      <c r="H330" s="136">
        <v>6.91</v>
      </c>
      <c r="I330" s="119">
        <v>23097</v>
      </c>
      <c r="J330" s="124">
        <v>7.6</v>
      </c>
      <c r="K330" s="121" t="s">
        <v>4405</v>
      </c>
      <c r="L330" s="122">
        <v>1400</v>
      </c>
      <c r="M330" s="123">
        <v>203</v>
      </c>
      <c r="N330" s="121" t="s">
        <v>4405</v>
      </c>
      <c r="O330" s="71">
        <f t="shared" si="11"/>
        <v>1.4573409638573596</v>
      </c>
      <c r="P330" s="71">
        <f>IF(O330&lt;&gt;"",VLOOKUP($A330,Sheet4!$A$2:$O$1309,14,FALSE)*100,"")</f>
        <v>0.79129454967692414</v>
      </c>
      <c r="Q330" s="71">
        <f>IF(P330&lt;&gt;"",VLOOKUP($A330,Sheet4!$A$2:$O$1309,15,FALSE)*100,"")</f>
        <v>7.4865101547239687</v>
      </c>
      <c r="R330" s="73">
        <f t="shared" si="10"/>
        <v>70</v>
      </c>
      <c r="S330" s="63" t="s">
        <v>4365</v>
      </c>
      <c r="T330" s="63" t="str">
        <f>IF(ISNA(VLOOKUP(A330,Sheet1!B$3:C$1266,2,FALSE)=TRUE),"NC",VLOOKUP(A330,Sheet1!B$3:C$1266,2,FALSE))</f>
        <v>Rural10</v>
      </c>
      <c r="U330" s="66">
        <f>IF(ISNA(VLOOKUP($A330,Sheet1!$B$3:$AH$1266,Sheet1!E$1+(Sheet1!$A$1-1)*10,FALSE))=TRUE,"---",IF(VLOOKUP($A330,Sheet1!$B$3:$AH$1266,Sheet1!E$1+(Sheet1!$A$1-1)*10,FALSE)="---","---", (ROUND(VLOOKUP($A330,Sheet1!$B$3:$AH$1266,Sheet1!E$1+(Sheet1!$A$1-1)*10,FALSE),IF(VLOOKUP($A330,Sheet1!$B$3:$AH$1266,Sheet1!E$1+(Sheet1!$A$1-1)*10,FALSE)&gt;99999,-3,IF(VLOOKUP($A330,Sheet1!$B$3:$AH$1266,Sheet1!E$1+(Sheet1!$A$1-1)*10,FALSE)&gt;9999,-2,IF(VLOOKUP($A330,Sheet1!$B$3:$AH$1266,Sheet1!E$1+(Sheet1!$A$1-1)*10,FALSE)&gt;999,-1,0)))))))</f>
        <v>208</v>
      </c>
      <c r="V330" s="66">
        <f>IF(ISNA(VLOOKUP($A330,Sheet1!$B$3:$AH$1266,Sheet1!F$1+(Sheet1!$A$1-1)*10,FALSE))=TRUE,"---",IF(VLOOKUP($A330,Sheet1!$B$3:$AH$1266,Sheet1!F$1+(Sheet1!$A$1-1)*10,FALSE)="---","---", (ROUND(VLOOKUP($A330,Sheet1!$B$3:$AH$1266,Sheet1!F$1+(Sheet1!$A$1-1)*10,FALSE),IF(VLOOKUP($A330,Sheet1!$B$3:$AH$1266,Sheet1!F$1+(Sheet1!$A$1-1)*10,FALSE)&gt;99999,-3,IF(VLOOKUP($A330,Sheet1!$B$3:$AH$1266,Sheet1!F$1+(Sheet1!$A$1-1)*10,FALSE)&gt;9999,-2,IF(VLOOKUP($A330,Sheet1!$B$3:$AH$1266,Sheet1!F$1+(Sheet1!$A$1-1)*10,FALSE)&gt;999,-1,0)))))))</f>
        <v>257</v>
      </c>
      <c r="W330" s="66">
        <f>IF(ISNA(VLOOKUP($A330,Sheet1!$B$3:$AH$1266,Sheet1!G$1+(Sheet1!$A$1-1)*10,FALSE))=TRUE,"---",IF(VLOOKUP($A330,Sheet1!$B$3:$AH$1266,Sheet1!G$1+(Sheet1!$A$1-1)*10,FALSE)="---","---", (ROUND(VLOOKUP($A330,Sheet1!$B$3:$AH$1266,Sheet1!G$1+(Sheet1!$A$1-1)*10,FALSE),IF(VLOOKUP($A330,Sheet1!$B$3:$AH$1266,Sheet1!G$1+(Sheet1!$A$1-1)*10,FALSE)&gt;99999,-3,IF(VLOOKUP($A330,Sheet1!$B$3:$AH$1266,Sheet1!G$1+(Sheet1!$A$1-1)*10,FALSE)&gt;9999,-2,IF(VLOOKUP($A330,Sheet1!$B$3:$AH$1266,Sheet1!G$1+(Sheet1!$A$1-1)*10,FALSE)&gt;999,-1,0)))))))</f>
        <v>345</v>
      </c>
      <c r="X330" s="66">
        <f>IF(ISNA(VLOOKUP($A330,Sheet1!$B$3:$AH$1266,Sheet1!H$1+(Sheet1!$A$1-1)*10,FALSE))=TRUE,"---",IF(VLOOKUP($A330,Sheet1!$B$3:$AH$1266,Sheet1!H$1+(Sheet1!$A$1-1)*10,FALSE)="---","---", (ROUND(VLOOKUP($A330,Sheet1!$B$3:$AH$1266,Sheet1!H$1+(Sheet1!$A$1-1)*10,FALSE),IF(VLOOKUP($A330,Sheet1!$B$3:$AH$1266,Sheet1!H$1+(Sheet1!$A$1-1)*10,FALSE)&gt;99999,-3,IF(VLOOKUP($A330,Sheet1!$B$3:$AH$1266,Sheet1!H$1+(Sheet1!$A$1-1)*10,FALSE)&gt;9999,-2,IF(VLOOKUP($A330,Sheet1!$B$3:$AH$1266,Sheet1!H$1+(Sheet1!$A$1-1)*10,FALSE)&gt;999,-1,0)))))))</f>
        <v>575</v>
      </c>
      <c r="Y330" s="66">
        <f>IF(ISNA(VLOOKUP($A330,Sheet1!$B$3:$AH$1266,Sheet1!I$1+(Sheet1!$A$1-1)*10,FALSE))=TRUE,"---",IF(VLOOKUP($A330,Sheet1!$B$3:$AH$1266,Sheet1!I$1+(Sheet1!$A$1-1)*10,FALSE)="---","---", (ROUND(VLOOKUP($A330,Sheet1!$B$3:$AH$1266,Sheet1!I$1+(Sheet1!$A$1-1)*10,FALSE),IF(VLOOKUP($A330,Sheet1!$B$3:$AH$1266,Sheet1!I$1+(Sheet1!$A$1-1)*10,FALSE)&gt;99999,-3,IF(VLOOKUP($A330,Sheet1!$B$3:$AH$1266,Sheet1!I$1+(Sheet1!$A$1-1)*10,FALSE)&gt;9999,-2,IF(VLOOKUP($A330,Sheet1!$B$3:$AH$1266,Sheet1!I$1+(Sheet1!$A$1-1)*10,FALSE)&gt;999,-1,0)))))))</f>
        <v>757</v>
      </c>
      <c r="Z330" s="66">
        <f>IF(ISNA(VLOOKUP($A330,Sheet1!$B$3:$AH$1266,Sheet1!J$1+(Sheet1!$A$1-1)*10,FALSE))=TRUE,"---",IF(VLOOKUP($A330,Sheet1!$B$3:$AH$1266,Sheet1!J$1+(Sheet1!$A$1-1)*10,FALSE)="---","---", (ROUND(VLOOKUP($A330,Sheet1!$B$3:$AH$1266,Sheet1!J$1+(Sheet1!$A$1-1)*10,FALSE),IF(VLOOKUP($A330,Sheet1!$B$3:$AH$1266,Sheet1!J$1+(Sheet1!$A$1-1)*10,FALSE)&gt;99999,-3,IF(VLOOKUP($A330,Sheet1!$B$3:$AH$1266,Sheet1!J$1+(Sheet1!$A$1-1)*10,FALSE)&gt;9999,-2,IF(VLOOKUP($A330,Sheet1!$B$3:$AH$1266,Sheet1!J$1+(Sheet1!$A$1-1)*10,FALSE)&gt;999,-1,0)))))))</f>
        <v>1020</v>
      </c>
      <c r="AA330" s="66">
        <f>IF(ISNA(VLOOKUP($A330,Sheet1!$B$3:$AH$1266,Sheet1!K$1+(Sheet1!$A$1-1)*10,FALSE))=TRUE,"---",IF(VLOOKUP($A330,Sheet1!$B$3:$AH$1266,Sheet1!K$1+(Sheet1!$A$1-1)*10,FALSE)="---","---", (ROUND(VLOOKUP($A330,Sheet1!$B$3:$AH$1266,Sheet1!K$1+(Sheet1!$A$1-1)*10,FALSE),IF(VLOOKUP($A330,Sheet1!$B$3:$AH$1266,Sheet1!K$1+(Sheet1!$A$1-1)*10,FALSE)&gt;99999,-3,IF(VLOOKUP($A330,Sheet1!$B$3:$AH$1266,Sheet1!K$1+(Sheet1!$A$1-1)*10,FALSE)&gt;9999,-2,IF(VLOOKUP($A330,Sheet1!$B$3:$AH$1266,Sheet1!K$1+(Sheet1!$A$1-1)*10,FALSE)&gt;999,-1,0)))))))</f>
        <v>1260</v>
      </c>
      <c r="AB330" s="66">
        <f>IF(ISNA(VLOOKUP($A330,Sheet1!$B$3:$AH$1266,Sheet1!L$1+(Sheet1!$A$1-1)*10,FALSE))=TRUE,"---",IF(VLOOKUP($A330,Sheet1!$B$3:$AH$1266,Sheet1!L$1+(Sheet1!$A$1-1)*10,FALSE)="---","---", (ROUND(VLOOKUP($A330,Sheet1!$B$3:$AH$1266,Sheet1!L$1+(Sheet1!$A$1-1)*10,FALSE),IF(VLOOKUP($A330,Sheet1!$B$3:$AH$1266,Sheet1!L$1+(Sheet1!$A$1-1)*10,FALSE)&gt;99999,-3,IF(VLOOKUP($A330,Sheet1!$B$3:$AH$1266,Sheet1!L$1+(Sheet1!$A$1-1)*10,FALSE)&gt;9999,-2,IF(VLOOKUP($A330,Sheet1!$B$3:$AH$1266,Sheet1!L$1+(Sheet1!$A$1-1)*10,FALSE)&gt;999,-1,0)))))))</f>
        <v>1530</v>
      </c>
      <c r="AC330" s="66">
        <f>IF(ISNA(VLOOKUP($A330,Sheet1!$B$3:$AH$1266,Sheet1!M$1+(Sheet1!$A$1-1)*10,FALSE))=TRUE,"---",IF(VLOOKUP($A330,Sheet1!$B$3:$AH$1266,Sheet1!M$1+(Sheet1!$A$1-1)*10,FALSE)="---","---", (ROUND(VLOOKUP($A330,Sheet1!$B$3:$AH$1266,Sheet1!M$1+(Sheet1!$A$1-1)*10,FALSE),IF(VLOOKUP($A330,Sheet1!$B$3:$AH$1266,Sheet1!M$1+(Sheet1!$A$1-1)*10,FALSE)&gt;99999,-3,IF(VLOOKUP($A330,Sheet1!$B$3:$AH$1266,Sheet1!M$1+(Sheet1!$A$1-1)*10,FALSE)&gt;9999,-2,IF(VLOOKUP($A330,Sheet1!$B$3:$AH$1266,Sheet1!M$1+(Sheet1!$A$1-1)*10,FALSE)&gt;999,-1,0)))))))</f>
        <v>1830</v>
      </c>
      <c r="AD330" s="66">
        <f>IF(ISNA(VLOOKUP($A330,Sheet1!$B$3:$AH$1266,Sheet1!N$1+(Sheet1!$A$1-1)*10,FALSE))=TRUE,"---",IF(VLOOKUP($A330,Sheet1!$B$3:$AH$1266,Sheet1!N$1+(Sheet1!$A$1-1)*10,FALSE)="---","---", (ROUND(VLOOKUP($A330,Sheet1!$B$3:$AH$1266,Sheet1!N$1+(Sheet1!$A$1-1)*10,FALSE),IF(VLOOKUP($A330,Sheet1!$B$3:$AH$1266,Sheet1!N$1+(Sheet1!$A$1-1)*10,FALSE)&gt;99999,-3,IF(VLOOKUP($A330,Sheet1!$B$3:$AH$1266,Sheet1!N$1+(Sheet1!$A$1-1)*10,FALSE)&gt;9999,-2,IF(VLOOKUP($A330,Sheet1!$B$3:$AH$1266,Sheet1!N$1+(Sheet1!$A$1-1)*10,FALSE)&gt;999,-1,0)))))))</f>
        <v>2280</v>
      </c>
    </row>
    <row r="331" spans="1:30" ht="25.5" customHeight="1" x14ac:dyDescent="0.25">
      <c r="A331" s="125" t="s">
        <v>521</v>
      </c>
      <c r="B331" s="126" t="s">
        <v>522</v>
      </c>
      <c r="C331" s="125">
        <v>423641</v>
      </c>
      <c r="D331" s="125">
        <v>740922</v>
      </c>
      <c r="E331" s="70" t="s">
        <v>3007</v>
      </c>
      <c r="F331" s="52" t="s">
        <v>4549</v>
      </c>
      <c r="G331" s="127" t="s">
        <v>286</v>
      </c>
      <c r="H331" s="128">
        <v>28.3</v>
      </c>
      <c r="I331" s="112">
        <v>26472</v>
      </c>
      <c r="J331" s="113">
        <v>6.34</v>
      </c>
      <c r="K331" s="114" t="s">
        <v>4405</v>
      </c>
      <c r="L331" s="156" t="s">
        <v>4405</v>
      </c>
      <c r="M331" s="157" t="s">
        <v>4405</v>
      </c>
      <c r="N331" s="127" t="s">
        <v>75</v>
      </c>
      <c r="O331" s="68" t="s">
        <v>4405</v>
      </c>
      <c r="P331" s="68" t="s">
        <v>4405</v>
      </c>
      <c r="Q331" s="68" t="s">
        <v>4405</v>
      </c>
      <c r="R331" s="74" t="s">
        <v>4405</v>
      </c>
      <c r="S331" s="64" t="s">
        <v>4365</v>
      </c>
      <c r="T331" s="64" t="str">
        <f>IF(ISNA(VLOOKUP(A331,Sheet1!B$3:C$1266,2,FALSE)=TRUE),"NC",VLOOKUP(A331,Sheet1!B$3:C$1266,2,FALSE))</f>
        <v>Rural</v>
      </c>
      <c r="U331" s="65">
        <f>IF(ISNA(VLOOKUP($A331,Sheet1!$B$3:$AH$1266,Sheet1!E$1+(Sheet1!$A$1-1)*10,FALSE))=TRUE,"---",IF(VLOOKUP($A331,Sheet1!$B$3:$AH$1266,Sheet1!E$1+(Sheet1!$A$1-1)*10,FALSE)="---","---", (ROUND(VLOOKUP($A331,Sheet1!$B$3:$AH$1266,Sheet1!E$1+(Sheet1!$A$1-1)*10,FALSE),IF(VLOOKUP($A331,Sheet1!$B$3:$AH$1266,Sheet1!E$1+(Sheet1!$A$1-1)*10,FALSE)&gt;99999,-3,IF(VLOOKUP($A331,Sheet1!$B$3:$AH$1266,Sheet1!E$1+(Sheet1!$A$1-1)*10,FALSE)&gt;9999,-2,IF(VLOOKUP($A331,Sheet1!$B$3:$AH$1266,Sheet1!E$1+(Sheet1!$A$1-1)*10,FALSE)&gt;999,-1,0)))))))</f>
        <v>569</v>
      </c>
      <c r="V331" s="65">
        <f>IF(ISNA(VLOOKUP($A331,Sheet1!$B$3:$AH$1266,Sheet1!F$1+(Sheet1!$A$1-1)*10,FALSE))=TRUE,"---",IF(VLOOKUP($A331,Sheet1!$B$3:$AH$1266,Sheet1!F$1+(Sheet1!$A$1-1)*10,FALSE)="---","---", (ROUND(VLOOKUP($A331,Sheet1!$B$3:$AH$1266,Sheet1!F$1+(Sheet1!$A$1-1)*10,FALSE),IF(VLOOKUP($A331,Sheet1!$B$3:$AH$1266,Sheet1!F$1+(Sheet1!$A$1-1)*10,FALSE)&gt;99999,-3,IF(VLOOKUP($A331,Sheet1!$B$3:$AH$1266,Sheet1!F$1+(Sheet1!$A$1-1)*10,FALSE)&gt;9999,-2,IF(VLOOKUP($A331,Sheet1!$B$3:$AH$1266,Sheet1!F$1+(Sheet1!$A$1-1)*10,FALSE)&gt;999,-1,0)))))))</f>
        <v>732</v>
      </c>
      <c r="W331" s="65">
        <f>IF(ISNA(VLOOKUP($A331,Sheet1!$B$3:$AH$1266,Sheet1!G$1+(Sheet1!$A$1-1)*10,FALSE))=TRUE,"---",IF(VLOOKUP($A331,Sheet1!$B$3:$AH$1266,Sheet1!G$1+(Sheet1!$A$1-1)*10,FALSE)="---","---", (ROUND(VLOOKUP($A331,Sheet1!$B$3:$AH$1266,Sheet1!G$1+(Sheet1!$A$1-1)*10,FALSE),IF(VLOOKUP($A331,Sheet1!$B$3:$AH$1266,Sheet1!G$1+(Sheet1!$A$1-1)*10,FALSE)&gt;99999,-3,IF(VLOOKUP($A331,Sheet1!$B$3:$AH$1266,Sheet1!G$1+(Sheet1!$A$1-1)*10,FALSE)&gt;9999,-2,IF(VLOOKUP($A331,Sheet1!$B$3:$AH$1266,Sheet1!G$1+(Sheet1!$A$1-1)*10,FALSE)&gt;999,-1,0)))))))</f>
        <v>975</v>
      </c>
      <c r="X331" s="65">
        <f>IF(ISNA(VLOOKUP($A331,Sheet1!$B$3:$AH$1266,Sheet1!H$1+(Sheet1!$A$1-1)*10,FALSE))=TRUE,"---",IF(VLOOKUP($A331,Sheet1!$B$3:$AH$1266,Sheet1!H$1+(Sheet1!$A$1-1)*10,FALSE)="---","---", (ROUND(VLOOKUP($A331,Sheet1!$B$3:$AH$1266,Sheet1!H$1+(Sheet1!$A$1-1)*10,FALSE),IF(VLOOKUP($A331,Sheet1!$B$3:$AH$1266,Sheet1!H$1+(Sheet1!$A$1-1)*10,FALSE)&gt;99999,-3,IF(VLOOKUP($A331,Sheet1!$B$3:$AH$1266,Sheet1!H$1+(Sheet1!$A$1-1)*10,FALSE)&gt;9999,-2,IF(VLOOKUP($A331,Sheet1!$B$3:$AH$1266,Sheet1!H$1+(Sheet1!$A$1-1)*10,FALSE)&gt;999,-1,0)))))))</f>
        <v>1720</v>
      </c>
      <c r="Y331" s="65">
        <f>IF(ISNA(VLOOKUP($A331,Sheet1!$B$3:$AH$1266,Sheet1!I$1+(Sheet1!$A$1-1)*10,FALSE))=TRUE,"---",IF(VLOOKUP($A331,Sheet1!$B$3:$AH$1266,Sheet1!I$1+(Sheet1!$A$1-1)*10,FALSE)="---","---", (ROUND(VLOOKUP($A331,Sheet1!$B$3:$AH$1266,Sheet1!I$1+(Sheet1!$A$1-1)*10,FALSE),IF(VLOOKUP($A331,Sheet1!$B$3:$AH$1266,Sheet1!I$1+(Sheet1!$A$1-1)*10,FALSE)&gt;99999,-3,IF(VLOOKUP($A331,Sheet1!$B$3:$AH$1266,Sheet1!I$1+(Sheet1!$A$1-1)*10,FALSE)&gt;9999,-2,IF(VLOOKUP($A331,Sheet1!$B$3:$AH$1266,Sheet1!I$1+(Sheet1!$A$1-1)*10,FALSE)&gt;999,-1,0)))))))</f>
        <v>2350</v>
      </c>
      <c r="Z331" s="65">
        <f>IF(ISNA(VLOOKUP($A331,Sheet1!$B$3:$AH$1266,Sheet1!J$1+(Sheet1!$A$1-1)*10,FALSE))=TRUE,"---",IF(VLOOKUP($A331,Sheet1!$B$3:$AH$1266,Sheet1!J$1+(Sheet1!$A$1-1)*10,FALSE)="---","---", (ROUND(VLOOKUP($A331,Sheet1!$B$3:$AH$1266,Sheet1!J$1+(Sheet1!$A$1-1)*10,FALSE),IF(VLOOKUP($A331,Sheet1!$B$3:$AH$1266,Sheet1!J$1+(Sheet1!$A$1-1)*10,FALSE)&gt;99999,-3,IF(VLOOKUP($A331,Sheet1!$B$3:$AH$1266,Sheet1!J$1+(Sheet1!$A$1-1)*10,FALSE)&gt;9999,-2,IF(VLOOKUP($A331,Sheet1!$B$3:$AH$1266,Sheet1!J$1+(Sheet1!$A$1-1)*10,FALSE)&gt;999,-1,0)))))))</f>
        <v>3270</v>
      </c>
      <c r="AA331" s="65">
        <f>IF(ISNA(VLOOKUP($A331,Sheet1!$B$3:$AH$1266,Sheet1!K$1+(Sheet1!$A$1-1)*10,FALSE))=TRUE,"---",IF(VLOOKUP($A331,Sheet1!$B$3:$AH$1266,Sheet1!K$1+(Sheet1!$A$1-1)*10,FALSE)="---","---", (ROUND(VLOOKUP($A331,Sheet1!$B$3:$AH$1266,Sheet1!K$1+(Sheet1!$A$1-1)*10,FALSE),IF(VLOOKUP($A331,Sheet1!$B$3:$AH$1266,Sheet1!K$1+(Sheet1!$A$1-1)*10,FALSE)&gt;99999,-3,IF(VLOOKUP($A331,Sheet1!$B$3:$AH$1266,Sheet1!K$1+(Sheet1!$A$1-1)*10,FALSE)&gt;9999,-2,IF(VLOOKUP($A331,Sheet1!$B$3:$AH$1266,Sheet1!K$1+(Sheet1!$A$1-1)*10,FALSE)&gt;999,-1,0)))))))</f>
        <v>4100</v>
      </c>
      <c r="AB331" s="65">
        <f>IF(ISNA(VLOOKUP($A331,Sheet1!$B$3:$AH$1266,Sheet1!L$1+(Sheet1!$A$1-1)*10,FALSE))=TRUE,"---",IF(VLOOKUP($A331,Sheet1!$B$3:$AH$1266,Sheet1!L$1+(Sheet1!$A$1-1)*10,FALSE)="---","---", (ROUND(VLOOKUP($A331,Sheet1!$B$3:$AH$1266,Sheet1!L$1+(Sheet1!$A$1-1)*10,FALSE),IF(VLOOKUP($A331,Sheet1!$B$3:$AH$1266,Sheet1!L$1+(Sheet1!$A$1-1)*10,FALSE)&gt;99999,-3,IF(VLOOKUP($A331,Sheet1!$B$3:$AH$1266,Sheet1!L$1+(Sheet1!$A$1-1)*10,FALSE)&gt;9999,-2,IF(VLOOKUP($A331,Sheet1!$B$3:$AH$1266,Sheet1!L$1+(Sheet1!$A$1-1)*10,FALSE)&gt;999,-1,0)))))))</f>
        <v>4990</v>
      </c>
      <c r="AC331" s="65">
        <f>IF(ISNA(VLOOKUP($A331,Sheet1!$B$3:$AH$1266,Sheet1!M$1+(Sheet1!$A$1-1)*10,FALSE))=TRUE,"---",IF(VLOOKUP($A331,Sheet1!$B$3:$AH$1266,Sheet1!M$1+(Sheet1!$A$1-1)*10,FALSE)="---","---", (ROUND(VLOOKUP($A331,Sheet1!$B$3:$AH$1266,Sheet1!M$1+(Sheet1!$A$1-1)*10,FALSE),IF(VLOOKUP($A331,Sheet1!$B$3:$AH$1266,Sheet1!M$1+(Sheet1!$A$1-1)*10,FALSE)&gt;99999,-3,IF(VLOOKUP($A331,Sheet1!$B$3:$AH$1266,Sheet1!M$1+(Sheet1!$A$1-1)*10,FALSE)&gt;9999,-2,IF(VLOOKUP($A331,Sheet1!$B$3:$AH$1266,Sheet1!M$1+(Sheet1!$A$1-1)*10,FALSE)&gt;999,-1,0)))))))</f>
        <v>6000</v>
      </c>
      <c r="AD331" s="65">
        <f>IF(ISNA(VLOOKUP($A331,Sheet1!$B$3:$AH$1266,Sheet1!N$1+(Sheet1!$A$1-1)*10,FALSE))=TRUE,"---",IF(VLOOKUP($A331,Sheet1!$B$3:$AH$1266,Sheet1!N$1+(Sheet1!$A$1-1)*10,FALSE)="---","---", (ROUND(VLOOKUP($A331,Sheet1!$B$3:$AH$1266,Sheet1!N$1+(Sheet1!$A$1-1)*10,FALSE),IF(VLOOKUP($A331,Sheet1!$B$3:$AH$1266,Sheet1!N$1+(Sheet1!$A$1-1)*10,FALSE)&gt;99999,-3,IF(VLOOKUP($A331,Sheet1!$B$3:$AH$1266,Sheet1!N$1+(Sheet1!$A$1-1)*10,FALSE)&gt;9999,-2,IF(VLOOKUP($A331,Sheet1!$B$3:$AH$1266,Sheet1!N$1+(Sheet1!$A$1-1)*10,FALSE)&gt;999,-1,0)))))))</f>
        <v>7430</v>
      </c>
    </row>
    <row r="332" spans="1:30" ht="25.5" customHeight="1" x14ac:dyDescent="0.25">
      <c r="A332" s="304" t="s">
        <v>523</v>
      </c>
      <c r="B332" s="393" t="s">
        <v>524</v>
      </c>
      <c r="C332" s="304">
        <v>423742</v>
      </c>
      <c r="D332" s="304">
        <v>741059</v>
      </c>
      <c r="E332" s="305" t="s">
        <v>3007</v>
      </c>
      <c r="F332" s="117" t="s">
        <v>4463</v>
      </c>
      <c r="G332" s="118" t="s">
        <v>286</v>
      </c>
      <c r="H332" s="348">
        <v>67.2</v>
      </c>
      <c r="I332" s="119">
        <v>27019</v>
      </c>
      <c r="J332" s="124">
        <v>8.74</v>
      </c>
      <c r="K332" s="121" t="s">
        <v>4405</v>
      </c>
      <c r="L332" s="122">
        <v>6400</v>
      </c>
      <c r="M332" s="123">
        <v>95.2</v>
      </c>
      <c r="N332" s="121" t="s">
        <v>4405</v>
      </c>
      <c r="O332" s="71">
        <f t="shared" si="11"/>
        <v>5.0536334745727949</v>
      </c>
      <c r="P332" s="71">
        <f>IF(O332&lt;&gt;"",VLOOKUP($A332,Sheet4!$A$2:$O$1309,14,FALSE)*100,"")</f>
        <v>0.90944746503727192</v>
      </c>
      <c r="Q332" s="71">
        <f>IF(P332&lt;&gt;"",VLOOKUP($A332,Sheet4!$A$2:$O$1309,15,FALSE)*100,"")</f>
        <v>8.5600829201988642</v>
      </c>
      <c r="R332" s="73">
        <f t="shared" si="10"/>
        <v>20</v>
      </c>
      <c r="S332" s="357" t="s">
        <v>4365</v>
      </c>
      <c r="T332" s="357" t="str">
        <f>IF(ISNA(VLOOKUP(A332,Sheet1!B$3:C$1266,2,FALSE)=TRUE),"NC",VLOOKUP(A332,Sheet1!B$3:C$1266,2,FALSE))</f>
        <v>Rural10</v>
      </c>
      <c r="U332" s="385">
        <f>IF(ISNA(VLOOKUP($A332,Sheet1!$B$3:$AH$1266,Sheet1!E$1+(Sheet1!$A$1-1)*10,FALSE))=TRUE,"---",IF(VLOOKUP($A332,Sheet1!$B$3:$AH$1266,Sheet1!E$1+(Sheet1!$A$1-1)*10,FALSE)="---","---", (ROUND(VLOOKUP($A332,Sheet1!$B$3:$AH$1266,Sheet1!E$1+(Sheet1!$A$1-1)*10,FALSE),IF(VLOOKUP($A332,Sheet1!$B$3:$AH$1266,Sheet1!E$1+(Sheet1!$A$1-1)*10,FALSE)&gt;99999,-3,IF(VLOOKUP($A332,Sheet1!$B$3:$AH$1266,Sheet1!E$1+(Sheet1!$A$1-1)*10,FALSE)&gt;9999,-2,IF(VLOOKUP($A332,Sheet1!$B$3:$AH$1266,Sheet1!E$1+(Sheet1!$A$1-1)*10,FALSE)&gt;999,-1,0)))))))</f>
        <v>1750</v>
      </c>
      <c r="V332" s="385">
        <f>IF(ISNA(VLOOKUP($A332,Sheet1!$B$3:$AH$1266,Sheet1!F$1+(Sheet1!$A$1-1)*10,FALSE))=TRUE,"---",IF(VLOOKUP($A332,Sheet1!$B$3:$AH$1266,Sheet1!F$1+(Sheet1!$A$1-1)*10,FALSE)="---","---", (ROUND(VLOOKUP($A332,Sheet1!$B$3:$AH$1266,Sheet1!F$1+(Sheet1!$A$1-1)*10,FALSE),IF(VLOOKUP($A332,Sheet1!$B$3:$AH$1266,Sheet1!F$1+(Sheet1!$A$1-1)*10,FALSE)&gt;99999,-3,IF(VLOOKUP($A332,Sheet1!$B$3:$AH$1266,Sheet1!F$1+(Sheet1!$A$1-1)*10,FALSE)&gt;9999,-2,IF(VLOOKUP($A332,Sheet1!$B$3:$AH$1266,Sheet1!F$1+(Sheet1!$A$1-1)*10,FALSE)&gt;999,-1,0)))))))</f>
        <v>2050</v>
      </c>
      <c r="W332" s="385">
        <f>IF(ISNA(VLOOKUP($A332,Sheet1!$B$3:$AH$1266,Sheet1!G$1+(Sheet1!$A$1-1)*10,FALSE))=TRUE,"---",IF(VLOOKUP($A332,Sheet1!$B$3:$AH$1266,Sheet1!G$1+(Sheet1!$A$1-1)*10,FALSE)="---","---", (ROUND(VLOOKUP($A332,Sheet1!$B$3:$AH$1266,Sheet1!G$1+(Sheet1!$A$1-1)*10,FALSE),IF(VLOOKUP($A332,Sheet1!$B$3:$AH$1266,Sheet1!G$1+(Sheet1!$A$1-1)*10,FALSE)&gt;99999,-3,IF(VLOOKUP($A332,Sheet1!$B$3:$AH$1266,Sheet1!G$1+(Sheet1!$A$1-1)*10,FALSE)&gt;9999,-2,IF(VLOOKUP($A332,Sheet1!$B$3:$AH$1266,Sheet1!G$1+(Sheet1!$A$1-1)*10,FALSE)&gt;999,-1,0)))))))</f>
        <v>2560</v>
      </c>
      <c r="X332" s="385">
        <f>IF(ISNA(VLOOKUP($A332,Sheet1!$B$3:$AH$1266,Sheet1!H$1+(Sheet1!$A$1-1)*10,FALSE))=TRUE,"---",IF(VLOOKUP($A332,Sheet1!$B$3:$AH$1266,Sheet1!H$1+(Sheet1!$A$1-1)*10,FALSE)="---","---", (ROUND(VLOOKUP($A332,Sheet1!$B$3:$AH$1266,Sheet1!H$1+(Sheet1!$A$1-1)*10,FALSE),IF(VLOOKUP($A332,Sheet1!$B$3:$AH$1266,Sheet1!H$1+(Sheet1!$A$1-1)*10,FALSE)&gt;99999,-3,IF(VLOOKUP($A332,Sheet1!$B$3:$AH$1266,Sheet1!H$1+(Sheet1!$A$1-1)*10,FALSE)&gt;9999,-2,IF(VLOOKUP($A332,Sheet1!$B$3:$AH$1266,Sheet1!H$1+(Sheet1!$A$1-1)*10,FALSE)&gt;999,-1,0)))))))</f>
        <v>3830</v>
      </c>
      <c r="Y332" s="385">
        <f>IF(ISNA(VLOOKUP($A332,Sheet1!$B$3:$AH$1266,Sheet1!I$1+(Sheet1!$A$1-1)*10,FALSE))=TRUE,"---",IF(VLOOKUP($A332,Sheet1!$B$3:$AH$1266,Sheet1!I$1+(Sheet1!$A$1-1)*10,FALSE)="---","---", (ROUND(VLOOKUP($A332,Sheet1!$B$3:$AH$1266,Sheet1!I$1+(Sheet1!$A$1-1)*10,FALSE),IF(VLOOKUP($A332,Sheet1!$B$3:$AH$1266,Sheet1!I$1+(Sheet1!$A$1-1)*10,FALSE)&gt;99999,-3,IF(VLOOKUP($A332,Sheet1!$B$3:$AH$1266,Sheet1!I$1+(Sheet1!$A$1-1)*10,FALSE)&gt;9999,-2,IF(VLOOKUP($A332,Sheet1!$B$3:$AH$1266,Sheet1!I$1+(Sheet1!$A$1-1)*10,FALSE)&gt;999,-1,0)))))))</f>
        <v>4950</v>
      </c>
      <c r="Z332" s="385">
        <f>IF(ISNA(VLOOKUP($A332,Sheet1!$B$3:$AH$1266,Sheet1!J$1+(Sheet1!$A$1-1)*10,FALSE))=TRUE,"---",IF(VLOOKUP($A332,Sheet1!$B$3:$AH$1266,Sheet1!J$1+(Sheet1!$A$1-1)*10,FALSE)="---","---", (ROUND(VLOOKUP($A332,Sheet1!$B$3:$AH$1266,Sheet1!J$1+(Sheet1!$A$1-1)*10,FALSE),IF(VLOOKUP($A332,Sheet1!$B$3:$AH$1266,Sheet1!J$1+(Sheet1!$A$1-1)*10,FALSE)&gt;99999,-3,IF(VLOOKUP($A332,Sheet1!$B$3:$AH$1266,Sheet1!J$1+(Sheet1!$A$1-1)*10,FALSE)&gt;9999,-2,IF(VLOOKUP($A332,Sheet1!$B$3:$AH$1266,Sheet1!J$1+(Sheet1!$A$1-1)*10,FALSE)&gt;999,-1,0)))))))</f>
        <v>6760</v>
      </c>
      <c r="AA332" s="385">
        <f>IF(ISNA(VLOOKUP($A332,Sheet1!$B$3:$AH$1266,Sheet1!K$1+(Sheet1!$A$1-1)*10,FALSE))=TRUE,"---",IF(VLOOKUP($A332,Sheet1!$B$3:$AH$1266,Sheet1!K$1+(Sheet1!$A$1-1)*10,FALSE)="---","---", (ROUND(VLOOKUP($A332,Sheet1!$B$3:$AH$1266,Sheet1!K$1+(Sheet1!$A$1-1)*10,FALSE),IF(VLOOKUP($A332,Sheet1!$B$3:$AH$1266,Sheet1!K$1+(Sheet1!$A$1-1)*10,FALSE)&gt;99999,-3,IF(VLOOKUP($A332,Sheet1!$B$3:$AH$1266,Sheet1!K$1+(Sheet1!$A$1-1)*10,FALSE)&gt;9999,-2,IF(VLOOKUP($A332,Sheet1!$B$3:$AH$1266,Sheet1!K$1+(Sheet1!$A$1-1)*10,FALSE)&gt;999,-1,0)))))))</f>
        <v>8480</v>
      </c>
      <c r="AB332" s="385">
        <f>IF(ISNA(VLOOKUP($A332,Sheet1!$B$3:$AH$1266,Sheet1!L$1+(Sheet1!$A$1-1)*10,FALSE))=TRUE,"---",IF(VLOOKUP($A332,Sheet1!$B$3:$AH$1266,Sheet1!L$1+(Sheet1!$A$1-1)*10,FALSE)="---","---", (ROUND(VLOOKUP($A332,Sheet1!$B$3:$AH$1266,Sheet1!L$1+(Sheet1!$A$1-1)*10,FALSE),IF(VLOOKUP($A332,Sheet1!$B$3:$AH$1266,Sheet1!L$1+(Sheet1!$A$1-1)*10,FALSE)&gt;99999,-3,IF(VLOOKUP($A332,Sheet1!$B$3:$AH$1266,Sheet1!L$1+(Sheet1!$A$1-1)*10,FALSE)&gt;9999,-2,IF(VLOOKUP($A332,Sheet1!$B$3:$AH$1266,Sheet1!L$1+(Sheet1!$A$1-1)*10,FALSE)&gt;999,-1,0)))))))</f>
        <v>10400</v>
      </c>
      <c r="AC332" s="385">
        <f>IF(ISNA(VLOOKUP($A332,Sheet1!$B$3:$AH$1266,Sheet1!M$1+(Sheet1!$A$1-1)*10,FALSE))=TRUE,"---",IF(VLOOKUP($A332,Sheet1!$B$3:$AH$1266,Sheet1!M$1+(Sheet1!$A$1-1)*10,FALSE)="---","---", (ROUND(VLOOKUP($A332,Sheet1!$B$3:$AH$1266,Sheet1!M$1+(Sheet1!$A$1-1)*10,FALSE),IF(VLOOKUP($A332,Sheet1!$B$3:$AH$1266,Sheet1!M$1+(Sheet1!$A$1-1)*10,FALSE)&gt;99999,-3,IF(VLOOKUP($A332,Sheet1!$B$3:$AH$1266,Sheet1!M$1+(Sheet1!$A$1-1)*10,FALSE)&gt;9999,-2,IF(VLOOKUP($A332,Sheet1!$B$3:$AH$1266,Sheet1!M$1+(Sheet1!$A$1-1)*10,FALSE)&gt;999,-1,0)))))))</f>
        <v>12600</v>
      </c>
      <c r="AD332" s="385">
        <f>IF(ISNA(VLOOKUP($A332,Sheet1!$B$3:$AH$1266,Sheet1!N$1+(Sheet1!$A$1-1)*10,FALSE))=TRUE,"---",IF(VLOOKUP($A332,Sheet1!$B$3:$AH$1266,Sheet1!N$1+(Sheet1!$A$1-1)*10,FALSE)="---","---", (ROUND(VLOOKUP($A332,Sheet1!$B$3:$AH$1266,Sheet1!N$1+(Sheet1!$A$1-1)*10,FALSE),IF(VLOOKUP($A332,Sheet1!$B$3:$AH$1266,Sheet1!N$1+(Sheet1!$A$1-1)*10,FALSE)&gt;99999,-3,IF(VLOOKUP($A332,Sheet1!$B$3:$AH$1266,Sheet1!N$1+(Sheet1!$A$1-1)*10,FALSE)&gt;9999,-2,IF(VLOOKUP($A332,Sheet1!$B$3:$AH$1266,Sheet1!N$1+(Sheet1!$A$1-1)*10,FALSE)&gt;999,-1,0)))))))</f>
        <v>15700</v>
      </c>
    </row>
    <row r="333" spans="1:30" ht="25.5" customHeight="1" x14ac:dyDescent="0.25">
      <c r="A333" s="304"/>
      <c r="B333" s="346"/>
      <c r="C333" s="304"/>
      <c r="D333" s="304"/>
      <c r="E333" s="305" t="e">
        <v>#N/A</v>
      </c>
      <c r="F333" s="117" t="s">
        <v>4550</v>
      </c>
      <c r="G333" s="118" t="s">
        <v>31</v>
      </c>
      <c r="H333" s="348"/>
      <c r="I333" s="377">
        <v>31871</v>
      </c>
      <c r="J333" s="390" t="s">
        <v>4405</v>
      </c>
      <c r="K333" s="351" t="s">
        <v>17</v>
      </c>
      <c r="L333" s="338">
        <v>6130</v>
      </c>
      <c r="M333" s="381">
        <v>91.2</v>
      </c>
      <c r="N333" s="351" t="s">
        <v>14</v>
      </c>
      <c r="O333" s="328" t="s">
        <v>4405</v>
      </c>
      <c r="P333" s="328" t="s">
        <v>4405</v>
      </c>
      <c r="Q333" s="328" t="s">
        <v>4405</v>
      </c>
      <c r="R333" s="358" t="s">
        <v>4405</v>
      </c>
      <c r="S333" s="357" t="e">
        <v>#N/A</v>
      </c>
      <c r="T333" s="357" t="str">
        <f>IF(ISNA(VLOOKUP(A333,Sheet1!B$3:C$1266,2,FALSE)=TRUE),"ND",VLOOKUP(A333,Sheet1!B$3:C$1266,2,FALSE))</f>
        <v>ND</v>
      </c>
      <c r="U333" s="385" t="str">
        <f>IF(ISNA(VLOOKUP($A333,Sheet1!$B$3:$AH$1266,Sheet1!E$1+(Sheet1!$A$1-1)*10,FALSE))=TRUE,"---",IF(VLOOKUP($A333,Sheet1!$B$3:$AH$1266,Sheet1!E$1+(Sheet1!$A$1-1)*10,FALSE)="---","---", (ROUND(VLOOKUP($A333,Sheet1!$B$3:$AH$1266,Sheet1!E$1+(Sheet1!$A$1-1)*10,FALSE),IF(VLOOKUP($A333,Sheet1!$B$3:$AH$1266,Sheet1!E$1+(Sheet1!$A$1-1)*10,FALSE)&gt;99999,-3,IF(VLOOKUP($A333,Sheet1!$B$3:$AH$1266,Sheet1!E$1+(Sheet1!$A$1-1)*10,FALSE)&gt;9999,-2,IF(VLOOKUP($A333,Sheet1!$B$3:$AH$1266,Sheet1!E$1+(Sheet1!$A$1-1)*10,FALSE)&gt;999,-1,0)))))))</f>
        <v>---</v>
      </c>
      <c r="V333" s="385" t="str">
        <f>IF(ISNA(VLOOKUP($A333,Sheet1!$B$3:$AH$1266,Sheet1!F$1+(Sheet1!$A$1-1)*10,FALSE))=TRUE,"---",IF(VLOOKUP($A333,Sheet1!$B$3:$AH$1266,Sheet1!F$1+(Sheet1!$A$1-1)*10,FALSE)="---","---", (ROUND(VLOOKUP($A333,Sheet1!$B$3:$AH$1266,Sheet1!F$1+(Sheet1!$A$1-1)*10,FALSE),IF(VLOOKUP($A333,Sheet1!$B$3:$AH$1266,Sheet1!F$1+(Sheet1!$A$1-1)*10,FALSE)&gt;99999,-3,IF(VLOOKUP($A333,Sheet1!$B$3:$AH$1266,Sheet1!F$1+(Sheet1!$A$1-1)*10,FALSE)&gt;9999,-2,IF(VLOOKUP($A333,Sheet1!$B$3:$AH$1266,Sheet1!F$1+(Sheet1!$A$1-1)*10,FALSE)&gt;999,-1,0)))))))</f>
        <v>---</v>
      </c>
      <c r="W333" s="385" t="str">
        <f>IF(ISNA(VLOOKUP($A333,Sheet1!$B$3:$AH$1266,Sheet1!G$1+(Sheet1!$A$1-1)*10,FALSE))=TRUE,"---",IF(VLOOKUP($A333,Sheet1!$B$3:$AH$1266,Sheet1!G$1+(Sheet1!$A$1-1)*10,FALSE)="---","---", (ROUND(VLOOKUP($A333,Sheet1!$B$3:$AH$1266,Sheet1!G$1+(Sheet1!$A$1-1)*10,FALSE),IF(VLOOKUP($A333,Sheet1!$B$3:$AH$1266,Sheet1!G$1+(Sheet1!$A$1-1)*10,FALSE)&gt;99999,-3,IF(VLOOKUP($A333,Sheet1!$B$3:$AH$1266,Sheet1!G$1+(Sheet1!$A$1-1)*10,FALSE)&gt;9999,-2,IF(VLOOKUP($A333,Sheet1!$B$3:$AH$1266,Sheet1!G$1+(Sheet1!$A$1-1)*10,FALSE)&gt;999,-1,0)))))))</f>
        <v>---</v>
      </c>
      <c r="X333" s="385" t="str">
        <f>IF(ISNA(VLOOKUP($A333,Sheet1!$B$3:$AH$1266,Sheet1!H$1+(Sheet1!$A$1-1)*10,FALSE))=TRUE,"---",IF(VLOOKUP($A333,Sheet1!$B$3:$AH$1266,Sheet1!H$1+(Sheet1!$A$1-1)*10,FALSE)="---","---", (ROUND(VLOOKUP($A333,Sheet1!$B$3:$AH$1266,Sheet1!H$1+(Sheet1!$A$1-1)*10,FALSE),IF(VLOOKUP($A333,Sheet1!$B$3:$AH$1266,Sheet1!H$1+(Sheet1!$A$1-1)*10,FALSE)&gt;99999,-3,IF(VLOOKUP($A333,Sheet1!$B$3:$AH$1266,Sheet1!H$1+(Sheet1!$A$1-1)*10,FALSE)&gt;9999,-2,IF(VLOOKUP($A333,Sheet1!$B$3:$AH$1266,Sheet1!H$1+(Sheet1!$A$1-1)*10,FALSE)&gt;999,-1,0)))))))</f>
        <v>---</v>
      </c>
      <c r="Y333" s="385" t="str">
        <f>IF(ISNA(VLOOKUP($A333,Sheet1!$B$3:$AH$1266,Sheet1!I$1+(Sheet1!$A$1-1)*10,FALSE))=TRUE,"---",IF(VLOOKUP($A333,Sheet1!$B$3:$AH$1266,Sheet1!I$1+(Sheet1!$A$1-1)*10,FALSE)="---","---", (ROUND(VLOOKUP($A333,Sheet1!$B$3:$AH$1266,Sheet1!I$1+(Sheet1!$A$1-1)*10,FALSE),IF(VLOOKUP($A333,Sheet1!$B$3:$AH$1266,Sheet1!I$1+(Sheet1!$A$1-1)*10,FALSE)&gt;99999,-3,IF(VLOOKUP($A333,Sheet1!$B$3:$AH$1266,Sheet1!I$1+(Sheet1!$A$1-1)*10,FALSE)&gt;9999,-2,IF(VLOOKUP($A333,Sheet1!$B$3:$AH$1266,Sheet1!I$1+(Sheet1!$A$1-1)*10,FALSE)&gt;999,-1,0)))))))</f>
        <v>---</v>
      </c>
      <c r="Z333" s="385" t="str">
        <f>IF(ISNA(VLOOKUP($A333,Sheet1!$B$3:$AH$1266,Sheet1!J$1+(Sheet1!$A$1-1)*10,FALSE))=TRUE,"---",IF(VLOOKUP($A333,Sheet1!$B$3:$AH$1266,Sheet1!J$1+(Sheet1!$A$1-1)*10,FALSE)="---","---", (ROUND(VLOOKUP($A333,Sheet1!$B$3:$AH$1266,Sheet1!J$1+(Sheet1!$A$1-1)*10,FALSE),IF(VLOOKUP($A333,Sheet1!$B$3:$AH$1266,Sheet1!J$1+(Sheet1!$A$1-1)*10,FALSE)&gt;99999,-3,IF(VLOOKUP($A333,Sheet1!$B$3:$AH$1266,Sheet1!J$1+(Sheet1!$A$1-1)*10,FALSE)&gt;9999,-2,IF(VLOOKUP($A333,Sheet1!$B$3:$AH$1266,Sheet1!J$1+(Sheet1!$A$1-1)*10,FALSE)&gt;999,-1,0)))))))</f>
        <v>---</v>
      </c>
      <c r="AA333" s="385" t="str">
        <f>IF(ISNA(VLOOKUP($A333,Sheet1!$B$3:$AH$1266,Sheet1!K$1+(Sheet1!$A$1-1)*10,FALSE))=TRUE,"---",IF(VLOOKUP($A333,Sheet1!$B$3:$AH$1266,Sheet1!K$1+(Sheet1!$A$1-1)*10,FALSE)="---","---", (ROUND(VLOOKUP($A333,Sheet1!$B$3:$AH$1266,Sheet1!K$1+(Sheet1!$A$1-1)*10,FALSE),IF(VLOOKUP($A333,Sheet1!$B$3:$AH$1266,Sheet1!K$1+(Sheet1!$A$1-1)*10,FALSE)&gt;99999,-3,IF(VLOOKUP($A333,Sheet1!$B$3:$AH$1266,Sheet1!K$1+(Sheet1!$A$1-1)*10,FALSE)&gt;9999,-2,IF(VLOOKUP($A333,Sheet1!$B$3:$AH$1266,Sheet1!K$1+(Sheet1!$A$1-1)*10,FALSE)&gt;999,-1,0)))))))</f>
        <v>---</v>
      </c>
      <c r="AB333" s="385" t="str">
        <f>IF(ISNA(VLOOKUP($A333,Sheet1!$B$3:$AH$1266,Sheet1!L$1+(Sheet1!$A$1-1)*10,FALSE))=TRUE,"---",IF(VLOOKUP($A333,Sheet1!$B$3:$AH$1266,Sheet1!L$1+(Sheet1!$A$1-1)*10,FALSE)="---","---", (ROUND(VLOOKUP($A333,Sheet1!$B$3:$AH$1266,Sheet1!L$1+(Sheet1!$A$1-1)*10,FALSE),IF(VLOOKUP($A333,Sheet1!$B$3:$AH$1266,Sheet1!L$1+(Sheet1!$A$1-1)*10,FALSE)&gt;99999,-3,IF(VLOOKUP($A333,Sheet1!$B$3:$AH$1266,Sheet1!L$1+(Sheet1!$A$1-1)*10,FALSE)&gt;9999,-2,IF(VLOOKUP($A333,Sheet1!$B$3:$AH$1266,Sheet1!L$1+(Sheet1!$A$1-1)*10,FALSE)&gt;999,-1,0)))))))</f>
        <v>---</v>
      </c>
      <c r="AC333" s="385" t="str">
        <f>IF(ISNA(VLOOKUP($A333,Sheet1!$B$3:$AH$1266,Sheet1!M$1+(Sheet1!$A$1-1)*10,FALSE))=TRUE,"---",IF(VLOOKUP($A333,Sheet1!$B$3:$AH$1266,Sheet1!M$1+(Sheet1!$A$1-1)*10,FALSE)="---","---", (ROUND(VLOOKUP($A333,Sheet1!$B$3:$AH$1266,Sheet1!M$1+(Sheet1!$A$1-1)*10,FALSE),IF(VLOOKUP($A333,Sheet1!$B$3:$AH$1266,Sheet1!M$1+(Sheet1!$A$1-1)*10,FALSE)&gt;99999,-3,IF(VLOOKUP($A333,Sheet1!$B$3:$AH$1266,Sheet1!M$1+(Sheet1!$A$1-1)*10,FALSE)&gt;9999,-2,IF(VLOOKUP($A333,Sheet1!$B$3:$AH$1266,Sheet1!M$1+(Sheet1!$A$1-1)*10,FALSE)&gt;999,-1,0)))))))</f>
        <v>---</v>
      </c>
      <c r="AD333" s="385" t="str">
        <f>IF(ISNA(VLOOKUP($A333,Sheet1!$B$3:$AH$1266,Sheet1!N$1+(Sheet1!$A$1-1)*10,FALSE))=TRUE,"---",IF(VLOOKUP($A333,Sheet1!$B$3:$AH$1266,Sheet1!N$1+(Sheet1!$A$1-1)*10,FALSE)="---","---", (ROUND(VLOOKUP($A333,Sheet1!$B$3:$AH$1266,Sheet1!N$1+(Sheet1!$A$1-1)*10,FALSE),IF(VLOOKUP($A333,Sheet1!$B$3:$AH$1266,Sheet1!N$1+(Sheet1!$A$1-1)*10,FALSE)&gt;99999,-3,IF(VLOOKUP($A333,Sheet1!$B$3:$AH$1266,Sheet1!N$1+(Sheet1!$A$1-1)*10,FALSE)&gt;9999,-2,IF(VLOOKUP($A333,Sheet1!$B$3:$AH$1266,Sheet1!N$1+(Sheet1!$A$1-1)*10,FALSE)&gt;999,-1,0)))))))</f>
        <v>---</v>
      </c>
    </row>
    <row r="334" spans="1:30" ht="25.5" customHeight="1" x14ac:dyDescent="0.25">
      <c r="A334" s="304"/>
      <c r="B334" s="346"/>
      <c r="C334" s="304"/>
      <c r="D334" s="304"/>
      <c r="E334" s="305"/>
      <c r="F334" s="117" t="s">
        <v>4551</v>
      </c>
      <c r="G334" s="118" t="s">
        <v>286</v>
      </c>
      <c r="H334" s="348"/>
      <c r="I334" s="378"/>
      <c r="J334" s="391"/>
      <c r="K334" s="352"/>
      <c r="L334" s="339"/>
      <c r="M334" s="382"/>
      <c r="N334" s="352"/>
      <c r="O334" s="329" t="e">
        <f t="shared" si="11"/>
        <v>#NUM!</v>
      </c>
      <c r="P334" s="329" t="e">
        <f>IF(O334&lt;&gt;"",VLOOKUP($A334,Sheet4!$A$2:$O$1309,14,FALSE)*100,"")</f>
        <v>#NUM!</v>
      </c>
      <c r="Q334" s="329" t="e">
        <f>IF(P334&lt;&gt;"",VLOOKUP($A334,Sheet4!$A$2:$O$1309,15,FALSE)*100,"")</f>
        <v>#NUM!</v>
      </c>
      <c r="R334" s="357" t="e">
        <f>IF(O334="&lt;0.2","&gt;500",IF(O334="&gt;50","&lt;2",IF(ISERR(1/O334*100),"",IF(AND((1/O334*100)&gt;=2,(1/O334*100)&lt;=10),MROUND(1/O334*100,1),IF(AND((1/O334*100)&gt;=10,(1/O334*100)&lt;=50),MROUND(1/O334*100,5),IF(AND((1/O334*100)&gt;=50,(1/O334*100)&lt;=104),MROUND(1/O334*100,10),IF(AND((1/O334*100)&gt;=104,(1/O334*100)&lt;=110),"100",IF(AND((1/O334*100)&gt;=110,(1/O334*100)&lt;=180),"&gt;100, &lt;200",IF(AND((1/O334*100)&gt;=180,(1/O334*100)&lt;=220),"200",IF(AND((1/O334*100)&gt;=220,(1/O334*100)&lt;=450),"&gt;200,  &lt;500","500"))))))))))</f>
        <v>#NUM!</v>
      </c>
      <c r="S334" s="357"/>
      <c r="T334" s="357"/>
      <c r="U334" s="385"/>
      <c r="V334" s="385"/>
      <c r="W334" s="385"/>
      <c r="X334" s="385"/>
      <c r="Y334" s="385"/>
      <c r="Z334" s="385"/>
      <c r="AA334" s="385"/>
      <c r="AB334" s="385"/>
      <c r="AC334" s="385"/>
      <c r="AD334" s="385"/>
    </row>
    <row r="335" spans="1:30" ht="25.5" customHeight="1" x14ac:dyDescent="0.25">
      <c r="A335" s="125" t="s">
        <v>525</v>
      </c>
      <c r="B335" s="126" t="s">
        <v>526</v>
      </c>
      <c r="C335" s="125">
        <v>423838</v>
      </c>
      <c r="D335" s="125">
        <v>741155</v>
      </c>
      <c r="E335" s="70" t="s">
        <v>3022</v>
      </c>
      <c r="F335" s="139" t="s">
        <v>4405</v>
      </c>
      <c r="G335" s="127" t="s">
        <v>160</v>
      </c>
      <c r="H335" s="128">
        <v>75.900000000000006</v>
      </c>
      <c r="I335" s="112">
        <v>22171</v>
      </c>
      <c r="J335" s="140" t="s">
        <v>4405</v>
      </c>
      <c r="K335" s="127" t="s">
        <v>17</v>
      </c>
      <c r="L335" s="115">
        <v>8000</v>
      </c>
      <c r="M335" s="116">
        <v>105</v>
      </c>
      <c r="N335" s="127" t="s">
        <v>457</v>
      </c>
      <c r="O335" s="68">
        <f t="shared" si="11"/>
        <v>4.2508385175553052</v>
      </c>
      <c r="P335" s="68">
        <f>IF(O335&lt;&gt;"",VLOOKUP($A335,Sheet4!$A$2:$O$1309,14,FALSE)*100,"")</f>
        <v>0.52887647995085718</v>
      </c>
      <c r="Q335" s="68">
        <f>IF(P335&lt;&gt;"",VLOOKUP($A335,Sheet4!$A$2:$O$1309,15,FALSE)*100,"")</f>
        <v>5.0615132795785893</v>
      </c>
      <c r="R335" s="74">
        <f>IF(O335="&lt;0.2","&gt;500",IF(O335="&gt;50","&lt;2",IF(ISERR(1/O335*100),"",IF(AND((1/O335*100)&gt;=2,(1/O335*100)&lt;=10),MROUND(1/O335*100,1),IF(AND((1/O335*100)&gt;=10,(1/O335*100)&lt;=50),MROUND(1/O335*100,5),IF(AND((1/O335*100)&gt;=50,(1/O335*100)&lt;=104),MROUND(1/O335*100,10),IF(AND((1/O335*100)&gt;=104,(1/O335*100)&lt;=110),"100",IF(AND((1/O335*100)&gt;=110,(1/O335*100)&lt;=180),"&gt;100, &lt;200",IF(AND((1/O335*100)&gt;=180,(1/O335*100)&lt;=220),"200",IF(AND((1/O335*100)&gt;=220,(1/O335*100)&lt;=450),"&gt;200,  &lt;500","500"))))))))))</f>
        <v>25</v>
      </c>
      <c r="S335" s="64" t="s">
        <v>4365</v>
      </c>
      <c r="T335" s="64" t="str">
        <f>IF(ISNA(VLOOKUP(A335,Sheet1!B$3:C$1266,2,FALSE)=TRUE),"NC",VLOOKUP(A335,Sheet1!B$3:C$1266,2,FALSE))</f>
        <v>Rural</v>
      </c>
      <c r="U335" s="65">
        <f>IF(ISNA(VLOOKUP($A335,Sheet1!$B$3:$AH$1266,Sheet1!E$1+(Sheet1!$A$1-1)*10,FALSE))=TRUE,"---",IF(VLOOKUP($A335,Sheet1!$B$3:$AH$1266,Sheet1!E$1+(Sheet1!$A$1-1)*10,FALSE)="---","---", (ROUND(VLOOKUP($A335,Sheet1!$B$3:$AH$1266,Sheet1!E$1+(Sheet1!$A$1-1)*10,FALSE),IF(VLOOKUP($A335,Sheet1!$B$3:$AH$1266,Sheet1!E$1+(Sheet1!$A$1-1)*10,FALSE)&gt;99999,-3,IF(VLOOKUP($A335,Sheet1!$B$3:$AH$1266,Sheet1!E$1+(Sheet1!$A$1-1)*10,FALSE)&gt;9999,-2,IF(VLOOKUP($A335,Sheet1!$B$3:$AH$1266,Sheet1!E$1+(Sheet1!$A$1-1)*10,FALSE)&gt;999,-1,0)))))))</f>
        <v>1430</v>
      </c>
      <c r="V335" s="65">
        <f>IF(ISNA(VLOOKUP($A335,Sheet1!$B$3:$AH$1266,Sheet1!F$1+(Sheet1!$A$1-1)*10,FALSE))=TRUE,"---",IF(VLOOKUP($A335,Sheet1!$B$3:$AH$1266,Sheet1!F$1+(Sheet1!$A$1-1)*10,FALSE)="---","---", (ROUND(VLOOKUP($A335,Sheet1!$B$3:$AH$1266,Sheet1!F$1+(Sheet1!$A$1-1)*10,FALSE),IF(VLOOKUP($A335,Sheet1!$B$3:$AH$1266,Sheet1!F$1+(Sheet1!$A$1-1)*10,FALSE)&gt;99999,-3,IF(VLOOKUP($A335,Sheet1!$B$3:$AH$1266,Sheet1!F$1+(Sheet1!$A$1-1)*10,FALSE)&gt;9999,-2,IF(VLOOKUP($A335,Sheet1!$B$3:$AH$1266,Sheet1!F$1+(Sheet1!$A$1-1)*10,FALSE)&gt;999,-1,0)))))))</f>
        <v>1830</v>
      </c>
      <c r="W335" s="65">
        <f>IF(ISNA(VLOOKUP($A335,Sheet1!$B$3:$AH$1266,Sheet1!G$1+(Sheet1!$A$1-1)*10,FALSE))=TRUE,"---",IF(VLOOKUP($A335,Sheet1!$B$3:$AH$1266,Sheet1!G$1+(Sheet1!$A$1-1)*10,FALSE)="---","---", (ROUND(VLOOKUP($A335,Sheet1!$B$3:$AH$1266,Sheet1!G$1+(Sheet1!$A$1-1)*10,FALSE),IF(VLOOKUP($A335,Sheet1!$B$3:$AH$1266,Sheet1!G$1+(Sheet1!$A$1-1)*10,FALSE)&gt;99999,-3,IF(VLOOKUP($A335,Sheet1!$B$3:$AH$1266,Sheet1!G$1+(Sheet1!$A$1-1)*10,FALSE)&gt;9999,-2,IF(VLOOKUP($A335,Sheet1!$B$3:$AH$1266,Sheet1!G$1+(Sheet1!$A$1-1)*10,FALSE)&gt;999,-1,0)))))))</f>
        <v>2440</v>
      </c>
      <c r="X335" s="65">
        <f>IF(ISNA(VLOOKUP($A335,Sheet1!$B$3:$AH$1266,Sheet1!H$1+(Sheet1!$A$1-1)*10,FALSE))=TRUE,"---",IF(VLOOKUP($A335,Sheet1!$B$3:$AH$1266,Sheet1!H$1+(Sheet1!$A$1-1)*10,FALSE)="---","---", (ROUND(VLOOKUP($A335,Sheet1!$B$3:$AH$1266,Sheet1!H$1+(Sheet1!$A$1-1)*10,FALSE),IF(VLOOKUP($A335,Sheet1!$B$3:$AH$1266,Sheet1!H$1+(Sheet1!$A$1-1)*10,FALSE)&gt;99999,-3,IF(VLOOKUP($A335,Sheet1!$B$3:$AH$1266,Sheet1!H$1+(Sheet1!$A$1-1)*10,FALSE)&gt;9999,-2,IF(VLOOKUP($A335,Sheet1!$B$3:$AH$1266,Sheet1!H$1+(Sheet1!$A$1-1)*10,FALSE)&gt;999,-1,0)))))))</f>
        <v>4290</v>
      </c>
      <c r="Y335" s="65">
        <f>IF(ISNA(VLOOKUP($A335,Sheet1!$B$3:$AH$1266,Sheet1!I$1+(Sheet1!$A$1-1)*10,FALSE))=TRUE,"---",IF(VLOOKUP($A335,Sheet1!$B$3:$AH$1266,Sheet1!I$1+(Sheet1!$A$1-1)*10,FALSE)="---","---", (ROUND(VLOOKUP($A335,Sheet1!$B$3:$AH$1266,Sheet1!I$1+(Sheet1!$A$1-1)*10,FALSE),IF(VLOOKUP($A335,Sheet1!$B$3:$AH$1266,Sheet1!I$1+(Sheet1!$A$1-1)*10,FALSE)&gt;99999,-3,IF(VLOOKUP($A335,Sheet1!$B$3:$AH$1266,Sheet1!I$1+(Sheet1!$A$1-1)*10,FALSE)&gt;9999,-2,IF(VLOOKUP($A335,Sheet1!$B$3:$AH$1266,Sheet1!I$1+(Sheet1!$A$1-1)*10,FALSE)&gt;999,-1,0)))))))</f>
        <v>5850</v>
      </c>
      <c r="Z335" s="65">
        <f>IF(ISNA(VLOOKUP($A335,Sheet1!$B$3:$AH$1266,Sheet1!J$1+(Sheet1!$A$1-1)*10,FALSE))=TRUE,"---",IF(VLOOKUP($A335,Sheet1!$B$3:$AH$1266,Sheet1!J$1+(Sheet1!$A$1-1)*10,FALSE)="---","---", (ROUND(VLOOKUP($A335,Sheet1!$B$3:$AH$1266,Sheet1!J$1+(Sheet1!$A$1-1)*10,FALSE),IF(VLOOKUP($A335,Sheet1!$B$3:$AH$1266,Sheet1!J$1+(Sheet1!$A$1-1)*10,FALSE)&gt;99999,-3,IF(VLOOKUP($A335,Sheet1!$B$3:$AH$1266,Sheet1!J$1+(Sheet1!$A$1-1)*10,FALSE)&gt;9999,-2,IF(VLOOKUP($A335,Sheet1!$B$3:$AH$1266,Sheet1!J$1+(Sheet1!$A$1-1)*10,FALSE)&gt;999,-1,0)))))))</f>
        <v>8110</v>
      </c>
      <c r="AA335" s="65">
        <f>IF(ISNA(VLOOKUP($A335,Sheet1!$B$3:$AH$1266,Sheet1!K$1+(Sheet1!$A$1-1)*10,FALSE))=TRUE,"---",IF(VLOOKUP($A335,Sheet1!$B$3:$AH$1266,Sheet1!K$1+(Sheet1!$A$1-1)*10,FALSE)="---","---", (ROUND(VLOOKUP($A335,Sheet1!$B$3:$AH$1266,Sheet1!K$1+(Sheet1!$A$1-1)*10,FALSE),IF(VLOOKUP($A335,Sheet1!$B$3:$AH$1266,Sheet1!K$1+(Sheet1!$A$1-1)*10,FALSE)&gt;99999,-3,IF(VLOOKUP($A335,Sheet1!$B$3:$AH$1266,Sheet1!K$1+(Sheet1!$A$1-1)*10,FALSE)&gt;9999,-2,IF(VLOOKUP($A335,Sheet1!$B$3:$AH$1266,Sheet1!K$1+(Sheet1!$A$1-1)*10,FALSE)&gt;999,-1,0)))))))</f>
        <v>10100</v>
      </c>
      <c r="AB335" s="65">
        <f>IF(ISNA(VLOOKUP($A335,Sheet1!$B$3:$AH$1266,Sheet1!L$1+(Sheet1!$A$1-1)*10,FALSE))=TRUE,"---",IF(VLOOKUP($A335,Sheet1!$B$3:$AH$1266,Sheet1!L$1+(Sheet1!$A$1-1)*10,FALSE)="---","---", (ROUND(VLOOKUP($A335,Sheet1!$B$3:$AH$1266,Sheet1!L$1+(Sheet1!$A$1-1)*10,FALSE),IF(VLOOKUP($A335,Sheet1!$B$3:$AH$1266,Sheet1!L$1+(Sheet1!$A$1-1)*10,FALSE)&gt;99999,-3,IF(VLOOKUP($A335,Sheet1!$B$3:$AH$1266,Sheet1!L$1+(Sheet1!$A$1-1)*10,FALSE)&gt;9999,-2,IF(VLOOKUP($A335,Sheet1!$B$3:$AH$1266,Sheet1!L$1+(Sheet1!$A$1-1)*10,FALSE)&gt;999,-1,0)))))))</f>
        <v>12300</v>
      </c>
      <c r="AC335" s="65">
        <f>IF(ISNA(VLOOKUP($A335,Sheet1!$B$3:$AH$1266,Sheet1!M$1+(Sheet1!$A$1-1)*10,FALSE))=TRUE,"---",IF(VLOOKUP($A335,Sheet1!$B$3:$AH$1266,Sheet1!M$1+(Sheet1!$A$1-1)*10,FALSE)="---","---", (ROUND(VLOOKUP($A335,Sheet1!$B$3:$AH$1266,Sheet1!M$1+(Sheet1!$A$1-1)*10,FALSE),IF(VLOOKUP($A335,Sheet1!$B$3:$AH$1266,Sheet1!M$1+(Sheet1!$A$1-1)*10,FALSE)&gt;99999,-3,IF(VLOOKUP($A335,Sheet1!$B$3:$AH$1266,Sheet1!M$1+(Sheet1!$A$1-1)*10,FALSE)&gt;9999,-2,IF(VLOOKUP($A335,Sheet1!$B$3:$AH$1266,Sheet1!M$1+(Sheet1!$A$1-1)*10,FALSE)&gt;999,-1,0)))))))</f>
        <v>14800</v>
      </c>
      <c r="AD335" s="65">
        <f>IF(ISNA(VLOOKUP($A335,Sheet1!$B$3:$AH$1266,Sheet1!N$1+(Sheet1!$A$1-1)*10,FALSE))=TRUE,"---",IF(VLOOKUP($A335,Sheet1!$B$3:$AH$1266,Sheet1!N$1+(Sheet1!$A$1-1)*10,FALSE)="---","---", (ROUND(VLOOKUP($A335,Sheet1!$B$3:$AH$1266,Sheet1!N$1+(Sheet1!$A$1-1)*10,FALSE),IF(VLOOKUP($A335,Sheet1!$B$3:$AH$1266,Sheet1!N$1+(Sheet1!$A$1-1)*10,FALSE)&gt;99999,-3,IF(VLOOKUP($A335,Sheet1!$B$3:$AH$1266,Sheet1!N$1+(Sheet1!$A$1-1)*10,FALSE)&gt;9999,-2,IF(VLOOKUP($A335,Sheet1!$B$3:$AH$1266,Sheet1!N$1+(Sheet1!$A$1-1)*10,FALSE)&gt;999,-1,0)))))))</f>
        <v>18300</v>
      </c>
    </row>
    <row r="336" spans="1:30" ht="25.5" customHeight="1" x14ac:dyDescent="0.25">
      <c r="A336" s="304" t="s">
        <v>527</v>
      </c>
      <c r="B336" s="393" t="s">
        <v>528</v>
      </c>
      <c r="C336" s="304">
        <v>424023</v>
      </c>
      <c r="D336" s="304">
        <v>741514</v>
      </c>
      <c r="E336" s="305" t="s">
        <v>3022</v>
      </c>
      <c r="F336" s="345" t="s">
        <v>4552</v>
      </c>
      <c r="G336" s="351" t="s">
        <v>286</v>
      </c>
      <c r="H336" s="428">
        <v>99</v>
      </c>
      <c r="I336" s="119">
        <v>31871</v>
      </c>
      <c r="J336" s="176">
        <v>8.9</v>
      </c>
      <c r="K336" s="118" t="s">
        <v>49</v>
      </c>
      <c r="L336" s="122">
        <v>7840</v>
      </c>
      <c r="M336" s="123">
        <v>79.2</v>
      </c>
      <c r="N336" s="118" t="s">
        <v>258</v>
      </c>
      <c r="O336" s="71">
        <f t="shared" si="11"/>
        <v>9.1862569099007718</v>
      </c>
      <c r="P336" s="71">
        <f>IF(O336&lt;&gt;"",VLOOKUP($A336,Sheet4!$A$2:$O$1309,14,FALSE)*100,"")</f>
        <v>0.89229493440858842</v>
      </c>
      <c r="Q336" s="71">
        <f>IF(P336&lt;&gt;"",VLOOKUP($A336,Sheet4!$A$2:$O$1309,15,FALSE)*100,"")</f>
        <v>8.4049272811985816</v>
      </c>
      <c r="R336" s="73">
        <f>IF(O336="&lt;0.2","&gt;500",IF(O336="&gt;50","&lt;2",IF(ISERR(1/O336*100),"",IF(AND((1/O336*100)&gt;=2,(1/O336*100)&lt;=10),MROUND(1/O336*100,1),IF(AND((1/O336*100)&gt;=10,(1/O336*100)&lt;=50),MROUND(1/O336*100,5),IF(AND((1/O336*100)&gt;=50,(1/O336*100)&lt;=104),MROUND(1/O336*100,10),IF(AND((1/O336*100)&gt;=104,(1/O336*100)&lt;=110),"100",IF(AND((1/O336*100)&gt;=110,(1/O336*100)&lt;=180),"&gt;100, &lt;200",IF(AND((1/O336*100)&gt;=180,(1/O336*100)&lt;=220),"200",IF(AND((1/O336*100)&gt;=220,(1/O336*100)&lt;=450),"&gt;200,  &lt;500","500"))))))))))</f>
        <v>10</v>
      </c>
      <c r="S336" s="357" t="s">
        <v>4365</v>
      </c>
      <c r="T336" s="357" t="str">
        <f>IF(ISNA(VLOOKUP(A336,Sheet1!B$3:C$1266,2,FALSE)=TRUE),"NC",VLOOKUP(A336,Sheet1!B$3:C$1266,2,FALSE))</f>
        <v>Rural</v>
      </c>
      <c r="U336" s="385">
        <f>IF(ISNA(VLOOKUP($A336,Sheet1!$B$3:$AH$1266,Sheet1!E$1+(Sheet1!$A$1-1)*10,FALSE))=TRUE,"---",IF(VLOOKUP($A336,Sheet1!$B$3:$AH$1266,Sheet1!E$1+(Sheet1!$A$1-1)*10,FALSE)="---","---", (ROUND(VLOOKUP($A336,Sheet1!$B$3:$AH$1266,Sheet1!E$1+(Sheet1!$A$1-1)*10,FALSE),IF(VLOOKUP($A336,Sheet1!$B$3:$AH$1266,Sheet1!E$1+(Sheet1!$A$1-1)*10,FALSE)&gt;99999,-3,IF(VLOOKUP($A336,Sheet1!$B$3:$AH$1266,Sheet1!E$1+(Sheet1!$A$1-1)*10,FALSE)&gt;9999,-2,IF(VLOOKUP($A336,Sheet1!$B$3:$AH$1266,Sheet1!E$1+(Sheet1!$A$1-1)*10,FALSE)&gt;999,-1,0)))))))</f>
        <v>1790</v>
      </c>
      <c r="V336" s="385">
        <f>IF(ISNA(VLOOKUP($A336,Sheet1!$B$3:$AH$1266,Sheet1!F$1+(Sheet1!$A$1-1)*10,FALSE))=TRUE,"---",IF(VLOOKUP($A336,Sheet1!$B$3:$AH$1266,Sheet1!F$1+(Sheet1!$A$1-1)*10,FALSE)="---","---", (ROUND(VLOOKUP($A336,Sheet1!$B$3:$AH$1266,Sheet1!F$1+(Sheet1!$A$1-1)*10,FALSE),IF(VLOOKUP($A336,Sheet1!$B$3:$AH$1266,Sheet1!F$1+(Sheet1!$A$1-1)*10,FALSE)&gt;99999,-3,IF(VLOOKUP($A336,Sheet1!$B$3:$AH$1266,Sheet1!F$1+(Sheet1!$A$1-1)*10,FALSE)&gt;9999,-2,IF(VLOOKUP($A336,Sheet1!$B$3:$AH$1266,Sheet1!F$1+(Sheet1!$A$1-1)*10,FALSE)&gt;999,-1,0)))))))</f>
        <v>2310</v>
      </c>
      <c r="W336" s="385">
        <f>IF(ISNA(VLOOKUP($A336,Sheet1!$B$3:$AH$1266,Sheet1!G$1+(Sheet1!$A$1-1)*10,FALSE))=TRUE,"---",IF(VLOOKUP($A336,Sheet1!$B$3:$AH$1266,Sheet1!G$1+(Sheet1!$A$1-1)*10,FALSE)="---","---", (ROUND(VLOOKUP($A336,Sheet1!$B$3:$AH$1266,Sheet1!G$1+(Sheet1!$A$1-1)*10,FALSE),IF(VLOOKUP($A336,Sheet1!$B$3:$AH$1266,Sheet1!G$1+(Sheet1!$A$1-1)*10,FALSE)&gt;99999,-3,IF(VLOOKUP($A336,Sheet1!$B$3:$AH$1266,Sheet1!G$1+(Sheet1!$A$1-1)*10,FALSE)&gt;9999,-2,IF(VLOOKUP($A336,Sheet1!$B$3:$AH$1266,Sheet1!G$1+(Sheet1!$A$1-1)*10,FALSE)&gt;999,-1,0)))))))</f>
        <v>3090</v>
      </c>
      <c r="X336" s="385">
        <f>IF(ISNA(VLOOKUP($A336,Sheet1!$B$3:$AH$1266,Sheet1!H$1+(Sheet1!$A$1-1)*10,FALSE))=TRUE,"---",IF(VLOOKUP($A336,Sheet1!$B$3:$AH$1266,Sheet1!H$1+(Sheet1!$A$1-1)*10,FALSE)="---","---", (ROUND(VLOOKUP($A336,Sheet1!$B$3:$AH$1266,Sheet1!H$1+(Sheet1!$A$1-1)*10,FALSE),IF(VLOOKUP($A336,Sheet1!$B$3:$AH$1266,Sheet1!H$1+(Sheet1!$A$1-1)*10,FALSE)&gt;99999,-3,IF(VLOOKUP($A336,Sheet1!$B$3:$AH$1266,Sheet1!H$1+(Sheet1!$A$1-1)*10,FALSE)&gt;9999,-2,IF(VLOOKUP($A336,Sheet1!$B$3:$AH$1266,Sheet1!H$1+(Sheet1!$A$1-1)*10,FALSE)&gt;999,-1,0)))))))</f>
        <v>5480</v>
      </c>
      <c r="Y336" s="385">
        <f>IF(ISNA(VLOOKUP($A336,Sheet1!$B$3:$AH$1266,Sheet1!I$1+(Sheet1!$A$1-1)*10,FALSE))=TRUE,"---",IF(VLOOKUP($A336,Sheet1!$B$3:$AH$1266,Sheet1!I$1+(Sheet1!$A$1-1)*10,FALSE)="---","---", (ROUND(VLOOKUP($A336,Sheet1!$B$3:$AH$1266,Sheet1!I$1+(Sheet1!$A$1-1)*10,FALSE),IF(VLOOKUP($A336,Sheet1!$B$3:$AH$1266,Sheet1!I$1+(Sheet1!$A$1-1)*10,FALSE)&gt;99999,-3,IF(VLOOKUP($A336,Sheet1!$B$3:$AH$1266,Sheet1!I$1+(Sheet1!$A$1-1)*10,FALSE)&gt;9999,-2,IF(VLOOKUP($A336,Sheet1!$B$3:$AH$1266,Sheet1!I$1+(Sheet1!$A$1-1)*10,FALSE)&gt;999,-1,0)))))))</f>
        <v>7500</v>
      </c>
      <c r="Z336" s="385">
        <f>IF(ISNA(VLOOKUP($A336,Sheet1!$B$3:$AH$1266,Sheet1!J$1+(Sheet1!$A$1-1)*10,FALSE))=TRUE,"---",IF(VLOOKUP($A336,Sheet1!$B$3:$AH$1266,Sheet1!J$1+(Sheet1!$A$1-1)*10,FALSE)="---","---", (ROUND(VLOOKUP($A336,Sheet1!$B$3:$AH$1266,Sheet1!J$1+(Sheet1!$A$1-1)*10,FALSE),IF(VLOOKUP($A336,Sheet1!$B$3:$AH$1266,Sheet1!J$1+(Sheet1!$A$1-1)*10,FALSE)&gt;99999,-3,IF(VLOOKUP($A336,Sheet1!$B$3:$AH$1266,Sheet1!J$1+(Sheet1!$A$1-1)*10,FALSE)&gt;9999,-2,IF(VLOOKUP($A336,Sheet1!$B$3:$AH$1266,Sheet1!J$1+(Sheet1!$A$1-1)*10,FALSE)&gt;999,-1,0)))))))</f>
        <v>10400</v>
      </c>
      <c r="AA336" s="385">
        <f>IF(ISNA(VLOOKUP($A336,Sheet1!$B$3:$AH$1266,Sheet1!K$1+(Sheet1!$A$1-1)*10,FALSE))=TRUE,"---",IF(VLOOKUP($A336,Sheet1!$B$3:$AH$1266,Sheet1!K$1+(Sheet1!$A$1-1)*10,FALSE)="---","---", (ROUND(VLOOKUP($A336,Sheet1!$B$3:$AH$1266,Sheet1!K$1+(Sheet1!$A$1-1)*10,FALSE),IF(VLOOKUP($A336,Sheet1!$B$3:$AH$1266,Sheet1!K$1+(Sheet1!$A$1-1)*10,FALSE)&gt;99999,-3,IF(VLOOKUP($A336,Sheet1!$B$3:$AH$1266,Sheet1!K$1+(Sheet1!$A$1-1)*10,FALSE)&gt;9999,-2,IF(VLOOKUP($A336,Sheet1!$B$3:$AH$1266,Sheet1!K$1+(Sheet1!$A$1-1)*10,FALSE)&gt;999,-1,0)))))))</f>
        <v>13000</v>
      </c>
      <c r="AB336" s="385">
        <f>IF(ISNA(VLOOKUP($A336,Sheet1!$B$3:$AH$1266,Sheet1!L$1+(Sheet1!$A$1-1)*10,FALSE))=TRUE,"---",IF(VLOOKUP($A336,Sheet1!$B$3:$AH$1266,Sheet1!L$1+(Sheet1!$A$1-1)*10,FALSE)="---","---", (ROUND(VLOOKUP($A336,Sheet1!$B$3:$AH$1266,Sheet1!L$1+(Sheet1!$A$1-1)*10,FALSE),IF(VLOOKUP($A336,Sheet1!$B$3:$AH$1266,Sheet1!L$1+(Sheet1!$A$1-1)*10,FALSE)&gt;99999,-3,IF(VLOOKUP($A336,Sheet1!$B$3:$AH$1266,Sheet1!L$1+(Sheet1!$A$1-1)*10,FALSE)&gt;9999,-2,IF(VLOOKUP($A336,Sheet1!$B$3:$AH$1266,Sheet1!L$1+(Sheet1!$A$1-1)*10,FALSE)&gt;999,-1,0)))))))</f>
        <v>15900</v>
      </c>
      <c r="AC336" s="385">
        <f>IF(ISNA(VLOOKUP($A336,Sheet1!$B$3:$AH$1266,Sheet1!M$1+(Sheet1!$A$1-1)*10,FALSE))=TRUE,"---",IF(VLOOKUP($A336,Sheet1!$B$3:$AH$1266,Sheet1!M$1+(Sheet1!$A$1-1)*10,FALSE)="---","---", (ROUND(VLOOKUP($A336,Sheet1!$B$3:$AH$1266,Sheet1!M$1+(Sheet1!$A$1-1)*10,FALSE),IF(VLOOKUP($A336,Sheet1!$B$3:$AH$1266,Sheet1!M$1+(Sheet1!$A$1-1)*10,FALSE)&gt;99999,-3,IF(VLOOKUP($A336,Sheet1!$B$3:$AH$1266,Sheet1!M$1+(Sheet1!$A$1-1)*10,FALSE)&gt;9999,-2,IF(VLOOKUP($A336,Sheet1!$B$3:$AH$1266,Sheet1!M$1+(Sheet1!$A$1-1)*10,FALSE)&gt;999,-1,0)))))))</f>
        <v>19100</v>
      </c>
      <c r="AD336" s="385">
        <f>IF(ISNA(VLOOKUP($A336,Sheet1!$B$3:$AH$1266,Sheet1!N$1+(Sheet1!$A$1-1)*10,FALSE))=TRUE,"---",IF(VLOOKUP($A336,Sheet1!$B$3:$AH$1266,Sheet1!N$1+(Sheet1!$A$1-1)*10,FALSE)="---","---", (ROUND(VLOOKUP($A336,Sheet1!$B$3:$AH$1266,Sheet1!N$1+(Sheet1!$A$1-1)*10,FALSE),IF(VLOOKUP($A336,Sheet1!$B$3:$AH$1266,Sheet1!N$1+(Sheet1!$A$1-1)*10,FALSE)&gt;99999,-3,IF(VLOOKUP($A336,Sheet1!$B$3:$AH$1266,Sheet1!N$1+(Sheet1!$A$1-1)*10,FALSE)&gt;9999,-2,IF(VLOOKUP($A336,Sheet1!$B$3:$AH$1266,Sheet1!N$1+(Sheet1!$A$1-1)*10,FALSE)&gt;999,-1,0)))))))</f>
        <v>23800</v>
      </c>
    </row>
    <row r="337" spans="1:30" ht="25.5" customHeight="1" x14ac:dyDescent="0.25">
      <c r="A337" s="304"/>
      <c r="B337" s="346"/>
      <c r="C337" s="304"/>
      <c r="D337" s="304"/>
      <c r="E337" s="305" t="e">
        <v>#N/A</v>
      </c>
      <c r="F337" s="346"/>
      <c r="G337" s="352"/>
      <c r="H337" s="428"/>
      <c r="I337" s="119">
        <v>22171</v>
      </c>
      <c r="J337" s="120">
        <v>11.05</v>
      </c>
      <c r="K337" s="121" t="s">
        <v>4405</v>
      </c>
      <c r="L337" s="129" t="s">
        <v>4405</v>
      </c>
      <c r="M337" s="130" t="s">
        <v>4405</v>
      </c>
      <c r="N337" s="118" t="s">
        <v>84</v>
      </c>
      <c r="O337" s="71" t="s">
        <v>4405</v>
      </c>
      <c r="P337" s="71" t="s">
        <v>4405</v>
      </c>
      <c r="Q337" s="71" t="s">
        <v>4405</v>
      </c>
      <c r="R337" s="73" t="s">
        <v>4405</v>
      </c>
      <c r="S337" s="357" t="e">
        <v>#N/A</v>
      </c>
      <c r="T337" s="357" t="str">
        <f>IF(ISNA(VLOOKUP(A337,Sheet1!B$3:C$1266,2,FALSE)=TRUE),"ND",VLOOKUP(A337,Sheet1!B$3:C$1266,2,FALSE))</f>
        <v>ND</v>
      </c>
      <c r="U337" s="385" t="str">
        <f>IF(ISNA(VLOOKUP($A337,Sheet1!$B$3:$AH$1266,Sheet1!E$1+(Sheet1!$A$1-1)*10,FALSE))=TRUE,"---",IF(VLOOKUP($A337,Sheet1!$B$3:$AH$1266,Sheet1!E$1+(Sheet1!$A$1-1)*10,FALSE)="---","---", (ROUND(VLOOKUP($A337,Sheet1!$B$3:$AH$1266,Sheet1!E$1+(Sheet1!$A$1-1)*10,FALSE),IF(VLOOKUP($A337,Sheet1!$B$3:$AH$1266,Sheet1!E$1+(Sheet1!$A$1-1)*10,FALSE)&gt;99999,-3,IF(VLOOKUP($A337,Sheet1!$B$3:$AH$1266,Sheet1!E$1+(Sheet1!$A$1-1)*10,FALSE)&gt;9999,-2,IF(VLOOKUP($A337,Sheet1!$B$3:$AH$1266,Sheet1!E$1+(Sheet1!$A$1-1)*10,FALSE)&gt;999,-1,0)))))))</f>
        <v>---</v>
      </c>
      <c r="V337" s="385" t="str">
        <f>IF(ISNA(VLOOKUP($A337,Sheet1!$B$3:$AH$1266,Sheet1!F$1+(Sheet1!$A$1-1)*10,FALSE))=TRUE,"---",IF(VLOOKUP($A337,Sheet1!$B$3:$AH$1266,Sheet1!F$1+(Sheet1!$A$1-1)*10,FALSE)="---","---", (ROUND(VLOOKUP($A337,Sheet1!$B$3:$AH$1266,Sheet1!F$1+(Sheet1!$A$1-1)*10,FALSE),IF(VLOOKUP($A337,Sheet1!$B$3:$AH$1266,Sheet1!F$1+(Sheet1!$A$1-1)*10,FALSE)&gt;99999,-3,IF(VLOOKUP($A337,Sheet1!$B$3:$AH$1266,Sheet1!F$1+(Sheet1!$A$1-1)*10,FALSE)&gt;9999,-2,IF(VLOOKUP($A337,Sheet1!$B$3:$AH$1266,Sheet1!F$1+(Sheet1!$A$1-1)*10,FALSE)&gt;999,-1,0)))))))</f>
        <v>---</v>
      </c>
      <c r="W337" s="385" t="str">
        <f>IF(ISNA(VLOOKUP($A337,Sheet1!$B$3:$AH$1266,Sheet1!G$1+(Sheet1!$A$1-1)*10,FALSE))=TRUE,"---",IF(VLOOKUP($A337,Sheet1!$B$3:$AH$1266,Sheet1!G$1+(Sheet1!$A$1-1)*10,FALSE)="---","---", (ROUND(VLOOKUP($A337,Sheet1!$B$3:$AH$1266,Sheet1!G$1+(Sheet1!$A$1-1)*10,FALSE),IF(VLOOKUP($A337,Sheet1!$B$3:$AH$1266,Sheet1!G$1+(Sheet1!$A$1-1)*10,FALSE)&gt;99999,-3,IF(VLOOKUP($A337,Sheet1!$B$3:$AH$1266,Sheet1!G$1+(Sheet1!$A$1-1)*10,FALSE)&gt;9999,-2,IF(VLOOKUP($A337,Sheet1!$B$3:$AH$1266,Sheet1!G$1+(Sheet1!$A$1-1)*10,FALSE)&gt;999,-1,0)))))))</f>
        <v>---</v>
      </c>
      <c r="X337" s="385" t="str">
        <f>IF(ISNA(VLOOKUP($A337,Sheet1!$B$3:$AH$1266,Sheet1!H$1+(Sheet1!$A$1-1)*10,FALSE))=TRUE,"---",IF(VLOOKUP($A337,Sheet1!$B$3:$AH$1266,Sheet1!H$1+(Sheet1!$A$1-1)*10,FALSE)="---","---", (ROUND(VLOOKUP($A337,Sheet1!$B$3:$AH$1266,Sheet1!H$1+(Sheet1!$A$1-1)*10,FALSE),IF(VLOOKUP($A337,Sheet1!$B$3:$AH$1266,Sheet1!H$1+(Sheet1!$A$1-1)*10,FALSE)&gt;99999,-3,IF(VLOOKUP($A337,Sheet1!$B$3:$AH$1266,Sheet1!H$1+(Sheet1!$A$1-1)*10,FALSE)&gt;9999,-2,IF(VLOOKUP($A337,Sheet1!$B$3:$AH$1266,Sheet1!H$1+(Sheet1!$A$1-1)*10,FALSE)&gt;999,-1,0)))))))</f>
        <v>---</v>
      </c>
      <c r="Y337" s="385" t="str">
        <f>IF(ISNA(VLOOKUP($A337,Sheet1!$B$3:$AH$1266,Sheet1!I$1+(Sheet1!$A$1-1)*10,FALSE))=TRUE,"---",IF(VLOOKUP($A337,Sheet1!$B$3:$AH$1266,Sheet1!I$1+(Sheet1!$A$1-1)*10,FALSE)="---","---", (ROUND(VLOOKUP($A337,Sheet1!$B$3:$AH$1266,Sheet1!I$1+(Sheet1!$A$1-1)*10,FALSE),IF(VLOOKUP($A337,Sheet1!$B$3:$AH$1266,Sheet1!I$1+(Sheet1!$A$1-1)*10,FALSE)&gt;99999,-3,IF(VLOOKUP($A337,Sheet1!$B$3:$AH$1266,Sheet1!I$1+(Sheet1!$A$1-1)*10,FALSE)&gt;9999,-2,IF(VLOOKUP($A337,Sheet1!$B$3:$AH$1266,Sheet1!I$1+(Sheet1!$A$1-1)*10,FALSE)&gt;999,-1,0)))))))</f>
        <v>---</v>
      </c>
      <c r="Z337" s="385" t="str">
        <f>IF(ISNA(VLOOKUP($A337,Sheet1!$B$3:$AH$1266,Sheet1!J$1+(Sheet1!$A$1-1)*10,FALSE))=TRUE,"---",IF(VLOOKUP($A337,Sheet1!$B$3:$AH$1266,Sheet1!J$1+(Sheet1!$A$1-1)*10,FALSE)="---","---", (ROUND(VLOOKUP($A337,Sheet1!$B$3:$AH$1266,Sheet1!J$1+(Sheet1!$A$1-1)*10,FALSE),IF(VLOOKUP($A337,Sheet1!$B$3:$AH$1266,Sheet1!J$1+(Sheet1!$A$1-1)*10,FALSE)&gt;99999,-3,IF(VLOOKUP($A337,Sheet1!$B$3:$AH$1266,Sheet1!J$1+(Sheet1!$A$1-1)*10,FALSE)&gt;9999,-2,IF(VLOOKUP($A337,Sheet1!$B$3:$AH$1266,Sheet1!J$1+(Sheet1!$A$1-1)*10,FALSE)&gt;999,-1,0)))))))</f>
        <v>---</v>
      </c>
      <c r="AA337" s="385" t="str">
        <f>IF(ISNA(VLOOKUP($A337,Sheet1!$B$3:$AH$1266,Sheet1!K$1+(Sheet1!$A$1-1)*10,FALSE))=TRUE,"---",IF(VLOOKUP($A337,Sheet1!$B$3:$AH$1266,Sheet1!K$1+(Sheet1!$A$1-1)*10,FALSE)="---","---", (ROUND(VLOOKUP($A337,Sheet1!$B$3:$AH$1266,Sheet1!K$1+(Sheet1!$A$1-1)*10,FALSE),IF(VLOOKUP($A337,Sheet1!$B$3:$AH$1266,Sheet1!K$1+(Sheet1!$A$1-1)*10,FALSE)&gt;99999,-3,IF(VLOOKUP($A337,Sheet1!$B$3:$AH$1266,Sheet1!K$1+(Sheet1!$A$1-1)*10,FALSE)&gt;9999,-2,IF(VLOOKUP($A337,Sheet1!$B$3:$AH$1266,Sheet1!K$1+(Sheet1!$A$1-1)*10,FALSE)&gt;999,-1,0)))))))</f>
        <v>---</v>
      </c>
      <c r="AB337" s="385" t="str">
        <f>IF(ISNA(VLOOKUP($A337,Sheet1!$B$3:$AH$1266,Sheet1!L$1+(Sheet1!$A$1-1)*10,FALSE))=TRUE,"---",IF(VLOOKUP($A337,Sheet1!$B$3:$AH$1266,Sheet1!L$1+(Sheet1!$A$1-1)*10,FALSE)="---","---", (ROUND(VLOOKUP($A337,Sheet1!$B$3:$AH$1266,Sheet1!L$1+(Sheet1!$A$1-1)*10,FALSE),IF(VLOOKUP($A337,Sheet1!$B$3:$AH$1266,Sheet1!L$1+(Sheet1!$A$1-1)*10,FALSE)&gt;99999,-3,IF(VLOOKUP($A337,Sheet1!$B$3:$AH$1266,Sheet1!L$1+(Sheet1!$A$1-1)*10,FALSE)&gt;9999,-2,IF(VLOOKUP($A337,Sheet1!$B$3:$AH$1266,Sheet1!L$1+(Sheet1!$A$1-1)*10,FALSE)&gt;999,-1,0)))))))</f>
        <v>---</v>
      </c>
      <c r="AC337" s="385" t="str">
        <f>IF(ISNA(VLOOKUP($A337,Sheet1!$B$3:$AH$1266,Sheet1!M$1+(Sheet1!$A$1-1)*10,FALSE))=TRUE,"---",IF(VLOOKUP($A337,Sheet1!$B$3:$AH$1266,Sheet1!M$1+(Sheet1!$A$1-1)*10,FALSE)="---","---", (ROUND(VLOOKUP($A337,Sheet1!$B$3:$AH$1266,Sheet1!M$1+(Sheet1!$A$1-1)*10,FALSE),IF(VLOOKUP($A337,Sheet1!$B$3:$AH$1266,Sheet1!M$1+(Sheet1!$A$1-1)*10,FALSE)&gt;99999,-3,IF(VLOOKUP($A337,Sheet1!$B$3:$AH$1266,Sheet1!M$1+(Sheet1!$A$1-1)*10,FALSE)&gt;9999,-2,IF(VLOOKUP($A337,Sheet1!$B$3:$AH$1266,Sheet1!M$1+(Sheet1!$A$1-1)*10,FALSE)&gt;999,-1,0)))))))</f>
        <v>---</v>
      </c>
      <c r="AD337" s="385" t="str">
        <f>IF(ISNA(VLOOKUP($A337,Sheet1!$B$3:$AH$1266,Sheet1!N$1+(Sheet1!$A$1-1)*10,FALSE))=TRUE,"---",IF(VLOOKUP($A337,Sheet1!$B$3:$AH$1266,Sheet1!N$1+(Sheet1!$A$1-1)*10,FALSE)="---","---", (ROUND(VLOOKUP($A337,Sheet1!$B$3:$AH$1266,Sheet1!N$1+(Sheet1!$A$1-1)*10,FALSE),IF(VLOOKUP($A337,Sheet1!$B$3:$AH$1266,Sheet1!N$1+(Sheet1!$A$1-1)*10,FALSE)&gt;99999,-3,IF(VLOOKUP($A337,Sheet1!$B$3:$AH$1266,Sheet1!N$1+(Sheet1!$A$1-1)*10,FALSE)&gt;9999,-2,IF(VLOOKUP($A337,Sheet1!$B$3:$AH$1266,Sheet1!N$1+(Sheet1!$A$1-1)*10,FALSE)&gt;999,-1,0)))))))</f>
        <v>---</v>
      </c>
    </row>
    <row r="338" spans="1:30" ht="25.5" customHeight="1" x14ac:dyDescent="0.25">
      <c r="A338" s="125" t="s">
        <v>529</v>
      </c>
      <c r="B338" s="138" t="s">
        <v>530</v>
      </c>
      <c r="C338" s="125">
        <v>424227</v>
      </c>
      <c r="D338" s="125">
        <v>741933</v>
      </c>
      <c r="E338" s="70" t="s">
        <v>3022</v>
      </c>
      <c r="F338" s="139" t="s">
        <v>4405</v>
      </c>
      <c r="G338" s="127" t="s">
        <v>160</v>
      </c>
      <c r="H338" s="128">
        <v>676</v>
      </c>
      <c r="I338" s="112">
        <v>13227</v>
      </c>
      <c r="J338" s="140" t="s">
        <v>4405</v>
      </c>
      <c r="K338" s="127" t="s">
        <v>17</v>
      </c>
      <c r="L338" s="115">
        <v>62200</v>
      </c>
      <c r="M338" s="155">
        <v>92</v>
      </c>
      <c r="N338" s="127" t="s">
        <v>343</v>
      </c>
      <c r="O338" s="68" t="s">
        <v>4405</v>
      </c>
      <c r="P338" s="68" t="s">
        <v>4405</v>
      </c>
      <c r="Q338" s="68" t="s">
        <v>4405</v>
      </c>
      <c r="R338" s="74" t="s">
        <v>4405</v>
      </c>
      <c r="S338" s="64" t="s">
        <v>4365</v>
      </c>
      <c r="T338" s="64" t="str">
        <f>IF(ISNA(VLOOKUP(A338,Sheet1!B$3:C$1266,2,FALSE)=TRUE),"NC",VLOOKUP(A338,Sheet1!B$3:C$1266,2,FALSE))</f>
        <v>NC</v>
      </c>
      <c r="U338" s="65" t="str">
        <f>IF(ISNA(VLOOKUP($A338,Sheet1!$B$3:$AH$1266,Sheet1!E$1+(Sheet1!$A$1-1)*10,FALSE))=TRUE,"---",IF(VLOOKUP($A338,Sheet1!$B$3:$AH$1266,Sheet1!E$1+(Sheet1!$A$1-1)*10,FALSE)="---","---", (ROUND(VLOOKUP($A338,Sheet1!$B$3:$AH$1266,Sheet1!E$1+(Sheet1!$A$1-1)*10,FALSE),IF(VLOOKUP($A338,Sheet1!$B$3:$AH$1266,Sheet1!E$1+(Sheet1!$A$1-1)*10,FALSE)&gt;99999,-3,IF(VLOOKUP($A338,Sheet1!$B$3:$AH$1266,Sheet1!E$1+(Sheet1!$A$1-1)*10,FALSE)&gt;9999,-2,IF(VLOOKUP($A338,Sheet1!$B$3:$AH$1266,Sheet1!E$1+(Sheet1!$A$1-1)*10,FALSE)&gt;999,-1,0)))))))</f>
        <v>---</v>
      </c>
      <c r="V338" s="65" t="str">
        <f>IF(ISNA(VLOOKUP($A338,Sheet1!$B$3:$AH$1266,Sheet1!F$1+(Sheet1!$A$1-1)*10,FALSE))=TRUE,"---",IF(VLOOKUP($A338,Sheet1!$B$3:$AH$1266,Sheet1!F$1+(Sheet1!$A$1-1)*10,FALSE)="---","---", (ROUND(VLOOKUP($A338,Sheet1!$B$3:$AH$1266,Sheet1!F$1+(Sheet1!$A$1-1)*10,FALSE),IF(VLOOKUP($A338,Sheet1!$B$3:$AH$1266,Sheet1!F$1+(Sheet1!$A$1-1)*10,FALSE)&gt;99999,-3,IF(VLOOKUP($A338,Sheet1!$B$3:$AH$1266,Sheet1!F$1+(Sheet1!$A$1-1)*10,FALSE)&gt;9999,-2,IF(VLOOKUP($A338,Sheet1!$B$3:$AH$1266,Sheet1!F$1+(Sheet1!$A$1-1)*10,FALSE)&gt;999,-1,0)))))))</f>
        <v>---</v>
      </c>
      <c r="W338" s="65" t="str">
        <f>IF(ISNA(VLOOKUP($A338,Sheet1!$B$3:$AH$1266,Sheet1!G$1+(Sheet1!$A$1-1)*10,FALSE))=TRUE,"---",IF(VLOOKUP($A338,Sheet1!$B$3:$AH$1266,Sheet1!G$1+(Sheet1!$A$1-1)*10,FALSE)="---","---", (ROUND(VLOOKUP($A338,Sheet1!$B$3:$AH$1266,Sheet1!G$1+(Sheet1!$A$1-1)*10,FALSE),IF(VLOOKUP($A338,Sheet1!$B$3:$AH$1266,Sheet1!G$1+(Sheet1!$A$1-1)*10,FALSE)&gt;99999,-3,IF(VLOOKUP($A338,Sheet1!$B$3:$AH$1266,Sheet1!G$1+(Sheet1!$A$1-1)*10,FALSE)&gt;9999,-2,IF(VLOOKUP($A338,Sheet1!$B$3:$AH$1266,Sheet1!G$1+(Sheet1!$A$1-1)*10,FALSE)&gt;999,-1,0)))))))</f>
        <v>---</v>
      </c>
      <c r="X338" s="65" t="str">
        <f>IF(ISNA(VLOOKUP($A338,Sheet1!$B$3:$AH$1266,Sheet1!H$1+(Sheet1!$A$1-1)*10,FALSE))=TRUE,"---",IF(VLOOKUP($A338,Sheet1!$B$3:$AH$1266,Sheet1!H$1+(Sheet1!$A$1-1)*10,FALSE)="---","---", (ROUND(VLOOKUP($A338,Sheet1!$B$3:$AH$1266,Sheet1!H$1+(Sheet1!$A$1-1)*10,FALSE),IF(VLOOKUP($A338,Sheet1!$B$3:$AH$1266,Sheet1!H$1+(Sheet1!$A$1-1)*10,FALSE)&gt;99999,-3,IF(VLOOKUP($A338,Sheet1!$B$3:$AH$1266,Sheet1!H$1+(Sheet1!$A$1-1)*10,FALSE)&gt;9999,-2,IF(VLOOKUP($A338,Sheet1!$B$3:$AH$1266,Sheet1!H$1+(Sheet1!$A$1-1)*10,FALSE)&gt;999,-1,0)))))))</f>
        <v>---</v>
      </c>
      <c r="Y338" s="65" t="str">
        <f>IF(ISNA(VLOOKUP($A338,Sheet1!$B$3:$AH$1266,Sheet1!I$1+(Sheet1!$A$1-1)*10,FALSE))=TRUE,"---",IF(VLOOKUP($A338,Sheet1!$B$3:$AH$1266,Sheet1!I$1+(Sheet1!$A$1-1)*10,FALSE)="---","---", (ROUND(VLOOKUP($A338,Sheet1!$B$3:$AH$1266,Sheet1!I$1+(Sheet1!$A$1-1)*10,FALSE),IF(VLOOKUP($A338,Sheet1!$B$3:$AH$1266,Sheet1!I$1+(Sheet1!$A$1-1)*10,FALSE)&gt;99999,-3,IF(VLOOKUP($A338,Sheet1!$B$3:$AH$1266,Sheet1!I$1+(Sheet1!$A$1-1)*10,FALSE)&gt;9999,-2,IF(VLOOKUP($A338,Sheet1!$B$3:$AH$1266,Sheet1!I$1+(Sheet1!$A$1-1)*10,FALSE)&gt;999,-1,0)))))))</f>
        <v>---</v>
      </c>
      <c r="Z338" s="65" t="str">
        <f>IF(ISNA(VLOOKUP($A338,Sheet1!$B$3:$AH$1266,Sheet1!J$1+(Sheet1!$A$1-1)*10,FALSE))=TRUE,"---",IF(VLOOKUP($A338,Sheet1!$B$3:$AH$1266,Sheet1!J$1+(Sheet1!$A$1-1)*10,FALSE)="---","---", (ROUND(VLOOKUP($A338,Sheet1!$B$3:$AH$1266,Sheet1!J$1+(Sheet1!$A$1-1)*10,FALSE),IF(VLOOKUP($A338,Sheet1!$B$3:$AH$1266,Sheet1!J$1+(Sheet1!$A$1-1)*10,FALSE)&gt;99999,-3,IF(VLOOKUP($A338,Sheet1!$B$3:$AH$1266,Sheet1!J$1+(Sheet1!$A$1-1)*10,FALSE)&gt;9999,-2,IF(VLOOKUP($A338,Sheet1!$B$3:$AH$1266,Sheet1!J$1+(Sheet1!$A$1-1)*10,FALSE)&gt;999,-1,0)))))))</f>
        <v>---</v>
      </c>
      <c r="AA338" s="65" t="str">
        <f>IF(ISNA(VLOOKUP($A338,Sheet1!$B$3:$AH$1266,Sheet1!K$1+(Sheet1!$A$1-1)*10,FALSE))=TRUE,"---",IF(VLOOKUP($A338,Sheet1!$B$3:$AH$1266,Sheet1!K$1+(Sheet1!$A$1-1)*10,FALSE)="---","---", (ROUND(VLOOKUP($A338,Sheet1!$B$3:$AH$1266,Sheet1!K$1+(Sheet1!$A$1-1)*10,FALSE),IF(VLOOKUP($A338,Sheet1!$B$3:$AH$1266,Sheet1!K$1+(Sheet1!$A$1-1)*10,FALSE)&gt;99999,-3,IF(VLOOKUP($A338,Sheet1!$B$3:$AH$1266,Sheet1!K$1+(Sheet1!$A$1-1)*10,FALSE)&gt;9999,-2,IF(VLOOKUP($A338,Sheet1!$B$3:$AH$1266,Sheet1!K$1+(Sheet1!$A$1-1)*10,FALSE)&gt;999,-1,0)))))))</f>
        <v>---</v>
      </c>
      <c r="AB338" s="65" t="str">
        <f>IF(ISNA(VLOOKUP($A338,Sheet1!$B$3:$AH$1266,Sheet1!L$1+(Sheet1!$A$1-1)*10,FALSE))=TRUE,"---",IF(VLOOKUP($A338,Sheet1!$B$3:$AH$1266,Sheet1!L$1+(Sheet1!$A$1-1)*10,FALSE)="---","---", (ROUND(VLOOKUP($A338,Sheet1!$B$3:$AH$1266,Sheet1!L$1+(Sheet1!$A$1-1)*10,FALSE),IF(VLOOKUP($A338,Sheet1!$B$3:$AH$1266,Sheet1!L$1+(Sheet1!$A$1-1)*10,FALSE)&gt;99999,-3,IF(VLOOKUP($A338,Sheet1!$B$3:$AH$1266,Sheet1!L$1+(Sheet1!$A$1-1)*10,FALSE)&gt;9999,-2,IF(VLOOKUP($A338,Sheet1!$B$3:$AH$1266,Sheet1!L$1+(Sheet1!$A$1-1)*10,FALSE)&gt;999,-1,0)))))))</f>
        <v>---</v>
      </c>
      <c r="AC338" s="65" t="str">
        <f>IF(ISNA(VLOOKUP($A338,Sheet1!$B$3:$AH$1266,Sheet1!M$1+(Sheet1!$A$1-1)*10,FALSE))=TRUE,"---",IF(VLOOKUP($A338,Sheet1!$B$3:$AH$1266,Sheet1!M$1+(Sheet1!$A$1-1)*10,FALSE)="---","---", (ROUND(VLOOKUP($A338,Sheet1!$B$3:$AH$1266,Sheet1!M$1+(Sheet1!$A$1-1)*10,FALSE),IF(VLOOKUP($A338,Sheet1!$B$3:$AH$1266,Sheet1!M$1+(Sheet1!$A$1-1)*10,FALSE)&gt;99999,-3,IF(VLOOKUP($A338,Sheet1!$B$3:$AH$1266,Sheet1!M$1+(Sheet1!$A$1-1)*10,FALSE)&gt;9999,-2,IF(VLOOKUP($A338,Sheet1!$B$3:$AH$1266,Sheet1!M$1+(Sheet1!$A$1-1)*10,FALSE)&gt;999,-1,0)))))))</f>
        <v>---</v>
      </c>
      <c r="AD338" s="65" t="str">
        <f>IF(ISNA(VLOOKUP($A338,Sheet1!$B$3:$AH$1266,Sheet1!N$1+(Sheet1!$A$1-1)*10,FALSE))=TRUE,"---",IF(VLOOKUP($A338,Sheet1!$B$3:$AH$1266,Sheet1!N$1+(Sheet1!$A$1-1)*10,FALSE)="---","---", (ROUND(VLOOKUP($A338,Sheet1!$B$3:$AH$1266,Sheet1!N$1+(Sheet1!$A$1-1)*10,FALSE),IF(VLOOKUP($A338,Sheet1!$B$3:$AH$1266,Sheet1!N$1+(Sheet1!$A$1-1)*10,FALSE)&gt;99999,-3,IF(VLOOKUP($A338,Sheet1!$B$3:$AH$1266,Sheet1!N$1+(Sheet1!$A$1-1)*10,FALSE)&gt;9999,-2,IF(VLOOKUP($A338,Sheet1!$B$3:$AH$1266,Sheet1!N$1+(Sheet1!$A$1-1)*10,FALSE)&gt;999,-1,0)))))))</f>
        <v>---</v>
      </c>
    </row>
    <row r="339" spans="1:30" ht="25.5" customHeight="1" x14ac:dyDescent="0.25">
      <c r="A339" s="133" t="s">
        <v>531</v>
      </c>
      <c r="B339" s="134" t="s">
        <v>532</v>
      </c>
      <c r="C339" s="133">
        <v>423946</v>
      </c>
      <c r="D339" s="133">
        <v>743043</v>
      </c>
      <c r="E339" s="67" t="s">
        <v>3022</v>
      </c>
      <c r="F339" s="135" t="s">
        <v>4405</v>
      </c>
      <c r="G339" s="118" t="s">
        <v>160</v>
      </c>
      <c r="H339" s="136">
        <v>53.2</v>
      </c>
      <c r="I339" s="119">
        <v>27213</v>
      </c>
      <c r="J339" s="137" t="s">
        <v>4405</v>
      </c>
      <c r="K339" s="118" t="s">
        <v>17</v>
      </c>
      <c r="L339" s="122">
        <v>3290</v>
      </c>
      <c r="M339" s="123">
        <v>61.8</v>
      </c>
      <c r="N339" s="118" t="s">
        <v>160</v>
      </c>
      <c r="O339" s="71">
        <f t="shared" si="11"/>
        <v>23.64386853649134</v>
      </c>
      <c r="P339" s="71">
        <f>IF(O339&lt;&gt;"",VLOOKUP($A339,Sheet4!$A$2:$O$1309,14,FALSE)*100,"")</f>
        <v>1.8501239351574772</v>
      </c>
      <c r="Q339" s="71">
        <f>IF(P339&lt;&gt;"",VLOOKUP($A339,Sheet4!$A$2:$O$1309,15,FALSE)*100,"")</f>
        <v>16.716298116864902</v>
      </c>
      <c r="R339" s="73">
        <f>IF(O339="&lt;0.2","&gt;500",IF(O339="&gt;50","&lt;2",IF(ISERR(1/O339*100),"",IF(AND((1/O339*100)&gt;=2,(1/O339*100)&lt;=10),MROUND(1/O339*100,1),IF(AND((1/O339*100)&gt;=10,(1/O339*100)&lt;=50),MROUND(1/O339*100,5),IF(AND((1/O339*100)&gt;=50,(1/O339*100)&lt;=104),MROUND(1/O339*100,10),IF(AND((1/O339*100)&gt;=104,(1/O339*100)&lt;=110),"100",IF(AND((1/O339*100)&gt;=110,(1/O339*100)&lt;=180),"&gt;100, &lt;200",IF(AND((1/O339*100)&gt;=180,(1/O339*100)&lt;=220),"200",IF(AND((1/O339*100)&gt;=220,(1/O339*100)&lt;=450),"&gt;200,  &lt;500","500"))))))))))</f>
        <v>4</v>
      </c>
      <c r="S339" s="63" t="s">
        <v>4365</v>
      </c>
      <c r="T339" s="63" t="str">
        <f>IF(ISNA(VLOOKUP(A339,Sheet1!B$3:C$1266,2,FALSE)=TRUE),"NC",VLOOKUP(A339,Sheet1!B$3:C$1266,2,FALSE))</f>
        <v>Rural</v>
      </c>
      <c r="U339" s="66">
        <f>IF(ISNA(VLOOKUP($A339,Sheet1!$B$3:$AH$1266,Sheet1!E$1+(Sheet1!$A$1-1)*10,FALSE))=TRUE,"---",IF(VLOOKUP($A339,Sheet1!$B$3:$AH$1266,Sheet1!E$1+(Sheet1!$A$1-1)*10,FALSE)="---","---", (ROUND(VLOOKUP($A339,Sheet1!$B$3:$AH$1266,Sheet1!E$1+(Sheet1!$A$1-1)*10,FALSE),IF(VLOOKUP($A339,Sheet1!$B$3:$AH$1266,Sheet1!E$1+(Sheet1!$A$1-1)*10,FALSE)&gt;99999,-3,IF(VLOOKUP($A339,Sheet1!$B$3:$AH$1266,Sheet1!E$1+(Sheet1!$A$1-1)*10,FALSE)&gt;9999,-2,IF(VLOOKUP($A339,Sheet1!$B$3:$AH$1266,Sheet1!E$1+(Sheet1!$A$1-1)*10,FALSE)&gt;999,-1,0)))))))</f>
        <v>1230</v>
      </c>
      <c r="V339" s="66">
        <f>IF(ISNA(VLOOKUP($A339,Sheet1!$B$3:$AH$1266,Sheet1!F$1+(Sheet1!$A$1-1)*10,FALSE))=TRUE,"---",IF(VLOOKUP($A339,Sheet1!$B$3:$AH$1266,Sheet1!F$1+(Sheet1!$A$1-1)*10,FALSE)="---","---", (ROUND(VLOOKUP($A339,Sheet1!$B$3:$AH$1266,Sheet1!F$1+(Sheet1!$A$1-1)*10,FALSE),IF(VLOOKUP($A339,Sheet1!$B$3:$AH$1266,Sheet1!F$1+(Sheet1!$A$1-1)*10,FALSE)&gt;99999,-3,IF(VLOOKUP($A339,Sheet1!$B$3:$AH$1266,Sheet1!F$1+(Sheet1!$A$1-1)*10,FALSE)&gt;9999,-2,IF(VLOOKUP($A339,Sheet1!$B$3:$AH$1266,Sheet1!F$1+(Sheet1!$A$1-1)*10,FALSE)&gt;999,-1,0)))))))</f>
        <v>1560</v>
      </c>
      <c r="W339" s="66">
        <f>IF(ISNA(VLOOKUP($A339,Sheet1!$B$3:$AH$1266,Sheet1!G$1+(Sheet1!$A$1-1)*10,FALSE))=TRUE,"---",IF(VLOOKUP($A339,Sheet1!$B$3:$AH$1266,Sheet1!G$1+(Sheet1!$A$1-1)*10,FALSE)="---","---", (ROUND(VLOOKUP($A339,Sheet1!$B$3:$AH$1266,Sheet1!G$1+(Sheet1!$A$1-1)*10,FALSE),IF(VLOOKUP($A339,Sheet1!$B$3:$AH$1266,Sheet1!G$1+(Sheet1!$A$1-1)*10,FALSE)&gt;99999,-3,IF(VLOOKUP($A339,Sheet1!$B$3:$AH$1266,Sheet1!G$1+(Sheet1!$A$1-1)*10,FALSE)&gt;9999,-2,IF(VLOOKUP($A339,Sheet1!$B$3:$AH$1266,Sheet1!G$1+(Sheet1!$A$1-1)*10,FALSE)&gt;999,-1,0)))))))</f>
        <v>2060</v>
      </c>
      <c r="X339" s="66">
        <f>IF(ISNA(VLOOKUP($A339,Sheet1!$B$3:$AH$1266,Sheet1!H$1+(Sheet1!$A$1-1)*10,FALSE))=TRUE,"---",IF(VLOOKUP($A339,Sheet1!$B$3:$AH$1266,Sheet1!H$1+(Sheet1!$A$1-1)*10,FALSE)="---","---", (ROUND(VLOOKUP($A339,Sheet1!$B$3:$AH$1266,Sheet1!H$1+(Sheet1!$A$1-1)*10,FALSE),IF(VLOOKUP($A339,Sheet1!$B$3:$AH$1266,Sheet1!H$1+(Sheet1!$A$1-1)*10,FALSE)&gt;99999,-3,IF(VLOOKUP($A339,Sheet1!$B$3:$AH$1266,Sheet1!H$1+(Sheet1!$A$1-1)*10,FALSE)&gt;9999,-2,IF(VLOOKUP($A339,Sheet1!$B$3:$AH$1266,Sheet1!H$1+(Sheet1!$A$1-1)*10,FALSE)&gt;999,-1,0)))))))</f>
        <v>3510</v>
      </c>
      <c r="Y339" s="66">
        <f>IF(ISNA(VLOOKUP($A339,Sheet1!$B$3:$AH$1266,Sheet1!I$1+(Sheet1!$A$1-1)*10,FALSE))=TRUE,"---",IF(VLOOKUP($A339,Sheet1!$B$3:$AH$1266,Sheet1!I$1+(Sheet1!$A$1-1)*10,FALSE)="---","---", (ROUND(VLOOKUP($A339,Sheet1!$B$3:$AH$1266,Sheet1!I$1+(Sheet1!$A$1-1)*10,FALSE),IF(VLOOKUP($A339,Sheet1!$B$3:$AH$1266,Sheet1!I$1+(Sheet1!$A$1-1)*10,FALSE)&gt;99999,-3,IF(VLOOKUP($A339,Sheet1!$B$3:$AH$1266,Sheet1!I$1+(Sheet1!$A$1-1)*10,FALSE)&gt;9999,-2,IF(VLOOKUP($A339,Sheet1!$B$3:$AH$1266,Sheet1!I$1+(Sheet1!$A$1-1)*10,FALSE)&gt;999,-1,0)))))))</f>
        <v>4740</v>
      </c>
      <c r="Z339" s="66">
        <f>IF(ISNA(VLOOKUP($A339,Sheet1!$B$3:$AH$1266,Sheet1!J$1+(Sheet1!$A$1-1)*10,FALSE))=TRUE,"---",IF(VLOOKUP($A339,Sheet1!$B$3:$AH$1266,Sheet1!J$1+(Sheet1!$A$1-1)*10,FALSE)="---","---", (ROUND(VLOOKUP($A339,Sheet1!$B$3:$AH$1266,Sheet1!J$1+(Sheet1!$A$1-1)*10,FALSE),IF(VLOOKUP($A339,Sheet1!$B$3:$AH$1266,Sheet1!J$1+(Sheet1!$A$1-1)*10,FALSE)&gt;99999,-3,IF(VLOOKUP($A339,Sheet1!$B$3:$AH$1266,Sheet1!J$1+(Sheet1!$A$1-1)*10,FALSE)&gt;9999,-2,IF(VLOOKUP($A339,Sheet1!$B$3:$AH$1266,Sheet1!J$1+(Sheet1!$A$1-1)*10,FALSE)&gt;999,-1,0)))))))</f>
        <v>6520</v>
      </c>
      <c r="AA339" s="66">
        <f>IF(ISNA(VLOOKUP($A339,Sheet1!$B$3:$AH$1266,Sheet1!K$1+(Sheet1!$A$1-1)*10,FALSE))=TRUE,"---",IF(VLOOKUP($A339,Sheet1!$B$3:$AH$1266,Sheet1!K$1+(Sheet1!$A$1-1)*10,FALSE)="---","---", (ROUND(VLOOKUP($A339,Sheet1!$B$3:$AH$1266,Sheet1!K$1+(Sheet1!$A$1-1)*10,FALSE),IF(VLOOKUP($A339,Sheet1!$B$3:$AH$1266,Sheet1!K$1+(Sheet1!$A$1-1)*10,FALSE)&gt;99999,-3,IF(VLOOKUP($A339,Sheet1!$B$3:$AH$1266,Sheet1!K$1+(Sheet1!$A$1-1)*10,FALSE)&gt;9999,-2,IF(VLOOKUP($A339,Sheet1!$B$3:$AH$1266,Sheet1!K$1+(Sheet1!$A$1-1)*10,FALSE)&gt;999,-1,0)))))))</f>
        <v>8120</v>
      </c>
      <c r="AB339" s="66">
        <f>IF(ISNA(VLOOKUP($A339,Sheet1!$B$3:$AH$1266,Sheet1!L$1+(Sheet1!$A$1-1)*10,FALSE))=TRUE,"---",IF(VLOOKUP($A339,Sheet1!$B$3:$AH$1266,Sheet1!L$1+(Sheet1!$A$1-1)*10,FALSE)="---","---", (ROUND(VLOOKUP($A339,Sheet1!$B$3:$AH$1266,Sheet1!L$1+(Sheet1!$A$1-1)*10,FALSE),IF(VLOOKUP($A339,Sheet1!$B$3:$AH$1266,Sheet1!L$1+(Sheet1!$A$1-1)*10,FALSE)&gt;99999,-3,IF(VLOOKUP($A339,Sheet1!$B$3:$AH$1266,Sheet1!L$1+(Sheet1!$A$1-1)*10,FALSE)&gt;9999,-2,IF(VLOOKUP($A339,Sheet1!$B$3:$AH$1266,Sheet1!L$1+(Sheet1!$A$1-1)*10,FALSE)&gt;999,-1,0)))))))</f>
        <v>9870</v>
      </c>
      <c r="AC339" s="66">
        <f>IF(ISNA(VLOOKUP($A339,Sheet1!$B$3:$AH$1266,Sheet1!M$1+(Sheet1!$A$1-1)*10,FALSE))=TRUE,"---",IF(VLOOKUP($A339,Sheet1!$B$3:$AH$1266,Sheet1!M$1+(Sheet1!$A$1-1)*10,FALSE)="---","---", (ROUND(VLOOKUP($A339,Sheet1!$B$3:$AH$1266,Sheet1!M$1+(Sheet1!$A$1-1)*10,FALSE),IF(VLOOKUP($A339,Sheet1!$B$3:$AH$1266,Sheet1!M$1+(Sheet1!$A$1-1)*10,FALSE)&gt;99999,-3,IF(VLOOKUP($A339,Sheet1!$B$3:$AH$1266,Sheet1!M$1+(Sheet1!$A$1-1)*10,FALSE)&gt;9999,-2,IF(VLOOKUP($A339,Sheet1!$B$3:$AH$1266,Sheet1!M$1+(Sheet1!$A$1-1)*10,FALSE)&gt;999,-1,0)))))))</f>
        <v>11800</v>
      </c>
      <c r="AD339" s="66">
        <f>IF(ISNA(VLOOKUP($A339,Sheet1!$B$3:$AH$1266,Sheet1!N$1+(Sheet1!$A$1-1)*10,FALSE))=TRUE,"---",IF(VLOOKUP($A339,Sheet1!$B$3:$AH$1266,Sheet1!N$1+(Sheet1!$A$1-1)*10,FALSE)="---","---", (ROUND(VLOOKUP($A339,Sheet1!$B$3:$AH$1266,Sheet1!N$1+(Sheet1!$A$1-1)*10,FALSE),IF(VLOOKUP($A339,Sheet1!$B$3:$AH$1266,Sheet1!N$1+(Sheet1!$A$1-1)*10,FALSE)&gt;99999,-3,IF(VLOOKUP($A339,Sheet1!$B$3:$AH$1266,Sheet1!N$1+(Sheet1!$A$1-1)*10,FALSE)&gt;9999,-2,IF(VLOOKUP($A339,Sheet1!$B$3:$AH$1266,Sheet1!N$1+(Sheet1!$A$1-1)*10,FALSE)&gt;999,-1,0)))))))</f>
        <v>14600</v>
      </c>
    </row>
    <row r="340" spans="1:30" ht="25.5" customHeight="1" x14ac:dyDescent="0.25">
      <c r="A340" s="303" t="s">
        <v>533</v>
      </c>
      <c r="B340" s="330" t="s">
        <v>534</v>
      </c>
      <c r="C340" s="303">
        <v>424048</v>
      </c>
      <c r="D340" s="303">
        <v>742803</v>
      </c>
      <c r="E340" s="307" t="s">
        <v>3022</v>
      </c>
      <c r="F340" s="342" t="s">
        <v>4516</v>
      </c>
      <c r="G340" s="318" t="s">
        <v>286</v>
      </c>
      <c r="H340" s="347">
        <v>106</v>
      </c>
      <c r="I340" s="112">
        <v>23441</v>
      </c>
      <c r="J340" s="147">
        <v>12.3</v>
      </c>
      <c r="K340" s="127" t="s">
        <v>49</v>
      </c>
      <c r="L340" s="115">
        <v>6570</v>
      </c>
      <c r="M340" s="155">
        <v>62</v>
      </c>
      <c r="N340" s="127" t="s">
        <v>20</v>
      </c>
      <c r="O340" s="68">
        <f t="shared" si="11"/>
        <v>22.435999701094907</v>
      </c>
      <c r="P340" s="68">
        <f>IF(O340&lt;&gt;"",VLOOKUP($A340,Sheet4!$A$2:$O$1309,14,FALSE)*100,"")</f>
        <v>1.769877003837661</v>
      </c>
      <c r="Q340" s="68">
        <f>IF(P340&lt;&gt;"",VLOOKUP($A340,Sheet4!$A$2:$O$1309,15,FALSE)*100,"")</f>
        <v>16.04692873839738</v>
      </c>
      <c r="R340" s="74">
        <f>IF(O340="&lt;0.2","&gt;500",IF(O340="&gt;50","&lt;2",IF(ISERR(1/O340*100),"",IF(AND((1/O340*100)&gt;=2,(1/O340*100)&lt;=10),MROUND(1/O340*100,1),IF(AND((1/O340*100)&gt;=10,(1/O340*100)&lt;=50),MROUND(1/O340*100,5),IF(AND((1/O340*100)&gt;=50,(1/O340*100)&lt;=104),MROUND(1/O340*100,10),IF(AND((1/O340*100)&gt;=104,(1/O340*100)&lt;=110),"100",IF(AND((1/O340*100)&gt;=110,(1/O340*100)&lt;=180),"&gt;100, &lt;200",IF(AND((1/O340*100)&gt;=180,(1/O340*100)&lt;=220),"200",IF(AND((1/O340*100)&gt;=220,(1/O340*100)&lt;=450),"&gt;200,  &lt;500","500"))))))))))</f>
        <v>4</v>
      </c>
      <c r="S340" s="356" t="s">
        <v>4365</v>
      </c>
      <c r="T340" s="356" t="str">
        <f>IF(ISNA(VLOOKUP(A340,Sheet1!B$3:C$1266,2,FALSE)=TRUE),"NC",VLOOKUP(A340,Sheet1!B$3:C$1266,2,FALSE))</f>
        <v>Rural</v>
      </c>
      <c r="U340" s="392">
        <f>IF(ISNA(VLOOKUP($A340,Sheet1!$B$3:$AH$1266,Sheet1!E$1+(Sheet1!$A$1-1)*10,FALSE))=TRUE,"---",IF(VLOOKUP($A340,Sheet1!$B$3:$AH$1266,Sheet1!E$1+(Sheet1!$A$1-1)*10,FALSE)="---","---", (ROUND(VLOOKUP($A340,Sheet1!$B$3:$AH$1266,Sheet1!E$1+(Sheet1!$A$1-1)*10,FALSE),IF(VLOOKUP($A340,Sheet1!$B$3:$AH$1266,Sheet1!E$1+(Sheet1!$A$1-1)*10,FALSE)&gt;99999,-3,IF(VLOOKUP($A340,Sheet1!$B$3:$AH$1266,Sheet1!E$1+(Sheet1!$A$1-1)*10,FALSE)&gt;9999,-2,IF(VLOOKUP($A340,Sheet1!$B$3:$AH$1266,Sheet1!E$1+(Sheet1!$A$1-1)*10,FALSE)&gt;999,-1,0)))))))</f>
        <v>2440</v>
      </c>
      <c r="V340" s="392">
        <f>IF(ISNA(VLOOKUP($A340,Sheet1!$B$3:$AH$1266,Sheet1!F$1+(Sheet1!$A$1-1)*10,FALSE))=TRUE,"---",IF(VLOOKUP($A340,Sheet1!$B$3:$AH$1266,Sheet1!F$1+(Sheet1!$A$1-1)*10,FALSE)="---","---", (ROUND(VLOOKUP($A340,Sheet1!$B$3:$AH$1266,Sheet1!F$1+(Sheet1!$A$1-1)*10,FALSE),IF(VLOOKUP($A340,Sheet1!$B$3:$AH$1266,Sheet1!F$1+(Sheet1!$A$1-1)*10,FALSE)&gt;99999,-3,IF(VLOOKUP($A340,Sheet1!$B$3:$AH$1266,Sheet1!F$1+(Sheet1!$A$1-1)*10,FALSE)&gt;9999,-2,IF(VLOOKUP($A340,Sheet1!$B$3:$AH$1266,Sheet1!F$1+(Sheet1!$A$1-1)*10,FALSE)&gt;999,-1,0)))))))</f>
        <v>3070</v>
      </c>
      <c r="W340" s="392">
        <f>IF(ISNA(VLOOKUP($A340,Sheet1!$B$3:$AH$1266,Sheet1!G$1+(Sheet1!$A$1-1)*10,FALSE))=TRUE,"---",IF(VLOOKUP($A340,Sheet1!$B$3:$AH$1266,Sheet1!G$1+(Sheet1!$A$1-1)*10,FALSE)="---","---", (ROUND(VLOOKUP($A340,Sheet1!$B$3:$AH$1266,Sheet1!G$1+(Sheet1!$A$1-1)*10,FALSE),IF(VLOOKUP($A340,Sheet1!$B$3:$AH$1266,Sheet1!G$1+(Sheet1!$A$1-1)*10,FALSE)&gt;99999,-3,IF(VLOOKUP($A340,Sheet1!$B$3:$AH$1266,Sheet1!G$1+(Sheet1!$A$1-1)*10,FALSE)&gt;9999,-2,IF(VLOOKUP($A340,Sheet1!$B$3:$AH$1266,Sheet1!G$1+(Sheet1!$A$1-1)*10,FALSE)&gt;999,-1,0)))))))</f>
        <v>4030</v>
      </c>
      <c r="X340" s="392">
        <f>IF(ISNA(VLOOKUP($A340,Sheet1!$B$3:$AH$1266,Sheet1!H$1+(Sheet1!$A$1-1)*10,FALSE))=TRUE,"---",IF(VLOOKUP($A340,Sheet1!$B$3:$AH$1266,Sheet1!H$1+(Sheet1!$A$1-1)*10,FALSE)="---","---", (ROUND(VLOOKUP($A340,Sheet1!$B$3:$AH$1266,Sheet1!H$1+(Sheet1!$A$1-1)*10,FALSE),IF(VLOOKUP($A340,Sheet1!$B$3:$AH$1266,Sheet1!H$1+(Sheet1!$A$1-1)*10,FALSE)&gt;99999,-3,IF(VLOOKUP($A340,Sheet1!$B$3:$AH$1266,Sheet1!H$1+(Sheet1!$A$1-1)*10,FALSE)&gt;9999,-2,IF(VLOOKUP($A340,Sheet1!$B$3:$AH$1266,Sheet1!H$1+(Sheet1!$A$1-1)*10,FALSE)&gt;999,-1,0)))))))</f>
        <v>6860</v>
      </c>
      <c r="Y340" s="392">
        <f>IF(ISNA(VLOOKUP($A340,Sheet1!$B$3:$AH$1266,Sheet1!I$1+(Sheet1!$A$1-1)*10,FALSE))=TRUE,"---",IF(VLOOKUP($A340,Sheet1!$B$3:$AH$1266,Sheet1!I$1+(Sheet1!$A$1-1)*10,FALSE)="---","---", (ROUND(VLOOKUP($A340,Sheet1!$B$3:$AH$1266,Sheet1!I$1+(Sheet1!$A$1-1)*10,FALSE),IF(VLOOKUP($A340,Sheet1!$B$3:$AH$1266,Sheet1!I$1+(Sheet1!$A$1-1)*10,FALSE)&gt;99999,-3,IF(VLOOKUP($A340,Sheet1!$B$3:$AH$1266,Sheet1!I$1+(Sheet1!$A$1-1)*10,FALSE)&gt;9999,-2,IF(VLOOKUP($A340,Sheet1!$B$3:$AH$1266,Sheet1!I$1+(Sheet1!$A$1-1)*10,FALSE)&gt;999,-1,0)))))))</f>
        <v>9200</v>
      </c>
      <c r="Z340" s="392">
        <f>IF(ISNA(VLOOKUP($A340,Sheet1!$B$3:$AH$1266,Sheet1!J$1+(Sheet1!$A$1-1)*10,FALSE))=TRUE,"---",IF(VLOOKUP($A340,Sheet1!$B$3:$AH$1266,Sheet1!J$1+(Sheet1!$A$1-1)*10,FALSE)="---","---", (ROUND(VLOOKUP($A340,Sheet1!$B$3:$AH$1266,Sheet1!J$1+(Sheet1!$A$1-1)*10,FALSE),IF(VLOOKUP($A340,Sheet1!$B$3:$AH$1266,Sheet1!J$1+(Sheet1!$A$1-1)*10,FALSE)&gt;99999,-3,IF(VLOOKUP($A340,Sheet1!$B$3:$AH$1266,Sheet1!J$1+(Sheet1!$A$1-1)*10,FALSE)&gt;9999,-2,IF(VLOOKUP($A340,Sheet1!$B$3:$AH$1266,Sheet1!J$1+(Sheet1!$A$1-1)*10,FALSE)&gt;999,-1,0)))))))</f>
        <v>12500</v>
      </c>
      <c r="AA340" s="392">
        <f>IF(ISNA(VLOOKUP($A340,Sheet1!$B$3:$AH$1266,Sheet1!K$1+(Sheet1!$A$1-1)*10,FALSE))=TRUE,"---",IF(VLOOKUP($A340,Sheet1!$B$3:$AH$1266,Sheet1!K$1+(Sheet1!$A$1-1)*10,FALSE)="---","---", (ROUND(VLOOKUP($A340,Sheet1!$B$3:$AH$1266,Sheet1!K$1+(Sheet1!$A$1-1)*10,FALSE),IF(VLOOKUP($A340,Sheet1!$B$3:$AH$1266,Sheet1!K$1+(Sheet1!$A$1-1)*10,FALSE)&gt;99999,-3,IF(VLOOKUP($A340,Sheet1!$B$3:$AH$1266,Sheet1!K$1+(Sheet1!$A$1-1)*10,FALSE)&gt;9999,-2,IF(VLOOKUP($A340,Sheet1!$B$3:$AH$1266,Sheet1!K$1+(Sheet1!$A$1-1)*10,FALSE)&gt;999,-1,0)))))))</f>
        <v>15500</v>
      </c>
      <c r="AB340" s="392">
        <f>IF(ISNA(VLOOKUP($A340,Sheet1!$B$3:$AH$1266,Sheet1!L$1+(Sheet1!$A$1-1)*10,FALSE))=TRUE,"---",IF(VLOOKUP($A340,Sheet1!$B$3:$AH$1266,Sheet1!L$1+(Sheet1!$A$1-1)*10,FALSE)="---","---", (ROUND(VLOOKUP($A340,Sheet1!$B$3:$AH$1266,Sheet1!L$1+(Sheet1!$A$1-1)*10,FALSE),IF(VLOOKUP($A340,Sheet1!$B$3:$AH$1266,Sheet1!L$1+(Sheet1!$A$1-1)*10,FALSE)&gt;99999,-3,IF(VLOOKUP($A340,Sheet1!$B$3:$AH$1266,Sheet1!L$1+(Sheet1!$A$1-1)*10,FALSE)&gt;9999,-2,IF(VLOOKUP($A340,Sheet1!$B$3:$AH$1266,Sheet1!L$1+(Sheet1!$A$1-1)*10,FALSE)&gt;999,-1,0)))))))</f>
        <v>18700</v>
      </c>
      <c r="AC340" s="392">
        <f>IF(ISNA(VLOOKUP($A340,Sheet1!$B$3:$AH$1266,Sheet1!M$1+(Sheet1!$A$1-1)*10,FALSE))=TRUE,"---",IF(VLOOKUP($A340,Sheet1!$B$3:$AH$1266,Sheet1!M$1+(Sheet1!$A$1-1)*10,FALSE)="---","---", (ROUND(VLOOKUP($A340,Sheet1!$B$3:$AH$1266,Sheet1!M$1+(Sheet1!$A$1-1)*10,FALSE),IF(VLOOKUP($A340,Sheet1!$B$3:$AH$1266,Sheet1!M$1+(Sheet1!$A$1-1)*10,FALSE)&gt;99999,-3,IF(VLOOKUP($A340,Sheet1!$B$3:$AH$1266,Sheet1!M$1+(Sheet1!$A$1-1)*10,FALSE)&gt;9999,-2,IF(VLOOKUP($A340,Sheet1!$B$3:$AH$1266,Sheet1!M$1+(Sheet1!$A$1-1)*10,FALSE)&gt;999,-1,0)))))))</f>
        <v>22300</v>
      </c>
      <c r="AD340" s="392">
        <f>IF(ISNA(VLOOKUP($A340,Sheet1!$B$3:$AH$1266,Sheet1!N$1+(Sheet1!$A$1-1)*10,FALSE))=TRUE,"---",IF(VLOOKUP($A340,Sheet1!$B$3:$AH$1266,Sheet1!N$1+(Sheet1!$A$1-1)*10,FALSE)="---","---", (ROUND(VLOOKUP($A340,Sheet1!$B$3:$AH$1266,Sheet1!N$1+(Sheet1!$A$1-1)*10,FALSE),IF(VLOOKUP($A340,Sheet1!$B$3:$AH$1266,Sheet1!N$1+(Sheet1!$A$1-1)*10,FALSE)&gt;99999,-3,IF(VLOOKUP($A340,Sheet1!$B$3:$AH$1266,Sheet1!N$1+(Sheet1!$A$1-1)*10,FALSE)&gt;9999,-2,IF(VLOOKUP($A340,Sheet1!$B$3:$AH$1266,Sheet1!N$1+(Sheet1!$A$1-1)*10,FALSE)&gt;999,-1,0)))))))</f>
        <v>27400</v>
      </c>
    </row>
    <row r="341" spans="1:30" ht="25.5" customHeight="1" x14ac:dyDescent="0.25">
      <c r="A341" s="303"/>
      <c r="B341" s="331"/>
      <c r="C341" s="303"/>
      <c r="D341" s="303"/>
      <c r="E341" s="307" t="e">
        <v>#N/A</v>
      </c>
      <c r="F341" s="331"/>
      <c r="G341" s="319"/>
      <c r="H341" s="347"/>
      <c r="I341" s="112">
        <v>31871</v>
      </c>
      <c r="J341" s="147">
        <v>11.4</v>
      </c>
      <c r="K341" s="127" t="s">
        <v>12</v>
      </c>
      <c r="L341" s="115">
        <v>5760</v>
      </c>
      <c r="M341" s="116">
        <v>54.3</v>
      </c>
      <c r="N341" s="127" t="s">
        <v>24</v>
      </c>
      <c r="O341" s="68" t="s">
        <v>4405</v>
      </c>
      <c r="P341" s="68" t="s">
        <v>4405</v>
      </c>
      <c r="Q341" s="68" t="s">
        <v>4405</v>
      </c>
      <c r="R341" s="74" t="s">
        <v>4405</v>
      </c>
      <c r="S341" s="356" t="e">
        <v>#N/A</v>
      </c>
      <c r="T341" s="356" t="str">
        <f>IF(ISNA(VLOOKUP(A341,Sheet1!B$3:C$1266,2,FALSE)=TRUE),"ND",VLOOKUP(A341,Sheet1!B$3:C$1266,2,FALSE))</f>
        <v>ND</v>
      </c>
      <c r="U341" s="392" t="str">
        <f>IF(ISNA(VLOOKUP($A341,Sheet1!$B$3:$AH$1266,Sheet1!E$1+(Sheet1!$A$1-1)*10,FALSE))=TRUE,"---",IF(VLOOKUP($A341,Sheet1!$B$3:$AH$1266,Sheet1!E$1+(Sheet1!$A$1-1)*10,FALSE)="---","---", (ROUND(VLOOKUP($A341,Sheet1!$B$3:$AH$1266,Sheet1!E$1+(Sheet1!$A$1-1)*10,FALSE),IF(VLOOKUP($A341,Sheet1!$B$3:$AH$1266,Sheet1!E$1+(Sheet1!$A$1-1)*10,FALSE)&gt;99999,-3,IF(VLOOKUP($A341,Sheet1!$B$3:$AH$1266,Sheet1!E$1+(Sheet1!$A$1-1)*10,FALSE)&gt;9999,-2,IF(VLOOKUP($A341,Sheet1!$B$3:$AH$1266,Sheet1!E$1+(Sheet1!$A$1-1)*10,FALSE)&gt;999,-1,0)))))))</f>
        <v>---</v>
      </c>
      <c r="V341" s="392" t="str">
        <f>IF(ISNA(VLOOKUP($A341,Sheet1!$B$3:$AH$1266,Sheet1!F$1+(Sheet1!$A$1-1)*10,FALSE))=TRUE,"---",IF(VLOOKUP($A341,Sheet1!$B$3:$AH$1266,Sheet1!F$1+(Sheet1!$A$1-1)*10,FALSE)="---","---", (ROUND(VLOOKUP($A341,Sheet1!$B$3:$AH$1266,Sheet1!F$1+(Sheet1!$A$1-1)*10,FALSE),IF(VLOOKUP($A341,Sheet1!$B$3:$AH$1266,Sheet1!F$1+(Sheet1!$A$1-1)*10,FALSE)&gt;99999,-3,IF(VLOOKUP($A341,Sheet1!$B$3:$AH$1266,Sheet1!F$1+(Sheet1!$A$1-1)*10,FALSE)&gt;9999,-2,IF(VLOOKUP($A341,Sheet1!$B$3:$AH$1266,Sheet1!F$1+(Sheet1!$A$1-1)*10,FALSE)&gt;999,-1,0)))))))</f>
        <v>---</v>
      </c>
      <c r="W341" s="392" t="str">
        <f>IF(ISNA(VLOOKUP($A341,Sheet1!$B$3:$AH$1266,Sheet1!G$1+(Sheet1!$A$1-1)*10,FALSE))=TRUE,"---",IF(VLOOKUP($A341,Sheet1!$B$3:$AH$1266,Sheet1!G$1+(Sheet1!$A$1-1)*10,FALSE)="---","---", (ROUND(VLOOKUP($A341,Sheet1!$B$3:$AH$1266,Sheet1!G$1+(Sheet1!$A$1-1)*10,FALSE),IF(VLOOKUP($A341,Sheet1!$B$3:$AH$1266,Sheet1!G$1+(Sheet1!$A$1-1)*10,FALSE)&gt;99999,-3,IF(VLOOKUP($A341,Sheet1!$B$3:$AH$1266,Sheet1!G$1+(Sheet1!$A$1-1)*10,FALSE)&gt;9999,-2,IF(VLOOKUP($A341,Sheet1!$B$3:$AH$1266,Sheet1!G$1+(Sheet1!$A$1-1)*10,FALSE)&gt;999,-1,0)))))))</f>
        <v>---</v>
      </c>
      <c r="X341" s="392" t="str">
        <f>IF(ISNA(VLOOKUP($A341,Sheet1!$B$3:$AH$1266,Sheet1!H$1+(Sheet1!$A$1-1)*10,FALSE))=TRUE,"---",IF(VLOOKUP($A341,Sheet1!$B$3:$AH$1266,Sheet1!H$1+(Sheet1!$A$1-1)*10,FALSE)="---","---", (ROUND(VLOOKUP($A341,Sheet1!$B$3:$AH$1266,Sheet1!H$1+(Sheet1!$A$1-1)*10,FALSE),IF(VLOOKUP($A341,Sheet1!$B$3:$AH$1266,Sheet1!H$1+(Sheet1!$A$1-1)*10,FALSE)&gt;99999,-3,IF(VLOOKUP($A341,Sheet1!$B$3:$AH$1266,Sheet1!H$1+(Sheet1!$A$1-1)*10,FALSE)&gt;9999,-2,IF(VLOOKUP($A341,Sheet1!$B$3:$AH$1266,Sheet1!H$1+(Sheet1!$A$1-1)*10,FALSE)&gt;999,-1,0)))))))</f>
        <v>---</v>
      </c>
      <c r="Y341" s="392" t="str">
        <f>IF(ISNA(VLOOKUP($A341,Sheet1!$B$3:$AH$1266,Sheet1!I$1+(Sheet1!$A$1-1)*10,FALSE))=TRUE,"---",IF(VLOOKUP($A341,Sheet1!$B$3:$AH$1266,Sheet1!I$1+(Sheet1!$A$1-1)*10,FALSE)="---","---", (ROUND(VLOOKUP($A341,Sheet1!$B$3:$AH$1266,Sheet1!I$1+(Sheet1!$A$1-1)*10,FALSE),IF(VLOOKUP($A341,Sheet1!$B$3:$AH$1266,Sheet1!I$1+(Sheet1!$A$1-1)*10,FALSE)&gt;99999,-3,IF(VLOOKUP($A341,Sheet1!$B$3:$AH$1266,Sheet1!I$1+(Sheet1!$A$1-1)*10,FALSE)&gt;9999,-2,IF(VLOOKUP($A341,Sheet1!$B$3:$AH$1266,Sheet1!I$1+(Sheet1!$A$1-1)*10,FALSE)&gt;999,-1,0)))))))</f>
        <v>---</v>
      </c>
      <c r="Z341" s="392" t="str">
        <f>IF(ISNA(VLOOKUP($A341,Sheet1!$B$3:$AH$1266,Sheet1!J$1+(Sheet1!$A$1-1)*10,FALSE))=TRUE,"---",IF(VLOOKUP($A341,Sheet1!$B$3:$AH$1266,Sheet1!J$1+(Sheet1!$A$1-1)*10,FALSE)="---","---", (ROUND(VLOOKUP($A341,Sheet1!$B$3:$AH$1266,Sheet1!J$1+(Sheet1!$A$1-1)*10,FALSE),IF(VLOOKUP($A341,Sheet1!$B$3:$AH$1266,Sheet1!J$1+(Sheet1!$A$1-1)*10,FALSE)&gt;99999,-3,IF(VLOOKUP($A341,Sheet1!$B$3:$AH$1266,Sheet1!J$1+(Sheet1!$A$1-1)*10,FALSE)&gt;9999,-2,IF(VLOOKUP($A341,Sheet1!$B$3:$AH$1266,Sheet1!J$1+(Sheet1!$A$1-1)*10,FALSE)&gt;999,-1,0)))))))</f>
        <v>---</v>
      </c>
      <c r="AA341" s="392" t="str">
        <f>IF(ISNA(VLOOKUP($A341,Sheet1!$B$3:$AH$1266,Sheet1!K$1+(Sheet1!$A$1-1)*10,FALSE))=TRUE,"---",IF(VLOOKUP($A341,Sheet1!$B$3:$AH$1266,Sheet1!K$1+(Sheet1!$A$1-1)*10,FALSE)="---","---", (ROUND(VLOOKUP($A341,Sheet1!$B$3:$AH$1266,Sheet1!K$1+(Sheet1!$A$1-1)*10,FALSE),IF(VLOOKUP($A341,Sheet1!$B$3:$AH$1266,Sheet1!K$1+(Sheet1!$A$1-1)*10,FALSE)&gt;99999,-3,IF(VLOOKUP($A341,Sheet1!$B$3:$AH$1266,Sheet1!K$1+(Sheet1!$A$1-1)*10,FALSE)&gt;9999,-2,IF(VLOOKUP($A341,Sheet1!$B$3:$AH$1266,Sheet1!K$1+(Sheet1!$A$1-1)*10,FALSE)&gt;999,-1,0)))))))</f>
        <v>---</v>
      </c>
      <c r="AB341" s="392" t="str">
        <f>IF(ISNA(VLOOKUP($A341,Sheet1!$B$3:$AH$1266,Sheet1!L$1+(Sheet1!$A$1-1)*10,FALSE))=TRUE,"---",IF(VLOOKUP($A341,Sheet1!$B$3:$AH$1266,Sheet1!L$1+(Sheet1!$A$1-1)*10,FALSE)="---","---", (ROUND(VLOOKUP($A341,Sheet1!$B$3:$AH$1266,Sheet1!L$1+(Sheet1!$A$1-1)*10,FALSE),IF(VLOOKUP($A341,Sheet1!$B$3:$AH$1266,Sheet1!L$1+(Sheet1!$A$1-1)*10,FALSE)&gt;99999,-3,IF(VLOOKUP($A341,Sheet1!$B$3:$AH$1266,Sheet1!L$1+(Sheet1!$A$1-1)*10,FALSE)&gt;9999,-2,IF(VLOOKUP($A341,Sheet1!$B$3:$AH$1266,Sheet1!L$1+(Sheet1!$A$1-1)*10,FALSE)&gt;999,-1,0)))))))</f>
        <v>---</v>
      </c>
      <c r="AC341" s="392" t="str">
        <f>IF(ISNA(VLOOKUP($A341,Sheet1!$B$3:$AH$1266,Sheet1!M$1+(Sheet1!$A$1-1)*10,FALSE))=TRUE,"---",IF(VLOOKUP($A341,Sheet1!$B$3:$AH$1266,Sheet1!M$1+(Sheet1!$A$1-1)*10,FALSE)="---","---", (ROUND(VLOOKUP($A341,Sheet1!$B$3:$AH$1266,Sheet1!M$1+(Sheet1!$A$1-1)*10,FALSE),IF(VLOOKUP($A341,Sheet1!$B$3:$AH$1266,Sheet1!M$1+(Sheet1!$A$1-1)*10,FALSE)&gt;99999,-3,IF(VLOOKUP($A341,Sheet1!$B$3:$AH$1266,Sheet1!M$1+(Sheet1!$A$1-1)*10,FALSE)&gt;9999,-2,IF(VLOOKUP($A341,Sheet1!$B$3:$AH$1266,Sheet1!M$1+(Sheet1!$A$1-1)*10,FALSE)&gt;999,-1,0)))))))</f>
        <v>---</v>
      </c>
      <c r="AD341" s="392" t="str">
        <f>IF(ISNA(VLOOKUP($A341,Sheet1!$B$3:$AH$1266,Sheet1!N$1+(Sheet1!$A$1-1)*10,FALSE))=TRUE,"---",IF(VLOOKUP($A341,Sheet1!$B$3:$AH$1266,Sheet1!N$1+(Sheet1!$A$1-1)*10,FALSE)="---","---", (ROUND(VLOOKUP($A341,Sheet1!$B$3:$AH$1266,Sheet1!N$1+(Sheet1!$A$1-1)*10,FALSE),IF(VLOOKUP($A341,Sheet1!$B$3:$AH$1266,Sheet1!N$1+(Sheet1!$A$1-1)*10,FALSE)&gt;99999,-3,IF(VLOOKUP($A341,Sheet1!$B$3:$AH$1266,Sheet1!N$1+(Sheet1!$A$1-1)*10,FALSE)&gt;9999,-2,IF(VLOOKUP($A341,Sheet1!$B$3:$AH$1266,Sheet1!N$1+(Sheet1!$A$1-1)*10,FALSE)&gt;999,-1,0)))))))</f>
        <v>---</v>
      </c>
    </row>
    <row r="342" spans="1:30" ht="25.5" customHeight="1" x14ac:dyDescent="0.25">
      <c r="A342" s="133" t="s">
        <v>535</v>
      </c>
      <c r="B342" s="134" t="s">
        <v>536</v>
      </c>
      <c r="C342" s="133">
        <v>424522</v>
      </c>
      <c r="D342" s="133">
        <v>741728</v>
      </c>
      <c r="E342" s="67" t="s">
        <v>3022</v>
      </c>
      <c r="F342" s="135" t="s">
        <v>4405</v>
      </c>
      <c r="G342" s="118" t="s">
        <v>160</v>
      </c>
      <c r="H342" s="136">
        <v>815</v>
      </c>
      <c r="I342" s="119">
        <v>13227</v>
      </c>
      <c r="J342" s="137" t="s">
        <v>4405</v>
      </c>
      <c r="K342" s="118" t="s">
        <v>17</v>
      </c>
      <c r="L342" s="122">
        <v>95000</v>
      </c>
      <c r="M342" s="123">
        <v>117</v>
      </c>
      <c r="N342" s="118" t="s">
        <v>145</v>
      </c>
      <c r="O342" s="71">
        <f t="shared" si="11"/>
        <v>0.63193944888870468</v>
      </c>
      <c r="P342" s="71">
        <f>IF(O342&lt;&gt;"",VLOOKUP($A342,Sheet4!$A$2:$O$1309,14,FALSE)*100,"")</f>
        <v>0.25345830179668294</v>
      </c>
      <c r="Q342" s="71">
        <f>IF(P342&lt;&gt;"",VLOOKUP($A342,Sheet4!$A$2:$O$1309,15,FALSE)*100,"")</f>
        <v>2.4551387233158084</v>
      </c>
      <c r="R342" s="73" t="str">
        <f>IF(O342="&lt;0.2","&gt;500",IF(O342="&gt;50","&lt;2",IF(ISERR(1/O342*100),"",IF(AND((1/O342*100)&gt;=2,(1/O342*100)&lt;=10),MROUND(1/O342*100,1),IF(AND((1/O342*100)&gt;=10,(1/O342*100)&lt;=50),MROUND(1/O342*100,5),IF(AND((1/O342*100)&gt;=50,(1/O342*100)&lt;=104),MROUND(1/O342*100,10),IF(AND((1/O342*100)&gt;=104,(1/O342*100)&lt;=110),"100",IF(AND((1/O342*100)&gt;=110,(1/O342*100)&lt;=180),"&gt;100, &lt;200",IF(AND((1/O342*100)&gt;=180,(1/O342*100)&lt;=220),"200",IF(AND((1/O342*100)&gt;=220,(1/O342*100)&lt;=450),"&gt;200,  &lt;500","500"))))))))))</f>
        <v>&gt;100, &lt;200</v>
      </c>
      <c r="S342" s="63" t="s">
        <v>4365</v>
      </c>
      <c r="T342" s="63" t="str">
        <f>IF(ISNA(VLOOKUP(A342,Sheet1!B$3:C$1266,2,FALSE)=TRUE),"NC",VLOOKUP(A342,Sheet1!B$3:C$1266,2,FALSE))</f>
        <v>Regulated*</v>
      </c>
      <c r="U342" s="66">
        <f>IF(ISNA(VLOOKUP($A342,Sheet1!$B$3:$AH$1266,Sheet1!E$1+(Sheet1!$A$1-1)*10,FALSE))=TRUE,"---",IF(VLOOKUP($A342,Sheet1!$B$3:$AH$1266,Sheet1!E$1+(Sheet1!$A$1-1)*10,FALSE)="---","---", (ROUND(VLOOKUP($A342,Sheet1!$B$3:$AH$1266,Sheet1!E$1+(Sheet1!$A$1-1)*10,FALSE),IF(VLOOKUP($A342,Sheet1!$B$3:$AH$1266,Sheet1!E$1+(Sheet1!$A$1-1)*10,FALSE)&gt;99999,-3,IF(VLOOKUP($A342,Sheet1!$B$3:$AH$1266,Sheet1!E$1+(Sheet1!$A$1-1)*10,FALSE)&gt;9999,-2,IF(VLOOKUP($A342,Sheet1!$B$3:$AH$1266,Sheet1!E$1+(Sheet1!$A$1-1)*10,FALSE)&gt;999,-1,0)))))))</f>
        <v>12600</v>
      </c>
      <c r="V342" s="66">
        <f>IF(ISNA(VLOOKUP($A342,Sheet1!$B$3:$AH$1266,Sheet1!F$1+(Sheet1!$A$1-1)*10,FALSE))=TRUE,"---",IF(VLOOKUP($A342,Sheet1!$B$3:$AH$1266,Sheet1!F$1+(Sheet1!$A$1-1)*10,FALSE)="---","---", (ROUND(VLOOKUP($A342,Sheet1!$B$3:$AH$1266,Sheet1!F$1+(Sheet1!$A$1-1)*10,FALSE),IF(VLOOKUP($A342,Sheet1!$B$3:$AH$1266,Sheet1!F$1+(Sheet1!$A$1-1)*10,FALSE)&gt;99999,-3,IF(VLOOKUP($A342,Sheet1!$B$3:$AH$1266,Sheet1!F$1+(Sheet1!$A$1-1)*10,FALSE)&gt;9999,-2,IF(VLOOKUP($A342,Sheet1!$B$3:$AH$1266,Sheet1!F$1+(Sheet1!$A$1-1)*10,FALSE)&gt;999,-1,0)))))))</f>
        <v>15800</v>
      </c>
      <c r="W342" s="66">
        <f>IF(ISNA(VLOOKUP($A342,Sheet1!$B$3:$AH$1266,Sheet1!G$1+(Sheet1!$A$1-1)*10,FALSE))=TRUE,"---",IF(VLOOKUP($A342,Sheet1!$B$3:$AH$1266,Sheet1!G$1+(Sheet1!$A$1-1)*10,FALSE)="---","---", (ROUND(VLOOKUP($A342,Sheet1!$B$3:$AH$1266,Sheet1!G$1+(Sheet1!$A$1-1)*10,FALSE),IF(VLOOKUP($A342,Sheet1!$B$3:$AH$1266,Sheet1!G$1+(Sheet1!$A$1-1)*10,FALSE)&gt;99999,-3,IF(VLOOKUP($A342,Sheet1!$B$3:$AH$1266,Sheet1!G$1+(Sheet1!$A$1-1)*10,FALSE)&gt;9999,-2,IF(VLOOKUP($A342,Sheet1!$B$3:$AH$1266,Sheet1!G$1+(Sheet1!$A$1-1)*10,FALSE)&gt;999,-1,0)))))))</f>
        <v>20200</v>
      </c>
      <c r="X342" s="66">
        <f>IF(ISNA(VLOOKUP($A342,Sheet1!$B$3:$AH$1266,Sheet1!H$1+(Sheet1!$A$1-1)*10,FALSE))=TRUE,"---",IF(VLOOKUP($A342,Sheet1!$B$3:$AH$1266,Sheet1!H$1+(Sheet1!$A$1-1)*10,FALSE)="---","---", (ROUND(VLOOKUP($A342,Sheet1!$B$3:$AH$1266,Sheet1!H$1+(Sheet1!$A$1-1)*10,FALSE),IF(VLOOKUP($A342,Sheet1!$B$3:$AH$1266,Sheet1!H$1+(Sheet1!$A$1-1)*10,FALSE)&gt;99999,-3,IF(VLOOKUP($A342,Sheet1!$B$3:$AH$1266,Sheet1!H$1+(Sheet1!$A$1-1)*10,FALSE)&gt;9999,-2,IF(VLOOKUP($A342,Sheet1!$B$3:$AH$1266,Sheet1!H$1+(Sheet1!$A$1-1)*10,FALSE)&gt;999,-1,0)))))))</f>
        <v>33200</v>
      </c>
      <c r="Y342" s="66">
        <f>IF(ISNA(VLOOKUP($A342,Sheet1!$B$3:$AH$1266,Sheet1!I$1+(Sheet1!$A$1-1)*10,FALSE))=TRUE,"---",IF(VLOOKUP($A342,Sheet1!$B$3:$AH$1266,Sheet1!I$1+(Sheet1!$A$1-1)*10,FALSE)="---","---", (ROUND(VLOOKUP($A342,Sheet1!$B$3:$AH$1266,Sheet1!I$1+(Sheet1!$A$1-1)*10,FALSE),IF(VLOOKUP($A342,Sheet1!$B$3:$AH$1266,Sheet1!I$1+(Sheet1!$A$1-1)*10,FALSE)&gt;99999,-3,IF(VLOOKUP($A342,Sheet1!$B$3:$AH$1266,Sheet1!I$1+(Sheet1!$A$1-1)*10,FALSE)&gt;9999,-2,IF(VLOOKUP($A342,Sheet1!$B$3:$AH$1266,Sheet1!I$1+(Sheet1!$A$1-1)*10,FALSE)&gt;999,-1,0)))))))</f>
        <v>43400</v>
      </c>
      <c r="Z342" s="66">
        <f>IF(ISNA(VLOOKUP($A342,Sheet1!$B$3:$AH$1266,Sheet1!J$1+(Sheet1!$A$1-1)*10,FALSE))=TRUE,"---",IF(VLOOKUP($A342,Sheet1!$B$3:$AH$1266,Sheet1!J$1+(Sheet1!$A$1-1)*10,FALSE)="---","---", (ROUND(VLOOKUP($A342,Sheet1!$B$3:$AH$1266,Sheet1!J$1+(Sheet1!$A$1-1)*10,FALSE),IF(VLOOKUP($A342,Sheet1!$B$3:$AH$1266,Sheet1!J$1+(Sheet1!$A$1-1)*10,FALSE)&gt;99999,-3,IF(VLOOKUP($A342,Sheet1!$B$3:$AH$1266,Sheet1!J$1+(Sheet1!$A$1-1)*10,FALSE)&gt;9999,-2,IF(VLOOKUP($A342,Sheet1!$B$3:$AH$1266,Sheet1!J$1+(Sheet1!$A$1-1)*10,FALSE)&gt;999,-1,0)))))))</f>
        <v>58100</v>
      </c>
      <c r="AA342" s="66">
        <f>IF(ISNA(VLOOKUP($A342,Sheet1!$B$3:$AH$1266,Sheet1!K$1+(Sheet1!$A$1-1)*10,FALSE))=TRUE,"---",IF(VLOOKUP($A342,Sheet1!$B$3:$AH$1266,Sheet1!K$1+(Sheet1!$A$1-1)*10,FALSE)="---","---", (ROUND(VLOOKUP($A342,Sheet1!$B$3:$AH$1266,Sheet1!K$1+(Sheet1!$A$1-1)*10,FALSE),IF(VLOOKUP($A342,Sheet1!$B$3:$AH$1266,Sheet1!K$1+(Sheet1!$A$1-1)*10,FALSE)&gt;99999,-3,IF(VLOOKUP($A342,Sheet1!$B$3:$AH$1266,Sheet1!K$1+(Sheet1!$A$1-1)*10,FALSE)&gt;9999,-2,IF(VLOOKUP($A342,Sheet1!$B$3:$AH$1266,Sheet1!K$1+(Sheet1!$A$1-1)*10,FALSE)&gt;999,-1,0)))))))</f>
        <v>70500</v>
      </c>
      <c r="AB342" s="66">
        <f>IF(ISNA(VLOOKUP($A342,Sheet1!$B$3:$AH$1266,Sheet1!L$1+(Sheet1!$A$1-1)*10,FALSE))=TRUE,"---",IF(VLOOKUP($A342,Sheet1!$B$3:$AH$1266,Sheet1!L$1+(Sheet1!$A$1-1)*10,FALSE)="---","---", (ROUND(VLOOKUP($A342,Sheet1!$B$3:$AH$1266,Sheet1!L$1+(Sheet1!$A$1-1)*10,FALSE),IF(VLOOKUP($A342,Sheet1!$B$3:$AH$1266,Sheet1!L$1+(Sheet1!$A$1-1)*10,FALSE)&gt;99999,-3,IF(VLOOKUP($A342,Sheet1!$B$3:$AH$1266,Sheet1!L$1+(Sheet1!$A$1-1)*10,FALSE)&gt;9999,-2,IF(VLOOKUP($A342,Sheet1!$B$3:$AH$1266,Sheet1!L$1+(Sheet1!$A$1-1)*10,FALSE)&gt;999,-1,0)))))))</f>
        <v>84200</v>
      </c>
      <c r="AC342" s="66">
        <f>IF(ISNA(VLOOKUP($A342,Sheet1!$B$3:$AH$1266,Sheet1!M$1+(Sheet1!$A$1-1)*10,FALSE))=TRUE,"---",IF(VLOOKUP($A342,Sheet1!$B$3:$AH$1266,Sheet1!M$1+(Sheet1!$A$1-1)*10,FALSE)="---","---", (ROUND(VLOOKUP($A342,Sheet1!$B$3:$AH$1266,Sheet1!M$1+(Sheet1!$A$1-1)*10,FALSE),IF(VLOOKUP($A342,Sheet1!$B$3:$AH$1266,Sheet1!M$1+(Sheet1!$A$1-1)*10,FALSE)&gt;99999,-3,IF(VLOOKUP($A342,Sheet1!$B$3:$AH$1266,Sheet1!M$1+(Sheet1!$A$1-1)*10,FALSE)&gt;9999,-2,IF(VLOOKUP($A342,Sheet1!$B$3:$AH$1266,Sheet1!M$1+(Sheet1!$A$1-1)*10,FALSE)&gt;999,-1,0)))))))</f>
        <v>99200</v>
      </c>
      <c r="AD342" s="66">
        <f>IF(ISNA(VLOOKUP($A342,Sheet1!$B$3:$AH$1266,Sheet1!N$1+(Sheet1!$A$1-1)*10,FALSE))=TRUE,"---",IF(VLOOKUP($A342,Sheet1!$B$3:$AH$1266,Sheet1!N$1+(Sheet1!$A$1-1)*10,FALSE)="---","---", (ROUND(VLOOKUP($A342,Sheet1!$B$3:$AH$1266,Sheet1!N$1+(Sheet1!$A$1-1)*10,FALSE),IF(VLOOKUP($A342,Sheet1!$B$3:$AH$1266,Sheet1!N$1+(Sheet1!$A$1-1)*10,FALSE)&gt;99999,-3,IF(VLOOKUP($A342,Sheet1!$B$3:$AH$1266,Sheet1!N$1+(Sheet1!$A$1-1)*10,FALSE)&gt;9999,-2,IF(VLOOKUP($A342,Sheet1!$B$3:$AH$1266,Sheet1!N$1+(Sheet1!$A$1-1)*10,FALSE)&gt;999,-1,0)))))))</f>
        <v>121000</v>
      </c>
    </row>
    <row r="343" spans="1:30" ht="25.5" customHeight="1" x14ac:dyDescent="0.25">
      <c r="A343" s="125" t="s">
        <v>537</v>
      </c>
      <c r="B343" s="126" t="s">
        <v>538</v>
      </c>
      <c r="C343" s="125">
        <v>424539</v>
      </c>
      <c r="D343" s="125">
        <v>741519</v>
      </c>
      <c r="E343" s="70" t="s">
        <v>3022</v>
      </c>
      <c r="F343" s="139" t="s">
        <v>4405</v>
      </c>
      <c r="G343" s="127" t="s">
        <v>160</v>
      </c>
      <c r="H343" s="128">
        <v>870</v>
      </c>
      <c r="I343" s="112">
        <v>40784</v>
      </c>
      <c r="J343" s="140" t="s">
        <v>4405</v>
      </c>
      <c r="K343" s="127" t="s">
        <v>17</v>
      </c>
      <c r="L343" s="115">
        <v>126000</v>
      </c>
      <c r="M343" s="116">
        <v>145</v>
      </c>
      <c r="N343" s="127" t="s">
        <v>145</v>
      </c>
      <c r="O343" s="68">
        <f t="shared" si="11"/>
        <v>0.2238527245289611</v>
      </c>
      <c r="P343" s="68">
        <f>IF(O343&lt;&gt;"",VLOOKUP($A343,Sheet4!$A$2:$O$1309,14,FALSE)*100,"")</f>
        <v>0.25345830179668294</v>
      </c>
      <c r="Q343" s="68">
        <f>IF(P343&lt;&gt;"",VLOOKUP($A343,Sheet4!$A$2:$O$1309,15,FALSE)*100,"")</f>
        <v>2.4551387233158084</v>
      </c>
      <c r="R343" s="74" t="str">
        <f>IF(O343="&lt;0.2","&gt;500",IF(O343="&gt;50","&lt;2",IF(ISERR(1/O343*100),"",IF(AND((1/O343*100)&gt;=2,(1/O343*100)&lt;=10),MROUND(1/O343*100,1),IF(AND((1/O343*100)&gt;=10,(1/O343*100)&lt;=50),MROUND(1/O343*100,5),IF(AND((1/O343*100)&gt;=50,(1/O343*100)&lt;=104),MROUND(1/O343*100,10),IF(AND((1/O343*100)&gt;=104,(1/O343*100)&lt;=110),"100",IF(AND((1/O343*100)&gt;=110,(1/O343*100)&lt;=180),"&gt;100, &lt;200",IF(AND((1/O343*100)&gt;=180,(1/O343*100)&lt;=220),"200",IF(AND((1/O343*100)&gt;=220,(1/O343*100)&lt;=450),"&gt;200,  &lt;500","500"))))))))))</f>
        <v>&gt;200,  &lt;500</v>
      </c>
      <c r="S343" s="64">
        <v>3</v>
      </c>
      <c r="T343" s="64" t="str">
        <f>IF(ISNA(VLOOKUP(A343,Sheet1!B$3:C$1266,2,FALSE)=TRUE),"NC",VLOOKUP(A343,Sheet1!B$3:C$1266,2,FALSE))</f>
        <v>Regulated*</v>
      </c>
      <c r="U343" s="65">
        <f>IF(ISNA(VLOOKUP($A343,Sheet1!$B$3:$AH$1266,Sheet1!E$1+(Sheet1!$A$1-1)*10,FALSE))=TRUE,"---",IF(VLOOKUP($A343,Sheet1!$B$3:$AH$1266,Sheet1!E$1+(Sheet1!$A$1-1)*10,FALSE)="---","---", (ROUND(VLOOKUP($A343,Sheet1!$B$3:$AH$1266,Sheet1!E$1+(Sheet1!$A$1-1)*10,FALSE),IF(VLOOKUP($A343,Sheet1!$B$3:$AH$1266,Sheet1!E$1+(Sheet1!$A$1-1)*10,FALSE)&gt;99999,-3,IF(VLOOKUP($A343,Sheet1!$B$3:$AH$1266,Sheet1!E$1+(Sheet1!$A$1-1)*10,FALSE)&gt;9999,-2,IF(VLOOKUP($A343,Sheet1!$B$3:$AH$1266,Sheet1!E$1+(Sheet1!$A$1-1)*10,FALSE)&gt;999,-1,0)))))))</f>
        <v>13300</v>
      </c>
      <c r="V343" s="65">
        <f>IF(ISNA(VLOOKUP($A343,Sheet1!$B$3:$AH$1266,Sheet1!F$1+(Sheet1!$A$1-1)*10,FALSE))=TRUE,"---",IF(VLOOKUP($A343,Sheet1!$B$3:$AH$1266,Sheet1!F$1+(Sheet1!$A$1-1)*10,FALSE)="---","---", (ROUND(VLOOKUP($A343,Sheet1!$B$3:$AH$1266,Sheet1!F$1+(Sheet1!$A$1-1)*10,FALSE),IF(VLOOKUP($A343,Sheet1!$B$3:$AH$1266,Sheet1!F$1+(Sheet1!$A$1-1)*10,FALSE)&gt;99999,-3,IF(VLOOKUP($A343,Sheet1!$B$3:$AH$1266,Sheet1!F$1+(Sheet1!$A$1-1)*10,FALSE)&gt;9999,-2,IF(VLOOKUP($A343,Sheet1!$B$3:$AH$1266,Sheet1!F$1+(Sheet1!$A$1-1)*10,FALSE)&gt;999,-1,0)))))))</f>
        <v>16700</v>
      </c>
      <c r="W343" s="65">
        <f>IF(ISNA(VLOOKUP($A343,Sheet1!$B$3:$AH$1266,Sheet1!G$1+(Sheet1!$A$1-1)*10,FALSE))=TRUE,"---",IF(VLOOKUP($A343,Sheet1!$B$3:$AH$1266,Sheet1!G$1+(Sheet1!$A$1-1)*10,FALSE)="---","---", (ROUND(VLOOKUP($A343,Sheet1!$B$3:$AH$1266,Sheet1!G$1+(Sheet1!$A$1-1)*10,FALSE),IF(VLOOKUP($A343,Sheet1!$B$3:$AH$1266,Sheet1!G$1+(Sheet1!$A$1-1)*10,FALSE)&gt;99999,-3,IF(VLOOKUP($A343,Sheet1!$B$3:$AH$1266,Sheet1!G$1+(Sheet1!$A$1-1)*10,FALSE)&gt;9999,-2,IF(VLOOKUP($A343,Sheet1!$B$3:$AH$1266,Sheet1!G$1+(Sheet1!$A$1-1)*10,FALSE)&gt;999,-1,0)))))))</f>
        <v>21400</v>
      </c>
      <c r="X343" s="65">
        <f>IF(ISNA(VLOOKUP($A343,Sheet1!$B$3:$AH$1266,Sheet1!H$1+(Sheet1!$A$1-1)*10,FALSE))=TRUE,"---",IF(VLOOKUP($A343,Sheet1!$B$3:$AH$1266,Sheet1!H$1+(Sheet1!$A$1-1)*10,FALSE)="---","---", (ROUND(VLOOKUP($A343,Sheet1!$B$3:$AH$1266,Sheet1!H$1+(Sheet1!$A$1-1)*10,FALSE),IF(VLOOKUP($A343,Sheet1!$B$3:$AH$1266,Sheet1!H$1+(Sheet1!$A$1-1)*10,FALSE)&gt;99999,-3,IF(VLOOKUP($A343,Sheet1!$B$3:$AH$1266,Sheet1!H$1+(Sheet1!$A$1-1)*10,FALSE)&gt;9999,-2,IF(VLOOKUP($A343,Sheet1!$B$3:$AH$1266,Sheet1!H$1+(Sheet1!$A$1-1)*10,FALSE)&gt;999,-1,0)))))))</f>
        <v>35100</v>
      </c>
      <c r="Y343" s="65">
        <f>IF(ISNA(VLOOKUP($A343,Sheet1!$B$3:$AH$1266,Sheet1!I$1+(Sheet1!$A$1-1)*10,FALSE))=TRUE,"---",IF(VLOOKUP($A343,Sheet1!$B$3:$AH$1266,Sheet1!I$1+(Sheet1!$A$1-1)*10,FALSE)="---","---", (ROUND(VLOOKUP($A343,Sheet1!$B$3:$AH$1266,Sheet1!I$1+(Sheet1!$A$1-1)*10,FALSE),IF(VLOOKUP($A343,Sheet1!$B$3:$AH$1266,Sheet1!I$1+(Sheet1!$A$1-1)*10,FALSE)&gt;99999,-3,IF(VLOOKUP($A343,Sheet1!$B$3:$AH$1266,Sheet1!I$1+(Sheet1!$A$1-1)*10,FALSE)&gt;9999,-2,IF(VLOOKUP($A343,Sheet1!$B$3:$AH$1266,Sheet1!I$1+(Sheet1!$A$1-1)*10,FALSE)&gt;999,-1,0)))))))</f>
        <v>45800</v>
      </c>
      <c r="Z343" s="65">
        <f>IF(ISNA(VLOOKUP($A343,Sheet1!$B$3:$AH$1266,Sheet1!J$1+(Sheet1!$A$1-1)*10,FALSE))=TRUE,"---",IF(VLOOKUP($A343,Sheet1!$B$3:$AH$1266,Sheet1!J$1+(Sheet1!$A$1-1)*10,FALSE)="---","---", (ROUND(VLOOKUP($A343,Sheet1!$B$3:$AH$1266,Sheet1!J$1+(Sheet1!$A$1-1)*10,FALSE),IF(VLOOKUP($A343,Sheet1!$B$3:$AH$1266,Sheet1!J$1+(Sheet1!$A$1-1)*10,FALSE)&gt;99999,-3,IF(VLOOKUP($A343,Sheet1!$B$3:$AH$1266,Sheet1!J$1+(Sheet1!$A$1-1)*10,FALSE)&gt;9999,-2,IF(VLOOKUP($A343,Sheet1!$B$3:$AH$1266,Sheet1!J$1+(Sheet1!$A$1-1)*10,FALSE)&gt;999,-1,0)))))))</f>
        <v>61400</v>
      </c>
      <c r="AA343" s="65">
        <f>IF(ISNA(VLOOKUP($A343,Sheet1!$B$3:$AH$1266,Sheet1!K$1+(Sheet1!$A$1-1)*10,FALSE))=TRUE,"---",IF(VLOOKUP($A343,Sheet1!$B$3:$AH$1266,Sheet1!K$1+(Sheet1!$A$1-1)*10,FALSE)="---","---", (ROUND(VLOOKUP($A343,Sheet1!$B$3:$AH$1266,Sheet1!K$1+(Sheet1!$A$1-1)*10,FALSE),IF(VLOOKUP($A343,Sheet1!$B$3:$AH$1266,Sheet1!K$1+(Sheet1!$A$1-1)*10,FALSE)&gt;99999,-3,IF(VLOOKUP($A343,Sheet1!$B$3:$AH$1266,Sheet1!K$1+(Sheet1!$A$1-1)*10,FALSE)&gt;9999,-2,IF(VLOOKUP($A343,Sheet1!$B$3:$AH$1266,Sheet1!K$1+(Sheet1!$A$1-1)*10,FALSE)&gt;999,-1,0)))))))</f>
        <v>74500</v>
      </c>
      <c r="AB343" s="65">
        <f>IF(ISNA(VLOOKUP($A343,Sheet1!$B$3:$AH$1266,Sheet1!L$1+(Sheet1!$A$1-1)*10,FALSE))=TRUE,"---",IF(VLOOKUP($A343,Sheet1!$B$3:$AH$1266,Sheet1!L$1+(Sheet1!$A$1-1)*10,FALSE)="---","---", (ROUND(VLOOKUP($A343,Sheet1!$B$3:$AH$1266,Sheet1!L$1+(Sheet1!$A$1-1)*10,FALSE),IF(VLOOKUP($A343,Sheet1!$B$3:$AH$1266,Sheet1!L$1+(Sheet1!$A$1-1)*10,FALSE)&gt;99999,-3,IF(VLOOKUP($A343,Sheet1!$B$3:$AH$1266,Sheet1!L$1+(Sheet1!$A$1-1)*10,FALSE)&gt;9999,-2,IF(VLOOKUP($A343,Sheet1!$B$3:$AH$1266,Sheet1!L$1+(Sheet1!$A$1-1)*10,FALSE)&gt;999,-1,0)))))))</f>
        <v>88900</v>
      </c>
      <c r="AC343" s="65">
        <f>IF(ISNA(VLOOKUP($A343,Sheet1!$B$3:$AH$1266,Sheet1!M$1+(Sheet1!$A$1-1)*10,FALSE))=TRUE,"---",IF(VLOOKUP($A343,Sheet1!$B$3:$AH$1266,Sheet1!M$1+(Sheet1!$A$1-1)*10,FALSE)="---","---", (ROUND(VLOOKUP($A343,Sheet1!$B$3:$AH$1266,Sheet1!M$1+(Sheet1!$A$1-1)*10,FALSE),IF(VLOOKUP($A343,Sheet1!$B$3:$AH$1266,Sheet1!M$1+(Sheet1!$A$1-1)*10,FALSE)&gt;99999,-3,IF(VLOOKUP($A343,Sheet1!$B$3:$AH$1266,Sheet1!M$1+(Sheet1!$A$1-1)*10,FALSE)&gt;9999,-2,IF(VLOOKUP($A343,Sheet1!$B$3:$AH$1266,Sheet1!M$1+(Sheet1!$A$1-1)*10,FALSE)&gt;999,-1,0)))))))</f>
        <v>105000</v>
      </c>
      <c r="AD343" s="65">
        <f>IF(ISNA(VLOOKUP($A343,Sheet1!$B$3:$AH$1266,Sheet1!N$1+(Sheet1!$A$1-1)*10,FALSE))=TRUE,"---",IF(VLOOKUP($A343,Sheet1!$B$3:$AH$1266,Sheet1!N$1+(Sheet1!$A$1-1)*10,FALSE)="---","---", (ROUND(VLOOKUP($A343,Sheet1!$B$3:$AH$1266,Sheet1!N$1+(Sheet1!$A$1-1)*10,FALSE),IF(VLOOKUP($A343,Sheet1!$B$3:$AH$1266,Sheet1!N$1+(Sheet1!$A$1-1)*10,FALSE)&gt;99999,-3,IF(VLOOKUP($A343,Sheet1!$B$3:$AH$1266,Sheet1!N$1+(Sheet1!$A$1-1)*10,FALSE)&gt;9999,-2,IF(VLOOKUP($A343,Sheet1!$B$3:$AH$1266,Sheet1!N$1+(Sheet1!$A$1-1)*10,FALSE)&gt;999,-1,0)))))))</f>
        <v>128000</v>
      </c>
    </row>
    <row r="344" spans="1:30" ht="25.5" customHeight="1" x14ac:dyDescent="0.25">
      <c r="A344" s="304" t="s">
        <v>539</v>
      </c>
      <c r="B344" s="393" t="s">
        <v>540</v>
      </c>
      <c r="C344" s="305">
        <v>424800</v>
      </c>
      <c r="D344" s="305">
        <v>741546</v>
      </c>
      <c r="E344" s="305" t="s">
        <v>3019</v>
      </c>
      <c r="F344" s="354" t="s">
        <v>4553</v>
      </c>
      <c r="G344" s="351" t="s">
        <v>31</v>
      </c>
      <c r="H344" s="348">
        <v>886</v>
      </c>
      <c r="I344" s="119">
        <v>40784</v>
      </c>
      <c r="J344" s="120">
        <v>17.46</v>
      </c>
      <c r="K344" s="118" t="s">
        <v>24</v>
      </c>
      <c r="L344" s="122">
        <v>128000</v>
      </c>
      <c r="M344" s="123">
        <v>144</v>
      </c>
      <c r="N344" s="118" t="s">
        <v>541</v>
      </c>
      <c r="O344" s="71">
        <f t="shared" si="11"/>
        <v>0.22278962169507099</v>
      </c>
      <c r="P344" s="71">
        <f>IF(O344&lt;&gt;"",VLOOKUP($A344,Sheet4!$A$2:$O$1309,14,FALSE)*100,"")</f>
        <v>0.25345830179668294</v>
      </c>
      <c r="Q344" s="71">
        <f>IF(P344&lt;&gt;"",VLOOKUP($A344,Sheet4!$A$2:$O$1309,15,FALSE)*100,"")</f>
        <v>2.4551387233158084</v>
      </c>
      <c r="R344" s="73" t="str">
        <f>IF(O344="&lt;0.2","&gt;500",IF(O344="&gt;50","&lt;2",IF(ISERR(1/O344*100),"",IF(AND((1/O344*100)&gt;=2,(1/O344*100)&lt;=10),MROUND(1/O344*100,1),IF(AND((1/O344*100)&gt;=10,(1/O344*100)&lt;=50),MROUND(1/O344*100,5),IF(AND((1/O344*100)&gt;=50,(1/O344*100)&lt;=104),MROUND(1/O344*100,10),IF(AND((1/O344*100)&gt;=104,(1/O344*100)&lt;=110),"100",IF(AND((1/O344*100)&gt;=110,(1/O344*100)&lt;=180),"&gt;100, &lt;200",IF(AND((1/O344*100)&gt;=180,(1/O344*100)&lt;=220),"200",IF(AND((1/O344*100)&gt;=220,(1/O344*100)&lt;=450),"&gt;200,  &lt;500","500"))))))))))</f>
        <v>&gt;200,  &lt;500</v>
      </c>
      <c r="S344" s="305" t="s">
        <v>4365</v>
      </c>
      <c r="T344" s="305" t="str">
        <f>IF(ISNA(VLOOKUP(A344,Sheet1!B$3:C$1266,2,FALSE)=TRUE),"NC",VLOOKUP(A344,Sheet1!B$3:C$1266,2,FALSE))</f>
        <v>Regulated</v>
      </c>
      <c r="U344" s="385">
        <f>IF(ISNA(VLOOKUP($A344,Sheet1!$B$3:$AH$1266,Sheet1!E$1+(Sheet1!$A$1-1)*10,FALSE))=TRUE,"---",IF(VLOOKUP($A344,Sheet1!$B$3:$AH$1266,Sheet1!E$1+(Sheet1!$A$1-1)*10,FALSE)="---","---", (ROUND(VLOOKUP($A344,Sheet1!$B$3:$AH$1266,Sheet1!E$1+(Sheet1!$A$1-1)*10,FALSE),IF(VLOOKUP($A344,Sheet1!$B$3:$AH$1266,Sheet1!E$1+(Sheet1!$A$1-1)*10,FALSE)&gt;99999,-3,IF(VLOOKUP($A344,Sheet1!$B$3:$AH$1266,Sheet1!E$1+(Sheet1!$A$1-1)*10,FALSE)&gt;9999,-2,IF(VLOOKUP($A344,Sheet1!$B$3:$AH$1266,Sheet1!E$1+(Sheet1!$A$1-1)*10,FALSE)&gt;999,-1,0)))))))</f>
        <v>13500</v>
      </c>
      <c r="V344" s="385">
        <f>IF(ISNA(VLOOKUP($A344,Sheet1!$B$3:$AH$1266,Sheet1!F$1+(Sheet1!$A$1-1)*10,FALSE))=TRUE,"---",IF(VLOOKUP($A344,Sheet1!$B$3:$AH$1266,Sheet1!F$1+(Sheet1!$A$1-1)*10,FALSE)="---","---", (ROUND(VLOOKUP($A344,Sheet1!$B$3:$AH$1266,Sheet1!F$1+(Sheet1!$A$1-1)*10,FALSE),IF(VLOOKUP($A344,Sheet1!$B$3:$AH$1266,Sheet1!F$1+(Sheet1!$A$1-1)*10,FALSE)&gt;99999,-3,IF(VLOOKUP($A344,Sheet1!$B$3:$AH$1266,Sheet1!F$1+(Sheet1!$A$1-1)*10,FALSE)&gt;9999,-2,IF(VLOOKUP($A344,Sheet1!$B$3:$AH$1266,Sheet1!F$1+(Sheet1!$A$1-1)*10,FALSE)&gt;999,-1,0)))))))</f>
        <v>17000</v>
      </c>
      <c r="W344" s="385">
        <f>IF(ISNA(VLOOKUP($A344,Sheet1!$B$3:$AH$1266,Sheet1!G$1+(Sheet1!$A$1-1)*10,FALSE))=TRUE,"---",IF(VLOOKUP($A344,Sheet1!$B$3:$AH$1266,Sheet1!G$1+(Sheet1!$A$1-1)*10,FALSE)="---","---", (ROUND(VLOOKUP($A344,Sheet1!$B$3:$AH$1266,Sheet1!G$1+(Sheet1!$A$1-1)*10,FALSE),IF(VLOOKUP($A344,Sheet1!$B$3:$AH$1266,Sheet1!G$1+(Sheet1!$A$1-1)*10,FALSE)&gt;99999,-3,IF(VLOOKUP($A344,Sheet1!$B$3:$AH$1266,Sheet1!G$1+(Sheet1!$A$1-1)*10,FALSE)&gt;9999,-2,IF(VLOOKUP($A344,Sheet1!$B$3:$AH$1266,Sheet1!G$1+(Sheet1!$A$1-1)*10,FALSE)&gt;999,-1,0)))))))</f>
        <v>21700</v>
      </c>
      <c r="X344" s="385">
        <f>IF(ISNA(VLOOKUP($A344,Sheet1!$B$3:$AH$1266,Sheet1!H$1+(Sheet1!$A$1-1)*10,FALSE))=TRUE,"---",IF(VLOOKUP($A344,Sheet1!$B$3:$AH$1266,Sheet1!H$1+(Sheet1!$A$1-1)*10,FALSE)="---","---", (ROUND(VLOOKUP($A344,Sheet1!$B$3:$AH$1266,Sheet1!H$1+(Sheet1!$A$1-1)*10,FALSE),IF(VLOOKUP($A344,Sheet1!$B$3:$AH$1266,Sheet1!H$1+(Sheet1!$A$1-1)*10,FALSE)&gt;99999,-3,IF(VLOOKUP($A344,Sheet1!$B$3:$AH$1266,Sheet1!H$1+(Sheet1!$A$1-1)*10,FALSE)&gt;9999,-2,IF(VLOOKUP($A344,Sheet1!$B$3:$AH$1266,Sheet1!H$1+(Sheet1!$A$1-1)*10,FALSE)&gt;999,-1,0)))))))</f>
        <v>35600</v>
      </c>
      <c r="Y344" s="385">
        <f>IF(ISNA(VLOOKUP($A344,Sheet1!$B$3:$AH$1266,Sheet1!I$1+(Sheet1!$A$1-1)*10,FALSE))=TRUE,"---",IF(VLOOKUP($A344,Sheet1!$B$3:$AH$1266,Sheet1!I$1+(Sheet1!$A$1-1)*10,FALSE)="---","---", (ROUND(VLOOKUP($A344,Sheet1!$B$3:$AH$1266,Sheet1!I$1+(Sheet1!$A$1-1)*10,FALSE),IF(VLOOKUP($A344,Sheet1!$B$3:$AH$1266,Sheet1!I$1+(Sheet1!$A$1-1)*10,FALSE)&gt;99999,-3,IF(VLOOKUP($A344,Sheet1!$B$3:$AH$1266,Sheet1!I$1+(Sheet1!$A$1-1)*10,FALSE)&gt;9999,-2,IF(VLOOKUP($A344,Sheet1!$B$3:$AH$1266,Sheet1!I$1+(Sheet1!$A$1-1)*10,FALSE)&gt;999,-1,0)))))))</f>
        <v>46500</v>
      </c>
      <c r="Z344" s="385">
        <f>IF(ISNA(VLOOKUP($A344,Sheet1!$B$3:$AH$1266,Sheet1!J$1+(Sheet1!$A$1-1)*10,FALSE))=TRUE,"---",IF(VLOOKUP($A344,Sheet1!$B$3:$AH$1266,Sheet1!J$1+(Sheet1!$A$1-1)*10,FALSE)="---","---", (ROUND(VLOOKUP($A344,Sheet1!$B$3:$AH$1266,Sheet1!J$1+(Sheet1!$A$1-1)*10,FALSE),IF(VLOOKUP($A344,Sheet1!$B$3:$AH$1266,Sheet1!J$1+(Sheet1!$A$1-1)*10,FALSE)&gt;99999,-3,IF(VLOOKUP($A344,Sheet1!$B$3:$AH$1266,Sheet1!J$1+(Sheet1!$A$1-1)*10,FALSE)&gt;9999,-2,IF(VLOOKUP($A344,Sheet1!$B$3:$AH$1266,Sheet1!J$1+(Sheet1!$A$1-1)*10,FALSE)&gt;999,-1,0)))))))</f>
        <v>62400</v>
      </c>
      <c r="AA344" s="385">
        <f>IF(ISNA(VLOOKUP($A344,Sheet1!$B$3:$AH$1266,Sheet1!K$1+(Sheet1!$A$1-1)*10,FALSE))=TRUE,"---",IF(VLOOKUP($A344,Sheet1!$B$3:$AH$1266,Sheet1!K$1+(Sheet1!$A$1-1)*10,FALSE)="---","---", (ROUND(VLOOKUP($A344,Sheet1!$B$3:$AH$1266,Sheet1!K$1+(Sheet1!$A$1-1)*10,FALSE),IF(VLOOKUP($A344,Sheet1!$B$3:$AH$1266,Sheet1!K$1+(Sheet1!$A$1-1)*10,FALSE)&gt;99999,-3,IF(VLOOKUP($A344,Sheet1!$B$3:$AH$1266,Sheet1!K$1+(Sheet1!$A$1-1)*10,FALSE)&gt;9999,-2,IF(VLOOKUP($A344,Sheet1!$B$3:$AH$1266,Sheet1!K$1+(Sheet1!$A$1-1)*10,FALSE)&gt;999,-1,0)))))))</f>
        <v>75700</v>
      </c>
      <c r="AB344" s="385">
        <f>IF(ISNA(VLOOKUP($A344,Sheet1!$B$3:$AH$1266,Sheet1!L$1+(Sheet1!$A$1-1)*10,FALSE))=TRUE,"---",IF(VLOOKUP($A344,Sheet1!$B$3:$AH$1266,Sheet1!L$1+(Sheet1!$A$1-1)*10,FALSE)="---","---", (ROUND(VLOOKUP($A344,Sheet1!$B$3:$AH$1266,Sheet1!L$1+(Sheet1!$A$1-1)*10,FALSE),IF(VLOOKUP($A344,Sheet1!$B$3:$AH$1266,Sheet1!L$1+(Sheet1!$A$1-1)*10,FALSE)&gt;99999,-3,IF(VLOOKUP($A344,Sheet1!$B$3:$AH$1266,Sheet1!L$1+(Sheet1!$A$1-1)*10,FALSE)&gt;9999,-2,IF(VLOOKUP($A344,Sheet1!$B$3:$AH$1266,Sheet1!L$1+(Sheet1!$A$1-1)*10,FALSE)&gt;999,-1,0)))))))</f>
        <v>90300</v>
      </c>
      <c r="AC344" s="385">
        <f>IF(ISNA(VLOOKUP($A344,Sheet1!$B$3:$AH$1266,Sheet1!M$1+(Sheet1!$A$1-1)*10,FALSE))=TRUE,"---",IF(VLOOKUP($A344,Sheet1!$B$3:$AH$1266,Sheet1!M$1+(Sheet1!$A$1-1)*10,FALSE)="---","---", (ROUND(VLOOKUP($A344,Sheet1!$B$3:$AH$1266,Sheet1!M$1+(Sheet1!$A$1-1)*10,FALSE),IF(VLOOKUP($A344,Sheet1!$B$3:$AH$1266,Sheet1!M$1+(Sheet1!$A$1-1)*10,FALSE)&gt;99999,-3,IF(VLOOKUP($A344,Sheet1!$B$3:$AH$1266,Sheet1!M$1+(Sheet1!$A$1-1)*10,FALSE)&gt;9999,-2,IF(VLOOKUP($A344,Sheet1!$B$3:$AH$1266,Sheet1!M$1+(Sheet1!$A$1-1)*10,FALSE)&gt;999,-1,0)))))))</f>
        <v>106000</v>
      </c>
      <c r="AD344" s="385">
        <f>IF(ISNA(VLOOKUP($A344,Sheet1!$B$3:$AH$1266,Sheet1!N$1+(Sheet1!$A$1-1)*10,FALSE))=TRUE,"---",IF(VLOOKUP($A344,Sheet1!$B$3:$AH$1266,Sheet1!N$1+(Sheet1!$A$1-1)*10,FALSE)="---","---", (ROUND(VLOOKUP($A344,Sheet1!$B$3:$AH$1266,Sheet1!N$1+(Sheet1!$A$1-1)*10,FALSE),IF(VLOOKUP($A344,Sheet1!$B$3:$AH$1266,Sheet1!N$1+(Sheet1!$A$1-1)*10,FALSE)&gt;99999,-3,IF(VLOOKUP($A344,Sheet1!$B$3:$AH$1266,Sheet1!N$1+(Sheet1!$A$1-1)*10,FALSE)&gt;9999,-2,IF(VLOOKUP($A344,Sheet1!$B$3:$AH$1266,Sheet1!N$1+(Sheet1!$A$1-1)*10,FALSE)&gt;999,-1,0)))))))</f>
        <v>130000</v>
      </c>
    </row>
    <row r="345" spans="1:30" ht="25.5" customHeight="1" x14ac:dyDescent="0.25">
      <c r="A345" s="309"/>
      <c r="B345" s="456"/>
      <c r="C345" s="335"/>
      <c r="D345" s="335"/>
      <c r="E345" s="335"/>
      <c r="F345" s="335"/>
      <c r="G345" s="372"/>
      <c r="H345" s="348"/>
      <c r="I345" s="178" t="s">
        <v>4336</v>
      </c>
      <c r="J345" s="278">
        <v>10.5</v>
      </c>
      <c r="K345" s="121" t="s">
        <v>4405</v>
      </c>
      <c r="L345" s="129" t="s">
        <v>4405</v>
      </c>
      <c r="M345" s="130" t="s">
        <v>4405</v>
      </c>
      <c r="N345" s="118" t="s">
        <v>25</v>
      </c>
      <c r="O345" s="71" t="s">
        <v>4405</v>
      </c>
      <c r="P345" s="71" t="s">
        <v>4405</v>
      </c>
      <c r="Q345" s="71" t="s">
        <v>4405</v>
      </c>
      <c r="R345" s="73" t="s">
        <v>4405</v>
      </c>
      <c r="S345" s="306"/>
      <c r="T345" s="481"/>
      <c r="U345" s="335"/>
      <c r="V345" s="335"/>
      <c r="W345" s="335"/>
      <c r="X345" s="335"/>
      <c r="Y345" s="335"/>
      <c r="Z345" s="335"/>
      <c r="AA345" s="335"/>
      <c r="AB345" s="335"/>
      <c r="AC345" s="335"/>
      <c r="AD345" s="335"/>
    </row>
    <row r="346" spans="1:30" ht="25.5" customHeight="1" x14ac:dyDescent="0.25">
      <c r="A346" s="125" t="s">
        <v>542</v>
      </c>
      <c r="B346" s="126" t="s">
        <v>543</v>
      </c>
      <c r="C346" s="125">
        <v>424911</v>
      </c>
      <c r="D346" s="125">
        <v>741447</v>
      </c>
      <c r="E346" s="70" t="s">
        <v>3019</v>
      </c>
      <c r="F346" s="52" t="s">
        <v>4554</v>
      </c>
      <c r="G346" s="127" t="s">
        <v>286</v>
      </c>
      <c r="H346" s="128">
        <v>1.24</v>
      </c>
      <c r="I346" s="112">
        <v>27812</v>
      </c>
      <c r="J346" s="147">
        <v>15.94</v>
      </c>
      <c r="K346" s="114" t="s">
        <v>4405</v>
      </c>
      <c r="L346" s="115">
        <v>197</v>
      </c>
      <c r="M346" s="116">
        <v>159</v>
      </c>
      <c r="N346" s="114" t="s">
        <v>4405</v>
      </c>
      <c r="O346" s="68">
        <f t="shared" si="11"/>
        <v>3.6948141230573088</v>
      </c>
      <c r="P346" s="68">
        <f>IF(O346&lt;&gt;"",VLOOKUP($A346,Sheet4!$A$2:$O$1309,14,FALSE)*100,"")</f>
        <v>0.48484682564062798</v>
      </c>
      <c r="Q346" s="68">
        <f>IF(P346&lt;&gt;"",VLOOKUP($A346,Sheet4!$A$2:$O$1309,15,FALSE)*100,"")</f>
        <v>4.6490918355401973</v>
      </c>
      <c r="R346" s="74">
        <f>IF(O346="&lt;0.2","&gt;500",IF(O346="&gt;50","&lt;2",IF(ISERR(1/O346*100),"",IF(AND((1/O346*100)&gt;=2,(1/O346*100)&lt;=10),MROUND(1/O346*100,1),IF(AND((1/O346*100)&gt;=10,(1/O346*100)&lt;=50),MROUND(1/O346*100,5),IF(AND((1/O346*100)&gt;=50,(1/O346*100)&lt;=104),MROUND(1/O346*100,10),IF(AND((1/O346*100)&gt;=104,(1/O346*100)&lt;=110),"100",IF(AND((1/O346*100)&gt;=110,(1/O346*100)&lt;=180),"&gt;100, &lt;200",IF(AND((1/O346*100)&gt;=180,(1/O346*100)&lt;=220),"200",IF(AND((1/O346*100)&gt;=220,(1/O346*100)&lt;=450),"&gt;200,  &lt;500","500"))))))))))</f>
        <v>25</v>
      </c>
      <c r="S346" s="64" t="s">
        <v>4365</v>
      </c>
      <c r="T346" s="64" t="str">
        <f>IF(ISNA(VLOOKUP(A346,Sheet1!B$3:C$1266,2,FALSE)=TRUE),"NC",VLOOKUP(A346,Sheet1!B$3:C$1266,2,FALSE))</f>
        <v>Rural</v>
      </c>
      <c r="U346" s="65">
        <f>IF(ISNA(VLOOKUP($A346,Sheet1!$B$3:$AH$1266,Sheet1!E$1+(Sheet1!$A$1-1)*10,FALSE))=TRUE,"---",IF(VLOOKUP($A346,Sheet1!$B$3:$AH$1266,Sheet1!E$1+(Sheet1!$A$1-1)*10,FALSE)="---","---", (ROUND(VLOOKUP($A346,Sheet1!$B$3:$AH$1266,Sheet1!E$1+(Sheet1!$A$1-1)*10,FALSE),IF(VLOOKUP($A346,Sheet1!$B$3:$AH$1266,Sheet1!E$1+(Sheet1!$A$1-1)*10,FALSE)&gt;99999,-3,IF(VLOOKUP($A346,Sheet1!$B$3:$AH$1266,Sheet1!E$1+(Sheet1!$A$1-1)*10,FALSE)&gt;9999,-2,IF(VLOOKUP($A346,Sheet1!$B$3:$AH$1266,Sheet1!E$1+(Sheet1!$A$1-1)*10,FALSE)&gt;999,-1,0)))))))</f>
        <v>26</v>
      </c>
      <c r="V346" s="65">
        <f>IF(ISNA(VLOOKUP($A346,Sheet1!$B$3:$AH$1266,Sheet1!F$1+(Sheet1!$A$1-1)*10,FALSE))=TRUE,"---",IF(VLOOKUP($A346,Sheet1!$B$3:$AH$1266,Sheet1!F$1+(Sheet1!$A$1-1)*10,FALSE)="---","---", (ROUND(VLOOKUP($A346,Sheet1!$B$3:$AH$1266,Sheet1!F$1+(Sheet1!$A$1-1)*10,FALSE),IF(VLOOKUP($A346,Sheet1!$B$3:$AH$1266,Sheet1!F$1+(Sheet1!$A$1-1)*10,FALSE)&gt;99999,-3,IF(VLOOKUP($A346,Sheet1!$B$3:$AH$1266,Sheet1!F$1+(Sheet1!$A$1-1)*10,FALSE)&gt;9999,-2,IF(VLOOKUP($A346,Sheet1!$B$3:$AH$1266,Sheet1!F$1+(Sheet1!$A$1-1)*10,FALSE)&gt;999,-1,0)))))))</f>
        <v>35</v>
      </c>
      <c r="W346" s="65">
        <f>IF(ISNA(VLOOKUP($A346,Sheet1!$B$3:$AH$1266,Sheet1!G$1+(Sheet1!$A$1-1)*10,FALSE))=TRUE,"---",IF(VLOOKUP($A346,Sheet1!$B$3:$AH$1266,Sheet1!G$1+(Sheet1!$A$1-1)*10,FALSE)="---","---", (ROUND(VLOOKUP($A346,Sheet1!$B$3:$AH$1266,Sheet1!G$1+(Sheet1!$A$1-1)*10,FALSE),IF(VLOOKUP($A346,Sheet1!$B$3:$AH$1266,Sheet1!G$1+(Sheet1!$A$1-1)*10,FALSE)&gt;99999,-3,IF(VLOOKUP($A346,Sheet1!$B$3:$AH$1266,Sheet1!G$1+(Sheet1!$A$1-1)*10,FALSE)&gt;9999,-2,IF(VLOOKUP($A346,Sheet1!$B$3:$AH$1266,Sheet1!G$1+(Sheet1!$A$1-1)*10,FALSE)&gt;999,-1,0)))))))</f>
        <v>48</v>
      </c>
      <c r="X346" s="65">
        <f>IF(ISNA(VLOOKUP($A346,Sheet1!$B$3:$AH$1266,Sheet1!H$1+(Sheet1!$A$1-1)*10,FALSE))=TRUE,"---",IF(VLOOKUP($A346,Sheet1!$B$3:$AH$1266,Sheet1!H$1+(Sheet1!$A$1-1)*10,FALSE)="---","---", (ROUND(VLOOKUP($A346,Sheet1!$B$3:$AH$1266,Sheet1!H$1+(Sheet1!$A$1-1)*10,FALSE),IF(VLOOKUP($A346,Sheet1!$B$3:$AH$1266,Sheet1!H$1+(Sheet1!$A$1-1)*10,FALSE)&gt;99999,-3,IF(VLOOKUP($A346,Sheet1!$B$3:$AH$1266,Sheet1!H$1+(Sheet1!$A$1-1)*10,FALSE)&gt;9999,-2,IF(VLOOKUP($A346,Sheet1!$B$3:$AH$1266,Sheet1!H$1+(Sheet1!$A$1-1)*10,FALSE)&gt;999,-1,0)))))))</f>
        <v>90</v>
      </c>
      <c r="Y346" s="65">
        <f>IF(ISNA(VLOOKUP($A346,Sheet1!$B$3:$AH$1266,Sheet1!I$1+(Sheet1!$A$1-1)*10,FALSE))=TRUE,"---",IF(VLOOKUP($A346,Sheet1!$B$3:$AH$1266,Sheet1!I$1+(Sheet1!$A$1-1)*10,FALSE)="---","---", (ROUND(VLOOKUP($A346,Sheet1!$B$3:$AH$1266,Sheet1!I$1+(Sheet1!$A$1-1)*10,FALSE),IF(VLOOKUP($A346,Sheet1!$B$3:$AH$1266,Sheet1!I$1+(Sheet1!$A$1-1)*10,FALSE)&gt;99999,-3,IF(VLOOKUP($A346,Sheet1!$B$3:$AH$1266,Sheet1!I$1+(Sheet1!$A$1-1)*10,FALSE)&gt;9999,-2,IF(VLOOKUP($A346,Sheet1!$B$3:$AH$1266,Sheet1!I$1+(Sheet1!$A$1-1)*10,FALSE)&gt;999,-1,0)))))))</f>
        <v>128</v>
      </c>
      <c r="Z346" s="65">
        <f>IF(ISNA(VLOOKUP($A346,Sheet1!$B$3:$AH$1266,Sheet1!J$1+(Sheet1!$A$1-1)*10,FALSE))=TRUE,"---",IF(VLOOKUP($A346,Sheet1!$B$3:$AH$1266,Sheet1!J$1+(Sheet1!$A$1-1)*10,FALSE)="---","---", (ROUND(VLOOKUP($A346,Sheet1!$B$3:$AH$1266,Sheet1!J$1+(Sheet1!$A$1-1)*10,FALSE),IF(VLOOKUP($A346,Sheet1!$B$3:$AH$1266,Sheet1!J$1+(Sheet1!$A$1-1)*10,FALSE)&gt;99999,-3,IF(VLOOKUP($A346,Sheet1!$B$3:$AH$1266,Sheet1!J$1+(Sheet1!$A$1-1)*10,FALSE)&gt;9999,-2,IF(VLOOKUP($A346,Sheet1!$B$3:$AH$1266,Sheet1!J$1+(Sheet1!$A$1-1)*10,FALSE)&gt;999,-1,0)))))))</f>
        <v>189</v>
      </c>
      <c r="AA346" s="65">
        <f>IF(ISNA(VLOOKUP($A346,Sheet1!$B$3:$AH$1266,Sheet1!K$1+(Sheet1!$A$1-1)*10,FALSE))=TRUE,"---",IF(VLOOKUP($A346,Sheet1!$B$3:$AH$1266,Sheet1!K$1+(Sheet1!$A$1-1)*10,FALSE)="---","---", (ROUND(VLOOKUP($A346,Sheet1!$B$3:$AH$1266,Sheet1!K$1+(Sheet1!$A$1-1)*10,FALSE),IF(VLOOKUP($A346,Sheet1!$B$3:$AH$1266,Sheet1!K$1+(Sheet1!$A$1-1)*10,FALSE)&gt;99999,-3,IF(VLOOKUP($A346,Sheet1!$B$3:$AH$1266,Sheet1!K$1+(Sheet1!$A$1-1)*10,FALSE)&gt;9999,-2,IF(VLOOKUP($A346,Sheet1!$B$3:$AH$1266,Sheet1!K$1+(Sheet1!$A$1-1)*10,FALSE)&gt;999,-1,0)))))))</f>
        <v>248</v>
      </c>
      <c r="AB346" s="65">
        <f>IF(ISNA(VLOOKUP($A346,Sheet1!$B$3:$AH$1266,Sheet1!L$1+(Sheet1!$A$1-1)*10,FALSE))=TRUE,"---",IF(VLOOKUP($A346,Sheet1!$B$3:$AH$1266,Sheet1!L$1+(Sheet1!$A$1-1)*10,FALSE)="---","---", (ROUND(VLOOKUP($A346,Sheet1!$B$3:$AH$1266,Sheet1!L$1+(Sheet1!$A$1-1)*10,FALSE),IF(VLOOKUP($A346,Sheet1!$B$3:$AH$1266,Sheet1!L$1+(Sheet1!$A$1-1)*10,FALSE)&gt;99999,-3,IF(VLOOKUP($A346,Sheet1!$B$3:$AH$1266,Sheet1!L$1+(Sheet1!$A$1-1)*10,FALSE)&gt;9999,-2,IF(VLOOKUP($A346,Sheet1!$B$3:$AH$1266,Sheet1!L$1+(Sheet1!$A$1-1)*10,FALSE)&gt;999,-1,0)))))))</f>
        <v>313</v>
      </c>
      <c r="AC346" s="65">
        <f>IF(ISNA(VLOOKUP($A346,Sheet1!$B$3:$AH$1266,Sheet1!M$1+(Sheet1!$A$1-1)*10,FALSE))=TRUE,"---",IF(VLOOKUP($A346,Sheet1!$B$3:$AH$1266,Sheet1!M$1+(Sheet1!$A$1-1)*10,FALSE)="---","---", (ROUND(VLOOKUP($A346,Sheet1!$B$3:$AH$1266,Sheet1!M$1+(Sheet1!$A$1-1)*10,FALSE),IF(VLOOKUP($A346,Sheet1!$B$3:$AH$1266,Sheet1!M$1+(Sheet1!$A$1-1)*10,FALSE)&gt;99999,-3,IF(VLOOKUP($A346,Sheet1!$B$3:$AH$1266,Sheet1!M$1+(Sheet1!$A$1-1)*10,FALSE)&gt;9999,-2,IF(VLOOKUP($A346,Sheet1!$B$3:$AH$1266,Sheet1!M$1+(Sheet1!$A$1-1)*10,FALSE)&gt;999,-1,0)))))))</f>
        <v>390</v>
      </c>
      <c r="AD346" s="65">
        <f>IF(ISNA(VLOOKUP($A346,Sheet1!$B$3:$AH$1266,Sheet1!N$1+(Sheet1!$A$1-1)*10,FALSE))=TRUE,"---",IF(VLOOKUP($A346,Sheet1!$B$3:$AH$1266,Sheet1!N$1+(Sheet1!$A$1-1)*10,FALSE)="---","---", (ROUND(VLOOKUP($A346,Sheet1!$B$3:$AH$1266,Sheet1!N$1+(Sheet1!$A$1-1)*10,FALSE),IF(VLOOKUP($A346,Sheet1!$B$3:$AH$1266,Sheet1!N$1+(Sheet1!$A$1-1)*10,FALSE)&gt;99999,-3,IF(VLOOKUP($A346,Sheet1!$B$3:$AH$1266,Sheet1!N$1+(Sheet1!$A$1-1)*10,FALSE)&gt;9999,-2,IF(VLOOKUP($A346,Sheet1!$B$3:$AH$1266,Sheet1!N$1+(Sheet1!$A$1-1)*10,FALSE)&gt;999,-1,0)))))))</f>
        <v>501</v>
      </c>
    </row>
    <row r="347" spans="1:30" ht="25.5" customHeight="1" x14ac:dyDescent="0.25">
      <c r="A347" s="133" t="s">
        <v>544</v>
      </c>
      <c r="B347" s="141" t="s">
        <v>545</v>
      </c>
      <c r="C347" s="133">
        <v>425130</v>
      </c>
      <c r="D347" s="133">
        <v>741626</v>
      </c>
      <c r="E347" s="67" t="s">
        <v>3027</v>
      </c>
      <c r="F347" s="117" t="s">
        <v>4510</v>
      </c>
      <c r="G347" s="118" t="s">
        <v>286</v>
      </c>
      <c r="H347" s="136">
        <v>911</v>
      </c>
      <c r="I347" s="119">
        <v>446</v>
      </c>
      <c r="J347" s="120">
        <v>11.2</v>
      </c>
      <c r="K347" s="121" t="s">
        <v>4405</v>
      </c>
      <c r="L347" s="122">
        <v>49600</v>
      </c>
      <c r="M347" s="123">
        <v>54.4</v>
      </c>
      <c r="N347" s="118" t="s">
        <v>546</v>
      </c>
      <c r="O347" s="71">
        <f t="shared" si="11"/>
        <v>15.385359742584875</v>
      </c>
      <c r="P347" s="71">
        <f>IF(O347&lt;&gt;"",VLOOKUP($A347,Sheet4!$A$2:$O$1309,14,FALSE)*100,"")</f>
        <v>1.3220528377181129</v>
      </c>
      <c r="Q347" s="71">
        <f>IF(P347&lt;&gt;"",VLOOKUP($A347,Sheet4!$A$2:$O$1309,15,FALSE)*100,"")</f>
        <v>12.221967255876242</v>
      </c>
      <c r="R347" s="73">
        <f>IF(O347="&lt;0.2","&gt;500",IF(O347="&gt;50","&lt;2",IF(ISERR(1/O347*100),"",IF(AND((1/O347*100)&gt;=2,(1/O347*100)&lt;=10),MROUND(1/O347*100,1),IF(AND((1/O347*100)&gt;=10,(1/O347*100)&lt;=50),MROUND(1/O347*100,5),IF(AND((1/O347*100)&gt;=50,(1/O347*100)&lt;=104),MROUND(1/O347*100,10),IF(AND((1/O347*100)&gt;=104,(1/O347*100)&lt;=110),"100",IF(AND((1/O347*100)&gt;=110,(1/O347*100)&lt;=180),"&gt;100, &lt;200",IF(AND((1/O347*100)&gt;=180,(1/O347*100)&lt;=220),"200",IF(AND((1/O347*100)&gt;=220,(1/O347*100)&lt;=450),"&gt;200,  &lt;500","500"))))))))))</f>
        <v>6</v>
      </c>
      <c r="S347" s="63" t="s">
        <v>4365</v>
      </c>
      <c r="T347" s="63" t="str">
        <f>IF(ISNA(VLOOKUP(A347,Sheet1!B$3:C$1266,2,FALSE)=TRUE),"NC",VLOOKUP(A347,Sheet1!B$3:C$1266,2,FALSE))</f>
        <v>Rural</v>
      </c>
      <c r="U347" s="66">
        <f>IF(ISNA(VLOOKUP($A347,Sheet1!$B$3:$AH$1266,Sheet1!E$1+(Sheet1!$A$1-1)*10,FALSE))=TRUE,"---",IF(VLOOKUP($A347,Sheet1!$B$3:$AH$1266,Sheet1!E$1+(Sheet1!$A$1-1)*10,FALSE)="---","---", (ROUND(VLOOKUP($A347,Sheet1!$B$3:$AH$1266,Sheet1!E$1+(Sheet1!$A$1-1)*10,FALSE),IF(VLOOKUP($A347,Sheet1!$B$3:$AH$1266,Sheet1!E$1+(Sheet1!$A$1-1)*10,FALSE)&gt;99999,-3,IF(VLOOKUP($A347,Sheet1!$B$3:$AH$1266,Sheet1!E$1+(Sheet1!$A$1-1)*10,FALSE)&gt;9999,-2,IF(VLOOKUP($A347,Sheet1!$B$3:$AH$1266,Sheet1!E$1+(Sheet1!$A$1-1)*10,FALSE)&gt;999,-1,0)))))))</f>
        <v>16600</v>
      </c>
      <c r="V347" s="66">
        <f>IF(ISNA(VLOOKUP($A347,Sheet1!$B$3:$AH$1266,Sheet1!F$1+(Sheet1!$A$1-1)*10,FALSE))=TRUE,"---",IF(VLOOKUP($A347,Sheet1!$B$3:$AH$1266,Sheet1!F$1+(Sheet1!$A$1-1)*10,FALSE)="---","---", (ROUND(VLOOKUP($A347,Sheet1!$B$3:$AH$1266,Sheet1!F$1+(Sheet1!$A$1-1)*10,FALSE),IF(VLOOKUP($A347,Sheet1!$B$3:$AH$1266,Sheet1!F$1+(Sheet1!$A$1-1)*10,FALSE)&gt;99999,-3,IF(VLOOKUP($A347,Sheet1!$B$3:$AH$1266,Sheet1!F$1+(Sheet1!$A$1-1)*10,FALSE)&gt;9999,-2,IF(VLOOKUP($A347,Sheet1!$B$3:$AH$1266,Sheet1!F$1+(Sheet1!$A$1-1)*10,FALSE)&gt;999,-1,0)))))))</f>
        <v>20600</v>
      </c>
      <c r="W347" s="66">
        <f>IF(ISNA(VLOOKUP($A347,Sheet1!$B$3:$AH$1266,Sheet1!G$1+(Sheet1!$A$1-1)*10,FALSE))=TRUE,"---",IF(VLOOKUP($A347,Sheet1!$B$3:$AH$1266,Sheet1!G$1+(Sheet1!$A$1-1)*10,FALSE)="---","---", (ROUND(VLOOKUP($A347,Sheet1!$B$3:$AH$1266,Sheet1!G$1+(Sheet1!$A$1-1)*10,FALSE),IF(VLOOKUP($A347,Sheet1!$B$3:$AH$1266,Sheet1!G$1+(Sheet1!$A$1-1)*10,FALSE)&gt;99999,-3,IF(VLOOKUP($A347,Sheet1!$B$3:$AH$1266,Sheet1!G$1+(Sheet1!$A$1-1)*10,FALSE)&gt;9999,-2,IF(VLOOKUP($A347,Sheet1!$B$3:$AH$1266,Sheet1!G$1+(Sheet1!$A$1-1)*10,FALSE)&gt;999,-1,0)))))))</f>
        <v>26500</v>
      </c>
      <c r="X347" s="66">
        <f>IF(ISNA(VLOOKUP($A347,Sheet1!$B$3:$AH$1266,Sheet1!H$1+(Sheet1!$A$1-1)*10,FALSE))=TRUE,"---",IF(VLOOKUP($A347,Sheet1!$B$3:$AH$1266,Sheet1!H$1+(Sheet1!$A$1-1)*10,FALSE)="---","---", (ROUND(VLOOKUP($A347,Sheet1!$B$3:$AH$1266,Sheet1!H$1+(Sheet1!$A$1-1)*10,FALSE),IF(VLOOKUP($A347,Sheet1!$B$3:$AH$1266,Sheet1!H$1+(Sheet1!$A$1-1)*10,FALSE)&gt;99999,-3,IF(VLOOKUP($A347,Sheet1!$B$3:$AH$1266,Sheet1!H$1+(Sheet1!$A$1-1)*10,FALSE)&gt;9999,-2,IF(VLOOKUP($A347,Sheet1!$B$3:$AH$1266,Sheet1!H$1+(Sheet1!$A$1-1)*10,FALSE)&gt;999,-1,0)))))))</f>
        <v>43700</v>
      </c>
      <c r="Y347" s="66">
        <f>IF(ISNA(VLOOKUP($A347,Sheet1!$B$3:$AH$1266,Sheet1!I$1+(Sheet1!$A$1-1)*10,FALSE))=TRUE,"---",IF(VLOOKUP($A347,Sheet1!$B$3:$AH$1266,Sheet1!I$1+(Sheet1!$A$1-1)*10,FALSE)="---","---", (ROUND(VLOOKUP($A347,Sheet1!$B$3:$AH$1266,Sheet1!I$1+(Sheet1!$A$1-1)*10,FALSE),IF(VLOOKUP($A347,Sheet1!$B$3:$AH$1266,Sheet1!I$1+(Sheet1!$A$1-1)*10,FALSE)&gt;99999,-3,IF(VLOOKUP($A347,Sheet1!$B$3:$AH$1266,Sheet1!I$1+(Sheet1!$A$1-1)*10,FALSE)&gt;9999,-2,IF(VLOOKUP($A347,Sheet1!$B$3:$AH$1266,Sheet1!I$1+(Sheet1!$A$1-1)*10,FALSE)&gt;999,-1,0)))))))</f>
        <v>57500</v>
      </c>
      <c r="Z347" s="66">
        <f>IF(ISNA(VLOOKUP($A347,Sheet1!$B$3:$AH$1266,Sheet1!J$1+(Sheet1!$A$1-1)*10,FALSE))=TRUE,"---",IF(VLOOKUP($A347,Sheet1!$B$3:$AH$1266,Sheet1!J$1+(Sheet1!$A$1-1)*10,FALSE)="---","---", (ROUND(VLOOKUP($A347,Sheet1!$B$3:$AH$1266,Sheet1!J$1+(Sheet1!$A$1-1)*10,FALSE),IF(VLOOKUP($A347,Sheet1!$B$3:$AH$1266,Sheet1!J$1+(Sheet1!$A$1-1)*10,FALSE)&gt;99999,-3,IF(VLOOKUP($A347,Sheet1!$B$3:$AH$1266,Sheet1!J$1+(Sheet1!$A$1-1)*10,FALSE)&gt;9999,-2,IF(VLOOKUP($A347,Sheet1!$B$3:$AH$1266,Sheet1!J$1+(Sheet1!$A$1-1)*10,FALSE)&gt;999,-1,0)))))))</f>
        <v>76600</v>
      </c>
      <c r="AA347" s="66">
        <f>IF(ISNA(VLOOKUP($A347,Sheet1!$B$3:$AH$1266,Sheet1!K$1+(Sheet1!$A$1-1)*10,FALSE))=TRUE,"---",IF(VLOOKUP($A347,Sheet1!$B$3:$AH$1266,Sheet1!K$1+(Sheet1!$A$1-1)*10,FALSE)="---","---", (ROUND(VLOOKUP($A347,Sheet1!$B$3:$AH$1266,Sheet1!K$1+(Sheet1!$A$1-1)*10,FALSE),IF(VLOOKUP($A347,Sheet1!$B$3:$AH$1266,Sheet1!K$1+(Sheet1!$A$1-1)*10,FALSE)&gt;99999,-3,IF(VLOOKUP($A347,Sheet1!$B$3:$AH$1266,Sheet1!K$1+(Sheet1!$A$1-1)*10,FALSE)&gt;9999,-2,IF(VLOOKUP($A347,Sheet1!$B$3:$AH$1266,Sheet1!K$1+(Sheet1!$A$1-1)*10,FALSE)&gt;999,-1,0)))))))</f>
        <v>93700</v>
      </c>
      <c r="AB347" s="66">
        <f>IF(ISNA(VLOOKUP($A347,Sheet1!$B$3:$AH$1266,Sheet1!L$1+(Sheet1!$A$1-1)*10,FALSE))=TRUE,"---",IF(VLOOKUP($A347,Sheet1!$B$3:$AH$1266,Sheet1!L$1+(Sheet1!$A$1-1)*10,FALSE)="---","---", (ROUND(VLOOKUP($A347,Sheet1!$B$3:$AH$1266,Sheet1!L$1+(Sheet1!$A$1-1)*10,FALSE),IF(VLOOKUP($A347,Sheet1!$B$3:$AH$1266,Sheet1!L$1+(Sheet1!$A$1-1)*10,FALSE)&gt;99999,-3,IF(VLOOKUP($A347,Sheet1!$B$3:$AH$1266,Sheet1!L$1+(Sheet1!$A$1-1)*10,FALSE)&gt;9999,-2,IF(VLOOKUP($A347,Sheet1!$B$3:$AH$1266,Sheet1!L$1+(Sheet1!$A$1-1)*10,FALSE)&gt;999,-1,0)))))))</f>
        <v>112000</v>
      </c>
      <c r="AC347" s="66">
        <f>IF(ISNA(VLOOKUP($A347,Sheet1!$B$3:$AH$1266,Sheet1!M$1+(Sheet1!$A$1-1)*10,FALSE))=TRUE,"---",IF(VLOOKUP($A347,Sheet1!$B$3:$AH$1266,Sheet1!M$1+(Sheet1!$A$1-1)*10,FALSE)="---","---", (ROUND(VLOOKUP($A347,Sheet1!$B$3:$AH$1266,Sheet1!M$1+(Sheet1!$A$1-1)*10,FALSE),IF(VLOOKUP($A347,Sheet1!$B$3:$AH$1266,Sheet1!M$1+(Sheet1!$A$1-1)*10,FALSE)&gt;99999,-3,IF(VLOOKUP($A347,Sheet1!$B$3:$AH$1266,Sheet1!M$1+(Sheet1!$A$1-1)*10,FALSE)&gt;9999,-2,IF(VLOOKUP($A347,Sheet1!$B$3:$AH$1266,Sheet1!M$1+(Sheet1!$A$1-1)*10,FALSE)&gt;999,-1,0)))))))</f>
        <v>133000</v>
      </c>
      <c r="AD347" s="66">
        <f>IF(ISNA(VLOOKUP($A347,Sheet1!$B$3:$AH$1266,Sheet1!N$1+(Sheet1!$A$1-1)*10,FALSE))=TRUE,"---",IF(VLOOKUP($A347,Sheet1!$B$3:$AH$1266,Sheet1!N$1+(Sheet1!$A$1-1)*10,FALSE)="---","---", (ROUND(VLOOKUP($A347,Sheet1!$B$3:$AH$1266,Sheet1!N$1+(Sheet1!$A$1-1)*10,FALSE),IF(VLOOKUP($A347,Sheet1!$B$3:$AH$1266,Sheet1!N$1+(Sheet1!$A$1-1)*10,FALSE)&gt;99999,-3,IF(VLOOKUP($A347,Sheet1!$B$3:$AH$1266,Sheet1!N$1+(Sheet1!$A$1-1)*10,FALSE)&gt;9999,-2,IF(VLOOKUP($A347,Sheet1!$B$3:$AH$1266,Sheet1!N$1+(Sheet1!$A$1-1)*10,FALSE)&gt;999,-1,0)))))))</f>
        <v>162000</v>
      </c>
    </row>
    <row r="348" spans="1:30" ht="25.5" customHeight="1" x14ac:dyDescent="0.25">
      <c r="A348" s="125" t="s">
        <v>547</v>
      </c>
      <c r="B348" s="126" t="s">
        <v>548</v>
      </c>
      <c r="C348" s="125">
        <v>425641</v>
      </c>
      <c r="D348" s="125">
        <v>741717</v>
      </c>
      <c r="E348" s="70" t="s">
        <v>3027</v>
      </c>
      <c r="F348" s="139" t="s">
        <v>4405</v>
      </c>
      <c r="G348" s="127" t="s">
        <v>160</v>
      </c>
      <c r="H348" s="163">
        <v>3096</v>
      </c>
      <c r="I348" s="112">
        <v>4809</v>
      </c>
      <c r="J348" s="140" t="s">
        <v>4405</v>
      </c>
      <c r="K348" s="127" t="s">
        <v>17</v>
      </c>
      <c r="L348" s="149">
        <v>90400</v>
      </c>
      <c r="M348" s="116">
        <v>29.2</v>
      </c>
      <c r="N348" s="127" t="s">
        <v>549</v>
      </c>
      <c r="O348" s="68" t="s">
        <v>4405</v>
      </c>
      <c r="P348" s="68" t="s">
        <v>4405</v>
      </c>
      <c r="Q348" s="68" t="s">
        <v>4405</v>
      </c>
      <c r="R348" s="74" t="s">
        <v>4405</v>
      </c>
      <c r="S348" s="64" t="s">
        <v>4364</v>
      </c>
      <c r="T348" s="64" t="str">
        <f>IF(ISNA(VLOOKUP(A348,Sheet1!B$3:C$1266,2,FALSE)=TRUE),"NC",VLOOKUP(A348,Sheet1!B$3:C$1266,2,FALSE))</f>
        <v>NC</v>
      </c>
      <c r="U348" s="65" t="str">
        <f>IF(ISNA(VLOOKUP($A348,Sheet1!$B$3:$AH$1266,Sheet1!E$1+(Sheet1!$A$1-1)*10,FALSE))=TRUE,"---",IF(VLOOKUP($A348,Sheet1!$B$3:$AH$1266,Sheet1!E$1+(Sheet1!$A$1-1)*10,FALSE)="---","---", (ROUND(VLOOKUP($A348,Sheet1!$B$3:$AH$1266,Sheet1!E$1+(Sheet1!$A$1-1)*10,FALSE),IF(VLOOKUP($A348,Sheet1!$B$3:$AH$1266,Sheet1!E$1+(Sheet1!$A$1-1)*10,FALSE)&gt;99999,-3,IF(VLOOKUP($A348,Sheet1!$B$3:$AH$1266,Sheet1!E$1+(Sheet1!$A$1-1)*10,FALSE)&gt;9999,-2,IF(VLOOKUP($A348,Sheet1!$B$3:$AH$1266,Sheet1!E$1+(Sheet1!$A$1-1)*10,FALSE)&gt;999,-1,0)))))))</f>
        <v>---</v>
      </c>
      <c r="V348" s="65" t="str">
        <f>IF(ISNA(VLOOKUP($A348,Sheet1!$B$3:$AH$1266,Sheet1!F$1+(Sheet1!$A$1-1)*10,FALSE))=TRUE,"---",IF(VLOOKUP($A348,Sheet1!$B$3:$AH$1266,Sheet1!F$1+(Sheet1!$A$1-1)*10,FALSE)="---","---", (ROUND(VLOOKUP($A348,Sheet1!$B$3:$AH$1266,Sheet1!F$1+(Sheet1!$A$1-1)*10,FALSE),IF(VLOOKUP($A348,Sheet1!$B$3:$AH$1266,Sheet1!F$1+(Sheet1!$A$1-1)*10,FALSE)&gt;99999,-3,IF(VLOOKUP($A348,Sheet1!$B$3:$AH$1266,Sheet1!F$1+(Sheet1!$A$1-1)*10,FALSE)&gt;9999,-2,IF(VLOOKUP($A348,Sheet1!$B$3:$AH$1266,Sheet1!F$1+(Sheet1!$A$1-1)*10,FALSE)&gt;999,-1,0)))))))</f>
        <v>---</v>
      </c>
      <c r="W348" s="65" t="str">
        <f>IF(ISNA(VLOOKUP($A348,Sheet1!$B$3:$AH$1266,Sheet1!G$1+(Sheet1!$A$1-1)*10,FALSE))=TRUE,"---",IF(VLOOKUP($A348,Sheet1!$B$3:$AH$1266,Sheet1!G$1+(Sheet1!$A$1-1)*10,FALSE)="---","---", (ROUND(VLOOKUP($A348,Sheet1!$B$3:$AH$1266,Sheet1!G$1+(Sheet1!$A$1-1)*10,FALSE),IF(VLOOKUP($A348,Sheet1!$B$3:$AH$1266,Sheet1!G$1+(Sheet1!$A$1-1)*10,FALSE)&gt;99999,-3,IF(VLOOKUP($A348,Sheet1!$B$3:$AH$1266,Sheet1!G$1+(Sheet1!$A$1-1)*10,FALSE)&gt;9999,-2,IF(VLOOKUP($A348,Sheet1!$B$3:$AH$1266,Sheet1!G$1+(Sheet1!$A$1-1)*10,FALSE)&gt;999,-1,0)))))))</f>
        <v>---</v>
      </c>
      <c r="X348" s="65" t="str">
        <f>IF(ISNA(VLOOKUP($A348,Sheet1!$B$3:$AH$1266,Sheet1!H$1+(Sheet1!$A$1-1)*10,FALSE))=TRUE,"---",IF(VLOOKUP($A348,Sheet1!$B$3:$AH$1266,Sheet1!H$1+(Sheet1!$A$1-1)*10,FALSE)="---","---", (ROUND(VLOOKUP($A348,Sheet1!$B$3:$AH$1266,Sheet1!H$1+(Sheet1!$A$1-1)*10,FALSE),IF(VLOOKUP($A348,Sheet1!$B$3:$AH$1266,Sheet1!H$1+(Sheet1!$A$1-1)*10,FALSE)&gt;99999,-3,IF(VLOOKUP($A348,Sheet1!$B$3:$AH$1266,Sheet1!H$1+(Sheet1!$A$1-1)*10,FALSE)&gt;9999,-2,IF(VLOOKUP($A348,Sheet1!$B$3:$AH$1266,Sheet1!H$1+(Sheet1!$A$1-1)*10,FALSE)&gt;999,-1,0)))))))</f>
        <v>---</v>
      </c>
      <c r="Y348" s="65" t="str">
        <f>IF(ISNA(VLOOKUP($A348,Sheet1!$B$3:$AH$1266,Sheet1!I$1+(Sheet1!$A$1-1)*10,FALSE))=TRUE,"---",IF(VLOOKUP($A348,Sheet1!$B$3:$AH$1266,Sheet1!I$1+(Sheet1!$A$1-1)*10,FALSE)="---","---", (ROUND(VLOOKUP($A348,Sheet1!$B$3:$AH$1266,Sheet1!I$1+(Sheet1!$A$1-1)*10,FALSE),IF(VLOOKUP($A348,Sheet1!$B$3:$AH$1266,Sheet1!I$1+(Sheet1!$A$1-1)*10,FALSE)&gt;99999,-3,IF(VLOOKUP($A348,Sheet1!$B$3:$AH$1266,Sheet1!I$1+(Sheet1!$A$1-1)*10,FALSE)&gt;9999,-2,IF(VLOOKUP($A348,Sheet1!$B$3:$AH$1266,Sheet1!I$1+(Sheet1!$A$1-1)*10,FALSE)&gt;999,-1,0)))))))</f>
        <v>---</v>
      </c>
      <c r="Z348" s="65" t="str">
        <f>IF(ISNA(VLOOKUP($A348,Sheet1!$B$3:$AH$1266,Sheet1!J$1+(Sheet1!$A$1-1)*10,FALSE))=TRUE,"---",IF(VLOOKUP($A348,Sheet1!$B$3:$AH$1266,Sheet1!J$1+(Sheet1!$A$1-1)*10,FALSE)="---","---", (ROUND(VLOOKUP($A348,Sheet1!$B$3:$AH$1266,Sheet1!J$1+(Sheet1!$A$1-1)*10,FALSE),IF(VLOOKUP($A348,Sheet1!$B$3:$AH$1266,Sheet1!J$1+(Sheet1!$A$1-1)*10,FALSE)&gt;99999,-3,IF(VLOOKUP($A348,Sheet1!$B$3:$AH$1266,Sheet1!J$1+(Sheet1!$A$1-1)*10,FALSE)&gt;9999,-2,IF(VLOOKUP($A348,Sheet1!$B$3:$AH$1266,Sheet1!J$1+(Sheet1!$A$1-1)*10,FALSE)&gt;999,-1,0)))))))</f>
        <v>---</v>
      </c>
      <c r="AA348" s="65" t="str">
        <f>IF(ISNA(VLOOKUP($A348,Sheet1!$B$3:$AH$1266,Sheet1!K$1+(Sheet1!$A$1-1)*10,FALSE))=TRUE,"---",IF(VLOOKUP($A348,Sheet1!$B$3:$AH$1266,Sheet1!K$1+(Sheet1!$A$1-1)*10,FALSE)="---","---", (ROUND(VLOOKUP($A348,Sheet1!$B$3:$AH$1266,Sheet1!K$1+(Sheet1!$A$1-1)*10,FALSE),IF(VLOOKUP($A348,Sheet1!$B$3:$AH$1266,Sheet1!K$1+(Sheet1!$A$1-1)*10,FALSE)&gt;99999,-3,IF(VLOOKUP($A348,Sheet1!$B$3:$AH$1266,Sheet1!K$1+(Sheet1!$A$1-1)*10,FALSE)&gt;9999,-2,IF(VLOOKUP($A348,Sheet1!$B$3:$AH$1266,Sheet1!K$1+(Sheet1!$A$1-1)*10,FALSE)&gt;999,-1,0)))))))</f>
        <v>---</v>
      </c>
      <c r="AB348" s="65" t="str">
        <f>IF(ISNA(VLOOKUP($A348,Sheet1!$B$3:$AH$1266,Sheet1!L$1+(Sheet1!$A$1-1)*10,FALSE))=TRUE,"---",IF(VLOOKUP($A348,Sheet1!$B$3:$AH$1266,Sheet1!L$1+(Sheet1!$A$1-1)*10,FALSE)="---","---", (ROUND(VLOOKUP($A348,Sheet1!$B$3:$AH$1266,Sheet1!L$1+(Sheet1!$A$1-1)*10,FALSE),IF(VLOOKUP($A348,Sheet1!$B$3:$AH$1266,Sheet1!L$1+(Sheet1!$A$1-1)*10,FALSE)&gt;99999,-3,IF(VLOOKUP($A348,Sheet1!$B$3:$AH$1266,Sheet1!L$1+(Sheet1!$A$1-1)*10,FALSE)&gt;9999,-2,IF(VLOOKUP($A348,Sheet1!$B$3:$AH$1266,Sheet1!L$1+(Sheet1!$A$1-1)*10,FALSE)&gt;999,-1,0)))))))</f>
        <v>---</v>
      </c>
      <c r="AC348" s="65" t="str">
        <f>IF(ISNA(VLOOKUP($A348,Sheet1!$B$3:$AH$1266,Sheet1!M$1+(Sheet1!$A$1-1)*10,FALSE))=TRUE,"---",IF(VLOOKUP($A348,Sheet1!$B$3:$AH$1266,Sheet1!M$1+(Sheet1!$A$1-1)*10,FALSE)="---","---", (ROUND(VLOOKUP($A348,Sheet1!$B$3:$AH$1266,Sheet1!M$1+(Sheet1!$A$1-1)*10,FALSE),IF(VLOOKUP($A348,Sheet1!$B$3:$AH$1266,Sheet1!M$1+(Sheet1!$A$1-1)*10,FALSE)&gt;99999,-3,IF(VLOOKUP($A348,Sheet1!$B$3:$AH$1266,Sheet1!M$1+(Sheet1!$A$1-1)*10,FALSE)&gt;9999,-2,IF(VLOOKUP($A348,Sheet1!$B$3:$AH$1266,Sheet1!M$1+(Sheet1!$A$1-1)*10,FALSE)&gt;999,-1,0)))))))</f>
        <v>---</v>
      </c>
      <c r="AD348" s="65" t="str">
        <f>IF(ISNA(VLOOKUP($A348,Sheet1!$B$3:$AH$1266,Sheet1!N$1+(Sheet1!$A$1-1)*10,FALSE))=TRUE,"---",IF(VLOOKUP($A348,Sheet1!$B$3:$AH$1266,Sheet1!N$1+(Sheet1!$A$1-1)*10,FALSE)="---","---", (ROUND(VLOOKUP($A348,Sheet1!$B$3:$AH$1266,Sheet1!N$1+(Sheet1!$A$1-1)*10,FALSE),IF(VLOOKUP($A348,Sheet1!$B$3:$AH$1266,Sheet1!N$1+(Sheet1!$A$1-1)*10,FALSE)&gt;99999,-3,IF(VLOOKUP($A348,Sheet1!$B$3:$AH$1266,Sheet1!N$1+(Sheet1!$A$1-1)*10,FALSE)&gt;9999,-2,IF(VLOOKUP($A348,Sheet1!$B$3:$AH$1266,Sheet1!N$1+(Sheet1!$A$1-1)*10,FALSE)&gt;999,-1,0)))))))</f>
        <v>---</v>
      </c>
    </row>
    <row r="349" spans="1:30" ht="25.5" customHeight="1" x14ac:dyDescent="0.25">
      <c r="A349" s="304" t="s">
        <v>550</v>
      </c>
      <c r="B349" s="393" t="s">
        <v>551</v>
      </c>
      <c r="C349" s="304">
        <v>425320</v>
      </c>
      <c r="D349" s="304">
        <v>740440</v>
      </c>
      <c r="E349" s="305" t="s">
        <v>3019</v>
      </c>
      <c r="F349" s="345" t="s">
        <v>4555</v>
      </c>
      <c r="G349" s="402" t="s">
        <v>286</v>
      </c>
      <c r="H349" s="348">
        <v>9.25</v>
      </c>
      <c r="I349" s="119">
        <v>23967</v>
      </c>
      <c r="J349" s="124">
        <v>5.9</v>
      </c>
      <c r="K349" s="118" t="s">
        <v>20</v>
      </c>
      <c r="L349" s="122">
        <v>2190</v>
      </c>
      <c r="M349" s="123">
        <v>237</v>
      </c>
      <c r="N349" s="118" t="s">
        <v>145</v>
      </c>
      <c r="O349" s="71" t="s">
        <v>4405</v>
      </c>
      <c r="P349" s="71" t="s">
        <v>4405</v>
      </c>
      <c r="Q349" s="71" t="s">
        <v>4405</v>
      </c>
      <c r="R349" s="73" t="s">
        <v>4405</v>
      </c>
      <c r="S349" s="357" t="s">
        <v>4364</v>
      </c>
      <c r="T349" s="357" t="str">
        <f>IF(ISNA(VLOOKUP(A349,Sheet1!B$3:C$1266,2,FALSE)=TRUE),"NC",VLOOKUP(A349,Sheet1!B$3:C$1266,2,FALSE))</f>
        <v>NC</v>
      </c>
      <c r="U349" s="385" t="str">
        <f>IF(ISNA(VLOOKUP($A349,Sheet1!$B$3:$AH$1266,Sheet1!E$1+(Sheet1!$A$1-1)*10,FALSE))=TRUE,"---",IF(VLOOKUP($A349,Sheet1!$B$3:$AH$1266,Sheet1!E$1+(Sheet1!$A$1-1)*10,FALSE)="---","---", (ROUND(VLOOKUP($A349,Sheet1!$B$3:$AH$1266,Sheet1!E$1+(Sheet1!$A$1-1)*10,FALSE),IF(VLOOKUP($A349,Sheet1!$B$3:$AH$1266,Sheet1!E$1+(Sheet1!$A$1-1)*10,FALSE)&gt;99999,-3,IF(VLOOKUP($A349,Sheet1!$B$3:$AH$1266,Sheet1!E$1+(Sheet1!$A$1-1)*10,FALSE)&gt;9999,-2,IF(VLOOKUP($A349,Sheet1!$B$3:$AH$1266,Sheet1!E$1+(Sheet1!$A$1-1)*10,FALSE)&gt;999,-1,0)))))))</f>
        <v>---</v>
      </c>
      <c r="V349" s="385" t="str">
        <f>IF(ISNA(VLOOKUP($A349,Sheet1!$B$3:$AH$1266,Sheet1!F$1+(Sheet1!$A$1-1)*10,FALSE))=TRUE,"---",IF(VLOOKUP($A349,Sheet1!$B$3:$AH$1266,Sheet1!F$1+(Sheet1!$A$1-1)*10,FALSE)="---","---", (ROUND(VLOOKUP($A349,Sheet1!$B$3:$AH$1266,Sheet1!F$1+(Sheet1!$A$1-1)*10,FALSE),IF(VLOOKUP($A349,Sheet1!$B$3:$AH$1266,Sheet1!F$1+(Sheet1!$A$1-1)*10,FALSE)&gt;99999,-3,IF(VLOOKUP($A349,Sheet1!$B$3:$AH$1266,Sheet1!F$1+(Sheet1!$A$1-1)*10,FALSE)&gt;9999,-2,IF(VLOOKUP($A349,Sheet1!$B$3:$AH$1266,Sheet1!F$1+(Sheet1!$A$1-1)*10,FALSE)&gt;999,-1,0)))))))</f>
        <v>---</v>
      </c>
      <c r="W349" s="385" t="str">
        <f>IF(ISNA(VLOOKUP($A349,Sheet1!$B$3:$AH$1266,Sheet1!G$1+(Sheet1!$A$1-1)*10,FALSE))=TRUE,"---",IF(VLOOKUP($A349,Sheet1!$B$3:$AH$1266,Sheet1!G$1+(Sheet1!$A$1-1)*10,FALSE)="---","---", (ROUND(VLOOKUP($A349,Sheet1!$B$3:$AH$1266,Sheet1!G$1+(Sheet1!$A$1-1)*10,FALSE),IF(VLOOKUP($A349,Sheet1!$B$3:$AH$1266,Sheet1!G$1+(Sheet1!$A$1-1)*10,FALSE)&gt;99999,-3,IF(VLOOKUP($A349,Sheet1!$B$3:$AH$1266,Sheet1!G$1+(Sheet1!$A$1-1)*10,FALSE)&gt;9999,-2,IF(VLOOKUP($A349,Sheet1!$B$3:$AH$1266,Sheet1!G$1+(Sheet1!$A$1-1)*10,FALSE)&gt;999,-1,0)))))))</f>
        <v>---</v>
      </c>
      <c r="X349" s="385" t="str">
        <f>IF(ISNA(VLOOKUP($A349,Sheet1!$B$3:$AH$1266,Sheet1!H$1+(Sheet1!$A$1-1)*10,FALSE))=TRUE,"---",IF(VLOOKUP($A349,Sheet1!$B$3:$AH$1266,Sheet1!H$1+(Sheet1!$A$1-1)*10,FALSE)="---","---", (ROUND(VLOOKUP($A349,Sheet1!$B$3:$AH$1266,Sheet1!H$1+(Sheet1!$A$1-1)*10,FALSE),IF(VLOOKUP($A349,Sheet1!$B$3:$AH$1266,Sheet1!H$1+(Sheet1!$A$1-1)*10,FALSE)&gt;99999,-3,IF(VLOOKUP($A349,Sheet1!$B$3:$AH$1266,Sheet1!H$1+(Sheet1!$A$1-1)*10,FALSE)&gt;9999,-2,IF(VLOOKUP($A349,Sheet1!$B$3:$AH$1266,Sheet1!H$1+(Sheet1!$A$1-1)*10,FALSE)&gt;999,-1,0)))))))</f>
        <v>---</v>
      </c>
      <c r="Y349" s="385" t="str">
        <f>IF(ISNA(VLOOKUP($A349,Sheet1!$B$3:$AH$1266,Sheet1!I$1+(Sheet1!$A$1-1)*10,FALSE))=TRUE,"---",IF(VLOOKUP($A349,Sheet1!$B$3:$AH$1266,Sheet1!I$1+(Sheet1!$A$1-1)*10,FALSE)="---","---", (ROUND(VLOOKUP($A349,Sheet1!$B$3:$AH$1266,Sheet1!I$1+(Sheet1!$A$1-1)*10,FALSE),IF(VLOOKUP($A349,Sheet1!$B$3:$AH$1266,Sheet1!I$1+(Sheet1!$A$1-1)*10,FALSE)&gt;99999,-3,IF(VLOOKUP($A349,Sheet1!$B$3:$AH$1266,Sheet1!I$1+(Sheet1!$A$1-1)*10,FALSE)&gt;9999,-2,IF(VLOOKUP($A349,Sheet1!$B$3:$AH$1266,Sheet1!I$1+(Sheet1!$A$1-1)*10,FALSE)&gt;999,-1,0)))))))</f>
        <v>---</v>
      </c>
      <c r="Z349" s="385" t="str">
        <f>IF(ISNA(VLOOKUP($A349,Sheet1!$B$3:$AH$1266,Sheet1!J$1+(Sheet1!$A$1-1)*10,FALSE))=TRUE,"---",IF(VLOOKUP($A349,Sheet1!$B$3:$AH$1266,Sheet1!J$1+(Sheet1!$A$1-1)*10,FALSE)="---","---", (ROUND(VLOOKUP($A349,Sheet1!$B$3:$AH$1266,Sheet1!J$1+(Sheet1!$A$1-1)*10,FALSE),IF(VLOOKUP($A349,Sheet1!$B$3:$AH$1266,Sheet1!J$1+(Sheet1!$A$1-1)*10,FALSE)&gt;99999,-3,IF(VLOOKUP($A349,Sheet1!$B$3:$AH$1266,Sheet1!J$1+(Sheet1!$A$1-1)*10,FALSE)&gt;9999,-2,IF(VLOOKUP($A349,Sheet1!$B$3:$AH$1266,Sheet1!J$1+(Sheet1!$A$1-1)*10,FALSE)&gt;999,-1,0)))))))</f>
        <v>---</v>
      </c>
      <c r="AA349" s="385" t="str">
        <f>IF(ISNA(VLOOKUP($A349,Sheet1!$B$3:$AH$1266,Sheet1!K$1+(Sheet1!$A$1-1)*10,FALSE))=TRUE,"---",IF(VLOOKUP($A349,Sheet1!$B$3:$AH$1266,Sheet1!K$1+(Sheet1!$A$1-1)*10,FALSE)="---","---", (ROUND(VLOOKUP($A349,Sheet1!$B$3:$AH$1266,Sheet1!K$1+(Sheet1!$A$1-1)*10,FALSE),IF(VLOOKUP($A349,Sheet1!$B$3:$AH$1266,Sheet1!K$1+(Sheet1!$A$1-1)*10,FALSE)&gt;99999,-3,IF(VLOOKUP($A349,Sheet1!$B$3:$AH$1266,Sheet1!K$1+(Sheet1!$A$1-1)*10,FALSE)&gt;9999,-2,IF(VLOOKUP($A349,Sheet1!$B$3:$AH$1266,Sheet1!K$1+(Sheet1!$A$1-1)*10,FALSE)&gt;999,-1,0)))))))</f>
        <v>---</v>
      </c>
      <c r="AB349" s="385" t="str">
        <f>IF(ISNA(VLOOKUP($A349,Sheet1!$B$3:$AH$1266,Sheet1!L$1+(Sheet1!$A$1-1)*10,FALSE))=TRUE,"---",IF(VLOOKUP($A349,Sheet1!$B$3:$AH$1266,Sheet1!L$1+(Sheet1!$A$1-1)*10,FALSE)="---","---", (ROUND(VLOOKUP($A349,Sheet1!$B$3:$AH$1266,Sheet1!L$1+(Sheet1!$A$1-1)*10,FALSE),IF(VLOOKUP($A349,Sheet1!$B$3:$AH$1266,Sheet1!L$1+(Sheet1!$A$1-1)*10,FALSE)&gt;99999,-3,IF(VLOOKUP($A349,Sheet1!$B$3:$AH$1266,Sheet1!L$1+(Sheet1!$A$1-1)*10,FALSE)&gt;9999,-2,IF(VLOOKUP($A349,Sheet1!$B$3:$AH$1266,Sheet1!L$1+(Sheet1!$A$1-1)*10,FALSE)&gt;999,-1,0)))))))</f>
        <v>---</v>
      </c>
      <c r="AC349" s="385" t="str">
        <f>IF(ISNA(VLOOKUP($A349,Sheet1!$B$3:$AH$1266,Sheet1!M$1+(Sheet1!$A$1-1)*10,FALSE))=TRUE,"---",IF(VLOOKUP($A349,Sheet1!$B$3:$AH$1266,Sheet1!M$1+(Sheet1!$A$1-1)*10,FALSE)="---","---", (ROUND(VLOOKUP($A349,Sheet1!$B$3:$AH$1266,Sheet1!M$1+(Sheet1!$A$1-1)*10,FALSE),IF(VLOOKUP($A349,Sheet1!$B$3:$AH$1266,Sheet1!M$1+(Sheet1!$A$1-1)*10,FALSE)&gt;99999,-3,IF(VLOOKUP($A349,Sheet1!$B$3:$AH$1266,Sheet1!M$1+(Sheet1!$A$1-1)*10,FALSE)&gt;9999,-2,IF(VLOOKUP($A349,Sheet1!$B$3:$AH$1266,Sheet1!M$1+(Sheet1!$A$1-1)*10,FALSE)&gt;999,-1,0)))))))</f>
        <v>---</v>
      </c>
      <c r="AD349" s="385" t="str">
        <f>IF(ISNA(VLOOKUP($A349,Sheet1!$B$3:$AH$1266,Sheet1!N$1+(Sheet1!$A$1-1)*10,FALSE))=TRUE,"---",IF(VLOOKUP($A349,Sheet1!$B$3:$AH$1266,Sheet1!N$1+(Sheet1!$A$1-1)*10,FALSE)="---","---", (ROUND(VLOOKUP($A349,Sheet1!$B$3:$AH$1266,Sheet1!N$1+(Sheet1!$A$1-1)*10,FALSE),IF(VLOOKUP($A349,Sheet1!$B$3:$AH$1266,Sheet1!N$1+(Sheet1!$A$1-1)*10,FALSE)&gt;99999,-3,IF(VLOOKUP($A349,Sheet1!$B$3:$AH$1266,Sheet1!N$1+(Sheet1!$A$1-1)*10,FALSE)&gt;9999,-2,IF(VLOOKUP($A349,Sheet1!$B$3:$AH$1266,Sheet1!N$1+(Sheet1!$A$1-1)*10,FALSE)&gt;999,-1,0)))))))</f>
        <v>---</v>
      </c>
    </row>
    <row r="350" spans="1:30" ht="25.5" customHeight="1" x14ac:dyDescent="0.25">
      <c r="A350" s="304"/>
      <c r="B350" s="346"/>
      <c r="C350" s="304"/>
      <c r="D350" s="304"/>
      <c r="E350" s="305" t="e">
        <v>#N/A</v>
      </c>
      <c r="F350" s="346"/>
      <c r="G350" s="403"/>
      <c r="H350" s="348"/>
      <c r="I350" s="119">
        <v>22171</v>
      </c>
      <c r="J350" s="124">
        <v>8.8699999999999992</v>
      </c>
      <c r="K350" s="121" t="s">
        <v>4405</v>
      </c>
      <c r="L350" s="129" t="s">
        <v>4405</v>
      </c>
      <c r="M350" s="130" t="s">
        <v>4405</v>
      </c>
      <c r="N350" s="118" t="s">
        <v>84</v>
      </c>
      <c r="O350" s="71" t="s">
        <v>4405</v>
      </c>
      <c r="P350" s="71" t="s">
        <v>4405</v>
      </c>
      <c r="Q350" s="71" t="s">
        <v>4405</v>
      </c>
      <c r="R350" s="73" t="s">
        <v>4405</v>
      </c>
      <c r="S350" s="357" t="e">
        <v>#N/A</v>
      </c>
      <c r="T350" s="357" t="str">
        <f>IF(ISNA(VLOOKUP(A350,Sheet1!B$3:C$1266,2,FALSE)=TRUE),"ND",VLOOKUP(A350,Sheet1!B$3:C$1266,2,FALSE))</f>
        <v>ND</v>
      </c>
      <c r="U350" s="385" t="str">
        <f>IF(ISNA(VLOOKUP($A350,Sheet1!$B$3:$AH$1266,Sheet1!E$1+(Sheet1!$A$1-1)*10,FALSE))=TRUE,"---",IF(VLOOKUP($A350,Sheet1!$B$3:$AH$1266,Sheet1!E$1+(Sheet1!$A$1-1)*10,FALSE)="---","---", (ROUND(VLOOKUP($A350,Sheet1!$B$3:$AH$1266,Sheet1!E$1+(Sheet1!$A$1-1)*10,FALSE),IF(VLOOKUP($A350,Sheet1!$B$3:$AH$1266,Sheet1!E$1+(Sheet1!$A$1-1)*10,FALSE)&gt;99999,-3,IF(VLOOKUP($A350,Sheet1!$B$3:$AH$1266,Sheet1!E$1+(Sheet1!$A$1-1)*10,FALSE)&gt;9999,-2,IF(VLOOKUP($A350,Sheet1!$B$3:$AH$1266,Sheet1!E$1+(Sheet1!$A$1-1)*10,FALSE)&gt;999,-1,0)))))))</f>
        <v>---</v>
      </c>
      <c r="V350" s="385" t="str">
        <f>IF(ISNA(VLOOKUP($A350,Sheet1!$B$3:$AH$1266,Sheet1!F$1+(Sheet1!$A$1-1)*10,FALSE))=TRUE,"---",IF(VLOOKUP($A350,Sheet1!$B$3:$AH$1266,Sheet1!F$1+(Sheet1!$A$1-1)*10,FALSE)="---","---", (ROUND(VLOOKUP($A350,Sheet1!$B$3:$AH$1266,Sheet1!F$1+(Sheet1!$A$1-1)*10,FALSE),IF(VLOOKUP($A350,Sheet1!$B$3:$AH$1266,Sheet1!F$1+(Sheet1!$A$1-1)*10,FALSE)&gt;99999,-3,IF(VLOOKUP($A350,Sheet1!$B$3:$AH$1266,Sheet1!F$1+(Sheet1!$A$1-1)*10,FALSE)&gt;9999,-2,IF(VLOOKUP($A350,Sheet1!$B$3:$AH$1266,Sheet1!F$1+(Sheet1!$A$1-1)*10,FALSE)&gt;999,-1,0)))))))</f>
        <v>---</v>
      </c>
      <c r="W350" s="385" t="str">
        <f>IF(ISNA(VLOOKUP($A350,Sheet1!$B$3:$AH$1266,Sheet1!G$1+(Sheet1!$A$1-1)*10,FALSE))=TRUE,"---",IF(VLOOKUP($A350,Sheet1!$B$3:$AH$1266,Sheet1!G$1+(Sheet1!$A$1-1)*10,FALSE)="---","---", (ROUND(VLOOKUP($A350,Sheet1!$B$3:$AH$1266,Sheet1!G$1+(Sheet1!$A$1-1)*10,FALSE),IF(VLOOKUP($A350,Sheet1!$B$3:$AH$1266,Sheet1!G$1+(Sheet1!$A$1-1)*10,FALSE)&gt;99999,-3,IF(VLOOKUP($A350,Sheet1!$B$3:$AH$1266,Sheet1!G$1+(Sheet1!$A$1-1)*10,FALSE)&gt;9999,-2,IF(VLOOKUP($A350,Sheet1!$B$3:$AH$1266,Sheet1!G$1+(Sheet1!$A$1-1)*10,FALSE)&gt;999,-1,0)))))))</f>
        <v>---</v>
      </c>
      <c r="X350" s="385" t="str">
        <f>IF(ISNA(VLOOKUP($A350,Sheet1!$B$3:$AH$1266,Sheet1!H$1+(Sheet1!$A$1-1)*10,FALSE))=TRUE,"---",IF(VLOOKUP($A350,Sheet1!$B$3:$AH$1266,Sheet1!H$1+(Sheet1!$A$1-1)*10,FALSE)="---","---", (ROUND(VLOOKUP($A350,Sheet1!$B$3:$AH$1266,Sheet1!H$1+(Sheet1!$A$1-1)*10,FALSE),IF(VLOOKUP($A350,Sheet1!$B$3:$AH$1266,Sheet1!H$1+(Sheet1!$A$1-1)*10,FALSE)&gt;99999,-3,IF(VLOOKUP($A350,Sheet1!$B$3:$AH$1266,Sheet1!H$1+(Sheet1!$A$1-1)*10,FALSE)&gt;9999,-2,IF(VLOOKUP($A350,Sheet1!$B$3:$AH$1266,Sheet1!H$1+(Sheet1!$A$1-1)*10,FALSE)&gt;999,-1,0)))))))</f>
        <v>---</v>
      </c>
      <c r="Y350" s="385" t="str">
        <f>IF(ISNA(VLOOKUP($A350,Sheet1!$B$3:$AH$1266,Sheet1!I$1+(Sheet1!$A$1-1)*10,FALSE))=TRUE,"---",IF(VLOOKUP($A350,Sheet1!$B$3:$AH$1266,Sheet1!I$1+(Sheet1!$A$1-1)*10,FALSE)="---","---", (ROUND(VLOOKUP($A350,Sheet1!$B$3:$AH$1266,Sheet1!I$1+(Sheet1!$A$1-1)*10,FALSE),IF(VLOOKUP($A350,Sheet1!$B$3:$AH$1266,Sheet1!I$1+(Sheet1!$A$1-1)*10,FALSE)&gt;99999,-3,IF(VLOOKUP($A350,Sheet1!$B$3:$AH$1266,Sheet1!I$1+(Sheet1!$A$1-1)*10,FALSE)&gt;9999,-2,IF(VLOOKUP($A350,Sheet1!$B$3:$AH$1266,Sheet1!I$1+(Sheet1!$A$1-1)*10,FALSE)&gt;999,-1,0)))))))</f>
        <v>---</v>
      </c>
      <c r="Z350" s="385" t="str">
        <f>IF(ISNA(VLOOKUP($A350,Sheet1!$B$3:$AH$1266,Sheet1!J$1+(Sheet1!$A$1-1)*10,FALSE))=TRUE,"---",IF(VLOOKUP($A350,Sheet1!$B$3:$AH$1266,Sheet1!J$1+(Sheet1!$A$1-1)*10,FALSE)="---","---", (ROUND(VLOOKUP($A350,Sheet1!$B$3:$AH$1266,Sheet1!J$1+(Sheet1!$A$1-1)*10,FALSE),IF(VLOOKUP($A350,Sheet1!$B$3:$AH$1266,Sheet1!J$1+(Sheet1!$A$1-1)*10,FALSE)&gt;99999,-3,IF(VLOOKUP($A350,Sheet1!$B$3:$AH$1266,Sheet1!J$1+(Sheet1!$A$1-1)*10,FALSE)&gt;9999,-2,IF(VLOOKUP($A350,Sheet1!$B$3:$AH$1266,Sheet1!J$1+(Sheet1!$A$1-1)*10,FALSE)&gt;999,-1,0)))))))</f>
        <v>---</v>
      </c>
      <c r="AA350" s="385" t="str">
        <f>IF(ISNA(VLOOKUP($A350,Sheet1!$B$3:$AH$1266,Sheet1!K$1+(Sheet1!$A$1-1)*10,FALSE))=TRUE,"---",IF(VLOOKUP($A350,Sheet1!$B$3:$AH$1266,Sheet1!K$1+(Sheet1!$A$1-1)*10,FALSE)="---","---", (ROUND(VLOOKUP($A350,Sheet1!$B$3:$AH$1266,Sheet1!K$1+(Sheet1!$A$1-1)*10,FALSE),IF(VLOOKUP($A350,Sheet1!$B$3:$AH$1266,Sheet1!K$1+(Sheet1!$A$1-1)*10,FALSE)&gt;99999,-3,IF(VLOOKUP($A350,Sheet1!$B$3:$AH$1266,Sheet1!K$1+(Sheet1!$A$1-1)*10,FALSE)&gt;9999,-2,IF(VLOOKUP($A350,Sheet1!$B$3:$AH$1266,Sheet1!K$1+(Sheet1!$A$1-1)*10,FALSE)&gt;999,-1,0)))))))</f>
        <v>---</v>
      </c>
      <c r="AB350" s="385" t="str">
        <f>IF(ISNA(VLOOKUP($A350,Sheet1!$B$3:$AH$1266,Sheet1!L$1+(Sheet1!$A$1-1)*10,FALSE))=TRUE,"---",IF(VLOOKUP($A350,Sheet1!$B$3:$AH$1266,Sheet1!L$1+(Sheet1!$A$1-1)*10,FALSE)="---","---", (ROUND(VLOOKUP($A350,Sheet1!$B$3:$AH$1266,Sheet1!L$1+(Sheet1!$A$1-1)*10,FALSE),IF(VLOOKUP($A350,Sheet1!$B$3:$AH$1266,Sheet1!L$1+(Sheet1!$A$1-1)*10,FALSE)&gt;99999,-3,IF(VLOOKUP($A350,Sheet1!$B$3:$AH$1266,Sheet1!L$1+(Sheet1!$A$1-1)*10,FALSE)&gt;9999,-2,IF(VLOOKUP($A350,Sheet1!$B$3:$AH$1266,Sheet1!L$1+(Sheet1!$A$1-1)*10,FALSE)&gt;999,-1,0)))))))</f>
        <v>---</v>
      </c>
      <c r="AC350" s="385" t="str">
        <f>IF(ISNA(VLOOKUP($A350,Sheet1!$B$3:$AH$1266,Sheet1!M$1+(Sheet1!$A$1-1)*10,FALSE))=TRUE,"---",IF(VLOOKUP($A350,Sheet1!$B$3:$AH$1266,Sheet1!M$1+(Sheet1!$A$1-1)*10,FALSE)="---","---", (ROUND(VLOOKUP($A350,Sheet1!$B$3:$AH$1266,Sheet1!M$1+(Sheet1!$A$1-1)*10,FALSE),IF(VLOOKUP($A350,Sheet1!$B$3:$AH$1266,Sheet1!M$1+(Sheet1!$A$1-1)*10,FALSE)&gt;99999,-3,IF(VLOOKUP($A350,Sheet1!$B$3:$AH$1266,Sheet1!M$1+(Sheet1!$A$1-1)*10,FALSE)&gt;9999,-2,IF(VLOOKUP($A350,Sheet1!$B$3:$AH$1266,Sheet1!M$1+(Sheet1!$A$1-1)*10,FALSE)&gt;999,-1,0)))))))</f>
        <v>---</v>
      </c>
      <c r="AD350" s="385" t="str">
        <f>IF(ISNA(VLOOKUP($A350,Sheet1!$B$3:$AH$1266,Sheet1!N$1+(Sheet1!$A$1-1)*10,FALSE))=TRUE,"---",IF(VLOOKUP($A350,Sheet1!$B$3:$AH$1266,Sheet1!N$1+(Sheet1!$A$1-1)*10,FALSE)="---","---", (ROUND(VLOOKUP($A350,Sheet1!$B$3:$AH$1266,Sheet1!N$1+(Sheet1!$A$1-1)*10,FALSE),IF(VLOOKUP($A350,Sheet1!$B$3:$AH$1266,Sheet1!N$1+(Sheet1!$A$1-1)*10,FALSE)&gt;99999,-3,IF(VLOOKUP($A350,Sheet1!$B$3:$AH$1266,Sheet1!N$1+(Sheet1!$A$1-1)*10,FALSE)&gt;9999,-2,IF(VLOOKUP($A350,Sheet1!$B$3:$AH$1266,Sheet1!N$1+(Sheet1!$A$1-1)*10,FALSE)&gt;999,-1,0)))))))</f>
        <v>---</v>
      </c>
    </row>
    <row r="351" spans="1:30" ht="25.5" customHeight="1" x14ac:dyDescent="0.25">
      <c r="A351" s="304"/>
      <c r="B351" s="346"/>
      <c r="C351" s="304"/>
      <c r="D351" s="304"/>
      <c r="E351" s="305" t="e">
        <v>#N/A</v>
      </c>
      <c r="F351" s="355"/>
      <c r="G351" s="404"/>
      <c r="H351" s="348"/>
      <c r="I351" s="119">
        <v>31627</v>
      </c>
      <c r="J351" s="124">
        <v>4.29</v>
      </c>
      <c r="K351" s="121" t="s">
        <v>4405</v>
      </c>
      <c r="L351" s="129" t="s">
        <v>4405</v>
      </c>
      <c r="M351" s="130" t="s">
        <v>4405</v>
      </c>
      <c r="N351" s="118" t="s">
        <v>25</v>
      </c>
      <c r="O351" s="71" t="s">
        <v>4405</v>
      </c>
      <c r="P351" s="71" t="s">
        <v>4405</v>
      </c>
      <c r="Q351" s="71" t="s">
        <v>4405</v>
      </c>
      <c r="R351" s="73" t="s">
        <v>4405</v>
      </c>
      <c r="S351" s="357" t="e">
        <v>#N/A</v>
      </c>
      <c r="T351" s="357" t="str">
        <f>IF(ISNA(VLOOKUP(A351,Sheet1!B$3:C$1266,2,FALSE)=TRUE),"ND",VLOOKUP(A351,Sheet1!B$3:C$1266,2,FALSE))</f>
        <v>ND</v>
      </c>
      <c r="U351" s="385" t="str">
        <f>IF(ISNA(VLOOKUP($A351,Sheet1!$B$3:$AH$1266,Sheet1!E$1+(Sheet1!$A$1-1)*10,FALSE))=TRUE,"---",IF(VLOOKUP($A351,Sheet1!$B$3:$AH$1266,Sheet1!E$1+(Sheet1!$A$1-1)*10,FALSE)="---","---", (ROUND(VLOOKUP($A351,Sheet1!$B$3:$AH$1266,Sheet1!E$1+(Sheet1!$A$1-1)*10,FALSE),IF(VLOOKUP($A351,Sheet1!$B$3:$AH$1266,Sheet1!E$1+(Sheet1!$A$1-1)*10,FALSE)&gt;99999,-3,IF(VLOOKUP($A351,Sheet1!$B$3:$AH$1266,Sheet1!E$1+(Sheet1!$A$1-1)*10,FALSE)&gt;9999,-2,IF(VLOOKUP($A351,Sheet1!$B$3:$AH$1266,Sheet1!E$1+(Sheet1!$A$1-1)*10,FALSE)&gt;999,-1,0)))))))</f>
        <v>---</v>
      </c>
      <c r="V351" s="385" t="str">
        <f>IF(ISNA(VLOOKUP($A351,Sheet1!$B$3:$AH$1266,Sheet1!F$1+(Sheet1!$A$1-1)*10,FALSE))=TRUE,"---",IF(VLOOKUP($A351,Sheet1!$B$3:$AH$1266,Sheet1!F$1+(Sheet1!$A$1-1)*10,FALSE)="---","---", (ROUND(VLOOKUP($A351,Sheet1!$B$3:$AH$1266,Sheet1!F$1+(Sheet1!$A$1-1)*10,FALSE),IF(VLOOKUP($A351,Sheet1!$B$3:$AH$1266,Sheet1!F$1+(Sheet1!$A$1-1)*10,FALSE)&gt;99999,-3,IF(VLOOKUP($A351,Sheet1!$B$3:$AH$1266,Sheet1!F$1+(Sheet1!$A$1-1)*10,FALSE)&gt;9999,-2,IF(VLOOKUP($A351,Sheet1!$B$3:$AH$1266,Sheet1!F$1+(Sheet1!$A$1-1)*10,FALSE)&gt;999,-1,0)))))))</f>
        <v>---</v>
      </c>
      <c r="W351" s="385" t="str">
        <f>IF(ISNA(VLOOKUP($A351,Sheet1!$B$3:$AH$1266,Sheet1!G$1+(Sheet1!$A$1-1)*10,FALSE))=TRUE,"---",IF(VLOOKUP($A351,Sheet1!$B$3:$AH$1266,Sheet1!G$1+(Sheet1!$A$1-1)*10,FALSE)="---","---", (ROUND(VLOOKUP($A351,Sheet1!$B$3:$AH$1266,Sheet1!G$1+(Sheet1!$A$1-1)*10,FALSE),IF(VLOOKUP($A351,Sheet1!$B$3:$AH$1266,Sheet1!G$1+(Sheet1!$A$1-1)*10,FALSE)&gt;99999,-3,IF(VLOOKUP($A351,Sheet1!$B$3:$AH$1266,Sheet1!G$1+(Sheet1!$A$1-1)*10,FALSE)&gt;9999,-2,IF(VLOOKUP($A351,Sheet1!$B$3:$AH$1266,Sheet1!G$1+(Sheet1!$A$1-1)*10,FALSE)&gt;999,-1,0)))))))</f>
        <v>---</v>
      </c>
      <c r="X351" s="385" t="str">
        <f>IF(ISNA(VLOOKUP($A351,Sheet1!$B$3:$AH$1266,Sheet1!H$1+(Sheet1!$A$1-1)*10,FALSE))=TRUE,"---",IF(VLOOKUP($A351,Sheet1!$B$3:$AH$1266,Sheet1!H$1+(Sheet1!$A$1-1)*10,FALSE)="---","---", (ROUND(VLOOKUP($A351,Sheet1!$B$3:$AH$1266,Sheet1!H$1+(Sheet1!$A$1-1)*10,FALSE),IF(VLOOKUP($A351,Sheet1!$B$3:$AH$1266,Sheet1!H$1+(Sheet1!$A$1-1)*10,FALSE)&gt;99999,-3,IF(VLOOKUP($A351,Sheet1!$B$3:$AH$1266,Sheet1!H$1+(Sheet1!$A$1-1)*10,FALSE)&gt;9999,-2,IF(VLOOKUP($A351,Sheet1!$B$3:$AH$1266,Sheet1!H$1+(Sheet1!$A$1-1)*10,FALSE)&gt;999,-1,0)))))))</f>
        <v>---</v>
      </c>
      <c r="Y351" s="385" t="str">
        <f>IF(ISNA(VLOOKUP($A351,Sheet1!$B$3:$AH$1266,Sheet1!I$1+(Sheet1!$A$1-1)*10,FALSE))=TRUE,"---",IF(VLOOKUP($A351,Sheet1!$B$3:$AH$1266,Sheet1!I$1+(Sheet1!$A$1-1)*10,FALSE)="---","---", (ROUND(VLOOKUP($A351,Sheet1!$B$3:$AH$1266,Sheet1!I$1+(Sheet1!$A$1-1)*10,FALSE),IF(VLOOKUP($A351,Sheet1!$B$3:$AH$1266,Sheet1!I$1+(Sheet1!$A$1-1)*10,FALSE)&gt;99999,-3,IF(VLOOKUP($A351,Sheet1!$B$3:$AH$1266,Sheet1!I$1+(Sheet1!$A$1-1)*10,FALSE)&gt;9999,-2,IF(VLOOKUP($A351,Sheet1!$B$3:$AH$1266,Sheet1!I$1+(Sheet1!$A$1-1)*10,FALSE)&gt;999,-1,0)))))))</f>
        <v>---</v>
      </c>
      <c r="Z351" s="385" t="str">
        <f>IF(ISNA(VLOOKUP($A351,Sheet1!$B$3:$AH$1266,Sheet1!J$1+(Sheet1!$A$1-1)*10,FALSE))=TRUE,"---",IF(VLOOKUP($A351,Sheet1!$B$3:$AH$1266,Sheet1!J$1+(Sheet1!$A$1-1)*10,FALSE)="---","---", (ROUND(VLOOKUP($A351,Sheet1!$B$3:$AH$1266,Sheet1!J$1+(Sheet1!$A$1-1)*10,FALSE),IF(VLOOKUP($A351,Sheet1!$B$3:$AH$1266,Sheet1!J$1+(Sheet1!$A$1-1)*10,FALSE)&gt;99999,-3,IF(VLOOKUP($A351,Sheet1!$B$3:$AH$1266,Sheet1!J$1+(Sheet1!$A$1-1)*10,FALSE)&gt;9999,-2,IF(VLOOKUP($A351,Sheet1!$B$3:$AH$1266,Sheet1!J$1+(Sheet1!$A$1-1)*10,FALSE)&gt;999,-1,0)))))))</f>
        <v>---</v>
      </c>
      <c r="AA351" s="385" t="str">
        <f>IF(ISNA(VLOOKUP($A351,Sheet1!$B$3:$AH$1266,Sheet1!K$1+(Sheet1!$A$1-1)*10,FALSE))=TRUE,"---",IF(VLOOKUP($A351,Sheet1!$B$3:$AH$1266,Sheet1!K$1+(Sheet1!$A$1-1)*10,FALSE)="---","---", (ROUND(VLOOKUP($A351,Sheet1!$B$3:$AH$1266,Sheet1!K$1+(Sheet1!$A$1-1)*10,FALSE),IF(VLOOKUP($A351,Sheet1!$B$3:$AH$1266,Sheet1!K$1+(Sheet1!$A$1-1)*10,FALSE)&gt;99999,-3,IF(VLOOKUP($A351,Sheet1!$B$3:$AH$1266,Sheet1!K$1+(Sheet1!$A$1-1)*10,FALSE)&gt;9999,-2,IF(VLOOKUP($A351,Sheet1!$B$3:$AH$1266,Sheet1!K$1+(Sheet1!$A$1-1)*10,FALSE)&gt;999,-1,0)))))))</f>
        <v>---</v>
      </c>
      <c r="AB351" s="385" t="str">
        <f>IF(ISNA(VLOOKUP($A351,Sheet1!$B$3:$AH$1266,Sheet1!L$1+(Sheet1!$A$1-1)*10,FALSE))=TRUE,"---",IF(VLOOKUP($A351,Sheet1!$B$3:$AH$1266,Sheet1!L$1+(Sheet1!$A$1-1)*10,FALSE)="---","---", (ROUND(VLOOKUP($A351,Sheet1!$B$3:$AH$1266,Sheet1!L$1+(Sheet1!$A$1-1)*10,FALSE),IF(VLOOKUP($A351,Sheet1!$B$3:$AH$1266,Sheet1!L$1+(Sheet1!$A$1-1)*10,FALSE)&gt;99999,-3,IF(VLOOKUP($A351,Sheet1!$B$3:$AH$1266,Sheet1!L$1+(Sheet1!$A$1-1)*10,FALSE)&gt;9999,-2,IF(VLOOKUP($A351,Sheet1!$B$3:$AH$1266,Sheet1!L$1+(Sheet1!$A$1-1)*10,FALSE)&gt;999,-1,0)))))))</f>
        <v>---</v>
      </c>
      <c r="AC351" s="385" t="str">
        <f>IF(ISNA(VLOOKUP($A351,Sheet1!$B$3:$AH$1266,Sheet1!M$1+(Sheet1!$A$1-1)*10,FALSE))=TRUE,"---",IF(VLOOKUP($A351,Sheet1!$B$3:$AH$1266,Sheet1!M$1+(Sheet1!$A$1-1)*10,FALSE)="---","---", (ROUND(VLOOKUP($A351,Sheet1!$B$3:$AH$1266,Sheet1!M$1+(Sheet1!$A$1-1)*10,FALSE),IF(VLOOKUP($A351,Sheet1!$B$3:$AH$1266,Sheet1!M$1+(Sheet1!$A$1-1)*10,FALSE)&gt;99999,-3,IF(VLOOKUP($A351,Sheet1!$B$3:$AH$1266,Sheet1!M$1+(Sheet1!$A$1-1)*10,FALSE)&gt;9999,-2,IF(VLOOKUP($A351,Sheet1!$B$3:$AH$1266,Sheet1!M$1+(Sheet1!$A$1-1)*10,FALSE)&gt;999,-1,0)))))))</f>
        <v>---</v>
      </c>
      <c r="AD351" s="385" t="str">
        <f>IF(ISNA(VLOOKUP($A351,Sheet1!$B$3:$AH$1266,Sheet1!N$1+(Sheet1!$A$1-1)*10,FALSE))=TRUE,"---",IF(VLOOKUP($A351,Sheet1!$B$3:$AH$1266,Sheet1!N$1+(Sheet1!$A$1-1)*10,FALSE)="---","---", (ROUND(VLOOKUP($A351,Sheet1!$B$3:$AH$1266,Sheet1!N$1+(Sheet1!$A$1-1)*10,FALSE),IF(VLOOKUP($A351,Sheet1!$B$3:$AH$1266,Sheet1!N$1+(Sheet1!$A$1-1)*10,FALSE)&gt;99999,-3,IF(VLOOKUP($A351,Sheet1!$B$3:$AH$1266,Sheet1!N$1+(Sheet1!$A$1-1)*10,FALSE)&gt;9999,-2,IF(VLOOKUP($A351,Sheet1!$B$3:$AH$1266,Sheet1!N$1+(Sheet1!$A$1-1)*10,FALSE)&gt;999,-1,0)))))))</f>
        <v>---</v>
      </c>
    </row>
    <row r="352" spans="1:30" ht="25.5" customHeight="1" x14ac:dyDescent="0.25">
      <c r="A352" s="125" t="s">
        <v>552</v>
      </c>
      <c r="B352" s="126" t="s">
        <v>553</v>
      </c>
      <c r="C352" s="125">
        <v>425100</v>
      </c>
      <c r="D352" s="125">
        <v>740146</v>
      </c>
      <c r="E352" s="70" t="s">
        <v>3019</v>
      </c>
      <c r="F352" s="139" t="s">
        <v>4405</v>
      </c>
      <c r="G352" s="127" t="s">
        <v>160</v>
      </c>
      <c r="H352" s="128">
        <v>1.35</v>
      </c>
      <c r="I352" s="112">
        <v>31626</v>
      </c>
      <c r="J352" s="140" t="s">
        <v>4405</v>
      </c>
      <c r="K352" s="127" t="s">
        <v>17</v>
      </c>
      <c r="L352" s="115">
        <v>2300</v>
      </c>
      <c r="M352" s="116">
        <v>1704</v>
      </c>
      <c r="N352" s="127" t="s">
        <v>554</v>
      </c>
      <c r="O352" s="68" t="str">
        <f t="shared" si="11"/>
        <v>&lt;0.2</v>
      </c>
      <c r="P352" s="68">
        <f>IF(O352&lt;&gt;"",VLOOKUP($A352,Sheet4!$A$2:$O$1309,14,FALSE)*100,"")</f>
        <v>1.8472321030518324</v>
      </c>
      <c r="Q352" s="68">
        <f>IF(P352&lt;&gt;"",VLOOKUP($A352,Sheet4!$A$2:$O$1309,15,FALSE)*100,"")</f>
        <v>16.692259759502214</v>
      </c>
      <c r="R352" s="74" t="str">
        <f>IF(O352="&lt;0.2","&gt;500",IF(O352="&gt;50","&lt;2",IF(ISERR(1/O352*100),"",IF(AND((1/O352*100)&gt;=2,(1/O352*100)&lt;=10),MROUND(1/O352*100,1),IF(AND((1/O352*100)&gt;=10,(1/O352*100)&lt;=50),MROUND(1/O352*100,5),IF(AND((1/O352*100)&gt;=50,(1/O352*100)&lt;=104),MROUND(1/O352*100,10),IF(AND((1/O352*100)&gt;=104,(1/O352*100)&lt;=110),"100",IF(AND((1/O352*100)&gt;=110,(1/O352*100)&lt;=180),"&gt;100, &lt;200",IF(AND((1/O352*100)&gt;=180,(1/O352*100)&lt;=220),"200",IF(AND((1/O352*100)&gt;=220,(1/O352*100)&lt;=450),"&gt;200,  &lt;500","500"))))))))))</f>
        <v>&gt;500</v>
      </c>
      <c r="S352" s="64" t="s">
        <v>4364</v>
      </c>
      <c r="T352" s="64" t="str">
        <f>IF(ISNA(VLOOKUP(A352,Sheet1!B$3:C$1266,2,FALSE)=TRUE),"NC",VLOOKUP(A352,Sheet1!B$3:C$1266,2,FALSE))</f>
        <v>Rural</v>
      </c>
      <c r="U352" s="65">
        <f>IF(ISNA(VLOOKUP($A352,Sheet1!$B$3:$AH$1266,Sheet1!E$1+(Sheet1!$A$1-1)*10,FALSE))=TRUE,"---",IF(VLOOKUP($A352,Sheet1!$B$3:$AH$1266,Sheet1!E$1+(Sheet1!$A$1-1)*10,FALSE)="---","---", (ROUND(VLOOKUP($A352,Sheet1!$B$3:$AH$1266,Sheet1!E$1+(Sheet1!$A$1-1)*10,FALSE),IF(VLOOKUP($A352,Sheet1!$B$3:$AH$1266,Sheet1!E$1+(Sheet1!$A$1-1)*10,FALSE)&gt;99999,-3,IF(VLOOKUP($A352,Sheet1!$B$3:$AH$1266,Sheet1!E$1+(Sheet1!$A$1-1)*10,FALSE)&gt;9999,-2,IF(VLOOKUP($A352,Sheet1!$B$3:$AH$1266,Sheet1!E$1+(Sheet1!$A$1-1)*10,FALSE)&gt;999,-1,0)))))))</f>
        <v>29</v>
      </c>
      <c r="V352" s="65">
        <f>IF(ISNA(VLOOKUP($A352,Sheet1!$B$3:$AH$1266,Sheet1!F$1+(Sheet1!$A$1-1)*10,FALSE))=TRUE,"---",IF(VLOOKUP($A352,Sheet1!$B$3:$AH$1266,Sheet1!F$1+(Sheet1!$A$1-1)*10,FALSE)="---","---", (ROUND(VLOOKUP($A352,Sheet1!$B$3:$AH$1266,Sheet1!F$1+(Sheet1!$A$1-1)*10,FALSE),IF(VLOOKUP($A352,Sheet1!$B$3:$AH$1266,Sheet1!F$1+(Sheet1!$A$1-1)*10,FALSE)&gt;99999,-3,IF(VLOOKUP($A352,Sheet1!$B$3:$AH$1266,Sheet1!F$1+(Sheet1!$A$1-1)*10,FALSE)&gt;9999,-2,IF(VLOOKUP($A352,Sheet1!$B$3:$AH$1266,Sheet1!F$1+(Sheet1!$A$1-1)*10,FALSE)&gt;999,-1,0)))))))</f>
        <v>35</v>
      </c>
      <c r="W352" s="65">
        <f>IF(ISNA(VLOOKUP($A352,Sheet1!$B$3:$AH$1266,Sheet1!G$1+(Sheet1!$A$1-1)*10,FALSE))=TRUE,"---",IF(VLOOKUP($A352,Sheet1!$B$3:$AH$1266,Sheet1!G$1+(Sheet1!$A$1-1)*10,FALSE)="---","---", (ROUND(VLOOKUP($A352,Sheet1!$B$3:$AH$1266,Sheet1!G$1+(Sheet1!$A$1-1)*10,FALSE),IF(VLOOKUP($A352,Sheet1!$B$3:$AH$1266,Sheet1!G$1+(Sheet1!$A$1-1)*10,FALSE)&gt;99999,-3,IF(VLOOKUP($A352,Sheet1!$B$3:$AH$1266,Sheet1!G$1+(Sheet1!$A$1-1)*10,FALSE)&gt;9999,-2,IF(VLOOKUP($A352,Sheet1!$B$3:$AH$1266,Sheet1!G$1+(Sheet1!$A$1-1)*10,FALSE)&gt;999,-1,0)))))))</f>
        <v>44</v>
      </c>
      <c r="X352" s="65">
        <f>IF(ISNA(VLOOKUP($A352,Sheet1!$B$3:$AH$1266,Sheet1!H$1+(Sheet1!$A$1-1)*10,FALSE))=TRUE,"---",IF(VLOOKUP($A352,Sheet1!$B$3:$AH$1266,Sheet1!H$1+(Sheet1!$A$1-1)*10,FALSE)="---","---", (ROUND(VLOOKUP($A352,Sheet1!$B$3:$AH$1266,Sheet1!H$1+(Sheet1!$A$1-1)*10,FALSE),IF(VLOOKUP($A352,Sheet1!$B$3:$AH$1266,Sheet1!H$1+(Sheet1!$A$1-1)*10,FALSE)&gt;99999,-3,IF(VLOOKUP($A352,Sheet1!$B$3:$AH$1266,Sheet1!H$1+(Sheet1!$A$1-1)*10,FALSE)&gt;9999,-2,IF(VLOOKUP($A352,Sheet1!$B$3:$AH$1266,Sheet1!H$1+(Sheet1!$A$1-1)*10,FALSE)&gt;999,-1,0)))))))</f>
        <v>69</v>
      </c>
      <c r="Y352" s="65">
        <f>IF(ISNA(VLOOKUP($A352,Sheet1!$B$3:$AH$1266,Sheet1!I$1+(Sheet1!$A$1-1)*10,FALSE))=TRUE,"---",IF(VLOOKUP($A352,Sheet1!$B$3:$AH$1266,Sheet1!I$1+(Sheet1!$A$1-1)*10,FALSE)="---","---", (ROUND(VLOOKUP($A352,Sheet1!$B$3:$AH$1266,Sheet1!I$1+(Sheet1!$A$1-1)*10,FALSE),IF(VLOOKUP($A352,Sheet1!$B$3:$AH$1266,Sheet1!I$1+(Sheet1!$A$1-1)*10,FALSE)&gt;99999,-3,IF(VLOOKUP($A352,Sheet1!$B$3:$AH$1266,Sheet1!I$1+(Sheet1!$A$1-1)*10,FALSE)&gt;9999,-2,IF(VLOOKUP($A352,Sheet1!$B$3:$AH$1266,Sheet1!I$1+(Sheet1!$A$1-1)*10,FALSE)&gt;999,-1,0)))))))</f>
        <v>88</v>
      </c>
      <c r="Z352" s="65">
        <f>IF(ISNA(VLOOKUP($A352,Sheet1!$B$3:$AH$1266,Sheet1!J$1+(Sheet1!$A$1-1)*10,FALSE))=TRUE,"---",IF(VLOOKUP($A352,Sheet1!$B$3:$AH$1266,Sheet1!J$1+(Sheet1!$A$1-1)*10,FALSE)="---","---", (ROUND(VLOOKUP($A352,Sheet1!$B$3:$AH$1266,Sheet1!J$1+(Sheet1!$A$1-1)*10,FALSE),IF(VLOOKUP($A352,Sheet1!$B$3:$AH$1266,Sheet1!J$1+(Sheet1!$A$1-1)*10,FALSE)&gt;99999,-3,IF(VLOOKUP($A352,Sheet1!$B$3:$AH$1266,Sheet1!J$1+(Sheet1!$A$1-1)*10,FALSE)&gt;9999,-2,IF(VLOOKUP($A352,Sheet1!$B$3:$AH$1266,Sheet1!J$1+(Sheet1!$A$1-1)*10,FALSE)&gt;999,-1,0)))))))</f>
        <v>113</v>
      </c>
      <c r="AA352" s="65">
        <f>IF(ISNA(VLOOKUP($A352,Sheet1!$B$3:$AH$1266,Sheet1!K$1+(Sheet1!$A$1-1)*10,FALSE))=TRUE,"---",IF(VLOOKUP($A352,Sheet1!$B$3:$AH$1266,Sheet1!K$1+(Sheet1!$A$1-1)*10,FALSE)="---","---", (ROUND(VLOOKUP($A352,Sheet1!$B$3:$AH$1266,Sheet1!K$1+(Sheet1!$A$1-1)*10,FALSE),IF(VLOOKUP($A352,Sheet1!$B$3:$AH$1266,Sheet1!K$1+(Sheet1!$A$1-1)*10,FALSE)&gt;99999,-3,IF(VLOOKUP($A352,Sheet1!$B$3:$AH$1266,Sheet1!K$1+(Sheet1!$A$1-1)*10,FALSE)&gt;9999,-2,IF(VLOOKUP($A352,Sheet1!$B$3:$AH$1266,Sheet1!K$1+(Sheet1!$A$1-1)*10,FALSE)&gt;999,-1,0)))))))</f>
        <v>132</v>
      </c>
      <c r="AB352" s="65">
        <f>IF(ISNA(VLOOKUP($A352,Sheet1!$B$3:$AH$1266,Sheet1!L$1+(Sheet1!$A$1-1)*10,FALSE))=TRUE,"---",IF(VLOOKUP($A352,Sheet1!$B$3:$AH$1266,Sheet1!L$1+(Sheet1!$A$1-1)*10,FALSE)="---","---", (ROUND(VLOOKUP($A352,Sheet1!$B$3:$AH$1266,Sheet1!L$1+(Sheet1!$A$1-1)*10,FALSE),IF(VLOOKUP($A352,Sheet1!$B$3:$AH$1266,Sheet1!L$1+(Sheet1!$A$1-1)*10,FALSE)&gt;99999,-3,IF(VLOOKUP($A352,Sheet1!$B$3:$AH$1266,Sheet1!L$1+(Sheet1!$A$1-1)*10,FALSE)&gt;9999,-2,IF(VLOOKUP($A352,Sheet1!$B$3:$AH$1266,Sheet1!L$1+(Sheet1!$A$1-1)*10,FALSE)&gt;999,-1,0)))))))</f>
        <v>153</v>
      </c>
      <c r="AC352" s="65">
        <f>IF(ISNA(VLOOKUP($A352,Sheet1!$B$3:$AH$1266,Sheet1!M$1+(Sheet1!$A$1-1)*10,FALSE))=TRUE,"---",IF(VLOOKUP($A352,Sheet1!$B$3:$AH$1266,Sheet1!M$1+(Sheet1!$A$1-1)*10,FALSE)="---","---", (ROUND(VLOOKUP($A352,Sheet1!$B$3:$AH$1266,Sheet1!M$1+(Sheet1!$A$1-1)*10,FALSE),IF(VLOOKUP($A352,Sheet1!$B$3:$AH$1266,Sheet1!M$1+(Sheet1!$A$1-1)*10,FALSE)&gt;99999,-3,IF(VLOOKUP($A352,Sheet1!$B$3:$AH$1266,Sheet1!M$1+(Sheet1!$A$1-1)*10,FALSE)&gt;9999,-2,IF(VLOOKUP($A352,Sheet1!$B$3:$AH$1266,Sheet1!M$1+(Sheet1!$A$1-1)*10,FALSE)&gt;999,-1,0)))))))</f>
        <v>172</v>
      </c>
      <c r="AD352" s="65">
        <f>IF(ISNA(VLOOKUP($A352,Sheet1!$B$3:$AH$1266,Sheet1!N$1+(Sheet1!$A$1-1)*10,FALSE))=TRUE,"---",IF(VLOOKUP($A352,Sheet1!$B$3:$AH$1266,Sheet1!N$1+(Sheet1!$A$1-1)*10,FALSE)="---","---", (ROUND(VLOOKUP($A352,Sheet1!$B$3:$AH$1266,Sheet1!N$1+(Sheet1!$A$1-1)*10,FALSE),IF(VLOOKUP($A352,Sheet1!$B$3:$AH$1266,Sheet1!N$1+(Sheet1!$A$1-1)*10,FALSE)&gt;99999,-3,IF(VLOOKUP($A352,Sheet1!$B$3:$AH$1266,Sheet1!N$1+(Sheet1!$A$1-1)*10,FALSE)&gt;9999,-2,IF(VLOOKUP($A352,Sheet1!$B$3:$AH$1266,Sheet1!N$1+(Sheet1!$A$1-1)*10,FALSE)&gt;999,-1,0)))))))</f>
        <v>201</v>
      </c>
    </row>
    <row r="353" spans="1:30" ht="25.5" customHeight="1" x14ac:dyDescent="0.25">
      <c r="A353" s="133" t="s">
        <v>555</v>
      </c>
      <c r="B353" s="141" t="s">
        <v>556</v>
      </c>
      <c r="C353" s="133">
        <v>424916</v>
      </c>
      <c r="D353" s="133">
        <v>740418</v>
      </c>
      <c r="E353" s="67" t="s">
        <v>3019</v>
      </c>
      <c r="F353" s="117" t="s">
        <v>4556</v>
      </c>
      <c r="G353" s="118" t="s">
        <v>286</v>
      </c>
      <c r="H353" s="165">
        <v>3.7</v>
      </c>
      <c r="I353" s="119">
        <v>22171</v>
      </c>
      <c r="J353" s="124">
        <v>7.3</v>
      </c>
      <c r="K353" s="121" t="s">
        <v>4405</v>
      </c>
      <c r="L353" s="122">
        <v>725</v>
      </c>
      <c r="M353" s="123">
        <v>196</v>
      </c>
      <c r="N353" s="118" t="s">
        <v>17</v>
      </c>
      <c r="O353" s="71">
        <f t="shared" si="11"/>
        <v>0.84352353614149644</v>
      </c>
      <c r="P353" s="71">
        <f>IF(O353&lt;&gt;"",VLOOKUP($A353,Sheet4!$A$2:$O$1309,14,FALSE)*100,"")</f>
        <v>0.70031183379898332</v>
      </c>
      <c r="Q353" s="71">
        <f>IF(P353&lt;&gt;"",VLOOKUP($A353,Sheet4!$A$2:$O$1309,15,FALSE)*100,"")</f>
        <v>6.6521156121573171</v>
      </c>
      <c r="R353" s="73" t="str">
        <f>IF(O353="&lt;0.2","&gt;500",IF(O353="&gt;50","&lt;2",IF(ISERR(1/O353*100),"",IF(AND((1/O353*100)&gt;=2,(1/O353*100)&lt;=10),MROUND(1/O353*100,1),IF(AND((1/O353*100)&gt;=10,(1/O353*100)&lt;=50),MROUND(1/O353*100,5),IF(AND((1/O353*100)&gt;=50,(1/O353*100)&lt;=104),MROUND(1/O353*100,10),IF(AND((1/O353*100)&gt;=104,(1/O353*100)&lt;=110),"100",IF(AND((1/O353*100)&gt;=110,(1/O353*100)&lt;=180),"&gt;100, &lt;200",IF(AND((1/O353*100)&gt;=180,(1/O353*100)&lt;=220),"200",IF(AND((1/O353*100)&gt;=220,(1/O353*100)&lt;=450),"&gt;200,  &lt;500","500"))))))))))</f>
        <v>&gt;100, &lt;200</v>
      </c>
      <c r="S353" s="63" t="s">
        <v>4364</v>
      </c>
      <c r="T353" s="63" t="str">
        <f>IF(ISNA(VLOOKUP(A353,Sheet1!B$3:C$1266,2,FALSE)=TRUE),"NC",VLOOKUP(A353,Sheet1!B$3:C$1266,2,FALSE))</f>
        <v>Rural10</v>
      </c>
      <c r="U353" s="66">
        <f>IF(ISNA(VLOOKUP($A353,Sheet1!$B$3:$AH$1266,Sheet1!E$1+(Sheet1!$A$1-1)*10,FALSE))=TRUE,"---",IF(VLOOKUP($A353,Sheet1!$B$3:$AH$1266,Sheet1!E$1+(Sheet1!$A$1-1)*10,FALSE)="---","---", (ROUND(VLOOKUP($A353,Sheet1!$B$3:$AH$1266,Sheet1!E$1+(Sheet1!$A$1-1)*10,FALSE),IF(VLOOKUP($A353,Sheet1!$B$3:$AH$1266,Sheet1!E$1+(Sheet1!$A$1-1)*10,FALSE)&gt;99999,-3,IF(VLOOKUP($A353,Sheet1!$B$3:$AH$1266,Sheet1!E$1+(Sheet1!$A$1-1)*10,FALSE)&gt;9999,-2,IF(VLOOKUP($A353,Sheet1!$B$3:$AH$1266,Sheet1!E$1+(Sheet1!$A$1-1)*10,FALSE)&gt;999,-1,0)))))))</f>
        <v>156</v>
      </c>
      <c r="V353" s="66">
        <f>IF(ISNA(VLOOKUP($A353,Sheet1!$B$3:$AH$1266,Sheet1!F$1+(Sheet1!$A$1-1)*10,FALSE))=TRUE,"---",IF(VLOOKUP($A353,Sheet1!$B$3:$AH$1266,Sheet1!F$1+(Sheet1!$A$1-1)*10,FALSE)="---","---", (ROUND(VLOOKUP($A353,Sheet1!$B$3:$AH$1266,Sheet1!F$1+(Sheet1!$A$1-1)*10,FALSE),IF(VLOOKUP($A353,Sheet1!$B$3:$AH$1266,Sheet1!F$1+(Sheet1!$A$1-1)*10,FALSE)&gt;99999,-3,IF(VLOOKUP($A353,Sheet1!$B$3:$AH$1266,Sheet1!F$1+(Sheet1!$A$1-1)*10,FALSE)&gt;9999,-2,IF(VLOOKUP($A353,Sheet1!$B$3:$AH$1266,Sheet1!F$1+(Sheet1!$A$1-1)*10,FALSE)&gt;999,-1,0)))))))</f>
        <v>186</v>
      </c>
      <c r="W353" s="66">
        <f>IF(ISNA(VLOOKUP($A353,Sheet1!$B$3:$AH$1266,Sheet1!G$1+(Sheet1!$A$1-1)*10,FALSE))=TRUE,"---",IF(VLOOKUP($A353,Sheet1!$B$3:$AH$1266,Sheet1!G$1+(Sheet1!$A$1-1)*10,FALSE)="---","---", (ROUND(VLOOKUP($A353,Sheet1!$B$3:$AH$1266,Sheet1!G$1+(Sheet1!$A$1-1)*10,FALSE),IF(VLOOKUP($A353,Sheet1!$B$3:$AH$1266,Sheet1!G$1+(Sheet1!$A$1-1)*10,FALSE)&gt;99999,-3,IF(VLOOKUP($A353,Sheet1!$B$3:$AH$1266,Sheet1!G$1+(Sheet1!$A$1-1)*10,FALSE)&gt;9999,-2,IF(VLOOKUP($A353,Sheet1!$B$3:$AH$1266,Sheet1!G$1+(Sheet1!$A$1-1)*10,FALSE)&gt;999,-1,0)))))))</f>
        <v>225</v>
      </c>
      <c r="X353" s="66">
        <f>IF(ISNA(VLOOKUP($A353,Sheet1!$B$3:$AH$1266,Sheet1!H$1+(Sheet1!$A$1-1)*10,FALSE))=TRUE,"---",IF(VLOOKUP($A353,Sheet1!$B$3:$AH$1266,Sheet1!H$1+(Sheet1!$A$1-1)*10,FALSE)="---","---", (ROUND(VLOOKUP($A353,Sheet1!$B$3:$AH$1266,Sheet1!H$1+(Sheet1!$A$1-1)*10,FALSE),IF(VLOOKUP($A353,Sheet1!$B$3:$AH$1266,Sheet1!H$1+(Sheet1!$A$1-1)*10,FALSE)&gt;99999,-3,IF(VLOOKUP($A353,Sheet1!$B$3:$AH$1266,Sheet1!H$1+(Sheet1!$A$1-1)*10,FALSE)&gt;9999,-2,IF(VLOOKUP($A353,Sheet1!$B$3:$AH$1266,Sheet1!H$1+(Sheet1!$A$1-1)*10,FALSE)&gt;999,-1,0)))))))</f>
        <v>330</v>
      </c>
      <c r="Y353" s="66">
        <f>IF(ISNA(VLOOKUP($A353,Sheet1!$B$3:$AH$1266,Sheet1!I$1+(Sheet1!$A$1-1)*10,FALSE))=TRUE,"---",IF(VLOOKUP($A353,Sheet1!$B$3:$AH$1266,Sheet1!I$1+(Sheet1!$A$1-1)*10,FALSE)="---","---", (ROUND(VLOOKUP($A353,Sheet1!$B$3:$AH$1266,Sheet1!I$1+(Sheet1!$A$1-1)*10,FALSE),IF(VLOOKUP($A353,Sheet1!$B$3:$AH$1266,Sheet1!I$1+(Sheet1!$A$1-1)*10,FALSE)&gt;99999,-3,IF(VLOOKUP($A353,Sheet1!$B$3:$AH$1266,Sheet1!I$1+(Sheet1!$A$1-1)*10,FALSE)&gt;9999,-2,IF(VLOOKUP($A353,Sheet1!$B$3:$AH$1266,Sheet1!I$1+(Sheet1!$A$1-1)*10,FALSE)&gt;999,-1,0)))))))</f>
        <v>406</v>
      </c>
      <c r="Z353" s="66">
        <f>IF(ISNA(VLOOKUP($A353,Sheet1!$B$3:$AH$1266,Sheet1!J$1+(Sheet1!$A$1-1)*10,FALSE))=TRUE,"---",IF(VLOOKUP($A353,Sheet1!$B$3:$AH$1266,Sheet1!J$1+(Sheet1!$A$1-1)*10,FALSE)="---","---", (ROUND(VLOOKUP($A353,Sheet1!$B$3:$AH$1266,Sheet1!J$1+(Sheet1!$A$1-1)*10,FALSE),IF(VLOOKUP($A353,Sheet1!$B$3:$AH$1266,Sheet1!J$1+(Sheet1!$A$1-1)*10,FALSE)&gt;99999,-3,IF(VLOOKUP($A353,Sheet1!$B$3:$AH$1266,Sheet1!J$1+(Sheet1!$A$1-1)*10,FALSE)&gt;9999,-2,IF(VLOOKUP($A353,Sheet1!$B$3:$AH$1266,Sheet1!J$1+(Sheet1!$A$1-1)*10,FALSE)&gt;999,-1,0)))))))</f>
        <v>512</v>
      </c>
      <c r="AA353" s="66">
        <f>IF(ISNA(VLOOKUP($A353,Sheet1!$B$3:$AH$1266,Sheet1!K$1+(Sheet1!$A$1-1)*10,FALSE))=TRUE,"---",IF(VLOOKUP($A353,Sheet1!$B$3:$AH$1266,Sheet1!K$1+(Sheet1!$A$1-1)*10,FALSE)="---","---", (ROUND(VLOOKUP($A353,Sheet1!$B$3:$AH$1266,Sheet1!K$1+(Sheet1!$A$1-1)*10,FALSE),IF(VLOOKUP($A353,Sheet1!$B$3:$AH$1266,Sheet1!K$1+(Sheet1!$A$1-1)*10,FALSE)&gt;99999,-3,IF(VLOOKUP($A353,Sheet1!$B$3:$AH$1266,Sheet1!K$1+(Sheet1!$A$1-1)*10,FALSE)&gt;9999,-2,IF(VLOOKUP($A353,Sheet1!$B$3:$AH$1266,Sheet1!K$1+(Sheet1!$A$1-1)*10,FALSE)&gt;999,-1,0)))))))</f>
        <v>598</v>
      </c>
      <c r="AB353" s="66">
        <f>IF(ISNA(VLOOKUP($A353,Sheet1!$B$3:$AH$1266,Sheet1!L$1+(Sheet1!$A$1-1)*10,FALSE))=TRUE,"---",IF(VLOOKUP($A353,Sheet1!$B$3:$AH$1266,Sheet1!L$1+(Sheet1!$A$1-1)*10,FALSE)="---","---", (ROUND(VLOOKUP($A353,Sheet1!$B$3:$AH$1266,Sheet1!L$1+(Sheet1!$A$1-1)*10,FALSE),IF(VLOOKUP($A353,Sheet1!$B$3:$AH$1266,Sheet1!L$1+(Sheet1!$A$1-1)*10,FALSE)&gt;99999,-3,IF(VLOOKUP($A353,Sheet1!$B$3:$AH$1266,Sheet1!L$1+(Sheet1!$A$1-1)*10,FALSE)&gt;9999,-2,IF(VLOOKUP($A353,Sheet1!$B$3:$AH$1266,Sheet1!L$1+(Sheet1!$A$1-1)*10,FALSE)&gt;999,-1,0)))))))</f>
        <v>694</v>
      </c>
      <c r="AC353" s="66">
        <f>IF(ISNA(VLOOKUP($A353,Sheet1!$B$3:$AH$1266,Sheet1!M$1+(Sheet1!$A$1-1)*10,FALSE))=TRUE,"---",IF(VLOOKUP($A353,Sheet1!$B$3:$AH$1266,Sheet1!M$1+(Sheet1!$A$1-1)*10,FALSE)="---","---", (ROUND(VLOOKUP($A353,Sheet1!$B$3:$AH$1266,Sheet1!M$1+(Sheet1!$A$1-1)*10,FALSE),IF(VLOOKUP($A353,Sheet1!$B$3:$AH$1266,Sheet1!M$1+(Sheet1!$A$1-1)*10,FALSE)&gt;99999,-3,IF(VLOOKUP($A353,Sheet1!$B$3:$AH$1266,Sheet1!M$1+(Sheet1!$A$1-1)*10,FALSE)&gt;9999,-2,IF(VLOOKUP($A353,Sheet1!$B$3:$AH$1266,Sheet1!M$1+(Sheet1!$A$1-1)*10,FALSE)&gt;999,-1,0)))))))</f>
        <v>798</v>
      </c>
      <c r="AD353" s="66">
        <f>IF(ISNA(VLOOKUP($A353,Sheet1!$B$3:$AH$1266,Sheet1!N$1+(Sheet1!$A$1-1)*10,FALSE))=TRUE,"---",IF(VLOOKUP($A353,Sheet1!$B$3:$AH$1266,Sheet1!N$1+(Sheet1!$A$1-1)*10,FALSE)="---","---", (ROUND(VLOOKUP($A353,Sheet1!$B$3:$AH$1266,Sheet1!N$1+(Sheet1!$A$1-1)*10,FALSE),IF(VLOOKUP($A353,Sheet1!$B$3:$AH$1266,Sheet1!N$1+(Sheet1!$A$1-1)*10,FALSE)&gt;99999,-3,IF(VLOOKUP($A353,Sheet1!$B$3:$AH$1266,Sheet1!N$1+(Sheet1!$A$1-1)*10,FALSE)&gt;9999,-2,IF(VLOOKUP($A353,Sheet1!$B$3:$AH$1266,Sheet1!N$1+(Sheet1!$A$1-1)*10,FALSE)&gt;999,-1,0)))))))</f>
        <v>954</v>
      </c>
    </row>
    <row r="354" spans="1:30" ht="25.5" customHeight="1" x14ac:dyDescent="0.25">
      <c r="A354" s="125" t="s">
        <v>557</v>
      </c>
      <c r="B354" s="126" t="s">
        <v>558</v>
      </c>
      <c r="C354" s="125">
        <v>424822</v>
      </c>
      <c r="D354" s="125">
        <v>740115</v>
      </c>
      <c r="E354" s="70" t="s">
        <v>3019</v>
      </c>
      <c r="F354" s="139" t="s">
        <v>4405</v>
      </c>
      <c r="G354" s="127" t="s">
        <v>160</v>
      </c>
      <c r="H354" s="167">
        <v>2.8</v>
      </c>
      <c r="I354" s="112">
        <v>31622</v>
      </c>
      <c r="J354" s="140" t="s">
        <v>4405</v>
      </c>
      <c r="K354" s="127" t="s">
        <v>17</v>
      </c>
      <c r="L354" s="115">
        <v>1560</v>
      </c>
      <c r="M354" s="116">
        <v>557</v>
      </c>
      <c r="N354" s="127" t="s">
        <v>199</v>
      </c>
      <c r="O354" s="68" t="str">
        <f t="shared" si="11"/>
        <v>&lt;0.2</v>
      </c>
      <c r="P354" s="68">
        <f>IF(O354&lt;&gt;"",VLOOKUP($A354,Sheet4!$A$2:$O$1309,14,FALSE)*100,"")</f>
        <v>1.8472321030518324</v>
      </c>
      <c r="Q354" s="68">
        <f>IF(P354&lt;&gt;"",VLOOKUP($A354,Sheet4!$A$2:$O$1309,15,FALSE)*100,"")</f>
        <v>16.692259759502214</v>
      </c>
      <c r="R354" s="74" t="str">
        <f>IF(O354="&lt;0.2","&gt;500",IF(O354="&gt;50","&lt;2",IF(ISERR(1/O354*100),"",IF(AND((1/O354*100)&gt;=2,(1/O354*100)&lt;=10),MROUND(1/O354*100,1),IF(AND((1/O354*100)&gt;=10,(1/O354*100)&lt;=50),MROUND(1/O354*100,5),IF(AND((1/O354*100)&gt;=50,(1/O354*100)&lt;=104),MROUND(1/O354*100,10),IF(AND((1/O354*100)&gt;=104,(1/O354*100)&lt;=110),"100",IF(AND((1/O354*100)&gt;=110,(1/O354*100)&lt;=180),"&gt;100, &lt;200",IF(AND((1/O354*100)&gt;=180,(1/O354*100)&lt;=220),"200",IF(AND((1/O354*100)&gt;=220,(1/O354*100)&lt;=450),"&gt;200,  &lt;500","500"))))))))))</f>
        <v>&gt;500</v>
      </c>
      <c r="S354" s="64" t="s">
        <v>4364</v>
      </c>
      <c r="T354" s="64" t="str">
        <f>IF(ISNA(VLOOKUP(A354,Sheet1!B$3:C$1266,2,FALSE)=TRUE),"NC",VLOOKUP(A354,Sheet1!B$3:C$1266,2,FALSE))</f>
        <v>Rural</v>
      </c>
      <c r="U354" s="65">
        <f>IF(ISNA(VLOOKUP($A354,Sheet1!$B$3:$AH$1266,Sheet1!E$1+(Sheet1!$A$1-1)*10,FALSE))=TRUE,"---",IF(VLOOKUP($A354,Sheet1!$B$3:$AH$1266,Sheet1!E$1+(Sheet1!$A$1-1)*10,FALSE)="---","---", (ROUND(VLOOKUP($A354,Sheet1!$B$3:$AH$1266,Sheet1!E$1+(Sheet1!$A$1-1)*10,FALSE),IF(VLOOKUP($A354,Sheet1!$B$3:$AH$1266,Sheet1!E$1+(Sheet1!$A$1-1)*10,FALSE)&gt;99999,-3,IF(VLOOKUP($A354,Sheet1!$B$3:$AH$1266,Sheet1!E$1+(Sheet1!$A$1-1)*10,FALSE)&gt;9999,-2,IF(VLOOKUP($A354,Sheet1!$B$3:$AH$1266,Sheet1!E$1+(Sheet1!$A$1-1)*10,FALSE)&gt;999,-1,0)))))))</f>
        <v>66</v>
      </c>
      <c r="V354" s="65">
        <f>IF(ISNA(VLOOKUP($A354,Sheet1!$B$3:$AH$1266,Sheet1!F$1+(Sheet1!$A$1-1)*10,FALSE))=TRUE,"---",IF(VLOOKUP($A354,Sheet1!$B$3:$AH$1266,Sheet1!F$1+(Sheet1!$A$1-1)*10,FALSE)="---","---", (ROUND(VLOOKUP($A354,Sheet1!$B$3:$AH$1266,Sheet1!F$1+(Sheet1!$A$1-1)*10,FALSE),IF(VLOOKUP($A354,Sheet1!$B$3:$AH$1266,Sheet1!F$1+(Sheet1!$A$1-1)*10,FALSE)&gt;99999,-3,IF(VLOOKUP($A354,Sheet1!$B$3:$AH$1266,Sheet1!F$1+(Sheet1!$A$1-1)*10,FALSE)&gt;9999,-2,IF(VLOOKUP($A354,Sheet1!$B$3:$AH$1266,Sheet1!F$1+(Sheet1!$A$1-1)*10,FALSE)&gt;999,-1,0)))))))</f>
        <v>81</v>
      </c>
      <c r="W354" s="65">
        <f>IF(ISNA(VLOOKUP($A354,Sheet1!$B$3:$AH$1266,Sheet1!G$1+(Sheet1!$A$1-1)*10,FALSE))=TRUE,"---",IF(VLOOKUP($A354,Sheet1!$B$3:$AH$1266,Sheet1!G$1+(Sheet1!$A$1-1)*10,FALSE)="---","---", (ROUND(VLOOKUP($A354,Sheet1!$B$3:$AH$1266,Sheet1!G$1+(Sheet1!$A$1-1)*10,FALSE),IF(VLOOKUP($A354,Sheet1!$B$3:$AH$1266,Sheet1!G$1+(Sheet1!$A$1-1)*10,FALSE)&gt;99999,-3,IF(VLOOKUP($A354,Sheet1!$B$3:$AH$1266,Sheet1!G$1+(Sheet1!$A$1-1)*10,FALSE)&gt;9999,-2,IF(VLOOKUP($A354,Sheet1!$B$3:$AH$1266,Sheet1!G$1+(Sheet1!$A$1-1)*10,FALSE)&gt;999,-1,0)))))))</f>
        <v>102</v>
      </c>
      <c r="X354" s="65">
        <f>IF(ISNA(VLOOKUP($A354,Sheet1!$B$3:$AH$1266,Sheet1!H$1+(Sheet1!$A$1-1)*10,FALSE))=TRUE,"---",IF(VLOOKUP($A354,Sheet1!$B$3:$AH$1266,Sheet1!H$1+(Sheet1!$A$1-1)*10,FALSE)="---","---", (ROUND(VLOOKUP($A354,Sheet1!$B$3:$AH$1266,Sheet1!H$1+(Sheet1!$A$1-1)*10,FALSE),IF(VLOOKUP($A354,Sheet1!$B$3:$AH$1266,Sheet1!H$1+(Sheet1!$A$1-1)*10,FALSE)&gt;99999,-3,IF(VLOOKUP($A354,Sheet1!$B$3:$AH$1266,Sheet1!H$1+(Sheet1!$A$1-1)*10,FALSE)&gt;9999,-2,IF(VLOOKUP($A354,Sheet1!$B$3:$AH$1266,Sheet1!H$1+(Sheet1!$A$1-1)*10,FALSE)&gt;999,-1,0)))))))</f>
        <v>159</v>
      </c>
      <c r="Y354" s="65">
        <f>IF(ISNA(VLOOKUP($A354,Sheet1!$B$3:$AH$1266,Sheet1!I$1+(Sheet1!$A$1-1)*10,FALSE))=TRUE,"---",IF(VLOOKUP($A354,Sheet1!$B$3:$AH$1266,Sheet1!I$1+(Sheet1!$A$1-1)*10,FALSE)="---","---", (ROUND(VLOOKUP($A354,Sheet1!$B$3:$AH$1266,Sheet1!I$1+(Sheet1!$A$1-1)*10,FALSE),IF(VLOOKUP($A354,Sheet1!$B$3:$AH$1266,Sheet1!I$1+(Sheet1!$A$1-1)*10,FALSE)&gt;99999,-3,IF(VLOOKUP($A354,Sheet1!$B$3:$AH$1266,Sheet1!I$1+(Sheet1!$A$1-1)*10,FALSE)&gt;9999,-2,IF(VLOOKUP($A354,Sheet1!$B$3:$AH$1266,Sheet1!I$1+(Sheet1!$A$1-1)*10,FALSE)&gt;999,-1,0)))))))</f>
        <v>201</v>
      </c>
      <c r="Z354" s="65">
        <f>IF(ISNA(VLOOKUP($A354,Sheet1!$B$3:$AH$1266,Sheet1!J$1+(Sheet1!$A$1-1)*10,FALSE))=TRUE,"---",IF(VLOOKUP($A354,Sheet1!$B$3:$AH$1266,Sheet1!J$1+(Sheet1!$A$1-1)*10,FALSE)="---","---", (ROUND(VLOOKUP($A354,Sheet1!$B$3:$AH$1266,Sheet1!J$1+(Sheet1!$A$1-1)*10,FALSE),IF(VLOOKUP($A354,Sheet1!$B$3:$AH$1266,Sheet1!J$1+(Sheet1!$A$1-1)*10,FALSE)&gt;99999,-3,IF(VLOOKUP($A354,Sheet1!$B$3:$AH$1266,Sheet1!J$1+(Sheet1!$A$1-1)*10,FALSE)&gt;9999,-2,IF(VLOOKUP($A354,Sheet1!$B$3:$AH$1266,Sheet1!J$1+(Sheet1!$A$1-1)*10,FALSE)&gt;999,-1,0)))))))</f>
        <v>258</v>
      </c>
      <c r="AA354" s="65">
        <f>IF(ISNA(VLOOKUP($A354,Sheet1!$B$3:$AH$1266,Sheet1!K$1+(Sheet1!$A$1-1)*10,FALSE))=TRUE,"---",IF(VLOOKUP($A354,Sheet1!$B$3:$AH$1266,Sheet1!K$1+(Sheet1!$A$1-1)*10,FALSE)="---","---", (ROUND(VLOOKUP($A354,Sheet1!$B$3:$AH$1266,Sheet1!K$1+(Sheet1!$A$1-1)*10,FALSE),IF(VLOOKUP($A354,Sheet1!$B$3:$AH$1266,Sheet1!K$1+(Sheet1!$A$1-1)*10,FALSE)&gt;99999,-3,IF(VLOOKUP($A354,Sheet1!$B$3:$AH$1266,Sheet1!K$1+(Sheet1!$A$1-1)*10,FALSE)&gt;9999,-2,IF(VLOOKUP($A354,Sheet1!$B$3:$AH$1266,Sheet1!K$1+(Sheet1!$A$1-1)*10,FALSE)&gt;999,-1,0)))))))</f>
        <v>301</v>
      </c>
      <c r="AB354" s="65">
        <f>IF(ISNA(VLOOKUP($A354,Sheet1!$B$3:$AH$1266,Sheet1!L$1+(Sheet1!$A$1-1)*10,FALSE))=TRUE,"---",IF(VLOOKUP($A354,Sheet1!$B$3:$AH$1266,Sheet1!L$1+(Sheet1!$A$1-1)*10,FALSE)="---","---", (ROUND(VLOOKUP($A354,Sheet1!$B$3:$AH$1266,Sheet1!L$1+(Sheet1!$A$1-1)*10,FALSE),IF(VLOOKUP($A354,Sheet1!$B$3:$AH$1266,Sheet1!L$1+(Sheet1!$A$1-1)*10,FALSE)&gt;99999,-3,IF(VLOOKUP($A354,Sheet1!$B$3:$AH$1266,Sheet1!L$1+(Sheet1!$A$1-1)*10,FALSE)&gt;9999,-2,IF(VLOOKUP($A354,Sheet1!$B$3:$AH$1266,Sheet1!L$1+(Sheet1!$A$1-1)*10,FALSE)&gt;999,-1,0)))))))</f>
        <v>349</v>
      </c>
      <c r="AC354" s="65">
        <f>IF(ISNA(VLOOKUP($A354,Sheet1!$B$3:$AH$1266,Sheet1!M$1+(Sheet1!$A$1-1)*10,FALSE))=TRUE,"---",IF(VLOOKUP($A354,Sheet1!$B$3:$AH$1266,Sheet1!M$1+(Sheet1!$A$1-1)*10,FALSE)="---","---", (ROUND(VLOOKUP($A354,Sheet1!$B$3:$AH$1266,Sheet1!M$1+(Sheet1!$A$1-1)*10,FALSE),IF(VLOOKUP($A354,Sheet1!$B$3:$AH$1266,Sheet1!M$1+(Sheet1!$A$1-1)*10,FALSE)&gt;99999,-3,IF(VLOOKUP($A354,Sheet1!$B$3:$AH$1266,Sheet1!M$1+(Sheet1!$A$1-1)*10,FALSE)&gt;9999,-2,IF(VLOOKUP($A354,Sheet1!$B$3:$AH$1266,Sheet1!M$1+(Sheet1!$A$1-1)*10,FALSE)&gt;999,-1,0)))))))</f>
        <v>395</v>
      </c>
      <c r="AD354" s="65">
        <f>IF(ISNA(VLOOKUP($A354,Sheet1!$B$3:$AH$1266,Sheet1!N$1+(Sheet1!$A$1-1)*10,FALSE))=TRUE,"---",IF(VLOOKUP($A354,Sheet1!$B$3:$AH$1266,Sheet1!N$1+(Sheet1!$A$1-1)*10,FALSE)="---","---", (ROUND(VLOOKUP($A354,Sheet1!$B$3:$AH$1266,Sheet1!N$1+(Sheet1!$A$1-1)*10,FALSE),IF(VLOOKUP($A354,Sheet1!$B$3:$AH$1266,Sheet1!N$1+(Sheet1!$A$1-1)*10,FALSE)&gt;99999,-3,IF(VLOOKUP($A354,Sheet1!$B$3:$AH$1266,Sheet1!N$1+(Sheet1!$A$1-1)*10,FALSE)&gt;9999,-2,IF(VLOOKUP($A354,Sheet1!$B$3:$AH$1266,Sheet1!N$1+(Sheet1!$A$1-1)*10,FALSE)&gt;999,-1,0)))))))</f>
        <v>463</v>
      </c>
    </row>
    <row r="355" spans="1:30" ht="25.5" customHeight="1" x14ac:dyDescent="0.25">
      <c r="A355" s="133" t="s">
        <v>559</v>
      </c>
      <c r="B355" s="141" t="s">
        <v>560</v>
      </c>
      <c r="C355" s="133">
        <v>425528</v>
      </c>
      <c r="D355" s="133">
        <v>735813</v>
      </c>
      <c r="E355" s="67" t="s">
        <v>3016</v>
      </c>
      <c r="F355" s="117" t="s">
        <v>4557</v>
      </c>
      <c r="G355" s="118" t="s">
        <v>31</v>
      </c>
      <c r="H355" s="136">
        <v>23.7</v>
      </c>
      <c r="I355" s="119">
        <v>5201</v>
      </c>
      <c r="J355" s="120">
        <v>15.88</v>
      </c>
      <c r="K355" s="118" t="s">
        <v>28</v>
      </c>
      <c r="L355" s="122">
        <v>915</v>
      </c>
      <c r="M355" s="123">
        <v>38.6</v>
      </c>
      <c r="N355" s="121" t="s">
        <v>4405</v>
      </c>
      <c r="O355" s="71">
        <f t="shared" si="11"/>
        <v>32.018769274617775</v>
      </c>
      <c r="P355" s="71">
        <f>IF(O355&lt;&gt;"",VLOOKUP($A355,Sheet4!$A$2:$O$1309,14,FALSE)*100,"")</f>
        <v>6.6347963151597185</v>
      </c>
      <c r="Q355" s="71">
        <f>IF(P355&lt;&gt;"",VLOOKUP($A355,Sheet4!$A$2:$O$1309,15,FALSE)*100,"")</f>
        <v>48.953959595706145</v>
      </c>
      <c r="R355" s="73">
        <f>IF(O355="&lt;0.2","&gt;500",IF(O355="&gt;50","&lt;2",IF(ISERR(1/O355*100),"",IF(AND((1/O355*100)&gt;=2,(1/O355*100)&lt;=10),MROUND(1/O355*100,1),IF(AND((1/O355*100)&gt;=10,(1/O355*100)&lt;=50),MROUND(1/O355*100,5),IF(AND((1/O355*100)&gt;=50,(1/O355*100)&lt;=104),MROUND(1/O355*100,10),IF(AND((1/O355*100)&gt;=104,(1/O355*100)&lt;=110),"100",IF(AND((1/O355*100)&gt;=110,(1/O355*100)&lt;=180),"&gt;100, &lt;200",IF(AND((1/O355*100)&gt;=180,(1/O355*100)&lt;=220),"200",IF(AND((1/O355*100)&gt;=220,(1/O355*100)&lt;=450),"&gt;200,  &lt;500","500"))))))))))</f>
        <v>3</v>
      </c>
      <c r="S355" s="63" t="s">
        <v>4364</v>
      </c>
      <c r="T355" s="63" t="str">
        <f>IF(ISNA(VLOOKUP(A355,Sheet1!B$3:C$1266,2,FALSE)=TRUE),"NC",VLOOKUP(A355,Sheet1!B$3:C$1266,2,FALSE))</f>
        <v>Rural</v>
      </c>
      <c r="U355" s="66">
        <f>IF(ISNA(VLOOKUP($A355,Sheet1!$B$3:$AH$1266,Sheet1!E$1+(Sheet1!$A$1-1)*10,FALSE))=TRUE,"---",IF(VLOOKUP($A355,Sheet1!$B$3:$AH$1266,Sheet1!E$1+(Sheet1!$A$1-1)*10,FALSE)="---","---", (ROUND(VLOOKUP($A355,Sheet1!$B$3:$AH$1266,Sheet1!E$1+(Sheet1!$A$1-1)*10,FALSE),IF(VLOOKUP($A355,Sheet1!$B$3:$AH$1266,Sheet1!E$1+(Sheet1!$A$1-1)*10,FALSE)&gt;99999,-3,IF(VLOOKUP($A355,Sheet1!$B$3:$AH$1266,Sheet1!E$1+(Sheet1!$A$1-1)*10,FALSE)&gt;9999,-2,IF(VLOOKUP($A355,Sheet1!$B$3:$AH$1266,Sheet1!E$1+(Sheet1!$A$1-1)*10,FALSE)&gt;999,-1,0)))))))</f>
        <v>480</v>
      </c>
      <c r="V355" s="66">
        <f>IF(ISNA(VLOOKUP($A355,Sheet1!$B$3:$AH$1266,Sheet1!F$1+(Sheet1!$A$1-1)*10,FALSE))=TRUE,"---",IF(VLOOKUP($A355,Sheet1!$B$3:$AH$1266,Sheet1!F$1+(Sheet1!$A$1-1)*10,FALSE)="---","---", (ROUND(VLOOKUP($A355,Sheet1!$B$3:$AH$1266,Sheet1!F$1+(Sheet1!$A$1-1)*10,FALSE),IF(VLOOKUP($A355,Sheet1!$B$3:$AH$1266,Sheet1!F$1+(Sheet1!$A$1-1)*10,FALSE)&gt;99999,-3,IF(VLOOKUP($A355,Sheet1!$B$3:$AH$1266,Sheet1!F$1+(Sheet1!$A$1-1)*10,FALSE)&gt;9999,-2,IF(VLOOKUP($A355,Sheet1!$B$3:$AH$1266,Sheet1!F$1+(Sheet1!$A$1-1)*10,FALSE)&gt;999,-1,0)))))))</f>
        <v>582</v>
      </c>
      <c r="W355" s="66">
        <f>IF(ISNA(VLOOKUP($A355,Sheet1!$B$3:$AH$1266,Sheet1!G$1+(Sheet1!$A$1-1)*10,FALSE))=TRUE,"---",IF(VLOOKUP($A355,Sheet1!$B$3:$AH$1266,Sheet1!G$1+(Sheet1!$A$1-1)*10,FALSE)="---","---", (ROUND(VLOOKUP($A355,Sheet1!$B$3:$AH$1266,Sheet1!G$1+(Sheet1!$A$1-1)*10,FALSE),IF(VLOOKUP($A355,Sheet1!$B$3:$AH$1266,Sheet1!G$1+(Sheet1!$A$1-1)*10,FALSE)&gt;99999,-3,IF(VLOOKUP($A355,Sheet1!$B$3:$AH$1266,Sheet1!G$1+(Sheet1!$A$1-1)*10,FALSE)&gt;9999,-2,IF(VLOOKUP($A355,Sheet1!$B$3:$AH$1266,Sheet1!G$1+(Sheet1!$A$1-1)*10,FALSE)&gt;999,-1,0)))))))</f>
        <v>714</v>
      </c>
      <c r="X355" s="66">
        <f>IF(ISNA(VLOOKUP($A355,Sheet1!$B$3:$AH$1266,Sheet1!H$1+(Sheet1!$A$1-1)*10,FALSE))=TRUE,"---",IF(VLOOKUP($A355,Sheet1!$B$3:$AH$1266,Sheet1!H$1+(Sheet1!$A$1-1)*10,FALSE)="---","---", (ROUND(VLOOKUP($A355,Sheet1!$B$3:$AH$1266,Sheet1!H$1+(Sheet1!$A$1-1)*10,FALSE),IF(VLOOKUP($A355,Sheet1!$B$3:$AH$1266,Sheet1!H$1+(Sheet1!$A$1-1)*10,FALSE)&gt;99999,-3,IF(VLOOKUP($A355,Sheet1!$B$3:$AH$1266,Sheet1!H$1+(Sheet1!$A$1-1)*10,FALSE)&gt;9999,-2,IF(VLOOKUP($A355,Sheet1!$B$3:$AH$1266,Sheet1!H$1+(Sheet1!$A$1-1)*10,FALSE)&gt;999,-1,0)))))))</f>
        <v>1080</v>
      </c>
      <c r="Y355" s="66">
        <f>IF(ISNA(VLOOKUP($A355,Sheet1!$B$3:$AH$1266,Sheet1!I$1+(Sheet1!$A$1-1)*10,FALSE))=TRUE,"---",IF(VLOOKUP($A355,Sheet1!$B$3:$AH$1266,Sheet1!I$1+(Sheet1!$A$1-1)*10,FALSE)="---","---", (ROUND(VLOOKUP($A355,Sheet1!$B$3:$AH$1266,Sheet1!I$1+(Sheet1!$A$1-1)*10,FALSE),IF(VLOOKUP($A355,Sheet1!$B$3:$AH$1266,Sheet1!I$1+(Sheet1!$A$1-1)*10,FALSE)&gt;99999,-3,IF(VLOOKUP($A355,Sheet1!$B$3:$AH$1266,Sheet1!I$1+(Sheet1!$A$1-1)*10,FALSE)&gt;9999,-2,IF(VLOOKUP($A355,Sheet1!$B$3:$AH$1266,Sheet1!I$1+(Sheet1!$A$1-1)*10,FALSE)&gt;999,-1,0)))))))</f>
        <v>1340</v>
      </c>
      <c r="Z355" s="66">
        <f>IF(ISNA(VLOOKUP($A355,Sheet1!$B$3:$AH$1266,Sheet1!J$1+(Sheet1!$A$1-1)*10,FALSE))=TRUE,"---",IF(VLOOKUP($A355,Sheet1!$B$3:$AH$1266,Sheet1!J$1+(Sheet1!$A$1-1)*10,FALSE)="---","---", (ROUND(VLOOKUP($A355,Sheet1!$B$3:$AH$1266,Sheet1!J$1+(Sheet1!$A$1-1)*10,FALSE),IF(VLOOKUP($A355,Sheet1!$B$3:$AH$1266,Sheet1!J$1+(Sheet1!$A$1-1)*10,FALSE)&gt;99999,-3,IF(VLOOKUP($A355,Sheet1!$B$3:$AH$1266,Sheet1!J$1+(Sheet1!$A$1-1)*10,FALSE)&gt;9999,-2,IF(VLOOKUP($A355,Sheet1!$B$3:$AH$1266,Sheet1!J$1+(Sheet1!$A$1-1)*10,FALSE)&gt;999,-1,0)))))))</f>
        <v>1680</v>
      </c>
      <c r="AA355" s="66">
        <f>IF(ISNA(VLOOKUP($A355,Sheet1!$B$3:$AH$1266,Sheet1!K$1+(Sheet1!$A$1-1)*10,FALSE))=TRUE,"---",IF(VLOOKUP($A355,Sheet1!$B$3:$AH$1266,Sheet1!K$1+(Sheet1!$A$1-1)*10,FALSE)="---","---", (ROUND(VLOOKUP($A355,Sheet1!$B$3:$AH$1266,Sheet1!K$1+(Sheet1!$A$1-1)*10,FALSE),IF(VLOOKUP($A355,Sheet1!$B$3:$AH$1266,Sheet1!K$1+(Sheet1!$A$1-1)*10,FALSE)&gt;99999,-3,IF(VLOOKUP($A355,Sheet1!$B$3:$AH$1266,Sheet1!K$1+(Sheet1!$A$1-1)*10,FALSE)&gt;9999,-2,IF(VLOOKUP($A355,Sheet1!$B$3:$AH$1266,Sheet1!K$1+(Sheet1!$A$1-1)*10,FALSE)&gt;999,-1,0)))))))</f>
        <v>1940</v>
      </c>
      <c r="AB355" s="66">
        <f>IF(ISNA(VLOOKUP($A355,Sheet1!$B$3:$AH$1266,Sheet1!L$1+(Sheet1!$A$1-1)*10,FALSE))=TRUE,"---",IF(VLOOKUP($A355,Sheet1!$B$3:$AH$1266,Sheet1!L$1+(Sheet1!$A$1-1)*10,FALSE)="---","---", (ROUND(VLOOKUP($A355,Sheet1!$B$3:$AH$1266,Sheet1!L$1+(Sheet1!$A$1-1)*10,FALSE),IF(VLOOKUP($A355,Sheet1!$B$3:$AH$1266,Sheet1!L$1+(Sheet1!$A$1-1)*10,FALSE)&gt;99999,-3,IF(VLOOKUP($A355,Sheet1!$B$3:$AH$1266,Sheet1!L$1+(Sheet1!$A$1-1)*10,FALSE)&gt;9999,-2,IF(VLOOKUP($A355,Sheet1!$B$3:$AH$1266,Sheet1!L$1+(Sheet1!$A$1-1)*10,FALSE)&gt;999,-1,0)))))))</f>
        <v>2230</v>
      </c>
      <c r="AC355" s="66">
        <f>IF(ISNA(VLOOKUP($A355,Sheet1!$B$3:$AH$1266,Sheet1!M$1+(Sheet1!$A$1-1)*10,FALSE))=TRUE,"---",IF(VLOOKUP($A355,Sheet1!$B$3:$AH$1266,Sheet1!M$1+(Sheet1!$A$1-1)*10,FALSE)="---","---", (ROUND(VLOOKUP($A355,Sheet1!$B$3:$AH$1266,Sheet1!M$1+(Sheet1!$A$1-1)*10,FALSE),IF(VLOOKUP($A355,Sheet1!$B$3:$AH$1266,Sheet1!M$1+(Sheet1!$A$1-1)*10,FALSE)&gt;99999,-3,IF(VLOOKUP($A355,Sheet1!$B$3:$AH$1266,Sheet1!M$1+(Sheet1!$A$1-1)*10,FALSE)&gt;9999,-2,IF(VLOOKUP($A355,Sheet1!$B$3:$AH$1266,Sheet1!M$1+(Sheet1!$A$1-1)*10,FALSE)&gt;999,-1,0)))))))</f>
        <v>2490</v>
      </c>
      <c r="AD355" s="66">
        <f>IF(ISNA(VLOOKUP($A355,Sheet1!$B$3:$AH$1266,Sheet1!N$1+(Sheet1!$A$1-1)*10,FALSE))=TRUE,"---",IF(VLOOKUP($A355,Sheet1!$B$3:$AH$1266,Sheet1!N$1+(Sheet1!$A$1-1)*10,FALSE)="---","---", (ROUND(VLOOKUP($A355,Sheet1!$B$3:$AH$1266,Sheet1!N$1+(Sheet1!$A$1-1)*10,FALSE),IF(VLOOKUP($A355,Sheet1!$B$3:$AH$1266,Sheet1!N$1+(Sheet1!$A$1-1)*10,FALSE)&gt;99999,-3,IF(VLOOKUP($A355,Sheet1!$B$3:$AH$1266,Sheet1!N$1+(Sheet1!$A$1-1)*10,FALSE)&gt;9999,-2,IF(VLOOKUP($A355,Sheet1!$B$3:$AH$1266,Sheet1!N$1+(Sheet1!$A$1-1)*10,FALSE)&gt;999,-1,0)))))))</f>
        <v>2910</v>
      </c>
    </row>
    <row r="356" spans="1:30" ht="25.5" customHeight="1" x14ac:dyDescent="0.25">
      <c r="A356" s="125" t="s">
        <v>561</v>
      </c>
      <c r="B356" s="126" t="s">
        <v>562</v>
      </c>
      <c r="C356" s="125">
        <v>425340</v>
      </c>
      <c r="D356" s="125">
        <v>735725</v>
      </c>
      <c r="E356" s="70" t="s">
        <v>3019</v>
      </c>
      <c r="F356" s="52" t="s">
        <v>4490</v>
      </c>
      <c r="G356" s="127" t="s">
        <v>286</v>
      </c>
      <c r="H356" s="128">
        <v>3.11</v>
      </c>
      <c r="I356" s="112">
        <v>31622</v>
      </c>
      <c r="J356" s="147">
        <v>19.57</v>
      </c>
      <c r="K356" s="114" t="s">
        <v>4405</v>
      </c>
      <c r="L356" s="179" t="s">
        <v>563</v>
      </c>
      <c r="M356" s="116" t="s">
        <v>564</v>
      </c>
      <c r="N356" s="114" t="s">
        <v>4405</v>
      </c>
      <c r="O356" s="253" t="s">
        <v>4405</v>
      </c>
      <c r="P356" s="253" t="s">
        <v>4405</v>
      </c>
      <c r="Q356" s="253" t="s">
        <v>4405</v>
      </c>
      <c r="R356" s="254" t="s">
        <v>4405</v>
      </c>
      <c r="S356" s="64" t="s">
        <v>4364</v>
      </c>
      <c r="T356" s="64" t="str">
        <f>IF(ISNA(VLOOKUP(A356,Sheet1!B$3:C$1266,2,FALSE)=TRUE),"NC",VLOOKUP(A356,Sheet1!B$3:C$1266,2,FALSE))</f>
        <v>Rural10</v>
      </c>
      <c r="U356" s="65">
        <f>IF(ISNA(VLOOKUP($A356,Sheet1!$B$3:$AH$1266,Sheet1!E$1+(Sheet1!$A$1-1)*10,FALSE))=TRUE,"---",IF(VLOOKUP($A356,Sheet1!$B$3:$AH$1266,Sheet1!E$1+(Sheet1!$A$1-1)*10,FALSE)="---","---", (ROUND(VLOOKUP($A356,Sheet1!$B$3:$AH$1266,Sheet1!E$1+(Sheet1!$A$1-1)*10,FALSE),IF(VLOOKUP($A356,Sheet1!$B$3:$AH$1266,Sheet1!E$1+(Sheet1!$A$1-1)*10,FALSE)&gt;99999,-3,IF(VLOOKUP($A356,Sheet1!$B$3:$AH$1266,Sheet1!E$1+(Sheet1!$A$1-1)*10,FALSE)&gt;9999,-2,IF(VLOOKUP($A356,Sheet1!$B$3:$AH$1266,Sheet1!E$1+(Sheet1!$A$1-1)*10,FALSE)&gt;999,-1,0)))))))</f>
        <v>68</v>
      </c>
      <c r="V356" s="65">
        <f>IF(ISNA(VLOOKUP($A356,Sheet1!$B$3:$AH$1266,Sheet1!F$1+(Sheet1!$A$1-1)*10,FALSE))=TRUE,"---",IF(VLOOKUP($A356,Sheet1!$B$3:$AH$1266,Sheet1!F$1+(Sheet1!$A$1-1)*10,FALSE)="---","---", (ROUND(VLOOKUP($A356,Sheet1!$B$3:$AH$1266,Sheet1!F$1+(Sheet1!$A$1-1)*10,FALSE),IF(VLOOKUP($A356,Sheet1!$B$3:$AH$1266,Sheet1!F$1+(Sheet1!$A$1-1)*10,FALSE)&gt;99999,-3,IF(VLOOKUP($A356,Sheet1!$B$3:$AH$1266,Sheet1!F$1+(Sheet1!$A$1-1)*10,FALSE)&gt;9999,-2,IF(VLOOKUP($A356,Sheet1!$B$3:$AH$1266,Sheet1!F$1+(Sheet1!$A$1-1)*10,FALSE)&gt;999,-1,0)))))))</f>
        <v>80</v>
      </c>
      <c r="W356" s="65">
        <f>IF(ISNA(VLOOKUP($A356,Sheet1!$B$3:$AH$1266,Sheet1!G$1+(Sheet1!$A$1-1)*10,FALSE))=TRUE,"---",IF(VLOOKUP($A356,Sheet1!$B$3:$AH$1266,Sheet1!G$1+(Sheet1!$A$1-1)*10,FALSE)="---","---", (ROUND(VLOOKUP($A356,Sheet1!$B$3:$AH$1266,Sheet1!G$1+(Sheet1!$A$1-1)*10,FALSE),IF(VLOOKUP($A356,Sheet1!$B$3:$AH$1266,Sheet1!G$1+(Sheet1!$A$1-1)*10,FALSE)&gt;99999,-3,IF(VLOOKUP($A356,Sheet1!$B$3:$AH$1266,Sheet1!G$1+(Sheet1!$A$1-1)*10,FALSE)&gt;9999,-2,IF(VLOOKUP($A356,Sheet1!$B$3:$AH$1266,Sheet1!G$1+(Sheet1!$A$1-1)*10,FALSE)&gt;999,-1,0)))))))</f>
        <v>97</v>
      </c>
      <c r="X356" s="65">
        <f>IF(ISNA(VLOOKUP($A356,Sheet1!$B$3:$AH$1266,Sheet1!H$1+(Sheet1!$A$1-1)*10,FALSE))=TRUE,"---",IF(VLOOKUP($A356,Sheet1!$B$3:$AH$1266,Sheet1!H$1+(Sheet1!$A$1-1)*10,FALSE)="---","---", (ROUND(VLOOKUP($A356,Sheet1!$B$3:$AH$1266,Sheet1!H$1+(Sheet1!$A$1-1)*10,FALSE),IF(VLOOKUP($A356,Sheet1!$B$3:$AH$1266,Sheet1!H$1+(Sheet1!$A$1-1)*10,FALSE)&gt;99999,-3,IF(VLOOKUP($A356,Sheet1!$B$3:$AH$1266,Sheet1!H$1+(Sheet1!$A$1-1)*10,FALSE)&gt;9999,-2,IF(VLOOKUP($A356,Sheet1!$B$3:$AH$1266,Sheet1!H$1+(Sheet1!$A$1-1)*10,FALSE)&gt;999,-1,0)))))))</f>
        <v>149</v>
      </c>
      <c r="Y356" s="65">
        <f>IF(ISNA(VLOOKUP($A356,Sheet1!$B$3:$AH$1266,Sheet1!I$1+(Sheet1!$A$1-1)*10,FALSE))=TRUE,"---",IF(VLOOKUP($A356,Sheet1!$B$3:$AH$1266,Sheet1!I$1+(Sheet1!$A$1-1)*10,FALSE)="---","---", (ROUND(VLOOKUP($A356,Sheet1!$B$3:$AH$1266,Sheet1!I$1+(Sheet1!$A$1-1)*10,FALSE),IF(VLOOKUP($A356,Sheet1!$B$3:$AH$1266,Sheet1!I$1+(Sheet1!$A$1-1)*10,FALSE)&gt;99999,-3,IF(VLOOKUP($A356,Sheet1!$B$3:$AH$1266,Sheet1!I$1+(Sheet1!$A$1-1)*10,FALSE)&gt;9999,-2,IF(VLOOKUP($A356,Sheet1!$B$3:$AH$1266,Sheet1!I$1+(Sheet1!$A$1-1)*10,FALSE)&gt;999,-1,0)))))))</f>
        <v>191</v>
      </c>
      <c r="Z356" s="65">
        <f>IF(ISNA(VLOOKUP($A356,Sheet1!$B$3:$AH$1266,Sheet1!J$1+(Sheet1!$A$1-1)*10,FALSE))=TRUE,"---",IF(VLOOKUP($A356,Sheet1!$B$3:$AH$1266,Sheet1!J$1+(Sheet1!$A$1-1)*10,FALSE)="---","---", (ROUND(VLOOKUP($A356,Sheet1!$B$3:$AH$1266,Sheet1!J$1+(Sheet1!$A$1-1)*10,FALSE),IF(VLOOKUP($A356,Sheet1!$B$3:$AH$1266,Sheet1!J$1+(Sheet1!$A$1-1)*10,FALSE)&gt;99999,-3,IF(VLOOKUP($A356,Sheet1!$B$3:$AH$1266,Sheet1!J$1+(Sheet1!$A$1-1)*10,FALSE)&gt;9999,-2,IF(VLOOKUP($A356,Sheet1!$B$3:$AH$1266,Sheet1!J$1+(Sheet1!$A$1-1)*10,FALSE)&gt;999,-1,0)))))))</f>
        <v>250</v>
      </c>
      <c r="AA356" s="65">
        <f>IF(ISNA(VLOOKUP($A356,Sheet1!$B$3:$AH$1266,Sheet1!K$1+(Sheet1!$A$1-1)*10,FALSE))=TRUE,"---",IF(VLOOKUP($A356,Sheet1!$B$3:$AH$1266,Sheet1!K$1+(Sheet1!$A$1-1)*10,FALSE)="---","---", (ROUND(VLOOKUP($A356,Sheet1!$B$3:$AH$1266,Sheet1!K$1+(Sheet1!$A$1-1)*10,FALSE),IF(VLOOKUP($A356,Sheet1!$B$3:$AH$1266,Sheet1!K$1+(Sheet1!$A$1-1)*10,FALSE)&gt;99999,-3,IF(VLOOKUP($A356,Sheet1!$B$3:$AH$1266,Sheet1!K$1+(Sheet1!$A$1-1)*10,FALSE)&gt;9999,-2,IF(VLOOKUP($A356,Sheet1!$B$3:$AH$1266,Sheet1!K$1+(Sheet1!$A$1-1)*10,FALSE)&gt;999,-1,0)))))))</f>
        <v>299</v>
      </c>
      <c r="AB356" s="65">
        <f>IF(ISNA(VLOOKUP($A356,Sheet1!$B$3:$AH$1266,Sheet1!L$1+(Sheet1!$A$1-1)*10,FALSE))=TRUE,"---",IF(VLOOKUP($A356,Sheet1!$B$3:$AH$1266,Sheet1!L$1+(Sheet1!$A$1-1)*10,FALSE)="---","---", (ROUND(VLOOKUP($A356,Sheet1!$B$3:$AH$1266,Sheet1!L$1+(Sheet1!$A$1-1)*10,FALSE),IF(VLOOKUP($A356,Sheet1!$B$3:$AH$1266,Sheet1!L$1+(Sheet1!$A$1-1)*10,FALSE)&gt;99999,-3,IF(VLOOKUP($A356,Sheet1!$B$3:$AH$1266,Sheet1!L$1+(Sheet1!$A$1-1)*10,FALSE)&gt;9999,-2,IF(VLOOKUP($A356,Sheet1!$B$3:$AH$1266,Sheet1!L$1+(Sheet1!$A$1-1)*10,FALSE)&gt;999,-1,0)))))))</f>
        <v>353</v>
      </c>
      <c r="AC356" s="65">
        <f>IF(ISNA(VLOOKUP($A356,Sheet1!$B$3:$AH$1266,Sheet1!M$1+(Sheet1!$A$1-1)*10,FALSE))=TRUE,"---",IF(VLOOKUP($A356,Sheet1!$B$3:$AH$1266,Sheet1!M$1+(Sheet1!$A$1-1)*10,FALSE)="---","---", (ROUND(VLOOKUP($A356,Sheet1!$B$3:$AH$1266,Sheet1!M$1+(Sheet1!$A$1-1)*10,FALSE),IF(VLOOKUP($A356,Sheet1!$B$3:$AH$1266,Sheet1!M$1+(Sheet1!$A$1-1)*10,FALSE)&gt;99999,-3,IF(VLOOKUP($A356,Sheet1!$B$3:$AH$1266,Sheet1!M$1+(Sheet1!$A$1-1)*10,FALSE)&gt;9999,-2,IF(VLOOKUP($A356,Sheet1!$B$3:$AH$1266,Sheet1!M$1+(Sheet1!$A$1-1)*10,FALSE)&gt;999,-1,0)))))))</f>
        <v>409</v>
      </c>
      <c r="AD356" s="65">
        <f>IF(ISNA(VLOOKUP($A356,Sheet1!$B$3:$AH$1266,Sheet1!N$1+(Sheet1!$A$1-1)*10,FALSE))=TRUE,"---",IF(VLOOKUP($A356,Sheet1!$B$3:$AH$1266,Sheet1!N$1+(Sheet1!$A$1-1)*10,FALSE)="---","---", (ROUND(VLOOKUP($A356,Sheet1!$B$3:$AH$1266,Sheet1!N$1+(Sheet1!$A$1-1)*10,FALSE),IF(VLOOKUP($A356,Sheet1!$B$3:$AH$1266,Sheet1!N$1+(Sheet1!$A$1-1)*10,FALSE)&gt;99999,-3,IF(VLOOKUP($A356,Sheet1!$B$3:$AH$1266,Sheet1!N$1+(Sheet1!$A$1-1)*10,FALSE)&gt;9999,-2,IF(VLOOKUP($A356,Sheet1!$B$3:$AH$1266,Sheet1!N$1+(Sheet1!$A$1-1)*10,FALSE)&gt;999,-1,0)))))))</f>
        <v>493</v>
      </c>
    </row>
    <row r="357" spans="1:30" ht="25.5" customHeight="1" x14ac:dyDescent="0.25">
      <c r="A357" s="133" t="s">
        <v>565</v>
      </c>
      <c r="B357" s="141" t="s">
        <v>566</v>
      </c>
      <c r="C357" s="133">
        <v>424938</v>
      </c>
      <c r="D357" s="133">
        <v>735252</v>
      </c>
      <c r="E357" s="67" t="s">
        <v>3019</v>
      </c>
      <c r="F357" s="135" t="s">
        <v>4405</v>
      </c>
      <c r="G357" s="118" t="s">
        <v>160</v>
      </c>
      <c r="H357" s="136">
        <v>0.56000000000000005</v>
      </c>
      <c r="I357" s="119">
        <v>18856</v>
      </c>
      <c r="J357" s="137" t="s">
        <v>4405</v>
      </c>
      <c r="K357" s="118" t="s">
        <v>17</v>
      </c>
      <c r="L357" s="122">
        <v>141</v>
      </c>
      <c r="M357" s="123">
        <v>252</v>
      </c>
      <c r="N357" s="118" t="s">
        <v>145</v>
      </c>
      <c r="O357" s="71" t="s">
        <v>4405</v>
      </c>
      <c r="P357" s="71" t="s">
        <v>4405</v>
      </c>
      <c r="Q357" s="71" t="s">
        <v>4405</v>
      </c>
      <c r="R357" s="73" t="s">
        <v>4405</v>
      </c>
      <c r="S357" s="63" t="s">
        <v>4364</v>
      </c>
      <c r="T357" s="63" t="str">
        <f>IF(ISNA(VLOOKUP(A357,Sheet1!B$3:C$1266,2,FALSE)=TRUE),"NC",VLOOKUP(A357,Sheet1!B$3:C$1266,2,FALSE))</f>
        <v>NC</v>
      </c>
      <c r="U357" s="66" t="str">
        <f>IF(ISNA(VLOOKUP($A357,Sheet1!$B$3:$AH$1266,Sheet1!E$1+(Sheet1!$A$1-1)*10,FALSE))=TRUE,"---",IF(VLOOKUP($A357,Sheet1!$B$3:$AH$1266,Sheet1!E$1+(Sheet1!$A$1-1)*10,FALSE)="---","---", (ROUND(VLOOKUP($A357,Sheet1!$B$3:$AH$1266,Sheet1!E$1+(Sheet1!$A$1-1)*10,FALSE),IF(VLOOKUP($A357,Sheet1!$B$3:$AH$1266,Sheet1!E$1+(Sheet1!$A$1-1)*10,FALSE)&gt;99999,-3,IF(VLOOKUP($A357,Sheet1!$B$3:$AH$1266,Sheet1!E$1+(Sheet1!$A$1-1)*10,FALSE)&gt;9999,-2,IF(VLOOKUP($A357,Sheet1!$B$3:$AH$1266,Sheet1!E$1+(Sheet1!$A$1-1)*10,FALSE)&gt;999,-1,0)))))))</f>
        <v>---</v>
      </c>
      <c r="V357" s="66" t="str">
        <f>IF(ISNA(VLOOKUP($A357,Sheet1!$B$3:$AH$1266,Sheet1!F$1+(Sheet1!$A$1-1)*10,FALSE))=TRUE,"---",IF(VLOOKUP($A357,Sheet1!$B$3:$AH$1266,Sheet1!F$1+(Sheet1!$A$1-1)*10,FALSE)="---","---", (ROUND(VLOOKUP($A357,Sheet1!$B$3:$AH$1266,Sheet1!F$1+(Sheet1!$A$1-1)*10,FALSE),IF(VLOOKUP($A357,Sheet1!$B$3:$AH$1266,Sheet1!F$1+(Sheet1!$A$1-1)*10,FALSE)&gt;99999,-3,IF(VLOOKUP($A357,Sheet1!$B$3:$AH$1266,Sheet1!F$1+(Sheet1!$A$1-1)*10,FALSE)&gt;9999,-2,IF(VLOOKUP($A357,Sheet1!$B$3:$AH$1266,Sheet1!F$1+(Sheet1!$A$1-1)*10,FALSE)&gt;999,-1,0)))))))</f>
        <v>---</v>
      </c>
      <c r="W357" s="66" t="str">
        <f>IF(ISNA(VLOOKUP($A357,Sheet1!$B$3:$AH$1266,Sheet1!G$1+(Sheet1!$A$1-1)*10,FALSE))=TRUE,"---",IF(VLOOKUP($A357,Sheet1!$B$3:$AH$1266,Sheet1!G$1+(Sheet1!$A$1-1)*10,FALSE)="---","---", (ROUND(VLOOKUP($A357,Sheet1!$B$3:$AH$1266,Sheet1!G$1+(Sheet1!$A$1-1)*10,FALSE),IF(VLOOKUP($A357,Sheet1!$B$3:$AH$1266,Sheet1!G$1+(Sheet1!$A$1-1)*10,FALSE)&gt;99999,-3,IF(VLOOKUP($A357,Sheet1!$B$3:$AH$1266,Sheet1!G$1+(Sheet1!$A$1-1)*10,FALSE)&gt;9999,-2,IF(VLOOKUP($A357,Sheet1!$B$3:$AH$1266,Sheet1!G$1+(Sheet1!$A$1-1)*10,FALSE)&gt;999,-1,0)))))))</f>
        <v>---</v>
      </c>
      <c r="X357" s="66" t="str">
        <f>IF(ISNA(VLOOKUP($A357,Sheet1!$B$3:$AH$1266,Sheet1!H$1+(Sheet1!$A$1-1)*10,FALSE))=TRUE,"---",IF(VLOOKUP($A357,Sheet1!$B$3:$AH$1266,Sheet1!H$1+(Sheet1!$A$1-1)*10,FALSE)="---","---", (ROUND(VLOOKUP($A357,Sheet1!$B$3:$AH$1266,Sheet1!H$1+(Sheet1!$A$1-1)*10,FALSE),IF(VLOOKUP($A357,Sheet1!$B$3:$AH$1266,Sheet1!H$1+(Sheet1!$A$1-1)*10,FALSE)&gt;99999,-3,IF(VLOOKUP($A357,Sheet1!$B$3:$AH$1266,Sheet1!H$1+(Sheet1!$A$1-1)*10,FALSE)&gt;9999,-2,IF(VLOOKUP($A357,Sheet1!$B$3:$AH$1266,Sheet1!H$1+(Sheet1!$A$1-1)*10,FALSE)&gt;999,-1,0)))))))</f>
        <v>---</v>
      </c>
      <c r="Y357" s="66" t="str">
        <f>IF(ISNA(VLOOKUP($A357,Sheet1!$B$3:$AH$1266,Sheet1!I$1+(Sheet1!$A$1-1)*10,FALSE))=TRUE,"---",IF(VLOOKUP($A357,Sheet1!$B$3:$AH$1266,Sheet1!I$1+(Sheet1!$A$1-1)*10,FALSE)="---","---", (ROUND(VLOOKUP($A357,Sheet1!$B$3:$AH$1266,Sheet1!I$1+(Sheet1!$A$1-1)*10,FALSE),IF(VLOOKUP($A357,Sheet1!$B$3:$AH$1266,Sheet1!I$1+(Sheet1!$A$1-1)*10,FALSE)&gt;99999,-3,IF(VLOOKUP($A357,Sheet1!$B$3:$AH$1266,Sheet1!I$1+(Sheet1!$A$1-1)*10,FALSE)&gt;9999,-2,IF(VLOOKUP($A357,Sheet1!$B$3:$AH$1266,Sheet1!I$1+(Sheet1!$A$1-1)*10,FALSE)&gt;999,-1,0)))))))</f>
        <v>---</v>
      </c>
      <c r="Z357" s="66" t="str">
        <f>IF(ISNA(VLOOKUP($A357,Sheet1!$B$3:$AH$1266,Sheet1!J$1+(Sheet1!$A$1-1)*10,FALSE))=TRUE,"---",IF(VLOOKUP($A357,Sheet1!$B$3:$AH$1266,Sheet1!J$1+(Sheet1!$A$1-1)*10,FALSE)="---","---", (ROUND(VLOOKUP($A357,Sheet1!$B$3:$AH$1266,Sheet1!J$1+(Sheet1!$A$1-1)*10,FALSE),IF(VLOOKUP($A357,Sheet1!$B$3:$AH$1266,Sheet1!J$1+(Sheet1!$A$1-1)*10,FALSE)&gt;99999,-3,IF(VLOOKUP($A357,Sheet1!$B$3:$AH$1266,Sheet1!J$1+(Sheet1!$A$1-1)*10,FALSE)&gt;9999,-2,IF(VLOOKUP($A357,Sheet1!$B$3:$AH$1266,Sheet1!J$1+(Sheet1!$A$1-1)*10,FALSE)&gt;999,-1,0)))))))</f>
        <v>---</v>
      </c>
      <c r="AA357" s="66" t="str">
        <f>IF(ISNA(VLOOKUP($A357,Sheet1!$B$3:$AH$1266,Sheet1!K$1+(Sheet1!$A$1-1)*10,FALSE))=TRUE,"---",IF(VLOOKUP($A357,Sheet1!$B$3:$AH$1266,Sheet1!K$1+(Sheet1!$A$1-1)*10,FALSE)="---","---", (ROUND(VLOOKUP($A357,Sheet1!$B$3:$AH$1266,Sheet1!K$1+(Sheet1!$A$1-1)*10,FALSE),IF(VLOOKUP($A357,Sheet1!$B$3:$AH$1266,Sheet1!K$1+(Sheet1!$A$1-1)*10,FALSE)&gt;99999,-3,IF(VLOOKUP($A357,Sheet1!$B$3:$AH$1266,Sheet1!K$1+(Sheet1!$A$1-1)*10,FALSE)&gt;9999,-2,IF(VLOOKUP($A357,Sheet1!$B$3:$AH$1266,Sheet1!K$1+(Sheet1!$A$1-1)*10,FALSE)&gt;999,-1,0)))))))</f>
        <v>---</v>
      </c>
      <c r="AB357" s="66" t="str">
        <f>IF(ISNA(VLOOKUP($A357,Sheet1!$B$3:$AH$1266,Sheet1!L$1+(Sheet1!$A$1-1)*10,FALSE))=TRUE,"---",IF(VLOOKUP($A357,Sheet1!$B$3:$AH$1266,Sheet1!L$1+(Sheet1!$A$1-1)*10,FALSE)="---","---", (ROUND(VLOOKUP($A357,Sheet1!$B$3:$AH$1266,Sheet1!L$1+(Sheet1!$A$1-1)*10,FALSE),IF(VLOOKUP($A357,Sheet1!$B$3:$AH$1266,Sheet1!L$1+(Sheet1!$A$1-1)*10,FALSE)&gt;99999,-3,IF(VLOOKUP($A357,Sheet1!$B$3:$AH$1266,Sheet1!L$1+(Sheet1!$A$1-1)*10,FALSE)&gt;9999,-2,IF(VLOOKUP($A357,Sheet1!$B$3:$AH$1266,Sheet1!L$1+(Sheet1!$A$1-1)*10,FALSE)&gt;999,-1,0)))))))</f>
        <v>---</v>
      </c>
      <c r="AC357" s="66" t="str">
        <f>IF(ISNA(VLOOKUP($A357,Sheet1!$B$3:$AH$1266,Sheet1!M$1+(Sheet1!$A$1-1)*10,FALSE))=TRUE,"---",IF(VLOOKUP($A357,Sheet1!$B$3:$AH$1266,Sheet1!M$1+(Sheet1!$A$1-1)*10,FALSE)="---","---", (ROUND(VLOOKUP($A357,Sheet1!$B$3:$AH$1266,Sheet1!M$1+(Sheet1!$A$1-1)*10,FALSE),IF(VLOOKUP($A357,Sheet1!$B$3:$AH$1266,Sheet1!M$1+(Sheet1!$A$1-1)*10,FALSE)&gt;99999,-3,IF(VLOOKUP($A357,Sheet1!$B$3:$AH$1266,Sheet1!M$1+(Sheet1!$A$1-1)*10,FALSE)&gt;9999,-2,IF(VLOOKUP($A357,Sheet1!$B$3:$AH$1266,Sheet1!M$1+(Sheet1!$A$1-1)*10,FALSE)&gt;999,-1,0)))))))</f>
        <v>---</v>
      </c>
      <c r="AD357" s="66" t="str">
        <f>IF(ISNA(VLOOKUP($A357,Sheet1!$B$3:$AH$1266,Sheet1!N$1+(Sheet1!$A$1-1)*10,FALSE))=TRUE,"---",IF(VLOOKUP($A357,Sheet1!$B$3:$AH$1266,Sheet1!N$1+(Sheet1!$A$1-1)*10,FALSE)="---","---", (ROUND(VLOOKUP($A357,Sheet1!$B$3:$AH$1266,Sheet1!N$1+(Sheet1!$A$1-1)*10,FALSE),IF(VLOOKUP($A357,Sheet1!$B$3:$AH$1266,Sheet1!N$1+(Sheet1!$A$1-1)*10,FALSE)&gt;99999,-3,IF(VLOOKUP($A357,Sheet1!$B$3:$AH$1266,Sheet1!N$1+(Sheet1!$A$1-1)*10,FALSE)&gt;9999,-2,IF(VLOOKUP($A357,Sheet1!$B$3:$AH$1266,Sheet1!N$1+(Sheet1!$A$1-1)*10,FALSE)&gt;999,-1,0)))))))</f>
        <v>---</v>
      </c>
    </row>
    <row r="358" spans="1:30" ht="25.5" customHeight="1" x14ac:dyDescent="0.25">
      <c r="A358" s="125" t="s">
        <v>567</v>
      </c>
      <c r="B358" s="126" t="s">
        <v>568</v>
      </c>
      <c r="C358" s="125">
        <v>424931</v>
      </c>
      <c r="D358" s="125">
        <v>735153</v>
      </c>
      <c r="E358" s="70" t="s">
        <v>3019</v>
      </c>
      <c r="F358" s="139" t="s">
        <v>4405</v>
      </c>
      <c r="G358" s="127" t="s">
        <v>160</v>
      </c>
      <c r="H358" s="163">
        <v>3375</v>
      </c>
      <c r="I358" s="112" t="s">
        <v>569</v>
      </c>
      <c r="J358" s="140" t="s">
        <v>4405</v>
      </c>
      <c r="K358" s="127" t="s">
        <v>17</v>
      </c>
      <c r="L358" s="149">
        <v>78400</v>
      </c>
      <c r="M358" s="116">
        <v>23.2</v>
      </c>
      <c r="N358" s="127" t="s">
        <v>20</v>
      </c>
      <c r="O358" s="68" t="s">
        <v>4405</v>
      </c>
      <c r="P358" s="68" t="s">
        <v>4405</v>
      </c>
      <c r="Q358" s="68" t="s">
        <v>4405</v>
      </c>
      <c r="R358" s="74" t="s">
        <v>4405</v>
      </c>
      <c r="S358" s="64" t="s">
        <v>4364</v>
      </c>
      <c r="T358" s="64" t="str">
        <f>IF(ISNA(VLOOKUP(A358,Sheet1!B$3:C$1266,2,FALSE)=TRUE),"NC",VLOOKUP(A358,Sheet1!B$3:C$1266,2,FALSE))</f>
        <v>NC</v>
      </c>
      <c r="U358" s="65" t="str">
        <f>IF(ISNA(VLOOKUP($A358,Sheet1!$B$3:$AH$1266,Sheet1!E$1+(Sheet1!$A$1-1)*10,FALSE))=TRUE,"---",IF(VLOOKUP($A358,Sheet1!$B$3:$AH$1266,Sheet1!E$1+(Sheet1!$A$1-1)*10,FALSE)="---","---", (ROUND(VLOOKUP($A358,Sheet1!$B$3:$AH$1266,Sheet1!E$1+(Sheet1!$A$1-1)*10,FALSE),IF(VLOOKUP($A358,Sheet1!$B$3:$AH$1266,Sheet1!E$1+(Sheet1!$A$1-1)*10,FALSE)&gt;99999,-3,IF(VLOOKUP($A358,Sheet1!$B$3:$AH$1266,Sheet1!E$1+(Sheet1!$A$1-1)*10,FALSE)&gt;9999,-2,IF(VLOOKUP($A358,Sheet1!$B$3:$AH$1266,Sheet1!E$1+(Sheet1!$A$1-1)*10,FALSE)&gt;999,-1,0)))))))</f>
        <v>---</v>
      </c>
      <c r="V358" s="65" t="str">
        <f>IF(ISNA(VLOOKUP($A358,Sheet1!$B$3:$AH$1266,Sheet1!F$1+(Sheet1!$A$1-1)*10,FALSE))=TRUE,"---",IF(VLOOKUP($A358,Sheet1!$B$3:$AH$1266,Sheet1!F$1+(Sheet1!$A$1-1)*10,FALSE)="---","---", (ROUND(VLOOKUP($A358,Sheet1!$B$3:$AH$1266,Sheet1!F$1+(Sheet1!$A$1-1)*10,FALSE),IF(VLOOKUP($A358,Sheet1!$B$3:$AH$1266,Sheet1!F$1+(Sheet1!$A$1-1)*10,FALSE)&gt;99999,-3,IF(VLOOKUP($A358,Sheet1!$B$3:$AH$1266,Sheet1!F$1+(Sheet1!$A$1-1)*10,FALSE)&gt;9999,-2,IF(VLOOKUP($A358,Sheet1!$B$3:$AH$1266,Sheet1!F$1+(Sheet1!$A$1-1)*10,FALSE)&gt;999,-1,0)))))))</f>
        <v>---</v>
      </c>
      <c r="W358" s="65" t="str">
        <f>IF(ISNA(VLOOKUP($A358,Sheet1!$B$3:$AH$1266,Sheet1!G$1+(Sheet1!$A$1-1)*10,FALSE))=TRUE,"---",IF(VLOOKUP($A358,Sheet1!$B$3:$AH$1266,Sheet1!G$1+(Sheet1!$A$1-1)*10,FALSE)="---","---", (ROUND(VLOOKUP($A358,Sheet1!$B$3:$AH$1266,Sheet1!G$1+(Sheet1!$A$1-1)*10,FALSE),IF(VLOOKUP($A358,Sheet1!$B$3:$AH$1266,Sheet1!G$1+(Sheet1!$A$1-1)*10,FALSE)&gt;99999,-3,IF(VLOOKUP($A358,Sheet1!$B$3:$AH$1266,Sheet1!G$1+(Sheet1!$A$1-1)*10,FALSE)&gt;9999,-2,IF(VLOOKUP($A358,Sheet1!$B$3:$AH$1266,Sheet1!G$1+(Sheet1!$A$1-1)*10,FALSE)&gt;999,-1,0)))))))</f>
        <v>---</v>
      </c>
      <c r="X358" s="65" t="str">
        <f>IF(ISNA(VLOOKUP($A358,Sheet1!$B$3:$AH$1266,Sheet1!H$1+(Sheet1!$A$1-1)*10,FALSE))=TRUE,"---",IF(VLOOKUP($A358,Sheet1!$B$3:$AH$1266,Sheet1!H$1+(Sheet1!$A$1-1)*10,FALSE)="---","---", (ROUND(VLOOKUP($A358,Sheet1!$B$3:$AH$1266,Sheet1!H$1+(Sheet1!$A$1-1)*10,FALSE),IF(VLOOKUP($A358,Sheet1!$B$3:$AH$1266,Sheet1!H$1+(Sheet1!$A$1-1)*10,FALSE)&gt;99999,-3,IF(VLOOKUP($A358,Sheet1!$B$3:$AH$1266,Sheet1!H$1+(Sheet1!$A$1-1)*10,FALSE)&gt;9999,-2,IF(VLOOKUP($A358,Sheet1!$B$3:$AH$1266,Sheet1!H$1+(Sheet1!$A$1-1)*10,FALSE)&gt;999,-1,0)))))))</f>
        <v>---</v>
      </c>
      <c r="Y358" s="65" t="str">
        <f>IF(ISNA(VLOOKUP($A358,Sheet1!$B$3:$AH$1266,Sheet1!I$1+(Sheet1!$A$1-1)*10,FALSE))=TRUE,"---",IF(VLOOKUP($A358,Sheet1!$B$3:$AH$1266,Sheet1!I$1+(Sheet1!$A$1-1)*10,FALSE)="---","---", (ROUND(VLOOKUP($A358,Sheet1!$B$3:$AH$1266,Sheet1!I$1+(Sheet1!$A$1-1)*10,FALSE),IF(VLOOKUP($A358,Sheet1!$B$3:$AH$1266,Sheet1!I$1+(Sheet1!$A$1-1)*10,FALSE)&gt;99999,-3,IF(VLOOKUP($A358,Sheet1!$B$3:$AH$1266,Sheet1!I$1+(Sheet1!$A$1-1)*10,FALSE)&gt;9999,-2,IF(VLOOKUP($A358,Sheet1!$B$3:$AH$1266,Sheet1!I$1+(Sheet1!$A$1-1)*10,FALSE)&gt;999,-1,0)))))))</f>
        <v>---</v>
      </c>
      <c r="Z358" s="65" t="str">
        <f>IF(ISNA(VLOOKUP($A358,Sheet1!$B$3:$AH$1266,Sheet1!J$1+(Sheet1!$A$1-1)*10,FALSE))=TRUE,"---",IF(VLOOKUP($A358,Sheet1!$B$3:$AH$1266,Sheet1!J$1+(Sheet1!$A$1-1)*10,FALSE)="---","---", (ROUND(VLOOKUP($A358,Sheet1!$B$3:$AH$1266,Sheet1!J$1+(Sheet1!$A$1-1)*10,FALSE),IF(VLOOKUP($A358,Sheet1!$B$3:$AH$1266,Sheet1!J$1+(Sheet1!$A$1-1)*10,FALSE)&gt;99999,-3,IF(VLOOKUP($A358,Sheet1!$B$3:$AH$1266,Sheet1!J$1+(Sheet1!$A$1-1)*10,FALSE)&gt;9999,-2,IF(VLOOKUP($A358,Sheet1!$B$3:$AH$1266,Sheet1!J$1+(Sheet1!$A$1-1)*10,FALSE)&gt;999,-1,0)))))))</f>
        <v>---</v>
      </c>
      <c r="AA358" s="65" t="str">
        <f>IF(ISNA(VLOOKUP($A358,Sheet1!$B$3:$AH$1266,Sheet1!K$1+(Sheet1!$A$1-1)*10,FALSE))=TRUE,"---",IF(VLOOKUP($A358,Sheet1!$B$3:$AH$1266,Sheet1!K$1+(Sheet1!$A$1-1)*10,FALSE)="---","---", (ROUND(VLOOKUP($A358,Sheet1!$B$3:$AH$1266,Sheet1!K$1+(Sheet1!$A$1-1)*10,FALSE),IF(VLOOKUP($A358,Sheet1!$B$3:$AH$1266,Sheet1!K$1+(Sheet1!$A$1-1)*10,FALSE)&gt;99999,-3,IF(VLOOKUP($A358,Sheet1!$B$3:$AH$1266,Sheet1!K$1+(Sheet1!$A$1-1)*10,FALSE)&gt;9999,-2,IF(VLOOKUP($A358,Sheet1!$B$3:$AH$1266,Sheet1!K$1+(Sheet1!$A$1-1)*10,FALSE)&gt;999,-1,0)))))))</f>
        <v>---</v>
      </c>
      <c r="AB358" s="65" t="str">
        <f>IF(ISNA(VLOOKUP($A358,Sheet1!$B$3:$AH$1266,Sheet1!L$1+(Sheet1!$A$1-1)*10,FALSE))=TRUE,"---",IF(VLOOKUP($A358,Sheet1!$B$3:$AH$1266,Sheet1!L$1+(Sheet1!$A$1-1)*10,FALSE)="---","---", (ROUND(VLOOKUP($A358,Sheet1!$B$3:$AH$1266,Sheet1!L$1+(Sheet1!$A$1-1)*10,FALSE),IF(VLOOKUP($A358,Sheet1!$B$3:$AH$1266,Sheet1!L$1+(Sheet1!$A$1-1)*10,FALSE)&gt;99999,-3,IF(VLOOKUP($A358,Sheet1!$B$3:$AH$1266,Sheet1!L$1+(Sheet1!$A$1-1)*10,FALSE)&gt;9999,-2,IF(VLOOKUP($A358,Sheet1!$B$3:$AH$1266,Sheet1!L$1+(Sheet1!$A$1-1)*10,FALSE)&gt;999,-1,0)))))))</f>
        <v>---</v>
      </c>
      <c r="AC358" s="65" t="str">
        <f>IF(ISNA(VLOOKUP($A358,Sheet1!$B$3:$AH$1266,Sheet1!M$1+(Sheet1!$A$1-1)*10,FALSE))=TRUE,"---",IF(VLOOKUP($A358,Sheet1!$B$3:$AH$1266,Sheet1!M$1+(Sheet1!$A$1-1)*10,FALSE)="---","---", (ROUND(VLOOKUP($A358,Sheet1!$B$3:$AH$1266,Sheet1!M$1+(Sheet1!$A$1-1)*10,FALSE),IF(VLOOKUP($A358,Sheet1!$B$3:$AH$1266,Sheet1!M$1+(Sheet1!$A$1-1)*10,FALSE)&gt;99999,-3,IF(VLOOKUP($A358,Sheet1!$B$3:$AH$1266,Sheet1!M$1+(Sheet1!$A$1-1)*10,FALSE)&gt;9999,-2,IF(VLOOKUP($A358,Sheet1!$B$3:$AH$1266,Sheet1!M$1+(Sheet1!$A$1-1)*10,FALSE)&gt;999,-1,0)))))))</f>
        <v>---</v>
      </c>
      <c r="AD358" s="65" t="str">
        <f>IF(ISNA(VLOOKUP($A358,Sheet1!$B$3:$AH$1266,Sheet1!N$1+(Sheet1!$A$1-1)*10,FALSE))=TRUE,"---",IF(VLOOKUP($A358,Sheet1!$B$3:$AH$1266,Sheet1!N$1+(Sheet1!$A$1-1)*10,FALSE)="---","---", (ROUND(VLOOKUP($A358,Sheet1!$B$3:$AH$1266,Sheet1!N$1+(Sheet1!$A$1-1)*10,FALSE),IF(VLOOKUP($A358,Sheet1!$B$3:$AH$1266,Sheet1!N$1+(Sheet1!$A$1-1)*10,FALSE)&gt;99999,-3,IF(VLOOKUP($A358,Sheet1!$B$3:$AH$1266,Sheet1!N$1+(Sheet1!$A$1-1)*10,FALSE)&gt;9999,-2,IF(VLOOKUP($A358,Sheet1!$B$3:$AH$1266,Sheet1!N$1+(Sheet1!$A$1-1)*10,FALSE)&gt;999,-1,0)))))))</f>
        <v>---</v>
      </c>
    </row>
    <row r="359" spans="1:30" ht="25.5" customHeight="1" x14ac:dyDescent="0.25">
      <c r="A359" s="304" t="s">
        <v>570</v>
      </c>
      <c r="B359" s="393" t="s">
        <v>571</v>
      </c>
      <c r="C359" s="304">
        <v>424827</v>
      </c>
      <c r="D359" s="304">
        <v>735037</v>
      </c>
      <c r="E359" s="305" t="s">
        <v>3016</v>
      </c>
      <c r="F359" s="345" t="s">
        <v>4558</v>
      </c>
      <c r="G359" s="351" t="s">
        <v>31</v>
      </c>
      <c r="H359" s="437">
        <v>3371</v>
      </c>
      <c r="I359" s="377">
        <v>5201</v>
      </c>
      <c r="J359" s="413">
        <v>7.6</v>
      </c>
      <c r="K359" s="351" t="s">
        <v>49</v>
      </c>
      <c r="L359" s="397">
        <v>140000</v>
      </c>
      <c r="M359" s="381">
        <v>41.5</v>
      </c>
      <c r="N359" s="351" t="s">
        <v>572</v>
      </c>
      <c r="O359" s="328" t="s">
        <v>4405</v>
      </c>
      <c r="P359" s="328" t="s">
        <v>4405</v>
      </c>
      <c r="Q359" s="328" t="s">
        <v>4405</v>
      </c>
      <c r="R359" s="358" t="s">
        <v>4405</v>
      </c>
      <c r="S359" s="357" t="s">
        <v>4364</v>
      </c>
      <c r="T359" s="357" t="str">
        <f>IF(ISNA(VLOOKUP(A359,Sheet1!B$3:C$1266,2,FALSE)=TRUE),"NC",VLOOKUP(A359,Sheet1!B$3:C$1266,2,FALSE))</f>
        <v>NC</v>
      </c>
      <c r="U359" s="385" t="str">
        <f>IF(ISNA(VLOOKUP($A359,Sheet1!$B$3:$AH$1266,Sheet1!E$1+(Sheet1!$A$1-1)*10,FALSE))=TRUE,"---",IF(VLOOKUP($A359,Sheet1!$B$3:$AH$1266,Sheet1!E$1+(Sheet1!$A$1-1)*10,FALSE)="---","---", (ROUND(VLOOKUP($A359,Sheet1!$B$3:$AH$1266,Sheet1!E$1+(Sheet1!$A$1-1)*10,FALSE),IF(VLOOKUP($A359,Sheet1!$B$3:$AH$1266,Sheet1!E$1+(Sheet1!$A$1-1)*10,FALSE)&gt;99999,-3,IF(VLOOKUP($A359,Sheet1!$B$3:$AH$1266,Sheet1!E$1+(Sheet1!$A$1-1)*10,FALSE)&gt;9999,-2,IF(VLOOKUP($A359,Sheet1!$B$3:$AH$1266,Sheet1!E$1+(Sheet1!$A$1-1)*10,FALSE)&gt;999,-1,0)))))))</f>
        <v>---</v>
      </c>
      <c r="V359" s="385" t="str">
        <f>IF(ISNA(VLOOKUP($A359,Sheet1!$B$3:$AH$1266,Sheet1!F$1+(Sheet1!$A$1-1)*10,FALSE))=TRUE,"---",IF(VLOOKUP($A359,Sheet1!$B$3:$AH$1266,Sheet1!F$1+(Sheet1!$A$1-1)*10,FALSE)="---","---", (ROUND(VLOOKUP($A359,Sheet1!$B$3:$AH$1266,Sheet1!F$1+(Sheet1!$A$1-1)*10,FALSE),IF(VLOOKUP($A359,Sheet1!$B$3:$AH$1266,Sheet1!F$1+(Sheet1!$A$1-1)*10,FALSE)&gt;99999,-3,IF(VLOOKUP($A359,Sheet1!$B$3:$AH$1266,Sheet1!F$1+(Sheet1!$A$1-1)*10,FALSE)&gt;9999,-2,IF(VLOOKUP($A359,Sheet1!$B$3:$AH$1266,Sheet1!F$1+(Sheet1!$A$1-1)*10,FALSE)&gt;999,-1,0)))))))</f>
        <v>---</v>
      </c>
      <c r="W359" s="385" t="str">
        <f>IF(ISNA(VLOOKUP($A359,Sheet1!$B$3:$AH$1266,Sheet1!G$1+(Sheet1!$A$1-1)*10,FALSE))=TRUE,"---",IF(VLOOKUP($A359,Sheet1!$B$3:$AH$1266,Sheet1!G$1+(Sheet1!$A$1-1)*10,FALSE)="---","---", (ROUND(VLOOKUP($A359,Sheet1!$B$3:$AH$1266,Sheet1!G$1+(Sheet1!$A$1-1)*10,FALSE),IF(VLOOKUP($A359,Sheet1!$B$3:$AH$1266,Sheet1!G$1+(Sheet1!$A$1-1)*10,FALSE)&gt;99999,-3,IF(VLOOKUP($A359,Sheet1!$B$3:$AH$1266,Sheet1!G$1+(Sheet1!$A$1-1)*10,FALSE)&gt;9999,-2,IF(VLOOKUP($A359,Sheet1!$B$3:$AH$1266,Sheet1!G$1+(Sheet1!$A$1-1)*10,FALSE)&gt;999,-1,0)))))))</f>
        <v>---</v>
      </c>
      <c r="X359" s="385" t="str">
        <f>IF(ISNA(VLOOKUP($A359,Sheet1!$B$3:$AH$1266,Sheet1!H$1+(Sheet1!$A$1-1)*10,FALSE))=TRUE,"---",IF(VLOOKUP($A359,Sheet1!$B$3:$AH$1266,Sheet1!H$1+(Sheet1!$A$1-1)*10,FALSE)="---","---", (ROUND(VLOOKUP($A359,Sheet1!$B$3:$AH$1266,Sheet1!H$1+(Sheet1!$A$1-1)*10,FALSE),IF(VLOOKUP($A359,Sheet1!$B$3:$AH$1266,Sheet1!H$1+(Sheet1!$A$1-1)*10,FALSE)&gt;99999,-3,IF(VLOOKUP($A359,Sheet1!$B$3:$AH$1266,Sheet1!H$1+(Sheet1!$A$1-1)*10,FALSE)&gt;9999,-2,IF(VLOOKUP($A359,Sheet1!$B$3:$AH$1266,Sheet1!H$1+(Sheet1!$A$1-1)*10,FALSE)&gt;999,-1,0)))))))</f>
        <v>---</v>
      </c>
      <c r="Y359" s="385" t="str">
        <f>IF(ISNA(VLOOKUP($A359,Sheet1!$B$3:$AH$1266,Sheet1!I$1+(Sheet1!$A$1-1)*10,FALSE))=TRUE,"---",IF(VLOOKUP($A359,Sheet1!$B$3:$AH$1266,Sheet1!I$1+(Sheet1!$A$1-1)*10,FALSE)="---","---", (ROUND(VLOOKUP($A359,Sheet1!$B$3:$AH$1266,Sheet1!I$1+(Sheet1!$A$1-1)*10,FALSE),IF(VLOOKUP($A359,Sheet1!$B$3:$AH$1266,Sheet1!I$1+(Sheet1!$A$1-1)*10,FALSE)&gt;99999,-3,IF(VLOOKUP($A359,Sheet1!$B$3:$AH$1266,Sheet1!I$1+(Sheet1!$A$1-1)*10,FALSE)&gt;9999,-2,IF(VLOOKUP($A359,Sheet1!$B$3:$AH$1266,Sheet1!I$1+(Sheet1!$A$1-1)*10,FALSE)&gt;999,-1,0)))))))</f>
        <v>---</v>
      </c>
      <c r="Z359" s="385" t="str">
        <f>IF(ISNA(VLOOKUP($A359,Sheet1!$B$3:$AH$1266,Sheet1!J$1+(Sheet1!$A$1-1)*10,FALSE))=TRUE,"---",IF(VLOOKUP($A359,Sheet1!$B$3:$AH$1266,Sheet1!J$1+(Sheet1!$A$1-1)*10,FALSE)="---","---", (ROUND(VLOOKUP($A359,Sheet1!$B$3:$AH$1266,Sheet1!J$1+(Sheet1!$A$1-1)*10,FALSE),IF(VLOOKUP($A359,Sheet1!$B$3:$AH$1266,Sheet1!J$1+(Sheet1!$A$1-1)*10,FALSE)&gt;99999,-3,IF(VLOOKUP($A359,Sheet1!$B$3:$AH$1266,Sheet1!J$1+(Sheet1!$A$1-1)*10,FALSE)&gt;9999,-2,IF(VLOOKUP($A359,Sheet1!$B$3:$AH$1266,Sheet1!J$1+(Sheet1!$A$1-1)*10,FALSE)&gt;999,-1,0)))))))</f>
        <v>---</v>
      </c>
      <c r="AA359" s="385" t="str">
        <f>IF(ISNA(VLOOKUP($A359,Sheet1!$B$3:$AH$1266,Sheet1!K$1+(Sheet1!$A$1-1)*10,FALSE))=TRUE,"---",IF(VLOOKUP($A359,Sheet1!$B$3:$AH$1266,Sheet1!K$1+(Sheet1!$A$1-1)*10,FALSE)="---","---", (ROUND(VLOOKUP($A359,Sheet1!$B$3:$AH$1266,Sheet1!K$1+(Sheet1!$A$1-1)*10,FALSE),IF(VLOOKUP($A359,Sheet1!$B$3:$AH$1266,Sheet1!K$1+(Sheet1!$A$1-1)*10,FALSE)&gt;99999,-3,IF(VLOOKUP($A359,Sheet1!$B$3:$AH$1266,Sheet1!K$1+(Sheet1!$A$1-1)*10,FALSE)&gt;9999,-2,IF(VLOOKUP($A359,Sheet1!$B$3:$AH$1266,Sheet1!K$1+(Sheet1!$A$1-1)*10,FALSE)&gt;999,-1,0)))))))</f>
        <v>---</v>
      </c>
      <c r="AB359" s="385" t="str">
        <f>IF(ISNA(VLOOKUP($A359,Sheet1!$B$3:$AH$1266,Sheet1!L$1+(Sheet1!$A$1-1)*10,FALSE))=TRUE,"---",IF(VLOOKUP($A359,Sheet1!$B$3:$AH$1266,Sheet1!L$1+(Sheet1!$A$1-1)*10,FALSE)="---","---", (ROUND(VLOOKUP($A359,Sheet1!$B$3:$AH$1266,Sheet1!L$1+(Sheet1!$A$1-1)*10,FALSE),IF(VLOOKUP($A359,Sheet1!$B$3:$AH$1266,Sheet1!L$1+(Sheet1!$A$1-1)*10,FALSE)&gt;99999,-3,IF(VLOOKUP($A359,Sheet1!$B$3:$AH$1266,Sheet1!L$1+(Sheet1!$A$1-1)*10,FALSE)&gt;9999,-2,IF(VLOOKUP($A359,Sheet1!$B$3:$AH$1266,Sheet1!L$1+(Sheet1!$A$1-1)*10,FALSE)&gt;999,-1,0)))))))</f>
        <v>---</v>
      </c>
      <c r="AC359" s="385" t="str">
        <f>IF(ISNA(VLOOKUP($A359,Sheet1!$B$3:$AH$1266,Sheet1!M$1+(Sheet1!$A$1-1)*10,FALSE))=TRUE,"---",IF(VLOOKUP($A359,Sheet1!$B$3:$AH$1266,Sheet1!M$1+(Sheet1!$A$1-1)*10,FALSE)="---","---", (ROUND(VLOOKUP($A359,Sheet1!$B$3:$AH$1266,Sheet1!M$1+(Sheet1!$A$1-1)*10,FALSE),IF(VLOOKUP($A359,Sheet1!$B$3:$AH$1266,Sheet1!M$1+(Sheet1!$A$1-1)*10,FALSE)&gt;99999,-3,IF(VLOOKUP($A359,Sheet1!$B$3:$AH$1266,Sheet1!M$1+(Sheet1!$A$1-1)*10,FALSE)&gt;9999,-2,IF(VLOOKUP($A359,Sheet1!$B$3:$AH$1266,Sheet1!M$1+(Sheet1!$A$1-1)*10,FALSE)&gt;999,-1,0)))))))</f>
        <v>---</v>
      </c>
      <c r="AD359" s="385" t="str">
        <f>IF(ISNA(VLOOKUP($A359,Sheet1!$B$3:$AH$1266,Sheet1!N$1+(Sheet1!$A$1-1)*10,FALSE))=TRUE,"---",IF(VLOOKUP($A359,Sheet1!$B$3:$AH$1266,Sheet1!N$1+(Sheet1!$A$1-1)*10,FALSE)="---","---", (ROUND(VLOOKUP($A359,Sheet1!$B$3:$AH$1266,Sheet1!N$1+(Sheet1!$A$1-1)*10,FALSE),IF(VLOOKUP($A359,Sheet1!$B$3:$AH$1266,Sheet1!N$1+(Sheet1!$A$1-1)*10,FALSE)&gt;99999,-3,IF(VLOOKUP($A359,Sheet1!$B$3:$AH$1266,Sheet1!N$1+(Sheet1!$A$1-1)*10,FALSE)&gt;9999,-2,IF(VLOOKUP($A359,Sheet1!$B$3:$AH$1266,Sheet1!N$1+(Sheet1!$A$1-1)*10,FALSE)&gt;999,-1,0)))))))</f>
        <v>---</v>
      </c>
    </row>
    <row r="360" spans="1:30" ht="25.5" customHeight="1" x14ac:dyDescent="0.25">
      <c r="A360" s="304"/>
      <c r="B360" s="346"/>
      <c r="C360" s="304"/>
      <c r="D360" s="304"/>
      <c r="E360" s="305"/>
      <c r="F360" s="355"/>
      <c r="G360" s="372"/>
      <c r="H360" s="437"/>
      <c r="I360" s="378"/>
      <c r="J360" s="414"/>
      <c r="K360" s="352"/>
      <c r="L360" s="398"/>
      <c r="M360" s="382"/>
      <c r="N360" s="352"/>
      <c r="O360" s="329" t="e">
        <f t="shared" si="11"/>
        <v>#NUM!</v>
      </c>
      <c r="P360" s="329" t="e">
        <f>IF(O360&lt;&gt;"",VLOOKUP($A360,Sheet4!$A$2:$O$1309,14,FALSE)*100,"")</f>
        <v>#NUM!</v>
      </c>
      <c r="Q360" s="329" t="e">
        <f>IF(P360&lt;&gt;"",VLOOKUP($A360,Sheet4!$A$2:$O$1309,15,FALSE)*100,"")</f>
        <v>#NUM!</v>
      </c>
      <c r="R360" s="357" t="e">
        <f>IF(O360="&lt;0.2","&gt;500",IF(O360="&gt;50","&lt;2",IF(ISERR(1/O360*100),"",IF(AND((1/O360*100)&gt;=2,(1/O360*100)&lt;=10),MROUND(1/O360*100,1),IF(AND((1/O360*100)&gt;=10,(1/O360*100)&lt;=50),MROUND(1/O360*100,5),IF(AND((1/O360*100)&gt;=50,(1/O360*100)&lt;=104),MROUND(1/O360*100,10),IF(AND((1/O360*100)&gt;=104,(1/O360*100)&lt;=110),"100",IF(AND((1/O360*100)&gt;=110,(1/O360*100)&lt;=180),"&gt;100, &lt;200",IF(AND((1/O360*100)&gt;=180,(1/O360*100)&lt;=220),"200",IF(AND((1/O360*100)&gt;=220,(1/O360*100)&lt;=450),"&gt;200,  &lt;500","500"))))))))))</f>
        <v>#NUM!</v>
      </c>
      <c r="S360" s="357"/>
      <c r="T360" s="357"/>
      <c r="U360" s="385"/>
      <c r="V360" s="385"/>
      <c r="W360" s="385"/>
      <c r="X360" s="385"/>
      <c r="Y360" s="385"/>
      <c r="Z360" s="385"/>
      <c r="AA360" s="385"/>
      <c r="AB360" s="385"/>
      <c r="AC360" s="385"/>
      <c r="AD360" s="385"/>
    </row>
    <row r="361" spans="1:30" ht="25.5" customHeight="1" x14ac:dyDescent="0.25">
      <c r="A361" s="303" t="s">
        <v>573</v>
      </c>
      <c r="B361" s="330" t="s">
        <v>574</v>
      </c>
      <c r="C361" s="303">
        <v>424701</v>
      </c>
      <c r="D361" s="303">
        <v>735124</v>
      </c>
      <c r="E361" s="307" t="s">
        <v>3019</v>
      </c>
      <c r="F361" s="342" t="s">
        <v>4559</v>
      </c>
      <c r="G361" s="318" t="s">
        <v>31</v>
      </c>
      <c r="H361" s="347">
        <v>15.6</v>
      </c>
      <c r="I361" s="112">
        <v>40783</v>
      </c>
      <c r="J361" s="113">
        <v>4.78</v>
      </c>
      <c r="K361" s="127" t="s">
        <v>20</v>
      </c>
      <c r="L361" s="115">
        <v>1030</v>
      </c>
      <c r="M361" s="155">
        <v>66</v>
      </c>
      <c r="N361" s="127" t="s">
        <v>17</v>
      </c>
      <c r="O361" s="68">
        <f t="shared" si="11"/>
        <v>6.7954832427688538</v>
      </c>
      <c r="P361" s="68">
        <f>IF(O361&lt;&gt;"",VLOOKUP($A361,Sheet4!$A$2:$O$1309,14,FALSE)*100,"")</f>
        <v>1.2107549031377118</v>
      </c>
      <c r="Q361" s="68">
        <f>IF(P361&lt;&gt;"",VLOOKUP($A361,Sheet4!$A$2:$O$1309,15,FALSE)*100,"")</f>
        <v>11.247397232456713</v>
      </c>
      <c r="R361" s="74">
        <f>IF(O361="&lt;0.2","&gt;500",IF(O361="&gt;50","&lt;2",IF(ISERR(1/O361*100),"",IF(AND((1/O361*100)&gt;=2,(1/O361*100)&lt;=10),MROUND(1/O361*100,1),IF(AND((1/O361*100)&gt;=10,(1/O361*100)&lt;=50),MROUND(1/O361*100,5),IF(AND((1/O361*100)&gt;=50,(1/O361*100)&lt;=104),MROUND(1/O361*100,10),IF(AND((1/O361*100)&gt;=104,(1/O361*100)&lt;=110),"100",IF(AND((1/O361*100)&gt;=110,(1/O361*100)&lt;=180),"&gt;100, &lt;200",IF(AND((1/O361*100)&gt;=180,(1/O361*100)&lt;=220),"200",IF(AND((1/O361*100)&gt;=220,(1/O361*100)&lt;=450),"&gt;200,  &lt;500","500"))))))))))</f>
        <v>15</v>
      </c>
      <c r="S361" s="356" t="s">
        <v>4364</v>
      </c>
      <c r="T361" s="356" t="str">
        <f>IF(ISNA(VLOOKUP(A361,Sheet1!B$3:C$1266,2,FALSE)=TRUE),"NC",VLOOKUP(A361,Sheet1!B$3:C$1266,2,FALSE))</f>
        <v>Rural10</v>
      </c>
      <c r="U361" s="392">
        <f>IF(ISNA(VLOOKUP($A361,Sheet1!$B$3:$AH$1266,Sheet1!E$1+(Sheet1!$A$1-1)*10,FALSE))=TRUE,"---",IF(VLOOKUP($A361,Sheet1!$B$3:$AH$1266,Sheet1!E$1+(Sheet1!$A$1-1)*10,FALSE)="---","---", (ROUND(VLOOKUP($A361,Sheet1!$B$3:$AH$1266,Sheet1!E$1+(Sheet1!$A$1-1)*10,FALSE),IF(VLOOKUP($A361,Sheet1!$B$3:$AH$1266,Sheet1!E$1+(Sheet1!$A$1-1)*10,FALSE)&gt;99999,-3,IF(VLOOKUP($A361,Sheet1!$B$3:$AH$1266,Sheet1!E$1+(Sheet1!$A$1-1)*10,FALSE)&gt;9999,-2,IF(VLOOKUP($A361,Sheet1!$B$3:$AH$1266,Sheet1!E$1+(Sheet1!$A$1-1)*10,FALSE)&gt;999,-1,0)))))))</f>
        <v>300</v>
      </c>
      <c r="V361" s="392">
        <f>IF(ISNA(VLOOKUP($A361,Sheet1!$B$3:$AH$1266,Sheet1!F$1+(Sheet1!$A$1-1)*10,FALSE))=TRUE,"---",IF(VLOOKUP($A361,Sheet1!$B$3:$AH$1266,Sheet1!F$1+(Sheet1!$A$1-1)*10,FALSE)="---","---", (ROUND(VLOOKUP($A361,Sheet1!$B$3:$AH$1266,Sheet1!F$1+(Sheet1!$A$1-1)*10,FALSE),IF(VLOOKUP($A361,Sheet1!$B$3:$AH$1266,Sheet1!F$1+(Sheet1!$A$1-1)*10,FALSE)&gt;99999,-3,IF(VLOOKUP($A361,Sheet1!$B$3:$AH$1266,Sheet1!F$1+(Sheet1!$A$1-1)*10,FALSE)&gt;9999,-2,IF(VLOOKUP($A361,Sheet1!$B$3:$AH$1266,Sheet1!F$1+(Sheet1!$A$1-1)*10,FALSE)&gt;999,-1,0)))))))</f>
        <v>359</v>
      </c>
      <c r="W361" s="392">
        <f>IF(ISNA(VLOOKUP($A361,Sheet1!$B$3:$AH$1266,Sheet1!G$1+(Sheet1!$A$1-1)*10,FALSE))=TRUE,"---",IF(VLOOKUP($A361,Sheet1!$B$3:$AH$1266,Sheet1!G$1+(Sheet1!$A$1-1)*10,FALSE)="---","---", (ROUND(VLOOKUP($A361,Sheet1!$B$3:$AH$1266,Sheet1!G$1+(Sheet1!$A$1-1)*10,FALSE),IF(VLOOKUP($A361,Sheet1!$B$3:$AH$1266,Sheet1!G$1+(Sheet1!$A$1-1)*10,FALSE)&gt;99999,-3,IF(VLOOKUP($A361,Sheet1!$B$3:$AH$1266,Sheet1!G$1+(Sheet1!$A$1-1)*10,FALSE)&gt;9999,-2,IF(VLOOKUP($A361,Sheet1!$B$3:$AH$1266,Sheet1!G$1+(Sheet1!$A$1-1)*10,FALSE)&gt;999,-1,0)))))))</f>
        <v>440</v>
      </c>
      <c r="X361" s="392">
        <f>IF(ISNA(VLOOKUP($A361,Sheet1!$B$3:$AH$1266,Sheet1!H$1+(Sheet1!$A$1-1)*10,FALSE))=TRUE,"---",IF(VLOOKUP($A361,Sheet1!$B$3:$AH$1266,Sheet1!H$1+(Sheet1!$A$1-1)*10,FALSE)="---","---", (ROUND(VLOOKUP($A361,Sheet1!$B$3:$AH$1266,Sheet1!H$1+(Sheet1!$A$1-1)*10,FALSE),IF(VLOOKUP($A361,Sheet1!$B$3:$AH$1266,Sheet1!H$1+(Sheet1!$A$1-1)*10,FALSE)&gt;99999,-3,IF(VLOOKUP($A361,Sheet1!$B$3:$AH$1266,Sheet1!H$1+(Sheet1!$A$1-1)*10,FALSE)&gt;9999,-2,IF(VLOOKUP($A361,Sheet1!$B$3:$AH$1266,Sheet1!H$1+(Sheet1!$A$1-1)*10,FALSE)&gt;999,-1,0)))))))</f>
        <v>689</v>
      </c>
      <c r="Y361" s="392">
        <f>IF(ISNA(VLOOKUP($A361,Sheet1!$B$3:$AH$1266,Sheet1!I$1+(Sheet1!$A$1-1)*10,FALSE))=TRUE,"---",IF(VLOOKUP($A361,Sheet1!$B$3:$AH$1266,Sheet1!I$1+(Sheet1!$A$1-1)*10,FALSE)="---","---", (ROUND(VLOOKUP($A361,Sheet1!$B$3:$AH$1266,Sheet1!I$1+(Sheet1!$A$1-1)*10,FALSE),IF(VLOOKUP($A361,Sheet1!$B$3:$AH$1266,Sheet1!I$1+(Sheet1!$A$1-1)*10,FALSE)&gt;99999,-3,IF(VLOOKUP($A361,Sheet1!$B$3:$AH$1266,Sheet1!I$1+(Sheet1!$A$1-1)*10,FALSE)&gt;9999,-2,IF(VLOOKUP($A361,Sheet1!$B$3:$AH$1266,Sheet1!I$1+(Sheet1!$A$1-1)*10,FALSE)&gt;999,-1,0)))))))</f>
        <v>890</v>
      </c>
      <c r="Z361" s="392">
        <f>IF(ISNA(VLOOKUP($A361,Sheet1!$B$3:$AH$1266,Sheet1!J$1+(Sheet1!$A$1-1)*10,FALSE))=TRUE,"---",IF(VLOOKUP($A361,Sheet1!$B$3:$AH$1266,Sheet1!J$1+(Sheet1!$A$1-1)*10,FALSE)="---","---", (ROUND(VLOOKUP($A361,Sheet1!$B$3:$AH$1266,Sheet1!J$1+(Sheet1!$A$1-1)*10,FALSE),IF(VLOOKUP($A361,Sheet1!$B$3:$AH$1266,Sheet1!J$1+(Sheet1!$A$1-1)*10,FALSE)&gt;99999,-3,IF(VLOOKUP($A361,Sheet1!$B$3:$AH$1266,Sheet1!J$1+(Sheet1!$A$1-1)*10,FALSE)&gt;9999,-2,IF(VLOOKUP($A361,Sheet1!$B$3:$AH$1266,Sheet1!J$1+(Sheet1!$A$1-1)*10,FALSE)&gt;999,-1,0)))))))</f>
        <v>1170</v>
      </c>
      <c r="AA361" s="392">
        <f>IF(ISNA(VLOOKUP($A361,Sheet1!$B$3:$AH$1266,Sheet1!K$1+(Sheet1!$A$1-1)*10,FALSE))=TRUE,"---",IF(VLOOKUP($A361,Sheet1!$B$3:$AH$1266,Sheet1!K$1+(Sheet1!$A$1-1)*10,FALSE)="---","---", (ROUND(VLOOKUP($A361,Sheet1!$B$3:$AH$1266,Sheet1!K$1+(Sheet1!$A$1-1)*10,FALSE),IF(VLOOKUP($A361,Sheet1!$B$3:$AH$1266,Sheet1!K$1+(Sheet1!$A$1-1)*10,FALSE)&gt;99999,-3,IF(VLOOKUP($A361,Sheet1!$B$3:$AH$1266,Sheet1!K$1+(Sheet1!$A$1-1)*10,FALSE)&gt;9999,-2,IF(VLOOKUP($A361,Sheet1!$B$3:$AH$1266,Sheet1!K$1+(Sheet1!$A$1-1)*10,FALSE)&gt;999,-1,0)))))))</f>
        <v>1390</v>
      </c>
      <c r="AB361" s="392">
        <f>IF(ISNA(VLOOKUP($A361,Sheet1!$B$3:$AH$1266,Sheet1!L$1+(Sheet1!$A$1-1)*10,FALSE))=TRUE,"---",IF(VLOOKUP($A361,Sheet1!$B$3:$AH$1266,Sheet1!L$1+(Sheet1!$A$1-1)*10,FALSE)="---","---", (ROUND(VLOOKUP($A361,Sheet1!$B$3:$AH$1266,Sheet1!L$1+(Sheet1!$A$1-1)*10,FALSE),IF(VLOOKUP($A361,Sheet1!$B$3:$AH$1266,Sheet1!L$1+(Sheet1!$A$1-1)*10,FALSE)&gt;99999,-3,IF(VLOOKUP($A361,Sheet1!$B$3:$AH$1266,Sheet1!L$1+(Sheet1!$A$1-1)*10,FALSE)&gt;9999,-2,IF(VLOOKUP($A361,Sheet1!$B$3:$AH$1266,Sheet1!L$1+(Sheet1!$A$1-1)*10,FALSE)&gt;999,-1,0)))))))</f>
        <v>1630</v>
      </c>
      <c r="AC361" s="392">
        <f>IF(ISNA(VLOOKUP($A361,Sheet1!$B$3:$AH$1266,Sheet1!M$1+(Sheet1!$A$1-1)*10,FALSE))=TRUE,"---",IF(VLOOKUP($A361,Sheet1!$B$3:$AH$1266,Sheet1!M$1+(Sheet1!$A$1-1)*10,FALSE)="---","---", (ROUND(VLOOKUP($A361,Sheet1!$B$3:$AH$1266,Sheet1!M$1+(Sheet1!$A$1-1)*10,FALSE),IF(VLOOKUP($A361,Sheet1!$B$3:$AH$1266,Sheet1!M$1+(Sheet1!$A$1-1)*10,FALSE)&gt;99999,-3,IF(VLOOKUP($A361,Sheet1!$B$3:$AH$1266,Sheet1!M$1+(Sheet1!$A$1-1)*10,FALSE)&gt;9999,-2,IF(VLOOKUP($A361,Sheet1!$B$3:$AH$1266,Sheet1!M$1+(Sheet1!$A$1-1)*10,FALSE)&gt;999,-1,0)))))))</f>
        <v>1870</v>
      </c>
      <c r="AD361" s="392">
        <f>IF(ISNA(VLOOKUP($A361,Sheet1!$B$3:$AH$1266,Sheet1!N$1+(Sheet1!$A$1-1)*10,FALSE))=TRUE,"---",IF(VLOOKUP($A361,Sheet1!$B$3:$AH$1266,Sheet1!N$1+(Sheet1!$A$1-1)*10,FALSE)="---","---", (ROUND(VLOOKUP($A361,Sheet1!$B$3:$AH$1266,Sheet1!N$1+(Sheet1!$A$1-1)*10,FALSE),IF(VLOOKUP($A361,Sheet1!$B$3:$AH$1266,Sheet1!N$1+(Sheet1!$A$1-1)*10,FALSE)&gt;99999,-3,IF(VLOOKUP($A361,Sheet1!$B$3:$AH$1266,Sheet1!N$1+(Sheet1!$A$1-1)*10,FALSE)&gt;9999,-2,IF(VLOOKUP($A361,Sheet1!$B$3:$AH$1266,Sheet1!N$1+(Sheet1!$A$1-1)*10,FALSE)&gt;999,-1,0)))))))</f>
        <v>2220</v>
      </c>
    </row>
    <row r="362" spans="1:30" ht="25.5" customHeight="1" x14ac:dyDescent="0.25">
      <c r="A362" s="303"/>
      <c r="B362" s="331"/>
      <c r="C362" s="303"/>
      <c r="D362" s="303"/>
      <c r="E362" s="307" t="e">
        <v>#N/A</v>
      </c>
      <c r="F362" s="401"/>
      <c r="G362" s="405"/>
      <c r="H362" s="347"/>
      <c r="I362" s="112">
        <v>35083</v>
      </c>
      <c r="J362" s="113">
        <v>6.36</v>
      </c>
      <c r="K362" s="127" t="s">
        <v>28</v>
      </c>
      <c r="L362" s="156" t="s">
        <v>4405</v>
      </c>
      <c r="M362" s="157" t="s">
        <v>4405</v>
      </c>
      <c r="N362" s="127" t="s">
        <v>75</v>
      </c>
      <c r="O362" s="68" t="s">
        <v>4405</v>
      </c>
      <c r="P362" s="68" t="s">
        <v>4405</v>
      </c>
      <c r="Q362" s="68" t="s">
        <v>4405</v>
      </c>
      <c r="R362" s="74" t="s">
        <v>4405</v>
      </c>
      <c r="S362" s="356" t="e">
        <v>#N/A</v>
      </c>
      <c r="T362" s="356" t="str">
        <f>IF(ISNA(VLOOKUP(A362,Sheet1!B$3:C$1266,2,FALSE)=TRUE),"ND",VLOOKUP(A362,Sheet1!B$3:C$1266,2,FALSE))</f>
        <v>ND</v>
      </c>
      <c r="U362" s="392" t="str">
        <f>IF(ISNA(VLOOKUP($A362,Sheet1!$B$3:$AH$1266,Sheet1!E$1+(Sheet1!$A$1-1)*10,FALSE))=TRUE,"---",IF(VLOOKUP($A362,Sheet1!$B$3:$AH$1266,Sheet1!E$1+(Sheet1!$A$1-1)*10,FALSE)="---","---", (ROUND(VLOOKUP($A362,Sheet1!$B$3:$AH$1266,Sheet1!E$1+(Sheet1!$A$1-1)*10,FALSE),IF(VLOOKUP($A362,Sheet1!$B$3:$AH$1266,Sheet1!E$1+(Sheet1!$A$1-1)*10,FALSE)&gt;99999,-3,IF(VLOOKUP($A362,Sheet1!$B$3:$AH$1266,Sheet1!E$1+(Sheet1!$A$1-1)*10,FALSE)&gt;9999,-2,IF(VLOOKUP($A362,Sheet1!$B$3:$AH$1266,Sheet1!E$1+(Sheet1!$A$1-1)*10,FALSE)&gt;999,-1,0)))))))</f>
        <v>---</v>
      </c>
      <c r="V362" s="392" t="str">
        <f>IF(ISNA(VLOOKUP($A362,Sheet1!$B$3:$AH$1266,Sheet1!F$1+(Sheet1!$A$1-1)*10,FALSE))=TRUE,"---",IF(VLOOKUP($A362,Sheet1!$B$3:$AH$1266,Sheet1!F$1+(Sheet1!$A$1-1)*10,FALSE)="---","---", (ROUND(VLOOKUP($A362,Sheet1!$B$3:$AH$1266,Sheet1!F$1+(Sheet1!$A$1-1)*10,FALSE),IF(VLOOKUP($A362,Sheet1!$B$3:$AH$1266,Sheet1!F$1+(Sheet1!$A$1-1)*10,FALSE)&gt;99999,-3,IF(VLOOKUP($A362,Sheet1!$B$3:$AH$1266,Sheet1!F$1+(Sheet1!$A$1-1)*10,FALSE)&gt;9999,-2,IF(VLOOKUP($A362,Sheet1!$B$3:$AH$1266,Sheet1!F$1+(Sheet1!$A$1-1)*10,FALSE)&gt;999,-1,0)))))))</f>
        <v>---</v>
      </c>
      <c r="W362" s="392" t="str">
        <f>IF(ISNA(VLOOKUP($A362,Sheet1!$B$3:$AH$1266,Sheet1!G$1+(Sheet1!$A$1-1)*10,FALSE))=TRUE,"---",IF(VLOOKUP($A362,Sheet1!$B$3:$AH$1266,Sheet1!G$1+(Sheet1!$A$1-1)*10,FALSE)="---","---", (ROUND(VLOOKUP($A362,Sheet1!$B$3:$AH$1266,Sheet1!G$1+(Sheet1!$A$1-1)*10,FALSE),IF(VLOOKUP($A362,Sheet1!$B$3:$AH$1266,Sheet1!G$1+(Sheet1!$A$1-1)*10,FALSE)&gt;99999,-3,IF(VLOOKUP($A362,Sheet1!$B$3:$AH$1266,Sheet1!G$1+(Sheet1!$A$1-1)*10,FALSE)&gt;9999,-2,IF(VLOOKUP($A362,Sheet1!$B$3:$AH$1266,Sheet1!G$1+(Sheet1!$A$1-1)*10,FALSE)&gt;999,-1,0)))))))</f>
        <v>---</v>
      </c>
      <c r="X362" s="392" t="str">
        <f>IF(ISNA(VLOOKUP($A362,Sheet1!$B$3:$AH$1266,Sheet1!H$1+(Sheet1!$A$1-1)*10,FALSE))=TRUE,"---",IF(VLOOKUP($A362,Sheet1!$B$3:$AH$1266,Sheet1!H$1+(Sheet1!$A$1-1)*10,FALSE)="---","---", (ROUND(VLOOKUP($A362,Sheet1!$B$3:$AH$1266,Sheet1!H$1+(Sheet1!$A$1-1)*10,FALSE),IF(VLOOKUP($A362,Sheet1!$B$3:$AH$1266,Sheet1!H$1+(Sheet1!$A$1-1)*10,FALSE)&gt;99999,-3,IF(VLOOKUP($A362,Sheet1!$B$3:$AH$1266,Sheet1!H$1+(Sheet1!$A$1-1)*10,FALSE)&gt;9999,-2,IF(VLOOKUP($A362,Sheet1!$B$3:$AH$1266,Sheet1!H$1+(Sheet1!$A$1-1)*10,FALSE)&gt;999,-1,0)))))))</f>
        <v>---</v>
      </c>
      <c r="Y362" s="392" t="str">
        <f>IF(ISNA(VLOOKUP($A362,Sheet1!$B$3:$AH$1266,Sheet1!I$1+(Sheet1!$A$1-1)*10,FALSE))=TRUE,"---",IF(VLOOKUP($A362,Sheet1!$B$3:$AH$1266,Sheet1!I$1+(Sheet1!$A$1-1)*10,FALSE)="---","---", (ROUND(VLOOKUP($A362,Sheet1!$B$3:$AH$1266,Sheet1!I$1+(Sheet1!$A$1-1)*10,FALSE),IF(VLOOKUP($A362,Sheet1!$B$3:$AH$1266,Sheet1!I$1+(Sheet1!$A$1-1)*10,FALSE)&gt;99999,-3,IF(VLOOKUP($A362,Sheet1!$B$3:$AH$1266,Sheet1!I$1+(Sheet1!$A$1-1)*10,FALSE)&gt;9999,-2,IF(VLOOKUP($A362,Sheet1!$B$3:$AH$1266,Sheet1!I$1+(Sheet1!$A$1-1)*10,FALSE)&gt;999,-1,0)))))))</f>
        <v>---</v>
      </c>
      <c r="Z362" s="392" t="str">
        <f>IF(ISNA(VLOOKUP($A362,Sheet1!$B$3:$AH$1266,Sheet1!J$1+(Sheet1!$A$1-1)*10,FALSE))=TRUE,"---",IF(VLOOKUP($A362,Sheet1!$B$3:$AH$1266,Sheet1!J$1+(Sheet1!$A$1-1)*10,FALSE)="---","---", (ROUND(VLOOKUP($A362,Sheet1!$B$3:$AH$1266,Sheet1!J$1+(Sheet1!$A$1-1)*10,FALSE),IF(VLOOKUP($A362,Sheet1!$B$3:$AH$1266,Sheet1!J$1+(Sheet1!$A$1-1)*10,FALSE)&gt;99999,-3,IF(VLOOKUP($A362,Sheet1!$B$3:$AH$1266,Sheet1!J$1+(Sheet1!$A$1-1)*10,FALSE)&gt;9999,-2,IF(VLOOKUP($A362,Sheet1!$B$3:$AH$1266,Sheet1!J$1+(Sheet1!$A$1-1)*10,FALSE)&gt;999,-1,0)))))))</f>
        <v>---</v>
      </c>
      <c r="AA362" s="392" t="str">
        <f>IF(ISNA(VLOOKUP($A362,Sheet1!$B$3:$AH$1266,Sheet1!K$1+(Sheet1!$A$1-1)*10,FALSE))=TRUE,"---",IF(VLOOKUP($A362,Sheet1!$B$3:$AH$1266,Sheet1!K$1+(Sheet1!$A$1-1)*10,FALSE)="---","---", (ROUND(VLOOKUP($A362,Sheet1!$B$3:$AH$1266,Sheet1!K$1+(Sheet1!$A$1-1)*10,FALSE),IF(VLOOKUP($A362,Sheet1!$B$3:$AH$1266,Sheet1!K$1+(Sheet1!$A$1-1)*10,FALSE)&gt;99999,-3,IF(VLOOKUP($A362,Sheet1!$B$3:$AH$1266,Sheet1!K$1+(Sheet1!$A$1-1)*10,FALSE)&gt;9999,-2,IF(VLOOKUP($A362,Sheet1!$B$3:$AH$1266,Sheet1!K$1+(Sheet1!$A$1-1)*10,FALSE)&gt;999,-1,0)))))))</f>
        <v>---</v>
      </c>
      <c r="AB362" s="392" t="str">
        <f>IF(ISNA(VLOOKUP($A362,Sheet1!$B$3:$AH$1266,Sheet1!L$1+(Sheet1!$A$1-1)*10,FALSE))=TRUE,"---",IF(VLOOKUP($A362,Sheet1!$B$3:$AH$1266,Sheet1!L$1+(Sheet1!$A$1-1)*10,FALSE)="---","---", (ROUND(VLOOKUP($A362,Sheet1!$B$3:$AH$1266,Sheet1!L$1+(Sheet1!$A$1-1)*10,FALSE),IF(VLOOKUP($A362,Sheet1!$B$3:$AH$1266,Sheet1!L$1+(Sheet1!$A$1-1)*10,FALSE)&gt;99999,-3,IF(VLOOKUP($A362,Sheet1!$B$3:$AH$1266,Sheet1!L$1+(Sheet1!$A$1-1)*10,FALSE)&gt;9999,-2,IF(VLOOKUP($A362,Sheet1!$B$3:$AH$1266,Sheet1!L$1+(Sheet1!$A$1-1)*10,FALSE)&gt;999,-1,0)))))))</f>
        <v>---</v>
      </c>
      <c r="AC362" s="392" t="str">
        <f>IF(ISNA(VLOOKUP($A362,Sheet1!$B$3:$AH$1266,Sheet1!M$1+(Sheet1!$A$1-1)*10,FALSE))=TRUE,"---",IF(VLOOKUP($A362,Sheet1!$B$3:$AH$1266,Sheet1!M$1+(Sheet1!$A$1-1)*10,FALSE)="---","---", (ROUND(VLOOKUP($A362,Sheet1!$B$3:$AH$1266,Sheet1!M$1+(Sheet1!$A$1-1)*10,FALSE),IF(VLOOKUP($A362,Sheet1!$B$3:$AH$1266,Sheet1!M$1+(Sheet1!$A$1-1)*10,FALSE)&gt;99999,-3,IF(VLOOKUP($A362,Sheet1!$B$3:$AH$1266,Sheet1!M$1+(Sheet1!$A$1-1)*10,FALSE)&gt;9999,-2,IF(VLOOKUP($A362,Sheet1!$B$3:$AH$1266,Sheet1!M$1+(Sheet1!$A$1-1)*10,FALSE)&gt;999,-1,0)))))))</f>
        <v>---</v>
      </c>
      <c r="AD362" s="392" t="str">
        <f>IF(ISNA(VLOOKUP($A362,Sheet1!$B$3:$AH$1266,Sheet1!N$1+(Sheet1!$A$1-1)*10,FALSE))=TRUE,"---",IF(VLOOKUP($A362,Sheet1!$B$3:$AH$1266,Sheet1!N$1+(Sheet1!$A$1-1)*10,FALSE)="---","---", (ROUND(VLOOKUP($A362,Sheet1!$B$3:$AH$1266,Sheet1!N$1+(Sheet1!$A$1-1)*10,FALSE),IF(VLOOKUP($A362,Sheet1!$B$3:$AH$1266,Sheet1!N$1+(Sheet1!$A$1-1)*10,FALSE)&gt;99999,-3,IF(VLOOKUP($A362,Sheet1!$B$3:$AH$1266,Sheet1!N$1+(Sheet1!$A$1-1)*10,FALSE)&gt;9999,-2,IF(VLOOKUP($A362,Sheet1!$B$3:$AH$1266,Sheet1!N$1+(Sheet1!$A$1-1)*10,FALSE)&gt;999,-1,0)))))))</f>
        <v>---</v>
      </c>
    </row>
    <row r="363" spans="1:30" ht="25.5" customHeight="1" x14ac:dyDescent="0.25">
      <c r="A363" s="133" t="s">
        <v>575</v>
      </c>
      <c r="B363" s="134" t="s">
        <v>576</v>
      </c>
      <c r="C363" s="133">
        <v>424729</v>
      </c>
      <c r="D363" s="133">
        <v>734544</v>
      </c>
      <c r="E363" s="67" t="s">
        <v>3016</v>
      </c>
      <c r="F363" s="135" t="s">
        <v>4405</v>
      </c>
      <c r="G363" s="118" t="s">
        <v>160</v>
      </c>
      <c r="H363" s="166">
        <v>3442</v>
      </c>
      <c r="I363" s="119">
        <v>1379</v>
      </c>
      <c r="J363" s="137" t="s">
        <v>4405</v>
      </c>
      <c r="K363" s="118" t="s">
        <v>17</v>
      </c>
      <c r="L363" s="146">
        <v>84600</v>
      </c>
      <c r="M363" s="123">
        <v>24.6</v>
      </c>
      <c r="N363" s="118" t="s">
        <v>20</v>
      </c>
      <c r="O363" s="71" t="s">
        <v>4405</v>
      </c>
      <c r="P363" s="71" t="s">
        <v>4405</v>
      </c>
      <c r="Q363" s="71" t="s">
        <v>4405</v>
      </c>
      <c r="R363" s="73" t="s">
        <v>4405</v>
      </c>
      <c r="S363" s="63" t="s">
        <v>4364</v>
      </c>
      <c r="T363" s="63" t="str">
        <f>IF(ISNA(VLOOKUP(A363,Sheet1!B$3:C$1266,2,FALSE)=TRUE),"NC",VLOOKUP(A363,Sheet1!B$3:C$1266,2,FALSE))</f>
        <v>NC</v>
      </c>
      <c r="U363" s="66" t="str">
        <f>IF(ISNA(VLOOKUP($A363,Sheet1!$B$3:$AH$1266,Sheet1!E$1+(Sheet1!$A$1-1)*10,FALSE))=TRUE,"---",IF(VLOOKUP($A363,Sheet1!$B$3:$AH$1266,Sheet1!E$1+(Sheet1!$A$1-1)*10,FALSE)="---","---", (ROUND(VLOOKUP($A363,Sheet1!$B$3:$AH$1266,Sheet1!E$1+(Sheet1!$A$1-1)*10,FALSE),IF(VLOOKUP($A363,Sheet1!$B$3:$AH$1266,Sheet1!E$1+(Sheet1!$A$1-1)*10,FALSE)&gt;99999,-3,IF(VLOOKUP($A363,Sheet1!$B$3:$AH$1266,Sheet1!E$1+(Sheet1!$A$1-1)*10,FALSE)&gt;9999,-2,IF(VLOOKUP($A363,Sheet1!$B$3:$AH$1266,Sheet1!E$1+(Sheet1!$A$1-1)*10,FALSE)&gt;999,-1,0)))))))</f>
        <v>---</v>
      </c>
      <c r="V363" s="66" t="str">
        <f>IF(ISNA(VLOOKUP($A363,Sheet1!$B$3:$AH$1266,Sheet1!F$1+(Sheet1!$A$1-1)*10,FALSE))=TRUE,"---",IF(VLOOKUP($A363,Sheet1!$B$3:$AH$1266,Sheet1!F$1+(Sheet1!$A$1-1)*10,FALSE)="---","---", (ROUND(VLOOKUP($A363,Sheet1!$B$3:$AH$1266,Sheet1!F$1+(Sheet1!$A$1-1)*10,FALSE),IF(VLOOKUP($A363,Sheet1!$B$3:$AH$1266,Sheet1!F$1+(Sheet1!$A$1-1)*10,FALSE)&gt;99999,-3,IF(VLOOKUP($A363,Sheet1!$B$3:$AH$1266,Sheet1!F$1+(Sheet1!$A$1-1)*10,FALSE)&gt;9999,-2,IF(VLOOKUP($A363,Sheet1!$B$3:$AH$1266,Sheet1!F$1+(Sheet1!$A$1-1)*10,FALSE)&gt;999,-1,0)))))))</f>
        <v>---</v>
      </c>
      <c r="W363" s="66" t="str">
        <f>IF(ISNA(VLOOKUP($A363,Sheet1!$B$3:$AH$1266,Sheet1!G$1+(Sheet1!$A$1-1)*10,FALSE))=TRUE,"---",IF(VLOOKUP($A363,Sheet1!$B$3:$AH$1266,Sheet1!G$1+(Sheet1!$A$1-1)*10,FALSE)="---","---", (ROUND(VLOOKUP($A363,Sheet1!$B$3:$AH$1266,Sheet1!G$1+(Sheet1!$A$1-1)*10,FALSE),IF(VLOOKUP($A363,Sheet1!$B$3:$AH$1266,Sheet1!G$1+(Sheet1!$A$1-1)*10,FALSE)&gt;99999,-3,IF(VLOOKUP($A363,Sheet1!$B$3:$AH$1266,Sheet1!G$1+(Sheet1!$A$1-1)*10,FALSE)&gt;9999,-2,IF(VLOOKUP($A363,Sheet1!$B$3:$AH$1266,Sheet1!G$1+(Sheet1!$A$1-1)*10,FALSE)&gt;999,-1,0)))))))</f>
        <v>---</v>
      </c>
      <c r="X363" s="66" t="str">
        <f>IF(ISNA(VLOOKUP($A363,Sheet1!$B$3:$AH$1266,Sheet1!H$1+(Sheet1!$A$1-1)*10,FALSE))=TRUE,"---",IF(VLOOKUP($A363,Sheet1!$B$3:$AH$1266,Sheet1!H$1+(Sheet1!$A$1-1)*10,FALSE)="---","---", (ROUND(VLOOKUP($A363,Sheet1!$B$3:$AH$1266,Sheet1!H$1+(Sheet1!$A$1-1)*10,FALSE),IF(VLOOKUP($A363,Sheet1!$B$3:$AH$1266,Sheet1!H$1+(Sheet1!$A$1-1)*10,FALSE)&gt;99999,-3,IF(VLOOKUP($A363,Sheet1!$B$3:$AH$1266,Sheet1!H$1+(Sheet1!$A$1-1)*10,FALSE)&gt;9999,-2,IF(VLOOKUP($A363,Sheet1!$B$3:$AH$1266,Sheet1!H$1+(Sheet1!$A$1-1)*10,FALSE)&gt;999,-1,0)))))))</f>
        <v>---</v>
      </c>
      <c r="Y363" s="66" t="str">
        <f>IF(ISNA(VLOOKUP($A363,Sheet1!$B$3:$AH$1266,Sheet1!I$1+(Sheet1!$A$1-1)*10,FALSE))=TRUE,"---",IF(VLOOKUP($A363,Sheet1!$B$3:$AH$1266,Sheet1!I$1+(Sheet1!$A$1-1)*10,FALSE)="---","---", (ROUND(VLOOKUP($A363,Sheet1!$B$3:$AH$1266,Sheet1!I$1+(Sheet1!$A$1-1)*10,FALSE),IF(VLOOKUP($A363,Sheet1!$B$3:$AH$1266,Sheet1!I$1+(Sheet1!$A$1-1)*10,FALSE)&gt;99999,-3,IF(VLOOKUP($A363,Sheet1!$B$3:$AH$1266,Sheet1!I$1+(Sheet1!$A$1-1)*10,FALSE)&gt;9999,-2,IF(VLOOKUP($A363,Sheet1!$B$3:$AH$1266,Sheet1!I$1+(Sheet1!$A$1-1)*10,FALSE)&gt;999,-1,0)))))))</f>
        <v>---</v>
      </c>
      <c r="Z363" s="66" t="str">
        <f>IF(ISNA(VLOOKUP($A363,Sheet1!$B$3:$AH$1266,Sheet1!J$1+(Sheet1!$A$1-1)*10,FALSE))=TRUE,"---",IF(VLOOKUP($A363,Sheet1!$B$3:$AH$1266,Sheet1!J$1+(Sheet1!$A$1-1)*10,FALSE)="---","---", (ROUND(VLOOKUP($A363,Sheet1!$B$3:$AH$1266,Sheet1!J$1+(Sheet1!$A$1-1)*10,FALSE),IF(VLOOKUP($A363,Sheet1!$B$3:$AH$1266,Sheet1!J$1+(Sheet1!$A$1-1)*10,FALSE)&gt;99999,-3,IF(VLOOKUP($A363,Sheet1!$B$3:$AH$1266,Sheet1!J$1+(Sheet1!$A$1-1)*10,FALSE)&gt;9999,-2,IF(VLOOKUP($A363,Sheet1!$B$3:$AH$1266,Sheet1!J$1+(Sheet1!$A$1-1)*10,FALSE)&gt;999,-1,0)))))))</f>
        <v>---</v>
      </c>
      <c r="AA363" s="66" t="str">
        <f>IF(ISNA(VLOOKUP($A363,Sheet1!$B$3:$AH$1266,Sheet1!K$1+(Sheet1!$A$1-1)*10,FALSE))=TRUE,"---",IF(VLOOKUP($A363,Sheet1!$B$3:$AH$1266,Sheet1!K$1+(Sheet1!$A$1-1)*10,FALSE)="---","---", (ROUND(VLOOKUP($A363,Sheet1!$B$3:$AH$1266,Sheet1!K$1+(Sheet1!$A$1-1)*10,FALSE),IF(VLOOKUP($A363,Sheet1!$B$3:$AH$1266,Sheet1!K$1+(Sheet1!$A$1-1)*10,FALSE)&gt;99999,-3,IF(VLOOKUP($A363,Sheet1!$B$3:$AH$1266,Sheet1!K$1+(Sheet1!$A$1-1)*10,FALSE)&gt;9999,-2,IF(VLOOKUP($A363,Sheet1!$B$3:$AH$1266,Sheet1!K$1+(Sheet1!$A$1-1)*10,FALSE)&gt;999,-1,0)))))))</f>
        <v>---</v>
      </c>
      <c r="AB363" s="66" t="str">
        <f>IF(ISNA(VLOOKUP($A363,Sheet1!$B$3:$AH$1266,Sheet1!L$1+(Sheet1!$A$1-1)*10,FALSE))=TRUE,"---",IF(VLOOKUP($A363,Sheet1!$B$3:$AH$1266,Sheet1!L$1+(Sheet1!$A$1-1)*10,FALSE)="---","---", (ROUND(VLOOKUP($A363,Sheet1!$B$3:$AH$1266,Sheet1!L$1+(Sheet1!$A$1-1)*10,FALSE),IF(VLOOKUP($A363,Sheet1!$B$3:$AH$1266,Sheet1!L$1+(Sheet1!$A$1-1)*10,FALSE)&gt;99999,-3,IF(VLOOKUP($A363,Sheet1!$B$3:$AH$1266,Sheet1!L$1+(Sheet1!$A$1-1)*10,FALSE)&gt;9999,-2,IF(VLOOKUP($A363,Sheet1!$B$3:$AH$1266,Sheet1!L$1+(Sheet1!$A$1-1)*10,FALSE)&gt;999,-1,0)))))))</f>
        <v>---</v>
      </c>
      <c r="AC363" s="66" t="str">
        <f>IF(ISNA(VLOOKUP($A363,Sheet1!$B$3:$AH$1266,Sheet1!M$1+(Sheet1!$A$1-1)*10,FALSE))=TRUE,"---",IF(VLOOKUP($A363,Sheet1!$B$3:$AH$1266,Sheet1!M$1+(Sheet1!$A$1-1)*10,FALSE)="---","---", (ROUND(VLOOKUP($A363,Sheet1!$B$3:$AH$1266,Sheet1!M$1+(Sheet1!$A$1-1)*10,FALSE),IF(VLOOKUP($A363,Sheet1!$B$3:$AH$1266,Sheet1!M$1+(Sheet1!$A$1-1)*10,FALSE)&gt;99999,-3,IF(VLOOKUP($A363,Sheet1!$B$3:$AH$1266,Sheet1!M$1+(Sheet1!$A$1-1)*10,FALSE)&gt;9999,-2,IF(VLOOKUP($A363,Sheet1!$B$3:$AH$1266,Sheet1!M$1+(Sheet1!$A$1-1)*10,FALSE)&gt;999,-1,0)))))))</f>
        <v>---</v>
      </c>
      <c r="AD363" s="66" t="str">
        <f>IF(ISNA(VLOOKUP($A363,Sheet1!$B$3:$AH$1266,Sheet1!N$1+(Sheet1!$A$1-1)*10,FALSE))=TRUE,"---",IF(VLOOKUP($A363,Sheet1!$B$3:$AH$1266,Sheet1!N$1+(Sheet1!$A$1-1)*10,FALSE)="---","---", (ROUND(VLOOKUP($A363,Sheet1!$B$3:$AH$1266,Sheet1!N$1+(Sheet1!$A$1-1)*10,FALSE),IF(VLOOKUP($A363,Sheet1!$B$3:$AH$1266,Sheet1!N$1+(Sheet1!$A$1-1)*10,FALSE)&gt;99999,-3,IF(VLOOKUP($A363,Sheet1!$B$3:$AH$1266,Sheet1!N$1+(Sheet1!$A$1-1)*10,FALSE)&gt;9999,-2,IF(VLOOKUP($A363,Sheet1!$B$3:$AH$1266,Sheet1!N$1+(Sheet1!$A$1-1)*10,FALSE)&gt;999,-1,0)))))))</f>
        <v>---</v>
      </c>
    </row>
    <row r="364" spans="1:30" ht="25.5" customHeight="1" x14ac:dyDescent="0.25">
      <c r="A364" s="125" t="s">
        <v>577</v>
      </c>
      <c r="B364" s="126" t="s">
        <v>578</v>
      </c>
      <c r="C364" s="125">
        <v>424822</v>
      </c>
      <c r="D364" s="125">
        <v>734322</v>
      </c>
      <c r="E364" s="70" t="s">
        <v>3007</v>
      </c>
      <c r="F364" s="139" t="s">
        <v>4405</v>
      </c>
      <c r="G364" s="127" t="s">
        <v>160</v>
      </c>
      <c r="H364" s="163">
        <v>3453</v>
      </c>
      <c r="I364" s="112">
        <v>6657</v>
      </c>
      <c r="J364" s="140" t="s">
        <v>4405</v>
      </c>
      <c r="K364" s="127" t="s">
        <v>17</v>
      </c>
      <c r="L364" s="149">
        <v>38000</v>
      </c>
      <c r="M364" s="155">
        <v>11</v>
      </c>
      <c r="N364" s="127" t="s">
        <v>549</v>
      </c>
      <c r="O364" s="68" t="s">
        <v>4405</v>
      </c>
      <c r="P364" s="68" t="s">
        <v>4405</v>
      </c>
      <c r="Q364" s="68" t="s">
        <v>4405</v>
      </c>
      <c r="R364" s="74" t="s">
        <v>4405</v>
      </c>
      <c r="S364" s="64" t="s">
        <v>4364</v>
      </c>
      <c r="T364" s="64" t="str">
        <f>IF(ISNA(VLOOKUP(A364,Sheet1!B$3:C$1266,2,FALSE)=TRUE),"NC",VLOOKUP(A364,Sheet1!B$3:C$1266,2,FALSE))</f>
        <v>NC</v>
      </c>
      <c r="U364" s="65" t="str">
        <f>IF(ISNA(VLOOKUP($A364,Sheet1!$B$3:$AH$1266,Sheet1!E$1+(Sheet1!$A$1-1)*10,FALSE))=TRUE,"---",IF(VLOOKUP($A364,Sheet1!$B$3:$AH$1266,Sheet1!E$1+(Sheet1!$A$1-1)*10,FALSE)="---","---", (ROUND(VLOOKUP($A364,Sheet1!$B$3:$AH$1266,Sheet1!E$1+(Sheet1!$A$1-1)*10,FALSE),IF(VLOOKUP($A364,Sheet1!$B$3:$AH$1266,Sheet1!E$1+(Sheet1!$A$1-1)*10,FALSE)&gt;99999,-3,IF(VLOOKUP($A364,Sheet1!$B$3:$AH$1266,Sheet1!E$1+(Sheet1!$A$1-1)*10,FALSE)&gt;9999,-2,IF(VLOOKUP($A364,Sheet1!$B$3:$AH$1266,Sheet1!E$1+(Sheet1!$A$1-1)*10,FALSE)&gt;999,-1,0)))))))</f>
        <v>---</v>
      </c>
      <c r="V364" s="65" t="str">
        <f>IF(ISNA(VLOOKUP($A364,Sheet1!$B$3:$AH$1266,Sheet1!F$1+(Sheet1!$A$1-1)*10,FALSE))=TRUE,"---",IF(VLOOKUP($A364,Sheet1!$B$3:$AH$1266,Sheet1!F$1+(Sheet1!$A$1-1)*10,FALSE)="---","---", (ROUND(VLOOKUP($A364,Sheet1!$B$3:$AH$1266,Sheet1!F$1+(Sheet1!$A$1-1)*10,FALSE),IF(VLOOKUP($A364,Sheet1!$B$3:$AH$1266,Sheet1!F$1+(Sheet1!$A$1-1)*10,FALSE)&gt;99999,-3,IF(VLOOKUP($A364,Sheet1!$B$3:$AH$1266,Sheet1!F$1+(Sheet1!$A$1-1)*10,FALSE)&gt;9999,-2,IF(VLOOKUP($A364,Sheet1!$B$3:$AH$1266,Sheet1!F$1+(Sheet1!$A$1-1)*10,FALSE)&gt;999,-1,0)))))))</f>
        <v>---</v>
      </c>
      <c r="W364" s="65" t="str">
        <f>IF(ISNA(VLOOKUP($A364,Sheet1!$B$3:$AH$1266,Sheet1!G$1+(Sheet1!$A$1-1)*10,FALSE))=TRUE,"---",IF(VLOOKUP($A364,Sheet1!$B$3:$AH$1266,Sheet1!G$1+(Sheet1!$A$1-1)*10,FALSE)="---","---", (ROUND(VLOOKUP($A364,Sheet1!$B$3:$AH$1266,Sheet1!G$1+(Sheet1!$A$1-1)*10,FALSE),IF(VLOOKUP($A364,Sheet1!$B$3:$AH$1266,Sheet1!G$1+(Sheet1!$A$1-1)*10,FALSE)&gt;99999,-3,IF(VLOOKUP($A364,Sheet1!$B$3:$AH$1266,Sheet1!G$1+(Sheet1!$A$1-1)*10,FALSE)&gt;9999,-2,IF(VLOOKUP($A364,Sheet1!$B$3:$AH$1266,Sheet1!G$1+(Sheet1!$A$1-1)*10,FALSE)&gt;999,-1,0)))))))</f>
        <v>---</v>
      </c>
      <c r="X364" s="65" t="str">
        <f>IF(ISNA(VLOOKUP($A364,Sheet1!$B$3:$AH$1266,Sheet1!H$1+(Sheet1!$A$1-1)*10,FALSE))=TRUE,"---",IF(VLOOKUP($A364,Sheet1!$B$3:$AH$1266,Sheet1!H$1+(Sheet1!$A$1-1)*10,FALSE)="---","---", (ROUND(VLOOKUP($A364,Sheet1!$B$3:$AH$1266,Sheet1!H$1+(Sheet1!$A$1-1)*10,FALSE),IF(VLOOKUP($A364,Sheet1!$B$3:$AH$1266,Sheet1!H$1+(Sheet1!$A$1-1)*10,FALSE)&gt;99999,-3,IF(VLOOKUP($A364,Sheet1!$B$3:$AH$1266,Sheet1!H$1+(Sheet1!$A$1-1)*10,FALSE)&gt;9999,-2,IF(VLOOKUP($A364,Sheet1!$B$3:$AH$1266,Sheet1!H$1+(Sheet1!$A$1-1)*10,FALSE)&gt;999,-1,0)))))))</f>
        <v>---</v>
      </c>
      <c r="Y364" s="65" t="str">
        <f>IF(ISNA(VLOOKUP($A364,Sheet1!$B$3:$AH$1266,Sheet1!I$1+(Sheet1!$A$1-1)*10,FALSE))=TRUE,"---",IF(VLOOKUP($A364,Sheet1!$B$3:$AH$1266,Sheet1!I$1+(Sheet1!$A$1-1)*10,FALSE)="---","---", (ROUND(VLOOKUP($A364,Sheet1!$B$3:$AH$1266,Sheet1!I$1+(Sheet1!$A$1-1)*10,FALSE),IF(VLOOKUP($A364,Sheet1!$B$3:$AH$1266,Sheet1!I$1+(Sheet1!$A$1-1)*10,FALSE)&gt;99999,-3,IF(VLOOKUP($A364,Sheet1!$B$3:$AH$1266,Sheet1!I$1+(Sheet1!$A$1-1)*10,FALSE)&gt;9999,-2,IF(VLOOKUP($A364,Sheet1!$B$3:$AH$1266,Sheet1!I$1+(Sheet1!$A$1-1)*10,FALSE)&gt;999,-1,0)))))))</f>
        <v>---</v>
      </c>
      <c r="Z364" s="65" t="str">
        <f>IF(ISNA(VLOOKUP($A364,Sheet1!$B$3:$AH$1266,Sheet1!J$1+(Sheet1!$A$1-1)*10,FALSE))=TRUE,"---",IF(VLOOKUP($A364,Sheet1!$B$3:$AH$1266,Sheet1!J$1+(Sheet1!$A$1-1)*10,FALSE)="---","---", (ROUND(VLOOKUP($A364,Sheet1!$B$3:$AH$1266,Sheet1!J$1+(Sheet1!$A$1-1)*10,FALSE),IF(VLOOKUP($A364,Sheet1!$B$3:$AH$1266,Sheet1!J$1+(Sheet1!$A$1-1)*10,FALSE)&gt;99999,-3,IF(VLOOKUP($A364,Sheet1!$B$3:$AH$1266,Sheet1!J$1+(Sheet1!$A$1-1)*10,FALSE)&gt;9999,-2,IF(VLOOKUP($A364,Sheet1!$B$3:$AH$1266,Sheet1!J$1+(Sheet1!$A$1-1)*10,FALSE)&gt;999,-1,0)))))))</f>
        <v>---</v>
      </c>
      <c r="AA364" s="65" t="str">
        <f>IF(ISNA(VLOOKUP($A364,Sheet1!$B$3:$AH$1266,Sheet1!K$1+(Sheet1!$A$1-1)*10,FALSE))=TRUE,"---",IF(VLOOKUP($A364,Sheet1!$B$3:$AH$1266,Sheet1!K$1+(Sheet1!$A$1-1)*10,FALSE)="---","---", (ROUND(VLOOKUP($A364,Sheet1!$B$3:$AH$1266,Sheet1!K$1+(Sheet1!$A$1-1)*10,FALSE),IF(VLOOKUP($A364,Sheet1!$B$3:$AH$1266,Sheet1!K$1+(Sheet1!$A$1-1)*10,FALSE)&gt;99999,-3,IF(VLOOKUP($A364,Sheet1!$B$3:$AH$1266,Sheet1!K$1+(Sheet1!$A$1-1)*10,FALSE)&gt;9999,-2,IF(VLOOKUP($A364,Sheet1!$B$3:$AH$1266,Sheet1!K$1+(Sheet1!$A$1-1)*10,FALSE)&gt;999,-1,0)))))))</f>
        <v>---</v>
      </c>
      <c r="AB364" s="65" t="str">
        <f>IF(ISNA(VLOOKUP($A364,Sheet1!$B$3:$AH$1266,Sheet1!L$1+(Sheet1!$A$1-1)*10,FALSE))=TRUE,"---",IF(VLOOKUP($A364,Sheet1!$B$3:$AH$1266,Sheet1!L$1+(Sheet1!$A$1-1)*10,FALSE)="---","---", (ROUND(VLOOKUP($A364,Sheet1!$B$3:$AH$1266,Sheet1!L$1+(Sheet1!$A$1-1)*10,FALSE),IF(VLOOKUP($A364,Sheet1!$B$3:$AH$1266,Sheet1!L$1+(Sheet1!$A$1-1)*10,FALSE)&gt;99999,-3,IF(VLOOKUP($A364,Sheet1!$B$3:$AH$1266,Sheet1!L$1+(Sheet1!$A$1-1)*10,FALSE)&gt;9999,-2,IF(VLOOKUP($A364,Sheet1!$B$3:$AH$1266,Sheet1!L$1+(Sheet1!$A$1-1)*10,FALSE)&gt;999,-1,0)))))))</f>
        <v>---</v>
      </c>
      <c r="AC364" s="65" t="str">
        <f>IF(ISNA(VLOOKUP($A364,Sheet1!$B$3:$AH$1266,Sheet1!M$1+(Sheet1!$A$1-1)*10,FALSE))=TRUE,"---",IF(VLOOKUP($A364,Sheet1!$B$3:$AH$1266,Sheet1!M$1+(Sheet1!$A$1-1)*10,FALSE)="---","---", (ROUND(VLOOKUP($A364,Sheet1!$B$3:$AH$1266,Sheet1!M$1+(Sheet1!$A$1-1)*10,FALSE),IF(VLOOKUP($A364,Sheet1!$B$3:$AH$1266,Sheet1!M$1+(Sheet1!$A$1-1)*10,FALSE)&gt;99999,-3,IF(VLOOKUP($A364,Sheet1!$B$3:$AH$1266,Sheet1!M$1+(Sheet1!$A$1-1)*10,FALSE)&gt;9999,-2,IF(VLOOKUP($A364,Sheet1!$B$3:$AH$1266,Sheet1!M$1+(Sheet1!$A$1-1)*10,FALSE)&gt;999,-1,0)))))))</f>
        <v>---</v>
      </c>
      <c r="AD364" s="65" t="str">
        <f>IF(ISNA(VLOOKUP($A364,Sheet1!$B$3:$AH$1266,Sheet1!N$1+(Sheet1!$A$1-1)*10,FALSE))=TRUE,"---",IF(VLOOKUP($A364,Sheet1!$B$3:$AH$1266,Sheet1!N$1+(Sheet1!$A$1-1)*10,FALSE)="---","---", (ROUND(VLOOKUP($A364,Sheet1!$B$3:$AH$1266,Sheet1!N$1+(Sheet1!$A$1-1)*10,FALSE),IF(VLOOKUP($A364,Sheet1!$B$3:$AH$1266,Sheet1!N$1+(Sheet1!$A$1-1)*10,FALSE)&gt;99999,-3,IF(VLOOKUP($A364,Sheet1!$B$3:$AH$1266,Sheet1!N$1+(Sheet1!$A$1-1)*10,FALSE)&gt;9999,-2,IF(VLOOKUP($A364,Sheet1!$B$3:$AH$1266,Sheet1!N$1+(Sheet1!$A$1-1)*10,FALSE)&gt;999,-1,0)))))))</f>
        <v>---</v>
      </c>
    </row>
    <row r="365" spans="1:30" ht="25.5" customHeight="1" x14ac:dyDescent="0.25">
      <c r="A365" s="304" t="s">
        <v>579</v>
      </c>
      <c r="B365" s="393" t="s">
        <v>580</v>
      </c>
      <c r="C365" s="304">
        <v>424707</v>
      </c>
      <c r="D365" s="304">
        <v>734227</v>
      </c>
      <c r="E365" s="305" t="s">
        <v>3007</v>
      </c>
      <c r="F365" s="345" t="s">
        <v>4560</v>
      </c>
      <c r="G365" s="351" t="s">
        <v>31</v>
      </c>
      <c r="H365" s="437">
        <v>3450</v>
      </c>
      <c r="I365" s="119" t="s">
        <v>581</v>
      </c>
      <c r="J365" s="137" t="s">
        <v>4405</v>
      </c>
      <c r="K365" s="118" t="s">
        <v>17</v>
      </c>
      <c r="L365" s="146">
        <v>200000</v>
      </c>
      <c r="M365" s="164">
        <v>58</v>
      </c>
      <c r="N365" s="118" t="s">
        <v>245</v>
      </c>
      <c r="O365" s="71" t="str">
        <f t="shared" si="11"/>
        <v>&lt;0.2</v>
      </c>
      <c r="P365" s="71">
        <f>IF(O365&lt;&gt;"",VLOOKUP($A365,Sheet4!$A$2:$O$1309,14,FALSE)*100,"")</f>
        <v>0.18627693856614336</v>
      </c>
      <c r="Q365" s="71">
        <f>IF(P365&lt;&gt;"",VLOOKUP($A365,Sheet4!$A$2:$O$1309,15,FALSE)*100,"")</f>
        <v>1.8097116450936812</v>
      </c>
      <c r="R365" s="73" t="str">
        <f>IF(O365="&lt;0.2","&gt;500",IF(O365="&gt;50","&lt;2",IF(ISERR(1/O365*100),"",IF(AND((1/O365*100)&gt;=2,(1/O365*100)&lt;=10),MROUND(1/O365*100,1),IF(AND((1/O365*100)&gt;=10,(1/O365*100)&lt;=50),MROUND(1/O365*100,5),IF(AND((1/O365*100)&gt;=50,(1/O365*100)&lt;=104),MROUND(1/O365*100,10),IF(AND((1/O365*100)&gt;=104,(1/O365*100)&lt;=110),"100",IF(AND((1/O365*100)&gt;=110,(1/O365*100)&lt;=180),"&gt;100, &lt;200",IF(AND((1/O365*100)&gt;=180,(1/O365*100)&lt;=220),"200",IF(AND((1/O365*100)&gt;=220,(1/O365*100)&lt;=450),"&gt;200,  &lt;500","500"))))))))))</f>
        <v>&gt;500</v>
      </c>
      <c r="S365" s="357" t="s">
        <v>4364</v>
      </c>
      <c r="T365" s="357" t="str">
        <f>IF(ISNA(VLOOKUP(A365,Sheet1!B$3:C$1266,2,FALSE)=TRUE),"NC",VLOOKUP(A365,Sheet1!B$3:C$1266,2,FALSE))</f>
        <v>Regulated</v>
      </c>
      <c r="U365" s="385">
        <f>IF(ISNA(VLOOKUP($A365,Sheet1!$B$3:$AH$1266,Sheet1!E$1+(Sheet1!$A$1-1)*10,FALSE))=TRUE,"---",IF(VLOOKUP($A365,Sheet1!$B$3:$AH$1266,Sheet1!E$1+(Sheet1!$A$1-1)*10,FALSE)="---","---", (ROUND(VLOOKUP($A365,Sheet1!$B$3:$AH$1266,Sheet1!E$1+(Sheet1!$A$1-1)*10,FALSE),IF(VLOOKUP($A365,Sheet1!$B$3:$AH$1266,Sheet1!E$1+(Sheet1!$A$1-1)*10,FALSE)&gt;99999,-3,IF(VLOOKUP($A365,Sheet1!$B$3:$AH$1266,Sheet1!E$1+(Sheet1!$A$1-1)*10,FALSE)&gt;9999,-2,IF(VLOOKUP($A365,Sheet1!$B$3:$AH$1266,Sheet1!E$1+(Sheet1!$A$1-1)*10,FALSE)&gt;999,-1,0)))))))</f>
        <v>43800</v>
      </c>
      <c r="V365" s="385">
        <f>IF(ISNA(VLOOKUP($A365,Sheet1!$B$3:$AH$1266,Sheet1!F$1+(Sheet1!$A$1-1)*10,FALSE))=TRUE,"---",IF(VLOOKUP($A365,Sheet1!$B$3:$AH$1266,Sheet1!F$1+(Sheet1!$A$1-1)*10,FALSE)="---","---", (ROUND(VLOOKUP($A365,Sheet1!$B$3:$AH$1266,Sheet1!F$1+(Sheet1!$A$1-1)*10,FALSE),IF(VLOOKUP($A365,Sheet1!$B$3:$AH$1266,Sheet1!F$1+(Sheet1!$A$1-1)*10,FALSE)&gt;99999,-3,IF(VLOOKUP($A365,Sheet1!$B$3:$AH$1266,Sheet1!F$1+(Sheet1!$A$1-1)*10,FALSE)&gt;9999,-2,IF(VLOOKUP($A365,Sheet1!$B$3:$AH$1266,Sheet1!F$1+(Sheet1!$A$1-1)*10,FALSE)&gt;999,-1,0)))))))</f>
        <v>51200</v>
      </c>
      <c r="W365" s="385">
        <f>IF(ISNA(VLOOKUP($A365,Sheet1!$B$3:$AH$1266,Sheet1!G$1+(Sheet1!$A$1-1)*10,FALSE))=TRUE,"---",IF(VLOOKUP($A365,Sheet1!$B$3:$AH$1266,Sheet1!G$1+(Sheet1!$A$1-1)*10,FALSE)="---","---", (ROUND(VLOOKUP($A365,Sheet1!$B$3:$AH$1266,Sheet1!G$1+(Sheet1!$A$1-1)*10,FALSE),IF(VLOOKUP($A365,Sheet1!$B$3:$AH$1266,Sheet1!G$1+(Sheet1!$A$1-1)*10,FALSE)&gt;99999,-3,IF(VLOOKUP($A365,Sheet1!$B$3:$AH$1266,Sheet1!G$1+(Sheet1!$A$1-1)*10,FALSE)&gt;9999,-2,IF(VLOOKUP($A365,Sheet1!$B$3:$AH$1266,Sheet1!G$1+(Sheet1!$A$1-1)*10,FALSE)&gt;999,-1,0)))))))</f>
        <v>60100</v>
      </c>
      <c r="X365" s="385">
        <f>IF(ISNA(VLOOKUP($A365,Sheet1!$B$3:$AH$1266,Sheet1!H$1+(Sheet1!$A$1-1)*10,FALSE))=TRUE,"---",IF(VLOOKUP($A365,Sheet1!$B$3:$AH$1266,Sheet1!H$1+(Sheet1!$A$1-1)*10,FALSE)="---","---", (ROUND(VLOOKUP($A365,Sheet1!$B$3:$AH$1266,Sheet1!H$1+(Sheet1!$A$1-1)*10,FALSE),IF(VLOOKUP($A365,Sheet1!$B$3:$AH$1266,Sheet1!H$1+(Sheet1!$A$1-1)*10,FALSE)&gt;99999,-3,IF(VLOOKUP($A365,Sheet1!$B$3:$AH$1266,Sheet1!H$1+(Sheet1!$A$1-1)*10,FALSE)&gt;9999,-2,IF(VLOOKUP($A365,Sheet1!$B$3:$AH$1266,Sheet1!H$1+(Sheet1!$A$1-1)*10,FALSE)&gt;999,-1,0)))))))</f>
        <v>81600</v>
      </c>
      <c r="Y365" s="385">
        <f>IF(ISNA(VLOOKUP($A365,Sheet1!$B$3:$AH$1266,Sheet1!I$1+(Sheet1!$A$1-1)*10,FALSE))=TRUE,"---",IF(VLOOKUP($A365,Sheet1!$B$3:$AH$1266,Sheet1!I$1+(Sheet1!$A$1-1)*10,FALSE)="---","---", (ROUND(VLOOKUP($A365,Sheet1!$B$3:$AH$1266,Sheet1!I$1+(Sheet1!$A$1-1)*10,FALSE),IF(VLOOKUP($A365,Sheet1!$B$3:$AH$1266,Sheet1!I$1+(Sheet1!$A$1-1)*10,FALSE)&gt;99999,-3,IF(VLOOKUP($A365,Sheet1!$B$3:$AH$1266,Sheet1!I$1+(Sheet1!$A$1-1)*10,FALSE)&gt;9999,-2,IF(VLOOKUP($A365,Sheet1!$B$3:$AH$1266,Sheet1!I$1+(Sheet1!$A$1-1)*10,FALSE)&gt;999,-1,0)))))))</f>
        <v>95300</v>
      </c>
      <c r="Z365" s="385">
        <f>IF(ISNA(VLOOKUP($A365,Sheet1!$B$3:$AH$1266,Sheet1!J$1+(Sheet1!$A$1-1)*10,FALSE))=TRUE,"---",IF(VLOOKUP($A365,Sheet1!$B$3:$AH$1266,Sheet1!J$1+(Sheet1!$A$1-1)*10,FALSE)="---","---", (ROUND(VLOOKUP($A365,Sheet1!$B$3:$AH$1266,Sheet1!J$1+(Sheet1!$A$1-1)*10,FALSE),IF(VLOOKUP($A365,Sheet1!$B$3:$AH$1266,Sheet1!J$1+(Sheet1!$A$1-1)*10,FALSE)&gt;99999,-3,IF(VLOOKUP($A365,Sheet1!$B$3:$AH$1266,Sheet1!J$1+(Sheet1!$A$1-1)*10,FALSE)&gt;9999,-2,IF(VLOOKUP($A365,Sheet1!$B$3:$AH$1266,Sheet1!J$1+(Sheet1!$A$1-1)*10,FALSE)&gt;999,-1,0)))))))</f>
        <v>112000</v>
      </c>
      <c r="AA365" s="385">
        <f>IF(ISNA(VLOOKUP($A365,Sheet1!$B$3:$AH$1266,Sheet1!K$1+(Sheet1!$A$1-1)*10,FALSE))=TRUE,"---",IF(VLOOKUP($A365,Sheet1!$B$3:$AH$1266,Sheet1!K$1+(Sheet1!$A$1-1)*10,FALSE)="---","---", (ROUND(VLOOKUP($A365,Sheet1!$B$3:$AH$1266,Sheet1!K$1+(Sheet1!$A$1-1)*10,FALSE),IF(VLOOKUP($A365,Sheet1!$B$3:$AH$1266,Sheet1!K$1+(Sheet1!$A$1-1)*10,FALSE)&gt;99999,-3,IF(VLOOKUP($A365,Sheet1!$B$3:$AH$1266,Sheet1!K$1+(Sheet1!$A$1-1)*10,FALSE)&gt;9999,-2,IF(VLOOKUP($A365,Sheet1!$B$3:$AH$1266,Sheet1!K$1+(Sheet1!$A$1-1)*10,FALSE)&gt;999,-1,0)))))))</f>
        <v>124000</v>
      </c>
      <c r="AB365" s="385">
        <f>IF(ISNA(VLOOKUP($A365,Sheet1!$B$3:$AH$1266,Sheet1!L$1+(Sheet1!$A$1-1)*10,FALSE))=TRUE,"---",IF(VLOOKUP($A365,Sheet1!$B$3:$AH$1266,Sheet1!L$1+(Sheet1!$A$1-1)*10,FALSE)="---","---", (ROUND(VLOOKUP($A365,Sheet1!$B$3:$AH$1266,Sheet1!L$1+(Sheet1!$A$1-1)*10,FALSE),IF(VLOOKUP($A365,Sheet1!$B$3:$AH$1266,Sheet1!L$1+(Sheet1!$A$1-1)*10,FALSE)&gt;99999,-3,IF(VLOOKUP($A365,Sheet1!$B$3:$AH$1266,Sheet1!L$1+(Sheet1!$A$1-1)*10,FALSE)&gt;9999,-2,IF(VLOOKUP($A365,Sheet1!$B$3:$AH$1266,Sheet1!L$1+(Sheet1!$A$1-1)*10,FALSE)&gt;999,-1,0)))))))</f>
        <v>136000</v>
      </c>
      <c r="AC365" s="385">
        <f>IF(ISNA(VLOOKUP($A365,Sheet1!$B$3:$AH$1266,Sheet1!M$1+(Sheet1!$A$1-1)*10,FALSE))=TRUE,"---",IF(VLOOKUP($A365,Sheet1!$B$3:$AH$1266,Sheet1!M$1+(Sheet1!$A$1-1)*10,FALSE)="---","---", (ROUND(VLOOKUP($A365,Sheet1!$B$3:$AH$1266,Sheet1!M$1+(Sheet1!$A$1-1)*10,FALSE),IF(VLOOKUP($A365,Sheet1!$B$3:$AH$1266,Sheet1!M$1+(Sheet1!$A$1-1)*10,FALSE)&gt;99999,-3,IF(VLOOKUP($A365,Sheet1!$B$3:$AH$1266,Sheet1!M$1+(Sheet1!$A$1-1)*10,FALSE)&gt;9999,-2,IF(VLOOKUP($A365,Sheet1!$B$3:$AH$1266,Sheet1!M$1+(Sheet1!$A$1-1)*10,FALSE)&gt;999,-1,0)))))))</f>
        <v>148000</v>
      </c>
      <c r="AD365" s="385">
        <f>IF(ISNA(VLOOKUP($A365,Sheet1!$B$3:$AH$1266,Sheet1!N$1+(Sheet1!$A$1-1)*10,FALSE))=TRUE,"---",IF(VLOOKUP($A365,Sheet1!$B$3:$AH$1266,Sheet1!N$1+(Sheet1!$A$1-1)*10,FALSE)="---","---", (ROUND(VLOOKUP($A365,Sheet1!$B$3:$AH$1266,Sheet1!N$1+(Sheet1!$A$1-1)*10,FALSE),IF(VLOOKUP($A365,Sheet1!$B$3:$AH$1266,Sheet1!N$1+(Sheet1!$A$1-1)*10,FALSE)&gt;99999,-3,IF(VLOOKUP($A365,Sheet1!$B$3:$AH$1266,Sheet1!N$1+(Sheet1!$A$1-1)*10,FALSE)&gt;9999,-2,IF(VLOOKUP($A365,Sheet1!$B$3:$AH$1266,Sheet1!N$1+(Sheet1!$A$1-1)*10,FALSE)&gt;999,-1,0)))))))</f>
        <v>163000</v>
      </c>
    </row>
    <row r="366" spans="1:30" ht="25.5" customHeight="1" x14ac:dyDescent="0.25">
      <c r="A366" s="304"/>
      <c r="B366" s="346"/>
      <c r="C366" s="304"/>
      <c r="D366" s="304"/>
      <c r="E366" s="305" t="e">
        <v>#N/A</v>
      </c>
      <c r="F366" s="346"/>
      <c r="G366" s="352"/>
      <c r="H366" s="437"/>
      <c r="I366" s="119">
        <v>23442</v>
      </c>
      <c r="J366" s="120">
        <v>23.15</v>
      </c>
      <c r="K366" s="121" t="s">
        <v>4405</v>
      </c>
      <c r="L366" s="122">
        <v>143000</v>
      </c>
      <c r="M366" s="123">
        <v>41.4</v>
      </c>
      <c r="N366" s="118" t="s">
        <v>582</v>
      </c>
      <c r="O366" s="71" t="s">
        <v>4405</v>
      </c>
      <c r="P366" s="71" t="s">
        <v>4405</v>
      </c>
      <c r="Q366" s="71" t="s">
        <v>4405</v>
      </c>
      <c r="R366" s="73" t="s">
        <v>4405</v>
      </c>
      <c r="S366" s="357" t="e">
        <v>#N/A</v>
      </c>
      <c r="T366" s="357" t="str">
        <f>IF(ISNA(VLOOKUP(A366,Sheet1!B$3:C$1266,2,FALSE)=TRUE),"ND",VLOOKUP(A366,Sheet1!B$3:C$1266,2,FALSE))</f>
        <v>ND</v>
      </c>
      <c r="U366" s="385" t="str">
        <f>IF(ISNA(VLOOKUP($A366,Sheet1!$B$3:$AH$1266,Sheet1!E$1+(Sheet1!$A$1-1)*10,FALSE))=TRUE,"---",IF(VLOOKUP($A366,Sheet1!$B$3:$AH$1266,Sheet1!E$1+(Sheet1!$A$1-1)*10,FALSE)="---","---", (ROUND(VLOOKUP($A366,Sheet1!$B$3:$AH$1266,Sheet1!E$1+(Sheet1!$A$1-1)*10,FALSE),IF(VLOOKUP($A366,Sheet1!$B$3:$AH$1266,Sheet1!E$1+(Sheet1!$A$1-1)*10,FALSE)&gt;99999,-3,IF(VLOOKUP($A366,Sheet1!$B$3:$AH$1266,Sheet1!E$1+(Sheet1!$A$1-1)*10,FALSE)&gt;9999,-2,IF(VLOOKUP($A366,Sheet1!$B$3:$AH$1266,Sheet1!E$1+(Sheet1!$A$1-1)*10,FALSE)&gt;999,-1,0)))))))</f>
        <v>---</v>
      </c>
      <c r="V366" s="385" t="str">
        <f>IF(ISNA(VLOOKUP($A366,Sheet1!$B$3:$AH$1266,Sheet1!F$1+(Sheet1!$A$1-1)*10,FALSE))=TRUE,"---",IF(VLOOKUP($A366,Sheet1!$B$3:$AH$1266,Sheet1!F$1+(Sheet1!$A$1-1)*10,FALSE)="---","---", (ROUND(VLOOKUP($A366,Sheet1!$B$3:$AH$1266,Sheet1!F$1+(Sheet1!$A$1-1)*10,FALSE),IF(VLOOKUP($A366,Sheet1!$B$3:$AH$1266,Sheet1!F$1+(Sheet1!$A$1-1)*10,FALSE)&gt;99999,-3,IF(VLOOKUP($A366,Sheet1!$B$3:$AH$1266,Sheet1!F$1+(Sheet1!$A$1-1)*10,FALSE)&gt;9999,-2,IF(VLOOKUP($A366,Sheet1!$B$3:$AH$1266,Sheet1!F$1+(Sheet1!$A$1-1)*10,FALSE)&gt;999,-1,0)))))))</f>
        <v>---</v>
      </c>
      <c r="W366" s="385" t="str">
        <f>IF(ISNA(VLOOKUP($A366,Sheet1!$B$3:$AH$1266,Sheet1!G$1+(Sheet1!$A$1-1)*10,FALSE))=TRUE,"---",IF(VLOOKUP($A366,Sheet1!$B$3:$AH$1266,Sheet1!G$1+(Sheet1!$A$1-1)*10,FALSE)="---","---", (ROUND(VLOOKUP($A366,Sheet1!$B$3:$AH$1266,Sheet1!G$1+(Sheet1!$A$1-1)*10,FALSE),IF(VLOOKUP($A366,Sheet1!$B$3:$AH$1266,Sheet1!G$1+(Sheet1!$A$1-1)*10,FALSE)&gt;99999,-3,IF(VLOOKUP($A366,Sheet1!$B$3:$AH$1266,Sheet1!G$1+(Sheet1!$A$1-1)*10,FALSE)&gt;9999,-2,IF(VLOOKUP($A366,Sheet1!$B$3:$AH$1266,Sheet1!G$1+(Sheet1!$A$1-1)*10,FALSE)&gt;999,-1,0)))))))</f>
        <v>---</v>
      </c>
      <c r="X366" s="385" t="str">
        <f>IF(ISNA(VLOOKUP($A366,Sheet1!$B$3:$AH$1266,Sheet1!H$1+(Sheet1!$A$1-1)*10,FALSE))=TRUE,"---",IF(VLOOKUP($A366,Sheet1!$B$3:$AH$1266,Sheet1!H$1+(Sheet1!$A$1-1)*10,FALSE)="---","---", (ROUND(VLOOKUP($A366,Sheet1!$B$3:$AH$1266,Sheet1!H$1+(Sheet1!$A$1-1)*10,FALSE),IF(VLOOKUP($A366,Sheet1!$B$3:$AH$1266,Sheet1!H$1+(Sheet1!$A$1-1)*10,FALSE)&gt;99999,-3,IF(VLOOKUP($A366,Sheet1!$B$3:$AH$1266,Sheet1!H$1+(Sheet1!$A$1-1)*10,FALSE)&gt;9999,-2,IF(VLOOKUP($A366,Sheet1!$B$3:$AH$1266,Sheet1!H$1+(Sheet1!$A$1-1)*10,FALSE)&gt;999,-1,0)))))))</f>
        <v>---</v>
      </c>
      <c r="Y366" s="385" t="str">
        <f>IF(ISNA(VLOOKUP($A366,Sheet1!$B$3:$AH$1266,Sheet1!I$1+(Sheet1!$A$1-1)*10,FALSE))=TRUE,"---",IF(VLOOKUP($A366,Sheet1!$B$3:$AH$1266,Sheet1!I$1+(Sheet1!$A$1-1)*10,FALSE)="---","---", (ROUND(VLOOKUP($A366,Sheet1!$B$3:$AH$1266,Sheet1!I$1+(Sheet1!$A$1-1)*10,FALSE),IF(VLOOKUP($A366,Sheet1!$B$3:$AH$1266,Sheet1!I$1+(Sheet1!$A$1-1)*10,FALSE)&gt;99999,-3,IF(VLOOKUP($A366,Sheet1!$B$3:$AH$1266,Sheet1!I$1+(Sheet1!$A$1-1)*10,FALSE)&gt;9999,-2,IF(VLOOKUP($A366,Sheet1!$B$3:$AH$1266,Sheet1!I$1+(Sheet1!$A$1-1)*10,FALSE)&gt;999,-1,0)))))))</f>
        <v>---</v>
      </c>
      <c r="Z366" s="385" t="str">
        <f>IF(ISNA(VLOOKUP($A366,Sheet1!$B$3:$AH$1266,Sheet1!J$1+(Sheet1!$A$1-1)*10,FALSE))=TRUE,"---",IF(VLOOKUP($A366,Sheet1!$B$3:$AH$1266,Sheet1!J$1+(Sheet1!$A$1-1)*10,FALSE)="---","---", (ROUND(VLOOKUP($A366,Sheet1!$B$3:$AH$1266,Sheet1!J$1+(Sheet1!$A$1-1)*10,FALSE),IF(VLOOKUP($A366,Sheet1!$B$3:$AH$1266,Sheet1!J$1+(Sheet1!$A$1-1)*10,FALSE)&gt;99999,-3,IF(VLOOKUP($A366,Sheet1!$B$3:$AH$1266,Sheet1!J$1+(Sheet1!$A$1-1)*10,FALSE)&gt;9999,-2,IF(VLOOKUP($A366,Sheet1!$B$3:$AH$1266,Sheet1!J$1+(Sheet1!$A$1-1)*10,FALSE)&gt;999,-1,0)))))))</f>
        <v>---</v>
      </c>
      <c r="AA366" s="385" t="str">
        <f>IF(ISNA(VLOOKUP($A366,Sheet1!$B$3:$AH$1266,Sheet1!K$1+(Sheet1!$A$1-1)*10,FALSE))=TRUE,"---",IF(VLOOKUP($A366,Sheet1!$B$3:$AH$1266,Sheet1!K$1+(Sheet1!$A$1-1)*10,FALSE)="---","---", (ROUND(VLOOKUP($A366,Sheet1!$B$3:$AH$1266,Sheet1!K$1+(Sheet1!$A$1-1)*10,FALSE),IF(VLOOKUP($A366,Sheet1!$B$3:$AH$1266,Sheet1!K$1+(Sheet1!$A$1-1)*10,FALSE)&gt;99999,-3,IF(VLOOKUP($A366,Sheet1!$B$3:$AH$1266,Sheet1!K$1+(Sheet1!$A$1-1)*10,FALSE)&gt;9999,-2,IF(VLOOKUP($A366,Sheet1!$B$3:$AH$1266,Sheet1!K$1+(Sheet1!$A$1-1)*10,FALSE)&gt;999,-1,0)))))))</f>
        <v>---</v>
      </c>
      <c r="AB366" s="385" t="str">
        <f>IF(ISNA(VLOOKUP($A366,Sheet1!$B$3:$AH$1266,Sheet1!L$1+(Sheet1!$A$1-1)*10,FALSE))=TRUE,"---",IF(VLOOKUP($A366,Sheet1!$B$3:$AH$1266,Sheet1!L$1+(Sheet1!$A$1-1)*10,FALSE)="---","---", (ROUND(VLOOKUP($A366,Sheet1!$B$3:$AH$1266,Sheet1!L$1+(Sheet1!$A$1-1)*10,FALSE),IF(VLOOKUP($A366,Sheet1!$B$3:$AH$1266,Sheet1!L$1+(Sheet1!$A$1-1)*10,FALSE)&gt;99999,-3,IF(VLOOKUP($A366,Sheet1!$B$3:$AH$1266,Sheet1!L$1+(Sheet1!$A$1-1)*10,FALSE)&gt;9999,-2,IF(VLOOKUP($A366,Sheet1!$B$3:$AH$1266,Sheet1!L$1+(Sheet1!$A$1-1)*10,FALSE)&gt;999,-1,0)))))))</f>
        <v>---</v>
      </c>
      <c r="AC366" s="385" t="str">
        <f>IF(ISNA(VLOOKUP($A366,Sheet1!$B$3:$AH$1266,Sheet1!M$1+(Sheet1!$A$1-1)*10,FALSE))=TRUE,"---",IF(VLOOKUP($A366,Sheet1!$B$3:$AH$1266,Sheet1!M$1+(Sheet1!$A$1-1)*10,FALSE)="---","---", (ROUND(VLOOKUP($A366,Sheet1!$B$3:$AH$1266,Sheet1!M$1+(Sheet1!$A$1-1)*10,FALSE),IF(VLOOKUP($A366,Sheet1!$B$3:$AH$1266,Sheet1!M$1+(Sheet1!$A$1-1)*10,FALSE)&gt;99999,-3,IF(VLOOKUP($A366,Sheet1!$B$3:$AH$1266,Sheet1!M$1+(Sheet1!$A$1-1)*10,FALSE)&gt;9999,-2,IF(VLOOKUP($A366,Sheet1!$B$3:$AH$1266,Sheet1!M$1+(Sheet1!$A$1-1)*10,FALSE)&gt;999,-1,0)))))))</f>
        <v>---</v>
      </c>
      <c r="AD366" s="385" t="str">
        <f>IF(ISNA(VLOOKUP($A366,Sheet1!$B$3:$AH$1266,Sheet1!N$1+(Sheet1!$A$1-1)*10,FALSE))=TRUE,"---",IF(VLOOKUP($A366,Sheet1!$B$3:$AH$1266,Sheet1!N$1+(Sheet1!$A$1-1)*10,FALSE)="---","---", (ROUND(VLOOKUP($A366,Sheet1!$B$3:$AH$1266,Sheet1!N$1+(Sheet1!$A$1-1)*10,FALSE),IF(VLOOKUP($A366,Sheet1!$B$3:$AH$1266,Sheet1!N$1+(Sheet1!$A$1-1)*10,FALSE)&gt;99999,-3,IF(VLOOKUP($A366,Sheet1!$B$3:$AH$1266,Sheet1!N$1+(Sheet1!$A$1-1)*10,FALSE)&gt;9999,-2,IF(VLOOKUP($A366,Sheet1!$B$3:$AH$1266,Sheet1!N$1+(Sheet1!$A$1-1)*10,FALSE)&gt;999,-1,0)))))))</f>
        <v>---</v>
      </c>
    </row>
    <row r="367" spans="1:30" ht="25.5" customHeight="1" x14ac:dyDescent="0.25">
      <c r="A367" s="304"/>
      <c r="B367" s="346"/>
      <c r="C367" s="304"/>
      <c r="D367" s="304"/>
      <c r="E367" s="305" t="e">
        <v>#N/A</v>
      </c>
      <c r="F367" s="355"/>
      <c r="G367" s="372"/>
      <c r="H367" s="437"/>
      <c r="I367" s="119">
        <v>5937</v>
      </c>
      <c r="J367" s="137" t="s">
        <v>4405</v>
      </c>
      <c r="K367" s="118" t="s">
        <v>17</v>
      </c>
      <c r="L367" s="122">
        <v>115000</v>
      </c>
      <c r="M367" s="123">
        <v>33.299999999999997</v>
      </c>
      <c r="N367" s="118" t="s">
        <v>288</v>
      </c>
      <c r="O367" s="71" t="s">
        <v>4405</v>
      </c>
      <c r="P367" s="71" t="s">
        <v>4405</v>
      </c>
      <c r="Q367" s="71" t="s">
        <v>4405</v>
      </c>
      <c r="R367" s="73" t="s">
        <v>4405</v>
      </c>
      <c r="S367" s="357" t="e">
        <v>#N/A</v>
      </c>
      <c r="T367" s="357" t="str">
        <f>IF(ISNA(VLOOKUP(A367,Sheet1!B$3:C$1266,2,FALSE)=TRUE),"ND",VLOOKUP(A367,Sheet1!B$3:C$1266,2,FALSE))</f>
        <v>ND</v>
      </c>
      <c r="U367" s="385" t="str">
        <f>IF(ISNA(VLOOKUP($A367,Sheet1!$B$3:$AH$1266,Sheet1!E$1+(Sheet1!$A$1-1)*10,FALSE))=TRUE,"---",IF(VLOOKUP($A367,Sheet1!$B$3:$AH$1266,Sheet1!E$1+(Sheet1!$A$1-1)*10,FALSE)="---","---", (ROUND(VLOOKUP($A367,Sheet1!$B$3:$AH$1266,Sheet1!E$1+(Sheet1!$A$1-1)*10,FALSE),IF(VLOOKUP($A367,Sheet1!$B$3:$AH$1266,Sheet1!E$1+(Sheet1!$A$1-1)*10,FALSE)&gt;99999,-3,IF(VLOOKUP($A367,Sheet1!$B$3:$AH$1266,Sheet1!E$1+(Sheet1!$A$1-1)*10,FALSE)&gt;9999,-2,IF(VLOOKUP($A367,Sheet1!$B$3:$AH$1266,Sheet1!E$1+(Sheet1!$A$1-1)*10,FALSE)&gt;999,-1,0)))))))</f>
        <v>---</v>
      </c>
      <c r="V367" s="385" t="str">
        <f>IF(ISNA(VLOOKUP($A367,Sheet1!$B$3:$AH$1266,Sheet1!F$1+(Sheet1!$A$1-1)*10,FALSE))=TRUE,"---",IF(VLOOKUP($A367,Sheet1!$B$3:$AH$1266,Sheet1!F$1+(Sheet1!$A$1-1)*10,FALSE)="---","---", (ROUND(VLOOKUP($A367,Sheet1!$B$3:$AH$1266,Sheet1!F$1+(Sheet1!$A$1-1)*10,FALSE),IF(VLOOKUP($A367,Sheet1!$B$3:$AH$1266,Sheet1!F$1+(Sheet1!$A$1-1)*10,FALSE)&gt;99999,-3,IF(VLOOKUP($A367,Sheet1!$B$3:$AH$1266,Sheet1!F$1+(Sheet1!$A$1-1)*10,FALSE)&gt;9999,-2,IF(VLOOKUP($A367,Sheet1!$B$3:$AH$1266,Sheet1!F$1+(Sheet1!$A$1-1)*10,FALSE)&gt;999,-1,0)))))))</f>
        <v>---</v>
      </c>
      <c r="W367" s="385" t="str">
        <f>IF(ISNA(VLOOKUP($A367,Sheet1!$B$3:$AH$1266,Sheet1!G$1+(Sheet1!$A$1-1)*10,FALSE))=TRUE,"---",IF(VLOOKUP($A367,Sheet1!$B$3:$AH$1266,Sheet1!G$1+(Sheet1!$A$1-1)*10,FALSE)="---","---", (ROUND(VLOOKUP($A367,Sheet1!$B$3:$AH$1266,Sheet1!G$1+(Sheet1!$A$1-1)*10,FALSE),IF(VLOOKUP($A367,Sheet1!$B$3:$AH$1266,Sheet1!G$1+(Sheet1!$A$1-1)*10,FALSE)&gt;99999,-3,IF(VLOOKUP($A367,Sheet1!$B$3:$AH$1266,Sheet1!G$1+(Sheet1!$A$1-1)*10,FALSE)&gt;9999,-2,IF(VLOOKUP($A367,Sheet1!$B$3:$AH$1266,Sheet1!G$1+(Sheet1!$A$1-1)*10,FALSE)&gt;999,-1,0)))))))</f>
        <v>---</v>
      </c>
      <c r="X367" s="385" t="str">
        <f>IF(ISNA(VLOOKUP($A367,Sheet1!$B$3:$AH$1266,Sheet1!H$1+(Sheet1!$A$1-1)*10,FALSE))=TRUE,"---",IF(VLOOKUP($A367,Sheet1!$B$3:$AH$1266,Sheet1!H$1+(Sheet1!$A$1-1)*10,FALSE)="---","---", (ROUND(VLOOKUP($A367,Sheet1!$B$3:$AH$1266,Sheet1!H$1+(Sheet1!$A$1-1)*10,FALSE),IF(VLOOKUP($A367,Sheet1!$B$3:$AH$1266,Sheet1!H$1+(Sheet1!$A$1-1)*10,FALSE)&gt;99999,-3,IF(VLOOKUP($A367,Sheet1!$B$3:$AH$1266,Sheet1!H$1+(Sheet1!$A$1-1)*10,FALSE)&gt;9999,-2,IF(VLOOKUP($A367,Sheet1!$B$3:$AH$1266,Sheet1!H$1+(Sheet1!$A$1-1)*10,FALSE)&gt;999,-1,0)))))))</f>
        <v>---</v>
      </c>
      <c r="Y367" s="385" t="str">
        <f>IF(ISNA(VLOOKUP($A367,Sheet1!$B$3:$AH$1266,Sheet1!I$1+(Sheet1!$A$1-1)*10,FALSE))=TRUE,"---",IF(VLOOKUP($A367,Sheet1!$B$3:$AH$1266,Sheet1!I$1+(Sheet1!$A$1-1)*10,FALSE)="---","---", (ROUND(VLOOKUP($A367,Sheet1!$B$3:$AH$1266,Sheet1!I$1+(Sheet1!$A$1-1)*10,FALSE),IF(VLOOKUP($A367,Sheet1!$B$3:$AH$1266,Sheet1!I$1+(Sheet1!$A$1-1)*10,FALSE)&gt;99999,-3,IF(VLOOKUP($A367,Sheet1!$B$3:$AH$1266,Sheet1!I$1+(Sheet1!$A$1-1)*10,FALSE)&gt;9999,-2,IF(VLOOKUP($A367,Sheet1!$B$3:$AH$1266,Sheet1!I$1+(Sheet1!$A$1-1)*10,FALSE)&gt;999,-1,0)))))))</f>
        <v>---</v>
      </c>
      <c r="Z367" s="385" t="str">
        <f>IF(ISNA(VLOOKUP($A367,Sheet1!$B$3:$AH$1266,Sheet1!J$1+(Sheet1!$A$1-1)*10,FALSE))=TRUE,"---",IF(VLOOKUP($A367,Sheet1!$B$3:$AH$1266,Sheet1!J$1+(Sheet1!$A$1-1)*10,FALSE)="---","---", (ROUND(VLOOKUP($A367,Sheet1!$B$3:$AH$1266,Sheet1!J$1+(Sheet1!$A$1-1)*10,FALSE),IF(VLOOKUP($A367,Sheet1!$B$3:$AH$1266,Sheet1!J$1+(Sheet1!$A$1-1)*10,FALSE)&gt;99999,-3,IF(VLOOKUP($A367,Sheet1!$B$3:$AH$1266,Sheet1!J$1+(Sheet1!$A$1-1)*10,FALSE)&gt;9999,-2,IF(VLOOKUP($A367,Sheet1!$B$3:$AH$1266,Sheet1!J$1+(Sheet1!$A$1-1)*10,FALSE)&gt;999,-1,0)))))))</f>
        <v>---</v>
      </c>
      <c r="AA367" s="385" t="str">
        <f>IF(ISNA(VLOOKUP($A367,Sheet1!$B$3:$AH$1266,Sheet1!K$1+(Sheet1!$A$1-1)*10,FALSE))=TRUE,"---",IF(VLOOKUP($A367,Sheet1!$B$3:$AH$1266,Sheet1!K$1+(Sheet1!$A$1-1)*10,FALSE)="---","---", (ROUND(VLOOKUP($A367,Sheet1!$B$3:$AH$1266,Sheet1!K$1+(Sheet1!$A$1-1)*10,FALSE),IF(VLOOKUP($A367,Sheet1!$B$3:$AH$1266,Sheet1!K$1+(Sheet1!$A$1-1)*10,FALSE)&gt;99999,-3,IF(VLOOKUP($A367,Sheet1!$B$3:$AH$1266,Sheet1!K$1+(Sheet1!$A$1-1)*10,FALSE)&gt;9999,-2,IF(VLOOKUP($A367,Sheet1!$B$3:$AH$1266,Sheet1!K$1+(Sheet1!$A$1-1)*10,FALSE)&gt;999,-1,0)))))))</f>
        <v>---</v>
      </c>
      <c r="AB367" s="385" t="str">
        <f>IF(ISNA(VLOOKUP($A367,Sheet1!$B$3:$AH$1266,Sheet1!L$1+(Sheet1!$A$1-1)*10,FALSE))=TRUE,"---",IF(VLOOKUP($A367,Sheet1!$B$3:$AH$1266,Sheet1!L$1+(Sheet1!$A$1-1)*10,FALSE)="---","---", (ROUND(VLOOKUP($A367,Sheet1!$B$3:$AH$1266,Sheet1!L$1+(Sheet1!$A$1-1)*10,FALSE),IF(VLOOKUP($A367,Sheet1!$B$3:$AH$1266,Sheet1!L$1+(Sheet1!$A$1-1)*10,FALSE)&gt;99999,-3,IF(VLOOKUP($A367,Sheet1!$B$3:$AH$1266,Sheet1!L$1+(Sheet1!$A$1-1)*10,FALSE)&gt;9999,-2,IF(VLOOKUP($A367,Sheet1!$B$3:$AH$1266,Sheet1!L$1+(Sheet1!$A$1-1)*10,FALSE)&gt;999,-1,0)))))))</f>
        <v>---</v>
      </c>
      <c r="AC367" s="385" t="str">
        <f>IF(ISNA(VLOOKUP($A367,Sheet1!$B$3:$AH$1266,Sheet1!M$1+(Sheet1!$A$1-1)*10,FALSE))=TRUE,"---",IF(VLOOKUP($A367,Sheet1!$B$3:$AH$1266,Sheet1!M$1+(Sheet1!$A$1-1)*10,FALSE)="---","---", (ROUND(VLOOKUP($A367,Sheet1!$B$3:$AH$1266,Sheet1!M$1+(Sheet1!$A$1-1)*10,FALSE),IF(VLOOKUP($A367,Sheet1!$B$3:$AH$1266,Sheet1!M$1+(Sheet1!$A$1-1)*10,FALSE)&gt;99999,-3,IF(VLOOKUP($A367,Sheet1!$B$3:$AH$1266,Sheet1!M$1+(Sheet1!$A$1-1)*10,FALSE)&gt;9999,-2,IF(VLOOKUP($A367,Sheet1!$B$3:$AH$1266,Sheet1!M$1+(Sheet1!$A$1-1)*10,FALSE)&gt;999,-1,0)))))))</f>
        <v>---</v>
      </c>
      <c r="AD367" s="385" t="str">
        <f>IF(ISNA(VLOOKUP($A367,Sheet1!$B$3:$AH$1266,Sheet1!N$1+(Sheet1!$A$1-1)*10,FALSE))=TRUE,"---",IF(VLOOKUP($A367,Sheet1!$B$3:$AH$1266,Sheet1!N$1+(Sheet1!$A$1-1)*10,FALSE)="---","---", (ROUND(VLOOKUP($A367,Sheet1!$B$3:$AH$1266,Sheet1!N$1+(Sheet1!$A$1-1)*10,FALSE),IF(VLOOKUP($A367,Sheet1!$B$3:$AH$1266,Sheet1!N$1+(Sheet1!$A$1-1)*10,FALSE)&gt;99999,-3,IF(VLOOKUP($A367,Sheet1!$B$3:$AH$1266,Sheet1!N$1+(Sheet1!$A$1-1)*10,FALSE)&gt;9999,-2,IF(VLOOKUP($A367,Sheet1!$B$3:$AH$1266,Sheet1!N$1+(Sheet1!$A$1-1)*10,FALSE)&gt;999,-1,0)))))))</f>
        <v>---</v>
      </c>
    </row>
    <row r="368" spans="1:30" ht="25.5" customHeight="1" thickBot="1" x14ac:dyDescent="0.3">
      <c r="A368" s="313" t="s">
        <v>4402</v>
      </c>
      <c r="B368" s="313"/>
      <c r="C368" s="313"/>
      <c r="D368" s="313"/>
      <c r="E368" s="313"/>
      <c r="F368" s="313"/>
      <c r="G368" s="313"/>
      <c r="H368" s="313"/>
      <c r="I368" s="313"/>
      <c r="J368" s="313"/>
      <c r="K368" s="313"/>
      <c r="L368" s="313"/>
      <c r="M368" s="313"/>
      <c r="N368" s="313"/>
      <c r="O368" s="313"/>
      <c r="P368" s="313"/>
      <c r="Q368" s="313"/>
      <c r="R368" s="313"/>
      <c r="S368" s="313"/>
      <c r="T368" s="313"/>
      <c r="U368" s="313"/>
      <c r="V368" s="313"/>
      <c r="W368" s="313"/>
      <c r="X368" s="313"/>
      <c r="Y368" s="313"/>
      <c r="Z368" s="313"/>
      <c r="AA368" s="313"/>
      <c r="AB368" s="313"/>
      <c r="AC368" s="313"/>
      <c r="AD368" s="313"/>
    </row>
    <row r="369" spans="1:30" ht="25.5" customHeight="1" thickTop="1" x14ac:dyDescent="0.25">
      <c r="A369" s="303" t="s">
        <v>583</v>
      </c>
      <c r="B369" s="330" t="s">
        <v>584</v>
      </c>
      <c r="C369" s="303">
        <v>424508</v>
      </c>
      <c r="D369" s="303">
        <v>734120</v>
      </c>
      <c r="E369" s="307" t="s">
        <v>3007</v>
      </c>
      <c r="F369" s="331" t="s">
        <v>4561</v>
      </c>
      <c r="G369" s="319" t="s">
        <v>31</v>
      </c>
      <c r="H369" s="433">
        <v>8100</v>
      </c>
      <c r="I369" s="106">
        <v>13228</v>
      </c>
      <c r="J369" s="180">
        <v>29.48</v>
      </c>
      <c r="K369" s="111" t="s">
        <v>185</v>
      </c>
      <c r="L369" s="181">
        <v>215000</v>
      </c>
      <c r="M369" s="162">
        <v>26.5</v>
      </c>
      <c r="N369" s="111" t="s">
        <v>585</v>
      </c>
      <c r="O369" s="69">
        <f t="shared" ref="O369:O432" si="12">IF(U369&lt;&gt;"---",IF(L369&lt;W369,"&gt;50",IF(AND(L369&gt;=W369,L369&lt;=X369),(W$8-(((LOG(L369)-LOG(W369))/((LOG(X369)-LOG(W369)))*(W$8-X$8)))),IF(AND(L369&gt;=X369,L369&lt;=Y369),(X$8-(((LOG(L369)-LOG(X369))/((LOG(Y369)-LOG(X369)))*(X$8-Y$8)))),IF(AND(L369&gt;=Y369,L369&lt;=Z369),(Y$8-(((LOG(L369)-LOG(Y369))/((LOG(Z369)-LOG(Y369)))*(Y$8-Z$8)))),IF(AND(L369&gt;=Z369,L369&lt;=AA369),(Z$8-(((LOG(L369)-LOG(Z369))/((LOG(AA369)-LOG(Z369)))*(Z$8-AA$8)))),IF(AND(L369&gt;=AA369,L369&lt;=AB369),(AA$8-(((LOG(L369)-LOG(AA369))/((LOG(AB369)-LOG(AA369)))*(AA$8-AB$8)))),IF(AND(L369&gt;=AB369,L369&lt;=AC369),(AB$8-(((LOG(L369)-LOG(AB369))/((LOG(AC369)-LOG(AB369)))*(AB$8-AC$8)))),IF(AND(L369&gt;=AC369,L369&lt;=AD369),(AC$8-(((LOG(L369)-LOG(AC369))/((LOG(AD369)-LOG(AC369)))*(AC$8-AD$8)))),IF(L369&gt;AD369*1.1,"&lt;0.2",0.2))))))))),"")</f>
        <v>0.2</v>
      </c>
      <c r="P369" s="69">
        <f>IF(O369&lt;&gt;"",VLOOKUP($A369,Sheet4!$A$2:$O$1309,14,FALSE)*100,"")</f>
        <v>0.27646808600402251</v>
      </c>
      <c r="Q369" s="69">
        <f>IF(P369&lt;&gt;"",VLOOKUP($A369,Sheet4!$A$2:$O$1309,15,FALSE)*100,"")</f>
        <v>2.6753217059605428</v>
      </c>
      <c r="R369" s="64" t="str">
        <f>IF(O369="&lt;0.2","&gt;500",IF(O369="&gt;50","&lt;2",IF(ISERR(1/O369*100),"",IF(AND((1/O369*100)&gt;=2,(1/O369*100)&lt;=10),MROUND(1/O369*100,1),IF(AND((1/O369*100)&gt;=10,(1/O369*100)&lt;=50),MROUND(1/O369*100,5),IF(AND((1/O369*100)&gt;=50,(1/O369*100)&lt;=104),MROUND(1/O369*100,10),IF(AND((1/O369*100)&gt;=104,(1/O369*100)&lt;=110),"100",IF(AND((1/O369*100)&gt;=110,(1/O369*100)&lt;=180),"&gt;100, &lt;200",IF(AND((1/O369*100)&gt;=180,(1/O369*100)&lt;=220),"200",IF(AND((1/O369*100)&gt;=220,(1/O369*100)&lt;=450),"&gt;200,  &lt;500","500"))))))))))</f>
        <v>500</v>
      </c>
      <c r="S369" s="356" t="s">
        <v>4362</v>
      </c>
      <c r="T369" s="356" t="str">
        <f>IF(ISNA(VLOOKUP(A369,Sheet1!B$3:C$1266,2,FALSE)=TRUE),"NC",VLOOKUP(A369,Sheet1!B$3:C$1266,2,FALSE))</f>
        <v>Regulated</v>
      </c>
      <c r="U369" s="392">
        <f>IF(ISNA(VLOOKUP($A369,Sheet1!$B$3:$AH$1266,Sheet1!E$1+(Sheet1!$A$1-1)*10,FALSE))=TRUE,"---",IF(VLOOKUP($A369,Sheet1!$B$3:$AH$1266,Sheet1!E$1+(Sheet1!$A$1-1)*10,FALSE)="---","---", (ROUND(VLOOKUP($A369,Sheet1!$B$3:$AH$1266,Sheet1!E$1+(Sheet1!$A$1-1)*10,FALSE),IF(VLOOKUP($A369,Sheet1!$B$3:$AH$1266,Sheet1!E$1+(Sheet1!$A$1-1)*10,FALSE)&gt;99999,-3,IF(VLOOKUP($A369,Sheet1!$B$3:$AH$1266,Sheet1!E$1+(Sheet1!$A$1-1)*10,FALSE)&gt;9999,-2,IF(VLOOKUP($A369,Sheet1!$B$3:$AH$1266,Sheet1!E$1+(Sheet1!$A$1-1)*10,FALSE)&gt;999,-1,0)))))))</f>
        <v>71400</v>
      </c>
      <c r="V369" s="392">
        <f>IF(ISNA(VLOOKUP($A369,Sheet1!$B$3:$AH$1266,Sheet1!F$1+(Sheet1!$A$1-1)*10,FALSE))=TRUE,"---",IF(VLOOKUP($A369,Sheet1!$B$3:$AH$1266,Sheet1!F$1+(Sheet1!$A$1-1)*10,FALSE)="---","---", (ROUND(VLOOKUP($A369,Sheet1!$B$3:$AH$1266,Sheet1!F$1+(Sheet1!$A$1-1)*10,FALSE),IF(VLOOKUP($A369,Sheet1!$B$3:$AH$1266,Sheet1!F$1+(Sheet1!$A$1-1)*10,FALSE)&gt;99999,-3,IF(VLOOKUP($A369,Sheet1!$B$3:$AH$1266,Sheet1!F$1+(Sheet1!$A$1-1)*10,FALSE)&gt;9999,-2,IF(VLOOKUP($A369,Sheet1!$B$3:$AH$1266,Sheet1!F$1+(Sheet1!$A$1-1)*10,FALSE)&gt;999,-1,0)))))))</f>
        <v>82900</v>
      </c>
      <c r="W369" s="392">
        <f>IF(ISNA(VLOOKUP($A369,Sheet1!$B$3:$AH$1266,Sheet1!G$1+(Sheet1!$A$1-1)*10,FALSE))=TRUE,"---",IF(VLOOKUP($A369,Sheet1!$B$3:$AH$1266,Sheet1!G$1+(Sheet1!$A$1-1)*10,FALSE)="---","---", (ROUND(VLOOKUP($A369,Sheet1!$B$3:$AH$1266,Sheet1!G$1+(Sheet1!$A$1-1)*10,FALSE),IF(VLOOKUP($A369,Sheet1!$B$3:$AH$1266,Sheet1!G$1+(Sheet1!$A$1-1)*10,FALSE)&gt;99999,-3,IF(VLOOKUP($A369,Sheet1!$B$3:$AH$1266,Sheet1!G$1+(Sheet1!$A$1-1)*10,FALSE)&gt;9999,-2,IF(VLOOKUP($A369,Sheet1!$B$3:$AH$1266,Sheet1!G$1+(Sheet1!$A$1-1)*10,FALSE)&gt;999,-1,0)))))))</f>
        <v>96200</v>
      </c>
      <c r="X369" s="392">
        <f>IF(ISNA(VLOOKUP($A369,Sheet1!$B$3:$AH$1266,Sheet1!H$1+(Sheet1!$A$1-1)*10,FALSE))=TRUE,"---",IF(VLOOKUP($A369,Sheet1!$B$3:$AH$1266,Sheet1!H$1+(Sheet1!$A$1-1)*10,FALSE)="---","---", (ROUND(VLOOKUP($A369,Sheet1!$B$3:$AH$1266,Sheet1!H$1+(Sheet1!$A$1-1)*10,FALSE),IF(VLOOKUP($A369,Sheet1!$B$3:$AH$1266,Sheet1!H$1+(Sheet1!$A$1-1)*10,FALSE)&gt;99999,-3,IF(VLOOKUP($A369,Sheet1!$B$3:$AH$1266,Sheet1!H$1+(Sheet1!$A$1-1)*10,FALSE)&gt;9999,-2,IF(VLOOKUP($A369,Sheet1!$B$3:$AH$1266,Sheet1!H$1+(Sheet1!$A$1-1)*10,FALSE)&gt;999,-1,0)))))))</f>
        <v>126000</v>
      </c>
      <c r="Y369" s="392">
        <f>IF(ISNA(VLOOKUP($A369,Sheet1!$B$3:$AH$1266,Sheet1!I$1+(Sheet1!$A$1-1)*10,FALSE))=TRUE,"---",IF(VLOOKUP($A369,Sheet1!$B$3:$AH$1266,Sheet1!I$1+(Sheet1!$A$1-1)*10,FALSE)="---","---", (ROUND(VLOOKUP($A369,Sheet1!$B$3:$AH$1266,Sheet1!I$1+(Sheet1!$A$1-1)*10,FALSE),IF(VLOOKUP($A369,Sheet1!$B$3:$AH$1266,Sheet1!I$1+(Sheet1!$A$1-1)*10,FALSE)&gt;99999,-3,IF(VLOOKUP($A369,Sheet1!$B$3:$AH$1266,Sheet1!I$1+(Sheet1!$A$1-1)*10,FALSE)&gt;9999,-2,IF(VLOOKUP($A369,Sheet1!$B$3:$AH$1266,Sheet1!I$1+(Sheet1!$A$1-1)*10,FALSE)&gt;999,-1,0)))))))</f>
        <v>143000</v>
      </c>
      <c r="Z369" s="392">
        <f>IF(ISNA(VLOOKUP($A369,Sheet1!$B$3:$AH$1266,Sheet1!J$1+(Sheet1!$A$1-1)*10,FALSE))=TRUE,"---",IF(VLOOKUP($A369,Sheet1!$B$3:$AH$1266,Sheet1!J$1+(Sheet1!$A$1-1)*10,FALSE)="---","---", (ROUND(VLOOKUP($A369,Sheet1!$B$3:$AH$1266,Sheet1!J$1+(Sheet1!$A$1-1)*10,FALSE),IF(VLOOKUP($A369,Sheet1!$B$3:$AH$1266,Sheet1!J$1+(Sheet1!$A$1-1)*10,FALSE)&gt;99999,-3,IF(VLOOKUP($A369,Sheet1!$B$3:$AH$1266,Sheet1!J$1+(Sheet1!$A$1-1)*10,FALSE)&gt;9999,-2,IF(VLOOKUP($A369,Sheet1!$B$3:$AH$1266,Sheet1!J$1+(Sheet1!$A$1-1)*10,FALSE)&gt;999,-1,0)))))))</f>
        <v>163000</v>
      </c>
      <c r="AA369" s="392">
        <f>IF(ISNA(VLOOKUP($A369,Sheet1!$B$3:$AH$1266,Sheet1!K$1+(Sheet1!$A$1-1)*10,FALSE))=TRUE,"---",IF(VLOOKUP($A369,Sheet1!$B$3:$AH$1266,Sheet1!K$1+(Sheet1!$A$1-1)*10,FALSE)="---","---", (ROUND(VLOOKUP($A369,Sheet1!$B$3:$AH$1266,Sheet1!K$1+(Sheet1!$A$1-1)*10,FALSE),IF(VLOOKUP($A369,Sheet1!$B$3:$AH$1266,Sheet1!K$1+(Sheet1!$A$1-1)*10,FALSE)&gt;99999,-3,IF(VLOOKUP($A369,Sheet1!$B$3:$AH$1266,Sheet1!K$1+(Sheet1!$A$1-1)*10,FALSE)&gt;9999,-2,IF(VLOOKUP($A369,Sheet1!$B$3:$AH$1266,Sheet1!K$1+(Sheet1!$A$1-1)*10,FALSE)&gt;999,-1,0)))))))</f>
        <v>176000</v>
      </c>
      <c r="AB369" s="392">
        <f>IF(ISNA(VLOOKUP($A369,Sheet1!$B$3:$AH$1266,Sheet1!L$1+(Sheet1!$A$1-1)*10,FALSE))=TRUE,"---",IF(VLOOKUP($A369,Sheet1!$B$3:$AH$1266,Sheet1!L$1+(Sheet1!$A$1-1)*10,FALSE)="---","---", (ROUND(VLOOKUP($A369,Sheet1!$B$3:$AH$1266,Sheet1!L$1+(Sheet1!$A$1-1)*10,FALSE),IF(VLOOKUP($A369,Sheet1!$B$3:$AH$1266,Sheet1!L$1+(Sheet1!$A$1-1)*10,FALSE)&gt;99999,-3,IF(VLOOKUP($A369,Sheet1!$B$3:$AH$1266,Sheet1!L$1+(Sheet1!$A$1-1)*10,FALSE)&gt;9999,-2,IF(VLOOKUP($A369,Sheet1!$B$3:$AH$1266,Sheet1!L$1+(Sheet1!$A$1-1)*10,FALSE)&gt;999,-1,0)))))))</f>
        <v>188000</v>
      </c>
      <c r="AC369" s="392">
        <f>IF(ISNA(VLOOKUP($A369,Sheet1!$B$3:$AH$1266,Sheet1!M$1+(Sheet1!$A$1-1)*10,FALSE))=TRUE,"---",IF(VLOOKUP($A369,Sheet1!$B$3:$AH$1266,Sheet1!M$1+(Sheet1!$A$1-1)*10,FALSE)="---","---", (ROUND(VLOOKUP($A369,Sheet1!$B$3:$AH$1266,Sheet1!M$1+(Sheet1!$A$1-1)*10,FALSE),IF(VLOOKUP($A369,Sheet1!$B$3:$AH$1266,Sheet1!M$1+(Sheet1!$A$1-1)*10,FALSE)&gt;99999,-3,IF(VLOOKUP($A369,Sheet1!$B$3:$AH$1266,Sheet1!M$1+(Sheet1!$A$1-1)*10,FALSE)&gt;9999,-2,IF(VLOOKUP($A369,Sheet1!$B$3:$AH$1266,Sheet1!M$1+(Sheet1!$A$1-1)*10,FALSE)&gt;999,-1,0)))))))</f>
        <v>200000</v>
      </c>
      <c r="AD369" s="392">
        <f>IF(ISNA(VLOOKUP($A369,Sheet1!$B$3:$AH$1266,Sheet1!N$1+(Sheet1!$A$1-1)*10,FALSE))=TRUE,"---",IF(VLOOKUP($A369,Sheet1!$B$3:$AH$1266,Sheet1!N$1+(Sheet1!$A$1-1)*10,FALSE)="---","---", (ROUND(VLOOKUP($A369,Sheet1!$B$3:$AH$1266,Sheet1!N$1+(Sheet1!$A$1-1)*10,FALSE),IF(VLOOKUP($A369,Sheet1!$B$3:$AH$1266,Sheet1!N$1+(Sheet1!$A$1-1)*10,FALSE)&gt;99999,-3,IF(VLOOKUP($A369,Sheet1!$B$3:$AH$1266,Sheet1!N$1+(Sheet1!$A$1-1)*10,FALSE)&gt;9999,-2,IF(VLOOKUP($A369,Sheet1!$B$3:$AH$1266,Sheet1!N$1+(Sheet1!$A$1-1)*10,FALSE)&gt;999,-1,0)))))))</f>
        <v>214000</v>
      </c>
    </row>
    <row r="370" spans="1:30" ht="25.5" customHeight="1" x14ac:dyDescent="0.25">
      <c r="A370" s="303"/>
      <c r="B370" s="331"/>
      <c r="C370" s="303"/>
      <c r="D370" s="303"/>
      <c r="E370" s="307" t="e">
        <v>#N/A</v>
      </c>
      <c r="F370" s="331"/>
      <c r="G370" s="319"/>
      <c r="H370" s="433"/>
      <c r="I370" s="112">
        <v>4836</v>
      </c>
      <c r="J370" s="182">
        <v>29.7</v>
      </c>
      <c r="K370" s="127" t="s">
        <v>586</v>
      </c>
      <c r="L370" s="156" t="s">
        <v>4405</v>
      </c>
      <c r="M370" s="157" t="s">
        <v>4405</v>
      </c>
      <c r="N370" s="127" t="s">
        <v>25</v>
      </c>
      <c r="O370" s="68" t="s">
        <v>4405</v>
      </c>
      <c r="P370" s="68" t="s">
        <v>4405</v>
      </c>
      <c r="Q370" s="68" t="s">
        <v>4405</v>
      </c>
      <c r="R370" s="74" t="s">
        <v>4405</v>
      </c>
      <c r="S370" s="356" t="e">
        <v>#N/A</v>
      </c>
      <c r="T370" s="356" t="str">
        <f>IF(ISNA(VLOOKUP(A370,Sheet1!B$3:C$1266,2,FALSE)=TRUE),"ND",VLOOKUP(A370,Sheet1!B$3:C$1266,2,FALSE))</f>
        <v>ND</v>
      </c>
      <c r="U370" s="392" t="str">
        <f>IF(ISNA(VLOOKUP($A370,Sheet1!$B$3:$AH$1266,Sheet1!E$1+(Sheet1!$A$1-1)*10,FALSE))=TRUE,"---",IF(VLOOKUP($A370,Sheet1!$B$3:$AH$1266,Sheet1!E$1+(Sheet1!$A$1-1)*10,FALSE)="---","---", (ROUND(VLOOKUP($A370,Sheet1!$B$3:$AH$1266,Sheet1!E$1+(Sheet1!$A$1-1)*10,FALSE),IF(VLOOKUP($A370,Sheet1!$B$3:$AH$1266,Sheet1!E$1+(Sheet1!$A$1-1)*10,FALSE)&gt;99999,-3,IF(VLOOKUP($A370,Sheet1!$B$3:$AH$1266,Sheet1!E$1+(Sheet1!$A$1-1)*10,FALSE)&gt;9999,-2,IF(VLOOKUP($A370,Sheet1!$B$3:$AH$1266,Sheet1!E$1+(Sheet1!$A$1-1)*10,FALSE)&gt;999,-1,0)))))))</f>
        <v>---</v>
      </c>
      <c r="V370" s="392" t="str">
        <f>IF(ISNA(VLOOKUP($A370,Sheet1!$B$3:$AH$1266,Sheet1!F$1+(Sheet1!$A$1-1)*10,FALSE))=TRUE,"---",IF(VLOOKUP($A370,Sheet1!$B$3:$AH$1266,Sheet1!F$1+(Sheet1!$A$1-1)*10,FALSE)="---","---", (ROUND(VLOOKUP($A370,Sheet1!$B$3:$AH$1266,Sheet1!F$1+(Sheet1!$A$1-1)*10,FALSE),IF(VLOOKUP($A370,Sheet1!$B$3:$AH$1266,Sheet1!F$1+(Sheet1!$A$1-1)*10,FALSE)&gt;99999,-3,IF(VLOOKUP($A370,Sheet1!$B$3:$AH$1266,Sheet1!F$1+(Sheet1!$A$1-1)*10,FALSE)&gt;9999,-2,IF(VLOOKUP($A370,Sheet1!$B$3:$AH$1266,Sheet1!F$1+(Sheet1!$A$1-1)*10,FALSE)&gt;999,-1,0)))))))</f>
        <v>---</v>
      </c>
      <c r="W370" s="392" t="str">
        <f>IF(ISNA(VLOOKUP($A370,Sheet1!$B$3:$AH$1266,Sheet1!G$1+(Sheet1!$A$1-1)*10,FALSE))=TRUE,"---",IF(VLOOKUP($A370,Sheet1!$B$3:$AH$1266,Sheet1!G$1+(Sheet1!$A$1-1)*10,FALSE)="---","---", (ROUND(VLOOKUP($A370,Sheet1!$B$3:$AH$1266,Sheet1!G$1+(Sheet1!$A$1-1)*10,FALSE),IF(VLOOKUP($A370,Sheet1!$B$3:$AH$1266,Sheet1!G$1+(Sheet1!$A$1-1)*10,FALSE)&gt;99999,-3,IF(VLOOKUP($A370,Sheet1!$B$3:$AH$1266,Sheet1!G$1+(Sheet1!$A$1-1)*10,FALSE)&gt;9999,-2,IF(VLOOKUP($A370,Sheet1!$B$3:$AH$1266,Sheet1!G$1+(Sheet1!$A$1-1)*10,FALSE)&gt;999,-1,0)))))))</f>
        <v>---</v>
      </c>
      <c r="X370" s="392" t="str">
        <f>IF(ISNA(VLOOKUP($A370,Sheet1!$B$3:$AH$1266,Sheet1!H$1+(Sheet1!$A$1-1)*10,FALSE))=TRUE,"---",IF(VLOOKUP($A370,Sheet1!$B$3:$AH$1266,Sheet1!H$1+(Sheet1!$A$1-1)*10,FALSE)="---","---", (ROUND(VLOOKUP($A370,Sheet1!$B$3:$AH$1266,Sheet1!H$1+(Sheet1!$A$1-1)*10,FALSE),IF(VLOOKUP($A370,Sheet1!$B$3:$AH$1266,Sheet1!H$1+(Sheet1!$A$1-1)*10,FALSE)&gt;99999,-3,IF(VLOOKUP($A370,Sheet1!$B$3:$AH$1266,Sheet1!H$1+(Sheet1!$A$1-1)*10,FALSE)&gt;9999,-2,IF(VLOOKUP($A370,Sheet1!$B$3:$AH$1266,Sheet1!H$1+(Sheet1!$A$1-1)*10,FALSE)&gt;999,-1,0)))))))</f>
        <v>---</v>
      </c>
      <c r="Y370" s="392" t="str">
        <f>IF(ISNA(VLOOKUP($A370,Sheet1!$B$3:$AH$1266,Sheet1!I$1+(Sheet1!$A$1-1)*10,FALSE))=TRUE,"---",IF(VLOOKUP($A370,Sheet1!$B$3:$AH$1266,Sheet1!I$1+(Sheet1!$A$1-1)*10,FALSE)="---","---", (ROUND(VLOOKUP($A370,Sheet1!$B$3:$AH$1266,Sheet1!I$1+(Sheet1!$A$1-1)*10,FALSE),IF(VLOOKUP($A370,Sheet1!$B$3:$AH$1266,Sheet1!I$1+(Sheet1!$A$1-1)*10,FALSE)&gt;99999,-3,IF(VLOOKUP($A370,Sheet1!$B$3:$AH$1266,Sheet1!I$1+(Sheet1!$A$1-1)*10,FALSE)&gt;9999,-2,IF(VLOOKUP($A370,Sheet1!$B$3:$AH$1266,Sheet1!I$1+(Sheet1!$A$1-1)*10,FALSE)&gt;999,-1,0)))))))</f>
        <v>---</v>
      </c>
      <c r="Z370" s="392" t="str">
        <f>IF(ISNA(VLOOKUP($A370,Sheet1!$B$3:$AH$1266,Sheet1!J$1+(Sheet1!$A$1-1)*10,FALSE))=TRUE,"---",IF(VLOOKUP($A370,Sheet1!$B$3:$AH$1266,Sheet1!J$1+(Sheet1!$A$1-1)*10,FALSE)="---","---", (ROUND(VLOOKUP($A370,Sheet1!$B$3:$AH$1266,Sheet1!J$1+(Sheet1!$A$1-1)*10,FALSE),IF(VLOOKUP($A370,Sheet1!$B$3:$AH$1266,Sheet1!J$1+(Sheet1!$A$1-1)*10,FALSE)&gt;99999,-3,IF(VLOOKUP($A370,Sheet1!$B$3:$AH$1266,Sheet1!J$1+(Sheet1!$A$1-1)*10,FALSE)&gt;9999,-2,IF(VLOOKUP($A370,Sheet1!$B$3:$AH$1266,Sheet1!J$1+(Sheet1!$A$1-1)*10,FALSE)&gt;999,-1,0)))))))</f>
        <v>---</v>
      </c>
      <c r="AA370" s="392" t="str">
        <f>IF(ISNA(VLOOKUP($A370,Sheet1!$B$3:$AH$1266,Sheet1!K$1+(Sheet1!$A$1-1)*10,FALSE))=TRUE,"---",IF(VLOOKUP($A370,Sheet1!$B$3:$AH$1266,Sheet1!K$1+(Sheet1!$A$1-1)*10,FALSE)="---","---", (ROUND(VLOOKUP($A370,Sheet1!$B$3:$AH$1266,Sheet1!K$1+(Sheet1!$A$1-1)*10,FALSE),IF(VLOOKUP($A370,Sheet1!$B$3:$AH$1266,Sheet1!K$1+(Sheet1!$A$1-1)*10,FALSE)&gt;99999,-3,IF(VLOOKUP($A370,Sheet1!$B$3:$AH$1266,Sheet1!K$1+(Sheet1!$A$1-1)*10,FALSE)&gt;9999,-2,IF(VLOOKUP($A370,Sheet1!$B$3:$AH$1266,Sheet1!K$1+(Sheet1!$A$1-1)*10,FALSE)&gt;999,-1,0)))))))</f>
        <v>---</v>
      </c>
      <c r="AB370" s="392" t="str">
        <f>IF(ISNA(VLOOKUP($A370,Sheet1!$B$3:$AH$1266,Sheet1!L$1+(Sheet1!$A$1-1)*10,FALSE))=TRUE,"---",IF(VLOOKUP($A370,Sheet1!$B$3:$AH$1266,Sheet1!L$1+(Sheet1!$A$1-1)*10,FALSE)="---","---", (ROUND(VLOOKUP($A370,Sheet1!$B$3:$AH$1266,Sheet1!L$1+(Sheet1!$A$1-1)*10,FALSE),IF(VLOOKUP($A370,Sheet1!$B$3:$AH$1266,Sheet1!L$1+(Sheet1!$A$1-1)*10,FALSE)&gt;99999,-3,IF(VLOOKUP($A370,Sheet1!$B$3:$AH$1266,Sheet1!L$1+(Sheet1!$A$1-1)*10,FALSE)&gt;9999,-2,IF(VLOOKUP($A370,Sheet1!$B$3:$AH$1266,Sheet1!L$1+(Sheet1!$A$1-1)*10,FALSE)&gt;999,-1,0)))))))</f>
        <v>---</v>
      </c>
      <c r="AC370" s="392" t="str">
        <f>IF(ISNA(VLOOKUP($A370,Sheet1!$B$3:$AH$1266,Sheet1!M$1+(Sheet1!$A$1-1)*10,FALSE))=TRUE,"---",IF(VLOOKUP($A370,Sheet1!$B$3:$AH$1266,Sheet1!M$1+(Sheet1!$A$1-1)*10,FALSE)="---","---", (ROUND(VLOOKUP($A370,Sheet1!$B$3:$AH$1266,Sheet1!M$1+(Sheet1!$A$1-1)*10,FALSE),IF(VLOOKUP($A370,Sheet1!$B$3:$AH$1266,Sheet1!M$1+(Sheet1!$A$1-1)*10,FALSE)&gt;99999,-3,IF(VLOOKUP($A370,Sheet1!$B$3:$AH$1266,Sheet1!M$1+(Sheet1!$A$1-1)*10,FALSE)&gt;9999,-2,IF(VLOOKUP($A370,Sheet1!$B$3:$AH$1266,Sheet1!M$1+(Sheet1!$A$1-1)*10,FALSE)&gt;999,-1,0)))))))</f>
        <v>---</v>
      </c>
      <c r="AD370" s="392" t="str">
        <f>IF(ISNA(VLOOKUP($A370,Sheet1!$B$3:$AH$1266,Sheet1!N$1+(Sheet1!$A$1-1)*10,FALSE))=TRUE,"---",IF(VLOOKUP($A370,Sheet1!$B$3:$AH$1266,Sheet1!N$1+(Sheet1!$A$1-1)*10,FALSE)="---","---", (ROUND(VLOOKUP($A370,Sheet1!$B$3:$AH$1266,Sheet1!N$1+(Sheet1!$A$1-1)*10,FALSE),IF(VLOOKUP($A370,Sheet1!$B$3:$AH$1266,Sheet1!N$1+(Sheet1!$A$1-1)*10,FALSE)&gt;99999,-3,IF(VLOOKUP($A370,Sheet1!$B$3:$AH$1266,Sheet1!N$1+(Sheet1!$A$1-1)*10,FALSE)&gt;9999,-2,IF(VLOOKUP($A370,Sheet1!$B$3:$AH$1266,Sheet1!N$1+(Sheet1!$A$1-1)*10,FALSE)&gt;999,-1,0)))))))</f>
        <v>---</v>
      </c>
    </row>
    <row r="371" spans="1:30" ht="25.5" customHeight="1" x14ac:dyDescent="0.25">
      <c r="A371" s="303"/>
      <c r="B371" s="331"/>
      <c r="C371" s="303"/>
      <c r="D371" s="303"/>
      <c r="E371" s="307" t="e">
        <v>#N/A</v>
      </c>
      <c r="F371" s="331"/>
      <c r="G371" s="319"/>
      <c r="H371" s="433"/>
      <c r="I371" s="112">
        <v>17898</v>
      </c>
      <c r="J371" s="147">
        <v>27.05</v>
      </c>
      <c r="K371" s="127" t="s">
        <v>224</v>
      </c>
      <c r="L371" s="115">
        <v>181000</v>
      </c>
      <c r="M371" s="116">
        <v>22.3</v>
      </c>
      <c r="N371" s="127" t="s">
        <v>92</v>
      </c>
      <c r="O371" s="68" t="s">
        <v>4405</v>
      </c>
      <c r="P371" s="68" t="s">
        <v>4405</v>
      </c>
      <c r="Q371" s="68" t="s">
        <v>4405</v>
      </c>
      <c r="R371" s="74" t="s">
        <v>4405</v>
      </c>
      <c r="S371" s="356" t="e">
        <v>#N/A</v>
      </c>
      <c r="T371" s="356" t="str">
        <f>IF(ISNA(VLOOKUP(A371,Sheet1!B$3:C$1266,2,FALSE)=TRUE),"ND",VLOOKUP(A371,Sheet1!B$3:C$1266,2,FALSE))</f>
        <v>ND</v>
      </c>
      <c r="U371" s="392" t="str">
        <f>IF(ISNA(VLOOKUP($A371,Sheet1!$B$3:$AH$1266,Sheet1!E$1+(Sheet1!$A$1-1)*10,FALSE))=TRUE,"---",IF(VLOOKUP($A371,Sheet1!$B$3:$AH$1266,Sheet1!E$1+(Sheet1!$A$1-1)*10,FALSE)="---","---", (ROUND(VLOOKUP($A371,Sheet1!$B$3:$AH$1266,Sheet1!E$1+(Sheet1!$A$1-1)*10,FALSE),IF(VLOOKUP($A371,Sheet1!$B$3:$AH$1266,Sheet1!E$1+(Sheet1!$A$1-1)*10,FALSE)&gt;99999,-3,IF(VLOOKUP($A371,Sheet1!$B$3:$AH$1266,Sheet1!E$1+(Sheet1!$A$1-1)*10,FALSE)&gt;9999,-2,IF(VLOOKUP($A371,Sheet1!$B$3:$AH$1266,Sheet1!E$1+(Sheet1!$A$1-1)*10,FALSE)&gt;999,-1,0)))))))</f>
        <v>---</v>
      </c>
      <c r="V371" s="392" t="str">
        <f>IF(ISNA(VLOOKUP($A371,Sheet1!$B$3:$AH$1266,Sheet1!F$1+(Sheet1!$A$1-1)*10,FALSE))=TRUE,"---",IF(VLOOKUP($A371,Sheet1!$B$3:$AH$1266,Sheet1!F$1+(Sheet1!$A$1-1)*10,FALSE)="---","---", (ROUND(VLOOKUP($A371,Sheet1!$B$3:$AH$1266,Sheet1!F$1+(Sheet1!$A$1-1)*10,FALSE),IF(VLOOKUP($A371,Sheet1!$B$3:$AH$1266,Sheet1!F$1+(Sheet1!$A$1-1)*10,FALSE)&gt;99999,-3,IF(VLOOKUP($A371,Sheet1!$B$3:$AH$1266,Sheet1!F$1+(Sheet1!$A$1-1)*10,FALSE)&gt;9999,-2,IF(VLOOKUP($A371,Sheet1!$B$3:$AH$1266,Sheet1!F$1+(Sheet1!$A$1-1)*10,FALSE)&gt;999,-1,0)))))))</f>
        <v>---</v>
      </c>
      <c r="W371" s="392" t="str">
        <f>IF(ISNA(VLOOKUP($A371,Sheet1!$B$3:$AH$1266,Sheet1!G$1+(Sheet1!$A$1-1)*10,FALSE))=TRUE,"---",IF(VLOOKUP($A371,Sheet1!$B$3:$AH$1266,Sheet1!G$1+(Sheet1!$A$1-1)*10,FALSE)="---","---", (ROUND(VLOOKUP($A371,Sheet1!$B$3:$AH$1266,Sheet1!G$1+(Sheet1!$A$1-1)*10,FALSE),IF(VLOOKUP($A371,Sheet1!$B$3:$AH$1266,Sheet1!G$1+(Sheet1!$A$1-1)*10,FALSE)&gt;99999,-3,IF(VLOOKUP($A371,Sheet1!$B$3:$AH$1266,Sheet1!G$1+(Sheet1!$A$1-1)*10,FALSE)&gt;9999,-2,IF(VLOOKUP($A371,Sheet1!$B$3:$AH$1266,Sheet1!G$1+(Sheet1!$A$1-1)*10,FALSE)&gt;999,-1,0)))))))</f>
        <v>---</v>
      </c>
      <c r="X371" s="392" t="str">
        <f>IF(ISNA(VLOOKUP($A371,Sheet1!$B$3:$AH$1266,Sheet1!H$1+(Sheet1!$A$1-1)*10,FALSE))=TRUE,"---",IF(VLOOKUP($A371,Sheet1!$B$3:$AH$1266,Sheet1!H$1+(Sheet1!$A$1-1)*10,FALSE)="---","---", (ROUND(VLOOKUP($A371,Sheet1!$B$3:$AH$1266,Sheet1!H$1+(Sheet1!$A$1-1)*10,FALSE),IF(VLOOKUP($A371,Sheet1!$B$3:$AH$1266,Sheet1!H$1+(Sheet1!$A$1-1)*10,FALSE)&gt;99999,-3,IF(VLOOKUP($A371,Sheet1!$B$3:$AH$1266,Sheet1!H$1+(Sheet1!$A$1-1)*10,FALSE)&gt;9999,-2,IF(VLOOKUP($A371,Sheet1!$B$3:$AH$1266,Sheet1!H$1+(Sheet1!$A$1-1)*10,FALSE)&gt;999,-1,0)))))))</f>
        <v>---</v>
      </c>
      <c r="Y371" s="392" t="str">
        <f>IF(ISNA(VLOOKUP($A371,Sheet1!$B$3:$AH$1266,Sheet1!I$1+(Sheet1!$A$1-1)*10,FALSE))=TRUE,"---",IF(VLOOKUP($A371,Sheet1!$B$3:$AH$1266,Sheet1!I$1+(Sheet1!$A$1-1)*10,FALSE)="---","---", (ROUND(VLOOKUP($A371,Sheet1!$B$3:$AH$1266,Sheet1!I$1+(Sheet1!$A$1-1)*10,FALSE),IF(VLOOKUP($A371,Sheet1!$B$3:$AH$1266,Sheet1!I$1+(Sheet1!$A$1-1)*10,FALSE)&gt;99999,-3,IF(VLOOKUP($A371,Sheet1!$B$3:$AH$1266,Sheet1!I$1+(Sheet1!$A$1-1)*10,FALSE)&gt;9999,-2,IF(VLOOKUP($A371,Sheet1!$B$3:$AH$1266,Sheet1!I$1+(Sheet1!$A$1-1)*10,FALSE)&gt;999,-1,0)))))))</f>
        <v>---</v>
      </c>
      <c r="Z371" s="392" t="str">
        <f>IF(ISNA(VLOOKUP($A371,Sheet1!$B$3:$AH$1266,Sheet1!J$1+(Sheet1!$A$1-1)*10,FALSE))=TRUE,"---",IF(VLOOKUP($A371,Sheet1!$B$3:$AH$1266,Sheet1!J$1+(Sheet1!$A$1-1)*10,FALSE)="---","---", (ROUND(VLOOKUP($A371,Sheet1!$B$3:$AH$1266,Sheet1!J$1+(Sheet1!$A$1-1)*10,FALSE),IF(VLOOKUP($A371,Sheet1!$B$3:$AH$1266,Sheet1!J$1+(Sheet1!$A$1-1)*10,FALSE)&gt;99999,-3,IF(VLOOKUP($A371,Sheet1!$B$3:$AH$1266,Sheet1!J$1+(Sheet1!$A$1-1)*10,FALSE)&gt;9999,-2,IF(VLOOKUP($A371,Sheet1!$B$3:$AH$1266,Sheet1!J$1+(Sheet1!$A$1-1)*10,FALSE)&gt;999,-1,0)))))))</f>
        <v>---</v>
      </c>
      <c r="AA371" s="392" t="str">
        <f>IF(ISNA(VLOOKUP($A371,Sheet1!$B$3:$AH$1266,Sheet1!K$1+(Sheet1!$A$1-1)*10,FALSE))=TRUE,"---",IF(VLOOKUP($A371,Sheet1!$B$3:$AH$1266,Sheet1!K$1+(Sheet1!$A$1-1)*10,FALSE)="---","---", (ROUND(VLOOKUP($A371,Sheet1!$B$3:$AH$1266,Sheet1!K$1+(Sheet1!$A$1-1)*10,FALSE),IF(VLOOKUP($A371,Sheet1!$B$3:$AH$1266,Sheet1!K$1+(Sheet1!$A$1-1)*10,FALSE)&gt;99999,-3,IF(VLOOKUP($A371,Sheet1!$B$3:$AH$1266,Sheet1!K$1+(Sheet1!$A$1-1)*10,FALSE)&gt;9999,-2,IF(VLOOKUP($A371,Sheet1!$B$3:$AH$1266,Sheet1!K$1+(Sheet1!$A$1-1)*10,FALSE)&gt;999,-1,0)))))))</f>
        <v>---</v>
      </c>
      <c r="AB371" s="392" t="str">
        <f>IF(ISNA(VLOOKUP($A371,Sheet1!$B$3:$AH$1266,Sheet1!L$1+(Sheet1!$A$1-1)*10,FALSE))=TRUE,"---",IF(VLOOKUP($A371,Sheet1!$B$3:$AH$1266,Sheet1!L$1+(Sheet1!$A$1-1)*10,FALSE)="---","---", (ROUND(VLOOKUP($A371,Sheet1!$B$3:$AH$1266,Sheet1!L$1+(Sheet1!$A$1-1)*10,FALSE),IF(VLOOKUP($A371,Sheet1!$B$3:$AH$1266,Sheet1!L$1+(Sheet1!$A$1-1)*10,FALSE)&gt;99999,-3,IF(VLOOKUP($A371,Sheet1!$B$3:$AH$1266,Sheet1!L$1+(Sheet1!$A$1-1)*10,FALSE)&gt;9999,-2,IF(VLOOKUP($A371,Sheet1!$B$3:$AH$1266,Sheet1!L$1+(Sheet1!$A$1-1)*10,FALSE)&gt;999,-1,0)))))))</f>
        <v>---</v>
      </c>
      <c r="AC371" s="392" t="str">
        <f>IF(ISNA(VLOOKUP($A371,Sheet1!$B$3:$AH$1266,Sheet1!M$1+(Sheet1!$A$1-1)*10,FALSE))=TRUE,"---",IF(VLOOKUP($A371,Sheet1!$B$3:$AH$1266,Sheet1!M$1+(Sheet1!$A$1-1)*10,FALSE)="---","---", (ROUND(VLOOKUP($A371,Sheet1!$B$3:$AH$1266,Sheet1!M$1+(Sheet1!$A$1-1)*10,FALSE),IF(VLOOKUP($A371,Sheet1!$B$3:$AH$1266,Sheet1!M$1+(Sheet1!$A$1-1)*10,FALSE)&gt;99999,-3,IF(VLOOKUP($A371,Sheet1!$B$3:$AH$1266,Sheet1!M$1+(Sheet1!$A$1-1)*10,FALSE)&gt;9999,-2,IF(VLOOKUP($A371,Sheet1!$B$3:$AH$1266,Sheet1!M$1+(Sheet1!$A$1-1)*10,FALSE)&gt;999,-1,0)))))))</f>
        <v>---</v>
      </c>
      <c r="AD371" s="392" t="str">
        <f>IF(ISNA(VLOOKUP($A371,Sheet1!$B$3:$AH$1266,Sheet1!N$1+(Sheet1!$A$1-1)*10,FALSE))=TRUE,"---",IF(VLOOKUP($A371,Sheet1!$B$3:$AH$1266,Sheet1!N$1+(Sheet1!$A$1-1)*10,FALSE)="---","---", (ROUND(VLOOKUP($A371,Sheet1!$B$3:$AH$1266,Sheet1!N$1+(Sheet1!$A$1-1)*10,FALSE),IF(VLOOKUP($A371,Sheet1!$B$3:$AH$1266,Sheet1!N$1+(Sheet1!$A$1-1)*10,FALSE)&gt;99999,-3,IF(VLOOKUP($A371,Sheet1!$B$3:$AH$1266,Sheet1!N$1+(Sheet1!$A$1-1)*10,FALSE)&gt;9999,-2,IF(VLOOKUP($A371,Sheet1!$B$3:$AH$1266,Sheet1!N$1+(Sheet1!$A$1-1)*10,FALSE)&gt;999,-1,0)))))))</f>
        <v>---</v>
      </c>
    </row>
    <row r="372" spans="1:30" ht="25.5" customHeight="1" x14ac:dyDescent="0.25">
      <c r="A372" s="303"/>
      <c r="B372" s="331"/>
      <c r="C372" s="303"/>
      <c r="D372" s="303"/>
      <c r="E372" s="307" t="e">
        <v>#N/A</v>
      </c>
      <c r="F372" s="401"/>
      <c r="G372" s="405"/>
      <c r="H372" s="433"/>
      <c r="I372" s="112">
        <v>40784</v>
      </c>
      <c r="J372" s="177">
        <v>27.05</v>
      </c>
      <c r="K372" s="114" t="s">
        <v>4405</v>
      </c>
      <c r="L372" s="115">
        <v>181000</v>
      </c>
      <c r="M372" s="116">
        <v>22.3</v>
      </c>
      <c r="N372" s="127" t="s">
        <v>152</v>
      </c>
      <c r="O372" s="68" t="s">
        <v>4405</v>
      </c>
      <c r="P372" s="68" t="s">
        <v>4405</v>
      </c>
      <c r="Q372" s="68" t="s">
        <v>4405</v>
      </c>
      <c r="R372" s="74" t="s">
        <v>4405</v>
      </c>
      <c r="S372" s="356" t="e">
        <v>#N/A</v>
      </c>
      <c r="T372" s="356" t="str">
        <f>IF(ISNA(VLOOKUP(A372,Sheet1!B$3:C$1266,2,FALSE)=TRUE),"ND",VLOOKUP(A372,Sheet1!B$3:C$1266,2,FALSE))</f>
        <v>ND</v>
      </c>
      <c r="U372" s="392" t="str">
        <f>IF(ISNA(VLOOKUP($A372,Sheet1!$B$3:$AH$1266,Sheet1!E$1+(Sheet1!$A$1-1)*10,FALSE))=TRUE,"---",IF(VLOOKUP($A372,Sheet1!$B$3:$AH$1266,Sheet1!E$1+(Sheet1!$A$1-1)*10,FALSE)="---","---", (ROUND(VLOOKUP($A372,Sheet1!$B$3:$AH$1266,Sheet1!E$1+(Sheet1!$A$1-1)*10,FALSE),IF(VLOOKUP($A372,Sheet1!$B$3:$AH$1266,Sheet1!E$1+(Sheet1!$A$1-1)*10,FALSE)&gt;99999,-3,IF(VLOOKUP($A372,Sheet1!$B$3:$AH$1266,Sheet1!E$1+(Sheet1!$A$1-1)*10,FALSE)&gt;9999,-2,IF(VLOOKUP($A372,Sheet1!$B$3:$AH$1266,Sheet1!E$1+(Sheet1!$A$1-1)*10,FALSE)&gt;999,-1,0)))))))</f>
        <v>---</v>
      </c>
      <c r="V372" s="392" t="str">
        <f>IF(ISNA(VLOOKUP($A372,Sheet1!$B$3:$AH$1266,Sheet1!F$1+(Sheet1!$A$1-1)*10,FALSE))=TRUE,"---",IF(VLOOKUP($A372,Sheet1!$B$3:$AH$1266,Sheet1!F$1+(Sheet1!$A$1-1)*10,FALSE)="---","---", (ROUND(VLOOKUP($A372,Sheet1!$B$3:$AH$1266,Sheet1!F$1+(Sheet1!$A$1-1)*10,FALSE),IF(VLOOKUP($A372,Sheet1!$B$3:$AH$1266,Sheet1!F$1+(Sheet1!$A$1-1)*10,FALSE)&gt;99999,-3,IF(VLOOKUP($A372,Sheet1!$B$3:$AH$1266,Sheet1!F$1+(Sheet1!$A$1-1)*10,FALSE)&gt;9999,-2,IF(VLOOKUP($A372,Sheet1!$B$3:$AH$1266,Sheet1!F$1+(Sheet1!$A$1-1)*10,FALSE)&gt;999,-1,0)))))))</f>
        <v>---</v>
      </c>
      <c r="W372" s="392" t="str">
        <f>IF(ISNA(VLOOKUP($A372,Sheet1!$B$3:$AH$1266,Sheet1!G$1+(Sheet1!$A$1-1)*10,FALSE))=TRUE,"---",IF(VLOOKUP($A372,Sheet1!$B$3:$AH$1266,Sheet1!G$1+(Sheet1!$A$1-1)*10,FALSE)="---","---", (ROUND(VLOOKUP($A372,Sheet1!$B$3:$AH$1266,Sheet1!G$1+(Sheet1!$A$1-1)*10,FALSE),IF(VLOOKUP($A372,Sheet1!$B$3:$AH$1266,Sheet1!G$1+(Sheet1!$A$1-1)*10,FALSE)&gt;99999,-3,IF(VLOOKUP($A372,Sheet1!$B$3:$AH$1266,Sheet1!G$1+(Sheet1!$A$1-1)*10,FALSE)&gt;9999,-2,IF(VLOOKUP($A372,Sheet1!$B$3:$AH$1266,Sheet1!G$1+(Sheet1!$A$1-1)*10,FALSE)&gt;999,-1,0)))))))</f>
        <v>---</v>
      </c>
      <c r="X372" s="392" t="str">
        <f>IF(ISNA(VLOOKUP($A372,Sheet1!$B$3:$AH$1266,Sheet1!H$1+(Sheet1!$A$1-1)*10,FALSE))=TRUE,"---",IF(VLOOKUP($A372,Sheet1!$B$3:$AH$1266,Sheet1!H$1+(Sheet1!$A$1-1)*10,FALSE)="---","---", (ROUND(VLOOKUP($A372,Sheet1!$B$3:$AH$1266,Sheet1!H$1+(Sheet1!$A$1-1)*10,FALSE),IF(VLOOKUP($A372,Sheet1!$B$3:$AH$1266,Sheet1!H$1+(Sheet1!$A$1-1)*10,FALSE)&gt;99999,-3,IF(VLOOKUP($A372,Sheet1!$B$3:$AH$1266,Sheet1!H$1+(Sheet1!$A$1-1)*10,FALSE)&gt;9999,-2,IF(VLOOKUP($A372,Sheet1!$B$3:$AH$1266,Sheet1!H$1+(Sheet1!$A$1-1)*10,FALSE)&gt;999,-1,0)))))))</f>
        <v>---</v>
      </c>
      <c r="Y372" s="392" t="str">
        <f>IF(ISNA(VLOOKUP($A372,Sheet1!$B$3:$AH$1266,Sheet1!I$1+(Sheet1!$A$1-1)*10,FALSE))=TRUE,"---",IF(VLOOKUP($A372,Sheet1!$B$3:$AH$1266,Sheet1!I$1+(Sheet1!$A$1-1)*10,FALSE)="---","---", (ROUND(VLOOKUP($A372,Sheet1!$B$3:$AH$1266,Sheet1!I$1+(Sheet1!$A$1-1)*10,FALSE),IF(VLOOKUP($A372,Sheet1!$B$3:$AH$1266,Sheet1!I$1+(Sheet1!$A$1-1)*10,FALSE)&gt;99999,-3,IF(VLOOKUP($A372,Sheet1!$B$3:$AH$1266,Sheet1!I$1+(Sheet1!$A$1-1)*10,FALSE)&gt;9999,-2,IF(VLOOKUP($A372,Sheet1!$B$3:$AH$1266,Sheet1!I$1+(Sheet1!$A$1-1)*10,FALSE)&gt;999,-1,0)))))))</f>
        <v>---</v>
      </c>
      <c r="Z372" s="392" t="str">
        <f>IF(ISNA(VLOOKUP($A372,Sheet1!$B$3:$AH$1266,Sheet1!J$1+(Sheet1!$A$1-1)*10,FALSE))=TRUE,"---",IF(VLOOKUP($A372,Sheet1!$B$3:$AH$1266,Sheet1!J$1+(Sheet1!$A$1-1)*10,FALSE)="---","---", (ROUND(VLOOKUP($A372,Sheet1!$B$3:$AH$1266,Sheet1!J$1+(Sheet1!$A$1-1)*10,FALSE),IF(VLOOKUP($A372,Sheet1!$B$3:$AH$1266,Sheet1!J$1+(Sheet1!$A$1-1)*10,FALSE)&gt;99999,-3,IF(VLOOKUP($A372,Sheet1!$B$3:$AH$1266,Sheet1!J$1+(Sheet1!$A$1-1)*10,FALSE)&gt;9999,-2,IF(VLOOKUP($A372,Sheet1!$B$3:$AH$1266,Sheet1!J$1+(Sheet1!$A$1-1)*10,FALSE)&gt;999,-1,0)))))))</f>
        <v>---</v>
      </c>
      <c r="AA372" s="392" t="str">
        <f>IF(ISNA(VLOOKUP($A372,Sheet1!$B$3:$AH$1266,Sheet1!K$1+(Sheet1!$A$1-1)*10,FALSE))=TRUE,"---",IF(VLOOKUP($A372,Sheet1!$B$3:$AH$1266,Sheet1!K$1+(Sheet1!$A$1-1)*10,FALSE)="---","---", (ROUND(VLOOKUP($A372,Sheet1!$B$3:$AH$1266,Sheet1!K$1+(Sheet1!$A$1-1)*10,FALSE),IF(VLOOKUP($A372,Sheet1!$B$3:$AH$1266,Sheet1!K$1+(Sheet1!$A$1-1)*10,FALSE)&gt;99999,-3,IF(VLOOKUP($A372,Sheet1!$B$3:$AH$1266,Sheet1!K$1+(Sheet1!$A$1-1)*10,FALSE)&gt;9999,-2,IF(VLOOKUP($A372,Sheet1!$B$3:$AH$1266,Sheet1!K$1+(Sheet1!$A$1-1)*10,FALSE)&gt;999,-1,0)))))))</f>
        <v>---</v>
      </c>
      <c r="AB372" s="392" t="str">
        <f>IF(ISNA(VLOOKUP($A372,Sheet1!$B$3:$AH$1266,Sheet1!L$1+(Sheet1!$A$1-1)*10,FALSE))=TRUE,"---",IF(VLOOKUP($A372,Sheet1!$B$3:$AH$1266,Sheet1!L$1+(Sheet1!$A$1-1)*10,FALSE)="---","---", (ROUND(VLOOKUP($A372,Sheet1!$B$3:$AH$1266,Sheet1!L$1+(Sheet1!$A$1-1)*10,FALSE),IF(VLOOKUP($A372,Sheet1!$B$3:$AH$1266,Sheet1!L$1+(Sheet1!$A$1-1)*10,FALSE)&gt;99999,-3,IF(VLOOKUP($A372,Sheet1!$B$3:$AH$1266,Sheet1!L$1+(Sheet1!$A$1-1)*10,FALSE)&gt;9999,-2,IF(VLOOKUP($A372,Sheet1!$B$3:$AH$1266,Sheet1!L$1+(Sheet1!$A$1-1)*10,FALSE)&gt;999,-1,0)))))))</f>
        <v>---</v>
      </c>
      <c r="AC372" s="392" t="str">
        <f>IF(ISNA(VLOOKUP($A372,Sheet1!$B$3:$AH$1266,Sheet1!M$1+(Sheet1!$A$1-1)*10,FALSE))=TRUE,"---",IF(VLOOKUP($A372,Sheet1!$B$3:$AH$1266,Sheet1!M$1+(Sheet1!$A$1-1)*10,FALSE)="---","---", (ROUND(VLOOKUP($A372,Sheet1!$B$3:$AH$1266,Sheet1!M$1+(Sheet1!$A$1-1)*10,FALSE),IF(VLOOKUP($A372,Sheet1!$B$3:$AH$1266,Sheet1!M$1+(Sheet1!$A$1-1)*10,FALSE)&gt;99999,-3,IF(VLOOKUP($A372,Sheet1!$B$3:$AH$1266,Sheet1!M$1+(Sheet1!$A$1-1)*10,FALSE)&gt;9999,-2,IF(VLOOKUP($A372,Sheet1!$B$3:$AH$1266,Sheet1!M$1+(Sheet1!$A$1-1)*10,FALSE)&gt;999,-1,0)))))))</f>
        <v>---</v>
      </c>
      <c r="AD372" s="392" t="str">
        <f>IF(ISNA(VLOOKUP($A372,Sheet1!$B$3:$AH$1266,Sheet1!N$1+(Sheet1!$A$1-1)*10,FALSE))=TRUE,"---",IF(VLOOKUP($A372,Sheet1!$B$3:$AH$1266,Sheet1!N$1+(Sheet1!$A$1-1)*10,FALSE)="---","---", (ROUND(VLOOKUP($A372,Sheet1!$B$3:$AH$1266,Sheet1!N$1+(Sheet1!$A$1-1)*10,FALSE),IF(VLOOKUP($A372,Sheet1!$B$3:$AH$1266,Sheet1!N$1+(Sheet1!$A$1-1)*10,FALSE)&gt;99999,-3,IF(VLOOKUP($A372,Sheet1!$B$3:$AH$1266,Sheet1!N$1+(Sheet1!$A$1-1)*10,FALSE)&gt;9999,-2,IF(VLOOKUP($A372,Sheet1!$B$3:$AH$1266,Sheet1!N$1+(Sheet1!$A$1-1)*10,FALSE)&gt;999,-1,0)))))))</f>
        <v>---</v>
      </c>
    </row>
    <row r="373" spans="1:30" ht="25.5" customHeight="1" x14ac:dyDescent="0.25">
      <c r="A373" s="133" t="s">
        <v>587</v>
      </c>
      <c r="B373" s="141" t="s">
        <v>588</v>
      </c>
      <c r="C373" s="133">
        <v>424129</v>
      </c>
      <c r="D373" s="133">
        <v>732554</v>
      </c>
      <c r="E373" s="67" t="s">
        <v>3065</v>
      </c>
      <c r="F373" s="135" t="s">
        <v>4405</v>
      </c>
      <c r="G373" s="118" t="s">
        <v>160</v>
      </c>
      <c r="H373" s="136">
        <v>4.47</v>
      </c>
      <c r="I373" s="119">
        <v>17898</v>
      </c>
      <c r="J373" s="137" t="s">
        <v>4405</v>
      </c>
      <c r="K373" s="118" t="s">
        <v>17</v>
      </c>
      <c r="L373" s="122">
        <v>464</v>
      </c>
      <c r="M373" s="123">
        <v>104</v>
      </c>
      <c r="N373" s="118" t="s">
        <v>160</v>
      </c>
      <c r="O373" s="71">
        <f t="shared" si="12"/>
        <v>0.2</v>
      </c>
      <c r="P373" s="71">
        <f>IF(O373&lt;&gt;"",VLOOKUP($A373,Sheet4!$A$2:$O$1309,14,FALSE)*100,"")</f>
        <v>0.9049433855732536</v>
      </c>
      <c r="Q373" s="71">
        <f>IF(P373&lt;&gt;"",VLOOKUP($A373,Sheet4!$A$2:$O$1309,15,FALSE)*100,"")</f>
        <v>8.5193634982044024</v>
      </c>
      <c r="R373" s="73" t="str">
        <f>IF(O373="&lt;0.2","&gt;500",IF(O373="&gt;50","&lt;2",IF(ISERR(1/O373*100),"",IF(AND((1/O373*100)&gt;=2,(1/O373*100)&lt;=10),MROUND(1/O373*100,1),IF(AND((1/O373*100)&gt;=10,(1/O373*100)&lt;=50),MROUND(1/O373*100,5),IF(AND((1/O373*100)&gt;=50,(1/O373*100)&lt;=104),MROUND(1/O373*100,10),IF(AND((1/O373*100)&gt;=104,(1/O373*100)&lt;=110),"100",IF(AND((1/O373*100)&gt;=110,(1/O373*100)&lt;=180),"&gt;100, &lt;200",IF(AND((1/O373*100)&gt;=180,(1/O373*100)&lt;=220),"200",IF(AND((1/O373*100)&gt;=220,(1/O373*100)&lt;=450),"&gt;200,  &lt;500","500"))))))))))</f>
        <v>500</v>
      </c>
      <c r="S373" s="63" t="s">
        <v>4362</v>
      </c>
      <c r="T373" s="63" t="str">
        <f>IF(ISNA(VLOOKUP(A373,Sheet1!B$3:C$1266,2,FALSE)=TRUE),"NC",VLOOKUP(A373,Sheet1!B$3:C$1266,2,FALSE))</f>
        <v>Rural</v>
      </c>
      <c r="U373" s="66">
        <f>IF(ISNA(VLOOKUP($A373,Sheet1!$B$3:$AH$1266,Sheet1!E$1+(Sheet1!$A$1-1)*10,FALSE))=TRUE,"---",IF(VLOOKUP($A373,Sheet1!$B$3:$AH$1266,Sheet1!E$1+(Sheet1!$A$1-1)*10,FALSE)="---","---", (ROUND(VLOOKUP($A373,Sheet1!$B$3:$AH$1266,Sheet1!E$1+(Sheet1!$A$1-1)*10,FALSE),IF(VLOOKUP($A373,Sheet1!$B$3:$AH$1266,Sheet1!E$1+(Sheet1!$A$1-1)*10,FALSE)&gt;99999,-3,IF(VLOOKUP($A373,Sheet1!$B$3:$AH$1266,Sheet1!E$1+(Sheet1!$A$1-1)*10,FALSE)&gt;9999,-2,IF(VLOOKUP($A373,Sheet1!$B$3:$AH$1266,Sheet1!E$1+(Sheet1!$A$1-1)*10,FALSE)&gt;999,-1,0)))))))</f>
        <v>35</v>
      </c>
      <c r="V373" s="66">
        <f>IF(ISNA(VLOOKUP($A373,Sheet1!$B$3:$AH$1266,Sheet1!F$1+(Sheet1!$A$1-1)*10,FALSE))=TRUE,"---",IF(VLOOKUP($A373,Sheet1!$B$3:$AH$1266,Sheet1!F$1+(Sheet1!$A$1-1)*10,FALSE)="---","---", (ROUND(VLOOKUP($A373,Sheet1!$B$3:$AH$1266,Sheet1!F$1+(Sheet1!$A$1-1)*10,FALSE),IF(VLOOKUP($A373,Sheet1!$B$3:$AH$1266,Sheet1!F$1+(Sheet1!$A$1-1)*10,FALSE)&gt;99999,-3,IF(VLOOKUP($A373,Sheet1!$B$3:$AH$1266,Sheet1!F$1+(Sheet1!$A$1-1)*10,FALSE)&gt;9999,-2,IF(VLOOKUP($A373,Sheet1!$B$3:$AH$1266,Sheet1!F$1+(Sheet1!$A$1-1)*10,FALSE)&gt;999,-1,0)))))))</f>
        <v>43</v>
      </c>
      <c r="W373" s="66">
        <f>IF(ISNA(VLOOKUP($A373,Sheet1!$B$3:$AH$1266,Sheet1!G$1+(Sheet1!$A$1-1)*10,FALSE))=TRUE,"---",IF(VLOOKUP($A373,Sheet1!$B$3:$AH$1266,Sheet1!G$1+(Sheet1!$A$1-1)*10,FALSE)="---","---", (ROUND(VLOOKUP($A373,Sheet1!$B$3:$AH$1266,Sheet1!G$1+(Sheet1!$A$1-1)*10,FALSE),IF(VLOOKUP($A373,Sheet1!$B$3:$AH$1266,Sheet1!G$1+(Sheet1!$A$1-1)*10,FALSE)&gt;99999,-3,IF(VLOOKUP($A373,Sheet1!$B$3:$AH$1266,Sheet1!G$1+(Sheet1!$A$1-1)*10,FALSE)&gt;9999,-2,IF(VLOOKUP($A373,Sheet1!$B$3:$AH$1266,Sheet1!G$1+(Sheet1!$A$1-1)*10,FALSE)&gt;999,-1,0)))))))</f>
        <v>54</v>
      </c>
      <c r="X373" s="66">
        <f>IF(ISNA(VLOOKUP($A373,Sheet1!$B$3:$AH$1266,Sheet1!H$1+(Sheet1!$A$1-1)*10,FALSE))=TRUE,"---",IF(VLOOKUP($A373,Sheet1!$B$3:$AH$1266,Sheet1!H$1+(Sheet1!$A$1-1)*10,FALSE)="---","---", (ROUND(VLOOKUP($A373,Sheet1!$B$3:$AH$1266,Sheet1!H$1+(Sheet1!$A$1-1)*10,FALSE),IF(VLOOKUP($A373,Sheet1!$B$3:$AH$1266,Sheet1!H$1+(Sheet1!$A$1-1)*10,FALSE)&gt;99999,-3,IF(VLOOKUP($A373,Sheet1!$B$3:$AH$1266,Sheet1!H$1+(Sheet1!$A$1-1)*10,FALSE)&gt;9999,-2,IF(VLOOKUP($A373,Sheet1!$B$3:$AH$1266,Sheet1!H$1+(Sheet1!$A$1-1)*10,FALSE)&gt;999,-1,0)))))))</f>
        <v>90</v>
      </c>
      <c r="Y373" s="66">
        <f>IF(ISNA(VLOOKUP($A373,Sheet1!$B$3:$AH$1266,Sheet1!I$1+(Sheet1!$A$1-1)*10,FALSE))=TRUE,"---",IF(VLOOKUP($A373,Sheet1!$B$3:$AH$1266,Sheet1!I$1+(Sheet1!$A$1-1)*10,FALSE)="---","---", (ROUND(VLOOKUP($A373,Sheet1!$B$3:$AH$1266,Sheet1!I$1+(Sheet1!$A$1-1)*10,FALSE),IF(VLOOKUP($A373,Sheet1!$B$3:$AH$1266,Sheet1!I$1+(Sheet1!$A$1-1)*10,FALSE)&gt;99999,-3,IF(VLOOKUP($A373,Sheet1!$B$3:$AH$1266,Sheet1!I$1+(Sheet1!$A$1-1)*10,FALSE)&gt;9999,-2,IF(VLOOKUP($A373,Sheet1!$B$3:$AH$1266,Sheet1!I$1+(Sheet1!$A$1-1)*10,FALSE)&gt;999,-1,0)))))))</f>
        <v>122</v>
      </c>
      <c r="Z373" s="66">
        <f>IF(ISNA(VLOOKUP($A373,Sheet1!$B$3:$AH$1266,Sheet1!J$1+(Sheet1!$A$1-1)*10,FALSE))=TRUE,"---",IF(VLOOKUP($A373,Sheet1!$B$3:$AH$1266,Sheet1!J$1+(Sheet1!$A$1-1)*10,FALSE)="---","---", (ROUND(VLOOKUP($A373,Sheet1!$B$3:$AH$1266,Sheet1!J$1+(Sheet1!$A$1-1)*10,FALSE),IF(VLOOKUP($A373,Sheet1!$B$3:$AH$1266,Sheet1!J$1+(Sheet1!$A$1-1)*10,FALSE)&gt;99999,-3,IF(VLOOKUP($A373,Sheet1!$B$3:$AH$1266,Sheet1!J$1+(Sheet1!$A$1-1)*10,FALSE)&gt;9999,-2,IF(VLOOKUP($A373,Sheet1!$B$3:$AH$1266,Sheet1!J$1+(Sheet1!$A$1-1)*10,FALSE)&gt;999,-1,0)))))))</f>
        <v>174</v>
      </c>
      <c r="AA373" s="66">
        <f>IF(ISNA(VLOOKUP($A373,Sheet1!$B$3:$AH$1266,Sheet1!K$1+(Sheet1!$A$1-1)*10,FALSE))=TRUE,"---",IF(VLOOKUP($A373,Sheet1!$B$3:$AH$1266,Sheet1!K$1+(Sheet1!$A$1-1)*10,FALSE)="---","---", (ROUND(VLOOKUP($A373,Sheet1!$B$3:$AH$1266,Sheet1!K$1+(Sheet1!$A$1-1)*10,FALSE),IF(VLOOKUP($A373,Sheet1!$B$3:$AH$1266,Sheet1!K$1+(Sheet1!$A$1-1)*10,FALSE)&gt;99999,-3,IF(VLOOKUP($A373,Sheet1!$B$3:$AH$1266,Sheet1!K$1+(Sheet1!$A$1-1)*10,FALSE)&gt;9999,-2,IF(VLOOKUP($A373,Sheet1!$B$3:$AH$1266,Sheet1!K$1+(Sheet1!$A$1-1)*10,FALSE)&gt;999,-1,0)))))))</f>
        <v>221</v>
      </c>
      <c r="AB373" s="66">
        <f>IF(ISNA(VLOOKUP($A373,Sheet1!$B$3:$AH$1266,Sheet1!L$1+(Sheet1!$A$1-1)*10,FALSE))=TRUE,"---",IF(VLOOKUP($A373,Sheet1!$B$3:$AH$1266,Sheet1!L$1+(Sheet1!$A$1-1)*10,FALSE)="---","---", (ROUND(VLOOKUP($A373,Sheet1!$B$3:$AH$1266,Sheet1!L$1+(Sheet1!$A$1-1)*10,FALSE),IF(VLOOKUP($A373,Sheet1!$B$3:$AH$1266,Sheet1!L$1+(Sheet1!$A$1-1)*10,FALSE)&gt;99999,-3,IF(VLOOKUP($A373,Sheet1!$B$3:$AH$1266,Sheet1!L$1+(Sheet1!$A$1-1)*10,FALSE)&gt;9999,-2,IF(VLOOKUP($A373,Sheet1!$B$3:$AH$1266,Sheet1!L$1+(Sheet1!$A$1-1)*10,FALSE)&gt;999,-1,0)))))))</f>
        <v>276</v>
      </c>
      <c r="AC373" s="66">
        <f>IF(ISNA(VLOOKUP($A373,Sheet1!$B$3:$AH$1266,Sheet1!M$1+(Sheet1!$A$1-1)*10,FALSE))=TRUE,"---",IF(VLOOKUP($A373,Sheet1!$B$3:$AH$1266,Sheet1!M$1+(Sheet1!$A$1-1)*10,FALSE)="---","---", (ROUND(VLOOKUP($A373,Sheet1!$B$3:$AH$1266,Sheet1!M$1+(Sheet1!$A$1-1)*10,FALSE),IF(VLOOKUP($A373,Sheet1!$B$3:$AH$1266,Sheet1!M$1+(Sheet1!$A$1-1)*10,FALSE)&gt;99999,-3,IF(VLOOKUP($A373,Sheet1!$B$3:$AH$1266,Sheet1!M$1+(Sheet1!$A$1-1)*10,FALSE)&gt;9999,-2,IF(VLOOKUP($A373,Sheet1!$B$3:$AH$1266,Sheet1!M$1+(Sheet1!$A$1-1)*10,FALSE)&gt;999,-1,0)))))))</f>
        <v>342</v>
      </c>
      <c r="AD373" s="66">
        <f>IF(ISNA(VLOOKUP($A373,Sheet1!$B$3:$AH$1266,Sheet1!N$1+(Sheet1!$A$1-1)*10,FALSE))=TRUE,"---",IF(VLOOKUP($A373,Sheet1!$B$3:$AH$1266,Sheet1!N$1+(Sheet1!$A$1-1)*10,FALSE)="---","---", (ROUND(VLOOKUP($A373,Sheet1!$B$3:$AH$1266,Sheet1!N$1+(Sheet1!$A$1-1)*10,FALSE),IF(VLOOKUP($A373,Sheet1!$B$3:$AH$1266,Sheet1!N$1+(Sheet1!$A$1-1)*10,FALSE)&gt;99999,-3,IF(VLOOKUP($A373,Sheet1!$B$3:$AH$1266,Sheet1!N$1+(Sheet1!$A$1-1)*10,FALSE)&gt;9999,-2,IF(VLOOKUP($A373,Sheet1!$B$3:$AH$1266,Sheet1!N$1+(Sheet1!$A$1-1)*10,FALSE)&gt;999,-1,0)))))))</f>
        <v>448</v>
      </c>
    </row>
    <row r="374" spans="1:30" ht="25.5" customHeight="1" x14ac:dyDescent="0.25">
      <c r="A374" s="125" t="s">
        <v>589</v>
      </c>
      <c r="B374" s="126" t="s">
        <v>590</v>
      </c>
      <c r="C374" s="125">
        <v>424054</v>
      </c>
      <c r="D374" s="125">
        <v>732958</v>
      </c>
      <c r="E374" s="70" t="s">
        <v>3065</v>
      </c>
      <c r="F374" s="139" t="s">
        <v>4405</v>
      </c>
      <c r="G374" s="127" t="s">
        <v>160</v>
      </c>
      <c r="H374" s="128">
        <v>20.2</v>
      </c>
      <c r="I374" s="112">
        <v>17898</v>
      </c>
      <c r="J374" s="140" t="s">
        <v>4405</v>
      </c>
      <c r="K374" s="127" t="s">
        <v>17</v>
      </c>
      <c r="L374" s="115">
        <v>2930</v>
      </c>
      <c r="M374" s="116">
        <v>145</v>
      </c>
      <c r="N374" s="127" t="s">
        <v>160</v>
      </c>
      <c r="O374" s="68">
        <f t="shared" si="12"/>
        <v>0.2</v>
      </c>
      <c r="P374" s="68">
        <f>IF(O374&lt;&gt;"",VLOOKUP($A374,Sheet4!$A$2:$O$1309,14,FALSE)*100,"")</f>
        <v>0.9049433855732536</v>
      </c>
      <c r="Q374" s="68">
        <f>IF(P374&lt;&gt;"",VLOOKUP($A374,Sheet4!$A$2:$O$1309,15,FALSE)*100,"")</f>
        <v>8.5193634982044024</v>
      </c>
      <c r="R374" s="74" t="str">
        <f>IF(O374="&lt;0.2","&gt;500",IF(O374="&gt;50","&lt;2",IF(ISERR(1/O374*100),"",IF(AND((1/O374*100)&gt;=2,(1/O374*100)&lt;=10),MROUND(1/O374*100,1),IF(AND((1/O374*100)&gt;=10,(1/O374*100)&lt;=50),MROUND(1/O374*100,5),IF(AND((1/O374*100)&gt;=50,(1/O374*100)&lt;=104),MROUND(1/O374*100,10),IF(AND((1/O374*100)&gt;=104,(1/O374*100)&lt;=110),"100",IF(AND((1/O374*100)&gt;=110,(1/O374*100)&lt;=180),"&gt;100, &lt;200",IF(AND((1/O374*100)&gt;=180,(1/O374*100)&lt;=220),"200",IF(AND((1/O374*100)&gt;=220,(1/O374*100)&lt;=450),"&gt;200,  &lt;500","500"))))))))))</f>
        <v>500</v>
      </c>
      <c r="S374" s="64" t="s">
        <v>4362</v>
      </c>
      <c r="T374" s="64" t="str">
        <f>IF(ISNA(VLOOKUP(A374,Sheet1!B$3:C$1266,2,FALSE)=TRUE),"NC",VLOOKUP(A374,Sheet1!B$3:C$1266,2,FALSE))</f>
        <v>Rural</v>
      </c>
      <c r="U374" s="65">
        <f>IF(ISNA(VLOOKUP($A374,Sheet1!$B$3:$AH$1266,Sheet1!E$1+(Sheet1!$A$1-1)*10,FALSE))=TRUE,"---",IF(VLOOKUP($A374,Sheet1!$B$3:$AH$1266,Sheet1!E$1+(Sheet1!$A$1-1)*10,FALSE)="---","---", (ROUND(VLOOKUP($A374,Sheet1!$B$3:$AH$1266,Sheet1!E$1+(Sheet1!$A$1-1)*10,FALSE),IF(VLOOKUP($A374,Sheet1!$B$3:$AH$1266,Sheet1!E$1+(Sheet1!$A$1-1)*10,FALSE)&gt;99999,-3,IF(VLOOKUP($A374,Sheet1!$B$3:$AH$1266,Sheet1!E$1+(Sheet1!$A$1-1)*10,FALSE)&gt;9999,-2,IF(VLOOKUP($A374,Sheet1!$B$3:$AH$1266,Sheet1!E$1+(Sheet1!$A$1-1)*10,FALSE)&gt;999,-1,0)))))))</f>
        <v>264</v>
      </c>
      <c r="V374" s="65">
        <f>IF(ISNA(VLOOKUP($A374,Sheet1!$B$3:$AH$1266,Sheet1!F$1+(Sheet1!$A$1-1)*10,FALSE))=TRUE,"---",IF(VLOOKUP($A374,Sheet1!$B$3:$AH$1266,Sheet1!F$1+(Sheet1!$A$1-1)*10,FALSE)="---","---", (ROUND(VLOOKUP($A374,Sheet1!$B$3:$AH$1266,Sheet1!F$1+(Sheet1!$A$1-1)*10,FALSE),IF(VLOOKUP($A374,Sheet1!$B$3:$AH$1266,Sheet1!F$1+(Sheet1!$A$1-1)*10,FALSE)&gt;99999,-3,IF(VLOOKUP($A374,Sheet1!$B$3:$AH$1266,Sheet1!F$1+(Sheet1!$A$1-1)*10,FALSE)&gt;9999,-2,IF(VLOOKUP($A374,Sheet1!$B$3:$AH$1266,Sheet1!F$1+(Sheet1!$A$1-1)*10,FALSE)&gt;999,-1,0)))))))</f>
        <v>319</v>
      </c>
      <c r="W374" s="65">
        <f>IF(ISNA(VLOOKUP($A374,Sheet1!$B$3:$AH$1266,Sheet1!G$1+(Sheet1!$A$1-1)*10,FALSE))=TRUE,"---",IF(VLOOKUP($A374,Sheet1!$B$3:$AH$1266,Sheet1!G$1+(Sheet1!$A$1-1)*10,FALSE)="---","---", (ROUND(VLOOKUP($A374,Sheet1!$B$3:$AH$1266,Sheet1!G$1+(Sheet1!$A$1-1)*10,FALSE),IF(VLOOKUP($A374,Sheet1!$B$3:$AH$1266,Sheet1!G$1+(Sheet1!$A$1-1)*10,FALSE)&gt;99999,-3,IF(VLOOKUP($A374,Sheet1!$B$3:$AH$1266,Sheet1!G$1+(Sheet1!$A$1-1)*10,FALSE)&gt;9999,-2,IF(VLOOKUP($A374,Sheet1!$B$3:$AH$1266,Sheet1!G$1+(Sheet1!$A$1-1)*10,FALSE)&gt;999,-1,0)))))))</f>
        <v>399</v>
      </c>
      <c r="X374" s="65">
        <f>IF(ISNA(VLOOKUP($A374,Sheet1!$B$3:$AH$1266,Sheet1!H$1+(Sheet1!$A$1-1)*10,FALSE))=TRUE,"---",IF(VLOOKUP($A374,Sheet1!$B$3:$AH$1266,Sheet1!H$1+(Sheet1!$A$1-1)*10,FALSE)="---","---", (ROUND(VLOOKUP($A374,Sheet1!$B$3:$AH$1266,Sheet1!H$1+(Sheet1!$A$1-1)*10,FALSE),IF(VLOOKUP($A374,Sheet1!$B$3:$AH$1266,Sheet1!H$1+(Sheet1!$A$1-1)*10,FALSE)&gt;99999,-3,IF(VLOOKUP($A374,Sheet1!$B$3:$AH$1266,Sheet1!H$1+(Sheet1!$A$1-1)*10,FALSE)&gt;9999,-2,IF(VLOOKUP($A374,Sheet1!$B$3:$AH$1266,Sheet1!H$1+(Sheet1!$A$1-1)*10,FALSE)&gt;999,-1,0)))))))</f>
        <v>650</v>
      </c>
      <c r="Y374" s="65">
        <f>IF(ISNA(VLOOKUP($A374,Sheet1!$B$3:$AH$1266,Sheet1!I$1+(Sheet1!$A$1-1)*10,FALSE))=TRUE,"---",IF(VLOOKUP($A374,Sheet1!$B$3:$AH$1266,Sheet1!I$1+(Sheet1!$A$1-1)*10,FALSE)="---","---", (ROUND(VLOOKUP($A374,Sheet1!$B$3:$AH$1266,Sheet1!I$1+(Sheet1!$A$1-1)*10,FALSE),IF(VLOOKUP($A374,Sheet1!$B$3:$AH$1266,Sheet1!I$1+(Sheet1!$A$1-1)*10,FALSE)&gt;99999,-3,IF(VLOOKUP($A374,Sheet1!$B$3:$AH$1266,Sheet1!I$1+(Sheet1!$A$1-1)*10,FALSE)&gt;9999,-2,IF(VLOOKUP($A374,Sheet1!$B$3:$AH$1266,Sheet1!I$1+(Sheet1!$A$1-1)*10,FALSE)&gt;999,-1,0)))))))</f>
        <v>870</v>
      </c>
      <c r="Z374" s="65">
        <f>IF(ISNA(VLOOKUP($A374,Sheet1!$B$3:$AH$1266,Sheet1!J$1+(Sheet1!$A$1-1)*10,FALSE))=TRUE,"---",IF(VLOOKUP($A374,Sheet1!$B$3:$AH$1266,Sheet1!J$1+(Sheet1!$A$1-1)*10,FALSE)="---","---", (ROUND(VLOOKUP($A374,Sheet1!$B$3:$AH$1266,Sheet1!J$1+(Sheet1!$A$1-1)*10,FALSE),IF(VLOOKUP($A374,Sheet1!$B$3:$AH$1266,Sheet1!J$1+(Sheet1!$A$1-1)*10,FALSE)&gt;99999,-3,IF(VLOOKUP($A374,Sheet1!$B$3:$AH$1266,Sheet1!J$1+(Sheet1!$A$1-1)*10,FALSE)&gt;9999,-2,IF(VLOOKUP($A374,Sheet1!$B$3:$AH$1266,Sheet1!J$1+(Sheet1!$A$1-1)*10,FALSE)&gt;999,-1,0)))))))</f>
        <v>1210</v>
      </c>
      <c r="AA374" s="65">
        <f>IF(ISNA(VLOOKUP($A374,Sheet1!$B$3:$AH$1266,Sheet1!K$1+(Sheet1!$A$1-1)*10,FALSE))=TRUE,"---",IF(VLOOKUP($A374,Sheet1!$B$3:$AH$1266,Sheet1!K$1+(Sheet1!$A$1-1)*10,FALSE)="---","---", (ROUND(VLOOKUP($A374,Sheet1!$B$3:$AH$1266,Sheet1!K$1+(Sheet1!$A$1-1)*10,FALSE),IF(VLOOKUP($A374,Sheet1!$B$3:$AH$1266,Sheet1!K$1+(Sheet1!$A$1-1)*10,FALSE)&gt;99999,-3,IF(VLOOKUP($A374,Sheet1!$B$3:$AH$1266,Sheet1!K$1+(Sheet1!$A$1-1)*10,FALSE)&gt;9999,-2,IF(VLOOKUP($A374,Sheet1!$B$3:$AH$1266,Sheet1!K$1+(Sheet1!$A$1-1)*10,FALSE)&gt;999,-1,0)))))))</f>
        <v>1510</v>
      </c>
      <c r="AB374" s="65">
        <f>IF(ISNA(VLOOKUP($A374,Sheet1!$B$3:$AH$1266,Sheet1!L$1+(Sheet1!$A$1-1)*10,FALSE))=TRUE,"---",IF(VLOOKUP($A374,Sheet1!$B$3:$AH$1266,Sheet1!L$1+(Sheet1!$A$1-1)*10,FALSE)="---","---", (ROUND(VLOOKUP($A374,Sheet1!$B$3:$AH$1266,Sheet1!L$1+(Sheet1!$A$1-1)*10,FALSE),IF(VLOOKUP($A374,Sheet1!$B$3:$AH$1266,Sheet1!L$1+(Sheet1!$A$1-1)*10,FALSE)&gt;99999,-3,IF(VLOOKUP($A374,Sheet1!$B$3:$AH$1266,Sheet1!L$1+(Sheet1!$A$1-1)*10,FALSE)&gt;9999,-2,IF(VLOOKUP($A374,Sheet1!$B$3:$AH$1266,Sheet1!L$1+(Sheet1!$A$1-1)*10,FALSE)&gt;999,-1,0)))))))</f>
        <v>1850</v>
      </c>
      <c r="AC374" s="65">
        <f>IF(ISNA(VLOOKUP($A374,Sheet1!$B$3:$AH$1266,Sheet1!M$1+(Sheet1!$A$1-1)*10,FALSE))=TRUE,"---",IF(VLOOKUP($A374,Sheet1!$B$3:$AH$1266,Sheet1!M$1+(Sheet1!$A$1-1)*10,FALSE)="---","---", (ROUND(VLOOKUP($A374,Sheet1!$B$3:$AH$1266,Sheet1!M$1+(Sheet1!$A$1-1)*10,FALSE),IF(VLOOKUP($A374,Sheet1!$B$3:$AH$1266,Sheet1!M$1+(Sheet1!$A$1-1)*10,FALSE)&gt;99999,-3,IF(VLOOKUP($A374,Sheet1!$B$3:$AH$1266,Sheet1!M$1+(Sheet1!$A$1-1)*10,FALSE)&gt;9999,-2,IF(VLOOKUP($A374,Sheet1!$B$3:$AH$1266,Sheet1!M$1+(Sheet1!$A$1-1)*10,FALSE)&gt;999,-1,0)))))))</f>
        <v>2250</v>
      </c>
      <c r="AD374" s="65">
        <f>IF(ISNA(VLOOKUP($A374,Sheet1!$B$3:$AH$1266,Sheet1!N$1+(Sheet1!$A$1-1)*10,FALSE))=TRUE,"---",IF(VLOOKUP($A374,Sheet1!$B$3:$AH$1266,Sheet1!N$1+(Sheet1!$A$1-1)*10,FALSE)="---","---", (ROUND(VLOOKUP($A374,Sheet1!$B$3:$AH$1266,Sheet1!N$1+(Sheet1!$A$1-1)*10,FALSE),IF(VLOOKUP($A374,Sheet1!$B$3:$AH$1266,Sheet1!N$1+(Sheet1!$A$1-1)*10,FALSE)&gt;99999,-3,IF(VLOOKUP($A374,Sheet1!$B$3:$AH$1266,Sheet1!N$1+(Sheet1!$A$1-1)*10,FALSE)&gt;9999,-2,IF(VLOOKUP($A374,Sheet1!$B$3:$AH$1266,Sheet1!N$1+(Sheet1!$A$1-1)*10,FALSE)&gt;999,-1,0)))))))</f>
        <v>2860</v>
      </c>
    </row>
    <row r="375" spans="1:30" ht="25.5" customHeight="1" x14ac:dyDescent="0.25">
      <c r="A375" s="133" t="s">
        <v>591</v>
      </c>
      <c r="B375" s="134" t="s">
        <v>592</v>
      </c>
      <c r="C375" s="133">
        <v>424355</v>
      </c>
      <c r="D375" s="133">
        <v>733728</v>
      </c>
      <c r="E375" s="67" t="s">
        <v>3065</v>
      </c>
      <c r="F375" s="135" t="s">
        <v>4405</v>
      </c>
      <c r="G375" s="118" t="s">
        <v>160</v>
      </c>
      <c r="H375" s="183">
        <v>84</v>
      </c>
      <c r="I375" s="119">
        <v>14145</v>
      </c>
      <c r="J375" s="137" t="s">
        <v>4405</v>
      </c>
      <c r="K375" s="118" t="s">
        <v>17</v>
      </c>
      <c r="L375" s="122">
        <v>10500</v>
      </c>
      <c r="M375" s="123">
        <v>125</v>
      </c>
      <c r="N375" s="118" t="s">
        <v>462</v>
      </c>
      <c r="O375" s="71">
        <f t="shared" si="12"/>
        <v>0.5703360167242737</v>
      </c>
      <c r="P375" s="71">
        <f>IF(O375&lt;&gt;"",VLOOKUP($A375,Sheet4!$A$2:$O$1309,14,FALSE)*100,"")</f>
        <v>0.43394504477571871</v>
      </c>
      <c r="Q375" s="71">
        <f>IF(P375&lt;&gt;"",VLOOKUP($A375,Sheet4!$A$2:$O$1309,15,FALSE)*100,"")</f>
        <v>4.1702954795357456</v>
      </c>
      <c r="R375" s="73" t="str">
        <f>IF(O375="&lt;0.2","&gt;500",IF(O375="&gt;50","&lt;2",IF(ISERR(1/O375*100),"",IF(AND((1/O375*100)&gt;=2,(1/O375*100)&lt;=10),MROUND(1/O375*100,1),IF(AND((1/O375*100)&gt;=10,(1/O375*100)&lt;=50),MROUND(1/O375*100,5),IF(AND((1/O375*100)&gt;=50,(1/O375*100)&lt;=104),MROUND(1/O375*100,10),IF(AND((1/O375*100)&gt;=104,(1/O375*100)&lt;=110),"100",IF(AND((1/O375*100)&gt;=110,(1/O375*100)&lt;=180),"&gt;100, &lt;200",IF(AND((1/O375*100)&gt;=180,(1/O375*100)&lt;=220),"200",IF(AND((1/O375*100)&gt;=220,(1/O375*100)&lt;=450),"&gt;200,  &lt;500","500"))))))))))</f>
        <v>&gt;100, &lt;200</v>
      </c>
      <c r="S375" s="63" t="s">
        <v>4362</v>
      </c>
      <c r="T375" s="63" t="str">
        <f>IF(ISNA(VLOOKUP(A375,Sheet1!B$3:C$1266,2,FALSE)=TRUE),"NC",VLOOKUP(A375,Sheet1!B$3:C$1266,2,FALSE))</f>
        <v>Rural</v>
      </c>
      <c r="U375" s="66">
        <f>IF(ISNA(VLOOKUP($A375,Sheet1!$B$3:$AH$1266,Sheet1!E$1+(Sheet1!$A$1-1)*10,FALSE))=TRUE,"---",IF(VLOOKUP($A375,Sheet1!$B$3:$AH$1266,Sheet1!E$1+(Sheet1!$A$1-1)*10,FALSE)="---","---", (ROUND(VLOOKUP($A375,Sheet1!$B$3:$AH$1266,Sheet1!E$1+(Sheet1!$A$1-1)*10,FALSE),IF(VLOOKUP($A375,Sheet1!$B$3:$AH$1266,Sheet1!E$1+(Sheet1!$A$1-1)*10,FALSE)&gt;99999,-3,IF(VLOOKUP($A375,Sheet1!$B$3:$AH$1266,Sheet1!E$1+(Sheet1!$A$1-1)*10,FALSE)&gt;9999,-2,IF(VLOOKUP($A375,Sheet1!$B$3:$AH$1266,Sheet1!E$1+(Sheet1!$A$1-1)*10,FALSE)&gt;999,-1,0)))))))</f>
        <v>1490</v>
      </c>
      <c r="V375" s="66">
        <f>IF(ISNA(VLOOKUP($A375,Sheet1!$B$3:$AH$1266,Sheet1!F$1+(Sheet1!$A$1-1)*10,FALSE))=TRUE,"---",IF(VLOOKUP($A375,Sheet1!$B$3:$AH$1266,Sheet1!F$1+(Sheet1!$A$1-1)*10,FALSE)="---","---", (ROUND(VLOOKUP($A375,Sheet1!$B$3:$AH$1266,Sheet1!F$1+(Sheet1!$A$1-1)*10,FALSE),IF(VLOOKUP($A375,Sheet1!$B$3:$AH$1266,Sheet1!F$1+(Sheet1!$A$1-1)*10,FALSE)&gt;99999,-3,IF(VLOOKUP($A375,Sheet1!$B$3:$AH$1266,Sheet1!F$1+(Sheet1!$A$1-1)*10,FALSE)&gt;9999,-2,IF(VLOOKUP($A375,Sheet1!$B$3:$AH$1266,Sheet1!F$1+(Sheet1!$A$1-1)*10,FALSE)&gt;999,-1,0)))))))</f>
        <v>1740</v>
      </c>
      <c r="W375" s="66">
        <f>IF(ISNA(VLOOKUP($A375,Sheet1!$B$3:$AH$1266,Sheet1!G$1+(Sheet1!$A$1-1)*10,FALSE))=TRUE,"---",IF(VLOOKUP($A375,Sheet1!$B$3:$AH$1266,Sheet1!G$1+(Sheet1!$A$1-1)*10,FALSE)="---","---", (ROUND(VLOOKUP($A375,Sheet1!$B$3:$AH$1266,Sheet1!G$1+(Sheet1!$A$1-1)*10,FALSE),IF(VLOOKUP($A375,Sheet1!$B$3:$AH$1266,Sheet1!G$1+(Sheet1!$A$1-1)*10,FALSE)&gt;99999,-3,IF(VLOOKUP($A375,Sheet1!$B$3:$AH$1266,Sheet1!G$1+(Sheet1!$A$1-1)*10,FALSE)&gt;9999,-2,IF(VLOOKUP($A375,Sheet1!$B$3:$AH$1266,Sheet1!G$1+(Sheet1!$A$1-1)*10,FALSE)&gt;999,-1,0)))))))</f>
        <v>2080</v>
      </c>
      <c r="X375" s="66">
        <f>IF(ISNA(VLOOKUP($A375,Sheet1!$B$3:$AH$1266,Sheet1!H$1+(Sheet1!$A$1-1)*10,FALSE))=TRUE,"---",IF(VLOOKUP($A375,Sheet1!$B$3:$AH$1266,Sheet1!H$1+(Sheet1!$A$1-1)*10,FALSE)="---","---", (ROUND(VLOOKUP($A375,Sheet1!$B$3:$AH$1266,Sheet1!H$1+(Sheet1!$A$1-1)*10,FALSE),IF(VLOOKUP($A375,Sheet1!$B$3:$AH$1266,Sheet1!H$1+(Sheet1!$A$1-1)*10,FALSE)&gt;99999,-3,IF(VLOOKUP($A375,Sheet1!$B$3:$AH$1266,Sheet1!H$1+(Sheet1!$A$1-1)*10,FALSE)&gt;9999,-2,IF(VLOOKUP($A375,Sheet1!$B$3:$AH$1266,Sheet1!H$1+(Sheet1!$A$1-1)*10,FALSE)&gt;999,-1,0)))))))</f>
        <v>3200</v>
      </c>
      <c r="Y375" s="66">
        <f>IF(ISNA(VLOOKUP($A375,Sheet1!$B$3:$AH$1266,Sheet1!I$1+(Sheet1!$A$1-1)*10,FALSE))=TRUE,"---",IF(VLOOKUP($A375,Sheet1!$B$3:$AH$1266,Sheet1!I$1+(Sheet1!$A$1-1)*10,FALSE)="---","---", (ROUND(VLOOKUP($A375,Sheet1!$B$3:$AH$1266,Sheet1!I$1+(Sheet1!$A$1-1)*10,FALSE),IF(VLOOKUP($A375,Sheet1!$B$3:$AH$1266,Sheet1!I$1+(Sheet1!$A$1-1)*10,FALSE)&gt;99999,-3,IF(VLOOKUP($A375,Sheet1!$B$3:$AH$1266,Sheet1!I$1+(Sheet1!$A$1-1)*10,FALSE)&gt;9999,-2,IF(VLOOKUP($A375,Sheet1!$B$3:$AH$1266,Sheet1!I$1+(Sheet1!$A$1-1)*10,FALSE)&gt;999,-1,0)))))))</f>
        <v>4180</v>
      </c>
      <c r="Z375" s="66">
        <f>IF(ISNA(VLOOKUP($A375,Sheet1!$B$3:$AH$1266,Sheet1!J$1+(Sheet1!$A$1-1)*10,FALSE))=TRUE,"---",IF(VLOOKUP($A375,Sheet1!$B$3:$AH$1266,Sheet1!J$1+(Sheet1!$A$1-1)*10,FALSE)="---","---", (ROUND(VLOOKUP($A375,Sheet1!$B$3:$AH$1266,Sheet1!J$1+(Sheet1!$A$1-1)*10,FALSE),IF(VLOOKUP($A375,Sheet1!$B$3:$AH$1266,Sheet1!J$1+(Sheet1!$A$1-1)*10,FALSE)&gt;99999,-3,IF(VLOOKUP($A375,Sheet1!$B$3:$AH$1266,Sheet1!J$1+(Sheet1!$A$1-1)*10,FALSE)&gt;9999,-2,IF(VLOOKUP($A375,Sheet1!$B$3:$AH$1266,Sheet1!J$1+(Sheet1!$A$1-1)*10,FALSE)&gt;999,-1,0)))))))</f>
        <v>5740</v>
      </c>
      <c r="AA375" s="66">
        <f>IF(ISNA(VLOOKUP($A375,Sheet1!$B$3:$AH$1266,Sheet1!K$1+(Sheet1!$A$1-1)*10,FALSE))=TRUE,"---",IF(VLOOKUP($A375,Sheet1!$B$3:$AH$1266,Sheet1!K$1+(Sheet1!$A$1-1)*10,FALSE)="---","---", (ROUND(VLOOKUP($A375,Sheet1!$B$3:$AH$1266,Sheet1!K$1+(Sheet1!$A$1-1)*10,FALSE),IF(VLOOKUP($A375,Sheet1!$B$3:$AH$1266,Sheet1!K$1+(Sheet1!$A$1-1)*10,FALSE)&gt;99999,-3,IF(VLOOKUP($A375,Sheet1!$B$3:$AH$1266,Sheet1!K$1+(Sheet1!$A$1-1)*10,FALSE)&gt;9999,-2,IF(VLOOKUP($A375,Sheet1!$B$3:$AH$1266,Sheet1!K$1+(Sheet1!$A$1-1)*10,FALSE)&gt;999,-1,0)))))))</f>
        <v>7160</v>
      </c>
      <c r="AB375" s="66">
        <f>IF(ISNA(VLOOKUP($A375,Sheet1!$B$3:$AH$1266,Sheet1!L$1+(Sheet1!$A$1-1)*10,FALSE))=TRUE,"---",IF(VLOOKUP($A375,Sheet1!$B$3:$AH$1266,Sheet1!L$1+(Sheet1!$A$1-1)*10,FALSE)="---","---", (ROUND(VLOOKUP($A375,Sheet1!$B$3:$AH$1266,Sheet1!L$1+(Sheet1!$A$1-1)*10,FALSE),IF(VLOOKUP($A375,Sheet1!$B$3:$AH$1266,Sheet1!L$1+(Sheet1!$A$1-1)*10,FALSE)&gt;99999,-3,IF(VLOOKUP($A375,Sheet1!$B$3:$AH$1266,Sheet1!L$1+(Sheet1!$A$1-1)*10,FALSE)&gt;9999,-2,IF(VLOOKUP($A375,Sheet1!$B$3:$AH$1266,Sheet1!L$1+(Sheet1!$A$1-1)*10,FALSE)&gt;999,-1,0)))))))</f>
        <v>8840</v>
      </c>
      <c r="AC375" s="66">
        <f>IF(ISNA(VLOOKUP($A375,Sheet1!$B$3:$AH$1266,Sheet1!M$1+(Sheet1!$A$1-1)*10,FALSE))=TRUE,"---",IF(VLOOKUP($A375,Sheet1!$B$3:$AH$1266,Sheet1!M$1+(Sheet1!$A$1-1)*10,FALSE)="---","---", (ROUND(VLOOKUP($A375,Sheet1!$B$3:$AH$1266,Sheet1!M$1+(Sheet1!$A$1-1)*10,FALSE),IF(VLOOKUP($A375,Sheet1!$B$3:$AH$1266,Sheet1!M$1+(Sheet1!$A$1-1)*10,FALSE)&gt;99999,-3,IF(VLOOKUP($A375,Sheet1!$B$3:$AH$1266,Sheet1!M$1+(Sheet1!$A$1-1)*10,FALSE)&gt;9999,-2,IF(VLOOKUP($A375,Sheet1!$B$3:$AH$1266,Sheet1!M$1+(Sheet1!$A$1-1)*10,FALSE)&gt;999,-1,0)))))))</f>
        <v>10800</v>
      </c>
      <c r="AD375" s="66">
        <f>IF(ISNA(VLOOKUP($A375,Sheet1!$B$3:$AH$1266,Sheet1!N$1+(Sheet1!$A$1-1)*10,FALSE))=TRUE,"---",IF(VLOOKUP($A375,Sheet1!$B$3:$AH$1266,Sheet1!N$1+(Sheet1!$A$1-1)*10,FALSE)="---","---", (ROUND(VLOOKUP($A375,Sheet1!$B$3:$AH$1266,Sheet1!N$1+(Sheet1!$A$1-1)*10,FALSE),IF(VLOOKUP($A375,Sheet1!$B$3:$AH$1266,Sheet1!N$1+(Sheet1!$A$1-1)*10,FALSE)&gt;99999,-3,IF(VLOOKUP($A375,Sheet1!$B$3:$AH$1266,Sheet1!N$1+(Sheet1!$A$1-1)*10,FALSE)&gt;9999,-2,IF(VLOOKUP($A375,Sheet1!$B$3:$AH$1266,Sheet1!N$1+(Sheet1!$A$1-1)*10,FALSE)&gt;999,-1,0)))))))</f>
        <v>14100</v>
      </c>
    </row>
    <row r="376" spans="1:30" ht="25.5" customHeight="1" x14ac:dyDescent="0.25">
      <c r="A376" s="303" t="s">
        <v>593</v>
      </c>
      <c r="B376" s="330" t="s">
        <v>594</v>
      </c>
      <c r="C376" s="303">
        <v>424400</v>
      </c>
      <c r="D376" s="303">
        <v>733758</v>
      </c>
      <c r="E376" s="307" t="s">
        <v>3065</v>
      </c>
      <c r="F376" s="342" t="s">
        <v>4562</v>
      </c>
      <c r="G376" s="318" t="s">
        <v>31</v>
      </c>
      <c r="H376" s="347">
        <v>89.4</v>
      </c>
      <c r="I376" s="112">
        <v>14145</v>
      </c>
      <c r="J376" s="148">
        <v>12.1</v>
      </c>
      <c r="K376" s="127" t="s">
        <v>24</v>
      </c>
      <c r="L376" s="115">
        <v>11900</v>
      </c>
      <c r="M376" s="116">
        <v>133</v>
      </c>
      <c r="N376" s="127" t="s">
        <v>17</v>
      </c>
      <c r="O376" s="68">
        <f t="shared" si="12"/>
        <v>0.47095073422027378</v>
      </c>
      <c r="P376" s="68">
        <f>IF(O376&lt;&gt;"",VLOOKUP($A376,Sheet4!$A$2:$O$1309,14,FALSE)*100,"")</f>
        <v>0.38801471001502774</v>
      </c>
      <c r="Q376" s="68">
        <f>IF(P376&lt;&gt;"",VLOOKUP($A376,Sheet4!$A$2:$O$1309,15,FALSE)*100,"")</f>
        <v>3.7364103101100277</v>
      </c>
      <c r="R376" s="74" t="str">
        <f>IF(O376="&lt;0.2","&gt;500",IF(O376="&gt;50","&lt;2",IF(ISERR(1/O376*100),"",IF(AND((1/O376*100)&gt;=2,(1/O376*100)&lt;=10),MROUND(1/O376*100,1),IF(AND((1/O376*100)&gt;=10,(1/O376*100)&lt;=50),MROUND(1/O376*100,5),IF(AND((1/O376*100)&gt;=50,(1/O376*100)&lt;=104),MROUND(1/O376*100,10),IF(AND((1/O376*100)&gt;=104,(1/O376*100)&lt;=110),"100",IF(AND((1/O376*100)&gt;=110,(1/O376*100)&lt;=180),"&gt;100, &lt;200",IF(AND((1/O376*100)&gt;=180,(1/O376*100)&lt;=220),"200",IF(AND((1/O376*100)&gt;=220,(1/O376*100)&lt;=450),"&gt;200,  &lt;500","500"))))))))))</f>
        <v>200</v>
      </c>
      <c r="S376" s="356" t="s">
        <v>4362</v>
      </c>
      <c r="T376" s="356" t="str">
        <f>IF(ISNA(VLOOKUP(A376,Sheet1!B$3:C$1266,2,FALSE)=TRUE),"NC",VLOOKUP(A376,Sheet1!B$3:C$1266,2,FALSE))</f>
        <v>Rural10</v>
      </c>
      <c r="U376" s="392">
        <f>IF(ISNA(VLOOKUP($A376,Sheet1!$B$3:$AH$1266,Sheet1!E$1+(Sheet1!$A$1-1)*10,FALSE))=TRUE,"---",IF(VLOOKUP($A376,Sheet1!$B$3:$AH$1266,Sheet1!E$1+(Sheet1!$A$1-1)*10,FALSE)="---","---", (ROUND(VLOOKUP($A376,Sheet1!$B$3:$AH$1266,Sheet1!E$1+(Sheet1!$A$1-1)*10,FALSE),IF(VLOOKUP($A376,Sheet1!$B$3:$AH$1266,Sheet1!E$1+(Sheet1!$A$1-1)*10,FALSE)&gt;99999,-3,IF(VLOOKUP($A376,Sheet1!$B$3:$AH$1266,Sheet1!E$1+(Sheet1!$A$1-1)*10,FALSE)&gt;9999,-2,IF(VLOOKUP($A376,Sheet1!$B$3:$AH$1266,Sheet1!E$1+(Sheet1!$A$1-1)*10,FALSE)&gt;999,-1,0)))))))</f>
        <v>1610</v>
      </c>
      <c r="V376" s="392">
        <f>IF(ISNA(VLOOKUP($A376,Sheet1!$B$3:$AH$1266,Sheet1!F$1+(Sheet1!$A$1-1)*10,FALSE))=TRUE,"---",IF(VLOOKUP($A376,Sheet1!$B$3:$AH$1266,Sheet1!F$1+(Sheet1!$A$1-1)*10,FALSE)="---","---", (ROUND(VLOOKUP($A376,Sheet1!$B$3:$AH$1266,Sheet1!F$1+(Sheet1!$A$1-1)*10,FALSE),IF(VLOOKUP($A376,Sheet1!$B$3:$AH$1266,Sheet1!F$1+(Sheet1!$A$1-1)*10,FALSE)&gt;99999,-3,IF(VLOOKUP($A376,Sheet1!$B$3:$AH$1266,Sheet1!F$1+(Sheet1!$A$1-1)*10,FALSE)&gt;9999,-2,IF(VLOOKUP($A376,Sheet1!$B$3:$AH$1266,Sheet1!F$1+(Sheet1!$A$1-1)*10,FALSE)&gt;999,-1,0)))))))</f>
        <v>1870</v>
      </c>
      <c r="W376" s="392">
        <f>IF(ISNA(VLOOKUP($A376,Sheet1!$B$3:$AH$1266,Sheet1!G$1+(Sheet1!$A$1-1)*10,FALSE))=TRUE,"---",IF(VLOOKUP($A376,Sheet1!$B$3:$AH$1266,Sheet1!G$1+(Sheet1!$A$1-1)*10,FALSE)="---","---", (ROUND(VLOOKUP($A376,Sheet1!$B$3:$AH$1266,Sheet1!G$1+(Sheet1!$A$1-1)*10,FALSE),IF(VLOOKUP($A376,Sheet1!$B$3:$AH$1266,Sheet1!G$1+(Sheet1!$A$1-1)*10,FALSE)&gt;99999,-3,IF(VLOOKUP($A376,Sheet1!$B$3:$AH$1266,Sheet1!G$1+(Sheet1!$A$1-1)*10,FALSE)&gt;9999,-2,IF(VLOOKUP($A376,Sheet1!$B$3:$AH$1266,Sheet1!G$1+(Sheet1!$A$1-1)*10,FALSE)&gt;999,-1,0)))))))</f>
        <v>2240</v>
      </c>
      <c r="X376" s="392">
        <f>IF(ISNA(VLOOKUP($A376,Sheet1!$B$3:$AH$1266,Sheet1!H$1+(Sheet1!$A$1-1)*10,FALSE))=TRUE,"---",IF(VLOOKUP($A376,Sheet1!$B$3:$AH$1266,Sheet1!H$1+(Sheet1!$A$1-1)*10,FALSE)="---","---", (ROUND(VLOOKUP($A376,Sheet1!$B$3:$AH$1266,Sheet1!H$1+(Sheet1!$A$1-1)*10,FALSE),IF(VLOOKUP($A376,Sheet1!$B$3:$AH$1266,Sheet1!H$1+(Sheet1!$A$1-1)*10,FALSE)&gt;99999,-3,IF(VLOOKUP($A376,Sheet1!$B$3:$AH$1266,Sheet1!H$1+(Sheet1!$A$1-1)*10,FALSE)&gt;9999,-2,IF(VLOOKUP($A376,Sheet1!$B$3:$AH$1266,Sheet1!H$1+(Sheet1!$A$1-1)*10,FALSE)&gt;999,-1,0)))))))</f>
        <v>3420</v>
      </c>
      <c r="Y376" s="392">
        <f>IF(ISNA(VLOOKUP($A376,Sheet1!$B$3:$AH$1266,Sheet1!I$1+(Sheet1!$A$1-1)*10,FALSE))=TRUE,"---",IF(VLOOKUP($A376,Sheet1!$B$3:$AH$1266,Sheet1!I$1+(Sheet1!$A$1-1)*10,FALSE)="---","---", (ROUND(VLOOKUP($A376,Sheet1!$B$3:$AH$1266,Sheet1!I$1+(Sheet1!$A$1-1)*10,FALSE),IF(VLOOKUP($A376,Sheet1!$B$3:$AH$1266,Sheet1!I$1+(Sheet1!$A$1-1)*10,FALSE)&gt;99999,-3,IF(VLOOKUP($A376,Sheet1!$B$3:$AH$1266,Sheet1!I$1+(Sheet1!$A$1-1)*10,FALSE)&gt;9999,-2,IF(VLOOKUP($A376,Sheet1!$B$3:$AH$1266,Sheet1!I$1+(Sheet1!$A$1-1)*10,FALSE)&gt;999,-1,0)))))))</f>
        <v>4460</v>
      </c>
      <c r="Z376" s="392">
        <f>IF(ISNA(VLOOKUP($A376,Sheet1!$B$3:$AH$1266,Sheet1!J$1+(Sheet1!$A$1-1)*10,FALSE))=TRUE,"---",IF(VLOOKUP($A376,Sheet1!$B$3:$AH$1266,Sheet1!J$1+(Sheet1!$A$1-1)*10,FALSE)="---","---", (ROUND(VLOOKUP($A376,Sheet1!$B$3:$AH$1266,Sheet1!J$1+(Sheet1!$A$1-1)*10,FALSE),IF(VLOOKUP($A376,Sheet1!$B$3:$AH$1266,Sheet1!J$1+(Sheet1!$A$1-1)*10,FALSE)&gt;99999,-3,IF(VLOOKUP($A376,Sheet1!$B$3:$AH$1266,Sheet1!J$1+(Sheet1!$A$1-1)*10,FALSE)&gt;9999,-2,IF(VLOOKUP($A376,Sheet1!$B$3:$AH$1266,Sheet1!J$1+(Sheet1!$A$1-1)*10,FALSE)&gt;999,-1,0)))))))</f>
        <v>6120</v>
      </c>
      <c r="AA376" s="392">
        <f>IF(ISNA(VLOOKUP($A376,Sheet1!$B$3:$AH$1266,Sheet1!K$1+(Sheet1!$A$1-1)*10,FALSE))=TRUE,"---",IF(VLOOKUP($A376,Sheet1!$B$3:$AH$1266,Sheet1!K$1+(Sheet1!$A$1-1)*10,FALSE)="---","---", (ROUND(VLOOKUP($A376,Sheet1!$B$3:$AH$1266,Sheet1!K$1+(Sheet1!$A$1-1)*10,FALSE),IF(VLOOKUP($A376,Sheet1!$B$3:$AH$1266,Sheet1!K$1+(Sheet1!$A$1-1)*10,FALSE)&gt;99999,-3,IF(VLOOKUP($A376,Sheet1!$B$3:$AH$1266,Sheet1!K$1+(Sheet1!$A$1-1)*10,FALSE)&gt;9999,-2,IF(VLOOKUP($A376,Sheet1!$B$3:$AH$1266,Sheet1!K$1+(Sheet1!$A$1-1)*10,FALSE)&gt;999,-1,0)))))))</f>
        <v>7640</v>
      </c>
      <c r="AB376" s="392">
        <f>IF(ISNA(VLOOKUP($A376,Sheet1!$B$3:$AH$1266,Sheet1!L$1+(Sheet1!$A$1-1)*10,FALSE))=TRUE,"---",IF(VLOOKUP($A376,Sheet1!$B$3:$AH$1266,Sheet1!L$1+(Sheet1!$A$1-1)*10,FALSE)="---","---", (ROUND(VLOOKUP($A376,Sheet1!$B$3:$AH$1266,Sheet1!L$1+(Sheet1!$A$1-1)*10,FALSE),IF(VLOOKUP($A376,Sheet1!$B$3:$AH$1266,Sheet1!L$1+(Sheet1!$A$1-1)*10,FALSE)&gt;99999,-3,IF(VLOOKUP($A376,Sheet1!$B$3:$AH$1266,Sheet1!L$1+(Sheet1!$A$1-1)*10,FALSE)&gt;9999,-2,IF(VLOOKUP($A376,Sheet1!$B$3:$AH$1266,Sheet1!L$1+(Sheet1!$A$1-1)*10,FALSE)&gt;999,-1,0)))))))</f>
        <v>9450</v>
      </c>
      <c r="AC376" s="392">
        <f>IF(ISNA(VLOOKUP($A376,Sheet1!$B$3:$AH$1266,Sheet1!M$1+(Sheet1!$A$1-1)*10,FALSE))=TRUE,"---",IF(VLOOKUP($A376,Sheet1!$B$3:$AH$1266,Sheet1!M$1+(Sheet1!$A$1-1)*10,FALSE)="---","---", (ROUND(VLOOKUP($A376,Sheet1!$B$3:$AH$1266,Sheet1!M$1+(Sheet1!$A$1-1)*10,FALSE),IF(VLOOKUP($A376,Sheet1!$B$3:$AH$1266,Sheet1!M$1+(Sheet1!$A$1-1)*10,FALSE)&gt;99999,-3,IF(VLOOKUP($A376,Sheet1!$B$3:$AH$1266,Sheet1!M$1+(Sheet1!$A$1-1)*10,FALSE)&gt;9999,-2,IF(VLOOKUP($A376,Sheet1!$B$3:$AH$1266,Sheet1!M$1+(Sheet1!$A$1-1)*10,FALSE)&gt;999,-1,0)))))))</f>
        <v>11600</v>
      </c>
      <c r="AD376" s="392">
        <f>IF(ISNA(VLOOKUP($A376,Sheet1!$B$3:$AH$1266,Sheet1!N$1+(Sheet1!$A$1-1)*10,FALSE))=TRUE,"---",IF(VLOOKUP($A376,Sheet1!$B$3:$AH$1266,Sheet1!N$1+(Sheet1!$A$1-1)*10,FALSE)="---","---", (ROUND(VLOOKUP($A376,Sheet1!$B$3:$AH$1266,Sheet1!N$1+(Sheet1!$A$1-1)*10,FALSE),IF(VLOOKUP($A376,Sheet1!$B$3:$AH$1266,Sheet1!N$1+(Sheet1!$A$1-1)*10,FALSE)&gt;99999,-3,IF(VLOOKUP($A376,Sheet1!$B$3:$AH$1266,Sheet1!N$1+(Sheet1!$A$1-1)*10,FALSE)&gt;9999,-2,IF(VLOOKUP($A376,Sheet1!$B$3:$AH$1266,Sheet1!N$1+(Sheet1!$A$1-1)*10,FALSE)&gt;999,-1,0)))))))</f>
        <v>15100</v>
      </c>
    </row>
    <row r="377" spans="1:30" ht="25.5" customHeight="1" x14ac:dyDescent="0.25">
      <c r="A377" s="303"/>
      <c r="B377" s="331"/>
      <c r="C377" s="303"/>
      <c r="D377" s="303"/>
      <c r="E377" s="307" t="e">
        <v>#N/A</v>
      </c>
      <c r="F377" s="331"/>
      <c r="G377" s="319"/>
      <c r="H377" s="347"/>
      <c r="I377" s="112">
        <v>28198</v>
      </c>
      <c r="J377" s="113">
        <v>7.8</v>
      </c>
      <c r="K377" s="114" t="s">
        <v>4405</v>
      </c>
      <c r="L377" s="115">
        <v>5500</v>
      </c>
      <c r="M377" s="116">
        <v>61.5</v>
      </c>
      <c r="N377" s="127" t="s">
        <v>24</v>
      </c>
      <c r="O377" s="68" t="s">
        <v>4405</v>
      </c>
      <c r="P377" s="68" t="s">
        <v>4405</v>
      </c>
      <c r="Q377" s="68" t="s">
        <v>4405</v>
      </c>
      <c r="R377" s="74" t="s">
        <v>4405</v>
      </c>
      <c r="S377" s="356" t="e">
        <v>#N/A</v>
      </c>
      <c r="T377" s="356" t="str">
        <f>IF(ISNA(VLOOKUP(A377,Sheet1!B$3:C$1266,2,FALSE)=TRUE),"ND",VLOOKUP(A377,Sheet1!B$3:C$1266,2,FALSE))</f>
        <v>ND</v>
      </c>
      <c r="U377" s="392" t="str">
        <f>IF(ISNA(VLOOKUP($A377,Sheet1!$B$3:$AH$1266,Sheet1!E$1+(Sheet1!$A$1-1)*10,FALSE))=TRUE,"---",IF(VLOOKUP($A377,Sheet1!$B$3:$AH$1266,Sheet1!E$1+(Sheet1!$A$1-1)*10,FALSE)="---","---", (ROUND(VLOOKUP($A377,Sheet1!$B$3:$AH$1266,Sheet1!E$1+(Sheet1!$A$1-1)*10,FALSE),IF(VLOOKUP($A377,Sheet1!$B$3:$AH$1266,Sheet1!E$1+(Sheet1!$A$1-1)*10,FALSE)&gt;99999,-3,IF(VLOOKUP($A377,Sheet1!$B$3:$AH$1266,Sheet1!E$1+(Sheet1!$A$1-1)*10,FALSE)&gt;9999,-2,IF(VLOOKUP($A377,Sheet1!$B$3:$AH$1266,Sheet1!E$1+(Sheet1!$A$1-1)*10,FALSE)&gt;999,-1,0)))))))</f>
        <v>---</v>
      </c>
      <c r="V377" s="392" t="str">
        <f>IF(ISNA(VLOOKUP($A377,Sheet1!$B$3:$AH$1266,Sheet1!F$1+(Sheet1!$A$1-1)*10,FALSE))=TRUE,"---",IF(VLOOKUP($A377,Sheet1!$B$3:$AH$1266,Sheet1!F$1+(Sheet1!$A$1-1)*10,FALSE)="---","---", (ROUND(VLOOKUP($A377,Sheet1!$B$3:$AH$1266,Sheet1!F$1+(Sheet1!$A$1-1)*10,FALSE),IF(VLOOKUP($A377,Sheet1!$B$3:$AH$1266,Sheet1!F$1+(Sheet1!$A$1-1)*10,FALSE)&gt;99999,-3,IF(VLOOKUP($A377,Sheet1!$B$3:$AH$1266,Sheet1!F$1+(Sheet1!$A$1-1)*10,FALSE)&gt;9999,-2,IF(VLOOKUP($A377,Sheet1!$B$3:$AH$1266,Sheet1!F$1+(Sheet1!$A$1-1)*10,FALSE)&gt;999,-1,0)))))))</f>
        <v>---</v>
      </c>
      <c r="W377" s="392" t="str">
        <f>IF(ISNA(VLOOKUP($A377,Sheet1!$B$3:$AH$1266,Sheet1!G$1+(Sheet1!$A$1-1)*10,FALSE))=TRUE,"---",IF(VLOOKUP($A377,Sheet1!$B$3:$AH$1266,Sheet1!G$1+(Sheet1!$A$1-1)*10,FALSE)="---","---", (ROUND(VLOOKUP($A377,Sheet1!$B$3:$AH$1266,Sheet1!G$1+(Sheet1!$A$1-1)*10,FALSE),IF(VLOOKUP($A377,Sheet1!$B$3:$AH$1266,Sheet1!G$1+(Sheet1!$A$1-1)*10,FALSE)&gt;99999,-3,IF(VLOOKUP($A377,Sheet1!$B$3:$AH$1266,Sheet1!G$1+(Sheet1!$A$1-1)*10,FALSE)&gt;9999,-2,IF(VLOOKUP($A377,Sheet1!$B$3:$AH$1266,Sheet1!G$1+(Sheet1!$A$1-1)*10,FALSE)&gt;999,-1,0)))))))</f>
        <v>---</v>
      </c>
      <c r="X377" s="392" t="str">
        <f>IF(ISNA(VLOOKUP($A377,Sheet1!$B$3:$AH$1266,Sheet1!H$1+(Sheet1!$A$1-1)*10,FALSE))=TRUE,"---",IF(VLOOKUP($A377,Sheet1!$B$3:$AH$1266,Sheet1!H$1+(Sheet1!$A$1-1)*10,FALSE)="---","---", (ROUND(VLOOKUP($A377,Sheet1!$B$3:$AH$1266,Sheet1!H$1+(Sheet1!$A$1-1)*10,FALSE),IF(VLOOKUP($A377,Sheet1!$B$3:$AH$1266,Sheet1!H$1+(Sheet1!$A$1-1)*10,FALSE)&gt;99999,-3,IF(VLOOKUP($A377,Sheet1!$B$3:$AH$1266,Sheet1!H$1+(Sheet1!$A$1-1)*10,FALSE)&gt;9999,-2,IF(VLOOKUP($A377,Sheet1!$B$3:$AH$1266,Sheet1!H$1+(Sheet1!$A$1-1)*10,FALSE)&gt;999,-1,0)))))))</f>
        <v>---</v>
      </c>
      <c r="Y377" s="392" t="str">
        <f>IF(ISNA(VLOOKUP($A377,Sheet1!$B$3:$AH$1266,Sheet1!I$1+(Sheet1!$A$1-1)*10,FALSE))=TRUE,"---",IF(VLOOKUP($A377,Sheet1!$B$3:$AH$1266,Sheet1!I$1+(Sheet1!$A$1-1)*10,FALSE)="---","---", (ROUND(VLOOKUP($A377,Sheet1!$B$3:$AH$1266,Sheet1!I$1+(Sheet1!$A$1-1)*10,FALSE),IF(VLOOKUP($A377,Sheet1!$B$3:$AH$1266,Sheet1!I$1+(Sheet1!$A$1-1)*10,FALSE)&gt;99999,-3,IF(VLOOKUP($A377,Sheet1!$B$3:$AH$1266,Sheet1!I$1+(Sheet1!$A$1-1)*10,FALSE)&gt;9999,-2,IF(VLOOKUP($A377,Sheet1!$B$3:$AH$1266,Sheet1!I$1+(Sheet1!$A$1-1)*10,FALSE)&gt;999,-1,0)))))))</f>
        <v>---</v>
      </c>
      <c r="Z377" s="392" t="str">
        <f>IF(ISNA(VLOOKUP($A377,Sheet1!$B$3:$AH$1266,Sheet1!J$1+(Sheet1!$A$1-1)*10,FALSE))=TRUE,"---",IF(VLOOKUP($A377,Sheet1!$B$3:$AH$1266,Sheet1!J$1+(Sheet1!$A$1-1)*10,FALSE)="---","---", (ROUND(VLOOKUP($A377,Sheet1!$B$3:$AH$1266,Sheet1!J$1+(Sheet1!$A$1-1)*10,FALSE),IF(VLOOKUP($A377,Sheet1!$B$3:$AH$1266,Sheet1!J$1+(Sheet1!$A$1-1)*10,FALSE)&gt;99999,-3,IF(VLOOKUP($A377,Sheet1!$B$3:$AH$1266,Sheet1!J$1+(Sheet1!$A$1-1)*10,FALSE)&gt;9999,-2,IF(VLOOKUP($A377,Sheet1!$B$3:$AH$1266,Sheet1!J$1+(Sheet1!$A$1-1)*10,FALSE)&gt;999,-1,0)))))))</f>
        <v>---</v>
      </c>
      <c r="AA377" s="392" t="str">
        <f>IF(ISNA(VLOOKUP($A377,Sheet1!$B$3:$AH$1266,Sheet1!K$1+(Sheet1!$A$1-1)*10,FALSE))=TRUE,"---",IF(VLOOKUP($A377,Sheet1!$B$3:$AH$1266,Sheet1!K$1+(Sheet1!$A$1-1)*10,FALSE)="---","---", (ROUND(VLOOKUP($A377,Sheet1!$B$3:$AH$1266,Sheet1!K$1+(Sheet1!$A$1-1)*10,FALSE),IF(VLOOKUP($A377,Sheet1!$B$3:$AH$1266,Sheet1!K$1+(Sheet1!$A$1-1)*10,FALSE)&gt;99999,-3,IF(VLOOKUP($A377,Sheet1!$B$3:$AH$1266,Sheet1!K$1+(Sheet1!$A$1-1)*10,FALSE)&gt;9999,-2,IF(VLOOKUP($A377,Sheet1!$B$3:$AH$1266,Sheet1!K$1+(Sheet1!$A$1-1)*10,FALSE)&gt;999,-1,0)))))))</f>
        <v>---</v>
      </c>
      <c r="AB377" s="392" t="str">
        <f>IF(ISNA(VLOOKUP($A377,Sheet1!$B$3:$AH$1266,Sheet1!L$1+(Sheet1!$A$1-1)*10,FALSE))=TRUE,"---",IF(VLOOKUP($A377,Sheet1!$B$3:$AH$1266,Sheet1!L$1+(Sheet1!$A$1-1)*10,FALSE)="---","---", (ROUND(VLOOKUP($A377,Sheet1!$B$3:$AH$1266,Sheet1!L$1+(Sheet1!$A$1-1)*10,FALSE),IF(VLOOKUP($A377,Sheet1!$B$3:$AH$1266,Sheet1!L$1+(Sheet1!$A$1-1)*10,FALSE)&gt;99999,-3,IF(VLOOKUP($A377,Sheet1!$B$3:$AH$1266,Sheet1!L$1+(Sheet1!$A$1-1)*10,FALSE)&gt;9999,-2,IF(VLOOKUP($A377,Sheet1!$B$3:$AH$1266,Sheet1!L$1+(Sheet1!$A$1-1)*10,FALSE)&gt;999,-1,0)))))))</f>
        <v>---</v>
      </c>
      <c r="AC377" s="392" t="str">
        <f>IF(ISNA(VLOOKUP($A377,Sheet1!$B$3:$AH$1266,Sheet1!M$1+(Sheet1!$A$1-1)*10,FALSE))=TRUE,"---",IF(VLOOKUP($A377,Sheet1!$B$3:$AH$1266,Sheet1!M$1+(Sheet1!$A$1-1)*10,FALSE)="---","---", (ROUND(VLOOKUP($A377,Sheet1!$B$3:$AH$1266,Sheet1!M$1+(Sheet1!$A$1-1)*10,FALSE),IF(VLOOKUP($A377,Sheet1!$B$3:$AH$1266,Sheet1!M$1+(Sheet1!$A$1-1)*10,FALSE)&gt;99999,-3,IF(VLOOKUP($A377,Sheet1!$B$3:$AH$1266,Sheet1!M$1+(Sheet1!$A$1-1)*10,FALSE)&gt;9999,-2,IF(VLOOKUP($A377,Sheet1!$B$3:$AH$1266,Sheet1!M$1+(Sheet1!$A$1-1)*10,FALSE)&gt;999,-1,0)))))))</f>
        <v>---</v>
      </c>
      <c r="AD377" s="392" t="str">
        <f>IF(ISNA(VLOOKUP($A377,Sheet1!$B$3:$AH$1266,Sheet1!N$1+(Sheet1!$A$1-1)*10,FALSE))=TRUE,"---",IF(VLOOKUP($A377,Sheet1!$B$3:$AH$1266,Sheet1!N$1+(Sheet1!$A$1-1)*10,FALSE)="---","---", (ROUND(VLOOKUP($A377,Sheet1!$B$3:$AH$1266,Sheet1!N$1+(Sheet1!$A$1-1)*10,FALSE),IF(VLOOKUP($A377,Sheet1!$B$3:$AH$1266,Sheet1!N$1+(Sheet1!$A$1-1)*10,FALSE)&gt;99999,-3,IF(VLOOKUP($A377,Sheet1!$B$3:$AH$1266,Sheet1!N$1+(Sheet1!$A$1-1)*10,FALSE)&gt;9999,-2,IF(VLOOKUP($A377,Sheet1!$B$3:$AH$1266,Sheet1!N$1+(Sheet1!$A$1-1)*10,FALSE)&gt;999,-1,0)))))))</f>
        <v>---</v>
      </c>
    </row>
    <row r="378" spans="1:30" ht="25.5" customHeight="1" x14ac:dyDescent="0.25">
      <c r="A378" s="133" t="s">
        <v>595</v>
      </c>
      <c r="B378" s="141" t="s">
        <v>596</v>
      </c>
      <c r="C378" s="133">
        <v>423820</v>
      </c>
      <c r="D378" s="133">
        <v>733215</v>
      </c>
      <c r="E378" s="67" t="s">
        <v>3065</v>
      </c>
      <c r="F378" s="135" t="s">
        <v>4405</v>
      </c>
      <c r="G378" s="118" t="s">
        <v>160</v>
      </c>
      <c r="H378" s="165">
        <v>1.4</v>
      </c>
      <c r="I378" s="119">
        <v>26845</v>
      </c>
      <c r="J378" s="137" t="s">
        <v>4405</v>
      </c>
      <c r="K378" s="118" t="s">
        <v>17</v>
      </c>
      <c r="L378" s="122">
        <v>241</v>
      </c>
      <c r="M378" s="123">
        <v>172</v>
      </c>
      <c r="N378" s="118" t="s">
        <v>199</v>
      </c>
      <c r="O378" s="71" t="s">
        <v>4405</v>
      </c>
      <c r="P378" s="71" t="s">
        <v>4405</v>
      </c>
      <c r="Q378" s="71" t="s">
        <v>4405</v>
      </c>
      <c r="R378" s="73" t="s">
        <v>4405</v>
      </c>
      <c r="S378" s="63" t="s">
        <v>4362</v>
      </c>
      <c r="T378" s="63" t="str">
        <f>IF(ISNA(VLOOKUP(A378,Sheet1!B$3:C$1266,2,FALSE)=TRUE),"NC",VLOOKUP(A378,Sheet1!B$3:C$1266,2,FALSE))</f>
        <v>NC</v>
      </c>
      <c r="U378" s="66" t="str">
        <f>IF(ISNA(VLOOKUP($A378,Sheet1!$B$3:$AH$1266,Sheet1!E$1+(Sheet1!$A$1-1)*10,FALSE))=TRUE,"---",IF(VLOOKUP($A378,Sheet1!$B$3:$AH$1266,Sheet1!E$1+(Sheet1!$A$1-1)*10,FALSE)="---","---", (ROUND(VLOOKUP($A378,Sheet1!$B$3:$AH$1266,Sheet1!E$1+(Sheet1!$A$1-1)*10,FALSE),IF(VLOOKUP($A378,Sheet1!$B$3:$AH$1266,Sheet1!E$1+(Sheet1!$A$1-1)*10,FALSE)&gt;99999,-3,IF(VLOOKUP($A378,Sheet1!$B$3:$AH$1266,Sheet1!E$1+(Sheet1!$A$1-1)*10,FALSE)&gt;9999,-2,IF(VLOOKUP($A378,Sheet1!$B$3:$AH$1266,Sheet1!E$1+(Sheet1!$A$1-1)*10,FALSE)&gt;999,-1,0)))))))</f>
        <v>---</v>
      </c>
      <c r="V378" s="66" t="str">
        <f>IF(ISNA(VLOOKUP($A378,Sheet1!$B$3:$AH$1266,Sheet1!F$1+(Sheet1!$A$1-1)*10,FALSE))=TRUE,"---",IF(VLOOKUP($A378,Sheet1!$B$3:$AH$1266,Sheet1!F$1+(Sheet1!$A$1-1)*10,FALSE)="---","---", (ROUND(VLOOKUP($A378,Sheet1!$B$3:$AH$1266,Sheet1!F$1+(Sheet1!$A$1-1)*10,FALSE),IF(VLOOKUP($A378,Sheet1!$B$3:$AH$1266,Sheet1!F$1+(Sheet1!$A$1-1)*10,FALSE)&gt;99999,-3,IF(VLOOKUP($A378,Sheet1!$B$3:$AH$1266,Sheet1!F$1+(Sheet1!$A$1-1)*10,FALSE)&gt;9999,-2,IF(VLOOKUP($A378,Sheet1!$B$3:$AH$1266,Sheet1!F$1+(Sheet1!$A$1-1)*10,FALSE)&gt;999,-1,0)))))))</f>
        <v>---</v>
      </c>
      <c r="W378" s="66" t="str">
        <f>IF(ISNA(VLOOKUP($A378,Sheet1!$B$3:$AH$1266,Sheet1!G$1+(Sheet1!$A$1-1)*10,FALSE))=TRUE,"---",IF(VLOOKUP($A378,Sheet1!$B$3:$AH$1266,Sheet1!G$1+(Sheet1!$A$1-1)*10,FALSE)="---","---", (ROUND(VLOOKUP($A378,Sheet1!$B$3:$AH$1266,Sheet1!G$1+(Sheet1!$A$1-1)*10,FALSE),IF(VLOOKUP($A378,Sheet1!$B$3:$AH$1266,Sheet1!G$1+(Sheet1!$A$1-1)*10,FALSE)&gt;99999,-3,IF(VLOOKUP($A378,Sheet1!$B$3:$AH$1266,Sheet1!G$1+(Sheet1!$A$1-1)*10,FALSE)&gt;9999,-2,IF(VLOOKUP($A378,Sheet1!$B$3:$AH$1266,Sheet1!G$1+(Sheet1!$A$1-1)*10,FALSE)&gt;999,-1,0)))))))</f>
        <v>---</v>
      </c>
      <c r="X378" s="66" t="str">
        <f>IF(ISNA(VLOOKUP($A378,Sheet1!$B$3:$AH$1266,Sheet1!H$1+(Sheet1!$A$1-1)*10,FALSE))=TRUE,"---",IF(VLOOKUP($A378,Sheet1!$B$3:$AH$1266,Sheet1!H$1+(Sheet1!$A$1-1)*10,FALSE)="---","---", (ROUND(VLOOKUP($A378,Sheet1!$B$3:$AH$1266,Sheet1!H$1+(Sheet1!$A$1-1)*10,FALSE),IF(VLOOKUP($A378,Sheet1!$B$3:$AH$1266,Sheet1!H$1+(Sheet1!$A$1-1)*10,FALSE)&gt;99999,-3,IF(VLOOKUP($A378,Sheet1!$B$3:$AH$1266,Sheet1!H$1+(Sheet1!$A$1-1)*10,FALSE)&gt;9999,-2,IF(VLOOKUP($A378,Sheet1!$B$3:$AH$1266,Sheet1!H$1+(Sheet1!$A$1-1)*10,FALSE)&gt;999,-1,0)))))))</f>
        <v>---</v>
      </c>
      <c r="Y378" s="66" t="str">
        <f>IF(ISNA(VLOOKUP($A378,Sheet1!$B$3:$AH$1266,Sheet1!I$1+(Sheet1!$A$1-1)*10,FALSE))=TRUE,"---",IF(VLOOKUP($A378,Sheet1!$B$3:$AH$1266,Sheet1!I$1+(Sheet1!$A$1-1)*10,FALSE)="---","---", (ROUND(VLOOKUP($A378,Sheet1!$B$3:$AH$1266,Sheet1!I$1+(Sheet1!$A$1-1)*10,FALSE),IF(VLOOKUP($A378,Sheet1!$B$3:$AH$1266,Sheet1!I$1+(Sheet1!$A$1-1)*10,FALSE)&gt;99999,-3,IF(VLOOKUP($A378,Sheet1!$B$3:$AH$1266,Sheet1!I$1+(Sheet1!$A$1-1)*10,FALSE)&gt;9999,-2,IF(VLOOKUP($A378,Sheet1!$B$3:$AH$1266,Sheet1!I$1+(Sheet1!$A$1-1)*10,FALSE)&gt;999,-1,0)))))))</f>
        <v>---</v>
      </c>
      <c r="Z378" s="66" t="str">
        <f>IF(ISNA(VLOOKUP($A378,Sheet1!$B$3:$AH$1266,Sheet1!J$1+(Sheet1!$A$1-1)*10,FALSE))=TRUE,"---",IF(VLOOKUP($A378,Sheet1!$B$3:$AH$1266,Sheet1!J$1+(Sheet1!$A$1-1)*10,FALSE)="---","---", (ROUND(VLOOKUP($A378,Sheet1!$B$3:$AH$1266,Sheet1!J$1+(Sheet1!$A$1-1)*10,FALSE),IF(VLOOKUP($A378,Sheet1!$B$3:$AH$1266,Sheet1!J$1+(Sheet1!$A$1-1)*10,FALSE)&gt;99999,-3,IF(VLOOKUP($A378,Sheet1!$B$3:$AH$1266,Sheet1!J$1+(Sheet1!$A$1-1)*10,FALSE)&gt;9999,-2,IF(VLOOKUP($A378,Sheet1!$B$3:$AH$1266,Sheet1!J$1+(Sheet1!$A$1-1)*10,FALSE)&gt;999,-1,0)))))))</f>
        <v>---</v>
      </c>
      <c r="AA378" s="66" t="str">
        <f>IF(ISNA(VLOOKUP($A378,Sheet1!$B$3:$AH$1266,Sheet1!K$1+(Sheet1!$A$1-1)*10,FALSE))=TRUE,"---",IF(VLOOKUP($A378,Sheet1!$B$3:$AH$1266,Sheet1!K$1+(Sheet1!$A$1-1)*10,FALSE)="---","---", (ROUND(VLOOKUP($A378,Sheet1!$B$3:$AH$1266,Sheet1!K$1+(Sheet1!$A$1-1)*10,FALSE),IF(VLOOKUP($A378,Sheet1!$B$3:$AH$1266,Sheet1!K$1+(Sheet1!$A$1-1)*10,FALSE)&gt;99999,-3,IF(VLOOKUP($A378,Sheet1!$B$3:$AH$1266,Sheet1!K$1+(Sheet1!$A$1-1)*10,FALSE)&gt;9999,-2,IF(VLOOKUP($A378,Sheet1!$B$3:$AH$1266,Sheet1!K$1+(Sheet1!$A$1-1)*10,FALSE)&gt;999,-1,0)))))))</f>
        <v>---</v>
      </c>
      <c r="AB378" s="66" t="str">
        <f>IF(ISNA(VLOOKUP($A378,Sheet1!$B$3:$AH$1266,Sheet1!L$1+(Sheet1!$A$1-1)*10,FALSE))=TRUE,"---",IF(VLOOKUP($A378,Sheet1!$B$3:$AH$1266,Sheet1!L$1+(Sheet1!$A$1-1)*10,FALSE)="---","---", (ROUND(VLOOKUP($A378,Sheet1!$B$3:$AH$1266,Sheet1!L$1+(Sheet1!$A$1-1)*10,FALSE),IF(VLOOKUP($A378,Sheet1!$B$3:$AH$1266,Sheet1!L$1+(Sheet1!$A$1-1)*10,FALSE)&gt;99999,-3,IF(VLOOKUP($A378,Sheet1!$B$3:$AH$1266,Sheet1!L$1+(Sheet1!$A$1-1)*10,FALSE)&gt;9999,-2,IF(VLOOKUP($A378,Sheet1!$B$3:$AH$1266,Sheet1!L$1+(Sheet1!$A$1-1)*10,FALSE)&gt;999,-1,0)))))))</f>
        <v>---</v>
      </c>
      <c r="AC378" s="66" t="str">
        <f>IF(ISNA(VLOOKUP($A378,Sheet1!$B$3:$AH$1266,Sheet1!M$1+(Sheet1!$A$1-1)*10,FALSE))=TRUE,"---",IF(VLOOKUP($A378,Sheet1!$B$3:$AH$1266,Sheet1!M$1+(Sheet1!$A$1-1)*10,FALSE)="---","---", (ROUND(VLOOKUP($A378,Sheet1!$B$3:$AH$1266,Sheet1!M$1+(Sheet1!$A$1-1)*10,FALSE),IF(VLOOKUP($A378,Sheet1!$B$3:$AH$1266,Sheet1!M$1+(Sheet1!$A$1-1)*10,FALSE)&gt;99999,-3,IF(VLOOKUP($A378,Sheet1!$B$3:$AH$1266,Sheet1!M$1+(Sheet1!$A$1-1)*10,FALSE)&gt;9999,-2,IF(VLOOKUP($A378,Sheet1!$B$3:$AH$1266,Sheet1!M$1+(Sheet1!$A$1-1)*10,FALSE)&gt;999,-1,0)))))))</f>
        <v>---</v>
      </c>
      <c r="AD378" s="66" t="str">
        <f>IF(ISNA(VLOOKUP($A378,Sheet1!$B$3:$AH$1266,Sheet1!N$1+(Sheet1!$A$1-1)*10,FALSE))=TRUE,"---",IF(VLOOKUP($A378,Sheet1!$B$3:$AH$1266,Sheet1!N$1+(Sheet1!$A$1-1)*10,FALSE)="---","---", (ROUND(VLOOKUP($A378,Sheet1!$B$3:$AH$1266,Sheet1!N$1+(Sheet1!$A$1-1)*10,FALSE),IF(VLOOKUP($A378,Sheet1!$B$3:$AH$1266,Sheet1!N$1+(Sheet1!$A$1-1)*10,FALSE)&gt;99999,-3,IF(VLOOKUP($A378,Sheet1!$B$3:$AH$1266,Sheet1!N$1+(Sheet1!$A$1-1)*10,FALSE)&gt;9999,-2,IF(VLOOKUP($A378,Sheet1!$B$3:$AH$1266,Sheet1!N$1+(Sheet1!$A$1-1)*10,FALSE)&gt;999,-1,0)))))))</f>
        <v>---</v>
      </c>
    </row>
    <row r="379" spans="1:30" ht="25.5" customHeight="1" x14ac:dyDescent="0.25">
      <c r="A379" s="303" t="s">
        <v>597</v>
      </c>
      <c r="B379" s="330" t="s">
        <v>598</v>
      </c>
      <c r="C379" s="303">
        <v>424017</v>
      </c>
      <c r="D379" s="303">
        <v>734520</v>
      </c>
      <c r="E379" s="307" t="s">
        <v>3007</v>
      </c>
      <c r="F379" s="52" t="s">
        <v>4563</v>
      </c>
      <c r="G379" s="127" t="s">
        <v>286</v>
      </c>
      <c r="H379" s="347">
        <v>13.1</v>
      </c>
      <c r="I379" s="326">
        <v>30580</v>
      </c>
      <c r="J379" s="375">
        <v>11.19</v>
      </c>
      <c r="K379" s="318" t="s">
        <v>31</v>
      </c>
      <c r="L379" s="320">
        <v>620</v>
      </c>
      <c r="M379" s="322">
        <v>47.3</v>
      </c>
      <c r="N379" s="318" t="s">
        <v>199</v>
      </c>
      <c r="O379" s="299">
        <f t="shared" si="12"/>
        <v>7.8075748262926172</v>
      </c>
      <c r="P379" s="299">
        <f>IF(O379&lt;&gt;"",VLOOKUP($A379,Sheet4!$A$2:$O$1309,14,FALSE)*100,"")</f>
        <v>1.6473855015570193</v>
      </c>
      <c r="Q379" s="299">
        <f>IF(P379&lt;&gt;"",VLOOKUP($A379,Sheet4!$A$2:$O$1309,15,FALSE)*100,"")</f>
        <v>15.015864480938291</v>
      </c>
      <c r="R379" s="301">
        <f>IF(O379="&lt;0.2","&gt;500",IF(O379="&gt;50","&lt;2",IF(ISERR(1/O379*100),"",IF(AND((1/O379*100)&gt;=2,(1/O379*100)&lt;=10),MROUND(1/O379*100,1),IF(AND((1/O379*100)&gt;=10,(1/O379*100)&lt;=50),MROUND(1/O379*100,5),IF(AND((1/O379*100)&gt;=50,(1/O379*100)&lt;=104),MROUND(1/O379*100,10),IF(AND((1/O379*100)&gt;=104,(1/O379*100)&lt;=110),"100",IF(AND((1/O379*100)&gt;=110,(1/O379*100)&lt;=180),"&gt;100, &lt;200",IF(AND((1/O379*100)&gt;=180,(1/O379*100)&lt;=220),"200",IF(AND((1/O379*100)&gt;=220,(1/O379*100)&lt;=450),"&gt;200,  &lt;500","500"))))))))))</f>
        <v>15</v>
      </c>
      <c r="S379" s="356" t="s">
        <v>4362</v>
      </c>
      <c r="T379" s="356" t="str">
        <f>IF(ISNA(VLOOKUP(A379,Sheet1!B$3:C$1266,2,FALSE)=TRUE),"NC",VLOOKUP(A379,Sheet1!B$3:C$1266,2,FALSE))</f>
        <v>Urban</v>
      </c>
      <c r="U379" s="392">
        <f>ROUND(VLOOKUP($A379,Sheet1!$B$3:$AH$1266,Sheet1!E$1+(Sheet1!$A$1-1)*10,FALSE),0)</f>
        <v>381</v>
      </c>
      <c r="V379" s="392">
        <f>ROUND(VLOOKUP($A379,Sheet1!$B$3:$AH$1266,Sheet1!F$1+(Sheet1!$A$1-1)*10,FALSE),0)</f>
        <v>413</v>
      </c>
      <c r="W379" s="392">
        <f>ROUND(VLOOKUP($A379,Sheet1!$B$3:$AH$1266,Sheet1!G$1+(Sheet1!$A$1-1)*10,FALSE),0)</f>
        <v>451</v>
      </c>
      <c r="X379" s="392">
        <f>ROUND(VLOOKUP($A379,Sheet1!$B$3:$AH$1266,Sheet1!H$1+(Sheet1!$A$1-1)*10,FALSE),0)</f>
        <v>540</v>
      </c>
      <c r="Y379" s="392">
        <f>ROUND(VLOOKUP($A379,Sheet1!$B$3:$AH$1266,Sheet1!I$1+(Sheet1!$A$1-1)*10,FALSE),0)</f>
        <v>596</v>
      </c>
      <c r="Z379" s="392">
        <f>ROUND(VLOOKUP($A379,Sheet1!$B$3:$AH$1266,Sheet1!J$1+(Sheet1!$A$1-1)*10,FALSE),0)</f>
        <v>664</v>
      </c>
      <c r="AA379" s="392">
        <f>ROUND(VLOOKUP($A379,Sheet1!$B$3:$AH$1266,Sheet1!K$1+(Sheet1!$A$1-1)*10,FALSE),0)</f>
        <v>714</v>
      </c>
      <c r="AB379" s="392">
        <f>ROUND(VLOOKUP($A379,Sheet1!$B$3:$AH$1266,Sheet1!L$1+(Sheet1!$A$1-1)*10,FALSE),0)</f>
        <v>762</v>
      </c>
      <c r="AC379" s="392">
        <f>ROUND(VLOOKUP($A379,Sheet1!$B$3:$AH$1266,Sheet1!M$1+(Sheet1!$A$1-1)*10,FALSE),0)</f>
        <v>811</v>
      </c>
      <c r="AD379" s="392">
        <f>ROUND(VLOOKUP($A379,Sheet1!$B$3:$AH$1266,Sheet1!N$1+(Sheet1!$A$1-1)*10,FALSE),0)</f>
        <v>876</v>
      </c>
    </row>
    <row r="380" spans="1:30" ht="25.5" customHeight="1" x14ac:dyDescent="0.25">
      <c r="A380" s="303"/>
      <c r="B380" s="331"/>
      <c r="C380" s="303"/>
      <c r="D380" s="303"/>
      <c r="E380" s="307"/>
      <c r="F380" s="52" t="s">
        <v>4564</v>
      </c>
      <c r="G380" s="127" t="s">
        <v>31</v>
      </c>
      <c r="H380" s="347"/>
      <c r="I380" s="327"/>
      <c r="J380" s="376"/>
      <c r="K380" s="319"/>
      <c r="L380" s="321"/>
      <c r="M380" s="323"/>
      <c r="N380" s="319"/>
      <c r="O380" s="317" t="str">
        <f t="shared" si="12"/>
        <v/>
      </c>
      <c r="P380" s="317" t="str">
        <f>IF(O380&lt;&gt;"",VLOOKUP($A380,Sheet4!$A$2:$O$1309,14,FALSE)*100,"")</f>
        <v/>
      </c>
      <c r="Q380" s="317" t="str">
        <f>IF(P380&lt;&gt;"",VLOOKUP($A380,Sheet4!$A$2:$O$1309,15,FALSE)*100,"")</f>
        <v/>
      </c>
      <c r="R380" s="356" t="str">
        <f>IF(O380="&lt;0.2","&gt;500",IF(O380="&gt;50","&lt;2",IF(ISERR(1/O380*100),"",IF(AND((1/O380*100)&gt;=2,(1/O380*100)&lt;=10),MROUND(1/O380*100,1),IF(AND((1/O380*100)&gt;=10,(1/O380*100)&lt;=50),MROUND(1/O380*100,5),IF(AND((1/O380*100)&gt;=50,(1/O380*100)&lt;=104),MROUND(1/O380*100,10),IF(AND((1/O380*100)&gt;=104,(1/O380*100)&lt;=110),"100",IF(AND((1/O380*100)&gt;=110,(1/O380*100)&lt;=180),"&gt;100, &lt;200",IF(AND((1/O380*100)&gt;=180,(1/O380*100)&lt;=220),"200",IF(AND((1/O380*100)&gt;=220,(1/O380*100)&lt;=450),"&gt;200,  &lt;500","500"))))))))))</f>
        <v/>
      </c>
      <c r="S380" s="356"/>
      <c r="T380" s="356"/>
      <c r="U380" s="392" t="str">
        <f>IF(ISNA(VLOOKUP($A380,Sheet1!$B$3:$AH$1266,Sheet1!E$1+(Sheet1!$A$1-1)*10,FALSE))=TRUE,"---",IF(VLOOKUP($A380,Sheet1!$B$3:$AH$1266,Sheet1!E$1+(Sheet1!$A$1-1)*10,FALSE)="---","---", (ROUND(VLOOKUP($A380,Sheet1!$B$3:$AH$1266,Sheet1!E$1+(Sheet1!$A$1-1)*10,FALSE),IF(VLOOKUP($A380,Sheet1!$B$3:$AH$1266,Sheet1!E$1+(Sheet1!$A$1-1)*10,FALSE)&gt;99999,-3,IF(VLOOKUP($A380,Sheet1!$B$3:$AH$1266,Sheet1!E$1+(Sheet1!$A$1-1)*10,FALSE)&gt;9999,-2,IF(VLOOKUP($A380,Sheet1!$B$3:$AH$1266,Sheet1!E$1+(Sheet1!$A$1-1)*10,FALSE)&gt;999,-1,0)))))))</f>
        <v>---</v>
      </c>
      <c r="V380" s="392" t="str">
        <f>IF(ISNA(VLOOKUP($A380,Sheet1!$B$3:$AH$1266,Sheet1!F$1+(Sheet1!$A$1-1)*10,FALSE))=TRUE,"---",IF(VLOOKUP($A380,Sheet1!$B$3:$AH$1266,Sheet1!F$1+(Sheet1!$A$1-1)*10,FALSE)="---","---", (ROUND(VLOOKUP($A380,Sheet1!$B$3:$AH$1266,Sheet1!F$1+(Sheet1!$A$1-1)*10,FALSE),IF(VLOOKUP($A380,Sheet1!$B$3:$AH$1266,Sheet1!F$1+(Sheet1!$A$1-1)*10,FALSE)&gt;99999,-3,IF(VLOOKUP($A380,Sheet1!$B$3:$AH$1266,Sheet1!F$1+(Sheet1!$A$1-1)*10,FALSE)&gt;9999,-2,IF(VLOOKUP($A380,Sheet1!$B$3:$AH$1266,Sheet1!F$1+(Sheet1!$A$1-1)*10,FALSE)&gt;999,-1,0)))))))</f>
        <v>---</v>
      </c>
      <c r="W380" s="392" t="str">
        <f>IF(ISNA(VLOOKUP($A380,Sheet1!$B$3:$AH$1266,Sheet1!G$1+(Sheet1!$A$1-1)*10,FALSE))=TRUE,"---",IF(VLOOKUP($A380,Sheet1!$B$3:$AH$1266,Sheet1!G$1+(Sheet1!$A$1-1)*10,FALSE)="---","---", (ROUND(VLOOKUP($A380,Sheet1!$B$3:$AH$1266,Sheet1!G$1+(Sheet1!$A$1-1)*10,FALSE),IF(VLOOKUP($A380,Sheet1!$B$3:$AH$1266,Sheet1!G$1+(Sheet1!$A$1-1)*10,FALSE)&gt;99999,-3,IF(VLOOKUP($A380,Sheet1!$B$3:$AH$1266,Sheet1!G$1+(Sheet1!$A$1-1)*10,FALSE)&gt;9999,-2,IF(VLOOKUP($A380,Sheet1!$B$3:$AH$1266,Sheet1!G$1+(Sheet1!$A$1-1)*10,FALSE)&gt;999,-1,0)))))))</f>
        <v>---</v>
      </c>
      <c r="X380" s="392" t="str">
        <f>IF(ISNA(VLOOKUP($A380,Sheet1!$B$3:$AH$1266,Sheet1!H$1+(Sheet1!$A$1-1)*10,FALSE))=TRUE,"---",IF(VLOOKUP($A380,Sheet1!$B$3:$AH$1266,Sheet1!H$1+(Sheet1!$A$1-1)*10,FALSE)="---","---", (ROUND(VLOOKUP($A380,Sheet1!$B$3:$AH$1266,Sheet1!H$1+(Sheet1!$A$1-1)*10,FALSE),IF(VLOOKUP($A380,Sheet1!$B$3:$AH$1266,Sheet1!H$1+(Sheet1!$A$1-1)*10,FALSE)&gt;99999,-3,IF(VLOOKUP($A380,Sheet1!$B$3:$AH$1266,Sheet1!H$1+(Sheet1!$A$1-1)*10,FALSE)&gt;9999,-2,IF(VLOOKUP($A380,Sheet1!$B$3:$AH$1266,Sheet1!H$1+(Sheet1!$A$1-1)*10,FALSE)&gt;999,-1,0)))))))</f>
        <v>---</v>
      </c>
      <c r="Y380" s="392" t="str">
        <f>IF(ISNA(VLOOKUP($A380,Sheet1!$B$3:$AH$1266,Sheet1!I$1+(Sheet1!$A$1-1)*10,FALSE))=TRUE,"---",IF(VLOOKUP($A380,Sheet1!$B$3:$AH$1266,Sheet1!I$1+(Sheet1!$A$1-1)*10,FALSE)="---","---", (ROUND(VLOOKUP($A380,Sheet1!$B$3:$AH$1266,Sheet1!I$1+(Sheet1!$A$1-1)*10,FALSE),IF(VLOOKUP($A380,Sheet1!$B$3:$AH$1266,Sheet1!I$1+(Sheet1!$A$1-1)*10,FALSE)&gt;99999,-3,IF(VLOOKUP($A380,Sheet1!$B$3:$AH$1266,Sheet1!I$1+(Sheet1!$A$1-1)*10,FALSE)&gt;9999,-2,IF(VLOOKUP($A380,Sheet1!$B$3:$AH$1266,Sheet1!I$1+(Sheet1!$A$1-1)*10,FALSE)&gt;999,-1,0)))))))</f>
        <v>---</v>
      </c>
      <c r="Z380" s="392" t="str">
        <f>IF(ISNA(VLOOKUP($A380,Sheet1!$B$3:$AH$1266,Sheet1!J$1+(Sheet1!$A$1-1)*10,FALSE))=TRUE,"---",IF(VLOOKUP($A380,Sheet1!$B$3:$AH$1266,Sheet1!J$1+(Sheet1!$A$1-1)*10,FALSE)="---","---", (ROUND(VLOOKUP($A380,Sheet1!$B$3:$AH$1266,Sheet1!J$1+(Sheet1!$A$1-1)*10,FALSE),IF(VLOOKUP($A380,Sheet1!$B$3:$AH$1266,Sheet1!J$1+(Sheet1!$A$1-1)*10,FALSE)&gt;99999,-3,IF(VLOOKUP($A380,Sheet1!$B$3:$AH$1266,Sheet1!J$1+(Sheet1!$A$1-1)*10,FALSE)&gt;9999,-2,IF(VLOOKUP($A380,Sheet1!$B$3:$AH$1266,Sheet1!J$1+(Sheet1!$A$1-1)*10,FALSE)&gt;999,-1,0)))))))</f>
        <v>---</v>
      </c>
      <c r="AA380" s="392" t="str">
        <f>IF(ISNA(VLOOKUP($A380,Sheet1!$B$3:$AH$1266,Sheet1!K$1+(Sheet1!$A$1-1)*10,FALSE))=TRUE,"---",IF(VLOOKUP($A380,Sheet1!$B$3:$AH$1266,Sheet1!K$1+(Sheet1!$A$1-1)*10,FALSE)="---","---", (ROUND(VLOOKUP($A380,Sheet1!$B$3:$AH$1266,Sheet1!K$1+(Sheet1!$A$1-1)*10,FALSE),IF(VLOOKUP($A380,Sheet1!$B$3:$AH$1266,Sheet1!K$1+(Sheet1!$A$1-1)*10,FALSE)&gt;99999,-3,IF(VLOOKUP($A380,Sheet1!$B$3:$AH$1266,Sheet1!K$1+(Sheet1!$A$1-1)*10,FALSE)&gt;9999,-2,IF(VLOOKUP($A380,Sheet1!$B$3:$AH$1266,Sheet1!K$1+(Sheet1!$A$1-1)*10,FALSE)&gt;999,-1,0)))))))</f>
        <v>---</v>
      </c>
      <c r="AB380" s="392" t="str">
        <f>IF(ISNA(VLOOKUP($A380,Sheet1!$B$3:$AH$1266,Sheet1!L$1+(Sheet1!$A$1-1)*10,FALSE))=TRUE,"---",IF(VLOOKUP($A380,Sheet1!$B$3:$AH$1266,Sheet1!L$1+(Sheet1!$A$1-1)*10,FALSE)="---","---", (ROUND(VLOOKUP($A380,Sheet1!$B$3:$AH$1266,Sheet1!L$1+(Sheet1!$A$1-1)*10,FALSE),IF(VLOOKUP($A380,Sheet1!$B$3:$AH$1266,Sheet1!L$1+(Sheet1!$A$1-1)*10,FALSE)&gt;99999,-3,IF(VLOOKUP($A380,Sheet1!$B$3:$AH$1266,Sheet1!L$1+(Sheet1!$A$1-1)*10,FALSE)&gt;9999,-2,IF(VLOOKUP($A380,Sheet1!$B$3:$AH$1266,Sheet1!L$1+(Sheet1!$A$1-1)*10,FALSE)&gt;999,-1,0)))))))</f>
        <v>---</v>
      </c>
      <c r="AC380" s="392" t="str">
        <f>IF(ISNA(VLOOKUP($A380,Sheet1!$B$3:$AH$1266,Sheet1!M$1+(Sheet1!$A$1-1)*10,FALSE))=TRUE,"---",IF(VLOOKUP($A380,Sheet1!$B$3:$AH$1266,Sheet1!M$1+(Sheet1!$A$1-1)*10,FALSE)="---","---", (ROUND(VLOOKUP($A380,Sheet1!$B$3:$AH$1266,Sheet1!M$1+(Sheet1!$A$1-1)*10,FALSE),IF(VLOOKUP($A380,Sheet1!$B$3:$AH$1266,Sheet1!M$1+(Sheet1!$A$1-1)*10,FALSE)&gt;99999,-3,IF(VLOOKUP($A380,Sheet1!$B$3:$AH$1266,Sheet1!M$1+(Sheet1!$A$1-1)*10,FALSE)&gt;9999,-2,IF(VLOOKUP($A380,Sheet1!$B$3:$AH$1266,Sheet1!M$1+(Sheet1!$A$1-1)*10,FALSE)&gt;999,-1,0)))))))</f>
        <v>---</v>
      </c>
      <c r="AD380" s="392" t="str">
        <f>IF(ISNA(VLOOKUP($A380,Sheet1!$B$3:$AH$1266,Sheet1!N$1+(Sheet1!$A$1-1)*10,FALSE))=TRUE,"---",IF(VLOOKUP($A380,Sheet1!$B$3:$AH$1266,Sheet1!N$1+(Sheet1!$A$1-1)*10,FALSE)="---","---", (ROUND(VLOOKUP($A380,Sheet1!$B$3:$AH$1266,Sheet1!N$1+(Sheet1!$A$1-1)*10,FALSE),IF(VLOOKUP($A380,Sheet1!$B$3:$AH$1266,Sheet1!N$1+(Sheet1!$A$1-1)*10,FALSE)&gt;99999,-3,IF(VLOOKUP($A380,Sheet1!$B$3:$AH$1266,Sheet1!N$1+(Sheet1!$A$1-1)*10,FALSE)&gt;9999,-2,IF(VLOOKUP($A380,Sheet1!$B$3:$AH$1266,Sheet1!N$1+(Sheet1!$A$1-1)*10,FALSE)&gt;999,-1,0)))))))</f>
        <v>---</v>
      </c>
    </row>
    <row r="381" spans="1:30" ht="25.5" customHeight="1" x14ac:dyDescent="0.25">
      <c r="A381" s="304" t="s">
        <v>599</v>
      </c>
      <c r="B381" s="393" t="s">
        <v>600</v>
      </c>
      <c r="C381" s="305">
        <v>423846</v>
      </c>
      <c r="D381" s="305">
        <v>734451</v>
      </c>
      <c r="E381" s="305" t="s">
        <v>3007</v>
      </c>
      <c r="F381" s="345" t="s">
        <v>4565</v>
      </c>
      <c r="G381" s="351" t="s">
        <v>31</v>
      </c>
      <c r="H381" s="437">
        <v>8288</v>
      </c>
      <c r="I381" s="119">
        <v>4836</v>
      </c>
      <c r="J381" s="120">
        <v>21.45</v>
      </c>
      <c r="K381" s="121" t="s">
        <v>4405</v>
      </c>
      <c r="L381" s="146">
        <v>240000</v>
      </c>
      <c r="M381" s="164">
        <v>29</v>
      </c>
      <c r="N381" s="118" t="s">
        <v>14</v>
      </c>
      <c r="O381" s="71" t="s">
        <v>4405</v>
      </c>
      <c r="P381" s="71" t="s">
        <v>4405</v>
      </c>
      <c r="Q381" s="71" t="s">
        <v>4405</v>
      </c>
      <c r="R381" s="73" t="s">
        <v>4405</v>
      </c>
      <c r="S381" s="357" t="s">
        <v>4362</v>
      </c>
      <c r="T381" s="357" t="str">
        <f>IF(ISNA(VLOOKUP(A381,Sheet1!B$3:C$1266,2,FALSE)=TRUE),"NC",VLOOKUP(A381,Sheet1!B$3:C$1266,2,FALSE))</f>
        <v>NC</v>
      </c>
      <c r="U381" s="389" t="str">
        <f>IF(ISNA(VLOOKUP($A381,Sheet1!$B$3:$AH$1266,Sheet1!E$1+(Sheet1!$A$1-1)*10,FALSE))=TRUE,"---",IF(VLOOKUP($A381,Sheet1!$B$3:$AH$1266,Sheet1!E$1+(Sheet1!$A$1-1)*10,FALSE)="---","---", (ROUND(VLOOKUP($A381,Sheet1!$B$3:$AH$1266,Sheet1!E$1+(Sheet1!$A$1-1)*10,FALSE),IF(VLOOKUP($A381,Sheet1!$B$3:$AH$1266,Sheet1!E$1+(Sheet1!$A$1-1)*10,FALSE)&gt;99999,-3,IF(VLOOKUP($A381,Sheet1!$B$3:$AH$1266,Sheet1!E$1+(Sheet1!$A$1-1)*10,FALSE)&gt;9999,-2,IF(VLOOKUP($A381,Sheet1!$B$3:$AH$1266,Sheet1!E$1+(Sheet1!$A$1-1)*10,FALSE)&gt;999,-1,0)))))))</f>
        <v>---</v>
      </c>
      <c r="V381" s="389" t="str">
        <f>IF(ISNA(VLOOKUP($A381,Sheet1!$B$3:$AH$1266,Sheet1!F$1+(Sheet1!$A$1-1)*10,FALSE))=TRUE,"---",IF(VLOOKUP($A381,Sheet1!$B$3:$AH$1266,Sheet1!F$1+(Sheet1!$A$1-1)*10,FALSE)="---","---", (ROUND(VLOOKUP($A381,Sheet1!$B$3:$AH$1266,Sheet1!F$1+(Sheet1!$A$1-1)*10,FALSE),IF(VLOOKUP($A381,Sheet1!$B$3:$AH$1266,Sheet1!F$1+(Sheet1!$A$1-1)*10,FALSE)&gt;99999,-3,IF(VLOOKUP($A381,Sheet1!$B$3:$AH$1266,Sheet1!F$1+(Sheet1!$A$1-1)*10,FALSE)&gt;9999,-2,IF(VLOOKUP($A381,Sheet1!$B$3:$AH$1266,Sheet1!F$1+(Sheet1!$A$1-1)*10,FALSE)&gt;999,-1,0)))))))</f>
        <v>---</v>
      </c>
      <c r="W381" s="389" t="str">
        <f>IF(ISNA(VLOOKUP($A381,Sheet1!$B$3:$AH$1266,Sheet1!G$1+(Sheet1!$A$1-1)*10,FALSE))=TRUE,"---",IF(VLOOKUP($A381,Sheet1!$B$3:$AH$1266,Sheet1!G$1+(Sheet1!$A$1-1)*10,FALSE)="---","---", (ROUND(VLOOKUP($A381,Sheet1!$B$3:$AH$1266,Sheet1!G$1+(Sheet1!$A$1-1)*10,FALSE),IF(VLOOKUP($A381,Sheet1!$B$3:$AH$1266,Sheet1!G$1+(Sheet1!$A$1-1)*10,FALSE)&gt;99999,-3,IF(VLOOKUP($A381,Sheet1!$B$3:$AH$1266,Sheet1!G$1+(Sheet1!$A$1-1)*10,FALSE)&gt;9999,-2,IF(VLOOKUP($A381,Sheet1!$B$3:$AH$1266,Sheet1!G$1+(Sheet1!$A$1-1)*10,FALSE)&gt;999,-1,0)))))))</f>
        <v>---</v>
      </c>
      <c r="X381" s="389" t="str">
        <f>IF(ISNA(VLOOKUP($A381,Sheet1!$B$3:$AH$1266,Sheet1!H$1+(Sheet1!$A$1-1)*10,FALSE))=TRUE,"---",IF(VLOOKUP($A381,Sheet1!$B$3:$AH$1266,Sheet1!H$1+(Sheet1!$A$1-1)*10,FALSE)="---","---", (ROUND(VLOOKUP($A381,Sheet1!$B$3:$AH$1266,Sheet1!H$1+(Sheet1!$A$1-1)*10,FALSE),IF(VLOOKUP($A381,Sheet1!$B$3:$AH$1266,Sheet1!H$1+(Sheet1!$A$1-1)*10,FALSE)&gt;99999,-3,IF(VLOOKUP($A381,Sheet1!$B$3:$AH$1266,Sheet1!H$1+(Sheet1!$A$1-1)*10,FALSE)&gt;9999,-2,IF(VLOOKUP($A381,Sheet1!$B$3:$AH$1266,Sheet1!H$1+(Sheet1!$A$1-1)*10,FALSE)&gt;999,-1,0)))))))</f>
        <v>---</v>
      </c>
      <c r="Y381" s="389" t="str">
        <f>IF(ISNA(VLOOKUP($A381,Sheet1!$B$3:$AH$1266,Sheet1!I$1+(Sheet1!$A$1-1)*10,FALSE))=TRUE,"---",IF(VLOOKUP($A381,Sheet1!$B$3:$AH$1266,Sheet1!I$1+(Sheet1!$A$1-1)*10,FALSE)="---","---", (ROUND(VLOOKUP($A381,Sheet1!$B$3:$AH$1266,Sheet1!I$1+(Sheet1!$A$1-1)*10,FALSE),IF(VLOOKUP($A381,Sheet1!$B$3:$AH$1266,Sheet1!I$1+(Sheet1!$A$1-1)*10,FALSE)&gt;99999,-3,IF(VLOOKUP($A381,Sheet1!$B$3:$AH$1266,Sheet1!I$1+(Sheet1!$A$1-1)*10,FALSE)&gt;9999,-2,IF(VLOOKUP($A381,Sheet1!$B$3:$AH$1266,Sheet1!I$1+(Sheet1!$A$1-1)*10,FALSE)&gt;999,-1,0)))))))</f>
        <v>---</v>
      </c>
      <c r="Z381" s="389" t="str">
        <f>IF(ISNA(VLOOKUP($A381,Sheet1!$B$3:$AH$1266,Sheet1!J$1+(Sheet1!$A$1-1)*10,FALSE))=TRUE,"---",IF(VLOOKUP($A381,Sheet1!$B$3:$AH$1266,Sheet1!J$1+(Sheet1!$A$1-1)*10,FALSE)="---","---", (ROUND(VLOOKUP($A381,Sheet1!$B$3:$AH$1266,Sheet1!J$1+(Sheet1!$A$1-1)*10,FALSE),IF(VLOOKUP($A381,Sheet1!$B$3:$AH$1266,Sheet1!J$1+(Sheet1!$A$1-1)*10,FALSE)&gt;99999,-3,IF(VLOOKUP($A381,Sheet1!$B$3:$AH$1266,Sheet1!J$1+(Sheet1!$A$1-1)*10,FALSE)&gt;9999,-2,IF(VLOOKUP($A381,Sheet1!$B$3:$AH$1266,Sheet1!J$1+(Sheet1!$A$1-1)*10,FALSE)&gt;999,-1,0)))))))</f>
        <v>---</v>
      </c>
      <c r="AA381" s="389" t="str">
        <f>IF(ISNA(VLOOKUP($A381,Sheet1!$B$3:$AH$1266,Sheet1!K$1+(Sheet1!$A$1-1)*10,FALSE))=TRUE,"---",IF(VLOOKUP($A381,Sheet1!$B$3:$AH$1266,Sheet1!K$1+(Sheet1!$A$1-1)*10,FALSE)="---","---", (ROUND(VLOOKUP($A381,Sheet1!$B$3:$AH$1266,Sheet1!K$1+(Sheet1!$A$1-1)*10,FALSE),IF(VLOOKUP($A381,Sheet1!$B$3:$AH$1266,Sheet1!K$1+(Sheet1!$A$1-1)*10,FALSE)&gt;99999,-3,IF(VLOOKUP($A381,Sheet1!$B$3:$AH$1266,Sheet1!K$1+(Sheet1!$A$1-1)*10,FALSE)&gt;9999,-2,IF(VLOOKUP($A381,Sheet1!$B$3:$AH$1266,Sheet1!K$1+(Sheet1!$A$1-1)*10,FALSE)&gt;999,-1,0)))))))</f>
        <v>---</v>
      </c>
      <c r="AB381" s="389" t="str">
        <f>IF(ISNA(VLOOKUP($A381,Sheet1!$B$3:$AH$1266,Sheet1!L$1+(Sheet1!$A$1-1)*10,FALSE))=TRUE,"---",IF(VLOOKUP($A381,Sheet1!$B$3:$AH$1266,Sheet1!L$1+(Sheet1!$A$1-1)*10,FALSE)="---","---", (ROUND(VLOOKUP($A381,Sheet1!$B$3:$AH$1266,Sheet1!L$1+(Sheet1!$A$1-1)*10,FALSE),IF(VLOOKUP($A381,Sheet1!$B$3:$AH$1266,Sheet1!L$1+(Sheet1!$A$1-1)*10,FALSE)&gt;99999,-3,IF(VLOOKUP($A381,Sheet1!$B$3:$AH$1266,Sheet1!L$1+(Sheet1!$A$1-1)*10,FALSE)&gt;9999,-2,IF(VLOOKUP($A381,Sheet1!$B$3:$AH$1266,Sheet1!L$1+(Sheet1!$A$1-1)*10,FALSE)&gt;999,-1,0)))))))</f>
        <v>---</v>
      </c>
      <c r="AC381" s="389" t="str">
        <f>IF(ISNA(VLOOKUP($A381,Sheet1!$B$3:$AH$1266,Sheet1!M$1+(Sheet1!$A$1-1)*10,FALSE))=TRUE,"---",IF(VLOOKUP($A381,Sheet1!$B$3:$AH$1266,Sheet1!M$1+(Sheet1!$A$1-1)*10,FALSE)="---","---", (ROUND(VLOOKUP($A381,Sheet1!$B$3:$AH$1266,Sheet1!M$1+(Sheet1!$A$1-1)*10,FALSE),IF(VLOOKUP($A381,Sheet1!$B$3:$AH$1266,Sheet1!M$1+(Sheet1!$A$1-1)*10,FALSE)&gt;99999,-3,IF(VLOOKUP($A381,Sheet1!$B$3:$AH$1266,Sheet1!M$1+(Sheet1!$A$1-1)*10,FALSE)&gt;9999,-2,IF(VLOOKUP($A381,Sheet1!$B$3:$AH$1266,Sheet1!M$1+(Sheet1!$A$1-1)*10,FALSE)&gt;999,-1,0)))))))</f>
        <v>---</v>
      </c>
      <c r="AD381" s="389" t="str">
        <f>IF(ISNA(VLOOKUP($A381,Sheet1!$B$3:$AH$1266,Sheet1!N$1+(Sheet1!$A$1-1)*10,FALSE))=TRUE,"---",IF(VLOOKUP($A381,Sheet1!$B$3:$AH$1266,Sheet1!N$1+(Sheet1!$A$1-1)*10,FALSE)="---","---", (ROUND(VLOOKUP($A381,Sheet1!$B$3:$AH$1266,Sheet1!N$1+(Sheet1!$A$1-1)*10,FALSE),IF(VLOOKUP($A381,Sheet1!$B$3:$AH$1266,Sheet1!N$1+(Sheet1!$A$1-1)*10,FALSE)&gt;99999,-3,IF(VLOOKUP($A381,Sheet1!$B$3:$AH$1266,Sheet1!N$1+(Sheet1!$A$1-1)*10,FALSE)&gt;9999,-2,IF(VLOOKUP($A381,Sheet1!$B$3:$AH$1266,Sheet1!N$1+(Sheet1!$A$1-1)*10,FALSE)&gt;999,-1,0)))))))</f>
        <v>---</v>
      </c>
    </row>
    <row r="382" spans="1:30" ht="25.5" customHeight="1" x14ac:dyDescent="0.25">
      <c r="A382" s="304"/>
      <c r="B382" s="346"/>
      <c r="C382" s="305"/>
      <c r="D382" s="305"/>
      <c r="E382" s="305" t="e">
        <v>#N/A</v>
      </c>
      <c r="F382" s="346"/>
      <c r="G382" s="352"/>
      <c r="H382" s="437"/>
      <c r="I382" s="377" t="s">
        <v>4337</v>
      </c>
      <c r="J382" s="543">
        <v>21.71</v>
      </c>
      <c r="K382" s="544" t="s">
        <v>28</v>
      </c>
      <c r="L382" s="517" t="s">
        <v>4405</v>
      </c>
      <c r="M382" s="340" t="s">
        <v>4405</v>
      </c>
      <c r="N382" s="351" t="s">
        <v>25</v>
      </c>
      <c r="O382" s="328" t="s">
        <v>4405</v>
      </c>
      <c r="P382" s="328" t="s">
        <v>4405</v>
      </c>
      <c r="Q382" s="328" t="s">
        <v>4405</v>
      </c>
      <c r="R382" s="354" t="s">
        <v>4405</v>
      </c>
      <c r="S382" s="357" t="e">
        <v>#N/A</v>
      </c>
      <c r="T382" s="357" t="str">
        <f>IF(ISNA(VLOOKUP(A382,Sheet1!B$3:C$1266,2,FALSE)=TRUE),"ND",VLOOKUP(A382,Sheet1!B$3:C$1266,2,FALSE))</f>
        <v>ND</v>
      </c>
      <c r="U382" s="389" t="str">
        <f>IF(ISNA(VLOOKUP($A382,Sheet1!$B$3:$AH$1266,Sheet1!E$1+(Sheet1!$A$1-1)*10,FALSE))=TRUE,"---",IF(VLOOKUP($A382,Sheet1!$B$3:$AH$1266,Sheet1!E$1+(Sheet1!$A$1-1)*10,FALSE)="---","---", (ROUND(VLOOKUP($A382,Sheet1!$B$3:$AH$1266,Sheet1!E$1+(Sheet1!$A$1-1)*10,FALSE),IF(VLOOKUP($A382,Sheet1!$B$3:$AH$1266,Sheet1!E$1+(Sheet1!$A$1-1)*10,FALSE)&gt;99999,-3,IF(VLOOKUP($A382,Sheet1!$B$3:$AH$1266,Sheet1!E$1+(Sheet1!$A$1-1)*10,FALSE)&gt;9999,-2,IF(VLOOKUP($A382,Sheet1!$B$3:$AH$1266,Sheet1!E$1+(Sheet1!$A$1-1)*10,FALSE)&gt;999,-1,0)))))))</f>
        <v>---</v>
      </c>
      <c r="V382" s="389" t="str">
        <f>IF(ISNA(VLOOKUP($A382,Sheet1!$B$3:$AH$1266,Sheet1!F$1+(Sheet1!$A$1-1)*10,FALSE))=TRUE,"---",IF(VLOOKUP($A382,Sheet1!$B$3:$AH$1266,Sheet1!F$1+(Sheet1!$A$1-1)*10,FALSE)="---","---", (ROUND(VLOOKUP($A382,Sheet1!$B$3:$AH$1266,Sheet1!F$1+(Sheet1!$A$1-1)*10,FALSE),IF(VLOOKUP($A382,Sheet1!$B$3:$AH$1266,Sheet1!F$1+(Sheet1!$A$1-1)*10,FALSE)&gt;99999,-3,IF(VLOOKUP($A382,Sheet1!$B$3:$AH$1266,Sheet1!F$1+(Sheet1!$A$1-1)*10,FALSE)&gt;9999,-2,IF(VLOOKUP($A382,Sheet1!$B$3:$AH$1266,Sheet1!F$1+(Sheet1!$A$1-1)*10,FALSE)&gt;999,-1,0)))))))</f>
        <v>---</v>
      </c>
      <c r="W382" s="389" t="str">
        <f>IF(ISNA(VLOOKUP($A382,Sheet1!$B$3:$AH$1266,Sheet1!G$1+(Sheet1!$A$1-1)*10,FALSE))=TRUE,"---",IF(VLOOKUP($A382,Sheet1!$B$3:$AH$1266,Sheet1!G$1+(Sheet1!$A$1-1)*10,FALSE)="---","---", (ROUND(VLOOKUP($A382,Sheet1!$B$3:$AH$1266,Sheet1!G$1+(Sheet1!$A$1-1)*10,FALSE),IF(VLOOKUP($A382,Sheet1!$B$3:$AH$1266,Sheet1!G$1+(Sheet1!$A$1-1)*10,FALSE)&gt;99999,-3,IF(VLOOKUP($A382,Sheet1!$B$3:$AH$1266,Sheet1!G$1+(Sheet1!$A$1-1)*10,FALSE)&gt;9999,-2,IF(VLOOKUP($A382,Sheet1!$B$3:$AH$1266,Sheet1!G$1+(Sheet1!$A$1-1)*10,FALSE)&gt;999,-1,0)))))))</f>
        <v>---</v>
      </c>
      <c r="X382" s="389" t="str">
        <f>IF(ISNA(VLOOKUP($A382,Sheet1!$B$3:$AH$1266,Sheet1!H$1+(Sheet1!$A$1-1)*10,FALSE))=TRUE,"---",IF(VLOOKUP($A382,Sheet1!$B$3:$AH$1266,Sheet1!H$1+(Sheet1!$A$1-1)*10,FALSE)="---","---", (ROUND(VLOOKUP($A382,Sheet1!$B$3:$AH$1266,Sheet1!H$1+(Sheet1!$A$1-1)*10,FALSE),IF(VLOOKUP($A382,Sheet1!$B$3:$AH$1266,Sheet1!H$1+(Sheet1!$A$1-1)*10,FALSE)&gt;99999,-3,IF(VLOOKUP($A382,Sheet1!$B$3:$AH$1266,Sheet1!H$1+(Sheet1!$A$1-1)*10,FALSE)&gt;9999,-2,IF(VLOOKUP($A382,Sheet1!$B$3:$AH$1266,Sheet1!H$1+(Sheet1!$A$1-1)*10,FALSE)&gt;999,-1,0)))))))</f>
        <v>---</v>
      </c>
      <c r="Y382" s="389" t="str">
        <f>IF(ISNA(VLOOKUP($A382,Sheet1!$B$3:$AH$1266,Sheet1!I$1+(Sheet1!$A$1-1)*10,FALSE))=TRUE,"---",IF(VLOOKUP($A382,Sheet1!$B$3:$AH$1266,Sheet1!I$1+(Sheet1!$A$1-1)*10,FALSE)="---","---", (ROUND(VLOOKUP($A382,Sheet1!$B$3:$AH$1266,Sheet1!I$1+(Sheet1!$A$1-1)*10,FALSE),IF(VLOOKUP($A382,Sheet1!$B$3:$AH$1266,Sheet1!I$1+(Sheet1!$A$1-1)*10,FALSE)&gt;99999,-3,IF(VLOOKUP($A382,Sheet1!$B$3:$AH$1266,Sheet1!I$1+(Sheet1!$A$1-1)*10,FALSE)&gt;9999,-2,IF(VLOOKUP($A382,Sheet1!$B$3:$AH$1266,Sheet1!I$1+(Sheet1!$A$1-1)*10,FALSE)&gt;999,-1,0)))))))</f>
        <v>---</v>
      </c>
      <c r="Z382" s="389" t="str">
        <f>IF(ISNA(VLOOKUP($A382,Sheet1!$B$3:$AH$1266,Sheet1!J$1+(Sheet1!$A$1-1)*10,FALSE))=TRUE,"---",IF(VLOOKUP($A382,Sheet1!$B$3:$AH$1266,Sheet1!J$1+(Sheet1!$A$1-1)*10,FALSE)="---","---", (ROUND(VLOOKUP($A382,Sheet1!$B$3:$AH$1266,Sheet1!J$1+(Sheet1!$A$1-1)*10,FALSE),IF(VLOOKUP($A382,Sheet1!$B$3:$AH$1266,Sheet1!J$1+(Sheet1!$A$1-1)*10,FALSE)&gt;99999,-3,IF(VLOOKUP($A382,Sheet1!$B$3:$AH$1266,Sheet1!J$1+(Sheet1!$A$1-1)*10,FALSE)&gt;9999,-2,IF(VLOOKUP($A382,Sheet1!$B$3:$AH$1266,Sheet1!J$1+(Sheet1!$A$1-1)*10,FALSE)&gt;999,-1,0)))))))</f>
        <v>---</v>
      </c>
      <c r="AA382" s="389" t="str">
        <f>IF(ISNA(VLOOKUP($A382,Sheet1!$B$3:$AH$1266,Sheet1!K$1+(Sheet1!$A$1-1)*10,FALSE))=TRUE,"---",IF(VLOOKUP($A382,Sheet1!$B$3:$AH$1266,Sheet1!K$1+(Sheet1!$A$1-1)*10,FALSE)="---","---", (ROUND(VLOOKUP($A382,Sheet1!$B$3:$AH$1266,Sheet1!K$1+(Sheet1!$A$1-1)*10,FALSE),IF(VLOOKUP($A382,Sheet1!$B$3:$AH$1266,Sheet1!K$1+(Sheet1!$A$1-1)*10,FALSE)&gt;99999,-3,IF(VLOOKUP($A382,Sheet1!$B$3:$AH$1266,Sheet1!K$1+(Sheet1!$A$1-1)*10,FALSE)&gt;9999,-2,IF(VLOOKUP($A382,Sheet1!$B$3:$AH$1266,Sheet1!K$1+(Sheet1!$A$1-1)*10,FALSE)&gt;999,-1,0)))))))</f>
        <v>---</v>
      </c>
      <c r="AB382" s="389" t="str">
        <f>IF(ISNA(VLOOKUP($A382,Sheet1!$B$3:$AH$1266,Sheet1!L$1+(Sheet1!$A$1-1)*10,FALSE))=TRUE,"---",IF(VLOOKUP($A382,Sheet1!$B$3:$AH$1266,Sheet1!L$1+(Sheet1!$A$1-1)*10,FALSE)="---","---", (ROUND(VLOOKUP($A382,Sheet1!$B$3:$AH$1266,Sheet1!L$1+(Sheet1!$A$1-1)*10,FALSE),IF(VLOOKUP($A382,Sheet1!$B$3:$AH$1266,Sheet1!L$1+(Sheet1!$A$1-1)*10,FALSE)&gt;99999,-3,IF(VLOOKUP($A382,Sheet1!$B$3:$AH$1266,Sheet1!L$1+(Sheet1!$A$1-1)*10,FALSE)&gt;9999,-2,IF(VLOOKUP($A382,Sheet1!$B$3:$AH$1266,Sheet1!L$1+(Sheet1!$A$1-1)*10,FALSE)&gt;999,-1,0)))))))</f>
        <v>---</v>
      </c>
      <c r="AC382" s="389" t="str">
        <f>IF(ISNA(VLOOKUP($A382,Sheet1!$B$3:$AH$1266,Sheet1!M$1+(Sheet1!$A$1-1)*10,FALSE))=TRUE,"---",IF(VLOOKUP($A382,Sheet1!$B$3:$AH$1266,Sheet1!M$1+(Sheet1!$A$1-1)*10,FALSE)="---","---", (ROUND(VLOOKUP($A382,Sheet1!$B$3:$AH$1266,Sheet1!M$1+(Sheet1!$A$1-1)*10,FALSE),IF(VLOOKUP($A382,Sheet1!$B$3:$AH$1266,Sheet1!M$1+(Sheet1!$A$1-1)*10,FALSE)&gt;99999,-3,IF(VLOOKUP($A382,Sheet1!$B$3:$AH$1266,Sheet1!M$1+(Sheet1!$A$1-1)*10,FALSE)&gt;9999,-2,IF(VLOOKUP($A382,Sheet1!$B$3:$AH$1266,Sheet1!M$1+(Sheet1!$A$1-1)*10,FALSE)&gt;999,-1,0)))))))</f>
        <v>---</v>
      </c>
      <c r="AD382" s="389" t="str">
        <f>IF(ISNA(VLOOKUP($A382,Sheet1!$B$3:$AH$1266,Sheet1!N$1+(Sheet1!$A$1-1)*10,FALSE))=TRUE,"---",IF(VLOOKUP($A382,Sheet1!$B$3:$AH$1266,Sheet1!N$1+(Sheet1!$A$1-1)*10,FALSE)="---","---", (ROUND(VLOOKUP($A382,Sheet1!$B$3:$AH$1266,Sheet1!N$1+(Sheet1!$A$1-1)*10,FALSE),IF(VLOOKUP($A382,Sheet1!$B$3:$AH$1266,Sheet1!N$1+(Sheet1!$A$1-1)*10,FALSE)&gt;99999,-3,IF(VLOOKUP($A382,Sheet1!$B$3:$AH$1266,Sheet1!N$1+(Sheet1!$A$1-1)*10,FALSE)&gt;9999,-2,IF(VLOOKUP($A382,Sheet1!$B$3:$AH$1266,Sheet1!N$1+(Sheet1!$A$1-1)*10,FALSE)&gt;999,-1,0)))))))</f>
        <v>---</v>
      </c>
    </row>
    <row r="383" spans="1:30" ht="25.5" customHeight="1" x14ac:dyDescent="0.25">
      <c r="A383" s="309"/>
      <c r="B383" s="456"/>
      <c r="C383" s="335"/>
      <c r="D383" s="335"/>
      <c r="E383" s="335"/>
      <c r="F383" s="355"/>
      <c r="G383" s="372"/>
      <c r="H383" s="437"/>
      <c r="I383" s="457"/>
      <c r="J383" s="422"/>
      <c r="K383" s="444"/>
      <c r="L383" s="518"/>
      <c r="M383" s="519"/>
      <c r="N383" s="444"/>
      <c r="O383" s="370" t="e">
        <f t="shared" si="12"/>
        <v>#NUM!</v>
      </c>
      <c r="P383" s="370" t="e">
        <f>IF(O383&lt;&gt;"",VLOOKUP($A383,Sheet4!$A$2:$O$1309,14,FALSE)*100,"")</f>
        <v>#NUM!</v>
      </c>
      <c r="Q383" s="370" t="e">
        <f>IF(P383&lt;&gt;"",VLOOKUP($A383,Sheet4!$A$2:$O$1309,15,FALSE)*100,"")</f>
        <v>#NUM!</v>
      </c>
      <c r="R383" s="457" t="e">
        <f>IF(O383="&lt;0.2","&gt;500",IF(O383="&gt;50","&lt;2",IF(ISERR(1/O383*100),"",IF(AND((1/O383*100)&gt;=2,(1/O383*100)&lt;=10),MROUND(1/O383*100,1),IF(AND((1/O383*100)&gt;=10,(1/O383*100)&lt;=50),MROUND(1/O383*100,5),IF(AND((1/O383*100)&gt;=50,(1/O383*100)&lt;=104),MROUND(1/O383*100,10),IF(AND((1/O383*100)&gt;=104,(1/O383*100)&lt;=110),"100",IF(AND((1/O383*100)&gt;=110,(1/O383*100)&lt;=180),"&gt;100, &lt;200",IF(AND((1/O383*100)&gt;=180,(1/O383*100)&lt;=220),"200",IF(AND((1/O383*100)&gt;=220,(1/O383*100)&lt;=450),"&gt;200,  &lt;500","500"))))))))))</f>
        <v>#NUM!</v>
      </c>
      <c r="S383" s="359"/>
      <c r="T383" s="388"/>
      <c r="U383" s="359"/>
      <c r="V383" s="359"/>
      <c r="W383" s="359"/>
      <c r="X383" s="359"/>
      <c r="Y383" s="359"/>
      <c r="Z383" s="359"/>
      <c r="AA383" s="359"/>
      <c r="AB383" s="359"/>
      <c r="AC383" s="359"/>
      <c r="AD383" s="359"/>
    </row>
    <row r="384" spans="1:30" ht="25.5" customHeight="1" x14ac:dyDescent="0.25">
      <c r="A384" s="309"/>
      <c r="B384" s="456"/>
      <c r="C384" s="335"/>
      <c r="D384" s="335"/>
      <c r="E384" s="335"/>
      <c r="F384" s="309"/>
      <c r="G384" s="372"/>
      <c r="H384" s="335"/>
      <c r="I384" s="119">
        <v>35084</v>
      </c>
      <c r="J384" s="120">
        <v>15.49</v>
      </c>
      <c r="K384" s="121" t="s">
        <v>4405</v>
      </c>
      <c r="L384" s="129" t="s">
        <v>4405</v>
      </c>
      <c r="M384" s="130" t="s">
        <v>4405</v>
      </c>
      <c r="N384" s="118" t="s">
        <v>75</v>
      </c>
      <c r="O384" s="71" t="s">
        <v>4405</v>
      </c>
      <c r="P384" s="71" t="s">
        <v>4405</v>
      </c>
      <c r="Q384" s="71" t="s">
        <v>4405</v>
      </c>
      <c r="R384" s="73" t="s">
        <v>4405</v>
      </c>
      <c r="S384" s="359"/>
      <c r="T384" s="388"/>
      <c r="U384" s="359"/>
      <c r="V384" s="359"/>
      <c r="W384" s="359"/>
      <c r="X384" s="359"/>
      <c r="Y384" s="359"/>
      <c r="Z384" s="359"/>
      <c r="AA384" s="359"/>
      <c r="AB384" s="359"/>
      <c r="AC384" s="359"/>
      <c r="AD384" s="359"/>
    </row>
    <row r="385" spans="1:30" ht="25.5" customHeight="1" x14ac:dyDescent="0.25">
      <c r="A385" s="125" t="s">
        <v>601</v>
      </c>
      <c r="B385" s="126" t="s">
        <v>602</v>
      </c>
      <c r="C385" s="125">
        <v>423853</v>
      </c>
      <c r="D385" s="125">
        <v>734355</v>
      </c>
      <c r="E385" s="70" t="s">
        <v>3065</v>
      </c>
      <c r="F385" s="139" t="s">
        <v>4405</v>
      </c>
      <c r="G385" s="127" t="s">
        <v>160</v>
      </c>
      <c r="H385" s="128">
        <v>2.29</v>
      </c>
      <c r="I385" s="112">
        <v>17713</v>
      </c>
      <c r="J385" s="140" t="s">
        <v>4405</v>
      </c>
      <c r="K385" s="127" t="s">
        <v>17</v>
      </c>
      <c r="L385" s="115">
        <v>300</v>
      </c>
      <c r="M385" s="116">
        <v>131</v>
      </c>
      <c r="N385" s="127" t="s">
        <v>145</v>
      </c>
      <c r="O385" s="68" t="s">
        <v>4405</v>
      </c>
      <c r="P385" s="68" t="s">
        <v>4405</v>
      </c>
      <c r="Q385" s="68" t="s">
        <v>4405</v>
      </c>
      <c r="R385" s="74" t="s">
        <v>4405</v>
      </c>
      <c r="S385" s="64" t="s">
        <v>4362</v>
      </c>
      <c r="T385" s="64" t="str">
        <f>IF(ISNA(VLOOKUP(A385,Sheet1!B$3:C$1266,2,FALSE)=TRUE),"NC",VLOOKUP(A385,Sheet1!B$3:C$1266,2,FALSE))</f>
        <v>NC</v>
      </c>
      <c r="U385" s="65" t="str">
        <f>IF(ISNA(VLOOKUP($A385,Sheet1!$B$3:$AH$1266,Sheet1!E$1+(Sheet1!$A$1-1)*10,FALSE))=TRUE,"---",IF(VLOOKUP($A385,Sheet1!$B$3:$AH$1266,Sheet1!E$1+(Sheet1!$A$1-1)*10,FALSE)="---","---", (ROUND(VLOOKUP($A385,Sheet1!$B$3:$AH$1266,Sheet1!E$1+(Sheet1!$A$1-1)*10,FALSE),IF(VLOOKUP($A385,Sheet1!$B$3:$AH$1266,Sheet1!E$1+(Sheet1!$A$1-1)*10,FALSE)&gt;99999,-3,IF(VLOOKUP($A385,Sheet1!$B$3:$AH$1266,Sheet1!E$1+(Sheet1!$A$1-1)*10,FALSE)&gt;9999,-2,IF(VLOOKUP($A385,Sheet1!$B$3:$AH$1266,Sheet1!E$1+(Sheet1!$A$1-1)*10,FALSE)&gt;999,-1,0)))))))</f>
        <v>---</v>
      </c>
      <c r="V385" s="65" t="str">
        <f>IF(ISNA(VLOOKUP($A385,Sheet1!$B$3:$AH$1266,Sheet1!F$1+(Sheet1!$A$1-1)*10,FALSE))=TRUE,"---",IF(VLOOKUP($A385,Sheet1!$B$3:$AH$1266,Sheet1!F$1+(Sheet1!$A$1-1)*10,FALSE)="---","---", (ROUND(VLOOKUP($A385,Sheet1!$B$3:$AH$1266,Sheet1!F$1+(Sheet1!$A$1-1)*10,FALSE),IF(VLOOKUP($A385,Sheet1!$B$3:$AH$1266,Sheet1!F$1+(Sheet1!$A$1-1)*10,FALSE)&gt;99999,-3,IF(VLOOKUP($A385,Sheet1!$B$3:$AH$1266,Sheet1!F$1+(Sheet1!$A$1-1)*10,FALSE)&gt;9999,-2,IF(VLOOKUP($A385,Sheet1!$B$3:$AH$1266,Sheet1!F$1+(Sheet1!$A$1-1)*10,FALSE)&gt;999,-1,0)))))))</f>
        <v>---</v>
      </c>
      <c r="W385" s="65" t="str">
        <f>IF(ISNA(VLOOKUP($A385,Sheet1!$B$3:$AH$1266,Sheet1!G$1+(Sheet1!$A$1-1)*10,FALSE))=TRUE,"---",IF(VLOOKUP($A385,Sheet1!$B$3:$AH$1266,Sheet1!G$1+(Sheet1!$A$1-1)*10,FALSE)="---","---", (ROUND(VLOOKUP($A385,Sheet1!$B$3:$AH$1266,Sheet1!G$1+(Sheet1!$A$1-1)*10,FALSE),IF(VLOOKUP($A385,Sheet1!$B$3:$AH$1266,Sheet1!G$1+(Sheet1!$A$1-1)*10,FALSE)&gt;99999,-3,IF(VLOOKUP($A385,Sheet1!$B$3:$AH$1266,Sheet1!G$1+(Sheet1!$A$1-1)*10,FALSE)&gt;9999,-2,IF(VLOOKUP($A385,Sheet1!$B$3:$AH$1266,Sheet1!G$1+(Sheet1!$A$1-1)*10,FALSE)&gt;999,-1,0)))))))</f>
        <v>---</v>
      </c>
      <c r="X385" s="65" t="str">
        <f>IF(ISNA(VLOOKUP($A385,Sheet1!$B$3:$AH$1266,Sheet1!H$1+(Sheet1!$A$1-1)*10,FALSE))=TRUE,"---",IF(VLOOKUP($A385,Sheet1!$B$3:$AH$1266,Sheet1!H$1+(Sheet1!$A$1-1)*10,FALSE)="---","---", (ROUND(VLOOKUP($A385,Sheet1!$B$3:$AH$1266,Sheet1!H$1+(Sheet1!$A$1-1)*10,FALSE),IF(VLOOKUP($A385,Sheet1!$B$3:$AH$1266,Sheet1!H$1+(Sheet1!$A$1-1)*10,FALSE)&gt;99999,-3,IF(VLOOKUP($A385,Sheet1!$B$3:$AH$1266,Sheet1!H$1+(Sheet1!$A$1-1)*10,FALSE)&gt;9999,-2,IF(VLOOKUP($A385,Sheet1!$B$3:$AH$1266,Sheet1!H$1+(Sheet1!$A$1-1)*10,FALSE)&gt;999,-1,0)))))))</f>
        <v>---</v>
      </c>
      <c r="Y385" s="65" t="str">
        <f>IF(ISNA(VLOOKUP($A385,Sheet1!$B$3:$AH$1266,Sheet1!I$1+(Sheet1!$A$1-1)*10,FALSE))=TRUE,"---",IF(VLOOKUP($A385,Sheet1!$B$3:$AH$1266,Sheet1!I$1+(Sheet1!$A$1-1)*10,FALSE)="---","---", (ROUND(VLOOKUP($A385,Sheet1!$B$3:$AH$1266,Sheet1!I$1+(Sheet1!$A$1-1)*10,FALSE),IF(VLOOKUP($A385,Sheet1!$B$3:$AH$1266,Sheet1!I$1+(Sheet1!$A$1-1)*10,FALSE)&gt;99999,-3,IF(VLOOKUP($A385,Sheet1!$B$3:$AH$1266,Sheet1!I$1+(Sheet1!$A$1-1)*10,FALSE)&gt;9999,-2,IF(VLOOKUP($A385,Sheet1!$B$3:$AH$1266,Sheet1!I$1+(Sheet1!$A$1-1)*10,FALSE)&gt;999,-1,0)))))))</f>
        <v>---</v>
      </c>
      <c r="Z385" s="65" t="str">
        <f>IF(ISNA(VLOOKUP($A385,Sheet1!$B$3:$AH$1266,Sheet1!J$1+(Sheet1!$A$1-1)*10,FALSE))=TRUE,"---",IF(VLOOKUP($A385,Sheet1!$B$3:$AH$1266,Sheet1!J$1+(Sheet1!$A$1-1)*10,FALSE)="---","---", (ROUND(VLOOKUP($A385,Sheet1!$B$3:$AH$1266,Sheet1!J$1+(Sheet1!$A$1-1)*10,FALSE),IF(VLOOKUP($A385,Sheet1!$B$3:$AH$1266,Sheet1!J$1+(Sheet1!$A$1-1)*10,FALSE)&gt;99999,-3,IF(VLOOKUP($A385,Sheet1!$B$3:$AH$1266,Sheet1!J$1+(Sheet1!$A$1-1)*10,FALSE)&gt;9999,-2,IF(VLOOKUP($A385,Sheet1!$B$3:$AH$1266,Sheet1!J$1+(Sheet1!$A$1-1)*10,FALSE)&gt;999,-1,0)))))))</f>
        <v>---</v>
      </c>
      <c r="AA385" s="65" t="str">
        <f>IF(ISNA(VLOOKUP($A385,Sheet1!$B$3:$AH$1266,Sheet1!K$1+(Sheet1!$A$1-1)*10,FALSE))=TRUE,"---",IF(VLOOKUP($A385,Sheet1!$B$3:$AH$1266,Sheet1!K$1+(Sheet1!$A$1-1)*10,FALSE)="---","---", (ROUND(VLOOKUP($A385,Sheet1!$B$3:$AH$1266,Sheet1!K$1+(Sheet1!$A$1-1)*10,FALSE),IF(VLOOKUP($A385,Sheet1!$B$3:$AH$1266,Sheet1!K$1+(Sheet1!$A$1-1)*10,FALSE)&gt;99999,-3,IF(VLOOKUP($A385,Sheet1!$B$3:$AH$1266,Sheet1!K$1+(Sheet1!$A$1-1)*10,FALSE)&gt;9999,-2,IF(VLOOKUP($A385,Sheet1!$B$3:$AH$1266,Sheet1!K$1+(Sheet1!$A$1-1)*10,FALSE)&gt;999,-1,0)))))))</f>
        <v>---</v>
      </c>
      <c r="AB385" s="65" t="str">
        <f>IF(ISNA(VLOOKUP($A385,Sheet1!$B$3:$AH$1266,Sheet1!L$1+(Sheet1!$A$1-1)*10,FALSE))=TRUE,"---",IF(VLOOKUP($A385,Sheet1!$B$3:$AH$1266,Sheet1!L$1+(Sheet1!$A$1-1)*10,FALSE)="---","---", (ROUND(VLOOKUP($A385,Sheet1!$B$3:$AH$1266,Sheet1!L$1+(Sheet1!$A$1-1)*10,FALSE),IF(VLOOKUP($A385,Sheet1!$B$3:$AH$1266,Sheet1!L$1+(Sheet1!$A$1-1)*10,FALSE)&gt;99999,-3,IF(VLOOKUP($A385,Sheet1!$B$3:$AH$1266,Sheet1!L$1+(Sheet1!$A$1-1)*10,FALSE)&gt;9999,-2,IF(VLOOKUP($A385,Sheet1!$B$3:$AH$1266,Sheet1!L$1+(Sheet1!$A$1-1)*10,FALSE)&gt;999,-1,0)))))))</f>
        <v>---</v>
      </c>
      <c r="AC385" s="65" t="str">
        <f>IF(ISNA(VLOOKUP($A385,Sheet1!$B$3:$AH$1266,Sheet1!M$1+(Sheet1!$A$1-1)*10,FALSE))=TRUE,"---",IF(VLOOKUP($A385,Sheet1!$B$3:$AH$1266,Sheet1!M$1+(Sheet1!$A$1-1)*10,FALSE)="---","---", (ROUND(VLOOKUP($A385,Sheet1!$B$3:$AH$1266,Sheet1!M$1+(Sheet1!$A$1-1)*10,FALSE),IF(VLOOKUP($A385,Sheet1!$B$3:$AH$1266,Sheet1!M$1+(Sheet1!$A$1-1)*10,FALSE)&gt;99999,-3,IF(VLOOKUP($A385,Sheet1!$B$3:$AH$1266,Sheet1!M$1+(Sheet1!$A$1-1)*10,FALSE)&gt;9999,-2,IF(VLOOKUP($A385,Sheet1!$B$3:$AH$1266,Sheet1!M$1+(Sheet1!$A$1-1)*10,FALSE)&gt;999,-1,0)))))))</f>
        <v>---</v>
      </c>
      <c r="AD385" s="65" t="str">
        <f>IF(ISNA(VLOOKUP($A385,Sheet1!$B$3:$AH$1266,Sheet1!N$1+(Sheet1!$A$1-1)*10,FALSE))=TRUE,"---",IF(VLOOKUP($A385,Sheet1!$B$3:$AH$1266,Sheet1!N$1+(Sheet1!$A$1-1)*10,FALSE)="---","---", (ROUND(VLOOKUP($A385,Sheet1!$B$3:$AH$1266,Sheet1!N$1+(Sheet1!$A$1-1)*10,FALSE),IF(VLOOKUP($A385,Sheet1!$B$3:$AH$1266,Sheet1!N$1+(Sheet1!$A$1-1)*10,FALSE)&gt;99999,-3,IF(VLOOKUP($A385,Sheet1!$B$3:$AH$1266,Sheet1!N$1+(Sheet1!$A$1-1)*10,FALSE)&gt;9999,-2,IF(VLOOKUP($A385,Sheet1!$B$3:$AH$1266,Sheet1!N$1+(Sheet1!$A$1-1)*10,FALSE)&gt;999,-1,0)))))))</f>
        <v>---</v>
      </c>
    </row>
    <row r="386" spans="1:30" ht="25.5" customHeight="1" x14ac:dyDescent="0.25">
      <c r="A386" s="133" t="s">
        <v>603</v>
      </c>
      <c r="B386" s="141" t="s">
        <v>604</v>
      </c>
      <c r="C386" s="133">
        <v>423645</v>
      </c>
      <c r="D386" s="133">
        <v>734143</v>
      </c>
      <c r="E386" s="67" t="s">
        <v>3065</v>
      </c>
      <c r="F386" s="117" t="s">
        <v>4566</v>
      </c>
      <c r="G386" s="118" t="s">
        <v>31</v>
      </c>
      <c r="H386" s="136">
        <v>9.74</v>
      </c>
      <c r="I386" s="119">
        <v>27786</v>
      </c>
      <c r="J386" s="124">
        <v>5.6</v>
      </c>
      <c r="K386" s="121" t="s">
        <v>4405</v>
      </c>
      <c r="L386" s="122">
        <v>507</v>
      </c>
      <c r="M386" s="123">
        <v>52.1</v>
      </c>
      <c r="N386" s="121" t="s">
        <v>4405</v>
      </c>
      <c r="O386" s="71">
        <f t="shared" si="12"/>
        <v>26.255984616742253</v>
      </c>
      <c r="P386" s="71">
        <f>IF(O386&lt;&gt;"",VLOOKUP($A386,Sheet4!$A$2:$O$1309,14,FALSE)*100,"")</f>
        <v>2.9281467488081914</v>
      </c>
      <c r="Q386" s="71">
        <f>IF(P386&lt;&gt;"",VLOOKUP($A386,Sheet4!$A$2:$O$1309,15,FALSE)*100,"")</f>
        <v>25.255564647380659</v>
      </c>
      <c r="R386" s="73">
        <f>IF(O386="&lt;0.2","&gt;500",IF(O386="&gt;50","&lt;2",IF(ISERR(1/O386*100),"",IF(AND((1/O386*100)&gt;=2,(1/O386*100)&lt;=10),MROUND(1/O386*100,1),IF(AND((1/O386*100)&gt;=10,(1/O386*100)&lt;=50),MROUND(1/O386*100,5),IF(AND((1/O386*100)&gt;=50,(1/O386*100)&lt;=104),MROUND(1/O386*100,10),IF(AND((1/O386*100)&gt;=104,(1/O386*100)&lt;=110),"100",IF(AND((1/O386*100)&gt;=110,(1/O386*100)&lt;=180),"&gt;100, &lt;200",IF(AND((1/O386*100)&gt;=180,(1/O386*100)&lt;=220),"200",IF(AND((1/O386*100)&gt;=220,(1/O386*100)&lt;=450),"&gt;200,  &lt;500","500"))))))))))</f>
        <v>4</v>
      </c>
      <c r="S386" s="63" t="s">
        <v>4362</v>
      </c>
      <c r="T386" s="63" t="str">
        <f>IF(ISNA(VLOOKUP(A386,Sheet1!B$3:C$1266,2,FALSE)=TRUE),"NC",VLOOKUP(A386,Sheet1!B$3:C$1266,2,FALSE))</f>
        <v>Rural</v>
      </c>
      <c r="U386" s="66">
        <f>IF(ISNA(VLOOKUP($A386,Sheet1!$B$3:$AH$1266,Sheet1!E$1+(Sheet1!$A$1-1)*10,FALSE))=TRUE,"---",IF(VLOOKUP($A386,Sheet1!$B$3:$AH$1266,Sheet1!E$1+(Sheet1!$A$1-1)*10,FALSE)="---","---", (ROUND(VLOOKUP($A386,Sheet1!$B$3:$AH$1266,Sheet1!E$1+(Sheet1!$A$1-1)*10,FALSE),IF(VLOOKUP($A386,Sheet1!$B$3:$AH$1266,Sheet1!E$1+(Sheet1!$A$1-1)*10,FALSE)&gt;99999,-3,IF(VLOOKUP($A386,Sheet1!$B$3:$AH$1266,Sheet1!E$1+(Sheet1!$A$1-1)*10,FALSE)&gt;9999,-2,IF(VLOOKUP($A386,Sheet1!$B$3:$AH$1266,Sheet1!E$1+(Sheet1!$A$1-1)*10,FALSE)&gt;999,-1,0)))))))</f>
        <v>233</v>
      </c>
      <c r="V386" s="66">
        <f>IF(ISNA(VLOOKUP($A386,Sheet1!$B$3:$AH$1266,Sheet1!F$1+(Sheet1!$A$1-1)*10,FALSE))=TRUE,"---",IF(VLOOKUP($A386,Sheet1!$B$3:$AH$1266,Sheet1!F$1+(Sheet1!$A$1-1)*10,FALSE)="---","---", (ROUND(VLOOKUP($A386,Sheet1!$B$3:$AH$1266,Sheet1!F$1+(Sheet1!$A$1-1)*10,FALSE),IF(VLOOKUP($A386,Sheet1!$B$3:$AH$1266,Sheet1!F$1+(Sheet1!$A$1-1)*10,FALSE)&gt;99999,-3,IF(VLOOKUP($A386,Sheet1!$B$3:$AH$1266,Sheet1!F$1+(Sheet1!$A$1-1)*10,FALSE)&gt;9999,-2,IF(VLOOKUP($A386,Sheet1!$B$3:$AH$1266,Sheet1!F$1+(Sheet1!$A$1-1)*10,FALSE)&gt;999,-1,0)))))))</f>
        <v>281</v>
      </c>
      <c r="W386" s="66">
        <f>IF(ISNA(VLOOKUP($A386,Sheet1!$B$3:$AH$1266,Sheet1!G$1+(Sheet1!$A$1-1)*10,FALSE))=TRUE,"---",IF(VLOOKUP($A386,Sheet1!$B$3:$AH$1266,Sheet1!G$1+(Sheet1!$A$1-1)*10,FALSE)="---","---", (ROUND(VLOOKUP($A386,Sheet1!$B$3:$AH$1266,Sheet1!G$1+(Sheet1!$A$1-1)*10,FALSE),IF(VLOOKUP($A386,Sheet1!$B$3:$AH$1266,Sheet1!G$1+(Sheet1!$A$1-1)*10,FALSE)&gt;99999,-3,IF(VLOOKUP($A386,Sheet1!$B$3:$AH$1266,Sheet1!G$1+(Sheet1!$A$1-1)*10,FALSE)&gt;9999,-2,IF(VLOOKUP($A386,Sheet1!$B$3:$AH$1266,Sheet1!G$1+(Sheet1!$A$1-1)*10,FALSE)&gt;999,-1,0)))))))</f>
        <v>350</v>
      </c>
      <c r="X386" s="66">
        <f>IF(ISNA(VLOOKUP($A386,Sheet1!$B$3:$AH$1266,Sheet1!H$1+(Sheet1!$A$1-1)*10,FALSE))=TRUE,"---",IF(VLOOKUP($A386,Sheet1!$B$3:$AH$1266,Sheet1!H$1+(Sheet1!$A$1-1)*10,FALSE)="---","---", (ROUND(VLOOKUP($A386,Sheet1!$B$3:$AH$1266,Sheet1!H$1+(Sheet1!$A$1-1)*10,FALSE),IF(VLOOKUP($A386,Sheet1!$B$3:$AH$1266,Sheet1!H$1+(Sheet1!$A$1-1)*10,FALSE)&gt;99999,-3,IF(VLOOKUP($A386,Sheet1!$B$3:$AH$1266,Sheet1!H$1+(Sheet1!$A$1-1)*10,FALSE)&gt;9999,-2,IF(VLOOKUP($A386,Sheet1!$B$3:$AH$1266,Sheet1!H$1+(Sheet1!$A$1-1)*10,FALSE)&gt;999,-1,0)))))))</f>
        <v>559</v>
      </c>
      <c r="Y386" s="66">
        <f>IF(ISNA(VLOOKUP($A386,Sheet1!$B$3:$AH$1266,Sheet1!I$1+(Sheet1!$A$1-1)*10,FALSE))=TRUE,"---",IF(VLOOKUP($A386,Sheet1!$B$3:$AH$1266,Sheet1!I$1+(Sheet1!$A$1-1)*10,FALSE)="---","---", (ROUND(VLOOKUP($A386,Sheet1!$B$3:$AH$1266,Sheet1!I$1+(Sheet1!$A$1-1)*10,FALSE),IF(VLOOKUP($A386,Sheet1!$B$3:$AH$1266,Sheet1!I$1+(Sheet1!$A$1-1)*10,FALSE)&gt;99999,-3,IF(VLOOKUP($A386,Sheet1!$B$3:$AH$1266,Sheet1!I$1+(Sheet1!$A$1-1)*10,FALSE)&gt;9999,-2,IF(VLOOKUP($A386,Sheet1!$B$3:$AH$1266,Sheet1!I$1+(Sheet1!$A$1-1)*10,FALSE)&gt;999,-1,0)))))))</f>
        <v>735</v>
      </c>
      <c r="Z386" s="66">
        <f>IF(ISNA(VLOOKUP($A386,Sheet1!$B$3:$AH$1266,Sheet1!J$1+(Sheet1!$A$1-1)*10,FALSE))=TRUE,"---",IF(VLOOKUP($A386,Sheet1!$B$3:$AH$1266,Sheet1!J$1+(Sheet1!$A$1-1)*10,FALSE)="---","---", (ROUND(VLOOKUP($A386,Sheet1!$B$3:$AH$1266,Sheet1!J$1+(Sheet1!$A$1-1)*10,FALSE),IF(VLOOKUP($A386,Sheet1!$B$3:$AH$1266,Sheet1!J$1+(Sheet1!$A$1-1)*10,FALSE)&gt;99999,-3,IF(VLOOKUP($A386,Sheet1!$B$3:$AH$1266,Sheet1!J$1+(Sheet1!$A$1-1)*10,FALSE)&gt;9999,-2,IF(VLOOKUP($A386,Sheet1!$B$3:$AH$1266,Sheet1!J$1+(Sheet1!$A$1-1)*10,FALSE)&gt;999,-1,0)))))))</f>
        <v>993</v>
      </c>
      <c r="AA386" s="66">
        <f>IF(ISNA(VLOOKUP($A386,Sheet1!$B$3:$AH$1266,Sheet1!K$1+(Sheet1!$A$1-1)*10,FALSE))=TRUE,"---",IF(VLOOKUP($A386,Sheet1!$B$3:$AH$1266,Sheet1!K$1+(Sheet1!$A$1-1)*10,FALSE)="---","---", (ROUND(VLOOKUP($A386,Sheet1!$B$3:$AH$1266,Sheet1!K$1+(Sheet1!$A$1-1)*10,FALSE),IF(VLOOKUP($A386,Sheet1!$B$3:$AH$1266,Sheet1!K$1+(Sheet1!$A$1-1)*10,FALSE)&gt;99999,-3,IF(VLOOKUP($A386,Sheet1!$B$3:$AH$1266,Sheet1!K$1+(Sheet1!$A$1-1)*10,FALSE)&gt;9999,-2,IF(VLOOKUP($A386,Sheet1!$B$3:$AH$1266,Sheet1!K$1+(Sheet1!$A$1-1)*10,FALSE)&gt;999,-1,0)))))))</f>
        <v>1210</v>
      </c>
      <c r="AB386" s="66">
        <f>IF(ISNA(VLOOKUP($A386,Sheet1!$B$3:$AH$1266,Sheet1!L$1+(Sheet1!$A$1-1)*10,FALSE))=TRUE,"---",IF(VLOOKUP($A386,Sheet1!$B$3:$AH$1266,Sheet1!L$1+(Sheet1!$A$1-1)*10,FALSE)="---","---", (ROUND(VLOOKUP($A386,Sheet1!$B$3:$AH$1266,Sheet1!L$1+(Sheet1!$A$1-1)*10,FALSE),IF(VLOOKUP($A386,Sheet1!$B$3:$AH$1266,Sheet1!L$1+(Sheet1!$A$1-1)*10,FALSE)&gt;99999,-3,IF(VLOOKUP($A386,Sheet1!$B$3:$AH$1266,Sheet1!L$1+(Sheet1!$A$1-1)*10,FALSE)&gt;9999,-2,IF(VLOOKUP($A386,Sheet1!$B$3:$AH$1266,Sheet1!L$1+(Sheet1!$A$1-1)*10,FALSE)&gt;999,-1,0)))))))</f>
        <v>1450</v>
      </c>
      <c r="AC386" s="66">
        <f>IF(ISNA(VLOOKUP($A386,Sheet1!$B$3:$AH$1266,Sheet1!M$1+(Sheet1!$A$1-1)*10,FALSE))=TRUE,"---",IF(VLOOKUP($A386,Sheet1!$B$3:$AH$1266,Sheet1!M$1+(Sheet1!$A$1-1)*10,FALSE)="---","---", (ROUND(VLOOKUP($A386,Sheet1!$B$3:$AH$1266,Sheet1!M$1+(Sheet1!$A$1-1)*10,FALSE),IF(VLOOKUP($A386,Sheet1!$B$3:$AH$1266,Sheet1!M$1+(Sheet1!$A$1-1)*10,FALSE)&gt;99999,-3,IF(VLOOKUP($A386,Sheet1!$B$3:$AH$1266,Sheet1!M$1+(Sheet1!$A$1-1)*10,FALSE)&gt;9999,-2,IF(VLOOKUP($A386,Sheet1!$B$3:$AH$1266,Sheet1!M$1+(Sheet1!$A$1-1)*10,FALSE)&gt;999,-1,0)))))))</f>
        <v>1720</v>
      </c>
      <c r="AD386" s="66">
        <f>IF(ISNA(VLOOKUP($A386,Sheet1!$B$3:$AH$1266,Sheet1!N$1+(Sheet1!$A$1-1)*10,FALSE))=TRUE,"---",IF(VLOOKUP($A386,Sheet1!$B$3:$AH$1266,Sheet1!N$1+(Sheet1!$A$1-1)*10,FALSE)="---","---", (ROUND(VLOOKUP($A386,Sheet1!$B$3:$AH$1266,Sheet1!N$1+(Sheet1!$A$1-1)*10,FALSE),IF(VLOOKUP($A386,Sheet1!$B$3:$AH$1266,Sheet1!N$1+(Sheet1!$A$1-1)*10,FALSE)&gt;99999,-3,IF(VLOOKUP($A386,Sheet1!$B$3:$AH$1266,Sheet1!N$1+(Sheet1!$A$1-1)*10,FALSE)&gt;9999,-2,IF(VLOOKUP($A386,Sheet1!$B$3:$AH$1266,Sheet1!N$1+(Sheet1!$A$1-1)*10,FALSE)&gt;999,-1,0)))))))</f>
        <v>2110</v>
      </c>
    </row>
    <row r="387" spans="1:30" ht="25.5" customHeight="1" x14ac:dyDescent="0.25">
      <c r="A387" s="125" t="s">
        <v>605</v>
      </c>
      <c r="B387" s="138" t="s">
        <v>606</v>
      </c>
      <c r="C387" s="125">
        <v>424643</v>
      </c>
      <c r="D387" s="125">
        <v>740407</v>
      </c>
      <c r="E387" s="70" t="s">
        <v>3019</v>
      </c>
      <c r="F387" s="139" t="s">
        <v>4405</v>
      </c>
      <c r="G387" s="127" t="s">
        <v>160</v>
      </c>
      <c r="H387" s="128">
        <v>3.47</v>
      </c>
      <c r="I387" s="112">
        <v>31622</v>
      </c>
      <c r="J387" s="140" t="s">
        <v>4405</v>
      </c>
      <c r="K387" s="127" t="s">
        <v>17</v>
      </c>
      <c r="L387" s="115">
        <v>4130</v>
      </c>
      <c r="M387" s="116">
        <v>1190</v>
      </c>
      <c r="N387" s="127" t="s">
        <v>199</v>
      </c>
      <c r="O387" s="68" t="str">
        <f t="shared" si="12"/>
        <v>&lt;0.2</v>
      </c>
      <c r="P387" s="68">
        <f>IF(O387&lt;&gt;"",VLOOKUP($A387,Sheet4!$A$2:$O$1309,14,FALSE)*100,"")</f>
        <v>0.9049433855732536</v>
      </c>
      <c r="Q387" s="68">
        <f>IF(P387&lt;&gt;"",VLOOKUP($A387,Sheet4!$A$2:$O$1309,15,FALSE)*100,"")</f>
        <v>8.5193634982044024</v>
      </c>
      <c r="R387" s="74" t="str">
        <f>IF(O387="&lt;0.2","&gt;500",IF(O387="&gt;50","&lt;2",IF(ISERR(1/O387*100),"",IF(AND((1/O387*100)&gt;=2,(1/O387*100)&lt;=10),MROUND(1/O387*100,1),IF(AND((1/O387*100)&gt;=10,(1/O387*100)&lt;=50),MROUND(1/O387*100,5),IF(AND((1/O387*100)&gt;=50,(1/O387*100)&lt;=104),MROUND(1/O387*100,10),IF(AND((1/O387*100)&gt;=104,(1/O387*100)&lt;=110),"100",IF(AND((1/O387*100)&gt;=110,(1/O387*100)&lt;=180),"&gt;100, &lt;200",IF(AND((1/O387*100)&gt;=180,(1/O387*100)&lt;=220),"200",IF(AND((1/O387*100)&gt;=220,(1/O387*100)&lt;=450),"&gt;200,  &lt;500","500"))))))))))</f>
        <v>&gt;500</v>
      </c>
      <c r="S387" s="64" t="s">
        <v>4362</v>
      </c>
      <c r="T387" s="64" t="str">
        <f>IF(ISNA(VLOOKUP(A387,Sheet1!B$3:C$1266,2,FALSE)=TRUE),"NC",VLOOKUP(A387,Sheet1!B$3:C$1266,2,FALSE))</f>
        <v>Rural</v>
      </c>
      <c r="U387" s="65">
        <f>IF(ISNA(VLOOKUP($A387,Sheet1!$B$3:$AH$1266,Sheet1!E$1+(Sheet1!$A$1-1)*10,FALSE))=TRUE,"---",IF(VLOOKUP($A387,Sheet1!$B$3:$AH$1266,Sheet1!E$1+(Sheet1!$A$1-1)*10,FALSE)="---","---", (ROUND(VLOOKUP($A387,Sheet1!$B$3:$AH$1266,Sheet1!E$1+(Sheet1!$A$1-1)*10,FALSE),IF(VLOOKUP($A387,Sheet1!$B$3:$AH$1266,Sheet1!E$1+(Sheet1!$A$1-1)*10,FALSE)&gt;99999,-3,IF(VLOOKUP($A387,Sheet1!$B$3:$AH$1266,Sheet1!E$1+(Sheet1!$A$1-1)*10,FALSE)&gt;9999,-2,IF(VLOOKUP($A387,Sheet1!$B$3:$AH$1266,Sheet1!E$1+(Sheet1!$A$1-1)*10,FALSE)&gt;999,-1,0)))))))</f>
        <v>110</v>
      </c>
      <c r="V387" s="65">
        <f>IF(ISNA(VLOOKUP($A387,Sheet1!$B$3:$AH$1266,Sheet1!F$1+(Sheet1!$A$1-1)*10,FALSE))=TRUE,"---",IF(VLOOKUP($A387,Sheet1!$B$3:$AH$1266,Sheet1!F$1+(Sheet1!$A$1-1)*10,FALSE)="---","---", (ROUND(VLOOKUP($A387,Sheet1!$B$3:$AH$1266,Sheet1!F$1+(Sheet1!$A$1-1)*10,FALSE),IF(VLOOKUP($A387,Sheet1!$B$3:$AH$1266,Sheet1!F$1+(Sheet1!$A$1-1)*10,FALSE)&gt;99999,-3,IF(VLOOKUP($A387,Sheet1!$B$3:$AH$1266,Sheet1!F$1+(Sheet1!$A$1-1)*10,FALSE)&gt;9999,-2,IF(VLOOKUP($A387,Sheet1!$B$3:$AH$1266,Sheet1!F$1+(Sheet1!$A$1-1)*10,FALSE)&gt;999,-1,0)))))))</f>
        <v>134</v>
      </c>
      <c r="W387" s="65">
        <f>IF(ISNA(VLOOKUP($A387,Sheet1!$B$3:$AH$1266,Sheet1!G$1+(Sheet1!$A$1-1)*10,FALSE))=TRUE,"---",IF(VLOOKUP($A387,Sheet1!$B$3:$AH$1266,Sheet1!G$1+(Sheet1!$A$1-1)*10,FALSE)="---","---", (ROUND(VLOOKUP($A387,Sheet1!$B$3:$AH$1266,Sheet1!G$1+(Sheet1!$A$1-1)*10,FALSE),IF(VLOOKUP($A387,Sheet1!$B$3:$AH$1266,Sheet1!G$1+(Sheet1!$A$1-1)*10,FALSE)&gt;99999,-3,IF(VLOOKUP($A387,Sheet1!$B$3:$AH$1266,Sheet1!G$1+(Sheet1!$A$1-1)*10,FALSE)&gt;9999,-2,IF(VLOOKUP($A387,Sheet1!$B$3:$AH$1266,Sheet1!G$1+(Sheet1!$A$1-1)*10,FALSE)&gt;999,-1,0)))))))</f>
        <v>169</v>
      </c>
      <c r="X387" s="65">
        <f>IF(ISNA(VLOOKUP($A387,Sheet1!$B$3:$AH$1266,Sheet1!H$1+(Sheet1!$A$1-1)*10,FALSE))=TRUE,"---",IF(VLOOKUP($A387,Sheet1!$B$3:$AH$1266,Sheet1!H$1+(Sheet1!$A$1-1)*10,FALSE)="---","---", (ROUND(VLOOKUP($A387,Sheet1!$B$3:$AH$1266,Sheet1!H$1+(Sheet1!$A$1-1)*10,FALSE),IF(VLOOKUP($A387,Sheet1!$B$3:$AH$1266,Sheet1!H$1+(Sheet1!$A$1-1)*10,FALSE)&gt;99999,-3,IF(VLOOKUP($A387,Sheet1!$B$3:$AH$1266,Sheet1!H$1+(Sheet1!$A$1-1)*10,FALSE)&gt;9999,-2,IF(VLOOKUP($A387,Sheet1!$B$3:$AH$1266,Sheet1!H$1+(Sheet1!$A$1-1)*10,FALSE)&gt;999,-1,0)))))))</f>
        <v>276</v>
      </c>
      <c r="Y387" s="65">
        <f>IF(ISNA(VLOOKUP($A387,Sheet1!$B$3:$AH$1266,Sheet1!I$1+(Sheet1!$A$1-1)*10,FALSE))=TRUE,"---",IF(VLOOKUP($A387,Sheet1!$B$3:$AH$1266,Sheet1!I$1+(Sheet1!$A$1-1)*10,FALSE)="---","---", (ROUND(VLOOKUP($A387,Sheet1!$B$3:$AH$1266,Sheet1!I$1+(Sheet1!$A$1-1)*10,FALSE),IF(VLOOKUP($A387,Sheet1!$B$3:$AH$1266,Sheet1!I$1+(Sheet1!$A$1-1)*10,FALSE)&gt;99999,-3,IF(VLOOKUP($A387,Sheet1!$B$3:$AH$1266,Sheet1!I$1+(Sheet1!$A$1-1)*10,FALSE)&gt;9999,-2,IF(VLOOKUP($A387,Sheet1!$B$3:$AH$1266,Sheet1!I$1+(Sheet1!$A$1-1)*10,FALSE)&gt;999,-1,0)))))))</f>
        <v>366</v>
      </c>
      <c r="Z387" s="65">
        <f>IF(ISNA(VLOOKUP($A387,Sheet1!$B$3:$AH$1266,Sheet1!J$1+(Sheet1!$A$1-1)*10,FALSE))=TRUE,"---",IF(VLOOKUP($A387,Sheet1!$B$3:$AH$1266,Sheet1!J$1+(Sheet1!$A$1-1)*10,FALSE)="---","---", (ROUND(VLOOKUP($A387,Sheet1!$B$3:$AH$1266,Sheet1!J$1+(Sheet1!$A$1-1)*10,FALSE),IF(VLOOKUP($A387,Sheet1!$B$3:$AH$1266,Sheet1!J$1+(Sheet1!$A$1-1)*10,FALSE)&gt;99999,-3,IF(VLOOKUP($A387,Sheet1!$B$3:$AH$1266,Sheet1!J$1+(Sheet1!$A$1-1)*10,FALSE)&gt;9999,-2,IF(VLOOKUP($A387,Sheet1!$B$3:$AH$1266,Sheet1!J$1+(Sheet1!$A$1-1)*10,FALSE)&gt;999,-1,0)))))))</f>
        <v>497</v>
      </c>
      <c r="AA387" s="65">
        <f>IF(ISNA(VLOOKUP($A387,Sheet1!$B$3:$AH$1266,Sheet1!K$1+(Sheet1!$A$1-1)*10,FALSE))=TRUE,"---",IF(VLOOKUP($A387,Sheet1!$B$3:$AH$1266,Sheet1!K$1+(Sheet1!$A$1-1)*10,FALSE)="---","---", (ROUND(VLOOKUP($A387,Sheet1!$B$3:$AH$1266,Sheet1!K$1+(Sheet1!$A$1-1)*10,FALSE),IF(VLOOKUP($A387,Sheet1!$B$3:$AH$1266,Sheet1!K$1+(Sheet1!$A$1-1)*10,FALSE)&gt;99999,-3,IF(VLOOKUP($A387,Sheet1!$B$3:$AH$1266,Sheet1!K$1+(Sheet1!$A$1-1)*10,FALSE)&gt;9999,-2,IF(VLOOKUP($A387,Sheet1!$B$3:$AH$1266,Sheet1!K$1+(Sheet1!$A$1-1)*10,FALSE)&gt;999,-1,0)))))))</f>
        <v>607</v>
      </c>
      <c r="AB387" s="65">
        <f>IF(ISNA(VLOOKUP($A387,Sheet1!$B$3:$AH$1266,Sheet1!L$1+(Sheet1!$A$1-1)*10,FALSE))=TRUE,"---",IF(VLOOKUP($A387,Sheet1!$B$3:$AH$1266,Sheet1!L$1+(Sheet1!$A$1-1)*10,FALSE)="---","---", (ROUND(VLOOKUP($A387,Sheet1!$B$3:$AH$1266,Sheet1!L$1+(Sheet1!$A$1-1)*10,FALSE),IF(VLOOKUP($A387,Sheet1!$B$3:$AH$1266,Sheet1!L$1+(Sheet1!$A$1-1)*10,FALSE)&gt;99999,-3,IF(VLOOKUP($A387,Sheet1!$B$3:$AH$1266,Sheet1!L$1+(Sheet1!$A$1-1)*10,FALSE)&gt;9999,-2,IF(VLOOKUP($A387,Sheet1!$B$3:$AH$1266,Sheet1!L$1+(Sheet1!$A$1-1)*10,FALSE)&gt;999,-1,0)))))))</f>
        <v>729</v>
      </c>
      <c r="AC387" s="65">
        <f>IF(ISNA(VLOOKUP($A387,Sheet1!$B$3:$AH$1266,Sheet1!M$1+(Sheet1!$A$1-1)*10,FALSE))=TRUE,"---",IF(VLOOKUP($A387,Sheet1!$B$3:$AH$1266,Sheet1!M$1+(Sheet1!$A$1-1)*10,FALSE)="---","---", (ROUND(VLOOKUP($A387,Sheet1!$B$3:$AH$1266,Sheet1!M$1+(Sheet1!$A$1-1)*10,FALSE),IF(VLOOKUP($A387,Sheet1!$B$3:$AH$1266,Sheet1!M$1+(Sheet1!$A$1-1)*10,FALSE)&gt;99999,-3,IF(VLOOKUP($A387,Sheet1!$B$3:$AH$1266,Sheet1!M$1+(Sheet1!$A$1-1)*10,FALSE)&gt;9999,-2,IF(VLOOKUP($A387,Sheet1!$B$3:$AH$1266,Sheet1!M$1+(Sheet1!$A$1-1)*10,FALSE)&gt;999,-1,0)))))))</f>
        <v>862</v>
      </c>
      <c r="AD387" s="65">
        <f>IF(ISNA(VLOOKUP($A387,Sheet1!$B$3:$AH$1266,Sheet1!N$1+(Sheet1!$A$1-1)*10,FALSE))=TRUE,"---",IF(VLOOKUP($A387,Sheet1!$B$3:$AH$1266,Sheet1!N$1+(Sheet1!$A$1-1)*10,FALSE)="---","---", (ROUND(VLOOKUP($A387,Sheet1!$B$3:$AH$1266,Sheet1!N$1+(Sheet1!$A$1-1)*10,FALSE),IF(VLOOKUP($A387,Sheet1!$B$3:$AH$1266,Sheet1!N$1+(Sheet1!$A$1-1)*10,FALSE)&gt;99999,-3,IF(VLOOKUP($A387,Sheet1!$B$3:$AH$1266,Sheet1!N$1+(Sheet1!$A$1-1)*10,FALSE)&gt;9999,-2,IF(VLOOKUP($A387,Sheet1!$B$3:$AH$1266,Sheet1!N$1+(Sheet1!$A$1-1)*10,FALSE)&gt;999,-1,0)))))))</f>
        <v>1060</v>
      </c>
    </row>
    <row r="388" spans="1:30" ht="25.5" customHeight="1" x14ac:dyDescent="0.25">
      <c r="A388" s="133" t="s">
        <v>607</v>
      </c>
      <c r="B388" s="141" t="s">
        <v>608</v>
      </c>
      <c r="C388" s="133">
        <v>424224</v>
      </c>
      <c r="D388" s="133">
        <v>740124</v>
      </c>
      <c r="E388" s="67" t="s">
        <v>3007</v>
      </c>
      <c r="F388" s="135" t="s">
        <v>4405</v>
      </c>
      <c r="G388" s="118" t="s">
        <v>160</v>
      </c>
      <c r="H388" s="136">
        <v>1.17</v>
      </c>
      <c r="I388" s="119">
        <v>31625</v>
      </c>
      <c r="J388" s="137" t="s">
        <v>4405</v>
      </c>
      <c r="K388" s="118" t="s">
        <v>17</v>
      </c>
      <c r="L388" s="122">
        <v>767</v>
      </c>
      <c r="M388" s="123">
        <v>656</v>
      </c>
      <c r="N388" s="118" t="s">
        <v>199</v>
      </c>
      <c r="O388" s="71" t="s">
        <v>4405</v>
      </c>
      <c r="P388" s="71" t="s">
        <v>4405</v>
      </c>
      <c r="Q388" s="71" t="s">
        <v>4405</v>
      </c>
      <c r="R388" s="73" t="s">
        <v>4405</v>
      </c>
      <c r="S388" s="63" t="s">
        <v>4362</v>
      </c>
      <c r="T388" s="63" t="str">
        <f>IF(ISNA(VLOOKUP(A388,Sheet1!B$3:C$1266,2,FALSE)=TRUE),"NC",VLOOKUP(A388,Sheet1!B$3:C$1266,2,FALSE))</f>
        <v>NC</v>
      </c>
      <c r="U388" s="66" t="str">
        <f>IF(ISNA(VLOOKUP($A388,Sheet1!$B$3:$AH$1266,Sheet1!E$1+(Sheet1!$A$1-1)*10,FALSE))=TRUE,"---",IF(VLOOKUP($A388,Sheet1!$B$3:$AH$1266,Sheet1!E$1+(Sheet1!$A$1-1)*10,FALSE)="---","---", (ROUND(VLOOKUP($A388,Sheet1!$B$3:$AH$1266,Sheet1!E$1+(Sheet1!$A$1-1)*10,FALSE),IF(VLOOKUP($A388,Sheet1!$B$3:$AH$1266,Sheet1!E$1+(Sheet1!$A$1-1)*10,FALSE)&gt;99999,-3,IF(VLOOKUP($A388,Sheet1!$B$3:$AH$1266,Sheet1!E$1+(Sheet1!$A$1-1)*10,FALSE)&gt;9999,-2,IF(VLOOKUP($A388,Sheet1!$B$3:$AH$1266,Sheet1!E$1+(Sheet1!$A$1-1)*10,FALSE)&gt;999,-1,0)))))))</f>
        <v>---</v>
      </c>
      <c r="V388" s="66" t="str">
        <f>IF(ISNA(VLOOKUP($A388,Sheet1!$B$3:$AH$1266,Sheet1!F$1+(Sheet1!$A$1-1)*10,FALSE))=TRUE,"---",IF(VLOOKUP($A388,Sheet1!$B$3:$AH$1266,Sheet1!F$1+(Sheet1!$A$1-1)*10,FALSE)="---","---", (ROUND(VLOOKUP($A388,Sheet1!$B$3:$AH$1266,Sheet1!F$1+(Sheet1!$A$1-1)*10,FALSE),IF(VLOOKUP($A388,Sheet1!$B$3:$AH$1266,Sheet1!F$1+(Sheet1!$A$1-1)*10,FALSE)&gt;99999,-3,IF(VLOOKUP($A388,Sheet1!$B$3:$AH$1266,Sheet1!F$1+(Sheet1!$A$1-1)*10,FALSE)&gt;9999,-2,IF(VLOOKUP($A388,Sheet1!$B$3:$AH$1266,Sheet1!F$1+(Sheet1!$A$1-1)*10,FALSE)&gt;999,-1,0)))))))</f>
        <v>---</v>
      </c>
      <c r="W388" s="66" t="str">
        <f>IF(ISNA(VLOOKUP($A388,Sheet1!$B$3:$AH$1266,Sheet1!G$1+(Sheet1!$A$1-1)*10,FALSE))=TRUE,"---",IF(VLOOKUP($A388,Sheet1!$B$3:$AH$1266,Sheet1!G$1+(Sheet1!$A$1-1)*10,FALSE)="---","---", (ROUND(VLOOKUP($A388,Sheet1!$B$3:$AH$1266,Sheet1!G$1+(Sheet1!$A$1-1)*10,FALSE),IF(VLOOKUP($A388,Sheet1!$B$3:$AH$1266,Sheet1!G$1+(Sheet1!$A$1-1)*10,FALSE)&gt;99999,-3,IF(VLOOKUP($A388,Sheet1!$B$3:$AH$1266,Sheet1!G$1+(Sheet1!$A$1-1)*10,FALSE)&gt;9999,-2,IF(VLOOKUP($A388,Sheet1!$B$3:$AH$1266,Sheet1!G$1+(Sheet1!$A$1-1)*10,FALSE)&gt;999,-1,0)))))))</f>
        <v>---</v>
      </c>
      <c r="X388" s="66" t="str">
        <f>IF(ISNA(VLOOKUP($A388,Sheet1!$B$3:$AH$1266,Sheet1!H$1+(Sheet1!$A$1-1)*10,FALSE))=TRUE,"---",IF(VLOOKUP($A388,Sheet1!$B$3:$AH$1266,Sheet1!H$1+(Sheet1!$A$1-1)*10,FALSE)="---","---", (ROUND(VLOOKUP($A388,Sheet1!$B$3:$AH$1266,Sheet1!H$1+(Sheet1!$A$1-1)*10,FALSE),IF(VLOOKUP($A388,Sheet1!$B$3:$AH$1266,Sheet1!H$1+(Sheet1!$A$1-1)*10,FALSE)&gt;99999,-3,IF(VLOOKUP($A388,Sheet1!$B$3:$AH$1266,Sheet1!H$1+(Sheet1!$A$1-1)*10,FALSE)&gt;9999,-2,IF(VLOOKUP($A388,Sheet1!$B$3:$AH$1266,Sheet1!H$1+(Sheet1!$A$1-1)*10,FALSE)&gt;999,-1,0)))))))</f>
        <v>---</v>
      </c>
      <c r="Y388" s="66" t="str">
        <f>IF(ISNA(VLOOKUP($A388,Sheet1!$B$3:$AH$1266,Sheet1!I$1+(Sheet1!$A$1-1)*10,FALSE))=TRUE,"---",IF(VLOOKUP($A388,Sheet1!$B$3:$AH$1266,Sheet1!I$1+(Sheet1!$A$1-1)*10,FALSE)="---","---", (ROUND(VLOOKUP($A388,Sheet1!$B$3:$AH$1266,Sheet1!I$1+(Sheet1!$A$1-1)*10,FALSE),IF(VLOOKUP($A388,Sheet1!$B$3:$AH$1266,Sheet1!I$1+(Sheet1!$A$1-1)*10,FALSE)&gt;99999,-3,IF(VLOOKUP($A388,Sheet1!$B$3:$AH$1266,Sheet1!I$1+(Sheet1!$A$1-1)*10,FALSE)&gt;9999,-2,IF(VLOOKUP($A388,Sheet1!$B$3:$AH$1266,Sheet1!I$1+(Sheet1!$A$1-1)*10,FALSE)&gt;999,-1,0)))))))</f>
        <v>---</v>
      </c>
      <c r="Z388" s="66" t="str">
        <f>IF(ISNA(VLOOKUP($A388,Sheet1!$B$3:$AH$1266,Sheet1!J$1+(Sheet1!$A$1-1)*10,FALSE))=TRUE,"---",IF(VLOOKUP($A388,Sheet1!$B$3:$AH$1266,Sheet1!J$1+(Sheet1!$A$1-1)*10,FALSE)="---","---", (ROUND(VLOOKUP($A388,Sheet1!$B$3:$AH$1266,Sheet1!J$1+(Sheet1!$A$1-1)*10,FALSE),IF(VLOOKUP($A388,Sheet1!$B$3:$AH$1266,Sheet1!J$1+(Sheet1!$A$1-1)*10,FALSE)&gt;99999,-3,IF(VLOOKUP($A388,Sheet1!$B$3:$AH$1266,Sheet1!J$1+(Sheet1!$A$1-1)*10,FALSE)&gt;9999,-2,IF(VLOOKUP($A388,Sheet1!$B$3:$AH$1266,Sheet1!J$1+(Sheet1!$A$1-1)*10,FALSE)&gt;999,-1,0)))))))</f>
        <v>---</v>
      </c>
      <c r="AA388" s="66" t="str">
        <f>IF(ISNA(VLOOKUP($A388,Sheet1!$B$3:$AH$1266,Sheet1!K$1+(Sheet1!$A$1-1)*10,FALSE))=TRUE,"---",IF(VLOOKUP($A388,Sheet1!$B$3:$AH$1266,Sheet1!K$1+(Sheet1!$A$1-1)*10,FALSE)="---","---", (ROUND(VLOOKUP($A388,Sheet1!$B$3:$AH$1266,Sheet1!K$1+(Sheet1!$A$1-1)*10,FALSE),IF(VLOOKUP($A388,Sheet1!$B$3:$AH$1266,Sheet1!K$1+(Sheet1!$A$1-1)*10,FALSE)&gt;99999,-3,IF(VLOOKUP($A388,Sheet1!$B$3:$AH$1266,Sheet1!K$1+(Sheet1!$A$1-1)*10,FALSE)&gt;9999,-2,IF(VLOOKUP($A388,Sheet1!$B$3:$AH$1266,Sheet1!K$1+(Sheet1!$A$1-1)*10,FALSE)&gt;999,-1,0)))))))</f>
        <v>---</v>
      </c>
      <c r="AB388" s="66" t="str">
        <f>IF(ISNA(VLOOKUP($A388,Sheet1!$B$3:$AH$1266,Sheet1!L$1+(Sheet1!$A$1-1)*10,FALSE))=TRUE,"---",IF(VLOOKUP($A388,Sheet1!$B$3:$AH$1266,Sheet1!L$1+(Sheet1!$A$1-1)*10,FALSE)="---","---", (ROUND(VLOOKUP($A388,Sheet1!$B$3:$AH$1266,Sheet1!L$1+(Sheet1!$A$1-1)*10,FALSE),IF(VLOOKUP($A388,Sheet1!$B$3:$AH$1266,Sheet1!L$1+(Sheet1!$A$1-1)*10,FALSE)&gt;99999,-3,IF(VLOOKUP($A388,Sheet1!$B$3:$AH$1266,Sheet1!L$1+(Sheet1!$A$1-1)*10,FALSE)&gt;9999,-2,IF(VLOOKUP($A388,Sheet1!$B$3:$AH$1266,Sheet1!L$1+(Sheet1!$A$1-1)*10,FALSE)&gt;999,-1,0)))))))</f>
        <v>---</v>
      </c>
      <c r="AC388" s="66" t="str">
        <f>IF(ISNA(VLOOKUP($A388,Sheet1!$B$3:$AH$1266,Sheet1!M$1+(Sheet1!$A$1-1)*10,FALSE))=TRUE,"---",IF(VLOOKUP($A388,Sheet1!$B$3:$AH$1266,Sheet1!M$1+(Sheet1!$A$1-1)*10,FALSE)="---","---", (ROUND(VLOOKUP($A388,Sheet1!$B$3:$AH$1266,Sheet1!M$1+(Sheet1!$A$1-1)*10,FALSE),IF(VLOOKUP($A388,Sheet1!$B$3:$AH$1266,Sheet1!M$1+(Sheet1!$A$1-1)*10,FALSE)&gt;99999,-3,IF(VLOOKUP($A388,Sheet1!$B$3:$AH$1266,Sheet1!M$1+(Sheet1!$A$1-1)*10,FALSE)&gt;9999,-2,IF(VLOOKUP($A388,Sheet1!$B$3:$AH$1266,Sheet1!M$1+(Sheet1!$A$1-1)*10,FALSE)&gt;999,-1,0)))))))</f>
        <v>---</v>
      </c>
      <c r="AD388" s="66" t="str">
        <f>IF(ISNA(VLOOKUP($A388,Sheet1!$B$3:$AH$1266,Sheet1!N$1+(Sheet1!$A$1-1)*10,FALSE))=TRUE,"---",IF(VLOOKUP($A388,Sheet1!$B$3:$AH$1266,Sheet1!N$1+(Sheet1!$A$1-1)*10,FALSE)="---","---", (ROUND(VLOOKUP($A388,Sheet1!$B$3:$AH$1266,Sheet1!N$1+(Sheet1!$A$1-1)*10,FALSE),IF(VLOOKUP($A388,Sheet1!$B$3:$AH$1266,Sheet1!N$1+(Sheet1!$A$1-1)*10,FALSE)&gt;99999,-3,IF(VLOOKUP($A388,Sheet1!$B$3:$AH$1266,Sheet1!N$1+(Sheet1!$A$1-1)*10,FALSE)&gt;9999,-2,IF(VLOOKUP($A388,Sheet1!$B$3:$AH$1266,Sheet1!N$1+(Sheet1!$A$1-1)*10,FALSE)&gt;999,-1,0)))))))</f>
        <v>---</v>
      </c>
    </row>
    <row r="389" spans="1:30" ht="25.5" customHeight="1" x14ac:dyDescent="0.25">
      <c r="A389" s="125" t="s">
        <v>609</v>
      </c>
      <c r="B389" s="126" t="s">
        <v>610</v>
      </c>
      <c r="C389" s="125">
        <v>424219</v>
      </c>
      <c r="D389" s="125">
        <v>740100</v>
      </c>
      <c r="E389" s="70" t="s">
        <v>3007</v>
      </c>
      <c r="F389" s="139" t="s">
        <v>4405</v>
      </c>
      <c r="G389" s="127" t="s">
        <v>160</v>
      </c>
      <c r="H389" s="128">
        <v>1.79</v>
      </c>
      <c r="I389" s="112">
        <v>31625</v>
      </c>
      <c r="J389" s="140" t="s">
        <v>4405</v>
      </c>
      <c r="K389" s="127" t="s">
        <v>17</v>
      </c>
      <c r="L389" s="115">
        <v>570</v>
      </c>
      <c r="M389" s="116">
        <v>318</v>
      </c>
      <c r="N389" s="127" t="s">
        <v>199</v>
      </c>
      <c r="O389" s="68" t="s">
        <v>4405</v>
      </c>
      <c r="P389" s="68" t="s">
        <v>4405</v>
      </c>
      <c r="Q389" s="68" t="s">
        <v>4405</v>
      </c>
      <c r="R389" s="74" t="s">
        <v>4405</v>
      </c>
      <c r="S389" s="64" t="s">
        <v>4362</v>
      </c>
      <c r="T389" s="64" t="str">
        <f>IF(ISNA(VLOOKUP(A389,Sheet1!B$3:C$1266,2,FALSE)=TRUE),"NC",VLOOKUP(A389,Sheet1!B$3:C$1266,2,FALSE))</f>
        <v>NC</v>
      </c>
      <c r="U389" s="65" t="str">
        <f>IF(ISNA(VLOOKUP($A389,Sheet1!$B$3:$AH$1266,Sheet1!E$1+(Sheet1!$A$1-1)*10,FALSE))=TRUE,"---",IF(VLOOKUP($A389,Sheet1!$B$3:$AH$1266,Sheet1!E$1+(Sheet1!$A$1-1)*10,FALSE)="---","---", (ROUND(VLOOKUP($A389,Sheet1!$B$3:$AH$1266,Sheet1!E$1+(Sheet1!$A$1-1)*10,FALSE),IF(VLOOKUP($A389,Sheet1!$B$3:$AH$1266,Sheet1!E$1+(Sheet1!$A$1-1)*10,FALSE)&gt;99999,-3,IF(VLOOKUP($A389,Sheet1!$B$3:$AH$1266,Sheet1!E$1+(Sheet1!$A$1-1)*10,FALSE)&gt;9999,-2,IF(VLOOKUP($A389,Sheet1!$B$3:$AH$1266,Sheet1!E$1+(Sheet1!$A$1-1)*10,FALSE)&gt;999,-1,0)))))))</f>
        <v>---</v>
      </c>
      <c r="V389" s="65" t="str">
        <f>IF(ISNA(VLOOKUP($A389,Sheet1!$B$3:$AH$1266,Sheet1!F$1+(Sheet1!$A$1-1)*10,FALSE))=TRUE,"---",IF(VLOOKUP($A389,Sheet1!$B$3:$AH$1266,Sheet1!F$1+(Sheet1!$A$1-1)*10,FALSE)="---","---", (ROUND(VLOOKUP($A389,Sheet1!$B$3:$AH$1266,Sheet1!F$1+(Sheet1!$A$1-1)*10,FALSE),IF(VLOOKUP($A389,Sheet1!$B$3:$AH$1266,Sheet1!F$1+(Sheet1!$A$1-1)*10,FALSE)&gt;99999,-3,IF(VLOOKUP($A389,Sheet1!$B$3:$AH$1266,Sheet1!F$1+(Sheet1!$A$1-1)*10,FALSE)&gt;9999,-2,IF(VLOOKUP($A389,Sheet1!$B$3:$AH$1266,Sheet1!F$1+(Sheet1!$A$1-1)*10,FALSE)&gt;999,-1,0)))))))</f>
        <v>---</v>
      </c>
      <c r="W389" s="65" t="str">
        <f>IF(ISNA(VLOOKUP($A389,Sheet1!$B$3:$AH$1266,Sheet1!G$1+(Sheet1!$A$1-1)*10,FALSE))=TRUE,"---",IF(VLOOKUP($A389,Sheet1!$B$3:$AH$1266,Sheet1!G$1+(Sheet1!$A$1-1)*10,FALSE)="---","---", (ROUND(VLOOKUP($A389,Sheet1!$B$3:$AH$1266,Sheet1!G$1+(Sheet1!$A$1-1)*10,FALSE),IF(VLOOKUP($A389,Sheet1!$B$3:$AH$1266,Sheet1!G$1+(Sheet1!$A$1-1)*10,FALSE)&gt;99999,-3,IF(VLOOKUP($A389,Sheet1!$B$3:$AH$1266,Sheet1!G$1+(Sheet1!$A$1-1)*10,FALSE)&gt;9999,-2,IF(VLOOKUP($A389,Sheet1!$B$3:$AH$1266,Sheet1!G$1+(Sheet1!$A$1-1)*10,FALSE)&gt;999,-1,0)))))))</f>
        <v>---</v>
      </c>
      <c r="X389" s="65" t="str">
        <f>IF(ISNA(VLOOKUP($A389,Sheet1!$B$3:$AH$1266,Sheet1!H$1+(Sheet1!$A$1-1)*10,FALSE))=TRUE,"---",IF(VLOOKUP($A389,Sheet1!$B$3:$AH$1266,Sheet1!H$1+(Sheet1!$A$1-1)*10,FALSE)="---","---", (ROUND(VLOOKUP($A389,Sheet1!$B$3:$AH$1266,Sheet1!H$1+(Sheet1!$A$1-1)*10,FALSE),IF(VLOOKUP($A389,Sheet1!$B$3:$AH$1266,Sheet1!H$1+(Sheet1!$A$1-1)*10,FALSE)&gt;99999,-3,IF(VLOOKUP($A389,Sheet1!$B$3:$AH$1266,Sheet1!H$1+(Sheet1!$A$1-1)*10,FALSE)&gt;9999,-2,IF(VLOOKUP($A389,Sheet1!$B$3:$AH$1266,Sheet1!H$1+(Sheet1!$A$1-1)*10,FALSE)&gt;999,-1,0)))))))</f>
        <v>---</v>
      </c>
      <c r="Y389" s="65" t="str">
        <f>IF(ISNA(VLOOKUP($A389,Sheet1!$B$3:$AH$1266,Sheet1!I$1+(Sheet1!$A$1-1)*10,FALSE))=TRUE,"---",IF(VLOOKUP($A389,Sheet1!$B$3:$AH$1266,Sheet1!I$1+(Sheet1!$A$1-1)*10,FALSE)="---","---", (ROUND(VLOOKUP($A389,Sheet1!$B$3:$AH$1266,Sheet1!I$1+(Sheet1!$A$1-1)*10,FALSE),IF(VLOOKUP($A389,Sheet1!$B$3:$AH$1266,Sheet1!I$1+(Sheet1!$A$1-1)*10,FALSE)&gt;99999,-3,IF(VLOOKUP($A389,Sheet1!$B$3:$AH$1266,Sheet1!I$1+(Sheet1!$A$1-1)*10,FALSE)&gt;9999,-2,IF(VLOOKUP($A389,Sheet1!$B$3:$AH$1266,Sheet1!I$1+(Sheet1!$A$1-1)*10,FALSE)&gt;999,-1,0)))))))</f>
        <v>---</v>
      </c>
      <c r="Z389" s="65" t="str">
        <f>IF(ISNA(VLOOKUP($A389,Sheet1!$B$3:$AH$1266,Sheet1!J$1+(Sheet1!$A$1-1)*10,FALSE))=TRUE,"---",IF(VLOOKUP($A389,Sheet1!$B$3:$AH$1266,Sheet1!J$1+(Sheet1!$A$1-1)*10,FALSE)="---","---", (ROUND(VLOOKUP($A389,Sheet1!$B$3:$AH$1266,Sheet1!J$1+(Sheet1!$A$1-1)*10,FALSE),IF(VLOOKUP($A389,Sheet1!$B$3:$AH$1266,Sheet1!J$1+(Sheet1!$A$1-1)*10,FALSE)&gt;99999,-3,IF(VLOOKUP($A389,Sheet1!$B$3:$AH$1266,Sheet1!J$1+(Sheet1!$A$1-1)*10,FALSE)&gt;9999,-2,IF(VLOOKUP($A389,Sheet1!$B$3:$AH$1266,Sheet1!J$1+(Sheet1!$A$1-1)*10,FALSE)&gt;999,-1,0)))))))</f>
        <v>---</v>
      </c>
      <c r="AA389" s="65" t="str">
        <f>IF(ISNA(VLOOKUP($A389,Sheet1!$B$3:$AH$1266,Sheet1!K$1+(Sheet1!$A$1-1)*10,FALSE))=TRUE,"---",IF(VLOOKUP($A389,Sheet1!$B$3:$AH$1266,Sheet1!K$1+(Sheet1!$A$1-1)*10,FALSE)="---","---", (ROUND(VLOOKUP($A389,Sheet1!$B$3:$AH$1266,Sheet1!K$1+(Sheet1!$A$1-1)*10,FALSE),IF(VLOOKUP($A389,Sheet1!$B$3:$AH$1266,Sheet1!K$1+(Sheet1!$A$1-1)*10,FALSE)&gt;99999,-3,IF(VLOOKUP($A389,Sheet1!$B$3:$AH$1266,Sheet1!K$1+(Sheet1!$A$1-1)*10,FALSE)&gt;9999,-2,IF(VLOOKUP($A389,Sheet1!$B$3:$AH$1266,Sheet1!K$1+(Sheet1!$A$1-1)*10,FALSE)&gt;999,-1,0)))))))</f>
        <v>---</v>
      </c>
      <c r="AB389" s="65" t="str">
        <f>IF(ISNA(VLOOKUP($A389,Sheet1!$B$3:$AH$1266,Sheet1!L$1+(Sheet1!$A$1-1)*10,FALSE))=TRUE,"---",IF(VLOOKUP($A389,Sheet1!$B$3:$AH$1266,Sheet1!L$1+(Sheet1!$A$1-1)*10,FALSE)="---","---", (ROUND(VLOOKUP($A389,Sheet1!$B$3:$AH$1266,Sheet1!L$1+(Sheet1!$A$1-1)*10,FALSE),IF(VLOOKUP($A389,Sheet1!$B$3:$AH$1266,Sheet1!L$1+(Sheet1!$A$1-1)*10,FALSE)&gt;99999,-3,IF(VLOOKUP($A389,Sheet1!$B$3:$AH$1266,Sheet1!L$1+(Sheet1!$A$1-1)*10,FALSE)&gt;9999,-2,IF(VLOOKUP($A389,Sheet1!$B$3:$AH$1266,Sheet1!L$1+(Sheet1!$A$1-1)*10,FALSE)&gt;999,-1,0)))))))</f>
        <v>---</v>
      </c>
      <c r="AC389" s="65" t="str">
        <f>IF(ISNA(VLOOKUP($A389,Sheet1!$B$3:$AH$1266,Sheet1!M$1+(Sheet1!$A$1-1)*10,FALSE))=TRUE,"---",IF(VLOOKUP($A389,Sheet1!$B$3:$AH$1266,Sheet1!M$1+(Sheet1!$A$1-1)*10,FALSE)="---","---", (ROUND(VLOOKUP($A389,Sheet1!$B$3:$AH$1266,Sheet1!M$1+(Sheet1!$A$1-1)*10,FALSE),IF(VLOOKUP($A389,Sheet1!$B$3:$AH$1266,Sheet1!M$1+(Sheet1!$A$1-1)*10,FALSE)&gt;99999,-3,IF(VLOOKUP($A389,Sheet1!$B$3:$AH$1266,Sheet1!M$1+(Sheet1!$A$1-1)*10,FALSE)&gt;9999,-2,IF(VLOOKUP($A389,Sheet1!$B$3:$AH$1266,Sheet1!M$1+(Sheet1!$A$1-1)*10,FALSE)&gt;999,-1,0)))))))</f>
        <v>---</v>
      </c>
      <c r="AD389" s="65" t="str">
        <f>IF(ISNA(VLOOKUP($A389,Sheet1!$B$3:$AH$1266,Sheet1!N$1+(Sheet1!$A$1-1)*10,FALSE))=TRUE,"---",IF(VLOOKUP($A389,Sheet1!$B$3:$AH$1266,Sheet1!N$1+(Sheet1!$A$1-1)*10,FALSE)="---","---", (ROUND(VLOOKUP($A389,Sheet1!$B$3:$AH$1266,Sheet1!N$1+(Sheet1!$A$1-1)*10,FALSE),IF(VLOOKUP($A389,Sheet1!$B$3:$AH$1266,Sheet1!N$1+(Sheet1!$A$1-1)*10,FALSE)&gt;99999,-3,IF(VLOOKUP($A389,Sheet1!$B$3:$AH$1266,Sheet1!N$1+(Sheet1!$A$1-1)*10,FALSE)&gt;9999,-2,IF(VLOOKUP($A389,Sheet1!$B$3:$AH$1266,Sheet1!N$1+(Sheet1!$A$1-1)*10,FALSE)&gt;999,-1,0)))))))</f>
        <v>---</v>
      </c>
    </row>
    <row r="390" spans="1:30" ht="25.5" customHeight="1" x14ac:dyDescent="0.25">
      <c r="A390" s="304" t="s">
        <v>611</v>
      </c>
      <c r="B390" s="393" t="s">
        <v>612</v>
      </c>
      <c r="C390" s="304">
        <v>424122</v>
      </c>
      <c r="D390" s="304">
        <v>735424</v>
      </c>
      <c r="E390" s="305" t="s">
        <v>3007</v>
      </c>
      <c r="F390" s="345" t="s">
        <v>4567</v>
      </c>
      <c r="G390" s="351" t="s">
        <v>31</v>
      </c>
      <c r="H390" s="348">
        <v>8.16</v>
      </c>
      <c r="I390" s="119">
        <v>27686</v>
      </c>
      <c r="J390" s="124">
        <v>6.39</v>
      </c>
      <c r="K390" s="121" t="s">
        <v>4405</v>
      </c>
      <c r="L390" s="122">
        <v>135</v>
      </c>
      <c r="M390" s="123">
        <v>16.5</v>
      </c>
      <c r="N390" s="121" t="s">
        <v>4405</v>
      </c>
      <c r="O390" s="71" t="str">
        <f>IF(U390&lt;&gt;"---",IF(L390&lt;W390,"&gt;50",IF(AND(L390&gt;=W390,L390&lt;=X390),(W$8-(((LOG(L390)-LOG(W390))/((LOG(X390)-LOG(W390)))*(W$8-X$8)))),IF(AND(L390&gt;=X390,L390&lt;=Y390),(X$8-(((LOG(L390)-LOG(X390))/((LOG(Y390)-LOG(X390)))*(X$8-Y$8)))),IF(AND(L390&gt;=Y390,L390&lt;=Z390),(Y$8-(((LOG(L390)-LOG(Y390))/((LOG(Z390)-LOG(Y390)))*(Y$8-Z$8)))),IF(AND(L390&gt;=Z390,L390&lt;=AA390),(Z$8-(((LOG(L390)-LOG(Z390))/((LOG(AA390)-LOG(Z390)))*(Z$8-AA$8)))),IF(AND(L390&gt;=AA390,L390&lt;=AB390),(AA$8-(((LOG(L390)-LOG(AA390))/((LOG(AB390)-LOG(AA390)))*(AA$8-AB$8)))),IF(AND(L390&gt;=AB390,L390&lt;=AC390),(AB$8-(((LOG(L390)-LOG(AB390))/((LOG(AC390)-LOG(AB390)))*(AB$8-AC$8)))),IF(AND(L390&gt;=AC390,L390&lt;=AD390),(AC$8-(((LOG(L390)-LOG(AC390))/((LOG(AD390)-LOG(AC390)))*(AC$8-AD$8)))),IF(L390&gt;AD390*1.1,"&lt;0.2",0.2))))))))),"")</f>
        <v/>
      </c>
      <c r="P390" s="71" t="str">
        <f>IF(O390&lt;&gt;"",VLOOKUP($A390,Sheet4!$A$2:$O$1309,14,FALSE)*100,"")</f>
        <v/>
      </c>
      <c r="Q390" s="71" t="str">
        <f>IF(P390&lt;&gt;"",VLOOKUP($A390,Sheet4!$A$2:$O$1309,15,FALSE)*100,"")</f>
        <v/>
      </c>
      <c r="R390" s="73" t="str">
        <f>IF(O390="&lt;0.2","&gt;500",IF(O390="&gt;50","&lt;2",IF(ISERR(1/O390*100),"",IF(AND((1/O390*100)&gt;=2,(1/O390*100)&lt;=10),MROUND(1/O390*100,1),IF(AND((1/O390*100)&gt;=10,(1/O390*100)&lt;=50),MROUND(1/O390*100,5),IF(AND((1/O390*100)&gt;=50,(1/O390*100)&lt;=104),MROUND(1/O390*100,10),IF(AND((1/O390*100)&gt;=104,(1/O390*100)&lt;=110),"100",IF(AND((1/O390*100)&gt;=110,(1/O390*100)&lt;=180),"&gt;100, &lt;200",IF(AND((1/O390*100)&gt;=180,(1/O390*100)&lt;=220),"200",IF(AND((1/O390*100)&gt;=220,(1/O390*100)&lt;=450),"&gt;200,  &lt;500","500"))))))))))</f>
        <v/>
      </c>
      <c r="S390" s="357" t="s">
        <v>4362</v>
      </c>
      <c r="T390" s="403" t="str">
        <f>IF(ISNA(VLOOKUP(A390,Sheet1!B$3:C$1266,2,FALSE)=TRUE),"NC",VLOOKUP(A390,Sheet1!B$3:C$1266,2,FALSE))</f>
        <v>Rural10*</v>
      </c>
      <c r="U390" s="385" t="str">
        <f>IF(ISNA(VLOOKUP($A390,Sheet1!$B$3:$AH$1266,Sheet1!E$1+(Sheet1!$A$1-1)*10,FALSE))=TRUE,"---",IF(VLOOKUP($A390,Sheet1!$B$3:$AH$1266,Sheet1!E$1+(Sheet1!$A$1-1)*10,FALSE)="---","---", (ROUND(VLOOKUP($A390,Sheet1!$B$3:$AH$1266,Sheet1!E$1+(Sheet1!$A$1-1)*10,FALSE),IF(VLOOKUP($A390,Sheet1!$B$3:$AH$1266,Sheet1!E$1+(Sheet1!$A$1-1)*10,FALSE)&gt;99999,-3,IF(VLOOKUP($A390,Sheet1!$B$3:$AH$1266,Sheet1!E$1+(Sheet1!$A$1-1)*10,FALSE)&gt;9999,-2,IF(VLOOKUP($A390,Sheet1!$B$3:$AH$1266,Sheet1!E$1+(Sheet1!$A$1-1)*10,FALSE)&gt;999,-1,0)))))))</f>
        <v>---</v>
      </c>
      <c r="V390" s="385" t="str">
        <f>IF(ISNA(VLOOKUP($A390,Sheet1!$B$3:$AH$1266,Sheet1!F$1+(Sheet1!$A$1-1)*10,FALSE))=TRUE,"---",IF(VLOOKUP($A390,Sheet1!$B$3:$AH$1266,Sheet1!F$1+(Sheet1!$A$1-1)*10,FALSE)="---","---", (ROUND(VLOOKUP($A390,Sheet1!$B$3:$AH$1266,Sheet1!F$1+(Sheet1!$A$1-1)*10,FALSE),IF(VLOOKUP($A390,Sheet1!$B$3:$AH$1266,Sheet1!F$1+(Sheet1!$A$1-1)*10,FALSE)&gt;99999,-3,IF(VLOOKUP($A390,Sheet1!$B$3:$AH$1266,Sheet1!F$1+(Sheet1!$A$1-1)*10,FALSE)&gt;9999,-2,IF(VLOOKUP($A390,Sheet1!$B$3:$AH$1266,Sheet1!F$1+(Sheet1!$A$1-1)*10,FALSE)&gt;999,-1,0)))))))</f>
        <v>---</v>
      </c>
      <c r="W390" s="385" t="str">
        <f>IF(ISNA(VLOOKUP($A390,Sheet1!$B$3:$AH$1266,Sheet1!G$1+(Sheet1!$A$1-1)*10,FALSE))=TRUE,"---",IF(VLOOKUP($A390,Sheet1!$B$3:$AH$1266,Sheet1!G$1+(Sheet1!$A$1-1)*10,FALSE)="---","---", (ROUND(VLOOKUP($A390,Sheet1!$B$3:$AH$1266,Sheet1!G$1+(Sheet1!$A$1-1)*10,FALSE),IF(VLOOKUP($A390,Sheet1!$B$3:$AH$1266,Sheet1!G$1+(Sheet1!$A$1-1)*10,FALSE)&gt;99999,-3,IF(VLOOKUP($A390,Sheet1!$B$3:$AH$1266,Sheet1!G$1+(Sheet1!$A$1-1)*10,FALSE)&gt;9999,-2,IF(VLOOKUP($A390,Sheet1!$B$3:$AH$1266,Sheet1!G$1+(Sheet1!$A$1-1)*10,FALSE)&gt;999,-1,0)))))))</f>
        <v>---</v>
      </c>
      <c r="X390" s="385" t="str">
        <f>IF(ISNA(VLOOKUP($A390,Sheet1!$B$3:$AH$1266,Sheet1!H$1+(Sheet1!$A$1-1)*10,FALSE))=TRUE,"---",IF(VLOOKUP($A390,Sheet1!$B$3:$AH$1266,Sheet1!H$1+(Sheet1!$A$1-1)*10,FALSE)="---","---", (ROUND(VLOOKUP($A390,Sheet1!$B$3:$AH$1266,Sheet1!H$1+(Sheet1!$A$1-1)*10,FALSE),IF(VLOOKUP($A390,Sheet1!$B$3:$AH$1266,Sheet1!H$1+(Sheet1!$A$1-1)*10,FALSE)&gt;99999,-3,IF(VLOOKUP($A390,Sheet1!$B$3:$AH$1266,Sheet1!H$1+(Sheet1!$A$1-1)*10,FALSE)&gt;9999,-2,IF(VLOOKUP($A390,Sheet1!$B$3:$AH$1266,Sheet1!H$1+(Sheet1!$A$1-1)*10,FALSE)&gt;999,-1,0)))))))</f>
        <v>---</v>
      </c>
      <c r="Y390" s="385" t="str">
        <f>IF(ISNA(VLOOKUP($A390,Sheet1!$B$3:$AH$1266,Sheet1!I$1+(Sheet1!$A$1-1)*10,FALSE))=TRUE,"---",IF(VLOOKUP($A390,Sheet1!$B$3:$AH$1266,Sheet1!I$1+(Sheet1!$A$1-1)*10,FALSE)="---","---", (ROUND(VLOOKUP($A390,Sheet1!$B$3:$AH$1266,Sheet1!I$1+(Sheet1!$A$1-1)*10,FALSE),IF(VLOOKUP($A390,Sheet1!$B$3:$AH$1266,Sheet1!I$1+(Sheet1!$A$1-1)*10,FALSE)&gt;99999,-3,IF(VLOOKUP($A390,Sheet1!$B$3:$AH$1266,Sheet1!I$1+(Sheet1!$A$1-1)*10,FALSE)&gt;9999,-2,IF(VLOOKUP($A390,Sheet1!$B$3:$AH$1266,Sheet1!I$1+(Sheet1!$A$1-1)*10,FALSE)&gt;999,-1,0)))))))</f>
        <v>---</v>
      </c>
      <c r="Z390" s="385" t="str">
        <f>IF(ISNA(VLOOKUP($A390,Sheet1!$B$3:$AH$1266,Sheet1!J$1+(Sheet1!$A$1-1)*10,FALSE))=TRUE,"---",IF(VLOOKUP($A390,Sheet1!$B$3:$AH$1266,Sheet1!J$1+(Sheet1!$A$1-1)*10,FALSE)="---","---", (ROUND(VLOOKUP($A390,Sheet1!$B$3:$AH$1266,Sheet1!J$1+(Sheet1!$A$1-1)*10,FALSE),IF(VLOOKUP($A390,Sheet1!$B$3:$AH$1266,Sheet1!J$1+(Sheet1!$A$1-1)*10,FALSE)&gt;99999,-3,IF(VLOOKUP($A390,Sheet1!$B$3:$AH$1266,Sheet1!J$1+(Sheet1!$A$1-1)*10,FALSE)&gt;9999,-2,IF(VLOOKUP($A390,Sheet1!$B$3:$AH$1266,Sheet1!J$1+(Sheet1!$A$1-1)*10,FALSE)&gt;999,-1,0)))))))</f>
        <v>---</v>
      </c>
      <c r="AA390" s="385" t="str">
        <f>IF(ISNA(VLOOKUP($A390,Sheet1!$B$3:$AH$1266,Sheet1!K$1+(Sheet1!$A$1-1)*10,FALSE))=TRUE,"---",IF(VLOOKUP($A390,Sheet1!$B$3:$AH$1266,Sheet1!K$1+(Sheet1!$A$1-1)*10,FALSE)="---","---", (ROUND(VLOOKUP($A390,Sheet1!$B$3:$AH$1266,Sheet1!K$1+(Sheet1!$A$1-1)*10,FALSE),IF(VLOOKUP($A390,Sheet1!$B$3:$AH$1266,Sheet1!K$1+(Sheet1!$A$1-1)*10,FALSE)&gt;99999,-3,IF(VLOOKUP($A390,Sheet1!$B$3:$AH$1266,Sheet1!K$1+(Sheet1!$A$1-1)*10,FALSE)&gt;9999,-2,IF(VLOOKUP($A390,Sheet1!$B$3:$AH$1266,Sheet1!K$1+(Sheet1!$A$1-1)*10,FALSE)&gt;999,-1,0)))))))</f>
        <v>---</v>
      </c>
      <c r="AB390" s="385" t="str">
        <f>IF(ISNA(VLOOKUP($A390,Sheet1!$B$3:$AH$1266,Sheet1!L$1+(Sheet1!$A$1-1)*10,FALSE))=TRUE,"---",IF(VLOOKUP($A390,Sheet1!$B$3:$AH$1266,Sheet1!L$1+(Sheet1!$A$1-1)*10,FALSE)="---","---", (ROUND(VLOOKUP($A390,Sheet1!$B$3:$AH$1266,Sheet1!L$1+(Sheet1!$A$1-1)*10,FALSE),IF(VLOOKUP($A390,Sheet1!$B$3:$AH$1266,Sheet1!L$1+(Sheet1!$A$1-1)*10,FALSE)&gt;99999,-3,IF(VLOOKUP($A390,Sheet1!$B$3:$AH$1266,Sheet1!L$1+(Sheet1!$A$1-1)*10,FALSE)&gt;9999,-2,IF(VLOOKUP($A390,Sheet1!$B$3:$AH$1266,Sheet1!L$1+(Sheet1!$A$1-1)*10,FALSE)&gt;999,-1,0)))))))</f>
        <v>---</v>
      </c>
      <c r="AC390" s="385" t="str">
        <f>IF(ISNA(VLOOKUP($A390,Sheet1!$B$3:$AH$1266,Sheet1!M$1+(Sheet1!$A$1-1)*10,FALSE))=TRUE,"---",IF(VLOOKUP($A390,Sheet1!$B$3:$AH$1266,Sheet1!M$1+(Sheet1!$A$1-1)*10,FALSE)="---","---", (ROUND(VLOOKUP($A390,Sheet1!$B$3:$AH$1266,Sheet1!M$1+(Sheet1!$A$1-1)*10,FALSE),IF(VLOOKUP($A390,Sheet1!$B$3:$AH$1266,Sheet1!M$1+(Sheet1!$A$1-1)*10,FALSE)&gt;99999,-3,IF(VLOOKUP($A390,Sheet1!$B$3:$AH$1266,Sheet1!M$1+(Sheet1!$A$1-1)*10,FALSE)&gt;9999,-2,IF(VLOOKUP($A390,Sheet1!$B$3:$AH$1266,Sheet1!M$1+(Sheet1!$A$1-1)*10,FALSE)&gt;999,-1,0)))))))</f>
        <v>---</v>
      </c>
      <c r="AD390" s="385" t="str">
        <f>IF(ISNA(VLOOKUP($A390,Sheet1!$B$3:$AH$1266,Sheet1!N$1+(Sheet1!$A$1-1)*10,FALSE))=TRUE,"---",IF(VLOOKUP($A390,Sheet1!$B$3:$AH$1266,Sheet1!N$1+(Sheet1!$A$1-1)*10,FALSE)="---","---", (ROUND(VLOOKUP($A390,Sheet1!$B$3:$AH$1266,Sheet1!N$1+(Sheet1!$A$1-1)*10,FALSE),IF(VLOOKUP($A390,Sheet1!$B$3:$AH$1266,Sheet1!N$1+(Sheet1!$A$1-1)*10,FALSE)&gt;99999,-3,IF(VLOOKUP($A390,Sheet1!$B$3:$AH$1266,Sheet1!N$1+(Sheet1!$A$1-1)*10,FALSE)&gt;9999,-2,IF(VLOOKUP($A390,Sheet1!$B$3:$AH$1266,Sheet1!N$1+(Sheet1!$A$1-1)*10,FALSE)&gt;999,-1,0)))))))</f>
        <v>---</v>
      </c>
    </row>
    <row r="391" spans="1:30" ht="25.5" customHeight="1" x14ac:dyDescent="0.25">
      <c r="A391" s="304"/>
      <c r="B391" s="346"/>
      <c r="C391" s="304"/>
      <c r="D391" s="304"/>
      <c r="E391" s="305" t="e">
        <v>#N/A</v>
      </c>
      <c r="F391" s="346"/>
      <c r="G391" s="352"/>
      <c r="H391" s="348"/>
      <c r="I391" s="119">
        <v>36419</v>
      </c>
      <c r="J391" s="124">
        <v>7.6</v>
      </c>
      <c r="K391" s="118" t="s">
        <v>24</v>
      </c>
      <c r="L391" s="129" t="s">
        <v>4405</v>
      </c>
      <c r="M391" s="130" t="s">
        <v>4405</v>
      </c>
      <c r="N391" s="118" t="s">
        <v>613</v>
      </c>
      <c r="O391" s="71" t="s">
        <v>4405</v>
      </c>
      <c r="P391" s="71" t="s">
        <v>4405</v>
      </c>
      <c r="Q391" s="71" t="s">
        <v>4405</v>
      </c>
      <c r="R391" s="73" t="s">
        <v>4405</v>
      </c>
      <c r="S391" s="357" t="e">
        <v>#N/A</v>
      </c>
      <c r="T391" s="403" t="str">
        <f>IF(ISNA(VLOOKUP(A391,Sheet1!B$3:C$1266,2,FALSE)=TRUE),"ND",VLOOKUP(A391,Sheet1!B$3:C$1266,2,FALSE))</f>
        <v>ND</v>
      </c>
      <c r="U391" s="385" t="str">
        <f>IF(ISNA(VLOOKUP($A391,Sheet1!$B$3:$AH$1266,Sheet1!E$1+(Sheet1!$A$1-1)*10,FALSE))=TRUE,"---",IF(VLOOKUP($A391,Sheet1!$B$3:$AH$1266,Sheet1!E$1+(Sheet1!$A$1-1)*10,FALSE)="---","---", (ROUND(VLOOKUP($A391,Sheet1!$B$3:$AH$1266,Sheet1!E$1+(Sheet1!$A$1-1)*10,FALSE),IF(VLOOKUP($A391,Sheet1!$B$3:$AH$1266,Sheet1!E$1+(Sheet1!$A$1-1)*10,FALSE)&gt;99999,-3,IF(VLOOKUP($A391,Sheet1!$B$3:$AH$1266,Sheet1!E$1+(Sheet1!$A$1-1)*10,FALSE)&gt;9999,-2,IF(VLOOKUP($A391,Sheet1!$B$3:$AH$1266,Sheet1!E$1+(Sheet1!$A$1-1)*10,FALSE)&gt;999,-1,0)))))))</f>
        <v>---</v>
      </c>
      <c r="V391" s="385" t="str">
        <f>IF(ISNA(VLOOKUP($A391,Sheet1!$B$3:$AH$1266,Sheet1!F$1+(Sheet1!$A$1-1)*10,FALSE))=TRUE,"---",IF(VLOOKUP($A391,Sheet1!$B$3:$AH$1266,Sheet1!F$1+(Sheet1!$A$1-1)*10,FALSE)="---","---", (ROUND(VLOOKUP($A391,Sheet1!$B$3:$AH$1266,Sheet1!F$1+(Sheet1!$A$1-1)*10,FALSE),IF(VLOOKUP($A391,Sheet1!$B$3:$AH$1266,Sheet1!F$1+(Sheet1!$A$1-1)*10,FALSE)&gt;99999,-3,IF(VLOOKUP($A391,Sheet1!$B$3:$AH$1266,Sheet1!F$1+(Sheet1!$A$1-1)*10,FALSE)&gt;9999,-2,IF(VLOOKUP($A391,Sheet1!$B$3:$AH$1266,Sheet1!F$1+(Sheet1!$A$1-1)*10,FALSE)&gt;999,-1,0)))))))</f>
        <v>---</v>
      </c>
      <c r="W391" s="385" t="str">
        <f>IF(ISNA(VLOOKUP($A391,Sheet1!$B$3:$AH$1266,Sheet1!G$1+(Sheet1!$A$1-1)*10,FALSE))=TRUE,"---",IF(VLOOKUP($A391,Sheet1!$B$3:$AH$1266,Sheet1!G$1+(Sheet1!$A$1-1)*10,FALSE)="---","---", (ROUND(VLOOKUP($A391,Sheet1!$B$3:$AH$1266,Sheet1!G$1+(Sheet1!$A$1-1)*10,FALSE),IF(VLOOKUP($A391,Sheet1!$B$3:$AH$1266,Sheet1!G$1+(Sheet1!$A$1-1)*10,FALSE)&gt;99999,-3,IF(VLOOKUP($A391,Sheet1!$B$3:$AH$1266,Sheet1!G$1+(Sheet1!$A$1-1)*10,FALSE)&gt;9999,-2,IF(VLOOKUP($A391,Sheet1!$B$3:$AH$1266,Sheet1!G$1+(Sheet1!$A$1-1)*10,FALSE)&gt;999,-1,0)))))))</f>
        <v>---</v>
      </c>
      <c r="X391" s="385" t="str">
        <f>IF(ISNA(VLOOKUP($A391,Sheet1!$B$3:$AH$1266,Sheet1!H$1+(Sheet1!$A$1-1)*10,FALSE))=TRUE,"---",IF(VLOOKUP($A391,Sheet1!$B$3:$AH$1266,Sheet1!H$1+(Sheet1!$A$1-1)*10,FALSE)="---","---", (ROUND(VLOOKUP($A391,Sheet1!$B$3:$AH$1266,Sheet1!H$1+(Sheet1!$A$1-1)*10,FALSE),IF(VLOOKUP($A391,Sheet1!$B$3:$AH$1266,Sheet1!H$1+(Sheet1!$A$1-1)*10,FALSE)&gt;99999,-3,IF(VLOOKUP($A391,Sheet1!$B$3:$AH$1266,Sheet1!H$1+(Sheet1!$A$1-1)*10,FALSE)&gt;9999,-2,IF(VLOOKUP($A391,Sheet1!$B$3:$AH$1266,Sheet1!H$1+(Sheet1!$A$1-1)*10,FALSE)&gt;999,-1,0)))))))</f>
        <v>---</v>
      </c>
      <c r="Y391" s="385" t="str">
        <f>IF(ISNA(VLOOKUP($A391,Sheet1!$B$3:$AH$1266,Sheet1!I$1+(Sheet1!$A$1-1)*10,FALSE))=TRUE,"---",IF(VLOOKUP($A391,Sheet1!$B$3:$AH$1266,Sheet1!I$1+(Sheet1!$A$1-1)*10,FALSE)="---","---", (ROUND(VLOOKUP($A391,Sheet1!$B$3:$AH$1266,Sheet1!I$1+(Sheet1!$A$1-1)*10,FALSE),IF(VLOOKUP($A391,Sheet1!$B$3:$AH$1266,Sheet1!I$1+(Sheet1!$A$1-1)*10,FALSE)&gt;99999,-3,IF(VLOOKUP($A391,Sheet1!$B$3:$AH$1266,Sheet1!I$1+(Sheet1!$A$1-1)*10,FALSE)&gt;9999,-2,IF(VLOOKUP($A391,Sheet1!$B$3:$AH$1266,Sheet1!I$1+(Sheet1!$A$1-1)*10,FALSE)&gt;999,-1,0)))))))</f>
        <v>---</v>
      </c>
      <c r="Z391" s="385" t="str">
        <f>IF(ISNA(VLOOKUP($A391,Sheet1!$B$3:$AH$1266,Sheet1!J$1+(Sheet1!$A$1-1)*10,FALSE))=TRUE,"---",IF(VLOOKUP($A391,Sheet1!$B$3:$AH$1266,Sheet1!J$1+(Sheet1!$A$1-1)*10,FALSE)="---","---", (ROUND(VLOOKUP($A391,Sheet1!$B$3:$AH$1266,Sheet1!J$1+(Sheet1!$A$1-1)*10,FALSE),IF(VLOOKUP($A391,Sheet1!$B$3:$AH$1266,Sheet1!J$1+(Sheet1!$A$1-1)*10,FALSE)&gt;99999,-3,IF(VLOOKUP($A391,Sheet1!$B$3:$AH$1266,Sheet1!J$1+(Sheet1!$A$1-1)*10,FALSE)&gt;9999,-2,IF(VLOOKUP($A391,Sheet1!$B$3:$AH$1266,Sheet1!J$1+(Sheet1!$A$1-1)*10,FALSE)&gt;999,-1,0)))))))</f>
        <v>---</v>
      </c>
      <c r="AA391" s="385" t="str">
        <f>IF(ISNA(VLOOKUP($A391,Sheet1!$B$3:$AH$1266,Sheet1!K$1+(Sheet1!$A$1-1)*10,FALSE))=TRUE,"---",IF(VLOOKUP($A391,Sheet1!$B$3:$AH$1266,Sheet1!K$1+(Sheet1!$A$1-1)*10,FALSE)="---","---", (ROUND(VLOOKUP($A391,Sheet1!$B$3:$AH$1266,Sheet1!K$1+(Sheet1!$A$1-1)*10,FALSE),IF(VLOOKUP($A391,Sheet1!$B$3:$AH$1266,Sheet1!K$1+(Sheet1!$A$1-1)*10,FALSE)&gt;99999,-3,IF(VLOOKUP($A391,Sheet1!$B$3:$AH$1266,Sheet1!K$1+(Sheet1!$A$1-1)*10,FALSE)&gt;9999,-2,IF(VLOOKUP($A391,Sheet1!$B$3:$AH$1266,Sheet1!K$1+(Sheet1!$A$1-1)*10,FALSE)&gt;999,-1,0)))))))</f>
        <v>---</v>
      </c>
      <c r="AB391" s="385" t="str">
        <f>IF(ISNA(VLOOKUP($A391,Sheet1!$B$3:$AH$1266,Sheet1!L$1+(Sheet1!$A$1-1)*10,FALSE))=TRUE,"---",IF(VLOOKUP($A391,Sheet1!$B$3:$AH$1266,Sheet1!L$1+(Sheet1!$A$1-1)*10,FALSE)="---","---", (ROUND(VLOOKUP($A391,Sheet1!$B$3:$AH$1266,Sheet1!L$1+(Sheet1!$A$1-1)*10,FALSE),IF(VLOOKUP($A391,Sheet1!$B$3:$AH$1266,Sheet1!L$1+(Sheet1!$A$1-1)*10,FALSE)&gt;99999,-3,IF(VLOOKUP($A391,Sheet1!$B$3:$AH$1266,Sheet1!L$1+(Sheet1!$A$1-1)*10,FALSE)&gt;9999,-2,IF(VLOOKUP($A391,Sheet1!$B$3:$AH$1266,Sheet1!L$1+(Sheet1!$A$1-1)*10,FALSE)&gt;999,-1,0)))))))</f>
        <v>---</v>
      </c>
      <c r="AC391" s="385" t="str">
        <f>IF(ISNA(VLOOKUP($A391,Sheet1!$B$3:$AH$1266,Sheet1!M$1+(Sheet1!$A$1-1)*10,FALSE))=TRUE,"---",IF(VLOOKUP($A391,Sheet1!$B$3:$AH$1266,Sheet1!M$1+(Sheet1!$A$1-1)*10,FALSE)="---","---", (ROUND(VLOOKUP($A391,Sheet1!$B$3:$AH$1266,Sheet1!M$1+(Sheet1!$A$1-1)*10,FALSE),IF(VLOOKUP($A391,Sheet1!$B$3:$AH$1266,Sheet1!M$1+(Sheet1!$A$1-1)*10,FALSE)&gt;99999,-3,IF(VLOOKUP($A391,Sheet1!$B$3:$AH$1266,Sheet1!M$1+(Sheet1!$A$1-1)*10,FALSE)&gt;9999,-2,IF(VLOOKUP($A391,Sheet1!$B$3:$AH$1266,Sheet1!M$1+(Sheet1!$A$1-1)*10,FALSE)&gt;999,-1,0)))))))</f>
        <v>---</v>
      </c>
      <c r="AD391" s="385" t="str">
        <f>IF(ISNA(VLOOKUP($A391,Sheet1!$B$3:$AH$1266,Sheet1!N$1+(Sheet1!$A$1-1)*10,FALSE))=TRUE,"---",IF(VLOOKUP($A391,Sheet1!$B$3:$AH$1266,Sheet1!N$1+(Sheet1!$A$1-1)*10,FALSE)="---","---", (ROUND(VLOOKUP($A391,Sheet1!$B$3:$AH$1266,Sheet1!N$1+(Sheet1!$A$1-1)*10,FALSE),IF(VLOOKUP($A391,Sheet1!$B$3:$AH$1266,Sheet1!N$1+(Sheet1!$A$1-1)*10,FALSE)&gt;99999,-3,IF(VLOOKUP($A391,Sheet1!$B$3:$AH$1266,Sheet1!N$1+(Sheet1!$A$1-1)*10,FALSE)&gt;9999,-2,IF(VLOOKUP($A391,Sheet1!$B$3:$AH$1266,Sheet1!N$1+(Sheet1!$A$1-1)*10,FALSE)&gt;999,-1,0)))))))</f>
        <v>---</v>
      </c>
    </row>
    <row r="392" spans="1:30" ht="25.5" customHeight="1" x14ac:dyDescent="0.25">
      <c r="A392" s="303" t="s">
        <v>614</v>
      </c>
      <c r="B392" s="330" t="s">
        <v>615</v>
      </c>
      <c r="C392" s="303">
        <v>424043</v>
      </c>
      <c r="D392" s="303">
        <v>735423</v>
      </c>
      <c r="E392" s="307" t="s">
        <v>3007</v>
      </c>
      <c r="F392" s="342" t="s">
        <v>4485</v>
      </c>
      <c r="G392" s="318" t="s">
        <v>31</v>
      </c>
      <c r="H392" s="347">
        <v>131</v>
      </c>
      <c r="I392" s="112">
        <v>20378</v>
      </c>
      <c r="J392" s="140" t="s">
        <v>4405</v>
      </c>
      <c r="K392" s="127" t="s">
        <v>616</v>
      </c>
      <c r="L392" s="115">
        <v>10800</v>
      </c>
      <c r="M392" s="116">
        <v>82.4</v>
      </c>
      <c r="N392" s="127" t="s">
        <v>57</v>
      </c>
      <c r="O392" s="68">
        <f t="shared" si="12"/>
        <v>2.8177767958240074</v>
      </c>
      <c r="P392" s="68">
        <f>IF(O392&lt;&gt;"",VLOOKUP($A392,Sheet4!$A$2:$O$1309,14,FALSE)*100,"")</f>
        <v>0.51051771926868827</v>
      </c>
      <c r="Q392" s="68">
        <f>IF(P392&lt;&gt;"",VLOOKUP($A392,Sheet4!$A$2:$O$1309,15,FALSE)*100,"")</f>
        <v>4.8897436705766628</v>
      </c>
      <c r="R392" s="74">
        <f>IF(O392="&lt;0.2","&gt;500",IF(O392="&gt;50","&lt;2",IF(ISERR(1/O392*100),"",IF(AND((1/O392*100)&gt;=2,(1/O392*100)&lt;=10),MROUND(1/O392*100,1),IF(AND((1/O392*100)&gt;=10,(1/O392*100)&lt;=50),MROUND(1/O392*100,5),IF(AND((1/O392*100)&gt;=50,(1/O392*100)&lt;=104),MROUND(1/O392*100,10),IF(AND((1/O392*100)&gt;=104,(1/O392*100)&lt;=110),"100",IF(AND((1/O392*100)&gt;=110,(1/O392*100)&lt;=180),"&gt;100, &lt;200",IF(AND((1/O392*100)&gt;=180,(1/O392*100)&lt;=220),"200",IF(AND((1/O392*100)&gt;=220,(1/O392*100)&lt;=450),"&gt;200,  &lt;500","500"))))))))))</f>
        <v>35</v>
      </c>
      <c r="S392" s="356" t="s">
        <v>4362</v>
      </c>
      <c r="T392" s="356" t="str">
        <f>IF(ISNA(VLOOKUP(A392,Sheet1!B$3:C$1266,2,FALSE)=TRUE),"NC",VLOOKUP(A392,Sheet1!B$3:C$1266,2,FALSE))</f>
        <v>Rural10*</v>
      </c>
      <c r="U392" s="392">
        <f>IF(ISNA(VLOOKUP($A392,Sheet1!$B$3:$AH$1266,Sheet1!E$1+(Sheet1!$A$1-1)*10,FALSE))=TRUE,"---",IF(VLOOKUP($A392,Sheet1!$B$3:$AH$1266,Sheet1!E$1+(Sheet1!$A$1-1)*10,FALSE)="---","---", (ROUND(VLOOKUP($A392,Sheet1!$B$3:$AH$1266,Sheet1!E$1+(Sheet1!$A$1-1)*10,FALSE),IF(VLOOKUP($A392,Sheet1!$B$3:$AH$1266,Sheet1!E$1+(Sheet1!$A$1-1)*10,FALSE)&gt;99999,-3,IF(VLOOKUP($A392,Sheet1!$B$3:$AH$1266,Sheet1!E$1+(Sheet1!$A$1-1)*10,FALSE)&gt;9999,-2,IF(VLOOKUP($A392,Sheet1!$B$3:$AH$1266,Sheet1!E$1+(Sheet1!$A$1-1)*10,FALSE)&gt;999,-1,0)))))))</f>
        <v>2620</v>
      </c>
      <c r="V392" s="392">
        <f>IF(ISNA(VLOOKUP($A392,Sheet1!$B$3:$AH$1266,Sheet1!F$1+(Sheet1!$A$1-1)*10,FALSE))=TRUE,"---",IF(VLOOKUP($A392,Sheet1!$B$3:$AH$1266,Sheet1!F$1+(Sheet1!$A$1-1)*10,FALSE)="---","---", (ROUND(VLOOKUP($A392,Sheet1!$B$3:$AH$1266,Sheet1!F$1+(Sheet1!$A$1-1)*10,FALSE),IF(VLOOKUP($A392,Sheet1!$B$3:$AH$1266,Sheet1!F$1+(Sheet1!$A$1-1)*10,FALSE)&gt;99999,-3,IF(VLOOKUP($A392,Sheet1!$B$3:$AH$1266,Sheet1!F$1+(Sheet1!$A$1-1)*10,FALSE)&gt;9999,-2,IF(VLOOKUP($A392,Sheet1!$B$3:$AH$1266,Sheet1!F$1+(Sheet1!$A$1-1)*10,FALSE)&gt;999,-1,0)))))))</f>
        <v>3170</v>
      </c>
      <c r="W392" s="392">
        <f>IF(ISNA(VLOOKUP($A392,Sheet1!$B$3:$AH$1266,Sheet1!G$1+(Sheet1!$A$1-1)*10,FALSE))=TRUE,"---",IF(VLOOKUP($A392,Sheet1!$B$3:$AH$1266,Sheet1!G$1+(Sheet1!$A$1-1)*10,FALSE)="---","---", (ROUND(VLOOKUP($A392,Sheet1!$B$3:$AH$1266,Sheet1!G$1+(Sheet1!$A$1-1)*10,FALSE),IF(VLOOKUP($A392,Sheet1!$B$3:$AH$1266,Sheet1!G$1+(Sheet1!$A$1-1)*10,FALSE)&gt;99999,-3,IF(VLOOKUP($A392,Sheet1!$B$3:$AH$1266,Sheet1!G$1+(Sheet1!$A$1-1)*10,FALSE)&gt;9999,-2,IF(VLOOKUP($A392,Sheet1!$B$3:$AH$1266,Sheet1!G$1+(Sheet1!$A$1-1)*10,FALSE)&gt;999,-1,0)))))))</f>
        <v>3900</v>
      </c>
      <c r="X392" s="392">
        <f>IF(ISNA(VLOOKUP($A392,Sheet1!$B$3:$AH$1266,Sheet1!H$1+(Sheet1!$A$1-1)*10,FALSE))=TRUE,"---",IF(VLOOKUP($A392,Sheet1!$B$3:$AH$1266,Sheet1!H$1+(Sheet1!$A$1-1)*10,FALSE)="---","---", (ROUND(VLOOKUP($A392,Sheet1!$B$3:$AH$1266,Sheet1!H$1+(Sheet1!$A$1-1)*10,FALSE),IF(VLOOKUP($A392,Sheet1!$B$3:$AH$1266,Sheet1!H$1+(Sheet1!$A$1-1)*10,FALSE)&gt;99999,-3,IF(VLOOKUP($A392,Sheet1!$B$3:$AH$1266,Sheet1!H$1+(Sheet1!$A$1-1)*10,FALSE)&gt;9999,-2,IF(VLOOKUP($A392,Sheet1!$B$3:$AH$1266,Sheet1!H$1+(Sheet1!$A$1-1)*10,FALSE)&gt;999,-1,0)))))))</f>
        <v>5940</v>
      </c>
      <c r="Y392" s="392">
        <f>IF(ISNA(VLOOKUP($A392,Sheet1!$B$3:$AH$1266,Sheet1!I$1+(Sheet1!$A$1-1)*10,FALSE))=TRUE,"---",IF(VLOOKUP($A392,Sheet1!$B$3:$AH$1266,Sheet1!I$1+(Sheet1!$A$1-1)*10,FALSE)="---","---", (ROUND(VLOOKUP($A392,Sheet1!$B$3:$AH$1266,Sheet1!I$1+(Sheet1!$A$1-1)*10,FALSE),IF(VLOOKUP($A392,Sheet1!$B$3:$AH$1266,Sheet1!I$1+(Sheet1!$A$1-1)*10,FALSE)&gt;99999,-3,IF(VLOOKUP($A392,Sheet1!$B$3:$AH$1266,Sheet1!I$1+(Sheet1!$A$1-1)*10,FALSE)&gt;9999,-2,IF(VLOOKUP($A392,Sheet1!$B$3:$AH$1266,Sheet1!I$1+(Sheet1!$A$1-1)*10,FALSE)&gt;999,-1,0)))))))</f>
        <v>7510</v>
      </c>
      <c r="Z392" s="392">
        <f>IF(ISNA(VLOOKUP($A392,Sheet1!$B$3:$AH$1266,Sheet1!J$1+(Sheet1!$A$1-1)*10,FALSE))=TRUE,"---",IF(VLOOKUP($A392,Sheet1!$B$3:$AH$1266,Sheet1!J$1+(Sheet1!$A$1-1)*10,FALSE)="---","---", (ROUND(VLOOKUP($A392,Sheet1!$B$3:$AH$1266,Sheet1!J$1+(Sheet1!$A$1-1)*10,FALSE),IF(VLOOKUP($A392,Sheet1!$B$3:$AH$1266,Sheet1!J$1+(Sheet1!$A$1-1)*10,FALSE)&gt;99999,-3,IF(VLOOKUP($A392,Sheet1!$B$3:$AH$1266,Sheet1!J$1+(Sheet1!$A$1-1)*10,FALSE)&gt;9999,-2,IF(VLOOKUP($A392,Sheet1!$B$3:$AH$1266,Sheet1!J$1+(Sheet1!$A$1-1)*10,FALSE)&gt;999,-1,0)))))))</f>
        <v>9740</v>
      </c>
      <c r="AA392" s="392">
        <f>IF(ISNA(VLOOKUP($A392,Sheet1!$B$3:$AH$1266,Sheet1!K$1+(Sheet1!$A$1-1)*10,FALSE))=TRUE,"---",IF(VLOOKUP($A392,Sheet1!$B$3:$AH$1266,Sheet1!K$1+(Sheet1!$A$1-1)*10,FALSE)="---","---", (ROUND(VLOOKUP($A392,Sheet1!$B$3:$AH$1266,Sheet1!K$1+(Sheet1!$A$1-1)*10,FALSE),IF(VLOOKUP($A392,Sheet1!$B$3:$AH$1266,Sheet1!K$1+(Sheet1!$A$1-1)*10,FALSE)&gt;99999,-3,IF(VLOOKUP($A392,Sheet1!$B$3:$AH$1266,Sheet1!K$1+(Sheet1!$A$1-1)*10,FALSE)&gt;9999,-2,IF(VLOOKUP($A392,Sheet1!$B$3:$AH$1266,Sheet1!K$1+(Sheet1!$A$1-1)*10,FALSE)&gt;999,-1,0)))))))</f>
        <v>11600</v>
      </c>
      <c r="AB392" s="392">
        <f>IF(ISNA(VLOOKUP($A392,Sheet1!$B$3:$AH$1266,Sheet1!L$1+(Sheet1!$A$1-1)*10,FALSE))=TRUE,"---",IF(VLOOKUP($A392,Sheet1!$B$3:$AH$1266,Sheet1!L$1+(Sheet1!$A$1-1)*10,FALSE)="---","---", (ROUND(VLOOKUP($A392,Sheet1!$B$3:$AH$1266,Sheet1!L$1+(Sheet1!$A$1-1)*10,FALSE),IF(VLOOKUP($A392,Sheet1!$B$3:$AH$1266,Sheet1!L$1+(Sheet1!$A$1-1)*10,FALSE)&gt;99999,-3,IF(VLOOKUP($A392,Sheet1!$B$3:$AH$1266,Sheet1!L$1+(Sheet1!$A$1-1)*10,FALSE)&gt;9999,-2,IF(VLOOKUP($A392,Sheet1!$B$3:$AH$1266,Sheet1!L$1+(Sheet1!$A$1-1)*10,FALSE)&gt;999,-1,0)))))))</f>
        <v>13600</v>
      </c>
      <c r="AC392" s="392">
        <f>IF(ISNA(VLOOKUP($A392,Sheet1!$B$3:$AH$1266,Sheet1!M$1+(Sheet1!$A$1-1)*10,FALSE))=TRUE,"---",IF(VLOOKUP($A392,Sheet1!$B$3:$AH$1266,Sheet1!M$1+(Sheet1!$A$1-1)*10,FALSE)="---","---", (ROUND(VLOOKUP($A392,Sheet1!$B$3:$AH$1266,Sheet1!M$1+(Sheet1!$A$1-1)*10,FALSE),IF(VLOOKUP($A392,Sheet1!$B$3:$AH$1266,Sheet1!M$1+(Sheet1!$A$1-1)*10,FALSE)&gt;99999,-3,IF(VLOOKUP($A392,Sheet1!$B$3:$AH$1266,Sheet1!M$1+(Sheet1!$A$1-1)*10,FALSE)&gt;9999,-2,IF(VLOOKUP($A392,Sheet1!$B$3:$AH$1266,Sheet1!M$1+(Sheet1!$A$1-1)*10,FALSE)&gt;999,-1,0)))))))</f>
        <v>15800</v>
      </c>
      <c r="AD392" s="392">
        <f>IF(ISNA(VLOOKUP($A392,Sheet1!$B$3:$AH$1266,Sheet1!N$1+(Sheet1!$A$1-1)*10,FALSE))=TRUE,"---",IF(VLOOKUP($A392,Sheet1!$B$3:$AH$1266,Sheet1!N$1+(Sheet1!$A$1-1)*10,FALSE)="---","---", (ROUND(VLOOKUP($A392,Sheet1!$B$3:$AH$1266,Sheet1!N$1+(Sheet1!$A$1-1)*10,FALSE),IF(VLOOKUP($A392,Sheet1!$B$3:$AH$1266,Sheet1!N$1+(Sheet1!$A$1-1)*10,FALSE)&gt;99999,-3,IF(VLOOKUP($A392,Sheet1!$B$3:$AH$1266,Sheet1!N$1+(Sheet1!$A$1-1)*10,FALSE)&gt;9999,-2,IF(VLOOKUP($A392,Sheet1!$B$3:$AH$1266,Sheet1!N$1+(Sheet1!$A$1-1)*10,FALSE)&gt;999,-1,0)))))))</f>
        <v>19000</v>
      </c>
    </row>
    <row r="393" spans="1:30" ht="25.5" customHeight="1" x14ac:dyDescent="0.25">
      <c r="A393" s="303"/>
      <c r="B393" s="331"/>
      <c r="C393" s="303"/>
      <c r="D393" s="303"/>
      <c r="E393" s="307" t="e">
        <v>#N/A</v>
      </c>
      <c r="F393" s="331"/>
      <c r="G393" s="319"/>
      <c r="H393" s="347"/>
      <c r="I393" s="112">
        <v>31871</v>
      </c>
      <c r="J393" s="148">
        <v>13.1</v>
      </c>
      <c r="K393" s="127" t="s">
        <v>24</v>
      </c>
      <c r="L393" s="115">
        <v>6880</v>
      </c>
      <c r="M393" s="116">
        <v>52.5</v>
      </c>
      <c r="N393" s="127" t="s">
        <v>478</v>
      </c>
      <c r="O393" s="68" t="s">
        <v>4405</v>
      </c>
      <c r="P393" s="68" t="s">
        <v>4405</v>
      </c>
      <c r="Q393" s="68" t="s">
        <v>4405</v>
      </c>
      <c r="R393" s="74" t="s">
        <v>4405</v>
      </c>
      <c r="S393" s="356" t="e">
        <v>#N/A</v>
      </c>
      <c r="T393" s="356" t="str">
        <f>IF(ISNA(VLOOKUP(A393,Sheet1!B$3:C$1266,2,FALSE)=TRUE),"ND",VLOOKUP(A393,Sheet1!B$3:C$1266,2,FALSE))</f>
        <v>ND</v>
      </c>
      <c r="U393" s="392" t="str">
        <f>IF(ISNA(VLOOKUP($A393,Sheet1!$B$3:$AH$1266,Sheet1!E$1+(Sheet1!$A$1-1)*10,FALSE))=TRUE,"---",IF(VLOOKUP($A393,Sheet1!$B$3:$AH$1266,Sheet1!E$1+(Sheet1!$A$1-1)*10,FALSE)="---","---", (ROUND(VLOOKUP($A393,Sheet1!$B$3:$AH$1266,Sheet1!E$1+(Sheet1!$A$1-1)*10,FALSE),IF(VLOOKUP($A393,Sheet1!$B$3:$AH$1266,Sheet1!E$1+(Sheet1!$A$1-1)*10,FALSE)&gt;99999,-3,IF(VLOOKUP($A393,Sheet1!$B$3:$AH$1266,Sheet1!E$1+(Sheet1!$A$1-1)*10,FALSE)&gt;9999,-2,IF(VLOOKUP($A393,Sheet1!$B$3:$AH$1266,Sheet1!E$1+(Sheet1!$A$1-1)*10,FALSE)&gt;999,-1,0)))))))</f>
        <v>---</v>
      </c>
      <c r="V393" s="392" t="str">
        <f>IF(ISNA(VLOOKUP($A393,Sheet1!$B$3:$AH$1266,Sheet1!F$1+(Sheet1!$A$1-1)*10,FALSE))=TRUE,"---",IF(VLOOKUP($A393,Sheet1!$B$3:$AH$1266,Sheet1!F$1+(Sheet1!$A$1-1)*10,FALSE)="---","---", (ROUND(VLOOKUP($A393,Sheet1!$B$3:$AH$1266,Sheet1!F$1+(Sheet1!$A$1-1)*10,FALSE),IF(VLOOKUP($A393,Sheet1!$B$3:$AH$1266,Sheet1!F$1+(Sheet1!$A$1-1)*10,FALSE)&gt;99999,-3,IF(VLOOKUP($A393,Sheet1!$B$3:$AH$1266,Sheet1!F$1+(Sheet1!$A$1-1)*10,FALSE)&gt;9999,-2,IF(VLOOKUP($A393,Sheet1!$B$3:$AH$1266,Sheet1!F$1+(Sheet1!$A$1-1)*10,FALSE)&gt;999,-1,0)))))))</f>
        <v>---</v>
      </c>
      <c r="W393" s="392" t="str">
        <f>IF(ISNA(VLOOKUP($A393,Sheet1!$B$3:$AH$1266,Sheet1!G$1+(Sheet1!$A$1-1)*10,FALSE))=TRUE,"---",IF(VLOOKUP($A393,Sheet1!$B$3:$AH$1266,Sheet1!G$1+(Sheet1!$A$1-1)*10,FALSE)="---","---", (ROUND(VLOOKUP($A393,Sheet1!$B$3:$AH$1266,Sheet1!G$1+(Sheet1!$A$1-1)*10,FALSE),IF(VLOOKUP($A393,Sheet1!$B$3:$AH$1266,Sheet1!G$1+(Sheet1!$A$1-1)*10,FALSE)&gt;99999,-3,IF(VLOOKUP($A393,Sheet1!$B$3:$AH$1266,Sheet1!G$1+(Sheet1!$A$1-1)*10,FALSE)&gt;9999,-2,IF(VLOOKUP($A393,Sheet1!$B$3:$AH$1266,Sheet1!G$1+(Sheet1!$A$1-1)*10,FALSE)&gt;999,-1,0)))))))</f>
        <v>---</v>
      </c>
      <c r="X393" s="392" t="str">
        <f>IF(ISNA(VLOOKUP($A393,Sheet1!$B$3:$AH$1266,Sheet1!H$1+(Sheet1!$A$1-1)*10,FALSE))=TRUE,"---",IF(VLOOKUP($A393,Sheet1!$B$3:$AH$1266,Sheet1!H$1+(Sheet1!$A$1-1)*10,FALSE)="---","---", (ROUND(VLOOKUP($A393,Sheet1!$B$3:$AH$1266,Sheet1!H$1+(Sheet1!$A$1-1)*10,FALSE),IF(VLOOKUP($A393,Sheet1!$B$3:$AH$1266,Sheet1!H$1+(Sheet1!$A$1-1)*10,FALSE)&gt;99999,-3,IF(VLOOKUP($A393,Sheet1!$B$3:$AH$1266,Sheet1!H$1+(Sheet1!$A$1-1)*10,FALSE)&gt;9999,-2,IF(VLOOKUP($A393,Sheet1!$B$3:$AH$1266,Sheet1!H$1+(Sheet1!$A$1-1)*10,FALSE)&gt;999,-1,0)))))))</f>
        <v>---</v>
      </c>
      <c r="Y393" s="392" t="str">
        <f>IF(ISNA(VLOOKUP($A393,Sheet1!$B$3:$AH$1266,Sheet1!I$1+(Sheet1!$A$1-1)*10,FALSE))=TRUE,"---",IF(VLOOKUP($A393,Sheet1!$B$3:$AH$1266,Sheet1!I$1+(Sheet1!$A$1-1)*10,FALSE)="---","---", (ROUND(VLOOKUP($A393,Sheet1!$B$3:$AH$1266,Sheet1!I$1+(Sheet1!$A$1-1)*10,FALSE),IF(VLOOKUP($A393,Sheet1!$B$3:$AH$1266,Sheet1!I$1+(Sheet1!$A$1-1)*10,FALSE)&gt;99999,-3,IF(VLOOKUP($A393,Sheet1!$B$3:$AH$1266,Sheet1!I$1+(Sheet1!$A$1-1)*10,FALSE)&gt;9999,-2,IF(VLOOKUP($A393,Sheet1!$B$3:$AH$1266,Sheet1!I$1+(Sheet1!$A$1-1)*10,FALSE)&gt;999,-1,0)))))))</f>
        <v>---</v>
      </c>
      <c r="Z393" s="392" t="str">
        <f>IF(ISNA(VLOOKUP($A393,Sheet1!$B$3:$AH$1266,Sheet1!J$1+(Sheet1!$A$1-1)*10,FALSE))=TRUE,"---",IF(VLOOKUP($A393,Sheet1!$B$3:$AH$1266,Sheet1!J$1+(Sheet1!$A$1-1)*10,FALSE)="---","---", (ROUND(VLOOKUP($A393,Sheet1!$B$3:$AH$1266,Sheet1!J$1+(Sheet1!$A$1-1)*10,FALSE),IF(VLOOKUP($A393,Sheet1!$B$3:$AH$1266,Sheet1!J$1+(Sheet1!$A$1-1)*10,FALSE)&gt;99999,-3,IF(VLOOKUP($A393,Sheet1!$B$3:$AH$1266,Sheet1!J$1+(Sheet1!$A$1-1)*10,FALSE)&gt;9999,-2,IF(VLOOKUP($A393,Sheet1!$B$3:$AH$1266,Sheet1!J$1+(Sheet1!$A$1-1)*10,FALSE)&gt;999,-1,0)))))))</f>
        <v>---</v>
      </c>
      <c r="AA393" s="392" t="str">
        <f>IF(ISNA(VLOOKUP($A393,Sheet1!$B$3:$AH$1266,Sheet1!K$1+(Sheet1!$A$1-1)*10,FALSE))=TRUE,"---",IF(VLOOKUP($A393,Sheet1!$B$3:$AH$1266,Sheet1!K$1+(Sheet1!$A$1-1)*10,FALSE)="---","---", (ROUND(VLOOKUP($A393,Sheet1!$B$3:$AH$1266,Sheet1!K$1+(Sheet1!$A$1-1)*10,FALSE),IF(VLOOKUP($A393,Sheet1!$B$3:$AH$1266,Sheet1!K$1+(Sheet1!$A$1-1)*10,FALSE)&gt;99999,-3,IF(VLOOKUP($A393,Sheet1!$B$3:$AH$1266,Sheet1!K$1+(Sheet1!$A$1-1)*10,FALSE)&gt;9999,-2,IF(VLOOKUP($A393,Sheet1!$B$3:$AH$1266,Sheet1!K$1+(Sheet1!$A$1-1)*10,FALSE)&gt;999,-1,0)))))))</f>
        <v>---</v>
      </c>
      <c r="AB393" s="392" t="str">
        <f>IF(ISNA(VLOOKUP($A393,Sheet1!$B$3:$AH$1266,Sheet1!L$1+(Sheet1!$A$1-1)*10,FALSE))=TRUE,"---",IF(VLOOKUP($A393,Sheet1!$B$3:$AH$1266,Sheet1!L$1+(Sheet1!$A$1-1)*10,FALSE)="---","---", (ROUND(VLOOKUP($A393,Sheet1!$B$3:$AH$1266,Sheet1!L$1+(Sheet1!$A$1-1)*10,FALSE),IF(VLOOKUP($A393,Sheet1!$B$3:$AH$1266,Sheet1!L$1+(Sheet1!$A$1-1)*10,FALSE)&gt;99999,-3,IF(VLOOKUP($A393,Sheet1!$B$3:$AH$1266,Sheet1!L$1+(Sheet1!$A$1-1)*10,FALSE)&gt;9999,-2,IF(VLOOKUP($A393,Sheet1!$B$3:$AH$1266,Sheet1!L$1+(Sheet1!$A$1-1)*10,FALSE)&gt;999,-1,0)))))))</f>
        <v>---</v>
      </c>
      <c r="AC393" s="392" t="str">
        <f>IF(ISNA(VLOOKUP($A393,Sheet1!$B$3:$AH$1266,Sheet1!M$1+(Sheet1!$A$1-1)*10,FALSE))=TRUE,"---",IF(VLOOKUP($A393,Sheet1!$B$3:$AH$1266,Sheet1!M$1+(Sheet1!$A$1-1)*10,FALSE)="---","---", (ROUND(VLOOKUP($A393,Sheet1!$B$3:$AH$1266,Sheet1!M$1+(Sheet1!$A$1-1)*10,FALSE),IF(VLOOKUP($A393,Sheet1!$B$3:$AH$1266,Sheet1!M$1+(Sheet1!$A$1-1)*10,FALSE)&gt;99999,-3,IF(VLOOKUP($A393,Sheet1!$B$3:$AH$1266,Sheet1!M$1+(Sheet1!$A$1-1)*10,FALSE)&gt;9999,-2,IF(VLOOKUP($A393,Sheet1!$B$3:$AH$1266,Sheet1!M$1+(Sheet1!$A$1-1)*10,FALSE)&gt;999,-1,0)))))))</f>
        <v>---</v>
      </c>
      <c r="AD393" s="392" t="str">
        <f>IF(ISNA(VLOOKUP($A393,Sheet1!$B$3:$AH$1266,Sheet1!N$1+(Sheet1!$A$1-1)*10,FALSE))=TRUE,"---",IF(VLOOKUP($A393,Sheet1!$B$3:$AH$1266,Sheet1!N$1+(Sheet1!$A$1-1)*10,FALSE)="---","---", (ROUND(VLOOKUP($A393,Sheet1!$B$3:$AH$1266,Sheet1!N$1+(Sheet1!$A$1-1)*10,FALSE),IF(VLOOKUP($A393,Sheet1!$B$3:$AH$1266,Sheet1!N$1+(Sheet1!$A$1-1)*10,FALSE)&gt;99999,-3,IF(VLOOKUP($A393,Sheet1!$B$3:$AH$1266,Sheet1!N$1+(Sheet1!$A$1-1)*10,FALSE)&gt;9999,-2,IF(VLOOKUP($A393,Sheet1!$B$3:$AH$1266,Sheet1!N$1+(Sheet1!$A$1-1)*10,FALSE)&gt;999,-1,0)))))))</f>
        <v>---</v>
      </c>
    </row>
    <row r="394" spans="1:30" ht="25.5" customHeight="1" x14ac:dyDescent="0.25">
      <c r="A394" s="303"/>
      <c r="B394" s="331"/>
      <c r="C394" s="303"/>
      <c r="D394" s="303"/>
      <c r="E394" s="307" t="e">
        <v>#N/A</v>
      </c>
      <c r="F394" s="401"/>
      <c r="G394" s="405"/>
      <c r="H394" s="347"/>
      <c r="I394" s="112">
        <v>27685</v>
      </c>
      <c r="J394" s="147">
        <v>11.86</v>
      </c>
      <c r="K394" s="114" t="s">
        <v>4405</v>
      </c>
      <c r="L394" s="115">
        <v>5580</v>
      </c>
      <c r="M394" s="116">
        <v>42.6</v>
      </c>
      <c r="N394" s="127" t="s">
        <v>12</v>
      </c>
      <c r="O394" s="68" t="s">
        <v>4405</v>
      </c>
      <c r="P394" s="68" t="s">
        <v>4405</v>
      </c>
      <c r="Q394" s="68" t="s">
        <v>4405</v>
      </c>
      <c r="R394" s="74" t="s">
        <v>4405</v>
      </c>
      <c r="S394" s="356" t="e">
        <v>#N/A</v>
      </c>
      <c r="T394" s="356" t="str">
        <f>IF(ISNA(VLOOKUP(A394,Sheet1!B$3:C$1266,2,FALSE)=TRUE),"ND",VLOOKUP(A394,Sheet1!B$3:C$1266,2,FALSE))</f>
        <v>ND</v>
      </c>
      <c r="U394" s="392" t="str">
        <f>IF(ISNA(VLOOKUP($A394,Sheet1!$B$3:$AH$1266,Sheet1!E$1+(Sheet1!$A$1-1)*10,FALSE))=TRUE,"---",IF(VLOOKUP($A394,Sheet1!$B$3:$AH$1266,Sheet1!E$1+(Sheet1!$A$1-1)*10,FALSE)="---","---", (ROUND(VLOOKUP($A394,Sheet1!$B$3:$AH$1266,Sheet1!E$1+(Sheet1!$A$1-1)*10,FALSE),IF(VLOOKUP($A394,Sheet1!$B$3:$AH$1266,Sheet1!E$1+(Sheet1!$A$1-1)*10,FALSE)&gt;99999,-3,IF(VLOOKUP($A394,Sheet1!$B$3:$AH$1266,Sheet1!E$1+(Sheet1!$A$1-1)*10,FALSE)&gt;9999,-2,IF(VLOOKUP($A394,Sheet1!$B$3:$AH$1266,Sheet1!E$1+(Sheet1!$A$1-1)*10,FALSE)&gt;999,-1,0)))))))</f>
        <v>---</v>
      </c>
      <c r="V394" s="392" t="str">
        <f>IF(ISNA(VLOOKUP($A394,Sheet1!$B$3:$AH$1266,Sheet1!F$1+(Sheet1!$A$1-1)*10,FALSE))=TRUE,"---",IF(VLOOKUP($A394,Sheet1!$B$3:$AH$1266,Sheet1!F$1+(Sheet1!$A$1-1)*10,FALSE)="---","---", (ROUND(VLOOKUP($A394,Sheet1!$B$3:$AH$1266,Sheet1!F$1+(Sheet1!$A$1-1)*10,FALSE),IF(VLOOKUP($A394,Sheet1!$B$3:$AH$1266,Sheet1!F$1+(Sheet1!$A$1-1)*10,FALSE)&gt;99999,-3,IF(VLOOKUP($A394,Sheet1!$B$3:$AH$1266,Sheet1!F$1+(Sheet1!$A$1-1)*10,FALSE)&gt;9999,-2,IF(VLOOKUP($A394,Sheet1!$B$3:$AH$1266,Sheet1!F$1+(Sheet1!$A$1-1)*10,FALSE)&gt;999,-1,0)))))))</f>
        <v>---</v>
      </c>
      <c r="W394" s="392" t="str">
        <f>IF(ISNA(VLOOKUP($A394,Sheet1!$B$3:$AH$1266,Sheet1!G$1+(Sheet1!$A$1-1)*10,FALSE))=TRUE,"---",IF(VLOOKUP($A394,Sheet1!$B$3:$AH$1266,Sheet1!G$1+(Sheet1!$A$1-1)*10,FALSE)="---","---", (ROUND(VLOOKUP($A394,Sheet1!$B$3:$AH$1266,Sheet1!G$1+(Sheet1!$A$1-1)*10,FALSE),IF(VLOOKUP($A394,Sheet1!$B$3:$AH$1266,Sheet1!G$1+(Sheet1!$A$1-1)*10,FALSE)&gt;99999,-3,IF(VLOOKUP($A394,Sheet1!$B$3:$AH$1266,Sheet1!G$1+(Sheet1!$A$1-1)*10,FALSE)&gt;9999,-2,IF(VLOOKUP($A394,Sheet1!$B$3:$AH$1266,Sheet1!G$1+(Sheet1!$A$1-1)*10,FALSE)&gt;999,-1,0)))))))</f>
        <v>---</v>
      </c>
      <c r="X394" s="392" t="str">
        <f>IF(ISNA(VLOOKUP($A394,Sheet1!$B$3:$AH$1266,Sheet1!H$1+(Sheet1!$A$1-1)*10,FALSE))=TRUE,"---",IF(VLOOKUP($A394,Sheet1!$B$3:$AH$1266,Sheet1!H$1+(Sheet1!$A$1-1)*10,FALSE)="---","---", (ROUND(VLOOKUP($A394,Sheet1!$B$3:$AH$1266,Sheet1!H$1+(Sheet1!$A$1-1)*10,FALSE),IF(VLOOKUP($A394,Sheet1!$B$3:$AH$1266,Sheet1!H$1+(Sheet1!$A$1-1)*10,FALSE)&gt;99999,-3,IF(VLOOKUP($A394,Sheet1!$B$3:$AH$1266,Sheet1!H$1+(Sheet1!$A$1-1)*10,FALSE)&gt;9999,-2,IF(VLOOKUP($A394,Sheet1!$B$3:$AH$1266,Sheet1!H$1+(Sheet1!$A$1-1)*10,FALSE)&gt;999,-1,0)))))))</f>
        <v>---</v>
      </c>
      <c r="Y394" s="392" t="str">
        <f>IF(ISNA(VLOOKUP($A394,Sheet1!$B$3:$AH$1266,Sheet1!I$1+(Sheet1!$A$1-1)*10,FALSE))=TRUE,"---",IF(VLOOKUP($A394,Sheet1!$B$3:$AH$1266,Sheet1!I$1+(Sheet1!$A$1-1)*10,FALSE)="---","---", (ROUND(VLOOKUP($A394,Sheet1!$B$3:$AH$1266,Sheet1!I$1+(Sheet1!$A$1-1)*10,FALSE),IF(VLOOKUP($A394,Sheet1!$B$3:$AH$1266,Sheet1!I$1+(Sheet1!$A$1-1)*10,FALSE)&gt;99999,-3,IF(VLOOKUP($A394,Sheet1!$B$3:$AH$1266,Sheet1!I$1+(Sheet1!$A$1-1)*10,FALSE)&gt;9999,-2,IF(VLOOKUP($A394,Sheet1!$B$3:$AH$1266,Sheet1!I$1+(Sheet1!$A$1-1)*10,FALSE)&gt;999,-1,0)))))))</f>
        <v>---</v>
      </c>
      <c r="Z394" s="392" t="str">
        <f>IF(ISNA(VLOOKUP($A394,Sheet1!$B$3:$AH$1266,Sheet1!J$1+(Sheet1!$A$1-1)*10,FALSE))=TRUE,"---",IF(VLOOKUP($A394,Sheet1!$B$3:$AH$1266,Sheet1!J$1+(Sheet1!$A$1-1)*10,FALSE)="---","---", (ROUND(VLOOKUP($A394,Sheet1!$B$3:$AH$1266,Sheet1!J$1+(Sheet1!$A$1-1)*10,FALSE),IF(VLOOKUP($A394,Sheet1!$B$3:$AH$1266,Sheet1!J$1+(Sheet1!$A$1-1)*10,FALSE)&gt;99999,-3,IF(VLOOKUP($A394,Sheet1!$B$3:$AH$1266,Sheet1!J$1+(Sheet1!$A$1-1)*10,FALSE)&gt;9999,-2,IF(VLOOKUP($A394,Sheet1!$B$3:$AH$1266,Sheet1!J$1+(Sheet1!$A$1-1)*10,FALSE)&gt;999,-1,0)))))))</f>
        <v>---</v>
      </c>
      <c r="AA394" s="392" t="str">
        <f>IF(ISNA(VLOOKUP($A394,Sheet1!$B$3:$AH$1266,Sheet1!K$1+(Sheet1!$A$1-1)*10,FALSE))=TRUE,"---",IF(VLOOKUP($A394,Sheet1!$B$3:$AH$1266,Sheet1!K$1+(Sheet1!$A$1-1)*10,FALSE)="---","---", (ROUND(VLOOKUP($A394,Sheet1!$B$3:$AH$1266,Sheet1!K$1+(Sheet1!$A$1-1)*10,FALSE),IF(VLOOKUP($A394,Sheet1!$B$3:$AH$1266,Sheet1!K$1+(Sheet1!$A$1-1)*10,FALSE)&gt;99999,-3,IF(VLOOKUP($A394,Sheet1!$B$3:$AH$1266,Sheet1!K$1+(Sheet1!$A$1-1)*10,FALSE)&gt;9999,-2,IF(VLOOKUP($A394,Sheet1!$B$3:$AH$1266,Sheet1!K$1+(Sheet1!$A$1-1)*10,FALSE)&gt;999,-1,0)))))))</f>
        <v>---</v>
      </c>
      <c r="AB394" s="392" t="str">
        <f>IF(ISNA(VLOOKUP($A394,Sheet1!$B$3:$AH$1266,Sheet1!L$1+(Sheet1!$A$1-1)*10,FALSE))=TRUE,"---",IF(VLOOKUP($A394,Sheet1!$B$3:$AH$1266,Sheet1!L$1+(Sheet1!$A$1-1)*10,FALSE)="---","---", (ROUND(VLOOKUP($A394,Sheet1!$B$3:$AH$1266,Sheet1!L$1+(Sheet1!$A$1-1)*10,FALSE),IF(VLOOKUP($A394,Sheet1!$B$3:$AH$1266,Sheet1!L$1+(Sheet1!$A$1-1)*10,FALSE)&gt;99999,-3,IF(VLOOKUP($A394,Sheet1!$B$3:$AH$1266,Sheet1!L$1+(Sheet1!$A$1-1)*10,FALSE)&gt;9999,-2,IF(VLOOKUP($A394,Sheet1!$B$3:$AH$1266,Sheet1!L$1+(Sheet1!$A$1-1)*10,FALSE)&gt;999,-1,0)))))))</f>
        <v>---</v>
      </c>
      <c r="AC394" s="392" t="str">
        <f>IF(ISNA(VLOOKUP($A394,Sheet1!$B$3:$AH$1266,Sheet1!M$1+(Sheet1!$A$1-1)*10,FALSE))=TRUE,"---",IF(VLOOKUP($A394,Sheet1!$B$3:$AH$1266,Sheet1!M$1+(Sheet1!$A$1-1)*10,FALSE)="---","---", (ROUND(VLOOKUP($A394,Sheet1!$B$3:$AH$1266,Sheet1!M$1+(Sheet1!$A$1-1)*10,FALSE),IF(VLOOKUP($A394,Sheet1!$B$3:$AH$1266,Sheet1!M$1+(Sheet1!$A$1-1)*10,FALSE)&gt;99999,-3,IF(VLOOKUP($A394,Sheet1!$B$3:$AH$1266,Sheet1!M$1+(Sheet1!$A$1-1)*10,FALSE)&gt;9999,-2,IF(VLOOKUP($A394,Sheet1!$B$3:$AH$1266,Sheet1!M$1+(Sheet1!$A$1-1)*10,FALSE)&gt;999,-1,0)))))))</f>
        <v>---</v>
      </c>
      <c r="AD394" s="392" t="str">
        <f>IF(ISNA(VLOOKUP($A394,Sheet1!$B$3:$AH$1266,Sheet1!N$1+(Sheet1!$A$1-1)*10,FALSE))=TRUE,"---",IF(VLOOKUP($A394,Sheet1!$B$3:$AH$1266,Sheet1!N$1+(Sheet1!$A$1-1)*10,FALSE)="---","---", (ROUND(VLOOKUP($A394,Sheet1!$B$3:$AH$1266,Sheet1!N$1+(Sheet1!$A$1-1)*10,FALSE),IF(VLOOKUP($A394,Sheet1!$B$3:$AH$1266,Sheet1!N$1+(Sheet1!$A$1-1)*10,FALSE)&gt;99999,-3,IF(VLOOKUP($A394,Sheet1!$B$3:$AH$1266,Sheet1!N$1+(Sheet1!$A$1-1)*10,FALSE)&gt;9999,-2,IF(VLOOKUP($A394,Sheet1!$B$3:$AH$1266,Sheet1!N$1+(Sheet1!$A$1-1)*10,FALSE)&gt;999,-1,0)))))))</f>
        <v>---</v>
      </c>
    </row>
    <row r="395" spans="1:30" ht="25.5" customHeight="1" x14ac:dyDescent="0.25">
      <c r="A395" s="133" t="s">
        <v>617</v>
      </c>
      <c r="B395" s="141" t="s">
        <v>618</v>
      </c>
      <c r="C395" s="133">
        <v>423806</v>
      </c>
      <c r="D395" s="133">
        <v>735747</v>
      </c>
      <c r="E395" s="67" t="s">
        <v>3007</v>
      </c>
      <c r="F395" s="135" t="s">
        <v>4405</v>
      </c>
      <c r="G395" s="118" t="s">
        <v>160</v>
      </c>
      <c r="H395" s="165">
        <v>1.5</v>
      </c>
      <c r="I395" s="119">
        <v>26496</v>
      </c>
      <c r="J395" s="137" t="s">
        <v>4405</v>
      </c>
      <c r="K395" s="118" t="s">
        <v>17</v>
      </c>
      <c r="L395" s="122">
        <v>607</v>
      </c>
      <c r="M395" s="123">
        <v>405</v>
      </c>
      <c r="N395" s="118" t="s">
        <v>199</v>
      </c>
      <c r="O395" s="71" t="s">
        <v>4405</v>
      </c>
      <c r="P395" s="71" t="s">
        <v>4405</v>
      </c>
      <c r="Q395" s="71" t="s">
        <v>4405</v>
      </c>
      <c r="R395" s="73" t="s">
        <v>4405</v>
      </c>
      <c r="S395" s="63" t="s">
        <v>4362</v>
      </c>
      <c r="T395" s="63" t="str">
        <f>IF(ISNA(VLOOKUP(A395,Sheet1!B$3:C$1266,2,FALSE)=TRUE),"NC",VLOOKUP(A395,Sheet1!B$3:C$1266,2,FALSE))</f>
        <v>NC</v>
      </c>
      <c r="U395" s="66" t="str">
        <f>IF(ISNA(VLOOKUP($A395,Sheet1!$B$3:$AH$1266,Sheet1!E$1+(Sheet1!$A$1-1)*10,FALSE))=TRUE,"---",IF(VLOOKUP($A395,Sheet1!$B$3:$AH$1266,Sheet1!E$1+(Sheet1!$A$1-1)*10,FALSE)="---","---", (ROUND(VLOOKUP($A395,Sheet1!$B$3:$AH$1266,Sheet1!E$1+(Sheet1!$A$1-1)*10,FALSE),IF(VLOOKUP($A395,Sheet1!$B$3:$AH$1266,Sheet1!E$1+(Sheet1!$A$1-1)*10,FALSE)&gt;99999,-3,IF(VLOOKUP($A395,Sheet1!$B$3:$AH$1266,Sheet1!E$1+(Sheet1!$A$1-1)*10,FALSE)&gt;9999,-2,IF(VLOOKUP($A395,Sheet1!$B$3:$AH$1266,Sheet1!E$1+(Sheet1!$A$1-1)*10,FALSE)&gt;999,-1,0)))))))</f>
        <v>---</v>
      </c>
      <c r="V395" s="66" t="str">
        <f>IF(ISNA(VLOOKUP($A395,Sheet1!$B$3:$AH$1266,Sheet1!F$1+(Sheet1!$A$1-1)*10,FALSE))=TRUE,"---",IF(VLOOKUP($A395,Sheet1!$B$3:$AH$1266,Sheet1!F$1+(Sheet1!$A$1-1)*10,FALSE)="---","---", (ROUND(VLOOKUP($A395,Sheet1!$B$3:$AH$1266,Sheet1!F$1+(Sheet1!$A$1-1)*10,FALSE),IF(VLOOKUP($A395,Sheet1!$B$3:$AH$1266,Sheet1!F$1+(Sheet1!$A$1-1)*10,FALSE)&gt;99999,-3,IF(VLOOKUP($A395,Sheet1!$B$3:$AH$1266,Sheet1!F$1+(Sheet1!$A$1-1)*10,FALSE)&gt;9999,-2,IF(VLOOKUP($A395,Sheet1!$B$3:$AH$1266,Sheet1!F$1+(Sheet1!$A$1-1)*10,FALSE)&gt;999,-1,0)))))))</f>
        <v>---</v>
      </c>
      <c r="W395" s="66" t="str">
        <f>IF(ISNA(VLOOKUP($A395,Sheet1!$B$3:$AH$1266,Sheet1!G$1+(Sheet1!$A$1-1)*10,FALSE))=TRUE,"---",IF(VLOOKUP($A395,Sheet1!$B$3:$AH$1266,Sheet1!G$1+(Sheet1!$A$1-1)*10,FALSE)="---","---", (ROUND(VLOOKUP($A395,Sheet1!$B$3:$AH$1266,Sheet1!G$1+(Sheet1!$A$1-1)*10,FALSE),IF(VLOOKUP($A395,Sheet1!$B$3:$AH$1266,Sheet1!G$1+(Sheet1!$A$1-1)*10,FALSE)&gt;99999,-3,IF(VLOOKUP($A395,Sheet1!$B$3:$AH$1266,Sheet1!G$1+(Sheet1!$A$1-1)*10,FALSE)&gt;9999,-2,IF(VLOOKUP($A395,Sheet1!$B$3:$AH$1266,Sheet1!G$1+(Sheet1!$A$1-1)*10,FALSE)&gt;999,-1,0)))))))</f>
        <v>---</v>
      </c>
      <c r="X395" s="66" t="str">
        <f>IF(ISNA(VLOOKUP($A395,Sheet1!$B$3:$AH$1266,Sheet1!H$1+(Sheet1!$A$1-1)*10,FALSE))=TRUE,"---",IF(VLOOKUP($A395,Sheet1!$B$3:$AH$1266,Sheet1!H$1+(Sheet1!$A$1-1)*10,FALSE)="---","---", (ROUND(VLOOKUP($A395,Sheet1!$B$3:$AH$1266,Sheet1!H$1+(Sheet1!$A$1-1)*10,FALSE),IF(VLOOKUP($A395,Sheet1!$B$3:$AH$1266,Sheet1!H$1+(Sheet1!$A$1-1)*10,FALSE)&gt;99999,-3,IF(VLOOKUP($A395,Sheet1!$B$3:$AH$1266,Sheet1!H$1+(Sheet1!$A$1-1)*10,FALSE)&gt;9999,-2,IF(VLOOKUP($A395,Sheet1!$B$3:$AH$1266,Sheet1!H$1+(Sheet1!$A$1-1)*10,FALSE)&gt;999,-1,0)))))))</f>
        <v>---</v>
      </c>
      <c r="Y395" s="66" t="str">
        <f>IF(ISNA(VLOOKUP($A395,Sheet1!$B$3:$AH$1266,Sheet1!I$1+(Sheet1!$A$1-1)*10,FALSE))=TRUE,"---",IF(VLOOKUP($A395,Sheet1!$B$3:$AH$1266,Sheet1!I$1+(Sheet1!$A$1-1)*10,FALSE)="---","---", (ROUND(VLOOKUP($A395,Sheet1!$B$3:$AH$1266,Sheet1!I$1+(Sheet1!$A$1-1)*10,FALSE),IF(VLOOKUP($A395,Sheet1!$B$3:$AH$1266,Sheet1!I$1+(Sheet1!$A$1-1)*10,FALSE)&gt;99999,-3,IF(VLOOKUP($A395,Sheet1!$B$3:$AH$1266,Sheet1!I$1+(Sheet1!$A$1-1)*10,FALSE)&gt;9999,-2,IF(VLOOKUP($A395,Sheet1!$B$3:$AH$1266,Sheet1!I$1+(Sheet1!$A$1-1)*10,FALSE)&gt;999,-1,0)))))))</f>
        <v>---</v>
      </c>
      <c r="Z395" s="66" t="str">
        <f>IF(ISNA(VLOOKUP($A395,Sheet1!$B$3:$AH$1266,Sheet1!J$1+(Sheet1!$A$1-1)*10,FALSE))=TRUE,"---",IF(VLOOKUP($A395,Sheet1!$B$3:$AH$1266,Sheet1!J$1+(Sheet1!$A$1-1)*10,FALSE)="---","---", (ROUND(VLOOKUP($A395,Sheet1!$B$3:$AH$1266,Sheet1!J$1+(Sheet1!$A$1-1)*10,FALSE),IF(VLOOKUP($A395,Sheet1!$B$3:$AH$1266,Sheet1!J$1+(Sheet1!$A$1-1)*10,FALSE)&gt;99999,-3,IF(VLOOKUP($A395,Sheet1!$B$3:$AH$1266,Sheet1!J$1+(Sheet1!$A$1-1)*10,FALSE)&gt;9999,-2,IF(VLOOKUP($A395,Sheet1!$B$3:$AH$1266,Sheet1!J$1+(Sheet1!$A$1-1)*10,FALSE)&gt;999,-1,0)))))))</f>
        <v>---</v>
      </c>
      <c r="AA395" s="66" t="str">
        <f>IF(ISNA(VLOOKUP($A395,Sheet1!$B$3:$AH$1266,Sheet1!K$1+(Sheet1!$A$1-1)*10,FALSE))=TRUE,"---",IF(VLOOKUP($A395,Sheet1!$B$3:$AH$1266,Sheet1!K$1+(Sheet1!$A$1-1)*10,FALSE)="---","---", (ROUND(VLOOKUP($A395,Sheet1!$B$3:$AH$1266,Sheet1!K$1+(Sheet1!$A$1-1)*10,FALSE),IF(VLOOKUP($A395,Sheet1!$B$3:$AH$1266,Sheet1!K$1+(Sheet1!$A$1-1)*10,FALSE)&gt;99999,-3,IF(VLOOKUP($A395,Sheet1!$B$3:$AH$1266,Sheet1!K$1+(Sheet1!$A$1-1)*10,FALSE)&gt;9999,-2,IF(VLOOKUP($A395,Sheet1!$B$3:$AH$1266,Sheet1!K$1+(Sheet1!$A$1-1)*10,FALSE)&gt;999,-1,0)))))))</f>
        <v>---</v>
      </c>
      <c r="AB395" s="66" t="str">
        <f>IF(ISNA(VLOOKUP($A395,Sheet1!$B$3:$AH$1266,Sheet1!L$1+(Sheet1!$A$1-1)*10,FALSE))=TRUE,"---",IF(VLOOKUP($A395,Sheet1!$B$3:$AH$1266,Sheet1!L$1+(Sheet1!$A$1-1)*10,FALSE)="---","---", (ROUND(VLOOKUP($A395,Sheet1!$B$3:$AH$1266,Sheet1!L$1+(Sheet1!$A$1-1)*10,FALSE),IF(VLOOKUP($A395,Sheet1!$B$3:$AH$1266,Sheet1!L$1+(Sheet1!$A$1-1)*10,FALSE)&gt;99999,-3,IF(VLOOKUP($A395,Sheet1!$B$3:$AH$1266,Sheet1!L$1+(Sheet1!$A$1-1)*10,FALSE)&gt;9999,-2,IF(VLOOKUP($A395,Sheet1!$B$3:$AH$1266,Sheet1!L$1+(Sheet1!$A$1-1)*10,FALSE)&gt;999,-1,0)))))))</f>
        <v>---</v>
      </c>
      <c r="AC395" s="66" t="str">
        <f>IF(ISNA(VLOOKUP($A395,Sheet1!$B$3:$AH$1266,Sheet1!M$1+(Sheet1!$A$1-1)*10,FALSE))=TRUE,"---",IF(VLOOKUP($A395,Sheet1!$B$3:$AH$1266,Sheet1!M$1+(Sheet1!$A$1-1)*10,FALSE)="---","---", (ROUND(VLOOKUP($A395,Sheet1!$B$3:$AH$1266,Sheet1!M$1+(Sheet1!$A$1-1)*10,FALSE),IF(VLOOKUP($A395,Sheet1!$B$3:$AH$1266,Sheet1!M$1+(Sheet1!$A$1-1)*10,FALSE)&gt;99999,-3,IF(VLOOKUP($A395,Sheet1!$B$3:$AH$1266,Sheet1!M$1+(Sheet1!$A$1-1)*10,FALSE)&gt;9999,-2,IF(VLOOKUP($A395,Sheet1!$B$3:$AH$1266,Sheet1!M$1+(Sheet1!$A$1-1)*10,FALSE)&gt;999,-1,0)))))))</f>
        <v>---</v>
      </c>
      <c r="AD395" s="66" t="str">
        <f>IF(ISNA(VLOOKUP($A395,Sheet1!$B$3:$AH$1266,Sheet1!N$1+(Sheet1!$A$1-1)*10,FALSE))=TRUE,"---",IF(VLOOKUP($A395,Sheet1!$B$3:$AH$1266,Sheet1!N$1+(Sheet1!$A$1-1)*10,FALSE)="---","---", (ROUND(VLOOKUP($A395,Sheet1!$B$3:$AH$1266,Sheet1!N$1+(Sheet1!$A$1-1)*10,FALSE),IF(VLOOKUP($A395,Sheet1!$B$3:$AH$1266,Sheet1!N$1+(Sheet1!$A$1-1)*10,FALSE)&gt;99999,-3,IF(VLOOKUP($A395,Sheet1!$B$3:$AH$1266,Sheet1!N$1+(Sheet1!$A$1-1)*10,FALSE)&gt;9999,-2,IF(VLOOKUP($A395,Sheet1!$B$3:$AH$1266,Sheet1!N$1+(Sheet1!$A$1-1)*10,FALSE)&gt;999,-1,0)))))))</f>
        <v>---</v>
      </c>
    </row>
    <row r="396" spans="1:30" ht="25.5" customHeight="1" x14ac:dyDescent="0.25">
      <c r="A396" s="125" t="s">
        <v>619</v>
      </c>
      <c r="B396" s="126" t="s">
        <v>620</v>
      </c>
      <c r="C396" s="125">
        <v>423852</v>
      </c>
      <c r="D396" s="125">
        <v>735044</v>
      </c>
      <c r="E396" s="70" t="s">
        <v>3007</v>
      </c>
      <c r="F396" s="139" t="s">
        <v>4405</v>
      </c>
      <c r="G396" s="127" t="s">
        <v>160</v>
      </c>
      <c r="H396" s="128">
        <v>163</v>
      </c>
      <c r="I396" s="112">
        <v>20378</v>
      </c>
      <c r="J396" s="140" t="s">
        <v>4405</v>
      </c>
      <c r="K396" s="127" t="s">
        <v>17</v>
      </c>
      <c r="L396" s="115">
        <v>13300</v>
      </c>
      <c r="M396" s="116">
        <v>81.599999999999994</v>
      </c>
      <c r="N396" s="127" t="s">
        <v>621</v>
      </c>
      <c r="O396" s="68">
        <f t="shared" si="12"/>
        <v>2</v>
      </c>
      <c r="P396" s="68">
        <f>IF(O396&lt;&gt;"",VLOOKUP($A396,Sheet4!$A$2:$O$1309,14,FALSE)*100,"")</f>
        <v>0.50358863827573153</v>
      </c>
      <c r="Q396" s="68">
        <f>IF(P396&lt;&gt;"",VLOOKUP($A396,Sheet4!$A$2:$O$1309,15,FALSE)*100,"")</f>
        <v>4.8248407842706893</v>
      </c>
      <c r="R396" s="74">
        <f>IF(O396="&lt;0.2","&gt;500",IF(O396="&gt;50","&lt;2",IF(ISERR(1/O396*100),"",IF(AND((1/O396*100)&gt;=2,(1/O396*100)&lt;=10),MROUND(1/O396*100,1),IF(AND((1/O396*100)&gt;=10,(1/O396*100)&lt;=50),MROUND(1/O396*100,5),IF(AND((1/O396*100)&gt;=50,(1/O396*100)&lt;=104),MROUND(1/O396*100,10),IF(AND((1/O396*100)&gt;=104,(1/O396*100)&lt;=110),"100",IF(AND((1/O396*100)&gt;=110,(1/O396*100)&lt;=180),"&gt;100, &lt;200",IF(AND((1/O396*100)&gt;=180,(1/O396*100)&lt;=220),"200",IF(AND((1/O396*100)&gt;=220,(1/O396*100)&lt;=450),"&gt;200,  &lt;500","500"))))))))))</f>
        <v>50</v>
      </c>
      <c r="S396" s="64" t="s">
        <v>4362</v>
      </c>
      <c r="T396" s="64" t="str">
        <f>IF(ISNA(VLOOKUP(A396,Sheet1!B$3:C$1266,2,FALSE)=TRUE),"NC",VLOOKUP(A396,Sheet1!B$3:C$1266,2,FALSE))</f>
        <v>Rural10*</v>
      </c>
      <c r="U396" s="65">
        <f>IF(ISNA(VLOOKUP($A396,Sheet1!$B$3:$AH$1266,Sheet1!E$1+(Sheet1!$A$1-1)*10,FALSE))=TRUE,"---",IF(VLOOKUP($A396,Sheet1!$B$3:$AH$1266,Sheet1!E$1+(Sheet1!$A$1-1)*10,FALSE)="---","---", (ROUND(VLOOKUP($A396,Sheet1!$B$3:$AH$1266,Sheet1!E$1+(Sheet1!$A$1-1)*10,FALSE),IF(VLOOKUP($A396,Sheet1!$B$3:$AH$1266,Sheet1!E$1+(Sheet1!$A$1-1)*10,FALSE)&gt;99999,-3,IF(VLOOKUP($A396,Sheet1!$B$3:$AH$1266,Sheet1!E$1+(Sheet1!$A$1-1)*10,FALSE)&gt;9999,-2,IF(VLOOKUP($A396,Sheet1!$B$3:$AH$1266,Sheet1!E$1+(Sheet1!$A$1-1)*10,FALSE)&gt;999,-1,0)))))))</f>
        <v>3180</v>
      </c>
      <c r="V396" s="65">
        <f>IF(ISNA(VLOOKUP($A396,Sheet1!$B$3:$AH$1266,Sheet1!F$1+(Sheet1!$A$1-1)*10,FALSE))=TRUE,"---",IF(VLOOKUP($A396,Sheet1!$B$3:$AH$1266,Sheet1!F$1+(Sheet1!$A$1-1)*10,FALSE)="---","---", (ROUND(VLOOKUP($A396,Sheet1!$B$3:$AH$1266,Sheet1!F$1+(Sheet1!$A$1-1)*10,FALSE),IF(VLOOKUP($A396,Sheet1!$B$3:$AH$1266,Sheet1!F$1+(Sheet1!$A$1-1)*10,FALSE)&gt;99999,-3,IF(VLOOKUP($A396,Sheet1!$B$3:$AH$1266,Sheet1!F$1+(Sheet1!$A$1-1)*10,FALSE)&gt;9999,-2,IF(VLOOKUP($A396,Sheet1!$B$3:$AH$1266,Sheet1!F$1+(Sheet1!$A$1-1)*10,FALSE)&gt;999,-1,0)))))))</f>
        <v>3870</v>
      </c>
      <c r="W396" s="65">
        <f>IF(ISNA(VLOOKUP($A396,Sheet1!$B$3:$AH$1266,Sheet1!G$1+(Sheet1!$A$1-1)*10,FALSE))=TRUE,"---",IF(VLOOKUP($A396,Sheet1!$B$3:$AH$1266,Sheet1!G$1+(Sheet1!$A$1-1)*10,FALSE)="---","---", (ROUND(VLOOKUP($A396,Sheet1!$B$3:$AH$1266,Sheet1!G$1+(Sheet1!$A$1-1)*10,FALSE),IF(VLOOKUP($A396,Sheet1!$B$3:$AH$1266,Sheet1!G$1+(Sheet1!$A$1-1)*10,FALSE)&gt;99999,-3,IF(VLOOKUP($A396,Sheet1!$B$3:$AH$1266,Sheet1!G$1+(Sheet1!$A$1-1)*10,FALSE)&gt;9999,-2,IF(VLOOKUP($A396,Sheet1!$B$3:$AH$1266,Sheet1!G$1+(Sheet1!$A$1-1)*10,FALSE)&gt;999,-1,0)))))))</f>
        <v>4760</v>
      </c>
      <c r="X396" s="65">
        <f>IF(ISNA(VLOOKUP($A396,Sheet1!$B$3:$AH$1266,Sheet1!H$1+(Sheet1!$A$1-1)*10,FALSE))=TRUE,"---",IF(VLOOKUP($A396,Sheet1!$B$3:$AH$1266,Sheet1!H$1+(Sheet1!$A$1-1)*10,FALSE)="---","---", (ROUND(VLOOKUP($A396,Sheet1!$B$3:$AH$1266,Sheet1!H$1+(Sheet1!$A$1-1)*10,FALSE),IF(VLOOKUP($A396,Sheet1!$B$3:$AH$1266,Sheet1!H$1+(Sheet1!$A$1-1)*10,FALSE)&gt;99999,-3,IF(VLOOKUP($A396,Sheet1!$B$3:$AH$1266,Sheet1!H$1+(Sheet1!$A$1-1)*10,FALSE)&gt;9999,-2,IF(VLOOKUP($A396,Sheet1!$B$3:$AH$1266,Sheet1!H$1+(Sheet1!$A$1-1)*10,FALSE)&gt;999,-1,0)))))))</f>
        <v>7150</v>
      </c>
      <c r="Y396" s="65">
        <f>IF(ISNA(VLOOKUP($A396,Sheet1!$B$3:$AH$1266,Sheet1!I$1+(Sheet1!$A$1-1)*10,FALSE))=TRUE,"---",IF(VLOOKUP($A396,Sheet1!$B$3:$AH$1266,Sheet1!I$1+(Sheet1!$A$1-1)*10,FALSE)="---","---", (ROUND(VLOOKUP($A396,Sheet1!$B$3:$AH$1266,Sheet1!I$1+(Sheet1!$A$1-1)*10,FALSE),IF(VLOOKUP($A396,Sheet1!$B$3:$AH$1266,Sheet1!I$1+(Sheet1!$A$1-1)*10,FALSE)&gt;99999,-3,IF(VLOOKUP($A396,Sheet1!$B$3:$AH$1266,Sheet1!I$1+(Sheet1!$A$1-1)*10,FALSE)&gt;9999,-2,IF(VLOOKUP($A396,Sheet1!$B$3:$AH$1266,Sheet1!I$1+(Sheet1!$A$1-1)*10,FALSE)&gt;999,-1,0)))))))</f>
        <v>8900</v>
      </c>
      <c r="Z396" s="65">
        <f>IF(ISNA(VLOOKUP($A396,Sheet1!$B$3:$AH$1266,Sheet1!J$1+(Sheet1!$A$1-1)*10,FALSE))=TRUE,"---",IF(VLOOKUP($A396,Sheet1!$B$3:$AH$1266,Sheet1!J$1+(Sheet1!$A$1-1)*10,FALSE)="---","---", (ROUND(VLOOKUP($A396,Sheet1!$B$3:$AH$1266,Sheet1!J$1+(Sheet1!$A$1-1)*10,FALSE),IF(VLOOKUP($A396,Sheet1!$B$3:$AH$1266,Sheet1!J$1+(Sheet1!$A$1-1)*10,FALSE)&gt;99999,-3,IF(VLOOKUP($A396,Sheet1!$B$3:$AH$1266,Sheet1!J$1+(Sheet1!$A$1-1)*10,FALSE)&gt;9999,-2,IF(VLOOKUP($A396,Sheet1!$B$3:$AH$1266,Sheet1!J$1+(Sheet1!$A$1-1)*10,FALSE)&gt;999,-1,0)))))))</f>
        <v>11300</v>
      </c>
      <c r="AA396" s="65">
        <f>IF(ISNA(VLOOKUP($A396,Sheet1!$B$3:$AH$1266,Sheet1!K$1+(Sheet1!$A$1-1)*10,FALSE))=TRUE,"---",IF(VLOOKUP($A396,Sheet1!$B$3:$AH$1266,Sheet1!K$1+(Sheet1!$A$1-1)*10,FALSE)="---","---", (ROUND(VLOOKUP($A396,Sheet1!$B$3:$AH$1266,Sheet1!K$1+(Sheet1!$A$1-1)*10,FALSE),IF(VLOOKUP($A396,Sheet1!$B$3:$AH$1266,Sheet1!K$1+(Sheet1!$A$1-1)*10,FALSE)&gt;99999,-3,IF(VLOOKUP($A396,Sheet1!$B$3:$AH$1266,Sheet1!K$1+(Sheet1!$A$1-1)*10,FALSE)&gt;9999,-2,IF(VLOOKUP($A396,Sheet1!$B$3:$AH$1266,Sheet1!K$1+(Sheet1!$A$1-1)*10,FALSE)&gt;999,-1,0)))))))</f>
        <v>13300</v>
      </c>
      <c r="AB396" s="65">
        <f>IF(ISNA(VLOOKUP($A396,Sheet1!$B$3:$AH$1266,Sheet1!L$1+(Sheet1!$A$1-1)*10,FALSE))=TRUE,"---",IF(VLOOKUP($A396,Sheet1!$B$3:$AH$1266,Sheet1!L$1+(Sheet1!$A$1-1)*10,FALSE)="---","---", (ROUND(VLOOKUP($A396,Sheet1!$B$3:$AH$1266,Sheet1!L$1+(Sheet1!$A$1-1)*10,FALSE),IF(VLOOKUP($A396,Sheet1!$B$3:$AH$1266,Sheet1!L$1+(Sheet1!$A$1-1)*10,FALSE)&gt;99999,-3,IF(VLOOKUP($A396,Sheet1!$B$3:$AH$1266,Sheet1!L$1+(Sheet1!$A$1-1)*10,FALSE)&gt;9999,-2,IF(VLOOKUP($A396,Sheet1!$B$3:$AH$1266,Sheet1!L$1+(Sheet1!$A$1-1)*10,FALSE)&gt;999,-1,0)))))))</f>
        <v>15400</v>
      </c>
      <c r="AC396" s="65">
        <f>IF(ISNA(VLOOKUP($A396,Sheet1!$B$3:$AH$1266,Sheet1!M$1+(Sheet1!$A$1-1)*10,FALSE))=TRUE,"---",IF(VLOOKUP($A396,Sheet1!$B$3:$AH$1266,Sheet1!M$1+(Sheet1!$A$1-1)*10,FALSE)="---","---", (ROUND(VLOOKUP($A396,Sheet1!$B$3:$AH$1266,Sheet1!M$1+(Sheet1!$A$1-1)*10,FALSE),IF(VLOOKUP($A396,Sheet1!$B$3:$AH$1266,Sheet1!M$1+(Sheet1!$A$1-1)*10,FALSE)&gt;99999,-3,IF(VLOOKUP($A396,Sheet1!$B$3:$AH$1266,Sheet1!M$1+(Sheet1!$A$1-1)*10,FALSE)&gt;9999,-2,IF(VLOOKUP($A396,Sheet1!$B$3:$AH$1266,Sheet1!M$1+(Sheet1!$A$1-1)*10,FALSE)&gt;999,-1,0)))))))</f>
        <v>17800</v>
      </c>
      <c r="AD396" s="65">
        <f>IF(ISNA(VLOOKUP($A396,Sheet1!$B$3:$AH$1266,Sheet1!N$1+(Sheet1!$A$1-1)*10,FALSE))=TRUE,"---",IF(VLOOKUP($A396,Sheet1!$B$3:$AH$1266,Sheet1!N$1+(Sheet1!$A$1-1)*10,FALSE)="---","---", (ROUND(VLOOKUP($A396,Sheet1!$B$3:$AH$1266,Sheet1!N$1+(Sheet1!$A$1-1)*10,FALSE),IF(VLOOKUP($A396,Sheet1!$B$3:$AH$1266,Sheet1!N$1+(Sheet1!$A$1-1)*10,FALSE)&gt;99999,-3,IF(VLOOKUP($A396,Sheet1!$B$3:$AH$1266,Sheet1!N$1+(Sheet1!$A$1-1)*10,FALSE)&gt;9999,-2,IF(VLOOKUP($A396,Sheet1!$B$3:$AH$1266,Sheet1!N$1+(Sheet1!$A$1-1)*10,FALSE)&gt;999,-1,0)))))))</f>
        <v>21200</v>
      </c>
    </row>
    <row r="397" spans="1:30" ht="25.5" customHeight="1" x14ac:dyDescent="0.25">
      <c r="A397" s="304" t="s">
        <v>622</v>
      </c>
      <c r="B397" s="393" t="s">
        <v>623</v>
      </c>
      <c r="C397" s="304">
        <v>423800</v>
      </c>
      <c r="D397" s="304">
        <v>734820</v>
      </c>
      <c r="E397" s="305" t="s">
        <v>3007</v>
      </c>
      <c r="F397" s="117" t="s">
        <v>4568</v>
      </c>
      <c r="G397" s="118" t="s">
        <v>31</v>
      </c>
      <c r="H397" s="348">
        <v>168</v>
      </c>
      <c r="I397" s="377">
        <v>40783</v>
      </c>
      <c r="J397" s="336">
        <v>14.15</v>
      </c>
      <c r="K397" s="340" t="s">
        <v>4405</v>
      </c>
      <c r="L397" s="338">
        <v>13200</v>
      </c>
      <c r="M397" s="381">
        <v>78.599999999999994</v>
      </c>
      <c r="N397" s="351" t="s">
        <v>48</v>
      </c>
      <c r="O397" s="328">
        <f t="shared" si="12"/>
        <v>2.3753562438123925</v>
      </c>
      <c r="P397" s="328">
        <f>IF(O397&lt;&gt;"",VLOOKUP($A397,Sheet4!$A$2:$O$1309,14,FALSE)*100,"")</f>
        <v>0.47969219705146227</v>
      </c>
      <c r="Q397" s="328">
        <f>IF(P397&lt;&gt;"",VLOOKUP($A397,Sheet4!$A$2:$O$1309,15,FALSE)*100,"")</f>
        <v>4.600703899472169</v>
      </c>
      <c r="R397" s="358">
        <f>IF(O397="&lt;0.2","&gt;500",IF(O397="&gt;50","&lt;2",IF(ISERR(1/O397*100),"",IF(AND((1/O397*100)&gt;=2,(1/O397*100)&lt;=10),MROUND(1/O397*100,1),IF(AND((1/O397*100)&gt;=10,(1/O397*100)&lt;=50),MROUND(1/O397*100,5),IF(AND((1/O397*100)&gt;=50,(1/O397*100)&lt;=104),MROUND(1/O397*100,10),IF(AND((1/O397*100)&gt;=104,(1/O397*100)&lt;=110),"100",IF(AND((1/O397*100)&gt;=110,(1/O397*100)&lt;=180),"&gt;100, &lt;200",IF(AND((1/O397*100)&gt;=180,(1/O397*100)&lt;=220),"200",IF(AND((1/O397*100)&gt;=220,(1/O397*100)&lt;=450),"&gt;200,  &lt;500","500"))))))))))</f>
        <v>40</v>
      </c>
      <c r="S397" s="357" t="s">
        <v>4362</v>
      </c>
      <c r="T397" s="357" t="str">
        <f>IF(ISNA(VLOOKUP(A397,Sheet1!B$3:C$1266,2,FALSE)=TRUE),"NC",VLOOKUP(A397,Sheet1!B$3:C$1266,2,FALSE))</f>
        <v>Rural10</v>
      </c>
      <c r="U397" s="385">
        <f>IF(ISNA(VLOOKUP($A397,Sheet1!$B$3:$AH$1266,Sheet1!E$1+(Sheet1!$A$1-1)*10,FALSE))=TRUE,"---",IF(VLOOKUP($A397,Sheet1!$B$3:$AH$1266,Sheet1!E$1+(Sheet1!$A$1-1)*10,FALSE)="---","---", (ROUND(VLOOKUP($A397,Sheet1!$B$3:$AH$1266,Sheet1!E$1+(Sheet1!$A$1-1)*10,FALSE),IF(VLOOKUP($A397,Sheet1!$B$3:$AH$1266,Sheet1!E$1+(Sheet1!$A$1-1)*10,FALSE)&gt;99999,-3,IF(VLOOKUP($A397,Sheet1!$B$3:$AH$1266,Sheet1!E$1+(Sheet1!$A$1-1)*10,FALSE)&gt;9999,-2,IF(VLOOKUP($A397,Sheet1!$B$3:$AH$1266,Sheet1!E$1+(Sheet1!$A$1-1)*10,FALSE)&gt;999,-1,0)))))))</f>
        <v>3280</v>
      </c>
      <c r="V397" s="385">
        <f>IF(ISNA(VLOOKUP($A397,Sheet1!$B$3:$AH$1266,Sheet1!F$1+(Sheet1!$A$1-1)*10,FALSE))=TRUE,"---",IF(VLOOKUP($A397,Sheet1!$B$3:$AH$1266,Sheet1!F$1+(Sheet1!$A$1-1)*10,FALSE)="---","---", (ROUND(VLOOKUP($A397,Sheet1!$B$3:$AH$1266,Sheet1!F$1+(Sheet1!$A$1-1)*10,FALSE),IF(VLOOKUP($A397,Sheet1!$B$3:$AH$1266,Sheet1!F$1+(Sheet1!$A$1-1)*10,FALSE)&gt;99999,-3,IF(VLOOKUP($A397,Sheet1!$B$3:$AH$1266,Sheet1!F$1+(Sheet1!$A$1-1)*10,FALSE)&gt;9999,-2,IF(VLOOKUP($A397,Sheet1!$B$3:$AH$1266,Sheet1!F$1+(Sheet1!$A$1-1)*10,FALSE)&gt;999,-1,0)))))))</f>
        <v>3990</v>
      </c>
      <c r="W397" s="385">
        <f>IF(ISNA(VLOOKUP($A397,Sheet1!$B$3:$AH$1266,Sheet1!G$1+(Sheet1!$A$1-1)*10,FALSE))=TRUE,"---",IF(VLOOKUP($A397,Sheet1!$B$3:$AH$1266,Sheet1!G$1+(Sheet1!$A$1-1)*10,FALSE)="---","---", (ROUND(VLOOKUP($A397,Sheet1!$B$3:$AH$1266,Sheet1!G$1+(Sheet1!$A$1-1)*10,FALSE),IF(VLOOKUP($A397,Sheet1!$B$3:$AH$1266,Sheet1!G$1+(Sheet1!$A$1-1)*10,FALSE)&gt;99999,-3,IF(VLOOKUP($A397,Sheet1!$B$3:$AH$1266,Sheet1!G$1+(Sheet1!$A$1-1)*10,FALSE)&gt;9999,-2,IF(VLOOKUP($A397,Sheet1!$B$3:$AH$1266,Sheet1!G$1+(Sheet1!$A$1-1)*10,FALSE)&gt;999,-1,0)))))))</f>
        <v>4910</v>
      </c>
      <c r="X397" s="385">
        <f>IF(ISNA(VLOOKUP($A397,Sheet1!$B$3:$AH$1266,Sheet1!H$1+(Sheet1!$A$1-1)*10,FALSE))=TRUE,"---",IF(VLOOKUP($A397,Sheet1!$B$3:$AH$1266,Sheet1!H$1+(Sheet1!$A$1-1)*10,FALSE)="---","---", (ROUND(VLOOKUP($A397,Sheet1!$B$3:$AH$1266,Sheet1!H$1+(Sheet1!$A$1-1)*10,FALSE),IF(VLOOKUP($A397,Sheet1!$B$3:$AH$1266,Sheet1!H$1+(Sheet1!$A$1-1)*10,FALSE)&gt;99999,-3,IF(VLOOKUP($A397,Sheet1!$B$3:$AH$1266,Sheet1!H$1+(Sheet1!$A$1-1)*10,FALSE)&gt;9999,-2,IF(VLOOKUP($A397,Sheet1!$B$3:$AH$1266,Sheet1!H$1+(Sheet1!$A$1-1)*10,FALSE)&gt;999,-1,0)))))))</f>
        <v>7370</v>
      </c>
      <c r="Y397" s="385">
        <f>IF(ISNA(VLOOKUP($A397,Sheet1!$B$3:$AH$1266,Sheet1!I$1+(Sheet1!$A$1-1)*10,FALSE))=TRUE,"---",IF(VLOOKUP($A397,Sheet1!$B$3:$AH$1266,Sheet1!I$1+(Sheet1!$A$1-1)*10,FALSE)="---","---", (ROUND(VLOOKUP($A397,Sheet1!$B$3:$AH$1266,Sheet1!I$1+(Sheet1!$A$1-1)*10,FALSE),IF(VLOOKUP($A397,Sheet1!$B$3:$AH$1266,Sheet1!I$1+(Sheet1!$A$1-1)*10,FALSE)&gt;99999,-3,IF(VLOOKUP($A397,Sheet1!$B$3:$AH$1266,Sheet1!I$1+(Sheet1!$A$1-1)*10,FALSE)&gt;9999,-2,IF(VLOOKUP($A397,Sheet1!$B$3:$AH$1266,Sheet1!I$1+(Sheet1!$A$1-1)*10,FALSE)&gt;999,-1,0)))))))</f>
        <v>9160</v>
      </c>
      <c r="Z397" s="385">
        <f>IF(ISNA(VLOOKUP($A397,Sheet1!$B$3:$AH$1266,Sheet1!J$1+(Sheet1!$A$1-1)*10,FALSE))=TRUE,"---",IF(VLOOKUP($A397,Sheet1!$B$3:$AH$1266,Sheet1!J$1+(Sheet1!$A$1-1)*10,FALSE)="---","---", (ROUND(VLOOKUP($A397,Sheet1!$B$3:$AH$1266,Sheet1!J$1+(Sheet1!$A$1-1)*10,FALSE),IF(VLOOKUP($A397,Sheet1!$B$3:$AH$1266,Sheet1!J$1+(Sheet1!$A$1-1)*10,FALSE)&gt;99999,-3,IF(VLOOKUP($A397,Sheet1!$B$3:$AH$1266,Sheet1!J$1+(Sheet1!$A$1-1)*10,FALSE)&gt;9999,-2,IF(VLOOKUP($A397,Sheet1!$B$3:$AH$1266,Sheet1!J$1+(Sheet1!$A$1-1)*10,FALSE)&gt;999,-1,0)))))))</f>
        <v>11600</v>
      </c>
      <c r="AA397" s="385">
        <f>IF(ISNA(VLOOKUP($A397,Sheet1!$B$3:$AH$1266,Sheet1!K$1+(Sheet1!$A$1-1)*10,FALSE))=TRUE,"---",IF(VLOOKUP($A397,Sheet1!$B$3:$AH$1266,Sheet1!K$1+(Sheet1!$A$1-1)*10,FALSE)="---","---", (ROUND(VLOOKUP($A397,Sheet1!$B$3:$AH$1266,Sheet1!K$1+(Sheet1!$A$1-1)*10,FALSE),IF(VLOOKUP($A397,Sheet1!$B$3:$AH$1266,Sheet1!K$1+(Sheet1!$A$1-1)*10,FALSE)&gt;99999,-3,IF(VLOOKUP($A397,Sheet1!$B$3:$AH$1266,Sheet1!K$1+(Sheet1!$A$1-1)*10,FALSE)&gt;9999,-2,IF(VLOOKUP($A397,Sheet1!$B$3:$AH$1266,Sheet1!K$1+(Sheet1!$A$1-1)*10,FALSE)&gt;999,-1,0)))))))</f>
        <v>13600</v>
      </c>
      <c r="AB397" s="385">
        <f>IF(ISNA(VLOOKUP($A397,Sheet1!$B$3:$AH$1266,Sheet1!L$1+(Sheet1!$A$1-1)*10,FALSE))=TRUE,"---",IF(VLOOKUP($A397,Sheet1!$B$3:$AH$1266,Sheet1!L$1+(Sheet1!$A$1-1)*10,FALSE)="---","---", (ROUND(VLOOKUP($A397,Sheet1!$B$3:$AH$1266,Sheet1!L$1+(Sheet1!$A$1-1)*10,FALSE),IF(VLOOKUP($A397,Sheet1!$B$3:$AH$1266,Sheet1!L$1+(Sheet1!$A$1-1)*10,FALSE)&gt;99999,-3,IF(VLOOKUP($A397,Sheet1!$B$3:$AH$1266,Sheet1!L$1+(Sheet1!$A$1-1)*10,FALSE)&gt;9999,-2,IF(VLOOKUP($A397,Sheet1!$B$3:$AH$1266,Sheet1!L$1+(Sheet1!$A$1-1)*10,FALSE)&gt;999,-1,0)))))))</f>
        <v>15800</v>
      </c>
      <c r="AC397" s="385">
        <f>IF(ISNA(VLOOKUP($A397,Sheet1!$B$3:$AH$1266,Sheet1!M$1+(Sheet1!$A$1-1)*10,FALSE))=TRUE,"---",IF(VLOOKUP($A397,Sheet1!$B$3:$AH$1266,Sheet1!M$1+(Sheet1!$A$1-1)*10,FALSE)="---","---", (ROUND(VLOOKUP($A397,Sheet1!$B$3:$AH$1266,Sheet1!M$1+(Sheet1!$A$1-1)*10,FALSE),IF(VLOOKUP($A397,Sheet1!$B$3:$AH$1266,Sheet1!M$1+(Sheet1!$A$1-1)*10,FALSE)&gt;99999,-3,IF(VLOOKUP($A397,Sheet1!$B$3:$AH$1266,Sheet1!M$1+(Sheet1!$A$1-1)*10,FALSE)&gt;9999,-2,IF(VLOOKUP($A397,Sheet1!$B$3:$AH$1266,Sheet1!M$1+(Sheet1!$A$1-1)*10,FALSE)&gt;999,-1,0)))))))</f>
        <v>18200</v>
      </c>
      <c r="AD397" s="385">
        <f>IF(ISNA(VLOOKUP($A397,Sheet1!$B$3:$AH$1266,Sheet1!N$1+(Sheet1!$A$1-1)*10,FALSE))=TRUE,"---",IF(VLOOKUP($A397,Sheet1!$B$3:$AH$1266,Sheet1!N$1+(Sheet1!$A$1-1)*10,FALSE)="---","---", (ROUND(VLOOKUP($A397,Sheet1!$B$3:$AH$1266,Sheet1!N$1+(Sheet1!$A$1-1)*10,FALSE),IF(VLOOKUP($A397,Sheet1!$B$3:$AH$1266,Sheet1!N$1+(Sheet1!$A$1-1)*10,FALSE)&gt;99999,-3,IF(VLOOKUP($A397,Sheet1!$B$3:$AH$1266,Sheet1!N$1+(Sheet1!$A$1-1)*10,FALSE)&gt;9999,-2,IF(VLOOKUP($A397,Sheet1!$B$3:$AH$1266,Sheet1!N$1+(Sheet1!$A$1-1)*10,FALSE)&gt;999,-1,0)))))))</f>
        <v>21600</v>
      </c>
    </row>
    <row r="398" spans="1:30" ht="25.5" customHeight="1" x14ac:dyDescent="0.25">
      <c r="A398" s="304"/>
      <c r="B398" s="346"/>
      <c r="C398" s="304"/>
      <c r="D398" s="304"/>
      <c r="E398" s="305"/>
      <c r="F398" s="117" t="s">
        <v>4569</v>
      </c>
      <c r="G398" s="118" t="s">
        <v>286</v>
      </c>
      <c r="H398" s="348"/>
      <c r="I398" s="378"/>
      <c r="J398" s="337"/>
      <c r="K398" s="341"/>
      <c r="L398" s="339"/>
      <c r="M398" s="382"/>
      <c r="N398" s="352"/>
      <c r="O398" s="329" t="e">
        <f t="shared" si="12"/>
        <v>#NUM!</v>
      </c>
      <c r="P398" s="329" t="e">
        <f>IF(O398&lt;&gt;"",VLOOKUP($A398,Sheet4!$A$2:$O$1309,14,FALSE)*100,"")</f>
        <v>#NUM!</v>
      </c>
      <c r="Q398" s="329" t="e">
        <f>IF(P398&lt;&gt;"",VLOOKUP($A398,Sheet4!$A$2:$O$1309,15,FALSE)*100,"")</f>
        <v>#NUM!</v>
      </c>
      <c r="R398" s="357" t="e">
        <f t="shared" ref="R398:R461" si="13">IF(O398="&lt;0.2","&gt;500",IF(O398="&gt;50","&lt;2",IF(ISERR(1/O398*100),"",IF(AND((1/O398*100)&gt;=2,(1/O398*100)&lt;=10),MROUND(1/O398*100,1),IF(AND((1/O398*100)&gt;=10,(1/O398*100)&lt;=50),MROUND(1/O398*100,5),IF(AND((1/O398*100)&gt;=50,(1/O398*100)&lt;=104),MROUND(1/O398*100,10),IF(AND((1/O398*100)&gt;=104,(1/O398*100)&lt;=110),"100",IF(AND((1/O398*100)&gt;=110,(1/O398*100)&lt;=180),"&gt;100, &lt;200",IF(AND((1/O398*100)&gt;=180,(1/O398*100)&lt;=220),"200",IF(AND((1/O398*100)&gt;=220,(1/O398*100)&lt;=450),"&gt;200,  &lt;500","500"))))))))))</f>
        <v>#NUM!</v>
      </c>
      <c r="S398" s="357"/>
      <c r="T398" s="357"/>
      <c r="U398" s="385"/>
      <c r="V398" s="385"/>
      <c r="W398" s="385"/>
      <c r="X398" s="385"/>
      <c r="Y398" s="385"/>
      <c r="Z398" s="385"/>
      <c r="AA398" s="385"/>
      <c r="AB398" s="385"/>
      <c r="AC398" s="385"/>
      <c r="AD398" s="385"/>
    </row>
    <row r="399" spans="1:30" ht="25.5" customHeight="1" x14ac:dyDescent="0.25">
      <c r="A399" s="125" t="s">
        <v>624</v>
      </c>
      <c r="B399" s="138" t="s">
        <v>625</v>
      </c>
      <c r="C399" s="125">
        <v>423331</v>
      </c>
      <c r="D399" s="125">
        <v>734834</v>
      </c>
      <c r="E399" s="70" t="s">
        <v>3007</v>
      </c>
      <c r="F399" s="139" t="s">
        <v>4405</v>
      </c>
      <c r="G399" s="127" t="s">
        <v>160</v>
      </c>
      <c r="H399" s="128">
        <v>19.7</v>
      </c>
      <c r="I399" s="112">
        <v>19089</v>
      </c>
      <c r="J399" s="140" t="s">
        <v>4405</v>
      </c>
      <c r="K399" s="127" t="s">
        <v>17</v>
      </c>
      <c r="L399" s="115">
        <v>1520</v>
      </c>
      <c r="M399" s="116">
        <v>77.2</v>
      </c>
      <c r="N399" s="127" t="s">
        <v>160</v>
      </c>
      <c r="O399" s="68">
        <f t="shared" si="12"/>
        <v>16.193818374476763</v>
      </c>
      <c r="P399" s="68">
        <f>IF(O399&lt;&gt;"",VLOOKUP($A399,Sheet4!$A$2:$O$1309,14,FALSE)*100,"")</f>
        <v>2.2698847234080333</v>
      </c>
      <c r="Q399" s="68">
        <f>IF(P399&lt;&gt;"",VLOOKUP($A399,Sheet4!$A$2:$O$1309,15,FALSE)*100,"")</f>
        <v>20.14021795950336</v>
      </c>
      <c r="R399" s="74">
        <f t="shared" si="13"/>
        <v>6</v>
      </c>
      <c r="S399" s="64" t="s">
        <v>4362</v>
      </c>
      <c r="T399" s="64" t="str">
        <f>IF(ISNA(VLOOKUP(A399,Sheet1!B$3:C$1266,2,FALSE)=TRUE),"NC",VLOOKUP(A399,Sheet1!B$3:C$1266,2,FALSE))</f>
        <v>Rural</v>
      </c>
      <c r="U399" s="65">
        <f>IF(ISNA(VLOOKUP($A399,Sheet1!$B$3:$AH$1266,Sheet1!E$1+(Sheet1!$A$1-1)*10,FALSE))=TRUE,"---",IF(VLOOKUP($A399,Sheet1!$B$3:$AH$1266,Sheet1!E$1+(Sheet1!$A$1-1)*10,FALSE)="---","---", (ROUND(VLOOKUP($A399,Sheet1!$B$3:$AH$1266,Sheet1!E$1+(Sheet1!$A$1-1)*10,FALSE),IF(VLOOKUP($A399,Sheet1!$B$3:$AH$1266,Sheet1!E$1+(Sheet1!$A$1-1)*10,FALSE)&gt;99999,-3,IF(VLOOKUP($A399,Sheet1!$B$3:$AH$1266,Sheet1!E$1+(Sheet1!$A$1-1)*10,FALSE)&gt;9999,-2,IF(VLOOKUP($A399,Sheet1!$B$3:$AH$1266,Sheet1!E$1+(Sheet1!$A$1-1)*10,FALSE)&gt;999,-1,0)))))))</f>
        <v>547</v>
      </c>
      <c r="V399" s="65">
        <f>IF(ISNA(VLOOKUP($A399,Sheet1!$B$3:$AH$1266,Sheet1!F$1+(Sheet1!$A$1-1)*10,FALSE))=TRUE,"---",IF(VLOOKUP($A399,Sheet1!$B$3:$AH$1266,Sheet1!F$1+(Sheet1!$A$1-1)*10,FALSE)="---","---", (ROUND(VLOOKUP($A399,Sheet1!$B$3:$AH$1266,Sheet1!F$1+(Sheet1!$A$1-1)*10,FALSE),IF(VLOOKUP($A399,Sheet1!$B$3:$AH$1266,Sheet1!F$1+(Sheet1!$A$1-1)*10,FALSE)&gt;99999,-3,IF(VLOOKUP($A399,Sheet1!$B$3:$AH$1266,Sheet1!F$1+(Sheet1!$A$1-1)*10,FALSE)&gt;9999,-2,IF(VLOOKUP($A399,Sheet1!$B$3:$AH$1266,Sheet1!F$1+(Sheet1!$A$1-1)*10,FALSE)&gt;999,-1,0)))))))</f>
        <v>670</v>
      </c>
      <c r="W399" s="65">
        <f>IF(ISNA(VLOOKUP($A399,Sheet1!$B$3:$AH$1266,Sheet1!G$1+(Sheet1!$A$1-1)*10,FALSE))=TRUE,"---",IF(VLOOKUP($A399,Sheet1!$B$3:$AH$1266,Sheet1!G$1+(Sheet1!$A$1-1)*10,FALSE)="---","---", (ROUND(VLOOKUP($A399,Sheet1!$B$3:$AH$1266,Sheet1!G$1+(Sheet1!$A$1-1)*10,FALSE),IF(VLOOKUP($A399,Sheet1!$B$3:$AH$1266,Sheet1!G$1+(Sheet1!$A$1-1)*10,FALSE)&gt;99999,-3,IF(VLOOKUP($A399,Sheet1!$B$3:$AH$1266,Sheet1!G$1+(Sheet1!$A$1-1)*10,FALSE)&gt;9999,-2,IF(VLOOKUP($A399,Sheet1!$B$3:$AH$1266,Sheet1!G$1+(Sheet1!$A$1-1)*10,FALSE)&gt;999,-1,0)))))))</f>
        <v>845</v>
      </c>
      <c r="X399" s="65">
        <f>IF(ISNA(VLOOKUP($A399,Sheet1!$B$3:$AH$1266,Sheet1!H$1+(Sheet1!$A$1-1)*10,FALSE))=TRUE,"---",IF(VLOOKUP($A399,Sheet1!$B$3:$AH$1266,Sheet1!H$1+(Sheet1!$A$1-1)*10,FALSE)="---","---", (ROUND(VLOOKUP($A399,Sheet1!$B$3:$AH$1266,Sheet1!H$1+(Sheet1!$A$1-1)*10,FALSE),IF(VLOOKUP($A399,Sheet1!$B$3:$AH$1266,Sheet1!H$1+(Sheet1!$A$1-1)*10,FALSE)&gt;99999,-3,IF(VLOOKUP($A399,Sheet1!$B$3:$AH$1266,Sheet1!H$1+(Sheet1!$A$1-1)*10,FALSE)&gt;9999,-2,IF(VLOOKUP($A399,Sheet1!$B$3:$AH$1266,Sheet1!H$1+(Sheet1!$A$1-1)*10,FALSE)&gt;999,-1,0)))))))</f>
        <v>1370</v>
      </c>
      <c r="Y399" s="65">
        <f>IF(ISNA(VLOOKUP($A399,Sheet1!$B$3:$AH$1266,Sheet1!I$1+(Sheet1!$A$1-1)*10,FALSE))=TRUE,"---",IF(VLOOKUP($A399,Sheet1!$B$3:$AH$1266,Sheet1!I$1+(Sheet1!$A$1-1)*10,FALSE)="---","---", (ROUND(VLOOKUP($A399,Sheet1!$B$3:$AH$1266,Sheet1!I$1+(Sheet1!$A$1-1)*10,FALSE),IF(VLOOKUP($A399,Sheet1!$B$3:$AH$1266,Sheet1!I$1+(Sheet1!$A$1-1)*10,FALSE)&gt;99999,-3,IF(VLOOKUP($A399,Sheet1!$B$3:$AH$1266,Sheet1!I$1+(Sheet1!$A$1-1)*10,FALSE)&gt;9999,-2,IF(VLOOKUP($A399,Sheet1!$B$3:$AH$1266,Sheet1!I$1+(Sheet1!$A$1-1)*10,FALSE)&gt;999,-1,0)))))))</f>
        <v>1800</v>
      </c>
      <c r="Z399" s="65">
        <f>IF(ISNA(VLOOKUP($A399,Sheet1!$B$3:$AH$1266,Sheet1!J$1+(Sheet1!$A$1-1)*10,FALSE))=TRUE,"---",IF(VLOOKUP($A399,Sheet1!$B$3:$AH$1266,Sheet1!J$1+(Sheet1!$A$1-1)*10,FALSE)="---","---", (ROUND(VLOOKUP($A399,Sheet1!$B$3:$AH$1266,Sheet1!J$1+(Sheet1!$A$1-1)*10,FALSE),IF(VLOOKUP($A399,Sheet1!$B$3:$AH$1266,Sheet1!J$1+(Sheet1!$A$1-1)*10,FALSE)&gt;99999,-3,IF(VLOOKUP($A399,Sheet1!$B$3:$AH$1266,Sheet1!J$1+(Sheet1!$A$1-1)*10,FALSE)&gt;9999,-2,IF(VLOOKUP($A399,Sheet1!$B$3:$AH$1266,Sheet1!J$1+(Sheet1!$A$1-1)*10,FALSE)&gt;999,-1,0)))))))</f>
        <v>2410</v>
      </c>
      <c r="AA399" s="65">
        <f>IF(ISNA(VLOOKUP($A399,Sheet1!$B$3:$AH$1266,Sheet1!K$1+(Sheet1!$A$1-1)*10,FALSE))=TRUE,"---",IF(VLOOKUP($A399,Sheet1!$B$3:$AH$1266,Sheet1!K$1+(Sheet1!$A$1-1)*10,FALSE)="---","---", (ROUND(VLOOKUP($A399,Sheet1!$B$3:$AH$1266,Sheet1!K$1+(Sheet1!$A$1-1)*10,FALSE),IF(VLOOKUP($A399,Sheet1!$B$3:$AH$1266,Sheet1!K$1+(Sheet1!$A$1-1)*10,FALSE)&gt;99999,-3,IF(VLOOKUP($A399,Sheet1!$B$3:$AH$1266,Sheet1!K$1+(Sheet1!$A$1-1)*10,FALSE)&gt;9999,-2,IF(VLOOKUP($A399,Sheet1!$B$3:$AH$1266,Sheet1!K$1+(Sheet1!$A$1-1)*10,FALSE)&gt;999,-1,0)))))))</f>
        <v>2920</v>
      </c>
      <c r="AB399" s="65">
        <f>IF(ISNA(VLOOKUP($A399,Sheet1!$B$3:$AH$1266,Sheet1!L$1+(Sheet1!$A$1-1)*10,FALSE))=TRUE,"---",IF(VLOOKUP($A399,Sheet1!$B$3:$AH$1266,Sheet1!L$1+(Sheet1!$A$1-1)*10,FALSE)="---","---", (ROUND(VLOOKUP($A399,Sheet1!$B$3:$AH$1266,Sheet1!L$1+(Sheet1!$A$1-1)*10,FALSE),IF(VLOOKUP($A399,Sheet1!$B$3:$AH$1266,Sheet1!L$1+(Sheet1!$A$1-1)*10,FALSE)&gt;99999,-3,IF(VLOOKUP($A399,Sheet1!$B$3:$AH$1266,Sheet1!L$1+(Sheet1!$A$1-1)*10,FALSE)&gt;9999,-2,IF(VLOOKUP($A399,Sheet1!$B$3:$AH$1266,Sheet1!L$1+(Sheet1!$A$1-1)*10,FALSE)&gt;999,-1,0)))))))</f>
        <v>3480</v>
      </c>
      <c r="AC399" s="65">
        <f>IF(ISNA(VLOOKUP($A399,Sheet1!$B$3:$AH$1266,Sheet1!M$1+(Sheet1!$A$1-1)*10,FALSE))=TRUE,"---",IF(VLOOKUP($A399,Sheet1!$B$3:$AH$1266,Sheet1!M$1+(Sheet1!$A$1-1)*10,FALSE)="---","---", (ROUND(VLOOKUP($A399,Sheet1!$B$3:$AH$1266,Sheet1!M$1+(Sheet1!$A$1-1)*10,FALSE),IF(VLOOKUP($A399,Sheet1!$B$3:$AH$1266,Sheet1!M$1+(Sheet1!$A$1-1)*10,FALSE)&gt;99999,-3,IF(VLOOKUP($A399,Sheet1!$B$3:$AH$1266,Sheet1!M$1+(Sheet1!$A$1-1)*10,FALSE)&gt;9999,-2,IF(VLOOKUP($A399,Sheet1!$B$3:$AH$1266,Sheet1!M$1+(Sheet1!$A$1-1)*10,FALSE)&gt;999,-1,0)))))))</f>
        <v>4100</v>
      </c>
      <c r="AD399" s="65">
        <f>IF(ISNA(VLOOKUP($A399,Sheet1!$B$3:$AH$1266,Sheet1!N$1+(Sheet1!$A$1-1)*10,FALSE))=TRUE,"---",IF(VLOOKUP($A399,Sheet1!$B$3:$AH$1266,Sheet1!N$1+(Sheet1!$A$1-1)*10,FALSE)="---","---", (ROUND(VLOOKUP($A399,Sheet1!$B$3:$AH$1266,Sheet1!N$1+(Sheet1!$A$1-1)*10,FALSE),IF(VLOOKUP($A399,Sheet1!$B$3:$AH$1266,Sheet1!N$1+(Sheet1!$A$1-1)*10,FALSE)&gt;99999,-3,IF(VLOOKUP($A399,Sheet1!$B$3:$AH$1266,Sheet1!N$1+(Sheet1!$A$1-1)*10,FALSE)&gt;9999,-2,IF(VLOOKUP($A399,Sheet1!$B$3:$AH$1266,Sheet1!N$1+(Sheet1!$A$1-1)*10,FALSE)&gt;999,-1,0)))))))</f>
        <v>5000</v>
      </c>
    </row>
    <row r="400" spans="1:30" ht="25.5" customHeight="1" x14ac:dyDescent="0.25">
      <c r="A400" s="133" t="s">
        <v>626</v>
      </c>
      <c r="B400" s="141" t="s">
        <v>627</v>
      </c>
      <c r="C400" s="133">
        <v>423258</v>
      </c>
      <c r="D400" s="133">
        <v>734612</v>
      </c>
      <c r="E400" s="67" t="s">
        <v>3007</v>
      </c>
      <c r="F400" s="135" t="s">
        <v>4405</v>
      </c>
      <c r="G400" s="118" t="s">
        <v>160</v>
      </c>
      <c r="H400" s="136">
        <v>29.8</v>
      </c>
      <c r="I400" s="119">
        <v>19089</v>
      </c>
      <c r="J400" s="137" t="s">
        <v>4405</v>
      </c>
      <c r="K400" s="118" t="s">
        <v>17</v>
      </c>
      <c r="L400" s="122">
        <v>3440</v>
      </c>
      <c r="M400" s="123">
        <v>115</v>
      </c>
      <c r="N400" s="118" t="s">
        <v>145</v>
      </c>
      <c r="O400" s="71">
        <f t="shared" si="12"/>
        <v>2.6162019738398321</v>
      </c>
      <c r="P400" s="71">
        <f>IF(O400&lt;&gt;"",VLOOKUP($A400,Sheet4!$A$2:$O$1309,14,FALSE)*100,"")</f>
        <v>1.230017692595653</v>
      </c>
      <c r="Q400" s="71">
        <f>IF(P400&lt;&gt;"",VLOOKUP($A400,Sheet4!$A$2:$O$1309,15,FALSE)*100,"")</f>
        <v>11.416762137348414</v>
      </c>
      <c r="R400" s="73">
        <f t="shared" si="13"/>
        <v>40</v>
      </c>
      <c r="S400" s="63" t="s">
        <v>4362</v>
      </c>
      <c r="T400" s="63" t="str">
        <f>IF(ISNA(VLOOKUP(A400,Sheet1!B$3:C$1266,2,FALSE)=TRUE),"NC",VLOOKUP(A400,Sheet1!B$3:C$1266,2,FALSE))</f>
        <v>Rural</v>
      </c>
      <c r="U400" s="66">
        <f>IF(ISNA(VLOOKUP($A400,Sheet1!$B$3:$AH$1266,Sheet1!E$1+(Sheet1!$A$1-1)*10,FALSE))=TRUE,"---",IF(VLOOKUP($A400,Sheet1!$B$3:$AH$1266,Sheet1!E$1+(Sheet1!$A$1-1)*10,FALSE)="---","---", (ROUND(VLOOKUP($A400,Sheet1!$B$3:$AH$1266,Sheet1!E$1+(Sheet1!$A$1-1)*10,FALSE),IF(VLOOKUP($A400,Sheet1!$B$3:$AH$1266,Sheet1!E$1+(Sheet1!$A$1-1)*10,FALSE)&gt;99999,-3,IF(VLOOKUP($A400,Sheet1!$B$3:$AH$1266,Sheet1!E$1+(Sheet1!$A$1-1)*10,FALSE)&gt;9999,-2,IF(VLOOKUP($A400,Sheet1!$B$3:$AH$1266,Sheet1!E$1+(Sheet1!$A$1-1)*10,FALSE)&gt;999,-1,0)))))))</f>
        <v>736</v>
      </c>
      <c r="V400" s="66">
        <f>IF(ISNA(VLOOKUP($A400,Sheet1!$B$3:$AH$1266,Sheet1!F$1+(Sheet1!$A$1-1)*10,FALSE))=TRUE,"---",IF(VLOOKUP($A400,Sheet1!$B$3:$AH$1266,Sheet1!F$1+(Sheet1!$A$1-1)*10,FALSE)="---","---", (ROUND(VLOOKUP($A400,Sheet1!$B$3:$AH$1266,Sheet1!F$1+(Sheet1!$A$1-1)*10,FALSE),IF(VLOOKUP($A400,Sheet1!$B$3:$AH$1266,Sheet1!F$1+(Sheet1!$A$1-1)*10,FALSE)&gt;99999,-3,IF(VLOOKUP($A400,Sheet1!$B$3:$AH$1266,Sheet1!F$1+(Sheet1!$A$1-1)*10,FALSE)&gt;9999,-2,IF(VLOOKUP($A400,Sheet1!$B$3:$AH$1266,Sheet1!F$1+(Sheet1!$A$1-1)*10,FALSE)&gt;999,-1,0)))))))</f>
        <v>892</v>
      </c>
      <c r="W400" s="66">
        <f>IF(ISNA(VLOOKUP($A400,Sheet1!$B$3:$AH$1266,Sheet1!G$1+(Sheet1!$A$1-1)*10,FALSE))=TRUE,"---",IF(VLOOKUP($A400,Sheet1!$B$3:$AH$1266,Sheet1!G$1+(Sheet1!$A$1-1)*10,FALSE)="---","---", (ROUND(VLOOKUP($A400,Sheet1!$B$3:$AH$1266,Sheet1!G$1+(Sheet1!$A$1-1)*10,FALSE),IF(VLOOKUP($A400,Sheet1!$B$3:$AH$1266,Sheet1!G$1+(Sheet1!$A$1-1)*10,FALSE)&gt;99999,-3,IF(VLOOKUP($A400,Sheet1!$B$3:$AH$1266,Sheet1!G$1+(Sheet1!$A$1-1)*10,FALSE)&gt;9999,-2,IF(VLOOKUP($A400,Sheet1!$B$3:$AH$1266,Sheet1!G$1+(Sheet1!$A$1-1)*10,FALSE)&gt;999,-1,0)))))))</f>
        <v>1110</v>
      </c>
      <c r="X400" s="66">
        <f>IF(ISNA(VLOOKUP($A400,Sheet1!$B$3:$AH$1266,Sheet1!H$1+(Sheet1!$A$1-1)*10,FALSE))=TRUE,"---",IF(VLOOKUP($A400,Sheet1!$B$3:$AH$1266,Sheet1!H$1+(Sheet1!$A$1-1)*10,FALSE)="---","---", (ROUND(VLOOKUP($A400,Sheet1!$B$3:$AH$1266,Sheet1!H$1+(Sheet1!$A$1-1)*10,FALSE),IF(VLOOKUP($A400,Sheet1!$B$3:$AH$1266,Sheet1!H$1+(Sheet1!$A$1-1)*10,FALSE)&gt;99999,-3,IF(VLOOKUP($A400,Sheet1!$B$3:$AH$1266,Sheet1!H$1+(Sheet1!$A$1-1)*10,FALSE)&gt;9999,-2,IF(VLOOKUP($A400,Sheet1!$B$3:$AH$1266,Sheet1!H$1+(Sheet1!$A$1-1)*10,FALSE)&gt;999,-1,0)))))))</f>
        <v>1760</v>
      </c>
      <c r="Y400" s="66">
        <f>IF(ISNA(VLOOKUP($A400,Sheet1!$B$3:$AH$1266,Sheet1!I$1+(Sheet1!$A$1-1)*10,FALSE))=TRUE,"---",IF(VLOOKUP($A400,Sheet1!$B$3:$AH$1266,Sheet1!I$1+(Sheet1!$A$1-1)*10,FALSE)="---","---", (ROUND(VLOOKUP($A400,Sheet1!$B$3:$AH$1266,Sheet1!I$1+(Sheet1!$A$1-1)*10,FALSE),IF(VLOOKUP($A400,Sheet1!$B$3:$AH$1266,Sheet1!I$1+(Sheet1!$A$1-1)*10,FALSE)&gt;99999,-3,IF(VLOOKUP($A400,Sheet1!$B$3:$AH$1266,Sheet1!I$1+(Sheet1!$A$1-1)*10,FALSE)&gt;9999,-2,IF(VLOOKUP($A400,Sheet1!$B$3:$AH$1266,Sheet1!I$1+(Sheet1!$A$1-1)*10,FALSE)&gt;999,-1,0)))))))</f>
        <v>2280</v>
      </c>
      <c r="Z400" s="66">
        <f>IF(ISNA(VLOOKUP($A400,Sheet1!$B$3:$AH$1266,Sheet1!J$1+(Sheet1!$A$1-1)*10,FALSE))=TRUE,"---",IF(VLOOKUP($A400,Sheet1!$B$3:$AH$1266,Sheet1!J$1+(Sheet1!$A$1-1)*10,FALSE)="---","---", (ROUND(VLOOKUP($A400,Sheet1!$B$3:$AH$1266,Sheet1!J$1+(Sheet1!$A$1-1)*10,FALSE),IF(VLOOKUP($A400,Sheet1!$B$3:$AH$1266,Sheet1!J$1+(Sheet1!$A$1-1)*10,FALSE)&gt;99999,-3,IF(VLOOKUP($A400,Sheet1!$B$3:$AH$1266,Sheet1!J$1+(Sheet1!$A$1-1)*10,FALSE)&gt;9999,-2,IF(VLOOKUP($A400,Sheet1!$B$3:$AH$1266,Sheet1!J$1+(Sheet1!$A$1-1)*10,FALSE)&gt;999,-1,0)))))))</f>
        <v>3030</v>
      </c>
      <c r="AA400" s="66">
        <f>IF(ISNA(VLOOKUP($A400,Sheet1!$B$3:$AH$1266,Sheet1!K$1+(Sheet1!$A$1-1)*10,FALSE))=TRUE,"---",IF(VLOOKUP($A400,Sheet1!$B$3:$AH$1266,Sheet1!K$1+(Sheet1!$A$1-1)*10,FALSE)="---","---", (ROUND(VLOOKUP($A400,Sheet1!$B$3:$AH$1266,Sheet1!K$1+(Sheet1!$A$1-1)*10,FALSE),IF(VLOOKUP($A400,Sheet1!$B$3:$AH$1266,Sheet1!K$1+(Sheet1!$A$1-1)*10,FALSE)&gt;99999,-3,IF(VLOOKUP($A400,Sheet1!$B$3:$AH$1266,Sheet1!K$1+(Sheet1!$A$1-1)*10,FALSE)&gt;9999,-2,IF(VLOOKUP($A400,Sheet1!$B$3:$AH$1266,Sheet1!K$1+(Sheet1!$A$1-1)*10,FALSE)&gt;999,-1,0)))))))</f>
        <v>3640</v>
      </c>
      <c r="AB400" s="66">
        <f>IF(ISNA(VLOOKUP($A400,Sheet1!$B$3:$AH$1266,Sheet1!L$1+(Sheet1!$A$1-1)*10,FALSE))=TRUE,"---",IF(VLOOKUP($A400,Sheet1!$B$3:$AH$1266,Sheet1!L$1+(Sheet1!$A$1-1)*10,FALSE)="---","---", (ROUND(VLOOKUP($A400,Sheet1!$B$3:$AH$1266,Sheet1!L$1+(Sheet1!$A$1-1)*10,FALSE),IF(VLOOKUP($A400,Sheet1!$B$3:$AH$1266,Sheet1!L$1+(Sheet1!$A$1-1)*10,FALSE)&gt;99999,-3,IF(VLOOKUP($A400,Sheet1!$B$3:$AH$1266,Sheet1!L$1+(Sheet1!$A$1-1)*10,FALSE)&gt;9999,-2,IF(VLOOKUP($A400,Sheet1!$B$3:$AH$1266,Sheet1!L$1+(Sheet1!$A$1-1)*10,FALSE)&gt;999,-1,0)))))))</f>
        <v>4310</v>
      </c>
      <c r="AC400" s="66">
        <f>IF(ISNA(VLOOKUP($A400,Sheet1!$B$3:$AH$1266,Sheet1!M$1+(Sheet1!$A$1-1)*10,FALSE))=TRUE,"---",IF(VLOOKUP($A400,Sheet1!$B$3:$AH$1266,Sheet1!M$1+(Sheet1!$A$1-1)*10,FALSE)="---","---", (ROUND(VLOOKUP($A400,Sheet1!$B$3:$AH$1266,Sheet1!M$1+(Sheet1!$A$1-1)*10,FALSE),IF(VLOOKUP($A400,Sheet1!$B$3:$AH$1266,Sheet1!M$1+(Sheet1!$A$1-1)*10,FALSE)&gt;99999,-3,IF(VLOOKUP($A400,Sheet1!$B$3:$AH$1266,Sheet1!M$1+(Sheet1!$A$1-1)*10,FALSE)&gt;9999,-2,IF(VLOOKUP($A400,Sheet1!$B$3:$AH$1266,Sheet1!M$1+(Sheet1!$A$1-1)*10,FALSE)&gt;999,-1,0)))))))</f>
        <v>5040</v>
      </c>
      <c r="AD400" s="66">
        <f>IF(ISNA(VLOOKUP($A400,Sheet1!$B$3:$AH$1266,Sheet1!N$1+(Sheet1!$A$1-1)*10,FALSE))=TRUE,"---",IF(VLOOKUP($A400,Sheet1!$B$3:$AH$1266,Sheet1!N$1+(Sheet1!$A$1-1)*10,FALSE)="---","---", (ROUND(VLOOKUP($A400,Sheet1!$B$3:$AH$1266,Sheet1!N$1+(Sheet1!$A$1-1)*10,FALSE),IF(VLOOKUP($A400,Sheet1!$B$3:$AH$1266,Sheet1!N$1+(Sheet1!$A$1-1)*10,FALSE)&gt;99999,-3,IF(VLOOKUP($A400,Sheet1!$B$3:$AH$1266,Sheet1!N$1+(Sheet1!$A$1-1)*10,FALSE)&gt;9999,-2,IF(VLOOKUP($A400,Sheet1!$B$3:$AH$1266,Sheet1!N$1+(Sheet1!$A$1-1)*10,FALSE)&gt;999,-1,0)))))))</f>
        <v>6100</v>
      </c>
    </row>
    <row r="401" spans="1:30" ht="25.5" customHeight="1" x14ac:dyDescent="0.25">
      <c r="A401" s="125" t="s">
        <v>628</v>
      </c>
      <c r="B401" s="126" t="s">
        <v>629</v>
      </c>
      <c r="C401" s="125">
        <v>423227</v>
      </c>
      <c r="D401" s="125">
        <v>734307</v>
      </c>
      <c r="E401" s="70" t="s">
        <v>3065</v>
      </c>
      <c r="F401" s="139" t="s">
        <v>4405</v>
      </c>
      <c r="G401" s="127" t="s">
        <v>160</v>
      </c>
      <c r="H401" s="128">
        <v>29.7</v>
      </c>
      <c r="I401" s="112">
        <v>20520</v>
      </c>
      <c r="J401" s="140" t="s">
        <v>4405</v>
      </c>
      <c r="K401" s="127" t="s">
        <v>17</v>
      </c>
      <c r="L401" s="115">
        <v>1390</v>
      </c>
      <c r="M401" s="116">
        <v>46.8</v>
      </c>
      <c r="N401" s="127" t="s">
        <v>145</v>
      </c>
      <c r="O401" s="68">
        <f t="shared" si="12"/>
        <v>11.581558729147382</v>
      </c>
      <c r="P401" s="68">
        <f>IF(O401&lt;&gt;"",VLOOKUP($A401,Sheet4!$A$2:$O$1309,14,FALSE)*100,"")</f>
        <v>1.9382937806013412</v>
      </c>
      <c r="Q401" s="68">
        <f>IF(P401&lt;&gt;"",VLOOKUP($A401,Sheet4!$A$2:$O$1309,15,FALSE)*100,"")</f>
        <v>17.446226946700971</v>
      </c>
      <c r="R401" s="74">
        <f t="shared" si="13"/>
        <v>9</v>
      </c>
      <c r="S401" s="64" t="s">
        <v>4362</v>
      </c>
      <c r="T401" s="64" t="str">
        <f>IF(ISNA(VLOOKUP(A401,Sheet1!B$3:C$1266,2,FALSE)=TRUE),"NC",VLOOKUP(A401,Sheet1!B$3:C$1266,2,FALSE))</f>
        <v>Rural</v>
      </c>
      <c r="U401" s="65">
        <f>IF(ISNA(VLOOKUP($A401,Sheet1!$B$3:$AH$1266,Sheet1!E$1+(Sheet1!$A$1-1)*10,FALSE))=TRUE,"---",IF(VLOOKUP($A401,Sheet1!$B$3:$AH$1266,Sheet1!E$1+(Sheet1!$A$1-1)*10,FALSE)="---","---", (ROUND(VLOOKUP($A401,Sheet1!$B$3:$AH$1266,Sheet1!E$1+(Sheet1!$A$1-1)*10,FALSE),IF(VLOOKUP($A401,Sheet1!$B$3:$AH$1266,Sheet1!E$1+(Sheet1!$A$1-1)*10,FALSE)&gt;99999,-3,IF(VLOOKUP($A401,Sheet1!$B$3:$AH$1266,Sheet1!E$1+(Sheet1!$A$1-1)*10,FALSE)&gt;9999,-2,IF(VLOOKUP($A401,Sheet1!$B$3:$AH$1266,Sheet1!E$1+(Sheet1!$A$1-1)*10,FALSE)&gt;999,-1,0)))))))</f>
        <v>486</v>
      </c>
      <c r="V401" s="65">
        <f>IF(ISNA(VLOOKUP($A401,Sheet1!$B$3:$AH$1266,Sheet1!F$1+(Sheet1!$A$1-1)*10,FALSE))=TRUE,"---",IF(VLOOKUP($A401,Sheet1!$B$3:$AH$1266,Sheet1!F$1+(Sheet1!$A$1-1)*10,FALSE)="---","---", (ROUND(VLOOKUP($A401,Sheet1!$B$3:$AH$1266,Sheet1!F$1+(Sheet1!$A$1-1)*10,FALSE),IF(VLOOKUP($A401,Sheet1!$B$3:$AH$1266,Sheet1!F$1+(Sheet1!$A$1-1)*10,FALSE)&gt;99999,-3,IF(VLOOKUP($A401,Sheet1!$B$3:$AH$1266,Sheet1!F$1+(Sheet1!$A$1-1)*10,FALSE)&gt;9999,-2,IF(VLOOKUP($A401,Sheet1!$B$3:$AH$1266,Sheet1!F$1+(Sheet1!$A$1-1)*10,FALSE)&gt;999,-1,0)))))))</f>
        <v>579</v>
      </c>
      <c r="W401" s="65">
        <f>IF(ISNA(VLOOKUP($A401,Sheet1!$B$3:$AH$1266,Sheet1!G$1+(Sheet1!$A$1-1)*10,FALSE))=TRUE,"---",IF(VLOOKUP($A401,Sheet1!$B$3:$AH$1266,Sheet1!G$1+(Sheet1!$A$1-1)*10,FALSE)="---","---", (ROUND(VLOOKUP($A401,Sheet1!$B$3:$AH$1266,Sheet1!G$1+(Sheet1!$A$1-1)*10,FALSE),IF(VLOOKUP($A401,Sheet1!$B$3:$AH$1266,Sheet1!G$1+(Sheet1!$A$1-1)*10,FALSE)&gt;99999,-3,IF(VLOOKUP($A401,Sheet1!$B$3:$AH$1266,Sheet1!G$1+(Sheet1!$A$1-1)*10,FALSE)&gt;9999,-2,IF(VLOOKUP($A401,Sheet1!$B$3:$AH$1266,Sheet1!G$1+(Sheet1!$A$1-1)*10,FALSE)&gt;999,-1,0)))))))</f>
        <v>711</v>
      </c>
      <c r="X401" s="65">
        <f>IF(ISNA(VLOOKUP($A401,Sheet1!$B$3:$AH$1266,Sheet1!H$1+(Sheet1!$A$1-1)*10,FALSE))=TRUE,"---",IF(VLOOKUP($A401,Sheet1!$B$3:$AH$1266,Sheet1!H$1+(Sheet1!$A$1-1)*10,FALSE)="---","---", (ROUND(VLOOKUP($A401,Sheet1!$B$3:$AH$1266,Sheet1!H$1+(Sheet1!$A$1-1)*10,FALSE),IF(VLOOKUP($A401,Sheet1!$B$3:$AH$1266,Sheet1!H$1+(Sheet1!$A$1-1)*10,FALSE)&gt;99999,-3,IF(VLOOKUP($A401,Sheet1!$B$3:$AH$1266,Sheet1!H$1+(Sheet1!$A$1-1)*10,FALSE)&gt;9999,-2,IF(VLOOKUP($A401,Sheet1!$B$3:$AH$1266,Sheet1!H$1+(Sheet1!$A$1-1)*10,FALSE)&gt;999,-1,0)))))))</f>
        <v>1110</v>
      </c>
      <c r="Y401" s="65">
        <f>IF(ISNA(VLOOKUP($A401,Sheet1!$B$3:$AH$1266,Sheet1!I$1+(Sheet1!$A$1-1)*10,FALSE))=TRUE,"---",IF(VLOOKUP($A401,Sheet1!$B$3:$AH$1266,Sheet1!I$1+(Sheet1!$A$1-1)*10,FALSE)="---","---", (ROUND(VLOOKUP($A401,Sheet1!$B$3:$AH$1266,Sheet1!I$1+(Sheet1!$A$1-1)*10,FALSE),IF(VLOOKUP($A401,Sheet1!$B$3:$AH$1266,Sheet1!I$1+(Sheet1!$A$1-1)*10,FALSE)&gt;99999,-3,IF(VLOOKUP($A401,Sheet1!$B$3:$AH$1266,Sheet1!I$1+(Sheet1!$A$1-1)*10,FALSE)&gt;9999,-2,IF(VLOOKUP($A401,Sheet1!$B$3:$AH$1266,Sheet1!I$1+(Sheet1!$A$1-1)*10,FALSE)&gt;999,-1,0)))))))</f>
        <v>1450</v>
      </c>
      <c r="Z401" s="65">
        <f>IF(ISNA(VLOOKUP($A401,Sheet1!$B$3:$AH$1266,Sheet1!J$1+(Sheet1!$A$1-1)*10,FALSE))=TRUE,"---",IF(VLOOKUP($A401,Sheet1!$B$3:$AH$1266,Sheet1!J$1+(Sheet1!$A$1-1)*10,FALSE)="---","---", (ROUND(VLOOKUP($A401,Sheet1!$B$3:$AH$1266,Sheet1!J$1+(Sheet1!$A$1-1)*10,FALSE),IF(VLOOKUP($A401,Sheet1!$B$3:$AH$1266,Sheet1!J$1+(Sheet1!$A$1-1)*10,FALSE)&gt;99999,-3,IF(VLOOKUP($A401,Sheet1!$B$3:$AH$1266,Sheet1!J$1+(Sheet1!$A$1-1)*10,FALSE)&gt;9999,-2,IF(VLOOKUP($A401,Sheet1!$B$3:$AH$1266,Sheet1!J$1+(Sheet1!$A$1-1)*10,FALSE)&gt;999,-1,0)))))))</f>
        <v>1950</v>
      </c>
      <c r="AA401" s="65">
        <f>IF(ISNA(VLOOKUP($A401,Sheet1!$B$3:$AH$1266,Sheet1!K$1+(Sheet1!$A$1-1)*10,FALSE))=TRUE,"---",IF(VLOOKUP($A401,Sheet1!$B$3:$AH$1266,Sheet1!K$1+(Sheet1!$A$1-1)*10,FALSE)="---","---", (ROUND(VLOOKUP($A401,Sheet1!$B$3:$AH$1266,Sheet1!K$1+(Sheet1!$A$1-1)*10,FALSE),IF(VLOOKUP($A401,Sheet1!$B$3:$AH$1266,Sheet1!K$1+(Sheet1!$A$1-1)*10,FALSE)&gt;99999,-3,IF(VLOOKUP($A401,Sheet1!$B$3:$AH$1266,Sheet1!K$1+(Sheet1!$A$1-1)*10,FALSE)&gt;9999,-2,IF(VLOOKUP($A401,Sheet1!$B$3:$AH$1266,Sheet1!K$1+(Sheet1!$A$1-1)*10,FALSE)&gt;999,-1,0)))))))</f>
        <v>2380</v>
      </c>
      <c r="AB401" s="65">
        <f>IF(ISNA(VLOOKUP($A401,Sheet1!$B$3:$AH$1266,Sheet1!L$1+(Sheet1!$A$1-1)*10,FALSE))=TRUE,"---",IF(VLOOKUP($A401,Sheet1!$B$3:$AH$1266,Sheet1!L$1+(Sheet1!$A$1-1)*10,FALSE)="---","---", (ROUND(VLOOKUP($A401,Sheet1!$B$3:$AH$1266,Sheet1!L$1+(Sheet1!$A$1-1)*10,FALSE),IF(VLOOKUP($A401,Sheet1!$B$3:$AH$1266,Sheet1!L$1+(Sheet1!$A$1-1)*10,FALSE)&gt;99999,-3,IF(VLOOKUP($A401,Sheet1!$B$3:$AH$1266,Sheet1!L$1+(Sheet1!$A$1-1)*10,FALSE)&gt;9999,-2,IF(VLOOKUP($A401,Sheet1!$B$3:$AH$1266,Sheet1!L$1+(Sheet1!$A$1-1)*10,FALSE)&gt;999,-1,0)))))))</f>
        <v>2850</v>
      </c>
      <c r="AC401" s="65">
        <f>IF(ISNA(VLOOKUP($A401,Sheet1!$B$3:$AH$1266,Sheet1!M$1+(Sheet1!$A$1-1)*10,FALSE))=TRUE,"---",IF(VLOOKUP($A401,Sheet1!$B$3:$AH$1266,Sheet1!M$1+(Sheet1!$A$1-1)*10,FALSE)="---","---", (ROUND(VLOOKUP($A401,Sheet1!$B$3:$AH$1266,Sheet1!M$1+(Sheet1!$A$1-1)*10,FALSE),IF(VLOOKUP($A401,Sheet1!$B$3:$AH$1266,Sheet1!M$1+(Sheet1!$A$1-1)*10,FALSE)&gt;99999,-3,IF(VLOOKUP($A401,Sheet1!$B$3:$AH$1266,Sheet1!M$1+(Sheet1!$A$1-1)*10,FALSE)&gt;9999,-2,IF(VLOOKUP($A401,Sheet1!$B$3:$AH$1266,Sheet1!M$1+(Sheet1!$A$1-1)*10,FALSE)&gt;999,-1,0)))))))</f>
        <v>3380</v>
      </c>
      <c r="AD401" s="65">
        <f>IF(ISNA(VLOOKUP($A401,Sheet1!$B$3:$AH$1266,Sheet1!N$1+(Sheet1!$A$1-1)*10,FALSE))=TRUE,"---",IF(VLOOKUP($A401,Sheet1!$B$3:$AH$1266,Sheet1!N$1+(Sheet1!$A$1-1)*10,FALSE)="---","---", (ROUND(VLOOKUP($A401,Sheet1!$B$3:$AH$1266,Sheet1!N$1+(Sheet1!$A$1-1)*10,FALSE),IF(VLOOKUP($A401,Sheet1!$B$3:$AH$1266,Sheet1!N$1+(Sheet1!$A$1-1)*10,FALSE)&gt;99999,-3,IF(VLOOKUP($A401,Sheet1!$B$3:$AH$1266,Sheet1!N$1+(Sheet1!$A$1-1)*10,FALSE)&gt;9999,-2,IF(VLOOKUP($A401,Sheet1!$B$3:$AH$1266,Sheet1!N$1+(Sheet1!$A$1-1)*10,FALSE)&gt;999,-1,0)))))))</f>
        <v>4170</v>
      </c>
    </row>
    <row r="402" spans="1:30" ht="25.5" customHeight="1" x14ac:dyDescent="0.25">
      <c r="A402" s="304" t="s">
        <v>630</v>
      </c>
      <c r="B402" s="393" t="s">
        <v>631</v>
      </c>
      <c r="C402" s="304">
        <v>423202</v>
      </c>
      <c r="D402" s="304">
        <v>734413</v>
      </c>
      <c r="E402" s="305" t="s">
        <v>3065</v>
      </c>
      <c r="F402" s="345" t="s">
        <v>4570</v>
      </c>
      <c r="G402" s="351" t="s">
        <v>31</v>
      </c>
      <c r="H402" s="348">
        <v>32.6</v>
      </c>
      <c r="I402" s="377">
        <v>31486</v>
      </c>
      <c r="J402" s="379">
        <v>4.25</v>
      </c>
      <c r="K402" s="340" t="s">
        <v>4405</v>
      </c>
      <c r="L402" s="338">
        <v>1520</v>
      </c>
      <c r="M402" s="381">
        <v>46.6</v>
      </c>
      <c r="N402" s="340" t="s">
        <v>4405</v>
      </c>
      <c r="O402" s="328">
        <f t="shared" si="12"/>
        <v>5.6282318629824921</v>
      </c>
      <c r="P402" s="328">
        <f>IF(O402&lt;&gt;"",VLOOKUP($A402,Sheet4!$A$2:$O$1309,14,FALSE)*100,"")</f>
        <v>0.46742118854643522</v>
      </c>
      <c r="Q402" s="328">
        <f>IF(P402&lt;&gt;"",VLOOKUP($A402,Sheet4!$A$2:$O$1309,15,FALSE)*100,"")</f>
        <v>4.4854237879440202</v>
      </c>
      <c r="R402" s="358">
        <f t="shared" si="13"/>
        <v>20</v>
      </c>
      <c r="S402" s="357" t="s">
        <v>4362</v>
      </c>
      <c r="T402" s="357" t="str">
        <f>IF(ISNA(VLOOKUP(A402,Sheet1!B$3:C$1266,2,FALSE)=TRUE),"NC",VLOOKUP(A402,Sheet1!B$3:C$1266,2,FALSE))</f>
        <v>Rural10</v>
      </c>
      <c r="U402" s="385">
        <f>IF(ISNA(VLOOKUP($A402,Sheet1!$B$3:$AH$1266,Sheet1!E$1+(Sheet1!$A$1-1)*10,FALSE))=TRUE,"---",IF(VLOOKUP($A402,Sheet1!$B$3:$AH$1266,Sheet1!E$1+(Sheet1!$A$1-1)*10,FALSE)="---","---", (ROUND(VLOOKUP($A402,Sheet1!$B$3:$AH$1266,Sheet1!E$1+(Sheet1!$A$1-1)*10,FALSE),IF(VLOOKUP($A402,Sheet1!$B$3:$AH$1266,Sheet1!E$1+(Sheet1!$A$1-1)*10,FALSE)&gt;99999,-3,IF(VLOOKUP($A402,Sheet1!$B$3:$AH$1266,Sheet1!E$1+(Sheet1!$A$1-1)*10,FALSE)&gt;9999,-2,IF(VLOOKUP($A402,Sheet1!$B$3:$AH$1266,Sheet1!E$1+(Sheet1!$A$1-1)*10,FALSE)&gt;999,-1,0)))))))</f>
        <v>477</v>
      </c>
      <c r="V402" s="385">
        <f>IF(ISNA(VLOOKUP($A402,Sheet1!$B$3:$AH$1266,Sheet1!F$1+(Sheet1!$A$1-1)*10,FALSE))=TRUE,"---",IF(VLOOKUP($A402,Sheet1!$B$3:$AH$1266,Sheet1!F$1+(Sheet1!$A$1-1)*10,FALSE)="---","---", (ROUND(VLOOKUP($A402,Sheet1!$B$3:$AH$1266,Sheet1!F$1+(Sheet1!$A$1-1)*10,FALSE),IF(VLOOKUP($A402,Sheet1!$B$3:$AH$1266,Sheet1!F$1+(Sheet1!$A$1-1)*10,FALSE)&gt;99999,-3,IF(VLOOKUP($A402,Sheet1!$B$3:$AH$1266,Sheet1!F$1+(Sheet1!$A$1-1)*10,FALSE)&gt;9999,-2,IF(VLOOKUP($A402,Sheet1!$B$3:$AH$1266,Sheet1!F$1+(Sheet1!$A$1-1)*10,FALSE)&gt;999,-1,0)))))))</f>
        <v>562</v>
      </c>
      <c r="W402" s="385">
        <f>IF(ISNA(VLOOKUP($A402,Sheet1!$B$3:$AH$1266,Sheet1!G$1+(Sheet1!$A$1-1)*10,FALSE))=TRUE,"---",IF(VLOOKUP($A402,Sheet1!$B$3:$AH$1266,Sheet1!G$1+(Sheet1!$A$1-1)*10,FALSE)="---","---", (ROUND(VLOOKUP($A402,Sheet1!$B$3:$AH$1266,Sheet1!G$1+(Sheet1!$A$1-1)*10,FALSE),IF(VLOOKUP($A402,Sheet1!$B$3:$AH$1266,Sheet1!G$1+(Sheet1!$A$1-1)*10,FALSE)&gt;99999,-3,IF(VLOOKUP($A402,Sheet1!$B$3:$AH$1266,Sheet1!G$1+(Sheet1!$A$1-1)*10,FALSE)&gt;9999,-2,IF(VLOOKUP($A402,Sheet1!$B$3:$AH$1266,Sheet1!G$1+(Sheet1!$A$1-1)*10,FALSE)&gt;999,-1,0)))))))</f>
        <v>674</v>
      </c>
      <c r="X402" s="385">
        <f>IF(ISNA(VLOOKUP($A402,Sheet1!$B$3:$AH$1266,Sheet1!H$1+(Sheet1!$A$1-1)*10,FALSE))=TRUE,"---",IF(VLOOKUP($A402,Sheet1!$B$3:$AH$1266,Sheet1!H$1+(Sheet1!$A$1-1)*10,FALSE)="---","---", (ROUND(VLOOKUP($A402,Sheet1!$B$3:$AH$1266,Sheet1!H$1+(Sheet1!$A$1-1)*10,FALSE),IF(VLOOKUP($A402,Sheet1!$B$3:$AH$1266,Sheet1!H$1+(Sheet1!$A$1-1)*10,FALSE)&gt;99999,-3,IF(VLOOKUP($A402,Sheet1!$B$3:$AH$1266,Sheet1!H$1+(Sheet1!$A$1-1)*10,FALSE)&gt;9999,-2,IF(VLOOKUP($A402,Sheet1!$B$3:$AH$1266,Sheet1!H$1+(Sheet1!$A$1-1)*10,FALSE)&gt;999,-1,0)))))))</f>
        <v>997</v>
      </c>
      <c r="Y402" s="385">
        <f>IF(ISNA(VLOOKUP($A402,Sheet1!$B$3:$AH$1266,Sheet1!I$1+(Sheet1!$A$1-1)*10,FALSE))=TRUE,"---",IF(VLOOKUP($A402,Sheet1!$B$3:$AH$1266,Sheet1!I$1+(Sheet1!$A$1-1)*10,FALSE)="---","---", (ROUND(VLOOKUP($A402,Sheet1!$B$3:$AH$1266,Sheet1!I$1+(Sheet1!$A$1-1)*10,FALSE),IF(VLOOKUP($A402,Sheet1!$B$3:$AH$1266,Sheet1!I$1+(Sheet1!$A$1-1)*10,FALSE)&gt;99999,-3,IF(VLOOKUP($A402,Sheet1!$B$3:$AH$1266,Sheet1!I$1+(Sheet1!$A$1-1)*10,FALSE)&gt;9999,-2,IF(VLOOKUP($A402,Sheet1!$B$3:$AH$1266,Sheet1!I$1+(Sheet1!$A$1-1)*10,FALSE)&gt;999,-1,0)))))))</f>
        <v>1260</v>
      </c>
      <c r="Z402" s="385">
        <f>IF(ISNA(VLOOKUP($A402,Sheet1!$B$3:$AH$1266,Sheet1!J$1+(Sheet1!$A$1-1)*10,FALSE))=TRUE,"---",IF(VLOOKUP($A402,Sheet1!$B$3:$AH$1266,Sheet1!J$1+(Sheet1!$A$1-1)*10,FALSE)="---","---", (ROUND(VLOOKUP($A402,Sheet1!$B$3:$AH$1266,Sheet1!J$1+(Sheet1!$A$1-1)*10,FALSE),IF(VLOOKUP($A402,Sheet1!$B$3:$AH$1266,Sheet1!J$1+(Sheet1!$A$1-1)*10,FALSE)&gt;99999,-3,IF(VLOOKUP($A402,Sheet1!$B$3:$AH$1266,Sheet1!J$1+(Sheet1!$A$1-1)*10,FALSE)&gt;9999,-2,IF(VLOOKUP($A402,Sheet1!$B$3:$AH$1266,Sheet1!J$1+(Sheet1!$A$1-1)*10,FALSE)&gt;999,-1,0)))))))</f>
        <v>1630</v>
      </c>
      <c r="AA402" s="385">
        <f>IF(ISNA(VLOOKUP($A402,Sheet1!$B$3:$AH$1266,Sheet1!K$1+(Sheet1!$A$1-1)*10,FALSE))=TRUE,"---",IF(VLOOKUP($A402,Sheet1!$B$3:$AH$1266,Sheet1!K$1+(Sheet1!$A$1-1)*10,FALSE)="---","---", (ROUND(VLOOKUP($A402,Sheet1!$B$3:$AH$1266,Sheet1!K$1+(Sheet1!$A$1-1)*10,FALSE),IF(VLOOKUP($A402,Sheet1!$B$3:$AH$1266,Sheet1!K$1+(Sheet1!$A$1-1)*10,FALSE)&gt;99999,-3,IF(VLOOKUP($A402,Sheet1!$B$3:$AH$1266,Sheet1!K$1+(Sheet1!$A$1-1)*10,FALSE)&gt;9999,-2,IF(VLOOKUP($A402,Sheet1!$B$3:$AH$1266,Sheet1!K$1+(Sheet1!$A$1-1)*10,FALSE)&gt;999,-1,0)))))))</f>
        <v>1950</v>
      </c>
      <c r="AB402" s="385">
        <f>IF(ISNA(VLOOKUP($A402,Sheet1!$B$3:$AH$1266,Sheet1!L$1+(Sheet1!$A$1-1)*10,FALSE))=TRUE,"---",IF(VLOOKUP($A402,Sheet1!$B$3:$AH$1266,Sheet1!L$1+(Sheet1!$A$1-1)*10,FALSE)="---","---", (ROUND(VLOOKUP($A402,Sheet1!$B$3:$AH$1266,Sheet1!L$1+(Sheet1!$A$1-1)*10,FALSE),IF(VLOOKUP($A402,Sheet1!$B$3:$AH$1266,Sheet1!L$1+(Sheet1!$A$1-1)*10,FALSE)&gt;99999,-3,IF(VLOOKUP($A402,Sheet1!$B$3:$AH$1266,Sheet1!L$1+(Sheet1!$A$1-1)*10,FALSE)&gt;9999,-2,IF(VLOOKUP($A402,Sheet1!$B$3:$AH$1266,Sheet1!L$1+(Sheet1!$A$1-1)*10,FALSE)&gt;999,-1,0)))))))</f>
        <v>2300</v>
      </c>
      <c r="AC402" s="385">
        <f>IF(ISNA(VLOOKUP($A402,Sheet1!$B$3:$AH$1266,Sheet1!M$1+(Sheet1!$A$1-1)*10,FALSE))=TRUE,"---",IF(VLOOKUP($A402,Sheet1!$B$3:$AH$1266,Sheet1!M$1+(Sheet1!$A$1-1)*10,FALSE)="---","---", (ROUND(VLOOKUP($A402,Sheet1!$B$3:$AH$1266,Sheet1!M$1+(Sheet1!$A$1-1)*10,FALSE),IF(VLOOKUP($A402,Sheet1!$B$3:$AH$1266,Sheet1!M$1+(Sheet1!$A$1-1)*10,FALSE)&gt;99999,-3,IF(VLOOKUP($A402,Sheet1!$B$3:$AH$1266,Sheet1!M$1+(Sheet1!$A$1-1)*10,FALSE)&gt;9999,-2,IF(VLOOKUP($A402,Sheet1!$B$3:$AH$1266,Sheet1!M$1+(Sheet1!$A$1-1)*10,FALSE)&gt;999,-1,0)))))))</f>
        <v>2680</v>
      </c>
      <c r="AD402" s="385">
        <f>IF(ISNA(VLOOKUP($A402,Sheet1!$B$3:$AH$1266,Sheet1!N$1+(Sheet1!$A$1-1)*10,FALSE))=TRUE,"---",IF(VLOOKUP($A402,Sheet1!$B$3:$AH$1266,Sheet1!N$1+(Sheet1!$A$1-1)*10,FALSE)="---","---", (ROUND(VLOOKUP($A402,Sheet1!$B$3:$AH$1266,Sheet1!N$1+(Sheet1!$A$1-1)*10,FALSE),IF(VLOOKUP($A402,Sheet1!$B$3:$AH$1266,Sheet1!N$1+(Sheet1!$A$1-1)*10,FALSE)&gt;99999,-3,IF(VLOOKUP($A402,Sheet1!$B$3:$AH$1266,Sheet1!N$1+(Sheet1!$A$1-1)*10,FALSE)&gt;9999,-2,IF(VLOOKUP($A402,Sheet1!$B$3:$AH$1266,Sheet1!N$1+(Sheet1!$A$1-1)*10,FALSE)&gt;999,-1,0)))))))</f>
        <v>3230</v>
      </c>
    </row>
    <row r="403" spans="1:30" ht="25.5" customHeight="1" x14ac:dyDescent="0.25">
      <c r="A403" s="304"/>
      <c r="B403" s="346"/>
      <c r="C403" s="304"/>
      <c r="D403" s="304"/>
      <c r="E403" s="305" t="e">
        <v>#N/A</v>
      </c>
      <c r="F403" s="355"/>
      <c r="G403" s="372"/>
      <c r="H403" s="348"/>
      <c r="I403" s="378"/>
      <c r="J403" s="380"/>
      <c r="K403" s="341"/>
      <c r="L403" s="339"/>
      <c r="M403" s="382"/>
      <c r="N403" s="341"/>
      <c r="O403" s="329" t="str">
        <f t="shared" si="12"/>
        <v/>
      </c>
      <c r="P403" s="329" t="str">
        <f>IF(O403&lt;&gt;"",VLOOKUP($A403,Sheet4!$A$2:$O$1309,14,FALSE)*100,"")</f>
        <v/>
      </c>
      <c r="Q403" s="329" t="str">
        <f>IF(P403&lt;&gt;"",VLOOKUP($A403,Sheet4!$A$2:$O$1309,15,FALSE)*100,"")</f>
        <v/>
      </c>
      <c r="R403" s="357" t="str">
        <f t="shared" si="13"/>
        <v/>
      </c>
      <c r="S403" s="357" t="e">
        <v>#N/A</v>
      </c>
      <c r="T403" s="357" t="str">
        <f>IF(ISNA(VLOOKUP(A403,Sheet1!B$3:C$1266,2,FALSE)=TRUE),"ND",VLOOKUP(A403,Sheet1!B$3:C$1266,2,FALSE))</f>
        <v>ND</v>
      </c>
      <c r="U403" s="385" t="str">
        <f>IF(ISNA(VLOOKUP($A403,Sheet1!$B$3:$AH$1266,Sheet1!E$1+(Sheet1!$A$1-1)*10,FALSE))=TRUE,"---",IF(VLOOKUP($A403,Sheet1!$B$3:$AH$1266,Sheet1!E$1+(Sheet1!$A$1-1)*10,FALSE)="---","---", (ROUND(VLOOKUP($A403,Sheet1!$B$3:$AH$1266,Sheet1!E$1+(Sheet1!$A$1-1)*10,FALSE),IF(VLOOKUP($A403,Sheet1!$B$3:$AH$1266,Sheet1!E$1+(Sheet1!$A$1-1)*10,FALSE)&gt;99999,-3,IF(VLOOKUP($A403,Sheet1!$B$3:$AH$1266,Sheet1!E$1+(Sheet1!$A$1-1)*10,FALSE)&gt;9999,-2,IF(VLOOKUP($A403,Sheet1!$B$3:$AH$1266,Sheet1!E$1+(Sheet1!$A$1-1)*10,FALSE)&gt;999,-1,0)))))))</f>
        <v>---</v>
      </c>
      <c r="V403" s="385" t="str">
        <f>IF(ISNA(VLOOKUP($A403,Sheet1!$B$3:$AH$1266,Sheet1!F$1+(Sheet1!$A$1-1)*10,FALSE))=TRUE,"---",IF(VLOOKUP($A403,Sheet1!$B$3:$AH$1266,Sheet1!F$1+(Sheet1!$A$1-1)*10,FALSE)="---","---", (ROUND(VLOOKUP($A403,Sheet1!$B$3:$AH$1266,Sheet1!F$1+(Sheet1!$A$1-1)*10,FALSE),IF(VLOOKUP($A403,Sheet1!$B$3:$AH$1266,Sheet1!F$1+(Sheet1!$A$1-1)*10,FALSE)&gt;99999,-3,IF(VLOOKUP($A403,Sheet1!$B$3:$AH$1266,Sheet1!F$1+(Sheet1!$A$1-1)*10,FALSE)&gt;9999,-2,IF(VLOOKUP($A403,Sheet1!$B$3:$AH$1266,Sheet1!F$1+(Sheet1!$A$1-1)*10,FALSE)&gt;999,-1,0)))))))</f>
        <v>---</v>
      </c>
      <c r="W403" s="385" t="str">
        <f>IF(ISNA(VLOOKUP($A403,Sheet1!$B$3:$AH$1266,Sheet1!G$1+(Sheet1!$A$1-1)*10,FALSE))=TRUE,"---",IF(VLOOKUP($A403,Sheet1!$B$3:$AH$1266,Sheet1!G$1+(Sheet1!$A$1-1)*10,FALSE)="---","---", (ROUND(VLOOKUP($A403,Sheet1!$B$3:$AH$1266,Sheet1!G$1+(Sheet1!$A$1-1)*10,FALSE),IF(VLOOKUP($A403,Sheet1!$B$3:$AH$1266,Sheet1!G$1+(Sheet1!$A$1-1)*10,FALSE)&gt;99999,-3,IF(VLOOKUP($A403,Sheet1!$B$3:$AH$1266,Sheet1!G$1+(Sheet1!$A$1-1)*10,FALSE)&gt;9999,-2,IF(VLOOKUP($A403,Sheet1!$B$3:$AH$1266,Sheet1!G$1+(Sheet1!$A$1-1)*10,FALSE)&gt;999,-1,0)))))))</f>
        <v>---</v>
      </c>
      <c r="X403" s="385" t="str">
        <f>IF(ISNA(VLOOKUP($A403,Sheet1!$B$3:$AH$1266,Sheet1!H$1+(Sheet1!$A$1-1)*10,FALSE))=TRUE,"---",IF(VLOOKUP($A403,Sheet1!$B$3:$AH$1266,Sheet1!H$1+(Sheet1!$A$1-1)*10,FALSE)="---","---", (ROUND(VLOOKUP($A403,Sheet1!$B$3:$AH$1266,Sheet1!H$1+(Sheet1!$A$1-1)*10,FALSE),IF(VLOOKUP($A403,Sheet1!$B$3:$AH$1266,Sheet1!H$1+(Sheet1!$A$1-1)*10,FALSE)&gt;99999,-3,IF(VLOOKUP($A403,Sheet1!$B$3:$AH$1266,Sheet1!H$1+(Sheet1!$A$1-1)*10,FALSE)&gt;9999,-2,IF(VLOOKUP($A403,Sheet1!$B$3:$AH$1266,Sheet1!H$1+(Sheet1!$A$1-1)*10,FALSE)&gt;999,-1,0)))))))</f>
        <v>---</v>
      </c>
      <c r="Y403" s="385" t="str">
        <f>IF(ISNA(VLOOKUP($A403,Sheet1!$B$3:$AH$1266,Sheet1!I$1+(Sheet1!$A$1-1)*10,FALSE))=TRUE,"---",IF(VLOOKUP($A403,Sheet1!$B$3:$AH$1266,Sheet1!I$1+(Sheet1!$A$1-1)*10,FALSE)="---","---", (ROUND(VLOOKUP($A403,Sheet1!$B$3:$AH$1266,Sheet1!I$1+(Sheet1!$A$1-1)*10,FALSE),IF(VLOOKUP($A403,Sheet1!$B$3:$AH$1266,Sheet1!I$1+(Sheet1!$A$1-1)*10,FALSE)&gt;99999,-3,IF(VLOOKUP($A403,Sheet1!$B$3:$AH$1266,Sheet1!I$1+(Sheet1!$A$1-1)*10,FALSE)&gt;9999,-2,IF(VLOOKUP($A403,Sheet1!$B$3:$AH$1266,Sheet1!I$1+(Sheet1!$A$1-1)*10,FALSE)&gt;999,-1,0)))))))</f>
        <v>---</v>
      </c>
      <c r="Z403" s="385" t="str">
        <f>IF(ISNA(VLOOKUP($A403,Sheet1!$B$3:$AH$1266,Sheet1!J$1+(Sheet1!$A$1-1)*10,FALSE))=TRUE,"---",IF(VLOOKUP($A403,Sheet1!$B$3:$AH$1266,Sheet1!J$1+(Sheet1!$A$1-1)*10,FALSE)="---","---", (ROUND(VLOOKUP($A403,Sheet1!$B$3:$AH$1266,Sheet1!J$1+(Sheet1!$A$1-1)*10,FALSE),IF(VLOOKUP($A403,Sheet1!$B$3:$AH$1266,Sheet1!J$1+(Sheet1!$A$1-1)*10,FALSE)&gt;99999,-3,IF(VLOOKUP($A403,Sheet1!$B$3:$AH$1266,Sheet1!J$1+(Sheet1!$A$1-1)*10,FALSE)&gt;9999,-2,IF(VLOOKUP($A403,Sheet1!$B$3:$AH$1266,Sheet1!J$1+(Sheet1!$A$1-1)*10,FALSE)&gt;999,-1,0)))))))</f>
        <v>---</v>
      </c>
      <c r="AA403" s="385" t="str">
        <f>IF(ISNA(VLOOKUP($A403,Sheet1!$B$3:$AH$1266,Sheet1!K$1+(Sheet1!$A$1-1)*10,FALSE))=TRUE,"---",IF(VLOOKUP($A403,Sheet1!$B$3:$AH$1266,Sheet1!K$1+(Sheet1!$A$1-1)*10,FALSE)="---","---", (ROUND(VLOOKUP($A403,Sheet1!$B$3:$AH$1266,Sheet1!K$1+(Sheet1!$A$1-1)*10,FALSE),IF(VLOOKUP($A403,Sheet1!$B$3:$AH$1266,Sheet1!K$1+(Sheet1!$A$1-1)*10,FALSE)&gt;99999,-3,IF(VLOOKUP($A403,Sheet1!$B$3:$AH$1266,Sheet1!K$1+(Sheet1!$A$1-1)*10,FALSE)&gt;9999,-2,IF(VLOOKUP($A403,Sheet1!$B$3:$AH$1266,Sheet1!K$1+(Sheet1!$A$1-1)*10,FALSE)&gt;999,-1,0)))))))</f>
        <v>---</v>
      </c>
      <c r="AB403" s="385" t="str">
        <f>IF(ISNA(VLOOKUP($A403,Sheet1!$B$3:$AH$1266,Sheet1!L$1+(Sheet1!$A$1-1)*10,FALSE))=TRUE,"---",IF(VLOOKUP($A403,Sheet1!$B$3:$AH$1266,Sheet1!L$1+(Sheet1!$A$1-1)*10,FALSE)="---","---", (ROUND(VLOOKUP($A403,Sheet1!$B$3:$AH$1266,Sheet1!L$1+(Sheet1!$A$1-1)*10,FALSE),IF(VLOOKUP($A403,Sheet1!$B$3:$AH$1266,Sheet1!L$1+(Sheet1!$A$1-1)*10,FALSE)&gt;99999,-3,IF(VLOOKUP($A403,Sheet1!$B$3:$AH$1266,Sheet1!L$1+(Sheet1!$A$1-1)*10,FALSE)&gt;9999,-2,IF(VLOOKUP($A403,Sheet1!$B$3:$AH$1266,Sheet1!L$1+(Sheet1!$A$1-1)*10,FALSE)&gt;999,-1,0)))))))</f>
        <v>---</v>
      </c>
      <c r="AC403" s="385" t="str">
        <f>IF(ISNA(VLOOKUP($A403,Sheet1!$B$3:$AH$1266,Sheet1!M$1+(Sheet1!$A$1-1)*10,FALSE))=TRUE,"---",IF(VLOOKUP($A403,Sheet1!$B$3:$AH$1266,Sheet1!M$1+(Sheet1!$A$1-1)*10,FALSE)="---","---", (ROUND(VLOOKUP($A403,Sheet1!$B$3:$AH$1266,Sheet1!M$1+(Sheet1!$A$1-1)*10,FALSE),IF(VLOOKUP($A403,Sheet1!$B$3:$AH$1266,Sheet1!M$1+(Sheet1!$A$1-1)*10,FALSE)&gt;99999,-3,IF(VLOOKUP($A403,Sheet1!$B$3:$AH$1266,Sheet1!M$1+(Sheet1!$A$1-1)*10,FALSE)&gt;9999,-2,IF(VLOOKUP($A403,Sheet1!$B$3:$AH$1266,Sheet1!M$1+(Sheet1!$A$1-1)*10,FALSE)&gt;999,-1,0)))))))</f>
        <v>---</v>
      </c>
      <c r="AD403" s="385" t="str">
        <f>IF(ISNA(VLOOKUP($A403,Sheet1!$B$3:$AH$1266,Sheet1!N$1+(Sheet1!$A$1-1)*10,FALSE))=TRUE,"---",IF(VLOOKUP($A403,Sheet1!$B$3:$AH$1266,Sheet1!N$1+(Sheet1!$A$1-1)*10,FALSE)="---","---", (ROUND(VLOOKUP($A403,Sheet1!$B$3:$AH$1266,Sheet1!N$1+(Sheet1!$A$1-1)*10,FALSE),IF(VLOOKUP($A403,Sheet1!$B$3:$AH$1266,Sheet1!N$1+(Sheet1!$A$1-1)*10,FALSE)&gt;99999,-3,IF(VLOOKUP($A403,Sheet1!$B$3:$AH$1266,Sheet1!N$1+(Sheet1!$A$1-1)*10,FALSE)&gt;9999,-2,IF(VLOOKUP($A403,Sheet1!$B$3:$AH$1266,Sheet1!N$1+(Sheet1!$A$1-1)*10,FALSE)&gt;999,-1,0)))))))</f>
        <v>---</v>
      </c>
    </row>
    <row r="404" spans="1:30" ht="25.5" customHeight="1" x14ac:dyDescent="0.25">
      <c r="A404" s="125" t="s">
        <v>632</v>
      </c>
      <c r="B404" s="126" t="s">
        <v>633</v>
      </c>
      <c r="C404" s="125">
        <v>423349</v>
      </c>
      <c r="D404" s="125">
        <v>735542</v>
      </c>
      <c r="E404" s="70" t="s">
        <v>3007</v>
      </c>
      <c r="F404" s="139" t="s">
        <v>4405</v>
      </c>
      <c r="G404" s="127" t="s">
        <v>160</v>
      </c>
      <c r="H404" s="128">
        <v>17.8</v>
      </c>
      <c r="I404" s="112">
        <v>19089</v>
      </c>
      <c r="J404" s="140" t="s">
        <v>4405</v>
      </c>
      <c r="K404" s="127" t="s">
        <v>17</v>
      </c>
      <c r="L404" s="115">
        <v>935</v>
      </c>
      <c r="M404" s="116">
        <v>52.5</v>
      </c>
      <c r="N404" s="127" t="s">
        <v>145</v>
      </c>
      <c r="O404" s="68">
        <f t="shared" si="12"/>
        <v>44.726541571664995</v>
      </c>
      <c r="P404" s="68">
        <f>IF(O404&lt;&gt;"",VLOOKUP($A404,Sheet4!$A$2:$O$1309,14,FALSE)*100,"")</f>
        <v>3.8712944437674812</v>
      </c>
      <c r="Q404" s="68">
        <f>IF(P404&lt;&gt;"",VLOOKUP($A404,Sheet4!$A$2:$O$1309,15,FALSE)*100,"")</f>
        <v>32.072477727795381</v>
      </c>
      <c r="R404" s="74">
        <f t="shared" si="13"/>
        <v>2</v>
      </c>
      <c r="S404" s="64" t="s">
        <v>4362</v>
      </c>
      <c r="T404" s="64" t="str">
        <f>IF(ISNA(VLOOKUP(A404,Sheet1!B$3:C$1266,2,FALSE)=TRUE),"NC",VLOOKUP(A404,Sheet1!B$3:C$1266,2,FALSE))</f>
        <v>Rural</v>
      </c>
      <c r="U404" s="65">
        <f>IF(ISNA(VLOOKUP($A404,Sheet1!$B$3:$AH$1266,Sheet1!E$1+(Sheet1!$A$1-1)*10,FALSE))=TRUE,"---",IF(VLOOKUP($A404,Sheet1!$B$3:$AH$1266,Sheet1!E$1+(Sheet1!$A$1-1)*10,FALSE)="---","---", (ROUND(VLOOKUP($A404,Sheet1!$B$3:$AH$1266,Sheet1!E$1+(Sheet1!$A$1-1)*10,FALSE),IF(VLOOKUP($A404,Sheet1!$B$3:$AH$1266,Sheet1!E$1+(Sheet1!$A$1-1)*10,FALSE)&gt;99999,-3,IF(VLOOKUP($A404,Sheet1!$B$3:$AH$1266,Sheet1!E$1+(Sheet1!$A$1-1)*10,FALSE)&gt;9999,-2,IF(VLOOKUP($A404,Sheet1!$B$3:$AH$1266,Sheet1!E$1+(Sheet1!$A$1-1)*10,FALSE)&gt;999,-1,0)))))))</f>
        <v>538</v>
      </c>
      <c r="V404" s="65">
        <f>IF(ISNA(VLOOKUP($A404,Sheet1!$B$3:$AH$1266,Sheet1!F$1+(Sheet1!$A$1-1)*10,FALSE))=TRUE,"---",IF(VLOOKUP($A404,Sheet1!$B$3:$AH$1266,Sheet1!F$1+(Sheet1!$A$1-1)*10,FALSE)="---","---", (ROUND(VLOOKUP($A404,Sheet1!$B$3:$AH$1266,Sheet1!F$1+(Sheet1!$A$1-1)*10,FALSE),IF(VLOOKUP($A404,Sheet1!$B$3:$AH$1266,Sheet1!F$1+(Sheet1!$A$1-1)*10,FALSE)&gt;99999,-3,IF(VLOOKUP($A404,Sheet1!$B$3:$AH$1266,Sheet1!F$1+(Sheet1!$A$1-1)*10,FALSE)&gt;9999,-2,IF(VLOOKUP($A404,Sheet1!$B$3:$AH$1266,Sheet1!F$1+(Sheet1!$A$1-1)*10,FALSE)&gt;999,-1,0)))))))</f>
        <v>668</v>
      </c>
      <c r="W404" s="65">
        <f>IF(ISNA(VLOOKUP($A404,Sheet1!$B$3:$AH$1266,Sheet1!G$1+(Sheet1!$A$1-1)*10,FALSE))=TRUE,"---",IF(VLOOKUP($A404,Sheet1!$B$3:$AH$1266,Sheet1!G$1+(Sheet1!$A$1-1)*10,FALSE)="---","---", (ROUND(VLOOKUP($A404,Sheet1!$B$3:$AH$1266,Sheet1!G$1+(Sheet1!$A$1-1)*10,FALSE),IF(VLOOKUP($A404,Sheet1!$B$3:$AH$1266,Sheet1!G$1+(Sheet1!$A$1-1)*10,FALSE)&gt;99999,-3,IF(VLOOKUP($A404,Sheet1!$B$3:$AH$1266,Sheet1!G$1+(Sheet1!$A$1-1)*10,FALSE)&gt;9999,-2,IF(VLOOKUP($A404,Sheet1!$B$3:$AH$1266,Sheet1!G$1+(Sheet1!$A$1-1)*10,FALSE)&gt;999,-1,0)))))))</f>
        <v>854</v>
      </c>
      <c r="X404" s="65">
        <f>IF(ISNA(VLOOKUP($A404,Sheet1!$B$3:$AH$1266,Sheet1!H$1+(Sheet1!$A$1-1)*10,FALSE))=TRUE,"---",IF(VLOOKUP($A404,Sheet1!$B$3:$AH$1266,Sheet1!H$1+(Sheet1!$A$1-1)*10,FALSE)="---","---", (ROUND(VLOOKUP($A404,Sheet1!$B$3:$AH$1266,Sheet1!H$1+(Sheet1!$A$1-1)*10,FALSE),IF(VLOOKUP($A404,Sheet1!$B$3:$AH$1266,Sheet1!H$1+(Sheet1!$A$1-1)*10,FALSE)&gt;99999,-3,IF(VLOOKUP($A404,Sheet1!$B$3:$AH$1266,Sheet1!H$1+(Sheet1!$A$1-1)*10,FALSE)&gt;9999,-2,IF(VLOOKUP($A404,Sheet1!$B$3:$AH$1266,Sheet1!H$1+(Sheet1!$A$1-1)*10,FALSE)&gt;999,-1,0)))))))</f>
        <v>1430</v>
      </c>
      <c r="Y404" s="65">
        <f>IF(ISNA(VLOOKUP($A404,Sheet1!$B$3:$AH$1266,Sheet1!I$1+(Sheet1!$A$1-1)*10,FALSE))=TRUE,"---",IF(VLOOKUP($A404,Sheet1!$B$3:$AH$1266,Sheet1!I$1+(Sheet1!$A$1-1)*10,FALSE)="---","---", (ROUND(VLOOKUP($A404,Sheet1!$B$3:$AH$1266,Sheet1!I$1+(Sheet1!$A$1-1)*10,FALSE),IF(VLOOKUP($A404,Sheet1!$B$3:$AH$1266,Sheet1!I$1+(Sheet1!$A$1-1)*10,FALSE)&gt;99999,-3,IF(VLOOKUP($A404,Sheet1!$B$3:$AH$1266,Sheet1!I$1+(Sheet1!$A$1-1)*10,FALSE)&gt;9999,-2,IF(VLOOKUP($A404,Sheet1!$B$3:$AH$1266,Sheet1!I$1+(Sheet1!$A$1-1)*10,FALSE)&gt;999,-1,0)))))))</f>
        <v>1920</v>
      </c>
      <c r="Z404" s="65">
        <f>IF(ISNA(VLOOKUP($A404,Sheet1!$B$3:$AH$1266,Sheet1!J$1+(Sheet1!$A$1-1)*10,FALSE))=TRUE,"---",IF(VLOOKUP($A404,Sheet1!$B$3:$AH$1266,Sheet1!J$1+(Sheet1!$A$1-1)*10,FALSE)="---","---", (ROUND(VLOOKUP($A404,Sheet1!$B$3:$AH$1266,Sheet1!J$1+(Sheet1!$A$1-1)*10,FALSE),IF(VLOOKUP($A404,Sheet1!$B$3:$AH$1266,Sheet1!J$1+(Sheet1!$A$1-1)*10,FALSE)&gt;99999,-3,IF(VLOOKUP($A404,Sheet1!$B$3:$AH$1266,Sheet1!J$1+(Sheet1!$A$1-1)*10,FALSE)&gt;9999,-2,IF(VLOOKUP($A404,Sheet1!$B$3:$AH$1266,Sheet1!J$1+(Sheet1!$A$1-1)*10,FALSE)&gt;999,-1,0)))))))</f>
        <v>2630</v>
      </c>
      <c r="AA404" s="65">
        <f>IF(ISNA(VLOOKUP($A404,Sheet1!$B$3:$AH$1266,Sheet1!K$1+(Sheet1!$A$1-1)*10,FALSE))=TRUE,"---",IF(VLOOKUP($A404,Sheet1!$B$3:$AH$1266,Sheet1!K$1+(Sheet1!$A$1-1)*10,FALSE)="---","---", (ROUND(VLOOKUP($A404,Sheet1!$B$3:$AH$1266,Sheet1!K$1+(Sheet1!$A$1-1)*10,FALSE),IF(VLOOKUP($A404,Sheet1!$B$3:$AH$1266,Sheet1!K$1+(Sheet1!$A$1-1)*10,FALSE)&gt;99999,-3,IF(VLOOKUP($A404,Sheet1!$B$3:$AH$1266,Sheet1!K$1+(Sheet1!$A$1-1)*10,FALSE)&gt;9999,-2,IF(VLOOKUP($A404,Sheet1!$B$3:$AH$1266,Sheet1!K$1+(Sheet1!$A$1-1)*10,FALSE)&gt;999,-1,0)))))))</f>
        <v>3250</v>
      </c>
      <c r="AB404" s="65">
        <f>IF(ISNA(VLOOKUP($A404,Sheet1!$B$3:$AH$1266,Sheet1!L$1+(Sheet1!$A$1-1)*10,FALSE))=TRUE,"---",IF(VLOOKUP($A404,Sheet1!$B$3:$AH$1266,Sheet1!L$1+(Sheet1!$A$1-1)*10,FALSE)="---","---", (ROUND(VLOOKUP($A404,Sheet1!$B$3:$AH$1266,Sheet1!L$1+(Sheet1!$A$1-1)*10,FALSE),IF(VLOOKUP($A404,Sheet1!$B$3:$AH$1266,Sheet1!L$1+(Sheet1!$A$1-1)*10,FALSE)&gt;99999,-3,IF(VLOOKUP($A404,Sheet1!$B$3:$AH$1266,Sheet1!L$1+(Sheet1!$A$1-1)*10,FALSE)&gt;9999,-2,IF(VLOOKUP($A404,Sheet1!$B$3:$AH$1266,Sheet1!L$1+(Sheet1!$A$1-1)*10,FALSE)&gt;999,-1,0)))))))</f>
        <v>3930</v>
      </c>
      <c r="AC404" s="65">
        <f>IF(ISNA(VLOOKUP($A404,Sheet1!$B$3:$AH$1266,Sheet1!M$1+(Sheet1!$A$1-1)*10,FALSE))=TRUE,"---",IF(VLOOKUP($A404,Sheet1!$B$3:$AH$1266,Sheet1!M$1+(Sheet1!$A$1-1)*10,FALSE)="---","---", (ROUND(VLOOKUP($A404,Sheet1!$B$3:$AH$1266,Sheet1!M$1+(Sheet1!$A$1-1)*10,FALSE),IF(VLOOKUP($A404,Sheet1!$B$3:$AH$1266,Sheet1!M$1+(Sheet1!$A$1-1)*10,FALSE)&gt;99999,-3,IF(VLOOKUP($A404,Sheet1!$B$3:$AH$1266,Sheet1!M$1+(Sheet1!$A$1-1)*10,FALSE)&gt;9999,-2,IF(VLOOKUP($A404,Sheet1!$B$3:$AH$1266,Sheet1!M$1+(Sheet1!$A$1-1)*10,FALSE)&gt;999,-1,0)))))))</f>
        <v>4680</v>
      </c>
      <c r="AD404" s="65">
        <f>IF(ISNA(VLOOKUP($A404,Sheet1!$B$3:$AH$1266,Sheet1!N$1+(Sheet1!$A$1-1)*10,FALSE))=TRUE,"---",IF(VLOOKUP($A404,Sheet1!$B$3:$AH$1266,Sheet1!N$1+(Sheet1!$A$1-1)*10,FALSE)="---","---", (ROUND(VLOOKUP($A404,Sheet1!$B$3:$AH$1266,Sheet1!N$1+(Sheet1!$A$1-1)*10,FALSE),IF(VLOOKUP($A404,Sheet1!$B$3:$AH$1266,Sheet1!N$1+(Sheet1!$A$1-1)*10,FALSE)&gt;99999,-3,IF(VLOOKUP($A404,Sheet1!$B$3:$AH$1266,Sheet1!N$1+(Sheet1!$A$1-1)*10,FALSE)&gt;9999,-2,IF(VLOOKUP($A404,Sheet1!$B$3:$AH$1266,Sheet1!N$1+(Sheet1!$A$1-1)*10,FALSE)&gt;999,-1,0)))))))</f>
        <v>5810</v>
      </c>
    </row>
    <row r="405" spans="1:30" ht="25.5" customHeight="1" x14ac:dyDescent="0.25">
      <c r="A405" s="133" t="s">
        <v>634</v>
      </c>
      <c r="B405" s="141" t="s">
        <v>635</v>
      </c>
      <c r="C405" s="133">
        <v>423215</v>
      </c>
      <c r="D405" s="133">
        <v>735206</v>
      </c>
      <c r="E405" s="67" t="s">
        <v>3007</v>
      </c>
      <c r="F405" s="135" t="s">
        <v>4405</v>
      </c>
      <c r="G405" s="118" t="s">
        <v>160</v>
      </c>
      <c r="H405" s="136">
        <v>28.1</v>
      </c>
      <c r="I405" s="119">
        <v>19339</v>
      </c>
      <c r="J405" s="137" t="s">
        <v>4405</v>
      </c>
      <c r="K405" s="118" t="s">
        <v>17</v>
      </c>
      <c r="L405" s="122">
        <v>3720</v>
      </c>
      <c r="M405" s="123">
        <v>132</v>
      </c>
      <c r="N405" s="118" t="s">
        <v>145</v>
      </c>
      <c r="O405" s="71">
        <f t="shared" si="12"/>
        <v>3.1648467233673943</v>
      </c>
      <c r="P405" s="71">
        <f>IF(O405&lt;&gt;"",VLOOKUP($A405,Sheet4!$A$2:$O$1309,14,FALSE)*100,"")</f>
        <v>1.2802713392863652</v>
      </c>
      <c r="Q405" s="71">
        <f>IF(P405&lt;&gt;"",VLOOKUP($A405,Sheet4!$A$2:$O$1309,15,FALSE)*100,"")</f>
        <v>11.857243794265859</v>
      </c>
      <c r="R405" s="73">
        <f t="shared" si="13"/>
        <v>30</v>
      </c>
      <c r="S405" s="63" t="s">
        <v>4362</v>
      </c>
      <c r="T405" s="63" t="str">
        <f>IF(ISNA(VLOOKUP(A405,Sheet1!B$3:C$1266,2,FALSE)=TRUE),"NC",VLOOKUP(A405,Sheet1!B$3:C$1266,2,FALSE))</f>
        <v>Rural</v>
      </c>
      <c r="U405" s="66">
        <f>IF(ISNA(VLOOKUP($A405,Sheet1!$B$3:$AH$1266,Sheet1!E$1+(Sheet1!$A$1-1)*10,FALSE))=TRUE,"---",IF(VLOOKUP($A405,Sheet1!$B$3:$AH$1266,Sheet1!E$1+(Sheet1!$A$1-1)*10,FALSE)="---","---", (ROUND(VLOOKUP($A405,Sheet1!$B$3:$AH$1266,Sheet1!E$1+(Sheet1!$A$1-1)*10,FALSE),IF(VLOOKUP($A405,Sheet1!$B$3:$AH$1266,Sheet1!E$1+(Sheet1!$A$1-1)*10,FALSE)&gt;99999,-3,IF(VLOOKUP($A405,Sheet1!$B$3:$AH$1266,Sheet1!E$1+(Sheet1!$A$1-1)*10,FALSE)&gt;9999,-2,IF(VLOOKUP($A405,Sheet1!$B$3:$AH$1266,Sheet1!E$1+(Sheet1!$A$1-1)*10,FALSE)&gt;999,-1,0)))))))</f>
        <v>726</v>
      </c>
      <c r="V405" s="66">
        <f>IF(ISNA(VLOOKUP($A405,Sheet1!$B$3:$AH$1266,Sheet1!F$1+(Sheet1!$A$1-1)*10,FALSE))=TRUE,"---",IF(VLOOKUP($A405,Sheet1!$B$3:$AH$1266,Sheet1!F$1+(Sheet1!$A$1-1)*10,FALSE)="---","---", (ROUND(VLOOKUP($A405,Sheet1!$B$3:$AH$1266,Sheet1!F$1+(Sheet1!$A$1-1)*10,FALSE),IF(VLOOKUP($A405,Sheet1!$B$3:$AH$1266,Sheet1!F$1+(Sheet1!$A$1-1)*10,FALSE)&gt;99999,-3,IF(VLOOKUP($A405,Sheet1!$B$3:$AH$1266,Sheet1!F$1+(Sheet1!$A$1-1)*10,FALSE)&gt;9999,-2,IF(VLOOKUP($A405,Sheet1!$B$3:$AH$1266,Sheet1!F$1+(Sheet1!$A$1-1)*10,FALSE)&gt;999,-1,0)))))))</f>
        <v>892</v>
      </c>
      <c r="W405" s="66">
        <f>IF(ISNA(VLOOKUP($A405,Sheet1!$B$3:$AH$1266,Sheet1!G$1+(Sheet1!$A$1-1)*10,FALSE))=TRUE,"---",IF(VLOOKUP($A405,Sheet1!$B$3:$AH$1266,Sheet1!G$1+(Sheet1!$A$1-1)*10,FALSE)="---","---", (ROUND(VLOOKUP($A405,Sheet1!$B$3:$AH$1266,Sheet1!G$1+(Sheet1!$A$1-1)*10,FALSE),IF(VLOOKUP($A405,Sheet1!$B$3:$AH$1266,Sheet1!G$1+(Sheet1!$A$1-1)*10,FALSE)&gt;99999,-3,IF(VLOOKUP($A405,Sheet1!$B$3:$AH$1266,Sheet1!G$1+(Sheet1!$A$1-1)*10,FALSE)&gt;9999,-2,IF(VLOOKUP($A405,Sheet1!$B$3:$AH$1266,Sheet1!G$1+(Sheet1!$A$1-1)*10,FALSE)&gt;999,-1,0)))))))</f>
        <v>1130</v>
      </c>
      <c r="X405" s="66">
        <f>IF(ISNA(VLOOKUP($A405,Sheet1!$B$3:$AH$1266,Sheet1!H$1+(Sheet1!$A$1-1)*10,FALSE))=TRUE,"---",IF(VLOOKUP($A405,Sheet1!$B$3:$AH$1266,Sheet1!H$1+(Sheet1!$A$1-1)*10,FALSE)="---","---", (ROUND(VLOOKUP($A405,Sheet1!$B$3:$AH$1266,Sheet1!H$1+(Sheet1!$A$1-1)*10,FALSE),IF(VLOOKUP($A405,Sheet1!$B$3:$AH$1266,Sheet1!H$1+(Sheet1!$A$1-1)*10,FALSE)&gt;99999,-3,IF(VLOOKUP($A405,Sheet1!$B$3:$AH$1266,Sheet1!H$1+(Sheet1!$A$1-1)*10,FALSE)&gt;9999,-2,IF(VLOOKUP($A405,Sheet1!$B$3:$AH$1266,Sheet1!H$1+(Sheet1!$A$1-1)*10,FALSE)&gt;999,-1,0)))))))</f>
        <v>1860</v>
      </c>
      <c r="Y405" s="66">
        <f>IF(ISNA(VLOOKUP($A405,Sheet1!$B$3:$AH$1266,Sheet1!I$1+(Sheet1!$A$1-1)*10,FALSE))=TRUE,"---",IF(VLOOKUP($A405,Sheet1!$B$3:$AH$1266,Sheet1!I$1+(Sheet1!$A$1-1)*10,FALSE)="---","---", (ROUND(VLOOKUP($A405,Sheet1!$B$3:$AH$1266,Sheet1!I$1+(Sheet1!$A$1-1)*10,FALSE),IF(VLOOKUP($A405,Sheet1!$B$3:$AH$1266,Sheet1!I$1+(Sheet1!$A$1-1)*10,FALSE)&gt;99999,-3,IF(VLOOKUP($A405,Sheet1!$B$3:$AH$1266,Sheet1!I$1+(Sheet1!$A$1-1)*10,FALSE)&gt;9999,-2,IF(VLOOKUP($A405,Sheet1!$B$3:$AH$1266,Sheet1!I$1+(Sheet1!$A$1-1)*10,FALSE)&gt;999,-1,0)))))))</f>
        <v>2480</v>
      </c>
      <c r="Z405" s="66">
        <f>IF(ISNA(VLOOKUP($A405,Sheet1!$B$3:$AH$1266,Sheet1!J$1+(Sheet1!$A$1-1)*10,FALSE))=TRUE,"---",IF(VLOOKUP($A405,Sheet1!$B$3:$AH$1266,Sheet1!J$1+(Sheet1!$A$1-1)*10,FALSE)="---","---", (ROUND(VLOOKUP($A405,Sheet1!$B$3:$AH$1266,Sheet1!J$1+(Sheet1!$A$1-1)*10,FALSE),IF(VLOOKUP($A405,Sheet1!$B$3:$AH$1266,Sheet1!J$1+(Sheet1!$A$1-1)*10,FALSE)&gt;99999,-3,IF(VLOOKUP($A405,Sheet1!$B$3:$AH$1266,Sheet1!J$1+(Sheet1!$A$1-1)*10,FALSE)&gt;9999,-2,IF(VLOOKUP($A405,Sheet1!$B$3:$AH$1266,Sheet1!J$1+(Sheet1!$A$1-1)*10,FALSE)&gt;999,-1,0)))))))</f>
        <v>3410</v>
      </c>
      <c r="AA405" s="66">
        <f>IF(ISNA(VLOOKUP($A405,Sheet1!$B$3:$AH$1266,Sheet1!K$1+(Sheet1!$A$1-1)*10,FALSE))=TRUE,"---",IF(VLOOKUP($A405,Sheet1!$B$3:$AH$1266,Sheet1!K$1+(Sheet1!$A$1-1)*10,FALSE)="---","---", (ROUND(VLOOKUP($A405,Sheet1!$B$3:$AH$1266,Sheet1!K$1+(Sheet1!$A$1-1)*10,FALSE),IF(VLOOKUP($A405,Sheet1!$B$3:$AH$1266,Sheet1!K$1+(Sheet1!$A$1-1)*10,FALSE)&gt;99999,-3,IF(VLOOKUP($A405,Sheet1!$B$3:$AH$1266,Sheet1!K$1+(Sheet1!$A$1-1)*10,FALSE)&gt;9999,-2,IF(VLOOKUP($A405,Sheet1!$B$3:$AH$1266,Sheet1!K$1+(Sheet1!$A$1-1)*10,FALSE)&gt;999,-1,0)))))))</f>
        <v>4200</v>
      </c>
      <c r="AB405" s="66">
        <f>IF(ISNA(VLOOKUP($A405,Sheet1!$B$3:$AH$1266,Sheet1!L$1+(Sheet1!$A$1-1)*10,FALSE))=TRUE,"---",IF(VLOOKUP($A405,Sheet1!$B$3:$AH$1266,Sheet1!L$1+(Sheet1!$A$1-1)*10,FALSE)="---","---", (ROUND(VLOOKUP($A405,Sheet1!$B$3:$AH$1266,Sheet1!L$1+(Sheet1!$A$1-1)*10,FALSE),IF(VLOOKUP($A405,Sheet1!$B$3:$AH$1266,Sheet1!L$1+(Sheet1!$A$1-1)*10,FALSE)&gt;99999,-3,IF(VLOOKUP($A405,Sheet1!$B$3:$AH$1266,Sheet1!L$1+(Sheet1!$A$1-1)*10,FALSE)&gt;9999,-2,IF(VLOOKUP($A405,Sheet1!$B$3:$AH$1266,Sheet1!L$1+(Sheet1!$A$1-1)*10,FALSE)&gt;999,-1,0)))))))</f>
        <v>5090</v>
      </c>
      <c r="AC405" s="66">
        <f>IF(ISNA(VLOOKUP($A405,Sheet1!$B$3:$AH$1266,Sheet1!M$1+(Sheet1!$A$1-1)*10,FALSE))=TRUE,"---",IF(VLOOKUP($A405,Sheet1!$B$3:$AH$1266,Sheet1!M$1+(Sheet1!$A$1-1)*10,FALSE)="---","---", (ROUND(VLOOKUP($A405,Sheet1!$B$3:$AH$1266,Sheet1!M$1+(Sheet1!$A$1-1)*10,FALSE),IF(VLOOKUP($A405,Sheet1!$B$3:$AH$1266,Sheet1!M$1+(Sheet1!$A$1-1)*10,FALSE)&gt;99999,-3,IF(VLOOKUP($A405,Sheet1!$B$3:$AH$1266,Sheet1!M$1+(Sheet1!$A$1-1)*10,FALSE)&gt;9999,-2,IF(VLOOKUP($A405,Sheet1!$B$3:$AH$1266,Sheet1!M$1+(Sheet1!$A$1-1)*10,FALSE)&gt;999,-1,0)))))))</f>
        <v>6080</v>
      </c>
      <c r="AD405" s="66">
        <f>IF(ISNA(VLOOKUP($A405,Sheet1!$B$3:$AH$1266,Sheet1!N$1+(Sheet1!$A$1-1)*10,FALSE))=TRUE,"---",IF(VLOOKUP($A405,Sheet1!$B$3:$AH$1266,Sheet1!N$1+(Sheet1!$A$1-1)*10,FALSE)="---","---", (ROUND(VLOOKUP($A405,Sheet1!$B$3:$AH$1266,Sheet1!N$1+(Sheet1!$A$1-1)*10,FALSE),IF(VLOOKUP($A405,Sheet1!$B$3:$AH$1266,Sheet1!N$1+(Sheet1!$A$1-1)*10,FALSE)&gt;99999,-3,IF(VLOOKUP($A405,Sheet1!$B$3:$AH$1266,Sheet1!N$1+(Sheet1!$A$1-1)*10,FALSE)&gt;9999,-2,IF(VLOOKUP($A405,Sheet1!$B$3:$AH$1266,Sheet1!N$1+(Sheet1!$A$1-1)*10,FALSE)&gt;999,-1,0)))))))</f>
        <v>7570</v>
      </c>
    </row>
    <row r="406" spans="1:30" ht="25.5" customHeight="1" x14ac:dyDescent="0.25">
      <c r="A406" s="125" t="s">
        <v>636</v>
      </c>
      <c r="B406" s="126" t="s">
        <v>637</v>
      </c>
      <c r="C406" s="125">
        <v>423218</v>
      </c>
      <c r="D406" s="125">
        <v>734939</v>
      </c>
      <c r="E406" s="70" t="s">
        <v>3007</v>
      </c>
      <c r="F406" s="139" t="s">
        <v>4405</v>
      </c>
      <c r="G406" s="127" t="s">
        <v>160</v>
      </c>
      <c r="H406" s="128">
        <v>33.5</v>
      </c>
      <c r="I406" s="112">
        <v>19339</v>
      </c>
      <c r="J406" s="140" t="s">
        <v>4405</v>
      </c>
      <c r="K406" s="127" t="s">
        <v>17</v>
      </c>
      <c r="L406" s="115">
        <v>2740</v>
      </c>
      <c r="M406" s="116">
        <v>81.8</v>
      </c>
      <c r="N406" s="127" t="s">
        <v>160</v>
      </c>
      <c r="O406" s="68">
        <f t="shared" si="12"/>
        <v>10.915428323237856</v>
      </c>
      <c r="P406" s="68">
        <f>IF(O406&lt;&gt;"",VLOOKUP($A406,Sheet4!$A$2:$O$1309,14,FALSE)*100,"")</f>
        <v>1.8750403694542728</v>
      </c>
      <c r="Q406" s="68">
        <f>IF(P406&lt;&gt;"",VLOOKUP($A406,Sheet4!$A$2:$O$1309,15,FALSE)*100,"")</f>
        <v>16.923158133765092</v>
      </c>
      <c r="R406" s="74">
        <f t="shared" si="13"/>
        <v>9</v>
      </c>
      <c r="S406" s="64" t="s">
        <v>4362</v>
      </c>
      <c r="T406" s="64" t="str">
        <f>IF(ISNA(VLOOKUP(A406,Sheet1!B$3:C$1266,2,FALSE)=TRUE),"NC",VLOOKUP(A406,Sheet1!B$3:C$1266,2,FALSE))</f>
        <v>Rural10*</v>
      </c>
      <c r="U406" s="65">
        <f>IF(ISNA(VLOOKUP($A406,Sheet1!$B$3:$AH$1266,Sheet1!E$1+(Sheet1!$A$1-1)*10,FALSE))=TRUE,"---",IF(VLOOKUP($A406,Sheet1!$B$3:$AH$1266,Sheet1!E$1+(Sheet1!$A$1-1)*10,FALSE)="---","---", (ROUND(VLOOKUP($A406,Sheet1!$B$3:$AH$1266,Sheet1!E$1+(Sheet1!$A$1-1)*10,FALSE),IF(VLOOKUP($A406,Sheet1!$B$3:$AH$1266,Sheet1!E$1+(Sheet1!$A$1-1)*10,FALSE)&gt;99999,-3,IF(VLOOKUP($A406,Sheet1!$B$3:$AH$1266,Sheet1!E$1+(Sheet1!$A$1-1)*10,FALSE)&gt;9999,-2,IF(VLOOKUP($A406,Sheet1!$B$3:$AH$1266,Sheet1!E$1+(Sheet1!$A$1-1)*10,FALSE)&gt;999,-1,0)))))))</f>
        <v>1170</v>
      </c>
      <c r="V406" s="65">
        <f>IF(ISNA(VLOOKUP($A406,Sheet1!$B$3:$AH$1266,Sheet1!F$1+(Sheet1!$A$1-1)*10,FALSE))=TRUE,"---",IF(VLOOKUP($A406,Sheet1!$B$3:$AH$1266,Sheet1!F$1+(Sheet1!$A$1-1)*10,FALSE)="---","---", (ROUND(VLOOKUP($A406,Sheet1!$B$3:$AH$1266,Sheet1!F$1+(Sheet1!$A$1-1)*10,FALSE),IF(VLOOKUP($A406,Sheet1!$B$3:$AH$1266,Sheet1!F$1+(Sheet1!$A$1-1)*10,FALSE)&gt;99999,-3,IF(VLOOKUP($A406,Sheet1!$B$3:$AH$1266,Sheet1!F$1+(Sheet1!$A$1-1)*10,FALSE)&gt;9999,-2,IF(VLOOKUP($A406,Sheet1!$B$3:$AH$1266,Sheet1!F$1+(Sheet1!$A$1-1)*10,FALSE)&gt;999,-1,0)))))))</f>
        <v>1340</v>
      </c>
      <c r="W406" s="65">
        <f>IF(ISNA(VLOOKUP($A406,Sheet1!$B$3:$AH$1266,Sheet1!G$1+(Sheet1!$A$1-1)*10,FALSE))=TRUE,"---",IF(VLOOKUP($A406,Sheet1!$B$3:$AH$1266,Sheet1!G$1+(Sheet1!$A$1-1)*10,FALSE)="---","---", (ROUND(VLOOKUP($A406,Sheet1!$B$3:$AH$1266,Sheet1!G$1+(Sheet1!$A$1-1)*10,FALSE),IF(VLOOKUP($A406,Sheet1!$B$3:$AH$1266,Sheet1!G$1+(Sheet1!$A$1-1)*10,FALSE)&gt;99999,-3,IF(VLOOKUP($A406,Sheet1!$B$3:$AH$1266,Sheet1!G$1+(Sheet1!$A$1-1)*10,FALSE)&gt;9999,-2,IF(VLOOKUP($A406,Sheet1!$B$3:$AH$1266,Sheet1!G$1+(Sheet1!$A$1-1)*10,FALSE)&gt;999,-1,0)))))))</f>
        <v>1560</v>
      </c>
      <c r="X406" s="65">
        <f>IF(ISNA(VLOOKUP($A406,Sheet1!$B$3:$AH$1266,Sheet1!H$1+(Sheet1!$A$1-1)*10,FALSE))=TRUE,"---",IF(VLOOKUP($A406,Sheet1!$B$3:$AH$1266,Sheet1!H$1+(Sheet1!$A$1-1)*10,FALSE)="---","---", (ROUND(VLOOKUP($A406,Sheet1!$B$3:$AH$1266,Sheet1!H$1+(Sheet1!$A$1-1)*10,FALSE),IF(VLOOKUP($A406,Sheet1!$B$3:$AH$1266,Sheet1!H$1+(Sheet1!$A$1-1)*10,FALSE)&gt;99999,-3,IF(VLOOKUP($A406,Sheet1!$B$3:$AH$1266,Sheet1!H$1+(Sheet1!$A$1-1)*10,FALSE)&gt;9999,-2,IF(VLOOKUP($A406,Sheet1!$B$3:$AH$1266,Sheet1!H$1+(Sheet1!$A$1-1)*10,FALSE)&gt;999,-1,0)))))))</f>
        <v>2210</v>
      </c>
      <c r="Y406" s="65">
        <f>IF(ISNA(VLOOKUP($A406,Sheet1!$B$3:$AH$1266,Sheet1!I$1+(Sheet1!$A$1-1)*10,FALSE))=TRUE,"---",IF(VLOOKUP($A406,Sheet1!$B$3:$AH$1266,Sheet1!I$1+(Sheet1!$A$1-1)*10,FALSE)="---","---", (ROUND(VLOOKUP($A406,Sheet1!$B$3:$AH$1266,Sheet1!I$1+(Sheet1!$A$1-1)*10,FALSE),IF(VLOOKUP($A406,Sheet1!$B$3:$AH$1266,Sheet1!I$1+(Sheet1!$A$1-1)*10,FALSE)&gt;99999,-3,IF(VLOOKUP($A406,Sheet1!$B$3:$AH$1266,Sheet1!I$1+(Sheet1!$A$1-1)*10,FALSE)&gt;9999,-2,IF(VLOOKUP($A406,Sheet1!$B$3:$AH$1266,Sheet1!I$1+(Sheet1!$A$1-1)*10,FALSE)&gt;999,-1,0)))))))</f>
        <v>2800</v>
      </c>
      <c r="Z406" s="65">
        <f>IF(ISNA(VLOOKUP($A406,Sheet1!$B$3:$AH$1266,Sheet1!J$1+(Sheet1!$A$1-1)*10,FALSE))=TRUE,"---",IF(VLOOKUP($A406,Sheet1!$B$3:$AH$1266,Sheet1!J$1+(Sheet1!$A$1-1)*10,FALSE)="---","---", (ROUND(VLOOKUP($A406,Sheet1!$B$3:$AH$1266,Sheet1!J$1+(Sheet1!$A$1-1)*10,FALSE),IF(VLOOKUP($A406,Sheet1!$B$3:$AH$1266,Sheet1!J$1+(Sheet1!$A$1-1)*10,FALSE)&gt;99999,-3,IF(VLOOKUP($A406,Sheet1!$B$3:$AH$1266,Sheet1!J$1+(Sheet1!$A$1-1)*10,FALSE)&gt;9999,-2,IF(VLOOKUP($A406,Sheet1!$B$3:$AH$1266,Sheet1!J$1+(Sheet1!$A$1-1)*10,FALSE)&gt;999,-1,0)))))))</f>
        <v>3710</v>
      </c>
      <c r="AA406" s="65">
        <f>IF(ISNA(VLOOKUP($A406,Sheet1!$B$3:$AH$1266,Sheet1!K$1+(Sheet1!$A$1-1)*10,FALSE))=TRUE,"---",IF(VLOOKUP($A406,Sheet1!$B$3:$AH$1266,Sheet1!K$1+(Sheet1!$A$1-1)*10,FALSE)="---","---", (ROUND(VLOOKUP($A406,Sheet1!$B$3:$AH$1266,Sheet1!K$1+(Sheet1!$A$1-1)*10,FALSE),IF(VLOOKUP($A406,Sheet1!$B$3:$AH$1266,Sheet1!K$1+(Sheet1!$A$1-1)*10,FALSE)&gt;99999,-3,IF(VLOOKUP($A406,Sheet1!$B$3:$AH$1266,Sheet1!K$1+(Sheet1!$A$1-1)*10,FALSE)&gt;9999,-2,IF(VLOOKUP($A406,Sheet1!$B$3:$AH$1266,Sheet1!K$1+(Sheet1!$A$1-1)*10,FALSE)&gt;999,-1,0)))))))</f>
        <v>4510</v>
      </c>
      <c r="AB406" s="65">
        <f>IF(ISNA(VLOOKUP($A406,Sheet1!$B$3:$AH$1266,Sheet1!L$1+(Sheet1!$A$1-1)*10,FALSE))=TRUE,"---",IF(VLOOKUP($A406,Sheet1!$B$3:$AH$1266,Sheet1!L$1+(Sheet1!$A$1-1)*10,FALSE)="---","---", (ROUND(VLOOKUP($A406,Sheet1!$B$3:$AH$1266,Sheet1!L$1+(Sheet1!$A$1-1)*10,FALSE),IF(VLOOKUP($A406,Sheet1!$B$3:$AH$1266,Sheet1!L$1+(Sheet1!$A$1-1)*10,FALSE)&gt;99999,-3,IF(VLOOKUP($A406,Sheet1!$B$3:$AH$1266,Sheet1!L$1+(Sheet1!$A$1-1)*10,FALSE)&gt;9999,-2,IF(VLOOKUP($A406,Sheet1!$B$3:$AH$1266,Sheet1!L$1+(Sheet1!$A$1-1)*10,FALSE)&gt;999,-1,0)))))))</f>
        <v>5400</v>
      </c>
      <c r="AC406" s="65">
        <f>IF(ISNA(VLOOKUP($A406,Sheet1!$B$3:$AH$1266,Sheet1!M$1+(Sheet1!$A$1-1)*10,FALSE))=TRUE,"---",IF(VLOOKUP($A406,Sheet1!$B$3:$AH$1266,Sheet1!M$1+(Sheet1!$A$1-1)*10,FALSE)="---","---", (ROUND(VLOOKUP($A406,Sheet1!$B$3:$AH$1266,Sheet1!M$1+(Sheet1!$A$1-1)*10,FALSE),IF(VLOOKUP($A406,Sheet1!$B$3:$AH$1266,Sheet1!M$1+(Sheet1!$A$1-1)*10,FALSE)&gt;99999,-3,IF(VLOOKUP($A406,Sheet1!$B$3:$AH$1266,Sheet1!M$1+(Sheet1!$A$1-1)*10,FALSE)&gt;9999,-2,IF(VLOOKUP($A406,Sheet1!$B$3:$AH$1266,Sheet1!M$1+(Sheet1!$A$1-1)*10,FALSE)&gt;999,-1,0)))))))</f>
        <v>6390</v>
      </c>
      <c r="AD406" s="65">
        <f>IF(ISNA(VLOOKUP($A406,Sheet1!$B$3:$AH$1266,Sheet1!N$1+(Sheet1!$A$1-1)*10,FALSE))=TRUE,"---",IF(VLOOKUP($A406,Sheet1!$B$3:$AH$1266,Sheet1!N$1+(Sheet1!$A$1-1)*10,FALSE)="---","---", (ROUND(VLOOKUP($A406,Sheet1!$B$3:$AH$1266,Sheet1!N$1+(Sheet1!$A$1-1)*10,FALSE),IF(VLOOKUP($A406,Sheet1!$B$3:$AH$1266,Sheet1!N$1+(Sheet1!$A$1-1)*10,FALSE)&gt;99999,-3,IF(VLOOKUP($A406,Sheet1!$B$3:$AH$1266,Sheet1!N$1+(Sheet1!$A$1-1)*10,FALSE)&gt;9999,-2,IF(VLOOKUP($A406,Sheet1!$B$3:$AH$1266,Sheet1!N$1+(Sheet1!$A$1-1)*10,FALSE)&gt;999,-1,0)))))))</f>
        <v>7880</v>
      </c>
    </row>
    <row r="407" spans="1:30" ht="25.5" customHeight="1" x14ac:dyDescent="0.25">
      <c r="A407" s="304" t="s">
        <v>638</v>
      </c>
      <c r="B407" s="393" t="s">
        <v>639</v>
      </c>
      <c r="C407" s="304">
        <v>423138</v>
      </c>
      <c r="D407" s="304">
        <v>734912</v>
      </c>
      <c r="E407" s="305" t="s">
        <v>3007</v>
      </c>
      <c r="F407" s="345" t="s">
        <v>4567</v>
      </c>
      <c r="G407" s="351" t="s">
        <v>31</v>
      </c>
      <c r="H407" s="348">
        <v>35.1</v>
      </c>
      <c r="I407" s="119">
        <v>36419</v>
      </c>
      <c r="J407" s="120">
        <v>11.4</v>
      </c>
      <c r="K407" s="118" t="s">
        <v>24</v>
      </c>
      <c r="L407" s="122">
        <v>4800</v>
      </c>
      <c r="M407" s="123">
        <v>137</v>
      </c>
      <c r="N407" s="118" t="s">
        <v>57</v>
      </c>
      <c r="O407" s="71">
        <f t="shared" si="12"/>
        <v>1.7642235299921034</v>
      </c>
      <c r="P407" s="71">
        <f>IF(O407&lt;&gt;"",VLOOKUP($A407,Sheet4!$A$2:$O$1309,14,FALSE)*100,"")</f>
        <v>1.8106239831579218</v>
      </c>
      <c r="Q407" s="71">
        <f>IF(P407&lt;&gt;"",VLOOKUP($A407,Sheet4!$A$2:$O$1309,15,FALSE)*100,"")</f>
        <v>16.387415644390924</v>
      </c>
      <c r="R407" s="73">
        <f t="shared" si="13"/>
        <v>60</v>
      </c>
      <c r="S407" s="357" t="s">
        <v>4362</v>
      </c>
      <c r="T407" s="357" t="str">
        <f>IF(ISNA(VLOOKUP(A407,Sheet1!B$3:C$1266,2,FALSE)=TRUE),"NC",VLOOKUP(A407,Sheet1!B$3:C$1266,2,FALSE))</f>
        <v>Rural10</v>
      </c>
      <c r="U407" s="385">
        <f>IF(ISNA(VLOOKUP($A407,Sheet1!$B$3:$AH$1266,Sheet1!E$1+(Sheet1!$A$1-1)*10,FALSE))=TRUE,"---",IF(VLOOKUP($A407,Sheet1!$B$3:$AH$1266,Sheet1!E$1+(Sheet1!$A$1-1)*10,FALSE)="---","---", (ROUND(VLOOKUP($A407,Sheet1!$B$3:$AH$1266,Sheet1!E$1+(Sheet1!$A$1-1)*10,FALSE),IF(VLOOKUP($A407,Sheet1!$B$3:$AH$1266,Sheet1!E$1+(Sheet1!$A$1-1)*10,FALSE)&gt;99999,-3,IF(VLOOKUP($A407,Sheet1!$B$3:$AH$1266,Sheet1!E$1+(Sheet1!$A$1-1)*10,FALSE)&gt;9999,-2,IF(VLOOKUP($A407,Sheet1!$B$3:$AH$1266,Sheet1!E$1+(Sheet1!$A$1-1)*10,FALSE)&gt;999,-1,0)))))))</f>
        <v>1240</v>
      </c>
      <c r="V407" s="385">
        <f>IF(ISNA(VLOOKUP($A407,Sheet1!$B$3:$AH$1266,Sheet1!F$1+(Sheet1!$A$1-1)*10,FALSE))=TRUE,"---",IF(VLOOKUP($A407,Sheet1!$B$3:$AH$1266,Sheet1!F$1+(Sheet1!$A$1-1)*10,FALSE)="---","---", (ROUND(VLOOKUP($A407,Sheet1!$B$3:$AH$1266,Sheet1!F$1+(Sheet1!$A$1-1)*10,FALSE),IF(VLOOKUP($A407,Sheet1!$B$3:$AH$1266,Sheet1!F$1+(Sheet1!$A$1-1)*10,FALSE)&gt;99999,-3,IF(VLOOKUP($A407,Sheet1!$B$3:$AH$1266,Sheet1!F$1+(Sheet1!$A$1-1)*10,FALSE)&gt;9999,-2,IF(VLOOKUP($A407,Sheet1!$B$3:$AH$1266,Sheet1!F$1+(Sheet1!$A$1-1)*10,FALSE)&gt;999,-1,0)))))))</f>
        <v>1420</v>
      </c>
      <c r="W407" s="385">
        <f>IF(ISNA(VLOOKUP($A407,Sheet1!$B$3:$AH$1266,Sheet1!G$1+(Sheet1!$A$1-1)*10,FALSE))=TRUE,"---",IF(VLOOKUP($A407,Sheet1!$B$3:$AH$1266,Sheet1!G$1+(Sheet1!$A$1-1)*10,FALSE)="---","---", (ROUND(VLOOKUP($A407,Sheet1!$B$3:$AH$1266,Sheet1!G$1+(Sheet1!$A$1-1)*10,FALSE),IF(VLOOKUP($A407,Sheet1!$B$3:$AH$1266,Sheet1!G$1+(Sheet1!$A$1-1)*10,FALSE)&gt;99999,-3,IF(VLOOKUP($A407,Sheet1!$B$3:$AH$1266,Sheet1!G$1+(Sheet1!$A$1-1)*10,FALSE)&gt;9999,-2,IF(VLOOKUP($A407,Sheet1!$B$3:$AH$1266,Sheet1!G$1+(Sheet1!$A$1-1)*10,FALSE)&gt;999,-1,0)))))))</f>
        <v>1640</v>
      </c>
      <c r="X407" s="385">
        <f>IF(ISNA(VLOOKUP($A407,Sheet1!$B$3:$AH$1266,Sheet1!H$1+(Sheet1!$A$1-1)*10,FALSE))=TRUE,"---",IF(VLOOKUP($A407,Sheet1!$B$3:$AH$1266,Sheet1!H$1+(Sheet1!$A$1-1)*10,FALSE)="---","---", (ROUND(VLOOKUP($A407,Sheet1!$B$3:$AH$1266,Sheet1!H$1+(Sheet1!$A$1-1)*10,FALSE),IF(VLOOKUP($A407,Sheet1!$B$3:$AH$1266,Sheet1!H$1+(Sheet1!$A$1-1)*10,FALSE)&gt;99999,-3,IF(VLOOKUP($A407,Sheet1!$B$3:$AH$1266,Sheet1!H$1+(Sheet1!$A$1-1)*10,FALSE)&gt;9999,-2,IF(VLOOKUP($A407,Sheet1!$B$3:$AH$1266,Sheet1!H$1+(Sheet1!$A$1-1)*10,FALSE)&gt;999,-1,0)))))))</f>
        <v>2290</v>
      </c>
      <c r="Y407" s="385">
        <f>IF(ISNA(VLOOKUP($A407,Sheet1!$B$3:$AH$1266,Sheet1!I$1+(Sheet1!$A$1-1)*10,FALSE))=TRUE,"---",IF(VLOOKUP($A407,Sheet1!$B$3:$AH$1266,Sheet1!I$1+(Sheet1!$A$1-1)*10,FALSE)="---","---", (ROUND(VLOOKUP($A407,Sheet1!$B$3:$AH$1266,Sheet1!I$1+(Sheet1!$A$1-1)*10,FALSE),IF(VLOOKUP($A407,Sheet1!$B$3:$AH$1266,Sheet1!I$1+(Sheet1!$A$1-1)*10,FALSE)&gt;99999,-3,IF(VLOOKUP($A407,Sheet1!$B$3:$AH$1266,Sheet1!I$1+(Sheet1!$A$1-1)*10,FALSE)&gt;9999,-2,IF(VLOOKUP($A407,Sheet1!$B$3:$AH$1266,Sheet1!I$1+(Sheet1!$A$1-1)*10,FALSE)&gt;999,-1,0)))))))</f>
        <v>2880</v>
      </c>
      <c r="Z407" s="385">
        <f>IF(ISNA(VLOOKUP($A407,Sheet1!$B$3:$AH$1266,Sheet1!J$1+(Sheet1!$A$1-1)*10,FALSE))=TRUE,"---",IF(VLOOKUP($A407,Sheet1!$B$3:$AH$1266,Sheet1!J$1+(Sheet1!$A$1-1)*10,FALSE)="---","---", (ROUND(VLOOKUP($A407,Sheet1!$B$3:$AH$1266,Sheet1!J$1+(Sheet1!$A$1-1)*10,FALSE),IF(VLOOKUP($A407,Sheet1!$B$3:$AH$1266,Sheet1!J$1+(Sheet1!$A$1-1)*10,FALSE)&gt;99999,-3,IF(VLOOKUP($A407,Sheet1!$B$3:$AH$1266,Sheet1!J$1+(Sheet1!$A$1-1)*10,FALSE)&gt;9999,-2,IF(VLOOKUP($A407,Sheet1!$B$3:$AH$1266,Sheet1!J$1+(Sheet1!$A$1-1)*10,FALSE)&gt;999,-1,0)))))))</f>
        <v>3800</v>
      </c>
      <c r="AA407" s="385">
        <f>IF(ISNA(VLOOKUP($A407,Sheet1!$B$3:$AH$1266,Sheet1!K$1+(Sheet1!$A$1-1)*10,FALSE))=TRUE,"---",IF(VLOOKUP($A407,Sheet1!$B$3:$AH$1266,Sheet1!K$1+(Sheet1!$A$1-1)*10,FALSE)="---","---", (ROUND(VLOOKUP($A407,Sheet1!$B$3:$AH$1266,Sheet1!K$1+(Sheet1!$A$1-1)*10,FALSE),IF(VLOOKUP($A407,Sheet1!$B$3:$AH$1266,Sheet1!K$1+(Sheet1!$A$1-1)*10,FALSE)&gt;99999,-3,IF(VLOOKUP($A407,Sheet1!$B$3:$AH$1266,Sheet1!K$1+(Sheet1!$A$1-1)*10,FALSE)&gt;9999,-2,IF(VLOOKUP($A407,Sheet1!$B$3:$AH$1266,Sheet1!K$1+(Sheet1!$A$1-1)*10,FALSE)&gt;999,-1,0)))))))</f>
        <v>4600</v>
      </c>
      <c r="AB407" s="385">
        <f>IF(ISNA(VLOOKUP($A407,Sheet1!$B$3:$AH$1266,Sheet1!L$1+(Sheet1!$A$1-1)*10,FALSE))=TRUE,"---",IF(VLOOKUP($A407,Sheet1!$B$3:$AH$1266,Sheet1!L$1+(Sheet1!$A$1-1)*10,FALSE)="---","---", (ROUND(VLOOKUP($A407,Sheet1!$B$3:$AH$1266,Sheet1!L$1+(Sheet1!$A$1-1)*10,FALSE),IF(VLOOKUP($A407,Sheet1!$B$3:$AH$1266,Sheet1!L$1+(Sheet1!$A$1-1)*10,FALSE)&gt;99999,-3,IF(VLOOKUP($A407,Sheet1!$B$3:$AH$1266,Sheet1!L$1+(Sheet1!$A$1-1)*10,FALSE)&gt;9999,-2,IF(VLOOKUP($A407,Sheet1!$B$3:$AH$1266,Sheet1!L$1+(Sheet1!$A$1-1)*10,FALSE)&gt;999,-1,0)))))))</f>
        <v>5510</v>
      </c>
      <c r="AC407" s="385">
        <f>IF(ISNA(VLOOKUP($A407,Sheet1!$B$3:$AH$1266,Sheet1!M$1+(Sheet1!$A$1-1)*10,FALSE))=TRUE,"---",IF(VLOOKUP($A407,Sheet1!$B$3:$AH$1266,Sheet1!M$1+(Sheet1!$A$1-1)*10,FALSE)="---","---", (ROUND(VLOOKUP($A407,Sheet1!$B$3:$AH$1266,Sheet1!M$1+(Sheet1!$A$1-1)*10,FALSE),IF(VLOOKUP($A407,Sheet1!$B$3:$AH$1266,Sheet1!M$1+(Sheet1!$A$1-1)*10,FALSE)&gt;99999,-3,IF(VLOOKUP($A407,Sheet1!$B$3:$AH$1266,Sheet1!M$1+(Sheet1!$A$1-1)*10,FALSE)&gt;9999,-2,IF(VLOOKUP($A407,Sheet1!$B$3:$AH$1266,Sheet1!M$1+(Sheet1!$A$1-1)*10,FALSE)&gt;999,-1,0)))))))</f>
        <v>6510</v>
      </c>
      <c r="AD407" s="385">
        <f>IF(ISNA(VLOOKUP($A407,Sheet1!$B$3:$AH$1266,Sheet1!N$1+(Sheet1!$A$1-1)*10,FALSE))=TRUE,"---",IF(VLOOKUP($A407,Sheet1!$B$3:$AH$1266,Sheet1!N$1+(Sheet1!$A$1-1)*10,FALSE)="---","---", (ROUND(VLOOKUP($A407,Sheet1!$B$3:$AH$1266,Sheet1!N$1+(Sheet1!$A$1-1)*10,FALSE),IF(VLOOKUP($A407,Sheet1!$B$3:$AH$1266,Sheet1!N$1+(Sheet1!$A$1-1)*10,FALSE)&gt;99999,-3,IF(VLOOKUP($A407,Sheet1!$B$3:$AH$1266,Sheet1!N$1+(Sheet1!$A$1-1)*10,FALSE)&gt;9999,-2,IF(VLOOKUP($A407,Sheet1!$B$3:$AH$1266,Sheet1!N$1+(Sheet1!$A$1-1)*10,FALSE)&gt;999,-1,0)))))))</f>
        <v>8010</v>
      </c>
    </row>
    <row r="408" spans="1:30" ht="25.5" customHeight="1" x14ac:dyDescent="0.25">
      <c r="A408" s="304"/>
      <c r="B408" s="346"/>
      <c r="C408" s="304"/>
      <c r="D408" s="304"/>
      <c r="E408" s="305" t="e">
        <v>#N/A</v>
      </c>
      <c r="F408" s="346"/>
      <c r="G408" s="352"/>
      <c r="H408" s="348"/>
      <c r="I408" s="119">
        <v>26845</v>
      </c>
      <c r="J408" s="124">
        <v>9.89</v>
      </c>
      <c r="K408" s="118" t="s">
        <v>31</v>
      </c>
      <c r="L408" s="122">
        <v>3240</v>
      </c>
      <c r="M408" s="123">
        <v>92.3</v>
      </c>
      <c r="N408" s="118" t="s">
        <v>12</v>
      </c>
      <c r="O408" s="71" t="s">
        <v>4405</v>
      </c>
      <c r="P408" s="71" t="s">
        <v>4405</v>
      </c>
      <c r="Q408" s="71" t="s">
        <v>4405</v>
      </c>
      <c r="R408" s="73" t="s">
        <v>4405</v>
      </c>
      <c r="S408" s="357" t="e">
        <v>#N/A</v>
      </c>
      <c r="T408" s="357" t="str">
        <f>IF(ISNA(VLOOKUP(A408,Sheet1!B$3:C$1266,2,FALSE)=TRUE),"ND",VLOOKUP(A408,Sheet1!B$3:C$1266,2,FALSE))</f>
        <v>ND</v>
      </c>
      <c r="U408" s="385" t="str">
        <f>IF(ISNA(VLOOKUP($A408,Sheet1!$B$3:$AH$1266,Sheet1!E$1+(Sheet1!$A$1-1)*10,FALSE))=TRUE,"---",IF(VLOOKUP($A408,Sheet1!$B$3:$AH$1266,Sheet1!E$1+(Sheet1!$A$1-1)*10,FALSE)="---","---", (ROUND(VLOOKUP($A408,Sheet1!$B$3:$AH$1266,Sheet1!E$1+(Sheet1!$A$1-1)*10,FALSE),IF(VLOOKUP($A408,Sheet1!$B$3:$AH$1266,Sheet1!E$1+(Sheet1!$A$1-1)*10,FALSE)&gt;99999,-3,IF(VLOOKUP($A408,Sheet1!$B$3:$AH$1266,Sheet1!E$1+(Sheet1!$A$1-1)*10,FALSE)&gt;9999,-2,IF(VLOOKUP($A408,Sheet1!$B$3:$AH$1266,Sheet1!E$1+(Sheet1!$A$1-1)*10,FALSE)&gt;999,-1,0)))))))</f>
        <v>---</v>
      </c>
      <c r="V408" s="385" t="str">
        <f>IF(ISNA(VLOOKUP($A408,Sheet1!$B$3:$AH$1266,Sheet1!F$1+(Sheet1!$A$1-1)*10,FALSE))=TRUE,"---",IF(VLOOKUP($A408,Sheet1!$B$3:$AH$1266,Sheet1!F$1+(Sheet1!$A$1-1)*10,FALSE)="---","---", (ROUND(VLOOKUP($A408,Sheet1!$B$3:$AH$1266,Sheet1!F$1+(Sheet1!$A$1-1)*10,FALSE),IF(VLOOKUP($A408,Sheet1!$B$3:$AH$1266,Sheet1!F$1+(Sheet1!$A$1-1)*10,FALSE)&gt;99999,-3,IF(VLOOKUP($A408,Sheet1!$B$3:$AH$1266,Sheet1!F$1+(Sheet1!$A$1-1)*10,FALSE)&gt;9999,-2,IF(VLOOKUP($A408,Sheet1!$B$3:$AH$1266,Sheet1!F$1+(Sheet1!$A$1-1)*10,FALSE)&gt;999,-1,0)))))))</f>
        <v>---</v>
      </c>
      <c r="W408" s="385" t="str">
        <f>IF(ISNA(VLOOKUP($A408,Sheet1!$B$3:$AH$1266,Sheet1!G$1+(Sheet1!$A$1-1)*10,FALSE))=TRUE,"---",IF(VLOOKUP($A408,Sheet1!$B$3:$AH$1266,Sheet1!G$1+(Sheet1!$A$1-1)*10,FALSE)="---","---", (ROUND(VLOOKUP($A408,Sheet1!$B$3:$AH$1266,Sheet1!G$1+(Sheet1!$A$1-1)*10,FALSE),IF(VLOOKUP($A408,Sheet1!$B$3:$AH$1266,Sheet1!G$1+(Sheet1!$A$1-1)*10,FALSE)&gt;99999,-3,IF(VLOOKUP($A408,Sheet1!$B$3:$AH$1266,Sheet1!G$1+(Sheet1!$A$1-1)*10,FALSE)&gt;9999,-2,IF(VLOOKUP($A408,Sheet1!$B$3:$AH$1266,Sheet1!G$1+(Sheet1!$A$1-1)*10,FALSE)&gt;999,-1,0)))))))</f>
        <v>---</v>
      </c>
      <c r="X408" s="385" t="str">
        <f>IF(ISNA(VLOOKUP($A408,Sheet1!$B$3:$AH$1266,Sheet1!H$1+(Sheet1!$A$1-1)*10,FALSE))=TRUE,"---",IF(VLOOKUP($A408,Sheet1!$B$3:$AH$1266,Sheet1!H$1+(Sheet1!$A$1-1)*10,FALSE)="---","---", (ROUND(VLOOKUP($A408,Sheet1!$B$3:$AH$1266,Sheet1!H$1+(Sheet1!$A$1-1)*10,FALSE),IF(VLOOKUP($A408,Sheet1!$B$3:$AH$1266,Sheet1!H$1+(Sheet1!$A$1-1)*10,FALSE)&gt;99999,-3,IF(VLOOKUP($A408,Sheet1!$B$3:$AH$1266,Sheet1!H$1+(Sheet1!$A$1-1)*10,FALSE)&gt;9999,-2,IF(VLOOKUP($A408,Sheet1!$B$3:$AH$1266,Sheet1!H$1+(Sheet1!$A$1-1)*10,FALSE)&gt;999,-1,0)))))))</f>
        <v>---</v>
      </c>
      <c r="Y408" s="385" t="str">
        <f>IF(ISNA(VLOOKUP($A408,Sheet1!$B$3:$AH$1266,Sheet1!I$1+(Sheet1!$A$1-1)*10,FALSE))=TRUE,"---",IF(VLOOKUP($A408,Sheet1!$B$3:$AH$1266,Sheet1!I$1+(Sheet1!$A$1-1)*10,FALSE)="---","---", (ROUND(VLOOKUP($A408,Sheet1!$B$3:$AH$1266,Sheet1!I$1+(Sheet1!$A$1-1)*10,FALSE),IF(VLOOKUP($A408,Sheet1!$B$3:$AH$1266,Sheet1!I$1+(Sheet1!$A$1-1)*10,FALSE)&gt;99999,-3,IF(VLOOKUP($A408,Sheet1!$B$3:$AH$1266,Sheet1!I$1+(Sheet1!$A$1-1)*10,FALSE)&gt;9999,-2,IF(VLOOKUP($A408,Sheet1!$B$3:$AH$1266,Sheet1!I$1+(Sheet1!$A$1-1)*10,FALSE)&gt;999,-1,0)))))))</f>
        <v>---</v>
      </c>
      <c r="Z408" s="385" t="str">
        <f>IF(ISNA(VLOOKUP($A408,Sheet1!$B$3:$AH$1266,Sheet1!J$1+(Sheet1!$A$1-1)*10,FALSE))=TRUE,"---",IF(VLOOKUP($A408,Sheet1!$B$3:$AH$1266,Sheet1!J$1+(Sheet1!$A$1-1)*10,FALSE)="---","---", (ROUND(VLOOKUP($A408,Sheet1!$B$3:$AH$1266,Sheet1!J$1+(Sheet1!$A$1-1)*10,FALSE),IF(VLOOKUP($A408,Sheet1!$B$3:$AH$1266,Sheet1!J$1+(Sheet1!$A$1-1)*10,FALSE)&gt;99999,-3,IF(VLOOKUP($A408,Sheet1!$B$3:$AH$1266,Sheet1!J$1+(Sheet1!$A$1-1)*10,FALSE)&gt;9999,-2,IF(VLOOKUP($A408,Sheet1!$B$3:$AH$1266,Sheet1!J$1+(Sheet1!$A$1-1)*10,FALSE)&gt;999,-1,0)))))))</f>
        <v>---</v>
      </c>
      <c r="AA408" s="385" t="str">
        <f>IF(ISNA(VLOOKUP($A408,Sheet1!$B$3:$AH$1266,Sheet1!K$1+(Sheet1!$A$1-1)*10,FALSE))=TRUE,"---",IF(VLOOKUP($A408,Sheet1!$B$3:$AH$1266,Sheet1!K$1+(Sheet1!$A$1-1)*10,FALSE)="---","---", (ROUND(VLOOKUP($A408,Sheet1!$B$3:$AH$1266,Sheet1!K$1+(Sheet1!$A$1-1)*10,FALSE),IF(VLOOKUP($A408,Sheet1!$B$3:$AH$1266,Sheet1!K$1+(Sheet1!$A$1-1)*10,FALSE)&gt;99999,-3,IF(VLOOKUP($A408,Sheet1!$B$3:$AH$1266,Sheet1!K$1+(Sheet1!$A$1-1)*10,FALSE)&gt;9999,-2,IF(VLOOKUP($A408,Sheet1!$B$3:$AH$1266,Sheet1!K$1+(Sheet1!$A$1-1)*10,FALSE)&gt;999,-1,0)))))))</f>
        <v>---</v>
      </c>
      <c r="AB408" s="385" t="str">
        <f>IF(ISNA(VLOOKUP($A408,Sheet1!$B$3:$AH$1266,Sheet1!L$1+(Sheet1!$A$1-1)*10,FALSE))=TRUE,"---",IF(VLOOKUP($A408,Sheet1!$B$3:$AH$1266,Sheet1!L$1+(Sheet1!$A$1-1)*10,FALSE)="---","---", (ROUND(VLOOKUP($A408,Sheet1!$B$3:$AH$1266,Sheet1!L$1+(Sheet1!$A$1-1)*10,FALSE),IF(VLOOKUP($A408,Sheet1!$B$3:$AH$1266,Sheet1!L$1+(Sheet1!$A$1-1)*10,FALSE)&gt;99999,-3,IF(VLOOKUP($A408,Sheet1!$B$3:$AH$1266,Sheet1!L$1+(Sheet1!$A$1-1)*10,FALSE)&gt;9999,-2,IF(VLOOKUP($A408,Sheet1!$B$3:$AH$1266,Sheet1!L$1+(Sheet1!$A$1-1)*10,FALSE)&gt;999,-1,0)))))))</f>
        <v>---</v>
      </c>
      <c r="AC408" s="385" t="str">
        <f>IF(ISNA(VLOOKUP($A408,Sheet1!$B$3:$AH$1266,Sheet1!M$1+(Sheet1!$A$1-1)*10,FALSE))=TRUE,"---",IF(VLOOKUP($A408,Sheet1!$B$3:$AH$1266,Sheet1!M$1+(Sheet1!$A$1-1)*10,FALSE)="---","---", (ROUND(VLOOKUP($A408,Sheet1!$B$3:$AH$1266,Sheet1!M$1+(Sheet1!$A$1-1)*10,FALSE),IF(VLOOKUP($A408,Sheet1!$B$3:$AH$1266,Sheet1!M$1+(Sheet1!$A$1-1)*10,FALSE)&gt;99999,-3,IF(VLOOKUP($A408,Sheet1!$B$3:$AH$1266,Sheet1!M$1+(Sheet1!$A$1-1)*10,FALSE)&gt;9999,-2,IF(VLOOKUP($A408,Sheet1!$B$3:$AH$1266,Sheet1!M$1+(Sheet1!$A$1-1)*10,FALSE)&gt;999,-1,0)))))))</f>
        <v>---</v>
      </c>
      <c r="AD408" s="385" t="str">
        <f>IF(ISNA(VLOOKUP($A408,Sheet1!$B$3:$AH$1266,Sheet1!N$1+(Sheet1!$A$1-1)*10,FALSE))=TRUE,"---",IF(VLOOKUP($A408,Sheet1!$B$3:$AH$1266,Sheet1!N$1+(Sheet1!$A$1-1)*10,FALSE)="---","---", (ROUND(VLOOKUP($A408,Sheet1!$B$3:$AH$1266,Sheet1!N$1+(Sheet1!$A$1-1)*10,FALSE),IF(VLOOKUP($A408,Sheet1!$B$3:$AH$1266,Sheet1!N$1+(Sheet1!$A$1-1)*10,FALSE)&gt;99999,-3,IF(VLOOKUP($A408,Sheet1!$B$3:$AH$1266,Sheet1!N$1+(Sheet1!$A$1-1)*10,FALSE)&gt;9999,-2,IF(VLOOKUP($A408,Sheet1!$B$3:$AH$1266,Sheet1!N$1+(Sheet1!$A$1-1)*10,FALSE)&gt;999,-1,0)))))))</f>
        <v>---</v>
      </c>
    </row>
    <row r="409" spans="1:30" ht="25.5" customHeight="1" x14ac:dyDescent="0.25">
      <c r="A409" s="125" t="s">
        <v>640</v>
      </c>
      <c r="B409" s="126" t="s">
        <v>641</v>
      </c>
      <c r="C409" s="125">
        <v>423109</v>
      </c>
      <c r="D409" s="125">
        <v>734916</v>
      </c>
      <c r="E409" s="70" t="s">
        <v>3007</v>
      </c>
      <c r="F409" s="139" t="s">
        <v>4405</v>
      </c>
      <c r="G409" s="127" t="s">
        <v>160</v>
      </c>
      <c r="H409" s="128">
        <v>43.4</v>
      </c>
      <c r="I409" s="112">
        <v>24987</v>
      </c>
      <c r="J409" s="140" t="s">
        <v>4405</v>
      </c>
      <c r="K409" s="127" t="s">
        <v>17</v>
      </c>
      <c r="L409" s="115">
        <v>1640</v>
      </c>
      <c r="M409" s="116">
        <v>37.799999999999997</v>
      </c>
      <c r="N409" s="127" t="s">
        <v>160</v>
      </c>
      <c r="O409" s="68" t="str">
        <f t="shared" si="12"/>
        <v>&gt;50</v>
      </c>
      <c r="P409" s="68">
        <f>IF(O409&lt;&gt;"",VLOOKUP($A409,Sheet4!$A$2:$O$1309,14,FALSE)*100,"")</f>
        <v>1.1776831587773318</v>
      </c>
      <c r="Q409" s="68">
        <f>IF(P409&lt;&gt;"",VLOOKUP($A409,Sheet4!$A$2:$O$1309,15,FALSE)*100,"")</f>
        <v>10.955941135170622</v>
      </c>
      <c r="R409" s="74" t="str">
        <f t="shared" si="13"/>
        <v>&lt;2</v>
      </c>
      <c r="S409" s="64" t="s">
        <v>4362</v>
      </c>
      <c r="T409" s="64" t="str">
        <f>IF(ISNA(VLOOKUP(A409,Sheet1!B$3:C$1266,2,FALSE)=TRUE),"NC",VLOOKUP(A409,Sheet1!B$3:C$1266,2,FALSE))</f>
        <v>Rural10*</v>
      </c>
      <c r="U409" s="65">
        <f>IF(ISNA(VLOOKUP($A409,Sheet1!$B$3:$AH$1266,Sheet1!E$1+(Sheet1!$A$1-1)*10,FALSE))=TRUE,"---",IF(VLOOKUP($A409,Sheet1!$B$3:$AH$1266,Sheet1!E$1+(Sheet1!$A$1-1)*10,FALSE)="---","---", (ROUND(VLOOKUP($A409,Sheet1!$B$3:$AH$1266,Sheet1!E$1+(Sheet1!$A$1-1)*10,FALSE),IF(VLOOKUP($A409,Sheet1!$B$3:$AH$1266,Sheet1!E$1+(Sheet1!$A$1-1)*10,FALSE)&gt;99999,-3,IF(VLOOKUP($A409,Sheet1!$B$3:$AH$1266,Sheet1!E$1+(Sheet1!$A$1-1)*10,FALSE)&gt;9999,-2,IF(VLOOKUP($A409,Sheet1!$B$3:$AH$1266,Sheet1!E$1+(Sheet1!$A$1-1)*10,FALSE)&gt;999,-1,0)))))))</f>
        <v>1300</v>
      </c>
      <c r="V409" s="65">
        <f>IF(ISNA(VLOOKUP($A409,Sheet1!$B$3:$AH$1266,Sheet1!F$1+(Sheet1!$A$1-1)*10,FALSE))=TRUE,"---",IF(VLOOKUP($A409,Sheet1!$B$3:$AH$1266,Sheet1!F$1+(Sheet1!$A$1-1)*10,FALSE)="---","---", (ROUND(VLOOKUP($A409,Sheet1!$B$3:$AH$1266,Sheet1!F$1+(Sheet1!$A$1-1)*10,FALSE),IF(VLOOKUP($A409,Sheet1!$B$3:$AH$1266,Sheet1!F$1+(Sheet1!$A$1-1)*10,FALSE)&gt;99999,-3,IF(VLOOKUP($A409,Sheet1!$B$3:$AH$1266,Sheet1!F$1+(Sheet1!$A$1-1)*10,FALSE)&gt;9999,-2,IF(VLOOKUP($A409,Sheet1!$B$3:$AH$1266,Sheet1!F$1+(Sheet1!$A$1-1)*10,FALSE)&gt;999,-1,0)))))))</f>
        <v>1530</v>
      </c>
      <c r="W409" s="65">
        <f>IF(ISNA(VLOOKUP($A409,Sheet1!$B$3:$AH$1266,Sheet1!G$1+(Sheet1!$A$1-1)*10,FALSE))=TRUE,"---",IF(VLOOKUP($A409,Sheet1!$B$3:$AH$1266,Sheet1!G$1+(Sheet1!$A$1-1)*10,FALSE)="---","---", (ROUND(VLOOKUP($A409,Sheet1!$B$3:$AH$1266,Sheet1!G$1+(Sheet1!$A$1-1)*10,FALSE),IF(VLOOKUP($A409,Sheet1!$B$3:$AH$1266,Sheet1!G$1+(Sheet1!$A$1-1)*10,FALSE)&gt;99999,-3,IF(VLOOKUP($A409,Sheet1!$B$3:$AH$1266,Sheet1!G$1+(Sheet1!$A$1-1)*10,FALSE)&gt;9999,-2,IF(VLOOKUP($A409,Sheet1!$B$3:$AH$1266,Sheet1!G$1+(Sheet1!$A$1-1)*10,FALSE)&gt;999,-1,0)))))))</f>
        <v>1820</v>
      </c>
      <c r="X409" s="65">
        <f>IF(ISNA(VLOOKUP($A409,Sheet1!$B$3:$AH$1266,Sheet1!H$1+(Sheet1!$A$1-1)*10,FALSE))=TRUE,"---",IF(VLOOKUP($A409,Sheet1!$B$3:$AH$1266,Sheet1!H$1+(Sheet1!$A$1-1)*10,FALSE)="---","---", (ROUND(VLOOKUP($A409,Sheet1!$B$3:$AH$1266,Sheet1!H$1+(Sheet1!$A$1-1)*10,FALSE),IF(VLOOKUP($A409,Sheet1!$B$3:$AH$1266,Sheet1!H$1+(Sheet1!$A$1-1)*10,FALSE)&gt;99999,-3,IF(VLOOKUP($A409,Sheet1!$B$3:$AH$1266,Sheet1!H$1+(Sheet1!$A$1-1)*10,FALSE)&gt;9999,-2,IF(VLOOKUP($A409,Sheet1!$B$3:$AH$1266,Sheet1!H$1+(Sheet1!$A$1-1)*10,FALSE)&gt;999,-1,0)))))))</f>
        <v>2720</v>
      </c>
      <c r="Y409" s="65">
        <f>IF(ISNA(VLOOKUP($A409,Sheet1!$B$3:$AH$1266,Sheet1!I$1+(Sheet1!$A$1-1)*10,FALSE))=TRUE,"---",IF(VLOOKUP($A409,Sheet1!$B$3:$AH$1266,Sheet1!I$1+(Sheet1!$A$1-1)*10,FALSE)="---","---", (ROUND(VLOOKUP($A409,Sheet1!$B$3:$AH$1266,Sheet1!I$1+(Sheet1!$A$1-1)*10,FALSE),IF(VLOOKUP($A409,Sheet1!$B$3:$AH$1266,Sheet1!I$1+(Sheet1!$A$1-1)*10,FALSE)&gt;99999,-3,IF(VLOOKUP($A409,Sheet1!$B$3:$AH$1266,Sheet1!I$1+(Sheet1!$A$1-1)*10,FALSE)&gt;9999,-2,IF(VLOOKUP($A409,Sheet1!$B$3:$AH$1266,Sheet1!I$1+(Sheet1!$A$1-1)*10,FALSE)&gt;999,-1,0)))))))</f>
        <v>3500</v>
      </c>
      <c r="Z409" s="65">
        <f>IF(ISNA(VLOOKUP($A409,Sheet1!$B$3:$AH$1266,Sheet1!J$1+(Sheet1!$A$1-1)*10,FALSE))=TRUE,"---",IF(VLOOKUP($A409,Sheet1!$B$3:$AH$1266,Sheet1!J$1+(Sheet1!$A$1-1)*10,FALSE)="---","---", (ROUND(VLOOKUP($A409,Sheet1!$B$3:$AH$1266,Sheet1!J$1+(Sheet1!$A$1-1)*10,FALSE),IF(VLOOKUP($A409,Sheet1!$B$3:$AH$1266,Sheet1!J$1+(Sheet1!$A$1-1)*10,FALSE)&gt;99999,-3,IF(VLOOKUP($A409,Sheet1!$B$3:$AH$1266,Sheet1!J$1+(Sheet1!$A$1-1)*10,FALSE)&gt;9999,-2,IF(VLOOKUP($A409,Sheet1!$B$3:$AH$1266,Sheet1!J$1+(Sheet1!$A$1-1)*10,FALSE)&gt;999,-1,0)))))))</f>
        <v>4680</v>
      </c>
      <c r="AA409" s="65">
        <f>IF(ISNA(VLOOKUP($A409,Sheet1!$B$3:$AH$1266,Sheet1!K$1+(Sheet1!$A$1-1)*10,FALSE))=TRUE,"---",IF(VLOOKUP($A409,Sheet1!$B$3:$AH$1266,Sheet1!K$1+(Sheet1!$A$1-1)*10,FALSE)="---","---", (ROUND(VLOOKUP($A409,Sheet1!$B$3:$AH$1266,Sheet1!K$1+(Sheet1!$A$1-1)*10,FALSE),IF(VLOOKUP($A409,Sheet1!$B$3:$AH$1266,Sheet1!K$1+(Sheet1!$A$1-1)*10,FALSE)&gt;99999,-3,IF(VLOOKUP($A409,Sheet1!$B$3:$AH$1266,Sheet1!K$1+(Sheet1!$A$1-1)*10,FALSE)&gt;9999,-2,IF(VLOOKUP($A409,Sheet1!$B$3:$AH$1266,Sheet1!K$1+(Sheet1!$A$1-1)*10,FALSE)&gt;999,-1,0)))))))</f>
        <v>5700</v>
      </c>
      <c r="AB409" s="65">
        <f>IF(ISNA(VLOOKUP($A409,Sheet1!$B$3:$AH$1266,Sheet1!L$1+(Sheet1!$A$1-1)*10,FALSE))=TRUE,"---",IF(VLOOKUP($A409,Sheet1!$B$3:$AH$1266,Sheet1!L$1+(Sheet1!$A$1-1)*10,FALSE)="---","---", (ROUND(VLOOKUP($A409,Sheet1!$B$3:$AH$1266,Sheet1!L$1+(Sheet1!$A$1-1)*10,FALSE),IF(VLOOKUP($A409,Sheet1!$B$3:$AH$1266,Sheet1!L$1+(Sheet1!$A$1-1)*10,FALSE)&gt;99999,-3,IF(VLOOKUP($A409,Sheet1!$B$3:$AH$1266,Sheet1!L$1+(Sheet1!$A$1-1)*10,FALSE)&gt;9999,-2,IF(VLOOKUP($A409,Sheet1!$B$3:$AH$1266,Sheet1!L$1+(Sheet1!$A$1-1)*10,FALSE)&gt;999,-1,0)))))))</f>
        <v>6830</v>
      </c>
      <c r="AC409" s="65">
        <f>IF(ISNA(VLOOKUP($A409,Sheet1!$B$3:$AH$1266,Sheet1!M$1+(Sheet1!$A$1-1)*10,FALSE))=TRUE,"---",IF(VLOOKUP($A409,Sheet1!$B$3:$AH$1266,Sheet1!M$1+(Sheet1!$A$1-1)*10,FALSE)="---","---", (ROUND(VLOOKUP($A409,Sheet1!$B$3:$AH$1266,Sheet1!M$1+(Sheet1!$A$1-1)*10,FALSE),IF(VLOOKUP($A409,Sheet1!$B$3:$AH$1266,Sheet1!M$1+(Sheet1!$A$1-1)*10,FALSE)&gt;99999,-3,IF(VLOOKUP($A409,Sheet1!$B$3:$AH$1266,Sheet1!M$1+(Sheet1!$A$1-1)*10,FALSE)&gt;9999,-2,IF(VLOOKUP($A409,Sheet1!$B$3:$AH$1266,Sheet1!M$1+(Sheet1!$A$1-1)*10,FALSE)&gt;999,-1,0)))))))</f>
        <v>8100</v>
      </c>
      <c r="AD409" s="65">
        <f>IF(ISNA(VLOOKUP($A409,Sheet1!$B$3:$AH$1266,Sheet1!N$1+(Sheet1!$A$1-1)*10,FALSE))=TRUE,"---",IF(VLOOKUP($A409,Sheet1!$B$3:$AH$1266,Sheet1!N$1+(Sheet1!$A$1-1)*10,FALSE)="---","---", (ROUND(VLOOKUP($A409,Sheet1!$B$3:$AH$1266,Sheet1!N$1+(Sheet1!$A$1-1)*10,FALSE),IF(VLOOKUP($A409,Sheet1!$B$3:$AH$1266,Sheet1!N$1+(Sheet1!$A$1-1)*10,FALSE)&gt;99999,-3,IF(VLOOKUP($A409,Sheet1!$B$3:$AH$1266,Sheet1!N$1+(Sheet1!$A$1-1)*10,FALSE)&gt;9999,-2,IF(VLOOKUP($A409,Sheet1!$B$3:$AH$1266,Sheet1!N$1+(Sheet1!$A$1-1)*10,FALSE)&gt;999,-1,0)))))))</f>
        <v>9970</v>
      </c>
    </row>
    <row r="410" spans="1:30" ht="25.5" customHeight="1" x14ac:dyDescent="0.25">
      <c r="A410" s="133" t="s">
        <v>642</v>
      </c>
      <c r="B410" s="141" t="s">
        <v>643</v>
      </c>
      <c r="C410" s="133">
        <v>422917</v>
      </c>
      <c r="D410" s="133">
        <v>735854</v>
      </c>
      <c r="E410" s="67" t="s">
        <v>3007</v>
      </c>
      <c r="F410" s="117" t="s">
        <v>4571</v>
      </c>
      <c r="G410" s="118" t="s">
        <v>31</v>
      </c>
      <c r="H410" s="165">
        <v>2.9</v>
      </c>
      <c r="I410" s="119">
        <v>29301</v>
      </c>
      <c r="J410" s="124">
        <v>7.54</v>
      </c>
      <c r="K410" s="121" t="s">
        <v>4405</v>
      </c>
      <c r="L410" s="122">
        <v>618</v>
      </c>
      <c r="M410" s="123">
        <v>213</v>
      </c>
      <c r="N410" s="118" t="s">
        <v>92</v>
      </c>
      <c r="O410" s="71">
        <f t="shared" si="12"/>
        <v>1.398312326098121</v>
      </c>
      <c r="P410" s="71">
        <f>IF(O410&lt;&gt;"",VLOOKUP($A410,Sheet4!$A$2:$O$1309,14,FALSE)*100,"")</f>
        <v>1.0963696758641728</v>
      </c>
      <c r="Q410" s="71">
        <f>IF(P410&lt;&gt;"",VLOOKUP($A410,Sheet4!$A$2:$O$1309,15,FALSE)*100,"")</f>
        <v>10.235680606573194</v>
      </c>
      <c r="R410" s="73">
        <f t="shared" si="13"/>
        <v>70</v>
      </c>
      <c r="S410" s="63" t="s">
        <v>4362</v>
      </c>
      <c r="T410" s="63" t="str">
        <f>IF(ISNA(VLOOKUP(A410,Sheet1!B$3:C$1266,2,FALSE)=TRUE),"NC",VLOOKUP(A410,Sheet1!B$3:C$1266,2,FALSE))</f>
        <v>Rural</v>
      </c>
      <c r="U410" s="66">
        <f>IF(ISNA(VLOOKUP($A410,Sheet1!$B$3:$AH$1266,Sheet1!E$1+(Sheet1!$A$1-1)*10,FALSE))=TRUE,"---",IF(VLOOKUP($A410,Sheet1!$B$3:$AH$1266,Sheet1!E$1+(Sheet1!$A$1-1)*10,FALSE)="---","---", (ROUND(VLOOKUP($A410,Sheet1!$B$3:$AH$1266,Sheet1!E$1+(Sheet1!$A$1-1)*10,FALSE),IF(VLOOKUP($A410,Sheet1!$B$3:$AH$1266,Sheet1!E$1+(Sheet1!$A$1-1)*10,FALSE)&gt;99999,-3,IF(VLOOKUP($A410,Sheet1!$B$3:$AH$1266,Sheet1!E$1+(Sheet1!$A$1-1)*10,FALSE)&gt;9999,-2,IF(VLOOKUP($A410,Sheet1!$B$3:$AH$1266,Sheet1!E$1+(Sheet1!$A$1-1)*10,FALSE)&gt;999,-1,0)))))))</f>
        <v>85</v>
      </c>
      <c r="V410" s="66">
        <f>IF(ISNA(VLOOKUP($A410,Sheet1!$B$3:$AH$1266,Sheet1!F$1+(Sheet1!$A$1-1)*10,FALSE))=TRUE,"---",IF(VLOOKUP($A410,Sheet1!$B$3:$AH$1266,Sheet1!F$1+(Sheet1!$A$1-1)*10,FALSE)="---","---", (ROUND(VLOOKUP($A410,Sheet1!$B$3:$AH$1266,Sheet1!F$1+(Sheet1!$A$1-1)*10,FALSE),IF(VLOOKUP($A410,Sheet1!$B$3:$AH$1266,Sheet1!F$1+(Sheet1!$A$1-1)*10,FALSE)&gt;99999,-3,IF(VLOOKUP($A410,Sheet1!$B$3:$AH$1266,Sheet1!F$1+(Sheet1!$A$1-1)*10,FALSE)&gt;9999,-2,IF(VLOOKUP($A410,Sheet1!$B$3:$AH$1266,Sheet1!F$1+(Sheet1!$A$1-1)*10,FALSE)&gt;999,-1,0)))))))</f>
        <v>105</v>
      </c>
      <c r="W410" s="66">
        <f>IF(ISNA(VLOOKUP($A410,Sheet1!$B$3:$AH$1266,Sheet1!G$1+(Sheet1!$A$1-1)*10,FALSE))=TRUE,"---",IF(VLOOKUP($A410,Sheet1!$B$3:$AH$1266,Sheet1!G$1+(Sheet1!$A$1-1)*10,FALSE)="---","---", (ROUND(VLOOKUP($A410,Sheet1!$B$3:$AH$1266,Sheet1!G$1+(Sheet1!$A$1-1)*10,FALSE),IF(VLOOKUP($A410,Sheet1!$B$3:$AH$1266,Sheet1!G$1+(Sheet1!$A$1-1)*10,FALSE)&gt;99999,-3,IF(VLOOKUP($A410,Sheet1!$B$3:$AH$1266,Sheet1!G$1+(Sheet1!$A$1-1)*10,FALSE)&gt;9999,-2,IF(VLOOKUP($A410,Sheet1!$B$3:$AH$1266,Sheet1!G$1+(Sheet1!$A$1-1)*10,FALSE)&gt;999,-1,0)))))))</f>
        <v>135</v>
      </c>
      <c r="X410" s="66">
        <f>IF(ISNA(VLOOKUP($A410,Sheet1!$B$3:$AH$1266,Sheet1!H$1+(Sheet1!$A$1-1)*10,FALSE))=TRUE,"---",IF(VLOOKUP($A410,Sheet1!$B$3:$AH$1266,Sheet1!H$1+(Sheet1!$A$1-1)*10,FALSE)="---","---", (ROUND(VLOOKUP($A410,Sheet1!$B$3:$AH$1266,Sheet1!H$1+(Sheet1!$A$1-1)*10,FALSE),IF(VLOOKUP($A410,Sheet1!$B$3:$AH$1266,Sheet1!H$1+(Sheet1!$A$1-1)*10,FALSE)&gt;99999,-3,IF(VLOOKUP($A410,Sheet1!$B$3:$AH$1266,Sheet1!H$1+(Sheet1!$A$1-1)*10,FALSE)&gt;9999,-2,IF(VLOOKUP($A410,Sheet1!$B$3:$AH$1266,Sheet1!H$1+(Sheet1!$A$1-1)*10,FALSE)&gt;999,-1,0)))))))</f>
        <v>231</v>
      </c>
      <c r="Y410" s="66">
        <f>IF(ISNA(VLOOKUP($A410,Sheet1!$B$3:$AH$1266,Sheet1!I$1+(Sheet1!$A$1-1)*10,FALSE))=TRUE,"---",IF(VLOOKUP($A410,Sheet1!$B$3:$AH$1266,Sheet1!I$1+(Sheet1!$A$1-1)*10,FALSE)="---","---", (ROUND(VLOOKUP($A410,Sheet1!$B$3:$AH$1266,Sheet1!I$1+(Sheet1!$A$1-1)*10,FALSE),IF(VLOOKUP($A410,Sheet1!$B$3:$AH$1266,Sheet1!I$1+(Sheet1!$A$1-1)*10,FALSE)&gt;99999,-3,IF(VLOOKUP($A410,Sheet1!$B$3:$AH$1266,Sheet1!I$1+(Sheet1!$A$1-1)*10,FALSE)&gt;9999,-2,IF(VLOOKUP($A410,Sheet1!$B$3:$AH$1266,Sheet1!I$1+(Sheet1!$A$1-1)*10,FALSE)&gt;999,-1,0)))))))</f>
        <v>313</v>
      </c>
      <c r="Z410" s="66">
        <f>IF(ISNA(VLOOKUP($A410,Sheet1!$B$3:$AH$1266,Sheet1!J$1+(Sheet1!$A$1-1)*10,FALSE))=TRUE,"---",IF(VLOOKUP($A410,Sheet1!$B$3:$AH$1266,Sheet1!J$1+(Sheet1!$A$1-1)*10,FALSE)="---","---", (ROUND(VLOOKUP($A410,Sheet1!$B$3:$AH$1266,Sheet1!J$1+(Sheet1!$A$1-1)*10,FALSE),IF(VLOOKUP($A410,Sheet1!$B$3:$AH$1266,Sheet1!J$1+(Sheet1!$A$1-1)*10,FALSE)&gt;99999,-3,IF(VLOOKUP($A410,Sheet1!$B$3:$AH$1266,Sheet1!J$1+(Sheet1!$A$1-1)*10,FALSE)&gt;9999,-2,IF(VLOOKUP($A410,Sheet1!$B$3:$AH$1266,Sheet1!J$1+(Sheet1!$A$1-1)*10,FALSE)&gt;999,-1,0)))))))</f>
        <v>437</v>
      </c>
      <c r="AA410" s="66">
        <f>IF(ISNA(VLOOKUP($A410,Sheet1!$B$3:$AH$1266,Sheet1!K$1+(Sheet1!$A$1-1)*10,FALSE))=TRUE,"---",IF(VLOOKUP($A410,Sheet1!$B$3:$AH$1266,Sheet1!K$1+(Sheet1!$A$1-1)*10,FALSE)="---","---", (ROUND(VLOOKUP($A410,Sheet1!$B$3:$AH$1266,Sheet1!K$1+(Sheet1!$A$1-1)*10,FALSE),IF(VLOOKUP($A410,Sheet1!$B$3:$AH$1266,Sheet1!K$1+(Sheet1!$A$1-1)*10,FALSE)&gt;99999,-3,IF(VLOOKUP($A410,Sheet1!$B$3:$AH$1266,Sheet1!K$1+(Sheet1!$A$1-1)*10,FALSE)&gt;9999,-2,IF(VLOOKUP($A410,Sheet1!$B$3:$AH$1266,Sheet1!K$1+(Sheet1!$A$1-1)*10,FALSE)&gt;999,-1,0)))))))</f>
        <v>547</v>
      </c>
      <c r="AB410" s="66">
        <f>IF(ISNA(VLOOKUP($A410,Sheet1!$B$3:$AH$1266,Sheet1!L$1+(Sheet1!$A$1-1)*10,FALSE))=TRUE,"---",IF(VLOOKUP($A410,Sheet1!$B$3:$AH$1266,Sheet1!L$1+(Sheet1!$A$1-1)*10,FALSE)="---","---", (ROUND(VLOOKUP($A410,Sheet1!$B$3:$AH$1266,Sheet1!L$1+(Sheet1!$A$1-1)*10,FALSE),IF(VLOOKUP($A410,Sheet1!$B$3:$AH$1266,Sheet1!L$1+(Sheet1!$A$1-1)*10,FALSE)&gt;99999,-3,IF(VLOOKUP($A410,Sheet1!$B$3:$AH$1266,Sheet1!L$1+(Sheet1!$A$1-1)*10,FALSE)&gt;9999,-2,IF(VLOOKUP($A410,Sheet1!$B$3:$AH$1266,Sheet1!L$1+(Sheet1!$A$1-1)*10,FALSE)&gt;999,-1,0)))))))</f>
        <v>670</v>
      </c>
      <c r="AC410" s="66">
        <f>IF(ISNA(VLOOKUP($A410,Sheet1!$B$3:$AH$1266,Sheet1!M$1+(Sheet1!$A$1-1)*10,FALSE))=TRUE,"---",IF(VLOOKUP($A410,Sheet1!$B$3:$AH$1266,Sheet1!M$1+(Sheet1!$A$1-1)*10,FALSE)="---","---", (ROUND(VLOOKUP($A410,Sheet1!$B$3:$AH$1266,Sheet1!M$1+(Sheet1!$A$1-1)*10,FALSE),IF(VLOOKUP($A410,Sheet1!$B$3:$AH$1266,Sheet1!M$1+(Sheet1!$A$1-1)*10,FALSE)&gt;99999,-3,IF(VLOOKUP($A410,Sheet1!$B$3:$AH$1266,Sheet1!M$1+(Sheet1!$A$1-1)*10,FALSE)&gt;9999,-2,IF(VLOOKUP($A410,Sheet1!$B$3:$AH$1266,Sheet1!M$1+(Sheet1!$A$1-1)*10,FALSE)&gt;999,-1,0)))))))</f>
        <v>812</v>
      </c>
      <c r="AD410" s="66">
        <f>IF(ISNA(VLOOKUP($A410,Sheet1!$B$3:$AH$1266,Sheet1!N$1+(Sheet1!$A$1-1)*10,FALSE))=TRUE,"---",IF(VLOOKUP($A410,Sheet1!$B$3:$AH$1266,Sheet1!N$1+(Sheet1!$A$1-1)*10,FALSE)="---","---", (ROUND(VLOOKUP($A410,Sheet1!$B$3:$AH$1266,Sheet1!N$1+(Sheet1!$A$1-1)*10,FALSE),IF(VLOOKUP($A410,Sheet1!$B$3:$AH$1266,Sheet1!N$1+(Sheet1!$A$1-1)*10,FALSE)&gt;99999,-3,IF(VLOOKUP($A410,Sheet1!$B$3:$AH$1266,Sheet1!N$1+(Sheet1!$A$1-1)*10,FALSE)&gt;9999,-2,IF(VLOOKUP($A410,Sheet1!$B$3:$AH$1266,Sheet1!N$1+(Sheet1!$A$1-1)*10,FALSE)&gt;999,-1,0)))))))</f>
        <v>1030</v>
      </c>
    </row>
    <row r="411" spans="1:30" ht="25.5" customHeight="1" x14ac:dyDescent="0.25">
      <c r="A411" s="303" t="s">
        <v>644</v>
      </c>
      <c r="B411" s="330" t="s">
        <v>645</v>
      </c>
      <c r="C411" s="303">
        <v>422622</v>
      </c>
      <c r="D411" s="303">
        <v>734839</v>
      </c>
      <c r="E411" s="307" t="s">
        <v>3061</v>
      </c>
      <c r="F411" s="342" t="s">
        <v>4567</v>
      </c>
      <c r="G411" s="318" t="s">
        <v>31</v>
      </c>
      <c r="H411" s="347">
        <v>61.6</v>
      </c>
      <c r="I411" s="112">
        <v>35225</v>
      </c>
      <c r="J411" s="113">
        <v>7.6</v>
      </c>
      <c r="K411" s="127" t="s">
        <v>12</v>
      </c>
      <c r="L411" s="115">
        <v>3700</v>
      </c>
      <c r="M411" s="116">
        <v>60.1</v>
      </c>
      <c r="N411" s="127" t="s">
        <v>57</v>
      </c>
      <c r="O411" s="68">
        <f t="shared" si="12"/>
        <v>3.332473055755667</v>
      </c>
      <c r="P411" s="68">
        <f>IF(O411&lt;&gt;"",VLOOKUP($A411,Sheet4!$A$2:$O$1309,14,FALSE)*100,"")</f>
        <v>1.6473855015570193</v>
      </c>
      <c r="Q411" s="68">
        <f>IF(P411&lt;&gt;"",VLOOKUP($A411,Sheet4!$A$2:$O$1309,15,FALSE)*100,"")</f>
        <v>15.015864480938291</v>
      </c>
      <c r="R411" s="74">
        <f t="shared" si="13"/>
        <v>30</v>
      </c>
      <c r="S411" s="356" t="s">
        <v>4362</v>
      </c>
      <c r="T411" s="356" t="str">
        <f>IF(ISNA(VLOOKUP(A411,Sheet1!B$3:C$1266,2,FALSE)=TRUE),"NC",VLOOKUP(A411,Sheet1!B$3:C$1266,2,FALSE))</f>
        <v>Rural10</v>
      </c>
      <c r="U411" s="392">
        <f>IF(ISNA(VLOOKUP($A411,Sheet1!$B$3:$AH$1266,Sheet1!E$1+(Sheet1!$A$1-1)*10,FALSE))=TRUE,"---",IF(VLOOKUP($A411,Sheet1!$B$3:$AH$1266,Sheet1!E$1+(Sheet1!$A$1-1)*10,FALSE)="---","---", (ROUND(VLOOKUP($A411,Sheet1!$B$3:$AH$1266,Sheet1!E$1+(Sheet1!$A$1-1)*10,FALSE),IF(VLOOKUP($A411,Sheet1!$B$3:$AH$1266,Sheet1!E$1+(Sheet1!$A$1-1)*10,FALSE)&gt;99999,-3,IF(VLOOKUP($A411,Sheet1!$B$3:$AH$1266,Sheet1!E$1+(Sheet1!$A$1-1)*10,FALSE)&gt;9999,-2,IF(VLOOKUP($A411,Sheet1!$B$3:$AH$1266,Sheet1!E$1+(Sheet1!$A$1-1)*10,FALSE)&gt;999,-1,0)))))))</f>
        <v>848</v>
      </c>
      <c r="V411" s="392">
        <f>IF(ISNA(VLOOKUP($A411,Sheet1!$B$3:$AH$1266,Sheet1!F$1+(Sheet1!$A$1-1)*10,FALSE))=TRUE,"---",IF(VLOOKUP($A411,Sheet1!$B$3:$AH$1266,Sheet1!F$1+(Sheet1!$A$1-1)*10,FALSE)="---","---", (ROUND(VLOOKUP($A411,Sheet1!$B$3:$AH$1266,Sheet1!F$1+(Sheet1!$A$1-1)*10,FALSE),IF(VLOOKUP($A411,Sheet1!$B$3:$AH$1266,Sheet1!F$1+(Sheet1!$A$1-1)*10,FALSE)&gt;99999,-3,IF(VLOOKUP($A411,Sheet1!$B$3:$AH$1266,Sheet1!F$1+(Sheet1!$A$1-1)*10,FALSE)&gt;9999,-2,IF(VLOOKUP($A411,Sheet1!$B$3:$AH$1266,Sheet1!F$1+(Sheet1!$A$1-1)*10,FALSE)&gt;999,-1,0)))))))</f>
        <v>1020</v>
      </c>
      <c r="W411" s="392">
        <f>IF(ISNA(VLOOKUP($A411,Sheet1!$B$3:$AH$1266,Sheet1!G$1+(Sheet1!$A$1-1)*10,FALSE))=TRUE,"---",IF(VLOOKUP($A411,Sheet1!$B$3:$AH$1266,Sheet1!G$1+(Sheet1!$A$1-1)*10,FALSE)="---","---", (ROUND(VLOOKUP($A411,Sheet1!$B$3:$AH$1266,Sheet1!G$1+(Sheet1!$A$1-1)*10,FALSE),IF(VLOOKUP($A411,Sheet1!$B$3:$AH$1266,Sheet1!G$1+(Sheet1!$A$1-1)*10,FALSE)&gt;99999,-3,IF(VLOOKUP($A411,Sheet1!$B$3:$AH$1266,Sheet1!G$1+(Sheet1!$A$1-1)*10,FALSE)&gt;9999,-2,IF(VLOOKUP($A411,Sheet1!$B$3:$AH$1266,Sheet1!G$1+(Sheet1!$A$1-1)*10,FALSE)&gt;999,-1,0)))))))</f>
        <v>1250</v>
      </c>
      <c r="X411" s="392">
        <f>IF(ISNA(VLOOKUP($A411,Sheet1!$B$3:$AH$1266,Sheet1!H$1+(Sheet1!$A$1-1)*10,FALSE))=TRUE,"---",IF(VLOOKUP($A411,Sheet1!$B$3:$AH$1266,Sheet1!H$1+(Sheet1!$A$1-1)*10,FALSE)="---","---", (ROUND(VLOOKUP($A411,Sheet1!$B$3:$AH$1266,Sheet1!H$1+(Sheet1!$A$1-1)*10,FALSE),IF(VLOOKUP($A411,Sheet1!$B$3:$AH$1266,Sheet1!H$1+(Sheet1!$A$1-1)*10,FALSE)&gt;99999,-3,IF(VLOOKUP($A411,Sheet1!$B$3:$AH$1266,Sheet1!H$1+(Sheet1!$A$1-1)*10,FALSE)&gt;9999,-2,IF(VLOOKUP($A411,Sheet1!$B$3:$AH$1266,Sheet1!H$1+(Sheet1!$A$1-1)*10,FALSE)&gt;999,-1,0)))))))</f>
        <v>1950</v>
      </c>
      <c r="Y411" s="392">
        <f>IF(ISNA(VLOOKUP($A411,Sheet1!$B$3:$AH$1266,Sheet1!I$1+(Sheet1!$A$1-1)*10,FALSE))=TRUE,"---",IF(VLOOKUP($A411,Sheet1!$B$3:$AH$1266,Sheet1!I$1+(Sheet1!$A$1-1)*10,FALSE)="---","---", (ROUND(VLOOKUP($A411,Sheet1!$B$3:$AH$1266,Sheet1!I$1+(Sheet1!$A$1-1)*10,FALSE),IF(VLOOKUP($A411,Sheet1!$B$3:$AH$1266,Sheet1!I$1+(Sheet1!$A$1-1)*10,FALSE)&gt;99999,-3,IF(VLOOKUP($A411,Sheet1!$B$3:$AH$1266,Sheet1!I$1+(Sheet1!$A$1-1)*10,FALSE)&gt;9999,-2,IF(VLOOKUP($A411,Sheet1!$B$3:$AH$1266,Sheet1!I$1+(Sheet1!$A$1-1)*10,FALSE)&gt;999,-1,0)))))))</f>
        <v>2550</v>
      </c>
      <c r="Z411" s="392">
        <f>IF(ISNA(VLOOKUP($A411,Sheet1!$B$3:$AH$1266,Sheet1!J$1+(Sheet1!$A$1-1)*10,FALSE))=TRUE,"---",IF(VLOOKUP($A411,Sheet1!$B$3:$AH$1266,Sheet1!J$1+(Sheet1!$A$1-1)*10,FALSE)="---","---", (ROUND(VLOOKUP($A411,Sheet1!$B$3:$AH$1266,Sheet1!J$1+(Sheet1!$A$1-1)*10,FALSE),IF(VLOOKUP($A411,Sheet1!$B$3:$AH$1266,Sheet1!J$1+(Sheet1!$A$1-1)*10,FALSE)&gt;99999,-3,IF(VLOOKUP($A411,Sheet1!$B$3:$AH$1266,Sheet1!J$1+(Sheet1!$A$1-1)*10,FALSE)&gt;9999,-2,IF(VLOOKUP($A411,Sheet1!$B$3:$AH$1266,Sheet1!J$1+(Sheet1!$A$1-1)*10,FALSE)&gt;999,-1,0)))))))</f>
        <v>3460</v>
      </c>
      <c r="AA411" s="392">
        <f>IF(ISNA(VLOOKUP($A411,Sheet1!$B$3:$AH$1266,Sheet1!K$1+(Sheet1!$A$1-1)*10,FALSE))=TRUE,"---",IF(VLOOKUP($A411,Sheet1!$B$3:$AH$1266,Sheet1!K$1+(Sheet1!$A$1-1)*10,FALSE)="---","---", (ROUND(VLOOKUP($A411,Sheet1!$B$3:$AH$1266,Sheet1!K$1+(Sheet1!$A$1-1)*10,FALSE),IF(VLOOKUP($A411,Sheet1!$B$3:$AH$1266,Sheet1!K$1+(Sheet1!$A$1-1)*10,FALSE)&gt;99999,-3,IF(VLOOKUP($A411,Sheet1!$B$3:$AH$1266,Sheet1!K$1+(Sheet1!$A$1-1)*10,FALSE)&gt;9999,-2,IF(VLOOKUP($A411,Sheet1!$B$3:$AH$1266,Sheet1!K$1+(Sheet1!$A$1-1)*10,FALSE)&gt;999,-1,0)))))))</f>
        <v>4230</v>
      </c>
      <c r="AB411" s="392">
        <f>IF(ISNA(VLOOKUP($A411,Sheet1!$B$3:$AH$1266,Sheet1!L$1+(Sheet1!$A$1-1)*10,FALSE))=TRUE,"---",IF(VLOOKUP($A411,Sheet1!$B$3:$AH$1266,Sheet1!L$1+(Sheet1!$A$1-1)*10,FALSE)="---","---", (ROUND(VLOOKUP($A411,Sheet1!$B$3:$AH$1266,Sheet1!L$1+(Sheet1!$A$1-1)*10,FALSE),IF(VLOOKUP($A411,Sheet1!$B$3:$AH$1266,Sheet1!L$1+(Sheet1!$A$1-1)*10,FALSE)&gt;99999,-3,IF(VLOOKUP($A411,Sheet1!$B$3:$AH$1266,Sheet1!L$1+(Sheet1!$A$1-1)*10,FALSE)&gt;9999,-2,IF(VLOOKUP($A411,Sheet1!$B$3:$AH$1266,Sheet1!L$1+(Sheet1!$A$1-1)*10,FALSE)&gt;999,-1,0)))))))</f>
        <v>5100</v>
      </c>
      <c r="AC411" s="392">
        <f>IF(ISNA(VLOOKUP($A411,Sheet1!$B$3:$AH$1266,Sheet1!M$1+(Sheet1!$A$1-1)*10,FALSE))=TRUE,"---",IF(VLOOKUP($A411,Sheet1!$B$3:$AH$1266,Sheet1!M$1+(Sheet1!$A$1-1)*10,FALSE)="---","---", (ROUND(VLOOKUP($A411,Sheet1!$B$3:$AH$1266,Sheet1!M$1+(Sheet1!$A$1-1)*10,FALSE),IF(VLOOKUP($A411,Sheet1!$B$3:$AH$1266,Sheet1!M$1+(Sheet1!$A$1-1)*10,FALSE)&gt;99999,-3,IF(VLOOKUP($A411,Sheet1!$B$3:$AH$1266,Sheet1!M$1+(Sheet1!$A$1-1)*10,FALSE)&gt;9999,-2,IF(VLOOKUP($A411,Sheet1!$B$3:$AH$1266,Sheet1!M$1+(Sheet1!$A$1-1)*10,FALSE)&gt;999,-1,0)))))))</f>
        <v>6070</v>
      </c>
      <c r="AD411" s="392">
        <f>IF(ISNA(VLOOKUP($A411,Sheet1!$B$3:$AH$1266,Sheet1!N$1+(Sheet1!$A$1-1)*10,FALSE))=TRUE,"---",IF(VLOOKUP($A411,Sheet1!$B$3:$AH$1266,Sheet1!N$1+(Sheet1!$A$1-1)*10,FALSE)="---","---", (ROUND(VLOOKUP($A411,Sheet1!$B$3:$AH$1266,Sheet1!N$1+(Sheet1!$A$1-1)*10,FALSE),IF(VLOOKUP($A411,Sheet1!$B$3:$AH$1266,Sheet1!N$1+(Sheet1!$A$1-1)*10,FALSE)&gt;99999,-3,IF(VLOOKUP($A411,Sheet1!$B$3:$AH$1266,Sheet1!N$1+(Sheet1!$A$1-1)*10,FALSE)&gt;9999,-2,IF(VLOOKUP($A411,Sheet1!$B$3:$AH$1266,Sheet1!N$1+(Sheet1!$A$1-1)*10,FALSE)&gt;999,-1,0)))))))</f>
        <v>7530</v>
      </c>
    </row>
    <row r="412" spans="1:30" ht="25.5" customHeight="1" x14ac:dyDescent="0.25">
      <c r="A412" s="303"/>
      <c r="B412" s="331"/>
      <c r="C412" s="303"/>
      <c r="D412" s="303"/>
      <c r="E412" s="307" t="e">
        <v>#N/A</v>
      </c>
      <c r="F412" s="331"/>
      <c r="G412" s="319"/>
      <c r="H412" s="347"/>
      <c r="I412" s="112">
        <v>26846</v>
      </c>
      <c r="J412" s="113">
        <v>5.43</v>
      </c>
      <c r="K412" s="127" t="s">
        <v>20</v>
      </c>
      <c r="L412" s="115">
        <v>1780</v>
      </c>
      <c r="M412" s="116">
        <v>28.9</v>
      </c>
      <c r="N412" s="127" t="s">
        <v>12</v>
      </c>
      <c r="O412" s="68" t="s">
        <v>4405</v>
      </c>
      <c r="P412" s="68" t="s">
        <v>4405</v>
      </c>
      <c r="Q412" s="68" t="s">
        <v>4405</v>
      </c>
      <c r="R412" s="74" t="s">
        <v>4405</v>
      </c>
      <c r="S412" s="356" t="e">
        <v>#N/A</v>
      </c>
      <c r="T412" s="356" t="str">
        <f>IF(ISNA(VLOOKUP(A412,Sheet1!B$3:C$1266,2,FALSE)=TRUE),"ND",VLOOKUP(A412,Sheet1!B$3:C$1266,2,FALSE))</f>
        <v>ND</v>
      </c>
      <c r="U412" s="392" t="str">
        <f>IF(ISNA(VLOOKUP($A412,Sheet1!$B$3:$AH$1266,Sheet1!E$1+(Sheet1!$A$1-1)*10,FALSE))=TRUE,"---",IF(VLOOKUP($A412,Sheet1!$B$3:$AH$1266,Sheet1!E$1+(Sheet1!$A$1-1)*10,FALSE)="---","---", (ROUND(VLOOKUP($A412,Sheet1!$B$3:$AH$1266,Sheet1!E$1+(Sheet1!$A$1-1)*10,FALSE),IF(VLOOKUP($A412,Sheet1!$B$3:$AH$1266,Sheet1!E$1+(Sheet1!$A$1-1)*10,FALSE)&gt;99999,-3,IF(VLOOKUP($A412,Sheet1!$B$3:$AH$1266,Sheet1!E$1+(Sheet1!$A$1-1)*10,FALSE)&gt;9999,-2,IF(VLOOKUP($A412,Sheet1!$B$3:$AH$1266,Sheet1!E$1+(Sheet1!$A$1-1)*10,FALSE)&gt;999,-1,0)))))))</f>
        <v>---</v>
      </c>
      <c r="V412" s="392" t="str">
        <f>IF(ISNA(VLOOKUP($A412,Sheet1!$B$3:$AH$1266,Sheet1!F$1+(Sheet1!$A$1-1)*10,FALSE))=TRUE,"---",IF(VLOOKUP($A412,Sheet1!$B$3:$AH$1266,Sheet1!F$1+(Sheet1!$A$1-1)*10,FALSE)="---","---", (ROUND(VLOOKUP($A412,Sheet1!$B$3:$AH$1266,Sheet1!F$1+(Sheet1!$A$1-1)*10,FALSE),IF(VLOOKUP($A412,Sheet1!$B$3:$AH$1266,Sheet1!F$1+(Sheet1!$A$1-1)*10,FALSE)&gt;99999,-3,IF(VLOOKUP($A412,Sheet1!$B$3:$AH$1266,Sheet1!F$1+(Sheet1!$A$1-1)*10,FALSE)&gt;9999,-2,IF(VLOOKUP($A412,Sheet1!$B$3:$AH$1266,Sheet1!F$1+(Sheet1!$A$1-1)*10,FALSE)&gt;999,-1,0)))))))</f>
        <v>---</v>
      </c>
      <c r="W412" s="392" t="str">
        <f>IF(ISNA(VLOOKUP($A412,Sheet1!$B$3:$AH$1266,Sheet1!G$1+(Sheet1!$A$1-1)*10,FALSE))=TRUE,"---",IF(VLOOKUP($A412,Sheet1!$B$3:$AH$1266,Sheet1!G$1+(Sheet1!$A$1-1)*10,FALSE)="---","---", (ROUND(VLOOKUP($A412,Sheet1!$B$3:$AH$1266,Sheet1!G$1+(Sheet1!$A$1-1)*10,FALSE),IF(VLOOKUP($A412,Sheet1!$B$3:$AH$1266,Sheet1!G$1+(Sheet1!$A$1-1)*10,FALSE)&gt;99999,-3,IF(VLOOKUP($A412,Sheet1!$B$3:$AH$1266,Sheet1!G$1+(Sheet1!$A$1-1)*10,FALSE)&gt;9999,-2,IF(VLOOKUP($A412,Sheet1!$B$3:$AH$1266,Sheet1!G$1+(Sheet1!$A$1-1)*10,FALSE)&gt;999,-1,0)))))))</f>
        <v>---</v>
      </c>
      <c r="X412" s="392" t="str">
        <f>IF(ISNA(VLOOKUP($A412,Sheet1!$B$3:$AH$1266,Sheet1!H$1+(Sheet1!$A$1-1)*10,FALSE))=TRUE,"---",IF(VLOOKUP($A412,Sheet1!$B$3:$AH$1266,Sheet1!H$1+(Sheet1!$A$1-1)*10,FALSE)="---","---", (ROUND(VLOOKUP($A412,Sheet1!$B$3:$AH$1266,Sheet1!H$1+(Sheet1!$A$1-1)*10,FALSE),IF(VLOOKUP($A412,Sheet1!$B$3:$AH$1266,Sheet1!H$1+(Sheet1!$A$1-1)*10,FALSE)&gt;99999,-3,IF(VLOOKUP($A412,Sheet1!$B$3:$AH$1266,Sheet1!H$1+(Sheet1!$A$1-1)*10,FALSE)&gt;9999,-2,IF(VLOOKUP($A412,Sheet1!$B$3:$AH$1266,Sheet1!H$1+(Sheet1!$A$1-1)*10,FALSE)&gt;999,-1,0)))))))</f>
        <v>---</v>
      </c>
      <c r="Y412" s="392" t="str">
        <f>IF(ISNA(VLOOKUP($A412,Sheet1!$B$3:$AH$1266,Sheet1!I$1+(Sheet1!$A$1-1)*10,FALSE))=TRUE,"---",IF(VLOOKUP($A412,Sheet1!$B$3:$AH$1266,Sheet1!I$1+(Sheet1!$A$1-1)*10,FALSE)="---","---", (ROUND(VLOOKUP($A412,Sheet1!$B$3:$AH$1266,Sheet1!I$1+(Sheet1!$A$1-1)*10,FALSE),IF(VLOOKUP($A412,Sheet1!$B$3:$AH$1266,Sheet1!I$1+(Sheet1!$A$1-1)*10,FALSE)&gt;99999,-3,IF(VLOOKUP($A412,Sheet1!$B$3:$AH$1266,Sheet1!I$1+(Sheet1!$A$1-1)*10,FALSE)&gt;9999,-2,IF(VLOOKUP($A412,Sheet1!$B$3:$AH$1266,Sheet1!I$1+(Sheet1!$A$1-1)*10,FALSE)&gt;999,-1,0)))))))</f>
        <v>---</v>
      </c>
      <c r="Z412" s="392" t="str">
        <f>IF(ISNA(VLOOKUP($A412,Sheet1!$B$3:$AH$1266,Sheet1!J$1+(Sheet1!$A$1-1)*10,FALSE))=TRUE,"---",IF(VLOOKUP($A412,Sheet1!$B$3:$AH$1266,Sheet1!J$1+(Sheet1!$A$1-1)*10,FALSE)="---","---", (ROUND(VLOOKUP($A412,Sheet1!$B$3:$AH$1266,Sheet1!J$1+(Sheet1!$A$1-1)*10,FALSE),IF(VLOOKUP($A412,Sheet1!$B$3:$AH$1266,Sheet1!J$1+(Sheet1!$A$1-1)*10,FALSE)&gt;99999,-3,IF(VLOOKUP($A412,Sheet1!$B$3:$AH$1266,Sheet1!J$1+(Sheet1!$A$1-1)*10,FALSE)&gt;9999,-2,IF(VLOOKUP($A412,Sheet1!$B$3:$AH$1266,Sheet1!J$1+(Sheet1!$A$1-1)*10,FALSE)&gt;999,-1,0)))))))</f>
        <v>---</v>
      </c>
      <c r="AA412" s="392" t="str">
        <f>IF(ISNA(VLOOKUP($A412,Sheet1!$B$3:$AH$1266,Sheet1!K$1+(Sheet1!$A$1-1)*10,FALSE))=TRUE,"---",IF(VLOOKUP($A412,Sheet1!$B$3:$AH$1266,Sheet1!K$1+(Sheet1!$A$1-1)*10,FALSE)="---","---", (ROUND(VLOOKUP($A412,Sheet1!$B$3:$AH$1266,Sheet1!K$1+(Sheet1!$A$1-1)*10,FALSE),IF(VLOOKUP($A412,Sheet1!$B$3:$AH$1266,Sheet1!K$1+(Sheet1!$A$1-1)*10,FALSE)&gt;99999,-3,IF(VLOOKUP($A412,Sheet1!$B$3:$AH$1266,Sheet1!K$1+(Sheet1!$A$1-1)*10,FALSE)&gt;9999,-2,IF(VLOOKUP($A412,Sheet1!$B$3:$AH$1266,Sheet1!K$1+(Sheet1!$A$1-1)*10,FALSE)&gt;999,-1,0)))))))</f>
        <v>---</v>
      </c>
      <c r="AB412" s="392" t="str">
        <f>IF(ISNA(VLOOKUP($A412,Sheet1!$B$3:$AH$1266,Sheet1!L$1+(Sheet1!$A$1-1)*10,FALSE))=TRUE,"---",IF(VLOOKUP($A412,Sheet1!$B$3:$AH$1266,Sheet1!L$1+(Sheet1!$A$1-1)*10,FALSE)="---","---", (ROUND(VLOOKUP($A412,Sheet1!$B$3:$AH$1266,Sheet1!L$1+(Sheet1!$A$1-1)*10,FALSE),IF(VLOOKUP($A412,Sheet1!$B$3:$AH$1266,Sheet1!L$1+(Sheet1!$A$1-1)*10,FALSE)&gt;99999,-3,IF(VLOOKUP($A412,Sheet1!$B$3:$AH$1266,Sheet1!L$1+(Sheet1!$A$1-1)*10,FALSE)&gt;9999,-2,IF(VLOOKUP($A412,Sheet1!$B$3:$AH$1266,Sheet1!L$1+(Sheet1!$A$1-1)*10,FALSE)&gt;999,-1,0)))))))</f>
        <v>---</v>
      </c>
      <c r="AC412" s="392" t="str">
        <f>IF(ISNA(VLOOKUP($A412,Sheet1!$B$3:$AH$1266,Sheet1!M$1+(Sheet1!$A$1-1)*10,FALSE))=TRUE,"---",IF(VLOOKUP($A412,Sheet1!$B$3:$AH$1266,Sheet1!M$1+(Sheet1!$A$1-1)*10,FALSE)="---","---", (ROUND(VLOOKUP($A412,Sheet1!$B$3:$AH$1266,Sheet1!M$1+(Sheet1!$A$1-1)*10,FALSE),IF(VLOOKUP($A412,Sheet1!$B$3:$AH$1266,Sheet1!M$1+(Sheet1!$A$1-1)*10,FALSE)&gt;99999,-3,IF(VLOOKUP($A412,Sheet1!$B$3:$AH$1266,Sheet1!M$1+(Sheet1!$A$1-1)*10,FALSE)&gt;9999,-2,IF(VLOOKUP($A412,Sheet1!$B$3:$AH$1266,Sheet1!M$1+(Sheet1!$A$1-1)*10,FALSE)&gt;999,-1,0)))))))</f>
        <v>---</v>
      </c>
      <c r="AD412" s="392" t="str">
        <f>IF(ISNA(VLOOKUP($A412,Sheet1!$B$3:$AH$1266,Sheet1!N$1+(Sheet1!$A$1-1)*10,FALSE))=TRUE,"---",IF(VLOOKUP($A412,Sheet1!$B$3:$AH$1266,Sheet1!N$1+(Sheet1!$A$1-1)*10,FALSE)="---","---", (ROUND(VLOOKUP($A412,Sheet1!$B$3:$AH$1266,Sheet1!N$1+(Sheet1!$A$1-1)*10,FALSE),IF(VLOOKUP($A412,Sheet1!$B$3:$AH$1266,Sheet1!N$1+(Sheet1!$A$1-1)*10,FALSE)&gt;99999,-3,IF(VLOOKUP($A412,Sheet1!$B$3:$AH$1266,Sheet1!N$1+(Sheet1!$A$1-1)*10,FALSE)&gt;9999,-2,IF(VLOOKUP($A412,Sheet1!$B$3:$AH$1266,Sheet1!N$1+(Sheet1!$A$1-1)*10,FALSE)&gt;999,-1,0)))))))</f>
        <v>---</v>
      </c>
    </row>
    <row r="413" spans="1:30" ht="25.5" customHeight="1" x14ac:dyDescent="0.25">
      <c r="A413" s="303"/>
      <c r="B413" s="331"/>
      <c r="C413" s="303"/>
      <c r="D413" s="303"/>
      <c r="E413" s="307" t="e">
        <v>#N/A</v>
      </c>
      <c r="F413" s="401"/>
      <c r="G413" s="405"/>
      <c r="H413" s="347"/>
      <c r="I413" s="112">
        <v>27786</v>
      </c>
      <c r="J413" s="113">
        <v>5.91</v>
      </c>
      <c r="K413" s="127" t="s">
        <v>28</v>
      </c>
      <c r="L413" s="115">
        <v>1000</v>
      </c>
      <c r="M413" s="116">
        <v>16.2</v>
      </c>
      <c r="N413" s="127" t="s">
        <v>646</v>
      </c>
      <c r="O413" s="68" t="s">
        <v>4405</v>
      </c>
      <c r="P413" s="68" t="s">
        <v>4405</v>
      </c>
      <c r="Q413" s="68" t="s">
        <v>4405</v>
      </c>
      <c r="R413" s="74" t="s">
        <v>4405</v>
      </c>
      <c r="S413" s="356" t="e">
        <v>#N/A</v>
      </c>
      <c r="T413" s="356" t="str">
        <f>IF(ISNA(VLOOKUP(A413,Sheet1!B$3:C$1266,2,FALSE)=TRUE),"ND",VLOOKUP(A413,Sheet1!B$3:C$1266,2,FALSE))</f>
        <v>ND</v>
      </c>
      <c r="U413" s="392" t="str">
        <f>IF(ISNA(VLOOKUP($A413,Sheet1!$B$3:$AH$1266,Sheet1!E$1+(Sheet1!$A$1-1)*10,FALSE))=TRUE,"---",IF(VLOOKUP($A413,Sheet1!$B$3:$AH$1266,Sheet1!E$1+(Sheet1!$A$1-1)*10,FALSE)="---","---", (ROUND(VLOOKUP($A413,Sheet1!$B$3:$AH$1266,Sheet1!E$1+(Sheet1!$A$1-1)*10,FALSE),IF(VLOOKUP($A413,Sheet1!$B$3:$AH$1266,Sheet1!E$1+(Sheet1!$A$1-1)*10,FALSE)&gt;99999,-3,IF(VLOOKUP($A413,Sheet1!$B$3:$AH$1266,Sheet1!E$1+(Sheet1!$A$1-1)*10,FALSE)&gt;9999,-2,IF(VLOOKUP($A413,Sheet1!$B$3:$AH$1266,Sheet1!E$1+(Sheet1!$A$1-1)*10,FALSE)&gt;999,-1,0)))))))</f>
        <v>---</v>
      </c>
      <c r="V413" s="392" t="str">
        <f>IF(ISNA(VLOOKUP($A413,Sheet1!$B$3:$AH$1266,Sheet1!F$1+(Sheet1!$A$1-1)*10,FALSE))=TRUE,"---",IF(VLOOKUP($A413,Sheet1!$B$3:$AH$1266,Sheet1!F$1+(Sheet1!$A$1-1)*10,FALSE)="---","---", (ROUND(VLOOKUP($A413,Sheet1!$B$3:$AH$1266,Sheet1!F$1+(Sheet1!$A$1-1)*10,FALSE),IF(VLOOKUP($A413,Sheet1!$B$3:$AH$1266,Sheet1!F$1+(Sheet1!$A$1-1)*10,FALSE)&gt;99999,-3,IF(VLOOKUP($A413,Sheet1!$B$3:$AH$1266,Sheet1!F$1+(Sheet1!$A$1-1)*10,FALSE)&gt;9999,-2,IF(VLOOKUP($A413,Sheet1!$B$3:$AH$1266,Sheet1!F$1+(Sheet1!$A$1-1)*10,FALSE)&gt;999,-1,0)))))))</f>
        <v>---</v>
      </c>
      <c r="W413" s="392" t="str">
        <f>IF(ISNA(VLOOKUP($A413,Sheet1!$B$3:$AH$1266,Sheet1!G$1+(Sheet1!$A$1-1)*10,FALSE))=TRUE,"---",IF(VLOOKUP($A413,Sheet1!$B$3:$AH$1266,Sheet1!G$1+(Sheet1!$A$1-1)*10,FALSE)="---","---", (ROUND(VLOOKUP($A413,Sheet1!$B$3:$AH$1266,Sheet1!G$1+(Sheet1!$A$1-1)*10,FALSE),IF(VLOOKUP($A413,Sheet1!$B$3:$AH$1266,Sheet1!G$1+(Sheet1!$A$1-1)*10,FALSE)&gt;99999,-3,IF(VLOOKUP($A413,Sheet1!$B$3:$AH$1266,Sheet1!G$1+(Sheet1!$A$1-1)*10,FALSE)&gt;9999,-2,IF(VLOOKUP($A413,Sheet1!$B$3:$AH$1266,Sheet1!G$1+(Sheet1!$A$1-1)*10,FALSE)&gt;999,-1,0)))))))</f>
        <v>---</v>
      </c>
      <c r="X413" s="392" t="str">
        <f>IF(ISNA(VLOOKUP($A413,Sheet1!$B$3:$AH$1266,Sheet1!H$1+(Sheet1!$A$1-1)*10,FALSE))=TRUE,"---",IF(VLOOKUP($A413,Sheet1!$B$3:$AH$1266,Sheet1!H$1+(Sheet1!$A$1-1)*10,FALSE)="---","---", (ROUND(VLOOKUP($A413,Sheet1!$B$3:$AH$1266,Sheet1!H$1+(Sheet1!$A$1-1)*10,FALSE),IF(VLOOKUP($A413,Sheet1!$B$3:$AH$1266,Sheet1!H$1+(Sheet1!$A$1-1)*10,FALSE)&gt;99999,-3,IF(VLOOKUP($A413,Sheet1!$B$3:$AH$1266,Sheet1!H$1+(Sheet1!$A$1-1)*10,FALSE)&gt;9999,-2,IF(VLOOKUP($A413,Sheet1!$B$3:$AH$1266,Sheet1!H$1+(Sheet1!$A$1-1)*10,FALSE)&gt;999,-1,0)))))))</f>
        <v>---</v>
      </c>
      <c r="Y413" s="392" t="str">
        <f>IF(ISNA(VLOOKUP($A413,Sheet1!$B$3:$AH$1266,Sheet1!I$1+(Sheet1!$A$1-1)*10,FALSE))=TRUE,"---",IF(VLOOKUP($A413,Sheet1!$B$3:$AH$1266,Sheet1!I$1+(Sheet1!$A$1-1)*10,FALSE)="---","---", (ROUND(VLOOKUP($A413,Sheet1!$B$3:$AH$1266,Sheet1!I$1+(Sheet1!$A$1-1)*10,FALSE),IF(VLOOKUP($A413,Sheet1!$B$3:$AH$1266,Sheet1!I$1+(Sheet1!$A$1-1)*10,FALSE)&gt;99999,-3,IF(VLOOKUP($A413,Sheet1!$B$3:$AH$1266,Sheet1!I$1+(Sheet1!$A$1-1)*10,FALSE)&gt;9999,-2,IF(VLOOKUP($A413,Sheet1!$B$3:$AH$1266,Sheet1!I$1+(Sheet1!$A$1-1)*10,FALSE)&gt;999,-1,0)))))))</f>
        <v>---</v>
      </c>
      <c r="Z413" s="392" t="str">
        <f>IF(ISNA(VLOOKUP($A413,Sheet1!$B$3:$AH$1266,Sheet1!J$1+(Sheet1!$A$1-1)*10,FALSE))=TRUE,"---",IF(VLOOKUP($A413,Sheet1!$B$3:$AH$1266,Sheet1!J$1+(Sheet1!$A$1-1)*10,FALSE)="---","---", (ROUND(VLOOKUP($A413,Sheet1!$B$3:$AH$1266,Sheet1!J$1+(Sheet1!$A$1-1)*10,FALSE),IF(VLOOKUP($A413,Sheet1!$B$3:$AH$1266,Sheet1!J$1+(Sheet1!$A$1-1)*10,FALSE)&gt;99999,-3,IF(VLOOKUP($A413,Sheet1!$B$3:$AH$1266,Sheet1!J$1+(Sheet1!$A$1-1)*10,FALSE)&gt;9999,-2,IF(VLOOKUP($A413,Sheet1!$B$3:$AH$1266,Sheet1!J$1+(Sheet1!$A$1-1)*10,FALSE)&gt;999,-1,0)))))))</f>
        <v>---</v>
      </c>
      <c r="AA413" s="392" t="str">
        <f>IF(ISNA(VLOOKUP($A413,Sheet1!$B$3:$AH$1266,Sheet1!K$1+(Sheet1!$A$1-1)*10,FALSE))=TRUE,"---",IF(VLOOKUP($A413,Sheet1!$B$3:$AH$1266,Sheet1!K$1+(Sheet1!$A$1-1)*10,FALSE)="---","---", (ROUND(VLOOKUP($A413,Sheet1!$B$3:$AH$1266,Sheet1!K$1+(Sheet1!$A$1-1)*10,FALSE),IF(VLOOKUP($A413,Sheet1!$B$3:$AH$1266,Sheet1!K$1+(Sheet1!$A$1-1)*10,FALSE)&gt;99999,-3,IF(VLOOKUP($A413,Sheet1!$B$3:$AH$1266,Sheet1!K$1+(Sheet1!$A$1-1)*10,FALSE)&gt;9999,-2,IF(VLOOKUP($A413,Sheet1!$B$3:$AH$1266,Sheet1!K$1+(Sheet1!$A$1-1)*10,FALSE)&gt;999,-1,0)))))))</f>
        <v>---</v>
      </c>
      <c r="AB413" s="392" t="str">
        <f>IF(ISNA(VLOOKUP($A413,Sheet1!$B$3:$AH$1266,Sheet1!L$1+(Sheet1!$A$1-1)*10,FALSE))=TRUE,"---",IF(VLOOKUP($A413,Sheet1!$B$3:$AH$1266,Sheet1!L$1+(Sheet1!$A$1-1)*10,FALSE)="---","---", (ROUND(VLOOKUP($A413,Sheet1!$B$3:$AH$1266,Sheet1!L$1+(Sheet1!$A$1-1)*10,FALSE),IF(VLOOKUP($A413,Sheet1!$B$3:$AH$1266,Sheet1!L$1+(Sheet1!$A$1-1)*10,FALSE)&gt;99999,-3,IF(VLOOKUP($A413,Sheet1!$B$3:$AH$1266,Sheet1!L$1+(Sheet1!$A$1-1)*10,FALSE)&gt;9999,-2,IF(VLOOKUP($A413,Sheet1!$B$3:$AH$1266,Sheet1!L$1+(Sheet1!$A$1-1)*10,FALSE)&gt;999,-1,0)))))))</f>
        <v>---</v>
      </c>
      <c r="AC413" s="392" t="str">
        <f>IF(ISNA(VLOOKUP($A413,Sheet1!$B$3:$AH$1266,Sheet1!M$1+(Sheet1!$A$1-1)*10,FALSE))=TRUE,"---",IF(VLOOKUP($A413,Sheet1!$B$3:$AH$1266,Sheet1!M$1+(Sheet1!$A$1-1)*10,FALSE)="---","---", (ROUND(VLOOKUP($A413,Sheet1!$B$3:$AH$1266,Sheet1!M$1+(Sheet1!$A$1-1)*10,FALSE),IF(VLOOKUP($A413,Sheet1!$B$3:$AH$1266,Sheet1!M$1+(Sheet1!$A$1-1)*10,FALSE)&gt;99999,-3,IF(VLOOKUP($A413,Sheet1!$B$3:$AH$1266,Sheet1!M$1+(Sheet1!$A$1-1)*10,FALSE)&gt;9999,-2,IF(VLOOKUP($A413,Sheet1!$B$3:$AH$1266,Sheet1!M$1+(Sheet1!$A$1-1)*10,FALSE)&gt;999,-1,0)))))))</f>
        <v>---</v>
      </c>
      <c r="AD413" s="392" t="str">
        <f>IF(ISNA(VLOOKUP($A413,Sheet1!$B$3:$AH$1266,Sheet1!N$1+(Sheet1!$A$1-1)*10,FALSE))=TRUE,"---",IF(VLOOKUP($A413,Sheet1!$B$3:$AH$1266,Sheet1!N$1+(Sheet1!$A$1-1)*10,FALSE)="---","---", (ROUND(VLOOKUP($A413,Sheet1!$B$3:$AH$1266,Sheet1!N$1+(Sheet1!$A$1-1)*10,FALSE),IF(VLOOKUP($A413,Sheet1!$B$3:$AH$1266,Sheet1!N$1+(Sheet1!$A$1-1)*10,FALSE)&gt;99999,-3,IF(VLOOKUP($A413,Sheet1!$B$3:$AH$1266,Sheet1!N$1+(Sheet1!$A$1-1)*10,FALSE)&gt;9999,-2,IF(VLOOKUP($A413,Sheet1!$B$3:$AH$1266,Sheet1!N$1+(Sheet1!$A$1-1)*10,FALSE)&gt;999,-1,0)))))))</f>
        <v>---</v>
      </c>
    </row>
    <row r="414" spans="1:30" ht="25.5" customHeight="1" x14ac:dyDescent="0.25">
      <c r="A414" s="133" t="s">
        <v>647</v>
      </c>
      <c r="B414" s="141" t="s">
        <v>648</v>
      </c>
      <c r="C414" s="133">
        <v>423259</v>
      </c>
      <c r="D414" s="133">
        <v>732243</v>
      </c>
      <c r="E414" s="67" t="s">
        <v>3065</v>
      </c>
      <c r="F414" s="135" t="s">
        <v>4405</v>
      </c>
      <c r="G414" s="118" t="s">
        <v>160</v>
      </c>
      <c r="H414" s="136">
        <v>18.600000000000001</v>
      </c>
      <c r="I414" s="119">
        <v>17898</v>
      </c>
      <c r="J414" s="137" t="s">
        <v>4405</v>
      </c>
      <c r="K414" s="118" t="s">
        <v>17</v>
      </c>
      <c r="L414" s="122">
        <v>2190</v>
      </c>
      <c r="M414" s="123">
        <v>118</v>
      </c>
      <c r="N414" s="118" t="s">
        <v>160</v>
      </c>
      <c r="O414" s="71">
        <f t="shared" si="12"/>
        <v>11.653339227301444</v>
      </c>
      <c r="P414" s="71">
        <f>IF(O414&lt;&gt;"",VLOOKUP($A414,Sheet4!$A$2:$O$1309,14,FALSE)*100,"")</f>
        <v>1.9444368674444545</v>
      </c>
      <c r="Q414" s="71">
        <f>IF(P414&lt;&gt;"",VLOOKUP($A414,Sheet4!$A$2:$O$1309,15,FALSE)*100,"")</f>
        <v>17.496868809882404</v>
      </c>
      <c r="R414" s="73">
        <f t="shared" si="13"/>
        <v>9</v>
      </c>
      <c r="S414" s="63" t="s">
        <v>4362</v>
      </c>
      <c r="T414" s="63" t="str">
        <f>IF(ISNA(VLOOKUP(A414,Sheet1!B$3:C$1266,2,FALSE)=TRUE),"NC",VLOOKUP(A414,Sheet1!B$3:C$1266,2,FALSE))</f>
        <v>Rural</v>
      </c>
      <c r="U414" s="66">
        <f>IF(ISNA(VLOOKUP($A414,Sheet1!$B$3:$AH$1266,Sheet1!E$1+(Sheet1!$A$1-1)*10,FALSE))=TRUE,"---",IF(VLOOKUP($A414,Sheet1!$B$3:$AH$1266,Sheet1!E$1+(Sheet1!$A$1-1)*10,FALSE)="---","---", (ROUND(VLOOKUP($A414,Sheet1!$B$3:$AH$1266,Sheet1!E$1+(Sheet1!$A$1-1)*10,FALSE),IF(VLOOKUP($A414,Sheet1!$B$3:$AH$1266,Sheet1!E$1+(Sheet1!$A$1-1)*10,FALSE)&gt;99999,-3,IF(VLOOKUP($A414,Sheet1!$B$3:$AH$1266,Sheet1!E$1+(Sheet1!$A$1-1)*10,FALSE)&gt;9999,-2,IF(VLOOKUP($A414,Sheet1!$B$3:$AH$1266,Sheet1!E$1+(Sheet1!$A$1-1)*10,FALSE)&gt;999,-1,0)))))))</f>
        <v>639</v>
      </c>
      <c r="V414" s="66">
        <f>IF(ISNA(VLOOKUP($A414,Sheet1!$B$3:$AH$1266,Sheet1!F$1+(Sheet1!$A$1-1)*10,FALSE))=TRUE,"---",IF(VLOOKUP($A414,Sheet1!$B$3:$AH$1266,Sheet1!F$1+(Sheet1!$A$1-1)*10,FALSE)="---","---", (ROUND(VLOOKUP($A414,Sheet1!$B$3:$AH$1266,Sheet1!F$1+(Sheet1!$A$1-1)*10,FALSE),IF(VLOOKUP($A414,Sheet1!$B$3:$AH$1266,Sheet1!F$1+(Sheet1!$A$1-1)*10,FALSE)&gt;99999,-3,IF(VLOOKUP($A414,Sheet1!$B$3:$AH$1266,Sheet1!F$1+(Sheet1!$A$1-1)*10,FALSE)&gt;9999,-2,IF(VLOOKUP($A414,Sheet1!$B$3:$AH$1266,Sheet1!F$1+(Sheet1!$A$1-1)*10,FALSE)&gt;999,-1,0)))))))</f>
        <v>795</v>
      </c>
      <c r="W414" s="66">
        <f>IF(ISNA(VLOOKUP($A414,Sheet1!$B$3:$AH$1266,Sheet1!G$1+(Sheet1!$A$1-1)*10,FALSE))=TRUE,"---",IF(VLOOKUP($A414,Sheet1!$B$3:$AH$1266,Sheet1!G$1+(Sheet1!$A$1-1)*10,FALSE)="---","---", (ROUND(VLOOKUP($A414,Sheet1!$B$3:$AH$1266,Sheet1!G$1+(Sheet1!$A$1-1)*10,FALSE),IF(VLOOKUP($A414,Sheet1!$B$3:$AH$1266,Sheet1!G$1+(Sheet1!$A$1-1)*10,FALSE)&gt;99999,-3,IF(VLOOKUP($A414,Sheet1!$B$3:$AH$1266,Sheet1!G$1+(Sheet1!$A$1-1)*10,FALSE)&gt;9999,-2,IF(VLOOKUP($A414,Sheet1!$B$3:$AH$1266,Sheet1!G$1+(Sheet1!$A$1-1)*10,FALSE)&gt;999,-1,0)))))))</f>
        <v>1020</v>
      </c>
      <c r="X414" s="66">
        <f>IF(ISNA(VLOOKUP($A414,Sheet1!$B$3:$AH$1266,Sheet1!H$1+(Sheet1!$A$1-1)*10,FALSE))=TRUE,"---",IF(VLOOKUP($A414,Sheet1!$B$3:$AH$1266,Sheet1!H$1+(Sheet1!$A$1-1)*10,FALSE)="---","---", (ROUND(VLOOKUP($A414,Sheet1!$B$3:$AH$1266,Sheet1!H$1+(Sheet1!$A$1-1)*10,FALSE),IF(VLOOKUP($A414,Sheet1!$B$3:$AH$1266,Sheet1!H$1+(Sheet1!$A$1-1)*10,FALSE)&gt;99999,-3,IF(VLOOKUP($A414,Sheet1!$B$3:$AH$1266,Sheet1!H$1+(Sheet1!$A$1-1)*10,FALSE)&gt;9999,-2,IF(VLOOKUP($A414,Sheet1!$B$3:$AH$1266,Sheet1!H$1+(Sheet1!$A$1-1)*10,FALSE)&gt;999,-1,0)))))))</f>
        <v>1710</v>
      </c>
      <c r="Y414" s="66">
        <f>IF(ISNA(VLOOKUP($A414,Sheet1!$B$3:$AH$1266,Sheet1!I$1+(Sheet1!$A$1-1)*10,FALSE))=TRUE,"---",IF(VLOOKUP($A414,Sheet1!$B$3:$AH$1266,Sheet1!I$1+(Sheet1!$A$1-1)*10,FALSE)="---","---", (ROUND(VLOOKUP($A414,Sheet1!$B$3:$AH$1266,Sheet1!I$1+(Sheet1!$A$1-1)*10,FALSE),IF(VLOOKUP($A414,Sheet1!$B$3:$AH$1266,Sheet1!I$1+(Sheet1!$A$1-1)*10,FALSE)&gt;99999,-3,IF(VLOOKUP($A414,Sheet1!$B$3:$AH$1266,Sheet1!I$1+(Sheet1!$A$1-1)*10,FALSE)&gt;9999,-2,IF(VLOOKUP($A414,Sheet1!$B$3:$AH$1266,Sheet1!I$1+(Sheet1!$A$1-1)*10,FALSE)&gt;999,-1,0)))))))</f>
        <v>2300</v>
      </c>
      <c r="Z414" s="66">
        <f>IF(ISNA(VLOOKUP($A414,Sheet1!$B$3:$AH$1266,Sheet1!J$1+(Sheet1!$A$1-1)*10,FALSE))=TRUE,"---",IF(VLOOKUP($A414,Sheet1!$B$3:$AH$1266,Sheet1!J$1+(Sheet1!$A$1-1)*10,FALSE)="---","---", (ROUND(VLOOKUP($A414,Sheet1!$B$3:$AH$1266,Sheet1!J$1+(Sheet1!$A$1-1)*10,FALSE),IF(VLOOKUP($A414,Sheet1!$B$3:$AH$1266,Sheet1!J$1+(Sheet1!$A$1-1)*10,FALSE)&gt;99999,-3,IF(VLOOKUP($A414,Sheet1!$B$3:$AH$1266,Sheet1!J$1+(Sheet1!$A$1-1)*10,FALSE)&gt;9999,-2,IF(VLOOKUP($A414,Sheet1!$B$3:$AH$1266,Sheet1!J$1+(Sheet1!$A$1-1)*10,FALSE)&gt;999,-1,0)))))))</f>
        <v>3160</v>
      </c>
      <c r="AA414" s="66">
        <f>IF(ISNA(VLOOKUP($A414,Sheet1!$B$3:$AH$1266,Sheet1!K$1+(Sheet1!$A$1-1)*10,FALSE))=TRUE,"---",IF(VLOOKUP($A414,Sheet1!$B$3:$AH$1266,Sheet1!K$1+(Sheet1!$A$1-1)*10,FALSE)="---","---", (ROUND(VLOOKUP($A414,Sheet1!$B$3:$AH$1266,Sheet1!K$1+(Sheet1!$A$1-1)*10,FALSE),IF(VLOOKUP($A414,Sheet1!$B$3:$AH$1266,Sheet1!K$1+(Sheet1!$A$1-1)*10,FALSE)&gt;99999,-3,IF(VLOOKUP($A414,Sheet1!$B$3:$AH$1266,Sheet1!K$1+(Sheet1!$A$1-1)*10,FALSE)&gt;9999,-2,IF(VLOOKUP($A414,Sheet1!$B$3:$AH$1266,Sheet1!K$1+(Sheet1!$A$1-1)*10,FALSE)&gt;999,-1,0)))))))</f>
        <v>3900</v>
      </c>
      <c r="AB414" s="66">
        <f>IF(ISNA(VLOOKUP($A414,Sheet1!$B$3:$AH$1266,Sheet1!L$1+(Sheet1!$A$1-1)*10,FALSE))=TRUE,"---",IF(VLOOKUP($A414,Sheet1!$B$3:$AH$1266,Sheet1!L$1+(Sheet1!$A$1-1)*10,FALSE)="---","---", (ROUND(VLOOKUP($A414,Sheet1!$B$3:$AH$1266,Sheet1!L$1+(Sheet1!$A$1-1)*10,FALSE),IF(VLOOKUP($A414,Sheet1!$B$3:$AH$1266,Sheet1!L$1+(Sheet1!$A$1-1)*10,FALSE)&gt;99999,-3,IF(VLOOKUP($A414,Sheet1!$B$3:$AH$1266,Sheet1!L$1+(Sheet1!$A$1-1)*10,FALSE)&gt;9999,-2,IF(VLOOKUP($A414,Sheet1!$B$3:$AH$1266,Sheet1!L$1+(Sheet1!$A$1-1)*10,FALSE)&gt;999,-1,0)))))))</f>
        <v>4730</v>
      </c>
      <c r="AC414" s="66">
        <f>IF(ISNA(VLOOKUP($A414,Sheet1!$B$3:$AH$1266,Sheet1!M$1+(Sheet1!$A$1-1)*10,FALSE))=TRUE,"---",IF(VLOOKUP($A414,Sheet1!$B$3:$AH$1266,Sheet1!M$1+(Sheet1!$A$1-1)*10,FALSE)="---","---", (ROUND(VLOOKUP($A414,Sheet1!$B$3:$AH$1266,Sheet1!M$1+(Sheet1!$A$1-1)*10,FALSE),IF(VLOOKUP($A414,Sheet1!$B$3:$AH$1266,Sheet1!M$1+(Sheet1!$A$1-1)*10,FALSE)&gt;99999,-3,IF(VLOOKUP($A414,Sheet1!$B$3:$AH$1266,Sheet1!M$1+(Sheet1!$A$1-1)*10,FALSE)&gt;9999,-2,IF(VLOOKUP($A414,Sheet1!$B$3:$AH$1266,Sheet1!M$1+(Sheet1!$A$1-1)*10,FALSE)&gt;999,-1,0)))))))</f>
        <v>5640</v>
      </c>
      <c r="AD414" s="66">
        <f>IF(ISNA(VLOOKUP($A414,Sheet1!$B$3:$AH$1266,Sheet1!N$1+(Sheet1!$A$1-1)*10,FALSE))=TRUE,"---",IF(VLOOKUP($A414,Sheet1!$B$3:$AH$1266,Sheet1!N$1+(Sheet1!$A$1-1)*10,FALSE)="---","---", (ROUND(VLOOKUP($A414,Sheet1!$B$3:$AH$1266,Sheet1!N$1+(Sheet1!$A$1-1)*10,FALSE),IF(VLOOKUP($A414,Sheet1!$B$3:$AH$1266,Sheet1!N$1+(Sheet1!$A$1-1)*10,FALSE)&gt;99999,-3,IF(VLOOKUP($A414,Sheet1!$B$3:$AH$1266,Sheet1!N$1+(Sheet1!$A$1-1)*10,FALSE)&gt;9999,-2,IF(VLOOKUP($A414,Sheet1!$B$3:$AH$1266,Sheet1!N$1+(Sheet1!$A$1-1)*10,FALSE)&gt;999,-1,0)))))))</f>
        <v>7010</v>
      </c>
    </row>
    <row r="415" spans="1:30" ht="25.5" customHeight="1" x14ac:dyDescent="0.25">
      <c r="A415" s="125" t="s">
        <v>649</v>
      </c>
      <c r="B415" s="126" t="s">
        <v>650</v>
      </c>
      <c r="C415" s="125">
        <v>422852</v>
      </c>
      <c r="D415" s="125">
        <v>732242</v>
      </c>
      <c r="E415" s="70" t="s">
        <v>3034</v>
      </c>
      <c r="F415" s="139" t="s">
        <v>4405</v>
      </c>
      <c r="G415" s="127" t="s">
        <v>160</v>
      </c>
      <c r="H415" s="128">
        <v>9.5299999999999994</v>
      </c>
      <c r="I415" s="112">
        <v>27941</v>
      </c>
      <c r="J415" s="140" t="s">
        <v>4405</v>
      </c>
      <c r="K415" s="127" t="s">
        <v>17</v>
      </c>
      <c r="L415" s="115">
        <v>1850</v>
      </c>
      <c r="M415" s="116">
        <v>194</v>
      </c>
      <c r="N415" s="127" t="s">
        <v>160</v>
      </c>
      <c r="O415" s="68">
        <f t="shared" si="12"/>
        <v>2</v>
      </c>
      <c r="P415" s="68">
        <f>IF(O415&lt;&gt;"",VLOOKUP($A415,Sheet4!$A$2:$O$1309,14,FALSE)*100,"")</f>
        <v>1.149804690639078</v>
      </c>
      <c r="Q415" s="68">
        <f>IF(P415&lt;&gt;"",VLOOKUP($A415,Sheet4!$A$2:$O$1309,15,FALSE)*100,"")</f>
        <v>10.709585312054093</v>
      </c>
      <c r="R415" s="74">
        <f t="shared" si="13"/>
        <v>50</v>
      </c>
      <c r="S415" s="64" t="s">
        <v>4362</v>
      </c>
      <c r="T415" s="64" t="str">
        <f>IF(ISNA(VLOOKUP(A415,Sheet1!B$3:C$1266,2,FALSE)=TRUE),"NC",VLOOKUP(A415,Sheet1!B$3:C$1266,2,FALSE))</f>
        <v>Rural</v>
      </c>
      <c r="U415" s="65">
        <f>IF(ISNA(VLOOKUP($A415,Sheet1!$B$3:$AH$1266,Sheet1!E$1+(Sheet1!$A$1-1)*10,FALSE))=TRUE,"---",IF(VLOOKUP($A415,Sheet1!$B$3:$AH$1266,Sheet1!E$1+(Sheet1!$A$1-1)*10,FALSE)="---","---", (ROUND(VLOOKUP($A415,Sheet1!$B$3:$AH$1266,Sheet1!E$1+(Sheet1!$A$1-1)*10,FALSE),IF(VLOOKUP($A415,Sheet1!$B$3:$AH$1266,Sheet1!E$1+(Sheet1!$A$1-1)*10,FALSE)&gt;99999,-3,IF(VLOOKUP($A415,Sheet1!$B$3:$AH$1266,Sheet1!E$1+(Sheet1!$A$1-1)*10,FALSE)&gt;9999,-2,IF(VLOOKUP($A415,Sheet1!$B$3:$AH$1266,Sheet1!E$1+(Sheet1!$A$1-1)*10,FALSE)&gt;999,-1,0)))))))</f>
        <v>289</v>
      </c>
      <c r="V415" s="65">
        <f>IF(ISNA(VLOOKUP($A415,Sheet1!$B$3:$AH$1266,Sheet1!F$1+(Sheet1!$A$1-1)*10,FALSE))=TRUE,"---",IF(VLOOKUP($A415,Sheet1!$B$3:$AH$1266,Sheet1!F$1+(Sheet1!$A$1-1)*10,FALSE)="---","---", (ROUND(VLOOKUP($A415,Sheet1!$B$3:$AH$1266,Sheet1!F$1+(Sheet1!$A$1-1)*10,FALSE),IF(VLOOKUP($A415,Sheet1!$B$3:$AH$1266,Sheet1!F$1+(Sheet1!$A$1-1)*10,FALSE)&gt;99999,-3,IF(VLOOKUP($A415,Sheet1!$B$3:$AH$1266,Sheet1!F$1+(Sheet1!$A$1-1)*10,FALSE)&gt;9999,-2,IF(VLOOKUP($A415,Sheet1!$B$3:$AH$1266,Sheet1!F$1+(Sheet1!$A$1-1)*10,FALSE)&gt;999,-1,0)))))))</f>
        <v>361</v>
      </c>
      <c r="W415" s="65">
        <f>IF(ISNA(VLOOKUP($A415,Sheet1!$B$3:$AH$1266,Sheet1!G$1+(Sheet1!$A$1-1)*10,FALSE))=TRUE,"---",IF(VLOOKUP($A415,Sheet1!$B$3:$AH$1266,Sheet1!G$1+(Sheet1!$A$1-1)*10,FALSE)="---","---", (ROUND(VLOOKUP($A415,Sheet1!$B$3:$AH$1266,Sheet1!G$1+(Sheet1!$A$1-1)*10,FALSE),IF(VLOOKUP($A415,Sheet1!$B$3:$AH$1266,Sheet1!G$1+(Sheet1!$A$1-1)*10,FALSE)&gt;99999,-3,IF(VLOOKUP($A415,Sheet1!$B$3:$AH$1266,Sheet1!G$1+(Sheet1!$A$1-1)*10,FALSE)&gt;9999,-2,IF(VLOOKUP($A415,Sheet1!$B$3:$AH$1266,Sheet1!G$1+(Sheet1!$A$1-1)*10,FALSE)&gt;999,-1,0)))))))</f>
        <v>466</v>
      </c>
      <c r="X415" s="65">
        <f>IF(ISNA(VLOOKUP($A415,Sheet1!$B$3:$AH$1266,Sheet1!H$1+(Sheet1!$A$1-1)*10,FALSE))=TRUE,"---",IF(VLOOKUP($A415,Sheet1!$B$3:$AH$1266,Sheet1!H$1+(Sheet1!$A$1-1)*10,FALSE)="---","---", (ROUND(VLOOKUP($A415,Sheet1!$B$3:$AH$1266,Sheet1!H$1+(Sheet1!$A$1-1)*10,FALSE),IF(VLOOKUP($A415,Sheet1!$B$3:$AH$1266,Sheet1!H$1+(Sheet1!$A$1-1)*10,FALSE)&gt;99999,-3,IF(VLOOKUP($A415,Sheet1!$B$3:$AH$1266,Sheet1!H$1+(Sheet1!$A$1-1)*10,FALSE)&gt;9999,-2,IF(VLOOKUP($A415,Sheet1!$B$3:$AH$1266,Sheet1!H$1+(Sheet1!$A$1-1)*10,FALSE)&gt;999,-1,0)))))))</f>
        <v>793</v>
      </c>
      <c r="Y415" s="65">
        <f>IF(ISNA(VLOOKUP($A415,Sheet1!$B$3:$AH$1266,Sheet1!I$1+(Sheet1!$A$1-1)*10,FALSE))=TRUE,"---",IF(VLOOKUP($A415,Sheet1!$B$3:$AH$1266,Sheet1!I$1+(Sheet1!$A$1-1)*10,FALSE)="---","---", (ROUND(VLOOKUP($A415,Sheet1!$B$3:$AH$1266,Sheet1!I$1+(Sheet1!$A$1-1)*10,FALSE),IF(VLOOKUP($A415,Sheet1!$B$3:$AH$1266,Sheet1!I$1+(Sheet1!$A$1-1)*10,FALSE)&gt;99999,-3,IF(VLOOKUP($A415,Sheet1!$B$3:$AH$1266,Sheet1!I$1+(Sheet1!$A$1-1)*10,FALSE)&gt;9999,-2,IF(VLOOKUP($A415,Sheet1!$B$3:$AH$1266,Sheet1!I$1+(Sheet1!$A$1-1)*10,FALSE)&gt;999,-1,0)))))))</f>
        <v>1070</v>
      </c>
      <c r="Z415" s="65">
        <f>IF(ISNA(VLOOKUP($A415,Sheet1!$B$3:$AH$1266,Sheet1!J$1+(Sheet1!$A$1-1)*10,FALSE))=TRUE,"---",IF(VLOOKUP($A415,Sheet1!$B$3:$AH$1266,Sheet1!J$1+(Sheet1!$A$1-1)*10,FALSE)="---","---", (ROUND(VLOOKUP($A415,Sheet1!$B$3:$AH$1266,Sheet1!J$1+(Sheet1!$A$1-1)*10,FALSE),IF(VLOOKUP($A415,Sheet1!$B$3:$AH$1266,Sheet1!J$1+(Sheet1!$A$1-1)*10,FALSE)&gt;99999,-3,IF(VLOOKUP($A415,Sheet1!$B$3:$AH$1266,Sheet1!J$1+(Sheet1!$A$1-1)*10,FALSE)&gt;9999,-2,IF(VLOOKUP($A415,Sheet1!$B$3:$AH$1266,Sheet1!J$1+(Sheet1!$A$1-1)*10,FALSE)&gt;999,-1,0)))))))</f>
        <v>1490</v>
      </c>
      <c r="AA415" s="65">
        <f>IF(ISNA(VLOOKUP($A415,Sheet1!$B$3:$AH$1266,Sheet1!K$1+(Sheet1!$A$1-1)*10,FALSE))=TRUE,"---",IF(VLOOKUP($A415,Sheet1!$B$3:$AH$1266,Sheet1!K$1+(Sheet1!$A$1-1)*10,FALSE)="---","---", (ROUND(VLOOKUP($A415,Sheet1!$B$3:$AH$1266,Sheet1!K$1+(Sheet1!$A$1-1)*10,FALSE),IF(VLOOKUP($A415,Sheet1!$B$3:$AH$1266,Sheet1!K$1+(Sheet1!$A$1-1)*10,FALSE)&gt;99999,-3,IF(VLOOKUP($A415,Sheet1!$B$3:$AH$1266,Sheet1!K$1+(Sheet1!$A$1-1)*10,FALSE)&gt;9999,-2,IF(VLOOKUP($A415,Sheet1!$B$3:$AH$1266,Sheet1!K$1+(Sheet1!$A$1-1)*10,FALSE)&gt;999,-1,0)))))))</f>
        <v>1850</v>
      </c>
      <c r="AB415" s="65">
        <f>IF(ISNA(VLOOKUP($A415,Sheet1!$B$3:$AH$1266,Sheet1!L$1+(Sheet1!$A$1-1)*10,FALSE))=TRUE,"---",IF(VLOOKUP($A415,Sheet1!$B$3:$AH$1266,Sheet1!L$1+(Sheet1!$A$1-1)*10,FALSE)="---","---", (ROUND(VLOOKUP($A415,Sheet1!$B$3:$AH$1266,Sheet1!L$1+(Sheet1!$A$1-1)*10,FALSE),IF(VLOOKUP($A415,Sheet1!$B$3:$AH$1266,Sheet1!L$1+(Sheet1!$A$1-1)*10,FALSE)&gt;99999,-3,IF(VLOOKUP($A415,Sheet1!$B$3:$AH$1266,Sheet1!L$1+(Sheet1!$A$1-1)*10,FALSE)&gt;9999,-2,IF(VLOOKUP($A415,Sheet1!$B$3:$AH$1266,Sheet1!L$1+(Sheet1!$A$1-1)*10,FALSE)&gt;999,-1,0)))))))</f>
        <v>2260</v>
      </c>
      <c r="AC415" s="65">
        <f>IF(ISNA(VLOOKUP($A415,Sheet1!$B$3:$AH$1266,Sheet1!M$1+(Sheet1!$A$1-1)*10,FALSE))=TRUE,"---",IF(VLOOKUP($A415,Sheet1!$B$3:$AH$1266,Sheet1!M$1+(Sheet1!$A$1-1)*10,FALSE)="---","---", (ROUND(VLOOKUP($A415,Sheet1!$B$3:$AH$1266,Sheet1!M$1+(Sheet1!$A$1-1)*10,FALSE),IF(VLOOKUP($A415,Sheet1!$B$3:$AH$1266,Sheet1!M$1+(Sheet1!$A$1-1)*10,FALSE)&gt;99999,-3,IF(VLOOKUP($A415,Sheet1!$B$3:$AH$1266,Sheet1!M$1+(Sheet1!$A$1-1)*10,FALSE)&gt;9999,-2,IF(VLOOKUP($A415,Sheet1!$B$3:$AH$1266,Sheet1!M$1+(Sheet1!$A$1-1)*10,FALSE)&gt;999,-1,0)))))))</f>
        <v>2710</v>
      </c>
      <c r="AD415" s="65">
        <f>IF(ISNA(VLOOKUP($A415,Sheet1!$B$3:$AH$1266,Sheet1!N$1+(Sheet1!$A$1-1)*10,FALSE))=TRUE,"---",IF(VLOOKUP($A415,Sheet1!$B$3:$AH$1266,Sheet1!N$1+(Sheet1!$A$1-1)*10,FALSE)="---","---", (ROUND(VLOOKUP($A415,Sheet1!$B$3:$AH$1266,Sheet1!N$1+(Sheet1!$A$1-1)*10,FALSE),IF(VLOOKUP($A415,Sheet1!$B$3:$AH$1266,Sheet1!N$1+(Sheet1!$A$1-1)*10,FALSE)&gt;99999,-3,IF(VLOOKUP($A415,Sheet1!$B$3:$AH$1266,Sheet1!N$1+(Sheet1!$A$1-1)*10,FALSE)&gt;9999,-2,IF(VLOOKUP($A415,Sheet1!$B$3:$AH$1266,Sheet1!N$1+(Sheet1!$A$1-1)*10,FALSE)&gt;999,-1,0)))))))</f>
        <v>3410</v>
      </c>
    </row>
    <row r="416" spans="1:30" ht="25.5" customHeight="1" x14ac:dyDescent="0.25">
      <c r="A416" s="133" t="s">
        <v>651</v>
      </c>
      <c r="B416" s="141" t="s">
        <v>652</v>
      </c>
      <c r="C416" s="133">
        <v>423025</v>
      </c>
      <c r="D416" s="133">
        <v>733023</v>
      </c>
      <c r="E416" s="67" t="s">
        <v>3065</v>
      </c>
      <c r="F416" s="135" t="s">
        <v>4405</v>
      </c>
      <c r="G416" s="118" t="s">
        <v>160</v>
      </c>
      <c r="H416" s="136">
        <v>116</v>
      </c>
      <c r="I416" s="119">
        <v>17898</v>
      </c>
      <c r="J416" s="137" t="s">
        <v>4405</v>
      </c>
      <c r="K416" s="118" t="s">
        <v>17</v>
      </c>
      <c r="L416" s="122">
        <v>16500</v>
      </c>
      <c r="M416" s="123">
        <v>142</v>
      </c>
      <c r="N416" s="118" t="s">
        <v>160</v>
      </c>
      <c r="O416" s="71">
        <f t="shared" si="12"/>
        <v>0.4744806544852434</v>
      </c>
      <c r="P416" s="71">
        <f>IF(O416&lt;&gt;"",VLOOKUP($A416,Sheet4!$A$2:$O$1309,14,FALSE)*100,"")</f>
        <v>0.95994800929312118</v>
      </c>
      <c r="Q416" s="71">
        <f>IF(P416&lt;&gt;"",VLOOKUP($A416,Sheet4!$A$2:$O$1309,15,FALSE)*100,"")</f>
        <v>9.015523463561637</v>
      </c>
      <c r="R416" s="73" t="str">
        <f t="shared" si="13"/>
        <v>200</v>
      </c>
      <c r="S416" s="63" t="s">
        <v>4362</v>
      </c>
      <c r="T416" s="63" t="str">
        <f>IF(ISNA(VLOOKUP(A416,Sheet1!B$3:C$1266,2,FALSE)=TRUE),"NC",VLOOKUP(A416,Sheet1!B$3:C$1266,2,FALSE))</f>
        <v>Rural</v>
      </c>
      <c r="U416" s="66">
        <f>IF(ISNA(VLOOKUP($A416,Sheet1!$B$3:$AH$1266,Sheet1!E$1+(Sheet1!$A$1-1)*10,FALSE))=TRUE,"---",IF(VLOOKUP($A416,Sheet1!$B$3:$AH$1266,Sheet1!E$1+(Sheet1!$A$1-1)*10,FALSE)="---","---", (ROUND(VLOOKUP($A416,Sheet1!$B$3:$AH$1266,Sheet1!E$1+(Sheet1!$A$1-1)*10,FALSE),IF(VLOOKUP($A416,Sheet1!$B$3:$AH$1266,Sheet1!E$1+(Sheet1!$A$1-1)*10,FALSE)&gt;99999,-3,IF(VLOOKUP($A416,Sheet1!$B$3:$AH$1266,Sheet1!E$1+(Sheet1!$A$1-1)*10,FALSE)&gt;9999,-2,IF(VLOOKUP($A416,Sheet1!$B$3:$AH$1266,Sheet1!E$1+(Sheet1!$A$1-1)*10,FALSE)&gt;999,-1,0)))))))</f>
        <v>2160</v>
      </c>
      <c r="V416" s="66">
        <f>IF(ISNA(VLOOKUP($A416,Sheet1!$B$3:$AH$1266,Sheet1!F$1+(Sheet1!$A$1-1)*10,FALSE))=TRUE,"---",IF(VLOOKUP($A416,Sheet1!$B$3:$AH$1266,Sheet1!F$1+(Sheet1!$A$1-1)*10,FALSE)="---","---", (ROUND(VLOOKUP($A416,Sheet1!$B$3:$AH$1266,Sheet1!F$1+(Sheet1!$A$1-1)*10,FALSE),IF(VLOOKUP($A416,Sheet1!$B$3:$AH$1266,Sheet1!F$1+(Sheet1!$A$1-1)*10,FALSE)&gt;99999,-3,IF(VLOOKUP($A416,Sheet1!$B$3:$AH$1266,Sheet1!F$1+(Sheet1!$A$1-1)*10,FALSE)&gt;9999,-2,IF(VLOOKUP($A416,Sheet1!$B$3:$AH$1266,Sheet1!F$1+(Sheet1!$A$1-1)*10,FALSE)&gt;999,-1,0)))))))</f>
        <v>2610</v>
      </c>
      <c r="W416" s="66">
        <f>IF(ISNA(VLOOKUP($A416,Sheet1!$B$3:$AH$1266,Sheet1!G$1+(Sheet1!$A$1-1)*10,FALSE))=TRUE,"---",IF(VLOOKUP($A416,Sheet1!$B$3:$AH$1266,Sheet1!G$1+(Sheet1!$A$1-1)*10,FALSE)="---","---", (ROUND(VLOOKUP($A416,Sheet1!$B$3:$AH$1266,Sheet1!G$1+(Sheet1!$A$1-1)*10,FALSE),IF(VLOOKUP($A416,Sheet1!$B$3:$AH$1266,Sheet1!G$1+(Sheet1!$A$1-1)*10,FALSE)&gt;99999,-3,IF(VLOOKUP($A416,Sheet1!$B$3:$AH$1266,Sheet1!G$1+(Sheet1!$A$1-1)*10,FALSE)&gt;9999,-2,IF(VLOOKUP($A416,Sheet1!$B$3:$AH$1266,Sheet1!G$1+(Sheet1!$A$1-1)*10,FALSE)&gt;999,-1,0)))))))</f>
        <v>3250</v>
      </c>
      <c r="X416" s="66">
        <f>IF(ISNA(VLOOKUP($A416,Sheet1!$B$3:$AH$1266,Sheet1!H$1+(Sheet1!$A$1-1)*10,FALSE))=TRUE,"---",IF(VLOOKUP($A416,Sheet1!$B$3:$AH$1266,Sheet1!H$1+(Sheet1!$A$1-1)*10,FALSE)="---","---", (ROUND(VLOOKUP($A416,Sheet1!$B$3:$AH$1266,Sheet1!H$1+(Sheet1!$A$1-1)*10,FALSE),IF(VLOOKUP($A416,Sheet1!$B$3:$AH$1266,Sheet1!H$1+(Sheet1!$A$1-1)*10,FALSE)&gt;99999,-3,IF(VLOOKUP($A416,Sheet1!$B$3:$AH$1266,Sheet1!H$1+(Sheet1!$A$1-1)*10,FALSE)&gt;9999,-2,IF(VLOOKUP($A416,Sheet1!$B$3:$AH$1266,Sheet1!H$1+(Sheet1!$A$1-1)*10,FALSE)&gt;999,-1,0)))))))</f>
        <v>5190</v>
      </c>
      <c r="Y416" s="66">
        <f>IF(ISNA(VLOOKUP($A416,Sheet1!$B$3:$AH$1266,Sheet1!I$1+(Sheet1!$A$1-1)*10,FALSE))=TRUE,"---",IF(VLOOKUP($A416,Sheet1!$B$3:$AH$1266,Sheet1!I$1+(Sheet1!$A$1-1)*10,FALSE)="---","---", (ROUND(VLOOKUP($A416,Sheet1!$B$3:$AH$1266,Sheet1!I$1+(Sheet1!$A$1-1)*10,FALSE),IF(VLOOKUP($A416,Sheet1!$B$3:$AH$1266,Sheet1!I$1+(Sheet1!$A$1-1)*10,FALSE)&gt;99999,-3,IF(VLOOKUP($A416,Sheet1!$B$3:$AH$1266,Sheet1!I$1+(Sheet1!$A$1-1)*10,FALSE)&gt;9999,-2,IF(VLOOKUP($A416,Sheet1!$B$3:$AH$1266,Sheet1!I$1+(Sheet1!$A$1-1)*10,FALSE)&gt;999,-1,0)))))))</f>
        <v>6830</v>
      </c>
      <c r="Z416" s="66">
        <f>IF(ISNA(VLOOKUP($A416,Sheet1!$B$3:$AH$1266,Sheet1!J$1+(Sheet1!$A$1-1)*10,FALSE))=TRUE,"---",IF(VLOOKUP($A416,Sheet1!$B$3:$AH$1266,Sheet1!J$1+(Sheet1!$A$1-1)*10,FALSE)="---","---", (ROUND(VLOOKUP($A416,Sheet1!$B$3:$AH$1266,Sheet1!J$1+(Sheet1!$A$1-1)*10,FALSE),IF(VLOOKUP($A416,Sheet1!$B$3:$AH$1266,Sheet1!J$1+(Sheet1!$A$1-1)*10,FALSE)&gt;99999,-3,IF(VLOOKUP($A416,Sheet1!$B$3:$AH$1266,Sheet1!J$1+(Sheet1!$A$1-1)*10,FALSE)&gt;9999,-2,IF(VLOOKUP($A416,Sheet1!$B$3:$AH$1266,Sheet1!J$1+(Sheet1!$A$1-1)*10,FALSE)&gt;999,-1,0)))))))</f>
        <v>9260</v>
      </c>
      <c r="AA416" s="66">
        <f>IF(ISNA(VLOOKUP($A416,Sheet1!$B$3:$AH$1266,Sheet1!K$1+(Sheet1!$A$1-1)*10,FALSE))=TRUE,"---",IF(VLOOKUP($A416,Sheet1!$B$3:$AH$1266,Sheet1!K$1+(Sheet1!$A$1-1)*10,FALSE)="---","---", (ROUND(VLOOKUP($A416,Sheet1!$B$3:$AH$1266,Sheet1!K$1+(Sheet1!$A$1-1)*10,FALSE),IF(VLOOKUP($A416,Sheet1!$B$3:$AH$1266,Sheet1!K$1+(Sheet1!$A$1-1)*10,FALSE)&gt;99999,-3,IF(VLOOKUP($A416,Sheet1!$B$3:$AH$1266,Sheet1!K$1+(Sheet1!$A$1-1)*10,FALSE)&gt;9999,-2,IF(VLOOKUP($A416,Sheet1!$B$3:$AH$1266,Sheet1!K$1+(Sheet1!$A$1-1)*10,FALSE)&gt;999,-1,0)))))))</f>
        <v>11300</v>
      </c>
      <c r="AB416" s="66">
        <f>IF(ISNA(VLOOKUP($A416,Sheet1!$B$3:$AH$1266,Sheet1!L$1+(Sheet1!$A$1-1)*10,FALSE))=TRUE,"---",IF(VLOOKUP($A416,Sheet1!$B$3:$AH$1266,Sheet1!L$1+(Sheet1!$A$1-1)*10,FALSE)="---","---", (ROUND(VLOOKUP($A416,Sheet1!$B$3:$AH$1266,Sheet1!L$1+(Sheet1!$A$1-1)*10,FALSE),IF(VLOOKUP($A416,Sheet1!$B$3:$AH$1266,Sheet1!L$1+(Sheet1!$A$1-1)*10,FALSE)&gt;99999,-3,IF(VLOOKUP($A416,Sheet1!$B$3:$AH$1266,Sheet1!L$1+(Sheet1!$A$1-1)*10,FALSE)&gt;9999,-2,IF(VLOOKUP($A416,Sheet1!$B$3:$AH$1266,Sheet1!L$1+(Sheet1!$A$1-1)*10,FALSE)&gt;999,-1,0)))))))</f>
        <v>13600</v>
      </c>
      <c r="AC416" s="66">
        <f>IF(ISNA(VLOOKUP($A416,Sheet1!$B$3:$AH$1266,Sheet1!M$1+(Sheet1!$A$1-1)*10,FALSE))=TRUE,"---",IF(VLOOKUP($A416,Sheet1!$B$3:$AH$1266,Sheet1!M$1+(Sheet1!$A$1-1)*10,FALSE)="---","---", (ROUND(VLOOKUP($A416,Sheet1!$B$3:$AH$1266,Sheet1!M$1+(Sheet1!$A$1-1)*10,FALSE),IF(VLOOKUP($A416,Sheet1!$B$3:$AH$1266,Sheet1!M$1+(Sheet1!$A$1-1)*10,FALSE)&gt;99999,-3,IF(VLOOKUP($A416,Sheet1!$B$3:$AH$1266,Sheet1!M$1+(Sheet1!$A$1-1)*10,FALSE)&gt;9999,-2,IF(VLOOKUP($A416,Sheet1!$B$3:$AH$1266,Sheet1!M$1+(Sheet1!$A$1-1)*10,FALSE)&gt;999,-1,0)))))))</f>
        <v>16200</v>
      </c>
      <c r="AD416" s="66">
        <f>IF(ISNA(VLOOKUP($A416,Sheet1!$B$3:$AH$1266,Sheet1!N$1+(Sheet1!$A$1-1)*10,FALSE))=TRUE,"---",IF(VLOOKUP($A416,Sheet1!$B$3:$AH$1266,Sheet1!N$1+(Sheet1!$A$1-1)*10,FALSE)="---","---", (ROUND(VLOOKUP($A416,Sheet1!$B$3:$AH$1266,Sheet1!N$1+(Sheet1!$A$1-1)*10,FALSE),IF(VLOOKUP($A416,Sheet1!$B$3:$AH$1266,Sheet1!N$1+(Sheet1!$A$1-1)*10,FALSE)&gt;99999,-3,IF(VLOOKUP($A416,Sheet1!$B$3:$AH$1266,Sheet1!N$1+(Sheet1!$A$1-1)*10,FALSE)&gt;9999,-2,IF(VLOOKUP($A416,Sheet1!$B$3:$AH$1266,Sheet1!N$1+(Sheet1!$A$1-1)*10,FALSE)&gt;999,-1,0)))))))</f>
        <v>20100</v>
      </c>
    </row>
    <row r="417" spans="1:30" ht="25.5" customHeight="1" x14ac:dyDescent="0.25">
      <c r="A417" s="125" t="s">
        <v>653</v>
      </c>
      <c r="B417" s="126" t="s">
        <v>654</v>
      </c>
      <c r="C417" s="125">
        <v>422942</v>
      </c>
      <c r="D417" s="125">
        <v>733247</v>
      </c>
      <c r="E417" s="70" t="s">
        <v>3065</v>
      </c>
      <c r="F417" s="139" t="s">
        <v>4405</v>
      </c>
      <c r="G417" s="127" t="s">
        <v>160</v>
      </c>
      <c r="H417" s="128">
        <v>154</v>
      </c>
      <c r="I417" s="112">
        <v>17898</v>
      </c>
      <c r="J417" s="140" t="s">
        <v>4405</v>
      </c>
      <c r="K417" s="127" t="s">
        <v>17</v>
      </c>
      <c r="L417" s="115">
        <v>19600</v>
      </c>
      <c r="M417" s="116">
        <v>127</v>
      </c>
      <c r="N417" s="127" t="s">
        <v>160</v>
      </c>
      <c r="O417" s="68">
        <f t="shared" si="12"/>
        <v>0.40244650816666144</v>
      </c>
      <c r="P417" s="68">
        <f>IF(O417&lt;&gt;"",VLOOKUP($A417,Sheet4!$A$2:$O$1309,14,FALSE)*100,"")</f>
        <v>0.95239804976787745</v>
      </c>
      <c r="Q417" s="68">
        <f>IF(P417&lt;&gt;"",VLOOKUP($A417,Sheet4!$A$2:$O$1309,15,FALSE)*100,"")</f>
        <v>8.9475637040706939</v>
      </c>
      <c r="R417" s="74" t="str">
        <f t="shared" si="13"/>
        <v>&gt;200,  &lt;500</v>
      </c>
      <c r="S417" s="64" t="s">
        <v>4362</v>
      </c>
      <c r="T417" s="64" t="str">
        <f>IF(ISNA(VLOOKUP(A417,Sheet1!B$3:C$1266,2,FALSE)=TRUE),"NC",VLOOKUP(A417,Sheet1!B$3:C$1266,2,FALSE))</f>
        <v>Rural</v>
      </c>
      <c r="U417" s="65">
        <f>IF(ISNA(VLOOKUP($A417,Sheet1!$B$3:$AH$1266,Sheet1!E$1+(Sheet1!$A$1-1)*10,FALSE))=TRUE,"---",IF(VLOOKUP($A417,Sheet1!$B$3:$AH$1266,Sheet1!E$1+(Sheet1!$A$1-1)*10,FALSE)="---","---", (ROUND(VLOOKUP($A417,Sheet1!$B$3:$AH$1266,Sheet1!E$1+(Sheet1!$A$1-1)*10,FALSE),IF(VLOOKUP($A417,Sheet1!$B$3:$AH$1266,Sheet1!E$1+(Sheet1!$A$1-1)*10,FALSE)&gt;99999,-3,IF(VLOOKUP($A417,Sheet1!$B$3:$AH$1266,Sheet1!E$1+(Sheet1!$A$1-1)*10,FALSE)&gt;9999,-2,IF(VLOOKUP($A417,Sheet1!$B$3:$AH$1266,Sheet1!E$1+(Sheet1!$A$1-1)*10,FALSE)&gt;999,-1,0)))))))</f>
        <v>2590</v>
      </c>
      <c r="V417" s="65">
        <f>IF(ISNA(VLOOKUP($A417,Sheet1!$B$3:$AH$1266,Sheet1!F$1+(Sheet1!$A$1-1)*10,FALSE))=TRUE,"---",IF(VLOOKUP($A417,Sheet1!$B$3:$AH$1266,Sheet1!F$1+(Sheet1!$A$1-1)*10,FALSE)="---","---", (ROUND(VLOOKUP($A417,Sheet1!$B$3:$AH$1266,Sheet1!F$1+(Sheet1!$A$1-1)*10,FALSE),IF(VLOOKUP($A417,Sheet1!$B$3:$AH$1266,Sheet1!F$1+(Sheet1!$A$1-1)*10,FALSE)&gt;99999,-3,IF(VLOOKUP($A417,Sheet1!$B$3:$AH$1266,Sheet1!F$1+(Sheet1!$A$1-1)*10,FALSE)&gt;9999,-2,IF(VLOOKUP($A417,Sheet1!$B$3:$AH$1266,Sheet1!F$1+(Sheet1!$A$1-1)*10,FALSE)&gt;999,-1,0)))))))</f>
        <v>3100</v>
      </c>
      <c r="W417" s="65">
        <f>IF(ISNA(VLOOKUP($A417,Sheet1!$B$3:$AH$1266,Sheet1!G$1+(Sheet1!$A$1-1)*10,FALSE))=TRUE,"---",IF(VLOOKUP($A417,Sheet1!$B$3:$AH$1266,Sheet1!G$1+(Sheet1!$A$1-1)*10,FALSE)="---","---", (ROUND(VLOOKUP($A417,Sheet1!$B$3:$AH$1266,Sheet1!G$1+(Sheet1!$A$1-1)*10,FALSE),IF(VLOOKUP($A417,Sheet1!$B$3:$AH$1266,Sheet1!G$1+(Sheet1!$A$1-1)*10,FALSE)&gt;99999,-3,IF(VLOOKUP($A417,Sheet1!$B$3:$AH$1266,Sheet1!G$1+(Sheet1!$A$1-1)*10,FALSE)&gt;9999,-2,IF(VLOOKUP($A417,Sheet1!$B$3:$AH$1266,Sheet1!G$1+(Sheet1!$A$1-1)*10,FALSE)&gt;999,-1,0)))))))</f>
        <v>3830</v>
      </c>
      <c r="X417" s="65">
        <f>IF(ISNA(VLOOKUP($A417,Sheet1!$B$3:$AH$1266,Sheet1!H$1+(Sheet1!$A$1-1)*10,FALSE))=TRUE,"---",IF(VLOOKUP($A417,Sheet1!$B$3:$AH$1266,Sheet1!H$1+(Sheet1!$A$1-1)*10,FALSE)="---","---", (ROUND(VLOOKUP($A417,Sheet1!$B$3:$AH$1266,Sheet1!H$1+(Sheet1!$A$1-1)*10,FALSE),IF(VLOOKUP($A417,Sheet1!$B$3:$AH$1266,Sheet1!H$1+(Sheet1!$A$1-1)*10,FALSE)&gt;99999,-3,IF(VLOOKUP($A417,Sheet1!$B$3:$AH$1266,Sheet1!H$1+(Sheet1!$A$1-1)*10,FALSE)&gt;9999,-2,IF(VLOOKUP($A417,Sheet1!$B$3:$AH$1266,Sheet1!H$1+(Sheet1!$A$1-1)*10,FALSE)&gt;999,-1,0)))))))</f>
        <v>6020</v>
      </c>
      <c r="Y417" s="65">
        <f>IF(ISNA(VLOOKUP($A417,Sheet1!$B$3:$AH$1266,Sheet1!I$1+(Sheet1!$A$1-1)*10,FALSE))=TRUE,"---",IF(VLOOKUP($A417,Sheet1!$B$3:$AH$1266,Sheet1!I$1+(Sheet1!$A$1-1)*10,FALSE)="---","---", (ROUND(VLOOKUP($A417,Sheet1!$B$3:$AH$1266,Sheet1!I$1+(Sheet1!$A$1-1)*10,FALSE),IF(VLOOKUP($A417,Sheet1!$B$3:$AH$1266,Sheet1!I$1+(Sheet1!$A$1-1)*10,FALSE)&gt;99999,-3,IF(VLOOKUP($A417,Sheet1!$B$3:$AH$1266,Sheet1!I$1+(Sheet1!$A$1-1)*10,FALSE)&gt;9999,-2,IF(VLOOKUP($A417,Sheet1!$B$3:$AH$1266,Sheet1!I$1+(Sheet1!$A$1-1)*10,FALSE)&gt;999,-1,0)))))))</f>
        <v>7860</v>
      </c>
      <c r="Z417" s="65">
        <f>IF(ISNA(VLOOKUP($A417,Sheet1!$B$3:$AH$1266,Sheet1!J$1+(Sheet1!$A$1-1)*10,FALSE))=TRUE,"---",IF(VLOOKUP($A417,Sheet1!$B$3:$AH$1266,Sheet1!J$1+(Sheet1!$A$1-1)*10,FALSE)="---","---", (ROUND(VLOOKUP($A417,Sheet1!$B$3:$AH$1266,Sheet1!J$1+(Sheet1!$A$1-1)*10,FALSE),IF(VLOOKUP($A417,Sheet1!$B$3:$AH$1266,Sheet1!J$1+(Sheet1!$A$1-1)*10,FALSE)&gt;99999,-3,IF(VLOOKUP($A417,Sheet1!$B$3:$AH$1266,Sheet1!J$1+(Sheet1!$A$1-1)*10,FALSE)&gt;9999,-2,IF(VLOOKUP($A417,Sheet1!$B$3:$AH$1266,Sheet1!J$1+(Sheet1!$A$1-1)*10,FALSE)&gt;999,-1,0)))))))</f>
        <v>10600</v>
      </c>
      <c r="AA417" s="65">
        <f>IF(ISNA(VLOOKUP($A417,Sheet1!$B$3:$AH$1266,Sheet1!K$1+(Sheet1!$A$1-1)*10,FALSE))=TRUE,"---",IF(VLOOKUP($A417,Sheet1!$B$3:$AH$1266,Sheet1!K$1+(Sheet1!$A$1-1)*10,FALSE)="---","---", (ROUND(VLOOKUP($A417,Sheet1!$B$3:$AH$1266,Sheet1!K$1+(Sheet1!$A$1-1)*10,FALSE),IF(VLOOKUP($A417,Sheet1!$B$3:$AH$1266,Sheet1!K$1+(Sheet1!$A$1-1)*10,FALSE)&gt;99999,-3,IF(VLOOKUP($A417,Sheet1!$B$3:$AH$1266,Sheet1!K$1+(Sheet1!$A$1-1)*10,FALSE)&gt;9999,-2,IF(VLOOKUP($A417,Sheet1!$B$3:$AH$1266,Sheet1!K$1+(Sheet1!$A$1-1)*10,FALSE)&gt;999,-1,0)))))))</f>
        <v>12900</v>
      </c>
      <c r="AB417" s="65">
        <f>IF(ISNA(VLOOKUP($A417,Sheet1!$B$3:$AH$1266,Sheet1!L$1+(Sheet1!$A$1-1)*10,FALSE))=TRUE,"---",IF(VLOOKUP($A417,Sheet1!$B$3:$AH$1266,Sheet1!L$1+(Sheet1!$A$1-1)*10,FALSE)="---","---", (ROUND(VLOOKUP($A417,Sheet1!$B$3:$AH$1266,Sheet1!L$1+(Sheet1!$A$1-1)*10,FALSE),IF(VLOOKUP($A417,Sheet1!$B$3:$AH$1266,Sheet1!L$1+(Sheet1!$A$1-1)*10,FALSE)&gt;99999,-3,IF(VLOOKUP($A417,Sheet1!$B$3:$AH$1266,Sheet1!L$1+(Sheet1!$A$1-1)*10,FALSE)&gt;9999,-2,IF(VLOOKUP($A417,Sheet1!$B$3:$AH$1266,Sheet1!L$1+(Sheet1!$A$1-1)*10,FALSE)&gt;999,-1,0)))))))</f>
        <v>15500</v>
      </c>
      <c r="AC417" s="65">
        <f>IF(ISNA(VLOOKUP($A417,Sheet1!$B$3:$AH$1266,Sheet1!M$1+(Sheet1!$A$1-1)*10,FALSE))=TRUE,"---",IF(VLOOKUP($A417,Sheet1!$B$3:$AH$1266,Sheet1!M$1+(Sheet1!$A$1-1)*10,FALSE)="---","---", (ROUND(VLOOKUP($A417,Sheet1!$B$3:$AH$1266,Sheet1!M$1+(Sheet1!$A$1-1)*10,FALSE),IF(VLOOKUP($A417,Sheet1!$B$3:$AH$1266,Sheet1!M$1+(Sheet1!$A$1-1)*10,FALSE)&gt;99999,-3,IF(VLOOKUP($A417,Sheet1!$B$3:$AH$1266,Sheet1!M$1+(Sheet1!$A$1-1)*10,FALSE)&gt;9999,-2,IF(VLOOKUP($A417,Sheet1!$B$3:$AH$1266,Sheet1!M$1+(Sheet1!$A$1-1)*10,FALSE)&gt;999,-1,0)))))))</f>
        <v>18300</v>
      </c>
      <c r="AD417" s="65">
        <f>IF(ISNA(VLOOKUP($A417,Sheet1!$B$3:$AH$1266,Sheet1!N$1+(Sheet1!$A$1-1)*10,FALSE))=TRUE,"---",IF(VLOOKUP($A417,Sheet1!$B$3:$AH$1266,Sheet1!N$1+(Sheet1!$A$1-1)*10,FALSE)="---","---", (ROUND(VLOOKUP($A417,Sheet1!$B$3:$AH$1266,Sheet1!N$1+(Sheet1!$A$1-1)*10,FALSE),IF(VLOOKUP($A417,Sheet1!$B$3:$AH$1266,Sheet1!N$1+(Sheet1!$A$1-1)*10,FALSE)&gt;99999,-3,IF(VLOOKUP($A417,Sheet1!$B$3:$AH$1266,Sheet1!N$1+(Sheet1!$A$1-1)*10,FALSE)&gt;9999,-2,IF(VLOOKUP($A417,Sheet1!$B$3:$AH$1266,Sheet1!N$1+(Sheet1!$A$1-1)*10,FALSE)&gt;999,-1,0)))))))</f>
        <v>22600</v>
      </c>
    </row>
    <row r="418" spans="1:30" ht="25.5" customHeight="1" x14ac:dyDescent="0.25">
      <c r="A418" s="133" t="s">
        <v>655</v>
      </c>
      <c r="B418" s="141" t="s">
        <v>656</v>
      </c>
      <c r="C418" s="133">
        <v>423307</v>
      </c>
      <c r="D418" s="133">
        <v>733529</v>
      </c>
      <c r="E418" s="67" t="s">
        <v>3065</v>
      </c>
      <c r="F418" s="117" t="s">
        <v>4572</v>
      </c>
      <c r="G418" s="118" t="s">
        <v>31</v>
      </c>
      <c r="H418" s="136">
        <v>9.48</v>
      </c>
      <c r="I418" s="119">
        <v>40783</v>
      </c>
      <c r="J418" s="124">
        <v>6.52</v>
      </c>
      <c r="K418" s="121" t="s">
        <v>4405</v>
      </c>
      <c r="L418" s="122">
        <v>914</v>
      </c>
      <c r="M418" s="123">
        <v>96.4</v>
      </c>
      <c r="N418" s="118" t="s">
        <v>17</v>
      </c>
      <c r="O418" s="71">
        <f t="shared" si="12"/>
        <v>7.6531724732427602</v>
      </c>
      <c r="P418" s="71">
        <f>IF(O418&lt;&gt;"",VLOOKUP($A418,Sheet4!$A$2:$O$1309,14,FALSE)*100,"")</f>
        <v>0.8663285911275409</v>
      </c>
      <c r="Q418" s="71">
        <f>IF(P418&lt;&gt;"",VLOOKUP($A418,Sheet4!$A$2:$O$1309,15,FALSE)*100,"")</f>
        <v>8.1695952253656898</v>
      </c>
      <c r="R418" s="73">
        <f t="shared" si="13"/>
        <v>15</v>
      </c>
      <c r="S418" s="63" t="s">
        <v>4362</v>
      </c>
      <c r="T418" s="63" t="str">
        <f>IF(ISNA(VLOOKUP(A418,Sheet1!B$3:C$1266,2,FALSE)=TRUE),"NC",VLOOKUP(A418,Sheet1!B$3:C$1266,2,FALSE))</f>
        <v>Rural10</v>
      </c>
      <c r="U418" s="66">
        <f>IF(ISNA(VLOOKUP($A418,Sheet1!$B$3:$AH$1266,Sheet1!E$1+(Sheet1!$A$1-1)*10,FALSE))=TRUE,"---",IF(VLOOKUP($A418,Sheet1!$B$3:$AH$1266,Sheet1!E$1+(Sheet1!$A$1-1)*10,FALSE)="---","---", (ROUND(VLOOKUP($A418,Sheet1!$B$3:$AH$1266,Sheet1!E$1+(Sheet1!$A$1-1)*10,FALSE),IF(VLOOKUP($A418,Sheet1!$B$3:$AH$1266,Sheet1!E$1+(Sheet1!$A$1-1)*10,FALSE)&gt;99999,-3,IF(VLOOKUP($A418,Sheet1!$B$3:$AH$1266,Sheet1!E$1+(Sheet1!$A$1-1)*10,FALSE)&gt;9999,-2,IF(VLOOKUP($A418,Sheet1!$B$3:$AH$1266,Sheet1!E$1+(Sheet1!$A$1-1)*10,FALSE)&gt;999,-1,0)))))))</f>
        <v>306</v>
      </c>
      <c r="V418" s="66">
        <f>IF(ISNA(VLOOKUP($A418,Sheet1!$B$3:$AH$1266,Sheet1!F$1+(Sheet1!$A$1-1)*10,FALSE))=TRUE,"---",IF(VLOOKUP($A418,Sheet1!$B$3:$AH$1266,Sheet1!F$1+(Sheet1!$A$1-1)*10,FALSE)="---","---", (ROUND(VLOOKUP($A418,Sheet1!$B$3:$AH$1266,Sheet1!F$1+(Sheet1!$A$1-1)*10,FALSE),IF(VLOOKUP($A418,Sheet1!$B$3:$AH$1266,Sheet1!F$1+(Sheet1!$A$1-1)*10,FALSE)&gt;99999,-3,IF(VLOOKUP($A418,Sheet1!$B$3:$AH$1266,Sheet1!F$1+(Sheet1!$A$1-1)*10,FALSE)&gt;9999,-2,IF(VLOOKUP($A418,Sheet1!$B$3:$AH$1266,Sheet1!F$1+(Sheet1!$A$1-1)*10,FALSE)&gt;999,-1,0)))))))</f>
        <v>373</v>
      </c>
      <c r="W418" s="66">
        <f>IF(ISNA(VLOOKUP($A418,Sheet1!$B$3:$AH$1266,Sheet1!G$1+(Sheet1!$A$1-1)*10,FALSE))=TRUE,"---",IF(VLOOKUP($A418,Sheet1!$B$3:$AH$1266,Sheet1!G$1+(Sheet1!$A$1-1)*10,FALSE)="---","---", (ROUND(VLOOKUP($A418,Sheet1!$B$3:$AH$1266,Sheet1!G$1+(Sheet1!$A$1-1)*10,FALSE),IF(VLOOKUP($A418,Sheet1!$B$3:$AH$1266,Sheet1!G$1+(Sheet1!$A$1-1)*10,FALSE)&gt;99999,-3,IF(VLOOKUP($A418,Sheet1!$B$3:$AH$1266,Sheet1!G$1+(Sheet1!$A$1-1)*10,FALSE)&gt;9999,-2,IF(VLOOKUP($A418,Sheet1!$B$3:$AH$1266,Sheet1!G$1+(Sheet1!$A$1-1)*10,FALSE)&gt;999,-1,0)))))))</f>
        <v>457</v>
      </c>
      <c r="X418" s="66">
        <f>IF(ISNA(VLOOKUP($A418,Sheet1!$B$3:$AH$1266,Sheet1!H$1+(Sheet1!$A$1-1)*10,FALSE))=TRUE,"---",IF(VLOOKUP($A418,Sheet1!$B$3:$AH$1266,Sheet1!H$1+(Sheet1!$A$1-1)*10,FALSE)="---","---", (ROUND(VLOOKUP($A418,Sheet1!$B$3:$AH$1266,Sheet1!H$1+(Sheet1!$A$1-1)*10,FALSE),IF(VLOOKUP($A418,Sheet1!$B$3:$AH$1266,Sheet1!H$1+(Sheet1!$A$1-1)*10,FALSE)&gt;99999,-3,IF(VLOOKUP($A418,Sheet1!$B$3:$AH$1266,Sheet1!H$1+(Sheet1!$A$1-1)*10,FALSE)&gt;9999,-2,IF(VLOOKUP($A418,Sheet1!$B$3:$AH$1266,Sheet1!H$1+(Sheet1!$A$1-1)*10,FALSE)&gt;999,-1,0)))))))</f>
        <v>673</v>
      </c>
      <c r="Y418" s="66">
        <f>IF(ISNA(VLOOKUP($A418,Sheet1!$B$3:$AH$1266,Sheet1!I$1+(Sheet1!$A$1-1)*10,FALSE))=TRUE,"---",IF(VLOOKUP($A418,Sheet1!$B$3:$AH$1266,Sheet1!I$1+(Sheet1!$A$1-1)*10,FALSE)="---","---", (ROUND(VLOOKUP($A418,Sheet1!$B$3:$AH$1266,Sheet1!I$1+(Sheet1!$A$1-1)*10,FALSE),IF(VLOOKUP($A418,Sheet1!$B$3:$AH$1266,Sheet1!I$1+(Sheet1!$A$1-1)*10,FALSE)&gt;99999,-3,IF(VLOOKUP($A418,Sheet1!$B$3:$AH$1266,Sheet1!I$1+(Sheet1!$A$1-1)*10,FALSE)&gt;9999,-2,IF(VLOOKUP($A418,Sheet1!$B$3:$AH$1266,Sheet1!I$1+(Sheet1!$A$1-1)*10,FALSE)&gt;999,-1,0)))))))</f>
        <v>831</v>
      </c>
      <c r="Z418" s="66">
        <f>IF(ISNA(VLOOKUP($A418,Sheet1!$B$3:$AH$1266,Sheet1!J$1+(Sheet1!$A$1-1)*10,FALSE))=TRUE,"---",IF(VLOOKUP($A418,Sheet1!$B$3:$AH$1266,Sheet1!J$1+(Sheet1!$A$1-1)*10,FALSE)="---","---", (ROUND(VLOOKUP($A418,Sheet1!$B$3:$AH$1266,Sheet1!J$1+(Sheet1!$A$1-1)*10,FALSE),IF(VLOOKUP($A418,Sheet1!$B$3:$AH$1266,Sheet1!J$1+(Sheet1!$A$1-1)*10,FALSE)&gt;99999,-3,IF(VLOOKUP($A418,Sheet1!$B$3:$AH$1266,Sheet1!J$1+(Sheet1!$A$1-1)*10,FALSE)&gt;9999,-2,IF(VLOOKUP($A418,Sheet1!$B$3:$AH$1266,Sheet1!J$1+(Sheet1!$A$1-1)*10,FALSE)&gt;999,-1,0)))))))</f>
        <v>1060</v>
      </c>
      <c r="AA418" s="66">
        <f>IF(ISNA(VLOOKUP($A418,Sheet1!$B$3:$AH$1266,Sheet1!K$1+(Sheet1!$A$1-1)*10,FALSE))=TRUE,"---",IF(VLOOKUP($A418,Sheet1!$B$3:$AH$1266,Sheet1!K$1+(Sheet1!$A$1-1)*10,FALSE)="---","---", (ROUND(VLOOKUP($A418,Sheet1!$B$3:$AH$1266,Sheet1!K$1+(Sheet1!$A$1-1)*10,FALSE),IF(VLOOKUP($A418,Sheet1!$B$3:$AH$1266,Sheet1!K$1+(Sheet1!$A$1-1)*10,FALSE)&gt;99999,-3,IF(VLOOKUP($A418,Sheet1!$B$3:$AH$1266,Sheet1!K$1+(Sheet1!$A$1-1)*10,FALSE)&gt;9999,-2,IF(VLOOKUP($A418,Sheet1!$B$3:$AH$1266,Sheet1!K$1+(Sheet1!$A$1-1)*10,FALSE)&gt;999,-1,0)))))))</f>
        <v>1250</v>
      </c>
      <c r="AB418" s="66">
        <f>IF(ISNA(VLOOKUP($A418,Sheet1!$B$3:$AH$1266,Sheet1!L$1+(Sheet1!$A$1-1)*10,FALSE))=TRUE,"---",IF(VLOOKUP($A418,Sheet1!$B$3:$AH$1266,Sheet1!L$1+(Sheet1!$A$1-1)*10,FALSE)="---","---", (ROUND(VLOOKUP($A418,Sheet1!$B$3:$AH$1266,Sheet1!L$1+(Sheet1!$A$1-1)*10,FALSE),IF(VLOOKUP($A418,Sheet1!$B$3:$AH$1266,Sheet1!L$1+(Sheet1!$A$1-1)*10,FALSE)&gt;99999,-3,IF(VLOOKUP($A418,Sheet1!$B$3:$AH$1266,Sheet1!L$1+(Sheet1!$A$1-1)*10,FALSE)&gt;9999,-2,IF(VLOOKUP($A418,Sheet1!$B$3:$AH$1266,Sheet1!L$1+(Sheet1!$A$1-1)*10,FALSE)&gt;999,-1,0)))))))</f>
        <v>1460</v>
      </c>
      <c r="AC418" s="66">
        <f>IF(ISNA(VLOOKUP($A418,Sheet1!$B$3:$AH$1266,Sheet1!M$1+(Sheet1!$A$1-1)*10,FALSE))=TRUE,"---",IF(VLOOKUP($A418,Sheet1!$B$3:$AH$1266,Sheet1!M$1+(Sheet1!$A$1-1)*10,FALSE)="---","---", (ROUND(VLOOKUP($A418,Sheet1!$B$3:$AH$1266,Sheet1!M$1+(Sheet1!$A$1-1)*10,FALSE),IF(VLOOKUP($A418,Sheet1!$B$3:$AH$1266,Sheet1!M$1+(Sheet1!$A$1-1)*10,FALSE)&gt;99999,-3,IF(VLOOKUP($A418,Sheet1!$B$3:$AH$1266,Sheet1!M$1+(Sheet1!$A$1-1)*10,FALSE)&gt;9999,-2,IF(VLOOKUP($A418,Sheet1!$B$3:$AH$1266,Sheet1!M$1+(Sheet1!$A$1-1)*10,FALSE)&gt;999,-1,0)))))))</f>
        <v>1690</v>
      </c>
      <c r="AD418" s="66">
        <f>IF(ISNA(VLOOKUP($A418,Sheet1!$B$3:$AH$1266,Sheet1!N$1+(Sheet1!$A$1-1)*10,FALSE))=TRUE,"---",IF(VLOOKUP($A418,Sheet1!$B$3:$AH$1266,Sheet1!N$1+(Sheet1!$A$1-1)*10,FALSE)="---","---", (ROUND(VLOOKUP($A418,Sheet1!$B$3:$AH$1266,Sheet1!N$1+(Sheet1!$A$1-1)*10,FALSE),IF(VLOOKUP($A418,Sheet1!$B$3:$AH$1266,Sheet1!N$1+(Sheet1!$A$1-1)*10,FALSE)&gt;99999,-3,IF(VLOOKUP($A418,Sheet1!$B$3:$AH$1266,Sheet1!N$1+(Sheet1!$A$1-1)*10,FALSE)&gt;9999,-2,IF(VLOOKUP($A418,Sheet1!$B$3:$AH$1266,Sheet1!N$1+(Sheet1!$A$1-1)*10,FALSE)&gt;999,-1,0)))))))</f>
        <v>2030</v>
      </c>
    </row>
    <row r="419" spans="1:30" ht="25.5" customHeight="1" x14ac:dyDescent="0.25">
      <c r="A419" s="125" t="s">
        <v>657</v>
      </c>
      <c r="B419" s="126" t="s">
        <v>658</v>
      </c>
      <c r="C419" s="125">
        <v>422132</v>
      </c>
      <c r="D419" s="125">
        <v>734352</v>
      </c>
      <c r="E419" s="70" t="s">
        <v>3034</v>
      </c>
      <c r="F419" s="139" t="s">
        <v>4405</v>
      </c>
      <c r="G419" s="127" t="s">
        <v>160</v>
      </c>
      <c r="H419" s="128">
        <v>325</v>
      </c>
      <c r="I419" s="112">
        <v>14145</v>
      </c>
      <c r="J419" s="140" t="s">
        <v>4405</v>
      </c>
      <c r="K419" s="127" t="s">
        <v>17</v>
      </c>
      <c r="L419" s="149">
        <v>29000</v>
      </c>
      <c r="M419" s="116">
        <v>89.2</v>
      </c>
      <c r="N419" s="127" t="s">
        <v>276</v>
      </c>
      <c r="O419" s="68">
        <f t="shared" si="12"/>
        <v>0.69638032844886932</v>
      </c>
      <c r="P419" s="68">
        <f>IF(O419&lt;&gt;"",VLOOKUP($A419,Sheet4!$A$2:$O$1309,14,FALSE)*100,"")</f>
        <v>0.27336519415031013</v>
      </c>
      <c r="Q419" s="68">
        <f>IF(P419&lt;&gt;"",VLOOKUP($A419,Sheet4!$A$2:$O$1309,15,FALSE)*100,"")</f>
        <v>2.645655871735364</v>
      </c>
      <c r="R419" s="74" t="str">
        <f t="shared" si="13"/>
        <v>&gt;100, &lt;200</v>
      </c>
      <c r="S419" s="64" t="s">
        <v>4362</v>
      </c>
      <c r="T419" s="64" t="str">
        <f>IF(ISNA(VLOOKUP(A419,Sheet1!B$3:C$1266,2,FALSE)=TRUE),"NC",VLOOKUP(A419,Sheet1!B$3:C$1266,2,FALSE))</f>
        <v>Rural10*</v>
      </c>
      <c r="U419" s="65">
        <f>IF(ISNA(VLOOKUP($A419,Sheet1!$B$3:$AH$1266,Sheet1!E$1+(Sheet1!$A$1-1)*10,FALSE))=TRUE,"---",IF(VLOOKUP($A419,Sheet1!$B$3:$AH$1266,Sheet1!E$1+(Sheet1!$A$1-1)*10,FALSE)="---","---", (ROUND(VLOOKUP($A419,Sheet1!$B$3:$AH$1266,Sheet1!E$1+(Sheet1!$A$1-1)*10,FALSE),IF(VLOOKUP($A419,Sheet1!$B$3:$AH$1266,Sheet1!E$1+(Sheet1!$A$1-1)*10,FALSE)&gt;99999,-3,IF(VLOOKUP($A419,Sheet1!$B$3:$AH$1266,Sheet1!E$1+(Sheet1!$A$1-1)*10,FALSE)&gt;9999,-2,IF(VLOOKUP($A419,Sheet1!$B$3:$AH$1266,Sheet1!E$1+(Sheet1!$A$1-1)*10,FALSE)&gt;999,-1,0)))))))</f>
        <v>4050</v>
      </c>
      <c r="V419" s="65">
        <f>IF(ISNA(VLOOKUP($A419,Sheet1!$B$3:$AH$1266,Sheet1!F$1+(Sheet1!$A$1-1)*10,FALSE))=TRUE,"---",IF(VLOOKUP($A419,Sheet1!$B$3:$AH$1266,Sheet1!F$1+(Sheet1!$A$1-1)*10,FALSE)="---","---", (ROUND(VLOOKUP($A419,Sheet1!$B$3:$AH$1266,Sheet1!F$1+(Sheet1!$A$1-1)*10,FALSE),IF(VLOOKUP($A419,Sheet1!$B$3:$AH$1266,Sheet1!F$1+(Sheet1!$A$1-1)*10,FALSE)&gt;99999,-3,IF(VLOOKUP($A419,Sheet1!$B$3:$AH$1266,Sheet1!F$1+(Sheet1!$A$1-1)*10,FALSE)&gt;9999,-2,IF(VLOOKUP($A419,Sheet1!$B$3:$AH$1266,Sheet1!F$1+(Sheet1!$A$1-1)*10,FALSE)&gt;999,-1,0)))))))</f>
        <v>4900</v>
      </c>
      <c r="W419" s="65">
        <f>IF(ISNA(VLOOKUP($A419,Sheet1!$B$3:$AH$1266,Sheet1!G$1+(Sheet1!$A$1-1)*10,FALSE))=TRUE,"---",IF(VLOOKUP($A419,Sheet1!$B$3:$AH$1266,Sheet1!G$1+(Sheet1!$A$1-1)*10,FALSE)="---","---", (ROUND(VLOOKUP($A419,Sheet1!$B$3:$AH$1266,Sheet1!G$1+(Sheet1!$A$1-1)*10,FALSE),IF(VLOOKUP($A419,Sheet1!$B$3:$AH$1266,Sheet1!G$1+(Sheet1!$A$1-1)*10,FALSE)&gt;99999,-3,IF(VLOOKUP($A419,Sheet1!$B$3:$AH$1266,Sheet1!G$1+(Sheet1!$A$1-1)*10,FALSE)&gt;9999,-2,IF(VLOOKUP($A419,Sheet1!$B$3:$AH$1266,Sheet1!G$1+(Sheet1!$A$1-1)*10,FALSE)&gt;999,-1,0)))))))</f>
        <v>6080</v>
      </c>
      <c r="X419" s="65">
        <f>IF(ISNA(VLOOKUP($A419,Sheet1!$B$3:$AH$1266,Sheet1!H$1+(Sheet1!$A$1-1)*10,FALSE))=TRUE,"---",IF(VLOOKUP($A419,Sheet1!$B$3:$AH$1266,Sheet1!H$1+(Sheet1!$A$1-1)*10,FALSE)="---","---", (ROUND(VLOOKUP($A419,Sheet1!$B$3:$AH$1266,Sheet1!H$1+(Sheet1!$A$1-1)*10,FALSE),IF(VLOOKUP($A419,Sheet1!$B$3:$AH$1266,Sheet1!H$1+(Sheet1!$A$1-1)*10,FALSE)&gt;99999,-3,IF(VLOOKUP($A419,Sheet1!$B$3:$AH$1266,Sheet1!H$1+(Sheet1!$A$1-1)*10,FALSE)&gt;9999,-2,IF(VLOOKUP($A419,Sheet1!$B$3:$AH$1266,Sheet1!H$1+(Sheet1!$A$1-1)*10,FALSE)&gt;999,-1,0)))))))</f>
        <v>9730</v>
      </c>
      <c r="Y419" s="65">
        <f>IF(ISNA(VLOOKUP($A419,Sheet1!$B$3:$AH$1266,Sheet1!I$1+(Sheet1!$A$1-1)*10,FALSE))=TRUE,"---",IF(VLOOKUP($A419,Sheet1!$B$3:$AH$1266,Sheet1!I$1+(Sheet1!$A$1-1)*10,FALSE)="---","---", (ROUND(VLOOKUP($A419,Sheet1!$B$3:$AH$1266,Sheet1!I$1+(Sheet1!$A$1-1)*10,FALSE),IF(VLOOKUP($A419,Sheet1!$B$3:$AH$1266,Sheet1!I$1+(Sheet1!$A$1-1)*10,FALSE)&gt;99999,-3,IF(VLOOKUP($A419,Sheet1!$B$3:$AH$1266,Sheet1!I$1+(Sheet1!$A$1-1)*10,FALSE)&gt;9999,-2,IF(VLOOKUP($A419,Sheet1!$B$3:$AH$1266,Sheet1!I$1+(Sheet1!$A$1-1)*10,FALSE)&gt;999,-1,0)))))))</f>
        <v>12800</v>
      </c>
      <c r="Z419" s="65">
        <f>IF(ISNA(VLOOKUP($A419,Sheet1!$B$3:$AH$1266,Sheet1!J$1+(Sheet1!$A$1-1)*10,FALSE))=TRUE,"---",IF(VLOOKUP($A419,Sheet1!$B$3:$AH$1266,Sheet1!J$1+(Sheet1!$A$1-1)*10,FALSE)="---","---", (ROUND(VLOOKUP($A419,Sheet1!$B$3:$AH$1266,Sheet1!J$1+(Sheet1!$A$1-1)*10,FALSE),IF(VLOOKUP($A419,Sheet1!$B$3:$AH$1266,Sheet1!J$1+(Sheet1!$A$1-1)*10,FALSE)&gt;99999,-3,IF(VLOOKUP($A419,Sheet1!$B$3:$AH$1266,Sheet1!J$1+(Sheet1!$A$1-1)*10,FALSE)&gt;9999,-2,IF(VLOOKUP($A419,Sheet1!$B$3:$AH$1266,Sheet1!J$1+(Sheet1!$A$1-1)*10,FALSE)&gt;999,-1,0)))))))</f>
        <v>17300</v>
      </c>
      <c r="AA419" s="65">
        <f>IF(ISNA(VLOOKUP($A419,Sheet1!$B$3:$AH$1266,Sheet1!K$1+(Sheet1!$A$1-1)*10,FALSE))=TRUE,"---",IF(VLOOKUP($A419,Sheet1!$B$3:$AH$1266,Sheet1!K$1+(Sheet1!$A$1-1)*10,FALSE)="---","---", (ROUND(VLOOKUP($A419,Sheet1!$B$3:$AH$1266,Sheet1!K$1+(Sheet1!$A$1-1)*10,FALSE),IF(VLOOKUP($A419,Sheet1!$B$3:$AH$1266,Sheet1!K$1+(Sheet1!$A$1-1)*10,FALSE)&gt;99999,-3,IF(VLOOKUP($A419,Sheet1!$B$3:$AH$1266,Sheet1!K$1+(Sheet1!$A$1-1)*10,FALSE)&gt;9999,-2,IF(VLOOKUP($A419,Sheet1!$B$3:$AH$1266,Sheet1!K$1+(Sheet1!$A$1-1)*10,FALSE)&gt;999,-1,0)))))))</f>
        <v>21300</v>
      </c>
      <c r="AB419" s="65">
        <f>IF(ISNA(VLOOKUP($A419,Sheet1!$B$3:$AH$1266,Sheet1!L$1+(Sheet1!$A$1-1)*10,FALSE))=TRUE,"---",IF(VLOOKUP($A419,Sheet1!$B$3:$AH$1266,Sheet1!L$1+(Sheet1!$A$1-1)*10,FALSE)="---","---", (ROUND(VLOOKUP($A419,Sheet1!$B$3:$AH$1266,Sheet1!L$1+(Sheet1!$A$1-1)*10,FALSE),IF(VLOOKUP($A419,Sheet1!$B$3:$AH$1266,Sheet1!L$1+(Sheet1!$A$1-1)*10,FALSE)&gt;99999,-3,IF(VLOOKUP($A419,Sheet1!$B$3:$AH$1266,Sheet1!L$1+(Sheet1!$A$1-1)*10,FALSE)&gt;9999,-2,IF(VLOOKUP($A419,Sheet1!$B$3:$AH$1266,Sheet1!L$1+(Sheet1!$A$1-1)*10,FALSE)&gt;999,-1,0)))))))</f>
        <v>25900</v>
      </c>
      <c r="AC419" s="65">
        <f>IF(ISNA(VLOOKUP($A419,Sheet1!$B$3:$AH$1266,Sheet1!M$1+(Sheet1!$A$1-1)*10,FALSE))=TRUE,"---",IF(VLOOKUP($A419,Sheet1!$B$3:$AH$1266,Sheet1!M$1+(Sheet1!$A$1-1)*10,FALSE)="---","---", (ROUND(VLOOKUP($A419,Sheet1!$B$3:$AH$1266,Sheet1!M$1+(Sheet1!$A$1-1)*10,FALSE),IF(VLOOKUP($A419,Sheet1!$B$3:$AH$1266,Sheet1!M$1+(Sheet1!$A$1-1)*10,FALSE)&gt;99999,-3,IF(VLOOKUP($A419,Sheet1!$B$3:$AH$1266,Sheet1!M$1+(Sheet1!$A$1-1)*10,FALSE)&gt;9999,-2,IF(VLOOKUP($A419,Sheet1!$B$3:$AH$1266,Sheet1!M$1+(Sheet1!$A$1-1)*10,FALSE)&gt;999,-1,0)))))))</f>
        <v>31200</v>
      </c>
      <c r="AD419" s="65">
        <f>IF(ISNA(VLOOKUP($A419,Sheet1!$B$3:$AH$1266,Sheet1!N$1+(Sheet1!$A$1-1)*10,FALSE))=TRUE,"---",IF(VLOOKUP($A419,Sheet1!$B$3:$AH$1266,Sheet1!N$1+(Sheet1!$A$1-1)*10,FALSE)="---","---", (ROUND(VLOOKUP($A419,Sheet1!$B$3:$AH$1266,Sheet1!N$1+(Sheet1!$A$1-1)*10,FALSE),IF(VLOOKUP($A419,Sheet1!$B$3:$AH$1266,Sheet1!N$1+(Sheet1!$A$1-1)*10,FALSE)&gt;99999,-3,IF(VLOOKUP($A419,Sheet1!$B$3:$AH$1266,Sheet1!N$1+(Sheet1!$A$1-1)*10,FALSE)&gt;9999,-2,IF(VLOOKUP($A419,Sheet1!$B$3:$AH$1266,Sheet1!N$1+(Sheet1!$A$1-1)*10,FALSE)&gt;999,-1,0)))))))</f>
        <v>39500</v>
      </c>
    </row>
    <row r="420" spans="1:30" ht="25.5" customHeight="1" x14ac:dyDescent="0.25">
      <c r="A420" s="304" t="s">
        <v>659</v>
      </c>
      <c r="B420" s="393" t="s">
        <v>660</v>
      </c>
      <c r="C420" s="304">
        <v>421950</v>
      </c>
      <c r="D420" s="304">
        <v>734438</v>
      </c>
      <c r="E420" s="305" t="s">
        <v>3034</v>
      </c>
      <c r="F420" s="117" t="s">
        <v>4573</v>
      </c>
      <c r="G420" s="118" t="s">
        <v>286</v>
      </c>
      <c r="H420" s="348">
        <v>329</v>
      </c>
      <c r="I420" s="377">
        <v>17898</v>
      </c>
      <c r="J420" s="438">
        <v>20.8</v>
      </c>
      <c r="K420" s="351" t="s">
        <v>24</v>
      </c>
      <c r="L420" s="338">
        <v>29800</v>
      </c>
      <c r="M420" s="381">
        <v>90.6</v>
      </c>
      <c r="N420" s="340" t="s">
        <v>4405</v>
      </c>
      <c r="O420" s="328">
        <f t="shared" si="12"/>
        <v>0.65648197391531804</v>
      </c>
      <c r="P420" s="328">
        <f>IF(O420&lt;&gt;"",VLOOKUP($A420,Sheet4!$A$2:$O$1309,14,FALSE)*100,"")</f>
        <v>0.26834759185729862</v>
      </c>
      <c r="Q420" s="328">
        <f>IF(P420&lt;&gt;"",VLOOKUP($A420,Sheet4!$A$2:$O$1309,15,FALSE)*100,"")</f>
        <v>2.5976668746185427</v>
      </c>
      <c r="R420" s="358" t="str">
        <f t="shared" si="13"/>
        <v>&gt;100, &lt;200</v>
      </c>
      <c r="S420" s="357" t="s">
        <v>4362</v>
      </c>
      <c r="T420" s="357" t="str">
        <f>IF(ISNA(VLOOKUP(A420,Sheet1!B$3:C$1266,2,FALSE)=TRUE),"NC",VLOOKUP(A420,Sheet1!B$3:C$1266,2,FALSE))</f>
        <v>Rural10</v>
      </c>
      <c r="U420" s="385">
        <f>IF(ISNA(VLOOKUP($A420,Sheet1!$B$3:$AH$1266,Sheet1!E$1+(Sheet1!$A$1-1)*10,FALSE))=TRUE,"---",IF(VLOOKUP($A420,Sheet1!$B$3:$AH$1266,Sheet1!E$1+(Sheet1!$A$1-1)*10,FALSE)="---","---", (ROUND(VLOOKUP($A420,Sheet1!$B$3:$AH$1266,Sheet1!E$1+(Sheet1!$A$1-1)*10,FALSE),IF(VLOOKUP($A420,Sheet1!$B$3:$AH$1266,Sheet1!E$1+(Sheet1!$A$1-1)*10,FALSE)&gt;99999,-3,IF(VLOOKUP($A420,Sheet1!$B$3:$AH$1266,Sheet1!E$1+(Sheet1!$A$1-1)*10,FALSE)&gt;9999,-2,IF(VLOOKUP($A420,Sheet1!$B$3:$AH$1266,Sheet1!E$1+(Sheet1!$A$1-1)*10,FALSE)&gt;999,-1,0)))))))</f>
        <v>4080</v>
      </c>
      <c r="V420" s="385">
        <f>IF(ISNA(VLOOKUP($A420,Sheet1!$B$3:$AH$1266,Sheet1!F$1+(Sheet1!$A$1-1)*10,FALSE))=TRUE,"---",IF(VLOOKUP($A420,Sheet1!$B$3:$AH$1266,Sheet1!F$1+(Sheet1!$A$1-1)*10,FALSE)="---","---", (ROUND(VLOOKUP($A420,Sheet1!$B$3:$AH$1266,Sheet1!F$1+(Sheet1!$A$1-1)*10,FALSE),IF(VLOOKUP($A420,Sheet1!$B$3:$AH$1266,Sheet1!F$1+(Sheet1!$A$1-1)*10,FALSE)&gt;99999,-3,IF(VLOOKUP($A420,Sheet1!$B$3:$AH$1266,Sheet1!F$1+(Sheet1!$A$1-1)*10,FALSE)&gt;9999,-2,IF(VLOOKUP($A420,Sheet1!$B$3:$AH$1266,Sheet1!F$1+(Sheet1!$A$1-1)*10,FALSE)&gt;999,-1,0)))))))</f>
        <v>4940</v>
      </c>
      <c r="W420" s="385">
        <f>IF(ISNA(VLOOKUP($A420,Sheet1!$B$3:$AH$1266,Sheet1!G$1+(Sheet1!$A$1-1)*10,FALSE))=TRUE,"---",IF(VLOOKUP($A420,Sheet1!$B$3:$AH$1266,Sheet1!G$1+(Sheet1!$A$1-1)*10,FALSE)="---","---", (ROUND(VLOOKUP($A420,Sheet1!$B$3:$AH$1266,Sheet1!G$1+(Sheet1!$A$1-1)*10,FALSE),IF(VLOOKUP($A420,Sheet1!$B$3:$AH$1266,Sheet1!G$1+(Sheet1!$A$1-1)*10,FALSE)&gt;99999,-3,IF(VLOOKUP($A420,Sheet1!$B$3:$AH$1266,Sheet1!G$1+(Sheet1!$A$1-1)*10,FALSE)&gt;9999,-2,IF(VLOOKUP($A420,Sheet1!$B$3:$AH$1266,Sheet1!G$1+(Sheet1!$A$1-1)*10,FALSE)&gt;999,-1,0)))))))</f>
        <v>6130</v>
      </c>
      <c r="X420" s="385">
        <f>IF(ISNA(VLOOKUP($A420,Sheet1!$B$3:$AH$1266,Sheet1!H$1+(Sheet1!$A$1-1)*10,FALSE))=TRUE,"---",IF(VLOOKUP($A420,Sheet1!$B$3:$AH$1266,Sheet1!H$1+(Sheet1!$A$1-1)*10,FALSE)="---","---", (ROUND(VLOOKUP($A420,Sheet1!$B$3:$AH$1266,Sheet1!H$1+(Sheet1!$A$1-1)*10,FALSE),IF(VLOOKUP($A420,Sheet1!$B$3:$AH$1266,Sheet1!H$1+(Sheet1!$A$1-1)*10,FALSE)&gt;99999,-3,IF(VLOOKUP($A420,Sheet1!$B$3:$AH$1266,Sheet1!H$1+(Sheet1!$A$1-1)*10,FALSE)&gt;9999,-2,IF(VLOOKUP($A420,Sheet1!$B$3:$AH$1266,Sheet1!H$1+(Sheet1!$A$1-1)*10,FALSE)&gt;999,-1,0)))))))</f>
        <v>9820</v>
      </c>
      <c r="Y420" s="385">
        <f>IF(ISNA(VLOOKUP($A420,Sheet1!$B$3:$AH$1266,Sheet1!I$1+(Sheet1!$A$1-1)*10,FALSE))=TRUE,"---",IF(VLOOKUP($A420,Sheet1!$B$3:$AH$1266,Sheet1!I$1+(Sheet1!$A$1-1)*10,FALSE)="---","---", (ROUND(VLOOKUP($A420,Sheet1!$B$3:$AH$1266,Sheet1!I$1+(Sheet1!$A$1-1)*10,FALSE),IF(VLOOKUP($A420,Sheet1!$B$3:$AH$1266,Sheet1!I$1+(Sheet1!$A$1-1)*10,FALSE)&gt;99999,-3,IF(VLOOKUP($A420,Sheet1!$B$3:$AH$1266,Sheet1!I$1+(Sheet1!$A$1-1)*10,FALSE)&gt;9999,-2,IF(VLOOKUP($A420,Sheet1!$B$3:$AH$1266,Sheet1!I$1+(Sheet1!$A$1-1)*10,FALSE)&gt;999,-1,0)))))))</f>
        <v>12900</v>
      </c>
      <c r="Z420" s="385">
        <f>IF(ISNA(VLOOKUP($A420,Sheet1!$B$3:$AH$1266,Sheet1!J$1+(Sheet1!$A$1-1)*10,FALSE))=TRUE,"---",IF(VLOOKUP($A420,Sheet1!$B$3:$AH$1266,Sheet1!J$1+(Sheet1!$A$1-1)*10,FALSE)="---","---", (ROUND(VLOOKUP($A420,Sheet1!$B$3:$AH$1266,Sheet1!J$1+(Sheet1!$A$1-1)*10,FALSE),IF(VLOOKUP($A420,Sheet1!$B$3:$AH$1266,Sheet1!J$1+(Sheet1!$A$1-1)*10,FALSE)&gt;99999,-3,IF(VLOOKUP($A420,Sheet1!$B$3:$AH$1266,Sheet1!J$1+(Sheet1!$A$1-1)*10,FALSE)&gt;9999,-2,IF(VLOOKUP($A420,Sheet1!$B$3:$AH$1266,Sheet1!J$1+(Sheet1!$A$1-1)*10,FALSE)&gt;999,-1,0)))))))</f>
        <v>17500</v>
      </c>
      <c r="AA420" s="385">
        <f>IF(ISNA(VLOOKUP($A420,Sheet1!$B$3:$AH$1266,Sheet1!K$1+(Sheet1!$A$1-1)*10,FALSE))=TRUE,"---",IF(VLOOKUP($A420,Sheet1!$B$3:$AH$1266,Sheet1!K$1+(Sheet1!$A$1-1)*10,FALSE)="---","---", (ROUND(VLOOKUP($A420,Sheet1!$B$3:$AH$1266,Sheet1!K$1+(Sheet1!$A$1-1)*10,FALSE),IF(VLOOKUP($A420,Sheet1!$B$3:$AH$1266,Sheet1!K$1+(Sheet1!$A$1-1)*10,FALSE)&gt;99999,-3,IF(VLOOKUP($A420,Sheet1!$B$3:$AH$1266,Sheet1!K$1+(Sheet1!$A$1-1)*10,FALSE)&gt;9999,-2,IF(VLOOKUP($A420,Sheet1!$B$3:$AH$1266,Sheet1!K$1+(Sheet1!$A$1-1)*10,FALSE)&gt;999,-1,0)))))))</f>
        <v>21500</v>
      </c>
      <c r="AB420" s="385">
        <f>IF(ISNA(VLOOKUP($A420,Sheet1!$B$3:$AH$1266,Sheet1!L$1+(Sheet1!$A$1-1)*10,FALSE))=TRUE,"---",IF(VLOOKUP($A420,Sheet1!$B$3:$AH$1266,Sheet1!L$1+(Sheet1!$A$1-1)*10,FALSE)="---","---", (ROUND(VLOOKUP($A420,Sheet1!$B$3:$AH$1266,Sheet1!L$1+(Sheet1!$A$1-1)*10,FALSE),IF(VLOOKUP($A420,Sheet1!$B$3:$AH$1266,Sheet1!L$1+(Sheet1!$A$1-1)*10,FALSE)&gt;99999,-3,IF(VLOOKUP($A420,Sheet1!$B$3:$AH$1266,Sheet1!L$1+(Sheet1!$A$1-1)*10,FALSE)&gt;9999,-2,IF(VLOOKUP($A420,Sheet1!$B$3:$AH$1266,Sheet1!L$1+(Sheet1!$A$1-1)*10,FALSE)&gt;999,-1,0)))))))</f>
        <v>26200</v>
      </c>
      <c r="AC420" s="385">
        <f>IF(ISNA(VLOOKUP($A420,Sheet1!$B$3:$AH$1266,Sheet1!M$1+(Sheet1!$A$1-1)*10,FALSE))=TRUE,"---",IF(VLOOKUP($A420,Sheet1!$B$3:$AH$1266,Sheet1!M$1+(Sheet1!$A$1-1)*10,FALSE)="---","---", (ROUND(VLOOKUP($A420,Sheet1!$B$3:$AH$1266,Sheet1!M$1+(Sheet1!$A$1-1)*10,FALSE),IF(VLOOKUP($A420,Sheet1!$B$3:$AH$1266,Sheet1!M$1+(Sheet1!$A$1-1)*10,FALSE)&gt;99999,-3,IF(VLOOKUP($A420,Sheet1!$B$3:$AH$1266,Sheet1!M$1+(Sheet1!$A$1-1)*10,FALSE)&gt;9999,-2,IF(VLOOKUP($A420,Sheet1!$B$3:$AH$1266,Sheet1!M$1+(Sheet1!$A$1-1)*10,FALSE)&gt;999,-1,0)))))))</f>
        <v>31600</v>
      </c>
      <c r="AD420" s="385">
        <f>IF(ISNA(VLOOKUP($A420,Sheet1!$B$3:$AH$1266,Sheet1!N$1+(Sheet1!$A$1-1)*10,FALSE))=TRUE,"---",IF(VLOOKUP($A420,Sheet1!$B$3:$AH$1266,Sheet1!N$1+(Sheet1!$A$1-1)*10,FALSE)="---","---", (ROUND(VLOOKUP($A420,Sheet1!$B$3:$AH$1266,Sheet1!N$1+(Sheet1!$A$1-1)*10,FALSE),IF(VLOOKUP($A420,Sheet1!$B$3:$AH$1266,Sheet1!N$1+(Sheet1!$A$1-1)*10,FALSE)&gt;99999,-3,IF(VLOOKUP($A420,Sheet1!$B$3:$AH$1266,Sheet1!N$1+(Sheet1!$A$1-1)*10,FALSE)&gt;9999,-2,IF(VLOOKUP($A420,Sheet1!$B$3:$AH$1266,Sheet1!N$1+(Sheet1!$A$1-1)*10,FALSE)&gt;999,-1,0)))))))</f>
        <v>39900</v>
      </c>
    </row>
    <row r="421" spans="1:30" ht="25.5" customHeight="1" x14ac:dyDescent="0.25">
      <c r="A421" s="304"/>
      <c r="B421" s="346"/>
      <c r="C421" s="304"/>
      <c r="D421" s="304"/>
      <c r="E421" s="305"/>
      <c r="F421" s="117" t="s">
        <v>4574</v>
      </c>
      <c r="G421" s="118" t="s">
        <v>31</v>
      </c>
      <c r="H421" s="348"/>
      <c r="I421" s="378"/>
      <c r="J421" s="440"/>
      <c r="K421" s="352"/>
      <c r="L421" s="339"/>
      <c r="M421" s="382"/>
      <c r="N421" s="352"/>
      <c r="O421" s="329" t="e">
        <f t="shared" si="12"/>
        <v>#NUM!</v>
      </c>
      <c r="P421" s="329" t="e">
        <f>IF(O421&lt;&gt;"",VLOOKUP($A421,Sheet4!$A$2:$O$1309,14,FALSE)*100,"")</f>
        <v>#NUM!</v>
      </c>
      <c r="Q421" s="329" t="e">
        <f>IF(P421&lt;&gt;"",VLOOKUP($A421,Sheet4!$A$2:$O$1309,15,FALSE)*100,"")</f>
        <v>#NUM!</v>
      </c>
      <c r="R421" s="357" t="e">
        <f t="shared" si="13"/>
        <v>#NUM!</v>
      </c>
      <c r="S421" s="357"/>
      <c r="T421" s="357"/>
      <c r="U421" s="385"/>
      <c r="V421" s="385"/>
      <c r="W421" s="385"/>
      <c r="X421" s="385"/>
      <c r="Y421" s="385"/>
      <c r="Z421" s="385"/>
      <c r="AA421" s="385"/>
      <c r="AB421" s="385"/>
      <c r="AC421" s="385"/>
      <c r="AD421" s="385"/>
    </row>
    <row r="422" spans="1:30" ht="25.5" customHeight="1" x14ac:dyDescent="0.25">
      <c r="A422" s="304"/>
      <c r="B422" s="346"/>
      <c r="C422" s="304"/>
      <c r="D422" s="304"/>
      <c r="E422" s="305"/>
      <c r="F422" s="117" t="s">
        <v>4575</v>
      </c>
      <c r="G422" s="118" t="s">
        <v>286</v>
      </c>
      <c r="H422" s="348"/>
      <c r="I422" s="378"/>
      <c r="J422" s="440"/>
      <c r="K422" s="352"/>
      <c r="L422" s="339"/>
      <c r="M422" s="382"/>
      <c r="N422" s="341"/>
      <c r="O422" s="329" t="e">
        <f t="shared" si="12"/>
        <v>#NUM!</v>
      </c>
      <c r="P422" s="329" t="e">
        <f>IF(O422&lt;&gt;"",VLOOKUP($A422,Sheet4!$A$2:$O$1309,14,FALSE)*100,"")</f>
        <v>#NUM!</v>
      </c>
      <c r="Q422" s="329" t="e">
        <f>IF(P422&lt;&gt;"",VLOOKUP($A422,Sheet4!$A$2:$O$1309,15,FALSE)*100,"")</f>
        <v>#NUM!</v>
      </c>
      <c r="R422" s="357" t="e">
        <f t="shared" si="13"/>
        <v>#NUM!</v>
      </c>
      <c r="S422" s="357"/>
      <c r="T422" s="357"/>
      <c r="U422" s="385"/>
      <c r="V422" s="385"/>
      <c r="W422" s="385"/>
      <c r="X422" s="385"/>
      <c r="Y422" s="385"/>
      <c r="Z422" s="385"/>
      <c r="AA422" s="385"/>
      <c r="AB422" s="385"/>
      <c r="AC422" s="385"/>
      <c r="AD422" s="385"/>
    </row>
    <row r="423" spans="1:30" ht="25.5" customHeight="1" x14ac:dyDescent="0.25">
      <c r="A423" s="125" t="s">
        <v>661</v>
      </c>
      <c r="B423" s="138" t="s">
        <v>662</v>
      </c>
      <c r="C423" s="125">
        <v>421611</v>
      </c>
      <c r="D423" s="125">
        <v>733502</v>
      </c>
      <c r="E423" s="70" t="s">
        <v>3034</v>
      </c>
      <c r="F423" s="139" t="s">
        <v>4405</v>
      </c>
      <c r="G423" s="127" t="s">
        <v>160</v>
      </c>
      <c r="H423" s="167">
        <v>5.3</v>
      </c>
      <c r="I423" s="112">
        <v>27215</v>
      </c>
      <c r="J423" s="140" t="s">
        <v>4405</v>
      </c>
      <c r="K423" s="127" t="s">
        <v>17</v>
      </c>
      <c r="L423" s="115">
        <v>3670</v>
      </c>
      <c r="M423" s="116">
        <v>692</v>
      </c>
      <c r="N423" s="127" t="s">
        <v>160</v>
      </c>
      <c r="O423" s="68" t="str">
        <f t="shared" si="12"/>
        <v>&lt;0.2</v>
      </c>
      <c r="P423" s="68">
        <f>IF(O423&lt;&gt;"",VLOOKUP($A423,Sheet4!$A$2:$O$1309,14,FALSE)*100,"")</f>
        <v>0.9049433855732536</v>
      </c>
      <c r="Q423" s="68">
        <f>IF(P423&lt;&gt;"",VLOOKUP($A423,Sheet4!$A$2:$O$1309,15,FALSE)*100,"")</f>
        <v>8.5193634982044024</v>
      </c>
      <c r="R423" s="74" t="str">
        <f t="shared" si="13"/>
        <v>&gt;500</v>
      </c>
      <c r="S423" s="64" t="s">
        <v>4362</v>
      </c>
      <c r="T423" s="64" t="str">
        <f>IF(ISNA(VLOOKUP(A423,Sheet1!B$3:C$1266,2,FALSE)=TRUE),"NC",VLOOKUP(A423,Sheet1!B$3:C$1266,2,FALSE))</f>
        <v>Rural</v>
      </c>
      <c r="U423" s="65">
        <f>IF(ISNA(VLOOKUP($A423,Sheet1!$B$3:$AH$1266,Sheet1!E$1+(Sheet1!$A$1-1)*10,FALSE))=TRUE,"---",IF(VLOOKUP($A423,Sheet1!$B$3:$AH$1266,Sheet1!E$1+(Sheet1!$A$1-1)*10,FALSE)="---","---", (ROUND(VLOOKUP($A423,Sheet1!$B$3:$AH$1266,Sheet1!E$1+(Sheet1!$A$1-1)*10,FALSE),IF(VLOOKUP($A423,Sheet1!$B$3:$AH$1266,Sheet1!E$1+(Sheet1!$A$1-1)*10,FALSE)&gt;99999,-3,IF(VLOOKUP($A423,Sheet1!$B$3:$AH$1266,Sheet1!E$1+(Sheet1!$A$1-1)*10,FALSE)&gt;9999,-2,IF(VLOOKUP($A423,Sheet1!$B$3:$AH$1266,Sheet1!E$1+(Sheet1!$A$1-1)*10,FALSE)&gt;999,-1,0)))))))</f>
        <v>183</v>
      </c>
      <c r="V423" s="65">
        <f>IF(ISNA(VLOOKUP($A423,Sheet1!$B$3:$AH$1266,Sheet1!F$1+(Sheet1!$A$1-1)*10,FALSE))=TRUE,"---",IF(VLOOKUP($A423,Sheet1!$B$3:$AH$1266,Sheet1!F$1+(Sheet1!$A$1-1)*10,FALSE)="---","---", (ROUND(VLOOKUP($A423,Sheet1!$B$3:$AH$1266,Sheet1!F$1+(Sheet1!$A$1-1)*10,FALSE),IF(VLOOKUP($A423,Sheet1!$B$3:$AH$1266,Sheet1!F$1+(Sheet1!$A$1-1)*10,FALSE)&gt;99999,-3,IF(VLOOKUP($A423,Sheet1!$B$3:$AH$1266,Sheet1!F$1+(Sheet1!$A$1-1)*10,FALSE)&gt;9999,-2,IF(VLOOKUP($A423,Sheet1!$B$3:$AH$1266,Sheet1!F$1+(Sheet1!$A$1-1)*10,FALSE)&gt;999,-1,0)))))))</f>
        <v>226</v>
      </c>
      <c r="W423" s="65">
        <f>IF(ISNA(VLOOKUP($A423,Sheet1!$B$3:$AH$1266,Sheet1!G$1+(Sheet1!$A$1-1)*10,FALSE))=TRUE,"---",IF(VLOOKUP($A423,Sheet1!$B$3:$AH$1266,Sheet1!G$1+(Sheet1!$A$1-1)*10,FALSE)="---","---", (ROUND(VLOOKUP($A423,Sheet1!$B$3:$AH$1266,Sheet1!G$1+(Sheet1!$A$1-1)*10,FALSE),IF(VLOOKUP($A423,Sheet1!$B$3:$AH$1266,Sheet1!G$1+(Sheet1!$A$1-1)*10,FALSE)&gt;99999,-3,IF(VLOOKUP($A423,Sheet1!$B$3:$AH$1266,Sheet1!G$1+(Sheet1!$A$1-1)*10,FALSE)&gt;9999,-2,IF(VLOOKUP($A423,Sheet1!$B$3:$AH$1266,Sheet1!G$1+(Sheet1!$A$1-1)*10,FALSE)&gt;999,-1,0)))))))</f>
        <v>287</v>
      </c>
      <c r="X423" s="65">
        <f>IF(ISNA(VLOOKUP($A423,Sheet1!$B$3:$AH$1266,Sheet1!H$1+(Sheet1!$A$1-1)*10,FALSE))=TRUE,"---",IF(VLOOKUP($A423,Sheet1!$B$3:$AH$1266,Sheet1!H$1+(Sheet1!$A$1-1)*10,FALSE)="---","---", (ROUND(VLOOKUP($A423,Sheet1!$B$3:$AH$1266,Sheet1!H$1+(Sheet1!$A$1-1)*10,FALSE),IF(VLOOKUP($A423,Sheet1!$B$3:$AH$1266,Sheet1!H$1+(Sheet1!$A$1-1)*10,FALSE)&gt;99999,-3,IF(VLOOKUP($A423,Sheet1!$B$3:$AH$1266,Sheet1!H$1+(Sheet1!$A$1-1)*10,FALSE)&gt;9999,-2,IF(VLOOKUP($A423,Sheet1!$B$3:$AH$1266,Sheet1!H$1+(Sheet1!$A$1-1)*10,FALSE)&gt;999,-1,0)))))))</f>
        <v>476</v>
      </c>
      <c r="Y423" s="65">
        <f>IF(ISNA(VLOOKUP($A423,Sheet1!$B$3:$AH$1266,Sheet1!I$1+(Sheet1!$A$1-1)*10,FALSE))=TRUE,"---",IF(VLOOKUP($A423,Sheet1!$B$3:$AH$1266,Sheet1!I$1+(Sheet1!$A$1-1)*10,FALSE)="---","---", (ROUND(VLOOKUP($A423,Sheet1!$B$3:$AH$1266,Sheet1!I$1+(Sheet1!$A$1-1)*10,FALSE),IF(VLOOKUP($A423,Sheet1!$B$3:$AH$1266,Sheet1!I$1+(Sheet1!$A$1-1)*10,FALSE)&gt;99999,-3,IF(VLOOKUP($A423,Sheet1!$B$3:$AH$1266,Sheet1!I$1+(Sheet1!$A$1-1)*10,FALSE)&gt;9999,-2,IF(VLOOKUP($A423,Sheet1!$B$3:$AH$1266,Sheet1!I$1+(Sheet1!$A$1-1)*10,FALSE)&gt;999,-1,0)))))))</f>
        <v>635</v>
      </c>
      <c r="Z423" s="65">
        <f>IF(ISNA(VLOOKUP($A423,Sheet1!$B$3:$AH$1266,Sheet1!J$1+(Sheet1!$A$1-1)*10,FALSE))=TRUE,"---",IF(VLOOKUP($A423,Sheet1!$B$3:$AH$1266,Sheet1!J$1+(Sheet1!$A$1-1)*10,FALSE)="---","---", (ROUND(VLOOKUP($A423,Sheet1!$B$3:$AH$1266,Sheet1!J$1+(Sheet1!$A$1-1)*10,FALSE),IF(VLOOKUP($A423,Sheet1!$B$3:$AH$1266,Sheet1!J$1+(Sheet1!$A$1-1)*10,FALSE)&gt;99999,-3,IF(VLOOKUP($A423,Sheet1!$B$3:$AH$1266,Sheet1!J$1+(Sheet1!$A$1-1)*10,FALSE)&gt;9999,-2,IF(VLOOKUP($A423,Sheet1!$B$3:$AH$1266,Sheet1!J$1+(Sheet1!$A$1-1)*10,FALSE)&gt;999,-1,0)))))))</f>
        <v>867</v>
      </c>
      <c r="AA423" s="65">
        <f>IF(ISNA(VLOOKUP($A423,Sheet1!$B$3:$AH$1266,Sheet1!K$1+(Sheet1!$A$1-1)*10,FALSE))=TRUE,"---",IF(VLOOKUP($A423,Sheet1!$B$3:$AH$1266,Sheet1!K$1+(Sheet1!$A$1-1)*10,FALSE)="---","---", (ROUND(VLOOKUP($A423,Sheet1!$B$3:$AH$1266,Sheet1!K$1+(Sheet1!$A$1-1)*10,FALSE),IF(VLOOKUP($A423,Sheet1!$B$3:$AH$1266,Sheet1!K$1+(Sheet1!$A$1-1)*10,FALSE)&gt;99999,-3,IF(VLOOKUP($A423,Sheet1!$B$3:$AH$1266,Sheet1!K$1+(Sheet1!$A$1-1)*10,FALSE)&gt;9999,-2,IF(VLOOKUP($A423,Sheet1!$B$3:$AH$1266,Sheet1!K$1+(Sheet1!$A$1-1)*10,FALSE)&gt;999,-1,0)))))))</f>
        <v>1060</v>
      </c>
      <c r="AB423" s="65">
        <f>IF(ISNA(VLOOKUP($A423,Sheet1!$B$3:$AH$1266,Sheet1!L$1+(Sheet1!$A$1-1)*10,FALSE))=TRUE,"---",IF(VLOOKUP($A423,Sheet1!$B$3:$AH$1266,Sheet1!L$1+(Sheet1!$A$1-1)*10,FALSE)="---","---", (ROUND(VLOOKUP($A423,Sheet1!$B$3:$AH$1266,Sheet1!L$1+(Sheet1!$A$1-1)*10,FALSE),IF(VLOOKUP($A423,Sheet1!$B$3:$AH$1266,Sheet1!L$1+(Sheet1!$A$1-1)*10,FALSE)&gt;99999,-3,IF(VLOOKUP($A423,Sheet1!$B$3:$AH$1266,Sheet1!L$1+(Sheet1!$A$1-1)*10,FALSE)&gt;9999,-2,IF(VLOOKUP($A423,Sheet1!$B$3:$AH$1266,Sheet1!L$1+(Sheet1!$A$1-1)*10,FALSE)&gt;999,-1,0)))))))</f>
        <v>1280</v>
      </c>
      <c r="AC423" s="65">
        <f>IF(ISNA(VLOOKUP($A423,Sheet1!$B$3:$AH$1266,Sheet1!M$1+(Sheet1!$A$1-1)*10,FALSE))=TRUE,"---",IF(VLOOKUP($A423,Sheet1!$B$3:$AH$1266,Sheet1!M$1+(Sheet1!$A$1-1)*10,FALSE)="---","---", (ROUND(VLOOKUP($A423,Sheet1!$B$3:$AH$1266,Sheet1!M$1+(Sheet1!$A$1-1)*10,FALSE),IF(VLOOKUP($A423,Sheet1!$B$3:$AH$1266,Sheet1!M$1+(Sheet1!$A$1-1)*10,FALSE)&gt;99999,-3,IF(VLOOKUP($A423,Sheet1!$B$3:$AH$1266,Sheet1!M$1+(Sheet1!$A$1-1)*10,FALSE)&gt;9999,-2,IF(VLOOKUP($A423,Sheet1!$B$3:$AH$1266,Sheet1!M$1+(Sheet1!$A$1-1)*10,FALSE)&gt;999,-1,0)))))))</f>
        <v>1520</v>
      </c>
      <c r="AD423" s="65">
        <f>IF(ISNA(VLOOKUP($A423,Sheet1!$B$3:$AH$1266,Sheet1!N$1+(Sheet1!$A$1-1)*10,FALSE))=TRUE,"---",IF(VLOOKUP($A423,Sheet1!$B$3:$AH$1266,Sheet1!N$1+(Sheet1!$A$1-1)*10,FALSE)="---","---", (ROUND(VLOOKUP($A423,Sheet1!$B$3:$AH$1266,Sheet1!N$1+(Sheet1!$A$1-1)*10,FALSE),IF(VLOOKUP($A423,Sheet1!$B$3:$AH$1266,Sheet1!N$1+(Sheet1!$A$1-1)*10,FALSE)&gt;99999,-3,IF(VLOOKUP($A423,Sheet1!$B$3:$AH$1266,Sheet1!N$1+(Sheet1!$A$1-1)*10,FALSE)&gt;9999,-2,IF(VLOOKUP($A423,Sheet1!$B$3:$AH$1266,Sheet1!N$1+(Sheet1!$A$1-1)*10,FALSE)&gt;999,-1,0)))))))</f>
        <v>1880</v>
      </c>
    </row>
    <row r="424" spans="1:30" ht="25.5" customHeight="1" x14ac:dyDescent="0.25">
      <c r="A424" s="304" t="s">
        <v>663</v>
      </c>
      <c r="B424" s="393" t="s">
        <v>664</v>
      </c>
      <c r="C424" s="304">
        <v>421258.5</v>
      </c>
      <c r="D424" s="304">
        <v>734349</v>
      </c>
      <c r="E424" s="305" t="s">
        <v>3034</v>
      </c>
      <c r="F424" s="117" t="s">
        <v>4576</v>
      </c>
      <c r="G424" s="118" t="s">
        <v>31</v>
      </c>
      <c r="H424" s="348">
        <v>60.6</v>
      </c>
      <c r="I424" s="377">
        <v>26845</v>
      </c>
      <c r="J424" s="336">
        <v>12.38</v>
      </c>
      <c r="K424" s="340" t="s">
        <v>4405</v>
      </c>
      <c r="L424" s="338">
        <v>5590</v>
      </c>
      <c r="M424" s="381">
        <v>92.2</v>
      </c>
      <c r="N424" s="351" t="s">
        <v>321</v>
      </c>
      <c r="O424" s="328">
        <f t="shared" si="12"/>
        <v>2.687198665435437</v>
      </c>
      <c r="P424" s="328">
        <f>IF(O424&lt;&gt;"",VLOOKUP($A424,Sheet4!$A$2:$O$1309,14,FALSE)*100,"")</f>
        <v>0.75844930031184754</v>
      </c>
      <c r="Q424" s="328">
        <f>IF(P424&lt;&gt;"",VLOOKUP($A424,Sheet4!$A$2:$O$1309,15,FALSE)*100,"")</f>
        <v>7.1860648709040404</v>
      </c>
      <c r="R424" s="358">
        <f t="shared" si="13"/>
        <v>35</v>
      </c>
      <c r="S424" s="357" t="s">
        <v>4362</v>
      </c>
      <c r="T424" s="357" t="str">
        <f>IF(ISNA(VLOOKUP(A424,Sheet1!B$3:C$1266,2,FALSE)=TRUE),"NC",VLOOKUP(A424,Sheet1!B$3:C$1266,2,FALSE))</f>
        <v>Rural10</v>
      </c>
      <c r="U424" s="385">
        <f>IF(ISNA(VLOOKUP($A424,Sheet1!$B$3:$AH$1266,Sheet1!E$1+(Sheet1!$A$1-1)*10,FALSE))=TRUE,"---",IF(VLOOKUP($A424,Sheet1!$B$3:$AH$1266,Sheet1!E$1+(Sheet1!$A$1-1)*10,FALSE)="---","---", (ROUND(VLOOKUP($A424,Sheet1!$B$3:$AH$1266,Sheet1!E$1+(Sheet1!$A$1-1)*10,FALSE),IF(VLOOKUP($A424,Sheet1!$B$3:$AH$1266,Sheet1!E$1+(Sheet1!$A$1-1)*10,FALSE)&gt;99999,-3,IF(VLOOKUP($A424,Sheet1!$B$3:$AH$1266,Sheet1!E$1+(Sheet1!$A$1-1)*10,FALSE)&gt;9999,-2,IF(VLOOKUP($A424,Sheet1!$B$3:$AH$1266,Sheet1!E$1+(Sheet1!$A$1-1)*10,FALSE)&gt;999,-1,0)))))))</f>
        <v>1120</v>
      </c>
      <c r="V424" s="385">
        <f>IF(ISNA(VLOOKUP($A424,Sheet1!$B$3:$AH$1266,Sheet1!F$1+(Sheet1!$A$1-1)*10,FALSE))=TRUE,"---",IF(VLOOKUP($A424,Sheet1!$B$3:$AH$1266,Sheet1!F$1+(Sheet1!$A$1-1)*10,FALSE)="---","---", (ROUND(VLOOKUP($A424,Sheet1!$B$3:$AH$1266,Sheet1!F$1+(Sheet1!$A$1-1)*10,FALSE),IF(VLOOKUP($A424,Sheet1!$B$3:$AH$1266,Sheet1!F$1+(Sheet1!$A$1-1)*10,FALSE)&gt;99999,-3,IF(VLOOKUP($A424,Sheet1!$B$3:$AH$1266,Sheet1!F$1+(Sheet1!$A$1-1)*10,FALSE)&gt;9999,-2,IF(VLOOKUP($A424,Sheet1!$B$3:$AH$1266,Sheet1!F$1+(Sheet1!$A$1-1)*10,FALSE)&gt;999,-1,0)))))))</f>
        <v>1390</v>
      </c>
      <c r="W424" s="385">
        <f>IF(ISNA(VLOOKUP($A424,Sheet1!$B$3:$AH$1266,Sheet1!G$1+(Sheet1!$A$1-1)*10,FALSE))=TRUE,"---",IF(VLOOKUP($A424,Sheet1!$B$3:$AH$1266,Sheet1!G$1+(Sheet1!$A$1-1)*10,FALSE)="---","---", (ROUND(VLOOKUP($A424,Sheet1!$B$3:$AH$1266,Sheet1!G$1+(Sheet1!$A$1-1)*10,FALSE),IF(VLOOKUP($A424,Sheet1!$B$3:$AH$1266,Sheet1!G$1+(Sheet1!$A$1-1)*10,FALSE)&gt;99999,-3,IF(VLOOKUP($A424,Sheet1!$B$3:$AH$1266,Sheet1!G$1+(Sheet1!$A$1-1)*10,FALSE)&gt;9999,-2,IF(VLOOKUP($A424,Sheet1!$B$3:$AH$1266,Sheet1!G$1+(Sheet1!$A$1-1)*10,FALSE)&gt;999,-1,0)))))))</f>
        <v>1770</v>
      </c>
      <c r="X424" s="385">
        <f>IF(ISNA(VLOOKUP($A424,Sheet1!$B$3:$AH$1266,Sheet1!H$1+(Sheet1!$A$1-1)*10,FALSE))=TRUE,"---",IF(VLOOKUP($A424,Sheet1!$B$3:$AH$1266,Sheet1!H$1+(Sheet1!$A$1-1)*10,FALSE)="---","---", (ROUND(VLOOKUP($A424,Sheet1!$B$3:$AH$1266,Sheet1!H$1+(Sheet1!$A$1-1)*10,FALSE),IF(VLOOKUP($A424,Sheet1!$B$3:$AH$1266,Sheet1!H$1+(Sheet1!$A$1-1)*10,FALSE)&gt;99999,-3,IF(VLOOKUP($A424,Sheet1!$B$3:$AH$1266,Sheet1!H$1+(Sheet1!$A$1-1)*10,FALSE)&gt;9999,-2,IF(VLOOKUP($A424,Sheet1!$B$3:$AH$1266,Sheet1!H$1+(Sheet1!$A$1-1)*10,FALSE)&gt;999,-1,0)))))))</f>
        <v>2850</v>
      </c>
      <c r="Y424" s="385">
        <f>IF(ISNA(VLOOKUP($A424,Sheet1!$B$3:$AH$1266,Sheet1!I$1+(Sheet1!$A$1-1)*10,FALSE))=TRUE,"---",IF(VLOOKUP($A424,Sheet1!$B$3:$AH$1266,Sheet1!I$1+(Sheet1!$A$1-1)*10,FALSE)="---","---", (ROUND(VLOOKUP($A424,Sheet1!$B$3:$AH$1266,Sheet1!I$1+(Sheet1!$A$1-1)*10,FALSE),IF(VLOOKUP($A424,Sheet1!$B$3:$AH$1266,Sheet1!I$1+(Sheet1!$A$1-1)*10,FALSE)&gt;99999,-3,IF(VLOOKUP($A424,Sheet1!$B$3:$AH$1266,Sheet1!I$1+(Sheet1!$A$1-1)*10,FALSE)&gt;9999,-2,IF(VLOOKUP($A424,Sheet1!$B$3:$AH$1266,Sheet1!I$1+(Sheet1!$A$1-1)*10,FALSE)&gt;999,-1,0)))))))</f>
        <v>3700</v>
      </c>
      <c r="Z424" s="385">
        <f>IF(ISNA(VLOOKUP($A424,Sheet1!$B$3:$AH$1266,Sheet1!J$1+(Sheet1!$A$1-1)*10,FALSE))=TRUE,"---",IF(VLOOKUP($A424,Sheet1!$B$3:$AH$1266,Sheet1!J$1+(Sheet1!$A$1-1)*10,FALSE)="---","---", (ROUND(VLOOKUP($A424,Sheet1!$B$3:$AH$1266,Sheet1!J$1+(Sheet1!$A$1-1)*10,FALSE),IF(VLOOKUP($A424,Sheet1!$B$3:$AH$1266,Sheet1!J$1+(Sheet1!$A$1-1)*10,FALSE)&gt;99999,-3,IF(VLOOKUP($A424,Sheet1!$B$3:$AH$1266,Sheet1!J$1+(Sheet1!$A$1-1)*10,FALSE)&gt;9999,-2,IF(VLOOKUP($A424,Sheet1!$B$3:$AH$1266,Sheet1!J$1+(Sheet1!$A$1-1)*10,FALSE)&gt;999,-1,0)))))))</f>
        <v>4930</v>
      </c>
      <c r="AA424" s="385">
        <f>IF(ISNA(VLOOKUP($A424,Sheet1!$B$3:$AH$1266,Sheet1!K$1+(Sheet1!$A$1-1)*10,FALSE))=TRUE,"---",IF(VLOOKUP($A424,Sheet1!$B$3:$AH$1266,Sheet1!K$1+(Sheet1!$A$1-1)*10,FALSE)="---","---", (ROUND(VLOOKUP($A424,Sheet1!$B$3:$AH$1266,Sheet1!K$1+(Sheet1!$A$1-1)*10,FALSE),IF(VLOOKUP($A424,Sheet1!$B$3:$AH$1266,Sheet1!K$1+(Sheet1!$A$1-1)*10,FALSE)&gt;99999,-3,IF(VLOOKUP($A424,Sheet1!$B$3:$AH$1266,Sheet1!K$1+(Sheet1!$A$1-1)*10,FALSE)&gt;9999,-2,IF(VLOOKUP($A424,Sheet1!$B$3:$AH$1266,Sheet1!K$1+(Sheet1!$A$1-1)*10,FALSE)&gt;999,-1,0)))))))</f>
        <v>5970</v>
      </c>
      <c r="AB424" s="385">
        <f>IF(ISNA(VLOOKUP($A424,Sheet1!$B$3:$AH$1266,Sheet1!L$1+(Sheet1!$A$1-1)*10,FALSE))=TRUE,"---",IF(VLOOKUP($A424,Sheet1!$B$3:$AH$1266,Sheet1!L$1+(Sheet1!$A$1-1)*10,FALSE)="---","---", (ROUND(VLOOKUP($A424,Sheet1!$B$3:$AH$1266,Sheet1!L$1+(Sheet1!$A$1-1)*10,FALSE),IF(VLOOKUP($A424,Sheet1!$B$3:$AH$1266,Sheet1!L$1+(Sheet1!$A$1-1)*10,FALSE)&gt;99999,-3,IF(VLOOKUP($A424,Sheet1!$B$3:$AH$1266,Sheet1!L$1+(Sheet1!$A$1-1)*10,FALSE)&gt;9999,-2,IF(VLOOKUP($A424,Sheet1!$B$3:$AH$1266,Sheet1!L$1+(Sheet1!$A$1-1)*10,FALSE)&gt;999,-1,0)))))))</f>
        <v>7130</v>
      </c>
      <c r="AC424" s="385">
        <f>IF(ISNA(VLOOKUP($A424,Sheet1!$B$3:$AH$1266,Sheet1!M$1+(Sheet1!$A$1-1)*10,FALSE))=TRUE,"---",IF(VLOOKUP($A424,Sheet1!$B$3:$AH$1266,Sheet1!M$1+(Sheet1!$A$1-1)*10,FALSE)="---","---", (ROUND(VLOOKUP($A424,Sheet1!$B$3:$AH$1266,Sheet1!M$1+(Sheet1!$A$1-1)*10,FALSE),IF(VLOOKUP($A424,Sheet1!$B$3:$AH$1266,Sheet1!M$1+(Sheet1!$A$1-1)*10,FALSE)&gt;99999,-3,IF(VLOOKUP($A424,Sheet1!$B$3:$AH$1266,Sheet1!M$1+(Sheet1!$A$1-1)*10,FALSE)&gt;9999,-2,IF(VLOOKUP($A424,Sheet1!$B$3:$AH$1266,Sheet1!M$1+(Sheet1!$A$1-1)*10,FALSE)&gt;999,-1,0)))))))</f>
        <v>8420</v>
      </c>
      <c r="AD424" s="385">
        <f>IF(ISNA(VLOOKUP($A424,Sheet1!$B$3:$AH$1266,Sheet1!N$1+(Sheet1!$A$1-1)*10,FALSE))=TRUE,"---",IF(VLOOKUP($A424,Sheet1!$B$3:$AH$1266,Sheet1!N$1+(Sheet1!$A$1-1)*10,FALSE)="---","---", (ROUND(VLOOKUP($A424,Sheet1!$B$3:$AH$1266,Sheet1!N$1+(Sheet1!$A$1-1)*10,FALSE),IF(VLOOKUP($A424,Sheet1!$B$3:$AH$1266,Sheet1!N$1+(Sheet1!$A$1-1)*10,FALSE)&gt;99999,-3,IF(VLOOKUP($A424,Sheet1!$B$3:$AH$1266,Sheet1!N$1+(Sheet1!$A$1-1)*10,FALSE)&gt;9999,-2,IF(VLOOKUP($A424,Sheet1!$B$3:$AH$1266,Sheet1!N$1+(Sheet1!$A$1-1)*10,FALSE)&gt;999,-1,0)))))))</f>
        <v>10300</v>
      </c>
    </row>
    <row r="425" spans="1:30" ht="25.5" customHeight="1" x14ac:dyDescent="0.25">
      <c r="A425" s="304"/>
      <c r="B425" s="346"/>
      <c r="C425" s="304"/>
      <c r="D425" s="304"/>
      <c r="E425" s="305"/>
      <c r="F425" s="117" t="s">
        <v>4577</v>
      </c>
      <c r="G425" s="118" t="s">
        <v>286</v>
      </c>
      <c r="H425" s="348"/>
      <c r="I425" s="378"/>
      <c r="J425" s="337"/>
      <c r="K425" s="352"/>
      <c r="L425" s="339"/>
      <c r="M425" s="382"/>
      <c r="N425" s="352"/>
      <c r="O425" s="329" t="e">
        <f t="shared" si="12"/>
        <v>#NUM!</v>
      </c>
      <c r="P425" s="329" t="e">
        <f>IF(O425&lt;&gt;"",VLOOKUP($A425,Sheet4!$A$2:$O$1309,14,FALSE)*100,"")</f>
        <v>#NUM!</v>
      </c>
      <c r="Q425" s="329" t="e">
        <f>IF(P425&lt;&gt;"",VLOOKUP($A425,Sheet4!$A$2:$O$1309,15,FALSE)*100,"")</f>
        <v>#NUM!</v>
      </c>
      <c r="R425" s="357" t="e">
        <f t="shared" si="13"/>
        <v>#NUM!</v>
      </c>
      <c r="S425" s="357"/>
      <c r="T425" s="357"/>
      <c r="U425" s="385"/>
      <c r="V425" s="385"/>
      <c r="W425" s="385"/>
      <c r="X425" s="385"/>
      <c r="Y425" s="385"/>
      <c r="Z425" s="385"/>
      <c r="AA425" s="385"/>
      <c r="AB425" s="385"/>
      <c r="AC425" s="385"/>
      <c r="AD425" s="385"/>
    </row>
    <row r="426" spans="1:30" ht="25.5" customHeight="1" x14ac:dyDescent="0.25">
      <c r="A426" s="304"/>
      <c r="B426" s="346"/>
      <c r="C426" s="304"/>
      <c r="D426" s="304"/>
      <c r="E426" s="305"/>
      <c r="F426" s="117" t="s">
        <v>4578</v>
      </c>
      <c r="G426" s="118" t="s">
        <v>31</v>
      </c>
      <c r="H426" s="348"/>
      <c r="I426" s="378"/>
      <c r="J426" s="337"/>
      <c r="K426" s="341"/>
      <c r="L426" s="339"/>
      <c r="M426" s="382"/>
      <c r="N426" s="352"/>
      <c r="O426" s="329" t="e">
        <f t="shared" si="12"/>
        <v>#NUM!</v>
      </c>
      <c r="P426" s="329" t="e">
        <f>IF(O426&lt;&gt;"",VLOOKUP($A426,Sheet4!$A$2:$O$1309,14,FALSE)*100,"")</f>
        <v>#NUM!</v>
      </c>
      <c r="Q426" s="329" t="e">
        <f>IF(P426&lt;&gt;"",VLOOKUP($A426,Sheet4!$A$2:$O$1309,15,FALSE)*100,"")</f>
        <v>#NUM!</v>
      </c>
      <c r="R426" s="357" t="e">
        <f t="shared" si="13"/>
        <v>#NUM!</v>
      </c>
      <c r="S426" s="357"/>
      <c r="T426" s="357"/>
      <c r="U426" s="385"/>
      <c r="V426" s="385"/>
      <c r="W426" s="385"/>
      <c r="X426" s="385"/>
      <c r="Y426" s="385"/>
      <c r="Z426" s="385"/>
      <c r="AA426" s="385"/>
      <c r="AB426" s="385"/>
      <c r="AC426" s="385"/>
      <c r="AD426" s="385"/>
    </row>
    <row r="427" spans="1:30" ht="25.5" customHeight="1" x14ac:dyDescent="0.25">
      <c r="A427" s="125" t="s">
        <v>665</v>
      </c>
      <c r="B427" s="126" t="s">
        <v>666</v>
      </c>
      <c r="C427" s="125">
        <v>420924</v>
      </c>
      <c r="D427" s="125">
        <v>733412</v>
      </c>
      <c r="E427" s="70" t="s">
        <v>3034</v>
      </c>
      <c r="F427" s="52" t="s">
        <v>4579</v>
      </c>
      <c r="G427" s="127" t="s">
        <v>286</v>
      </c>
      <c r="H427" s="128">
        <v>0.39</v>
      </c>
      <c r="I427" s="112">
        <v>31102</v>
      </c>
      <c r="J427" s="113">
        <v>4.25</v>
      </c>
      <c r="K427" s="114" t="s">
        <v>4405</v>
      </c>
      <c r="L427" s="115">
        <v>99</v>
      </c>
      <c r="M427" s="116">
        <v>254</v>
      </c>
      <c r="N427" s="114" t="s">
        <v>4405</v>
      </c>
      <c r="O427" s="68" t="s">
        <v>4405</v>
      </c>
      <c r="P427" s="68" t="s">
        <v>4405</v>
      </c>
      <c r="Q427" s="68" t="s">
        <v>4405</v>
      </c>
      <c r="R427" s="74" t="s">
        <v>4405</v>
      </c>
      <c r="S427" s="64" t="s">
        <v>4362</v>
      </c>
      <c r="T427" s="64" t="str">
        <f>IF(ISNA(VLOOKUP(A427,Sheet1!B$3:C$1266,2,FALSE)=TRUE),"NC",VLOOKUP(A427,Sheet1!B$3:C$1266,2,FALSE))</f>
        <v>NC</v>
      </c>
      <c r="U427" s="65" t="str">
        <f>IF(ISNA(VLOOKUP($A427,Sheet1!$B$3:$AH$1266,Sheet1!E$1+(Sheet1!$A$1-1)*10,FALSE))=TRUE,"---",IF(VLOOKUP($A427,Sheet1!$B$3:$AH$1266,Sheet1!E$1+(Sheet1!$A$1-1)*10,FALSE)="---","---", (ROUND(VLOOKUP($A427,Sheet1!$B$3:$AH$1266,Sheet1!E$1+(Sheet1!$A$1-1)*10,FALSE),IF(VLOOKUP($A427,Sheet1!$B$3:$AH$1266,Sheet1!E$1+(Sheet1!$A$1-1)*10,FALSE)&gt;99999,-3,IF(VLOOKUP($A427,Sheet1!$B$3:$AH$1266,Sheet1!E$1+(Sheet1!$A$1-1)*10,FALSE)&gt;9999,-2,IF(VLOOKUP($A427,Sheet1!$B$3:$AH$1266,Sheet1!E$1+(Sheet1!$A$1-1)*10,FALSE)&gt;999,-1,0)))))))</f>
        <v>---</v>
      </c>
      <c r="V427" s="65" t="str">
        <f>IF(ISNA(VLOOKUP($A427,Sheet1!$B$3:$AH$1266,Sheet1!F$1+(Sheet1!$A$1-1)*10,FALSE))=TRUE,"---",IF(VLOOKUP($A427,Sheet1!$B$3:$AH$1266,Sheet1!F$1+(Sheet1!$A$1-1)*10,FALSE)="---","---", (ROUND(VLOOKUP($A427,Sheet1!$B$3:$AH$1266,Sheet1!F$1+(Sheet1!$A$1-1)*10,FALSE),IF(VLOOKUP($A427,Sheet1!$B$3:$AH$1266,Sheet1!F$1+(Sheet1!$A$1-1)*10,FALSE)&gt;99999,-3,IF(VLOOKUP($A427,Sheet1!$B$3:$AH$1266,Sheet1!F$1+(Sheet1!$A$1-1)*10,FALSE)&gt;9999,-2,IF(VLOOKUP($A427,Sheet1!$B$3:$AH$1266,Sheet1!F$1+(Sheet1!$A$1-1)*10,FALSE)&gt;999,-1,0)))))))</f>
        <v>---</v>
      </c>
      <c r="W427" s="65" t="str">
        <f>IF(ISNA(VLOOKUP($A427,Sheet1!$B$3:$AH$1266,Sheet1!G$1+(Sheet1!$A$1-1)*10,FALSE))=TRUE,"---",IF(VLOOKUP($A427,Sheet1!$B$3:$AH$1266,Sheet1!G$1+(Sheet1!$A$1-1)*10,FALSE)="---","---", (ROUND(VLOOKUP($A427,Sheet1!$B$3:$AH$1266,Sheet1!G$1+(Sheet1!$A$1-1)*10,FALSE),IF(VLOOKUP($A427,Sheet1!$B$3:$AH$1266,Sheet1!G$1+(Sheet1!$A$1-1)*10,FALSE)&gt;99999,-3,IF(VLOOKUP($A427,Sheet1!$B$3:$AH$1266,Sheet1!G$1+(Sheet1!$A$1-1)*10,FALSE)&gt;9999,-2,IF(VLOOKUP($A427,Sheet1!$B$3:$AH$1266,Sheet1!G$1+(Sheet1!$A$1-1)*10,FALSE)&gt;999,-1,0)))))))</f>
        <v>---</v>
      </c>
      <c r="X427" s="65" t="str">
        <f>IF(ISNA(VLOOKUP($A427,Sheet1!$B$3:$AH$1266,Sheet1!H$1+(Sheet1!$A$1-1)*10,FALSE))=TRUE,"---",IF(VLOOKUP($A427,Sheet1!$B$3:$AH$1266,Sheet1!H$1+(Sheet1!$A$1-1)*10,FALSE)="---","---", (ROUND(VLOOKUP($A427,Sheet1!$B$3:$AH$1266,Sheet1!H$1+(Sheet1!$A$1-1)*10,FALSE),IF(VLOOKUP($A427,Sheet1!$B$3:$AH$1266,Sheet1!H$1+(Sheet1!$A$1-1)*10,FALSE)&gt;99999,-3,IF(VLOOKUP($A427,Sheet1!$B$3:$AH$1266,Sheet1!H$1+(Sheet1!$A$1-1)*10,FALSE)&gt;9999,-2,IF(VLOOKUP($A427,Sheet1!$B$3:$AH$1266,Sheet1!H$1+(Sheet1!$A$1-1)*10,FALSE)&gt;999,-1,0)))))))</f>
        <v>---</v>
      </c>
      <c r="Y427" s="65" t="str">
        <f>IF(ISNA(VLOOKUP($A427,Sheet1!$B$3:$AH$1266,Sheet1!I$1+(Sheet1!$A$1-1)*10,FALSE))=TRUE,"---",IF(VLOOKUP($A427,Sheet1!$B$3:$AH$1266,Sheet1!I$1+(Sheet1!$A$1-1)*10,FALSE)="---","---", (ROUND(VLOOKUP($A427,Sheet1!$B$3:$AH$1266,Sheet1!I$1+(Sheet1!$A$1-1)*10,FALSE),IF(VLOOKUP($A427,Sheet1!$B$3:$AH$1266,Sheet1!I$1+(Sheet1!$A$1-1)*10,FALSE)&gt;99999,-3,IF(VLOOKUP($A427,Sheet1!$B$3:$AH$1266,Sheet1!I$1+(Sheet1!$A$1-1)*10,FALSE)&gt;9999,-2,IF(VLOOKUP($A427,Sheet1!$B$3:$AH$1266,Sheet1!I$1+(Sheet1!$A$1-1)*10,FALSE)&gt;999,-1,0)))))))</f>
        <v>---</v>
      </c>
      <c r="Z427" s="65" t="str">
        <f>IF(ISNA(VLOOKUP($A427,Sheet1!$B$3:$AH$1266,Sheet1!J$1+(Sheet1!$A$1-1)*10,FALSE))=TRUE,"---",IF(VLOOKUP($A427,Sheet1!$B$3:$AH$1266,Sheet1!J$1+(Sheet1!$A$1-1)*10,FALSE)="---","---", (ROUND(VLOOKUP($A427,Sheet1!$B$3:$AH$1266,Sheet1!J$1+(Sheet1!$A$1-1)*10,FALSE),IF(VLOOKUP($A427,Sheet1!$B$3:$AH$1266,Sheet1!J$1+(Sheet1!$A$1-1)*10,FALSE)&gt;99999,-3,IF(VLOOKUP($A427,Sheet1!$B$3:$AH$1266,Sheet1!J$1+(Sheet1!$A$1-1)*10,FALSE)&gt;9999,-2,IF(VLOOKUP($A427,Sheet1!$B$3:$AH$1266,Sheet1!J$1+(Sheet1!$A$1-1)*10,FALSE)&gt;999,-1,0)))))))</f>
        <v>---</v>
      </c>
      <c r="AA427" s="65" t="str">
        <f>IF(ISNA(VLOOKUP($A427,Sheet1!$B$3:$AH$1266,Sheet1!K$1+(Sheet1!$A$1-1)*10,FALSE))=TRUE,"---",IF(VLOOKUP($A427,Sheet1!$B$3:$AH$1266,Sheet1!K$1+(Sheet1!$A$1-1)*10,FALSE)="---","---", (ROUND(VLOOKUP($A427,Sheet1!$B$3:$AH$1266,Sheet1!K$1+(Sheet1!$A$1-1)*10,FALSE),IF(VLOOKUP($A427,Sheet1!$B$3:$AH$1266,Sheet1!K$1+(Sheet1!$A$1-1)*10,FALSE)&gt;99999,-3,IF(VLOOKUP($A427,Sheet1!$B$3:$AH$1266,Sheet1!K$1+(Sheet1!$A$1-1)*10,FALSE)&gt;9999,-2,IF(VLOOKUP($A427,Sheet1!$B$3:$AH$1266,Sheet1!K$1+(Sheet1!$A$1-1)*10,FALSE)&gt;999,-1,0)))))))</f>
        <v>---</v>
      </c>
      <c r="AB427" s="65" t="str">
        <f>IF(ISNA(VLOOKUP($A427,Sheet1!$B$3:$AH$1266,Sheet1!L$1+(Sheet1!$A$1-1)*10,FALSE))=TRUE,"---",IF(VLOOKUP($A427,Sheet1!$B$3:$AH$1266,Sheet1!L$1+(Sheet1!$A$1-1)*10,FALSE)="---","---", (ROUND(VLOOKUP($A427,Sheet1!$B$3:$AH$1266,Sheet1!L$1+(Sheet1!$A$1-1)*10,FALSE),IF(VLOOKUP($A427,Sheet1!$B$3:$AH$1266,Sheet1!L$1+(Sheet1!$A$1-1)*10,FALSE)&gt;99999,-3,IF(VLOOKUP($A427,Sheet1!$B$3:$AH$1266,Sheet1!L$1+(Sheet1!$A$1-1)*10,FALSE)&gt;9999,-2,IF(VLOOKUP($A427,Sheet1!$B$3:$AH$1266,Sheet1!L$1+(Sheet1!$A$1-1)*10,FALSE)&gt;999,-1,0)))))))</f>
        <v>---</v>
      </c>
      <c r="AC427" s="65" t="str">
        <f>IF(ISNA(VLOOKUP($A427,Sheet1!$B$3:$AH$1266,Sheet1!M$1+(Sheet1!$A$1-1)*10,FALSE))=TRUE,"---",IF(VLOOKUP($A427,Sheet1!$B$3:$AH$1266,Sheet1!M$1+(Sheet1!$A$1-1)*10,FALSE)="---","---", (ROUND(VLOOKUP($A427,Sheet1!$B$3:$AH$1266,Sheet1!M$1+(Sheet1!$A$1-1)*10,FALSE),IF(VLOOKUP($A427,Sheet1!$B$3:$AH$1266,Sheet1!M$1+(Sheet1!$A$1-1)*10,FALSE)&gt;99999,-3,IF(VLOOKUP($A427,Sheet1!$B$3:$AH$1266,Sheet1!M$1+(Sheet1!$A$1-1)*10,FALSE)&gt;9999,-2,IF(VLOOKUP($A427,Sheet1!$B$3:$AH$1266,Sheet1!M$1+(Sheet1!$A$1-1)*10,FALSE)&gt;999,-1,0)))))))</f>
        <v>---</v>
      </c>
      <c r="AD427" s="65" t="str">
        <f>IF(ISNA(VLOOKUP($A427,Sheet1!$B$3:$AH$1266,Sheet1!N$1+(Sheet1!$A$1-1)*10,FALSE))=TRUE,"---",IF(VLOOKUP($A427,Sheet1!$B$3:$AH$1266,Sheet1!N$1+(Sheet1!$A$1-1)*10,FALSE)="---","---", (ROUND(VLOOKUP($A427,Sheet1!$B$3:$AH$1266,Sheet1!N$1+(Sheet1!$A$1-1)*10,FALSE),IF(VLOOKUP($A427,Sheet1!$B$3:$AH$1266,Sheet1!N$1+(Sheet1!$A$1-1)*10,FALSE)&gt;99999,-3,IF(VLOOKUP($A427,Sheet1!$B$3:$AH$1266,Sheet1!N$1+(Sheet1!$A$1-1)*10,FALSE)&gt;9999,-2,IF(VLOOKUP($A427,Sheet1!$B$3:$AH$1266,Sheet1!N$1+(Sheet1!$A$1-1)*10,FALSE)&gt;999,-1,0)))))))</f>
        <v>---</v>
      </c>
    </row>
    <row r="428" spans="1:30" ht="25.5" customHeight="1" x14ac:dyDescent="0.25">
      <c r="A428" s="133" t="s">
        <v>667</v>
      </c>
      <c r="B428" s="141" t="s">
        <v>668</v>
      </c>
      <c r="C428" s="133">
        <v>421259</v>
      </c>
      <c r="D428" s="133">
        <v>734532</v>
      </c>
      <c r="E428" s="67" t="s">
        <v>3034</v>
      </c>
      <c r="F428" s="135" t="s">
        <v>4405</v>
      </c>
      <c r="G428" s="118" t="s">
        <v>160</v>
      </c>
      <c r="H428" s="183">
        <v>83</v>
      </c>
      <c r="I428" s="119">
        <v>17898</v>
      </c>
      <c r="J428" s="137" t="s">
        <v>4405</v>
      </c>
      <c r="K428" s="118" t="s">
        <v>17</v>
      </c>
      <c r="L428" s="122">
        <v>5260</v>
      </c>
      <c r="M428" s="123">
        <v>63.4</v>
      </c>
      <c r="N428" s="118" t="s">
        <v>160</v>
      </c>
      <c r="O428" s="71">
        <f t="shared" si="12"/>
        <v>2.9514446196306636</v>
      </c>
      <c r="P428" s="71">
        <f>IF(O428&lt;&gt;"",VLOOKUP($A428,Sheet4!$A$2:$O$1309,14,FALSE)*100,"")</f>
        <v>1.2624874300754652</v>
      </c>
      <c r="Q428" s="71">
        <f>IF(P428&lt;&gt;"",VLOOKUP($A428,Sheet4!$A$2:$O$1309,15,FALSE)*100,"")</f>
        <v>11.701590200664135</v>
      </c>
      <c r="R428" s="73">
        <f t="shared" si="13"/>
        <v>35</v>
      </c>
      <c r="S428" s="63" t="s">
        <v>4362</v>
      </c>
      <c r="T428" s="63" t="str">
        <f>IF(ISNA(VLOOKUP(A428,Sheet1!B$3:C$1266,2,FALSE)=TRUE),"NC",VLOOKUP(A428,Sheet1!B$3:C$1266,2,FALSE))</f>
        <v>Rural</v>
      </c>
      <c r="U428" s="66">
        <f>IF(ISNA(VLOOKUP($A428,Sheet1!$B$3:$AH$1266,Sheet1!E$1+(Sheet1!$A$1-1)*10,FALSE))=TRUE,"---",IF(VLOOKUP($A428,Sheet1!$B$3:$AH$1266,Sheet1!E$1+(Sheet1!$A$1-1)*10,FALSE)="---","---", (ROUND(VLOOKUP($A428,Sheet1!$B$3:$AH$1266,Sheet1!E$1+(Sheet1!$A$1-1)*10,FALSE),IF(VLOOKUP($A428,Sheet1!$B$3:$AH$1266,Sheet1!E$1+(Sheet1!$A$1-1)*10,FALSE)&gt;99999,-3,IF(VLOOKUP($A428,Sheet1!$B$3:$AH$1266,Sheet1!E$1+(Sheet1!$A$1-1)*10,FALSE)&gt;9999,-2,IF(VLOOKUP($A428,Sheet1!$B$3:$AH$1266,Sheet1!E$1+(Sheet1!$A$1-1)*10,FALSE)&gt;999,-1,0)))))))</f>
        <v>1190</v>
      </c>
      <c r="V428" s="66">
        <f>IF(ISNA(VLOOKUP($A428,Sheet1!$B$3:$AH$1266,Sheet1!F$1+(Sheet1!$A$1-1)*10,FALSE))=TRUE,"---",IF(VLOOKUP($A428,Sheet1!$B$3:$AH$1266,Sheet1!F$1+(Sheet1!$A$1-1)*10,FALSE)="---","---", (ROUND(VLOOKUP($A428,Sheet1!$B$3:$AH$1266,Sheet1!F$1+(Sheet1!$A$1-1)*10,FALSE),IF(VLOOKUP($A428,Sheet1!$B$3:$AH$1266,Sheet1!F$1+(Sheet1!$A$1-1)*10,FALSE)&gt;99999,-3,IF(VLOOKUP($A428,Sheet1!$B$3:$AH$1266,Sheet1!F$1+(Sheet1!$A$1-1)*10,FALSE)&gt;9999,-2,IF(VLOOKUP($A428,Sheet1!$B$3:$AH$1266,Sheet1!F$1+(Sheet1!$A$1-1)*10,FALSE)&gt;999,-1,0)))))))</f>
        <v>1420</v>
      </c>
      <c r="W428" s="66">
        <f>IF(ISNA(VLOOKUP($A428,Sheet1!$B$3:$AH$1266,Sheet1!G$1+(Sheet1!$A$1-1)*10,FALSE))=TRUE,"---",IF(VLOOKUP($A428,Sheet1!$B$3:$AH$1266,Sheet1!G$1+(Sheet1!$A$1-1)*10,FALSE)="---","---", (ROUND(VLOOKUP($A428,Sheet1!$B$3:$AH$1266,Sheet1!G$1+(Sheet1!$A$1-1)*10,FALSE),IF(VLOOKUP($A428,Sheet1!$B$3:$AH$1266,Sheet1!G$1+(Sheet1!$A$1-1)*10,FALSE)&gt;99999,-3,IF(VLOOKUP($A428,Sheet1!$B$3:$AH$1266,Sheet1!G$1+(Sheet1!$A$1-1)*10,FALSE)&gt;9999,-2,IF(VLOOKUP($A428,Sheet1!$B$3:$AH$1266,Sheet1!G$1+(Sheet1!$A$1-1)*10,FALSE)&gt;999,-1,0)))))))</f>
        <v>1750</v>
      </c>
      <c r="X428" s="66">
        <f>IF(ISNA(VLOOKUP($A428,Sheet1!$B$3:$AH$1266,Sheet1!H$1+(Sheet1!$A$1-1)*10,FALSE))=TRUE,"---",IF(VLOOKUP($A428,Sheet1!$B$3:$AH$1266,Sheet1!H$1+(Sheet1!$A$1-1)*10,FALSE)="---","---", (ROUND(VLOOKUP($A428,Sheet1!$B$3:$AH$1266,Sheet1!H$1+(Sheet1!$A$1-1)*10,FALSE),IF(VLOOKUP($A428,Sheet1!$B$3:$AH$1266,Sheet1!H$1+(Sheet1!$A$1-1)*10,FALSE)&gt;99999,-3,IF(VLOOKUP($A428,Sheet1!$B$3:$AH$1266,Sheet1!H$1+(Sheet1!$A$1-1)*10,FALSE)&gt;9999,-2,IF(VLOOKUP($A428,Sheet1!$B$3:$AH$1266,Sheet1!H$1+(Sheet1!$A$1-1)*10,FALSE)&gt;999,-1,0)))))))</f>
        <v>2720</v>
      </c>
      <c r="Y428" s="66">
        <f>IF(ISNA(VLOOKUP($A428,Sheet1!$B$3:$AH$1266,Sheet1!I$1+(Sheet1!$A$1-1)*10,FALSE))=TRUE,"---",IF(VLOOKUP($A428,Sheet1!$B$3:$AH$1266,Sheet1!I$1+(Sheet1!$A$1-1)*10,FALSE)="---","---", (ROUND(VLOOKUP($A428,Sheet1!$B$3:$AH$1266,Sheet1!I$1+(Sheet1!$A$1-1)*10,FALSE),IF(VLOOKUP($A428,Sheet1!$B$3:$AH$1266,Sheet1!I$1+(Sheet1!$A$1-1)*10,FALSE)&gt;99999,-3,IF(VLOOKUP($A428,Sheet1!$B$3:$AH$1266,Sheet1!I$1+(Sheet1!$A$1-1)*10,FALSE)&gt;9999,-2,IF(VLOOKUP($A428,Sheet1!$B$3:$AH$1266,Sheet1!I$1+(Sheet1!$A$1-1)*10,FALSE)&gt;999,-1,0)))))))</f>
        <v>3540</v>
      </c>
      <c r="Z428" s="66">
        <f>IF(ISNA(VLOOKUP($A428,Sheet1!$B$3:$AH$1266,Sheet1!J$1+(Sheet1!$A$1-1)*10,FALSE))=TRUE,"---",IF(VLOOKUP($A428,Sheet1!$B$3:$AH$1266,Sheet1!J$1+(Sheet1!$A$1-1)*10,FALSE)="---","---", (ROUND(VLOOKUP($A428,Sheet1!$B$3:$AH$1266,Sheet1!J$1+(Sheet1!$A$1-1)*10,FALSE),IF(VLOOKUP($A428,Sheet1!$B$3:$AH$1266,Sheet1!J$1+(Sheet1!$A$1-1)*10,FALSE)&gt;99999,-3,IF(VLOOKUP($A428,Sheet1!$B$3:$AH$1266,Sheet1!J$1+(Sheet1!$A$1-1)*10,FALSE)&gt;9999,-2,IF(VLOOKUP($A428,Sheet1!$B$3:$AH$1266,Sheet1!J$1+(Sheet1!$A$1-1)*10,FALSE)&gt;999,-1,0)))))))</f>
        <v>4750</v>
      </c>
      <c r="AA428" s="66">
        <f>IF(ISNA(VLOOKUP($A428,Sheet1!$B$3:$AH$1266,Sheet1!K$1+(Sheet1!$A$1-1)*10,FALSE))=TRUE,"---",IF(VLOOKUP($A428,Sheet1!$B$3:$AH$1266,Sheet1!K$1+(Sheet1!$A$1-1)*10,FALSE)="---","---", (ROUND(VLOOKUP($A428,Sheet1!$B$3:$AH$1266,Sheet1!K$1+(Sheet1!$A$1-1)*10,FALSE),IF(VLOOKUP($A428,Sheet1!$B$3:$AH$1266,Sheet1!K$1+(Sheet1!$A$1-1)*10,FALSE)&gt;99999,-3,IF(VLOOKUP($A428,Sheet1!$B$3:$AH$1266,Sheet1!K$1+(Sheet1!$A$1-1)*10,FALSE)&gt;9999,-2,IF(VLOOKUP($A428,Sheet1!$B$3:$AH$1266,Sheet1!K$1+(Sheet1!$A$1-1)*10,FALSE)&gt;999,-1,0)))))))</f>
        <v>5770</v>
      </c>
      <c r="AB428" s="66">
        <f>IF(ISNA(VLOOKUP($A428,Sheet1!$B$3:$AH$1266,Sheet1!L$1+(Sheet1!$A$1-1)*10,FALSE))=TRUE,"---",IF(VLOOKUP($A428,Sheet1!$B$3:$AH$1266,Sheet1!L$1+(Sheet1!$A$1-1)*10,FALSE)="---","---", (ROUND(VLOOKUP($A428,Sheet1!$B$3:$AH$1266,Sheet1!L$1+(Sheet1!$A$1-1)*10,FALSE),IF(VLOOKUP($A428,Sheet1!$B$3:$AH$1266,Sheet1!L$1+(Sheet1!$A$1-1)*10,FALSE)&gt;99999,-3,IF(VLOOKUP($A428,Sheet1!$B$3:$AH$1266,Sheet1!L$1+(Sheet1!$A$1-1)*10,FALSE)&gt;9999,-2,IF(VLOOKUP($A428,Sheet1!$B$3:$AH$1266,Sheet1!L$1+(Sheet1!$A$1-1)*10,FALSE)&gt;999,-1,0)))))))</f>
        <v>6910</v>
      </c>
      <c r="AC428" s="66">
        <f>IF(ISNA(VLOOKUP($A428,Sheet1!$B$3:$AH$1266,Sheet1!M$1+(Sheet1!$A$1-1)*10,FALSE))=TRUE,"---",IF(VLOOKUP($A428,Sheet1!$B$3:$AH$1266,Sheet1!M$1+(Sheet1!$A$1-1)*10,FALSE)="---","---", (ROUND(VLOOKUP($A428,Sheet1!$B$3:$AH$1266,Sheet1!M$1+(Sheet1!$A$1-1)*10,FALSE),IF(VLOOKUP($A428,Sheet1!$B$3:$AH$1266,Sheet1!M$1+(Sheet1!$A$1-1)*10,FALSE)&gt;99999,-3,IF(VLOOKUP($A428,Sheet1!$B$3:$AH$1266,Sheet1!M$1+(Sheet1!$A$1-1)*10,FALSE)&gt;9999,-2,IF(VLOOKUP($A428,Sheet1!$B$3:$AH$1266,Sheet1!M$1+(Sheet1!$A$1-1)*10,FALSE)&gt;999,-1,0)))))))</f>
        <v>8190</v>
      </c>
      <c r="AD428" s="66">
        <f>IF(ISNA(VLOOKUP($A428,Sheet1!$B$3:$AH$1266,Sheet1!N$1+(Sheet1!$A$1-1)*10,FALSE))=TRUE,"---",IF(VLOOKUP($A428,Sheet1!$B$3:$AH$1266,Sheet1!N$1+(Sheet1!$A$1-1)*10,FALSE)="---","---", (ROUND(VLOOKUP($A428,Sheet1!$B$3:$AH$1266,Sheet1!N$1+(Sheet1!$A$1-1)*10,FALSE),IF(VLOOKUP($A428,Sheet1!$B$3:$AH$1266,Sheet1!N$1+(Sheet1!$A$1-1)*10,FALSE)&gt;99999,-3,IF(VLOOKUP($A428,Sheet1!$B$3:$AH$1266,Sheet1!N$1+(Sheet1!$A$1-1)*10,FALSE)&gt;9999,-2,IF(VLOOKUP($A428,Sheet1!$B$3:$AH$1266,Sheet1!N$1+(Sheet1!$A$1-1)*10,FALSE)&gt;999,-1,0)))))))</f>
        <v>10100</v>
      </c>
    </row>
    <row r="429" spans="1:30" ht="25.5" customHeight="1" x14ac:dyDescent="0.25">
      <c r="A429" s="303" t="s">
        <v>669</v>
      </c>
      <c r="B429" s="330" t="s">
        <v>670</v>
      </c>
      <c r="C429" s="303">
        <v>423135</v>
      </c>
      <c r="D429" s="303">
        <v>741832</v>
      </c>
      <c r="E429" s="307" t="s">
        <v>3022</v>
      </c>
      <c r="F429" s="342" t="s">
        <v>4490</v>
      </c>
      <c r="G429" s="318" t="s">
        <v>286</v>
      </c>
      <c r="H429" s="347">
        <v>3.61</v>
      </c>
      <c r="I429" s="112">
        <v>31871</v>
      </c>
      <c r="J429" s="113">
        <v>8</v>
      </c>
      <c r="K429" s="114" t="s">
        <v>4405</v>
      </c>
      <c r="L429" s="115">
        <v>1100</v>
      </c>
      <c r="M429" s="116">
        <v>305</v>
      </c>
      <c r="N429" s="127" t="s">
        <v>14</v>
      </c>
      <c r="O429" s="68">
        <f t="shared" si="12"/>
        <v>0.5227759698762684</v>
      </c>
      <c r="P429" s="68">
        <f>IF(O429&lt;&gt;"",VLOOKUP($A429,Sheet4!$A$2:$O$1309,14,FALSE)*100,"")</f>
        <v>0.95708334806381412</v>
      </c>
      <c r="Q429" s="68">
        <f>IF(P429&lt;&gt;"",VLOOKUP($A429,Sheet4!$A$2:$O$1309,15,FALSE)*100,"")</f>
        <v>8.9897430352381633</v>
      </c>
      <c r="R429" s="74" t="str">
        <f t="shared" si="13"/>
        <v>200</v>
      </c>
      <c r="S429" s="356" t="s">
        <v>4362</v>
      </c>
      <c r="T429" s="356" t="str">
        <f>IF(ISNA(VLOOKUP(A429,Sheet1!B$3:C$1266,2,FALSE)=TRUE),"NC",VLOOKUP(A429,Sheet1!B$3:C$1266,2,FALSE))</f>
        <v>Rural10</v>
      </c>
      <c r="U429" s="392">
        <f>IF(ISNA(VLOOKUP($A429,Sheet1!$B$3:$AH$1266,Sheet1!E$1+(Sheet1!$A$1-1)*10,FALSE))=TRUE,"---",IF(VLOOKUP($A429,Sheet1!$B$3:$AH$1266,Sheet1!E$1+(Sheet1!$A$1-1)*10,FALSE)="---","---", (ROUND(VLOOKUP($A429,Sheet1!$B$3:$AH$1266,Sheet1!E$1+(Sheet1!$A$1-1)*10,FALSE),IF(VLOOKUP($A429,Sheet1!$B$3:$AH$1266,Sheet1!E$1+(Sheet1!$A$1-1)*10,FALSE)&gt;99999,-3,IF(VLOOKUP($A429,Sheet1!$B$3:$AH$1266,Sheet1!E$1+(Sheet1!$A$1-1)*10,FALSE)&gt;9999,-2,IF(VLOOKUP($A429,Sheet1!$B$3:$AH$1266,Sheet1!E$1+(Sheet1!$A$1-1)*10,FALSE)&gt;999,-1,0)))))))</f>
        <v>105</v>
      </c>
      <c r="V429" s="392">
        <f>IF(ISNA(VLOOKUP($A429,Sheet1!$B$3:$AH$1266,Sheet1!F$1+(Sheet1!$A$1-1)*10,FALSE))=TRUE,"---",IF(VLOOKUP($A429,Sheet1!$B$3:$AH$1266,Sheet1!F$1+(Sheet1!$A$1-1)*10,FALSE)="---","---", (ROUND(VLOOKUP($A429,Sheet1!$B$3:$AH$1266,Sheet1!F$1+(Sheet1!$A$1-1)*10,FALSE),IF(VLOOKUP($A429,Sheet1!$B$3:$AH$1266,Sheet1!F$1+(Sheet1!$A$1-1)*10,FALSE)&gt;99999,-3,IF(VLOOKUP($A429,Sheet1!$B$3:$AH$1266,Sheet1!F$1+(Sheet1!$A$1-1)*10,FALSE)&gt;9999,-2,IF(VLOOKUP($A429,Sheet1!$B$3:$AH$1266,Sheet1!F$1+(Sheet1!$A$1-1)*10,FALSE)&gt;999,-1,0)))))))</f>
        <v>131</v>
      </c>
      <c r="W429" s="392">
        <f>IF(ISNA(VLOOKUP($A429,Sheet1!$B$3:$AH$1266,Sheet1!G$1+(Sheet1!$A$1-1)*10,FALSE))=TRUE,"---",IF(VLOOKUP($A429,Sheet1!$B$3:$AH$1266,Sheet1!G$1+(Sheet1!$A$1-1)*10,FALSE)="---","---", (ROUND(VLOOKUP($A429,Sheet1!$B$3:$AH$1266,Sheet1!G$1+(Sheet1!$A$1-1)*10,FALSE),IF(VLOOKUP($A429,Sheet1!$B$3:$AH$1266,Sheet1!G$1+(Sheet1!$A$1-1)*10,FALSE)&gt;99999,-3,IF(VLOOKUP($A429,Sheet1!$B$3:$AH$1266,Sheet1!G$1+(Sheet1!$A$1-1)*10,FALSE)&gt;9999,-2,IF(VLOOKUP($A429,Sheet1!$B$3:$AH$1266,Sheet1!G$1+(Sheet1!$A$1-1)*10,FALSE)&gt;999,-1,0)))))))</f>
        <v>169</v>
      </c>
      <c r="X429" s="392">
        <f>IF(ISNA(VLOOKUP($A429,Sheet1!$B$3:$AH$1266,Sheet1!H$1+(Sheet1!$A$1-1)*10,FALSE))=TRUE,"---",IF(VLOOKUP($A429,Sheet1!$B$3:$AH$1266,Sheet1!H$1+(Sheet1!$A$1-1)*10,FALSE)="---","---", (ROUND(VLOOKUP($A429,Sheet1!$B$3:$AH$1266,Sheet1!H$1+(Sheet1!$A$1-1)*10,FALSE),IF(VLOOKUP($A429,Sheet1!$B$3:$AH$1266,Sheet1!H$1+(Sheet1!$A$1-1)*10,FALSE)&gt;99999,-3,IF(VLOOKUP($A429,Sheet1!$B$3:$AH$1266,Sheet1!H$1+(Sheet1!$A$1-1)*10,FALSE)&gt;9999,-2,IF(VLOOKUP($A429,Sheet1!$B$3:$AH$1266,Sheet1!H$1+(Sheet1!$A$1-1)*10,FALSE)&gt;999,-1,0)))))))</f>
        <v>297</v>
      </c>
      <c r="Y429" s="392">
        <f>IF(ISNA(VLOOKUP($A429,Sheet1!$B$3:$AH$1266,Sheet1!I$1+(Sheet1!$A$1-1)*10,FALSE))=TRUE,"---",IF(VLOOKUP($A429,Sheet1!$B$3:$AH$1266,Sheet1!I$1+(Sheet1!$A$1-1)*10,FALSE)="---","---", (ROUND(VLOOKUP($A429,Sheet1!$B$3:$AH$1266,Sheet1!I$1+(Sheet1!$A$1-1)*10,FALSE),IF(VLOOKUP($A429,Sheet1!$B$3:$AH$1266,Sheet1!I$1+(Sheet1!$A$1-1)*10,FALSE)&gt;99999,-3,IF(VLOOKUP($A429,Sheet1!$B$3:$AH$1266,Sheet1!I$1+(Sheet1!$A$1-1)*10,FALSE)&gt;9999,-2,IF(VLOOKUP($A429,Sheet1!$B$3:$AH$1266,Sheet1!I$1+(Sheet1!$A$1-1)*10,FALSE)&gt;999,-1,0)))))))</f>
        <v>410</v>
      </c>
      <c r="Z429" s="392">
        <f>IF(ISNA(VLOOKUP($A429,Sheet1!$B$3:$AH$1266,Sheet1!J$1+(Sheet1!$A$1-1)*10,FALSE))=TRUE,"---",IF(VLOOKUP($A429,Sheet1!$B$3:$AH$1266,Sheet1!J$1+(Sheet1!$A$1-1)*10,FALSE)="---","---", (ROUND(VLOOKUP($A429,Sheet1!$B$3:$AH$1266,Sheet1!J$1+(Sheet1!$A$1-1)*10,FALSE),IF(VLOOKUP($A429,Sheet1!$B$3:$AH$1266,Sheet1!J$1+(Sheet1!$A$1-1)*10,FALSE)&gt;99999,-3,IF(VLOOKUP($A429,Sheet1!$B$3:$AH$1266,Sheet1!J$1+(Sheet1!$A$1-1)*10,FALSE)&gt;9999,-2,IF(VLOOKUP($A429,Sheet1!$B$3:$AH$1266,Sheet1!J$1+(Sheet1!$A$1-1)*10,FALSE)&gt;999,-1,0)))))))</f>
        <v>583</v>
      </c>
      <c r="AA429" s="392">
        <f>IF(ISNA(VLOOKUP($A429,Sheet1!$B$3:$AH$1266,Sheet1!K$1+(Sheet1!$A$1-1)*10,FALSE))=TRUE,"---",IF(VLOOKUP($A429,Sheet1!$B$3:$AH$1266,Sheet1!K$1+(Sheet1!$A$1-1)*10,FALSE)="---","---", (ROUND(VLOOKUP($A429,Sheet1!$B$3:$AH$1266,Sheet1!K$1+(Sheet1!$A$1-1)*10,FALSE),IF(VLOOKUP($A429,Sheet1!$B$3:$AH$1266,Sheet1!K$1+(Sheet1!$A$1-1)*10,FALSE)&gt;99999,-3,IF(VLOOKUP($A429,Sheet1!$B$3:$AH$1266,Sheet1!K$1+(Sheet1!$A$1-1)*10,FALSE)&gt;9999,-2,IF(VLOOKUP($A429,Sheet1!$B$3:$AH$1266,Sheet1!K$1+(Sheet1!$A$1-1)*10,FALSE)&gt;999,-1,0)))))))</f>
        <v>736</v>
      </c>
      <c r="AB429" s="392">
        <f>IF(ISNA(VLOOKUP($A429,Sheet1!$B$3:$AH$1266,Sheet1!L$1+(Sheet1!$A$1-1)*10,FALSE))=TRUE,"---",IF(VLOOKUP($A429,Sheet1!$B$3:$AH$1266,Sheet1!L$1+(Sheet1!$A$1-1)*10,FALSE)="---","---", (ROUND(VLOOKUP($A429,Sheet1!$B$3:$AH$1266,Sheet1!L$1+(Sheet1!$A$1-1)*10,FALSE),IF(VLOOKUP($A429,Sheet1!$B$3:$AH$1266,Sheet1!L$1+(Sheet1!$A$1-1)*10,FALSE)&gt;99999,-3,IF(VLOOKUP($A429,Sheet1!$B$3:$AH$1266,Sheet1!L$1+(Sheet1!$A$1-1)*10,FALSE)&gt;9999,-2,IF(VLOOKUP($A429,Sheet1!$B$3:$AH$1266,Sheet1!L$1+(Sheet1!$A$1-1)*10,FALSE)&gt;999,-1,0)))))))</f>
        <v>910</v>
      </c>
      <c r="AC429" s="392">
        <f>IF(ISNA(VLOOKUP($A429,Sheet1!$B$3:$AH$1266,Sheet1!M$1+(Sheet1!$A$1-1)*10,FALSE))=TRUE,"---",IF(VLOOKUP($A429,Sheet1!$B$3:$AH$1266,Sheet1!M$1+(Sheet1!$A$1-1)*10,FALSE)="---","---", (ROUND(VLOOKUP($A429,Sheet1!$B$3:$AH$1266,Sheet1!M$1+(Sheet1!$A$1-1)*10,FALSE),IF(VLOOKUP($A429,Sheet1!$B$3:$AH$1266,Sheet1!M$1+(Sheet1!$A$1-1)*10,FALSE)&gt;99999,-3,IF(VLOOKUP($A429,Sheet1!$B$3:$AH$1266,Sheet1!M$1+(Sheet1!$A$1-1)*10,FALSE)&gt;9999,-2,IF(VLOOKUP($A429,Sheet1!$B$3:$AH$1266,Sheet1!M$1+(Sheet1!$A$1-1)*10,FALSE)&gt;999,-1,0)))))))</f>
        <v>1110</v>
      </c>
      <c r="AD429" s="392">
        <f>IF(ISNA(VLOOKUP($A429,Sheet1!$B$3:$AH$1266,Sheet1!N$1+(Sheet1!$A$1-1)*10,FALSE))=TRUE,"---",IF(VLOOKUP($A429,Sheet1!$B$3:$AH$1266,Sheet1!N$1+(Sheet1!$A$1-1)*10,FALSE)="---","---", (ROUND(VLOOKUP($A429,Sheet1!$B$3:$AH$1266,Sheet1!N$1+(Sheet1!$A$1-1)*10,FALSE),IF(VLOOKUP($A429,Sheet1!$B$3:$AH$1266,Sheet1!N$1+(Sheet1!$A$1-1)*10,FALSE)&gt;99999,-3,IF(VLOOKUP($A429,Sheet1!$B$3:$AH$1266,Sheet1!N$1+(Sheet1!$A$1-1)*10,FALSE)&gt;9999,-2,IF(VLOOKUP($A429,Sheet1!$B$3:$AH$1266,Sheet1!N$1+(Sheet1!$A$1-1)*10,FALSE)&gt;999,-1,0)))))))</f>
        <v>1420</v>
      </c>
    </row>
    <row r="430" spans="1:30" ht="25.5" customHeight="1" x14ac:dyDescent="0.25">
      <c r="A430" s="303"/>
      <c r="B430" s="331"/>
      <c r="C430" s="303"/>
      <c r="D430" s="303"/>
      <c r="E430" s="307" t="e">
        <v>#N/A</v>
      </c>
      <c r="F430" s="331"/>
      <c r="G430" s="319"/>
      <c r="H430" s="347"/>
      <c r="I430" s="112">
        <v>29301</v>
      </c>
      <c r="J430" s="113">
        <v>7.7</v>
      </c>
      <c r="K430" s="114" t="s">
        <v>4405</v>
      </c>
      <c r="L430" s="115">
        <v>800</v>
      </c>
      <c r="M430" s="116">
        <v>222</v>
      </c>
      <c r="N430" s="127" t="s">
        <v>20</v>
      </c>
      <c r="O430" s="68" t="s">
        <v>4405</v>
      </c>
      <c r="P430" s="68" t="s">
        <v>4405</v>
      </c>
      <c r="Q430" s="68" t="s">
        <v>4405</v>
      </c>
      <c r="R430" s="74" t="s">
        <v>4405</v>
      </c>
      <c r="S430" s="356" t="e">
        <v>#N/A</v>
      </c>
      <c r="T430" s="356" t="str">
        <f>IF(ISNA(VLOOKUP(A430,Sheet1!B$3:C$1266,2,FALSE)=TRUE),"ND",VLOOKUP(A430,Sheet1!B$3:C$1266,2,FALSE))</f>
        <v>ND</v>
      </c>
      <c r="U430" s="392" t="str">
        <f>IF(ISNA(VLOOKUP($A430,Sheet1!$B$3:$AH$1266,Sheet1!E$1+(Sheet1!$A$1-1)*10,FALSE))=TRUE,"---",IF(VLOOKUP($A430,Sheet1!$B$3:$AH$1266,Sheet1!E$1+(Sheet1!$A$1-1)*10,FALSE)="---","---", (ROUND(VLOOKUP($A430,Sheet1!$B$3:$AH$1266,Sheet1!E$1+(Sheet1!$A$1-1)*10,FALSE),IF(VLOOKUP($A430,Sheet1!$B$3:$AH$1266,Sheet1!E$1+(Sheet1!$A$1-1)*10,FALSE)&gt;99999,-3,IF(VLOOKUP($A430,Sheet1!$B$3:$AH$1266,Sheet1!E$1+(Sheet1!$A$1-1)*10,FALSE)&gt;9999,-2,IF(VLOOKUP($A430,Sheet1!$B$3:$AH$1266,Sheet1!E$1+(Sheet1!$A$1-1)*10,FALSE)&gt;999,-1,0)))))))</f>
        <v>---</v>
      </c>
      <c r="V430" s="392" t="str">
        <f>IF(ISNA(VLOOKUP($A430,Sheet1!$B$3:$AH$1266,Sheet1!F$1+(Sheet1!$A$1-1)*10,FALSE))=TRUE,"---",IF(VLOOKUP($A430,Sheet1!$B$3:$AH$1266,Sheet1!F$1+(Sheet1!$A$1-1)*10,FALSE)="---","---", (ROUND(VLOOKUP($A430,Sheet1!$B$3:$AH$1266,Sheet1!F$1+(Sheet1!$A$1-1)*10,FALSE),IF(VLOOKUP($A430,Sheet1!$B$3:$AH$1266,Sheet1!F$1+(Sheet1!$A$1-1)*10,FALSE)&gt;99999,-3,IF(VLOOKUP($A430,Sheet1!$B$3:$AH$1266,Sheet1!F$1+(Sheet1!$A$1-1)*10,FALSE)&gt;9999,-2,IF(VLOOKUP($A430,Sheet1!$B$3:$AH$1266,Sheet1!F$1+(Sheet1!$A$1-1)*10,FALSE)&gt;999,-1,0)))))))</f>
        <v>---</v>
      </c>
      <c r="W430" s="392" t="str">
        <f>IF(ISNA(VLOOKUP($A430,Sheet1!$B$3:$AH$1266,Sheet1!G$1+(Sheet1!$A$1-1)*10,FALSE))=TRUE,"---",IF(VLOOKUP($A430,Sheet1!$B$3:$AH$1266,Sheet1!G$1+(Sheet1!$A$1-1)*10,FALSE)="---","---", (ROUND(VLOOKUP($A430,Sheet1!$B$3:$AH$1266,Sheet1!G$1+(Sheet1!$A$1-1)*10,FALSE),IF(VLOOKUP($A430,Sheet1!$B$3:$AH$1266,Sheet1!G$1+(Sheet1!$A$1-1)*10,FALSE)&gt;99999,-3,IF(VLOOKUP($A430,Sheet1!$B$3:$AH$1266,Sheet1!G$1+(Sheet1!$A$1-1)*10,FALSE)&gt;9999,-2,IF(VLOOKUP($A430,Sheet1!$B$3:$AH$1266,Sheet1!G$1+(Sheet1!$A$1-1)*10,FALSE)&gt;999,-1,0)))))))</f>
        <v>---</v>
      </c>
      <c r="X430" s="392" t="str">
        <f>IF(ISNA(VLOOKUP($A430,Sheet1!$B$3:$AH$1266,Sheet1!H$1+(Sheet1!$A$1-1)*10,FALSE))=TRUE,"---",IF(VLOOKUP($A430,Sheet1!$B$3:$AH$1266,Sheet1!H$1+(Sheet1!$A$1-1)*10,FALSE)="---","---", (ROUND(VLOOKUP($A430,Sheet1!$B$3:$AH$1266,Sheet1!H$1+(Sheet1!$A$1-1)*10,FALSE),IF(VLOOKUP($A430,Sheet1!$B$3:$AH$1266,Sheet1!H$1+(Sheet1!$A$1-1)*10,FALSE)&gt;99999,-3,IF(VLOOKUP($A430,Sheet1!$B$3:$AH$1266,Sheet1!H$1+(Sheet1!$A$1-1)*10,FALSE)&gt;9999,-2,IF(VLOOKUP($A430,Sheet1!$B$3:$AH$1266,Sheet1!H$1+(Sheet1!$A$1-1)*10,FALSE)&gt;999,-1,0)))))))</f>
        <v>---</v>
      </c>
      <c r="Y430" s="392" t="str">
        <f>IF(ISNA(VLOOKUP($A430,Sheet1!$B$3:$AH$1266,Sheet1!I$1+(Sheet1!$A$1-1)*10,FALSE))=TRUE,"---",IF(VLOOKUP($A430,Sheet1!$B$3:$AH$1266,Sheet1!I$1+(Sheet1!$A$1-1)*10,FALSE)="---","---", (ROUND(VLOOKUP($A430,Sheet1!$B$3:$AH$1266,Sheet1!I$1+(Sheet1!$A$1-1)*10,FALSE),IF(VLOOKUP($A430,Sheet1!$B$3:$AH$1266,Sheet1!I$1+(Sheet1!$A$1-1)*10,FALSE)&gt;99999,-3,IF(VLOOKUP($A430,Sheet1!$B$3:$AH$1266,Sheet1!I$1+(Sheet1!$A$1-1)*10,FALSE)&gt;9999,-2,IF(VLOOKUP($A430,Sheet1!$B$3:$AH$1266,Sheet1!I$1+(Sheet1!$A$1-1)*10,FALSE)&gt;999,-1,0)))))))</f>
        <v>---</v>
      </c>
      <c r="Z430" s="392" t="str">
        <f>IF(ISNA(VLOOKUP($A430,Sheet1!$B$3:$AH$1266,Sheet1!J$1+(Sheet1!$A$1-1)*10,FALSE))=TRUE,"---",IF(VLOOKUP($A430,Sheet1!$B$3:$AH$1266,Sheet1!J$1+(Sheet1!$A$1-1)*10,FALSE)="---","---", (ROUND(VLOOKUP($A430,Sheet1!$B$3:$AH$1266,Sheet1!J$1+(Sheet1!$A$1-1)*10,FALSE),IF(VLOOKUP($A430,Sheet1!$B$3:$AH$1266,Sheet1!J$1+(Sheet1!$A$1-1)*10,FALSE)&gt;99999,-3,IF(VLOOKUP($A430,Sheet1!$B$3:$AH$1266,Sheet1!J$1+(Sheet1!$A$1-1)*10,FALSE)&gt;9999,-2,IF(VLOOKUP($A430,Sheet1!$B$3:$AH$1266,Sheet1!J$1+(Sheet1!$A$1-1)*10,FALSE)&gt;999,-1,0)))))))</f>
        <v>---</v>
      </c>
      <c r="AA430" s="392" t="str">
        <f>IF(ISNA(VLOOKUP($A430,Sheet1!$B$3:$AH$1266,Sheet1!K$1+(Sheet1!$A$1-1)*10,FALSE))=TRUE,"---",IF(VLOOKUP($A430,Sheet1!$B$3:$AH$1266,Sheet1!K$1+(Sheet1!$A$1-1)*10,FALSE)="---","---", (ROUND(VLOOKUP($A430,Sheet1!$B$3:$AH$1266,Sheet1!K$1+(Sheet1!$A$1-1)*10,FALSE),IF(VLOOKUP($A430,Sheet1!$B$3:$AH$1266,Sheet1!K$1+(Sheet1!$A$1-1)*10,FALSE)&gt;99999,-3,IF(VLOOKUP($A430,Sheet1!$B$3:$AH$1266,Sheet1!K$1+(Sheet1!$A$1-1)*10,FALSE)&gt;9999,-2,IF(VLOOKUP($A430,Sheet1!$B$3:$AH$1266,Sheet1!K$1+(Sheet1!$A$1-1)*10,FALSE)&gt;999,-1,0)))))))</f>
        <v>---</v>
      </c>
      <c r="AB430" s="392" t="str">
        <f>IF(ISNA(VLOOKUP($A430,Sheet1!$B$3:$AH$1266,Sheet1!L$1+(Sheet1!$A$1-1)*10,FALSE))=TRUE,"---",IF(VLOOKUP($A430,Sheet1!$B$3:$AH$1266,Sheet1!L$1+(Sheet1!$A$1-1)*10,FALSE)="---","---", (ROUND(VLOOKUP($A430,Sheet1!$B$3:$AH$1266,Sheet1!L$1+(Sheet1!$A$1-1)*10,FALSE),IF(VLOOKUP($A430,Sheet1!$B$3:$AH$1266,Sheet1!L$1+(Sheet1!$A$1-1)*10,FALSE)&gt;99999,-3,IF(VLOOKUP($A430,Sheet1!$B$3:$AH$1266,Sheet1!L$1+(Sheet1!$A$1-1)*10,FALSE)&gt;9999,-2,IF(VLOOKUP($A430,Sheet1!$B$3:$AH$1266,Sheet1!L$1+(Sheet1!$A$1-1)*10,FALSE)&gt;999,-1,0)))))))</f>
        <v>---</v>
      </c>
      <c r="AC430" s="392" t="str">
        <f>IF(ISNA(VLOOKUP($A430,Sheet1!$B$3:$AH$1266,Sheet1!M$1+(Sheet1!$A$1-1)*10,FALSE))=TRUE,"---",IF(VLOOKUP($A430,Sheet1!$B$3:$AH$1266,Sheet1!M$1+(Sheet1!$A$1-1)*10,FALSE)="---","---", (ROUND(VLOOKUP($A430,Sheet1!$B$3:$AH$1266,Sheet1!M$1+(Sheet1!$A$1-1)*10,FALSE),IF(VLOOKUP($A430,Sheet1!$B$3:$AH$1266,Sheet1!M$1+(Sheet1!$A$1-1)*10,FALSE)&gt;99999,-3,IF(VLOOKUP($A430,Sheet1!$B$3:$AH$1266,Sheet1!M$1+(Sheet1!$A$1-1)*10,FALSE)&gt;9999,-2,IF(VLOOKUP($A430,Sheet1!$B$3:$AH$1266,Sheet1!M$1+(Sheet1!$A$1-1)*10,FALSE)&gt;999,-1,0)))))))</f>
        <v>---</v>
      </c>
      <c r="AD430" s="392" t="str">
        <f>IF(ISNA(VLOOKUP($A430,Sheet1!$B$3:$AH$1266,Sheet1!N$1+(Sheet1!$A$1-1)*10,FALSE))=TRUE,"---",IF(VLOOKUP($A430,Sheet1!$B$3:$AH$1266,Sheet1!N$1+(Sheet1!$A$1-1)*10,FALSE)="---","---", (ROUND(VLOOKUP($A430,Sheet1!$B$3:$AH$1266,Sheet1!N$1+(Sheet1!$A$1-1)*10,FALSE),IF(VLOOKUP($A430,Sheet1!$B$3:$AH$1266,Sheet1!N$1+(Sheet1!$A$1-1)*10,FALSE)&gt;99999,-3,IF(VLOOKUP($A430,Sheet1!$B$3:$AH$1266,Sheet1!N$1+(Sheet1!$A$1-1)*10,FALSE)&gt;9999,-2,IF(VLOOKUP($A430,Sheet1!$B$3:$AH$1266,Sheet1!N$1+(Sheet1!$A$1-1)*10,FALSE)&gt;999,-1,0)))))))</f>
        <v>---</v>
      </c>
    </row>
    <row r="431" spans="1:30" ht="25.5" customHeight="1" x14ac:dyDescent="0.25">
      <c r="A431" s="133" t="s">
        <v>671</v>
      </c>
      <c r="B431" s="141" t="s">
        <v>672</v>
      </c>
      <c r="C431" s="133">
        <v>422639</v>
      </c>
      <c r="D431" s="133">
        <v>741230</v>
      </c>
      <c r="E431" s="67" t="s">
        <v>3007</v>
      </c>
      <c r="F431" s="135" t="s">
        <v>4405</v>
      </c>
      <c r="G431" s="118" t="s">
        <v>160</v>
      </c>
      <c r="H431" s="136">
        <v>47.5</v>
      </c>
      <c r="I431" s="119">
        <v>20378</v>
      </c>
      <c r="J431" s="137" t="s">
        <v>4405</v>
      </c>
      <c r="K431" s="118" t="s">
        <v>17</v>
      </c>
      <c r="L431" s="122">
        <v>3980</v>
      </c>
      <c r="M431" s="123">
        <v>83.8</v>
      </c>
      <c r="N431" s="118" t="s">
        <v>145</v>
      </c>
      <c r="O431" s="71">
        <f t="shared" si="12"/>
        <v>4.1982046444045267</v>
      </c>
      <c r="P431" s="71">
        <f>IF(O431&lt;&gt;"",VLOOKUP($A431,Sheet4!$A$2:$O$1309,14,FALSE)*100,"")</f>
        <v>1.3619510525784029</v>
      </c>
      <c r="Q431" s="71">
        <f>IF(P431&lt;&gt;"",VLOOKUP($A431,Sheet4!$A$2:$O$1309,15,FALSE)*100,"")</f>
        <v>12.568985504073316</v>
      </c>
      <c r="R431" s="73">
        <f t="shared" si="13"/>
        <v>25</v>
      </c>
      <c r="S431" s="63" t="s">
        <v>4362</v>
      </c>
      <c r="T431" s="63" t="str">
        <f>IF(ISNA(VLOOKUP(A431,Sheet1!B$3:C$1266,2,FALSE)=TRUE),"NC",VLOOKUP(A431,Sheet1!B$3:C$1266,2,FALSE))</f>
        <v>Rural</v>
      </c>
      <c r="U431" s="66">
        <f>IF(ISNA(VLOOKUP($A431,Sheet1!$B$3:$AH$1266,Sheet1!E$1+(Sheet1!$A$1-1)*10,FALSE))=TRUE,"---",IF(VLOOKUP($A431,Sheet1!$B$3:$AH$1266,Sheet1!E$1+(Sheet1!$A$1-1)*10,FALSE)="---","---", (ROUND(VLOOKUP($A431,Sheet1!$B$3:$AH$1266,Sheet1!E$1+(Sheet1!$A$1-1)*10,FALSE),IF(VLOOKUP($A431,Sheet1!$B$3:$AH$1266,Sheet1!E$1+(Sheet1!$A$1-1)*10,FALSE)&gt;99999,-3,IF(VLOOKUP($A431,Sheet1!$B$3:$AH$1266,Sheet1!E$1+(Sheet1!$A$1-1)*10,FALSE)&gt;9999,-2,IF(VLOOKUP($A431,Sheet1!$B$3:$AH$1266,Sheet1!E$1+(Sheet1!$A$1-1)*10,FALSE)&gt;999,-1,0)))))))</f>
        <v>965</v>
      </c>
      <c r="V431" s="66">
        <f>IF(ISNA(VLOOKUP($A431,Sheet1!$B$3:$AH$1266,Sheet1!F$1+(Sheet1!$A$1-1)*10,FALSE))=TRUE,"---",IF(VLOOKUP($A431,Sheet1!$B$3:$AH$1266,Sheet1!F$1+(Sheet1!$A$1-1)*10,FALSE)="---","---", (ROUND(VLOOKUP($A431,Sheet1!$B$3:$AH$1266,Sheet1!F$1+(Sheet1!$A$1-1)*10,FALSE),IF(VLOOKUP($A431,Sheet1!$B$3:$AH$1266,Sheet1!F$1+(Sheet1!$A$1-1)*10,FALSE)&gt;99999,-3,IF(VLOOKUP($A431,Sheet1!$B$3:$AH$1266,Sheet1!F$1+(Sheet1!$A$1-1)*10,FALSE)&gt;9999,-2,IF(VLOOKUP($A431,Sheet1!$B$3:$AH$1266,Sheet1!F$1+(Sheet1!$A$1-1)*10,FALSE)&gt;999,-1,0)))))))</f>
        <v>1160</v>
      </c>
      <c r="W431" s="66">
        <f>IF(ISNA(VLOOKUP($A431,Sheet1!$B$3:$AH$1266,Sheet1!G$1+(Sheet1!$A$1-1)*10,FALSE))=TRUE,"---",IF(VLOOKUP($A431,Sheet1!$B$3:$AH$1266,Sheet1!G$1+(Sheet1!$A$1-1)*10,FALSE)="---","---", (ROUND(VLOOKUP($A431,Sheet1!$B$3:$AH$1266,Sheet1!G$1+(Sheet1!$A$1-1)*10,FALSE),IF(VLOOKUP($A431,Sheet1!$B$3:$AH$1266,Sheet1!G$1+(Sheet1!$A$1-1)*10,FALSE)&gt;99999,-3,IF(VLOOKUP($A431,Sheet1!$B$3:$AH$1266,Sheet1!G$1+(Sheet1!$A$1-1)*10,FALSE)&gt;9999,-2,IF(VLOOKUP($A431,Sheet1!$B$3:$AH$1266,Sheet1!G$1+(Sheet1!$A$1-1)*10,FALSE)&gt;999,-1,0)))))))</f>
        <v>1430</v>
      </c>
      <c r="X431" s="66">
        <f>IF(ISNA(VLOOKUP($A431,Sheet1!$B$3:$AH$1266,Sheet1!H$1+(Sheet1!$A$1-1)*10,FALSE))=TRUE,"---",IF(VLOOKUP($A431,Sheet1!$B$3:$AH$1266,Sheet1!H$1+(Sheet1!$A$1-1)*10,FALSE)="---","---", (ROUND(VLOOKUP($A431,Sheet1!$B$3:$AH$1266,Sheet1!H$1+(Sheet1!$A$1-1)*10,FALSE),IF(VLOOKUP($A431,Sheet1!$B$3:$AH$1266,Sheet1!H$1+(Sheet1!$A$1-1)*10,FALSE)&gt;99999,-3,IF(VLOOKUP($A431,Sheet1!$B$3:$AH$1266,Sheet1!H$1+(Sheet1!$A$1-1)*10,FALSE)&gt;9999,-2,IF(VLOOKUP($A431,Sheet1!$B$3:$AH$1266,Sheet1!H$1+(Sheet1!$A$1-1)*10,FALSE)&gt;999,-1,0)))))))</f>
        <v>2260</v>
      </c>
      <c r="Y431" s="66">
        <f>IF(ISNA(VLOOKUP($A431,Sheet1!$B$3:$AH$1266,Sheet1!I$1+(Sheet1!$A$1-1)*10,FALSE))=TRUE,"---",IF(VLOOKUP($A431,Sheet1!$B$3:$AH$1266,Sheet1!I$1+(Sheet1!$A$1-1)*10,FALSE)="---","---", (ROUND(VLOOKUP($A431,Sheet1!$B$3:$AH$1266,Sheet1!I$1+(Sheet1!$A$1-1)*10,FALSE),IF(VLOOKUP($A431,Sheet1!$B$3:$AH$1266,Sheet1!I$1+(Sheet1!$A$1-1)*10,FALSE)&gt;99999,-3,IF(VLOOKUP($A431,Sheet1!$B$3:$AH$1266,Sheet1!I$1+(Sheet1!$A$1-1)*10,FALSE)&gt;9999,-2,IF(VLOOKUP($A431,Sheet1!$B$3:$AH$1266,Sheet1!I$1+(Sheet1!$A$1-1)*10,FALSE)&gt;999,-1,0)))))))</f>
        <v>2970</v>
      </c>
      <c r="Z431" s="66">
        <f>IF(ISNA(VLOOKUP($A431,Sheet1!$B$3:$AH$1266,Sheet1!J$1+(Sheet1!$A$1-1)*10,FALSE))=TRUE,"---",IF(VLOOKUP($A431,Sheet1!$B$3:$AH$1266,Sheet1!J$1+(Sheet1!$A$1-1)*10,FALSE)="---","---", (ROUND(VLOOKUP($A431,Sheet1!$B$3:$AH$1266,Sheet1!J$1+(Sheet1!$A$1-1)*10,FALSE),IF(VLOOKUP($A431,Sheet1!$B$3:$AH$1266,Sheet1!J$1+(Sheet1!$A$1-1)*10,FALSE)&gt;99999,-3,IF(VLOOKUP($A431,Sheet1!$B$3:$AH$1266,Sheet1!J$1+(Sheet1!$A$1-1)*10,FALSE)&gt;9999,-2,IF(VLOOKUP($A431,Sheet1!$B$3:$AH$1266,Sheet1!J$1+(Sheet1!$A$1-1)*10,FALSE)&gt;999,-1,0)))))))</f>
        <v>4020</v>
      </c>
      <c r="AA431" s="66">
        <f>IF(ISNA(VLOOKUP($A431,Sheet1!$B$3:$AH$1266,Sheet1!K$1+(Sheet1!$A$1-1)*10,FALSE))=TRUE,"---",IF(VLOOKUP($A431,Sheet1!$B$3:$AH$1266,Sheet1!K$1+(Sheet1!$A$1-1)*10,FALSE)="---","---", (ROUND(VLOOKUP($A431,Sheet1!$B$3:$AH$1266,Sheet1!K$1+(Sheet1!$A$1-1)*10,FALSE),IF(VLOOKUP($A431,Sheet1!$B$3:$AH$1266,Sheet1!K$1+(Sheet1!$A$1-1)*10,FALSE)&gt;99999,-3,IF(VLOOKUP($A431,Sheet1!$B$3:$AH$1266,Sheet1!K$1+(Sheet1!$A$1-1)*10,FALSE)&gt;9999,-2,IF(VLOOKUP($A431,Sheet1!$B$3:$AH$1266,Sheet1!K$1+(Sheet1!$A$1-1)*10,FALSE)&gt;999,-1,0)))))))</f>
        <v>4920</v>
      </c>
      <c r="AB431" s="66">
        <f>IF(ISNA(VLOOKUP($A431,Sheet1!$B$3:$AH$1266,Sheet1!L$1+(Sheet1!$A$1-1)*10,FALSE))=TRUE,"---",IF(VLOOKUP($A431,Sheet1!$B$3:$AH$1266,Sheet1!L$1+(Sheet1!$A$1-1)*10,FALSE)="---","---", (ROUND(VLOOKUP($A431,Sheet1!$B$3:$AH$1266,Sheet1!L$1+(Sheet1!$A$1-1)*10,FALSE),IF(VLOOKUP($A431,Sheet1!$B$3:$AH$1266,Sheet1!L$1+(Sheet1!$A$1-1)*10,FALSE)&gt;99999,-3,IF(VLOOKUP($A431,Sheet1!$B$3:$AH$1266,Sheet1!L$1+(Sheet1!$A$1-1)*10,FALSE)&gt;9999,-2,IF(VLOOKUP($A431,Sheet1!$B$3:$AH$1266,Sheet1!L$1+(Sheet1!$A$1-1)*10,FALSE)&gt;999,-1,0)))))))</f>
        <v>5910</v>
      </c>
      <c r="AC431" s="66">
        <f>IF(ISNA(VLOOKUP($A431,Sheet1!$B$3:$AH$1266,Sheet1!M$1+(Sheet1!$A$1-1)*10,FALSE))=TRUE,"---",IF(VLOOKUP($A431,Sheet1!$B$3:$AH$1266,Sheet1!M$1+(Sheet1!$A$1-1)*10,FALSE)="---","---", (ROUND(VLOOKUP($A431,Sheet1!$B$3:$AH$1266,Sheet1!M$1+(Sheet1!$A$1-1)*10,FALSE),IF(VLOOKUP($A431,Sheet1!$B$3:$AH$1266,Sheet1!M$1+(Sheet1!$A$1-1)*10,FALSE)&gt;99999,-3,IF(VLOOKUP($A431,Sheet1!$B$3:$AH$1266,Sheet1!M$1+(Sheet1!$A$1-1)*10,FALSE)&gt;9999,-2,IF(VLOOKUP($A431,Sheet1!$B$3:$AH$1266,Sheet1!M$1+(Sheet1!$A$1-1)*10,FALSE)&gt;999,-1,0)))))))</f>
        <v>7020</v>
      </c>
      <c r="AD431" s="66">
        <f>IF(ISNA(VLOOKUP($A431,Sheet1!$B$3:$AH$1266,Sheet1!N$1+(Sheet1!$A$1-1)*10,FALSE))=TRUE,"---",IF(VLOOKUP($A431,Sheet1!$B$3:$AH$1266,Sheet1!N$1+(Sheet1!$A$1-1)*10,FALSE)="---","---", (ROUND(VLOOKUP($A431,Sheet1!$B$3:$AH$1266,Sheet1!N$1+(Sheet1!$A$1-1)*10,FALSE),IF(VLOOKUP($A431,Sheet1!$B$3:$AH$1266,Sheet1!N$1+(Sheet1!$A$1-1)*10,FALSE)&gt;99999,-3,IF(VLOOKUP($A431,Sheet1!$B$3:$AH$1266,Sheet1!N$1+(Sheet1!$A$1-1)*10,FALSE)&gt;9999,-2,IF(VLOOKUP($A431,Sheet1!$B$3:$AH$1266,Sheet1!N$1+(Sheet1!$A$1-1)*10,FALSE)&gt;999,-1,0)))))))</f>
        <v>8670</v>
      </c>
    </row>
    <row r="432" spans="1:30" ht="25.5" customHeight="1" x14ac:dyDescent="0.25">
      <c r="A432" s="125" t="s">
        <v>673</v>
      </c>
      <c r="B432" s="126" t="s">
        <v>674</v>
      </c>
      <c r="C432" s="125">
        <v>422408</v>
      </c>
      <c r="D432" s="125">
        <v>740952</v>
      </c>
      <c r="E432" s="70" t="s">
        <v>3061</v>
      </c>
      <c r="F432" s="139" t="s">
        <v>4405</v>
      </c>
      <c r="G432" s="127" t="s">
        <v>160</v>
      </c>
      <c r="H432" s="128">
        <v>5.82</v>
      </c>
      <c r="I432" s="112">
        <v>20314</v>
      </c>
      <c r="J432" s="140" t="s">
        <v>4405</v>
      </c>
      <c r="K432" s="127" t="s">
        <v>17</v>
      </c>
      <c r="L432" s="115">
        <v>2860</v>
      </c>
      <c r="M432" s="116">
        <v>491</v>
      </c>
      <c r="N432" s="127" t="s">
        <v>462</v>
      </c>
      <c r="O432" s="68" t="str">
        <f t="shared" si="12"/>
        <v>&lt;0.2</v>
      </c>
      <c r="P432" s="68">
        <f>IF(O432&lt;&gt;"",VLOOKUP($A432,Sheet4!$A$2:$O$1309,14,FALSE)*100,"")</f>
        <v>0.9049433855732536</v>
      </c>
      <c r="Q432" s="68">
        <f>IF(P432&lt;&gt;"",VLOOKUP($A432,Sheet4!$A$2:$O$1309,15,FALSE)*100,"")</f>
        <v>8.5193634982044024</v>
      </c>
      <c r="R432" s="74" t="str">
        <f t="shared" si="13"/>
        <v>&gt;500</v>
      </c>
      <c r="S432" s="64" t="s">
        <v>4362</v>
      </c>
      <c r="T432" s="64" t="str">
        <f>IF(ISNA(VLOOKUP(A432,Sheet1!B$3:C$1266,2,FALSE)=TRUE),"NC",VLOOKUP(A432,Sheet1!B$3:C$1266,2,FALSE))</f>
        <v>Rural</v>
      </c>
      <c r="U432" s="65">
        <f>IF(ISNA(VLOOKUP($A432,Sheet1!$B$3:$AH$1266,Sheet1!E$1+(Sheet1!$A$1-1)*10,FALSE))=TRUE,"---",IF(VLOOKUP($A432,Sheet1!$B$3:$AH$1266,Sheet1!E$1+(Sheet1!$A$1-1)*10,FALSE)="---","---", (ROUND(VLOOKUP($A432,Sheet1!$B$3:$AH$1266,Sheet1!E$1+(Sheet1!$A$1-1)*10,FALSE),IF(VLOOKUP($A432,Sheet1!$B$3:$AH$1266,Sheet1!E$1+(Sheet1!$A$1-1)*10,FALSE)&gt;99999,-3,IF(VLOOKUP($A432,Sheet1!$B$3:$AH$1266,Sheet1!E$1+(Sheet1!$A$1-1)*10,FALSE)&gt;9999,-2,IF(VLOOKUP($A432,Sheet1!$B$3:$AH$1266,Sheet1!E$1+(Sheet1!$A$1-1)*10,FALSE)&gt;999,-1,0)))))))</f>
        <v>217</v>
      </c>
      <c r="V432" s="65">
        <f>IF(ISNA(VLOOKUP($A432,Sheet1!$B$3:$AH$1266,Sheet1!F$1+(Sheet1!$A$1-1)*10,FALSE))=TRUE,"---",IF(VLOOKUP($A432,Sheet1!$B$3:$AH$1266,Sheet1!F$1+(Sheet1!$A$1-1)*10,FALSE)="---","---", (ROUND(VLOOKUP($A432,Sheet1!$B$3:$AH$1266,Sheet1!F$1+(Sheet1!$A$1-1)*10,FALSE),IF(VLOOKUP($A432,Sheet1!$B$3:$AH$1266,Sheet1!F$1+(Sheet1!$A$1-1)*10,FALSE)&gt;99999,-3,IF(VLOOKUP($A432,Sheet1!$B$3:$AH$1266,Sheet1!F$1+(Sheet1!$A$1-1)*10,FALSE)&gt;9999,-2,IF(VLOOKUP($A432,Sheet1!$B$3:$AH$1266,Sheet1!F$1+(Sheet1!$A$1-1)*10,FALSE)&gt;999,-1,0)))))))</f>
        <v>273</v>
      </c>
      <c r="W432" s="65">
        <f>IF(ISNA(VLOOKUP($A432,Sheet1!$B$3:$AH$1266,Sheet1!G$1+(Sheet1!$A$1-1)*10,FALSE))=TRUE,"---",IF(VLOOKUP($A432,Sheet1!$B$3:$AH$1266,Sheet1!G$1+(Sheet1!$A$1-1)*10,FALSE)="---","---", (ROUND(VLOOKUP($A432,Sheet1!$B$3:$AH$1266,Sheet1!G$1+(Sheet1!$A$1-1)*10,FALSE),IF(VLOOKUP($A432,Sheet1!$B$3:$AH$1266,Sheet1!G$1+(Sheet1!$A$1-1)*10,FALSE)&gt;99999,-3,IF(VLOOKUP($A432,Sheet1!$B$3:$AH$1266,Sheet1!G$1+(Sheet1!$A$1-1)*10,FALSE)&gt;9999,-2,IF(VLOOKUP($A432,Sheet1!$B$3:$AH$1266,Sheet1!G$1+(Sheet1!$A$1-1)*10,FALSE)&gt;999,-1,0)))))))</f>
        <v>353</v>
      </c>
      <c r="X432" s="65">
        <f>IF(ISNA(VLOOKUP($A432,Sheet1!$B$3:$AH$1266,Sheet1!H$1+(Sheet1!$A$1-1)*10,FALSE))=TRUE,"---",IF(VLOOKUP($A432,Sheet1!$B$3:$AH$1266,Sheet1!H$1+(Sheet1!$A$1-1)*10,FALSE)="---","---", (ROUND(VLOOKUP($A432,Sheet1!$B$3:$AH$1266,Sheet1!H$1+(Sheet1!$A$1-1)*10,FALSE),IF(VLOOKUP($A432,Sheet1!$B$3:$AH$1266,Sheet1!H$1+(Sheet1!$A$1-1)*10,FALSE)&gt;99999,-3,IF(VLOOKUP($A432,Sheet1!$B$3:$AH$1266,Sheet1!H$1+(Sheet1!$A$1-1)*10,FALSE)&gt;9999,-2,IF(VLOOKUP($A432,Sheet1!$B$3:$AH$1266,Sheet1!H$1+(Sheet1!$A$1-1)*10,FALSE)&gt;999,-1,0)))))))</f>
        <v>605</v>
      </c>
      <c r="Y432" s="65">
        <f>IF(ISNA(VLOOKUP($A432,Sheet1!$B$3:$AH$1266,Sheet1!I$1+(Sheet1!$A$1-1)*10,FALSE))=TRUE,"---",IF(VLOOKUP($A432,Sheet1!$B$3:$AH$1266,Sheet1!I$1+(Sheet1!$A$1-1)*10,FALSE)="---","---", (ROUND(VLOOKUP($A432,Sheet1!$B$3:$AH$1266,Sheet1!I$1+(Sheet1!$A$1-1)*10,FALSE),IF(VLOOKUP($A432,Sheet1!$B$3:$AH$1266,Sheet1!I$1+(Sheet1!$A$1-1)*10,FALSE)&gt;99999,-3,IF(VLOOKUP($A432,Sheet1!$B$3:$AH$1266,Sheet1!I$1+(Sheet1!$A$1-1)*10,FALSE)&gt;9999,-2,IF(VLOOKUP($A432,Sheet1!$B$3:$AH$1266,Sheet1!I$1+(Sheet1!$A$1-1)*10,FALSE)&gt;999,-1,0)))))))</f>
        <v>818</v>
      </c>
      <c r="Z432" s="65">
        <f>IF(ISNA(VLOOKUP($A432,Sheet1!$B$3:$AH$1266,Sheet1!J$1+(Sheet1!$A$1-1)*10,FALSE))=TRUE,"---",IF(VLOOKUP($A432,Sheet1!$B$3:$AH$1266,Sheet1!J$1+(Sheet1!$A$1-1)*10,FALSE)="---","---", (ROUND(VLOOKUP($A432,Sheet1!$B$3:$AH$1266,Sheet1!J$1+(Sheet1!$A$1-1)*10,FALSE),IF(VLOOKUP($A432,Sheet1!$B$3:$AH$1266,Sheet1!J$1+(Sheet1!$A$1-1)*10,FALSE)&gt;99999,-3,IF(VLOOKUP($A432,Sheet1!$B$3:$AH$1266,Sheet1!J$1+(Sheet1!$A$1-1)*10,FALSE)&gt;9999,-2,IF(VLOOKUP($A432,Sheet1!$B$3:$AH$1266,Sheet1!J$1+(Sheet1!$A$1-1)*10,FALSE)&gt;999,-1,0)))))))</f>
        <v>1130</v>
      </c>
      <c r="AA432" s="65">
        <f>IF(ISNA(VLOOKUP($A432,Sheet1!$B$3:$AH$1266,Sheet1!K$1+(Sheet1!$A$1-1)*10,FALSE))=TRUE,"---",IF(VLOOKUP($A432,Sheet1!$B$3:$AH$1266,Sheet1!K$1+(Sheet1!$A$1-1)*10,FALSE)="---","---", (ROUND(VLOOKUP($A432,Sheet1!$B$3:$AH$1266,Sheet1!K$1+(Sheet1!$A$1-1)*10,FALSE),IF(VLOOKUP($A432,Sheet1!$B$3:$AH$1266,Sheet1!K$1+(Sheet1!$A$1-1)*10,FALSE)&gt;99999,-3,IF(VLOOKUP($A432,Sheet1!$B$3:$AH$1266,Sheet1!K$1+(Sheet1!$A$1-1)*10,FALSE)&gt;9999,-2,IF(VLOOKUP($A432,Sheet1!$B$3:$AH$1266,Sheet1!K$1+(Sheet1!$A$1-1)*10,FALSE)&gt;999,-1,0)))))))</f>
        <v>1400</v>
      </c>
      <c r="AB432" s="65">
        <f>IF(ISNA(VLOOKUP($A432,Sheet1!$B$3:$AH$1266,Sheet1!L$1+(Sheet1!$A$1-1)*10,FALSE))=TRUE,"---",IF(VLOOKUP($A432,Sheet1!$B$3:$AH$1266,Sheet1!L$1+(Sheet1!$A$1-1)*10,FALSE)="---","---", (ROUND(VLOOKUP($A432,Sheet1!$B$3:$AH$1266,Sheet1!L$1+(Sheet1!$A$1-1)*10,FALSE),IF(VLOOKUP($A432,Sheet1!$B$3:$AH$1266,Sheet1!L$1+(Sheet1!$A$1-1)*10,FALSE)&gt;99999,-3,IF(VLOOKUP($A432,Sheet1!$B$3:$AH$1266,Sheet1!L$1+(Sheet1!$A$1-1)*10,FALSE)&gt;9999,-2,IF(VLOOKUP($A432,Sheet1!$B$3:$AH$1266,Sheet1!L$1+(Sheet1!$A$1-1)*10,FALSE)&gt;999,-1,0)))))))</f>
        <v>1700</v>
      </c>
      <c r="AC432" s="65">
        <f>IF(ISNA(VLOOKUP($A432,Sheet1!$B$3:$AH$1266,Sheet1!M$1+(Sheet1!$A$1-1)*10,FALSE))=TRUE,"---",IF(VLOOKUP($A432,Sheet1!$B$3:$AH$1266,Sheet1!M$1+(Sheet1!$A$1-1)*10,FALSE)="---","---", (ROUND(VLOOKUP($A432,Sheet1!$B$3:$AH$1266,Sheet1!M$1+(Sheet1!$A$1-1)*10,FALSE),IF(VLOOKUP($A432,Sheet1!$B$3:$AH$1266,Sheet1!M$1+(Sheet1!$A$1-1)*10,FALSE)&gt;99999,-3,IF(VLOOKUP($A432,Sheet1!$B$3:$AH$1266,Sheet1!M$1+(Sheet1!$A$1-1)*10,FALSE)&gt;9999,-2,IF(VLOOKUP($A432,Sheet1!$B$3:$AH$1266,Sheet1!M$1+(Sheet1!$A$1-1)*10,FALSE)&gt;999,-1,0)))))))</f>
        <v>2040</v>
      </c>
      <c r="AD432" s="65">
        <f>IF(ISNA(VLOOKUP($A432,Sheet1!$B$3:$AH$1266,Sheet1!N$1+(Sheet1!$A$1-1)*10,FALSE))=TRUE,"---",IF(VLOOKUP($A432,Sheet1!$B$3:$AH$1266,Sheet1!N$1+(Sheet1!$A$1-1)*10,FALSE)="---","---", (ROUND(VLOOKUP($A432,Sheet1!$B$3:$AH$1266,Sheet1!N$1+(Sheet1!$A$1-1)*10,FALSE),IF(VLOOKUP($A432,Sheet1!$B$3:$AH$1266,Sheet1!N$1+(Sheet1!$A$1-1)*10,FALSE)&gt;99999,-3,IF(VLOOKUP($A432,Sheet1!$B$3:$AH$1266,Sheet1!N$1+(Sheet1!$A$1-1)*10,FALSE)&gt;9999,-2,IF(VLOOKUP($A432,Sheet1!$B$3:$AH$1266,Sheet1!N$1+(Sheet1!$A$1-1)*10,FALSE)&gt;999,-1,0)))))))</f>
        <v>2540</v>
      </c>
    </row>
    <row r="433" spans="1:30" ht="25.5" customHeight="1" x14ac:dyDescent="0.25">
      <c r="A433" s="304" t="s">
        <v>675</v>
      </c>
      <c r="B433" s="393" t="s">
        <v>676</v>
      </c>
      <c r="C433" s="304">
        <v>422419</v>
      </c>
      <c r="D433" s="304">
        <v>740905.6</v>
      </c>
      <c r="E433" s="305" t="s">
        <v>3061</v>
      </c>
      <c r="F433" s="117" t="s">
        <v>4580</v>
      </c>
      <c r="G433" s="118" t="s">
        <v>31</v>
      </c>
      <c r="H433" s="428">
        <v>95.8</v>
      </c>
      <c r="I433" s="119">
        <v>40783</v>
      </c>
      <c r="J433" s="174">
        <v>18</v>
      </c>
      <c r="K433" s="118" t="s">
        <v>49</v>
      </c>
      <c r="L433" s="122">
        <v>21000</v>
      </c>
      <c r="M433" s="123">
        <v>219</v>
      </c>
      <c r="N433" s="118" t="s">
        <v>17</v>
      </c>
      <c r="O433" s="71">
        <f t="shared" ref="O433:O496" si="14">IF(U433&lt;&gt;"---",IF(L433&lt;W433,"&gt;50",IF(AND(L433&gt;=W433,L433&lt;=X433),(W$8-(((LOG(L433)-LOG(W433))/((LOG(X433)-LOG(W433)))*(W$8-X$8)))),IF(AND(L433&gt;=X433,L433&lt;=Y433),(X$8-(((LOG(L433)-LOG(X433))/((LOG(Y433)-LOG(X433)))*(X$8-Y$8)))),IF(AND(L433&gt;=Y433,L433&lt;=Z433),(Y$8-(((LOG(L433)-LOG(Y433))/((LOG(Z433)-LOG(Y433)))*(Y$8-Z$8)))),IF(AND(L433&gt;=Z433,L433&lt;=AA433),(Z$8-(((LOG(L433)-LOG(Z433))/((LOG(AA433)-LOG(Z433)))*(Z$8-AA$8)))),IF(AND(L433&gt;=AA433,L433&lt;=AB433),(AA$8-(((LOG(L433)-LOG(AA433))/((LOG(AB433)-LOG(AA433)))*(AA$8-AB$8)))),IF(AND(L433&gt;=AB433,L433&lt;=AC433),(AB$8-(((LOG(L433)-LOG(AB433))/((LOG(AC433)-LOG(AB433)))*(AB$8-AC$8)))),IF(AND(L433&gt;=AC433,L433&lt;=AD433),(AC$8-(((LOG(L433)-LOG(AC433))/((LOG(AD433)-LOG(AC433)))*(AC$8-AD$8)))),IF(L433&gt;AD433*1.1,"&lt;0.2",0.2))))))))),"")</f>
        <v>0.44471438727267359</v>
      </c>
      <c r="P433" s="71">
        <f>IF(O433&lt;&gt;"",VLOOKUP($A433,Sheet4!$A$2:$O$1309,14,FALSE)*100,"")</f>
        <v>0.19841337470447584</v>
      </c>
      <c r="Q433" s="71">
        <f>IF(P433&lt;&gt;"",VLOOKUP($A433,Sheet4!$A$2:$O$1309,15,FALSE)*100,"")</f>
        <v>1.9265922437160077</v>
      </c>
      <c r="R433" s="73" t="str">
        <f t="shared" si="13"/>
        <v>&gt;200,  &lt;500</v>
      </c>
      <c r="S433" s="357" t="s">
        <v>4362</v>
      </c>
      <c r="T433" s="357" t="str">
        <f>IF(ISNA(VLOOKUP(A433,Sheet1!B$3:C$1266,2,FALSE)=TRUE),"NC",VLOOKUP(A433,Sheet1!B$3:C$1266,2,FALSE))</f>
        <v>Rural10</v>
      </c>
      <c r="U433" s="385">
        <f>IF(ISNA(VLOOKUP($A433,Sheet1!$B$3:$AH$1266,Sheet1!E$1+(Sheet1!$A$1-1)*10,FALSE))=TRUE,"---",IF(VLOOKUP($A433,Sheet1!$B$3:$AH$1266,Sheet1!E$1+(Sheet1!$A$1-1)*10,FALSE)="---","---", (ROUND(VLOOKUP($A433,Sheet1!$B$3:$AH$1266,Sheet1!E$1+(Sheet1!$A$1-1)*10,FALSE),IF(VLOOKUP($A433,Sheet1!$B$3:$AH$1266,Sheet1!E$1+(Sheet1!$A$1-1)*10,FALSE)&gt;99999,-3,IF(VLOOKUP($A433,Sheet1!$B$3:$AH$1266,Sheet1!E$1+(Sheet1!$A$1-1)*10,FALSE)&gt;9999,-2,IF(VLOOKUP($A433,Sheet1!$B$3:$AH$1266,Sheet1!E$1+(Sheet1!$A$1-1)*10,FALSE)&gt;999,-1,0)))))))</f>
        <v>2530</v>
      </c>
      <c r="V433" s="385">
        <f>IF(ISNA(VLOOKUP($A433,Sheet1!$B$3:$AH$1266,Sheet1!F$1+(Sheet1!$A$1-1)*10,FALSE))=TRUE,"---",IF(VLOOKUP($A433,Sheet1!$B$3:$AH$1266,Sheet1!F$1+(Sheet1!$A$1-1)*10,FALSE)="---","---", (ROUND(VLOOKUP($A433,Sheet1!$B$3:$AH$1266,Sheet1!F$1+(Sheet1!$A$1-1)*10,FALSE),IF(VLOOKUP($A433,Sheet1!$B$3:$AH$1266,Sheet1!F$1+(Sheet1!$A$1-1)*10,FALSE)&gt;99999,-3,IF(VLOOKUP($A433,Sheet1!$B$3:$AH$1266,Sheet1!F$1+(Sheet1!$A$1-1)*10,FALSE)&gt;9999,-2,IF(VLOOKUP($A433,Sheet1!$B$3:$AH$1266,Sheet1!F$1+(Sheet1!$A$1-1)*10,FALSE)&gt;999,-1,0)))))))</f>
        <v>3280</v>
      </c>
      <c r="W433" s="385">
        <f>IF(ISNA(VLOOKUP($A433,Sheet1!$B$3:$AH$1266,Sheet1!G$1+(Sheet1!$A$1-1)*10,FALSE))=TRUE,"---",IF(VLOOKUP($A433,Sheet1!$B$3:$AH$1266,Sheet1!G$1+(Sheet1!$A$1-1)*10,FALSE)="---","---", (ROUND(VLOOKUP($A433,Sheet1!$B$3:$AH$1266,Sheet1!G$1+(Sheet1!$A$1-1)*10,FALSE),IF(VLOOKUP($A433,Sheet1!$B$3:$AH$1266,Sheet1!G$1+(Sheet1!$A$1-1)*10,FALSE)&gt;99999,-3,IF(VLOOKUP($A433,Sheet1!$B$3:$AH$1266,Sheet1!G$1+(Sheet1!$A$1-1)*10,FALSE)&gt;9999,-2,IF(VLOOKUP($A433,Sheet1!$B$3:$AH$1266,Sheet1!G$1+(Sheet1!$A$1-1)*10,FALSE)&gt;999,-1,0)))))))</f>
        <v>4300</v>
      </c>
      <c r="X433" s="385">
        <f>IF(ISNA(VLOOKUP($A433,Sheet1!$B$3:$AH$1266,Sheet1!H$1+(Sheet1!$A$1-1)*10,FALSE))=TRUE,"---",IF(VLOOKUP($A433,Sheet1!$B$3:$AH$1266,Sheet1!H$1+(Sheet1!$A$1-1)*10,FALSE)="---","---", (ROUND(VLOOKUP($A433,Sheet1!$B$3:$AH$1266,Sheet1!H$1+(Sheet1!$A$1-1)*10,FALSE),IF(VLOOKUP($A433,Sheet1!$B$3:$AH$1266,Sheet1!H$1+(Sheet1!$A$1-1)*10,FALSE)&gt;99999,-3,IF(VLOOKUP($A433,Sheet1!$B$3:$AH$1266,Sheet1!H$1+(Sheet1!$A$1-1)*10,FALSE)&gt;9999,-2,IF(VLOOKUP($A433,Sheet1!$B$3:$AH$1266,Sheet1!H$1+(Sheet1!$A$1-1)*10,FALSE)&gt;999,-1,0)))))))</f>
        <v>7210</v>
      </c>
      <c r="Y433" s="385">
        <f>IF(ISNA(VLOOKUP($A433,Sheet1!$B$3:$AH$1266,Sheet1!I$1+(Sheet1!$A$1-1)*10,FALSE))=TRUE,"---",IF(VLOOKUP($A433,Sheet1!$B$3:$AH$1266,Sheet1!I$1+(Sheet1!$A$1-1)*10,FALSE)="---","---", (ROUND(VLOOKUP($A433,Sheet1!$B$3:$AH$1266,Sheet1!I$1+(Sheet1!$A$1-1)*10,FALSE),IF(VLOOKUP($A433,Sheet1!$B$3:$AH$1266,Sheet1!I$1+(Sheet1!$A$1-1)*10,FALSE)&gt;99999,-3,IF(VLOOKUP($A433,Sheet1!$B$3:$AH$1266,Sheet1!I$1+(Sheet1!$A$1-1)*10,FALSE)&gt;9999,-2,IF(VLOOKUP($A433,Sheet1!$B$3:$AH$1266,Sheet1!I$1+(Sheet1!$A$1-1)*10,FALSE)&gt;999,-1,0)))))))</f>
        <v>9390</v>
      </c>
      <c r="Z433" s="385">
        <f>IF(ISNA(VLOOKUP($A433,Sheet1!$B$3:$AH$1266,Sheet1!J$1+(Sheet1!$A$1-1)*10,FALSE))=TRUE,"---",IF(VLOOKUP($A433,Sheet1!$B$3:$AH$1266,Sheet1!J$1+(Sheet1!$A$1-1)*10,FALSE)="---","---", (ROUND(VLOOKUP($A433,Sheet1!$B$3:$AH$1266,Sheet1!J$1+(Sheet1!$A$1-1)*10,FALSE),IF(VLOOKUP($A433,Sheet1!$B$3:$AH$1266,Sheet1!J$1+(Sheet1!$A$1-1)*10,FALSE)&gt;99999,-3,IF(VLOOKUP($A433,Sheet1!$B$3:$AH$1266,Sheet1!J$1+(Sheet1!$A$1-1)*10,FALSE)&gt;9999,-2,IF(VLOOKUP($A433,Sheet1!$B$3:$AH$1266,Sheet1!J$1+(Sheet1!$A$1-1)*10,FALSE)&gt;999,-1,0)))))))</f>
        <v>12400</v>
      </c>
      <c r="AA433" s="385">
        <f>IF(ISNA(VLOOKUP($A433,Sheet1!$B$3:$AH$1266,Sheet1!K$1+(Sheet1!$A$1-1)*10,FALSE))=TRUE,"---",IF(VLOOKUP($A433,Sheet1!$B$3:$AH$1266,Sheet1!K$1+(Sheet1!$A$1-1)*10,FALSE)="---","---", (ROUND(VLOOKUP($A433,Sheet1!$B$3:$AH$1266,Sheet1!K$1+(Sheet1!$A$1-1)*10,FALSE),IF(VLOOKUP($A433,Sheet1!$B$3:$AH$1266,Sheet1!K$1+(Sheet1!$A$1-1)*10,FALSE)&gt;99999,-3,IF(VLOOKUP($A433,Sheet1!$B$3:$AH$1266,Sheet1!K$1+(Sheet1!$A$1-1)*10,FALSE)&gt;9999,-2,IF(VLOOKUP($A433,Sheet1!$B$3:$AH$1266,Sheet1!K$1+(Sheet1!$A$1-1)*10,FALSE)&gt;999,-1,0)))))))</f>
        <v>14900</v>
      </c>
      <c r="AB433" s="385">
        <f>IF(ISNA(VLOOKUP($A433,Sheet1!$B$3:$AH$1266,Sheet1!L$1+(Sheet1!$A$1-1)*10,FALSE))=TRUE,"---",IF(VLOOKUP($A433,Sheet1!$B$3:$AH$1266,Sheet1!L$1+(Sheet1!$A$1-1)*10,FALSE)="---","---", (ROUND(VLOOKUP($A433,Sheet1!$B$3:$AH$1266,Sheet1!L$1+(Sheet1!$A$1-1)*10,FALSE),IF(VLOOKUP($A433,Sheet1!$B$3:$AH$1266,Sheet1!L$1+(Sheet1!$A$1-1)*10,FALSE)&gt;99999,-3,IF(VLOOKUP($A433,Sheet1!$B$3:$AH$1266,Sheet1!L$1+(Sheet1!$A$1-1)*10,FALSE)&gt;9999,-2,IF(VLOOKUP($A433,Sheet1!$B$3:$AH$1266,Sheet1!L$1+(Sheet1!$A$1-1)*10,FALSE)&gt;999,-1,0)))))))</f>
        <v>17500</v>
      </c>
      <c r="AC433" s="385">
        <f>IF(ISNA(VLOOKUP($A433,Sheet1!$B$3:$AH$1266,Sheet1!M$1+(Sheet1!$A$1-1)*10,FALSE))=TRUE,"---",IF(VLOOKUP($A433,Sheet1!$B$3:$AH$1266,Sheet1!M$1+(Sheet1!$A$1-1)*10,FALSE)="---","---", (ROUND(VLOOKUP($A433,Sheet1!$B$3:$AH$1266,Sheet1!M$1+(Sheet1!$A$1-1)*10,FALSE),IF(VLOOKUP($A433,Sheet1!$B$3:$AH$1266,Sheet1!M$1+(Sheet1!$A$1-1)*10,FALSE)&gt;99999,-3,IF(VLOOKUP($A433,Sheet1!$B$3:$AH$1266,Sheet1!M$1+(Sheet1!$A$1-1)*10,FALSE)&gt;9999,-2,IF(VLOOKUP($A433,Sheet1!$B$3:$AH$1266,Sheet1!M$1+(Sheet1!$A$1-1)*10,FALSE)&gt;999,-1,0)))))))</f>
        <v>20300</v>
      </c>
      <c r="AD433" s="385">
        <f>IF(ISNA(VLOOKUP($A433,Sheet1!$B$3:$AH$1266,Sheet1!N$1+(Sheet1!$A$1-1)*10,FALSE))=TRUE,"---",IF(VLOOKUP($A433,Sheet1!$B$3:$AH$1266,Sheet1!N$1+(Sheet1!$A$1-1)*10,FALSE)="---","---", (ROUND(VLOOKUP($A433,Sheet1!$B$3:$AH$1266,Sheet1!N$1+(Sheet1!$A$1-1)*10,FALSE),IF(VLOOKUP($A433,Sheet1!$B$3:$AH$1266,Sheet1!N$1+(Sheet1!$A$1-1)*10,FALSE)&gt;99999,-3,IF(VLOOKUP($A433,Sheet1!$B$3:$AH$1266,Sheet1!N$1+(Sheet1!$A$1-1)*10,FALSE)&gt;9999,-2,IF(VLOOKUP($A433,Sheet1!$B$3:$AH$1266,Sheet1!N$1+(Sheet1!$A$1-1)*10,FALSE)&gt;999,-1,0)))))))</f>
        <v>24400</v>
      </c>
    </row>
    <row r="434" spans="1:30" ht="25.5" customHeight="1" x14ac:dyDescent="0.25">
      <c r="A434" s="304"/>
      <c r="B434" s="346"/>
      <c r="C434" s="304"/>
      <c r="D434" s="304"/>
      <c r="E434" s="305" t="e">
        <v>#N/A</v>
      </c>
      <c r="F434" s="117" t="s">
        <v>4415</v>
      </c>
      <c r="G434" s="118" t="s">
        <v>286</v>
      </c>
      <c r="H434" s="428"/>
      <c r="I434" s="119">
        <v>29301</v>
      </c>
      <c r="J434" s="174">
        <v>14.1</v>
      </c>
      <c r="K434" s="118" t="s">
        <v>24</v>
      </c>
      <c r="L434" s="122">
        <v>12500</v>
      </c>
      <c r="M434" s="123">
        <v>130</v>
      </c>
      <c r="N434" s="118" t="s">
        <v>24</v>
      </c>
      <c r="O434" s="71" t="s">
        <v>4405</v>
      </c>
      <c r="P434" s="71" t="s">
        <v>4405</v>
      </c>
      <c r="Q434" s="71" t="s">
        <v>4405</v>
      </c>
      <c r="R434" s="73" t="s">
        <v>4405</v>
      </c>
      <c r="S434" s="357" t="e">
        <v>#N/A</v>
      </c>
      <c r="T434" s="357" t="str">
        <f>IF(ISNA(VLOOKUP(A434,Sheet1!B$3:C$1266,2,FALSE)=TRUE),"ND",VLOOKUP(A434,Sheet1!B$3:C$1266,2,FALSE))</f>
        <v>ND</v>
      </c>
      <c r="U434" s="385" t="str">
        <f>IF(ISNA(VLOOKUP($A434,Sheet1!$B$3:$AH$1266,Sheet1!E$1+(Sheet1!$A$1-1)*10,FALSE))=TRUE,"---",IF(VLOOKUP($A434,Sheet1!$B$3:$AH$1266,Sheet1!E$1+(Sheet1!$A$1-1)*10,FALSE)="---","---", (ROUND(VLOOKUP($A434,Sheet1!$B$3:$AH$1266,Sheet1!E$1+(Sheet1!$A$1-1)*10,FALSE),IF(VLOOKUP($A434,Sheet1!$B$3:$AH$1266,Sheet1!E$1+(Sheet1!$A$1-1)*10,FALSE)&gt;99999,-3,IF(VLOOKUP($A434,Sheet1!$B$3:$AH$1266,Sheet1!E$1+(Sheet1!$A$1-1)*10,FALSE)&gt;9999,-2,IF(VLOOKUP($A434,Sheet1!$B$3:$AH$1266,Sheet1!E$1+(Sheet1!$A$1-1)*10,FALSE)&gt;999,-1,0)))))))</f>
        <v>---</v>
      </c>
      <c r="V434" s="385" t="str">
        <f>IF(ISNA(VLOOKUP($A434,Sheet1!$B$3:$AH$1266,Sheet1!F$1+(Sheet1!$A$1-1)*10,FALSE))=TRUE,"---",IF(VLOOKUP($A434,Sheet1!$B$3:$AH$1266,Sheet1!F$1+(Sheet1!$A$1-1)*10,FALSE)="---","---", (ROUND(VLOOKUP($A434,Sheet1!$B$3:$AH$1266,Sheet1!F$1+(Sheet1!$A$1-1)*10,FALSE),IF(VLOOKUP($A434,Sheet1!$B$3:$AH$1266,Sheet1!F$1+(Sheet1!$A$1-1)*10,FALSE)&gt;99999,-3,IF(VLOOKUP($A434,Sheet1!$B$3:$AH$1266,Sheet1!F$1+(Sheet1!$A$1-1)*10,FALSE)&gt;9999,-2,IF(VLOOKUP($A434,Sheet1!$B$3:$AH$1266,Sheet1!F$1+(Sheet1!$A$1-1)*10,FALSE)&gt;999,-1,0)))))))</f>
        <v>---</v>
      </c>
      <c r="W434" s="385" t="str">
        <f>IF(ISNA(VLOOKUP($A434,Sheet1!$B$3:$AH$1266,Sheet1!G$1+(Sheet1!$A$1-1)*10,FALSE))=TRUE,"---",IF(VLOOKUP($A434,Sheet1!$B$3:$AH$1266,Sheet1!G$1+(Sheet1!$A$1-1)*10,FALSE)="---","---", (ROUND(VLOOKUP($A434,Sheet1!$B$3:$AH$1266,Sheet1!G$1+(Sheet1!$A$1-1)*10,FALSE),IF(VLOOKUP($A434,Sheet1!$B$3:$AH$1266,Sheet1!G$1+(Sheet1!$A$1-1)*10,FALSE)&gt;99999,-3,IF(VLOOKUP($A434,Sheet1!$B$3:$AH$1266,Sheet1!G$1+(Sheet1!$A$1-1)*10,FALSE)&gt;9999,-2,IF(VLOOKUP($A434,Sheet1!$B$3:$AH$1266,Sheet1!G$1+(Sheet1!$A$1-1)*10,FALSE)&gt;999,-1,0)))))))</f>
        <v>---</v>
      </c>
      <c r="X434" s="385" t="str">
        <f>IF(ISNA(VLOOKUP($A434,Sheet1!$B$3:$AH$1266,Sheet1!H$1+(Sheet1!$A$1-1)*10,FALSE))=TRUE,"---",IF(VLOOKUP($A434,Sheet1!$B$3:$AH$1266,Sheet1!H$1+(Sheet1!$A$1-1)*10,FALSE)="---","---", (ROUND(VLOOKUP($A434,Sheet1!$B$3:$AH$1266,Sheet1!H$1+(Sheet1!$A$1-1)*10,FALSE),IF(VLOOKUP($A434,Sheet1!$B$3:$AH$1266,Sheet1!H$1+(Sheet1!$A$1-1)*10,FALSE)&gt;99999,-3,IF(VLOOKUP($A434,Sheet1!$B$3:$AH$1266,Sheet1!H$1+(Sheet1!$A$1-1)*10,FALSE)&gt;9999,-2,IF(VLOOKUP($A434,Sheet1!$B$3:$AH$1266,Sheet1!H$1+(Sheet1!$A$1-1)*10,FALSE)&gt;999,-1,0)))))))</f>
        <v>---</v>
      </c>
      <c r="Y434" s="385" t="str">
        <f>IF(ISNA(VLOOKUP($A434,Sheet1!$B$3:$AH$1266,Sheet1!I$1+(Sheet1!$A$1-1)*10,FALSE))=TRUE,"---",IF(VLOOKUP($A434,Sheet1!$B$3:$AH$1266,Sheet1!I$1+(Sheet1!$A$1-1)*10,FALSE)="---","---", (ROUND(VLOOKUP($A434,Sheet1!$B$3:$AH$1266,Sheet1!I$1+(Sheet1!$A$1-1)*10,FALSE),IF(VLOOKUP($A434,Sheet1!$B$3:$AH$1266,Sheet1!I$1+(Sheet1!$A$1-1)*10,FALSE)&gt;99999,-3,IF(VLOOKUP($A434,Sheet1!$B$3:$AH$1266,Sheet1!I$1+(Sheet1!$A$1-1)*10,FALSE)&gt;9999,-2,IF(VLOOKUP($A434,Sheet1!$B$3:$AH$1266,Sheet1!I$1+(Sheet1!$A$1-1)*10,FALSE)&gt;999,-1,0)))))))</f>
        <v>---</v>
      </c>
      <c r="Z434" s="385" t="str">
        <f>IF(ISNA(VLOOKUP($A434,Sheet1!$B$3:$AH$1266,Sheet1!J$1+(Sheet1!$A$1-1)*10,FALSE))=TRUE,"---",IF(VLOOKUP($A434,Sheet1!$B$3:$AH$1266,Sheet1!J$1+(Sheet1!$A$1-1)*10,FALSE)="---","---", (ROUND(VLOOKUP($A434,Sheet1!$B$3:$AH$1266,Sheet1!J$1+(Sheet1!$A$1-1)*10,FALSE),IF(VLOOKUP($A434,Sheet1!$B$3:$AH$1266,Sheet1!J$1+(Sheet1!$A$1-1)*10,FALSE)&gt;99999,-3,IF(VLOOKUP($A434,Sheet1!$B$3:$AH$1266,Sheet1!J$1+(Sheet1!$A$1-1)*10,FALSE)&gt;9999,-2,IF(VLOOKUP($A434,Sheet1!$B$3:$AH$1266,Sheet1!J$1+(Sheet1!$A$1-1)*10,FALSE)&gt;999,-1,0)))))))</f>
        <v>---</v>
      </c>
      <c r="AA434" s="385" t="str">
        <f>IF(ISNA(VLOOKUP($A434,Sheet1!$B$3:$AH$1266,Sheet1!K$1+(Sheet1!$A$1-1)*10,FALSE))=TRUE,"---",IF(VLOOKUP($A434,Sheet1!$B$3:$AH$1266,Sheet1!K$1+(Sheet1!$A$1-1)*10,FALSE)="---","---", (ROUND(VLOOKUP($A434,Sheet1!$B$3:$AH$1266,Sheet1!K$1+(Sheet1!$A$1-1)*10,FALSE),IF(VLOOKUP($A434,Sheet1!$B$3:$AH$1266,Sheet1!K$1+(Sheet1!$A$1-1)*10,FALSE)&gt;99999,-3,IF(VLOOKUP($A434,Sheet1!$B$3:$AH$1266,Sheet1!K$1+(Sheet1!$A$1-1)*10,FALSE)&gt;9999,-2,IF(VLOOKUP($A434,Sheet1!$B$3:$AH$1266,Sheet1!K$1+(Sheet1!$A$1-1)*10,FALSE)&gt;999,-1,0)))))))</f>
        <v>---</v>
      </c>
      <c r="AB434" s="385" t="str">
        <f>IF(ISNA(VLOOKUP($A434,Sheet1!$B$3:$AH$1266,Sheet1!L$1+(Sheet1!$A$1-1)*10,FALSE))=TRUE,"---",IF(VLOOKUP($A434,Sheet1!$B$3:$AH$1266,Sheet1!L$1+(Sheet1!$A$1-1)*10,FALSE)="---","---", (ROUND(VLOOKUP($A434,Sheet1!$B$3:$AH$1266,Sheet1!L$1+(Sheet1!$A$1-1)*10,FALSE),IF(VLOOKUP($A434,Sheet1!$B$3:$AH$1266,Sheet1!L$1+(Sheet1!$A$1-1)*10,FALSE)&gt;99999,-3,IF(VLOOKUP($A434,Sheet1!$B$3:$AH$1266,Sheet1!L$1+(Sheet1!$A$1-1)*10,FALSE)&gt;9999,-2,IF(VLOOKUP($A434,Sheet1!$B$3:$AH$1266,Sheet1!L$1+(Sheet1!$A$1-1)*10,FALSE)&gt;999,-1,0)))))))</f>
        <v>---</v>
      </c>
      <c r="AC434" s="385" t="str">
        <f>IF(ISNA(VLOOKUP($A434,Sheet1!$B$3:$AH$1266,Sheet1!M$1+(Sheet1!$A$1-1)*10,FALSE))=TRUE,"---",IF(VLOOKUP($A434,Sheet1!$B$3:$AH$1266,Sheet1!M$1+(Sheet1!$A$1-1)*10,FALSE)="---","---", (ROUND(VLOOKUP($A434,Sheet1!$B$3:$AH$1266,Sheet1!M$1+(Sheet1!$A$1-1)*10,FALSE),IF(VLOOKUP($A434,Sheet1!$B$3:$AH$1266,Sheet1!M$1+(Sheet1!$A$1-1)*10,FALSE)&gt;99999,-3,IF(VLOOKUP($A434,Sheet1!$B$3:$AH$1266,Sheet1!M$1+(Sheet1!$A$1-1)*10,FALSE)&gt;9999,-2,IF(VLOOKUP($A434,Sheet1!$B$3:$AH$1266,Sheet1!M$1+(Sheet1!$A$1-1)*10,FALSE)&gt;999,-1,0)))))))</f>
        <v>---</v>
      </c>
      <c r="AD434" s="385" t="str">
        <f>IF(ISNA(VLOOKUP($A434,Sheet1!$B$3:$AH$1266,Sheet1!N$1+(Sheet1!$A$1-1)*10,FALSE))=TRUE,"---",IF(VLOOKUP($A434,Sheet1!$B$3:$AH$1266,Sheet1!N$1+(Sheet1!$A$1-1)*10,FALSE)="---","---", (ROUND(VLOOKUP($A434,Sheet1!$B$3:$AH$1266,Sheet1!N$1+(Sheet1!$A$1-1)*10,FALSE),IF(VLOOKUP($A434,Sheet1!$B$3:$AH$1266,Sheet1!N$1+(Sheet1!$A$1-1)*10,FALSE)&gt;99999,-3,IF(VLOOKUP($A434,Sheet1!$B$3:$AH$1266,Sheet1!N$1+(Sheet1!$A$1-1)*10,FALSE)&gt;9999,-2,IF(VLOOKUP($A434,Sheet1!$B$3:$AH$1266,Sheet1!N$1+(Sheet1!$A$1-1)*10,FALSE)&gt;999,-1,0)))))))</f>
        <v>---</v>
      </c>
    </row>
    <row r="435" spans="1:30" ht="25.5" customHeight="1" x14ac:dyDescent="0.25">
      <c r="A435" s="125" t="s">
        <v>677</v>
      </c>
      <c r="B435" s="126" t="s">
        <v>678</v>
      </c>
      <c r="C435" s="125">
        <v>422607</v>
      </c>
      <c r="D435" s="125">
        <v>740722</v>
      </c>
      <c r="E435" s="70" t="s">
        <v>3007</v>
      </c>
      <c r="F435" s="139" t="s">
        <v>4405</v>
      </c>
      <c r="G435" s="127" t="s">
        <v>160</v>
      </c>
      <c r="H435" s="128">
        <v>12.8</v>
      </c>
      <c r="I435" s="112">
        <v>20378</v>
      </c>
      <c r="J435" s="140" t="s">
        <v>4405</v>
      </c>
      <c r="K435" s="127" t="s">
        <v>17</v>
      </c>
      <c r="L435" s="115">
        <v>1710</v>
      </c>
      <c r="M435" s="116">
        <v>134</v>
      </c>
      <c r="N435" s="127" t="s">
        <v>199</v>
      </c>
      <c r="O435" s="68">
        <f t="shared" si="14"/>
        <v>0.95198258263135616</v>
      </c>
      <c r="P435" s="68">
        <f>IF(O435&lt;&gt;"",VLOOKUP($A435,Sheet4!$A$2:$O$1309,14,FALSE)*100,"")</f>
        <v>1.0290066772482787</v>
      </c>
      <c r="Q435" s="68">
        <f>IF(P435&lt;&gt;"",VLOOKUP($A435,Sheet4!$A$2:$O$1309,15,FALSE)*100,"")</f>
        <v>9.6350337345287969</v>
      </c>
      <c r="R435" s="74" t="str">
        <f t="shared" si="13"/>
        <v>100</v>
      </c>
      <c r="S435" s="64" t="s">
        <v>4362</v>
      </c>
      <c r="T435" s="64" t="str">
        <f>IF(ISNA(VLOOKUP(A435,Sheet1!B$3:C$1266,2,FALSE)=TRUE),"NC",VLOOKUP(A435,Sheet1!B$3:C$1266,2,FALSE))</f>
        <v>Rural</v>
      </c>
      <c r="U435" s="65">
        <f>IF(ISNA(VLOOKUP($A435,Sheet1!$B$3:$AH$1266,Sheet1!E$1+(Sheet1!$A$1-1)*10,FALSE))=TRUE,"---",IF(VLOOKUP($A435,Sheet1!$B$3:$AH$1266,Sheet1!E$1+(Sheet1!$A$1-1)*10,FALSE)="---","---", (ROUND(VLOOKUP($A435,Sheet1!$B$3:$AH$1266,Sheet1!E$1+(Sheet1!$A$1-1)*10,FALSE),IF(VLOOKUP($A435,Sheet1!$B$3:$AH$1266,Sheet1!E$1+(Sheet1!$A$1-1)*10,FALSE)&gt;99999,-3,IF(VLOOKUP($A435,Sheet1!$B$3:$AH$1266,Sheet1!E$1+(Sheet1!$A$1-1)*10,FALSE)&gt;9999,-2,IF(VLOOKUP($A435,Sheet1!$B$3:$AH$1266,Sheet1!E$1+(Sheet1!$A$1-1)*10,FALSE)&gt;999,-1,0)))))))</f>
        <v>227</v>
      </c>
      <c r="V435" s="65">
        <f>IF(ISNA(VLOOKUP($A435,Sheet1!$B$3:$AH$1266,Sheet1!F$1+(Sheet1!$A$1-1)*10,FALSE))=TRUE,"---",IF(VLOOKUP($A435,Sheet1!$B$3:$AH$1266,Sheet1!F$1+(Sheet1!$A$1-1)*10,FALSE)="---","---", (ROUND(VLOOKUP($A435,Sheet1!$B$3:$AH$1266,Sheet1!F$1+(Sheet1!$A$1-1)*10,FALSE),IF(VLOOKUP($A435,Sheet1!$B$3:$AH$1266,Sheet1!F$1+(Sheet1!$A$1-1)*10,FALSE)&gt;99999,-3,IF(VLOOKUP($A435,Sheet1!$B$3:$AH$1266,Sheet1!F$1+(Sheet1!$A$1-1)*10,FALSE)&gt;9999,-2,IF(VLOOKUP($A435,Sheet1!$B$3:$AH$1266,Sheet1!F$1+(Sheet1!$A$1-1)*10,FALSE)&gt;999,-1,0)))))))</f>
        <v>280</v>
      </c>
      <c r="W435" s="65">
        <f>IF(ISNA(VLOOKUP($A435,Sheet1!$B$3:$AH$1266,Sheet1!G$1+(Sheet1!$A$1-1)*10,FALSE))=TRUE,"---",IF(VLOOKUP($A435,Sheet1!$B$3:$AH$1266,Sheet1!G$1+(Sheet1!$A$1-1)*10,FALSE)="---","---", (ROUND(VLOOKUP($A435,Sheet1!$B$3:$AH$1266,Sheet1!G$1+(Sheet1!$A$1-1)*10,FALSE),IF(VLOOKUP($A435,Sheet1!$B$3:$AH$1266,Sheet1!G$1+(Sheet1!$A$1-1)*10,FALSE)&gt;99999,-3,IF(VLOOKUP($A435,Sheet1!$B$3:$AH$1266,Sheet1!G$1+(Sheet1!$A$1-1)*10,FALSE)&gt;9999,-2,IF(VLOOKUP($A435,Sheet1!$B$3:$AH$1266,Sheet1!G$1+(Sheet1!$A$1-1)*10,FALSE)&gt;999,-1,0)))))))</f>
        <v>355</v>
      </c>
      <c r="X435" s="65">
        <f>IF(ISNA(VLOOKUP($A435,Sheet1!$B$3:$AH$1266,Sheet1!H$1+(Sheet1!$A$1-1)*10,FALSE))=TRUE,"---",IF(VLOOKUP($A435,Sheet1!$B$3:$AH$1266,Sheet1!H$1+(Sheet1!$A$1-1)*10,FALSE)="---","---", (ROUND(VLOOKUP($A435,Sheet1!$B$3:$AH$1266,Sheet1!H$1+(Sheet1!$A$1-1)*10,FALSE),IF(VLOOKUP($A435,Sheet1!$B$3:$AH$1266,Sheet1!H$1+(Sheet1!$A$1-1)*10,FALSE)&gt;99999,-3,IF(VLOOKUP($A435,Sheet1!$B$3:$AH$1266,Sheet1!H$1+(Sheet1!$A$1-1)*10,FALSE)&gt;9999,-2,IF(VLOOKUP($A435,Sheet1!$B$3:$AH$1266,Sheet1!H$1+(Sheet1!$A$1-1)*10,FALSE)&gt;999,-1,0)))))))</f>
        <v>591</v>
      </c>
      <c r="Y435" s="65">
        <f>IF(ISNA(VLOOKUP($A435,Sheet1!$B$3:$AH$1266,Sheet1!I$1+(Sheet1!$A$1-1)*10,FALSE))=TRUE,"---",IF(VLOOKUP($A435,Sheet1!$B$3:$AH$1266,Sheet1!I$1+(Sheet1!$A$1-1)*10,FALSE)="---","---", (ROUND(VLOOKUP($A435,Sheet1!$B$3:$AH$1266,Sheet1!I$1+(Sheet1!$A$1-1)*10,FALSE),IF(VLOOKUP($A435,Sheet1!$B$3:$AH$1266,Sheet1!I$1+(Sheet1!$A$1-1)*10,FALSE)&gt;99999,-3,IF(VLOOKUP($A435,Sheet1!$B$3:$AH$1266,Sheet1!I$1+(Sheet1!$A$1-1)*10,FALSE)&gt;9999,-2,IF(VLOOKUP($A435,Sheet1!$B$3:$AH$1266,Sheet1!I$1+(Sheet1!$A$1-1)*10,FALSE)&gt;999,-1,0)))))))</f>
        <v>795</v>
      </c>
      <c r="Z435" s="65">
        <f>IF(ISNA(VLOOKUP($A435,Sheet1!$B$3:$AH$1266,Sheet1!J$1+(Sheet1!$A$1-1)*10,FALSE))=TRUE,"---",IF(VLOOKUP($A435,Sheet1!$B$3:$AH$1266,Sheet1!J$1+(Sheet1!$A$1-1)*10,FALSE)="---","---", (ROUND(VLOOKUP($A435,Sheet1!$B$3:$AH$1266,Sheet1!J$1+(Sheet1!$A$1-1)*10,FALSE),IF(VLOOKUP($A435,Sheet1!$B$3:$AH$1266,Sheet1!J$1+(Sheet1!$A$1-1)*10,FALSE)&gt;99999,-3,IF(VLOOKUP($A435,Sheet1!$B$3:$AH$1266,Sheet1!J$1+(Sheet1!$A$1-1)*10,FALSE)&gt;9999,-2,IF(VLOOKUP($A435,Sheet1!$B$3:$AH$1266,Sheet1!J$1+(Sheet1!$A$1-1)*10,FALSE)&gt;999,-1,0)))))))</f>
        <v>1100</v>
      </c>
      <c r="AA435" s="65">
        <f>IF(ISNA(VLOOKUP($A435,Sheet1!$B$3:$AH$1266,Sheet1!K$1+(Sheet1!$A$1-1)*10,FALSE))=TRUE,"---",IF(VLOOKUP($A435,Sheet1!$B$3:$AH$1266,Sheet1!K$1+(Sheet1!$A$1-1)*10,FALSE)="---","---", (ROUND(VLOOKUP($A435,Sheet1!$B$3:$AH$1266,Sheet1!K$1+(Sheet1!$A$1-1)*10,FALSE),IF(VLOOKUP($A435,Sheet1!$B$3:$AH$1266,Sheet1!K$1+(Sheet1!$A$1-1)*10,FALSE)&gt;99999,-3,IF(VLOOKUP($A435,Sheet1!$B$3:$AH$1266,Sheet1!K$1+(Sheet1!$A$1-1)*10,FALSE)&gt;9999,-2,IF(VLOOKUP($A435,Sheet1!$B$3:$AH$1266,Sheet1!K$1+(Sheet1!$A$1-1)*10,FALSE)&gt;999,-1,0)))))))</f>
        <v>1370</v>
      </c>
      <c r="AB435" s="65">
        <f>IF(ISNA(VLOOKUP($A435,Sheet1!$B$3:$AH$1266,Sheet1!L$1+(Sheet1!$A$1-1)*10,FALSE))=TRUE,"---",IF(VLOOKUP($A435,Sheet1!$B$3:$AH$1266,Sheet1!L$1+(Sheet1!$A$1-1)*10,FALSE)="---","---", (ROUND(VLOOKUP($A435,Sheet1!$B$3:$AH$1266,Sheet1!L$1+(Sheet1!$A$1-1)*10,FALSE),IF(VLOOKUP($A435,Sheet1!$B$3:$AH$1266,Sheet1!L$1+(Sheet1!$A$1-1)*10,FALSE)&gt;99999,-3,IF(VLOOKUP($A435,Sheet1!$B$3:$AH$1266,Sheet1!L$1+(Sheet1!$A$1-1)*10,FALSE)&gt;9999,-2,IF(VLOOKUP($A435,Sheet1!$B$3:$AH$1266,Sheet1!L$1+(Sheet1!$A$1-1)*10,FALSE)&gt;999,-1,0)))))))</f>
        <v>1680</v>
      </c>
      <c r="AC435" s="65">
        <f>IF(ISNA(VLOOKUP($A435,Sheet1!$B$3:$AH$1266,Sheet1!M$1+(Sheet1!$A$1-1)*10,FALSE))=TRUE,"---",IF(VLOOKUP($A435,Sheet1!$B$3:$AH$1266,Sheet1!M$1+(Sheet1!$A$1-1)*10,FALSE)="---","---", (ROUND(VLOOKUP($A435,Sheet1!$B$3:$AH$1266,Sheet1!M$1+(Sheet1!$A$1-1)*10,FALSE),IF(VLOOKUP($A435,Sheet1!$B$3:$AH$1266,Sheet1!M$1+(Sheet1!$A$1-1)*10,FALSE)&gt;99999,-3,IF(VLOOKUP($A435,Sheet1!$B$3:$AH$1266,Sheet1!M$1+(Sheet1!$A$1-1)*10,FALSE)&gt;9999,-2,IF(VLOOKUP($A435,Sheet1!$B$3:$AH$1266,Sheet1!M$1+(Sheet1!$A$1-1)*10,FALSE)&gt;999,-1,0)))))))</f>
        <v>2020</v>
      </c>
      <c r="AD435" s="65">
        <f>IF(ISNA(VLOOKUP($A435,Sheet1!$B$3:$AH$1266,Sheet1!N$1+(Sheet1!$A$1-1)*10,FALSE))=TRUE,"---",IF(VLOOKUP($A435,Sheet1!$B$3:$AH$1266,Sheet1!N$1+(Sheet1!$A$1-1)*10,FALSE)="---","---", (ROUND(VLOOKUP($A435,Sheet1!$B$3:$AH$1266,Sheet1!N$1+(Sheet1!$A$1-1)*10,FALSE),IF(VLOOKUP($A435,Sheet1!$B$3:$AH$1266,Sheet1!N$1+(Sheet1!$A$1-1)*10,FALSE)&gt;99999,-3,IF(VLOOKUP($A435,Sheet1!$B$3:$AH$1266,Sheet1!N$1+(Sheet1!$A$1-1)*10,FALSE)&gt;9999,-2,IF(VLOOKUP($A435,Sheet1!$B$3:$AH$1266,Sheet1!N$1+(Sheet1!$A$1-1)*10,FALSE)&gt;999,-1,0)))))))</f>
        <v>2560</v>
      </c>
    </row>
    <row r="436" spans="1:30" ht="25.5" customHeight="1" x14ac:dyDescent="0.25">
      <c r="A436" s="304" t="s">
        <v>679</v>
      </c>
      <c r="B436" s="393" t="s">
        <v>680</v>
      </c>
      <c r="C436" s="304">
        <v>422426</v>
      </c>
      <c r="D436" s="304">
        <v>740804</v>
      </c>
      <c r="E436" s="305" t="s">
        <v>3061</v>
      </c>
      <c r="F436" s="345" t="s">
        <v>4581</v>
      </c>
      <c r="G436" s="351" t="s">
        <v>31</v>
      </c>
      <c r="H436" s="348">
        <v>35.299999999999997</v>
      </c>
      <c r="I436" s="119">
        <v>29301</v>
      </c>
      <c r="J436" s="124">
        <v>9.5</v>
      </c>
      <c r="K436" s="118" t="s">
        <v>49</v>
      </c>
      <c r="L436" s="122">
        <v>3800</v>
      </c>
      <c r="M436" s="123">
        <v>108</v>
      </c>
      <c r="N436" s="118" t="s">
        <v>258</v>
      </c>
      <c r="O436" s="71">
        <f t="shared" si="14"/>
        <v>3.8877277753451609</v>
      </c>
      <c r="P436" s="71">
        <f>IF(O436&lt;&gt;"",VLOOKUP($A436,Sheet4!$A$2:$O$1309,14,FALSE)*100,"")</f>
        <v>1.3957193009523694</v>
      </c>
      <c r="Q436" s="71">
        <f>IF(P436&lt;&gt;"",VLOOKUP($A436,Sheet4!$A$2:$O$1309,15,FALSE)*100,"")</f>
        <v>12.861724803139552</v>
      </c>
      <c r="R436" s="73">
        <f t="shared" si="13"/>
        <v>25</v>
      </c>
      <c r="S436" s="357" t="s">
        <v>4362</v>
      </c>
      <c r="T436" s="357" t="str">
        <f>IF(ISNA(VLOOKUP(A436,Sheet1!B$3:C$1266,2,FALSE)=TRUE),"NC",VLOOKUP(A436,Sheet1!B$3:C$1266,2,FALSE))</f>
        <v>Rural10</v>
      </c>
      <c r="U436" s="385">
        <f>IF(ISNA(VLOOKUP($A436,Sheet1!$B$3:$AH$1266,Sheet1!E$1+(Sheet1!$A$1-1)*10,FALSE))=TRUE,"---",IF(VLOOKUP($A436,Sheet1!$B$3:$AH$1266,Sheet1!E$1+(Sheet1!$A$1-1)*10,FALSE)="---","---", (ROUND(VLOOKUP($A436,Sheet1!$B$3:$AH$1266,Sheet1!E$1+(Sheet1!$A$1-1)*10,FALSE),IF(VLOOKUP($A436,Sheet1!$B$3:$AH$1266,Sheet1!E$1+(Sheet1!$A$1-1)*10,FALSE)&gt;99999,-3,IF(VLOOKUP($A436,Sheet1!$B$3:$AH$1266,Sheet1!E$1+(Sheet1!$A$1-1)*10,FALSE)&gt;9999,-2,IF(VLOOKUP($A436,Sheet1!$B$3:$AH$1266,Sheet1!E$1+(Sheet1!$A$1-1)*10,FALSE)&gt;999,-1,0)))))))</f>
        <v>928</v>
      </c>
      <c r="V436" s="385">
        <f>IF(ISNA(VLOOKUP($A436,Sheet1!$B$3:$AH$1266,Sheet1!F$1+(Sheet1!$A$1-1)*10,FALSE))=TRUE,"---",IF(VLOOKUP($A436,Sheet1!$B$3:$AH$1266,Sheet1!F$1+(Sheet1!$A$1-1)*10,FALSE)="---","---", (ROUND(VLOOKUP($A436,Sheet1!$B$3:$AH$1266,Sheet1!F$1+(Sheet1!$A$1-1)*10,FALSE),IF(VLOOKUP($A436,Sheet1!$B$3:$AH$1266,Sheet1!F$1+(Sheet1!$A$1-1)*10,FALSE)&gt;99999,-3,IF(VLOOKUP($A436,Sheet1!$B$3:$AH$1266,Sheet1!F$1+(Sheet1!$A$1-1)*10,FALSE)&gt;9999,-2,IF(VLOOKUP($A436,Sheet1!$B$3:$AH$1266,Sheet1!F$1+(Sheet1!$A$1-1)*10,FALSE)&gt;999,-1,0)))))))</f>
        <v>1150</v>
      </c>
      <c r="W436" s="385">
        <f>IF(ISNA(VLOOKUP($A436,Sheet1!$B$3:$AH$1266,Sheet1!G$1+(Sheet1!$A$1-1)*10,FALSE))=TRUE,"---",IF(VLOOKUP($A436,Sheet1!$B$3:$AH$1266,Sheet1!G$1+(Sheet1!$A$1-1)*10,FALSE)="---","---", (ROUND(VLOOKUP($A436,Sheet1!$B$3:$AH$1266,Sheet1!G$1+(Sheet1!$A$1-1)*10,FALSE),IF(VLOOKUP($A436,Sheet1!$B$3:$AH$1266,Sheet1!G$1+(Sheet1!$A$1-1)*10,FALSE)&gt;99999,-3,IF(VLOOKUP($A436,Sheet1!$B$3:$AH$1266,Sheet1!G$1+(Sheet1!$A$1-1)*10,FALSE)&gt;9999,-2,IF(VLOOKUP($A436,Sheet1!$B$3:$AH$1266,Sheet1!G$1+(Sheet1!$A$1-1)*10,FALSE)&gt;999,-1,0)))))))</f>
        <v>1450</v>
      </c>
      <c r="X436" s="385">
        <f>IF(ISNA(VLOOKUP($A436,Sheet1!$B$3:$AH$1266,Sheet1!H$1+(Sheet1!$A$1-1)*10,FALSE))=TRUE,"---",IF(VLOOKUP($A436,Sheet1!$B$3:$AH$1266,Sheet1!H$1+(Sheet1!$A$1-1)*10,FALSE)="---","---", (ROUND(VLOOKUP($A436,Sheet1!$B$3:$AH$1266,Sheet1!H$1+(Sheet1!$A$1-1)*10,FALSE),IF(VLOOKUP($A436,Sheet1!$B$3:$AH$1266,Sheet1!H$1+(Sheet1!$A$1-1)*10,FALSE)&gt;99999,-3,IF(VLOOKUP($A436,Sheet1!$B$3:$AH$1266,Sheet1!H$1+(Sheet1!$A$1-1)*10,FALSE)&gt;9999,-2,IF(VLOOKUP($A436,Sheet1!$B$3:$AH$1266,Sheet1!H$1+(Sheet1!$A$1-1)*10,FALSE)&gt;999,-1,0)))))))</f>
        <v>2240</v>
      </c>
      <c r="Y436" s="385">
        <f>IF(ISNA(VLOOKUP($A436,Sheet1!$B$3:$AH$1266,Sheet1!I$1+(Sheet1!$A$1-1)*10,FALSE))=TRUE,"---",IF(VLOOKUP($A436,Sheet1!$B$3:$AH$1266,Sheet1!I$1+(Sheet1!$A$1-1)*10,FALSE)="---","---", (ROUND(VLOOKUP($A436,Sheet1!$B$3:$AH$1266,Sheet1!I$1+(Sheet1!$A$1-1)*10,FALSE),IF(VLOOKUP($A436,Sheet1!$B$3:$AH$1266,Sheet1!I$1+(Sheet1!$A$1-1)*10,FALSE)&gt;99999,-3,IF(VLOOKUP($A436,Sheet1!$B$3:$AH$1266,Sheet1!I$1+(Sheet1!$A$1-1)*10,FALSE)&gt;9999,-2,IF(VLOOKUP($A436,Sheet1!$B$3:$AH$1266,Sheet1!I$1+(Sheet1!$A$1-1)*10,FALSE)&gt;999,-1,0)))))))</f>
        <v>2860</v>
      </c>
      <c r="Z436" s="385">
        <f>IF(ISNA(VLOOKUP($A436,Sheet1!$B$3:$AH$1266,Sheet1!J$1+(Sheet1!$A$1-1)*10,FALSE))=TRUE,"---",IF(VLOOKUP($A436,Sheet1!$B$3:$AH$1266,Sheet1!J$1+(Sheet1!$A$1-1)*10,FALSE)="---","---", (ROUND(VLOOKUP($A436,Sheet1!$B$3:$AH$1266,Sheet1!J$1+(Sheet1!$A$1-1)*10,FALSE),IF(VLOOKUP($A436,Sheet1!$B$3:$AH$1266,Sheet1!J$1+(Sheet1!$A$1-1)*10,FALSE)&gt;99999,-3,IF(VLOOKUP($A436,Sheet1!$B$3:$AH$1266,Sheet1!J$1+(Sheet1!$A$1-1)*10,FALSE)&gt;9999,-2,IF(VLOOKUP($A436,Sheet1!$B$3:$AH$1266,Sheet1!J$1+(Sheet1!$A$1-1)*10,FALSE)&gt;999,-1,0)))))))</f>
        <v>3760</v>
      </c>
      <c r="AA436" s="385">
        <f>IF(ISNA(VLOOKUP($A436,Sheet1!$B$3:$AH$1266,Sheet1!K$1+(Sheet1!$A$1-1)*10,FALSE))=TRUE,"---",IF(VLOOKUP($A436,Sheet1!$B$3:$AH$1266,Sheet1!K$1+(Sheet1!$A$1-1)*10,FALSE)="---","---", (ROUND(VLOOKUP($A436,Sheet1!$B$3:$AH$1266,Sheet1!K$1+(Sheet1!$A$1-1)*10,FALSE),IF(VLOOKUP($A436,Sheet1!$B$3:$AH$1266,Sheet1!K$1+(Sheet1!$A$1-1)*10,FALSE)&gt;99999,-3,IF(VLOOKUP($A436,Sheet1!$B$3:$AH$1266,Sheet1!K$1+(Sheet1!$A$1-1)*10,FALSE)&gt;9999,-2,IF(VLOOKUP($A436,Sheet1!$B$3:$AH$1266,Sheet1!K$1+(Sheet1!$A$1-1)*10,FALSE)&gt;999,-1,0)))))))</f>
        <v>4540</v>
      </c>
      <c r="AB436" s="385">
        <f>IF(ISNA(VLOOKUP($A436,Sheet1!$B$3:$AH$1266,Sheet1!L$1+(Sheet1!$A$1-1)*10,FALSE))=TRUE,"---",IF(VLOOKUP($A436,Sheet1!$B$3:$AH$1266,Sheet1!L$1+(Sheet1!$A$1-1)*10,FALSE)="---","---", (ROUND(VLOOKUP($A436,Sheet1!$B$3:$AH$1266,Sheet1!L$1+(Sheet1!$A$1-1)*10,FALSE),IF(VLOOKUP($A436,Sheet1!$B$3:$AH$1266,Sheet1!L$1+(Sheet1!$A$1-1)*10,FALSE)&gt;99999,-3,IF(VLOOKUP($A436,Sheet1!$B$3:$AH$1266,Sheet1!L$1+(Sheet1!$A$1-1)*10,FALSE)&gt;9999,-2,IF(VLOOKUP($A436,Sheet1!$B$3:$AH$1266,Sheet1!L$1+(Sheet1!$A$1-1)*10,FALSE)&gt;999,-1,0)))))))</f>
        <v>5400</v>
      </c>
      <c r="AC436" s="385">
        <f>IF(ISNA(VLOOKUP($A436,Sheet1!$B$3:$AH$1266,Sheet1!M$1+(Sheet1!$A$1-1)*10,FALSE))=TRUE,"---",IF(VLOOKUP($A436,Sheet1!$B$3:$AH$1266,Sheet1!M$1+(Sheet1!$A$1-1)*10,FALSE)="---","---", (ROUND(VLOOKUP($A436,Sheet1!$B$3:$AH$1266,Sheet1!M$1+(Sheet1!$A$1-1)*10,FALSE),IF(VLOOKUP($A436,Sheet1!$B$3:$AH$1266,Sheet1!M$1+(Sheet1!$A$1-1)*10,FALSE)&gt;99999,-3,IF(VLOOKUP($A436,Sheet1!$B$3:$AH$1266,Sheet1!M$1+(Sheet1!$A$1-1)*10,FALSE)&gt;9999,-2,IF(VLOOKUP($A436,Sheet1!$B$3:$AH$1266,Sheet1!M$1+(Sheet1!$A$1-1)*10,FALSE)&gt;999,-1,0)))))))</f>
        <v>6360</v>
      </c>
      <c r="AD436" s="385">
        <f>IF(ISNA(VLOOKUP($A436,Sheet1!$B$3:$AH$1266,Sheet1!N$1+(Sheet1!$A$1-1)*10,FALSE))=TRUE,"---",IF(VLOOKUP($A436,Sheet1!$B$3:$AH$1266,Sheet1!N$1+(Sheet1!$A$1-1)*10,FALSE)="---","---", (ROUND(VLOOKUP($A436,Sheet1!$B$3:$AH$1266,Sheet1!N$1+(Sheet1!$A$1-1)*10,FALSE),IF(VLOOKUP($A436,Sheet1!$B$3:$AH$1266,Sheet1!N$1+(Sheet1!$A$1-1)*10,FALSE)&gt;99999,-3,IF(VLOOKUP($A436,Sheet1!$B$3:$AH$1266,Sheet1!N$1+(Sheet1!$A$1-1)*10,FALSE)&gt;9999,-2,IF(VLOOKUP($A436,Sheet1!$B$3:$AH$1266,Sheet1!N$1+(Sheet1!$A$1-1)*10,FALSE)&gt;999,-1,0)))))))</f>
        <v>7800</v>
      </c>
    </row>
    <row r="437" spans="1:30" ht="25.5" customHeight="1" x14ac:dyDescent="0.25">
      <c r="A437" s="304"/>
      <c r="B437" s="346"/>
      <c r="C437" s="304"/>
      <c r="D437" s="304"/>
      <c r="E437" s="305" t="e">
        <v>#N/A</v>
      </c>
      <c r="F437" s="346"/>
      <c r="G437" s="352"/>
      <c r="H437" s="348"/>
      <c r="I437" s="119">
        <v>28437</v>
      </c>
      <c r="J437" s="124">
        <v>7.98</v>
      </c>
      <c r="K437" s="121" t="s">
        <v>4405</v>
      </c>
      <c r="L437" s="122">
        <v>2750</v>
      </c>
      <c r="M437" s="123">
        <v>77.900000000000006</v>
      </c>
      <c r="N437" s="121" t="s">
        <v>4405</v>
      </c>
      <c r="O437" s="71" t="s">
        <v>4405</v>
      </c>
      <c r="P437" s="71" t="s">
        <v>4405</v>
      </c>
      <c r="Q437" s="71" t="s">
        <v>4405</v>
      </c>
      <c r="R437" s="73" t="s">
        <v>4405</v>
      </c>
      <c r="S437" s="357" t="e">
        <v>#N/A</v>
      </c>
      <c r="T437" s="357" t="str">
        <f>IF(ISNA(VLOOKUP(A437,Sheet1!B$3:C$1266,2,FALSE)=TRUE),"ND",VLOOKUP(A437,Sheet1!B$3:C$1266,2,FALSE))</f>
        <v>ND</v>
      </c>
      <c r="U437" s="385" t="str">
        <f>IF(ISNA(VLOOKUP($A437,Sheet1!$B$3:$AH$1266,Sheet1!E$1+(Sheet1!$A$1-1)*10,FALSE))=TRUE,"---",IF(VLOOKUP($A437,Sheet1!$B$3:$AH$1266,Sheet1!E$1+(Sheet1!$A$1-1)*10,FALSE)="---","---", (ROUND(VLOOKUP($A437,Sheet1!$B$3:$AH$1266,Sheet1!E$1+(Sheet1!$A$1-1)*10,FALSE),IF(VLOOKUP($A437,Sheet1!$B$3:$AH$1266,Sheet1!E$1+(Sheet1!$A$1-1)*10,FALSE)&gt;99999,-3,IF(VLOOKUP($A437,Sheet1!$B$3:$AH$1266,Sheet1!E$1+(Sheet1!$A$1-1)*10,FALSE)&gt;9999,-2,IF(VLOOKUP($A437,Sheet1!$B$3:$AH$1266,Sheet1!E$1+(Sheet1!$A$1-1)*10,FALSE)&gt;999,-1,0)))))))</f>
        <v>---</v>
      </c>
      <c r="V437" s="385" t="str">
        <f>IF(ISNA(VLOOKUP($A437,Sheet1!$B$3:$AH$1266,Sheet1!F$1+(Sheet1!$A$1-1)*10,FALSE))=TRUE,"---",IF(VLOOKUP($A437,Sheet1!$B$3:$AH$1266,Sheet1!F$1+(Sheet1!$A$1-1)*10,FALSE)="---","---", (ROUND(VLOOKUP($A437,Sheet1!$B$3:$AH$1266,Sheet1!F$1+(Sheet1!$A$1-1)*10,FALSE),IF(VLOOKUP($A437,Sheet1!$B$3:$AH$1266,Sheet1!F$1+(Sheet1!$A$1-1)*10,FALSE)&gt;99999,-3,IF(VLOOKUP($A437,Sheet1!$B$3:$AH$1266,Sheet1!F$1+(Sheet1!$A$1-1)*10,FALSE)&gt;9999,-2,IF(VLOOKUP($A437,Sheet1!$B$3:$AH$1266,Sheet1!F$1+(Sheet1!$A$1-1)*10,FALSE)&gt;999,-1,0)))))))</f>
        <v>---</v>
      </c>
      <c r="W437" s="385" t="str">
        <f>IF(ISNA(VLOOKUP($A437,Sheet1!$B$3:$AH$1266,Sheet1!G$1+(Sheet1!$A$1-1)*10,FALSE))=TRUE,"---",IF(VLOOKUP($A437,Sheet1!$B$3:$AH$1266,Sheet1!G$1+(Sheet1!$A$1-1)*10,FALSE)="---","---", (ROUND(VLOOKUP($A437,Sheet1!$B$3:$AH$1266,Sheet1!G$1+(Sheet1!$A$1-1)*10,FALSE),IF(VLOOKUP($A437,Sheet1!$B$3:$AH$1266,Sheet1!G$1+(Sheet1!$A$1-1)*10,FALSE)&gt;99999,-3,IF(VLOOKUP($A437,Sheet1!$B$3:$AH$1266,Sheet1!G$1+(Sheet1!$A$1-1)*10,FALSE)&gt;9999,-2,IF(VLOOKUP($A437,Sheet1!$B$3:$AH$1266,Sheet1!G$1+(Sheet1!$A$1-1)*10,FALSE)&gt;999,-1,0)))))))</f>
        <v>---</v>
      </c>
      <c r="X437" s="385" t="str">
        <f>IF(ISNA(VLOOKUP($A437,Sheet1!$B$3:$AH$1266,Sheet1!H$1+(Sheet1!$A$1-1)*10,FALSE))=TRUE,"---",IF(VLOOKUP($A437,Sheet1!$B$3:$AH$1266,Sheet1!H$1+(Sheet1!$A$1-1)*10,FALSE)="---","---", (ROUND(VLOOKUP($A437,Sheet1!$B$3:$AH$1266,Sheet1!H$1+(Sheet1!$A$1-1)*10,FALSE),IF(VLOOKUP($A437,Sheet1!$B$3:$AH$1266,Sheet1!H$1+(Sheet1!$A$1-1)*10,FALSE)&gt;99999,-3,IF(VLOOKUP($A437,Sheet1!$B$3:$AH$1266,Sheet1!H$1+(Sheet1!$A$1-1)*10,FALSE)&gt;9999,-2,IF(VLOOKUP($A437,Sheet1!$B$3:$AH$1266,Sheet1!H$1+(Sheet1!$A$1-1)*10,FALSE)&gt;999,-1,0)))))))</f>
        <v>---</v>
      </c>
      <c r="Y437" s="385" t="str">
        <f>IF(ISNA(VLOOKUP($A437,Sheet1!$B$3:$AH$1266,Sheet1!I$1+(Sheet1!$A$1-1)*10,FALSE))=TRUE,"---",IF(VLOOKUP($A437,Sheet1!$B$3:$AH$1266,Sheet1!I$1+(Sheet1!$A$1-1)*10,FALSE)="---","---", (ROUND(VLOOKUP($A437,Sheet1!$B$3:$AH$1266,Sheet1!I$1+(Sheet1!$A$1-1)*10,FALSE),IF(VLOOKUP($A437,Sheet1!$B$3:$AH$1266,Sheet1!I$1+(Sheet1!$A$1-1)*10,FALSE)&gt;99999,-3,IF(VLOOKUP($A437,Sheet1!$B$3:$AH$1266,Sheet1!I$1+(Sheet1!$A$1-1)*10,FALSE)&gt;9999,-2,IF(VLOOKUP($A437,Sheet1!$B$3:$AH$1266,Sheet1!I$1+(Sheet1!$A$1-1)*10,FALSE)&gt;999,-1,0)))))))</f>
        <v>---</v>
      </c>
      <c r="Z437" s="385" t="str">
        <f>IF(ISNA(VLOOKUP($A437,Sheet1!$B$3:$AH$1266,Sheet1!J$1+(Sheet1!$A$1-1)*10,FALSE))=TRUE,"---",IF(VLOOKUP($A437,Sheet1!$B$3:$AH$1266,Sheet1!J$1+(Sheet1!$A$1-1)*10,FALSE)="---","---", (ROUND(VLOOKUP($A437,Sheet1!$B$3:$AH$1266,Sheet1!J$1+(Sheet1!$A$1-1)*10,FALSE),IF(VLOOKUP($A437,Sheet1!$B$3:$AH$1266,Sheet1!J$1+(Sheet1!$A$1-1)*10,FALSE)&gt;99999,-3,IF(VLOOKUP($A437,Sheet1!$B$3:$AH$1266,Sheet1!J$1+(Sheet1!$A$1-1)*10,FALSE)&gt;9999,-2,IF(VLOOKUP($A437,Sheet1!$B$3:$AH$1266,Sheet1!J$1+(Sheet1!$A$1-1)*10,FALSE)&gt;999,-1,0)))))))</f>
        <v>---</v>
      </c>
      <c r="AA437" s="385" t="str">
        <f>IF(ISNA(VLOOKUP($A437,Sheet1!$B$3:$AH$1266,Sheet1!K$1+(Sheet1!$A$1-1)*10,FALSE))=TRUE,"---",IF(VLOOKUP($A437,Sheet1!$B$3:$AH$1266,Sheet1!K$1+(Sheet1!$A$1-1)*10,FALSE)="---","---", (ROUND(VLOOKUP($A437,Sheet1!$B$3:$AH$1266,Sheet1!K$1+(Sheet1!$A$1-1)*10,FALSE),IF(VLOOKUP($A437,Sheet1!$B$3:$AH$1266,Sheet1!K$1+(Sheet1!$A$1-1)*10,FALSE)&gt;99999,-3,IF(VLOOKUP($A437,Sheet1!$B$3:$AH$1266,Sheet1!K$1+(Sheet1!$A$1-1)*10,FALSE)&gt;9999,-2,IF(VLOOKUP($A437,Sheet1!$B$3:$AH$1266,Sheet1!K$1+(Sheet1!$A$1-1)*10,FALSE)&gt;999,-1,0)))))))</f>
        <v>---</v>
      </c>
      <c r="AB437" s="385" t="str">
        <f>IF(ISNA(VLOOKUP($A437,Sheet1!$B$3:$AH$1266,Sheet1!L$1+(Sheet1!$A$1-1)*10,FALSE))=TRUE,"---",IF(VLOOKUP($A437,Sheet1!$B$3:$AH$1266,Sheet1!L$1+(Sheet1!$A$1-1)*10,FALSE)="---","---", (ROUND(VLOOKUP($A437,Sheet1!$B$3:$AH$1266,Sheet1!L$1+(Sheet1!$A$1-1)*10,FALSE),IF(VLOOKUP($A437,Sheet1!$B$3:$AH$1266,Sheet1!L$1+(Sheet1!$A$1-1)*10,FALSE)&gt;99999,-3,IF(VLOOKUP($A437,Sheet1!$B$3:$AH$1266,Sheet1!L$1+(Sheet1!$A$1-1)*10,FALSE)&gt;9999,-2,IF(VLOOKUP($A437,Sheet1!$B$3:$AH$1266,Sheet1!L$1+(Sheet1!$A$1-1)*10,FALSE)&gt;999,-1,0)))))))</f>
        <v>---</v>
      </c>
      <c r="AC437" s="385" t="str">
        <f>IF(ISNA(VLOOKUP($A437,Sheet1!$B$3:$AH$1266,Sheet1!M$1+(Sheet1!$A$1-1)*10,FALSE))=TRUE,"---",IF(VLOOKUP($A437,Sheet1!$B$3:$AH$1266,Sheet1!M$1+(Sheet1!$A$1-1)*10,FALSE)="---","---", (ROUND(VLOOKUP($A437,Sheet1!$B$3:$AH$1266,Sheet1!M$1+(Sheet1!$A$1-1)*10,FALSE),IF(VLOOKUP($A437,Sheet1!$B$3:$AH$1266,Sheet1!M$1+(Sheet1!$A$1-1)*10,FALSE)&gt;99999,-3,IF(VLOOKUP($A437,Sheet1!$B$3:$AH$1266,Sheet1!M$1+(Sheet1!$A$1-1)*10,FALSE)&gt;9999,-2,IF(VLOOKUP($A437,Sheet1!$B$3:$AH$1266,Sheet1!M$1+(Sheet1!$A$1-1)*10,FALSE)&gt;999,-1,0)))))))</f>
        <v>---</v>
      </c>
      <c r="AD437" s="385" t="str">
        <f>IF(ISNA(VLOOKUP($A437,Sheet1!$B$3:$AH$1266,Sheet1!N$1+(Sheet1!$A$1-1)*10,FALSE))=TRUE,"---",IF(VLOOKUP($A437,Sheet1!$B$3:$AH$1266,Sheet1!N$1+(Sheet1!$A$1-1)*10,FALSE)="---","---", (ROUND(VLOOKUP($A437,Sheet1!$B$3:$AH$1266,Sheet1!N$1+(Sheet1!$A$1-1)*10,FALSE),IF(VLOOKUP($A437,Sheet1!$B$3:$AH$1266,Sheet1!N$1+(Sheet1!$A$1-1)*10,FALSE)&gt;99999,-3,IF(VLOOKUP($A437,Sheet1!$B$3:$AH$1266,Sheet1!N$1+(Sheet1!$A$1-1)*10,FALSE)&gt;9999,-2,IF(VLOOKUP($A437,Sheet1!$B$3:$AH$1266,Sheet1!N$1+(Sheet1!$A$1-1)*10,FALSE)&gt;999,-1,0)))))))</f>
        <v>---</v>
      </c>
    </row>
    <row r="438" spans="1:30" ht="25.5" customHeight="1" x14ac:dyDescent="0.25">
      <c r="A438" s="125" t="s">
        <v>681</v>
      </c>
      <c r="B438" s="126" t="s">
        <v>682</v>
      </c>
      <c r="C438" s="125">
        <v>422407.3</v>
      </c>
      <c r="D438" s="125">
        <v>740800.5</v>
      </c>
      <c r="E438" s="70" t="s">
        <v>3061</v>
      </c>
      <c r="F438" s="139" t="s">
        <v>4405</v>
      </c>
      <c r="G438" s="127" t="s">
        <v>160</v>
      </c>
      <c r="H438" s="128">
        <v>133</v>
      </c>
      <c r="I438" s="112">
        <v>40783</v>
      </c>
      <c r="J438" s="140" t="s">
        <v>4405</v>
      </c>
      <c r="K438" s="127" t="s">
        <v>17</v>
      </c>
      <c r="L438" s="115">
        <v>26000</v>
      </c>
      <c r="M438" s="116">
        <v>195</v>
      </c>
      <c r="N438" s="127" t="s">
        <v>160</v>
      </c>
      <c r="O438" s="68">
        <f t="shared" si="14"/>
        <v>0.2</v>
      </c>
      <c r="P438" s="68">
        <f>IF(O438&lt;&gt;"",VLOOKUP($A438,Sheet4!$A$2:$O$1309,14,FALSE)*100,"")</f>
        <v>0.44565273026377916</v>
      </c>
      <c r="Q438" s="68">
        <f>IF(P438&lt;&gt;"",VLOOKUP($A438,Sheet4!$A$2:$O$1309,15,FALSE)*100,"")</f>
        <v>4.2806119895862249</v>
      </c>
      <c r="R438" s="74" t="str">
        <f t="shared" si="13"/>
        <v>500</v>
      </c>
      <c r="S438" s="64">
        <v>2</v>
      </c>
      <c r="T438" s="64" t="str">
        <f>IF(ISNA(VLOOKUP(A438,Sheet1!B$3:C$1266,2,FALSE)=TRUE),"NC",VLOOKUP(A438,Sheet1!B$3:C$1266,2,FALSE))</f>
        <v>Rural10*</v>
      </c>
      <c r="U438" s="65">
        <f>IF(ISNA(VLOOKUP($A438,Sheet1!$B$3:$AH$1266,Sheet1!E$1+(Sheet1!$A$1-1)*10,FALSE))=TRUE,"---",IF(VLOOKUP($A438,Sheet1!$B$3:$AH$1266,Sheet1!E$1+(Sheet1!$A$1-1)*10,FALSE)="---","---", (ROUND(VLOOKUP($A438,Sheet1!$B$3:$AH$1266,Sheet1!E$1+(Sheet1!$A$1-1)*10,FALSE),IF(VLOOKUP($A438,Sheet1!$B$3:$AH$1266,Sheet1!E$1+(Sheet1!$A$1-1)*10,FALSE)&gt;99999,-3,IF(VLOOKUP($A438,Sheet1!$B$3:$AH$1266,Sheet1!E$1+(Sheet1!$A$1-1)*10,FALSE)&gt;9999,-2,IF(VLOOKUP($A438,Sheet1!$B$3:$AH$1266,Sheet1!E$1+(Sheet1!$A$1-1)*10,FALSE)&gt;999,-1,0)))))))</f>
        <v>2870</v>
      </c>
      <c r="V438" s="65">
        <f>IF(ISNA(VLOOKUP($A438,Sheet1!$B$3:$AH$1266,Sheet1!F$1+(Sheet1!$A$1-1)*10,FALSE))=TRUE,"---",IF(VLOOKUP($A438,Sheet1!$B$3:$AH$1266,Sheet1!F$1+(Sheet1!$A$1-1)*10,FALSE)="---","---", (ROUND(VLOOKUP($A438,Sheet1!$B$3:$AH$1266,Sheet1!F$1+(Sheet1!$A$1-1)*10,FALSE),IF(VLOOKUP($A438,Sheet1!$B$3:$AH$1266,Sheet1!F$1+(Sheet1!$A$1-1)*10,FALSE)&gt;99999,-3,IF(VLOOKUP($A438,Sheet1!$B$3:$AH$1266,Sheet1!F$1+(Sheet1!$A$1-1)*10,FALSE)&gt;9999,-2,IF(VLOOKUP($A438,Sheet1!$B$3:$AH$1266,Sheet1!F$1+(Sheet1!$A$1-1)*10,FALSE)&gt;999,-1,0)))))))</f>
        <v>3520</v>
      </c>
      <c r="W438" s="65">
        <f>IF(ISNA(VLOOKUP($A438,Sheet1!$B$3:$AH$1266,Sheet1!G$1+(Sheet1!$A$1-1)*10,FALSE))=TRUE,"---",IF(VLOOKUP($A438,Sheet1!$B$3:$AH$1266,Sheet1!G$1+(Sheet1!$A$1-1)*10,FALSE)="---","---", (ROUND(VLOOKUP($A438,Sheet1!$B$3:$AH$1266,Sheet1!G$1+(Sheet1!$A$1-1)*10,FALSE),IF(VLOOKUP($A438,Sheet1!$B$3:$AH$1266,Sheet1!G$1+(Sheet1!$A$1-1)*10,FALSE)&gt;99999,-3,IF(VLOOKUP($A438,Sheet1!$B$3:$AH$1266,Sheet1!G$1+(Sheet1!$A$1-1)*10,FALSE)&gt;9999,-2,IF(VLOOKUP($A438,Sheet1!$B$3:$AH$1266,Sheet1!G$1+(Sheet1!$A$1-1)*10,FALSE)&gt;999,-1,0)))))))</f>
        <v>4410</v>
      </c>
      <c r="X438" s="65">
        <f>IF(ISNA(VLOOKUP($A438,Sheet1!$B$3:$AH$1266,Sheet1!H$1+(Sheet1!$A$1-1)*10,FALSE))=TRUE,"---",IF(VLOOKUP($A438,Sheet1!$B$3:$AH$1266,Sheet1!H$1+(Sheet1!$A$1-1)*10,FALSE)="---","---", (ROUND(VLOOKUP($A438,Sheet1!$B$3:$AH$1266,Sheet1!H$1+(Sheet1!$A$1-1)*10,FALSE),IF(VLOOKUP($A438,Sheet1!$B$3:$AH$1266,Sheet1!H$1+(Sheet1!$A$1-1)*10,FALSE)&gt;99999,-3,IF(VLOOKUP($A438,Sheet1!$B$3:$AH$1266,Sheet1!H$1+(Sheet1!$A$1-1)*10,FALSE)&gt;9999,-2,IF(VLOOKUP($A438,Sheet1!$B$3:$AH$1266,Sheet1!H$1+(Sheet1!$A$1-1)*10,FALSE)&gt;999,-1,0)))))))</f>
        <v>7070</v>
      </c>
      <c r="Y438" s="65">
        <f>IF(ISNA(VLOOKUP($A438,Sheet1!$B$3:$AH$1266,Sheet1!I$1+(Sheet1!$A$1-1)*10,FALSE))=TRUE,"---",IF(VLOOKUP($A438,Sheet1!$B$3:$AH$1266,Sheet1!I$1+(Sheet1!$A$1-1)*10,FALSE)="---","---", (ROUND(VLOOKUP($A438,Sheet1!$B$3:$AH$1266,Sheet1!I$1+(Sheet1!$A$1-1)*10,FALSE),IF(VLOOKUP($A438,Sheet1!$B$3:$AH$1266,Sheet1!I$1+(Sheet1!$A$1-1)*10,FALSE)&gt;99999,-3,IF(VLOOKUP($A438,Sheet1!$B$3:$AH$1266,Sheet1!I$1+(Sheet1!$A$1-1)*10,FALSE)&gt;9999,-2,IF(VLOOKUP($A438,Sheet1!$B$3:$AH$1266,Sheet1!I$1+(Sheet1!$A$1-1)*10,FALSE)&gt;999,-1,0)))))))</f>
        <v>9220</v>
      </c>
      <c r="Z438" s="65">
        <f>IF(ISNA(VLOOKUP($A438,Sheet1!$B$3:$AH$1266,Sheet1!J$1+(Sheet1!$A$1-1)*10,FALSE))=TRUE,"---",IF(VLOOKUP($A438,Sheet1!$B$3:$AH$1266,Sheet1!J$1+(Sheet1!$A$1-1)*10,FALSE)="---","---", (ROUND(VLOOKUP($A438,Sheet1!$B$3:$AH$1266,Sheet1!J$1+(Sheet1!$A$1-1)*10,FALSE),IF(VLOOKUP($A438,Sheet1!$B$3:$AH$1266,Sheet1!J$1+(Sheet1!$A$1-1)*10,FALSE)&gt;99999,-3,IF(VLOOKUP($A438,Sheet1!$B$3:$AH$1266,Sheet1!J$1+(Sheet1!$A$1-1)*10,FALSE)&gt;9999,-2,IF(VLOOKUP($A438,Sheet1!$B$3:$AH$1266,Sheet1!J$1+(Sheet1!$A$1-1)*10,FALSE)&gt;999,-1,0)))))))</f>
        <v>12300</v>
      </c>
      <c r="AA438" s="65">
        <f>IF(ISNA(VLOOKUP($A438,Sheet1!$B$3:$AH$1266,Sheet1!K$1+(Sheet1!$A$1-1)*10,FALSE))=TRUE,"---",IF(VLOOKUP($A438,Sheet1!$B$3:$AH$1266,Sheet1!K$1+(Sheet1!$A$1-1)*10,FALSE)="---","---", (ROUND(VLOOKUP($A438,Sheet1!$B$3:$AH$1266,Sheet1!K$1+(Sheet1!$A$1-1)*10,FALSE),IF(VLOOKUP($A438,Sheet1!$B$3:$AH$1266,Sheet1!K$1+(Sheet1!$A$1-1)*10,FALSE)&gt;99999,-3,IF(VLOOKUP($A438,Sheet1!$B$3:$AH$1266,Sheet1!K$1+(Sheet1!$A$1-1)*10,FALSE)&gt;9999,-2,IF(VLOOKUP($A438,Sheet1!$B$3:$AH$1266,Sheet1!K$1+(Sheet1!$A$1-1)*10,FALSE)&gt;999,-1,0)))))))</f>
        <v>15000</v>
      </c>
      <c r="AB438" s="65">
        <f>IF(ISNA(VLOOKUP($A438,Sheet1!$B$3:$AH$1266,Sheet1!L$1+(Sheet1!$A$1-1)*10,FALSE))=TRUE,"---",IF(VLOOKUP($A438,Sheet1!$B$3:$AH$1266,Sheet1!L$1+(Sheet1!$A$1-1)*10,FALSE)="---","---", (ROUND(VLOOKUP($A438,Sheet1!$B$3:$AH$1266,Sheet1!L$1+(Sheet1!$A$1-1)*10,FALSE),IF(VLOOKUP($A438,Sheet1!$B$3:$AH$1266,Sheet1!L$1+(Sheet1!$A$1-1)*10,FALSE)&gt;99999,-3,IF(VLOOKUP($A438,Sheet1!$B$3:$AH$1266,Sheet1!L$1+(Sheet1!$A$1-1)*10,FALSE)&gt;9999,-2,IF(VLOOKUP($A438,Sheet1!$B$3:$AH$1266,Sheet1!L$1+(Sheet1!$A$1-1)*10,FALSE)&gt;999,-1,0)))))))</f>
        <v>17800</v>
      </c>
      <c r="AC438" s="65">
        <f>IF(ISNA(VLOOKUP($A438,Sheet1!$B$3:$AH$1266,Sheet1!M$1+(Sheet1!$A$1-1)*10,FALSE))=TRUE,"---",IF(VLOOKUP($A438,Sheet1!$B$3:$AH$1266,Sheet1!M$1+(Sheet1!$A$1-1)*10,FALSE)="---","---", (ROUND(VLOOKUP($A438,Sheet1!$B$3:$AH$1266,Sheet1!M$1+(Sheet1!$A$1-1)*10,FALSE),IF(VLOOKUP($A438,Sheet1!$B$3:$AH$1266,Sheet1!M$1+(Sheet1!$A$1-1)*10,FALSE)&gt;99999,-3,IF(VLOOKUP($A438,Sheet1!$B$3:$AH$1266,Sheet1!M$1+(Sheet1!$A$1-1)*10,FALSE)&gt;9999,-2,IF(VLOOKUP($A438,Sheet1!$B$3:$AH$1266,Sheet1!M$1+(Sheet1!$A$1-1)*10,FALSE)&gt;999,-1,0)))))))</f>
        <v>21000</v>
      </c>
      <c r="AD438" s="65">
        <f>IF(ISNA(VLOOKUP($A438,Sheet1!$B$3:$AH$1266,Sheet1!N$1+(Sheet1!$A$1-1)*10,FALSE))=TRUE,"---",IF(VLOOKUP($A438,Sheet1!$B$3:$AH$1266,Sheet1!N$1+(Sheet1!$A$1-1)*10,FALSE)="---","---", (ROUND(VLOOKUP($A438,Sheet1!$B$3:$AH$1266,Sheet1!N$1+(Sheet1!$A$1-1)*10,FALSE),IF(VLOOKUP($A438,Sheet1!$B$3:$AH$1266,Sheet1!N$1+(Sheet1!$A$1-1)*10,FALSE)&gt;99999,-3,IF(VLOOKUP($A438,Sheet1!$B$3:$AH$1266,Sheet1!N$1+(Sheet1!$A$1-1)*10,FALSE)&gt;9999,-2,IF(VLOOKUP($A438,Sheet1!$B$3:$AH$1266,Sheet1!N$1+(Sheet1!$A$1-1)*10,FALSE)&gt;999,-1,0)))))))</f>
        <v>25600</v>
      </c>
    </row>
    <row r="439" spans="1:30" ht="25.5" customHeight="1" x14ac:dyDescent="0.25">
      <c r="A439" s="133" t="s">
        <v>683</v>
      </c>
      <c r="B439" s="134" t="s">
        <v>684</v>
      </c>
      <c r="C439" s="133">
        <v>422226.3</v>
      </c>
      <c r="D439" s="133">
        <v>740445.5</v>
      </c>
      <c r="E439" s="67" t="s">
        <v>3061</v>
      </c>
      <c r="F439" s="135" t="s">
        <v>4405</v>
      </c>
      <c r="G439" s="118" t="s">
        <v>160</v>
      </c>
      <c r="H439" s="136">
        <v>143</v>
      </c>
      <c r="I439" s="119">
        <v>31871</v>
      </c>
      <c r="J439" s="137" t="s">
        <v>4405</v>
      </c>
      <c r="K439" s="118" t="s">
        <v>17</v>
      </c>
      <c r="L439" s="122">
        <v>18000</v>
      </c>
      <c r="M439" s="123">
        <v>126</v>
      </c>
      <c r="N439" s="118" t="s">
        <v>160</v>
      </c>
      <c r="O439" s="71">
        <f t="shared" si="14"/>
        <v>0.94943235874804766</v>
      </c>
      <c r="P439" s="71">
        <f>IF(O439&lt;&gt;"",VLOOKUP($A439,Sheet4!$A$2:$O$1309,14,FALSE)*100,"")</f>
        <v>0.95542944339861435</v>
      </c>
      <c r="Q439" s="71">
        <f>IF(P439&lt;&gt;"",VLOOKUP($A439,Sheet4!$A$2:$O$1309,15,FALSE)*100,"")</f>
        <v>8.9748557859693499</v>
      </c>
      <c r="R439" s="73" t="str">
        <f t="shared" si="13"/>
        <v>100</v>
      </c>
      <c r="S439" s="63" t="s">
        <v>4362</v>
      </c>
      <c r="T439" s="63" t="str">
        <f>IF(ISNA(VLOOKUP(A439,Sheet1!B$3:C$1266,2,FALSE)=TRUE),"NC",VLOOKUP(A439,Sheet1!B$3:C$1266,2,FALSE))</f>
        <v>Rural10*</v>
      </c>
      <c r="U439" s="66">
        <f>IF(ISNA(VLOOKUP($A439,Sheet1!$B$3:$AH$1266,Sheet1!E$1+(Sheet1!$A$1-1)*10,FALSE))=TRUE,"---",IF(VLOOKUP($A439,Sheet1!$B$3:$AH$1266,Sheet1!E$1+(Sheet1!$A$1-1)*10,FALSE)="---","---", (ROUND(VLOOKUP($A439,Sheet1!$B$3:$AH$1266,Sheet1!E$1+(Sheet1!$A$1-1)*10,FALSE),IF(VLOOKUP($A439,Sheet1!$B$3:$AH$1266,Sheet1!E$1+(Sheet1!$A$1-1)*10,FALSE)&gt;99999,-3,IF(VLOOKUP($A439,Sheet1!$B$3:$AH$1266,Sheet1!E$1+(Sheet1!$A$1-1)*10,FALSE)&gt;9999,-2,IF(VLOOKUP($A439,Sheet1!$B$3:$AH$1266,Sheet1!E$1+(Sheet1!$A$1-1)*10,FALSE)&gt;999,-1,0)))))))</f>
        <v>2950</v>
      </c>
      <c r="V439" s="66">
        <f>IF(ISNA(VLOOKUP($A439,Sheet1!$B$3:$AH$1266,Sheet1!F$1+(Sheet1!$A$1-1)*10,FALSE))=TRUE,"---",IF(VLOOKUP($A439,Sheet1!$B$3:$AH$1266,Sheet1!F$1+(Sheet1!$A$1-1)*10,FALSE)="---","---", (ROUND(VLOOKUP($A439,Sheet1!$B$3:$AH$1266,Sheet1!F$1+(Sheet1!$A$1-1)*10,FALSE),IF(VLOOKUP($A439,Sheet1!$B$3:$AH$1266,Sheet1!F$1+(Sheet1!$A$1-1)*10,FALSE)&gt;99999,-3,IF(VLOOKUP($A439,Sheet1!$B$3:$AH$1266,Sheet1!F$1+(Sheet1!$A$1-1)*10,FALSE)&gt;9999,-2,IF(VLOOKUP($A439,Sheet1!$B$3:$AH$1266,Sheet1!F$1+(Sheet1!$A$1-1)*10,FALSE)&gt;999,-1,0)))))))</f>
        <v>3550</v>
      </c>
      <c r="W439" s="66">
        <f>IF(ISNA(VLOOKUP($A439,Sheet1!$B$3:$AH$1266,Sheet1!G$1+(Sheet1!$A$1-1)*10,FALSE))=TRUE,"---",IF(VLOOKUP($A439,Sheet1!$B$3:$AH$1266,Sheet1!G$1+(Sheet1!$A$1-1)*10,FALSE)="---","---", (ROUND(VLOOKUP($A439,Sheet1!$B$3:$AH$1266,Sheet1!G$1+(Sheet1!$A$1-1)*10,FALSE),IF(VLOOKUP($A439,Sheet1!$B$3:$AH$1266,Sheet1!G$1+(Sheet1!$A$1-1)*10,FALSE)&gt;99999,-3,IF(VLOOKUP($A439,Sheet1!$B$3:$AH$1266,Sheet1!G$1+(Sheet1!$A$1-1)*10,FALSE)&gt;9999,-2,IF(VLOOKUP($A439,Sheet1!$B$3:$AH$1266,Sheet1!G$1+(Sheet1!$A$1-1)*10,FALSE)&gt;999,-1,0)))))))</f>
        <v>4390</v>
      </c>
      <c r="X439" s="66">
        <f>IF(ISNA(VLOOKUP($A439,Sheet1!$B$3:$AH$1266,Sheet1!H$1+(Sheet1!$A$1-1)*10,FALSE))=TRUE,"---",IF(VLOOKUP($A439,Sheet1!$B$3:$AH$1266,Sheet1!H$1+(Sheet1!$A$1-1)*10,FALSE)="---","---", (ROUND(VLOOKUP($A439,Sheet1!$B$3:$AH$1266,Sheet1!H$1+(Sheet1!$A$1-1)*10,FALSE),IF(VLOOKUP($A439,Sheet1!$B$3:$AH$1266,Sheet1!H$1+(Sheet1!$A$1-1)*10,FALSE)&gt;99999,-3,IF(VLOOKUP($A439,Sheet1!$B$3:$AH$1266,Sheet1!H$1+(Sheet1!$A$1-1)*10,FALSE)&gt;9999,-2,IF(VLOOKUP($A439,Sheet1!$B$3:$AH$1266,Sheet1!H$1+(Sheet1!$A$1-1)*10,FALSE)&gt;999,-1,0)))))))</f>
        <v>6930</v>
      </c>
      <c r="Y439" s="66">
        <f>IF(ISNA(VLOOKUP($A439,Sheet1!$B$3:$AH$1266,Sheet1!I$1+(Sheet1!$A$1-1)*10,FALSE))=TRUE,"---",IF(VLOOKUP($A439,Sheet1!$B$3:$AH$1266,Sheet1!I$1+(Sheet1!$A$1-1)*10,FALSE)="---","---", (ROUND(VLOOKUP($A439,Sheet1!$B$3:$AH$1266,Sheet1!I$1+(Sheet1!$A$1-1)*10,FALSE),IF(VLOOKUP($A439,Sheet1!$B$3:$AH$1266,Sheet1!I$1+(Sheet1!$A$1-1)*10,FALSE)&gt;99999,-3,IF(VLOOKUP($A439,Sheet1!$B$3:$AH$1266,Sheet1!I$1+(Sheet1!$A$1-1)*10,FALSE)&gt;9999,-2,IF(VLOOKUP($A439,Sheet1!$B$3:$AH$1266,Sheet1!I$1+(Sheet1!$A$1-1)*10,FALSE)&gt;999,-1,0)))))))</f>
        <v>9050</v>
      </c>
      <c r="Z439" s="66">
        <f>IF(ISNA(VLOOKUP($A439,Sheet1!$B$3:$AH$1266,Sheet1!J$1+(Sheet1!$A$1-1)*10,FALSE))=TRUE,"---",IF(VLOOKUP($A439,Sheet1!$B$3:$AH$1266,Sheet1!J$1+(Sheet1!$A$1-1)*10,FALSE)="---","---", (ROUND(VLOOKUP($A439,Sheet1!$B$3:$AH$1266,Sheet1!J$1+(Sheet1!$A$1-1)*10,FALSE),IF(VLOOKUP($A439,Sheet1!$B$3:$AH$1266,Sheet1!J$1+(Sheet1!$A$1-1)*10,FALSE)&gt;99999,-3,IF(VLOOKUP($A439,Sheet1!$B$3:$AH$1266,Sheet1!J$1+(Sheet1!$A$1-1)*10,FALSE)&gt;9999,-2,IF(VLOOKUP($A439,Sheet1!$B$3:$AH$1266,Sheet1!J$1+(Sheet1!$A$1-1)*10,FALSE)&gt;999,-1,0)))))))</f>
        <v>12200</v>
      </c>
      <c r="AA439" s="66">
        <f>IF(ISNA(VLOOKUP($A439,Sheet1!$B$3:$AH$1266,Sheet1!K$1+(Sheet1!$A$1-1)*10,FALSE))=TRUE,"---",IF(VLOOKUP($A439,Sheet1!$B$3:$AH$1266,Sheet1!K$1+(Sheet1!$A$1-1)*10,FALSE)="---","---", (ROUND(VLOOKUP($A439,Sheet1!$B$3:$AH$1266,Sheet1!K$1+(Sheet1!$A$1-1)*10,FALSE),IF(VLOOKUP($A439,Sheet1!$B$3:$AH$1266,Sheet1!K$1+(Sheet1!$A$1-1)*10,FALSE)&gt;99999,-3,IF(VLOOKUP($A439,Sheet1!$B$3:$AH$1266,Sheet1!K$1+(Sheet1!$A$1-1)*10,FALSE)&gt;9999,-2,IF(VLOOKUP($A439,Sheet1!$B$3:$AH$1266,Sheet1!K$1+(Sheet1!$A$1-1)*10,FALSE)&gt;999,-1,0)))))))</f>
        <v>14800</v>
      </c>
      <c r="AB439" s="66">
        <f>IF(ISNA(VLOOKUP($A439,Sheet1!$B$3:$AH$1266,Sheet1!L$1+(Sheet1!$A$1-1)*10,FALSE))=TRUE,"---",IF(VLOOKUP($A439,Sheet1!$B$3:$AH$1266,Sheet1!L$1+(Sheet1!$A$1-1)*10,FALSE)="---","---", (ROUND(VLOOKUP($A439,Sheet1!$B$3:$AH$1266,Sheet1!L$1+(Sheet1!$A$1-1)*10,FALSE),IF(VLOOKUP($A439,Sheet1!$B$3:$AH$1266,Sheet1!L$1+(Sheet1!$A$1-1)*10,FALSE)&gt;99999,-3,IF(VLOOKUP($A439,Sheet1!$B$3:$AH$1266,Sheet1!L$1+(Sheet1!$A$1-1)*10,FALSE)&gt;9999,-2,IF(VLOOKUP($A439,Sheet1!$B$3:$AH$1266,Sheet1!L$1+(Sheet1!$A$1-1)*10,FALSE)&gt;999,-1,0)))))))</f>
        <v>17700</v>
      </c>
      <c r="AC439" s="66">
        <f>IF(ISNA(VLOOKUP($A439,Sheet1!$B$3:$AH$1266,Sheet1!M$1+(Sheet1!$A$1-1)*10,FALSE))=TRUE,"---",IF(VLOOKUP($A439,Sheet1!$B$3:$AH$1266,Sheet1!M$1+(Sheet1!$A$1-1)*10,FALSE)="---","---", (ROUND(VLOOKUP($A439,Sheet1!$B$3:$AH$1266,Sheet1!M$1+(Sheet1!$A$1-1)*10,FALSE),IF(VLOOKUP($A439,Sheet1!$B$3:$AH$1266,Sheet1!M$1+(Sheet1!$A$1-1)*10,FALSE)&gt;99999,-3,IF(VLOOKUP($A439,Sheet1!$B$3:$AH$1266,Sheet1!M$1+(Sheet1!$A$1-1)*10,FALSE)&gt;9999,-2,IF(VLOOKUP($A439,Sheet1!$B$3:$AH$1266,Sheet1!M$1+(Sheet1!$A$1-1)*10,FALSE)&gt;999,-1,0)))))))</f>
        <v>20900</v>
      </c>
      <c r="AD439" s="66">
        <f>IF(ISNA(VLOOKUP($A439,Sheet1!$B$3:$AH$1266,Sheet1!N$1+(Sheet1!$A$1-1)*10,FALSE))=TRUE,"---",IF(VLOOKUP($A439,Sheet1!$B$3:$AH$1266,Sheet1!N$1+(Sheet1!$A$1-1)*10,FALSE)="---","---", (ROUND(VLOOKUP($A439,Sheet1!$B$3:$AH$1266,Sheet1!N$1+(Sheet1!$A$1-1)*10,FALSE),IF(VLOOKUP($A439,Sheet1!$B$3:$AH$1266,Sheet1!N$1+(Sheet1!$A$1-1)*10,FALSE)&gt;99999,-3,IF(VLOOKUP($A439,Sheet1!$B$3:$AH$1266,Sheet1!N$1+(Sheet1!$A$1-1)*10,FALSE)&gt;9999,-2,IF(VLOOKUP($A439,Sheet1!$B$3:$AH$1266,Sheet1!N$1+(Sheet1!$A$1-1)*10,FALSE)&gt;999,-1,0)))))))</f>
        <v>25600</v>
      </c>
    </row>
    <row r="440" spans="1:30" ht="25.5" customHeight="1" x14ac:dyDescent="0.25">
      <c r="A440" s="125" t="s">
        <v>685</v>
      </c>
      <c r="B440" s="126" t="s">
        <v>686</v>
      </c>
      <c r="C440" s="125">
        <v>422443</v>
      </c>
      <c r="D440" s="125">
        <v>740232</v>
      </c>
      <c r="E440" s="70" t="s">
        <v>3061</v>
      </c>
      <c r="F440" s="139" t="s">
        <v>4405</v>
      </c>
      <c r="G440" s="127" t="s">
        <v>160</v>
      </c>
      <c r="H440" s="128">
        <v>0.94</v>
      </c>
      <c r="I440" s="112">
        <v>19089</v>
      </c>
      <c r="J440" s="140" t="s">
        <v>4405</v>
      </c>
      <c r="K440" s="127" t="s">
        <v>17</v>
      </c>
      <c r="L440" s="115">
        <v>169</v>
      </c>
      <c r="M440" s="116">
        <v>180</v>
      </c>
      <c r="N440" s="127" t="s">
        <v>199</v>
      </c>
      <c r="O440" s="68" t="s">
        <v>4405</v>
      </c>
      <c r="P440" s="68" t="s">
        <v>4405</v>
      </c>
      <c r="Q440" s="68" t="s">
        <v>4405</v>
      </c>
      <c r="R440" s="74" t="s">
        <v>4405</v>
      </c>
      <c r="S440" s="64" t="s">
        <v>4362</v>
      </c>
      <c r="T440" s="64" t="str">
        <f>IF(ISNA(VLOOKUP(A440,Sheet1!B$3:C$1266,2,FALSE)=TRUE),"NC",VLOOKUP(A440,Sheet1!B$3:C$1266,2,FALSE))</f>
        <v>NC</v>
      </c>
      <c r="U440" s="65" t="str">
        <f>IF(ISNA(VLOOKUP($A440,Sheet1!$B$3:$AH$1266,Sheet1!E$1+(Sheet1!$A$1-1)*10,FALSE))=TRUE,"---",IF(VLOOKUP($A440,Sheet1!$B$3:$AH$1266,Sheet1!E$1+(Sheet1!$A$1-1)*10,FALSE)="---","---", (ROUND(VLOOKUP($A440,Sheet1!$B$3:$AH$1266,Sheet1!E$1+(Sheet1!$A$1-1)*10,FALSE),IF(VLOOKUP($A440,Sheet1!$B$3:$AH$1266,Sheet1!E$1+(Sheet1!$A$1-1)*10,FALSE)&gt;99999,-3,IF(VLOOKUP($A440,Sheet1!$B$3:$AH$1266,Sheet1!E$1+(Sheet1!$A$1-1)*10,FALSE)&gt;9999,-2,IF(VLOOKUP($A440,Sheet1!$B$3:$AH$1266,Sheet1!E$1+(Sheet1!$A$1-1)*10,FALSE)&gt;999,-1,0)))))))</f>
        <v>---</v>
      </c>
      <c r="V440" s="65" t="str">
        <f>IF(ISNA(VLOOKUP($A440,Sheet1!$B$3:$AH$1266,Sheet1!F$1+(Sheet1!$A$1-1)*10,FALSE))=TRUE,"---",IF(VLOOKUP($A440,Sheet1!$B$3:$AH$1266,Sheet1!F$1+(Sheet1!$A$1-1)*10,FALSE)="---","---", (ROUND(VLOOKUP($A440,Sheet1!$B$3:$AH$1266,Sheet1!F$1+(Sheet1!$A$1-1)*10,FALSE),IF(VLOOKUP($A440,Sheet1!$B$3:$AH$1266,Sheet1!F$1+(Sheet1!$A$1-1)*10,FALSE)&gt;99999,-3,IF(VLOOKUP($A440,Sheet1!$B$3:$AH$1266,Sheet1!F$1+(Sheet1!$A$1-1)*10,FALSE)&gt;9999,-2,IF(VLOOKUP($A440,Sheet1!$B$3:$AH$1266,Sheet1!F$1+(Sheet1!$A$1-1)*10,FALSE)&gt;999,-1,0)))))))</f>
        <v>---</v>
      </c>
      <c r="W440" s="65" t="str">
        <f>IF(ISNA(VLOOKUP($A440,Sheet1!$B$3:$AH$1266,Sheet1!G$1+(Sheet1!$A$1-1)*10,FALSE))=TRUE,"---",IF(VLOOKUP($A440,Sheet1!$B$3:$AH$1266,Sheet1!G$1+(Sheet1!$A$1-1)*10,FALSE)="---","---", (ROUND(VLOOKUP($A440,Sheet1!$B$3:$AH$1266,Sheet1!G$1+(Sheet1!$A$1-1)*10,FALSE),IF(VLOOKUP($A440,Sheet1!$B$3:$AH$1266,Sheet1!G$1+(Sheet1!$A$1-1)*10,FALSE)&gt;99999,-3,IF(VLOOKUP($A440,Sheet1!$B$3:$AH$1266,Sheet1!G$1+(Sheet1!$A$1-1)*10,FALSE)&gt;9999,-2,IF(VLOOKUP($A440,Sheet1!$B$3:$AH$1266,Sheet1!G$1+(Sheet1!$A$1-1)*10,FALSE)&gt;999,-1,0)))))))</f>
        <v>---</v>
      </c>
      <c r="X440" s="65" t="str">
        <f>IF(ISNA(VLOOKUP($A440,Sheet1!$B$3:$AH$1266,Sheet1!H$1+(Sheet1!$A$1-1)*10,FALSE))=TRUE,"---",IF(VLOOKUP($A440,Sheet1!$B$3:$AH$1266,Sheet1!H$1+(Sheet1!$A$1-1)*10,FALSE)="---","---", (ROUND(VLOOKUP($A440,Sheet1!$B$3:$AH$1266,Sheet1!H$1+(Sheet1!$A$1-1)*10,FALSE),IF(VLOOKUP($A440,Sheet1!$B$3:$AH$1266,Sheet1!H$1+(Sheet1!$A$1-1)*10,FALSE)&gt;99999,-3,IF(VLOOKUP($A440,Sheet1!$B$3:$AH$1266,Sheet1!H$1+(Sheet1!$A$1-1)*10,FALSE)&gt;9999,-2,IF(VLOOKUP($A440,Sheet1!$B$3:$AH$1266,Sheet1!H$1+(Sheet1!$A$1-1)*10,FALSE)&gt;999,-1,0)))))))</f>
        <v>---</v>
      </c>
      <c r="Y440" s="65" t="str">
        <f>IF(ISNA(VLOOKUP($A440,Sheet1!$B$3:$AH$1266,Sheet1!I$1+(Sheet1!$A$1-1)*10,FALSE))=TRUE,"---",IF(VLOOKUP($A440,Sheet1!$B$3:$AH$1266,Sheet1!I$1+(Sheet1!$A$1-1)*10,FALSE)="---","---", (ROUND(VLOOKUP($A440,Sheet1!$B$3:$AH$1266,Sheet1!I$1+(Sheet1!$A$1-1)*10,FALSE),IF(VLOOKUP($A440,Sheet1!$B$3:$AH$1266,Sheet1!I$1+(Sheet1!$A$1-1)*10,FALSE)&gt;99999,-3,IF(VLOOKUP($A440,Sheet1!$B$3:$AH$1266,Sheet1!I$1+(Sheet1!$A$1-1)*10,FALSE)&gt;9999,-2,IF(VLOOKUP($A440,Sheet1!$B$3:$AH$1266,Sheet1!I$1+(Sheet1!$A$1-1)*10,FALSE)&gt;999,-1,0)))))))</f>
        <v>---</v>
      </c>
      <c r="Z440" s="65" t="str">
        <f>IF(ISNA(VLOOKUP($A440,Sheet1!$B$3:$AH$1266,Sheet1!J$1+(Sheet1!$A$1-1)*10,FALSE))=TRUE,"---",IF(VLOOKUP($A440,Sheet1!$B$3:$AH$1266,Sheet1!J$1+(Sheet1!$A$1-1)*10,FALSE)="---","---", (ROUND(VLOOKUP($A440,Sheet1!$B$3:$AH$1266,Sheet1!J$1+(Sheet1!$A$1-1)*10,FALSE),IF(VLOOKUP($A440,Sheet1!$B$3:$AH$1266,Sheet1!J$1+(Sheet1!$A$1-1)*10,FALSE)&gt;99999,-3,IF(VLOOKUP($A440,Sheet1!$B$3:$AH$1266,Sheet1!J$1+(Sheet1!$A$1-1)*10,FALSE)&gt;9999,-2,IF(VLOOKUP($A440,Sheet1!$B$3:$AH$1266,Sheet1!J$1+(Sheet1!$A$1-1)*10,FALSE)&gt;999,-1,0)))))))</f>
        <v>---</v>
      </c>
      <c r="AA440" s="65" t="str">
        <f>IF(ISNA(VLOOKUP($A440,Sheet1!$B$3:$AH$1266,Sheet1!K$1+(Sheet1!$A$1-1)*10,FALSE))=TRUE,"---",IF(VLOOKUP($A440,Sheet1!$B$3:$AH$1266,Sheet1!K$1+(Sheet1!$A$1-1)*10,FALSE)="---","---", (ROUND(VLOOKUP($A440,Sheet1!$B$3:$AH$1266,Sheet1!K$1+(Sheet1!$A$1-1)*10,FALSE),IF(VLOOKUP($A440,Sheet1!$B$3:$AH$1266,Sheet1!K$1+(Sheet1!$A$1-1)*10,FALSE)&gt;99999,-3,IF(VLOOKUP($A440,Sheet1!$B$3:$AH$1266,Sheet1!K$1+(Sheet1!$A$1-1)*10,FALSE)&gt;9999,-2,IF(VLOOKUP($A440,Sheet1!$B$3:$AH$1266,Sheet1!K$1+(Sheet1!$A$1-1)*10,FALSE)&gt;999,-1,0)))))))</f>
        <v>---</v>
      </c>
      <c r="AB440" s="65" t="str">
        <f>IF(ISNA(VLOOKUP($A440,Sheet1!$B$3:$AH$1266,Sheet1!L$1+(Sheet1!$A$1-1)*10,FALSE))=TRUE,"---",IF(VLOOKUP($A440,Sheet1!$B$3:$AH$1266,Sheet1!L$1+(Sheet1!$A$1-1)*10,FALSE)="---","---", (ROUND(VLOOKUP($A440,Sheet1!$B$3:$AH$1266,Sheet1!L$1+(Sheet1!$A$1-1)*10,FALSE),IF(VLOOKUP($A440,Sheet1!$B$3:$AH$1266,Sheet1!L$1+(Sheet1!$A$1-1)*10,FALSE)&gt;99999,-3,IF(VLOOKUP($A440,Sheet1!$B$3:$AH$1266,Sheet1!L$1+(Sheet1!$A$1-1)*10,FALSE)&gt;9999,-2,IF(VLOOKUP($A440,Sheet1!$B$3:$AH$1266,Sheet1!L$1+(Sheet1!$A$1-1)*10,FALSE)&gt;999,-1,0)))))))</f>
        <v>---</v>
      </c>
      <c r="AC440" s="65" t="str">
        <f>IF(ISNA(VLOOKUP($A440,Sheet1!$B$3:$AH$1266,Sheet1!M$1+(Sheet1!$A$1-1)*10,FALSE))=TRUE,"---",IF(VLOOKUP($A440,Sheet1!$B$3:$AH$1266,Sheet1!M$1+(Sheet1!$A$1-1)*10,FALSE)="---","---", (ROUND(VLOOKUP($A440,Sheet1!$B$3:$AH$1266,Sheet1!M$1+(Sheet1!$A$1-1)*10,FALSE),IF(VLOOKUP($A440,Sheet1!$B$3:$AH$1266,Sheet1!M$1+(Sheet1!$A$1-1)*10,FALSE)&gt;99999,-3,IF(VLOOKUP($A440,Sheet1!$B$3:$AH$1266,Sheet1!M$1+(Sheet1!$A$1-1)*10,FALSE)&gt;9999,-2,IF(VLOOKUP($A440,Sheet1!$B$3:$AH$1266,Sheet1!M$1+(Sheet1!$A$1-1)*10,FALSE)&gt;999,-1,0)))))))</f>
        <v>---</v>
      </c>
      <c r="AD440" s="65" t="str">
        <f>IF(ISNA(VLOOKUP($A440,Sheet1!$B$3:$AH$1266,Sheet1!N$1+(Sheet1!$A$1-1)*10,FALSE))=TRUE,"---",IF(VLOOKUP($A440,Sheet1!$B$3:$AH$1266,Sheet1!N$1+(Sheet1!$A$1-1)*10,FALSE)="---","---", (ROUND(VLOOKUP($A440,Sheet1!$B$3:$AH$1266,Sheet1!N$1+(Sheet1!$A$1-1)*10,FALSE),IF(VLOOKUP($A440,Sheet1!$B$3:$AH$1266,Sheet1!N$1+(Sheet1!$A$1-1)*10,FALSE)&gt;99999,-3,IF(VLOOKUP($A440,Sheet1!$B$3:$AH$1266,Sheet1!N$1+(Sheet1!$A$1-1)*10,FALSE)&gt;9999,-2,IF(VLOOKUP($A440,Sheet1!$B$3:$AH$1266,Sheet1!N$1+(Sheet1!$A$1-1)*10,FALSE)&gt;999,-1,0)))))))</f>
        <v>---</v>
      </c>
    </row>
    <row r="441" spans="1:30" ht="25.5" customHeight="1" x14ac:dyDescent="0.25">
      <c r="A441" s="133" t="s">
        <v>687</v>
      </c>
      <c r="B441" s="134" t="s">
        <v>688</v>
      </c>
      <c r="C441" s="133">
        <v>422133</v>
      </c>
      <c r="D441" s="133">
        <v>740302</v>
      </c>
      <c r="E441" s="67" t="s">
        <v>3061</v>
      </c>
      <c r="F441" s="135" t="s">
        <v>4405</v>
      </c>
      <c r="G441" s="118" t="s">
        <v>160</v>
      </c>
      <c r="H441" s="183">
        <v>41</v>
      </c>
      <c r="I441" s="119" t="s">
        <v>689</v>
      </c>
      <c r="J441" s="137" t="s">
        <v>4405</v>
      </c>
      <c r="K441" s="118" t="s">
        <v>17</v>
      </c>
      <c r="L441" s="122">
        <v>3330</v>
      </c>
      <c r="M441" s="123">
        <v>81.2</v>
      </c>
      <c r="N441" s="121" t="s">
        <v>4405</v>
      </c>
      <c r="O441" s="71">
        <f t="shared" si="14"/>
        <v>6.1553722144310026</v>
      </c>
      <c r="P441" s="71">
        <f>IF(O441&lt;&gt;"",VLOOKUP($A441,Sheet4!$A$2:$O$1309,14,FALSE)*100,"")</f>
        <v>1.5685614019222083</v>
      </c>
      <c r="Q441" s="71">
        <f>IF(P441&lt;&gt;"",VLOOKUP($A441,Sheet4!$A$2:$O$1309,15,FALSE)*100,"")</f>
        <v>14.346369624063771</v>
      </c>
      <c r="R441" s="73">
        <f t="shared" si="13"/>
        <v>15</v>
      </c>
      <c r="S441" s="63" t="s">
        <v>4362</v>
      </c>
      <c r="T441" s="63" t="str">
        <f>IF(ISNA(VLOOKUP(A441,Sheet1!B$3:C$1266,2,FALSE)=TRUE),"NC",VLOOKUP(A441,Sheet1!B$3:C$1266,2,FALSE))</f>
        <v>Rural</v>
      </c>
      <c r="U441" s="66">
        <f>IF(ISNA(VLOOKUP($A441,Sheet1!$B$3:$AH$1266,Sheet1!E$1+(Sheet1!$A$1-1)*10,FALSE))=TRUE,"---",IF(VLOOKUP($A441,Sheet1!$B$3:$AH$1266,Sheet1!E$1+(Sheet1!$A$1-1)*10,FALSE)="---","---", (ROUND(VLOOKUP($A441,Sheet1!$B$3:$AH$1266,Sheet1!E$1+(Sheet1!$A$1-1)*10,FALSE),IF(VLOOKUP($A441,Sheet1!$B$3:$AH$1266,Sheet1!E$1+(Sheet1!$A$1-1)*10,FALSE)&gt;99999,-3,IF(VLOOKUP($A441,Sheet1!$B$3:$AH$1266,Sheet1!E$1+(Sheet1!$A$1-1)*10,FALSE)&gt;9999,-2,IF(VLOOKUP($A441,Sheet1!$B$3:$AH$1266,Sheet1!E$1+(Sheet1!$A$1-1)*10,FALSE)&gt;999,-1,0)))))))</f>
        <v>818</v>
      </c>
      <c r="V441" s="66">
        <f>IF(ISNA(VLOOKUP($A441,Sheet1!$B$3:$AH$1266,Sheet1!F$1+(Sheet1!$A$1-1)*10,FALSE))=TRUE,"---",IF(VLOOKUP($A441,Sheet1!$B$3:$AH$1266,Sheet1!F$1+(Sheet1!$A$1-1)*10,FALSE)="---","---", (ROUND(VLOOKUP($A441,Sheet1!$B$3:$AH$1266,Sheet1!F$1+(Sheet1!$A$1-1)*10,FALSE),IF(VLOOKUP($A441,Sheet1!$B$3:$AH$1266,Sheet1!F$1+(Sheet1!$A$1-1)*10,FALSE)&gt;99999,-3,IF(VLOOKUP($A441,Sheet1!$B$3:$AH$1266,Sheet1!F$1+(Sheet1!$A$1-1)*10,FALSE)&gt;9999,-2,IF(VLOOKUP($A441,Sheet1!$B$3:$AH$1266,Sheet1!F$1+(Sheet1!$A$1-1)*10,FALSE)&gt;999,-1,0)))))))</f>
        <v>997</v>
      </c>
      <c r="W441" s="66">
        <f>IF(ISNA(VLOOKUP($A441,Sheet1!$B$3:$AH$1266,Sheet1!G$1+(Sheet1!$A$1-1)*10,FALSE))=TRUE,"---",IF(VLOOKUP($A441,Sheet1!$B$3:$AH$1266,Sheet1!G$1+(Sheet1!$A$1-1)*10,FALSE)="---","---", (ROUND(VLOOKUP($A441,Sheet1!$B$3:$AH$1266,Sheet1!G$1+(Sheet1!$A$1-1)*10,FALSE),IF(VLOOKUP($A441,Sheet1!$B$3:$AH$1266,Sheet1!G$1+(Sheet1!$A$1-1)*10,FALSE)&gt;99999,-3,IF(VLOOKUP($A441,Sheet1!$B$3:$AH$1266,Sheet1!G$1+(Sheet1!$A$1-1)*10,FALSE)&gt;9999,-2,IF(VLOOKUP($A441,Sheet1!$B$3:$AH$1266,Sheet1!G$1+(Sheet1!$A$1-1)*10,FALSE)&gt;999,-1,0)))))))</f>
        <v>1250</v>
      </c>
      <c r="X441" s="66">
        <f>IF(ISNA(VLOOKUP($A441,Sheet1!$B$3:$AH$1266,Sheet1!H$1+(Sheet1!$A$1-1)*10,FALSE))=TRUE,"---",IF(VLOOKUP($A441,Sheet1!$B$3:$AH$1266,Sheet1!H$1+(Sheet1!$A$1-1)*10,FALSE)="---","---", (ROUND(VLOOKUP($A441,Sheet1!$B$3:$AH$1266,Sheet1!H$1+(Sheet1!$A$1-1)*10,FALSE),IF(VLOOKUP($A441,Sheet1!$B$3:$AH$1266,Sheet1!H$1+(Sheet1!$A$1-1)*10,FALSE)&gt;99999,-3,IF(VLOOKUP($A441,Sheet1!$B$3:$AH$1266,Sheet1!H$1+(Sheet1!$A$1-1)*10,FALSE)&gt;9999,-2,IF(VLOOKUP($A441,Sheet1!$B$3:$AH$1266,Sheet1!H$1+(Sheet1!$A$1-1)*10,FALSE)&gt;999,-1,0)))))))</f>
        <v>2040</v>
      </c>
      <c r="Y441" s="66">
        <f>IF(ISNA(VLOOKUP($A441,Sheet1!$B$3:$AH$1266,Sheet1!I$1+(Sheet1!$A$1-1)*10,FALSE))=TRUE,"---",IF(VLOOKUP($A441,Sheet1!$B$3:$AH$1266,Sheet1!I$1+(Sheet1!$A$1-1)*10,FALSE)="---","---", (ROUND(VLOOKUP($A441,Sheet1!$B$3:$AH$1266,Sheet1!I$1+(Sheet1!$A$1-1)*10,FALSE),IF(VLOOKUP($A441,Sheet1!$B$3:$AH$1266,Sheet1!I$1+(Sheet1!$A$1-1)*10,FALSE)&gt;99999,-3,IF(VLOOKUP($A441,Sheet1!$B$3:$AH$1266,Sheet1!I$1+(Sheet1!$A$1-1)*10,FALSE)&gt;9999,-2,IF(VLOOKUP($A441,Sheet1!$B$3:$AH$1266,Sheet1!I$1+(Sheet1!$A$1-1)*10,FALSE)&gt;999,-1,0)))))))</f>
        <v>2720</v>
      </c>
      <c r="Z441" s="66">
        <f>IF(ISNA(VLOOKUP($A441,Sheet1!$B$3:$AH$1266,Sheet1!J$1+(Sheet1!$A$1-1)*10,FALSE))=TRUE,"---",IF(VLOOKUP($A441,Sheet1!$B$3:$AH$1266,Sheet1!J$1+(Sheet1!$A$1-1)*10,FALSE)="---","---", (ROUND(VLOOKUP($A441,Sheet1!$B$3:$AH$1266,Sheet1!J$1+(Sheet1!$A$1-1)*10,FALSE),IF(VLOOKUP($A441,Sheet1!$B$3:$AH$1266,Sheet1!J$1+(Sheet1!$A$1-1)*10,FALSE)&gt;99999,-3,IF(VLOOKUP($A441,Sheet1!$B$3:$AH$1266,Sheet1!J$1+(Sheet1!$A$1-1)*10,FALSE)&gt;9999,-2,IF(VLOOKUP($A441,Sheet1!$B$3:$AH$1266,Sheet1!J$1+(Sheet1!$A$1-1)*10,FALSE)&gt;999,-1,0)))))))</f>
        <v>3730</v>
      </c>
      <c r="AA441" s="66">
        <f>IF(ISNA(VLOOKUP($A441,Sheet1!$B$3:$AH$1266,Sheet1!K$1+(Sheet1!$A$1-1)*10,FALSE))=TRUE,"---",IF(VLOOKUP($A441,Sheet1!$B$3:$AH$1266,Sheet1!K$1+(Sheet1!$A$1-1)*10,FALSE)="---","---", (ROUND(VLOOKUP($A441,Sheet1!$B$3:$AH$1266,Sheet1!K$1+(Sheet1!$A$1-1)*10,FALSE),IF(VLOOKUP($A441,Sheet1!$B$3:$AH$1266,Sheet1!K$1+(Sheet1!$A$1-1)*10,FALSE)&gt;99999,-3,IF(VLOOKUP($A441,Sheet1!$B$3:$AH$1266,Sheet1!K$1+(Sheet1!$A$1-1)*10,FALSE)&gt;9999,-2,IF(VLOOKUP($A441,Sheet1!$B$3:$AH$1266,Sheet1!K$1+(Sheet1!$A$1-1)*10,FALSE)&gt;999,-1,0)))))))</f>
        <v>4600</v>
      </c>
      <c r="AB441" s="66">
        <f>IF(ISNA(VLOOKUP($A441,Sheet1!$B$3:$AH$1266,Sheet1!L$1+(Sheet1!$A$1-1)*10,FALSE))=TRUE,"---",IF(VLOOKUP($A441,Sheet1!$B$3:$AH$1266,Sheet1!L$1+(Sheet1!$A$1-1)*10,FALSE)="---","---", (ROUND(VLOOKUP($A441,Sheet1!$B$3:$AH$1266,Sheet1!L$1+(Sheet1!$A$1-1)*10,FALSE),IF(VLOOKUP($A441,Sheet1!$B$3:$AH$1266,Sheet1!L$1+(Sheet1!$A$1-1)*10,FALSE)&gt;99999,-3,IF(VLOOKUP($A441,Sheet1!$B$3:$AH$1266,Sheet1!L$1+(Sheet1!$A$1-1)*10,FALSE)&gt;9999,-2,IF(VLOOKUP($A441,Sheet1!$B$3:$AH$1266,Sheet1!L$1+(Sheet1!$A$1-1)*10,FALSE)&gt;999,-1,0)))))))</f>
        <v>5580</v>
      </c>
      <c r="AC441" s="66">
        <f>IF(ISNA(VLOOKUP($A441,Sheet1!$B$3:$AH$1266,Sheet1!M$1+(Sheet1!$A$1-1)*10,FALSE))=TRUE,"---",IF(VLOOKUP($A441,Sheet1!$B$3:$AH$1266,Sheet1!M$1+(Sheet1!$A$1-1)*10,FALSE)="---","---", (ROUND(VLOOKUP($A441,Sheet1!$B$3:$AH$1266,Sheet1!M$1+(Sheet1!$A$1-1)*10,FALSE),IF(VLOOKUP($A441,Sheet1!$B$3:$AH$1266,Sheet1!M$1+(Sheet1!$A$1-1)*10,FALSE)&gt;99999,-3,IF(VLOOKUP($A441,Sheet1!$B$3:$AH$1266,Sheet1!M$1+(Sheet1!$A$1-1)*10,FALSE)&gt;9999,-2,IF(VLOOKUP($A441,Sheet1!$B$3:$AH$1266,Sheet1!M$1+(Sheet1!$A$1-1)*10,FALSE)&gt;999,-1,0)))))))</f>
        <v>6690</v>
      </c>
      <c r="AD441" s="66">
        <f>IF(ISNA(VLOOKUP($A441,Sheet1!$B$3:$AH$1266,Sheet1!N$1+(Sheet1!$A$1-1)*10,FALSE))=TRUE,"---",IF(VLOOKUP($A441,Sheet1!$B$3:$AH$1266,Sheet1!N$1+(Sheet1!$A$1-1)*10,FALSE)="---","---", (ROUND(VLOOKUP($A441,Sheet1!$B$3:$AH$1266,Sheet1!N$1+(Sheet1!$A$1-1)*10,FALSE),IF(VLOOKUP($A441,Sheet1!$B$3:$AH$1266,Sheet1!N$1+(Sheet1!$A$1-1)*10,FALSE)&gt;99999,-3,IF(VLOOKUP($A441,Sheet1!$B$3:$AH$1266,Sheet1!N$1+(Sheet1!$A$1-1)*10,FALSE)&gt;9999,-2,IF(VLOOKUP($A441,Sheet1!$B$3:$AH$1266,Sheet1!N$1+(Sheet1!$A$1-1)*10,FALSE)&gt;999,-1,0)))))))</f>
        <v>8360</v>
      </c>
    </row>
    <row r="442" spans="1:30" ht="25.5" customHeight="1" x14ac:dyDescent="0.25">
      <c r="A442" s="125" t="s">
        <v>690</v>
      </c>
      <c r="B442" s="126" t="s">
        <v>691</v>
      </c>
      <c r="C442" s="125">
        <v>421915</v>
      </c>
      <c r="D442" s="125">
        <v>740049</v>
      </c>
      <c r="E442" s="70" t="s">
        <v>3061</v>
      </c>
      <c r="F442" s="139" t="s">
        <v>4405</v>
      </c>
      <c r="G442" s="127" t="s">
        <v>160</v>
      </c>
      <c r="H442" s="128">
        <v>242</v>
      </c>
      <c r="I442" s="112">
        <v>20378</v>
      </c>
      <c r="J442" s="140" t="s">
        <v>4405</v>
      </c>
      <c r="K442" s="127" t="s">
        <v>17</v>
      </c>
      <c r="L442" s="115">
        <v>40900</v>
      </c>
      <c r="M442" s="116">
        <v>169</v>
      </c>
      <c r="N442" s="127" t="s">
        <v>321</v>
      </c>
      <c r="O442" s="68">
        <f t="shared" si="14"/>
        <v>0.2</v>
      </c>
      <c r="P442" s="68">
        <f>IF(O442&lt;&gt;"",VLOOKUP($A442,Sheet4!$A$2:$O$1309,14,FALSE)*100,"")</f>
        <v>0.9049433855732536</v>
      </c>
      <c r="Q442" s="68">
        <f>IF(P442&lt;&gt;"",VLOOKUP($A442,Sheet4!$A$2:$O$1309,15,FALSE)*100,"")</f>
        <v>8.5193634982044024</v>
      </c>
      <c r="R442" s="74" t="str">
        <f t="shared" si="13"/>
        <v>500</v>
      </c>
      <c r="S442" s="64" t="s">
        <v>4362</v>
      </c>
      <c r="T442" s="64" t="str">
        <f>IF(ISNA(VLOOKUP(A442,Sheet1!B$3:C$1266,2,FALSE)=TRUE),"NC",VLOOKUP(A442,Sheet1!B$3:C$1266,2,FALSE))</f>
        <v>Rural</v>
      </c>
      <c r="U442" s="65">
        <f>IF(ISNA(VLOOKUP($A442,Sheet1!$B$3:$AH$1266,Sheet1!E$1+(Sheet1!$A$1-1)*10,FALSE))=TRUE,"---",IF(VLOOKUP($A442,Sheet1!$B$3:$AH$1266,Sheet1!E$1+(Sheet1!$A$1-1)*10,FALSE)="---","---", (ROUND(VLOOKUP($A442,Sheet1!$B$3:$AH$1266,Sheet1!E$1+(Sheet1!$A$1-1)*10,FALSE),IF(VLOOKUP($A442,Sheet1!$B$3:$AH$1266,Sheet1!E$1+(Sheet1!$A$1-1)*10,FALSE)&gt;99999,-3,IF(VLOOKUP($A442,Sheet1!$B$3:$AH$1266,Sheet1!E$1+(Sheet1!$A$1-1)*10,FALSE)&gt;9999,-2,IF(VLOOKUP($A442,Sheet1!$B$3:$AH$1266,Sheet1!E$1+(Sheet1!$A$1-1)*10,FALSE)&gt;999,-1,0)))))))</f>
        <v>4370</v>
      </c>
      <c r="V442" s="65">
        <f>IF(ISNA(VLOOKUP($A442,Sheet1!$B$3:$AH$1266,Sheet1!F$1+(Sheet1!$A$1-1)*10,FALSE))=TRUE,"---",IF(VLOOKUP($A442,Sheet1!$B$3:$AH$1266,Sheet1!F$1+(Sheet1!$A$1-1)*10,FALSE)="---","---", (ROUND(VLOOKUP($A442,Sheet1!$B$3:$AH$1266,Sheet1!F$1+(Sheet1!$A$1-1)*10,FALSE),IF(VLOOKUP($A442,Sheet1!$B$3:$AH$1266,Sheet1!F$1+(Sheet1!$A$1-1)*10,FALSE)&gt;99999,-3,IF(VLOOKUP($A442,Sheet1!$B$3:$AH$1266,Sheet1!F$1+(Sheet1!$A$1-1)*10,FALSE)&gt;9999,-2,IF(VLOOKUP($A442,Sheet1!$B$3:$AH$1266,Sheet1!F$1+(Sheet1!$A$1-1)*10,FALSE)&gt;999,-1,0)))))))</f>
        <v>5260</v>
      </c>
      <c r="W442" s="65">
        <f>IF(ISNA(VLOOKUP($A442,Sheet1!$B$3:$AH$1266,Sheet1!G$1+(Sheet1!$A$1-1)*10,FALSE))=TRUE,"---",IF(VLOOKUP($A442,Sheet1!$B$3:$AH$1266,Sheet1!G$1+(Sheet1!$A$1-1)*10,FALSE)="---","---", (ROUND(VLOOKUP($A442,Sheet1!$B$3:$AH$1266,Sheet1!G$1+(Sheet1!$A$1-1)*10,FALSE),IF(VLOOKUP($A442,Sheet1!$B$3:$AH$1266,Sheet1!G$1+(Sheet1!$A$1-1)*10,FALSE)&gt;99999,-3,IF(VLOOKUP($A442,Sheet1!$B$3:$AH$1266,Sheet1!G$1+(Sheet1!$A$1-1)*10,FALSE)&gt;9999,-2,IF(VLOOKUP($A442,Sheet1!$B$3:$AH$1266,Sheet1!G$1+(Sheet1!$A$1-1)*10,FALSE)&gt;999,-1,0)))))))</f>
        <v>6510</v>
      </c>
      <c r="X442" s="65">
        <f>IF(ISNA(VLOOKUP($A442,Sheet1!$B$3:$AH$1266,Sheet1!H$1+(Sheet1!$A$1-1)*10,FALSE))=TRUE,"---",IF(VLOOKUP($A442,Sheet1!$B$3:$AH$1266,Sheet1!H$1+(Sheet1!$A$1-1)*10,FALSE)="---","---", (ROUND(VLOOKUP($A442,Sheet1!$B$3:$AH$1266,Sheet1!H$1+(Sheet1!$A$1-1)*10,FALSE),IF(VLOOKUP($A442,Sheet1!$B$3:$AH$1266,Sheet1!H$1+(Sheet1!$A$1-1)*10,FALSE)&gt;99999,-3,IF(VLOOKUP($A442,Sheet1!$B$3:$AH$1266,Sheet1!H$1+(Sheet1!$A$1-1)*10,FALSE)&gt;9999,-2,IF(VLOOKUP($A442,Sheet1!$B$3:$AH$1266,Sheet1!H$1+(Sheet1!$A$1-1)*10,FALSE)&gt;999,-1,0)))))))</f>
        <v>10200</v>
      </c>
      <c r="Y442" s="65">
        <f>IF(ISNA(VLOOKUP($A442,Sheet1!$B$3:$AH$1266,Sheet1!I$1+(Sheet1!$A$1-1)*10,FALSE))=TRUE,"---",IF(VLOOKUP($A442,Sheet1!$B$3:$AH$1266,Sheet1!I$1+(Sheet1!$A$1-1)*10,FALSE)="---","---", (ROUND(VLOOKUP($A442,Sheet1!$B$3:$AH$1266,Sheet1!I$1+(Sheet1!$A$1-1)*10,FALSE),IF(VLOOKUP($A442,Sheet1!$B$3:$AH$1266,Sheet1!I$1+(Sheet1!$A$1-1)*10,FALSE)&gt;99999,-3,IF(VLOOKUP($A442,Sheet1!$B$3:$AH$1266,Sheet1!I$1+(Sheet1!$A$1-1)*10,FALSE)&gt;9999,-2,IF(VLOOKUP($A442,Sheet1!$B$3:$AH$1266,Sheet1!I$1+(Sheet1!$A$1-1)*10,FALSE)&gt;999,-1,0)))))))</f>
        <v>13300</v>
      </c>
      <c r="Z442" s="65">
        <f>IF(ISNA(VLOOKUP($A442,Sheet1!$B$3:$AH$1266,Sheet1!J$1+(Sheet1!$A$1-1)*10,FALSE))=TRUE,"---",IF(VLOOKUP($A442,Sheet1!$B$3:$AH$1266,Sheet1!J$1+(Sheet1!$A$1-1)*10,FALSE)="---","---", (ROUND(VLOOKUP($A442,Sheet1!$B$3:$AH$1266,Sheet1!J$1+(Sheet1!$A$1-1)*10,FALSE),IF(VLOOKUP($A442,Sheet1!$B$3:$AH$1266,Sheet1!J$1+(Sheet1!$A$1-1)*10,FALSE)&gt;99999,-3,IF(VLOOKUP($A442,Sheet1!$B$3:$AH$1266,Sheet1!J$1+(Sheet1!$A$1-1)*10,FALSE)&gt;9999,-2,IF(VLOOKUP($A442,Sheet1!$B$3:$AH$1266,Sheet1!J$1+(Sheet1!$A$1-1)*10,FALSE)&gt;999,-1,0)))))))</f>
        <v>17900</v>
      </c>
      <c r="AA442" s="65">
        <f>IF(ISNA(VLOOKUP($A442,Sheet1!$B$3:$AH$1266,Sheet1!K$1+(Sheet1!$A$1-1)*10,FALSE))=TRUE,"---",IF(VLOOKUP($A442,Sheet1!$B$3:$AH$1266,Sheet1!K$1+(Sheet1!$A$1-1)*10,FALSE)="---","---", (ROUND(VLOOKUP($A442,Sheet1!$B$3:$AH$1266,Sheet1!K$1+(Sheet1!$A$1-1)*10,FALSE),IF(VLOOKUP($A442,Sheet1!$B$3:$AH$1266,Sheet1!K$1+(Sheet1!$A$1-1)*10,FALSE)&gt;99999,-3,IF(VLOOKUP($A442,Sheet1!$B$3:$AH$1266,Sheet1!K$1+(Sheet1!$A$1-1)*10,FALSE)&gt;9999,-2,IF(VLOOKUP($A442,Sheet1!$B$3:$AH$1266,Sheet1!K$1+(Sheet1!$A$1-1)*10,FALSE)&gt;999,-1,0)))))))</f>
        <v>21700</v>
      </c>
      <c r="AB442" s="65">
        <f>IF(ISNA(VLOOKUP($A442,Sheet1!$B$3:$AH$1266,Sheet1!L$1+(Sheet1!$A$1-1)*10,FALSE))=TRUE,"---",IF(VLOOKUP($A442,Sheet1!$B$3:$AH$1266,Sheet1!L$1+(Sheet1!$A$1-1)*10,FALSE)="---","---", (ROUND(VLOOKUP($A442,Sheet1!$B$3:$AH$1266,Sheet1!L$1+(Sheet1!$A$1-1)*10,FALSE),IF(VLOOKUP($A442,Sheet1!$B$3:$AH$1266,Sheet1!L$1+(Sheet1!$A$1-1)*10,FALSE)&gt;99999,-3,IF(VLOOKUP($A442,Sheet1!$B$3:$AH$1266,Sheet1!L$1+(Sheet1!$A$1-1)*10,FALSE)&gt;9999,-2,IF(VLOOKUP($A442,Sheet1!$B$3:$AH$1266,Sheet1!L$1+(Sheet1!$A$1-1)*10,FALSE)&gt;999,-1,0)))))))</f>
        <v>25900</v>
      </c>
      <c r="AC442" s="65">
        <f>IF(ISNA(VLOOKUP($A442,Sheet1!$B$3:$AH$1266,Sheet1!M$1+(Sheet1!$A$1-1)*10,FALSE))=TRUE,"---",IF(VLOOKUP($A442,Sheet1!$B$3:$AH$1266,Sheet1!M$1+(Sheet1!$A$1-1)*10,FALSE)="---","---", (ROUND(VLOOKUP($A442,Sheet1!$B$3:$AH$1266,Sheet1!M$1+(Sheet1!$A$1-1)*10,FALSE),IF(VLOOKUP($A442,Sheet1!$B$3:$AH$1266,Sheet1!M$1+(Sheet1!$A$1-1)*10,FALSE)&gt;99999,-3,IF(VLOOKUP($A442,Sheet1!$B$3:$AH$1266,Sheet1!M$1+(Sheet1!$A$1-1)*10,FALSE)&gt;9999,-2,IF(VLOOKUP($A442,Sheet1!$B$3:$AH$1266,Sheet1!M$1+(Sheet1!$A$1-1)*10,FALSE)&gt;999,-1,0)))))))</f>
        <v>30600</v>
      </c>
      <c r="AD442" s="65">
        <f>IF(ISNA(VLOOKUP($A442,Sheet1!$B$3:$AH$1266,Sheet1!N$1+(Sheet1!$A$1-1)*10,FALSE))=TRUE,"---",IF(VLOOKUP($A442,Sheet1!$B$3:$AH$1266,Sheet1!N$1+(Sheet1!$A$1-1)*10,FALSE)="---","---", (ROUND(VLOOKUP($A442,Sheet1!$B$3:$AH$1266,Sheet1!N$1+(Sheet1!$A$1-1)*10,FALSE),IF(VLOOKUP($A442,Sheet1!$B$3:$AH$1266,Sheet1!N$1+(Sheet1!$A$1-1)*10,FALSE)&gt;99999,-3,IF(VLOOKUP($A442,Sheet1!$B$3:$AH$1266,Sheet1!N$1+(Sheet1!$A$1-1)*10,FALSE)&gt;9999,-2,IF(VLOOKUP($A442,Sheet1!$B$3:$AH$1266,Sheet1!N$1+(Sheet1!$A$1-1)*10,FALSE)&gt;999,-1,0)))))))</f>
        <v>37500</v>
      </c>
    </row>
    <row r="443" spans="1:30" ht="25.5" customHeight="1" x14ac:dyDescent="0.25">
      <c r="A443" s="304" t="s">
        <v>692</v>
      </c>
      <c r="B443" s="393" t="s">
        <v>693</v>
      </c>
      <c r="C443" s="304">
        <v>421822</v>
      </c>
      <c r="D443" s="304">
        <v>740011</v>
      </c>
      <c r="E443" s="305" t="s">
        <v>3061</v>
      </c>
      <c r="F443" s="345" t="s">
        <v>4582</v>
      </c>
      <c r="G443" s="351" t="s">
        <v>286</v>
      </c>
      <c r="H443" s="348">
        <v>13.9</v>
      </c>
      <c r="I443" s="119">
        <v>29301</v>
      </c>
      <c r="J443" s="120">
        <v>10.8</v>
      </c>
      <c r="K443" s="121" t="s">
        <v>4405</v>
      </c>
      <c r="L443" s="122">
        <v>3600</v>
      </c>
      <c r="M443" s="123">
        <v>259</v>
      </c>
      <c r="N443" s="118" t="s">
        <v>160</v>
      </c>
      <c r="O443" s="71">
        <f t="shared" si="14"/>
        <v>4.199315538060767</v>
      </c>
      <c r="P443" s="71">
        <f>IF(O443&lt;&gt;"",VLOOKUP($A443,Sheet4!$A$2:$O$1309,14,FALSE)*100,"")</f>
        <v>0.72822206693092806</v>
      </c>
      <c r="Q443" s="71">
        <f>IF(P443&lt;&gt;"",VLOOKUP($A443,Sheet4!$A$2:$O$1309,15,FALSE)*100,"")</f>
        <v>6.9087935274360079</v>
      </c>
      <c r="R443" s="73">
        <f t="shared" si="13"/>
        <v>25</v>
      </c>
      <c r="S443" s="357" t="s">
        <v>4362</v>
      </c>
      <c r="T443" s="357" t="str">
        <f>IF(ISNA(VLOOKUP(A443,Sheet1!B$3:C$1266,2,FALSE)=TRUE),"NC",VLOOKUP(A443,Sheet1!B$3:C$1266,2,FALSE))</f>
        <v>Rural10</v>
      </c>
      <c r="U443" s="385">
        <f>IF(ISNA(VLOOKUP($A443,Sheet1!$B$3:$AH$1266,Sheet1!E$1+(Sheet1!$A$1-1)*10,FALSE))=TRUE,"---",IF(VLOOKUP($A443,Sheet1!$B$3:$AH$1266,Sheet1!E$1+(Sheet1!$A$1-1)*10,FALSE)="---","---", (ROUND(VLOOKUP($A443,Sheet1!$B$3:$AH$1266,Sheet1!E$1+(Sheet1!$A$1-1)*10,FALSE),IF(VLOOKUP($A443,Sheet1!$B$3:$AH$1266,Sheet1!E$1+(Sheet1!$A$1-1)*10,FALSE)&gt;99999,-3,IF(VLOOKUP($A443,Sheet1!$B$3:$AH$1266,Sheet1!E$1+(Sheet1!$A$1-1)*10,FALSE)&gt;9999,-2,IF(VLOOKUP($A443,Sheet1!$B$3:$AH$1266,Sheet1!E$1+(Sheet1!$A$1-1)*10,FALSE)&gt;999,-1,0)))))))</f>
        <v>684</v>
      </c>
      <c r="V443" s="385">
        <f>IF(ISNA(VLOOKUP($A443,Sheet1!$B$3:$AH$1266,Sheet1!F$1+(Sheet1!$A$1-1)*10,FALSE))=TRUE,"---",IF(VLOOKUP($A443,Sheet1!$B$3:$AH$1266,Sheet1!F$1+(Sheet1!$A$1-1)*10,FALSE)="---","---", (ROUND(VLOOKUP($A443,Sheet1!$B$3:$AH$1266,Sheet1!F$1+(Sheet1!$A$1-1)*10,FALSE),IF(VLOOKUP($A443,Sheet1!$B$3:$AH$1266,Sheet1!F$1+(Sheet1!$A$1-1)*10,FALSE)&gt;99999,-3,IF(VLOOKUP($A443,Sheet1!$B$3:$AH$1266,Sheet1!F$1+(Sheet1!$A$1-1)*10,FALSE)&gt;9999,-2,IF(VLOOKUP($A443,Sheet1!$B$3:$AH$1266,Sheet1!F$1+(Sheet1!$A$1-1)*10,FALSE)&gt;999,-1,0)))))))</f>
        <v>871</v>
      </c>
      <c r="W443" s="385">
        <f>IF(ISNA(VLOOKUP($A443,Sheet1!$B$3:$AH$1266,Sheet1!G$1+(Sheet1!$A$1-1)*10,FALSE))=TRUE,"---",IF(VLOOKUP($A443,Sheet1!$B$3:$AH$1266,Sheet1!G$1+(Sheet1!$A$1-1)*10,FALSE)="---","---", (ROUND(VLOOKUP($A443,Sheet1!$B$3:$AH$1266,Sheet1!G$1+(Sheet1!$A$1-1)*10,FALSE),IF(VLOOKUP($A443,Sheet1!$B$3:$AH$1266,Sheet1!G$1+(Sheet1!$A$1-1)*10,FALSE)&gt;99999,-3,IF(VLOOKUP($A443,Sheet1!$B$3:$AH$1266,Sheet1!G$1+(Sheet1!$A$1-1)*10,FALSE)&gt;9999,-2,IF(VLOOKUP($A443,Sheet1!$B$3:$AH$1266,Sheet1!G$1+(Sheet1!$A$1-1)*10,FALSE)&gt;999,-1,0)))))))</f>
        <v>1130</v>
      </c>
      <c r="X443" s="385">
        <f>IF(ISNA(VLOOKUP($A443,Sheet1!$B$3:$AH$1266,Sheet1!H$1+(Sheet1!$A$1-1)*10,FALSE))=TRUE,"---",IF(VLOOKUP($A443,Sheet1!$B$3:$AH$1266,Sheet1!H$1+(Sheet1!$A$1-1)*10,FALSE)="---","---", (ROUND(VLOOKUP($A443,Sheet1!$B$3:$AH$1266,Sheet1!H$1+(Sheet1!$A$1-1)*10,FALSE),IF(VLOOKUP($A443,Sheet1!$B$3:$AH$1266,Sheet1!H$1+(Sheet1!$A$1-1)*10,FALSE)&gt;99999,-3,IF(VLOOKUP($A443,Sheet1!$B$3:$AH$1266,Sheet1!H$1+(Sheet1!$A$1-1)*10,FALSE)&gt;9999,-2,IF(VLOOKUP($A443,Sheet1!$B$3:$AH$1266,Sheet1!H$1+(Sheet1!$A$1-1)*10,FALSE)&gt;999,-1,0)))))))</f>
        <v>1940</v>
      </c>
      <c r="Y443" s="385">
        <f>IF(ISNA(VLOOKUP($A443,Sheet1!$B$3:$AH$1266,Sheet1!I$1+(Sheet1!$A$1-1)*10,FALSE))=TRUE,"---",IF(VLOOKUP($A443,Sheet1!$B$3:$AH$1266,Sheet1!I$1+(Sheet1!$A$1-1)*10,FALSE)="---","---", (ROUND(VLOOKUP($A443,Sheet1!$B$3:$AH$1266,Sheet1!I$1+(Sheet1!$A$1-1)*10,FALSE),IF(VLOOKUP($A443,Sheet1!$B$3:$AH$1266,Sheet1!I$1+(Sheet1!$A$1-1)*10,FALSE)&gt;99999,-3,IF(VLOOKUP($A443,Sheet1!$B$3:$AH$1266,Sheet1!I$1+(Sheet1!$A$1-1)*10,FALSE)&gt;9999,-2,IF(VLOOKUP($A443,Sheet1!$B$3:$AH$1266,Sheet1!I$1+(Sheet1!$A$1-1)*10,FALSE)&gt;999,-1,0)))))))</f>
        <v>2610</v>
      </c>
      <c r="Z443" s="385">
        <f>IF(ISNA(VLOOKUP($A443,Sheet1!$B$3:$AH$1266,Sheet1!J$1+(Sheet1!$A$1-1)*10,FALSE))=TRUE,"---",IF(VLOOKUP($A443,Sheet1!$B$3:$AH$1266,Sheet1!J$1+(Sheet1!$A$1-1)*10,FALSE)="---","---", (ROUND(VLOOKUP($A443,Sheet1!$B$3:$AH$1266,Sheet1!J$1+(Sheet1!$A$1-1)*10,FALSE),IF(VLOOKUP($A443,Sheet1!$B$3:$AH$1266,Sheet1!J$1+(Sheet1!$A$1-1)*10,FALSE)&gt;99999,-3,IF(VLOOKUP($A443,Sheet1!$B$3:$AH$1266,Sheet1!J$1+(Sheet1!$A$1-1)*10,FALSE)&gt;9999,-2,IF(VLOOKUP($A443,Sheet1!$B$3:$AH$1266,Sheet1!J$1+(Sheet1!$A$1-1)*10,FALSE)&gt;999,-1,0)))))))</f>
        <v>3640</v>
      </c>
      <c r="AA443" s="385">
        <f>IF(ISNA(VLOOKUP($A443,Sheet1!$B$3:$AH$1266,Sheet1!K$1+(Sheet1!$A$1-1)*10,FALSE))=TRUE,"---",IF(VLOOKUP($A443,Sheet1!$B$3:$AH$1266,Sheet1!K$1+(Sheet1!$A$1-1)*10,FALSE)="---","---", (ROUND(VLOOKUP($A443,Sheet1!$B$3:$AH$1266,Sheet1!K$1+(Sheet1!$A$1-1)*10,FALSE),IF(VLOOKUP($A443,Sheet1!$B$3:$AH$1266,Sheet1!K$1+(Sheet1!$A$1-1)*10,FALSE)&gt;99999,-3,IF(VLOOKUP($A443,Sheet1!$B$3:$AH$1266,Sheet1!K$1+(Sheet1!$A$1-1)*10,FALSE)&gt;9999,-2,IF(VLOOKUP($A443,Sheet1!$B$3:$AH$1266,Sheet1!K$1+(Sheet1!$A$1-1)*10,FALSE)&gt;999,-1,0)))))))</f>
        <v>4550</v>
      </c>
      <c r="AB443" s="385">
        <f>IF(ISNA(VLOOKUP($A443,Sheet1!$B$3:$AH$1266,Sheet1!L$1+(Sheet1!$A$1-1)*10,FALSE))=TRUE,"---",IF(VLOOKUP($A443,Sheet1!$B$3:$AH$1266,Sheet1!L$1+(Sheet1!$A$1-1)*10,FALSE)="---","---", (ROUND(VLOOKUP($A443,Sheet1!$B$3:$AH$1266,Sheet1!L$1+(Sheet1!$A$1-1)*10,FALSE),IF(VLOOKUP($A443,Sheet1!$B$3:$AH$1266,Sheet1!L$1+(Sheet1!$A$1-1)*10,FALSE)&gt;99999,-3,IF(VLOOKUP($A443,Sheet1!$B$3:$AH$1266,Sheet1!L$1+(Sheet1!$A$1-1)*10,FALSE)&gt;9999,-2,IF(VLOOKUP($A443,Sheet1!$B$3:$AH$1266,Sheet1!L$1+(Sheet1!$A$1-1)*10,FALSE)&gt;999,-1,0)))))))</f>
        <v>5600</v>
      </c>
      <c r="AC443" s="385">
        <f>IF(ISNA(VLOOKUP($A443,Sheet1!$B$3:$AH$1266,Sheet1!M$1+(Sheet1!$A$1-1)*10,FALSE))=TRUE,"---",IF(VLOOKUP($A443,Sheet1!$B$3:$AH$1266,Sheet1!M$1+(Sheet1!$A$1-1)*10,FALSE)="---","---", (ROUND(VLOOKUP($A443,Sheet1!$B$3:$AH$1266,Sheet1!M$1+(Sheet1!$A$1-1)*10,FALSE),IF(VLOOKUP($A443,Sheet1!$B$3:$AH$1266,Sheet1!M$1+(Sheet1!$A$1-1)*10,FALSE)&gt;99999,-3,IF(VLOOKUP($A443,Sheet1!$B$3:$AH$1266,Sheet1!M$1+(Sheet1!$A$1-1)*10,FALSE)&gt;9999,-2,IF(VLOOKUP($A443,Sheet1!$B$3:$AH$1266,Sheet1!M$1+(Sheet1!$A$1-1)*10,FALSE)&gt;999,-1,0)))))))</f>
        <v>6800</v>
      </c>
      <c r="AD443" s="385">
        <f>IF(ISNA(VLOOKUP($A443,Sheet1!$B$3:$AH$1266,Sheet1!N$1+(Sheet1!$A$1-1)*10,FALSE))=TRUE,"---",IF(VLOOKUP($A443,Sheet1!$B$3:$AH$1266,Sheet1!N$1+(Sheet1!$A$1-1)*10,FALSE)="---","---", (ROUND(VLOOKUP($A443,Sheet1!$B$3:$AH$1266,Sheet1!N$1+(Sheet1!$A$1-1)*10,FALSE),IF(VLOOKUP($A443,Sheet1!$B$3:$AH$1266,Sheet1!N$1+(Sheet1!$A$1-1)*10,FALSE)&gt;99999,-3,IF(VLOOKUP($A443,Sheet1!$B$3:$AH$1266,Sheet1!N$1+(Sheet1!$A$1-1)*10,FALSE)&gt;9999,-2,IF(VLOOKUP($A443,Sheet1!$B$3:$AH$1266,Sheet1!N$1+(Sheet1!$A$1-1)*10,FALSE)&gt;999,-1,0)))))))</f>
        <v>8670</v>
      </c>
    </row>
    <row r="444" spans="1:30" ht="25.5" customHeight="1" x14ac:dyDescent="0.25">
      <c r="A444" s="304"/>
      <c r="B444" s="346"/>
      <c r="C444" s="304"/>
      <c r="D444" s="304"/>
      <c r="E444" s="305" t="e">
        <v>#N/A</v>
      </c>
      <c r="F444" s="346"/>
      <c r="G444" s="352"/>
      <c r="H444" s="348"/>
      <c r="I444" s="119">
        <v>36419</v>
      </c>
      <c r="J444" s="120">
        <v>10.72</v>
      </c>
      <c r="K444" s="118" t="s">
        <v>24</v>
      </c>
      <c r="L444" s="122">
        <v>3540</v>
      </c>
      <c r="M444" s="123">
        <v>255</v>
      </c>
      <c r="N444" s="118" t="s">
        <v>14</v>
      </c>
      <c r="O444" s="71" t="s">
        <v>4405</v>
      </c>
      <c r="P444" s="71" t="s">
        <v>4405</v>
      </c>
      <c r="Q444" s="71" t="s">
        <v>4405</v>
      </c>
      <c r="R444" s="73" t="s">
        <v>4405</v>
      </c>
      <c r="S444" s="357" t="e">
        <v>#N/A</v>
      </c>
      <c r="T444" s="357" t="str">
        <f>IF(ISNA(VLOOKUP(A444,Sheet1!B$3:C$1266,2,FALSE)=TRUE),"ND",VLOOKUP(A444,Sheet1!B$3:C$1266,2,FALSE))</f>
        <v>ND</v>
      </c>
      <c r="U444" s="385" t="str">
        <f>IF(ISNA(VLOOKUP($A444,Sheet1!$B$3:$AH$1266,Sheet1!E$1+(Sheet1!$A$1-1)*10,FALSE))=TRUE,"---",IF(VLOOKUP($A444,Sheet1!$B$3:$AH$1266,Sheet1!E$1+(Sheet1!$A$1-1)*10,FALSE)="---","---", (ROUND(VLOOKUP($A444,Sheet1!$B$3:$AH$1266,Sheet1!E$1+(Sheet1!$A$1-1)*10,FALSE),IF(VLOOKUP($A444,Sheet1!$B$3:$AH$1266,Sheet1!E$1+(Sheet1!$A$1-1)*10,FALSE)&gt;99999,-3,IF(VLOOKUP($A444,Sheet1!$B$3:$AH$1266,Sheet1!E$1+(Sheet1!$A$1-1)*10,FALSE)&gt;9999,-2,IF(VLOOKUP($A444,Sheet1!$B$3:$AH$1266,Sheet1!E$1+(Sheet1!$A$1-1)*10,FALSE)&gt;999,-1,0)))))))</f>
        <v>---</v>
      </c>
      <c r="V444" s="385" t="str">
        <f>IF(ISNA(VLOOKUP($A444,Sheet1!$B$3:$AH$1266,Sheet1!F$1+(Sheet1!$A$1-1)*10,FALSE))=TRUE,"---",IF(VLOOKUP($A444,Sheet1!$B$3:$AH$1266,Sheet1!F$1+(Sheet1!$A$1-1)*10,FALSE)="---","---", (ROUND(VLOOKUP($A444,Sheet1!$B$3:$AH$1266,Sheet1!F$1+(Sheet1!$A$1-1)*10,FALSE),IF(VLOOKUP($A444,Sheet1!$B$3:$AH$1266,Sheet1!F$1+(Sheet1!$A$1-1)*10,FALSE)&gt;99999,-3,IF(VLOOKUP($A444,Sheet1!$B$3:$AH$1266,Sheet1!F$1+(Sheet1!$A$1-1)*10,FALSE)&gt;9999,-2,IF(VLOOKUP($A444,Sheet1!$B$3:$AH$1266,Sheet1!F$1+(Sheet1!$A$1-1)*10,FALSE)&gt;999,-1,0)))))))</f>
        <v>---</v>
      </c>
      <c r="W444" s="385" t="str">
        <f>IF(ISNA(VLOOKUP($A444,Sheet1!$B$3:$AH$1266,Sheet1!G$1+(Sheet1!$A$1-1)*10,FALSE))=TRUE,"---",IF(VLOOKUP($A444,Sheet1!$B$3:$AH$1266,Sheet1!G$1+(Sheet1!$A$1-1)*10,FALSE)="---","---", (ROUND(VLOOKUP($A444,Sheet1!$B$3:$AH$1266,Sheet1!G$1+(Sheet1!$A$1-1)*10,FALSE),IF(VLOOKUP($A444,Sheet1!$B$3:$AH$1266,Sheet1!G$1+(Sheet1!$A$1-1)*10,FALSE)&gt;99999,-3,IF(VLOOKUP($A444,Sheet1!$B$3:$AH$1266,Sheet1!G$1+(Sheet1!$A$1-1)*10,FALSE)&gt;9999,-2,IF(VLOOKUP($A444,Sheet1!$B$3:$AH$1266,Sheet1!G$1+(Sheet1!$A$1-1)*10,FALSE)&gt;999,-1,0)))))))</f>
        <v>---</v>
      </c>
      <c r="X444" s="385" t="str">
        <f>IF(ISNA(VLOOKUP($A444,Sheet1!$B$3:$AH$1266,Sheet1!H$1+(Sheet1!$A$1-1)*10,FALSE))=TRUE,"---",IF(VLOOKUP($A444,Sheet1!$B$3:$AH$1266,Sheet1!H$1+(Sheet1!$A$1-1)*10,FALSE)="---","---", (ROUND(VLOOKUP($A444,Sheet1!$B$3:$AH$1266,Sheet1!H$1+(Sheet1!$A$1-1)*10,FALSE),IF(VLOOKUP($A444,Sheet1!$B$3:$AH$1266,Sheet1!H$1+(Sheet1!$A$1-1)*10,FALSE)&gt;99999,-3,IF(VLOOKUP($A444,Sheet1!$B$3:$AH$1266,Sheet1!H$1+(Sheet1!$A$1-1)*10,FALSE)&gt;9999,-2,IF(VLOOKUP($A444,Sheet1!$B$3:$AH$1266,Sheet1!H$1+(Sheet1!$A$1-1)*10,FALSE)&gt;999,-1,0)))))))</f>
        <v>---</v>
      </c>
      <c r="Y444" s="385" t="str">
        <f>IF(ISNA(VLOOKUP($A444,Sheet1!$B$3:$AH$1266,Sheet1!I$1+(Sheet1!$A$1-1)*10,FALSE))=TRUE,"---",IF(VLOOKUP($A444,Sheet1!$B$3:$AH$1266,Sheet1!I$1+(Sheet1!$A$1-1)*10,FALSE)="---","---", (ROUND(VLOOKUP($A444,Sheet1!$B$3:$AH$1266,Sheet1!I$1+(Sheet1!$A$1-1)*10,FALSE),IF(VLOOKUP($A444,Sheet1!$B$3:$AH$1266,Sheet1!I$1+(Sheet1!$A$1-1)*10,FALSE)&gt;99999,-3,IF(VLOOKUP($A444,Sheet1!$B$3:$AH$1266,Sheet1!I$1+(Sheet1!$A$1-1)*10,FALSE)&gt;9999,-2,IF(VLOOKUP($A444,Sheet1!$B$3:$AH$1266,Sheet1!I$1+(Sheet1!$A$1-1)*10,FALSE)&gt;999,-1,0)))))))</f>
        <v>---</v>
      </c>
      <c r="Z444" s="385" t="str">
        <f>IF(ISNA(VLOOKUP($A444,Sheet1!$B$3:$AH$1266,Sheet1!J$1+(Sheet1!$A$1-1)*10,FALSE))=TRUE,"---",IF(VLOOKUP($A444,Sheet1!$B$3:$AH$1266,Sheet1!J$1+(Sheet1!$A$1-1)*10,FALSE)="---","---", (ROUND(VLOOKUP($A444,Sheet1!$B$3:$AH$1266,Sheet1!J$1+(Sheet1!$A$1-1)*10,FALSE),IF(VLOOKUP($A444,Sheet1!$B$3:$AH$1266,Sheet1!J$1+(Sheet1!$A$1-1)*10,FALSE)&gt;99999,-3,IF(VLOOKUP($A444,Sheet1!$B$3:$AH$1266,Sheet1!J$1+(Sheet1!$A$1-1)*10,FALSE)&gt;9999,-2,IF(VLOOKUP($A444,Sheet1!$B$3:$AH$1266,Sheet1!J$1+(Sheet1!$A$1-1)*10,FALSE)&gt;999,-1,0)))))))</f>
        <v>---</v>
      </c>
      <c r="AA444" s="385" t="str">
        <f>IF(ISNA(VLOOKUP($A444,Sheet1!$B$3:$AH$1266,Sheet1!K$1+(Sheet1!$A$1-1)*10,FALSE))=TRUE,"---",IF(VLOOKUP($A444,Sheet1!$B$3:$AH$1266,Sheet1!K$1+(Sheet1!$A$1-1)*10,FALSE)="---","---", (ROUND(VLOOKUP($A444,Sheet1!$B$3:$AH$1266,Sheet1!K$1+(Sheet1!$A$1-1)*10,FALSE),IF(VLOOKUP($A444,Sheet1!$B$3:$AH$1266,Sheet1!K$1+(Sheet1!$A$1-1)*10,FALSE)&gt;99999,-3,IF(VLOOKUP($A444,Sheet1!$B$3:$AH$1266,Sheet1!K$1+(Sheet1!$A$1-1)*10,FALSE)&gt;9999,-2,IF(VLOOKUP($A444,Sheet1!$B$3:$AH$1266,Sheet1!K$1+(Sheet1!$A$1-1)*10,FALSE)&gt;999,-1,0)))))))</f>
        <v>---</v>
      </c>
      <c r="AB444" s="385" t="str">
        <f>IF(ISNA(VLOOKUP($A444,Sheet1!$B$3:$AH$1266,Sheet1!L$1+(Sheet1!$A$1-1)*10,FALSE))=TRUE,"---",IF(VLOOKUP($A444,Sheet1!$B$3:$AH$1266,Sheet1!L$1+(Sheet1!$A$1-1)*10,FALSE)="---","---", (ROUND(VLOOKUP($A444,Sheet1!$B$3:$AH$1266,Sheet1!L$1+(Sheet1!$A$1-1)*10,FALSE),IF(VLOOKUP($A444,Sheet1!$B$3:$AH$1266,Sheet1!L$1+(Sheet1!$A$1-1)*10,FALSE)&gt;99999,-3,IF(VLOOKUP($A444,Sheet1!$B$3:$AH$1266,Sheet1!L$1+(Sheet1!$A$1-1)*10,FALSE)&gt;9999,-2,IF(VLOOKUP($A444,Sheet1!$B$3:$AH$1266,Sheet1!L$1+(Sheet1!$A$1-1)*10,FALSE)&gt;999,-1,0)))))))</f>
        <v>---</v>
      </c>
      <c r="AC444" s="385" t="str">
        <f>IF(ISNA(VLOOKUP($A444,Sheet1!$B$3:$AH$1266,Sheet1!M$1+(Sheet1!$A$1-1)*10,FALSE))=TRUE,"---",IF(VLOOKUP($A444,Sheet1!$B$3:$AH$1266,Sheet1!M$1+(Sheet1!$A$1-1)*10,FALSE)="---","---", (ROUND(VLOOKUP($A444,Sheet1!$B$3:$AH$1266,Sheet1!M$1+(Sheet1!$A$1-1)*10,FALSE),IF(VLOOKUP($A444,Sheet1!$B$3:$AH$1266,Sheet1!M$1+(Sheet1!$A$1-1)*10,FALSE)&gt;99999,-3,IF(VLOOKUP($A444,Sheet1!$B$3:$AH$1266,Sheet1!M$1+(Sheet1!$A$1-1)*10,FALSE)&gt;9999,-2,IF(VLOOKUP($A444,Sheet1!$B$3:$AH$1266,Sheet1!M$1+(Sheet1!$A$1-1)*10,FALSE)&gt;999,-1,0)))))))</f>
        <v>---</v>
      </c>
      <c r="AD444" s="385" t="str">
        <f>IF(ISNA(VLOOKUP($A444,Sheet1!$B$3:$AH$1266,Sheet1!N$1+(Sheet1!$A$1-1)*10,FALSE))=TRUE,"---",IF(VLOOKUP($A444,Sheet1!$B$3:$AH$1266,Sheet1!N$1+(Sheet1!$A$1-1)*10,FALSE)="---","---", (ROUND(VLOOKUP($A444,Sheet1!$B$3:$AH$1266,Sheet1!N$1+(Sheet1!$A$1-1)*10,FALSE),IF(VLOOKUP($A444,Sheet1!$B$3:$AH$1266,Sheet1!N$1+(Sheet1!$A$1-1)*10,FALSE)&gt;99999,-3,IF(VLOOKUP($A444,Sheet1!$B$3:$AH$1266,Sheet1!N$1+(Sheet1!$A$1-1)*10,FALSE)&gt;9999,-2,IF(VLOOKUP($A444,Sheet1!$B$3:$AH$1266,Sheet1!N$1+(Sheet1!$A$1-1)*10,FALSE)&gt;999,-1,0)))))))</f>
        <v>---</v>
      </c>
    </row>
    <row r="445" spans="1:30" ht="25.5" customHeight="1" x14ac:dyDescent="0.25">
      <c r="A445" s="125" t="s">
        <v>694</v>
      </c>
      <c r="B445" s="126" t="s">
        <v>695</v>
      </c>
      <c r="C445" s="125">
        <v>421640</v>
      </c>
      <c r="D445" s="125">
        <v>735728</v>
      </c>
      <c r="E445" s="70" t="s">
        <v>3061</v>
      </c>
      <c r="F445" s="52" t="s">
        <v>4583</v>
      </c>
      <c r="G445" s="127" t="s">
        <v>286</v>
      </c>
      <c r="H445" s="128">
        <v>270</v>
      </c>
      <c r="I445" s="112">
        <v>1378</v>
      </c>
      <c r="J445" s="147">
        <v>21</v>
      </c>
      <c r="K445" s="114" t="s">
        <v>4405</v>
      </c>
      <c r="L445" s="115">
        <v>25000</v>
      </c>
      <c r="M445" s="116">
        <v>92.6</v>
      </c>
      <c r="N445" s="127" t="s">
        <v>17</v>
      </c>
      <c r="O445" s="68">
        <f t="shared" si="14"/>
        <v>1.9320187857543978</v>
      </c>
      <c r="P445" s="68">
        <f>IF(O445&lt;&gt;"",VLOOKUP($A445,Sheet4!$A$2:$O$1309,14,FALSE)*100,"")</f>
        <v>1.1452403714782178</v>
      </c>
      <c r="Q445" s="68">
        <f>IF(P445&lt;&gt;"",VLOOKUP($A445,Sheet4!$A$2:$O$1309,15,FALSE)*100,"")</f>
        <v>10.669193189514026</v>
      </c>
      <c r="R445" s="74">
        <f t="shared" si="13"/>
        <v>50</v>
      </c>
      <c r="S445" s="64" t="s">
        <v>4362</v>
      </c>
      <c r="T445" s="64" t="str">
        <f>IF(ISNA(VLOOKUP(A445,Sheet1!B$3:C$1266,2,FALSE)=TRUE),"NC",VLOOKUP(A445,Sheet1!B$3:C$1266,2,FALSE))</f>
        <v>Rural</v>
      </c>
      <c r="U445" s="65">
        <f>IF(ISNA(VLOOKUP($A445,Sheet1!$B$3:$AH$1266,Sheet1!E$1+(Sheet1!$A$1-1)*10,FALSE))=TRUE,"---",IF(VLOOKUP($A445,Sheet1!$B$3:$AH$1266,Sheet1!E$1+(Sheet1!$A$1-1)*10,FALSE)="---","---", (ROUND(VLOOKUP($A445,Sheet1!$B$3:$AH$1266,Sheet1!E$1+(Sheet1!$A$1-1)*10,FALSE),IF(VLOOKUP($A445,Sheet1!$B$3:$AH$1266,Sheet1!E$1+(Sheet1!$A$1-1)*10,FALSE)&gt;99999,-3,IF(VLOOKUP($A445,Sheet1!$B$3:$AH$1266,Sheet1!E$1+(Sheet1!$A$1-1)*10,FALSE)&gt;9999,-2,IF(VLOOKUP($A445,Sheet1!$B$3:$AH$1266,Sheet1!E$1+(Sheet1!$A$1-1)*10,FALSE)&gt;999,-1,0)))))))</f>
        <v>5060</v>
      </c>
      <c r="V445" s="65">
        <f>IF(ISNA(VLOOKUP($A445,Sheet1!$B$3:$AH$1266,Sheet1!F$1+(Sheet1!$A$1-1)*10,FALSE))=TRUE,"---",IF(VLOOKUP($A445,Sheet1!$B$3:$AH$1266,Sheet1!F$1+(Sheet1!$A$1-1)*10,FALSE)="---","---", (ROUND(VLOOKUP($A445,Sheet1!$B$3:$AH$1266,Sheet1!F$1+(Sheet1!$A$1-1)*10,FALSE),IF(VLOOKUP($A445,Sheet1!$B$3:$AH$1266,Sheet1!F$1+(Sheet1!$A$1-1)*10,FALSE)&gt;99999,-3,IF(VLOOKUP($A445,Sheet1!$B$3:$AH$1266,Sheet1!F$1+(Sheet1!$A$1-1)*10,FALSE)&gt;9999,-2,IF(VLOOKUP($A445,Sheet1!$B$3:$AH$1266,Sheet1!F$1+(Sheet1!$A$1-1)*10,FALSE)&gt;999,-1,0)))))))</f>
        <v>6080</v>
      </c>
      <c r="W445" s="65">
        <f>IF(ISNA(VLOOKUP($A445,Sheet1!$B$3:$AH$1266,Sheet1!G$1+(Sheet1!$A$1-1)*10,FALSE))=TRUE,"---",IF(VLOOKUP($A445,Sheet1!$B$3:$AH$1266,Sheet1!G$1+(Sheet1!$A$1-1)*10,FALSE)="---","---", (ROUND(VLOOKUP($A445,Sheet1!$B$3:$AH$1266,Sheet1!G$1+(Sheet1!$A$1-1)*10,FALSE),IF(VLOOKUP($A445,Sheet1!$B$3:$AH$1266,Sheet1!G$1+(Sheet1!$A$1-1)*10,FALSE)&gt;99999,-3,IF(VLOOKUP($A445,Sheet1!$B$3:$AH$1266,Sheet1!G$1+(Sheet1!$A$1-1)*10,FALSE)&gt;9999,-2,IF(VLOOKUP($A445,Sheet1!$B$3:$AH$1266,Sheet1!G$1+(Sheet1!$A$1-1)*10,FALSE)&gt;999,-1,0)))))))</f>
        <v>7510</v>
      </c>
      <c r="X445" s="65">
        <f>IF(ISNA(VLOOKUP($A445,Sheet1!$B$3:$AH$1266,Sheet1!H$1+(Sheet1!$A$1-1)*10,FALSE))=TRUE,"---",IF(VLOOKUP($A445,Sheet1!$B$3:$AH$1266,Sheet1!H$1+(Sheet1!$A$1-1)*10,FALSE)="---","---", (ROUND(VLOOKUP($A445,Sheet1!$B$3:$AH$1266,Sheet1!H$1+(Sheet1!$A$1-1)*10,FALSE),IF(VLOOKUP($A445,Sheet1!$B$3:$AH$1266,Sheet1!H$1+(Sheet1!$A$1-1)*10,FALSE)&gt;99999,-3,IF(VLOOKUP($A445,Sheet1!$B$3:$AH$1266,Sheet1!H$1+(Sheet1!$A$1-1)*10,FALSE)&gt;9999,-2,IF(VLOOKUP($A445,Sheet1!$B$3:$AH$1266,Sheet1!H$1+(Sheet1!$A$1-1)*10,FALSE)&gt;999,-1,0)))))))</f>
        <v>11800</v>
      </c>
      <c r="Y445" s="65">
        <f>IF(ISNA(VLOOKUP($A445,Sheet1!$B$3:$AH$1266,Sheet1!I$1+(Sheet1!$A$1-1)*10,FALSE))=TRUE,"---",IF(VLOOKUP($A445,Sheet1!$B$3:$AH$1266,Sheet1!I$1+(Sheet1!$A$1-1)*10,FALSE)="---","---", (ROUND(VLOOKUP($A445,Sheet1!$B$3:$AH$1266,Sheet1!I$1+(Sheet1!$A$1-1)*10,FALSE),IF(VLOOKUP($A445,Sheet1!$B$3:$AH$1266,Sheet1!I$1+(Sheet1!$A$1-1)*10,FALSE)&gt;99999,-3,IF(VLOOKUP($A445,Sheet1!$B$3:$AH$1266,Sheet1!I$1+(Sheet1!$A$1-1)*10,FALSE)&gt;9999,-2,IF(VLOOKUP($A445,Sheet1!$B$3:$AH$1266,Sheet1!I$1+(Sheet1!$A$1-1)*10,FALSE)&gt;999,-1,0)))))))</f>
        <v>15300</v>
      </c>
      <c r="Z445" s="65">
        <f>IF(ISNA(VLOOKUP($A445,Sheet1!$B$3:$AH$1266,Sheet1!J$1+(Sheet1!$A$1-1)*10,FALSE))=TRUE,"---",IF(VLOOKUP($A445,Sheet1!$B$3:$AH$1266,Sheet1!J$1+(Sheet1!$A$1-1)*10,FALSE)="---","---", (ROUND(VLOOKUP($A445,Sheet1!$B$3:$AH$1266,Sheet1!J$1+(Sheet1!$A$1-1)*10,FALSE),IF(VLOOKUP($A445,Sheet1!$B$3:$AH$1266,Sheet1!J$1+(Sheet1!$A$1-1)*10,FALSE)&gt;99999,-3,IF(VLOOKUP($A445,Sheet1!$B$3:$AH$1266,Sheet1!J$1+(Sheet1!$A$1-1)*10,FALSE)&gt;9999,-2,IF(VLOOKUP($A445,Sheet1!$B$3:$AH$1266,Sheet1!J$1+(Sheet1!$A$1-1)*10,FALSE)&gt;999,-1,0)))))))</f>
        <v>20400</v>
      </c>
      <c r="AA445" s="65">
        <f>IF(ISNA(VLOOKUP($A445,Sheet1!$B$3:$AH$1266,Sheet1!K$1+(Sheet1!$A$1-1)*10,FALSE))=TRUE,"---",IF(VLOOKUP($A445,Sheet1!$B$3:$AH$1266,Sheet1!K$1+(Sheet1!$A$1-1)*10,FALSE)="---","---", (ROUND(VLOOKUP($A445,Sheet1!$B$3:$AH$1266,Sheet1!K$1+(Sheet1!$A$1-1)*10,FALSE),IF(VLOOKUP($A445,Sheet1!$B$3:$AH$1266,Sheet1!K$1+(Sheet1!$A$1-1)*10,FALSE)&gt;99999,-3,IF(VLOOKUP($A445,Sheet1!$B$3:$AH$1266,Sheet1!K$1+(Sheet1!$A$1-1)*10,FALSE)&gt;9999,-2,IF(VLOOKUP($A445,Sheet1!$B$3:$AH$1266,Sheet1!K$1+(Sheet1!$A$1-1)*10,FALSE)&gt;999,-1,0)))))))</f>
        <v>24700</v>
      </c>
      <c r="AB445" s="65">
        <f>IF(ISNA(VLOOKUP($A445,Sheet1!$B$3:$AH$1266,Sheet1!L$1+(Sheet1!$A$1-1)*10,FALSE))=TRUE,"---",IF(VLOOKUP($A445,Sheet1!$B$3:$AH$1266,Sheet1!L$1+(Sheet1!$A$1-1)*10,FALSE)="---","---", (ROUND(VLOOKUP($A445,Sheet1!$B$3:$AH$1266,Sheet1!L$1+(Sheet1!$A$1-1)*10,FALSE),IF(VLOOKUP($A445,Sheet1!$B$3:$AH$1266,Sheet1!L$1+(Sheet1!$A$1-1)*10,FALSE)&gt;99999,-3,IF(VLOOKUP($A445,Sheet1!$B$3:$AH$1266,Sheet1!L$1+(Sheet1!$A$1-1)*10,FALSE)&gt;9999,-2,IF(VLOOKUP($A445,Sheet1!$B$3:$AH$1266,Sheet1!L$1+(Sheet1!$A$1-1)*10,FALSE)&gt;999,-1,0)))))))</f>
        <v>29500</v>
      </c>
      <c r="AC445" s="65">
        <f>IF(ISNA(VLOOKUP($A445,Sheet1!$B$3:$AH$1266,Sheet1!M$1+(Sheet1!$A$1-1)*10,FALSE))=TRUE,"---",IF(VLOOKUP($A445,Sheet1!$B$3:$AH$1266,Sheet1!M$1+(Sheet1!$A$1-1)*10,FALSE)="---","---", (ROUND(VLOOKUP($A445,Sheet1!$B$3:$AH$1266,Sheet1!M$1+(Sheet1!$A$1-1)*10,FALSE),IF(VLOOKUP($A445,Sheet1!$B$3:$AH$1266,Sheet1!M$1+(Sheet1!$A$1-1)*10,FALSE)&gt;99999,-3,IF(VLOOKUP($A445,Sheet1!$B$3:$AH$1266,Sheet1!M$1+(Sheet1!$A$1-1)*10,FALSE)&gt;9999,-2,IF(VLOOKUP($A445,Sheet1!$B$3:$AH$1266,Sheet1!M$1+(Sheet1!$A$1-1)*10,FALSE)&gt;999,-1,0)))))))</f>
        <v>34800</v>
      </c>
      <c r="AD445" s="65">
        <f>IF(ISNA(VLOOKUP($A445,Sheet1!$B$3:$AH$1266,Sheet1!N$1+(Sheet1!$A$1-1)*10,FALSE))=TRUE,"---",IF(VLOOKUP($A445,Sheet1!$B$3:$AH$1266,Sheet1!N$1+(Sheet1!$A$1-1)*10,FALSE)="---","---", (ROUND(VLOOKUP($A445,Sheet1!$B$3:$AH$1266,Sheet1!N$1+(Sheet1!$A$1-1)*10,FALSE),IF(VLOOKUP($A445,Sheet1!$B$3:$AH$1266,Sheet1!N$1+(Sheet1!$A$1-1)*10,FALSE)&gt;99999,-3,IF(VLOOKUP($A445,Sheet1!$B$3:$AH$1266,Sheet1!N$1+(Sheet1!$A$1-1)*10,FALSE)&gt;9999,-2,IF(VLOOKUP($A445,Sheet1!$B$3:$AH$1266,Sheet1!N$1+(Sheet1!$A$1-1)*10,FALSE)&gt;999,-1,0)))))))</f>
        <v>42600</v>
      </c>
    </row>
    <row r="446" spans="1:30" ht="25.5" customHeight="1" x14ac:dyDescent="0.25">
      <c r="A446" s="133" t="s">
        <v>696</v>
      </c>
      <c r="B446" s="141" t="s">
        <v>697</v>
      </c>
      <c r="C446" s="133">
        <v>422126</v>
      </c>
      <c r="D446" s="133">
        <v>735429</v>
      </c>
      <c r="E446" s="67" t="s">
        <v>3061</v>
      </c>
      <c r="F446" s="135" t="s">
        <v>4405</v>
      </c>
      <c r="G446" s="118" t="s">
        <v>160</v>
      </c>
      <c r="H446" s="136">
        <v>12.5</v>
      </c>
      <c r="I446" s="119">
        <v>19339</v>
      </c>
      <c r="J446" s="137" t="s">
        <v>4405</v>
      </c>
      <c r="K446" s="118" t="s">
        <v>17</v>
      </c>
      <c r="L446" s="122">
        <v>1230</v>
      </c>
      <c r="M446" s="123">
        <v>98.4</v>
      </c>
      <c r="N446" s="118" t="s">
        <v>160</v>
      </c>
      <c r="O446" s="71">
        <f t="shared" si="14"/>
        <v>1.9157745691726091</v>
      </c>
      <c r="P446" s="71">
        <f>IF(O446&lt;&gt;"",VLOOKUP($A446,Sheet4!$A$2:$O$1309,14,FALSE)*100,"")</f>
        <v>1.1441074124676653</v>
      </c>
      <c r="Q446" s="71">
        <f>IF(P446&lt;&gt;"",VLOOKUP($A446,Sheet4!$A$2:$O$1309,15,FALSE)*100,"")</f>
        <v>10.659164482713102</v>
      </c>
      <c r="R446" s="73">
        <f t="shared" si="13"/>
        <v>50</v>
      </c>
      <c r="S446" s="63" t="s">
        <v>4362</v>
      </c>
      <c r="T446" s="63" t="str">
        <f>IF(ISNA(VLOOKUP(A446,Sheet1!B$3:C$1266,2,FALSE)=TRUE),"NC",VLOOKUP(A446,Sheet1!B$3:C$1266,2,FALSE))</f>
        <v>Rural</v>
      </c>
      <c r="U446" s="66">
        <f>IF(ISNA(VLOOKUP($A446,Sheet1!$B$3:$AH$1266,Sheet1!E$1+(Sheet1!$A$1-1)*10,FALSE))=TRUE,"---",IF(VLOOKUP($A446,Sheet1!$B$3:$AH$1266,Sheet1!E$1+(Sheet1!$A$1-1)*10,FALSE)="---","---", (ROUND(VLOOKUP($A446,Sheet1!$B$3:$AH$1266,Sheet1!E$1+(Sheet1!$A$1-1)*10,FALSE),IF(VLOOKUP($A446,Sheet1!$B$3:$AH$1266,Sheet1!E$1+(Sheet1!$A$1-1)*10,FALSE)&gt;99999,-3,IF(VLOOKUP($A446,Sheet1!$B$3:$AH$1266,Sheet1!E$1+(Sheet1!$A$1-1)*10,FALSE)&gt;9999,-2,IF(VLOOKUP($A446,Sheet1!$B$3:$AH$1266,Sheet1!E$1+(Sheet1!$A$1-1)*10,FALSE)&gt;999,-1,0)))))))</f>
        <v>222</v>
      </c>
      <c r="V446" s="66">
        <f>IF(ISNA(VLOOKUP($A446,Sheet1!$B$3:$AH$1266,Sheet1!F$1+(Sheet1!$A$1-1)*10,FALSE))=TRUE,"---",IF(VLOOKUP($A446,Sheet1!$B$3:$AH$1266,Sheet1!F$1+(Sheet1!$A$1-1)*10,FALSE)="---","---", (ROUND(VLOOKUP($A446,Sheet1!$B$3:$AH$1266,Sheet1!F$1+(Sheet1!$A$1-1)*10,FALSE),IF(VLOOKUP($A446,Sheet1!$B$3:$AH$1266,Sheet1!F$1+(Sheet1!$A$1-1)*10,FALSE)&gt;99999,-3,IF(VLOOKUP($A446,Sheet1!$B$3:$AH$1266,Sheet1!F$1+(Sheet1!$A$1-1)*10,FALSE)&gt;9999,-2,IF(VLOOKUP($A446,Sheet1!$B$3:$AH$1266,Sheet1!F$1+(Sheet1!$A$1-1)*10,FALSE)&gt;999,-1,0)))))))</f>
        <v>269</v>
      </c>
      <c r="W446" s="66">
        <f>IF(ISNA(VLOOKUP($A446,Sheet1!$B$3:$AH$1266,Sheet1!G$1+(Sheet1!$A$1-1)*10,FALSE))=TRUE,"---",IF(VLOOKUP($A446,Sheet1!$B$3:$AH$1266,Sheet1!G$1+(Sheet1!$A$1-1)*10,FALSE)="---","---", (ROUND(VLOOKUP($A446,Sheet1!$B$3:$AH$1266,Sheet1!G$1+(Sheet1!$A$1-1)*10,FALSE),IF(VLOOKUP($A446,Sheet1!$B$3:$AH$1266,Sheet1!G$1+(Sheet1!$A$1-1)*10,FALSE)&gt;99999,-3,IF(VLOOKUP($A446,Sheet1!$B$3:$AH$1266,Sheet1!G$1+(Sheet1!$A$1-1)*10,FALSE)&gt;9999,-2,IF(VLOOKUP($A446,Sheet1!$B$3:$AH$1266,Sheet1!G$1+(Sheet1!$A$1-1)*10,FALSE)&gt;999,-1,0)))))))</f>
        <v>337</v>
      </c>
      <c r="X446" s="66">
        <f>IF(ISNA(VLOOKUP($A446,Sheet1!$B$3:$AH$1266,Sheet1!H$1+(Sheet1!$A$1-1)*10,FALSE))=TRUE,"---",IF(VLOOKUP($A446,Sheet1!$B$3:$AH$1266,Sheet1!H$1+(Sheet1!$A$1-1)*10,FALSE)="---","---", (ROUND(VLOOKUP($A446,Sheet1!$B$3:$AH$1266,Sheet1!H$1+(Sheet1!$A$1-1)*10,FALSE),IF(VLOOKUP($A446,Sheet1!$B$3:$AH$1266,Sheet1!H$1+(Sheet1!$A$1-1)*10,FALSE)&gt;99999,-3,IF(VLOOKUP($A446,Sheet1!$B$3:$AH$1266,Sheet1!H$1+(Sheet1!$A$1-1)*10,FALSE)&gt;9999,-2,IF(VLOOKUP($A446,Sheet1!$B$3:$AH$1266,Sheet1!H$1+(Sheet1!$A$1-1)*10,FALSE)&gt;999,-1,0)))))))</f>
        <v>546</v>
      </c>
      <c r="Y446" s="66">
        <f>IF(ISNA(VLOOKUP($A446,Sheet1!$B$3:$AH$1266,Sheet1!I$1+(Sheet1!$A$1-1)*10,FALSE))=TRUE,"---",IF(VLOOKUP($A446,Sheet1!$B$3:$AH$1266,Sheet1!I$1+(Sheet1!$A$1-1)*10,FALSE)="---","---", (ROUND(VLOOKUP($A446,Sheet1!$B$3:$AH$1266,Sheet1!I$1+(Sheet1!$A$1-1)*10,FALSE),IF(VLOOKUP($A446,Sheet1!$B$3:$AH$1266,Sheet1!I$1+(Sheet1!$A$1-1)*10,FALSE)&gt;99999,-3,IF(VLOOKUP($A446,Sheet1!$B$3:$AH$1266,Sheet1!I$1+(Sheet1!$A$1-1)*10,FALSE)&gt;9999,-2,IF(VLOOKUP($A446,Sheet1!$B$3:$AH$1266,Sheet1!I$1+(Sheet1!$A$1-1)*10,FALSE)&gt;999,-1,0)))))))</f>
        <v>723</v>
      </c>
      <c r="Z446" s="66">
        <f>IF(ISNA(VLOOKUP($A446,Sheet1!$B$3:$AH$1266,Sheet1!J$1+(Sheet1!$A$1-1)*10,FALSE))=TRUE,"---",IF(VLOOKUP($A446,Sheet1!$B$3:$AH$1266,Sheet1!J$1+(Sheet1!$A$1-1)*10,FALSE)="---","---", (ROUND(VLOOKUP($A446,Sheet1!$B$3:$AH$1266,Sheet1!J$1+(Sheet1!$A$1-1)*10,FALSE),IF(VLOOKUP($A446,Sheet1!$B$3:$AH$1266,Sheet1!J$1+(Sheet1!$A$1-1)*10,FALSE)&gt;99999,-3,IF(VLOOKUP($A446,Sheet1!$B$3:$AH$1266,Sheet1!J$1+(Sheet1!$A$1-1)*10,FALSE)&gt;9999,-2,IF(VLOOKUP($A446,Sheet1!$B$3:$AH$1266,Sheet1!J$1+(Sheet1!$A$1-1)*10,FALSE)&gt;999,-1,0)))))))</f>
        <v>987</v>
      </c>
      <c r="AA446" s="66">
        <f>IF(ISNA(VLOOKUP($A446,Sheet1!$B$3:$AH$1266,Sheet1!K$1+(Sheet1!$A$1-1)*10,FALSE))=TRUE,"---",IF(VLOOKUP($A446,Sheet1!$B$3:$AH$1266,Sheet1!K$1+(Sheet1!$A$1-1)*10,FALSE)="---","---", (ROUND(VLOOKUP($A446,Sheet1!$B$3:$AH$1266,Sheet1!K$1+(Sheet1!$A$1-1)*10,FALSE),IF(VLOOKUP($A446,Sheet1!$B$3:$AH$1266,Sheet1!K$1+(Sheet1!$A$1-1)*10,FALSE)&gt;99999,-3,IF(VLOOKUP($A446,Sheet1!$B$3:$AH$1266,Sheet1!K$1+(Sheet1!$A$1-1)*10,FALSE)&gt;9999,-2,IF(VLOOKUP($A446,Sheet1!$B$3:$AH$1266,Sheet1!K$1+(Sheet1!$A$1-1)*10,FALSE)&gt;999,-1,0)))))))</f>
        <v>1210</v>
      </c>
      <c r="AB446" s="66">
        <f>IF(ISNA(VLOOKUP($A446,Sheet1!$B$3:$AH$1266,Sheet1!L$1+(Sheet1!$A$1-1)*10,FALSE))=TRUE,"---",IF(VLOOKUP($A446,Sheet1!$B$3:$AH$1266,Sheet1!L$1+(Sheet1!$A$1-1)*10,FALSE)="---","---", (ROUND(VLOOKUP($A446,Sheet1!$B$3:$AH$1266,Sheet1!L$1+(Sheet1!$A$1-1)*10,FALSE),IF(VLOOKUP($A446,Sheet1!$B$3:$AH$1266,Sheet1!L$1+(Sheet1!$A$1-1)*10,FALSE)&gt;99999,-3,IF(VLOOKUP($A446,Sheet1!$B$3:$AH$1266,Sheet1!L$1+(Sheet1!$A$1-1)*10,FALSE)&gt;9999,-2,IF(VLOOKUP($A446,Sheet1!$B$3:$AH$1266,Sheet1!L$1+(Sheet1!$A$1-1)*10,FALSE)&gt;999,-1,0)))))))</f>
        <v>1470</v>
      </c>
      <c r="AC446" s="66">
        <f>IF(ISNA(VLOOKUP($A446,Sheet1!$B$3:$AH$1266,Sheet1!M$1+(Sheet1!$A$1-1)*10,FALSE))=TRUE,"---",IF(VLOOKUP($A446,Sheet1!$B$3:$AH$1266,Sheet1!M$1+(Sheet1!$A$1-1)*10,FALSE)="---","---", (ROUND(VLOOKUP($A446,Sheet1!$B$3:$AH$1266,Sheet1!M$1+(Sheet1!$A$1-1)*10,FALSE),IF(VLOOKUP($A446,Sheet1!$B$3:$AH$1266,Sheet1!M$1+(Sheet1!$A$1-1)*10,FALSE)&gt;99999,-3,IF(VLOOKUP($A446,Sheet1!$B$3:$AH$1266,Sheet1!M$1+(Sheet1!$A$1-1)*10,FALSE)&gt;9999,-2,IF(VLOOKUP($A446,Sheet1!$B$3:$AH$1266,Sheet1!M$1+(Sheet1!$A$1-1)*10,FALSE)&gt;999,-1,0)))))))</f>
        <v>1750</v>
      </c>
      <c r="AD446" s="66">
        <f>IF(ISNA(VLOOKUP($A446,Sheet1!$B$3:$AH$1266,Sheet1!N$1+(Sheet1!$A$1-1)*10,FALSE))=TRUE,"---",IF(VLOOKUP($A446,Sheet1!$B$3:$AH$1266,Sheet1!N$1+(Sheet1!$A$1-1)*10,FALSE)="---","---", (ROUND(VLOOKUP($A446,Sheet1!$B$3:$AH$1266,Sheet1!N$1+(Sheet1!$A$1-1)*10,FALSE),IF(VLOOKUP($A446,Sheet1!$B$3:$AH$1266,Sheet1!N$1+(Sheet1!$A$1-1)*10,FALSE)&gt;99999,-3,IF(VLOOKUP($A446,Sheet1!$B$3:$AH$1266,Sheet1!N$1+(Sheet1!$A$1-1)*10,FALSE)&gt;9999,-2,IF(VLOOKUP($A446,Sheet1!$B$3:$AH$1266,Sheet1!N$1+(Sheet1!$A$1-1)*10,FALSE)&gt;999,-1,0)))))))</f>
        <v>2180</v>
      </c>
    </row>
    <row r="447" spans="1:30" ht="25.5" customHeight="1" x14ac:dyDescent="0.25">
      <c r="A447" s="125" t="s">
        <v>698</v>
      </c>
      <c r="B447" s="126" t="s">
        <v>699</v>
      </c>
      <c r="C447" s="125">
        <v>421632</v>
      </c>
      <c r="D447" s="125">
        <v>735542</v>
      </c>
      <c r="E447" s="70" t="s">
        <v>3061</v>
      </c>
      <c r="F447" s="139" t="s">
        <v>4405</v>
      </c>
      <c r="G447" s="127" t="s">
        <v>160</v>
      </c>
      <c r="H447" s="128">
        <v>43.2</v>
      </c>
      <c r="I447" s="112">
        <v>19339</v>
      </c>
      <c r="J447" s="140" t="s">
        <v>4405</v>
      </c>
      <c r="K447" s="127" t="s">
        <v>17</v>
      </c>
      <c r="L447" s="115">
        <v>6040</v>
      </c>
      <c r="M447" s="116">
        <v>140</v>
      </c>
      <c r="N447" s="127" t="s">
        <v>145</v>
      </c>
      <c r="O447" s="68">
        <f t="shared" si="14"/>
        <v>0.43369833000956082</v>
      </c>
      <c r="P447" s="68">
        <f>IF(O447&lt;&gt;"",VLOOKUP($A447,Sheet4!$A$2:$O$1309,14,FALSE)*100,"")</f>
        <v>0.95596672797291227</v>
      </c>
      <c r="Q447" s="68">
        <f>IF(P447&lt;&gt;"",VLOOKUP($A447,Sheet4!$A$2:$O$1309,15,FALSE)*100,"")</f>
        <v>8.9796922714771128</v>
      </c>
      <c r="R447" s="74" t="str">
        <f t="shared" si="13"/>
        <v>&gt;200,  &lt;500</v>
      </c>
      <c r="S447" s="64" t="s">
        <v>4362</v>
      </c>
      <c r="T447" s="64" t="str">
        <f>IF(ISNA(VLOOKUP(A447,Sheet1!B$3:C$1266,2,FALSE)=TRUE),"NC",VLOOKUP(A447,Sheet1!B$3:C$1266,2,FALSE))</f>
        <v>Rural</v>
      </c>
      <c r="U447" s="65">
        <f>IF(ISNA(VLOOKUP($A447,Sheet1!$B$3:$AH$1266,Sheet1!E$1+(Sheet1!$A$1-1)*10,FALSE))=TRUE,"---",IF(VLOOKUP($A447,Sheet1!$B$3:$AH$1266,Sheet1!E$1+(Sheet1!$A$1-1)*10,FALSE)="---","---", (ROUND(VLOOKUP($A447,Sheet1!$B$3:$AH$1266,Sheet1!E$1+(Sheet1!$A$1-1)*10,FALSE),IF(VLOOKUP($A447,Sheet1!$B$3:$AH$1266,Sheet1!E$1+(Sheet1!$A$1-1)*10,FALSE)&gt;99999,-3,IF(VLOOKUP($A447,Sheet1!$B$3:$AH$1266,Sheet1!E$1+(Sheet1!$A$1-1)*10,FALSE)&gt;9999,-2,IF(VLOOKUP($A447,Sheet1!$B$3:$AH$1266,Sheet1!E$1+(Sheet1!$A$1-1)*10,FALSE)&gt;999,-1,0)))))))</f>
        <v>776</v>
      </c>
      <c r="V447" s="65">
        <f>IF(ISNA(VLOOKUP($A447,Sheet1!$B$3:$AH$1266,Sheet1!F$1+(Sheet1!$A$1-1)*10,FALSE))=TRUE,"---",IF(VLOOKUP($A447,Sheet1!$B$3:$AH$1266,Sheet1!F$1+(Sheet1!$A$1-1)*10,FALSE)="---","---", (ROUND(VLOOKUP($A447,Sheet1!$B$3:$AH$1266,Sheet1!F$1+(Sheet1!$A$1-1)*10,FALSE),IF(VLOOKUP($A447,Sheet1!$B$3:$AH$1266,Sheet1!F$1+(Sheet1!$A$1-1)*10,FALSE)&gt;99999,-3,IF(VLOOKUP($A447,Sheet1!$B$3:$AH$1266,Sheet1!F$1+(Sheet1!$A$1-1)*10,FALSE)&gt;9999,-2,IF(VLOOKUP($A447,Sheet1!$B$3:$AH$1266,Sheet1!F$1+(Sheet1!$A$1-1)*10,FALSE)&gt;999,-1,0)))))))</f>
        <v>933</v>
      </c>
      <c r="W447" s="65">
        <f>IF(ISNA(VLOOKUP($A447,Sheet1!$B$3:$AH$1266,Sheet1!G$1+(Sheet1!$A$1-1)*10,FALSE))=TRUE,"---",IF(VLOOKUP($A447,Sheet1!$B$3:$AH$1266,Sheet1!G$1+(Sheet1!$A$1-1)*10,FALSE)="---","---", (ROUND(VLOOKUP($A447,Sheet1!$B$3:$AH$1266,Sheet1!G$1+(Sheet1!$A$1-1)*10,FALSE),IF(VLOOKUP($A447,Sheet1!$B$3:$AH$1266,Sheet1!G$1+(Sheet1!$A$1-1)*10,FALSE)&gt;99999,-3,IF(VLOOKUP($A447,Sheet1!$B$3:$AH$1266,Sheet1!G$1+(Sheet1!$A$1-1)*10,FALSE)&gt;9999,-2,IF(VLOOKUP($A447,Sheet1!$B$3:$AH$1266,Sheet1!G$1+(Sheet1!$A$1-1)*10,FALSE)&gt;999,-1,0)))))))</f>
        <v>1160</v>
      </c>
      <c r="X447" s="65">
        <f>IF(ISNA(VLOOKUP($A447,Sheet1!$B$3:$AH$1266,Sheet1!H$1+(Sheet1!$A$1-1)*10,FALSE))=TRUE,"---",IF(VLOOKUP($A447,Sheet1!$B$3:$AH$1266,Sheet1!H$1+(Sheet1!$A$1-1)*10,FALSE)="---","---", (ROUND(VLOOKUP($A447,Sheet1!$B$3:$AH$1266,Sheet1!H$1+(Sheet1!$A$1-1)*10,FALSE),IF(VLOOKUP($A447,Sheet1!$B$3:$AH$1266,Sheet1!H$1+(Sheet1!$A$1-1)*10,FALSE)&gt;99999,-3,IF(VLOOKUP($A447,Sheet1!$B$3:$AH$1266,Sheet1!H$1+(Sheet1!$A$1-1)*10,FALSE)&gt;9999,-2,IF(VLOOKUP($A447,Sheet1!$B$3:$AH$1266,Sheet1!H$1+(Sheet1!$A$1-1)*10,FALSE)&gt;999,-1,0)))))))</f>
        <v>1840</v>
      </c>
      <c r="Y447" s="65">
        <f>IF(ISNA(VLOOKUP($A447,Sheet1!$B$3:$AH$1266,Sheet1!I$1+(Sheet1!$A$1-1)*10,FALSE))=TRUE,"---",IF(VLOOKUP($A447,Sheet1!$B$3:$AH$1266,Sheet1!I$1+(Sheet1!$A$1-1)*10,FALSE)="---","---", (ROUND(VLOOKUP($A447,Sheet1!$B$3:$AH$1266,Sheet1!I$1+(Sheet1!$A$1-1)*10,FALSE),IF(VLOOKUP($A447,Sheet1!$B$3:$AH$1266,Sheet1!I$1+(Sheet1!$A$1-1)*10,FALSE)&gt;99999,-3,IF(VLOOKUP($A447,Sheet1!$B$3:$AH$1266,Sheet1!I$1+(Sheet1!$A$1-1)*10,FALSE)&gt;9999,-2,IF(VLOOKUP($A447,Sheet1!$B$3:$AH$1266,Sheet1!I$1+(Sheet1!$A$1-1)*10,FALSE)&gt;999,-1,0)))))))</f>
        <v>2420</v>
      </c>
      <c r="Z447" s="65">
        <f>IF(ISNA(VLOOKUP($A447,Sheet1!$B$3:$AH$1266,Sheet1!J$1+(Sheet1!$A$1-1)*10,FALSE))=TRUE,"---",IF(VLOOKUP($A447,Sheet1!$B$3:$AH$1266,Sheet1!J$1+(Sheet1!$A$1-1)*10,FALSE)="---","---", (ROUND(VLOOKUP($A447,Sheet1!$B$3:$AH$1266,Sheet1!J$1+(Sheet1!$A$1-1)*10,FALSE),IF(VLOOKUP($A447,Sheet1!$B$3:$AH$1266,Sheet1!J$1+(Sheet1!$A$1-1)*10,FALSE)&gt;99999,-3,IF(VLOOKUP($A447,Sheet1!$B$3:$AH$1266,Sheet1!J$1+(Sheet1!$A$1-1)*10,FALSE)&gt;9999,-2,IF(VLOOKUP($A447,Sheet1!$B$3:$AH$1266,Sheet1!J$1+(Sheet1!$A$1-1)*10,FALSE)&gt;999,-1,0)))))))</f>
        <v>3280</v>
      </c>
      <c r="AA447" s="65">
        <f>IF(ISNA(VLOOKUP($A447,Sheet1!$B$3:$AH$1266,Sheet1!K$1+(Sheet1!$A$1-1)*10,FALSE))=TRUE,"---",IF(VLOOKUP($A447,Sheet1!$B$3:$AH$1266,Sheet1!K$1+(Sheet1!$A$1-1)*10,FALSE)="---","---", (ROUND(VLOOKUP($A447,Sheet1!$B$3:$AH$1266,Sheet1!K$1+(Sheet1!$A$1-1)*10,FALSE),IF(VLOOKUP($A447,Sheet1!$B$3:$AH$1266,Sheet1!K$1+(Sheet1!$A$1-1)*10,FALSE)&gt;99999,-3,IF(VLOOKUP($A447,Sheet1!$B$3:$AH$1266,Sheet1!K$1+(Sheet1!$A$1-1)*10,FALSE)&gt;9999,-2,IF(VLOOKUP($A447,Sheet1!$B$3:$AH$1266,Sheet1!K$1+(Sheet1!$A$1-1)*10,FALSE)&gt;999,-1,0)))))))</f>
        <v>4020</v>
      </c>
      <c r="AB447" s="65">
        <f>IF(ISNA(VLOOKUP($A447,Sheet1!$B$3:$AH$1266,Sheet1!L$1+(Sheet1!$A$1-1)*10,FALSE))=TRUE,"---",IF(VLOOKUP($A447,Sheet1!$B$3:$AH$1266,Sheet1!L$1+(Sheet1!$A$1-1)*10,FALSE)="---","---", (ROUND(VLOOKUP($A447,Sheet1!$B$3:$AH$1266,Sheet1!L$1+(Sheet1!$A$1-1)*10,FALSE),IF(VLOOKUP($A447,Sheet1!$B$3:$AH$1266,Sheet1!L$1+(Sheet1!$A$1-1)*10,FALSE)&gt;99999,-3,IF(VLOOKUP($A447,Sheet1!$B$3:$AH$1266,Sheet1!L$1+(Sheet1!$A$1-1)*10,FALSE)&gt;9999,-2,IF(VLOOKUP($A447,Sheet1!$B$3:$AH$1266,Sheet1!L$1+(Sheet1!$A$1-1)*10,FALSE)&gt;999,-1,0)))))))</f>
        <v>4840</v>
      </c>
      <c r="AC447" s="65">
        <f>IF(ISNA(VLOOKUP($A447,Sheet1!$B$3:$AH$1266,Sheet1!M$1+(Sheet1!$A$1-1)*10,FALSE))=TRUE,"---",IF(VLOOKUP($A447,Sheet1!$B$3:$AH$1266,Sheet1!M$1+(Sheet1!$A$1-1)*10,FALSE)="---","---", (ROUND(VLOOKUP($A447,Sheet1!$B$3:$AH$1266,Sheet1!M$1+(Sheet1!$A$1-1)*10,FALSE),IF(VLOOKUP($A447,Sheet1!$B$3:$AH$1266,Sheet1!M$1+(Sheet1!$A$1-1)*10,FALSE)&gt;99999,-3,IF(VLOOKUP($A447,Sheet1!$B$3:$AH$1266,Sheet1!M$1+(Sheet1!$A$1-1)*10,FALSE)&gt;9999,-2,IF(VLOOKUP($A447,Sheet1!$B$3:$AH$1266,Sheet1!M$1+(Sheet1!$A$1-1)*10,FALSE)&gt;999,-1,0)))))))</f>
        <v>5760</v>
      </c>
      <c r="AD447" s="65">
        <f>IF(ISNA(VLOOKUP($A447,Sheet1!$B$3:$AH$1266,Sheet1!N$1+(Sheet1!$A$1-1)*10,FALSE))=TRUE,"---",IF(VLOOKUP($A447,Sheet1!$B$3:$AH$1266,Sheet1!N$1+(Sheet1!$A$1-1)*10,FALSE)="---","---", (ROUND(VLOOKUP($A447,Sheet1!$B$3:$AH$1266,Sheet1!N$1+(Sheet1!$A$1-1)*10,FALSE),IF(VLOOKUP($A447,Sheet1!$B$3:$AH$1266,Sheet1!N$1+(Sheet1!$A$1-1)*10,FALSE)&gt;99999,-3,IF(VLOOKUP($A447,Sheet1!$B$3:$AH$1266,Sheet1!N$1+(Sheet1!$A$1-1)*10,FALSE)&gt;9999,-2,IF(VLOOKUP($A447,Sheet1!$B$3:$AH$1266,Sheet1!N$1+(Sheet1!$A$1-1)*10,FALSE)&gt;999,-1,0)))))))</f>
        <v>7140</v>
      </c>
    </row>
    <row r="448" spans="1:30" ht="25.5" customHeight="1" x14ac:dyDescent="0.25">
      <c r="A448" s="133" t="s">
        <v>700</v>
      </c>
      <c r="B448" s="141" t="s">
        <v>701</v>
      </c>
      <c r="C448" s="133">
        <v>421029</v>
      </c>
      <c r="D448" s="133">
        <v>740145</v>
      </c>
      <c r="E448" s="67" t="s">
        <v>3061</v>
      </c>
      <c r="F448" s="135" t="s">
        <v>4405</v>
      </c>
      <c r="G448" s="118" t="s">
        <v>160</v>
      </c>
      <c r="H448" s="136">
        <v>14.2</v>
      </c>
      <c r="I448" s="119">
        <v>20378</v>
      </c>
      <c r="J448" s="137" t="s">
        <v>4405</v>
      </c>
      <c r="K448" s="118" t="s">
        <v>17</v>
      </c>
      <c r="L448" s="122">
        <v>4820</v>
      </c>
      <c r="M448" s="123">
        <v>339</v>
      </c>
      <c r="N448" s="118" t="s">
        <v>145</v>
      </c>
      <c r="O448" s="71">
        <f t="shared" si="14"/>
        <v>0.83703393700870976</v>
      </c>
      <c r="P448" s="71">
        <f>IF(O448&lt;&gt;"",VLOOKUP($A448,Sheet4!$A$2:$O$1309,14,FALSE)*100,"")</f>
        <v>1.0182530434460713</v>
      </c>
      <c r="Q448" s="71">
        <f>IF(P448&lt;&gt;"",VLOOKUP($A448,Sheet4!$A$2:$O$1309,15,FALSE)*100,"")</f>
        <v>9.538814898231152</v>
      </c>
      <c r="R448" s="73" t="str">
        <f t="shared" si="13"/>
        <v>&gt;100, &lt;200</v>
      </c>
      <c r="S448" s="63" t="s">
        <v>4362</v>
      </c>
      <c r="T448" s="63" t="str">
        <f>IF(ISNA(VLOOKUP(A448,Sheet1!B$3:C$1266,2,FALSE)=TRUE),"NC",VLOOKUP(A448,Sheet1!B$3:C$1266,2,FALSE))</f>
        <v>Rural</v>
      </c>
      <c r="U448" s="66">
        <f>IF(ISNA(VLOOKUP($A448,Sheet1!$B$3:$AH$1266,Sheet1!E$1+(Sheet1!$A$1-1)*10,FALSE))=TRUE,"---",IF(VLOOKUP($A448,Sheet1!$B$3:$AH$1266,Sheet1!E$1+(Sheet1!$A$1-1)*10,FALSE)="---","---", (ROUND(VLOOKUP($A448,Sheet1!$B$3:$AH$1266,Sheet1!E$1+(Sheet1!$A$1-1)*10,FALSE),IF(VLOOKUP($A448,Sheet1!$B$3:$AH$1266,Sheet1!E$1+(Sheet1!$A$1-1)*10,FALSE)&gt;99999,-3,IF(VLOOKUP($A448,Sheet1!$B$3:$AH$1266,Sheet1!E$1+(Sheet1!$A$1-1)*10,FALSE)&gt;9999,-2,IF(VLOOKUP($A448,Sheet1!$B$3:$AH$1266,Sheet1!E$1+(Sheet1!$A$1-1)*10,FALSE)&gt;999,-1,0)))))))</f>
        <v>518</v>
      </c>
      <c r="V448" s="66">
        <f>IF(ISNA(VLOOKUP($A448,Sheet1!$B$3:$AH$1266,Sheet1!F$1+(Sheet1!$A$1-1)*10,FALSE))=TRUE,"---",IF(VLOOKUP($A448,Sheet1!$B$3:$AH$1266,Sheet1!F$1+(Sheet1!$A$1-1)*10,FALSE)="---","---", (ROUND(VLOOKUP($A448,Sheet1!$B$3:$AH$1266,Sheet1!F$1+(Sheet1!$A$1-1)*10,FALSE),IF(VLOOKUP($A448,Sheet1!$B$3:$AH$1266,Sheet1!F$1+(Sheet1!$A$1-1)*10,FALSE)&gt;99999,-3,IF(VLOOKUP($A448,Sheet1!$B$3:$AH$1266,Sheet1!F$1+(Sheet1!$A$1-1)*10,FALSE)&gt;9999,-2,IF(VLOOKUP($A448,Sheet1!$B$3:$AH$1266,Sheet1!F$1+(Sheet1!$A$1-1)*10,FALSE)&gt;999,-1,0)))))))</f>
        <v>660</v>
      </c>
      <c r="W448" s="66">
        <f>IF(ISNA(VLOOKUP($A448,Sheet1!$B$3:$AH$1266,Sheet1!G$1+(Sheet1!$A$1-1)*10,FALSE))=TRUE,"---",IF(VLOOKUP($A448,Sheet1!$B$3:$AH$1266,Sheet1!G$1+(Sheet1!$A$1-1)*10,FALSE)="---","---", (ROUND(VLOOKUP($A448,Sheet1!$B$3:$AH$1266,Sheet1!G$1+(Sheet1!$A$1-1)*10,FALSE),IF(VLOOKUP($A448,Sheet1!$B$3:$AH$1266,Sheet1!G$1+(Sheet1!$A$1-1)*10,FALSE)&gt;99999,-3,IF(VLOOKUP($A448,Sheet1!$B$3:$AH$1266,Sheet1!G$1+(Sheet1!$A$1-1)*10,FALSE)&gt;9999,-2,IF(VLOOKUP($A448,Sheet1!$B$3:$AH$1266,Sheet1!G$1+(Sheet1!$A$1-1)*10,FALSE)&gt;999,-1,0)))))))</f>
        <v>868</v>
      </c>
      <c r="X448" s="66">
        <f>IF(ISNA(VLOOKUP($A448,Sheet1!$B$3:$AH$1266,Sheet1!H$1+(Sheet1!$A$1-1)*10,FALSE))=TRUE,"---",IF(VLOOKUP($A448,Sheet1!$B$3:$AH$1266,Sheet1!H$1+(Sheet1!$A$1-1)*10,FALSE)="---","---", (ROUND(VLOOKUP($A448,Sheet1!$B$3:$AH$1266,Sheet1!H$1+(Sheet1!$A$1-1)*10,FALSE),IF(VLOOKUP($A448,Sheet1!$B$3:$AH$1266,Sheet1!H$1+(Sheet1!$A$1-1)*10,FALSE)&gt;99999,-3,IF(VLOOKUP($A448,Sheet1!$B$3:$AH$1266,Sheet1!H$1+(Sheet1!$A$1-1)*10,FALSE)&gt;9999,-2,IF(VLOOKUP($A448,Sheet1!$B$3:$AH$1266,Sheet1!H$1+(Sheet1!$A$1-1)*10,FALSE)&gt;999,-1,0)))))))</f>
        <v>1530</v>
      </c>
      <c r="Y448" s="66">
        <f>IF(ISNA(VLOOKUP($A448,Sheet1!$B$3:$AH$1266,Sheet1!I$1+(Sheet1!$A$1-1)*10,FALSE))=TRUE,"---",IF(VLOOKUP($A448,Sheet1!$B$3:$AH$1266,Sheet1!I$1+(Sheet1!$A$1-1)*10,FALSE)="---","---", (ROUND(VLOOKUP($A448,Sheet1!$B$3:$AH$1266,Sheet1!I$1+(Sheet1!$A$1-1)*10,FALSE),IF(VLOOKUP($A448,Sheet1!$B$3:$AH$1266,Sheet1!I$1+(Sheet1!$A$1-1)*10,FALSE)&gt;99999,-3,IF(VLOOKUP($A448,Sheet1!$B$3:$AH$1266,Sheet1!I$1+(Sheet1!$A$1-1)*10,FALSE)&gt;9999,-2,IF(VLOOKUP($A448,Sheet1!$B$3:$AH$1266,Sheet1!I$1+(Sheet1!$A$1-1)*10,FALSE)&gt;999,-1,0)))))))</f>
        <v>2090</v>
      </c>
      <c r="Z448" s="66">
        <f>IF(ISNA(VLOOKUP($A448,Sheet1!$B$3:$AH$1266,Sheet1!J$1+(Sheet1!$A$1-1)*10,FALSE))=TRUE,"---",IF(VLOOKUP($A448,Sheet1!$B$3:$AH$1266,Sheet1!J$1+(Sheet1!$A$1-1)*10,FALSE)="---","---", (ROUND(VLOOKUP($A448,Sheet1!$B$3:$AH$1266,Sheet1!J$1+(Sheet1!$A$1-1)*10,FALSE),IF(VLOOKUP($A448,Sheet1!$B$3:$AH$1266,Sheet1!J$1+(Sheet1!$A$1-1)*10,FALSE)&gt;99999,-3,IF(VLOOKUP($A448,Sheet1!$B$3:$AH$1266,Sheet1!J$1+(Sheet1!$A$1-1)*10,FALSE)&gt;9999,-2,IF(VLOOKUP($A448,Sheet1!$B$3:$AH$1266,Sheet1!J$1+(Sheet1!$A$1-1)*10,FALSE)&gt;999,-1,0)))))))</f>
        <v>2940</v>
      </c>
      <c r="AA448" s="66">
        <f>IF(ISNA(VLOOKUP($A448,Sheet1!$B$3:$AH$1266,Sheet1!K$1+(Sheet1!$A$1-1)*10,FALSE))=TRUE,"---",IF(VLOOKUP($A448,Sheet1!$B$3:$AH$1266,Sheet1!K$1+(Sheet1!$A$1-1)*10,FALSE)="---","---", (ROUND(VLOOKUP($A448,Sheet1!$B$3:$AH$1266,Sheet1!K$1+(Sheet1!$A$1-1)*10,FALSE),IF(VLOOKUP($A448,Sheet1!$B$3:$AH$1266,Sheet1!K$1+(Sheet1!$A$1-1)*10,FALSE)&gt;99999,-3,IF(VLOOKUP($A448,Sheet1!$B$3:$AH$1266,Sheet1!K$1+(Sheet1!$A$1-1)*10,FALSE)&gt;9999,-2,IF(VLOOKUP($A448,Sheet1!$B$3:$AH$1266,Sheet1!K$1+(Sheet1!$A$1-1)*10,FALSE)&gt;999,-1,0)))))))</f>
        <v>3690</v>
      </c>
      <c r="AB448" s="66">
        <f>IF(ISNA(VLOOKUP($A448,Sheet1!$B$3:$AH$1266,Sheet1!L$1+(Sheet1!$A$1-1)*10,FALSE))=TRUE,"---",IF(VLOOKUP($A448,Sheet1!$B$3:$AH$1266,Sheet1!L$1+(Sheet1!$A$1-1)*10,FALSE)="---","---", (ROUND(VLOOKUP($A448,Sheet1!$B$3:$AH$1266,Sheet1!L$1+(Sheet1!$A$1-1)*10,FALSE),IF(VLOOKUP($A448,Sheet1!$B$3:$AH$1266,Sheet1!L$1+(Sheet1!$A$1-1)*10,FALSE)&gt;99999,-3,IF(VLOOKUP($A448,Sheet1!$B$3:$AH$1266,Sheet1!L$1+(Sheet1!$A$1-1)*10,FALSE)&gt;9999,-2,IF(VLOOKUP($A448,Sheet1!$B$3:$AH$1266,Sheet1!L$1+(Sheet1!$A$1-1)*10,FALSE)&gt;999,-1,0)))))))</f>
        <v>4530</v>
      </c>
      <c r="AC448" s="66">
        <f>IF(ISNA(VLOOKUP($A448,Sheet1!$B$3:$AH$1266,Sheet1!M$1+(Sheet1!$A$1-1)*10,FALSE))=TRUE,"---",IF(VLOOKUP($A448,Sheet1!$B$3:$AH$1266,Sheet1!M$1+(Sheet1!$A$1-1)*10,FALSE)="---","---", (ROUND(VLOOKUP($A448,Sheet1!$B$3:$AH$1266,Sheet1!M$1+(Sheet1!$A$1-1)*10,FALSE),IF(VLOOKUP($A448,Sheet1!$B$3:$AH$1266,Sheet1!M$1+(Sheet1!$A$1-1)*10,FALSE)&gt;99999,-3,IF(VLOOKUP($A448,Sheet1!$B$3:$AH$1266,Sheet1!M$1+(Sheet1!$A$1-1)*10,FALSE)&gt;9999,-2,IF(VLOOKUP($A448,Sheet1!$B$3:$AH$1266,Sheet1!M$1+(Sheet1!$A$1-1)*10,FALSE)&gt;999,-1,0)))))))</f>
        <v>5480</v>
      </c>
      <c r="AD448" s="66">
        <f>IF(ISNA(VLOOKUP($A448,Sheet1!$B$3:$AH$1266,Sheet1!N$1+(Sheet1!$A$1-1)*10,FALSE))=TRUE,"---",IF(VLOOKUP($A448,Sheet1!$B$3:$AH$1266,Sheet1!N$1+(Sheet1!$A$1-1)*10,FALSE)="---","---", (ROUND(VLOOKUP($A448,Sheet1!$B$3:$AH$1266,Sheet1!N$1+(Sheet1!$A$1-1)*10,FALSE),IF(VLOOKUP($A448,Sheet1!$B$3:$AH$1266,Sheet1!N$1+(Sheet1!$A$1-1)*10,FALSE)&gt;99999,-3,IF(VLOOKUP($A448,Sheet1!$B$3:$AH$1266,Sheet1!N$1+(Sheet1!$A$1-1)*10,FALSE)&gt;9999,-2,IF(VLOOKUP($A448,Sheet1!$B$3:$AH$1266,Sheet1!N$1+(Sheet1!$A$1-1)*10,FALSE)&gt;999,-1,0)))))))</f>
        <v>6920</v>
      </c>
    </row>
    <row r="449" spans="1:30" ht="25.5" customHeight="1" x14ac:dyDescent="0.25">
      <c r="A449" s="125" t="s">
        <v>702</v>
      </c>
      <c r="B449" s="126" t="s">
        <v>703</v>
      </c>
      <c r="C449" s="125">
        <v>421135</v>
      </c>
      <c r="D449" s="125">
        <v>735952</v>
      </c>
      <c r="E449" s="70" t="s">
        <v>3061</v>
      </c>
      <c r="F449" s="139" t="s">
        <v>4405</v>
      </c>
      <c r="G449" s="127" t="s">
        <v>160</v>
      </c>
      <c r="H449" s="128">
        <v>1.59</v>
      </c>
      <c r="I449" s="112">
        <v>17898</v>
      </c>
      <c r="J449" s="140" t="s">
        <v>4405</v>
      </c>
      <c r="K449" s="127" t="s">
        <v>17</v>
      </c>
      <c r="L449" s="115">
        <v>230</v>
      </c>
      <c r="M449" s="116">
        <v>145</v>
      </c>
      <c r="N449" s="127" t="s">
        <v>160</v>
      </c>
      <c r="O449" s="68" t="s">
        <v>4405</v>
      </c>
      <c r="P449" s="68" t="s">
        <v>4405</v>
      </c>
      <c r="Q449" s="68" t="s">
        <v>4405</v>
      </c>
      <c r="R449" s="74" t="s">
        <v>4405</v>
      </c>
      <c r="S449" s="64" t="s">
        <v>4362</v>
      </c>
      <c r="T449" s="64" t="str">
        <f>IF(ISNA(VLOOKUP(A449,Sheet1!B$3:C$1266,2,FALSE)=TRUE),"NC",VLOOKUP(A449,Sheet1!B$3:C$1266,2,FALSE))</f>
        <v>NC</v>
      </c>
      <c r="U449" s="65" t="str">
        <f>IF(ISNA(VLOOKUP($A449,Sheet1!$B$3:$AH$1266,Sheet1!E$1+(Sheet1!$A$1-1)*10,FALSE))=TRUE,"---",IF(VLOOKUP($A449,Sheet1!$B$3:$AH$1266,Sheet1!E$1+(Sheet1!$A$1-1)*10,FALSE)="---","---",(ROUND(VLOOKUP($A449,Sheet1!$B$3:$AH$1266,Sheet1!E$1+(Sheet1!$A$1-1)*10,FALSE),IF(VLOOKUP($A449,Sheet1!$B$3:$AH$1266,Sheet1!E$1+(Sheet1!$A$1-1)*10,FALSE)&gt;99999,-3,IF(VLOOKUP($A449,Sheet1!$B$3:$AH$1266,Sheet1!E$1+(Sheet1!$A$1-1)*10,FALSE)&gt;9999,-2,0))))))</f>
        <v>---</v>
      </c>
      <c r="V449" s="65" t="str">
        <f>IF(ISNA(VLOOKUP($A449,Sheet1!$B$3:$AH$1266,Sheet1!F$1+(Sheet1!$A$1-1)*10,FALSE))=TRUE,"---",IF(VLOOKUP($A449,Sheet1!$B$3:$AH$1266,Sheet1!F$1+(Sheet1!$A$1-1)*10,FALSE)="---","---", (ROUND(VLOOKUP($A449,Sheet1!$B$3:$AH$1266,Sheet1!F$1+(Sheet1!$A$1-1)*10,FALSE),IF(VLOOKUP($A449,Sheet1!$B$3:$AH$1266,Sheet1!F$1+(Sheet1!$A$1-1)*10,FALSE)&gt;99999,-3,IF(VLOOKUP($A449,Sheet1!$B$3:$AH$1266,Sheet1!F$1+(Sheet1!$A$1-1)*10,FALSE)&gt;9999,-2,IF(VLOOKUP($A449,Sheet1!$B$3:$AH$1266,Sheet1!F$1+(Sheet1!$A$1-1)*10,FALSE)&gt;999,-1,0)))))))</f>
        <v>---</v>
      </c>
      <c r="W449" s="65" t="str">
        <f>IF(ISNA(VLOOKUP($A449,Sheet1!$B$3:$AH$1266,Sheet1!G$1+(Sheet1!$A$1-1)*10,FALSE))=TRUE,"---",IF(VLOOKUP($A449,Sheet1!$B$3:$AH$1266,Sheet1!G$1+(Sheet1!$A$1-1)*10,FALSE)="---","---", (ROUND(VLOOKUP($A449,Sheet1!$B$3:$AH$1266,Sheet1!G$1+(Sheet1!$A$1-1)*10,FALSE),IF(VLOOKUP($A449,Sheet1!$B$3:$AH$1266,Sheet1!G$1+(Sheet1!$A$1-1)*10,FALSE)&gt;99999,-3,IF(VLOOKUP($A449,Sheet1!$B$3:$AH$1266,Sheet1!G$1+(Sheet1!$A$1-1)*10,FALSE)&gt;9999,-2,IF(VLOOKUP($A449,Sheet1!$B$3:$AH$1266,Sheet1!G$1+(Sheet1!$A$1-1)*10,FALSE)&gt;999,-1,0)))))))</f>
        <v>---</v>
      </c>
      <c r="X449" s="65" t="str">
        <f>IF(ISNA(VLOOKUP($A449,Sheet1!$B$3:$AH$1266,Sheet1!H$1+(Sheet1!$A$1-1)*10,FALSE))=TRUE,"---",IF(VLOOKUP($A449,Sheet1!$B$3:$AH$1266,Sheet1!H$1+(Sheet1!$A$1-1)*10,FALSE)="---","---", (ROUND(VLOOKUP($A449,Sheet1!$B$3:$AH$1266,Sheet1!H$1+(Sheet1!$A$1-1)*10,FALSE),IF(VLOOKUP($A449,Sheet1!$B$3:$AH$1266,Sheet1!H$1+(Sheet1!$A$1-1)*10,FALSE)&gt;99999,-3,IF(VLOOKUP($A449,Sheet1!$B$3:$AH$1266,Sheet1!H$1+(Sheet1!$A$1-1)*10,FALSE)&gt;9999,-2,IF(VLOOKUP($A449,Sheet1!$B$3:$AH$1266,Sheet1!H$1+(Sheet1!$A$1-1)*10,FALSE)&gt;999,-1,0)))))))</f>
        <v>---</v>
      </c>
      <c r="Y449" s="65" t="str">
        <f>IF(ISNA(VLOOKUP($A449,Sheet1!$B$3:$AH$1266,Sheet1!I$1+(Sheet1!$A$1-1)*10,FALSE))=TRUE,"---",IF(VLOOKUP($A449,Sheet1!$B$3:$AH$1266,Sheet1!I$1+(Sheet1!$A$1-1)*10,FALSE)="---","---", (ROUND(VLOOKUP($A449,Sheet1!$B$3:$AH$1266,Sheet1!I$1+(Sheet1!$A$1-1)*10,FALSE),IF(VLOOKUP($A449,Sheet1!$B$3:$AH$1266,Sheet1!I$1+(Sheet1!$A$1-1)*10,FALSE)&gt;99999,-3,IF(VLOOKUP($A449,Sheet1!$B$3:$AH$1266,Sheet1!I$1+(Sheet1!$A$1-1)*10,FALSE)&gt;9999,-2,IF(VLOOKUP($A449,Sheet1!$B$3:$AH$1266,Sheet1!I$1+(Sheet1!$A$1-1)*10,FALSE)&gt;999,-1,0)))))))</f>
        <v>---</v>
      </c>
      <c r="Z449" s="65" t="str">
        <f>IF(ISNA(VLOOKUP($A449,Sheet1!$B$3:$AH$1266,Sheet1!J$1+(Sheet1!$A$1-1)*10,FALSE))=TRUE,"---",IF(VLOOKUP($A449,Sheet1!$B$3:$AH$1266,Sheet1!J$1+(Sheet1!$A$1-1)*10,FALSE)="---","---", (ROUND(VLOOKUP($A449,Sheet1!$B$3:$AH$1266,Sheet1!J$1+(Sheet1!$A$1-1)*10,FALSE),IF(VLOOKUP($A449,Sheet1!$B$3:$AH$1266,Sheet1!J$1+(Sheet1!$A$1-1)*10,FALSE)&gt;99999,-3,IF(VLOOKUP($A449,Sheet1!$B$3:$AH$1266,Sheet1!J$1+(Sheet1!$A$1-1)*10,FALSE)&gt;9999,-2,IF(VLOOKUP($A449,Sheet1!$B$3:$AH$1266,Sheet1!J$1+(Sheet1!$A$1-1)*10,FALSE)&gt;999,-1,0)))))))</f>
        <v>---</v>
      </c>
      <c r="AA449" s="65" t="str">
        <f>IF(ISNA(VLOOKUP($A449,Sheet1!$B$3:$AH$1266,Sheet1!K$1+(Sheet1!$A$1-1)*10,FALSE))=TRUE,"---",IF(VLOOKUP($A449,Sheet1!$B$3:$AH$1266,Sheet1!K$1+(Sheet1!$A$1-1)*10,FALSE)="---","---", (ROUND(VLOOKUP($A449,Sheet1!$B$3:$AH$1266,Sheet1!K$1+(Sheet1!$A$1-1)*10,FALSE),IF(VLOOKUP($A449,Sheet1!$B$3:$AH$1266,Sheet1!K$1+(Sheet1!$A$1-1)*10,FALSE)&gt;99999,-3,IF(VLOOKUP($A449,Sheet1!$B$3:$AH$1266,Sheet1!K$1+(Sheet1!$A$1-1)*10,FALSE)&gt;9999,-2,IF(VLOOKUP($A449,Sheet1!$B$3:$AH$1266,Sheet1!K$1+(Sheet1!$A$1-1)*10,FALSE)&gt;999,-1,0)))))))</f>
        <v>---</v>
      </c>
      <c r="AB449" s="65" t="str">
        <f>IF(ISNA(VLOOKUP($A449,Sheet1!$B$3:$AH$1266,Sheet1!L$1+(Sheet1!$A$1-1)*10,FALSE))=TRUE,"---",IF(VLOOKUP($A449,Sheet1!$B$3:$AH$1266,Sheet1!L$1+(Sheet1!$A$1-1)*10,FALSE)="---","---", (ROUND(VLOOKUP($A449,Sheet1!$B$3:$AH$1266,Sheet1!L$1+(Sheet1!$A$1-1)*10,FALSE),IF(VLOOKUP($A449,Sheet1!$B$3:$AH$1266,Sheet1!L$1+(Sheet1!$A$1-1)*10,FALSE)&gt;99999,-3,IF(VLOOKUP($A449,Sheet1!$B$3:$AH$1266,Sheet1!L$1+(Sheet1!$A$1-1)*10,FALSE)&gt;9999,-2,IF(VLOOKUP($A449,Sheet1!$B$3:$AH$1266,Sheet1!L$1+(Sheet1!$A$1-1)*10,FALSE)&gt;999,-1,0)))))))</f>
        <v>---</v>
      </c>
      <c r="AC449" s="65" t="str">
        <f>IF(ISNA(VLOOKUP($A449,Sheet1!$B$3:$AH$1266,Sheet1!M$1+(Sheet1!$A$1-1)*10,FALSE))=TRUE,"---",IF(VLOOKUP($A449,Sheet1!$B$3:$AH$1266,Sheet1!M$1+(Sheet1!$A$1-1)*10,FALSE)="---","---", (ROUND(VLOOKUP($A449,Sheet1!$B$3:$AH$1266,Sheet1!M$1+(Sheet1!$A$1-1)*10,FALSE),IF(VLOOKUP($A449,Sheet1!$B$3:$AH$1266,Sheet1!M$1+(Sheet1!$A$1-1)*10,FALSE)&gt;99999,-3,IF(VLOOKUP($A449,Sheet1!$B$3:$AH$1266,Sheet1!M$1+(Sheet1!$A$1-1)*10,FALSE)&gt;9999,-2,IF(VLOOKUP($A449,Sheet1!$B$3:$AH$1266,Sheet1!M$1+(Sheet1!$A$1-1)*10,FALSE)&gt;999,-1,0)))))))</f>
        <v>---</v>
      </c>
      <c r="AD449" s="65" t="str">
        <f>IF(ISNA(VLOOKUP($A449,Sheet1!$B$3:$AH$1266,Sheet1!N$1+(Sheet1!$A$1-1)*10,FALSE))=TRUE,"---",IF(VLOOKUP($A449,Sheet1!$B$3:$AH$1266,Sheet1!N$1+(Sheet1!$A$1-1)*10,FALSE)="---","---", (ROUND(VLOOKUP($A449,Sheet1!$B$3:$AH$1266,Sheet1!N$1+(Sheet1!$A$1-1)*10,FALSE),IF(VLOOKUP($A449,Sheet1!$B$3:$AH$1266,Sheet1!N$1+(Sheet1!$A$1-1)*10,FALSE)&gt;99999,-3,IF(VLOOKUP($A449,Sheet1!$B$3:$AH$1266,Sheet1!N$1+(Sheet1!$A$1-1)*10,FALSE)&gt;9999,-2,IF(VLOOKUP($A449,Sheet1!$B$3:$AH$1266,Sheet1!N$1+(Sheet1!$A$1-1)*10,FALSE)&gt;999,-1,0)))))))</f>
        <v>---</v>
      </c>
    </row>
    <row r="450" spans="1:30" ht="25.5" customHeight="1" x14ac:dyDescent="0.25">
      <c r="A450" s="184" t="s">
        <v>4341</v>
      </c>
      <c r="B450" s="141" t="s">
        <v>4344</v>
      </c>
      <c r="C450" s="133">
        <v>421327</v>
      </c>
      <c r="D450" s="133">
        <v>735251</v>
      </c>
      <c r="E450" s="67" t="s">
        <v>3034</v>
      </c>
      <c r="F450" s="117">
        <v>2011</v>
      </c>
      <c r="G450" s="118" t="s">
        <v>31</v>
      </c>
      <c r="H450" s="185">
        <v>405</v>
      </c>
      <c r="I450" s="119">
        <v>40783</v>
      </c>
      <c r="J450" s="159">
        <v>27.42</v>
      </c>
      <c r="K450" s="118" t="s">
        <v>24</v>
      </c>
      <c r="L450" s="186">
        <v>64000</v>
      </c>
      <c r="M450" s="123">
        <v>158</v>
      </c>
      <c r="N450" s="118" t="s">
        <v>21</v>
      </c>
      <c r="O450" s="71" t="str">
        <f t="shared" si="14"/>
        <v>&lt;0.2</v>
      </c>
      <c r="P450" s="71">
        <f>IF(O450&lt;&gt;"",VLOOKUP($A450,Sheet4!$A$2:$O$1309,14,FALSE)*100,"")</f>
        <v>0.9049433855732536</v>
      </c>
      <c r="Q450" s="71">
        <f>IF(P450&lt;&gt;"",VLOOKUP($A450,Sheet4!$A$2:$O$1309,15,FALSE)*100,"")</f>
        <v>8.5193634982044024</v>
      </c>
      <c r="R450" s="73" t="str">
        <f t="shared" si="13"/>
        <v>&gt;500</v>
      </c>
      <c r="S450" s="63">
        <v>2</v>
      </c>
      <c r="T450" s="63" t="str">
        <f>IF(ISNA(VLOOKUP(A450,Sheet1!B$3:C$1266,2,FALSE)=TRUE),"NC",VLOOKUP(A450,Sheet1!B$3:C$1266,2,FALSE))</f>
        <v>Rural</v>
      </c>
      <c r="U450" s="66">
        <f>Sheet1!E264</f>
        <v>6730</v>
      </c>
      <c r="V450" s="66">
        <f>Sheet1!F264</f>
        <v>8040</v>
      </c>
      <c r="W450" s="66">
        <f>Sheet1!G264</f>
        <v>9870</v>
      </c>
      <c r="X450" s="66">
        <f>Sheet1!H264</f>
        <v>15200</v>
      </c>
      <c r="Y450" s="66">
        <f>Sheet1!I264</f>
        <v>19600</v>
      </c>
      <c r="Z450" s="66">
        <f>Sheet1!J264</f>
        <v>26000</v>
      </c>
      <c r="AA450" s="66">
        <f>Sheet1!K264</f>
        <v>31300</v>
      </c>
      <c r="AB450" s="66">
        <f>Sheet1!L264</f>
        <v>37100</v>
      </c>
      <c r="AC450" s="66">
        <f>Sheet1!M264</f>
        <v>43600</v>
      </c>
      <c r="AD450" s="66">
        <f>Sheet1!N264</f>
        <v>53100</v>
      </c>
    </row>
    <row r="451" spans="1:30" ht="25.5" customHeight="1" x14ac:dyDescent="0.25">
      <c r="A451" s="303" t="s">
        <v>704</v>
      </c>
      <c r="B451" s="330" t="s">
        <v>705</v>
      </c>
      <c r="C451" s="303">
        <v>420914</v>
      </c>
      <c r="D451" s="303">
        <v>733112</v>
      </c>
      <c r="E451" s="307" t="s">
        <v>3034</v>
      </c>
      <c r="F451" s="52" t="s">
        <v>4584</v>
      </c>
      <c r="G451" s="127" t="s">
        <v>31</v>
      </c>
      <c r="H451" s="347">
        <v>27.5</v>
      </c>
      <c r="I451" s="326">
        <v>26845</v>
      </c>
      <c r="J451" s="324">
        <v>9.7799999999999994</v>
      </c>
      <c r="K451" s="315" t="s">
        <v>4405</v>
      </c>
      <c r="L451" s="320">
        <v>3280</v>
      </c>
      <c r="M451" s="322">
        <v>119</v>
      </c>
      <c r="N451" s="318" t="s">
        <v>160</v>
      </c>
      <c r="O451" s="299">
        <f t="shared" si="14"/>
        <v>1.6493391431524742</v>
      </c>
      <c r="P451" s="299">
        <f>IF(O451&lt;&gt;"",VLOOKUP($A451,Sheet4!$A$2:$O$1309,14,FALSE)*100,"")</f>
        <v>0.34416419795543218</v>
      </c>
      <c r="Q451" s="299">
        <f>IF(P451&lt;&gt;"",VLOOKUP($A451,Sheet4!$A$2:$O$1309,15,FALSE)*100,"")</f>
        <v>3.3205273030778804</v>
      </c>
      <c r="R451" s="301">
        <f t="shared" si="13"/>
        <v>60</v>
      </c>
      <c r="S451" s="356" t="s">
        <v>4362</v>
      </c>
      <c r="T451" s="356" t="str">
        <f>IF(ISNA(VLOOKUP(A451,Sheet1!B$3:C$1266,2,FALSE)=TRUE),"NC",VLOOKUP(A451,Sheet1!B$3:C$1266,2,FALSE))</f>
        <v>Rural10</v>
      </c>
      <c r="U451" s="392">
        <f>IF(ISNA(VLOOKUP($A451,Sheet1!$B$3:$AH$1266,Sheet1!E$1+(Sheet1!$A$1-1)*10,FALSE))=TRUE,"---",IF(VLOOKUP($A451,Sheet1!$B$3:$AH$1266,Sheet1!E$1+(Sheet1!$A$1-1)*10,FALSE)="---","---", (ROUND(VLOOKUP($A451,Sheet1!$B$3:$AH$1266,Sheet1!E$1+(Sheet1!$A$1-1)*10,FALSE),IF(VLOOKUP($A451,Sheet1!$B$3:$AH$1266,Sheet1!E$1+(Sheet1!$A$1-1)*10,FALSE)&gt;99999,-3,IF(VLOOKUP($A451,Sheet1!$B$3:$AH$1266,Sheet1!E$1+(Sheet1!$A$1-1)*10,FALSE)&gt;9999,-2,IF(VLOOKUP($A451,Sheet1!$B$3:$AH$1266,Sheet1!E$1+(Sheet1!$A$1-1)*10,FALSE)&gt;999,-1,0)))))))</f>
        <v>588</v>
      </c>
      <c r="V451" s="392">
        <f>IF(ISNA(VLOOKUP($A451,Sheet1!$B$3:$AH$1266,Sheet1!F$1+(Sheet1!$A$1-1)*10,FALSE))=TRUE,"---",IF(VLOOKUP($A451,Sheet1!$B$3:$AH$1266,Sheet1!F$1+(Sheet1!$A$1-1)*10,FALSE)="---","---", (ROUND(VLOOKUP($A451,Sheet1!$B$3:$AH$1266,Sheet1!F$1+(Sheet1!$A$1-1)*10,FALSE),IF(VLOOKUP($A451,Sheet1!$B$3:$AH$1266,Sheet1!F$1+(Sheet1!$A$1-1)*10,FALSE)&gt;99999,-3,IF(VLOOKUP($A451,Sheet1!$B$3:$AH$1266,Sheet1!F$1+(Sheet1!$A$1-1)*10,FALSE)&gt;9999,-2,IF(VLOOKUP($A451,Sheet1!$B$3:$AH$1266,Sheet1!F$1+(Sheet1!$A$1-1)*10,FALSE)&gt;999,-1,0)))))))</f>
        <v>700</v>
      </c>
      <c r="W451" s="392">
        <f>IF(ISNA(VLOOKUP($A451,Sheet1!$B$3:$AH$1266,Sheet1!G$1+(Sheet1!$A$1-1)*10,FALSE))=TRUE,"---",IF(VLOOKUP($A451,Sheet1!$B$3:$AH$1266,Sheet1!G$1+(Sheet1!$A$1-1)*10,FALSE)="---","---", (ROUND(VLOOKUP($A451,Sheet1!$B$3:$AH$1266,Sheet1!G$1+(Sheet1!$A$1-1)*10,FALSE),IF(VLOOKUP($A451,Sheet1!$B$3:$AH$1266,Sheet1!G$1+(Sheet1!$A$1-1)*10,FALSE)&gt;99999,-3,IF(VLOOKUP($A451,Sheet1!$B$3:$AH$1266,Sheet1!G$1+(Sheet1!$A$1-1)*10,FALSE)&gt;9999,-2,IF(VLOOKUP($A451,Sheet1!$B$3:$AH$1266,Sheet1!G$1+(Sheet1!$A$1-1)*10,FALSE)&gt;999,-1,0)))))))</f>
        <v>856</v>
      </c>
      <c r="X451" s="392">
        <f>IF(ISNA(VLOOKUP($A451,Sheet1!$B$3:$AH$1266,Sheet1!H$1+(Sheet1!$A$1-1)*10,FALSE))=TRUE,"---",IF(VLOOKUP($A451,Sheet1!$B$3:$AH$1266,Sheet1!H$1+(Sheet1!$A$1-1)*10,FALSE)="---","---", (ROUND(VLOOKUP($A451,Sheet1!$B$3:$AH$1266,Sheet1!H$1+(Sheet1!$A$1-1)*10,FALSE),IF(VLOOKUP($A451,Sheet1!$B$3:$AH$1266,Sheet1!H$1+(Sheet1!$A$1-1)*10,FALSE)&gt;99999,-3,IF(VLOOKUP($A451,Sheet1!$B$3:$AH$1266,Sheet1!H$1+(Sheet1!$A$1-1)*10,FALSE)&gt;9999,-2,IF(VLOOKUP($A451,Sheet1!$B$3:$AH$1266,Sheet1!H$1+(Sheet1!$A$1-1)*10,FALSE)&gt;999,-1,0)))))))</f>
        <v>1360</v>
      </c>
      <c r="Y451" s="392">
        <f>IF(ISNA(VLOOKUP($A451,Sheet1!$B$3:$AH$1266,Sheet1!I$1+(Sheet1!$A$1-1)*10,FALSE))=TRUE,"---",IF(VLOOKUP($A451,Sheet1!$B$3:$AH$1266,Sheet1!I$1+(Sheet1!$A$1-1)*10,FALSE)="---","---", (ROUND(VLOOKUP($A451,Sheet1!$B$3:$AH$1266,Sheet1!I$1+(Sheet1!$A$1-1)*10,FALSE),IF(VLOOKUP($A451,Sheet1!$B$3:$AH$1266,Sheet1!I$1+(Sheet1!$A$1-1)*10,FALSE)&gt;99999,-3,IF(VLOOKUP($A451,Sheet1!$B$3:$AH$1266,Sheet1!I$1+(Sheet1!$A$1-1)*10,FALSE)&gt;9999,-2,IF(VLOOKUP($A451,Sheet1!$B$3:$AH$1266,Sheet1!I$1+(Sheet1!$A$1-1)*10,FALSE)&gt;999,-1,0)))))))</f>
        <v>1790</v>
      </c>
      <c r="Z451" s="392">
        <f>IF(ISNA(VLOOKUP($A451,Sheet1!$B$3:$AH$1266,Sheet1!J$1+(Sheet1!$A$1-1)*10,FALSE))=TRUE,"---",IF(VLOOKUP($A451,Sheet1!$B$3:$AH$1266,Sheet1!J$1+(Sheet1!$A$1-1)*10,FALSE)="---","---", (ROUND(VLOOKUP($A451,Sheet1!$B$3:$AH$1266,Sheet1!J$1+(Sheet1!$A$1-1)*10,FALSE),IF(VLOOKUP($A451,Sheet1!$B$3:$AH$1266,Sheet1!J$1+(Sheet1!$A$1-1)*10,FALSE)&gt;99999,-3,IF(VLOOKUP($A451,Sheet1!$B$3:$AH$1266,Sheet1!J$1+(Sheet1!$A$1-1)*10,FALSE)&gt;9999,-2,IF(VLOOKUP($A451,Sheet1!$B$3:$AH$1266,Sheet1!J$1+(Sheet1!$A$1-1)*10,FALSE)&gt;999,-1,0)))))))</f>
        <v>2470</v>
      </c>
      <c r="AA451" s="392">
        <f>IF(ISNA(VLOOKUP($A451,Sheet1!$B$3:$AH$1266,Sheet1!K$1+(Sheet1!$A$1-1)*10,FALSE))=TRUE,"---",IF(VLOOKUP($A451,Sheet1!$B$3:$AH$1266,Sheet1!K$1+(Sheet1!$A$1-1)*10,FALSE)="---","---", (ROUND(VLOOKUP($A451,Sheet1!$B$3:$AH$1266,Sheet1!K$1+(Sheet1!$A$1-1)*10,FALSE),IF(VLOOKUP($A451,Sheet1!$B$3:$AH$1266,Sheet1!K$1+(Sheet1!$A$1-1)*10,FALSE)&gt;99999,-3,IF(VLOOKUP($A451,Sheet1!$B$3:$AH$1266,Sheet1!K$1+(Sheet1!$A$1-1)*10,FALSE)&gt;9999,-2,IF(VLOOKUP($A451,Sheet1!$B$3:$AH$1266,Sheet1!K$1+(Sheet1!$A$1-1)*10,FALSE)&gt;999,-1,0)))))))</f>
        <v>3060</v>
      </c>
      <c r="AB451" s="392">
        <f>IF(ISNA(VLOOKUP($A451,Sheet1!$B$3:$AH$1266,Sheet1!L$1+(Sheet1!$A$1-1)*10,FALSE))=TRUE,"---",IF(VLOOKUP($A451,Sheet1!$B$3:$AH$1266,Sheet1!L$1+(Sheet1!$A$1-1)*10,FALSE)="---","---", (ROUND(VLOOKUP($A451,Sheet1!$B$3:$AH$1266,Sheet1!L$1+(Sheet1!$A$1-1)*10,FALSE),IF(VLOOKUP($A451,Sheet1!$B$3:$AH$1266,Sheet1!L$1+(Sheet1!$A$1-1)*10,FALSE)&gt;99999,-3,IF(VLOOKUP($A451,Sheet1!$B$3:$AH$1266,Sheet1!L$1+(Sheet1!$A$1-1)*10,FALSE)&gt;9999,-2,IF(VLOOKUP($A451,Sheet1!$B$3:$AH$1266,Sheet1!L$1+(Sheet1!$A$1-1)*10,FALSE)&gt;999,-1,0)))))))</f>
        <v>3730</v>
      </c>
      <c r="AC451" s="392">
        <f>IF(ISNA(VLOOKUP($A451,Sheet1!$B$3:$AH$1266,Sheet1!M$1+(Sheet1!$A$1-1)*10,FALSE))=TRUE,"---",IF(VLOOKUP($A451,Sheet1!$B$3:$AH$1266,Sheet1!M$1+(Sheet1!$A$1-1)*10,FALSE)="---","---", (ROUND(VLOOKUP($A451,Sheet1!$B$3:$AH$1266,Sheet1!M$1+(Sheet1!$A$1-1)*10,FALSE),IF(VLOOKUP($A451,Sheet1!$B$3:$AH$1266,Sheet1!M$1+(Sheet1!$A$1-1)*10,FALSE)&gt;99999,-3,IF(VLOOKUP($A451,Sheet1!$B$3:$AH$1266,Sheet1!M$1+(Sheet1!$A$1-1)*10,FALSE)&gt;9999,-2,IF(VLOOKUP($A451,Sheet1!$B$3:$AH$1266,Sheet1!M$1+(Sheet1!$A$1-1)*10,FALSE)&gt;999,-1,0)))))))</f>
        <v>4490</v>
      </c>
      <c r="AD451" s="392">
        <f>IF(ISNA(VLOOKUP($A451,Sheet1!$B$3:$AH$1266,Sheet1!N$1+(Sheet1!$A$1-1)*10,FALSE))=TRUE,"---",IF(VLOOKUP($A451,Sheet1!$B$3:$AH$1266,Sheet1!N$1+(Sheet1!$A$1-1)*10,FALSE)="---","---", (ROUND(VLOOKUP($A451,Sheet1!$B$3:$AH$1266,Sheet1!N$1+(Sheet1!$A$1-1)*10,FALSE),IF(VLOOKUP($A451,Sheet1!$B$3:$AH$1266,Sheet1!N$1+(Sheet1!$A$1-1)*10,FALSE)&gt;99999,-3,IF(VLOOKUP($A451,Sheet1!$B$3:$AH$1266,Sheet1!N$1+(Sheet1!$A$1-1)*10,FALSE)&gt;9999,-2,IF(VLOOKUP($A451,Sheet1!$B$3:$AH$1266,Sheet1!N$1+(Sheet1!$A$1-1)*10,FALSE)&gt;999,-1,0)))))))</f>
        <v>5650</v>
      </c>
    </row>
    <row r="452" spans="1:30" ht="25.5" customHeight="1" x14ac:dyDescent="0.25">
      <c r="A452" s="303"/>
      <c r="B452" s="331"/>
      <c r="C452" s="303"/>
      <c r="D452" s="303"/>
      <c r="E452" s="307"/>
      <c r="F452" s="52" t="s">
        <v>4585</v>
      </c>
      <c r="G452" s="127" t="s">
        <v>286</v>
      </c>
      <c r="H452" s="347"/>
      <c r="I452" s="327"/>
      <c r="J452" s="325"/>
      <c r="K452" s="316"/>
      <c r="L452" s="321"/>
      <c r="M452" s="323"/>
      <c r="N452" s="319"/>
      <c r="O452" s="317" t="e">
        <f t="shared" si="14"/>
        <v>#NUM!</v>
      </c>
      <c r="P452" s="317" t="e">
        <f>IF(O452&lt;&gt;"",VLOOKUP($A452,Sheet4!$A$2:$O$1309,14,FALSE)*100,"")</f>
        <v>#NUM!</v>
      </c>
      <c r="Q452" s="317" t="e">
        <f>IF(P452&lt;&gt;"",VLOOKUP($A452,Sheet4!$A$2:$O$1309,15,FALSE)*100,"")</f>
        <v>#NUM!</v>
      </c>
      <c r="R452" s="356" t="e">
        <f t="shared" si="13"/>
        <v>#NUM!</v>
      </c>
      <c r="S452" s="356"/>
      <c r="T452" s="356"/>
      <c r="U452" s="392"/>
      <c r="V452" s="392"/>
      <c r="W452" s="392"/>
      <c r="X452" s="392"/>
      <c r="Y452" s="392"/>
      <c r="Z452" s="392"/>
      <c r="AA452" s="392"/>
      <c r="AB452" s="392"/>
      <c r="AC452" s="392"/>
      <c r="AD452" s="392"/>
    </row>
    <row r="453" spans="1:30" ht="25.5" customHeight="1" x14ac:dyDescent="0.25">
      <c r="A453" s="133" t="s">
        <v>706</v>
      </c>
      <c r="B453" s="141" t="s">
        <v>707</v>
      </c>
      <c r="C453" s="133">
        <v>420659</v>
      </c>
      <c r="D453" s="133">
        <v>733028</v>
      </c>
      <c r="E453" s="67" t="s">
        <v>3034</v>
      </c>
      <c r="F453" s="135" t="s">
        <v>4405</v>
      </c>
      <c r="G453" s="118" t="s">
        <v>160</v>
      </c>
      <c r="H453" s="136">
        <v>15.8</v>
      </c>
      <c r="I453" s="119">
        <v>20320</v>
      </c>
      <c r="J453" s="137" t="s">
        <v>4405</v>
      </c>
      <c r="K453" s="118" t="s">
        <v>17</v>
      </c>
      <c r="L453" s="122">
        <v>10800</v>
      </c>
      <c r="M453" s="123">
        <v>684</v>
      </c>
      <c r="N453" s="118" t="s">
        <v>708</v>
      </c>
      <c r="O453" s="71" t="str">
        <f t="shared" si="14"/>
        <v>&lt;0.2</v>
      </c>
      <c r="P453" s="71">
        <f>IF(O453&lt;&gt;"",VLOOKUP($A453,Sheet4!$A$2:$O$1309,14,FALSE)*100,"")</f>
        <v>0.9049433855732536</v>
      </c>
      <c r="Q453" s="71">
        <f>IF(P453&lt;&gt;"",VLOOKUP($A453,Sheet4!$A$2:$O$1309,15,FALSE)*100,"")</f>
        <v>8.5193634982044024</v>
      </c>
      <c r="R453" s="73" t="str">
        <f t="shared" si="13"/>
        <v>&gt;500</v>
      </c>
      <c r="S453" s="63" t="s">
        <v>4362</v>
      </c>
      <c r="T453" s="63" t="str">
        <f>IF(ISNA(VLOOKUP(A453,Sheet1!B$3:C$1266,2,FALSE)=TRUE),"NC",VLOOKUP(A453,Sheet1!B$3:C$1266,2,FALSE))</f>
        <v>Rural</v>
      </c>
      <c r="U453" s="66">
        <f>IF(ISNA(VLOOKUP($A453,Sheet1!$B$3:$AH$1266,Sheet1!E$1+(Sheet1!$A$1-1)*10,FALSE))=TRUE,"---",IF(VLOOKUP($A453,Sheet1!$B$3:$AH$1266,Sheet1!E$1+(Sheet1!$A$1-1)*10,FALSE)="---","---", (ROUND(VLOOKUP($A453,Sheet1!$B$3:$AH$1266,Sheet1!E$1+(Sheet1!$A$1-1)*10,FALSE),IF(VLOOKUP($A453,Sheet1!$B$3:$AH$1266,Sheet1!E$1+(Sheet1!$A$1-1)*10,FALSE)&gt;99999,-3,IF(VLOOKUP($A453,Sheet1!$B$3:$AH$1266,Sheet1!E$1+(Sheet1!$A$1-1)*10,FALSE)&gt;9999,-2,IF(VLOOKUP($A453,Sheet1!$B$3:$AH$1266,Sheet1!E$1+(Sheet1!$A$1-1)*10,FALSE)&gt;999,-1,0)))))))</f>
        <v>271</v>
      </c>
      <c r="V453" s="66">
        <f>IF(ISNA(VLOOKUP($A453,Sheet1!$B$3:$AH$1266,Sheet1!F$1+(Sheet1!$A$1-1)*10,FALSE))=TRUE,"---",IF(VLOOKUP($A453,Sheet1!$B$3:$AH$1266,Sheet1!F$1+(Sheet1!$A$1-1)*10,FALSE)="---","---", (ROUND(VLOOKUP($A453,Sheet1!$B$3:$AH$1266,Sheet1!F$1+(Sheet1!$A$1-1)*10,FALSE),IF(VLOOKUP($A453,Sheet1!$B$3:$AH$1266,Sheet1!F$1+(Sheet1!$A$1-1)*10,FALSE)&gt;99999,-3,IF(VLOOKUP($A453,Sheet1!$B$3:$AH$1266,Sheet1!F$1+(Sheet1!$A$1-1)*10,FALSE)&gt;9999,-2,IF(VLOOKUP($A453,Sheet1!$B$3:$AH$1266,Sheet1!F$1+(Sheet1!$A$1-1)*10,FALSE)&gt;999,-1,0)))))))</f>
        <v>334</v>
      </c>
      <c r="W453" s="66">
        <f>IF(ISNA(VLOOKUP($A453,Sheet1!$B$3:$AH$1266,Sheet1!G$1+(Sheet1!$A$1-1)*10,FALSE))=TRUE,"---",IF(VLOOKUP($A453,Sheet1!$B$3:$AH$1266,Sheet1!G$1+(Sheet1!$A$1-1)*10,FALSE)="---","---", (ROUND(VLOOKUP($A453,Sheet1!$B$3:$AH$1266,Sheet1!G$1+(Sheet1!$A$1-1)*10,FALSE),IF(VLOOKUP($A453,Sheet1!$B$3:$AH$1266,Sheet1!G$1+(Sheet1!$A$1-1)*10,FALSE)&gt;99999,-3,IF(VLOOKUP($A453,Sheet1!$B$3:$AH$1266,Sheet1!G$1+(Sheet1!$A$1-1)*10,FALSE)&gt;9999,-2,IF(VLOOKUP($A453,Sheet1!$B$3:$AH$1266,Sheet1!G$1+(Sheet1!$A$1-1)*10,FALSE)&gt;999,-1,0)))))))</f>
        <v>428</v>
      </c>
      <c r="X453" s="66">
        <f>IF(ISNA(VLOOKUP($A453,Sheet1!$B$3:$AH$1266,Sheet1!H$1+(Sheet1!$A$1-1)*10,FALSE))=TRUE,"---",IF(VLOOKUP($A453,Sheet1!$B$3:$AH$1266,Sheet1!H$1+(Sheet1!$A$1-1)*10,FALSE)="---","---", (ROUND(VLOOKUP($A453,Sheet1!$B$3:$AH$1266,Sheet1!H$1+(Sheet1!$A$1-1)*10,FALSE),IF(VLOOKUP($A453,Sheet1!$B$3:$AH$1266,Sheet1!H$1+(Sheet1!$A$1-1)*10,FALSE)&gt;99999,-3,IF(VLOOKUP($A453,Sheet1!$B$3:$AH$1266,Sheet1!H$1+(Sheet1!$A$1-1)*10,FALSE)&gt;9999,-2,IF(VLOOKUP($A453,Sheet1!$B$3:$AH$1266,Sheet1!H$1+(Sheet1!$A$1-1)*10,FALSE)&gt;999,-1,0)))))))</f>
        <v>724</v>
      </c>
      <c r="Y453" s="66">
        <f>IF(ISNA(VLOOKUP($A453,Sheet1!$B$3:$AH$1266,Sheet1!I$1+(Sheet1!$A$1-1)*10,FALSE))=TRUE,"---",IF(VLOOKUP($A453,Sheet1!$B$3:$AH$1266,Sheet1!I$1+(Sheet1!$A$1-1)*10,FALSE)="---","---", (ROUND(VLOOKUP($A453,Sheet1!$B$3:$AH$1266,Sheet1!I$1+(Sheet1!$A$1-1)*10,FALSE),IF(VLOOKUP($A453,Sheet1!$B$3:$AH$1266,Sheet1!I$1+(Sheet1!$A$1-1)*10,FALSE)&gt;99999,-3,IF(VLOOKUP($A453,Sheet1!$B$3:$AH$1266,Sheet1!I$1+(Sheet1!$A$1-1)*10,FALSE)&gt;9999,-2,IF(VLOOKUP($A453,Sheet1!$B$3:$AH$1266,Sheet1!I$1+(Sheet1!$A$1-1)*10,FALSE)&gt;999,-1,0)))))))</f>
        <v>985</v>
      </c>
      <c r="Z453" s="66">
        <f>IF(ISNA(VLOOKUP($A453,Sheet1!$B$3:$AH$1266,Sheet1!J$1+(Sheet1!$A$1-1)*10,FALSE))=TRUE,"---",IF(VLOOKUP($A453,Sheet1!$B$3:$AH$1266,Sheet1!J$1+(Sheet1!$A$1-1)*10,FALSE)="---","---", (ROUND(VLOOKUP($A453,Sheet1!$B$3:$AH$1266,Sheet1!J$1+(Sheet1!$A$1-1)*10,FALSE),IF(VLOOKUP($A453,Sheet1!$B$3:$AH$1266,Sheet1!J$1+(Sheet1!$A$1-1)*10,FALSE)&gt;99999,-3,IF(VLOOKUP($A453,Sheet1!$B$3:$AH$1266,Sheet1!J$1+(Sheet1!$A$1-1)*10,FALSE)&gt;9999,-2,IF(VLOOKUP($A453,Sheet1!$B$3:$AH$1266,Sheet1!J$1+(Sheet1!$A$1-1)*10,FALSE)&gt;999,-1,0)))))))</f>
        <v>1380</v>
      </c>
      <c r="AA453" s="66">
        <f>IF(ISNA(VLOOKUP($A453,Sheet1!$B$3:$AH$1266,Sheet1!K$1+(Sheet1!$A$1-1)*10,FALSE))=TRUE,"---",IF(VLOOKUP($A453,Sheet1!$B$3:$AH$1266,Sheet1!K$1+(Sheet1!$A$1-1)*10,FALSE)="---","---", (ROUND(VLOOKUP($A453,Sheet1!$B$3:$AH$1266,Sheet1!K$1+(Sheet1!$A$1-1)*10,FALSE),IF(VLOOKUP($A453,Sheet1!$B$3:$AH$1266,Sheet1!K$1+(Sheet1!$A$1-1)*10,FALSE)&gt;99999,-3,IF(VLOOKUP($A453,Sheet1!$B$3:$AH$1266,Sheet1!K$1+(Sheet1!$A$1-1)*10,FALSE)&gt;9999,-2,IF(VLOOKUP($A453,Sheet1!$B$3:$AH$1266,Sheet1!K$1+(Sheet1!$A$1-1)*10,FALSE)&gt;999,-1,0)))))))</f>
        <v>1740</v>
      </c>
      <c r="AB453" s="66">
        <f>IF(ISNA(VLOOKUP($A453,Sheet1!$B$3:$AH$1266,Sheet1!L$1+(Sheet1!$A$1-1)*10,FALSE))=TRUE,"---",IF(VLOOKUP($A453,Sheet1!$B$3:$AH$1266,Sheet1!L$1+(Sheet1!$A$1-1)*10,FALSE)="---","---", (ROUND(VLOOKUP($A453,Sheet1!$B$3:$AH$1266,Sheet1!L$1+(Sheet1!$A$1-1)*10,FALSE),IF(VLOOKUP($A453,Sheet1!$B$3:$AH$1266,Sheet1!L$1+(Sheet1!$A$1-1)*10,FALSE)&gt;99999,-3,IF(VLOOKUP($A453,Sheet1!$B$3:$AH$1266,Sheet1!L$1+(Sheet1!$A$1-1)*10,FALSE)&gt;9999,-2,IF(VLOOKUP($A453,Sheet1!$B$3:$AH$1266,Sheet1!L$1+(Sheet1!$A$1-1)*10,FALSE)&gt;999,-1,0)))))))</f>
        <v>2150</v>
      </c>
      <c r="AC453" s="66">
        <f>IF(ISNA(VLOOKUP($A453,Sheet1!$B$3:$AH$1266,Sheet1!M$1+(Sheet1!$A$1-1)*10,FALSE))=TRUE,"---",IF(VLOOKUP($A453,Sheet1!$B$3:$AH$1266,Sheet1!M$1+(Sheet1!$A$1-1)*10,FALSE)="---","---", (ROUND(VLOOKUP($A453,Sheet1!$B$3:$AH$1266,Sheet1!M$1+(Sheet1!$A$1-1)*10,FALSE),IF(VLOOKUP($A453,Sheet1!$B$3:$AH$1266,Sheet1!M$1+(Sheet1!$A$1-1)*10,FALSE)&gt;99999,-3,IF(VLOOKUP($A453,Sheet1!$B$3:$AH$1266,Sheet1!M$1+(Sheet1!$A$1-1)*10,FALSE)&gt;9999,-2,IF(VLOOKUP($A453,Sheet1!$B$3:$AH$1266,Sheet1!M$1+(Sheet1!$A$1-1)*10,FALSE)&gt;999,-1,0)))))))</f>
        <v>2620</v>
      </c>
      <c r="AD453" s="66">
        <f>IF(ISNA(VLOOKUP($A453,Sheet1!$B$3:$AH$1266,Sheet1!N$1+(Sheet1!$A$1-1)*10,FALSE))=TRUE,"---",IF(VLOOKUP($A453,Sheet1!$B$3:$AH$1266,Sheet1!N$1+(Sheet1!$A$1-1)*10,FALSE)="---","---", (ROUND(VLOOKUP($A453,Sheet1!$B$3:$AH$1266,Sheet1!N$1+(Sheet1!$A$1-1)*10,FALSE),IF(VLOOKUP($A453,Sheet1!$B$3:$AH$1266,Sheet1!N$1+(Sheet1!$A$1-1)*10,FALSE)&gt;99999,-3,IF(VLOOKUP($A453,Sheet1!$B$3:$AH$1266,Sheet1!N$1+(Sheet1!$A$1-1)*10,FALSE)&gt;9999,-2,IF(VLOOKUP($A453,Sheet1!$B$3:$AH$1266,Sheet1!N$1+(Sheet1!$A$1-1)*10,FALSE)&gt;999,-1,0)))))))</f>
        <v>3360</v>
      </c>
    </row>
    <row r="454" spans="1:30" ht="25.5" customHeight="1" x14ac:dyDescent="0.25">
      <c r="A454" s="187" t="s">
        <v>4342</v>
      </c>
      <c r="B454" s="126" t="s">
        <v>4343</v>
      </c>
      <c r="C454" s="125">
        <v>420908</v>
      </c>
      <c r="D454" s="125">
        <v>735038</v>
      </c>
      <c r="E454" s="70" t="s">
        <v>3034</v>
      </c>
      <c r="F454" s="52">
        <v>2011</v>
      </c>
      <c r="G454" s="127" t="s">
        <v>31</v>
      </c>
      <c r="H454" s="188">
        <v>212</v>
      </c>
      <c r="I454" s="112">
        <v>40783</v>
      </c>
      <c r="J454" s="177">
        <v>10.82</v>
      </c>
      <c r="K454" s="114" t="s">
        <v>4405</v>
      </c>
      <c r="L454" s="115">
        <v>8180</v>
      </c>
      <c r="M454" s="116">
        <v>38.6</v>
      </c>
      <c r="N454" s="127" t="s">
        <v>17</v>
      </c>
      <c r="O454" s="68">
        <f t="shared" si="14"/>
        <v>7.2998120591678806</v>
      </c>
      <c r="P454" s="68">
        <f>IF(O454&lt;&gt;"",VLOOKUP($A454,Sheet4!$A$2:$O$1309,14,FALSE)*100,"")</f>
        <v>1.6528848518169825</v>
      </c>
      <c r="Q454" s="68">
        <f>IF(P454&lt;&gt;"",VLOOKUP($A454,Sheet4!$A$2:$O$1309,15,FALSE)*100,"")</f>
        <v>15.062397553037854</v>
      </c>
      <c r="R454" s="74">
        <f t="shared" si="13"/>
        <v>15</v>
      </c>
      <c r="S454" s="64">
        <v>2</v>
      </c>
      <c r="T454" s="64" t="s">
        <v>4327</v>
      </c>
      <c r="U454" s="65">
        <f>Sheet1!E267</f>
        <v>2600</v>
      </c>
      <c r="V454" s="65">
        <f>Sheet1!F267</f>
        <v>3080</v>
      </c>
      <c r="W454" s="65">
        <f>Sheet1!G267</f>
        <v>3760</v>
      </c>
      <c r="X454" s="65">
        <f>Sheet1!H267</f>
        <v>5700</v>
      </c>
      <c r="Y454" s="65">
        <f>Sheet1!I267</f>
        <v>7250</v>
      </c>
      <c r="Z454" s="65">
        <f>Sheet1!J267</f>
        <v>9480</v>
      </c>
      <c r="AA454" s="65">
        <f>Sheet1!K267</f>
        <v>11300</v>
      </c>
      <c r="AB454" s="65">
        <f>Sheet1!L267</f>
        <v>13300</v>
      </c>
      <c r="AC454" s="65">
        <f>Sheet1!M267</f>
        <v>15600</v>
      </c>
      <c r="AD454" s="65">
        <f>Sheet1!N267</f>
        <v>18900</v>
      </c>
    </row>
    <row r="455" spans="1:30" ht="25.5" customHeight="1" x14ac:dyDescent="0.25">
      <c r="A455" s="304" t="s">
        <v>709</v>
      </c>
      <c r="B455" s="393" t="s">
        <v>710</v>
      </c>
      <c r="C455" s="304">
        <v>420201</v>
      </c>
      <c r="D455" s="304">
        <v>742514</v>
      </c>
      <c r="E455" s="305" t="s">
        <v>3045</v>
      </c>
      <c r="F455" s="345" t="s">
        <v>4540</v>
      </c>
      <c r="G455" s="351" t="s">
        <v>31</v>
      </c>
      <c r="H455" s="348">
        <v>1.54</v>
      </c>
      <c r="I455" s="119">
        <v>37891</v>
      </c>
      <c r="J455" s="124">
        <v>3.31</v>
      </c>
      <c r="K455" s="118" t="s">
        <v>20</v>
      </c>
      <c r="L455" s="122">
        <v>160</v>
      </c>
      <c r="M455" s="123">
        <v>104</v>
      </c>
      <c r="N455" s="121" t="s">
        <v>4405</v>
      </c>
      <c r="O455" s="71" t="s">
        <v>4405</v>
      </c>
      <c r="P455" s="71" t="s">
        <v>4405</v>
      </c>
      <c r="Q455" s="71" t="s">
        <v>4405</v>
      </c>
      <c r="R455" s="73" t="s">
        <v>4405</v>
      </c>
      <c r="S455" s="357" t="s">
        <v>4362</v>
      </c>
      <c r="T455" s="357" t="str">
        <f>IF(ISNA(VLOOKUP(A455,Sheet1!B$3:C$1266,2,FALSE)=TRUE),"NC",VLOOKUP(A455,Sheet1!B$3:C$1266,2,FALSE))</f>
        <v>NC</v>
      </c>
      <c r="U455" s="385" t="str">
        <f>IF(ISNA(VLOOKUP($A455,Sheet1!$B$3:$AH$1266,Sheet1!E$1+(Sheet1!$A$1-1)*10,FALSE))=TRUE,"---",IF(VLOOKUP($A455,Sheet1!$B$3:$AH$1266,Sheet1!E$1+(Sheet1!$A$1-1)*10,FALSE)="---","---", (ROUND(VLOOKUP($A455,Sheet1!$B$3:$AH$1266,Sheet1!E$1+(Sheet1!$A$1-1)*10,FALSE),IF(VLOOKUP($A455,Sheet1!$B$3:$AH$1266,Sheet1!E$1+(Sheet1!$A$1-1)*10,FALSE)&gt;99999,-3,IF(VLOOKUP($A455,Sheet1!$B$3:$AH$1266,Sheet1!E$1+(Sheet1!$A$1-1)*10,FALSE)&gt;9999,-2,IF(VLOOKUP($A455,Sheet1!$B$3:$AH$1266,Sheet1!E$1+(Sheet1!$A$1-1)*10,FALSE)&gt;999,-1,0)))))))</f>
        <v>---</v>
      </c>
      <c r="V455" s="385" t="str">
        <f>IF(ISNA(VLOOKUP($A455,Sheet1!$B$3:$AH$1266,Sheet1!F$1+(Sheet1!$A$1-1)*10,FALSE))=TRUE,"---",IF(VLOOKUP($A455,Sheet1!$B$3:$AH$1266,Sheet1!F$1+(Sheet1!$A$1-1)*10,FALSE)="---","---", (ROUND(VLOOKUP($A455,Sheet1!$B$3:$AH$1266,Sheet1!F$1+(Sheet1!$A$1-1)*10,FALSE),IF(VLOOKUP($A455,Sheet1!$B$3:$AH$1266,Sheet1!F$1+(Sheet1!$A$1-1)*10,FALSE)&gt;99999,-3,IF(VLOOKUP($A455,Sheet1!$B$3:$AH$1266,Sheet1!F$1+(Sheet1!$A$1-1)*10,FALSE)&gt;9999,-2,IF(VLOOKUP($A455,Sheet1!$B$3:$AH$1266,Sheet1!F$1+(Sheet1!$A$1-1)*10,FALSE)&gt;999,-1,0)))))))</f>
        <v>---</v>
      </c>
      <c r="W455" s="385" t="str">
        <f>IF(ISNA(VLOOKUP($A455,Sheet1!$B$3:$AH$1266,Sheet1!G$1+(Sheet1!$A$1-1)*10,FALSE))=TRUE,"---",IF(VLOOKUP($A455,Sheet1!$B$3:$AH$1266,Sheet1!G$1+(Sheet1!$A$1-1)*10,FALSE)="---","---", (ROUND(VLOOKUP($A455,Sheet1!$B$3:$AH$1266,Sheet1!G$1+(Sheet1!$A$1-1)*10,FALSE),IF(VLOOKUP($A455,Sheet1!$B$3:$AH$1266,Sheet1!G$1+(Sheet1!$A$1-1)*10,FALSE)&gt;99999,-3,IF(VLOOKUP($A455,Sheet1!$B$3:$AH$1266,Sheet1!G$1+(Sheet1!$A$1-1)*10,FALSE)&gt;9999,-2,IF(VLOOKUP($A455,Sheet1!$B$3:$AH$1266,Sheet1!G$1+(Sheet1!$A$1-1)*10,FALSE)&gt;999,-1,0)))))))</f>
        <v>---</v>
      </c>
      <c r="X455" s="385" t="str">
        <f>IF(ISNA(VLOOKUP($A455,Sheet1!$B$3:$AH$1266,Sheet1!H$1+(Sheet1!$A$1-1)*10,FALSE))=TRUE,"---",IF(VLOOKUP($A455,Sheet1!$B$3:$AH$1266,Sheet1!H$1+(Sheet1!$A$1-1)*10,FALSE)="---","---", (ROUND(VLOOKUP($A455,Sheet1!$B$3:$AH$1266,Sheet1!H$1+(Sheet1!$A$1-1)*10,FALSE),IF(VLOOKUP($A455,Sheet1!$B$3:$AH$1266,Sheet1!H$1+(Sheet1!$A$1-1)*10,FALSE)&gt;99999,-3,IF(VLOOKUP($A455,Sheet1!$B$3:$AH$1266,Sheet1!H$1+(Sheet1!$A$1-1)*10,FALSE)&gt;9999,-2,IF(VLOOKUP($A455,Sheet1!$B$3:$AH$1266,Sheet1!H$1+(Sheet1!$A$1-1)*10,FALSE)&gt;999,-1,0)))))))</f>
        <v>---</v>
      </c>
      <c r="Y455" s="385" t="str">
        <f>IF(ISNA(VLOOKUP($A455,Sheet1!$B$3:$AH$1266,Sheet1!I$1+(Sheet1!$A$1-1)*10,FALSE))=TRUE,"---",IF(VLOOKUP($A455,Sheet1!$B$3:$AH$1266,Sheet1!I$1+(Sheet1!$A$1-1)*10,FALSE)="---","---", (ROUND(VLOOKUP($A455,Sheet1!$B$3:$AH$1266,Sheet1!I$1+(Sheet1!$A$1-1)*10,FALSE),IF(VLOOKUP($A455,Sheet1!$B$3:$AH$1266,Sheet1!I$1+(Sheet1!$A$1-1)*10,FALSE)&gt;99999,-3,IF(VLOOKUP($A455,Sheet1!$B$3:$AH$1266,Sheet1!I$1+(Sheet1!$A$1-1)*10,FALSE)&gt;9999,-2,IF(VLOOKUP($A455,Sheet1!$B$3:$AH$1266,Sheet1!I$1+(Sheet1!$A$1-1)*10,FALSE)&gt;999,-1,0)))))))</f>
        <v>---</v>
      </c>
      <c r="Z455" s="385" t="str">
        <f>IF(ISNA(VLOOKUP($A455,Sheet1!$B$3:$AH$1266,Sheet1!J$1+(Sheet1!$A$1-1)*10,FALSE))=TRUE,"---",IF(VLOOKUP($A455,Sheet1!$B$3:$AH$1266,Sheet1!J$1+(Sheet1!$A$1-1)*10,FALSE)="---","---", (ROUND(VLOOKUP($A455,Sheet1!$B$3:$AH$1266,Sheet1!J$1+(Sheet1!$A$1-1)*10,FALSE),IF(VLOOKUP($A455,Sheet1!$B$3:$AH$1266,Sheet1!J$1+(Sheet1!$A$1-1)*10,FALSE)&gt;99999,-3,IF(VLOOKUP($A455,Sheet1!$B$3:$AH$1266,Sheet1!J$1+(Sheet1!$A$1-1)*10,FALSE)&gt;9999,-2,IF(VLOOKUP($A455,Sheet1!$B$3:$AH$1266,Sheet1!J$1+(Sheet1!$A$1-1)*10,FALSE)&gt;999,-1,0)))))))</f>
        <v>---</v>
      </c>
      <c r="AA455" s="385" t="str">
        <f>IF(ISNA(VLOOKUP($A455,Sheet1!$B$3:$AH$1266,Sheet1!K$1+(Sheet1!$A$1-1)*10,FALSE))=TRUE,"---",IF(VLOOKUP($A455,Sheet1!$B$3:$AH$1266,Sheet1!K$1+(Sheet1!$A$1-1)*10,FALSE)="---","---", (ROUND(VLOOKUP($A455,Sheet1!$B$3:$AH$1266,Sheet1!K$1+(Sheet1!$A$1-1)*10,FALSE),IF(VLOOKUP($A455,Sheet1!$B$3:$AH$1266,Sheet1!K$1+(Sheet1!$A$1-1)*10,FALSE)&gt;99999,-3,IF(VLOOKUP($A455,Sheet1!$B$3:$AH$1266,Sheet1!K$1+(Sheet1!$A$1-1)*10,FALSE)&gt;9999,-2,IF(VLOOKUP($A455,Sheet1!$B$3:$AH$1266,Sheet1!K$1+(Sheet1!$A$1-1)*10,FALSE)&gt;999,-1,0)))))))</f>
        <v>---</v>
      </c>
      <c r="AB455" s="385" t="str">
        <f>IF(ISNA(VLOOKUP($A455,Sheet1!$B$3:$AH$1266,Sheet1!L$1+(Sheet1!$A$1-1)*10,FALSE))=TRUE,"---",IF(VLOOKUP($A455,Sheet1!$B$3:$AH$1266,Sheet1!L$1+(Sheet1!$A$1-1)*10,FALSE)="---","---", (ROUND(VLOOKUP($A455,Sheet1!$B$3:$AH$1266,Sheet1!L$1+(Sheet1!$A$1-1)*10,FALSE),IF(VLOOKUP($A455,Sheet1!$B$3:$AH$1266,Sheet1!L$1+(Sheet1!$A$1-1)*10,FALSE)&gt;99999,-3,IF(VLOOKUP($A455,Sheet1!$B$3:$AH$1266,Sheet1!L$1+(Sheet1!$A$1-1)*10,FALSE)&gt;9999,-2,IF(VLOOKUP($A455,Sheet1!$B$3:$AH$1266,Sheet1!L$1+(Sheet1!$A$1-1)*10,FALSE)&gt;999,-1,0)))))))</f>
        <v>---</v>
      </c>
      <c r="AC455" s="385" t="str">
        <f>IF(ISNA(VLOOKUP($A455,Sheet1!$B$3:$AH$1266,Sheet1!M$1+(Sheet1!$A$1-1)*10,FALSE))=TRUE,"---",IF(VLOOKUP($A455,Sheet1!$B$3:$AH$1266,Sheet1!M$1+(Sheet1!$A$1-1)*10,FALSE)="---","---", (ROUND(VLOOKUP($A455,Sheet1!$B$3:$AH$1266,Sheet1!M$1+(Sheet1!$A$1-1)*10,FALSE),IF(VLOOKUP($A455,Sheet1!$B$3:$AH$1266,Sheet1!M$1+(Sheet1!$A$1-1)*10,FALSE)&gt;99999,-3,IF(VLOOKUP($A455,Sheet1!$B$3:$AH$1266,Sheet1!M$1+(Sheet1!$A$1-1)*10,FALSE)&gt;9999,-2,IF(VLOOKUP($A455,Sheet1!$B$3:$AH$1266,Sheet1!M$1+(Sheet1!$A$1-1)*10,FALSE)&gt;999,-1,0)))))))</f>
        <v>---</v>
      </c>
      <c r="AD455" s="385" t="str">
        <f>IF(ISNA(VLOOKUP($A455,Sheet1!$B$3:$AH$1266,Sheet1!N$1+(Sheet1!$A$1-1)*10,FALSE))=TRUE,"---",IF(VLOOKUP($A455,Sheet1!$B$3:$AH$1266,Sheet1!N$1+(Sheet1!$A$1-1)*10,FALSE)="---","---", (ROUND(VLOOKUP($A455,Sheet1!$B$3:$AH$1266,Sheet1!N$1+(Sheet1!$A$1-1)*10,FALSE),IF(VLOOKUP($A455,Sheet1!$B$3:$AH$1266,Sheet1!N$1+(Sheet1!$A$1-1)*10,FALSE)&gt;99999,-3,IF(VLOOKUP($A455,Sheet1!$B$3:$AH$1266,Sheet1!N$1+(Sheet1!$A$1-1)*10,FALSE)&gt;9999,-2,IF(VLOOKUP($A455,Sheet1!$B$3:$AH$1266,Sheet1!N$1+(Sheet1!$A$1-1)*10,FALSE)&gt;999,-1,0)))))))</f>
        <v>---</v>
      </c>
    </row>
    <row r="456" spans="1:30" ht="25.5" customHeight="1" x14ac:dyDescent="0.25">
      <c r="A456" s="304"/>
      <c r="B456" s="346"/>
      <c r="C456" s="304"/>
      <c r="D456" s="304"/>
      <c r="E456" s="305" t="e">
        <v>#N/A</v>
      </c>
      <c r="F456" s="346"/>
      <c r="G456" s="352"/>
      <c r="H456" s="348"/>
      <c r="I456" s="119" t="s">
        <v>711</v>
      </c>
      <c r="J456" s="124">
        <v>3.34</v>
      </c>
      <c r="K456" s="121" t="s">
        <v>4405</v>
      </c>
      <c r="L456" s="122">
        <v>142</v>
      </c>
      <c r="M456" s="123">
        <v>92.2</v>
      </c>
      <c r="N456" s="118" t="s">
        <v>112</v>
      </c>
      <c r="O456" s="71" t="s">
        <v>4405</v>
      </c>
      <c r="P456" s="71" t="s">
        <v>4405</v>
      </c>
      <c r="Q456" s="71" t="s">
        <v>4405</v>
      </c>
      <c r="R456" s="73" t="s">
        <v>4405</v>
      </c>
      <c r="S456" s="357" t="e">
        <v>#N/A</v>
      </c>
      <c r="T456" s="357" t="str">
        <f>IF(ISNA(VLOOKUP(A456,Sheet1!B$3:C$1266,2,FALSE)=TRUE),"ND",VLOOKUP(A456,Sheet1!B$3:C$1266,2,FALSE))</f>
        <v>ND</v>
      </c>
      <c r="U456" s="385" t="str">
        <f>IF(ISNA(VLOOKUP($A456,Sheet1!$B$3:$AH$1266,Sheet1!E$1+(Sheet1!$A$1-1)*10,FALSE))=TRUE,"---",IF(VLOOKUP($A456,Sheet1!$B$3:$AH$1266,Sheet1!E$1+(Sheet1!$A$1-1)*10,FALSE)="---","---", (ROUND(VLOOKUP($A456,Sheet1!$B$3:$AH$1266,Sheet1!E$1+(Sheet1!$A$1-1)*10,FALSE),IF(VLOOKUP($A456,Sheet1!$B$3:$AH$1266,Sheet1!E$1+(Sheet1!$A$1-1)*10,FALSE)&gt;99999,-3,IF(VLOOKUP($A456,Sheet1!$B$3:$AH$1266,Sheet1!E$1+(Sheet1!$A$1-1)*10,FALSE)&gt;9999,-2,IF(VLOOKUP($A456,Sheet1!$B$3:$AH$1266,Sheet1!E$1+(Sheet1!$A$1-1)*10,FALSE)&gt;999,-1,0)))))))</f>
        <v>---</v>
      </c>
      <c r="V456" s="385" t="str">
        <f>IF(ISNA(VLOOKUP($A456,Sheet1!$B$3:$AH$1266,Sheet1!F$1+(Sheet1!$A$1-1)*10,FALSE))=TRUE,"---",IF(VLOOKUP($A456,Sheet1!$B$3:$AH$1266,Sheet1!F$1+(Sheet1!$A$1-1)*10,FALSE)="---","---", (ROUND(VLOOKUP($A456,Sheet1!$B$3:$AH$1266,Sheet1!F$1+(Sheet1!$A$1-1)*10,FALSE),IF(VLOOKUP($A456,Sheet1!$B$3:$AH$1266,Sheet1!F$1+(Sheet1!$A$1-1)*10,FALSE)&gt;99999,-3,IF(VLOOKUP($A456,Sheet1!$B$3:$AH$1266,Sheet1!F$1+(Sheet1!$A$1-1)*10,FALSE)&gt;9999,-2,IF(VLOOKUP($A456,Sheet1!$B$3:$AH$1266,Sheet1!F$1+(Sheet1!$A$1-1)*10,FALSE)&gt;999,-1,0)))))))</f>
        <v>---</v>
      </c>
      <c r="W456" s="385" t="str">
        <f>IF(ISNA(VLOOKUP($A456,Sheet1!$B$3:$AH$1266,Sheet1!G$1+(Sheet1!$A$1-1)*10,FALSE))=TRUE,"---",IF(VLOOKUP($A456,Sheet1!$B$3:$AH$1266,Sheet1!G$1+(Sheet1!$A$1-1)*10,FALSE)="---","---", (ROUND(VLOOKUP($A456,Sheet1!$B$3:$AH$1266,Sheet1!G$1+(Sheet1!$A$1-1)*10,FALSE),IF(VLOOKUP($A456,Sheet1!$B$3:$AH$1266,Sheet1!G$1+(Sheet1!$A$1-1)*10,FALSE)&gt;99999,-3,IF(VLOOKUP($A456,Sheet1!$B$3:$AH$1266,Sheet1!G$1+(Sheet1!$A$1-1)*10,FALSE)&gt;9999,-2,IF(VLOOKUP($A456,Sheet1!$B$3:$AH$1266,Sheet1!G$1+(Sheet1!$A$1-1)*10,FALSE)&gt;999,-1,0)))))))</f>
        <v>---</v>
      </c>
      <c r="X456" s="385" t="str">
        <f>IF(ISNA(VLOOKUP($A456,Sheet1!$B$3:$AH$1266,Sheet1!H$1+(Sheet1!$A$1-1)*10,FALSE))=TRUE,"---",IF(VLOOKUP($A456,Sheet1!$B$3:$AH$1266,Sheet1!H$1+(Sheet1!$A$1-1)*10,FALSE)="---","---", (ROUND(VLOOKUP($A456,Sheet1!$B$3:$AH$1266,Sheet1!H$1+(Sheet1!$A$1-1)*10,FALSE),IF(VLOOKUP($A456,Sheet1!$B$3:$AH$1266,Sheet1!H$1+(Sheet1!$A$1-1)*10,FALSE)&gt;99999,-3,IF(VLOOKUP($A456,Sheet1!$B$3:$AH$1266,Sheet1!H$1+(Sheet1!$A$1-1)*10,FALSE)&gt;9999,-2,IF(VLOOKUP($A456,Sheet1!$B$3:$AH$1266,Sheet1!H$1+(Sheet1!$A$1-1)*10,FALSE)&gt;999,-1,0)))))))</f>
        <v>---</v>
      </c>
      <c r="Y456" s="385" t="str">
        <f>IF(ISNA(VLOOKUP($A456,Sheet1!$B$3:$AH$1266,Sheet1!I$1+(Sheet1!$A$1-1)*10,FALSE))=TRUE,"---",IF(VLOOKUP($A456,Sheet1!$B$3:$AH$1266,Sheet1!I$1+(Sheet1!$A$1-1)*10,FALSE)="---","---", (ROUND(VLOOKUP($A456,Sheet1!$B$3:$AH$1266,Sheet1!I$1+(Sheet1!$A$1-1)*10,FALSE),IF(VLOOKUP($A456,Sheet1!$B$3:$AH$1266,Sheet1!I$1+(Sheet1!$A$1-1)*10,FALSE)&gt;99999,-3,IF(VLOOKUP($A456,Sheet1!$B$3:$AH$1266,Sheet1!I$1+(Sheet1!$A$1-1)*10,FALSE)&gt;9999,-2,IF(VLOOKUP($A456,Sheet1!$B$3:$AH$1266,Sheet1!I$1+(Sheet1!$A$1-1)*10,FALSE)&gt;999,-1,0)))))))</f>
        <v>---</v>
      </c>
      <c r="Z456" s="385" t="str">
        <f>IF(ISNA(VLOOKUP($A456,Sheet1!$B$3:$AH$1266,Sheet1!J$1+(Sheet1!$A$1-1)*10,FALSE))=TRUE,"---",IF(VLOOKUP($A456,Sheet1!$B$3:$AH$1266,Sheet1!J$1+(Sheet1!$A$1-1)*10,FALSE)="---","---", (ROUND(VLOOKUP($A456,Sheet1!$B$3:$AH$1266,Sheet1!J$1+(Sheet1!$A$1-1)*10,FALSE),IF(VLOOKUP($A456,Sheet1!$B$3:$AH$1266,Sheet1!J$1+(Sheet1!$A$1-1)*10,FALSE)&gt;99999,-3,IF(VLOOKUP($A456,Sheet1!$B$3:$AH$1266,Sheet1!J$1+(Sheet1!$A$1-1)*10,FALSE)&gt;9999,-2,IF(VLOOKUP($A456,Sheet1!$B$3:$AH$1266,Sheet1!J$1+(Sheet1!$A$1-1)*10,FALSE)&gt;999,-1,0)))))))</f>
        <v>---</v>
      </c>
      <c r="AA456" s="385" t="str">
        <f>IF(ISNA(VLOOKUP($A456,Sheet1!$B$3:$AH$1266,Sheet1!K$1+(Sheet1!$A$1-1)*10,FALSE))=TRUE,"---",IF(VLOOKUP($A456,Sheet1!$B$3:$AH$1266,Sheet1!K$1+(Sheet1!$A$1-1)*10,FALSE)="---","---", (ROUND(VLOOKUP($A456,Sheet1!$B$3:$AH$1266,Sheet1!K$1+(Sheet1!$A$1-1)*10,FALSE),IF(VLOOKUP($A456,Sheet1!$B$3:$AH$1266,Sheet1!K$1+(Sheet1!$A$1-1)*10,FALSE)&gt;99999,-3,IF(VLOOKUP($A456,Sheet1!$B$3:$AH$1266,Sheet1!K$1+(Sheet1!$A$1-1)*10,FALSE)&gt;9999,-2,IF(VLOOKUP($A456,Sheet1!$B$3:$AH$1266,Sheet1!K$1+(Sheet1!$A$1-1)*10,FALSE)&gt;999,-1,0)))))))</f>
        <v>---</v>
      </c>
      <c r="AB456" s="385" t="str">
        <f>IF(ISNA(VLOOKUP($A456,Sheet1!$B$3:$AH$1266,Sheet1!L$1+(Sheet1!$A$1-1)*10,FALSE))=TRUE,"---",IF(VLOOKUP($A456,Sheet1!$B$3:$AH$1266,Sheet1!L$1+(Sheet1!$A$1-1)*10,FALSE)="---","---", (ROUND(VLOOKUP($A456,Sheet1!$B$3:$AH$1266,Sheet1!L$1+(Sheet1!$A$1-1)*10,FALSE),IF(VLOOKUP($A456,Sheet1!$B$3:$AH$1266,Sheet1!L$1+(Sheet1!$A$1-1)*10,FALSE)&gt;99999,-3,IF(VLOOKUP($A456,Sheet1!$B$3:$AH$1266,Sheet1!L$1+(Sheet1!$A$1-1)*10,FALSE)&gt;9999,-2,IF(VLOOKUP($A456,Sheet1!$B$3:$AH$1266,Sheet1!L$1+(Sheet1!$A$1-1)*10,FALSE)&gt;999,-1,0)))))))</f>
        <v>---</v>
      </c>
      <c r="AC456" s="385" t="str">
        <f>IF(ISNA(VLOOKUP($A456,Sheet1!$B$3:$AH$1266,Sheet1!M$1+(Sheet1!$A$1-1)*10,FALSE))=TRUE,"---",IF(VLOOKUP($A456,Sheet1!$B$3:$AH$1266,Sheet1!M$1+(Sheet1!$A$1-1)*10,FALSE)="---","---", (ROUND(VLOOKUP($A456,Sheet1!$B$3:$AH$1266,Sheet1!M$1+(Sheet1!$A$1-1)*10,FALSE),IF(VLOOKUP($A456,Sheet1!$B$3:$AH$1266,Sheet1!M$1+(Sheet1!$A$1-1)*10,FALSE)&gt;99999,-3,IF(VLOOKUP($A456,Sheet1!$B$3:$AH$1266,Sheet1!M$1+(Sheet1!$A$1-1)*10,FALSE)&gt;9999,-2,IF(VLOOKUP($A456,Sheet1!$B$3:$AH$1266,Sheet1!M$1+(Sheet1!$A$1-1)*10,FALSE)&gt;999,-1,0)))))))</f>
        <v>---</v>
      </c>
      <c r="AD456" s="385" t="str">
        <f>IF(ISNA(VLOOKUP($A456,Sheet1!$B$3:$AH$1266,Sheet1!N$1+(Sheet1!$A$1-1)*10,FALSE))=TRUE,"---",IF(VLOOKUP($A456,Sheet1!$B$3:$AH$1266,Sheet1!N$1+(Sheet1!$A$1-1)*10,FALSE)="---","---", (ROUND(VLOOKUP($A456,Sheet1!$B$3:$AH$1266,Sheet1!N$1+(Sheet1!$A$1-1)*10,FALSE),IF(VLOOKUP($A456,Sheet1!$B$3:$AH$1266,Sheet1!N$1+(Sheet1!$A$1-1)*10,FALSE)&gt;99999,-3,IF(VLOOKUP($A456,Sheet1!$B$3:$AH$1266,Sheet1!N$1+(Sheet1!$A$1-1)*10,FALSE)&gt;9999,-2,IF(VLOOKUP($A456,Sheet1!$B$3:$AH$1266,Sheet1!N$1+(Sheet1!$A$1-1)*10,FALSE)&gt;999,-1,0)))))))</f>
        <v>---</v>
      </c>
    </row>
    <row r="457" spans="1:30" ht="25.5" customHeight="1" x14ac:dyDescent="0.25">
      <c r="A457" s="125" t="s">
        <v>712</v>
      </c>
      <c r="B457" s="126" t="s">
        <v>713</v>
      </c>
      <c r="C457" s="125">
        <v>420632</v>
      </c>
      <c r="D457" s="125">
        <v>742707</v>
      </c>
      <c r="E457" s="70" t="s">
        <v>3045</v>
      </c>
      <c r="F457" s="52" t="s">
        <v>4536</v>
      </c>
      <c r="G457" s="127" t="s">
        <v>31</v>
      </c>
      <c r="H457" s="128">
        <v>12.5</v>
      </c>
      <c r="I457" s="112">
        <v>40783</v>
      </c>
      <c r="J457" s="113">
        <v>7.18</v>
      </c>
      <c r="K457" s="114" t="s">
        <v>4405</v>
      </c>
      <c r="L457" s="115">
        <v>1460</v>
      </c>
      <c r="M457" s="116">
        <v>117</v>
      </c>
      <c r="N457" s="127" t="s">
        <v>462</v>
      </c>
      <c r="O457" s="68">
        <f t="shared" si="14"/>
        <v>13.6699852033342</v>
      </c>
      <c r="P457" s="68">
        <f>IF(O457&lt;&gt;"",VLOOKUP($A457,Sheet4!$A$2:$O$1309,14,FALSE)*100,"")</f>
        <v>1.3957193009523694</v>
      </c>
      <c r="Q457" s="68">
        <f>IF(P457&lt;&gt;"",VLOOKUP($A457,Sheet4!$A$2:$O$1309,15,FALSE)*100,"")</f>
        <v>12.861724803139552</v>
      </c>
      <c r="R457" s="74">
        <f t="shared" si="13"/>
        <v>7</v>
      </c>
      <c r="S457" s="64" t="s">
        <v>4362</v>
      </c>
      <c r="T457" s="64" t="str">
        <f>IF(ISNA(VLOOKUP(A457,Sheet1!B$3:C$1266,2,FALSE)=TRUE),"NC",VLOOKUP(A457,Sheet1!B$3:C$1266,2,FALSE))</f>
        <v>Rural10</v>
      </c>
      <c r="U457" s="65">
        <f>IF(ISNA(VLOOKUP($A457,Sheet1!$B$3:$AH$1266,Sheet1!E$1+(Sheet1!$A$1-1)*10,FALSE))=TRUE,"---",IF(VLOOKUP($A457,Sheet1!$B$3:$AH$1266,Sheet1!E$1+(Sheet1!$A$1-1)*10,FALSE)="---","---", (ROUND(VLOOKUP($A457,Sheet1!$B$3:$AH$1266,Sheet1!E$1+(Sheet1!$A$1-1)*10,FALSE),IF(VLOOKUP($A457,Sheet1!$B$3:$AH$1266,Sheet1!E$1+(Sheet1!$A$1-1)*10,FALSE)&gt;99999,-3,IF(VLOOKUP($A457,Sheet1!$B$3:$AH$1266,Sheet1!E$1+(Sheet1!$A$1-1)*10,FALSE)&gt;9999,-2,IF(VLOOKUP($A457,Sheet1!$B$3:$AH$1266,Sheet1!E$1+(Sheet1!$A$1-1)*10,FALSE)&gt;999,-1,0)))))))</f>
        <v>407</v>
      </c>
      <c r="V457" s="65">
        <f>IF(ISNA(VLOOKUP($A457,Sheet1!$B$3:$AH$1266,Sheet1!F$1+(Sheet1!$A$1-1)*10,FALSE))=TRUE,"---",IF(VLOOKUP($A457,Sheet1!$B$3:$AH$1266,Sheet1!F$1+(Sheet1!$A$1-1)*10,FALSE)="---","---", (ROUND(VLOOKUP($A457,Sheet1!$B$3:$AH$1266,Sheet1!F$1+(Sheet1!$A$1-1)*10,FALSE),IF(VLOOKUP($A457,Sheet1!$B$3:$AH$1266,Sheet1!F$1+(Sheet1!$A$1-1)*10,FALSE)&gt;99999,-3,IF(VLOOKUP($A457,Sheet1!$B$3:$AH$1266,Sheet1!F$1+(Sheet1!$A$1-1)*10,FALSE)&gt;9999,-2,IF(VLOOKUP($A457,Sheet1!$B$3:$AH$1266,Sheet1!F$1+(Sheet1!$A$1-1)*10,FALSE)&gt;999,-1,0)))))))</f>
        <v>505</v>
      </c>
      <c r="W457" s="65">
        <f>IF(ISNA(VLOOKUP($A457,Sheet1!$B$3:$AH$1266,Sheet1!G$1+(Sheet1!$A$1-1)*10,FALSE))=TRUE,"---",IF(VLOOKUP($A457,Sheet1!$B$3:$AH$1266,Sheet1!G$1+(Sheet1!$A$1-1)*10,FALSE)="---","---", (ROUND(VLOOKUP($A457,Sheet1!$B$3:$AH$1266,Sheet1!G$1+(Sheet1!$A$1-1)*10,FALSE),IF(VLOOKUP($A457,Sheet1!$B$3:$AH$1266,Sheet1!G$1+(Sheet1!$A$1-1)*10,FALSE)&gt;99999,-3,IF(VLOOKUP($A457,Sheet1!$B$3:$AH$1266,Sheet1!G$1+(Sheet1!$A$1-1)*10,FALSE)&gt;9999,-2,IF(VLOOKUP($A457,Sheet1!$B$3:$AH$1266,Sheet1!G$1+(Sheet1!$A$1-1)*10,FALSE)&gt;999,-1,0)))))))</f>
        <v>650</v>
      </c>
      <c r="X457" s="65">
        <f>IF(ISNA(VLOOKUP($A457,Sheet1!$B$3:$AH$1266,Sheet1!H$1+(Sheet1!$A$1-1)*10,FALSE))=TRUE,"---",IF(VLOOKUP($A457,Sheet1!$B$3:$AH$1266,Sheet1!H$1+(Sheet1!$A$1-1)*10,FALSE)="---","---", (ROUND(VLOOKUP($A457,Sheet1!$B$3:$AH$1266,Sheet1!H$1+(Sheet1!$A$1-1)*10,FALSE),IF(VLOOKUP($A457,Sheet1!$B$3:$AH$1266,Sheet1!H$1+(Sheet1!$A$1-1)*10,FALSE)&gt;99999,-3,IF(VLOOKUP($A457,Sheet1!$B$3:$AH$1266,Sheet1!H$1+(Sheet1!$A$1-1)*10,FALSE)&gt;9999,-2,IF(VLOOKUP($A457,Sheet1!$B$3:$AH$1266,Sheet1!H$1+(Sheet1!$A$1-1)*10,FALSE)&gt;999,-1,0)))))))</f>
        <v>1170</v>
      </c>
      <c r="Y457" s="65">
        <f>IF(ISNA(VLOOKUP($A457,Sheet1!$B$3:$AH$1266,Sheet1!I$1+(Sheet1!$A$1-1)*10,FALSE))=TRUE,"---",IF(VLOOKUP($A457,Sheet1!$B$3:$AH$1266,Sheet1!I$1+(Sheet1!$A$1-1)*10,FALSE)="---","---", (ROUND(VLOOKUP($A457,Sheet1!$B$3:$AH$1266,Sheet1!I$1+(Sheet1!$A$1-1)*10,FALSE),IF(VLOOKUP($A457,Sheet1!$B$3:$AH$1266,Sheet1!I$1+(Sheet1!$A$1-1)*10,FALSE)&gt;99999,-3,IF(VLOOKUP($A457,Sheet1!$B$3:$AH$1266,Sheet1!I$1+(Sheet1!$A$1-1)*10,FALSE)&gt;9999,-2,IF(VLOOKUP($A457,Sheet1!$B$3:$AH$1266,Sheet1!I$1+(Sheet1!$A$1-1)*10,FALSE)&gt;999,-1,0)))))))</f>
        <v>1660</v>
      </c>
      <c r="Z457" s="65">
        <f>IF(ISNA(VLOOKUP($A457,Sheet1!$B$3:$AH$1266,Sheet1!J$1+(Sheet1!$A$1-1)*10,FALSE))=TRUE,"---",IF(VLOOKUP($A457,Sheet1!$B$3:$AH$1266,Sheet1!J$1+(Sheet1!$A$1-1)*10,FALSE)="---","---", (ROUND(VLOOKUP($A457,Sheet1!$B$3:$AH$1266,Sheet1!J$1+(Sheet1!$A$1-1)*10,FALSE),IF(VLOOKUP($A457,Sheet1!$B$3:$AH$1266,Sheet1!J$1+(Sheet1!$A$1-1)*10,FALSE)&gt;99999,-3,IF(VLOOKUP($A457,Sheet1!$B$3:$AH$1266,Sheet1!J$1+(Sheet1!$A$1-1)*10,FALSE)&gt;9999,-2,IF(VLOOKUP($A457,Sheet1!$B$3:$AH$1266,Sheet1!J$1+(Sheet1!$A$1-1)*10,FALSE)&gt;999,-1,0)))))))</f>
        <v>2410</v>
      </c>
      <c r="AA457" s="65">
        <f>IF(ISNA(VLOOKUP($A457,Sheet1!$B$3:$AH$1266,Sheet1!K$1+(Sheet1!$A$1-1)*10,FALSE))=TRUE,"---",IF(VLOOKUP($A457,Sheet1!$B$3:$AH$1266,Sheet1!K$1+(Sheet1!$A$1-1)*10,FALSE)="---","---", (ROUND(VLOOKUP($A457,Sheet1!$B$3:$AH$1266,Sheet1!K$1+(Sheet1!$A$1-1)*10,FALSE),IF(VLOOKUP($A457,Sheet1!$B$3:$AH$1266,Sheet1!K$1+(Sheet1!$A$1-1)*10,FALSE)&gt;99999,-3,IF(VLOOKUP($A457,Sheet1!$B$3:$AH$1266,Sheet1!K$1+(Sheet1!$A$1-1)*10,FALSE)&gt;9999,-2,IF(VLOOKUP($A457,Sheet1!$B$3:$AH$1266,Sheet1!K$1+(Sheet1!$A$1-1)*10,FALSE)&gt;999,-1,0)))))))</f>
        <v>3060</v>
      </c>
      <c r="AB457" s="65">
        <f>IF(ISNA(VLOOKUP($A457,Sheet1!$B$3:$AH$1266,Sheet1!L$1+(Sheet1!$A$1-1)*10,FALSE))=TRUE,"---",IF(VLOOKUP($A457,Sheet1!$B$3:$AH$1266,Sheet1!L$1+(Sheet1!$A$1-1)*10,FALSE)="---","---", (ROUND(VLOOKUP($A457,Sheet1!$B$3:$AH$1266,Sheet1!L$1+(Sheet1!$A$1-1)*10,FALSE),IF(VLOOKUP($A457,Sheet1!$B$3:$AH$1266,Sheet1!L$1+(Sheet1!$A$1-1)*10,FALSE)&gt;99999,-3,IF(VLOOKUP($A457,Sheet1!$B$3:$AH$1266,Sheet1!L$1+(Sheet1!$A$1-1)*10,FALSE)&gt;9999,-2,IF(VLOOKUP($A457,Sheet1!$B$3:$AH$1266,Sheet1!L$1+(Sheet1!$A$1-1)*10,FALSE)&gt;999,-1,0)))))))</f>
        <v>3800</v>
      </c>
      <c r="AC457" s="65">
        <f>IF(ISNA(VLOOKUP($A457,Sheet1!$B$3:$AH$1266,Sheet1!M$1+(Sheet1!$A$1-1)*10,FALSE))=TRUE,"---",IF(VLOOKUP($A457,Sheet1!$B$3:$AH$1266,Sheet1!M$1+(Sheet1!$A$1-1)*10,FALSE)="---","---", (ROUND(VLOOKUP($A457,Sheet1!$B$3:$AH$1266,Sheet1!M$1+(Sheet1!$A$1-1)*10,FALSE),IF(VLOOKUP($A457,Sheet1!$B$3:$AH$1266,Sheet1!M$1+(Sheet1!$A$1-1)*10,FALSE)&gt;99999,-3,IF(VLOOKUP($A457,Sheet1!$B$3:$AH$1266,Sheet1!M$1+(Sheet1!$A$1-1)*10,FALSE)&gt;9999,-2,IF(VLOOKUP($A457,Sheet1!$B$3:$AH$1266,Sheet1!M$1+(Sheet1!$A$1-1)*10,FALSE)&gt;999,-1,0)))))))</f>
        <v>4610</v>
      </c>
      <c r="AD457" s="65">
        <f>IF(ISNA(VLOOKUP($A457,Sheet1!$B$3:$AH$1266,Sheet1!N$1+(Sheet1!$A$1-1)*10,FALSE))=TRUE,"---",IF(VLOOKUP($A457,Sheet1!$B$3:$AH$1266,Sheet1!N$1+(Sheet1!$A$1-1)*10,FALSE)="---","---", (ROUND(VLOOKUP($A457,Sheet1!$B$3:$AH$1266,Sheet1!N$1+(Sheet1!$A$1-1)*10,FALSE),IF(VLOOKUP($A457,Sheet1!$B$3:$AH$1266,Sheet1!N$1+(Sheet1!$A$1-1)*10,FALSE)&gt;99999,-3,IF(VLOOKUP($A457,Sheet1!$B$3:$AH$1266,Sheet1!N$1+(Sheet1!$A$1-1)*10,FALSE)&gt;9999,-2,IF(VLOOKUP($A457,Sheet1!$B$3:$AH$1266,Sheet1!N$1+(Sheet1!$A$1-1)*10,FALSE)&gt;999,-1,0)))))))</f>
        <v>5830</v>
      </c>
    </row>
    <row r="458" spans="1:30" ht="25.5" customHeight="1" x14ac:dyDescent="0.25">
      <c r="A458" s="133" t="s">
        <v>714</v>
      </c>
      <c r="B458" s="134" t="s">
        <v>715</v>
      </c>
      <c r="C458" s="133">
        <v>420704</v>
      </c>
      <c r="D458" s="133">
        <v>742435</v>
      </c>
      <c r="E458" s="67" t="s">
        <v>3045</v>
      </c>
      <c r="F458" s="135" t="s">
        <v>4405</v>
      </c>
      <c r="G458" s="118" t="s">
        <v>160</v>
      </c>
      <c r="H458" s="136">
        <v>47.4</v>
      </c>
      <c r="I458" s="119">
        <v>20377</v>
      </c>
      <c r="J458" s="137" t="s">
        <v>4405</v>
      </c>
      <c r="K458" s="118" t="s">
        <v>17</v>
      </c>
      <c r="L458" s="122">
        <v>9210</v>
      </c>
      <c r="M458" s="123">
        <v>194</v>
      </c>
      <c r="N458" s="118" t="s">
        <v>145</v>
      </c>
      <c r="O458" s="71">
        <f t="shared" si="14"/>
        <v>8.2867843977329514</v>
      </c>
      <c r="P458" s="71">
        <f>IF(O458&lt;&gt;"",VLOOKUP($A458,Sheet4!$A$2:$O$1309,14,FALSE)*100,"")</f>
        <v>1.7118354576829975</v>
      </c>
      <c r="Q458" s="71">
        <f>IF(P458&lt;&gt;"",VLOOKUP($A458,Sheet4!$A$2:$O$1309,15,FALSE)*100,"")</f>
        <v>15.5597764195482</v>
      </c>
      <c r="R458" s="73">
        <f t="shared" si="13"/>
        <v>10</v>
      </c>
      <c r="S458" s="63" t="s">
        <v>4362</v>
      </c>
      <c r="T458" s="63" t="str">
        <f>IF(ISNA(VLOOKUP(A458,Sheet1!B$3:C$1266,2,FALSE)=TRUE),"NC",VLOOKUP(A458,Sheet1!B$3:C$1266,2,FALSE))</f>
        <v>Rural</v>
      </c>
      <c r="U458" s="66">
        <f>IF(ISNA(VLOOKUP($A458,Sheet1!$B$3:$AH$1266,Sheet1!E$1+(Sheet1!$A$1-1)*10,FALSE))=TRUE,"---",IF(VLOOKUP($A458,Sheet1!$B$3:$AH$1266,Sheet1!E$1+(Sheet1!$A$1-1)*10,FALSE)="---","---", (ROUND(VLOOKUP($A458,Sheet1!$B$3:$AH$1266,Sheet1!E$1+(Sheet1!$A$1-1)*10,FALSE),IF(VLOOKUP($A458,Sheet1!$B$3:$AH$1266,Sheet1!E$1+(Sheet1!$A$1-1)*10,FALSE)&gt;99999,-3,IF(VLOOKUP($A458,Sheet1!$B$3:$AH$1266,Sheet1!E$1+(Sheet1!$A$1-1)*10,FALSE)&gt;9999,-2,IF(VLOOKUP($A458,Sheet1!$B$3:$AH$1266,Sheet1!E$1+(Sheet1!$A$1-1)*10,FALSE)&gt;999,-1,0)))))))</f>
        <v>2040</v>
      </c>
      <c r="V458" s="66">
        <f>IF(ISNA(VLOOKUP($A458,Sheet1!$B$3:$AH$1266,Sheet1!F$1+(Sheet1!$A$1-1)*10,FALSE))=TRUE,"---",IF(VLOOKUP($A458,Sheet1!$B$3:$AH$1266,Sheet1!F$1+(Sheet1!$A$1-1)*10,FALSE)="---","---", (ROUND(VLOOKUP($A458,Sheet1!$B$3:$AH$1266,Sheet1!F$1+(Sheet1!$A$1-1)*10,FALSE),IF(VLOOKUP($A458,Sheet1!$B$3:$AH$1266,Sheet1!F$1+(Sheet1!$A$1-1)*10,FALSE)&gt;99999,-3,IF(VLOOKUP($A458,Sheet1!$B$3:$AH$1266,Sheet1!F$1+(Sheet1!$A$1-1)*10,FALSE)&gt;9999,-2,IF(VLOOKUP($A458,Sheet1!$B$3:$AH$1266,Sheet1!F$1+(Sheet1!$A$1-1)*10,FALSE)&gt;999,-1,0)))))))</f>
        <v>2620</v>
      </c>
      <c r="W458" s="66">
        <f>IF(ISNA(VLOOKUP($A458,Sheet1!$B$3:$AH$1266,Sheet1!G$1+(Sheet1!$A$1-1)*10,FALSE))=TRUE,"---",IF(VLOOKUP($A458,Sheet1!$B$3:$AH$1266,Sheet1!G$1+(Sheet1!$A$1-1)*10,FALSE)="---","---", (ROUND(VLOOKUP($A458,Sheet1!$B$3:$AH$1266,Sheet1!G$1+(Sheet1!$A$1-1)*10,FALSE),IF(VLOOKUP($A458,Sheet1!$B$3:$AH$1266,Sheet1!G$1+(Sheet1!$A$1-1)*10,FALSE)&gt;99999,-3,IF(VLOOKUP($A458,Sheet1!$B$3:$AH$1266,Sheet1!G$1+(Sheet1!$A$1-1)*10,FALSE)&gt;9999,-2,IF(VLOOKUP($A458,Sheet1!$B$3:$AH$1266,Sheet1!G$1+(Sheet1!$A$1-1)*10,FALSE)&gt;999,-1,0)))))))</f>
        <v>3460</v>
      </c>
      <c r="X458" s="66">
        <f>IF(ISNA(VLOOKUP($A458,Sheet1!$B$3:$AH$1266,Sheet1!H$1+(Sheet1!$A$1-1)*10,FALSE))=TRUE,"---",IF(VLOOKUP($A458,Sheet1!$B$3:$AH$1266,Sheet1!H$1+(Sheet1!$A$1-1)*10,FALSE)="---","---", (ROUND(VLOOKUP($A458,Sheet1!$B$3:$AH$1266,Sheet1!H$1+(Sheet1!$A$1-1)*10,FALSE),IF(VLOOKUP($A458,Sheet1!$B$3:$AH$1266,Sheet1!H$1+(Sheet1!$A$1-1)*10,FALSE)&gt;99999,-3,IF(VLOOKUP($A458,Sheet1!$B$3:$AH$1266,Sheet1!H$1+(Sheet1!$A$1-1)*10,FALSE)&gt;9999,-2,IF(VLOOKUP($A458,Sheet1!$B$3:$AH$1266,Sheet1!H$1+(Sheet1!$A$1-1)*10,FALSE)&gt;999,-1,0)))))))</f>
        <v>6100</v>
      </c>
      <c r="Y458" s="66">
        <f>IF(ISNA(VLOOKUP($A458,Sheet1!$B$3:$AH$1266,Sheet1!I$1+(Sheet1!$A$1-1)*10,FALSE))=TRUE,"---",IF(VLOOKUP($A458,Sheet1!$B$3:$AH$1266,Sheet1!I$1+(Sheet1!$A$1-1)*10,FALSE)="---","---", (ROUND(VLOOKUP($A458,Sheet1!$B$3:$AH$1266,Sheet1!I$1+(Sheet1!$A$1-1)*10,FALSE),IF(VLOOKUP($A458,Sheet1!$B$3:$AH$1266,Sheet1!I$1+(Sheet1!$A$1-1)*10,FALSE)&gt;99999,-3,IF(VLOOKUP($A458,Sheet1!$B$3:$AH$1266,Sheet1!I$1+(Sheet1!$A$1-1)*10,FALSE)&gt;9999,-2,IF(VLOOKUP($A458,Sheet1!$B$3:$AH$1266,Sheet1!I$1+(Sheet1!$A$1-1)*10,FALSE)&gt;999,-1,0)))))))</f>
        <v>8370</v>
      </c>
      <c r="Z458" s="66">
        <f>IF(ISNA(VLOOKUP($A458,Sheet1!$B$3:$AH$1266,Sheet1!J$1+(Sheet1!$A$1-1)*10,FALSE))=TRUE,"---",IF(VLOOKUP($A458,Sheet1!$B$3:$AH$1266,Sheet1!J$1+(Sheet1!$A$1-1)*10,FALSE)="---","---", (ROUND(VLOOKUP($A458,Sheet1!$B$3:$AH$1266,Sheet1!J$1+(Sheet1!$A$1-1)*10,FALSE),IF(VLOOKUP($A458,Sheet1!$B$3:$AH$1266,Sheet1!J$1+(Sheet1!$A$1-1)*10,FALSE)&gt;99999,-3,IF(VLOOKUP($A458,Sheet1!$B$3:$AH$1266,Sheet1!J$1+(Sheet1!$A$1-1)*10,FALSE)&gt;9999,-2,IF(VLOOKUP($A458,Sheet1!$B$3:$AH$1266,Sheet1!J$1+(Sheet1!$A$1-1)*10,FALSE)&gt;999,-1,0)))))))</f>
        <v>11700</v>
      </c>
      <c r="AA458" s="66">
        <f>IF(ISNA(VLOOKUP($A458,Sheet1!$B$3:$AH$1266,Sheet1!K$1+(Sheet1!$A$1-1)*10,FALSE))=TRUE,"---",IF(VLOOKUP($A458,Sheet1!$B$3:$AH$1266,Sheet1!K$1+(Sheet1!$A$1-1)*10,FALSE)="---","---", (ROUND(VLOOKUP($A458,Sheet1!$B$3:$AH$1266,Sheet1!K$1+(Sheet1!$A$1-1)*10,FALSE),IF(VLOOKUP($A458,Sheet1!$B$3:$AH$1266,Sheet1!K$1+(Sheet1!$A$1-1)*10,FALSE)&gt;99999,-3,IF(VLOOKUP($A458,Sheet1!$B$3:$AH$1266,Sheet1!K$1+(Sheet1!$A$1-1)*10,FALSE)&gt;9999,-2,IF(VLOOKUP($A458,Sheet1!$B$3:$AH$1266,Sheet1!K$1+(Sheet1!$A$1-1)*10,FALSE)&gt;999,-1,0)))))))</f>
        <v>14700</v>
      </c>
      <c r="AB458" s="66">
        <f>IF(ISNA(VLOOKUP($A458,Sheet1!$B$3:$AH$1266,Sheet1!L$1+(Sheet1!$A$1-1)*10,FALSE))=TRUE,"---",IF(VLOOKUP($A458,Sheet1!$B$3:$AH$1266,Sheet1!L$1+(Sheet1!$A$1-1)*10,FALSE)="---","---", (ROUND(VLOOKUP($A458,Sheet1!$B$3:$AH$1266,Sheet1!L$1+(Sheet1!$A$1-1)*10,FALSE),IF(VLOOKUP($A458,Sheet1!$B$3:$AH$1266,Sheet1!L$1+(Sheet1!$A$1-1)*10,FALSE)&gt;99999,-3,IF(VLOOKUP($A458,Sheet1!$B$3:$AH$1266,Sheet1!L$1+(Sheet1!$A$1-1)*10,FALSE)&gt;9999,-2,IF(VLOOKUP($A458,Sheet1!$B$3:$AH$1266,Sheet1!L$1+(Sheet1!$A$1-1)*10,FALSE)&gt;999,-1,0)))))))</f>
        <v>18000</v>
      </c>
      <c r="AC458" s="66">
        <f>IF(ISNA(VLOOKUP($A458,Sheet1!$B$3:$AH$1266,Sheet1!M$1+(Sheet1!$A$1-1)*10,FALSE))=TRUE,"---",IF(VLOOKUP($A458,Sheet1!$B$3:$AH$1266,Sheet1!M$1+(Sheet1!$A$1-1)*10,FALSE)="---","---", (ROUND(VLOOKUP($A458,Sheet1!$B$3:$AH$1266,Sheet1!M$1+(Sheet1!$A$1-1)*10,FALSE),IF(VLOOKUP($A458,Sheet1!$B$3:$AH$1266,Sheet1!M$1+(Sheet1!$A$1-1)*10,FALSE)&gt;99999,-3,IF(VLOOKUP($A458,Sheet1!$B$3:$AH$1266,Sheet1!M$1+(Sheet1!$A$1-1)*10,FALSE)&gt;9999,-2,IF(VLOOKUP($A458,Sheet1!$B$3:$AH$1266,Sheet1!M$1+(Sheet1!$A$1-1)*10,FALSE)&gt;999,-1,0)))))))</f>
        <v>21700</v>
      </c>
      <c r="AD458" s="66">
        <f>IF(ISNA(VLOOKUP($A458,Sheet1!$B$3:$AH$1266,Sheet1!N$1+(Sheet1!$A$1-1)*10,FALSE))=TRUE,"---",IF(VLOOKUP($A458,Sheet1!$B$3:$AH$1266,Sheet1!N$1+(Sheet1!$A$1-1)*10,FALSE)="---","---", (ROUND(VLOOKUP($A458,Sheet1!$B$3:$AH$1266,Sheet1!N$1+(Sheet1!$A$1-1)*10,FALSE),IF(VLOOKUP($A458,Sheet1!$B$3:$AH$1266,Sheet1!N$1+(Sheet1!$A$1-1)*10,FALSE)&gt;99999,-3,IF(VLOOKUP($A458,Sheet1!$B$3:$AH$1266,Sheet1!N$1+(Sheet1!$A$1-1)*10,FALSE)&gt;9999,-2,IF(VLOOKUP($A458,Sheet1!$B$3:$AH$1266,Sheet1!N$1+(Sheet1!$A$1-1)*10,FALSE)&gt;999,-1,0)))))))</f>
        <v>27300</v>
      </c>
    </row>
    <row r="459" spans="1:30" ht="25.5" customHeight="1" x14ac:dyDescent="0.25">
      <c r="A459" s="303" t="s">
        <v>716</v>
      </c>
      <c r="B459" s="330" t="s">
        <v>717</v>
      </c>
      <c r="C459" s="303">
        <v>420729</v>
      </c>
      <c r="D459" s="303">
        <v>742404.1</v>
      </c>
      <c r="E459" s="307" t="s">
        <v>3045</v>
      </c>
      <c r="F459" s="342" t="s">
        <v>4586</v>
      </c>
      <c r="G459" s="318" t="s">
        <v>286</v>
      </c>
      <c r="H459" s="347">
        <v>11.4</v>
      </c>
      <c r="I459" s="112">
        <v>40783</v>
      </c>
      <c r="J459" s="148">
        <v>12.6</v>
      </c>
      <c r="K459" s="127" t="s">
        <v>49</v>
      </c>
      <c r="L459" s="115">
        <v>2750</v>
      </c>
      <c r="M459" s="116">
        <v>241</v>
      </c>
      <c r="N459" s="127" t="s">
        <v>17</v>
      </c>
      <c r="O459" s="68">
        <f t="shared" si="14"/>
        <v>2.0265631655494456</v>
      </c>
      <c r="P459" s="68">
        <f>IF(O459&lt;&gt;"",VLOOKUP($A459,Sheet4!$A$2:$O$1309,14,FALSE)*100,"")</f>
        <v>0.55217182598226167</v>
      </c>
      <c r="Q459" s="68">
        <f>IF(P459&lt;&gt;"",VLOOKUP($A459,Sheet4!$A$2:$O$1309,15,FALSE)*100,"")</f>
        <v>5.279069949617254</v>
      </c>
      <c r="R459" s="74">
        <f t="shared" si="13"/>
        <v>50</v>
      </c>
      <c r="S459" s="356" t="s">
        <v>4362</v>
      </c>
      <c r="T459" s="356" t="str">
        <f>IF(ISNA(VLOOKUP(A459,Sheet1!B$3:C$1266,2,FALSE)=TRUE),"NC",VLOOKUP(A459,Sheet1!B$3:C$1266,2,FALSE))</f>
        <v>Rural10</v>
      </c>
      <c r="U459" s="392">
        <f>IF(ISNA(VLOOKUP($A459,Sheet1!$B$3:$AH$1266,Sheet1!E$1+(Sheet1!$A$1-1)*10,FALSE))=TRUE,"---",IF(VLOOKUP($A459,Sheet1!$B$3:$AH$1266,Sheet1!E$1+(Sheet1!$A$1-1)*10,FALSE)="---","---", (ROUND(VLOOKUP($A459,Sheet1!$B$3:$AH$1266,Sheet1!E$1+(Sheet1!$A$1-1)*10,FALSE),IF(VLOOKUP($A459,Sheet1!$B$3:$AH$1266,Sheet1!E$1+(Sheet1!$A$1-1)*10,FALSE)&gt;99999,-3,IF(VLOOKUP($A459,Sheet1!$B$3:$AH$1266,Sheet1!E$1+(Sheet1!$A$1-1)*10,FALSE)&gt;9999,-2,IF(VLOOKUP($A459,Sheet1!$B$3:$AH$1266,Sheet1!E$1+(Sheet1!$A$1-1)*10,FALSE)&gt;999,-1,0)))))))</f>
        <v>253</v>
      </c>
      <c r="V459" s="392">
        <f>IF(ISNA(VLOOKUP($A459,Sheet1!$B$3:$AH$1266,Sheet1!F$1+(Sheet1!$A$1-1)*10,FALSE))=TRUE,"---",IF(VLOOKUP($A459,Sheet1!$B$3:$AH$1266,Sheet1!F$1+(Sheet1!$A$1-1)*10,FALSE)="---","---", (ROUND(VLOOKUP($A459,Sheet1!$B$3:$AH$1266,Sheet1!F$1+(Sheet1!$A$1-1)*10,FALSE),IF(VLOOKUP($A459,Sheet1!$B$3:$AH$1266,Sheet1!F$1+(Sheet1!$A$1-1)*10,FALSE)&gt;99999,-3,IF(VLOOKUP($A459,Sheet1!$B$3:$AH$1266,Sheet1!F$1+(Sheet1!$A$1-1)*10,FALSE)&gt;9999,-2,IF(VLOOKUP($A459,Sheet1!$B$3:$AH$1266,Sheet1!F$1+(Sheet1!$A$1-1)*10,FALSE)&gt;999,-1,0)))))))</f>
        <v>332</v>
      </c>
      <c r="W459" s="392">
        <f>IF(ISNA(VLOOKUP($A459,Sheet1!$B$3:$AH$1266,Sheet1!G$1+(Sheet1!$A$1-1)*10,FALSE))=TRUE,"---",IF(VLOOKUP($A459,Sheet1!$B$3:$AH$1266,Sheet1!G$1+(Sheet1!$A$1-1)*10,FALSE)="---","---", (ROUND(VLOOKUP($A459,Sheet1!$B$3:$AH$1266,Sheet1!G$1+(Sheet1!$A$1-1)*10,FALSE),IF(VLOOKUP($A459,Sheet1!$B$3:$AH$1266,Sheet1!G$1+(Sheet1!$A$1-1)*10,FALSE)&gt;99999,-3,IF(VLOOKUP($A459,Sheet1!$B$3:$AH$1266,Sheet1!G$1+(Sheet1!$A$1-1)*10,FALSE)&gt;9999,-2,IF(VLOOKUP($A459,Sheet1!$B$3:$AH$1266,Sheet1!G$1+(Sheet1!$A$1-1)*10,FALSE)&gt;999,-1,0)))))))</f>
        <v>457</v>
      </c>
      <c r="X459" s="392">
        <f>IF(ISNA(VLOOKUP($A459,Sheet1!$B$3:$AH$1266,Sheet1!H$1+(Sheet1!$A$1-1)*10,FALSE))=TRUE,"---",IF(VLOOKUP($A459,Sheet1!$B$3:$AH$1266,Sheet1!H$1+(Sheet1!$A$1-1)*10,FALSE)="---","---", (ROUND(VLOOKUP($A459,Sheet1!$B$3:$AH$1266,Sheet1!H$1+(Sheet1!$A$1-1)*10,FALSE),IF(VLOOKUP($A459,Sheet1!$B$3:$AH$1266,Sheet1!H$1+(Sheet1!$A$1-1)*10,FALSE)&gt;99999,-3,IF(VLOOKUP($A459,Sheet1!$B$3:$AH$1266,Sheet1!H$1+(Sheet1!$A$1-1)*10,FALSE)&gt;9999,-2,IF(VLOOKUP($A459,Sheet1!$B$3:$AH$1266,Sheet1!H$1+(Sheet1!$A$1-1)*10,FALSE)&gt;999,-1,0)))))))</f>
        <v>926</v>
      </c>
      <c r="Y459" s="392">
        <f>IF(ISNA(VLOOKUP($A459,Sheet1!$B$3:$AH$1266,Sheet1!I$1+(Sheet1!$A$1-1)*10,FALSE))=TRUE,"---",IF(VLOOKUP($A459,Sheet1!$B$3:$AH$1266,Sheet1!I$1+(Sheet1!$A$1-1)*10,FALSE)="---","---", (ROUND(VLOOKUP($A459,Sheet1!$B$3:$AH$1266,Sheet1!I$1+(Sheet1!$A$1-1)*10,FALSE),IF(VLOOKUP($A459,Sheet1!$B$3:$AH$1266,Sheet1!I$1+(Sheet1!$A$1-1)*10,FALSE)&gt;99999,-3,IF(VLOOKUP($A459,Sheet1!$B$3:$AH$1266,Sheet1!I$1+(Sheet1!$A$1-1)*10,FALSE)&gt;9999,-2,IF(VLOOKUP($A459,Sheet1!$B$3:$AH$1266,Sheet1!I$1+(Sheet1!$A$1-1)*10,FALSE)&gt;999,-1,0)))))))</f>
        <v>1370</v>
      </c>
      <c r="Z459" s="392">
        <f>IF(ISNA(VLOOKUP($A459,Sheet1!$B$3:$AH$1266,Sheet1!J$1+(Sheet1!$A$1-1)*10,FALSE))=TRUE,"---",IF(VLOOKUP($A459,Sheet1!$B$3:$AH$1266,Sheet1!J$1+(Sheet1!$A$1-1)*10,FALSE)="---","---", (ROUND(VLOOKUP($A459,Sheet1!$B$3:$AH$1266,Sheet1!J$1+(Sheet1!$A$1-1)*10,FALSE),IF(VLOOKUP($A459,Sheet1!$B$3:$AH$1266,Sheet1!J$1+(Sheet1!$A$1-1)*10,FALSE)&gt;99999,-3,IF(VLOOKUP($A459,Sheet1!$B$3:$AH$1266,Sheet1!J$1+(Sheet1!$A$1-1)*10,FALSE)&gt;9999,-2,IF(VLOOKUP($A459,Sheet1!$B$3:$AH$1266,Sheet1!J$1+(Sheet1!$A$1-1)*10,FALSE)&gt;999,-1,0)))))))</f>
        <v>2100</v>
      </c>
      <c r="AA459" s="392">
        <f>IF(ISNA(VLOOKUP($A459,Sheet1!$B$3:$AH$1266,Sheet1!K$1+(Sheet1!$A$1-1)*10,FALSE))=TRUE,"---",IF(VLOOKUP($A459,Sheet1!$B$3:$AH$1266,Sheet1!K$1+(Sheet1!$A$1-1)*10,FALSE)="---","---", (ROUND(VLOOKUP($A459,Sheet1!$B$3:$AH$1266,Sheet1!K$1+(Sheet1!$A$1-1)*10,FALSE),IF(VLOOKUP($A459,Sheet1!$B$3:$AH$1266,Sheet1!K$1+(Sheet1!$A$1-1)*10,FALSE)&gt;99999,-3,IF(VLOOKUP($A459,Sheet1!$B$3:$AH$1266,Sheet1!K$1+(Sheet1!$A$1-1)*10,FALSE)&gt;9999,-2,IF(VLOOKUP($A459,Sheet1!$B$3:$AH$1266,Sheet1!K$1+(Sheet1!$A$1-1)*10,FALSE)&gt;999,-1,0)))))))</f>
        <v>2760</v>
      </c>
      <c r="AB459" s="392">
        <f>IF(ISNA(VLOOKUP($A459,Sheet1!$B$3:$AH$1266,Sheet1!L$1+(Sheet1!$A$1-1)*10,FALSE))=TRUE,"---",IF(VLOOKUP($A459,Sheet1!$B$3:$AH$1266,Sheet1!L$1+(Sheet1!$A$1-1)*10,FALSE)="---","---", (ROUND(VLOOKUP($A459,Sheet1!$B$3:$AH$1266,Sheet1!L$1+(Sheet1!$A$1-1)*10,FALSE),IF(VLOOKUP($A459,Sheet1!$B$3:$AH$1266,Sheet1!L$1+(Sheet1!$A$1-1)*10,FALSE)&gt;99999,-3,IF(VLOOKUP($A459,Sheet1!$B$3:$AH$1266,Sheet1!L$1+(Sheet1!$A$1-1)*10,FALSE)&gt;9999,-2,IF(VLOOKUP($A459,Sheet1!$B$3:$AH$1266,Sheet1!L$1+(Sheet1!$A$1-1)*10,FALSE)&gt;999,-1,0)))))))</f>
        <v>3520</v>
      </c>
      <c r="AC459" s="392">
        <f>IF(ISNA(VLOOKUP($A459,Sheet1!$B$3:$AH$1266,Sheet1!M$1+(Sheet1!$A$1-1)*10,FALSE))=TRUE,"---",IF(VLOOKUP($A459,Sheet1!$B$3:$AH$1266,Sheet1!M$1+(Sheet1!$A$1-1)*10,FALSE)="---","---", (ROUND(VLOOKUP($A459,Sheet1!$B$3:$AH$1266,Sheet1!M$1+(Sheet1!$A$1-1)*10,FALSE),IF(VLOOKUP($A459,Sheet1!$B$3:$AH$1266,Sheet1!M$1+(Sheet1!$A$1-1)*10,FALSE)&gt;99999,-3,IF(VLOOKUP($A459,Sheet1!$B$3:$AH$1266,Sheet1!M$1+(Sheet1!$A$1-1)*10,FALSE)&gt;9999,-2,IF(VLOOKUP($A459,Sheet1!$B$3:$AH$1266,Sheet1!M$1+(Sheet1!$A$1-1)*10,FALSE)&gt;999,-1,0)))))))</f>
        <v>4410</v>
      </c>
      <c r="AD459" s="392">
        <f>IF(ISNA(VLOOKUP($A459,Sheet1!$B$3:$AH$1266,Sheet1!N$1+(Sheet1!$A$1-1)*10,FALSE))=TRUE,"---",IF(VLOOKUP($A459,Sheet1!$B$3:$AH$1266,Sheet1!N$1+(Sheet1!$A$1-1)*10,FALSE)="---","---", (ROUND(VLOOKUP($A459,Sheet1!$B$3:$AH$1266,Sheet1!N$1+(Sheet1!$A$1-1)*10,FALSE),IF(VLOOKUP($A459,Sheet1!$B$3:$AH$1266,Sheet1!N$1+(Sheet1!$A$1-1)*10,FALSE)&gt;99999,-3,IF(VLOOKUP($A459,Sheet1!$B$3:$AH$1266,Sheet1!N$1+(Sheet1!$A$1-1)*10,FALSE)&gt;9999,-2,IF(VLOOKUP($A459,Sheet1!$B$3:$AH$1266,Sheet1!N$1+(Sheet1!$A$1-1)*10,FALSE)&gt;999,-1,0)))))))</f>
        <v>5800</v>
      </c>
    </row>
    <row r="460" spans="1:30" ht="25.5" customHeight="1" x14ac:dyDescent="0.25">
      <c r="A460" s="303"/>
      <c r="B460" s="331"/>
      <c r="C460" s="303"/>
      <c r="D460" s="303"/>
      <c r="E460" s="307" t="e">
        <v>#N/A</v>
      </c>
      <c r="F460" s="401"/>
      <c r="G460" s="405"/>
      <c r="H460" s="347"/>
      <c r="I460" s="112">
        <v>20377</v>
      </c>
      <c r="J460" s="147">
        <v>12.4</v>
      </c>
      <c r="K460" s="127" t="s">
        <v>24</v>
      </c>
      <c r="L460" s="115">
        <v>1830</v>
      </c>
      <c r="M460" s="116">
        <v>161</v>
      </c>
      <c r="N460" s="127" t="s">
        <v>718</v>
      </c>
      <c r="O460" s="68" t="s">
        <v>4405</v>
      </c>
      <c r="P460" s="68" t="s">
        <v>4405</v>
      </c>
      <c r="Q460" s="68" t="s">
        <v>4405</v>
      </c>
      <c r="R460" s="74" t="s">
        <v>4405</v>
      </c>
      <c r="S460" s="356" t="e">
        <v>#N/A</v>
      </c>
      <c r="T460" s="356" t="str">
        <f>IF(ISNA(VLOOKUP(A460,Sheet1!B$3:C$1266,2,FALSE)=TRUE),"ND",VLOOKUP(A460,Sheet1!B$3:C$1266,2,FALSE))</f>
        <v>ND</v>
      </c>
      <c r="U460" s="392" t="str">
        <f>IF(ISNA(VLOOKUP($A460,Sheet1!$B$3:$AH$1266,Sheet1!E$1+(Sheet1!$A$1-1)*10,FALSE))=TRUE,"---",IF(VLOOKUP($A460,Sheet1!$B$3:$AH$1266,Sheet1!E$1+(Sheet1!$A$1-1)*10,FALSE)="---","---", (ROUND(VLOOKUP($A460,Sheet1!$B$3:$AH$1266,Sheet1!E$1+(Sheet1!$A$1-1)*10,FALSE),IF(VLOOKUP($A460,Sheet1!$B$3:$AH$1266,Sheet1!E$1+(Sheet1!$A$1-1)*10,FALSE)&gt;99999,-3,IF(VLOOKUP($A460,Sheet1!$B$3:$AH$1266,Sheet1!E$1+(Sheet1!$A$1-1)*10,FALSE)&gt;9999,-2,IF(VLOOKUP($A460,Sheet1!$B$3:$AH$1266,Sheet1!E$1+(Sheet1!$A$1-1)*10,FALSE)&gt;999,-1,0)))))))</f>
        <v>---</v>
      </c>
      <c r="V460" s="392" t="str">
        <f>IF(ISNA(VLOOKUP($A460,Sheet1!$B$3:$AH$1266,Sheet1!F$1+(Sheet1!$A$1-1)*10,FALSE))=TRUE,"---",IF(VLOOKUP($A460,Sheet1!$B$3:$AH$1266,Sheet1!F$1+(Sheet1!$A$1-1)*10,FALSE)="---","---", (ROUND(VLOOKUP($A460,Sheet1!$B$3:$AH$1266,Sheet1!F$1+(Sheet1!$A$1-1)*10,FALSE),IF(VLOOKUP($A460,Sheet1!$B$3:$AH$1266,Sheet1!F$1+(Sheet1!$A$1-1)*10,FALSE)&gt;99999,-3,IF(VLOOKUP($A460,Sheet1!$B$3:$AH$1266,Sheet1!F$1+(Sheet1!$A$1-1)*10,FALSE)&gt;9999,-2,IF(VLOOKUP($A460,Sheet1!$B$3:$AH$1266,Sheet1!F$1+(Sheet1!$A$1-1)*10,FALSE)&gt;999,-1,0)))))))</f>
        <v>---</v>
      </c>
      <c r="W460" s="392" t="str">
        <f>IF(ISNA(VLOOKUP($A460,Sheet1!$B$3:$AH$1266,Sheet1!G$1+(Sheet1!$A$1-1)*10,FALSE))=TRUE,"---",IF(VLOOKUP($A460,Sheet1!$B$3:$AH$1266,Sheet1!G$1+(Sheet1!$A$1-1)*10,FALSE)="---","---", (ROUND(VLOOKUP($A460,Sheet1!$B$3:$AH$1266,Sheet1!G$1+(Sheet1!$A$1-1)*10,FALSE),IF(VLOOKUP($A460,Sheet1!$B$3:$AH$1266,Sheet1!G$1+(Sheet1!$A$1-1)*10,FALSE)&gt;99999,-3,IF(VLOOKUP($A460,Sheet1!$B$3:$AH$1266,Sheet1!G$1+(Sheet1!$A$1-1)*10,FALSE)&gt;9999,-2,IF(VLOOKUP($A460,Sheet1!$B$3:$AH$1266,Sheet1!G$1+(Sheet1!$A$1-1)*10,FALSE)&gt;999,-1,0)))))))</f>
        <v>---</v>
      </c>
      <c r="X460" s="392" t="str">
        <f>IF(ISNA(VLOOKUP($A460,Sheet1!$B$3:$AH$1266,Sheet1!H$1+(Sheet1!$A$1-1)*10,FALSE))=TRUE,"---",IF(VLOOKUP($A460,Sheet1!$B$3:$AH$1266,Sheet1!H$1+(Sheet1!$A$1-1)*10,FALSE)="---","---", (ROUND(VLOOKUP($A460,Sheet1!$B$3:$AH$1266,Sheet1!H$1+(Sheet1!$A$1-1)*10,FALSE),IF(VLOOKUP($A460,Sheet1!$B$3:$AH$1266,Sheet1!H$1+(Sheet1!$A$1-1)*10,FALSE)&gt;99999,-3,IF(VLOOKUP($A460,Sheet1!$B$3:$AH$1266,Sheet1!H$1+(Sheet1!$A$1-1)*10,FALSE)&gt;9999,-2,IF(VLOOKUP($A460,Sheet1!$B$3:$AH$1266,Sheet1!H$1+(Sheet1!$A$1-1)*10,FALSE)&gt;999,-1,0)))))))</f>
        <v>---</v>
      </c>
      <c r="Y460" s="392" t="str">
        <f>IF(ISNA(VLOOKUP($A460,Sheet1!$B$3:$AH$1266,Sheet1!I$1+(Sheet1!$A$1-1)*10,FALSE))=TRUE,"---",IF(VLOOKUP($A460,Sheet1!$B$3:$AH$1266,Sheet1!I$1+(Sheet1!$A$1-1)*10,FALSE)="---","---", (ROUND(VLOOKUP($A460,Sheet1!$B$3:$AH$1266,Sheet1!I$1+(Sheet1!$A$1-1)*10,FALSE),IF(VLOOKUP($A460,Sheet1!$B$3:$AH$1266,Sheet1!I$1+(Sheet1!$A$1-1)*10,FALSE)&gt;99999,-3,IF(VLOOKUP($A460,Sheet1!$B$3:$AH$1266,Sheet1!I$1+(Sheet1!$A$1-1)*10,FALSE)&gt;9999,-2,IF(VLOOKUP($A460,Sheet1!$B$3:$AH$1266,Sheet1!I$1+(Sheet1!$A$1-1)*10,FALSE)&gt;999,-1,0)))))))</f>
        <v>---</v>
      </c>
      <c r="Z460" s="392" t="str">
        <f>IF(ISNA(VLOOKUP($A460,Sheet1!$B$3:$AH$1266,Sheet1!J$1+(Sheet1!$A$1-1)*10,FALSE))=TRUE,"---",IF(VLOOKUP($A460,Sheet1!$B$3:$AH$1266,Sheet1!J$1+(Sheet1!$A$1-1)*10,FALSE)="---","---", (ROUND(VLOOKUP($A460,Sheet1!$B$3:$AH$1266,Sheet1!J$1+(Sheet1!$A$1-1)*10,FALSE),IF(VLOOKUP($A460,Sheet1!$B$3:$AH$1266,Sheet1!J$1+(Sheet1!$A$1-1)*10,FALSE)&gt;99999,-3,IF(VLOOKUP($A460,Sheet1!$B$3:$AH$1266,Sheet1!J$1+(Sheet1!$A$1-1)*10,FALSE)&gt;9999,-2,IF(VLOOKUP($A460,Sheet1!$B$3:$AH$1266,Sheet1!J$1+(Sheet1!$A$1-1)*10,FALSE)&gt;999,-1,0)))))))</f>
        <v>---</v>
      </c>
      <c r="AA460" s="392" t="str">
        <f>IF(ISNA(VLOOKUP($A460,Sheet1!$B$3:$AH$1266,Sheet1!K$1+(Sheet1!$A$1-1)*10,FALSE))=TRUE,"---",IF(VLOOKUP($A460,Sheet1!$B$3:$AH$1266,Sheet1!K$1+(Sheet1!$A$1-1)*10,FALSE)="---","---", (ROUND(VLOOKUP($A460,Sheet1!$B$3:$AH$1266,Sheet1!K$1+(Sheet1!$A$1-1)*10,FALSE),IF(VLOOKUP($A460,Sheet1!$B$3:$AH$1266,Sheet1!K$1+(Sheet1!$A$1-1)*10,FALSE)&gt;99999,-3,IF(VLOOKUP($A460,Sheet1!$B$3:$AH$1266,Sheet1!K$1+(Sheet1!$A$1-1)*10,FALSE)&gt;9999,-2,IF(VLOOKUP($A460,Sheet1!$B$3:$AH$1266,Sheet1!K$1+(Sheet1!$A$1-1)*10,FALSE)&gt;999,-1,0)))))))</f>
        <v>---</v>
      </c>
      <c r="AB460" s="392" t="str">
        <f>IF(ISNA(VLOOKUP($A460,Sheet1!$B$3:$AH$1266,Sheet1!L$1+(Sheet1!$A$1-1)*10,FALSE))=TRUE,"---",IF(VLOOKUP($A460,Sheet1!$B$3:$AH$1266,Sheet1!L$1+(Sheet1!$A$1-1)*10,FALSE)="---","---", (ROUND(VLOOKUP($A460,Sheet1!$B$3:$AH$1266,Sheet1!L$1+(Sheet1!$A$1-1)*10,FALSE),IF(VLOOKUP($A460,Sheet1!$B$3:$AH$1266,Sheet1!L$1+(Sheet1!$A$1-1)*10,FALSE)&gt;99999,-3,IF(VLOOKUP($A460,Sheet1!$B$3:$AH$1266,Sheet1!L$1+(Sheet1!$A$1-1)*10,FALSE)&gt;9999,-2,IF(VLOOKUP($A460,Sheet1!$B$3:$AH$1266,Sheet1!L$1+(Sheet1!$A$1-1)*10,FALSE)&gt;999,-1,0)))))))</f>
        <v>---</v>
      </c>
      <c r="AC460" s="392" t="str">
        <f>IF(ISNA(VLOOKUP($A460,Sheet1!$B$3:$AH$1266,Sheet1!M$1+(Sheet1!$A$1-1)*10,FALSE))=TRUE,"---",IF(VLOOKUP($A460,Sheet1!$B$3:$AH$1266,Sheet1!M$1+(Sheet1!$A$1-1)*10,FALSE)="---","---", (ROUND(VLOOKUP($A460,Sheet1!$B$3:$AH$1266,Sheet1!M$1+(Sheet1!$A$1-1)*10,FALSE),IF(VLOOKUP($A460,Sheet1!$B$3:$AH$1266,Sheet1!M$1+(Sheet1!$A$1-1)*10,FALSE)&gt;99999,-3,IF(VLOOKUP($A460,Sheet1!$B$3:$AH$1266,Sheet1!M$1+(Sheet1!$A$1-1)*10,FALSE)&gt;9999,-2,IF(VLOOKUP($A460,Sheet1!$B$3:$AH$1266,Sheet1!M$1+(Sheet1!$A$1-1)*10,FALSE)&gt;999,-1,0)))))))</f>
        <v>---</v>
      </c>
      <c r="AD460" s="392" t="str">
        <f>IF(ISNA(VLOOKUP($A460,Sheet1!$B$3:$AH$1266,Sheet1!N$1+(Sheet1!$A$1-1)*10,FALSE))=TRUE,"---",IF(VLOOKUP($A460,Sheet1!$B$3:$AH$1266,Sheet1!N$1+(Sheet1!$A$1-1)*10,FALSE)="---","---", (ROUND(VLOOKUP($A460,Sheet1!$B$3:$AH$1266,Sheet1!N$1+(Sheet1!$A$1-1)*10,FALSE),IF(VLOOKUP($A460,Sheet1!$B$3:$AH$1266,Sheet1!N$1+(Sheet1!$A$1-1)*10,FALSE)&gt;99999,-3,IF(VLOOKUP($A460,Sheet1!$B$3:$AH$1266,Sheet1!N$1+(Sheet1!$A$1-1)*10,FALSE)&gt;9999,-2,IF(VLOOKUP($A460,Sheet1!$B$3:$AH$1266,Sheet1!N$1+(Sheet1!$A$1-1)*10,FALSE)&gt;999,-1,0)))))))</f>
        <v>---</v>
      </c>
    </row>
    <row r="461" spans="1:30" ht="25.5" customHeight="1" x14ac:dyDescent="0.25">
      <c r="A461" s="304" t="s">
        <v>719</v>
      </c>
      <c r="B461" s="393" t="s">
        <v>720</v>
      </c>
      <c r="C461" s="304">
        <v>420701</v>
      </c>
      <c r="D461" s="304">
        <v>742249</v>
      </c>
      <c r="E461" s="305" t="s">
        <v>3045</v>
      </c>
      <c r="F461" s="345" t="s">
        <v>4587</v>
      </c>
      <c r="G461" s="351" t="s">
        <v>31</v>
      </c>
      <c r="H461" s="348">
        <v>63.7</v>
      </c>
      <c r="I461" s="119">
        <v>40783</v>
      </c>
      <c r="J461" s="120">
        <v>16.34</v>
      </c>
      <c r="K461" s="118" t="s">
        <v>186</v>
      </c>
      <c r="L461" s="122">
        <v>29300</v>
      </c>
      <c r="M461" s="123">
        <v>460</v>
      </c>
      <c r="N461" s="118" t="s">
        <v>457</v>
      </c>
      <c r="O461" s="71">
        <f t="shared" si="14"/>
        <v>0.75992503759065166</v>
      </c>
      <c r="P461" s="71">
        <f>IF(O461&lt;&gt;"",VLOOKUP($A461,Sheet4!$A$2:$O$1309,14,FALSE)*100,"")</f>
        <v>0.37220688615385855</v>
      </c>
      <c r="Q461" s="71">
        <f>IF(P461&lt;&gt;"",VLOOKUP($A461,Sheet4!$A$2:$O$1309,15,FALSE)*100,"")</f>
        <v>3.586672727803486</v>
      </c>
      <c r="R461" s="73" t="str">
        <f t="shared" si="13"/>
        <v>&gt;100, &lt;200</v>
      </c>
      <c r="S461" s="357" t="s">
        <v>4362</v>
      </c>
      <c r="T461" s="357" t="str">
        <f>IF(ISNA(VLOOKUP(A461,Sheet1!B$3:C$1266,2,FALSE)=TRUE),"NC",VLOOKUP(A461,Sheet1!B$3:C$1266,2,FALSE))</f>
        <v>Rural10</v>
      </c>
      <c r="U461" s="385">
        <f>IF(ISNA(VLOOKUP($A461,Sheet1!$B$3:$AH$1266,Sheet1!E$1+(Sheet1!$A$1-1)*10,FALSE))=TRUE,"---",IF(VLOOKUP($A461,Sheet1!$B$3:$AH$1266,Sheet1!E$1+(Sheet1!$A$1-1)*10,FALSE)="---","---", (ROUND(VLOOKUP($A461,Sheet1!$B$3:$AH$1266,Sheet1!E$1+(Sheet1!$A$1-1)*10,FALSE),IF(VLOOKUP($A461,Sheet1!$B$3:$AH$1266,Sheet1!E$1+(Sheet1!$A$1-1)*10,FALSE)&gt;99999,-3,IF(VLOOKUP($A461,Sheet1!$B$3:$AH$1266,Sheet1!E$1+(Sheet1!$A$1-1)*10,FALSE)&gt;9999,-2,IF(VLOOKUP($A461,Sheet1!$B$3:$AH$1266,Sheet1!E$1+(Sheet1!$A$1-1)*10,FALSE)&gt;999,-1,0)))))))</f>
        <v>2000</v>
      </c>
      <c r="V461" s="385">
        <f>IF(ISNA(VLOOKUP($A461,Sheet1!$B$3:$AH$1266,Sheet1!F$1+(Sheet1!$A$1-1)*10,FALSE))=TRUE,"---",IF(VLOOKUP($A461,Sheet1!$B$3:$AH$1266,Sheet1!F$1+(Sheet1!$A$1-1)*10,FALSE)="---","---", (ROUND(VLOOKUP($A461,Sheet1!$B$3:$AH$1266,Sheet1!F$1+(Sheet1!$A$1-1)*10,FALSE),IF(VLOOKUP($A461,Sheet1!$B$3:$AH$1266,Sheet1!F$1+(Sheet1!$A$1-1)*10,FALSE)&gt;99999,-3,IF(VLOOKUP($A461,Sheet1!$B$3:$AH$1266,Sheet1!F$1+(Sheet1!$A$1-1)*10,FALSE)&gt;9999,-2,IF(VLOOKUP($A461,Sheet1!$B$3:$AH$1266,Sheet1!F$1+(Sheet1!$A$1-1)*10,FALSE)&gt;999,-1,0)))))))</f>
        <v>2720</v>
      </c>
      <c r="W461" s="385">
        <f>IF(ISNA(VLOOKUP($A461,Sheet1!$B$3:$AH$1266,Sheet1!G$1+(Sheet1!$A$1-1)*10,FALSE))=TRUE,"---",IF(VLOOKUP($A461,Sheet1!$B$3:$AH$1266,Sheet1!G$1+(Sheet1!$A$1-1)*10,FALSE)="---","---", (ROUND(VLOOKUP($A461,Sheet1!$B$3:$AH$1266,Sheet1!G$1+(Sheet1!$A$1-1)*10,FALSE),IF(VLOOKUP($A461,Sheet1!$B$3:$AH$1266,Sheet1!G$1+(Sheet1!$A$1-1)*10,FALSE)&gt;99999,-3,IF(VLOOKUP($A461,Sheet1!$B$3:$AH$1266,Sheet1!G$1+(Sheet1!$A$1-1)*10,FALSE)&gt;9999,-2,IF(VLOOKUP($A461,Sheet1!$B$3:$AH$1266,Sheet1!G$1+(Sheet1!$A$1-1)*10,FALSE)&gt;999,-1,0)))))))</f>
        <v>3810</v>
      </c>
      <c r="X461" s="385">
        <f>IF(ISNA(VLOOKUP($A461,Sheet1!$B$3:$AH$1266,Sheet1!H$1+(Sheet1!$A$1-1)*10,FALSE))=TRUE,"---",IF(VLOOKUP($A461,Sheet1!$B$3:$AH$1266,Sheet1!H$1+(Sheet1!$A$1-1)*10,FALSE)="---","---", (ROUND(VLOOKUP($A461,Sheet1!$B$3:$AH$1266,Sheet1!H$1+(Sheet1!$A$1-1)*10,FALSE),IF(VLOOKUP($A461,Sheet1!$B$3:$AH$1266,Sheet1!H$1+(Sheet1!$A$1-1)*10,FALSE)&gt;99999,-3,IF(VLOOKUP($A461,Sheet1!$B$3:$AH$1266,Sheet1!H$1+(Sheet1!$A$1-1)*10,FALSE)&gt;9999,-2,IF(VLOOKUP($A461,Sheet1!$B$3:$AH$1266,Sheet1!H$1+(Sheet1!$A$1-1)*10,FALSE)&gt;999,-1,0)))))))</f>
        <v>7530</v>
      </c>
      <c r="Y461" s="385">
        <f>IF(ISNA(VLOOKUP($A461,Sheet1!$B$3:$AH$1266,Sheet1!I$1+(Sheet1!$A$1-1)*10,FALSE))=TRUE,"---",IF(VLOOKUP($A461,Sheet1!$B$3:$AH$1266,Sheet1!I$1+(Sheet1!$A$1-1)*10,FALSE)="---","---", (ROUND(VLOOKUP($A461,Sheet1!$B$3:$AH$1266,Sheet1!I$1+(Sheet1!$A$1-1)*10,FALSE),IF(VLOOKUP($A461,Sheet1!$B$3:$AH$1266,Sheet1!I$1+(Sheet1!$A$1-1)*10,FALSE)&gt;99999,-3,IF(VLOOKUP($A461,Sheet1!$B$3:$AH$1266,Sheet1!I$1+(Sheet1!$A$1-1)*10,FALSE)&gt;9999,-2,IF(VLOOKUP($A461,Sheet1!$B$3:$AH$1266,Sheet1!I$1+(Sheet1!$A$1-1)*10,FALSE)&gt;999,-1,0)))))))</f>
        <v>10900</v>
      </c>
      <c r="Z461" s="385">
        <f>IF(ISNA(VLOOKUP($A461,Sheet1!$B$3:$AH$1266,Sheet1!J$1+(Sheet1!$A$1-1)*10,FALSE))=TRUE,"---",IF(VLOOKUP($A461,Sheet1!$B$3:$AH$1266,Sheet1!J$1+(Sheet1!$A$1-1)*10,FALSE)="---","---", (ROUND(VLOOKUP($A461,Sheet1!$B$3:$AH$1266,Sheet1!J$1+(Sheet1!$A$1-1)*10,FALSE),IF(VLOOKUP($A461,Sheet1!$B$3:$AH$1266,Sheet1!J$1+(Sheet1!$A$1-1)*10,FALSE)&gt;99999,-3,IF(VLOOKUP($A461,Sheet1!$B$3:$AH$1266,Sheet1!J$1+(Sheet1!$A$1-1)*10,FALSE)&gt;9999,-2,IF(VLOOKUP($A461,Sheet1!$B$3:$AH$1266,Sheet1!J$1+(Sheet1!$A$1-1)*10,FALSE)&gt;999,-1,0)))))))</f>
        <v>16100</v>
      </c>
      <c r="AA461" s="385">
        <f>IF(ISNA(VLOOKUP($A461,Sheet1!$B$3:$AH$1266,Sheet1!K$1+(Sheet1!$A$1-1)*10,FALSE))=TRUE,"---",IF(VLOOKUP($A461,Sheet1!$B$3:$AH$1266,Sheet1!K$1+(Sheet1!$A$1-1)*10,FALSE)="---","---", (ROUND(VLOOKUP($A461,Sheet1!$B$3:$AH$1266,Sheet1!K$1+(Sheet1!$A$1-1)*10,FALSE),IF(VLOOKUP($A461,Sheet1!$B$3:$AH$1266,Sheet1!K$1+(Sheet1!$A$1-1)*10,FALSE)&gt;99999,-3,IF(VLOOKUP($A461,Sheet1!$B$3:$AH$1266,Sheet1!K$1+(Sheet1!$A$1-1)*10,FALSE)&gt;9999,-2,IF(VLOOKUP($A461,Sheet1!$B$3:$AH$1266,Sheet1!K$1+(Sheet1!$A$1-1)*10,FALSE)&gt;999,-1,0)))))))</f>
        <v>20900</v>
      </c>
      <c r="AB461" s="385">
        <f>IF(ISNA(VLOOKUP($A461,Sheet1!$B$3:$AH$1266,Sheet1!L$1+(Sheet1!$A$1-1)*10,FALSE))=TRUE,"---",IF(VLOOKUP($A461,Sheet1!$B$3:$AH$1266,Sheet1!L$1+(Sheet1!$A$1-1)*10,FALSE)="---","---", (ROUND(VLOOKUP($A461,Sheet1!$B$3:$AH$1266,Sheet1!L$1+(Sheet1!$A$1-1)*10,FALSE),IF(VLOOKUP($A461,Sheet1!$B$3:$AH$1266,Sheet1!L$1+(Sheet1!$A$1-1)*10,FALSE)&gt;99999,-3,IF(VLOOKUP($A461,Sheet1!$B$3:$AH$1266,Sheet1!L$1+(Sheet1!$A$1-1)*10,FALSE)&gt;9999,-2,IF(VLOOKUP($A461,Sheet1!$B$3:$AH$1266,Sheet1!L$1+(Sheet1!$A$1-1)*10,FALSE)&gt;999,-1,0)))))))</f>
        <v>26400</v>
      </c>
      <c r="AC461" s="385">
        <f>IF(ISNA(VLOOKUP($A461,Sheet1!$B$3:$AH$1266,Sheet1!M$1+(Sheet1!$A$1-1)*10,FALSE))=TRUE,"---",IF(VLOOKUP($A461,Sheet1!$B$3:$AH$1266,Sheet1!M$1+(Sheet1!$A$1-1)*10,FALSE)="---","---", (ROUND(VLOOKUP($A461,Sheet1!$B$3:$AH$1266,Sheet1!M$1+(Sheet1!$A$1-1)*10,FALSE),IF(VLOOKUP($A461,Sheet1!$B$3:$AH$1266,Sheet1!M$1+(Sheet1!$A$1-1)*10,FALSE)&gt;99999,-3,IF(VLOOKUP($A461,Sheet1!$B$3:$AH$1266,Sheet1!M$1+(Sheet1!$A$1-1)*10,FALSE)&gt;9999,-2,IF(VLOOKUP($A461,Sheet1!$B$3:$AH$1266,Sheet1!M$1+(Sheet1!$A$1-1)*10,FALSE)&gt;999,-1,0)))))))</f>
        <v>32800</v>
      </c>
      <c r="AD461" s="385">
        <f>IF(ISNA(VLOOKUP($A461,Sheet1!$B$3:$AH$1266,Sheet1!N$1+(Sheet1!$A$1-1)*10,FALSE))=TRUE,"---",IF(VLOOKUP($A461,Sheet1!$B$3:$AH$1266,Sheet1!N$1+(Sheet1!$A$1-1)*10,FALSE)="---","---", (ROUND(VLOOKUP($A461,Sheet1!$B$3:$AH$1266,Sheet1!N$1+(Sheet1!$A$1-1)*10,FALSE),IF(VLOOKUP($A461,Sheet1!$B$3:$AH$1266,Sheet1!N$1+(Sheet1!$A$1-1)*10,FALSE)&gt;99999,-3,IF(VLOOKUP($A461,Sheet1!$B$3:$AH$1266,Sheet1!N$1+(Sheet1!$A$1-1)*10,FALSE)&gt;9999,-2,IF(VLOOKUP($A461,Sheet1!$B$3:$AH$1266,Sheet1!N$1+(Sheet1!$A$1-1)*10,FALSE)&gt;999,-1,0)))))))</f>
        <v>42900</v>
      </c>
    </row>
    <row r="462" spans="1:30" ht="25.5" customHeight="1" x14ac:dyDescent="0.25">
      <c r="A462" s="304"/>
      <c r="B462" s="346"/>
      <c r="C462" s="304"/>
      <c r="D462" s="304"/>
      <c r="E462" s="305" t="e">
        <v>#N/A</v>
      </c>
      <c r="F462" s="346"/>
      <c r="G462" s="352"/>
      <c r="H462" s="348"/>
      <c r="I462" s="119">
        <v>18717</v>
      </c>
      <c r="J462" s="189">
        <v>15.1</v>
      </c>
      <c r="K462" s="118" t="s">
        <v>225</v>
      </c>
      <c r="L462" s="129" t="s">
        <v>4405</v>
      </c>
      <c r="M462" s="130" t="s">
        <v>4405</v>
      </c>
      <c r="N462" s="118" t="s">
        <v>25</v>
      </c>
      <c r="O462" s="71" t="s">
        <v>4405</v>
      </c>
      <c r="P462" s="71" t="s">
        <v>4405</v>
      </c>
      <c r="Q462" s="71" t="s">
        <v>4405</v>
      </c>
      <c r="R462" s="73" t="s">
        <v>4405</v>
      </c>
      <c r="S462" s="357" t="e">
        <v>#N/A</v>
      </c>
      <c r="T462" s="357" t="str">
        <f>IF(ISNA(VLOOKUP(A462,Sheet1!B$3:C$1266,2,FALSE)=TRUE),"ND",VLOOKUP(A462,Sheet1!B$3:C$1266,2,FALSE))</f>
        <v>ND</v>
      </c>
      <c r="U462" s="385" t="str">
        <f>IF(ISNA(VLOOKUP($A462,Sheet1!$B$3:$AH$1266,Sheet1!E$1+(Sheet1!$A$1-1)*10,FALSE))=TRUE,"---",IF(VLOOKUP($A462,Sheet1!$B$3:$AH$1266,Sheet1!E$1+(Sheet1!$A$1-1)*10,FALSE)="---","---", (ROUND(VLOOKUP($A462,Sheet1!$B$3:$AH$1266,Sheet1!E$1+(Sheet1!$A$1-1)*10,FALSE),IF(VLOOKUP($A462,Sheet1!$B$3:$AH$1266,Sheet1!E$1+(Sheet1!$A$1-1)*10,FALSE)&gt;99999,-3,IF(VLOOKUP($A462,Sheet1!$B$3:$AH$1266,Sheet1!E$1+(Sheet1!$A$1-1)*10,FALSE)&gt;9999,-2,IF(VLOOKUP($A462,Sheet1!$B$3:$AH$1266,Sheet1!E$1+(Sheet1!$A$1-1)*10,FALSE)&gt;999,-1,0)))))))</f>
        <v>---</v>
      </c>
      <c r="V462" s="385" t="str">
        <f>IF(ISNA(VLOOKUP($A462,Sheet1!$B$3:$AH$1266,Sheet1!F$1+(Sheet1!$A$1-1)*10,FALSE))=TRUE,"---",IF(VLOOKUP($A462,Sheet1!$B$3:$AH$1266,Sheet1!F$1+(Sheet1!$A$1-1)*10,FALSE)="---","---", (ROUND(VLOOKUP($A462,Sheet1!$B$3:$AH$1266,Sheet1!F$1+(Sheet1!$A$1-1)*10,FALSE),IF(VLOOKUP($A462,Sheet1!$B$3:$AH$1266,Sheet1!F$1+(Sheet1!$A$1-1)*10,FALSE)&gt;99999,-3,IF(VLOOKUP($A462,Sheet1!$B$3:$AH$1266,Sheet1!F$1+(Sheet1!$A$1-1)*10,FALSE)&gt;9999,-2,IF(VLOOKUP($A462,Sheet1!$B$3:$AH$1266,Sheet1!F$1+(Sheet1!$A$1-1)*10,FALSE)&gt;999,-1,0)))))))</f>
        <v>---</v>
      </c>
      <c r="W462" s="385" t="str">
        <f>IF(ISNA(VLOOKUP($A462,Sheet1!$B$3:$AH$1266,Sheet1!G$1+(Sheet1!$A$1-1)*10,FALSE))=TRUE,"---",IF(VLOOKUP($A462,Sheet1!$B$3:$AH$1266,Sheet1!G$1+(Sheet1!$A$1-1)*10,FALSE)="---","---", (ROUND(VLOOKUP($A462,Sheet1!$B$3:$AH$1266,Sheet1!G$1+(Sheet1!$A$1-1)*10,FALSE),IF(VLOOKUP($A462,Sheet1!$B$3:$AH$1266,Sheet1!G$1+(Sheet1!$A$1-1)*10,FALSE)&gt;99999,-3,IF(VLOOKUP($A462,Sheet1!$B$3:$AH$1266,Sheet1!G$1+(Sheet1!$A$1-1)*10,FALSE)&gt;9999,-2,IF(VLOOKUP($A462,Sheet1!$B$3:$AH$1266,Sheet1!G$1+(Sheet1!$A$1-1)*10,FALSE)&gt;999,-1,0)))))))</f>
        <v>---</v>
      </c>
      <c r="X462" s="385" t="str">
        <f>IF(ISNA(VLOOKUP($A462,Sheet1!$B$3:$AH$1266,Sheet1!H$1+(Sheet1!$A$1-1)*10,FALSE))=TRUE,"---",IF(VLOOKUP($A462,Sheet1!$B$3:$AH$1266,Sheet1!H$1+(Sheet1!$A$1-1)*10,FALSE)="---","---", (ROUND(VLOOKUP($A462,Sheet1!$B$3:$AH$1266,Sheet1!H$1+(Sheet1!$A$1-1)*10,FALSE),IF(VLOOKUP($A462,Sheet1!$B$3:$AH$1266,Sheet1!H$1+(Sheet1!$A$1-1)*10,FALSE)&gt;99999,-3,IF(VLOOKUP($A462,Sheet1!$B$3:$AH$1266,Sheet1!H$1+(Sheet1!$A$1-1)*10,FALSE)&gt;9999,-2,IF(VLOOKUP($A462,Sheet1!$B$3:$AH$1266,Sheet1!H$1+(Sheet1!$A$1-1)*10,FALSE)&gt;999,-1,0)))))))</f>
        <v>---</v>
      </c>
      <c r="Y462" s="385" t="str">
        <f>IF(ISNA(VLOOKUP($A462,Sheet1!$B$3:$AH$1266,Sheet1!I$1+(Sheet1!$A$1-1)*10,FALSE))=TRUE,"---",IF(VLOOKUP($A462,Sheet1!$B$3:$AH$1266,Sheet1!I$1+(Sheet1!$A$1-1)*10,FALSE)="---","---", (ROUND(VLOOKUP($A462,Sheet1!$B$3:$AH$1266,Sheet1!I$1+(Sheet1!$A$1-1)*10,FALSE),IF(VLOOKUP($A462,Sheet1!$B$3:$AH$1266,Sheet1!I$1+(Sheet1!$A$1-1)*10,FALSE)&gt;99999,-3,IF(VLOOKUP($A462,Sheet1!$B$3:$AH$1266,Sheet1!I$1+(Sheet1!$A$1-1)*10,FALSE)&gt;9999,-2,IF(VLOOKUP($A462,Sheet1!$B$3:$AH$1266,Sheet1!I$1+(Sheet1!$A$1-1)*10,FALSE)&gt;999,-1,0)))))))</f>
        <v>---</v>
      </c>
      <c r="Z462" s="385" t="str">
        <f>IF(ISNA(VLOOKUP($A462,Sheet1!$B$3:$AH$1266,Sheet1!J$1+(Sheet1!$A$1-1)*10,FALSE))=TRUE,"---",IF(VLOOKUP($A462,Sheet1!$B$3:$AH$1266,Sheet1!J$1+(Sheet1!$A$1-1)*10,FALSE)="---","---", (ROUND(VLOOKUP($A462,Sheet1!$B$3:$AH$1266,Sheet1!J$1+(Sheet1!$A$1-1)*10,FALSE),IF(VLOOKUP($A462,Sheet1!$B$3:$AH$1266,Sheet1!J$1+(Sheet1!$A$1-1)*10,FALSE)&gt;99999,-3,IF(VLOOKUP($A462,Sheet1!$B$3:$AH$1266,Sheet1!J$1+(Sheet1!$A$1-1)*10,FALSE)&gt;9999,-2,IF(VLOOKUP($A462,Sheet1!$B$3:$AH$1266,Sheet1!J$1+(Sheet1!$A$1-1)*10,FALSE)&gt;999,-1,0)))))))</f>
        <v>---</v>
      </c>
      <c r="AA462" s="385" t="str">
        <f>IF(ISNA(VLOOKUP($A462,Sheet1!$B$3:$AH$1266,Sheet1!K$1+(Sheet1!$A$1-1)*10,FALSE))=TRUE,"---",IF(VLOOKUP($A462,Sheet1!$B$3:$AH$1266,Sheet1!K$1+(Sheet1!$A$1-1)*10,FALSE)="---","---", (ROUND(VLOOKUP($A462,Sheet1!$B$3:$AH$1266,Sheet1!K$1+(Sheet1!$A$1-1)*10,FALSE),IF(VLOOKUP($A462,Sheet1!$B$3:$AH$1266,Sheet1!K$1+(Sheet1!$A$1-1)*10,FALSE)&gt;99999,-3,IF(VLOOKUP($A462,Sheet1!$B$3:$AH$1266,Sheet1!K$1+(Sheet1!$A$1-1)*10,FALSE)&gt;9999,-2,IF(VLOOKUP($A462,Sheet1!$B$3:$AH$1266,Sheet1!K$1+(Sheet1!$A$1-1)*10,FALSE)&gt;999,-1,0)))))))</f>
        <v>---</v>
      </c>
      <c r="AB462" s="385" t="str">
        <f>IF(ISNA(VLOOKUP($A462,Sheet1!$B$3:$AH$1266,Sheet1!L$1+(Sheet1!$A$1-1)*10,FALSE))=TRUE,"---",IF(VLOOKUP($A462,Sheet1!$B$3:$AH$1266,Sheet1!L$1+(Sheet1!$A$1-1)*10,FALSE)="---","---", (ROUND(VLOOKUP($A462,Sheet1!$B$3:$AH$1266,Sheet1!L$1+(Sheet1!$A$1-1)*10,FALSE),IF(VLOOKUP($A462,Sheet1!$B$3:$AH$1266,Sheet1!L$1+(Sheet1!$A$1-1)*10,FALSE)&gt;99999,-3,IF(VLOOKUP($A462,Sheet1!$B$3:$AH$1266,Sheet1!L$1+(Sheet1!$A$1-1)*10,FALSE)&gt;9999,-2,IF(VLOOKUP($A462,Sheet1!$B$3:$AH$1266,Sheet1!L$1+(Sheet1!$A$1-1)*10,FALSE)&gt;999,-1,0)))))))</f>
        <v>---</v>
      </c>
      <c r="AC462" s="385" t="str">
        <f>IF(ISNA(VLOOKUP($A462,Sheet1!$B$3:$AH$1266,Sheet1!M$1+(Sheet1!$A$1-1)*10,FALSE))=TRUE,"---",IF(VLOOKUP($A462,Sheet1!$B$3:$AH$1266,Sheet1!M$1+(Sheet1!$A$1-1)*10,FALSE)="---","---", (ROUND(VLOOKUP($A462,Sheet1!$B$3:$AH$1266,Sheet1!M$1+(Sheet1!$A$1-1)*10,FALSE),IF(VLOOKUP($A462,Sheet1!$B$3:$AH$1266,Sheet1!M$1+(Sheet1!$A$1-1)*10,FALSE)&gt;99999,-3,IF(VLOOKUP($A462,Sheet1!$B$3:$AH$1266,Sheet1!M$1+(Sheet1!$A$1-1)*10,FALSE)&gt;9999,-2,IF(VLOOKUP($A462,Sheet1!$B$3:$AH$1266,Sheet1!M$1+(Sheet1!$A$1-1)*10,FALSE)&gt;999,-1,0)))))))</f>
        <v>---</v>
      </c>
      <c r="AD462" s="385" t="str">
        <f>IF(ISNA(VLOOKUP($A462,Sheet1!$B$3:$AH$1266,Sheet1!N$1+(Sheet1!$A$1-1)*10,FALSE))=TRUE,"---",IF(VLOOKUP($A462,Sheet1!$B$3:$AH$1266,Sheet1!N$1+(Sheet1!$A$1-1)*10,FALSE)="---","---", (ROUND(VLOOKUP($A462,Sheet1!$B$3:$AH$1266,Sheet1!N$1+(Sheet1!$A$1-1)*10,FALSE),IF(VLOOKUP($A462,Sheet1!$B$3:$AH$1266,Sheet1!N$1+(Sheet1!$A$1-1)*10,FALSE)&gt;99999,-3,IF(VLOOKUP($A462,Sheet1!$B$3:$AH$1266,Sheet1!N$1+(Sheet1!$A$1-1)*10,FALSE)&gt;9999,-2,IF(VLOOKUP($A462,Sheet1!$B$3:$AH$1266,Sheet1!N$1+(Sheet1!$A$1-1)*10,FALSE)&gt;999,-1,0)))))))</f>
        <v>---</v>
      </c>
    </row>
    <row r="463" spans="1:30" ht="25.5" customHeight="1" x14ac:dyDescent="0.25">
      <c r="A463" s="125" t="s">
        <v>721</v>
      </c>
      <c r="B463" s="126" t="s">
        <v>722</v>
      </c>
      <c r="C463" s="125">
        <v>420222</v>
      </c>
      <c r="D463" s="125">
        <v>742000</v>
      </c>
      <c r="E463" s="70" t="s">
        <v>3045</v>
      </c>
      <c r="F463" s="139" t="s">
        <v>4405</v>
      </c>
      <c r="G463" s="127" t="s">
        <v>160</v>
      </c>
      <c r="H463" s="128">
        <v>12.6</v>
      </c>
      <c r="I463" s="112">
        <v>19185</v>
      </c>
      <c r="J463" s="140" t="s">
        <v>4405</v>
      </c>
      <c r="K463" s="127" t="s">
        <v>17</v>
      </c>
      <c r="L463" s="115">
        <v>2640</v>
      </c>
      <c r="M463" s="116">
        <v>210</v>
      </c>
      <c r="N463" s="127" t="s">
        <v>145</v>
      </c>
      <c r="O463" s="68">
        <f t="shared" si="14"/>
        <v>11.569129139667654</v>
      </c>
      <c r="P463" s="68">
        <f>IF(O463&lt;&gt;"",VLOOKUP($A463,Sheet4!$A$2:$O$1309,14,FALSE)*100,"")</f>
        <v>1.9372262674198115</v>
      </c>
      <c r="Q463" s="68">
        <f>IF(P463&lt;&gt;"",VLOOKUP($A463,Sheet4!$A$2:$O$1309,15,FALSE)*100,"")</f>
        <v>17.437423825218357</v>
      </c>
      <c r="R463" s="74">
        <f t="shared" ref="R463:R522" si="15">IF(O463="&lt;0.2","&gt;500",IF(O463="&gt;50","&lt;2",IF(ISERR(1/O463*100),"",IF(AND((1/O463*100)&gt;=2,(1/O463*100)&lt;=10),MROUND(1/O463*100,1),IF(AND((1/O463*100)&gt;=10,(1/O463*100)&lt;=50),MROUND(1/O463*100,5),IF(AND((1/O463*100)&gt;=50,(1/O463*100)&lt;=104),MROUND(1/O463*100,10),IF(AND((1/O463*100)&gt;=104,(1/O463*100)&lt;=110),"100",IF(AND((1/O463*100)&gt;=110,(1/O463*100)&lt;=180),"&gt;100, &lt;200",IF(AND((1/O463*100)&gt;=180,(1/O463*100)&lt;=220),"200",IF(AND((1/O463*100)&gt;=220,(1/O463*100)&lt;=450),"&gt;200,  &lt;500","500"))))))))))</f>
        <v>9</v>
      </c>
      <c r="S463" s="64" t="s">
        <v>4362</v>
      </c>
      <c r="T463" s="64" t="str">
        <f>IF(ISNA(VLOOKUP(A463,Sheet1!B$3:C$1266,2,FALSE)=TRUE),"NC",VLOOKUP(A463,Sheet1!B$3:C$1266,2,FALSE))</f>
        <v>Rural</v>
      </c>
      <c r="U463" s="65">
        <f>IF(ISNA(VLOOKUP($A463,Sheet1!$B$3:$AH$1266,Sheet1!E$1+(Sheet1!$A$1-1)*10,FALSE))=TRUE,"---",IF(VLOOKUP($A463,Sheet1!$B$3:$AH$1266,Sheet1!E$1+(Sheet1!$A$1-1)*10,FALSE)="---","---", (ROUND(VLOOKUP($A463,Sheet1!$B$3:$AH$1266,Sheet1!E$1+(Sheet1!$A$1-1)*10,FALSE),IF(VLOOKUP($A463,Sheet1!$B$3:$AH$1266,Sheet1!E$1+(Sheet1!$A$1-1)*10,FALSE)&gt;99999,-3,IF(VLOOKUP($A463,Sheet1!$B$3:$AH$1266,Sheet1!E$1+(Sheet1!$A$1-1)*10,FALSE)&gt;9999,-2,IF(VLOOKUP($A463,Sheet1!$B$3:$AH$1266,Sheet1!E$1+(Sheet1!$A$1-1)*10,FALSE)&gt;999,-1,0)))))))</f>
        <v>624</v>
      </c>
      <c r="V463" s="65">
        <f>IF(ISNA(VLOOKUP($A463,Sheet1!$B$3:$AH$1266,Sheet1!F$1+(Sheet1!$A$1-1)*10,FALSE))=TRUE,"---",IF(VLOOKUP($A463,Sheet1!$B$3:$AH$1266,Sheet1!F$1+(Sheet1!$A$1-1)*10,FALSE)="---","---", (ROUND(VLOOKUP($A463,Sheet1!$B$3:$AH$1266,Sheet1!F$1+(Sheet1!$A$1-1)*10,FALSE),IF(VLOOKUP($A463,Sheet1!$B$3:$AH$1266,Sheet1!F$1+(Sheet1!$A$1-1)*10,FALSE)&gt;99999,-3,IF(VLOOKUP($A463,Sheet1!$B$3:$AH$1266,Sheet1!F$1+(Sheet1!$A$1-1)*10,FALSE)&gt;9999,-2,IF(VLOOKUP($A463,Sheet1!$B$3:$AH$1266,Sheet1!F$1+(Sheet1!$A$1-1)*10,FALSE)&gt;999,-1,0)))))))</f>
        <v>814</v>
      </c>
      <c r="W463" s="65">
        <f>IF(ISNA(VLOOKUP($A463,Sheet1!$B$3:$AH$1266,Sheet1!G$1+(Sheet1!$A$1-1)*10,FALSE))=TRUE,"---",IF(VLOOKUP($A463,Sheet1!$B$3:$AH$1266,Sheet1!G$1+(Sheet1!$A$1-1)*10,FALSE)="---","---", (ROUND(VLOOKUP($A463,Sheet1!$B$3:$AH$1266,Sheet1!G$1+(Sheet1!$A$1-1)*10,FALSE),IF(VLOOKUP($A463,Sheet1!$B$3:$AH$1266,Sheet1!G$1+(Sheet1!$A$1-1)*10,FALSE)&gt;99999,-3,IF(VLOOKUP($A463,Sheet1!$B$3:$AH$1266,Sheet1!G$1+(Sheet1!$A$1-1)*10,FALSE)&gt;9999,-2,IF(VLOOKUP($A463,Sheet1!$B$3:$AH$1266,Sheet1!G$1+(Sheet1!$A$1-1)*10,FALSE)&gt;999,-1,0)))))))</f>
        <v>1100</v>
      </c>
      <c r="X463" s="65">
        <f>IF(ISNA(VLOOKUP($A463,Sheet1!$B$3:$AH$1266,Sheet1!H$1+(Sheet1!$A$1-1)*10,FALSE))=TRUE,"---",IF(VLOOKUP($A463,Sheet1!$B$3:$AH$1266,Sheet1!H$1+(Sheet1!$A$1-1)*10,FALSE)="---","---", (ROUND(VLOOKUP($A463,Sheet1!$B$3:$AH$1266,Sheet1!H$1+(Sheet1!$A$1-1)*10,FALSE),IF(VLOOKUP($A463,Sheet1!$B$3:$AH$1266,Sheet1!H$1+(Sheet1!$A$1-1)*10,FALSE)&gt;99999,-3,IF(VLOOKUP($A463,Sheet1!$B$3:$AH$1266,Sheet1!H$1+(Sheet1!$A$1-1)*10,FALSE)&gt;9999,-2,IF(VLOOKUP($A463,Sheet1!$B$3:$AH$1266,Sheet1!H$1+(Sheet1!$A$1-1)*10,FALSE)&gt;999,-1,0)))))))</f>
        <v>2000</v>
      </c>
      <c r="Y463" s="65">
        <f>IF(ISNA(VLOOKUP($A463,Sheet1!$B$3:$AH$1266,Sheet1!I$1+(Sheet1!$A$1-1)*10,FALSE))=TRUE,"---",IF(VLOOKUP($A463,Sheet1!$B$3:$AH$1266,Sheet1!I$1+(Sheet1!$A$1-1)*10,FALSE)="---","---", (ROUND(VLOOKUP($A463,Sheet1!$B$3:$AH$1266,Sheet1!I$1+(Sheet1!$A$1-1)*10,FALSE),IF(VLOOKUP($A463,Sheet1!$B$3:$AH$1266,Sheet1!I$1+(Sheet1!$A$1-1)*10,FALSE)&gt;99999,-3,IF(VLOOKUP($A463,Sheet1!$B$3:$AH$1266,Sheet1!I$1+(Sheet1!$A$1-1)*10,FALSE)&gt;9999,-2,IF(VLOOKUP($A463,Sheet1!$B$3:$AH$1266,Sheet1!I$1+(Sheet1!$A$1-1)*10,FALSE)&gt;999,-1,0)))))))</f>
        <v>2780</v>
      </c>
      <c r="Z463" s="65">
        <f>IF(ISNA(VLOOKUP($A463,Sheet1!$B$3:$AH$1266,Sheet1!J$1+(Sheet1!$A$1-1)*10,FALSE))=TRUE,"---",IF(VLOOKUP($A463,Sheet1!$B$3:$AH$1266,Sheet1!J$1+(Sheet1!$A$1-1)*10,FALSE)="---","---", (ROUND(VLOOKUP($A463,Sheet1!$B$3:$AH$1266,Sheet1!J$1+(Sheet1!$A$1-1)*10,FALSE),IF(VLOOKUP($A463,Sheet1!$B$3:$AH$1266,Sheet1!J$1+(Sheet1!$A$1-1)*10,FALSE)&gt;99999,-3,IF(VLOOKUP($A463,Sheet1!$B$3:$AH$1266,Sheet1!J$1+(Sheet1!$A$1-1)*10,FALSE)&gt;9999,-2,IF(VLOOKUP($A463,Sheet1!$B$3:$AH$1266,Sheet1!J$1+(Sheet1!$A$1-1)*10,FALSE)&gt;999,-1,0)))))))</f>
        <v>3960</v>
      </c>
      <c r="AA463" s="65">
        <f>IF(ISNA(VLOOKUP($A463,Sheet1!$B$3:$AH$1266,Sheet1!K$1+(Sheet1!$A$1-1)*10,FALSE))=TRUE,"---",IF(VLOOKUP($A463,Sheet1!$B$3:$AH$1266,Sheet1!K$1+(Sheet1!$A$1-1)*10,FALSE)="---","---", (ROUND(VLOOKUP($A463,Sheet1!$B$3:$AH$1266,Sheet1!K$1+(Sheet1!$A$1-1)*10,FALSE),IF(VLOOKUP($A463,Sheet1!$B$3:$AH$1266,Sheet1!K$1+(Sheet1!$A$1-1)*10,FALSE)&gt;99999,-3,IF(VLOOKUP($A463,Sheet1!$B$3:$AH$1266,Sheet1!K$1+(Sheet1!$A$1-1)*10,FALSE)&gt;9999,-2,IF(VLOOKUP($A463,Sheet1!$B$3:$AH$1266,Sheet1!K$1+(Sheet1!$A$1-1)*10,FALSE)&gt;999,-1,0)))))))</f>
        <v>4980</v>
      </c>
      <c r="AB463" s="65">
        <f>IF(ISNA(VLOOKUP($A463,Sheet1!$B$3:$AH$1266,Sheet1!L$1+(Sheet1!$A$1-1)*10,FALSE))=TRUE,"---",IF(VLOOKUP($A463,Sheet1!$B$3:$AH$1266,Sheet1!L$1+(Sheet1!$A$1-1)*10,FALSE)="---","---", (ROUND(VLOOKUP($A463,Sheet1!$B$3:$AH$1266,Sheet1!L$1+(Sheet1!$A$1-1)*10,FALSE),IF(VLOOKUP($A463,Sheet1!$B$3:$AH$1266,Sheet1!L$1+(Sheet1!$A$1-1)*10,FALSE)&gt;99999,-3,IF(VLOOKUP($A463,Sheet1!$B$3:$AH$1266,Sheet1!L$1+(Sheet1!$A$1-1)*10,FALSE)&gt;9999,-2,IF(VLOOKUP($A463,Sheet1!$B$3:$AH$1266,Sheet1!L$1+(Sheet1!$A$1-1)*10,FALSE)&gt;999,-1,0)))))))</f>
        <v>6150</v>
      </c>
      <c r="AC463" s="65">
        <f>IF(ISNA(VLOOKUP($A463,Sheet1!$B$3:$AH$1266,Sheet1!M$1+(Sheet1!$A$1-1)*10,FALSE))=TRUE,"---",IF(VLOOKUP($A463,Sheet1!$B$3:$AH$1266,Sheet1!M$1+(Sheet1!$A$1-1)*10,FALSE)="---","---", (ROUND(VLOOKUP($A463,Sheet1!$B$3:$AH$1266,Sheet1!M$1+(Sheet1!$A$1-1)*10,FALSE),IF(VLOOKUP($A463,Sheet1!$B$3:$AH$1266,Sheet1!M$1+(Sheet1!$A$1-1)*10,FALSE)&gt;99999,-3,IF(VLOOKUP($A463,Sheet1!$B$3:$AH$1266,Sheet1!M$1+(Sheet1!$A$1-1)*10,FALSE)&gt;9999,-2,IF(VLOOKUP($A463,Sheet1!$B$3:$AH$1266,Sheet1!M$1+(Sheet1!$A$1-1)*10,FALSE)&gt;999,-1,0)))))))</f>
        <v>7470</v>
      </c>
      <c r="AD463" s="65">
        <f>IF(ISNA(VLOOKUP($A463,Sheet1!$B$3:$AH$1266,Sheet1!N$1+(Sheet1!$A$1-1)*10,FALSE))=TRUE,"---",IF(VLOOKUP($A463,Sheet1!$B$3:$AH$1266,Sheet1!N$1+(Sheet1!$A$1-1)*10,FALSE)="---","---", (ROUND(VLOOKUP($A463,Sheet1!$B$3:$AH$1266,Sheet1!N$1+(Sheet1!$A$1-1)*10,FALSE),IF(VLOOKUP($A463,Sheet1!$B$3:$AH$1266,Sheet1!N$1+(Sheet1!$A$1-1)*10,FALSE)&gt;99999,-3,IF(VLOOKUP($A463,Sheet1!$B$3:$AH$1266,Sheet1!N$1+(Sheet1!$A$1-1)*10,FALSE)&gt;9999,-2,IF(VLOOKUP($A463,Sheet1!$B$3:$AH$1266,Sheet1!N$1+(Sheet1!$A$1-1)*10,FALSE)&gt;999,-1,0)))))))</f>
        <v>9480</v>
      </c>
    </row>
    <row r="464" spans="1:30" ht="25.5" customHeight="1" x14ac:dyDescent="0.25">
      <c r="A464" s="304" t="s">
        <v>723</v>
      </c>
      <c r="B464" s="393" t="s">
        <v>724</v>
      </c>
      <c r="C464" s="304">
        <v>420447</v>
      </c>
      <c r="D464" s="304">
        <v>742004.5</v>
      </c>
      <c r="E464" s="305" t="s">
        <v>3045</v>
      </c>
      <c r="F464" s="345" t="s">
        <v>4454</v>
      </c>
      <c r="G464" s="351" t="s">
        <v>31</v>
      </c>
      <c r="H464" s="348">
        <v>20.6</v>
      </c>
      <c r="I464" s="119">
        <v>38444</v>
      </c>
      <c r="J464" s="120">
        <v>10.65</v>
      </c>
      <c r="K464" s="121" t="s">
        <v>4405</v>
      </c>
      <c r="L464" s="122">
        <v>8600</v>
      </c>
      <c r="M464" s="123">
        <v>417</v>
      </c>
      <c r="N464" s="118" t="s">
        <v>145</v>
      </c>
      <c r="O464" s="71">
        <f t="shared" si="14"/>
        <v>2.5762299065062306</v>
      </c>
      <c r="P464" s="71">
        <f>IF(O464&lt;&gt;"",VLOOKUP($A464,Sheet4!$A$2:$O$1309,14,FALSE)*100,"")</f>
        <v>1.8106239831579218</v>
      </c>
      <c r="Q464" s="71">
        <f>IF(P464&lt;&gt;"",VLOOKUP($A464,Sheet4!$A$2:$O$1309,15,FALSE)*100,"")</f>
        <v>16.387415644390924</v>
      </c>
      <c r="R464" s="73">
        <f t="shared" si="15"/>
        <v>40</v>
      </c>
      <c r="S464" s="357">
        <v>2</v>
      </c>
      <c r="T464" s="357" t="str">
        <f>IF(ISNA(VLOOKUP(A464,Sheet1!B$3:C$1266,2,FALSE)=TRUE),"NC",VLOOKUP(A464,Sheet1!B$3:C$1266,2,FALSE))</f>
        <v>Rural10</v>
      </c>
      <c r="U464" s="385">
        <f>IF(ISNA(VLOOKUP($A464,Sheet1!$B$3:$AH$1266,Sheet1!E$1+(Sheet1!$A$1-1)*10,FALSE))=TRUE,"---",IF(VLOOKUP($A464,Sheet1!$B$3:$AH$1266,Sheet1!E$1+(Sheet1!$A$1-1)*10,FALSE)="---","---", (ROUND(VLOOKUP($A464,Sheet1!$B$3:$AH$1266,Sheet1!E$1+(Sheet1!$A$1-1)*10,FALSE),IF(VLOOKUP($A464,Sheet1!$B$3:$AH$1266,Sheet1!E$1+(Sheet1!$A$1-1)*10,FALSE)&gt;99999,-3,IF(VLOOKUP($A464,Sheet1!$B$3:$AH$1266,Sheet1!E$1+(Sheet1!$A$1-1)*10,FALSE)&gt;9999,-2,IF(VLOOKUP($A464,Sheet1!$B$3:$AH$1266,Sheet1!E$1+(Sheet1!$A$1-1)*10,FALSE)&gt;999,-1,0)))))))</f>
        <v>1550</v>
      </c>
      <c r="V464" s="385">
        <f>IF(ISNA(VLOOKUP($A464,Sheet1!$B$3:$AH$1266,Sheet1!F$1+(Sheet1!$A$1-1)*10,FALSE))=TRUE,"---",IF(VLOOKUP($A464,Sheet1!$B$3:$AH$1266,Sheet1!F$1+(Sheet1!$A$1-1)*10,FALSE)="---","---", (ROUND(VLOOKUP($A464,Sheet1!$B$3:$AH$1266,Sheet1!F$1+(Sheet1!$A$1-1)*10,FALSE),IF(VLOOKUP($A464,Sheet1!$B$3:$AH$1266,Sheet1!F$1+(Sheet1!$A$1-1)*10,FALSE)&gt;99999,-3,IF(VLOOKUP($A464,Sheet1!$B$3:$AH$1266,Sheet1!F$1+(Sheet1!$A$1-1)*10,FALSE)&gt;9999,-2,IF(VLOOKUP($A464,Sheet1!$B$3:$AH$1266,Sheet1!F$1+(Sheet1!$A$1-1)*10,FALSE)&gt;999,-1,0)))))))</f>
        <v>2060</v>
      </c>
      <c r="W464" s="385">
        <f>IF(ISNA(VLOOKUP($A464,Sheet1!$B$3:$AH$1266,Sheet1!G$1+(Sheet1!$A$1-1)*10,FALSE))=TRUE,"---",IF(VLOOKUP($A464,Sheet1!$B$3:$AH$1266,Sheet1!G$1+(Sheet1!$A$1-1)*10,FALSE)="---","---", (ROUND(VLOOKUP($A464,Sheet1!$B$3:$AH$1266,Sheet1!G$1+(Sheet1!$A$1-1)*10,FALSE),IF(VLOOKUP($A464,Sheet1!$B$3:$AH$1266,Sheet1!G$1+(Sheet1!$A$1-1)*10,FALSE)&gt;99999,-3,IF(VLOOKUP($A464,Sheet1!$B$3:$AH$1266,Sheet1!G$1+(Sheet1!$A$1-1)*10,FALSE)&gt;9999,-2,IF(VLOOKUP($A464,Sheet1!$B$3:$AH$1266,Sheet1!G$1+(Sheet1!$A$1-1)*10,FALSE)&gt;999,-1,0)))))))</f>
        <v>2730</v>
      </c>
      <c r="X464" s="385">
        <f>IF(ISNA(VLOOKUP($A464,Sheet1!$B$3:$AH$1266,Sheet1!H$1+(Sheet1!$A$1-1)*10,FALSE))=TRUE,"---",IF(VLOOKUP($A464,Sheet1!$B$3:$AH$1266,Sheet1!H$1+(Sheet1!$A$1-1)*10,FALSE)="---","---", (ROUND(VLOOKUP($A464,Sheet1!$B$3:$AH$1266,Sheet1!H$1+(Sheet1!$A$1-1)*10,FALSE),IF(VLOOKUP($A464,Sheet1!$B$3:$AH$1266,Sheet1!H$1+(Sheet1!$A$1-1)*10,FALSE)&gt;99999,-3,IF(VLOOKUP($A464,Sheet1!$B$3:$AH$1266,Sheet1!H$1+(Sheet1!$A$1-1)*10,FALSE)&gt;9999,-2,IF(VLOOKUP($A464,Sheet1!$B$3:$AH$1266,Sheet1!H$1+(Sheet1!$A$1-1)*10,FALSE)&gt;999,-1,0)))))))</f>
        <v>4450</v>
      </c>
      <c r="Y464" s="385">
        <f>IF(ISNA(VLOOKUP($A464,Sheet1!$B$3:$AH$1266,Sheet1!I$1+(Sheet1!$A$1-1)*10,FALSE))=TRUE,"---",IF(VLOOKUP($A464,Sheet1!$B$3:$AH$1266,Sheet1!I$1+(Sheet1!$A$1-1)*10,FALSE)="---","---", (ROUND(VLOOKUP($A464,Sheet1!$B$3:$AH$1266,Sheet1!I$1+(Sheet1!$A$1-1)*10,FALSE),IF(VLOOKUP($A464,Sheet1!$B$3:$AH$1266,Sheet1!I$1+(Sheet1!$A$1-1)*10,FALSE)&gt;99999,-3,IF(VLOOKUP($A464,Sheet1!$B$3:$AH$1266,Sheet1!I$1+(Sheet1!$A$1-1)*10,FALSE)&gt;9999,-2,IF(VLOOKUP($A464,Sheet1!$B$3:$AH$1266,Sheet1!I$1+(Sheet1!$A$1-1)*10,FALSE)&gt;999,-1,0)))))))</f>
        <v>5710</v>
      </c>
      <c r="Z464" s="385">
        <f>IF(ISNA(VLOOKUP($A464,Sheet1!$B$3:$AH$1266,Sheet1!J$1+(Sheet1!$A$1-1)*10,FALSE))=TRUE,"---",IF(VLOOKUP($A464,Sheet1!$B$3:$AH$1266,Sheet1!J$1+(Sheet1!$A$1-1)*10,FALSE)="---","---", (ROUND(VLOOKUP($A464,Sheet1!$B$3:$AH$1266,Sheet1!J$1+(Sheet1!$A$1-1)*10,FALSE),IF(VLOOKUP($A464,Sheet1!$B$3:$AH$1266,Sheet1!J$1+(Sheet1!$A$1-1)*10,FALSE)&gt;99999,-3,IF(VLOOKUP($A464,Sheet1!$B$3:$AH$1266,Sheet1!J$1+(Sheet1!$A$1-1)*10,FALSE)&gt;9999,-2,IF(VLOOKUP($A464,Sheet1!$B$3:$AH$1266,Sheet1!J$1+(Sheet1!$A$1-1)*10,FALSE)&gt;999,-1,0)))))))</f>
        <v>7520</v>
      </c>
      <c r="AA464" s="385">
        <f>IF(ISNA(VLOOKUP($A464,Sheet1!$B$3:$AH$1266,Sheet1!K$1+(Sheet1!$A$1-1)*10,FALSE))=TRUE,"---",IF(VLOOKUP($A464,Sheet1!$B$3:$AH$1266,Sheet1!K$1+(Sheet1!$A$1-1)*10,FALSE)="---","---", (ROUND(VLOOKUP($A464,Sheet1!$B$3:$AH$1266,Sheet1!K$1+(Sheet1!$A$1-1)*10,FALSE),IF(VLOOKUP($A464,Sheet1!$B$3:$AH$1266,Sheet1!K$1+(Sheet1!$A$1-1)*10,FALSE)&gt;99999,-3,IF(VLOOKUP($A464,Sheet1!$B$3:$AH$1266,Sheet1!K$1+(Sheet1!$A$1-1)*10,FALSE)&gt;9999,-2,IF(VLOOKUP($A464,Sheet1!$B$3:$AH$1266,Sheet1!K$1+(Sheet1!$A$1-1)*10,FALSE)&gt;999,-1,0)))))))</f>
        <v>9080</v>
      </c>
      <c r="AB464" s="385">
        <f>IF(ISNA(VLOOKUP($A464,Sheet1!$B$3:$AH$1266,Sheet1!L$1+(Sheet1!$A$1-1)*10,FALSE))=TRUE,"---",IF(VLOOKUP($A464,Sheet1!$B$3:$AH$1266,Sheet1!L$1+(Sheet1!$A$1-1)*10,FALSE)="---","---", (ROUND(VLOOKUP($A464,Sheet1!$B$3:$AH$1266,Sheet1!L$1+(Sheet1!$A$1-1)*10,FALSE),IF(VLOOKUP($A464,Sheet1!$B$3:$AH$1266,Sheet1!L$1+(Sheet1!$A$1-1)*10,FALSE)&gt;99999,-3,IF(VLOOKUP($A464,Sheet1!$B$3:$AH$1266,Sheet1!L$1+(Sheet1!$A$1-1)*10,FALSE)&gt;9999,-2,IF(VLOOKUP($A464,Sheet1!$B$3:$AH$1266,Sheet1!L$1+(Sheet1!$A$1-1)*10,FALSE)&gt;999,-1,0)))))))</f>
        <v>10800</v>
      </c>
      <c r="AC464" s="385">
        <f>IF(ISNA(VLOOKUP($A464,Sheet1!$B$3:$AH$1266,Sheet1!M$1+(Sheet1!$A$1-1)*10,FALSE))=TRUE,"---",IF(VLOOKUP($A464,Sheet1!$B$3:$AH$1266,Sheet1!M$1+(Sheet1!$A$1-1)*10,FALSE)="---","---", (ROUND(VLOOKUP($A464,Sheet1!$B$3:$AH$1266,Sheet1!M$1+(Sheet1!$A$1-1)*10,FALSE),IF(VLOOKUP($A464,Sheet1!$B$3:$AH$1266,Sheet1!M$1+(Sheet1!$A$1-1)*10,FALSE)&gt;99999,-3,IF(VLOOKUP($A464,Sheet1!$B$3:$AH$1266,Sheet1!M$1+(Sheet1!$A$1-1)*10,FALSE)&gt;9999,-2,IF(VLOOKUP($A464,Sheet1!$B$3:$AH$1266,Sheet1!M$1+(Sheet1!$A$1-1)*10,FALSE)&gt;999,-1,0)))))))</f>
        <v>12800</v>
      </c>
      <c r="AD464" s="385">
        <f>IF(ISNA(VLOOKUP($A464,Sheet1!$B$3:$AH$1266,Sheet1!N$1+(Sheet1!$A$1-1)*10,FALSE))=TRUE,"---",IF(VLOOKUP($A464,Sheet1!$B$3:$AH$1266,Sheet1!N$1+(Sheet1!$A$1-1)*10,FALSE)="---","---", (ROUND(VLOOKUP($A464,Sheet1!$B$3:$AH$1266,Sheet1!N$1+(Sheet1!$A$1-1)*10,FALSE),IF(VLOOKUP($A464,Sheet1!$B$3:$AH$1266,Sheet1!N$1+(Sheet1!$A$1-1)*10,FALSE)&gt;99999,-3,IF(VLOOKUP($A464,Sheet1!$B$3:$AH$1266,Sheet1!N$1+(Sheet1!$A$1-1)*10,FALSE)&gt;9999,-2,IF(VLOOKUP($A464,Sheet1!$B$3:$AH$1266,Sheet1!N$1+(Sheet1!$A$1-1)*10,FALSE)&gt;999,-1,0)))))))</f>
        <v>15700</v>
      </c>
    </row>
    <row r="465" spans="1:30" ht="25.5" customHeight="1" x14ac:dyDescent="0.25">
      <c r="A465" s="304"/>
      <c r="B465" s="346"/>
      <c r="C465" s="304"/>
      <c r="D465" s="304"/>
      <c r="E465" s="305" t="e">
        <v>#N/A</v>
      </c>
      <c r="F465" s="346"/>
      <c r="G465" s="352"/>
      <c r="H465" s="348"/>
      <c r="I465" s="119">
        <v>20377</v>
      </c>
      <c r="J465" s="137" t="s">
        <v>4405</v>
      </c>
      <c r="K465" s="118" t="s">
        <v>17</v>
      </c>
      <c r="L465" s="122">
        <v>6240</v>
      </c>
      <c r="M465" s="123">
        <v>303</v>
      </c>
      <c r="N465" s="118" t="s">
        <v>718</v>
      </c>
      <c r="O465" s="71" t="s">
        <v>4405</v>
      </c>
      <c r="P465" s="71" t="s">
        <v>4405</v>
      </c>
      <c r="Q465" s="71" t="s">
        <v>4405</v>
      </c>
      <c r="R465" s="73" t="s">
        <v>4405</v>
      </c>
      <c r="S465" s="357" t="e">
        <v>#N/A</v>
      </c>
      <c r="T465" s="357" t="str">
        <f>IF(ISNA(VLOOKUP(A465,Sheet1!B$3:C$1266,2,FALSE)=TRUE),"ND",VLOOKUP(A465,Sheet1!B$3:C$1266,2,FALSE))</f>
        <v>ND</v>
      </c>
      <c r="U465" s="385" t="str">
        <f>IF(ISNA(VLOOKUP($A465,Sheet1!$B$3:$AH$1266,Sheet1!E$1+(Sheet1!$A$1-1)*10,FALSE))=TRUE,"---",IF(VLOOKUP($A465,Sheet1!$B$3:$AH$1266,Sheet1!E$1+(Sheet1!$A$1-1)*10,FALSE)="---","---", (ROUND(VLOOKUP($A465,Sheet1!$B$3:$AH$1266,Sheet1!E$1+(Sheet1!$A$1-1)*10,FALSE),IF(VLOOKUP($A465,Sheet1!$B$3:$AH$1266,Sheet1!E$1+(Sheet1!$A$1-1)*10,FALSE)&gt;99999,-3,IF(VLOOKUP($A465,Sheet1!$B$3:$AH$1266,Sheet1!E$1+(Sheet1!$A$1-1)*10,FALSE)&gt;9999,-2,IF(VLOOKUP($A465,Sheet1!$B$3:$AH$1266,Sheet1!E$1+(Sheet1!$A$1-1)*10,FALSE)&gt;999,-1,0)))))))</f>
        <v>---</v>
      </c>
      <c r="V465" s="385" t="str">
        <f>IF(ISNA(VLOOKUP($A465,Sheet1!$B$3:$AH$1266,Sheet1!F$1+(Sheet1!$A$1-1)*10,FALSE))=TRUE,"---",IF(VLOOKUP($A465,Sheet1!$B$3:$AH$1266,Sheet1!F$1+(Sheet1!$A$1-1)*10,FALSE)="---","---", (ROUND(VLOOKUP($A465,Sheet1!$B$3:$AH$1266,Sheet1!F$1+(Sheet1!$A$1-1)*10,FALSE),IF(VLOOKUP($A465,Sheet1!$B$3:$AH$1266,Sheet1!F$1+(Sheet1!$A$1-1)*10,FALSE)&gt;99999,-3,IF(VLOOKUP($A465,Sheet1!$B$3:$AH$1266,Sheet1!F$1+(Sheet1!$A$1-1)*10,FALSE)&gt;9999,-2,IF(VLOOKUP($A465,Sheet1!$B$3:$AH$1266,Sheet1!F$1+(Sheet1!$A$1-1)*10,FALSE)&gt;999,-1,0)))))))</f>
        <v>---</v>
      </c>
      <c r="W465" s="385" t="str">
        <f>IF(ISNA(VLOOKUP($A465,Sheet1!$B$3:$AH$1266,Sheet1!G$1+(Sheet1!$A$1-1)*10,FALSE))=TRUE,"---",IF(VLOOKUP($A465,Sheet1!$B$3:$AH$1266,Sheet1!G$1+(Sheet1!$A$1-1)*10,FALSE)="---","---", (ROUND(VLOOKUP($A465,Sheet1!$B$3:$AH$1266,Sheet1!G$1+(Sheet1!$A$1-1)*10,FALSE),IF(VLOOKUP($A465,Sheet1!$B$3:$AH$1266,Sheet1!G$1+(Sheet1!$A$1-1)*10,FALSE)&gt;99999,-3,IF(VLOOKUP($A465,Sheet1!$B$3:$AH$1266,Sheet1!G$1+(Sheet1!$A$1-1)*10,FALSE)&gt;9999,-2,IF(VLOOKUP($A465,Sheet1!$B$3:$AH$1266,Sheet1!G$1+(Sheet1!$A$1-1)*10,FALSE)&gt;999,-1,0)))))))</f>
        <v>---</v>
      </c>
      <c r="X465" s="385" t="str">
        <f>IF(ISNA(VLOOKUP($A465,Sheet1!$B$3:$AH$1266,Sheet1!H$1+(Sheet1!$A$1-1)*10,FALSE))=TRUE,"---",IF(VLOOKUP($A465,Sheet1!$B$3:$AH$1266,Sheet1!H$1+(Sheet1!$A$1-1)*10,FALSE)="---","---", (ROUND(VLOOKUP($A465,Sheet1!$B$3:$AH$1266,Sheet1!H$1+(Sheet1!$A$1-1)*10,FALSE),IF(VLOOKUP($A465,Sheet1!$B$3:$AH$1266,Sheet1!H$1+(Sheet1!$A$1-1)*10,FALSE)&gt;99999,-3,IF(VLOOKUP($A465,Sheet1!$B$3:$AH$1266,Sheet1!H$1+(Sheet1!$A$1-1)*10,FALSE)&gt;9999,-2,IF(VLOOKUP($A465,Sheet1!$B$3:$AH$1266,Sheet1!H$1+(Sheet1!$A$1-1)*10,FALSE)&gt;999,-1,0)))))))</f>
        <v>---</v>
      </c>
      <c r="Y465" s="385" t="str">
        <f>IF(ISNA(VLOOKUP($A465,Sheet1!$B$3:$AH$1266,Sheet1!I$1+(Sheet1!$A$1-1)*10,FALSE))=TRUE,"---",IF(VLOOKUP($A465,Sheet1!$B$3:$AH$1266,Sheet1!I$1+(Sheet1!$A$1-1)*10,FALSE)="---","---", (ROUND(VLOOKUP($A465,Sheet1!$B$3:$AH$1266,Sheet1!I$1+(Sheet1!$A$1-1)*10,FALSE),IF(VLOOKUP($A465,Sheet1!$B$3:$AH$1266,Sheet1!I$1+(Sheet1!$A$1-1)*10,FALSE)&gt;99999,-3,IF(VLOOKUP($A465,Sheet1!$B$3:$AH$1266,Sheet1!I$1+(Sheet1!$A$1-1)*10,FALSE)&gt;9999,-2,IF(VLOOKUP($A465,Sheet1!$B$3:$AH$1266,Sheet1!I$1+(Sheet1!$A$1-1)*10,FALSE)&gt;999,-1,0)))))))</f>
        <v>---</v>
      </c>
      <c r="Z465" s="385" t="str">
        <f>IF(ISNA(VLOOKUP($A465,Sheet1!$B$3:$AH$1266,Sheet1!J$1+(Sheet1!$A$1-1)*10,FALSE))=TRUE,"---",IF(VLOOKUP($A465,Sheet1!$B$3:$AH$1266,Sheet1!J$1+(Sheet1!$A$1-1)*10,FALSE)="---","---", (ROUND(VLOOKUP($A465,Sheet1!$B$3:$AH$1266,Sheet1!J$1+(Sheet1!$A$1-1)*10,FALSE),IF(VLOOKUP($A465,Sheet1!$B$3:$AH$1266,Sheet1!J$1+(Sheet1!$A$1-1)*10,FALSE)&gt;99999,-3,IF(VLOOKUP($A465,Sheet1!$B$3:$AH$1266,Sheet1!J$1+(Sheet1!$A$1-1)*10,FALSE)&gt;9999,-2,IF(VLOOKUP($A465,Sheet1!$B$3:$AH$1266,Sheet1!J$1+(Sheet1!$A$1-1)*10,FALSE)&gt;999,-1,0)))))))</f>
        <v>---</v>
      </c>
      <c r="AA465" s="385" t="str">
        <f>IF(ISNA(VLOOKUP($A465,Sheet1!$B$3:$AH$1266,Sheet1!K$1+(Sheet1!$A$1-1)*10,FALSE))=TRUE,"---",IF(VLOOKUP($A465,Sheet1!$B$3:$AH$1266,Sheet1!K$1+(Sheet1!$A$1-1)*10,FALSE)="---","---", (ROUND(VLOOKUP($A465,Sheet1!$B$3:$AH$1266,Sheet1!K$1+(Sheet1!$A$1-1)*10,FALSE),IF(VLOOKUP($A465,Sheet1!$B$3:$AH$1266,Sheet1!K$1+(Sheet1!$A$1-1)*10,FALSE)&gt;99999,-3,IF(VLOOKUP($A465,Sheet1!$B$3:$AH$1266,Sheet1!K$1+(Sheet1!$A$1-1)*10,FALSE)&gt;9999,-2,IF(VLOOKUP($A465,Sheet1!$B$3:$AH$1266,Sheet1!K$1+(Sheet1!$A$1-1)*10,FALSE)&gt;999,-1,0)))))))</f>
        <v>---</v>
      </c>
      <c r="AB465" s="385" t="str">
        <f>IF(ISNA(VLOOKUP($A465,Sheet1!$B$3:$AH$1266,Sheet1!L$1+(Sheet1!$A$1-1)*10,FALSE))=TRUE,"---",IF(VLOOKUP($A465,Sheet1!$B$3:$AH$1266,Sheet1!L$1+(Sheet1!$A$1-1)*10,FALSE)="---","---", (ROUND(VLOOKUP($A465,Sheet1!$B$3:$AH$1266,Sheet1!L$1+(Sheet1!$A$1-1)*10,FALSE),IF(VLOOKUP($A465,Sheet1!$B$3:$AH$1266,Sheet1!L$1+(Sheet1!$A$1-1)*10,FALSE)&gt;99999,-3,IF(VLOOKUP($A465,Sheet1!$B$3:$AH$1266,Sheet1!L$1+(Sheet1!$A$1-1)*10,FALSE)&gt;9999,-2,IF(VLOOKUP($A465,Sheet1!$B$3:$AH$1266,Sheet1!L$1+(Sheet1!$A$1-1)*10,FALSE)&gt;999,-1,0)))))))</f>
        <v>---</v>
      </c>
      <c r="AC465" s="385" t="str">
        <f>IF(ISNA(VLOOKUP($A465,Sheet1!$B$3:$AH$1266,Sheet1!M$1+(Sheet1!$A$1-1)*10,FALSE))=TRUE,"---",IF(VLOOKUP($A465,Sheet1!$B$3:$AH$1266,Sheet1!M$1+(Sheet1!$A$1-1)*10,FALSE)="---","---", (ROUND(VLOOKUP($A465,Sheet1!$B$3:$AH$1266,Sheet1!M$1+(Sheet1!$A$1-1)*10,FALSE),IF(VLOOKUP($A465,Sheet1!$B$3:$AH$1266,Sheet1!M$1+(Sheet1!$A$1-1)*10,FALSE)&gt;99999,-3,IF(VLOOKUP($A465,Sheet1!$B$3:$AH$1266,Sheet1!M$1+(Sheet1!$A$1-1)*10,FALSE)&gt;9999,-2,IF(VLOOKUP($A465,Sheet1!$B$3:$AH$1266,Sheet1!M$1+(Sheet1!$A$1-1)*10,FALSE)&gt;999,-1,0)))))))</f>
        <v>---</v>
      </c>
      <c r="AD465" s="385" t="str">
        <f>IF(ISNA(VLOOKUP($A465,Sheet1!$B$3:$AH$1266,Sheet1!N$1+(Sheet1!$A$1-1)*10,FALSE))=TRUE,"---",IF(VLOOKUP($A465,Sheet1!$B$3:$AH$1266,Sheet1!N$1+(Sheet1!$A$1-1)*10,FALSE)="---","---", (ROUND(VLOOKUP($A465,Sheet1!$B$3:$AH$1266,Sheet1!N$1+(Sheet1!$A$1-1)*10,FALSE),IF(VLOOKUP($A465,Sheet1!$B$3:$AH$1266,Sheet1!N$1+(Sheet1!$A$1-1)*10,FALSE)&gt;99999,-3,IF(VLOOKUP($A465,Sheet1!$B$3:$AH$1266,Sheet1!N$1+(Sheet1!$A$1-1)*10,FALSE)&gt;9999,-2,IF(VLOOKUP($A465,Sheet1!$B$3:$AH$1266,Sheet1!N$1+(Sheet1!$A$1-1)*10,FALSE)&gt;999,-1,0)))))))</f>
        <v>---</v>
      </c>
    </row>
    <row r="466" spans="1:30" ht="25.5" customHeight="1" x14ac:dyDescent="0.25">
      <c r="A466" s="125" t="s">
        <v>725</v>
      </c>
      <c r="B466" s="126" t="s">
        <v>726</v>
      </c>
      <c r="C466" s="125">
        <v>420832</v>
      </c>
      <c r="D466" s="125">
        <v>741554</v>
      </c>
      <c r="E466" s="70" t="s">
        <v>3061</v>
      </c>
      <c r="F466" s="52" t="s">
        <v>4489</v>
      </c>
      <c r="G466" s="127" t="s">
        <v>31</v>
      </c>
      <c r="H466" s="128">
        <v>1.95</v>
      </c>
      <c r="I466" s="112">
        <v>40783</v>
      </c>
      <c r="J466" s="113">
        <v>5.89</v>
      </c>
      <c r="K466" s="114" t="s">
        <v>4405</v>
      </c>
      <c r="L466" s="115">
        <v>487</v>
      </c>
      <c r="M466" s="116">
        <v>250</v>
      </c>
      <c r="N466" s="127" t="s">
        <v>80</v>
      </c>
      <c r="O466" s="68">
        <f t="shared" si="14"/>
        <v>6.0928465859538399</v>
      </c>
      <c r="P466" s="68">
        <f>IF(O466&lt;&gt;"",VLOOKUP($A466,Sheet4!$A$2:$O$1309,14,FALSE)*100,"")</f>
        <v>1.2966743400683489</v>
      </c>
      <c r="Q466" s="68">
        <f>IF(P466&lt;&gt;"",VLOOKUP($A466,Sheet4!$A$2:$O$1309,15,FALSE)*100,"")</f>
        <v>12.000592523546294</v>
      </c>
      <c r="R466" s="74">
        <f t="shared" si="15"/>
        <v>15</v>
      </c>
      <c r="S466" s="64" t="s">
        <v>4362</v>
      </c>
      <c r="T466" s="64" t="str">
        <f>IF(ISNA(VLOOKUP(A466,Sheet1!B$3:C$1266,2,FALSE)=TRUE),"NC",VLOOKUP(A466,Sheet1!B$3:C$1266,2,FALSE))</f>
        <v>Rural10</v>
      </c>
      <c r="U466" s="65">
        <f>IF(ISNA(VLOOKUP($A466,Sheet1!$B$3:$AH$1266,Sheet1!E$1+(Sheet1!$A$1-1)*10,FALSE))=TRUE,"---",IF(VLOOKUP($A466,Sheet1!$B$3:$AH$1266,Sheet1!E$1+(Sheet1!$A$1-1)*10,FALSE)="---","---", (ROUND(VLOOKUP($A466,Sheet1!$B$3:$AH$1266,Sheet1!E$1+(Sheet1!$A$1-1)*10,FALSE),IF(VLOOKUP($A466,Sheet1!$B$3:$AH$1266,Sheet1!E$1+(Sheet1!$A$1-1)*10,FALSE)&gt;99999,-3,IF(VLOOKUP($A466,Sheet1!$B$3:$AH$1266,Sheet1!E$1+(Sheet1!$A$1-1)*10,FALSE)&gt;9999,-2,IF(VLOOKUP($A466,Sheet1!$B$3:$AH$1266,Sheet1!E$1+(Sheet1!$A$1-1)*10,FALSE)&gt;999,-1,0)))))))</f>
        <v>78</v>
      </c>
      <c r="V466" s="65">
        <f>IF(ISNA(VLOOKUP($A466,Sheet1!$B$3:$AH$1266,Sheet1!F$1+(Sheet1!$A$1-1)*10,FALSE))=TRUE,"---",IF(VLOOKUP($A466,Sheet1!$B$3:$AH$1266,Sheet1!F$1+(Sheet1!$A$1-1)*10,FALSE)="---","---", (ROUND(VLOOKUP($A466,Sheet1!$B$3:$AH$1266,Sheet1!F$1+(Sheet1!$A$1-1)*10,FALSE),IF(VLOOKUP($A466,Sheet1!$B$3:$AH$1266,Sheet1!F$1+(Sheet1!$A$1-1)*10,FALSE)&gt;99999,-3,IF(VLOOKUP($A466,Sheet1!$B$3:$AH$1266,Sheet1!F$1+(Sheet1!$A$1-1)*10,FALSE)&gt;9999,-2,IF(VLOOKUP($A466,Sheet1!$B$3:$AH$1266,Sheet1!F$1+(Sheet1!$A$1-1)*10,FALSE)&gt;999,-1,0)))))))</f>
        <v>102</v>
      </c>
      <c r="W466" s="65">
        <f>IF(ISNA(VLOOKUP($A466,Sheet1!$B$3:$AH$1266,Sheet1!G$1+(Sheet1!$A$1-1)*10,FALSE))=TRUE,"---",IF(VLOOKUP($A466,Sheet1!$B$3:$AH$1266,Sheet1!G$1+(Sheet1!$A$1-1)*10,FALSE)="---","---", (ROUND(VLOOKUP($A466,Sheet1!$B$3:$AH$1266,Sheet1!G$1+(Sheet1!$A$1-1)*10,FALSE),IF(VLOOKUP($A466,Sheet1!$B$3:$AH$1266,Sheet1!G$1+(Sheet1!$A$1-1)*10,FALSE)&gt;99999,-3,IF(VLOOKUP($A466,Sheet1!$B$3:$AH$1266,Sheet1!G$1+(Sheet1!$A$1-1)*10,FALSE)&gt;9999,-2,IF(VLOOKUP($A466,Sheet1!$B$3:$AH$1266,Sheet1!G$1+(Sheet1!$A$1-1)*10,FALSE)&gt;999,-1,0)))))))</f>
        <v>138</v>
      </c>
      <c r="X466" s="65">
        <f>IF(ISNA(VLOOKUP($A466,Sheet1!$B$3:$AH$1266,Sheet1!H$1+(Sheet1!$A$1-1)*10,FALSE))=TRUE,"---",IF(VLOOKUP($A466,Sheet1!$B$3:$AH$1266,Sheet1!H$1+(Sheet1!$A$1-1)*10,FALSE)="---","---", (ROUND(VLOOKUP($A466,Sheet1!$B$3:$AH$1266,Sheet1!H$1+(Sheet1!$A$1-1)*10,FALSE),IF(VLOOKUP($A466,Sheet1!$B$3:$AH$1266,Sheet1!H$1+(Sheet1!$A$1-1)*10,FALSE)&gt;99999,-3,IF(VLOOKUP($A466,Sheet1!$B$3:$AH$1266,Sheet1!H$1+(Sheet1!$A$1-1)*10,FALSE)&gt;9999,-2,IF(VLOOKUP($A466,Sheet1!$B$3:$AH$1266,Sheet1!H$1+(Sheet1!$A$1-1)*10,FALSE)&gt;999,-1,0)))))))</f>
        <v>264</v>
      </c>
      <c r="Y466" s="65">
        <f>IF(ISNA(VLOOKUP($A466,Sheet1!$B$3:$AH$1266,Sheet1!I$1+(Sheet1!$A$1-1)*10,FALSE))=TRUE,"---",IF(VLOOKUP($A466,Sheet1!$B$3:$AH$1266,Sheet1!I$1+(Sheet1!$A$1-1)*10,FALSE)="---","---", (ROUND(VLOOKUP($A466,Sheet1!$B$3:$AH$1266,Sheet1!I$1+(Sheet1!$A$1-1)*10,FALSE),IF(VLOOKUP($A466,Sheet1!$B$3:$AH$1266,Sheet1!I$1+(Sheet1!$A$1-1)*10,FALSE)&gt;99999,-3,IF(VLOOKUP($A466,Sheet1!$B$3:$AH$1266,Sheet1!I$1+(Sheet1!$A$1-1)*10,FALSE)&gt;9999,-2,IF(VLOOKUP($A466,Sheet1!$B$3:$AH$1266,Sheet1!I$1+(Sheet1!$A$1-1)*10,FALSE)&gt;999,-1,0)))))))</f>
        <v>379</v>
      </c>
      <c r="Z466" s="65">
        <f>IF(ISNA(VLOOKUP($A466,Sheet1!$B$3:$AH$1266,Sheet1!J$1+(Sheet1!$A$1-1)*10,FALSE))=TRUE,"---",IF(VLOOKUP($A466,Sheet1!$B$3:$AH$1266,Sheet1!J$1+(Sheet1!$A$1-1)*10,FALSE)="---","---", (ROUND(VLOOKUP($A466,Sheet1!$B$3:$AH$1266,Sheet1!J$1+(Sheet1!$A$1-1)*10,FALSE),IF(VLOOKUP($A466,Sheet1!$B$3:$AH$1266,Sheet1!J$1+(Sheet1!$A$1-1)*10,FALSE)&gt;99999,-3,IF(VLOOKUP($A466,Sheet1!$B$3:$AH$1266,Sheet1!J$1+(Sheet1!$A$1-1)*10,FALSE)&gt;9999,-2,IF(VLOOKUP($A466,Sheet1!$B$3:$AH$1266,Sheet1!J$1+(Sheet1!$A$1-1)*10,FALSE)&gt;999,-1,0)))))))</f>
        <v>557</v>
      </c>
      <c r="AA466" s="65">
        <f>IF(ISNA(VLOOKUP($A466,Sheet1!$B$3:$AH$1266,Sheet1!K$1+(Sheet1!$A$1-1)*10,FALSE))=TRUE,"---",IF(VLOOKUP($A466,Sheet1!$B$3:$AH$1266,Sheet1!K$1+(Sheet1!$A$1-1)*10,FALSE)="---","---", (ROUND(VLOOKUP($A466,Sheet1!$B$3:$AH$1266,Sheet1!K$1+(Sheet1!$A$1-1)*10,FALSE),IF(VLOOKUP($A466,Sheet1!$B$3:$AH$1266,Sheet1!K$1+(Sheet1!$A$1-1)*10,FALSE)&gt;99999,-3,IF(VLOOKUP($A466,Sheet1!$B$3:$AH$1266,Sheet1!K$1+(Sheet1!$A$1-1)*10,FALSE)&gt;9999,-2,IF(VLOOKUP($A466,Sheet1!$B$3:$AH$1266,Sheet1!K$1+(Sheet1!$A$1-1)*10,FALSE)&gt;999,-1,0)))))))</f>
        <v>715</v>
      </c>
      <c r="AB466" s="65">
        <f>IF(ISNA(VLOOKUP($A466,Sheet1!$B$3:$AH$1266,Sheet1!L$1+(Sheet1!$A$1-1)*10,FALSE))=TRUE,"---",IF(VLOOKUP($A466,Sheet1!$B$3:$AH$1266,Sheet1!L$1+(Sheet1!$A$1-1)*10,FALSE)="---","---", (ROUND(VLOOKUP($A466,Sheet1!$B$3:$AH$1266,Sheet1!L$1+(Sheet1!$A$1-1)*10,FALSE),IF(VLOOKUP($A466,Sheet1!$B$3:$AH$1266,Sheet1!L$1+(Sheet1!$A$1-1)*10,FALSE)&gt;99999,-3,IF(VLOOKUP($A466,Sheet1!$B$3:$AH$1266,Sheet1!L$1+(Sheet1!$A$1-1)*10,FALSE)&gt;9999,-2,IF(VLOOKUP($A466,Sheet1!$B$3:$AH$1266,Sheet1!L$1+(Sheet1!$A$1-1)*10,FALSE)&gt;999,-1,0)))))))</f>
        <v>897</v>
      </c>
      <c r="AC466" s="65">
        <f>IF(ISNA(VLOOKUP($A466,Sheet1!$B$3:$AH$1266,Sheet1!M$1+(Sheet1!$A$1-1)*10,FALSE))=TRUE,"---",IF(VLOOKUP($A466,Sheet1!$B$3:$AH$1266,Sheet1!M$1+(Sheet1!$A$1-1)*10,FALSE)="---","---", (ROUND(VLOOKUP($A466,Sheet1!$B$3:$AH$1266,Sheet1!M$1+(Sheet1!$A$1-1)*10,FALSE),IF(VLOOKUP($A466,Sheet1!$B$3:$AH$1266,Sheet1!M$1+(Sheet1!$A$1-1)*10,FALSE)&gt;99999,-3,IF(VLOOKUP($A466,Sheet1!$B$3:$AH$1266,Sheet1!M$1+(Sheet1!$A$1-1)*10,FALSE)&gt;9999,-2,IF(VLOOKUP($A466,Sheet1!$B$3:$AH$1266,Sheet1!M$1+(Sheet1!$A$1-1)*10,FALSE)&gt;999,-1,0)))))))</f>
        <v>1100</v>
      </c>
      <c r="AD466" s="65">
        <f>IF(ISNA(VLOOKUP($A466,Sheet1!$B$3:$AH$1266,Sheet1!N$1+(Sheet1!$A$1-1)*10,FALSE))=TRUE,"---",IF(VLOOKUP($A466,Sheet1!$B$3:$AH$1266,Sheet1!N$1+(Sheet1!$A$1-1)*10,FALSE)="---","---", (ROUND(VLOOKUP($A466,Sheet1!$B$3:$AH$1266,Sheet1!N$1+(Sheet1!$A$1-1)*10,FALSE),IF(VLOOKUP($A466,Sheet1!$B$3:$AH$1266,Sheet1!N$1+(Sheet1!$A$1-1)*10,FALSE)&gt;99999,-3,IF(VLOOKUP($A466,Sheet1!$B$3:$AH$1266,Sheet1!N$1+(Sheet1!$A$1-1)*10,FALSE)&gt;9999,-2,IF(VLOOKUP($A466,Sheet1!$B$3:$AH$1266,Sheet1!N$1+(Sheet1!$A$1-1)*10,FALSE)&gt;999,-1,0)))))))</f>
        <v>1430</v>
      </c>
    </row>
    <row r="467" spans="1:30" ht="25.5" customHeight="1" x14ac:dyDescent="0.25">
      <c r="A467" s="133" t="s">
        <v>727</v>
      </c>
      <c r="B467" s="141" t="s">
        <v>728</v>
      </c>
      <c r="C467" s="133">
        <v>420620</v>
      </c>
      <c r="D467" s="133">
        <v>741724</v>
      </c>
      <c r="E467" s="67" t="s">
        <v>3045</v>
      </c>
      <c r="F467" s="135" t="s">
        <v>4405</v>
      </c>
      <c r="G467" s="118" t="s">
        <v>160</v>
      </c>
      <c r="H467" s="136">
        <v>17.5</v>
      </c>
      <c r="I467" s="119">
        <v>18717</v>
      </c>
      <c r="J467" s="137" t="s">
        <v>4405</v>
      </c>
      <c r="K467" s="118" t="s">
        <v>17</v>
      </c>
      <c r="L467" s="122">
        <v>8540</v>
      </c>
      <c r="M467" s="123">
        <v>488</v>
      </c>
      <c r="N467" s="118" t="s">
        <v>160</v>
      </c>
      <c r="O467" s="71">
        <f t="shared" si="14"/>
        <v>0.34612025114588119</v>
      </c>
      <c r="P467" s="71">
        <f>IF(O467&lt;&gt;"",VLOOKUP($A467,Sheet4!$A$2:$O$1309,14,FALSE)*100,"")</f>
        <v>0.9444358438429612</v>
      </c>
      <c r="Q467" s="71">
        <f>IF(P467&lt;&gt;"",VLOOKUP($A467,Sheet4!$A$2:$O$1309,15,FALSE)*100,"")</f>
        <v>8.8758437970493098</v>
      </c>
      <c r="R467" s="73" t="str">
        <f t="shared" si="15"/>
        <v>&gt;200,  &lt;500</v>
      </c>
      <c r="S467" s="63" t="s">
        <v>4362</v>
      </c>
      <c r="T467" s="63" t="str">
        <f>IF(ISNA(VLOOKUP(A467,Sheet1!B$3:C$1266,2,FALSE)=TRUE),"NC",VLOOKUP(A467,Sheet1!B$3:C$1266,2,FALSE))</f>
        <v>Rural</v>
      </c>
      <c r="U467" s="66">
        <f>IF(ISNA(VLOOKUP($A467,Sheet1!$B$3:$AH$1266,Sheet1!E$1+(Sheet1!$A$1-1)*10,FALSE))=TRUE,"---",IF(VLOOKUP($A467,Sheet1!$B$3:$AH$1266,Sheet1!E$1+(Sheet1!$A$1-1)*10,FALSE)="---","---", (ROUND(VLOOKUP($A467,Sheet1!$B$3:$AH$1266,Sheet1!E$1+(Sheet1!$A$1-1)*10,FALSE),IF(VLOOKUP($A467,Sheet1!$B$3:$AH$1266,Sheet1!E$1+(Sheet1!$A$1-1)*10,FALSE)&gt;99999,-3,IF(VLOOKUP($A467,Sheet1!$B$3:$AH$1266,Sheet1!E$1+(Sheet1!$A$1-1)*10,FALSE)&gt;9999,-2,IF(VLOOKUP($A467,Sheet1!$B$3:$AH$1266,Sheet1!E$1+(Sheet1!$A$1-1)*10,FALSE)&gt;999,-1,0)))))))</f>
        <v>735</v>
      </c>
      <c r="V467" s="66">
        <f>IF(ISNA(VLOOKUP($A467,Sheet1!$B$3:$AH$1266,Sheet1!F$1+(Sheet1!$A$1-1)*10,FALSE))=TRUE,"---",IF(VLOOKUP($A467,Sheet1!$B$3:$AH$1266,Sheet1!F$1+(Sheet1!$A$1-1)*10,FALSE)="---","---", (ROUND(VLOOKUP($A467,Sheet1!$B$3:$AH$1266,Sheet1!F$1+(Sheet1!$A$1-1)*10,FALSE),IF(VLOOKUP($A467,Sheet1!$B$3:$AH$1266,Sheet1!F$1+(Sheet1!$A$1-1)*10,FALSE)&gt;99999,-3,IF(VLOOKUP($A467,Sheet1!$B$3:$AH$1266,Sheet1!F$1+(Sheet1!$A$1-1)*10,FALSE)&gt;9999,-2,IF(VLOOKUP($A467,Sheet1!$B$3:$AH$1266,Sheet1!F$1+(Sheet1!$A$1-1)*10,FALSE)&gt;999,-1,0)))))))</f>
        <v>938</v>
      </c>
      <c r="W467" s="66">
        <f>IF(ISNA(VLOOKUP($A467,Sheet1!$B$3:$AH$1266,Sheet1!G$1+(Sheet1!$A$1-1)*10,FALSE))=TRUE,"---",IF(VLOOKUP($A467,Sheet1!$B$3:$AH$1266,Sheet1!G$1+(Sheet1!$A$1-1)*10,FALSE)="---","---", (ROUND(VLOOKUP($A467,Sheet1!$B$3:$AH$1266,Sheet1!G$1+(Sheet1!$A$1-1)*10,FALSE),IF(VLOOKUP($A467,Sheet1!$B$3:$AH$1266,Sheet1!G$1+(Sheet1!$A$1-1)*10,FALSE)&gt;99999,-3,IF(VLOOKUP($A467,Sheet1!$B$3:$AH$1266,Sheet1!G$1+(Sheet1!$A$1-1)*10,FALSE)&gt;9999,-2,IF(VLOOKUP($A467,Sheet1!$B$3:$AH$1266,Sheet1!G$1+(Sheet1!$A$1-1)*10,FALSE)&gt;999,-1,0)))))))</f>
        <v>1240</v>
      </c>
      <c r="X467" s="66">
        <f>IF(ISNA(VLOOKUP($A467,Sheet1!$B$3:$AH$1266,Sheet1!H$1+(Sheet1!$A$1-1)*10,FALSE))=TRUE,"---",IF(VLOOKUP($A467,Sheet1!$B$3:$AH$1266,Sheet1!H$1+(Sheet1!$A$1-1)*10,FALSE)="---","---", (ROUND(VLOOKUP($A467,Sheet1!$B$3:$AH$1266,Sheet1!H$1+(Sheet1!$A$1-1)*10,FALSE),IF(VLOOKUP($A467,Sheet1!$B$3:$AH$1266,Sheet1!H$1+(Sheet1!$A$1-1)*10,FALSE)&gt;99999,-3,IF(VLOOKUP($A467,Sheet1!$B$3:$AH$1266,Sheet1!H$1+(Sheet1!$A$1-1)*10,FALSE)&gt;9999,-2,IF(VLOOKUP($A467,Sheet1!$B$3:$AH$1266,Sheet1!H$1+(Sheet1!$A$1-1)*10,FALSE)&gt;999,-1,0)))))))</f>
        <v>2170</v>
      </c>
      <c r="Y467" s="66">
        <f>IF(ISNA(VLOOKUP($A467,Sheet1!$B$3:$AH$1266,Sheet1!I$1+(Sheet1!$A$1-1)*10,FALSE))=TRUE,"---",IF(VLOOKUP($A467,Sheet1!$B$3:$AH$1266,Sheet1!I$1+(Sheet1!$A$1-1)*10,FALSE)="---","---", (ROUND(VLOOKUP($A467,Sheet1!$B$3:$AH$1266,Sheet1!I$1+(Sheet1!$A$1-1)*10,FALSE),IF(VLOOKUP($A467,Sheet1!$B$3:$AH$1266,Sheet1!I$1+(Sheet1!$A$1-1)*10,FALSE)&gt;99999,-3,IF(VLOOKUP($A467,Sheet1!$B$3:$AH$1266,Sheet1!I$1+(Sheet1!$A$1-1)*10,FALSE)&gt;9999,-2,IF(VLOOKUP($A467,Sheet1!$B$3:$AH$1266,Sheet1!I$1+(Sheet1!$A$1-1)*10,FALSE)&gt;999,-1,0)))))))</f>
        <v>2960</v>
      </c>
      <c r="Z467" s="66">
        <f>IF(ISNA(VLOOKUP($A467,Sheet1!$B$3:$AH$1266,Sheet1!J$1+(Sheet1!$A$1-1)*10,FALSE))=TRUE,"---",IF(VLOOKUP($A467,Sheet1!$B$3:$AH$1266,Sheet1!J$1+(Sheet1!$A$1-1)*10,FALSE)="---","---", (ROUND(VLOOKUP($A467,Sheet1!$B$3:$AH$1266,Sheet1!J$1+(Sheet1!$A$1-1)*10,FALSE),IF(VLOOKUP($A467,Sheet1!$B$3:$AH$1266,Sheet1!J$1+(Sheet1!$A$1-1)*10,FALSE)&gt;99999,-3,IF(VLOOKUP($A467,Sheet1!$B$3:$AH$1266,Sheet1!J$1+(Sheet1!$A$1-1)*10,FALSE)&gt;9999,-2,IF(VLOOKUP($A467,Sheet1!$B$3:$AH$1266,Sheet1!J$1+(Sheet1!$A$1-1)*10,FALSE)&gt;999,-1,0)))))))</f>
        <v>4150</v>
      </c>
      <c r="AA467" s="66">
        <f>IF(ISNA(VLOOKUP($A467,Sheet1!$B$3:$AH$1266,Sheet1!K$1+(Sheet1!$A$1-1)*10,FALSE))=TRUE,"---",IF(VLOOKUP($A467,Sheet1!$B$3:$AH$1266,Sheet1!K$1+(Sheet1!$A$1-1)*10,FALSE)="---","---", (ROUND(VLOOKUP($A467,Sheet1!$B$3:$AH$1266,Sheet1!K$1+(Sheet1!$A$1-1)*10,FALSE),IF(VLOOKUP($A467,Sheet1!$B$3:$AH$1266,Sheet1!K$1+(Sheet1!$A$1-1)*10,FALSE)&gt;99999,-3,IF(VLOOKUP($A467,Sheet1!$B$3:$AH$1266,Sheet1!K$1+(Sheet1!$A$1-1)*10,FALSE)&gt;9999,-2,IF(VLOOKUP($A467,Sheet1!$B$3:$AH$1266,Sheet1!K$1+(Sheet1!$A$1-1)*10,FALSE)&gt;999,-1,0)))))))</f>
        <v>5170</v>
      </c>
      <c r="AB467" s="66">
        <f>IF(ISNA(VLOOKUP($A467,Sheet1!$B$3:$AH$1266,Sheet1!L$1+(Sheet1!$A$1-1)*10,FALSE))=TRUE,"---",IF(VLOOKUP($A467,Sheet1!$B$3:$AH$1266,Sheet1!L$1+(Sheet1!$A$1-1)*10,FALSE)="---","---", (ROUND(VLOOKUP($A467,Sheet1!$B$3:$AH$1266,Sheet1!L$1+(Sheet1!$A$1-1)*10,FALSE),IF(VLOOKUP($A467,Sheet1!$B$3:$AH$1266,Sheet1!L$1+(Sheet1!$A$1-1)*10,FALSE)&gt;99999,-3,IF(VLOOKUP($A467,Sheet1!$B$3:$AH$1266,Sheet1!L$1+(Sheet1!$A$1-1)*10,FALSE)&gt;9999,-2,IF(VLOOKUP($A467,Sheet1!$B$3:$AH$1266,Sheet1!L$1+(Sheet1!$A$1-1)*10,FALSE)&gt;999,-1,0)))))))</f>
        <v>6320</v>
      </c>
      <c r="AC467" s="66">
        <f>IF(ISNA(VLOOKUP($A467,Sheet1!$B$3:$AH$1266,Sheet1!M$1+(Sheet1!$A$1-1)*10,FALSE))=TRUE,"---",IF(VLOOKUP($A467,Sheet1!$B$3:$AH$1266,Sheet1!M$1+(Sheet1!$A$1-1)*10,FALSE)="---","---", (ROUND(VLOOKUP($A467,Sheet1!$B$3:$AH$1266,Sheet1!M$1+(Sheet1!$A$1-1)*10,FALSE),IF(VLOOKUP($A467,Sheet1!$B$3:$AH$1266,Sheet1!M$1+(Sheet1!$A$1-1)*10,FALSE)&gt;99999,-3,IF(VLOOKUP($A467,Sheet1!$B$3:$AH$1266,Sheet1!M$1+(Sheet1!$A$1-1)*10,FALSE)&gt;9999,-2,IF(VLOOKUP($A467,Sheet1!$B$3:$AH$1266,Sheet1!M$1+(Sheet1!$A$1-1)*10,FALSE)&gt;999,-1,0)))))))</f>
        <v>7600</v>
      </c>
      <c r="AD467" s="66">
        <f>IF(ISNA(VLOOKUP($A467,Sheet1!$B$3:$AH$1266,Sheet1!N$1+(Sheet1!$A$1-1)*10,FALSE))=TRUE,"---",IF(VLOOKUP($A467,Sheet1!$B$3:$AH$1266,Sheet1!N$1+(Sheet1!$A$1-1)*10,FALSE)="---","---", (ROUND(VLOOKUP($A467,Sheet1!$B$3:$AH$1266,Sheet1!N$1+(Sheet1!$A$1-1)*10,FALSE),IF(VLOOKUP($A467,Sheet1!$B$3:$AH$1266,Sheet1!N$1+(Sheet1!$A$1-1)*10,FALSE)&gt;99999,-3,IF(VLOOKUP($A467,Sheet1!$B$3:$AH$1266,Sheet1!N$1+(Sheet1!$A$1-1)*10,FALSE)&gt;9999,-2,IF(VLOOKUP($A467,Sheet1!$B$3:$AH$1266,Sheet1!N$1+(Sheet1!$A$1-1)*10,FALSE)&gt;999,-1,0)))))))</f>
        <v>9540</v>
      </c>
    </row>
    <row r="468" spans="1:30" ht="25.5" customHeight="1" x14ac:dyDescent="0.25">
      <c r="A468" s="125" t="s">
        <v>729</v>
      </c>
      <c r="B468" s="138" t="s">
        <v>730</v>
      </c>
      <c r="C468" s="125">
        <v>420606</v>
      </c>
      <c r="D468" s="125">
        <v>741839</v>
      </c>
      <c r="E468" s="70" t="s">
        <v>3045</v>
      </c>
      <c r="F468" s="139" t="s">
        <v>4405</v>
      </c>
      <c r="G468" s="127" t="s">
        <v>160</v>
      </c>
      <c r="H468" s="128">
        <v>26.9</v>
      </c>
      <c r="I468" s="112">
        <v>31871</v>
      </c>
      <c r="J468" s="140" t="s">
        <v>4405</v>
      </c>
      <c r="K468" s="127" t="s">
        <v>17</v>
      </c>
      <c r="L468" s="115">
        <v>7600</v>
      </c>
      <c r="M468" s="116">
        <v>283</v>
      </c>
      <c r="N468" s="127" t="s">
        <v>145</v>
      </c>
      <c r="O468" s="68">
        <f t="shared" si="14"/>
        <v>7.5569428952471087</v>
      </c>
      <c r="P468" s="68">
        <f>IF(O468&lt;&gt;"",VLOOKUP($A468,Sheet4!$A$2:$O$1309,14,FALSE)*100,"")</f>
        <v>1.2130695273910197</v>
      </c>
      <c r="Q468" s="68">
        <f>IF(P468&lt;&gt;"",VLOOKUP($A468,Sheet4!$A$2:$O$1309,15,FALSE)*100,"")</f>
        <v>11.267763542972153</v>
      </c>
      <c r="R468" s="74">
        <f t="shared" si="15"/>
        <v>15</v>
      </c>
      <c r="S468" s="64" t="s">
        <v>4362</v>
      </c>
      <c r="T468" s="64" t="str">
        <f>IF(ISNA(VLOOKUP(A468,Sheet1!B$3:C$1266,2,FALSE)=TRUE),"NC",VLOOKUP(A468,Sheet1!B$3:C$1266,2,FALSE))</f>
        <v>Rural10*</v>
      </c>
      <c r="U468" s="65">
        <f>IF(ISNA(VLOOKUP($A468,Sheet1!$B$3:$AH$1266,Sheet1!E$1+(Sheet1!$A$1-1)*10,FALSE))=TRUE,"---",IF(VLOOKUP($A468,Sheet1!$B$3:$AH$1266,Sheet1!E$1+(Sheet1!$A$1-1)*10,FALSE)="---","---", (ROUND(VLOOKUP($A468,Sheet1!$B$3:$AH$1266,Sheet1!E$1+(Sheet1!$A$1-1)*10,FALSE),IF(VLOOKUP($A468,Sheet1!$B$3:$AH$1266,Sheet1!E$1+(Sheet1!$A$1-1)*10,FALSE)&gt;99999,-3,IF(VLOOKUP($A468,Sheet1!$B$3:$AH$1266,Sheet1!E$1+(Sheet1!$A$1-1)*10,FALSE)&gt;9999,-2,IF(VLOOKUP($A468,Sheet1!$B$3:$AH$1266,Sheet1!E$1+(Sheet1!$A$1-1)*10,FALSE)&gt;999,-1,0)))))))</f>
        <v>2250</v>
      </c>
      <c r="V468" s="65">
        <f>IF(ISNA(VLOOKUP($A468,Sheet1!$B$3:$AH$1266,Sheet1!F$1+(Sheet1!$A$1-1)*10,FALSE))=TRUE,"---",IF(VLOOKUP($A468,Sheet1!$B$3:$AH$1266,Sheet1!F$1+(Sheet1!$A$1-1)*10,FALSE)="---","---", (ROUND(VLOOKUP($A468,Sheet1!$B$3:$AH$1266,Sheet1!F$1+(Sheet1!$A$1-1)*10,FALSE),IF(VLOOKUP($A468,Sheet1!$B$3:$AH$1266,Sheet1!F$1+(Sheet1!$A$1-1)*10,FALSE)&gt;99999,-3,IF(VLOOKUP($A468,Sheet1!$B$3:$AH$1266,Sheet1!F$1+(Sheet1!$A$1-1)*10,FALSE)&gt;9999,-2,IF(VLOOKUP($A468,Sheet1!$B$3:$AH$1266,Sheet1!F$1+(Sheet1!$A$1-1)*10,FALSE)&gt;999,-1,0)))))))</f>
        <v>2820</v>
      </c>
      <c r="W468" s="65">
        <f>IF(ISNA(VLOOKUP($A468,Sheet1!$B$3:$AH$1266,Sheet1!G$1+(Sheet1!$A$1-1)*10,FALSE))=TRUE,"---",IF(VLOOKUP($A468,Sheet1!$B$3:$AH$1266,Sheet1!G$1+(Sheet1!$A$1-1)*10,FALSE)="---","---", (ROUND(VLOOKUP($A468,Sheet1!$B$3:$AH$1266,Sheet1!G$1+(Sheet1!$A$1-1)*10,FALSE),IF(VLOOKUP($A468,Sheet1!$B$3:$AH$1266,Sheet1!G$1+(Sheet1!$A$1-1)*10,FALSE)&gt;99999,-3,IF(VLOOKUP($A468,Sheet1!$B$3:$AH$1266,Sheet1!G$1+(Sheet1!$A$1-1)*10,FALSE)&gt;9999,-2,IF(VLOOKUP($A468,Sheet1!$B$3:$AH$1266,Sheet1!G$1+(Sheet1!$A$1-1)*10,FALSE)&gt;999,-1,0)))))))</f>
        <v>3550</v>
      </c>
      <c r="X468" s="65">
        <f>IF(ISNA(VLOOKUP($A468,Sheet1!$B$3:$AH$1266,Sheet1!H$1+(Sheet1!$A$1-1)*10,FALSE))=TRUE,"---",IF(VLOOKUP($A468,Sheet1!$B$3:$AH$1266,Sheet1!H$1+(Sheet1!$A$1-1)*10,FALSE)="---","---", (ROUND(VLOOKUP($A468,Sheet1!$B$3:$AH$1266,Sheet1!H$1+(Sheet1!$A$1-1)*10,FALSE),IF(VLOOKUP($A468,Sheet1!$B$3:$AH$1266,Sheet1!H$1+(Sheet1!$A$1-1)*10,FALSE)&gt;99999,-3,IF(VLOOKUP($A468,Sheet1!$B$3:$AH$1266,Sheet1!H$1+(Sheet1!$A$1-1)*10,FALSE)&gt;9999,-2,IF(VLOOKUP($A468,Sheet1!$B$3:$AH$1266,Sheet1!H$1+(Sheet1!$A$1-1)*10,FALSE)&gt;999,-1,0)))))))</f>
        <v>5430</v>
      </c>
      <c r="Y468" s="65">
        <f>IF(ISNA(VLOOKUP($A468,Sheet1!$B$3:$AH$1266,Sheet1!I$1+(Sheet1!$A$1-1)*10,FALSE))=TRUE,"---",IF(VLOOKUP($A468,Sheet1!$B$3:$AH$1266,Sheet1!I$1+(Sheet1!$A$1-1)*10,FALSE)="---","---", (ROUND(VLOOKUP($A468,Sheet1!$B$3:$AH$1266,Sheet1!I$1+(Sheet1!$A$1-1)*10,FALSE),IF(VLOOKUP($A468,Sheet1!$B$3:$AH$1266,Sheet1!I$1+(Sheet1!$A$1-1)*10,FALSE)&gt;99999,-3,IF(VLOOKUP($A468,Sheet1!$B$3:$AH$1266,Sheet1!I$1+(Sheet1!$A$1-1)*10,FALSE)&gt;9999,-2,IF(VLOOKUP($A468,Sheet1!$B$3:$AH$1266,Sheet1!I$1+(Sheet1!$A$1-1)*10,FALSE)&gt;999,-1,0)))))))</f>
        <v>6840</v>
      </c>
      <c r="Z468" s="65">
        <f>IF(ISNA(VLOOKUP($A468,Sheet1!$B$3:$AH$1266,Sheet1!J$1+(Sheet1!$A$1-1)*10,FALSE))=TRUE,"---",IF(VLOOKUP($A468,Sheet1!$B$3:$AH$1266,Sheet1!J$1+(Sheet1!$A$1-1)*10,FALSE)="---","---", (ROUND(VLOOKUP($A468,Sheet1!$B$3:$AH$1266,Sheet1!J$1+(Sheet1!$A$1-1)*10,FALSE),IF(VLOOKUP($A468,Sheet1!$B$3:$AH$1266,Sheet1!J$1+(Sheet1!$A$1-1)*10,FALSE)&gt;99999,-3,IF(VLOOKUP($A468,Sheet1!$B$3:$AH$1266,Sheet1!J$1+(Sheet1!$A$1-1)*10,FALSE)&gt;9999,-2,IF(VLOOKUP($A468,Sheet1!$B$3:$AH$1266,Sheet1!J$1+(Sheet1!$A$1-1)*10,FALSE)&gt;999,-1,0)))))))</f>
        <v>8860</v>
      </c>
      <c r="AA468" s="65">
        <f>IF(ISNA(VLOOKUP($A468,Sheet1!$B$3:$AH$1266,Sheet1!K$1+(Sheet1!$A$1-1)*10,FALSE))=TRUE,"---",IF(VLOOKUP($A468,Sheet1!$B$3:$AH$1266,Sheet1!K$1+(Sheet1!$A$1-1)*10,FALSE)="---","---", (ROUND(VLOOKUP($A468,Sheet1!$B$3:$AH$1266,Sheet1!K$1+(Sheet1!$A$1-1)*10,FALSE),IF(VLOOKUP($A468,Sheet1!$B$3:$AH$1266,Sheet1!K$1+(Sheet1!$A$1-1)*10,FALSE)&gt;99999,-3,IF(VLOOKUP($A468,Sheet1!$B$3:$AH$1266,Sheet1!K$1+(Sheet1!$A$1-1)*10,FALSE)&gt;9999,-2,IF(VLOOKUP($A468,Sheet1!$B$3:$AH$1266,Sheet1!K$1+(Sheet1!$A$1-1)*10,FALSE)&gt;999,-1,0)))))))</f>
        <v>10600</v>
      </c>
      <c r="AB468" s="65">
        <f>IF(ISNA(VLOOKUP($A468,Sheet1!$B$3:$AH$1266,Sheet1!L$1+(Sheet1!$A$1-1)*10,FALSE))=TRUE,"---",IF(VLOOKUP($A468,Sheet1!$B$3:$AH$1266,Sheet1!L$1+(Sheet1!$A$1-1)*10,FALSE)="---","---", (ROUND(VLOOKUP($A468,Sheet1!$B$3:$AH$1266,Sheet1!L$1+(Sheet1!$A$1-1)*10,FALSE),IF(VLOOKUP($A468,Sheet1!$B$3:$AH$1266,Sheet1!L$1+(Sheet1!$A$1-1)*10,FALSE)&gt;99999,-3,IF(VLOOKUP($A468,Sheet1!$B$3:$AH$1266,Sheet1!L$1+(Sheet1!$A$1-1)*10,FALSE)&gt;9999,-2,IF(VLOOKUP($A468,Sheet1!$B$3:$AH$1266,Sheet1!L$1+(Sheet1!$A$1-1)*10,FALSE)&gt;999,-1,0)))))))</f>
        <v>12500</v>
      </c>
      <c r="AC468" s="65">
        <f>IF(ISNA(VLOOKUP($A468,Sheet1!$B$3:$AH$1266,Sheet1!M$1+(Sheet1!$A$1-1)*10,FALSE))=TRUE,"---",IF(VLOOKUP($A468,Sheet1!$B$3:$AH$1266,Sheet1!M$1+(Sheet1!$A$1-1)*10,FALSE)="---","---", (ROUND(VLOOKUP($A468,Sheet1!$B$3:$AH$1266,Sheet1!M$1+(Sheet1!$A$1-1)*10,FALSE),IF(VLOOKUP($A468,Sheet1!$B$3:$AH$1266,Sheet1!M$1+(Sheet1!$A$1-1)*10,FALSE)&gt;99999,-3,IF(VLOOKUP($A468,Sheet1!$B$3:$AH$1266,Sheet1!M$1+(Sheet1!$A$1-1)*10,FALSE)&gt;9999,-2,IF(VLOOKUP($A468,Sheet1!$B$3:$AH$1266,Sheet1!M$1+(Sheet1!$A$1-1)*10,FALSE)&gt;999,-1,0)))))))</f>
        <v>14700</v>
      </c>
      <c r="AD468" s="65">
        <f>IF(ISNA(VLOOKUP($A468,Sheet1!$B$3:$AH$1266,Sheet1!N$1+(Sheet1!$A$1-1)*10,FALSE))=TRUE,"---",IF(VLOOKUP($A468,Sheet1!$B$3:$AH$1266,Sheet1!N$1+(Sheet1!$A$1-1)*10,FALSE)="---","---", (ROUND(VLOOKUP($A468,Sheet1!$B$3:$AH$1266,Sheet1!N$1+(Sheet1!$A$1-1)*10,FALSE),IF(VLOOKUP($A468,Sheet1!$B$3:$AH$1266,Sheet1!N$1+(Sheet1!$A$1-1)*10,FALSE)&gt;99999,-3,IF(VLOOKUP($A468,Sheet1!$B$3:$AH$1266,Sheet1!N$1+(Sheet1!$A$1-1)*10,FALSE)&gt;9999,-2,IF(VLOOKUP($A468,Sheet1!$B$3:$AH$1266,Sheet1!N$1+(Sheet1!$A$1-1)*10,FALSE)&gt;999,-1,0)))))))</f>
        <v>18000</v>
      </c>
    </row>
    <row r="469" spans="1:30" ht="25.5" customHeight="1" x14ac:dyDescent="0.25">
      <c r="A469" s="133" t="s">
        <v>731</v>
      </c>
      <c r="B469" s="141" t="s">
        <v>732</v>
      </c>
      <c r="C469" s="133">
        <v>420607.3</v>
      </c>
      <c r="D469" s="133">
        <v>741839.2</v>
      </c>
      <c r="E469" s="67" t="s">
        <v>3045</v>
      </c>
      <c r="F469" s="117" t="s">
        <v>4497</v>
      </c>
      <c r="G469" s="118" t="s">
        <v>31</v>
      </c>
      <c r="H469" s="136">
        <v>30.9</v>
      </c>
      <c r="I469" s="119">
        <v>40783</v>
      </c>
      <c r="J469" s="124">
        <v>9.61</v>
      </c>
      <c r="K469" s="121" t="s">
        <v>4405</v>
      </c>
      <c r="L469" s="122">
        <v>14300</v>
      </c>
      <c r="M469" s="123">
        <v>463</v>
      </c>
      <c r="N469" s="118" t="s">
        <v>462</v>
      </c>
      <c r="O469" s="71">
        <f t="shared" si="14"/>
        <v>1.21355598812635</v>
      </c>
      <c r="P469" s="71">
        <f>IF(O469&lt;&gt;"",VLOOKUP($A469,Sheet4!$A$2:$O$1309,14,FALSE)*100,"")</f>
        <v>1.0099852493919759</v>
      </c>
      <c r="Q469" s="71">
        <f>IF(P469&lt;&gt;"",VLOOKUP($A469,Sheet4!$A$2:$O$1309,15,FALSE)*100,"")</f>
        <v>9.4647757328916953</v>
      </c>
      <c r="R469" s="73">
        <f t="shared" si="15"/>
        <v>80</v>
      </c>
      <c r="S469" s="63">
        <v>2</v>
      </c>
      <c r="T469" s="63" t="str">
        <f>IF(ISNA(VLOOKUP(A469,Sheet1!B$3:C$1266,2,FALSE)=TRUE),"NC",VLOOKUP(A469,Sheet1!B$3:C$1266,2,FALSE))</f>
        <v>Rural10</v>
      </c>
      <c r="U469" s="66">
        <f>IF(ISNA(VLOOKUP($A469,Sheet1!$B$3:$AH$1266,Sheet1!E$1+(Sheet1!$A$1-1)*10,FALSE))=TRUE,"---",IF(VLOOKUP($A469,Sheet1!$B$3:$AH$1266,Sheet1!E$1+(Sheet1!$A$1-1)*10,FALSE)="---","---", (ROUND(VLOOKUP($A469,Sheet1!$B$3:$AH$1266,Sheet1!E$1+(Sheet1!$A$1-1)*10,FALSE),IF(VLOOKUP($A469,Sheet1!$B$3:$AH$1266,Sheet1!E$1+(Sheet1!$A$1-1)*10,FALSE)&gt;99999,-3,IF(VLOOKUP($A469,Sheet1!$B$3:$AH$1266,Sheet1!E$1+(Sheet1!$A$1-1)*10,FALSE)&gt;9999,-2,IF(VLOOKUP($A469,Sheet1!$B$3:$AH$1266,Sheet1!E$1+(Sheet1!$A$1-1)*10,FALSE)&gt;999,-1,0)))))))</f>
        <v>2920</v>
      </c>
      <c r="V469" s="66">
        <f>IF(ISNA(VLOOKUP($A469,Sheet1!$B$3:$AH$1266,Sheet1!F$1+(Sheet1!$A$1-1)*10,FALSE))=TRUE,"---",IF(VLOOKUP($A469,Sheet1!$B$3:$AH$1266,Sheet1!F$1+(Sheet1!$A$1-1)*10,FALSE)="---","---", (ROUND(VLOOKUP($A469,Sheet1!$B$3:$AH$1266,Sheet1!F$1+(Sheet1!$A$1-1)*10,FALSE),IF(VLOOKUP($A469,Sheet1!$B$3:$AH$1266,Sheet1!F$1+(Sheet1!$A$1-1)*10,FALSE)&gt;99999,-3,IF(VLOOKUP($A469,Sheet1!$B$3:$AH$1266,Sheet1!F$1+(Sheet1!$A$1-1)*10,FALSE)&gt;9999,-2,IF(VLOOKUP($A469,Sheet1!$B$3:$AH$1266,Sheet1!F$1+(Sheet1!$A$1-1)*10,FALSE)&gt;999,-1,0)))))))</f>
        <v>3640</v>
      </c>
      <c r="W469" s="66">
        <f>IF(ISNA(VLOOKUP($A469,Sheet1!$B$3:$AH$1266,Sheet1!G$1+(Sheet1!$A$1-1)*10,FALSE))=TRUE,"---",IF(VLOOKUP($A469,Sheet1!$B$3:$AH$1266,Sheet1!G$1+(Sheet1!$A$1-1)*10,FALSE)="---","---", (ROUND(VLOOKUP($A469,Sheet1!$B$3:$AH$1266,Sheet1!G$1+(Sheet1!$A$1-1)*10,FALSE),IF(VLOOKUP($A469,Sheet1!$B$3:$AH$1266,Sheet1!G$1+(Sheet1!$A$1-1)*10,FALSE)&gt;99999,-3,IF(VLOOKUP($A469,Sheet1!$B$3:$AH$1266,Sheet1!G$1+(Sheet1!$A$1-1)*10,FALSE)&gt;9999,-2,IF(VLOOKUP($A469,Sheet1!$B$3:$AH$1266,Sheet1!G$1+(Sheet1!$A$1-1)*10,FALSE)&gt;999,-1,0)))))))</f>
        <v>4550</v>
      </c>
      <c r="X469" s="66">
        <f>IF(ISNA(VLOOKUP($A469,Sheet1!$B$3:$AH$1266,Sheet1!H$1+(Sheet1!$A$1-1)*10,FALSE))=TRUE,"---",IF(VLOOKUP($A469,Sheet1!$B$3:$AH$1266,Sheet1!H$1+(Sheet1!$A$1-1)*10,FALSE)="---","---", (ROUND(VLOOKUP($A469,Sheet1!$B$3:$AH$1266,Sheet1!H$1+(Sheet1!$A$1-1)*10,FALSE),IF(VLOOKUP($A469,Sheet1!$B$3:$AH$1266,Sheet1!H$1+(Sheet1!$A$1-1)*10,FALSE)&gt;99999,-3,IF(VLOOKUP($A469,Sheet1!$B$3:$AH$1266,Sheet1!H$1+(Sheet1!$A$1-1)*10,FALSE)&gt;9999,-2,IF(VLOOKUP($A469,Sheet1!$B$3:$AH$1266,Sheet1!H$1+(Sheet1!$A$1-1)*10,FALSE)&gt;999,-1,0)))))))</f>
        <v>6790</v>
      </c>
      <c r="Y469" s="66">
        <f>IF(ISNA(VLOOKUP($A469,Sheet1!$B$3:$AH$1266,Sheet1!I$1+(Sheet1!$A$1-1)*10,FALSE))=TRUE,"---",IF(VLOOKUP($A469,Sheet1!$B$3:$AH$1266,Sheet1!I$1+(Sheet1!$A$1-1)*10,FALSE)="---","---", (ROUND(VLOOKUP($A469,Sheet1!$B$3:$AH$1266,Sheet1!I$1+(Sheet1!$A$1-1)*10,FALSE),IF(VLOOKUP($A469,Sheet1!$B$3:$AH$1266,Sheet1!I$1+(Sheet1!$A$1-1)*10,FALSE)&gt;99999,-3,IF(VLOOKUP($A469,Sheet1!$B$3:$AH$1266,Sheet1!I$1+(Sheet1!$A$1-1)*10,FALSE)&gt;9999,-2,IF(VLOOKUP($A469,Sheet1!$B$3:$AH$1266,Sheet1!I$1+(Sheet1!$A$1-1)*10,FALSE)&gt;999,-1,0)))))))</f>
        <v>8390</v>
      </c>
      <c r="Z469" s="66">
        <f>IF(ISNA(VLOOKUP($A469,Sheet1!$B$3:$AH$1266,Sheet1!J$1+(Sheet1!$A$1-1)*10,FALSE))=TRUE,"---",IF(VLOOKUP($A469,Sheet1!$B$3:$AH$1266,Sheet1!J$1+(Sheet1!$A$1-1)*10,FALSE)="---","---", (ROUND(VLOOKUP($A469,Sheet1!$B$3:$AH$1266,Sheet1!J$1+(Sheet1!$A$1-1)*10,FALSE),IF(VLOOKUP($A469,Sheet1!$B$3:$AH$1266,Sheet1!J$1+(Sheet1!$A$1-1)*10,FALSE)&gt;99999,-3,IF(VLOOKUP($A469,Sheet1!$B$3:$AH$1266,Sheet1!J$1+(Sheet1!$A$1-1)*10,FALSE)&gt;9999,-2,IF(VLOOKUP($A469,Sheet1!$B$3:$AH$1266,Sheet1!J$1+(Sheet1!$A$1-1)*10,FALSE)&gt;999,-1,0)))))))</f>
        <v>10700</v>
      </c>
      <c r="AA469" s="66">
        <f>IF(ISNA(VLOOKUP($A469,Sheet1!$B$3:$AH$1266,Sheet1!K$1+(Sheet1!$A$1-1)*10,FALSE))=TRUE,"---",IF(VLOOKUP($A469,Sheet1!$B$3:$AH$1266,Sheet1!K$1+(Sheet1!$A$1-1)*10,FALSE)="---","---", (ROUND(VLOOKUP($A469,Sheet1!$B$3:$AH$1266,Sheet1!K$1+(Sheet1!$A$1-1)*10,FALSE),IF(VLOOKUP($A469,Sheet1!$B$3:$AH$1266,Sheet1!K$1+(Sheet1!$A$1-1)*10,FALSE)&gt;99999,-3,IF(VLOOKUP($A469,Sheet1!$B$3:$AH$1266,Sheet1!K$1+(Sheet1!$A$1-1)*10,FALSE)&gt;9999,-2,IF(VLOOKUP($A469,Sheet1!$B$3:$AH$1266,Sheet1!K$1+(Sheet1!$A$1-1)*10,FALSE)&gt;999,-1,0)))))))</f>
        <v>12600</v>
      </c>
      <c r="AB469" s="66">
        <f>IF(ISNA(VLOOKUP($A469,Sheet1!$B$3:$AH$1266,Sheet1!L$1+(Sheet1!$A$1-1)*10,FALSE))=TRUE,"---",IF(VLOOKUP($A469,Sheet1!$B$3:$AH$1266,Sheet1!L$1+(Sheet1!$A$1-1)*10,FALSE)="---","---", (ROUND(VLOOKUP($A469,Sheet1!$B$3:$AH$1266,Sheet1!L$1+(Sheet1!$A$1-1)*10,FALSE),IF(VLOOKUP($A469,Sheet1!$B$3:$AH$1266,Sheet1!L$1+(Sheet1!$A$1-1)*10,FALSE)&gt;99999,-3,IF(VLOOKUP($A469,Sheet1!$B$3:$AH$1266,Sheet1!L$1+(Sheet1!$A$1-1)*10,FALSE)&gt;9999,-2,IF(VLOOKUP($A469,Sheet1!$B$3:$AH$1266,Sheet1!L$1+(Sheet1!$A$1-1)*10,FALSE)&gt;999,-1,0)))))))</f>
        <v>14800</v>
      </c>
      <c r="AC469" s="66">
        <f>IF(ISNA(VLOOKUP($A469,Sheet1!$B$3:$AH$1266,Sheet1!M$1+(Sheet1!$A$1-1)*10,FALSE))=TRUE,"---",IF(VLOOKUP($A469,Sheet1!$B$3:$AH$1266,Sheet1!M$1+(Sheet1!$A$1-1)*10,FALSE)="---","---", (ROUND(VLOOKUP($A469,Sheet1!$B$3:$AH$1266,Sheet1!M$1+(Sheet1!$A$1-1)*10,FALSE),IF(VLOOKUP($A469,Sheet1!$B$3:$AH$1266,Sheet1!M$1+(Sheet1!$A$1-1)*10,FALSE)&gt;99999,-3,IF(VLOOKUP($A469,Sheet1!$B$3:$AH$1266,Sheet1!M$1+(Sheet1!$A$1-1)*10,FALSE)&gt;9999,-2,IF(VLOOKUP($A469,Sheet1!$B$3:$AH$1266,Sheet1!M$1+(Sheet1!$A$1-1)*10,FALSE)&gt;999,-1,0)))))))</f>
        <v>17300</v>
      </c>
      <c r="AD469" s="66">
        <f>IF(ISNA(VLOOKUP($A469,Sheet1!$B$3:$AH$1266,Sheet1!N$1+(Sheet1!$A$1-1)*10,FALSE))=TRUE,"---",IF(VLOOKUP($A469,Sheet1!$B$3:$AH$1266,Sheet1!N$1+(Sheet1!$A$1-1)*10,FALSE)="---","---", (ROUND(VLOOKUP($A469,Sheet1!$B$3:$AH$1266,Sheet1!N$1+(Sheet1!$A$1-1)*10,FALSE),IF(VLOOKUP($A469,Sheet1!$B$3:$AH$1266,Sheet1!N$1+(Sheet1!$A$1-1)*10,FALSE)&gt;99999,-3,IF(VLOOKUP($A469,Sheet1!$B$3:$AH$1266,Sheet1!N$1+(Sheet1!$A$1-1)*10,FALSE)&gt;9999,-2,IF(VLOOKUP($A469,Sheet1!$B$3:$AH$1266,Sheet1!N$1+(Sheet1!$A$1-1)*10,FALSE)&gt;999,-1,0)))))))</f>
        <v>21000</v>
      </c>
    </row>
    <row r="470" spans="1:30" ht="25.5" customHeight="1" x14ac:dyDescent="0.25">
      <c r="A470" s="125" t="s">
        <v>733</v>
      </c>
      <c r="B470" s="126" t="s">
        <v>734</v>
      </c>
      <c r="C470" s="125">
        <v>420456</v>
      </c>
      <c r="D470" s="125">
        <v>741857</v>
      </c>
      <c r="E470" s="70" t="s">
        <v>3045</v>
      </c>
      <c r="F470" s="139" t="s">
        <v>4405</v>
      </c>
      <c r="G470" s="127" t="s">
        <v>160</v>
      </c>
      <c r="H470" s="128">
        <v>33.299999999999997</v>
      </c>
      <c r="I470" s="112">
        <v>18592</v>
      </c>
      <c r="J470" s="140" t="s">
        <v>4405</v>
      </c>
      <c r="K470" s="127" t="s">
        <v>17</v>
      </c>
      <c r="L470" s="115">
        <v>6560</v>
      </c>
      <c r="M470" s="116">
        <v>197</v>
      </c>
      <c r="N470" s="127" t="s">
        <v>145</v>
      </c>
      <c r="O470" s="68">
        <f t="shared" si="14"/>
        <v>6.1225011798668616</v>
      </c>
      <c r="P470" s="68">
        <f>IF(O470&lt;&gt;"",VLOOKUP($A470,Sheet4!$A$2:$O$1309,14,FALSE)*100,"")</f>
        <v>1.565825799860121</v>
      </c>
      <c r="Q470" s="68">
        <f>IF(P470&lt;&gt;"",VLOOKUP($A470,Sheet4!$A$2:$O$1309,15,FALSE)*100,"")</f>
        <v>14.32304991544755</v>
      </c>
      <c r="R470" s="74">
        <f t="shared" si="15"/>
        <v>15</v>
      </c>
      <c r="S470" s="64" t="s">
        <v>4362</v>
      </c>
      <c r="T470" s="64" t="str">
        <f>IF(ISNA(VLOOKUP(A470,Sheet1!B$3:C$1266,2,FALSE)=TRUE),"NC",VLOOKUP(A470,Sheet1!B$3:C$1266,2,FALSE))</f>
        <v>Rural</v>
      </c>
      <c r="U470" s="65">
        <f>IF(ISNA(VLOOKUP($A470,Sheet1!$B$3:$AH$1266,Sheet1!E$1+(Sheet1!$A$1-1)*10,FALSE))=TRUE,"---",IF(VLOOKUP($A470,Sheet1!$B$3:$AH$1266,Sheet1!E$1+(Sheet1!$A$1-1)*10,FALSE)="---","---", (ROUND(VLOOKUP($A470,Sheet1!$B$3:$AH$1266,Sheet1!E$1+(Sheet1!$A$1-1)*10,FALSE),IF(VLOOKUP($A470,Sheet1!$B$3:$AH$1266,Sheet1!E$1+(Sheet1!$A$1-1)*10,FALSE)&gt;99999,-3,IF(VLOOKUP($A470,Sheet1!$B$3:$AH$1266,Sheet1!E$1+(Sheet1!$A$1-1)*10,FALSE)&gt;9999,-2,IF(VLOOKUP($A470,Sheet1!$B$3:$AH$1266,Sheet1!E$1+(Sheet1!$A$1-1)*10,FALSE)&gt;999,-1,0)))))))</f>
        <v>1350</v>
      </c>
      <c r="V470" s="65">
        <f>IF(ISNA(VLOOKUP($A470,Sheet1!$B$3:$AH$1266,Sheet1!F$1+(Sheet1!$A$1-1)*10,FALSE))=TRUE,"---",IF(VLOOKUP($A470,Sheet1!$B$3:$AH$1266,Sheet1!F$1+(Sheet1!$A$1-1)*10,FALSE)="---","---", (ROUND(VLOOKUP($A470,Sheet1!$B$3:$AH$1266,Sheet1!F$1+(Sheet1!$A$1-1)*10,FALSE),IF(VLOOKUP($A470,Sheet1!$B$3:$AH$1266,Sheet1!F$1+(Sheet1!$A$1-1)*10,FALSE)&gt;99999,-3,IF(VLOOKUP($A470,Sheet1!$B$3:$AH$1266,Sheet1!F$1+(Sheet1!$A$1-1)*10,FALSE)&gt;9999,-2,IF(VLOOKUP($A470,Sheet1!$B$3:$AH$1266,Sheet1!F$1+(Sheet1!$A$1-1)*10,FALSE)&gt;999,-1,0)))))))</f>
        <v>1710</v>
      </c>
      <c r="W470" s="65">
        <f>IF(ISNA(VLOOKUP($A470,Sheet1!$B$3:$AH$1266,Sheet1!G$1+(Sheet1!$A$1-1)*10,FALSE))=TRUE,"---",IF(VLOOKUP($A470,Sheet1!$B$3:$AH$1266,Sheet1!G$1+(Sheet1!$A$1-1)*10,FALSE)="---","---", (ROUND(VLOOKUP($A470,Sheet1!$B$3:$AH$1266,Sheet1!G$1+(Sheet1!$A$1-1)*10,FALSE),IF(VLOOKUP($A470,Sheet1!$B$3:$AH$1266,Sheet1!G$1+(Sheet1!$A$1-1)*10,FALSE)&gt;99999,-3,IF(VLOOKUP($A470,Sheet1!$B$3:$AH$1266,Sheet1!G$1+(Sheet1!$A$1-1)*10,FALSE)&gt;9999,-2,IF(VLOOKUP($A470,Sheet1!$B$3:$AH$1266,Sheet1!G$1+(Sheet1!$A$1-1)*10,FALSE)&gt;999,-1,0)))))))</f>
        <v>2240</v>
      </c>
      <c r="X470" s="65">
        <f>IF(ISNA(VLOOKUP($A470,Sheet1!$B$3:$AH$1266,Sheet1!H$1+(Sheet1!$A$1-1)*10,FALSE))=TRUE,"---",IF(VLOOKUP($A470,Sheet1!$B$3:$AH$1266,Sheet1!H$1+(Sheet1!$A$1-1)*10,FALSE)="---","---", (ROUND(VLOOKUP($A470,Sheet1!$B$3:$AH$1266,Sheet1!H$1+(Sheet1!$A$1-1)*10,FALSE),IF(VLOOKUP($A470,Sheet1!$B$3:$AH$1266,Sheet1!H$1+(Sheet1!$A$1-1)*10,FALSE)&gt;99999,-3,IF(VLOOKUP($A470,Sheet1!$B$3:$AH$1266,Sheet1!H$1+(Sheet1!$A$1-1)*10,FALSE)&gt;9999,-2,IF(VLOOKUP($A470,Sheet1!$B$3:$AH$1266,Sheet1!H$1+(Sheet1!$A$1-1)*10,FALSE)&gt;999,-1,0)))))))</f>
        <v>3890</v>
      </c>
      <c r="Y470" s="65">
        <f>IF(ISNA(VLOOKUP($A470,Sheet1!$B$3:$AH$1266,Sheet1!I$1+(Sheet1!$A$1-1)*10,FALSE))=TRUE,"---",IF(VLOOKUP($A470,Sheet1!$B$3:$AH$1266,Sheet1!I$1+(Sheet1!$A$1-1)*10,FALSE)="---","---", (ROUND(VLOOKUP($A470,Sheet1!$B$3:$AH$1266,Sheet1!I$1+(Sheet1!$A$1-1)*10,FALSE),IF(VLOOKUP($A470,Sheet1!$B$3:$AH$1266,Sheet1!I$1+(Sheet1!$A$1-1)*10,FALSE)&gt;99999,-3,IF(VLOOKUP($A470,Sheet1!$B$3:$AH$1266,Sheet1!I$1+(Sheet1!$A$1-1)*10,FALSE)&gt;9999,-2,IF(VLOOKUP($A470,Sheet1!$B$3:$AH$1266,Sheet1!I$1+(Sheet1!$A$1-1)*10,FALSE)&gt;999,-1,0)))))))</f>
        <v>5290</v>
      </c>
      <c r="Z470" s="65">
        <f>IF(ISNA(VLOOKUP($A470,Sheet1!$B$3:$AH$1266,Sheet1!J$1+(Sheet1!$A$1-1)*10,FALSE))=TRUE,"---",IF(VLOOKUP($A470,Sheet1!$B$3:$AH$1266,Sheet1!J$1+(Sheet1!$A$1-1)*10,FALSE)="---","---", (ROUND(VLOOKUP($A470,Sheet1!$B$3:$AH$1266,Sheet1!J$1+(Sheet1!$A$1-1)*10,FALSE),IF(VLOOKUP($A470,Sheet1!$B$3:$AH$1266,Sheet1!J$1+(Sheet1!$A$1-1)*10,FALSE)&gt;99999,-3,IF(VLOOKUP($A470,Sheet1!$B$3:$AH$1266,Sheet1!J$1+(Sheet1!$A$1-1)*10,FALSE)&gt;9999,-2,IF(VLOOKUP($A470,Sheet1!$B$3:$AH$1266,Sheet1!J$1+(Sheet1!$A$1-1)*10,FALSE)&gt;999,-1,0)))))))</f>
        <v>7380</v>
      </c>
      <c r="AA470" s="65">
        <f>IF(ISNA(VLOOKUP($A470,Sheet1!$B$3:$AH$1266,Sheet1!K$1+(Sheet1!$A$1-1)*10,FALSE))=TRUE,"---",IF(VLOOKUP($A470,Sheet1!$B$3:$AH$1266,Sheet1!K$1+(Sheet1!$A$1-1)*10,FALSE)="---","---", (ROUND(VLOOKUP($A470,Sheet1!$B$3:$AH$1266,Sheet1!K$1+(Sheet1!$A$1-1)*10,FALSE),IF(VLOOKUP($A470,Sheet1!$B$3:$AH$1266,Sheet1!K$1+(Sheet1!$A$1-1)*10,FALSE)&gt;99999,-3,IF(VLOOKUP($A470,Sheet1!$B$3:$AH$1266,Sheet1!K$1+(Sheet1!$A$1-1)*10,FALSE)&gt;9999,-2,IF(VLOOKUP($A470,Sheet1!$B$3:$AH$1266,Sheet1!K$1+(Sheet1!$A$1-1)*10,FALSE)&gt;999,-1,0)))))))</f>
        <v>9180</v>
      </c>
      <c r="AB470" s="65">
        <f>IF(ISNA(VLOOKUP($A470,Sheet1!$B$3:$AH$1266,Sheet1!L$1+(Sheet1!$A$1-1)*10,FALSE))=TRUE,"---",IF(VLOOKUP($A470,Sheet1!$B$3:$AH$1266,Sheet1!L$1+(Sheet1!$A$1-1)*10,FALSE)="---","---", (ROUND(VLOOKUP($A470,Sheet1!$B$3:$AH$1266,Sheet1!L$1+(Sheet1!$A$1-1)*10,FALSE),IF(VLOOKUP($A470,Sheet1!$B$3:$AH$1266,Sheet1!L$1+(Sheet1!$A$1-1)*10,FALSE)&gt;99999,-3,IF(VLOOKUP($A470,Sheet1!$B$3:$AH$1266,Sheet1!L$1+(Sheet1!$A$1-1)*10,FALSE)&gt;9999,-2,IF(VLOOKUP($A470,Sheet1!$B$3:$AH$1266,Sheet1!L$1+(Sheet1!$A$1-1)*10,FALSE)&gt;999,-1,0)))))))</f>
        <v>11200</v>
      </c>
      <c r="AC470" s="65">
        <f>IF(ISNA(VLOOKUP($A470,Sheet1!$B$3:$AH$1266,Sheet1!M$1+(Sheet1!$A$1-1)*10,FALSE))=TRUE,"---",IF(VLOOKUP($A470,Sheet1!$B$3:$AH$1266,Sheet1!M$1+(Sheet1!$A$1-1)*10,FALSE)="---","---", (ROUND(VLOOKUP($A470,Sheet1!$B$3:$AH$1266,Sheet1!M$1+(Sheet1!$A$1-1)*10,FALSE),IF(VLOOKUP($A470,Sheet1!$B$3:$AH$1266,Sheet1!M$1+(Sheet1!$A$1-1)*10,FALSE)&gt;99999,-3,IF(VLOOKUP($A470,Sheet1!$B$3:$AH$1266,Sheet1!M$1+(Sheet1!$A$1-1)*10,FALSE)&gt;9999,-2,IF(VLOOKUP($A470,Sheet1!$B$3:$AH$1266,Sheet1!M$1+(Sheet1!$A$1-1)*10,FALSE)&gt;999,-1,0)))))))</f>
        <v>13400</v>
      </c>
      <c r="AD470" s="65">
        <f>IF(ISNA(VLOOKUP($A470,Sheet1!$B$3:$AH$1266,Sheet1!N$1+(Sheet1!$A$1-1)*10,FALSE))=TRUE,"---",IF(VLOOKUP($A470,Sheet1!$B$3:$AH$1266,Sheet1!N$1+(Sheet1!$A$1-1)*10,FALSE)="---","---", (ROUND(VLOOKUP($A470,Sheet1!$B$3:$AH$1266,Sheet1!N$1+(Sheet1!$A$1-1)*10,FALSE),IF(VLOOKUP($A470,Sheet1!$B$3:$AH$1266,Sheet1!N$1+(Sheet1!$A$1-1)*10,FALSE)&gt;99999,-3,IF(VLOOKUP($A470,Sheet1!$B$3:$AH$1266,Sheet1!N$1+(Sheet1!$A$1-1)*10,FALSE)&gt;9999,-2,IF(VLOOKUP($A470,Sheet1!$B$3:$AH$1266,Sheet1!N$1+(Sheet1!$A$1-1)*10,FALSE)&gt;999,-1,0)))))))</f>
        <v>16800</v>
      </c>
    </row>
    <row r="471" spans="1:30" ht="25.5" customHeight="1" x14ac:dyDescent="0.25">
      <c r="A471" s="133" t="s">
        <v>735</v>
      </c>
      <c r="B471" s="141" t="s">
        <v>736</v>
      </c>
      <c r="C471" s="133">
        <v>420459</v>
      </c>
      <c r="D471" s="133">
        <v>741059</v>
      </c>
      <c r="E471" s="67" t="s">
        <v>3045</v>
      </c>
      <c r="F471" s="117" t="s">
        <v>4588</v>
      </c>
      <c r="G471" s="118" t="s">
        <v>31</v>
      </c>
      <c r="H471" s="136">
        <v>0.98</v>
      </c>
      <c r="I471" s="119">
        <v>38894</v>
      </c>
      <c r="J471" s="124">
        <v>5.42</v>
      </c>
      <c r="K471" s="121" t="s">
        <v>4405</v>
      </c>
      <c r="L471" s="122">
        <v>354</v>
      </c>
      <c r="M471" s="123">
        <v>361</v>
      </c>
      <c r="N471" s="239" t="s">
        <v>4405</v>
      </c>
      <c r="O471" s="71" t="str">
        <f t="shared" si="14"/>
        <v/>
      </c>
      <c r="P471" s="71" t="str">
        <f>IF(O471&lt;&gt;"",VLOOKUP($A471,Sheet4!$A$2:$O$1309,14,FALSE)*100,"")</f>
        <v/>
      </c>
      <c r="Q471" s="71" t="str">
        <f>IF(P471&lt;&gt;"",VLOOKUP($A471,Sheet4!$A$2:$O$1309,15,FALSE)*100,"")</f>
        <v/>
      </c>
      <c r="R471" s="73" t="str">
        <f>IF(O471="&lt;0.2","&gt;500",IF(O471="&gt;50","&lt;2",IF(ISERR(1/O471*100),"",IF(AND((1/O471*100)&gt;=2,(1/O471*100)&lt;=10),MROUND(1/O471*100,1),IF(AND((1/O471*100)&gt;=10,(1/O471*100)&lt;=50),MROUND(1/O471*100,5),IF(AND((1/O471*100)&gt;=50,(1/O471*100)&lt;=104),MROUND(1/O471*100,10),IF(AND((1/O471*100)&gt;=104,(1/O471*100)&lt;=110),"100",IF(AND((1/O471*100)&gt;=110,(1/O471*100)&lt;=180),"&gt;100, &lt;200",IF(AND((1/O471*100)&gt;=180,(1/O471*100)&lt;=220),"200",IF(AND((1/O471*100)&gt;=220,(1/O471*100)&lt;=450),"&gt;200,  &lt;500","500"))))))))))</f>
        <v/>
      </c>
      <c r="S471" s="63" t="s">
        <v>4362</v>
      </c>
      <c r="T471" s="75" t="str">
        <f>IF(ISNA(VLOOKUP(A471,Sheet1!B$3:C$1266,2,FALSE)=TRUE),"NC",VLOOKUP(A471,Sheet1!B$3:C$1266,2,FALSE))</f>
        <v>Rural10*</v>
      </c>
      <c r="U471" s="66" t="str">
        <f>IF(ISNA(VLOOKUP($A471,Sheet1!$B$3:$AH$1266,Sheet1!E$1+(Sheet1!$A$1-1)*10,FALSE))=TRUE,"---",IF(VLOOKUP($A471,Sheet1!$B$3:$AH$1266,Sheet1!E$1+(Sheet1!$A$1-1)*10,FALSE)="---","---", (ROUND(VLOOKUP($A471,Sheet1!$B$3:$AH$1266,Sheet1!E$1+(Sheet1!$A$1-1)*10,FALSE),IF(VLOOKUP($A471,Sheet1!$B$3:$AH$1266,Sheet1!E$1+(Sheet1!$A$1-1)*10,FALSE)&gt;99999,-3,IF(VLOOKUP($A471,Sheet1!$B$3:$AH$1266,Sheet1!E$1+(Sheet1!$A$1-1)*10,FALSE)&gt;9999,-2,IF(VLOOKUP($A471,Sheet1!$B$3:$AH$1266,Sheet1!E$1+(Sheet1!$A$1-1)*10,FALSE)&gt;999,-1,0)))))))</f>
        <v>---</v>
      </c>
      <c r="V471" s="66" t="str">
        <f>IF(ISNA(VLOOKUP($A471,Sheet1!$B$3:$AH$1266,Sheet1!F$1+(Sheet1!$A$1-1)*10,FALSE))=TRUE,"---",IF(VLOOKUP($A471,Sheet1!$B$3:$AH$1266,Sheet1!F$1+(Sheet1!$A$1-1)*10,FALSE)="---","---", (ROUND(VLOOKUP($A471,Sheet1!$B$3:$AH$1266,Sheet1!F$1+(Sheet1!$A$1-1)*10,FALSE),IF(VLOOKUP($A471,Sheet1!$B$3:$AH$1266,Sheet1!F$1+(Sheet1!$A$1-1)*10,FALSE)&gt;99999,-3,IF(VLOOKUP($A471,Sheet1!$B$3:$AH$1266,Sheet1!F$1+(Sheet1!$A$1-1)*10,FALSE)&gt;9999,-2,IF(VLOOKUP($A471,Sheet1!$B$3:$AH$1266,Sheet1!F$1+(Sheet1!$A$1-1)*10,FALSE)&gt;999,-1,0)))))))</f>
        <v>---</v>
      </c>
      <c r="W471" s="66" t="str">
        <f>IF(ISNA(VLOOKUP($A471,Sheet1!$B$3:$AH$1266,Sheet1!G$1+(Sheet1!$A$1-1)*10,FALSE))=TRUE,"---",IF(VLOOKUP($A471,Sheet1!$B$3:$AH$1266,Sheet1!G$1+(Sheet1!$A$1-1)*10,FALSE)="---","---", (ROUND(VLOOKUP($A471,Sheet1!$B$3:$AH$1266,Sheet1!G$1+(Sheet1!$A$1-1)*10,FALSE),IF(VLOOKUP($A471,Sheet1!$B$3:$AH$1266,Sheet1!G$1+(Sheet1!$A$1-1)*10,FALSE)&gt;99999,-3,IF(VLOOKUP($A471,Sheet1!$B$3:$AH$1266,Sheet1!G$1+(Sheet1!$A$1-1)*10,FALSE)&gt;9999,-2,IF(VLOOKUP($A471,Sheet1!$B$3:$AH$1266,Sheet1!G$1+(Sheet1!$A$1-1)*10,FALSE)&gt;999,-1,0)))))))</f>
        <v>---</v>
      </c>
      <c r="X471" s="66" t="str">
        <f>IF(ISNA(VLOOKUP($A471,Sheet1!$B$3:$AH$1266,Sheet1!H$1+(Sheet1!$A$1-1)*10,FALSE))=TRUE,"---",IF(VLOOKUP($A471,Sheet1!$B$3:$AH$1266,Sheet1!H$1+(Sheet1!$A$1-1)*10,FALSE)="---","---", (ROUND(VLOOKUP($A471,Sheet1!$B$3:$AH$1266,Sheet1!H$1+(Sheet1!$A$1-1)*10,FALSE),IF(VLOOKUP($A471,Sheet1!$B$3:$AH$1266,Sheet1!H$1+(Sheet1!$A$1-1)*10,FALSE)&gt;99999,-3,IF(VLOOKUP($A471,Sheet1!$B$3:$AH$1266,Sheet1!H$1+(Sheet1!$A$1-1)*10,FALSE)&gt;9999,-2,IF(VLOOKUP($A471,Sheet1!$B$3:$AH$1266,Sheet1!H$1+(Sheet1!$A$1-1)*10,FALSE)&gt;999,-1,0)))))))</f>
        <v>---</v>
      </c>
      <c r="Y471" s="66" t="str">
        <f>IF(ISNA(VLOOKUP($A471,Sheet1!$B$3:$AH$1266,Sheet1!I$1+(Sheet1!$A$1-1)*10,FALSE))=TRUE,"---",IF(VLOOKUP($A471,Sheet1!$B$3:$AH$1266,Sheet1!I$1+(Sheet1!$A$1-1)*10,FALSE)="---","---", (ROUND(VLOOKUP($A471,Sheet1!$B$3:$AH$1266,Sheet1!I$1+(Sheet1!$A$1-1)*10,FALSE),IF(VLOOKUP($A471,Sheet1!$B$3:$AH$1266,Sheet1!I$1+(Sheet1!$A$1-1)*10,FALSE)&gt;99999,-3,IF(VLOOKUP($A471,Sheet1!$B$3:$AH$1266,Sheet1!I$1+(Sheet1!$A$1-1)*10,FALSE)&gt;9999,-2,IF(VLOOKUP($A471,Sheet1!$B$3:$AH$1266,Sheet1!I$1+(Sheet1!$A$1-1)*10,FALSE)&gt;999,-1,0)))))))</f>
        <v>---</v>
      </c>
      <c r="Z471" s="66" t="str">
        <f>IF(ISNA(VLOOKUP($A471,Sheet1!$B$3:$AH$1266,Sheet1!J$1+(Sheet1!$A$1-1)*10,FALSE))=TRUE,"---",IF(VLOOKUP($A471,Sheet1!$B$3:$AH$1266,Sheet1!J$1+(Sheet1!$A$1-1)*10,FALSE)="---","---", (ROUND(VLOOKUP($A471,Sheet1!$B$3:$AH$1266,Sheet1!J$1+(Sheet1!$A$1-1)*10,FALSE),IF(VLOOKUP($A471,Sheet1!$B$3:$AH$1266,Sheet1!J$1+(Sheet1!$A$1-1)*10,FALSE)&gt;99999,-3,IF(VLOOKUP($A471,Sheet1!$B$3:$AH$1266,Sheet1!J$1+(Sheet1!$A$1-1)*10,FALSE)&gt;9999,-2,IF(VLOOKUP($A471,Sheet1!$B$3:$AH$1266,Sheet1!J$1+(Sheet1!$A$1-1)*10,FALSE)&gt;999,-1,0)))))))</f>
        <v>---</v>
      </c>
      <c r="AA471" s="66" t="str">
        <f>IF(ISNA(VLOOKUP($A471,Sheet1!$B$3:$AH$1266,Sheet1!K$1+(Sheet1!$A$1-1)*10,FALSE))=TRUE,"---",IF(VLOOKUP($A471,Sheet1!$B$3:$AH$1266,Sheet1!K$1+(Sheet1!$A$1-1)*10,FALSE)="---","---", (ROUND(VLOOKUP($A471,Sheet1!$B$3:$AH$1266,Sheet1!K$1+(Sheet1!$A$1-1)*10,FALSE),IF(VLOOKUP($A471,Sheet1!$B$3:$AH$1266,Sheet1!K$1+(Sheet1!$A$1-1)*10,FALSE)&gt;99999,-3,IF(VLOOKUP($A471,Sheet1!$B$3:$AH$1266,Sheet1!K$1+(Sheet1!$A$1-1)*10,FALSE)&gt;9999,-2,IF(VLOOKUP($A471,Sheet1!$B$3:$AH$1266,Sheet1!K$1+(Sheet1!$A$1-1)*10,FALSE)&gt;999,-1,0)))))))</f>
        <v>---</v>
      </c>
      <c r="AB471" s="66" t="str">
        <f>IF(ISNA(VLOOKUP($A471,Sheet1!$B$3:$AH$1266,Sheet1!L$1+(Sheet1!$A$1-1)*10,FALSE))=TRUE,"---",IF(VLOOKUP($A471,Sheet1!$B$3:$AH$1266,Sheet1!L$1+(Sheet1!$A$1-1)*10,FALSE)="---","---", (ROUND(VLOOKUP($A471,Sheet1!$B$3:$AH$1266,Sheet1!L$1+(Sheet1!$A$1-1)*10,FALSE),IF(VLOOKUP($A471,Sheet1!$B$3:$AH$1266,Sheet1!L$1+(Sheet1!$A$1-1)*10,FALSE)&gt;99999,-3,IF(VLOOKUP($A471,Sheet1!$B$3:$AH$1266,Sheet1!L$1+(Sheet1!$A$1-1)*10,FALSE)&gt;9999,-2,IF(VLOOKUP($A471,Sheet1!$B$3:$AH$1266,Sheet1!L$1+(Sheet1!$A$1-1)*10,FALSE)&gt;999,-1,0)))))))</f>
        <v>---</v>
      </c>
      <c r="AC471" s="66" t="str">
        <f>IF(ISNA(VLOOKUP($A471,Sheet1!$B$3:$AH$1266,Sheet1!M$1+(Sheet1!$A$1-1)*10,FALSE))=TRUE,"---",IF(VLOOKUP($A471,Sheet1!$B$3:$AH$1266,Sheet1!M$1+(Sheet1!$A$1-1)*10,FALSE)="---","---", (ROUND(VLOOKUP($A471,Sheet1!$B$3:$AH$1266,Sheet1!M$1+(Sheet1!$A$1-1)*10,FALSE),IF(VLOOKUP($A471,Sheet1!$B$3:$AH$1266,Sheet1!M$1+(Sheet1!$A$1-1)*10,FALSE)&gt;99999,-3,IF(VLOOKUP($A471,Sheet1!$B$3:$AH$1266,Sheet1!M$1+(Sheet1!$A$1-1)*10,FALSE)&gt;9999,-2,IF(VLOOKUP($A471,Sheet1!$B$3:$AH$1266,Sheet1!M$1+(Sheet1!$A$1-1)*10,FALSE)&gt;999,-1,0)))))))</f>
        <v>---</v>
      </c>
      <c r="AD471" s="66" t="str">
        <f>IF(ISNA(VLOOKUP($A471,Sheet1!$B$3:$AH$1266,Sheet1!N$1+(Sheet1!$A$1-1)*10,FALSE))=TRUE,"---",IF(VLOOKUP($A471,Sheet1!$B$3:$AH$1266,Sheet1!N$1+(Sheet1!$A$1-1)*10,FALSE)="---","---", (ROUND(VLOOKUP($A471,Sheet1!$B$3:$AH$1266,Sheet1!N$1+(Sheet1!$A$1-1)*10,FALSE),IF(VLOOKUP($A471,Sheet1!$B$3:$AH$1266,Sheet1!N$1+(Sheet1!$A$1-1)*10,FALSE)&gt;99999,-3,IF(VLOOKUP($A471,Sheet1!$B$3:$AH$1266,Sheet1!N$1+(Sheet1!$A$1-1)*10,FALSE)&gt;9999,-2,IF(VLOOKUP($A471,Sheet1!$B$3:$AH$1266,Sheet1!N$1+(Sheet1!$A$1-1)*10,FALSE)&gt;999,-1,0)))))))</f>
        <v>---</v>
      </c>
    </row>
    <row r="472" spans="1:30" ht="25.5" customHeight="1" x14ac:dyDescent="0.25">
      <c r="A472" s="125" t="s">
        <v>737</v>
      </c>
      <c r="B472" s="126" t="s">
        <v>738</v>
      </c>
      <c r="C472" s="125">
        <v>420403</v>
      </c>
      <c r="D472" s="125">
        <v>741353</v>
      </c>
      <c r="E472" s="70" t="s">
        <v>3045</v>
      </c>
      <c r="F472" s="139" t="s">
        <v>4405</v>
      </c>
      <c r="G472" s="127" t="s">
        <v>160</v>
      </c>
      <c r="H472" s="128">
        <v>18.399999999999999</v>
      </c>
      <c r="I472" s="112">
        <v>27019</v>
      </c>
      <c r="J472" s="140" t="s">
        <v>4405</v>
      </c>
      <c r="K472" s="127" t="s">
        <v>17</v>
      </c>
      <c r="L472" s="115">
        <v>4130</v>
      </c>
      <c r="M472" s="116">
        <v>224</v>
      </c>
      <c r="N472" s="127" t="s">
        <v>145</v>
      </c>
      <c r="O472" s="68">
        <f t="shared" si="14"/>
        <v>5.0494387127610603</v>
      </c>
      <c r="P472" s="68">
        <f>IF(O472&lt;&gt;"",VLOOKUP($A472,Sheet4!$A$2:$O$1309,14,FALSE)*100,"")</f>
        <v>1.4642062851730087</v>
      </c>
      <c r="Q472" s="68">
        <f>IF(P472&lt;&gt;"",VLOOKUP($A472,Sheet4!$A$2:$O$1309,15,FALSE)*100,"")</f>
        <v>13.452742234414472</v>
      </c>
      <c r="R472" s="74">
        <f t="shared" si="15"/>
        <v>20</v>
      </c>
      <c r="S472" s="64" t="s">
        <v>4362</v>
      </c>
      <c r="T472" s="64" t="str">
        <f>IF(ISNA(VLOOKUP(A472,Sheet1!B$3:C$1266,2,FALSE)=TRUE),"NC",VLOOKUP(A472,Sheet1!B$3:C$1266,2,FALSE))</f>
        <v>Rural</v>
      </c>
      <c r="U472" s="65">
        <f>IF(ISNA(VLOOKUP($A472,Sheet1!$B$3:$AH$1266,Sheet1!E$1+(Sheet1!$A$1-1)*10,FALSE))=TRUE,"---",IF(VLOOKUP($A472,Sheet1!$B$3:$AH$1266,Sheet1!E$1+(Sheet1!$A$1-1)*10,FALSE)="---","---", (ROUND(VLOOKUP($A472,Sheet1!$B$3:$AH$1266,Sheet1!E$1+(Sheet1!$A$1-1)*10,FALSE),IF(VLOOKUP($A472,Sheet1!$B$3:$AH$1266,Sheet1!E$1+(Sheet1!$A$1-1)*10,FALSE)&gt;99999,-3,IF(VLOOKUP($A472,Sheet1!$B$3:$AH$1266,Sheet1!E$1+(Sheet1!$A$1-1)*10,FALSE)&gt;9999,-2,IF(VLOOKUP($A472,Sheet1!$B$3:$AH$1266,Sheet1!E$1+(Sheet1!$A$1-1)*10,FALSE)&gt;999,-1,0)))))))</f>
        <v>783</v>
      </c>
      <c r="V472" s="65">
        <f>IF(ISNA(VLOOKUP($A472,Sheet1!$B$3:$AH$1266,Sheet1!F$1+(Sheet1!$A$1-1)*10,FALSE))=TRUE,"---",IF(VLOOKUP($A472,Sheet1!$B$3:$AH$1266,Sheet1!F$1+(Sheet1!$A$1-1)*10,FALSE)="---","---", (ROUND(VLOOKUP($A472,Sheet1!$B$3:$AH$1266,Sheet1!F$1+(Sheet1!$A$1-1)*10,FALSE),IF(VLOOKUP($A472,Sheet1!$B$3:$AH$1266,Sheet1!F$1+(Sheet1!$A$1-1)*10,FALSE)&gt;99999,-3,IF(VLOOKUP($A472,Sheet1!$B$3:$AH$1266,Sheet1!F$1+(Sheet1!$A$1-1)*10,FALSE)&gt;9999,-2,IF(VLOOKUP($A472,Sheet1!$B$3:$AH$1266,Sheet1!F$1+(Sheet1!$A$1-1)*10,FALSE)&gt;999,-1,0)))))))</f>
        <v>998</v>
      </c>
      <c r="W472" s="65">
        <f>IF(ISNA(VLOOKUP($A472,Sheet1!$B$3:$AH$1266,Sheet1!G$1+(Sheet1!$A$1-1)*10,FALSE))=TRUE,"---",IF(VLOOKUP($A472,Sheet1!$B$3:$AH$1266,Sheet1!G$1+(Sheet1!$A$1-1)*10,FALSE)="---","---", (ROUND(VLOOKUP($A472,Sheet1!$B$3:$AH$1266,Sheet1!G$1+(Sheet1!$A$1-1)*10,FALSE),IF(VLOOKUP($A472,Sheet1!$B$3:$AH$1266,Sheet1!G$1+(Sheet1!$A$1-1)*10,FALSE)&gt;99999,-3,IF(VLOOKUP($A472,Sheet1!$B$3:$AH$1266,Sheet1!G$1+(Sheet1!$A$1-1)*10,FALSE)&gt;9999,-2,IF(VLOOKUP($A472,Sheet1!$B$3:$AH$1266,Sheet1!G$1+(Sheet1!$A$1-1)*10,FALSE)&gt;999,-1,0)))))))</f>
        <v>1310</v>
      </c>
      <c r="X472" s="65">
        <f>IF(ISNA(VLOOKUP($A472,Sheet1!$B$3:$AH$1266,Sheet1!H$1+(Sheet1!$A$1-1)*10,FALSE))=TRUE,"---",IF(VLOOKUP($A472,Sheet1!$B$3:$AH$1266,Sheet1!H$1+(Sheet1!$A$1-1)*10,FALSE)="---","---", (ROUND(VLOOKUP($A472,Sheet1!$B$3:$AH$1266,Sheet1!H$1+(Sheet1!$A$1-1)*10,FALSE),IF(VLOOKUP($A472,Sheet1!$B$3:$AH$1266,Sheet1!H$1+(Sheet1!$A$1-1)*10,FALSE)&gt;99999,-3,IF(VLOOKUP($A472,Sheet1!$B$3:$AH$1266,Sheet1!H$1+(Sheet1!$A$1-1)*10,FALSE)&gt;9999,-2,IF(VLOOKUP($A472,Sheet1!$B$3:$AH$1266,Sheet1!H$1+(Sheet1!$A$1-1)*10,FALSE)&gt;999,-1,0)))))))</f>
        <v>2300</v>
      </c>
      <c r="Y472" s="65">
        <f>IF(ISNA(VLOOKUP($A472,Sheet1!$B$3:$AH$1266,Sheet1!I$1+(Sheet1!$A$1-1)*10,FALSE))=TRUE,"---",IF(VLOOKUP($A472,Sheet1!$B$3:$AH$1266,Sheet1!I$1+(Sheet1!$A$1-1)*10,FALSE)="---","---", (ROUND(VLOOKUP($A472,Sheet1!$B$3:$AH$1266,Sheet1!I$1+(Sheet1!$A$1-1)*10,FALSE),IF(VLOOKUP($A472,Sheet1!$B$3:$AH$1266,Sheet1!I$1+(Sheet1!$A$1-1)*10,FALSE)&gt;99999,-3,IF(VLOOKUP($A472,Sheet1!$B$3:$AH$1266,Sheet1!I$1+(Sheet1!$A$1-1)*10,FALSE)&gt;9999,-2,IF(VLOOKUP($A472,Sheet1!$B$3:$AH$1266,Sheet1!I$1+(Sheet1!$A$1-1)*10,FALSE)&gt;999,-1,0)))))))</f>
        <v>3130</v>
      </c>
      <c r="Z472" s="65">
        <f>IF(ISNA(VLOOKUP($A472,Sheet1!$B$3:$AH$1266,Sheet1!J$1+(Sheet1!$A$1-1)*10,FALSE))=TRUE,"---",IF(VLOOKUP($A472,Sheet1!$B$3:$AH$1266,Sheet1!J$1+(Sheet1!$A$1-1)*10,FALSE)="---","---", (ROUND(VLOOKUP($A472,Sheet1!$B$3:$AH$1266,Sheet1!J$1+(Sheet1!$A$1-1)*10,FALSE),IF(VLOOKUP($A472,Sheet1!$B$3:$AH$1266,Sheet1!J$1+(Sheet1!$A$1-1)*10,FALSE)&gt;99999,-3,IF(VLOOKUP($A472,Sheet1!$B$3:$AH$1266,Sheet1!J$1+(Sheet1!$A$1-1)*10,FALSE)&gt;9999,-2,IF(VLOOKUP($A472,Sheet1!$B$3:$AH$1266,Sheet1!J$1+(Sheet1!$A$1-1)*10,FALSE)&gt;999,-1,0)))))))</f>
        <v>4380</v>
      </c>
      <c r="AA472" s="65">
        <f>IF(ISNA(VLOOKUP($A472,Sheet1!$B$3:$AH$1266,Sheet1!K$1+(Sheet1!$A$1-1)*10,FALSE))=TRUE,"---",IF(VLOOKUP($A472,Sheet1!$B$3:$AH$1266,Sheet1!K$1+(Sheet1!$A$1-1)*10,FALSE)="---","---", (ROUND(VLOOKUP($A472,Sheet1!$B$3:$AH$1266,Sheet1!K$1+(Sheet1!$A$1-1)*10,FALSE),IF(VLOOKUP($A472,Sheet1!$B$3:$AH$1266,Sheet1!K$1+(Sheet1!$A$1-1)*10,FALSE)&gt;99999,-3,IF(VLOOKUP($A472,Sheet1!$B$3:$AH$1266,Sheet1!K$1+(Sheet1!$A$1-1)*10,FALSE)&gt;9999,-2,IF(VLOOKUP($A472,Sheet1!$B$3:$AH$1266,Sheet1!K$1+(Sheet1!$A$1-1)*10,FALSE)&gt;999,-1,0)))))))</f>
        <v>5460</v>
      </c>
      <c r="AB472" s="65">
        <f>IF(ISNA(VLOOKUP($A472,Sheet1!$B$3:$AH$1266,Sheet1!L$1+(Sheet1!$A$1-1)*10,FALSE))=TRUE,"---",IF(VLOOKUP($A472,Sheet1!$B$3:$AH$1266,Sheet1!L$1+(Sheet1!$A$1-1)*10,FALSE)="---","---", (ROUND(VLOOKUP($A472,Sheet1!$B$3:$AH$1266,Sheet1!L$1+(Sheet1!$A$1-1)*10,FALSE),IF(VLOOKUP($A472,Sheet1!$B$3:$AH$1266,Sheet1!L$1+(Sheet1!$A$1-1)*10,FALSE)&gt;99999,-3,IF(VLOOKUP($A472,Sheet1!$B$3:$AH$1266,Sheet1!L$1+(Sheet1!$A$1-1)*10,FALSE)&gt;9999,-2,IF(VLOOKUP($A472,Sheet1!$B$3:$AH$1266,Sheet1!L$1+(Sheet1!$A$1-1)*10,FALSE)&gt;999,-1,0)))))))</f>
        <v>6660</v>
      </c>
      <c r="AC472" s="65">
        <f>IF(ISNA(VLOOKUP($A472,Sheet1!$B$3:$AH$1266,Sheet1!M$1+(Sheet1!$A$1-1)*10,FALSE))=TRUE,"---",IF(VLOOKUP($A472,Sheet1!$B$3:$AH$1266,Sheet1!M$1+(Sheet1!$A$1-1)*10,FALSE)="---","---", (ROUND(VLOOKUP($A472,Sheet1!$B$3:$AH$1266,Sheet1!M$1+(Sheet1!$A$1-1)*10,FALSE),IF(VLOOKUP($A472,Sheet1!$B$3:$AH$1266,Sheet1!M$1+(Sheet1!$A$1-1)*10,FALSE)&gt;99999,-3,IF(VLOOKUP($A472,Sheet1!$B$3:$AH$1266,Sheet1!M$1+(Sheet1!$A$1-1)*10,FALSE)&gt;9999,-2,IF(VLOOKUP($A472,Sheet1!$B$3:$AH$1266,Sheet1!M$1+(Sheet1!$A$1-1)*10,FALSE)&gt;999,-1,0)))))))</f>
        <v>8010</v>
      </c>
      <c r="AD472" s="65">
        <f>IF(ISNA(VLOOKUP($A472,Sheet1!$B$3:$AH$1266,Sheet1!N$1+(Sheet1!$A$1-1)*10,FALSE))=TRUE,"---",IF(VLOOKUP($A472,Sheet1!$B$3:$AH$1266,Sheet1!N$1+(Sheet1!$A$1-1)*10,FALSE)="---","---", (ROUND(VLOOKUP($A472,Sheet1!$B$3:$AH$1266,Sheet1!N$1+(Sheet1!$A$1-1)*10,FALSE),IF(VLOOKUP($A472,Sheet1!$B$3:$AH$1266,Sheet1!N$1+(Sheet1!$A$1-1)*10,FALSE)&gt;99999,-3,IF(VLOOKUP($A472,Sheet1!$B$3:$AH$1266,Sheet1!N$1+(Sheet1!$A$1-1)*10,FALSE)&gt;9999,-2,IF(VLOOKUP($A472,Sheet1!$B$3:$AH$1266,Sheet1!N$1+(Sheet1!$A$1-1)*10,FALSE)&gt;999,-1,0)))))))</f>
        <v>10100</v>
      </c>
    </row>
    <row r="473" spans="1:30" ht="25.5" customHeight="1" x14ac:dyDescent="0.25">
      <c r="A473" s="133" t="s">
        <v>739</v>
      </c>
      <c r="B473" s="134" t="s">
        <v>740</v>
      </c>
      <c r="C473" s="133">
        <v>420357</v>
      </c>
      <c r="D473" s="133">
        <v>741344</v>
      </c>
      <c r="E473" s="67" t="s">
        <v>3045</v>
      </c>
      <c r="F473" s="135" t="s">
        <v>4405</v>
      </c>
      <c r="G473" s="118" t="s">
        <v>160</v>
      </c>
      <c r="H473" s="136">
        <v>20.5</v>
      </c>
      <c r="I473" s="119">
        <v>31871</v>
      </c>
      <c r="J473" s="137" t="s">
        <v>4405</v>
      </c>
      <c r="K473" s="118" t="s">
        <v>17</v>
      </c>
      <c r="L473" s="122">
        <v>4290</v>
      </c>
      <c r="M473" s="123">
        <v>209</v>
      </c>
      <c r="N473" s="118" t="s">
        <v>160</v>
      </c>
      <c r="O473" s="71">
        <f t="shared" si="14"/>
        <v>5.0166620557707002</v>
      </c>
      <c r="P473" s="71">
        <f>IF(O473&lt;&gt;"",VLOOKUP($A473,Sheet4!$A$2:$O$1309,14,FALSE)*100,"")</f>
        <v>1.4606724948571292</v>
      </c>
      <c r="Q473" s="71">
        <f>IF(P473&lt;&gt;"",VLOOKUP($A473,Sheet4!$A$2:$O$1309,15,FALSE)*100,"")</f>
        <v>13.422335222932901</v>
      </c>
      <c r="R473" s="73">
        <f t="shared" si="15"/>
        <v>20</v>
      </c>
      <c r="S473" s="63" t="s">
        <v>4362</v>
      </c>
      <c r="T473" s="63" t="str">
        <f>IF(ISNA(VLOOKUP(A473,Sheet1!B$3:C$1266,2,FALSE)=TRUE),"NC",VLOOKUP(A473,Sheet1!B$3:C$1266,2,FALSE))</f>
        <v>Rural</v>
      </c>
      <c r="U473" s="66">
        <f>IF(ISNA(VLOOKUP($A473,Sheet1!$B$3:$AH$1266,Sheet1!E$1+(Sheet1!$A$1-1)*10,FALSE))=TRUE,"---",IF(VLOOKUP($A473,Sheet1!$B$3:$AH$1266,Sheet1!E$1+(Sheet1!$A$1-1)*10,FALSE)="---","---", (ROUND(VLOOKUP($A473,Sheet1!$B$3:$AH$1266,Sheet1!E$1+(Sheet1!$A$1-1)*10,FALSE),IF(VLOOKUP($A473,Sheet1!$B$3:$AH$1266,Sheet1!E$1+(Sheet1!$A$1-1)*10,FALSE)&gt;99999,-3,IF(VLOOKUP($A473,Sheet1!$B$3:$AH$1266,Sheet1!E$1+(Sheet1!$A$1-1)*10,FALSE)&gt;9999,-2,IF(VLOOKUP($A473,Sheet1!$B$3:$AH$1266,Sheet1!E$1+(Sheet1!$A$1-1)*10,FALSE)&gt;999,-1,0)))))))</f>
        <v>813</v>
      </c>
      <c r="V473" s="66">
        <f>IF(ISNA(VLOOKUP($A473,Sheet1!$B$3:$AH$1266,Sheet1!F$1+(Sheet1!$A$1-1)*10,FALSE))=TRUE,"---",IF(VLOOKUP($A473,Sheet1!$B$3:$AH$1266,Sheet1!F$1+(Sheet1!$A$1-1)*10,FALSE)="---","---", (ROUND(VLOOKUP($A473,Sheet1!$B$3:$AH$1266,Sheet1!F$1+(Sheet1!$A$1-1)*10,FALSE),IF(VLOOKUP($A473,Sheet1!$B$3:$AH$1266,Sheet1!F$1+(Sheet1!$A$1-1)*10,FALSE)&gt;99999,-3,IF(VLOOKUP($A473,Sheet1!$B$3:$AH$1266,Sheet1!F$1+(Sheet1!$A$1-1)*10,FALSE)&gt;9999,-2,IF(VLOOKUP($A473,Sheet1!$B$3:$AH$1266,Sheet1!F$1+(Sheet1!$A$1-1)*10,FALSE)&gt;999,-1,0)))))))</f>
        <v>1040</v>
      </c>
      <c r="W473" s="66">
        <f>IF(ISNA(VLOOKUP($A473,Sheet1!$B$3:$AH$1266,Sheet1!G$1+(Sheet1!$A$1-1)*10,FALSE))=TRUE,"---",IF(VLOOKUP($A473,Sheet1!$B$3:$AH$1266,Sheet1!G$1+(Sheet1!$A$1-1)*10,FALSE)="---","---", (ROUND(VLOOKUP($A473,Sheet1!$B$3:$AH$1266,Sheet1!G$1+(Sheet1!$A$1-1)*10,FALSE),IF(VLOOKUP($A473,Sheet1!$B$3:$AH$1266,Sheet1!G$1+(Sheet1!$A$1-1)*10,FALSE)&gt;99999,-3,IF(VLOOKUP($A473,Sheet1!$B$3:$AH$1266,Sheet1!G$1+(Sheet1!$A$1-1)*10,FALSE)&gt;9999,-2,IF(VLOOKUP($A473,Sheet1!$B$3:$AH$1266,Sheet1!G$1+(Sheet1!$A$1-1)*10,FALSE)&gt;999,-1,0)))))))</f>
        <v>1360</v>
      </c>
      <c r="X473" s="66">
        <f>IF(ISNA(VLOOKUP($A473,Sheet1!$B$3:$AH$1266,Sheet1!H$1+(Sheet1!$A$1-1)*10,FALSE))=TRUE,"---",IF(VLOOKUP($A473,Sheet1!$B$3:$AH$1266,Sheet1!H$1+(Sheet1!$A$1-1)*10,FALSE)="---","---", (ROUND(VLOOKUP($A473,Sheet1!$B$3:$AH$1266,Sheet1!H$1+(Sheet1!$A$1-1)*10,FALSE),IF(VLOOKUP($A473,Sheet1!$B$3:$AH$1266,Sheet1!H$1+(Sheet1!$A$1-1)*10,FALSE)&gt;99999,-3,IF(VLOOKUP($A473,Sheet1!$B$3:$AH$1266,Sheet1!H$1+(Sheet1!$A$1-1)*10,FALSE)&gt;9999,-2,IF(VLOOKUP($A473,Sheet1!$B$3:$AH$1266,Sheet1!H$1+(Sheet1!$A$1-1)*10,FALSE)&gt;999,-1,0)))))))</f>
        <v>2380</v>
      </c>
      <c r="Y473" s="66">
        <f>IF(ISNA(VLOOKUP($A473,Sheet1!$B$3:$AH$1266,Sheet1!I$1+(Sheet1!$A$1-1)*10,FALSE))=TRUE,"---",IF(VLOOKUP($A473,Sheet1!$B$3:$AH$1266,Sheet1!I$1+(Sheet1!$A$1-1)*10,FALSE)="---","---", (ROUND(VLOOKUP($A473,Sheet1!$B$3:$AH$1266,Sheet1!I$1+(Sheet1!$A$1-1)*10,FALSE),IF(VLOOKUP($A473,Sheet1!$B$3:$AH$1266,Sheet1!I$1+(Sheet1!$A$1-1)*10,FALSE)&gt;99999,-3,IF(VLOOKUP($A473,Sheet1!$B$3:$AH$1266,Sheet1!I$1+(Sheet1!$A$1-1)*10,FALSE)&gt;9999,-2,IF(VLOOKUP($A473,Sheet1!$B$3:$AH$1266,Sheet1!I$1+(Sheet1!$A$1-1)*10,FALSE)&gt;999,-1,0)))))))</f>
        <v>3250</v>
      </c>
      <c r="Z473" s="66">
        <f>IF(ISNA(VLOOKUP($A473,Sheet1!$B$3:$AH$1266,Sheet1!J$1+(Sheet1!$A$1-1)*10,FALSE))=TRUE,"---",IF(VLOOKUP($A473,Sheet1!$B$3:$AH$1266,Sheet1!J$1+(Sheet1!$A$1-1)*10,FALSE)="---","---", (ROUND(VLOOKUP($A473,Sheet1!$B$3:$AH$1266,Sheet1!J$1+(Sheet1!$A$1-1)*10,FALSE),IF(VLOOKUP($A473,Sheet1!$B$3:$AH$1266,Sheet1!J$1+(Sheet1!$A$1-1)*10,FALSE)&gt;99999,-3,IF(VLOOKUP($A473,Sheet1!$B$3:$AH$1266,Sheet1!J$1+(Sheet1!$A$1-1)*10,FALSE)&gt;9999,-2,IF(VLOOKUP($A473,Sheet1!$B$3:$AH$1266,Sheet1!J$1+(Sheet1!$A$1-1)*10,FALSE)&gt;999,-1,0)))))))</f>
        <v>4540</v>
      </c>
      <c r="AA473" s="66">
        <f>IF(ISNA(VLOOKUP($A473,Sheet1!$B$3:$AH$1266,Sheet1!K$1+(Sheet1!$A$1-1)*10,FALSE))=TRUE,"---",IF(VLOOKUP($A473,Sheet1!$B$3:$AH$1266,Sheet1!K$1+(Sheet1!$A$1-1)*10,FALSE)="---","---", (ROUND(VLOOKUP($A473,Sheet1!$B$3:$AH$1266,Sheet1!K$1+(Sheet1!$A$1-1)*10,FALSE),IF(VLOOKUP($A473,Sheet1!$B$3:$AH$1266,Sheet1!K$1+(Sheet1!$A$1-1)*10,FALSE)&gt;99999,-3,IF(VLOOKUP($A473,Sheet1!$B$3:$AH$1266,Sheet1!K$1+(Sheet1!$A$1-1)*10,FALSE)&gt;9999,-2,IF(VLOOKUP($A473,Sheet1!$B$3:$AH$1266,Sheet1!K$1+(Sheet1!$A$1-1)*10,FALSE)&gt;999,-1,0)))))))</f>
        <v>5650</v>
      </c>
      <c r="AB473" s="66">
        <f>IF(ISNA(VLOOKUP($A473,Sheet1!$B$3:$AH$1266,Sheet1!L$1+(Sheet1!$A$1-1)*10,FALSE))=TRUE,"---",IF(VLOOKUP($A473,Sheet1!$B$3:$AH$1266,Sheet1!L$1+(Sheet1!$A$1-1)*10,FALSE)="---","---", (ROUND(VLOOKUP($A473,Sheet1!$B$3:$AH$1266,Sheet1!L$1+(Sheet1!$A$1-1)*10,FALSE),IF(VLOOKUP($A473,Sheet1!$B$3:$AH$1266,Sheet1!L$1+(Sheet1!$A$1-1)*10,FALSE)&gt;99999,-3,IF(VLOOKUP($A473,Sheet1!$B$3:$AH$1266,Sheet1!L$1+(Sheet1!$A$1-1)*10,FALSE)&gt;9999,-2,IF(VLOOKUP($A473,Sheet1!$B$3:$AH$1266,Sheet1!L$1+(Sheet1!$A$1-1)*10,FALSE)&gt;999,-1,0)))))))</f>
        <v>6890</v>
      </c>
      <c r="AC473" s="66">
        <f>IF(ISNA(VLOOKUP($A473,Sheet1!$B$3:$AH$1266,Sheet1!M$1+(Sheet1!$A$1-1)*10,FALSE))=TRUE,"---",IF(VLOOKUP($A473,Sheet1!$B$3:$AH$1266,Sheet1!M$1+(Sheet1!$A$1-1)*10,FALSE)="---","---", (ROUND(VLOOKUP($A473,Sheet1!$B$3:$AH$1266,Sheet1!M$1+(Sheet1!$A$1-1)*10,FALSE),IF(VLOOKUP($A473,Sheet1!$B$3:$AH$1266,Sheet1!M$1+(Sheet1!$A$1-1)*10,FALSE)&gt;99999,-3,IF(VLOOKUP($A473,Sheet1!$B$3:$AH$1266,Sheet1!M$1+(Sheet1!$A$1-1)*10,FALSE)&gt;9999,-2,IF(VLOOKUP($A473,Sheet1!$B$3:$AH$1266,Sheet1!M$1+(Sheet1!$A$1-1)*10,FALSE)&gt;999,-1,0)))))))</f>
        <v>8290</v>
      </c>
      <c r="AD473" s="66">
        <f>IF(ISNA(VLOOKUP($A473,Sheet1!$B$3:$AH$1266,Sheet1!N$1+(Sheet1!$A$1-1)*10,FALSE))=TRUE,"---",IF(VLOOKUP($A473,Sheet1!$B$3:$AH$1266,Sheet1!N$1+(Sheet1!$A$1-1)*10,FALSE)="---","---", (ROUND(VLOOKUP($A473,Sheet1!$B$3:$AH$1266,Sheet1!N$1+(Sheet1!$A$1-1)*10,FALSE),IF(VLOOKUP($A473,Sheet1!$B$3:$AH$1266,Sheet1!N$1+(Sheet1!$A$1-1)*10,FALSE)&gt;99999,-3,IF(VLOOKUP($A473,Sheet1!$B$3:$AH$1266,Sheet1!N$1+(Sheet1!$A$1-1)*10,FALSE)&gt;9999,-2,IF(VLOOKUP($A473,Sheet1!$B$3:$AH$1266,Sheet1!N$1+(Sheet1!$A$1-1)*10,FALSE)&gt;999,-1,0)))))))</f>
        <v>10400</v>
      </c>
    </row>
    <row r="474" spans="1:30" ht="25.5" customHeight="1" x14ac:dyDescent="0.25">
      <c r="A474" s="125" t="s">
        <v>741</v>
      </c>
      <c r="B474" s="126" t="s">
        <v>742</v>
      </c>
      <c r="C474" s="125">
        <v>420325</v>
      </c>
      <c r="D474" s="125">
        <v>741532</v>
      </c>
      <c r="E474" s="70" t="s">
        <v>3045</v>
      </c>
      <c r="F474" s="139" t="s">
        <v>4405</v>
      </c>
      <c r="G474" s="127" t="s">
        <v>160</v>
      </c>
      <c r="H474" s="128">
        <v>22.2</v>
      </c>
      <c r="I474" s="112">
        <v>20377</v>
      </c>
      <c r="J474" s="140" t="s">
        <v>4405</v>
      </c>
      <c r="K474" s="127" t="s">
        <v>17</v>
      </c>
      <c r="L474" s="115">
        <v>3930</v>
      </c>
      <c r="M474" s="116">
        <v>177</v>
      </c>
      <c r="N474" s="127" t="s">
        <v>145</v>
      </c>
      <c r="O474" s="68">
        <f t="shared" si="14"/>
        <v>9.4886412412706793</v>
      </c>
      <c r="P474" s="68">
        <f>IF(O474&lt;&gt;"",VLOOKUP($A474,Sheet4!$A$2:$O$1309,14,FALSE)*100,"")</f>
        <v>1.7710080885950386</v>
      </c>
      <c r="Q474" s="68">
        <f>IF(P474&lt;&gt;"",VLOOKUP($A474,Sheet4!$A$2:$O$1309,15,FALSE)*100,"")</f>
        <v>16.056396999731216</v>
      </c>
      <c r="R474" s="74">
        <f t="shared" si="15"/>
        <v>10</v>
      </c>
      <c r="S474" s="64" t="s">
        <v>4362</v>
      </c>
      <c r="T474" s="64" t="str">
        <f>IF(ISNA(VLOOKUP(A474,Sheet1!B$3:C$1266,2,FALSE)=TRUE),"NC",VLOOKUP(A474,Sheet1!B$3:C$1266,2,FALSE))</f>
        <v>Rural</v>
      </c>
      <c r="U474" s="65">
        <f>IF(ISNA(VLOOKUP($A474,Sheet1!$B$3:$AH$1266,Sheet1!E$1+(Sheet1!$A$1-1)*10,FALSE))=TRUE,"---",IF(VLOOKUP($A474,Sheet1!$B$3:$AH$1266,Sheet1!E$1+(Sheet1!$A$1-1)*10,FALSE)="---","---", (ROUND(VLOOKUP($A474,Sheet1!$B$3:$AH$1266,Sheet1!E$1+(Sheet1!$A$1-1)*10,FALSE),IF(VLOOKUP($A474,Sheet1!$B$3:$AH$1266,Sheet1!E$1+(Sheet1!$A$1-1)*10,FALSE)&gt;99999,-3,IF(VLOOKUP($A474,Sheet1!$B$3:$AH$1266,Sheet1!E$1+(Sheet1!$A$1-1)*10,FALSE)&gt;9999,-2,IF(VLOOKUP($A474,Sheet1!$B$3:$AH$1266,Sheet1!E$1+(Sheet1!$A$1-1)*10,FALSE)&gt;999,-1,0)))))))</f>
        <v>966</v>
      </c>
      <c r="V474" s="65">
        <f>IF(ISNA(VLOOKUP($A474,Sheet1!$B$3:$AH$1266,Sheet1!F$1+(Sheet1!$A$1-1)*10,FALSE))=TRUE,"---",IF(VLOOKUP($A474,Sheet1!$B$3:$AH$1266,Sheet1!F$1+(Sheet1!$A$1-1)*10,FALSE)="---","---", (ROUND(VLOOKUP($A474,Sheet1!$B$3:$AH$1266,Sheet1!F$1+(Sheet1!$A$1-1)*10,FALSE),IF(VLOOKUP($A474,Sheet1!$B$3:$AH$1266,Sheet1!F$1+(Sheet1!$A$1-1)*10,FALSE)&gt;99999,-3,IF(VLOOKUP($A474,Sheet1!$B$3:$AH$1266,Sheet1!F$1+(Sheet1!$A$1-1)*10,FALSE)&gt;9999,-2,IF(VLOOKUP($A474,Sheet1!$B$3:$AH$1266,Sheet1!F$1+(Sheet1!$A$1-1)*10,FALSE)&gt;999,-1,0)))))))</f>
        <v>1230</v>
      </c>
      <c r="W474" s="65">
        <f>IF(ISNA(VLOOKUP($A474,Sheet1!$B$3:$AH$1266,Sheet1!G$1+(Sheet1!$A$1-1)*10,FALSE))=TRUE,"---",IF(VLOOKUP($A474,Sheet1!$B$3:$AH$1266,Sheet1!G$1+(Sheet1!$A$1-1)*10,FALSE)="---","---", (ROUND(VLOOKUP($A474,Sheet1!$B$3:$AH$1266,Sheet1!G$1+(Sheet1!$A$1-1)*10,FALSE),IF(VLOOKUP($A474,Sheet1!$B$3:$AH$1266,Sheet1!G$1+(Sheet1!$A$1-1)*10,FALSE)&gt;99999,-3,IF(VLOOKUP($A474,Sheet1!$B$3:$AH$1266,Sheet1!G$1+(Sheet1!$A$1-1)*10,FALSE)&gt;9999,-2,IF(VLOOKUP($A474,Sheet1!$B$3:$AH$1266,Sheet1!G$1+(Sheet1!$A$1-1)*10,FALSE)&gt;999,-1,0)))))))</f>
        <v>1610</v>
      </c>
      <c r="X474" s="65">
        <f>IF(ISNA(VLOOKUP($A474,Sheet1!$B$3:$AH$1266,Sheet1!H$1+(Sheet1!$A$1-1)*10,FALSE))=TRUE,"---",IF(VLOOKUP($A474,Sheet1!$B$3:$AH$1266,Sheet1!H$1+(Sheet1!$A$1-1)*10,FALSE)="---","---", (ROUND(VLOOKUP($A474,Sheet1!$B$3:$AH$1266,Sheet1!H$1+(Sheet1!$A$1-1)*10,FALSE),IF(VLOOKUP($A474,Sheet1!$B$3:$AH$1266,Sheet1!H$1+(Sheet1!$A$1-1)*10,FALSE)&gt;99999,-3,IF(VLOOKUP($A474,Sheet1!$B$3:$AH$1266,Sheet1!H$1+(Sheet1!$A$1-1)*10,FALSE)&gt;9999,-2,IF(VLOOKUP($A474,Sheet1!$B$3:$AH$1266,Sheet1!H$1+(Sheet1!$A$1-1)*10,FALSE)&gt;999,-1,0)))))))</f>
        <v>2800</v>
      </c>
      <c r="Y474" s="65">
        <f>IF(ISNA(VLOOKUP($A474,Sheet1!$B$3:$AH$1266,Sheet1!I$1+(Sheet1!$A$1-1)*10,FALSE))=TRUE,"---",IF(VLOOKUP($A474,Sheet1!$B$3:$AH$1266,Sheet1!I$1+(Sheet1!$A$1-1)*10,FALSE)="---","---", (ROUND(VLOOKUP($A474,Sheet1!$B$3:$AH$1266,Sheet1!I$1+(Sheet1!$A$1-1)*10,FALSE),IF(VLOOKUP($A474,Sheet1!$B$3:$AH$1266,Sheet1!I$1+(Sheet1!$A$1-1)*10,FALSE)&gt;99999,-3,IF(VLOOKUP($A474,Sheet1!$B$3:$AH$1266,Sheet1!I$1+(Sheet1!$A$1-1)*10,FALSE)&gt;9999,-2,IF(VLOOKUP($A474,Sheet1!$B$3:$AH$1266,Sheet1!I$1+(Sheet1!$A$1-1)*10,FALSE)&gt;999,-1,0)))))))</f>
        <v>3820</v>
      </c>
      <c r="Z474" s="65">
        <f>IF(ISNA(VLOOKUP($A474,Sheet1!$B$3:$AH$1266,Sheet1!J$1+(Sheet1!$A$1-1)*10,FALSE))=TRUE,"---",IF(VLOOKUP($A474,Sheet1!$B$3:$AH$1266,Sheet1!J$1+(Sheet1!$A$1-1)*10,FALSE)="---","---", (ROUND(VLOOKUP($A474,Sheet1!$B$3:$AH$1266,Sheet1!J$1+(Sheet1!$A$1-1)*10,FALSE),IF(VLOOKUP($A474,Sheet1!$B$3:$AH$1266,Sheet1!J$1+(Sheet1!$A$1-1)*10,FALSE)&gt;99999,-3,IF(VLOOKUP($A474,Sheet1!$B$3:$AH$1266,Sheet1!J$1+(Sheet1!$A$1-1)*10,FALSE)&gt;9999,-2,IF(VLOOKUP($A474,Sheet1!$B$3:$AH$1266,Sheet1!J$1+(Sheet1!$A$1-1)*10,FALSE)&gt;999,-1,0)))))))</f>
        <v>5330</v>
      </c>
      <c r="AA474" s="65">
        <f>IF(ISNA(VLOOKUP($A474,Sheet1!$B$3:$AH$1266,Sheet1!K$1+(Sheet1!$A$1-1)*10,FALSE))=TRUE,"---",IF(VLOOKUP($A474,Sheet1!$B$3:$AH$1266,Sheet1!K$1+(Sheet1!$A$1-1)*10,FALSE)="---","---", (ROUND(VLOOKUP($A474,Sheet1!$B$3:$AH$1266,Sheet1!K$1+(Sheet1!$A$1-1)*10,FALSE),IF(VLOOKUP($A474,Sheet1!$B$3:$AH$1266,Sheet1!K$1+(Sheet1!$A$1-1)*10,FALSE)&gt;99999,-3,IF(VLOOKUP($A474,Sheet1!$B$3:$AH$1266,Sheet1!K$1+(Sheet1!$A$1-1)*10,FALSE)&gt;9999,-2,IF(VLOOKUP($A474,Sheet1!$B$3:$AH$1266,Sheet1!K$1+(Sheet1!$A$1-1)*10,FALSE)&gt;999,-1,0)))))))</f>
        <v>6630</v>
      </c>
      <c r="AB474" s="65">
        <f>IF(ISNA(VLOOKUP($A474,Sheet1!$B$3:$AH$1266,Sheet1!L$1+(Sheet1!$A$1-1)*10,FALSE))=TRUE,"---",IF(VLOOKUP($A474,Sheet1!$B$3:$AH$1266,Sheet1!L$1+(Sheet1!$A$1-1)*10,FALSE)="---","---", (ROUND(VLOOKUP($A474,Sheet1!$B$3:$AH$1266,Sheet1!L$1+(Sheet1!$A$1-1)*10,FALSE),IF(VLOOKUP($A474,Sheet1!$B$3:$AH$1266,Sheet1!L$1+(Sheet1!$A$1-1)*10,FALSE)&gt;99999,-3,IF(VLOOKUP($A474,Sheet1!$B$3:$AH$1266,Sheet1!L$1+(Sheet1!$A$1-1)*10,FALSE)&gt;9999,-2,IF(VLOOKUP($A474,Sheet1!$B$3:$AH$1266,Sheet1!L$1+(Sheet1!$A$1-1)*10,FALSE)&gt;999,-1,0)))))))</f>
        <v>8080</v>
      </c>
      <c r="AC474" s="65">
        <f>IF(ISNA(VLOOKUP($A474,Sheet1!$B$3:$AH$1266,Sheet1!M$1+(Sheet1!$A$1-1)*10,FALSE))=TRUE,"---",IF(VLOOKUP($A474,Sheet1!$B$3:$AH$1266,Sheet1!M$1+(Sheet1!$A$1-1)*10,FALSE)="---","---", (ROUND(VLOOKUP($A474,Sheet1!$B$3:$AH$1266,Sheet1!M$1+(Sheet1!$A$1-1)*10,FALSE),IF(VLOOKUP($A474,Sheet1!$B$3:$AH$1266,Sheet1!M$1+(Sheet1!$A$1-1)*10,FALSE)&gt;99999,-3,IF(VLOOKUP($A474,Sheet1!$B$3:$AH$1266,Sheet1!M$1+(Sheet1!$A$1-1)*10,FALSE)&gt;9999,-2,IF(VLOOKUP($A474,Sheet1!$B$3:$AH$1266,Sheet1!M$1+(Sheet1!$A$1-1)*10,FALSE)&gt;999,-1,0)))))))</f>
        <v>9710</v>
      </c>
      <c r="AD474" s="65">
        <f>IF(ISNA(VLOOKUP($A474,Sheet1!$B$3:$AH$1266,Sheet1!N$1+(Sheet1!$A$1-1)*10,FALSE))=TRUE,"---",IF(VLOOKUP($A474,Sheet1!$B$3:$AH$1266,Sheet1!N$1+(Sheet1!$A$1-1)*10,FALSE)="---","---", (ROUND(VLOOKUP($A474,Sheet1!$B$3:$AH$1266,Sheet1!N$1+(Sheet1!$A$1-1)*10,FALSE),IF(VLOOKUP($A474,Sheet1!$B$3:$AH$1266,Sheet1!N$1+(Sheet1!$A$1-1)*10,FALSE)&gt;99999,-3,IF(VLOOKUP($A474,Sheet1!$B$3:$AH$1266,Sheet1!N$1+(Sheet1!$A$1-1)*10,FALSE)&gt;9999,-2,IF(VLOOKUP($A474,Sheet1!$B$3:$AH$1266,Sheet1!N$1+(Sheet1!$A$1-1)*10,FALSE)&gt;999,-1,0)))))))</f>
        <v>12200</v>
      </c>
    </row>
    <row r="475" spans="1:30" ht="25.5" customHeight="1" x14ac:dyDescent="0.25">
      <c r="A475" s="133" t="s">
        <v>743</v>
      </c>
      <c r="B475" s="141" t="s">
        <v>744</v>
      </c>
      <c r="C475" s="133">
        <v>420110</v>
      </c>
      <c r="D475" s="133">
        <v>741559</v>
      </c>
      <c r="E475" s="67" t="s">
        <v>3045</v>
      </c>
      <c r="F475" s="117" t="s">
        <v>4489</v>
      </c>
      <c r="G475" s="118" t="s">
        <v>31</v>
      </c>
      <c r="H475" s="136">
        <v>16.5</v>
      </c>
      <c r="I475" s="119">
        <v>38894</v>
      </c>
      <c r="J475" s="124">
        <v>8.7100000000000009</v>
      </c>
      <c r="K475" s="121" t="s">
        <v>4405</v>
      </c>
      <c r="L475" s="122">
        <v>2820</v>
      </c>
      <c r="M475" s="123">
        <v>171</v>
      </c>
      <c r="N475" s="118" t="s">
        <v>186</v>
      </c>
      <c r="O475" s="71">
        <f t="shared" si="14"/>
        <v>4.2452764244073196</v>
      </c>
      <c r="P475" s="71">
        <f>IF(O475&lt;&gt;"",VLOOKUP($A475,Sheet4!$A$2:$O$1309,14,FALSE)*100,"")</f>
        <v>1.2966743400683489</v>
      </c>
      <c r="Q475" s="71">
        <f>IF(P475&lt;&gt;"",VLOOKUP($A475,Sheet4!$A$2:$O$1309,15,FALSE)*100,"")</f>
        <v>12.000592523546294</v>
      </c>
      <c r="R475" s="73">
        <f t="shared" si="15"/>
        <v>25</v>
      </c>
      <c r="S475" s="63" t="s">
        <v>4362</v>
      </c>
      <c r="T475" s="63" t="str">
        <f>IF(ISNA(VLOOKUP(A475,Sheet1!B$3:C$1266,2,FALSE)=TRUE),"NC",VLOOKUP(A475,Sheet1!B$3:C$1266,2,FALSE))</f>
        <v>Rural10</v>
      </c>
      <c r="U475" s="66">
        <f>IF(ISNA(VLOOKUP($A475,Sheet1!$B$3:$AH$1266,Sheet1!E$1+(Sheet1!$A$1-1)*10,FALSE))=TRUE,"---",IF(VLOOKUP($A475,Sheet1!$B$3:$AH$1266,Sheet1!E$1+(Sheet1!$A$1-1)*10,FALSE)="---","---", (ROUND(VLOOKUP($A475,Sheet1!$B$3:$AH$1266,Sheet1!E$1+(Sheet1!$A$1-1)*10,FALSE),IF(VLOOKUP($A475,Sheet1!$B$3:$AH$1266,Sheet1!E$1+(Sheet1!$A$1-1)*10,FALSE)&gt;99999,-3,IF(VLOOKUP($A475,Sheet1!$B$3:$AH$1266,Sheet1!E$1+(Sheet1!$A$1-1)*10,FALSE)&gt;9999,-2,IF(VLOOKUP($A475,Sheet1!$B$3:$AH$1266,Sheet1!E$1+(Sheet1!$A$1-1)*10,FALSE)&gt;999,-1,0)))))))</f>
        <v>834</v>
      </c>
      <c r="V475" s="66">
        <f>IF(ISNA(VLOOKUP($A475,Sheet1!$B$3:$AH$1266,Sheet1!F$1+(Sheet1!$A$1-1)*10,FALSE))=TRUE,"---",IF(VLOOKUP($A475,Sheet1!$B$3:$AH$1266,Sheet1!F$1+(Sheet1!$A$1-1)*10,FALSE)="---","---", (ROUND(VLOOKUP($A475,Sheet1!$B$3:$AH$1266,Sheet1!F$1+(Sheet1!$A$1-1)*10,FALSE),IF(VLOOKUP($A475,Sheet1!$B$3:$AH$1266,Sheet1!F$1+(Sheet1!$A$1-1)*10,FALSE)&gt;99999,-3,IF(VLOOKUP($A475,Sheet1!$B$3:$AH$1266,Sheet1!F$1+(Sheet1!$A$1-1)*10,FALSE)&gt;9999,-2,IF(VLOOKUP($A475,Sheet1!$B$3:$AH$1266,Sheet1!F$1+(Sheet1!$A$1-1)*10,FALSE)&gt;999,-1,0)))))))</f>
        <v>1000</v>
      </c>
      <c r="W475" s="66">
        <f>IF(ISNA(VLOOKUP($A475,Sheet1!$B$3:$AH$1266,Sheet1!G$1+(Sheet1!$A$1-1)*10,FALSE))=TRUE,"---",IF(VLOOKUP($A475,Sheet1!$B$3:$AH$1266,Sheet1!G$1+(Sheet1!$A$1-1)*10,FALSE)="---","---", (ROUND(VLOOKUP($A475,Sheet1!$B$3:$AH$1266,Sheet1!G$1+(Sheet1!$A$1-1)*10,FALSE),IF(VLOOKUP($A475,Sheet1!$B$3:$AH$1266,Sheet1!G$1+(Sheet1!$A$1-1)*10,FALSE)&gt;99999,-3,IF(VLOOKUP($A475,Sheet1!$B$3:$AH$1266,Sheet1!G$1+(Sheet1!$A$1-1)*10,FALSE)&gt;9999,-2,IF(VLOOKUP($A475,Sheet1!$B$3:$AH$1266,Sheet1!G$1+(Sheet1!$A$1-1)*10,FALSE)&gt;999,-1,0)))))))</f>
        <v>1220</v>
      </c>
      <c r="X475" s="66">
        <f>IF(ISNA(VLOOKUP($A475,Sheet1!$B$3:$AH$1266,Sheet1!H$1+(Sheet1!$A$1-1)*10,FALSE))=TRUE,"---",IF(VLOOKUP($A475,Sheet1!$B$3:$AH$1266,Sheet1!H$1+(Sheet1!$A$1-1)*10,FALSE)="---","---", (ROUND(VLOOKUP($A475,Sheet1!$B$3:$AH$1266,Sheet1!H$1+(Sheet1!$A$1-1)*10,FALSE),IF(VLOOKUP($A475,Sheet1!$B$3:$AH$1266,Sheet1!H$1+(Sheet1!$A$1-1)*10,FALSE)&gt;99999,-3,IF(VLOOKUP($A475,Sheet1!$B$3:$AH$1266,Sheet1!H$1+(Sheet1!$A$1-1)*10,FALSE)&gt;9999,-2,IF(VLOOKUP($A475,Sheet1!$B$3:$AH$1266,Sheet1!H$1+(Sheet1!$A$1-1)*10,FALSE)&gt;999,-1,0)))))))</f>
        <v>1770</v>
      </c>
      <c r="Y475" s="66">
        <f>IF(ISNA(VLOOKUP($A475,Sheet1!$B$3:$AH$1266,Sheet1!I$1+(Sheet1!$A$1-1)*10,FALSE))=TRUE,"---",IF(VLOOKUP($A475,Sheet1!$B$3:$AH$1266,Sheet1!I$1+(Sheet1!$A$1-1)*10,FALSE)="---","---", (ROUND(VLOOKUP($A475,Sheet1!$B$3:$AH$1266,Sheet1!I$1+(Sheet1!$A$1-1)*10,FALSE),IF(VLOOKUP($A475,Sheet1!$B$3:$AH$1266,Sheet1!I$1+(Sheet1!$A$1-1)*10,FALSE)&gt;99999,-3,IF(VLOOKUP($A475,Sheet1!$B$3:$AH$1266,Sheet1!I$1+(Sheet1!$A$1-1)*10,FALSE)&gt;9999,-2,IF(VLOOKUP($A475,Sheet1!$B$3:$AH$1266,Sheet1!I$1+(Sheet1!$A$1-1)*10,FALSE)&gt;999,-1,0)))))))</f>
        <v>2200</v>
      </c>
      <c r="Z475" s="66">
        <f>IF(ISNA(VLOOKUP($A475,Sheet1!$B$3:$AH$1266,Sheet1!J$1+(Sheet1!$A$1-1)*10,FALSE))=TRUE,"---",IF(VLOOKUP($A475,Sheet1!$B$3:$AH$1266,Sheet1!J$1+(Sheet1!$A$1-1)*10,FALSE)="---","---", (ROUND(VLOOKUP($A475,Sheet1!$B$3:$AH$1266,Sheet1!J$1+(Sheet1!$A$1-1)*10,FALSE),IF(VLOOKUP($A475,Sheet1!$B$3:$AH$1266,Sheet1!J$1+(Sheet1!$A$1-1)*10,FALSE)&gt;99999,-3,IF(VLOOKUP($A475,Sheet1!$B$3:$AH$1266,Sheet1!J$1+(Sheet1!$A$1-1)*10,FALSE)&gt;9999,-2,IF(VLOOKUP($A475,Sheet1!$B$3:$AH$1266,Sheet1!J$1+(Sheet1!$A$1-1)*10,FALSE)&gt;999,-1,0)))))))</f>
        <v>2850</v>
      </c>
      <c r="AA475" s="66">
        <f>IF(ISNA(VLOOKUP($A475,Sheet1!$B$3:$AH$1266,Sheet1!K$1+(Sheet1!$A$1-1)*10,FALSE))=TRUE,"---",IF(VLOOKUP($A475,Sheet1!$B$3:$AH$1266,Sheet1!K$1+(Sheet1!$A$1-1)*10,FALSE)="---","---", (ROUND(VLOOKUP($A475,Sheet1!$B$3:$AH$1266,Sheet1!K$1+(Sheet1!$A$1-1)*10,FALSE),IF(VLOOKUP($A475,Sheet1!$B$3:$AH$1266,Sheet1!K$1+(Sheet1!$A$1-1)*10,FALSE)&gt;99999,-3,IF(VLOOKUP($A475,Sheet1!$B$3:$AH$1266,Sheet1!K$1+(Sheet1!$A$1-1)*10,FALSE)&gt;9999,-2,IF(VLOOKUP($A475,Sheet1!$B$3:$AH$1266,Sheet1!K$1+(Sheet1!$A$1-1)*10,FALSE)&gt;999,-1,0)))))))</f>
        <v>3430</v>
      </c>
      <c r="AB475" s="66">
        <f>IF(ISNA(VLOOKUP($A475,Sheet1!$B$3:$AH$1266,Sheet1!L$1+(Sheet1!$A$1-1)*10,FALSE))=TRUE,"---",IF(VLOOKUP($A475,Sheet1!$B$3:$AH$1266,Sheet1!L$1+(Sheet1!$A$1-1)*10,FALSE)="---","---", (ROUND(VLOOKUP($A475,Sheet1!$B$3:$AH$1266,Sheet1!L$1+(Sheet1!$A$1-1)*10,FALSE),IF(VLOOKUP($A475,Sheet1!$B$3:$AH$1266,Sheet1!L$1+(Sheet1!$A$1-1)*10,FALSE)&gt;99999,-3,IF(VLOOKUP($A475,Sheet1!$B$3:$AH$1266,Sheet1!L$1+(Sheet1!$A$1-1)*10,FALSE)&gt;9999,-2,IF(VLOOKUP($A475,Sheet1!$B$3:$AH$1266,Sheet1!L$1+(Sheet1!$A$1-1)*10,FALSE)&gt;999,-1,0)))))))</f>
        <v>4080</v>
      </c>
      <c r="AC475" s="66">
        <f>IF(ISNA(VLOOKUP($A475,Sheet1!$B$3:$AH$1266,Sheet1!M$1+(Sheet1!$A$1-1)*10,FALSE))=TRUE,"---",IF(VLOOKUP($A475,Sheet1!$B$3:$AH$1266,Sheet1!M$1+(Sheet1!$A$1-1)*10,FALSE)="---","---", (ROUND(VLOOKUP($A475,Sheet1!$B$3:$AH$1266,Sheet1!M$1+(Sheet1!$A$1-1)*10,FALSE),IF(VLOOKUP($A475,Sheet1!$B$3:$AH$1266,Sheet1!M$1+(Sheet1!$A$1-1)*10,FALSE)&gt;99999,-3,IF(VLOOKUP($A475,Sheet1!$B$3:$AH$1266,Sheet1!M$1+(Sheet1!$A$1-1)*10,FALSE)&gt;9999,-2,IF(VLOOKUP($A475,Sheet1!$B$3:$AH$1266,Sheet1!M$1+(Sheet1!$A$1-1)*10,FALSE)&gt;999,-1,0)))))))</f>
        <v>4810</v>
      </c>
      <c r="AD475" s="66">
        <f>IF(ISNA(VLOOKUP($A475,Sheet1!$B$3:$AH$1266,Sheet1!N$1+(Sheet1!$A$1-1)*10,FALSE))=TRUE,"---",IF(VLOOKUP($A475,Sheet1!$B$3:$AH$1266,Sheet1!N$1+(Sheet1!$A$1-1)*10,FALSE)="---","---", (ROUND(VLOOKUP($A475,Sheet1!$B$3:$AH$1266,Sheet1!N$1+(Sheet1!$A$1-1)*10,FALSE),IF(VLOOKUP($A475,Sheet1!$B$3:$AH$1266,Sheet1!N$1+(Sheet1!$A$1-1)*10,FALSE)&gt;99999,-3,IF(VLOOKUP($A475,Sheet1!$B$3:$AH$1266,Sheet1!N$1+(Sheet1!$A$1-1)*10,FALSE)&gt;9999,-2,IF(VLOOKUP($A475,Sheet1!$B$3:$AH$1266,Sheet1!N$1+(Sheet1!$A$1-1)*10,FALSE)&gt;999,-1,0)))))))</f>
        <v>5930</v>
      </c>
    </row>
    <row r="476" spans="1:30" ht="25.5" customHeight="1" x14ac:dyDescent="0.25">
      <c r="A476" s="303" t="s">
        <v>745</v>
      </c>
      <c r="B476" s="330" t="s">
        <v>746</v>
      </c>
      <c r="C476" s="303">
        <v>420051</v>
      </c>
      <c r="D476" s="303">
        <v>741614</v>
      </c>
      <c r="E476" s="307" t="s">
        <v>3045</v>
      </c>
      <c r="F476" s="52" t="s">
        <v>4589</v>
      </c>
      <c r="G476" s="127" t="s">
        <v>286</v>
      </c>
      <c r="H476" s="347">
        <v>192</v>
      </c>
      <c r="I476" s="326">
        <v>40783</v>
      </c>
      <c r="J476" s="375">
        <v>23.34</v>
      </c>
      <c r="K476" s="315" t="s">
        <v>4405</v>
      </c>
      <c r="L476" s="320">
        <v>75800</v>
      </c>
      <c r="M476" s="322">
        <v>395</v>
      </c>
      <c r="N476" s="318" t="s">
        <v>48</v>
      </c>
      <c r="O476" s="299">
        <f t="shared" si="14"/>
        <v>1.4424884973710319</v>
      </c>
      <c r="P476" s="299">
        <f>IF(O476&lt;&gt;"",VLOOKUP($A476,Sheet4!$A$2:$O$1309,14,FALSE)*100,"")</f>
        <v>0.22814140701868935</v>
      </c>
      <c r="Q476" s="299">
        <f>IF(P476&lt;&gt;"",VLOOKUP($A476,Sheet4!$A$2:$O$1309,15,FALSE)*100,"")</f>
        <v>2.2123620564718727</v>
      </c>
      <c r="R476" s="301">
        <f t="shared" si="15"/>
        <v>70</v>
      </c>
      <c r="S476" s="356" t="s">
        <v>4362</v>
      </c>
      <c r="T476" s="356" t="str">
        <f>IF(ISNA(VLOOKUP(A476,Sheet1!B$3:C$1266,2,FALSE)=TRUE),"NC",VLOOKUP(A476,Sheet1!B$3:C$1266,2,FALSE))</f>
        <v>Rural10</v>
      </c>
      <c r="U476" s="392">
        <f>IF(ISNA(VLOOKUP($A476,Sheet1!$B$3:$AH$1266,Sheet1!E$1+(Sheet1!$A$1-1)*10,FALSE))=TRUE,"---",IF(VLOOKUP($A476,Sheet1!$B$3:$AH$1266,Sheet1!E$1+(Sheet1!$A$1-1)*10,FALSE)="---","---", (ROUND(VLOOKUP($A476,Sheet1!$B$3:$AH$1266,Sheet1!E$1+(Sheet1!$A$1-1)*10,FALSE),IF(VLOOKUP($A476,Sheet1!$B$3:$AH$1266,Sheet1!E$1+(Sheet1!$A$1-1)*10,FALSE)&gt;99999,-3,IF(VLOOKUP($A476,Sheet1!$B$3:$AH$1266,Sheet1!E$1+(Sheet1!$A$1-1)*10,FALSE)&gt;9999,-2,IF(VLOOKUP($A476,Sheet1!$B$3:$AH$1266,Sheet1!E$1+(Sheet1!$A$1-1)*10,FALSE)&gt;999,-1,0)))))))</f>
        <v>7740</v>
      </c>
      <c r="V476" s="392">
        <f>IF(ISNA(VLOOKUP($A476,Sheet1!$B$3:$AH$1266,Sheet1!F$1+(Sheet1!$A$1-1)*10,FALSE))=TRUE,"---",IF(VLOOKUP($A476,Sheet1!$B$3:$AH$1266,Sheet1!F$1+(Sheet1!$A$1-1)*10,FALSE)="---","---", (ROUND(VLOOKUP($A476,Sheet1!$B$3:$AH$1266,Sheet1!F$1+(Sheet1!$A$1-1)*10,FALSE),IF(VLOOKUP($A476,Sheet1!$B$3:$AH$1266,Sheet1!F$1+(Sheet1!$A$1-1)*10,FALSE)&gt;99999,-3,IF(VLOOKUP($A476,Sheet1!$B$3:$AH$1266,Sheet1!F$1+(Sheet1!$A$1-1)*10,FALSE)&gt;9999,-2,IF(VLOOKUP($A476,Sheet1!$B$3:$AH$1266,Sheet1!F$1+(Sheet1!$A$1-1)*10,FALSE)&gt;999,-1,0)))))))</f>
        <v>10300</v>
      </c>
      <c r="W476" s="392">
        <f>IF(ISNA(VLOOKUP($A476,Sheet1!$B$3:$AH$1266,Sheet1!G$1+(Sheet1!$A$1-1)*10,FALSE))=TRUE,"---",IF(VLOOKUP($A476,Sheet1!$B$3:$AH$1266,Sheet1!G$1+(Sheet1!$A$1-1)*10,FALSE)="---","---", (ROUND(VLOOKUP($A476,Sheet1!$B$3:$AH$1266,Sheet1!G$1+(Sheet1!$A$1-1)*10,FALSE),IF(VLOOKUP($A476,Sheet1!$B$3:$AH$1266,Sheet1!G$1+(Sheet1!$A$1-1)*10,FALSE)&gt;99999,-3,IF(VLOOKUP($A476,Sheet1!$B$3:$AH$1266,Sheet1!G$1+(Sheet1!$A$1-1)*10,FALSE)&gt;9999,-2,IF(VLOOKUP($A476,Sheet1!$B$3:$AH$1266,Sheet1!G$1+(Sheet1!$A$1-1)*10,FALSE)&gt;999,-1,0)))))))</f>
        <v>14100</v>
      </c>
      <c r="X476" s="392">
        <f>IF(ISNA(VLOOKUP($A476,Sheet1!$B$3:$AH$1266,Sheet1!H$1+(Sheet1!$A$1-1)*10,FALSE))=TRUE,"---",IF(VLOOKUP($A476,Sheet1!$B$3:$AH$1266,Sheet1!H$1+(Sheet1!$A$1-1)*10,FALSE)="---","---", (ROUND(VLOOKUP($A476,Sheet1!$B$3:$AH$1266,Sheet1!H$1+(Sheet1!$A$1-1)*10,FALSE),IF(VLOOKUP($A476,Sheet1!$B$3:$AH$1266,Sheet1!H$1+(Sheet1!$A$1-1)*10,FALSE)&gt;99999,-3,IF(VLOOKUP($A476,Sheet1!$B$3:$AH$1266,Sheet1!H$1+(Sheet1!$A$1-1)*10,FALSE)&gt;9999,-2,IF(VLOOKUP($A476,Sheet1!$B$3:$AH$1266,Sheet1!H$1+(Sheet1!$A$1-1)*10,FALSE)&gt;999,-1,0)))))))</f>
        <v>26200</v>
      </c>
      <c r="Y476" s="392">
        <f>IF(ISNA(VLOOKUP($A476,Sheet1!$B$3:$AH$1266,Sheet1!I$1+(Sheet1!$A$1-1)*10,FALSE))=TRUE,"---",IF(VLOOKUP($A476,Sheet1!$B$3:$AH$1266,Sheet1!I$1+(Sheet1!$A$1-1)*10,FALSE)="---","---", (ROUND(VLOOKUP($A476,Sheet1!$B$3:$AH$1266,Sheet1!I$1+(Sheet1!$A$1-1)*10,FALSE),IF(VLOOKUP($A476,Sheet1!$B$3:$AH$1266,Sheet1!I$1+(Sheet1!$A$1-1)*10,FALSE)&gt;99999,-3,IF(VLOOKUP($A476,Sheet1!$B$3:$AH$1266,Sheet1!I$1+(Sheet1!$A$1-1)*10,FALSE)&gt;9999,-2,IF(VLOOKUP($A476,Sheet1!$B$3:$AH$1266,Sheet1!I$1+(Sheet1!$A$1-1)*10,FALSE)&gt;999,-1,0)))))))</f>
        <v>36600</v>
      </c>
      <c r="Z476" s="392">
        <f>IF(ISNA(VLOOKUP($A476,Sheet1!$B$3:$AH$1266,Sheet1!J$1+(Sheet1!$A$1-1)*10,FALSE))=TRUE,"---",IF(VLOOKUP($A476,Sheet1!$B$3:$AH$1266,Sheet1!J$1+(Sheet1!$A$1-1)*10,FALSE)="---","---", (ROUND(VLOOKUP($A476,Sheet1!$B$3:$AH$1266,Sheet1!J$1+(Sheet1!$A$1-1)*10,FALSE),IF(VLOOKUP($A476,Sheet1!$B$3:$AH$1266,Sheet1!J$1+(Sheet1!$A$1-1)*10,FALSE)&gt;99999,-3,IF(VLOOKUP($A476,Sheet1!$B$3:$AH$1266,Sheet1!J$1+(Sheet1!$A$1-1)*10,FALSE)&gt;9999,-2,IF(VLOOKUP($A476,Sheet1!$B$3:$AH$1266,Sheet1!J$1+(Sheet1!$A$1-1)*10,FALSE)&gt;999,-1,0)))))))</f>
        <v>52700</v>
      </c>
      <c r="AA476" s="392">
        <f>IF(ISNA(VLOOKUP($A476,Sheet1!$B$3:$AH$1266,Sheet1!K$1+(Sheet1!$A$1-1)*10,FALSE))=TRUE,"---",IF(VLOOKUP($A476,Sheet1!$B$3:$AH$1266,Sheet1!K$1+(Sheet1!$A$1-1)*10,FALSE)="---","---", (ROUND(VLOOKUP($A476,Sheet1!$B$3:$AH$1266,Sheet1!K$1+(Sheet1!$A$1-1)*10,FALSE),IF(VLOOKUP($A476,Sheet1!$B$3:$AH$1266,Sheet1!K$1+(Sheet1!$A$1-1)*10,FALSE)&gt;99999,-3,IF(VLOOKUP($A476,Sheet1!$B$3:$AH$1266,Sheet1!K$1+(Sheet1!$A$1-1)*10,FALSE)&gt;9999,-2,IF(VLOOKUP($A476,Sheet1!$B$3:$AH$1266,Sheet1!K$1+(Sheet1!$A$1-1)*10,FALSE)&gt;999,-1,0)))))))</f>
        <v>67000</v>
      </c>
      <c r="AB476" s="392">
        <f>IF(ISNA(VLOOKUP($A476,Sheet1!$B$3:$AH$1266,Sheet1!L$1+(Sheet1!$A$1-1)*10,FALSE))=TRUE,"---",IF(VLOOKUP($A476,Sheet1!$B$3:$AH$1266,Sheet1!L$1+(Sheet1!$A$1-1)*10,FALSE)="---","---", (ROUND(VLOOKUP($A476,Sheet1!$B$3:$AH$1266,Sheet1!L$1+(Sheet1!$A$1-1)*10,FALSE),IF(VLOOKUP($A476,Sheet1!$B$3:$AH$1266,Sheet1!L$1+(Sheet1!$A$1-1)*10,FALSE)&gt;99999,-3,IF(VLOOKUP($A476,Sheet1!$B$3:$AH$1266,Sheet1!L$1+(Sheet1!$A$1-1)*10,FALSE)&gt;9999,-2,IF(VLOOKUP($A476,Sheet1!$B$3:$AH$1266,Sheet1!L$1+(Sheet1!$A$1-1)*10,FALSE)&gt;999,-1,0)))))))</f>
        <v>83600</v>
      </c>
      <c r="AC476" s="392">
        <f>IF(ISNA(VLOOKUP($A476,Sheet1!$B$3:$AH$1266,Sheet1!M$1+(Sheet1!$A$1-1)*10,FALSE))=TRUE,"---",IF(VLOOKUP($A476,Sheet1!$B$3:$AH$1266,Sheet1!M$1+(Sheet1!$A$1-1)*10,FALSE)="---","---", (ROUND(VLOOKUP($A476,Sheet1!$B$3:$AH$1266,Sheet1!M$1+(Sheet1!$A$1-1)*10,FALSE),IF(VLOOKUP($A476,Sheet1!$B$3:$AH$1266,Sheet1!M$1+(Sheet1!$A$1-1)*10,FALSE)&gt;99999,-3,IF(VLOOKUP($A476,Sheet1!$B$3:$AH$1266,Sheet1!M$1+(Sheet1!$A$1-1)*10,FALSE)&gt;9999,-2,IF(VLOOKUP($A476,Sheet1!$B$3:$AH$1266,Sheet1!M$1+(Sheet1!$A$1-1)*10,FALSE)&gt;999,-1,0)))))))</f>
        <v>103000</v>
      </c>
      <c r="AD476" s="392">
        <f>IF(ISNA(VLOOKUP($A476,Sheet1!$B$3:$AH$1266,Sheet1!N$1+(Sheet1!$A$1-1)*10,FALSE))=TRUE,"---",IF(VLOOKUP($A476,Sheet1!$B$3:$AH$1266,Sheet1!N$1+(Sheet1!$A$1-1)*10,FALSE)="---","---", (ROUND(VLOOKUP($A476,Sheet1!$B$3:$AH$1266,Sheet1!N$1+(Sheet1!$A$1-1)*10,FALSE),IF(VLOOKUP($A476,Sheet1!$B$3:$AH$1266,Sheet1!N$1+(Sheet1!$A$1-1)*10,FALSE)&gt;99999,-3,IF(VLOOKUP($A476,Sheet1!$B$3:$AH$1266,Sheet1!N$1+(Sheet1!$A$1-1)*10,FALSE)&gt;9999,-2,IF(VLOOKUP($A476,Sheet1!$B$3:$AH$1266,Sheet1!N$1+(Sheet1!$A$1-1)*10,FALSE)&gt;999,-1,0)))))))</f>
        <v>133000</v>
      </c>
    </row>
    <row r="477" spans="1:30" ht="25.5" customHeight="1" x14ac:dyDescent="0.25">
      <c r="A477" s="303"/>
      <c r="B477" s="331"/>
      <c r="C477" s="303"/>
      <c r="D477" s="303"/>
      <c r="E477" s="307"/>
      <c r="F477" s="52" t="s">
        <v>4590</v>
      </c>
      <c r="G477" s="127" t="s">
        <v>31</v>
      </c>
      <c r="H477" s="347"/>
      <c r="I477" s="327"/>
      <c r="J477" s="376"/>
      <c r="K477" s="316"/>
      <c r="L477" s="321"/>
      <c r="M477" s="323"/>
      <c r="N477" s="319"/>
      <c r="O477" s="317" t="e">
        <f t="shared" si="14"/>
        <v>#NUM!</v>
      </c>
      <c r="P477" s="317" t="e">
        <f>IF(O477&lt;&gt;"",VLOOKUP($A477,Sheet4!$A$2:$O$1309,14,FALSE)*100,"")</f>
        <v>#NUM!</v>
      </c>
      <c r="Q477" s="317" t="e">
        <f>IF(P477&lt;&gt;"",VLOOKUP($A477,Sheet4!$A$2:$O$1309,15,FALSE)*100,"")</f>
        <v>#NUM!</v>
      </c>
      <c r="R477" s="356" t="e">
        <f t="shared" si="15"/>
        <v>#NUM!</v>
      </c>
      <c r="S477" s="356"/>
      <c r="T477" s="356"/>
      <c r="U477" s="392"/>
      <c r="V477" s="392"/>
      <c r="W477" s="392"/>
      <c r="X477" s="392"/>
      <c r="Y477" s="392"/>
      <c r="Z477" s="392"/>
      <c r="AA477" s="392"/>
      <c r="AB477" s="392"/>
      <c r="AC477" s="392"/>
      <c r="AD477" s="392"/>
    </row>
    <row r="478" spans="1:30" ht="25.5" customHeight="1" x14ac:dyDescent="0.25">
      <c r="A478" s="133" t="s">
        <v>747</v>
      </c>
      <c r="B478" s="134" t="s">
        <v>748</v>
      </c>
      <c r="C478" s="133">
        <v>415720</v>
      </c>
      <c r="D478" s="133">
        <v>741844</v>
      </c>
      <c r="E478" s="67" t="s">
        <v>3045</v>
      </c>
      <c r="F478" s="135" t="s">
        <v>4405</v>
      </c>
      <c r="G478" s="118" t="s">
        <v>160</v>
      </c>
      <c r="H478" s="136">
        <v>8.26</v>
      </c>
      <c r="I478" s="119">
        <v>31871</v>
      </c>
      <c r="J478" s="137" t="s">
        <v>4405</v>
      </c>
      <c r="K478" s="118" t="s">
        <v>17</v>
      </c>
      <c r="L478" s="122">
        <v>1720</v>
      </c>
      <c r="M478" s="123">
        <v>208</v>
      </c>
      <c r="N478" s="118" t="s">
        <v>199</v>
      </c>
      <c r="O478" s="71">
        <f t="shared" si="14"/>
        <v>9.7940022752150462</v>
      </c>
      <c r="P478" s="71">
        <f>IF(O478&lt;&gt;"",VLOOKUP($A478,Sheet4!$A$2:$O$1309,14,FALSE)*100,"")</f>
        <v>1.7842669100334496</v>
      </c>
      <c r="Q478" s="71">
        <f>IF(P478&lt;&gt;"",VLOOKUP($A478,Sheet4!$A$2:$O$1309,15,FALSE)*100,"")</f>
        <v>16.16731454433863</v>
      </c>
      <c r="R478" s="73">
        <f t="shared" si="15"/>
        <v>10</v>
      </c>
      <c r="S478" s="63" t="s">
        <v>4362</v>
      </c>
      <c r="T478" s="63" t="str">
        <f>IF(ISNA(VLOOKUP(A478,Sheet1!B$3:C$1266,2,FALSE)=TRUE),"NC",VLOOKUP(A478,Sheet1!B$3:C$1266,2,FALSE))</f>
        <v>Rural</v>
      </c>
      <c r="U478" s="66">
        <f>IF(ISNA(VLOOKUP($A478,Sheet1!$B$3:$AH$1266,Sheet1!E$1+(Sheet1!$A$1-1)*10,FALSE))=TRUE,"---",IF(VLOOKUP($A478,Sheet1!$B$3:$AH$1266,Sheet1!E$1+(Sheet1!$A$1-1)*10,FALSE)="---","---", (ROUND(VLOOKUP($A478,Sheet1!$B$3:$AH$1266,Sheet1!E$1+(Sheet1!$A$1-1)*10,FALSE),IF(VLOOKUP($A478,Sheet1!$B$3:$AH$1266,Sheet1!E$1+(Sheet1!$A$1-1)*10,FALSE)&gt;99999,-3,IF(VLOOKUP($A478,Sheet1!$B$3:$AH$1266,Sheet1!E$1+(Sheet1!$A$1-1)*10,FALSE)&gt;9999,-2,IF(VLOOKUP($A478,Sheet1!$B$3:$AH$1266,Sheet1!E$1+(Sheet1!$A$1-1)*10,FALSE)&gt;999,-1,0)))))))</f>
        <v>403</v>
      </c>
      <c r="V478" s="66">
        <f>IF(ISNA(VLOOKUP($A478,Sheet1!$B$3:$AH$1266,Sheet1!F$1+(Sheet1!$A$1-1)*10,FALSE))=TRUE,"---",IF(VLOOKUP($A478,Sheet1!$B$3:$AH$1266,Sheet1!F$1+(Sheet1!$A$1-1)*10,FALSE)="---","---", (ROUND(VLOOKUP($A478,Sheet1!$B$3:$AH$1266,Sheet1!F$1+(Sheet1!$A$1-1)*10,FALSE),IF(VLOOKUP($A478,Sheet1!$B$3:$AH$1266,Sheet1!F$1+(Sheet1!$A$1-1)*10,FALSE)&gt;99999,-3,IF(VLOOKUP($A478,Sheet1!$B$3:$AH$1266,Sheet1!F$1+(Sheet1!$A$1-1)*10,FALSE)&gt;9999,-2,IF(VLOOKUP($A478,Sheet1!$B$3:$AH$1266,Sheet1!F$1+(Sheet1!$A$1-1)*10,FALSE)&gt;999,-1,0)))))))</f>
        <v>519</v>
      </c>
      <c r="W478" s="66">
        <f>IF(ISNA(VLOOKUP($A478,Sheet1!$B$3:$AH$1266,Sheet1!G$1+(Sheet1!$A$1-1)*10,FALSE))=TRUE,"---",IF(VLOOKUP($A478,Sheet1!$B$3:$AH$1266,Sheet1!G$1+(Sheet1!$A$1-1)*10,FALSE)="---","---", (ROUND(VLOOKUP($A478,Sheet1!$B$3:$AH$1266,Sheet1!G$1+(Sheet1!$A$1-1)*10,FALSE),IF(VLOOKUP($A478,Sheet1!$B$3:$AH$1266,Sheet1!G$1+(Sheet1!$A$1-1)*10,FALSE)&gt;99999,-3,IF(VLOOKUP($A478,Sheet1!$B$3:$AH$1266,Sheet1!G$1+(Sheet1!$A$1-1)*10,FALSE)&gt;9999,-2,IF(VLOOKUP($A478,Sheet1!$B$3:$AH$1266,Sheet1!G$1+(Sheet1!$A$1-1)*10,FALSE)&gt;999,-1,0)))))))</f>
        <v>690</v>
      </c>
      <c r="X478" s="66">
        <f>IF(ISNA(VLOOKUP($A478,Sheet1!$B$3:$AH$1266,Sheet1!H$1+(Sheet1!$A$1-1)*10,FALSE))=TRUE,"---",IF(VLOOKUP($A478,Sheet1!$B$3:$AH$1266,Sheet1!H$1+(Sheet1!$A$1-1)*10,FALSE)="---","---", (ROUND(VLOOKUP($A478,Sheet1!$B$3:$AH$1266,Sheet1!H$1+(Sheet1!$A$1-1)*10,FALSE),IF(VLOOKUP($A478,Sheet1!$B$3:$AH$1266,Sheet1!H$1+(Sheet1!$A$1-1)*10,FALSE)&gt;99999,-3,IF(VLOOKUP($A478,Sheet1!$B$3:$AH$1266,Sheet1!H$1+(Sheet1!$A$1-1)*10,FALSE)&gt;9999,-2,IF(VLOOKUP($A478,Sheet1!$B$3:$AH$1266,Sheet1!H$1+(Sheet1!$A$1-1)*10,FALSE)&gt;999,-1,0)))))))</f>
        <v>1230</v>
      </c>
      <c r="Y478" s="66">
        <f>IF(ISNA(VLOOKUP($A478,Sheet1!$B$3:$AH$1266,Sheet1!I$1+(Sheet1!$A$1-1)*10,FALSE))=TRUE,"---",IF(VLOOKUP($A478,Sheet1!$B$3:$AH$1266,Sheet1!I$1+(Sheet1!$A$1-1)*10,FALSE)="---","---", (ROUND(VLOOKUP($A478,Sheet1!$B$3:$AH$1266,Sheet1!I$1+(Sheet1!$A$1-1)*10,FALSE),IF(VLOOKUP($A478,Sheet1!$B$3:$AH$1266,Sheet1!I$1+(Sheet1!$A$1-1)*10,FALSE)&gt;99999,-3,IF(VLOOKUP($A478,Sheet1!$B$3:$AH$1266,Sheet1!I$1+(Sheet1!$A$1-1)*10,FALSE)&gt;9999,-2,IF(VLOOKUP($A478,Sheet1!$B$3:$AH$1266,Sheet1!I$1+(Sheet1!$A$1-1)*10,FALSE)&gt;999,-1,0)))))))</f>
        <v>1700</v>
      </c>
      <c r="Z478" s="66">
        <f>IF(ISNA(VLOOKUP($A478,Sheet1!$B$3:$AH$1266,Sheet1!J$1+(Sheet1!$A$1-1)*10,FALSE))=TRUE,"---",IF(VLOOKUP($A478,Sheet1!$B$3:$AH$1266,Sheet1!J$1+(Sheet1!$A$1-1)*10,FALSE)="---","---", (ROUND(VLOOKUP($A478,Sheet1!$B$3:$AH$1266,Sheet1!J$1+(Sheet1!$A$1-1)*10,FALSE),IF(VLOOKUP($A478,Sheet1!$B$3:$AH$1266,Sheet1!J$1+(Sheet1!$A$1-1)*10,FALSE)&gt;99999,-3,IF(VLOOKUP($A478,Sheet1!$B$3:$AH$1266,Sheet1!J$1+(Sheet1!$A$1-1)*10,FALSE)&gt;9999,-2,IF(VLOOKUP($A478,Sheet1!$B$3:$AH$1266,Sheet1!J$1+(Sheet1!$A$1-1)*10,FALSE)&gt;999,-1,0)))))))</f>
        <v>2390</v>
      </c>
      <c r="AA478" s="66">
        <f>IF(ISNA(VLOOKUP($A478,Sheet1!$B$3:$AH$1266,Sheet1!K$1+(Sheet1!$A$1-1)*10,FALSE))=TRUE,"---",IF(VLOOKUP($A478,Sheet1!$B$3:$AH$1266,Sheet1!K$1+(Sheet1!$A$1-1)*10,FALSE)="---","---", (ROUND(VLOOKUP($A478,Sheet1!$B$3:$AH$1266,Sheet1!K$1+(Sheet1!$A$1-1)*10,FALSE),IF(VLOOKUP($A478,Sheet1!$B$3:$AH$1266,Sheet1!K$1+(Sheet1!$A$1-1)*10,FALSE)&gt;99999,-3,IF(VLOOKUP($A478,Sheet1!$B$3:$AH$1266,Sheet1!K$1+(Sheet1!$A$1-1)*10,FALSE)&gt;9999,-2,IF(VLOOKUP($A478,Sheet1!$B$3:$AH$1266,Sheet1!K$1+(Sheet1!$A$1-1)*10,FALSE)&gt;999,-1,0)))))))</f>
        <v>3000</v>
      </c>
      <c r="AB478" s="66">
        <f>IF(ISNA(VLOOKUP($A478,Sheet1!$B$3:$AH$1266,Sheet1!L$1+(Sheet1!$A$1-1)*10,FALSE))=TRUE,"---",IF(VLOOKUP($A478,Sheet1!$B$3:$AH$1266,Sheet1!L$1+(Sheet1!$A$1-1)*10,FALSE)="---","---", (ROUND(VLOOKUP($A478,Sheet1!$B$3:$AH$1266,Sheet1!L$1+(Sheet1!$A$1-1)*10,FALSE),IF(VLOOKUP($A478,Sheet1!$B$3:$AH$1266,Sheet1!L$1+(Sheet1!$A$1-1)*10,FALSE)&gt;99999,-3,IF(VLOOKUP($A478,Sheet1!$B$3:$AH$1266,Sheet1!L$1+(Sheet1!$A$1-1)*10,FALSE)&gt;9999,-2,IF(VLOOKUP($A478,Sheet1!$B$3:$AH$1266,Sheet1!L$1+(Sheet1!$A$1-1)*10,FALSE)&gt;999,-1,0)))))))</f>
        <v>3680</v>
      </c>
      <c r="AC478" s="66">
        <f>IF(ISNA(VLOOKUP($A478,Sheet1!$B$3:$AH$1266,Sheet1!M$1+(Sheet1!$A$1-1)*10,FALSE))=TRUE,"---",IF(VLOOKUP($A478,Sheet1!$B$3:$AH$1266,Sheet1!M$1+(Sheet1!$A$1-1)*10,FALSE)="---","---", (ROUND(VLOOKUP($A478,Sheet1!$B$3:$AH$1266,Sheet1!M$1+(Sheet1!$A$1-1)*10,FALSE),IF(VLOOKUP($A478,Sheet1!$B$3:$AH$1266,Sheet1!M$1+(Sheet1!$A$1-1)*10,FALSE)&gt;99999,-3,IF(VLOOKUP($A478,Sheet1!$B$3:$AH$1266,Sheet1!M$1+(Sheet1!$A$1-1)*10,FALSE)&gt;9999,-2,IF(VLOOKUP($A478,Sheet1!$B$3:$AH$1266,Sheet1!M$1+(Sheet1!$A$1-1)*10,FALSE)&gt;999,-1,0)))))))</f>
        <v>4440</v>
      </c>
      <c r="AD478" s="66">
        <f>IF(ISNA(VLOOKUP($A478,Sheet1!$B$3:$AH$1266,Sheet1!N$1+(Sheet1!$A$1-1)*10,FALSE))=TRUE,"---",IF(VLOOKUP($A478,Sheet1!$B$3:$AH$1266,Sheet1!N$1+(Sheet1!$A$1-1)*10,FALSE)="---","---", (ROUND(VLOOKUP($A478,Sheet1!$B$3:$AH$1266,Sheet1!N$1+(Sheet1!$A$1-1)*10,FALSE),IF(VLOOKUP($A478,Sheet1!$B$3:$AH$1266,Sheet1!N$1+(Sheet1!$A$1-1)*10,FALSE)&gt;99999,-3,IF(VLOOKUP($A478,Sheet1!$B$3:$AH$1266,Sheet1!N$1+(Sheet1!$A$1-1)*10,FALSE)&gt;9999,-2,IF(VLOOKUP($A478,Sheet1!$B$3:$AH$1266,Sheet1!N$1+(Sheet1!$A$1-1)*10,FALSE)&gt;999,-1,0)))))))</f>
        <v>5600</v>
      </c>
    </row>
    <row r="479" spans="1:30" ht="25.5" customHeight="1" x14ac:dyDescent="0.25">
      <c r="A479" s="125" t="s">
        <v>749</v>
      </c>
      <c r="B479" s="126" t="s">
        <v>750</v>
      </c>
      <c r="C479" s="125">
        <v>415750</v>
      </c>
      <c r="D479" s="125">
        <v>741814</v>
      </c>
      <c r="E479" s="70" t="s">
        <v>3045</v>
      </c>
      <c r="F479" s="139" t="s">
        <v>4405</v>
      </c>
      <c r="G479" s="127" t="s">
        <v>160</v>
      </c>
      <c r="H479" s="167">
        <v>9.1999999999999993</v>
      </c>
      <c r="I479" s="112">
        <v>20377</v>
      </c>
      <c r="J479" s="140" t="s">
        <v>4405</v>
      </c>
      <c r="K479" s="127" t="s">
        <v>17</v>
      </c>
      <c r="L479" s="115">
        <v>3670</v>
      </c>
      <c r="M479" s="116">
        <v>399</v>
      </c>
      <c r="N479" s="127" t="s">
        <v>145</v>
      </c>
      <c r="O479" s="68">
        <f t="shared" si="14"/>
        <v>1.5672122968373876</v>
      </c>
      <c r="P479" s="68">
        <f>IF(O479&lt;&gt;"",VLOOKUP($A479,Sheet4!$A$2:$O$1309,14,FALSE)*100,"")</f>
        <v>1.1149310721166983</v>
      </c>
      <c r="Q479" s="68">
        <f>IF(P479&lt;&gt;"",VLOOKUP($A479,Sheet4!$A$2:$O$1309,15,FALSE)*100,"")</f>
        <v>10.400553377673049</v>
      </c>
      <c r="R479" s="74">
        <f t="shared" si="15"/>
        <v>60</v>
      </c>
      <c r="S479" s="64" t="s">
        <v>4362</v>
      </c>
      <c r="T479" s="64" t="str">
        <f>IF(ISNA(VLOOKUP(A479,Sheet1!B$3:C$1266,2,FALSE)=TRUE),"NC",VLOOKUP(A479,Sheet1!B$3:C$1266,2,FALSE))</f>
        <v>Rural</v>
      </c>
      <c r="U479" s="65">
        <f>IF(ISNA(VLOOKUP($A479,Sheet1!$B$3:$AH$1266,Sheet1!E$1+(Sheet1!$A$1-1)*10,FALSE))=TRUE,"---",IF(VLOOKUP($A479,Sheet1!$B$3:$AH$1266,Sheet1!E$1+(Sheet1!$A$1-1)*10,FALSE)="---","---", (ROUND(VLOOKUP($A479,Sheet1!$B$3:$AH$1266,Sheet1!E$1+(Sheet1!$A$1-1)*10,FALSE),IF(VLOOKUP($A479,Sheet1!$B$3:$AH$1266,Sheet1!E$1+(Sheet1!$A$1-1)*10,FALSE)&gt;99999,-3,IF(VLOOKUP($A479,Sheet1!$B$3:$AH$1266,Sheet1!E$1+(Sheet1!$A$1-1)*10,FALSE)&gt;9999,-2,IF(VLOOKUP($A479,Sheet1!$B$3:$AH$1266,Sheet1!E$1+(Sheet1!$A$1-1)*10,FALSE)&gt;999,-1,0)))))))</f>
        <v>454</v>
      </c>
      <c r="V479" s="65">
        <f>IF(ISNA(VLOOKUP($A479,Sheet1!$B$3:$AH$1266,Sheet1!F$1+(Sheet1!$A$1-1)*10,FALSE))=TRUE,"---",IF(VLOOKUP($A479,Sheet1!$B$3:$AH$1266,Sheet1!F$1+(Sheet1!$A$1-1)*10,FALSE)="---","---", (ROUND(VLOOKUP($A479,Sheet1!$B$3:$AH$1266,Sheet1!F$1+(Sheet1!$A$1-1)*10,FALSE),IF(VLOOKUP($A479,Sheet1!$B$3:$AH$1266,Sheet1!F$1+(Sheet1!$A$1-1)*10,FALSE)&gt;99999,-3,IF(VLOOKUP($A479,Sheet1!$B$3:$AH$1266,Sheet1!F$1+(Sheet1!$A$1-1)*10,FALSE)&gt;9999,-2,IF(VLOOKUP($A479,Sheet1!$B$3:$AH$1266,Sheet1!F$1+(Sheet1!$A$1-1)*10,FALSE)&gt;999,-1,0)))))))</f>
        <v>584</v>
      </c>
      <c r="W479" s="65">
        <f>IF(ISNA(VLOOKUP($A479,Sheet1!$B$3:$AH$1266,Sheet1!G$1+(Sheet1!$A$1-1)*10,FALSE))=TRUE,"---",IF(VLOOKUP($A479,Sheet1!$B$3:$AH$1266,Sheet1!G$1+(Sheet1!$A$1-1)*10,FALSE)="---","---", (ROUND(VLOOKUP($A479,Sheet1!$B$3:$AH$1266,Sheet1!G$1+(Sheet1!$A$1-1)*10,FALSE),IF(VLOOKUP($A479,Sheet1!$B$3:$AH$1266,Sheet1!G$1+(Sheet1!$A$1-1)*10,FALSE)&gt;99999,-3,IF(VLOOKUP($A479,Sheet1!$B$3:$AH$1266,Sheet1!G$1+(Sheet1!$A$1-1)*10,FALSE)&gt;9999,-2,IF(VLOOKUP($A479,Sheet1!$B$3:$AH$1266,Sheet1!G$1+(Sheet1!$A$1-1)*10,FALSE)&gt;999,-1,0)))))))</f>
        <v>776</v>
      </c>
      <c r="X479" s="65">
        <f>IF(ISNA(VLOOKUP($A479,Sheet1!$B$3:$AH$1266,Sheet1!H$1+(Sheet1!$A$1-1)*10,FALSE))=TRUE,"---",IF(VLOOKUP($A479,Sheet1!$B$3:$AH$1266,Sheet1!H$1+(Sheet1!$A$1-1)*10,FALSE)="---","---", (ROUND(VLOOKUP($A479,Sheet1!$B$3:$AH$1266,Sheet1!H$1+(Sheet1!$A$1-1)*10,FALSE),IF(VLOOKUP($A479,Sheet1!$B$3:$AH$1266,Sheet1!H$1+(Sheet1!$A$1-1)*10,FALSE)&gt;99999,-3,IF(VLOOKUP($A479,Sheet1!$B$3:$AH$1266,Sheet1!H$1+(Sheet1!$A$1-1)*10,FALSE)&gt;9999,-2,IF(VLOOKUP($A479,Sheet1!$B$3:$AH$1266,Sheet1!H$1+(Sheet1!$A$1-1)*10,FALSE)&gt;999,-1,0)))))))</f>
        <v>1380</v>
      </c>
      <c r="Y479" s="65">
        <f>IF(ISNA(VLOOKUP($A479,Sheet1!$B$3:$AH$1266,Sheet1!I$1+(Sheet1!$A$1-1)*10,FALSE))=TRUE,"---",IF(VLOOKUP($A479,Sheet1!$B$3:$AH$1266,Sheet1!I$1+(Sheet1!$A$1-1)*10,FALSE)="---","---", (ROUND(VLOOKUP($A479,Sheet1!$B$3:$AH$1266,Sheet1!I$1+(Sheet1!$A$1-1)*10,FALSE),IF(VLOOKUP($A479,Sheet1!$B$3:$AH$1266,Sheet1!I$1+(Sheet1!$A$1-1)*10,FALSE)&gt;99999,-3,IF(VLOOKUP($A479,Sheet1!$B$3:$AH$1266,Sheet1!I$1+(Sheet1!$A$1-1)*10,FALSE)&gt;9999,-2,IF(VLOOKUP($A479,Sheet1!$B$3:$AH$1266,Sheet1!I$1+(Sheet1!$A$1-1)*10,FALSE)&gt;999,-1,0)))))))</f>
        <v>1910</v>
      </c>
      <c r="Z479" s="65">
        <f>IF(ISNA(VLOOKUP($A479,Sheet1!$B$3:$AH$1266,Sheet1!J$1+(Sheet1!$A$1-1)*10,FALSE))=TRUE,"---",IF(VLOOKUP($A479,Sheet1!$B$3:$AH$1266,Sheet1!J$1+(Sheet1!$A$1-1)*10,FALSE)="---","---", (ROUND(VLOOKUP($A479,Sheet1!$B$3:$AH$1266,Sheet1!J$1+(Sheet1!$A$1-1)*10,FALSE),IF(VLOOKUP($A479,Sheet1!$B$3:$AH$1266,Sheet1!J$1+(Sheet1!$A$1-1)*10,FALSE)&gt;99999,-3,IF(VLOOKUP($A479,Sheet1!$B$3:$AH$1266,Sheet1!J$1+(Sheet1!$A$1-1)*10,FALSE)&gt;9999,-2,IF(VLOOKUP($A479,Sheet1!$B$3:$AH$1266,Sheet1!J$1+(Sheet1!$A$1-1)*10,FALSE)&gt;999,-1,0)))))))</f>
        <v>2690</v>
      </c>
      <c r="AA479" s="65">
        <f>IF(ISNA(VLOOKUP($A479,Sheet1!$B$3:$AH$1266,Sheet1!K$1+(Sheet1!$A$1-1)*10,FALSE))=TRUE,"---",IF(VLOOKUP($A479,Sheet1!$B$3:$AH$1266,Sheet1!K$1+(Sheet1!$A$1-1)*10,FALSE)="---","---", (ROUND(VLOOKUP($A479,Sheet1!$B$3:$AH$1266,Sheet1!K$1+(Sheet1!$A$1-1)*10,FALSE),IF(VLOOKUP($A479,Sheet1!$B$3:$AH$1266,Sheet1!K$1+(Sheet1!$A$1-1)*10,FALSE)&gt;99999,-3,IF(VLOOKUP($A479,Sheet1!$B$3:$AH$1266,Sheet1!K$1+(Sheet1!$A$1-1)*10,FALSE)&gt;9999,-2,IF(VLOOKUP($A479,Sheet1!$B$3:$AH$1266,Sheet1!K$1+(Sheet1!$A$1-1)*10,FALSE)&gt;999,-1,0)))))))</f>
        <v>3360</v>
      </c>
      <c r="AB479" s="65">
        <f>IF(ISNA(VLOOKUP($A479,Sheet1!$B$3:$AH$1266,Sheet1!L$1+(Sheet1!$A$1-1)*10,FALSE))=TRUE,"---",IF(VLOOKUP($A479,Sheet1!$B$3:$AH$1266,Sheet1!L$1+(Sheet1!$A$1-1)*10,FALSE)="---","---", (ROUND(VLOOKUP($A479,Sheet1!$B$3:$AH$1266,Sheet1!L$1+(Sheet1!$A$1-1)*10,FALSE),IF(VLOOKUP($A479,Sheet1!$B$3:$AH$1266,Sheet1!L$1+(Sheet1!$A$1-1)*10,FALSE)&gt;99999,-3,IF(VLOOKUP($A479,Sheet1!$B$3:$AH$1266,Sheet1!L$1+(Sheet1!$A$1-1)*10,FALSE)&gt;9999,-2,IF(VLOOKUP($A479,Sheet1!$B$3:$AH$1266,Sheet1!L$1+(Sheet1!$A$1-1)*10,FALSE)&gt;999,-1,0)))))))</f>
        <v>4120</v>
      </c>
      <c r="AC479" s="65">
        <f>IF(ISNA(VLOOKUP($A479,Sheet1!$B$3:$AH$1266,Sheet1!M$1+(Sheet1!$A$1-1)*10,FALSE))=TRUE,"---",IF(VLOOKUP($A479,Sheet1!$B$3:$AH$1266,Sheet1!M$1+(Sheet1!$A$1-1)*10,FALSE)="---","---", (ROUND(VLOOKUP($A479,Sheet1!$B$3:$AH$1266,Sheet1!M$1+(Sheet1!$A$1-1)*10,FALSE),IF(VLOOKUP($A479,Sheet1!$B$3:$AH$1266,Sheet1!M$1+(Sheet1!$A$1-1)*10,FALSE)&gt;99999,-3,IF(VLOOKUP($A479,Sheet1!$B$3:$AH$1266,Sheet1!M$1+(Sheet1!$A$1-1)*10,FALSE)&gt;9999,-2,IF(VLOOKUP($A479,Sheet1!$B$3:$AH$1266,Sheet1!M$1+(Sheet1!$A$1-1)*10,FALSE)&gt;999,-1,0)))))))</f>
        <v>4980</v>
      </c>
      <c r="AD479" s="65">
        <f>IF(ISNA(VLOOKUP($A479,Sheet1!$B$3:$AH$1266,Sheet1!N$1+(Sheet1!$A$1-1)*10,FALSE))=TRUE,"---",IF(VLOOKUP($A479,Sheet1!$B$3:$AH$1266,Sheet1!N$1+(Sheet1!$A$1-1)*10,FALSE)="---","---", (ROUND(VLOOKUP($A479,Sheet1!$B$3:$AH$1266,Sheet1!N$1+(Sheet1!$A$1-1)*10,FALSE),IF(VLOOKUP($A479,Sheet1!$B$3:$AH$1266,Sheet1!N$1+(Sheet1!$A$1-1)*10,FALSE)&gt;99999,-3,IF(VLOOKUP($A479,Sheet1!$B$3:$AH$1266,Sheet1!N$1+(Sheet1!$A$1-1)*10,FALSE)&gt;9999,-2,IF(VLOOKUP($A479,Sheet1!$B$3:$AH$1266,Sheet1!N$1+(Sheet1!$A$1-1)*10,FALSE)&gt;999,-1,0)))))))</f>
        <v>6280</v>
      </c>
    </row>
    <row r="480" spans="1:30" ht="25.5" customHeight="1" x14ac:dyDescent="0.25">
      <c r="A480" s="133" t="s">
        <v>751</v>
      </c>
      <c r="B480" s="141" t="s">
        <v>752</v>
      </c>
      <c r="C480" s="133">
        <v>415822</v>
      </c>
      <c r="D480" s="133">
        <v>741845</v>
      </c>
      <c r="E480" s="67" t="s">
        <v>3045</v>
      </c>
      <c r="F480" s="135" t="s">
        <v>4405</v>
      </c>
      <c r="G480" s="118" t="s">
        <v>160</v>
      </c>
      <c r="H480" s="136">
        <v>5.45</v>
      </c>
      <c r="I480" s="119">
        <v>19185</v>
      </c>
      <c r="J480" s="137" t="s">
        <v>4405</v>
      </c>
      <c r="K480" s="118" t="s">
        <v>17</v>
      </c>
      <c r="L480" s="122">
        <v>1880</v>
      </c>
      <c r="M480" s="123">
        <v>345</v>
      </c>
      <c r="N480" s="118" t="s">
        <v>145</v>
      </c>
      <c r="O480" s="71">
        <f t="shared" si="14"/>
        <v>6.5089695868036266</v>
      </c>
      <c r="P480" s="71">
        <f>IF(O480&lt;&gt;"",VLOOKUP($A480,Sheet4!$A$2:$O$1309,14,FALSE)*100,"")</f>
        <v>1.5967886821508293</v>
      </c>
      <c r="Q480" s="71">
        <f>IF(P480&lt;&gt;"",VLOOKUP($A480,Sheet4!$A$2:$O$1309,15,FALSE)*100,"")</f>
        <v>14.58666119545321</v>
      </c>
      <c r="R480" s="73">
        <f t="shared" si="15"/>
        <v>15</v>
      </c>
      <c r="S480" s="63" t="s">
        <v>4362</v>
      </c>
      <c r="T480" s="63" t="str">
        <f>IF(ISNA(VLOOKUP(A480,Sheet1!B$3:C$1266,2,FALSE)=TRUE),"NC",VLOOKUP(A480,Sheet1!B$3:C$1266,2,FALSE))</f>
        <v>Rural</v>
      </c>
      <c r="U480" s="66">
        <f>IF(ISNA(VLOOKUP($A480,Sheet1!$B$3:$AH$1266,Sheet1!E$1+(Sheet1!$A$1-1)*10,FALSE))=TRUE,"---",IF(VLOOKUP($A480,Sheet1!$B$3:$AH$1266,Sheet1!E$1+(Sheet1!$A$1-1)*10,FALSE)="---","---", (ROUND(VLOOKUP($A480,Sheet1!$B$3:$AH$1266,Sheet1!E$1+(Sheet1!$A$1-1)*10,FALSE),IF(VLOOKUP($A480,Sheet1!$B$3:$AH$1266,Sheet1!E$1+(Sheet1!$A$1-1)*10,FALSE)&gt;99999,-3,IF(VLOOKUP($A480,Sheet1!$B$3:$AH$1266,Sheet1!E$1+(Sheet1!$A$1-1)*10,FALSE)&gt;9999,-2,IF(VLOOKUP($A480,Sheet1!$B$3:$AH$1266,Sheet1!E$1+(Sheet1!$A$1-1)*10,FALSE)&gt;999,-1,0)))))))</f>
        <v>336</v>
      </c>
      <c r="V480" s="66">
        <f>IF(ISNA(VLOOKUP($A480,Sheet1!$B$3:$AH$1266,Sheet1!F$1+(Sheet1!$A$1-1)*10,FALSE))=TRUE,"---",IF(VLOOKUP($A480,Sheet1!$B$3:$AH$1266,Sheet1!F$1+(Sheet1!$A$1-1)*10,FALSE)="---","---", (ROUND(VLOOKUP($A480,Sheet1!$B$3:$AH$1266,Sheet1!F$1+(Sheet1!$A$1-1)*10,FALSE),IF(VLOOKUP($A480,Sheet1!$B$3:$AH$1266,Sheet1!F$1+(Sheet1!$A$1-1)*10,FALSE)&gt;99999,-3,IF(VLOOKUP($A480,Sheet1!$B$3:$AH$1266,Sheet1!F$1+(Sheet1!$A$1-1)*10,FALSE)&gt;9999,-2,IF(VLOOKUP($A480,Sheet1!$B$3:$AH$1266,Sheet1!F$1+(Sheet1!$A$1-1)*10,FALSE)&gt;999,-1,0)))))))</f>
        <v>440</v>
      </c>
      <c r="W480" s="66">
        <f>IF(ISNA(VLOOKUP($A480,Sheet1!$B$3:$AH$1266,Sheet1!G$1+(Sheet1!$A$1-1)*10,FALSE))=TRUE,"---",IF(VLOOKUP($A480,Sheet1!$B$3:$AH$1266,Sheet1!G$1+(Sheet1!$A$1-1)*10,FALSE)="---","---", (ROUND(VLOOKUP($A480,Sheet1!$B$3:$AH$1266,Sheet1!G$1+(Sheet1!$A$1-1)*10,FALSE),IF(VLOOKUP($A480,Sheet1!$B$3:$AH$1266,Sheet1!G$1+(Sheet1!$A$1-1)*10,FALSE)&gt;99999,-3,IF(VLOOKUP($A480,Sheet1!$B$3:$AH$1266,Sheet1!G$1+(Sheet1!$A$1-1)*10,FALSE)&gt;9999,-2,IF(VLOOKUP($A480,Sheet1!$B$3:$AH$1266,Sheet1!G$1+(Sheet1!$A$1-1)*10,FALSE)&gt;999,-1,0)))))))</f>
        <v>596</v>
      </c>
      <c r="X480" s="66">
        <f>IF(ISNA(VLOOKUP($A480,Sheet1!$B$3:$AH$1266,Sheet1!H$1+(Sheet1!$A$1-1)*10,FALSE))=TRUE,"---",IF(VLOOKUP($A480,Sheet1!$B$3:$AH$1266,Sheet1!H$1+(Sheet1!$A$1-1)*10,FALSE)="---","---", (ROUND(VLOOKUP($A480,Sheet1!$B$3:$AH$1266,Sheet1!H$1+(Sheet1!$A$1-1)*10,FALSE),IF(VLOOKUP($A480,Sheet1!$B$3:$AH$1266,Sheet1!H$1+(Sheet1!$A$1-1)*10,FALSE)&gt;99999,-3,IF(VLOOKUP($A480,Sheet1!$B$3:$AH$1266,Sheet1!H$1+(Sheet1!$A$1-1)*10,FALSE)&gt;9999,-2,IF(VLOOKUP($A480,Sheet1!$B$3:$AH$1266,Sheet1!H$1+(Sheet1!$A$1-1)*10,FALSE)&gt;999,-1,0)))))))</f>
        <v>1100</v>
      </c>
      <c r="Y480" s="66">
        <f>IF(ISNA(VLOOKUP($A480,Sheet1!$B$3:$AH$1266,Sheet1!I$1+(Sheet1!$A$1-1)*10,FALSE))=TRUE,"---",IF(VLOOKUP($A480,Sheet1!$B$3:$AH$1266,Sheet1!I$1+(Sheet1!$A$1-1)*10,FALSE)="---","---", (ROUND(VLOOKUP($A480,Sheet1!$B$3:$AH$1266,Sheet1!I$1+(Sheet1!$A$1-1)*10,FALSE),IF(VLOOKUP($A480,Sheet1!$B$3:$AH$1266,Sheet1!I$1+(Sheet1!$A$1-1)*10,FALSE)&gt;99999,-3,IF(VLOOKUP($A480,Sheet1!$B$3:$AH$1266,Sheet1!I$1+(Sheet1!$A$1-1)*10,FALSE)&gt;9999,-2,IF(VLOOKUP($A480,Sheet1!$B$3:$AH$1266,Sheet1!I$1+(Sheet1!$A$1-1)*10,FALSE)&gt;999,-1,0)))))))</f>
        <v>1530</v>
      </c>
      <c r="Z480" s="66">
        <f>IF(ISNA(VLOOKUP($A480,Sheet1!$B$3:$AH$1266,Sheet1!J$1+(Sheet1!$A$1-1)*10,FALSE))=TRUE,"---",IF(VLOOKUP($A480,Sheet1!$B$3:$AH$1266,Sheet1!J$1+(Sheet1!$A$1-1)*10,FALSE)="---","---", (ROUND(VLOOKUP($A480,Sheet1!$B$3:$AH$1266,Sheet1!J$1+(Sheet1!$A$1-1)*10,FALSE),IF(VLOOKUP($A480,Sheet1!$B$3:$AH$1266,Sheet1!J$1+(Sheet1!$A$1-1)*10,FALSE)&gt;99999,-3,IF(VLOOKUP($A480,Sheet1!$B$3:$AH$1266,Sheet1!J$1+(Sheet1!$A$1-1)*10,FALSE)&gt;9999,-2,IF(VLOOKUP($A480,Sheet1!$B$3:$AH$1266,Sheet1!J$1+(Sheet1!$A$1-1)*10,FALSE)&gt;999,-1,0)))))))</f>
        <v>2180</v>
      </c>
      <c r="AA480" s="66">
        <f>IF(ISNA(VLOOKUP($A480,Sheet1!$B$3:$AH$1266,Sheet1!K$1+(Sheet1!$A$1-1)*10,FALSE))=TRUE,"---",IF(VLOOKUP($A480,Sheet1!$B$3:$AH$1266,Sheet1!K$1+(Sheet1!$A$1-1)*10,FALSE)="---","---", (ROUND(VLOOKUP($A480,Sheet1!$B$3:$AH$1266,Sheet1!K$1+(Sheet1!$A$1-1)*10,FALSE),IF(VLOOKUP($A480,Sheet1!$B$3:$AH$1266,Sheet1!K$1+(Sheet1!$A$1-1)*10,FALSE)&gt;99999,-3,IF(VLOOKUP($A480,Sheet1!$B$3:$AH$1266,Sheet1!K$1+(Sheet1!$A$1-1)*10,FALSE)&gt;9999,-2,IF(VLOOKUP($A480,Sheet1!$B$3:$AH$1266,Sheet1!K$1+(Sheet1!$A$1-1)*10,FALSE)&gt;999,-1,0)))))))</f>
        <v>2750</v>
      </c>
      <c r="AB480" s="66">
        <f>IF(ISNA(VLOOKUP($A480,Sheet1!$B$3:$AH$1266,Sheet1!L$1+(Sheet1!$A$1-1)*10,FALSE))=TRUE,"---",IF(VLOOKUP($A480,Sheet1!$B$3:$AH$1266,Sheet1!L$1+(Sheet1!$A$1-1)*10,FALSE)="---","---", (ROUND(VLOOKUP($A480,Sheet1!$B$3:$AH$1266,Sheet1!L$1+(Sheet1!$A$1-1)*10,FALSE),IF(VLOOKUP($A480,Sheet1!$B$3:$AH$1266,Sheet1!L$1+(Sheet1!$A$1-1)*10,FALSE)&gt;99999,-3,IF(VLOOKUP($A480,Sheet1!$B$3:$AH$1266,Sheet1!L$1+(Sheet1!$A$1-1)*10,FALSE)&gt;9999,-2,IF(VLOOKUP($A480,Sheet1!$B$3:$AH$1266,Sheet1!L$1+(Sheet1!$A$1-1)*10,FALSE)&gt;999,-1,0)))))))</f>
        <v>3400</v>
      </c>
      <c r="AC480" s="66">
        <f>IF(ISNA(VLOOKUP($A480,Sheet1!$B$3:$AH$1266,Sheet1!M$1+(Sheet1!$A$1-1)*10,FALSE))=TRUE,"---",IF(VLOOKUP($A480,Sheet1!$B$3:$AH$1266,Sheet1!M$1+(Sheet1!$A$1-1)*10,FALSE)="---","---", (ROUND(VLOOKUP($A480,Sheet1!$B$3:$AH$1266,Sheet1!M$1+(Sheet1!$A$1-1)*10,FALSE),IF(VLOOKUP($A480,Sheet1!$B$3:$AH$1266,Sheet1!M$1+(Sheet1!$A$1-1)*10,FALSE)&gt;99999,-3,IF(VLOOKUP($A480,Sheet1!$B$3:$AH$1266,Sheet1!M$1+(Sheet1!$A$1-1)*10,FALSE)&gt;9999,-2,IF(VLOOKUP($A480,Sheet1!$B$3:$AH$1266,Sheet1!M$1+(Sheet1!$A$1-1)*10,FALSE)&gt;999,-1,0)))))))</f>
        <v>4130</v>
      </c>
      <c r="AD480" s="66">
        <f>IF(ISNA(VLOOKUP($A480,Sheet1!$B$3:$AH$1266,Sheet1!N$1+(Sheet1!$A$1-1)*10,FALSE))=TRUE,"---",IF(VLOOKUP($A480,Sheet1!$B$3:$AH$1266,Sheet1!N$1+(Sheet1!$A$1-1)*10,FALSE)="---","---", (ROUND(VLOOKUP($A480,Sheet1!$B$3:$AH$1266,Sheet1!N$1+(Sheet1!$A$1-1)*10,FALSE),IF(VLOOKUP($A480,Sheet1!$B$3:$AH$1266,Sheet1!N$1+(Sheet1!$A$1-1)*10,FALSE)&gt;99999,-3,IF(VLOOKUP($A480,Sheet1!$B$3:$AH$1266,Sheet1!N$1+(Sheet1!$A$1-1)*10,FALSE)&gt;9999,-2,IF(VLOOKUP($A480,Sheet1!$B$3:$AH$1266,Sheet1!N$1+(Sheet1!$A$1-1)*10,FALSE)&gt;999,-1,0)))))))</f>
        <v>5260</v>
      </c>
    </row>
    <row r="481" spans="1:30" ht="25.5" customHeight="1" x14ac:dyDescent="0.25">
      <c r="A481" s="125" t="s">
        <v>753</v>
      </c>
      <c r="B481" s="126" t="s">
        <v>754</v>
      </c>
      <c r="C481" s="125">
        <v>415756</v>
      </c>
      <c r="D481" s="125">
        <v>741735</v>
      </c>
      <c r="E481" s="70" t="s">
        <v>3045</v>
      </c>
      <c r="F481" s="52" t="s">
        <v>4519</v>
      </c>
      <c r="G481" s="127" t="s">
        <v>31</v>
      </c>
      <c r="H481" s="128">
        <v>16.2</v>
      </c>
      <c r="I481" s="112">
        <v>40783</v>
      </c>
      <c r="J481" s="147">
        <v>12.3</v>
      </c>
      <c r="K481" s="127" t="s">
        <v>24</v>
      </c>
      <c r="L481" s="115">
        <v>6240</v>
      </c>
      <c r="M481" s="116">
        <v>385</v>
      </c>
      <c r="N481" s="127" t="s">
        <v>462</v>
      </c>
      <c r="O481" s="68">
        <f t="shared" si="14"/>
        <v>2.5053971451592263</v>
      </c>
      <c r="P481" s="68">
        <f>IF(O481&lt;&gt;"",VLOOKUP($A481,Sheet4!$A$2:$O$1309,14,FALSE)*100,"")</f>
        <v>1.6473855015570193</v>
      </c>
      <c r="Q481" s="68">
        <f>IF(P481&lt;&gt;"",VLOOKUP($A481,Sheet4!$A$2:$O$1309,15,FALSE)*100,"")</f>
        <v>15.015864480938291</v>
      </c>
      <c r="R481" s="74">
        <f t="shared" si="15"/>
        <v>40</v>
      </c>
      <c r="S481" s="64" t="s">
        <v>4362</v>
      </c>
      <c r="T481" s="64" t="str">
        <f>IF(ISNA(VLOOKUP(A481,Sheet1!B$3:C$1266,2,FALSE)=TRUE),"NC",VLOOKUP(A481,Sheet1!B$3:C$1266,2,FALSE))</f>
        <v>Rural10</v>
      </c>
      <c r="U481" s="65">
        <f>IF(ISNA(VLOOKUP($A481,Sheet1!$B$3:$AH$1266,Sheet1!E$1+(Sheet1!$A$1-1)*10,FALSE))=TRUE,"---",IF(VLOOKUP($A481,Sheet1!$B$3:$AH$1266,Sheet1!E$1+(Sheet1!$A$1-1)*10,FALSE)="---","---", (ROUND(VLOOKUP($A481,Sheet1!$B$3:$AH$1266,Sheet1!E$1+(Sheet1!$A$1-1)*10,FALSE),IF(VLOOKUP($A481,Sheet1!$B$3:$AH$1266,Sheet1!E$1+(Sheet1!$A$1-1)*10,FALSE)&gt;99999,-3,IF(VLOOKUP($A481,Sheet1!$B$3:$AH$1266,Sheet1!E$1+(Sheet1!$A$1-1)*10,FALSE)&gt;9999,-2,IF(VLOOKUP($A481,Sheet1!$B$3:$AH$1266,Sheet1!E$1+(Sheet1!$A$1-1)*10,FALSE)&gt;999,-1,0)))))))</f>
        <v>1070</v>
      </c>
      <c r="V481" s="65">
        <f>IF(ISNA(VLOOKUP($A481,Sheet1!$B$3:$AH$1266,Sheet1!F$1+(Sheet1!$A$1-1)*10,FALSE))=TRUE,"---",IF(VLOOKUP($A481,Sheet1!$B$3:$AH$1266,Sheet1!F$1+(Sheet1!$A$1-1)*10,FALSE)="---","---", (ROUND(VLOOKUP($A481,Sheet1!$B$3:$AH$1266,Sheet1!F$1+(Sheet1!$A$1-1)*10,FALSE),IF(VLOOKUP($A481,Sheet1!$B$3:$AH$1266,Sheet1!F$1+(Sheet1!$A$1-1)*10,FALSE)&gt;99999,-3,IF(VLOOKUP($A481,Sheet1!$B$3:$AH$1266,Sheet1!F$1+(Sheet1!$A$1-1)*10,FALSE)&gt;9999,-2,IF(VLOOKUP($A481,Sheet1!$B$3:$AH$1266,Sheet1!F$1+(Sheet1!$A$1-1)*10,FALSE)&gt;999,-1,0)))))))</f>
        <v>1350</v>
      </c>
      <c r="W481" s="65">
        <f>IF(ISNA(VLOOKUP($A481,Sheet1!$B$3:$AH$1266,Sheet1!G$1+(Sheet1!$A$1-1)*10,FALSE))=TRUE,"---",IF(VLOOKUP($A481,Sheet1!$B$3:$AH$1266,Sheet1!G$1+(Sheet1!$A$1-1)*10,FALSE)="---","---", (ROUND(VLOOKUP($A481,Sheet1!$B$3:$AH$1266,Sheet1!G$1+(Sheet1!$A$1-1)*10,FALSE),IF(VLOOKUP($A481,Sheet1!$B$3:$AH$1266,Sheet1!G$1+(Sheet1!$A$1-1)*10,FALSE)&gt;99999,-3,IF(VLOOKUP($A481,Sheet1!$B$3:$AH$1266,Sheet1!G$1+(Sheet1!$A$1-1)*10,FALSE)&gt;9999,-2,IF(VLOOKUP($A481,Sheet1!$B$3:$AH$1266,Sheet1!G$1+(Sheet1!$A$1-1)*10,FALSE)&gt;999,-1,0)))))))</f>
        <v>1740</v>
      </c>
      <c r="X481" s="65">
        <f>IF(ISNA(VLOOKUP($A481,Sheet1!$B$3:$AH$1266,Sheet1!H$1+(Sheet1!$A$1-1)*10,FALSE))=TRUE,"---",IF(VLOOKUP($A481,Sheet1!$B$3:$AH$1266,Sheet1!H$1+(Sheet1!$A$1-1)*10,FALSE)="---","---", (ROUND(VLOOKUP($A481,Sheet1!$B$3:$AH$1266,Sheet1!H$1+(Sheet1!$A$1-1)*10,FALSE),IF(VLOOKUP($A481,Sheet1!$B$3:$AH$1266,Sheet1!H$1+(Sheet1!$A$1-1)*10,FALSE)&gt;99999,-3,IF(VLOOKUP($A481,Sheet1!$B$3:$AH$1266,Sheet1!H$1+(Sheet1!$A$1-1)*10,FALSE)&gt;9999,-2,IF(VLOOKUP($A481,Sheet1!$B$3:$AH$1266,Sheet1!H$1+(Sheet1!$A$1-1)*10,FALSE)&gt;999,-1,0)))))))</f>
        <v>2890</v>
      </c>
      <c r="Y481" s="65">
        <f>IF(ISNA(VLOOKUP($A481,Sheet1!$B$3:$AH$1266,Sheet1!I$1+(Sheet1!$A$1-1)*10,FALSE))=TRUE,"---",IF(VLOOKUP($A481,Sheet1!$B$3:$AH$1266,Sheet1!I$1+(Sheet1!$A$1-1)*10,FALSE)="---","---", (ROUND(VLOOKUP($A481,Sheet1!$B$3:$AH$1266,Sheet1!I$1+(Sheet1!$A$1-1)*10,FALSE),IF(VLOOKUP($A481,Sheet1!$B$3:$AH$1266,Sheet1!I$1+(Sheet1!$A$1-1)*10,FALSE)&gt;99999,-3,IF(VLOOKUP($A481,Sheet1!$B$3:$AH$1266,Sheet1!I$1+(Sheet1!$A$1-1)*10,FALSE)&gt;9999,-2,IF(VLOOKUP($A481,Sheet1!$B$3:$AH$1266,Sheet1!I$1+(Sheet1!$A$1-1)*10,FALSE)&gt;999,-1,0)))))))</f>
        <v>3850</v>
      </c>
      <c r="Z481" s="65">
        <f>IF(ISNA(VLOOKUP($A481,Sheet1!$B$3:$AH$1266,Sheet1!J$1+(Sheet1!$A$1-1)*10,FALSE))=TRUE,"---",IF(VLOOKUP($A481,Sheet1!$B$3:$AH$1266,Sheet1!J$1+(Sheet1!$A$1-1)*10,FALSE)="---","---", (ROUND(VLOOKUP($A481,Sheet1!$B$3:$AH$1266,Sheet1!J$1+(Sheet1!$A$1-1)*10,FALSE),IF(VLOOKUP($A481,Sheet1!$B$3:$AH$1266,Sheet1!J$1+(Sheet1!$A$1-1)*10,FALSE)&gt;99999,-3,IF(VLOOKUP($A481,Sheet1!$B$3:$AH$1266,Sheet1!J$1+(Sheet1!$A$1-1)*10,FALSE)&gt;9999,-2,IF(VLOOKUP($A481,Sheet1!$B$3:$AH$1266,Sheet1!J$1+(Sheet1!$A$1-1)*10,FALSE)&gt;999,-1,0)))))))</f>
        <v>5310</v>
      </c>
      <c r="AA481" s="65">
        <f>IF(ISNA(VLOOKUP($A481,Sheet1!$B$3:$AH$1266,Sheet1!K$1+(Sheet1!$A$1-1)*10,FALSE))=TRUE,"---",IF(VLOOKUP($A481,Sheet1!$B$3:$AH$1266,Sheet1!K$1+(Sheet1!$A$1-1)*10,FALSE)="---","---", (ROUND(VLOOKUP($A481,Sheet1!$B$3:$AH$1266,Sheet1!K$1+(Sheet1!$A$1-1)*10,FALSE),IF(VLOOKUP($A481,Sheet1!$B$3:$AH$1266,Sheet1!K$1+(Sheet1!$A$1-1)*10,FALSE)&gt;99999,-3,IF(VLOOKUP($A481,Sheet1!$B$3:$AH$1266,Sheet1!K$1+(Sheet1!$A$1-1)*10,FALSE)&gt;9999,-2,IF(VLOOKUP($A481,Sheet1!$B$3:$AH$1266,Sheet1!K$1+(Sheet1!$A$1-1)*10,FALSE)&gt;999,-1,0)))))))</f>
        <v>6590</v>
      </c>
      <c r="AB481" s="65">
        <f>IF(ISNA(VLOOKUP($A481,Sheet1!$B$3:$AH$1266,Sheet1!L$1+(Sheet1!$A$1-1)*10,FALSE))=TRUE,"---",IF(VLOOKUP($A481,Sheet1!$B$3:$AH$1266,Sheet1!L$1+(Sheet1!$A$1-1)*10,FALSE)="---","---", (ROUND(VLOOKUP($A481,Sheet1!$B$3:$AH$1266,Sheet1!L$1+(Sheet1!$A$1-1)*10,FALSE),IF(VLOOKUP($A481,Sheet1!$B$3:$AH$1266,Sheet1!L$1+(Sheet1!$A$1-1)*10,FALSE)&gt;99999,-3,IF(VLOOKUP($A481,Sheet1!$B$3:$AH$1266,Sheet1!L$1+(Sheet1!$A$1-1)*10,FALSE)&gt;9999,-2,IF(VLOOKUP($A481,Sheet1!$B$3:$AH$1266,Sheet1!L$1+(Sheet1!$A$1-1)*10,FALSE)&gt;999,-1,0)))))))</f>
        <v>8060</v>
      </c>
      <c r="AC481" s="65">
        <f>IF(ISNA(VLOOKUP($A481,Sheet1!$B$3:$AH$1266,Sheet1!M$1+(Sheet1!$A$1-1)*10,FALSE))=TRUE,"---",IF(VLOOKUP($A481,Sheet1!$B$3:$AH$1266,Sheet1!M$1+(Sheet1!$A$1-1)*10,FALSE)="---","---", (ROUND(VLOOKUP($A481,Sheet1!$B$3:$AH$1266,Sheet1!M$1+(Sheet1!$A$1-1)*10,FALSE),IF(VLOOKUP($A481,Sheet1!$B$3:$AH$1266,Sheet1!M$1+(Sheet1!$A$1-1)*10,FALSE)&gt;99999,-3,IF(VLOOKUP($A481,Sheet1!$B$3:$AH$1266,Sheet1!M$1+(Sheet1!$A$1-1)*10,FALSE)&gt;9999,-2,IF(VLOOKUP($A481,Sheet1!$B$3:$AH$1266,Sheet1!M$1+(Sheet1!$A$1-1)*10,FALSE)&gt;999,-1,0)))))))</f>
        <v>9740</v>
      </c>
      <c r="AD481" s="65">
        <f>IF(ISNA(VLOOKUP($A481,Sheet1!$B$3:$AH$1266,Sheet1!N$1+(Sheet1!$A$1-1)*10,FALSE))=TRUE,"---",IF(VLOOKUP($A481,Sheet1!$B$3:$AH$1266,Sheet1!N$1+(Sheet1!$A$1-1)*10,FALSE)="---","---", (ROUND(VLOOKUP($A481,Sheet1!$B$3:$AH$1266,Sheet1!N$1+(Sheet1!$A$1-1)*10,FALSE),IF(VLOOKUP($A481,Sheet1!$B$3:$AH$1266,Sheet1!N$1+(Sheet1!$A$1-1)*10,FALSE)&gt;99999,-3,IF(VLOOKUP($A481,Sheet1!$B$3:$AH$1266,Sheet1!N$1+(Sheet1!$A$1-1)*10,FALSE)&gt;9999,-2,IF(VLOOKUP($A481,Sheet1!$B$3:$AH$1266,Sheet1!N$1+(Sheet1!$A$1-1)*10,FALSE)&gt;999,-1,0)))))))</f>
        <v>12300</v>
      </c>
    </row>
    <row r="482" spans="1:30" ht="25.5" customHeight="1" x14ac:dyDescent="0.25">
      <c r="A482" s="133" t="s">
        <v>755</v>
      </c>
      <c r="B482" s="141" t="s">
        <v>756</v>
      </c>
      <c r="C482" s="133">
        <v>415822</v>
      </c>
      <c r="D482" s="133">
        <v>741749</v>
      </c>
      <c r="E482" s="67" t="s">
        <v>3045</v>
      </c>
      <c r="F482" s="117" t="s">
        <v>4591</v>
      </c>
      <c r="G482" s="118" t="s">
        <v>286</v>
      </c>
      <c r="H482" s="136">
        <v>1.67</v>
      </c>
      <c r="I482" s="119">
        <v>31871</v>
      </c>
      <c r="J482" s="124">
        <v>6</v>
      </c>
      <c r="K482" s="121" t="s">
        <v>4405</v>
      </c>
      <c r="L482" s="122">
        <v>400</v>
      </c>
      <c r="M482" s="123">
        <v>240</v>
      </c>
      <c r="N482" s="121" t="s">
        <v>4405</v>
      </c>
      <c r="O482" s="71" t="s">
        <v>4405</v>
      </c>
      <c r="P482" s="71" t="s">
        <v>4405</v>
      </c>
      <c r="Q482" s="71" t="s">
        <v>4405</v>
      </c>
      <c r="R482" s="73" t="s">
        <v>4405</v>
      </c>
      <c r="S482" s="63" t="s">
        <v>4362</v>
      </c>
      <c r="T482" s="63" t="str">
        <f>IF(ISNA(VLOOKUP(A482,Sheet1!B$3:C$1266,2,FALSE)=TRUE),"NC",VLOOKUP(A482,Sheet1!B$3:C$1266,2,FALSE))</f>
        <v>NC</v>
      </c>
      <c r="U482" s="66" t="str">
        <f>IF(ISNA(VLOOKUP($A482,Sheet1!$B$3:$AH$1266,Sheet1!E$1+(Sheet1!$A$1-1)*10,FALSE))=TRUE,"---",IF(VLOOKUP($A482,Sheet1!$B$3:$AH$1266,Sheet1!E$1+(Sheet1!$A$1-1)*10,FALSE)="---","---", (ROUND(VLOOKUP($A482,Sheet1!$B$3:$AH$1266,Sheet1!E$1+(Sheet1!$A$1-1)*10,FALSE),IF(VLOOKUP($A482,Sheet1!$B$3:$AH$1266,Sheet1!E$1+(Sheet1!$A$1-1)*10,FALSE)&gt;99999,-3,IF(VLOOKUP($A482,Sheet1!$B$3:$AH$1266,Sheet1!E$1+(Sheet1!$A$1-1)*10,FALSE)&gt;9999,-2,IF(VLOOKUP($A482,Sheet1!$B$3:$AH$1266,Sheet1!E$1+(Sheet1!$A$1-1)*10,FALSE)&gt;999,-1,0)))))))</f>
        <v>---</v>
      </c>
      <c r="V482" s="66" t="str">
        <f>IF(ISNA(VLOOKUP($A482,Sheet1!$B$3:$AH$1266,Sheet1!F$1+(Sheet1!$A$1-1)*10,FALSE))=TRUE,"---",IF(VLOOKUP($A482,Sheet1!$B$3:$AH$1266,Sheet1!F$1+(Sheet1!$A$1-1)*10,FALSE)="---","---", (ROUND(VLOOKUP($A482,Sheet1!$B$3:$AH$1266,Sheet1!F$1+(Sheet1!$A$1-1)*10,FALSE),IF(VLOOKUP($A482,Sheet1!$B$3:$AH$1266,Sheet1!F$1+(Sheet1!$A$1-1)*10,FALSE)&gt;99999,-3,IF(VLOOKUP($A482,Sheet1!$B$3:$AH$1266,Sheet1!F$1+(Sheet1!$A$1-1)*10,FALSE)&gt;9999,-2,IF(VLOOKUP($A482,Sheet1!$B$3:$AH$1266,Sheet1!F$1+(Sheet1!$A$1-1)*10,FALSE)&gt;999,-1,0)))))))</f>
        <v>---</v>
      </c>
      <c r="W482" s="66" t="str">
        <f>IF(ISNA(VLOOKUP($A482,Sheet1!$B$3:$AH$1266,Sheet1!G$1+(Sheet1!$A$1-1)*10,FALSE))=TRUE,"---",IF(VLOOKUP($A482,Sheet1!$B$3:$AH$1266,Sheet1!G$1+(Sheet1!$A$1-1)*10,FALSE)="---","---", (ROUND(VLOOKUP($A482,Sheet1!$B$3:$AH$1266,Sheet1!G$1+(Sheet1!$A$1-1)*10,FALSE),IF(VLOOKUP($A482,Sheet1!$B$3:$AH$1266,Sheet1!G$1+(Sheet1!$A$1-1)*10,FALSE)&gt;99999,-3,IF(VLOOKUP($A482,Sheet1!$B$3:$AH$1266,Sheet1!G$1+(Sheet1!$A$1-1)*10,FALSE)&gt;9999,-2,IF(VLOOKUP($A482,Sheet1!$B$3:$AH$1266,Sheet1!G$1+(Sheet1!$A$1-1)*10,FALSE)&gt;999,-1,0)))))))</f>
        <v>---</v>
      </c>
      <c r="X482" s="66" t="str">
        <f>IF(ISNA(VLOOKUP($A482,Sheet1!$B$3:$AH$1266,Sheet1!H$1+(Sheet1!$A$1-1)*10,FALSE))=TRUE,"---",IF(VLOOKUP($A482,Sheet1!$B$3:$AH$1266,Sheet1!H$1+(Sheet1!$A$1-1)*10,FALSE)="---","---", (ROUND(VLOOKUP($A482,Sheet1!$B$3:$AH$1266,Sheet1!H$1+(Sheet1!$A$1-1)*10,FALSE),IF(VLOOKUP($A482,Sheet1!$B$3:$AH$1266,Sheet1!H$1+(Sheet1!$A$1-1)*10,FALSE)&gt;99999,-3,IF(VLOOKUP($A482,Sheet1!$B$3:$AH$1266,Sheet1!H$1+(Sheet1!$A$1-1)*10,FALSE)&gt;9999,-2,IF(VLOOKUP($A482,Sheet1!$B$3:$AH$1266,Sheet1!H$1+(Sheet1!$A$1-1)*10,FALSE)&gt;999,-1,0)))))))</f>
        <v>---</v>
      </c>
      <c r="Y482" s="66" t="str">
        <f>IF(ISNA(VLOOKUP($A482,Sheet1!$B$3:$AH$1266,Sheet1!I$1+(Sheet1!$A$1-1)*10,FALSE))=TRUE,"---",IF(VLOOKUP($A482,Sheet1!$B$3:$AH$1266,Sheet1!I$1+(Sheet1!$A$1-1)*10,FALSE)="---","---", (ROUND(VLOOKUP($A482,Sheet1!$B$3:$AH$1266,Sheet1!I$1+(Sheet1!$A$1-1)*10,FALSE),IF(VLOOKUP($A482,Sheet1!$B$3:$AH$1266,Sheet1!I$1+(Sheet1!$A$1-1)*10,FALSE)&gt;99999,-3,IF(VLOOKUP($A482,Sheet1!$B$3:$AH$1266,Sheet1!I$1+(Sheet1!$A$1-1)*10,FALSE)&gt;9999,-2,IF(VLOOKUP($A482,Sheet1!$B$3:$AH$1266,Sheet1!I$1+(Sheet1!$A$1-1)*10,FALSE)&gt;999,-1,0)))))))</f>
        <v>---</v>
      </c>
      <c r="Z482" s="66" t="str">
        <f>IF(ISNA(VLOOKUP($A482,Sheet1!$B$3:$AH$1266,Sheet1!J$1+(Sheet1!$A$1-1)*10,FALSE))=TRUE,"---",IF(VLOOKUP($A482,Sheet1!$B$3:$AH$1266,Sheet1!J$1+(Sheet1!$A$1-1)*10,FALSE)="---","---", (ROUND(VLOOKUP($A482,Sheet1!$B$3:$AH$1266,Sheet1!J$1+(Sheet1!$A$1-1)*10,FALSE),IF(VLOOKUP($A482,Sheet1!$B$3:$AH$1266,Sheet1!J$1+(Sheet1!$A$1-1)*10,FALSE)&gt;99999,-3,IF(VLOOKUP($A482,Sheet1!$B$3:$AH$1266,Sheet1!J$1+(Sheet1!$A$1-1)*10,FALSE)&gt;9999,-2,IF(VLOOKUP($A482,Sheet1!$B$3:$AH$1266,Sheet1!J$1+(Sheet1!$A$1-1)*10,FALSE)&gt;999,-1,0)))))))</f>
        <v>---</v>
      </c>
      <c r="AA482" s="66" t="str">
        <f>IF(ISNA(VLOOKUP($A482,Sheet1!$B$3:$AH$1266,Sheet1!K$1+(Sheet1!$A$1-1)*10,FALSE))=TRUE,"---",IF(VLOOKUP($A482,Sheet1!$B$3:$AH$1266,Sheet1!K$1+(Sheet1!$A$1-1)*10,FALSE)="---","---", (ROUND(VLOOKUP($A482,Sheet1!$B$3:$AH$1266,Sheet1!K$1+(Sheet1!$A$1-1)*10,FALSE),IF(VLOOKUP($A482,Sheet1!$B$3:$AH$1266,Sheet1!K$1+(Sheet1!$A$1-1)*10,FALSE)&gt;99999,-3,IF(VLOOKUP($A482,Sheet1!$B$3:$AH$1266,Sheet1!K$1+(Sheet1!$A$1-1)*10,FALSE)&gt;9999,-2,IF(VLOOKUP($A482,Sheet1!$B$3:$AH$1266,Sheet1!K$1+(Sheet1!$A$1-1)*10,FALSE)&gt;999,-1,0)))))))</f>
        <v>---</v>
      </c>
      <c r="AB482" s="66" t="str">
        <f>IF(ISNA(VLOOKUP($A482,Sheet1!$B$3:$AH$1266,Sheet1!L$1+(Sheet1!$A$1-1)*10,FALSE))=TRUE,"---",IF(VLOOKUP($A482,Sheet1!$B$3:$AH$1266,Sheet1!L$1+(Sheet1!$A$1-1)*10,FALSE)="---","---", (ROUND(VLOOKUP($A482,Sheet1!$B$3:$AH$1266,Sheet1!L$1+(Sheet1!$A$1-1)*10,FALSE),IF(VLOOKUP($A482,Sheet1!$B$3:$AH$1266,Sheet1!L$1+(Sheet1!$A$1-1)*10,FALSE)&gt;99999,-3,IF(VLOOKUP($A482,Sheet1!$B$3:$AH$1266,Sheet1!L$1+(Sheet1!$A$1-1)*10,FALSE)&gt;9999,-2,IF(VLOOKUP($A482,Sheet1!$B$3:$AH$1266,Sheet1!L$1+(Sheet1!$A$1-1)*10,FALSE)&gt;999,-1,0)))))))</f>
        <v>---</v>
      </c>
      <c r="AC482" s="66" t="str">
        <f>IF(ISNA(VLOOKUP($A482,Sheet1!$B$3:$AH$1266,Sheet1!M$1+(Sheet1!$A$1-1)*10,FALSE))=TRUE,"---",IF(VLOOKUP($A482,Sheet1!$B$3:$AH$1266,Sheet1!M$1+(Sheet1!$A$1-1)*10,FALSE)="---","---", (ROUND(VLOOKUP($A482,Sheet1!$B$3:$AH$1266,Sheet1!M$1+(Sheet1!$A$1-1)*10,FALSE),IF(VLOOKUP($A482,Sheet1!$B$3:$AH$1266,Sheet1!M$1+(Sheet1!$A$1-1)*10,FALSE)&gt;99999,-3,IF(VLOOKUP($A482,Sheet1!$B$3:$AH$1266,Sheet1!M$1+(Sheet1!$A$1-1)*10,FALSE)&gt;9999,-2,IF(VLOOKUP($A482,Sheet1!$B$3:$AH$1266,Sheet1!M$1+(Sheet1!$A$1-1)*10,FALSE)&gt;999,-1,0)))))))</f>
        <v>---</v>
      </c>
      <c r="AD482" s="66" t="str">
        <f>IF(ISNA(VLOOKUP($A482,Sheet1!$B$3:$AH$1266,Sheet1!N$1+(Sheet1!$A$1-1)*10,FALSE))=TRUE,"---",IF(VLOOKUP($A482,Sheet1!$B$3:$AH$1266,Sheet1!N$1+(Sheet1!$A$1-1)*10,FALSE)="---","---", (ROUND(VLOOKUP($A482,Sheet1!$B$3:$AH$1266,Sheet1!N$1+(Sheet1!$A$1-1)*10,FALSE),IF(VLOOKUP($A482,Sheet1!$B$3:$AH$1266,Sheet1!N$1+(Sheet1!$A$1-1)*10,FALSE)&gt;99999,-3,IF(VLOOKUP($A482,Sheet1!$B$3:$AH$1266,Sheet1!N$1+(Sheet1!$A$1-1)*10,FALSE)&gt;9999,-2,IF(VLOOKUP($A482,Sheet1!$B$3:$AH$1266,Sheet1!N$1+(Sheet1!$A$1-1)*10,FALSE)&gt;999,-1,0)))))))</f>
        <v>---</v>
      </c>
    </row>
    <row r="483" spans="1:30" ht="25.5" customHeight="1" x14ac:dyDescent="0.25">
      <c r="A483" s="303" t="s">
        <v>757</v>
      </c>
      <c r="B483" s="330" t="s">
        <v>758</v>
      </c>
      <c r="C483" s="303">
        <v>415605</v>
      </c>
      <c r="D483" s="303">
        <v>741225</v>
      </c>
      <c r="E483" s="307" t="s">
        <v>3045</v>
      </c>
      <c r="F483" s="52">
        <v>1904</v>
      </c>
      <c r="G483" s="127" t="s">
        <v>286</v>
      </c>
      <c r="H483" s="347">
        <v>239</v>
      </c>
      <c r="I483" s="326">
        <v>3769</v>
      </c>
      <c r="J483" s="410" t="s">
        <v>4405</v>
      </c>
      <c r="K483" s="318" t="s">
        <v>17</v>
      </c>
      <c r="L483" s="386">
        <v>28100</v>
      </c>
      <c r="M483" s="322">
        <v>118</v>
      </c>
      <c r="N483" s="318" t="s">
        <v>12</v>
      </c>
      <c r="O483" s="299">
        <f t="shared" si="14"/>
        <v>1.6262142591051796</v>
      </c>
      <c r="P483" s="299">
        <f>IF(O483&lt;&gt;"",VLOOKUP($A483,Sheet4!$A$2:$O$1309,14,FALSE)*100,"")</f>
        <v>1.1206298142105497</v>
      </c>
      <c r="Q483" s="299">
        <f>IF(P483&lt;&gt;"",VLOOKUP($A483,Sheet4!$A$2:$O$1309,15,FALSE)*100,"")</f>
        <v>10.45111822800553</v>
      </c>
      <c r="R483" s="301">
        <f t="shared" si="15"/>
        <v>60</v>
      </c>
      <c r="S483" s="356" t="s">
        <v>4362</v>
      </c>
      <c r="T483" s="356" t="str">
        <f>IF(ISNA(VLOOKUP(A483,Sheet1!B$3:C$1266,2,FALSE)=TRUE),"NC",VLOOKUP(A483,Sheet1!B$3:C$1266,2,FALSE))</f>
        <v>Rural</v>
      </c>
      <c r="U483" s="392">
        <f>IF(ISNA(VLOOKUP($A483,Sheet1!$B$3:$AH$1266,Sheet1!E$1+(Sheet1!$A$1-1)*10,FALSE))=TRUE,"---",IF(VLOOKUP($A483,Sheet1!$B$3:$AH$1266,Sheet1!E$1+(Sheet1!$A$1-1)*10,FALSE)="---","---", (ROUND(VLOOKUP($A483,Sheet1!$B$3:$AH$1266,Sheet1!E$1+(Sheet1!$A$1-1)*10,FALSE),IF(VLOOKUP($A483,Sheet1!$B$3:$AH$1266,Sheet1!E$1+(Sheet1!$A$1-1)*10,FALSE)&gt;99999,-3,IF(VLOOKUP($A483,Sheet1!$B$3:$AH$1266,Sheet1!E$1+(Sheet1!$A$1-1)*10,FALSE)&gt;9999,-2,IF(VLOOKUP($A483,Sheet1!$B$3:$AH$1266,Sheet1!E$1+(Sheet1!$A$1-1)*10,FALSE)&gt;999,-1,0)))))))</f>
        <v>4480</v>
      </c>
      <c r="V483" s="392">
        <f>IF(ISNA(VLOOKUP($A483,Sheet1!$B$3:$AH$1266,Sheet1!F$1+(Sheet1!$A$1-1)*10,FALSE))=TRUE,"---",IF(VLOOKUP($A483,Sheet1!$B$3:$AH$1266,Sheet1!F$1+(Sheet1!$A$1-1)*10,FALSE)="---","---", (ROUND(VLOOKUP($A483,Sheet1!$B$3:$AH$1266,Sheet1!F$1+(Sheet1!$A$1-1)*10,FALSE),IF(VLOOKUP($A483,Sheet1!$B$3:$AH$1266,Sheet1!F$1+(Sheet1!$A$1-1)*10,FALSE)&gt;99999,-3,IF(VLOOKUP($A483,Sheet1!$B$3:$AH$1266,Sheet1!F$1+(Sheet1!$A$1-1)*10,FALSE)&gt;9999,-2,IF(VLOOKUP($A483,Sheet1!$B$3:$AH$1266,Sheet1!F$1+(Sheet1!$A$1-1)*10,FALSE)&gt;999,-1,0)))))))</f>
        <v>5520</v>
      </c>
      <c r="W483" s="392">
        <f>IF(ISNA(VLOOKUP($A483,Sheet1!$B$3:$AH$1266,Sheet1!G$1+(Sheet1!$A$1-1)*10,FALSE))=TRUE,"---",IF(VLOOKUP($A483,Sheet1!$B$3:$AH$1266,Sheet1!G$1+(Sheet1!$A$1-1)*10,FALSE)="---","---", (ROUND(VLOOKUP($A483,Sheet1!$B$3:$AH$1266,Sheet1!G$1+(Sheet1!$A$1-1)*10,FALSE),IF(VLOOKUP($A483,Sheet1!$B$3:$AH$1266,Sheet1!G$1+(Sheet1!$A$1-1)*10,FALSE)&gt;99999,-3,IF(VLOOKUP($A483,Sheet1!$B$3:$AH$1266,Sheet1!G$1+(Sheet1!$A$1-1)*10,FALSE)&gt;9999,-2,IF(VLOOKUP($A483,Sheet1!$B$3:$AH$1266,Sheet1!G$1+(Sheet1!$A$1-1)*10,FALSE)&gt;999,-1,0)))))))</f>
        <v>7010</v>
      </c>
      <c r="X483" s="392">
        <f>IF(ISNA(VLOOKUP($A483,Sheet1!$B$3:$AH$1266,Sheet1!H$1+(Sheet1!$A$1-1)*10,FALSE))=TRUE,"---",IF(VLOOKUP($A483,Sheet1!$B$3:$AH$1266,Sheet1!H$1+(Sheet1!$A$1-1)*10,FALSE)="---","---", (ROUND(VLOOKUP($A483,Sheet1!$B$3:$AH$1266,Sheet1!H$1+(Sheet1!$A$1-1)*10,FALSE),IF(VLOOKUP($A483,Sheet1!$B$3:$AH$1266,Sheet1!H$1+(Sheet1!$A$1-1)*10,FALSE)&gt;99999,-3,IF(VLOOKUP($A483,Sheet1!$B$3:$AH$1266,Sheet1!H$1+(Sheet1!$A$1-1)*10,FALSE)&gt;9999,-2,IF(VLOOKUP($A483,Sheet1!$B$3:$AH$1266,Sheet1!H$1+(Sheet1!$A$1-1)*10,FALSE)&gt;999,-1,0)))))))</f>
        <v>11500</v>
      </c>
      <c r="Y483" s="392">
        <f>IF(ISNA(VLOOKUP($A483,Sheet1!$B$3:$AH$1266,Sheet1!I$1+(Sheet1!$A$1-1)*10,FALSE))=TRUE,"---",IF(VLOOKUP($A483,Sheet1!$B$3:$AH$1266,Sheet1!I$1+(Sheet1!$A$1-1)*10,FALSE)="---","---", (ROUND(VLOOKUP($A483,Sheet1!$B$3:$AH$1266,Sheet1!I$1+(Sheet1!$A$1-1)*10,FALSE),IF(VLOOKUP($A483,Sheet1!$B$3:$AH$1266,Sheet1!I$1+(Sheet1!$A$1-1)*10,FALSE)&gt;99999,-3,IF(VLOOKUP($A483,Sheet1!$B$3:$AH$1266,Sheet1!I$1+(Sheet1!$A$1-1)*10,FALSE)&gt;9999,-2,IF(VLOOKUP($A483,Sheet1!$B$3:$AH$1266,Sheet1!I$1+(Sheet1!$A$1-1)*10,FALSE)&gt;999,-1,0)))))))</f>
        <v>15400</v>
      </c>
      <c r="Z483" s="392">
        <f>IF(ISNA(VLOOKUP($A483,Sheet1!$B$3:$AH$1266,Sheet1!J$1+(Sheet1!$A$1-1)*10,FALSE))=TRUE,"---",IF(VLOOKUP($A483,Sheet1!$B$3:$AH$1266,Sheet1!J$1+(Sheet1!$A$1-1)*10,FALSE)="---","---", (ROUND(VLOOKUP($A483,Sheet1!$B$3:$AH$1266,Sheet1!J$1+(Sheet1!$A$1-1)*10,FALSE),IF(VLOOKUP($A483,Sheet1!$B$3:$AH$1266,Sheet1!J$1+(Sheet1!$A$1-1)*10,FALSE)&gt;99999,-3,IF(VLOOKUP($A483,Sheet1!$B$3:$AH$1266,Sheet1!J$1+(Sheet1!$A$1-1)*10,FALSE)&gt;9999,-2,IF(VLOOKUP($A483,Sheet1!$B$3:$AH$1266,Sheet1!J$1+(Sheet1!$A$1-1)*10,FALSE)&gt;999,-1,0)))))))</f>
        <v>21200</v>
      </c>
      <c r="AA483" s="392">
        <f>IF(ISNA(VLOOKUP($A483,Sheet1!$B$3:$AH$1266,Sheet1!K$1+(Sheet1!$A$1-1)*10,FALSE))=TRUE,"---",IF(VLOOKUP($A483,Sheet1!$B$3:$AH$1266,Sheet1!K$1+(Sheet1!$A$1-1)*10,FALSE)="---","---", (ROUND(VLOOKUP($A483,Sheet1!$B$3:$AH$1266,Sheet1!K$1+(Sheet1!$A$1-1)*10,FALSE),IF(VLOOKUP($A483,Sheet1!$B$3:$AH$1266,Sheet1!K$1+(Sheet1!$A$1-1)*10,FALSE)&gt;99999,-3,IF(VLOOKUP($A483,Sheet1!$B$3:$AH$1266,Sheet1!K$1+(Sheet1!$A$1-1)*10,FALSE)&gt;9999,-2,IF(VLOOKUP($A483,Sheet1!$B$3:$AH$1266,Sheet1!K$1+(Sheet1!$A$1-1)*10,FALSE)&gt;999,-1,0)))))))</f>
        <v>26100</v>
      </c>
      <c r="AB483" s="392">
        <f>IF(ISNA(VLOOKUP($A483,Sheet1!$B$3:$AH$1266,Sheet1!L$1+(Sheet1!$A$1-1)*10,FALSE))=TRUE,"---",IF(VLOOKUP($A483,Sheet1!$B$3:$AH$1266,Sheet1!L$1+(Sheet1!$A$1-1)*10,FALSE)="---","---", (ROUND(VLOOKUP($A483,Sheet1!$B$3:$AH$1266,Sheet1!L$1+(Sheet1!$A$1-1)*10,FALSE),IF(VLOOKUP($A483,Sheet1!$B$3:$AH$1266,Sheet1!L$1+(Sheet1!$A$1-1)*10,FALSE)&gt;99999,-3,IF(VLOOKUP($A483,Sheet1!$B$3:$AH$1266,Sheet1!L$1+(Sheet1!$A$1-1)*10,FALSE)&gt;9999,-2,IF(VLOOKUP($A483,Sheet1!$B$3:$AH$1266,Sheet1!L$1+(Sheet1!$A$1-1)*10,FALSE)&gt;999,-1,0)))))))</f>
        <v>31800</v>
      </c>
      <c r="AC483" s="392">
        <f>IF(ISNA(VLOOKUP($A483,Sheet1!$B$3:$AH$1266,Sheet1!M$1+(Sheet1!$A$1-1)*10,FALSE))=TRUE,"---",IF(VLOOKUP($A483,Sheet1!$B$3:$AH$1266,Sheet1!M$1+(Sheet1!$A$1-1)*10,FALSE)="---","---", (ROUND(VLOOKUP($A483,Sheet1!$B$3:$AH$1266,Sheet1!M$1+(Sheet1!$A$1-1)*10,FALSE),IF(VLOOKUP($A483,Sheet1!$B$3:$AH$1266,Sheet1!M$1+(Sheet1!$A$1-1)*10,FALSE)&gt;99999,-3,IF(VLOOKUP($A483,Sheet1!$B$3:$AH$1266,Sheet1!M$1+(Sheet1!$A$1-1)*10,FALSE)&gt;9999,-2,IF(VLOOKUP($A483,Sheet1!$B$3:$AH$1266,Sheet1!M$1+(Sheet1!$A$1-1)*10,FALSE)&gt;999,-1,0)))))))</f>
        <v>38300</v>
      </c>
      <c r="AD483" s="392">
        <f>IF(ISNA(VLOOKUP($A483,Sheet1!$B$3:$AH$1266,Sheet1!N$1+(Sheet1!$A$1-1)*10,FALSE))=TRUE,"---",IF(VLOOKUP($A483,Sheet1!$B$3:$AH$1266,Sheet1!N$1+(Sheet1!$A$1-1)*10,FALSE)="---","---", (ROUND(VLOOKUP($A483,Sheet1!$B$3:$AH$1266,Sheet1!N$1+(Sheet1!$A$1-1)*10,FALSE),IF(VLOOKUP($A483,Sheet1!$B$3:$AH$1266,Sheet1!N$1+(Sheet1!$A$1-1)*10,FALSE)&gt;99999,-3,IF(VLOOKUP($A483,Sheet1!$B$3:$AH$1266,Sheet1!N$1+(Sheet1!$A$1-1)*10,FALSE)&gt;9999,-2,IF(VLOOKUP($A483,Sheet1!$B$3:$AH$1266,Sheet1!N$1+(Sheet1!$A$1-1)*10,FALSE)&gt;999,-1,0)))))))</f>
        <v>48100</v>
      </c>
    </row>
    <row r="484" spans="1:30" ht="25.5" customHeight="1" x14ac:dyDescent="0.25">
      <c r="A484" s="303"/>
      <c r="B484" s="331"/>
      <c r="C484" s="303"/>
      <c r="D484" s="303"/>
      <c r="E484" s="307"/>
      <c r="F484" s="52" t="s">
        <v>4592</v>
      </c>
      <c r="G484" s="127" t="s">
        <v>31</v>
      </c>
      <c r="H484" s="347"/>
      <c r="I484" s="327"/>
      <c r="J484" s="411"/>
      <c r="K484" s="319"/>
      <c r="L484" s="387"/>
      <c r="M484" s="323"/>
      <c r="N484" s="319"/>
      <c r="O484" s="317" t="e">
        <f t="shared" si="14"/>
        <v>#NUM!</v>
      </c>
      <c r="P484" s="317" t="e">
        <f>IF(O484&lt;&gt;"",VLOOKUP($A484,Sheet4!$A$2:$O$1309,14,FALSE)*100,"")</f>
        <v>#NUM!</v>
      </c>
      <c r="Q484" s="317" t="e">
        <f>IF(P484&lt;&gt;"",VLOOKUP($A484,Sheet4!$A$2:$O$1309,15,FALSE)*100,"")</f>
        <v>#NUM!</v>
      </c>
      <c r="R484" s="356" t="e">
        <f t="shared" si="15"/>
        <v>#NUM!</v>
      </c>
      <c r="S484" s="356"/>
      <c r="T484" s="356"/>
      <c r="U484" s="392"/>
      <c r="V484" s="392"/>
      <c r="W484" s="392"/>
      <c r="X484" s="392"/>
      <c r="Y484" s="392"/>
      <c r="Z484" s="392"/>
      <c r="AA484" s="392"/>
      <c r="AB484" s="392"/>
      <c r="AC484" s="392"/>
      <c r="AD484" s="392"/>
    </row>
    <row r="485" spans="1:30" ht="25.5" customHeight="1" x14ac:dyDescent="0.25">
      <c r="A485" s="133" t="s">
        <v>759</v>
      </c>
      <c r="B485" s="141" t="s">
        <v>760</v>
      </c>
      <c r="C485" s="133">
        <v>415410</v>
      </c>
      <c r="D485" s="133">
        <v>740950</v>
      </c>
      <c r="E485" s="67" t="s">
        <v>3045</v>
      </c>
      <c r="F485" s="135" t="s">
        <v>4405</v>
      </c>
      <c r="G485" s="118" t="s">
        <v>160</v>
      </c>
      <c r="H485" s="136">
        <v>275</v>
      </c>
      <c r="I485" s="119">
        <v>18718</v>
      </c>
      <c r="J485" s="137" t="s">
        <v>4405</v>
      </c>
      <c r="K485" s="118" t="s">
        <v>17</v>
      </c>
      <c r="L485" s="122">
        <v>27900</v>
      </c>
      <c r="M485" s="123">
        <v>101</v>
      </c>
      <c r="N485" s="118" t="s">
        <v>761</v>
      </c>
      <c r="O485" s="71">
        <f t="shared" si="14"/>
        <v>1.9816263418702802</v>
      </c>
      <c r="P485" s="71">
        <f>IF(O485&lt;&gt;"",VLOOKUP($A485,Sheet4!$A$2:$O$1309,14,FALSE)*100,"")</f>
        <v>1.1485984225218848</v>
      </c>
      <c r="Q485" s="71">
        <f>IF(P485&lt;&gt;"",VLOOKUP($A485,Sheet4!$A$2:$O$1309,15,FALSE)*100,"")</f>
        <v>10.698911989372128</v>
      </c>
      <c r="R485" s="73">
        <f t="shared" si="15"/>
        <v>50</v>
      </c>
      <c r="S485" s="63" t="s">
        <v>4362</v>
      </c>
      <c r="T485" s="63" t="str">
        <f>IF(ISNA(VLOOKUP(A485,Sheet1!B$3:C$1266,2,FALSE)=TRUE),"NC",VLOOKUP(A485,Sheet1!B$3:C$1266,2,FALSE))</f>
        <v>Rural</v>
      </c>
      <c r="U485" s="66">
        <f>IF(ISNA(VLOOKUP($A485,Sheet1!$B$3:$AH$1266,Sheet1!E$1+(Sheet1!$A$1-1)*10,FALSE))=TRUE,"---",IF(VLOOKUP($A485,Sheet1!$B$3:$AH$1266,Sheet1!E$1+(Sheet1!$A$1-1)*10,FALSE)="---","---", (ROUND(VLOOKUP($A485,Sheet1!$B$3:$AH$1266,Sheet1!E$1+(Sheet1!$A$1-1)*10,FALSE),IF(VLOOKUP($A485,Sheet1!$B$3:$AH$1266,Sheet1!E$1+(Sheet1!$A$1-1)*10,FALSE)&gt;99999,-3,IF(VLOOKUP($A485,Sheet1!$B$3:$AH$1266,Sheet1!E$1+(Sheet1!$A$1-1)*10,FALSE)&gt;9999,-2,IF(VLOOKUP($A485,Sheet1!$B$3:$AH$1266,Sheet1!E$1+(Sheet1!$A$1-1)*10,FALSE)&gt;999,-1,0)))))))</f>
        <v>4810</v>
      </c>
      <c r="V485" s="66">
        <f>IF(ISNA(VLOOKUP($A485,Sheet1!$B$3:$AH$1266,Sheet1!F$1+(Sheet1!$A$1-1)*10,FALSE))=TRUE,"---",IF(VLOOKUP($A485,Sheet1!$B$3:$AH$1266,Sheet1!F$1+(Sheet1!$A$1-1)*10,FALSE)="---","---", (ROUND(VLOOKUP($A485,Sheet1!$B$3:$AH$1266,Sheet1!F$1+(Sheet1!$A$1-1)*10,FALSE),IF(VLOOKUP($A485,Sheet1!$B$3:$AH$1266,Sheet1!F$1+(Sheet1!$A$1-1)*10,FALSE)&gt;99999,-3,IF(VLOOKUP($A485,Sheet1!$B$3:$AH$1266,Sheet1!F$1+(Sheet1!$A$1-1)*10,FALSE)&gt;9999,-2,IF(VLOOKUP($A485,Sheet1!$B$3:$AH$1266,Sheet1!F$1+(Sheet1!$A$1-1)*10,FALSE)&gt;999,-1,0)))))))</f>
        <v>5910</v>
      </c>
      <c r="W485" s="66">
        <f>IF(ISNA(VLOOKUP($A485,Sheet1!$B$3:$AH$1266,Sheet1!G$1+(Sheet1!$A$1-1)*10,FALSE))=TRUE,"---",IF(VLOOKUP($A485,Sheet1!$B$3:$AH$1266,Sheet1!G$1+(Sheet1!$A$1-1)*10,FALSE)="---","---", (ROUND(VLOOKUP($A485,Sheet1!$B$3:$AH$1266,Sheet1!G$1+(Sheet1!$A$1-1)*10,FALSE),IF(VLOOKUP($A485,Sheet1!$B$3:$AH$1266,Sheet1!G$1+(Sheet1!$A$1-1)*10,FALSE)&gt;99999,-3,IF(VLOOKUP($A485,Sheet1!$B$3:$AH$1266,Sheet1!G$1+(Sheet1!$A$1-1)*10,FALSE)&gt;9999,-2,IF(VLOOKUP($A485,Sheet1!$B$3:$AH$1266,Sheet1!G$1+(Sheet1!$A$1-1)*10,FALSE)&gt;999,-1,0)))))))</f>
        <v>7500</v>
      </c>
      <c r="X485" s="66">
        <f>IF(ISNA(VLOOKUP($A485,Sheet1!$B$3:$AH$1266,Sheet1!H$1+(Sheet1!$A$1-1)*10,FALSE))=TRUE,"---",IF(VLOOKUP($A485,Sheet1!$B$3:$AH$1266,Sheet1!H$1+(Sheet1!$A$1-1)*10,FALSE)="---","---", (ROUND(VLOOKUP($A485,Sheet1!$B$3:$AH$1266,Sheet1!H$1+(Sheet1!$A$1-1)*10,FALSE),IF(VLOOKUP($A485,Sheet1!$B$3:$AH$1266,Sheet1!H$1+(Sheet1!$A$1-1)*10,FALSE)&gt;99999,-3,IF(VLOOKUP($A485,Sheet1!$B$3:$AH$1266,Sheet1!H$1+(Sheet1!$A$1-1)*10,FALSE)&gt;9999,-2,IF(VLOOKUP($A485,Sheet1!$B$3:$AH$1266,Sheet1!H$1+(Sheet1!$A$1-1)*10,FALSE)&gt;999,-1,0)))))))</f>
        <v>12300</v>
      </c>
      <c r="Y485" s="66">
        <f>IF(ISNA(VLOOKUP($A485,Sheet1!$B$3:$AH$1266,Sheet1!I$1+(Sheet1!$A$1-1)*10,FALSE))=TRUE,"---",IF(VLOOKUP($A485,Sheet1!$B$3:$AH$1266,Sheet1!I$1+(Sheet1!$A$1-1)*10,FALSE)="---","---", (ROUND(VLOOKUP($A485,Sheet1!$B$3:$AH$1266,Sheet1!I$1+(Sheet1!$A$1-1)*10,FALSE),IF(VLOOKUP($A485,Sheet1!$B$3:$AH$1266,Sheet1!I$1+(Sheet1!$A$1-1)*10,FALSE)&gt;99999,-3,IF(VLOOKUP($A485,Sheet1!$B$3:$AH$1266,Sheet1!I$1+(Sheet1!$A$1-1)*10,FALSE)&gt;9999,-2,IF(VLOOKUP($A485,Sheet1!$B$3:$AH$1266,Sheet1!I$1+(Sheet1!$A$1-1)*10,FALSE)&gt;999,-1,0)))))))</f>
        <v>16400</v>
      </c>
      <c r="Z485" s="66">
        <f>IF(ISNA(VLOOKUP($A485,Sheet1!$B$3:$AH$1266,Sheet1!J$1+(Sheet1!$A$1-1)*10,FALSE))=TRUE,"---",IF(VLOOKUP($A485,Sheet1!$B$3:$AH$1266,Sheet1!J$1+(Sheet1!$A$1-1)*10,FALSE)="---","---", (ROUND(VLOOKUP($A485,Sheet1!$B$3:$AH$1266,Sheet1!J$1+(Sheet1!$A$1-1)*10,FALSE),IF(VLOOKUP($A485,Sheet1!$B$3:$AH$1266,Sheet1!J$1+(Sheet1!$A$1-1)*10,FALSE)&gt;99999,-3,IF(VLOOKUP($A485,Sheet1!$B$3:$AH$1266,Sheet1!J$1+(Sheet1!$A$1-1)*10,FALSE)&gt;9999,-2,IF(VLOOKUP($A485,Sheet1!$B$3:$AH$1266,Sheet1!J$1+(Sheet1!$A$1-1)*10,FALSE)&gt;999,-1,0)))))))</f>
        <v>22500</v>
      </c>
      <c r="AA485" s="66">
        <f>IF(ISNA(VLOOKUP($A485,Sheet1!$B$3:$AH$1266,Sheet1!K$1+(Sheet1!$A$1-1)*10,FALSE))=TRUE,"---",IF(VLOOKUP($A485,Sheet1!$B$3:$AH$1266,Sheet1!K$1+(Sheet1!$A$1-1)*10,FALSE)="---","---", (ROUND(VLOOKUP($A485,Sheet1!$B$3:$AH$1266,Sheet1!K$1+(Sheet1!$A$1-1)*10,FALSE),IF(VLOOKUP($A485,Sheet1!$B$3:$AH$1266,Sheet1!K$1+(Sheet1!$A$1-1)*10,FALSE)&gt;99999,-3,IF(VLOOKUP($A485,Sheet1!$B$3:$AH$1266,Sheet1!K$1+(Sheet1!$A$1-1)*10,FALSE)&gt;9999,-2,IF(VLOOKUP($A485,Sheet1!$B$3:$AH$1266,Sheet1!K$1+(Sheet1!$A$1-1)*10,FALSE)&gt;999,-1,0)))))))</f>
        <v>27800</v>
      </c>
      <c r="AB485" s="66">
        <f>IF(ISNA(VLOOKUP($A485,Sheet1!$B$3:$AH$1266,Sheet1!L$1+(Sheet1!$A$1-1)*10,FALSE))=TRUE,"---",IF(VLOOKUP($A485,Sheet1!$B$3:$AH$1266,Sheet1!L$1+(Sheet1!$A$1-1)*10,FALSE)="---","---", (ROUND(VLOOKUP($A485,Sheet1!$B$3:$AH$1266,Sheet1!L$1+(Sheet1!$A$1-1)*10,FALSE),IF(VLOOKUP($A485,Sheet1!$B$3:$AH$1266,Sheet1!L$1+(Sheet1!$A$1-1)*10,FALSE)&gt;99999,-3,IF(VLOOKUP($A485,Sheet1!$B$3:$AH$1266,Sheet1!L$1+(Sheet1!$A$1-1)*10,FALSE)&gt;9999,-2,IF(VLOOKUP($A485,Sheet1!$B$3:$AH$1266,Sheet1!L$1+(Sheet1!$A$1-1)*10,FALSE)&gt;999,-1,0)))))))</f>
        <v>33800</v>
      </c>
      <c r="AC485" s="66">
        <f>IF(ISNA(VLOOKUP($A485,Sheet1!$B$3:$AH$1266,Sheet1!M$1+(Sheet1!$A$1-1)*10,FALSE))=TRUE,"---",IF(VLOOKUP($A485,Sheet1!$B$3:$AH$1266,Sheet1!M$1+(Sheet1!$A$1-1)*10,FALSE)="---","---", (ROUND(VLOOKUP($A485,Sheet1!$B$3:$AH$1266,Sheet1!M$1+(Sheet1!$A$1-1)*10,FALSE),IF(VLOOKUP($A485,Sheet1!$B$3:$AH$1266,Sheet1!M$1+(Sheet1!$A$1-1)*10,FALSE)&gt;99999,-3,IF(VLOOKUP($A485,Sheet1!$B$3:$AH$1266,Sheet1!M$1+(Sheet1!$A$1-1)*10,FALSE)&gt;9999,-2,IF(VLOOKUP($A485,Sheet1!$B$3:$AH$1266,Sheet1!M$1+(Sheet1!$A$1-1)*10,FALSE)&gt;999,-1,0)))))))</f>
        <v>40600</v>
      </c>
      <c r="AD485" s="66">
        <f>IF(ISNA(VLOOKUP($A485,Sheet1!$B$3:$AH$1266,Sheet1!N$1+(Sheet1!$A$1-1)*10,FALSE))=TRUE,"---",IF(VLOOKUP($A485,Sheet1!$B$3:$AH$1266,Sheet1!N$1+(Sheet1!$A$1-1)*10,FALSE)="---","---", (ROUND(VLOOKUP($A485,Sheet1!$B$3:$AH$1266,Sheet1!N$1+(Sheet1!$A$1-1)*10,FALSE),IF(VLOOKUP($A485,Sheet1!$B$3:$AH$1266,Sheet1!N$1+(Sheet1!$A$1-1)*10,FALSE)&gt;99999,-3,IF(VLOOKUP($A485,Sheet1!$B$3:$AH$1266,Sheet1!N$1+(Sheet1!$A$1-1)*10,FALSE)&gt;9999,-2,IF(VLOOKUP($A485,Sheet1!$B$3:$AH$1266,Sheet1!N$1+(Sheet1!$A$1-1)*10,FALSE)&gt;999,-1,0)))))))</f>
        <v>50900</v>
      </c>
    </row>
    <row r="486" spans="1:30" ht="25.5" customHeight="1" x14ac:dyDescent="0.25">
      <c r="A486" s="125" t="s">
        <v>762</v>
      </c>
      <c r="B486" s="126" t="s">
        <v>763</v>
      </c>
      <c r="C486" s="125">
        <v>415625</v>
      </c>
      <c r="D486" s="125">
        <v>740139</v>
      </c>
      <c r="E486" s="70" t="s">
        <v>3045</v>
      </c>
      <c r="F486" s="52" t="s">
        <v>4593</v>
      </c>
      <c r="G486" s="127" t="s">
        <v>286</v>
      </c>
      <c r="H486" s="128">
        <v>317</v>
      </c>
      <c r="I486" s="112">
        <v>1378</v>
      </c>
      <c r="J486" s="147">
        <v>25.5</v>
      </c>
      <c r="K486" s="114" t="s">
        <v>4405</v>
      </c>
      <c r="L486" s="115">
        <v>24500</v>
      </c>
      <c r="M486" s="116">
        <v>77.3</v>
      </c>
      <c r="N486" s="127" t="s">
        <v>48</v>
      </c>
      <c r="O486" s="68">
        <f t="shared" si="14"/>
        <v>3.1355752868040216</v>
      </c>
      <c r="P486" s="68">
        <f>IF(O486&lt;&gt;"",VLOOKUP($A486,Sheet4!$A$2:$O$1309,14,FALSE)*100,"")</f>
        <v>1.277947127339929</v>
      </c>
      <c r="Q486" s="68">
        <f>IF(P486&lt;&gt;"",VLOOKUP($A486,Sheet4!$A$2:$O$1309,15,FALSE)*100,"")</f>
        <v>11.836915144036331</v>
      </c>
      <c r="R486" s="74">
        <f t="shared" si="15"/>
        <v>30</v>
      </c>
      <c r="S486" s="64" t="s">
        <v>4362</v>
      </c>
      <c r="T486" s="64" t="str">
        <f>IF(ISNA(VLOOKUP(A486,Sheet1!B$3:C$1266,2,FALSE)=TRUE),"NC",VLOOKUP(A486,Sheet1!B$3:C$1266,2,FALSE))</f>
        <v>Rural</v>
      </c>
      <c r="U486" s="65">
        <f>IF(ISNA(VLOOKUP($A486,Sheet1!$B$3:$AH$1266,Sheet1!E$1+(Sheet1!$A$1-1)*10,FALSE))=TRUE,"---",IF(VLOOKUP($A486,Sheet1!$B$3:$AH$1266,Sheet1!E$1+(Sheet1!$A$1-1)*10,FALSE)="---","---", (ROUND(VLOOKUP($A486,Sheet1!$B$3:$AH$1266,Sheet1!E$1+(Sheet1!$A$1-1)*10,FALSE),IF(VLOOKUP($A486,Sheet1!$B$3:$AH$1266,Sheet1!E$1+(Sheet1!$A$1-1)*10,FALSE)&gt;99999,-3,IF(VLOOKUP($A486,Sheet1!$B$3:$AH$1266,Sheet1!E$1+(Sheet1!$A$1-1)*10,FALSE)&gt;9999,-2,IF(VLOOKUP($A486,Sheet1!$B$3:$AH$1266,Sheet1!E$1+(Sheet1!$A$1-1)*10,FALSE)&gt;999,-1,0)))))))</f>
        <v>5060</v>
      </c>
      <c r="V486" s="65">
        <f>IF(ISNA(VLOOKUP($A486,Sheet1!$B$3:$AH$1266,Sheet1!F$1+(Sheet1!$A$1-1)*10,FALSE))=TRUE,"---",IF(VLOOKUP($A486,Sheet1!$B$3:$AH$1266,Sheet1!F$1+(Sheet1!$A$1-1)*10,FALSE)="---","---", (ROUND(VLOOKUP($A486,Sheet1!$B$3:$AH$1266,Sheet1!F$1+(Sheet1!$A$1-1)*10,FALSE),IF(VLOOKUP($A486,Sheet1!$B$3:$AH$1266,Sheet1!F$1+(Sheet1!$A$1-1)*10,FALSE)&gt;99999,-3,IF(VLOOKUP($A486,Sheet1!$B$3:$AH$1266,Sheet1!F$1+(Sheet1!$A$1-1)*10,FALSE)&gt;9999,-2,IF(VLOOKUP($A486,Sheet1!$B$3:$AH$1266,Sheet1!F$1+(Sheet1!$A$1-1)*10,FALSE)&gt;999,-1,0)))))))</f>
        <v>6190</v>
      </c>
      <c r="W486" s="65">
        <f>IF(ISNA(VLOOKUP($A486,Sheet1!$B$3:$AH$1266,Sheet1!G$1+(Sheet1!$A$1-1)*10,FALSE))=TRUE,"---",IF(VLOOKUP($A486,Sheet1!$B$3:$AH$1266,Sheet1!G$1+(Sheet1!$A$1-1)*10,FALSE)="---","---", (ROUND(VLOOKUP($A486,Sheet1!$B$3:$AH$1266,Sheet1!G$1+(Sheet1!$A$1-1)*10,FALSE),IF(VLOOKUP($A486,Sheet1!$B$3:$AH$1266,Sheet1!G$1+(Sheet1!$A$1-1)*10,FALSE)&gt;99999,-3,IF(VLOOKUP($A486,Sheet1!$B$3:$AH$1266,Sheet1!G$1+(Sheet1!$A$1-1)*10,FALSE)&gt;9999,-2,IF(VLOOKUP($A486,Sheet1!$B$3:$AH$1266,Sheet1!G$1+(Sheet1!$A$1-1)*10,FALSE)&gt;999,-1,0)))))))</f>
        <v>7800</v>
      </c>
      <c r="X486" s="65">
        <f>IF(ISNA(VLOOKUP($A486,Sheet1!$B$3:$AH$1266,Sheet1!H$1+(Sheet1!$A$1-1)*10,FALSE))=TRUE,"---",IF(VLOOKUP($A486,Sheet1!$B$3:$AH$1266,Sheet1!H$1+(Sheet1!$A$1-1)*10,FALSE)="---","---", (ROUND(VLOOKUP($A486,Sheet1!$B$3:$AH$1266,Sheet1!H$1+(Sheet1!$A$1-1)*10,FALSE),IF(VLOOKUP($A486,Sheet1!$B$3:$AH$1266,Sheet1!H$1+(Sheet1!$A$1-1)*10,FALSE)&gt;99999,-3,IF(VLOOKUP($A486,Sheet1!$B$3:$AH$1266,Sheet1!H$1+(Sheet1!$A$1-1)*10,FALSE)&gt;9999,-2,IF(VLOOKUP($A486,Sheet1!$B$3:$AH$1266,Sheet1!H$1+(Sheet1!$A$1-1)*10,FALSE)&gt;999,-1,0)))))))</f>
        <v>12600</v>
      </c>
      <c r="Y486" s="65">
        <f>IF(ISNA(VLOOKUP($A486,Sheet1!$B$3:$AH$1266,Sheet1!I$1+(Sheet1!$A$1-1)*10,FALSE))=TRUE,"---",IF(VLOOKUP($A486,Sheet1!$B$3:$AH$1266,Sheet1!I$1+(Sheet1!$A$1-1)*10,FALSE)="---","---", (ROUND(VLOOKUP($A486,Sheet1!$B$3:$AH$1266,Sheet1!I$1+(Sheet1!$A$1-1)*10,FALSE),IF(VLOOKUP($A486,Sheet1!$B$3:$AH$1266,Sheet1!I$1+(Sheet1!$A$1-1)*10,FALSE)&gt;99999,-3,IF(VLOOKUP($A486,Sheet1!$B$3:$AH$1266,Sheet1!I$1+(Sheet1!$A$1-1)*10,FALSE)&gt;9999,-2,IF(VLOOKUP($A486,Sheet1!$B$3:$AH$1266,Sheet1!I$1+(Sheet1!$A$1-1)*10,FALSE)&gt;999,-1,0)))))))</f>
        <v>16600</v>
      </c>
      <c r="Z486" s="65">
        <f>IF(ISNA(VLOOKUP($A486,Sheet1!$B$3:$AH$1266,Sheet1!J$1+(Sheet1!$A$1-1)*10,FALSE))=TRUE,"---",IF(VLOOKUP($A486,Sheet1!$B$3:$AH$1266,Sheet1!J$1+(Sheet1!$A$1-1)*10,FALSE)="---","---", (ROUND(VLOOKUP($A486,Sheet1!$B$3:$AH$1266,Sheet1!J$1+(Sheet1!$A$1-1)*10,FALSE),IF(VLOOKUP($A486,Sheet1!$B$3:$AH$1266,Sheet1!J$1+(Sheet1!$A$1-1)*10,FALSE)&gt;99999,-3,IF(VLOOKUP($A486,Sheet1!$B$3:$AH$1266,Sheet1!J$1+(Sheet1!$A$1-1)*10,FALSE)&gt;9999,-2,IF(VLOOKUP($A486,Sheet1!$B$3:$AH$1266,Sheet1!J$1+(Sheet1!$A$1-1)*10,FALSE)&gt;999,-1,0)))))))</f>
        <v>22500</v>
      </c>
      <c r="AA486" s="65">
        <f>IF(ISNA(VLOOKUP($A486,Sheet1!$B$3:$AH$1266,Sheet1!K$1+(Sheet1!$A$1-1)*10,FALSE))=TRUE,"---",IF(VLOOKUP($A486,Sheet1!$B$3:$AH$1266,Sheet1!K$1+(Sheet1!$A$1-1)*10,FALSE)="---","---", (ROUND(VLOOKUP($A486,Sheet1!$B$3:$AH$1266,Sheet1!K$1+(Sheet1!$A$1-1)*10,FALSE),IF(VLOOKUP($A486,Sheet1!$B$3:$AH$1266,Sheet1!K$1+(Sheet1!$A$1-1)*10,FALSE)&gt;99999,-3,IF(VLOOKUP($A486,Sheet1!$B$3:$AH$1266,Sheet1!K$1+(Sheet1!$A$1-1)*10,FALSE)&gt;9999,-2,IF(VLOOKUP($A486,Sheet1!$B$3:$AH$1266,Sheet1!K$1+(Sheet1!$A$1-1)*10,FALSE)&gt;999,-1,0)))))))</f>
        <v>27400</v>
      </c>
      <c r="AB486" s="65">
        <f>IF(ISNA(VLOOKUP($A486,Sheet1!$B$3:$AH$1266,Sheet1!L$1+(Sheet1!$A$1-1)*10,FALSE))=TRUE,"---",IF(VLOOKUP($A486,Sheet1!$B$3:$AH$1266,Sheet1!L$1+(Sheet1!$A$1-1)*10,FALSE)="---","---", (ROUND(VLOOKUP($A486,Sheet1!$B$3:$AH$1266,Sheet1!L$1+(Sheet1!$A$1-1)*10,FALSE),IF(VLOOKUP($A486,Sheet1!$B$3:$AH$1266,Sheet1!L$1+(Sheet1!$A$1-1)*10,FALSE)&gt;99999,-3,IF(VLOOKUP($A486,Sheet1!$B$3:$AH$1266,Sheet1!L$1+(Sheet1!$A$1-1)*10,FALSE)&gt;9999,-2,IF(VLOOKUP($A486,Sheet1!$B$3:$AH$1266,Sheet1!L$1+(Sheet1!$A$1-1)*10,FALSE)&gt;999,-1,0)))))))</f>
        <v>33100</v>
      </c>
      <c r="AC486" s="65">
        <f>IF(ISNA(VLOOKUP($A486,Sheet1!$B$3:$AH$1266,Sheet1!M$1+(Sheet1!$A$1-1)*10,FALSE))=TRUE,"---",IF(VLOOKUP($A486,Sheet1!$B$3:$AH$1266,Sheet1!M$1+(Sheet1!$A$1-1)*10,FALSE)="---","---", (ROUND(VLOOKUP($A486,Sheet1!$B$3:$AH$1266,Sheet1!M$1+(Sheet1!$A$1-1)*10,FALSE),IF(VLOOKUP($A486,Sheet1!$B$3:$AH$1266,Sheet1!M$1+(Sheet1!$A$1-1)*10,FALSE)&gt;99999,-3,IF(VLOOKUP($A486,Sheet1!$B$3:$AH$1266,Sheet1!M$1+(Sheet1!$A$1-1)*10,FALSE)&gt;9999,-2,IF(VLOOKUP($A486,Sheet1!$B$3:$AH$1266,Sheet1!M$1+(Sheet1!$A$1-1)*10,FALSE)&gt;999,-1,0)))))))</f>
        <v>39500</v>
      </c>
      <c r="AD486" s="65">
        <f>IF(ISNA(VLOOKUP($A486,Sheet1!$B$3:$AH$1266,Sheet1!N$1+(Sheet1!$A$1-1)*10,FALSE))=TRUE,"---",IF(VLOOKUP($A486,Sheet1!$B$3:$AH$1266,Sheet1!N$1+(Sheet1!$A$1-1)*10,FALSE)="---","---", (ROUND(VLOOKUP($A486,Sheet1!$B$3:$AH$1266,Sheet1!N$1+(Sheet1!$A$1-1)*10,FALSE),IF(VLOOKUP($A486,Sheet1!$B$3:$AH$1266,Sheet1!N$1+(Sheet1!$A$1-1)*10,FALSE)&gt;99999,-3,IF(VLOOKUP($A486,Sheet1!$B$3:$AH$1266,Sheet1!N$1+(Sheet1!$A$1-1)*10,FALSE)&gt;9999,-2,IF(VLOOKUP($A486,Sheet1!$B$3:$AH$1266,Sheet1!N$1+(Sheet1!$A$1-1)*10,FALSE)&gt;999,-1,0)))))))</f>
        <v>49100</v>
      </c>
    </row>
    <row r="487" spans="1:30" ht="25.5" customHeight="1" x14ac:dyDescent="0.25">
      <c r="A487" s="133" t="s">
        <v>764</v>
      </c>
      <c r="B487" s="134" t="s">
        <v>765</v>
      </c>
      <c r="C487" s="133">
        <v>420414</v>
      </c>
      <c r="D487" s="133">
        <v>740922</v>
      </c>
      <c r="E487" s="67" t="s">
        <v>3045</v>
      </c>
      <c r="F487" s="135" t="s">
        <v>4405</v>
      </c>
      <c r="G487" s="118" t="s">
        <v>160</v>
      </c>
      <c r="H487" s="165">
        <v>9.1999999999999993</v>
      </c>
      <c r="I487" s="119">
        <v>12973</v>
      </c>
      <c r="J487" s="137" t="s">
        <v>4405</v>
      </c>
      <c r="K487" s="118" t="s">
        <v>17</v>
      </c>
      <c r="L487" s="146">
        <v>9180</v>
      </c>
      <c r="M487" s="123">
        <v>998</v>
      </c>
      <c r="N487" s="118" t="s">
        <v>145</v>
      </c>
      <c r="O487" s="71" t="str">
        <f t="shared" si="14"/>
        <v>&lt;0.2</v>
      </c>
      <c r="P487" s="71">
        <f>IF(O487&lt;&gt;"",VLOOKUP($A487,Sheet4!$A$2:$O$1309,14,FALSE)*100,"")</f>
        <v>0.9049433855732536</v>
      </c>
      <c r="Q487" s="71">
        <f>IF(P487&lt;&gt;"",VLOOKUP($A487,Sheet4!$A$2:$O$1309,15,FALSE)*100,"")</f>
        <v>8.5193634982044024</v>
      </c>
      <c r="R487" s="73" t="str">
        <f t="shared" si="15"/>
        <v>&gt;500</v>
      </c>
      <c r="S487" s="63" t="s">
        <v>4362</v>
      </c>
      <c r="T487" s="63" t="str">
        <f>IF(ISNA(VLOOKUP(A487,Sheet1!B$3:C$1266,2,FALSE)=TRUE),"NC",VLOOKUP(A487,Sheet1!B$3:C$1266,2,FALSE))</f>
        <v>Rural</v>
      </c>
      <c r="U487" s="66">
        <f>IF(ISNA(VLOOKUP($A487,Sheet1!$B$3:$AH$1266,Sheet1!E$1+(Sheet1!$A$1-1)*10,FALSE))=TRUE,"---",IF(VLOOKUP($A487,Sheet1!$B$3:$AH$1266,Sheet1!E$1+(Sheet1!$A$1-1)*10,FALSE)="---","---", (ROUND(VLOOKUP($A487,Sheet1!$B$3:$AH$1266,Sheet1!E$1+(Sheet1!$A$1-1)*10,FALSE),IF(VLOOKUP($A487,Sheet1!$B$3:$AH$1266,Sheet1!E$1+(Sheet1!$A$1-1)*10,FALSE)&gt;99999,-3,IF(VLOOKUP($A487,Sheet1!$B$3:$AH$1266,Sheet1!E$1+(Sheet1!$A$1-1)*10,FALSE)&gt;9999,-2,IF(VLOOKUP($A487,Sheet1!$B$3:$AH$1266,Sheet1!E$1+(Sheet1!$A$1-1)*10,FALSE)&gt;999,-1,0)))))))</f>
        <v>408</v>
      </c>
      <c r="V487" s="66">
        <f>IF(ISNA(VLOOKUP($A487,Sheet1!$B$3:$AH$1266,Sheet1!F$1+(Sheet1!$A$1-1)*10,FALSE))=TRUE,"---",IF(VLOOKUP($A487,Sheet1!$B$3:$AH$1266,Sheet1!F$1+(Sheet1!$A$1-1)*10,FALSE)="---","---", (ROUND(VLOOKUP($A487,Sheet1!$B$3:$AH$1266,Sheet1!F$1+(Sheet1!$A$1-1)*10,FALSE),IF(VLOOKUP($A487,Sheet1!$B$3:$AH$1266,Sheet1!F$1+(Sheet1!$A$1-1)*10,FALSE)&gt;99999,-3,IF(VLOOKUP($A487,Sheet1!$B$3:$AH$1266,Sheet1!F$1+(Sheet1!$A$1-1)*10,FALSE)&gt;9999,-2,IF(VLOOKUP($A487,Sheet1!$B$3:$AH$1266,Sheet1!F$1+(Sheet1!$A$1-1)*10,FALSE)&gt;999,-1,0)))))))</f>
        <v>522</v>
      </c>
      <c r="W487" s="66">
        <f>IF(ISNA(VLOOKUP($A487,Sheet1!$B$3:$AH$1266,Sheet1!G$1+(Sheet1!$A$1-1)*10,FALSE))=TRUE,"---",IF(VLOOKUP($A487,Sheet1!$B$3:$AH$1266,Sheet1!G$1+(Sheet1!$A$1-1)*10,FALSE)="---","---", (ROUND(VLOOKUP($A487,Sheet1!$B$3:$AH$1266,Sheet1!G$1+(Sheet1!$A$1-1)*10,FALSE),IF(VLOOKUP($A487,Sheet1!$B$3:$AH$1266,Sheet1!G$1+(Sheet1!$A$1-1)*10,FALSE)&gt;99999,-3,IF(VLOOKUP($A487,Sheet1!$B$3:$AH$1266,Sheet1!G$1+(Sheet1!$A$1-1)*10,FALSE)&gt;9999,-2,IF(VLOOKUP($A487,Sheet1!$B$3:$AH$1266,Sheet1!G$1+(Sheet1!$A$1-1)*10,FALSE)&gt;999,-1,0)))))))</f>
        <v>690</v>
      </c>
      <c r="X487" s="66">
        <f>IF(ISNA(VLOOKUP($A487,Sheet1!$B$3:$AH$1266,Sheet1!H$1+(Sheet1!$A$1-1)*10,FALSE))=TRUE,"---",IF(VLOOKUP($A487,Sheet1!$B$3:$AH$1266,Sheet1!H$1+(Sheet1!$A$1-1)*10,FALSE)="---","---", (ROUND(VLOOKUP($A487,Sheet1!$B$3:$AH$1266,Sheet1!H$1+(Sheet1!$A$1-1)*10,FALSE),IF(VLOOKUP($A487,Sheet1!$B$3:$AH$1266,Sheet1!H$1+(Sheet1!$A$1-1)*10,FALSE)&gt;99999,-3,IF(VLOOKUP($A487,Sheet1!$B$3:$AH$1266,Sheet1!H$1+(Sheet1!$A$1-1)*10,FALSE)&gt;9999,-2,IF(VLOOKUP($A487,Sheet1!$B$3:$AH$1266,Sheet1!H$1+(Sheet1!$A$1-1)*10,FALSE)&gt;999,-1,0)))))))</f>
        <v>1220</v>
      </c>
      <c r="Y487" s="66">
        <f>IF(ISNA(VLOOKUP($A487,Sheet1!$B$3:$AH$1266,Sheet1!I$1+(Sheet1!$A$1-1)*10,FALSE))=TRUE,"---",IF(VLOOKUP($A487,Sheet1!$B$3:$AH$1266,Sheet1!I$1+(Sheet1!$A$1-1)*10,FALSE)="---","---", (ROUND(VLOOKUP($A487,Sheet1!$B$3:$AH$1266,Sheet1!I$1+(Sheet1!$A$1-1)*10,FALSE),IF(VLOOKUP($A487,Sheet1!$B$3:$AH$1266,Sheet1!I$1+(Sheet1!$A$1-1)*10,FALSE)&gt;99999,-3,IF(VLOOKUP($A487,Sheet1!$B$3:$AH$1266,Sheet1!I$1+(Sheet1!$A$1-1)*10,FALSE)&gt;9999,-2,IF(VLOOKUP($A487,Sheet1!$B$3:$AH$1266,Sheet1!I$1+(Sheet1!$A$1-1)*10,FALSE)&gt;999,-1,0)))))))</f>
        <v>1670</v>
      </c>
      <c r="Z487" s="66">
        <f>IF(ISNA(VLOOKUP($A487,Sheet1!$B$3:$AH$1266,Sheet1!J$1+(Sheet1!$A$1-1)*10,FALSE))=TRUE,"---",IF(VLOOKUP($A487,Sheet1!$B$3:$AH$1266,Sheet1!J$1+(Sheet1!$A$1-1)*10,FALSE)="---","---", (ROUND(VLOOKUP($A487,Sheet1!$B$3:$AH$1266,Sheet1!J$1+(Sheet1!$A$1-1)*10,FALSE),IF(VLOOKUP($A487,Sheet1!$B$3:$AH$1266,Sheet1!J$1+(Sheet1!$A$1-1)*10,FALSE)&gt;99999,-3,IF(VLOOKUP($A487,Sheet1!$B$3:$AH$1266,Sheet1!J$1+(Sheet1!$A$1-1)*10,FALSE)&gt;9999,-2,IF(VLOOKUP($A487,Sheet1!$B$3:$AH$1266,Sheet1!J$1+(Sheet1!$A$1-1)*10,FALSE)&gt;999,-1,0)))))))</f>
        <v>2350</v>
      </c>
      <c r="AA487" s="66">
        <f>IF(ISNA(VLOOKUP($A487,Sheet1!$B$3:$AH$1266,Sheet1!K$1+(Sheet1!$A$1-1)*10,FALSE))=TRUE,"---",IF(VLOOKUP($A487,Sheet1!$B$3:$AH$1266,Sheet1!K$1+(Sheet1!$A$1-1)*10,FALSE)="---","---", (ROUND(VLOOKUP($A487,Sheet1!$B$3:$AH$1266,Sheet1!K$1+(Sheet1!$A$1-1)*10,FALSE),IF(VLOOKUP($A487,Sheet1!$B$3:$AH$1266,Sheet1!K$1+(Sheet1!$A$1-1)*10,FALSE)&gt;99999,-3,IF(VLOOKUP($A487,Sheet1!$B$3:$AH$1266,Sheet1!K$1+(Sheet1!$A$1-1)*10,FALSE)&gt;9999,-2,IF(VLOOKUP($A487,Sheet1!$B$3:$AH$1266,Sheet1!K$1+(Sheet1!$A$1-1)*10,FALSE)&gt;999,-1,0)))))))</f>
        <v>2940</v>
      </c>
      <c r="AB487" s="66">
        <f>IF(ISNA(VLOOKUP($A487,Sheet1!$B$3:$AH$1266,Sheet1!L$1+(Sheet1!$A$1-1)*10,FALSE))=TRUE,"---",IF(VLOOKUP($A487,Sheet1!$B$3:$AH$1266,Sheet1!L$1+(Sheet1!$A$1-1)*10,FALSE)="---","---", (ROUND(VLOOKUP($A487,Sheet1!$B$3:$AH$1266,Sheet1!L$1+(Sheet1!$A$1-1)*10,FALSE),IF(VLOOKUP($A487,Sheet1!$B$3:$AH$1266,Sheet1!L$1+(Sheet1!$A$1-1)*10,FALSE)&gt;99999,-3,IF(VLOOKUP($A487,Sheet1!$B$3:$AH$1266,Sheet1!L$1+(Sheet1!$A$1-1)*10,FALSE)&gt;9999,-2,IF(VLOOKUP($A487,Sheet1!$B$3:$AH$1266,Sheet1!L$1+(Sheet1!$A$1-1)*10,FALSE)&gt;999,-1,0)))))))</f>
        <v>3600</v>
      </c>
      <c r="AC487" s="66">
        <f>IF(ISNA(VLOOKUP($A487,Sheet1!$B$3:$AH$1266,Sheet1!M$1+(Sheet1!$A$1-1)*10,FALSE))=TRUE,"---",IF(VLOOKUP($A487,Sheet1!$B$3:$AH$1266,Sheet1!M$1+(Sheet1!$A$1-1)*10,FALSE)="---","---", (ROUND(VLOOKUP($A487,Sheet1!$B$3:$AH$1266,Sheet1!M$1+(Sheet1!$A$1-1)*10,FALSE),IF(VLOOKUP($A487,Sheet1!$B$3:$AH$1266,Sheet1!M$1+(Sheet1!$A$1-1)*10,FALSE)&gt;99999,-3,IF(VLOOKUP($A487,Sheet1!$B$3:$AH$1266,Sheet1!M$1+(Sheet1!$A$1-1)*10,FALSE)&gt;9999,-2,IF(VLOOKUP($A487,Sheet1!$B$3:$AH$1266,Sheet1!M$1+(Sheet1!$A$1-1)*10,FALSE)&gt;999,-1,0)))))))</f>
        <v>4340</v>
      </c>
      <c r="AD487" s="66">
        <f>IF(ISNA(VLOOKUP($A487,Sheet1!$B$3:$AH$1266,Sheet1!N$1+(Sheet1!$A$1-1)*10,FALSE))=TRUE,"---",IF(VLOOKUP($A487,Sheet1!$B$3:$AH$1266,Sheet1!N$1+(Sheet1!$A$1-1)*10,FALSE)="---","---", (ROUND(VLOOKUP($A487,Sheet1!$B$3:$AH$1266,Sheet1!N$1+(Sheet1!$A$1-1)*10,FALSE),IF(VLOOKUP($A487,Sheet1!$B$3:$AH$1266,Sheet1!N$1+(Sheet1!$A$1-1)*10,FALSE)&gt;99999,-3,IF(VLOOKUP($A487,Sheet1!$B$3:$AH$1266,Sheet1!N$1+(Sheet1!$A$1-1)*10,FALSE)&gt;9999,-2,IF(VLOOKUP($A487,Sheet1!$B$3:$AH$1266,Sheet1!N$1+(Sheet1!$A$1-1)*10,FALSE)&gt;999,-1,0)))))))</f>
        <v>5460</v>
      </c>
    </row>
    <row r="488" spans="1:30" ht="25.5" customHeight="1" x14ac:dyDescent="0.25">
      <c r="A488" s="125" t="s">
        <v>766</v>
      </c>
      <c r="B488" s="126" t="s">
        <v>767</v>
      </c>
      <c r="C488" s="125">
        <v>420354</v>
      </c>
      <c r="D488" s="125">
        <v>740953</v>
      </c>
      <c r="E488" s="70" t="s">
        <v>3045</v>
      </c>
      <c r="F488" s="139" t="s">
        <v>4405</v>
      </c>
      <c r="G488" s="127" t="s">
        <v>160</v>
      </c>
      <c r="H488" s="128">
        <v>1.29</v>
      </c>
      <c r="I488" s="112">
        <v>19492</v>
      </c>
      <c r="J488" s="140" t="s">
        <v>4405</v>
      </c>
      <c r="K488" s="127" t="s">
        <v>17</v>
      </c>
      <c r="L488" s="115">
        <v>304</v>
      </c>
      <c r="M488" s="116">
        <v>236</v>
      </c>
      <c r="N488" s="127" t="s">
        <v>145</v>
      </c>
      <c r="O488" s="68" t="s">
        <v>4405</v>
      </c>
      <c r="P488" s="68" t="s">
        <v>4405</v>
      </c>
      <c r="Q488" s="68" t="s">
        <v>4405</v>
      </c>
      <c r="R488" s="74" t="s">
        <v>4405</v>
      </c>
      <c r="S488" s="64" t="s">
        <v>4362</v>
      </c>
      <c r="T488" s="64" t="str">
        <f>IF(ISNA(VLOOKUP(A488,Sheet1!B$3:C$1266,2,FALSE)=TRUE),"NC",VLOOKUP(A488,Sheet1!B$3:C$1266,2,FALSE))</f>
        <v>NC</v>
      </c>
      <c r="U488" s="65" t="str">
        <f>IF(ISNA(VLOOKUP($A488,Sheet1!$B$3:$AH$1266,Sheet1!E$1+(Sheet1!$A$1-1)*10,FALSE))=TRUE,"---",IF(VLOOKUP($A488,Sheet1!$B$3:$AH$1266,Sheet1!E$1+(Sheet1!$A$1-1)*10,FALSE)="---","---", (ROUND(VLOOKUP($A488,Sheet1!$B$3:$AH$1266,Sheet1!E$1+(Sheet1!$A$1-1)*10,FALSE),IF(VLOOKUP($A488,Sheet1!$B$3:$AH$1266,Sheet1!E$1+(Sheet1!$A$1-1)*10,FALSE)&gt;99999,-3,IF(VLOOKUP($A488,Sheet1!$B$3:$AH$1266,Sheet1!E$1+(Sheet1!$A$1-1)*10,FALSE)&gt;9999,-2,IF(VLOOKUP($A488,Sheet1!$B$3:$AH$1266,Sheet1!E$1+(Sheet1!$A$1-1)*10,FALSE)&gt;999,-1,0)))))))</f>
        <v>---</v>
      </c>
      <c r="V488" s="65" t="str">
        <f>IF(ISNA(VLOOKUP($A488,Sheet1!$B$3:$AH$1266,Sheet1!F$1+(Sheet1!$A$1-1)*10,FALSE))=TRUE,"---",IF(VLOOKUP($A488,Sheet1!$B$3:$AH$1266,Sheet1!F$1+(Sheet1!$A$1-1)*10,FALSE)="---","---", (ROUND(VLOOKUP($A488,Sheet1!$B$3:$AH$1266,Sheet1!F$1+(Sheet1!$A$1-1)*10,FALSE),IF(VLOOKUP($A488,Sheet1!$B$3:$AH$1266,Sheet1!F$1+(Sheet1!$A$1-1)*10,FALSE)&gt;99999,-3,IF(VLOOKUP($A488,Sheet1!$B$3:$AH$1266,Sheet1!F$1+(Sheet1!$A$1-1)*10,FALSE)&gt;9999,-2,IF(VLOOKUP($A488,Sheet1!$B$3:$AH$1266,Sheet1!F$1+(Sheet1!$A$1-1)*10,FALSE)&gt;999,-1,0)))))))</f>
        <v>---</v>
      </c>
      <c r="W488" s="65" t="str">
        <f>IF(ISNA(VLOOKUP($A488,Sheet1!$B$3:$AH$1266,Sheet1!G$1+(Sheet1!$A$1-1)*10,FALSE))=TRUE,"---",IF(VLOOKUP($A488,Sheet1!$B$3:$AH$1266,Sheet1!G$1+(Sheet1!$A$1-1)*10,FALSE)="---","---", (ROUND(VLOOKUP($A488,Sheet1!$B$3:$AH$1266,Sheet1!G$1+(Sheet1!$A$1-1)*10,FALSE),IF(VLOOKUP($A488,Sheet1!$B$3:$AH$1266,Sheet1!G$1+(Sheet1!$A$1-1)*10,FALSE)&gt;99999,-3,IF(VLOOKUP($A488,Sheet1!$B$3:$AH$1266,Sheet1!G$1+(Sheet1!$A$1-1)*10,FALSE)&gt;9999,-2,IF(VLOOKUP($A488,Sheet1!$B$3:$AH$1266,Sheet1!G$1+(Sheet1!$A$1-1)*10,FALSE)&gt;999,-1,0)))))))</f>
        <v>---</v>
      </c>
      <c r="X488" s="65" t="str">
        <f>IF(ISNA(VLOOKUP($A488,Sheet1!$B$3:$AH$1266,Sheet1!H$1+(Sheet1!$A$1-1)*10,FALSE))=TRUE,"---",IF(VLOOKUP($A488,Sheet1!$B$3:$AH$1266,Sheet1!H$1+(Sheet1!$A$1-1)*10,FALSE)="---","---", (ROUND(VLOOKUP($A488,Sheet1!$B$3:$AH$1266,Sheet1!H$1+(Sheet1!$A$1-1)*10,FALSE),IF(VLOOKUP($A488,Sheet1!$B$3:$AH$1266,Sheet1!H$1+(Sheet1!$A$1-1)*10,FALSE)&gt;99999,-3,IF(VLOOKUP($A488,Sheet1!$B$3:$AH$1266,Sheet1!H$1+(Sheet1!$A$1-1)*10,FALSE)&gt;9999,-2,IF(VLOOKUP($A488,Sheet1!$B$3:$AH$1266,Sheet1!H$1+(Sheet1!$A$1-1)*10,FALSE)&gt;999,-1,0)))))))</f>
        <v>---</v>
      </c>
      <c r="Y488" s="65" t="str">
        <f>IF(ISNA(VLOOKUP($A488,Sheet1!$B$3:$AH$1266,Sheet1!I$1+(Sheet1!$A$1-1)*10,FALSE))=TRUE,"---",IF(VLOOKUP($A488,Sheet1!$B$3:$AH$1266,Sheet1!I$1+(Sheet1!$A$1-1)*10,FALSE)="---","---", (ROUND(VLOOKUP($A488,Sheet1!$B$3:$AH$1266,Sheet1!I$1+(Sheet1!$A$1-1)*10,FALSE),IF(VLOOKUP($A488,Sheet1!$B$3:$AH$1266,Sheet1!I$1+(Sheet1!$A$1-1)*10,FALSE)&gt;99999,-3,IF(VLOOKUP($A488,Sheet1!$B$3:$AH$1266,Sheet1!I$1+(Sheet1!$A$1-1)*10,FALSE)&gt;9999,-2,IF(VLOOKUP($A488,Sheet1!$B$3:$AH$1266,Sheet1!I$1+(Sheet1!$A$1-1)*10,FALSE)&gt;999,-1,0)))))))</f>
        <v>---</v>
      </c>
      <c r="Z488" s="65" t="str">
        <f>IF(ISNA(VLOOKUP($A488,Sheet1!$B$3:$AH$1266,Sheet1!J$1+(Sheet1!$A$1-1)*10,FALSE))=TRUE,"---",IF(VLOOKUP($A488,Sheet1!$B$3:$AH$1266,Sheet1!J$1+(Sheet1!$A$1-1)*10,FALSE)="---","---", (ROUND(VLOOKUP($A488,Sheet1!$B$3:$AH$1266,Sheet1!J$1+(Sheet1!$A$1-1)*10,FALSE),IF(VLOOKUP($A488,Sheet1!$B$3:$AH$1266,Sheet1!J$1+(Sheet1!$A$1-1)*10,FALSE)&gt;99999,-3,IF(VLOOKUP($A488,Sheet1!$B$3:$AH$1266,Sheet1!J$1+(Sheet1!$A$1-1)*10,FALSE)&gt;9999,-2,IF(VLOOKUP($A488,Sheet1!$B$3:$AH$1266,Sheet1!J$1+(Sheet1!$A$1-1)*10,FALSE)&gt;999,-1,0)))))))</f>
        <v>---</v>
      </c>
      <c r="AA488" s="65" t="str">
        <f>IF(ISNA(VLOOKUP($A488,Sheet1!$B$3:$AH$1266,Sheet1!K$1+(Sheet1!$A$1-1)*10,FALSE))=TRUE,"---",IF(VLOOKUP($A488,Sheet1!$B$3:$AH$1266,Sheet1!K$1+(Sheet1!$A$1-1)*10,FALSE)="---","---", (ROUND(VLOOKUP($A488,Sheet1!$B$3:$AH$1266,Sheet1!K$1+(Sheet1!$A$1-1)*10,FALSE),IF(VLOOKUP($A488,Sheet1!$B$3:$AH$1266,Sheet1!K$1+(Sheet1!$A$1-1)*10,FALSE)&gt;99999,-3,IF(VLOOKUP($A488,Sheet1!$B$3:$AH$1266,Sheet1!K$1+(Sheet1!$A$1-1)*10,FALSE)&gt;9999,-2,IF(VLOOKUP($A488,Sheet1!$B$3:$AH$1266,Sheet1!K$1+(Sheet1!$A$1-1)*10,FALSE)&gt;999,-1,0)))))))</f>
        <v>---</v>
      </c>
      <c r="AB488" s="65" t="str">
        <f>IF(ISNA(VLOOKUP($A488,Sheet1!$B$3:$AH$1266,Sheet1!L$1+(Sheet1!$A$1-1)*10,FALSE))=TRUE,"---",IF(VLOOKUP($A488,Sheet1!$B$3:$AH$1266,Sheet1!L$1+(Sheet1!$A$1-1)*10,FALSE)="---","---", (ROUND(VLOOKUP($A488,Sheet1!$B$3:$AH$1266,Sheet1!L$1+(Sheet1!$A$1-1)*10,FALSE),IF(VLOOKUP($A488,Sheet1!$B$3:$AH$1266,Sheet1!L$1+(Sheet1!$A$1-1)*10,FALSE)&gt;99999,-3,IF(VLOOKUP($A488,Sheet1!$B$3:$AH$1266,Sheet1!L$1+(Sheet1!$A$1-1)*10,FALSE)&gt;9999,-2,IF(VLOOKUP($A488,Sheet1!$B$3:$AH$1266,Sheet1!L$1+(Sheet1!$A$1-1)*10,FALSE)&gt;999,-1,0)))))))</f>
        <v>---</v>
      </c>
      <c r="AC488" s="65" t="str">
        <f>IF(ISNA(VLOOKUP($A488,Sheet1!$B$3:$AH$1266,Sheet1!M$1+(Sheet1!$A$1-1)*10,FALSE))=TRUE,"---",IF(VLOOKUP($A488,Sheet1!$B$3:$AH$1266,Sheet1!M$1+(Sheet1!$A$1-1)*10,FALSE)="---","---", (ROUND(VLOOKUP($A488,Sheet1!$B$3:$AH$1266,Sheet1!M$1+(Sheet1!$A$1-1)*10,FALSE),IF(VLOOKUP($A488,Sheet1!$B$3:$AH$1266,Sheet1!M$1+(Sheet1!$A$1-1)*10,FALSE)&gt;99999,-3,IF(VLOOKUP($A488,Sheet1!$B$3:$AH$1266,Sheet1!M$1+(Sheet1!$A$1-1)*10,FALSE)&gt;9999,-2,IF(VLOOKUP($A488,Sheet1!$B$3:$AH$1266,Sheet1!M$1+(Sheet1!$A$1-1)*10,FALSE)&gt;999,-1,0)))))))</f>
        <v>---</v>
      </c>
      <c r="AD488" s="65" t="str">
        <f>IF(ISNA(VLOOKUP($A488,Sheet1!$B$3:$AH$1266,Sheet1!N$1+(Sheet1!$A$1-1)*10,FALSE))=TRUE,"---",IF(VLOOKUP($A488,Sheet1!$B$3:$AH$1266,Sheet1!N$1+(Sheet1!$A$1-1)*10,FALSE)="---","---", (ROUND(VLOOKUP($A488,Sheet1!$B$3:$AH$1266,Sheet1!N$1+(Sheet1!$A$1-1)*10,FALSE),IF(VLOOKUP($A488,Sheet1!$B$3:$AH$1266,Sheet1!N$1+(Sheet1!$A$1-1)*10,FALSE)&gt;99999,-3,IF(VLOOKUP($A488,Sheet1!$B$3:$AH$1266,Sheet1!N$1+(Sheet1!$A$1-1)*10,FALSE)&gt;9999,-2,IF(VLOOKUP($A488,Sheet1!$B$3:$AH$1266,Sheet1!N$1+(Sheet1!$A$1-1)*10,FALSE)&gt;999,-1,0)))))))</f>
        <v>---</v>
      </c>
    </row>
    <row r="489" spans="1:30" ht="25.5" customHeight="1" x14ac:dyDescent="0.25">
      <c r="A489" s="133" t="s">
        <v>768</v>
      </c>
      <c r="B489" s="134" t="s">
        <v>769</v>
      </c>
      <c r="C489" s="133">
        <v>420320</v>
      </c>
      <c r="D489" s="133">
        <v>740933</v>
      </c>
      <c r="E489" s="67" t="s">
        <v>3045</v>
      </c>
      <c r="F489" s="135" t="s">
        <v>4405</v>
      </c>
      <c r="G489" s="118" t="s">
        <v>160</v>
      </c>
      <c r="H489" s="136">
        <v>11.5</v>
      </c>
      <c r="I489" s="119">
        <v>12973</v>
      </c>
      <c r="J489" s="137" t="s">
        <v>4405</v>
      </c>
      <c r="K489" s="118" t="s">
        <v>17</v>
      </c>
      <c r="L489" s="146">
        <v>9980</v>
      </c>
      <c r="M489" s="123">
        <v>868</v>
      </c>
      <c r="N489" s="118" t="s">
        <v>145</v>
      </c>
      <c r="O489" s="71" t="str">
        <f t="shared" si="14"/>
        <v>&lt;0.2</v>
      </c>
      <c r="P489" s="71">
        <f>IF(O489&lt;&gt;"",VLOOKUP($A489,Sheet4!$A$2:$O$1309,14,FALSE)*100,"")</f>
        <v>0.9049433855732536</v>
      </c>
      <c r="Q489" s="71">
        <f>IF(P489&lt;&gt;"",VLOOKUP($A489,Sheet4!$A$2:$O$1309,15,FALSE)*100,"")</f>
        <v>8.5193634982044024</v>
      </c>
      <c r="R489" s="73" t="str">
        <f t="shared" si="15"/>
        <v>&gt;500</v>
      </c>
      <c r="S489" s="63" t="s">
        <v>4362</v>
      </c>
      <c r="T489" s="63" t="str">
        <f>IF(ISNA(VLOOKUP(A489,Sheet1!B$3:C$1266,2,FALSE)=TRUE),"NC",VLOOKUP(A489,Sheet1!B$3:C$1266,2,FALSE))</f>
        <v>Rural</v>
      </c>
      <c r="U489" s="66">
        <f>IF(ISNA(VLOOKUP($A489,Sheet1!$B$3:$AH$1266,Sheet1!E$1+(Sheet1!$A$1-1)*10,FALSE))=TRUE,"---",IF(VLOOKUP($A489,Sheet1!$B$3:$AH$1266,Sheet1!E$1+(Sheet1!$A$1-1)*10,FALSE)="---","---", (ROUND(VLOOKUP($A489,Sheet1!$B$3:$AH$1266,Sheet1!E$1+(Sheet1!$A$1-1)*10,FALSE),IF(VLOOKUP($A489,Sheet1!$B$3:$AH$1266,Sheet1!E$1+(Sheet1!$A$1-1)*10,FALSE)&gt;99999,-3,IF(VLOOKUP($A489,Sheet1!$B$3:$AH$1266,Sheet1!E$1+(Sheet1!$A$1-1)*10,FALSE)&gt;9999,-2,IF(VLOOKUP($A489,Sheet1!$B$3:$AH$1266,Sheet1!E$1+(Sheet1!$A$1-1)*10,FALSE)&gt;999,-1,0)))))))</f>
        <v>351</v>
      </c>
      <c r="V489" s="66">
        <f>IF(ISNA(VLOOKUP($A489,Sheet1!$B$3:$AH$1266,Sheet1!F$1+(Sheet1!$A$1-1)*10,FALSE))=TRUE,"---",IF(VLOOKUP($A489,Sheet1!$B$3:$AH$1266,Sheet1!F$1+(Sheet1!$A$1-1)*10,FALSE)="---","---", (ROUND(VLOOKUP($A489,Sheet1!$B$3:$AH$1266,Sheet1!F$1+(Sheet1!$A$1-1)*10,FALSE),IF(VLOOKUP($A489,Sheet1!$B$3:$AH$1266,Sheet1!F$1+(Sheet1!$A$1-1)*10,FALSE)&gt;99999,-3,IF(VLOOKUP($A489,Sheet1!$B$3:$AH$1266,Sheet1!F$1+(Sheet1!$A$1-1)*10,FALSE)&gt;9999,-2,IF(VLOOKUP($A489,Sheet1!$B$3:$AH$1266,Sheet1!F$1+(Sheet1!$A$1-1)*10,FALSE)&gt;999,-1,0)))))))</f>
        <v>446</v>
      </c>
      <c r="W489" s="66">
        <f>IF(ISNA(VLOOKUP($A489,Sheet1!$B$3:$AH$1266,Sheet1!G$1+(Sheet1!$A$1-1)*10,FALSE))=TRUE,"---",IF(VLOOKUP($A489,Sheet1!$B$3:$AH$1266,Sheet1!G$1+(Sheet1!$A$1-1)*10,FALSE)="---","---", (ROUND(VLOOKUP($A489,Sheet1!$B$3:$AH$1266,Sheet1!G$1+(Sheet1!$A$1-1)*10,FALSE),IF(VLOOKUP($A489,Sheet1!$B$3:$AH$1266,Sheet1!G$1+(Sheet1!$A$1-1)*10,FALSE)&gt;99999,-3,IF(VLOOKUP($A489,Sheet1!$B$3:$AH$1266,Sheet1!G$1+(Sheet1!$A$1-1)*10,FALSE)&gt;9999,-2,IF(VLOOKUP($A489,Sheet1!$B$3:$AH$1266,Sheet1!G$1+(Sheet1!$A$1-1)*10,FALSE)&gt;999,-1,0)))))))</f>
        <v>585</v>
      </c>
      <c r="X489" s="66">
        <f>IF(ISNA(VLOOKUP($A489,Sheet1!$B$3:$AH$1266,Sheet1!H$1+(Sheet1!$A$1-1)*10,FALSE))=TRUE,"---",IF(VLOOKUP($A489,Sheet1!$B$3:$AH$1266,Sheet1!H$1+(Sheet1!$A$1-1)*10,FALSE)="---","---", (ROUND(VLOOKUP($A489,Sheet1!$B$3:$AH$1266,Sheet1!H$1+(Sheet1!$A$1-1)*10,FALSE),IF(VLOOKUP($A489,Sheet1!$B$3:$AH$1266,Sheet1!H$1+(Sheet1!$A$1-1)*10,FALSE)&gt;99999,-3,IF(VLOOKUP($A489,Sheet1!$B$3:$AH$1266,Sheet1!H$1+(Sheet1!$A$1-1)*10,FALSE)&gt;9999,-2,IF(VLOOKUP($A489,Sheet1!$B$3:$AH$1266,Sheet1!H$1+(Sheet1!$A$1-1)*10,FALSE)&gt;999,-1,0)))))))</f>
        <v>1030</v>
      </c>
      <c r="Y489" s="66">
        <f>IF(ISNA(VLOOKUP($A489,Sheet1!$B$3:$AH$1266,Sheet1!I$1+(Sheet1!$A$1-1)*10,FALSE))=TRUE,"---",IF(VLOOKUP($A489,Sheet1!$B$3:$AH$1266,Sheet1!I$1+(Sheet1!$A$1-1)*10,FALSE)="---","---", (ROUND(VLOOKUP($A489,Sheet1!$B$3:$AH$1266,Sheet1!I$1+(Sheet1!$A$1-1)*10,FALSE),IF(VLOOKUP($A489,Sheet1!$B$3:$AH$1266,Sheet1!I$1+(Sheet1!$A$1-1)*10,FALSE)&gt;99999,-3,IF(VLOOKUP($A489,Sheet1!$B$3:$AH$1266,Sheet1!I$1+(Sheet1!$A$1-1)*10,FALSE)&gt;9999,-2,IF(VLOOKUP($A489,Sheet1!$B$3:$AH$1266,Sheet1!I$1+(Sheet1!$A$1-1)*10,FALSE)&gt;999,-1,0)))))))</f>
        <v>1410</v>
      </c>
      <c r="Z489" s="66">
        <f>IF(ISNA(VLOOKUP($A489,Sheet1!$B$3:$AH$1266,Sheet1!J$1+(Sheet1!$A$1-1)*10,FALSE))=TRUE,"---",IF(VLOOKUP($A489,Sheet1!$B$3:$AH$1266,Sheet1!J$1+(Sheet1!$A$1-1)*10,FALSE)="---","---", (ROUND(VLOOKUP($A489,Sheet1!$B$3:$AH$1266,Sheet1!J$1+(Sheet1!$A$1-1)*10,FALSE),IF(VLOOKUP($A489,Sheet1!$B$3:$AH$1266,Sheet1!J$1+(Sheet1!$A$1-1)*10,FALSE)&gt;99999,-3,IF(VLOOKUP($A489,Sheet1!$B$3:$AH$1266,Sheet1!J$1+(Sheet1!$A$1-1)*10,FALSE)&gt;9999,-2,IF(VLOOKUP($A489,Sheet1!$B$3:$AH$1266,Sheet1!J$1+(Sheet1!$A$1-1)*10,FALSE)&gt;999,-1,0)))))))</f>
        <v>1990</v>
      </c>
      <c r="AA489" s="66">
        <f>IF(ISNA(VLOOKUP($A489,Sheet1!$B$3:$AH$1266,Sheet1!K$1+(Sheet1!$A$1-1)*10,FALSE))=TRUE,"---",IF(VLOOKUP($A489,Sheet1!$B$3:$AH$1266,Sheet1!K$1+(Sheet1!$A$1-1)*10,FALSE)="---","---", (ROUND(VLOOKUP($A489,Sheet1!$B$3:$AH$1266,Sheet1!K$1+(Sheet1!$A$1-1)*10,FALSE),IF(VLOOKUP($A489,Sheet1!$B$3:$AH$1266,Sheet1!K$1+(Sheet1!$A$1-1)*10,FALSE)&gt;99999,-3,IF(VLOOKUP($A489,Sheet1!$B$3:$AH$1266,Sheet1!K$1+(Sheet1!$A$1-1)*10,FALSE)&gt;9999,-2,IF(VLOOKUP($A489,Sheet1!$B$3:$AH$1266,Sheet1!K$1+(Sheet1!$A$1-1)*10,FALSE)&gt;999,-1,0)))))))</f>
        <v>2500</v>
      </c>
      <c r="AB489" s="66">
        <f>IF(ISNA(VLOOKUP($A489,Sheet1!$B$3:$AH$1266,Sheet1!L$1+(Sheet1!$A$1-1)*10,FALSE))=TRUE,"---",IF(VLOOKUP($A489,Sheet1!$B$3:$AH$1266,Sheet1!L$1+(Sheet1!$A$1-1)*10,FALSE)="---","---", (ROUND(VLOOKUP($A489,Sheet1!$B$3:$AH$1266,Sheet1!L$1+(Sheet1!$A$1-1)*10,FALSE),IF(VLOOKUP($A489,Sheet1!$B$3:$AH$1266,Sheet1!L$1+(Sheet1!$A$1-1)*10,FALSE)&gt;99999,-3,IF(VLOOKUP($A489,Sheet1!$B$3:$AH$1266,Sheet1!L$1+(Sheet1!$A$1-1)*10,FALSE)&gt;9999,-2,IF(VLOOKUP($A489,Sheet1!$B$3:$AH$1266,Sheet1!L$1+(Sheet1!$A$1-1)*10,FALSE)&gt;999,-1,0)))))))</f>
        <v>3090</v>
      </c>
      <c r="AC489" s="66">
        <f>IF(ISNA(VLOOKUP($A489,Sheet1!$B$3:$AH$1266,Sheet1!M$1+(Sheet1!$A$1-1)*10,FALSE))=TRUE,"---",IF(VLOOKUP($A489,Sheet1!$B$3:$AH$1266,Sheet1!M$1+(Sheet1!$A$1-1)*10,FALSE)="---","---", (ROUND(VLOOKUP($A489,Sheet1!$B$3:$AH$1266,Sheet1!M$1+(Sheet1!$A$1-1)*10,FALSE),IF(VLOOKUP($A489,Sheet1!$B$3:$AH$1266,Sheet1!M$1+(Sheet1!$A$1-1)*10,FALSE)&gt;99999,-3,IF(VLOOKUP($A489,Sheet1!$B$3:$AH$1266,Sheet1!M$1+(Sheet1!$A$1-1)*10,FALSE)&gt;9999,-2,IF(VLOOKUP($A489,Sheet1!$B$3:$AH$1266,Sheet1!M$1+(Sheet1!$A$1-1)*10,FALSE)&gt;999,-1,0)))))))</f>
        <v>3760</v>
      </c>
      <c r="AD489" s="66">
        <f>IF(ISNA(VLOOKUP($A489,Sheet1!$B$3:$AH$1266,Sheet1!N$1+(Sheet1!$A$1-1)*10,FALSE))=TRUE,"---",IF(VLOOKUP($A489,Sheet1!$B$3:$AH$1266,Sheet1!N$1+(Sheet1!$A$1-1)*10,FALSE)="---","---", (ROUND(VLOOKUP($A489,Sheet1!$B$3:$AH$1266,Sheet1!N$1+(Sheet1!$A$1-1)*10,FALSE),IF(VLOOKUP($A489,Sheet1!$B$3:$AH$1266,Sheet1!N$1+(Sheet1!$A$1-1)*10,FALSE)&gt;99999,-3,IF(VLOOKUP($A489,Sheet1!$B$3:$AH$1266,Sheet1!N$1+(Sheet1!$A$1-1)*10,FALSE)&gt;9999,-2,IF(VLOOKUP($A489,Sheet1!$B$3:$AH$1266,Sheet1!N$1+(Sheet1!$A$1-1)*10,FALSE)&gt;999,-1,0)))))))</f>
        <v>4780</v>
      </c>
    </row>
    <row r="490" spans="1:30" ht="25.5" customHeight="1" x14ac:dyDescent="0.25">
      <c r="A490" s="125" t="s">
        <v>770</v>
      </c>
      <c r="B490" s="126" t="s">
        <v>771</v>
      </c>
      <c r="C490" s="125">
        <v>415948</v>
      </c>
      <c r="D490" s="125">
        <v>740232</v>
      </c>
      <c r="E490" s="70" t="s">
        <v>3045</v>
      </c>
      <c r="F490" s="139" t="s">
        <v>4405</v>
      </c>
      <c r="G490" s="127" t="s">
        <v>160</v>
      </c>
      <c r="H490" s="128">
        <v>35.299999999999997</v>
      </c>
      <c r="I490" s="112">
        <v>18718</v>
      </c>
      <c r="J490" s="140" t="s">
        <v>4405</v>
      </c>
      <c r="K490" s="127" t="s">
        <v>17</v>
      </c>
      <c r="L490" s="115">
        <v>7800</v>
      </c>
      <c r="M490" s="116">
        <v>221</v>
      </c>
      <c r="N490" s="127" t="s">
        <v>160</v>
      </c>
      <c r="O490" s="68">
        <f t="shared" si="14"/>
        <v>1.7797597585956519</v>
      </c>
      <c r="P490" s="68">
        <f>IF(O490&lt;&gt;"",VLOOKUP($A490,Sheet4!$A$2:$O$1309,14,FALSE)*100,"")</f>
        <v>1.1339113127017297</v>
      </c>
      <c r="Q490" s="68">
        <f>IF(P490&lt;&gt;"",VLOOKUP($A490,Sheet4!$A$2:$O$1309,15,FALSE)*100,"")</f>
        <v>10.56886532715432</v>
      </c>
      <c r="R490" s="74">
        <f t="shared" si="15"/>
        <v>60</v>
      </c>
      <c r="S490" s="64" t="s">
        <v>4362</v>
      </c>
      <c r="T490" s="64" t="str">
        <f>IF(ISNA(VLOOKUP(A490,Sheet1!B$3:C$1266,2,FALSE)=TRUE),"NC",VLOOKUP(A490,Sheet1!B$3:C$1266,2,FALSE))</f>
        <v>Rural</v>
      </c>
      <c r="U490" s="65">
        <f>IF(ISNA(VLOOKUP($A490,Sheet1!$B$3:$AH$1266,Sheet1!E$1+(Sheet1!$A$1-1)*10,FALSE))=TRUE,"---",IF(VLOOKUP($A490,Sheet1!$B$3:$AH$1266,Sheet1!E$1+(Sheet1!$A$1-1)*10,FALSE)="---","---", (ROUND(VLOOKUP($A490,Sheet1!$B$3:$AH$1266,Sheet1!E$1+(Sheet1!$A$1-1)*10,FALSE),IF(VLOOKUP($A490,Sheet1!$B$3:$AH$1266,Sheet1!E$1+(Sheet1!$A$1-1)*10,FALSE)&gt;99999,-3,IF(VLOOKUP($A490,Sheet1!$B$3:$AH$1266,Sheet1!E$1+(Sheet1!$A$1-1)*10,FALSE)&gt;9999,-2,IF(VLOOKUP($A490,Sheet1!$B$3:$AH$1266,Sheet1!E$1+(Sheet1!$A$1-1)*10,FALSE)&gt;999,-1,0)))))))</f>
        <v>1180</v>
      </c>
      <c r="V490" s="65">
        <f>IF(ISNA(VLOOKUP($A490,Sheet1!$B$3:$AH$1266,Sheet1!F$1+(Sheet1!$A$1-1)*10,FALSE))=TRUE,"---",IF(VLOOKUP($A490,Sheet1!$B$3:$AH$1266,Sheet1!F$1+(Sheet1!$A$1-1)*10,FALSE)="---","---", (ROUND(VLOOKUP($A490,Sheet1!$B$3:$AH$1266,Sheet1!F$1+(Sheet1!$A$1-1)*10,FALSE),IF(VLOOKUP($A490,Sheet1!$B$3:$AH$1266,Sheet1!F$1+(Sheet1!$A$1-1)*10,FALSE)&gt;99999,-3,IF(VLOOKUP($A490,Sheet1!$B$3:$AH$1266,Sheet1!F$1+(Sheet1!$A$1-1)*10,FALSE)&gt;9999,-2,IF(VLOOKUP($A490,Sheet1!$B$3:$AH$1266,Sheet1!F$1+(Sheet1!$A$1-1)*10,FALSE)&gt;999,-1,0)))))))</f>
        <v>1470</v>
      </c>
      <c r="W490" s="65">
        <f>IF(ISNA(VLOOKUP($A490,Sheet1!$B$3:$AH$1266,Sheet1!G$1+(Sheet1!$A$1-1)*10,FALSE))=TRUE,"---",IF(VLOOKUP($A490,Sheet1!$B$3:$AH$1266,Sheet1!G$1+(Sheet1!$A$1-1)*10,FALSE)="---","---", (ROUND(VLOOKUP($A490,Sheet1!$B$3:$AH$1266,Sheet1!G$1+(Sheet1!$A$1-1)*10,FALSE),IF(VLOOKUP($A490,Sheet1!$B$3:$AH$1266,Sheet1!G$1+(Sheet1!$A$1-1)*10,FALSE)&gt;99999,-3,IF(VLOOKUP($A490,Sheet1!$B$3:$AH$1266,Sheet1!G$1+(Sheet1!$A$1-1)*10,FALSE)&gt;9999,-2,IF(VLOOKUP($A490,Sheet1!$B$3:$AH$1266,Sheet1!G$1+(Sheet1!$A$1-1)*10,FALSE)&gt;999,-1,0)))))))</f>
        <v>1900</v>
      </c>
      <c r="X490" s="65">
        <f>IF(ISNA(VLOOKUP($A490,Sheet1!$B$3:$AH$1266,Sheet1!H$1+(Sheet1!$A$1-1)*10,FALSE))=TRUE,"---",IF(VLOOKUP($A490,Sheet1!$B$3:$AH$1266,Sheet1!H$1+(Sheet1!$A$1-1)*10,FALSE)="---","---", (ROUND(VLOOKUP($A490,Sheet1!$B$3:$AH$1266,Sheet1!H$1+(Sheet1!$A$1-1)*10,FALSE),IF(VLOOKUP($A490,Sheet1!$B$3:$AH$1266,Sheet1!H$1+(Sheet1!$A$1-1)*10,FALSE)&gt;99999,-3,IF(VLOOKUP($A490,Sheet1!$B$3:$AH$1266,Sheet1!H$1+(Sheet1!$A$1-1)*10,FALSE)&gt;9999,-2,IF(VLOOKUP($A490,Sheet1!$B$3:$AH$1266,Sheet1!H$1+(Sheet1!$A$1-1)*10,FALSE)&gt;999,-1,0)))))))</f>
        <v>3230</v>
      </c>
      <c r="Y490" s="65">
        <f>IF(ISNA(VLOOKUP($A490,Sheet1!$B$3:$AH$1266,Sheet1!I$1+(Sheet1!$A$1-1)*10,FALSE))=TRUE,"---",IF(VLOOKUP($A490,Sheet1!$B$3:$AH$1266,Sheet1!I$1+(Sheet1!$A$1-1)*10,FALSE)="---","---", (ROUND(VLOOKUP($A490,Sheet1!$B$3:$AH$1266,Sheet1!I$1+(Sheet1!$A$1-1)*10,FALSE),IF(VLOOKUP($A490,Sheet1!$B$3:$AH$1266,Sheet1!I$1+(Sheet1!$A$1-1)*10,FALSE)&gt;99999,-3,IF(VLOOKUP($A490,Sheet1!$B$3:$AH$1266,Sheet1!I$1+(Sheet1!$A$1-1)*10,FALSE)&gt;9999,-2,IF(VLOOKUP($A490,Sheet1!$B$3:$AH$1266,Sheet1!I$1+(Sheet1!$A$1-1)*10,FALSE)&gt;999,-1,0)))))))</f>
        <v>4350</v>
      </c>
      <c r="Z490" s="65">
        <f>IF(ISNA(VLOOKUP($A490,Sheet1!$B$3:$AH$1266,Sheet1!J$1+(Sheet1!$A$1-1)*10,FALSE))=TRUE,"---",IF(VLOOKUP($A490,Sheet1!$B$3:$AH$1266,Sheet1!J$1+(Sheet1!$A$1-1)*10,FALSE)="---","---", (ROUND(VLOOKUP($A490,Sheet1!$B$3:$AH$1266,Sheet1!J$1+(Sheet1!$A$1-1)*10,FALSE),IF(VLOOKUP($A490,Sheet1!$B$3:$AH$1266,Sheet1!J$1+(Sheet1!$A$1-1)*10,FALSE)&gt;99999,-3,IF(VLOOKUP($A490,Sheet1!$B$3:$AH$1266,Sheet1!J$1+(Sheet1!$A$1-1)*10,FALSE)&gt;9999,-2,IF(VLOOKUP($A490,Sheet1!$B$3:$AH$1266,Sheet1!J$1+(Sheet1!$A$1-1)*10,FALSE)&gt;999,-1,0)))))))</f>
        <v>6030</v>
      </c>
      <c r="AA490" s="65">
        <f>IF(ISNA(VLOOKUP($A490,Sheet1!$B$3:$AH$1266,Sheet1!K$1+(Sheet1!$A$1-1)*10,FALSE))=TRUE,"---",IF(VLOOKUP($A490,Sheet1!$B$3:$AH$1266,Sheet1!K$1+(Sheet1!$A$1-1)*10,FALSE)="---","---", (ROUND(VLOOKUP($A490,Sheet1!$B$3:$AH$1266,Sheet1!K$1+(Sheet1!$A$1-1)*10,FALSE),IF(VLOOKUP($A490,Sheet1!$B$3:$AH$1266,Sheet1!K$1+(Sheet1!$A$1-1)*10,FALSE)&gt;99999,-3,IF(VLOOKUP($A490,Sheet1!$B$3:$AH$1266,Sheet1!K$1+(Sheet1!$A$1-1)*10,FALSE)&gt;9999,-2,IF(VLOOKUP($A490,Sheet1!$B$3:$AH$1266,Sheet1!K$1+(Sheet1!$A$1-1)*10,FALSE)&gt;999,-1,0)))))))</f>
        <v>7470</v>
      </c>
      <c r="AB490" s="65">
        <f>IF(ISNA(VLOOKUP($A490,Sheet1!$B$3:$AH$1266,Sheet1!L$1+(Sheet1!$A$1-1)*10,FALSE))=TRUE,"---",IF(VLOOKUP($A490,Sheet1!$B$3:$AH$1266,Sheet1!L$1+(Sheet1!$A$1-1)*10,FALSE)="---","---", (ROUND(VLOOKUP($A490,Sheet1!$B$3:$AH$1266,Sheet1!L$1+(Sheet1!$A$1-1)*10,FALSE),IF(VLOOKUP($A490,Sheet1!$B$3:$AH$1266,Sheet1!L$1+(Sheet1!$A$1-1)*10,FALSE)&gt;99999,-3,IF(VLOOKUP($A490,Sheet1!$B$3:$AH$1266,Sheet1!L$1+(Sheet1!$A$1-1)*10,FALSE)&gt;9999,-2,IF(VLOOKUP($A490,Sheet1!$B$3:$AH$1266,Sheet1!L$1+(Sheet1!$A$1-1)*10,FALSE)&gt;999,-1,0)))))))</f>
        <v>9090</v>
      </c>
      <c r="AC490" s="65">
        <f>IF(ISNA(VLOOKUP($A490,Sheet1!$B$3:$AH$1266,Sheet1!M$1+(Sheet1!$A$1-1)*10,FALSE))=TRUE,"---",IF(VLOOKUP($A490,Sheet1!$B$3:$AH$1266,Sheet1!M$1+(Sheet1!$A$1-1)*10,FALSE)="---","---", (ROUND(VLOOKUP($A490,Sheet1!$B$3:$AH$1266,Sheet1!M$1+(Sheet1!$A$1-1)*10,FALSE),IF(VLOOKUP($A490,Sheet1!$B$3:$AH$1266,Sheet1!M$1+(Sheet1!$A$1-1)*10,FALSE)&gt;99999,-3,IF(VLOOKUP($A490,Sheet1!$B$3:$AH$1266,Sheet1!M$1+(Sheet1!$A$1-1)*10,FALSE)&gt;9999,-2,IF(VLOOKUP($A490,Sheet1!$B$3:$AH$1266,Sheet1!M$1+(Sheet1!$A$1-1)*10,FALSE)&gt;999,-1,0)))))))</f>
        <v>10900</v>
      </c>
      <c r="AD490" s="65">
        <f>IF(ISNA(VLOOKUP($A490,Sheet1!$B$3:$AH$1266,Sheet1!N$1+(Sheet1!$A$1-1)*10,FALSE))=TRUE,"---",IF(VLOOKUP($A490,Sheet1!$B$3:$AH$1266,Sheet1!N$1+(Sheet1!$A$1-1)*10,FALSE)="---","---", (ROUND(VLOOKUP($A490,Sheet1!$B$3:$AH$1266,Sheet1!N$1+(Sheet1!$A$1-1)*10,FALSE),IF(VLOOKUP($A490,Sheet1!$B$3:$AH$1266,Sheet1!N$1+(Sheet1!$A$1-1)*10,FALSE)&gt;99999,-3,IF(VLOOKUP($A490,Sheet1!$B$3:$AH$1266,Sheet1!N$1+(Sheet1!$A$1-1)*10,FALSE)&gt;9999,-2,IF(VLOOKUP($A490,Sheet1!$B$3:$AH$1266,Sheet1!N$1+(Sheet1!$A$1-1)*10,FALSE)&gt;999,-1,0)))))))</f>
        <v>13600</v>
      </c>
    </row>
    <row r="491" spans="1:30" ht="25.5" customHeight="1" x14ac:dyDescent="0.25">
      <c r="A491" s="133" t="s">
        <v>772</v>
      </c>
      <c r="B491" s="141" t="s">
        <v>773</v>
      </c>
      <c r="C491" s="133">
        <v>420222</v>
      </c>
      <c r="D491" s="133">
        <v>735955</v>
      </c>
      <c r="E491" s="67" t="s">
        <v>3045</v>
      </c>
      <c r="F491" s="117" t="s">
        <v>4594</v>
      </c>
      <c r="G491" s="118" t="s">
        <v>286</v>
      </c>
      <c r="H491" s="136">
        <v>36.6</v>
      </c>
      <c r="I491" s="119">
        <v>25660</v>
      </c>
      <c r="J491" s="124">
        <v>8.75</v>
      </c>
      <c r="K491" s="121" t="s">
        <v>4405</v>
      </c>
      <c r="L491" s="129" t="s">
        <v>4405</v>
      </c>
      <c r="M491" s="130" t="s">
        <v>4405</v>
      </c>
      <c r="N491" s="118" t="s">
        <v>75</v>
      </c>
      <c r="O491" s="71" t="s">
        <v>4405</v>
      </c>
      <c r="P491" s="71" t="s">
        <v>4405</v>
      </c>
      <c r="Q491" s="71" t="s">
        <v>4405</v>
      </c>
      <c r="R491" s="73" t="s">
        <v>4405</v>
      </c>
      <c r="S491" s="63" t="s">
        <v>4362</v>
      </c>
      <c r="T491" s="63" t="str">
        <f>IF(ISNA(VLOOKUP(A491,Sheet1!B$3:C$1266,2,FALSE)=TRUE),"NC",VLOOKUP(A491,Sheet1!B$3:C$1266,2,FALSE))</f>
        <v>Rural</v>
      </c>
      <c r="U491" s="66">
        <f>IF(ISNA(VLOOKUP($A491,Sheet1!$B$3:$AH$1266,Sheet1!E$1+(Sheet1!$A$1-1)*10,FALSE))=TRUE,"---",IF(VLOOKUP($A491,Sheet1!$B$3:$AH$1266,Sheet1!E$1+(Sheet1!$A$1-1)*10,FALSE)="---","---", (ROUND(VLOOKUP($A491,Sheet1!$B$3:$AH$1266,Sheet1!E$1+(Sheet1!$A$1-1)*10,FALSE),IF(VLOOKUP($A491,Sheet1!$B$3:$AH$1266,Sheet1!E$1+(Sheet1!$A$1-1)*10,FALSE)&gt;99999,-3,IF(VLOOKUP($A491,Sheet1!$B$3:$AH$1266,Sheet1!E$1+(Sheet1!$A$1-1)*10,FALSE)&gt;9999,-2,IF(VLOOKUP($A491,Sheet1!$B$3:$AH$1266,Sheet1!E$1+(Sheet1!$A$1-1)*10,FALSE)&gt;999,-1,0)))))))</f>
        <v>1250</v>
      </c>
      <c r="V491" s="66">
        <f>IF(ISNA(VLOOKUP($A491,Sheet1!$B$3:$AH$1266,Sheet1!F$1+(Sheet1!$A$1-1)*10,FALSE))=TRUE,"---",IF(VLOOKUP($A491,Sheet1!$B$3:$AH$1266,Sheet1!F$1+(Sheet1!$A$1-1)*10,FALSE)="---","---", (ROUND(VLOOKUP($A491,Sheet1!$B$3:$AH$1266,Sheet1!F$1+(Sheet1!$A$1-1)*10,FALSE),IF(VLOOKUP($A491,Sheet1!$B$3:$AH$1266,Sheet1!F$1+(Sheet1!$A$1-1)*10,FALSE)&gt;99999,-3,IF(VLOOKUP($A491,Sheet1!$B$3:$AH$1266,Sheet1!F$1+(Sheet1!$A$1-1)*10,FALSE)&gt;9999,-2,IF(VLOOKUP($A491,Sheet1!$B$3:$AH$1266,Sheet1!F$1+(Sheet1!$A$1-1)*10,FALSE)&gt;999,-1,0)))))))</f>
        <v>1570</v>
      </c>
      <c r="W491" s="66">
        <f>IF(ISNA(VLOOKUP($A491,Sheet1!$B$3:$AH$1266,Sheet1!G$1+(Sheet1!$A$1-1)*10,FALSE))=TRUE,"---",IF(VLOOKUP($A491,Sheet1!$B$3:$AH$1266,Sheet1!G$1+(Sheet1!$A$1-1)*10,FALSE)="---","---", (ROUND(VLOOKUP($A491,Sheet1!$B$3:$AH$1266,Sheet1!G$1+(Sheet1!$A$1-1)*10,FALSE),IF(VLOOKUP($A491,Sheet1!$B$3:$AH$1266,Sheet1!G$1+(Sheet1!$A$1-1)*10,FALSE)&gt;99999,-3,IF(VLOOKUP($A491,Sheet1!$B$3:$AH$1266,Sheet1!G$1+(Sheet1!$A$1-1)*10,FALSE)&gt;9999,-2,IF(VLOOKUP($A491,Sheet1!$B$3:$AH$1266,Sheet1!G$1+(Sheet1!$A$1-1)*10,FALSE)&gt;999,-1,0)))))))</f>
        <v>2020</v>
      </c>
      <c r="X491" s="66">
        <f>IF(ISNA(VLOOKUP($A491,Sheet1!$B$3:$AH$1266,Sheet1!H$1+(Sheet1!$A$1-1)*10,FALSE))=TRUE,"---",IF(VLOOKUP($A491,Sheet1!$B$3:$AH$1266,Sheet1!H$1+(Sheet1!$A$1-1)*10,FALSE)="---","---", (ROUND(VLOOKUP($A491,Sheet1!$B$3:$AH$1266,Sheet1!H$1+(Sheet1!$A$1-1)*10,FALSE),IF(VLOOKUP($A491,Sheet1!$B$3:$AH$1266,Sheet1!H$1+(Sheet1!$A$1-1)*10,FALSE)&gt;99999,-3,IF(VLOOKUP($A491,Sheet1!$B$3:$AH$1266,Sheet1!H$1+(Sheet1!$A$1-1)*10,FALSE)&gt;9999,-2,IF(VLOOKUP($A491,Sheet1!$B$3:$AH$1266,Sheet1!H$1+(Sheet1!$A$1-1)*10,FALSE)&gt;999,-1,0)))))))</f>
        <v>3410</v>
      </c>
      <c r="Y491" s="66">
        <f>IF(ISNA(VLOOKUP($A491,Sheet1!$B$3:$AH$1266,Sheet1!I$1+(Sheet1!$A$1-1)*10,FALSE))=TRUE,"---",IF(VLOOKUP($A491,Sheet1!$B$3:$AH$1266,Sheet1!I$1+(Sheet1!$A$1-1)*10,FALSE)="---","---", (ROUND(VLOOKUP($A491,Sheet1!$B$3:$AH$1266,Sheet1!I$1+(Sheet1!$A$1-1)*10,FALSE),IF(VLOOKUP($A491,Sheet1!$B$3:$AH$1266,Sheet1!I$1+(Sheet1!$A$1-1)*10,FALSE)&gt;99999,-3,IF(VLOOKUP($A491,Sheet1!$B$3:$AH$1266,Sheet1!I$1+(Sheet1!$A$1-1)*10,FALSE)&gt;9999,-2,IF(VLOOKUP($A491,Sheet1!$B$3:$AH$1266,Sheet1!I$1+(Sheet1!$A$1-1)*10,FALSE)&gt;999,-1,0)))))))</f>
        <v>4580</v>
      </c>
      <c r="Z491" s="66">
        <f>IF(ISNA(VLOOKUP($A491,Sheet1!$B$3:$AH$1266,Sheet1!J$1+(Sheet1!$A$1-1)*10,FALSE))=TRUE,"---",IF(VLOOKUP($A491,Sheet1!$B$3:$AH$1266,Sheet1!J$1+(Sheet1!$A$1-1)*10,FALSE)="---","---", (ROUND(VLOOKUP($A491,Sheet1!$B$3:$AH$1266,Sheet1!J$1+(Sheet1!$A$1-1)*10,FALSE),IF(VLOOKUP($A491,Sheet1!$B$3:$AH$1266,Sheet1!J$1+(Sheet1!$A$1-1)*10,FALSE)&gt;99999,-3,IF(VLOOKUP($A491,Sheet1!$B$3:$AH$1266,Sheet1!J$1+(Sheet1!$A$1-1)*10,FALSE)&gt;9999,-2,IF(VLOOKUP($A491,Sheet1!$B$3:$AH$1266,Sheet1!J$1+(Sheet1!$A$1-1)*10,FALSE)&gt;999,-1,0)))))))</f>
        <v>6330</v>
      </c>
      <c r="AA491" s="66">
        <f>IF(ISNA(VLOOKUP($A491,Sheet1!$B$3:$AH$1266,Sheet1!K$1+(Sheet1!$A$1-1)*10,FALSE))=TRUE,"---",IF(VLOOKUP($A491,Sheet1!$B$3:$AH$1266,Sheet1!K$1+(Sheet1!$A$1-1)*10,FALSE)="---","---", (ROUND(VLOOKUP($A491,Sheet1!$B$3:$AH$1266,Sheet1!K$1+(Sheet1!$A$1-1)*10,FALSE),IF(VLOOKUP($A491,Sheet1!$B$3:$AH$1266,Sheet1!K$1+(Sheet1!$A$1-1)*10,FALSE)&gt;99999,-3,IF(VLOOKUP($A491,Sheet1!$B$3:$AH$1266,Sheet1!K$1+(Sheet1!$A$1-1)*10,FALSE)&gt;9999,-2,IF(VLOOKUP($A491,Sheet1!$B$3:$AH$1266,Sheet1!K$1+(Sheet1!$A$1-1)*10,FALSE)&gt;999,-1,0)))))))</f>
        <v>7810</v>
      </c>
      <c r="AB491" s="66">
        <f>IF(ISNA(VLOOKUP($A491,Sheet1!$B$3:$AH$1266,Sheet1!L$1+(Sheet1!$A$1-1)*10,FALSE))=TRUE,"---",IF(VLOOKUP($A491,Sheet1!$B$3:$AH$1266,Sheet1!L$1+(Sheet1!$A$1-1)*10,FALSE)="---","---", (ROUND(VLOOKUP($A491,Sheet1!$B$3:$AH$1266,Sheet1!L$1+(Sheet1!$A$1-1)*10,FALSE),IF(VLOOKUP($A491,Sheet1!$B$3:$AH$1266,Sheet1!L$1+(Sheet1!$A$1-1)*10,FALSE)&gt;99999,-3,IF(VLOOKUP($A491,Sheet1!$B$3:$AH$1266,Sheet1!L$1+(Sheet1!$A$1-1)*10,FALSE)&gt;9999,-2,IF(VLOOKUP($A491,Sheet1!$B$3:$AH$1266,Sheet1!L$1+(Sheet1!$A$1-1)*10,FALSE)&gt;999,-1,0)))))))</f>
        <v>9480</v>
      </c>
      <c r="AC491" s="66">
        <f>IF(ISNA(VLOOKUP($A491,Sheet1!$B$3:$AH$1266,Sheet1!M$1+(Sheet1!$A$1-1)*10,FALSE))=TRUE,"---",IF(VLOOKUP($A491,Sheet1!$B$3:$AH$1266,Sheet1!M$1+(Sheet1!$A$1-1)*10,FALSE)="---","---", (ROUND(VLOOKUP($A491,Sheet1!$B$3:$AH$1266,Sheet1!M$1+(Sheet1!$A$1-1)*10,FALSE),IF(VLOOKUP($A491,Sheet1!$B$3:$AH$1266,Sheet1!M$1+(Sheet1!$A$1-1)*10,FALSE)&gt;99999,-3,IF(VLOOKUP($A491,Sheet1!$B$3:$AH$1266,Sheet1!M$1+(Sheet1!$A$1-1)*10,FALSE)&gt;9999,-2,IF(VLOOKUP($A491,Sheet1!$B$3:$AH$1266,Sheet1!M$1+(Sheet1!$A$1-1)*10,FALSE)&gt;999,-1,0)))))))</f>
        <v>11300</v>
      </c>
      <c r="AD491" s="66">
        <f>IF(ISNA(VLOOKUP($A491,Sheet1!$B$3:$AH$1266,Sheet1!N$1+(Sheet1!$A$1-1)*10,FALSE))=TRUE,"---",IF(VLOOKUP($A491,Sheet1!$B$3:$AH$1266,Sheet1!N$1+(Sheet1!$A$1-1)*10,FALSE)="---","---", (ROUND(VLOOKUP($A491,Sheet1!$B$3:$AH$1266,Sheet1!N$1+(Sheet1!$A$1-1)*10,FALSE),IF(VLOOKUP($A491,Sheet1!$B$3:$AH$1266,Sheet1!N$1+(Sheet1!$A$1-1)*10,FALSE)&gt;99999,-3,IF(VLOOKUP($A491,Sheet1!$B$3:$AH$1266,Sheet1!N$1+(Sheet1!$A$1-1)*10,FALSE)&gt;9999,-2,IF(VLOOKUP($A491,Sheet1!$B$3:$AH$1266,Sheet1!N$1+(Sheet1!$A$1-1)*10,FALSE)&gt;999,-1,0)))))))</f>
        <v>14100</v>
      </c>
    </row>
    <row r="492" spans="1:30" ht="25.5" customHeight="1" x14ac:dyDescent="0.25">
      <c r="A492" s="303" t="s">
        <v>774</v>
      </c>
      <c r="B492" s="330" t="s">
        <v>775</v>
      </c>
      <c r="C492" s="303">
        <v>420216</v>
      </c>
      <c r="D492" s="303">
        <v>735819</v>
      </c>
      <c r="E492" s="307" t="s">
        <v>3045</v>
      </c>
      <c r="F492" s="52" t="s">
        <v>4595</v>
      </c>
      <c r="G492" s="127" t="s">
        <v>286</v>
      </c>
      <c r="H492" s="347">
        <v>419</v>
      </c>
      <c r="I492" s="112">
        <v>38445</v>
      </c>
      <c r="J492" s="147">
        <v>26.46</v>
      </c>
      <c r="K492" s="127" t="s">
        <v>186</v>
      </c>
      <c r="L492" s="115">
        <v>30500</v>
      </c>
      <c r="M492" s="116">
        <v>72.8</v>
      </c>
      <c r="N492" s="127" t="s">
        <v>92</v>
      </c>
      <c r="O492" s="68">
        <f t="shared" si="14"/>
        <v>0.82223742962760804</v>
      </c>
      <c r="P492" s="68">
        <f>IF(O492&lt;&gt;"",VLOOKUP($A492,Sheet4!$A$2:$O$1309,14,FALSE)*100,"")</f>
        <v>0.44467092698268207</v>
      </c>
      <c r="Q492" s="68">
        <f>IF(P492&lt;&gt;"",VLOOKUP($A492,Sheet4!$A$2:$O$1309,15,FALSE)*100,"")</f>
        <v>4.2713652596356404</v>
      </c>
      <c r="R492" s="74" t="str">
        <f t="shared" si="15"/>
        <v>&gt;100, &lt;200</v>
      </c>
      <c r="S492" s="356" t="s">
        <v>4362</v>
      </c>
      <c r="T492" s="356" t="str">
        <f>IF(ISNA(VLOOKUP(A492,Sheet1!B$3:C$1266,2,FALSE)=TRUE),"NC",VLOOKUP(A492,Sheet1!B$3:C$1266,2,FALSE))</f>
        <v>Regulated</v>
      </c>
      <c r="U492" s="392">
        <f>IF(ISNA(VLOOKUP($A492,Sheet1!$B$3:$AH$1266,Sheet1!E$1+(Sheet1!$A$1-1)*10,FALSE))=TRUE,"---",IF(VLOOKUP($A492,Sheet1!$B$3:$AH$1266,Sheet1!E$1+(Sheet1!$A$1-1)*10,FALSE)="---","---", (ROUND(VLOOKUP($A492,Sheet1!$B$3:$AH$1266,Sheet1!E$1+(Sheet1!$A$1-1)*10,FALSE),IF(VLOOKUP($A492,Sheet1!$B$3:$AH$1266,Sheet1!E$1+(Sheet1!$A$1-1)*10,FALSE)&gt;99999,-3,IF(VLOOKUP($A492,Sheet1!$B$3:$AH$1266,Sheet1!E$1+(Sheet1!$A$1-1)*10,FALSE)&gt;9999,-2,IF(VLOOKUP($A492,Sheet1!$B$3:$AH$1266,Sheet1!E$1+(Sheet1!$A$1-1)*10,FALSE)&gt;999,-1,0)))))))</f>
        <v>5840</v>
      </c>
      <c r="V492" s="392">
        <f>IF(ISNA(VLOOKUP($A492,Sheet1!$B$3:$AH$1266,Sheet1!F$1+(Sheet1!$A$1-1)*10,FALSE))=TRUE,"---",IF(VLOOKUP($A492,Sheet1!$B$3:$AH$1266,Sheet1!F$1+(Sheet1!$A$1-1)*10,FALSE)="---","---", (ROUND(VLOOKUP($A492,Sheet1!$B$3:$AH$1266,Sheet1!F$1+(Sheet1!$A$1-1)*10,FALSE),IF(VLOOKUP($A492,Sheet1!$B$3:$AH$1266,Sheet1!F$1+(Sheet1!$A$1-1)*10,FALSE)&gt;99999,-3,IF(VLOOKUP($A492,Sheet1!$B$3:$AH$1266,Sheet1!F$1+(Sheet1!$A$1-1)*10,FALSE)&gt;9999,-2,IF(VLOOKUP($A492,Sheet1!$B$3:$AH$1266,Sheet1!F$1+(Sheet1!$A$1-1)*10,FALSE)&gt;999,-1,0)))))))</f>
        <v>7450</v>
      </c>
      <c r="W492" s="392">
        <f>IF(ISNA(VLOOKUP($A492,Sheet1!$B$3:$AH$1266,Sheet1!G$1+(Sheet1!$A$1-1)*10,FALSE))=TRUE,"---",IF(VLOOKUP($A492,Sheet1!$B$3:$AH$1266,Sheet1!G$1+(Sheet1!$A$1-1)*10,FALSE)="---","---", (ROUND(VLOOKUP($A492,Sheet1!$B$3:$AH$1266,Sheet1!G$1+(Sheet1!$A$1-1)*10,FALSE),IF(VLOOKUP($A492,Sheet1!$B$3:$AH$1266,Sheet1!G$1+(Sheet1!$A$1-1)*10,FALSE)&gt;99999,-3,IF(VLOOKUP($A492,Sheet1!$B$3:$AH$1266,Sheet1!G$1+(Sheet1!$A$1-1)*10,FALSE)&gt;9999,-2,IF(VLOOKUP($A492,Sheet1!$B$3:$AH$1266,Sheet1!G$1+(Sheet1!$A$1-1)*10,FALSE)&gt;999,-1,0)))))))</f>
        <v>9530</v>
      </c>
      <c r="X492" s="392">
        <f>IF(ISNA(VLOOKUP($A492,Sheet1!$B$3:$AH$1266,Sheet1!H$1+(Sheet1!$A$1-1)*10,FALSE))=TRUE,"---",IF(VLOOKUP($A492,Sheet1!$B$3:$AH$1266,Sheet1!H$1+(Sheet1!$A$1-1)*10,FALSE)="---","---", (ROUND(VLOOKUP($A492,Sheet1!$B$3:$AH$1266,Sheet1!H$1+(Sheet1!$A$1-1)*10,FALSE),IF(VLOOKUP($A492,Sheet1!$B$3:$AH$1266,Sheet1!H$1+(Sheet1!$A$1-1)*10,FALSE)&gt;99999,-3,IF(VLOOKUP($A492,Sheet1!$B$3:$AH$1266,Sheet1!H$1+(Sheet1!$A$1-1)*10,FALSE)&gt;9999,-2,IF(VLOOKUP($A492,Sheet1!$B$3:$AH$1266,Sheet1!H$1+(Sheet1!$A$1-1)*10,FALSE)&gt;999,-1,0)))))))</f>
        <v>14900</v>
      </c>
      <c r="Y492" s="392">
        <f>IF(ISNA(VLOOKUP($A492,Sheet1!$B$3:$AH$1266,Sheet1!I$1+(Sheet1!$A$1-1)*10,FALSE))=TRUE,"---",IF(VLOOKUP($A492,Sheet1!$B$3:$AH$1266,Sheet1!I$1+(Sheet1!$A$1-1)*10,FALSE)="---","---", (ROUND(VLOOKUP($A492,Sheet1!$B$3:$AH$1266,Sheet1!I$1+(Sheet1!$A$1-1)*10,FALSE),IF(VLOOKUP($A492,Sheet1!$B$3:$AH$1266,Sheet1!I$1+(Sheet1!$A$1-1)*10,FALSE)&gt;99999,-3,IF(VLOOKUP($A492,Sheet1!$B$3:$AH$1266,Sheet1!I$1+(Sheet1!$A$1-1)*10,FALSE)&gt;9999,-2,IF(VLOOKUP($A492,Sheet1!$B$3:$AH$1266,Sheet1!I$1+(Sheet1!$A$1-1)*10,FALSE)&gt;999,-1,0)))))))</f>
        <v>18500</v>
      </c>
      <c r="Z492" s="392">
        <f>IF(ISNA(VLOOKUP($A492,Sheet1!$B$3:$AH$1266,Sheet1!J$1+(Sheet1!$A$1-1)*10,FALSE))=TRUE,"---",IF(VLOOKUP($A492,Sheet1!$B$3:$AH$1266,Sheet1!J$1+(Sheet1!$A$1-1)*10,FALSE)="---","---", (ROUND(VLOOKUP($A492,Sheet1!$B$3:$AH$1266,Sheet1!J$1+(Sheet1!$A$1-1)*10,FALSE),IF(VLOOKUP($A492,Sheet1!$B$3:$AH$1266,Sheet1!J$1+(Sheet1!$A$1-1)*10,FALSE)&gt;99999,-3,IF(VLOOKUP($A492,Sheet1!$B$3:$AH$1266,Sheet1!J$1+(Sheet1!$A$1-1)*10,FALSE)&gt;9999,-2,IF(VLOOKUP($A492,Sheet1!$B$3:$AH$1266,Sheet1!J$1+(Sheet1!$A$1-1)*10,FALSE)&gt;999,-1,0)))))))</f>
        <v>22900</v>
      </c>
      <c r="AA492" s="392">
        <f>IF(ISNA(VLOOKUP($A492,Sheet1!$B$3:$AH$1266,Sheet1!K$1+(Sheet1!$A$1-1)*10,FALSE))=TRUE,"---",IF(VLOOKUP($A492,Sheet1!$B$3:$AH$1266,Sheet1!K$1+(Sheet1!$A$1-1)*10,FALSE)="---","---", (ROUND(VLOOKUP($A492,Sheet1!$B$3:$AH$1266,Sheet1!K$1+(Sheet1!$A$1-1)*10,FALSE),IF(VLOOKUP($A492,Sheet1!$B$3:$AH$1266,Sheet1!K$1+(Sheet1!$A$1-1)*10,FALSE)&gt;99999,-3,IF(VLOOKUP($A492,Sheet1!$B$3:$AH$1266,Sheet1!K$1+(Sheet1!$A$1-1)*10,FALSE)&gt;9999,-2,IF(VLOOKUP($A492,Sheet1!$B$3:$AH$1266,Sheet1!K$1+(Sheet1!$A$1-1)*10,FALSE)&gt;999,-1,0)))))))</f>
        <v>26200</v>
      </c>
      <c r="AB492" s="392">
        <f>IF(ISNA(VLOOKUP($A492,Sheet1!$B$3:$AH$1266,Sheet1!L$1+(Sheet1!$A$1-1)*10,FALSE))=TRUE,"---",IF(VLOOKUP($A492,Sheet1!$B$3:$AH$1266,Sheet1!L$1+(Sheet1!$A$1-1)*10,FALSE)="---","---", (ROUND(VLOOKUP($A492,Sheet1!$B$3:$AH$1266,Sheet1!L$1+(Sheet1!$A$1-1)*10,FALSE),IF(VLOOKUP($A492,Sheet1!$B$3:$AH$1266,Sheet1!L$1+(Sheet1!$A$1-1)*10,FALSE)&gt;99999,-3,IF(VLOOKUP($A492,Sheet1!$B$3:$AH$1266,Sheet1!L$1+(Sheet1!$A$1-1)*10,FALSE)&gt;9999,-2,IF(VLOOKUP($A492,Sheet1!$B$3:$AH$1266,Sheet1!L$1+(Sheet1!$A$1-1)*10,FALSE)&gt;999,-1,0)))))))</f>
        <v>29400</v>
      </c>
      <c r="AC492" s="392">
        <f>IF(ISNA(VLOOKUP($A492,Sheet1!$B$3:$AH$1266,Sheet1!M$1+(Sheet1!$A$1-1)*10,FALSE))=TRUE,"---",IF(VLOOKUP($A492,Sheet1!$B$3:$AH$1266,Sheet1!M$1+(Sheet1!$A$1-1)*10,FALSE)="---","---", (ROUND(VLOOKUP($A492,Sheet1!$B$3:$AH$1266,Sheet1!M$1+(Sheet1!$A$1-1)*10,FALSE),IF(VLOOKUP($A492,Sheet1!$B$3:$AH$1266,Sheet1!M$1+(Sheet1!$A$1-1)*10,FALSE)&gt;99999,-3,IF(VLOOKUP($A492,Sheet1!$B$3:$AH$1266,Sheet1!M$1+(Sheet1!$A$1-1)*10,FALSE)&gt;9999,-2,IF(VLOOKUP($A492,Sheet1!$B$3:$AH$1266,Sheet1!M$1+(Sheet1!$A$1-1)*10,FALSE)&gt;999,-1,0)))))))</f>
        <v>32600</v>
      </c>
      <c r="AD492" s="392">
        <f>IF(ISNA(VLOOKUP($A492,Sheet1!$B$3:$AH$1266,Sheet1!N$1+(Sheet1!$A$1-1)*10,FALSE))=TRUE,"---",IF(VLOOKUP($A492,Sheet1!$B$3:$AH$1266,Sheet1!N$1+(Sheet1!$A$1-1)*10,FALSE)="---","---", (ROUND(VLOOKUP($A492,Sheet1!$B$3:$AH$1266,Sheet1!N$1+(Sheet1!$A$1-1)*10,FALSE),IF(VLOOKUP($A492,Sheet1!$B$3:$AH$1266,Sheet1!N$1+(Sheet1!$A$1-1)*10,FALSE)&gt;99999,-3,IF(VLOOKUP($A492,Sheet1!$B$3:$AH$1266,Sheet1!N$1+(Sheet1!$A$1-1)*10,FALSE)&gt;9999,-2,IF(VLOOKUP($A492,Sheet1!$B$3:$AH$1266,Sheet1!N$1+(Sheet1!$A$1-1)*10,FALSE)&gt;999,-1,0)))))))</f>
        <v>36700</v>
      </c>
    </row>
    <row r="493" spans="1:30" ht="25.5" customHeight="1" x14ac:dyDescent="0.25">
      <c r="A493" s="303"/>
      <c r="B493" s="331"/>
      <c r="C493" s="303"/>
      <c r="D493" s="303"/>
      <c r="E493" s="307" t="e">
        <v>#N/A</v>
      </c>
      <c r="F493" s="52" t="s">
        <v>4544</v>
      </c>
      <c r="G493" s="127" t="s">
        <v>31</v>
      </c>
      <c r="H493" s="347"/>
      <c r="I493" s="112">
        <v>3769</v>
      </c>
      <c r="J493" s="147">
        <v>25.1</v>
      </c>
      <c r="K493" s="127" t="s">
        <v>31</v>
      </c>
      <c r="L493" s="115">
        <v>28000</v>
      </c>
      <c r="M493" s="116">
        <v>66.8</v>
      </c>
      <c r="N493" s="127" t="s">
        <v>286</v>
      </c>
      <c r="O493" s="68" t="s">
        <v>4405</v>
      </c>
      <c r="P493" s="68" t="s">
        <v>4405</v>
      </c>
      <c r="Q493" s="68" t="s">
        <v>4405</v>
      </c>
      <c r="R493" s="74" t="s">
        <v>4405</v>
      </c>
      <c r="S493" s="356" t="e">
        <v>#N/A</v>
      </c>
      <c r="T493" s="356" t="str">
        <f>IF(ISNA(VLOOKUP(A493,Sheet1!B$3:C$1266,2,FALSE)=TRUE),"ND",VLOOKUP(A493,Sheet1!B$3:C$1266,2,FALSE))</f>
        <v>ND</v>
      </c>
      <c r="U493" s="392" t="str">
        <f>IF(ISNA(VLOOKUP($A493,Sheet1!$B$3:$AH$1266,Sheet1!E$1+(Sheet1!$A$1-1)*10,FALSE))=TRUE,"---",IF(VLOOKUP($A493,Sheet1!$B$3:$AH$1266,Sheet1!E$1+(Sheet1!$A$1-1)*10,FALSE)="---","---", (ROUND(VLOOKUP($A493,Sheet1!$B$3:$AH$1266,Sheet1!E$1+(Sheet1!$A$1-1)*10,FALSE),IF(VLOOKUP($A493,Sheet1!$B$3:$AH$1266,Sheet1!E$1+(Sheet1!$A$1-1)*10,FALSE)&gt;99999,-3,IF(VLOOKUP($A493,Sheet1!$B$3:$AH$1266,Sheet1!E$1+(Sheet1!$A$1-1)*10,FALSE)&gt;9999,-2,IF(VLOOKUP($A493,Sheet1!$B$3:$AH$1266,Sheet1!E$1+(Sheet1!$A$1-1)*10,FALSE)&gt;999,-1,0)))))))</f>
        <v>---</v>
      </c>
      <c r="V493" s="392" t="str">
        <f>IF(ISNA(VLOOKUP($A493,Sheet1!$B$3:$AH$1266,Sheet1!F$1+(Sheet1!$A$1-1)*10,FALSE))=TRUE,"---",IF(VLOOKUP($A493,Sheet1!$B$3:$AH$1266,Sheet1!F$1+(Sheet1!$A$1-1)*10,FALSE)="---","---", (ROUND(VLOOKUP($A493,Sheet1!$B$3:$AH$1266,Sheet1!F$1+(Sheet1!$A$1-1)*10,FALSE),IF(VLOOKUP($A493,Sheet1!$B$3:$AH$1266,Sheet1!F$1+(Sheet1!$A$1-1)*10,FALSE)&gt;99999,-3,IF(VLOOKUP($A493,Sheet1!$B$3:$AH$1266,Sheet1!F$1+(Sheet1!$A$1-1)*10,FALSE)&gt;9999,-2,IF(VLOOKUP($A493,Sheet1!$B$3:$AH$1266,Sheet1!F$1+(Sheet1!$A$1-1)*10,FALSE)&gt;999,-1,0)))))))</f>
        <v>---</v>
      </c>
      <c r="W493" s="392" t="str">
        <f>IF(ISNA(VLOOKUP($A493,Sheet1!$B$3:$AH$1266,Sheet1!G$1+(Sheet1!$A$1-1)*10,FALSE))=TRUE,"---",IF(VLOOKUP($A493,Sheet1!$B$3:$AH$1266,Sheet1!G$1+(Sheet1!$A$1-1)*10,FALSE)="---","---", (ROUND(VLOOKUP($A493,Sheet1!$B$3:$AH$1266,Sheet1!G$1+(Sheet1!$A$1-1)*10,FALSE),IF(VLOOKUP($A493,Sheet1!$B$3:$AH$1266,Sheet1!G$1+(Sheet1!$A$1-1)*10,FALSE)&gt;99999,-3,IF(VLOOKUP($A493,Sheet1!$B$3:$AH$1266,Sheet1!G$1+(Sheet1!$A$1-1)*10,FALSE)&gt;9999,-2,IF(VLOOKUP($A493,Sheet1!$B$3:$AH$1266,Sheet1!G$1+(Sheet1!$A$1-1)*10,FALSE)&gt;999,-1,0)))))))</f>
        <v>---</v>
      </c>
      <c r="X493" s="392" t="str">
        <f>IF(ISNA(VLOOKUP($A493,Sheet1!$B$3:$AH$1266,Sheet1!H$1+(Sheet1!$A$1-1)*10,FALSE))=TRUE,"---",IF(VLOOKUP($A493,Sheet1!$B$3:$AH$1266,Sheet1!H$1+(Sheet1!$A$1-1)*10,FALSE)="---","---", (ROUND(VLOOKUP($A493,Sheet1!$B$3:$AH$1266,Sheet1!H$1+(Sheet1!$A$1-1)*10,FALSE),IF(VLOOKUP($A493,Sheet1!$B$3:$AH$1266,Sheet1!H$1+(Sheet1!$A$1-1)*10,FALSE)&gt;99999,-3,IF(VLOOKUP($A493,Sheet1!$B$3:$AH$1266,Sheet1!H$1+(Sheet1!$A$1-1)*10,FALSE)&gt;9999,-2,IF(VLOOKUP($A493,Sheet1!$B$3:$AH$1266,Sheet1!H$1+(Sheet1!$A$1-1)*10,FALSE)&gt;999,-1,0)))))))</f>
        <v>---</v>
      </c>
      <c r="Y493" s="392" t="str">
        <f>IF(ISNA(VLOOKUP($A493,Sheet1!$B$3:$AH$1266,Sheet1!I$1+(Sheet1!$A$1-1)*10,FALSE))=TRUE,"---",IF(VLOOKUP($A493,Sheet1!$B$3:$AH$1266,Sheet1!I$1+(Sheet1!$A$1-1)*10,FALSE)="---","---", (ROUND(VLOOKUP($A493,Sheet1!$B$3:$AH$1266,Sheet1!I$1+(Sheet1!$A$1-1)*10,FALSE),IF(VLOOKUP($A493,Sheet1!$B$3:$AH$1266,Sheet1!I$1+(Sheet1!$A$1-1)*10,FALSE)&gt;99999,-3,IF(VLOOKUP($A493,Sheet1!$B$3:$AH$1266,Sheet1!I$1+(Sheet1!$A$1-1)*10,FALSE)&gt;9999,-2,IF(VLOOKUP($A493,Sheet1!$B$3:$AH$1266,Sheet1!I$1+(Sheet1!$A$1-1)*10,FALSE)&gt;999,-1,0)))))))</f>
        <v>---</v>
      </c>
      <c r="Z493" s="392" t="str">
        <f>IF(ISNA(VLOOKUP($A493,Sheet1!$B$3:$AH$1266,Sheet1!J$1+(Sheet1!$A$1-1)*10,FALSE))=TRUE,"---",IF(VLOOKUP($A493,Sheet1!$B$3:$AH$1266,Sheet1!J$1+(Sheet1!$A$1-1)*10,FALSE)="---","---", (ROUND(VLOOKUP($A493,Sheet1!$B$3:$AH$1266,Sheet1!J$1+(Sheet1!$A$1-1)*10,FALSE),IF(VLOOKUP($A493,Sheet1!$B$3:$AH$1266,Sheet1!J$1+(Sheet1!$A$1-1)*10,FALSE)&gt;99999,-3,IF(VLOOKUP($A493,Sheet1!$B$3:$AH$1266,Sheet1!J$1+(Sheet1!$A$1-1)*10,FALSE)&gt;9999,-2,IF(VLOOKUP($A493,Sheet1!$B$3:$AH$1266,Sheet1!J$1+(Sheet1!$A$1-1)*10,FALSE)&gt;999,-1,0)))))))</f>
        <v>---</v>
      </c>
      <c r="AA493" s="392" t="str">
        <f>IF(ISNA(VLOOKUP($A493,Sheet1!$B$3:$AH$1266,Sheet1!K$1+(Sheet1!$A$1-1)*10,FALSE))=TRUE,"---",IF(VLOOKUP($A493,Sheet1!$B$3:$AH$1266,Sheet1!K$1+(Sheet1!$A$1-1)*10,FALSE)="---","---", (ROUND(VLOOKUP($A493,Sheet1!$B$3:$AH$1266,Sheet1!K$1+(Sheet1!$A$1-1)*10,FALSE),IF(VLOOKUP($A493,Sheet1!$B$3:$AH$1266,Sheet1!K$1+(Sheet1!$A$1-1)*10,FALSE)&gt;99999,-3,IF(VLOOKUP($A493,Sheet1!$B$3:$AH$1266,Sheet1!K$1+(Sheet1!$A$1-1)*10,FALSE)&gt;9999,-2,IF(VLOOKUP($A493,Sheet1!$B$3:$AH$1266,Sheet1!K$1+(Sheet1!$A$1-1)*10,FALSE)&gt;999,-1,0)))))))</f>
        <v>---</v>
      </c>
      <c r="AB493" s="392" t="str">
        <f>IF(ISNA(VLOOKUP($A493,Sheet1!$B$3:$AH$1266,Sheet1!L$1+(Sheet1!$A$1-1)*10,FALSE))=TRUE,"---",IF(VLOOKUP($A493,Sheet1!$B$3:$AH$1266,Sheet1!L$1+(Sheet1!$A$1-1)*10,FALSE)="---","---", (ROUND(VLOOKUP($A493,Sheet1!$B$3:$AH$1266,Sheet1!L$1+(Sheet1!$A$1-1)*10,FALSE),IF(VLOOKUP($A493,Sheet1!$B$3:$AH$1266,Sheet1!L$1+(Sheet1!$A$1-1)*10,FALSE)&gt;99999,-3,IF(VLOOKUP($A493,Sheet1!$B$3:$AH$1266,Sheet1!L$1+(Sheet1!$A$1-1)*10,FALSE)&gt;9999,-2,IF(VLOOKUP($A493,Sheet1!$B$3:$AH$1266,Sheet1!L$1+(Sheet1!$A$1-1)*10,FALSE)&gt;999,-1,0)))))))</f>
        <v>---</v>
      </c>
      <c r="AC493" s="392" t="str">
        <f>IF(ISNA(VLOOKUP($A493,Sheet1!$B$3:$AH$1266,Sheet1!M$1+(Sheet1!$A$1-1)*10,FALSE))=TRUE,"---",IF(VLOOKUP($A493,Sheet1!$B$3:$AH$1266,Sheet1!M$1+(Sheet1!$A$1-1)*10,FALSE)="---","---", (ROUND(VLOOKUP($A493,Sheet1!$B$3:$AH$1266,Sheet1!M$1+(Sheet1!$A$1-1)*10,FALSE),IF(VLOOKUP($A493,Sheet1!$B$3:$AH$1266,Sheet1!M$1+(Sheet1!$A$1-1)*10,FALSE)&gt;99999,-3,IF(VLOOKUP($A493,Sheet1!$B$3:$AH$1266,Sheet1!M$1+(Sheet1!$A$1-1)*10,FALSE)&gt;9999,-2,IF(VLOOKUP($A493,Sheet1!$B$3:$AH$1266,Sheet1!M$1+(Sheet1!$A$1-1)*10,FALSE)&gt;999,-1,0)))))))</f>
        <v>---</v>
      </c>
      <c r="AD493" s="392" t="str">
        <f>IF(ISNA(VLOOKUP($A493,Sheet1!$B$3:$AH$1266,Sheet1!N$1+(Sheet1!$A$1-1)*10,FALSE))=TRUE,"---",IF(VLOOKUP($A493,Sheet1!$B$3:$AH$1266,Sheet1!N$1+(Sheet1!$A$1-1)*10,FALSE)="---","---", (ROUND(VLOOKUP($A493,Sheet1!$B$3:$AH$1266,Sheet1!N$1+(Sheet1!$A$1-1)*10,FALSE),IF(VLOOKUP($A493,Sheet1!$B$3:$AH$1266,Sheet1!N$1+(Sheet1!$A$1-1)*10,FALSE)&gt;99999,-3,IF(VLOOKUP($A493,Sheet1!$B$3:$AH$1266,Sheet1!N$1+(Sheet1!$A$1-1)*10,FALSE)&gt;9999,-2,IF(VLOOKUP($A493,Sheet1!$B$3:$AH$1266,Sheet1!N$1+(Sheet1!$A$1-1)*10,FALSE)&gt;999,-1,0)))))))</f>
        <v>---</v>
      </c>
    </row>
    <row r="494" spans="1:30" ht="25.5" customHeight="1" x14ac:dyDescent="0.25">
      <c r="A494" s="304" t="s">
        <v>776</v>
      </c>
      <c r="B494" s="466" t="s">
        <v>777</v>
      </c>
      <c r="C494" s="304">
        <v>420421</v>
      </c>
      <c r="D494" s="304">
        <v>735654</v>
      </c>
      <c r="E494" s="305" t="s">
        <v>3045</v>
      </c>
      <c r="F494" s="441" t="s">
        <v>4405</v>
      </c>
      <c r="G494" s="351" t="s">
        <v>160</v>
      </c>
      <c r="H494" s="348">
        <v>425</v>
      </c>
      <c r="I494" s="119" t="s">
        <v>778</v>
      </c>
      <c r="J494" s="137" t="s">
        <v>4405</v>
      </c>
      <c r="K494" s="118" t="s">
        <v>17</v>
      </c>
      <c r="L494" s="146">
        <v>50000</v>
      </c>
      <c r="M494" s="123">
        <v>118</v>
      </c>
      <c r="N494" s="118" t="s">
        <v>779</v>
      </c>
      <c r="O494" s="71">
        <f t="shared" si="14"/>
        <v>0.2</v>
      </c>
      <c r="P494" s="71">
        <f>IF(O494&lt;&gt;"",VLOOKUP($A494,Sheet4!$A$2:$O$1309,14,FALSE)*100,"")</f>
        <v>0.9049433855732536</v>
      </c>
      <c r="Q494" s="71">
        <f>IF(P494&lt;&gt;"",VLOOKUP($A494,Sheet4!$A$2:$O$1309,15,FALSE)*100,"")</f>
        <v>8.5193634982044024</v>
      </c>
      <c r="R494" s="73" t="str">
        <f t="shared" si="15"/>
        <v>500</v>
      </c>
      <c r="S494" s="357" t="s">
        <v>4362</v>
      </c>
      <c r="T494" s="357" t="str">
        <f>IF(ISNA(VLOOKUP(A494,Sheet1!B$3:C$1266,2,FALSE)=TRUE),"NC",VLOOKUP(A494,Sheet1!B$3:C$1266,2,FALSE))</f>
        <v>Rural</v>
      </c>
      <c r="U494" s="385">
        <f>IF(ISNA(VLOOKUP($A494,Sheet1!$B$3:$AH$1266,Sheet1!E$1+(Sheet1!$A$1-1)*10,FALSE))=TRUE,"---",IF(VLOOKUP($A494,Sheet1!$B$3:$AH$1266,Sheet1!E$1+(Sheet1!$A$1-1)*10,FALSE)="---","---", (ROUND(VLOOKUP($A494,Sheet1!$B$3:$AH$1266,Sheet1!E$1+(Sheet1!$A$1-1)*10,FALSE),IF(VLOOKUP($A494,Sheet1!$B$3:$AH$1266,Sheet1!E$1+(Sheet1!$A$1-1)*10,FALSE)&gt;99999,-3,IF(VLOOKUP($A494,Sheet1!$B$3:$AH$1266,Sheet1!E$1+(Sheet1!$A$1-1)*10,FALSE)&gt;9999,-2,IF(VLOOKUP($A494,Sheet1!$B$3:$AH$1266,Sheet1!E$1+(Sheet1!$A$1-1)*10,FALSE)&gt;999,-1,0)))))))</f>
        <v>5930</v>
      </c>
      <c r="V494" s="385">
        <f>IF(ISNA(VLOOKUP($A494,Sheet1!$B$3:$AH$1266,Sheet1!F$1+(Sheet1!$A$1-1)*10,FALSE))=TRUE,"---",IF(VLOOKUP($A494,Sheet1!$B$3:$AH$1266,Sheet1!F$1+(Sheet1!$A$1-1)*10,FALSE)="---","---", (ROUND(VLOOKUP($A494,Sheet1!$B$3:$AH$1266,Sheet1!F$1+(Sheet1!$A$1-1)*10,FALSE),IF(VLOOKUP($A494,Sheet1!$B$3:$AH$1266,Sheet1!F$1+(Sheet1!$A$1-1)*10,FALSE)&gt;99999,-3,IF(VLOOKUP($A494,Sheet1!$B$3:$AH$1266,Sheet1!F$1+(Sheet1!$A$1-1)*10,FALSE)&gt;9999,-2,IF(VLOOKUP($A494,Sheet1!$B$3:$AH$1266,Sheet1!F$1+(Sheet1!$A$1-1)*10,FALSE)&gt;999,-1,0)))))))</f>
        <v>7170</v>
      </c>
      <c r="W494" s="385">
        <f>IF(ISNA(VLOOKUP($A494,Sheet1!$B$3:$AH$1266,Sheet1!G$1+(Sheet1!$A$1-1)*10,FALSE))=TRUE,"---",IF(VLOOKUP($A494,Sheet1!$B$3:$AH$1266,Sheet1!G$1+(Sheet1!$A$1-1)*10,FALSE)="---","---", (ROUND(VLOOKUP($A494,Sheet1!$B$3:$AH$1266,Sheet1!G$1+(Sheet1!$A$1-1)*10,FALSE),IF(VLOOKUP($A494,Sheet1!$B$3:$AH$1266,Sheet1!G$1+(Sheet1!$A$1-1)*10,FALSE)&gt;99999,-3,IF(VLOOKUP($A494,Sheet1!$B$3:$AH$1266,Sheet1!G$1+(Sheet1!$A$1-1)*10,FALSE)&gt;9999,-2,IF(VLOOKUP($A494,Sheet1!$B$3:$AH$1266,Sheet1!G$1+(Sheet1!$A$1-1)*10,FALSE)&gt;999,-1,0)))))))</f>
        <v>8930</v>
      </c>
      <c r="X494" s="385">
        <f>IF(ISNA(VLOOKUP($A494,Sheet1!$B$3:$AH$1266,Sheet1!H$1+(Sheet1!$A$1-1)*10,FALSE))=TRUE,"---",IF(VLOOKUP($A494,Sheet1!$B$3:$AH$1266,Sheet1!H$1+(Sheet1!$A$1-1)*10,FALSE)="---","---", (ROUND(VLOOKUP($A494,Sheet1!$B$3:$AH$1266,Sheet1!H$1+(Sheet1!$A$1-1)*10,FALSE),IF(VLOOKUP($A494,Sheet1!$B$3:$AH$1266,Sheet1!H$1+(Sheet1!$A$1-1)*10,FALSE)&gt;99999,-3,IF(VLOOKUP($A494,Sheet1!$B$3:$AH$1266,Sheet1!H$1+(Sheet1!$A$1-1)*10,FALSE)&gt;9999,-2,IF(VLOOKUP($A494,Sheet1!$B$3:$AH$1266,Sheet1!H$1+(Sheet1!$A$1-1)*10,FALSE)&gt;999,-1,0)))))))</f>
        <v>14000</v>
      </c>
      <c r="Y494" s="385">
        <f>IF(ISNA(VLOOKUP($A494,Sheet1!$B$3:$AH$1266,Sheet1!I$1+(Sheet1!$A$1-1)*10,FALSE))=TRUE,"---",IF(VLOOKUP($A494,Sheet1!$B$3:$AH$1266,Sheet1!I$1+(Sheet1!$A$1-1)*10,FALSE)="---","---", (ROUND(VLOOKUP($A494,Sheet1!$B$3:$AH$1266,Sheet1!I$1+(Sheet1!$A$1-1)*10,FALSE),IF(VLOOKUP($A494,Sheet1!$B$3:$AH$1266,Sheet1!I$1+(Sheet1!$A$1-1)*10,FALSE)&gt;99999,-3,IF(VLOOKUP($A494,Sheet1!$B$3:$AH$1266,Sheet1!I$1+(Sheet1!$A$1-1)*10,FALSE)&gt;9999,-2,IF(VLOOKUP($A494,Sheet1!$B$3:$AH$1266,Sheet1!I$1+(Sheet1!$A$1-1)*10,FALSE)&gt;999,-1,0)))))))</f>
        <v>18100</v>
      </c>
      <c r="Z494" s="385">
        <f>IF(ISNA(VLOOKUP($A494,Sheet1!$B$3:$AH$1266,Sheet1!J$1+(Sheet1!$A$1-1)*10,FALSE))=TRUE,"---",IF(VLOOKUP($A494,Sheet1!$B$3:$AH$1266,Sheet1!J$1+(Sheet1!$A$1-1)*10,FALSE)="---","---", (ROUND(VLOOKUP($A494,Sheet1!$B$3:$AH$1266,Sheet1!J$1+(Sheet1!$A$1-1)*10,FALSE),IF(VLOOKUP($A494,Sheet1!$B$3:$AH$1266,Sheet1!J$1+(Sheet1!$A$1-1)*10,FALSE)&gt;99999,-3,IF(VLOOKUP($A494,Sheet1!$B$3:$AH$1266,Sheet1!J$1+(Sheet1!$A$1-1)*10,FALSE)&gt;9999,-2,IF(VLOOKUP($A494,Sheet1!$B$3:$AH$1266,Sheet1!J$1+(Sheet1!$A$1-1)*10,FALSE)&gt;999,-1,0)))))))</f>
        <v>23900</v>
      </c>
      <c r="AA494" s="385">
        <f>IF(ISNA(VLOOKUP($A494,Sheet1!$B$3:$AH$1266,Sheet1!K$1+(Sheet1!$A$1-1)*10,FALSE))=TRUE,"---",IF(VLOOKUP($A494,Sheet1!$B$3:$AH$1266,Sheet1!K$1+(Sheet1!$A$1-1)*10,FALSE)="---","---", (ROUND(VLOOKUP($A494,Sheet1!$B$3:$AH$1266,Sheet1!K$1+(Sheet1!$A$1-1)*10,FALSE),IF(VLOOKUP($A494,Sheet1!$B$3:$AH$1266,Sheet1!K$1+(Sheet1!$A$1-1)*10,FALSE)&gt;99999,-3,IF(VLOOKUP($A494,Sheet1!$B$3:$AH$1266,Sheet1!K$1+(Sheet1!$A$1-1)*10,FALSE)&gt;9999,-2,IF(VLOOKUP($A494,Sheet1!$B$3:$AH$1266,Sheet1!K$1+(Sheet1!$A$1-1)*10,FALSE)&gt;999,-1,0)))))))</f>
        <v>28800</v>
      </c>
      <c r="AB494" s="385">
        <f>IF(ISNA(VLOOKUP($A494,Sheet1!$B$3:$AH$1266,Sheet1!L$1+(Sheet1!$A$1-1)*10,FALSE))=TRUE,"---",IF(VLOOKUP($A494,Sheet1!$B$3:$AH$1266,Sheet1!L$1+(Sheet1!$A$1-1)*10,FALSE)="---","---", (ROUND(VLOOKUP($A494,Sheet1!$B$3:$AH$1266,Sheet1!L$1+(Sheet1!$A$1-1)*10,FALSE),IF(VLOOKUP($A494,Sheet1!$B$3:$AH$1266,Sheet1!L$1+(Sheet1!$A$1-1)*10,FALSE)&gt;99999,-3,IF(VLOOKUP($A494,Sheet1!$B$3:$AH$1266,Sheet1!L$1+(Sheet1!$A$1-1)*10,FALSE)&gt;9999,-2,IF(VLOOKUP($A494,Sheet1!$B$3:$AH$1266,Sheet1!L$1+(Sheet1!$A$1-1)*10,FALSE)&gt;999,-1,0)))))))</f>
        <v>34200</v>
      </c>
      <c r="AC494" s="385">
        <f>IF(ISNA(VLOOKUP($A494,Sheet1!$B$3:$AH$1266,Sheet1!M$1+(Sheet1!$A$1-1)*10,FALSE))=TRUE,"---",IF(VLOOKUP($A494,Sheet1!$B$3:$AH$1266,Sheet1!M$1+(Sheet1!$A$1-1)*10,FALSE)="---","---", (ROUND(VLOOKUP($A494,Sheet1!$B$3:$AH$1266,Sheet1!M$1+(Sheet1!$A$1-1)*10,FALSE),IF(VLOOKUP($A494,Sheet1!$B$3:$AH$1266,Sheet1!M$1+(Sheet1!$A$1-1)*10,FALSE)&gt;99999,-3,IF(VLOOKUP($A494,Sheet1!$B$3:$AH$1266,Sheet1!M$1+(Sheet1!$A$1-1)*10,FALSE)&gt;9999,-2,IF(VLOOKUP($A494,Sheet1!$B$3:$AH$1266,Sheet1!M$1+(Sheet1!$A$1-1)*10,FALSE)&gt;999,-1,0)))))))</f>
        <v>40300</v>
      </c>
      <c r="AD494" s="385">
        <f>IF(ISNA(VLOOKUP($A494,Sheet1!$B$3:$AH$1266,Sheet1!N$1+(Sheet1!$A$1-1)*10,FALSE))=TRUE,"---",IF(VLOOKUP($A494,Sheet1!$B$3:$AH$1266,Sheet1!N$1+(Sheet1!$A$1-1)*10,FALSE)="---","---", (ROUND(VLOOKUP($A494,Sheet1!$B$3:$AH$1266,Sheet1!N$1+(Sheet1!$A$1-1)*10,FALSE),IF(VLOOKUP($A494,Sheet1!$B$3:$AH$1266,Sheet1!N$1+(Sheet1!$A$1-1)*10,FALSE)&gt;99999,-3,IF(VLOOKUP($A494,Sheet1!$B$3:$AH$1266,Sheet1!N$1+(Sheet1!$A$1-1)*10,FALSE)&gt;9999,-2,IF(VLOOKUP($A494,Sheet1!$B$3:$AH$1266,Sheet1!N$1+(Sheet1!$A$1-1)*10,FALSE)&gt;999,-1,0)))))))</f>
        <v>49300</v>
      </c>
    </row>
    <row r="495" spans="1:30" ht="25.5" customHeight="1" x14ac:dyDescent="0.25">
      <c r="A495" s="304"/>
      <c r="B495" s="466"/>
      <c r="C495" s="304"/>
      <c r="D495" s="304"/>
      <c r="E495" s="305" t="e">
        <v>#N/A</v>
      </c>
      <c r="F495" s="442"/>
      <c r="G495" s="372"/>
      <c r="H495" s="348"/>
      <c r="I495" s="119">
        <v>18688</v>
      </c>
      <c r="J495" s="137" t="s">
        <v>4405</v>
      </c>
      <c r="K495" s="118" t="s">
        <v>17</v>
      </c>
      <c r="L495" s="122">
        <v>28000</v>
      </c>
      <c r="M495" s="123">
        <v>65.900000000000006</v>
      </c>
      <c r="N495" s="118" t="s">
        <v>780</v>
      </c>
      <c r="O495" s="71" t="s">
        <v>4405</v>
      </c>
      <c r="P495" s="71" t="s">
        <v>4405</v>
      </c>
      <c r="Q495" s="71" t="s">
        <v>4405</v>
      </c>
      <c r="R495" s="73" t="s">
        <v>4405</v>
      </c>
      <c r="S495" s="357" t="e">
        <v>#N/A</v>
      </c>
      <c r="T495" s="357" t="str">
        <f>IF(ISNA(VLOOKUP(A495,Sheet1!B$3:C$1266,2,FALSE)=TRUE),"ND",VLOOKUP(A495,Sheet1!B$3:C$1266,2,FALSE))</f>
        <v>ND</v>
      </c>
      <c r="U495" s="385" t="str">
        <f>IF(ISNA(VLOOKUP($A495,Sheet1!$B$3:$AH$1266,Sheet1!E$1+(Sheet1!$A$1-1)*10,FALSE))=TRUE,"---",IF(VLOOKUP($A495,Sheet1!$B$3:$AH$1266,Sheet1!E$1+(Sheet1!$A$1-1)*10,FALSE)="---","---", (ROUND(VLOOKUP($A495,Sheet1!$B$3:$AH$1266,Sheet1!E$1+(Sheet1!$A$1-1)*10,FALSE),IF(VLOOKUP($A495,Sheet1!$B$3:$AH$1266,Sheet1!E$1+(Sheet1!$A$1-1)*10,FALSE)&gt;99999,-3,IF(VLOOKUP($A495,Sheet1!$B$3:$AH$1266,Sheet1!E$1+(Sheet1!$A$1-1)*10,FALSE)&gt;9999,-2,IF(VLOOKUP($A495,Sheet1!$B$3:$AH$1266,Sheet1!E$1+(Sheet1!$A$1-1)*10,FALSE)&gt;999,-1,0)))))))</f>
        <v>---</v>
      </c>
      <c r="V495" s="385" t="str">
        <f>IF(ISNA(VLOOKUP($A495,Sheet1!$B$3:$AH$1266,Sheet1!F$1+(Sheet1!$A$1-1)*10,FALSE))=TRUE,"---",IF(VLOOKUP($A495,Sheet1!$B$3:$AH$1266,Sheet1!F$1+(Sheet1!$A$1-1)*10,FALSE)="---","---", (ROUND(VLOOKUP($A495,Sheet1!$B$3:$AH$1266,Sheet1!F$1+(Sheet1!$A$1-1)*10,FALSE),IF(VLOOKUP($A495,Sheet1!$B$3:$AH$1266,Sheet1!F$1+(Sheet1!$A$1-1)*10,FALSE)&gt;99999,-3,IF(VLOOKUP($A495,Sheet1!$B$3:$AH$1266,Sheet1!F$1+(Sheet1!$A$1-1)*10,FALSE)&gt;9999,-2,IF(VLOOKUP($A495,Sheet1!$B$3:$AH$1266,Sheet1!F$1+(Sheet1!$A$1-1)*10,FALSE)&gt;999,-1,0)))))))</f>
        <v>---</v>
      </c>
      <c r="W495" s="385" t="str">
        <f>IF(ISNA(VLOOKUP($A495,Sheet1!$B$3:$AH$1266,Sheet1!G$1+(Sheet1!$A$1-1)*10,FALSE))=TRUE,"---",IF(VLOOKUP($A495,Sheet1!$B$3:$AH$1266,Sheet1!G$1+(Sheet1!$A$1-1)*10,FALSE)="---","---", (ROUND(VLOOKUP($A495,Sheet1!$B$3:$AH$1266,Sheet1!G$1+(Sheet1!$A$1-1)*10,FALSE),IF(VLOOKUP($A495,Sheet1!$B$3:$AH$1266,Sheet1!G$1+(Sheet1!$A$1-1)*10,FALSE)&gt;99999,-3,IF(VLOOKUP($A495,Sheet1!$B$3:$AH$1266,Sheet1!G$1+(Sheet1!$A$1-1)*10,FALSE)&gt;9999,-2,IF(VLOOKUP($A495,Sheet1!$B$3:$AH$1266,Sheet1!G$1+(Sheet1!$A$1-1)*10,FALSE)&gt;999,-1,0)))))))</f>
        <v>---</v>
      </c>
      <c r="X495" s="385" t="str">
        <f>IF(ISNA(VLOOKUP($A495,Sheet1!$B$3:$AH$1266,Sheet1!H$1+(Sheet1!$A$1-1)*10,FALSE))=TRUE,"---",IF(VLOOKUP($A495,Sheet1!$B$3:$AH$1266,Sheet1!H$1+(Sheet1!$A$1-1)*10,FALSE)="---","---", (ROUND(VLOOKUP($A495,Sheet1!$B$3:$AH$1266,Sheet1!H$1+(Sheet1!$A$1-1)*10,FALSE),IF(VLOOKUP($A495,Sheet1!$B$3:$AH$1266,Sheet1!H$1+(Sheet1!$A$1-1)*10,FALSE)&gt;99999,-3,IF(VLOOKUP($A495,Sheet1!$B$3:$AH$1266,Sheet1!H$1+(Sheet1!$A$1-1)*10,FALSE)&gt;9999,-2,IF(VLOOKUP($A495,Sheet1!$B$3:$AH$1266,Sheet1!H$1+(Sheet1!$A$1-1)*10,FALSE)&gt;999,-1,0)))))))</f>
        <v>---</v>
      </c>
      <c r="Y495" s="385" t="str">
        <f>IF(ISNA(VLOOKUP($A495,Sheet1!$B$3:$AH$1266,Sheet1!I$1+(Sheet1!$A$1-1)*10,FALSE))=TRUE,"---",IF(VLOOKUP($A495,Sheet1!$B$3:$AH$1266,Sheet1!I$1+(Sheet1!$A$1-1)*10,FALSE)="---","---", (ROUND(VLOOKUP($A495,Sheet1!$B$3:$AH$1266,Sheet1!I$1+(Sheet1!$A$1-1)*10,FALSE),IF(VLOOKUP($A495,Sheet1!$B$3:$AH$1266,Sheet1!I$1+(Sheet1!$A$1-1)*10,FALSE)&gt;99999,-3,IF(VLOOKUP($A495,Sheet1!$B$3:$AH$1266,Sheet1!I$1+(Sheet1!$A$1-1)*10,FALSE)&gt;9999,-2,IF(VLOOKUP($A495,Sheet1!$B$3:$AH$1266,Sheet1!I$1+(Sheet1!$A$1-1)*10,FALSE)&gt;999,-1,0)))))))</f>
        <v>---</v>
      </c>
      <c r="Z495" s="385" t="str">
        <f>IF(ISNA(VLOOKUP($A495,Sheet1!$B$3:$AH$1266,Sheet1!J$1+(Sheet1!$A$1-1)*10,FALSE))=TRUE,"---",IF(VLOOKUP($A495,Sheet1!$B$3:$AH$1266,Sheet1!J$1+(Sheet1!$A$1-1)*10,FALSE)="---","---", (ROUND(VLOOKUP($A495,Sheet1!$B$3:$AH$1266,Sheet1!J$1+(Sheet1!$A$1-1)*10,FALSE),IF(VLOOKUP($A495,Sheet1!$B$3:$AH$1266,Sheet1!J$1+(Sheet1!$A$1-1)*10,FALSE)&gt;99999,-3,IF(VLOOKUP($A495,Sheet1!$B$3:$AH$1266,Sheet1!J$1+(Sheet1!$A$1-1)*10,FALSE)&gt;9999,-2,IF(VLOOKUP($A495,Sheet1!$B$3:$AH$1266,Sheet1!J$1+(Sheet1!$A$1-1)*10,FALSE)&gt;999,-1,0)))))))</f>
        <v>---</v>
      </c>
      <c r="AA495" s="385" t="str">
        <f>IF(ISNA(VLOOKUP($A495,Sheet1!$B$3:$AH$1266,Sheet1!K$1+(Sheet1!$A$1-1)*10,FALSE))=TRUE,"---",IF(VLOOKUP($A495,Sheet1!$B$3:$AH$1266,Sheet1!K$1+(Sheet1!$A$1-1)*10,FALSE)="---","---", (ROUND(VLOOKUP($A495,Sheet1!$B$3:$AH$1266,Sheet1!K$1+(Sheet1!$A$1-1)*10,FALSE),IF(VLOOKUP($A495,Sheet1!$B$3:$AH$1266,Sheet1!K$1+(Sheet1!$A$1-1)*10,FALSE)&gt;99999,-3,IF(VLOOKUP($A495,Sheet1!$B$3:$AH$1266,Sheet1!K$1+(Sheet1!$A$1-1)*10,FALSE)&gt;9999,-2,IF(VLOOKUP($A495,Sheet1!$B$3:$AH$1266,Sheet1!K$1+(Sheet1!$A$1-1)*10,FALSE)&gt;999,-1,0)))))))</f>
        <v>---</v>
      </c>
      <c r="AB495" s="385" t="str">
        <f>IF(ISNA(VLOOKUP($A495,Sheet1!$B$3:$AH$1266,Sheet1!L$1+(Sheet1!$A$1-1)*10,FALSE))=TRUE,"---",IF(VLOOKUP($A495,Sheet1!$B$3:$AH$1266,Sheet1!L$1+(Sheet1!$A$1-1)*10,FALSE)="---","---", (ROUND(VLOOKUP($A495,Sheet1!$B$3:$AH$1266,Sheet1!L$1+(Sheet1!$A$1-1)*10,FALSE),IF(VLOOKUP($A495,Sheet1!$B$3:$AH$1266,Sheet1!L$1+(Sheet1!$A$1-1)*10,FALSE)&gt;99999,-3,IF(VLOOKUP($A495,Sheet1!$B$3:$AH$1266,Sheet1!L$1+(Sheet1!$A$1-1)*10,FALSE)&gt;9999,-2,IF(VLOOKUP($A495,Sheet1!$B$3:$AH$1266,Sheet1!L$1+(Sheet1!$A$1-1)*10,FALSE)&gt;999,-1,0)))))))</f>
        <v>---</v>
      </c>
      <c r="AC495" s="385" t="str">
        <f>IF(ISNA(VLOOKUP($A495,Sheet1!$B$3:$AH$1266,Sheet1!M$1+(Sheet1!$A$1-1)*10,FALSE))=TRUE,"---",IF(VLOOKUP($A495,Sheet1!$B$3:$AH$1266,Sheet1!M$1+(Sheet1!$A$1-1)*10,FALSE)="---","---", (ROUND(VLOOKUP($A495,Sheet1!$B$3:$AH$1266,Sheet1!M$1+(Sheet1!$A$1-1)*10,FALSE),IF(VLOOKUP($A495,Sheet1!$B$3:$AH$1266,Sheet1!M$1+(Sheet1!$A$1-1)*10,FALSE)&gt;99999,-3,IF(VLOOKUP($A495,Sheet1!$B$3:$AH$1266,Sheet1!M$1+(Sheet1!$A$1-1)*10,FALSE)&gt;9999,-2,IF(VLOOKUP($A495,Sheet1!$B$3:$AH$1266,Sheet1!M$1+(Sheet1!$A$1-1)*10,FALSE)&gt;999,-1,0)))))))</f>
        <v>---</v>
      </c>
      <c r="AD495" s="385" t="str">
        <f>IF(ISNA(VLOOKUP($A495,Sheet1!$B$3:$AH$1266,Sheet1!N$1+(Sheet1!$A$1-1)*10,FALSE))=TRUE,"---",IF(VLOOKUP($A495,Sheet1!$B$3:$AH$1266,Sheet1!N$1+(Sheet1!$A$1-1)*10,FALSE)="---","---", (ROUND(VLOOKUP($A495,Sheet1!$B$3:$AH$1266,Sheet1!N$1+(Sheet1!$A$1-1)*10,FALSE),IF(VLOOKUP($A495,Sheet1!$B$3:$AH$1266,Sheet1!N$1+(Sheet1!$A$1-1)*10,FALSE)&gt;99999,-3,IF(VLOOKUP($A495,Sheet1!$B$3:$AH$1266,Sheet1!N$1+(Sheet1!$A$1-1)*10,FALSE)&gt;9999,-2,IF(VLOOKUP($A495,Sheet1!$B$3:$AH$1266,Sheet1!N$1+(Sheet1!$A$1-1)*10,FALSE)&gt;999,-1,0)))))))</f>
        <v>---</v>
      </c>
    </row>
    <row r="496" spans="1:30" ht="25.5" customHeight="1" x14ac:dyDescent="0.25">
      <c r="A496" s="125" t="s">
        <v>781</v>
      </c>
      <c r="B496" s="126" t="s">
        <v>782</v>
      </c>
      <c r="C496" s="125">
        <v>420014</v>
      </c>
      <c r="D496" s="125">
        <v>735248</v>
      </c>
      <c r="E496" s="70" t="s">
        <v>3043</v>
      </c>
      <c r="F496" s="52" t="s">
        <v>4596</v>
      </c>
      <c r="G496" s="127" t="s">
        <v>31</v>
      </c>
      <c r="H496" s="128">
        <v>20.9</v>
      </c>
      <c r="I496" s="112">
        <v>22338</v>
      </c>
      <c r="J496" s="113">
        <v>3.52</v>
      </c>
      <c r="K496" s="114" t="s">
        <v>4405</v>
      </c>
      <c r="L496" s="115">
        <v>364</v>
      </c>
      <c r="M496" s="116">
        <v>17.399999999999999</v>
      </c>
      <c r="N496" s="127" t="s">
        <v>12</v>
      </c>
      <c r="O496" s="68" t="str">
        <f t="shared" si="14"/>
        <v>&gt;50</v>
      </c>
      <c r="P496" s="68">
        <f>IF(O496&lt;&gt;"",VLOOKUP($A496,Sheet4!$A$2:$O$1309,14,FALSE)*100,"")</f>
        <v>4.0677185246018155</v>
      </c>
      <c r="Q496" s="68">
        <f>IF(P496&lt;&gt;"",VLOOKUP($A496,Sheet4!$A$2:$O$1309,15,FALSE)*100,"")</f>
        <v>33.419867894012626</v>
      </c>
      <c r="R496" s="74" t="str">
        <f t="shared" si="15"/>
        <v>&lt;2</v>
      </c>
      <c r="S496" s="64" t="s">
        <v>4362</v>
      </c>
      <c r="T496" s="64" t="str">
        <f>IF(ISNA(VLOOKUP(A496,Sheet1!B$3:C$1266,2,FALSE)=TRUE),"NC",VLOOKUP(A496,Sheet1!B$3:C$1266,2,FALSE))</f>
        <v>Rural</v>
      </c>
      <c r="U496" s="65">
        <f>IF(ISNA(VLOOKUP($A496,Sheet1!$B$3:$AH$1266,Sheet1!E$1+(Sheet1!$A$1-1)*10,FALSE))=TRUE,"---",IF(VLOOKUP($A496,Sheet1!$B$3:$AH$1266,Sheet1!E$1+(Sheet1!$A$1-1)*10,FALSE)="---","---", (ROUND(VLOOKUP($A496,Sheet1!$B$3:$AH$1266,Sheet1!E$1+(Sheet1!$A$1-1)*10,FALSE),IF(VLOOKUP($A496,Sheet1!$B$3:$AH$1266,Sheet1!E$1+(Sheet1!$A$1-1)*10,FALSE)&gt;99999,-3,IF(VLOOKUP($A496,Sheet1!$B$3:$AH$1266,Sheet1!E$1+(Sheet1!$A$1-1)*10,FALSE)&gt;9999,-2,IF(VLOOKUP($A496,Sheet1!$B$3:$AH$1266,Sheet1!E$1+(Sheet1!$A$1-1)*10,FALSE)&gt;999,-1,0)))))))</f>
        <v>408</v>
      </c>
      <c r="V496" s="65">
        <f>IF(ISNA(VLOOKUP($A496,Sheet1!$B$3:$AH$1266,Sheet1!F$1+(Sheet1!$A$1-1)*10,FALSE))=TRUE,"---",IF(VLOOKUP($A496,Sheet1!$B$3:$AH$1266,Sheet1!F$1+(Sheet1!$A$1-1)*10,FALSE)="---","---", (ROUND(VLOOKUP($A496,Sheet1!$B$3:$AH$1266,Sheet1!F$1+(Sheet1!$A$1-1)*10,FALSE),IF(VLOOKUP($A496,Sheet1!$B$3:$AH$1266,Sheet1!F$1+(Sheet1!$A$1-1)*10,FALSE)&gt;99999,-3,IF(VLOOKUP($A496,Sheet1!$B$3:$AH$1266,Sheet1!F$1+(Sheet1!$A$1-1)*10,FALSE)&gt;9999,-2,IF(VLOOKUP($A496,Sheet1!$B$3:$AH$1266,Sheet1!F$1+(Sheet1!$A$1-1)*10,FALSE)&gt;999,-1,0)))))))</f>
        <v>494</v>
      </c>
      <c r="W496" s="65">
        <f>IF(ISNA(VLOOKUP($A496,Sheet1!$B$3:$AH$1266,Sheet1!G$1+(Sheet1!$A$1-1)*10,FALSE))=TRUE,"---",IF(VLOOKUP($A496,Sheet1!$B$3:$AH$1266,Sheet1!G$1+(Sheet1!$A$1-1)*10,FALSE)="---","---", (ROUND(VLOOKUP($A496,Sheet1!$B$3:$AH$1266,Sheet1!G$1+(Sheet1!$A$1-1)*10,FALSE),IF(VLOOKUP($A496,Sheet1!$B$3:$AH$1266,Sheet1!G$1+(Sheet1!$A$1-1)*10,FALSE)&gt;99999,-3,IF(VLOOKUP($A496,Sheet1!$B$3:$AH$1266,Sheet1!G$1+(Sheet1!$A$1-1)*10,FALSE)&gt;9999,-2,IF(VLOOKUP($A496,Sheet1!$B$3:$AH$1266,Sheet1!G$1+(Sheet1!$A$1-1)*10,FALSE)&gt;999,-1,0)))))))</f>
        <v>618</v>
      </c>
      <c r="X496" s="65">
        <f>IF(ISNA(VLOOKUP($A496,Sheet1!$B$3:$AH$1266,Sheet1!H$1+(Sheet1!$A$1-1)*10,FALSE))=TRUE,"---",IF(VLOOKUP($A496,Sheet1!$B$3:$AH$1266,Sheet1!H$1+(Sheet1!$A$1-1)*10,FALSE)="---","---", (ROUND(VLOOKUP($A496,Sheet1!$B$3:$AH$1266,Sheet1!H$1+(Sheet1!$A$1-1)*10,FALSE),IF(VLOOKUP($A496,Sheet1!$B$3:$AH$1266,Sheet1!H$1+(Sheet1!$A$1-1)*10,FALSE)&gt;99999,-3,IF(VLOOKUP($A496,Sheet1!$B$3:$AH$1266,Sheet1!H$1+(Sheet1!$A$1-1)*10,FALSE)&gt;9999,-2,IF(VLOOKUP($A496,Sheet1!$B$3:$AH$1266,Sheet1!H$1+(Sheet1!$A$1-1)*10,FALSE)&gt;999,-1,0)))))))</f>
        <v>998</v>
      </c>
      <c r="Y496" s="65">
        <f>IF(ISNA(VLOOKUP($A496,Sheet1!$B$3:$AH$1266,Sheet1!I$1+(Sheet1!$A$1-1)*10,FALSE))=TRUE,"---",IF(VLOOKUP($A496,Sheet1!$B$3:$AH$1266,Sheet1!I$1+(Sheet1!$A$1-1)*10,FALSE)="---","---", (ROUND(VLOOKUP($A496,Sheet1!$B$3:$AH$1266,Sheet1!I$1+(Sheet1!$A$1-1)*10,FALSE),IF(VLOOKUP($A496,Sheet1!$B$3:$AH$1266,Sheet1!I$1+(Sheet1!$A$1-1)*10,FALSE)&gt;99999,-3,IF(VLOOKUP($A496,Sheet1!$B$3:$AH$1266,Sheet1!I$1+(Sheet1!$A$1-1)*10,FALSE)&gt;9999,-2,IF(VLOOKUP($A496,Sheet1!$B$3:$AH$1266,Sheet1!I$1+(Sheet1!$A$1-1)*10,FALSE)&gt;999,-1,0)))))))</f>
        <v>1320</v>
      </c>
      <c r="Z496" s="65">
        <f>IF(ISNA(VLOOKUP($A496,Sheet1!$B$3:$AH$1266,Sheet1!J$1+(Sheet1!$A$1-1)*10,FALSE))=TRUE,"---",IF(VLOOKUP($A496,Sheet1!$B$3:$AH$1266,Sheet1!J$1+(Sheet1!$A$1-1)*10,FALSE)="---","---", (ROUND(VLOOKUP($A496,Sheet1!$B$3:$AH$1266,Sheet1!J$1+(Sheet1!$A$1-1)*10,FALSE),IF(VLOOKUP($A496,Sheet1!$B$3:$AH$1266,Sheet1!J$1+(Sheet1!$A$1-1)*10,FALSE)&gt;99999,-3,IF(VLOOKUP($A496,Sheet1!$B$3:$AH$1266,Sheet1!J$1+(Sheet1!$A$1-1)*10,FALSE)&gt;9999,-2,IF(VLOOKUP($A496,Sheet1!$B$3:$AH$1266,Sheet1!J$1+(Sheet1!$A$1-1)*10,FALSE)&gt;999,-1,0)))))))</f>
        <v>1800</v>
      </c>
      <c r="AA496" s="65">
        <f>IF(ISNA(VLOOKUP($A496,Sheet1!$B$3:$AH$1266,Sheet1!K$1+(Sheet1!$A$1-1)*10,FALSE))=TRUE,"---",IF(VLOOKUP($A496,Sheet1!$B$3:$AH$1266,Sheet1!K$1+(Sheet1!$A$1-1)*10,FALSE)="---","---", (ROUND(VLOOKUP($A496,Sheet1!$B$3:$AH$1266,Sheet1!K$1+(Sheet1!$A$1-1)*10,FALSE),IF(VLOOKUP($A496,Sheet1!$B$3:$AH$1266,Sheet1!K$1+(Sheet1!$A$1-1)*10,FALSE)&gt;99999,-3,IF(VLOOKUP($A496,Sheet1!$B$3:$AH$1266,Sheet1!K$1+(Sheet1!$A$1-1)*10,FALSE)&gt;9999,-2,IF(VLOOKUP($A496,Sheet1!$B$3:$AH$1266,Sheet1!K$1+(Sheet1!$A$1-1)*10,FALSE)&gt;999,-1,0)))))))</f>
        <v>2200</v>
      </c>
      <c r="AB496" s="65">
        <f>IF(ISNA(VLOOKUP($A496,Sheet1!$B$3:$AH$1266,Sheet1!L$1+(Sheet1!$A$1-1)*10,FALSE))=TRUE,"---",IF(VLOOKUP($A496,Sheet1!$B$3:$AH$1266,Sheet1!L$1+(Sheet1!$A$1-1)*10,FALSE)="---","---", (ROUND(VLOOKUP($A496,Sheet1!$B$3:$AH$1266,Sheet1!L$1+(Sheet1!$A$1-1)*10,FALSE),IF(VLOOKUP($A496,Sheet1!$B$3:$AH$1266,Sheet1!L$1+(Sheet1!$A$1-1)*10,FALSE)&gt;99999,-3,IF(VLOOKUP($A496,Sheet1!$B$3:$AH$1266,Sheet1!L$1+(Sheet1!$A$1-1)*10,FALSE)&gt;9999,-2,IF(VLOOKUP($A496,Sheet1!$B$3:$AH$1266,Sheet1!L$1+(Sheet1!$A$1-1)*10,FALSE)&gt;999,-1,0)))))))</f>
        <v>2660</v>
      </c>
      <c r="AC496" s="65">
        <f>IF(ISNA(VLOOKUP($A496,Sheet1!$B$3:$AH$1266,Sheet1!M$1+(Sheet1!$A$1-1)*10,FALSE))=TRUE,"---",IF(VLOOKUP($A496,Sheet1!$B$3:$AH$1266,Sheet1!M$1+(Sheet1!$A$1-1)*10,FALSE)="---","---", (ROUND(VLOOKUP($A496,Sheet1!$B$3:$AH$1266,Sheet1!M$1+(Sheet1!$A$1-1)*10,FALSE),IF(VLOOKUP($A496,Sheet1!$B$3:$AH$1266,Sheet1!M$1+(Sheet1!$A$1-1)*10,FALSE)&gt;99999,-3,IF(VLOOKUP($A496,Sheet1!$B$3:$AH$1266,Sheet1!M$1+(Sheet1!$A$1-1)*10,FALSE)&gt;9999,-2,IF(VLOOKUP($A496,Sheet1!$B$3:$AH$1266,Sheet1!M$1+(Sheet1!$A$1-1)*10,FALSE)&gt;999,-1,0)))))))</f>
        <v>3170</v>
      </c>
      <c r="AD496" s="65">
        <f>IF(ISNA(VLOOKUP($A496,Sheet1!$B$3:$AH$1266,Sheet1!N$1+(Sheet1!$A$1-1)*10,FALSE))=TRUE,"---",IF(VLOOKUP($A496,Sheet1!$B$3:$AH$1266,Sheet1!N$1+(Sheet1!$A$1-1)*10,FALSE)="---","---", (ROUND(VLOOKUP($A496,Sheet1!$B$3:$AH$1266,Sheet1!N$1+(Sheet1!$A$1-1)*10,FALSE),IF(VLOOKUP($A496,Sheet1!$B$3:$AH$1266,Sheet1!N$1+(Sheet1!$A$1-1)*10,FALSE)&gt;99999,-3,IF(VLOOKUP($A496,Sheet1!$B$3:$AH$1266,Sheet1!N$1+(Sheet1!$A$1-1)*10,FALSE)&gt;9999,-2,IF(VLOOKUP($A496,Sheet1!$B$3:$AH$1266,Sheet1!N$1+(Sheet1!$A$1-1)*10,FALSE)&gt;999,-1,0)))))))</f>
        <v>3940</v>
      </c>
    </row>
    <row r="497" spans="1:30" ht="25.5" customHeight="1" x14ac:dyDescent="0.25">
      <c r="A497" s="133" t="s">
        <v>783</v>
      </c>
      <c r="B497" s="141" t="s">
        <v>784</v>
      </c>
      <c r="C497" s="133">
        <v>415613</v>
      </c>
      <c r="D497" s="133">
        <v>742229</v>
      </c>
      <c r="E497" s="67" t="s">
        <v>3045</v>
      </c>
      <c r="F497" s="117" t="s">
        <v>4597</v>
      </c>
      <c r="G497" s="118" t="s">
        <v>31</v>
      </c>
      <c r="H497" s="136">
        <v>5.36</v>
      </c>
      <c r="I497" s="119">
        <v>38191</v>
      </c>
      <c r="J497" s="124">
        <v>4.91</v>
      </c>
      <c r="K497" s="121" t="s">
        <v>4405</v>
      </c>
      <c r="L497" s="122">
        <v>1340</v>
      </c>
      <c r="M497" s="123">
        <v>250</v>
      </c>
      <c r="N497" s="121" t="s">
        <v>4405</v>
      </c>
      <c r="O497" s="71">
        <f t="shared" ref="O497:O560" si="16">IF(U497&lt;&gt;"---",IF(L497&lt;W497,"&gt;50",IF(AND(L497&gt;=W497,L497&lt;=X497),(W$8-(((LOG(L497)-LOG(W497))/((LOG(X497)-LOG(W497)))*(W$8-X$8)))),IF(AND(L497&gt;=X497,L497&lt;=Y497),(X$8-(((LOG(L497)-LOG(X497))/((LOG(Y497)-LOG(X497)))*(X$8-Y$8)))),IF(AND(L497&gt;=Y497,L497&lt;=Z497),(Y$8-(((LOG(L497)-LOG(Y497))/((LOG(Z497)-LOG(Y497)))*(Y$8-Z$8)))),IF(AND(L497&gt;=Z497,L497&lt;=AA497),(Z$8-(((LOG(L497)-LOG(Z497))/((LOG(AA497)-LOG(Z497)))*(Z$8-AA$8)))),IF(AND(L497&gt;=AA497,L497&lt;=AB497),(AA$8-(((LOG(L497)-LOG(AA497))/((LOG(AB497)-LOG(AA497)))*(AA$8-AB$8)))),IF(AND(L497&gt;=AB497,L497&lt;=AC497),(AB$8-(((LOG(L497)-LOG(AB497))/((LOG(AC497)-LOG(AB497)))*(AB$8-AC$8)))),IF(AND(L497&gt;=AC497,L497&lt;=AD497),(AC$8-(((LOG(L497)-LOG(AC497))/((LOG(AD497)-LOG(AC497)))*(AC$8-AD$8)))),IF(L497&gt;AD497*1.1,"&lt;0.2",0.2))))))))),"")</f>
        <v>8.2135394705309483</v>
      </c>
      <c r="P497" s="71">
        <f>IF(O497&lt;&gt;"",VLOOKUP($A497,Sheet4!$A$2:$O$1309,14,FALSE)*100,"")</f>
        <v>1.2966743400683489</v>
      </c>
      <c r="Q497" s="71">
        <f>IF(P497&lt;&gt;"",VLOOKUP($A497,Sheet4!$A$2:$O$1309,15,FALSE)*100,"")</f>
        <v>12.000592523546294</v>
      </c>
      <c r="R497" s="73">
        <f t="shared" si="15"/>
        <v>10</v>
      </c>
      <c r="S497" s="63" t="s">
        <v>4362</v>
      </c>
      <c r="T497" s="63" t="str">
        <f>IF(ISNA(VLOOKUP(A497,Sheet1!B$3:C$1266,2,FALSE)=TRUE),"NC",VLOOKUP(A497,Sheet1!B$3:C$1266,2,FALSE))</f>
        <v>Rural10</v>
      </c>
      <c r="U497" s="66">
        <f>IF(ISNA(VLOOKUP($A497,Sheet1!$B$3:$AH$1266,Sheet1!E$1+(Sheet1!$A$1-1)*10,FALSE))=TRUE,"---",IF(VLOOKUP($A497,Sheet1!$B$3:$AH$1266,Sheet1!E$1+(Sheet1!$A$1-1)*10,FALSE)="---","---", (ROUND(VLOOKUP($A497,Sheet1!$B$3:$AH$1266,Sheet1!E$1+(Sheet1!$A$1-1)*10,FALSE),IF(VLOOKUP($A497,Sheet1!$B$3:$AH$1266,Sheet1!E$1+(Sheet1!$A$1-1)*10,FALSE)&gt;99999,-3,IF(VLOOKUP($A497,Sheet1!$B$3:$AH$1266,Sheet1!E$1+(Sheet1!$A$1-1)*10,FALSE)&gt;9999,-2,IF(VLOOKUP($A497,Sheet1!$B$3:$AH$1266,Sheet1!E$1+(Sheet1!$A$1-1)*10,FALSE)&gt;999,-1,0)))))))</f>
        <v>461</v>
      </c>
      <c r="V497" s="66">
        <f>IF(ISNA(VLOOKUP($A497,Sheet1!$B$3:$AH$1266,Sheet1!F$1+(Sheet1!$A$1-1)*10,FALSE))=TRUE,"---",IF(VLOOKUP($A497,Sheet1!$B$3:$AH$1266,Sheet1!F$1+(Sheet1!$A$1-1)*10,FALSE)="---","---", (ROUND(VLOOKUP($A497,Sheet1!$B$3:$AH$1266,Sheet1!F$1+(Sheet1!$A$1-1)*10,FALSE),IF(VLOOKUP($A497,Sheet1!$B$3:$AH$1266,Sheet1!F$1+(Sheet1!$A$1-1)*10,FALSE)&gt;99999,-3,IF(VLOOKUP($A497,Sheet1!$B$3:$AH$1266,Sheet1!F$1+(Sheet1!$A$1-1)*10,FALSE)&gt;9999,-2,IF(VLOOKUP($A497,Sheet1!$B$3:$AH$1266,Sheet1!F$1+(Sheet1!$A$1-1)*10,FALSE)&gt;999,-1,0)))))))</f>
        <v>551</v>
      </c>
      <c r="W497" s="66">
        <f>IF(ISNA(VLOOKUP($A497,Sheet1!$B$3:$AH$1266,Sheet1!G$1+(Sheet1!$A$1-1)*10,FALSE))=TRUE,"---",IF(VLOOKUP($A497,Sheet1!$B$3:$AH$1266,Sheet1!G$1+(Sheet1!$A$1-1)*10,FALSE)="---","---", (ROUND(VLOOKUP($A497,Sheet1!$B$3:$AH$1266,Sheet1!G$1+(Sheet1!$A$1-1)*10,FALSE),IF(VLOOKUP($A497,Sheet1!$B$3:$AH$1266,Sheet1!G$1+(Sheet1!$A$1-1)*10,FALSE)&gt;99999,-3,IF(VLOOKUP($A497,Sheet1!$B$3:$AH$1266,Sheet1!G$1+(Sheet1!$A$1-1)*10,FALSE)&gt;9999,-2,IF(VLOOKUP($A497,Sheet1!$B$3:$AH$1266,Sheet1!G$1+(Sheet1!$A$1-1)*10,FALSE)&gt;999,-1,0)))))))</f>
        <v>661</v>
      </c>
      <c r="X497" s="66">
        <f>IF(ISNA(VLOOKUP($A497,Sheet1!$B$3:$AH$1266,Sheet1!H$1+(Sheet1!$A$1-1)*10,FALSE))=TRUE,"---",IF(VLOOKUP($A497,Sheet1!$B$3:$AH$1266,Sheet1!H$1+(Sheet1!$A$1-1)*10,FALSE)="---","---", (ROUND(VLOOKUP($A497,Sheet1!$B$3:$AH$1266,Sheet1!H$1+(Sheet1!$A$1-1)*10,FALSE),IF(VLOOKUP($A497,Sheet1!$B$3:$AH$1266,Sheet1!H$1+(Sheet1!$A$1-1)*10,FALSE)&gt;99999,-3,IF(VLOOKUP($A497,Sheet1!$B$3:$AH$1266,Sheet1!H$1+(Sheet1!$A$1-1)*10,FALSE)&gt;9999,-2,IF(VLOOKUP($A497,Sheet1!$B$3:$AH$1266,Sheet1!H$1+(Sheet1!$A$1-1)*10,FALSE)&gt;999,-1,0)))))))</f>
        <v>965</v>
      </c>
      <c r="Y497" s="66">
        <f>IF(ISNA(VLOOKUP($A497,Sheet1!$B$3:$AH$1266,Sheet1!I$1+(Sheet1!$A$1-1)*10,FALSE))=TRUE,"---",IF(VLOOKUP($A497,Sheet1!$B$3:$AH$1266,Sheet1!I$1+(Sheet1!$A$1-1)*10,FALSE)="---","---", (ROUND(VLOOKUP($A497,Sheet1!$B$3:$AH$1266,Sheet1!I$1+(Sheet1!$A$1-1)*10,FALSE),IF(VLOOKUP($A497,Sheet1!$B$3:$AH$1266,Sheet1!I$1+(Sheet1!$A$1-1)*10,FALSE)&gt;99999,-3,IF(VLOOKUP($A497,Sheet1!$B$3:$AH$1266,Sheet1!I$1+(Sheet1!$A$1-1)*10,FALSE)&gt;9999,-2,IF(VLOOKUP($A497,Sheet1!$B$3:$AH$1266,Sheet1!I$1+(Sheet1!$A$1-1)*10,FALSE)&gt;999,-1,0)))))))</f>
        <v>1230</v>
      </c>
      <c r="Z497" s="66">
        <f>IF(ISNA(VLOOKUP($A497,Sheet1!$B$3:$AH$1266,Sheet1!J$1+(Sheet1!$A$1-1)*10,FALSE))=TRUE,"---",IF(VLOOKUP($A497,Sheet1!$B$3:$AH$1266,Sheet1!J$1+(Sheet1!$A$1-1)*10,FALSE)="---","---", (ROUND(VLOOKUP($A497,Sheet1!$B$3:$AH$1266,Sheet1!J$1+(Sheet1!$A$1-1)*10,FALSE),IF(VLOOKUP($A497,Sheet1!$B$3:$AH$1266,Sheet1!J$1+(Sheet1!$A$1-1)*10,FALSE)&gt;99999,-3,IF(VLOOKUP($A497,Sheet1!$B$3:$AH$1266,Sheet1!J$1+(Sheet1!$A$1-1)*10,FALSE)&gt;9999,-2,IF(VLOOKUP($A497,Sheet1!$B$3:$AH$1266,Sheet1!J$1+(Sheet1!$A$1-1)*10,FALSE)&gt;999,-1,0)))))))</f>
        <v>1640</v>
      </c>
      <c r="AA497" s="66">
        <f>IF(ISNA(VLOOKUP($A497,Sheet1!$B$3:$AH$1266,Sheet1!K$1+(Sheet1!$A$1-1)*10,FALSE))=TRUE,"---",IF(VLOOKUP($A497,Sheet1!$B$3:$AH$1266,Sheet1!K$1+(Sheet1!$A$1-1)*10,FALSE)="---","---", (ROUND(VLOOKUP($A497,Sheet1!$B$3:$AH$1266,Sheet1!K$1+(Sheet1!$A$1-1)*10,FALSE),IF(VLOOKUP($A497,Sheet1!$B$3:$AH$1266,Sheet1!K$1+(Sheet1!$A$1-1)*10,FALSE)&gt;99999,-3,IF(VLOOKUP($A497,Sheet1!$B$3:$AH$1266,Sheet1!K$1+(Sheet1!$A$1-1)*10,FALSE)&gt;9999,-2,IF(VLOOKUP($A497,Sheet1!$B$3:$AH$1266,Sheet1!K$1+(Sheet1!$A$1-1)*10,FALSE)&gt;999,-1,0)))))))</f>
        <v>2010</v>
      </c>
      <c r="AB497" s="66">
        <f>IF(ISNA(VLOOKUP($A497,Sheet1!$B$3:$AH$1266,Sheet1!L$1+(Sheet1!$A$1-1)*10,FALSE))=TRUE,"---",IF(VLOOKUP($A497,Sheet1!$B$3:$AH$1266,Sheet1!L$1+(Sheet1!$A$1-1)*10,FALSE)="---","---", (ROUND(VLOOKUP($A497,Sheet1!$B$3:$AH$1266,Sheet1!L$1+(Sheet1!$A$1-1)*10,FALSE),IF(VLOOKUP($A497,Sheet1!$B$3:$AH$1266,Sheet1!L$1+(Sheet1!$A$1-1)*10,FALSE)&gt;99999,-3,IF(VLOOKUP($A497,Sheet1!$B$3:$AH$1266,Sheet1!L$1+(Sheet1!$A$1-1)*10,FALSE)&gt;9999,-2,IF(VLOOKUP($A497,Sheet1!$B$3:$AH$1266,Sheet1!L$1+(Sheet1!$A$1-1)*10,FALSE)&gt;999,-1,0)))))))</f>
        <v>2430</v>
      </c>
      <c r="AC497" s="66">
        <f>IF(ISNA(VLOOKUP($A497,Sheet1!$B$3:$AH$1266,Sheet1!M$1+(Sheet1!$A$1-1)*10,FALSE))=TRUE,"---",IF(VLOOKUP($A497,Sheet1!$B$3:$AH$1266,Sheet1!M$1+(Sheet1!$A$1-1)*10,FALSE)="---","---", (ROUND(VLOOKUP($A497,Sheet1!$B$3:$AH$1266,Sheet1!M$1+(Sheet1!$A$1-1)*10,FALSE),IF(VLOOKUP($A497,Sheet1!$B$3:$AH$1266,Sheet1!M$1+(Sheet1!$A$1-1)*10,FALSE)&gt;99999,-3,IF(VLOOKUP($A497,Sheet1!$B$3:$AH$1266,Sheet1!M$1+(Sheet1!$A$1-1)*10,FALSE)&gt;9999,-2,IF(VLOOKUP($A497,Sheet1!$B$3:$AH$1266,Sheet1!M$1+(Sheet1!$A$1-1)*10,FALSE)&gt;999,-1,0)))))))</f>
        <v>2900</v>
      </c>
      <c r="AD497" s="66">
        <f>IF(ISNA(VLOOKUP($A497,Sheet1!$B$3:$AH$1266,Sheet1!N$1+(Sheet1!$A$1-1)*10,FALSE))=TRUE,"---",IF(VLOOKUP($A497,Sheet1!$B$3:$AH$1266,Sheet1!N$1+(Sheet1!$A$1-1)*10,FALSE)="---","---", (ROUND(VLOOKUP($A497,Sheet1!$B$3:$AH$1266,Sheet1!N$1+(Sheet1!$A$1-1)*10,FALSE),IF(VLOOKUP($A497,Sheet1!$B$3:$AH$1266,Sheet1!N$1+(Sheet1!$A$1-1)*10,FALSE)&gt;99999,-3,IF(VLOOKUP($A497,Sheet1!$B$3:$AH$1266,Sheet1!N$1+(Sheet1!$A$1-1)*10,FALSE)&gt;9999,-2,IF(VLOOKUP($A497,Sheet1!$B$3:$AH$1266,Sheet1!N$1+(Sheet1!$A$1-1)*10,FALSE)&gt;999,-1,0)))))))</f>
        <v>3610</v>
      </c>
    </row>
    <row r="498" spans="1:30" ht="25.5" customHeight="1" x14ac:dyDescent="0.25">
      <c r="A498" s="125" t="s">
        <v>785</v>
      </c>
      <c r="B498" s="126" t="s">
        <v>786</v>
      </c>
      <c r="C498" s="125">
        <v>415320</v>
      </c>
      <c r="D498" s="125">
        <v>742701</v>
      </c>
      <c r="E498" s="70" t="s">
        <v>3045</v>
      </c>
      <c r="F498" s="139" t="s">
        <v>4405</v>
      </c>
      <c r="G498" s="127" t="s">
        <v>160</v>
      </c>
      <c r="H498" s="128">
        <v>5.13</v>
      </c>
      <c r="I498" s="112">
        <v>18718</v>
      </c>
      <c r="J498" s="140" t="s">
        <v>4405</v>
      </c>
      <c r="K498" s="127" t="s">
        <v>17</v>
      </c>
      <c r="L498" s="115">
        <v>1790</v>
      </c>
      <c r="M498" s="116">
        <v>349</v>
      </c>
      <c r="N498" s="127" t="s">
        <v>145</v>
      </c>
      <c r="O498" s="68">
        <f t="shared" si="16"/>
        <v>1.8902132310283943</v>
      </c>
      <c r="P498" s="68">
        <f>IF(O498&lt;&gt;"",VLOOKUP($A498,Sheet4!$A$2:$O$1309,14,FALSE)*100,"")</f>
        <v>1.1422898922300861</v>
      </c>
      <c r="Q498" s="68">
        <f>IF(P498&lt;&gt;"",VLOOKUP($A498,Sheet4!$A$2:$O$1309,15,FALSE)*100,"")</f>
        <v>10.643074077067261</v>
      </c>
      <c r="R498" s="74">
        <f t="shared" si="15"/>
        <v>50</v>
      </c>
      <c r="S498" s="64" t="s">
        <v>4362</v>
      </c>
      <c r="T498" s="64" t="str">
        <f>IF(ISNA(VLOOKUP(A498,Sheet1!B$3:C$1266,2,FALSE)=TRUE),"NC",VLOOKUP(A498,Sheet1!B$3:C$1266,2,FALSE))</f>
        <v>Rural</v>
      </c>
      <c r="U498" s="65">
        <f>IF(ISNA(VLOOKUP($A498,Sheet1!$B$3:$AH$1266,Sheet1!E$1+(Sheet1!$A$1-1)*10,FALSE))=TRUE,"---",IF(VLOOKUP($A498,Sheet1!$B$3:$AH$1266,Sheet1!E$1+(Sheet1!$A$1-1)*10,FALSE)="---","---", (ROUND(VLOOKUP($A498,Sheet1!$B$3:$AH$1266,Sheet1!E$1+(Sheet1!$A$1-1)*10,FALSE),IF(VLOOKUP($A498,Sheet1!$B$3:$AH$1266,Sheet1!E$1+(Sheet1!$A$1-1)*10,FALSE)&gt;99999,-3,IF(VLOOKUP($A498,Sheet1!$B$3:$AH$1266,Sheet1!E$1+(Sheet1!$A$1-1)*10,FALSE)&gt;9999,-2,IF(VLOOKUP($A498,Sheet1!$B$3:$AH$1266,Sheet1!E$1+(Sheet1!$A$1-1)*10,FALSE)&gt;999,-1,0)))))))</f>
        <v>236</v>
      </c>
      <c r="V498" s="65">
        <f>IF(ISNA(VLOOKUP($A498,Sheet1!$B$3:$AH$1266,Sheet1!F$1+(Sheet1!$A$1-1)*10,FALSE))=TRUE,"---",IF(VLOOKUP($A498,Sheet1!$B$3:$AH$1266,Sheet1!F$1+(Sheet1!$A$1-1)*10,FALSE)="---","---", (ROUND(VLOOKUP($A498,Sheet1!$B$3:$AH$1266,Sheet1!F$1+(Sheet1!$A$1-1)*10,FALSE),IF(VLOOKUP($A498,Sheet1!$B$3:$AH$1266,Sheet1!F$1+(Sheet1!$A$1-1)*10,FALSE)&gt;99999,-3,IF(VLOOKUP($A498,Sheet1!$B$3:$AH$1266,Sheet1!F$1+(Sheet1!$A$1-1)*10,FALSE)&gt;9999,-2,IF(VLOOKUP($A498,Sheet1!$B$3:$AH$1266,Sheet1!F$1+(Sheet1!$A$1-1)*10,FALSE)&gt;999,-1,0)))))))</f>
        <v>304</v>
      </c>
      <c r="W498" s="65">
        <f>IF(ISNA(VLOOKUP($A498,Sheet1!$B$3:$AH$1266,Sheet1!G$1+(Sheet1!$A$1-1)*10,FALSE))=TRUE,"---",IF(VLOOKUP($A498,Sheet1!$B$3:$AH$1266,Sheet1!G$1+(Sheet1!$A$1-1)*10,FALSE)="---","---", (ROUND(VLOOKUP($A498,Sheet1!$B$3:$AH$1266,Sheet1!G$1+(Sheet1!$A$1-1)*10,FALSE),IF(VLOOKUP($A498,Sheet1!$B$3:$AH$1266,Sheet1!G$1+(Sheet1!$A$1-1)*10,FALSE)&gt;99999,-3,IF(VLOOKUP($A498,Sheet1!$B$3:$AH$1266,Sheet1!G$1+(Sheet1!$A$1-1)*10,FALSE)&gt;9999,-2,IF(VLOOKUP($A498,Sheet1!$B$3:$AH$1266,Sheet1!G$1+(Sheet1!$A$1-1)*10,FALSE)&gt;999,-1,0)))))))</f>
        <v>404</v>
      </c>
      <c r="X498" s="65">
        <f>IF(ISNA(VLOOKUP($A498,Sheet1!$B$3:$AH$1266,Sheet1!H$1+(Sheet1!$A$1-1)*10,FALSE))=TRUE,"---",IF(VLOOKUP($A498,Sheet1!$B$3:$AH$1266,Sheet1!H$1+(Sheet1!$A$1-1)*10,FALSE)="---","---", (ROUND(VLOOKUP($A498,Sheet1!$B$3:$AH$1266,Sheet1!H$1+(Sheet1!$A$1-1)*10,FALSE),IF(VLOOKUP($A498,Sheet1!$B$3:$AH$1266,Sheet1!H$1+(Sheet1!$A$1-1)*10,FALSE)&gt;99999,-3,IF(VLOOKUP($A498,Sheet1!$B$3:$AH$1266,Sheet1!H$1+(Sheet1!$A$1-1)*10,FALSE)&gt;9999,-2,IF(VLOOKUP($A498,Sheet1!$B$3:$AH$1266,Sheet1!H$1+(Sheet1!$A$1-1)*10,FALSE)&gt;999,-1,0)))))))</f>
        <v>722</v>
      </c>
      <c r="Y498" s="65">
        <f>IF(ISNA(VLOOKUP($A498,Sheet1!$B$3:$AH$1266,Sheet1!I$1+(Sheet1!$A$1-1)*10,FALSE))=TRUE,"---",IF(VLOOKUP($A498,Sheet1!$B$3:$AH$1266,Sheet1!I$1+(Sheet1!$A$1-1)*10,FALSE)="---","---", (ROUND(VLOOKUP($A498,Sheet1!$B$3:$AH$1266,Sheet1!I$1+(Sheet1!$A$1-1)*10,FALSE),IF(VLOOKUP($A498,Sheet1!$B$3:$AH$1266,Sheet1!I$1+(Sheet1!$A$1-1)*10,FALSE)&gt;99999,-3,IF(VLOOKUP($A498,Sheet1!$B$3:$AH$1266,Sheet1!I$1+(Sheet1!$A$1-1)*10,FALSE)&gt;9999,-2,IF(VLOOKUP($A498,Sheet1!$B$3:$AH$1266,Sheet1!I$1+(Sheet1!$A$1-1)*10,FALSE)&gt;999,-1,0)))))))</f>
        <v>994</v>
      </c>
      <c r="Z498" s="65">
        <f>IF(ISNA(VLOOKUP($A498,Sheet1!$B$3:$AH$1266,Sheet1!J$1+(Sheet1!$A$1-1)*10,FALSE))=TRUE,"---",IF(VLOOKUP($A498,Sheet1!$B$3:$AH$1266,Sheet1!J$1+(Sheet1!$A$1-1)*10,FALSE)="---","---", (ROUND(VLOOKUP($A498,Sheet1!$B$3:$AH$1266,Sheet1!J$1+(Sheet1!$A$1-1)*10,FALSE),IF(VLOOKUP($A498,Sheet1!$B$3:$AH$1266,Sheet1!J$1+(Sheet1!$A$1-1)*10,FALSE)&gt;99999,-3,IF(VLOOKUP($A498,Sheet1!$B$3:$AH$1266,Sheet1!J$1+(Sheet1!$A$1-1)*10,FALSE)&gt;9999,-2,IF(VLOOKUP($A498,Sheet1!$B$3:$AH$1266,Sheet1!J$1+(Sheet1!$A$1-1)*10,FALSE)&gt;999,-1,0)))))))</f>
        <v>1400</v>
      </c>
      <c r="AA498" s="65">
        <f>IF(ISNA(VLOOKUP($A498,Sheet1!$B$3:$AH$1266,Sheet1!K$1+(Sheet1!$A$1-1)*10,FALSE))=TRUE,"---",IF(VLOOKUP($A498,Sheet1!$B$3:$AH$1266,Sheet1!K$1+(Sheet1!$A$1-1)*10,FALSE)="---","---", (ROUND(VLOOKUP($A498,Sheet1!$B$3:$AH$1266,Sheet1!K$1+(Sheet1!$A$1-1)*10,FALSE),IF(VLOOKUP($A498,Sheet1!$B$3:$AH$1266,Sheet1!K$1+(Sheet1!$A$1-1)*10,FALSE)&gt;99999,-3,IF(VLOOKUP($A498,Sheet1!$B$3:$AH$1266,Sheet1!K$1+(Sheet1!$A$1-1)*10,FALSE)&gt;9999,-2,IF(VLOOKUP($A498,Sheet1!$B$3:$AH$1266,Sheet1!K$1+(Sheet1!$A$1-1)*10,FALSE)&gt;999,-1,0)))))))</f>
        <v>1750</v>
      </c>
      <c r="AB498" s="65">
        <f>IF(ISNA(VLOOKUP($A498,Sheet1!$B$3:$AH$1266,Sheet1!L$1+(Sheet1!$A$1-1)*10,FALSE))=TRUE,"---",IF(VLOOKUP($A498,Sheet1!$B$3:$AH$1266,Sheet1!L$1+(Sheet1!$A$1-1)*10,FALSE)="---","---", (ROUND(VLOOKUP($A498,Sheet1!$B$3:$AH$1266,Sheet1!L$1+(Sheet1!$A$1-1)*10,FALSE),IF(VLOOKUP($A498,Sheet1!$B$3:$AH$1266,Sheet1!L$1+(Sheet1!$A$1-1)*10,FALSE)&gt;99999,-3,IF(VLOOKUP($A498,Sheet1!$B$3:$AH$1266,Sheet1!L$1+(Sheet1!$A$1-1)*10,FALSE)&gt;9999,-2,IF(VLOOKUP($A498,Sheet1!$B$3:$AH$1266,Sheet1!L$1+(Sheet1!$A$1-1)*10,FALSE)&gt;999,-1,0)))))))</f>
        <v>2150</v>
      </c>
      <c r="AC498" s="65">
        <f>IF(ISNA(VLOOKUP($A498,Sheet1!$B$3:$AH$1266,Sheet1!M$1+(Sheet1!$A$1-1)*10,FALSE))=TRUE,"---",IF(VLOOKUP($A498,Sheet1!$B$3:$AH$1266,Sheet1!M$1+(Sheet1!$A$1-1)*10,FALSE)="---","---", (ROUND(VLOOKUP($A498,Sheet1!$B$3:$AH$1266,Sheet1!M$1+(Sheet1!$A$1-1)*10,FALSE),IF(VLOOKUP($A498,Sheet1!$B$3:$AH$1266,Sheet1!M$1+(Sheet1!$A$1-1)*10,FALSE)&gt;99999,-3,IF(VLOOKUP($A498,Sheet1!$B$3:$AH$1266,Sheet1!M$1+(Sheet1!$A$1-1)*10,FALSE)&gt;9999,-2,IF(VLOOKUP($A498,Sheet1!$B$3:$AH$1266,Sheet1!M$1+(Sheet1!$A$1-1)*10,FALSE)&gt;999,-1,0)))))))</f>
        <v>2590</v>
      </c>
      <c r="AD498" s="65">
        <f>IF(ISNA(VLOOKUP($A498,Sheet1!$B$3:$AH$1266,Sheet1!N$1+(Sheet1!$A$1-1)*10,FALSE))=TRUE,"---",IF(VLOOKUP($A498,Sheet1!$B$3:$AH$1266,Sheet1!N$1+(Sheet1!$A$1-1)*10,FALSE)="---","---", (ROUND(VLOOKUP($A498,Sheet1!$B$3:$AH$1266,Sheet1!N$1+(Sheet1!$A$1-1)*10,FALSE),IF(VLOOKUP($A498,Sheet1!$B$3:$AH$1266,Sheet1!N$1+(Sheet1!$A$1-1)*10,FALSE)&gt;99999,-3,IF(VLOOKUP($A498,Sheet1!$B$3:$AH$1266,Sheet1!N$1+(Sheet1!$A$1-1)*10,FALSE)&gt;9999,-2,IF(VLOOKUP($A498,Sheet1!$B$3:$AH$1266,Sheet1!N$1+(Sheet1!$A$1-1)*10,FALSE)&gt;999,-1,0)))))))</f>
        <v>3270</v>
      </c>
    </row>
    <row r="499" spans="1:30" ht="25.5" customHeight="1" x14ac:dyDescent="0.25">
      <c r="A499" s="304" t="s">
        <v>787</v>
      </c>
      <c r="B499" s="393" t="s">
        <v>788</v>
      </c>
      <c r="C499" s="304">
        <v>415159</v>
      </c>
      <c r="D499" s="304">
        <v>742914</v>
      </c>
      <c r="E499" s="305" t="s">
        <v>3036</v>
      </c>
      <c r="F499" s="117" t="s">
        <v>4598</v>
      </c>
      <c r="G499" s="118" t="s">
        <v>286</v>
      </c>
      <c r="H499" s="348">
        <v>38.299999999999997</v>
      </c>
      <c r="I499" s="377">
        <v>40783</v>
      </c>
      <c r="J499" s="336">
        <v>10.63</v>
      </c>
      <c r="K499" s="340" t="s">
        <v>4405</v>
      </c>
      <c r="L499" s="338">
        <v>8200</v>
      </c>
      <c r="M499" s="381">
        <v>214</v>
      </c>
      <c r="N499" s="351" t="s">
        <v>17</v>
      </c>
      <c r="O499" s="328">
        <f t="shared" si="16"/>
        <v>3.4902018416442186</v>
      </c>
      <c r="P499" s="328">
        <f>IF(O499&lt;&gt;"",VLOOKUP($A499,Sheet4!$A$2:$O$1309,14,FALSE)*100,"")</f>
        <v>0.24333231486970419</v>
      </c>
      <c r="Q499" s="328">
        <f>IF(P499&lt;&gt;"",VLOOKUP($A499,Sheet4!$A$2:$O$1309,15,FALSE)*100,"")</f>
        <v>2.3581004692892704</v>
      </c>
      <c r="R499" s="358">
        <f t="shared" si="15"/>
        <v>30</v>
      </c>
      <c r="S499" s="357" t="s">
        <v>4362</v>
      </c>
      <c r="T499" s="357" t="str">
        <f>IF(ISNA(VLOOKUP(A499,Sheet1!B$3:C$1266,2,FALSE)=TRUE),"NC",VLOOKUP(A499,Sheet1!B$3:C$1266,2,FALSE))</f>
        <v>Rural10</v>
      </c>
      <c r="U499" s="385">
        <f>IF(ISNA(VLOOKUP($A499,Sheet1!$B$3:$AH$1266,Sheet1!E$1+(Sheet1!$A$1-1)*10,FALSE))=TRUE,"---",IF(VLOOKUP($A499,Sheet1!$B$3:$AH$1266,Sheet1!E$1+(Sheet1!$A$1-1)*10,FALSE)="---","---", (ROUND(VLOOKUP($A499,Sheet1!$B$3:$AH$1266,Sheet1!E$1+(Sheet1!$A$1-1)*10,FALSE),IF(VLOOKUP($A499,Sheet1!$B$3:$AH$1266,Sheet1!E$1+(Sheet1!$A$1-1)*10,FALSE)&gt;99999,-3,IF(VLOOKUP($A499,Sheet1!$B$3:$AH$1266,Sheet1!E$1+(Sheet1!$A$1-1)*10,FALSE)&gt;9999,-2,IF(VLOOKUP($A499,Sheet1!$B$3:$AH$1266,Sheet1!E$1+(Sheet1!$A$1-1)*10,FALSE)&gt;999,-1,0)))))))</f>
        <v>1650</v>
      </c>
      <c r="V499" s="385">
        <f>IF(ISNA(VLOOKUP($A499,Sheet1!$B$3:$AH$1266,Sheet1!F$1+(Sheet1!$A$1-1)*10,FALSE))=TRUE,"---",IF(VLOOKUP($A499,Sheet1!$B$3:$AH$1266,Sheet1!F$1+(Sheet1!$A$1-1)*10,FALSE)="---","---", (ROUND(VLOOKUP($A499,Sheet1!$B$3:$AH$1266,Sheet1!F$1+(Sheet1!$A$1-1)*10,FALSE),IF(VLOOKUP($A499,Sheet1!$B$3:$AH$1266,Sheet1!F$1+(Sheet1!$A$1-1)*10,FALSE)&gt;99999,-3,IF(VLOOKUP($A499,Sheet1!$B$3:$AH$1266,Sheet1!F$1+(Sheet1!$A$1-1)*10,FALSE)&gt;9999,-2,IF(VLOOKUP($A499,Sheet1!$B$3:$AH$1266,Sheet1!F$1+(Sheet1!$A$1-1)*10,FALSE)&gt;999,-1,0)))))))</f>
        <v>2120</v>
      </c>
      <c r="W499" s="385">
        <f>IF(ISNA(VLOOKUP($A499,Sheet1!$B$3:$AH$1266,Sheet1!G$1+(Sheet1!$A$1-1)*10,FALSE))=TRUE,"---",IF(VLOOKUP($A499,Sheet1!$B$3:$AH$1266,Sheet1!G$1+(Sheet1!$A$1-1)*10,FALSE)="---","---", (ROUND(VLOOKUP($A499,Sheet1!$B$3:$AH$1266,Sheet1!G$1+(Sheet1!$A$1-1)*10,FALSE),IF(VLOOKUP($A499,Sheet1!$B$3:$AH$1266,Sheet1!G$1+(Sheet1!$A$1-1)*10,FALSE)&gt;99999,-3,IF(VLOOKUP($A499,Sheet1!$B$3:$AH$1266,Sheet1!G$1+(Sheet1!$A$1-1)*10,FALSE)&gt;9999,-2,IF(VLOOKUP($A499,Sheet1!$B$3:$AH$1266,Sheet1!G$1+(Sheet1!$A$1-1)*10,FALSE)&gt;999,-1,0)))))))</f>
        <v>2740</v>
      </c>
      <c r="X499" s="385">
        <f>IF(ISNA(VLOOKUP($A499,Sheet1!$B$3:$AH$1266,Sheet1!H$1+(Sheet1!$A$1-1)*10,FALSE))=TRUE,"---",IF(VLOOKUP($A499,Sheet1!$B$3:$AH$1266,Sheet1!H$1+(Sheet1!$A$1-1)*10,FALSE)="---","---", (ROUND(VLOOKUP($A499,Sheet1!$B$3:$AH$1266,Sheet1!H$1+(Sheet1!$A$1-1)*10,FALSE),IF(VLOOKUP($A499,Sheet1!$B$3:$AH$1266,Sheet1!H$1+(Sheet1!$A$1-1)*10,FALSE)&gt;99999,-3,IF(VLOOKUP($A499,Sheet1!$B$3:$AH$1266,Sheet1!H$1+(Sheet1!$A$1-1)*10,FALSE)&gt;9999,-2,IF(VLOOKUP($A499,Sheet1!$B$3:$AH$1266,Sheet1!H$1+(Sheet1!$A$1-1)*10,FALSE)&gt;999,-1,0)))))))</f>
        <v>4520</v>
      </c>
      <c r="Y499" s="385">
        <f>IF(ISNA(VLOOKUP($A499,Sheet1!$B$3:$AH$1266,Sheet1!I$1+(Sheet1!$A$1-1)*10,FALSE))=TRUE,"---",IF(VLOOKUP($A499,Sheet1!$B$3:$AH$1266,Sheet1!I$1+(Sheet1!$A$1-1)*10,FALSE)="---","---", (ROUND(VLOOKUP($A499,Sheet1!$B$3:$AH$1266,Sheet1!I$1+(Sheet1!$A$1-1)*10,FALSE),IF(VLOOKUP($A499,Sheet1!$B$3:$AH$1266,Sheet1!I$1+(Sheet1!$A$1-1)*10,FALSE)&gt;99999,-3,IF(VLOOKUP($A499,Sheet1!$B$3:$AH$1266,Sheet1!I$1+(Sheet1!$A$1-1)*10,FALSE)&gt;9999,-2,IF(VLOOKUP($A499,Sheet1!$B$3:$AH$1266,Sheet1!I$1+(Sheet1!$A$1-1)*10,FALSE)&gt;999,-1,0)))))))</f>
        <v>5880</v>
      </c>
      <c r="Z499" s="385">
        <f>IF(ISNA(VLOOKUP($A499,Sheet1!$B$3:$AH$1266,Sheet1!J$1+(Sheet1!$A$1-1)*10,FALSE))=TRUE,"---",IF(VLOOKUP($A499,Sheet1!$B$3:$AH$1266,Sheet1!J$1+(Sheet1!$A$1-1)*10,FALSE)="---","---", (ROUND(VLOOKUP($A499,Sheet1!$B$3:$AH$1266,Sheet1!J$1+(Sheet1!$A$1-1)*10,FALSE),IF(VLOOKUP($A499,Sheet1!$B$3:$AH$1266,Sheet1!J$1+(Sheet1!$A$1-1)*10,FALSE)&gt;99999,-3,IF(VLOOKUP($A499,Sheet1!$B$3:$AH$1266,Sheet1!J$1+(Sheet1!$A$1-1)*10,FALSE)&gt;9999,-2,IF(VLOOKUP($A499,Sheet1!$B$3:$AH$1266,Sheet1!J$1+(Sheet1!$A$1-1)*10,FALSE)&gt;999,-1,0)))))))</f>
        <v>7820</v>
      </c>
      <c r="AA499" s="385">
        <f>IF(ISNA(VLOOKUP($A499,Sheet1!$B$3:$AH$1266,Sheet1!K$1+(Sheet1!$A$1-1)*10,FALSE))=TRUE,"---",IF(VLOOKUP($A499,Sheet1!$B$3:$AH$1266,Sheet1!K$1+(Sheet1!$A$1-1)*10,FALSE)="---","---", (ROUND(VLOOKUP($A499,Sheet1!$B$3:$AH$1266,Sheet1!K$1+(Sheet1!$A$1-1)*10,FALSE),IF(VLOOKUP($A499,Sheet1!$B$3:$AH$1266,Sheet1!K$1+(Sheet1!$A$1-1)*10,FALSE)&gt;99999,-3,IF(VLOOKUP($A499,Sheet1!$B$3:$AH$1266,Sheet1!K$1+(Sheet1!$A$1-1)*10,FALSE)&gt;9999,-2,IF(VLOOKUP($A499,Sheet1!$B$3:$AH$1266,Sheet1!K$1+(Sheet1!$A$1-1)*10,FALSE)&gt;999,-1,0)))))))</f>
        <v>9420</v>
      </c>
      <c r="AB499" s="385">
        <f>IF(ISNA(VLOOKUP($A499,Sheet1!$B$3:$AH$1266,Sheet1!L$1+(Sheet1!$A$1-1)*10,FALSE))=TRUE,"---",IF(VLOOKUP($A499,Sheet1!$B$3:$AH$1266,Sheet1!L$1+(Sheet1!$A$1-1)*10,FALSE)="---","---", (ROUND(VLOOKUP($A499,Sheet1!$B$3:$AH$1266,Sheet1!L$1+(Sheet1!$A$1-1)*10,FALSE),IF(VLOOKUP($A499,Sheet1!$B$3:$AH$1266,Sheet1!L$1+(Sheet1!$A$1-1)*10,FALSE)&gt;99999,-3,IF(VLOOKUP($A499,Sheet1!$B$3:$AH$1266,Sheet1!L$1+(Sheet1!$A$1-1)*10,FALSE)&gt;9999,-2,IF(VLOOKUP($A499,Sheet1!$B$3:$AH$1266,Sheet1!L$1+(Sheet1!$A$1-1)*10,FALSE)&gt;999,-1,0)))))))</f>
        <v>11100</v>
      </c>
      <c r="AC499" s="385">
        <f>IF(ISNA(VLOOKUP($A499,Sheet1!$B$3:$AH$1266,Sheet1!M$1+(Sheet1!$A$1-1)*10,FALSE))=TRUE,"---",IF(VLOOKUP($A499,Sheet1!$B$3:$AH$1266,Sheet1!M$1+(Sheet1!$A$1-1)*10,FALSE)="---","---", (ROUND(VLOOKUP($A499,Sheet1!$B$3:$AH$1266,Sheet1!M$1+(Sheet1!$A$1-1)*10,FALSE),IF(VLOOKUP($A499,Sheet1!$B$3:$AH$1266,Sheet1!M$1+(Sheet1!$A$1-1)*10,FALSE)&gt;99999,-3,IF(VLOOKUP($A499,Sheet1!$B$3:$AH$1266,Sheet1!M$1+(Sheet1!$A$1-1)*10,FALSE)&gt;9999,-2,IF(VLOOKUP($A499,Sheet1!$B$3:$AH$1266,Sheet1!M$1+(Sheet1!$A$1-1)*10,FALSE)&gt;999,-1,0)))))))</f>
        <v>13000</v>
      </c>
      <c r="AD499" s="385">
        <f>IF(ISNA(VLOOKUP($A499,Sheet1!$B$3:$AH$1266,Sheet1!N$1+(Sheet1!$A$1-1)*10,FALSE))=TRUE,"---",IF(VLOOKUP($A499,Sheet1!$B$3:$AH$1266,Sheet1!N$1+(Sheet1!$A$1-1)*10,FALSE)="---","---", (ROUND(VLOOKUP($A499,Sheet1!$B$3:$AH$1266,Sheet1!N$1+(Sheet1!$A$1-1)*10,FALSE),IF(VLOOKUP($A499,Sheet1!$B$3:$AH$1266,Sheet1!N$1+(Sheet1!$A$1-1)*10,FALSE)&gt;99999,-3,IF(VLOOKUP($A499,Sheet1!$B$3:$AH$1266,Sheet1!N$1+(Sheet1!$A$1-1)*10,FALSE)&gt;9999,-2,IF(VLOOKUP($A499,Sheet1!$B$3:$AH$1266,Sheet1!N$1+(Sheet1!$A$1-1)*10,FALSE)&gt;999,-1,0)))))))</f>
        <v>15700</v>
      </c>
    </row>
    <row r="500" spans="1:30" ht="25.5" customHeight="1" x14ac:dyDescent="0.25">
      <c r="A500" s="304"/>
      <c r="B500" s="346"/>
      <c r="C500" s="304"/>
      <c r="D500" s="304"/>
      <c r="E500" s="305"/>
      <c r="F500" s="117" t="s">
        <v>4599</v>
      </c>
      <c r="G500" s="118" t="s">
        <v>31</v>
      </c>
      <c r="H500" s="348"/>
      <c r="I500" s="378"/>
      <c r="J500" s="337"/>
      <c r="K500" s="341"/>
      <c r="L500" s="339"/>
      <c r="M500" s="382"/>
      <c r="N500" s="352"/>
      <c r="O500" s="329" t="e">
        <f t="shared" si="16"/>
        <v>#NUM!</v>
      </c>
      <c r="P500" s="329" t="e">
        <f>IF(O500&lt;&gt;"",VLOOKUP($A500,Sheet4!$A$2:$O$1309,14,FALSE)*100,"")</f>
        <v>#NUM!</v>
      </c>
      <c r="Q500" s="329" t="e">
        <f>IF(P500&lt;&gt;"",VLOOKUP($A500,Sheet4!$A$2:$O$1309,15,FALSE)*100,"")</f>
        <v>#NUM!</v>
      </c>
      <c r="R500" s="357" t="e">
        <f t="shared" si="15"/>
        <v>#NUM!</v>
      </c>
      <c r="S500" s="357"/>
      <c r="T500" s="357"/>
      <c r="U500" s="385"/>
      <c r="V500" s="385"/>
      <c r="W500" s="385"/>
      <c r="X500" s="385"/>
      <c r="Y500" s="385"/>
      <c r="Z500" s="385"/>
      <c r="AA500" s="385"/>
      <c r="AB500" s="385"/>
      <c r="AC500" s="385"/>
      <c r="AD500" s="385"/>
    </row>
    <row r="501" spans="1:30" ht="25.5" customHeight="1" x14ac:dyDescent="0.25">
      <c r="A501" s="125" t="s">
        <v>789</v>
      </c>
      <c r="B501" s="126" t="s">
        <v>790</v>
      </c>
      <c r="C501" s="125">
        <v>415045</v>
      </c>
      <c r="D501" s="125">
        <v>743249</v>
      </c>
      <c r="E501" s="70" t="s">
        <v>3036</v>
      </c>
      <c r="F501" s="52">
        <v>1938</v>
      </c>
      <c r="G501" s="127" t="s">
        <v>286</v>
      </c>
      <c r="H501" s="128">
        <v>12.2</v>
      </c>
      <c r="I501" s="112">
        <v>14083</v>
      </c>
      <c r="J501" s="113">
        <v>5.8</v>
      </c>
      <c r="K501" s="114" t="s">
        <v>4405</v>
      </c>
      <c r="L501" s="115">
        <v>2600</v>
      </c>
      <c r="M501" s="116">
        <v>213</v>
      </c>
      <c r="N501" s="127" t="s">
        <v>160</v>
      </c>
      <c r="O501" s="68">
        <f t="shared" si="16"/>
        <v>4.4833982583217855</v>
      </c>
      <c r="P501" s="68">
        <f>IF(O501&lt;&gt;"",VLOOKUP($A501,Sheet4!$A$2:$O$1309,14,FALSE)*100,"")</f>
        <v>1.3988122654926327</v>
      </c>
      <c r="Q501" s="68">
        <f>IF(P501&lt;&gt;"",VLOOKUP($A501,Sheet4!$A$2:$O$1309,15,FALSE)*100,"")</f>
        <v>12.888493880469598</v>
      </c>
      <c r="R501" s="74">
        <f t="shared" si="15"/>
        <v>20</v>
      </c>
      <c r="S501" s="64" t="s">
        <v>4362</v>
      </c>
      <c r="T501" s="64" t="str">
        <f>IF(ISNA(VLOOKUP(A501,Sheet1!B$3:C$1266,2,FALSE)=TRUE),"NC",VLOOKUP(A501,Sheet1!B$3:C$1266,2,FALSE))</f>
        <v>Rural</v>
      </c>
      <c r="U501" s="65">
        <f>IF(ISNA(VLOOKUP($A501,Sheet1!$B$3:$AH$1266,Sheet1!E$1+(Sheet1!$A$1-1)*10,FALSE))=TRUE,"---",IF(VLOOKUP($A501,Sheet1!$B$3:$AH$1266,Sheet1!E$1+(Sheet1!$A$1-1)*10,FALSE)="---","---", (ROUND(VLOOKUP($A501,Sheet1!$B$3:$AH$1266,Sheet1!E$1+(Sheet1!$A$1-1)*10,FALSE),IF(VLOOKUP($A501,Sheet1!$B$3:$AH$1266,Sheet1!E$1+(Sheet1!$A$1-1)*10,FALSE)&gt;99999,-3,IF(VLOOKUP($A501,Sheet1!$B$3:$AH$1266,Sheet1!E$1+(Sheet1!$A$1-1)*10,FALSE)&gt;9999,-2,IF(VLOOKUP($A501,Sheet1!$B$3:$AH$1266,Sheet1!E$1+(Sheet1!$A$1-1)*10,FALSE)&gt;999,-1,0)))))))</f>
        <v>492</v>
      </c>
      <c r="V501" s="65">
        <f>IF(ISNA(VLOOKUP($A501,Sheet1!$B$3:$AH$1266,Sheet1!F$1+(Sheet1!$A$1-1)*10,FALSE))=TRUE,"---",IF(VLOOKUP($A501,Sheet1!$B$3:$AH$1266,Sheet1!F$1+(Sheet1!$A$1-1)*10,FALSE)="---","---", (ROUND(VLOOKUP($A501,Sheet1!$B$3:$AH$1266,Sheet1!F$1+(Sheet1!$A$1-1)*10,FALSE),IF(VLOOKUP($A501,Sheet1!$B$3:$AH$1266,Sheet1!F$1+(Sheet1!$A$1-1)*10,FALSE)&gt;99999,-3,IF(VLOOKUP($A501,Sheet1!$B$3:$AH$1266,Sheet1!F$1+(Sheet1!$A$1-1)*10,FALSE)&gt;9999,-2,IF(VLOOKUP($A501,Sheet1!$B$3:$AH$1266,Sheet1!F$1+(Sheet1!$A$1-1)*10,FALSE)&gt;999,-1,0)))))))</f>
        <v>623</v>
      </c>
      <c r="W501" s="65">
        <f>IF(ISNA(VLOOKUP($A501,Sheet1!$B$3:$AH$1266,Sheet1!G$1+(Sheet1!$A$1-1)*10,FALSE))=TRUE,"---",IF(VLOOKUP($A501,Sheet1!$B$3:$AH$1266,Sheet1!G$1+(Sheet1!$A$1-1)*10,FALSE)="---","---", (ROUND(VLOOKUP($A501,Sheet1!$B$3:$AH$1266,Sheet1!G$1+(Sheet1!$A$1-1)*10,FALSE),IF(VLOOKUP($A501,Sheet1!$B$3:$AH$1266,Sheet1!G$1+(Sheet1!$A$1-1)*10,FALSE)&gt;99999,-3,IF(VLOOKUP($A501,Sheet1!$B$3:$AH$1266,Sheet1!G$1+(Sheet1!$A$1-1)*10,FALSE)&gt;9999,-2,IF(VLOOKUP($A501,Sheet1!$B$3:$AH$1266,Sheet1!G$1+(Sheet1!$A$1-1)*10,FALSE)&gt;999,-1,0)))))))</f>
        <v>813</v>
      </c>
      <c r="X501" s="65">
        <f>IF(ISNA(VLOOKUP($A501,Sheet1!$B$3:$AH$1266,Sheet1!H$1+(Sheet1!$A$1-1)*10,FALSE))=TRUE,"---",IF(VLOOKUP($A501,Sheet1!$B$3:$AH$1266,Sheet1!H$1+(Sheet1!$A$1-1)*10,FALSE)="---","---", (ROUND(VLOOKUP($A501,Sheet1!$B$3:$AH$1266,Sheet1!H$1+(Sheet1!$A$1-1)*10,FALSE),IF(VLOOKUP($A501,Sheet1!$B$3:$AH$1266,Sheet1!H$1+(Sheet1!$A$1-1)*10,FALSE)&gt;99999,-3,IF(VLOOKUP($A501,Sheet1!$B$3:$AH$1266,Sheet1!H$1+(Sheet1!$A$1-1)*10,FALSE)&gt;9999,-2,IF(VLOOKUP($A501,Sheet1!$B$3:$AH$1266,Sheet1!H$1+(Sheet1!$A$1-1)*10,FALSE)&gt;999,-1,0)))))))</f>
        <v>1410</v>
      </c>
      <c r="Y501" s="65">
        <f>IF(ISNA(VLOOKUP($A501,Sheet1!$B$3:$AH$1266,Sheet1!I$1+(Sheet1!$A$1-1)*10,FALSE))=TRUE,"---",IF(VLOOKUP($A501,Sheet1!$B$3:$AH$1266,Sheet1!I$1+(Sheet1!$A$1-1)*10,FALSE)="---","---", (ROUND(VLOOKUP($A501,Sheet1!$B$3:$AH$1266,Sheet1!I$1+(Sheet1!$A$1-1)*10,FALSE),IF(VLOOKUP($A501,Sheet1!$B$3:$AH$1266,Sheet1!I$1+(Sheet1!$A$1-1)*10,FALSE)&gt;99999,-3,IF(VLOOKUP($A501,Sheet1!$B$3:$AH$1266,Sheet1!I$1+(Sheet1!$A$1-1)*10,FALSE)&gt;9999,-2,IF(VLOOKUP($A501,Sheet1!$B$3:$AH$1266,Sheet1!I$1+(Sheet1!$A$1-1)*10,FALSE)&gt;999,-1,0)))))))</f>
        <v>1920</v>
      </c>
      <c r="Z501" s="65">
        <f>IF(ISNA(VLOOKUP($A501,Sheet1!$B$3:$AH$1266,Sheet1!J$1+(Sheet1!$A$1-1)*10,FALSE))=TRUE,"---",IF(VLOOKUP($A501,Sheet1!$B$3:$AH$1266,Sheet1!J$1+(Sheet1!$A$1-1)*10,FALSE)="---","---", (ROUND(VLOOKUP($A501,Sheet1!$B$3:$AH$1266,Sheet1!J$1+(Sheet1!$A$1-1)*10,FALSE),IF(VLOOKUP($A501,Sheet1!$B$3:$AH$1266,Sheet1!J$1+(Sheet1!$A$1-1)*10,FALSE)&gt;99999,-3,IF(VLOOKUP($A501,Sheet1!$B$3:$AH$1266,Sheet1!J$1+(Sheet1!$A$1-1)*10,FALSE)&gt;9999,-2,IF(VLOOKUP($A501,Sheet1!$B$3:$AH$1266,Sheet1!J$1+(Sheet1!$A$1-1)*10,FALSE)&gt;999,-1,0)))))))</f>
        <v>2670</v>
      </c>
      <c r="AA501" s="65">
        <f>IF(ISNA(VLOOKUP($A501,Sheet1!$B$3:$AH$1266,Sheet1!K$1+(Sheet1!$A$1-1)*10,FALSE))=TRUE,"---",IF(VLOOKUP($A501,Sheet1!$B$3:$AH$1266,Sheet1!K$1+(Sheet1!$A$1-1)*10,FALSE)="---","---", (ROUND(VLOOKUP($A501,Sheet1!$B$3:$AH$1266,Sheet1!K$1+(Sheet1!$A$1-1)*10,FALSE),IF(VLOOKUP($A501,Sheet1!$B$3:$AH$1266,Sheet1!K$1+(Sheet1!$A$1-1)*10,FALSE)&gt;99999,-3,IF(VLOOKUP($A501,Sheet1!$B$3:$AH$1266,Sheet1!K$1+(Sheet1!$A$1-1)*10,FALSE)&gt;9999,-2,IF(VLOOKUP($A501,Sheet1!$B$3:$AH$1266,Sheet1!K$1+(Sheet1!$A$1-1)*10,FALSE)&gt;999,-1,0)))))))</f>
        <v>3320</v>
      </c>
      <c r="AB501" s="65">
        <f>IF(ISNA(VLOOKUP($A501,Sheet1!$B$3:$AH$1266,Sheet1!L$1+(Sheet1!$A$1-1)*10,FALSE))=TRUE,"---",IF(VLOOKUP($A501,Sheet1!$B$3:$AH$1266,Sheet1!L$1+(Sheet1!$A$1-1)*10,FALSE)="---","---", (ROUND(VLOOKUP($A501,Sheet1!$B$3:$AH$1266,Sheet1!L$1+(Sheet1!$A$1-1)*10,FALSE),IF(VLOOKUP($A501,Sheet1!$B$3:$AH$1266,Sheet1!L$1+(Sheet1!$A$1-1)*10,FALSE)&gt;99999,-3,IF(VLOOKUP($A501,Sheet1!$B$3:$AH$1266,Sheet1!L$1+(Sheet1!$A$1-1)*10,FALSE)&gt;9999,-2,IF(VLOOKUP($A501,Sheet1!$B$3:$AH$1266,Sheet1!L$1+(Sheet1!$A$1-1)*10,FALSE)&gt;999,-1,0)))))))</f>
        <v>4050</v>
      </c>
      <c r="AC501" s="65">
        <f>IF(ISNA(VLOOKUP($A501,Sheet1!$B$3:$AH$1266,Sheet1!M$1+(Sheet1!$A$1-1)*10,FALSE))=TRUE,"---",IF(VLOOKUP($A501,Sheet1!$B$3:$AH$1266,Sheet1!M$1+(Sheet1!$A$1-1)*10,FALSE)="---","---", (ROUND(VLOOKUP($A501,Sheet1!$B$3:$AH$1266,Sheet1!M$1+(Sheet1!$A$1-1)*10,FALSE),IF(VLOOKUP($A501,Sheet1!$B$3:$AH$1266,Sheet1!M$1+(Sheet1!$A$1-1)*10,FALSE)&gt;99999,-3,IF(VLOOKUP($A501,Sheet1!$B$3:$AH$1266,Sheet1!M$1+(Sheet1!$A$1-1)*10,FALSE)&gt;9999,-2,IF(VLOOKUP($A501,Sheet1!$B$3:$AH$1266,Sheet1!M$1+(Sheet1!$A$1-1)*10,FALSE)&gt;999,-1,0)))))))</f>
        <v>4870</v>
      </c>
      <c r="AD501" s="65">
        <f>IF(ISNA(VLOOKUP($A501,Sheet1!$B$3:$AH$1266,Sheet1!N$1+(Sheet1!$A$1-1)*10,FALSE))=TRUE,"---",IF(VLOOKUP($A501,Sheet1!$B$3:$AH$1266,Sheet1!N$1+(Sheet1!$A$1-1)*10,FALSE)="---","---", (ROUND(VLOOKUP($A501,Sheet1!$B$3:$AH$1266,Sheet1!N$1+(Sheet1!$A$1-1)*10,FALSE),IF(VLOOKUP($A501,Sheet1!$B$3:$AH$1266,Sheet1!N$1+(Sheet1!$A$1-1)*10,FALSE)&gt;99999,-3,IF(VLOOKUP($A501,Sheet1!$B$3:$AH$1266,Sheet1!N$1+(Sheet1!$A$1-1)*10,FALSE)&gt;9999,-2,IF(VLOOKUP($A501,Sheet1!$B$3:$AH$1266,Sheet1!N$1+(Sheet1!$A$1-1)*10,FALSE)&gt;999,-1,0)))))))</f>
        <v>6090</v>
      </c>
    </row>
    <row r="502" spans="1:30" ht="25.5" customHeight="1" x14ac:dyDescent="0.25">
      <c r="A502" s="133" t="s">
        <v>791</v>
      </c>
      <c r="B502" s="141" t="s">
        <v>792</v>
      </c>
      <c r="C502" s="133">
        <v>415016</v>
      </c>
      <c r="D502" s="133">
        <v>743218</v>
      </c>
      <c r="E502" s="67" t="s">
        <v>3036</v>
      </c>
      <c r="F502" s="135" t="s">
        <v>4405</v>
      </c>
      <c r="G502" s="118" t="s">
        <v>160</v>
      </c>
      <c r="H502" s="136">
        <v>7.44</v>
      </c>
      <c r="I502" s="119">
        <v>18592</v>
      </c>
      <c r="J502" s="137" t="s">
        <v>4405</v>
      </c>
      <c r="K502" s="118" t="s">
        <v>17</v>
      </c>
      <c r="L502" s="122">
        <v>736</v>
      </c>
      <c r="M502" s="123">
        <v>98.9</v>
      </c>
      <c r="N502" s="118" t="s">
        <v>145</v>
      </c>
      <c r="O502" s="71">
        <f t="shared" si="16"/>
        <v>8.8631061642127555</v>
      </c>
      <c r="P502" s="71">
        <f>IF(O502&lt;&gt;"",VLOOKUP($A502,Sheet4!$A$2:$O$1309,14,FALSE)*100,"")</f>
        <v>1.7417103823051283</v>
      </c>
      <c r="Q502" s="71">
        <f>IF(P502&lt;&gt;"",VLOOKUP($A502,Sheet4!$A$2:$O$1309,15,FALSE)*100,"")</f>
        <v>15.810837690104984</v>
      </c>
      <c r="R502" s="73">
        <f t="shared" si="15"/>
        <v>10</v>
      </c>
      <c r="S502" s="63" t="s">
        <v>4362</v>
      </c>
      <c r="T502" s="63" t="str">
        <f>IF(ISNA(VLOOKUP(A502,Sheet1!B$3:C$1266,2,FALSE)=TRUE),"NC",VLOOKUP(A502,Sheet1!B$3:C$1266,2,FALSE))</f>
        <v>Rural</v>
      </c>
      <c r="U502" s="66">
        <f>IF(ISNA(VLOOKUP($A502,Sheet1!$B$3:$AH$1266,Sheet1!E$1+(Sheet1!$A$1-1)*10,FALSE))=TRUE,"---",IF(VLOOKUP($A502,Sheet1!$B$3:$AH$1266,Sheet1!E$1+(Sheet1!$A$1-1)*10,FALSE)="---","---", (ROUND(VLOOKUP($A502,Sheet1!$B$3:$AH$1266,Sheet1!E$1+(Sheet1!$A$1-1)*10,FALSE),IF(VLOOKUP($A502,Sheet1!$B$3:$AH$1266,Sheet1!E$1+(Sheet1!$A$1-1)*10,FALSE)&gt;99999,-3,IF(VLOOKUP($A502,Sheet1!$B$3:$AH$1266,Sheet1!E$1+(Sheet1!$A$1-1)*10,FALSE)&gt;9999,-2,IF(VLOOKUP($A502,Sheet1!$B$3:$AH$1266,Sheet1!E$1+(Sheet1!$A$1-1)*10,FALSE)&gt;999,-1,0)))))))</f>
        <v>180</v>
      </c>
      <c r="V502" s="66">
        <f>IF(ISNA(VLOOKUP($A502,Sheet1!$B$3:$AH$1266,Sheet1!F$1+(Sheet1!$A$1-1)*10,FALSE))=TRUE,"---",IF(VLOOKUP($A502,Sheet1!$B$3:$AH$1266,Sheet1!F$1+(Sheet1!$A$1-1)*10,FALSE)="---","---", (ROUND(VLOOKUP($A502,Sheet1!$B$3:$AH$1266,Sheet1!F$1+(Sheet1!$A$1-1)*10,FALSE),IF(VLOOKUP($A502,Sheet1!$B$3:$AH$1266,Sheet1!F$1+(Sheet1!$A$1-1)*10,FALSE)&gt;99999,-3,IF(VLOOKUP($A502,Sheet1!$B$3:$AH$1266,Sheet1!F$1+(Sheet1!$A$1-1)*10,FALSE)&gt;9999,-2,IF(VLOOKUP($A502,Sheet1!$B$3:$AH$1266,Sheet1!F$1+(Sheet1!$A$1-1)*10,FALSE)&gt;999,-1,0)))))))</f>
        <v>226</v>
      </c>
      <c r="W502" s="66">
        <f>IF(ISNA(VLOOKUP($A502,Sheet1!$B$3:$AH$1266,Sheet1!G$1+(Sheet1!$A$1-1)*10,FALSE))=TRUE,"---",IF(VLOOKUP($A502,Sheet1!$B$3:$AH$1266,Sheet1!G$1+(Sheet1!$A$1-1)*10,FALSE)="---","---", (ROUND(VLOOKUP($A502,Sheet1!$B$3:$AH$1266,Sheet1!G$1+(Sheet1!$A$1-1)*10,FALSE),IF(VLOOKUP($A502,Sheet1!$B$3:$AH$1266,Sheet1!G$1+(Sheet1!$A$1-1)*10,FALSE)&gt;99999,-3,IF(VLOOKUP($A502,Sheet1!$B$3:$AH$1266,Sheet1!G$1+(Sheet1!$A$1-1)*10,FALSE)&gt;9999,-2,IF(VLOOKUP($A502,Sheet1!$B$3:$AH$1266,Sheet1!G$1+(Sheet1!$A$1-1)*10,FALSE)&gt;999,-1,0)))))))</f>
        <v>293</v>
      </c>
      <c r="X502" s="66">
        <f>IF(ISNA(VLOOKUP($A502,Sheet1!$B$3:$AH$1266,Sheet1!H$1+(Sheet1!$A$1-1)*10,FALSE))=TRUE,"---",IF(VLOOKUP($A502,Sheet1!$B$3:$AH$1266,Sheet1!H$1+(Sheet1!$A$1-1)*10,FALSE)="---","---", (ROUND(VLOOKUP($A502,Sheet1!$B$3:$AH$1266,Sheet1!H$1+(Sheet1!$A$1-1)*10,FALSE),IF(VLOOKUP($A502,Sheet1!$B$3:$AH$1266,Sheet1!H$1+(Sheet1!$A$1-1)*10,FALSE)&gt;99999,-3,IF(VLOOKUP($A502,Sheet1!$B$3:$AH$1266,Sheet1!H$1+(Sheet1!$A$1-1)*10,FALSE)&gt;9999,-2,IF(VLOOKUP($A502,Sheet1!$B$3:$AH$1266,Sheet1!H$1+(Sheet1!$A$1-1)*10,FALSE)&gt;999,-1,0)))))))</f>
        <v>505</v>
      </c>
      <c r="Y502" s="66">
        <f>IF(ISNA(VLOOKUP($A502,Sheet1!$B$3:$AH$1266,Sheet1!I$1+(Sheet1!$A$1-1)*10,FALSE))=TRUE,"---",IF(VLOOKUP($A502,Sheet1!$B$3:$AH$1266,Sheet1!I$1+(Sheet1!$A$1-1)*10,FALSE)="---","---", (ROUND(VLOOKUP($A502,Sheet1!$B$3:$AH$1266,Sheet1!I$1+(Sheet1!$A$1-1)*10,FALSE),IF(VLOOKUP($A502,Sheet1!$B$3:$AH$1266,Sheet1!I$1+(Sheet1!$A$1-1)*10,FALSE)&gt;99999,-3,IF(VLOOKUP($A502,Sheet1!$B$3:$AH$1266,Sheet1!I$1+(Sheet1!$A$1-1)*10,FALSE)&gt;9999,-2,IF(VLOOKUP($A502,Sheet1!$B$3:$AH$1266,Sheet1!I$1+(Sheet1!$A$1-1)*10,FALSE)&gt;999,-1,0)))))))</f>
        <v>690</v>
      </c>
      <c r="Z502" s="66">
        <f>IF(ISNA(VLOOKUP($A502,Sheet1!$B$3:$AH$1266,Sheet1!J$1+(Sheet1!$A$1-1)*10,FALSE))=TRUE,"---",IF(VLOOKUP($A502,Sheet1!$B$3:$AH$1266,Sheet1!J$1+(Sheet1!$A$1-1)*10,FALSE)="---","---", (ROUND(VLOOKUP($A502,Sheet1!$B$3:$AH$1266,Sheet1!J$1+(Sheet1!$A$1-1)*10,FALSE),IF(VLOOKUP($A502,Sheet1!$B$3:$AH$1266,Sheet1!J$1+(Sheet1!$A$1-1)*10,FALSE)&gt;99999,-3,IF(VLOOKUP($A502,Sheet1!$B$3:$AH$1266,Sheet1!J$1+(Sheet1!$A$1-1)*10,FALSE)&gt;9999,-2,IF(VLOOKUP($A502,Sheet1!$B$3:$AH$1266,Sheet1!J$1+(Sheet1!$A$1-1)*10,FALSE)&gt;999,-1,0)))))))</f>
        <v>970</v>
      </c>
      <c r="AA502" s="66">
        <f>IF(ISNA(VLOOKUP($A502,Sheet1!$B$3:$AH$1266,Sheet1!K$1+(Sheet1!$A$1-1)*10,FALSE))=TRUE,"---",IF(VLOOKUP($A502,Sheet1!$B$3:$AH$1266,Sheet1!K$1+(Sheet1!$A$1-1)*10,FALSE)="---","---", (ROUND(VLOOKUP($A502,Sheet1!$B$3:$AH$1266,Sheet1!K$1+(Sheet1!$A$1-1)*10,FALSE),IF(VLOOKUP($A502,Sheet1!$B$3:$AH$1266,Sheet1!K$1+(Sheet1!$A$1-1)*10,FALSE)&gt;99999,-3,IF(VLOOKUP($A502,Sheet1!$B$3:$AH$1266,Sheet1!K$1+(Sheet1!$A$1-1)*10,FALSE)&gt;9999,-2,IF(VLOOKUP($A502,Sheet1!$B$3:$AH$1266,Sheet1!K$1+(Sheet1!$A$1-1)*10,FALSE)&gt;999,-1,0)))))))</f>
        <v>1220</v>
      </c>
      <c r="AB502" s="66">
        <f>IF(ISNA(VLOOKUP($A502,Sheet1!$B$3:$AH$1266,Sheet1!L$1+(Sheet1!$A$1-1)*10,FALSE))=TRUE,"---",IF(VLOOKUP($A502,Sheet1!$B$3:$AH$1266,Sheet1!L$1+(Sheet1!$A$1-1)*10,FALSE)="---","---", (ROUND(VLOOKUP($A502,Sheet1!$B$3:$AH$1266,Sheet1!L$1+(Sheet1!$A$1-1)*10,FALSE),IF(VLOOKUP($A502,Sheet1!$B$3:$AH$1266,Sheet1!L$1+(Sheet1!$A$1-1)*10,FALSE)&gt;99999,-3,IF(VLOOKUP($A502,Sheet1!$B$3:$AH$1266,Sheet1!L$1+(Sheet1!$A$1-1)*10,FALSE)&gt;9999,-2,IF(VLOOKUP($A502,Sheet1!$B$3:$AH$1266,Sheet1!L$1+(Sheet1!$A$1-1)*10,FALSE)&gt;999,-1,0)))))))</f>
        <v>1500</v>
      </c>
      <c r="AC502" s="66">
        <f>IF(ISNA(VLOOKUP($A502,Sheet1!$B$3:$AH$1266,Sheet1!M$1+(Sheet1!$A$1-1)*10,FALSE))=TRUE,"---",IF(VLOOKUP($A502,Sheet1!$B$3:$AH$1266,Sheet1!M$1+(Sheet1!$A$1-1)*10,FALSE)="---","---", (ROUND(VLOOKUP($A502,Sheet1!$B$3:$AH$1266,Sheet1!M$1+(Sheet1!$A$1-1)*10,FALSE),IF(VLOOKUP($A502,Sheet1!$B$3:$AH$1266,Sheet1!M$1+(Sheet1!$A$1-1)*10,FALSE)&gt;99999,-3,IF(VLOOKUP($A502,Sheet1!$B$3:$AH$1266,Sheet1!M$1+(Sheet1!$A$1-1)*10,FALSE)&gt;9999,-2,IF(VLOOKUP($A502,Sheet1!$B$3:$AH$1266,Sheet1!M$1+(Sheet1!$A$1-1)*10,FALSE)&gt;999,-1,0)))))))</f>
        <v>1830</v>
      </c>
      <c r="AD502" s="66">
        <f>IF(ISNA(VLOOKUP($A502,Sheet1!$B$3:$AH$1266,Sheet1!N$1+(Sheet1!$A$1-1)*10,FALSE))=TRUE,"---",IF(VLOOKUP($A502,Sheet1!$B$3:$AH$1266,Sheet1!N$1+(Sheet1!$A$1-1)*10,FALSE)="---","---", (ROUND(VLOOKUP($A502,Sheet1!$B$3:$AH$1266,Sheet1!N$1+(Sheet1!$A$1-1)*10,FALSE),IF(VLOOKUP($A502,Sheet1!$B$3:$AH$1266,Sheet1!N$1+(Sheet1!$A$1-1)*10,FALSE)&gt;99999,-3,IF(VLOOKUP($A502,Sheet1!$B$3:$AH$1266,Sheet1!N$1+(Sheet1!$A$1-1)*10,FALSE)&gt;9999,-2,IF(VLOOKUP($A502,Sheet1!$B$3:$AH$1266,Sheet1!N$1+(Sheet1!$A$1-1)*10,FALSE)&gt;999,-1,0)))))))</f>
        <v>2330</v>
      </c>
    </row>
    <row r="503" spans="1:30" ht="25.5" customHeight="1" x14ac:dyDescent="0.25">
      <c r="A503" s="303" t="s">
        <v>793</v>
      </c>
      <c r="B503" s="330" t="s">
        <v>794</v>
      </c>
      <c r="C503" s="303">
        <v>415042</v>
      </c>
      <c r="D503" s="303">
        <v>743222</v>
      </c>
      <c r="E503" s="307" t="s">
        <v>3036</v>
      </c>
      <c r="F503" s="342" t="s">
        <v>4600</v>
      </c>
      <c r="G503" s="318" t="s">
        <v>31</v>
      </c>
      <c r="H503" s="347">
        <v>20.9</v>
      </c>
      <c r="I503" s="326">
        <v>20377</v>
      </c>
      <c r="J503" s="324">
        <v>7.02</v>
      </c>
      <c r="K503" s="315" t="s">
        <v>4405</v>
      </c>
      <c r="L503" s="320">
        <v>4640</v>
      </c>
      <c r="M503" s="322">
        <v>222</v>
      </c>
      <c r="N503" s="318" t="s">
        <v>145</v>
      </c>
      <c r="O503" s="299">
        <f t="shared" si="16"/>
        <v>2.1656947647193361</v>
      </c>
      <c r="P503" s="299">
        <f>IF(O503&lt;&gt;"",VLOOKUP($A503,Sheet4!$A$2:$O$1309,14,FALSE)*100,"")</f>
        <v>0.2942784670019738</v>
      </c>
      <c r="Q503" s="299">
        <f>IF(P503&lt;&gt;"",VLOOKUP($A503,Sheet4!$A$2:$O$1309,15,FALSE)*100,"")</f>
        <v>2.8454445553302787</v>
      </c>
      <c r="R503" s="301">
        <f t="shared" si="15"/>
        <v>45</v>
      </c>
      <c r="S503" s="356" t="s">
        <v>4362</v>
      </c>
      <c r="T503" s="356" t="str">
        <f>IF(ISNA(VLOOKUP(A503,Sheet1!B$3:C$1266,2,FALSE)=TRUE),"NC",VLOOKUP(A503,Sheet1!B$3:C$1266,2,FALSE))</f>
        <v>Rural10</v>
      </c>
      <c r="U503" s="392">
        <f>IF(ISNA(VLOOKUP($A503,Sheet1!$B$3:$AH$1266,Sheet1!E$1+(Sheet1!$A$1-1)*10,FALSE))=TRUE,"---",IF(VLOOKUP($A503,Sheet1!$B$3:$AH$1266,Sheet1!E$1+(Sheet1!$A$1-1)*10,FALSE)="---","---", (ROUND(VLOOKUP($A503,Sheet1!$B$3:$AH$1266,Sheet1!E$1+(Sheet1!$A$1-1)*10,FALSE),IF(VLOOKUP($A503,Sheet1!$B$3:$AH$1266,Sheet1!E$1+(Sheet1!$A$1-1)*10,FALSE)&gt;99999,-3,IF(VLOOKUP($A503,Sheet1!$B$3:$AH$1266,Sheet1!E$1+(Sheet1!$A$1-1)*10,FALSE)&gt;9999,-2,IF(VLOOKUP($A503,Sheet1!$B$3:$AH$1266,Sheet1!E$1+(Sheet1!$A$1-1)*10,FALSE)&gt;999,-1,0)))))))</f>
        <v>732</v>
      </c>
      <c r="V503" s="392">
        <f>IF(ISNA(VLOOKUP($A503,Sheet1!$B$3:$AH$1266,Sheet1!F$1+(Sheet1!$A$1-1)*10,FALSE))=TRUE,"---",IF(VLOOKUP($A503,Sheet1!$B$3:$AH$1266,Sheet1!F$1+(Sheet1!$A$1-1)*10,FALSE)="---","---", (ROUND(VLOOKUP($A503,Sheet1!$B$3:$AH$1266,Sheet1!F$1+(Sheet1!$A$1-1)*10,FALSE),IF(VLOOKUP($A503,Sheet1!$B$3:$AH$1266,Sheet1!F$1+(Sheet1!$A$1-1)*10,FALSE)&gt;99999,-3,IF(VLOOKUP($A503,Sheet1!$B$3:$AH$1266,Sheet1!F$1+(Sheet1!$A$1-1)*10,FALSE)&gt;9999,-2,IF(VLOOKUP($A503,Sheet1!$B$3:$AH$1266,Sheet1!F$1+(Sheet1!$A$1-1)*10,FALSE)&gt;999,-1,0)))))))</f>
        <v>944</v>
      </c>
      <c r="W503" s="392">
        <f>IF(ISNA(VLOOKUP($A503,Sheet1!$B$3:$AH$1266,Sheet1!G$1+(Sheet1!$A$1-1)*10,FALSE))=TRUE,"---",IF(VLOOKUP($A503,Sheet1!$B$3:$AH$1266,Sheet1!G$1+(Sheet1!$A$1-1)*10,FALSE)="---","---", (ROUND(VLOOKUP($A503,Sheet1!$B$3:$AH$1266,Sheet1!G$1+(Sheet1!$A$1-1)*10,FALSE),IF(VLOOKUP($A503,Sheet1!$B$3:$AH$1266,Sheet1!G$1+(Sheet1!$A$1-1)*10,FALSE)&gt;99999,-3,IF(VLOOKUP($A503,Sheet1!$B$3:$AH$1266,Sheet1!G$1+(Sheet1!$A$1-1)*10,FALSE)&gt;9999,-2,IF(VLOOKUP($A503,Sheet1!$B$3:$AH$1266,Sheet1!G$1+(Sheet1!$A$1-1)*10,FALSE)&gt;999,-1,0)))))))</f>
        <v>1240</v>
      </c>
      <c r="X503" s="392">
        <f>IF(ISNA(VLOOKUP($A503,Sheet1!$B$3:$AH$1266,Sheet1!H$1+(Sheet1!$A$1-1)*10,FALSE))=TRUE,"---",IF(VLOOKUP($A503,Sheet1!$B$3:$AH$1266,Sheet1!H$1+(Sheet1!$A$1-1)*10,FALSE)="---","---", (ROUND(VLOOKUP($A503,Sheet1!$B$3:$AH$1266,Sheet1!H$1+(Sheet1!$A$1-1)*10,FALSE),IF(VLOOKUP($A503,Sheet1!$B$3:$AH$1266,Sheet1!H$1+(Sheet1!$A$1-1)*10,FALSE)&gt;99999,-3,IF(VLOOKUP($A503,Sheet1!$B$3:$AH$1266,Sheet1!H$1+(Sheet1!$A$1-1)*10,FALSE)&gt;9999,-2,IF(VLOOKUP($A503,Sheet1!$B$3:$AH$1266,Sheet1!H$1+(Sheet1!$A$1-1)*10,FALSE)&gt;999,-1,0)))))))</f>
        <v>2110</v>
      </c>
      <c r="Y503" s="392">
        <f>IF(ISNA(VLOOKUP($A503,Sheet1!$B$3:$AH$1266,Sheet1!I$1+(Sheet1!$A$1-1)*10,FALSE))=TRUE,"---",IF(VLOOKUP($A503,Sheet1!$B$3:$AH$1266,Sheet1!I$1+(Sheet1!$A$1-1)*10,FALSE)="---","---", (ROUND(VLOOKUP($A503,Sheet1!$B$3:$AH$1266,Sheet1!I$1+(Sheet1!$A$1-1)*10,FALSE),IF(VLOOKUP($A503,Sheet1!$B$3:$AH$1266,Sheet1!I$1+(Sheet1!$A$1-1)*10,FALSE)&gt;99999,-3,IF(VLOOKUP($A503,Sheet1!$B$3:$AH$1266,Sheet1!I$1+(Sheet1!$A$1-1)*10,FALSE)&gt;9999,-2,IF(VLOOKUP($A503,Sheet1!$B$3:$AH$1266,Sheet1!I$1+(Sheet1!$A$1-1)*10,FALSE)&gt;999,-1,0)))))))</f>
        <v>2820</v>
      </c>
      <c r="Z503" s="392">
        <f>IF(ISNA(VLOOKUP($A503,Sheet1!$B$3:$AH$1266,Sheet1!J$1+(Sheet1!$A$1-1)*10,FALSE))=TRUE,"---",IF(VLOOKUP($A503,Sheet1!$B$3:$AH$1266,Sheet1!J$1+(Sheet1!$A$1-1)*10,FALSE)="---","---", (ROUND(VLOOKUP($A503,Sheet1!$B$3:$AH$1266,Sheet1!J$1+(Sheet1!$A$1-1)*10,FALSE),IF(VLOOKUP($A503,Sheet1!$B$3:$AH$1266,Sheet1!J$1+(Sheet1!$A$1-1)*10,FALSE)&gt;99999,-3,IF(VLOOKUP($A503,Sheet1!$B$3:$AH$1266,Sheet1!J$1+(Sheet1!$A$1-1)*10,FALSE)&gt;9999,-2,IF(VLOOKUP($A503,Sheet1!$B$3:$AH$1266,Sheet1!J$1+(Sheet1!$A$1-1)*10,FALSE)&gt;999,-1,0)))))))</f>
        <v>3840</v>
      </c>
      <c r="AA503" s="392">
        <f>IF(ISNA(VLOOKUP($A503,Sheet1!$B$3:$AH$1266,Sheet1!K$1+(Sheet1!$A$1-1)*10,FALSE))=TRUE,"---",IF(VLOOKUP($A503,Sheet1!$B$3:$AH$1266,Sheet1!K$1+(Sheet1!$A$1-1)*10,FALSE)="---","---", (ROUND(VLOOKUP($A503,Sheet1!$B$3:$AH$1266,Sheet1!K$1+(Sheet1!$A$1-1)*10,FALSE),IF(VLOOKUP($A503,Sheet1!$B$3:$AH$1266,Sheet1!K$1+(Sheet1!$A$1-1)*10,FALSE)&gt;99999,-3,IF(VLOOKUP($A503,Sheet1!$B$3:$AH$1266,Sheet1!K$1+(Sheet1!$A$1-1)*10,FALSE)&gt;9999,-2,IF(VLOOKUP($A503,Sheet1!$B$3:$AH$1266,Sheet1!K$1+(Sheet1!$A$1-1)*10,FALSE)&gt;999,-1,0)))))))</f>
        <v>4720</v>
      </c>
      <c r="AB503" s="392">
        <f>IF(ISNA(VLOOKUP($A503,Sheet1!$B$3:$AH$1266,Sheet1!L$1+(Sheet1!$A$1-1)*10,FALSE))=TRUE,"---",IF(VLOOKUP($A503,Sheet1!$B$3:$AH$1266,Sheet1!L$1+(Sheet1!$A$1-1)*10,FALSE)="---","---", (ROUND(VLOOKUP($A503,Sheet1!$B$3:$AH$1266,Sheet1!L$1+(Sheet1!$A$1-1)*10,FALSE),IF(VLOOKUP($A503,Sheet1!$B$3:$AH$1266,Sheet1!L$1+(Sheet1!$A$1-1)*10,FALSE)&gt;99999,-3,IF(VLOOKUP($A503,Sheet1!$B$3:$AH$1266,Sheet1!L$1+(Sheet1!$A$1-1)*10,FALSE)&gt;9999,-2,IF(VLOOKUP($A503,Sheet1!$B$3:$AH$1266,Sheet1!L$1+(Sheet1!$A$1-1)*10,FALSE)&gt;999,-1,0)))))))</f>
        <v>5690</v>
      </c>
      <c r="AC503" s="392">
        <f>IF(ISNA(VLOOKUP($A503,Sheet1!$B$3:$AH$1266,Sheet1!M$1+(Sheet1!$A$1-1)*10,FALSE))=TRUE,"---",IF(VLOOKUP($A503,Sheet1!$B$3:$AH$1266,Sheet1!M$1+(Sheet1!$A$1-1)*10,FALSE)="---","---", (ROUND(VLOOKUP($A503,Sheet1!$B$3:$AH$1266,Sheet1!M$1+(Sheet1!$A$1-1)*10,FALSE),IF(VLOOKUP($A503,Sheet1!$B$3:$AH$1266,Sheet1!M$1+(Sheet1!$A$1-1)*10,FALSE)&gt;99999,-3,IF(VLOOKUP($A503,Sheet1!$B$3:$AH$1266,Sheet1!M$1+(Sheet1!$A$1-1)*10,FALSE)&gt;9999,-2,IF(VLOOKUP($A503,Sheet1!$B$3:$AH$1266,Sheet1!M$1+(Sheet1!$A$1-1)*10,FALSE)&gt;999,-1,0)))))))</f>
        <v>6770</v>
      </c>
      <c r="AD503" s="392">
        <f>IF(ISNA(VLOOKUP($A503,Sheet1!$B$3:$AH$1266,Sheet1!N$1+(Sheet1!$A$1-1)*10,FALSE))=TRUE,"---",IF(VLOOKUP($A503,Sheet1!$B$3:$AH$1266,Sheet1!N$1+(Sheet1!$A$1-1)*10,FALSE)="---","---", (ROUND(VLOOKUP($A503,Sheet1!$B$3:$AH$1266,Sheet1!N$1+(Sheet1!$A$1-1)*10,FALSE),IF(VLOOKUP($A503,Sheet1!$B$3:$AH$1266,Sheet1!N$1+(Sheet1!$A$1-1)*10,FALSE)&gt;99999,-3,IF(VLOOKUP($A503,Sheet1!$B$3:$AH$1266,Sheet1!N$1+(Sheet1!$A$1-1)*10,FALSE)&gt;9999,-2,IF(VLOOKUP($A503,Sheet1!$B$3:$AH$1266,Sheet1!N$1+(Sheet1!$A$1-1)*10,FALSE)&gt;999,-1,0)))))))</f>
        <v>8390</v>
      </c>
    </row>
    <row r="504" spans="1:30" ht="25.5" customHeight="1" x14ac:dyDescent="0.25">
      <c r="A504" s="303"/>
      <c r="B504" s="331"/>
      <c r="C504" s="303"/>
      <c r="D504" s="303"/>
      <c r="E504" s="307"/>
      <c r="F504" s="401"/>
      <c r="G504" s="308"/>
      <c r="H504" s="347"/>
      <c r="I504" s="327"/>
      <c r="J504" s="325"/>
      <c r="K504" s="316"/>
      <c r="L504" s="321"/>
      <c r="M504" s="323"/>
      <c r="N504" s="319"/>
      <c r="O504" s="317" t="e">
        <f t="shared" si="16"/>
        <v>#NUM!</v>
      </c>
      <c r="P504" s="317" t="e">
        <f>IF(O504&lt;&gt;"",VLOOKUP($A504,Sheet4!$A$2:$O$1309,14,FALSE)*100,"")</f>
        <v>#NUM!</v>
      </c>
      <c r="Q504" s="317" t="e">
        <f>IF(P504&lt;&gt;"",VLOOKUP($A504,Sheet4!$A$2:$O$1309,15,FALSE)*100,"")</f>
        <v>#NUM!</v>
      </c>
      <c r="R504" s="356" t="e">
        <f t="shared" si="15"/>
        <v>#NUM!</v>
      </c>
      <c r="S504" s="356"/>
      <c r="T504" s="356"/>
      <c r="U504" s="392"/>
      <c r="V504" s="392"/>
      <c r="W504" s="392"/>
      <c r="X504" s="392"/>
      <c r="Y504" s="392"/>
      <c r="Z504" s="392"/>
      <c r="AA504" s="392"/>
      <c r="AB504" s="392"/>
      <c r="AC504" s="392"/>
      <c r="AD504" s="392"/>
    </row>
    <row r="505" spans="1:30" ht="25.5" customHeight="1" x14ac:dyDescent="0.25">
      <c r="A505" s="304" t="s">
        <v>795</v>
      </c>
      <c r="B505" s="393" t="s">
        <v>796</v>
      </c>
      <c r="C505" s="304">
        <v>414625</v>
      </c>
      <c r="D505" s="304">
        <v>742400</v>
      </c>
      <c r="E505" s="305" t="s">
        <v>3045</v>
      </c>
      <c r="F505" s="117" t="s">
        <v>4601</v>
      </c>
      <c r="G505" s="118" t="s">
        <v>286</v>
      </c>
      <c r="H505" s="348">
        <v>100</v>
      </c>
      <c r="I505" s="119">
        <v>10466</v>
      </c>
      <c r="J505" s="137" t="s">
        <v>4405</v>
      </c>
      <c r="K505" s="118" t="s">
        <v>797</v>
      </c>
      <c r="L505" s="146">
        <v>26700</v>
      </c>
      <c r="M505" s="123">
        <v>267</v>
      </c>
      <c r="N505" s="118" t="s">
        <v>798</v>
      </c>
      <c r="O505" s="71" t="s">
        <v>4405</v>
      </c>
      <c r="P505" s="71" t="s">
        <v>4405</v>
      </c>
      <c r="Q505" s="71" t="s">
        <v>4405</v>
      </c>
      <c r="R505" s="73" t="s">
        <v>4405</v>
      </c>
      <c r="S505" s="357" t="s">
        <v>4362</v>
      </c>
      <c r="T505" s="357" t="str">
        <f>IF(ISNA(VLOOKUP(A505,Sheet1!B$3:C$1266,2,FALSE)=TRUE),"NC",VLOOKUP(A505,Sheet1!B$3:C$1266,2,FALSE))</f>
        <v>Regulated</v>
      </c>
      <c r="U505" s="385">
        <f>IF(ISNA(VLOOKUP($A505,Sheet1!$B$3:$AH$1266,Sheet1!E$1+(Sheet1!$A$1-1)*10,FALSE))=TRUE,"---",IF(VLOOKUP($A505,Sheet1!$B$3:$AH$1266,Sheet1!E$1+(Sheet1!$A$1-1)*10,FALSE)="---","---", (ROUND(VLOOKUP($A505,Sheet1!$B$3:$AH$1266,Sheet1!E$1+(Sheet1!$A$1-1)*10,FALSE),IF(VLOOKUP($A505,Sheet1!$B$3:$AH$1266,Sheet1!E$1+(Sheet1!$A$1-1)*10,FALSE)&gt;99999,-3,IF(VLOOKUP($A505,Sheet1!$B$3:$AH$1266,Sheet1!E$1+(Sheet1!$A$1-1)*10,FALSE)&gt;9999,-2,IF(VLOOKUP($A505,Sheet1!$B$3:$AH$1266,Sheet1!E$1+(Sheet1!$A$1-1)*10,FALSE)&gt;999,-1,0)))))))</f>
        <v>157</v>
      </c>
      <c r="V505" s="385">
        <f>IF(ISNA(VLOOKUP($A505,Sheet1!$B$3:$AH$1266,Sheet1!F$1+(Sheet1!$A$1-1)*10,FALSE))=TRUE,"---",IF(VLOOKUP($A505,Sheet1!$B$3:$AH$1266,Sheet1!F$1+(Sheet1!$A$1-1)*10,FALSE)="---","---", (ROUND(VLOOKUP($A505,Sheet1!$B$3:$AH$1266,Sheet1!F$1+(Sheet1!$A$1-1)*10,FALSE),IF(VLOOKUP($A505,Sheet1!$B$3:$AH$1266,Sheet1!F$1+(Sheet1!$A$1-1)*10,FALSE)&gt;99999,-3,IF(VLOOKUP($A505,Sheet1!$B$3:$AH$1266,Sheet1!F$1+(Sheet1!$A$1-1)*10,FALSE)&gt;9999,-2,IF(VLOOKUP($A505,Sheet1!$B$3:$AH$1266,Sheet1!F$1+(Sheet1!$A$1-1)*10,FALSE)&gt;999,-1,0)))))))</f>
        <v>255</v>
      </c>
      <c r="W505" s="385">
        <f>IF(ISNA(VLOOKUP($A505,Sheet1!$B$3:$AH$1266,Sheet1!G$1+(Sheet1!$A$1-1)*10,FALSE))=TRUE,"---",IF(VLOOKUP($A505,Sheet1!$B$3:$AH$1266,Sheet1!G$1+(Sheet1!$A$1-1)*10,FALSE)="---","---", (ROUND(VLOOKUP($A505,Sheet1!$B$3:$AH$1266,Sheet1!G$1+(Sheet1!$A$1-1)*10,FALSE),IF(VLOOKUP($A505,Sheet1!$B$3:$AH$1266,Sheet1!G$1+(Sheet1!$A$1-1)*10,FALSE)&gt;99999,-3,IF(VLOOKUP($A505,Sheet1!$B$3:$AH$1266,Sheet1!G$1+(Sheet1!$A$1-1)*10,FALSE)&gt;9999,-2,IF(VLOOKUP($A505,Sheet1!$B$3:$AH$1266,Sheet1!G$1+(Sheet1!$A$1-1)*10,FALSE)&gt;999,-1,0)))))))</f>
        <v>432</v>
      </c>
      <c r="X505" s="385">
        <f>IF(ISNA(VLOOKUP($A505,Sheet1!$B$3:$AH$1266,Sheet1!H$1+(Sheet1!$A$1-1)*10,FALSE))=TRUE,"---",IF(VLOOKUP($A505,Sheet1!$B$3:$AH$1266,Sheet1!H$1+(Sheet1!$A$1-1)*10,FALSE)="---","---", (ROUND(VLOOKUP($A505,Sheet1!$B$3:$AH$1266,Sheet1!H$1+(Sheet1!$A$1-1)*10,FALSE),IF(VLOOKUP($A505,Sheet1!$B$3:$AH$1266,Sheet1!H$1+(Sheet1!$A$1-1)*10,FALSE)&gt;99999,-3,IF(VLOOKUP($A505,Sheet1!$B$3:$AH$1266,Sheet1!H$1+(Sheet1!$A$1-1)*10,FALSE)&gt;9999,-2,IF(VLOOKUP($A505,Sheet1!$B$3:$AH$1266,Sheet1!H$1+(Sheet1!$A$1-1)*10,FALSE)&gt;999,-1,0)))))))</f>
        <v>1290</v>
      </c>
      <c r="Y505" s="385">
        <f>IF(ISNA(VLOOKUP($A505,Sheet1!$B$3:$AH$1266,Sheet1!I$1+(Sheet1!$A$1-1)*10,FALSE))=TRUE,"---",IF(VLOOKUP($A505,Sheet1!$B$3:$AH$1266,Sheet1!I$1+(Sheet1!$A$1-1)*10,FALSE)="---","---", (ROUND(VLOOKUP($A505,Sheet1!$B$3:$AH$1266,Sheet1!I$1+(Sheet1!$A$1-1)*10,FALSE),IF(VLOOKUP($A505,Sheet1!$B$3:$AH$1266,Sheet1!I$1+(Sheet1!$A$1-1)*10,FALSE)&gt;99999,-3,IF(VLOOKUP($A505,Sheet1!$B$3:$AH$1266,Sheet1!I$1+(Sheet1!$A$1-1)*10,FALSE)&gt;9999,-2,IF(VLOOKUP($A505,Sheet1!$B$3:$AH$1266,Sheet1!I$1+(Sheet1!$A$1-1)*10,FALSE)&gt;999,-1,0)))))))</f>
        <v>2360</v>
      </c>
      <c r="Z505" s="385">
        <f>IF(ISNA(VLOOKUP($A505,Sheet1!$B$3:$AH$1266,Sheet1!J$1+(Sheet1!$A$1-1)*10,FALSE))=TRUE,"---",IF(VLOOKUP($A505,Sheet1!$B$3:$AH$1266,Sheet1!J$1+(Sheet1!$A$1-1)*10,FALSE)="---","---", (ROUND(VLOOKUP($A505,Sheet1!$B$3:$AH$1266,Sheet1!J$1+(Sheet1!$A$1-1)*10,FALSE),IF(VLOOKUP($A505,Sheet1!$B$3:$AH$1266,Sheet1!J$1+(Sheet1!$A$1-1)*10,FALSE)&gt;99999,-3,IF(VLOOKUP($A505,Sheet1!$B$3:$AH$1266,Sheet1!J$1+(Sheet1!$A$1-1)*10,FALSE)&gt;9999,-2,IF(VLOOKUP($A505,Sheet1!$B$3:$AH$1266,Sheet1!J$1+(Sheet1!$A$1-1)*10,FALSE)&gt;999,-1,0)))))))</f>
        <v>4610</v>
      </c>
      <c r="AA505" s="385">
        <f>IF(ISNA(VLOOKUP($A505,Sheet1!$B$3:$AH$1266,Sheet1!K$1+(Sheet1!$A$1-1)*10,FALSE))=TRUE,"---",IF(VLOOKUP($A505,Sheet1!$B$3:$AH$1266,Sheet1!K$1+(Sheet1!$A$1-1)*10,FALSE)="---","---", (ROUND(VLOOKUP($A505,Sheet1!$B$3:$AH$1266,Sheet1!K$1+(Sheet1!$A$1-1)*10,FALSE),IF(VLOOKUP($A505,Sheet1!$B$3:$AH$1266,Sheet1!K$1+(Sheet1!$A$1-1)*10,FALSE)&gt;99999,-3,IF(VLOOKUP($A505,Sheet1!$B$3:$AH$1266,Sheet1!K$1+(Sheet1!$A$1-1)*10,FALSE)&gt;9999,-2,IF(VLOOKUP($A505,Sheet1!$B$3:$AH$1266,Sheet1!K$1+(Sheet1!$A$1-1)*10,FALSE)&gt;999,-1,0)))))))</f>
        <v>7210</v>
      </c>
      <c r="AB505" s="385">
        <f>IF(ISNA(VLOOKUP($A505,Sheet1!$B$3:$AH$1266,Sheet1!L$1+(Sheet1!$A$1-1)*10,FALSE))=TRUE,"---",IF(VLOOKUP($A505,Sheet1!$B$3:$AH$1266,Sheet1!L$1+(Sheet1!$A$1-1)*10,FALSE)="---","---", (ROUND(VLOOKUP($A505,Sheet1!$B$3:$AH$1266,Sheet1!L$1+(Sheet1!$A$1-1)*10,FALSE),IF(VLOOKUP($A505,Sheet1!$B$3:$AH$1266,Sheet1!L$1+(Sheet1!$A$1-1)*10,FALSE)&gt;99999,-3,IF(VLOOKUP($A505,Sheet1!$B$3:$AH$1266,Sheet1!L$1+(Sheet1!$A$1-1)*10,FALSE)&gt;9999,-2,IF(VLOOKUP($A505,Sheet1!$B$3:$AH$1266,Sheet1!L$1+(Sheet1!$A$1-1)*10,FALSE)&gt;999,-1,0)))))))</f>
        <v>10900</v>
      </c>
      <c r="AC505" s="385">
        <f>IF(ISNA(VLOOKUP($A505,Sheet1!$B$3:$AH$1266,Sheet1!M$1+(Sheet1!$A$1-1)*10,FALSE))=TRUE,"---",IF(VLOOKUP($A505,Sheet1!$B$3:$AH$1266,Sheet1!M$1+(Sheet1!$A$1-1)*10,FALSE)="---","---", (ROUND(VLOOKUP($A505,Sheet1!$B$3:$AH$1266,Sheet1!M$1+(Sheet1!$A$1-1)*10,FALSE),IF(VLOOKUP($A505,Sheet1!$B$3:$AH$1266,Sheet1!M$1+(Sheet1!$A$1-1)*10,FALSE)&gt;99999,-3,IF(VLOOKUP($A505,Sheet1!$B$3:$AH$1266,Sheet1!M$1+(Sheet1!$A$1-1)*10,FALSE)&gt;9999,-2,IF(VLOOKUP($A505,Sheet1!$B$3:$AH$1266,Sheet1!M$1+(Sheet1!$A$1-1)*10,FALSE)&gt;999,-1,0)))))))</f>
        <v>16000</v>
      </c>
      <c r="AD505" s="385">
        <f>IF(ISNA(VLOOKUP($A505,Sheet1!$B$3:$AH$1266,Sheet1!N$1+(Sheet1!$A$1-1)*10,FALSE))=TRUE,"---",IF(VLOOKUP($A505,Sheet1!$B$3:$AH$1266,Sheet1!N$1+(Sheet1!$A$1-1)*10,FALSE)="---","---", (ROUND(VLOOKUP($A505,Sheet1!$B$3:$AH$1266,Sheet1!N$1+(Sheet1!$A$1-1)*10,FALSE),IF(VLOOKUP($A505,Sheet1!$B$3:$AH$1266,Sheet1!N$1+(Sheet1!$A$1-1)*10,FALSE)&gt;99999,-3,IF(VLOOKUP($A505,Sheet1!$B$3:$AH$1266,Sheet1!N$1+(Sheet1!$A$1-1)*10,FALSE)&gt;9999,-2,IF(VLOOKUP($A505,Sheet1!$B$3:$AH$1266,Sheet1!N$1+(Sheet1!$A$1-1)*10,FALSE)&gt;999,-1,0)))))))</f>
        <v>25700</v>
      </c>
    </row>
    <row r="506" spans="1:30" ht="25.5" customHeight="1" x14ac:dyDescent="0.25">
      <c r="A506" s="304"/>
      <c r="B506" s="346"/>
      <c r="C506" s="304"/>
      <c r="D506" s="304"/>
      <c r="E506" s="305" t="e">
        <v>#N/A</v>
      </c>
      <c r="F506" s="345" t="s">
        <v>4602</v>
      </c>
      <c r="G506" s="351" t="s">
        <v>31</v>
      </c>
      <c r="H506" s="348"/>
      <c r="I506" s="119">
        <v>14083</v>
      </c>
      <c r="J506" s="120">
        <v>14</v>
      </c>
      <c r="K506" s="118" t="s">
        <v>31</v>
      </c>
      <c r="L506" s="122">
        <v>17700</v>
      </c>
      <c r="M506" s="123">
        <v>177</v>
      </c>
      <c r="N506" s="118" t="s">
        <v>799</v>
      </c>
      <c r="O506" s="71" t="s">
        <v>4405</v>
      </c>
      <c r="P506" s="71" t="s">
        <v>4405</v>
      </c>
      <c r="Q506" s="71" t="s">
        <v>4405</v>
      </c>
      <c r="R506" s="73" t="s">
        <v>4405</v>
      </c>
      <c r="S506" s="357" t="e">
        <v>#N/A</v>
      </c>
      <c r="T506" s="357" t="str">
        <f>IF(ISNA(VLOOKUP(A506,Sheet1!B$3:C$1266,2,FALSE)=TRUE),"ND",VLOOKUP(A506,Sheet1!B$3:C$1266,2,FALSE))</f>
        <v>ND</v>
      </c>
      <c r="U506" s="385" t="str">
        <f>IF(ISNA(VLOOKUP($A506,Sheet1!$B$3:$AH$1266,Sheet1!E$1+(Sheet1!$A$1-1)*10,FALSE))=TRUE,"---",IF(VLOOKUP($A506,Sheet1!$B$3:$AH$1266,Sheet1!E$1+(Sheet1!$A$1-1)*10,FALSE)="---","---", (ROUND(VLOOKUP($A506,Sheet1!$B$3:$AH$1266,Sheet1!E$1+(Sheet1!$A$1-1)*10,FALSE),IF(VLOOKUP($A506,Sheet1!$B$3:$AH$1266,Sheet1!E$1+(Sheet1!$A$1-1)*10,FALSE)&gt;99999,-3,IF(VLOOKUP($A506,Sheet1!$B$3:$AH$1266,Sheet1!E$1+(Sheet1!$A$1-1)*10,FALSE)&gt;9999,-2,IF(VLOOKUP($A506,Sheet1!$B$3:$AH$1266,Sheet1!E$1+(Sheet1!$A$1-1)*10,FALSE)&gt;999,-1,0)))))))</f>
        <v>---</v>
      </c>
      <c r="V506" s="385" t="str">
        <f>IF(ISNA(VLOOKUP($A506,Sheet1!$B$3:$AH$1266,Sheet1!F$1+(Sheet1!$A$1-1)*10,FALSE))=TRUE,"---",IF(VLOOKUP($A506,Sheet1!$B$3:$AH$1266,Sheet1!F$1+(Sheet1!$A$1-1)*10,FALSE)="---","---", (ROUND(VLOOKUP($A506,Sheet1!$B$3:$AH$1266,Sheet1!F$1+(Sheet1!$A$1-1)*10,FALSE),IF(VLOOKUP($A506,Sheet1!$B$3:$AH$1266,Sheet1!F$1+(Sheet1!$A$1-1)*10,FALSE)&gt;99999,-3,IF(VLOOKUP($A506,Sheet1!$B$3:$AH$1266,Sheet1!F$1+(Sheet1!$A$1-1)*10,FALSE)&gt;9999,-2,IF(VLOOKUP($A506,Sheet1!$B$3:$AH$1266,Sheet1!F$1+(Sheet1!$A$1-1)*10,FALSE)&gt;999,-1,0)))))))</f>
        <v>---</v>
      </c>
      <c r="W506" s="385" t="str">
        <f>IF(ISNA(VLOOKUP($A506,Sheet1!$B$3:$AH$1266,Sheet1!G$1+(Sheet1!$A$1-1)*10,FALSE))=TRUE,"---",IF(VLOOKUP($A506,Sheet1!$B$3:$AH$1266,Sheet1!G$1+(Sheet1!$A$1-1)*10,FALSE)="---","---", (ROUND(VLOOKUP($A506,Sheet1!$B$3:$AH$1266,Sheet1!G$1+(Sheet1!$A$1-1)*10,FALSE),IF(VLOOKUP($A506,Sheet1!$B$3:$AH$1266,Sheet1!G$1+(Sheet1!$A$1-1)*10,FALSE)&gt;99999,-3,IF(VLOOKUP($A506,Sheet1!$B$3:$AH$1266,Sheet1!G$1+(Sheet1!$A$1-1)*10,FALSE)&gt;9999,-2,IF(VLOOKUP($A506,Sheet1!$B$3:$AH$1266,Sheet1!G$1+(Sheet1!$A$1-1)*10,FALSE)&gt;999,-1,0)))))))</f>
        <v>---</v>
      </c>
      <c r="X506" s="385" t="str">
        <f>IF(ISNA(VLOOKUP($A506,Sheet1!$B$3:$AH$1266,Sheet1!H$1+(Sheet1!$A$1-1)*10,FALSE))=TRUE,"---",IF(VLOOKUP($A506,Sheet1!$B$3:$AH$1266,Sheet1!H$1+(Sheet1!$A$1-1)*10,FALSE)="---","---", (ROUND(VLOOKUP($A506,Sheet1!$B$3:$AH$1266,Sheet1!H$1+(Sheet1!$A$1-1)*10,FALSE),IF(VLOOKUP($A506,Sheet1!$B$3:$AH$1266,Sheet1!H$1+(Sheet1!$A$1-1)*10,FALSE)&gt;99999,-3,IF(VLOOKUP($A506,Sheet1!$B$3:$AH$1266,Sheet1!H$1+(Sheet1!$A$1-1)*10,FALSE)&gt;9999,-2,IF(VLOOKUP($A506,Sheet1!$B$3:$AH$1266,Sheet1!H$1+(Sheet1!$A$1-1)*10,FALSE)&gt;999,-1,0)))))))</f>
        <v>---</v>
      </c>
      <c r="Y506" s="385" t="str">
        <f>IF(ISNA(VLOOKUP($A506,Sheet1!$B$3:$AH$1266,Sheet1!I$1+(Sheet1!$A$1-1)*10,FALSE))=TRUE,"---",IF(VLOOKUP($A506,Sheet1!$B$3:$AH$1266,Sheet1!I$1+(Sheet1!$A$1-1)*10,FALSE)="---","---", (ROUND(VLOOKUP($A506,Sheet1!$B$3:$AH$1266,Sheet1!I$1+(Sheet1!$A$1-1)*10,FALSE),IF(VLOOKUP($A506,Sheet1!$B$3:$AH$1266,Sheet1!I$1+(Sheet1!$A$1-1)*10,FALSE)&gt;99999,-3,IF(VLOOKUP($A506,Sheet1!$B$3:$AH$1266,Sheet1!I$1+(Sheet1!$A$1-1)*10,FALSE)&gt;9999,-2,IF(VLOOKUP($A506,Sheet1!$B$3:$AH$1266,Sheet1!I$1+(Sheet1!$A$1-1)*10,FALSE)&gt;999,-1,0)))))))</f>
        <v>---</v>
      </c>
      <c r="Z506" s="385" t="str">
        <f>IF(ISNA(VLOOKUP($A506,Sheet1!$B$3:$AH$1266,Sheet1!J$1+(Sheet1!$A$1-1)*10,FALSE))=TRUE,"---",IF(VLOOKUP($A506,Sheet1!$B$3:$AH$1266,Sheet1!J$1+(Sheet1!$A$1-1)*10,FALSE)="---","---", (ROUND(VLOOKUP($A506,Sheet1!$B$3:$AH$1266,Sheet1!J$1+(Sheet1!$A$1-1)*10,FALSE),IF(VLOOKUP($A506,Sheet1!$B$3:$AH$1266,Sheet1!J$1+(Sheet1!$A$1-1)*10,FALSE)&gt;99999,-3,IF(VLOOKUP($A506,Sheet1!$B$3:$AH$1266,Sheet1!J$1+(Sheet1!$A$1-1)*10,FALSE)&gt;9999,-2,IF(VLOOKUP($A506,Sheet1!$B$3:$AH$1266,Sheet1!J$1+(Sheet1!$A$1-1)*10,FALSE)&gt;999,-1,0)))))))</f>
        <v>---</v>
      </c>
      <c r="AA506" s="385" t="str">
        <f>IF(ISNA(VLOOKUP($A506,Sheet1!$B$3:$AH$1266,Sheet1!K$1+(Sheet1!$A$1-1)*10,FALSE))=TRUE,"---",IF(VLOOKUP($A506,Sheet1!$B$3:$AH$1266,Sheet1!K$1+(Sheet1!$A$1-1)*10,FALSE)="---","---", (ROUND(VLOOKUP($A506,Sheet1!$B$3:$AH$1266,Sheet1!K$1+(Sheet1!$A$1-1)*10,FALSE),IF(VLOOKUP($A506,Sheet1!$B$3:$AH$1266,Sheet1!K$1+(Sheet1!$A$1-1)*10,FALSE)&gt;99999,-3,IF(VLOOKUP($A506,Sheet1!$B$3:$AH$1266,Sheet1!K$1+(Sheet1!$A$1-1)*10,FALSE)&gt;9999,-2,IF(VLOOKUP($A506,Sheet1!$B$3:$AH$1266,Sheet1!K$1+(Sheet1!$A$1-1)*10,FALSE)&gt;999,-1,0)))))))</f>
        <v>---</v>
      </c>
      <c r="AB506" s="385" t="str">
        <f>IF(ISNA(VLOOKUP($A506,Sheet1!$B$3:$AH$1266,Sheet1!L$1+(Sheet1!$A$1-1)*10,FALSE))=TRUE,"---",IF(VLOOKUP($A506,Sheet1!$B$3:$AH$1266,Sheet1!L$1+(Sheet1!$A$1-1)*10,FALSE)="---","---", (ROUND(VLOOKUP($A506,Sheet1!$B$3:$AH$1266,Sheet1!L$1+(Sheet1!$A$1-1)*10,FALSE),IF(VLOOKUP($A506,Sheet1!$B$3:$AH$1266,Sheet1!L$1+(Sheet1!$A$1-1)*10,FALSE)&gt;99999,-3,IF(VLOOKUP($A506,Sheet1!$B$3:$AH$1266,Sheet1!L$1+(Sheet1!$A$1-1)*10,FALSE)&gt;9999,-2,IF(VLOOKUP($A506,Sheet1!$B$3:$AH$1266,Sheet1!L$1+(Sheet1!$A$1-1)*10,FALSE)&gt;999,-1,0)))))))</f>
        <v>---</v>
      </c>
      <c r="AC506" s="385" t="str">
        <f>IF(ISNA(VLOOKUP($A506,Sheet1!$B$3:$AH$1266,Sheet1!M$1+(Sheet1!$A$1-1)*10,FALSE))=TRUE,"---",IF(VLOOKUP($A506,Sheet1!$B$3:$AH$1266,Sheet1!M$1+(Sheet1!$A$1-1)*10,FALSE)="---","---", (ROUND(VLOOKUP($A506,Sheet1!$B$3:$AH$1266,Sheet1!M$1+(Sheet1!$A$1-1)*10,FALSE),IF(VLOOKUP($A506,Sheet1!$B$3:$AH$1266,Sheet1!M$1+(Sheet1!$A$1-1)*10,FALSE)&gt;99999,-3,IF(VLOOKUP($A506,Sheet1!$B$3:$AH$1266,Sheet1!M$1+(Sheet1!$A$1-1)*10,FALSE)&gt;9999,-2,IF(VLOOKUP($A506,Sheet1!$B$3:$AH$1266,Sheet1!M$1+(Sheet1!$A$1-1)*10,FALSE)&gt;999,-1,0)))))))</f>
        <v>---</v>
      </c>
      <c r="AD506" s="385" t="str">
        <f>IF(ISNA(VLOOKUP($A506,Sheet1!$B$3:$AH$1266,Sheet1!N$1+(Sheet1!$A$1-1)*10,FALSE))=TRUE,"---",IF(VLOOKUP($A506,Sheet1!$B$3:$AH$1266,Sheet1!N$1+(Sheet1!$A$1-1)*10,FALSE)="---","---", (ROUND(VLOOKUP($A506,Sheet1!$B$3:$AH$1266,Sheet1!N$1+(Sheet1!$A$1-1)*10,FALSE),IF(VLOOKUP($A506,Sheet1!$B$3:$AH$1266,Sheet1!N$1+(Sheet1!$A$1-1)*10,FALSE)&gt;99999,-3,IF(VLOOKUP($A506,Sheet1!$B$3:$AH$1266,Sheet1!N$1+(Sheet1!$A$1-1)*10,FALSE)&gt;9999,-2,IF(VLOOKUP($A506,Sheet1!$B$3:$AH$1266,Sheet1!N$1+(Sheet1!$A$1-1)*10,FALSE)&gt;999,-1,0)))))))</f>
        <v>---</v>
      </c>
    </row>
    <row r="507" spans="1:30" ht="25.5" customHeight="1" x14ac:dyDescent="0.25">
      <c r="A507" s="304"/>
      <c r="B507" s="346"/>
      <c r="C507" s="304"/>
      <c r="D507" s="304"/>
      <c r="E507" s="305" t="e">
        <v>#N/A</v>
      </c>
      <c r="F507" s="346"/>
      <c r="G507" s="352"/>
      <c r="H507" s="348"/>
      <c r="I507" s="119">
        <v>18718</v>
      </c>
      <c r="J507" s="124">
        <v>6.67</v>
      </c>
      <c r="K507" s="118" t="s">
        <v>20</v>
      </c>
      <c r="L507" s="122">
        <v>4070</v>
      </c>
      <c r="M507" s="123">
        <v>40.700000000000003</v>
      </c>
      <c r="N507" s="118" t="s">
        <v>92</v>
      </c>
      <c r="O507" s="71">
        <f>IF(U505&lt;&gt;"---",IF(L507&lt;W505,"&gt;50",IF(AND(L507&gt;=W505,L507&lt;=X505),(W$8-(((LOG(L507)-LOG(W505))/((LOG(X505)-LOG(W505)))*(W$8-X$8)))),IF(AND(L507&gt;=X505,L507&lt;=Y505),(X$8-(((LOG(L507)-LOG(X505))/((LOG(Y505)-LOG(X505)))*(X$8-Y$8)))),IF(AND(L507&gt;=Y505,L507&lt;=Z505),(Y$8-(((LOG(L507)-LOG(Y505))/((LOG(Z505)-LOG(Y505)))*(Y$8-Z$8)))),IF(AND(L507&gt;=Z505,L507&lt;=AA505),(Z$8-(((LOG(L507)-LOG(Z505))/((LOG(AA505)-LOG(Z505)))*(Z$8-AA$8)))),IF(AND(L507&gt;=AA505,L507&lt;=AB505),(AA$8-(((LOG(L507)-LOG(AA505))/((LOG(AB505)-LOG(AA505)))*(AA$8-AB$8)))),IF(AND(L507&gt;=AB505,L507&lt;=AC505),(AB$8-(((LOG(L507)-LOG(AB505))/((LOG(AC505)-LOG(AB505)))*(AB$8-AC$8)))),IF(AND(L507&gt;=AC505,L507&lt;=AD505),(AC$8-(((LOG(L507)-LOG(AC505))/((LOG(AD505)-LOG(AC505)))*(AC$8-AD$8)))),IF(L507&gt;AD505*1.1,"&lt;0.2",0.2))))))))),"")</f>
        <v>5.1164080608207945</v>
      </c>
      <c r="P507" s="71">
        <f>IF(O507&lt;&gt;"",VLOOKUP($A505,Sheet4!$A$2:$O$1309,14,FALSE)*100,"")</f>
        <v>1.1355140458131352</v>
      </c>
      <c r="Q507" s="71">
        <f>IF(P507&lt;&gt;"",VLOOKUP($A505,Sheet4!$A$2:$O$1309,15,FALSE)*100,"")</f>
        <v>10.583064950141729</v>
      </c>
      <c r="R507" s="73">
        <f t="shared" si="15"/>
        <v>20</v>
      </c>
      <c r="S507" s="357" t="e">
        <v>#N/A</v>
      </c>
      <c r="T507" s="357" t="str">
        <f>IF(ISNA(VLOOKUP(A507,Sheet1!B$3:C$1266,2,FALSE)=TRUE),"ND",VLOOKUP(A507,Sheet1!B$3:C$1266,2,FALSE))</f>
        <v>ND</v>
      </c>
      <c r="U507" s="385" t="str">
        <f>IF(ISNA(VLOOKUP($A507,Sheet1!$B$3:$AH$1266,Sheet1!E$1+(Sheet1!$A$1-1)*10,FALSE))=TRUE,"---",IF(VLOOKUP($A507,Sheet1!$B$3:$AH$1266,Sheet1!E$1+(Sheet1!$A$1-1)*10,FALSE)="---","---", (ROUND(VLOOKUP($A507,Sheet1!$B$3:$AH$1266,Sheet1!E$1+(Sheet1!$A$1-1)*10,FALSE),IF(VLOOKUP($A507,Sheet1!$B$3:$AH$1266,Sheet1!E$1+(Sheet1!$A$1-1)*10,FALSE)&gt;99999,-3,IF(VLOOKUP($A507,Sheet1!$B$3:$AH$1266,Sheet1!E$1+(Sheet1!$A$1-1)*10,FALSE)&gt;9999,-2,IF(VLOOKUP($A507,Sheet1!$B$3:$AH$1266,Sheet1!E$1+(Sheet1!$A$1-1)*10,FALSE)&gt;999,-1,0)))))))</f>
        <v>---</v>
      </c>
      <c r="V507" s="385" t="str">
        <f>IF(ISNA(VLOOKUP($A507,Sheet1!$B$3:$AH$1266,Sheet1!F$1+(Sheet1!$A$1-1)*10,FALSE))=TRUE,"---",IF(VLOOKUP($A507,Sheet1!$B$3:$AH$1266,Sheet1!F$1+(Sheet1!$A$1-1)*10,FALSE)="---","---", (ROUND(VLOOKUP($A507,Sheet1!$B$3:$AH$1266,Sheet1!F$1+(Sheet1!$A$1-1)*10,FALSE),IF(VLOOKUP($A507,Sheet1!$B$3:$AH$1266,Sheet1!F$1+(Sheet1!$A$1-1)*10,FALSE)&gt;99999,-3,IF(VLOOKUP($A507,Sheet1!$B$3:$AH$1266,Sheet1!F$1+(Sheet1!$A$1-1)*10,FALSE)&gt;9999,-2,IF(VLOOKUP($A507,Sheet1!$B$3:$AH$1266,Sheet1!F$1+(Sheet1!$A$1-1)*10,FALSE)&gt;999,-1,0)))))))</f>
        <v>---</v>
      </c>
      <c r="W507" s="385" t="str">
        <f>IF(ISNA(VLOOKUP($A507,Sheet1!$B$3:$AH$1266,Sheet1!G$1+(Sheet1!$A$1-1)*10,FALSE))=TRUE,"---",IF(VLOOKUP($A507,Sheet1!$B$3:$AH$1266,Sheet1!G$1+(Sheet1!$A$1-1)*10,FALSE)="---","---", (ROUND(VLOOKUP($A507,Sheet1!$B$3:$AH$1266,Sheet1!G$1+(Sheet1!$A$1-1)*10,FALSE),IF(VLOOKUP($A507,Sheet1!$B$3:$AH$1266,Sheet1!G$1+(Sheet1!$A$1-1)*10,FALSE)&gt;99999,-3,IF(VLOOKUP($A507,Sheet1!$B$3:$AH$1266,Sheet1!G$1+(Sheet1!$A$1-1)*10,FALSE)&gt;9999,-2,IF(VLOOKUP($A507,Sheet1!$B$3:$AH$1266,Sheet1!G$1+(Sheet1!$A$1-1)*10,FALSE)&gt;999,-1,0)))))))</f>
        <v>---</v>
      </c>
      <c r="X507" s="385" t="str">
        <f>IF(ISNA(VLOOKUP($A507,Sheet1!$B$3:$AH$1266,Sheet1!H$1+(Sheet1!$A$1-1)*10,FALSE))=TRUE,"---",IF(VLOOKUP($A507,Sheet1!$B$3:$AH$1266,Sheet1!H$1+(Sheet1!$A$1-1)*10,FALSE)="---","---", (ROUND(VLOOKUP($A507,Sheet1!$B$3:$AH$1266,Sheet1!H$1+(Sheet1!$A$1-1)*10,FALSE),IF(VLOOKUP($A507,Sheet1!$B$3:$AH$1266,Sheet1!H$1+(Sheet1!$A$1-1)*10,FALSE)&gt;99999,-3,IF(VLOOKUP($A507,Sheet1!$B$3:$AH$1266,Sheet1!H$1+(Sheet1!$A$1-1)*10,FALSE)&gt;9999,-2,IF(VLOOKUP($A507,Sheet1!$B$3:$AH$1266,Sheet1!H$1+(Sheet1!$A$1-1)*10,FALSE)&gt;999,-1,0)))))))</f>
        <v>---</v>
      </c>
      <c r="Y507" s="385" t="str">
        <f>IF(ISNA(VLOOKUP($A507,Sheet1!$B$3:$AH$1266,Sheet1!I$1+(Sheet1!$A$1-1)*10,FALSE))=TRUE,"---",IF(VLOOKUP($A507,Sheet1!$B$3:$AH$1266,Sheet1!I$1+(Sheet1!$A$1-1)*10,FALSE)="---","---", (ROUND(VLOOKUP($A507,Sheet1!$B$3:$AH$1266,Sheet1!I$1+(Sheet1!$A$1-1)*10,FALSE),IF(VLOOKUP($A507,Sheet1!$B$3:$AH$1266,Sheet1!I$1+(Sheet1!$A$1-1)*10,FALSE)&gt;99999,-3,IF(VLOOKUP($A507,Sheet1!$B$3:$AH$1266,Sheet1!I$1+(Sheet1!$A$1-1)*10,FALSE)&gt;9999,-2,IF(VLOOKUP($A507,Sheet1!$B$3:$AH$1266,Sheet1!I$1+(Sheet1!$A$1-1)*10,FALSE)&gt;999,-1,0)))))))</f>
        <v>---</v>
      </c>
      <c r="Z507" s="385" t="str">
        <f>IF(ISNA(VLOOKUP($A507,Sheet1!$B$3:$AH$1266,Sheet1!J$1+(Sheet1!$A$1-1)*10,FALSE))=TRUE,"---",IF(VLOOKUP($A507,Sheet1!$B$3:$AH$1266,Sheet1!J$1+(Sheet1!$A$1-1)*10,FALSE)="---","---", (ROUND(VLOOKUP($A507,Sheet1!$B$3:$AH$1266,Sheet1!J$1+(Sheet1!$A$1-1)*10,FALSE),IF(VLOOKUP($A507,Sheet1!$B$3:$AH$1266,Sheet1!J$1+(Sheet1!$A$1-1)*10,FALSE)&gt;99999,-3,IF(VLOOKUP($A507,Sheet1!$B$3:$AH$1266,Sheet1!J$1+(Sheet1!$A$1-1)*10,FALSE)&gt;9999,-2,IF(VLOOKUP($A507,Sheet1!$B$3:$AH$1266,Sheet1!J$1+(Sheet1!$A$1-1)*10,FALSE)&gt;999,-1,0)))))))</f>
        <v>---</v>
      </c>
      <c r="AA507" s="385" t="str">
        <f>IF(ISNA(VLOOKUP($A507,Sheet1!$B$3:$AH$1266,Sheet1!K$1+(Sheet1!$A$1-1)*10,FALSE))=TRUE,"---",IF(VLOOKUP($A507,Sheet1!$B$3:$AH$1266,Sheet1!K$1+(Sheet1!$A$1-1)*10,FALSE)="---","---", (ROUND(VLOOKUP($A507,Sheet1!$B$3:$AH$1266,Sheet1!K$1+(Sheet1!$A$1-1)*10,FALSE),IF(VLOOKUP($A507,Sheet1!$B$3:$AH$1266,Sheet1!K$1+(Sheet1!$A$1-1)*10,FALSE)&gt;99999,-3,IF(VLOOKUP($A507,Sheet1!$B$3:$AH$1266,Sheet1!K$1+(Sheet1!$A$1-1)*10,FALSE)&gt;9999,-2,IF(VLOOKUP($A507,Sheet1!$B$3:$AH$1266,Sheet1!K$1+(Sheet1!$A$1-1)*10,FALSE)&gt;999,-1,0)))))))</f>
        <v>---</v>
      </c>
      <c r="AB507" s="385" t="str">
        <f>IF(ISNA(VLOOKUP($A507,Sheet1!$B$3:$AH$1266,Sheet1!L$1+(Sheet1!$A$1-1)*10,FALSE))=TRUE,"---",IF(VLOOKUP($A507,Sheet1!$B$3:$AH$1266,Sheet1!L$1+(Sheet1!$A$1-1)*10,FALSE)="---","---", (ROUND(VLOOKUP($A507,Sheet1!$B$3:$AH$1266,Sheet1!L$1+(Sheet1!$A$1-1)*10,FALSE),IF(VLOOKUP($A507,Sheet1!$B$3:$AH$1266,Sheet1!L$1+(Sheet1!$A$1-1)*10,FALSE)&gt;99999,-3,IF(VLOOKUP($A507,Sheet1!$B$3:$AH$1266,Sheet1!L$1+(Sheet1!$A$1-1)*10,FALSE)&gt;9999,-2,IF(VLOOKUP($A507,Sheet1!$B$3:$AH$1266,Sheet1!L$1+(Sheet1!$A$1-1)*10,FALSE)&gt;999,-1,0)))))))</f>
        <v>---</v>
      </c>
      <c r="AC507" s="385" t="str">
        <f>IF(ISNA(VLOOKUP($A507,Sheet1!$B$3:$AH$1266,Sheet1!M$1+(Sheet1!$A$1-1)*10,FALSE))=TRUE,"---",IF(VLOOKUP($A507,Sheet1!$B$3:$AH$1266,Sheet1!M$1+(Sheet1!$A$1-1)*10,FALSE)="---","---", (ROUND(VLOOKUP($A507,Sheet1!$B$3:$AH$1266,Sheet1!M$1+(Sheet1!$A$1-1)*10,FALSE),IF(VLOOKUP($A507,Sheet1!$B$3:$AH$1266,Sheet1!M$1+(Sheet1!$A$1-1)*10,FALSE)&gt;99999,-3,IF(VLOOKUP($A507,Sheet1!$B$3:$AH$1266,Sheet1!M$1+(Sheet1!$A$1-1)*10,FALSE)&gt;9999,-2,IF(VLOOKUP($A507,Sheet1!$B$3:$AH$1266,Sheet1!M$1+(Sheet1!$A$1-1)*10,FALSE)&gt;999,-1,0)))))))</f>
        <v>---</v>
      </c>
      <c r="AD507" s="385" t="str">
        <f>IF(ISNA(VLOOKUP($A507,Sheet1!$B$3:$AH$1266,Sheet1!N$1+(Sheet1!$A$1-1)*10,FALSE))=TRUE,"---",IF(VLOOKUP($A507,Sheet1!$B$3:$AH$1266,Sheet1!N$1+(Sheet1!$A$1-1)*10,FALSE)="---","---", (ROUND(VLOOKUP($A507,Sheet1!$B$3:$AH$1266,Sheet1!N$1+(Sheet1!$A$1-1)*10,FALSE),IF(VLOOKUP($A507,Sheet1!$B$3:$AH$1266,Sheet1!N$1+(Sheet1!$A$1-1)*10,FALSE)&gt;99999,-3,IF(VLOOKUP($A507,Sheet1!$B$3:$AH$1266,Sheet1!N$1+(Sheet1!$A$1-1)*10,FALSE)&gt;9999,-2,IF(VLOOKUP($A507,Sheet1!$B$3:$AH$1266,Sheet1!N$1+(Sheet1!$A$1-1)*10,FALSE)&gt;999,-1,0)))))))</f>
        <v>---</v>
      </c>
    </row>
    <row r="508" spans="1:30" ht="25.5" customHeight="1" x14ac:dyDescent="0.25">
      <c r="A508" s="125" t="s">
        <v>800</v>
      </c>
      <c r="B508" s="138" t="s">
        <v>801</v>
      </c>
      <c r="C508" s="125">
        <v>414001</v>
      </c>
      <c r="D508" s="125">
        <v>742619</v>
      </c>
      <c r="E508" s="70" t="s">
        <v>3036</v>
      </c>
      <c r="F508" s="139" t="s">
        <v>4405</v>
      </c>
      <c r="G508" s="127" t="s">
        <v>160</v>
      </c>
      <c r="H508" s="128">
        <v>27.3</v>
      </c>
      <c r="I508" s="112">
        <v>20320</v>
      </c>
      <c r="J508" s="140" t="s">
        <v>4405</v>
      </c>
      <c r="K508" s="127" t="s">
        <v>17</v>
      </c>
      <c r="L508" s="115">
        <v>3210</v>
      </c>
      <c r="M508" s="116">
        <v>118</v>
      </c>
      <c r="N508" s="127" t="s">
        <v>457</v>
      </c>
      <c r="O508" s="68">
        <f t="shared" si="16"/>
        <v>3.6160023998152031</v>
      </c>
      <c r="P508" s="68">
        <f>IF(O508&lt;&gt;"",VLOOKUP($A508,Sheet4!$A$2:$O$1309,14,FALSE)*100,"")</f>
        <v>1.3121663302178233</v>
      </c>
      <c r="Q508" s="68">
        <f>IF(P508&lt;&gt;"",VLOOKUP($A508,Sheet4!$A$2:$O$1309,15,FALSE)*100,"")</f>
        <v>12.135787518731567</v>
      </c>
      <c r="R508" s="74">
        <f t="shared" si="15"/>
        <v>30</v>
      </c>
      <c r="S508" s="64" t="s">
        <v>4362</v>
      </c>
      <c r="T508" s="64" t="str">
        <f>IF(ISNA(VLOOKUP(A508,Sheet1!B$3:C$1266,2,FALSE)=TRUE),"NC",VLOOKUP(A508,Sheet1!B$3:C$1266,2,FALSE))</f>
        <v>Rural</v>
      </c>
      <c r="U508" s="65">
        <f>IF(ISNA(VLOOKUP($A508,Sheet1!$B$3:$AH$1266,Sheet1!E$1+(Sheet1!$A$1-1)*10,FALSE))=TRUE,"---",IF(VLOOKUP($A508,Sheet1!$B$3:$AH$1266,Sheet1!E$1+(Sheet1!$A$1-1)*10,FALSE)="---","---", (ROUND(VLOOKUP($A508,Sheet1!$B$3:$AH$1266,Sheet1!E$1+(Sheet1!$A$1-1)*10,FALSE),IF(VLOOKUP($A508,Sheet1!$B$3:$AH$1266,Sheet1!E$1+(Sheet1!$A$1-1)*10,FALSE)&gt;99999,-3,IF(VLOOKUP($A508,Sheet1!$B$3:$AH$1266,Sheet1!E$1+(Sheet1!$A$1-1)*10,FALSE)&gt;9999,-2,IF(VLOOKUP($A508,Sheet1!$B$3:$AH$1266,Sheet1!E$1+(Sheet1!$A$1-1)*10,FALSE)&gt;999,-1,0)))))))</f>
        <v>621</v>
      </c>
      <c r="V508" s="65">
        <f>IF(ISNA(VLOOKUP($A508,Sheet1!$B$3:$AH$1266,Sheet1!F$1+(Sheet1!$A$1-1)*10,FALSE))=TRUE,"---",IF(VLOOKUP($A508,Sheet1!$B$3:$AH$1266,Sheet1!F$1+(Sheet1!$A$1-1)*10,FALSE)="---","---", (ROUND(VLOOKUP($A508,Sheet1!$B$3:$AH$1266,Sheet1!F$1+(Sheet1!$A$1-1)*10,FALSE),IF(VLOOKUP($A508,Sheet1!$B$3:$AH$1266,Sheet1!F$1+(Sheet1!$A$1-1)*10,FALSE)&gt;99999,-3,IF(VLOOKUP($A508,Sheet1!$B$3:$AH$1266,Sheet1!F$1+(Sheet1!$A$1-1)*10,FALSE)&gt;9999,-2,IF(VLOOKUP($A508,Sheet1!$B$3:$AH$1266,Sheet1!F$1+(Sheet1!$A$1-1)*10,FALSE)&gt;999,-1,0)))))))</f>
        <v>769</v>
      </c>
      <c r="W508" s="65">
        <f>IF(ISNA(VLOOKUP($A508,Sheet1!$B$3:$AH$1266,Sheet1!G$1+(Sheet1!$A$1-1)*10,FALSE))=TRUE,"---",IF(VLOOKUP($A508,Sheet1!$B$3:$AH$1266,Sheet1!G$1+(Sheet1!$A$1-1)*10,FALSE)="---","---", (ROUND(VLOOKUP($A508,Sheet1!$B$3:$AH$1266,Sheet1!G$1+(Sheet1!$A$1-1)*10,FALSE),IF(VLOOKUP($A508,Sheet1!$B$3:$AH$1266,Sheet1!G$1+(Sheet1!$A$1-1)*10,FALSE)&gt;99999,-3,IF(VLOOKUP($A508,Sheet1!$B$3:$AH$1266,Sheet1!G$1+(Sheet1!$A$1-1)*10,FALSE)&gt;9999,-2,IF(VLOOKUP($A508,Sheet1!$B$3:$AH$1266,Sheet1!G$1+(Sheet1!$A$1-1)*10,FALSE)&gt;999,-1,0)))))))</f>
        <v>983</v>
      </c>
      <c r="X508" s="65">
        <f>IF(ISNA(VLOOKUP($A508,Sheet1!$B$3:$AH$1266,Sheet1!H$1+(Sheet1!$A$1-1)*10,FALSE))=TRUE,"---",IF(VLOOKUP($A508,Sheet1!$B$3:$AH$1266,Sheet1!H$1+(Sheet1!$A$1-1)*10,FALSE)="---","---", (ROUND(VLOOKUP($A508,Sheet1!$B$3:$AH$1266,Sheet1!H$1+(Sheet1!$A$1-1)*10,FALSE),IF(VLOOKUP($A508,Sheet1!$B$3:$AH$1266,Sheet1!H$1+(Sheet1!$A$1-1)*10,FALSE)&gt;99999,-3,IF(VLOOKUP($A508,Sheet1!$B$3:$AH$1266,Sheet1!H$1+(Sheet1!$A$1-1)*10,FALSE)&gt;9999,-2,IF(VLOOKUP($A508,Sheet1!$B$3:$AH$1266,Sheet1!H$1+(Sheet1!$A$1-1)*10,FALSE)&gt;999,-1,0)))))))</f>
        <v>1650</v>
      </c>
      <c r="Y508" s="65">
        <f>IF(ISNA(VLOOKUP($A508,Sheet1!$B$3:$AH$1266,Sheet1!I$1+(Sheet1!$A$1-1)*10,FALSE))=TRUE,"---",IF(VLOOKUP($A508,Sheet1!$B$3:$AH$1266,Sheet1!I$1+(Sheet1!$A$1-1)*10,FALSE)="---","---", (ROUND(VLOOKUP($A508,Sheet1!$B$3:$AH$1266,Sheet1!I$1+(Sheet1!$A$1-1)*10,FALSE),IF(VLOOKUP($A508,Sheet1!$B$3:$AH$1266,Sheet1!I$1+(Sheet1!$A$1-1)*10,FALSE)&gt;99999,-3,IF(VLOOKUP($A508,Sheet1!$B$3:$AH$1266,Sheet1!I$1+(Sheet1!$A$1-1)*10,FALSE)&gt;9999,-2,IF(VLOOKUP($A508,Sheet1!$B$3:$AH$1266,Sheet1!I$1+(Sheet1!$A$1-1)*10,FALSE)&gt;999,-1,0)))))))</f>
        <v>2220</v>
      </c>
      <c r="Z508" s="65">
        <f>IF(ISNA(VLOOKUP($A508,Sheet1!$B$3:$AH$1266,Sheet1!J$1+(Sheet1!$A$1-1)*10,FALSE))=TRUE,"---",IF(VLOOKUP($A508,Sheet1!$B$3:$AH$1266,Sheet1!J$1+(Sheet1!$A$1-1)*10,FALSE)="---","---", (ROUND(VLOOKUP($A508,Sheet1!$B$3:$AH$1266,Sheet1!J$1+(Sheet1!$A$1-1)*10,FALSE),IF(VLOOKUP($A508,Sheet1!$B$3:$AH$1266,Sheet1!J$1+(Sheet1!$A$1-1)*10,FALSE)&gt;99999,-3,IF(VLOOKUP($A508,Sheet1!$B$3:$AH$1266,Sheet1!J$1+(Sheet1!$A$1-1)*10,FALSE)&gt;9999,-2,IF(VLOOKUP($A508,Sheet1!$B$3:$AH$1266,Sheet1!J$1+(Sheet1!$A$1-1)*10,FALSE)&gt;999,-1,0)))))))</f>
        <v>3080</v>
      </c>
      <c r="AA508" s="65">
        <f>IF(ISNA(VLOOKUP($A508,Sheet1!$B$3:$AH$1266,Sheet1!K$1+(Sheet1!$A$1-1)*10,FALSE))=TRUE,"---",IF(VLOOKUP($A508,Sheet1!$B$3:$AH$1266,Sheet1!K$1+(Sheet1!$A$1-1)*10,FALSE)="---","---", (ROUND(VLOOKUP($A508,Sheet1!$B$3:$AH$1266,Sheet1!K$1+(Sheet1!$A$1-1)*10,FALSE),IF(VLOOKUP($A508,Sheet1!$B$3:$AH$1266,Sheet1!K$1+(Sheet1!$A$1-1)*10,FALSE)&gt;99999,-3,IF(VLOOKUP($A508,Sheet1!$B$3:$AH$1266,Sheet1!K$1+(Sheet1!$A$1-1)*10,FALSE)&gt;9999,-2,IF(VLOOKUP($A508,Sheet1!$B$3:$AH$1266,Sheet1!K$1+(Sheet1!$A$1-1)*10,FALSE)&gt;999,-1,0)))))))</f>
        <v>3820</v>
      </c>
      <c r="AB508" s="65">
        <f>IF(ISNA(VLOOKUP($A508,Sheet1!$B$3:$AH$1266,Sheet1!L$1+(Sheet1!$A$1-1)*10,FALSE))=TRUE,"---",IF(VLOOKUP($A508,Sheet1!$B$3:$AH$1266,Sheet1!L$1+(Sheet1!$A$1-1)*10,FALSE)="---","---", (ROUND(VLOOKUP($A508,Sheet1!$B$3:$AH$1266,Sheet1!L$1+(Sheet1!$A$1-1)*10,FALSE),IF(VLOOKUP($A508,Sheet1!$B$3:$AH$1266,Sheet1!L$1+(Sheet1!$A$1-1)*10,FALSE)&gt;99999,-3,IF(VLOOKUP($A508,Sheet1!$B$3:$AH$1266,Sheet1!L$1+(Sheet1!$A$1-1)*10,FALSE)&gt;9999,-2,IF(VLOOKUP($A508,Sheet1!$B$3:$AH$1266,Sheet1!L$1+(Sheet1!$A$1-1)*10,FALSE)&gt;999,-1,0)))))))</f>
        <v>4670</v>
      </c>
      <c r="AC508" s="65">
        <f>IF(ISNA(VLOOKUP($A508,Sheet1!$B$3:$AH$1266,Sheet1!M$1+(Sheet1!$A$1-1)*10,FALSE))=TRUE,"---",IF(VLOOKUP($A508,Sheet1!$B$3:$AH$1266,Sheet1!M$1+(Sheet1!$A$1-1)*10,FALSE)="---","---", (ROUND(VLOOKUP($A508,Sheet1!$B$3:$AH$1266,Sheet1!M$1+(Sheet1!$A$1-1)*10,FALSE),IF(VLOOKUP($A508,Sheet1!$B$3:$AH$1266,Sheet1!M$1+(Sheet1!$A$1-1)*10,FALSE)&gt;99999,-3,IF(VLOOKUP($A508,Sheet1!$B$3:$AH$1266,Sheet1!M$1+(Sheet1!$A$1-1)*10,FALSE)&gt;9999,-2,IF(VLOOKUP($A508,Sheet1!$B$3:$AH$1266,Sheet1!M$1+(Sheet1!$A$1-1)*10,FALSE)&gt;999,-1,0)))))))</f>
        <v>5630</v>
      </c>
      <c r="AD508" s="65">
        <f>IF(ISNA(VLOOKUP($A508,Sheet1!$B$3:$AH$1266,Sheet1!N$1+(Sheet1!$A$1-1)*10,FALSE))=TRUE,"---",IF(VLOOKUP($A508,Sheet1!$B$3:$AH$1266,Sheet1!N$1+(Sheet1!$A$1-1)*10,FALSE)="---","---", (ROUND(VLOOKUP($A508,Sheet1!$B$3:$AH$1266,Sheet1!N$1+(Sheet1!$A$1-1)*10,FALSE),IF(VLOOKUP($A508,Sheet1!$B$3:$AH$1266,Sheet1!N$1+(Sheet1!$A$1-1)*10,FALSE)&gt;99999,-3,IF(VLOOKUP($A508,Sheet1!$B$3:$AH$1266,Sheet1!N$1+(Sheet1!$A$1-1)*10,FALSE)&gt;9999,-2,IF(VLOOKUP($A508,Sheet1!$B$3:$AH$1266,Sheet1!N$1+(Sheet1!$A$1-1)*10,FALSE)&gt;999,-1,0)))))))</f>
        <v>7080</v>
      </c>
    </row>
    <row r="509" spans="1:30" ht="25.5" customHeight="1" x14ac:dyDescent="0.25">
      <c r="A509" s="133" t="s">
        <v>802</v>
      </c>
      <c r="B509" s="134" t="s">
        <v>803</v>
      </c>
      <c r="C509" s="133">
        <v>414202</v>
      </c>
      <c r="D509" s="133">
        <v>742509</v>
      </c>
      <c r="E509" s="67" t="s">
        <v>3045</v>
      </c>
      <c r="F509" s="135" t="s">
        <v>4405</v>
      </c>
      <c r="G509" s="118" t="s">
        <v>160</v>
      </c>
      <c r="H509" s="136">
        <v>2.42</v>
      </c>
      <c r="I509" s="119">
        <v>19146</v>
      </c>
      <c r="J509" s="137" t="s">
        <v>4405</v>
      </c>
      <c r="K509" s="118" t="s">
        <v>17</v>
      </c>
      <c r="L509" s="122">
        <v>286</v>
      </c>
      <c r="M509" s="123">
        <v>118</v>
      </c>
      <c r="N509" s="118" t="s">
        <v>145</v>
      </c>
      <c r="O509" s="71">
        <f t="shared" si="16"/>
        <v>9.1818756802774715</v>
      </c>
      <c r="P509" s="71">
        <f>IF(O509&lt;&gt;"",VLOOKUP($A509,Sheet4!$A$2:$O$1309,14,FALSE)*100,"")</f>
        <v>1.7570172712338294</v>
      </c>
      <c r="Q509" s="71">
        <f>IF(P509&lt;&gt;"",VLOOKUP($A509,Sheet4!$A$2:$O$1309,15,FALSE)*100,"")</f>
        <v>15.939213027844213</v>
      </c>
      <c r="R509" s="73">
        <f t="shared" si="15"/>
        <v>10</v>
      </c>
      <c r="S509" s="63" t="s">
        <v>4362</v>
      </c>
      <c r="T509" s="63" t="str">
        <f>IF(ISNA(VLOOKUP(A509,Sheet1!B$3:C$1266,2,FALSE)=TRUE),"NC",VLOOKUP(A509,Sheet1!B$3:C$1266,2,FALSE))</f>
        <v>Rural</v>
      </c>
      <c r="U509" s="66">
        <f>IF(ISNA(VLOOKUP($A509,Sheet1!$B$3:$AH$1266,Sheet1!E$1+(Sheet1!$A$1-1)*10,FALSE))=TRUE,"---",IF(VLOOKUP($A509,Sheet1!$B$3:$AH$1266,Sheet1!E$1+(Sheet1!$A$1-1)*10,FALSE)="---","---", (ROUND(VLOOKUP($A509,Sheet1!$B$3:$AH$1266,Sheet1!E$1+(Sheet1!$A$1-1)*10,FALSE),IF(VLOOKUP($A509,Sheet1!$B$3:$AH$1266,Sheet1!E$1+(Sheet1!$A$1-1)*10,FALSE)&gt;99999,-3,IF(VLOOKUP($A509,Sheet1!$B$3:$AH$1266,Sheet1!E$1+(Sheet1!$A$1-1)*10,FALSE)&gt;9999,-2,IF(VLOOKUP($A509,Sheet1!$B$3:$AH$1266,Sheet1!E$1+(Sheet1!$A$1-1)*10,FALSE)&gt;999,-1,0)))))))</f>
        <v>68</v>
      </c>
      <c r="V509" s="66">
        <f>IF(ISNA(VLOOKUP($A509,Sheet1!$B$3:$AH$1266,Sheet1!F$1+(Sheet1!$A$1-1)*10,FALSE))=TRUE,"---",IF(VLOOKUP($A509,Sheet1!$B$3:$AH$1266,Sheet1!F$1+(Sheet1!$A$1-1)*10,FALSE)="---","---", (ROUND(VLOOKUP($A509,Sheet1!$B$3:$AH$1266,Sheet1!F$1+(Sheet1!$A$1-1)*10,FALSE),IF(VLOOKUP($A509,Sheet1!$B$3:$AH$1266,Sheet1!F$1+(Sheet1!$A$1-1)*10,FALSE)&gt;99999,-3,IF(VLOOKUP($A509,Sheet1!$B$3:$AH$1266,Sheet1!F$1+(Sheet1!$A$1-1)*10,FALSE)&gt;9999,-2,IF(VLOOKUP($A509,Sheet1!$B$3:$AH$1266,Sheet1!F$1+(Sheet1!$A$1-1)*10,FALSE)&gt;999,-1,0)))))))</f>
        <v>86</v>
      </c>
      <c r="W509" s="66">
        <f>IF(ISNA(VLOOKUP($A509,Sheet1!$B$3:$AH$1266,Sheet1!G$1+(Sheet1!$A$1-1)*10,FALSE))=TRUE,"---",IF(VLOOKUP($A509,Sheet1!$B$3:$AH$1266,Sheet1!G$1+(Sheet1!$A$1-1)*10,FALSE)="---","---", (ROUND(VLOOKUP($A509,Sheet1!$B$3:$AH$1266,Sheet1!G$1+(Sheet1!$A$1-1)*10,FALSE),IF(VLOOKUP($A509,Sheet1!$B$3:$AH$1266,Sheet1!G$1+(Sheet1!$A$1-1)*10,FALSE)&gt;99999,-3,IF(VLOOKUP($A509,Sheet1!$B$3:$AH$1266,Sheet1!G$1+(Sheet1!$A$1-1)*10,FALSE)&gt;9999,-2,IF(VLOOKUP($A509,Sheet1!$B$3:$AH$1266,Sheet1!G$1+(Sheet1!$A$1-1)*10,FALSE)&gt;999,-1,0)))))))</f>
        <v>113</v>
      </c>
      <c r="X509" s="66">
        <f>IF(ISNA(VLOOKUP($A509,Sheet1!$B$3:$AH$1266,Sheet1!H$1+(Sheet1!$A$1-1)*10,FALSE))=TRUE,"---",IF(VLOOKUP($A509,Sheet1!$B$3:$AH$1266,Sheet1!H$1+(Sheet1!$A$1-1)*10,FALSE)="---","---", (ROUND(VLOOKUP($A509,Sheet1!$B$3:$AH$1266,Sheet1!H$1+(Sheet1!$A$1-1)*10,FALSE),IF(VLOOKUP($A509,Sheet1!$B$3:$AH$1266,Sheet1!H$1+(Sheet1!$A$1-1)*10,FALSE)&gt;99999,-3,IF(VLOOKUP($A509,Sheet1!$B$3:$AH$1266,Sheet1!H$1+(Sheet1!$A$1-1)*10,FALSE)&gt;9999,-2,IF(VLOOKUP($A509,Sheet1!$B$3:$AH$1266,Sheet1!H$1+(Sheet1!$A$1-1)*10,FALSE)&gt;999,-1,0)))))))</f>
        <v>199</v>
      </c>
      <c r="Y509" s="66">
        <f>IF(ISNA(VLOOKUP($A509,Sheet1!$B$3:$AH$1266,Sheet1!I$1+(Sheet1!$A$1-1)*10,FALSE))=TRUE,"---",IF(VLOOKUP($A509,Sheet1!$B$3:$AH$1266,Sheet1!I$1+(Sheet1!$A$1-1)*10,FALSE)="---","---", (ROUND(VLOOKUP($A509,Sheet1!$B$3:$AH$1266,Sheet1!I$1+(Sheet1!$A$1-1)*10,FALSE),IF(VLOOKUP($A509,Sheet1!$B$3:$AH$1266,Sheet1!I$1+(Sheet1!$A$1-1)*10,FALSE)&gt;99999,-3,IF(VLOOKUP($A509,Sheet1!$B$3:$AH$1266,Sheet1!I$1+(Sheet1!$A$1-1)*10,FALSE)&gt;9999,-2,IF(VLOOKUP($A509,Sheet1!$B$3:$AH$1266,Sheet1!I$1+(Sheet1!$A$1-1)*10,FALSE)&gt;999,-1,0)))))))</f>
        <v>273</v>
      </c>
      <c r="Z509" s="66">
        <f>IF(ISNA(VLOOKUP($A509,Sheet1!$B$3:$AH$1266,Sheet1!J$1+(Sheet1!$A$1-1)*10,FALSE))=TRUE,"---",IF(VLOOKUP($A509,Sheet1!$B$3:$AH$1266,Sheet1!J$1+(Sheet1!$A$1-1)*10,FALSE)="---","---", (ROUND(VLOOKUP($A509,Sheet1!$B$3:$AH$1266,Sheet1!J$1+(Sheet1!$A$1-1)*10,FALSE),IF(VLOOKUP($A509,Sheet1!$B$3:$AH$1266,Sheet1!J$1+(Sheet1!$A$1-1)*10,FALSE)&gt;99999,-3,IF(VLOOKUP($A509,Sheet1!$B$3:$AH$1266,Sheet1!J$1+(Sheet1!$A$1-1)*10,FALSE)&gt;9999,-2,IF(VLOOKUP($A509,Sheet1!$B$3:$AH$1266,Sheet1!J$1+(Sheet1!$A$1-1)*10,FALSE)&gt;999,-1,0)))))))</f>
        <v>384</v>
      </c>
      <c r="AA509" s="66">
        <f>IF(ISNA(VLOOKUP($A509,Sheet1!$B$3:$AH$1266,Sheet1!K$1+(Sheet1!$A$1-1)*10,FALSE))=TRUE,"---",IF(VLOOKUP($A509,Sheet1!$B$3:$AH$1266,Sheet1!K$1+(Sheet1!$A$1-1)*10,FALSE)="---","---", (ROUND(VLOOKUP($A509,Sheet1!$B$3:$AH$1266,Sheet1!K$1+(Sheet1!$A$1-1)*10,FALSE),IF(VLOOKUP($A509,Sheet1!$B$3:$AH$1266,Sheet1!K$1+(Sheet1!$A$1-1)*10,FALSE)&gt;99999,-3,IF(VLOOKUP($A509,Sheet1!$B$3:$AH$1266,Sheet1!K$1+(Sheet1!$A$1-1)*10,FALSE)&gt;9999,-2,IF(VLOOKUP($A509,Sheet1!$B$3:$AH$1266,Sheet1!K$1+(Sheet1!$A$1-1)*10,FALSE)&gt;999,-1,0)))))))</f>
        <v>483</v>
      </c>
      <c r="AB509" s="66">
        <f>IF(ISNA(VLOOKUP($A509,Sheet1!$B$3:$AH$1266,Sheet1!L$1+(Sheet1!$A$1-1)*10,FALSE))=TRUE,"---",IF(VLOOKUP($A509,Sheet1!$B$3:$AH$1266,Sheet1!L$1+(Sheet1!$A$1-1)*10,FALSE)="---","---", (ROUND(VLOOKUP($A509,Sheet1!$B$3:$AH$1266,Sheet1!L$1+(Sheet1!$A$1-1)*10,FALSE),IF(VLOOKUP($A509,Sheet1!$B$3:$AH$1266,Sheet1!L$1+(Sheet1!$A$1-1)*10,FALSE)&gt;99999,-3,IF(VLOOKUP($A509,Sheet1!$B$3:$AH$1266,Sheet1!L$1+(Sheet1!$A$1-1)*10,FALSE)&gt;9999,-2,IF(VLOOKUP($A509,Sheet1!$B$3:$AH$1266,Sheet1!L$1+(Sheet1!$A$1-1)*10,FALSE)&gt;999,-1,0)))))))</f>
        <v>594</v>
      </c>
      <c r="AC509" s="66">
        <f>IF(ISNA(VLOOKUP($A509,Sheet1!$B$3:$AH$1266,Sheet1!M$1+(Sheet1!$A$1-1)*10,FALSE))=TRUE,"---",IF(VLOOKUP($A509,Sheet1!$B$3:$AH$1266,Sheet1!M$1+(Sheet1!$A$1-1)*10,FALSE)="---","---", (ROUND(VLOOKUP($A509,Sheet1!$B$3:$AH$1266,Sheet1!M$1+(Sheet1!$A$1-1)*10,FALSE),IF(VLOOKUP($A509,Sheet1!$B$3:$AH$1266,Sheet1!M$1+(Sheet1!$A$1-1)*10,FALSE)&gt;99999,-3,IF(VLOOKUP($A509,Sheet1!$B$3:$AH$1266,Sheet1!M$1+(Sheet1!$A$1-1)*10,FALSE)&gt;9999,-2,IF(VLOOKUP($A509,Sheet1!$B$3:$AH$1266,Sheet1!M$1+(Sheet1!$A$1-1)*10,FALSE)&gt;999,-1,0)))))))</f>
        <v>720</v>
      </c>
      <c r="AD509" s="66">
        <f>IF(ISNA(VLOOKUP($A509,Sheet1!$B$3:$AH$1266,Sheet1!N$1+(Sheet1!$A$1-1)*10,FALSE))=TRUE,"---",IF(VLOOKUP($A509,Sheet1!$B$3:$AH$1266,Sheet1!N$1+(Sheet1!$A$1-1)*10,FALSE)="---","---", (ROUND(VLOOKUP($A509,Sheet1!$B$3:$AH$1266,Sheet1!N$1+(Sheet1!$A$1-1)*10,FALSE),IF(VLOOKUP($A509,Sheet1!$B$3:$AH$1266,Sheet1!N$1+(Sheet1!$A$1-1)*10,FALSE)&gt;99999,-3,IF(VLOOKUP($A509,Sheet1!$B$3:$AH$1266,Sheet1!N$1+(Sheet1!$A$1-1)*10,FALSE)&gt;9999,-2,IF(VLOOKUP($A509,Sheet1!$B$3:$AH$1266,Sheet1!N$1+(Sheet1!$A$1-1)*10,FALSE)&gt;999,-1,0)))))))</f>
        <v>915</v>
      </c>
    </row>
    <row r="510" spans="1:30" ht="25.5" customHeight="1" x14ac:dyDescent="0.25">
      <c r="A510" s="125" t="s">
        <v>804</v>
      </c>
      <c r="B510" s="126" t="s">
        <v>805</v>
      </c>
      <c r="C510" s="125">
        <v>414151</v>
      </c>
      <c r="D510" s="125">
        <v>742444</v>
      </c>
      <c r="E510" s="70" t="s">
        <v>3045</v>
      </c>
      <c r="F510" s="139" t="s">
        <v>4405</v>
      </c>
      <c r="G510" s="127" t="s">
        <v>160</v>
      </c>
      <c r="H510" s="128">
        <v>3.01</v>
      </c>
      <c r="I510" s="112">
        <v>19146</v>
      </c>
      <c r="J510" s="140" t="s">
        <v>4405</v>
      </c>
      <c r="K510" s="127" t="s">
        <v>17</v>
      </c>
      <c r="L510" s="115">
        <v>345</v>
      </c>
      <c r="M510" s="116">
        <v>115</v>
      </c>
      <c r="N510" s="127" t="s">
        <v>199</v>
      </c>
      <c r="O510" s="68">
        <f t="shared" si="16"/>
        <v>17.696809309410856</v>
      </c>
      <c r="P510" s="68">
        <f>IF(O510&lt;&gt;"",VLOOKUP($A510,Sheet4!$A$2:$O$1309,14,FALSE)*100,"")</f>
        <v>2.355833307247468</v>
      </c>
      <c r="Q510" s="68">
        <f>IF(P510&lt;&gt;"",VLOOKUP($A510,Sheet4!$A$2:$O$1309,15,FALSE)*100,"")</f>
        <v>20.825492536114034</v>
      </c>
      <c r="R510" s="74">
        <f t="shared" si="15"/>
        <v>6</v>
      </c>
      <c r="S510" s="64" t="s">
        <v>4362</v>
      </c>
      <c r="T510" s="64" t="str">
        <f>IF(ISNA(VLOOKUP(A510,Sheet1!B$3:C$1266,2,FALSE)=TRUE),"NC",VLOOKUP(A510,Sheet1!B$3:C$1266,2,FALSE))</f>
        <v>Rural</v>
      </c>
      <c r="U510" s="65">
        <f>IF(ISNA(VLOOKUP($A510,Sheet1!$B$3:$AH$1266,Sheet1!E$1+(Sheet1!$A$1-1)*10,FALSE))=TRUE,"---",IF(VLOOKUP($A510,Sheet1!$B$3:$AH$1266,Sheet1!E$1+(Sheet1!$A$1-1)*10,FALSE)="---","---", (ROUND(VLOOKUP($A510,Sheet1!$B$3:$AH$1266,Sheet1!E$1+(Sheet1!$A$1-1)*10,FALSE),IF(VLOOKUP($A510,Sheet1!$B$3:$AH$1266,Sheet1!E$1+(Sheet1!$A$1-1)*10,FALSE)&gt;99999,-3,IF(VLOOKUP($A510,Sheet1!$B$3:$AH$1266,Sheet1!E$1+(Sheet1!$A$1-1)*10,FALSE)&gt;9999,-2,IF(VLOOKUP($A510,Sheet1!$B$3:$AH$1266,Sheet1!E$1+(Sheet1!$A$1-1)*10,FALSE)&gt;999,-1,0)))))))</f>
        <v>110</v>
      </c>
      <c r="V510" s="65">
        <f>IF(ISNA(VLOOKUP($A510,Sheet1!$B$3:$AH$1266,Sheet1!F$1+(Sheet1!$A$1-1)*10,FALSE))=TRUE,"---",IF(VLOOKUP($A510,Sheet1!$B$3:$AH$1266,Sheet1!F$1+(Sheet1!$A$1-1)*10,FALSE)="---","---", (ROUND(VLOOKUP($A510,Sheet1!$B$3:$AH$1266,Sheet1!F$1+(Sheet1!$A$1-1)*10,FALSE),IF(VLOOKUP($A510,Sheet1!$B$3:$AH$1266,Sheet1!F$1+(Sheet1!$A$1-1)*10,FALSE)&gt;99999,-3,IF(VLOOKUP($A510,Sheet1!$B$3:$AH$1266,Sheet1!F$1+(Sheet1!$A$1-1)*10,FALSE)&gt;9999,-2,IF(VLOOKUP($A510,Sheet1!$B$3:$AH$1266,Sheet1!F$1+(Sheet1!$A$1-1)*10,FALSE)&gt;999,-1,0)))))))</f>
        <v>140</v>
      </c>
      <c r="W510" s="65">
        <f>IF(ISNA(VLOOKUP($A510,Sheet1!$B$3:$AH$1266,Sheet1!G$1+(Sheet1!$A$1-1)*10,FALSE))=TRUE,"---",IF(VLOOKUP($A510,Sheet1!$B$3:$AH$1266,Sheet1!G$1+(Sheet1!$A$1-1)*10,FALSE)="---","---", (ROUND(VLOOKUP($A510,Sheet1!$B$3:$AH$1266,Sheet1!G$1+(Sheet1!$A$1-1)*10,FALSE),IF(VLOOKUP($A510,Sheet1!$B$3:$AH$1266,Sheet1!G$1+(Sheet1!$A$1-1)*10,FALSE)&gt;99999,-3,IF(VLOOKUP($A510,Sheet1!$B$3:$AH$1266,Sheet1!G$1+(Sheet1!$A$1-1)*10,FALSE)&gt;9999,-2,IF(VLOOKUP($A510,Sheet1!$B$3:$AH$1266,Sheet1!G$1+(Sheet1!$A$1-1)*10,FALSE)&gt;999,-1,0)))))))</f>
        <v>183</v>
      </c>
      <c r="X510" s="65">
        <f>IF(ISNA(VLOOKUP($A510,Sheet1!$B$3:$AH$1266,Sheet1!H$1+(Sheet1!$A$1-1)*10,FALSE))=TRUE,"---",IF(VLOOKUP($A510,Sheet1!$B$3:$AH$1266,Sheet1!H$1+(Sheet1!$A$1-1)*10,FALSE)="---","---", (ROUND(VLOOKUP($A510,Sheet1!$B$3:$AH$1266,Sheet1!H$1+(Sheet1!$A$1-1)*10,FALSE),IF(VLOOKUP($A510,Sheet1!$B$3:$AH$1266,Sheet1!H$1+(Sheet1!$A$1-1)*10,FALSE)&gt;99999,-3,IF(VLOOKUP($A510,Sheet1!$B$3:$AH$1266,Sheet1!H$1+(Sheet1!$A$1-1)*10,FALSE)&gt;9999,-2,IF(VLOOKUP($A510,Sheet1!$B$3:$AH$1266,Sheet1!H$1+(Sheet1!$A$1-1)*10,FALSE)&gt;999,-1,0)))))))</f>
        <v>321</v>
      </c>
      <c r="Y510" s="65">
        <f>IF(ISNA(VLOOKUP($A510,Sheet1!$B$3:$AH$1266,Sheet1!I$1+(Sheet1!$A$1-1)*10,FALSE))=TRUE,"---",IF(VLOOKUP($A510,Sheet1!$B$3:$AH$1266,Sheet1!I$1+(Sheet1!$A$1-1)*10,FALSE)="---","---", (ROUND(VLOOKUP($A510,Sheet1!$B$3:$AH$1266,Sheet1!I$1+(Sheet1!$A$1-1)*10,FALSE),IF(VLOOKUP($A510,Sheet1!$B$3:$AH$1266,Sheet1!I$1+(Sheet1!$A$1-1)*10,FALSE)&gt;99999,-3,IF(VLOOKUP($A510,Sheet1!$B$3:$AH$1266,Sheet1!I$1+(Sheet1!$A$1-1)*10,FALSE)&gt;9999,-2,IF(VLOOKUP($A510,Sheet1!$B$3:$AH$1266,Sheet1!I$1+(Sheet1!$A$1-1)*10,FALSE)&gt;999,-1,0)))))))</f>
        <v>439</v>
      </c>
      <c r="Z510" s="65">
        <f>IF(ISNA(VLOOKUP($A510,Sheet1!$B$3:$AH$1266,Sheet1!J$1+(Sheet1!$A$1-1)*10,FALSE))=TRUE,"---",IF(VLOOKUP($A510,Sheet1!$B$3:$AH$1266,Sheet1!J$1+(Sheet1!$A$1-1)*10,FALSE)="---","---", (ROUND(VLOOKUP($A510,Sheet1!$B$3:$AH$1266,Sheet1!J$1+(Sheet1!$A$1-1)*10,FALSE),IF(VLOOKUP($A510,Sheet1!$B$3:$AH$1266,Sheet1!J$1+(Sheet1!$A$1-1)*10,FALSE)&gt;99999,-3,IF(VLOOKUP($A510,Sheet1!$B$3:$AH$1266,Sheet1!J$1+(Sheet1!$A$1-1)*10,FALSE)&gt;9999,-2,IF(VLOOKUP($A510,Sheet1!$B$3:$AH$1266,Sheet1!J$1+(Sheet1!$A$1-1)*10,FALSE)&gt;999,-1,0)))))))</f>
        <v>616</v>
      </c>
      <c r="AA510" s="65">
        <f>IF(ISNA(VLOOKUP($A510,Sheet1!$B$3:$AH$1266,Sheet1!K$1+(Sheet1!$A$1-1)*10,FALSE))=TRUE,"---",IF(VLOOKUP($A510,Sheet1!$B$3:$AH$1266,Sheet1!K$1+(Sheet1!$A$1-1)*10,FALSE)="---","---", (ROUND(VLOOKUP($A510,Sheet1!$B$3:$AH$1266,Sheet1!K$1+(Sheet1!$A$1-1)*10,FALSE),IF(VLOOKUP($A510,Sheet1!$B$3:$AH$1266,Sheet1!K$1+(Sheet1!$A$1-1)*10,FALSE)&gt;99999,-3,IF(VLOOKUP($A510,Sheet1!$B$3:$AH$1266,Sheet1!K$1+(Sheet1!$A$1-1)*10,FALSE)&gt;9999,-2,IF(VLOOKUP($A510,Sheet1!$B$3:$AH$1266,Sheet1!K$1+(Sheet1!$A$1-1)*10,FALSE)&gt;999,-1,0)))))))</f>
        <v>771</v>
      </c>
      <c r="AB510" s="65">
        <f>IF(ISNA(VLOOKUP($A510,Sheet1!$B$3:$AH$1266,Sheet1!L$1+(Sheet1!$A$1-1)*10,FALSE))=TRUE,"---",IF(VLOOKUP($A510,Sheet1!$B$3:$AH$1266,Sheet1!L$1+(Sheet1!$A$1-1)*10,FALSE)="---","---", (ROUND(VLOOKUP($A510,Sheet1!$B$3:$AH$1266,Sheet1!L$1+(Sheet1!$A$1-1)*10,FALSE),IF(VLOOKUP($A510,Sheet1!$B$3:$AH$1266,Sheet1!L$1+(Sheet1!$A$1-1)*10,FALSE)&gt;99999,-3,IF(VLOOKUP($A510,Sheet1!$B$3:$AH$1266,Sheet1!L$1+(Sheet1!$A$1-1)*10,FALSE)&gt;9999,-2,IF(VLOOKUP($A510,Sheet1!$B$3:$AH$1266,Sheet1!L$1+(Sheet1!$A$1-1)*10,FALSE)&gt;999,-1,0)))))))</f>
        <v>946</v>
      </c>
      <c r="AC510" s="65">
        <f>IF(ISNA(VLOOKUP($A510,Sheet1!$B$3:$AH$1266,Sheet1!M$1+(Sheet1!$A$1-1)*10,FALSE))=TRUE,"---",IF(VLOOKUP($A510,Sheet1!$B$3:$AH$1266,Sheet1!M$1+(Sheet1!$A$1-1)*10,FALSE)="---","---", (ROUND(VLOOKUP($A510,Sheet1!$B$3:$AH$1266,Sheet1!M$1+(Sheet1!$A$1-1)*10,FALSE),IF(VLOOKUP($A510,Sheet1!$B$3:$AH$1266,Sheet1!M$1+(Sheet1!$A$1-1)*10,FALSE)&gt;99999,-3,IF(VLOOKUP($A510,Sheet1!$B$3:$AH$1266,Sheet1!M$1+(Sheet1!$A$1-1)*10,FALSE)&gt;9999,-2,IF(VLOOKUP($A510,Sheet1!$B$3:$AH$1266,Sheet1!M$1+(Sheet1!$A$1-1)*10,FALSE)&gt;999,-1,0)))))))</f>
        <v>1140</v>
      </c>
      <c r="AD510" s="65">
        <f>IF(ISNA(VLOOKUP($A510,Sheet1!$B$3:$AH$1266,Sheet1!N$1+(Sheet1!$A$1-1)*10,FALSE))=TRUE,"---",IF(VLOOKUP($A510,Sheet1!$B$3:$AH$1266,Sheet1!N$1+(Sheet1!$A$1-1)*10,FALSE)="---","---", (ROUND(VLOOKUP($A510,Sheet1!$B$3:$AH$1266,Sheet1!N$1+(Sheet1!$A$1-1)*10,FALSE),IF(VLOOKUP($A510,Sheet1!$B$3:$AH$1266,Sheet1!N$1+(Sheet1!$A$1-1)*10,FALSE)&gt;99999,-3,IF(VLOOKUP($A510,Sheet1!$B$3:$AH$1266,Sheet1!N$1+(Sheet1!$A$1-1)*10,FALSE)&gt;9999,-2,IF(VLOOKUP($A510,Sheet1!$B$3:$AH$1266,Sheet1!N$1+(Sheet1!$A$1-1)*10,FALSE)&gt;999,-1,0)))))))</f>
        <v>1450</v>
      </c>
    </row>
    <row r="511" spans="1:30" ht="25.5" customHeight="1" x14ac:dyDescent="0.25">
      <c r="A511" s="304" t="s">
        <v>806</v>
      </c>
      <c r="B511" s="393" t="s">
        <v>807</v>
      </c>
      <c r="C511" s="304">
        <v>414251</v>
      </c>
      <c r="D511" s="304">
        <v>742321</v>
      </c>
      <c r="E511" s="305" t="s">
        <v>3045</v>
      </c>
      <c r="F511" s="117">
        <v>1957</v>
      </c>
      <c r="G511" s="118" t="s">
        <v>286</v>
      </c>
      <c r="H511" s="348">
        <v>52.8</v>
      </c>
      <c r="I511" s="377">
        <v>22147</v>
      </c>
      <c r="J511" s="379">
        <v>7.01</v>
      </c>
      <c r="K511" s="340" t="s">
        <v>4405</v>
      </c>
      <c r="L511" s="338">
        <v>4660</v>
      </c>
      <c r="M511" s="381">
        <v>88.3</v>
      </c>
      <c r="N511" s="340" t="s">
        <v>4405</v>
      </c>
      <c r="O511" s="328">
        <f t="shared" si="16"/>
        <v>7.2354707806726317</v>
      </c>
      <c r="P511" s="328">
        <f>IF(O511&lt;&gt;"",VLOOKUP($A511,Sheet4!$A$2:$O$1309,14,FALSE)*100,"")</f>
        <v>0.8663285911275409</v>
      </c>
      <c r="Q511" s="328">
        <f>IF(P511&lt;&gt;"",VLOOKUP($A511,Sheet4!$A$2:$O$1309,15,FALSE)*100,"")</f>
        <v>8.1695952253656898</v>
      </c>
      <c r="R511" s="358">
        <f t="shared" si="15"/>
        <v>15</v>
      </c>
      <c r="S511" s="357" t="s">
        <v>4362</v>
      </c>
      <c r="T511" s="357" t="str">
        <f>IF(ISNA(VLOOKUP(A511,Sheet1!B$3:C$1266,2,FALSE)=TRUE),"NC",VLOOKUP(A511,Sheet1!B$3:C$1266,2,FALSE))</f>
        <v>Rural10</v>
      </c>
      <c r="U511" s="385">
        <f>IF(ISNA(VLOOKUP($A511,Sheet1!$B$3:$AH$1266,Sheet1!E$1+(Sheet1!$A$1-1)*10,FALSE))=TRUE,"---",IF(VLOOKUP($A511,Sheet1!$B$3:$AH$1266,Sheet1!E$1+(Sheet1!$A$1-1)*10,FALSE)="---","---", (ROUND(VLOOKUP($A511,Sheet1!$B$3:$AH$1266,Sheet1!E$1+(Sheet1!$A$1-1)*10,FALSE),IF(VLOOKUP($A511,Sheet1!$B$3:$AH$1266,Sheet1!E$1+(Sheet1!$A$1-1)*10,FALSE)&gt;99999,-3,IF(VLOOKUP($A511,Sheet1!$B$3:$AH$1266,Sheet1!E$1+(Sheet1!$A$1-1)*10,FALSE)&gt;9999,-2,IF(VLOOKUP($A511,Sheet1!$B$3:$AH$1266,Sheet1!E$1+(Sheet1!$A$1-1)*10,FALSE)&gt;999,-1,0)))))))</f>
        <v>1190</v>
      </c>
      <c r="V511" s="385">
        <f>IF(ISNA(VLOOKUP($A511,Sheet1!$B$3:$AH$1266,Sheet1!F$1+(Sheet1!$A$1-1)*10,FALSE))=TRUE,"---",IF(VLOOKUP($A511,Sheet1!$B$3:$AH$1266,Sheet1!F$1+(Sheet1!$A$1-1)*10,FALSE)="---","---", (ROUND(VLOOKUP($A511,Sheet1!$B$3:$AH$1266,Sheet1!F$1+(Sheet1!$A$1-1)*10,FALSE),IF(VLOOKUP($A511,Sheet1!$B$3:$AH$1266,Sheet1!F$1+(Sheet1!$A$1-1)*10,FALSE)&gt;99999,-3,IF(VLOOKUP($A511,Sheet1!$B$3:$AH$1266,Sheet1!F$1+(Sheet1!$A$1-1)*10,FALSE)&gt;9999,-2,IF(VLOOKUP($A511,Sheet1!$B$3:$AH$1266,Sheet1!F$1+(Sheet1!$A$1-1)*10,FALSE)&gt;999,-1,0)))))))</f>
        <v>1490</v>
      </c>
      <c r="W511" s="385">
        <f>IF(ISNA(VLOOKUP($A511,Sheet1!$B$3:$AH$1266,Sheet1!G$1+(Sheet1!$A$1-1)*10,FALSE))=TRUE,"---",IF(VLOOKUP($A511,Sheet1!$B$3:$AH$1266,Sheet1!G$1+(Sheet1!$A$1-1)*10,FALSE)="---","---", (ROUND(VLOOKUP($A511,Sheet1!$B$3:$AH$1266,Sheet1!G$1+(Sheet1!$A$1-1)*10,FALSE),IF(VLOOKUP($A511,Sheet1!$B$3:$AH$1266,Sheet1!G$1+(Sheet1!$A$1-1)*10,FALSE)&gt;99999,-3,IF(VLOOKUP($A511,Sheet1!$B$3:$AH$1266,Sheet1!G$1+(Sheet1!$A$1-1)*10,FALSE)&gt;9999,-2,IF(VLOOKUP($A511,Sheet1!$B$3:$AH$1266,Sheet1!G$1+(Sheet1!$A$1-1)*10,FALSE)&gt;999,-1,0)))))))</f>
        <v>1910</v>
      </c>
      <c r="X511" s="385">
        <f>IF(ISNA(VLOOKUP($A511,Sheet1!$B$3:$AH$1266,Sheet1!H$1+(Sheet1!$A$1-1)*10,FALSE))=TRUE,"---",IF(VLOOKUP($A511,Sheet1!$B$3:$AH$1266,Sheet1!H$1+(Sheet1!$A$1-1)*10,FALSE)="---","---", (ROUND(VLOOKUP($A511,Sheet1!$B$3:$AH$1266,Sheet1!H$1+(Sheet1!$A$1-1)*10,FALSE),IF(VLOOKUP($A511,Sheet1!$B$3:$AH$1266,Sheet1!H$1+(Sheet1!$A$1-1)*10,FALSE)&gt;99999,-3,IF(VLOOKUP($A511,Sheet1!$B$3:$AH$1266,Sheet1!H$1+(Sheet1!$A$1-1)*10,FALSE)&gt;9999,-2,IF(VLOOKUP($A511,Sheet1!$B$3:$AH$1266,Sheet1!H$1+(Sheet1!$A$1-1)*10,FALSE)&gt;999,-1,0)))))))</f>
        <v>3110</v>
      </c>
      <c r="Y511" s="385">
        <f>IF(ISNA(VLOOKUP($A511,Sheet1!$B$3:$AH$1266,Sheet1!I$1+(Sheet1!$A$1-1)*10,FALSE))=TRUE,"---",IF(VLOOKUP($A511,Sheet1!$B$3:$AH$1266,Sheet1!I$1+(Sheet1!$A$1-1)*10,FALSE)="---","---", (ROUND(VLOOKUP($A511,Sheet1!$B$3:$AH$1266,Sheet1!I$1+(Sheet1!$A$1-1)*10,FALSE),IF(VLOOKUP($A511,Sheet1!$B$3:$AH$1266,Sheet1!I$1+(Sheet1!$A$1-1)*10,FALSE)&gt;99999,-3,IF(VLOOKUP($A511,Sheet1!$B$3:$AH$1266,Sheet1!I$1+(Sheet1!$A$1-1)*10,FALSE)&gt;9999,-2,IF(VLOOKUP($A511,Sheet1!$B$3:$AH$1266,Sheet1!I$1+(Sheet1!$A$1-1)*10,FALSE)&gt;999,-1,0)))))))</f>
        <v>4070</v>
      </c>
      <c r="Z511" s="385">
        <f>IF(ISNA(VLOOKUP($A511,Sheet1!$B$3:$AH$1266,Sheet1!J$1+(Sheet1!$A$1-1)*10,FALSE))=TRUE,"---",IF(VLOOKUP($A511,Sheet1!$B$3:$AH$1266,Sheet1!J$1+(Sheet1!$A$1-1)*10,FALSE)="---","---", (ROUND(VLOOKUP($A511,Sheet1!$B$3:$AH$1266,Sheet1!J$1+(Sheet1!$A$1-1)*10,FALSE),IF(VLOOKUP($A511,Sheet1!$B$3:$AH$1266,Sheet1!J$1+(Sheet1!$A$1-1)*10,FALSE)&gt;99999,-3,IF(VLOOKUP($A511,Sheet1!$B$3:$AH$1266,Sheet1!J$1+(Sheet1!$A$1-1)*10,FALSE)&gt;9999,-2,IF(VLOOKUP($A511,Sheet1!$B$3:$AH$1266,Sheet1!J$1+(Sheet1!$A$1-1)*10,FALSE)&gt;999,-1,0)))))))</f>
        <v>5460</v>
      </c>
      <c r="AA511" s="385">
        <f>IF(ISNA(VLOOKUP($A511,Sheet1!$B$3:$AH$1266,Sheet1!K$1+(Sheet1!$A$1-1)*10,FALSE))=TRUE,"---",IF(VLOOKUP($A511,Sheet1!$B$3:$AH$1266,Sheet1!K$1+(Sheet1!$A$1-1)*10,FALSE)="---","---", (ROUND(VLOOKUP($A511,Sheet1!$B$3:$AH$1266,Sheet1!K$1+(Sheet1!$A$1-1)*10,FALSE),IF(VLOOKUP($A511,Sheet1!$B$3:$AH$1266,Sheet1!K$1+(Sheet1!$A$1-1)*10,FALSE)&gt;99999,-3,IF(VLOOKUP($A511,Sheet1!$B$3:$AH$1266,Sheet1!K$1+(Sheet1!$A$1-1)*10,FALSE)&gt;9999,-2,IF(VLOOKUP($A511,Sheet1!$B$3:$AH$1266,Sheet1!K$1+(Sheet1!$A$1-1)*10,FALSE)&gt;999,-1,0)))))))</f>
        <v>6630</v>
      </c>
      <c r="AB511" s="385">
        <f>IF(ISNA(VLOOKUP($A511,Sheet1!$B$3:$AH$1266,Sheet1!L$1+(Sheet1!$A$1-1)*10,FALSE))=TRUE,"---",IF(VLOOKUP($A511,Sheet1!$B$3:$AH$1266,Sheet1!L$1+(Sheet1!$A$1-1)*10,FALSE)="---","---", (ROUND(VLOOKUP($A511,Sheet1!$B$3:$AH$1266,Sheet1!L$1+(Sheet1!$A$1-1)*10,FALSE),IF(VLOOKUP($A511,Sheet1!$B$3:$AH$1266,Sheet1!L$1+(Sheet1!$A$1-1)*10,FALSE)&gt;99999,-3,IF(VLOOKUP($A511,Sheet1!$B$3:$AH$1266,Sheet1!L$1+(Sheet1!$A$1-1)*10,FALSE)&gt;9999,-2,IF(VLOOKUP($A511,Sheet1!$B$3:$AH$1266,Sheet1!L$1+(Sheet1!$A$1-1)*10,FALSE)&gt;999,-1,0)))))))</f>
        <v>7920</v>
      </c>
      <c r="AC511" s="385">
        <f>IF(ISNA(VLOOKUP($A511,Sheet1!$B$3:$AH$1266,Sheet1!M$1+(Sheet1!$A$1-1)*10,FALSE))=TRUE,"---",IF(VLOOKUP($A511,Sheet1!$B$3:$AH$1266,Sheet1!M$1+(Sheet1!$A$1-1)*10,FALSE)="---","---", (ROUND(VLOOKUP($A511,Sheet1!$B$3:$AH$1266,Sheet1!M$1+(Sheet1!$A$1-1)*10,FALSE),IF(VLOOKUP($A511,Sheet1!$B$3:$AH$1266,Sheet1!M$1+(Sheet1!$A$1-1)*10,FALSE)&gt;99999,-3,IF(VLOOKUP($A511,Sheet1!$B$3:$AH$1266,Sheet1!M$1+(Sheet1!$A$1-1)*10,FALSE)&gt;9999,-2,IF(VLOOKUP($A511,Sheet1!$B$3:$AH$1266,Sheet1!M$1+(Sheet1!$A$1-1)*10,FALSE)&gt;999,-1,0)))))))</f>
        <v>9330</v>
      </c>
      <c r="AD511" s="385">
        <f>IF(ISNA(VLOOKUP($A511,Sheet1!$B$3:$AH$1266,Sheet1!N$1+(Sheet1!$A$1-1)*10,FALSE))=TRUE,"---",IF(VLOOKUP($A511,Sheet1!$B$3:$AH$1266,Sheet1!N$1+(Sheet1!$A$1-1)*10,FALSE)="---","---", (ROUND(VLOOKUP($A511,Sheet1!$B$3:$AH$1266,Sheet1!N$1+(Sheet1!$A$1-1)*10,FALSE),IF(VLOOKUP($A511,Sheet1!$B$3:$AH$1266,Sheet1!N$1+(Sheet1!$A$1-1)*10,FALSE)&gt;99999,-3,IF(VLOOKUP($A511,Sheet1!$B$3:$AH$1266,Sheet1!N$1+(Sheet1!$A$1-1)*10,FALSE)&gt;9999,-2,IF(VLOOKUP($A511,Sheet1!$B$3:$AH$1266,Sheet1!N$1+(Sheet1!$A$1-1)*10,FALSE)&gt;999,-1,0)))))))</f>
        <v>11400</v>
      </c>
    </row>
    <row r="512" spans="1:30" ht="25.5" customHeight="1" x14ac:dyDescent="0.25">
      <c r="A512" s="304"/>
      <c r="B512" s="346"/>
      <c r="C512" s="304"/>
      <c r="D512" s="304"/>
      <c r="E512" s="305"/>
      <c r="F512" s="117" t="s">
        <v>4603</v>
      </c>
      <c r="G512" s="118" t="s">
        <v>31</v>
      </c>
      <c r="H512" s="348"/>
      <c r="I512" s="378"/>
      <c r="J512" s="380"/>
      <c r="K512" s="341"/>
      <c r="L512" s="339"/>
      <c r="M512" s="382"/>
      <c r="N512" s="341"/>
      <c r="O512" s="329" t="e">
        <f t="shared" si="16"/>
        <v>#NUM!</v>
      </c>
      <c r="P512" s="329" t="e">
        <f>IF(O512&lt;&gt;"",VLOOKUP($A512,Sheet4!$A$2:$O$1309,14,FALSE)*100,"")</f>
        <v>#NUM!</v>
      </c>
      <c r="Q512" s="329" t="e">
        <f>IF(P512&lt;&gt;"",VLOOKUP($A512,Sheet4!$A$2:$O$1309,15,FALSE)*100,"")</f>
        <v>#NUM!</v>
      </c>
      <c r="R512" s="357" t="e">
        <f t="shared" si="15"/>
        <v>#NUM!</v>
      </c>
      <c r="S512" s="357"/>
      <c r="T512" s="357"/>
      <c r="U512" s="385"/>
      <c r="V512" s="385"/>
      <c r="W512" s="385"/>
      <c r="X512" s="385"/>
      <c r="Y512" s="385"/>
      <c r="Z512" s="385"/>
      <c r="AA512" s="385"/>
      <c r="AB512" s="385"/>
      <c r="AC512" s="385"/>
      <c r="AD512" s="385"/>
    </row>
    <row r="513" spans="1:30" ht="25.5" customHeight="1" x14ac:dyDescent="0.25">
      <c r="A513" s="125" t="s">
        <v>808</v>
      </c>
      <c r="B513" s="126" t="s">
        <v>809</v>
      </c>
      <c r="C513" s="125">
        <v>414610</v>
      </c>
      <c r="D513" s="125">
        <v>742912</v>
      </c>
      <c r="E513" s="70" t="s">
        <v>3045</v>
      </c>
      <c r="F513" s="139" t="s">
        <v>4405</v>
      </c>
      <c r="G513" s="127" t="s">
        <v>160</v>
      </c>
      <c r="H513" s="128">
        <v>8.6300000000000008</v>
      </c>
      <c r="I513" s="112">
        <v>19146</v>
      </c>
      <c r="J513" s="140" t="s">
        <v>4405</v>
      </c>
      <c r="K513" s="127" t="s">
        <v>17</v>
      </c>
      <c r="L513" s="115">
        <v>1380</v>
      </c>
      <c r="M513" s="116">
        <v>160</v>
      </c>
      <c r="N513" s="127" t="s">
        <v>160</v>
      </c>
      <c r="O513" s="68">
        <f t="shared" si="16"/>
        <v>2.1867984890069838</v>
      </c>
      <c r="P513" s="68">
        <f>IF(O513&lt;&gt;"",VLOOKUP($A513,Sheet4!$A$2:$O$1309,14,FALSE)*100,"")</f>
        <v>1.1776572639717209</v>
      </c>
      <c r="Q513" s="68">
        <f>IF(P513&lt;&gt;"",VLOOKUP($A513,Sheet4!$A$2:$O$1309,15,FALSE)*100,"")</f>
        <v>10.955712591999623</v>
      </c>
      <c r="R513" s="74">
        <f t="shared" si="15"/>
        <v>45</v>
      </c>
      <c r="S513" s="64" t="s">
        <v>4362</v>
      </c>
      <c r="T513" s="64" t="str">
        <f>IF(ISNA(VLOOKUP(A513,Sheet1!B$3:C$1266,2,FALSE)=TRUE),"NC",VLOOKUP(A513,Sheet1!B$3:C$1266,2,FALSE))</f>
        <v>Rural</v>
      </c>
      <c r="U513" s="65">
        <f>IF(ISNA(VLOOKUP($A513,Sheet1!$B$3:$AH$1266,Sheet1!E$1+(Sheet1!$A$1-1)*10,FALSE))=TRUE,"---",IF(VLOOKUP($A513,Sheet1!$B$3:$AH$1266,Sheet1!E$1+(Sheet1!$A$1-1)*10,FALSE)="---","---", (ROUND(VLOOKUP($A513,Sheet1!$B$3:$AH$1266,Sheet1!E$1+(Sheet1!$A$1-1)*10,FALSE),IF(VLOOKUP($A513,Sheet1!$B$3:$AH$1266,Sheet1!E$1+(Sheet1!$A$1-1)*10,FALSE)&gt;99999,-3,IF(VLOOKUP($A513,Sheet1!$B$3:$AH$1266,Sheet1!E$1+(Sheet1!$A$1-1)*10,FALSE)&gt;9999,-2,IF(VLOOKUP($A513,Sheet1!$B$3:$AH$1266,Sheet1!E$1+(Sheet1!$A$1-1)*10,FALSE)&gt;999,-1,0)))))))</f>
        <v>208</v>
      </c>
      <c r="V513" s="65">
        <f>IF(ISNA(VLOOKUP($A513,Sheet1!$B$3:$AH$1266,Sheet1!F$1+(Sheet1!$A$1-1)*10,FALSE))=TRUE,"---",IF(VLOOKUP($A513,Sheet1!$B$3:$AH$1266,Sheet1!F$1+(Sheet1!$A$1-1)*10,FALSE)="---","---", (ROUND(VLOOKUP($A513,Sheet1!$B$3:$AH$1266,Sheet1!F$1+(Sheet1!$A$1-1)*10,FALSE),IF(VLOOKUP($A513,Sheet1!$B$3:$AH$1266,Sheet1!F$1+(Sheet1!$A$1-1)*10,FALSE)&gt;99999,-3,IF(VLOOKUP($A513,Sheet1!$B$3:$AH$1266,Sheet1!F$1+(Sheet1!$A$1-1)*10,FALSE)&gt;9999,-2,IF(VLOOKUP($A513,Sheet1!$B$3:$AH$1266,Sheet1!F$1+(Sheet1!$A$1-1)*10,FALSE)&gt;999,-1,0)))))))</f>
        <v>261</v>
      </c>
      <c r="W513" s="65">
        <f>IF(ISNA(VLOOKUP($A513,Sheet1!$B$3:$AH$1266,Sheet1!G$1+(Sheet1!$A$1-1)*10,FALSE))=TRUE,"---",IF(VLOOKUP($A513,Sheet1!$B$3:$AH$1266,Sheet1!G$1+(Sheet1!$A$1-1)*10,FALSE)="---","---", (ROUND(VLOOKUP($A513,Sheet1!$B$3:$AH$1266,Sheet1!G$1+(Sheet1!$A$1-1)*10,FALSE),IF(VLOOKUP($A513,Sheet1!$B$3:$AH$1266,Sheet1!G$1+(Sheet1!$A$1-1)*10,FALSE)&gt;99999,-3,IF(VLOOKUP($A513,Sheet1!$B$3:$AH$1266,Sheet1!G$1+(Sheet1!$A$1-1)*10,FALSE)&gt;9999,-2,IF(VLOOKUP($A513,Sheet1!$B$3:$AH$1266,Sheet1!G$1+(Sheet1!$A$1-1)*10,FALSE)&gt;999,-1,0)))))))</f>
        <v>339</v>
      </c>
      <c r="X513" s="65">
        <f>IF(ISNA(VLOOKUP($A513,Sheet1!$B$3:$AH$1266,Sheet1!H$1+(Sheet1!$A$1-1)*10,FALSE))=TRUE,"---",IF(VLOOKUP($A513,Sheet1!$B$3:$AH$1266,Sheet1!H$1+(Sheet1!$A$1-1)*10,FALSE)="---","---", (ROUND(VLOOKUP($A513,Sheet1!$B$3:$AH$1266,Sheet1!H$1+(Sheet1!$A$1-1)*10,FALSE),IF(VLOOKUP($A513,Sheet1!$B$3:$AH$1266,Sheet1!H$1+(Sheet1!$A$1-1)*10,FALSE)&gt;99999,-3,IF(VLOOKUP($A513,Sheet1!$B$3:$AH$1266,Sheet1!H$1+(Sheet1!$A$1-1)*10,FALSE)&gt;9999,-2,IF(VLOOKUP($A513,Sheet1!$B$3:$AH$1266,Sheet1!H$1+(Sheet1!$A$1-1)*10,FALSE)&gt;999,-1,0)))))))</f>
        <v>585</v>
      </c>
      <c r="Y513" s="65">
        <f>IF(ISNA(VLOOKUP($A513,Sheet1!$B$3:$AH$1266,Sheet1!I$1+(Sheet1!$A$1-1)*10,FALSE))=TRUE,"---",IF(VLOOKUP($A513,Sheet1!$B$3:$AH$1266,Sheet1!I$1+(Sheet1!$A$1-1)*10,FALSE)="---","---", (ROUND(VLOOKUP($A513,Sheet1!$B$3:$AH$1266,Sheet1!I$1+(Sheet1!$A$1-1)*10,FALSE),IF(VLOOKUP($A513,Sheet1!$B$3:$AH$1266,Sheet1!I$1+(Sheet1!$A$1-1)*10,FALSE)&gt;99999,-3,IF(VLOOKUP($A513,Sheet1!$B$3:$AH$1266,Sheet1!I$1+(Sheet1!$A$1-1)*10,FALSE)&gt;9999,-2,IF(VLOOKUP($A513,Sheet1!$B$3:$AH$1266,Sheet1!I$1+(Sheet1!$A$1-1)*10,FALSE)&gt;999,-1,0)))))))</f>
        <v>798</v>
      </c>
      <c r="Z513" s="65">
        <f>IF(ISNA(VLOOKUP($A513,Sheet1!$B$3:$AH$1266,Sheet1!J$1+(Sheet1!$A$1-1)*10,FALSE))=TRUE,"---",IF(VLOOKUP($A513,Sheet1!$B$3:$AH$1266,Sheet1!J$1+(Sheet1!$A$1-1)*10,FALSE)="---","---", (ROUND(VLOOKUP($A513,Sheet1!$B$3:$AH$1266,Sheet1!J$1+(Sheet1!$A$1-1)*10,FALSE),IF(VLOOKUP($A513,Sheet1!$B$3:$AH$1266,Sheet1!J$1+(Sheet1!$A$1-1)*10,FALSE)&gt;99999,-3,IF(VLOOKUP($A513,Sheet1!$B$3:$AH$1266,Sheet1!J$1+(Sheet1!$A$1-1)*10,FALSE)&gt;9999,-2,IF(VLOOKUP($A513,Sheet1!$B$3:$AH$1266,Sheet1!J$1+(Sheet1!$A$1-1)*10,FALSE)&gt;999,-1,0)))))))</f>
        <v>1120</v>
      </c>
      <c r="AA513" s="65">
        <f>IF(ISNA(VLOOKUP($A513,Sheet1!$B$3:$AH$1266,Sheet1!K$1+(Sheet1!$A$1-1)*10,FALSE))=TRUE,"---",IF(VLOOKUP($A513,Sheet1!$B$3:$AH$1266,Sheet1!K$1+(Sheet1!$A$1-1)*10,FALSE)="---","---", (ROUND(VLOOKUP($A513,Sheet1!$B$3:$AH$1266,Sheet1!K$1+(Sheet1!$A$1-1)*10,FALSE),IF(VLOOKUP($A513,Sheet1!$B$3:$AH$1266,Sheet1!K$1+(Sheet1!$A$1-1)*10,FALSE)&gt;99999,-3,IF(VLOOKUP($A513,Sheet1!$B$3:$AH$1266,Sheet1!K$1+(Sheet1!$A$1-1)*10,FALSE)&gt;9999,-2,IF(VLOOKUP($A513,Sheet1!$B$3:$AH$1266,Sheet1!K$1+(Sheet1!$A$1-1)*10,FALSE)&gt;999,-1,0)))))))</f>
        <v>1410</v>
      </c>
      <c r="AB513" s="65">
        <f>IF(ISNA(VLOOKUP($A513,Sheet1!$B$3:$AH$1266,Sheet1!L$1+(Sheet1!$A$1-1)*10,FALSE))=TRUE,"---",IF(VLOOKUP($A513,Sheet1!$B$3:$AH$1266,Sheet1!L$1+(Sheet1!$A$1-1)*10,FALSE)="---","---", (ROUND(VLOOKUP($A513,Sheet1!$B$3:$AH$1266,Sheet1!L$1+(Sheet1!$A$1-1)*10,FALSE),IF(VLOOKUP($A513,Sheet1!$B$3:$AH$1266,Sheet1!L$1+(Sheet1!$A$1-1)*10,FALSE)&gt;99999,-3,IF(VLOOKUP($A513,Sheet1!$B$3:$AH$1266,Sheet1!L$1+(Sheet1!$A$1-1)*10,FALSE)&gt;9999,-2,IF(VLOOKUP($A513,Sheet1!$B$3:$AH$1266,Sheet1!L$1+(Sheet1!$A$1-1)*10,FALSE)&gt;999,-1,0)))))))</f>
        <v>1740</v>
      </c>
      <c r="AC513" s="65">
        <f>IF(ISNA(VLOOKUP($A513,Sheet1!$B$3:$AH$1266,Sheet1!M$1+(Sheet1!$A$1-1)*10,FALSE))=TRUE,"---",IF(VLOOKUP($A513,Sheet1!$B$3:$AH$1266,Sheet1!M$1+(Sheet1!$A$1-1)*10,FALSE)="---","---", (ROUND(VLOOKUP($A513,Sheet1!$B$3:$AH$1266,Sheet1!M$1+(Sheet1!$A$1-1)*10,FALSE),IF(VLOOKUP($A513,Sheet1!$B$3:$AH$1266,Sheet1!M$1+(Sheet1!$A$1-1)*10,FALSE)&gt;99999,-3,IF(VLOOKUP($A513,Sheet1!$B$3:$AH$1266,Sheet1!M$1+(Sheet1!$A$1-1)*10,FALSE)&gt;9999,-2,IF(VLOOKUP($A513,Sheet1!$B$3:$AH$1266,Sheet1!M$1+(Sheet1!$A$1-1)*10,FALSE)&gt;999,-1,0)))))))</f>
        <v>2120</v>
      </c>
      <c r="AD513" s="65">
        <f>IF(ISNA(VLOOKUP($A513,Sheet1!$B$3:$AH$1266,Sheet1!N$1+(Sheet1!$A$1-1)*10,FALSE))=TRUE,"---",IF(VLOOKUP($A513,Sheet1!$B$3:$AH$1266,Sheet1!N$1+(Sheet1!$A$1-1)*10,FALSE)="---","---", (ROUND(VLOOKUP($A513,Sheet1!$B$3:$AH$1266,Sheet1!N$1+(Sheet1!$A$1-1)*10,FALSE),IF(VLOOKUP($A513,Sheet1!$B$3:$AH$1266,Sheet1!N$1+(Sheet1!$A$1-1)*10,FALSE)&gt;99999,-3,IF(VLOOKUP($A513,Sheet1!$B$3:$AH$1266,Sheet1!N$1+(Sheet1!$A$1-1)*10,FALSE)&gt;9999,-2,IF(VLOOKUP($A513,Sheet1!$B$3:$AH$1266,Sheet1!N$1+(Sheet1!$A$1-1)*10,FALSE)&gt;999,-1,0)))))))</f>
        <v>2700</v>
      </c>
    </row>
    <row r="514" spans="1:30" ht="25.5" customHeight="1" x14ac:dyDescent="0.25">
      <c r="A514" s="133" t="s">
        <v>810</v>
      </c>
      <c r="B514" s="141" t="s">
        <v>811</v>
      </c>
      <c r="C514" s="133">
        <v>414342</v>
      </c>
      <c r="D514" s="133">
        <v>742527</v>
      </c>
      <c r="E514" s="67" t="s">
        <v>3045</v>
      </c>
      <c r="F514" s="135" t="s">
        <v>4405</v>
      </c>
      <c r="G514" s="118" t="s">
        <v>160</v>
      </c>
      <c r="H514" s="136">
        <v>19.7</v>
      </c>
      <c r="I514" s="119">
        <v>20320</v>
      </c>
      <c r="J514" s="137" t="s">
        <v>4405</v>
      </c>
      <c r="K514" s="118" t="s">
        <v>17</v>
      </c>
      <c r="L514" s="122">
        <v>3110</v>
      </c>
      <c r="M514" s="123">
        <v>158</v>
      </c>
      <c r="N514" s="118" t="s">
        <v>462</v>
      </c>
      <c r="O514" s="71">
        <f t="shared" si="16"/>
        <v>1.2157436158243222</v>
      </c>
      <c r="P514" s="71">
        <f>IF(O514&lt;&gt;"",VLOOKUP($A514,Sheet4!$A$2:$O$1309,14,FALSE)*100,"")</f>
        <v>1.0715130111915716</v>
      </c>
      <c r="Q514" s="71">
        <f>IF(P514&lt;&gt;"",VLOOKUP($A514,Sheet4!$A$2:$O$1309,15,FALSE)*100,"")</f>
        <v>10.014463062807122</v>
      </c>
      <c r="R514" s="73">
        <f t="shared" si="15"/>
        <v>80</v>
      </c>
      <c r="S514" s="63" t="s">
        <v>4362</v>
      </c>
      <c r="T514" s="63" t="str">
        <f>IF(ISNA(VLOOKUP(A514,Sheet1!B$3:C$1266,2,FALSE)=TRUE),"NC",VLOOKUP(A514,Sheet1!B$3:C$1266,2,FALSE))</f>
        <v>Rural</v>
      </c>
      <c r="U514" s="66">
        <f>IF(ISNA(VLOOKUP($A514,Sheet1!$B$3:$AH$1266,Sheet1!E$1+(Sheet1!$A$1-1)*10,FALSE))=TRUE,"---",IF(VLOOKUP($A514,Sheet1!$B$3:$AH$1266,Sheet1!E$1+(Sheet1!$A$1-1)*10,FALSE)="---","---", (ROUND(VLOOKUP($A514,Sheet1!$B$3:$AH$1266,Sheet1!E$1+(Sheet1!$A$1-1)*10,FALSE),IF(VLOOKUP($A514,Sheet1!$B$3:$AH$1266,Sheet1!E$1+(Sheet1!$A$1-1)*10,FALSE)&gt;99999,-3,IF(VLOOKUP($A514,Sheet1!$B$3:$AH$1266,Sheet1!E$1+(Sheet1!$A$1-1)*10,FALSE)&gt;9999,-2,IF(VLOOKUP($A514,Sheet1!$B$3:$AH$1266,Sheet1!E$1+(Sheet1!$A$1-1)*10,FALSE)&gt;999,-1,0)))))))</f>
        <v>417</v>
      </c>
      <c r="V514" s="66">
        <f>IF(ISNA(VLOOKUP($A514,Sheet1!$B$3:$AH$1266,Sheet1!F$1+(Sheet1!$A$1-1)*10,FALSE))=TRUE,"---",IF(VLOOKUP($A514,Sheet1!$B$3:$AH$1266,Sheet1!F$1+(Sheet1!$A$1-1)*10,FALSE)="---","---", (ROUND(VLOOKUP($A514,Sheet1!$B$3:$AH$1266,Sheet1!F$1+(Sheet1!$A$1-1)*10,FALSE),IF(VLOOKUP($A514,Sheet1!$B$3:$AH$1266,Sheet1!F$1+(Sheet1!$A$1-1)*10,FALSE)&gt;99999,-3,IF(VLOOKUP($A514,Sheet1!$B$3:$AH$1266,Sheet1!F$1+(Sheet1!$A$1-1)*10,FALSE)&gt;9999,-2,IF(VLOOKUP($A514,Sheet1!$B$3:$AH$1266,Sheet1!F$1+(Sheet1!$A$1-1)*10,FALSE)&gt;999,-1,0)))))))</f>
        <v>518</v>
      </c>
      <c r="W514" s="66">
        <f>IF(ISNA(VLOOKUP($A514,Sheet1!$B$3:$AH$1266,Sheet1!G$1+(Sheet1!$A$1-1)*10,FALSE))=TRUE,"---",IF(VLOOKUP($A514,Sheet1!$B$3:$AH$1266,Sheet1!G$1+(Sheet1!$A$1-1)*10,FALSE)="---","---", (ROUND(VLOOKUP($A514,Sheet1!$B$3:$AH$1266,Sheet1!G$1+(Sheet1!$A$1-1)*10,FALSE),IF(VLOOKUP($A514,Sheet1!$B$3:$AH$1266,Sheet1!G$1+(Sheet1!$A$1-1)*10,FALSE)&gt;99999,-3,IF(VLOOKUP($A514,Sheet1!$B$3:$AH$1266,Sheet1!G$1+(Sheet1!$A$1-1)*10,FALSE)&gt;9999,-2,IF(VLOOKUP($A514,Sheet1!$B$3:$AH$1266,Sheet1!G$1+(Sheet1!$A$1-1)*10,FALSE)&gt;999,-1,0)))))))</f>
        <v>665</v>
      </c>
      <c r="X514" s="66">
        <f>IF(ISNA(VLOOKUP($A514,Sheet1!$B$3:$AH$1266,Sheet1!H$1+(Sheet1!$A$1-1)*10,FALSE))=TRUE,"---",IF(VLOOKUP($A514,Sheet1!$B$3:$AH$1266,Sheet1!H$1+(Sheet1!$A$1-1)*10,FALSE)="---","---", (ROUND(VLOOKUP($A514,Sheet1!$B$3:$AH$1266,Sheet1!H$1+(Sheet1!$A$1-1)*10,FALSE),IF(VLOOKUP($A514,Sheet1!$B$3:$AH$1266,Sheet1!H$1+(Sheet1!$A$1-1)*10,FALSE)&gt;99999,-3,IF(VLOOKUP($A514,Sheet1!$B$3:$AH$1266,Sheet1!H$1+(Sheet1!$A$1-1)*10,FALSE)&gt;9999,-2,IF(VLOOKUP($A514,Sheet1!$B$3:$AH$1266,Sheet1!H$1+(Sheet1!$A$1-1)*10,FALSE)&gt;999,-1,0)))))))</f>
        <v>1120</v>
      </c>
      <c r="Y514" s="66">
        <f>IF(ISNA(VLOOKUP($A514,Sheet1!$B$3:$AH$1266,Sheet1!I$1+(Sheet1!$A$1-1)*10,FALSE))=TRUE,"---",IF(VLOOKUP($A514,Sheet1!$B$3:$AH$1266,Sheet1!I$1+(Sheet1!$A$1-1)*10,FALSE)="---","---", (ROUND(VLOOKUP($A514,Sheet1!$B$3:$AH$1266,Sheet1!I$1+(Sheet1!$A$1-1)*10,FALSE),IF(VLOOKUP($A514,Sheet1!$B$3:$AH$1266,Sheet1!I$1+(Sheet1!$A$1-1)*10,FALSE)&gt;99999,-3,IF(VLOOKUP($A514,Sheet1!$B$3:$AH$1266,Sheet1!I$1+(Sheet1!$A$1-1)*10,FALSE)&gt;9999,-2,IF(VLOOKUP($A514,Sheet1!$B$3:$AH$1266,Sheet1!I$1+(Sheet1!$A$1-1)*10,FALSE)&gt;999,-1,0)))))))</f>
        <v>1520</v>
      </c>
      <c r="Z514" s="66">
        <f>IF(ISNA(VLOOKUP($A514,Sheet1!$B$3:$AH$1266,Sheet1!J$1+(Sheet1!$A$1-1)*10,FALSE))=TRUE,"---",IF(VLOOKUP($A514,Sheet1!$B$3:$AH$1266,Sheet1!J$1+(Sheet1!$A$1-1)*10,FALSE)="---","---", (ROUND(VLOOKUP($A514,Sheet1!$B$3:$AH$1266,Sheet1!J$1+(Sheet1!$A$1-1)*10,FALSE),IF(VLOOKUP($A514,Sheet1!$B$3:$AH$1266,Sheet1!J$1+(Sheet1!$A$1-1)*10,FALSE)&gt;99999,-3,IF(VLOOKUP($A514,Sheet1!$B$3:$AH$1266,Sheet1!J$1+(Sheet1!$A$1-1)*10,FALSE)&gt;9999,-2,IF(VLOOKUP($A514,Sheet1!$B$3:$AH$1266,Sheet1!J$1+(Sheet1!$A$1-1)*10,FALSE)&gt;999,-1,0)))))))</f>
        <v>2120</v>
      </c>
      <c r="AA514" s="66">
        <f>IF(ISNA(VLOOKUP($A514,Sheet1!$B$3:$AH$1266,Sheet1!K$1+(Sheet1!$A$1-1)*10,FALSE))=TRUE,"---",IF(VLOOKUP($A514,Sheet1!$B$3:$AH$1266,Sheet1!K$1+(Sheet1!$A$1-1)*10,FALSE)="---","---", (ROUND(VLOOKUP($A514,Sheet1!$B$3:$AH$1266,Sheet1!K$1+(Sheet1!$A$1-1)*10,FALSE),IF(VLOOKUP($A514,Sheet1!$B$3:$AH$1266,Sheet1!K$1+(Sheet1!$A$1-1)*10,FALSE)&gt;99999,-3,IF(VLOOKUP($A514,Sheet1!$B$3:$AH$1266,Sheet1!K$1+(Sheet1!$A$1-1)*10,FALSE)&gt;9999,-2,IF(VLOOKUP($A514,Sheet1!$B$3:$AH$1266,Sheet1!K$1+(Sheet1!$A$1-1)*10,FALSE)&gt;999,-1,0)))))))</f>
        <v>2650</v>
      </c>
      <c r="AB514" s="66">
        <f>IF(ISNA(VLOOKUP($A514,Sheet1!$B$3:$AH$1266,Sheet1!L$1+(Sheet1!$A$1-1)*10,FALSE))=TRUE,"---",IF(VLOOKUP($A514,Sheet1!$B$3:$AH$1266,Sheet1!L$1+(Sheet1!$A$1-1)*10,FALSE)="---","---", (ROUND(VLOOKUP($A514,Sheet1!$B$3:$AH$1266,Sheet1!L$1+(Sheet1!$A$1-1)*10,FALSE),IF(VLOOKUP($A514,Sheet1!$B$3:$AH$1266,Sheet1!L$1+(Sheet1!$A$1-1)*10,FALSE)&gt;99999,-3,IF(VLOOKUP($A514,Sheet1!$B$3:$AH$1266,Sheet1!L$1+(Sheet1!$A$1-1)*10,FALSE)&gt;9999,-2,IF(VLOOKUP($A514,Sheet1!$B$3:$AH$1266,Sheet1!L$1+(Sheet1!$A$1-1)*10,FALSE)&gt;999,-1,0)))))))</f>
        <v>3250</v>
      </c>
      <c r="AC514" s="66">
        <f>IF(ISNA(VLOOKUP($A514,Sheet1!$B$3:$AH$1266,Sheet1!M$1+(Sheet1!$A$1-1)*10,FALSE))=TRUE,"---",IF(VLOOKUP($A514,Sheet1!$B$3:$AH$1266,Sheet1!M$1+(Sheet1!$A$1-1)*10,FALSE)="---","---", (ROUND(VLOOKUP($A514,Sheet1!$B$3:$AH$1266,Sheet1!M$1+(Sheet1!$A$1-1)*10,FALSE),IF(VLOOKUP($A514,Sheet1!$B$3:$AH$1266,Sheet1!M$1+(Sheet1!$A$1-1)*10,FALSE)&gt;99999,-3,IF(VLOOKUP($A514,Sheet1!$B$3:$AH$1266,Sheet1!M$1+(Sheet1!$A$1-1)*10,FALSE)&gt;9999,-2,IF(VLOOKUP($A514,Sheet1!$B$3:$AH$1266,Sheet1!M$1+(Sheet1!$A$1-1)*10,FALSE)&gt;999,-1,0)))))))</f>
        <v>3930</v>
      </c>
      <c r="AD514" s="66">
        <f>IF(ISNA(VLOOKUP($A514,Sheet1!$B$3:$AH$1266,Sheet1!N$1+(Sheet1!$A$1-1)*10,FALSE))=TRUE,"---",IF(VLOOKUP($A514,Sheet1!$B$3:$AH$1266,Sheet1!N$1+(Sheet1!$A$1-1)*10,FALSE)="---","---", (ROUND(VLOOKUP($A514,Sheet1!$B$3:$AH$1266,Sheet1!N$1+(Sheet1!$A$1-1)*10,FALSE),IF(VLOOKUP($A514,Sheet1!$B$3:$AH$1266,Sheet1!N$1+(Sheet1!$A$1-1)*10,FALSE)&gt;99999,-3,IF(VLOOKUP($A514,Sheet1!$B$3:$AH$1266,Sheet1!N$1+(Sheet1!$A$1-1)*10,FALSE)&gt;9999,-2,IF(VLOOKUP($A514,Sheet1!$B$3:$AH$1266,Sheet1!N$1+(Sheet1!$A$1-1)*10,FALSE)&gt;999,-1,0)))))))</f>
        <v>4980</v>
      </c>
    </row>
    <row r="515" spans="1:30" ht="25.5" customHeight="1" x14ac:dyDescent="0.25">
      <c r="A515" s="303" t="s">
        <v>812</v>
      </c>
      <c r="B515" s="330" t="s">
        <v>813</v>
      </c>
      <c r="C515" s="303">
        <v>414320</v>
      </c>
      <c r="D515" s="303">
        <v>742406</v>
      </c>
      <c r="E515" s="307" t="s">
        <v>3045</v>
      </c>
      <c r="F515" s="342" t="s">
        <v>4604</v>
      </c>
      <c r="G515" s="318" t="s">
        <v>286</v>
      </c>
      <c r="H515" s="347">
        <v>43.3</v>
      </c>
      <c r="I515" s="112">
        <v>26173</v>
      </c>
      <c r="J515" s="113">
        <v>2.09</v>
      </c>
      <c r="K515" s="127" t="s">
        <v>20</v>
      </c>
      <c r="L515" s="115">
        <v>1300</v>
      </c>
      <c r="M515" s="155">
        <v>30</v>
      </c>
      <c r="N515" s="114" t="s">
        <v>4405</v>
      </c>
      <c r="O515" s="68">
        <f t="shared" si="16"/>
        <v>42.896161464058551</v>
      </c>
      <c r="P515" s="68">
        <f>IF(O515&lt;&gt;"",VLOOKUP($A515,Sheet4!$A$2:$O$1309,14,FALSE)*100,"")</f>
        <v>3.7971124245471555</v>
      </c>
      <c r="Q515" s="68">
        <f>IF(P515&lt;&gt;"",VLOOKUP($A515,Sheet4!$A$2:$O$1309,15,FALSE)*100,"")</f>
        <v>31.557283778867472</v>
      </c>
      <c r="R515" s="74">
        <f t="shared" si="15"/>
        <v>2</v>
      </c>
      <c r="S515" s="356" t="s">
        <v>4362</v>
      </c>
      <c r="T515" s="356" t="str">
        <f>IF(ISNA(VLOOKUP(A515,Sheet1!B$3:C$1266,2,FALSE)=TRUE),"NC",VLOOKUP(A515,Sheet1!B$3:C$1266,2,FALSE))</f>
        <v>Rural</v>
      </c>
      <c r="U515" s="392">
        <f>IF(ISNA(VLOOKUP($A515,Sheet1!$B$3:$AH$1266,Sheet1!E$1+(Sheet1!$A$1-1)*10,FALSE))=TRUE,"---",IF(VLOOKUP($A515,Sheet1!$B$3:$AH$1266,Sheet1!E$1+(Sheet1!$A$1-1)*10,FALSE)="---","---", (ROUND(VLOOKUP($A515,Sheet1!$B$3:$AH$1266,Sheet1!E$1+(Sheet1!$A$1-1)*10,FALSE),IF(VLOOKUP($A515,Sheet1!$B$3:$AH$1266,Sheet1!E$1+(Sheet1!$A$1-1)*10,FALSE)&gt;99999,-3,IF(VLOOKUP($A515,Sheet1!$B$3:$AH$1266,Sheet1!E$1+(Sheet1!$A$1-1)*10,FALSE)&gt;9999,-2,IF(VLOOKUP($A515,Sheet1!$B$3:$AH$1266,Sheet1!E$1+(Sheet1!$A$1-1)*10,FALSE)&gt;999,-1,0)))))))</f>
        <v>735</v>
      </c>
      <c r="V515" s="392">
        <f>IF(ISNA(VLOOKUP($A515,Sheet1!$B$3:$AH$1266,Sheet1!F$1+(Sheet1!$A$1-1)*10,FALSE))=TRUE,"---",IF(VLOOKUP($A515,Sheet1!$B$3:$AH$1266,Sheet1!F$1+(Sheet1!$A$1-1)*10,FALSE)="---","---", (ROUND(VLOOKUP($A515,Sheet1!$B$3:$AH$1266,Sheet1!F$1+(Sheet1!$A$1-1)*10,FALSE),IF(VLOOKUP($A515,Sheet1!$B$3:$AH$1266,Sheet1!F$1+(Sheet1!$A$1-1)*10,FALSE)&gt;99999,-3,IF(VLOOKUP($A515,Sheet1!$B$3:$AH$1266,Sheet1!F$1+(Sheet1!$A$1-1)*10,FALSE)&gt;9999,-2,IF(VLOOKUP($A515,Sheet1!$B$3:$AH$1266,Sheet1!F$1+(Sheet1!$A$1-1)*10,FALSE)&gt;999,-1,0)))))))</f>
        <v>905</v>
      </c>
      <c r="W515" s="392">
        <f>IF(ISNA(VLOOKUP($A515,Sheet1!$B$3:$AH$1266,Sheet1!G$1+(Sheet1!$A$1-1)*10,FALSE))=TRUE,"---",IF(VLOOKUP($A515,Sheet1!$B$3:$AH$1266,Sheet1!G$1+(Sheet1!$A$1-1)*10,FALSE)="---","---", (ROUND(VLOOKUP($A515,Sheet1!$B$3:$AH$1266,Sheet1!G$1+(Sheet1!$A$1-1)*10,FALSE),IF(VLOOKUP($A515,Sheet1!$B$3:$AH$1266,Sheet1!G$1+(Sheet1!$A$1-1)*10,FALSE)&gt;99999,-3,IF(VLOOKUP($A515,Sheet1!$B$3:$AH$1266,Sheet1!G$1+(Sheet1!$A$1-1)*10,FALSE)&gt;9999,-2,IF(VLOOKUP($A515,Sheet1!$B$3:$AH$1266,Sheet1!G$1+(Sheet1!$A$1-1)*10,FALSE)&gt;999,-1,0)))))))</f>
        <v>1150</v>
      </c>
      <c r="X515" s="392">
        <f>IF(ISNA(VLOOKUP($A515,Sheet1!$B$3:$AH$1266,Sheet1!H$1+(Sheet1!$A$1-1)*10,FALSE))=TRUE,"---",IF(VLOOKUP($A515,Sheet1!$B$3:$AH$1266,Sheet1!H$1+(Sheet1!$A$1-1)*10,FALSE)="---","---", (ROUND(VLOOKUP($A515,Sheet1!$B$3:$AH$1266,Sheet1!H$1+(Sheet1!$A$1-1)*10,FALSE),IF(VLOOKUP($A515,Sheet1!$B$3:$AH$1266,Sheet1!H$1+(Sheet1!$A$1-1)*10,FALSE)&gt;99999,-3,IF(VLOOKUP($A515,Sheet1!$B$3:$AH$1266,Sheet1!H$1+(Sheet1!$A$1-1)*10,FALSE)&gt;9999,-2,IF(VLOOKUP($A515,Sheet1!$B$3:$AH$1266,Sheet1!H$1+(Sheet1!$A$1-1)*10,FALSE)&gt;999,-1,0)))))))</f>
        <v>1930</v>
      </c>
      <c r="Y515" s="392">
        <f>IF(ISNA(VLOOKUP($A515,Sheet1!$B$3:$AH$1266,Sheet1!I$1+(Sheet1!$A$1-1)*10,FALSE))=TRUE,"---",IF(VLOOKUP($A515,Sheet1!$B$3:$AH$1266,Sheet1!I$1+(Sheet1!$A$1-1)*10,FALSE)="---","---", (ROUND(VLOOKUP($A515,Sheet1!$B$3:$AH$1266,Sheet1!I$1+(Sheet1!$A$1-1)*10,FALSE),IF(VLOOKUP($A515,Sheet1!$B$3:$AH$1266,Sheet1!I$1+(Sheet1!$A$1-1)*10,FALSE)&gt;99999,-3,IF(VLOOKUP($A515,Sheet1!$B$3:$AH$1266,Sheet1!I$1+(Sheet1!$A$1-1)*10,FALSE)&gt;9999,-2,IF(VLOOKUP($A515,Sheet1!$B$3:$AH$1266,Sheet1!I$1+(Sheet1!$A$1-1)*10,FALSE)&gt;999,-1,0)))))))</f>
        <v>2610</v>
      </c>
      <c r="Z515" s="392">
        <f>IF(ISNA(VLOOKUP($A515,Sheet1!$B$3:$AH$1266,Sheet1!J$1+(Sheet1!$A$1-1)*10,FALSE))=TRUE,"---",IF(VLOOKUP($A515,Sheet1!$B$3:$AH$1266,Sheet1!J$1+(Sheet1!$A$1-1)*10,FALSE)="---","---", (ROUND(VLOOKUP($A515,Sheet1!$B$3:$AH$1266,Sheet1!J$1+(Sheet1!$A$1-1)*10,FALSE),IF(VLOOKUP($A515,Sheet1!$B$3:$AH$1266,Sheet1!J$1+(Sheet1!$A$1-1)*10,FALSE)&gt;99999,-3,IF(VLOOKUP($A515,Sheet1!$B$3:$AH$1266,Sheet1!J$1+(Sheet1!$A$1-1)*10,FALSE)&gt;9999,-2,IF(VLOOKUP($A515,Sheet1!$B$3:$AH$1266,Sheet1!J$1+(Sheet1!$A$1-1)*10,FALSE)&gt;999,-1,0)))))))</f>
        <v>3650</v>
      </c>
      <c r="AA515" s="392">
        <f>IF(ISNA(VLOOKUP($A515,Sheet1!$B$3:$AH$1266,Sheet1!K$1+(Sheet1!$A$1-1)*10,FALSE))=TRUE,"---",IF(VLOOKUP($A515,Sheet1!$B$3:$AH$1266,Sheet1!K$1+(Sheet1!$A$1-1)*10,FALSE)="---","---", (ROUND(VLOOKUP($A515,Sheet1!$B$3:$AH$1266,Sheet1!K$1+(Sheet1!$A$1-1)*10,FALSE),IF(VLOOKUP($A515,Sheet1!$B$3:$AH$1266,Sheet1!K$1+(Sheet1!$A$1-1)*10,FALSE)&gt;99999,-3,IF(VLOOKUP($A515,Sheet1!$B$3:$AH$1266,Sheet1!K$1+(Sheet1!$A$1-1)*10,FALSE)&gt;9999,-2,IF(VLOOKUP($A515,Sheet1!$B$3:$AH$1266,Sheet1!K$1+(Sheet1!$A$1-1)*10,FALSE)&gt;999,-1,0)))))))</f>
        <v>4560</v>
      </c>
      <c r="AB515" s="392">
        <f>IF(ISNA(VLOOKUP($A515,Sheet1!$B$3:$AH$1266,Sheet1!L$1+(Sheet1!$A$1-1)*10,FALSE))=TRUE,"---",IF(VLOOKUP($A515,Sheet1!$B$3:$AH$1266,Sheet1!L$1+(Sheet1!$A$1-1)*10,FALSE)="---","---", (ROUND(VLOOKUP($A515,Sheet1!$B$3:$AH$1266,Sheet1!L$1+(Sheet1!$A$1-1)*10,FALSE),IF(VLOOKUP($A515,Sheet1!$B$3:$AH$1266,Sheet1!L$1+(Sheet1!$A$1-1)*10,FALSE)&gt;99999,-3,IF(VLOOKUP($A515,Sheet1!$B$3:$AH$1266,Sheet1!L$1+(Sheet1!$A$1-1)*10,FALSE)&gt;9999,-2,IF(VLOOKUP($A515,Sheet1!$B$3:$AH$1266,Sheet1!L$1+(Sheet1!$A$1-1)*10,FALSE)&gt;999,-1,0)))))))</f>
        <v>5610</v>
      </c>
      <c r="AC515" s="392">
        <f>IF(ISNA(VLOOKUP($A515,Sheet1!$B$3:$AH$1266,Sheet1!M$1+(Sheet1!$A$1-1)*10,FALSE))=TRUE,"---",IF(VLOOKUP($A515,Sheet1!$B$3:$AH$1266,Sheet1!M$1+(Sheet1!$A$1-1)*10,FALSE)="---","---", (ROUND(VLOOKUP($A515,Sheet1!$B$3:$AH$1266,Sheet1!M$1+(Sheet1!$A$1-1)*10,FALSE),IF(VLOOKUP($A515,Sheet1!$B$3:$AH$1266,Sheet1!M$1+(Sheet1!$A$1-1)*10,FALSE)&gt;99999,-3,IF(VLOOKUP($A515,Sheet1!$B$3:$AH$1266,Sheet1!M$1+(Sheet1!$A$1-1)*10,FALSE)&gt;9999,-2,IF(VLOOKUP($A515,Sheet1!$B$3:$AH$1266,Sheet1!M$1+(Sheet1!$A$1-1)*10,FALSE)&gt;999,-1,0)))))))</f>
        <v>6820</v>
      </c>
      <c r="AD515" s="392">
        <f>IF(ISNA(VLOOKUP($A515,Sheet1!$B$3:$AH$1266,Sheet1!N$1+(Sheet1!$A$1-1)*10,FALSE))=TRUE,"---",IF(VLOOKUP($A515,Sheet1!$B$3:$AH$1266,Sheet1!N$1+(Sheet1!$A$1-1)*10,FALSE)="---","---", (ROUND(VLOOKUP($A515,Sheet1!$B$3:$AH$1266,Sheet1!N$1+(Sheet1!$A$1-1)*10,FALSE),IF(VLOOKUP($A515,Sheet1!$B$3:$AH$1266,Sheet1!N$1+(Sheet1!$A$1-1)*10,FALSE)&gt;99999,-3,IF(VLOOKUP($A515,Sheet1!$B$3:$AH$1266,Sheet1!N$1+(Sheet1!$A$1-1)*10,FALSE)&gt;9999,-2,IF(VLOOKUP($A515,Sheet1!$B$3:$AH$1266,Sheet1!N$1+(Sheet1!$A$1-1)*10,FALSE)&gt;999,-1,0)))))))</f>
        <v>8680</v>
      </c>
    </row>
    <row r="516" spans="1:30" ht="25.5" customHeight="1" x14ac:dyDescent="0.25">
      <c r="A516" s="303"/>
      <c r="B516" s="331"/>
      <c r="C516" s="303"/>
      <c r="D516" s="303"/>
      <c r="E516" s="307" t="e">
        <v>#N/A</v>
      </c>
      <c r="F516" s="331"/>
      <c r="G516" s="319"/>
      <c r="H516" s="347"/>
      <c r="I516" s="112">
        <v>24988</v>
      </c>
      <c r="J516" s="113">
        <v>4.01</v>
      </c>
      <c r="K516" s="114" t="s">
        <v>4405</v>
      </c>
      <c r="L516" s="156" t="s">
        <v>4405</v>
      </c>
      <c r="M516" s="157" t="s">
        <v>4405</v>
      </c>
      <c r="N516" s="127" t="s">
        <v>75</v>
      </c>
      <c r="O516" s="68" t="s">
        <v>4405</v>
      </c>
      <c r="P516" s="68" t="s">
        <v>4405</v>
      </c>
      <c r="Q516" s="68" t="s">
        <v>4405</v>
      </c>
      <c r="R516" s="74" t="s">
        <v>4405</v>
      </c>
      <c r="S516" s="356" t="e">
        <v>#N/A</v>
      </c>
      <c r="T516" s="356" t="str">
        <f>IF(ISNA(VLOOKUP(A516,Sheet1!B$3:C$1266,2,FALSE)=TRUE),"ND",VLOOKUP(A516,Sheet1!B$3:C$1266,2,FALSE))</f>
        <v>ND</v>
      </c>
      <c r="U516" s="392" t="str">
        <f>IF(ISNA(VLOOKUP($A516,Sheet1!$B$3:$AH$1266,Sheet1!E$1+(Sheet1!$A$1-1)*10,FALSE))=TRUE,"---",IF(VLOOKUP($A516,Sheet1!$B$3:$AH$1266,Sheet1!E$1+(Sheet1!$A$1-1)*10,FALSE)="---","---", (ROUND(VLOOKUP($A516,Sheet1!$B$3:$AH$1266,Sheet1!E$1+(Sheet1!$A$1-1)*10,FALSE),IF(VLOOKUP($A516,Sheet1!$B$3:$AH$1266,Sheet1!E$1+(Sheet1!$A$1-1)*10,FALSE)&gt;99999,-3,IF(VLOOKUP($A516,Sheet1!$B$3:$AH$1266,Sheet1!E$1+(Sheet1!$A$1-1)*10,FALSE)&gt;9999,-2,IF(VLOOKUP($A516,Sheet1!$B$3:$AH$1266,Sheet1!E$1+(Sheet1!$A$1-1)*10,FALSE)&gt;999,-1,0)))))))</f>
        <v>---</v>
      </c>
      <c r="V516" s="392" t="str">
        <f>IF(ISNA(VLOOKUP($A516,Sheet1!$B$3:$AH$1266,Sheet1!F$1+(Sheet1!$A$1-1)*10,FALSE))=TRUE,"---",IF(VLOOKUP($A516,Sheet1!$B$3:$AH$1266,Sheet1!F$1+(Sheet1!$A$1-1)*10,FALSE)="---","---", (ROUND(VLOOKUP($A516,Sheet1!$B$3:$AH$1266,Sheet1!F$1+(Sheet1!$A$1-1)*10,FALSE),IF(VLOOKUP($A516,Sheet1!$B$3:$AH$1266,Sheet1!F$1+(Sheet1!$A$1-1)*10,FALSE)&gt;99999,-3,IF(VLOOKUP($A516,Sheet1!$B$3:$AH$1266,Sheet1!F$1+(Sheet1!$A$1-1)*10,FALSE)&gt;9999,-2,IF(VLOOKUP($A516,Sheet1!$B$3:$AH$1266,Sheet1!F$1+(Sheet1!$A$1-1)*10,FALSE)&gt;999,-1,0)))))))</f>
        <v>---</v>
      </c>
      <c r="W516" s="392" t="str">
        <f>IF(ISNA(VLOOKUP($A516,Sheet1!$B$3:$AH$1266,Sheet1!G$1+(Sheet1!$A$1-1)*10,FALSE))=TRUE,"---",IF(VLOOKUP($A516,Sheet1!$B$3:$AH$1266,Sheet1!G$1+(Sheet1!$A$1-1)*10,FALSE)="---","---", (ROUND(VLOOKUP($A516,Sheet1!$B$3:$AH$1266,Sheet1!G$1+(Sheet1!$A$1-1)*10,FALSE),IF(VLOOKUP($A516,Sheet1!$B$3:$AH$1266,Sheet1!G$1+(Sheet1!$A$1-1)*10,FALSE)&gt;99999,-3,IF(VLOOKUP($A516,Sheet1!$B$3:$AH$1266,Sheet1!G$1+(Sheet1!$A$1-1)*10,FALSE)&gt;9999,-2,IF(VLOOKUP($A516,Sheet1!$B$3:$AH$1266,Sheet1!G$1+(Sheet1!$A$1-1)*10,FALSE)&gt;999,-1,0)))))))</f>
        <v>---</v>
      </c>
      <c r="X516" s="392" t="str">
        <f>IF(ISNA(VLOOKUP($A516,Sheet1!$B$3:$AH$1266,Sheet1!H$1+(Sheet1!$A$1-1)*10,FALSE))=TRUE,"---",IF(VLOOKUP($A516,Sheet1!$B$3:$AH$1266,Sheet1!H$1+(Sheet1!$A$1-1)*10,FALSE)="---","---", (ROUND(VLOOKUP($A516,Sheet1!$B$3:$AH$1266,Sheet1!H$1+(Sheet1!$A$1-1)*10,FALSE),IF(VLOOKUP($A516,Sheet1!$B$3:$AH$1266,Sheet1!H$1+(Sheet1!$A$1-1)*10,FALSE)&gt;99999,-3,IF(VLOOKUP($A516,Sheet1!$B$3:$AH$1266,Sheet1!H$1+(Sheet1!$A$1-1)*10,FALSE)&gt;9999,-2,IF(VLOOKUP($A516,Sheet1!$B$3:$AH$1266,Sheet1!H$1+(Sheet1!$A$1-1)*10,FALSE)&gt;999,-1,0)))))))</f>
        <v>---</v>
      </c>
      <c r="Y516" s="392" t="str">
        <f>IF(ISNA(VLOOKUP($A516,Sheet1!$B$3:$AH$1266,Sheet1!I$1+(Sheet1!$A$1-1)*10,FALSE))=TRUE,"---",IF(VLOOKUP($A516,Sheet1!$B$3:$AH$1266,Sheet1!I$1+(Sheet1!$A$1-1)*10,FALSE)="---","---", (ROUND(VLOOKUP($A516,Sheet1!$B$3:$AH$1266,Sheet1!I$1+(Sheet1!$A$1-1)*10,FALSE),IF(VLOOKUP($A516,Sheet1!$B$3:$AH$1266,Sheet1!I$1+(Sheet1!$A$1-1)*10,FALSE)&gt;99999,-3,IF(VLOOKUP($A516,Sheet1!$B$3:$AH$1266,Sheet1!I$1+(Sheet1!$A$1-1)*10,FALSE)&gt;9999,-2,IF(VLOOKUP($A516,Sheet1!$B$3:$AH$1266,Sheet1!I$1+(Sheet1!$A$1-1)*10,FALSE)&gt;999,-1,0)))))))</f>
        <v>---</v>
      </c>
      <c r="Z516" s="392" t="str">
        <f>IF(ISNA(VLOOKUP($A516,Sheet1!$B$3:$AH$1266,Sheet1!J$1+(Sheet1!$A$1-1)*10,FALSE))=TRUE,"---",IF(VLOOKUP($A516,Sheet1!$B$3:$AH$1266,Sheet1!J$1+(Sheet1!$A$1-1)*10,FALSE)="---","---", (ROUND(VLOOKUP($A516,Sheet1!$B$3:$AH$1266,Sheet1!J$1+(Sheet1!$A$1-1)*10,FALSE),IF(VLOOKUP($A516,Sheet1!$B$3:$AH$1266,Sheet1!J$1+(Sheet1!$A$1-1)*10,FALSE)&gt;99999,-3,IF(VLOOKUP($A516,Sheet1!$B$3:$AH$1266,Sheet1!J$1+(Sheet1!$A$1-1)*10,FALSE)&gt;9999,-2,IF(VLOOKUP($A516,Sheet1!$B$3:$AH$1266,Sheet1!J$1+(Sheet1!$A$1-1)*10,FALSE)&gt;999,-1,0)))))))</f>
        <v>---</v>
      </c>
      <c r="AA516" s="392" t="str">
        <f>IF(ISNA(VLOOKUP($A516,Sheet1!$B$3:$AH$1266,Sheet1!K$1+(Sheet1!$A$1-1)*10,FALSE))=TRUE,"---",IF(VLOOKUP($A516,Sheet1!$B$3:$AH$1266,Sheet1!K$1+(Sheet1!$A$1-1)*10,FALSE)="---","---", (ROUND(VLOOKUP($A516,Sheet1!$B$3:$AH$1266,Sheet1!K$1+(Sheet1!$A$1-1)*10,FALSE),IF(VLOOKUP($A516,Sheet1!$B$3:$AH$1266,Sheet1!K$1+(Sheet1!$A$1-1)*10,FALSE)&gt;99999,-3,IF(VLOOKUP($A516,Sheet1!$B$3:$AH$1266,Sheet1!K$1+(Sheet1!$A$1-1)*10,FALSE)&gt;9999,-2,IF(VLOOKUP($A516,Sheet1!$B$3:$AH$1266,Sheet1!K$1+(Sheet1!$A$1-1)*10,FALSE)&gt;999,-1,0)))))))</f>
        <v>---</v>
      </c>
      <c r="AB516" s="392" t="str">
        <f>IF(ISNA(VLOOKUP($A516,Sheet1!$B$3:$AH$1266,Sheet1!L$1+(Sheet1!$A$1-1)*10,FALSE))=TRUE,"---",IF(VLOOKUP($A516,Sheet1!$B$3:$AH$1266,Sheet1!L$1+(Sheet1!$A$1-1)*10,FALSE)="---","---", (ROUND(VLOOKUP($A516,Sheet1!$B$3:$AH$1266,Sheet1!L$1+(Sheet1!$A$1-1)*10,FALSE),IF(VLOOKUP($A516,Sheet1!$B$3:$AH$1266,Sheet1!L$1+(Sheet1!$A$1-1)*10,FALSE)&gt;99999,-3,IF(VLOOKUP($A516,Sheet1!$B$3:$AH$1266,Sheet1!L$1+(Sheet1!$A$1-1)*10,FALSE)&gt;9999,-2,IF(VLOOKUP($A516,Sheet1!$B$3:$AH$1266,Sheet1!L$1+(Sheet1!$A$1-1)*10,FALSE)&gt;999,-1,0)))))))</f>
        <v>---</v>
      </c>
      <c r="AC516" s="392" t="str">
        <f>IF(ISNA(VLOOKUP($A516,Sheet1!$B$3:$AH$1266,Sheet1!M$1+(Sheet1!$A$1-1)*10,FALSE))=TRUE,"---",IF(VLOOKUP($A516,Sheet1!$B$3:$AH$1266,Sheet1!M$1+(Sheet1!$A$1-1)*10,FALSE)="---","---", (ROUND(VLOOKUP($A516,Sheet1!$B$3:$AH$1266,Sheet1!M$1+(Sheet1!$A$1-1)*10,FALSE),IF(VLOOKUP($A516,Sheet1!$B$3:$AH$1266,Sheet1!M$1+(Sheet1!$A$1-1)*10,FALSE)&gt;99999,-3,IF(VLOOKUP($A516,Sheet1!$B$3:$AH$1266,Sheet1!M$1+(Sheet1!$A$1-1)*10,FALSE)&gt;9999,-2,IF(VLOOKUP($A516,Sheet1!$B$3:$AH$1266,Sheet1!M$1+(Sheet1!$A$1-1)*10,FALSE)&gt;999,-1,0)))))))</f>
        <v>---</v>
      </c>
      <c r="AD516" s="392" t="str">
        <f>IF(ISNA(VLOOKUP($A516,Sheet1!$B$3:$AH$1266,Sheet1!N$1+(Sheet1!$A$1-1)*10,FALSE))=TRUE,"---",IF(VLOOKUP($A516,Sheet1!$B$3:$AH$1266,Sheet1!N$1+(Sheet1!$A$1-1)*10,FALSE)="---","---", (ROUND(VLOOKUP($A516,Sheet1!$B$3:$AH$1266,Sheet1!N$1+(Sheet1!$A$1-1)*10,FALSE),IF(VLOOKUP($A516,Sheet1!$B$3:$AH$1266,Sheet1!N$1+(Sheet1!$A$1-1)*10,FALSE)&gt;99999,-3,IF(VLOOKUP($A516,Sheet1!$B$3:$AH$1266,Sheet1!N$1+(Sheet1!$A$1-1)*10,FALSE)&gt;9999,-2,IF(VLOOKUP($A516,Sheet1!$B$3:$AH$1266,Sheet1!N$1+(Sheet1!$A$1-1)*10,FALSE)&gt;999,-1,0)))))))</f>
        <v>---</v>
      </c>
    </row>
    <row r="517" spans="1:30" ht="25.5" customHeight="1" x14ac:dyDescent="0.25">
      <c r="A517" s="133" t="s">
        <v>814</v>
      </c>
      <c r="B517" s="141" t="s">
        <v>815</v>
      </c>
      <c r="C517" s="133">
        <v>414343</v>
      </c>
      <c r="D517" s="133">
        <v>742333</v>
      </c>
      <c r="E517" s="67" t="s">
        <v>3045</v>
      </c>
      <c r="F517" s="135" t="s">
        <v>4405</v>
      </c>
      <c r="G517" s="118" t="s">
        <v>160</v>
      </c>
      <c r="H517" s="136">
        <v>2.46</v>
      </c>
      <c r="I517" s="119">
        <v>20320</v>
      </c>
      <c r="J517" s="137" t="s">
        <v>4405</v>
      </c>
      <c r="K517" s="118" t="s">
        <v>17</v>
      </c>
      <c r="L517" s="122">
        <v>1410</v>
      </c>
      <c r="M517" s="123">
        <v>573</v>
      </c>
      <c r="N517" s="118" t="s">
        <v>462</v>
      </c>
      <c r="O517" s="71">
        <f t="shared" si="16"/>
        <v>0.4324440793320995</v>
      </c>
      <c r="P517" s="71">
        <f>IF(O517&lt;&gt;"",VLOOKUP($A517,Sheet4!$A$2:$O$1309,14,FALSE)*100,"")</f>
        <v>0.95583295816824565</v>
      </c>
      <c r="Q517" s="71">
        <f>IF(P517&lt;&gt;"",VLOOKUP($A517,Sheet4!$A$2:$O$1309,15,FALSE)*100,"")</f>
        <v>8.9784881346722365</v>
      </c>
      <c r="R517" s="73" t="str">
        <f t="shared" si="15"/>
        <v>&gt;200,  &lt;500</v>
      </c>
      <c r="S517" s="63" t="s">
        <v>4362</v>
      </c>
      <c r="T517" s="63" t="str">
        <f>IF(ISNA(VLOOKUP(A517,Sheet1!B$3:C$1266,2,FALSE)=TRUE),"NC",VLOOKUP(A517,Sheet1!B$3:C$1266,2,FALSE))</f>
        <v>Rural</v>
      </c>
      <c r="U517" s="66">
        <f>IF(ISNA(VLOOKUP($A517,Sheet1!$B$3:$AH$1266,Sheet1!E$1+(Sheet1!$A$1-1)*10,FALSE))=TRUE,"---",IF(VLOOKUP($A517,Sheet1!$B$3:$AH$1266,Sheet1!E$1+(Sheet1!$A$1-1)*10,FALSE)="---","---", (ROUND(VLOOKUP($A517,Sheet1!$B$3:$AH$1266,Sheet1!E$1+(Sheet1!$A$1-1)*10,FALSE),IF(VLOOKUP($A517,Sheet1!$B$3:$AH$1266,Sheet1!E$1+(Sheet1!$A$1-1)*10,FALSE)&gt;99999,-3,IF(VLOOKUP($A517,Sheet1!$B$3:$AH$1266,Sheet1!E$1+(Sheet1!$A$1-1)*10,FALSE)&gt;9999,-2,IF(VLOOKUP($A517,Sheet1!$B$3:$AH$1266,Sheet1!E$1+(Sheet1!$A$1-1)*10,FALSE)&gt;999,-1,0)))))))</f>
        <v>129</v>
      </c>
      <c r="V517" s="66">
        <f>IF(ISNA(VLOOKUP($A517,Sheet1!$B$3:$AH$1266,Sheet1!F$1+(Sheet1!$A$1-1)*10,FALSE))=TRUE,"---",IF(VLOOKUP($A517,Sheet1!$B$3:$AH$1266,Sheet1!F$1+(Sheet1!$A$1-1)*10,FALSE)="---","---", (ROUND(VLOOKUP($A517,Sheet1!$B$3:$AH$1266,Sheet1!F$1+(Sheet1!$A$1-1)*10,FALSE),IF(VLOOKUP($A517,Sheet1!$B$3:$AH$1266,Sheet1!F$1+(Sheet1!$A$1-1)*10,FALSE)&gt;99999,-3,IF(VLOOKUP($A517,Sheet1!$B$3:$AH$1266,Sheet1!F$1+(Sheet1!$A$1-1)*10,FALSE)&gt;9999,-2,IF(VLOOKUP($A517,Sheet1!$B$3:$AH$1266,Sheet1!F$1+(Sheet1!$A$1-1)*10,FALSE)&gt;999,-1,0)))))))</f>
        <v>165</v>
      </c>
      <c r="W517" s="66">
        <f>IF(ISNA(VLOOKUP($A517,Sheet1!$B$3:$AH$1266,Sheet1!G$1+(Sheet1!$A$1-1)*10,FALSE))=TRUE,"---",IF(VLOOKUP($A517,Sheet1!$B$3:$AH$1266,Sheet1!G$1+(Sheet1!$A$1-1)*10,FALSE)="---","---", (ROUND(VLOOKUP($A517,Sheet1!$B$3:$AH$1266,Sheet1!G$1+(Sheet1!$A$1-1)*10,FALSE),IF(VLOOKUP($A517,Sheet1!$B$3:$AH$1266,Sheet1!G$1+(Sheet1!$A$1-1)*10,FALSE)&gt;99999,-3,IF(VLOOKUP($A517,Sheet1!$B$3:$AH$1266,Sheet1!G$1+(Sheet1!$A$1-1)*10,FALSE)&gt;9999,-2,IF(VLOOKUP($A517,Sheet1!$B$3:$AH$1266,Sheet1!G$1+(Sheet1!$A$1-1)*10,FALSE)&gt;999,-1,0)))))))</f>
        <v>218</v>
      </c>
      <c r="X517" s="66">
        <f>IF(ISNA(VLOOKUP($A517,Sheet1!$B$3:$AH$1266,Sheet1!H$1+(Sheet1!$A$1-1)*10,FALSE))=TRUE,"---",IF(VLOOKUP($A517,Sheet1!$B$3:$AH$1266,Sheet1!H$1+(Sheet1!$A$1-1)*10,FALSE)="---","---", (ROUND(VLOOKUP($A517,Sheet1!$B$3:$AH$1266,Sheet1!H$1+(Sheet1!$A$1-1)*10,FALSE),IF(VLOOKUP($A517,Sheet1!$B$3:$AH$1266,Sheet1!H$1+(Sheet1!$A$1-1)*10,FALSE)&gt;99999,-3,IF(VLOOKUP($A517,Sheet1!$B$3:$AH$1266,Sheet1!H$1+(Sheet1!$A$1-1)*10,FALSE)&gt;9999,-2,IF(VLOOKUP($A517,Sheet1!$B$3:$AH$1266,Sheet1!H$1+(Sheet1!$A$1-1)*10,FALSE)&gt;999,-1,0)))))))</f>
        <v>383</v>
      </c>
      <c r="Y517" s="66">
        <f>IF(ISNA(VLOOKUP($A517,Sheet1!$B$3:$AH$1266,Sheet1!I$1+(Sheet1!$A$1-1)*10,FALSE))=TRUE,"---",IF(VLOOKUP($A517,Sheet1!$B$3:$AH$1266,Sheet1!I$1+(Sheet1!$A$1-1)*10,FALSE)="---","---", (ROUND(VLOOKUP($A517,Sheet1!$B$3:$AH$1266,Sheet1!I$1+(Sheet1!$A$1-1)*10,FALSE),IF(VLOOKUP($A517,Sheet1!$B$3:$AH$1266,Sheet1!I$1+(Sheet1!$A$1-1)*10,FALSE)&gt;99999,-3,IF(VLOOKUP($A517,Sheet1!$B$3:$AH$1266,Sheet1!I$1+(Sheet1!$A$1-1)*10,FALSE)&gt;9999,-2,IF(VLOOKUP($A517,Sheet1!$B$3:$AH$1266,Sheet1!I$1+(Sheet1!$A$1-1)*10,FALSE)&gt;999,-1,0)))))))</f>
        <v>525</v>
      </c>
      <c r="Z517" s="66">
        <f>IF(ISNA(VLOOKUP($A517,Sheet1!$B$3:$AH$1266,Sheet1!J$1+(Sheet1!$A$1-1)*10,FALSE))=TRUE,"---",IF(VLOOKUP($A517,Sheet1!$B$3:$AH$1266,Sheet1!J$1+(Sheet1!$A$1-1)*10,FALSE)="---","---", (ROUND(VLOOKUP($A517,Sheet1!$B$3:$AH$1266,Sheet1!J$1+(Sheet1!$A$1-1)*10,FALSE),IF(VLOOKUP($A517,Sheet1!$B$3:$AH$1266,Sheet1!J$1+(Sheet1!$A$1-1)*10,FALSE)&gt;99999,-3,IF(VLOOKUP($A517,Sheet1!$B$3:$AH$1266,Sheet1!J$1+(Sheet1!$A$1-1)*10,FALSE)&gt;9999,-2,IF(VLOOKUP($A517,Sheet1!$B$3:$AH$1266,Sheet1!J$1+(Sheet1!$A$1-1)*10,FALSE)&gt;999,-1,0)))))))</f>
        <v>734</v>
      </c>
      <c r="AA517" s="66">
        <f>IF(ISNA(VLOOKUP($A517,Sheet1!$B$3:$AH$1266,Sheet1!K$1+(Sheet1!$A$1-1)*10,FALSE))=TRUE,"---",IF(VLOOKUP($A517,Sheet1!$B$3:$AH$1266,Sheet1!K$1+(Sheet1!$A$1-1)*10,FALSE)="---","---", (ROUND(VLOOKUP($A517,Sheet1!$B$3:$AH$1266,Sheet1!K$1+(Sheet1!$A$1-1)*10,FALSE),IF(VLOOKUP($A517,Sheet1!$B$3:$AH$1266,Sheet1!K$1+(Sheet1!$A$1-1)*10,FALSE)&gt;99999,-3,IF(VLOOKUP($A517,Sheet1!$B$3:$AH$1266,Sheet1!K$1+(Sheet1!$A$1-1)*10,FALSE)&gt;9999,-2,IF(VLOOKUP($A517,Sheet1!$B$3:$AH$1266,Sheet1!K$1+(Sheet1!$A$1-1)*10,FALSE)&gt;999,-1,0)))))))</f>
        <v>915</v>
      </c>
      <c r="AB517" s="66">
        <f>IF(ISNA(VLOOKUP($A517,Sheet1!$B$3:$AH$1266,Sheet1!L$1+(Sheet1!$A$1-1)*10,FALSE))=TRUE,"---",IF(VLOOKUP($A517,Sheet1!$B$3:$AH$1266,Sheet1!L$1+(Sheet1!$A$1-1)*10,FALSE)="---","---", (ROUND(VLOOKUP($A517,Sheet1!$B$3:$AH$1266,Sheet1!L$1+(Sheet1!$A$1-1)*10,FALSE),IF(VLOOKUP($A517,Sheet1!$B$3:$AH$1266,Sheet1!L$1+(Sheet1!$A$1-1)*10,FALSE)&gt;99999,-3,IF(VLOOKUP($A517,Sheet1!$B$3:$AH$1266,Sheet1!L$1+(Sheet1!$A$1-1)*10,FALSE)&gt;9999,-2,IF(VLOOKUP($A517,Sheet1!$B$3:$AH$1266,Sheet1!L$1+(Sheet1!$A$1-1)*10,FALSE)&gt;999,-1,0)))))))</f>
        <v>1120</v>
      </c>
      <c r="AC517" s="66">
        <f>IF(ISNA(VLOOKUP($A517,Sheet1!$B$3:$AH$1266,Sheet1!M$1+(Sheet1!$A$1-1)*10,FALSE))=TRUE,"---",IF(VLOOKUP($A517,Sheet1!$B$3:$AH$1266,Sheet1!M$1+(Sheet1!$A$1-1)*10,FALSE)="---","---", (ROUND(VLOOKUP($A517,Sheet1!$B$3:$AH$1266,Sheet1!M$1+(Sheet1!$A$1-1)*10,FALSE),IF(VLOOKUP($A517,Sheet1!$B$3:$AH$1266,Sheet1!M$1+(Sheet1!$A$1-1)*10,FALSE)&gt;99999,-3,IF(VLOOKUP($A517,Sheet1!$B$3:$AH$1266,Sheet1!M$1+(Sheet1!$A$1-1)*10,FALSE)&gt;9999,-2,IF(VLOOKUP($A517,Sheet1!$B$3:$AH$1266,Sheet1!M$1+(Sheet1!$A$1-1)*10,FALSE)&gt;999,-1,0)))))))</f>
        <v>1340</v>
      </c>
      <c r="AD517" s="66">
        <f>IF(ISNA(VLOOKUP($A517,Sheet1!$B$3:$AH$1266,Sheet1!N$1+(Sheet1!$A$1-1)*10,FALSE))=TRUE,"---",IF(VLOOKUP($A517,Sheet1!$B$3:$AH$1266,Sheet1!N$1+(Sheet1!$A$1-1)*10,FALSE)="---","---", (ROUND(VLOOKUP($A517,Sheet1!$B$3:$AH$1266,Sheet1!N$1+(Sheet1!$A$1-1)*10,FALSE),IF(VLOOKUP($A517,Sheet1!$B$3:$AH$1266,Sheet1!N$1+(Sheet1!$A$1-1)*10,FALSE)&gt;99999,-3,IF(VLOOKUP($A517,Sheet1!$B$3:$AH$1266,Sheet1!N$1+(Sheet1!$A$1-1)*10,FALSE)&gt;9999,-2,IF(VLOOKUP($A517,Sheet1!$B$3:$AH$1266,Sheet1!N$1+(Sheet1!$A$1-1)*10,FALSE)&gt;999,-1,0)))))))</f>
        <v>1680</v>
      </c>
    </row>
    <row r="518" spans="1:30" ht="25.5" customHeight="1" x14ac:dyDescent="0.25">
      <c r="A518" s="125" t="s">
        <v>816</v>
      </c>
      <c r="B518" s="126" t="s">
        <v>817</v>
      </c>
      <c r="C518" s="125">
        <v>414746</v>
      </c>
      <c r="D518" s="125">
        <v>741449</v>
      </c>
      <c r="E518" s="70" t="s">
        <v>3045</v>
      </c>
      <c r="F518" s="139" t="s">
        <v>4405</v>
      </c>
      <c r="G518" s="127" t="s">
        <v>160</v>
      </c>
      <c r="H518" s="158">
        <v>50</v>
      </c>
      <c r="I518" s="112">
        <v>19146</v>
      </c>
      <c r="J518" s="140" t="s">
        <v>4405</v>
      </c>
      <c r="K518" s="127" t="s">
        <v>17</v>
      </c>
      <c r="L518" s="115">
        <v>4770</v>
      </c>
      <c r="M518" s="116">
        <v>95.4</v>
      </c>
      <c r="N518" s="127" t="s">
        <v>199</v>
      </c>
      <c r="O518" s="68">
        <f t="shared" si="16"/>
        <v>10.957737816843846</v>
      </c>
      <c r="P518" s="68">
        <f>IF(O518&lt;&gt;"",VLOOKUP($A518,Sheet4!$A$2:$O$1309,14,FALSE)*100,"")</f>
        <v>1.8833021992609611</v>
      </c>
      <c r="Q518" s="68">
        <f>IF(P518&lt;&gt;"",VLOOKUP($A518,Sheet4!$A$2:$O$1309,15,FALSE)*100,"")</f>
        <v>16.991647179182788</v>
      </c>
      <c r="R518" s="74">
        <f t="shared" si="15"/>
        <v>9</v>
      </c>
      <c r="S518" s="64" t="s">
        <v>4362</v>
      </c>
      <c r="T518" s="64" t="str">
        <f>IF(ISNA(VLOOKUP(A518,Sheet1!B$3:C$1266,2,FALSE)=TRUE),"NC",VLOOKUP(A518,Sheet1!B$3:C$1266,2,FALSE))</f>
        <v>Rural</v>
      </c>
      <c r="U518" s="65">
        <f>IF(ISNA(VLOOKUP($A518,Sheet1!$B$3:$AH$1266,Sheet1!E$1+(Sheet1!$A$1-1)*10,FALSE))=TRUE,"---",IF(VLOOKUP($A518,Sheet1!$B$3:$AH$1266,Sheet1!E$1+(Sheet1!$A$1-1)*10,FALSE)="---","---", (ROUND(VLOOKUP($A518,Sheet1!$B$3:$AH$1266,Sheet1!E$1+(Sheet1!$A$1-1)*10,FALSE),IF(VLOOKUP($A518,Sheet1!$B$3:$AH$1266,Sheet1!E$1+(Sheet1!$A$1-1)*10,FALSE)&gt;99999,-3,IF(VLOOKUP($A518,Sheet1!$B$3:$AH$1266,Sheet1!E$1+(Sheet1!$A$1-1)*10,FALSE)&gt;9999,-2,IF(VLOOKUP($A518,Sheet1!$B$3:$AH$1266,Sheet1!E$1+(Sheet1!$A$1-1)*10,FALSE)&gt;999,-1,0)))))))</f>
        <v>1340</v>
      </c>
      <c r="V518" s="65">
        <f>IF(ISNA(VLOOKUP($A518,Sheet1!$B$3:$AH$1266,Sheet1!F$1+(Sheet1!$A$1-1)*10,FALSE))=TRUE,"---",IF(VLOOKUP($A518,Sheet1!$B$3:$AH$1266,Sheet1!F$1+(Sheet1!$A$1-1)*10,FALSE)="---","---", (ROUND(VLOOKUP($A518,Sheet1!$B$3:$AH$1266,Sheet1!F$1+(Sheet1!$A$1-1)*10,FALSE),IF(VLOOKUP($A518,Sheet1!$B$3:$AH$1266,Sheet1!F$1+(Sheet1!$A$1-1)*10,FALSE)&gt;99999,-3,IF(VLOOKUP($A518,Sheet1!$B$3:$AH$1266,Sheet1!F$1+(Sheet1!$A$1-1)*10,FALSE)&gt;9999,-2,IF(VLOOKUP($A518,Sheet1!$B$3:$AH$1266,Sheet1!F$1+(Sheet1!$A$1-1)*10,FALSE)&gt;999,-1,0)))))))</f>
        <v>1670</v>
      </c>
      <c r="W518" s="65">
        <f>IF(ISNA(VLOOKUP($A518,Sheet1!$B$3:$AH$1266,Sheet1!G$1+(Sheet1!$A$1-1)*10,FALSE))=TRUE,"---",IF(VLOOKUP($A518,Sheet1!$B$3:$AH$1266,Sheet1!G$1+(Sheet1!$A$1-1)*10,FALSE)="---","---", (ROUND(VLOOKUP($A518,Sheet1!$B$3:$AH$1266,Sheet1!G$1+(Sheet1!$A$1-1)*10,FALSE),IF(VLOOKUP($A518,Sheet1!$B$3:$AH$1266,Sheet1!G$1+(Sheet1!$A$1-1)*10,FALSE)&gt;99999,-3,IF(VLOOKUP($A518,Sheet1!$B$3:$AH$1266,Sheet1!G$1+(Sheet1!$A$1-1)*10,FALSE)&gt;9999,-2,IF(VLOOKUP($A518,Sheet1!$B$3:$AH$1266,Sheet1!G$1+(Sheet1!$A$1-1)*10,FALSE)&gt;999,-1,0)))))))</f>
        <v>2150</v>
      </c>
      <c r="X518" s="65">
        <f>IF(ISNA(VLOOKUP($A518,Sheet1!$B$3:$AH$1266,Sheet1!H$1+(Sheet1!$A$1-1)*10,FALSE))=TRUE,"---",IF(VLOOKUP($A518,Sheet1!$B$3:$AH$1266,Sheet1!H$1+(Sheet1!$A$1-1)*10,FALSE)="---","---", (ROUND(VLOOKUP($A518,Sheet1!$B$3:$AH$1266,Sheet1!H$1+(Sheet1!$A$1-1)*10,FALSE),IF(VLOOKUP($A518,Sheet1!$B$3:$AH$1266,Sheet1!H$1+(Sheet1!$A$1-1)*10,FALSE)&gt;99999,-3,IF(VLOOKUP($A518,Sheet1!$B$3:$AH$1266,Sheet1!H$1+(Sheet1!$A$1-1)*10,FALSE)&gt;9999,-2,IF(VLOOKUP($A518,Sheet1!$B$3:$AH$1266,Sheet1!H$1+(Sheet1!$A$1-1)*10,FALSE)&gt;999,-1,0)))))))</f>
        <v>3630</v>
      </c>
      <c r="Y518" s="65">
        <f>IF(ISNA(VLOOKUP($A518,Sheet1!$B$3:$AH$1266,Sheet1!I$1+(Sheet1!$A$1-1)*10,FALSE))=TRUE,"---",IF(VLOOKUP($A518,Sheet1!$B$3:$AH$1266,Sheet1!I$1+(Sheet1!$A$1-1)*10,FALSE)="---","---", (ROUND(VLOOKUP($A518,Sheet1!$B$3:$AH$1266,Sheet1!I$1+(Sheet1!$A$1-1)*10,FALSE),IF(VLOOKUP($A518,Sheet1!$B$3:$AH$1266,Sheet1!I$1+(Sheet1!$A$1-1)*10,FALSE)&gt;99999,-3,IF(VLOOKUP($A518,Sheet1!$B$3:$AH$1266,Sheet1!I$1+(Sheet1!$A$1-1)*10,FALSE)&gt;9999,-2,IF(VLOOKUP($A518,Sheet1!$B$3:$AH$1266,Sheet1!I$1+(Sheet1!$A$1-1)*10,FALSE)&gt;999,-1,0)))))))</f>
        <v>4910</v>
      </c>
      <c r="Z518" s="65">
        <f>IF(ISNA(VLOOKUP($A518,Sheet1!$B$3:$AH$1266,Sheet1!J$1+(Sheet1!$A$1-1)*10,FALSE))=TRUE,"---",IF(VLOOKUP($A518,Sheet1!$B$3:$AH$1266,Sheet1!J$1+(Sheet1!$A$1-1)*10,FALSE)="---","---", (ROUND(VLOOKUP($A518,Sheet1!$B$3:$AH$1266,Sheet1!J$1+(Sheet1!$A$1-1)*10,FALSE),IF(VLOOKUP($A518,Sheet1!$B$3:$AH$1266,Sheet1!J$1+(Sheet1!$A$1-1)*10,FALSE)&gt;99999,-3,IF(VLOOKUP($A518,Sheet1!$B$3:$AH$1266,Sheet1!J$1+(Sheet1!$A$1-1)*10,FALSE)&gt;9999,-2,IF(VLOOKUP($A518,Sheet1!$B$3:$AH$1266,Sheet1!J$1+(Sheet1!$A$1-1)*10,FALSE)&gt;999,-1,0)))))))</f>
        <v>6830</v>
      </c>
      <c r="AA518" s="65">
        <f>IF(ISNA(VLOOKUP($A518,Sheet1!$B$3:$AH$1266,Sheet1!K$1+(Sheet1!$A$1-1)*10,FALSE))=TRUE,"---",IF(VLOOKUP($A518,Sheet1!$B$3:$AH$1266,Sheet1!K$1+(Sheet1!$A$1-1)*10,FALSE)="---","---", (ROUND(VLOOKUP($A518,Sheet1!$B$3:$AH$1266,Sheet1!K$1+(Sheet1!$A$1-1)*10,FALSE),IF(VLOOKUP($A518,Sheet1!$B$3:$AH$1266,Sheet1!K$1+(Sheet1!$A$1-1)*10,FALSE)&gt;99999,-3,IF(VLOOKUP($A518,Sheet1!$B$3:$AH$1266,Sheet1!K$1+(Sheet1!$A$1-1)*10,FALSE)&gt;9999,-2,IF(VLOOKUP($A518,Sheet1!$B$3:$AH$1266,Sheet1!K$1+(Sheet1!$A$1-1)*10,FALSE)&gt;999,-1,0)))))))</f>
        <v>8480</v>
      </c>
      <c r="AB518" s="65">
        <f>IF(ISNA(VLOOKUP($A518,Sheet1!$B$3:$AH$1266,Sheet1!L$1+(Sheet1!$A$1-1)*10,FALSE))=TRUE,"---",IF(VLOOKUP($A518,Sheet1!$B$3:$AH$1266,Sheet1!L$1+(Sheet1!$A$1-1)*10,FALSE)="---","---", (ROUND(VLOOKUP($A518,Sheet1!$B$3:$AH$1266,Sheet1!L$1+(Sheet1!$A$1-1)*10,FALSE),IF(VLOOKUP($A518,Sheet1!$B$3:$AH$1266,Sheet1!L$1+(Sheet1!$A$1-1)*10,FALSE)&gt;99999,-3,IF(VLOOKUP($A518,Sheet1!$B$3:$AH$1266,Sheet1!L$1+(Sheet1!$A$1-1)*10,FALSE)&gt;9999,-2,IF(VLOOKUP($A518,Sheet1!$B$3:$AH$1266,Sheet1!L$1+(Sheet1!$A$1-1)*10,FALSE)&gt;999,-1,0)))))))</f>
        <v>10400</v>
      </c>
      <c r="AC518" s="65">
        <f>IF(ISNA(VLOOKUP($A518,Sheet1!$B$3:$AH$1266,Sheet1!M$1+(Sheet1!$A$1-1)*10,FALSE))=TRUE,"---",IF(VLOOKUP($A518,Sheet1!$B$3:$AH$1266,Sheet1!M$1+(Sheet1!$A$1-1)*10,FALSE)="---","---", (ROUND(VLOOKUP($A518,Sheet1!$B$3:$AH$1266,Sheet1!M$1+(Sheet1!$A$1-1)*10,FALSE),IF(VLOOKUP($A518,Sheet1!$B$3:$AH$1266,Sheet1!M$1+(Sheet1!$A$1-1)*10,FALSE)&gt;99999,-3,IF(VLOOKUP($A518,Sheet1!$B$3:$AH$1266,Sheet1!M$1+(Sheet1!$A$1-1)*10,FALSE)&gt;9999,-2,IF(VLOOKUP($A518,Sheet1!$B$3:$AH$1266,Sheet1!M$1+(Sheet1!$A$1-1)*10,FALSE)&gt;999,-1,0)))))))</f>
        <v>12500</v>
      </c>
      <c r="AD518" s="65">
        <f>IF(ISNA(VLOOKUP($A518,Sheet1!$B$3:$AH$1266,Sheet1!N$1+(Sheet1!$A$1-1)*10,FALSE))=TRUE,"---",IF(VLOOKUP($A518,Sheet1!$B$3:$AH$1266,Sheet1!N$1+(Sheet1!$A$1-1)*10,FALSE)="---","---", (ROUND(VLOOKUP($A518,Sheet1!$B$3:$AH$1266,Sheet1!N$1+(Sheet1!$A$1-1)*10,FALSE),IF(VLOOKUP($A518,Sheet1!$B$3:$AH$1266,Sheet1!N$1+(Sheet1!$A$1-1)*10,FALSE)&gt;99999,-3,IF(VLOOKUP($A518,Sheet1!$B$3:$AH$1266,Sheet1!N$1+(Sheet1!$A$1-1)*10,FALSE)&gt;9999,-2,IF(VLOOKUP($A518,Sheet1!$B$3:$AH$1266,Sheet1!N$1+(Sheet1!$A$1-1)*10,FALSE)&gt;999,-1,0)))))))</f>
        <v>15700</v>
      </c>
    </row>
    <row r="519" spans="1:30" ht="25.5" customHeight="1" x14ac:dyDescent="0.25">
      <c r="A519" s="133" t="s">
        <v>818</v>
      </c>
      <c r="B519" s="141" t="s">
        <v>819</v>
      </c>
      <c r="C519" s="133">
        <v>414613</v>
      </c>
      <c r="D519" s="133">
        <v>741456</v>
      </c>
      <c r="E519" s="67" t="s">
        <v>3045</v>
      </c>
      <c r="F519" s="135" t="s">
        <v>4405</v>
      </c>
      <c r="G519" s="118" t="s">
        <v>160</v>
      </c>
      <c r="H519" s="136">
        <v>6.32</v>
      </c>
      <c r="I519" s="119">
        <v>20320</v>
      </c>
      <c r="J519" s="137" t="s">
        <v>4405</v>
      </c>
      <c r="K519" s="118" t="s">
        <v>17</v>
      </c>
      <c r="L519" s="122">
        <v>3530</v>
      </c>
      <c r="M519" s="123">
        <v>559</v>
      </c>
      <c r="N519" s="118" t="s">
        <v>462</v>
      </c>
      <c r="O519" s="71" t="str">
        <f t="shared" si="16"/>
        <v>&lt;0.2</v>
      </c>
      <c r="P519" s="71">
        <f>IF(O519&lt;&gt;"",VLOOKUP($A519,Sheet4!$A$2:$O$1309,14,FALSE)*100,"")</f>
        <v>0.9049433855732536</v>
      </c>
      <c r="Q519" s="71">
        <f>IF(P519&lt;&gt;"",VLOOKUP($A519,Sheet4!$A$2:$O$1309,15,FALSE)*100,"")</f>
        <v>8.5193634982044024</v>
      </c>
      <c r="R519" s="73" t="str">
        <f t="shared" si="15"/>
        <v>&gt;500</v>
      </c>
      <c r="S519" s="63" t="s">
        <v>4362</v>
      </c>
      <c r="T519" s="63" t="str">
        <f>IF(ISNA(VLOOKUP(A519,Sheet1!B$3:C$1266,2,FALSE)=TRUE),"NC",VLOOKUP(A519,Sheet1!B$3:C$1266,2,FALSE))</f>
        <v>Rural</v>
      </c>
      <c r="U519" s="66">
        <f>IF(ISNA(VLOOKUP($A519,Sheet1!$B$3:$AH$1266,Sheet1!E$1+(Sheet1!$A$1-1)*10,FALSE))=TRUE,"---",IF(VLOOKUP($A519,Sheet1!$B$3:$AH$1266,Sheet1!E$1+(Sheet1!$A$1-1)*10,FALSE)="---","---", (ROUND(VLOOKUP($A519,Sheet1!$B$3:$AH$1266,Sheet1!E$1+(Sheet1!$A$1-1)*10,FALSE),IF(VLOOKUP($A519,Sheet1!$B$3:$AH$1266,Sheet1!E$1+(Sheet1!$A$1-1)*10,FALSE)&gt;99999,-3,IF(VLOOKUP($A519,Sheet1!$B$3:$AH$1266,Sheet1!E$1+(Sheet1!$A$1-1)*10,FALSE)&gt;9999,-2,IF(VLOOKUP($A519,Sheet1!$B$3:$AH$1266,Sheet1!E$1+(Sheet1!$A$1-1)*10,FALSE)&gt;999,-1,0)))))))</f>
        <v>261</v>
      </c>
      <c r="V519" s="66">
        <f>IF(ISNA(VLOOKUP($A519,Sheet1!$B$3:$AH$1266,Sheet1!F$1+(Sheet1!$A$1-1)*10,FALSE))=TRUE,"---",IF(VLOOKUP($A519,Sheet1!$B$3:$AH$1266,Sheet1!F$1+(Sheet1!$A$1-1)*10,FALSE)="---","---", (ROUND(VLOOKUP($A519,Sheet1!$B$3:$AH$1266,Sheet1!F$1+(Sheet1!$A$1-1)*10,FALSE),IF(VLOOKUP($A519,Sheet1!$B$3:$AH$1266,Sheet1!F$1+(Sheet1!$A$1-1)*10,FALSE)&gt;99999,-3,IF(VLOOKUP($A519,Sheet1!$B$3:$AH$1266,Sheet1!F$1+(Sheet1!$A$1-1)*10,FALSE)&gt;9999,-2,IF(VLOOKUP($A519,Sheet1!$B$3:$AH$1266,Sheet1!F$1+(Sheet1!$A$1-1)*10,FALSE)&gt;999,-1,0)))))))</f>
        <v>331</v>
      </c>
      <c r="W519" s="66">
        <f>IF(ISNA(VLOOKUP($A519,Sheet1!$B$3:$AH$1266,Sheet1!G$1+(Sheet1!$A$1-1)*10,FALSE))=TRUE,"---",IF(VLOOKUP($A519,Sheet1!$B$3:$AH$1266,Sheet1!G$1+(Sheet1!$A$1-1)*10,FALSE)="---","---", (ROUND(VLOOKUP($A519,Sheet1!$B$3:$AH$1266,Sheet1!G$1+(Sheet1!$A$1-1)*10,FALSE),IF(VLOOKUP($A519,Sheet1!$B$3:$AH$1266,Sheet1!G$1+(Sheet1!$A$1-1)*10,FALSE)&gt;99999,-3,IF(VLOOKUP($A519,Sheet1!$B$3:$AH$1266,Sheet1!G$1+(Sheet1!$A$1-1)*10,FALSE)&gt;9999,-2,IF(VLOOKUP($A519,Sheet1!$B$3:$AH$1266,Sheet1!G$1+(Sheet1!$A$1-1)*10,FALSE)&gt;999,-1,0)))))))</f>
        <v>431</v>
      </c>
      <c r="X519" s="66">
        <f>IF(ISNA(VLOOKUP($A519,Sheet1!$B$3:$AH$1266,Sheet1!H$1+(Sheet1!$A$1-1)*10,FALSE))=TRUE,"---",IF(VLOOKUP($A519,Sheet1!$B$3:$AH$1266,Sheet1!H$1+(Sheet1!$A$1-1)*10,FALSE)="---","---", (ROUND(VLOOKUP($A519,Sheet1!$B$3:$AH$1266,Sheet1!H$1+(Sheet1!$A$1-1)*10,FALSE),IF(VLOOKUP($A519,Sheet1!$B$3:$AH$1266,Sheet1!H$1+(Sheet1!$A$1-1)*10,FALSE)&gt;99999,-3,IF(VLOOKUP($A519,Sheet1!$B$3:$AH$1266,Sheet1!H$1+(Sheet1!$A$1-1)*10,FALSE)&gt;9999,-2,IF(VLOOKUP($A519,Sheet1!$B$3:$AH$1266,Sheet1!H$1+(Sheet1!$A$1-1)*10,FALSE)&gt;999,-1,0)))))))</f>
        <v>746</v>
      </c>
      <c r="Y519" s="66">
        <f>IF(ISNA(VLOOKUP($A519,Sheet1!$B$3:$AH$1266,Sheet1!I$1+(Sheet1!$A$1-1)*10,FALSE))=TRUE,"---",IF(VLOOKUP($A519,Sheet1!$B$3:$AH$1266,Sheet1!I$1+(Sheet1!$A$1-1)*10,FALSE)="---","---", (ROUND(VLOOKUP($A519,Sheet1!$B$3:$AH$1266,Sheet1!I$1+(Sheet1!$A$1-1)*10,FALSE),IF(VLOOKUP($A519,Sheet1!$B$3:$AH$1266,Sheet1!I$1+(Sheet1!$A$1-1)*10,FALSE)&gt;99999,-3,IF(VLOOKUP($A519,Sheet1!$B$3:$AH$1266,Sheet1!I$1+(Sheet1!$A$1-1)*10,FALSE)&gt;9999,-2,IF(VLOOKUP($A519,Sheet1!$B$3:$AH$1266,Sheet1!I$1+(Sheet1!$A$1-1)*10,FALSE)&gt;999,-1,0)))))))</f>
        <v>1010</v>
      </c>
      <c r="Z519" s="66">
        <f>IF(ISNA(VLOOKUP($A519,Sheet1!$B$3:$AH$1266,Sheet1!J$1+(Sheet1!$A$1-1)*10,FALSE))=TRUE,"---",IF(VLOOKUP($A519,Sheet1!$B$3:$AH$1266,Sheet1!J$1+(Sheet1!$A$1-1)*10,FALSE)="---","---", (ROUND(VLOOKUP($A519,Sheet1!$B$3:$AH$1266,Sheet1!J$1+(Sheet1!$A$1-1)*10,FALSE),IF(VLOOKUP($A519,Sheet1!$B$3:$AH$1266,Sheet1!J$1+(Sheet1!$A$1-1)*10,FALSE)&gt;99999,-3,IF(VLOOKUP($A519,Sheet1!$B$3:$AH$1266,Sheet1!J$1+(Sheet1!$A$1-1)*10,FALSE)&gt;9999,-2,IF(VLOOKUP($A519,Sheet1!$B$3:$AH$1266,Sheet1!J$1+(Sheet1!$A$1-1)*10,FALSE)&gt;999,-1,0)))))))</f>
        <v>1410</v>
      </c>
      <c r="AA519" s="66">
        <f>IF(ISNA(VLOOKUP($A519,Sheet1!$B$3:$AH$1266,Sheet1!K$1+(Sheet1!$A$1-1)*10,FALSE))=TRUE,"---",IF(VLOOKUP($A519,Sheet1!$B$3:$AH$1266,Sheet1!K$1+(Sheet1!$A$1-1)*10,FALSE)="---","---", (ROUND(VLOOKUP($A519,Sheet1!$B$3:$AH$1266,Sheet1!K$1+(Sheet1!$A$1-1)*10,FALSE),IF(VLOOKUP($A519,Sheet1!$B$3:$AH$1266,Sheet1!K$1+(Sheet1!$A$1-1)*10,FALSE)&gt;99999,-3,IF(VLOOKUP($A519,Sheet1!$B$3:$AH$1266,Sheet1!K$1+(Sheet1!$A$1-1)*10,FALSE)&gt;9999,-2,IF(VLOOKUP($A519,Sheet1!$B$3:$AH$1266,Sheet1!K$1+(Sheet1!$A$1-1)*10,FALSE)&gt;999,-1,0)))))))</f>
        <v>1750</v>
      </c>
      <c r="AB519" s="66">
        <f>IF(ISNA(VLOOKUP($A519,Sheet1!$B$3:$AH$1266,Sheet1!L$1+(Sheet1!$A$1-1)*10,FALSE))=TRUE,"---",IF(VLOOKUP($A519,Sheet1!$B$3:$AH$1266,Sheet1!L$1+(Sheet1!$A$1-1)*10,FALSE)="---","---", (ROUND(VLOOKUP($A519,Sheet1!$B$3:$AH$1266,Sheet1!L$1+(Sheet1!$A$1-1)*10,FALSE),IF(VLOOKUP($A519,Sheet1!$B$3:$AH$1266,Sheet1!L$1+(Sheet1!$A$1-1)*10,FALSE)&gt;99999,-3,IF(VLOOKUP($A519,Sheet1!$B$3:$AH$1266,Sheet1!L$1+(Sheet1!$A$1-1)*10,FALSE)&gt;9999,-2,IF(VLOOKUP($A519,Sheet1!$B$3:$AH$1266,Sheet1!L$1+(Sheet1!$A$1-1)*10,FALSE)&gt;999,-1,0)))))))</f>
        <v>2130</v>
      </c>
      <c r="AC519" s="66">
        <f>IF(ISNA(VLOOKUP($A519,Sheet1!$B$3:$AH$1266,Sheet1!M$1+(Sheet1!$A$1-1)*10,FALSE))=TRUE,"---",IF(VLOOKUP($A519,Sheet1!$B$3:$AH$1266,Sheet1!M$1+(Sheet1!$A$1-1)*10,FALSE)="---","---", (ROUND(VLOOKUP($A519,Sheet1!$B$3:$AH$1266,Sheet1!M$1+(Sheet1!$A$1-1)*10,FALSE),IF(VLOOKUP($A519,Sheet1!$B$3:$AH$1266,Sheet1!M$1+(Sheet1!$A$1-1)*10,FALSE)&gt;99999,-3,IF(VLOOKUP($A519,Sheet1!$B$3:$AH$1266,Sheet1!M$1+(Sheet1!$A$1-1)*10,FALSE)&gt;9999,-2,IF(VLOOKUP($A519,Sheet1!$B$3:$AH$1266,Sheet1!M$1+(Sheet1!$A$1-1)*10,FALSE)&gt;999,-1,0)))))))</f>
        <v>2550</v>
      </c>
      <c r="AD519" s="66">
        <f>IF(ISNA(VLOOKUP($A519,Sheet1!$B$3:$AH$1266,Sheet1!N$1+(Sheet1!$A$1-1)*10,FALSE))=TRUE,"---",IF(VLOOKUP($A519,Sheet1!$B$3:$AH$1266,Sheet1!N$1+(Sheet1!$A$1-1)*10,FALSE)="---","---", (ROUND(VLOOKUP($A519,Sheet1!$B$3:$AH$1266,Sheet1!N$1+(Sheet1!$A$1-1)*10,FALSE),IF(VLOOKUP($A519,Sheet1!$B$3:$AH$1266,Sheet1!N$1+(Sheet1!$A$1-1)*10,FALSE)&gt;99999,-3,IF(VLOOKUP($A519,Sheet1!$B$3:$AH$1266,Sheet1!N$1+(Sheet1!$A$1-1)*10,FALSE)&gt;9999,-2,IF(VLOOKUP($A519,Sheet1!$B$3:$AH$1266,Sheet1!N$1+(Sheet1!$A$1-1)*10,FALSE)&gt;999,-1,0)))))))</f>
        <v>3190</v>
      </c>
    </row>
    <row r="520" spans="1:30" ht="25.5" customHeight="1" x14ac:dyDescent="0.25">
      <c r="A520" s="125" t="s">
        <v>820</v>
      </c>
      <c r="B520" s="126" t="s">
        <v>821</v>
      </c>
      <c r="C520" s="125">
        <v>414824</v>
      </c>
      <c r="D520" s="125">
        <v>741315</v>
      </c>
      <c r="E520" s="70" t="s">
        <v>3045</v>
      </c>
      <c r="F520" s="139" t="s">
        <v>4405</v>
      </c>
      <c r="G520" s="127" t="s">
        <v>160</v>
      </c>
      <c r="H520" s="128">
        <v>5.53</v>
      </c>
      <c r="I520" s="112">
        <v>20320</v>
      </c>
      <c r="J520" s="140" t="s">
        <v>4405</v>
      </c>
      <c r="K520" s="127" t="s">
        <v>17</v>
      </c>
      <c r="L520" s="115">
        <v>2550</v>
      </c>
      <c r="M520" s="116">
        <v>461</v>
      </c>
      <c r="N520" s="127" t="s">
        <v>462</v>
      </c>
      <c r="O520" s="68" t="str">
        <f t="shared" si="16"/>
        <v>&lt;0.2</v>
      </c>
      <c r="P520" s="68">
        <f>IF(O520&lt;&gt;"",VLOOKUP($A520,Sheet4!$A$2:$O$1309,14,FALSE)*100,"")</f>
        <v>0.9049433855732536</v>
      </c>
      <c r="Q520" s="68">
        <f>IF(P520&lt;&gt;"",VLOOKUP($A520,Sheet4!$A$2:$O$1309,15,FALSE)*100,"")</f>
        <v>8.5193634982044024</v>
      </c>
      <c r="R520" s="74" t="str">
        <f t="shared" si="15"/>
        <v>&gt;500</v>
      </c>
      <c r="S520" s="64" t="s">
        <v>4362</v>
      </c>
      <c r="T520" s="64" t="str">
        <f>IF(ISNA(VLOOKUP(A520,Sheet1!B$3:C$1266,2,FALSE)=TRUE),"NC",VLOOKUP(A520,Sheet1!B$3:C$1266,2,FALSE))</f>
        <v>Rural</v>
      </c>
      <c r="U520" s="65">
        <f>IF(ISNA(VLOOKUP($A520,Sheet1!$B$3:$AH$1266,Sheet1!E$1+(Sheet1!$A$1-1)*10,FALSE))=TRUE,"---",IF(VLOOKUP($A520,Sheet1!$B$3:$AH$1266,Sheet1!E$1+(Sheet1!$A$1-1)*10,FALSE)="---","---", (ROUND(VLOOKUP($A520,Sheet1!$B$3:$AH$1266,Sheet1!E$1+(Sheet1!$A$1-1)*10,FALSE),IF(VLOOKUP($A520,Sheet1!$B$3:$AH$1266,Sheet1!E$1+(Sheet1!$A$1-1)*10,FALSE)&gt;99999,-3,IF(VLOOKUP($A520,Sheet1!$B$3:$AH$1266,Sheet1!E$1+(Sheet1!$A$1-1)*10,FALSE)&gt;9999,-2,IF(VLOOKUP($A520,Sheet1!$B$3:$AH$1266,Sheet1!E$1+(Sheet1!$A$1-1)*10,FALSE)&gt;999,-1,0)))))))</f>
        <v>167</v>
      </c>
      <c r="V520" s="65">
        <f>IF(ISNA(VLOOKUP($A520,Sheet1!$B$3:$AH$1266,Sheet1!F$1+(Sheet1!$A$1-1)*10,FALSE))=TRUE,"---",IF(VLOOKUP($A520,Sheet1!$B$3:$AH$1266,Sheet1!F$1+(Sheet1!$A$1-1)*10,FALSE)="---","---", (ROUND(VLOOKUP($A520,Sheet1!$B$3:$AH$1266,Sheet1!F$1+(Sheet1!$A$1-1)*10,FALSE),IF(VLOOKUP($A520,Sheet1!$B$3:$AH$1266,Sheet1!F$1+(Sheet1!$A$1-1)*10,FALSE)&gt;99999,-3,IF(VLOOKUP($A520,Sheet1!$B$3:$AH$1266,Sheet1!F$1+(Sheet1!$A$1-1)*10,FALSE)&gt;9999,-2,IF(VLOOKUP($A520,Sheet1!$B$3:$AH$1266,Sheet1!F$1+(Sheet1!$A$1-1)*10,FALSE)&gt;999,-1,0)))))))</f>
        <v>210</v>
      </c>
      <c r="W520" s="65">
        <f>IF(ISNA(VLOOKUP($A520,Sheet1!$B$3:$AH$1266,Sheet1!G$1+(Sheet1!$A$1-1)*10,FALSE))=TRUE,"---",IF(VLOOKUP($A520,Sheet1!$B$3:$AH$1266,Sheet1!G$1+(Sheet1!$A$1-1)*10,FALSE)="---","---", (ROUND(VLOOKUP($A520,Sheet1!$B$3:$AH$1266,Sheet1!G$1+(Sheet1!$A$1-1)*10,FALSE),IF(VLOOKUP($A520,Sheet1!$B$3:$AH$1266,Sheet1!G$1+(Sheet1!$A$1-1)*10,FALSE)&gt;99999,-3,IF(VLOOKUP($A520,Sheet1!$B$3:$AH$1266,Sheet1!G$1+(Sheet1!$A$1-1)*10,FALSE)&gt;9999,-2,IF(VLOOKUP($A520,Sheet1!$B$3:$AH$1266,Sheet1!G$1+(Sheet1!$A$1-1)*10,FALSE)&gt;999,-1,0)))))))</f>
        <v>272</v>
      </c>
      <c r="X520" s="65">
        <f>IF(ISNA(VLOOKUP($A520,Sheet1!$B$3:$AH$1266,Sheet1!H$1+(Sheet1!$A$1-1)*10,FALSE))=TRUE,"---",IF(VLOOKUP($A520,Sheet1!$B$3:$AH$1266,Sheet1!H$1+(Sheet1!$A$1-1)*10,FALSE)="---","---", (ROUND(VLOOKUP($A520,Sheet1!$B$3:$AH$1266,Sheet1!H$1+(Sheet1!$A$1-1)*10,FALSE),IF(VLOOKUP($A520,Sheet1!$B$3:$AH$1266,Sheet1!H$1+(Sheet1!$A$1-1)*10,FALSE)&gt;99999,-3,IF(VLOOKUP($A520,Sheet1!$B$3:$AH$1266,Sheet1!H$1+(Sheet1!$A$1-1)*10,FALSE)&gt;9999,-2,IF(VLOOKUP($A520,Sheet1!$B$3:$AH$1266,Sheet1!H$1+(Sheet1!$A$1-1)*10,FALSE)&gt;999,-1,0)))))))</f>
        <v>470</v>
      </c>
      <c r="Y520" s="65">
        <f>IF(ISNA(VLOOKUP($A520,Sheet1!$B$3:$AH$1266,Sheet1!I$1+(Sheet1!$A$1-1)*10,FALSE))=TRUE,"---",IF(VLOOKUP($A520,Sheet1!$B$3:$AH$1266,Sheet1!I$1+(Sheet1!$A$1-1)*10,FALSE)="---","---", (ROUND(VLOOKUP($A520,Sheet1!$B$3:$AH$1266,Sheet1!I$1+(Sheet1!$A$1-1)*10,FALSE),IF(VLOOKUP($A520,Sheet1!$B$3:$AH$1266,Sheet1!I$1+(Sheet1!$A$1-1)*10,FALSE)&gt;99999,-3,IF(VLOOKUP($A520,Sheet1!$B$3:$AH$1266,Sheet1!I$1+(Sheet1!$A$1-1)*10,FALSE)&gt;9999,-2,IF(VLOOKUP($A520,Sheet1!$B$3:$AH$1266,Sheet1!I$1+(Sheet1!$A$1-1)*10,FALSE)&gt;999,-1,0)))))))</f>
        <v>641</v>
      </c>
      <c r="Z520" s="65">
        <f>IF(ISNA(VLOOKUP($A520,Sheet1!$B$3:$AH$1266,Sheet1!J$1+(Sheet1!$A$1-1)*10,FALSE))=TRUE,"---",IF(VLOOKUP($A520,Sheet1!$B$3:$AH$1266,Sheet1!J$1+(Sheet1!$A$1-1)*10,FALSE)="---","---", (ROUND(VLOOKUP($A520,Sheet1!$B$3:$AH$1266,Sheet1!J$1+(Sheet1!$A$1-1)*10,FALSE),IF(VLOOKUP($A520,Sheet1!$B$3:$AH$1266,Sheet1!J$1+(Sheet1!$A$1-1)*10,FALSE)&gt;99999,-3,IF(VLOOKUP($A520,Sheet1!$B$3:$AH$1266,Sheet1!J$1+(Sheet1!$A$1-1)*10,FALSE)&gt;9999,-2,IF(VLOOKUP($A520,Sheet1!$B$3:$AH$1266,Sheet1!J$1+(Sheet1!$A$1-1)*10,FALSE)&gt;999,-1,0)))))))</f>
        <v>898</v>
      </c>
      <c r="AA520" s="65">
        <f>IF(ISNA(VLOOKUP($A520,Sheet1!$B$3:$AH$1266,Sheet1!K$1+(Sheet1!$A$1-1)*10,FALSE))=TRUE,"---",IF(VLOOKUP($A520,Sheet1!$B$3:$AH$1266,Sheet1!K$1+(Sheet1!$A$1-1)*10,FALSE)="---","---", (ROUND(VLOOKUP($A520,Sheet1!$B$3:$AH$1266,Sheet1!K$1+(Sheet1!$A$1-1)*10,FALSE),IF(VLOOKUP($A520,Sheet1!$B$3:$AH$1266,Sheet1!K$1+(Sheet1!$A$1-1)*10,FALSE)&gt;99999,-3,IF(VLOOKUP($A520,Sheet1!$B$3:$AH$1266,Sheet1!K$1+(Sheet1!$A$1-1)*10,FALSE)&gt;9999,-2,IF(VLOOKUP($A520,Sheet1!$B$3:$AH$1266,Sheet1!K$1+(Sheet1!$A$1-1)*10,FALSE)&gt;999,-1,0)))))))</f>
        <v>1120</v>
      </c>
      <c r="AB520" s="65">
        <f>IF(ISNA(VLOOKUP($A520,Sheet1!$B$3:$AH$1266,Sheet1!L$1+(Sheet1!$A$1-1)*10,FALSE))=TRUE,"---",IF(VLOOKUP($A520,Sheet1!$B$3:$AH$1266,Sheet1!L$1+(Sheet1!$A$1-1)*10,FALSE)="---","---", (ROUND(VLOOKUP($A520,Sheet1!$B$3:$AH$1266,Sheet1!L$1+(Sheet1!$A$1-1)*10,FALSE),IF(VLOOKUP($A520,Sheet1!$B$3:$AH$1266,Sheet1!L$1+(Sheet1!$A$1-1)*10,FALSE)&gt;99999,-3,IF(VLOOKUP($A520,Sheet1!$B$3:$AH$1266,Sheet1!L$1+(Sheet1!$A$1-1)*10,FALSE)&gt;9999,-2,IF(VLOOKUP($A520,Sheet1!$B$3:$AH$1266,Sheet1!L$1+(Sheet1!$A$1-1)*10,FALSE)&gt;999,-1,0)))))))</f>
        <v>1380</v>
      </c>
      <c r="AC520" s="65">
        <f>IF(ISNA(VLOOKUP($A520,Sheet1!$B$3:$AH$1266,Sheet1!M$1+(Sheet1!$A$1-1)*10,FALSE))=TRUE,"---",IF(VLOOKUP($A520,Sheet1!$B$3:$AH$1266,Sheet1!M$1+(Sheet1!$A$1-1)*10,FALSE)="---","---", (ROUND(VLOOKUP($A520,Sheet1!$B$3:$AH$1266,Sheet1!M$1+(Sheet1!$A$1-1)*10,FALSE),IF(VLOOKUP($A520,Sheet1!$B$3:$AH$1266,Sheet1!M$1+(Sheet1!$A$1-1)*10,FALSE)&gt;99999,-3,IF(VLOOKUP($A520,Sheet1!$B$3:$AH$1266,Sheet1!M$1+(Sheet1!$A$1-1)*10,FALSE)&gt;9999,-2,IF(VLOOKUP($A520,Sheet1!$B$3:$AH$1266,Sheet1!M$1+(Sheet1!$A$1-1)*10,FALSE)&gt;999,-1,0)))))))</f>
        <v>1670</v>
      </c>
      <c r="AD520" s="65">
        <f>IF(ISNA(VLOOKUP($A520,Sheet1!$B$3:$AH$1266,Sheet1!N$1+(Sheet1!$A$1-1)*10,FALSE))=TRUE,"---",IF(VLOOKUP($A520,Sheet1!$B$3:$AH$1266,Sheet1!N$1+(Sheet1!$A$1-1)*10,FALSE)="---","---", (ROUND(VLOOKUP($A520,Sheet1!$B$3:$AH$1266,Sheet1!N$1+(Sheet1!$A$1-1)*10,FALSE),IF(VLOOKUP($A520,Sheet1!$B$3:$AH$1266,Sheet1!N$1+(Sheet1!$A$1-1)*10,FALSE)&gt;99999,-3,IF(VLOOKUP($A520,Sheet1!$B$3:$AH$1266,Sheet1!N$1+(Sheet1!$A$1-1)*10,FALSE)&gt;9999,-2,IF(VLOOKUP($A520,Sheet1!$B$3:$AH$1266,Sheet1!N$1+(Sheet1!$A$1-1)*10,FALSE)&gt;999,-1,0)))))))</f>
        <v>2120</v>
      </c>
    </row>
    <row r="521" spans="1:30" ht="25.5" customHeight="1" x14ac:dyDescent="0.25">
      <c r="A521" s="133" t="s">
        <v>822</v>
      </c>
      <c r="B521" s="141" t="s">
        <v>823</v>
      </c>
      <c r="C521" s="133">
        <v>414954</v>
      </c>
      <c r="D521" s="133">
        <v>740637</v>
      </c>
      <c r="E521" s="67" t="s">
        <v>3045</v>
      </c>
      <c r="F521" s="117" t="s">
        <v>4594</v>
      </c>
      <c r="G521" s="118" t="s">
        <v>286</v>
      </c>
      <c r="H521" s="136">
        <v>12.6</v>
      </c>
      <c r="I521" s="119">
        <v>26173</v>
      </c>
      <c r="J521" s="124">
        <v>5.91</v>
      </c>
      <c r="K521" s="121" t="s">
        <v>4405</v>
      </c>
      <c r="L521" s="129" t="s">
        <v>4405</v>
      </c>
      <c r="M521" s="130" t="s">
        <v>4405</v>
      </c>
      <c r="N521" s="118" t="s">
        <v>75</v>
      </c>
      <c r="O521" s="71" t="s">
        <v>4405</v>
      </c>
      <c r="P521" s="71" t="s">
        <v>4405</v>
      </c>
      <c r="Q521" s="71" t="s">
        <v>4405</v>
      </c>
      <c r="R521" s="73" t="s">
        <v>4405</v>
      </c>
      <c r="S521" s="63" t="s">
        <v>4362</v>
      </c>
      <c r="T521" s="63" t="str">
        <f>IF(ISNA(VLOOKUP(A521,Sheet1!B$3:C$1266,2,FALSE)=TRUE),"NC",VLOOKUP(A521,Sheet1!B$3:C$1266,2,FALSE))</f>
        <v>Rural</v>
      </c>
      <c r="U521" s="66">
        <f>IF(ISNA(VLOOKUP($A521,Sheet1!$B$3:$AH$1266,Sheet1!E$1+(Sheet1!$A$1-1)*10,FALSE))=TRUE,"---",IF(VLOOKUP($A521,Sheet1!$B$3:$AH$1266,Sheet1!E$1+(Sheet1!$A$1-1)*10,FALSE)="---","---", (ROUND(VLOOKUP($A521,Sheet1!$B$3:$AH$1266,Sheet1!E$1+(Sheet1!$A$1-1)*10,FALSE),IF(VLOOKUP($A521,Sheet1!$B$3:$AH$1266,Sheet1!E$1+(Sheet1!$A$1-1)*10,FALSE)&gt;99999,-3,IF(VLOOKUP($A521,Sheet1!$B$3:$AH$1266,Sheet1!E$1+(Sheet1!$A$1-1)*10,FALSE)&gt;9999,-2,IF(VLOOKUP($A521,Sheet1!$B$3:$AH$1266,Sheet1!E$1+(Sheet1!$A$1-1)*10,FALSE)&gt;999,-1,0)))))))</f>
        <v>403</v>
      </c>
      <c r="V521" s="66">
        <f>IF(ISNA(VLOOKUP($A521,Sheet1!$B$3:$AH$1266,Sheet1!F$1+(Sheet1!$A$1-1)*10,FALSE))=TRUE,"---",IF(VLOOKUP($A521,Sheet1!$B$3:$AH$1266,Sheet1!F$1+(Sheet1!$A$1-1)*10,FALSE)="---","---", (ROUND(VLOOKUP($A521,Sheet1!$B$3:$AH$1266,Sheet1!F$1+(Sheet1!$A$1-1)*10,FALSE),IF(VLOOKUP($A521,Sheet1!$B$3:$AH$1266,Sheet1!F$1+(Sheet1!$A$1-1)*10,FALSE)&gt;99999,-3,IF(VLOOKUP($A521,Sheet1!$B$3:$AH$1266,Sheet1!F$1+(Sheet1!$A$1-1)*10,FALSE)&gt;9999,-2,IF(VLOOKUP($A521,Sheet1!$B$3:$AH$1266,Sheet1!F$1+(Sheet1!$A$1-1)*10,FALSE)&gt;999,-1,0)))))))</f>
        <v>505</v>
      </c>
      <c r="W521" s="66">
        <f>IF(ISNA(VLOOKUP($A521,Sheet1!$B$3:$AH$1266,Sheet1!G$1+(Sheet1!$A$1-1)*10,FALSE))=TRUE,"---",IF(VLOOKUP($A521,Sheet1!$B$3:$AH$1266,Sheet1!G$1+(Sheet1!$A$1-1)*10,FALSE)="---","---", (ROUND(VLOOKUP($A521,Sheet1!$B$3:$AH$1266,Sheet1!G$1+(Sheet1!$A$1-1)*10,FALSE),IF(VLOOKUP($A521,Sheet1!$B$3:$AH$1266,Sheet1!G$1+(Sheet1!$A$1-1)*10,FALSE)&gt;99999,-3,IF(VLOOKUP($A521,Sheet1!$B$3:$AH$1266,Sheet1!G$1+(Sheet1!$A$1-1)*10,FALSE)&gt;9999,-2,IF(VLOOKUP($A521,Sheet1!$B$3:$AH$1266,Sheet1!G$1+(Sheet1!$A$1-1)*10,FALSE)&gt;999,-1,0)))))))</f>
        <v>652</v>
      </c>
      <c r="X521" s="66">
        <f>IF(ISNA(VLOOKUP($A521,Sheet1!$B$3:$AH$1266,Sheet1!H$1+(Sheet1!$A$1-1)*10,FALSE))=TRUE,"---",IF(VLOOKUP($A521,Sheet1!$B$3:$AH$1266,Sheet1!H$1+(Sheet1!$A$1-1)*10,FALSE)="---","---", (ROUND(VLOOKUP($A521,Sheet1!$B$3:$AH$1266,Sheet1!H$1+(Sheet1!$A$1-1)*10,FALSE),IF(VLOOKUP($A521,Sheet1!$B$3:$AH$1266,Sheet1!H$1+(Sheet1!$A$1-1)*10,FALSE)&gt;99999,-3,IF(VLOOKUP($A521,Sheet1!$B$3:$AH$1266,Sheet1!H$1+(Sheet1!$A$1-1)*10,FALSE)&gt;9999,-2,IF(VLOOKUP($A521,Sheet1!$B$3:$AH$1266,Sheet1!H$1+(Sheet1!$A$1-1)*10,FALSE)&gt;999,-1,0)))))))</f>
        <v>1110</v>
      </c>
      <c r="Y521" s="66">
        <f>IF(ISNA(VLOOKUP($A521,Sheet1!$B$3:$AH$1266,Sheet1!I$1+(Sheet1!$A$1-1)*10,FALSE))=TRUE,"---",IF(VLOOKUP($A521,Sheet1!$B$3:$AH$1266,Sheet1!I$1+(Sheet1!$A$1-1)*10,FALSE)="---","---", (ROUND(VLOOKUP($A521,Sheet1!$B$3:$AH$1266,Sheet1!I$1+(Sheet1!$A$1-1)*10,FALSE),IF(VLOOKUP($A521,Sheet1!$B$3:$AH$1266,Sheet1!I$1+(Sheet1!$A$1-1)*10,FALSE)&gt;99999,-3,IF(VLOOKUP($A521,Sheet1!$B$3:$AH$1266,Sheet1!I$1+(Sheet1!$A$1-1)*10,FALSE)&gt;9999,-2,IF(VLOOKUP($A521,Sheet1!$B$3:$AH$1266,Sheet1!I$1+(Sheet1!$A$1-1)*10,FALSE)&gt;999,-1,0)))))))</f>
        <v>1500</v>
      </c>
      <c r="Z521" s="66">
        <f>IF(ISNA(VLOOKUP($A521,Sheet1!$B$3:$AH$1266,Sheet1!J$1+(Sheet1!$A$1-1)*10,FALSE))=TRUE,"---",IF(VLOOKUP($A521,Sheet1!$B$3:$AH$1266,Sheet1!J$1+(Sheet1!$A$1-1)*10,FALSE)="---","---", (ROUND(VLOOKUP($A521,Sheet1!$B$3:$AH$1266,Sheet1!J$1+(Sheet1!$A$1-1)*10,FALSE),IF(VLOOKUP($A521,Sheet1!$B$3:$AH$1266,Sheet1!J$1+(Sheet1!$A$1-1)*10,FALSE)&gt;99999,-3,IF(VLOOKUP($A521,Sheet1!$B$3:$AH$1266,Sheet1!J$1+(Sheet1!$A$1-1)*10,FALSE)&gt;9999,-2,IF(VLOOKUP($A521,Sheet1!$B$3:$AH$1266,Sheet1!J$1+(Sheet1!$A$1-1)*10,FALSE)&gt;999,-1,0)))))))</f>
        <v>2080</v>
      </c>
      <c r="AA521" s="66">
        <f>IF(ISNA(VLOOKUP($A521,Sheet1!$B$3:$AH$1266,Sheet1!K$1+(Sheet1!$A$1-1)*10,FALSE))=TRUE,"---",IF(VLOOKUP($A521,Sheet1!$B$3:$AH$1266,Sheet1!K$1+(Sheet1!$A$1-1)*10,FALSE)="---","---", (ROUND(VLOOKUP($A521,Sheet1!$B$3:$AH$1266,Sheet1!K$1+(Sheet1!$A$1-1)*10,FALSE),IF(VLOOKUP($A521,Sheet1!$B$3:$AH$1266,Sheet1!K$1+(Sheet1!$A$1-1)*10,FALSE)&gt;99999,-3,IF(VLOOKUP($A521,Sheet1!$B$3:$AH$1266,Sheet1!K$1+(Sheet1!$A$1-1)*10,FALSE)&gt;9999,-2,IF(VLOOKUP($A521,Sheet1!$B$3:$AH$1266,Sheet1!K$1+(Sheet1!$A$1-1)*10,FALSE)&gt;999,-1,0)))))))</f>
        <v>2580</v>
      </c>
      <c r="AB521" s="66">
        <f>IF(ISNA(VLOOKUP($A521,Sheet1!$B$3:$AH$1266,Sheet1!L$1+(Sheet1!$A$1-1)*10,FALSE))=TRUE,"---",IF(VLOOKUP($A521,Sheet1!$B$3:$AH$1266,Sheet1!L$1+(Sheet1!$A$1-1)*10,FALSE)="---","---", (ROUND(VLOOKUP($A521,Sheet1!$B$3:$AH$1266,Sheet1!L$1+(Sheet1!$A$1-1)*10,FALSE),IF(VLOOKUP($A521,Sheet1!$B$3:$AH$1266,Sheet1!L$1+(Sheet1!$A$1-1)*10,FALSE)&gt;99999,-3,IF(VLOOKUP($A521,Sheet1!$B$3:$AH$1266,Sheet1!L$1+(Sheet1!$A$1-1)*10,FALSE)&gt;9999,-2,IF(VLOOKUP($A521,Sheet1!$B$3:$AH$1266,Sheet1!L$1+(Sheet1!$A$1-1)*10,FALSE)&gt;999,-1,0)))))))</f>
        <v>3150</v>
      </c>
      <c r="AC521" s="66">
        <f>IF(ISNA(VLOOKUP($A521,Sheet1!$B$3:$AH$1266,Sheet1!M$1+(Sheet1!$A$1-1)*10,FALSE))=TRUE,"---",IF(VLOOKUP($A521,Sheet1!$B$3:$AH$1266,Sheet1!M$1+(Sheet1!$A$1-1)*10,FALSE)="---","---", (ROUND(VLOOKUP($A521,Sheet1!$B$3:$AH$1266,Sheet1!M$1+(Sheet1!$A$1-1)*10,FALSE),IF(VLOOKUP($A521,Sheet1!$B$3:$AH$1266,Sheet1!M$1+(Sheet1!$A$1-1)*10,FALSE)&gt;99999,-3,IF(VLOOKUP($A521,Sheet1!$B$3:$AH$1266,Sheet1!M$1+(Sheet1!$A$1-1)*10,FALSE)&gt;9999,-2,IF(VLOOKUP($A521,Sheet1!$B$3:$AH$1266,Sheet1!M$1+(Sheet1!$A$1-1)*10,FALSE)&gt;999,-1,0)))))))</f>
        <v>3780</v>
      </c>
      <c r="AD521" s="66">
        <f>IF(ISNA(VLOOKUP($A521,Sheet1!$B$3:$AH$1266,Sheet1!N$1+(Sheet1!$A$1-1)*10,FALSE))=TRUE,"---",IF(VLOOKUP($A521,Sheet1!$B$3:$AH$1266,Sheet1!N$1+(Sheet1!$A$1-1)*10,FALSE)="---","---", (ROUND(VLOOKUP($A521,Sheet1!$B$3:$AH$1266,Sheet1!N$1+(Sheet1!$A$1-1)*10,FALSE),IF(VLOOKUP($A521,Sheet1!$B$3:$AH$1266,Sheet1!N$1+(Sheet1!$A$1-1)*10,FALSE)&gt;99999,-3,IF(VLOOKUP($A521,Sheet1!$B$3:$AH$1266,Sheet1!N$1+(Sheet1!$A$1-1)*10,FALSE)&gt;9999,-2,IF(VLOOKUP($A521,Sheet1!$B$3:$AH$1266,Sheet1!N$1+(Sheet1!$A$1-1)*10,FALSE)&gt;999,-1,0)))))))</f>
        <v>4740</v>
      </c>
    </row>
    <row r="522" spans="1:30" ht="25.5" customHeight="1" x14ac:dyDescent="0.25">
      <c r="A522" s="303" t="s">
        <v>824</v>
      </c>
      <c r="B522" s="330" t="s">
        <v>825</v>
      </c>
      <c r="C522" s="303">
        <v>415035</v>
      </c>
      <c r="D522" s="303">
        <v>740510</v>
      </c>
      <c r="E522" s="307" t="s">
        <v>3045</v>
      </c>
      <c r="F522" s="342" t="s">
        <v>4605</v>
      </c>
      <c r="G522" s="318" t="s">
        <v>286</v>
      </c>
      <c r="H522" s="347">
        <v>383</v>
      </c>
      <c r="I522" s="112">
        <v>40783</v>
      </c>
      <c r="J522" s="147">
        <v>26.96</v>
      </c>
      <c r="K522" s="127" t="s">
        <v>826</v>
      </c>
      <c r="L522" s="115">
        <v>36500</v>
      </c>
      <c r="M522" s="116">
        <v>95.3</v>
      </c>
      <c r="N522" s="127" t="s">
        <v>48</v>
      </c>
      <c r="O522" s="68">
        <f t="shared" si="16"/>
        <v>1</v>
      </c>
      <c r="P522" s="68">
        <f>IF(O522&lt;&gt;"",VLOOKUP($A522,Sheet4!$A$2:$O$1309,14,FALSE)*100,"")</f>
        <v>0.29909548248275852</v>
      </c>
      <c r="Q522" s="68">
        <f>IF(P522&lt;&gt;"",VLOOKUP($A522,Sheet4!$A$2:$O$1309,15,FALSE)*100,"")</f>
        <v>2.8914102725584923</v>
      </c>
      <c r="R522" s="74">
        <f t="shared" si="15"/>
        <v>100</v>
      </c>
      <c r="S522" s="356" t="s">
        <v>4362</v>
      </c>
      <c r="T522" s="356" t="str">
        <f>IF(ISNA(VLOOKUP(A522,Sheet1!B$3:C$1266,2,FALSE)=TRUE),"NC",VLOOKUP(A522,Sheet1!B$3:C$1266,2,FALSE))</f>
        <v>Regulated</v>
      </c>
      <c r="U522" s="392">
        <f>IF(ISNA(VLOOKUP($A522,Sheet1!$B$3:$AH$1266,Sheet1!E$1+(Sheet1!$A$1-1)*10,FALSE))=TRUE,"---",IF(VLOOKUP($A522,Sheet1!$B$3:$AH$1266,Sheet1!E$1+(Sheet1!$A$1-1)*10,FALSE)="---","---", (ROUND(VLOOKUP($A522,Sheet1!$B$3:$AH$1266,Sheet1!E$1+(Sheet1!$A$1-1)*10,FALSE),IF(VLOOKUP($A522,Sheet1!$B$3:$AH$1266,Sheet1!E$1+(Sheet1!$A$1-1)*10,FALSE)&gt;99999,-3,IF(VLOOKUP($A522,Sheet1!$B$3:$AH$1266,Sheet1!E$1+(Sheet1!$A$1-1)*10,FALSE)&gt;9999,-2,IF(VLOOKUP($A522,Sheet1!$B$3:$AH$1266,Sheet1!E$1+(Sheet1!$A$1-1)*10,FALSE)&gt;999,-1,0)))))))</f>
        <v>8240</v>
      </c>
      <c r="V522" s="392">
        <f>IF(ISNA(VLOOKUP($A522,Sheet1!$B$3:$AH$1266,Sheet1!F$1+(Sheet1!$A$1-1)*10,FALSE))=TRUE,"---",IF(VLOOKUP($A522,Sheet1!$B$3:$AH$1266,Sheet1!F$1+(Sheet1!$A$1-1)*10,FALSE)="---","---", (ROUND(VLOOKUP($A522,Sheet1!$B$3:$AH$1266,Sheet1!F$1+(Sheet1!$A$1-1)*10,FALSE),IF(VLOOKUP($A522,Sheet1!$B$3:$AH$1266,Sheet1!F$1+(Sheet1!$A$1-1)*10,FALSE)&gt;99999,-3,IF(VLOOKUP($A522,Sheet1!$B$3:$AH$1266,Sheet1!F$1+(Sheet1!$A$1-1)*10,FALSE)&gt;9999,-2,IF(VLOOKUP($A522,Sheet1!$B$3:$AH$1266,Sheet1!F$1+(Sheet1!$A$1-1)*10,FALSE)&gt;999,-1,0)))))))</f>
        <v>10200</v>
      </c>
      <c r="W522" s="392">
        <f>IF(ISNA(VLOOKUP($A522,Sheet1!$B$3:$AH$1266,Sheet1!G$1+(Sheet1!$A$1-1)*10,FALSE))=TRUE,"---",IF(VLOOKUP($A522,Sheet1!$B$3:$AH$1266,Sheet1!G$1+(Sheet1!$A$1-1)*10,FALSE)="---","---", (ROUND(VLOOKUP($A522,Sheet1!$B$3:$AH$1266,Sheet1!G$1+(Sheet1!$A$1-1)*10,FALSE),IF(VLOOKUP($A522,Sheet1!$B$3:$AH$1266,Sheet1!G$1+(Sheet1!$A$1-1)*10,FALSE)&gt;99999,-3,IF(VLOOKUP($A522,Sheet1!$B$3:$AH$1266,Sheet1!G$1+(Sheet1!$A$1-1)*10,FALSE)&gt;9999,-2,IF(VLOOKUP($A522,Sheet1!$B$3:$AH$1266,Sheet1!G$1+(Sheet1!$A$1-1)*10,FALSE)&gt;999,-1,0)))))))</f>
        <v>12700</v>
      </c>
      <c r="X522" s="392">
        <f>IF(ISNA(VLOOKUP($A522,Sheet1!$B$3:$AH$1266,Sheet1!H$1+(Sheet1!$A$1-1)*10,FALSE))=TRUE,"---",IF(VLOOKUP($A522,Sheet1!$B$3:$AH$1266,Sheet1!H$1+(Sheet1!$A$1-1)*10,FALSE)="---","---", (ROUND(VLOOKUP($A522,Sheet1!$B$3:$AH$1266,Sheet1!H$1+(Sheet1!$A$1-1)*10,FALSE),IF(VLOOKUP($A522,Sheet1!$B$3:$AH$1266,Sheet1!H$1+(Sheet1!$A$1-1)*10,FALSE)&gt;99999,-3,IF(VLOOKUP($A522,Sheet1!$B$3:$AH$1266,Sheet1!H$1+(Sheet1!$A$1-1)*10,FALSE)&gt;9999,-2,IF(VLOOKUP($A522,Sheet1!$B$3:$AH$1266,Sheet1!H$1+(Sheet1!$A$1-1)*10,FALSE)&gt;999,-1,0)))))))</f>
        <v>19100</v>
      </c>
      <c r="Y522" s="392">
        <f>IF(ISNA(VLOOKUP($A522,Sheet1!$B$3:$AH$1266,Sheet1!I$1+(Sheet1!$A$1-1)*10,FALSE))=TRUE,"---",IF(VLOOKUP($A522,Sheet1!$B$3:$AH$1266,Sheet1!I$1+(Sheet1!$A$1-1)*10,FALSE)="---","---", (ROUND(VLOOKUP($A522,Sheet1!$B$3:$AH$1266,Sheet1!I$1+(Sheet1!$A$1-1)*10,FALSE),IF(VLOOKUP($A522,Sheet1!$B$3:$AH$1266,Sheet1!I$1+(Sheet1!$A$1-1)*10,FALSE)&gt;99999,-3,IF(VLOOKUP($A522,Sheet1!$B$3:$AH$1266,Sheet1!I$1+(Sheet1!$A$1-1)*10,FALSE)&gt;9999,-2,IF(VLOOKUP($A522,Sheet1!$B$3:$AH$1266,Sheet1!I$1+(Sheet1!$A$1-1)*10,FALSE)&gt;999,-1,0)))))))</f>
        <v>23300</v>
      </c>
      <c r="Z522" s="392">
        <f>IF(ISNA(VLOOKUP($A522,Sheet1!$B$3:$AH$1266,Sheet1!J$1+(Sheet1!$A$1-1)*10,FALSE))=TRUE,"---",IF(VLOOKUP($A522,Sheet1!$B$3:$AH$1266,Sheet1!J$1+(Sheet1!$A$1-1)*10,FALSE)="---","---", (ROUND(VLOOKUP($A522,Sheet1!$B$3:$AH$1266,Sheet1!J$1+(Sheet1!$A$1-1)*10,FALSE),IF(VLOOKUP($A522,Sheet1!$B$3:$AH$1266,Sheet1!J$1+(Sheet1!$A$1-1)*10,FALSE)&gt;99999,-3,IF(VLOOKUP($A522,Sheet1!$B$3:$AH$1266,Sheet1!J$1+(Sheet1!$A$1-1)*10,FALSE)&gt;9999,-2,IF(VLOOKUP($A522,Sheet1!$B$3:$AH$1266,Sheet1!J$1+(Sheet1!$A$1-1)*10,FALSE)&gt;999,-1,0)))))))</f>
        <v>28700</v>
      </c>
      <c r="AA522" s="392">
        <f>IF(ISNA(VLOOKUP($A522,Sheet1!$B$3:$AH$1266,Sheet1!K$1+(Sheet1!$A$1-1)*10,FALSE))=TRUE,"---",IF(VLOOKUP($A522,Sheet1!$B$3:$AH$1266,Sheet1!K$1+(Sheet1!$A$1-1)*10,FALSE)="---","---", (ROUND(VLOOKUP($A522,Sheet1!$B$3:$AH$1266,Sheet1!K$1+(Sheet1!$A$1-1)*10,FALSE),IF(VLOOKUP($A522,Sheet1!$B$3:$AH$1266,Sheet1!K$1+(Sheet1!$A$1-1)*10,FALSE)&gt;99999,-3,IF(VLOOKUP($A522,Sheet1!$B$3:$AH$1266,Sheet1!K$1+(Sheet1!$A$1-1)*10,FALSE)&gt;9999,-2,IF(VLOOKUP($A522,Sheet1!$B$3:$AH$1266,Sheet1!K$1+(Sheet1!$A$1-1)*10,FALSE)&gt;999,-1,0)))))))</f>
        <v>32600</v>
      </c>
      <c r="AB522" s="392">
        <f>IF(ISNA(VLOOKUP($A522,Sheet1!$B$3:$AH$1266,Sheet1!L$1+(Sheet1!$A$1-1)*10,FALSE))=TRUE,"---",IF(VLOOKUP($A522,Sheet1!$B$3:$AH$1266,Sheet1!L$1+(Sheet1!$A$1-1)*10,FALSE)="---","---", (ROUND(VLOOKUP($A522,Sheet1!$B$3:$AH$1266,Sheet1!L$1+(Sheet1!$A$1-1)*10,FALSE),IF(VLOOKUP($A522,Sheet1!$B$3:$AH$1266,Sheet1!L$1+(Sheet1!$A$1-1)*10,FALSE)&gt;99999,-3,IF(VLOOKUP($A522,Sheet1!$B$3:$AH$1266,Sheet1!L$1+(Sheet1!$A$1-1)*10,FALSE)&gt;9999,-2,IF(VLOOKUP($A522,Sheet1!$B$3:$AH$1266,Sheet1!L$1+(Sheet1!$A$1-1)*10,FALSE)&gt;999,-1,0)))))))</f>
        <v>36500</v>
      </c>
      <c r="AC522" s="392">
        <f>IF(ISNA(VLOOKUP($A522,Sheet1!$B$3:$AH$1266,Sheet1!M$1+(Sheet1!$A$1-1)*10,FALSE))=TRUE,"---",IF(VLOOKUP($A522,Sheet1!$B$3:$AH$1266,Sheet1!M$1+(Sheet1!$A$1-1)*10,FALSE)="---","---", (ROUND(VLOOKUP($A522,Sheet1!$B$3:$AH$1266,Sheet1!M$1+(Sheet1!$A$1-1)*10,FALSE),IF(VLOOKUP($A522,Sheet1!$B$3:$AH$1266,Sheet1!M$1+(Sheet1!$A$1-1)*10,FALSE)&gt;99999,-3,IF(VLOOKUP($A522,Sheet1!$B$3:$AH$1266,Sheet1!M$1+(Sheet1!$A$1-1)*10,FALSE)&gt;9999,-2,IF(VLOOKUP($A522,Sheet1!$B$3:$AH$1266,Sheet1!M$1+(Sheet1!$A$1-1)*10,FALSE)&gt;999,-1,0)))))))</f>
        <v>40300</v>
      </c>
      <c r="AD522" s="392">
        <f>IF(ISNA(VLOOKUP($A522,Sheet1!$B$3:$AH$1266,Sheet1!N$1+(Sheet1!$A$1-1)*10,FALSE))=TRUE,"---",IF(VLOOKUP($A522,Sheet1!$B$3:$AH$1266,Sheet1!N$1+(Sheet1!$A$1-1)*10,FALSE)="---","---", (ROUND(VLOOKUP($A522,Sheet1!$B$3:$AH$1266,Sheet1!N$1+(Sheet1!$A$1-1)*10,FALSE),IF(VLOOKUP($A522,Sheet1!$B$3:$AH$1266,Sheet1!N$1+(Sheet1!$A$1-1)*10,FALSE)&gt;99999,-3,IF(VLOOKUP($A522,Sheet1!$B$3:$AH$1266,Sheet1!N$1+(Sheet1!$A$1-1)*10,FALSE)&gt;9999,-2,IF(VLOOKUP($A522,Sheet1!$B$3:$AH$1266,Sheet1!N$1+(Sheet1!$A$1-1)*10,FALSE)&gt;999,-1,0)))))))</f>
        <v>45400</v>
      </c>
    </row>
    <row r="523" spans="1:30" ht="25.5" customHeight="1" x14ac:dyDescent="0.25">
      <c r="A523" s="303"/>
      <c r="B523" s="331"/>
      <c r="C523" s="303"/>
      <c r="D523" s="303"/>
      <c r="E523" s="307" t="e">
        <v>#N/A</v>
      </c>
      <c r="F523" s="401"/>
      <c r="G523" s="405"/>
      <c r="H523" s="347"/>
      <c r="I523" s="112">
        <v>20378</v>
      </c>
      <c r="J523" s="148">
        <v>36.799999999999997</v>
      </c>
      <c r="K523" s="127" t="s">
        <v>24</v>
      </c>
      <c r="L523" s="115">
        <v>35800</v>
      </c>
      <c r="M523" s="116">
        <v>93.5</v>
      </c>
      <c r="N523" s="127" t="s">
        <v>827</v>
      </c>
      <c r="O523" s="68" t="s">
        <v>4405</v>
      </c>
      <c r="P523" s="68" t="s">
        <v>4405</v>
      </c>
      <c r="Q523" s="68" t="s">
        <v>4405</v>
      </c>
      <c r="R523" s="74" t="s">
        <v>4405</v>
      </c>
      <c r="S523" s="356" t="e">
        <v>#N/A</v>
      </c>
      <c r="T523" s="356" t="str">
        <f>IF(ISNA(VLOOKUP(A523,Sheet1!B$3:C$1266,2,FALSE)=TRUE),"ND",VLOOKUP(A523,Sheet1!B$3:C$1266,2,FALSE))</f>
        <v>ND</v>
      </c>
      <c r="U523" s="392" t="str">
        <f>IF(ISNA(VLOOKUP($A523,Sheet1!$B$3:$AH$1266,Sheet1!E$1+(Sheet1!$A$1-1)*10,FALSE))=TRUE,"---",IF(VLOOKUP($A523,Sheet1!$B$3:$AH$1266,Sheet1!E$1+(Sheet1!$A$1-1)*10,FALSE)="---","---", (ROUND(VLOOKUP($A523,Sheet1!$B$3:$AH$1266,Sheet1!E$1+(Sheet1!$A$1-1)*10,FALSE),IF(VLOOKUP($A523,Sheet1!$B$3:$AH$1266,Sheet1!E$1+(Sheet1!$A$1-1)*10,FALSE)&gt;99999,-3,IF(VLOOKUP($A523,Sheet1!$B$3:$AH$1266,Sheet1!E$1+(Sheet1!$A$1-1)*10,FALSE)&gt;9999,-2,IF(VLOOKUP($A523,Sheet1!$B$3:$AH$1266,Sheet1!E$1+(Sheet1!$A$1-1)*10,FALSE)&gt;999,-1,0)))))))</f>
        <v>---</v>
      </c>
      <c r="V523" s="392" t="str">
        <f>IF(ISNA(VLOOKUP($A523,Sheet1!$B$3:$AH$1266,Sheet1!F$1+(Sheet1!$A$1-1)*10,FALSE))=TRUE,"---",IF(VLOOKUP($A523,Sheet1!$B$3:$AH$1266,Sheet1!F$1+(Sheet1!$A$1-1)*10,FALSE)="---","---", (ROUND(VLOOKUP($A523,Sheet1!$B$3:$AH$1266,Sheet1!F$1+(Sheet1!$A$1-1)*10,FALSE),IF(VLOOKUP($A523,Sheet1!$B$3:$AH$1266,Sheet1!F$1+(Sheet1!$A$1-1)*10,FALSE)&gt;99999,-3,IF(VLOOKUP($A523,Sheet1!$B$3:$AH$1266,Sheet1!F$1+(Sheet1!$A$1-1)*10,FALSE)&gt;9999,-2,IF(VLOOKUP($A523,Sheet1!$B$3:$AH$1266,Sheet1!F$1+(Sheet1!$A$1-1)*10,FALSE)&gt;999,-1,0)))))))</f>
        <v>---</v>
      </c>
      <c r="W523" s="392" t="str">
        <f>IF(ISNA(VLOOKUP($A523,Sheet1!$B$3:$AH$1266,Sheet1!G$1+(Sheet1!$A$1-1)*10,FALSE))=TRUE,"---",IF(VLOOKUP($A523,Sheet1!$B$3:$AH$1266,Sheet1!G$1+(Sheet1!$A$1-1)*10,FALSE)="---","---", (ROUND(VLOOKUP($A523,Sheet1!$B$3:$AH$1266,Sheet1!G$1+(Sheet1!$A$1-1)*10,FALSE),IF(VLOOKUP($A523,Sheet1!$B$3:$AH$1266,Sheet1!G$1+(Sheet1!$A$1-1)*10,FALSE)&gt;99999,-3,IF(VLOOKUP($A523,Sheet1!$B$3:$AH$1266,Sheet1!G$1+(Sheet1!$A$1-1)*10,FALSE)&gt;9999,-2,IF(VLOOKUP($A523,Sheet1!$B$3:$AH$1266,Sheet1!G$1+(Sheet1!$A$1-1)*10,FALSE)&gt;999,-1,0)))))))</f>
        <v>---</v>
      </c>
      <c r="X523" s="392" t="str">
        <f>IF(ISNA(VLOOKUP($A523,Sheet1!$B$3:$AH$1266,Sheet1!H$1+(Sheet1!$A$1-1)*10,FALSE))=TRUE,"---",IF(VLOOKUP($A523,Sheet1!$B$3:$AH$1266,Sheet1!H$1+(Sheet1!$A$1-1)*10,FALSE)="---","---", (ROUND(VLOOKUP($A523,Sheet1!$B$3:$AH$1266,Sheet1!H$1+(Sheet1!$A$1-1)*10,FALSE),IF(VLOOKUP($A523,Sheet1!$B$3:$AH$1266,Sheet1!H$1+(Sheet1!$A$1-1)*10,FALSE)&gt;99999,-3,IF(VLOOKUP($A523,Sheet1!$B$3:$AH$1266,Sheet1!H$1+(Sheet1!$A$1-1)*10,FALSE)&gt;9999,-2,IF(VLOOKUP($A523,Sheet1!$B$3:$AH$1266,Sheet1!H$1+(Sheet1!$A$1-1)*10,FALSE)&gt;999,-1,0)))))))</f>
        <v>---</v>
      </c>
      <c r="Y523" s="392" t="str">
        <f>IF(ISNA(VLOOKUP($A523,Sheet1!$B$3:$AH$1266,Sheet1!I$1+(Sheet1!$A$1-1)*10,FALSE))=TRUE,"---",IF(VLOOKUP($A523,Sheet1!$B$3:$AH$1266,Sheet1!I$1+(Sheet1!$A$1-1)*10,FALSE)="---","---", (ROUND(VLOOKUP($A523,Sheet1!$B$3:$AH$1266,Sheet1!I$1+(Sheet1!$A$1-1)*10,FALSE),IF(VLOOKUP($A523,Sheet1!$B$3:$AH$1266,Sheet1!I$1+(Sheet1!$A$1-1)*10,FALSE)&gt;99999,-3,IF(VLOOKUP($A523,Sheet1!$B$3:$AH$1266,Sheet1!I$1+(Sheet1!$A$1-1)*10,FALSE)&gt;9999,-2,IF(VLOOKUP($A523,Sheet1!$B$3:$AH$1266,Sheet1!I$1+(Sheet1!$A$1-1)*10,FALSE)&gt;999,-1,0)))))))</f>
        <v>---</v>
      </c>
      <c r="Z523" s="392" t="str">
        <f>IF(ISNA(VLOOKUP($A523,Sheet1!$B$3:$AH$1266,Sheet1!J$1+(Sheet1!$A$1-1)*10,FALSE))=TRUE,"---",IF(VLOOKUP($A523,Sheet1!$B$3:$AH$1266,Sheet1!J$1+(Sheet1!$A$1-1)*10,FALSE)="---","---", (ROUND(VLOOKUP($A523,Sheet1!$B$3:$AH$1266,Sheet1!J$1+(Sheet1!$A$1-1)*10,FALSE),IF(VLOOKUP($A523,Sheet1!$B$3:$AH$1266,Sheet1!J$1+(Sheet1!$A$1-1)*10,FALSE)&gt;99999,-3,IF(VLOOKUP($A523,Sheet1!$B$3:$AH$1266,Sheet1!J$1+(Sheet1!$A$1-1)*10,FALSE)&gt;9999,-2,IF(VLOOKUP($A523,Sheet1!$B$3:$AH$1266,Sheet1!J$1+(Sheet1!$A$1-1)*10,FALSE)&gt;999,-1,0)))))))</f>
        <v>---</v>
      </c>
      <c r="AA523" s="392" t="str">
        <f>IF(ISNA(VLOOKUP($A523,Sheet1!$B$3:$AH$1266,Sheet1!K$1+(Sheet1!$A$1-1)*10,FALSE))=TRUE,"---",IF(VLOOKUP($A523,Sheet1!$B$3:$AH$1266,Sheet1!K$1+(Sheet1!$A$1-1)*10,FALSE)="---","---", (ROUND(VLOOKUP($A523,Sheet1!$B$3:$AH$1266,Sheet1!K$1+(Sheet1!$A$1-1)*10,FALSE),IF(VLOOKUP($A523,Sheet1!$B$3:$AH$1266,Sheet1!K$1+(Sheet1!$A$1-1)*10,FALSE)&gt;99999,-3,IF(VLOOKUP($A523,Sheet1!$B$3:$AH$1266,Sheet1!K$1+(Sheet1!$A$1-1)*10,FALSE)&gt;9999,-2,IF(VLOOKUP($A523,Sheet1!$B$3:$AH$1266,Sheet1!K$1+(Sheet1!$A$1-1)*10,FALSE)&gt;999,-1,0)))))))</f>
        <v>---</v>
      </c>
      <c r="AB523" s="392" t="str">
        <f>IF(ISNA(VLOOKUP($A523,Sheet1!$B$3:$AH$1266,Sheet1!L$1+(Sheet1!$A$1-1)*10,FALSE))=TRUE,"---",IF(VLOOKUP($A523,Sheet1!$B$3:$AH$1266,Sheet1!L$1+(Sheet1!$A$1-1)*10,FALSE)="---","---", (ROUND(VLOOKUP($A523,Sheet1!$B$3:$AH$1266,Sheet1!L$1+(Sheet1!$A$1-1)*10,FALSE),IF(VLOOKUP($A523,Sheet1!$B$3:$AH$1266,Sheet1!L$1+(Sheet1!$A$1-1)*10,FALSE)&gt;99999,-3,IF(VLOOKUP($A523,Sheet1!$B$3:$AH$1266,Sheet1!L$1+(Sheet1!$A$1-1)*10,FALSE)&gt;9999,-2,IF(VLOOKUP($A523,Sheet1!$B$3:$AH$1266,Sheet1!L$1+(Sheet1!$A$1-1)*10,FALSE)&gt;999,-1,0)))))))</f>
        <v>---</v>
      </c>
      <c r="AC523" s="392" t="str">
        <f>IF(ISNA(VLOOKUP($A523,Sheet1!$B$3:$AH$1266,Sheet1!M$1+(Sheet1!$A$1-1)*10,FALSE))=TRUE,"---",IF(VLOOKUP($A523,Sheet1!$B$3:$AH$1266,Sheet1!M$1+(Sheet1!$A$1-1)*10,FALSE)="---","---", (ROUND(VLOOKUP($A523,Sheet1!$B$3:$AH$1266,Sheet1!M$1+(Sheet1!$A$1-1)*10,FALSE),IF(VLOOKUP($A523,Sheet1!$B$3:$AH$1266,Sheet1!M$1+(Sheet1!$A$1-1)*10,FALSE)&gt;99999,-3,IF(VLOOKUP($A523,Sheet1!$B$3:$AH$1266,Sheet1!M$1+(Sheet1!$A$1-1)*10,FALSE)&gt;9999,-2,IF(VLOOKUP($A523,Sheet1!$B$3:$AH$1266,Sheet1!M$1+(Sheet1!$A$1-1)*10,FALSE)&gt;999,-1,0)))))))</f>
        <v>---</v>
      </c>
      <c r="AD523" s="392" t="str">
        <f>IF(ISNA(VLOOKUP($A523,Sheet1!$B$3:$AH$1266,Sheet1!N$1+(Sheet1!$A$1-1)*10,FALSE))=TRUE,"---",IF(VLOOKUP($A523,Sheet1!$B$3:$AH$1266,Sheet1!N$1+(Sheet1!$A$1-1)*10,FALSE)="---","---", (ROUND(VLOOKUP($A523,Sheet1!$B$3:$AH$1266,Sheet1!N$1+(Sheet1!$A$1-1)*10,FALSE),IF(VLOOKUP($A523,Sheet1!$B$3:$AH$1266,Sheet1!N$1+(Sheet1!$A$1-1)*10,FALSE)&gt;99999,-3,IF(VLOOKUP($A523,Sheet1!$B$3:$AH$1266,Sheet1!N$1+(Sheet1!$A$1-1)*10,FALSE)&gt;9999,-2,IF(VLOOKUP($A523,Sheet1!$B$3:$AH$1266,Sheet1!N$1+(Sheet1!$A$1-1)*10,FALSE)&gt;999,-1,0)))))))</f>
        <v>---</v>
      </c>
    </row>
    <row r="524" spans="1:30" ht="25.5" customHeight="1" x14ac:dyDescent="0.25">
      <c r="A524" s="303"/>
      <c r="B524" s="331"/>
      <c r="C524" s="303"/>
      <c r="D524" s="303"/>
      <c r="E524" s="307" t="e">
        <v>#N/A</v>
      </c>
      <c r="F524" s="52" t="s">
        <v>4606</v>
      </c>
      <c r="G524" s="127" t="s">
        <v>31</v>
      </c>
      <c r="H524" s="347"/>
      <c r="I524" s="112">
        <v>10467</v>
      </c>
      <c r="J524" s="147">
        <v>21.9</v>
      </c>
      <c r="K524" s="127" t="s">
        <v>20</v>
      </c>
      <c r="L524" s="115">
        <v>27300</v>
      </c>
      <c r="M524" s="116">
        <v>71.3</v>
      </c>
      <c r="N524" s="127" t="s">
        <v>828</v>
      </c>
      <c r="O524" s="68" t="s">
        <v>4405</v>
      </c>
      <c r="P524" s="68" t="s">
        <v>4405</v>
      </c>
      <c r="Q524" s="68" t="s">
        <v>4405</v>
      </c>
      <c r="R524" s="74" t="s">
        <v>4405</v>
      </c>
      <c r="S524" s="356" t="e">
        <v>#N/A</v>
      </c>
      <c r="T524" s="356" t="str">
        <f>IF(ISNA(VLOOKUP(A524,Sheet1!B$3:C$1266,2,FALSE)=TRUE),"ND",VLOOKUP(A524,Sheet1!B$3:C$1266,2,FALSE))</f>
        <v>ND</v>
      </c>
      <c r="U524" s="392" t="str">
        <f>IF(ISNA(VLOOKUP($A524,Sheet1!$B$3:$AH$1266,Sheet1!E$1+(Sheet1!$A$1-1)*10,FALSE))=TRUE,"---",IF(VLOOKUP($A524,Sheet1!$B$3:$AH$1266,Sheet1!E$1+(Sheet1!$A$1-1)*10,FALSE)="---","---", (ROUND(VLOOKUP($A524,Sheet1!$B$3:$AH$1266,Sheet1!E$1+(Sheet1!$A$1-1)*10,FALSE),IF(VLOOKUP($A524,Sheet1!$B$3:$AH$1266,Sheet1!E$1+(Sheet1!$A$1-1)*10,FALSE)&gt;99999,-3,IF(VLOOKUP($A524,Sheet1!$B$3:$AH$1266,Sheet1!E$1+(Sheet1!$A$1-1)*10,FALSE)&gt;9999,-2,IF(VLOOKUP($A524,Sheet1!$B$3:$AH$1266,Sheet1!E$1+(Sheet1!$A$1-1)*10,FALSE)&gt;999,-1,0)))))))</f>
        <v>---</v>
      </c>
      <c r="V524" s="392" t="str">
        <f>IF(ISNA(VLOOKUP($A524,Sheet1!$B$3:$AH$1266,Sheet1!F$1+(Sheet1!$A$1-1)*10,FALSE))=TRUE,"---",IF(VLOOKUP($A524,Sheet1!$B$3:$AH$1266,Sheet1!F$1+(Sheet1!$A$1-1)*10,FALSE)="---","---", (ROUND(VLOOKUP($A524,Sheet1!$B$3:$AH$1266,Sheet1!F$1+(Sheet1!$A$1-1)*10,FALSE),IF(VLOOKUP($A524,Sheet1!$B$3:$AH$1266,Sheet1!F$1+(Sheet1!$A$1-1)*10,FALSE)&gt;99999,-3,IF(VLOOKUP($A524,Sheet1!$B$3:$AH$1266,Sheet1!F$1+(Sheet1!$A$1-1)*10,FALSE)&gt;9999,-2,IF(VLOOKUP($A524,Sheet1!$B$3:$AH$1266,Sheet1!F$1+(Sheet1!$A$1-1)*10,FALSE)&gt;999,-1,0)))))))</f>
        <v>---</v>
      </c>
      <c r="W524" s="392" t="str">
        <f>IF(ISNA(VLOOKUP($A524,Sheet1!$B$3:$AH$1266,Sheet1!G$1+(Sheet1!$A$1-1)*10,FALSE))=TRUE,"---",IF(VLOOKUP($A524,Sheet1!$B$3:$AH$1266,Sheet1!G$1+(Sheet1!$A$1-1)*10,FALSE)="---","---", (ROUND(VLOOKUP($A524,Sheet1!$B$3:$AH$1266,Sheet1!G$1+(Sheet1!$A$1-1)*10,FALSE),IF(VLOOKUP($A524,Sheet1!$B$3:$AH$1266,Sheet1!G$1+(Sheet1!$A$1-1)*10,FALSE)&gt;99999,-3,IF(VLOOKUP($A524,Sheet1!$B$3:$AH$1266,Sheet1!G$1+(Sheet1!$A$1-1)*10,FALSE)&gt;9999,-2,IF(VLOOKUP($A524,Sheet1!$B$3:$AH$1266,Sheet1!G$1+(Sheet1!$A$1-1)*10,FALSE)&gt;999,-1,0)))))))</f>
        <v>---</v>
      </c>
      <c r="X524" s="392" t="str">
        <f>IF(ISNA(VLOOKUP($A524,Sheet1!$B$3:$AH$1266,Sheet1!H$1+(Sheet1!$A$1-1)*10,FALSE))=TRUE,"---",IF(VLOOKUP($A524,Sheet1!$B$3:$AH$1266,Sheet1!H$1+(Sheet1!$A$1-1)*10,FALSE)="---","---", (ROUND(VLOOKUP($A524,Sheet1!$B$3:$AH$1266,Sheet1!H$1+(Sheet1!$A$1-1)*10,FALSE),IF(VLOOKUP($A524,Sheet1!$B$3:$AH$1266,Sheet1!H$1+(Sheet1!$A$1-1)*10,FALSE)&gt;99999,-3,IF(VLOOKUP($A524,Sheet1!$B$3:$AH$1266,Sheet1!H$1+(Sheet1!$A$1-1)*10,FALSE)&gt;9999,-2,IF(VLOOKUP($A524,Sheet1!$B$3:$AH$1266,Sheet1!H$1+(Sheet1!$A$1-1)*10,FALSE)&gt;999,-1,0)))))))</f>
        <v>---</v>
      </c>
      <c r="Y524" s="392" t="str">
        <f>IF(ISNA(VLOOKUP($A524,Sheet1!$B$3:$AH$1266,Sheet1!I$1+(Sheet1!$A$1-1)*10,FALSE))=TRUE,"---",IF(VLOOKUP($A524,Sheet1!$B$3:$AH$1266,Sheet1!I$1+(Sheet1!$A$1-1)*10,FALSE)="---","---", (ROUND(VLOOKUP($A524,Sheet1!$B$3:$AH$1266,Sheet1!I$1+(Sheet1!$A$1-1)*10,FALSE),IF(VLOOKUP($A524,Sheet1!$B$3:$AH$1266,Sheet1!I$1+(Sheet1!$A$1-1)*10,FALSE)&gt;99999,-3,IF(VLOOKUP($A524,Sheet1!$B$3:$AH$1266,Sheet1!I$1+(Sheet1!$A$1-1)*10,FALSE)&gt;9999,-2,IF(VLOOKUP($A524,Sheet1!$B$3:$AH$1266,Sheet1!I$1+(Sheet1!$A$1-1)*10,FALSE)&gt;999,-1,0)))))))</f>
        <v>---</v>
      </c>
      <c r="Z524" s="392" t="str">
        <f>IF(ISNA(VLOOKUP($A524,Sheet1!$B$3:$AH$1266,Sheet1!J$1+(Sheet1!$A$1-1)*10,FALSE))=TRUE,"---",IF(VLOOKUP($A524,Sheet1!$B$3:$AH$1266,Sheet1!J$1+(Sheet1!$A$1-1)*10,FALSE)="---","---", (ROUND(VLOOKUP($A524,Sheet1!$B$3:$AH$1266,Sheet1!J$1+(Sheet1!$A$1-1)*10,FALSE),IF(VLOOKUP($A524,Sheet1!$B$3:$AH$1266,Sheet1!J$1+(Sheet1!$A$1-1)*10,FALSE)&gt;99999,-3,IF(VLOOKUP($A524,Sheet1!$B$3:$AH$1266,Sheet1!J$1+(Sheet1!$A$1-1)*10,FALSE)&gt;9999,-2,IF(VLOOKUP($A524,Sheet1!$B$3:$AH$1266,Sheet1!J$1+(Sheet1!$A$1-1)*10,FALSE)&gt;999,-1,0)))))))</f>
        <v>---</v>
      </c>
      <c r="AA524" s="392" t="str">
        <f>IF(ISNA(VLOOKUP($A524,Sheet1!$B$3:$AH$1266,Sheet1!K$1+(Sheet1!$A$1-1)*10,FALSE))=TRUE,"---",IF(VLOOKUP($A524,Sheet1!$B$3:$AH$1266,Sheet1!K$1+(Sheet1!$A$1-1)*10,FALSE)="---","---", (ROUND(VLOOKUP($A524,Sheet1!$B$3:$AH$1266,Sheet1!K$1+(Sheet1!$A$1-1)*10,FALSE),IF(VLOOKUP($A524,Sheet1!$B$3:$AH$1266,Sheet1!K$1+(Sheet1!$A$1-1)*10,FALSE)&gt;99999,-3,IF(VLOOKUP($A524,Sheet1!$B$3:$AH$1266,Sheet1!K$1+(Sheet1!$A$1-1)*10,FALSE)&gt;9999,-2,IF(VLOOKUP($A524,Sheet1!$B$3:$AH$1266,Sheet1!K$1+(Sheet1!$A$1-1)*10,FALSE)&gt;999,-1,0)))))))</f>
        <v>---</v>
      </c>
      <c r="AB524" s="392" t="str">
        <f>IF(ISNA(VLOOKUP($A524,Sheet1!$B$3:$AH$1266,Sheet1!L$1+(Sheet1!$A$1-1)*10,FALSE))=TRUE,"---",IF(VLOOKUP($A524,Sheet1!$B$3:$AH$1266,Sheet1!L$1+(Sheet1!$A$1-1)*10,FALSE)="---","---", (ROUND(VLOOKUP($A524,Sheet1!$B$3:$AH$1266,Sheet1!L$1+(Sheet1!$A$1-1)*10,FALSE),IF(VLOOKUP($A524,Sheet1!$B$3:$AH$1266,Sheet1!L$1+(Sheet1!$A$1-1)*10,FALSE)&gt;99999,-3,IF(VLOOKUP($A524,Sheet1!$B$3:$AH$1266,Sheet1!L$1+(Sheet1!$A$1-1)*10,FALSE)&gt;9999,-2,IF(VLOOKUP($A524,Sheet1!$B$3:$AH$1266,Sheet1!L$1+(Sheet1!$A$1-1)*10,FALSE)&gt;999,-1,0)))))))</f>
        <v>---</v>
      </c>
      <c r="AC524" s="392" t="str">
        <f>IF(ISNA(VLOOKUP($A524,Sheet1!$B$3:$AH$1266,Sheet1!M$1+(Sheet1!$A$1-1)*10,FALSE))=TRUE,"---",IF(VLOOKUP($A524,Sheet1!$B$3:$AH$1266,Sheet1!M$1+(Sheet1!$A$1-1)*10,FALSE)="---","---", (ROUND(VLOOKUP($A524,Sheet1!$B$3:$AH$1266,Sheet1!M$1+(Sheet1!$A$1-1)*10,FALSE),IF(VLOOKUP($A524,Sheet1!$B$3:$AH$1266,Sheet1!M$1+(Sheet1!$A$1-1)*10,FALSE)&gt;99999,-3,IF(VLOOKUP($A524,Sheet1!$B$3:$AH$1266,Sheet1!M$1+(Sheet1!$A$1-1)*10,FALSE)&gt;9999,-2,IF(VLOOKUP($A524,Sheet1!$B$3:$AH$1266,Sheet1!M$1+(Sheet1!$A$1-1)*10,FALSE)&gt;999,-1,0)))))))</f>
        <v>---</v>
      </c>
      <c r="AD524" s="392" t="str">
        <f>IF(ISNA(VLOOKUP($A524,Sheet1!$B$3:$AH$1266,Sheet1!N$1+(Sheet1!$A$1-1)*10,FALSE))=TRUE,"---",IF(VLOOKUP($A524,Sheet1!$B$3:$AH$1266,Sheet1!N$1+(Sheet1!$A$1-1)*10,FALSE)="---","---", (ROUND(VLOOKUP($A524,Sheet1!$B$3:$AH$1266,Sheet1!N$1+(Sheet1!$A$1-1)*10,FALSE),IF(VLOOKUP($A524,Sheet1!$B$3:$AH$1266,Sheet1!N$1+(Sheet1!$A$1-1)*10,FALSE)&gt;99999,-3,IF(VLOOKUP($A524,Sheet1!$B$3:$AH$1266,Sheet1!N$1+(Sheet1!$A$1-1)*10,FALSE)&gt;9999,-2,IF(VLOOKUP($A524,Sheet1!$B$3:$AH$1266,Sheet1!N$1+(Sheet1!$A$1-1)*10,FALSE)&gt;999,-1,0)))))))</f>
        <v>---</v>
      </c>
    </row>
    <row r="525" spans="1:30" ht="25.5" customHeight="1" x14ac:dyDescent="0.25">
      <c r="A525" s="133" t="s">
        <v>829</v>
      </c>
      <c r="B525" s="141" t="s">
        <v>830</v>
      </c>
      <c r="C525" s="133">
        <v>415105</v>
      </c>
      <c r="D525" s="133">
        <v>740429</v>
      </c>
      <c r="E525" s="67" t="s">
        <v>3045</v>
      </c>
      <c r="F525" s="135" t="s">
        <v>4405</v>
      </c>
      <c r="G525" s="118" t="s">
        <v>160</v>
      </c>
      <c r="H525" s="136">
        <v>0.16</v>
      </c>
      <c r="I525" s="119">
        <v>19162</v>
      </c>
      <c r="J525" s="137" t="s">
        <v>4405</v>
      </c>
      <c r="K525" s="118" t="s">
        <v>17</v>
      </c>
      <c r="L525" s="122">
        <v>81</v>
      </c>
      <c r="M525" s="123">
        <v>506</v>
      </c>
      <c r="N525" s="118" t="s">
        <v>145</v>
      </c>
      <c r="O525" s="71" t="s">
        <v>4405</v>
      </c>
      <c r="P525" s="71" t="s">
        <v>4405</v>
      </c>
      <c r="Q525" s="71" t="s">
        <v>4405</v>
      </c>
      <c r="R525" s="73" t="s">
        <v>4405</v>
      </c>
      <c r="S525" s="63" t="s">
        <v>4362</v>
      </c>
      <c r="T525" s="63" t="str">
        <f>IF(ISNA(VLOOKUP(A525,Sheet1!B$3:C$1266,2,FALSE)=TRUE),"NC",VLOOKUP(A525,Sheet1!B$3:C$1266,2,FALSE))</f>
        <v>NC</v>
      </c>
      <c r="U525" s="66" t="str">
        <f>IF(ISNA(VLOOKUP($A525,Sheet1!$B$3:$AH$1266,Sheet1!E$1+(Sheet1!$A$1-1)*10,FALSE))=TRUE,"---",IF(VLOOKUP($A525,Sheet1!$B$3:$AH$1266,Sheet1!E$1+(Sheet1!$A$1-1)*10,FALSE)="---","---", (ROUND(VLOOKUP($A525,Sheet1!$B$3:$AH$1266,Sheet1!E$1+(Sheet1!$A$1-1)*10,FALSE),IF(VLOOKUP($A525,Sheet1!$B$3:$AH$1266,Sheet1!E$1+(Sheet1!$A$1-1)*10,FALSE)&gt;99999,-3,IF(VLOOKUP($A525,Sheet1!$B$3:$AH$1266,Sheet1!E$1+(Sheet1!$A$1-1)*10,FALSE)&gt;9999,-2,IF(VLOOKUP($A525,Sheet1!$B$3:$AH$1266,Sheet1!E$1+(Sheet1!$A$1-1)*10,FALSE)&gt;999,-1,0)))))))</f>
        <v>---</v>
      </c>
      <c r="V525" s="66" t="str">
        <f>IF(ISNA(VLOOKUP($A525,Sheet1!$B$3:$AH$1266,Sheet1!F$1+(Sheet1!$A$1-1)*10,FALSE))=TRUE,"---",IF(VLOOKUP($A525,Sheet1!$B$3:$AH$1266,Sheet1!F$1+(Sheet1!$A$1-1)*10,FALSE)="---","---", (ROUND(VLOOKUP($A525,Sheet1!$B$3:$AH$1266,Sheet1!F$1+(Sheet1!$A$1-1)*10,FALSE),IF(VLOOKUP($A525,Sheet1!$B$3:$AH$1266,Sheet1!F$1+(Sheet1!$A$1-1)*10,FALSE)&gt;99999,-3,IF(VLOOKUP($A525,Sheet1!$B$3:$AH$1266,Sheet1!F$1+(Sheet1!$A$1-1)*10,FALSE)&gt;9999,-2,IF(VLOOKUP($A525,Sheet1!$B$3:$AH$1266,Sheet1!F$1+(Sheet1!$A$1-1)*10,FALSE)&gt;999,-1,0)))))))</f>
        <v>---</v>
      </c>
      <c r="W525" s="66" t="str">
        <f>IF(ISNA(VLOOKUP($A525,Sheet1!$B$3:$AH$1266,Sheet1!G$1+(Sheet1!$A$1-1)*10,FALSE))=TRUE,"---",IF(VLOOKUP($A525,Sheet1!$B$3:$AH$1266,Sheet1!G$1+(Sheet1!$A$1-1)*10,FALSE)="---","---", (ROUND(VLOOKUP($A525,Sheet1!$B$3:$AH$1266,Sheet1!G$1+(Sheet1!$A$1-1)*10,FALSE),IF(VLOOKUP($A525,Sheet1!$B$3:$AH$1266,Sheet1!G$1+(Sheet1!$A$1-1)*10,FALSE)&gt;99999,-3,IF(VLOOKUP($A525,Sheet1!$B$3:$AH$1266,Sheet1!G$1+(Sheet1!$A$1-1)*10,FALSE)&gt;9999,-2,IF(VLOOKUP($A525,Sheet1!$B$3:$AH$1266,Sheet1!G$1+(Sheet1!$A$1-1)*10,FALSE)&gt;999,-1,0)))))))</f>
        <v>---</v>
      </c>
      <c r="X525" s="66" t="str">
        <f>IF(ISNA(VLOOKUP($A525,Sheet1!$B$3:$AH$1266,Sheet1!H$1+(Sheet1!$A$1-1)*10,FALSE))=TRUE,"---",IF(VLOOKUP($A525,Sheet1!$B$3:$AH$1266,Sheet1!H$1+(Sheet1!$A$1-1)*10,FALSE)="---","---", (ROUND(VLOOKUP($A525,Sheet1!$B$3:$AH$1266,Sheet1!H$1+(Sheet1!$A$1-1)*10,FALSE),IF(VLOOKUP($A525,Sheet1!$B$3:$AH$1266,Sheet1!H$1+(Sheet1!$A$1-1)*10,FALSE)&gt;99999,-3,IF(VLOOKUP($A525,Sheet1!$B$3:$AH$1266,Sheet1!H$1+(Sheet1!$A$1-1)*10,FALSE)&gt;9999,-2,IF(VLOOKUP($A525,Sheet1!$B$3:$AH$1266,Sheet1!H$1+(Sheet1!$A$1-1)*10,FALSE)&gt;999,-1,0)))))))</f>
        <v>---</v>
      </c>
      <c r="Y525" s="66" t="str">
        <f>IF(ISNA(VLOOKUP($A525,Sheet1!$B$3:$AH$1266,Sheet1!I$1+(Sheet1!$A$1-1)*10,FALSE))=TRUE,"---",IF(VLOOKUP($A525,Sheet1!$B$3:$AH$1266,Sheet1!I$1+(Sheet1!$A$1-1)*10,FALSE)="---","---", (ROUND(VLOOKUP($A525,Sheet1!$B$3:$AH$1266,Sheet1!I$1+(Sheet1!$A$1-1)*10,FALSE),IF(VLOOKUP($A525,Sheet1!$B$3:$AH$1266,Sheet1!I$1+(Sheet1!$A$1-1)*10,FALSE)&gt;99999,-3,IF(VLOOKUP($A525,Sheet1!$B$3:$AH$1266,Sheet1!I$1+(Sheet1!$A$1-1)*10,FALSE)&gt;9999,-2,IF(VLOOKUP($A525,Sheet1!$B$3:$AH$1266,Sheet1!I$1+(Sheet1!$A$1-1)*10,FALSE)&gt;999,-1,0)))))))</f>
        <v>---</v>
      </c>
      <c r="Z525" s="66" t="str">
        <f>IF(ISNA(VLOOKUP($A525,Sheet1!$B$3:$AH$1266,Sheet1!J$1+(Sheet1!$A$1-1)*10,FALSE))=TRUE,"---",IF(VLOOKUP($A525,Sheet1!$B$3:$AH$1266,Sheet1!J$1+(Sheet1!$A$1-1)*10,FALSE)="---","---", (ROUND(VLOOKUP($A525,Sheet1!$B$3:$AH$1266,Sheet1!J$1+(Sheet1!$A$1-1)*10,FALSE),IF(VLOOKUP($A525,Sheet1!$B$3:$AH$1266,Sheet1!J$1+(Sheet1!$A$1-1)*10,FALSE)&gt;99999,-3,IF(VLOOKUP($A525,Sheet1!$B$3:$AH$1266,Sheet1!J$1+(Sheet1!$A$1-1)*10,FALSE)&gt;9999,-2,IF(VLOOKUP($A525,Sheet1!$B$3:$AH$1266,Sheet1!J$1+(Sheet1!$A$1-1)*10,FALSE)&gt;999,-1,0)))))))</f>
        <v>---</v>
      </c>
      <c r="AA525" s="66" t="str">
        <f>IF(ISNA(VLOOKUP($A525,Sheet1!$B$3:$AH$1266,Sheet1!K$1+(Sheet1!$A$1-1)*10,FALSE))=TRUE,"---",IF(VLOOKUP($A525,Sheet1!$B$3:$AH$1266,Sheet1!K$1+(Sheet1!$A$1-1)*10,FALSE)="---","---", (ROUND(VLOOKUP($A525,Sheet1!$B$3:$AH$1266,Sheet1!K$1+(Sheet1!$A$1-1)*10,FALSE),IF(VLOOKUP($A525,Sheet1!$B$3:$AH$1266,Sheet1!K$1+(Sheet1!$A$1-1)*10,FALSE)&gt;99999,-3,IF(VLOOKUP($A525,Sheet1!$B$3:$AH$1266,Sheet1!K$1+(Sheet1!$A$1-1)*10,FALSE)&gt;9999,-2,IF(VLOOKUP($A525,Sheet1!$B$3:$AH$1266,Sheet1!K$1+(Sheet1!$A$1-1)*10,FALSE)&gt;999,-1,0)))))))</f>
        <v>---</v>
      </c>
      <c r="AB525" s="66" t="str">
        <f>IF(ISNA(VLOOKUP($A525,Sheet1!$B$3:$AH$1266,Sheet1!L$1+(Sheet1!$A$1-1)*10,FALSE))=TRUE,"---",IF(VLOOKUP($A525,Sheet1!$B$3:$AH$1266,Sheet1!L$1+(Sheet1!$A$1-1)*10,FALSE)="---","---", (ROUND(VLOOKUP($A525,Sheet1!$B$3:$AH$1266,Sheet1!L$1+(Sheet1!$A$1-1)*10,FALSE),IF(VLOOKUP($A525,Sheet1!$B$3:$AH$1266,Sheet1!L$1+(Sheet1!$A$1-1)*10,FALSE)&gt;99999,-3,IF(VLOOKUP($A525,Sheet1!$B$3:$AH$1266,Sheet1!L$1+(Sheet1!$A$1-1)*10,FALSE)&gt;9999,-2,IF(VLOOKUP($A525,Sheet1!$B$3:$AH$1266,Sheet1!L$1+(Sheet1!$A$1-1)*10,FALSE)&gt;999,-1,0)))))))</f>
        <v>---</v>
      </c>
      <c r="AC525" s="66" t="str">
        <f>IF(ISNA(VLOOKUP($A525,Sheet1!$B$3:$AH$1266,Sheet1!M$1+(Sheet1!$A$1-1)*10,FALSE))=TRUE,"---",IF(VLOOKUP($A525,Sheet1!$B$3:$AH$1266,Sheet1!M$1+(Sheet1!$A$1-1)*10,FALSE)="---","---", (ROUND(VLOOKUP($A525,Sheet1!$B$3:$AH$1266,Sheet1!M$1+(Sheet1!$A$1-1)*10,FALSE),IF(VLOOKUP($A525,Sheet1!$B$3:$AH$1266,Sheet1!M$1+(Sheet1!$A$1-1)*10,FALSE)&gt;99999,-3,IF(VLOOKUP($A525,Sheet1!$B$3:$AH$1266,Sheet1!M$1+(Sheet1!$A$1-1)*10,FALSE)&gt;9999,-2,IF(VLOOKUP($A525,Sheet1!$B$3:$AH$1266,Sheet1!M$1+(Sheet1!$A$1-1)*10,FALSE)&gt;999,-1,0)))))))</f>
        <v>---</v>
      </c>
      <c r="AD525" s="66" t="str">
        <f>IF(ISNA(VLOOKUP($A525,Sheet1!$B$3:$AH$1266,Sheet1!N$1+(Sheet1!$A$1-1)*10,FALSE))=TRUE,"---",IF(VLOOKUP($A525,Sheet1!$B$3:$AH$1266,Sheet1!N$1+(Sheet1!$A$1-1)*10,FALSE)="---","---", (ROUND(VLOOKUP($A525,Sheet1!$B$3:$AH$1266,Sheet1!N$1+(Sheet1!$A$1-1)*10,FALSE),IF(VLOOKUP($A525,Sheet1!$B$3:$AH$1266,Sheet1!N$1+(Sheet1!$A$1-1)*10,FALSE)&gt;99999,-3,IF(VLOOKUP($A525,Sheet1!$B$3:$AH$1266,Sheet1!N$1+(Sheet1!$A$1-1)*10,FALSE)&gt;9999,-2,IF(VLOOKUP($A525,Sheet1!$B$3:$AH$1266,Sheet1!N$1+(Sheet1!$A$1-1)*10,FALSE)&gt;999,-1,0)))))))</f>
        <v>---</v>
      </c>
    </row>
    <row r="526" spans="1:30" ht="25.5" customHeight="1" x14ac:dyDescent="0.25">
      <c r="A526" s="303" t="s">
        <v>831</v>
      </c>
      <c r="B526" s="470" t="s">
        <v>832</v>
      </c>
      <c r="C526" s="303">
        <v>411536</v>
      </c>
      <c r="D526" s="303">
        <v>743255</v>
      </c>
      <c r="E526" s="319" t="s">
        <v>4328</v>
      </c>
      <c r="F526" s="52" t="s">
        <v>4607</v>
      </c>
      <c r="G526" s="127" t="s">
        <v>286</v>
      </c>
      <c r="H526" s="347">
        <v>140</v>
      </c>
      <c r="I526" s="112">
        <v>20320</v>
      </c>
      <c r="J526" s="147">
        <v>13.35</v>
      </c>
      <c r="K526" s="114" t="s">
        <v>4405</v>
      </c>
      <c r="L526" s="115">
        <v>6880</v>
      </c>
      <c r="M526" s="116">
        <v>49.1</v>
      </c>
      <c r="N526" s="127" t="s">
        <v>17</v>
      </c>
      <c r="O526" s="68">
        <f t="shared" si="16"/>
        <v>0.62888105693020502</v>
      </c>
      <c r="P526" s="68">
        <f>IF(O526&lt;&gt;"",VLOOKUP($A526,Sheet4!$A$2:$O$1309,14,FALSE)*100,"")</f>
        <v>0.36477634236521395</v>
      </c>
      <c r="Q526" s="68">
        <f>IF(P526&lt;&gt;"",VLOOKUP($A526,Sheet4!$A$2:$O$1309,15,FALSE)*100,"")</f>
        <v>3.5162156253373378</v>
      </c>
      <c r="R526" s="74" t="str">
        <f t="shared" ref="R526:R588" si="17">IF(O526="&lt;0.2","&gt;500",IF(O526="&gt;50","&lt;2",IF(ISERR(1/O526*100),"",IF(AND((1/O526*100)&gt;=2,(1/O526*100)&lt;=10),MROUND(1/O526*100,1),IF(AND((1/O526*100)&gt;=10,(1/O526*100)&lt;=50),MROUND(1/O526*100,5),IF(AND((1/O526*100)&gt;=50,(1/O526*100)&lt;=104),MROUND(1/O526*100,10),IF(AND((1/O526*100)&gt;=104,(1/O526*100)&lt;=110),"100",IF(AND((1/O526*100)&gt;=110,(1/O526*100)&lt;=180),"&gt;100, &lt;200",IF(AND((1/O526*100)&gt;=180,(1/O526*100)&lt;=220),"200",IF(AND((1/O526*100)&gt;=220,(1/O526*100)&lt;=450),"&gt;200,  &lt;500","500"))))))))))</f>
        <v>&gt;100, &lt;200</v>
      </c>
      <c r="S526" s="356" t="s">
        <v>4362</v>
      </c>
      <c r="T526" s="356" t="str">
        <f>IF(ISNA(VLOOKUP(A526,Sheet1!B$3:C$1266,2,FALSE)=TRUE),"NC",VLOOKUP(A526,Sheet1!B$3:C$1266,2,FALSE))</f>
        <v>Rural10</v>
      </c>
      <c r="U526" s="392">
        <f>IF(ISNA(VLOOKUP($A526,Sheet1!$B$3:$AH$1266,Sheet1!E$1+(Sheet1!$A$1-1)*10,FALSE))=TRUE,"---",IF(VLOOKUP($A526,Sheet1!$B$3:$AH$1266,Sheet1!E$1+(Sheet1!$A$1-1)*10,FALSE)="---","---", (ROUND(VLOOKUP($A526,Sheet1!$B$3:$AH$1266,Sheet1!E$1+(Sheet1!$A$1-1)*10,FALSE),IF(VLOOKUP($A526,Sheet1!$B$3:$AH$1266,Sheet1!E$1+(Sheet1!$A$1-1)*10,FALSE)&gt;99999,-3,IF(VLOOKUP($A526,Sheet1!$B$3:$AH$1266,Sheet1!E$1+(Sheet1!$A$1-1)*10,FALSE)&gt;9999,-2,IF(VLOOKUP($A526,Sheet1!$B$3:$AH$1266,Sheet1!E$1+(Sheet1!$A$1-1)*10,FALSE)&gt;999,-1,0)))))))</f>
        <v>1310</v>
      </c>
      <c r="V526" s="392">
        <f>IF(ISNA(VLOOKUP($A526,Sheet1!$B$3:$AH$1266,Sheet1!F$1+(Sheet1!$A$1-1)*10,FALSE))=TRUE,"---",IF(VLOOKUP($A526,Sheet1!$B$3:$AH$1266,Sheet1!F$1+(Sheet1!$A$1-1)*10,FALSE)="---","---", (ROUND(VLOOKUP($A526,Sheet1!$B$3:$AH$1266,Sheet1!F$1+(Sheet1!$A$1-1)*10,FALSE),IF(VLOOKUP($A526,Sheet1!$B$3:$AH$1266,Sheet1!F$1+(Sheet1!$A$1-1)*10,FALSE)&gt;99999,-3,IF(VLOOKUP($A526,Sheet1!$B$3:$AH$1266,Sheet1!F$1+(Sheet1!$A$1-1)*10,FALSE)&gt;9999,-2,IF(VLOOKUP($A526,Sheet1!$B$3:$AH$1266,Sheet1!F$1+(Sheet1!$A$1-1)*10,FALSE)&gt;999,-1,0)))))))</f>
        <v>1490</v>
      </c>
      <c r="W526" s="392">
        <f>IF(ISNA(VLOOKUP($A526,Sheet1!$B$3:$AH$1266,Sheet1!G$1+(Sheet1!$A$1-1)*10,FALSE))=TRUE,"---",IF(VLOOKUP($A526,Sheet1!$B$3:$AH$1266,Sheet1!G$1+(Sheet1!$A$1-1)*10,FALSE)="---","---", (ROUND(VLOOKUP($A526,Sheet1!$B$3:$AH$1266,Sheet1!G$1+(Sheet1!$A$1-1)*10,FALSE),IF(VLOOKUP($A526,Sheet1!$B$3:$AH$1266,Sheet1!G$1+(Sheet1!$A$1-1)*10,FALSE)&gt;99999,-3,IF(VLOOKUP($A526,Sheet1!$B$3:$AH$1266,Sheet1!G$1+(Sheet1!$A$1-1)*10,FALSE)&gt;9999,-2,IF(VLOOKUP($A526,Sheet1!$B$3:$AH$1266,Sheet1!G$1+(Sheet1!$A$1-1)*10,FALSE)&gt;999,-1,0)))))))</f>
        <v>1730</v>
      </c>
      <c r="X526" s="392">
        <f>IF(ISNA(VLOOKUP($A526,Sheet1!$B$3:$AH$1266,Sheet1!H$1+(Sheet1!$A$1-1)*10,FALSE))=TRUE,"---",IF(VLOOKUP($A526,Sheet1!$B$3:$AH$1266,Sheet1!H$1+(Sheet1!$A$1-1)*10,FALSE)="---","---", (ROUND(VLOOKUP($A526,Sheet1!$B$3:$AH$1266,Sheet1!H$1+(Sheet1!$A$1-1)*10,FALSE),IF(VLOOKUP($A526,Sheet1!$B$3:$AH$1266,Sheet1!H$1+(Sheet1!$A$1-1)*10,FALSE)&gt;99999,-3,IF(VLOOKUP($A526,Sheet1!$B$3:$AH$1266,Sheet1!H$1+(Sheet1!$A$1-1)*10,FALSE)&gt;9999,-2,IF(VLOOKUP($A526,Sheet1!$B$3:$AH$1266,Sheet1!H$1+(Sheet1!$A$1-1)*10,FALSE)&gt;999,-1,0)))))))</f>
        <v>2490</v>
      </c>
      <c r="Y526" s="392">
        <f>IF(ISNA(VLOOKUP($A526,Sheet1!$B$3:$AH$1266,Sheet1!I$1+(Sheet1!$A$1-1)*10,FALSE))=TRUE,"---",IF(VLOOKUP($A526,Sheet1!$B$3:$AH$1266,Sheet1!I$1+(Sheet1!$A$1-1)*10,FALSE)="---","---", (ROUND(VLOOKUP($A526,Sheet1!$B$3:$AH$1266,Sheet1!I$1+(Sheet1!$A$1-1)*10,FALSE),IF(VLOOKUP($A526,Sheet1!$B$3:$AH$1266,Sheet1!I$1+(Sheet1!$A$1-1)*10,FALSE)&gt;99999,-3,IF(VLOOKUP($A526,Sheet1!$B$3:$AH$1266,Sheet1!I$1+(Sheet1!$A$1-1)*10,FALSE)&gt;9999,-2,IF(VLOOKUP($A526,Sheet1!$B$3:$AH$1266,Sheet1!I$1+(Sheet1!$A$1-1)*10,FALSE)&gt;999,-1,0)))))))</f>
        <v>3150</v>
      </c>
      <c r="Z526" s="392">
        <f>IF(ISNA(VLOOKUP($A526,Sheet1!$B$3:$AH$1266,Sheet1!J$1+(Sheet1!$A$1-1)*10,FALSE))=TRUE,"---",IF(VLOOKUP($A526,Sheet1!$B$3:$AH$1266,Sheet1!J$1+(Sheet1!$A$1-1)*10,FALSE)="---","---", (ROUND(VLOOKUP($A526,Sheet1!$B$3:$AH$1266,Sheet1!J$1+(Sheet1!$A$1-1)*10,FALSE),IF(VLOOKUP($A526,Sheet1!$B$3:$AH$1266,Sheet1!J$1+(Sheet1!$A$1-1)*10,FALSE)&gt;99999,-3,IF(VLOOKUP($A526,Sheet1!$B$3:$AH$1266,Sheet1!J$1+(Sheet1!$A$1-1)*10,FALSE)&gt;9999,-2,IF(VLOOKUP($A526,Sheet1!$B$3:$AH$1266,Sheet1!J$1+(Sheet1!$A$1-1)*10,FALSE)&gt;999,-1,0)))))))</f>
        <v>4170</v>
      </c>
      <c r="AA526" s="392">
        <f>IF(ISNA(VLOOKUP($A526,Sheet1!$B$3:$AH$1266,Sheet1!K$1+(Sheet1!$A$1-1)*10,FALSE))=TRUE,"---",IF(VLOOKUP($A526,Sheet1!$B$3:$AH$1266,Sheet1!K$1+(Sheet1!$A$1-1)*10,FALSE)="---","---", (ROUND(VLOOKUP($A526,Sheet1!$B$3:$AH$1266,Sheet1!K$1+(Sheet1!$A$1-1)*10,FALSE),IF(VLOOKUP($A526,Sheet1!$B$3:$AH$1266,Sheet1!K$1+(Sheet1!$A$1-1)*10,FALSE)&gt;99999,-3,IF(VLOOKUP($A526,Sheet1!$B$3:$AH$1266,Sheet1!K$1+(Sheet1!$A$1-1)*10,FALSE)&gt;9999,-2,IF(VLOOKUP($A526,Sheet1!$B$3:$AH$1266,Sheet1!K$1+(Sheet1!$A$1-1)*10,FALSE)&gt;999,-1,0)))))))</f>
        <v>5050</v>
      </c>
      <c r="AB526" s="392">
        <f>IF(ISNA(VLOOKUP($A526,Sheet1!$B$3:$AH$1266,Sheet1!L$1+(Sheet1!$A$1-1)*10,FALSE))=TRUE,"---",IF(VLOOKUP($A526,Sheet1!$B$3:$AH$1266,Sheet1!L$1+(Sheet1!$A$1-1)*10,FALSE)="---","---", (ROUND(VLOOKUP($A526,Sheet1!$B$3:$AH$1266,Sheet1!L$1+(Sheet1!$A$1-1)*10,FALSE),IF(VLOOKUP($A526,Sheet1!$B$3:$AH$1266,Sheet1!L$1+(Sheet1!$A$1-1)*10,FALSE)&gt;99999,-3,IF(VLOOKUP($A526,Sheet1!$B$3:$AH$1266,Sheet1!L$1+(Sheet1!$A$1-1)*10,FALSE)&gt;9999,-2,IF(VLOOKUP($A526,Sheet1!$B$3:$AH$1266,Sheet1!L$1+(Sheet1!$A$1-1)*10,FALSE)&gt;999,-1,0)))))))</f>
        <v>6060</v>
      </c>
      <c r="AC526" s="392">
        <f>IF(ISNA(VLOOKUP($A526,Sheet1!$B$3:$AH$1266,Sheet1!M$1+(Sheet1!$A$1-1)*10,FALSE))=TRUE,"---",IF(VLOOKUP($A526,Sheet1!$B$3:$AH$1266,Sheet1!M$1+(Sheet1!$A$1-1)*10,FALSE)="---","---", (ROUND(VLOOKUP($A526,Sheet1!$B$3:$AH$1266,Sheet1!M$1+(Sheet1!$A$1-1)*10,FALSE),IF(VLOOKUP($A526,Sheet1!$B$3:$AH$1266,Sheet1!M$1+(Sheet1!$A$1-1)*10,FALSE)&gt;99999,-3,IF(VLOOKUP($A526,Sheet1!$B$3:$AH$1266,Sheet1!M$1+(Sheet1!$A$1-1)*10,FALSE)&gt;9999,-2,IF(VLOOKUP($A526,Sheet1!$B$3:$AH$1266,Sheet1!M$1+(Sheet1!$A$1-1)*10,FALSE)&gt;999,-1,0)))))))</f>
        <v>7190</v>
      </c>
      <c r="AD526" s="392">
        <f>IF(ISNA(VLOOKUP($A526,Sheet1!$B$3:$AH$1266,Sheet1!N$1+(Sheet1!$A$1-1)*10,FALSE))=TRUE,"---",IF(VLOOKUP($A526,Sheet1!$B$3:$AH$1266,Sheet1!N$1+(Sheet1!$A$1-1)*10,FALSE)="---","---", (ROUND(VLOOKUP($A526,Sheet1!$B$3:$AH$1266,Sheet1!N$1+(Sheet1!$A$1-1)*10,FALSE),IF(VLOOKUP($A526,Sheet1!$B$3:$AH$1266,Sheet1!N$1+(Sheet1!$A$1-1)*10,FALSE)&gt;99999,-3,IF(VLOOKUP($A526,Sheet1!$B$3:$AH$1266,Sheet1!N$1+(Sheet1!$A$1-1)*10,FALSE)&gt;9999,-2,IF(VLOOKUP($A526,Sheet1!$B$3:$AH$1266,Sheet1!N$1+(Sheet1!$A$1-1)*10,FALSE)&gt;999,-1,0)))))))</f>
        <v>8910</v>
      </c>
    </row>
    <row r="527" spans="1:30" ht="25.5" customHeight="1" x14ac:dyDescent="0.25">
      <c r="A527" s="303"/>
      <c r="B527" s="471"/>
      <c r="C527" s="303"/>
      <c r="D527" s="303"/>
      <c r="E527" s="319" t="e">
        <v>#N/A</v>
      </c>
      <c r="F527" s="52" t="s">
        <v>4608</v>
      </c>
      <c r="G527" s="127" t="s">
        <v>31</v>
      </c>
      <c r="H527" s="347"/>
      <c r="I527" s="326">
        <v>30777</v>
      </c>
      <c r="J527" s="324">
        <v>9.8000000000000007</v>
      </c>
      <c r="K527" s="318" t="s">
        <v>24</v>
      </c>
      <c r="L527" s="320">
        <v>2360</v>
      </c>
      <c r="M527" s="322">
        <v>16.899999999999999</v>
      </c>
      <c r="N527" s="318" t="s">
        <v>24</v>
      </c>
      <c r="O527" s="299" t="s">
        <v>4405</v>
      </c>
      <c r="P527" s="299" t="s">
        <v>4405</v>
      </c>
      <c r="Q527" s="299" t="s">
        <v>4405</v>
      </c>
      <c r="R527" s="301" t="s">
        <v>4405</v>
      </c>
      <c r="S527" s="356" t="e">
        <v>#N/A</v>
      </c>
      <c r="T527" s="356" t="str">
        <f>IF(ISNA(VLOOKUP(A527,Sheet1!B$3:C$1266,2,FALSE)=TRUE),"ND",VLOOKUP(A527,Sheet1!B$3:C$1266,2,FALSE))</f>
        <v>ND</v>
      </c>
      <c r="U527" s="392" t="str">
        <f>IF(ISNA(VLOOKUP($A527,Sheet1!$B$3:$AH$1266,Sheet1!E$1+(Sheet1!$A$1-1)*10,FALSE))=TRUE,"---",IF(VLOOKUP($A527,Sheet1!$B$3:$AH$1266,Sheet1!E$1+(Sheet1!$A$1-1)*10,FALSE)="---","---", (ROUND(VLOOKUP($A527,Sheet1!$B$3:$AH$1266,Sheet1!E$1+(Sheet1!$A$1-1)*10,FALSE),IF(VLOOKUP($A527,Sheet1!$B$3:$AH$1266,Sheet1!E$1+(Sheet1!$A$1-1)*10,FALSE)&gt;99999,-3,IF(VLOOKUP($A527,Sheet1!$B$3:$AH$1266,Sheet1!E$1+(Sheet1!$A$1-1)*10,FALSE)&gt;9999,-2,IF(VLOOKUP($A527,Sheet1!$B$3:$AH$1266,Sheet1!E$1+(Sheet1!$A$1-1)*10,FALSE)&gt;999,-1,0)))))))</f>
        <v>---</v>
      </c>
      <c r="V527" s="392" t="str">
        <f>IF(ISNA(VLOOKUP($A527,Sheet1!$B$3:$AH$1266,Sheet1!F$1+(Sheet1!$A$1-1)*10,FALSE))=TRUE,"---",IF(VLOOKUP($A527,Sheet1!$B$3:$AH$1266,Sheet1!F$1+(Sheet1!$A$1-1)*10,FALSE)="---","---", (ROUND(VLOOKUP($A527,Sheet1!$B$3:$AH$1266,Sheet1!F$1+(Sheet1!$A$1-1)*10,FALSE),IF(VLOOKUP($A527,Sheet1!$B$3:$AH$1266,Sheet1!F$1+(Sheet1!$A$1-1)*10,FALSE)&gt;99999,-3,IF(VLOOKUP($A527,Sheet1!$B$3:$AH$1266,Sheet1!F$1+(Sheet1!$A$1-1)*10,FALSE)&gt;9999,-2,IF(VLOOKUP($A527,Sheet1!$B$3:$AH$1266,Sheet1!F$1+(Sheet1!$A$1-1)*10,FALSE)&gt;999,-1,0)))))))</f>
        <v>---</v>
      </c>
      <c r="W527" s="392" t="str">
        <f>IF(ISNA(VLOOKUP($A527,Sheet1!$B$3:$AH$1266,Sheet1!G$1+(Sheet1!$A$1-1)*10,FALSE))=TRUE,"---",IF(VLOOKUP($A527,Sheet1!$B$3:$AH$1266,Sheet1!G$1+(Sheet1!$A$1-1)*10,FALSE)="---","---", (ROUND(VLOOKUP($A527,Sheet1!$B$3:$AH$1266,Sheet1!G$1+(Sheet1!$A$1-1)*10,FALSE),IF(VLOOKUP($A527,Sheet1!$B$3:$AH$1266,Sheet1!G$1+(Sheet1!$A$1-1)*10,FALSE)&gt;99999,-3,IF(VLOOKUP($A527,Sheet1!$B$3:$AH$1266,Sheet1!G$1+(Sheet1!$A$1-1)*10,FALSE)&gt;9999,-2,IF(VLOOKUP($A527,Sheet1!$B$3:$AH$1266,Sheet1!G$1+(Sheet1!$A$1-1)*10,FALSE)&gt;999,-1,0)))))))</f>
        <v>---</v>
      </c>
      <c r="X527" s="392" t="str">
        <f>IF(ISNA(VLOOKUP($A527,Sheet1!$B$3:$AH$1266,Sheet1!H$1+(Sheet1!$A$1-1)*10,FALSE))=TRUE,"---",IF(VLOOKUP($A527,Sheet1!$B$3:$AH$1266,Sheet1!H$1+(Sheet1!$A$1-1)*10,FALSE)="---","---", (ROUND(VLOOKUP($A527,Sheet1!$B$3:$AH$1266,Sheet1!H$1+(Sheet1!$A$1-1)*10,FALSE),IF(VLOOKUP($A527,Sheet1!$B$3:$AH$1266,Sheet1!H$1+(Sheet1!$A$1-1)*10,FALSE)&gt;99999,-3,IF(VLOOKUP($A527,Sheet1!$B$3:$AH$1266,Sheet1!H$1+(Sheet1!$A$1-1)*10,FALSE)&gt;9999,-2,IF(VLOOKUP($A527,Sheet1!$B$3:$AH$1266,Sheet1!H$1+(Sheet1!$A$1-1)*10,FALSE)&gt;999,-1,0)))))))</f>
        <v>---</v>
      </c>
      <c r="Y527" s="392" t="str">
        <f>IF(ISNA(VLOOKUP($A527,Sheet1!$B$3:$AH$1266,Sheet1!I$1+(Sheet1!$A$1-1)*10,FALSE))=TRUE,"---",IF(VLOOKUP($A527,Sheet1!$B$3:$AH$1266,Sheet1!I$1+(Sheet1!$A$1-1)*10,FALSE)="---","---", (ROUND(VLOOKUP($A527,Sheet1!$B$3:$AH$1266,Sheet1!I$1+(Sheet1!$A$1-1)*10,FALSE),IF(VLOOKUP($A527,Sheet1!$B$3:$AH$1266,Sheet1!I$1+(Sheet1!$A$1-1)*10,FALSE)&gt;99999,-3,IF(VLOOKUP($A527,Sheet1!$B$3:$AH$1266,Sheet1!I$1+(Sheet1!$A$1-1)*10,FALSE)&gt;9999,-2,IF(VLOOKUP($A527,Sheet1!$B$3:$AH$1266,Sheet1!I$1+(Sheet1!$A$1-1)*10,FALSE)&gt;999,-1,0)))))))</f>
        <v>---</v>
      </c>
      <c r="Z527" s="392" t="str">
        <f>IF(ISNA(VLOOKUP($A527,Sheet1!$B$3:$AH$1266,Sheet1!J$1+(Sheet1!$A$1-1)*10,FALSE))=TRUE,"---",IF(VLOOKUP($A527,Sheet1!$B$3:$AH$1266,Sheet1!J$1+(Sheet1!$A$1-1)*10,FALSE)="---","---", (ROUND(VLOOKUP($A527,Sheet1!$B$3:$AH$1266,Sheet1!J$1+(Sheet1!$A$1-1)*10,FALSE),IF(VLOOKUP($A527,Sheet1!$B$3:$AH$1266,Sheet1!J$1+(Sheet1!$A$1-1)*10,FALSE)&gt;99999,-3,IF(VLOOKUP($A527,Sheet1!$B$3:$AH$1266,Sheet1!J$1+(Sheet1!$A$1-1)*10,FALSE)&gt;9999,-2,IF(VLOOKUP($A527,Sheet1!$B$3:$AH$1266,Sheet1!J$1+(Sheet1!$A$1-1)*10,FALSE)&gt;999,-1,0)))))))</f>
        <v>---</v>
      </c>
      <c r="AA527" s="392" t="str">
        <f>IF(ISNA(VLOOKUP($A527,Sheet1!$B$3:$AH$1266,Sheet1!K$1+(Sheet1!$A$1-1)*10,FALSE))=TRUE,"---",IF(VLOOKUP($A527,Sheet1!$B$3:$AH$1266,Sheet1!K$1+(Sheet1!$A$1-1)*10,FALSE)="---","---", (ROUND(VLOOKUP($A527,Sheet1!$B$3:$AH$1266,Sheet1!K$1+(Sheet1!$A$1-1)*10,FALSE),IF(VLOOKUP($A527,Sheet1!$B$3:$AH$1266,Sheet1!K$1+(Sheet1!$A$1-1)*10,FALSE)&gt;99999,-3,IF(VLOOKUP($A527,Sheet1!$B$3:$AH$1266,Sheet1!K$1+(Sheet1!$A$1-1)*10,FALSE)&gt;9999,-2,IF(VLOOKUP($A527,Sheet1!$B$3:$AH$1266,Sheet1!K$1+(Sheet1!$A$1-1)*10,FALSE)&gt;999,-1,0)))))))</f>
        <v>---</v>
      </c>
      <c r="AB527" s="392" t="str">
        <f>IF(ISNA(VLOOKUP($A527,Sheet1!$B$3:$AH$1266,Sheet1!L$1+(Sheet1!$A$1-1)*10,FALSE))=TRUE,"---",IF(VLOOKUP($A527,Sheet1!$B$3:$AH$1266,Sheet1!L$1+(Sheet1!$A$1-1)*10,FALSE)="---","---", (ROUND(VLOOKUP($A527,Sheet1!$B$3:$AH$1266,Sheet1!L$1+(Sheet1!$A$1-1)*10,FALSE),IF(VLOOKUP($A527,Sheet1!$B$3:$AH$1266,Sheet1!L$1+(Sheet1!$A$1-1)*10,FALSE)&gt;99999,-3,IF(VLOOKUP($A527,Sheet1!$B$3:$AH$1266,Sheet1!L$1+(Sheet1!$A$1-1)*10,FALSE)&gt;9999,-2,IF(VLOOKUP($A527,Sheet1!$B$3:$AH$1266,Sheet1!L$1+(Sheet1!$A$1-1)*10,FALSE)&gt;999,-1,0)))))))</f>
        <v>---</v>
      </c>
      <c r="AC527" s="392" t="str">
        <f>IF(ISNA(VLOOKUP($A527,Sheet1!$B$3:$AH$1266,Sheet1!M$1+(Sheet1!$A$1-1)*10,FALSE))=TRUE,"---",IF(VLOOKUP($A527,Sheet1!$B$3:$AH$1266,Sheet1!M$1+(Sheet1!$A$1-1)*10,FALSE)="---","---", (ROUND(VLOOKUP($A527,Sheet1!$B$3:$AH$1266,Sheet1!M$1+(Sheet1!$A$1-1)*10,FALSE),IF(VLOOKUP($A527,Sheet1!$B$3:$AH$1266,Sheet1!M$1+(Sheet1!$A$1-1)*10,FALSE)&gt;99999,-3,IF(VLOOKUP($A527,Sheet1!$B$3:$AH$1266,Sheet1!M$1+(Sheet1!$A$1-1)*10,FALSE)&gt;9999,-2,IF(VLOOKUP($A527,Sheet1!$B$3:$AH$1266,Sheet1!M$1+(Sheet1!$A$1-1)*10,FALSE)&gt;999,-1,0)))))))</f>
        <v>---</v>
      </c>
      <c r="AD527" s="392" t="str">
        <f>IF(ISNA(VLOOKUP($A527,Sheet1!$B$3:$AH$1266,Sheet1!N$1+(Sheet1!$A$1-1)*10,FALSE))=TRUE,"---",IF(VLOOKUP($A527,Sheet1!$B$3:$AH$1266,Sheet1!N$1+(Sheet1!$A$1-1)*10,FALSE)="---","---", (ROUND(VLOOKUP($A527,Sheet1!$B$3:$AH$1266,Sheet1!N$1+(Sheet1!$A$1-1)*10,FALSE),IF(VLOOKUP($A527,Sheet1!$B$3:$AH$1266,Sheet1!N$1+(Sheet1!$A$1-1)*10,FALSE)&gt;99999,-3,IF(VLOOKUP($A527,Sheet1!$B$3:$AH$1266,Sheet1!N$1+(Sheet1!$A$1-1)*10,FALSE)&gt;9999,-2,IF(VLOOKUP($A527,Sheet1!$B$3:$AH$1266,Sheet1!N$1+(Sheet1!$A$1-1)*10,FALSE)&gt;999,-1,0)))))))</f>
        <v>---</v>
      </c>
    </row>
    <row r="528" spans="1:30" ht="25.5" customHeight="1" x14ac:dyDescent="0.25">
      <c r="A528" s="303"/>
      <c r="B528" s="471"/>
      <c r="C528" s="303"/>
      <c r="D528" s="303"/>
      <c r="E528" s="319"/>
      <c r="F528" s="52" t="s">
        <v>4609</v>
      </c>
      <c r="G528" s="127" t="s">
        <v>286</v>
      </c>
      <c r="H528" s="347"/>
      <c r="I528" s="327"/>
      <c r="J528" s="325"/>
      <c r="K528" s="319"/>
      <c r="L528" s="321"/>
      <c r="M528" s="323"/>
      <c r="N528" s="319"/>
      <c r="O528" s="317" t="e">
        <f t="shared" si="16"/>
        <v>#NUM!</v>
      </c>
      <c r="P528" s="317" t="e">
        <f>IF(O528&lt;&gt;"",VLOOKUP($A528,Sheet4!$A$2:$O$1309,14,FALSE)*100,"")</f>
        <v>#NUM!</v>
      </c>
      <c r="Q528" s="317" t="e">
        <f>IF(P528&lt;&gt;"",VLOOKUP($A528,Sheet4!$A$2:$O$1309,15,FALSE)*100,"")</f>
        <v>#NUM!</v>
      </c>
      <c r="R528" s="356" t="e">
        <f t="shared" si="17"/>
        <v>#NUM!</v>
      </c>
      <c r="S528" s="356"/>
      <c r="T528" s="356"/>
      <c r="U528" s="392"/>
      <c r="V528" s="392"/>
      <c r="W528" s="392"/>
      <c r="X528" s="392"/>
      <c r="Y528" s="392"/>
      <c r="Z528" s="392"/>
      <c r="AA528" s="392"/>
      <c r="AB528" s="392"/>
      <c r="AC528" s="392"/>
      <c r="AD528" s="392"/>
    </row>
    <row r="529" spans="1:30" ht="25.5" customHeight="1" x14ac:dyDescent="0.25">
      <c r="A529" s="133" t="s">
        <v>833</v>
      </c>
      <c r="B529" s="141" t="s">
        <v>834</v>
      </c>
      <c r="C529" s="133">
        <v>411854</v>
      </c>
      <c r="D529" s="133">
        <v>742925</v>
      </c>
      <c r="E529" s="67" t="s">
        <v>3047</v>
      </c>
      <c r="F529" s="117" t="s">
        <v>4609</v>
      </c>
      <c r="G529" s="118" t="s">
        <v>286</v>
      </c>
      <c r="H529" s="136">
        <v>162</v>
      </c>
      <c r="I529" s="119">
        <v>34060</v>
      </c>
      <c r="J529" s="120">
        <v>18.91</v>
      </c>
      <c r="K529" s="121" t="s">
        <v>4405</v>
      </c>
      <c r="L529" s="129" t="s">
        <v>4405</v>
      </c>
      <c r="M529" s="130" t="s">
        <v>4405</v>
      </c>
      <c r="N529" s="118" t="s">
        <v>75</v>
      </c>
      <c r="O529" s="71" t="s">
        <v>4405</v>
      </c>
      <c r="P529" s="71" t="s">
        <v>4405</v>
      </c>
      <c r="Q529" s="71" t="s">
        <v>4405</v>
      </c>
      <c r="R529" s="73" t="s">
        <v>4405</v>
      </c>
      <c r="S529" s="63" t="s">
        <v>4362</v>
      </c>
      <c r="T529" s="63" t="str">
        <f>IF(ISNA(VLOOKUP(A529,Sheet1!B$3:C$1266,2,FALSE)=TRUE),"NC",VLOOKUP(A529,Sheet1!B$3:C$1266,2,FALSE))</f>
        <v>Rural</v>
      </c>
      <c r="U529" s="66">
        <f>IF(ISNA(VLOOKUP($A529,Sheet1!$B$3:$AH$1266,Sheet1!E$1+(Sheet1!$A$1-1)*10,FALSE))=TRUE,"---",IF(VLOOKUP($A529,Sheet1!$B$3:$AH$1266,Sheet1!E$1+(Sheet1!$A$1-1)*10,FALSE)="---","---", (ROUND(VLOOKUP($A529,Sheet1!$B$3:$AH$1266,Sheet1!E$1+(Sheet1!$A$1-1)*10,FALSE),IF(VLOOKUP($A529,Sheet1!$B$3:$AH$1266,Sheet1!E$1+(Sheet1!$A$1-1)*10,FALSE)&gt;99999,-3,IF(VLOOKUP($A529,Sheet1!$B$3:$AH$1266,Sheet1!E$1+(Sheet1!$A$1-1)*10,FALSE)&gt;9999,-2,IF(VLOOKUP($A529,Sheet1!$B$3:$AH$1266,Sheet1!E$1+(Sheet1!$A$1-1)*10,FALSE)&gt;999,-1,0)))))))</f>
        <v>1380</v>
      </c>
      <c r="V529" s="66">
        <f>IF(ISNA(VLOOKUP($A529,Sheet1!$B$3:$AH$1266,Sheet1!F$1+(Sheet1!$A$1-1)*10,FALSE))=TRUE,"---",IF(VLOOKUP($A529,Sheet1!$B$3:$AH$1266,Sheet1!F$1+(Sheet1!$A$1-1)*10,FALSE)="---","---", (ROUND(VLOOKUP($A529,Sheet1!$B$3:$AH$1266,Sheet1!F$1+(Sheet1!$A$1-1)*10,FALSE),IF(VLOOKUP($A529,Sheet1!$B$3:$AH$1266,Sheet1!F$1+(Sheet1!$A$1-1)*10,FALSE)&gt;99999,-3,IF(VLOOKUP($A529,Sheet1!$B$3:$AH$1266,Sheet1!F$1+(Sheet1!$A$1-1)*10,FALSE)&gt;9999,-2,IF(VLOOKUP($A529,Sheet1!$B$3:$AH$1266,Sheet1!F$1+(Sheet1!$A$1-1)*10,FALSE)&gt;999,-1,0)))))))</f>
        <v>1620</v>
      </c>
      <c r="W529" s="66">
        <f>IF(ISNA(VLOOKUP($A529,Sheet1!$B$3:$AH$1266,Sheet1!G$1+(Sheet1!$A$1-1)*10,FALSE))=TRUE,"---",IF(VLOOKUP($A529,Sheet1!$B$3:$AH$1266,Sheet1!G$1+(Sheet1!$A$1-1)*10,FALSE)="---","---", (ROUND(VLOOKUP($A529,Sheet1!$B$3:$AH$1266,Sheet1!G$1+(Sheet1!$A$1-1)*10,FALSE),IF(VLOOKUP($A529,Sheet1!$B$3:$AH$1266,Sheet1!G$1+(Sheet1!$A$1-1)*10,FALSE)&gt;99999,-3,IF(VLOOKUP($A529,Sheet1!$B$3:$AH$1266,Sheet1!G$1+(Sheet1!$A$1-1)*10,FALSE)&gt;9999,-2,IF(VLOOKUP($A529,Sheet1!$B$3:$AH$1266,Sheet1!G$1+(Sheet1!$A$1-1)*10,FALSE)&gt;999,-1,0)))))))</f>
        <v>1970</v>
      </c>
      <c r="X529" s="66">
        <f>IF(ISNA(VLOOKUP($A529,Sheet1!$B$3:$AH$1266,Sheet1!H$1+(Sheet1!$A$1-1)*10,FALSE))=TRUE,"---",IF(VLOOKUP($A529,Sheet1!$B$3:$AH$1266,Sheet1!H$1+(Sheet1!$A$1-1)*10,FALSE)="---","---", (ROUND(VLOOKUP($A529,Sheet1!$B$3:$AH$1266,Sheet1!H$1+(Sheet1!$A$1-1)*10,FALSE),IF(VLOOKUP($A529,Sheet1!$B$3:$AH$1266,Sheet1!H$1+(Sheet1!$A$1-1)*10,FALSE)&gt;99999,-3,IF(VLOOKUP($A529,Sheet1!$B$3:$AH$1266,Sheet1!H$1+(Sheet1!$A$1-1)*10,FALSE)&gt;9999,-2,IF(VLOOKUP($A529,Sheet1!$B$3:$AH$1266,Sheet1!H$1+(Sheet1!$A$1-1)*10,FALSE)&gt;999,-1,0)))))))</f>
        <v>2970</v>
      </c>
      <c r="Y529" s="66">
        <f>IF(ISNA(VLOOKUP($A529,Sheet1!$B$3:$AH$1266,Sheet1!I$1+(Sheet1!$A$1-1)*10,FALSE))=TRUE,"---",IF(VLOOKUP($A529,Sheet1!$B$3:$AH$1266,Sheet1!I$1+(Sheet1!$A$1-1)*10,FALSE)="---","---", (ROUND(VLOOKUP($A529,Sheet1!$B$3:$AH$1266,Sheet1!I$1+(Sheet1!$A$1-1)*10,FALSE),IF(VLOOKUP($A529,Sheet1!$B$3:$AH$1266,Sheet1!I$1+(Sheet1!$A$1-1)*10,FALSE)&gt;99999,-3,IF(VLOOKUP($A529,Sheet1!$B$3:$AH$1266,Sheet1!I$1+(Sheet1!$A$1-1)*10,FALSE)&gt;9999,-2,IF(VLOOKUP($A529,Sheet1!$B$3:$AH$1266,Sheet1!I$1+(Sheet1!$A$1-1)*10,FALSE)&gt;999,-1,0)))))))</f>
        <v>3760</v>
      </c>
      <c r="Z529" s="66">
        <f>IF(ISNA(VLOOKUP($A529,Sheet1!$B$3:$AH$1266,Sheet1!J$1+(Sheet1!$A$1-1)*10,FALSE))=TRUE,"---",IF(VLOOKUP($A529,Sheet1!$B$3:$AH$1266,Sheet1!J$1+(Sheet1!$A$1-1)*10,FALSE)="---","---", (ROUND(VLOOKUP($A529,Sheet1!$B$3:$AH$1266,Sheet1!J$1+(Sheet1!$A$1-1)*10,FALSE),IF(VLOOKUP($A529,Sheet1!$B$3:$AH$1266,Sheet1!J$1+(Sheet1!$A$1-1)*10,FALSE)&gt;99999,-3,IF(VLOOKUP($A529,Sheet1!$B$3:$AH$1266,Sheet1!J$1+(Sheet1!$A$1-1)*10,FALSE)&gt;9999,-2,IF(VLOOKUP($A529,Sheet1!$B$3:$AH$1266,Sheet1!J$1+(Sheet1!$A$1-1)*10,FALSE)&gt;999,-1,0)))))))</f>
        <v>4910</v>
      </c>
      <c r="AA529" s="66">
        <f>IF(ISNA(VLOOKUP($A529,Sheet1!$B$3:$AH$1266,Sheet1!K$1+(Sheet1!$A$1-1)*10,FALSE))=TRUE,"---",IF(VLOOKUP($A529,Sheet1!$B$3:$AH$1266,Sheet1!K$1+(Sheet1!$A$1-1)*10,FALSE)="---","---", (ROUND(VLOOKUP($A529,Sheet1!$B$3:$AH$1266,Sheet1!K$1+(Sheet1!$A$1-1)*10,FALSE),IF(VLOOKUP($A529,Sheet1!$B$3:$AH$1266,Sheet1!K$1+(Sheet1!$A$1-1)*10,FALSE)&gt;99999,-3,IF(VLOOKUP($A529,Sheet1!$B$3:$AH$1266,Sheet1!K$1+(Sheet1!$A$1-1)*10,FALSE)&gt;9999,-2,IF(VLOOKUP($A529,Sheet1!$B$3:$AH$1266,Sheet1!K$1+(Sheet1!$A$1-1)*10,FALSE)&gt;999,-1,0)))))))</f>
        <v>5850</v>
      </c>
      <c r="AB529" s="66">
        <f>IF(ISNA(VLOOKUP($A529,Sheet1!$B$3:$AH$1266,Sheet1!L$1+(Sheet1!$A$1-1)*10,FALSE))=TRUE,"---",IF(VLOOKUP($A529,Sheet1!$B$3:$AH$1266,Sheet1!L$1+(Sheet1!$A$1-1)*10,FALSE)="---","---", (ROUND(VLOOKUP($A529,Sheet1!$B$3:$AH$1266,Sheet1!L$1+(Sheet1!$A$1-1)*10,FALSE),IF(VLOOKUP($A529,Sheet1!$B$3:$AH$1266,Sheet1!L$1+(Sheet1!$A$1-1)*10,FALSE)&gt;99999,-3,IF(VLOOKUP($A529,Sheet1!$B$3:$AH$1266,Sheet1!L$1+(Sheet1!$A$1-1)*10,FALSE)&gt;9999,-2,IF(VLOOKUP($A529,Sheet1!$B$3:$AH$1266,Sheet1!L$1+(Sheet1!$A$1-1)*10,FALSE)&gt;999,-1,0)))))))</f>
        <v>6910</v>
      </c>
      <c r="AC529" s="66">
        <f>IF(ISNA(VLOOKUP($A529,Sheet1!$B$3:$AH$1266,Sheet1!M$1+(Sheet1!$A$1-1)*10,FALSE))=TRUE,"---",IF(VLOOKUP($A529,Sheet1!$B$3:$AH$1266,Sheet1!M$1+(Sheet1!$A$1-1)*10,FALSE)="---","---", (ROUND(VLOOKUP($A529,Sheet1!$B$3:$AH$1266,Sheet1!M$1+(Sheet1!$A$1-1)*10,FALSE),IF(VLOOKUP($A529,Sheet1!$B$3:$AH$1266,Sheet1!M$1+(Sheet1!$A$1-1)*10,FALSE)&gt;99999,-3,IF(VLOOKUP($A529,Sheet1!$B$3:$AH$1266,Sheet1!M$1+(Sheet1!$A$1-1)*10,FALSE)&gt;9999,-2,IF(VLOOKUP($A529,Sheet1!$B$3:$AH$1266,Sheet1!M$1+(Sheet1!$A$1-1)*10,FALSE)&gt;999,-1,0)))))))</f>
        <v>8090</v>
      </c>
      <c r="AD529" s="66">
        <f>IF(ISNA(VLOOKUP($A529,Sheet1!$B$3:$AH$1266,Sheet1!N$1+(Sheet1!$A$1-1)*10,FALSE))=TRUE,"---",IF(VLOOKUP($A529,Sheet1!$B$3:$AH$1266,Sheet1!N$1+(Sheet1!$A$1-1)*10,FALSE)="---","---", (ROUND(VLOOKUP($A529,Sheet1!$B$3:$AH$1266,Sheet1!N$1+(Sheet1!$A$1-1)*10,FALSE),IF(VLOOKUP($A529,Sheet1!$B$3:$AH$1266,Sheet1!N$1+(Sheet1!$A$1-1)*10,FALSE)&gt;99999,-3,IF(VLOOKUP($A529,Sheet1!$B$3:$AH$1266,Sheet1!N$1+(Sheet1!$A$1-1)*10,FALSE)&gt;9999,-2,IF(VLOOKUP($A529,Sheet1!$B$3:$AH$1266,Sheet1!N$1+(Sheet1!$A$1-1)*10,FALSE)&gt;999,-1,0)))))))</f>
        <v>9850</v>
      </c>
    </row>
    <row r="530" spans="1:30" ht="25.5" customHeight="1" x14ac:dyDescent="0.25">
      <c r="A530" s="125" t="s">
        <v>835</v>
      </c>
      <c r="B530" s="126" t="s">
        <v>836</v>
      </c>
      <c r="C530" s="125">
        <v>412516</v>
      </c>
      <c r="D530" s="125">
        <v>743107</v>
      </c>
      <c r="E530" s="70" t="s">
        <v>3047</v>
      </c>
      <c r="F530" s="52" t="s">
        <v>4610</v>
      </c>
      <c r="G530" s="127" t="s">
        <v>286</v>
      </c>
      <c r="H530" s="128">
        <v>5.78</v>
      </c>
      <c r="I530" s="112">
        <v>27019</v>
      </c>
      <c r="J530" s="113">
        <v>5.97</v>
      </c>
      <c r="K530" s="114" t="s">
        <v>4405</v>
      </c>
      <c r="L530" s="115">
        <v>300</v>
      </c>
      <c r="M530" s="116">
        <v>51.9</v>
      </c>
      <c r="N530" s="114" t="s">
        <v>4405</v>
      </c>
      <c r="O530" s="68">
        <f t="shared" si="16"/>
        <v>11.729563577158199</v>
      </c>
      <c r="P530" s="68">
        <f>IF(O530&lt;&gt;"",VLOOKUP($A530,Sheet4!$A$2:$O$1309,14,FALSE)*100,"")</f>
        <v>1.9509199092611507</v>
      </c>
      <c r="Q530" s="68">
        <f>IF(P530&lt;&gt;"",VLOOKUP($A530,Sheet4!$A$2:$O$1309,15,FALSE)*100,"")</f>
        <v>17.550282911303615</v>
      </c>
      <c r="R530" s="74">
        <f t="shared" si="17"/>
        <v>9</v>
      </c>
      <c r="S530" s="64" t="s">
        <v>4362</v>
      </c>
      <c r="T530" s="64" t="str">
        <f>IF(ISNA(VLOOKUP(A530,Sheet1!B$3:C$1266,2,FALSE)=TRUE),"NC",VLOOKUP(A530,Sheet1!B$3:C$1266,2,FALSE))</f>
        <v>Rural</v>
      </c>
      <c r="U530" s="65">
        <f>IF(ISNA(VLOOKUP($A530,Sheet1!$B$3:$AH$1266,Sheet1!E$1+(Sheet1!$A$1-1)*10,FALSE))=TRUE,"---",IF(VLOOKUP($A530,Sheet1!$B$3:$AH$1266,Sheet1!E$1+(Sheet1!$A$1-1)*10,FALSE)="---","---", (ROUND(VLOOKUP($A530,Sheet1!$B$3:$AH$1266,Sheet1!E$1+(Sheet1!$A$1-1)*10,FALSE),IF(VLOOKUP($A530,Sheet1!$B$3:$AH$1266,Sheet1!E$1+(Sheet1!$A$1-1)*10,FALSE)&gt;99999,-3,IF(VLOOKUP($A530,Sheet1!$B$3:$AH$1266,Sheet1!E$1+(Sheet1!$A$1-1)*10,FALSE)&gt;9999,-2,IF(VLOOKUP($A530,Sheet1!$B$3:$AH$1266,Sheet1!E$1+(Sheet1!$A$1-1)*10,FALSE)&gt;999,-1,0)))))))</f>
        <v>91</v>
      </c>
      <c r="V530" s="65">
        <f>IF(ISNA(VLOOKUP($A530,Sheet1!$B$3:$AH$1266,Sheet1!F$1+(Sheet1!$A$1-1)*10,FALSE))=TRUE,"---",IF(VLOOKUP($A530,Sheet1!$B$3:$AH$1266,Sheet1!F$1+(Sheet1!$A$1-1)*10,FALSE)="---","---", (ROUND(VLOOKUP($A530,Sheet1!$B$3:$AH$1266,Sheet1!F$1+(Sheet1!$A$1-1)*10,FALSE),IF(VLOOKUP($A530,Sheet1!$B$3:$AH$1266,Sheet1!F$1+(Sheet1!$A$1-1)*10,FALSE)&gt;99999,-3,IF(VLOOKUP($A530,Sheet1!$B$3:$AH$1266,Sheet1!F$1+(Sheet1!$A$1-1)*10,FALSE)&gt;9999,-2,IF(VLOOKUP($A530,Sheet1!$B$3:$AH$1266,Sheet1!F$1+(Sheet1!$A$1-1)*10,FALSE)&gt;999,-1,0)))))))</f>
        <v>111</v>
      </c>
      <c r="W530" s="65">
        <f>IF(ISNA(VLOOKUP($A530,Sheet1!$B$3:$AH$1266,Sheet1!G$1+(Sheet1!$A$1-1)*10,FALSE))=TRUE,"---",IF(VLOOKUP($A530,Sheet1!$B$3:$AH$1266,Sheet1!G$1+(Sheet1!$A$1-1)*10,FALSE)="---","---", (ROUND(VLOOKUP($A530,Sheet1!$B$3:$AH$1266,Sheet1!G$1+(Sheet1!$A$1-1)*10,FALSE),IF(VLOOKUP($A530,Sheet1!$B$3:$AH$1266,Sheet1!G$1+(Sheet1!$A$1-1)*10,FALSE)&gt;99999,-3,IF(VLOOKUP($A530,Sheet1!$B$3:$AH$1266,Sheet1!G$1+(Sheet1!$A$1-1)*10,FALSE)&gt;9999,-2,IF(VLOOKUP($A530,Sheet1!$B$3:$AH$1266,Sheet1!G$1+(Sheet1!$A$1-1)*10,FALSE)&gt;999,-1,0)))))))</f>
        <v>140</v>
      </c>
      <c r="X530" s="65">
        <f>IF(ISNA(VLOOKUP($A530,Sheet1!$B$3:$AH$1266,Sheet1!H$1+(Sheet1!$A$1-1)*10,FALSE))=TRUE,"---",IF(VLOOKUP($A530,Sheet1!$B$3:$AH$1266,Sheet1!H$1+(Sheet1!$A$1-1)*10,FALSE)="---","---", (ROUND(VLOOKUP($A530,Sheet1!$B$3:$AH$1266,Sheet1!H$1+(Sheet1!$A$1-1)*10,FALSE),IF(VLOOKUP($A530,Sheet1!$B$3:$AH$1266,Sheet1!H$1+(Sheet1!$A$1-1)*10,FALSE)&gt;99999,-3,IF(VLOOKUP($A530,Sheet1!$B$3:$AH$1266,Sheet1!H$1+(Sheet1!$A$1-1)*10,FALSE)&gt;9999,-2,IF(VLOOKUP($A530,Sheet1!$B$3:$AH$1266,Sheet1!H$1+(Sheet1!$A$1-1)*10,FALSE)&gt;999,-1,0)))))))</f>
        <v>234</v>
      </c>
      <c r="Y530" s="65">
        <f>IF(ISNA(VLOOKUP($A530,Sheet1!$B$3:$AH$1266,Sheet1!I$1+(Sheet1!$A$1-1)*10,FALSE))=TRUE,"---",IF(VLOOKUP($A530,Sheet1!$B$3:$AH$1266,Sheet1!I$1+(Sheet1!$A$1-1)*10,FALSE)="---","---", (ROUND(VLOOKUP($A530,Sheet1!$B$3:$AH$1266,Sheet1!I$1+(Sheet1!$A$1-1)*10,FALSE),IF(VLOOKUP($A530,Sheet1!$B$3:$AH$1266,Sheet1!I$1+(Sheet1!$A$1-1)*10,FALSE)&gt;99999,-3,IF(VLOOKUP($A530,Sheet1!$B$3:$AH$1266,Sheet1!I$1+(Sheet1!$A$1-1)*10,FALSE)&gt;9999,-2,IF(VLOOKUP($A530,Sheet1!$B$3:$AH$1266,Sheet1!I$1+(Sheet1!$A$1-1)*10,FALSE)&gt;999,-1,0)))))))</f>
        <v>316</v>
      </c>
      <c r="Z530" s="65">
        <f>IF(ISNA(VLOOKUP($A530,Sheet1!$B$3:$AH$1266,Sheet1!J$1+(Sheet1!$A$1-1)*10,FALSE))=TRUE,"---",IF(VLOOKUP($A530,Sheet1!$B$3:$AH$1266,Sheet1!J$1+(Sheet1!$A$1-1)*10,FALSE)="---","---", (ROUND(VLOOKUP($A530,Sheet1!$B$3:$AH$1266,Sheet1!J$1+(Sheet1!$A$1-1)*10,FALSE),IF(VLOOKUP($A530,Sheet1!$B$3:$AH$1266,Sheet1!J$1+(Sheet1!$A$1-1)*10,FALSE)&gt;99999,-3,IF(VLOOKUP($A530,Sheet1!$B$3:$AH$1266,Sheet1!J$1+(Sheet1!$A$1-1)*10,FALSE)&gt;9999,-2,IF(VLOOKUP($A530,Sheet1!$B$3:$AH$1266,Sheet1!J$1+(Sheet1!$A$1-1)*10,FALSE)&gt;999,-1,0)))))))</f>
        <v>441</v>
      </c>
      <c r="AA530" s="65">
        <f>IF(ISNA(VLOOKUP($A530,Sheet1!$B$3:$AH$1266,Sheet1!K$1+(Sheet1!$A$1-1)*10,FALSE))=TRUE,"---",IF(VLOOKUP($A530,Sheet1!$B$3:$AH$1266,Sheet1!K$1+(Sheet1!$A$1-1)*10,FALSE)="---","---", (ROUND(VLOOKUP($A530,Sheet1!$B$3:$AH$1266,Sheet1!K$1+(Sheet1!$A$1-1)*10,FALSE),IF(VLOOKUP($A530,Sheet1!$B$3:$AH$1266,Sheet1!K$1+(Sheet1!$A$1-1)*10,FALSE)&gt;99999,-3,IF(VLOOKUP($A530,Sheet1!$B$3:$AH$1266,Sheet1!K$1+(Sheet1!$A$1-1)*10,FALSE)&gt;9999,-2,IF(VLOOKUP($A530,Sheet1!$B$3:$AH$1266,Sheet1!K$1+(Sheet1!$A$1-1)*10,FALSE)&gt;999,-1,0)))))))</f>
        <v>553</v>
      </c>
      <c r="AB530" s="65">
        <f>IF(ISNA(VLOOKUP($A530,Sheet1!$B$3:$AH$1266,Sheet1!L$1+(Sheet1!$A$1-1)*10,FALSE))=TRUE,"---",IF(VLOOKUP($A530,Sheet1!$B$3:$AH$1266,Sheet1!L$1+(Sheet1!$A$1-1)*10,FALSE)="---","---", (ROUND(VLOOKUP($A530,Sheet1!$B$3:$AH$1266,Sheet1!L$1+(Sheet1!$A$1-1)*10,FALSE),IF(VLOOKUP($A530,Sheet1!$B$3:$AH$1266,Sheet1!L$1+(Sheet1!$A$1-1)*10,FALSE)&gt;99999,-3,IF(VLOOKUP($A530,Sheet1!$B$3:$AH$1266,Sheet1!L$1+(Sheet1!$A$1-1)*10,FALSE)&gt;9999,-2,IF(VLOOKUP($A530,Sheet1!$B$3:$AH$1266,Sheet1!L$1+(Sheet1!$A$1-1)*10,FALSE)&gt;999,-1,0)))))))</f>
        <v>680</v>
      </c>
      <c r="AC530" s="65">
        <f>IF(ISNA(VLOOKUP($A530,Sheet1!$B$3:$AH$1266,Sheet1!M$1+(Sheet1!$A$1-1)*10,FALSE))=TRUE,"---",IF(VLOOKUP($A530,Sheet1!$B$3:$AH$1266,Sheet1!M$1+(Sheet1!$A$1-1)*10,FALSE)="---","---", (ROUND(VLOOKUP($A530,Sheet1!$B$3:$AH$1266,Sheet1!M$1+(Sheet1!$A$1-1)*10,FALSE),IF(VLOOKUP($A530,Sheet1!$B$3:$AH$1266,Sheet1!M$1+(Sheet1!$A$1-1)*10,FALSE)&gt;99999,-3,IF(VLOOKUP($A530,Sheet1!$B$3:$AH$1266,Sheet1!M$1+(Sheet1!$A$1-1)*10,FALSE)&gt;9999,-2,IF(VLOOKUP($A530,Sheet1!$B$3:$AH$1266,Sheet1!M$1+(Sheet1!$A$1-1)*10,FALSE)&gt;999,-1,0)))))))</f>
        <v>828</v>
      </c>
      <c r="AD530" s="65">
        <f>IF(ISNA(VLOOKUP($A530,Sheet1!$B$3:$AH$1266,Sheet1!N$1+(Sheet1!$A$1-1)*10,FALSE))=TRUE,"---",IF(VLOOKUP($A530,Sheet1!$B$3:$AH$1266,Sheet1!N$1+(Sheet1!$A$1-1)*10,FALSE)="---","---", (ROUND(VLOOKUP($A530,Sheet1!$B$3:$AH$1266,Sheet1!N$1+(Sheet1!$A$1-1)*10,FALSE),IF(VLOOKUP($A530,Sheet1!$B$3:$AH$1266,Sheet1!N$1+(Sheet1!$A$1-1)*10,FALSE)&gt;99999,-3,IF(VLOOKUP($A530,Sheet1!$B$3:$AH$1266,Sheet1!N$1+(Sheet1!$A$1-1)*10,FALSE)&gt;9999,-2,IF(VLOOKUP($A530,Sheet1!$B$3:$AH$1266,Sheet1!N$1+(Sheet1!$A$1-1)*10,FALSE)&gt;999,-1,0)))))))</f>
        <v>1060</v>
      </c>
    </row>
    <row r="531" spans="1:30" ht="25.5" customHeight="1" x14ac:dyDescent="0.25">
      <c r="A531" s="304" t="s">
        <v>837</v>
      </c>
      <c r="B531" s="393" t="s">
        <v>838</v>
      </c>
      <c r="C531" s="304">
        <v>412040</v>
      </c>
      <c r="D531" s="304">
        <v>742916</v>
      </c>
      <c r="E531" s="305" t="s">
        <v>3047</v>
      </c>
      <c r="F531" s="117" t="s">
        <v>4611</v>
      </c>
      <c r="G531" s="118" t="s">
        <v>286</v>
      </c>
      <c r="H531" s="348">
        <v>59.7</v>
      </c>
      <c r="I531" s="119">
        <v>20320</v>
      </c>
      <c r="J531" s="120">
        <v>12.38</v>
      </c>
      <c r="K531" s="118" t="s">
        <v>24</v>
      </c>
      <c r="L531" s="122">
        <v>8490</v>
      </c>
      <c r="M531" s="123">
        <v>142</v>
      </c>
      <c r="N531" s="118" t="s">
        <v>462</v>
      </c>
      <c r="O531" s="71">
        <f t="shared" si="16"/>
        <v>0.28906402913143803</v>
      </c>
      <c r="P531" s="71">
        <f>IF(O531&lt;&gt;"",VLOOKUP($A531,Sheet4!$A$2:$O$1309,14,FALSE)*100,"")</f>
        <v>0.37220688615385855</v>
      </c>
      <c r="Q531" s="71">
        <f>IF(P531&lt;&gt;"",VLOOKUP($A531,Sheet4!$A$2:$O$1309,15,FALSE)*100,"")</f>
        <v>3.586672727803486</v>
      </c>
      <c r="R531" s="73" t="str">
        <f t="shared" si="17"/>
        <v>&gt;200,  &lt;500</v>
      </c>
      <c r="S531" s="357" t="s">
        <v>4362</v>
      </c>
      <c r="T531" s="357" t="str">
        <f>IF(ISNA(VLOOKUP(A531,Sheet1!B$3:C$1266,2,FALSE)=TRUE),"NC",VLOOKUP(A531,Sheet1!B$3:C$1266,2,FALSE))</f>
        <v>Rural10</v>
      </c>
      <c r="U531" s="385">
        <f>IF(ISNA(VLOOKUP($A531,Sheet1!$B$3:$AH$1266,Sheet1!E$1+(Sheet1!$A$1-1)*10,FALSE))=TRUE,"---",IF(VLOOKUP($A531,Sheet1!$B$3:$AH$1266,Sheet1!E$1+(Sheet1!$A$1-1)*10,FALSE)="---","---", (ROUND(VLOOKUP($A531,Sheet1!$B$3:$AH$1266,Sheet1!E$1+(Sheet1!$A$1-1)*10,FALSE),IF(VLOOKUP($A531,Sheet1!$B$3:$AH$1266,Sheet1!E$1+(Sheet1!$A$1-1)*10,FALSE)&gt;99999,-3,IF(VLOOKUP($A531,Sheet1!$B$3:$AH$1266,Sheet1!E$1+(Sheet1!$A$1-1)*10,FALSE)&gt;9999,-2,IF(VLOOKUP($A531,Sheet1!$B$3:$AH$1266,Sheet1!E$1+(Sheet1!$A$1-1)*10,FALSE)&gt;999,-1,0)))))))</f>
        <v>1170</v>
      </c>
      <c r="V531" s="385">
        <f>IF(ISNA(VLOOKUP($A531,Sheet1!$B$3:$AH$1266,Sheet1!F$1+(Sheet1!$A$1-1)*10,FALSE))=TRUE,"---",IF(VLOOKUP($A531,Sheet1!$B$3:$AH$1266,Sheet1!F$1+(Sheet1!$A$1-1)*10,FALSE)="---","---", (ROUND(VLOOKUP($A531,Sheet1!$B$3:$AH$1266,Sheet1!F$1+(Sheet1!$A$1-1)*10,FALSE),IF(VLOOKUP($A531,Sheet1!$B$3:$AH$1266,Sheet1!F$1+(Sheet1!$A$1-1)*10,FALSE)&gt;99999,-3,IF(VLOOKUP($A531,Sheet1!$B$3:$AH$1266,Sheet1!F$1+(Sheet1!$A$1-1)*10,FALSE)&gt;9999,-2,IF(VLOOKUP($A531,Sheet1!$B$3:$AH$1266,Sheet1!F$1+(Sheet1!$A$1-1)*10,FALSE)&gt;999,-1,0)))))))</f>
        <v>1370</v>
      </c>
      <c r="W531" s="385">
        <f>IF(ISNA(VLOOKUP($A531,Sheet1!$B$3:$AH$1266,Sheet1!G$1+(Sheet1!$A$1-1)*10,FALSE))=TRUE,"---",IF(VLOOKUP($A531,Sheet1!$B$3:$AH$1266,Sheet1!G$1+(Sheet1!$A$1-1)*10,FALSE)="---","---", (ROUND(VLOOKUP($A531,Sheet1!$B$3:$AH$1266,Sheet1!G$1+(Sheet1!$A$1-1)*10,FALSE),IF(VLOOKUP($A531,Sheet1!$B$3:$AH$1266,Sheet1!G$1+(Sheet1!$A$1-1)*10,FALSE)&gt;99999,-3,IF(VLOOKUP($A531,Sheet1!$B$3:$AH$1266,Sheet1!G$1+(Sheet1!$A$1-1)*10,FALSE)&gt;9999,-2,IF(VLOOKUP($A531,Sheet1!$B$3:$AH$1266,Sheet1!G$1+(Sheet1!$A$1-1)*10,FALSE)&gt;999,-1,0)))))))</f>
        <v>1650</v>
      </c>
      <c r="X531" s="385">
        <f>IF(ISNA(VLOOKUP($A531,Sheet1!$B$3:$AH$1266,Sheet1!H$1+(Sheet1!$A$1-1)*10,FALSE))=TRUE,"---",IF(VLOOKUP($A531,Sheet1!$B$3:$AH$1266,Sheet1!H$1+(Sheet1!$A$1-1)*10,FALSE)="---","---", (ROUND(VLOOKUP($A531,Sheet1!$B$3:$AH$1266,Sheet1!H$1+(Sheet1!$A$1-1)*10,FALSE),IF(VLOOKUP($A531,Sheet1!$B$3:$AH$1266,Sheet1!H$1+(Sheet1!$A$1-1)*10,FALSE)&gt;99999,-3,IF(VLOOKUP($A531,Sheet1!$B$3:$AH$1266,Sheet1!H$1+(Sheet1!$A$1-1)*10,FALSE)&gt;9999,-2,IF(VLOOKUP($A531,Sheet1!$B$3:$AH$1266,Sheet1!H$1+(Sheet1!$A$1-1)*10,FALSE)&gt;999,-1,0)))))))</f>
        <v>2470</v>
      </c>
      <c r="Y531" s="385">
        <f>IF(ISNA(VLOOKUP($A531,Sheet1!$B$3:$AH$1266,Sheet1!I$1+(Sheet1!$A$1-1)*10,FALSE))=TRUE,"---",IF(VLOOKUP($A531,Sheet1!$B$3:$AH$1266,Sheet1!I$1+(Sheet1!$A$1-1)*10,FALSE)="---","---", (ROUND(VLOOKUP($A531,Sheet1!$B$3:$AH$1266,Sheet1!I$1+(Sheet1!$A$1-1)*10,FALSE),IF(VLOOKUP($A531,Sheet1!$B$3:$AH$1266,Sheet1!I$1+(Sheet1!$A$1-1)*10,FALSE)&gt;99999,-3,IF(VLOOKUP($A531,Sheet1!$B$3:$AH$1266,Sheet1!I$1+(Sheet1!$A$1-1)*10,FALSE)&gt;9999,-2,IF(VLOOKUP($A531,Sheet1!$B$3:$AH$1266,Sheet1!I$1+(Sheet1!$A$1-1)*10,FALSE)&gt;999,-1,0)))))))</f>
        <v>3150</v>
      </c>
      <c r="Z531" s="385">
        <f>IF(ISNA(VLOOKUP($A531,Sheet1!$B$3:$AH$1266,Sheet1!J$1+(Sheet1!$A$1-1)*10,FALSE))=TRUE,"---",IF(VLOOKUP($A531,Sheet1!$B$3:$AH$1266,Sheet1!J$1+(Sheet1!$A$1-1)*10,FALSE)="---","---", (ROUND(VLOOKUP($A531,Sheet1!$B$3:$AH$1266,Sheet1!J$1+(Sheet1!$A$1-1)*10,FALSE),IF(VLOOKUP($A531,Sheet1!$B$3:$AH$1266,Sheet1!J$1+(Sheet1!$A$1-1)*10,FALSE)&gt;99999,-3,IF(VLOOKUP($A531,Sheet1!$B$3:$AH$1266,Sheet1!J$1+(Sheet1!$A$1-1)*10,FALSE)&gt;9999,-2,IF(VLOOKUP($A531,Sheet1!$B$3:$AH$1266,Sheet1!J$1+(Sheet1!$A$1-1)*10,FALSE)&gt;999,-1,0)))))))</f>
        <v>4180</v>
      </c>
      <c r="AA531" s="385">
        <f>IF(ISNA(VLOOKUP($A531,Sheet1!$B$3:$AH$1266,Sheet1!K$1+(Sheet1!$A$1-1)*10,FALSE))=TRUE,"---",IF(VLOOKUP($A531,Sheet1!$B$3:$AH$1266,Sheet1!K$1+(Sheet1!$A$1-1)*10,FALSE)="---","---", (ROUND(VLOOKUP($A531,Sheet1!$B$3:$AH$1266,Sheet1!K$1+(Sheet1!$A$1-1)*10,FALSE),IF(VLOOKUP($A531,Sheet1!$B$3:$AH$1266,Sheet1!K$1+(Sheet1!$A$1-1)*10,FALSE)&gt;99999,-3,IF(VLOOKUP($A531,Sheet1!$B$3:$AH$1266,Sheet1!K$1+(Sheet1!$A$1-1)*10,FALSE)&gt;9999,-2,IF(VLOOKUP($A531,Sheet1!$B$3:$AH$1266,Sheet1!K$1+(Sheet1!$A$1-1)*10,FALSE)&gt;999,-1,0)))))))</f>
        <v>5070</v>
      </c>
      <c r="AB531" s="385">
        <f>IF(ISNA(VLOOKUP($A531,Sheet1!$B$3:$AH$1266,Sheet1!L$1+(Sheet1!$A$1-1)*10,FALSE))=TRUE,"---",IF(VLOOKUP($A531,Sheet1!$B$3:$AH$1266,Sheet1!L$1+(Sheet1!$A$1-1)*10,FALSE)="---","---", (ROUND(VLOOKUP($A531,Sheet1!$B$3:$AH$1266,Sheet1!L$1+(Sheet1!$A$1-1)*10,FALSE),IF(VLOOKUP($A531,Sheet1!$B$3:$AH$1266,Sheet1!L$1+(Sheet1!$A$1-1)*10,FALSE)&gt;99999,-3,IF(VLOOKUP($A531,Sheet1!$B$3:$AH$1266,Sheet1!L$1+(Sheet1!$A$1-1)*10,FALSE)&gt;9999,-2,IF(VLOOKUP($A531,Sheet1!$B$3:$AH$1266,Sheet1!L$1+(Sheet1!$A$1-1)*10,FALSE)&gt;999,-1,0)))))))</f>
        <v>6090</v>
      </c>
      <c r="AC531" s="385">
        <f>IF(ISNA(VLOOKUP($A531,Sheet1!$B$3:$AH$1266,Sheet1!M$1+(Sheet1!$A$1-1)*10,FALSE))=TRUE,"---",IF(VLOOKUP($A531,Sheet1!$B$3:$AH$1266,Sheet1!M$1+(Sheet1!$A$1-1)*10,FALSE)="---","---", (ROUND(VLOOKUP($A531,Sheet1!$B$3:$AH$1266,Sheet1!M$1+(Sheet1!$A$1-1)*10,FALSE),IF(VLOOKUP($A531,Sheet1!$B$3:$AH$1266,Sheet1!M$1+(Sheet1!$A$1-1)*10,FALSE)&gt;99999,-3,IF(VLOOKUP($A531,Sheet1!$B$3:$AH$1266,Sheet1!M$1+(Sheet1!$A$1-1)*10,FALSE)&gt;9999,-2,IF(VLOOKUP($A531,Sheet1!$B$3:$AH$1266,Sheet1!M$1+(Sheet1!$A$1-1)*10,FALSE)&gt;999,-1,0)))))))</f>
        <v>7260</v>
      </c>
      <c r="AD531" s="385">
        <f>IF(ISNA(VLOOKUP($A531,Sheet1!$B$3:$AH$1266,Sheet1!N$1+(Sheet1!$A$1-1)*10,FALSE))=TRUE,"---",IF(VLOOKUP($A531,Sheet1!$B$3:$AH$1266,Sheet1!N$1+(Sheet1!$A$1-1)*10,FALSE)="---","---", (ROUND(VLOOKUP($A531,Sheet1!$B$3:$AH$1266,Sheet1!N$1+(Sheet1!$A$1-1)*10,FALSE),IF(VLOOKUP($A531,Sheet1!$B$3:$AH$1266,Sheet1!N$1+(Sheet1!$A$1-1)*10,FALSE)&gt;99999,-3,IF(VLOOKUP($A531,Sheet1!$B$3:$AH$1266,Sheet1!N$1+(Sheet1!$A$1-1)*10,FALSE)&gt;9999,-2,IF(VLOOKUP($A531,Sheet1!$B$3:$AH$1266,Sheet1!N$1+(Sheet1!$A$1-1)*10,FALSE)&gt;999,-1,0)))))))</f>
        <v>9070</v>
      </c>
    </row>
    <row r="532" spans="1:30" ht="25.5" customHeight="1" x14ac:dyDescent="0.25">
      <c r="A532" s="304"/>
      <c r="B532" s="346"/>
      <c r="C532" s="304"/>
      <c r="D532" s="304"/>
      <c r="E532" s="305" t="e">
        <v>#N/A</v>
      </c>
      <c r="F532" s="117" t="s">
        <v>4612</v>
      </c>
      <c r="G532" s="118" t="s">
        <v>31</v>
      </c>
      <c r="H532" s="348"/>
      <c r="I532" s="377">
        <v>30777</v>
      </c>
      <c r="J532" s="379">
        <v>6.93</v>
      </c>
      <c r="K532" s="351" t="s">
        <v>24</v>
      </c>
      <c r="L532" s="338">
        <v>2240</v>
      </c>
      <c r="M532" s="381">
        <v>37.5</v>
      </c>
      <c r="N532" s="351" t="s">
        <v>24</v>
      </c>
      <c r="O532" s="328" t="s">
        <v>4405</v>
      </c>
      <c r="P532" s="328" t="s">
        <v>4405</v>
      </c>
      <c r="Q532" s="328" t="s">
        <v>4405</v>
      </c>
      <c r="R532" s="358" t="s">
        <v>4405</v>
      </c>
      <c r="S532" s="357" t="e">
        <v>#N/A</v>
      </c>
      <c r="T532" s="357" t="str">
        <f>IF(ISNA(VLOOKUP(A532,Sheet1!B$3:C$1266,2,FALSE)=TRUE),"ND",VLOOKUP(A532,Sheet1!B$3:C$1266,2,FALSE))</f>
        <v>ND</v>
      </c>
      <c r="U532" s="385" t="str">
        <f>IF(ISNA(VLOOKUP($A532,Sheet1!$B$3:$AH$1266,Sheet1!E$1+(Sheet1!$A$1-1)*10,FALSE))=TRUE,"---",IF(VLOOKUP($A532,Sheet1!$B$3:$AH$1266,Sheet1!E$1+(Sheet1!$A$1-1)*10,FALSE)="---","---", (ROUND(VLOOKUP($A532,Sheet1!$B$3:$AH$1266,Sheet1!E$1+(Sheet1!$A$1-1)*10,FALSE),IF(VLOOKUP($A532,Sheet1!$B$3:$AH$1266,Sheet1!E$1+(Sheet1!$A$1-1)*10,FALSE)&gt;99999,-3,IF(VLOOKUP($A532,Sheet1!$B$3:$AH$1266,Sheet1!E$1+(Sheet1!$A$1-1)*10,FALSE)&gt;9999,-2,IF(VLOOKUP($A532,Sheet1!$B$3:$AH$1266,Sheet1!E$1+(Sheet1!$A$1-1)*10,FALSE)&gt;999,-1,0)))))))</f>
        <v>---</v>
      </c>
      <c r="V532" s="385" t="str">
        <f>IF(ISNA(VLOOKUP($A532,Sheet1!$B$3:$AH$1266,Sheet1!F$1+(Sheet1!$A$1-1)*10,FALSE))=TRUE,"---",IF(VLOOKUP($A532,Sheet1!$B$3:$AH$1266,Sheet1!F$1+(Sheet1!$A$1-1)*10,FALSE)="---","---", (ROUND(VLOOKUP($A532,Sheet1!$B$3:$AH$1266,Sheet1!F$1+(Sheet1!$A$1-1)*10,FALSE),IF(VLOOKUP($A532,Sheet1!$B$3:$AH$1266,Sheet1!F$1+(Sheet1!$A$1-1)*10,FALSE)&gt;99999,-3,IF(VLOOKUP($A532,Sheet1!$B$3:$AH$1266,Sheet1!F$1+(Sheet1!$A$1-1)*10,FALSE)&gt;9999,-2,IF(VLOOKUP($A532,Sheet1!$B$3:$AH$1266,Sheet1!F$1+(Sheet1!$A$1-1)*10,FALSE)&gt;999,-1,0)))))))</f>
        <v>---</v>
      </c>
      <c r="W532" s="385" t="str">
        <f>IF(ISNA(VLOOKUP($A532,Sheet1!$B$3:$AH$1266,Sheet1!G$1+(Sheet1!$A$1-1)*10,FALSE))=TRUE,"---",IF(VLOOKUP($A532,Sheet1!$B$3:$AH$1266,Sheet1!G$1+(Sheet1!$A$1-1)*10,FALSE)="---","---", (ROUND(VLOOKUP($A532,Sheet1!$B$3:$AH$1266,Sheet1!G$1+(Sheet1!$A$1-1)*10,FALSE),IF(VLOOKUP($A532,Sheet1!$B$3:$AH$1266,Sheet1!G$1+(Sheet1!$A$1-1)*10,FALSE)&gt;99999,-3,IF(VLOOKUP($A532,Sheet1!$B$3:$AH$1266,Sheet1!G$1+(Sheet1!$A$1-1)*10,FALSE)&gt;9999,-2,IF(VLOOKUP($A532,Sheet1!$B$3:$AH$1266,Sheet1!G$1+(Sheet1!$A$1-1)*10,FALSE)&gt;999,-1,0)))))))</f>
        <v>---</v>
      </c>
      <c r="X532" s="385" t="str">
        <f>IF(ISNA(VLOOKUP($A532,Sheet1!$B$3:$AH$1266,Sheet1!H$1+(Sheet1!$A$1-1)*10,FALSE))=TRUE,"---",IF(VLOOKUP($A532,Sheet1!$B$3:$AH$1266,Sheet1!H$1+(Sheet1!$A$1-1)*10,FALSE)="---","---", (ROUND(VLOOKUP($A532,Sheet1!$B$3:$AH$1266,Sheet1!H$1+(Sheet1!$A$1-1)*10,FALSE),IF(VLOOKUP($A532,Sheet1!$B$3:$AH$1266,Sheet1!H$1+(Sheet1!$A$1-1)*10,FALSE)&gt;99999,-3,IF(VLOOKUP($A532,Sheet1!$B$3:$AH$1266,Sheet1!H$1+(Sheet1!$A$1-1)*10,FALSE)&gt;9999,-2,IF(VLOOKUP($A532,Sheet1!$B$3:$AH$1266,Sheet1!H$1+(Sheet1!$A$1-1)*10,FALSE)&gt;999,-1,0)))))))</f>
        <v>---</v>
      </c>
      <c r="Y532" s="385" t="str">
        <f>IF(ISNA(VLOOKUP($A532,Sheet1!$B$3:$AH$1266,Sheet1!I$1+(Sheet1!$A$1-1)*10,FALSE))=TRUE,"---",IF(VLOOKUP($A532,Sheet1!$B$3:$AH$1266,Sheet1!I$1+(Sheet1!$A$1-1)*10,FALSE)="---","---", (ROUND(VLOOKUP($A532,Sheet1!$B$3:$AH$1266,Sheet1!I$1+(Sheet1!$A$1-1)*10,FALSE),IF(VLOOKUP($A532,Sheet1!$B$3:$AH$1266,Sheet1!I$1+(Sheet1!$A$1-1)*10,FALSE)&gt;99999,-3,IF(VLOOKUP($A532,Sheet1!$B$3:$AH$1266,Sheet1!I$1+(Sheet1!$A$1-1)*10,FALSE)&gt;9999,-2,IF(VLOOKUP($A532,Sheet1!$B$3:$AH$1266,Sheet1!I$1+(Sheet1!$A$1-1)*10,FALSE)&gt;999,-1,0)))))))</f>
        <v>---</v>
      </c>
      <c r="Z532" s="385" t="str">
        <f>IF(ISNA(VLOOKUP($A532,Sheet1!$B$3:$AH$1266,Sheet1!J$1+(Sheet1!$A$1-1)*10,FALSE))=TRUE,"---",IF(VLOOKUP($A532,Sheet1!$B$3:$AH$1266,Sheet1!J$1+(Sheet1!$A$1-1)*10,FALSE)="---","---", (ROUND(VLOOKUP($A532,Sheet1!$B$3:$AH$1266,Sheet1!J$1+(Sheet1!$A$1-1)*10,FALSE),IF(VLOOKUP($A532,Sheet1!$B$3:$AH$1266,Sheet1!J$1+(Sheet1!$A$1-1)*10,FALSE)&gt;99999,-3,IF(VLOOKUP($A532,Sheet1!$B$3:$AH$1266,Sheet1!J$1+(Sheet1!$A$1-1)*10,FALSE)&gt;9999,-2,IF(VLOOKUP($A532,Sheet1!$B$3:$AH$1266,Sheet1!J$1+(Sheet1!$A$1-1)*10,FALSE)&gt;999,-1,0)))))))</f>
        <v>---</v>
      </c>
      <c r="AA532" s="385" t="str">
        <f>IF(ISNA(VLOOKUP($A532,Sheet1!$B$3:$AH$1266,Sheet1!K$1+(Sheet1!$A$1-1)*10,FALSE))=TRUE,"---",IF(VLOOKUP($A532,Sheet1!$B$3:$AH$1266,Sheet1!K$1+(Sheet1!$A$1-1)*10,FALSE)="---","---", (ROUND(VLOOKUP($A532,Sheet1!$B$3:$AH$1266,Sheet1!K$1+(Sheet1!$A$1-1)*10,FALSE),IF(VLOOKUP($A532,Sheet1!$B$3:$AH$1266,Sheet1!K$1+(Sheet1!$A$1-1)*10,FALSE)&gt;99999,-3,IF(VLOOKUP($A532,Sheet1!$B$3:$AH$1266,Sheet1!K$1+(Sheet1!$A$1-1)*10,FALSE)&gt;9999,-2,IF(VLOOKUP($A532,Sheet1!$B$3:$AH$1266,Sheet1!K$1+(Sheet1!$A$1-1)*10,FALSE)&gt;999,-1,0)))))))</f>
        <v>---</v>
      </c>
      <c r="AB532" s="385" t="str">
        <f>IF(ISNA(VLOOKUP($A532,Sheet1!$B$3:$AH$1266,Sheet1!L$1+(Sheet1!$A$1-1)*10,FALSE))=TRUE,"---",IF(VLOOKUP($A532,Sheet1!$B$3:$AH$1266,Sheet1!L$1+(Sheet1!$A$1-1)*10,FALSE)="---","---", (ROUND(VLOOKUP($A532,Sheet1!$B$3:$AH$1266,Sheet1!L$1+(Sheet1!$A$1-1)*10,FALSE),IF(VLOOKUP($A532,Sheet1!$B$3:$AH$1266,Sheet1!L$1+(Sheet1!$A$1-1)*10,FALSE)&gt;99999,-3,IF(VLOOKUP($A532,Sheet1!$B$3:$AH$1266,Sheet1!L$1+(Sheet1!$A$1-1)*10,FALSE)&gt;9999,-2,IF(VLOOKUP($A532,Sheet1!$B$3:$AH$1266,Sheet1!L$1+(Sheet1!$A$1-1)*10,FALSE)&gt;999,-1,0)))))))</f>
        <v>---</v>
      </c>
      <c r="AC532" s="385" t="str">
        <f>IF(ISNA(VLOOKUP($A532,Sheet1!$B$3:$AH$1266,Sheet1!M$1+(Sheet1!$A$1-1)*10,FALSE))=TRUE,"---",IF(VLOOKUP($A532,Sheet1!$B$3:$AH$1266,Sheet1!M$1+(Sheet1!$A$1-1)*10,FALSE)="---","---", (ROUND(VLOOKUP($A532,Sheet1!$B$3:$AH$1266,Sheet1!M$1+(Sheet1!$A$1-1)*10,FALSE),IF(VLOOKUP($A532,Sheet1!$B$3:$AH$1266,Sheet1!M$1+(Sheet1!$A$1-1)*10,FALSE)&gt;99999,-3,IF(VLOOKUP($A532,Sheet1!$B$3:$AH$1266,Sheet1!M$1+(Sheet1!$A$1-1)*10,FALSE)&gt;9999,-2,IF(VLOOKUP($A532,Sheet1!$B$3:$AH$1266,Sheet1!M$1+(Sheet1!$A$1-1)*10,FALSE)&gt;999,-1,0)))))))</f>
        <v>---</v>
      </c>
      <c r="AD532" s="385" t="str">
        <f>IF(ISNA(VLOOKUP($A532,Sheet1!$B$3:$AH$1266,Sheet1!N$1+(Sheet1!$A$1-1)*10,FALSE))=TRUE,"---",IF(VLOOKUP($A532,Sheet1!$B$3:$AH$1266,Sheet1!N$1+(Sheet1!$A$1-1)*10,FALSE)="---","---", (ROUND(VLOOKUP($A532,Sheet1!$B$3:$AH$1266,Sheet1!N$1+(Sheet1!$A$1-1)*10,FALSE),IF(VLOOKUP($A532,Sheet1!$B$3:$AH$1266,Sheet1!N$1+(Sheet1!$A$1-1)*10,FALSE)&gt;99999,-3,IF(VLOOKUP($A532,Sheet1!$B$3:$AH$1266,Sheet1!N$1+(Sheet1!$A$1-1)*10,FALSE)&gt;9999,-2,IF(VLOOKUP($A532,Sheet1!$B$3:$AH$1266,Sheet1!N$1+(Sheet1!$A$1-1)*10,FALSE)&gt;999,-1,0)))))))</f>
        <v>---</v>
      </c>
    </row>
    <row r="533" spans="1:30" ht="25.5" customHeight="1" x14ac:dyDescent="0.25">
      <c r="A533" s="304"/>
      <c r="B533" s="346"/>
      <c r="C533" s="304"/>
      <c r="D533" s="304"/>
      <c r="E533" s="305"/>
      <c r="F533" s="345" t="s">
        <v>4613</v>
      </c>
      <c r="G533" s="351" t="s">
        <v>286</v>
      </c>
      <c r="H533" s="348"/>
      <c r="I533" s="378"/>
      <c r="J533" s="380"/>
      <c r="K533" s="352"/>
      <c r="L533" s="339"/>
      <c r="M533" s="382"/>
      <c r="N533" s="352"/>
      <c r="O533" s="329" t="e">
        <f t="shared" si="16"/>
        <v>#NUM!</v>
      </c>
      <c r="P533" s="329" t="e">
        <f>IF(O533&lt;&gt;"",VLOOKUP($A533,Sheet4!$A$2:$O$1309,14,FALSE)*100,"")</f>
        <v>#NUM!</v>
      </c>
      <c r="Q533" s="329" t="e">
        <f>IF(P533&lt;&gt;"",VLOOKUP($A533,Sheet4!$A$2:$O$1309,15,FALSE)*100,"")</f>
        <v>#NUM!</v>
      </c>
      <c r="R533" s="357" t="e">
        <f t="shared" si="17"/>
        <v>#NUM!</v>
      </c>
      <c r="S533" s="357"/>
      <c r="T533" s="357"/>
      <c r="U533" s="385"/>
      <c r="V533" s="385"/>
      <c r="W533" s="385"/>
      <c r="X533" s="385"/>
      <c r="Y533" s="385"/>
      <c r="Z533" s="385"/>
      <c r="AA533" s="385"/>
      <c r="AB533" s="385"/>
      <c r="AC533" s="385"/>
      <c r="AD533" s="385"/>
    </row>
    <row r="534" spans="1:30" ht="25.5" customHeight="1" x14ac:dyDescent="0.25">
      <c r="A534" s="304"/>
      <c r="B534" s="346"/>
      <c r="C534" s="304"/>
      <c r="D534" s="304"/>
      <c r="E534" s="305"/>
      <c r="F534" s="355"/>
      <c r="G534" s="372"/>
      <c r="H534" s="348"/>
      <c r="I534" s="378"/>
      <c r="J534" s="380"/>
      <c r="K534" s="352"/>
      <c r="L534" s="339"/>
      <c r="M534" s="382"/>
      <c r="N534" s="352"/>
      <c r="O534" s="329" t="e">
        <f t="shared" si="16"/>
        <v>#NUM!</v>
      </c>
      <c r="P534" s="329" t="e">
        <f>IF(O534&lt;&gt;"",VLOOKUP($A534,Sheet4!$A$2:$O$1309,14,FALSE)*100,"")</f>
        <v>#NUM!</v>
      </c>
      <c r="Q534" s="329" t="e">
        <f>IF(P534&lt;&gt;"",VLOOKUP($A534,Sheet4!$A$2:$O$1309,15,FALSE)*100,"")</f>
        <v>#NUM!</v>
      </c>
      <c r="R534" s="357" t="e">
        <f t="shared" si="17"/>
        <v>#NUM!</v>
      </c>
      <c r="S534" s="357"/>
      <c r="T534" s="357"/>
      <c r="U534" s="385"/>
      <c r="V534" s="385"/>
      <c r="W534" s="385"/>
      <c r="X534" s="385"/>
      <c r="Y534" s="385"/>
      <c r="Z534" s="385"/>
      <c r="AA534" s="385"/>
      <c r="AB534" s="385"/>
      <c r="AC534" s="385"/>
      <c r="AD534" s="385"/>
    </row>
    <row r="535" spans="1:30" ht="25.5" customHeight="1" x14ac:dyDescent="0.25">
      <c r="A535" s="125" t="s">
        <v>839</v>
      </c>
      <c r="B535" s="126" t="s">
        <v>840</v>
      </c>
      <c r="C535" s="125">
        <v>411644</v>
      </c>
      <c r="D535" s="125">
        <v>741821</v>
      </c>
      <c r="E535" s="70" t="s">
        <v>3047</v>
      </c>
      <c r="F535" s="52" t="s">
        <v>4614</v>
      </c>
      <c r="G535" s="127" t="s">
        <v>286</v>
      </c>
      <c r="H535" s="128">
        <v>5.09</v>
      </c>
      <c r="I535" s="112">
        <v>29302</v>
      </c>
      <c r="J535" s="147">
        <v>16.75</v>
      </c>
      <c r="K535" s="114" t="s">
        <v>4405</v>
      </c>
      <c r="L535" s="115">
        <v>96</v>
      </c>
      <c r="M535" s="116">
        <v>19</v>
      </c>
      <c r="N535" s="127" t="s">
        <v>92</v>
      </c>
      <c r="O535" s="68">
        <f t="shared" si="16"/>
        <v>7.8761089273549629</v>
      </c>
      <c r="P535" s="68">
        <f>IF(O535&lt;&gt;"",VLOOKUP($A535,Sheet4!$A$2:$O$1309,14,FALSE)*100,"")</f>
        <v>1.8106239831579218</v>
      </c>
      <c r="Q535" s="68">
        <f>IF(P535&lt;&gt;"",VLOOKUP($A535,Sheet4!$A$2:$O$1309,15,FALSE)*100,"")</f>
        <v>16.387415644390924</v>
      </c>
      <c r="R535" s="74">
        <f t="shared" si="17"/>
        <v>15</v>
      </c>
      <c r="S535" s="64" t="s">
        <v>4362</v>
      </c>
      <c r="T535" s="64" t="str">
        <f>IF(ISNA(VLOOKUP(A535,Sheet1!B$3:C$1266,2,FALSE)=TRUE),"NC",VLOOKUP(A535,Sheet1!B$3:C$1266,2,FALSE))</f>
        <v>Regulated</v>
      </c>
      <c r="U535" s="65">
        <f>IF(ISNA(VLOOKUP($A535,Sheet1!$B$3:$AH$1266,Sheet1!E$1+(Sheet1!$A$1-1)*10,FALSE))=TRUE,"---",IF(VLOOKUP($A535,Sheet1!$B$3:$AH$1266,Sheet1!E$1+(Sheet1!$A$1-1)*10,FALSE)="---","---", (ROUND(VLOOKUP($A535,Sheet1!$B$3:$AH$1266,Sheet1!E$1+(Sheet1!$A$1-1)*10,FALSE),IF(VLOOKUP($A535,Sheet1!$B$3:$AH$1266,Sheet1!E$1+(Sheet1!$A$1-1)*10,FALSE)&gt;99999,-3,IF(VLOOKUP($A535,Sheet1!$B$3:$AH$1266,Sheet1!E$1+(Sheet1!$A$1-1)*10,FALSE)&gt;9999,-2,IF(VLOOKUP($A535,Sheet1!$B$3:$AH$1266,Sheet1!E$1+(Sheet1!$A$1-1)*10,FALSE)&gt;999,-1,0)))))))</f>
        <v>44</v>
      </c>
      <c r="V535" s="65">
        <f>IF(ISNA(VLOOKUP($A535,Sheet1!$B$3:$AH$1266,Sheet1!F$1+(Sheet1!$A$1-1)*10,FALSE))=TRUE,"---",IF(VLOOKUP($A535,Sheet1!$B$3:$AH$1266,Sheet1!F$1+(Sheet1!$A$1-1)*10,FALSE)="---","---", (ROUND(VLOOKUP($A535,Sheet1!$B$3:$AH$1266,Sheet1!F$1+(Sheet1!$A$1-1)*10,FALSE),IF(VLOOKUP($A535,Sheet1!$B$3:$AH$1266,Sheet1!F$1+(Sheet1!$A$1-1)*10,FALSE)&gt;99999,-3,IF(VLOOKUP($A535,Sheet1!$B$3:$AH$1266,Sheet1!F$1+(Sheet1!$A$1-1)*10,FALSE)&gt;9999,-2,IF(VLOOKUP($A535,Sheet1!$B$3:$AH$1266,Sheet1!F$1+(Sheet1!$A$1-1)*10,FALSE)&gt;999,-1,0)))))))</f>
        <v>50</v>
      </c>
      <c r="W535" s="65">
        <f>IF(ISNA(VLOOKUP($A535,Sheet1!$B$3:$AH$1266,Sheet1!G$1+(Sheet1!$A$1-1)*10,FALSE))=TRUE,"---",IF(VLOOKUP($A535,Sheet1!$B$3:$AH$1266,Sheet1!G$1+(Sheet1!$A$1-1)*10,FALSE)="---","---", (ROUND(VLOOKUP($A535,Sheet1!$B$3:$AH$1266,Sheet1!G$1+(Sheet1!$A$1-1)*10,FALSE),IF(VLOOKUP($A535,Sheet1!$B$3:$AH$1266,Sheet1!G$1+(Sheet1!$A$1-1)*10,FALSE)&gt;99999,-3,IF(VLOOKUP($A535,Sheet1!$B$3:$AH$1266,Sheet1!G$1+(Sheet1!$A$1-1)*10,FALSE)&gt;9999,-2,IF(VLOOKUP($A535,Sheet1!$B$3:$AH$1266,Sheet1!G$1+(Sheet1!$A$1-1)*10,FALSE)&gt;999,-1,0)))))))</f>
        <v>57</v>
      </c>
      <c r="X535" s="65">
        <f>IF(ISNA(VLOOKUP($A535,Sheet1!$B$3:$AH$1266,Sheet1!H$1+(Sheet1!$A$1-1)*10,FALSE))=TRUE,"---",IF(VLOOKUP($A535,Sheet1!$B$3:$AH$1266,Sheet1!H$1+(Sheet1!$A$1-1)*10,FALSE)="---","---", (ROUND(VLOOKUP($A535,Sheet1!$B$3:$AH$1266,Sheet1!H$1+(Sheet1!$A$1-1)*10,FALSE),IF(VLOOKUP($A535,Sheet1!$B$3:$AH$1266,Sheet1!H$1+(Sheet1!$A$1-1)*10,FALSE)&gt;99999,-3,IF(VLOOKUP($A535,Sheet1!$B$3:$AH$1266,Sheet1!H$1+(Sheet1!$A$1-1)*10,FALSE)&gt;9999,-2,IF(VLOOKUP($A535,Sheet1!$B$3:$AH$1266,Sheet1!H$1+(Sheet1!$A$1-1)*10,FALSE)&gt;999,-1,0)))))))</f>
        <v>76</v>
      </c>
      <c r="Y535" s="65">
        <f>IF(ISNA(VLOOKUP($A535,Sheet1!$B$3:$AH$1266,Sheet1!I$1+(Sheet1!$A$1-1)*10,FALSE))=TRUE,"---",IF(VLOOKUP($A535,Sheet1!$B$3:$AH$1266,Sheet1!I$1+(Sheet1!$A$1-1)*10,FALSE)="---","---", (ROUND(VLOOKUP($A535,Sheet1!$B$3:$AH$1266,Sheet1!I$1+(Sheet1!$A$1-1)*10,FALSE),IF(VLOOKUP($A535,Sheet1!$B$3:$AH$1266,Sheet1!I$1+(Sheet1!$A$1-1)*10,FALSE)&gt;99999,-3,IF(VLOOKUP($A535,Sheet1!$B$3:$AH$1266,Sheet1!I$1+(Sheet1!$A$1-1)*10,FALSE)&gt;9999,-2,IF(VLOOKUP($A535,Sheet1!$B$3:$AH$1266,Sheet1!I$1+(Sheet1!$A$1-1)*10,FALSE)&gt;999,-1,0)))))))</f>
        <v>90</v>
      </c>
      <c r="Z535" s="65">
        <f>IF(ISNA(VLOOKUP($A535,Sheet1!$B$3:$AH$1266,Sheet1!J$1+(Sheet1!$A$1-1)*10,FALSE))=TRUE,"---",IF(VLOOKUP($A535,Sheet1!$B$3:$AH$1266,Sheet1!J$1+(Sheet1!$A$1-1)*10,FALSE)="---","---", (ROUND(VLOOKUP($A535,Sheet1!$B$3:$AH$1266,Sheet1!J$1+(Sheet1!$A$1-1)*10,FALSE),IF(VLOOKUP($A535,Sheet1!$B$3:$AH$1266,Sheet1!J$1+(Sheet1!$A$1-1)*10,FALSE)&gt;99999,-3,IF(VLOOKUP($A535,Sheet1!$B$3:$AH$1266,Sheet1!J$1+(Sheet1!$A$1-1)*10,FALSE)&gt;9999,-2,IF(VLOOKUP($A535,Sheet1!$B$3:$AH$1266,Sheet1!J$1+(Sheet1!$A$1-1)*10,FALSE)&gt;999,-1,0)))))))</f>
        <v>108</v>
      </c>
      <c r="AA535" s="65">
        <f>IF(ISNA(VLOOKUP($A535,Sheet1!$B$3:$AH$1266,Sheet1!K$1+(Sheet1!$A$1-1)*10,FALSE))=TRUE,"---",IF(VLOOKUP($A535,Sheet1!$B$3:$AH$1266,Sheet1!K$1+(Sheet1!$A$1-1)*10,FALSE)="---","---", (ROUND(VLOOKUP($A535,Sheet1!$B$3:$AH$1266,Sheet1!K$1+(Sheet1!$A$1-1)*10,FALSE),IF(VLOOKUP($A535,Sheet1!$B$3:$AH$1266,Sheet1!K$1+(Sheet1!$A$1-1)*10,FALSE)&gt;99999,-3,IF(VLOOKUP($A535,Sheet1!$B$3:$AH$1266,Sheet1!K$1+(Sheet1!$A$1-1)*10,FALSE)&gt;9999,-2,IF(VLOOKUP($A535,Sheet1!$B$3:$AH$1266,Sheet1!K$1+(Sheet1!$A$1-1)*10,FALSE)&gt;999,-1,0)))))))</f>
        <v>122</v>
      </c>
      <c r="AB535" s="65">
        <f>IF(ISNA(VLOOKUP($A535,Sheet1!$B$3:$AH$1266,Sheet1!L$1+(Sheet1!$A$1-1)*10,FALSE))=TRUE,"---",IF(VLOOKUP($A535,Sheet1!$B$3:$AH$1266,Sheet1!L$1+(Sheet1!$A$1-1)*10,FALSE)="---","---", (ROUND(VLOOKUP($A535,Sheet1!$B$3:$AH$1266,Sheet1!L$1+(Sheet1!$A$1-1)*10,FALSE),IF(VLOOKUP($A535,Sheet1!$B$3:$AH$1266,Sheet1!L$1+(Sheet1!$A$1-1)*10,FALSE)&gt;99999,-3,IF(VLOOKUP($A535,Sheet1!$B$3:$AH$1266,Sheet1!L$1+(Sheet1!$A$1-1)*10,FALSE)&gt;9999,-2,IF(VLOOKUP($A535,Sheet1!$B$3:$AH$1266,Sheet1!L$1+(Sheet1!$A$1-1)*10,FALSE)&gt;999,-1,0)))))))</f>
        <v>137</v>
      </c>
      <c r="AC535" s="65">
        <f>IF(ISNA(VLOOKUP($A535,Sheet1!$B$3:$AH$1266,Sheet1!M$1+(Sheet1!$A$1-1)*10,FALSE))=TRUE,"---",IF(VLOOKUP($A535,Sheet1!$B$3:$AH$1266,Sheet1!M$1+(Sheet1!$A$1-1)*10,FALSE)="---","---", (ROUND(VLOOKUP($A535,Sheet1!$B$3:$AH$1266,Sheet1!M$1+(Sheet1!$A$1-1)*10,FALSE),IF(VLOOKUP($A535,Sheet1!$B$3:$AH$1266,Sheet1!M$1+(Sheet1!$A$1-1)*10,FALSE)&gt;99999,-3,IF(VLOOKUP($A535,Sheet1!$B$3:$AH$1266,Sheet1!M$1+(Sheet1!$A$1-1)*10,FALSE)&gt;9999,-2,IF(VLOOKUP($A535,Sheet1!$B$3:$AH$1266,Sheet1!M$1+(Sheet1!$A$1-1)*10,FALSE)&gt;999,-1,0)))))))</f>
        <v>153</v>
      </c>
      <c r="AD535" s="65">
        <f>IF(ISNA(VLOOKUP($A535,Sheet1!$B$3:$AH$1266,Sheet1!N$1+(Sheet1!$A$1-1)*10,FALSE))=TRUE,"---",IF(VLOOKUP($A535,Sheet1!$B$3:$AH$1266,Sheet1!N$1+(Sheet1!$A$1-1)*10,FALSE)="---","---", (ROUND(VLOOKUP($A535,Sheet1!$B$3:$AH$1266,Sheet1!N$1+(Sheet1!$A$1-1)*10,FALSE),IF(VLOOKUP($A535,Sheet1!$B$3:$AH$1266,Sheet1!N$1+(Sheet1!$A$1-1)*10,FALSE)&gt;99999,-3,IF(VLOOKUP($A535,Sheet1!$B$3:$AH$1266,Sheet1!N$1+(Sheet1!$A$1-1)*10,FALSE)&gt;9999,-2,IF(VLOOKUP($A535,Sheet1!$B$3:$AH$1266,Sheet1!N$1+(Sheet1!$A$1-1)*10,FALSE)&gt;999,-1,0)))))))</f>
        <v>175</v>
      </c>
    </row>
    <row r="536" spans="1:30" ht="25.5" customHeight="1" x14ac:dyDescent="0.25">
      <c r="A536" s="133" t="s">
        <v>841</v>
      </c>
      <c r="B536" s="141" t="s">
        <v>842</v>
      </c>
      <c r="C536" s="133">
        <v>411510</v>
      </c>
      <c r="D536" s="133">
        <v>741830</v>
      </c>
      <c r="E536" s="67" t="s">
        <v>3047</v>
      </c>
      <c r="F536" s="117" t="s">
        <v>4614</v>
      </c>
      <c r="G536" s="118" t="s">
        <v>286</v>
      </c>
      <c r="H536" s="136">
        <v>11.8</v>
      </c>
      <c r="I536" s="119">
        <v>29302</v>
      </c>
      <c r="J536" s="120">
        <v>18.5</v>
      </c>
      <c r="K536" s="121" t="s">
        <v>4405</v>
      </c>
      <c r="L536" s="129" t="s">
        <v>4405</v>
      </c>
      <c r="M536" s="130" t="s">
        <v>4405</v>
      </c>
      <c r="N536" s="118" t="s">
        <v>75</v>
      </c>
      <c r="O536" s="71" t="s">
        <v>4405</v>
      </c>
      <c r="P536" s="71" t="s">
        <v>4405</v>
      </c>
      <c r="Q536" s="71" t="s">
        <v>4405</v>
      </c>
      <c r="R536" s="73" t="s">
        <v>4405</v>
      </c>
      <c r="S536" s="63" t="s">
        <v>4362</v>
      </c>
      <c r="T536" s="63" t="str">
        <f>IF(ISNA(VLOOKUP(A536,Sheet1!B$3:C$1266,2,FALSE)=TRUE),"NC",VLOOKUP(A536,Sheet1!B$3:C$1266,2,FALSE))</f>
        <v>Rural</v>
      </c>
      <c r="U536" s="66">
        <f>IF(ISNA(VLOOKUP($A536,Sheet1!$B$3:$AH$1266,Sheet1!E$1+(Sheet1!$A$1-1)*10,FALSE))=TRUE,"---",IF(VLOOKUP($A536,Sheet1!$B$3:$AH$1266,Sheet1!E$1+(Sheet1!$A$1-1)*10,FALSE)="---","---", (ROUND(VLOOKUP($A536,Sheet1!$B$3:$AH$1266,Sheet1!E$1+(Sheet1!$A$1-1)*10,FALSE),IF(VLOOKUP($A536,Sheet1!$B$3:$AH$1266,Sheet1!E$1+(Sheet1!$A$1-1)*10,FALSE)&gt;99999,-3,IF(VLOOKUP($A536,Sheet1!$B$3:$AH$1266,Sheet1!E$1+(Sheet1!$A$1-1)*10,FALSE)&gt;9999,-2,IF(VLOOKUP($A536,Sheet1!$B$3:$AH$1266,Sheet1!E$1+(Sheet1!$A$1-1)*10,FALSE)&gt;999,-1,0)))))))</f>
        <v>179</v>
      </c>
      <c r="V536" s="66">
        <f>IF(ISNA(VLOOKUP($A536,Sheet1!$B$3:$AH$1266,Sheet1!F$1+(Sheet1!$A$1-1)*10,FALSE))=TRUE,"---",IF(VLOOKUP($A536,Sheet1!$B$3:$AH$1266,Sheet1!F$1+(Sheet1!$A$1-1)*10,FALSE)="---","---", (ROUND(VLOOKUP($A536,Sheet1!$B$3:$AH$1266,Sheet1!F$1+(Sheet1!$A$1-1)*10,FALSE),IF(VLOOKUP($A536,Sheet1!$B$3:$AH$1266,Sheet1!F$1+(Sheet1!$A$1-1)*10,FALSE)&gt;99999,-3,IF(VLOOKUP($A536,Sheet1!$B$3:$AH$1266,Sheet1!F$1+(Sheet1!$A$1-1)*10,FALSE)&gt;9999,-2,IF(VLOOKUP($A536,Sheet1!$B$3:$AH$1266,Sheet1!F$1+(Sheet1!$A$1-1)*10,FALSE)&gt;999,-1,0)))))))</f>
        <v>221</v>
      </c>
      <c r="W536" s="66">
        <f>IF(ISNA(VLOOKUP($A536,Sheet1!$B$3:$AH$1266,Sheet1!G$1+(Sheet1!$A$1-1)*10,FALSE))=TRUE,"---",IF(VLOOKUP($A536,Sheet1!$B$3:$AH$1266,Sheet1!G$1+(Sheet1!$A$1-1)*10,FALSE)="---","---", (ROUND(VLOOKUP($A536,Sheet1!$B$3:$AH$1266,Sheet1!G$1+(Sheet1!$A$1-1)*10,FALSE),IF(VLOOKUP($A536,Sheet1!$B$3:$AH$1266,Sheet1!G$1+(Sheet1!$A$1-1)*10,FALSE)&gt;99999,-3,IF(VLOOKUP($A536,Sheet1!$B$3:$AH$1266,Sheet1!G$1+(Sheet1!$A$1-1)*10,FALSE)&gt;9999,-2,IF(VLOOKUP($A536,Sheet1!$B$3:$AH$1266,Sheet1!G$1+(Sheet1!$A$1-1)*10,FALSE)&gt;999,-1,0)))))))</f>
        <v>284</v>
      </c>
      <c r="X536" s="66">
        <f>IF(ISNA(VLOOKUP($A536,Sheet1!$B$3:$AH$1266,Sheet1!H$1+(Sheet1!$A$1-1)*10,FALSE))=TRUE,"---",IF(VLOOKUP($A536,Sheet1!$B$3:$AH$1266,Sheet1!H$1+(Sheet1!$A$1-1)*10,FALSE)="---","---", (ROUND(VLOOKUP($A536,Sheet1!$B$3:$AH$1266,Sheet1!H$1+(Sheet1!$A$1-1)*10,FALSE),IF(VLOOKUP($A536,Sheet1!$B$3:$AH$1266,Sheet1!H$1+(Sheet1!$A$1-1)*10,FALSE)&gt;99999,-3,IF(VLOOKUP($A536,Sheet1!$B$3:$AH$1266,Sheet1!H$1+(Sheet1!$A$1-1)*10,FALSE)&gt;9999,-2,IF(VLOOKUP($A536,Sheet1!$B$3:$AH$1266,Sheet1!H$1+(Sheet1!$A$1-1)*10,FALSE)&gt;999,-1,0)))))))</f>
        <v>484</v>
      </c>
      <c r="Y536" s="66">
        <f>IF(ISNA(VLOOKUP($A536,Sheet1!$B$3:$AH$1266,Sheet1!I$1+(Sheet1!$A$1-1)*10,FALSE))=TRUE,"---",IF(VLOOKUP($A536,Sheet1!$B$3:$AH$1266,Sheet1!I$1+(Sheet1!$A$1-1)*10,FALSE)="---","---", (ROUND(VLOOKUP($A536,Sheet1!$B$3:$AH$1266,Sheet1!I$1+(Sheet1!$A$1-1)*10,FALSE),IF(VLOOKUP($A536,Sheet1!$B$3:$AH$1266,Sheet1!I$1+(Sheet1!$A$1-1)*10,FALSE)&gt;99999,-3,IF(VLOOKUP($A536,Sheet1!$B$3:$AH$1266,Sheet1!I$1+(Sheet1!$A$1-1)*10,FALSE)&gt;9999,-2,IF(VLOOKUP($A536,Sheet1!$B$3:$AH$1266,Sheet1!I$1+(Sheet1!$A$1-1)*10,FALSE)&gt;999,-1,0)))))))</f>
        <v>659</v>
      </c>
      <c r="Z536" s="66">
        <f>IF(ISNA(VLOOKUP($A536,Sheet1!$B$3:$AH$1266,Sheet1!J$1+(Sheet1!$A$1-1)*10,FALSE))=TRUE,"---",IF(VLOOKUP($A536,Sheet1!$B$3:$AH$1266,Sheet1!J$1+(Sheet1!$A$1-1)*10,FALSE)="---","---", (ROUND(VLOOKUP($A536,Sheet1!$B$3:$AH$1266,Sheet1!J$1+(Sheet1!$A$1-1)*10,FALSE),IF(VLOOKUP($A536,Sheet1!$B$3:$AH$1266,Sheet1!J$1+(Sheet1!$A$1-1)*10,FALSE)&gt;99999,-3,IF(VLOOKUP($A536,Sheet1!$B$3:$AH$1266,Sheet1!J$1+(Sheet1!$A$1-1)*10,FALSE)&gt;9999,-2,IF(VLOOKUP($A536,Sheet1!$B$3:$AH$1266,Sheet1!J$1+(Sheet1!$A$1-1)*10,FALSE)&gt;999,-1,0)))))))</f>
        <v>930</v>
      </c>
      <c r="AA536" s="66">
        <f>IF(ISNA(VLOOKUP($A536,Sheet1!$B$3:$AH$1266,Sheet1!K$1+(Sheet1!$A$1-1)*10,FALSE))=TRUE,"---",IF(VLOOKUP($A536,Sheet1!$B$3:$AH$1266,Sheet1!K$1+(Sheet1!$A$1-1)*10,FALSE)="---","---", (ROUND(VLOOKUP($A536,Sheet1!$B$3:$AH$1266,Sheet1!K$1+(Sheet1!$A$1-1)*10,FALSE),IF(VLOOKUP($A536,Sheet1!$B$3:$AH$1266,Sheet1!K$1+(Sheet1!$A$1-1)*10,FALSE)&gt;99999,-3,IF(VLOOKUP($A536,Sheet1!$B$3:$AH$1266,Sheet1!K$1+(Sheet1!$A$1-1)*10,FALSE)&gt;9999,-2,IF(VLOOKUP($A536,Sheet1!$B$3:$AH$1266,Sheet1!K$1+(Sheet1!$A$1-1)*10,FALSE)&gt;999,-1,0)))))))</f>
        <v>1170</v>
      </c>
      <c r="AB536" s="66">
        <f>IF(ISNA(VLOOKUP($A536,Sheet1!$B$3:$AH$1266,Sheet1!L$1+(Sheet1!$A$1-1)*10,FALSE))=TRUE,"---",IF(VLOOKUP($A536,Sheet1!$B$3:$AH$1266,Sheet1!L$1+(Sheet1!$A$1-1)*10,FALSE)="---","---", (ROUND(VLOOKUP($A536,Sheet1!$B$3:$AH$1266,Sheet1!L$1+(Sheet1!$A$1-1)*10,FALSE),IF(VLOOKUP($A536,Sheet1!$B$3:$AH$1266,Sheet1!L$1+(Sheet1!$A$1-1)*10,FALSE)&gt;99999,-3,IF(VLOOKUP($A536,Sheet1!$B$3:$AH$1266,Sheet1!L$1+(Sheet1!$A$1-1)*10,FALSE)&gt;9999,-2,IF(VLOOKUP($A536,Sheet1!$B$3:$AH$1266,Sheet1!L$1+(Sheet1!$A$1-1)*10,FALSE)&gt;999,-1,0)))))))</f>
        <v>1450</v>
      </c>
      <c r="AC536" s="66">
        <f>IF(ISNA(VLOOKUP($A536,Sheet1!$B$3:$AH$1266,Sheet1!M$1+(Sheet1!$A$1-1)*10,FALSE))=TRUE,"---",IF(VLOOKUP($A536,Sheet1!$B$3:$AH$1266,Sheet1!M$1+(Sheet1!$A$1-1)*10,FALSE)="---","---", (ROUND(VLOOKUP($A536,Sheet1!$B$3:$AH$1266,Sheet1!M$1+(Sheet1!$A$1-1)*10,FALSE),IF(VLOOKUP($A536,Sheet1!$B$3:$AH$1266,Sheet1!M$1+(Sheet1!$A$1-1)*10,FALSE)&gt;99999,-3,IF(VLOOKUP($A536,Sheet1!$B$3:$AH$1266,Sheet1!M$1+(Sheet1!$A$1-1)*10,FALSE)&gt;9999,-2,IF(VLOOKUP($A536,Sheet1!$B$3:$AH$1266,Sheet1!M$1+(Sheet1!$A$1-1)*10,FALSE)&gt;999,-1,0)))))))</f>
        <v>1780</v>
      </c>
      <c r="AD536" s="66">
        <f>IF(ISNA(VLOOKUP($A536,Sheet1!$B$3:$AH$1266,Sheet1!N$1+(Sheet1!$A$1-1)*10,FALSE))=TRUE,"---",IF(VLOOKUP($A536,Sheet1!$B$3:$AH$1266,Sheet1!N$1+(Sheet1!$A$1-1)*10,FALSE)="---","---", (ROUND(VLOOKUP($A536,Sheet1!$B$3:$AH$1266,Sheet1!N$1+(Sheet1!$A$1-1)*10,FALSE),IF(VLOOKUP($A536,Sheet1!$B$3:$AH$1266,Sheet1!N$1+(Sheet1!$A$1-1)*10,FALSE)&gt;99999,-3,IF(VLOOKUP($A536,Sheet1!$B$3:$AH$1266,Sheet1!N$1+(Sheet1!$A$1-1)*10,FALSE)&gt;9999,-2,IF(VLOOKUP($A536,Sheet1!$B$3:$AH$1266,Sheet1!N$1+(Sheet1!$A$1-1)*10,FALSE)&gt;999,-1,0)))))))</f>
        <v>2300</v>
      </c>
    </row>
    <row r="537" spans="1:30" ht="25.5" customHeight="1" x14ac:dyDescent="0.25">
      <c r="A537" s="125" t="s">
        <v>843</v>
      </c>
      <c r="B537" s="126" t="s">
        <v>844</v>
      </c>
      <c r="C537" s="125">
        <v>411417</v>
      </c>
      <c r="D537" s="125">
        <v>742501</v>
      </c>
      <c r="E537" s="70" t="s">
        <v>3047</v>
      </c>
      <c r="F537" s="52" t="s">
        <v>4614</v>
      </c>
      <c r="G537" s="127" t="s">
        <v>286</v>
      </c>
      <c r="H537" s="128">
        <v>44.8</v>
      </c>
      <c r="I537" s="112">
        <v>29302</v>
      </c>
      <c r="J537" s="147">
        <v>17.25</v>
      </c>
      <c r="K537" s="114" t="s">
        <v>4405</v>
      </c>
      <c r="L537" s="115">
        <v>1320</v>
      </c>
      <c r="M537" s="116">
        <v>29.5</v>
      </c>
      <c r="N537" s="127" t="s">
        <v>92</v>
      </c>
      <c r="O537" s="68">
        <f t="shared" si="16"/>
        <v>6.1642851642832346</v>
      </c>
      <c r="P537" s="68">
        <f>IF(O537&lt;&gt;"",VLOOKUP($A537,Sheet4!$A$2:$O$1309,14,FALSE)*100,"")</f>
        <v>1.8106239831579218</v>
      </c>
      <c r="Q537" s="68">
        <f>IF(P537&lt;&gt;"",VLOOKUP($A537,Sheet4!$A$2:$O$1309,15,FALSE)*100,"")</f>
        <v>16.387415644390924</v>
      </c>
      <c r="R537" s="74">
        <f t="shared" si="17"/>
        <v>15</v>
      </c>
      <c r="S537" s="64" t="s">
        <v>4362</v>
      </c>
      <c r="T537" s="64" t="str">
        <f>IF(ISNA(VLOOKUP(A537,Sheet1!B$3:C$1266,2,FALSE)=TRUE),"NC",VLOOKUP(A537,Sheet1!B$3:C$1266,2,FALSE))</f>
        <v>Regulated</v>
      </c>
      <c r="U537" s="65">
        <f>IF(ISNA(VLOOKUP($A537,Sheet1!$B$3:$AH$1266,Sheet1!E$1+(Sheet1!$A$1-1)*10,FALSE))=TRUE,"---",IF(VLOOKUP($A537,Sheet1!$B$3:$AH$1266,Sheet1!E$1+(Sheet1!$A$1-1)*10,FALSE)="---","---", (ROUND(VLOOKUP($A537,Sheet1!$B$3:$AH$1266,Sheet1!E$1+(Sheet1!$A$1-1)*10,FALSE),IF(VLOOKUP($A537,Sheet1!$B$3:$AH$1266,Sheet1!E$1+(Sheet1!$A$1-1)*10,FALSE)&gt;99999,-3,IF(VLOOKUP($A537,Sheet1!$B$3:$AH$1266,Sheet1!E$1+(Sheet1!$A$1-1)*10,FALSE)&gt;9999,-2,IF(VLOOKUP($A537,Sheet1!$B$3:$AH$1266,Sheet1!E$1+(Sheet1!$A$1-1)*10,FALSE)&gt;999,-1,0)))))))</f>
        <v>754</v>
      </c>
      <c r="V537" s="65">
        <f>IF(ISNA(VLOOKUP($A537,Sheet1!$B$3:$AH$1266,Sheet1!F$1+(Sheet1!$A$1-1)*10,FALSE))=TRUE,"---",IF(VLOOKUP($A537,Sheet1!$B$3:$AH$1266,Sheet1!F$1+(Sheet1!$A$1-1)*10,FALSE)="---","---", (ROUND(VLOOKUP($A537,Sheet1!$B$3:$AH$1266,Sheet1!F$1+(Sheet1!$A$1-1)*10,FALSE),IF(VLOOKUP($A537,Sheet1!$B$3:$AH$1266,Sheet1!F$1+(Sheet1!$A$1-1)*10,FALSE)&gt;99999,-3,IF(VLOOKUP($A537,Sheet1!$B$3:$AH$1266,Sheet1!F$1+(Sheet1!$A$1-1)*10,FALSE)&gt;9999,-2,IF(VLOOKUP($A537,Sheet1!$B$3:$AH$1266,Sheet1!F$1+(Sheet1!$A$1-1)*10,FALSE)&gt;999,-1,0)))))))</f>
        <v>821</v>
      </c>
      <c r="W537" s="65">
        <f>IF(ISNA(VLOOKUP($A537,Sheet1!$B$3:$AH$1266,Sheet1!G$1+(Sheet1!$A$1-1)*10,FALSE))=TRUE,"---",IF(VLOOKUP($A537,Sheet1!$B$3:$AH$1266,Sheet1!G$1+(Sheet1!$A$1-1)*10,FALSE)="---","---", (ROUND(VLOOKUP($A537,Sheet1!$B$3:$AH$1266,Sheet1!G$1+(Sheet1!$A$1-1)*10,FALSE),IF(VLOOKUP($A537,Sheet1!$B$3:$AH$1266,Sheet1!G$1+(Sheet1!$A$1-1)*10,FALSE)&gt;99999,-3,IF(VLOOKUP($A537,Sheet1!$B$3:$AH$1266,Sheet1!G$1+(Sheet1!$A$1-1)*10,FALSE)&gt;9999,-2,IF(VLOOKUP($A537,Sheet1!$B$3:$AH$1266,Sheet1!G$1+(Sheet1!$A$1-1)*10,FALSE)&gt;999,-1,0)))))))</f>
        <v>901</v>
      </c>
      <c r="X537" s="65">
        <f>IF(ISNA(VLOOKUP($A537,Sheet1!$B$3:$AH$1266,Sheet1!H$1+(Sheet1!$A$1-1)*10,FALSE))=TRUE,"---",IF(VLOOKUP($A537,Sheet1!$B$3:$AH$1266,Sheet1!H$1+(Sheet1!$A$1-1)*10,FALSE)="---","---", (ROUND(VLOOKUP($A537,Sheet1!$B$3:$AH$1266,Sheet1!H$1+(Sheet1!$A$1-1)*10,FALSE),IF(VLOOKUP($A537,Sheet1!$B$3:$AH$1266,Sheet1!H$1+(Sheet1!$A$1-1)*10,FALSE)&gt;99999,-3,IF(VLOOKUP($A537,Sheet1!$B$3:$AH$1266,Sheet1!H$1+(Sheet1!$A$1-1)*10,FALSE)&gt;9999,-2,IF(VLOOKUP($A537,Sheet1!$B$3:$AH$1266,Sheet1!H$1+(Sheet1!$A$1-1)*10,FALSE)&gt;999,-1,0)))))))</f>
        <v>1100</v>
      </c>
      <c r="Y537" s="65">
        <f>IF(ISNA(VLOOKUP($A537,Sheet1!$B$3:$AH$1266,Sheet1!I$1+(Sheet1!$A$1-1)*10,FALSE))=TRUE,"---",IF(VLOOKUP($A537,Sheet1!$B$3:$AH$1266,Sheet1!I$1+(Sheet1!$A$1-1)*10,FALSE)="---","---", (ROUND(VLOOKUP($A537,Sheet1!$B$3:$AH$1266,Sheet1!I$1+(Sheet1!$A$1-1)*10,FALSE),IF(VLOOKUP($A537,Sheet1!$B$3:$AH$1266,Sheet1!I$1+(Sheet1!$A$1-1)*10,FALSE)&gt;99999,-3,IF(VLOOKUP($A537,Sheet1!$B$3:$AH$1266,Sheet1!I$1+(Sheet1!$A$1-1)*10,FALSE)&gt;9999,-2,IF(VLOOKUP($A537,Sheet1!$B$3:$AH$1266,Sheet1!I$1+(Sheet1!$A$1-1)*10,FALSE)&gt;999,-1,0)))))))</f>
        <v>1220</v>
      </c>
      <c r="Z537" s="65">
        <f>IF(ISNA(VLOOKUP($A537,Sheet1!$B$3:$AH$1266,Sheet1!J$1+(Sheet1!$A$1-1)*10,FALSE))=TRUE,"---",IF(VLOOKUP($A537,Sheet1!$B$3:$AH$1266,Sheet1!J$1+(Sheet1!$A$1-1)*10,FALSE)="---","---", (ROUND(VLOOKUP($A537,Sheet1!$B$3:$AH$1266,Sheet1!J$1+(Sheet1!$A$1-1)*10,FALSE),IF(VLOOKUP($A537,Sheet1!$B$3:$AH$1266,Sheet1!J$1+(Sheet1!$A$1-1)*10,FALSE)&gt;99999,-3,IF(VLOOKUP($A537,Sheet1!$B$3:$AH$1266,Sheet1!J$1+(Sheet1!$A$1-1)*10,FALSE)&gt;9999,-2,IF(VLOOKUP($A537,Sheet1!$B$3:$AH$1266,Sheet1!J$1+(Sheet1!$A$1-1)*10,FALSE)&gt;999,-1,0)))))))</f>
        <v>1380</v>
      </c>
      <c r="AA537" s="65">
        <f>IF(ISNA(VLOOKUP($A537,Sheet1!$B$3:$AH$1266,Sheet1!K$1+(Sheet1!$A$1-1)*10,FALSE))=TRUE,"---",IF(VLOOKUP($A537,Sheet1!$B$3:$AH$1266,Sheet1!K$1+(Sheet1!$A$1-1)*10,FALSE)="---","---", (ROUND(VLOOKUP($A537,Sheet1!$B$3:$AH$1266,Sheet1!K$1+(Sheet1!$A$1-1)*10,FALSE),IF(VLOOKUP($A537,Sheet1!$B$3:$AH$1266,Sheet1!K$1+(Sheet1!$A$1-1)*10,FALSE)&gt;99999,-3,IF(VLOOKUP($A537,Sheet1!$B$3:$AH$1266,Sheet1!K$1+(Sheet1!$A$1-1)*10,FALSE)&gt;9999,-2,IF(VLOOKUP($A537,Sheet1!$B$3:$AH$1266,Sheet1!K$1+(Sheet1!$A$1-1)*10,FALSE)&gt;999,-1,0)))))))</f>
        <v>1490</v>
      </c>
      <c r="AB537" s="65">
        <f>IF(ISNA(VLOOKUP($A537,Sheet1!$B$3:$AH$1266,Sheet1!L$1+(Sheet1!$A$1-1)*10,FALSE))=TRUE,"---",IF(VLOOKUP($A537,Sheet1!$B$3:$AH$1266,Sheet1!L$1+(Sheet1!$A$1-1)*10,FALSE)="---","---", (ROUND(VLOOKUP($A537,Sheet1!$B$3:$AH$1266,Sheet1!L$1+(Sheet1!$A$1-1)*10,FALSE),IF(VLOOKUP($A537,Sheet1!$B$3:$AH$1266,Sheet1!L$1+(Sheet1!$A$1-1)*10,FALSE)&gt;99999,-3,IF(VLOOKUP($A537,Sheet1!$B$3:$AH$1266,Sheet1!L$1+(Sheet1!$A$1-1)*10,FALSE)&gt;9999,-2,IF(VLOOKUP($A537,Sheet1!$B$3:$AH$1266,Sheet1!L$1+(Sheet1!$A$1-1)*10,FALSE)&gt;999,-1,0)))))))</f>
        <v>1610</v>
      </c>
      <c r="AC537" s="65">
        <f>IF(ISNA(VLOOKUP($A537,Sheet1!$B$3:$AH$1266,Sheet1!M$1+(Sheet1!$A$1-1)*10,FALSE))=TRUE,"---",IF(VLOOKUP($A537,Sheet1!$B$3:$AH$1266,Sheet1!M$1+(Sheet1!$A$1-1)*10,FALSE)="---","---", (ROUND(VLOOKUP($A537,Sheet1!$B$3:$AH$1266,Sheet1!M$1+(Sheet1!$A$1-1)*10,FALSE),IF(VLOOKUP($A537,Sheet1!$B$3:$AH$1266,Sheet1!M$1+(Sheet1!$A$1-1)*10,FALSE)&gt;99999,-3,IF(VLOOKUP($A537,Sheet1!$B$3:$AH$1266,Sheet1!M$1+(Sheet1!$A$1-1)*10,FALSE)&gt;9999,-2,IF(VLOOKUP($A537,Sheet1!$B$3:$AH$1266,Sheet1!M$1+(Sheet1!$A$1-1)*10,FALSE)&gt;999,-1,0)))))))</f>
        <v>1720</v>
      </c>
      <c r="AD537" s="65">
        <f>IF(ISNA(VLOOKUP($A537,Sheet1!$B$3:$AH$1266,Sheet1!N$1+(Sheet1!$A$1-1)*10,FALSE))=TRUE,"---",IF(VLOOKUP($A537,Sheet1!$B$3:$AH$1266,Sheet1!N$1+(Sheet1!$A$1-1)*10,FALSE)="---","---", (ROUND(VLOOKUP($A537,Sheet1!$B$3:$AH$1266,Sheet1!N$1+(Sheet1!$A$1-1)*10,FALSE),IF(VLOOKUP($A537,Sheet1!$B$3:$AH$1266,Sheet1!N$1+(Sheet1!$A$1-1)*10,FALSE)&gt;99999,-3,IF(VLOOKUP($A537,Sheet1!$B$3:$AH$1266,Sheet1!N$1+(Sheet1!$A$1-1)*10,FALSE)&gt;9999,-2,IF(VLOOKUP($A537,Sheet1!$B$3:$AH$1266,Sheet1!N$1+(Sheet1!$A$1-1)*10,FALSE)&gt;999,-1,0)))))))</f>
        <v>1880</v>
      </c>
    </row>
    <row r="538" spans="1:30" ht="25.5" customHeight="1" x14ac:dyDescent="0.25">
      <c r="A538" s="304" t="s">
        <v>845</v>
      </c>
      <c r="B538" s="393" t="s">
        <v>846</v>
      </c>
      <c r="C538" s="304">
        <v>411632</v>
      </c>
      <c r="D538" s="304">
        <v>742818</v>
      </c>
      <c r="E538" s="305" t="s">
        <v>3047</v>
      </c>
      <c r="F538" s="345" t="s">
        <v>4615</v>
      </c>
      <c r="G538" s="351" t="s">
        <v>31</v>
      </c>
      <c r="H538" s="428">
        <v>98</v>
      </c>
      <c r="I538" s="119">
        <v>20378</v>
      </c>
      <c r="J538" s="124">
        <v>8.6199999999999992</v>
      </c>
      <c r="K538" s="121" t="s">
        <v>4405</v>
      </c>
      <c r="L538" s="122">
        <v>3090</v>
      </c>
      <c r="M538" s="123">
        <v>31.5</v>
      </c>
      <c r="N538" s="121" t="s">
        <v>4405</v>
      </c>
      <c r="O538" s="71">
        <f t="shared" si="16"/>
        <v>4.7191124221426684</v>
      </c>
      <c r="P538" s="71">
        <f>IF(O538&lt;&gt;"",VLOOKUP($A538,Sheet4!$A$2:$O$1309,14,FALSE)*100,"")</f>
        <v>0.44467092698268207</v>
      </c>
      <c r="Q538" s="71">
        <f>IF(P538&lt;&gt;"",VLOOKUP($A538,Sheet4!$A$2:$O$1309,15,FALSE)*100,"")</f>
        <v>4.2713652596356404</v>
      </c>
      <c r="R538" s="73">
        <f t="shared" si="17"/>
        <v>20</v>
      </c>
      <c r="S538" s="357" t="s">
        <v>4362</v>
      </c>
      <c r="T538" s="357" t="str">
        <f>IF(ISNA(VLOOKUP(A538,Sheet1!B$3:C$1266,2,FALSE)=TRUE),"NC",VLOOKUP(A538,Sheet1!B$3:C$1266,2,FALSE))</f>
        <v>Rural10</v>
      </c>
      <c r="U538" s="385">
        <f>IF(ISNA(VLOOKUP($A538,Sheet1!$B$3:$AH$1266,Sheet1!E$1+(Sheet1!$A$1-1)*10,FALSE))=TRUE,"---",IF(VLOOKUP($A538,Sheet1!$B$3:$AH$1266,Sheet1!E$1+(Sheet1!$A$1-1)*10,FALSE)="---","---", (ROUND(VLOOKUP($A538,Sheet1!$B$3:$AH$1266,Sheet1!E$1+(Sheet1!$A$1-1)*10,FALSE),IF(VLOOKUP($A538,Sheet1!$B$3:$AH$1266,Sheet1!E$1+(Sheet1!$A$1-1)*10,FALSE)&gt;99999,-3,IF(VLOOKUP($A538,Sheet1!$B$3:$AH$1266,Sheet1!E$1+(Sheet1!$A$1-1)*10,FALSE)&gt;9999,-2,IF(VLOOKUP($A538,Sheet1!$B$3:$AH$1266,Sheet1!E$1+(Sheet1!$A$1-1)*10,FALSE)&gt;999,-1,0)))))))</f>
        <v>908</v>
      </c>
      <c r="V538" s="385">
        <f>IF(ISNA(VLOOKUP($A538,Sheet1!$B$3:$AH$1266,Sheet1!F$1+(Sheet1!$A$1-1)*10,FALSE))=TRUE,"---",IF(VLOOKUP($A538,Sheet1!$B$3:$AH$1266,Sheet1!F$1+(Sheet1!$A$1-1)*10,FALSE)="---","---", (ROUND(VLOOKUP($A538,Sheet1!$B$3:$AH$1266,Sheet1!F$1+(Sheet1!$A$1-1)*10,FALSE),IF(VLOOKUP($A538,Sheet1!$B$3:$AH$1266,Sheet1!F$1+(Sheet1!$A$1-1)*10,FALSE)&gt;99999,-3,IF(VLOOKUP($A538,Sheet1!$B$3:$AH$1266,Sheet1!F$1+(Sheet1!$A$1-1)*10,FALSE)&gt;9999,-2,IF(VLOOKUP($A538,Sheet1!$B$3:$AH$1266,Sheet1!F$1+(Sheet1!$A$1-1)*10,FALSE)&gt;999,-1,0)))))))</f>
        <v>1050</v>
      </c>
      <c r="W538" s="385">
        <f>IF(ISNA(VLOOKUP($A538,Sheet1!$B$3:$AH$1266,Sheet1!G$1+(Sheet1!$A$1-1)*10,FALSE))=TRUE,"---",IF(VLOOKUP($A538,Sheet1!$B$3:$AH$1266,Sheet1!G$1+(Sheet1!$A$1-1)*10,FALSE)="---","---", (ROUND(VLOOKUP($A538,Sheet1!$B$3:$AH$1266,Sheet1!G$1+(Sheet1!$A$1-1)*10,FALSE),IF(VLOOKUP($A538,Sheet1!$B$3:$AH$1266,Sheet1!G$1+(Sheet1!$A$1-1)*10,FALSE)&gt;99999,-3,IF(VLOOKUP($A538,Sheet1!$B$3:$AH$1266,Sheet1!G$1+(Sheet1!$A$1-1)*10,FALSE)&gt;9999,-2,IF(VLOOKUP($A538,Sheet1!$B$3:$AH$1266,Sheet1!G$1+(Sheet1!$A$1-1)*10,FALSE)&gt;999,-1,0)))))))</f>
        <v>1240</v>
      </c>
      <c r="X538" s="385">
        <f>IF(ISNA(VLOOKUP($A538,Sheet1!$B$3:$AH$1266,Sheet1!H$1+(Sheet1!$A$1-1)*10,FALSE))=TRUE,"---",IF(VLOOKUP($A538,Sheet1!$B$3:$AH$1266,Sheet1!H$1+(Sheet1!$A$1-1)*10,FALSE)="---","---", (ROUND(VLOOKUP($A538,Sheet1!$B$3:$AH$1266,Sheet1!H$1+(Sheet1!$A$1-1)*10,FALSE),IF(VLOOKUP($A538,Sheet1!$B$3:$AH$1266,Sheet1!H$1+(Sheet1!$A$1-1)*10,FALSE)&gt;99999,-3,IF(VLOOKUP($A538,Sheet1!$B$3:$AH$1266,Sheet1!H$1+(Sheet1!$A$1-1)*10,FALSE)&gt;9999,-2,IF(VLOOKUP($A538,Sheet1!$B$3:$AH$1266,Sheet1!H$1+(Sheet1!$A$1-1)*10,FALSE)&gt;999,-1,0)))))))</f>
        <v>1860</v>
      </c>
      <c r="Y538" s="385">
        <f>IF(ISNA(VLOOKUP($A538,Sheet1!$B$3:$AH$1266,Sheet1!I$1+(Sheet1!$A$1-1)*10,FALSE))=TRUE,"---",IF(VLOOKUP($A538,Sheet1!$B$3:$AH$1266,Sheet1!I$1+(Sheet1!$A$1-1)*10,FALSE)="---","---", (ROUND(VLOOKUP($A538,Sheet1!$B$3:$AH$1266,Sheet1!I$1+(Sheet1!$A$1-1)*10,FALSE),IF(VLOOKUP($A538,Sheet1!$B$3:$AH$1266,Sheet1!I$1+(Sheet1!$A$1-1)*10,FALSE)&gt;99999,-3,IF(VLOOKUP($A538,Sheet1!$B$3:$AH$1266,Sheet1!I$1+(Sheet1!$A$1-1)*10,FALSE)&gt;9999,-2,IF(VLOOKUP($A538,Sheet1!$B$3:$AH$1266,Sheet1!I$1+(Sheet1!$A$1-1)*10,FALSE)&gt;999,-1,0)))))))</f>
        <v>2390</v>
      </c>
      <c r="Z538" s="385">
        <f>IF(ISNA(VLOOKUP($A538,Sheet1!$B$3:$AH$1266,Sheet1!J$1+(Sheet1!$A$1-1)*10,FALSE))=TRUE,"---",IF(VLOOKUP($A538,Sheet1!$B$3:$AH$1266,Sheet1!J$1+(Sheet1!$A$1-1)*10,FALSE)="---","---", (ROUND(VLOOKUP($A538,Sheet1!$B$3:$AH$1266,Sheet1!J$1+(Sheet1!$A$1-1)*10,FALSE),IF(VLOOKUP($A538,Sheet1!$B$3:$AH$1266,Sheet1!J$1+(Sheet1!$A$1-1)*10,FALSE)&gt;99999,-3,IF(VLOOKUP($A538,Sheet1!$B$3:$AH$1266,Sheet1!J$1+(Sheet1!$A$1-1)*10,FALSE)&gt;9999,-2,IF(VLOOKUP($A538,Sheet1!$B$3:$AH$1266,Sheet1!J$1+(Sheet1!$A$1-1)*10,FALSE)&gt;999,-1,0)))))))</f>
        <v>3200</v>
      </c>
      <c r="AA538" s="385">
        <f>IF(ISNA(VLOOKUP($A538,Sheet1!$B$3:$AH$1266,Sheet1!K$1+(Sheet1!$A$1-1)*10,FALSE))=TRUE,"---",IF(VLOOKUP($A538,Sheet1!$B$3:$AH$1266,Sheet1!K$1+(Sheet1!$A$1-1)*10,FALSE)="---","---", (ROUND(VLOOKUP($A538,Sheet1!$B$3:$AH$1266,Sheet1!K$1+(Sheet1!$A$1-1)*10,FALSE),IF(VLOOKUP($A538,Sheet1!$B$3:$AH$1266,Sheet1!K$1+(Sheet1!$A$1-1)*10,FALSE)&gt;99999,-3,IF(VLOOKUP($A538,Sheet1!$B$3:$AH$1266,Sheet1!K$1+(Sheet1!$A$1-1)*10,FALSE)&gt;9999,-2,IF(VLOOKUP($A538,Sheet1!$B$3:$AH$1266,Sheet1!K$1+(Sheet1!$A$1-1)*10,FALSE)&gt;999,-1,0)))))))</f>
        <v>3910</v>
      </c>
      <c r="AB538" s="385">
        <f>IF(ISNA(VLOOKUP($A538,Sheet1!$B$3:$AH$1266,Sheet1!L$1+(Sheet1!$A$1-1)*10,FALSE))=TRUE,"---",IF(VLOOKUP($A538,Sheet1!$B$3:$AH$1266,Sheet1!L$1+(Sheet1!$A$1-1)*10,FALSE)="---","---", (ROUND(VLOOKUP($A538,Sheet1!$B$3:$AH$1266,Sheet1!L$1+(Sheet1!$A$1-1)*10,FALSE),IF(VLOOKUP($A538,Sheet1!$B$3:$AH$1266,Sheet1!L$1+(Sheet1!$A$1-1)*10,FALSE)&gt;99999,-3,IF(VLOOKUP($A538,Sheet1!$B$3:$AH$1266,Sheet1!L$1+(Sheet1!$A$1-1)*10,FALSE)&gt;9999,-2,IF(VLOOKUP($A538,Sheet1!$B$3:$AH$1266,Sheet1!L$1+(Sheet1!$A$1-1)*10,FALSE)&gt;999,-1,0)))))))</f>
        <v>4700</v>
      </c>
      <c r="AC538" s="385">
        <f>IF(ISNA(VLOOKUP($A538,Sheet1!$B$3:$AH$1266,Sheet1!M$1+(Sheet1!$A$1-1)*10,FALSE))=TRUE,"---",IF(VLOOKUP($A538,Sheet1!$B$3:$AH$1266,Sheet1!M$1+(Sheet1!$A$1-1)*10,FALSE)="---","---", (ROUND(VLOOKUP($A538,Sheet1!$B$3:$AH$1266,Sheet1!M$1+(Sheet1!$A$1-1)*10,FALSE),IF(VLOOKUP($A538,Sheet1!$B$3:$AH$1266,Sheet1!M$1+(Sheet1!$A$1-1)*10,FALSE)&gt;99999,-3,IF(VLOOKUP($A538,Sheet1!$B$3:$AH$1266,Sheet1!M$1+(Sheet1!$A$1-1)*10,FALSE)&gt;9999,-2,IF(VLOOKUP($A538,Sheet1!$B$3:$AH$1266,Sheet1!M$1+(Sheet1!$A$1-1)*10,FALSE)&gt;999,-1,0)))))))</f>
        <v>5600</v>
      </c>
      <c r="AD538" s="385">
        <f>IF(ISNA(VLOOKUP($A538,Sheet1!$B$3:$AH$1266,Sheet1!N$1+(Sheet1!$A$1-1)*10,FALSE))=TRUE,"---",IF(VLOOKUP($A538,Sheet1!$B$3:$AH$1266,Sheet1!N$1+(Sheet1!$A$1-1)*10,FALSE)="---","---", (ROUND(VLOOKUP($A538,Sheet1!$B$3:$AH$1266,Sheet1!N$1+(Sheet1!$A$1-1)*10,FALSE),IF(VLOOKUP($A538,Sheet1!$B$3:$AH$1266,Sheet1!N$1+(Sheet1!$A$1-1)*10,FALSE)&gt;99999,-3,IF(VLOOKUP($A538,Sheet1!$B$3:$AH$1266,Sheet1!N$1+(Sheet1!$A$1-1)*10,FALSE)&gt;9999,-2,IF(VLOOKUP($A538,Sheet1!$B$3:$AH$1266,Sheet1!N$1+(Sheet1!$A$1-1)*10,FALSE)&gt;999,-1,0)))))))</f>
        <v>6940</v>
      </c>
    </row>
    <row r="539" spans="1:30" ht="25.5" customHeight="1" x14ac:dyDescent="0.25">
      <c r="A539" s="304"/>
      <c r="B539" s="346"/>
      <c r="C539" s="304"/>
      <c r="D539" s="304"/>
      <c r="E539" s="305" t="e">
        <v>#N/A</v>
      </c>
      <c r="F539" s="346"/>
      <c r="G539" s="352"/>
      <c r="H539" s="428"/>
      <c r="I539" s="119">
        <v>30777</v>
      </c>
      <c r="J539" s="124">
        <v>9.3000000000000007</v>
      </c>
      <c r="K539" s="118" t="s">
        <v>31</v>
      </c>
      <c r="L539" s="122">
        <v>1500</v>
      </c>
      <c r="M539" s="123">
        <v>15.3</v>
      </c>
      <c r="N539" s="118" t="s">
        <v>14</v>
      </c>
      <c r="O539" s="71" t="s">
        <v>4405</v>
      </c>
      <c r="P539" s="71" t="s">
        <v>4405</v>
      </c>
      <c r="Q539" s="71" t="s">
        <v>4405</v>
      </c>
      <c r="R539" s="73" t="s">
        <v>4405</v>
      </c>
      <c r="S539" s="357" t="e">
        <v>#N/A</v>
      </c>
      <c r="T539" s="357" t="str">
        <f>IF(ISNA(VLOOKUP(A539,Sheet1!B$3:C$1266,2,FALSE)=TRUE),"ND",VLOOKUP(A539,Sheet1!B$3:C$1266,2,FALSE))</f>
        <v>ND</v>
      </c>
      <c r="U539" s="385" t="str">
        <f>IF(ISNA(VLOOKUP($A539,Sheet1!$B$3:$AH$1266,Sheet1!E$1+(Sheet1!$A$1-1)*10,FALSE))=TRUE,"---",IF(VLOOKUP($A539,Sheet1!$B$3:$AH$1266,Sheet1!E$1+(Sheet1!$A$1-1)*10,FALSE)="---","---", (ROUND(VLOOKUP($A539,Sheet1!$B$3:$AH$1266,Sheet1!E$1+(Sheet1!$A$1-1)*10,FALSE),IF(VLOOKUP($A539,Sheet1!$B$3:$AH$1266,Sheet1!E$1+(Sheet1!$A$1-1)*10,FALSE)&gt;99999,-3,IF(VLOOKUP($A539,Sheet1!$B$3:$AH$1266,Sheet1!E$1+(Sheet1!$A$1-1)*10,FALSE)&gt;9999,-2,IF(VLOOKUP($A539,Sheet1!$B$3:$AH$1266,Sheet1!E$1+(Sheet1!$A$1-1)*10,FALSE)&gt;999,-1,0)))))))</f>
        <v>---</v>
      </c>
      <c r="V539" s="385" t="str">
        <f>IF(ISNA(VLOOKUP($A539,Sheet1!$B$3:$AH$1266,Sheet1!F$1+(Sheet1!$A$1-1)*10,FALSE))=TRUE,"---",IF(VLOOKUP($A539,Sheet1!$B$3:$AH$1266,Sheet1!F$1+(Sheet1!$A$1-1)*10,FALSE)="---","---", (ROUND(VLOOKUP($A539,Sheet1!$B$3:$AH$1266,Sheet1!F$1+(Sheet1!$A$1-1)*10,FALSE),IF(VLOOKUP($A539,Sheet1!$B$3:$AH$1266,Sheet1!F$1+(Sheet1!$A$1-1)*10,FALSE)&gt;99999,-3,IF(VLOOKUP($A539,Sheet1!$B$3:$AH$1266,Sheet1!F$1+(Sheet1!$A$1-1)*10,FALSE)&gt;9999,-2,IF(VLOOKUP($A539,Sheet1!$B$3:$AH$1266,Sheet1!F$1+(Sheet1!$A$1-1)*10,FALSE)&gt;999,-1,0)))))))</f>
        <v>---</v>
      </c>
      <c r="W539" s="385" t="str">
        <f>IF(ISNA(VLOOKUP($A539,Sheet1!$B$3:$AH$1266,Sheet1!G$1+(Sheet1!$A$1-1)*10,FALSE))=TRUE,"---",IF(VLOOKUP($A539,Sheet1!$B$3:$AH$1266,Sheet1!G$1+(Sheet1!$A$1-1)*10,FALSE)="---","---", (ROUND(VLOOKUP($A539,Sheet1!$B$3:$AH$1266,Sheet1!G$1+(Sheet1!$A$1-1)*10,FALSE),IF(VLOOKUP($A539,Sheet1!$B$3:$AH$1266,Sheet1!G$1+(Sheet1!$A$1-1)*10,FALSE)&gt;99999,-3,IF(VLOOKUP($A539,Sheet1!$B$3:$AH$1266,Sheet1!G$1+(Sheet1!$A$1-1)*10,FALSE)&gt;9999,-2,IF(VLOOKUP($A539,Sheet1!$B$3:$AH$1266,Sheet1!G$1+(Sheet1!$A$1-1)*10,FALSE)&gt;999,-1,0)))))))</f>
        <v>---</v>
      </c>
      <c r="X539" s="385" t="str">
        <f>IF(ISNA(VLOOKUP($A539,Sheet1!$B$3:$AH$1266,Sheet1!H$1+(Sheet1!$A$1-1)*10,FALSE))=TRUE,"---",IF(VLOOKUP($A539,Sheet1!$B$3:$AH$1266,Sheet1!H$1+(Sheet1!$A$1-1)*10,FALSE)="---","---", (ROUND(VLOOKUP($A539,Sheet1!$B$3:$AH$1266,Sheet1!H$1+(Sheet1!$A$1-1)*10,FALSE),IF(VLOOKUP($A539,Sheet1!$B$3:$AH$1266,Sheet1!H$1+(Sheet1!$A$1-1)*10,FALSE)&gt;99999,-3,IF(VLOOKUP($A539,Sheet1!$B$3:$AH$1266,Sheet1!H$1+(Sheet1!$A$1-1)*10,FALSE)&gt;9999,-2,IF(VLOOKUP($A539,Sheet1!$B$3:$AH$1266,Sheet1!H$1+(Sheet1!$A$1-1)*10,FALSE)&gt;999,-1,0)))))))</f>
        <v>---</v>
      </c>
      <c r="Y539" s="385" t="str">
        <f>IF(ISNA(VLOOKUP($A539,Sheet1!$B$3:$AH$1266,Sheet1!I$1+(Sheet1!$A$1-1)*10,FALSE))=TRUE,"---",IF(VLOOKUP($A539,Sheet1!$B$3:$AH$1266,Sheet1!I$1+(Sheet1!$A$1-1)*10,FALSE)="---","---", (ROUND(VLOOKUP($A539,Sheet1!$B$3:$AH$1266,Sheet1!I$1+(Sheet1!$A$1-1)*10,FALSE),IF(VLOOKUP($A539,Sheet1!$B$3:$AH$1266,Sheet1!I$1+(Sheet1!$A$1-1)*10,FALSE)&gt;99999,-3,IF(VLOOKUP($A539,Sheet1!$B$3:$AH$1266,Sheet1!I$1+(Sheet1!$A$1-1)*10,FALSE)&gt;9999,-2,IF(VLOOKUP($A539,Sheet1!$B$3:$AH$1266,Sheet1!I$1+(Sheet1!$A$1-1)*10,FALSE)&gt;999,-1,0)))))))</f>
        <v>---</v>
      </c>
      <c r="Z539" s="385" t="str">
        <f>IF(ISNA(VLOOKUP($A539,Sheet1!$B$3:$AH$1266,Sheet1!J$1+(Sheet1!$A$1-1)*10,FALSE))=TRUE,"---",IF(VLOOKUP($A539,Sheet1!$B$3:$AH$1266,Sheet1!J$1+(Sheet1!$A$1-1)*10,FALSE)="---","---", (ROUND(VLOOKUP($A539,Sheet1!$B$3:$AH$1266,Sheet1!J$1+(Sheet1!$A$1-1)*10,FALSE),IF(VLOOKUP($A539,Sheet1!$B$3:$AH$1266,Sheet1!J$1+(Sheet1!$A$1-1)*10,FALSE)&gt;99999,-3,IF(VLOOKUP($A539,Sheet1!$B$3:$AH$1266,Sheet1!J$1+(Sheet1!$A$1-1)*10,FALSE)&gt;9999,-2,IF(VLOOKUP($A539,Sheet1!$B$3:$AH$1266,Sheet1!J$1+(Sheet1!$A$1-1)*10,FALSE)&gt;999,-1,0)))))))</f>
        <v>---</v>
      </c>
      <c r="AA539" s="385" t="str">
        <f>IF(ISNA(VLOOKUP($A539,Sheet1!$B$3:$AH$1266,Sheet1!K$1+(Sheet1!$A$1-1)*10,FALSE))=TRUE,"---",IF(VLOOKUP($A539,Sheet1!$B$3:$AH$1266,Sheet1!K$1+(Sheet1!$A$1-1)*10,FALSE)="---","---", (ROUND(VLOOKUP($A539,Sheet1!$B$3:$AH$1266,Sheet1!K$1+(Sheet1!$A$1-1)*10,FALSE),IF(VLOOKUP($A539,Sheet1!$B$3:$AH$1266,Sheet1!K$1+(Sheet1!$A$1-1)*10,FALSE)&gt;99999,-3,IF(VLOOKUP($A539,Sheet1!$B$3:$AH$1266,Sheet1!K$1+(Sheet1!$A$1-1)*10,FALSE)&gt;9999,-2,IF(VLOOKUP($A539,Sheet1!$B$3:$AH$1266,Sheet1!K$1+(Sheet1!$A$1-1)*10,FALSE)&gt;999,-1,0)))))))</f>
        <v>---</v>
      </c>
      <c r="AB539" s="385" t="str">
        <f>IF(ISNA(VLOOKUP($A539,Sheet1!$B$3:$AH$1266,Sheet1!L$1+(Sheet1!$A$1-1)*10,FALSE))=TRUE,"---",IF(VLOOKUP($A539,Sheet1!$B$3:$AH$1266,Sheet1!L$1+(Sheet1!$A$1-1)*10,FALSE)="---","---", (ROUND(VLOOKUP($A539,Sheet1!$B$3:$AH$1266,Sheet1!L$1+(Sheet1!$A$1-1)*10,FALSE),IF(VLOOKUP($A539,Sheet1!$B$3:$AH$1266,Sheet1!L$1+(Sheet1!$A$1-1)*10,FALSE)&gt;99999,-3,IF(VLOOKUP($A539,Sheet1!$B$3:$AH$1266,Sheet1!L$1+(Sheet1!$A$1-1)*10,FALSE)&gt;9999,-2,IF(VLOOKUP($A539,Sheet1!$B$3:$AH$1266,Sheet1!L$1+(Sheet1!$A$1-1)*10,FALSE)&gt;999,-1,0)))))))</f>
        <v>---</v>
      </c>
      <c r="AC539" s="385" t="str">
        <f>IF(ISNA(VLOOKUP($A539,Sheet1!$B$3:$AH$1266,Sheet1!M$1+(Sheet1!$A$1-1)*10,FALSE))=TRUE,"---",IF(VLOOKUP($A539,Sheet1!$B$3:$AH$1266,Sheet1!M$1+(Sheet1!$A$1-1)*10,FALSE)="---","---", (ROUND(VLOOKUP($A539,Sheet1!$B$3:$AH$1266,Sheet1!M$1+(Sheet1!$A$1-1)*10,FALSE),IF(VLOOKUP($A539,Sheet1!$B$3:$AH$1266,Sheet1!M$1+(Sheet1!$A$1-1)*10,FALSE)&gt;99999,-3,IF(VLOOKUP($A539,Sheet1!$B$3:$AH$1266,Sheet1!M$1+(Sheet1!$A$1-1)*10,FALSE)&gt;9999,-2,IF(VLOOKUP($A539,Sheet1!$B$3:$AH$1266,Sheet1!M$1+(Sheet1!$A$1-1)*10,FALSE)&gt;999,-1,0)))))))</f>
        <v>---</v>
      </c>
      <c r="AD539" s="385" t="str">
        <f>IF(ISNA(VLOOKUP($A539,Sheet1!$B$3:$AH$1266,Sheet1!N$1+(Sheet1!$A$1-1)*10,FALSE))=TRUE,"---",IF(VLOOKUP($A539,Sheet1!$B$3:$AH$1266,Sheet1!N$1+(Sheet1!$A$1-1)*10,FALSE)="---","---", (ROUND(VLOOKUP($A539,Sheet1!$B$3:$AH$1266,Sheet1!N$1+(Sheet1!$A$1-1)*10,FALSE),IF(VLOOKUP($A539,Sheet1!$B$3:$AH$1266,Sheet1!N$1+(Sheet1!$A$1-1)*10,FALSE)&gt;99999,-3,IF(VLOOKUP($A539,Sheet1!$B$3:$AH$1266,Sheet1!N$1+(Sheet1!$A$1-1)*10,FALSE)&gt;9999,-2,IF(VLOOKUP($A539,Sheet1!$B$3:$AH$1266,Sheet1!N$1+(Sheet1!$A$1-1)*10,FALSE)&gt;999,-1,0)))))))</f>
        <v>---</v>
      </c>
    </row>
    <row r="540" spans="1:30" ht="25.5" customHeight="1" x14ac:dyDescent="0.25">
      <c r="A540" s="303" t="s">
        <v>847</v>
      </c>
      <c r="B540" s="330" t="s">
        <v>848</v>
      </c>
      <c r="C540" s="303">
        <v>412021</v>
      </c>
      <c r="D540" s="303">
        <v>742144</v>
      </c>
      <c r="E540" s="307" t="s">
        <v>3047</v>
      </c>
      <c r="F540" s="52" t="s">
        <v>4607</v>
      </c>
      <c r="G540" s="127" t="s">
        <v>286</v>
      </c>
      <c r="H540" s="347">
        <v>9.74</v>
      </c>
      <c r="I540" s="112">
        <v>14144</v>
      </c>
      <c r="J540" s="168">
        <v>6</v>
      </c>
      <c r="K540" s="127" t="s">
        <v>24</v>
      </c>
      <c r="L540" s="115">
        <v>1050</v>
      </c>
      <c r="M540" s="116">
        <v>108</v>
      </c>
      <c r="N540" s="127" t="s">
        <v>48</v>
      </c>
      <c r="O540" s="68">
        <f t="shared" si="16"/>
        <v>1.6720849320579119</v>
      </c>
      <c r="P540" s="68">
        <f>IF(O540&lt;&gt;"",VLOOKUP($A540,Sheet4!$A$2:$O$1309,14,FALSE)*100,"")</f>
        <v>0.42403247189145565</v>
      </c>
      <c r="Q540" s="68">
        <f>IF(P540&lt;&gt;"",VLOOKUP($A540,Sheet4!$A$2:$O$1309,15,FALSE)*100,"")</f>
        <v>4.076804316212268</v>
      </c>
      <c r="R540" s="74">
        <f t="shared" si="17"/>
        <v>60</v>
      </c>
      <c r="S540" s="356" t="s">
        <v>4362</v>
      </c>
      <c r="T540" s="356" t="str">
        <f>IF(ISNA(VLOOKUP(A540,Sheet1!B$3:C$1266,2,FALSE)=TRUE),"NC",VLOOKUP(A540,Sheet1!B$3:C$1266,2,FALSE))</f>
        <v>Rural10</v>
      </c>
      <c r="U540" s="392">
        <f>IF(ISNA(VLOOKUP($A540,Sheet1!$B$3:$AH$1266,Sheet1!E$1+(Sheet1!$A$1-1)*10,FALSE))=TRUE,"---",IF(VLOOKUP($A540,Sheet1!$B$3:$AH$1266,Sheet1!E$1+(Sheet1!$A$1-1)*10,FALSE)="---","---", (ROUND(VLOOKUP($A540,Sheet1!$B$3:$AH$1266,Sheet1!E$1+(Sheet1!$A$1-1)*10,FALSE),IF(VLOOKUP($A540,Sheet1!$B$3:$AH$1266,Sheet1!E$1+(Sheet1!$A$1-1)*10,FALSE)&gt;99999,-3,IF(VLOOKUP($A540,Sheet1!$B$3:$AH$1266,Sheet1!E$1+(Sheet1!$A$1-1)*10,FALSE)&gt;9999,-2,IF(VLOOKUP($A540,Sheet1!$B$3:$AH$1266,Sheet1!E$1+(Sheet1!$A$1-1)*10,FALSE)&gt;999,-1,0)))))))</f>
        <v>248</v>
      </c>
      <c r="V540" s="392">
        <f>IF(ISNA(VLOOKUP($A540,Sheet1!$B$3:$AH$1266,Sheet1!F$1+(Sheet1!$A$1-1)*10,FALSE))=TRUE,"---",IF(VLOOKUP($A540,Sheet1!$B$3:$AH$1266,Sheet1!F$1+(Sheet1!$A$1-1)*10,FALSE)="---","---", (ROUND(VLOOKUP($A540,Sheet1!$B$3:$AH$1266,Sheet1!F$1+(Sheet1!$A$1-1)*10,FALSE),IF(VLOOKUP($A540,Sheet1!$B$3:$AH$1266,Sheet1!F$1+(Sheet1!$A$1-1)*10,FALSE)&gt;99999,-3,IF(VLOOKUP($A540,Sheet1!$B$3:$AH$1266,Sheet1!F$1+(Sheet1!$A$1-1)*10,FALSE)&gt;9999,-2,IF(VLOOKUP($A540,Sheet1!$B$3:$AH$1266,Sheet1!F$1+(Sheet1!$A$1-1)*10,FALSE)&gt;999,-1,0)))))))</f>
        <v>296</v>
      </c>
      <c r="W540" s="392">
        <f>IF(ISNA(VLOOKUP($A540,Sheet1!$B$3:$AH$1266,Sheet1!G$1+(Sheet1!$A$1-1)*10,FALSE))=TRUE,"---",IF(VLOOKUP($A540,Sheet1!$B$3:$AH$1266,Sheet1!G$1+(Sheet1!$A$1-1)*10,FALSE)="---","---", (ROUND(VLOOKUP($A540,Sheet1!$B$3:$AH$1266,Sheet1!G$1+(Sheet1!$A$1-1)*10,FALSE),IF(VLOOKUP($A540,Sheet1!$B$3:$AH$1266,Sheet1!G$1+(Sheet1!$A$1-1)*10,FALSE)&gt;99999,-3,IF(VLOOKUP($A540,Sheet1!$B$3:$AH$1266,Sheet1!G$1+(Sheet1!$A$1-1)*10,FALSE)&gt;9999,-2,IF(VLOOKUP($A540,Sheet1!$B$3:$AH$1266,Sheet1!G$1+(Sheet1!$A$1-1)*10,FALSE)&gt;999,-1,0)))))))</f>
        <v>357</v>
      </c>
      <c r="X540" s="392">
        <f>IF(ISNA(VLOOKUP($A540,Sheet1!$B$3:$AH$1266,Sheet1!H$1+(Sheet1!$A$1-1)*10,FALSE))=TRUE,"---",IF(VLOOKUP($A540,Sheet1!$B$3:$AH$1266,Sheet1!H$1+(Sheet1!$A$1-1)*10,FALSE)="---","---", (ROUND(VLOOKUP($A540,Sheet1!$B$3:$AH$1266,Sheet1!H$1+(Sheet1!$A$1-1)*10,FALSE),IF(VLOOKUP($A540,Sheet1!$B$3:$AH$1266,Sheet1!H$1+(Sheet1!$A$1-1)*10,FALSE)&gt;99999,-3,IF(VLOOKUP($A540,Sheet1!$B$3:$AH$1266,Sheet1!H$1+(Sheet1!$A$1-1)*10,FALSE)&gt;9999,-2,IF(VLOOKUP($A540,Sheet1!$B$3:$AH$1266,Sheet1!H$1+(Sheet1!$A$1-1)*10,FALSE)&gt;999,-1,0)))))))</f>
        <v>524</v>
      </c>
      <c r="Y540" s="392">
        <f>IF(ISNA(VLOOKUP($A540,Sheet1!$B$3:$AH$1266,Sheet1!I$1+(Sheet1!$A$1-1)*10,FALSE))=TRUE,"---",IF(VLOOKUP($A540,Sheet1!$B$3:$AH$1266,Sheet1!I$1+(Sheet1!$A$1-1)*10,FALSE)="---","---", (ROUND(VLOOKUP($A540,Sheet1!$B$3:$AH$1266,Sheet1!I$1+(Sheet1!$A$1-1)*10,FALSE),IF(VLOOKUP($A540,Sheet1!$B$3:$AH$1266,Sheet1!I$1+(Sheet1!$A$1-1)*10,FALSE)&gt;99999,-3,IF(VLOOKUP($A540,Sheet1!$B$3:$AH$1266,Sheet1!I$1+(Sheet1!$A$1-1)*10,FALSE)&gt;9999,-2,IF(VLOOKUP($A540,Sheet1!$B$3:$AH$1266,Sheet1!I$1+(Sheet1!$A$1-1)*10,FALSE)&gt;999,-1,0)))))))</f>
        <v>651</v>
      </c>
      <c r="Z540" s="392">
        <f>IF(ISNA(VLOOKUP($A540,Sheet1!$B$3:$AH$1266,Sheet1!J$1+(Sheet1!$A$1-1)*10,FALSE))=TRUE,"---",IF(VLOOKUP($A540,Sheet1!$B$3:$AH$1266,Sheet1!J$1+(Sheet1!$A$1-1)*10,FALSE)="---","---", (ROUND(VLOOKUP($A540,Sheet1!$B$3:$AH$1266,Sheet1!J$1+(Sheet1!$A$1-1)*10,FALSE),IF(VLOOKUP($A540,Sheet1!$B$3:$AH$1266,Sheet1!J$1+(Sheet1!$A$1-1)*10,FALSE)&gt;99999,-3,IF(VLOOKUP($A540,Sheet1!$B$3:$AH$1266,Sheet1!J$1+(Sheet1!$A$1-1)*10,FALSE)&gt;9999,-2,IF(VLOOKUP($A540,Sheet1!$B$3:$AH$1266,Sheet1!J$1+(Sheet1!$A$1-1)*10,FALSE)&gt;999,-1,0)))))))</f>
        <v>837</v>
      </c>
      <c r="AA540" s="392">
        <f>IF(ISNA(VLOOKUP($A540,Sheet1!$B$3:$AH$1266,Sheet1!K$1+(Sheet1!$A$1-1)*10,FALSE))=TRUE,"---",IF(VLOOKUP($A540,Sheet1!$B$3:$AH$1266,Sheet1!K$1+(Sheet1!$A$1-1)*10,FALSE)="---","---", (ROUND(VLOOKUP($A540,Sheet1!$B$3:$AH$1266,Sheet1!K$1+(Sheet1!$A$1-1)*10,FALSE),IF(VLOOKUP($A540,Sheet1!$B$3:$AH$1266,Sheet1!K$1+(Sheet1!$A$1-1)*10,FALSE)&gt;99999,-3,IF(VLOOKUP($A540,Sheet1!$B$3:$AH$1266,Sheet1!K$1+(Sheet1!$A$1-1)*10,FALSE)&gt;9999,-2,IF(VLOOKUP($A540,Sheet1!$B$3:$AH$1266,Sheet1!K$1+(Sheet1!$A$1-1)*10,FALSE)&gt;999,-1,0)))))))</f>
        <v>996</v>
      </c>
      <c r="AB540" s="392">
        <f>IF(ISNA(VLOOKUP($A540,Sheet1!$B$3:$AH$1266,Sheet1!L$1+(Sheet1!$A$1-1)*10,FALSE))=TRUE,"---",IF(VLOOKUP($A540,Sheet1!$B$3:$AH$1266,Sheet1!L$1+(Sheet1!$A$1-1)*10,FALSE)="---","---", (ROUND(VLOOKUP($A540,Sheet1!$B$3:$AH$1266,Sheet1!L$1+(Sheet1!$A$1-1)*10,FALSE),IF(VLOOKUP($A540,Sheet1!$B$3:$AH$1266,Sheet1!L$1+(Sheet1!$A$1-1)*10,FALSE)&gt;99999,-3,IF(VLOOKUP($A540,Sheet1!$B$3:$AH$1266,Sheet1!L$1+(Sheet1!$A$1-1)*10,FALSE)&gt;9999,-2,IF(VLOOKUP($A540,Sheet1!$B$3:$AH$1266,Sheet1!L$1+(Sheet1!$A$1-1)*10,FALSE)&gt;999,-1,0)))))))</f>
        <v>1170</v>
      </c>
      <c r="AC540" s="392">
        <f>IF(ISNA(VLOOKUP($A540,Sheet1!$B$3:$AH$1266,Sheet1!M$1+(Sheet1!$A$1-1)*10,FALSE))=TRUE,"---",IF(VLOOKUP($A540,Sheet1!$B$3:$AH$1266,Sheet1!M$1+(Sheet1!$A$1-1)*10,FALSE)="---","---", (ROUND(VLOOKUP($A540,Sheet1!$B$3:$AH$1266,Sheet1!M$1+(Sheet1!$A$1-1)*10,FALSE),IF(VLOOKUP($A540,Sheet1!$B$3:$AH$1266,Sheet1!M$1+(Sheet1!$A$1-1)*10,FALSE)&gt;99999,-3,IF(VLOOKUP($A540,Sheet1!$B$3:$AH$1266,Sheet1!M$1+(Sheet1!$A$1-1)*10,FALSE)&gt;9999,-2,IF(VLOOKUP($A540,Sheet1!$B$3:$AH$1266,Sheet1!M$1+(Sheet1!$A$1-1)*10,FALSE)&gt;999,-1,0)))))))</f>
        <v>1380</v>
      </c>
      <c r="AD540" s="392">
        <f>IF(ISNA(VLOOKUP($A540,Sheet1!$B$3:$AH$1266,Sheet1!N$1+(Sheet1!$A$1-1)*10,FALSE))=TRUE,"---",IF(VLOOKUP($A540,Sheet1!$B$3:$AH$1266,Sheet1!N$1+(Sheet1!$A$1-1)*10,FALSE)="---","---", (ROUND(VLOOKUP($A540,Sheet1!$B$3:$AH$1266,Sheet1!N$1+(Sheet1!$A$1-1)*10,FALSE),IF(VLOOKUP($A540,Sheet1!$B$3:$AH$1266,Sheet1!N$1+(Sheet1!$A$1-1)*10,FALSE)&gt;99999,-3,IF(VLOOKUP($A540,Sheet1!$B$3:$AH$1266,Sheet1!N$1+(Sheet1!$A$1-1)*10,FALSE)&gt;9999,-2,IF(VLOOKUP($A540,Sheet1!$B$3:$AH$1266,Sheet1!N$1+(Sheet1!$A$1-1)*10,FALSE)&gt;999,-1,0)))))))</f>
        <v>1680</v>
      </c>
    </row>
    <row r="541" spans="1:30" ht="25.5" customHeight="1" x14ac:dyDescent="0.25">
      <c r="A541" s="303"/>
      <c r="B541" s="331"/>
      <c r="C541" s="303"/>
      <c r="D541" s="303"/>
      <c r="E541" s="307" t="e">
        <v>#N/A</v>
      </c>
      <c r="F541" s="52" t="s">
        <v>4616</v>
      </c>
      <c r="G541" s="127" t="s">
        <v>31</v>
      </c>
      <c r="H541" s="347"/>
      <c r="I541" s="112">
        <v>30777</v>
      </c>
      <c r="J541" s="113">
        <v>4.08</v>
      </c>
      <c r="K541" s="127" t="s">
        <v>24</v>
      </c>
      <c r="L541" s="115">
        <v>440</v>
      </c>
      <c r="M541" s="116">
        <v>45.2</v>
      </c>
      <c r="N541" s="127" t="s">
        <v>49</v>
      </c>
      <c r="O541" s="68" t="s">
        <v>4405</v>
      </c>
      <c r="P541" s="68" t="s">
        <v>4405</v>
      </c>
      <c r="Q541" s="68" t="s">
        <v>4405</v>
      </c>
      <c r="R541" s="74" t="s">
        <v>4405</v>
      </c>
      <c r="S541" s="356" t="e">
        <v>#N/A</v>
      </c>
      <c r="T541" s="356" t="str">
        <f>IF(ISNA(VLOOKUP(A541,Sheet1!B$3:C$1266,2,FALSE)=TRUE),"ND",VLOOKUP(A541,Sheet1!B$3:C$1266,2,FALSE))</f>
        <v>ND</v>
      </c>
      <c r="U541" s="392" t="str">
        <f>IF(ISNA(VLOOKUP($A541,Sheet1!$B$3:$AH$1266,Sheet1!E$1+(Sheet1!$A$1-1)*10,FALSE))=TRUE,"---",IF(VLOOKUP($A541,Sheet1!$B$3:$AH$1266,Sheet1!E$1+(Sheet1!$A$1-1)*10,FALSE)="---","---", (ROUND(VLOOKUP($A541,Sheet1!$B$3:$AH$1266,Sheet1!E$1+(Sheet1!$A$1-1)*10,FALSE),IF(VLOOKUP($A541,Sheet1!$B$3:$AH$1266,Sheet1!E$1+(Sheet1!$A$1-1)*10,FALSE)&gt;99999,-3,IF(VLOOKUP($A541,Sheet1!$B$3:$AH$1266,Sheet1!E$1+(Sheet1!$A$1-1)*10,FALSE)&gt;9999,-2,IF(VLOOKUP($A541,Sheet1!$B$3:$AH$1266,Sheet1!E$1+(Sheet1!$A$1-1)*10,FALSE)&gt;999,-1,0)))))))</f>
        <v>---</v>
      </c>
      <c r="V541" s="392" t="str">
        <f>IF(ISNA(VLOOKUP($A541,Sheet1!$B$3:$AH$1266,Sheet1!F$1+(Sheet1!$A$1-1)*10,FALSE))=TRUE,"---",IF(VLOOKUP($A541,Sheet1!$B$3:$AH$1266,Sheet1!F$1+(Sheet1!$A$1-1)*10,FALSE)="---","---", (ROUND(VLOOKUP($A541,Sheet1!$B$3:$AH$1266,Sheet1!F$1+(Sheet1!$A$1-1)*10,FALSE),IF(VLOOKUP($A541,Sheet1!$B$3:$AH$1266,Sheet1!F$1+(Sheet1!$A$1-1)*10,FALSE)&gt;99999,-3,IF(VLOOKUP($A541,Sheet1!$B$3:$AH$1266,Sheet1!F$1+(Sheet1!$A$1-1)*10,FALSE)&gt;9999,-2,IF(VLOOKUP($A541,Sheet1!$B$3:$AH$1266,Sheet1!F$1+(Sheet1!$A$1-1)*10,FALSE)&gt;999,-1,0)))))))</f>
        <v>---</v>
      </c>
      <c r="W541" s="392" t="str">
        <f>IF(ISNA(VLOOKUP($A541,Sheet1!$B$3:$AH$1266,Sheet1!G$1+(Sheet1!$A$1-1)*10,FALSE))=TRUE,"---",IF(VLOOKUP($A541,Sheet1!$B$3:$AH$1266,Sheet1!G$1+(Sheet1!$A$1-1)*10,FALSE)="---","---", (ROUND(VLOOKUP($A541,Sheet1!$B$3:$AH$1266,Sheet1!G$1+(Sheet1!$A$1-1)*10,FALSE),IF(VLOOKUP($A541,Sheet1!$B$3:$AH$1266,Sheet1!G$1+(Sheet1!$A$1-1)*10,FALSE)&gt;99999,-3,IF(VLOOKUP($A541,Sheet1!$B$3:$AH$1266,Sheet1!G$1+(Sheet1!$A$1-1)*10,FALSE)&gt;9999,-2,IF(VLOOKUP($A541,Sheet1!$B$3:$AH$1266,Sheet1!G$1+(Sheet1!$A$1-1)*10,FALSE)&gt;999,-1,0)))))))</f>
        <v>---</v>
      </c>
      <c r="X541" s="392" t="str">
        <f>IF(ISNA(VLOOKUP($A541,Sheet1!$B$3:$AH$1266,Sheet1!H$1+(Sheet1!$A$1-1)*10,FALSE))=TRUE,"---",IF(VLOOKUP($A541,Sheet1!$B$3:$AH$1266,Sheet1!H$1+(Sheet1!$A$1-1)*10,FALSE)="---","---", (ROUND(VLOOKUP($A541,Sheet1!$B$3:$AH$1266,Sheet1!H$1+(Sheet1!$A$1-1)*10,FALSE),IF(VLOOKUP($A541,Sheet1!$B$3:$AH$1266,Sheet1!H$1+(Sheet1!$A$1-1)*10,FALSE)&gt;99999,-3,IF(VLOOKUP($A541,Sheet1!$B$3:$AH$1266,Sheet1!H$1+(Sheet1!$A$1-1)*10,FALSE)&gt;9999,-2,IF(VLOOKUP($A541,Sheet1!$B$3:$AH$1266,Sheet1!H$1+(Sheet1!$A$1-1)*10,FALSE)&gt;999,-1,0)))))))</f>
        <v>---</v>
      </c>
      <c r="Y541" s="392" t="str">
        <f>IF(ISNA(VLOOKUP($A541,Sheet1!$B$3:$AH$1266,Sheet1!I$1+(Sheet1!$A$1-1)*10,FALSE))=TRUE,"---",IF(VLOOKUP($A541,Sheet1!$B$3:$AH$1266,Sheet1!I$1+(Sheet1!$A$1-1)*10,FALSE)="---","---", (ROUND(VLOOKUP($A541,Sheet1!$B$3:$AH$1266,Sheet1!I$1+(Sheet1!$A$1-1)*10,FALSE),IF(VLOOKUP($A541,Sheet1!$B$3:$AH$1266,Sheet1!I$1+(Sheet1!$A$1-1)*10,FALSE)&gt;99999,-3,IF(VLOOKUP($A541,Sheet1!$B$3:$AH$1266,Sheet1!I$1+(Sheet1!$A$1-1)*10,FALSE)&gt;9999,-2,IF(VLOOKUP($A541,Sheet1!$B$3:$AH$1266,Sheet1!I$1+(Sheet1!$A$1-1)*10,FALSE)&gt;999,-1,0)))))))</f>
        <v>---</v>
      </c>
      <c r="Z541" s="392" t="str">
        <f>IF(ISNA(VLOOKUP($A541,Sheet1!$B$3:$AH$1266,Sheet1!J$1+(Sheet1!$A$1-1)*10,FALSE))=TRUE,"---",IF(VLOOKUP($A541,Sheet1!$B$3:$AH$1266,Sheet1!J$1+(Sheet1!$A$1-1)*10,FALSE)="---","---", (ROUND(VLOOKUP($A541,Sheet1!$B$3:$AH$1266,Sheet1!J$1+(Sheet1!$A$1-1)*10,FALSE),IF(VLOOKUP($A541,Sheet1!$B$3:$AH$1266,Sheet1!J$1+(Sheet1!$A$1-1)*10,FALSE)&gt;99999,-3,IF(VLOOKUP($A541,Sheet1!$B$3:$AH$1266,Sheet1!J$1+(Sheet1!$A$1-1)*10,FALSE)&gt;9999,-2,IF(VLOOKUP($A541,Sheet1!$B$3:$AH$1266,Sheet1!J$1+(Sheet1!$A$1-1)*10,FALSE)&gt;999,-1,0)))))))</f>
        <v>---</v>
      </c>
      <c r="AA541" s="392" t="str">
        <f>IF(ISNA(VLOOKUP($A541,Sheet1!$B$3:$AH$1266,Sheet1!K$1+(Sheet1!$A$1-1)*10,FALSE))=TRUE,"---",IF(VLOOKUP($A541,Sheet1!$B$3:$AH$1266,Sheet1!K$1+(Sheet1!$A$1-1)*10,FALSE)="---","---", (ROUND(VLOOKUP($A541,Sheet1!$B$3:$AH$1266,Sheet1!K$1+(Sheet1!$A$1-1)*10,FALSE),IF(VLOOKUP($A541,Sheet1!$B$3:$AH$1266,Sheet1!K$1+(Sheet1!$A$1-1)*10,FALSE)&gt;99999,-3,IF(VLOOKUP($A541,Sheet1!$B$3:$AH$1266,Sheet1!K$1+(Sheet1!$A$1-1)*10,FALSE)&gt;9999,-2,IF(VLOOKUP($A541,Sheet1!$B$3:$AH$1266,Sheet1!K$1+(Sheet1!$A$1-1)*10,FALSE)&gt;999,-1,0)))))))</f>
        <v>---</v>
      </c>
      <c r="AB541" s="392" t="str">
        <f>IF(ISNA(VLOOKUP($A541,Sheet1!$B$3:$AH$1266,Sheet1!L$1+(Sheet1!$A$1-1)*10,FALSE))=TRUE,"---",IF(VLOOKUP($A541,Sheet1!$B$3:$AH$1266,Sheet1!L$1+(Sheet1!$A$1-1)*10,FALSE)="---","---", (ROUND(VLOOKUP($A541,Sheet1!$B$3:$AH$1266,Sheet1!L$1+(Sheet1!$A$1-1)*10,FALSE),IF(VLOOKUP($A541,Sheet1!$B$3:$AH$1266,Sheet1!L$1+(Sheet1!$A$1-1)*10,FALSE)&gt;99999,-3,IF(VLOOKUP($A541,Sheet1!$B$3:$AH$1266,Sheet1!L$1+(Sheet1!$A$1-1)*10,FALSE)&gt;9999,-2,IF(VLOOKUP($A541,Sheet1!$B$3:$AH$1266,Sheet1!L$1+(Sheet1!$A$1-1)*10,FALSE)&gt;999,-1,0)))))))</f>
        <v>---</v>
      </c>
      <c r="AC541" s="392" t="str">
        <f>IF(ISNA(VLOOKUP($A541,Sheet1!$B$3:$AH$1266,Sheet1!M$1+(Sheet1!$A$1-1)*10,FALSE))=TRUE,"---",IF(VLOOKUP($A541,Sheet1!$B$3:$AH$1266,Sheet1!M$1+(Sheet1!$A$1-1)*10,FALSE)="---","---", (ROUND(VLOOKUP($A541,Sheet1!$B$3:$AH$1266,Sheet1!M$1+(Sheet1!$A$1-1)*10,FALSE),IF(VLOOKUP($A541,Sheet1!$B$3:$AH$1266,Sheet1!M$1+(Sheet1!$A$1-1)*10,FALSE)&gt;99999,-3,IF(VLOOKUP($A541,Sheet1!$B$3:$AH$1266,Sheet1!M$1+(Sheet1!$A$1-1)*10,FALSE)&gt;9999,-2,IF(VLOOKUP($A541,Sheet1!$B$3:$AH$1266,Sheet1!M$1+(Sheet1!$A$1-1)*10,FALSE)&gt;999,-1,0)))))))</f>
        <v>---</v>
      </c>
      <c r="AD541" s="392" t="str">
        <f>IF(ISNA(VLOOKUP($A541,Sheet1!$B$3:$AH$1266,Sheet1!N$1+(Sheet1!$A$1-1)*10,FALSE))=TRUE,"---",IF(VLOOKUP($A541,Sheet1!$B$3:$AH$1266,Sheet1!N$1+(Sheet1!$A$1-1)*10,FALSE)="---","---", (ROUND(VLOOKUP($A541,Sheet1!$B$3:$AH$1266,Sheet1!N$1+(Sheet1!$A$1-1)*10,FALSE),IF(VLOOKUP($A541,Sheet1!$B$3:$AH$1266,Sheet1!N$1+(Sheet1!$A$1-1)*10,FALSE)&gt;99999,-3,IF(VLOOKUP($A541,Sheet1!$B$3:$AH$1266,Sheet1!N$1+(Sheet1!$A$1-1)*10,FALSE)&gt;9999,-2,IF(VLOOKUP($A541,Sheet1!$B$3:$AH$1266,Sheet1!N$1+(Sheet1!$A$1-1)*10,FALSE)&gt;999,-1,0)))))))</f>
        <v>---</v>
      </c>
    </row>
    <row r="542" spans="1:30" ht="25.5" customHeight="1" x14ac:dyDescent="0.25">
      <c r="A542" s="304" t="s">
        <v>849</v>
      </c>
      <c r="B542" s="393" t="s">
        <v>850</v>
      </c>
      <c r="C542" s="304">
        <v>412250</v>
      </c>
      <c r="D542" s="304">
        <v>742449</v>
      </c>
      <c r="E542" s="305" t="s">
        <v>3047</v>
      </c>
      <c r="F542" s="117" t="s">
        <v>4617</v>
      </c>
      <c r="G542" s="118" t="s">
        <v>286</v>
      </c>
      <c r="H542" s="348">
        <v>380</v>
      </c>
      <c r="I542" s="119">
        <v>13223</v>
      </c>
      <c r="J542" s="120">
        <v>26</v>
      </c>
      <c r="K542" s="118" t="s">
        <v>549</v>
      </c>
      <c r="L542" s="122">
        <v>12400</v>
      </c>
      <c r="M542" s="123">
        <v>32.6</v>
      </c>
      <c r="N542" s="118" t="s">
        <v>505</v>
      </c>
      <c r="O542" s="71">
        <f t="shared" si="16"/>
        <v>0.88845647644380854</v>
      </c>
      <c r="P542" s="71">
        <f>IF(O542&lt;&gt;"",VLOOKUP($A542,Sheet4!$A$2:$O$1309,14,FALSE)*100,"")</f>
        <v>0.33166991397594048</v>
      </c>
      <c r="Q542" s="71">
        <f>IF(P542&lt;&gt;"",VLOOKUP($A542,Sheet4!$A$2:$O$1309,15,FALSE)*100,"")</f>
        <v>3.2017352085042527</v>
      </c>
      <c r="R542" s="73" t="str">
        <f t="shared" si="17"/>
        <v>&gt;100, &lt;200</v>
      </c>
      <c r="S542" s="357" t="s">
        <v>4362</v>
      </c>
      <c r="T542" s="357" t="str">
        <f>IF(ISNA(VLOOKUP(A542,Sheet1!B$3:C$1266,2,FALSE)=TRUE),"NC",VLOOKUP(A542,Sheet1!B$3:C$1266,2,FALSE))</f>
        <v>Rural10</v>
      </c>
      <c r="U542" s="385">
        <f>IF(ISNA(VLOOKUP($A542,Sheet1!$B$3:$AH$1266,Sheet1!E$1+(Sheet1!$A$1-1)*10,FALSE))=TRUE,"---",IF(VLOOKUP($A542,Sheet1!$B$3:$AH$1266,Sheet1!E$1+(Sheet1!$A$1-1)*10,FALSE)="---","---", (ROUND(VLOOKUP($A542,Sheet1!$B$3:$AH$1266,Sheet1!E$1+(Sheet1!$A$1-1)*10,FALSE),IF(VLOOKUP($A542,Sheet1!$B$3:$AH$1266,Sheet1!E$1+(Sheet1!$A$1-1)*10,FALSE)&gt;99999,-3,IF(VLOOKUP($A542,Sheet1!$B$3:$AH$1266,Sheet1!E$1+(Sheet1!$A$1-1)*10,FALSE)&gt;9999,-2,IF(VLOOKUP($A542,Sheet1!$B$3:$AH$1266,Sheet1!E$1+(Sheet1!$A$1-1)*10,FALSE)&gt;999,-1,0)))))))</f>
        <v>3080</v>
      </c>
      <c r="V542" s="385">
        <f>IF(ISNA(VLOOKUP($A542,Sheet1!$B$3:$AH$1266,Sheet1!F$1+(Sheet1!$A$1-1)*10,FALSE))=TRUE,"---",IF(VLOOKUP($A542,Sheet1!$B$3:$AH$1266,Sheet1!F$1+(Sheet1!$A$1-1)*10,FALSE)="---","---", (ROUND(VLOOKUP($A542,Sheet1!$B$3:$AH$1266,Sheet1!F$1+(Sheet1!$A$1-1)*10,FALSE),IF(VLOOKUP($A542,Sheet1!$B$3:$AH$1266,Sheet1!F$1+(Sheet1!$A$1-1)*10,FALSE)&gt;99999,-3,IF(VLOOKUP($A542,Sheet1!$B$3:$AH$1266,Sheet1!F$1+(Sheet1!$A$1-1)*10,FALSE)&gt;9999,-2,IF(VLOOKUP($A542,Sheet1!$B$3:$AH$1266,Sheet1!F$1+(Sheet1!$A$1-1)*10,FALSE)&gt;999,-1,0)))))))</f>
        <v>3510</v>
      </c>
      <c r="W542" s="385">
        <f>IF(ISNA(VLOOKUP($A542,Sheet1!$B$3:$AH$1266,Sheet1!G$1+(Sheet1!$A$1-1)*10,FALSE))=TRUE,"---",IF(VLOOKUP($A542,Sheet1!$B$3:$AH$1266,Sheet1!G$1+(Sheet1!$A$1-1)*10,FALSE)="---","---", (ROUND(VLOOKUP($A542,Sheet1!$B$3:$AH$1266,Sheet1!G$1+(Sheet1!$A$1-1)*10,FALSE),IF(VLOOKUP($A542,Sheet1!$B$3:$AH$1266,Sheet1!G$1+(Sheet1!$A$1-1)*10,FALSE)&gt;99999,-3,IF(VLOOKUP($A542,Sheet1!$B$3:$AH$1266,Sheet1!G$1+(Sheet1!$A$1-1)*10,FALSE)&gt;9999,-2,IF(VLOOKUP($A542,Sheet1!$B$3:$AH$1266,Sheet1!G$1+(Sheet1!$A$1-1)*10,FALSE)&gt;999,-1,0)))))))</f>
        <v>4080</v>
      </c>
      <c r="X542" s="385">
        <f>IF(ISNA(VLOOKUP($A542,Sheet1!$B$3:$AH$1266,Sheet1!H$1+(Sheet1!$A$1-1)*10,FALSE))=TRUE,"---",IF(VLOOKUP($A542,Sheet1!$B$3:$AH$1266,Sheet1!H$1+(Sheet1!$A$1-1)*10,FALSE)="---","---", (ROUND(VLOOKUP($A542,Sheet1!$B$3:$AH$1266,Sheet1!H$1+(Sheet1!$A$1-1)*10,FALSE),IF(VLOOKUP($A542,Sheet1!$B$3:$AH$1266,Sheet1!H$1+(Sheet1!$A$1-1)*10,FALSE)&gt;99999,-3,IF(VLOOKUP($A542,Sheet1!$B$3:$AH$1266,Sheet1!H$1+(Sheet1!$A$1-1)*10,FALSE)&gt;9999,-2,IF(VLOOKUP($A542,Sheet1!$B$3:$AH$1266,Sheet1!H$1+(Sheet1!$A$1-1)*10,FALSE)&gt;999,-1,0)))))))</f>
        <v>5700</v>
      </c>
      <c r="Y542" s="385">
        <f>IF(ISNA(VLOOKUP($A542,Sheet1!$B$3:$AH$1266,Sheet1!I$1+(Sheet1!$A$1-1)*10,FALSE))=TRUE,"---",IF(VLOOKUP($A542,Sheet1!$B$3:$AH$1266,Sheet1!I$1+(Sheet1!$A$1-1)*10,FALSE)="---","---", (ROUND(VLOOKUP($A542,Sheet1!$B$3:$AH$1266,Sheet1!I$1+(Sheet1!$A$1-1)*10,FALSE),IF(VLOOKUP($A542,Sheet1!$B$3:$AH$1266,Sheet1!I$1+(Sheet1!$A$1-1)*10,FALSE)&gt;99999,-3,IF(VLOOKUP($A542,Sheet1!$B$3:$AH$1266,Sheet1!I$1+(Sheet1!$A$1-1)*10,FALSE)&gt;9999,-2,IF(VLOOKUP($A542,Sheet1!$B$3:$AH$1266,Sheet1!I$1+(Sheet1!$A$1-1)*10,FALSE)&gt;999,-1,0)))))))</f>
        <v>6980</v>
      </c>
      <c r="Z542" s="385">
        <f>IF(ISNA(VLOOKUP($A542,Sheet1!$B$3:$AH$1266,Sheet1!J$1+(Sheet1!$A$1-1)*10,FALSE))=TRUE,"---",IF(VLOOKUP($A542,Sheet1!$B$3:$AH$1266,Sheet1!J$1+(Sheet1!$A$1-1)*10,FALSE)="---","---", (ROUND(VLOOKUP($A542,Sheet1!$B$3:$AH$1266,Sheet1!J$1+(Sheet1!$A$1-1)*10,FALSE),IF(VLOOKUP($A542,Sheet1!$B$3:$AH$1266,Sheet1!J$1+(Sheet1!$A$1-1)*10,FALSE)&gt;99999,-3,IF(VLOOKUP($A542,Sheet1!$B$3:$AH$1266,Sheet1!J$1+(Sheet1!$A$1-1)*10,FALSE)&gt;9999,-2,IF(VLOOKUP($A542,Sheet1!$B$3:$AH$1266,Sheet1!J$1+(Sheet1!$A$1-1)*10,FALSE)&gt;999,-1,0)))))))</f>
        <v>8820</v>
      </c>
      <c r="AA542" s="385">
        <f>IF(ISNA(VLOOKUP($A542,Sheet1!$B$3:$AH$1266,Sheet1!K$1+(Sheet1!$A$1-1)*10,FALSE))=TRUE,"---",IF(VLOOKUP($A542,Sheet1!$B$3:$AH$1266,Sheet1!K$1+(Sheet1!$A$1-1)*10,FALSE)="---","---", (ROUND(VLOOKUP($A542,Sheet1!$B$3:$AH$1266,Sheet1!K$1+(Sheet1!$A$1-1)*10,FALSE),IF(VLOOKUP($A542,Sheet1!$B$3:$AH$1266,Sheet1!K$1+(Sheet1!$A$1-1)*10,FALSE)&gt;99999,-3,IF(VLOOKUP($A542,Sheet1!$B$3:$AH$1266,Sheet1!K$1+(Sheet1!$A$1-1)*10,FALSE)&gt;9999,-2,IF(VLOOKUP($A542,Sheet1!$B$3:$AH$1266,Sheet1!K$1+(Sheet1!$A$1-1)*10,FALSE)&gt;999,-1,0)))))))</f>
        <v>10400</v>
      </c>
      <c r="AB542" s="385">
        <f>IF(ISNA(VLOOKUP($A542,Sheet1!$B$3:$AH$1266,Sheet1!L$1+(Sheet1!$A$1-1)*10,FALSE))=TRUE,"---",IF(VLOOKUP($A542,Sheet1!$B$3:$AH$1266,Sheet1!L$1+(Sheet1!$A$1-1)*10,FALSE)="---","---", (ROUND(VLOOKUP($A542,Sheet1!$B$3:$AH$1266,Sheet1!L$1+(Sheet1!$A$1-1)*10,FALSE),IF(VLOOKUP($A542,Sheet1!$B$3:$AH$1266,Sheet1!L$1+(Sheet1!$A$1-1)*10,FALSE)&gt;99999,-3,IF(VLOOKUP($A542,Sheet1!$B$3:$AH$1266,Sheet1!L$1+(Sheet1!$A$1-1)*10,FALSE)&gt;9999,-2,IF(VLOOKUP($A542,Sheet1!$B$3:$AH$1266,Sheet1!L$1+(Sheet1!$A$1-1)*10,FALSE)&gt;999,-1,0)))))))</f>
        <v>12000</v>
      </c>
      <c r="AC542" s="385">
        <f>IF(ISNA(VLOOKUP($A542,Sheet1!$B$3:$AH$1266,Sheet1!M$1+(Sheet1!$A$1-1)*10,FALSE))=TRUE,"---",IF(VLOOKUP($A542,Sheet1!$B$3:$AH$1266,Sheet1!M$1+(Sheet1!$A$1-1)*10,FALSE)="---","---", (ROUND(VLOOKUP($A542,Sheet1!$B$3:$AH$1266,Sheet1!M$1+(Sheet1!$A$1-1)*10,FALSE),IF(VLOOKUP($A542,Sheet1!$B$3:$AH$1266,Sheet1!M$1+(Sheet1!$A$1-1)*10,FALSE)&gt;99999,-3,IF(VLOOKUP($A542,Sheet1!$B$3:$AH$1266,Sheet1!M$1+(Sheet1!$A$1-1)*10,FALSE)&gt;9999,-2,IF(VLOOKUP($A542,Sheet1!$B$3:$AH$1266,Sheet1!M$1+(Sheet1!$A$1-1)*10,FALSE)&gt;999,-1,0)))))))</f>
        <v>13900</v>
      </c>
      <c r="AD542" s="385">
        <f>IF(ISNA(VLOOKUP($A542,Sheet1!$B$3:$AH$1266,Sheet1!N$1+(Sheet1!$A$1-1)*10,FALSE))=TRUE,"---",IF(VLOOKUP($A542,Sheet1!$B$3:$AH$1266,Sheet1!N$1+(Sheet1!$A$1-1)*10,FALSE)="---","---", (ROUND(VLOOKUP($A542,Sheet1!$B$3:$AH$1266,Sheet1!N$1+(Sheet1!$A$1-1)*10,FALSE),IF(VLOOKUP($A542,Sheet1!$B$3:$AH$1266,Sheet1!N$1+(Sheet1!$A$1-1)*10,FALSE)&gt;99999,-3,IF(VLOOKUP($A542,Sheet1!$B$3:$AH$1266,Sheet1!N$1+(Sheet1!$A$1-1)*10,FALSE)&gt;9999,-2,IF(VLOOKUP($A542,Sheet1!$B$3:$AH$1266,Sheet1!N$1+(Sheet1!$A$1-1)*10,FALSE)&gt;999,-1,0)))))))</f>
        <v>16600</v>
      </c>
    </row>
    <row r="543" spans="1:30" ht="25.5" customHeight="1" x14ac:dyDescent="0.25">
      <c r="A543" s="304"/>
      <c r="B543" s="346"/>
      <c r="C543" s="304"/>
      <c r="D543" s="304"/>
      <c r="E543" s="305" t="e">
        <v>#N/A</v>
      </c>
      <c r="F543" s="117" t="s">
        <v>4618</v>
      </c>
      <c r="G543" s="118" t="s">
        <v>31</v>
      </c>
      <c r="H543" s="348"/>
      <c r="I543" s="119">
        <v>7381</v>
      </c>
      <c r="J543" s="120">
        <v>26.7</v>
      </c>
      <c r="K543" s="121" t="s">
        <v>4405</v>
      </c>
      <c r="L543" s="122">
        <v>8350</v>
      </c>
      <c r="M543" s="164">
        <v>22</v>
      </c>
      <c r="N543" s="118" t="s">
        <v>112</v>
      </c>
      <c r="O543" s="71" t="s">
        <v>4405</v>
      </c>
      <c r="P543" s="71" t="s">
        <v>4405</v>
      </c>
      <c r="Q543" s="71" t="s">
        <v>4405</v>
      </c>
      <c r="R543" s="73" t="s">
        <v>4405</v>
      </c>
      <c r="S543" s="357" t="e">
        <v>#N/A</v>
      </c>
      <c r="T543" s="357" t="str">
        <f>IF(ISNA(VLOOKUP(A543,Sheet1!B$3:C$1266,2,FALSE)=TRUE),"ND",VLOOKUP(A543,Sheet1!B$3:C$1266,2,FALSE))</f>
        <v>ND</v>
      </c>
      <c r="U543" s="385" t="str">
        <f>IF(ISNA(VLOOKUP($A543,Sheet1!$B$3:$AH$1266,Sheet1!E$1+(Sheet1!$A$1-1)*10,FALSE))=TRUE,"---",IF(VLOOKUP($A543,Sheet1!$B$3:$AH$1266,Sheet1!E$1+(Sheet1!$A$1-1)*10,FALSE)="---","---", (ROUND(VLOOKUP($A543,Sheet1!$B$3:$AH$1266,Sheet1!E$1+(Sheet1!$A$1-1)*10,FALSE),IF(VLOOKUP($A543,Sheet1!$B$3:$AH$1266,Sheet1!E$1+(Sheet1!$A$1-1)*10,FALSE)&gt;99999,-3,IF(VLOOKUP($A543,Sheet1!$B$3:$AH$1266,Sheet1!E$1+(Sheet1!$A$1-1)*10,FALSE)&gt;9999,-2,IF(VLOOKUP($A543,Sheet1!$B$3:$AH$1266,Sheet1!E$1+(Sheet1!$A$1-1)*10,FALSE)&gt;999,-1,0)))))))</f>
        <v>---</v>
      </c>
      <c r="V543" s="385" t="str">
        <f>IF(ISNA(VLOOKUP($A543,Sheet1!$B$3:$AH$1266,Sheet1!F$1+(Sheet1!$A$1-1)*10,FALSE))=TRUE,"---",IF(VLOOKUP($A543,Sheet1!$B$3:$AH$1266,Sheet1!F$1+(Sheet1!$A$1-1)*10,FALSE)="---","---", (ROUND(VLOOKUP($A543,Sheet1!$B$3:$AH$1266,Sheet1!F$1+(Sheet1!$A$1-1)*10,FALSE),IF(VLOOKUP($A543,Sheet1!$B$3:$AH$1266,Sheet1!F$1+(Sheet1!$A$1-1)*10,FALSE)&gt;99999,-3,IF(VLOOKUP($A543,Sheet1!$B$3:$AH$1266,Sheet1!F$1+(Sheet1!$A$1-1)*10,FALSE)&gt;9999,-2,IF(VLOOKUP($A543,Sheet1!$B$3:$AH$1266,Sheet1!F$1+(Sheet1!$A$1-1)*10,FALSE)&gt;999,-1,0)))))))</f>
        <v>---</v>
      </c>
      <c r="W543" s="385" t="str">
        <f>IF(ISNA(VLOOKUP($A543,Sheet1!$B$3:$AH$1266,Sheet1!G$1+(Sheet1!$A$1-1)*10,FALSE))=TRUE,"---",IF(VLOOKUP($A543,Sheet1!$B$3:$AH$1266,Sheet1!G$1+(Sheet1!$A$1-1)*10,FALSE)="---","---", (ROUND(VLOOKUP($A543,Sheet1!$B$3:$AH$1266,Sheet1!G$1+(Sheet1!$A$1-1)*10,FALSE),IF(VLOOKUP($A543,Sheet1!$B$3:$AH$1266,Sheet1!G$1+(Sheet1!$A$1-1)*10,FALSE)&gt;99999,-3,IF(VLOOKUP($A543,Sheet1!$B$3:$AH$1266,Sheet1!G$1+(Sheet1!$A$1-1)*10,FALSE)&gt;9999,-2,IF(VLOOKUP($A543,Sheet1!$B$3:$AH$1266,Sheet1!G$1+(Sheet1!$A$1-1)*10,FALSE)&gt;999,-1,0)))))))</f>
        <v>---</v>
      </c>
      <c r="X543" s="385" t="str">
        <f>IF(ISNA(VLOOKUP($A543,Sheet1!$B$3:$AH$1266,Sheet1!H$1+(Sheet1!$A$1-1)*10,FALSE))=TRUE,"---",IF(VLOOKUP($A543,Sheet1!$B$3:$AH$1266,Sheet1!H$1+(Sheet1!$A$1-1)*10,FALSE)="---","---", (ROUND(VLOOKUP($A543,Sheet1!$B$3:$AH$1266,Sheet1!H$1+(Sheet1!$A$1-1)*10,FALSE),IF(VLOOKUP($A543,Sheet1!$B$3:$AH$1266,Sheet1!H$1+(Sheet1!$A$1-1)*10,FALSE)&gt;99999,-3,IF(VLOOKUP($A543,Sheet1!$B$3:$AH$1266,Sheet1!H$1+(Sheet1!$A$1-1)*10,FALSE)&gt;9999,-2,IF(VLOOKUP($A543,Sheet1!$B$3:$AH$1266,Sheet1!H$1+(Sheet1!$A$1-1)*10,FALSE)&gt;999,-1,0)))))))</f>
        <v>---</v>
      </c>
      <c r="Y543" s="385" t="str">
        <f>IF(ISNA(VLOOKUP($A543,Sheet1!$B$3:$AH$1266,Sheet1!I$1+(Sheet1!$A$1-1)*10,FALSE))=TRUE,"---",IF(VLOOKUP($A543,Sheet1!$B$3:$AH$1266,Sheet1!I$1+(Sheet1!$A$1-1)*10,FALSE)="---","---", (ROUND(VLOOKUP($A543,Sheet1!$B$3:$AH$1266,Sheet1!I$1+(Sheet1!$A$1-1)*10,FALSE),IF(VLOOKUP($A543,Sheet1!$B$3:$AH$1266,Sheet1!I$1+(Sheet1!$A$1-1)*10,FALSE)&gt;99999,-3,IF(VLOOKUP($A543,Sheet1!$B$3:$AH$1266,Sheet1!I$1+(Sheet1!$A$1-1)*10,FALSE)&gt;9999,-2,IF(VLOOKUP($A543,Sheet1!$B$3:$AH$1266,Sheet1!I$1+(Sheet1!$A$1-1)*10,FALSE)&gt;999,-1,0)))))))</f>
        <v>---</v>
      </c>
      <c r="Z543" s="385" t="str">
        <f>IF(ISNA(VLOOKUP($A543,Sheet1!$B$3:$AH$1266,Sheet1!J$1+(Sheet1!$A$1-1)*10,FALSE))=TRUE,"---",IF(VLOOKUP($A543,Sheet1!$B$3:$AH$1266,Sheet1!J$1+(Sheet1!$A$1-1)*10,FALSE)="---","---", (ROUND(VLOOKUP($A543,Sheet1!$B$3:$AH$1266,Sheet1!J$1+(Sheet1!$A$1-1)*10,FALSE),IF(VLOOKUP($A543,Sheet1!$B$3:$AH$1266,Sheet1!J$1+(Sheet1!$A$1-1)*10,FALSE)&gt;99999,-3,IF(VLOOKUP($A543,Sheet1!$B$3:$AH$1266,Sheet1!J$1+(Sheet1!$A$1-1)*10,FALSE)&gt;9999,-2,IF(VLOOKUP($A543,Sheet1!$B$3:$AH$1266,Sheet1!J$1+(Sheet1!$A$1-1)*10,FALSE)&gt;999,-1,0)))))))</f>
        <v>---</v>
      </c>
      <c r="AA543" s="385" t="str">
        <f>IF(ISNA(VLOOKUP($A543,Sheet1!$B$3:$AH$1266,Sheet1!K$1+(Sheet1!$A$1-1)*10,FALSE))=TRUE,"---",IF(VLOOKUP($A543,Sheet1!$B$3:$AH$1266,Sheet1!K$1+(Sheet1!$A$1-1)*10,FALSE)="---","---", (ROUND(VLOOKUP($A543,Sheet1!$B$3:$AH$1266,Sheet1!K$1+(Sheet1!$A$1-1)*10,FALSE),IF(VLOOKUP($A543,Sheet1!$B$3:$AH$1266,Sheet1!K$1+(Sheet1!$A$1-1)*10,FALSE)&gt;99999,-3,IF(VLOOKUP($A543,Sheet1!$B$3:$AH$1266,Sheet1!K$1+(Sheet1!$A$1-1)*10,FALSE)&gt;9999,-2,IF(VLOOKUP($A543,Sheet1!$B$3:$AH$1266,Sheet1!K$1+(Sheet1!$A$1-1)*10,FALSE)&gt;999,-1,0)))))))</f>
        <v>---</v>
      </c>
      <c r="AB543" s="385" t="str">
        <f>IF(ISNA(VLOOKUP($A543,Sheet1!$B$3:$AH$1266,Sheet1!L$1+(Sheet1!$A$1-1)*10,FALSE))=TRUE,"---",IF(VLOOKUP($A543,Sheet1!$B$3:$AH$1266,Sheet1!L$1+(Sheet1!$A$1-1)*10,FALSE)="---","---", (ROUND(VLOOKUP($A543,Sheet1!$B$3:$AH$1266,Sheet1!L$1+(Sheet1!$A$1-1)*10,FALSE),IF(VLOOKUP($A543,Sheet1!$B$3:$AH$1266,Sheet1!L$1+(Sheet1!$A$1-1)*10,FALSE)&gt;99999,-3,IF(VLOOKUP($A543,Sheet1!$B$3:$AH$1266,Sheet1!L$1+(Sheet1!$A$1-1)*10,FALSE)&gt;9999,-2,IF(VLOOKUP($A543,Sheet1!$B$3:$AH$1266,Sheet1!L$1+(Sheet1!$A$1-1)*10,FALSE)&gt;999,-1,0)))))))</f>
        <v>---</v>
      </c>
      <c r="AC543" s="385" t="str">
        <f>IF(ISNA(VLOOKUP($A543,Sheet1!$B$3:$AH$1266,Sheet1!M$1+(Sheet1!$A$1-1)*10,FALSE))=TRUE,"---",IF(VLOOKUP($A543,Sheet1!$B$3:$AH$1266,Sheet1!M$1+(Sheet1!$A$1-1)*10,FALSE)="---","---", (ROUND(VLOOKUP($A543,Sheet1!$B$3:$AH$1266,Sheet1!M$1+(Sheet1!$A$1-1)*10,FALSE),IF(VLOOKUP($A543,Sheet1!$B$3:$AH$1266,Sheet1!M$1+(Sheet1!$A$1-1)*10,FALSE)&gt;99999,-3,IF(VLOOKUP($A543,Sheet1!$B$3:$AH$1266,Sheet1!M$1+(Sheet1!$A$1-1)*10,FALSE)&gt;9999,-2,IF(VLOOKUP($A543,Sheet1!$B$3:$AH$1266,Sheet1!M$1+(Sheet1!$A$1-1)*10,FALSE)&gt;999,-1,0)))))))</f>
        <v>---</v>
      </c>
      <c r="AD543" s="385" t="str">
        <f>IF(ISNA(VLOOKUP($A543,Sheet1!$B$3:$AH$1266,Sheet1!N$1+(Sheet1!$A$1-1)*10,FALSE))=TRUE,"---",IF(VLOOKUP($A543,Sheet1!$B$3:$AH$1266,Sheet1!N$1+(Sheet1!$A$1-1)*10,FALSE)="---","---", (ROUND(VLOOKUP($A543,Sheet1!$B$3:$AH$1266,Sheet1!N$1+(Sheet1!$A$1-1)*10,FALSE),IF(VLOOKUP($A543,Sheet1!$B$3:$AH$1266,Sheet1!N$1+(Sheet1!$A$1-1)*10,FALSE)&gt;99999,-3,IF(VLOOKUP($A543,Sheet1!$B$3:$AH$1266,Sheet1!N$1+(Sheet1!$A$1-1)*10,FALSE)&gt;9999,-2,IF(VLOOKUP($A543,Sheet1!$B$3:$AH$1266,Sheet1!N$1+(Sheet1!$A$1-1)*10,FALSE)&gt;999,-1,0)))))))</f>
        <v>---</v>
      </c>
    </row>
    <row r="544" spans="1:30" ht="25.5" customHeight="1" x14ac:dyDescent="0.25">
      <c r="A544" s="304"/>
      <c r="B544" s="346"/>
      <c r="C544" s="304"/>
      <c r="D544" s="304"/>
      <c r="E544" s="305" t="e">
        <v>#N/A</v>
      </c>
      <c r="F544" s="117" t="s">
        <v>4609</v>
      </c>
      <c r="G544" s="118" t="s">
        <v>286</v>
      </c>
      <c r="H544" s="348"/>
      <c r="I544" s="119">
        <v>30777</v>
      </c>
      <c r="J544" s="120">
        <v>17.8</v>
      </c>
      <c r="K544" s="118" t="s">
        <v>224</v>
      </c>
      <c r="L544" s="122">
        <v>6200</v>
      </c>
      <c r="M544" s="123">
        <v>16.3</v>
      </c>
      <c r="N544" s="118" t="s">
        <v>24</v>
      </c>
      <c r="O544" s="71" t="s">
        <v>4405</v>
      </c>
      <c r="P544" s="71" t="s">
        <v>4405</v>
      </c>
      <c r="Q544" s="71" t="s">
        <v>4405</v>
      </c>
      <c r="R544" s="73" t="s">
        <v>4405</v>
      </c>
      <c r="S544" s="357" t="e">
        <v>#N/A</v>
      </c>
      <c r="T544" s="357" t="str">
        <f>IF(ISNA(VLOOKUP(A544,Sheet1!B$3:C$1266,2,FALSE)=TRUE),"ND",VLOOKUP(A544,Sheet1!B$3:C$1266,2,FALSE))</f>
        <v>ND</v>
      </c>
      <c r="U544" s="385" t="str">
        <f>IF(ISNA(VLOOKUP($A544,Sheet1!$B$3:$AH$1266,Sheet1!E$1+(Sheet1!$A$1-1)*10,FALSE))=TRUE,"---",IF(VLOOKUP($A544,Sheet1!$B$3:$AH$1266,Sheet1!E$1+(Sheet1!$A$1-1)*10,FALSE)="---","---", (ROUND(VLOOKUP($A544,Sheet1!$B$3:$AH$1266,Sheet1!E$1+(Sheet1!$A$1-1)*10,FALSE),IF(VLOOKUP($A544,Sheet1!$B$3:$AH$1266,Sheet1!E$1+(Sheet1!$A$1-1)*10,FALSE)&gt;99999,-3,IF(VLOOKUP($A544,Sheet1!$B$3:$AH$1266,Sheet1!E$1+(Sheet1!$A$1-1)*10,FALSE)&gt;9999,-2,IF(VLOOKUP($A544,Sheet1!$B$3:$AH$1266,Sheet1!E$1+(Sheet1!$A$1-1)*10,FALSE)&gt;999,-1,0)))))))</f>
        <v>---</v>
      </c>
      <c r="V544" s="385" t="str">
        <f>IF(ISNA(VLOOKUP($A544,Sheet1!$B$3:$AH$1266,Sheet1!F$1+(Sheet1!$A$1-1)*10,FALSE))=TRUE,"---",IF(VLOOKUP($A544,Sheet1!$B$3:$AH$1266,Sheet1!F$1+(Sheet1!$A$1-1)*10,FALSE)="---","---", (ROUND(VLOOKUP($A544,Sheet1!$B$3:$AH$1266,Sheet1!F$1+(Sheet1!$A$1-1)*10,FALSE),IF(VLOOKUP($A544,Sheet1!$B$3:$AH$1266,Sheet1!F$1+(Sheet1!$A$1-1)*10,FALSE)&gt;99999,-3,IF(VLOOKUP($A544,Sheet1!$B$3:$AH$1266,Sheet1!F$1+(Sheet1!$A$1-1)*10,FALSE)&gt;9999,-2,IF(VLOOKUP($A544,Sheet1!$B$3:$AH$1266,Sheet1!F$1+(Sheet1!$A$1-1)*10,FALSE)&gt;999,-1,0)))))))</f>
        <v>---</v>
      </c>
      <c r="W544" s="385" t="str">
        <f>IF(ISNA(VLOOKUP($A544,Sheet1!$B$3:$AH$1266,Sheet1!G$1+(Sheet1!$A$1-1)*10,FALSE))=TRUE,"---",IF(VLOOKUP($A544,Sheet1!$B$3:$AH$1266,Sheet1!G$1+(Sheet1!$A$1-1)*10,FALSE)="---","---", (ROUND(VLOOKUP($A544,Sheet1!$B$3:$AH$1266,Sheet1!G$1+(Sheet1!$A$1-1)*10,FALSE),IF(VLOOKUP($A544,Sheet1!$B$3:$AH$1266,Sheet1!G$1+(Sheet1!$A$1-1)*10,FALSE)&gt;99999,-3,IF(VLOOKUP($A544,Sheet1!$B$3:$AH$1266,Sheet1!G$1+(Sheet1!$A$1-1)*10,FALSE)&gt;9999,-2,IF(VLOOKUP($A544,Sheet1!$B$3:$AH$1266,Sheet1!G$1+(Sheet1!$A$1-1)*10,FALSE)&gt;999,-1,0)))))))</f>
        <v>---</v>
      </c>
      <c r="X544" s="385" t="str">
        <f>IF(ISNA(VLOOKUP($A544,Sheet1!$B$3:$AH$1266,Sheet1!H$1+(Sheet1!$A$1-1)*10,FALSE))=TRUE,"---",IF(VLOOKUP($A544,Sheet1!$B$3:$AH$1266,Sheet1!H$1+(Sheet1!$A$1-1)*10,FALSE)="---","---", (ROUND(VLOOKUP($A544,Sheet1!$B$3:$AH$1266,Sheet1!H$1+(Sheet1!$A$1-1)*10,FALSE),IF(VLOOKUP($A544,Sheet1!$B$3:$AH$1266,Sheet1!H$1+(Sheet1!$A$1-1)*10,FALSE)&gt;99999,-3,IF(VLOOKUP($A544,Sheet1!$B$3:$AH$1266,Sheet1!H$1+(Sheet1!$A$1-1)*10,FALSE)&gt;9999,-2,IF(VLOOKUP($A544,Sheet1!$B$3:$AH$1266,Sheet1!H$1+(Sheet1!$A$1-1)*10,FALSE)&gt;999,-1,0)))))))</f>
        <v>---</v>
      </c>
      <c r="Y544" s="385" t="str">
        <f>IF(ISNA(VLOOKUP($A544,Sheet1!$B$3:$AH$1266,Sheet1!I$1+(Sheet1!$A$1-1)*10,FALSE))=TRUE,"---",IF(VLOOKUP($A544,Sheet1!$B$3:$AH$1266,Sheet1!I$1+(Sheet1!$A$1-1)*10,FALSE)="---","---", (ROUND(VLOOKUP($A544,Sheet1!$B$3:$AH$1266,Sheet1!I$1+(Sheet1!$A$1-1)*10,FALSE),IF(VLOOKUP($A544,Sheet1!$B$3:$AH$1266,Sheet1!I$1+(Sheet1!$A$1-1)*10,FALSE)&gt;99999,-3,IF(VLOOKUP($A544,Sheet1!$B$3:$AH$1266,Sheet1!I$1+(Sheet1!$A$1-1)*10,FALSE)&gt;9999,-2,IF(VLOOKUP($A544,Sheet1!$B$3:$AH$1266,Sheet1!I$1+(Sheet1!$A$1-1)*10,FALSE)&gt;999,-1,0)))))))</f>
        <v>---</v>
      </c>
      <c r="Z544" s="385" t="str">
        <f>IF(ISNA(VLOOKUP($A544,Sheet1!$B$3:$AH$1266,Sheet1!J$1+(Sheet1!$A$1-1)*10,FALSE))=TRUE,"---",IF(VLOOKUP($A544,Sheet1!$B$3:$AH$1266,Sheet1!J$1+(Sheet1!$A$1-1)*10,FALSE)="---","---", (ROUND(VLOOKUP($A544,Sheet1!$B$3:$AH$1266,Sheet1!J$1+(Sheet1!$A$1-1)*10,FALSE),IF(VLOOKUP($A544,Sheet1!$B$3:$AH$1266,Sheet1!J$1+(Sheet1!$A$1-1)*10,FALSE)&gt;99999,-3,IF(VLOOKUP($A544,Sheet1!$B$3:$AH$1266,Sheet1!J$1+(Sheet1!$A$1-1)*10,FALSE)&gt;9999,-2,IF(VLOOKUP($A544,Sheet1!$B$3:$AH$1266,Sheet1!J$1+(Sheet1!$A$1-1)*10,FALSE)&gt;999,-1,0)))))))</f>
        <v>---</v>
      </c>
      <c r="AA544" s="385" t="str">
        <f>IF(ISNA(VLOOKUP($A544,Sheet1!$B$3:$AH$1266,Sheet1!K$1+(Sheet1!$A$1-1)*10,FALSE))=TRUE,"---",IF(VLOOKUP($A544,Sheet1!$B$3:$AH$1266,Sheet1!K$1+(Sheet1!$A$1-1)*10,FALSE)="---","---", (ROUND(VLOOKUP($A544,Sheet1!$B$3:$AH$1266,Sheet1!K$1+(Sheet1!$A$1-1)*10,FALSE),IF(VLOOKUP($A544,Sheet1!$B$3:$AH$1266,Sheet1!K$1+(Sheet1!$A$1-1)*10,FALSE)&gt;99999,-3,IF(VLOOKUP($A544,Sheet1!$B$3:$AH$1266,Sheet1!K$1+(Sheet1!$A$1-1)*10,FALSE)&gt;9999,-2,IF(VLOOKUP($A544,Sheet1!$B$3:$AH$1266,Sheet1!K$1+(Sheet1!$A$1-1)*10,FALSE)&gt;999,-1,0)))))))</f>
        <v>---</v>
      </c>
      <c r="AB544" s="385" t="str">
        <f>IF(ISNA(VLOOKUP($A544,Sheet1!$B$3:$AH$1266,Sheet1!L$1+(Sheet1!$A$1-1)*10,FALSE))=TRUE,"---",IF(VLOOKUP($A544,Sheet1!$B$3:$AH$1266,Sheet1!L$1+(Sheet1!$A$1-1)*10,FALSE)="---","---", (ROUND(VLOOKUP($A544,Sheet1!$B$3:$AH$1266,Sheet1!L$1+(Sheet1!$A$1-1)*10,FALSE),IF(VLOOKUP($A544,Sheet1!$B$3:$AH$1266,Sheet1!L$1+(Sheet1!$A$1-1)*10,FALSE)&gt;99999,-3,IF(VLOOKUP($A544,Sheet1!$B$3:$AH$1266,Sheet1!L$1+(Sheet1!$A$1-1)*10,FALSE)&gt;9999,-2,IF(VLOOKUP($A544,Sheet1!$B$3:$AH$1266,Sheet1!L$1+(Sheet1!$A$1-1)*10,FALSE)&gt;999,-1,0)))))))</f>
        <v>---</v>
      </c>
      <c r="AC544" s="385" t="str">
        <f>IF(ISNA(VLOOKUP($A544,Sheet1!$B$3:$AH$1266,Sheet1!M$1+(Sheet1!$A$1-1)*10,FALSE))=TRUE,"---",IF(VLOOKUP($A544,Sheet1!$B$3:$AH$1266,Sheet1!M$1+(Sheet1!$A$1-1)*10,FALSE)="---","---", (ROUND(VLOOKUP($A544,Sheet1!$B$3:$AH$1266,Sheet1!M$1+(Sheet1!$A$1-1)*10,FALSE),IF(VLOOKUP($A544,Sheet1!$B$3:$AH$1266,Sheet1!M$1+(Sheet1!$A$1-1)*10,FALSE)&gt;99999,-3,IF(VLOOKUP($A544,Sheet1!$B$3:$AH$1266,Sheet1!M$1+(Sheet1!$A$1-1)*10,FALSE)&gt;9999,-2,IF(VLOOKUP($A544,Sheet1!$B$3:$AH$1266,Sheet1!M$1+(Sheet1!$A$1-1)*10,FALSE)&gt;999,-1,0)))))))</f>
        <v>---</v>
      </c>
      <c r="AD544" s="385" t="str">
        <f>IF(ISNA(VLOOKUP($A544,Sheet1!$B$3:$AH$1266,Sheet1!N$1+(Sheet1!$A$1-1)*10,FALSE))=TRUE,"---",IF(VLOOKUP($A544,Sheet1!$B$3:$AH$1266,Sheet1!N$1+(Sheet1!$A$1-1)*10,FALSE)="---","---", (ROUND(VLOOKUP($A544,Sheet1!$B$3:$AH$1266,Sheet1!N$1+(Sheet1!$A$1-1)*10,FALSE),IF(VLOOKUP($A544,Sheet1!$B$3:$AH$1266,Sheet1!N$1+(Sheet1!$A$1-1)*10,FALSE)&gt;99999,-3,IF(VLOOKUP($A544,Sheet1!$B$3:$AH$1266,Sheet1!N$1+(Sheet1!$A$1-1)*10,FALSE)&gt;9999,-2,IF(VLOOKUP($A544,Sheet1!$B$3:$AH$1266,Sheet1!N$1+(Sheet1!$A$1-1)*10,FALSE)&gt;999,-1,0)))))))</f>
        <v>---</v>
      </c>
    </row>
    <row r="545" spans="1:30" ht="25.5" customHeight="1" x14ac:dyDescent="0.25">
      <c r="A545" s="125" t="s">
        <v>851</v>
      </c>
      <c r="B545" s="126" t="s">
        <v>852</v>
      </c>
      <c r="C545" s="125">
        <v>412407</v>
      </c>
      <c r="D545" s="125">
        <v>742323</v>
      </c>
      <c r="E545" s="70" t="s">
        <v>3047</v>
      </c>
      <c r="F545" s="52" t="s">
        <v>4609</v>
      </c>
      <c r="G545" s="127" t="s">
        <v>286</v>
      </c>
      <c r="H545" s="128">
        <v>385</v>
      </c>
      <c r="I545" s="112">
        <v>34060</v>
      </c>
      <c r="J545" s="113">
        <v>9.84</v>
      </c>
      <c r="K545" s="114" t="s">
        <v>4405</v>
      </c>
      <c r="L545" s="156" t="s">
        <v>4405</v>
      </c>
      <c r="M545" s="157" t="s">
        <v>4405</v>
      </c>
      <c r="N545" s="127" t="s">
        <v>75</v>
      </c>
      <c r="O545" s="68" t="s">
        <v>4405</v>
      </c>
      <c r="P545" s="68" t="s">
        <v>4405</v>
      </c>
      <c r="Q545" s="68" t="s">
        <v>4405</v>
      </c>
      <c r="R545" s="74" t="s">
        <v>4405</v>
      </c>
      <c r="S545" s="64" t="s">
        <v>4362</v>
      </c>
      <c r="T545" s="64" t="str">
        <f>IF(ISNA(VLOOKUP(A545,Sheet1!B$3:C$1266,2,FALSE)=TRUE),"NC",VLOOKUP(A545,Sheet1!B$3:C$1266,2,FALSE))</f>
        <v>Rural</v>
      </c>
      <c r="U545" s="65">
        <f>IF(ISNA(VLOOKUP($A545,Sheet1!$B$3:$AH$1266,Sheet1!E$1+(Sheet1!$A$1-1)*10,FALSE))=TRUE,"---",IF(VLOOKUP($A545,Sheet1!$B$3:$AH$1266,Sheet1!E$1+(Sheet1!$A$1-1)*10,FALSE)="---","---", (ROUND(VLOOKUP($A545,Sheet1!$B$3:$AH$1266,Sheet1!E$1+(Sheet1!$A$1-1)*10,FALSE),IF(VLOOKUP($A545,Sheet1!$B$3:$AH$1266,Sheet1!E$1+(Sheet1!$A$1-1)*10,FALSE)&gt;99999,-3,IF(VLOOKUP($A545,Sheet1!$B$3:$AH$1266,Sheet1!E$1+(Sheet1!$A$1-1)*10,FALSE)&gt;9999,-2,IF(VLOOKUP($A545,Sheet1!$B$3:$AH$1266,Sheet1!E$1+(Sheet1!$A$1-1)*10,FALSE)&gt;999,-1,0)))))))</f>
        <v>3190</v>
      </c>
      <c r="V545" s="65">
        <f>IF(ISNA(VLOOKUP($A545,Sheet1!$B$3:$AH$1266,Sheet1!F$1+(Sheet1!$A$1-1)*10,FALSE))=TRUE,"---",IF(VLOOKUP($A545,Sheet1!$B$3:$AH$1266,Sheet1!F$1+(Sheet1!$A$1-1)*10,FALSE)="---","---", (ROUND(VLOOKUP($A545,Sheet1!$B$3:$AH$1266,Sheet1!F$1+(Sheet1!$A$1-1)*10,FALSE),IF(VLOOKUP($A545,Sheet1!$B$3:$AH$1266,Sheet1!F$1+(Sheet1!$A$1-1)*10,FALSE)&gt;99999,-3,IF(VLOOKUP($A545,Sheet1!$B$3:$AH$1266,Sheet1!F$1+(Sheet1!$A$1-1)*10,FALSE)&gt;9999,-2,IF(VLOOKUP($A545,Sheet1!$B$3:$AH$1266,Sheet1!F$1+(Sheet1!$A$1-1)*10,FALSE)&gt;999,-1,0)))))))</f>
        <v>3720</v>
      </c>
      <c r="W545" s="65">
        <f>IF(ISNA(VLOOKUP($A545,Sheet1!$B$3:$AH$1266,Sheet1!G$1+(Sheet1!$A$1-1)*10,FALSE))=TRUE,"---",IF(VLOOKUP($A545,Sheet1!$B$3:$AH$1266,Sheet1!G$1+(Sheet1!$A$1-1)*10,FALSE)="---","---", (ROUND(VLOOKUP($A545,Sheet1!$B$3:$AH$1266,Sheet1!G$1+(Sheet1!$A$1-1)*10,FALSE),IF(VLOOKUP($A545,Sheet1!$B$3:$AH$1266,Sheet1!G$1+(Sheet1!$A$1-1)*10,FALSE)&gt;99999,-3,IF(VLOOKUP($A545,Sheet1!$B$3:$AH$1266,Sheet1!G$1+(Sheet1!$A$1-1)*10,FALSE)&gt;9999,-2,IF(VLOOKUP($A545,Sheet1!$B$3:$AH$1266,Sheet1!G$1+(Sheet1!$A$1-1)*10,FALSE)&gt;999,-1,0)))))))</f>
        <v>4480</v>
      </c>
      <c r="X545" s="65">
        <f>IF(ISNA(VLOOKUP($A545,Sheet1!$B$3:$AH$1266,Sheet1!H$1+(Sheet1!$A$1-1)*10,FALSE))=TRUE,"---",IF(VLOOKUP($A545,Sheet1!$B$3:$AH$1266,Sheet1!H$1+(Sheet1!$A$1-1)*10,FALSE)="---","---", (ROUND(VLOOKUP($A545,Sheet1!$B$3:$AH$1266,Sheet1!H$1+(Sheet1!$A$1-1)*10,FALSE),IF(VLOOKUP($A545,Sheet1!$B$3:$AH$1266,Sheet1!H$1+(Sheet1!$A$1-1)*10,FALSE)&gt;99999,-3,IF(VLOOKUP($A545,Sheet1!$B$3:$AH$1266,Sheet1!H$1+(Sheet1!$A$1-1)*10,FALSE)&gt;9999,-2,IF(VLOOKUP($A545,Sheet1!$B$3:$AH$1266,Sheet1!H$1+(Sheet1!$A$1-1)*10,FALSE)&gt;999,-1,0)))))))</f>
        <v>6600</v>
      </c>
      <c r="Y545" s="65">
        <f>IF(ISNA(VLOOKUP($A545,Sheet1!$B$3:$AH$1266,Sheet1!I$1+(Sheet1!$A$1-1)*10,FALSE))=TRUE,"---",IF(VLOOKUP($A545,Sheet1!$B$3:$AH$1266,Sheet1!I$1+(Sheet1!$A$1-1)*10,FALSE)="---","---", (ROUND(VLOOKUP($A545,Sheet1!$B$3:$AH$1266,Sheet1!I$1+(Sheet1!$A$1-1)*10,FALSE),IF(VLOOKUP($A545,Sheet1!$B$3:$AH$1266,Sheet1!I$1+(Sheet1!$A$1-1)*10,FALSE)&gt;99999,-3,IF(VLOOKUP($A545,Sheet1!$B$3:$AH$1266,Sheet1!I$1+(Sheet1!$A$1-1)*10,FALSE)&gt;9999,-2,IF(VLOOKUP($A545,Sheet1!$B$3:$AH$1266,Sheet1!I$1+(Sheet1!$A$1-1)*10,FALSE)&gt;999,-1,0)))))))</f>
        <v>8260</v>
      </c>
      <c r="Z545" s="65">
        <f>IF(ISNA(VLOOKUP($A545,Sheet1!$B$3:$AH$1266,Sheet1!J$1+(Sheet1!$A$1-1)*10,FALSE))=TRUE,"---",IF(VLOOKUP($A545,Sheet1!$B$3:$AH$1266,Sheet1!J$1+(Sheet1!$A$1-1)*10,FALSE)="---","---", (ROUND(VLOOKUP($A545,Sheet1!$B$3:$AH$1266,Sheet1!J$1+(Sheet1!$A$1-1)*10,FALSE),IF(VLOOKUP($A545,Sheet1!$B$3:$AH$1266,Sheet1!J$1+(Sheet1!$A$1-1)*10,FALSE)&gt;99999,-3,IF(VLOOKUP($A545,Sheet1!$B$3:$AH$1266,Sheet1!J$1+(Sheet1!$A$1-1)*10,FALSE)&gt;9999,-2,IF(VLOOKUP($A545,Sheet1!$B$3:$AH$1266,Sheet1!J$1+(Sheet1!$A$1-1)*10,FALSE)&gt;999,-1,0)))))))</f>
        <v>10600</v>
      </c>
      <c r="AA545" s="65">
        <f>IF(ISNA(VLOOKUP($A545,Sheet1!$B$3:$AH$1266,Sheet1!K$1+(Sheet1!$A$1-1)*10,FALSE))=TRUE,"---",IF(VLOOKUP($A545,Sheet1!$B$3:$AH$1266,Sheet1!K$1+(Sheet1!$A$1-1)*10,FALSE)="---","---", (ROUND(VLOOKUP($A545,Sheet1!$B$3:$AH$1266,Sheet1!K$1+(Sheet1!$A$1-1)*10,FALSE),IF(VLOOKUP($A545,Sheet1!$B$3:$AH$1266,Sheet1!K$1+(Sheet1!$A$1-1)*10,FALSE)&gt;99999,-3,IF(VLOOKUP($A545,Sheet1!$B$3:$AH$1266,Sheet1!K$1+(Sheet1!$A$1-1)*10,FALSE)&gt;9999,-2,IF(VLOOKUP($A545,Sheet1!$B$3:$AH$1266,Sheet1!K$1+(Sheet1!$A$1-1)*10,FALSE)&gt;999,-1,0)))))))</f>
        <v>12500</v>
      </c>
      <c r="AB545" s="65">
        <f>IF(ISNA(VLOOKUP($A545,Sheet1!$B$3:$AH$1266,Sheet1!L$1+(Sheet1!$A$1-1)*10,FALSE))=TRUE,"---",IF(VLOOKUP($A545,Sheet1!$B$3:$AH$1266,Sheet1!L$1+(Sheet1!$A$1-1)*10,FALSE)="---","---", (ROUND(VLOOKUP($A545,Sheet1!$B$3:$AH$1266,Sheet1!L$1+(Sheet1!$A$1-1)*10,FALSE),IF(VLOOKUP($A545,Sheet1!$B$3:$AH$1266,Sheet1!L$1+(Sheet1!$A$1-1)*10,FALSE)&gt;99999,-3,IF(VLOOKUP($A545,Sheet1!$B$3:$AH$1266,Sheet1!L$1+(Sheet1!$A$1-1)*10,FALSE)&gt;9999,-2,IF(VLOOKUP($A545,Sheet1!$B$3:$AH$1266,Sheet1!L$1+(Sheet1!$A$1-1)*10,FALSE)&gt;999,-1,0)))))))</f>
        <v>14700</v>
      </c>
      <c r="AC545" s="65">
        <f>IF(ISNA(VLOOKUP($A545,Sheet1!$B$3:$AH$1266,Sheet1!M$1+(Sheet1!$A$1-1)*10,FALSE))=TRUE,"---",IF(VLOOKUP($A545,Sheet1!$B$3:$AH$1266,Sheet1!M$1+(Sheet1!$A$1-1)*10,FALSE)="---","---", (ROUND(VLOOKUP($A545,Sheet1!$B$3:$AH$1266,Sheet1!M$1+(Sheet1!$A$1-1)*10,FALSE),IF(VLOOKUP($A545,Sheet1!$B$3:$AH$1266,Sheet1!M$1+(Sheet1!$A$1-1)*10,FALSE)&gt;99999,-3,IF(VLOOKUP($A545,Sheet1!$B$3:$AH$1266,Sheet1!M$1+(Sheet1!$A$1-1)*10,FALSE)&gt;9999,-2,IF(VLOOKUP($A545,Sheet1!$B$3:$AH$1266,Sheet1!M$1+(Sheet1!$A$1-1)*10,FALSE)&gt;999,-1,0)))))))</f>
        <v>17100</v>
      </c>
      <c r="AD545" s="65">
        <f>IF(ISNA(VLOOKUP($A545,Sheet1!$B$3:$AH$1266,Sheet1!N$1+(Sheet1!$A$1-1)*10,FALSE))=TRUE,"---",IF(VLOOKUP($A545,Sheet1!$B$3:$AH$1266,Sheet1!N$1+(Sheet1!$A$1-1)*10,FALSE)="---","---", (ROUND(VLOOKUP($A545,Sheet1!$B$3:$AH$1266,Sheet1!N$1+(Sheet1!$A$1-1)*10,FALSE),IF(VLOOKUP($A545,Sheet1!$B$3:$AH$1266,Sheet1!N$1+(Sheet1!$A$1-1)*10,FALSE)&gt;99999,-3,IF(VLOOKUP($A545,Sheet1!$B$3:$AH$1266,Sheet1!N$1+(Sheet1!$A$1-1)*10,FALSE)&gt;9999,-2,IF(VLOOKUP($A545,Sheet1!$B$3:$AH$1266,Sheet1!N$1+(Sheet1!$A$1-1)*10,FALSE)&gt;999,-1,0)))))))</f>
        <v>20600</v>
      </c>
    </row>
    <row r="546" spans="1:30" ht="25.5" customHeight="1" x14ac:dyDescent="0.25">
      <c r="A546" s="133" t="s">
        <v>853</v>
      </c>
      <c r="B546" s="134" t="s">
        <v>854</v>
      </c>
      <c r="C546" s="133">
        <v>412650</v>
      </c>
      <c r="D546" s="133">
        <v>742626</v>
      </c>
      <c r="E546" s="67" t="s">
        <v>3047</v>
      </c>
      <c r="F546" s="135" t="s">
        <v>4405</v>
      </c>
      <c r="G546" s="118" t="s">
        <v>160</v>
      </c>
      <c r="H546" s="136">
        <v>3.82</v>
      </c>
      <c r="I546" s="119">
        <v>21751</v>
      </c>
      <c r="J546" s="137" t="s">
        <v>4405</v>
      </c>
      <c r="K546" s="118" t="s">
        <v>17</v>
      </c>
      <c r="L546" s="122">
        <v>268</v>
      </c>
      <c r="M546" s="123">
        <v>70.2</v>
      </c>
      <c r="N546" s="118" t="s">
        <v>145</v>
      </c>
      <c r="O546" s="71">
        <f t="shared" si="16"/>
        <v>7.1681323683133922</v>
      </c>
      <c r="P546" s="71">
        <f>IF(O546&lt;&gt;"",VLOOKUP($A546,Sheet4!$A$2:$O$1309,14,FALSE)*100,"")</f>
        <v>1.6441518722880577</v>
      </c>
      <c r="Q546" s="71">
        <f>IF(P546&lt;&gt;"",VLOOKUP($A546,Sheet4!$A$2:$O$1309,15,FALSE)*100,"")</f>
        <v>14.988492253052744</v>
      </c>
      <c r="R546" s="73">
        <f t="shared" si="17"/>
        <v>15</v>
      </c>
      <c r="S546" s="63" t="s">
        <v>4362</v>
      </c>
      <c r="T546" s="63" t="str">
        <f>IF(ISNA(VLOOKUP(A546,Sheet1!B$3:C$1266,2,FALSE)=TRUE),"NC",VLOOKUP(A546,Sheet1!B$3:C$1266,2,FALSE))</f>
        <v>Rural</v>
      </c>
      <c r="U546" s="66">
        <f>IF(ISNA(VLOOKUP($A546,Sheet1!$B$3:$AH$1266,Sheet1!E$1+(Sheet1!$A$1-1)*10,FALSE))=TRUE,"---",IF(VLOOKUP($A546,Sheet1!$B$3:$AH$1266,Sheet1!E$1+(Sheet1!$A$1-1)*10,FALSE)="---","---", (ROUND(VLOOKUP($A546,Sheet1!$B$3:$AH$1266,Sheet1!E$1+(Sheet1!$A$1-1)*10,FALSE),IF(VLOOKUP($A546,Sheet1!$B$3:$AH$1266,Sheet1!E$1+(Sheet1!$A$1-1)*10,FALSE)&gt;99999,-3,IF(VLOOKUP($A546,Sheet1!$B$3:$AH$1266,Sheet1!E$1+(Sheet1!$A$1-1)*10,FALSE)&gt;9999,-2,IF(VLOOKUP($A546,Sheet1!$B$3:$AH$1266,Sheet1!E$1+(Sheet1!$A$1-1)*10,FALSE)&gt;999,-1,0)))))))</f>
        <v>68</v>
      </c>
      <c r="V546" s="66">
        <f>IF(ISNA(VLOOKUP($A546,Sheet1!$B$3:$AH$1266,Sheet1!F$1+(Sheet1!$A$1-1)*10,FALSE))=TRUE,"---",IF(VLOOKUP($A546,Sheet1!$B$3:$AH$1266,Sheet1!F$1+(Sheet1!$A$1-1)*10,FALSE)="---","---", (ROUND(VLOOKUP($A546,Sheet1!$B$3:$AH$1266,Sheet1!F$1+(Sheet1!$A$1-1)*10,FALSE),IF(VLOOKUP($A546,Sheet1!$B$3:$AH$1266,Sheet1!F$1+(Sheet1!$A$1-1)*10,FALSE)&gt;99999,-3,IF(VLOOKUP($A546,Sheet1!$B$3:$AH$1266,Sheet1!F$1+(Sheet1!$A$1-1)*10,FALSE)&gt;9999,-2,IF(VLOOKUP($A546,Sheet1!$B$3:$AH$1266,Sheet1!F$1+(Sheet1!$A$1-1)*10,FALSE)&gt;999,-1,0)))))))</f>
        <v>82</v>
      </c>
      <c r="W546" s="66">
        <f>IF(ISNA(VLOOKUP($A546,Sheet1!$B$3:$AH$1266,Sheet1!G$1+(Sheet1!$A$1-1)*10,FALSE))=TRUE,"---",IF(VLOOKUP($A546,Sheet1!$B$3:$AH$1266,Sheet1!G$1+(Sheet1!$A$1-1)*10,FALSE)="---","---", (ROUND(VLOOKUP($A546,Sheet1!$B$3:$AH$1266,Sheet1!G$1+(Sheet1!$A$1-1)*10,FALSE),IF(VLOOKUP($A546,Sheet1!$B$3:$AH$1266,Sheet1!G$1+(Sheet1!$A$1-1)*10,FALSE)&gt;99999,-3,IF(VLOOKUP($A546,Sheet1!$B$3:$AH$1266,Sheet1!G$1+(Sheet1!$A$1-1)*10,FALSE)&gt;9999,-2,IF(VLOOKUP($A546,Sheet1!$B$3:$AH$1266,Sheet1!G$1+(Sheet1!$A$1-1)*10,FALSE)&gt;999,-1,0)))))))</f>
        <v>104</v>
      </c>
      <c r="X546" s="66">
        <f>IF(ISNA(VLOOKUP($A546,Sheet1!$B$3:$AH$1266,Sheet1!H$1+(Sheet1!$A$1-1)*10,FALSE))=TRUE,"---",IF(VLOOKUP($A546,Sheet1!$B$3:$AH$1266,Sheet1!H$1+(Sheet1!$A$1-1)*10,FALSE)="---","---", (ROUND(VLOOKUP($A546,Sheet1!$B$3:$AH$1266,Sheet1!H$1+(Sheet1!$A$1-1)*10,FALSE),IF(VLOOKUP($A546,Sheet1!$B$3:$AH$1266,Sheet1!H$1+(Sheet1!$A$1-1)*10,FALSE)&gt;99999,-3,IF(VLOOKUP($A546,Sheet1!$B$3:$AH$1266,Sheet1!H$1+(Sheet1!$A$1-1)*10,FALSE)&gt;9999,-2,IF(VLOOKUP($A546,Sheet1!$B$3:$AH$1266,Sheet1!H$1+(Sheet1!$A$1-1)*10,FALSE)&gt;999,-1,0)))))))</f>
        <v>172</v>
      </c>
      <c r="Y546" s="66">
        <f>IF(ISNA(VLOOKUP($A546,Sheet1!$B$3:$AH$1266,Sheet1!I$1+(Sheet1!$A$1-1)*10,FALSE))=TRUE,"---",IF(VLOOKUP($A546,Sheet1!$B$3:$AH$1266,Sheet1!I$1+(Sheet1!$A$1-1)*10,FALSE)="---","---", (ROUND(VLOOKUP($A546,Sheet1!$B$3:$AH$1266,Sheet1!I$1+(Sheet1!$A$1-1)*10,FALSE),IF(VLOOKUP($A546,Sheet1!$B$3:$AH$1266,Sheet1!I$1+(Sheet1!$A$1-1)*10,FALSE)&gt;99999,-3,IF(VLOOKUP($A546,Sheet1!$B$3:$AH$1266,Sheet1!I$1+(Sheet1!$A$1-1)*10,FALSE)&gt;9999,-2,IF(VLOOKUP($A546,Sheet1!$B$3:$AH$1266,Sheet1!I$1+(Sheet1!$A$1-1)*10,FALSE)&gt;999,-1,0)))))))</f>
        <v>230</v>
      </c>
      <c r="Z546" s="66">
        <f>IF(ISNA(VLOOKUP($A546,Sheet1!$B$3:$AH$1266,Sheet1!J$1+(Sheet1!$A$1-1)*10,FALSE))=TRUE,"---",IF(VLOOKUP($A546,Sheet1!$B$3:$AH$1266,Sheet1!J$1+(Sheet1!$A$1-1)*10,FALSE)="---","---", (ROUND(VLOOKUP($A546,Sheet1!$B$3:$AH$1266,Sheet1!J$1+(Sheet1!$A$1-1)*10,FALSE),IF(VLOOKUP($A546,Sheet1!$B$3:$AH$1266,Sheet1!J$1+(Sheet1!$A$1-1)*10,FALSE)&gt;99999,-3,IF(VLOOKUP($A546,Sheet1!$B$3:$AH$1266,Sheet1!J$1+(Sheet1!$A$1-1)*10,FALSE)&gt;9999,-2,IF(VLOOKUP($A546,Sheet1!$B$3:$AH$1266,Sheet1!J$1+(Sheet1!$A$1-1)*10,FALSE)&gt;999,-1,0)))))))</f>
        <v>318</v>
      </c>
      <c r="AA546" s="66">
        <f>IF(ISNA(VLOOKUP($A546,Sheet1!$B$3:$AH$1266,Sheet1!K$1+(Sheet1!$A$1-1)*10,FALSE))=TRUE,"---",IF(VLOOKUP($A546,Sheet1!$B$3:$AH$1266,Sheet1!K$1+(Sheet1!$A$1-1)*10,FALSE)="---","---", (ROUND(VLOOKUP($A546,Sheet1!$B$3:$AH$1266,Sheet1!K$1+(Sheet1!$A$1-1)*10,FALSE),IF(VLOOKUP($A546,Sheet1!$B$3:$AH$1266,Sheet1!K$1+(Sheet1!$A$1-1)*10,FALSE)&gt;99999,-3,IF(VLOOKUP($A546,Sheet1!$B$3:$AH$1266,Sheet1!K$1+(Sheet1!$A$1-1)*10,FALSE)&gt;9999,-2,IF(VLOOKUP($A546,Sheet1!$B$3:$AH$1266,Sheet1!K$1+(Sheet1!$A$1-1)*10,FALSE)&gt;999,-1,0)))))))</f>
        <v>396</v>
      </c>
      <c r="AB546" s="66">
        <f>IF(ISNA(VLOOKUP($A546,Sheet1!$B$3:$AH$1266,Sheet1!L$1+(Sheet1!$A$1-1)*10,FALSE))=TRUE,"---",IF(VLOOKUP($A546,Sheet1!$B$3:$AH$1266,Sheet1!L$1+(Sheet1!$A$1-1)*10,FALSE)="---","---", (ROUND(VLOOKUP($A546,Sheet1!$B$3:$AH$1266,Sheet1!L$1+(Sheet1!$A$1-1)*10,FALSE),IF(VLOOKUP($A546,Sheet1!$B$3:$AH$1266,Sheet1!L$1+(Sheet1!$A$1-1)*10,FALSE)&gt;99999,-3,IF(VLOOKUP($A546,Sheet1!$B$3:$AH$1266,Sheet1!L$1+(Sheet1!$A$1-1)*10,FALSE)&gt;9999,-2,IF(VLOOKUP($A546,Sheet1!$B$3:$AH$1266,Sheet1!L$1+(Sheet1!$A$1-1)*10,FALSE)&gt;999,-1,0)))))))</f>
        <v>485</v>
      </c>
      <c r="AC546" s="66">
        <f>IF(ISNA(VLOOKUP($A546,Sheet1!$B$3:$AH$1266,Sheet1!M$1+(Sheet1!$A$1-1)*10,FALSE))=TRUE,"---",IF(VLOOKUP($A546,Sheet1!$B$3:$AH$1266,Sheet1!M$1+(Sheet1!$A$1-1)*10,FALSE)="---","---", (ROUND(VLOOKUP($A546,Sheet1!$B$3:$AH$1266,Sheet1!M$1+(Sheet1!$A$1-1)*10,FALSE),IF(VLOOKUP($A546,Sheet1!$B$3:$AH$1266,Sheet1!M$1+(Sheet1!$A$1-1)*10,FALSE)&gt;99999,-3,IF(VLOOKUP($A546,Sheet1!$B$3:$AH$1266,Sheet1!M$1+(Sheet1!$A$1-1)*10,FALSE)&gt;9999,-2,IF(VLOOKUP($A546,Sheet1!$B$3:$AH$1266,Sheet1!M$1+(Sheet1!$A$1-1)*10,FALSE)&gt;999,-1,0)))))))</f>
        <v>585</v>
      </c>
      <c r="AD546" s="66">
        <f>IF(ISNA(VLOOKUP($A546,Sheet1!$B$3:$AH$1266,Sheet1!N$1+(Sheet1!$A$1-1)*10,FALSE))=TRUE,"---",IF(VLOOKUP($A546,Sheet1!$B$3:$AH$1266,Sheet1!N$1+(Sheet1!$A$1-1)*10,FALSE)="---","---", (ROUND(VLOOKUP($A546,Sheet1!$B$3:$AH$1266,Sheet1!N$1+(Sheet1!$A$1-1)*10,FALSE),IF(VLOOKUP($A546,Sheet1!$B$3:$AH$1266,Sheet1!N$1+(Sheet1!$A$1-1)*10,FALSE)&gt;99999,-3,IF(VLOOKUP($A546,Sheet1!$B$3:$AH$1266,Sheet1!N$1+(Sheet1!$A$1-1)*10,FALSE)&gt;9999,-2,IF(VLOOKUP($A546,Sheet1!$B$3:$AH$1266,Sheet1!N$1+(Sheet1!$A$1-1)*10,FALSE)&gt;999,-1,0)))))))</f>
        <v>741</v>
      </c>
    </row>
    <row r="547" spans="1:30" ht="25.5" customHeight="1" x14ac:dyDescent="0.25">
      <c r="A547" s="303" t="s">
        <v>855</v>
      </c>
      <c r="B547" s="330" t="s">
        <v>856</v>
      </c>
      <c r="C547" s="303">
        <v>412557</v>
      </c>
      <c r="D547" s="303">
        <v>742228</v>
      </c>
      <c r="E547" s="307" t="s">
        <v>3047</v>
      </c>
      <c r="F547" s="52">
        <v>1937</v>
      </c>
      <c r="G547" s="127" t="s">
        <v>286</v>
      </c>
      <c r="H547" s="347">
        <v>406</v>
      </c>
      <c r="I547" s="112">
        <v>13222</v>
      </c>
      <c r="J547" s="190">
        <v>11.3</v>
      </c>
      <c r="K547" s="114" t="s">
        <v>4405</v>
      </c>
      <c r="L547" s="115">
        <v>11500</v>
      </c>
      <c r="M547" s="116">
        <v>28.3</v>
      </c>
      <c r="N547" s="127" t="s">
        <v>14</v>
      </c>
      <c r="O547" s="68">
        <f t="shared" si="16"/>
        <v>1.8020446237501411</v>
      </c>
      <c r="P547" s="68">
        <f>IF(O547&lt;&gt;"",VLOOKUP($A547,Sheet4!$A$2:$O$1309,14,FALSE)*100,"")</f>
        <v>0.62809380201114262</v>
      </c>
      <c r="Q547" s="68">
        <f>IF(P547&lt;&gt;"",VLOOKUP($A547,Sheet4!$A$2:$O$1309,15,FALSE)*100,"")</f>
        <v>5.9850066430556792</v>
      </c>
      <c r="R547" s="74">
        <f t="shared" si="17"/>
        <v>60</v>
      </c>
      <c r="S547" s="356" t="s">
        <v>4362</v>
      </c>
      <c r="T547" s="356" t="str">
        <f>IF(ISNA(VLOOKUP(A547,Sheet1!B$3:C$1266,2,FALSE)=TRUE),"NC",VLOOKUP(A547,Sheet1!B$3:C$1266,2,FALSE))</f>
        <v>Rural10</v>
      </c>
      <c r="U547" s="392">
        <f>IF(ISNA(VLOOKUP($A547,Sheet1!$B$3:$AH$1266,Sheet1!E$1+(Sheet1!$A$1-1)*10,FALSE))=TRUE,"---",IF(VLOOKUP($A547,Sheet1!$B$3:$AH$1266,Sheet1!E$1+(Sheet1!$A$1-1)*10,FALSE)="---","---", (ROUND(VLOOKUP($A547,Sheet1!$B$3:$AH$1266,Sheet1!E$1+(Sheet1!$A$1-1)*10,FALSE),IF(VLOOKUP($A547,Sheet1!$B$3:$AH$1266,Sheet1!E$1+(Sheet1!$A$1-1)*10,FALSE)&gt;99999,-3,IF(VLOOKUP($A547,Sheet1!$B$3:$AH$1266,Sheet1!E$1+(Sheet1!$A$1-1)*10,FALSE)&gt;9999,-2,IF(VLOOKUP($A547,Sheet1!$B$3:$AH$1266,Sheet1!E$1+(Sheet1!$A$1-1)*10,FALSE)&gt;999,-1,0)))))))</f>
        <v>3880</v>
      </c>
      <c r="V547" s="392">
        <f>IF(ISNA(VLOOKUP($A547,Sheet1!$B$3:$AH$1266,Sheet1!F$1+(Sheet1!$A$1-1)*10,FALSE))=TRUE,"---",IF(VLOOKUP($A547,Sheet1!$B$3:$AH$1266,Sheet1!F$1+(Sheet1!$A$1-1)*10,FALSE)="---","---", (ROUND(VLOOKUP($A547,Sheet1!$B$3:$AH$1266,Sheet1!F$1+(Sheet1!$A$1-1)*10,FALSE),IF(VLOOKUP($A547,Sheet1!$B$3:$AH$1266,Sheet1!F$1+(Sheet1!$A$1-1)*10,FALSE)&gt;99999,-3,IF(VLOOKUP($A547,Sheet1!$B$3:$AH$1266,Sheet1!F$1+(Sheet1!$A$1-1)*10,FALSE)&gt;9999,-2,IF(VLOOKUP($A547,Sheet1!$B$3:$AH$1266,Sheet1!F$1+(Sheet1!$A$1-1)*10,FALSE)&gt;999,-1,0)))))))</f>
        <v>4400</v>
      </c>
      <c r="W547" s="392">
        <f>IF(ISNA(VLOOKUP($A547,Sheet1!$B$3:$AH$1266,Sheet1!G$1+(Sheet1!$A$1-1)*10,FALSE))=TRUE,"---",IF(VLOOKUP($A547,Sheet1!$B$3:$AH$1266,Sheet1!G$1+(Sheet1!$A$1-1)*10,FALSE)="---","---", (ROUND(VLOOKUP($A547,Sheet1!$B$3:$AH$1266,Sheet1!G$1+(Sheet1!$A$1-1)*10,FALSE),IF(VLOOKUP($A547,Sheet1!$B$3:$AH$1266,Sheet1!G$1+(Sheet1!$A$1-1)*10,FALSE)&gt;99999,-3,IF(VLOOKUP($A547,Sheet1!$B$3:$AH$1266,Sheet1!G$1+(Sheet1!$A$1-1)*10,FALSE)&gt;9999,-2,IF(VLOOKUP($A547,Sheet1!$B$3:$AH$1266,Sheet1!G$1+(Sheet1!$A$1-1)*10,FALSE)&gt;999,-1,0)))))))</f>
        <v>5030</v>
      </c>
      <c r="X547" s="392">
        <f>IF(ISNA(VLOOKUP($A547,Sheet1!$B$3:$AH$1266,Sheet1!H$1+(Sheet1!$A$1-1)*10,FALSE))=TRUE,"---",IF(VLOOKUP($A547,Sheet1!$B$3:$AH$1266,Sheet1!H$1+(Sheet1!$A$1-1)*10,FALSE)="---","---", (ROUND(VLOOKUP($A547,Sheet1!$B$3:$AH$1266,Sheet1!H$1+(Sheet1!$A$1-1)*10,FALSE),IF(VLOOKUP($A547,Sheet1!$B$3:$AH$1266,Sheet1!H$1+(Sheet1!$A$1-1)*10,FALSE)&gt;99999,-3,IF(VLOOKUP($A547,Sheet1!$B$3:$AH$1266,Sheet1!H$1+(Sheet1!$A$1-1)*10,FALSE)&gt;9999,-2,IF(VLOOKUP($A547,Sheet1!$B$3:$AH$1266,Sheet1!H$1+(Sheet1!$A$1-1)*10,FALSE)&gt;999,-1,0)))))))</f>
        <v>6710</v>
      </c>
      <c r="Y547" s="392">
        <f>IF(ISNA(VLOOKUP($A547,Sheet1!$B$3:$AH$1266,Sheet1!I$1+(Sheet1!$A$1-1)*10,FALSE))=TRUE,"---",IF(VLOOKUP($A547,Sheet1!$B$3:$AH$1266,Sheet1!I$1+(Sheet1!$A$1-1)*10,FALSE)="---","---", (ROUND(VLOOKUP($A547,Sheet1!$B$3:$AH$1266,Sheet1!I$1+(Sheet1!$A$1-1)*10,FALSE),IF(VLOOKUP($A547,Sheet1!$B$3:$AH$1266,Sheet1!I$1+(Sheet1!$A$1-1)*10,FALSE)&gt;99999,-3,IF(VLOOKUP($A547,Sheet1!$B$3:$AH$1266,Sheet1!I$1+(Sheet1!$A$1-1)*10,FALSE)&gt;9999,-2,IF(VLOOKUP($A547,Sheet1!$B$3:$AH$1266,Sheet1!I$1+(Sheet1!$A$1-1)*10,FALSE)&gt;999,-1,0)))))))</f>
        <v>7960</v>
      </c>
      <c r="Z547" s="392">
        <f>IF(ISNA(VLOOKUP($A547,Sheet1!$B$3:$AH$1266,Sheet1!J$1+(Sheet1!$A$1-1)*10,FALSE))=TRUE,"---",IF(VLOOKUP($A547,Sheet1!$B$3:$AH$1266,Sheet1!J$1+(Sheet1!$A$1-1)*10,FALSE)="---","---", (ROUND(VLOOKUP($A547,Sheet1!$B$3:$AH$1266,Sheet1!J$1+(Sheet1!$A$1-1)*10,FALSE),IF(VLOOKUP($A547,Sheet1!$B$3:$AH$1266,Sheet1!J$1+(Sheet1!$A$1-1)*10,FALSE)&gt;99999,-3,IF(VLOOKUP($A547,Sheet1!$B$3:$AH$1266,Sheet1!J$1+(Sheet1!$A$1-1)*10,FALSE)&gt;9999,-2,IF(VLOOKUP($A547,Sheet1!$B$3:$AH$1266,Sheet1!J$1+(Sheet1!$A$1-1)*10,FALSE)&gt;999,-1,0)))))))</f>
        <v>9740</v>
      </c>
      <c r="AA547" s="392">
        <f>IF(ISNA(VLOOKUP($A547,Sheet1!$B$3:$AH$1266,Sheet1!K$1+(Sheet1!$A$1-1)*10,FALSE))=TRUE,"---",IF(VLOOKUP($A547,Sheet1!$B$3:$AH$1266,Sheet1!K$1+(Sheet1!$A$1-1)*10,FALSE)="---","---", (ROUND(VLOOKUP($A547,Sheet1!$B$3:$AH$1266,Sheet1!K$1+(Sheet1!$A$1-1)*10,FALSE),IF(VLOOKUP($A547,Sheet1!$B$3:$AH$1266,Sheet1!K$1+(Sheet1!$A$1-1)*10,FALSE)&gt;99999,-3,IF(VLOOKUP($A547,Sheet1!$B$3:$AH$1266,Sheet1!K$1+(Sheet1!$A$1-1)*10,FALSE)&gt;9999,-2,IF(VLOOKUP($A547,Sheet1!$B$3:$AH$1266,Sheet1!K$1+(Sheet1!$A$1-1)*10,FALSE)&gt;999,-1,0)))))))</f>
        <v>11200</v>
      </c>
      <c r="AB547" s="392">
        <f>IF(ISNA(VLOOKUP($A547,Sheet1!$B$3:$AH$1266,Sheet1!L$1+(Sheet1!$A$1-1)*10,FALSE))=TRUE,"---",IF(VLOOKUP($A547,Sheet1!$B$3:$AH$1266,Sheet1!L$1+(Sheet1!$A$1-1)*10,FALSE)="---","---", (ROUND(VLOOKUP($A547,Sheet1!$B$3:$AH$1266,Sheet1!L$1+(Sheet1!$A$1-1)*10,FALSE),IF(VLOOKUP($A547,Sheet1!$B$3:$AH$1266,Sheet1!L$1+(Sheet1!$A$1-1)*10,FALSE)&gt;99999,-3,IF(VLOOKUP($A547,Sheet1!$B$3:$AH$1266,Sheet1!L$1+(Sheet1!$A$1-1)*10,FALSE)&gt;9999,-2,IF(VLOOKUP($A547,Sheet1!$B$3:$AH$1266,Sheet1!L$1+(Sheet1!$A$1-1)*10,FALSE)&gt;999,-1,0)))))))</f>
        <v>12800</v>
      </c>
      <c r="AC547" s="392">
        <f>IF(ISNA(VLOOKUP($A547,Sheet1!$B$3:$AH$1266,Sheet1!M$1+(Sheet1!$A$1-1)*10,FALSE))=TRUE,"---",IF(VLOOKUP($A547,Sheet1!$B$3:$AH$1266,Sheet1!M$1+(Sheet1!$A$1-1)*10,FALSE)="---","---", (ROUND(VLOOKUP($A547,Sheet1!$B$3:$AH$1266,Sheet1!M$1+(Sheet1!$A$1-1)*10,FALSE),IF(VLOOKUP($A547,Sheet1!$B$3:$AH$1266,Sheet1!M$1+(Sheet1!$A$1-1)*10,FALSE)&gt;99999,-3,IF(VLOOKUP($A547,Sheet1!$B$3:$AH$1266,Sheet1!M$1+(Sheet1!$A$1-1)*10,FALSE)&gt;9999,-2,IF(VLOOKUP($A547,Sheet1!$B$3:$AH$1266,Sheet1!M$1+(Sheet1!$A$1-1)*10,FALSE)&gt;999,-1,0)))))))</f>
        <v>14500</v>
      </c>
      <c r="AD547" s="392">
        <f>IF(ISNA(VLOOKUP($A547,Sheet1!$B$3:$AH$1266,Sheet1!N$1+(Sheet1!$A$1-1)*10,FALSE))=TRUE,"---",IF(VLOOKUP($A547,Sheet1!$B$3:$AH$1266,Sheet1!N$1+(Sheet1!$A$1-1)*10,FALSE)="---","---", (ROUND(VLOOKUP($A547,Sheet1!$B$3:$AH$1266,Sheet1!N$1+(Sheet1!$A$1-1)*10,FALSE),IF(VLOOKUP($A547,Sheet1!$B$3:$AH$1266,Sheet1!N$1+(Sheet1!$A$1-1)*10,FALSE)&gt;99999,-3,IF(VLOOKUP($A547,Sheet1!$B$3:$AH$1266,Sheet1!N$1+(Sheet1!$A$1-1)*10,FALSE)&gt;9999,-2,IF(VLOOKUP($A547,Sheet1!$B$3:$AH$1266,Sheet1!N$1+(Sheet1!$A$1-1)*10,FALSE)&gt;999,-1,0)))))))</f>
        <v>16900</v>
      </c>
    </row>
    <row r="548" spans="1:30" ht="25.5" customHeight="1" x14ac:dyDescent="0.25">
      <c r="A548" s="303"/>
      <c r="B548" s="331"/>
      <c r="C548" s="303"/>
      <c r="D548" s="303"/>
      <c r="E548" s="307" t="e">
        <v>#N/A</v>
      </c>
      <c r="F548" s="52" t="s">
        <v>4619</v>
      </c>
      <c r="G548" s="127" t="s">
        <v>31</v>
      </c>
      <c r="H548" s="347"/>
      <c r="I548" s="326">
        <v>20322</v>
      </c>
      <c r="J548" s="375">
        <v>11.33</v>
      </c>
      <c r="K548" s="315" t="s">
        <v>4405</v>
      </c>
      <c r="L548" s="320">
        <v>9200</v>
      </c>
      <c r="M548" s="322">
        <v>22.7</v>
      </c>
      <c r="N548" s="318" t="s">
        <v>17</v>
      </c>
      <c r="O548" s="299" t="s">
        <v>4405</v>
      </c>
      <c r="P548" s="299" t="s">
        <v>4405</v>
      </c>
      <c r="Q548" s="299" t="s">
        <v>4405</v>
      </c>
      <c r="R548" s="301" t="s">
        <v>4405</v>
      </c>
      <c r="S548" s="356" t="e">
        <v>#N/A</v>
      </c>
      <c r="T548" s="356" t="str">
        <f>IF(ISNA(VLOOKUP(A548,Sheet1!B$3:C$1266,2,FALSE)=TRUE),"ND",VLOOKUP(A548,Sheet1!B$3:C$1266,2,FALSE))</f>
        <v>ND</v>
      </c>
      <c r="U548" s="392" t="str">
        <f>IF(ISNA(VLOOKUP($A548,Sheet1!$B$3:$AH$1266,Sheet1!E$1+(Sheet1!$A$1-1)*10,FALSE))=TRUE,"---",IF(VLOOKUP($A548,Sheet1!$B$3:$AH$1266,Sheet1!E$1+(Sheet1!$A$1-1)*10,FALSE)="---","---", (ROUND(VLOOKUP($A548,Sheet1!$B$3:$AH$1266,Sheet1!E$1+(Sheet1!$A$1-1)*10,FALSE),IF(VLOOKUP($A548,Sheet1!$B$3:$AH$1266,Sheet1!E$1+(Sheet1!$A$1-1)*10,FALSE)&gt;99999,-3,IF(VLOOKUP($A548,Sheet1!$B$3:$AH$1266,Sheet1!E$1+(Sheet1!$A$1-1)*10,FALSE)&gt;9999,-2,IF(VLOOKUP($A548,Sheet1!$B$3:$AH$1266,Sheet1!E$1+(Sheet1!$A$1-1)*10,FALSE)&gt;999,-1,0)))))))</f>
        <v>---</v>
      </c>
      <c r="V548" s="392" t="str">
        <f>IF(ISNA(VLOOKUP($A548,Sheet1!$B$3:$AH$1266,Sheet1!F$1+(Sheet1!$A$1-1)*10,FALSE))=TRUE,"---",IF(VLOOKUP($A548,Sheet1!$B$3:$AH$1266,Sheet1!F$1+(Sheet1!$A$1-1)*10,FALSE)="---","---", (ROUND(VLOOKUP($A548,Sheet1!$B$3:$AH$1266,Sheet1!F$1+(Sheet1!$A$1-1)*10,FALSE),IF(VLOOKUP($A548,Sheet1!$B$3:$AH$1266,Sheet1!F$1+(Sheet1!$A$1-1)*10,FALSE)&gt;99999,-3,IF(VLOOKUP($A548,Sheet1!$B$3:$AH$1266,Sheet1!F$1+(Sheet1!$A$1-1)*10,FALSE)&gt;9999,-2,IF(VLOOKUP($A548,Sheet1!$B$3:$AH$1266,Sheet1!F$1+(Sheet1!$A$1-1)*10,FALSE)&gt;999,-1,0)))))))</f>
        <v>---</v>
      </c>
      <c r="W548" s="392" t="str">
        <f>IF(ISNA(VLOOKUP($A548,Sheet1!$B$3:$AH$1266,Sheet1!G$1+(Sheet1!$A$1-1)*10,FALSE))=TRUE,"---",IF(VLOOKUP($A548,Sheet1!$B$3:$AH$1266,Sheet1!G$1+(Sheet1!$A$1-1)*10,FALSE)="---","---", (ROUND(VLOOKUP($A548,Sheet1!$B$3:$AH$1266,Sheet1!G$1+(Sheet1!$A$1-1)*10,FALSE),IF(VLOOKUP($A548,Sheet1!$B$3:$AH$1266,Sheet1!G$1+(Sheet1!$A$1-1)*10,FALSE)&gt;99999,-3,IF(VLOOKUP($A548,Sheet1!$B$3:$AH$1266,Sheet1!G$1+(Sheet1!$A$1-1)*10,FALSE)&gt;9999,-2,IF(VLOOKUP($A548,Sheet1!$B$3:$AH$1266,Sheet1!G$1+(Sheet1!$A$1-1)*10,FALSE)&gt;999,-1,0)))))))</f>
        <v>---</v>
      </c>
      <c r="X548" s="392" t="str">
        <f>IF(ISNA(VLOOKUP($A548,Sheet1!$B$3:$AH$1266,Sheet1!H$1+(Sheet1!$A$1-1)*10,FALSE))=TRUE,"---",IF(VLOOKUP($A548,Sheet1!$B$3:$AH$1266,Sheet1!H$1+(Sheet1!$A$1-1)*10,FALSE)="---","---", (ROUND(VLOOKUP($A548,Sheet1!$B$3:$AH$1266,Sheet1!H$1+(Sheet1!$A$1-1)*10,FALSE),IF(VLOOKUP($A548,Sheet1!$B$3:$AH$1266,Sheet1!H$1+(Sheet1!$A$1-1)*10,FALSE)&gt;99999,-3,IF(VLOOKUP($A548,Sheet1!$B$3:$AH$1266,Sheet1!H$1+(Sheet1!$A$1-1)*10,FALSE)&gt;9999,-2,IF(VLOOKUP($A548,Sheet1!$B$3:$AH$1266,Sheet1!H$1+(Sheet1!$A$1-1)*10,FALSE)&gt;999,-1,0)))))))</f>
        <v>---</v>
      </c>
      <c r="Y548" s="392" t="str">
        <f>IF(ISNA(VLOOKUP($A548,Sheet1!$B$3:$AH$1266,Sheet1!I$1+(Sheet1!$A$1-1)*10,FALSE))=TRUE,"---",IF(VLOOKUP($A548,Sheet1!$B$3:$AH$1266,Sheet1!I$1+(Sheet1!$A$1-1)*10,FALSE)="---","---", (ROUND(VLOOKUP($A548,Sheet1!$B$3:$AH$1266,Sheet1!I$1+(Sheet1!$A$1-1)*10,FALSE),IF(VLOOKUP($A548,Sheet1!$B$3:$AH$1266,Sheet1!I$1+(Sheet1!$A$1-1)*10,FALSE)&gt;99999,-3,IF(VLOOKUP($A548,Sheet1!$B$3:$AH$1266,Sheet1!I$1+(Sheet1!$A$1-1)*10,FALSE)&gt;9999,-2,IF(VLOOKUP($A548,Sheet1!$B$3:$AH$1266,Sheet1!I$1+(Sheet1!$A$1-1)*10,FALSE)&gt;999,-1,0)))))))</f>
        <v>---</v>
      </c>
      <c r="Z548" s="392" t="str">
        <f>IF(ISNA(VLOOKUP($A548,Sheet1!$B$3:$AH$1266,Sheet1!J$1+(Sheet1!$A$1-1)*10,FALSE))=TRUE,"---",IF(VLOOKUP($A548,Sheet1!$B$3:$AH$1266,Sheet1!J$1+(Sheet1!$A$1-1)*10,FALSE)="---","---", (ROUND(VLOOKUP($A548,Sheet1!$B$3:$AH$1266,Sheet1!J$1+(Sheet1!$A$1-1)*10,FALSE),IF(VLOOKUP($A548,Sheet1!$B$3:$AH$1266,Sheet1!J$1+(Sheet1!$A$1-1)*10,FALSE)&gt;99999,-3,IF(VLOOKUP($A548,Sheet1!$B$3:$AH$1266,Sheet1!J$1+(Sheet1!$A$1-1)*10,FALSE)&gt;9999,-2,IF(VLOOKUP($A548,Sheet1!$B$3:$AH$1266,Sheet1!J$1+(Sheet1!$A$1-1)*10,FALSE)&gt;999,-1,0)))))))</f>
        <v>---</v>
      </c>
      <c r="AA548" s="392" t="str">
        <f>IF(ISNA(VLOOKUP($A548,Sheet1!$B$3:$AH$1266,Sheet1!K$1+(Sheet1!$A$1-1)*10,FALSE))=TRUE,"---",IF(VLOOKUP($A548,Sheet1!$B$3:$AH$1266,Sheet1!K$1+(Sheet1!$A$1-1)*10,FALSE)="---","---", (ROUND(VLOOKUP($A548,Sheet1!$B$3:$AH$1266,Sheet1!K$1+(Sheet1!$A$1-1)*10,FALSE),IF(VLOOKUP($A548,Sheet1!$B$3:$AH$1266,Sheet1!K$1+(Sheet1!$A$1-1)*10,FALSE)&gt;99999,-3,IF(VLOOKUP($A548,Sheet1!$B$3:$AH$1266,Sheet1!K$1+(Sheet1!$A$1-1)*10,FALSE)&gt;9999,-2,IF(VLOOKUP($A548,Sheet1!$B$3:$AH$1266,Sheet1!K$1+(Sheet1!$A$1-1)*10,FALSE)&gt;999,-1,0)))))))</f>
        <v>---</v>
      </c>
      <c r="AB548" s="392" t="str">
        <f>IF(ISNA(VLOOKUP($A548,Sheet1!$B$3:$AH$1266,Sheet1!L$1+(Sheet1!$A$1-1)*10,FALSE))=TRUE,"---",IF(VLOOKUP($A548,Sheet1!$B$3:$AH$1266,Sheet1!L$1+(Sheet1!$A$1-1)*10,FALSE)="---","---", (ROUND(VLOOKUP($A548,Sheet1!$B$3:$AH$1266,Sheet1!L$1+(Sheet1!$A$1-1)*10,FALSE),IF(VLOOKUP($A548,Sheet1!$B$3:$AH$1266,Sheet1!L$1+(Sheet1!$A$1-1)*10,FALSE)&gt;99999,-3,IF(VLOOKUP($A548,Sheet1!$B$3:$AH$1266,Sheet1!L$1+(Sheet1!$A$1-1)*10,FALSE)&gt;9999,-2,IF(VLOOKUP($A548,Sheet1!$B$3:$AH$1266,Sheet1!L$1+(Sheet1!$A$1-1)*10,FALSE)&gt;999,-1,0)))))))</f>
        <v>---</v>
      </c>
      <c r="AC548" s="392" t="str">
        <f>IF(ISNA(VLOOKUP($A548,Sheet1!$B$3:$AH$1266,Sheet1!M$1+(Sheet1!$A$1-1)*10,FALSE))=TRUE,"---",IF(VLOOKUP($A548,Sheet1!$B$3:$AH$1266,Sheet1!M$1+(Sheet1!$A$1-1)*10,FALSE)="---","---", (ROUND(VLOOKUP($A548,Sheet1!$B$3:$AH$1266,Sheet1!M$1+(Sheet1!$A$1-1)*10,FALSE),IF(VLOOKUP($A548,Sheet1!$B$3:$AH$1266,Sheet1!M$1+(Sheet1!$A$1-1)*10,FALSE)&gt;99999,-3,IF(VLOOKUP($A548,Sheet1!$B$3:$AH$1266,Sheet1!M$1+(Sheet1!$A$1-1)*10,FALSE)&gt;9999,-2,IF(VLOOKUP($A548,Sheet1!$B$3:$AH$1266,Sheet1!M$1+(Sheet1!$A$1-1)*10,FALSE)&gt;999,-1,0)))))))</f>
        <v>---</v>
      </c>
      <c r="AD548" s="392" t="str">
        <f>IF(ISNA(VLOOKUP($A548,Sheet1!$B$3:$AH$1266,Sheet1!N$1+(Sheet1!$A$1-1)*10,FALSE))=TRUE,"---",IF(VLOOKUP($A548,Sheet1!$B$3:$AH$1266,Sheet1!N$1+(Sheet1!$A$1-1)*10,FALSE)="---","---", (ROUND(VLOOKUP($A548,Sheet1!$B$3:$AH$1266,Sheet1!N$1+(Sheet1!$A$1-1)*10,FALSE),IF(VLOOKUP($A548,Sheet1!$B$3:$AH$1266,Sheet1!N$1+(Sheet1!$A$1-1)*10,FALSE)&gt;99999,-3,IF(VLOOKUP($A548,Sheet1!$B$3:$AH$1266,Sheet1!N$1+(Sheet1!$A$1-1)*10,FALSE)&gt;9999,-2,IF(VLOOKUP($A548,Sheet1!$B$3:$AH$1266,Sheet1!N$1+(Sheet1!$A$1-1)*10,FALSE)&gt;999,-1,0)))))))</f>
        <v>---</v>
      </c>
    </row>
    <row r="549" spans="1:30" ht="25.5" customHeight="1" x14ac:dyDescent="0.25">
      <c r="A549" s="303"/>
      <c r="B549" s="331"/>
      <c r="C549" s="303"/>
      <c r="D549" s="303"/>
      <c r="E549" s="307"/>
      <c r="F549" s="52" t="s">
        <v>4609</v>
      </c>
      <c r="G549" s="127" t="s">
        <v>286</v>
      </c>
      <c r="H549" s="347"/>
      <c r="I549" s="327"/>
      <c r="J549" s="376"/>
      <c r="K549" s="316"/>
      <c r="L549" s="321"/>
      <c r="M549" s="323"/>
      <c r="N549" s="319"/>
      <c r="O549" s="317" t="e">
        <f t="shared" si="16"/>
        <v>#NUM!</v>
      </c>
      <c r="P549" s="317" t="e">
        <f>IF(O549&lt;&gt;"",VLOOKUP($A549,Sheet4!$A$2:$O$1309,14,FALSE)*100,"")</f>
        <v>#NUM!</v>
      </c>
      <c r="Q549" s="317" t="e">
        <f>IF(P549&lt;&gt;"",VLOOKUP($A549,Sheet4!$A$2:$O$1309,15,FALSE)*100,"")</f>
        <v>#NUM!</v>
      </c>
      <c r="R549" s="356" t="e">
        <f t="shared" si="17"/>
        <v>#NUM!</v>
      </c>
      <c r="S549" s="356"/>
      <c r="T549" s="356"/>
      <c r="U549" s="392"/>
      <c r="V549" s="392"/>
      <c r="W549" s="392"/>
      <c r="X549" s="392"/>
      <c r="Y549" s="392"/>
      <c r="Z549" s="392"/>
      <c r="AA549" s="392"/>
      <c r="AB549" s="392"/>
      <c r="AC549" s="392"/>
      <c r="AD549" s="392"/>
    </row>
    <row r="550" spans="1:30" ht="25.5" customHeight="1" x14ac:dyDescent="0.25">
      <c r="A550" s="304" t="s">
        <v>857</v>
      </c>
      <c r="B550" s="393" t="s">
        <v>858</v>
      </c>
      <c r="C550" s="304">
        <v>412812</v>
      </c>
      <c r="D550" s="304">
        <v>741958</v>
      </c>
      <c r="E550" s="305" t="s">
        <v>3047</v>
      </c>
      <c r="F550" s="345" t="s">
        <v>4620</v>
      </c>
      <c r="G550" s="351" t="s">
        <v>31</v>
      </c>
      <c r="H550" s="452">
        <v>8.4</v>
      </c>
      <c r="I550" s="119">
        <v>24711</v>
      </c>
      <c r="J550" s="124">
        <v>4.16</v>
      </c>
      <c r="K550" s="118" t="s">
        <v>20</v>
      </c>
      <c r="L550" s="122">
        <v>243</v>
      </c>
      <c r="M550" s="123">
        <v>28.9</v>
      </c>
      <c r="N550" s="121" t="s">
        <v>4405</v>
      </c>
      <c r="O550" s="71" t="str">
        <f t="shared" si="16"/>
        <v>&gt;50</v>
      </c>
      <c r="P550" s="71">
        <f>IF(O550&lt;&gt;"",VLOOKUP($A550,Sheet4!$A$2:$O$1309,14,FALSE)*100,"")</f>
        <v>4.0677185246018155</v>
      </c>
      <c r="Q550" s="71">
        <f>IF(P550&lt;&gt;"",VLOOKUP($A550,Sheet4!$A$2:$O$1309,15,FALSE)*100,"")</f>
        <v>33.419867894012626</v>
      </c>
      <c r="R550" s="73" t="str">
        <f t="shared" si="17"/>
        <v>&lt;2</v>
      </c>
      <c r="S550" s="357" t="s">
        <v>4362</v>
      </c>
      <c r="T550" s="357" t="str">
        <f>IF(ISNA(VLOOKUP(A550,Sheet1!B$3:C$1266,2,FALSE)=TRUE),"NC",VLOOKUP(A550,Sheet1!B$3:C$1266,2,FALSE))</f>
        <v>Rural</v>
      </c>
      <c r="U550" s="385">
        <f>IF(ISNA(VLOOKUP($A550,Sheet1!$B$3:$AH$1266,Sheet1!E$1+(Sheet1!$A$1-1)*10,FALSE))=TRUE,"---",IF(VLOOKUP($A550,Sheet1!$B$3:$AH$1266,Sheet1!E$1+(Sheet1!$A$1-1)*10,FALSE)="---","---", (ROUND(VLOOKUP($A550,Sheet1!$B$3:$AH$1266,Sheet1!E$1+(Sheet1!$A$1-1)*10,FALSE),IF(VLOOKUP($A550,Sheet1!$B$3:$AH$1266,Sheet1!E$1+(Sheet1!$A$1-1)*10,FALSE)&gt;99999,-3,IF(VLOOKUP($A550,Sheet1!$B$3:$AH$1266,Sheet1!E$1+(Sheet1!$A$1-1)*10,FALSE)&gt;9999,-2,IF(VLOOKUP($A550,Sheet1!$B$3:$AH$1266,Sheet1!E$1+(Sheet1!$A$1-1)*10,FALSE)&gt;999,-1,0)))))))</f>
        <v>164</v>
      </c>
      <c r="V550" s="385">
        <f>IF(ISNA(VLOOKUP($A550,Sheet1!$B$3:$AH$1266,Sheet1!F$1+(Sheet1!$A$1-1)*10,FALSE))=TRUE,"---",IF(VLOOKUP($A550,Sheet1!$B$3:$AH$1266,Sheet1!F$1+(Sheet1!$A$1-1)*10,FALSE)="---","---", (ROUND(VLOOKUP($A550,Sheet1!$B$3:$AH$1266,Sheet1!F$1+(Sheet1!$A$1-1)*10,FALSE),IF(VLOOKUP($A550,Sheet1!$B$3:$AH$1266,Sheet1!F$1+(Sheet1!$A$1-1)*10,FALSE)&gt;99999,-3,IF(VLOOKUP($A550,Sheet1!$B$3:$AH$1266,Sheet1!F$1+(Sheet1!$A$1-1)*10,FALSE)&gt;9999,-2,IF(VLOOKUP($A550,Sheet1!$B$3:$AH$1266,Sheet1!F$1+(Sheet1!$A$1-1)*10,FALSE)&gt;999,-1,0)))))))</f>
        <v>198</v>
      </c>
      <c r="W550" s="385">
        <f>IF(ISNA(VLOOKUP($A550,Sheet1!$B$3:$AH$1266,Sheet1!G$1+(Sheet1!$A$1-1)*10,FALSE))=TRUE,"---",IF(VLOOKUP($A550,Sheet1!$B$3:$AH$1266,Sheet1!G$1+(Sheet1!$A$1-1)*10,FALSE)="---","---", (ROUND(VLOOKUP($A550,Sheet1!$B$3:$AH$1266,Sheet1!G$1+(Sheet1!$A$1-1)*10,FALSE),IF(VLOOKUP($A550,Sheet1!$B$3:$AH$1266,Sheet1!G$1+(Sheet1!$A$1-1)*10,FALSE)&gt;99999,-3,IF(VLOOKUP($A550,Sheet1!$B$3:$AH$1266,Sheet1!G$1+(Sheet1!$A$1-1)*10,FALSE)&gt;9999,-2,IF(VLOOKUP($A550,Sheet1!$B$3:$AH$1266,Sheet1!G$1+(Sheet1!$A$1-1)*10,FALSE)&gt;999,-1,0)))))))</f>
        <v>248</v>
      </c>
      <c r="X550" s="385">
        <f>IF(ISNA(VLOOKUP($A550,Sheet1!$B$3:$AH$1266,Sheet1!H$1+(Sheet1!$A$1-1)*10,FALSE))=TRUE,"---",IF(VLOOKUP($A550,Sheet1!$B$3:$AH$1266,Sheet1!H$1+(Sheet1!$A$1-1)*10,FALSE)="---","---", (ROUND(VLOOKUP($A550,Sheet1!$B$3:$AH$1266,Sheet1!H$1+(Sheet1!$A$1-1)*10,FALSE),IF(VLOOKUP($A550,Sheet1!$B$3:$AH$1266,Sheet1!H$1+(Sheet1!$A$1-1)*10,FALSE)&gt;99999,-3,IF(VLOOKUP($A550,Sheet1!$B$3:$AH$1266,Sheet1!H$1+(Sheet1!$A$1-1)*10,FALSE)&gt;9999,-2,IF(VLOOKUP($A550,Sheet1!$B$3:$AH$1266,Sheet1!H$1+(Sheet1!$A$1-1)*10,FALSE)&gt;999,-1,0)))))))</f>
        <v>402</v>
      </c>
      <c r="Y550" s="385">
        <f>IF(ISNA(VLOOKUP($A550,Sheet1!$B$3:$AH$1266,Sheet1!I$1+(Sheet1!$A$1-1)*10,FALSE))=TRUE,"---",IF(VLOOKUP($A550,Sheet1!$B$3:$AH$1266,Sheet1!I$1+(Sheet1!$A$1-1)*10,FALSE)="---","---", (ROUND(VLOOKUP($A550,Sheet1!$B$3:$AH$1266,Sheet1!I$1+(Sheet1!$A$1-1)*10,FALSE),IF(VLOOKUP($A550,Sheet1!$B$3:$AH$1266,Sheet1!I$1+(Sheet1!$A$1-1)*10,FALSE)&gt;99999,-3,IF(VLOOKUP($A550,Sheet1!$B$3:$AH$1266,Sheet1!I$1+(Sheet1!$A$1-1)*10,FALSE)&gt;9999,-2,IF(VLOOKUP($A550,Sheet1!$B$3:$AH$1266,Sheet1!I$1+(Sheet1!$A$1-1)*10,FALSE)&gt;999,-1,0)))))))</f>
        <v>532</v>
      </c>
      <c r="Z550" s="385">
        <f>IF(ISNA(VLOOKUP($A550,Sheet1!$B$3:$AH$1266,Sheet1!J$1+(Sheet1!$A$1-1)*10,FALSE))=TRUE,"---",IF(VLOOKUP($A550,Sheet1!$B$3:$AH$1266,Sheet1!J$1+(Sheet1!$A$1-1)*10,FALSE)="---","---", (ROUND(VLOOKUP($A550,Sheet1!$B$3:$AH$1266,Sheet1!J$1+(Sheet1!$A$1-1)*10,FALSE),IF(VLOOKUP($A550,Sheet1!$B$3:$AH$1266,Sheet1!J$1+(Sheet1!$A$1-1)*10,FALSE)&gt;99999,-3,IF(VLOOKUP($A550,Sheet1!$B$3:$AH$1266,Sheet1!J$1+(Sheet1!$A$1-1)*10,FALSE)&gt;9999,-2,IF(VLOOKUP($A550,Sheet1!$B$3:$AH$1266,Sheet1!J$1+(Sheet1!$A$1-1)*10,FALSE)&gt;999,-1,0)))))))</f>
        <v>725</v>
      </c>
      <c r="AA550" s="385">
        <f>IF(ISNA(VLOOKUP($A550,Sheet1!$B$3:$AH$1266,Sheet1!K$1+(Sheet1!$A$1-1)*10,FALSE))=TRUE,"---",IF(VLOOKUP($A550,Sheet1!$B$3:$AH$1266,Sheet1!K$1+(Sheet1!$A$1-1)*10,FALSE)="---","---", (ROUND(VLOOKUP($A550,Sheet1!$B$3:$AH$1266,Sheet1!K$1+(Sheet1!$A$1-1)*10,FALSE),IF(VLOOKUP($A550,Sheet1!$B$3:$AH$1266,Sheet1!K$1+(Sheet1!$A$1-1)*10,FALSE)&gt;99999,-3,IF(VLOOKUP($A550,Sheet1!$B$3:$AH$1266,Sheet1!K$1+(Sheet1!$A$1-1)*10,FALSE)&gt;9999,-2,IF(VLOOKUP($A550,Sheet1!$B$3:$AH$1266,Sheet1!K$1+(Sheet1!$A$1-1)*10,FALSE)&gt;999,-1,0)))))))</f>
        <v>890</v>
      </c>
      <c r="AB550" s="385">
        <f>IF(ISNA(VLOOKUP($A550,Sheet1!$B$3:$AH$1266,Sheet1!L$1+(Sheet1!$A$1-1)*10,FALSE))=TRUE,"---",IF(VLOOKUP($A550,Sheet1!$B$3:$AH$1266,Sheet1!L$1+(Sheet1!$A$1-1)*10,FALSE)="---","---", (ROUND(VLOOKUP($A550,Sheet1!$B$3:$AH$1266,Sheet1!L$1+(Sheet1!$A$1-1)*10,FALSE),IF(VLOOKUP($A550,Sheet1!$B$3:$AH$1266,Sheet1!L$1+(Sheet1!$A$1-1)*10,FALSE)&gt;99999,-3,IF(VLOOKUP($A550,Sheet1!$B$3:$AH$1266,Sheet1!L$1+(Sheet1!$A$1-1)*10,FALSE)&gt;9999,-2,IF(VLOOKUP($A550,Sheet1!$B$3:$AH$1266,Sheet1!L$1+(Sheet1!$A$1-1)*10,FALSE)&gt;999,-1,0)))))))</f>
        <v>1080</v>
      </c>
      <c r="AC550" s="385">
        <f>IF(ISNA(VLOOKUP($A550,Sheet1!$B$3:$AH$1266,Sheet1!M$1+(Sheet1!$A$1-1)*10,FALSE))=TRUE,"---",IF(VLOOKUP($A550,Sheet1!$B$3:$AH$1266,Sheet1!M$1+(Sheet1!$A$1-1)*10,FALSE)="---","---", (ROUND(VLOOKUP($A550,Sheet1!$B$3:$AH$1266,Sheet1!M$1+(Sheet1!$A$1-1)*10,FALSE),IF(VLOOKUP($A550,Sheet1!$B$3:$AH$1266,Sheet1!M$1+(Sheet1!$A$1-1)*10,FALSE)&gt;99999,-3,IF(VLOOKUP($A550,Sheet1!$B$3:$AH$1266,Sheet1!M$1+(Sheet1!$A$1-1)*10,FALSE)&gt;9999,-2,IF(VLOOKUP($A550,Sheet1!$B$3:$AH$1266,Sheet1!M$1+(Sheet1!$A$1-1)*10,FALSE)&gt;999,-1,0)))))))</f>
        <v>1280</v>
      </c>
      <c r="AD550" s="385">
        <f>IF(ISNA(VLOOKUP($A550,Sheet1!$B$3:$AH$1266,Sheet1!N$1+(Sheet1!$A$1-1)*10,FALSE))=TRUE,"---",IF(VLOOKUP($A550,Sheet1!$B$3:$AH$1266,Sheet1!N$1+(Sheet1!$A$1-1)*10,FALSE)="---","---", (ROUND(VLOOKUP($A550,Sheet1!$B$3:$AH$1266,Sheet1!N$1+(Sheet1!$A$1-1)*10,FALSE),IF(VLOOKUP($A550,Sheet1!$B$3:$AH$1266,Sheet1!N$1+(Sheet1!$A$1-1)*10,FALSE)&gt;99999,-3,IF(VLOOKUP($A550,Sheet1!$B$3:$AH$1266,Sheet1!N$1+(Sheet1!$A$1-1)*10,FALSE)&gt;9999,-2,IF(VLOOKUP($A550,Sheet1!$B$3:$AH$1266,Sheet1!N$1+(Sheet1!$A$1-1)*10,FALSE)&gt;999,-1,0)))))))</f>
        <v>1590</v>
      </c>
    </row>
    <row r="551" spans="1:30" ht="25.5" customHeight="1" x14ac:dyDescent="0.25">
      <c r="A551" s="304"/>
      <c r="B551" s="346"/>
      <c r="C551" s="304"/>
      <c r="D551" s="304"/>
      <c r="E551" s="305" t="e">
        <v>#N/A</v>
      </c>
      <c r="F551" s="346"/>
      <c r="G551" s="352"/>
      <c r="H551" s="452"/>
      <c r="I551" s="119">
        <v>24987</v>
      </c>
      <c r="J551" s="120" t="s">
        <v>859</v>
      </c>
      <c r="K551" s="121" t="s">
        <v>4405</v>
      </c>
      <c r="L551" s="129" t="s">
        <v>4405</v>
      </c>
      <c r="M551" s="130" t="s">
        <v>4405</v>
      </c>
      <c r="N551" s="118" t="s">
        <v>75</v>
      </c>
      <c r="O551" s="71" t="s">
        <v>4405</v>
      </c>
      <c r="P551" s="71" t="s">
        <v>4405</v>
      </c>
      <c r="Q551" s="71" t="s">
        <v>4405</v>
      </c>
      <c r="R551" s="73" t="s">
        <v>4405</v>
      </c>
      <c r="S551" s="357" t="e">
        <v>#N/A</v>
      </c>
      <c r="T551" s="357" t="str">
        <f>IF(ISNA(VLOOKUP(A551,Sheet1!B$3:C$1266,2,FALSE)=TRUE),"ND",VLOOKUP(A551,Sheet1!B$3:C$1266,2,FALSE))</f>
        <v>ND</v>
      </c>
      <c r="U551" s="385" t="str">
        <f>IF(ISNA(VLOOKUP($A551,Sheet1!$B$3:$AH$1266,Sheet1!E$1+(Sheet1!$A$1-1)*10,FALSE))=TRUE,"---",IF(VLOOKUP($A551,Sheet1!$B$3:$AH$1266,Sheet1!E$1+(Sheet1!$A$1-1)*10,FALSE)="---","---", (ROUND(VLOOKUP($A551,Sheet1!$B$3:$AH$1266,Sheet1!E$1+(Sheet1!$A$1-1)*10,FALSE),IF(VLOOKUP($A551,Sheet1!$B$3:$AH$1266,Sheet1!E$1+(Sheet1!$A$1-1)*10,FALSE)&gt;99999,-3,IF(VLOOKUP($A551,Sheet1!$B$3:$AH$1266,Sheet1!E$1+(Sheet1!$A$1-1)*10,FALSE)&gt;9999,-2,IF(VLOOKUP($A551,Sheet1!$B$3:$AH$1266,Sheet1!E$1+(Sheet1!$A$1-1)*10,FALSE)&gt;999,-1,0)))))))</f>
        <v>---</v>
      </c>
      <c r="V551" s="385" t="str">
        <f>IF(ISNA(VLOOKUP($A551,Sheet1!$B$3:$AH$1266,Sheet1!F$1+(Sheet1!$A$1-1)*10,FALSE))=TRUE,"---",IF(VLOOKUP($A551,Sheet1!$B$3:$AH$1266,Sheet1!F$1+(Sheet1!$A$1-1)*10,FALSE)="---","---", (ROUND(VLOOKUP($A551,Sheet1!$B$3:$AH$1266,Sheet1!F$1+(Sheet1!$A$1-1)*10,FALSE),IF(VLOOKUP($A551,Sheet1!$B$3:$AH$1266,Sheet1!F$1+(Sheet1!$A$1-1)*10,FALSE)&gt;99999,-3,IF(VLOOKUP($A551,Sheet1!$B$3:$AH$1266,Sheet1!F$1+(Sheet1!$A$1-1)*10,FALSE)&gt;9999,-2,IF(VLOOKUP($A551,Sheet1!$B$3:$AH$1266,Sheet1!F$1+(Sheet1!$A$1-1)*10,FALSE)&gt;999,-1,0)))))))</f>
        <v>---</v>
      </c>
      <c r="W551" s="385" t="str">
        <f>IF(ISNA(VLOOKUP($A551,Sheet1!$B$3:$AH$1266,Sheet1!G$1+(Sheet1!$A$1-1)*10,FALSE))=TRUE,"---",IF(VLOOKUP($A551,Sheet1!$B$3:$AH$1266,Sheet1!G$1+(Sheet1!$A$1-1)*10,FALSE)="---","---", (ROUND(VLOOKUP($A551,Sheet1!$B$3:$AH$1266,Sheet1!G$1+(Sheet1!$A$1-1)*10,FALSE),IF(VLOOKUP($A551,Sheet1!$B$3:$AH$1266,Sheet1!G$1+(Sheet1!$A$1-1)*10,FALSE)&gt;99999,-3,IF(VLOOKUP($A551,Sheet1!$B$3:$AH$1266,Sheet1!G$1+(Sheet1!$A$1-1)*10,FALSE)&gt;9999,-2,IF(VLOOKUP($A551,Sheet1!$B$3:$AH$1266,Sheet1!G$1+(Sheet1!$A$1-1)*10,FALSE)&gt;999,-1,0)))))))</f>
        <v>---</v>
      </c>
      <c r="X551" s="385" t="str">
        <f>IF(ISNA(VLOOKUP($A551,Sheet1!$B$3:$AH$1266,Sheet1!H$1+(Sheet1!$A$1-1)*10,FALSE))=TRUE,"---",IF(VLOOKUP($A551,Sheet1!$B$3:$AH$1266,Sheet1!H$1+(Sheet1!$A$1-1)*10,FALSE)="---","---", (ROUND(VLOOKUP($A551,Sheet1!$B$3:$AH$1266,Sheet1!H$1+(Sheet1!$A$1-1)*10,FALSE),IF(VLOOKUP($A551,Sheet1!$B$3:$AH$1266,Sheet1!H$1+(Sheet1!$A$1-1)*10,FALSE)&gt;99999,-3,IF(VLOOKUP($A551,Sheet1!$B$3:$AH$1266,Sheet1!H$1+(Sheet1!$A$1-1)*10,FALSE)&gt;9999,-2,IF(VLOOKUP($A551,Sheet1!$B$3:$AH$1266,Sheet1!H$1+(Sheet1!$A$1-1)*10,FALSE)&gt;999,-1,0)))))))</f>
        <v>---</v>
      </c>
      <c r="Y551" s="385" t="str">
        <f>IF(ISNA(VLOOKUP($A551,Sheet1!$B$3:$AH$1266,Sheet1!I$1+(Sheet1!$A$1-1)*10,FALSE))=TRUE,"---",IF(VLOOKUP($A551,Sheet1!$B$3:$AH$1266,Sheet1!I$1+(Sheet1!$A$1-1)*10,FALSE)="---","---", (ROUND(VLOOKUP($A551,Sheet1!$B$3:$AH$1266,Sheet1!I$1+(Sheet1!$A$1-1)*10,FALSE),IF(VLOOKUP($A551,Sheet1!$B$3:$AH$1266,Sheet1!I$1+(Sheet1!$A$1-1)*10,FALSE)&gt;99999,-3,IF(VLOOKUP($A551,Sheet1!$B$3:$AH$1266,Sheet1!I$1+(Sheet1!$A$1-1)*10,FALSE)&gt;9999,-2,IF(VLOOKUP($A551,Sheet1!$B$3:$AH$1266,Sheet1!I$1+(Sheet1!$A$1-1)*10,FALSE)&gt;999,-1,0)))))))</f>
        <v>---</v>
      </c>
      <c r="Z551" s="385" t="str">
        <f>IF(ISNA(VLOOKUP($A551,Sheet1!$B$3:$AH$1266,Sheet1!J$1+(Sheet1!$A$1-1)*10,FALSE))=TRUE,"---",IF(VLOOKUP($A551,Sheet1!$B$3:$AH$1266,Sheet1!J$1+(Sheet1!$A$1-1)*10,FALSE)="---","---", (ROUND(VLOOKUP($A551,Sheet1!$B$3:$AH$1266,Sheet1!J$1+(Sheet1!$A$1-1)*10,FALSE),IF(VLOOKUP($A551,Sheet1!$B$3:$AH$1266,Sheet1!J$1+(Sheet1!$A$1-1)*10,FALSE)&gt;99999,-3,IF(VLOOKUP($A551,Sheet1!$B$3:$AH$1266,Sheet1!J$1+(Sheet1!$A$1-1)*10,FALSE)&gt;9999,-2,IF(VLOOKUP($A551,Sheet1!$B$3:$AH$1266,Sheet1!J$1+(Sheet1!$A$1-1)*10,FALSE)&gt;999,-1,0)))))))</f>
        <v>---</v>
      </c>
      <c r="AA551" s="385" t="str">
        <f>IF(ISNA(VLOOKUP($A551,Sheet1!$B$3:$AH$1266,Sheet1!K$1+(Sheet1!$A$1-1)*10,FALSE))=TRUE,"---",IF(VLOOKUP($A551,Sheet1!$B$3:$AH$1266,Sheet1!K$1+(Sheet1!$A$1-1)*10,FALSE)="---","---", (ROUND(VLOOKUP($A551,Sheet1!$B$3:$AH$1266,Sheet1!K$1+(Sheet1!$A$1-1)*10,FALSE),IF(VLOOKUP($A551,Sheet1!$B$3:$AH$1266,Sheet1!K$1+(Sheet1!$A$1-1)*10,FALSE)&gt;99999,-3,IF(VLOOKUP($A551,Sheet1!$B$3:$AH$1266,Sheet1!K$1+(Sheet1!$A$1-1)*10,FALSE)&gt;9999,-2,IF(VLOOKUP($A551,Sheet1!$B$3:$AH$1266,Sheet1!K$1+(Sheet1!$A$1-1)*10,FALSE)&gt;999,-1,0)))))))</f>
        <v>---</v>
      </c>
      <c r="AB551" s="385" t="str">
        <f>IF(ISNA(VLOOKUP($A551,Sheet1!$B$3:$AH$1266,Sheet1!L$1+(Sheet1!$A$1-1)*10,FALSE))=TRUE,"---",IF(VLOOKUP($A551,Sheet1!$B$3:$AH$1266,Sheet1!L$1+(Sheet1!$A$1-1)*10,FALSE)="---","---", (ROUND(VLOOKUP($A551,Sheet1!$B$3:$AH$1266,Sheet1!L$1+(Sheet1!$A$1-1)*10,FALSE),IF(VLOOKUP($A551,Sheet1!$B$3:$AH$1266,Sheet1!L$1+(Sheet1!$A$1-1)*10,FALSE)&gt;99999,-3,IF(VLOOKUP($A551,Sheet1!$B$3:$AH$1266,Sheet1!L$1+(Sheet1!$A$1-1)*10,FALSE)&gt;9999,-2,IF(VLOOKUP($A551,Sheet1!$B$3:$AH$1266,Sheet1!L$1+(Sheet1!$A$1-1)*10,FALSE)&gt;999,-1,0)))))))</f>
        <v>---</v>
      </c>
      <c r="AC551" s="385" t="str">
        <f>IF(ISNA(VLOOKUP($A551,Sheet1!$B$3:$AH$1266,Sheet1!M$1+(Sheet1!$A$1-1)*10,FALSE))=TRUE,"---",IF(VLOOKUP($A551,Sheet1!$B$3:$AH$1266,Sheet1!M$1+(Sheet1!$A$1-1)*10,FALSE)="---","---", (ROUND(VLOOKUP($A551,Sheet1!$B$3:$AH$1266,Sheet1!M$1+(Sheet1!$A$1-1)*10,FALSE),IF(VLOOKUP($A551,Sheet1!$B$3:$AH$1266,Sheet1!M$1+(Sheet1!$A$1-1)*10,FALSE)&gt;99999,-3,IF(VLOOKUP($A551,Sheet1!$B$3:$AH$1266,Sheet1!M$1+(Sheet1!$A$1-1)*10,FALSE)&gt;9999,-2,IF(VLOOKUP($A551,Sheet1!$B$3:$AH$1266,Sheet1!M$1+(Sheet1!$A$1-1)*10,FALSE)&gt;999,-1,0)))))))</f>
        <v>---</v>
      </c>
      <c r="AD551" s="385" t="str">
        <f>IF(ISNA(VLOOKUP($A551,Sheet1!$B$3:$AH$1266,Sheet1!N$1+(Sheet1!$A$1-1)*10,FALSE))=TRUE,"---",IF(VLOOKUP($A551,Sheet1!$B$3:$AH$1266,Sheet1!N$1+(Sheet1!$A$1-1)*10,FALSE)="---","---", (ROUND(VLOOKUP($A551,Sheet1!$B$3:$AH$1266,Sheet1!N$1+(Sheet1!$A$1-1)*10,FALSE),IF(VLOOKUP($A551,Sheet1!$B$3:$AH$1266,Sheet1!N$1+(Sheet1!$A$1-1)*10,FALSE)&gt;99999,-3,IF(VLOOKUP($A551,Sheet1!$B$3:$AH$1266,Sheet1!N$1+(Sheet1!$A$1-1)*10,FALSE)&gt;9999,-2,IF(VLOOKUP($A551,Sheet1!$B$3:$AH$1266,Sheet1!N$1+(Sheet1!$A$1-1)*10,FALSE)&gt;999,-1,0)))))))</f>
        <v>---</v>
      </c>
    </row>
    <row r="552" spans="1:30" ht="25.5" customHeight="1" x14ac:dyDescent="0.25">
      <c r="A552" s="125" t="s">
        <v>860</v>
      </c>
      <c r="B552" s="126" t="s">
        <v>861</v>
      </c>
      <c r="C552" s="125">
        <v>413514</v>
      </c>
      <c r="D552" s="125">
        <v>741613</v>
      </c>
      <c r="E552" s="70" t="s">
        <v>3047</v>
      </c>
      <c r="F552" s="52" t="s">
        <v>4621</v>
      </c>
      <c r="G552" s="127" t="s">
        <v>286</v>
      </c>
      <c r="H552" s="128">
        <v>12.8</v>
      </c>
      <c r="I552" s="112">
        <v>27019</v>
      </c>
      <c r="J552" s="147">
        <v>11.14</v>
      </c>
      <c r="K552" s="114" t="s">
        <v>4405</v>
      </c>
      <c r="L552" s="115">
        <v>460</v>
      </c>
      <c r="M552" s="116">
        <v>35.9</v>
      </c>
      <c r="N552" s="114" t="s">
        <v>4405</v>
      </c>
      <c r="O552" s="68">
        <f t="shared" si="16"/>
        <v>24.418450346118032</v>
      </c>
      <c r="P552" s="68">
        <f>IF(O552&lt;&gt;"",VLOOKUP($A552,Sheet4!$A$2:$O$1309,14,FALSE)*100,"")</f>
        <v>2.8036763897433259</v>
      </c>
      <c r="Q552" s="68">
        <f>IF(P552&lt;&gt;"",VLOOKUP($A552,Sheet4!$A$2:$O$1309,15,FALSE)*100,"")</f>
        <v>24.311489046443558</v>
      </c>
      <c r="R552" s="74">
        <f t="shared" si="17"/>
        <v>4</v>
      </c>
      <c r="S552" s="64" t="s">
        <v>4362</v>
      </c>
      <c r="T552" s="64" t="str">
        <f>IF(ISNA(VLOOKUP(A552,Sheet1!B$3:C$1266,2,FALSE)=TRUE),"NC",VLOOKUP(A552,Sheet1!B$3:C$1266,2,FALSE))</f>
        <v>Rural</v>
      </c>
      <c r="U552" s="65">
        <f>IF(ISNA(VLOOKUP($A552,Sheet1!$B$3:$AH$1266,Sheet1!E$1+(Sheet1!$A$1-1)*10,FALSE))=TRUE,"---",IF(VLOOKUP($A552,Sheet1!$B$3:$AH$1266,Sheet1!E$1+(Sheet1!$A$1-1)*10,FALSE)="---","---", (ROUND(VLOOKUP($A552,Sheet1!$B$3:$AH$1266,Sheet1!E$1+(Sheet1!$A$1-1)*10,FALSE),IF(VLOOKUP($A552,Sheet1!$B$3:$AH$1266,Sheet1!E$1+(Sheet1!$A$1-1)*10,FALSE)&gt;99999,-3,IF(VLOOKUP($A552,Sheet1!$B$3:$AH$1266,Sheet1!E$1+(Sheet1!$A$1-1)*10,FALSE)&gt;9999,-2,IF(VLOOKUP($A552,Sheet1!$B$3:$AH$1266,Sheet1!E$1+(Sheet1!$A$1-1)*10,FALSE)&gt;999,-1,0)))))))</f>
        <v>206</v>
      </c>
      <c r="V552" s="65">
        <f>IF(ISNA(VLOOKUP($A552,Sheet1!$B$3:$AH$1266,Sheet1!F$1+(Sheet1!$A$1-1)*10,FALSE))=TRUE,"---",IF(VLOOKUP($A552,Sheet1!$B$3:$AH$1266,Sheet1!F$1+(Sheet1!$A$1-1)*10,FALSE)="---","---", (ROUND(VLOOKUP($A552,Sheet1!$B$3:$AH$1266,Sheet1!F$1+(Sheet1!$A$1-1)*10,FALSE),IF(VLOOKUP($A552,Sheet1!$B$3:$AH$1266,Sheet1!F$1+(Sheet1!$A$1-1)*10,FALSE)&gt;99999,-3,IF(VLOOKUP($A552,Sheet1!$B$3:$AH$1266,Sheet1!F$1+(Sheet1!$A$1-1)*10,FALSE)&gt;9999,-2,IF(VLOOKUP($A552,Sheet1!$B$3:$AH$1266,Sheet1!F$1+(Sheet1!$A$1-1)*10,FALSE)&gt;999,-1,0)))))))</f>
        <v>247</v>
      </c>
      <c r="W552" s="65">
        <f>IF(ISNA(VLOOKUP($A552,Sheet1!$B$3:$AH$1266,Sheet1!G$1+(Sheet1!$A$1-1)*10,FALSE))=TRUE,"---",IF(VLOOKUP($A552,Sheet1!$B$3:$AH$1266,Sheet1!G$1+(Sheet1!$A$1-1)*10,FALSE)="---","---", (ROUND(VLOOKUP($A552,Sheet1!$B$3:$AH$1266,Sheet1!G$1+(Sheet1!$A$1-1)*10,FALSE),IF(VLOOKUP($A552,Sheet1!$B$3:$AH$1266,Sheet1!G$1+(Sheet1!$A$1-1)*10,FALSE)&gt;99999,-3,IF(VLOOKUP($A552,Sheet1!$B$3:$AH$1266,Sheet1!G$1+(Sheet1!$A$1-1)*10,FALSE)&gt;9999,-2,IF(VLOOKUP($A552,Sheet1!$B$3:$AH$1266,Sheet1!G$1+(Sheet1!$A$1-1)*10,FALSE)&gt;999,-1,0)))))))</f>
        <v>308</v>
      </c>
      <c r="X552" s="65">
        <f>IF(ISNA(VLOOKUP($A552,Sheet1!$B$3:$AH$1266,Sheet1!H$1+(Sheet1!$A$1-1)*10,FALSE))=TRUE,"---",IF(VLOOKUP($A552,Sheet1!$B$3:$AH$1266,Sheet1!H$1+(Sheet1!$A$1-1)*10,FALSE)="---","---", (ROUND(VLOOKUP($A552,Sheet1!$B$3:$AH$1266,Sheet1!H$1+(Sheet1!$A$1-1)*10,FALSE),IF(VLOOKUP($A552,Sheet1!$B$3:$AH$1266,Sheet1!H$1+(Sheet1!$A$1-1)*10,FALSE)&gt;99999,-3,IF(VLOOKUP($A552,Sheet1!$B$3:$AH$1266,Sheet1!H$1+(Sheet1!$A$1-1)*10,FALSE)&gt;9999,-2,IF(VLOOKUP($A552,Sheet1!$B$3:$AH$1266,Sheet1!H$1+(Sheet1!$A$1-1)*10,FALSE)&gt;999,-1,0)))))))</f>
        <v>493</v>
      </c>
      <c r="Y552" s="65">
        <f>IF(ISNA(VLOOKUP($A552,Sheet1!$B$3:$AH$1266,Sheet1!I$1+(Sheet1!$A$1-1)*10,FALSE))=TRUE,"---",IF(VLOOKUP($A552,Sheet1!$B$3:$AH$1266,Sheet1!I$1+(Sheet1!$A$1-1)*10,FALSE)="---","---", (ROUND(VLOOKUP($A552,Sheet1!$B$3:$AH$1266,Sheet1!I$1+(Sheet1!$A$1-1)*10,FALSE),IF(VLOOKUP($A552,Sheet1!$B$3:$AH$1266,Sheet1!I$1+(Sheet1!$A$1-1)*10,FALSE)&gt;99999,-3,IF(VLOOKUP($A552,Sheet1!$B$3:$AH$1266,Sheet1!I$1+(Sheet1!$A$1-1)*10,FALSE)&gt;9999,-2,IF(VLOOKUP($A552,Sheet1!$B$3:$AH$1266,Sheet1!I$1+(Sheet1!$A$1-1)*10,FALSE)&gt;999,-1,0)))))))</f>
        <v>651</v>
      </c>
      <c r="Z552" s="65">
        <f>IF(ISNA(VLOOKUP($A552,Sheet1!$B$3:$AH$1266,Sheet1!J$1+(Sheet1!$A$1-1)*10,FALSE))=TRUE,"---",IF(VLOOKUP($A552,Sheet1!$B$3:$AH$1266,Sheet1!J$1+(Sheet1!$A$1-1)*10,FALSE)="---","---", (ROUND(VLOOKUP($A552,Sheet1!$B$3:$AH$1266,Sheet1!J$1+(Sheet1!$A$1-1)*10,FALSE),IF(VLOOKUP($A552,Sheet1!$B$3:$AH$1266,Sheet1!J$1+(Sheet1!$A$1-1)*10,FALSE)&gt;99999,-3,IF(VLOOKUP($A552,Sheet1!$B$3:$AH$1266,Sheet1!J$1+(Sheet1!$A$1-1)*10,FALSE)&gt;9999,-2,IF(VLOOKUP($A552,Sheet1!$B$3:$AH$1266,Sheet1!J$1+(Sheet1!$A$1-1)*10,FALSE)&gt;999,-1,0)))))))</f>
        <v>887</v>
      </c>
      <c r="AA552" s="65">
        <f>IF(ISNA(VLOOKUP($A552,Sheet1!$B$3:$AH$1266,Sheet1!K$1+(Sheet1!$A$1-1)*10,FALSE))=TRUE,"---",IF(VLOOKUP($A552,Sheet1!$B$3:$AH$1266,Sheet1!K$1+(Sheet1!$A$1-1)*10,FALSE)="---","---", (ROUND(VLOOKUP($A552,Sheet1!$B$3:$AH$1266,Sheet1!K$1+(Sheet1!$A$1-1)*10,FALSE),IF(VLOOKUP($A552,Sheet1!$B$3:$AH$1266,Sheet1!K$1+(Sheet1!$A$1-1)*10,FALSE)&gt;99999,-3,IF(VLOOKUP($A552,Sheet1!$B$3:$AH$1266,Sheet1!K$1+(Sheet1!$A$1-1)*10,FALSE)&gt;9999,-2,IF(VLOOKUP($A552,Sheet1!$B$3:$AH$1266,Sheet1!K$1+(Sheet1!$A$1-1)*10,FALSE)&gt;999,-1,0)))))))</f>
        <v>1090</v>
      </c>
      <c r="AB552" s="65">
        <f>IF(ISNA(VLOOKUP($A552,Sheet1!$B$3:$AH$1266,Sheet1!L$1+(Sheet1!$A$1-1)*10,FALSE))=TRUE,"---",IF(VLOOKUP($A552,Sheet1!$B$3:$AH$1266,Sheet1!L$1+(Sheet1!$A$1-1)*10,FALSE)="---","---", (ROUND(VLOOKUP($A552,Sheet1!$B$3:$AH$1266,Sheet1!L$1+(Sheet1!$A$1-1)*10,FALSE),IF(VLOOKUP($A552,Sheet1!$B$3:$AH$1266,Sheet1!L$1+(Sheet1!$A$1-1)*10,FALSE)&gt;99999,-3,IF(VLOOKUP($A552,Sheet1!$B$3:$AH$1266,Sheet1!L$1+(Sheet1!$A$1-1)*10,FALSE)&gt;9999,-2,IF(VLOOKUP($A552,Sheet1!$B$3:$AH$1266,Sheet1!L$1+(Sheet1!$A$1-1)*10,FALSE)&gt;999,-1,0)))))))</f>
        <v>1320</v>
      </c>
      <c r="AC552" s="65">
        <f>IF(ISNA(VLOOKUP($A552,Sheet1!$B$3:$AH$1266,Sheet1!M$1+(Sheet1!$A$1-1)*10,FALSE))=TRUE,"---",IF(VLOOKUP($A552,Sheet1!$B$3:$AH$1266,Sheet1!M$1+(Sheet1!$A$1-1)*10,FALSE)="---","---", (ROUND(VLOOKUP($A552,Sheet1!$B$3:$AH$1266,Sheet1!M$1+(Sheet1!$A$1-1)*10,FALSE),IF(VLOOKUP($A552,Sheet1!$B$3:$AH$1266,Sheet1!M$1+(Sheet1!$A$1-1)*10,FALSE)&gt;99999,-3,IF(VLOOKUP($A552,Sheet1!$B$3:$AH$1266,Sheet1!M$1+(Sheet1!$A$1-1)*10,FALSE)&gt;9999,-2,IF(VLOOKUP($A552,Sheet1!$B$3:$AH$1266,Sheet1!M$1+(Sheet1!$A$1-1)*10,FALSE)&gt;999,-1,0)))))))</f>
        <v>1580</v>
      </c>
      <c r="AD552" s="65">
        <f>IF(ISNA(VLOOKUP($A552,Sheet1!$B$3:$AH$1266,Sheet1!N$1+(Sheet1!$A$1-1)*10,FALSE))=TRUE,"---",IF(VLOOKUP($A552,Sheet1!$B$3:$AH$1266,Sheet1!N$1+(Sheet1!$A$1-1)*10,FALSE)="---","---", (ROUND(VLOOKUP($A552,Sheet1!$B$3:$AH$1266,Sheet1!N$1+(Sheet1!$A$1-1)*10,FALSE),IF(VLOOKUP($A552,Sheet1!$B$3:$AH$1266,Sheet1!N$1+(Sheet1!$A$1-1)*10,FALSE)&gt;99999,-3,IF(VLOOKUP($A552,Sheet1!$B$3:$AH$1266,Sheet1!N$1+(Sheet1!$A$1-1)*10,FALSE)&gt;9999,-2,IF(VLOOKUP($A552,Sheet1!$B$3:$AH$1266,Sheet1!N$1+(Sheet1!$A$1-1)*10,FALSE)&gt;999,-1,0)))))))</f>
        <v>1970</v>
      </c>
    </row>
    <row r="553" spans="1:30" ht="25.5" customHeight="1" x14ac:dyDescent="0.25">
      <c r="A553" s="133" t="s">
        <v>862</v>
      </c>
      <c r="B553" s="134" t="s">
        <v>863</v>
      </c>
      <c r="C553" s="133">
        <v>413033</v>
      </c>
      <c r="D553" s="133">
        <v>742803</v>
      </c>
      <c r="E553" s="67" t="s">
        <v>3047</v>
      </c>
      <c r="F553" s="135" t="s">
        <v>4405</v>
      </c>
      <c r="G553" s="118" t="s">
        <v>160</v>
      </c>
      <c r="H553" s="136">
        <v>8.92</v>
      </c>
      <c r="I553" s="119">
        <v>19146</v>
      </c>
      <c r="J553" s="137" t="s">
        <v>4405</v>
      </c>
      <c r="K553" s="118" t="s">
        <v>17</v>
      </c>
      <c r="L553" s="122">
        <v>1030</v>
      </c>
      <c r="M553" s="123">
        <v>115</v>
      </c>
      <c r="N553" s="118" t="s">
        <v>160</v>
      </c>
      <c r="O553" s="71">
        <f t="shared" si="16"/>
        <v>0.69580667503541171</v>
      </c>
      <c r="P553" s="71">
        <f>IF(O553&lt;&gt;"",VLOOKUP($A553,Sheet4!$A$2:$O$1309,14,FALSE)*100,"")</f>
        <v>1.0006744126806799</v>
      </c>
      <c r="Q553" s="71">
        <f>IF(P553&lt;&gt;"",VLOOKUP($A553,Sheet4!$A$2:$O$1309,15,FALSE)*100,"")</f>
        <v>9.3813308479379529</v>
      </c>
      <c r="R553" s="73" t="str">
        <f t="shared" si="17"/>
        <v>&gt;100, &lt;200</v>
      </c>
      <c r="S553" s="63" t="s">
        <v>4362</v>
      </c>
      <c r="T553" s="63" t="str">
        <f>IF(ISNA(VLOOKUP(A553,Sheet1!B$3:C$1266,2,FALSE)=TRUE),"NC",VLOOKUP(A553,Sheet1!B$3:C$1266,2,FALSE))</f>
        <v>Rural</v>
      </c>
      <c r="U553" s="66">
        <f>IF(ISNA(VLOOKUP($A553,Sheet1!$B$3:$AH$1266,Sheet1!E$1+(Sheet1!$A$1-1)*10,FALSE))=TRUE,"---",IF(VLOOKUP($A553,Sheet1!$B$3:$AH$1266,Sheet1!E$1+(Sheet1!$A$1-1)*10,FALSE)="---","---", (ROUND(VLOOKUP($A553,Sheet1!$B$3:$AH$1266,Sheet1!E$1+(Sheet1!$A$1-1)*10,FALSE),IF(VLOOKUP($A553,Sheet1!$B$3:$AH$1266,Sheet1!E$1+(Sheet1!$A$1-1)*10,FALSE)&gt;99999,-3,IF(VLOOKUP($A553,Sheet1!$B$3:$AH$1266,Sheet1!E$1+(Sheet1!$A$1-1)*10,FALSE)&gt;9999,-2,IF(VLOOKUP($A553,Sheet1!$B$3:$AH$1266,Sheet1!E$1+(Sheet1!$A$1-1)*10,FALSE)&gt;999,-1,0)))))))</f>
        <v>131</v>
      </c>
      <c r="V553" s="66">
        <f>IF(ISNA(VLOOKUP($A553,Sheet1!$B$3:$AH$1266,Sheet1!F$1+(Sheet1!$A$1-1)*10,FALSE))=TRUE,"---",IF(VLOOKUP($A553,Sheet1!$B$3:$AH$1266,Sheet1!F$1+(Sheet1!$A$1-1)*10,FALSE)="---","---", (ROUND(VLOOKUP($A553,Sheet1!$B$3:$AH$1266,Sheet1!F$1+(Sheet1!$A$1-1)*10,FALSE),IF(VLOOKUP($A553,Sheet1!$B$3:$AH$1266,Sheet1!F$1+(Sheet1!$A$1-1)*10,FALSE)&gt;99999,-3,IF(VLOOKUP($A553,Sheet1!$B$3:$AH$1266,Sheet1!F$1+(Sheet1!$A$1-1)*10,FALSE)&gt;9999,-2,IF(VLOOKUP($A553,Sheet1!$B$3:$AH$1266,Sheet1!F$1+(Sheet1!$A$1-1)*10,FALSE)&gt;999,-1,0)))))))</f>
        <v>159</v>
      </c>
      <c r="W553" s="66">
        <f>IF(ISNA(VLOOKUP($A553,Sheet1!$B$3:$AH$1266,Sheet1!G$1+(Sheet1!$A$1-1)*10,FALSE))=TRUE,"---",IF(VLOOKUP($A553,Sheet1!$B$3:$AH$1266,Sheet1!G$1+(Sheet1!$A$1-1)*10,FALSE)="---","---", (ROUND(VLOOKUP($A553,Sheet1!$B$3:$AH$1266,Sheet1!G$1+(Sheet1!$A$1-1)*10,FALSE),IF(VLOOKUP($A553,Sheet1!$B$3:$AH$1266,Sheet1!G$1+(Sheet1!$A$1-1)*10,FALSE)&gt;99999,-3,IF(VLOOKUP($A553,Sheet1!$B$3:$AH$1266,Sheet1!G$1+(Sheet1!$A$1-1)*10,FALSE)&gt;9999,-2,IF(VLOOKUP($A553,Sheet1!$B$3:$AH$1266,Sheet1!G$1+(Sheet1!$A$1-1)*10,FALSE)&gt;999,-1,0)))))))</f>
        <v>201</v>
      </c>
      <c r="X553" s="66">
        <f>IF(ISNA(VLOOKUP($A553,Sheet1!$B$3:$AH$1266,Sheet1!H$1+(Sheet1!$A$1-1)*10,FALSE))=TRUE,"---",IF(VLOOKUP($A553,Sheet1!$B$3:$AH$1266,Sheet1!H$1+(Sheet1!$A$1-1)*10,FALSE)="---","---", (ROUND(VLOOKUP($A553,Sheet1!$B$3:$AH$1266,Sheet1!H$1+(Sheet1!$A$1-1)*10,FALSE),IF(VLOOKUP($A553,Sheet1!$B$3:$AH$1266,Sheet1!H$1+(Sheet1!$A$1-1)*10,FALSE)&gt;99999,-3,IF(VLOOKUP($A553,Sheet1!$B$3:$AH$1266,Sheet1!H$1+(Sheet1!$A$1-1)*10,FALSE)&gt;9999,-2,IF(VLOOKUP($A553,Sheet1!$B$3:$AH$1266,Sheet1!H$1+(Sheet1!$A$1-1)*10,FALSE)&gt;999,-1,0)))))))</f>
        <v>329</v>
      </c>
      <c r="Y553" s="66">
        <f>IF(ISNA(VLOOKUP($A553,Sheet1!$B$3:$AH$1266,Sheet1!I$1+(Sheet1!$A$1-1)*10,FALSE))=TRUE,"---",IF(VLOOKUP($A553,Sheet1!$B$3:$AH$1266,Sheet1!I$1+(Sheet1!$A$1-1)*10,FALSE)="---","---", (ROUND(VLOOKUP($A553,Sheet1!$B$3:$AH$1266,Sheet1!I$1+(Sheet1!$A$1-1)*10,FALSE),IF(VLOOKUP($A553,Sheet1!$B$3:$AH$1266,Sheet1!I$1+(Sheet1!$A$1-1)*10,FALSE)&gt;99999,-3,IF(VLOOKUP($A553,Sheet1!$B$3:$AH$1266,Sheet1!I$1+(Sheet1!$A$1-1)*10,FALSE)&gt;9999,-2,IF(VLOOKUP($A553,Sheet1!$B$3:$AH$1266,Sheet1!I$1+(Sheet1!$A$1-1)*10,FALSE)&gt;999,-1,0)))))))</f>
        <v>439</v>
      </c>
      <c r="Z553" s="66">
        <f>IF(ISNA(VLOOKUP($A553,Sheet1!$B$3:$AH$1266,Sheet1!J$1+(Sheet1!$A$1-1)*10,FALSE))=TRUE,"---",IF(VLOOKUP($A553,Sheet1!$B$3:$AH$1266,Sheet1!J$1+(Sheet1!$A$1-1)*10,FALSE)="---","---", (ROUND(VLOOKUP($A553,Sheet1!$B$3:$AH$1266,Sheet1!J$1+(Sheet1!$A$1-1)*10,FALSE),IF(VLOOKUP($A553,Sheet1!$B$3:$AH$1266,Sheet1!J$1+(Sheet1!$A$1-1)*10,FALSE)&gt;99999,-3,IF(VLOOKUP($A553,Sheet1!$B$3:$AH$1266,Sheet1!J$1+(Sheet1!$A$1-1)*10,FALSE)&gt;9999,-2,IF(VLOOKUP($A553,Sheet1!$B$3:$AH$1266,Sheet1!J$1+(Sheet1!$A$1-1)*10,FALSE)&gt;999,-1,0)))))))</f>
        <v>605</v>
      </c>
      <c r="AA553" s="66">
        <f>IF(ISNA(VLOOKUP($A553,Sheet1!$B$3:$AH$1266,Sheet1!K$1+(Sheet1!$A$1-1)*10,FALSE))=TRUE,"---",IF(VLOOKUP($A553,Sheet1!$B$3:$AH$1266,Sheet1!K$1+(Sheet1!$A$1-1)*10,FALSE)="---","---", (ROUND(VLOOKUP($A553,Sheet1!$B$3:$AH$1266,Sheet1!K$1+(Sheet1!$A$1-1)*10,FALSE),IF(VLOOKUP($A553,Sheet1!$B$3:$AH$1266,Sheet1!K$1+(Sheet1!$A$1-1)*10,FALSE)&gt;99999,-3,IF(VLOOKUP($A553,Sheet1!$B$3:$AH$1266,Sheet1!K$1+(Sheet1!$A$1-1)*10,FALSE)&gt;9999,-2,IF(VLOOKUP($A553,Sheet1!$B$3:$AH$1266,Sheet1!K$1+(Sheet1!$A$1-1)*10,FALSE)&gt;999,-1,0)))))))</f>
        <v>752</v>
      </c>
      <c r="AB553" s="66">
        <f>IF(ISNA(VLOOKUP($A553,Sheet1!$B$3:$AH$1266,Sheet1!L$1+(Sheet1!$A$1-1)*10,FALSE))=TRUE,"---",IF(VLOOKUP($A553,Sheet1!$B$3:$AH$1266,Sheet1!L$1+(Sheet1!$A$1-1)*10,FALSE)="---","---", (ROUND(VLOOKUP($A553,Sheet1!$B$3:$AH$1266,Sheet1!L$1+(Sheet1!$A$1-1)*10,FALSE),IF(VLOOKUP($A553,Sheet1!$B$3:$AH$1266,Sheet1!L$1+(Sheet1!$A$1-1)*10,FALSE)&gt;99999,-3,IF(VLOOKUP($A553,Sheet1!$B$3:$AH$1266,Sheet1!L$1+(Sheet1!$A$1-1)*10,FALSE)&gt;9999,-2,IF(VLOOKUP($A553,Sheet1!$B$3:$AH$1266,Sheet1!L$1+(Sheet1!$A$1-1)*10,FALSE)&gt;999,-1,0)))))))</f>
        <v>917</v>
      </c>
      <c r="AC553" s="66">
        <f>IF(ISNA(VLOOKUP($A553,Sheet1!$B$3:$AH$1266,Sheet1!M$1+(Sheet1!$A$1-1)*10,FALSE))=TRUE,"---",IF(VLOOKUP($A553,Sheet1!$B$3:$AH$1266,Sheet1!M$1+(Sheet1!$A$1-1)*10,FALSE)="---","---", (ROUND(VLOOKUP($A553,Sheet1!$B$3:$AH$1266,Sheet1!M$1+(Sheet1!$A$1-1)*10,FALSE),IF(VLOOKUP($A553,Sheet1!$B$3:$AH$1266,Sheet1!M$1+(Sheet1!$A$1-1)*10,FALSE)&gt;99999,-3,IF(VLOOKUP($A553,Sheet1!$B$3:$AH$1266,Sheet1!M$1+(Sheet1!$A$1-1)*10,FALSE)&gt;9999,-2,IF(VLOOKUP($A553,Sheet1!$B$3:$AH$1266,Sheet1!M$1+(Sheet1!$A$1-1)*10,FALSE)&gt;999,-1,0)))))))</f>
        <v>1110</v>
      </c>
      <c r="AD553" s="66">
        <f>IF(ISNA(VLOOKUP($A553,Sheet1!$B$3:$AH$1266,Sheet1!N$1+(Sheet1!$A$1-1)*10,FALSE))=TRUE,"---",IF(VLOOKUP($A553,Sheet1!$B$3:$AH$1266,Sheet1!N$1+(Sheet1!$A$1-1)*10,FALSE)="---","---", (ROUND(VLOOKUP($A553,Sheet1!$B$3:$AH$1266,Sheet1!N$1+(Sheet1!$A$1-1)*10,FALSE),IF(VLOOKUP($A553,Sheet1!$B$3:$AH$1266,Sheet1!N$1+(Sheet1!$A$1-1)*10,FALSE)&gt;99999,-3,IF(VLOOKUP($A553,Sheet1!$B$3:$AH$1266,Sheet1!N$1+(Sheet1!$A$1-1)*10,FALSE)&gt;9999,-2,IF(VLOOKUP($A553,Sheet1!$B$3:$AH$1266,Sheet1!N$1+(Sheet1!$A$1-1)*10,FALSE)&gt;999,-1,0)))))))</f>
        <v>1400</v>
      </c>
    </row>
    <row r="554" spans="1:30" ht="25.5" customHeight="1" x14ac:dyDescent="0.25">
      <c r="A554" s="125" t="s">
        <v>864</v>
      </c>
      <c r="B554" s="138" t="s">
        <v>865</v>
      </c>
      <c r="C554" s="125">
        <v>413135</v>
      </c>
      <c r="D554" s="125">
        <v>742733</v>
      </c>
      <c r="E554" s="70" t="s">
        <v>3036</v>
      </c>
      <c r="F554" s="139" t="s">
        <v>4405</v>
      </c>
      <c r="G554" s="127" t="s">
        <v>160</v>
      </c>
      <c r="H554" s="128">
        <v>31.8</v>
      </c>
      <c r="I554" s="112">
        <v>19146</v>
      </c>
      <c r="J554" s="140" t="s">
        <v>4405</v>
      </c>
      <c r="K554" s="127" t="s">
        <v>17</v>
      </c>
      <c r="L554" s="115">
        <v>2370</v>
      </c>
      <c r="M554" s="116">
        <v>74.5</v>
      </c>
      <c r="N554" s="127" t="s">
        <v>160</v>
      </c>
      <c r="O554" s="68">
        <f t="shared" si="16"/>
        <v>4.9623004370237069</v>
      </c>
      <c r="P554" s="68">
        <f>IF(O554&lt;&gt;"",VLOOKUP($A554,Sheet4!$A$2:$O$1309,14,FALSE)*100,"")</f>
        <v>1.4547471470233386</v>
      </c>
      <c r="Q554" s="68">
        <f>IF(P554&lt;&gt;"",VLOOKUP($A554,Sheet4!$A$2:$O$1309,15,FALSE)*100,"")</f>
        <v>13.371328180415599</v>
      </c>
      <c r="R554" s="74">
        <f t="shared" si="17"/>
        <v>20</v>
      </c>
      <c r="S554" s="64" t="s">
        <v>4362</v>
      </c>
      <c r="T554" s="64" t="str">
        <f>IF(ISNA(VLOOKUP(A554,Sheet1!B$3:C$1266,2,FALSE)=TRUE),"NC",VLOOKUP(A554,Sheet1!B$3:C$1266,2,FALSE))</f>
        <v>Rural</v>
      </c>
      <c r="U554" s="65">
        <f>IF(ISNA(VLOOKUP($A554,Sheet1!$B$3:$AH$1266,Sheet1!E$1+(Sheet1!$A$1-1)*10,FALSE))=TRUE,"---",IF(VLOOKUP($A554,Sheet1!$B$3:$AH$1266,Sheet1!E$1+(Sheet1!$A$1-1)*10,FALSE)="---","---", (ROUND(VLOOKUP($A554,Sheet1!$B$3:$AH$1266,Sheet1!E$1+(Sheet1!$A$1-1)*10,FALSE),IF(VLOOKUP($A554,Sheet1!$B$3:$AH$1266,Sheet1!E$1+(Sheet1!$A$1-1)*10,FALSE)&gt;99999,-3,IF(VLOOKUP($A554,Sheet1!$B$3:$AH$1266,Sheet1!E$1+(Sheet1!$A$1-1)*10,FALSE)&gt;9999,-2,IF(VLOOKUP($A554,Sheet1!$B$3:$AH$1266,Sheet1!E$1+(Sheet1!$A$1-1)*10,FALSE)&gt;999,-1,0)))))))</f>
        <v>564</v>
      </c>
      <c r="V554" s="65">
        <f>IF(ISNA(VLOOKUP($A554,Sheet1!$B$3:$AH$1266,Sheet1!F$1+(Sheet1!$A$1-1)*10,FALSE))=TRUE,"---",IF(VLOOKUP($A554,Sheet1!$B$3:$AH$1266,Sheet1!F$1+(Sheet1!$A$1-1)*10,FALSE)="---","---", (ROUND(VLOOKUP($A554,Sheet1!$B$3:$AH$1266,Sheet1!F$1+(Sheet1!$A$1-1)*10,FALSE),IF(VLOOKUP($A554,Sheet1!$B$3:$AH$1266,Sheet1!F$1+(Sheet1!$A$1-1)*10,FALSE)&gt;99999,-3,IF(VLOOKUP($A554,Sheet1!$B$3:$AH$1266,Sheet1!F$1+(Sheet1!$A$1-1)*10,FALSE)&gt;9999,-2,IF(VLOOKUP($A554,Sheet1!$B$3:$AH$1266,Sheet1!F$1+(Sheet1!$A$1-1)*10,FALSE)&gt;999,-1,0)))))))</f>
        <v>684</v>
      </c>
      <c r="W554" s="65">
        <f>IF(ISNA(VLOOKUP($A554,Sheet1!$B$3:$AH$1266,Sheet1!G$1+(Sheet1!$A$1-1)*10,FALSE))=TRUE,"---",IF(VLOOKUP($A554,Sheet1!$B$3:$AH$1266,Sheet1!G$1+(Sheet1!$A$1-1)*10,FALSE)="---","---", (ROUND(VLOOKUP($A554,Sheet1!$B$3:$AH$1266,Sheet1!G$1+(Sheet1!$A$1-1)*10,FALSE),IF(VLOOKUP($A554,Sheet1!$B$3:$AH$1266,Sheet1!G$1+(Sheet1!$A$1-1)*10,FALSE)&gt;99999,-3,IF(VLOOKUP($A554,Sheet1!$B$3:$AH$1266,Sheet1!G$1+(Sheet1!$A$1-1)*10,FALSE)&gt;9999,-2,IF(VLOOKUP($A554,Sheet1!$B$3:$AH$1266,Sheet1!G$1+(Sheet1!$A$1-1)*10,FALSE)&gt;999,-1,0)))))))</f>
        <v>857</v>
      </c>
      <c r="X554" s="65">
        <f>IF(ISNA(VLOOKUP($A554,Sheet1!$B$3:$AH$1266,Sheet1!H$1+(Sheet1!$A$1-1)*10,FALSE))=TRUE,"---",IF(VLOOKUP($A554,Sheet1!$B$3:$AH$1266,Sheet1!H$1+(Sheet1!$A$1-1)*10,FALSE)="---","---", (ROUND(VLOOKUP($A554,Sheet1!$B$3:$AH$1266,Sheet1!H$1+(Sheet1!$A$1-1)*10,FALSE),IF(VLOOKUP($A554,Sheet1!$B$3:$AH$1266,Sheet1!H$1+(Sheet1!$A$1-1)*10,FALSE)&gt;99999,-3,IF(VLOOKUP($A554,Sheet1!$B$3:$AH$1266,Sheet1!H$1+(Sheet1!$A$1-1)*10,FALSE)&gt;9999,-2,IF(VLOOKUP($A554,Sheet1!$B$3:$AH$1266,Sheet1!H$1+(Sheet1!$A$1-1)*10,FALSE)&gt;999,-1,0)))))))</f>
        <v>1380</v>
      </c>
      <c r="Y554" s="65">
        <f>IF(ISNA(VLOOKUP($A554,Sheet1!$B$3:$AH$1266,Sheet1!I$1+(Sheet1!$A$1-1)*10,FALSE))=TRUE,"---",IF(VLOOKUP($A554,Sheet1!$B$3:$AH$1266,Sheet1!I$1+(Sheet1!$A$1-1)*10,FALSE)="---","---", (ROUND(VLOOKUP($A554,Sheet1!$B$3:$AH$1266,Sheet1!I$1+(Sheet1!$A$1-1)*10,FALSE),IF(VLOOKUP($A554,Sheet1!$B$3:$AH$1266,Sheet1!I$1+(Sheet1!$A$1-1)*10,FALSE)&gt;99999,-3,IF(VLOOKUP($A554,Sheet1!$B$3:$AH$1266,Sheet1!I$1+(Sheet1!$A$1-1)*10,FALSE)&gt;9999,-2,IF(VLOOKUP($A554,Sheet1!$B$3:$AH$1266,Sheet1!I$1+(Sheet1!$A$1-1)*10,FALSE)&gt;999,-1,0)))))))</f>
        <v>1830</v>
      </c>
      <c r="Z554" s="65">
        <f>IF(ISNA(VLOOKUP($A554,Sheet1!$B$3:$AH$1266,Sheet1!J$1+(Sheet1!$A$1-1)*10,FALSE))=TRUE,"---",IF(VLOOKUP($A554,Sheet1!$B$3:$AH$1266,Sheet1!J$1+(Sheet1!$A$1-1)*10,FALSE)="---","---", (ROUND(VLOOKUP($A554,Sheet1!$B$3:$AH$1266,Sheet1!J$1+(Sheet1!$A$1-1)*10,FALSE),IF(VLOOKUP($A554,Sheet1!$B$3:$AH$1266,Sheet1!J$1+(Sheet1!$A$1-1)*10,FALSE)&gt;99999,-3,IF(VLOOKUP($A554,Sheet1!$B$3:$AH$1266,Sheet1!J$1+(Sheet1!$A$1-1)*10,FALSE)&gt;9999,-2,IF(VLOOKUP($A554,Sheet1!$B$3:$AH$1266,Sheet1!J$1+(Sheet1!$A$1-1)*10,FALSE)&gt;999,-1,0)))))))</f>
        <v>2490</v>
      </c>
      <c r="AA554" s="65">
        <f>IF(ISNA(VLOOKUP($A554,Sheet1!$B$3:$AH$1266,Sheet1!K$1+(Sheet1!$A$1-1)*10,FALSE))=TRUE,"---",IF(VLOOKUP($A554,Sheet1!$B$3:$AH$1266,Sheet1!K$1+(Sheet1!$A$1-1)*10,FALSE)="---","---", (ROUND(VLOOKUP($A554,Sheet1!$B$3:$AH$1266,Sheet1!K$1+(Sheet1!$A$1-1)*10,FALSE),IF(VLOOKUP($A554,Sheet1!$B$3:$AH$1266,Sheet1!K$1+(Sheet1!$A$1-1)*10,FALSE)&gt;99999,-3,IF(VLOOKUP($A554,Sheet1!$B$3:$AH$1266,Sheet1!K$1+(Sheet1!$A$1-1)*10,FALSE)&gt;9999,-2,IF(VLOOKUP($A554,Sheet1!$B$3:$AH$1266,Sheet1!K$1+(Sheet1!$A$1-1)*10,FALSE)&gt;999,-1,0)))))))</f>
        <v>3050</v>
      </c>
      <c r="AB554" s="65">
        <f>IF(ISNA(VLOOKUP($A554,Sheet1!$B$3:$AH$1266,Sheet1!L$1+(Sheet1!$A$1-1)*10,FALSE))=TRUE,"---",IF(VLOOKUP($A554,Sheet1!$B$3:$AH$1266,Sheet1!L$1+(Sheet1!$A$1-1)*10,FALSE)="---","---", (ROUND(VLOOKUP($A554,Sheet1!$B$3:$AH$1266,Sheet1!L$1+(Sheet1!$A$1-1)*10,FALSE),IF(VLOOKUP($A554,Sheet1!$B$3:$AH$1266,Sheet1!L$1+(Sheet1!$A$1-1)*10,FALSE)&gt;99999,-3,IF(VLOOKUP($A554,Sheet1!$B$3:$AH$1266,Sheet1!L$1+(Sheet1!$A$1-1)*10,FALSE)&gt;9999,-2,IF(VLOOKUP($A554,Sheet1!$B$3:$AH$1266,Sheet1!L$1+(Sheet1!$A$1-1)*10,FALSE)&gt;999,-1,0)))))))</f>
        <v>3690</v>
      </c>
      <c r="AC554" s="65">
        <f>IF(ISNA(VLOOKUP($A554,Sheet1!$B$3:$AH$1266,Sheet1!M$1+(Sheet1!$A$1-1)*10,FALSE))=TRUE,"---",IF(VLOOKUP($A554,Sheet1!$B$3:$AH$1266,Sheet1!M$1+(Sheet1!$A$1-1)*10,FALSE)="---","---", (ROUND(VLOOKUP($A554,Sheet1!$B$3:$AH$1266,Sheet1!M$1+(Sheet1!$A$1-1)*10,FALSE),IF(VLOOKUP($A554,Sheet1!$B$3:$AH$1266,Sheet1!M$1+(Sheet1!$A$1-1)*10,FALSE)&gt;99999,-3,IF(VLOOKUP($A554,Sheet1!$B$3:$AH$1266,Sheet1!M$1+(Sheet1!$A$1-1)*10,FALSE)&gt;9999,-2,IF(VLOOKUP($A554,Sheet1!$B$3:$AH$1266,Sheet1!M$1+(Sheet1!$A$1-1)*10,FALSE)&gt;999,-1,0)))))))</f>
        <v>4410</v>
      </c>
      <c r="AD554" s="65">
        <f>IF(ISNA(VLOOKUP($A554,Sheet1!$B$3:$AH$1266,Sheet1!N$1+(Sheet1!$A$1-1)*10,FALSE))=TRUE,"---",IF(VLOOKUP($A554,Sheet1!$B$3:$AH$1266,Sheet1!N$1+(Sheet1!$A$1-1)*10,FALSE)="---","---", (ROUND(VLOOKUP($A554,Sheet1!$B$3:$AH$1266,Sheet1!N$1+(Sheet1!$A$1-1)*10,FALSE),IF(VLOOKUP($A554,Sheet1!$B$3:$AH$1266,Sheet1!N$1+(Sheet1!$A$1-1)*10,FALSE)&gt;99999,-3,IF(VLOOKUP($A554,Sheet1!$B$3:$AH$1266,Sheet1!N$1+(Sheet1!$A$1-1)*10,FALSE)&gt;9999,-2,IF(VLOOKUP($A554,Sheet1!$B$3:$AH$1266,Sheet1!N$1+(Sheet1!$A$1-1)*10,FALSE)&gt;999,-1,0)))))))</f>
        <v>5480</v>
      </c>
    </row>
    <row r="555" spans="1:30" ht="25.5" customHeight="1" x14ac:dyDescent="0.25">
      <c r="A555" s="133" t="s">
        <v>866</v>
      </c>
      <c r="B555" s="134" t="s">
        <v>867</v>
      </c>
      <c r="C555" s="133">
        <v>413624</v>
      </c>
      <c r="D555" s="133">
        <v>741950</v>
      </c>
      <c r="E555" s="67" t="s">
        <v>3045</v>
      </c>
      <c r="F555" s="135" t="s">
        <v>4405</v>
      </c>
      <c r="G555" s="118" t="s">
        <v>160</v>
      </c>
      <c r="H555" s="183">
        <v>13</v>
      </c>
      <c r="I555" s="119">
        <v>19146</v>
      </c>
      <c r="J555" s="137" t="s">
        <v>4405</v>
      </c>
      <c r="K555" s="118" t="s">
        <v>17</v>
      </c>
      <c r="L555" s="122">
        <v>2240</v>
      </c>
      <c r="M555" s="123">
        <v>172</v>
      </c>
      <c r="N555" s="118" t="s">
        <v>145</v>
      </c>
      <c r="O555" s="71">
        <f t="shared" si="16"/>
        <v>1.9087020816638134</v>
      </c>
      <c r="P555" s="71">
        <f>IF(O555&lt;&gt;"",VLOOKUP($A555,Sheet4!$A$2:$O$1309,14,FALSE)*100,"")</f>
        <v>1.1436088246429832</v>
      </c>
      <c r="Q555" s="71">
        <f>IF(P555&lt;&gt;"",VLOOKUP($A555,Sheet4!$A$2:$O$1309,15,FALSE)*100,"")</f>
        <v>10.65475077138135</v>
      </c>
      <c r="R555" s="73">
        <f t="shared" si="17"/>
        <v>50</v>
      </c>
      <c r="S555" s="63" t="s">
        <v>4362</v>
      </c>
      <c r="T555" s="63" t="str">
        <f>IF(ISNA(VLOOKUP(A555,Sheet1!B$3:C$1266,2,FALSE)=TRUE),"NC",VLOOKUP(A555,Sheet1!B$3:C$1266,2,FALSE))</f>
        <v>Rural</v>
      </c>
      <c r="U555" s="66">
        <f>IF(ISNA(VLOOKUP($A555,Sheet1!$B$3:$AH$1266,Sheet1!E$1+(Sheet1!$A$1-1)*10,FALSE))=TRUE,"---",IF(VLOOKUP($A555,Sheet1!$B$3:$AH$1266,Sheet1!E$1+(Sheet1!$A$1-1)*10,FALSE)="---","---", (ROUND(VLOOKUP($A555,Sheet1!$B$3:$AH$1266,Sheet1!E$1+(Sheet1!$A$1-1)*10,FALSE),IF(VLOOKUP($A555,Sheet1!$B$3:$AH$1266,Sheet1!E$1+(Sheet1!$A$1-1)*10,FALSE)&gt;99999,-3,IF(VLOOKUP($A555,Sheet1!$B$3:$AH$1266,Sheet1!E$1+(Sheet1!$A$1-1)*10,FALSE)&gt;9999,-2,IF(VLOOKUP($A555,Sheet1!$B$3:$AH$1266,Sheet1!E$1+(Sheet1!$A$1-1)*10,FALSE)&gt;999,-1,0)))))))</f>
        <v>361</v>
      </c>
      <c r="V555" s="66">
        <f>IF(ISNA(VLOOKUP($A555,Sheet1!$B$3:$AH$1266,Sheet1!F$1+(Sheet1!$A$1-1)*10,FALSE))=TRUE,"---",IF(VLOOKUP($A555,Sheet1!$B$3:$AH$1266,Sheet1!F$1+(Sheet1!$A$1-1)*10,FALSE)="---","---", (ROUND(VLOOKUP($A555,Sheet1!$B$3:$AH$1266,Sheet1!F$1+(Sheet1!$A$1-1)*10,FALSE),IF(VLOOKUP($A555,Sheet1!$B$3:$AH$1266,Sheet1!F$1+(Sheet1!$A$1-1)*10,FALSE)&gt;99999,-3,IF(VLOOKUP($A555,Sheet1!$B$3:$AH$1266,Sheet1!F$1+(Sheet1!$A$1-1)*10,FALSE)&gt;9999,-2,IF(VLOOKUP($A555,Sheet1!$B$3:$AH$1266,Sheet1!F$1+(Sheet1!$A$1-1)*10,FALSE)&gt;999,-1,0)))))))</f>
        <v>446</v>
      </c>
      <c r="W555" s="66">
        <f>IF(ISNA(VLOOKUP($A555,Sheet1!$B$3:$AH$1266,Sheet1!G$1+(Sheet1!$A$1-1)*10,FALSE))=TRUE,"---",IF(VLOOKUP($A555,Sheet1!$B$3:$AH$1266,Sheet1!G$1+(Sheet1!$A$1-1)*10,FALSE)="---","---", (ROUND(VLOOKUP($A555,Sheet1!$B$3:$AH$1266,Sheet1!G$1+(Sheet1!$A$1-1)*10,FALSE),IF(VLOOKUP($A555,Sheet1!$B$3:$AH$1266,Sheet1!G$1+(Sheet1!$A$1-1)*10,FALSE)&gt;99999,-3,IF(VLOOKUP($A555,Sheet1!$B$3:$AH$1266,Sheet1!G$1+(Sheet1!$A$1-1)*10,FALSE)&gt;9999,-2,IF(VLOOKUP($A555,Sheet1!$B$3:$AH$1266,Sheet1!G$1+(Sheet1!$A$1-1)*10,FALSE)&gt;999,-1,0)))))))</f>
        <v>570</v>
      </c>
      <c r="X555" s="66">
        <f>IF(ISNA(VLOOKUP($A555,Sheet1!$B$3:$AH$1266,Sheet1!H$1+(Sheet1!$A$1-1)*10,FALSE))=TRUE,"---",IF(VLOOKUP($A555,Sheet1!$B$3:$AH$1266,Sheet1!H$1+(Sheet1!$A$1-1)*10,FALSE)="---","---", (ROUND(VLOOKUP($A555,Sheet1!$B$3:$AH$1266,Sheet1!H$1+(Sheet1!$A$1-1)*10,FALSE),IF(VLOOKUP($A555,Sheet1!$B$3:$AH$1266,Sheet1!H$1+(Sheet1!$A$1-1)*10,FALSE)&gt;99999,-3,IF(VLOOKUP($A555,Sheet1!$B$3:$AH$1266,Sheet1!H$1+(Sheet1!$A$1-1)*10,FALSE)&gt;9999,-2,IF(VLOOKUP($A555,Sheet1!$B$3:$AH$1266,Sheet1!H$1+(Sheet1!$A$1-1)*10,FALSE)&gt;999,-1,0)))))))</f>
        <v>956</v>
      </c>
      <c r="Y555" s="66">
        <f>IF(ISNA(VLOOKUP($A555,Sheet1!$B$3:$AH$1266,Sheet1!I$1+(Sheet1!$A$1-1)*10,FALSE))=TRUE,"---",IF(VLOOKUP($A555,Sheet1!$B$3:$AH$1266,Sheet1!I$1+(Sheet1!$A$1-1)*10,FALSE)="---","---", (ROUND(VLOOKUP($A555,Sheet1!$B$3:$AH$1266,Sheet1!I$1+(Sheet1!$A$1-1)*10,FALSE),IF(VLOOKUP($A555,Sheet1!$B$3:$AH$1266,Sheet1!I$1+(Sheet1!$A$1-1)*10,FALSE)&gt;99999,-3,IF(VLOOKUP($A555,Sheet1!$B$3:$AH$1266,Sheet1!I$1+(Sheet1!$A$1-1)*10,FALSE)&gt;9999,-2,IF(VLOOKUP($A555,Sheet1!$B$3:$AH$1266,Sheet1!I$1+(Sheet1!$A$1-1)*10,FALSE)&gt;999,-1,0)))))))</f>
        <v>1290</v>
      </c>
      <c r="Z555" s="66">
        <f>IF(ISNA(VLOOKUP($A555,Sheet1!$B$3:$AH$1266,Sheet1!J$1+(Sheet1!$A$1-1)*10,FALSE))=TRUE,"---",IF(VLOOKUP($A555,Sheet1!$B$3:$AH$1266,Sheet1!J$1+(Sheet1!$A$1-1)*10,FALSE)="---","---", (ROUND(VLOOKUP($A555,Sheet1!$B$3:$AH$1266,Sheet1!J$1+(Sheet1!$A$1-1)*10,FALSE),IF(VLOOKUP($A555,Sheet1!$B$3:$AH$1266,Sheet1!J$1+(Sheet1!$A$1-1)*10,FALSE)&gt;99999,-3,IF(VLOOKUP($A555,Sheet1!$B$3:$AH$1266,Sheet1!J$1+(Sheet1!$A$1-1)*10,FALSE)&gt;9999,-2,IF(VLOOKUP($A555,Sheet1!$B$3:$AH$1266,Sheet1!J$1+(Sheet1!$A$1-1)*10,FALSE)&gt;999,-1,0)))))))</f>
        <v>1780</v>
      </c>
      <c r="AA555" s="66">
        <f>IF(ISNA(VLOOKUP($A555,Sheet1!$B$3:$AH$1266,Sheet1!K$1+(Sheet1!$A$1-1)*10,FALSE))=TRUE,"---",IF(VLOOKUP($A555,Sheet1!$B$3:$AH$1266,Sheet1!K$1+(Sheet1!$A$1-1)*10,FALSE)="---","---", (ROUND(VLOOKUP($A555,Sheet1!$B$3:$AH$1266,Sheet1!K$1+(Sheet1!$A$1-1)*10,FALSE),IF(VLOOKUP($A555,Sheet1!$B$3:$AH$1266,Sheet1!K$1+(Sheet1!$A$1-1)*10,FALSE)&gt;99999,-3,IF(VLOOKUP($A555,Sheet1!$B$3:$AH$1266,Sheet1!K$1+(Sheet1!$A$1-1)*10,FALSE)&gt;9999,-2,IF(VLOOKUP($A555,Sheet1!$B$3:$AH$1266,Sheet1!K$1+(Sheet1!$A$1-1)*10,FALSE)&gt;999,-1,0)))))))</f>
        <v>2200</v>
      </c>
      <c r="AB555" s="66">
        <f>IF(ISNA(VLOOKUP($A555,Sheet1!$B$3:$AH$1266,Sheet1!L$1+(Sheet1!$A$1-1)*10,FALSE))=TRUE,"---",IF(VLOOKUP($A555,Sheet1!$B$3:$AH$1266,Sheet1!L$1+(Sheet1!$A$1-1)*10,FALSE)="---","---", (ROUND(VLOOKUP($A555,Sheet1!$B$3:$AH$1266,Sheet1!L$1+(Sheet1!$A$1-1)*10,FALSE),IF(VLOOKUP($A555,Sheet1!$B$3:$AH$1266,Sheet1!L$1+(Sheet1!$A$1-1)*10,FALSE)&gt;99999,-3,IF(VLOOKUP($A555,Sheet1!$B$3:$AH$1266,Sheet1!L$1+(Sheet1!$A$1-1)*10,FALSE)&gt;9999,-2,IF(VLOOKUP($A555,Sheet1!$B$3:$AH$1266,Sheet1!L$1+(Sheet1!$A$1-1)*10,FALSE)&gt;999,-1,0)))))))</f>
        <v>2680</v>
      </c>
      <c r="AC555" s="66">
        <f>IF(ISNA(VLOOKUP($A555,Sheet1!$B$3:$AH$1266,Sheet1!M$1+(Sheet1!$A$1-1)*10,FALSE))=TRUE,"---",IF(VLOOKUP($A555,Sheet1!$B$3:$AH$1266,Sheet1!M$1+(Sheet1!$A$1-1)*10,FALSE)="---","---", (ROUND(VLOOKUP($A555,Sheet1!$B$3:$AH$1266,Sheet1!M$1+(Sheet1!$A$1-1)*10,FALSE),IF(VLOOKUP($A555,Sheet1!$B$3:$AH$1266,Sheet1!M$1+(Sheet1!$A$1-1)*10,FALSE)&gt;99999,-3,IF(VLOOKUP($A555,Sheet1!$B$3:$AH$1266,Sheet1!M$1+(Sheet1!$A$1-1)*10,FALSE)&gt;9999,-2,IF(VLOOKUP($A555,Sheet1!$B$3:$AH$1266,Sheet1!M$1+(Sheet1!$A$1-1)*10,FALSE)&gt;999,-1,0)))))))</f>
        <v>3220</v>
      </c>
      <c r="AD555" s="66">
        <f>IF(ISNA(VLOOKUP($A555,Sheet1!$B$3:$AH$1266,Sheet1!N$1+(Sheet1!$A$1-1)*10,FALSE))=TRUE,"---",IF(VLOOKUP($A555,Sheet1!$B$3:$AH$1266,Sheet1!N$1+(Sheet1!$A$1-1)*10,FALSE)="---","---", (ROUND(VLOOKUP($A555,Sheet1!$B$3:$AH$1266,Sheet1!N$1+(Sheet1!$A$1-1)*10,FALSE),IF(VLOOKUP($A555,Sheet1!$B$3:$AH$1266,Sheet1!N$1+(Sheet1!$A$1-1)*10,FALSE)&gt;99999,-3,IF(VLOOKUP($A555,Sheet1!$B$3:$AH$1266,Sheet1!N$1+(Sheet1!$A$1-1)*10,FALSE)&gt;9999,-2,IF(VLOOKUP($A555,Sheet1!$B$3:$AH$1266,Sheet1!N$1+(Sheet1!$A$1-1)*10,FALSE)&gt;999,-1,0)))))))</f>
        <v>4040</v>
      </c>
    </row>
    <row r="556" spans="1:30" ht="25.5" customHeight="1" x14ac:dyDescent="0.25">
      <c r="A556" s="125" t="s">
        <v>868</v>
      </c>
      <c r="B556" s="138" t="s">
        <v>869</v>
      </c>
      <c r="C556" s="125">
        <v>413424</v>
      </c>
      <c r="D556" s="125">
        <v>742025</v>
      </c>
      <c r="E556" s="70" t="s">
        <v>3047</v>
      </c>
      <c r="F556" s="139" t="s">
        <v>4405</v>
      </c>
      <c r="G556" s="127" t="s">
        <v>160</v>
      </c>
      <c r="H556" s="128">
        <v>5.83</v>
      </c>
      <c r="I556" s="112">
        <v>19146</v>
      </c>
      <c r="J556" s="140" t="s">
        <v>4405</v>
      </c>
      <c r="K556" s="127" t="s">
        <v>17</v>
      </c>
      <c r="L556" s="115">
        <v>917</v>
      </c>
      <c r="M556" s="116">
        <v>157</v>
      </c>
      <c r="N556" s="127" t="s">
        <v>199</v>
      </c>
      <c r="O556" s="68">
        <f t="shared" si="16"/>
        <v>2.7572324747994532</v>
      </c>
      <c r="P556" s="68">
        <f>IF(O556&lt;&gt;"",VLOOKUP($A556,Sheet4!$A$2:$O$1309,14,FALSE)*100,"")</f>
        <v>1.2444301274053049</v>
      </c>
      <c r="Q556" s="68">
        <f>IF(P556&lt;&gt;"",VLOOKUP($A556,Sheet4!$A$2:$O$1309,15,FALSE)*100,"")</f>
        <v>11.543291244860377</v>
      </c>
      <c r="R556" s="74">
        <f t="shared" si="17"/>
        <v>35</v>
      </c>
      <c r="S556" s="64" t="s">
        <v>4362</v>
      </c>
      <c r="T556" s="64" t="str">
        <f>IF(ISNA(VLOOKUP(A556,Sheet1!B$3:C$1266,2,FALSE)=TRUE),"NC",VLOOKUP(A556,Sheet1!B$3:C$1266,2,FALSE))</f>
        <v>Rural</v>
      </c>
      <c r="U556" s="65">
        <f>IF(ISNA(VLOOKUP($A556,Sheet1!$B$3:$AH$1266,Sheet1!E$1+(Sheet1!$A$1-1)*10,FALSE))=TRUE,"---",IF(VLOOKUP($A556,Sheet1!$B$3:$AH$1266,Sheet1!E$1+(Sheet1!$A$1-1)*10,FALSE)="---","---", (ROUND(VLOOKUP($A556,Sheet1!$B$3:$AH$1266,Sheet1!E$1+(Sheet1!$A$1-1)*10,FALSE),IF(VLOOKUP($A556,Sheet1!$B$3:$AH$1266,Sheet1!E$1+(Sheet1!$A$1-1)*10,FALSE)&gt;99999,-3,IF(VLOOKUP($A556,Sheet1!$B$3:$AH$1266,Sheet1!E$1+(Sheet1!$A$1-1)*10,FALSE)&gt;9999,-2,IF(VLOOKUP($A556,Sheet1!$B$3:$AH$1266,Sheet1!E$1+(Sheet1!$A$1-1)*10,FALSE)&gt;999,-1,0)))))))</f>
        <v>171</v>
      </c>
      <c r="V556" s="65">
        <f>IF(ISNA(VLOOKUP($A556,Sheet1!$B$3:$AH$1266,Sheet1!F$1+(Sheet1!$A$1-1)*10,FALSE))=TRUE,"---",IF(VLOOKUP($A556,Sheet1!$B$3:$AH$1266,Sheet1!F$1+(Sheet1!$A$1-1)*10,FALSE)="---","---", (ROUND(VLOOKUP($A556,Sheet1!$B$3:$AH$1266,Sheet1!F$1+(Sheet1!$A$1-1)*10,FALSE),IF(VLOOKUP($A556,Sheet1!$B$3:$AH$1266,Sheet1!F$1+(Sheet1!$A$1-1)*10,FALSE)&gt;99999,-3,IF(VLOOKUP($A556,Sheet1!$B$3:$AH$1266,Sheet1!F$1+(Sheet1!$A$1-1)*10,FALSE)&gt;9999,-2,IF(VLOOKUP($A556,Sheet1!$B$3:$AH$1266,Sheet1!F$1+(Sheet1!$A$1-1)*10,FALSE)&gt;999,-1,0)))))))</f>
        <v>211</v>
      </c>
      <c r="W556" s="65">
        <f>IF(ISNA(VLOOKUP($A556,Sheet1!$B$3:$AH$1266,Sheet1!G$1+(Sheet1!$A$1-1)*10,FALSE))=TRUE,"---",IF(VLOOKUP($A556,Sheet1!$B$3:$AH$1266,Sheet1!G$1+(Sheet1!$A$1-1)*10,FALSE)="---","---", (ROUND(VLOOKUP($A556,Sheet1!$B$3:$AH$1266,Sheet1!G$1+(Sheet1!$A$1-1)*10,FALSE),IF(VLOOKUP($A556,Sheet1!$B$3:$AH$1266,Sheet1!G$1+(Sheet1!$A$1-1)*10,FALSE)&gt;99999,-3,IF(VLOOKUP($A556,Sheet1!$B$3:$AH$1266,Sheet1!G$1+(Sheet1!$A$1-1)*10,FALSE)&gt;9999,-2,IF(VLOOKUP($A556,Sheet1!$B$3:$AH$1266,Sheet1!G$1+(Sheet1!$A$1-1)*10,FALSE)&gt;999,-1,0)))))))</f>
        <v>267</v>
      </c>
      <c r="X556" s="65">
        <f>IF(ISNA(VLOOKUP($A556,Sheet1!$B$3:$AH$1266,Sheet1!H$1+(Sheet1!$A$1-1)*10,FALSE))=TRUE,"---",IF(VLOOKUP($A556,Sheet1!$B$3:$AH$1266,Sheet1!H$1+(Sheet1!$A$1-1)*10,FALSE)="---","---", (ROUND(VLOOKUP($A556,Sheet1!$B$3:$AH$1266,Sheet1!H$1+(Sheet1!$A$1-1)*10,FALSE),IF(VLOOKUP($A556,Sheet1!$B$3:$AH$1266,Sheet1!H$1+(Sheet1!$A$1-1)*10,FALSE)&gt;99999,-3,IF(VLOOKUP($A556,Sheet1!$B$3:$AH$1266,Sheet1!H$1+(Sheet1!$A$1-1)*10,FALSE)&gt;9999,-2,IF(VLOOKUP($A556,Sheet1!$B$3:$AH$1266,Sheet1!H$1+(Sheet1!$A$1-1)*10,FALSE)&gt;999,-1,0)))))))</f>
        <v>442</v>
      </c>
      <c r="Y556" s="65">
        <f>IF(ISNA(VLOOKUP($A556,Sheet1!$B$3:$AH$1266,Sheet1!I$1+(Sheet1!$A$1-1)*10,FALSE))=TRUE,"---",IF(VLOOKUP($A556,Sheet1!$B$3:$AH$1266,Sheet1!I$1+(Sheet1!$A$1-1)*10,FALSE)="---","---", (ROUND(VLOOKUP($A556,Sheet1!$B$3:$AH$1266,Sheet1!I$1+(Sheet1!$A$1-1)*10,FALSE),IF(VLOOKUP($A556,Sheet1!$B$3:$AH$1266,Sheet1!I$1+(Sheet1!$A$1-1)*10,FALSE)&gt;99999,-3,IF(VLOOKUP($A556,Sheet1!$B$3:$AH$1266,Sheet1!I$1+(Sheet1!$A$1-1)*10,FALSE)&gt;9999,-2,IF(VLOOKUP($A556,Sheet1!$B$3:$AH$1266,Sheet1!I$1+(Sheet1!$A$1-1)*10,FALSE)&gt;999,-1,0)))))))</f>
        <v>589</v>
      </c>
      <c r="Z556" s="65">
        <f>IF(ISNA(VLOOKUP($A556,Sheet1!$B$3:$AH$1266,Sheet1!J$1+(Sheet1!$A$1-1)*10,FALSE))=TRUE,"---",IF(VLOOKUP($A556,Sheet1!$B$3:$AH$1266,Sheet1!J$1+(Sheet1!$A$1-1)*10,FALSE)="---","---", (ROUND(VLOOKUP($A556,Sheet1!$B$3:$AH$1266,Sheet1!J$1+(Sheet1!$A$1-1)*10,FALSE),IF(VLOOKUP($A556,Sheet1!$B$3:$AH$1266,Sheet1!J$1+(Sheet1!$A$1-1)*10,FALSE)&gt;99999,-3,IF(VLOOKUP($A556,Sheet1!$B$3:$AH$1266,Sheet1!J$1+(Sheet1!$A$1-1)*10,FALSE)&gt;9999,-2,IF(VLOOKUP($A556,Sheet1!$B$3:$AH$1266,Sheet1!J$1+(Sheet1!$A$1-1)*10,FALSE)&gt;999,-1,0)))))))</f>
        <v>806</v>
      </c>
      <c r="AA556" s="65">
        <f>IF(ISNA(VLOOKUP($A556,Sheet1!$B$3:$AH$1266,Sheet1!K$1+(Sheet1!$A$1-1)*10,FALSE))=TRUE,"---",IF(VLOOKUP($A556,Sheet1!$B$3:$AH$1266,Sheet1!K$1+(Sheet1!$A$1-1)*10,FALSE)="---","---", (ROUND(VLOOKUP($A556,Sheet1!$B$3:$AH$1266,Sheet1!K$1+(Sheet1!$A$1-1)*10,FALSE),IF(VLOOKUP($A556,Sheet1!$B$3:$AH$1266,Sheet1!K$1+(Sheet1!$A$1-1)*10,FALSE)&gt;99999,-3,IF(VLOOKUP($A556,Sheet1!$B$3:$AH$1266,Sheet1!K$1+(Sheet1!$A$1-1)*10,FALSE)&gt;9999,-2,IF(VLOOKUP($A556,Sheet1!$B$3:$AH$1266,Sheet1!K$1+(Sheet1!$A$1-1)*10,FALSE)&gt;999,-1,0)))))))</f>
        <v>992</v>
      </c>
      <c r="AB556" s="65">
        <f>IF(ISNA(VLOOKUP($A556,Sheet1!$B$3:$AH$1266,Sheet1!L$1+(Sheet1!$A$1-1)*10,FALSE))=TRUE,"---",IF(VLOOKUP($A556,Sheet1!$B$3:$AH$1266,Sheet1!L$1+(Sheet1!$A$1-1)*10,FALSE)="---","---", (ROUND(VLOOKUP($A556,Sheet1!$B$3:$AH$1266,Sheet1!L$1+(Sheet1!$A$1-1)*10,FALSE),IF(VLOOKUP($A556,Sheet1!$B$3:$AH$1266,Sheet1!L$1+(Sheet1!$A$1-1)*10,FALSE)&gt;99999,-3,IF(VLOOKUP($A556,Sheet1!$B$3:$AH$1266,Sheet1!L$1+(Sheet1!$A$1-1)*10,FALSE)&gt;9999,-2,IF(VLOOKUP($A556,Sheet1!$B$3:$AH$1266,Sheet1!L$1+(Sheet1!$A$1-1)*10,FALSE)&gt;999,-1,0)))))))</f>
        <v>1200</v>
      </c>
      <c r="AC556" s="65">
        <f>IF(ISNA(VLOOKUP($A556,Sheet1!$B$3:$AH$1266,Sheet1!M$1+(Sheet1!$A$1-1)*10,FALSE))=TRUE,"---",IF(VLOOKUP($A556,Sheet1!$B$3:$AH$1266,Sheet1!M$1+(Sheet1!$A$1-1)*10,FALSE)="---","---", (ROUND(VLOOKUP($A556,Sheet1!$B$3:$AH$1266,Sheet1!M$1+(Sheet1!$A$1-1)*10,FALSE),IF(VLOOKUP($A556,Sheet1!$B$3:$AH$1266,Sheet1!M$1+(Sheet1!$A$1-1)*10,FALSE)&gt;99999,-3,IF(VLOOKUP($A556,Sheet1!$B$3:$AH$1266,Sheet1!M$1+(Sheet1!$A$1-1)*10,FALSE)&gt;9999,-2,IF(VLOOKUP($A556,Sheet1!$B$3:$AH$1266,Sheet1!M$1+(Sheet1!$A$1-1)*10,FALSE)&gt;999,-1,0)))))))</f>
        <v>1430</v>
      </c>
      <c r="AD556" s="65">
        <f>IF(ISNA(VLOOKUP($A556,Sheet1!$B$3:$AH$1266,Sheet1!N$1+(Sheet1!$A$1-1)*10,FALSE))=TRUE,"---",IF(VLOOKUP($A556,Sheet1!$B$3:$AH$1266,Sheet1!N$1+(Sheet1!$A$1-1)*10,FALSE)="---","---", (ROUND(VLOOKUP($A556,Sheet1!$B$3:$AH$1266,Sheet1!N$1+(Sheet1!$A$1-1)*10,FALSE),IF(VLOOKUP($A556,Sheet1!$B$3:$AH$1266,Sheet1!N$1+(Sheet1!$A$1-1)*10,FALSE)&gt;99999,-3,IF(VLOOKUP($A556,Sheet1!$B$3:$AH$1266,Sheet1!N$1+(Sheet1!$A$1-1)*10,FALSE)&gt;9999,-2,IF(VLOOKUP($A556,Sheet1!$B$3:$AH$1266,Sheet1!N$1+(Sheet1!$A$1-1)*10,FALSE)&gt;999,-1,0)))))))</f>
        <v>1770</v>
      </c>
    </row>
    <row r="557" spans="1:30" ht="25.5" customHeight="1" x14ac:dyDescent="0.25">
      <c r="A557" s="304" t="s">
        <v>870</v>
      </c>
      <c r="B557" s="393" t="s">
        <v>871</v>
      </c>
      <c r="C557" s="304">
        <v>413708</v>
      </c>
      <c r="D557" s="304">
        <v>741736</v>
      </c>
      <c r="E557" s="305" t="s">
        <v>3045</v>
      </c>
      <c r="F557" s="117" t="s">
        <v>4463</v>
      </c>
      <c r="G557" s="118" t="s">
        <v>286</v>
      </c>
      <c r="H557" s="348">
        <v>104</v>
      </c>
      <c r="I557" s="119">
        <v>20320</v>
      </c>
      <c r="J557" s="120">
        <v>12.5</v>
      </c>
      <c r="K557" s="118" t="s">
        <v>49</v>
      </c>
      <c r="L557" s="122">
        <v>9700</v>
      </c>
      <c r="M557" s="123">
        <v>93.3</v>
      </c>
      <c r="N557" s="118" t="s">
        <v>872</v>
      </c>
      <c r="O557" s="71">
        <f t="shared" si="16"/>
        <v>1.311176213358979</v>
      </c>
      <c r="P557" s="71">
        <f>IF(O557&lt;&gt;"",VLOOKUP($A557,Sheet4!$A$2:$O$1309,14,FALSE)*100,"")</f>
        <v>0.60722103851693632</v>
      </c>
      <c r="Q557" s="71">
        <f>IF(P557&lt;&gt;"",VLOOKUP($A557,Sheet4!$A$2:$O$1309,15,FALSE)*100,"")</f>
        <v>5.7914001974643021</v>
      </c>
      <c r="R557" s="73">
        <f t="shared" si="17"/>
        <v>80</v>
      </c>
      <c r="S557" s="357" t="s">
        <v>4362</v>
      </c>
      <c r="T557" s="357" t="str">
        <f>IF(ISNA(VLOOKUP(A557,Sheet1!B$3:C$1266,2,FALSE)=TRUE),"NC",VLOOKUP(A557,Sheet1!B$3:C$1266,2,FALSE))</f>
        <v>Rural10</v>
      </c>
      <c r="U557" s="385">
        <f>IF(ISNA(VLOOKUP($A557,Sheet1!$B$3:$AH$1266,Sheet1!E$1+(Sheet1!$A$1-1)*10,FALSE))=TRUE,"---",IF(VLOOKUP($A557,Sheet1!$B$3:$AH$1266,Sheet1!E$1+(Sheet1!$A$1-1)*10,FALSE)="---","---", (ROUND(VLOOKUP($A557,Sheet1!$B$3:$AH$1266,Sheet1!E$1+(Sheet1!$A$1-1)*10,FALSE),IF(VLOOKUP($A557,Sheet1!$B$3:$AH$1266,Sheet1!E$1+(Sheet1!$A$1-1)*10,FALSE)&gt;99999,-3,IF(VLOOKUP($A557,Sheet1!$B$3:$AH$1266,Sheet1!E$1+(Sheet1!$A$1-1)*10,FALSE)&gt;9999,-2,IF(VLOOKUP($A557,Sheet1!$B$3:$AH$1266,Sheet1!E$1+(Sheet1!$A$1-1)*10,FALSE)&gt;999,-1,0)))))))</f>
        <v>2180</v>
      </c>
      <c r="V557" s="385">
        <f>IF(ISNA(VLOOKUP($A557,Sheet1!$B$3:$AH$1266,Sheet1!F$1+(Sheet1!$A$1-1)*10,FALSE))=TRUE,"---",IF(VLOOKUP($A557,Sheet1!$B$3:$AH$1266,Sheet1!F$1+(Sheet1!$A$1-1)*10,FALSE)="---","---", (ROUND(VLOOKUP($A557,Sheet1!$B$3:$AH$1266,Sheet1!F$1+(Sheet1!$A$1-1)*10,FALSE),IF(VLOOKUP($A557,Sheet1!$B$3:$AH$1266,Sheet1!F$1+(Sheet1!$A$1-1)*10,FALSE)&gt;99999,-3,IF(VLOOKUP($A557,Sheet1!$B$3:$AH$1266,Sheet1!F$1+(Sheet1!$A$1-1)*10,FALSE)&gt;9999,-2,IF(VLOOKUP($A557,Sheet1!$B$3:$AH$1266,Sheet1!F$1+(Sheet1!$A$1-1)*10,FALSE)&gt;999,-1,0)))))))</f>
        <v>2700</v>
      </c>
      <c r="W557" s="385">
        <f>IF(ISNA(VLOOKUP($A557,Sheet1!$B$3:$AH$1266,Sheet1!G$1+(Sheet1!$A$1-1)*10,FALSE))=TRUE,"---",IF(VLOOKUP($A557,Sheet1!$B$3:$AH$1266,Sheet1!G$1+(Sheet1!$A$1-1)*10,FALSE)="---","---", (ROUND(VLOOKUP($A557,Sheet1!$B$3:$AH$1266,Sheet1!G$1+(Sheet1!$A$1-1)*10,FALSE),IF(VLOOKUP($A557,Sheet1!$B$3:$AH$1266,Sheet1!G$1+(Sheet1!$A$1-1)*10,FALSE)&gt;99999,-3,IF(VLOOKUP($A557,Sheet1!$B$3:$AH$1266,Sheet1!G$1+(Sheet1!$A$1-1)*10,FALSE)&gt;9999,-2,IF(VLOOKUP($A557,Sheet1!$B$3:$AH$1266,Sheet1!G$1+(Sheet1!$A$1-1)*10,FALSE)&gt;999,-1,0)))))))</f>
        <v>3370</v>
      </c>
      <c r="X557" s="385">
        <f>IF(ISNA(VLOOKUP($A557,Sheet1!$B$3:$AH$1266,Sheet1!H$1+(Sheet1!$A$1-1)*10,FALSE))=TRUE,"---",IF(VLOOKUP($A557,Sheet1!$B$3:$AH$1266,Sheet1!H$1+(Sheet1!$A$1-1)*10,FALSE)="---","---", (ROUND(VLOOKUP($A557,Sheet1!$B$3:$AH$1266,Sheet1!H$1+(Sheet1!$A$1-1)*10,FALSE),IF(VLOOKUP($A557,Sheet1!$B$3:$AH$1266,Sheet1!H$1+(Sheet1!$A$1-1)*10,FALSE)&gt;99999,-3,IF(VLOOKUP($A557,Sheet1!$B$3:$AH$1266,Sheet1!H$1+(Sheet1!$A$1-1)*10,FALSE)&gt;9999,-2,IF(VLOOKUP($A557,Sheet1!$B$3:$AH$1266,Sheet1!H$1+(Sheet1!$A$1-1)*10,FALSE)&gt;999,-1,0)))))))</f>
        <v>5030</v>
      </c>
      <c r="Y557" s="385">
        <f>IF(ISNA(VLOOKUP($A557,Sheet1!$B$3:$AH$1266,Sheet1!I$1+(Sheet1!$A$1-1)*10,FALSE))=TRUE,"---",IF(VLOOKUP($A557,Sheet1!$B$3:$AH$1266,Sheet1!I$1+(Sheet1!$A$1-1)*10,FALSE)="---","---", (ROUND(VLOOKUP($A557,Sheet1!$B$3:$AH$1266,Sheet1!I$1+(Sheet1!$A$1-1)*10,FALSE),IF(VLOOKUP($A557,Sheet1!$B$3:$AH$1266,Sheet1!I$1+(Sheet1!$A$1-1)*10,FALSE)&gt;99999,-3,IF(VLOOKUP($A557,Sheet1!$B$3:$AH$1266,Sheet1!I$1+(Sheet1!$A$1-1)*10,FALSE)&gt;9999,-2,IF(VLOOKUP($A557,Sheet1!$B$3:$AH$1266,Sheet1!I$1+(Sheet1!$A$1-1)*10,FALSE)&gt;999,-1,0)))))))</f>
        <v>6160</v>
      </c>
      <c r="Z557" s="385">
        <f>IF(ISNA(VLOOKUP($A557,Sheet1!$B$3:$AH$1266,Sheet1!J$1+(Sheet1!$A$1-1)*10,FALSE))=TRUE,"---",IF(VLOOKUP($A557,Sheet1!$B$3:$AH$1266,Sheet1!J$1+(Sheet1!$A$1-1)*10,FALSE)="---","---", (ROUND(VLOOKUP($A557,Sheet1!$B$3:$AH$1266,Sheet1!J$1+(Sheet1!$A$1-1)*10,FALSE),IF(VLOOKUP($A557,Sheet1!$B$3:$AH$1266,Sheet1!J$1+(Sheet1!$A$1-1)*10,FALSE)&gt;99999,-3,IF(VLOOKUP($A557,Sheet1!$B$3:$AH$1266,Sheet1!J$1+(Sheet1!$A$1-1)*10,FALSE)&gt;9999,-2,IF(VLOOKUP($A557,Sheet1!$B$3:$AH$1266,Sheet1!J$1+(Sheet1!$A$1-1)*10,FALSE)&gt;999,-1,0)))))))</f>
        <v>7670</v>
      </c>
      <c r="AA557" s="385">
        <f>IF(ISNA(VLOOKUP($A557,Sheet1!$B$3:$AH$1266,Sheet1!K$1+(Sheet1!$A$1-1)*10,FALSE))=TRUE,"---",IF(VLOOKUP($A557,Sheet1!$B$3:$AH$1266,Sheet1!K$1+(Sheet1!$A$1-1)*10,FALSE)="---","---", (ROUND(VLOOKUP($A557,Sheet1!$B$3:$AH$1266,Sheet1!K$1+(Sheet1!$A$1-1)*10,FALSE),IF(VLOOKUP($A557,Sheet1!$B$3:$AH$1266,Sheet1!K$1+(Sheet1!$A$1-1)*10,FALSE)&gt;99999,-3,IF(VLOOKUP($A557,Sheet1!$B$3:$AH$1266,Sheet1!K$1+(Sheet1!$A$1-1)*10,FALSE)&gt;9999,-2,IF(VLOOKUP($A557,Sheet1!$B$3:$AH$1266,Sheet1!K$1+(Sheet1!$A$1-1)*10,FALSE)&gt;999,-1,0)))))))</f>
        <v>8870</v>
      </c>
      <c r="AB557" s="385">
        <f>IF(ISNA(VLOOKUP($A557,Sheet1!$B$3:$AH$1266,Sheet1!L$1+(Sheet1!$A$1-1)*10,FALSE))=TRUE,"---",IF(VLOOKUP($A557,Sheet1!$B$3:$AH$1266,Sheet1!L$1+(Sheet1!$A$1-1)*10,FALSE)="---","---", (ROUND(VLOOKUP($A557,Sheet1!$B$3:$AH$1266,Sheet1!L$1+(Sheet1!$A$1-1)*10,FALSE),IF(VLOOKUP($A557,Sheet1!$B$3:$AH$1266,Sheet1!L$1+(Sheet1!$A$1-1)*10,FALSE)&gt;99999,-3,IF(VLOOKUP($A557,Sheet1!$B$3:$AH$1266,Sheet1!L$1+(Sheet1!$A$1-1)*10,FALSE)&gt;9999,-2,IF(VLOOKUP($A557,Sheet1!$B$3:$AH$1266,Sheet1!L$1+(Sheet1!$A$1-1)*10,FALSE)&gt;999,-1,0)))))))</f>
        <v>10100</v>
      </c>
      <c r="AC557" s="385">
        <f>IF(ISNA(VLOOKUP($A557,Sheet1!$B$3:$AH$1266,Sheet1!M$1+(Sheet1!$A$1-1)*10,FALSE))=TRUE,"---",IF(VLOOKUP($A557,Sheet1!$B$3:$AH$1266,Sheet1!M$1+(Sheet1!$A$1-1)*10,FALSE)="---","---", (ROUND(VLOOKUP($A557,Sheet1!$B$3:$AH$1266,Sheet1!M$1+(Sheet1!$A$1-1)*10,FALSE),IF(VLOOKUP($A557,Sheet1!$B$3:$AH$1266,Sheet1!M$1+(Sheet1!$A$1-1)*10,FALSE)&gt;99999,-3,IF(VLOOKUP($A557,Sheet1!$B$3:$AH$1266,Sheet1!M$1+(Sheet1!$A$1-1)*10,FALSE)&gt;9999,-2,IF(VLOOKUP($A557,Sheet1!$B$3:$AH$1266,Sheet1!M$1+(Sheet1!$A$1-1)*10,FALSE)&gt;999,-1,0)))))))</f>
        <v>11500</v>
      </c>
      <c r="AD557" s="385">
        <f>IF(ISNA(VLOOKUP($A557,Sheet1!$B$3:$AH$1266,Sheet1!N$1+(Sheet1!$A$1-1)*10,FALSE))=TRUE,"---",IF(VLOOKUP($A557,Sheet1!$B$3:$AH$1266,Sheet1!N$1+(Sheet1!$A$1-1)*10,FALSE)="---","---", (ROUND(VLOOKUP($A557,Sheet1!$B$3:$AH$1266,Sheet1!N$1+(Sheet1!$A$1-1)*10,FALSE),IF(VLOOKUP($A557,Sheet1!$B$3:$AH$1266,Sheet1!N$1+(Sheet1!$A$1-1)*10,FALSE)&gt;99999,-3,IF(VLOOKUP($A557,Sheet1!$B$3:$AH$1266,Sheet1!N$1+(Sheet1!$A$1-1)*10,FALSE)&gt;9999,-2,IF(VLOOKUP($A557,Sheet1!$B$3:$AH$1266,Sheet1!N$1+(Sheet1!$A$1-1)*10,FALSE)&gt;999,-1,0)))))))</f>
        <v>13500</v>
      </c>
    </row>
    <row r="558" spans="1:30" ht="25.5" customHeight="1" x14ac:dyDescent="0.25">
      <c r="A558" s="304"/>
      <c r="B558" s="346"/>
      <c r="C558" s="304"/>
      <c r="D558" s="304"/>
      <c r="E558" s="305" t="e">
        <v>#N/A</v>
      </c>
      <c r="F558" s="345" t="s">
        <v>4622</v>
      </c>
      <c r="G558" s="351" t="s">
        <v>31</v>
      </c>
      <c r="H558" s="348"/>
      <c r="I558" s="119">
        <v>20378</v>
      </c>
      <c r="J558" s="124">
        <v>12.5</v>
      </c>
      <c r="K558" s="118" t="s">
        <v>49</v>
      </c>
      <c r="L558" s="122">
        <v>9700</v>
      </c>
      <c r="M558" s="123">
        <v>93.3</v>
      </c>
      <c r="N558" s="118" t="s">
        <v>14</v>
      </c>
      <c r="O558" s="71" t="s">
        <v>4405</v>
      </c>
      <c r="P558" s="71" t="s">
        <v>4405</v>
      </c>
      <c r="Q558" s="71" t="s">
        <v>4405</v>
      </c>
      <c r="R558" s="73" t="s">
        <v>4405</v>
      </c>
      <c r="S558" s="357" t="e">
        <v>#N/A</v>
      </c>
      <c r="T558" s="357" t="str">
        <f>IF(ISNA(VLOOKUP(A558,Sheet1!B$3:C$1266,2,FALSE)=TRUE),"ND",VLOOKUP(A558,Sheet1!B$3:C$1266,2,FALSE))</f>
        <v>ND</v>
      </c>
      <c r="U558" s="385" t="str">
        <f>IF(ISNA(VLOOKUP($A558,Sheet1!$B$3:$AH$1266,Sheet1!E$1+(Sheet1!$A$1-1)*10,FALSE))=TRUE,"---",IF(VLOOKUP($A558,Sheet1!$B$3:$AH$1266,Sheet1!E$1+(Sheet1!$A$1-1)*10,FALSE)="---","---", (ROUND(VLOOKUP($A558,Sheet1!$B$3:$AH$1266,Sheet1!E$1+(Sheet1!$A$1-1)*10,FALSE),IF(VLOOKUP($A558,Sheet1!$B$3:$AH$1266,Sheet1!E$1+(Sheet1!$A$1-1)*10,FALSE)&gt;99999,-3,IF(VLOOKUP($A558,Sheet1!$B$3:$AH$1266,Sheet1!E$1+(Sheet1!$A$1-1)*10,FALSE)&gt;9999,-2,IF(VLOOKUP($A558,Sheet1!$B$3:$AH$1266,Sheet1!E$1+(Sheet1!$A$1-1)*10,FALSE)&gt;999,-1,0)))))))</f>
        <v>---</v>
      </c>
      <c r="V558" s="385" t="str">
        <f>IF(ISNA(VLOOKUP($A558,Sheet1!$B$3:$AH$1266,Sheet1!F$1+(Sheet1!$A$1-1)*10,FALSE))=TRUE,"---",IF(VLOOKUP($A558,Sheet1!$B$3:$AH$1266,Sheet1!F$1+(Sheet1!$A$1-1)*10,FALSE)="---","---", (ROUND(VLOOKUP($A558,Sheet1!$B$3:$AH$1266,Sheet1!F$1+(Sheet1!$A$1-1)*10,FALSE),IF(VLOOKUP($A558,Sheet1!$B$3:$AH$1266,Sheet1!F$1+(Sheet1!$A$1-1)*10,FALSE)&gt;99999,-3,IF(VLOOKUP($A558,Sheet1!$B$3:$AH$1266,Sheet1!F$1+(Sheet1!$A$1-1)*10,FALSE)&gt;9999,-2,IF(VLOOKUP($A558,Sheet1!$B$3:$AH$1266,Sheet1!F$1+(Sheet1!$A$1-1)*10,FALSE)&gt;999,-1,0)))))))</f>
        <v>---</v>
      </c>
      <c r="W558" s="385" t="str">
        <f>IF(ISNA(VLOOKUP($A558,Sheet1!$B$3:$AH$1266,Sheet1!G$1+(Sheet1!$A$1-1)*10,FALSE))=TRUE,"---",IF(VLOOKUP($A558,Sheet1!$B$3:$AH$1266,Sheet1!G$1+(Sheet1!$A$1-1)*10,FALSE)="---","---", (ROUND(VLOOKUP($A558,Sheet1!$B$3:$AH$1266,Sheet1!G$1+(Sheet1!$A$1-1)*10,FALSE),IF(VLOOKUP($A558,Sheet1!$B$3:$AH$1266,Sheet1!G$1+(Sheet1!$A$1-1)*10,FALSE)&gt;99999,-3,IF(VLOOKUP($A558,Sheet1!$B$3:$AH$1266,Sheet1!G$1+(Sheet1!$A$1-1)*10,FALSE)&gt;9999,-2,IF(VLOOKUP($A558,Sheet1!$B$3:$AH$1266,Sheet1!G$1+(Sheet1!$A$1-1)*10,FALSE)&gt;999,-1,0)))))))</f>
        <v>---</v>
      </c>
      <c r="X558" s="385" t="str">
        <f>IF(ISNA(VLOOKUP($A558,Sheet1!$B$3:$AH$1266,Sheet1!H$1+(Sheet1!$A$1-1)*10,FALSE))=TRUE,"---",IF(VLOOKUP($A558,Sheet1!$B$3:$AH$1266,Sheet1!H$1+(Sheet1!$A$1-1)*10,FALSE)="---","---", (ROUND(VLOOKUP($A558,Sheet1!$B$3:$AH$1266,Sheet1!H$1+(Sheet1!$A$1-1)*10,FALSE),IF(VLOOKUP($A558,Sheet1!$B$3:$AH$1266,Sheet1!H$1+(Sheet1!$A$1-1)*10,FALSE)&gt;99999,-3,IF(VLOOKUP($A558,Sheet1!$B$3:$AH$1266,Sheet1!H$1+(Sheet1!$A$1-1)*10,FALSE)&gt;9999,-2,IF(VLOOKUP($A558,Sheet1!$B$3:$AH$1266,Sheet1!H$1+(Sheet1!$A$1-1)*10,FALSE)&gt;999,-1,0)))))))</f>
        <v>---</v>
      </c>
      <c r="Y558" s="385" t="str">
        <f>IF(ISNA(VLOOKUP($A558,Sheet1!$B$3:$AH$1266,Sheet1!I$1+(Sheet1!$A$1-1)*10,FALSE))=TRUE,"---",IF(VLOOKUP($A558,Sheet1!$B$3:$AH$1266,Sheet1!I$1+(Sheet1!$A$1-1)*10,FALSE)="---","---", (ROUND(VLOOKUP($A558,Sheet1!$B$3:$AH$1266,Sheet1!I$1+(Sheet1!$A$1-1)*10,FALSE),IF(VLOOKUP($A558,Sheet1!$B$3:$AH$1266,Sheet1!I$1+(Sheet1!$A$1-1)*10,FALSE)&gt;99999,-3,IF(VLOOKUP($A558,Sheet1!$B$3:$AH$1266,Sheet1!I$1+(Sheet1!$A$1-1)*10,FALSE)&gt;9999,-2,IF(VLOOKUP($A558,Sheet1!$B$3:$AH$1266,Sheet1!I$1+(Sheet1!$A$1-1)*10,FALSE)&gt;999,-1,0)))))))</f>
        <v>---</v>
      </c>
      <c r="Z558" s="385" t="str">
        <f>IF(ISNA(VLOOKUP($A558,Sheet1!$B$3:$AH$1266,Sheet1!J$1+(Sheet1!$A$1-1)*10,FALSE))=TRUE,"---",IF(VLOOKUP($A558,Sheet1!$B$3:$AH$1266,Sheet1!J$1+(Sheet1!$A$1-1)*10,FALSE)="---","---", (ROUND(VLOOKUP($A558,Sheet1!$B$3:$AH$1266,Sheet1!J$1+(Sheet1!$A$1-1)*10,FALSE),IF(VLOOKUP($A558,Sheet1!$B$3:$AH$1266,Sheet1!J$1+(Sheet1!$A$1-1)*10,FALSE)&gt;99999,-3,IF(VLOOKUP($A558,Sheet1!$B$3:$AH$1266,Sheet1!J$1+(Sheet1!$A$1-1)*10,FALSE)&gt;9999,-2,IF(VLOOKUP($A558,Sheet1!$B$3:$AH$1266,Sheet1!J$1+(Sheet1!$A$1-1)*10,FALSE)&gt;999,-1,0)))))))</f>
        <v>---</v>
      </c>
      <c r="AA558" s="385" t="str">
        <f>IF(ISNA(VLOOKUP($A558,Sheet1!$B$3:$AH$1266,Sheet1!K$1+(Sheet1!$A$1-1)*10,FALSE))=TRUE,"---",IF(VLOOKUP($A558,Sheet1!$B$3:$AH$1266,Sheet1!K$1+(Sheet1!$A$1-1)*10,FALSE)="---","---", (ROUND(VLOOKUP($A558,Sheet1!$B$3:$AH$1266,Sheet1!K$1+(Sheet1!$A$1-1)*10,FALSE),IF(VLOOKUP($A558,Sheet1!$B$3:$AH$1266,Sheet1!K$1+(Sheet1!$A$1-1)*10,FALSE)&gt;99999,-3,IF(VLOOKUP($A558,Sheet1!$B$3:$AH$1266,Sheet1!K$1+(Sheet1!$A$1-1)*10,FALSE)&gt;9999,-2,IF(VLOOKUP($A558,Sheet1!$B$3:$AH$1266,Sheet1!K$1+(Sheet1!$A$1-1)*10,FALSE)&gt;999,-1,0)))))))</f>
        <v>---</v>
      </c>
      <c r="AB558" s="385" t="str">
        <f>IF(ISNA(VLOOKUP($A558,Sheet1!$B$3:$AH$1266,Sheet1!L$1+(Sheet1!$A$1-1)*10,FALSE))=TRUE,"---",IF(VLOOKUP($A558,Sheet1!$B$3:$AH$1266,Sheet1!L$1+(Sheet1!$A$1-1)*10,FALSE)="---","---", (ROUND(VLOOKUP($A558,Sheet1!$B$3:$AH$1266,Sheet1!L$1+(Sheet1!$A$1-1)*10,FALSE),IF(VLOOKUP($A558,Sheet1!$B$3:$AH$1266,Sheet1!L$1+(Sheet1!$A$1-1)*10,FALSE)&gt;99999,-3,IF(VLOOKUP($A558,Sheet1!$B$3:$AH$1266,Sheet1!L$1+(Sheet1!$A$1-1)*10,FALSE)&gt;9999,-2,IF(VLOOKUP($A558,Sheet1!$B$3:$AH$1266,Sheet1!L$1+(Sheet1!$A$1-1)*10,FALSE)&gt;999,-1,0)))))))</f>
        <v>---</v>
      </c>
      <c r="AC558" s="385" t="str">
        <f>IF(ISNA(VLOOKUP($A558,Sheet1!$B$3:$AH$1266,Sheet1!M$1+(Sheet1!$A$1-1)*10,FALSE))=TRUE,"---",IF(VLOOKUP($A558,Sheet1!$B$3:$AH$1266,Sheet1!M$1+(Sheet1!$A$1-1)*10,FALSE)="---","---", (ROUND(VLOOKUP($A558,Sheet1!$B$3:$AH$1266,Sheet1!M$1+(Sheet1!$A$1-1)*10,FALSE),IF(VLOOKUP($A558,Sheet1!$B$3:$AH$1266,Sheet1!M$1+(Sheet1!$A$1-1)*10,FALSE)&gt;99999,-3,IF(VLOOKUP($A558,Sheet1!$B$3:$AH$1266,Sheet1!M$1+(Sheet1!$A$1-1)*10,FALSE)&gt;9999,-2,IF(VLOOKUP($A558,Sheet1!$B$3:$AH$1266,Sheet1!M$1+(Sheet1!$A$1-1)*10,FALSE)&gt;999,-1,0)))))))</f>
        <v>---</v>
      </c>
      <c r="AD558" s="385" t="str">
        <f>IF(ISNA(VLOOKUP($A558,Sheet1!$B$3:$AH$1266,Sheet1!N$1+(Sheet1!$A$1-1)*10,FALSE))=TRUE,"---",IF(VLOOKUP($A558,Sheet1!$B$3:$AH$1266,Sheet1!N$1+(Sheet1!$A$1-1)*10,FALSE)="---","---", (ROUND(VLOOKUP($A558,Sheet1!$B$3:$AH$1266,Sheet1!N$1+(Sheet1!$A$1-1)*10,FALSE),IF(VLOOKUP($A558,Sheet1!$B$3:$AH$1266,Sheet1!N$1+(Sheet1!$A$1-1)*10,FALSE)&gt;99999,-3,IF(VLOOKUP($A558,Sheet1!$B$3:$AH$1266,Sheet1!N$1+(Sheet1!$A$1-1)*10,FALSE)&gt;9999,-2,IF(VLOOKUP($A558,Sheet1!$B$3:$AH$1266,Sheet1!N$1+(Sheet1!$A$1-1)*10,FALSE)&gt;999,-1,0)))))))</f>
        <v>---</v>
      </c>
    </row>
    <row r="559" spans="1:30" ht="25.5" customHeight="1" x14ac:dyDescent="0.25">
      <c r="A559" s="304"/>
      <c r="B559" s="346"/>
      <c r="C559" s="304"/>
      <c r="D559" s="304"/>
      <c r="E559" s="305" t="e">
        <v>#N/A</v>
      </c>
      <c r="F559" s="355"/>
      <c r="G559" s="372"/>
      <c r="H559" s="348"/>
      <c r="I559" s="119">
        <v>10106</v>
      </c>
      <c r="J559" s="174">
        <v>10.5</v>
      </c>
      <c r="K559" s="121" t="s">
        <v>4405</v>
      </c>
      <c r="L559" s="122">
        <v>7350</v>
      </c>
      <c r="M559" s="123">
        <v>70.7</v>
      </c>
      <c r="N559" s="118" t="s">
        <v>145</v>
      </c>
      <c r="O559" s="71" t="s">
        <v>4405</v>
      </c>
      <c r="P559" s="71" t="s">
        <v>4405</v>
      </c>
      <c r="Q559" s="71" t="s">
        <v>4405</v>
      </c>
      <c r="R559" s="73" t="s">
        <v>4405</v>
      </c>
      <c r="S559" s="357" t="e">
        <v>#N/A</v>
      </c>
      <c r="T559" s="357" t="str">
        <f>IF(ISNA(VLOOKUP(A559,Sheet1!B$3:C$1266,2,FALSE)=TRUE),"ND",VLOOKUP(A559,Sheet1!B$3:C$1266,2,FALSE))</f>
        <v>ND</v>
      </c>
      <c r="U559" s="385" t="str">
        <f>IF(ISNA(VLOOKUP($A559,Sheet1!$B$3:$AH$1266,Sheet1!E$1+(Sheet1!$A$1-1)*10,FALSE))=TRUE,"---",IF(VLOOKUP($A559,Sheet1!$B$3:$AH$1266,Sheet1!E$1+(Sheet1!$A$1-1)*10,FALSE)="---","---", (ROUND(VLOOKUP($A559,Sheet1!$B$3:$AH$1266,Sheet1!E$1+(Sheet1!$A$1-1)*10,FALSE),IF(VLOOKUP($A559,Sheet1!$B$3:$AH$1266,Sheet1!E$1+(Sheet1!$A$1-1)*10,FALSE)&gt;99999,-3,IF(VLOOKUP($A559,Sheet1!$B$3:$AH$1266,Sheet1!E$1+(Sheet1!$A$1-1)*10,FALSE)&gt;9999,-2,IF(VLOOKUP($A559,Sheet1!$B$3:$AH$1266,Sheet1!E$1+(Sheet1!$A$1-1)*10,FALSE)&gt;999,-1,0)))))))</f>
        <v>---</v>
      </c>
      <c r="V559" s="385" t="str">
        <f>IF(ISNA(VLOOKUP($A559,Sheet1!$B$3:$AH$1266,Sheet1!F$1+(Sheet1!$A$1-1)*10,FALSE))=TRUE,"---",IF(VLOOKUP($A559,Sheet1!$B$3:$AH$1266,Sheet1!F$1+(Sheet1!$A$1-1)*10,FALSE)="---","---", (ROUND(VLOOKUP($A559,Sheet1!$B$3:$AH$1266,Sheet1!F$1+(Sheet1!$A$1-1)*10,FALSE),IF(VLOOKUP($A559,Sheet1!$B$3:$AH$1266,Sheet1!F$1+(Sheet1!$A$1-1)*10,FALSE)&gt;99999,-3,IF(VLOOKUP($A559,Sheet1!$B$3:$AH$1266,Sheet1!F$1+(Sheet1!$A$1-1)*10,FALSE)&gt;9999,-2,IF(VLOOKUP($A559,Sheet1!$B$3:$AH$1266,Sheet1!F$1+(Sheet1!$A$1-1)*10,FALSE)&gt;999,-1,0)))))))</f>
        <v>---</v>
      </c>
      <c r="W559" s="385" t="str">
        <f>IF(ISNA(VLOOKUP($A559,Sheet1!$B$3:$AH$1266,Sheet1!G$1+(Sheet1!$A$1-1)*10,FALSE))=TRUE,"---",IF(VLOOKUP($A559,Sheet1!$B$3:$AH$1266,Sheet1!G$1+(Sheet1!$A$1-1)*10,FALSE)="---","---", (ROUND(VLOOKUP($A559,Sheet1!$B$3:$AH$1266,Sheet1!G$1+(Sheet1!$A$1-1)*10,FALSE),IF(VLOOKUP($A559,Sheet1!$B$3:$AH$1266,Sheet1!G$1+(Sheet1!$A$1-1)*10,FALSE)&gt;99999,-3,IF(VLOOKUP($A559,Sheet1!$B$3:$AH$1266,Sheet1!G$1+(Sheet1!$A$1-1)*10,FALSE)&gt;9999,-2,IF(VLOOKUP($A559,Sheet1!$B$3:$AH$1266,Sheet1!G$1+(Sheet1!$A$1-1)*10,FALSE)&gt;999,-1,0)))))))</f>
        <v>---</v>
      </c>
      <c r="X559" s="385" t="str">
        <f>IF(ISNA(VLOOKUP($A559,Sheet1!$B$3:$AH$1266,Sheet1!H$1+(Sheet1!$A$1-1)*10,FALSE))=TRUE,"---",IF(VLOOKUP($A559,Sheet1!$B$3:$AH$1266,Sheet1!H$1+(Sheet1!$A$1-1)*10,FALSE)="---","---", (ROUND(VLOOKUP($A559,Sheet1!$B$3:$AH$1266,Sheet1!H$1+(Sheet1!$A$1-1)*10,FALSE),IF(VLOOKUP($A559,Sheet1!$B$3:$AH$1266,Sheet1!H$1+(Sheet1!$A$1-1)*10,FALSE)&gt;99999,-3,IF(VLOOKUP($A559,Sheet1!$B$3:$AH$1266,Sheet1!H$1+(Sheet1!$A$1-1)*10,FALSE)&gt;9999,-2,IF(VLOOKUP($A559,Sheet1!$B$3:$AH$1266,Sheet1!H$1+(Sheet1!$A$1-1)*10,FALSE)&gt;999,-1,0)))))))</f>
        <v>---</v>
      </c>
      <c r="Y559" s="385" t="str">
        <f>IF(ISNA(VLOOKUP($A559,Sheet1!$B$3:$AH$1266,Sheet1!I$1+(Sheet1!$A$1-1)*10,FALSE))=TRUE,"---",IF(VLOOKUP($A559,Sheet1!$B$3:$AH$1266,Sheet1!I$1+(Sheet1!$A$1-1)*10,FALSE)="---","---", (ROUND(VLOOKUP($A559,Sheet1!$B$3:$AH$1266,Sheet1!I$1+(Sheet1!$A$1-1)*10,FALSE),IF(VLOOKUP($A559,Sheet1!$B$3:$AH$1266,Sheet1!I$1+(Sheet1!$A$1-1)*10,FALSE)&gt;99999,-3,IF(VLOOKUP($A559,Sheet1!$B$3:$AH$1266,Sheet1!I$1+(Sheet1!$A$1-1)*10,FALSE)&gt;9999,-2,IF(VLOOKUP($A559,Sheet1!$B$3:$AH$1266,Sheet1!I$1+(Sheet1!$A$1-1)*10,FALSE)&gt;999,-1,0)))))))</f>
        <v>---</v>
      </c>
      <c r="Z559" s="385" t="str">
        <f>IF(ISNA(VLOOKUP($A559,Sheet1!$B$3:$AH$1266,Sheet1!J$1+(Sheet1!$A$1-1)*10,FALSE))=TRUE,"---",IF(VLOOKUP($A559,Sheet1!$B$3:$AH$1266,Sheet1!J$1+(Sheet1!$A$1-1)*10,FALSE)="---","---", (ROUND(VLOOKUP($A559,Sheet1!$B$3:$AH$1266,Sheet1!J$1+(Sheet1!$A$1-1)*10,FALSE),IF(VLOOKUP($A559,Sheet1!$B$3:$AH$1266,Sheet1!J$1+(Sheet1!$A$1-1)*10,FALSE)&gt;99999,-3,IF(VLOOKUP($A559,Sheet1!$B$3:$AH$1266,Sheet1!J$1+(Sheet1!$A$1-1)*10,FALSE)&gt;9999,-2,IF(VLOOKUP($A559,Sheet1!$B$3:$AH$1266,Sheet1!J$1+(Sheet1!$A$1-1)*10,FALSE)&gt;999,-1,0)))))))</f>
        <v>---</v>
      </c>
      <c r="AA559" s="385" t="str">
        <f>IF(ISNA(VLOOKUP($A559,Sheet1!$B$3:$AH$1266,Sheet1!K$1+(Sheet1!$A$1-1)*10,FALSE))=TRUE,"---",IF(VLOOKUP($A559,Sheet1!$B$3:$AH$1266,Sheet1!K$1+(Sheet1!$A$1-1)*10,FALSE)="---","---", (ROUND(VLOOKUP($A559,Sheet1!$B$3:$AH$1266,Sheet1!K$1+(Sheet1!$A$1-1)*10,FALSE),IF(VLOOKUP($A559,Sheet1!$B$3:$AH$1266,Sheet1!K$1+(Sheet1!$A$1-1)*10,FALSE)&gt;99999,-3,IF(VLOOKUP($A559,Sheet1!$B$3:$AH$1266,Sheet1!K$1+(Sheet1!$A$1-1)*10,FALSE)&gt;9999,-2,IF(VLOOKUP($A559,Sheet1!$B$3:$AH$1266,Sheet1!K$1+(Sheet1!$A$1-1)*10,FALSE)&gt;999,-1,0)))))))</f>
        <v>---</v>
      </c>
      <c r="AB559" s="385" t="str">
        <f>IF(ISNA(VLOOKUP($A559,Sheet1!$B$3:$AH$1266,Sheet1!L$1+(Sheet1!$A$1-1)*10,FALSE))=TRUE,"---",IF(VLOOKUP($A559,Sheet1!$B$3:$AH$1266,Sheet1!L$1+(Sheet1!$A$1-1)*10,FALSE)="---","---", (ROUND(VLOOKUP($A559,Sheet1!$B$3:$AH$1266,Sheet1!L$1+(Sheet1!$A$1-1)*10,FALSE),IF(VLOOKUP($A559,Sheet1!$B$3:$AH$1266,Sheet1!L$1+(Sheet1!$A$1-1)*10,FALSE)&gt;99999,-3,IF(VLOOKUP($A559,Sheet1!$B$3:$AH$1266,Sheet1!L$1+(Sheet1!$A$1-1)*10,FALSE)&gt;9999,-2,IF(VLOOKUP($A559,Sheet1!$B$3:$AH$1266,Sheet1!L$1+(Sheet1!$A$1-1)*10,FALSE)&gt;999,-1,0)))))))</f>
        <v>---</v>
      </c>
      <c r="AC559" s="385" t="str">
        <f>IF(ISNA(VLOOKUP($A559,Sheet1!$B$3:$AH$1266,Sheet1!M$1+(Sheet1!$A$1-1)*10,FALSE))=TRUE,"---",IF(VLOOKUP($A559,Sheet1!$B$3:$AH$1266,Sheet1!M$1+(Sheet1!$A$1-1)*10,FALSE)="---","---", (ROUND(VLOOKUP($A559,Sheet1!$B$3:$AH$1266,Sheet1!M$1+(Sheet1!$A$1-1)*10,FALSE),IF(VLOOKUP($A559,Sheet1!$B$3:$AH$1266,Sheet1!M$1+(Sheet1!$A$1-1)*10,FALSE)&gt;99999,-3,IF(VLOOKUP($A559,Sheet1!$B$3:$AH$1266,Sheet1!M$1+(Sheet1!$A$1-1)*10,FALSE)&gt;9999,-2,IF(VLOOKUP($A559,Sheet1!$B$3:$AH$1266,Sheet1!M$1+(Sheet1!$A$1-1)*10,FALSE)&gt;999,-1,0)))))))</f>
        <v>---</v>
      </c>
      <c r="AD559" s="385" t="str">
        <f>IF(ISNA(VLOOKUP($A559,Sheet1!$B$3:$AH$1266,Sheet1!N$1+(Sheet1!$A$1-1)*10,FALSE))=TRUE,"---",IF(VLOOKUP($A559,Sheet1!$B$3:$AH$1266,Sheet1!N$1+(Sheet1!$A$1-1)*10,FALSE)="---","---", (ROUND(VLOOKUP($A559,Sheet1!$B$3:$AH$1266,Sheet1!N$1+(Sheet1!$A$1-1)*10,FALSE),IF(VLOOKUP($A559,Sheet1!$B$3:$AH$1266,Sheet1!N$1+(Sheet1!$A$1-1)*10,FALSE)&gt;99999,-3,IF(VLOOKUP($A559,Sheet1!$B$3:$AH$1266,Sheet1!N$1+(Sheet1!$A$1-1)*10,FALSE)&gt;9999,-2,IF(VLOOKUP($A559,Sheet1!$B$3:$AH$1266,Sheet1!N$1+(Sheet1!$A$1-1)*10,FALSE)&gt;999,-1,0)))))))</f>
        <v>---</v>
      </c>
    </row>
    <row r="560" spans="1:30" ht="25.5" customHeight="1" x14ac:dyDescent="0.25">
      <c r="A560" s="125" t="s">
        <v>873</v>
      </c>
      <c r="B560" s="138" t="s">
        <v>874</v>
      </c>
      <c r="C560" s="125">
        <v>413824</v>
      </c>
      <c r="D560" s="125">
        <v>741521</v>
      </c>
      <c r="E560" s="70" t="s">
        <v>3045</v>
      </c>
      <c r="F560" s="139" t="s">
        <v>4405</v>
      </c>
      <c r="G560" s="127" t="s">
        <v>160</v>
      </c>
      <c r="H560" s="128">
        <v>10.4</v>
      </c>
      <c r="I560" s="112">
        <v>19146</v>
      </c>
      <c r="J560" s="140" t="s">
        <v>4405</v>
      </c>
      <c r="K560" s="127" t="s">
        <v>17</v>
      </c>
      <c r="L560" s="115">
        <v>1870</v>
      </c>
      <c r="M560" s="116">
        <v>180</v>
      </c>
      <c r="N560" s="127" t="s">
        <v>160</v>
      </c>
      <c r="O560" s="68">
        <f t="shared" si="16"/>
        <v>2.2465242558786755</v>
      </c>
      <c r="P560" s="68">
        <f>IF(O560&lt;&gt;"",VLOOKUP($A560,Sheet4!$A$2:$O$1309,14,FALSE)*100,"")</f>
        <v>1.1858338535308488</v>
      </c>
      <c r="Q560" s="68">
        <f>IF(P560&lt;&gt;"",VLOOKUP($A560,Sheet4!$A$2:$O$1309,15,FALSE)*100,"")</f>
        <v>11.027851618723695</v>
      </c>
      <c r="R560" s="74">
        <f t="shared" si="17"/>
        <v>45</v>
      </c>
      <c r="S560" s="64" t="s">
        <v>4362</v>
      </c>
      <c r="T560" s="64" t="str">
        <f>IF(ISNA(VLOOKUP(A560,Sheet1!B$3:C$1266,2,FALSE)=TRUE),"NC",VLOOKUP(A560,Sheet1!B$3:C$1266,2,FALSE))</f>
        <v>Rural</v>
      </c>
      <c r="U560" s="65">
        <f>IF(ISNA(VLOOKUP($A560,Sheet1!$B$3:$AH$1266,Sheet1!E$1+(Sheet1!$A$1-1)*10,FALSE))=TRUE,"---",IF(VLOOKUP($A560,Sheet1!$B$3:$AH$1266,Sheet1!E$1+(Sheet1!$A$1-1)*10,FALSE)="---","---", (ROUND(VLOOKUP($A560,Sheet1!$B$3:$AH$1266,Sheet1!E$1+(Sheet1!$A$1-1)*10,FALSE),IF(VLOOKUP($A560,Sheet1!$B$3:$AH$1266,Sheet1!E$1+(Sheet1!$A$1-1)*10,FALSE)&gt;99999,-3,IF(VLOOKUP($A560,Sheet1!$B$3:$AH$1266,Sheet1!E$1+(Sheet1!$A$1-1)*10,FALSE)&gt;9999,-2,IF(VLOOKUP($A560,Sheet1!$B$3:$AH$1266,Sheet1!E$1+(Sheet1!$A$1-1)*10,FALSE)&gt;999,-1,0)))))))</f>
        <v>316</v>
      </c>
      <c r="V560" s="65">
        <f>IF(ISNA(VLOOKUP($A560,Sheet1!$B$3:$AH$1266,Sheet1!F$1+(Sheet1!$A$1-1)*10,FALSE))=TRUE,"---",IF(VLOOKUP($A560,Sheet1!$B$3:$AH$1266,Sheet1!F$1+(Sheet1!$A$1-1)*10,FALSE)="---","---", (ROUND(VLOOKUP($A560,Sheet1!$B$3:$AH$1266,Sheet1!F$1+(Sheet1!$A$1-1)*10,FALSE),IF(VLOOKUP($A560,Sheet1!$B$3:$AH$1266,Sheet1!F$1+(Sheet1!$A$1-1)*10,FALSE)&gt;99999,-3,IF(VLOOKUP($A560,Sheet1!$B$3:$AH$1266,Sheet1!F$1+(Sheet1!$A$1-1)*10,FALSE)&gt;9999,-2,IF(VLOOKUP($A560,Sheet1!$B$3:$AH$1266,Sheet1!F$1+(Sheet1!$A$1-1)*10,FALSE)&gt;999,-1,0)))))))</f>
        <v>391</v>
      </c>
      <c r="W560" s="65">
        <f>IF(ISNA(VLOOKUP($A560,Sheet1!$B$3:$AH$1266,Sheet1!G$1+(Sheet1!$A$1-1)*10,FALSE))=TRUE,"---",IF(VLOOKUP($A560,Sheet1!$B$3:$AH$1266,Sheet1!G$1+(Sheet1!$A$1-1)*10,FALSE)="---","---", (ROUND(VLOOKUP($A560,Sheet1!$B$3:$AH$1266,Sheet1!G$1+(Sheet1!$A$1-1)*10,FALSE),IF(VLOOKUP($A560,Sheet1!$B$3:$AH$1266,Sheet1!G$1+(Sheet1!$A$1-1)*10,FALSE)&gt;99999,-3,IF(VLOOKUP($A560,Sheet1!$B$3:$AH$1266,Sheet1!G$1+(Sheet1!$A$1-1)*10,FALSE)&gt;9999,-2,IF(VLOOKUP($A560,Sheet1!$B$3:$AH$1266,Sheet1!G$1+(Sheet1!$A$1-1)*10,FALSE)&gt;999,-1,0)))))))</f>
        <v>500</v>
      </c>
      <c r="X560" s="65">
        <f>IF(ISNA(VLOOKUP($A560,Sheet1!$B$3:$AH$1266,Sheet1!H$1+(Sheet1!$A$1-1)*10,FALSE))=TRUE,"---",IF(VLOOKUP($A560,Sheet1!$B$3:$AH$1266,Sheet1!H$1+(Sheet1!$A$1-1)*10,FALSE)="---","---", (ROUND(VLOOKUP($A560,Sheet1!$B$3:$AH$1266,Sheet1!H$1+(Sheet1!$A$1-1)*10,FALSE),IF(VLOOKUP($A560,Sheet1!$B$3:$AH$1266,Sheet1!H$1+(Sheet1!$A$1-1)*10,FALSE)&gt;99999,-3,IF(VLOOKUP($A560,Sheet1!$B$3:$AH$1266,Sheet1!H$1+(Sheet1!$A$1-1)*10,FALSE)&gt;9999,-2,IF(VLOOKUP($A560,Sheet1!$B$3:$AH$1266,Sheet1!H$1+(Sheet1!$A$1-1)*10,FALSE)&gt;999,-1,0)))))))</f>
        <v>838</v>
      </c>
      <c r="Y560" s="65">
        <f>IF(ISNA(VLOOKUP($A560,Sheet1!$B$3:$AH$1266,Sheet1!I$1+(Sheet1!$A$1-1)*10,FALSE))=TRUE,"---",IF(VLOOKUP($A560,Sheet1!$B$3:$AH$1266,Sheet1!I$1+(Sheet1!$A$1-1)*10,FALSE)="---","---", (ROUND(VLOOKUP($A560,Sheet1!$B$3:$AH$1266,Sheet1!I$1+(Sheet1!$A$1-1)*10,FALSE),IF(VLOOKUP($A560,Sheet1!$B$3:$AH$1266,Sheet1!I$1+(Sheet1!$A$1-1)*10,FALSE)&gt;99999,-3,IF(VLOOKUP($A560,Sheet1!$B$3:$AH$1266,Sheet1!I$1+(Sheet1!$A$1-1)*10,FALSE)&gt;9999,-2,IF(VLOOKUP($A560,Sheet1!$B$3:$AH$1266,Sheet1!I$1+(Sheet1!$A$1-1)*10,FALSE)&gt;999,-1,0)))))))</f>
        <v>1130</v>
      </c>
      <c r="Z560" s="65">
        <f>IF(ISNA(VLOOKUP($A560,Sheet1!$B$3:$AH$1266,Sheet1!J$1+(Sheet1!$A$1-1)*10,FALSE))=TRUE,"---",IF(VLOOKUP($A560,Sheet1!$B$3:$AH$1266,Sheet1!J$1+(Sheet1!$A$1-1)*10,FALSE)="---","---", (ROUND(VLOOKUP($A560,Sheet1!$B$3:$AH$1266,Sheet1!J$1+(Sheet1!$A$1-1)*10,FALSE),IF(VLOOKUP($A560,Sheet1!$B$3:$AH$1266,Sheet1!J$1+(Sheet1!$A$1-1)*10,FALSE)&gt;99999,-3,IF(VLOOKUP($A560,Sheet1!$B$3:$AH$1266,Sheet1!J$1+(Sheet1!$A$1-1)*10,FALSE)&gt;9999,-2,IF(VLOOKUP($A560,Sheet1!$B$3:$AH$1266,Sheet1!J$1+(Sheet1!$A$1-1)*10,FALSE)&gt;999,-1,0)))))))</f>
        <v>1550</v>
      </c>
      <c r="AA560" s="65">
        <f>IF(ISNA(VLOOKUP($A560,Sheet1!$B$3:$AH$1266,Sheet1!K$1+(Sheet1!$A$1-1)*10,FALSE))=TRUE,"---",IF(VLOOKUP($A560,Sheet1!$B$3:$AH$1266,Sheet1!K$1+(Sheet1!$A$1-1)*10,FALSE)="---","---", (ROUND(VLOOKUP($A560,Sheet1!$B$3:$AH$1266,Sheet1!K$1+(Sheet1!$A$1-1)*10,FALSE),IF(VLOOKUP($A560,Sheet1!$B$3:$AH$1266,Sheet1!K$1+(Sheet1!$A$1-1)*10,FALSE)&gt;99999,-3,IF(VLOOKUP($A560,Sheet1!$B$3:$AH$1266,Sheet1!K$1+(Sheet1!$A$1-1)*10,FALSE)&gt;9999,-2,IF(VLOOKUP($A560,Sheet1!$B$3:$AH$1266,Sheet1!K$1+(Sheet1!$A$1-1)*10,FALSE)&gt;999,-1,0)))))))</f>
        <v>1920</v>
      </c>
      <c r="AB560" s="65">
        <f>IF(ISNA(VLOOKUP($A560,Sheet1!$B$3:$AH$1266,Sheet1!L$1+(Sheet1!$A$1-1)*10,FALSE))=TRUE,"---",IF(VLOOKUP($A560,Sheet1!$B$3:$AH$1266,Sheet1!L$1+(Sheet1!$A$1-1)*10,FALSE)="---","---", (ROUND(VLOOKUP($A560,Sheet1!$B$3:$AH$1266,Sheet1!L$1+(Sheet1!$A$1-1)*10,FALSE),IF(VLOOKUP($A560,Sheet1!$B$3:$AH$1266,Sheet1!L$1+(Sheet1!$A$1-1)*10,FALSE)&gt;99999,-3,IF(VLOOKUP($A560,Sheet1!$B$3:$AH$1266,Sheet1!L$1+(Sheet1!$A$1-1)*10,FALSE)&gt;9999,-2,IF(VLOOKUP($A560,Sheet1!$B$3:$AH$1266,Sheet1!L$1+(Sheet1!$A$1-1)*10,FALSE)&gt;999,-1,0)))))))</f>
        <v>2340</v>
      </c>
      <c r="AC560" s="65">
        <f>IF(ISNA(VLOOKUP($A560,Sheet1!$B$3:$AH$1266,Sheet1!M$1+(Sheet1!$A$1-1)*10,FALSE))=TRUE,"---",IF(VLOOKUP($A560,Sheet1!$B$3:$AH$1266,Sheet1!M$1+(Sheet1!$A$1-1)*10,FALSE)="---","---", (ROUND(VLOOKUP($A560,Sheet1!$B$3:$AH$1266,Sheet1!M$1+(Sheet1!$A$1-1)*10,FALSE),IF(VLOOKUP($A560,Sheet1!$B$3:$AH$1266,Sheet1!M$1+(Sheet1!$A$1-1)*10,FALSE)&gt;99999,-3,IF(VLOOKUP($A560,Sheet1!$B$3:$AH$1266,Sheet1!M$1+(Sheet1!$A$1-1)*10,FALSE)&gt;9999,-2,IF(VLOOKUP($A560,Sheet1!$B$3:$AH$1266,Sheet1!M$1+(Sheet1!$A$1-1)*10,FALSE)&gt;999,-1,0)))))))</f>
        <v>2800</v>
      </c>
      <c r="AD560" s="65">
        <f>IF(ISNA(VLOOKUP($A560,Sheet1!$B$3:$AH$1266,Sheet1!N$1+(Sheet1!$A$1-1)*10,FALSE))=TRUE,"---",IF(VLOOKUP($A560,Sheet1!$B$3:$AH$1266,Sheet1!N$1+(Sheet1!$A$1-1)*10,FALSE)="---","---", (ROUND(VLOOKUP($A560,Sheet1!$B$3:$AH$1266,Sheet1!N$1+(Sheet1!$A$1-1)*10,FALSE),IF(VLOOKUP($A560,Sheet1!$B$3:$AH$1266,Sheet1!N$1+(Sheet1!$A$1-1)*10,FALSE)&gt;99999,-3,IF(VLOOKUP($A560,Sheet1!$B$3:$AH$1266,Sheet1!N$1+(Sheet1!$A$1-1)*10,FALSE)&gt;9999,-2,IF(VLOOKUP($A560,Sheet1!$B$3:$AH$1266,Sheet1!N$1+(Sheet1!$A$1-1)*10,FALSE)&gt;999,-1,0)))))))</f>
        <v>3490</v>
      </c>
    </row>
    <row r="561" spans="1:30" ht="25.5" customHeight="1" x14ac:dyDescent="0.25">
      <c r="A561" s="304" t="s">
        <v>875</v>
      </c>
      <c r="B561" s="393" t="s">
        <v>876</v>
      </c>
      <c r="C561" s="304">
        <v>414112</v>
      </c>
      <c r="D561" s="304">
        <v>741027</v>
      </c>
      <c r="E561" s="305" t="s">
        <v>3045</v>
      </c>
      <c r="F561" s="345" t="s">
        <v>4623</v>
      </c>
      <c r="G561" s="351" t="s">
        <v>286</v>
      </c>
      <c r="H561" s="348">
        <v>147</v>
      </c>
      <c r="I561" s="119">
        <v>20320</v>
      </c>
      <c r="J561" s="137" t="s">
        <v>4405</v>
      </c>
      <c r="K561" s="118" t="s">
        <v>17</v>
      </c>
      <c r="L561" s="122">
        <v>14000</v>
      </c>
      <c r="M561" s="123">
        <v>95.2</v>
      </c>
      <c r="N561" s="118" t="s">
        <v>24</v>
      </c>
      <c r="O561" s="71">
        <f t="shared" ref="O561:O624" si="18">IF(U561&lt;&gt;"---",IF(L561&lt;W561,"&gt;50",IF(AND(L561&gt;=W561,L561&lt;=X561),(W$8-(((LOG(L561)-LOG(W561))/((LOG(X561)-LOG(W561)))*(W$8-X$8)))),IF(AND(L561&gt;=X561,L561&lt;=Y561),(X$8-(((LOG(L561)-LOG(X561))/((LOG(Y561)-LOG(X561)))*(X$8-Y$8)))),IF(AND(L561&gt;=Y561,L561&lt;=Z561),(Y$8-(((LOG(L561)-LOG(Y561))/((LOG(Z561)-LOG(Y561)))*(Y$8-Z$8)))),IF(AND(L561&gt;=Z561,L561&lt;=AA561),(Z$8-(((LOG(L561)-LOG(Z561))/((LOG(AA561)-LOG(Z561)))*(Z$8-AA$8)))),IF(AND(L561&gt;=AA561,L561&lt;=AB561),(AA$8-(((LOG(L561)-LOG(AA561))/((LOG(AB561)-LOG(AA561)))*(AA$8-AB$8)))),IF(AND(L561&gt;=AB561,L561&lt;=AC561),(AB$8-(((LOG(L561)-LOG(AB561))/((LOG(AC561)-LOG(AB561)))*(AB$8-AC$8)))),IF(AND(L561&gt;=AC561,L561&lt;=AD561),(AC$8-(((LOG(L561)-LOG(AC561))/((LOG(AD561)-LOG(AC561)))*(AC$8-AD$8)))),IF(L561&gt;AD561*1.1,"&lt;0.2",0.2))))))))),"")</f>
        <v>0.97909714508183876</v>
      </c>
      <c r="P561" s="71">
        <f>IF(O561&lt;&gt;"",VLOOKUP($A561,Sheet4!$A$2:$O$1309,14,FALSE)*100,"")</f>
        <v>2.2581341701438884</v>
      </c>
      <c r="Q561" s="71">
        <f>IF(P561&lt;&gt;"",VLOOKUP($A561,Sheet4!$A$2:$O$1309,15,FALSE)*100,"")</f>
        <v>20.046117262894271</v>
      </c>
      <c r="R561" s="73">
        <f t="shared" si="17"/>
        <v>100</v>
      </c>
      <c r="S561" s="357" t="s">
        <v>4362</v>
      </c>
      <c r="T561" s="357" t="str">
        <f>IF(ISNA(VLOOKUP(A561,Sheet1!B$3:C$1266,2,FALSE)=TRUE),"NC",VLOOKUP(A561,Sheet1!B$3:C$1266,2,FALSE))</f>
        <v>Rural10</v>
      </c>
      <c r="U561" s="385">
        <f>IF(ISNA(VLOOKUP($A561,Sheet1!$B$3:$AH$1266,Sheet1!E$1+(Sheet1!$A$1-1)*10,FALSE))=TRUE,"---",IF(VLOOKUP($A561,Sheet1!$B$3:$AH$1266,Sheet1!E$1+(Sheet1!$A$1-1)*10,FALSE)="---","---", (ROUND(VLOOKUP($A561,Sheet1!$B$3:$AH$1266,Sheet1!E$1+(Sheet1!$A$1-1)*10,FALSE),IF(VLOOKUP($A561,Sheet1!$B$3:$AH$1266,Sheet1!E$1+(Sheet1!$A$1-1)*10,FALSE)&gt;99999,-3,IF(VLOOKUP($A561,Sheet1!$B$3:$AH$1266,Sheet1!E$1+(Sheet1!$A$1-1)*10,FALSE)&gt;9999,-2,IF(VLOOKUP($A561,Sheet1!$B$3:$AH$1266,Sheet1!E$1+(Sheet1!$A$1-1)*10,FALSE)&gt;999,-1,0)))))))</f>
        <v>2420</v>
      </c>
      <c r="V561" s="385">
        <f>IF(ISNA(VLOOKUP($A561,Sheet1!$B$3:$AH$1266,Sheet1!F$1+(Sheet1!$A$1-1)*10,FALSE))=TRUE,"---",IF(VLOOKUP($A561,Sheet1!$B$3:$AH$1266,Sheet1!F$1+(Sheet1!$A$1-1)*10,FALSE)="---","---", (ROUND(VLOOKUP($A561,Sheet1!$B$3:$AH$1266,Sheet1!F$1+(Sheet1!$A$1-1)*10,FALSE),IF(VLOOKUP($A561,Sheet1!$B$3:$AH$1266,Sheet1!F$1+(Sheet1!$A$1-1)*10,FALSE)&gt;99999,-3,IF(VLOOKUP($A561,Sheet1!$B$3:$AH$1266,Sheet1!F$1+(Sheet1!$A$1-1)*10,FALSE)&gt;9999,-2,IF(VLOOKUP($A561,Sheet1!$B$3:$AH$1266,Sheet1!F$1+(Sheet1!$A$1-1)*10,FALSE)&gt;999,-1,0)))))))</f>
        <v>2930</v>
      </c>
      <c r="W561" s="385">
        <f>IF(ISNA(VLOOKUP($A561,Sheet1!$B$3:$AH$1266,Sheet1!G$1+(Sheet1!$A$1-1)*10,FALSE))=TRUE,"---",IF(VLOOKUP($A561,Sheet1!$B$3:$AH$1266,Sheet1!G$1+(Sheet1!$A$1-1)*10,FALSE)="---","---", (ROUND(VLOOKUP($A561,Sheet1!$B$3:$AH$1266,Sheet1!G$1+(Sheet1!$A$1-1)*10,FALSE),IF(VLOOKUP($A561,Sheet1!$B$3:$AH$1266,Sheet1!G$1+(Sheet1!$A$1-1)*10,FALSE)&gt;99999,-3,IF(VLOOKUP($A561,Sheet1!$B$3:$AH$1266,Sheet1!G$1+(Sheet1!$A$1-1)*10,FALSE)&gt;9999,-2,IF(VLOOKUP($A561,Sheet1!$B$3:$AH$1266,Sheet1!G$1+(Sheet1!$A$1-1)*10,FALSE)&gt;999,-1,0)))))))</f>
        <v>3630</v>
      </c>
      <c r="X561" s="385">
        <f>IF(ISNA(VLOOKUP($A561,Sheet1!$B$3:$AH$1266,Sheet1!H$1+(Sheet1!$A$1-1)*10,FALSE))=TRUE,"---",IF(VLOOKUP($A561,Sheet1!$B$3:$AH$1266,Sheet1!H$1+(Sheet1!$A$1-1)*10,FALSE)="---","---", (ROUND(VLOOKUP($A561,Sheet1!$B$3:$AH$1266,Sheet1!H$1+(Sheet1!$A$1-1)*10,FALSE),IF(VLOOKUP($A561,Sheet1!$B$3:$AH$1266,Sheet1!H$1+(Sheet1!$A$1-1)*10,FALSE)&gt;99999,-3,IF(VLOOKUP($A561,Sheet1!$B$3:$AH$1266,Sheet1!H$1+(Sheet1!$A$1-1)*10,FALSE)&gt;9999,-2,IF(VLOOKUP($A561,Sheet1!$B$3:$AH$1266,Sheet1!H$1+(Sheet1!$A$1-1)*10,FALSE)&gt;999,-1,0)))))))</f>
        <v>5670</v>
      </c>
      <c r="Y561" s="385">
        <f>IF(ISNA(VLOOKUP($A561,Sheet1!$B$3:$AH$1266,Sheet1!I$1+(Sheet1!$A$1-1)*10,FALSE))=TRUE,"---",IF(VLOOKUP($A561,Sheet1!$B$3:$AH$1266,Sheet1!I$1+(Sheet1!$A$1-1)*10,FALSE)="---","---", (ROUND(VLOOKUP($A561,Sheet1!$B$3:$AH$1266,Sheet1!I$1+(Sheet1!$A$1-1)*10,FALSE),IF(VLOOKUP($A561,Sheet1!$B$3:$AH$1266,Sheet1!I$1+(Sheet1!$A$1-1)*10,FALSE)&gt;99999,-3,IF(VLOOKUP($A561,Sheet1!$B$3:$AH$1266,Sheet1!I$1+(Sheet1!$A$1-1)*10,FALSE)&gt;9999,-2,IF(VLOOKUP($A561,Sheet1!$B$3:$AH$1266,Sheet1!I$1+(Sheet1!$A$1-1)*10,FALSE)&gt;999,-1,0)))))))</f>
        <v>7280</v>
      </c>
      <c r="Z561" s="385">
        <f>IF(ISNA(VLOOKUP($A561,Sheet1!$B$3:$AH$1266,Sheet1!J$1+(Sheet1!$A$1-1)*10,FALSE))=TRUE,"---",IF(VLOOKUP($A561,Sheet1!$B$3:$AH$1266,Sheet1!J$1+(Sheet1!$A$1-1)*10,FALSE)="---","---", (ROUND(VLOOKUP($A561,Sheet1!$B$3:$AH$1266,Sheet1!J$1+(Sheet1!$A$1-1)*10,FALSE),IF(VLOOKUP($A561,Sheet1!$B$3:$AH$1266,Sheet1!J$1+(Sheet1!$A$1-1)*10,FALSE)&gt;99999,-3,IF(VLOOKUP($A561,Sheet1!$B$3:$AH$1266,Sheet1!J$1+(Sheet1!$A$1-1)*10,FALSE)&gt;9999,-2,IF(VLOOKUP($A561,Sheet1!$B$3:$AH$1266,Sheet1!J$1+(Sheet1!$A$1-1)*10,FALSE)&gt;999,-1,0)))))))</f>
        <v>9640</v>
      </c>
      <c r="AA561" s="385">
        <f>IF(ISNA(VLOOKUP($A561,Sheet1!$B$3:$AH$1266,Sheet1!K$1+(Sheet1!$A$1-1)*10,FALSE))=TRUE,"---",IF(VLOOKUP($A561,Sheet1!$B$3:$AH$1266,Sheet1!K$1+(Sheet1!$A$1-1)*10,FALSE)="---","---", (ROUND(VLOOKUP($A561,Sheet1!$B$3:$AH$1266,Sheet1!K$1+(Sheet1!$A$1-1)*10,FALSE),IF(VLOOKUP($A561,Sheet1!$B$3:$AH$1266,Sheet1!K$1+(Sheet1!$A$1-1)*10,FALSE)&gt;99999,-3,IF(VLOOKUP($A561,Sheet1!$B$3:$AH$1266,Sheet1!K$1+(Sheet1!$A$1-1)*10,FALSE)&gt;9999,-2,IF(VLOOKUP($A561,Sheet1!$B$3:$AH$1266,Sheet1!K$1+(Sheet1!$A$1-1)*10,FALSE)&gt;999,-1,0)))))))</f>
        <v>11600</v>
      </c>
      <c r="AB561" s="385">
        <f>IF(ISNA(VLOOKUP($A561,Sheet1!$B$3:$AH$1266,Sheet1!L$1+(Sheet1!$A$1-1)*10,FALSE))=TRUE,"---",IF(VLOOKUP($A561,Sheet1!$B$3:$AH$1266,Sheet1!L$1+(Sheet1!$A$1-1)*10,FALSE)="---","---", (ROUND(VLOOKUP($A561,Sheet1!$B$3:$AH$1266,Sheet1!L$1+(Sheet1!$A$1-1)*10,FALSE),IF(VLOOKUP($A561,Sheet1!$B$3:$AH$1266,Sheet1!L$1+(Sheet1!$A$1-1)*10,FALSE)&gt;99999,-3,IF(VLOOKUP($A561,Sheet1!$B$3:$AH$1266,Sheet1!L$1+(Sheet1!$A$1-1)*10,FALSE)&gt;9999,-2,IF(VLOOKUP($A561,Sheet1!$B$3:$AH$1266,Sheet1!L$1+(Sheet1!$A$1-1)*10,FALSE)&gt;999,-1,0)))))))</f>
        <v>13900</v>
      </c>
      <c r="AC561" s="385">
        <f>IF(ISNA(VLOOKUP($A561,Sheet1!$B$3:$AH$1266,Sheet1!M$1+(Sheet1!$A$1-1)*10,FALSE))=TRUE,"---",IF(VLOOKUP($A561,Sheet1!$B$3:$AH$1266,Sheet1!M$1+(Sheet1!$A$1-1)*10,FALSE)="---","---", (ROUND(VLOOKUP($A561,Sheet1!$B$3:$AH$1266,Sheet1!M$1+(Sheet1!$A$1-1)*10,FALSE),IF(VLOOKUP($A561,Sheet1!$B$3:$AH$1266,Sheet1!M$1+(Sheet1!$A$1-1)*10,FALSE)&gt;99999,-3,IF(VLOOKUP($A561,Sheet1!$B$3:$AH$1266,Sheet1!M$1+(Sheet1!$A$1-1)*10,FALSE)&gt;9999,-2,IF(VLOOKUP($A561,Sheet1!$B$3:$AH$1266,Sheet1!M$1+(Sheet1!$A$1-1)*10,FALSE)&gt;999,-1,0)))))))</f>
        <v>16500</v>
      </c>
      <c r="AD561" s="385">
        <f>IF(ISNA(VLOOKUP($A561,Sheet1!$B$3:$AH$1266,Sheet1!N$1+(Sheet1!$A$1-1)*10,FALSE))=TRUE,"---",IF(VLOOKUP($A561,Sheet1!$B$3:$AH$1266,Sheet1!N$1+(Sheet1!$A$1-1)*10,FALSE)="---","---", (ROUND(VLOOKUP($A561,Sheet1!$B$3:$AH$1266,Sheet1!N$1+(Sheet1!$A$1-1)*10,FALSE),IF(VLOOKUP($A561,Sheet1!$B$3:$AH$1266,Sheet1!N$1+(Sheet1!$A$1-1)*10,FALSE)&gt;99999,-3,IF(VLOOKUP($A561,Sheet1!$B$3:$AH$1266,Sheet1!N$1+(Sheet1!$A$1-1)*10,FALSE)&gt;9999,-2,IF(VLOOKUP($A561,Sheet1!$B$3:$AH$1266,Sheet1!N$1+(Sheet1!$A$1-1)*10,FALSE)&gt;999,-1,0)))))))</f>
        <v>20500</v>
      </c>
    </row>
    <row r="562" spans="1:30" ht="25.5" customHeight="1" x14ac:dyDescent="0.25">
      <c r="A562" s="304"/>
      <c r="B562" s="346"/>
      <c r="C562" s="304"/>
      <c r="D562" s="304"/>
      <c r="E562" s="305" t="e">
        <v>#N/A</v>
      </c>
      <c r="F562" s="346"/>
      <c r="G562" s="352"/>
      <c r="H562" s="348"/>
      <c r="I562" s="119">
        <v>20378</v>
      </c>
      <c r="J562" s="137" t="s">
        <v>4405</v>
      </c>
      <c r="K562" s="118" t="s">
        <v>17</v>
      </c>
      <c r="L562" s="122">
        <v>14000</v>
      </c>
      <c r="M562" s="123">
        <v>95.2</v>
      </c>
      <c r="N562" s="118" t="s">
        <v>718</v>
      </c>
      <c r="O562" s="71" t="s">
        <v>4405</v>
      </c>
      <c r="P562" s="71" t="s">
        <v>4405</v>
      </c>
      <c r="Q562" s="71" t="s">
        <v>4405</v>
      </c>
      <c r="R562" s="73" t="s">
        <v>4405</v>
      </c>
      <c r="S562" s="357" t="e">
        <v>#N/A</v>
      </c>
      <c r="T562" s="357" t="str">
        <f>IF(ISNA(VLOOKUP(A562,Sheet1!B$3:C$1266,2,FALSE)=TRUE),"ND",VLOOKUP(A562,Sheet1!B$3:C$1266,2,FALSE))</f>
        <v>ND</v>
      </c>
      <c r="U562" s="385" t="str">
        <f>IF(ISNA(VLOOKUP($A562,Sheet1!$B$3:$AH$1266,Sheet1!E$1+(Sheet1!$A$1-1)*10,FALSE))=TRUE,"---",IF(VLOOKUP($A562,Sheet1!$B$3:$AH$1266,Sheet1!E$1+(Sheet1!$A$1-1)*10,FALSE)="---","---", (ROUND(VLOOKUP($A562,Sheet1!$B$3:$AH$1266,Sheet1!E$1+(Sheet1!$A$1-1)*10,FALSE),IF(VLOOKUP($A562,Sheet1!$B$3:$AH$1266,Sheet1!E$1+(Sheet1!$A$1-1)*10,FALSE)&gt;99999,-3,IF(VLOOKUP($A562,Sheet1!$B$3:$AH$1266,Sheet1!E$1+(Sheet1!$A$1-1)*10,FALSE)&gt;9999,-2,IF(VLOOKUP($A562,Sheet1!$B$3:$AH$1266,Sheet1!E$1+(Sheet1!$A$1-1)*10,FALSE)&gt;999,-1,0)))))))</f>
        <v>---</v>
      </c>
      <c r="V562" s="385" t="str">
        <f>IF(ISNA(VLOOKUP($A562,Sheet1!$B$3:$AH$1266,Sheet1!F$1+(Sheet1!$A$1-1)*10,FALSE))=TRUE,"---",IF(VLOOKUP($A562,Sheet1!$B$3:$AH$1266,Sheet1!F$1+(Sheet1!$A$1-1)*10,FALSE)="---","---", (ROUND(VLOOKUP($A562,Sheet1!$B$3:$AH$1266,Sheet1!F$1+(Sheet1!$A$1-1)*10,FALSE),IF(VLOOKUP($A562,Sheet1!$B$3:$AH$1266,Sheet1!F$1+(Sheet1!$A$1-1)*10,FALSE)&gt;99999,-3,IF(VLOOKUP($A562,Sheet1!$B$3:$AH$1266,Sheet1!F$1+(Sheet1!$A$1-1)*10,FALSE)&gt;9999,-2,IF(VLOOKUP($A562,Sheet1!$B$3:$AH$1266,Sheet1!F$1+(Sheet1!$A$1-1)*10,FALSE)&gt;999,-1,0)))))))</f>
        <v>---</v>
      </c>
      <c r="W562" s="385" t="str">
        <f>IF(ISNA(VLOOKUP($A562,Sheet1!$B$3:$AH$1266,Sheet1!G$1+(Sheet1!$A$1-1)*10,FALSE))=TRUE,"---",IF(VLOOKUP($A562,Sheet1!$B$3:$AH$1266,Sheet1!G$1+(Sheet1!$A$1-1)*10,FALSE)="---","---", (ROUND(VLOOKUP($A562,Sheet1!$B$3:$AH$1266,Sheet1!G$1+(Sheet1!$A$1-1)*10,FALSE),IF(VLOOKUP($A562,Sheet1!$B$3:$AH$1266,Sheet1!G$1+(Sheet1!$A$1-1)*10,FALSE)&gt;99999,-3,IF(VLOOKUP($A562,Sheet1!$B$3:$AH$1266,Sheet1!G$1+(Sheet1!$A$1-1)*10,FALSE)&gt;9999,-2,IF(VLOOKUP($A562,Sheet1!$B$3:$AH$1266,Sheet1!G$1+(Sheet1!$A$1-1)*10,FALSE)&gt;999,-1,0)))))))</f>
        <v>---</v>
      </c>
      <c r="X562" s="385" t="str">
        <f>IF(ISNA(VLOOKUP($A562,Sheet1!$B$3:$AH$1266,Sheet1!H$1+(Sheet1!$A$1-1)*10,FALSE))=TRUE,"---",IF(VLOOKUP($A562,Sheet1!$B$3:$AH$1266,Sheet1!H$1+(Sheet1!$A$1-1)*10,FALSE)="---","---", (ROUND(VLOOKUP($A562,Sheet1!$B$3:$AH$1266,Sheet1!H$1+(Sheet1!$A$1-1)*10,FALSE),IF(VLOOKUP($A562,Sheet1!$B$3:$AH$1266,Sheet1!H$1+(Sheet1!$A$1-1)*10,FALSE)&gt;99999,-3,IF(VLOOKUP($A562,Sheet1!$B$3:$AH$1266,Sheet1!H$1+(Sheet1!$A$1-1)*10,FALSE)&gt;9999,-2,IF(VLOOKUP($A562,Sheet1!$B$3:$AH$1266,Sheet1!H$1+(Sheet1!$A$1-1)*10,FALSE)&gt;999,-1,0)))))))</f>
        <v>---</v>
      </c>
      <c r="Y562" s="385" t="str">
        <f>IF(ISNA(VLOOKUP($A562,Sheet1!$B$3:$AH$1266,Sheet1!I$1+(Sheet1!$A$1-1)*10,FALSE))=TRUE,"---",IF(VLOOKUP($A562,Sheet1!$B$3:$AH$1266,Sheet1!I$1+(Sheet1!$A$1-1)*10,FALSE)="---","---", (ROUND(VLOOKUP($A562,Sheet1!$B$3:$AH$1266,Sheet1!I$1+(Sheet1!$A$1-1)*10,FALSE),IF(VLOOKUP($A562,Sheet1!$B$3:$AH$1266,Sheet1!I$1+(Sheet1!$A$1-1)*10,FALSE)&gt;99999,-3,IF(VLOOKUP($A562,Sheet1!$B$3:$AH$1266,Sheet1!I$1+(Sheet1!$A$1-1)*10,FALSE)&gt;9999,-2,IF(VLOOKUP($A562,Sheet1!$B$3:$AH$1266,Sheet1!I$1+(Sheet1!$A$1-1)*10,FALSE)&gt;999,-1,0)))))))</f>
        <v>---</v>
      </c>
      <c r="Z562" s="385" t="str">
        <f>IF(ISNA(VLOOKUP($A562,Sheet1!$B$3:$AH$1266,Sheet1!J$1+(Sheet1!$A$1-1)*10,FALSE))=TRUE,"---",IF(VLOOKUP($A562,Sheet1!$B$3:$AH$1266,Sheet1!J$1+(Sheet1!$A$1-1)*10,FALSE)="---","---", (ROUND(VLOOKUP($A562,Sheet1!$B$3:$AH$1266,Sheet1!J$1+(Sheet1!$A$1-1)*10,FALSE),IF(VLOOKUP($A562,Sheet1!$B$3:$AH$1266,Sheet1!J$1+(Sheet1!$A$1-1)*10,FALSE)&gt;99999,-3,IF(VLOOKUP($A562,Sheet1!$B$3:$AH$1266,Sheet1!J$1+(Sheet1!$A$1-1)*10,FALSE)&gt;9999,-2,IF(VLOOKUP($A562,Sheet1!$B$3:$AH$1266,Sheet1!J$1+(Sheet1!$A$1-1)*10,FALSE)&gt;999,-1,0)))))))</f>
        <v>---</v>
      </c>
      <c r="AA562" s="385" t="str">
        <f>IF(ISNA(VLOOKUP($A562,Sheet1!$B$3:$AH$1266,Sheet1!K$1+(Sheet1!$A$1-1)*10,FALSE))=TRUE,"---",IF(VLOOKUP($A562,Sheet1!$B$3:$AH$1266,Sheet1!K$1+(Sheet1!$A$1-1)*10,FALSE)="---","---", (ROUND(VLOOKUP($A562,Sheet1!$B$3:$AH$1266,Sheet1!K$1+(Sheet1!$A$1-1)*10,FALSE),IF(VLOOKUP($A562,Sheet1!$B$3:$AH$1266,Sheet1!K$1+(Sheet1!$A$1-1)*10,FALSE)&gt;99999,-3,IF(VLOOKUP($A562,Sheet1!$B$3:$AH$1266,Sheet1!K$1+(Sheet1!$A$1-1)*10,FALSE)&gt;9999,-2,IF(VLOOKUP($A562,Sheet1!$B$3:$AH$1266,Sheet1!K$1+(Sheet1!$A$1-1)*10,FALSE)&gt;999,-1,0)))))))</f>
        <v>---</v>
      </c>
      <c r="AB562" s="385" t="str">
        <f>IF(ISNA(VLOOKUP($A562,Sheet1!$B$3:$AH$1266,Sheet1!L$1+(Sheet1!$A$1-1)*10,FALSE))=TRUE,"---",IF(VLOOKUP($A562,Sheet1!$B$3:$AH$1266,Sheet1!L$1+(Sheet1!$A$1-1)*10,FALSE)="---","---", (ROUND(VLOOKUP($A562,Sheet1!$B$3:$AH$1266,Sheet1!L$1+(Sheet1!$A$1-1)*10,FALSE),IF(VLOOKUP($A562,Sheet1!$B$3:$AH$1266,Sheet1!L$1+(Sheet1!$A$1-1)*10,FALSE)&gt;99999,-3,IF(VLOOKUP($A562,Sheet1!$B$3:$AH$1266,Sheet1!L$1+(Sheet1!$A$1-1)*10,FALSE)&gt;9999,-2,IF(VLOOKUP($A562,Sheet1!$B$3:$AH$1266,Sheet1!L$1+(Sheet1!$A$1-1)*10,FALSE)&gt;999,-1,0)))))))</f>
        <v>---</v>
      </c>
      <c r="AC562" s="385" t="str">
        <f>IF(ISNA(VLOOKUP($A562,Sheet1!$B$3:$AH$1266,Sheet1!M$1+(Sheet1!$A$1-1)*10,FALSE))=TRUE,"---",IF(VLOOKUP($A562,Sheet1!$B$3:$AH$1266,Sheet1!M$1+(Sheet1!$A$1-1)*10,FALSE)="---","---", (ROUND(VLOOKUP($A562,Sheet1!$B$3:$AH$1266,Sheet1!M$1+(Sheet1!$A$1-1)*10,FALSE),IF(VLOOKUP($A562,Sheet1!$B$3:$AH$1266,Sheet1!M$1+(Sheet1!$A$1-1)*10,FALSE)&gt;99999,-3,IF(VLOOKUP($A562,Sheet1!$B$3:$AH$1266,Sheet1!M$1+(Sheet1!$A$1-1)*10,FALSE)&gt;9999,-2,IF(VLOOKUP($A562,Sheet1!$B$3:$AH$1266,Sheet1!M$1+(Sheet1!$A$1-1)*10,FALSE)&gt;999,-1,0)))))))</f>
        <v>---</v>
      </c>
      <c r="AD562" s="385" t="str">
        <f>IF(ISNA(VLOOKUP($A562,Sheet1!$B$3:$AH$1266,Sheet1!N$1+(Sheet1!$A$1-1)*10,FALSE))=TRUE,"---",IF(VLOOKUP($A562,Sheet1!$B$3:$AH$1266,Sheet1!N$1+(Sheet1!$A$1-1)*10,FALSE)="---","---", (ROUND(VLOOKUP($A562,Sheet1!$B$3:$AH$1266,Sheet1!N$1+(Sheet1!$A$1-1)*10,FALSE),IF(VLOOKUP($A562,Sheet1!$B$3:$AH$1266,Sheet1!N$1+(Sheet1!$A$1-1)*10,FALSE)&gt;99999,-3,IF(VLOOKUP($A562,Sheet1!$B$3:$AH$1266,Sheet1!N$1+(Sheet1!$A$1-1)*10,FALSE)&gt;9999,-2,IF(VLOOKUP($A562,Sheet1!$B$3:$AH$1266,Sheet1!N$1+(Sheet1!$A$1-1)*10,FALSE)&gt;999,-1,0)))))))</f>
        <v>---</v>
      </c>
    </row>
    <row r="563" spans="1:30" ht="25.5" customHeight="1" x14ac:dyDescent="0.25">
      <c r="A563" s="304"/>
      <c r="B563" s="346"/>
      <c r="C563" s="304"/>
      <c r="D563" s="304"/>
      <c r="E563" s="305" t="e">
        <v>#N/A</v>
      </c>
      <c r="F563" s="355"/>
      <c r="G563" s="372"/>
      <c r="H563" s="348"/>
      <c r="I563" s="119">
        <v>24987</v>
      </c>
      <c r="J563" s="120">
        <v>13.57</v>
      </c>
      <c r="K563" s="121" t="s">
        <v>4405</v>
      </c>
      <c r="L563" s="122">
        <v>7670</v>
      </c>
      <c r="M563" s="123">
        <v>52.2</v>
      </c>
      <c r="N563" s="121" t="s">
        <v>4405</v>
      </c>
      <c r="O563" s="71" t="s">
        <v>4405</v>
      </c>
      <c r="P563" s="71" t="s">
        <v>4405</v>
      </c>
      <c r="Q563" s="71" t="s">
        <v>4405</v>
      </c>
      <c r="R563" s="73" t="s">
        <v>4405</v>
      </c>
      <c r="S563" s="357" t="e">
        <v>#N/A</v>
      </c>
      <c r="T563" s="357" t="str">
        <f>IF(ISNA(VLOOKUP(A563,Sheet1!B$3:C$1266,2,FALSE)=TRUE),"ND",VLOOKUP(A563,Sheet1!B$3:C$1266,2,FALSE))</f>
        <v>ND</v>
      </c>
      <c r="U563" s="385" t="str">
        <f>IF(ISNA(VLOOKUP($A563,Sheet1!$B$3:$AH$1266,Sheet1!E$1+(Sheet1!$A$1-1)*10,FALSE))=TRUE,"---",IF(VLOOKUP($A563,Sheet1!$B$3:$AH$1266,Sheet1!E$1+(Sheet1!$A$1-1)*10,FALSE)="---","---", (ROUND(VLOOKUP($A563,Sheet1!$B$3:$AH$1266,Sheet1!E$1+(Sheet1!$A$1-1)*10,FALSE),IF(VLOOKUP($A563,Sheet1!$B$3:$AH$1266,Sheet1!E$1+(Sheet1!$A$1-1)*10,FALSE)&gt;99999,-3,IF(VLOOKUP($A563,Sheet1!$B$3:$AH$1266,Sheet1!E$1+(Sheet1!$A$1-1)*10,FALSE)&gt;9999,-2,IF(VLOOKUP($A563,Sheet1!$B$3:$AH$1266,Sheet1!E$1+(Sheet1!$A$1-1)*10,FALSE)&gt;999,-1,0)))))))</f>
        <v>---</v>
      </c>
      <c r="V563" s="385" t="str">
        <f>IF(ISNA(VLOOKUP($A563,Sheet1!$B$3:$AH$1266,Sheet1!F$1+(Sheet1!$A$1-1)*10,FALSE))=TRUE,"---",IF(VLOOKUP($A563,Sheet1!$B$3:$AH$1266,Sheet1!F$1+(Sheet1!$A$1-1)*10,FALSE)="---","---", (ROUND(VLOOKUP($A563,Sheet1!$B$3:$AH$1266,Sheet1!F$1+(Sheet1!$A$1-1)*10,FALSE),IF(VLOOKUP($A563,Sheet1!$B$3:$AH$1266,Sheet1!F$1+(Sheet1!$A$1-1)*10,FALSE)&gt;99999,-3,IF(VLOOKUP($A563,Sheet1!$B$3:$AH$1266,Sheet1!F$1+(Sheet1!$A$1-1)*10,FALSE)&gt;9999,-2,IF(VLOOKUP($A563,Sheet1!$B$3:$AH$1266,Sheet1!F$1+(Sheet1!$A$1-1)*10,FALSE)&gt;999,-1,0)))))))</f>
        <v>---</v>
      </c>
      <c r="W563" s="385" t="str">
        <f>IF(ISNA(VLOOKUP($A563,Sheet1!$B$3:$AH$1266,Sheet1!G$1+(Sheet1!$A$1-1)*10,FALSE))=TRUE,"---",IF(VLOOKUP($A563,Sheet1!$B$3:$AH$1266,Sheet1!G$1+(Sheet1!$A$1-1)*10,FALSE)="---","---", (ROUND(VLOOKUP($A563,Sheet1!$B$3:$AH$1266,Sheet1!G$1+(Sheet1!$A$1-1)*10,FALSE),IF(VLOOKUP($A563,Sheet1!$B$3:$AH$1266,Sheet1!G$1+(Sheet1!$A$1-1)*10,FALSE)&gt;99999,-3,IF(VLOOKUP($A563,Sheet1!$B$3:$AH$1266,Sheet1!G$1+(Sheet1!$A$1-1)*10,FALSE)&gt;9999,-2,IF(VLOOKUP($A563,Sheet1!$B$3:$AH$1266,Sheet1!G$1+(Sheet1!$A$1-1)*10,FALSE)&gt;999,-1,0)))))))</f>
        <v>---</v>
      </c>
      <c r="X563" s="385" t="str">
        <f>IF(ISNA(VLOOKUP($A563,Sheet1!$B$3:$AH$1266,Sheet1!H$1+(Sheet1!$A$1-1)*10,FALSE))=TRUE,"---",IF(VLOOKUP($A563,Sheet1!$B$3:$AH$1266,Sheet1!H$1+(Sheet1!$A$1-1)*10,FALSE)="---","---", (ROUND(VLOOKUP($A563,Sheet1!$B$3:$AH$1266,Sheet1!H$1+(Sheet1!$A$1-1)*10,FALSE),IF(VLOOKUP($A563,Sheet1!$B$3:$AH$1266,Sheet1!H$1+(Sheet1!$A$1-1)*10,FALSE)&gt;99999,-3,IF(VLOOKUP($A563,Sheet1!$B$3:$AH$1266,Sheet1!H$1+(Sheet1!$A$1-1)*10,FALSE)&gt;9999,-2,IF(VLOOKUP($A563,Sheet1!$B$3:$AH$1266,Sheet1!H$1+(Sheet1!$A$1-1)*10,FALSE)&gt;999,-1,0)))))))</f>
        <v>---</v>
      </c>
      <c r="Y563" s="385" t="str">
        <f>IF(ISNA(VLOOKUP($A563,Sheet1!$B$3:$AH$1266,Sheet1!I$1+(Sheet1!$A$1-1)*10,FALSE))=TRUE,"---",IF(VLOOKUP($A563,Sheet1!$B$3:$AH$1266,Sheet1!I$1+(Sheet1!$A$1-1)*10,FALSE)="---","---", (ROUND(VLOOKUP($A563,Sheet1!$B$3:$AH$1266,Sheet1!I$1+(Sheet1!$A$1-1)*10,FALSE),IF(VLOOKUP($A563,Sheet1!$B$3:$AH$1266,Sheet1!I$1+(Sheet1!$A$1-1)*10,FALSE)&gt;99999,-3,IF(VLOOKUP($A563,Sheet1!$B$3:$AH$1266,Sheet1!I$1+(Sheet1!$A$1-1)*10,FALSE)&gt;9999,-2,IF(VLOOKUP($A563,Sheet1!$B$3:$AH$1266,Sheet1!I$1+(Sheet1!$A$1-1)*10,FALSE)&gt;999,-1,0)))))))</f>
        <v>---</v>
      </c>
      <c r="Z563" s="385" t="str">
        <f>IF(ISNA(VLOOKUP($A563,Sheet1!$B$3:$AH$1266,Sheet1!J$1+(Sheet1!$A$1-1)*10,FALSE))=TRUE,"---",IF(VLOOKUP($A563,Sheet1!$B$3:$AH$1266,Sheet1!J$1+(Sheet1!$A$1-1)*10,FALSE)="---","---", (ROUND(VLOOKUP($A563,Sheet1!$B$3:$AH$1266,Sheet1!J$1+(Sheet1!$A$1-1)*10,FALSE),IF(VLOOKUP($A563,Sheet1!$B$3:$AH$1266,Sheet1!J$1+(Sheet1!$A$1-1)*10,FALSE)&gt;99999,-3,IF(VLOOKUP($A563,Sheet1!$B$3:$AH$1266,Sheet1!J$1+(Sheet1!$A$1-1)*10,FALSE)&gt;9999,-2,IF(VLOOKUP($A563,Sheet1!$B$3:$AH$1266,Sheet1!J$1+(Sheet1!$A$1-1)*10,FALSE)&gt;999,-1,0)))))))</f>
        <v>---</v>
      </c>
      <c r="AA563" s="385" t="str">
        <f>IF(ISNA(VLOOKUP($A563,Sheet1!$B$3:$AH$1266,Sheet1!K$1+(Sheet1!$A$1-1)*10,FALSE))=TRUE,"---",IF(VLOOKUP($A563,Sheet1!$B$3:$AH$1266,Sheet1!K$1+(Sheet1!$A$1-1)*10,FALSE)="---","---", (ROUND(VLOOKUP($A563,Sheet1!$B$3:$AH$1266,Sheet1!K$1+(Sheet1!$A$1-1)*10,FALSE),IF(VLOOKUP($A563,Sheet1!$B$3:$AH$1266,Sheet1!K$1+(Sheet1!$A$1-1)*10,FALSE)&gt;99999,-3,IF(VLOOKUP($A563,Sheet1!$B$3:$AH$1266,Sheet1!K$1+(Sheet1!$A$1-1)*10,FALSE)&gt;9999,-2,IF(VLOOKUP($A563,Sheet1!$B$3:$AH$1266,Sheet1!K$1+(Sheet1!$A$1-1)*10,FALSE)&gt;999,-1,0)))))))</f>
        <v>---</v>
      </c>
      <c r="AB563" s="385" t="str">
        <f>IF(ISNA(VLOOKUP($A563,Sheet1!$B$3:$AH$1266,Sheet1!L$1+(Sheet1!$A$1-1)*10,FALSE))=TRUE,"---",IF(VLOOKUP($A563,Sheet1!$B$3:$AH$1266,Sheet1!L$1+(Sheet1!$A$1-1)*10,FALSE)="---","---", (ROUND(VLOOKUP($A563,Sheet1!$B$3:$AH$1266,Sheet1!L$1+(Sheet1!$A$1-1)*10,FALSE),IF(VLOOKUP($A563,Sheet1!$B$3:$AH$1266,Sheet1!L$1+(Sheet1!$A$1-1)*10,FALSE)&gt;99999,-3,IF(VLOOKUP($A563,Sheet1!$B$3:$AH$1266,Sheet1!L$1+(Sheet1!$A$1-1)*10,FALSE)&gt;9999,-2,IF(VLOOKUP($A563,Sheet1!$B$3:$AH$1266,Sheet1!L$1+(Sheet1!$A$1-1)*10,FALSE)&gt;999,-1,0)))))))</f>
        <v>---</v>
      </c>
      <c r="AC563" s="385" t="str">
        <f>IF(ISNA(VLOOKUP($A563,Sheet1!$B$3:$AH$1266,Sheet1!M$1+(Sheet1!$A$1-1)*10,FALSE))=TRUE,"---",IF(VLOOKUP($A563,Sheet1!$B$3:$AH$1266,Sheet1!M$1+(Sheet1!$A$1-1)*10,FALSE)="---","---", (ROUND(VLOOKUP($A563,Sheet1!$B$3:$AH$1266,Sheet1!M$1+(Sheet1!$A$1-1)*10,FALSE),IF(VLOOKUP($A563,Sheet1!$B$3:$AH$1266,Sheet1!M$1+(Sheet1!$A$1-1)*10,FALSE)&gt;99999,-3,IF(VLOOKUP($A563,Sheet1!$B$3:$AH$1266,Sheet1!M$1+(Sheet1!$A$1-1)*10,FALSE)&gt;9999,-2,IF(VLOOKUP($A563,Sheet1!$B$3:$AH$1266,Sheet1!M$1+(Sheet1!$A$1-1)*10,FALSE)&gt;999,-1,0)))))))</f>
        <v>---</v>
      </c>
      <c r="AD563" s="385" t="str">
        <f>IF(ISNA(VLOOKUP($A563,Sheet1!$B$3:$AH$1266,Sheet1!N$1+(Sheet1!$A$1-1)*10,FALSE))=TRUE,"---",IF(VLOOKUP($A563,Sheet1!$B$3:$AH$1266,Sheet1!N$1+(Sheet1!$A$1-1)*10,FALSE)="---","---", (ROUND(VLOOKUP($A563,Sheet1!$B$3:$AH$1266,Sheet1!N$1+(Sheet1!$A$1-1)*10,FALSE),IF(VLOOKUP($A563,Sheet1!$B$3:$AH$1266,Sheet1!N$1+(Sheet1!$A$1-1)*10,FALSE)&gt;99999,-3,IF(VLOOKUP($A563,Sheet1!$B$3:$AH$1266,Sheet1!N$1+(Sheet1!$A$1-1)*10,FALSE)&gt;9999,-2,IF(VLOOKUP($A563,Sheet1!$B$3:$AH$1266,Sheet1!N$1+(Sheet1!$A$1-1)*10,FALSE)&gt;999,-1,0)))))))</f>
        <v>---</v>
      </c>
    </row>
    <row r="564" spans="1:30" ht="25.5" customHeight="1" x14ac:dyDescent="0.25">
      <c r="A564" s="125" t="s">
        <v>877</v>
      </c>
      <c r="B564" s="126" t="s">
        <v>878</v>
      </c>
      <c r="C564" s="125">
        <v>414110</v>
      </c>
      <c r="D564" s="125">
        <v>740955</v>
      </c>
      <c r="E564" s="70" t="s">
        <v>3045</v>
      </c>
      <c r="F564" s="52" t="s">
        <v>4624</v>
      </c>
      <c r="G564" s="127" t="s">
        <v>31</v>
      </c>
      <c r="H564" s="128">
        <v>695</v>
      </c>
      <c r="I564" s="112">
        <v>20378</v>
      </c>
      <c r="J564" s="147">
        <v>19.809999999999999</v>
      </c>
      <c r="K564" s="114" t="s">
        <v>4405</v>
      </c>
      <c r="L564" s="115">
        <v>30800</v>
      </c>
      <c r="M564" s="116">
        <v>44.3</v>
      </c>
      <c r="N564" s="114" t="s">
        <v>4405</v>
      </c>
      <c r="O564" s="68">
        <f t="shared" si="18"/>
        <v>0.87197594567247572</v>
      </c>
      <c r="P564" s="68">
        <f>IF(O564&lt;&gt;"",VLOOKUP($A564,Sheet4!$A$2:$O$1309,14,FALSE)*100,"")</f>
        <v>0.20980447199655528</v>
      </c>
      <c r="Q564" s="68">
        <f>IF(P564&lt;&gt;"",VLOOKUP($A564,Sheet4!$A$2:$O$1309,15,FALSE)*100,"")</f>
        <v>2.0361811485281267</v>
      </c>
      <c r="R564" s="74" t="str">
        <f t="shared" si="17"/>
        <v>&gt;100, &lt;200</v>
      </c>
      <c r="S564" s="64" t="s">
        <v>4362</v>
      </c>
      <c r="T564" s="64" t="str">
        <f>IF(ISNA(VLOOKUP(A564,Sheet1!B$3:C$1266,2,FALSE)=TRUE),"NC",VLOOKUP(A564,Sheet1!B$3:C$1266,2,FALSE))</f>
        <v>Rural10</v>
      </c>
      <c r="U564" s="65">
        <f>IF(ISNA(VLOOKUP($A564,Sheet1!$B$3:$AH$1266,Sheet1!E$1+(Sheet1!$A$1-1)*10,FALSE))=TRUE,"---",IF(VLOOKUP($A564,Sheet1!$B$3:$AH$1266,Sheet1!E$1+(Sheet1!$A$1-1)*10,FALSE)="---","---", (ROUND(VLOOKUP($A564,Sheet1!$B$3:$AH$1266,Sheet1!E$1+(Sheet1!$A$1-1)*10,FALSE),IF(VLOOKUP($A564,Sheet1!$B$3:$AH$1266,Sheet1!E$1+(Sheet1!$A$1-1)*10,FALSE)&gt;99999,-3,IF(VLOOKUP($A564,Sheet1!$B$3:$AH$1266,Sheet1!E$1+(Sheet1!$A$1-1)*10,FALSE)&gt;9999,-2,IF(VLOOKUP($A564,Sheet1!$B$3:$AH$1266,Sheet1!E$1+(Sheet1!$A$1-1)*10,FALSE)&gt;999,-1,0)))))))</f>
        <v>7970</v>
      </c>
      <c r="V564" s="65">
        <f>IF(ISNA(VLOOKUP($A564,Sheet1!$B$3:$AH$1266,Sheet1!F$1+(Sheet1!$A$1-1)*10,FALSE))=TRUE,"---",IF(VLOOKUP($A564,Sheet1!$B$3:$AH$1266,Sheet1!F$1+(Sheet1!$A$1-1)*10,FALSE)="---","---", (ROUND(VLOOKUP($A564,Sheet1!$B$3:$AH$1266,Sheet1!F$1+(Sheet1!$A$1-1)*10,FALSE),IF(VLOOKUP($A564,Sheet1!$B$3:$AH$1266,Sheet1!F$1+(Sheet1!$A$1-1)*10,FALSE)&gt;99999,-3,IF(VLOOKUP($A564,Sheet1!$B$3:$AH$1266,Sheet1!F$1+(Sheet1!$A$1-1)*10,FALSE)&gt;9999,-2,IF(VLOOKUP($A564,Sheet1!$B$3:$AH$1266,Sheet1!F$1+(Sheet1!$A$1-1)*10,FALSE)&gt;999,-1,0)))))))</f>
        <v>9230</v>
      </c>
      <c r="W564" s="65">
        <f>IF(ISNA(VLOOKUP($A564,Sheet1!$B$3:$AH$1266,Sheet1!G$1+(Sheet1!$A$1-1)*10,FALSE))=TRUE,"---",IF(VLOOKUP($A564,Sheet1!$B$3:$AH$1266,Sheet1!G$1+(Sheet1!$A$1-1)*10,FALSE)="---","---", (ROUND(VLOOKUP($A564,Sheet1!$B$3:$AH$1266,Sheet1!G$1+(Sheet1!$A$1-1)*10,FALSE),IF(VLOOKUP($A564,Sheet1!$B$3:$AH$1266,Sheet1!G$1+(Sheet1!$A$1-1)*10,FALSE)&gt;99999,-3,IF(VLOOKUP($A564,Sheet1!$B$3:$AH$1266,Sheet1!G$1+(Sheet1!$A$1-1)*10,FALSE)&gt;9999,-2,IF(VLOOKUP($A564,Sheet1!$B$3:$AH$1266,Sheet1!G$1+(Sheet1!$A$1-1)*10,FALSE)&gt;999,-1,0)))))))</f>
        <v>10800</v>
      </c>
      <c r="X564" s="65">
        <f>IF(ISNA(VLOOKUP($A564,Sheet1!$B$3:$AH$1266,Sheet1!H$1+(Sheet1!$A$1-1)*10,FALSE))=TRUE,"---",IF(VLOOKUP($A564,Sheet1!$B$3:$AH$1266,Sheet1!H$1+(Sheet1!$A$1-1)*10,FALSE)="---","---", (ROUND(VLOOKUP($A564,Sheet1!$B$3:$AH$1266,Sheet1!H$1+(Sheet1!$A$1-1)*10,FALSE),IF(VLOOKUP($A564,Sheet1!$B$3:$AH$1266,Sheet1!H$1+(Sheet1!$A$1-1)*10,FALSE)&gt;99999,-3,IF(VLOOKUP($A564,Sheet1!$B$3:$AH$1266,Sheet1!H$1+(Sheet1!$A$1-1)*10,FALSE)&gt;9999,-2,IF(VLOOKUP($A564,Sheet1!$B$3:$AH$1266,Sheet1!H$1+(Sheet1!$A$1-1)*10,FALSE)&gt;999,-1,0)))))))</f>
        <v>15200</v>
      </c>
      <c r="Y564" s="65">
        <f>IF(ISNA(VLOOKUP($A564,Sheet1!$B$3:$AH$1266,Sheet1!I$1+(Sheet1!$A$1-1)*10,FALSE))=TRUE,"---",IF(VLOOKUP($A564,Sheet1!$B$3:$AH$1266,Sheet1!I$1+(Sheet1!$A$1-1)*10,FALSE)="---","---", (ROUND(VLOOKUP($A564,Sheet1!$B$3:$AH$1266,Sheet1!I$1+(Sheet1!$A$1-1)*10,FALSE),IF(VLOOKUP($A564,Sheet1!$B$3:$AH$1266,Sheet1!I$1+(Sheet1!$A$1-1)*10,FALSE)&gt;99999,-3,IF(VLOOKUP($A564,Sheet1!$B$3:$AH$1266,Sheet1!I$1+(Sheet1!$A$1-1)*10,FALSE)&gt;9999,-2,IF(VLOOKUP($A564,Sheet1!$B$3:$AH$1266,Sheet1!I$1+(Sheet1!$A$1-1)*10,FALSE)&gt;999,-1,0)))))))</f>
        <v>18300</v>
      </c>
      <c r="Z564" s="65">
        <f>IF(ISNA(VLOOKUP($A564,Sheet1!$B$3:$AH$1266,Sheet1!J$1+(Sheet1!$A$1-1)*10,FALSE))=TRUE,"---",IF(VLOOKUP($A564,Sheet1!$B$3:$AH$1266,Sheet1!J$1+(Sheet1!$A$1-1)*10,FALSE)="---","---", (ROUND(VLOOKUP($A564,Sheet1!$B$3:$AH$1266,Sheet1!J$1+(Sheet1!$A$1-1)*10,FALSE),IF(VLOOKUP($A564,Sheet1!$B$3:$AH$1266,Sheet1!J$1+(Sheet1!$A$1-1)*10,FALSE)&gt;99999,-3,IF(VLOOKUP($A564,Sheet1!$B$3:$AH$1266,Sheet1!J$1+(Sheet1!$A$1-1)*10,FALSE)&gt;9999,-2,IF(VLOOKUP($A564,Sheet1!$B$3:$AH$1266,Sheet1!J$1+(Sheet1!$A$1-1)*10,FALSE)&gt;999,-1,0)))))))</f>
        <v>22600</v>
      </c>
      <c r="AA564" s="65">
        <f>IF(ISNA(VLOOKUP($A564,Sheet1!$B$3:$AH$1266,Sheet1!K$1+(Sheet1!$A$1-1)*10,FALSE))=TRUE,"---",IF(VLOOKUP($A564,Sheet1!$B$3:$AH$1266,Sheet1!K$1+(Sheet1!$A$1-1)*10,FALSE)="---","---", (ROUND(VLOOKUP($A564,Sheet1!$B$3:$AH$1266,Sheet1!K$1+(Sheet1!$A$1-1)*10,FALSE),IF(VLOOKUP($A564,Sheet1!$B$3:$AH$1266,Sheet1!K$1+(Sheet1!$A$1-1)*10,FALSE)&gt;99999,-3,IF(VLOOKUP($A564,Sheet1!$B$3:$AH$1266,Sheet1!K$1+(Sheet1!$A$1-1)*10,FALSE)&gt;9999,-2,IF(VLOOKUP($A564,Sheet1!$B$3:$AH$1266,Sheet1!K$1+(Sheet1!$A$1-1)*10,FALSE)&gt;999,-1,0)))))))</f>
        <v>26100</v>
      </c>
      <c r="AB564" s="65">
        <f>IF(ISNA(VLOOKUP($A564,Sheet1!$B$3:$AH$1266,Sheet1!L$1+(Sheet1!$A$1-1)*10,FALSE))=TRUE,"---",IF(VLOOKUP($A564,Sheet1!$B$3:$AH$1266,Sheet1!L$1+(Sheet1!$A$1-1)*10,FALSE)="---","---", (ROUND(VLOOKUP($A564,Sheet1!$B$3:$AH$1266,Sheet1!L$1+(Sheet1!$A$1-1)*10,FALSE),IF(VLOOKUP($A564,Sheet1!$B$3:$AH$1266,Sheet1!L$1+(Sheet1!$A$1-1)*10,FALSE)&gt;99999,-3,IF(VLOOKUP($A564,Sheet1!$B$3:$AH$1266,Sheet1!L$1+(Sheet1!$A$1-1)*10,FALSE)&gt;9999,-2,IF(VLOOKUP($A564,Sheet1!$B$3:$AH$1266,Sheet1!L$1+(Sheet1!$A$1-1)*10,FALSE)&gt;999,-1,0)))))))</f>
        <v>29800</v>
      </c>
      <c r="AC564" s="65">
        <f>IF(ISNA(VLOOKUP($A564,Sheet1!$B$3:$AH$1266,Sheet1!M$1+(Sheet1!$A$1-1)*10,FALSE))=TRUE,"---",IF(VLOOKUP($A564,Sheet1!$B$3:$AH$1266,Sheet1!M$1+(Sheet1!$A$1-1)*10,FALSE)="---","---", (ROUND(VLOOKUP($A564,Sheet1!$B$3:$AH$1266,Sheet1!M$1+(Sheet1!$A$1-1)*10,FALSE),IF(VLOOKUP($A564,Sheet1!$B$3:$AH$1266,Sheet1!M$1+(Sheet1!$A$1-1)*10,FALSE)&gt;99999,-3,IF(VLOOKUP($A564,Sheet1!$B$3:$AH$1266,Sheet1!M$1+(Sheet1!$A$1-1)*10,FALSE)&gt;9999,-2,IF(VLOOKUP($A564,Sheet1!$B$3:$AH$1266,Sheet1!M$1+(Sheet1!$A$1-1)*10,FALSE)&gt;999,-1,0)))))))</f>
        <v>33900</v>
      </c>
      <c r="AD564" s="65">
        <f>IF(ISNA(VLOOKUP($A564,Sheet1!$B$3:$AH$1266,Sheet1!N$1+(Sheet1!$A$1-1)*10,FALSE))=TRUE,"---",IF(VLOOKUP($A564,Sheet1!$B$3:$AH$1266,Sheet1!N$1+(Sheet1!$A$1-1)*10,FALSE)="---","---", (ROUND(VLOOKUP($A564,Sheet1!$B$3:$AH$1266,Sheet1!N$1+(Sheet1!$A$1-1)*10,FALSE),IF(VLOOKUP($A564,Sheet1!$B$3:$AH$1266,Sheet1!N$1+(Sheet1!$A$1-1)*10,FALSE)&gt;99999,-3,IF(VLOOKUP($A564,Sheet1!$B$3:$AH$1266,Sheet1!N$1+(Sheet1!$A$1-1)*10,FALSE)&gt;9999,-2,IF(VLOOKUP($A564,Sheet1!$B$3:$AH$1266,Sheet1!N$1+(Sheet1!$A$1-1)*10,FALSE)&gt;999,-1,0)))))))</f>
        <v>39800</v>
      </c>
    </row>
    <row r="565" spans="1:30" ht="25.5" customHeight="1" x14ac:dyDescent="0.25">
      <c r="A565" s="304" t="s">
        <v>879</v>
      </c>
      <c r="B565" s="393" t="s">
        <v>880</v>
      </c>
      <c r="C565" s="304">
        <v>414450</v>
      </c>
      <c r="D565" s="304">
        <v>740524</v>
      </c>
      <c r="E565" s="305" t="s">
        <v>3045</v>
      </c>
      <c r="F565" s="345" t="s">
        <v>4422</v>
      </c>
      <c r="G565" s="351" t="s">
        <v>286</v>
      </c>
      <c r="H565" s="348">
        <v>739</v>
      </c>
      <c r="I565" s="119">
        <v>793</v>
      </c>
      <c r="J565" s="120">
        <v>24.8</v>
      </c>
      <c r="K565" s="118" t="s">
        <v>12</v>
      </c>
      <c r="L565" s="122">
        <v>24500</v>
      </c>
      <c r="M565" s="123">
        <v>33.200000000000003</v>
      </c>
      <c r="N565" s="121" t="s">
        <v>4405</v>
      </c>
      <c r="O565" s="71">
        <f t="shared" si="18"/>
        <v>0.5</v>
      </c>
      <c r="P565" s="71">
        <f>IF(O565&lt;&gt;"",VLOOKUP($A565,Sheet4!$A$2:$O$1309,14,FALSE)*100,"")</f>
        <v>0.96212284219618915</v>
      </c>
      <c r="Q565" s="71">
        <f>IF(P565&lt;&gt;"",VLOOKUP($A565,Sheet4!$A$2:$O$1309,15,FALSE)*100,"")</f>
        <v>9.0350914246023706</v>
      </c>
      <c r="R565" s="73" t="str">
        <f t="shared" si="17"/>
        <v>200</v>
      </c>
      <c r="S565" s="357" t="s">
        <v>4362</v>
      </c>
      <c r="T565" s="357" t="str">
        <f>IF(ISNA(VLOOKUP(A565,Sheet1!B$3:C$1266,2,FALSE)=TRUE),"NC",VLOOKUP(A565,Sheet1!B$3:C$1266,2,FALSE))</f>
        <v>Rural</v>
      </c>
      <c r="U565" s="385">
        <f>IF(ISNA(VLOOKUP($A565,Sheet1!$B$3:$AH$1266,Sheet1!E$1+(Sheet1!$A$1-1)*10,FALSE))=TRUE,"---",IF(VLOOKUP($A565,Sheet1!$B$3:$AH$1266,Sheet1!E$1+(Sheet1!$A$1-1)*10,FALSE)="---","---", (ROUND(VLOOKUP($A565,Sheet1!$B$3:$AH$1266,Sheet1!E$1+(Sheet1!$A$1-1)*10,FALSE),IF(VLOOKUP($A565,Sheet1!$B$3:$AH$1266,Sheet1!E$1+(Sheet1!$A$1-1)*10,FALSE)&gt;99999,-3,IF(VLOOKUP($A565,Sheet1!$B$3:$AH$1266,Sheet1!E$1+(Sheet1!$A$1-1)*10,FALSE)&gt;9999,-2,IF(VLOOKUP($A565,Sheet1!$B$3:$AH$1266,Sheet1!E$1+(Sheet1!$A$1-1)*10,FALSE)&gt;999,-1,0)))))))</f>
        <v>5380</v>
      </c>
      <c r="V565" s="385">
        <f>IF(ISNA(VLOOKUP($A565,Sheet1!$B$3:$AH$1266,Sheet1!F$1+(Sheet1!$A$1-1)*10,FALSE))=TRUE,"---",IF(VLOOKUP($A565,Sheet1!$B$3:$AH$1266,Sheet1!F$1+(Sheet1!$A$1-1)*10,FALSE)="---","---", (ROUND(VLOOKUP($A565,Sheet1!$B$3:$AH$1266,Sheet1!F$1+(Sheet1!$A$1-1)*10,FALSE),IF(VLOOKUP($A565,Sheet1!$B$3:$AH$1266,Sheet1!F$1+(Sheet1!$A$1-1)*10,FALSE)&gt;99999,-3,IF(VLOOKUP($A565,Sheet1!$B$3:$AH$1266,Sheet1!F$1+(Sheet1!$A$1-1)*10,FALSE)&gt;9999,-2,IF(VLOOKUP($A565,Sheet1!$B$3:$AH$1266,Sheet1!F$1+(Sheet1!$A$1-1)*10,FALSE)&gt;999,-1,0)))))))</f>
        <v>6210</v>
      </c>
      <c r="W565" s="385">
        <f>IF(ISNA(VLOOKUP($A565,Sheet1!$B$3:$AH$1266,Sheet1!G$1+(Sheet1!$A$1-1)*10,FALSE))=TRUE,"---",IF(VLOOKUP($A565,Sheet1!$B$3:$AH$1266,Sheet1!G$1+(Sheet1!$A$1-1)*10,FALSE)="---","---", (ROUND(VLOOKUP($A565,Sheet1!$B$3:$AH$1266,Sheet1!G$1+(Sheet1!$A$1-1)*10,FALSE),IF(VLOOKUP($A565,Sheet1!$B$3:$AH$1266,Sheet1!G$1+(Sheet1!$A$1-1)*10,FALSE)&gt;99999,-3,IF(VLOOKUP($A565,Sheet1!$B$3:$AH$1266,Sheet1!G$1+(Sheet1!$A$1-1)*10,FALSE)&gt;9999,-2,IF(VLOOKUP($A565,Sheet1!$B$3:$AH$1266,Sheet1!G$1+(Sheet1!$A$1-1)*10,FALSE)&gt;999,-1,0)))))))</f>
        <v>7360</v>
      </c>
      <c r="X565" s="385">
        <f>IF(ISNA(VLOOKUP($A565,Sheet1!$B$3:$AH$1266,Sheet1!H$1+(Sheet1!$A$1-1)*10,FALSE))=TRUE,"---",IF(VLOOKUP($A565,Sheet1!$B$3:$AH$1266,Sheet1!H$1+(Sheet1!$A$1-1)*10,FALSE)="---","---", (ROUND(VLOOKUP($A565,Sheet1!$B$3:$AH$1266,Sheet1!H$1+(Sheet1!$A$1-1)*10,FALSE),IF(VLOOKUP($A565,Sheet1!$B$3:$AH$1266,Sheet1!H$1+(Sheet1!$A$1-1)*10,FALSE)&gt;99999,-3,IF(VLOOKUP($A565,Sheet1!$B$3:$AH$1266,Sheet1!H$1+(Sheet1!$A$1-1)*10,FALSE)&gt;9999,-2,IF(VLOOKUP($A565,Sheet1!$B$3:$AH$1266,Sheet1!H$1+(Sheet1!$A$1-1)*10,FALSE)&gt;999,-1,0)))))))</f>
        <v>10500</v>
      </c>
      <c r="Y565" s="385">
        <f>IF(ISNA(VLOOKUP($A565,Sheet1!$B$3:$AH$1266,Sheet1!I$1+(Sheet1!$A$1-1)*10,FALSE))=TRUE,"---",IF(VLOOKUP($A565,Sheet1!$B$3:$AH$1266,Sheet1!I$1+(Sheet1!$A$1-1)*10,FALSE)="---","---", (ROUND(VLOOKUP($A565,Sheet1!$B$3:$AH$1266,Sheet1!I$1+(Sheet1!$A$1-1)*10,FALSE),IF(VLOOKUP($A565,Sheet1!$B$3:$AH$1266,Sheet1!I$1+(Sheet1!$A$1-1)*10,FALSE)&gt;99999,-3,IF(VLOOKUP($A565,Sheet1!$B$3:$AH$1266,Sheet1!I$1+(Sheet1!$A$1-1)*10,FALSE)&gt;9999,-2,IF(VLOOKUP($A565,Sheet1!$B$3:$AH$1266,Sheet1!I$1+(Sheet1!$A$1-1)*10,FALSE)&gt;999,-1,0)))))))</f>
        <v>12800</v>
      </c>
      <c r="Z565" s="385">
        <f>IF(ISNA(VLOOKUP($A565,Sheet1!$B$3:$AH$1266,Sheet1!J$1+(Sheet1!$A$1-1)*10,FALSE))=TRUE,"---",IF(VLOOKUP($A565,Sheet1!$B$3:$AH$1266,Sheet1!J$1+(Sheet1!$A$1-1)*10,FALSE)="---","---", (ROUND(VLOOKUP($A565,Sheet1!$B$3:$AH$1266,Sheet1!J$1+(Sheet1!$A$1-1)*10,FALSE),IF(VLOOKUP($A565,Sheet1!$B$3:$AH$1266,Sheet1!J$1+(Sheet1!$A$1-1)*10,FALSE)&gt;99999,-3,IF(VLOOKUP($A565,Sheet1!$B$3:$AH$1266,Sheet1!J$1+(Sheet1!$A$1-1)*10,FALSE)&gt;9999,-2,IF(VLOOKUP($A565,Sheet1!$B$3:$AH$1266,Sheet1!J$1+(Sheet1!$A$1-1)*10,FALSE)&gt;999,-1,0)))))))</f>
        <v>16000</v>
      </c>
      <c r="AA565" s="385">
        <f>IF(ISNA(VLOOKUP($A565,Sheet1!$B$3:$AH$1266,Sheet1!K$1+(Sheet1!$A$1-1)*10,FALSE))=TRUE,"---",IF(VLOOKUP($A565,Sheet1!$B$3:$AH$1266,Sheet1!K$1+(Sheet1!$A$1-1)*10,FALSE)="---","---", (ROUND(VLOOKUP($A565,Sheet1!$B$3:$AH$1266,Sheet1!K$1+(Sheet1!$A$1-1)*10,FALSE),IF(VLOOKUP($A565,Sheet1!$B$3:$AH$1266,Sheet1!K$1+(Sheet1!$A$1-1)*10,FALSE)&gt;99999,-3,IF(VLOOKUP($A565,Sheet1!$B$3:$AH$1266,Sheet1!K$1+(Sheet1!$A$1-1)*10,FALSE)&gt;9999,-2,IF(VLOOKUP($A565,Sheet1!$B$3:$AH$1266,Sheet1!K$1+(Sheet1!$A$1-1)*10,FALSE)&gt;999,-1,0)))))))</f>
        <v>18600</v>
      </c>
      <c r="AB565" s="385">
        <f>IF(ISNA(VLOOKUP($A565,Sheet1!$B$3:$AH$1266,Sheet1!L$1+(Sheet1!$A$1-1)*10,FALSE))=TRUE,"---",IF(VLOOKUP($A565,Sheet1!$B$3:$AH$1266,Sheet1!L$1+(Sheet1!$A$1-1)*10,FALSE)="---","---", (ROUND(VLOOKUP($A565,Sheet1!$B$3:$AH$1266,Sheet1!L$1+(Sheet1!$A$1-1)*10,FALSE),IF(VLOOKUP($A565,Sheet1!$B$3:$AH$1266,Sheet1!L$1+(Sheet1!$A$1-1)*10,FALSE)&gt;99999,-3,IF(VLOOKUP($A565,Sheet1!$B$3:$AH$1266,Sheet1!L$1+(Sheet1!$A$1-1)*10,FALSE)&gt;9999,-2,IF(VLOOKUP($A565,Sheet1!$B$3:$AH$1266,Sheet1!L$1+(Sheet1!$A$1-1)*10,FALSE)&gt;999,-1,0)))))))</f>
        <v>21400</v>
      </c>
      <c r="AC565" s="385">
        <f>IF(ISNA(VLOOKUP($A565,Sheet1!$B$3:$AH$1266,Sheet1!M$1+(Sheet1!$A$1-1)*10,FALSE))=TRUE,"---",IF(VLOOKUP($A565,Sheet1!$B$3:$AH$1266,Sheet1!M$1+(Sheet1!$A$1-1)*10,FALSE)="---","---", (ROUND(VLOOKUP($A565,Sheet1!$B$3:$AH$1266,Sheet1!M$1+(Sheet1!$A$1-1)*10,FALSE),IF(VLOOKUP($A565,Sheet1!$B$3:$AH$1266,Sheet1!M$1+(Sheet1!$A$1-1)*10,FALSE)&gt;99999,-3,IF(VLOOKUP($A565,Sheet1!$B$3:$AH$1266,Sheet1!M$1+(Sheet1!$A$1-1)*10,FALSE)&gt;9999,-2,IF(VLOOKUP($A565,Sheet1!$B$3:$AH$1266,Sheet1!M$1+(Sheet1!$A$1-1)*10,FALSE)&gt;999,-1,0)))))))</f>
        <v>24500</v>
      </c>
      <c r="AD565" s="385">
        <f>IF(ISNA(VLOOKUP($A565,Sheet1!$B$3:$AH$1266,Sheet1!N$1+(Sheet1!$A$1-1)*10,FALSE))=TRUE,"---",IF(VLOOKUP($A565,Sheet1!$B$3:$AH$1266,Sheet1!N$1+(Sheet1!$A$1-1)*10,FALSE)="---","---", (ROUND(VLOOKUP($A565,Sheet1!$B$3:$AH$1266,Sheet1!N$1+(Sheet1!$A$1-1)*10,FALSE),IF(VLOOKUP($A565,Sheet1!$B$3:$AH$1266,Sheet1!N$1+(Sheet1!$A$1-1)*10,FALSE)&gt;99999,-3,IF(VLOOKUP($A565,Sheet1!$B$3:$AH$1266,Sheet1!N$1+(Sheet1!$A$1-1)*10,FALSE)&gt;9999,-2,IF(VLOOKUP($A565,Sheet1!$B$3:$AH$1266,Sheet1!N$1+(Sheet1!$A$1-1)*10,FALSE)&gt;999,-1,0)))))))</f>
        <v>29000</v>
      </c>
    </row>
    <row r="566" spans="1:30" ht="25.5" customHeight="1" x14ac:dyDescent="0.25">
      <c r="A566" s="304"/>
      <c r="B566" s="346"/>
      <c r="C566" s="304"/>
      <c r="D566" s="304"/>
      <c r="E566" s="305" t="e">
        <v>#N/A</v>
      </c>
      <c r="F566" s="346"/>
      <c r="G566" s="352"/>
      <c r="H566" s="348"/>
      <c r="I566" s="119">
        <v>14145</v>
      </c>
      <c r="J566" s="120">
        <v>23</v>
      </c>
      <c r="K566" s="118" t="s">
        <v>12</v>
      </c>
      <c r="L566" s="122">
        <v>19800</v>
      </c>
      <c r="M566" s="123">
        <v>26.8</v>
      </c>
      <c r="N566" s="118" t="s">
        <v>189</v>
      </c>
      <c r="O566" s="71" t="s">
        <v>4405</v>
      </c>
      <c r="P566" s="71" t="s">
        <v>4405</v>
      </c>
      <c r="Q566" s="71" t="s">
        <v>4405</v>
      </c>
      <c r="R566" s="73" t="s">
        <v>4405</v>
      </c>
      <c r="S566" s="357" t="e">
        <v>#N/A</v>
      </c>
      <c r="T566" s="357" t="str">
        <f>IF(ISNA(VLOOKUP(A566,Sheet1!B$3:C$1266,2,FALSE)=TRUE),"ND",VLOOKUP(A566,Sheet1!B$3:C$1266,2,FALSE))</f>
        <v>ND</v>
      </c>
      <c r="U566" s="385" t="str">
        <f>IF(ISNA(VLOOKUP($A566,Sheet1!$B$3:$AH$1266,Sheet1!E$1+(Sheet1!$A$1-1)*10,FALSE))=TRUE,"---",IF(VLOOKUP($A566,Sheet1!$B$3:$AH$1266,Sheet1!E$1+(Sheet1!$A$1-1)*10,FALSE)="---","---", (ROUND(VLOOKUP($A566,Sheet1!$B$3:$AH$1266,Sheet1!E$1+(Sheet1!$A$1-1)*10,FALSE),IF(VLOOKUP($A566,Sheet1!$B$3:$AH$1266,Sheet1!E$1+(Sheet1!$A$1-1)*10,FALSE)&gt;99999,-3,IF(VLOOKUP($A566,Sheet1!$B$3:$AH$1266,Sheet1!E$1+(Sheet1!$A$1-1)*10,FALSE)&gt;9999,-2,IF(VLOOKUP($A566,Sheet1!$B$3:$AH$1266,Sheet1!E$1+(Sheet1!$A$1-1)*10,FALSE)&gt;999,-1,0)))))))</f>
        <v>---</v>
      </c>
      <c r="V566" s="385" t="str">
        <f>IF(ISNA(VLOOKUP($A566,Sheet1!$B$3:$AH$1266,Sheet1!F$1+(Sheet1!$A$1-1)*10,FALSE))=TRUE,"---",IF(VLOOKUP($A566,Sheet1!$B$3:$AH$1266,Sheet1!F$1+(Sheet1!$A$1-1)*10,FALSE)="---","---", (ROUND(VLOOKUP($A566,Sheet1!$B$3:$AH$1266,Sheet1!F$1+(Sheet1!$A$1-1)*10,FALSE),IF(VLOOKUP($A566,Sheet1!$B$3:$AH$1266,Sheet1!F$1+(Sheet1!$A$1-1)*10,FALSE)&gt;99999,-3,IF(VLOOKUP($A566,Sheet1!$B$3:$AH$1266,Sheet1!F$1+(Sheet1!$A$1-1)*10,FALSE)&gt;9999,-2,IF(VLOOKUP($A566,Sheet1!$B$3:$AH$1266,Sheet1!F$1+(Sheet1!$A$1-1)*10,FALSE)&gt;999,-1,0)))))))</f>
        <v>---</v>
      </c>
      <c r="W566" s="385" t="str">
        <f>IF(ISNA(VLOOKUP($A566,Sheet1!$B$3:$AH$1266,Sheet1!G$1+(Sheet1!$A$1-1)*10,FALSE))=TRUE,"---",IF(VLOOKUP($A566,Sheet1!$B$3:$AH$1266,Sheet1!G$1+(Sheet1!$A$1-1)*10,FALSE)="---","---", (ROUND(VLOOKUP($A566,Sheet1!$B$3:$AH$1266,Sheet1!G$1+(Sheet1!$A$1-1)*10,FALSE),IF(VLOOKUP($A566,Sheet1!$B$3:$AH$1266,Sheet1!G$1+(Sheet1!$A$1-1)*10,FALSE)&gt;99999,-3,IF(VLOOKUP($A566,Sheet1!$B$3:$AH$1266,Sheet1!G$1+(Sheet1!$A$1-1)*10,FALSE)&gt;9999,-2,IF(VLOOKUP($A566,Sheet1!$B$3:$AH$1266,Sheet1!G$1+(Sheet1!$A$1-1)*10,FALSE)&gt;999,-1,0)))))))</f>
        <v>---</v>
      </c>
      <c r="X566" s="385" t="str">
        <f>IF(ISNA(VLOOKUP($A566,Sheet1!$B$3:$AH$1266,Sheet1!H$1+(Sheet1!$A$1-1)*10,FALSE))=TRUE,"---",IF(VLOOKUP($A566,Sheet1!$B$3:$AH$1266,Sheet1!H$1+(Sheet1!$A$1-1)*10,FALSE)="---","---", (ROUND(VLOOKUP($A566,Sheet1!$B$3:$AH$1266,Sheet1!H$1+(Sheet1!$A$1-1)*10,FALSE),IF(VLOOKUP($A566,Sheet1!$B$3:$AH$1266,Sheet1!H$1+(Sheet1!$A$1-1)*10,FALSE)&gt;99999,-3,IF(VLOOKUP($A566,Sheet1!$B$3:$AH$1266,Sheet1!H$1+(Sheet1!$A$1-1)*10,FALSE)&gt;9999,-2,IF(VLOOKUP($A566,Sheet1!$B$3:$AH$1266,Sheet1!H$1+(Sheet1!$A$1-1)*10,FALSE)&gt;999,-1,0)))))))</f>
        <v>---</v>
      </c>
      <c r="Y566" s="385" t="str">
        <f>IF(ISNA(VLOOKUP($A566,Sheet1!$B$3:$AH$1266,Sheet1!I$1+(Sheet1!$A$1-1)*10,FALSE))=TRUE,"---",IF(VLOOKUP($A566,Sheet1!$B$3:$AH$1266,Sheet1!I$1+(Sheet1!$A$1-1)*10,FALSE)="---","---", (ROUND(VLOOKUP($A566,Sheet1!$B$3:$AH$1266,Sheet1!I$1+(Sheet1!$A$1-1)*10,FALSE),IF(VLOOKUP($A566,Sheet1!$B$3:$AH$1266,Sheet1!I$1+(Sheet1!$A$1-1)*10,FALSE)&gt;99999,-3,IF(VLOOKUP($A566,Sheet1!$B$3:$AH$1266,Sheet1!I$1+(Sheet1!$A$1-1)*10,FALSE)&gt;9999,-2,IF(VLOOKUP($A566,Sheet1!$B$3:$AH$1266,Sheet1!I$1+(Sheet1!$A$1-1)*10,FALSE)&gt;999,-1,0)))))))</f>
        <v>---</v>
      </c>
      <c r="Z566" s="385" t="str">
        <f>IF(ISNA(VLOOKUP($A566,Sheet1!$B$3:$AH$1266,Sheet1!J$1+(Sheet1!$A$1-1)*10,FALSE))=TRUE,"---",IF(VLOOKUP($A566,Sheet1!$B$3:$AH$1266,Sheet1!J$1+(Sheet1!$A$1-1)*10,FALSE)="---","---", (ROUND(VLOOKUP($A566,Sheet1!$B$3:$AH$1266,Sheet1!J$1+(Sheet1!$A$1-1)*10,FALSE),IF(VLOOKUP($A566,Sheet1!$B$3:$AH$1266,Sheet1!J$1+(Sheet1!$A$1-1)*10,FALSE)&gt;99999,-3,IF(VLOOKUP($A566,Sheet1!$B$3:$AH$1266,Sheet1!J$1+(Sheet1!$A$1-1)*10,FALSE)&gt;9999,-2,IF(VLOOKUP($A566,Sheet1!$B$3:$AH$1266,Sheet1!J$1+(Sheet1!$A$1-1)*10,FALSE)&gt;999,-1,0)))))))</f>
        <v>---</v>
      </c>
      <c r="AA566" s="385" t="str">
        <f>IF(ISNA(VLOOKUP($A566,Sheet1!$B$3:$AH$1266,Sheet1!K$1+(Sheet1!$A$1-1)*10,FALSE))=TRUE,"---",IF(VLOOKUP($A566,Sheet1!$B$3:$AH$1266,Sheet1!K$1+(Sheet1!$A$1-1)*10,FALSE)="---","---", (ROUND(VLOOKUP($A566,Sheet1!$B$3:$AH$1266,Sheet1!K$1+(Sheet1!$A$1-1)*10,FALSE),IF(VLOOKUP($A566,Sheet1!$B$3:$AH$1266,Sheet1!K$1+(Sheet1!$A$1-1)*10,FALSE)&gt;99999,-3,IF(VLOOKUP($A566,Sheet1!$B$3:$AH$1266,Sheet1!K$1+(Sheet1!$A$1-1)*10,FALSE)&gt;9999,-2,IF(VLOOKUP($A566,Sheet1!$B$3:$AH$1266,Sheet1!K$1+(Sheet1!$A$1-1)*10,FALSE)&gt;999,-1,0)))))))</f>
        <v>---</v>
      </c>
      <c r="AB566" s="385" t="str">
        <f>IF(ISNA(VLOOKUP($A566,Sheet1!$B$3:$AH$1266,Sheet1!L$1+(Sheet1!$A$1-1)*10,FALSE))=TRUE,"---",IF(VLOOKUP($A566,Sheet1!$B$3:$AH$1266,Sheet1!L$1+(Sheet1!$A$1-1)*10,FALSE)="---","---", (ROUND(VLOOKUP($A566,Sheet1!$B$3:$AH$1266,Sheet1!L$1+(Sheet1!$A$1-1)*10,FALSE),IF(VLOOKUP($A566,Sheet1!$B$3:$AH$1266,Sheet1!L$1+(Sheet1!$A$1-1)*10,FALSE)&gt;99999,-3,IF(VLOOKUP($A566,Sheet1!$B$3:$AH$1266,Sheet1!L$1+(Sheet1!$A$1-1)*10,FALSE)&gt;9999,-2,IF(VLOOKUP($A566,Sheet1!$B$3:$AH$1266,Sheet1!L$1+(Sheet1!$A$1-1)*10,FALSE)&gt;999,-1,0)))))))</f>
        <v>---</v>
      </c>
      <c r="AC566" s="385" t="str">
        <f>IF(ISNA(VLOOKUP($A566,Sheet1!$B$3:$AH$1266,Sheet1!M$1+(Sheet1!$A$1-1)*10,FALSE))=TRUE,"---",IF(VLOOKUP($A566,Sheet1!$B$3:$AH$1266,Sheet1!M$1+(Sheet1!$A$1-1)*10,FALSE)="---","---", (ROUND(VLOOKUP($A566,Sheet1!$B$3:$AH$1266,Sheet1!M$1+(Sheet1!$A$1-1)*10,FALSE),IF(VLOOKUP($A566,Sheet1!$B$3:$AH$1266,Sheet1!M$1+(Sheet1!$A$1-1)*10,FALSE)&gt;99999,-3,IF(VLOOKUP($A566,Sheet1!$B$3:$AH$1266,Sheet1!M$1+(Sheet1!$A$1-1)*10,FALSE)&gt;9999,-2,IF(VLOOKUP($A566,Sheet1!$B$3:$AH$1266,Sheet1!M$1+(Sheet1!$A$1-1)*10,FALSE)&gt;999,-1,0)))))))</f>
        <v>---</v>
      </c>
      <c r="AD566" s="385" t="str">
        <f>IF(ISNA(VLOOKUP($A566,Sheet1!$B$3:$AH$1266,Sheet1!N$1+(Sheet1!$A$1-1)*10,FALSE))=TRUE,"---",IF(VLOOKUP($A566,Sheet1!$B$3:$AH$1266,Sheet1!N$1+(Sheet1!$A$1-1)*10,FALSE)="---","---", (ROUND(VLOOKUP($A566,Sheet1!$B$3:$AH$1266,Sheet1!N$1+(Sheet1!$A$1-1)*10,FALSE),IF(VLOOKUP($A566,Sheet1!$B$3:$AH$1266,Sheet1!N$1+(Sheet1!$A$1-1)*10,FALSE)&gt;99999,-3,IF(VLOOKUP($A566,Sheet1!$B$3:$AH$1266,Sheet1!N$1+(Sheet1!$A$1-1)*10,FALSE)&gt;9999,-2,IF(VLOOKUP($A566,Sheet1!$B$3:$AH$1266,Sheet1!N$1+(Sheet1!$A$1-1)*10,FALSE)&gt;999,-1,0)))))))</f>
        <v>---</v>
      </c>
    </row>
    <row r="567" spans="1:30" ht="25.5" customHeight="1" x14ac:dyDescent="0.25">
      <c r="A567" s="125" t="s">
        <v>881</v>
      </c>
      <c r="B567" s="126" t="s">
        <v>882</v>
      </c>
      <c r="C567" s="125">
        <v>414853</v>
      </c>
      <c r="D567" s="125">
        <v>740332</v>
      </c>
      <c r="E567" s="70" t="s">
        <v>3045</v>
      </c>
      <c r="F567" s="139" t="s">
        <v>4405</v>
      </c>
      <c r="G567" s="127" t="s">
        <v>160</v>
      </c>
      <c r="H567" s="128">
        <v>764</v>
      </c>
      <c r="I567" s="112">
        <v>17898</v>
      </c>
      <c r="J567" s="140" t="s">
        <v>4405</v>
      </c>
      <c r="K567" s="127" t="s">
        <v>17</v>
      </c>
      <c r="L567" s="115">
        <v>27000</v>
      </c>
      <c r="M567" s="116">
        <v>35.299999999999997</v>
      </c>
      <c r="N567" s="127" t="s">
        <v>321</v>
      </c>
      <c r="O567" s="68">
        <f t="shared" si="18"/>
        <v>0.31007085691350178</v>
      </c>
      <c r="P567" s="68">
        <f>IF(O567&lt;&gt;"",VLOOKUP($A567,Sheet4!$A$2:$O$1309,14,FALSE)*100,"")</f>
        <v>0.93792231828930817</v>
      </c>
      <c r="Q567" s="68">
        <f>IF(P567&lt;&gt;"",VLOOKUP($A567,Sheet4!$A$2:$O$1309,15,FALSE)*100,"")</f>
        <v>8.8171352236300127</v>
      </c>
      <c r="R567" s="74" t="str">
        <f t="shared" si="17"/>
        <v>&gt;200,  &lt;500</v>
      </c>
      <c r="S567" s="64" t="s">
        <v>4362</v>
      </c>
      <c r="T567" s="64" t="str">
        <f>IF(ISNA(VLOOKUP(A567,Sheet1!B$3:C$1266,2,FALSE)=TRUE),"NC",VLOOKUP(A567,Sheet1!B$3:C$1266,2,FALSE))</f>
        <v>Rural</v>
      </c>
      <c r="U567" s="65">
        <f>IF(ISNA(VLOOKUP($A567,Sheet1!$B$3:$AH$1266,Sheet1!E$1+(Sheet1!$A$1-1)*10,FALSE))=TRUE,"---",IF(VLOOKUP($A567,Sheet1!$B$3:$AH$1266,Sheet1!E$1+(Sheet1!$A$1-1)*10,FALSE)="---","---", (ROUND(VLOOKUP($A567,Sheet1!$B$3:$AH$1266,Sheet1!E$1+(Sheet1!$A$1-1)*10,FALSE),IF(VLOOKUP($A567,Sheet1!$B$3:$AH$1266,Sheet1!E$1+(Sheet1!$A$1-1)*10,FALSE)&gt;99999,-3,IF(VLOOKUP($A567,Sheet1!$B$3:$AH$1266,Sheet1!E$1+(Sheet1!$A$1-1)*10,FALSE)&gt;9999,-2,IF(VLOOKUP($A567,Sheet1!$B$3:$AH$1266,Sheet1!E$1+(Sheet1!$A$1-1)*10,FALSE)&gt;999,-1,0)))))))</f>
        <v>5430</v>
      </c>
      <c r="V567" s="65">
        <f>IF(ISNA(VLOOKUP($A567,Sheet1!$B$3:$AH$1266,Sheet1!F$1+(Sheet1!$A$1-1)*10,FALSE))=TRUE,"---",IF(VLOOKUP($A567,Sheet1!$B$3:$AH$1266,Sheet1!F$1+(Sheet1!$A$1-1)*10,FALSE)="---","---", (ROUND(VLOOKUP($A567,Sheet1!$B$3:$AH$1266,Sheet1!F$1+(Sheet1!$A$1-1)*10,FALSE),IF(VLOOKUP($A567,Sheet1!$B$3:$AH$1266,Sheet1!F$1+(Sheet1!$A$1-1)*10,FALSE)&gt;99999,-3,IF(VLOOKUP($A567,Sheet1!$B$3:$AH$1266,Sheet1!F$1+(Sheet1!$A$1-1)*10,FALSE)&gt;9999,-2,IF(VLOOKUP($A567,Sheet1!$B$3:$AH$1266,Sheet1!F$1+(Sheet1!$A$1-1)*10,FALSE)&gt;999,-1,0)))))))</f>
        <v>6250</v>
      </c>
      <c r="W567" s="65">
        <f>IF(ISNA(VLOOKUP($A567,Sheet1!$B$3:$AH$1266,Sheet1!G$1+(Sheet1!$A$1-1)*10,FALSE))=TRUE,"---",IF(VLOOKUP($A567,Sheet1!$B$3:$AH$1266,Sheet1!G$1+(Sheet1!$A$1-1)*10,FALSE)="---","---", (ROUND(VLOOKUP($A567,Sheet1!$B$3:$AH$1266,Sheet1!G$1+(Sheet1!$A$1-1)*10,FALSE),IF(VLOOKUP($A567,Sheet1!$B$3:$AH$1266,Sheet1!G$1+(Sheet1!$A$1-1)*10,FALSE)&gt;99999,-3,IF(VLOOKUP($A567,Sheet1!$B$3:$AH$1266,Sheet1!G$1+(Sheet1!$A$1-1)*10,FALSE)&gt;9999,-2,IF(VLOOKUP($A567,Sheet1!$B$3:$AH$1266,Sheet1!G$1+(Sheet1!$A$1-1)*10,FALSE)&gt;999,-1,0)))))))</f>
        <v>7410</v>
      </c>
      <c r="X567" s="65">
        <f>IF(ISNA(VLOOKUP($A567,Sheet1!$B$3:$AH$1266,Sheet1!H$1+(Sheet1!$A$1-1)*10,FALSE))=TRUE,"---",IF(VLOOKUP($A567,Sheet1!$B$3:$AH$1266,Sheet1!H$1+(Sheet1!$A$1-1)*10,FALSE)="---","---", (ROUND(VLOOKUP($A567,Sheet1!$B$3:$AH$1266,Sheet1!H$1+(Sheet1!$A$1-1)*10,FALSE),IF(VLOOKUP($A567,Sheet1!$B$3:$AH$1266,Sheet1!H$1+(Sheet1!$A$1-1)*10,FALSE)&gt;99999,-3,IF(VLOOKUP($A567,Sheet1!$B$3:$AH$1266,Sheet1!H$1+(Sheet1!$A$1-1)*10,FALSE)&gt;9999,-2,IF(VLOOKUP($A567,Sheet1!$B$3:$AH$1266,Sheet1!H$1+(Sheet1!$A$1-1)*10,FALSE)&gt;999,-1,0)))))))</f>
        <v>10500</v>
      </c>
      <c r="Y567" s="65">
        <f>IF(ISNA(VLOOKUP($A567,Sheet1!$B$3:$AH$1266,Sheet1!I$1+(Sheet1!$A$1-1)*10,FALSE))=TRUE,"---",IF(VLOOKUP($A567,Sheet1!$B$3:$AH$1266,Sheet1!I$1+(Sheet1!$A$1-1)*10,FALSE)="---","---", (ROUND(VLOOKUP($A567,Sheet1!$B$3:$AH$1266,Sheet1!I$1+(Sheet1!$A$1-1)*10,FALSE),IF(VLOOKUP($A567,Sheet1!$B$3:$AH$1266,Sheet1!I$1+(Sheet1!$A$1-1)*10,FALSE)&gt;99999,-3,IF(VLOOKUP($A567,Sheet1!$B$3:$AH$1266,Sheet1!I$1+(Sheet1!$A$1-1)*10,FALSE)&gt;9999,-2,IF(VLOOKUP($A567,Sheet1!$B$3:$AH$1266,Sheet1!I$1+(Sheet1!$A$1-1)*10,FALSE)&gt;999,-1,0)))))))</f>
        <v>12800</v>
      </c>
      <c r="Z567" s="65">
        <f>IF(ISNA(VLOOKUP($A567,Sheet1!$B$3:$AH$1266,Sheet1!J$1+(Sheet1!$A$1-1)*10,FALSE))=TRUE,"---",IF(VLOOKUP($A567,Sheet1!$B$3:$AH$1266,Sheet1!J$1+(Sheet1!$A$1-1)*10,FALSE)="---","---", (ROUND(VLOOKUP($A567,Sheet1!$B$3:$AH$1266,Sheet1!J$1+(Sheet1!$A$1-1)*10,FALSE),IF(VLOOKUP($A567,Sheet1!$B$3:$AH$1266,Sheet1!J$1+(Sheet1!$A$1-1)*10,FALSE)&gt;99999,-3,IF(VLOOKUP($A567,Sheet1!$B$3:$AH$1266,Sheet1!J$1+(Sheet1!$A$1-1)*10,FALSE)&gt;9999,-2,IF(VLOOKUP($A567,Sheet1!$B$3:$AH$1266,Sheet1!J$1+(Sheet1!$A$1-1)*10,FALSE)&gt;999,-1,0)))))))</f>
        <v>16000</v>
      </c>
      <c r="AA567" s="65">
        <f>IF(ISNA(VLOOKUP($A567,Sheet1!$B$3:$AH$1266,Sheet1!K$1+(Sheet1!$A$1-1)*10,FALSE))=TRUE,"---",IF(VLOOKUP($A567,Sheet1!$B$3:$AH$1266,Sheet1!K$1+(Sheet1!$A$1-1)*10,FALSE)="---","---", (ROUND(VLOOKUP($A567,Sheet1!$B$3:$AH$1266,Sheet1!K$1+(Sheet1!$A$1-1)*10,FALSE),IF(VLOOKUP($A567,Sheet1!$B$3:$AH$1266,Sheet1!K$1+(Sheet1!$A$1-1)*10,FALSE)&gt;99999,-3,IF(VLOOKUP($A567,Sheet1!$B$3:$AH$1266,Sheet1!K$1+(Sheet1!$A$1-1)*10,FALSE)&gt;9999,-2,IF(VLOOKUP($A567,Sheet1!$B$3:$AH$1266,Sheet1!K$1+(Sheet1!$A$1-1)*10,FALSE)&gt;999,-1,0)))))))</f>
        <v>18500</v>
      </c>
      <c r="AB567" s="65">
        <f>IF(ISNA(VLOOKUP($A567,Sheet1!$B$3:$AH$1266,Sheet1!L$1+(Sheet1!$A$1-1)*10,FALSE))=TRUE,"---",IF(VLOOKUP($A567,Sheet1!$B$3:$AH$1266,Sheet1!L$1+(Sheet1!$A$1-1)*10,FALSE)="---","---", (ROUND(VLOOKUP($A567,Sheet1!$B$3:$AH$1266,Sheet1!L$1+(Sheet1!$A$1-1)*10,FALSE),IF(VLOOKUP($A567,Sheet1!$B$3:$AH$1266,Sheet1!L$1+(Sheet1!$A$1-1)*10,FALSE)&gt;99999,-3,IF(VLOOKUP($A567,Sheet1!$B$3:$AH$1266,Sheet1!L$1+(Sheet1!$A$1-1)*10,FALSE)&gt;9999,-2,IF(VLOOKUP($A567,Sheet1!$B$3:$AH$1266,Sheet1!L$1+(Sheet1!$A$1-1)*10,FALSE)&gt;999,-1,0)))))))</f>
        <v>21300</v>
      </c>
      <c r="AC567" s="65">
        <f>IF(ISNA(VLOOKUP($A567,Sheet1!$B$3:$AH$1266,Sheet1!M$1+(Sheet1!$A$1-1)*10,FALSE))=TRUE,"---",IF(VLOOKUP($A567,Sheet1!$B$3:$AH$1266,Sheet1!M$1+(Sheet1!$A$1-1)*10,FALSE)="---","---", (ROUND(VLOOKUP($A567,Sheet1!$B$3:$AH$1266,Sheet1!M$1+(Sheet1!$A$1-1)*10,FALSE),IF(VLOOKUP($A567,Sheet1!$B$3:$AH$1266,Sheet1!M$1+(Sheet1!$A$1-1)*10,FALSE)&gt;99999,-3,IF(VLOOKUP($A567,Sheet1!$B$3:$AH$1266,Sheet1!M$1+(Sheet1!$A$1-1)*10,FALSE)&gt;9999,-2,IF(VLOOKUP($A567,Sheet1!$B$3:$AH$1266,Sheet1!M$1+(Sheet1!$A$1-1)*10,FALSE)&gt;999,-1,0)))))))</f>
        <v>24300</v>
      </c>
      <c r="AD567" s="65">
        <f>IF(ISNA(VLOOKUP($A567,Sheet1!$B$3:$AH$1266,Sheet1!N$1+(Sheet1!$A$1-1)*10,FALSE))=TRUE,"---",IF(VLOOKUP($A567,Sheet1!$B$3:$AH$1266,Sheet1!N$1+(Sheet1!$A$1-1)*10,FALSE)="---","---", (ROUND(VLOOKUP($A567,Sheet1!$B$3:$AH$1266,Sheet1!N$1+(Sheet1!$A$1-1)*10,FALSE),IF(VLOOKUP($A567,Sheet1!$B$3:$AH$1266,Sheet1!N$1+(Sheet1!$A$1-1)*10,FALSE)&gt;99999,-3,IF(VLOOKUP($A567,Sheet1!$B$3:$AH$1266,Sheet1!N$1+(Sheet1!$A$1-1)*10,FALSE)&gt;9999,-2,IF(VLOOKUP($A567,Sheet1!$B$3:$AH$1266,Sheet1!N$1+(Sheet1!$A$1-1)*10,FALSE)&gt;999,-1,0)))))))</f>
        <v>28700</v>
      </c>
    </row>
    <row r="568" spans="1:30" ht="25.5" customHeight="1" x14ac:dyDescent="0.25">
      <c r="A568" s="191" t="s">
        <v>4345</v>
      </c>
      <c r="B568" s="141" t="s">
        <v>4346</v>
      </c>
      <c r="C568" s="133">
        <v>415505</v>
      </c>
      <c r="D568" s="133">
        <v>735854</v>
      </c>
      <c r="E568" s="67" t="s">
        <v>3045</v>
      </c>
      <c r="F568" s="117">
        <v>2011</v>
      </c>
      <c r="G568" s="118" t="s">
        <v>31</v>
      </c>
      <c r="H568" s="192">
        <v>1185</v>
      </c>
      <c r="I568" s="119">
        <v>40783</v>
      </c>
      <c r="J568" s="159">
        <v>11.86</v>
      </c>
      <c r="K568" s="118" t="s">
        <v>28</v>
      </c>
      <c r="L568" s="129" t="s">
        <v>4405</v>
      </c>
      <c r="M568" s="130" t="s">
        <v>4405</v>
      </c>
      <c r="N568" s="121" t="s">
        <v>4405</v>
      </c>
      <c r="O568" s="71" t="s">
        <v>4405</v>
      </c>
      <c r="P568" s="71" t="s">
        <v>4405</v>
      </c>
      <c r="Q568" s="71" t="s">
        <v>4405</v>
      </c>
      <c r="R568" s="73" t="s">
        <v>4405</v>
      </c>
      <c r="S568" s="63">
        <v>2</v>
      </c>
      <c r="T568" s="63" t="str">
        <f>IF(ISNA(VLOOKUP(A568,Sheet1!B$3:C$1266,2,FALSE)=TRUE),"NC",VLOOKUP(A568,Sheet1!B$3:C$1266,2,FALSE))</f>
        <v>NC</v>
      </c>
      <c r="U568" s="66" t="str">
        <f>IF(ISNA(VLOOKUP($A568,Sheet1!$B$3:$AH$1266,Sheet1!E$1+(Sheet1!$A$1-1)*10,FALSE))=TRUE,"---",IF(VLOOKUP($A568,Sheet1!$B$3:$AH$1266,Sheet1!E$1+(Sheet1!$A$1-1)*10,FALSE)="---","---", (ROUND(VLOOKUP($A568,Sheet1!$B$3:$AH$1266,Sheet1!E$1+(Sheet1!$A$1-1)*10,FALSE),IF(VLOOKUP($A568,Sheet1!$B$3:$AH$1266,Sheet1!E$1+(Sheet1!$A$1-1)*10,FALSE)&gt;99999,-3,IF(VLOOKUP($A568,Sheet1!$B$3:$AH$1266,Sheet1!E$1+(Sheet1!$A$1-1)*10,FALSE)&gt;9999,-2,IF(VLOOKUP($A568,Sheet1!$B$3:$AH$1266,Sheet1!E$1+(Sheet1!$A$1-1)*10,FALSE)&gt;999,-1,0)))))))</f>
        <v>---</v>
      </c>
      <c r="V568" s="66" t="str">
        <f>IF(ISNA(VLOOKUP($A568,Sheet1!$B$3:$AH$1266,Sheet1!F$1+(Sheet1!$A$1-1)*10,FALSE))=TRUE,"---",IF(VLOOKUP($A568,Sheet1!$B$3:$AH$1266,Sheet1!F$1+(Sheet1!$A$1-1)*10,FALSE)="---","---", (ROUND(VLOOKUP($A568,Sheet1!$B$3:$AH$1266,Sheet1!F$1+(Sheet1!$A$1-1)*10,FALSE),IF(VLOOKUP($A568,Sheet1!$B$3:$AH$1266,Sheet1!F$1+(Sheet1!$A$1-1)*10,FALSE)&gt;99999,-3,IF(VLOOKUP($A568,Sheet1!$B$3:$AH$1266,Sheet1!F$1+(Sheet1!$A$1-1)*10,FALSE)&gt;9999,-2,IF(VLOOKUP($A568,Sheet1!$B$3:$AH$1266,Sheet1!F$1+(Sheet1!$A$1-1)*10,FALSE)&gt;999,-1,0)))))))</f>
        <v>---</v>
      </c>
      <c r="W568" s="66" t="str">
        <f>IF(ISNA(VLOOKUP($A568,Sheet1!$B$3:$AH$1266,Sheet1!G$1+(Sheet1!$A$1-1)*10,FALSE))=TRUE,"---",IF(VLOOKUP($A568,Sheet1!$B$3:$AH$1266,Sheet1!G$1+(Sheet1!$A$1-1)*10,FALSE)="---","---", (ROUND(VLOOKUP($A568,Sheet1!$B$3:$AH$1266,Sheet1!G$1+(Sheet1!$A$1-1)*10,FALSE),IF(VLOOKUP($A568,Sheet1!$B$3:$AH$1266,Sheet1!G$1+(Sheet1!$A$1-1)*10,FALSE)&gt;99999,-3,IF(VLOOKUP($A568,Sheet1!$B$3:$AH$1266,Sheet1!G$1+(Sheet1!$A$1-1)*10,FALSE)&gt;9999,-2,IF(VLOOKUP($A568,Sheet1!$B$3:$AH$1266,Sheet1!G$1+(Sheet1!$A$1-1)*10,FALSE)&gt;999,-1,0)))))))</f>
        <v>---</v>
      </c>
      <c r="X568" s="66" t="str">
        <f>IF(ISNA(VLOOKUP($A568,Sheet1!$B$3:$AH$1266,Sheet1!H$1+(Sheet1!$A$1-1)*10,FALSE))=TRUE,"---",IF(VLOOKUP($A568,Sheet1!$B$3:$AH$1266,Sheet1!H$1+(Sheet1!$A$1-1)*10,FALSE)="---","---", (ROUND(VLOOKUP($A568,Sheet1!$B$3:$AH$1266,Sheet1!H$1+(Sheet1!$A$1-1)*10,FALSE),IF(VLOOKUP($A568,Sheet1!$B$3:$AH$1266,Sheet1!H$1+(Sheet1!$A$1-1)*10,FALSE)&gt;99999,-3,IF(VLOOKUP($A568,Sheet1!$B$3:$AH$1266,Sheet1!H$1+(Sheet1!$A$1-1)*10,FALSE)&gt;9999,-2,IF(VLOOKUP($A568,Sheet1!$B$3:$AH$1266,Sheet1!H$1+(Sheet1!$A$1-1)*10,FALSE)&gt;999,-1,0)))))))</f>
        <v>---</v>
      </c>
      <c r="Y568" s="66" t="str">
        <f>IF(ISNA(VLOOKUP($A568,Sheet1!$B$3:$AH$1266,Sheet1!I$1+(Sheet1!$A$1-1)*10,FALSE))=TRUE,"---",IF(VLOOKUP($A568,Sheet1!$B$3:$AH$1266,Sheet1!I$1+(Sheet1!$A$1-1)*10,FALSE)="---","---", (ROUND(VLOOKUP($A568,Sheet1!$B$3:$AH$1266,Sheet1!I$1+(Sheet1!$A$1-1)*10,FALSE),IF(VLOOKUP($A568,Sheet1!$B$3:$AH$1266,Sheet1!I$1+(Sheet1!$A$1-1)*10,FALSE)&gt;99999,-3,IF(VLOOKUP($A568,Sheet1!$B$3:$AH$1266,Sheet1!I$1+(Sheet1!$A$1-1)*10,FALSE)&gt;9999,-2,IF(VLOOKUP($A568,Sheet1!$B$3:$AH$1266,Sheet1!I$1+(Sheet1!$A$1-1)*10,FALSE)&gt;999,-1,0)))))))</f>
        <v>---</v>
      </c>
      <c r="Z568" s="66" t="str">
        <f>IF(ISNA(VLOOKUP($A568,Sheet1!$B$3:$AH$1266,Sheet1!J$1+(Sheet1!$A$1-1)*10,FALSE))=TRUE,"---",IF(VLOOKUP($A568,Sheet1!$B$3:$AH$1266,Sheet1!J$1+(Sheet1!$A$1-1)*10,FALSE)="---","---", (ROUND(VLOOKUP($A568,Sheet1!$B$3:$AH$1266,Sheet1!J$1+(Sheet1!$A$1-1)*10,FALSE),IF(VLOOKUP($A568,Sheet1!$B$3:$AH$1266,Sheet1!J$1+(Sheet1!$A$1-1)*10,FALSE)&gt;99999,-3,IF(VLOOKUP($A568,Sheet1!$B$3:$AH$1266,Sheet1!J$1+(Sheet1!$A$1-1)*10,FALSE)&gt;9999,-2,IF(VLOOKUP($A568,Sheet1!$B$3:$AH$1266,Sheet1!J$1+(Sheet1!$A$1-1)*10,FALSE)&gt;999,-1,0)))))))</f>
        <v>---</v>
      </c>
      <c r="AA568" s="66" t="str">
        <f>IF(ISNA(VLOOKUP($A568,Sheet1!$B$3:$AH$1266,Sheet1!K$1+(Sheet1!$A$1-1)*10,FALSE))=TRUE,"---",IF(VLOOKUP($A568,Sheet1!$B$3:$AH$1266,Sheet1!K$1+(Sheet1!$A$1-1)*10,FALSE)="---","---", (ROUND(VLOOKUP($A568,Sheet1!$B$3:$AH$1266,Sheet1!K$1+(Sheet1!$A$1-1)*10,FALSE),IF(VLOOKUP($A568,Sheet1!$B$3:$AH$1266,Sheet1!K$1+(Sheet1!$A$1-1)*10,FALSE)&gt;99999,-3,IF(VLOOKUP($A568,Sheet1!$B$3:$AH$1266,Sheet1!K$1+(Sheet1!$A$1-1)*10,FALSE)&gt;9999,-2,IF(VLOOKUP($A568,Sheet1!$B$3:$AH$1266,Sheet1!K$1+(Sheet1!$A$1-1)*10,FALSE)&gt;999,-1,0)))))))</f>
        <v>---</v>
      </c>
      <c r="AB568" s="66" t="str">
        <f>IF(ISNA(VLOOKUP($A568,Sheet1!$B$3:$AH$1266,Sheet1!L$1+(Sheet1!$A$1-1)*10,FALSE))=TRUE,"---",IF(VLOOKUP($A568,Sheet1!$B$3:$AH$1266,Sheet1!L$1+(Sheet1!$A$1-1)*10,FALSE)="---","---", (ROUND(VLOOKUP($A568,Sheet1!$B$3:$AH$1266,Sheet1!L$1+(Sheet1!$A$1-1)*10,FALSE),IF(VLOOKUP($A568,Sheet1!$B$3:$AH$1266,Sheet1!L$1+(Sheet1!$A$1-1)*10,FALSE)&gt;99999,-3,IF(VLOOKUP($A568,Sheet1!$B$3:$AH$1266,Sheet1!L$1+(Sheet1!$A$1-1)*10,FALSE)&gt;9999,-2,IF(VLOOKUP($A568,Sheet1!$B$3:$AH$1266,Sheet1!L$1+(Sheet1!$A$1-1)*10,FALSE)&gt;999,-1,0)))))))</f>
        <v>---</v>
      </c>
      <c r="AC568" s="66" t="str">
        <f>IF(ISNA(VLOOKUP($A568,Sheet1!$B$3:$AH$1266,Sheet1!M$1+(Sheet1!$A$1-1)*10,FALSE))=TRUE,"---",IF(VLOOKUP($A568,Sheet1!$B$3:$AH$1266,Sheet1!M$1+(Sheet1!$A$1-1)*10,FALSE)="---","---", (ROUND(VLOOKUP($A568,Sheet1!$B$3:$AH$1266,Sheet1!M$1+(Sheet1!$A$1-1)*10,FALSE),IF(VLOOKUP($A568,Sheet1!$B$3:$AH$1266,Sheet1!M$1+(Sheet1!$A$1-1)*10,FALSE)&gt;99999,-3,IF(VLOOKUP($A568,Sheet1!$B$3:$AH$1266,Sheet1!M$1+(Sheet1!$A$1-1)*10,FALSE)&gt;9999,-2,IF(VLOOKUP($A568,Sheet1!$B$3:$AH$1266,Sheet1!M$1+(Sheet1!$A$1-1)*10,FALSE)&gt;999,-1,0)))))))</f>
        <v>---</v>
      </c>
      <c r="AD568" s="66" t="str">
        <f>IF(ISNA(VLOOKUP($A568,Sheet1!$B$3:$AH$1266,Sheet1!N$1+(Sheet1!$A$1-1)*10,FALSE))=TRUE,"---",IF(VLOOKUP($A568,Sheet1!$B$3:$AH$1266,Sheet1!N$1+(Sheet1!$A$1-1)*10,FALSE)="---","---", (ROUND(VLOOKUP($A568,Sheet1!$B$3:$AH$1266,Sheet1!N$1+(Sheet1!$A$1-1)*10,FALSE),IF(VLOOKUP($A568,Sheet1!$B$3:$AH$1266,Sheet1!N$1+(Sheet1!$A$1-1)*10,FALSE)&gt;99999,-3,IF(VLOOKUP($A568,Sheet1!$B$3:$AH$1266,Sheet1!N$1+(Sheet1!$A$1-1)*10,FALSE)&gt;9999,-2,IF(VLOOKUP($A568,Sheet1!$B$3:$AH$1266,Sheet1!N$1+(Sheet1!$A$1-1)*10,FALSE)&gt;999,-1,0)))))))</f>
        <v>---</v>
      </c>
    </row>
    <row r="569" spans="1:30" ht="25.5" customHeight="1" x14ac:dyDescent="0.25">
      <c r="A569" s="125" t="s">
        <v>883</v>
      </c>
      <c r="B569" s="126" t="s">
        <v>884</v>
      </c>
      <c r="C569" s="125">
        <v>415522</v>
      </c>
      <c r="D569" s="125">
        <v>735444</v>
      </c>
      <c r="E569" s="70" t="s">
        <v>3043</v>
      </c>
      <c r="F569" s="52" t="s">
        <v>4623</v>
      </c>
      <c r="G569" s="127" t="s">
        <v>286</v>
      </c>
      <c r="H569" s="128">
        <v>11.4</v>
      </c>
      <c r="I569" s="112">
        <v>24152</v>
      </c>
      <c r="J569" s="113">
        <v>2.39</v>
      </c>
      <c r="K569" s="114" t="s">
        <v>4405</v>
      </c>
      <c r="L569" s="115">
        <v>294</v>
      </c>
      <c r="M569" s="116">
        <v>25.8</v>
      </c>
      <c r="N569" s="114" t="s">
        <v>4405</v>
      </c>
      <c r="O569" s="68">
        <f t="shared" si="18"/>
        <v>49.579129952115814</v>
      </c>
      <c r="P569" s="68">
        <f>IF(O569&lt;&gt;"",VLOOKUP($A569,Sheet4!$A$2:$O$1309,14,FALSE)*100,"")</f>
        <v>4.0529130654307188</v>
      </c>
      <c r="Q569" s="68">
        <f>IF(P569&lt;&gt;"",VLOOKUP($A569,Sheet4!$A$2:$O$1309,15,FALSE)*100,"")</f>
        <v>33.31915114445502</v>
      </c>
      <c r="R569" s="74">
        <f t="shared" si="17"/>
        <v>2</v>
      </c>
      <c r="S569" s="64" t="s">
        <v>4362</v>
      </c>
      <c r="T569" s="64" t="str">
        <f>IF(ISNA(VLOOKUP(A569,Sheet1!B$3:C$1266,2,FALSE)=TRUE),"NC",VLOOKUP(A569,Sheet1!B$3:C$1266,2,FALSE))</f>
        <v>Rural</v>
      </c>
      <c r="U569" s="65">
        <f>IF(ISNA(VLOOKUP($A569,Sheet1!$B$3:$AH$1266,Sheet1!E$1+(Sheet1!$A$1-1)*10,FALSE))=TRUE,"---",IF(VLOOKUP($A569,Sheet1!$B$3:$AH$1266,Sheet1!E$1+(Sheet1!$A$1-1)*10,FALSE)="---","---", (ROUND(VLOOKUP($A569,Sheet1!$B$3:$AH$1266,Sheet1!E$1+(Sheet1!$A$1-1)*10,FALSE),IF(VLOOKUP($A569,Sheet1!$B$3:$AH$1266,Sheet1!E$1+(Sheet1!$A$1-1)*10,FALSE)&gt;99999,-3,IF(VLOOKUP($A569,Sheet1!$B$3:$AH$1266,Sheet1!E$1+(Sheet1!$A$1-1)*10,FALSE)&gt;9999,-2,IF(VLOOKUP($A569,Sheet1!$B$3:$AH$1266,Sheet1!E$1+(Sheet1!$A$1-1)*10,FALSE)&gt;999,-1,0)))))))</f>
        <v>193</v>
      </c>
      <c r="V569" s="65">
        <f>IF(ISNA(VLOOKUP($A569,Sheet1!$B$3:$AH$1266,Sheet1!F$1+(Sheet1!$A$1-1)*10,FALSE))=TRUE,"---",IF(VLOOKUP($A569,Sheet1!$B$3:$AH$1266,Sheet1!F$1+(Sheet1!$A$1-1)*10,FALSE)="---","---", (ROUND(VLOOKUP($A569,Sheet1!$B$3:$AH$1266,Sheet1!F$1+(Sheet1!$A$1-1)*10,FALSE),IF(VLOOKUP($A569,Sheet1!$B$3:$AH$1266,Sheet1!F$1+(Sheet1!$A$1-1)*10,FALSE)&gt;99999,-3,IF(VLOOKUP($A569,Sheet1!$B$3:$AH$1266,Sheet1!F$1+(Sheet1!$A$1-1)*10,FALSE)&gt;9999,-2,IF(VLOOKUP($A569,Sheet1!$B$3:$AH$1266,Sheet1!F$1+(Sheet1!$A$1-1)*10,FALSE)&gt;999,-1,0)))))))</f>
        <v>233</v>
      </c>
      <c r="W569" s="65">
        <f>IF(ISNA(VLOOKUP($A569,Sheet1!$B$3:$AH$1266,Sheet1!G$1+(Sheet1!$A$1-1)*10,FALSE))=TRUE,"---",IF(VLOOKUP($A569,Sheet1!$B$3:$AH$1266,Sheet1!G$1+(Sheet1!$A$1-1)*10,FALSE)="---","---", (ROUND(VLOOKUP($A569,Sheet1!$B$3:$AH$1266,Sheet1!G$1+(Sheet1!$A$1-1)*10,FALSE),IF(VLOOKUP($A569,Sheet1!$B$3:$AH$1266,Sheet1!G$1+(Sheet1!$A$1-1)*10,FALSE)&gt;99999,-3,IF(VLOOKUP($A569,Sheet1!$B$3:$AH$1266,Sheet1!G$1+(Sheet1!$A$1-1)*10,FALSE)&gt;9999,-2,IF(VLOOKUP($A569,Sheet1!$B$3:$AH$1266,Sheet1!G$1+(Sheet1!$A$1-1)*10,FALSE)&gt;999,-1,0)))))))</f>
        <v>292</v>
      </c>
      <c r="X569" s="65">
        <f>IF(ISNA(VLOOKUP($A569,Sheet1!$B$3:$AH$1266,Sheet1!H$1+(Sheet1!$A$1-1)*10,FALSE))=TRUE,"---",IF(VLOOKUP($A569,Sheet1!$B$3:$AH$1266,Sheet1!H$1+(Sheet1!$A$1-1)*10,FALSE)="---","---", (ROUND(VLOOKUP($A569,Sheet1!$B$3:$AH$1266,Sheet1!H$1+(Sheet1!$A$1-1)*10,FALSE),IF(VLOOKUP($A569,Sheet1!$B$3:$AH$1266,Sheet1!H$1+(Sheet1!$A$1-1)*10,FALSE)&gt;99999,-3,IF(VLOOKUP($A569,Sheet1!$B$3:$AH$1266,Sheet1!H$1+(Sheet1!$A$1-1)*10,FALSE)&gt;9999,-2,IF(VLOOKUP($A569,Sheet1!$B$3:$AH$1266,Sheet1!H$1+(Sheet1!$A$1-1)*10,FALSE)&gt;999,-1,0)))))))</f>
        <v>475</v>
      </c>
      <c r="Y569" s="65">
        <f>IF(ISNA(VLOOKUP($A569,Sheet1!$B$3:$AH$1266,Sheet1!I$1+(Sheet1!$A$1-1)*10,FALSE))=TRUE,"---",IF(VLOOKUP($A569,Sheet1!$B$3:$AH$1266,Sheet1!I$1+(Sheet1!$A$1-1)*10,FALSE)="---","---", (ROUND(VLOOKUP($A569,Sheet1!$B$3:$AH$1266,Sheet1!I$1+(Sheet1!$A$1-1)*10,FALSE),IF(VLOOKUP($A569,Sheet1!$B$3:$AH$1266,Sheet1!I$1+(Sheet1!$A$1-1)*10,FALSE)&gt;99999,-3,IF(VLOOKUP($A569,Sheet1!$B$3:$AH$1266,Sheet1!I$1+(Sheet1!$A$1-1)*10,FALSE)&gt;9999,-2,IF(VLOOKUP($A569,Sheet1!$B$3:$AH$1266,Sheet1!I$1+(Sheet1!$A$1-1)*10,FALSE)&gt;999,-1,0)))))))</f>
        <v>633</v>
      </c>
      <c r="Z569" s="65">
        <f>IF(ISNA(VLOOKUP($A569,Sheet1!$B$3:$AH$1266,Sheet1!J$1+(Sheet1!$A$1-1)*10,FALSE))=TRUE,"---",IF(VLOOKUP($A569,Sheet1!$B$3:$AH$1266,Sheet1!J$1+(Sheet1!$A$1-1)*10,FALSE)="---","---", (ROUND(VLOOKUP($A569,Sheet1!$B$3:$AH$1266,Sheet1!J$1+(Sheet1!$A$1-1)*10,FALSE),IF(VLOOKUP($A569,Sheet1!$B$3:$AH$1266,Sheet1!J$1+(Sheet1!$A$1-1)*10,FALSE)&gt;99999,-3,IF(VLOOKUP($A569,Sheet1!$B$3:$AH$1266,Sheet1!J$1+(Sheet1!$A$1-1)*10,FALSE)&gt;9999,-2,IF(VLOOKUP($A569,Sheet1!$B$3:$AH$1266,Sheet1!J$1+(Sheet1!$A$1-1)*10,FALSE)&gt;999,-1,0)))))))</f>
        <v>871</v>
      </c>
      <c r="AA569" s="65">
        <f>IF(ISNA(VLOOKUP($A569,Sheet1!$B$3:$AH$1266,Sheet1!K$1+(Sheet1!$A$1-1)*10,FALSE))=TRUE,"---",IF(VLOOKUP($A569,Sheet1!$B$3:$AH$1266,Sheet1!K$1+(Sheet1!$A$1-1)*10,FALSE)="---","---", (ROUND(VLOOKUP($A569,Sheet1!$B$3:$AH$1266,Sheet1!K$1+(Sheet1!$A$1-1)*10,FALSE),IF(VLOOKUP($A569,Sheet1!$B$3:$AH$1266,Sheet1!K$1+(Sheet1!$A$1-1)*10,FALSE)&gt;99999,-3,IF(VLOOKUP($A569,Sheet1!$B$3:$AH$1266,Sheet1!K$1+(Sheet1!$A$1-1)*10,FALSE)&gt;9999,-2,IF(VLOOKUP($A569,Sheet1!$B$3:$AH$1266,Sheet1!K$1+(Sheet1!$A$1-1)*10,FALSE)&gt;999,-1,0)))))))</f>
        <v>1080</v>
      </c>
      <c r="AB569" s="65">
        <f>IF(ISNA(VLOOKUP($A569,Sheet1!$B$3:$AH$1266,Sheet1!L$1+(Sheet1!$A$1-1)*10,FALSE))=TRUE,"---",IF(VLOOKUP($A569,Sheet1!$B$3:$AH$1266,Sheet1!L$1+(Sheet1!$A$1-1)*10,FALSE)="---","---", (ROUND(VLOOKUP($A569,Sheet1!$B$3:$AH$1266,Sheet1!L$1+(Sheet1!$A$1-1)*10,FALSE),IF(VLOOKUP($A569,Sheet1!$B$3:$AH$1266,Sheet1!L$1+(Sheet1!$A$1-1)*10,FALSE)&gt;99999,-3,IF(VLOOKUP($A569,Sheet1!$B$3:$AH$1266,Sheet1!L$1+(Sheet1!$A$1-1)*10,FALSE)&gt;9999,-2,IF(VLOOKUP($A569,Sheet1!$B$3:$AH$1266,Sheet1!L$1+(Sheet1!$A$1-1)*10,FALSE)&gt;999,-1,0)))))))</f>
        <v>1310</v>
      </c>
      <c r="AC569" s="65">
        <f>IF(ISNA(VLOOKUP($A569,Sheet1!$B$3:$AH$1266,Sheet1!M$1+(Sheet1!$A$1-1)*10,FALSE))=TRUE,"---",IF(VLOOKUP($A569,Sheet1!$B$3:$AH$1266,Sheet1!M$1+(Sheet1!$A$1-1)*10,FALSE)="---","---", (ROUND(VLOOKUP($A569,Sheet1!$B$3:$AH$1266,Sheet1!M$1+(Sheet1!$A$1-1)*10,FALSE),IF(VLOOKUP($A569,Sheet1!$B$3:$AH$1266,Sheet1!M$1+(Sheet1!$A$1-1)*10,FALSE)&gt;99999,-3,IF(VLOOKUP($A569,Sheet1!$B$3:$AH$1266,Sheet1!M$1+(Sheet1!$A$1-1)*10,FALSE)&gt;9999,-2,IF(VLOOKUP($A569,Sheet1!$B$3:$AH$1266,Sheet1!M$1+(Sheet1!$A$1-1)*10,FALSE)&gt;999,-1,0)))))))</f>
        <v>1580</v>
      </c>
      <c r="AD569" s="65">
        <f>IF(ISNA(VLOOKUP($A569,Sheet1!$B$3:$AH$1266,Sheet1!N$1+(Sheet1!$A$1-1)*10,FALSE))=TRUE,"---",IF(VLOOKUP($A569,Sheet1!$B$3:$AH$1266,Sheet1!N$1+(Sheet1!$A$1-1)*10,FALSE)="---","---", (ROUND(VLOOKUP($A569,Sheet1!$B$3:$AH$1266,Sheet1!N$1+(Sheet1!$A$1-1)*10,FALSE),IF(VLOOKUP($A569,Sheet1!$B$3:$AH$1266,Sheet1!N$1+(Sheet1!$A$1-1)*10,FALSE)&gt;99999,-3,IF(VLOOKUP($A569,Sheet1!$B$3:$AH$1266,Sheet1!N$1+(Sheet1!$A$1-1)*10,FALSE)&gt;9999,-2,IF(VLOOKUP($A569,Sheet1!$B$3:$AH$1266,Sheet1!N$1+(Sheet1!$A$1-1)*10,FALSE)&gt;999,-1,0)))))))</f>
        <v>1990</v>
      </c>
    </row>
    <row r="570" spans="1:30" ht="25.5" customHeight="1" x14ac:dyDescent="0.25">
      <c r="A570" s="133" t="s">
        <v>885</v>
      </c>
      <c r="B570" s="141" t="s">
        <v>886</v>
      </c>
      <c r="C570" s="133">
        <v>415258</v>
      </c>
      <c r="D570" s="133">
        <v>735535</v>
      </c>
      <c r="E570" s="67" t="s">
        <v>3043</v>
      </c>
      <c r="F570" s="117">
        <v>1962</v>
      </c>
      <c r="G570" s="118" t="s">
        <v>286</v>
      </c>
      <c r="H570" s="136">
        <v>22.7</v>
      </c>
      <c r="I570" s="119">
        <v>22718</v>
      </c>
      <c r="J570" s="124">
        <v>4.62</v>
      </c>
      <c r="K570" s="121" t="s">
        <v>4405</v>
      </c>
      <c r="L570" s="129" t="s">
        <v>4405</v>
      </c>
      <c r="M570" s="130" t="s">
        <v>4405</v>
      </c>
      <c r="N570" s="118" t="s">
        <v>75</v>
      </c>
      <c r="O570" s="71" t="s">
        <v>4405</v>
      </c>
      <c r="P570" s="71" t="s">
        <v>4405</v>
      </c>
      <c r="Q570" s="71" t="s">
        <v>4405</v>
      </c>
      <c r="R570" s="73" t="s">
        <v>4405</v>
      </c>
      <c r="S570" s="63" t="s">
        <v>4362</v>
      </c>
      <c r="T570" s="63" t="str">
        <f>IF(ISNA(VLOOKUP(A570,Sheet1!B$3:C$1266,2,FALSE)=TRUE),"NC",VLOOKUP(A570,Sheet1!B$3:C$1266,2,FALSE))</f>
        <v>Rural</v>
      </c>
      <c r="U570" s="66">
        <f>IF(ISNA(VLOOKUP($A570,Sheet1!$B$3:$AH$1266,Sheet1!E$1+(Sheet1!$A$1-1)*10,FALSE))=TRUE,"---",IF(VLOOKUP($A570,Sheet1!$B$3:$AH$1266,Sheet1!E$1+(Sheet1!$A$1-1)*10,FALSE)="---","---", (ROUND(VLOOKUP($A570,Sheet1!$B$3:$AH$1266,Sheet1!E$1+(Sheet1!$A$1-1)*10,FALSE),IF(VLOOKUP($A570,Sheet1!$B$3:$AH$1266,Sheet1!E$1+(Sheet1!$A$1-1)*10,FALSE)&gt;99999,-3,IF(VLOOKUP($A570,Sheet1!$B$3:$AH$1266,Sheet1!E$1+(Sheet1!$A$1-1)*10,FALSE)&gt;9999,-2,IF(VLOOKUP($A570,Sheet1!$B$3:$AH$1266,Sheet1!E$1+(Sheet1!$A$1-1)*10,FALSE)&gt;999,-1,0)))))))</f>
        <v>392</v>
      </c>
      <c r="V570" s="66">
        <f>IF(ISNA(VLOOKUP($A570,Sheet1!$B$3:$AH$1266,Sheet1!F$1+(Sheet1!$A$1-1)*10,FALSE))=TRUE,"---",IF(VLOOKUP($A570,Sheet1!$B$3:$AH$1266,Sheet1!F$1+(Sheet1!$A$1-1)*10,FALSE)="---","---", (ROUND(VLOOKUP($A570,Sheet1!$B$3:$AH$1266,Sheet1!F$1+(Sheet1!$A$1-1)*10,FALSE),IF(VLOOKUP($A570,Sheet1!$B$3:$AH$1266,Sheet1!F$1+(Sheet1!$A$1-1)*10,FALSE)&gt;99999,-3,IF(VLOOKUP($A570,Sheet1!$B$3:$AH$1266,Sheet1!F$1+(Sheet1!$A$1-1)*10,FALSE)&gt;9999,-2,IF(VLOOKUP($A570,Sheet1!$B$3:$AH$1266,Sheet1!F$1+(Sheet1!$A$1-1)*10,FALSE)&gt;999,-1,0)))))))</f>
        <v>472</v>
      </c>
      <c r="W570" s="66">
        <f>IF(ISNA(VLOOKUP($A570,Sheet1!$B$3:$AH$1266,Sheet1!G$1+(Sheet1!$A$1-1)*10,FALSE))=TRUE,"---",IF(VLOOKUP($A570,Sheet1!$B$3:$AH$1266,Sheet1!G$1+(Sheet1!$A$1-1)*10,FALSE)="---","---", (ROUND(VLOOKUP($A570,Sheet1!$B$3:$AH$1266,Sheet1!G$1+(Sheet1!$A$1-1)*10,FALSE),IF(VLOOKUP($A570,Sheet1!$B$3:$AH$1266,Sheet1!G$1+(Sheet1!$A$1-1)*10,FALSE)&gt;99999,-3,IF(VLOOKUP($A570,Sheet1!$B$3:$AH$1266,Sheet1!G$1+(Sheet1!$A$1-1)*10,FALSE)&gt;9999,-2,IF(VLOOKUP($A570,Sheet1!$B$3:$AH$1266,Sheet1!G$1+(Sheet1!$A$1-1)*10,FALSE)&gt;999,-1,0)))))))</f>
        <v>587</v>
      </c>
      <c r="X570" s="66">
        <f>IF(ISNA(VLOOKUP($A570,Sheet1!$B$3:$AH$1266,Sheet1!H$1+(Sheet1!$A$1-1)*10,FALSE))=TRUE,"---",IF(VLOOKUP($A570,Sheet1!$B$3:$AH$1266,Sheet1!H$1+(Sheet1!$A$1-1)*10,FALSE)="---","---", (ROUND(VLOOKUP($A570,Sheet1!$B$3:$AH$1266,Sheet1!H$1+(Sheet1!$A$1-1)*10,FALSE),IF(VLOOKUP($A570,Sheet1!$B$3:$AH$1266,Sheet1!H$1+(Sheet1!$A$1-1)*10,FALSE)&gt;99999,-3,IF(VLOOKUP($A570,Sheet1!$B$3:$AH$1266,Sheet1!H$1+(Sheet1!$A$1-1)*10,FALSE)&gt;9999,-2,IF(VLOOKUP($A570,Sheet1!$B$3:$AH$1266,Sheet1!H$1+(Sheet1!$A$1-1)*10,FALSE)&gt;999,-1,0)))))))</f>
        <v>939</v>
      </c>
      <c r="Y570" s="66">
        <f>IF(ISNA(VLOOKUP($A570,Sheet1!$B$3:$AH$1266,Sheet1!I$1+(Sheet1!$A$1-1)*10,FALSE))=TRUE,"---",IF(VLOOKUP($A570,Sheet1!$B$3:$AH$1266,Sheet1!I$1+(Sheet1!$A$1-1)*10,FALSE)="---","---", (ROUND(VLOOKUP($A570,Sheet1!$B$3:$AH$1266,Sheet1!I$1+(Sheet1!$A$1-1)*10,FALSE),IF(VLOOKUP($A570,Sheet1!$B$3:$AH$1266,Sheet1!I$1+(Sheet1!$A$1-1)*10,FALSE)&gt;99999,-3,IF(VLOOKUP($A570,Sheet1!$B$3:$AH$1266,Sheet1!I$1+(Sheet1!$A$1-1)*10,FALSE)&gt;9999,-2,IF(VLOOKUP($A570,Sheet1!$B$3:$AH$1266,Sheet1!I$1+(Sheet1!$A$1-1)*10,FALSE)&gt;999,-1,0)))))))</f>
        <v>1240</v>
      </c>
      <c r="Z570" s="66">
        <f>IF(ISNA(VLOOKUP($A570,Sheet1!$B$3:$AH$1266,Sheet1!J$1+(Sheet1!$A$1-1)*10,FALSE))=TRUE,"---",IF(VLOOKUP($A570,Sheet1!$B$3:$AH$1266,Sheet1!J$1+(Sheet1!$A$1-1)*10,FALSE)="---","---", (ROUND(VLOOKUP($A570,Sheet1!$B$3:$AH$1266,Sheet1!J$1+(Sheet1!$A$1-1)*10,FALSE),IF(VLOOKUP($A570,Sheet1!$B$3:$AH$1266,Sheet1!J$1+(Sheet1!$A$1-1)*10,FALSE)&gt;99999,-3,IF(VLOOKUP($A570,Sheet1!$B$3:$AH$1266,Sheet1!J$1+(Sheet1!$A$1-1)*10,FALSE)&gt;9999,-2,IF(VLOOKUP($A570,Sheet1!$B$3:$AH$1266,Sheet1!J$1+(Sheet1!$A$1-1)*10,FALSE)&gt;999,-1,0)))))))</f>
        <v>1690</v>
      </c>
      <c r="AA570" s="66">
        <f>IF(ISNA(VLOOKUP($A570,Sheet1!$B$3:$AH$1266,Sheet1!K$1+(Sheet1!$A$1-1)*10,FALSE))=TRUE,"---",IF(VLOOKUP($A570,Sheet1!$B$3:$AH$1266,Sheet1!K$1+(Sheet1!$A$1-1)*10,FALSE)="---","---", (ROUND(VLOOKUP($A570,Sheet1!$B$3:$AH$1266,Sheet1!K$1+(Sheet1!$A$1-1)*10,FALSE),IF(VLOOKUP($A570,Sheet1!$B$3:$AH$1266,Sheet1!K$1+(Sheet1!$A$1-1)*10,FALSE)&gt;99999,-3,IF(VLOOKUP($A570,Sheet1!$B$3:$AH$1266,Sheet1!K$1+(Sheet1!$A$1-1)*10,FALSE)&gt;9999,-2,IF(VLOOKUP($A570,Sheet1!$B$3:$AH$1266,Sheet1!K$1+(Sheet1!$A$1-1)*10,FALSE)&gt;999,-1,0)))))))</f>
        <v>2080</v>
      </c>
      <c r="AB570" s="66">
        <f>IF(ISNA(VLOOKUP($A570,Sheet1!$B$3:$AH$1266,Sheet1!L$1+(Sheet1!$A$1-1)*10,FALSE))=TRUE,"---",IF(VLOOKUP($A570,Sheet1!$B$3:$AH$1266,Sheet1!L$1+(Sheet1!$A$1-1)*10,FALSE)="---","---", (ROUND(VLOOKUP($A570,Sheet1!$B$3:$AH$1266,Sheet1!L$1+(Sheet1!$A$1-1)*10,FALSE),IF(VLOOKUP($A570,Sheet1!$B$3:$AH$1266,Sheet1!L$1+(Sheet1!$A$1-1)*10,FALSE)&gt;99999,-3,IF(VLOOKUP($A570,Sheet1!$B$3:$AH$1266,Sheet1!L$1+(Sheet1!$A$1-1)*10,FALSE)&gt;9999,-2,IF(VLOOKUP($A570,Sheet1!$B$3:$AH$1266,Sheet1!L$1+(Sheet1!$A$1-1)*10,FALSE)&gt;999,-1,0)))))))</f>
        <v>2520</v>
      </c>
      <c r="AC570" s="66">
        <f>IF(ISNA(VLOOKUP($A570,Sheet1!$B$3:$AH$1266,Sheet1!M$1+(Sheet1!$A$1-1)*10,FALSE))=TRUE,"---",IF(VLOOKUP($A570,Sheet1!$B$3:$AH$1266,Sheet1!M$1+(Sheet1!$A$1-1)*10,FALSE)="---","---", (ROUND(VLOOKUP($A570,Sheet1!$B$3:$AH$1266,Sheet1!M$1+(Sheet1!$A$1-1)*10,FALSE),IF(VLOOKUP($A570,Sheet1!$B$3:$AH$1266,Sheet1!M$1+(Sheet1!$A$1-1)*10,FALSE)&gt;99999,-3,IF(VLOOKUP($A570,Sheet1!$B$3:$AH$1266,Sheet1!M$1+(Sheet1!$A$1-1)*10,FALSE)&gt;9999,-2,IF(VLOOKUP($A570,Sheet1!$B$3:$AH$1266,Sheet1!M$1+(Sheet1!$A$1-1)*10,FALSE)&gt;999,-1,0)))))))</f>
        <v>3010</v>
      </c>
      <c r="AD570" s="66">
        <f>IF(ISNA(VLOOKUP($A570,Sheet1!$B$3:$AH$1266,Sheet1!N$1+(Sheet1!$A$1-1)*10,FALSE))=TRUE,"---",IF(VLOOKUP($A570,Sheet1!$B$3:$AH$1266,Sheet1!N$1+(Sheet1!$A$1-1)*10,FALSE)="---","---", (ROUND(VLOOKUP($A570,Sheet1!$B$3:$AH$1266,Sheet1!N$1+(Sheet1!$A$1-1)*10,FALSE),IF(VLOOKUP($A570,Sheet1!$B$3:$AH$1266,Sheet1!N$1+(Sheet1!$A$1-1)*10,FALSE)&gt;99999,-3,IF(VLOOKUP($A570,Sheet1!$B$3:$AH$1266,Sheet1!N$1+(Sheet1!$A$1-1)*10,FALSE)&gt;9999,-2,IF(VLOOKUP($A570,Sheet1!$B$3:$AH$1266,Sheet1!N$1+(Sheet1!$A$1-1)*10,FALSE)&gt;999,-1,0)))))))</f>
        <v>3750</v>
      </c>
    </row>
    <row r="571" spans="1:30" ht="25.5" customHeight="1" x14ac:dyDescent="0.25">
      <c r="A571" s="303" t="s">
        <v>887</v>
      </c>
      <c r="B571" s="330" t="s">
        <v>888</v>
      </c>
      <c r="C571" s="303">
        <v>414724</v>
      </c>
      <c r="D571" s="303">
        <v>735551</v>
      </c>
      <c r="E571" s="307" t="s">
        <v>3043</v>
      </c>
      <c r="F571" s="52" t="s">
        <v>4625</v>
      </c>
      <c r="G571" s="127" t="s">
        <v>31</v>
      </c>
      <c r="H571" s="347">
        <v>17.3</v>
      </c>
      <c r="I571" s="326">
        <v>27019</v>
      </c>
      <c r="J571" s="324">
        <v>5.6</v>
      </c>
      <c r="K571" s="315" t="s">
        <v>4405</v>
      </c>
      <c r="L571" s="320">
        <v>740</v>
      </c>
      <c r="M571" s="322">
        <v>42.8</v>
      </c>
      <c r="N571" s="318" t="s">
        <v>20</v>
      </c>
      <c r="O571" s="299">
        <f t="shared" si="18"/>
        <v>8.1061896145942818</v>
      </c>
      <c r="P571" s="299">
        <f>IF(O571&lt;&gt;"",VLOOKUP($A571,Sheet4!$A$2:$O$1309,14,FALSE)*100,"")</f>
        <v>1.0690774659705471</v>
      </c>
      <c r="Q571" s="299">
        <f>IF(P571&lt;&gt;"",VLOOKUP($A571,Sheet4!$A$2:$O$1309,15,FALSE)*100,"")</f>
        <v>9.992761063857591</v>
      </c>
      <c r="R571" s="301">
        <f t="shared" si="17"/>
        <v>10</v>
      </c>
      <c r="S571" s="356" t="s">
        <v>4362</v>
      </c>
      <c r="T571" s="356" t="str">
        <f>IF(ISNA(VLOOKUP(A571,Sheet1!B$3:C$1266,2,FALSE)=TRUE),"NC",VLOOKUP(A571,Sheet1!B$3:C$1266,2,FALSE))</f>
        <v>Rural10</v>
      </c>
      <c r="U571" s="392">
        <f>IF(ISNA(VLOOKUP($A571,Sheet1!$B$3:$AH$1266,Sheet1!E$1+(Sheet1!$A$1-1)*10,FALSE))=TRUE,"---",IF(VLOOKUP($A571,Sheet1!$B$3:$AH$1266,Sheet1!E$1+(Sheet1!$A$1-1)*10,FALSE)="---","---", (ROUND(VLOOKUP($A571,Sheet1!$B$3:$AH$1266,Sheet1!E$1+(Sheet1!$A$1-1)*10,FALSE),IF(VLOOKUP($A571,Sheet1!$B$3:$AH$1266,Sheet1!E$1+(Sheet1!$A$1-1)*10,FALSE)&gt;99999,-3,IF(VLOOKUP($A571,Sheet1!$B$3:$AH$1266,Sheet1!E$1+(Sheet1!$A$1-1)*10,FALSE)&gt;9999,-2,IF(VLOOKUP($A571,Sheet1!$B$3:$AH$1266,Sheet1!E$1+(Sheet1!$A$1-1)*10,FALSE)&gt;999,-1,0)))))))</f>
        <v>185</v>
      </c>
      <c r="V571" s="392">
        <f>IF(ISNA(VLOOKUP($A571,Sheet1!$B$3:$AH$1266,Sheet1!F$1+(Sheet1!$A$1-1)*10,FALSE))=TRUE,"---",IF(VLOOKUP($A571,Sheet1!$B$3:$AH$1266,Sheet1!F$1+(Sheet1!$A$1-1)*10,FALSE)="---","---", (ROUND(VLOOKUP($A571,Sheet1!$B$3:$AH$1266,Sheet1!F$1+(Sheet1!$A$1-1)*10,FALSE),IF(VLOOKUP($A571,Sheet1!$B$3:$AH$1266,Sheet1!F$1+(Sheet1!$A$1-1)*10,FALSE)&gt;99999,-3,IF(VLOOKUP($A571,Sheet1!$B$3:$AH$1266,Sheet1!F$1+(Sheet1!$A$1-1)*10,FALSE)&gt;9999,-2,IF(VLOOKUP($A571,Sheet1!$B$3:$AH$1266,Sheet1!F$1+(Sheet1!$A$1-1)*10,FALSE)&gt;999,-1,0)))))))</f>
        <v>224</v>
      </c>
      <c r="W571" s="392">
        <f>IF(ISNA(VLOOKUP($A571,Sheet1!$B$3:$AH$1266,Sheet1!G$1+(Sheet1!$A$1-1)*10,FALSE))=TRUE,"---",IF(VLOOKUP($A571,Sheet1!$B$3:$AH$1266,Sheet1!G$1+(Sheet1!$A$1-1)*10,FALSE)="---","---", (ROUND(VLOOKUP($A571,Sheet1!$B$3:$AH$1266,Sheet1!G$1+(Sheet1!$A$1-1)*10,FALSE),IF(VLOOKUP($A571,Sheet1!$B$3:$AH$1266,Sheet1!G$1+(Sheet1!$A$1-1)*10,FALSE)&gt;99999,-3,IF(VLOOKUP($A571,Sheet1!$B$3:$AH$1266,Sheet1!G$1+(Sheet1!$A$1-1)*10,FALSE)&gt;9999,-2,IF(VLOOKUP($A571,Sheet1!$B$3:$AH$1266,Sheet1!G$1+(Sheet1!$A$1-1)*10,FALSE)&gt;999,-1,0)))))))</f>
        <v>282</v>
      </c>
      <c r="X571" s="392">
        <f>IF(ISNA(VLOOKUP($A571,Sheet1!$B$3:$AH$1266,Sheet1!H$1+(Sheet1!$A$1-1)*10,FALSE))=TRUE,"---",IF(VLOOKUP($A571,Sheet1!$B$3:$AH$1266,Sheet1!H$1+(Sheet1!$A$1-1)*10,FALSE)="---","---", (ROUND(VLOOKUP($A571,Sheet1!$B$3:$AH$1266,Sheet1!H$1+(Sheet1!$A$1-1)*10,FALSE),IF(VLOOKUP($A571,Sheet1!$B$3:$AH$1266,Sheet1!H$1+(Sheet1!$A$1-1)*10,FALSE)&gt;99999,-3,IF(VLOOKUP($A571,Sheet1!$B$3:$AH$1266,Sheet1!H$1+(Sheet1!$A$1-1)*10,FALSE)&gt;9999,-2,IF(VLOOKUP($A571,Sheet1!$B$3:$AH$1266,Sheet1!H$1+(Sheet1!$A$1-1)*10,FALSE)&gt;999,-1,0)))))))</f>
        <v>485</v>
      </c>
      <c r="Y571" s="392">
        <f>IF(ISNA(VLOOKUP($A571,Sheet1!$B$3:$AH$1266,Sheet1!I$1+(Sheet1!$A$1-1)*10,FALSE))=TRUE,"---",IF(VLOOKUP($A571,Sheet1!$B$3:$AH$1266,Sheet1!I$1+(Sheet1!$A$1-1)*10,FALSE)="---","---", (ROUND(VLOOKUP($A571,Sheet1!$B$3:$AH$1266,Sheet1!I$1+(Sheet1!$A$1-1)*10,FALSE),IF(VLOOKUP($A571,Sheet1!$B$3:$AH$1266,Sheet1!I$1+(Sheet1!$A$1-1)*10,FALSE)&gt;99999,-3,IF(VLOOKUP($A571,Sheet1!$B$3:$AH$1266,Sheet1!I$1+(Sheet1!$A$1-1)*10,FALSE)&gt;9999,-2,IF(VLOOKUP($A571,Sheet1!$B$3:$AH$1266,Sheet1!I$1+(Sheet1!$A$1-1)*10,FALSE)&gt;999,-1,0)))))))</f>
        <v>664</v>
      </c>
      <c r="Z571" s="392">
        <f>IF(ISNA(VLOOKUP($A571,Sheet1!$B$3:$AH$1266,Sheet1!J$1+(Sheet1!$A$1-1)*10,FALSE))=TRUE,"---",IF(VLOOKUP($A571,Sheet1!$B$3:$AH$1266,Sheet1!J$1+(Sheet1!$A$1-1)*10,FALSE)="---","---", (ROUND(VLOOKUP($A571,Sheet1!$B$3:$AH$1266,Sheet1!J$1+(Sheet1!$A$1-1)*10,FALSE),IF(VLOOKUP($A571,Sheet1!$B$3:$AH$1266,Sheet1!J$1+(Sheet1!$A$1-1)*10,FALSE)&gt;99999,-3,IF(VLOOKUP($A571,Sheet1!$B$3:$AH$1266,Sheet1!J$1+(Sheet1!$A$1-1)*10,FALSE)&gt;9999,-2,IF(VLOOKUP($A571,Sheet1!$B$3:$AH$1266,Sheet1!J$1+(Sheet1!$A$1-1)*10,FALSE)&gt;999,-1,0)))))))</f>
        <v>936</v>
      </c>
      <c r="AA571" s="392">
        <f>IF(ISNA(VLOOKUP($A571,Sheet1!$B$3:$AH$1266,Sheet1!K$1+(Sheet1!$A$1-1)*10,FALSE))=TRUE,"---",IF(VLOOKUP($A571,Sheet1!$B$3:$AH$1266,Sheet1!K$1+(Sheet1!$A$1-1)*10,FALSE)="---","---", (ROUND(VLOOKUP($A571,Sheet1!$B$3:$AH$1266,Sheet1!K$1+(Sheet1!$A$1-1)*10,FALSE),IF(VLOOKUP($A571,Sheet1!$B$3:$AH$1266,Sheet1!K$1+(Sheet1!$A$1-1)*10,FALSE)&gt;99999,-3,IF(VLOOKUP($A571,Sheet1!$B$3:$AH$1266,Sheet1!K$1+(Sheet1!$A$1-1)*10,FALSE)&gt;9999,-2,IF(VLOOKUP($A571,Sheet1!$B$3:$AH$1266,Sheet1!K$1+(Sheet1!$A$1-1)*10,FALSE)&gt;999,-1,0)))))))</f>
        <v>1170</v>
      </c>
      <c r="AB571" s="392">
        <f>IF(ISNA(VLOOKUP($A571,Sheet1!$B$3:$AH$1266,Sheet1!L$1+(Sheet1!$A$1-1)*10,FALSE))=TRUE,"---",IF(VLOOKUP($A571,Sheet1!$B$3:$AH$1266,Sheet1!L$1+(Sheet1!$A$1-1)*10,FALSE)="---","---", (ROUND(VLOOKUP($A571,Sheet1!$B$3:$AH$1266,Sheet1!L$1+(Sheet1!$A$1-1)*10,FALSE),IF(VLOOKUP($A571,Sheet1!$B$3:$AH$1266,Sheet1!L$1+(Sheet1!$A$1-1)*10,FALSE)&gt;99999,-3,IF(VLOOKUP($A571,Sheet1!$B$3:$AH$1266,Sheet1!L$1+(Sheet1!$A$1-1)*10,FALSE)&gt;9999,-2,IF(VLOOKUP($A571,Sheet1!$B$3:$AH$1266,Sheet1!L$1+(Sheet1!$A$1-1)*10,FALSE)&gt;999,-1,0)))))))</f>
        <v>1430</v>
      </c>
      <c r="AC571" s="392">
        <f>IF(ISNA(VLOOKUP($A571,Sheet1!$B$3:$AH$1266,Sheet1!M$1+(Sheet1!$A$1-1)*10,FALSE))=TRUE,"---",IF(VLOOKUP($A571,Sheet1!$B$3:$AH$1266,Sheet1!M$1+(Sheet1!$A$1-1)*10,FALSE)="---","---", (ROUND(VLOOKUP($A571,Sheet1!$B$3:$AH$1266,Sheet1!M$1+(Sheet1!$A$1-1)*10,FALSE),IF(VLOOKUP($A571,Sheet1!$B$3:$AH$1266,Sheet1!M$1+(Sheet1!$A$1-1)*10,FALSE)&gt;99999,-3,IF(VLOOKUP($A571,Sheet1!$B$3:$AH$1266,Sheet1!M$1+(Sheet1!$A$1-1)*10,FALSE)&gt;9999,-2,IF(VLOOKUP($A571,Sheet1!$B$3:$AH$1266,Sheet1!M$1+(Sheet1!$A$1-1)*10,FALSE)&gt;999,-1,0)))))))</f>
        <v>1730</v>
      </c>
      <c r="AD571" s="392">
        <f>IF(ISNA(VLOOKUP($A571,Sheet1!$B$3:$AH$1266,Sheet1!N$1+(Sheet1!$A$1-1)*10,FALSE))=TRUE,"---",IF(VLOOKUP($A571,Sheet1!$B$3:$AH$1266,Sheet1!N$1+(Sheet1!$A$1-1)*10,FALSE)="---","---", (ROUND(VLOOKUP($A571,Sheet1!$B$3:$AH$1266,Sheet1!N$1+(Sheet1!$A$1-1)*10,FALSE),IF(VLOOKUP($A571,Sheet1!$B$3:$AH$1266,Sheet1!N$1+(Sheet1!$A$1-1)*10,FALSE)&gt;99999,-3,IF(VLOOKUP($A571,Sheet1!$B$3:$AH$1266,Sheet1!N$1+(Sheet1!$A$1-1)*10,FALSE)&gt;9999,-2,IF(VLOOKUP($A571,Sheet1!$B$3:$AH$1266,Sheet1!N$1+(Sheet1!$A$1-1)*10,FALSE)&gt;999,-1,0)))))))</f>
        <v>2170</v>
      </c>
    </row>
    <row r="572" spans="1:30" ht="25.5" customHeight="1" x14ac:dyDescent="0.25">
      <c r="A572" s="303"/>
      <c r="B572" s="331"/>
      <c r="C572" s="303"/>
      <c r="D572" s="303"/>
      <c r="E572" s="307"/>
      <c r="F572" s="52" t="s">
        <v>4626</v>
      </c>
      <c r="G572" s="127" t="s">
        <v>286</v>
      </c>
      <c r="H572" s="347"/>
      <c r="I572" s="327"/>
      <c r="J572" s="325"/>
      <c r="K572" s="316"/>
      <c r="L572" s="321"/>
      <c r="M572" s="323"/>
      <c r="N572" s="319"/>
      <c r="O572" s="317" t="e">
        <f t="shared" si="18"/>
        <v>#NUM!</v>
      </c>
      <c r="P572" s="317" t="e">
        <f>IF(O572&lt;&gt;"",VLOOKUP($A572,Sheet4!$A$2:$O$1309,14,FALSE)*100,"")</f>
        <v>#NUM!</v>
      </c>
      <c r="Q572" s="317" t="e">
        <f>IF(P572&lt;&gt;"",VLOOKUP($A572,Sheet4!$A$2:$O$1309,15,FALSE)*100,"")</f>
        <v>#NUM!</v>
      </c>
      <c r="R572" s="356" t="e">
        <f t="shared" si="17"/>
        <v>#NUM!</v>
      </c>
      <c r="S572" s="356"/>
      <c r="T572" s="356"/>
      <c r="U572" s="392"/>
      <c r="V572" s="392"/>
      <c r="W572" s="392"/>
      <c r="X572" s="392"/>
      <c r="Y572" s="392"/>
      <c r="Z572" s="392"/>
      <c r="AA572" s="392"/>
      <c r="AB572" s="392"/>
      <c r="AC572" s="392"/>
      <c r="AD572" s="392"/>
    </row>
    <row r="573" spans="1:30" ht="25.5" customHeight="1" x14ac:dyDescent="0.25">
      <c r="A573" s="304" t="s">
        <v>889</v>
      </c>
      <c r="B573" s="393" t="s">
        <v>890</v>
      </c>
      <c r="C573" s="304">
        <v>414236</v>
      </c>
      <c r="D573" s="304">
        <v>735534</v>
      </c>
      <c r="E573" s="305" t="s">
        <v>3043</v>
      </c>
      <c r="F573" s="345" t="s">
        <v>4627</v>
      </c>
      <c r="G573" s="351" t="s">
        <v>31</v>
      </c>
      <c r="H573" s="348">
        <v>18.8</v>
      </c>
      <c r="I573" s="119">
        <v>34916</v>
      </c>
      <c r="J573" s="124">
        <v>1.94</v>
      </c>
      <c r="K573" s="118" t="s">
        <v>20</v>
      </c>
      <c r="L573" s="122">
        <v>232</v>
      </c>
      <c r="M573" s="123">
        <v>12.3</v>
      </c>
      <c r="N573" s="121" t="s">
        <v>4405</v>
      </c>
      <c r="O573" s="71" t="str">
        <f t="shared" si="18"/>
        <v>&gt;50</v>
      </c>
      <c r="P573" s="71">
        <f>IF(O573&lt;&gt;"",VLOOKUP($A573,Sheet4!$A$2:$O$1309,14,FALSE)*100,"")</f>
        <v>4.0677185246018155</v>
      </c>
      <c r="Q573" s="71">
        <f>IF(P573&lt;&gt;"",VLOOKUP($A573,Sheet4!$A$2:$O$1309,15,FALSE)*100,"")</f>
        <v>33.419867894012626</v>
      </c>
      <c r="R573" s="73" t="str">
        <f t="shared" si="17"/>
        <v>&lt;2</v>
      </c>
      <c r="S573" s="357" t="s">
        <v>4362</v>
      </c>
      <c r="T573" s="357" t="str">
        <f>IF(ISNA(VLOOKUP(A573,Sheet1!B$3:C$1266,2,FALSE)=TRUE),"NC",VLOOKUP(A573,Sheet1!B$3:C$1266,2,FALSE))</f>
        <v>Rural</v>
      </c>
      <c r="U573" s="385">
        <f>IF(ISNA(VLOOKUP($A573,Sheet1!$B$3:$AH$1266,Sheet1!E$1+(Sheet1!$A$1-1)*10,FALSE))=TRUE,"---",IF(VLOOKUP($A573,Sheet1!$B$3:$AH$1266,Sheet1!E$1+(Sheet1!$A$1-1)*10,FALSE)="---","---", (ROUND(VLOOKUP($A573,Sheet1!$B$3:$AH$1266,Sheet1!E$1+(Sheet1!$A$1-1)*10,FALSE),IF(VLOOKUP($A573,Sheet1!$B$3:$AH$1266,Sheet1!E$1+(Sheet1!$A$1-1)*10,FALSE)&gt;99999,-3,IF(VLOOKUP($A573,Sheet1!$B$3:$AH$1266,Sheet1!E$1+(Sheet1!$A$1-1)*10,FALSE)&gt;9999,-2,IF(VLOOKUP($A573,Sheet1!$B$3:$AH$1266,Sheet1!E$1+(Sheet1!$A$1-1)*10,FALSE)&gt;999,-1,0)))))))</f>
        <v>270</v>
      </c>
      <c r="V573" s="385">
        <f>IF(ISNA(VLOOKUP($A573,Sheet1!$B$3:$AH$1266,Sheet1!F$1+(Sheet1!$A$1-1)*10,FALSE))=TRUE,"---",IF(VLOOKUP($A573,Sheet1!$B$3:$AH$1266,Sheet1!F$1+(Sheet1!$A$1-1)*10,FALSE)="---","---", (ROUND(VLOOKUP($A573,Sheet1!$B$3:$AH$1266,Sheet1!F$1+(Sheet1!$A$1-1)*10,FALSE),IF(VLOOKUP($A573,Sheet1!$B$3:$AH$1266,Sheet1!F$1+(Sheet1!$A$1-1)*10,FALSE)&gt;99999,-3,IF(VLOOKUP($A573,Sheet1!$B$3:$AH$1266,Sheet1!F$1+(Sheet1!$A$1-1)*10,FALSE)&gt;9999,-2,IF(VLOOKUP($A573,Sheet1!$B$3:$AH$1266,Sheet1!F$1+(Sheet1!$A$1-1)*10,FALSE)&gt;999,-1,0)))))))</f>
        <v>322</v>
      </c>
      <c r="W573" s="385">
        <f>IF(ISNA(VLOOKUP($A573,Sheet1!$B$3:$AH$1266,Sheet1!G$1+(Sheet1!$A$1-1)*10,FALSE))=TRUE,"---",IF(VLOOKUP($A573,Sheet1!$B$3:$AH$1266,Sheet1!G$1+(Sheet1!$A$1-1)*10,FALSE)="---","---", (ROUND(VLOOKUP($A573,Sheet1!$B$3:$AH$1266,Sheet1!G$1+(Sheet1!$A$1-1)*10,FALSE),IF(VLOOKUP($A573,Sheet1!$B$3:$AH$1266,Sheet1!G$1+(Sheet1!$A$1-1)*10,FALSE)&gt;99999,-3,IF(VLOOKUP($A573,Sheet1!$B$3:$AH$1266,Sheet1!G$1+(Sheet1!$A$1-1)*10,FALSE)&gt;9999,-2,IF(VLOOKUP($A573,Sheet1!$B$3:$AH$1266,Sheet1!G$1+(Sheet1!$A$1-1)*10,FALSE)&gt;999,-1,0)))))))</f>
        <v>398</v>
      </c>
      <c r="X573" s="385">
        <f>IF(ISNA(VLOOKUP($A573,Sheet1!$B$3:$AH$1266,Sheet1!H$1+(Sheet1!$A$1-1)*10,FALSE))=TRUE,"---",IF(VLOOKUP($A573,Sheet1!$B$3:$AH$1266,Sheet1!H$1+(Sheet1!$A$1-1)*10,FALSE)="---","---", (ROUND(VLOOKUP($A573,Sheet1!$B$3:$AH$1266,Sheet1!H$1+(Sheet1!$A$1-1)*10,FALSE),IF(VLOOKUP($A573,Sheet1!$B$3:$AH$1266,Sheet1!H$1+(Sheet1!$A$1-1)*10,FALSE)&gt;99999,-3,IF(VLOOKUP($A573,Sheet1!$B$3:$AH$1266,Sheet1!H$1+(Sheet1!$A$1-1)*10,FALSE)&gt;9999,-2,IF(VLOOKUP($A573,Sheet1!$B$3:$AH$1266,Sheet1!H$1+(Sheet1!$A$1-1)*10,FALSE)&gt;999,-1,0)))))))</f>
        <v>627</v>
      </c>
      <c r="Y573" s="385">
        <f>IF(ISNA(VLOOKUP($A573,Sheet1!$B$3:$AH$1266,Sheet1!I$1+(Sheet1!$A$1-1)*10,FALSE))=TRUE,"---",IF(VLOOKUP($A573,Sheet1!$B$3:$AH$1266,Sheet1!I$1+(Sheet1!$A$1-1)*10,FALSE)="---","---", (ROUND(VLOOKUP($A573,Sheet1!$B$3:$AH$1266,Sheet1!I$1+(Sheet1!$A$1-1)*10,FALSE),IF(VLOOKUP($A573,Sheet1!$B$3:$AH$1266,Sheet1!I$1+(Sheet1!$A$1-1)*10,FALSE)&gt;99999,-3,IF(VLOOKUP($A573,Sheet1!$B$3:$AH$1266,Sheet1!I$1+(Sheet1!$A$1-1)*10,FALSE)&gt;9999,-2,IF(VLOOKUP($A573,Sheet1!$B$3:$AH$1266,Sheet1!I$1+(Sheet1!$A$1-1)*10,FALSE)&gt;999,-1,0)))))))</f>
        <v>817</v>
      </c>
      <c r="Z573" s="385">
        <f>IF(ISNA(VLOOKUP($A573,Sheet1!$B$3:$AH$1266,Sheet1!J$1+(Sheet1!$A$1-1)*10,FALSE))=TRUE,"---",IF(VLOOKUP($A573,Sheet1!$B$3:$AH$1266,Sheet1!J$1+(Sheet1!$A$1-1)*10,FALSE)="---","---", (ROUND(VLOOKUP($A573,Sheet1!$B$3:$AH$1266,Sheet1!J$1+(Sheet1!$A$1-1)*10,FALSE),IF(VLOOKUP($A573,Sheet1!$B$3:$AH$1266,Sheet1!J$1+(Sheet1!$A$1-1)*10,FALSE)&gt;99999,-3,IF(VLOOKUP($A573,Sheet1!$B$3:$AH$1266,Sheet1!J$1+(Sheet1!$A$1-1)*10,FALSE)&gt;9999,-2,IF(VLOOKUP($A573,Sheet1!$B$3:$AH$1266,Sheet1!J$1+(Sheet1!$A$1-1)*10,FALSE)&gt;999,-1,0)))))))</f>
        <v>1100</v>
      </c>
      <c r="AA573" s="385">
        <f>IF(ISNA(VLOOKUP($A573,Sheet1!$B$3:$AH$1266,Sheet1!K$1+(Sheet1!$A$1-1)*10,FALSE))=TRUE,"---",IF(VLOOKUP($A573,Sheet1!$B$3:$AH$1266,Sheet1!K$1+(Sheet1!$A$1-1)*10,FALSE)="---","---", (ROUND(VLOOKUP($A573,Sheet1!$B$3:$AH$1266,Sheet1!K$1+(Sheet1!$A$1-1)*10,FALSE),IF(VLOOKUP($A573,Sheet1!$B$3:$AH$1266,Sheet1!K$1+(Sheet1!$A$1-1)*10,FALSE)&gt;99999,-3,IF(VLOOKUP($A573,Sheet1!$B$3:$AH$1266,Sheet1!K$1+(Sheet1!$A$1-1)*10,FALSE)&gt;9999,-2,IF(VLOOKUP($A573,Sheet1!$B$3:$AH$1266,Sheet1!K$1+(Sheet1!$A$1-1)*10,FALSE)&gt;999,-1,0)))))))</f>
        <v>1330</v>
      </c>
      <c r="AB573" s="385">
        <f>IF(ISNA(VLOOKUP($A573,Sheet1!$B$3:$AH$1266,Sheet1!L$1+(Sheet1!$A$1-1)*10,FALSE))=TRUE,"---",IF(VLOOKUP($A573,Sheet1!$B$3:$AH$1266,Sheet1!L$1+(Sheet1!$A$1-1)*10,FALSE)="---","---", (ROUND(VLOOKUP($A573,Sheet1!$B$3:$AH$1266,Sheet1!L$1+(Sheet1!$A$1-1)*10,FALSE),IF(VLOOKUP($A573,Sheet1!$B$3:$AH$1266,Sheet1!L$1+(Sheet1!$A$1-1)*10,FALSE)&gt;99999,-3,IF(VLOOKUP($A573,Sheet1!$B$3:$AH$1266,Sheet1!L$1+(Sheet1!$A$1-1)*10,FALSE)&gt;9999,-2,IF(VLOOKUP($A573,Sheet1!$B$3:$AH$1266,Sheet1!L$1+(Sheet1!$A$1-1)*10,FALSE)&gt;999,-1,0)))))))</f>
        <v>1600</v>
      </c>
      <c r="AC573" s="385">
        <f>IF(ISNA(VLOOKUP($A573,Sheet1!$B$3:$AH$1266,Sheet1!M$1+(Sheet1!$A$1-1)*10,FALSE))=TRUE,"---",IF(VLOOKUP($A573,Sheet1!$B$3:$AH$1266,Sheet1!M$1+(Sheet1!$A$1-1)*10,FALSE)="---","---", (ROUND(VLOOKUP($A573,Sheet1!$B$3:$AH$1266,Sheet1!M$1+(Sheet1!$A$1-1)*10,FALSE),IF(VLOOKUP($A573,Sheet1!$B$3:$AH$1266,Sheet1!M$1+(Sheet1!$A$1-1)*10,FALSE)&gt;99999,-3,IF(VLOOKUP($A573,Sheet1!$B$3:$AH$1266,Sheet1!M$1+(Sheet1!$A$1-1)*10,FALSE)&gt;9999,-2,IF(VLOOKUP($A573,Sheet1!$B$3:$AH$1266,Sheet1!M$1+(Sheet1!$A$1-1)*10,FALSE)&gt;999,-1,0)))))))</f>
        <v>1900</v>
      </c>
      <c r="AD573" s="385">
        <f>IF(ISNA(VLOOKUP($A573,Sheet1!$B$3:$AH$1266,Sheet1!N$1+(Sheet1!$A$1-1)*10,FALSE))=TRUE,"---",IF(VLOOKUP($A573,Sheet1!$B$3:$AH$1266,Sheet1!N$1+(Sheet1!$A$1-1)*10,FALSE)="---","---", (ROUND(VLOOKUP($A573,Sheet1!$B$3:$AH$1266,Sheet1!N$1+(Sheet1!$A$1-1)*10,FALSE),IF(VLOOKUP($A573,Sheet1!$B$3:$AH$1266,Sheet1!N$1+(Sheet1!$A$1-1)*10,FALSE)&gt;99999,-3,IF(VLOOKUP($A573,Sheet1!$B$3:$AH$1266,Sheet1!N$1+(Sheet1!$A$1-1)*10,FALSE)&gt;9999,-2,IF(VLOOKUP($A573,Sheet1!$B$3:$AH$1266,Sheet1!N$1+(Sheet1!$A$1-1)*10,FALSE)&gt;999,-1,0)))))))</f>
        <v>2340</v>
      </c>
    </row>
    <row r="574" spans="1:30" ht="25.5" customHeight="1" x14ac:dyDescent="0.25">
      <c r="A574" s="304"/>
      <c r="B574" s="346"/>
      <c r="C574" s="304"/>
      <c r="D574" s="304"/>
      <c r="E574" s="305" t="e">
        <v>#N/A</v>
      </c>
      <c r="F574" s="346"/>
      <c r="G574" s="352"/>
      <c r="H574" s="348"/>
      <c r="I574" s="119">
        <v>34368</v>
      </c>
      <c r="J574" s="124">
        <v>2.17</v>
      </c>
      <c r="K574" s="118" t="s">
        <v>28</v>
      </c>
      <c r="L574" s="129" t="s">
        <v>4405</v>
      </c>
      <c r="M574" s="130" t="s">
        <v>4405</v>
      </c>
      <c r="N574" s="118" t="s">
        <v>75</v>
      </c>
      <c r="O574" s="71" t="s">
        <v>4405</v>
      </c>
      <c r="P574" s="71" t="s">
        <v>4405</v>
      </c>
      <c r="Q574" s="71" t="s">
        <v>4405</v>
      </c>
      <c r="R574" s="73" t="s">
        <v>4405</v>
      </c>
      <c r="S574" s="357" t="e">
        <v>#N/A</v>
      </c>
      <c r="T574" s="357" t="str">
        <f>IF(ISNA(VLOOKUP(A574,Sheet1!B$3:C$1266,2,FALSE)=TRUE),"ND",VLOOKUP(A574,Sheet1!B$3:C$1266,2,FALSE))</f>
        <v>ND</v>
      </c>
      <c r="U574" s="385" t="str">
        <f>IF(ISNA(VLOOKUP($A574,Sheet1!$B$3:$AH$1266,Sheet1!E$1+(Sheet1!$A$1-1)*10,FALSE))=TRUE,"---",IF(VLOOKUP($A574,Sheet1!$B$3:$AH$1266,Sheet1!E$1+(Sheet1!$A$1-1)*10,FALSE)="---","---", (ROUND(VLOOKUP($A574,Sheet1!$B$3:$AH$1266,Sheet1!E$1+(Sheet1!$A$1-1)*10,FALSE),IF(VLOOKUP($A574,Sheet1!$B$3:$AH$1266,Sheet1!E$1+(Sheet1!$A$1-1)*10,FALSE)&gt;99999,-3,IF(VLOOKUP($A574,Sheet1!$B$3:$AH$1266,Sheet1!E$1+(Sheet1!$A$1-1)*10,FALSE)&gt;9999,-2,IF(VLOOKUP($A574,Sheet1!$B$3:$AH$1266,Sheet1!E$1+(Sheet1!$A$1-1)*10,FALSE)&gt;999,-1,0)))))))</f>
        <v>---</v>
      </c>
      <c r="V574" s="385" t="str">
        <f>IF(ISNA(VLOOKUP($A574,Sheet1!$B$3:$AH$1266,Sheet1!F$1+(Sheet1!$A$1-1)*10,FALSE))=TRUE,"---",IF(VLOOKUP($A574,Sheet1!$B$3:$AH$1266,Sheet1!F$1+(Sheet1!$A$1-1)*10,FALSE)="---","---", (ROUND(VLOOKUP($A574,Sheet1!$B$3:$AH$1266,Sheet1!F$1+(Sheet1!$A$1-1)*10,FALSE),IF(VLOOKUP($A574,Sheet1!$B$3:$AH$1266,Sheet1!F$1+(Sheet1!$A$1-1)*10,FALSE)&gt;99999,-3,IF(VLOOKUP($A574,Sheet1!$B$3:$AH$1266,Sheet1!F$1+(Sheet1!$A$1-1)*10,FALSE)&gt;9999,-2,IF(VLOOKUP($A574,Sheet1!$B$3:$AH$1266,Sheet1!F$1+(Sheet1!$A$1-1)*10,FALSE)&gt;999,-1,0)))))))</f>
        <v>---</v>
      </c>
      <c r="W574" s="385" t="str">
        <f>IF(ISNA(VLOOKUP($A574,Sheet1!$B$3:$AH$1266,Sheet1!G$1+(Sheet1!$A$1-1)*10,FALSE))=TRUE,"---",IF(VLOOKUP($A574,Sheet1!$B$3:$AH$1266,Sheet1!G$1+(Sheet1!$A$1-1)*10,FALSE)="---","---", (ROUND(VLOOKUP($A574,Sheet1!$B$3:$AH$1266,Sheet1!G$1+(Sheet1!$A$1-1)*10,FALSE),IF(VLOOKUP($A574,Sheet1!$B$3:$AH$1266,Sheet1!G$1+(Sheet1!$A$1-1)*10,FALSE)&gt;99999,-3,IF(VLOOKUP($A574,Sheet1!$B$3:$AH$1266,Sheet1!G$1+(Sheet1!$A$1-1)*10,FALSE)&gt;9999,-2,IF(VLOOKUP($A574,Sheet1!$B$3:$AH$1266,Sheet1!G$1+(Sheet1!$A$1-1)*10,FALSE)&gt;999,-1,0)))))))</f>
        <v>---</v>
      </c>
      <c r="X574" s="385" t="str">
        <f>IF(ISNA(VLOOKUP($A574,Sheet1!$B$3:$AH$1266,Sheet1!H$1+(Sheet1!$A$1-1)*10,FALSE))=TRUE,"---",IF(VLOOKUP($A574,Sheet1!$B$3:$AH$1266,Sheet1!H$1+(Sheet1!$A$1-1)*10,FALSE)="---","---", (ROUND(VLOOKUP($A574,Sheet1!$B$3:$AH$1266,Sheet1!H$1+(Sheet1!$A$1-1)*10,FALSE),IF(VLOOKUP($A574,Sheet1!$B$3:$AH$1266,Sheet1!H$1+(Sheet1!$A$1-1)*10,FALSE)&gt;99999,-3,IF(VLOOKUP($A574,Sheet1!$B$3:$AH$1266,Sheet1!H$1+(Sheet1!$A$1-1)*10,FALSE)&gt;9999,-2,IF(VLOOKUP($A574,Sheet1!$B$3:$AH$1266,Sheet1!H$1+(Sheet1!$A$1-1)*10,FALSE)&gt;999,-1,0)))))))</f>
        <v>---</v>
      </c>
      <c r="Y574" s="385" t="str">
        <f>IF(ISNA(VLOOKUP($A574,Sheet1!$B$3:$AH$1266,Sheet1!I$1+(Sheet1!$A$1-1)*10,FALSE))=TRUE,"---",IF(VLOOKUP($A574,Sheet1!$B$3:$AH$1266,Sheet1!I$1+(Sheet1!$A$1-1)*10,FALSE)="---","---", (ROUND(VLOOKUP($A574,Sheet1!$B$3:$AH$1266,Sheet1!I$1+(Sheet1!$A$1-1)*10,FALSE),IF(VLOOKUP($A574,Sheet1!$B$3:$AH$1266,Sheet1!I$1+(Sheet1!$A$1-1)*10,FALSE)&gt;99999,-3,IF(VLOOKUP($A574,Sheet1!$B$3:$AH$1266,Sheet1!I$1+(Sheet1!$A$1-1)*10,FALSE)&gt;9999,-2,IF(VLOOKUP($A574,Sheet1!$B$3:$AH$1266,Sheet1!I$1+(Sheet1!$A$1-1)*10,FALSE)&gt;999,-1,0)))))))</f>
        <v>---</v>
      </c>
      <c r="Z574" s="385" t="str">
        <f>IF(ISNA(VLOOKUP($A574,Sheet1!$B$3:$AH$1266,Sheet1!J$1+(Sheet1!$A$1-1)*10,FALSE))=TRUE,"---",IF(VLOOKUP($A574,Sheet1!$B$3:$AH$1266,Sheet1!J$1+(Sheet1!$A$1-1)*10,FALSE)="---","---", (ROUND(VLOOKUP($A574,Sheet1!$B$3:$AH$1266,Sheet1!J$1+(Sheet1!$A$1-1)*10,FALSE),IF(VLOOKUP($A574,Sheet1!$B$3:$AH$1266,Sheet1!J$1+(Sheet1!$A$1-1)*10,FALSE)&gt;99999,-3,IF(VLOOKUP($A574,Sheet1!$B$3:$AH$1266,Sheet1!J$1+(Sheet1!$A$1-1)*10,FALSE)&gt;9999,-2,IF(VLOOKUP($A574,Sheet1!$B$3:$AH$1266,Sheet1!J$1+(Sheet1!$A$1-1)*10,FALSE)&gt;999,-1,0)))))))</f>
        <v>---</v>
      </c>
      <c r="AA574" s="385" t="str">
        <f>IF(ISNA(VLOOKUP($A574,Sheet1!$B$3:$AH$1266,Sheet1!K$1+(Sheet1!$A$1-1)*10,FALSE))=TRUE,"---",IF(VLOOKUP($A574,Sheet1!$B$3:$AH$1266,Sheet1!K$1+(Sheet1!$A$1-1)*10,FALSE)="---","---", (ROUND(VLOOKUP($A574,Sheet1!$B$3:$AH$1266,Sheet1!K$1+(Sheet1!$A$1-1)*10,FALSE),IF(VLOOKUP($A574,Sheet1!$B$3:$AH$1266,Sheet1!K$1+(Sheet1!$A$1-1)*10,FALSE)&gt;99999,-3,IF(VLOOKUP($A574,Sheet1!$B$3:$AH$1266,Sheet1!K$1+(Sheet1!$A$1-1)*10,FALSE)&gt;9999,-2,IF(VLOOKUP($A574,Sheet1!$B$3:$AH$1266,Sheet1!K$1+(Sheet1!$A$1-1)*10,FALSE)&gt;999,-1,0)))))))</f>
        <v>---</v>
      </c>
      <c r="AB574" s="385" t="str">
        <f>IF(ISNA(VLOOKUP($A574,Sheet1!$B$3:$AH$1266,Sheet1!L$1+(Sheet1!$A$1-1)*10,FALSE))=TRUE,"---",IF(VLOOKUP($A574,Sheet1!$B$3:$AH$1266,Sheet1!L$1+(Sheet1!$A$1-1)*10,FALSE)="---","---", (ROUND(VLOOKUP($A574,Sheet1!$B$3:$AH$1266,Sheet1!L$1+(Sheet1!$A$1-1)*10,FALSE),IF(VLOOKUP($A574,Sheet1!$B$3:$AH$1266,Sheet1!L$1+(Sheet1!$A$1-1)*10,FALSE)&gt;99999,-3,IF(VLOOKUP($A574,Sheet1!$B$3:$AH$1266,Sheet1!L$1+(Sheet1!$A$1-1)*10,FALSE)&gt;9999,-2,IF(VLOOKUP($A574,Sheet1!$B$3:$AH$1266,Sheet1!L$1+(Sheet1!$A$1-1)*10,FALSE)&gt;999,-1,0)))))))</f>
        <v>---</v>
      </c>
      <c r="AC574" s="385" t="str">
        <f>IF(ISNA(VLOOKUP($A574,Sheet1!$B$3:$AH$1266,Sheet1!M$1+(Sheet1!$A$1-1)*10,FALSE))=TRUE,"---",IF(VLOOKUP($A574,Sheet1!$B$3:$AH$1266,Sheet1!M$1+(Sheet1!$A$1-1)*10,FALSE)="---","---", (ROUND(VLOOKUP($A574,Sheet1!$B$3:$AH$1266,Sheet1!M$1+(Sheet1!$A$1-1)*10,FALSE),IF(VLOOKUP($A574,Sheet1!$B$3:$AH$1266,Sheet1!M$1+(Sheet1!$A$1-1)*10,FALSE)&gt;99999,-3,IF(VLOOKUP($A574,Sheet1!$B$3:$AH$1266,Sheet1!M$1+(Sheet1!$A$1-1)*10,FALSE)&gt;9999,-2,IF(VLOOKUP($A574,Sheet1!$B$3:$AH$1266,Sheet1!M$1+(Sheet1!$A$1-1)*10,FALSE)&gt;999,-1,0)))))))</f>
        <v>---</v>
      </c>
      <c r="AD574" s="385" t="str">
        <f>IF(ISNA(VLOOKUP($A574,Sheet1!$B$3:$AH$1266,Sheet1!N$1+(Sheet1!$A$1-1)*10,FALSE))=TRUE,"---",IF(VLOOKUP($A574,Sheet1!$B$3:$AH$1266,Sheet1!N$1+(Sheet1!$A$1-1)*10,FALSE)="---","---", (ROUND(VLOOKUP($A574,Sheet1!$B$3:$AH$1266,Sheet1!N$1+(Sheet1!$A$1-1)*10,FALSE),IF(VLOOKUP($A574,Sheet1!$B$3:$AH$1266,Sheet1!N$1+(Sheet1!$A$1-1)*10,FALSE)&gt;99999,-3,IF(VLOOKUP($A574,Sheet1!$B$3:$AH$1266,Sheet1!N$1+(Sheet1!$A$1-1)*10,FALSE)&gt;9999,-2,IF(VLOOKUP($A574,Sheet1!$B$3:$AH$1266,Sheet1!N$1+(Sheet1!$A$1-1)*10,FALSE)&gt;999,-1,0)))))))</f>
        <v>---</v>
      </c>
    </row>
    <row r="575" spans="1:30" ht="25.5" customHeight="1" x14ac:dyDescent="0.25">
      <c r="A575" s="125" t="s">
        <v>891</v>
      </c>
      <c r="B575" s="126" t="s">
        <v>892</v>
      </c>
      <c r="C575" s="125">
        <v>413754</v>
      </c>
      <c r="D575" s="125">
        <v>735538</v>
      </c>
      <c r="E575" s="70" t="s">
        <v>3043</v>
      </c>
      <c r="F575" s="52" t="s">
        <v>4628</v>
      </c>
      <c r="G575" s="127" t="s">
        <v>31</v>
      </c>
      <c r="H575" s="128">
        <v>10.1</v>
      </c>
      <c r="I575" s="112">
        <v>26173</v>
      </c>
      <c r="J575" s="113">
        <v>5.79</v>
      </c>
      <c r="K575" s="114" t="s">
        <v>4405</v>
      </c>
      <c r="L575" s="115">
        <v>946</v>
      </c>
      <c r="M575" s="116">
        <v>93.7</v>
      </c>
      <c r="N575" s="114" t="s">
        <v>4405</v>
      </c>
      <c r="O575" s="68" t="s">
        <v>4405</v>
      </c>
      <c r="P575" s="68" t="s">
        <v>4405</v>
      </c>
      <c r="Q575" s="68" t="s">
        <v>4405</v>
      </c>
      <c r="R575" s="74" t="s">
        <v>4405</v>
      </c>
      <c r="S575" s="64" t="s">
        <v>4362</v>
      </c>
      <c r="T575" s="64" t="str">
        <f>IF(ISNA(VLOOKUP(A575,Sheet1!B$3:C$1266,2,FALSE)=TRUE),"NC",VLOOKUP(A575,Sheet1!B$3:C$1266,2,FALSE))</f>
        <v>NC</v>
      </c>
      <c r="U575" s="65" t="str">
        <f>IF(ISNA(VLOOKUP($A575,Sheet1!$B$3:$AH$1266,Sheet1!E$1+(Sheet1!$A$1-1)*10,FALSE))=TRUE,"---",IF(VLOOKUP($A575,Sheet1!$B$3:$AH$1266,Sheet1!E$1+(Sheet1!$A$1-1)*10,FALSE)="---","---", (ROUND(VLOOKUP($A575,Sheet1!$B$3:$AH$1266,Sheet1!E$1+(Sheet1!$A$1-1)*10,FALSE),IF(VLOOKUP($A575,Sheet1!$B$3:$AH$1266,Sheet1!E$1+(Sheet1!$A$1-1)*10,FALSE)&gt;99999,-3,IF(VLOOKUP($A575,Sheet1!$B$3:$AH$1266,Sheet1!E$1+(Sheet1!$A$1-1)*10,FALSE)&gt;9999,-2,IF(VLOOKUP($A575,Sheet1!$B$3:$AH$1266,Sheet1!E$1+(Sheet1!$A$1-1)*10,FALSE)&gt;999,-1,0)))))))</f>
        <v>---</v>
      </c>
      <c r="V575" s="65" t="str">
        <f>IF(ISNA(VLOOKUP($A575,Sheet1!$B$3:$AH$1266,Sheet1!F$1+(Sheet1!$A$1-1)*10,FALSE))=TRUE,"---",IF(VLOOKUP($A575,Sheet1!$B$3:$AH$1266,Sheet1!F$1+(Sheet1!$A$1-1)*10,FALSE)="---","---", (ROUND(VLOOKUP($A575,Sheet1!$B$3:$AH$1266,Sheet1!F$1+(Sheet1!$A$1-1)*10,FALSE),IF(VLOOKUP($A575,Sheet1!$B$3:$AH$1266,Sheet1!F$1+(Sheet1!$A$1-1)*10,FALSE)&gt;99999,-3,IF(VLOOKUP($A575,Sheet1!$B$3:$AH$1266,Sheet1!F$1+(Sheet1!$A$1-1)*10,FALSE)&gt;9999,-2,IF(VLOOKUP($A575,Sheet1!$B$3:$AH$1266,Sheet1!F$1+(Sheet1!$A$1-1)*10,FALSE)&gt;999,-1,0)))))))</f>
        <v>---</v>
      </c>
      <c r="W575" s="65" t="str">
        <f>IF(ISNA(VLOOKUP($A575,Sheet1!$B$3:$AH$1266,Sheet1!G$1+(Sheet1!$A$1-1)*10,FALSE))=TRUE,"---",IF(VLOOKUP($A575,Sheet1!$B$3:$AH$1266,Sheet1!G$1+(Sheet1!$A$1-1)*10,FALSE)="---","---", (ROUND(VLOOKUP($A575,Sheet1!$B$3:$AH$1266,Sheet1!G$1+(Sheet1!$A$1-1)*10,FALSE),IF(VLOOKUP($A575,Sheet1!$B$3:$AH$1266,Sheet1!G$1+(Sheet1!$A$1-1)*10,FALSE)&gt;99999,-3,IF(VLOOKUP($A575,Sheet1!$B$3:$AH$1266,Sheet1!G$1+(Sheet1!$A$1-1)*10,FALSE)&gt;9999,-2,IF(VLOOKUP($A575,Sheet1!$B$3:$AH$1266,Sheet1!G$1+(Sheet1!$A$1-1)*10,FALSE)&gt;999,-1,0)))))))</f>
        <v>---</v>
      </c>
      <c r="X575" s="65" t="str">
        <f>IF(ISNA(VLOOKUP($A575,Sheet1!$B$3:$AH$1266,Sheet1!H$1+(Sheet1!$A$1-1)*10,FALSE))=TRUE,"---",IF(VLOOKUP($A575,Sheet1!$B$3:$AH$1266,Sheet1!H$1+(Sheet1!$A$1-1)*10,FALSE)="---","---", (ROUND(VLOOKUP($A575,Sheet1!$B$3:$AH$1266,Sheet1!H$1+(Sheet1!$A$1-1)*10,FALSE),IF(VLOOKUP($A575,Sheet1!$B$3:$AH$1266,Sheet1!H$1+(Sheet1!$A$1-1)*10,FALSE)&gt;99999,-3,IF(VLOOKUP($A575,Sheet1!$B$3:$AH$1266,Sheet1!H$1+(Sheet1!$A$1-1)*10,FALSE)&gt;9999,-2,IF(VLOOKUP($A575,Sheet1!$B$3:$AH$1266,Sheet1!H$1+(Sheet1!$A$1-1)*10,FALSE)&gt;999,-1,0)))))))</f>
        <v>---</v>
      </c>
      <c r="Y575" s="65" t="str">
        <f>IF(ISNA(VLOOKUP($A575,Sheet1!$B$3:$AH$1266,Sheet1!I$1+(Sheet1!$A$1-1)*10,FALSE))=TRUE,"---",IF(VLOOKUP($A575,Sheet1!$B$3:$AH$1266,Sheet1!I$1+(Sheet1!$A$1-1)*10,FALSE)="---","---", (ROUND(VLOOKUP($A575,Sheet1!$B$3:$AH$1266,Sheet1!I$1+(Sheet1!$A$1-1)*10,FALSE),IF(VLOOKUP($A575,Sheet1!$B$3:$AH$1266,Sheet1!I$1+(Sheet1!$A$1-1)*10,FALSE)&gt;99999,-3,IF(VLOOKUP($A575,Sheet1!$B$3:$AH$1266,Sheet1!I$1+(Sheet1!$A$1-1)*10,FALSE)&gt;9999,-2,IF(VLOOKUP($A575,Sheet1!$B$3:$AH$1266,Sheet1!I$1+(Sheet1!$A$1-1)*10,FALSE)&gt;999,-1,0)))))))</f>
        <v>---</v>
      </c>
      <c r="Z575" s="65" t="str">
        <f>IF(ISNA(VLOOKUP($A575,Sheet1!$B$3:$AH$1266,Sheet1!J$1+(Sheet1!$A$1-1)*10,FALSE))=TRUE,"---",IF(VLOOKUP($A575,Sheet1!$B$3:$AH$1266,Sheet1!J$1+(Sheet1!$A$1-1)*10,FALSE)="---","---", (ROUND(VLOOKUP($A575,Sheet1!$B$3:$AH$1266,Sheet1!J$1+(Sheet1!$A$1-1)*10,FALSE),IF(VLOOKUP($A575,Sheet1!$B$3:$AH$1266,Sheet1!J$1+(Sheet1!$A$1-1)*10,FALSE)&gt;99999,-3,IF(VLOOKUP($A575,Sheet1!$B$3:$AH$1266,Sheet1!J$1+(Sheet1!$A$1-1)*10,FALSE)&gt;9999,-2,IF(VLOOKUP($A575,Sheet1!$B$3:$AH$1266,Sheet1!J$1+(Sheet1!$A$1-1)*10,FALSE)&gt;999,-1,0)))))))</f>
        <v>---</v>
      </c>
      <c r="AA575" s="65" t="str">
        <f>IF(ISNA(VLOOKUP($A575,Sheet1!$B$3:$AH$1266,Sheet1!K$1+(Sheet1!$A$1-1)*10,FALSE))=TRUE,"---",IF(VLOOKUP($A575,Sheet1!$B$3:$AH$1266,Sheet1!K$1+(Sheet1!$A$1-1)*10,FALSE)="---","---", (ROUND(VLOOKUP($A575,Sheet1!$B$3:$AH$1266,Sheet1!K$1+(Sheet1!$A$1-1)*10,FALSE),IF(VLOOKUP($A575,Sheet1!$B$3:$AH$1266,Sheet1!K$1+(Sheet1!$A$1-1)*10,FALSE)&gt;99999,-3,IF(VLOOKUP($A575,Sheet1!$B$3:$AH$1266,Sheet1!K$1+(Sheet1!$A$1-1)*10,FALSE)&gt;9999,-2,IF(VLOOKUP($A575,Sheet1!$B$3:$AH$1266,Sheet1!K$1+(Sheet1!$A$1-1)*10,FALSE)&gt;999,-1,0)))))))</f>
        <v>---</v>
      </c>
      <c r="AB575" s="65" t="str">
        <f>IF(ISNA(VLOOKUP($A575,Sheet1!$B$3:$AH$1266,Sheet1!L$1+(Sheet1!$A$1-1)*10,FALSE))=TRUE,"---",IF(VLOOKUP($A575,Sheet1!$B$3:$AH$1266,Sheet1!L$1+(Sheet1!$A$1-1)*10,FALSE)="---","---", (ROUND(VLOOKUP($A575,Sheet1!$B$3:$AH$1266,Sheet1!L$1+(Sheet1!$A$1-1)*10,FALSE),IF(VLOOKUP($A575,Sheet1!$B$3:$AH$1266,Sheet1!L$1+(Sheet1!$A$1-1)*10,FALSE)&gt;99999,-3,IF(VLOOKUP($A575,Sheet1!$B$3:$AH$1266,Sheet1!L$1+(Sheet1!$A$1-1)*10,FALSE)&gt;9999,-2,IF(VLOOKUP($A575,Sheet1!$B$3:$AH$1266,Sheet1!L$1+(Sheet1!$A$1-1)*10,FALSE)&gt;999,-1,0)))))))</f>
        <v>---</v>
      </c>
      <c r="AC575" s="65" t="str">
        <f>IF(ISNA(VLOOKUP($A575,Sheet1!$B$3:$AH$1266,Sheet1!M$1+(Sheet1!$A$1-1)*10,FALSE))=TRUE,"---",IF(VLOOKUP($A575,Sheet1!$B$3:$AH$1266,Sheet1!M$1+(Sheet1!$A$1-1)*10,FALSE)="---","---", (ROUND(VLOOKUP($A575,Sheet1!$B$3:$AH$1266,Sheet1!M$1+(Sheet1!$A$1-1)*10,FALSE),IF(VLOOKUP($A575,Sheet1!$B$3:$AH$1266,Sheet1!M$1+(Sheet1!$A$1-1)*10,FALSE)&gt;99999,-3,IF(VLOOKUP($A575,Sheet1!$B$3:$AH$1266,Sheet1!M$1+(Sheet1!$A$1-1)*10,FALSE)&gt;9999,-2,IF(VLOOKUP($A575,Sheet1!$B$3:$AH$1266,Sheet1!M$1+(Sheet1!$A$1-1)*10,FALSE)&gt;999,-1,0)))))))</f>
        <v>---</v>
      </c>
      <c r="AD575" s="65" t="str">
        <f>IF(ISNA(VLOOKUP($A575,Sheet1!$B$3:$AH$1266,Sheet1!N$1+(Sheet1!$A$1-1)*10,FALSE))=TRUE,"---",IF(VLOOKUP($A575,Sheet1!$B$3:$AH$1266,Sheet1!N$1+(Sheet1!$A$1-1)*10,FALSE)="---","---", (ROUND(VLOOKUP($A575,Sheet1!$B$3:$AH$1266,Sheet1!N$1+(Sheet1!$A$1-1)*10,FALSE),IF(VLOOKUP($A575,Sheet1!$B$3:$AH$1266,Sheet1!N$1+(Sheet1!$A$1-1)*10,FALSE)&gt;99999,-3,IF(VLOOKUP($A575,Sheet1!$B$3:$AH$1266,Sheet1!N$1+(Sheet1!$A$1-1)*10,FALSE)&gt;9999,-2,IF(VLOOKUP($A575,Sheet1!$B$3:$AH$1266,Sheet1!N$1+(Sheet1!$A$1-1)*10,FALSE)&gt;999,-1,0)))))))</f>
        <v>---</v>
      </c>
    </row>
    <row r="576" spans="1:30" ht="25.5" customHeight="1" x14ac:dyDescent="0.25">
      <c r="A576" s="304" t="s">
        <v>893</v>
      </c>
      <c r="B576" s="393" t="s">
        <v>894</v>
      </c>
      <c r="C576" s="304">
        <v>414845</v>
      </c>
      <c r="D576" s="304">
        <v>734533</v>
      </c>
      <c r="E576" s="305" t="s">
        <v>3043</v>
      </c>
      <c r="F576" s="117" t="s">
        <v>4629</v>
      </c>
      <c r="G576" s="118" t="s">
        <v>286</v>
      </c>
      <c r="H576" s="348">
        <v>33.6</v>
      </c>
      <c r="I576" s="377">
        <v>22338</v>
      </c>
      <c r="J576" s="379">
        <v>4.72</v>
      </c>
      <c r="K576" s="340" t="s">
        <v>4405</v>
      </c>
      <c r="L576" s="338">
        <v>1340</v>
      </c>
      <c r="M576" s="381">
        <v>39.9</v>
      </c>
      <c r="N576" s="340" t="s">
        <v>4405</v>
      </c>
      <c r="O576" s="328">
        <f t="shared" si="18"/>
        <v>30.694568678786403</v>
      </c>
      <c r="P576" s="328">
        <f>IF(O576&lt;&gt;"",VLOOKUP($A576,Sheet4!$A$2:$O$1309,14,FALSE)*100,"")</f>
        <v>3.2012444565804987</v>
      </c>
      <c r="Q576" s="328">
        <f>IF(P576&lt;&gt;"",VLOOKUP($A576,Sheet4!$A$2:$O$1309,15,FALSE)*100,"")</f>
        <v>27.289990443700095</v>
      </c>
      <c r="R576" s="358">
        <f t="shared" si="17"/>
        <v>3</v>
      </c>
      <c r="S576" s="357" t="s">
        <v>4362</v>
      </c>
      <c r="T576" s="357" t="str">
        <f>IF(ISNA(VLOOKUP(A576,Sheet1!B$3:C$1266,2,FALSE)=TRUE),"NC",VLOOKUP(A576,Sheet1!B$3:C$1266,2,FALSE))</f>
        <v>Rural</v>
      </c>
      <c r="U576" s="385">
        <f>IF(ISNA(VLOOKUP($A576,Sheet1!$B$3:$AH$1266,Sheet1!E$1+(Sheet1!$A$1-1)*10,FALSE))=TRUE,"---",IF(VLOOKUP($A576,Sheet1!$B$3:$AH$1266,Sheet1!E$1+(Sheet1!$A$1-1)*10,FALSE)="---","---", (ROUND(VLOOKUP($A576,Sheet1!$B$3:$AH$1266,Sheet1!E$1+(Sheet1!$A$1-1)*10,FALSE),IF(VLOOKUP($A576,Sheet1!$B$3:$AH$1266,Sheet1!E$1+(Sheet1!$A$1-1)*10,FALSE)&gt;99999,-3,IF(VLOOKUP($A576,Sheet1!$B$3:$AH$1266,Sheet1!E$1+(Sheet1!$A$1-1)*10,FALSE)&gt;9999,-2,IF(VLOOKUP($A576,Sheet1!$B$3:$AH$1266,Sheet1!E$1+(Sheet1!$A$1-1)*10,FALSE)&gt;999,-1,0)))))))</f>
        <v>649</v>
      </c>
      <c r="V576" s="385">
        <f>IF(ISNA(VLOOKUP($A576,Sheet1!$B$3:$AH$1266,Sheet1!F$1+(Sheet1!$A$1-1)*10,FALSE))=TRUE,"---",IF(VLOOKUP($A576,Sheet1!$B$3:$AH$1266,Sheet1!F$1+(Sheet1!$A$1-1)*10,FALSE)="---","---", (ROUND(VLOOKUP($A576,Sheet1!$B$3:$AH$1266,Sheet1!F$1+(Sheet1!$A$1-1)*10,FALSE),IF(VLOOKUP($A576,Sheet1!$B$3:$AH$1266,Sheet1!F$1+(Sheet1!$A$1-1)*10,FALSE)&gt;99999,-3,IF(VLOOKUP($A576,Sheet1!$B$3:$AH$1266,Sheet1!F$1+(Sheet1!$A$1-1)*10,FALSE)&gt;9999,-2,IF(VLOOKUP($A576,Sheet1!$B$3:$AH$1266,Sheet1!F$1+(Sheet1!$A$1-1)*10,FALSE)&gt;999,-1,0)))))))</f>
        <v>787</v>
      </c>
      <c r="W576" s="385">
        <f>IF(ISNA(VLOOKUP($A576,Sheet1!$B$3:$AH$1266,Sheet1!G$1+(Sheet1!$A$1-1)*10,FALSE))=TRUE,"---",IF(VLOOKUP($A576,Sheet1!$B$3:$AH$1266,Sheet1!G$1+(Sheet1!$A$1-1)*10,FALSE)="---","---", (ROUND(VLOOKUP($A576,Sheet1!$B$3:$AH$1266,Sheet1!G$1+(Sheet1!$A$1-1)*10,FALSE),IF(VLOOKUP($A576,Sheet1!$B$3:$AH$1266,Sheet1!G$1+(Sheet1!$A$1-1)*10,FALSE)&gt;99999,-3,IF(VLOOKUP($A576,Sheet1!$B$3:$AH$1266,Sheet1!G$1+(Sheet1!$A$1-1)*10,FALSE)&gt;9999,-2,IF(VLOOKUP($A576,Sheet1!$B$3:$AH$1266,Sheet1!G$1+(Sheet1!$A$1-1)*10,FALSE)&gt;999,-1,0)))))))</f>
        <v>984</v>
      </c>
      <c r="X576" s="385">
        <f>IF(ISNA(VLOOKUP($A576,Sheet1!$B$3:$AH$1266,Sheet1!H$1+(Sheet1!$A$1-1)*10,FALSE))=TRUE,"---",IF(VLOOKUP($A576,Sheet1!$B$3:$AH$1266,Sheet1!H$1+(Sheet1!$A$1-1)*10,FALSE)="---","---", (ROUND(VLOOKUP($A576,Sheet1!$B$3:$AH$1266,Sheet1!H$1+(Sheet1!$A$1-1)*10,FALSE),IF(VLOOKUP($A576,Sheet1!$B$3:$AH$1266,Sheet1!H$1+(Sheet1!$A$1-1)*10,FALSE)&gt;99999,-3,IF(VLOOKUP($A576,Sheet1!$B$3:$AH$1266,Sheet1!H$1+(Sheet1!$A$1-1)*10,FALSE)&gt;9999,-2,IF(VLOOKUP($A576,Sheet1!$B$3:$AH$1266,Sheet1!H$1+(Sheet1!$A$1-1)*10,FALSE)&gt;999,-1,0)))))))</f>
        <v>1590</v>
      </c>
      <c r="Y576" s="385">
        <f>IF(ISNA(VLOOKUP($A576,Sheet1!$B$3:$AH$1266,Sheet1!I$1+(Sheet1!$A$1-1)*10,FALSE))=TRUE,"---",IF(VLOOKUP($A576,Sheet1!$B$3:$AH$1266,Sheet1!I$1+(Sheet1!$A$1-1)*10,FALSE)="---","---", (ROUND(VLOOKUP($A576,Sheet1!$B$3:$AH$1266,Sheet1!I$1+(Sheet1!$A$1-1)*10,FALSE),IF(VLOOKUP($A576,Sheet1!$B$3:$AH$1266,Sheet1!I$1+(Sheet1!$A$1-1)*10,FALSE)&gt;99999,-3,IF(VLOOKUP($A576,Sheet1!$B$3:$AH$1266,Sheet1!I$1+(Sheet1!$A$1-1)*10,FALSE)&gt;9999,-2,IF(VLOOKUP($A576,Sheet1!$B$3:$AH$1266,Sheet1!I$1+(Sheet1!$A$1-1)*10,FALSE)&gt;999,-1,0)))))))</f>
        <v>2100</v>
      </c>
      <c r="Z576" s="385">
        <f>IF(ISNA(VLOOKUP($A576,Sheet1!$B$3:$AH$1266,Sheet1!J$1+(Sheet1!$A$1-1)*10,FALSE))=TRUE,"---",IF(VLOOKUP($A576,Sheet1!$B$3:$AH$1266,Sheet1!J$1+(Sheet1!$A$1-1)*10,FALSE)="---","---", (ROUND(VLOOKUP($A576,Sheet1!$B$3:$AH$1266,Sheet1!J$1+(Sheet1!$A$1-1)*10,FALSE),IF(VLOOKUP($A576,Sheet1!$B$3:$AH$1266,Sheet1!J$1+(Sheet1!$A$1-1)*10,FALSE)&gt;99999,-3,IF(VLOOKUP($A576,Sheet1!$B$3:$AH$1266,Sheet1!J$1+(Sheet1!$A$1-1)*10,FALSE)&gt;9999,-2,IF(VLOOKUP($A576,Sheet1!$B$3:$AH$1266,Sheet1!J$1+(Sheet1!$A$1-1)*10,FALSE)&gt;999,-1,0)))))))</f>
        <v>2860</v>
      </c>
      <c r="AA576" s="385">
        <f>IF(ISNA(VLOOKUP($A576,Sheet1!$B$3:$AH$1266,Sheet1!K$1+(Sheet1!$A$1-1)*10,FALSE))=TRUE,"---",IF(VLOOKUP($A576,Sheet1!$B$3:$AH$1266,Sheet1!K$1+(Sheet1!$A$1-1)*10,FALSE)="---","---", (ROUND(VLOOKUP($A576,Sheet1!$B$3:$AH$1266,Sheet1!K$1+(Sheet1!$A$1-1)*10,FALSE),IF(VLOOKUP($A576,Sheet1!$B$3:$AH$1266,Sheet1!K$1+(Sheet1!$A$1-1)*10,FALSE)&gt;99999,-3,IF(VLOOKUP($A576,Sheet1!$B$3:$AH$1266,Sheet1!K$1+(Sheet1!$A$1-1)*10,FALSE)&gt;9999,-2,IF(VLOOKUP($A576,Sheet1!$B$3:$AH$1266,Sheet1!K$1+(Sheet1!$A$1-1)*10,FALSE)&gt;999,-1,0)))))))</f>
        <v>3520</v>
      </c>
      <c r="AB576" s="385">
        <f>IF(ISNA(VLOOKUP($A576,Sheet1!$B$3:$AH$1266,Sheet1!L$1+(Sheet1!$A$1-1)*10,FALSE))=TRUE,"---",IF(VLOOKUP($A576,Sheet1!$B$3:$AH$1266,Sheet1!L$1+(Sheet1!$A$1-1)*10,FALSE)="---","---", (ROUND(VLOOKUP($A576,Sheet1!$B$3:$AH$1266,Sheet1!L$1+(Sheet1!$A$1-1)*10,FALSE),IF(VLOOKUP($A576,Sheet1!$B$3:$AH$1266,Sheet1!L$1+(Sheet1!$A$1-1)*10,FALSE)&gt;99999,-3,IF(VLOOKUP($A576,Sheet1!$B$3:$AH$1266,Sheet1!L$1+(Sheet1!$A$1-1)*10,FALSE)&gt;9999,-2,IF(VLOOKUP($A576,Sheet1!$B$3:$AH$1266,Sheet1!L$1+(Sheet1!$A$1-1)*10,FALSE)&gt;999,-1,0)))))))</f>
        <v>4250</v>
      </c>
      <c r="AC576" s="385">
        <f>IF(ISNA(VLOOKUP($A576,Sheet1!$B$3:$AH$1266,Sheet1!M$1+(Sheet1!$A$1-1)*10,FALSE))=TRUE,"---",IF(VLOOKUP($A576,Sheet1!$B$3:$AH$1266,Sheet1!M$1+(Sheet1!$A$1-1)*10,FALSE)="---","---", (ROUND(VLOOKUP($A576,Sheet1!$B$3:$AH$1266,Sheet1!M$1+(Sheet1!$A$1-1)*10,FALSE),IF(VLOOKUP($A576,Sheet1!$B$3:$AH$1266,Sheet1!M$1+(Sheet1!$A$1-1)*10,FALSE)&gt;99999,-3,IF(VLOOKUP($A576,Sheet1!$B$3:$AH$1266,Sheet1!M$1+(Sheet1!$A$1-1)*10,FALSE)&gt;9999,-2,IF(VLOOKUP($A576,Sheet1!$B$3:$AH$1266,Sheet1!M$1+(Sheet1!$A$1-1)*10,FALSE)&gt;999,-1,0)))))))</f>
        <v>5070</v>
      </c>
      <c r="AD576" s="385">
        <f>IF(ISNA(VLOOKUP($A576,Sheet1!$B$3:$AH$1266,Sheet1!N$1+(Sheet1!$A$1-1)*10,FALSE))=TRUE,"---",IF(VLOOKUP($A576,Sheet1!$B$3:$AH$1266,Sheet1!N$1+(Sheet1!$A$1-1)*10,FALSE)="---","---", (ROUND(VLOOKUP($A576,Sheet1!$B$3:$AH$1266,Sheet1!N$1+(Sheet1!$A$1-1)*10,FALSE),IF(VLOOKUP($A576,Sheet1!$B$3:$AH$1266,Sheet1!N$1+(Sheet1!$A$1-1)*10,FALSE)&gt;99999,-3,IF(VLOOKUP($A576,Sheet1!$B$3:$AH$1266,Sheet1!N$1+(Sheet1!$A$1-1)*10,FALSE)&gt;9999,-2,IF(VLOOKUP($A576,Sheet1!$B$3:$AH$1266,Sheet1!N$1+(Sheet1!$A$1-1)*10,FALSE)&gt;999,-1,0)))))))</f>
        <v>6310</v>
      </c>
    </row>
    <row r="577" spans="1:30" ht="25.5" customHeight="1" x14ac:dyDescent="0.25">
      <c r="A577" s="304"/>
      <c r="B577" s="346"/>
      <c r="C577" s="304"/>
      <c r="D577" s="304"/>
      <c r="E577" s="305"/>
      <c r="F577" s="117" t="s">
        <v>4630</v>
      </c>
      <c r="G577" s="118" t="s">
        <v>31</v>
      </c>
      <c r="H577" s="348"/>
      <c r="I577" s="378"/>
      <c r="J577" s="380"/>
      <c r="K577" s="341"/>
      <c r="L577" s="339"/>
      <c r="M577" s="382"/>
      <c r="N577" s="341"/>
      <c r="O577" s="329" t="e">
        <f t="shared" si="18"/>
        <v>#NUM!</v>
      </c>
      <c r="P577" s="329" t="e">
        <f>IF(O577&lt;&gt;"",VLOOKUP($A577,Sheet4!$A$2:$O$1309,14,FALSE)*100,"")</f>
        <v>#NUM!</v>
      </c>
      <c r="Q577" s="329" t="e">
        <f>IF(P577&lt;&gt;"",VLOOKUP($A577,Sheet4!$A$2:$O$1309,15,FALSE)*100,"")</f>
        <v>#NUM!</v>
      </c>
      <c r="R577" s="357" t="e">
        <f t="shared" si="17"/>
        <v>#NUM!</v>
      </c>
      <c r="S577" s="357"/>
      <c r="T577" s="357"/>
      <c r="U577" s="385"/>
      <c r="V577" s="385"/>
      <c r="W577" s="385"/>
      <c r="X577" s="385"/>
      <c r="Y577" s="385"/>
      <c r="Z577" s="385"/>
      <c r="AA577" s="385"/>
      <c r="AB577" s="385"/>
      <c r="AC577" s="385"/>
      <c r="AD577" s="385"/>
    </row>
    <row r="578" spans="1:30" ht="25.5" customHeight="1" x14ac:dyDescent="0.25">
      <c r="A578" s="303" t="s">
        <v>895</v>
      </c>
      <c r="B578" s="330" t="s">
        <v>896</v>
      </c>
      <c r="C578" s="303">
        <v>414855</v>
      </c>
      <c r="D578" s="303">
        <v>734548</v>
      </c>
      <c r="E578" s="307" t="s">
        <v>3043</v>
      </c>
      <c r="F578" s="52" t="s">
        <v>4631</v>
      </c>
      <c r="G578" s="127" t="s">
        <v>31</v>
      </c>
      <c r="H578" s="347">
        <v>92.4</v>
      </c>
      <c r="I578" s="112">
        <v>26845</v>
      </c>
      <c r="J578" s="147">
        <v>16.13</v>
      </c>
      <c r="K578" s="114" t="s">
        <v>4405</v>
      </c>
      <c r="L578" s="115">
        <v>8510</v>
      </c>
      <c r="M578" s="116">
        <v>92.1</v>
      </c>
      <c r="N578" s="114" t="s">
        <v>4405</v>
      </c>
      <c r="O578" s="68">
        <f t="shared" si="18"/>
        <v>0.54593150476143693</v>
      </c>
      <c r="P578" s="68">
        <f>IF(O578&lt;&gt;"",VLOOKUP($A578,Sheet4!$A$2:$O$1309,14,FALSE)*100,"")</f>
        <v>0.67446202879347661</v>
      </c>
      <c r="Q578" s="68">
        <f>IF(P578&lt;&gt;"",VLOOKUP($A578,Sheet4!$A$2:$O$1309,15,FALSE)*100,"")</f>
        <v>6.4138198826595882</v>
      </c>
      <c r="R578" s="74" t="str">
        <f t="shared" si="17"/>
        <v>200</v>
      </c>
      <c r="S578" s="356" t="s">
        <v>4362</v>
      </c>
      <c r="T578" s="356" t="str">
        <f>IF(ISNA(VLOOKUP(A578,Sheet1!B$3:C$1266,2,FALSE)=TRUE),"NC",VLOOKUP(A578,Sheet1!B$3:C$1266,2,FALSE))</f>
        <v>Rural10</v>
      </c>
      <c r="U578" s="392">
        <f>IF(ISNA(VLOOKUP($A578,Sheet1!$B$3:$AH$1266,Sheet1!E$1+(Sheet1!$A$1-1)*10,FALSE))=TRUE,"---",IF(VLOOKUP($A578,Sheet1!$B$3:$AH$1266,Sheet1!E$1+(Sheet1!$A$1-1)*10,FALSE)="---","---", (ROUND(VLOOKUP($A578,Sheet1!$B$3:$AH$1266,Sheet1!E$1+(Sheet1!$A$1-1)*10,FALSE),IF(VLOOKUP($A578,Sheet1!$B$3:$AH$1266,Sheet1!E$1+(Sheet1!$A$1-1)*10,FALSE)&gt;99999,-3,IF(VLOOKUP($A578,Sheet1!$B$3:$AH$1266,Sheet1!E$1+(Sheet1!$A$1-1)*10,FALSE)&gt;9999,-2,IF(VLOOKUP($A578,Sheet1!$B$3:$AH$1266,Sheet1!E$1+(Sheet1!$A$1-1)*10,FALSE)&gt;999,-1,0)))))))</f>
        <v>1090</v>
      </c>
      <c r="V578" s="392">
        <f>IF(ISNA(VLOOKUP($A578,Sheet1!$B$3:$AH$1266,Sheet1!F$1+(Sheet1!$A$1-1)*10,FALSE))=TRUE,"---",IF(VLOOKUP($A578,Sheet1!$B$3:$AH$1266,Sheet1!F$1+(Sheet1!$A$1-1)*10,FALSE)="---","---", (ROUND(VLOOKUP($A578,Sheet1!$B$3:$AH$1266,Sheet1!F$1+(Sheet1!$A$1-1)*10,FALSE),IF(VLOOKUP($A578,Sheet1!$B$3:$AH$1266,Sheet1!F$1+(Sheet1!$A$1-1)*10,FALSE)&gt;99999,-3,IF(VLOOKUP($A578,Sheet1!$B$3:$AH$1266,Sheet1!F$1+(Sheet1!$A$1-1)*10,FALSE)&gt;9999,-2,IF(VLOOKUP($A578,Sheet1!$B$3:$AH$1266,Sheet1!F$1+(Sheet1!$A$1-1)*10,FALSE)&gt;999,-1,0)))))))</f>
        <v>1300</v>
      </c>
      <c r="W578" s="392">
        <f>IF(ISNA(VLOOKUP($A578,Sheet1!$B$3:$AH$1266,Sheet1!G$1+(Sheet1!$A$1-1)*10,FALSE))=TRUE,"---",IF(VLOOKUP($A578,Sheet1!$B$3:$AH$1266,Sheet1!G$1+(Sheet1!$A$1-1)*10,FALSE)="---","---", (ROUND(VLOOKUP($A578,Sheet1!$B$3:$AH$1266,Sheet1!G$1+(Sheet1!$A$1-1)*10,FALSE),IF(VLOOKUP($A578,Sheet1!$B$3:$AH$1266,Sheet1!G$1+(Sheet1!$A$1-1)*10,FALSE)&gt;99999,-3,IF(VLOOKUP($A578,Sheet1!$B$3:$AH$1266,Sheet1!G$1+(Sheet1!$A$1-1)*10,FALSE)&gt;9999,-2,IF(VLOOKUP($A578,Sheet1!$B$3:$AH$1266,Sheet1!G$1+(Sheet1!$A$1-1)*10,FALSE)&gt;999,-1,0)))))))</f>
        <v>1590</v>
      </c>
      <c r="X578" s="392">
        <f>IF(ISNA(VLOOKUP($A578,Sheet1!$B$3:$AH$1266,Sheet1!H$1+(Sheet1!$A$1-1)*10,FALSE))=TRUE,"---",IF(VLOOKUP($A578,Sheet1!$B$3:$AH$1266,Sheet1!H$1+(Sheet1!$A$1-1)*10,FALSE)="---","---", (ROUND(VLOOKUP($A578,Sheet1!$B$3:$AH$1266,Sheet1!H$1+(Sheet1!$A$1-1)*10,FALSE),IF(VLOOKUP($A578,Sheet1!$B$3:$AH$1266,Sheet1!H$1+(Sheet1!$A$1-1)*10,FALSE)&gt;99999,-3,IF(VLOOKUP($A578,Sheet1!$B$3:$AH$1266,Sheet1!H$1+(Sheet1!$A$1-1)*10,FALSE)&gt;9999,-2,IF(VLOOKUP($A578,Sheet1!$B$3:$AH$1266,Sheet1!H$1+(Sheet1!$A$1-1)*10,FALSE)&gt;999,-1,0)))))))</f>
        <v>2560</v>
      </c>
      <c r="Y578" s="392">
        <f>IF(ISNA(VLOOKUP($A578,Sheet1!$B$3:$AH$1266,Sheet1!I$1+(Sheet1!$A$1-1)*10,FALSE))=TRUE,"---",IF(VLOOKUP($A578,Sheet1!$B$3:$AH$1266,Sheet1!I$1+(Sheet1!$A$1-1)*10,FALSE)="---","---", (ROUND(VLOOKUP($A578,Sheet1!$B$3:$AH$1266,Sheet1!I$1+(Sheet1!$A$1-1)*10,FALSE),IF(VLOOKUP($A578,Sheet1!$B$3:$AH$1266,Sheet1!I$1+(Sheet1!$A$1-1)*10,FALSE)&gt;99999,-3,IF(VLOOKUP($A578,Sheet1!$B$3:$AH$1266,Sheet1!I$1+(Sheet1!$A$1-1)*10,FALSE)&gt;9999,-2,IF(VLOOKUP($A578,Sheet1!$B$3:$AH$1266,Sheet1!I$1+(Sheet1!$A$1-1)*10,FALSE)&gt;999,-1,0)))))))</f>
        <v>3400</v>
      </c>
      <c r="Z578" s="392">
        <f>IF(ISNA(VLOOKUP($A578,Sheet1!$B$3:$AH$1266,Sheet1!J$1+(Sheet1!$A$1-1)*10,FALSE))=TRUE,"---",IF(VLOOKUP($A578,Sheet1!$B$3:$AH$1266,Sheet1!J$1+(Sheet1!$A$1-1)*10,FALSE)="---","---", (ROUND(VLOOKUP($A578,Sheet1!$B$3:$AH$1266,Sheet1!J$1+(Sheet1!$A$1-1)*10,FALSE),IF(VLOOKUP($A578,Sheet1!$B$3:$AH$1266,Sheet1!J$1+(Sheet1!$A$1-1)*10,FALSE)&gt;99999,-3,IF(VLOOKUP($A578,Sheet1!$B$3:$AH$1266,Sheet1!J$1+(Sheet1!$A$1-1)*10,FALSE)&gt;9999,-2,IF(VLOOKUP($A578,Sheet1!$B$3:$AH$1266,Sheet1!J$1+(Sheet1!$A$1-1)*10,FALSE)&gt;999,-1,0)))))))</f>
        <v>4700</v>
      </c>
      <c r="AA578" s="392">
        <f>IF(ISNA(VLOOKUP($A578,Sheet1!$B$3:$AH$1266,Sheet1!K$1+(Sheet1!$A$1-1)*10,FALSE))=TRUE,"---",IF(VLOOKUP($A578,Sheet1!$B$3:$AH$1266,Sheet1!K$1+(Sheet1!$A$1-1)*10,FALSE)="---","---", (ROUND(VLOOKUP($A578,Sheet1!$B$3:$AH$1266,Sheet1!K$1+(Sheet1!$A$1-1)*10,FALSE),IF(VLOOKUP($A578,Sheet1!$B$3:$AH$1266,Sheet1!K$1+(Sheet1!$A$1-1)*10,FALSE)&gt;99999,-3,IF(VLOOKUP($A578,Sheet1!$B$3:$AH$1266,Sheet1!K$1+(Sheet1!$A$1-1)*10,FALSE)&gt;9999,-2,IF(VLOOKUP($A578,Sheet1!$B$3:$AH$1266,Sheet1!K$1+(Sheet1!$A$1-1)*10,FALSE)&gt;999,-1,0)))))))</f>
        <v>5850</v>
      </c>
      <c r="AB578" s="392">
        <f>IF(ISNA(VLOOKUP($A578,Sheet1!$B$3:$AH$1266,Sheet1!L$1+(Sheet1!$A$1-1)*10,FALSE))=TRUE,"---",IF(VLOOKUP($A578,Sheet1!$B$3:$AH$1266,Sheet1!L$1+(Sheet1!$A$1-1)*10,FALSE)="---","---", (ROUND(VLOOKUP($A578,Sheet1!$B$3:$AH$1266,Sheet1!L$1+(Sheet1!$A$1-1)*10,FALSE),IF(VLOOKUP($A578,Sheet1!$B$3:$AH$1266,Sheet1!L$1+(Sheet1!$A$1-1)*10,FALSE)&gt;99999,-3,IF(VLOOKUP($A578,Sheet1!$B$3:$AH$1266,Sheet1!L$1+(Sheet1!$A$1-1)*10,FALSE)&gt;9999,-2,IF(VLOOKUP($A578,Sheet1!$B$3:$AH$1266,Sheet1!L$1+(Sheet1!$A$1-1)*10,FALSE)&gt;999,-1,0)))))))</f>
        <v>7160</v>
      </c>
      <c r="AC578" s="392">
        <f>IF(ISNA(VLOOKUP($A578,Sheet1!$B$3:$AH$1266,Sheet1!M$1+(Sheet1!$A$1-1)*10,FALSE))=TRUE,"---",IF(VLOOKUP($A578,Sheet1!$B$3:$AH$1266,Sheet1!M$1+(Sheet1!$A$1-1)*10,FALSE)="---","---", (ROUND(VLOOKUP($A578,Sheet1!$B$3:$AH$1266,Sheet1!M$1+(Sheet1!$A$1-1)*10,FALSE),IF(VLOOKUP($A578,Sheet1!$B$3:$AH$1266,Sheet1!M$1+(Sheet1!$A$1-1)*10,FALSE)&gt;99999,-3,IF(VLOOKUP($A578,Sheet1!$B$3:$AH$1266,Sheet1!M$1+(Sheet1!$A$1-1)*10,FALSE)&gt;9999,-2,IF(VLOOKUP($A578,Sheet1!$B$3:$AH$1266,Sheet1!M$1+(Sheet1!$A$1-1)*10,FALSE)&gt;999,-1,0)))))))</f>
        <v>8660</v>
      </c>
      <c r="AD578" s="392">
        <f>IF(ISNA(VLOOKUP($A578,Sheet1!$B$3:$AH$1266,Sheet1!N$1+(Sheet1!$A$1-1)*10,FALSE))=TRUE,"---",IF(VLOOKUP($A578,Sheet1!$B$3:$AH$1266,Sheet1!N$1+(Sheet1!$A$1-1)*10,FALSE)="---","---", (ROUND(VLOOKUP($A578,Sheet1!$B$3:$AH$1266,Sheet1!N$1+(Sheet1!$A$1-1)*10,FALSE),IF(VLOOKUP($A578,Sheet1!$B$3:$AH$1266,Sheet1!N$1+(Sheet1!$A$1-1)*10,FALSE)&gt;99999,-3,IF(VLOOKUP($A578,Sheet1!$B$3:$AH$1266,Sheet1!N$1+(Sheet1!$A$1-1)*10,FALSE)&gt;9999,-2,IF(VLOOKUP($A578,Sheet1!$B$3:$AH$1266,Sheet1!N$1+(Sheet1!$A$1-1)*10,FALSE)&gt;999,-1,0)))))))</f>
        <v>11000</v>
      </c>
    </row>
    <row r="579" spans="1:30" ht="25.5" customHeight="1" x14ac:dyDescent="0.25">
      <c r="A579" s="303"/>
      <c r="B579" s="331"/>
      <c r="C579" s="303"/>
      <c r="D579" s="303"/>
      <c r="E579" s="307" t="e">
        <v>#N/A</v>
      </c>
      <c r="F579" s="52" t="s">
        <v>4632</v>
      </c>
      <c r="G579" s="127" t="s">
        <v>286</v>
      </c>
      <c r="H579" s="347"/>
      <c r="I579" s="112">
        <v>30832</v>
      </c>
      <c r="J579" s="147">
        <v>13.83</v>
      </c>
      <c r="K579" s="114" t="s">
        <v>4405</v>
      </c>
      <c r="L579" s="115">
        <v>4700</v>
      </c>
      <c r="M579" s="116">
        <v>50.9</v>
      </c>
      <c r="N579" s="127" t="s">
        <v>24</v>
      </c>
      <c r="O579" s="68" t="s">
        <v>4405</v>
      </c>
      <c r="P579" s="68" t="s">
        <v>4405</v>
      </c>
      <c r="Q579" s="68" t="s">
        <v>4405</v>
      </c>
      <c r="R579" s="74" t="s">
        <v>4405</v>
      </c>
      <c r="S579" s="356" t="e">
        <v>#N/A</v>
      </c>
      <c r="T579" s="356" t="str">
        <f>IF(ISNA(VLOOKUP(A579,Sheet1!B$3:C$1266,2,FALSE)=TRUE),"ND",VLOOKUP(A579,Sheet1!B$3:C$1266,2,FALSE))</f>
        <v>ND</v>
      </c>
      <c r="U579" s="392" t="str">
        <f>IF(ISNA(VLOOKUP($A579,Sheet1!$B$3:$AH$1266,Sheet1!E$1+(Sheet1!$A$1-1)*10,FALSE))=TRUE,"---",IF(VLOOKUP($A579,Sheet1!$B$3:$AH$1266,Sheet1!E$1+(Sheet1!$A$1-1)*10,FALSE)="---","---", (ROUND(VLOOKUP($A579,Sheet1!$B$3:$AH$1266,Sheet1!E$1+(Sheet1!$A$1-1)*10,FALSE),IF(VLOOKUP($A579,Sheet1!$B$3:$AH$1266,Sheet1!E$1+(Sheet1!$A$1-1)*10,FALSE)&gt;99999,-3,IF(VLOOKUP($A579,Sheet1!$B$3:$AH$1266,Sheet1!E$1+(Sheet1!$A$1-1)*10,FALSE)&gt;9999,-2,IF(VLOOKUP($A579,Sheet1!$B$3:$AH$1266,Sheet1!E$1+(Sheet1!$A$1-1)*10,FALSE)&gt;999,-1,0)))))))</f>
        <v>---</v>
      </c>
      <c r="V579" s="392" t="str">
        <f>IF(ISNA(VLOOKUP($A579,Sheet1!$B$3:$AH$1266,Sheet1!F$1+(Sheet1!$A$1-1)*10,FALSE))=TRUE,"---",IF(VLOOKUP($A579,Sheet1!$B$3:$AH$1266,Sheet1!F$1+(Sheet1!$A$1-1)*10,FALSE)="---","---", (ROUND(VLOOKUP($A579,Sheet1!$B$3:$AH$1266,Sheet1!F$1+(Sheet1!$A$1-1)*10,FALSE),IF(VLOOKUP($A579,Sheet1!$B$3:$AH$1266,Sheet1!F$1+(Sheet1!$A$1-1)*10,FALSE)&gt;99999,-3,IF(VLOOKUP($A579,Sheet1!$B$3:$AH$1266,Sheet1!F$1+(Sheet1!$A$1-1)*10,FALSE)&gt;9999,-2,IF(VLOOKUP($A579,Sheet1!$B$3:$AH$1266,Sheet1!F$1+(Sheet1!$A$1-1)*10,FALSE)&gt;999,-1,0)))))))</f>
        <v>---</v>
      </c>
      <c r="W579" s="392" t="str">
        <f>IF(ISNA(VLOOKUP($A579,Sheet1!$B$3:$AH$1266,Sheet1!G$1+(Sheet1!$A$1-1)*10,FALSE))=TRUE,"---",IF(VLOOKUP($A579,Sheet1!$B$3:$AH$1266,Sheet1!G$1+(Sheet1!$A$1-1)*10,FALSE)="---","---", (ROUND(VLOOKUP($A579,Sheet1!$B$3:$AH$1266,Sheet1!G$1+(Sheet1!$A$1-1)*10,FALSE),IF(VLOOKUP($A579,Sheet1!$B$3:$AH$1266,Sheet1!G$1+(Sheet1!$A$1-1)*10,FALSE)&gt;99999,-3,IF(VLOOKUP($A579,Sheet1!$B$3:$AH$1266,Sheet1!G$1+(Sheet1!$A$1-1)*10,FALSE)&gt;9999,-2,IF(VLOOKUP($A579,Sheet1!$B$3:$AH$1266,Sheet1!G$1+(Sheet1!$A$1-1)*10,FALSE)&gt;999,-1,0)))))))</f>
        <v>---</v>
      </c>
      <c r="X579" s="392" t="str">
        <f>IF(ISNA(VLOOKUP($A579,Sheet1!$B$3:$AH$1266,Sheet1!H$1+(Sheet1!$A$1-1)*10,FALSE))=TRUE,"---",IF(VLOOKUP($A579,Sheet1!$B$3:$AH$1266,Sheet1!H$1+(Sheet1!$A$1-1)*10,FALSE)="---","---", (ROUND(VLOOKUP($A579,Sheet1!$B$3:$AH$1266,Sheet1!H$1+(Sheet1!$A$1-1)*10,FALSE),IF(VLOOKUP($A579,Sheet1!$B$3:$AH$1266,Sheet1!H$1+(Sheet1!$A$1-1)*10,FALSE)&gt;99999,-3,IF(VLOOKUP($A579,Sheet1!$B$3:$AH$1266,Sheet1!H$1+(Sheet1!$A$1-1)*10,FALSE)&gt;9999,-2,IF(VLOOKUP($A579,Sheet1!$B$3:$AH$1266,Sheet1!H$1+(Sheet1!$A$1-1)*10,FALSE)&gt;999,-1,0)))))))</f>
        <v>---</v>
      </c>
      <c r="Y579" s="392" t="str">
        <f>IF(ISNA(VLOOKUP($A579,Sheet1!$B$3:$AH$1266,Sheet1!I$1+(Sheet1!$A$1-1)*10,FALSE))=TRUE,"---",IF(VLOOKUP($A579,Sheet1!$B$3:$AH$1266,Sheet1!I$1+(Sheet1!$A$1-1)*10,FALSE)="---","---", (ROUND(VLOOKUP($A579,Sheet1!$B$3:$AH$1266,Sheet1!I$1+(Sheet1!$A$1-1)*10,FALSE),IF(VLOOKUP($A579,Sheet1!$B$3:$AH$1266,Sheet1!I$1+(Sheet1!$A$1-1)*10,FALSE)&gt;99999,-3,IF(VLOOKUP($A579,Sheet1!$B$3:$AH$1266,Sheet1!I$1+(Sheet1!$A$1-1)*10,FALSE)&gt;9999,-2,IF(VLOOKUP($A579,Sheet1!$B$3:$AH$1266,Sheet1!I$1+(Sheet1!$A$1-1)*10,FALSE)&gt;999,-1,0)))))))</f>
        <v>---</v>
      </c>
      <c r="Z579" s="392" t="str">
        <f>IF(ISNA(VLOOKUP($A579,Sheet1!$B$3:$AH$1266,Sheet1!J$1+(Sheet1!$A$1-1)*10,FALSE))=TRUE,"---",IF(VLOOKUP($A579,Sheet1!$B$3:$AH$1266,Sheet1!J$1+(Sheet1!$A$1-1)*10,FALSE)="---","---", (ROUND(VLOOKUP($A579,Sheet1!$B$3:$AH$1266,Sheet1!J$1+(Sheet1!$A$1-1)*10,FALSE),IF(VLOOKUP($A579,Sheet1!$B$3:$AH$1266,Sheet1!J$1+(Sheet1!$A$1-1)*10,FALSE)&gt;99999,-3,IF(VLOOKUP($A579,Sheet1!$B$3:$AH$1266,Sheet1!J$1+(Sheet1!$A$1-1)*10,FALSE)&gt;9999,-2,IF(VLOOKUP($A579,Sheet1!$B$3:$AH$1266,Sheet1!J$1+(Sheet1!$A$1-1)*10,FALSE)&gt;999,-1,0)))))))</f>
        <v>---</v>
      </c>
      <c r="AA579" s="392" t="str">
        <f>IF(ISNA(VLOOKUP($A579,Sheet1!$B$3:$AH$1266,Sheet1!K$1+(Sheet1!$A$1-1)*10,FALSE))=TRUE,"---",IF(VLOOKUP($A579,Sheet1!$B$3:$AH$1266,Sheet1!K$1+(Sheet1!$A$1-1)*10,FALSE)="---","---", (ROUND(VLOOKUP($A579,Sheet1!$B$3:$AH$1266,Sheet1!K$1+(Sheet1!$A$1-1)*10,FALSE),IF(VLOOKUP($A579,Sheet1!$B$3:$AH$1266,Sheet1!K$1+(Sheet1!$A$1-1)*10,FALSE)&gt;99999,-3,IF(VLOOKUP($A579,Sheet1!$B$3:$AH$1266,Sheet1!K$1+(Sheet1!$A$1-1)*10,FALSE)&gt;9999,-2,IF(VLOOKUP($A579,Sheet1!$B$3:$AH$1266,Sheet1!K$1+(Sheet1!$A$1-1)*10,FALSE)&gt;999,-1,0)))))))</f>
        <v>---</v>
      </c>
      <c r="AB579" s="392" t="str">
        <f>IF(ISNA(VLOOKUP($A579,Sheet1!$B$3:$AH$1266,Sheet1!L$1+(Sheet1!$A$1-1)*10,FALSE))=TRUE,"---",IF(VLOOKUP($A579,Sheet1!$B$3:$AH$1266,Sheet1!L$1+(Sheet1!$A$1-1)*10,FALSE)="---","---", (ROUND(VLOOKUP($A579,Sheet1!$B$3:$AH$1266,Sheet1!L$1+(Sheet1!$A$1-1)*10,FALSE),IF(VLOOKUP($A579,Sheet1!$B$3:$AH$1266,Sheet1!L$1+(Sheet1!$A$1-1)*10,FALSE)&gt;99999,-3,IF(VLOOKUP($A579,Sheet1!$B$3:$AH$1266,Sheet1!L$1+(Sheet1!$A$1-1)*10,FALSE)&gt;9999,-2,IF(VLOOKUP($A579,Sheet1!$B$3:$AH$1266,Sheet1!L$1+(Sheet1!$A$1-1)*10,FALSE)&gt;999,-1,0)))))))</f>
        <v>---</v>
      </c>
      <c r="AC579" s="392" t="str">
        <f>IF(ISNA(VLOOKUP($A579,Sheet1!$B$3:$AH$1266,Sheet1!M$1+(Sheet1!$A$1-1)*10,FALSE))=TRUE,"---",IF(VLOOKUP($A579,Sheet1!$B$3:$AH$1266,Sheet1!M$1+(Sheet1!$A$1-1)*10,FALSE)="---","---", (ROUND(VLOOKUP($A579,Sheet1!$B$3:$AH$1266,Sheet1!M$1+(Sheet1!$A$1-1)*10,FALSE),IF(VLOOKUP($A579,Sheet1!$B$3:$AH$1266,Sheet1!M$1+(Sheet1!$A$1-1)*10,FALSE)&gt;99999,-3,IF(VLOOKUP($A579,Sheet1!$B$3:$AH$1266,Sheet1!M$1+(Sheet1!$A$1-1)*10,FALSE)&gt;9999,-2,IF(VLOOKUP($A579,Sheet1!$B$3:$AH$1266,Sheet1!M$1+(Sheet1!$A$1-1)*10,FALSE)&gt;999,-1,0)))))))</f>
        <v>---</v>
      </c>
      <c r="AD579" s="392" t="str">
        <f>IF(ISNA(VLOOKUP($A579,Sheet1!$B$3:$AH$1266,Sheet1!N$1+(Sheet1!$A$1-1)*10,FALSE))=TRUE,"---",IF(VLOOKUP($A579,Sheet1!$B$3:$AH$1266,Sheet1!N$1+(Sheet1!$A$1-1)*10,FALSE)="---","---", (ROUND(VLOOKUP($A579,Sheet1!$B$3:$AH$1266,Sheet1!N$1+(Sheet1!$A$1-1)*10,FALSE),IF(VLOOKUP($A579,Sheet1!$B$3:$AH$1266,Sheet1!N$1+(Sheet1!$A$1-1)*10,FALSE)&gt;99999,-3,IF(VLOOKUP($A579,Sheet1!$B$3:$AH$1266,Sheet1!N$1+(Sheet1!$A$1-1)*10,FALSE)&gt;9999,-2,IF(VLOOKUP($A579,Sheet1!$B$3:$AH$1266,Sheet1!N$1+(Sheet1!$A$1-1)*10,FALSE)&gt;999,-1,0)))))))</f>
        <v>---</v>
      </c>
    </row>
    <row r="580" spans="1:30" ht="25.5" customHeight="1" x14ac:dyDescent="0.25">
      <c r="A580" s="304" t="s">
        <v>897</v>
      </c>
      <c r="B580" s="393" t="s">
        <v>898</v>
      </c>
      <c r="C580" s="304">
        <v>414818</v>
      </c>
      <c r="D580" s="304">
        <v>734736</v>
      </c>
      <c r="E580" s="305" t="s">
        <v>3043</v>
      </c>
      <c r="F580" s="117" t="s">
        <v>4629</v>
      </c>
      <c r="G580" s="118" t="s">
        <v>286</v>
      </c>
      <c r="H580" s="348">
        <v>32.9</v>
      </c>
      <c r="I580" s="119">
        <v>27596</v>
      </c>
      <c r="J580" s="124">
        <v>7.65</v>
      </c>
      <c r="K580" s="121" t="s">
        <v>4405</v>
      </c>
      <c r="L580" s="122">
        <v>1590</v>
      </c>
      <c r="M580" s="123">
        <v>48.3</v>
      </c>
      <c r="N580" s="121" t="s">
        <v>4405</v>
      </c>
      <c r="O580" s="71">
        <f t="shared" si="18"/>
        <v>6.6920433460852156</v>
      </c>
      <c r="P580" s="71">
        <f>IF(O580&lt;&gt;"",VLOOKUP($A580,Sheet4!$A$2:$O$1309,14,FALSE)*100,"")</f>
        <v>0.90944746503727192</v>
      </c>
      <c r="Q580" s="71">
        <f>IF(P580&lt;&gt;"",VLOOKUP($A580,Sheet4!$A$2:$O$1309,15,FALSE)*100,"")</f>
        <v>8.5600829201988642</v>
      </c>
      <c r="R580" s="73">
        <f t="shared" si="17"/>
        <v>15</v>
      </c>
      <c r="S580" s="357" t="s">
        <v>4362</v>
      </c>
      <c r="T580" s="357" t="str">
        <f>IF(ISNA(VLOOKUP(A580,Sheet1!B$3:C$1266,2,FALSE)=TRUE),"NC",VLOOKUP(A580,Sheet1!B$3:C$1266,2,FALSE))</f>
        <v>Rural10</v>
      </c>
      <c r="U580" s="385">
        <f>IF(ISNA(VLOOKUP($A580,Sheet1!$B$3:$AH$1266,Sheet1!E$1+(Sheet1!$A$1-1)*10,FALSE))=TRUE,"---",IF(VLOOKUP($A580,Sheet1!$B$3:$AH$1266,Sheet1!E$1+(Sheet1!$A$1-1)*10,FALSE)="---","---", (ROUND(VLOOKUP($A580,Sheet1!$B$3:$AH$1266,Sheet1!E$1+(Sheet1!$A$1-1)*10,FALSE),IF(VLOOKUP($A580,Sheet1!$B$3:$AH$1266,Sheet1!E$1+(Sheet1!$A$1-1)*10,FALSE)&gt;99999,-3,IF(VLOOKUP($A580,Sheet1!$B$3:$AH$1266,Sheet1!E$1+(Sheet1!$A$1-1)*10,FALSE)&gt;9999,-2,IF(VLOOKUP($A580,Sheet1!$B$3:$AH$1266,Sheet1!E$1+(Sheet1!$A$1-1)*10,FALSE)&gt;999,-1,0)))))))</f>
        <v>367</v>
      </c>
      <c r="V580" s="385">
        <f>IF(ISNA(VLOOKUP($A580,Sheet1!$B$3:$AH$1266,Sheet1!F$1+(Sheet1!$A$1-1)*10,FALSE))=TRUE,"---",IF(VLOOKUP($A580,Sheet1!$B$3:$AH$1266,Sheet1!F$1+(Sheet1!$A$1-1)*10,FALSE)="---","---", (ROUND(VLOOKUP($A580,Sheet1!$B$3:$AH$1266,Sheet1!F$1+(Sheet1!$A$1-1)*10,FALSE),IF(VLOOKUP($A580,Sheet1!$B$3:$AH$1266,Sheet1!F$1+(Sheet1!$A$1-1)*10,FALSE)&gt;99999,-3,IF(VLOOKUP($A580,Sheet1!$B$3:$AH$1266,Sheet1!F$1+(Sheet1!$A$1-1)*10,FALSE)&gt;9999,-2,IF(VLOOKUP($A580,Sheet1!$B$3:$AH$1266,Sheet1!F$1+(Sheet1!$A$1-1)*10,FALSE)&gt;999,-1,0)))))))</f>
        <v>451</v>
      </c>
      <c r="W580" s="385">
        <f>IF(ISNA(VLOOKUP($A580,Sheet1!$B$3:$AH$1266,Sheet1!G$1+(Sheet1!$A$1-1)*10,FALSE))=TRUE,"---",IF(VLOOKUP($A580,Sheet1!$B$3:$AH$1266,Sheet1!G$1+(Sheet1!$A$1-1)*10,FALSE)="---","---", (ROUND(VLOOKUP($A580,Sheet1!$B$3:$AH$1266,Sheet1!G$1+(Sheet1!$A$1-1)*10,FALSE),IF(VLOOKUP($A580,Sheet1!$B$3:$AH$1266,Sheet1!G$1+(Sheet1!$A$1-1)*10,FALSE)&gt;99999,-3,IF(VLOOKUP($A580,Sheet1!$B$3:$AH$1266,Sheet1!G$1+(Sheet1!$A$1-1)*10,FALSE)&gt;9999,-2,IF(VLOOKUP($A580,Sheet1!$B$3:$AH$1266,Sheet1!G$1+(Sheet1!$A$1-1)*10,FALSE)&gt;999,-1,0)))))))</f>
        <v>573</v>
      </c>
      <c r="X580" s="385">
        <f>IF(ISNA(VLOOKUP($A580,Sheet1!$B$3:$AH$1266,Sheet1!H$1+(Sheet1!$A$1-1)*10,FALSE))=TRUE,"---",IF(VLOOKUP($A580,Sheet1!$B$3:$AH$1266,Sheet1!H$1+(Sheet1!$A$1-1)*10,FALSE)="---","---", (ROUND(VLOOKUP($A580,Sheet1!$B$3:$AH$1266,Sheet1!H$1+(Sheet1!$A$1-1)*10,FALSE),IF(VLOOKUP($A580,Sheet1!$B$3:$AH$1266,Sheet1!H$1+(Sheet1!$A$1-1)*10,FALSE)&gt;99999,-3,IF(VLOOKUP($A580,Sheet1!$B$3:$AH$1266,Sheet1!H$1+(Sheet1!$A$1-1)*10,FALSE)&gt;9999,-2,IF(VLOOKUP($A580,Sheet1!$B$3:$AH$1266,Sheet1!H$1+(Sheet1!$A$1-1)*10,FALSE)&gt;999,-1,0)))))))</f>
        <v>975</v>
      </c>
      <c r="Y580" s="385">
        <f>IF(ISNA(VLOOKUP($A580,Sheet1!$B$3:$AH$1266,Sheet1!I$1+(Sheet1!$A$1-1)*10,FALSE))=TRUE,"---",IF(VLOOKUP($A580,Sheet1!$B$3:$AH$1266,Sheet1!I$1+(Sheet1!$A$1-1)*10,FALSE)="---","---", (ROUND(VLOOKUP($A580,Sheet1!$B$3:$AH$1266,Sheet1!I$1+(Sheet1!$A$1-1)*10,FALSE),IF(VLOOKUP($A580,Sheet1!$B$3:$AH$1266,Sheet1!I$1+(Sheet1!$A$1-1)*10,FALSE)&gt;99999,-3,IF(VLOOKUP($A580,Sheet1!$B$3:$AH$1266,Sheet1!I$1+(Sheet1!$A$1-1)*10,FALSE)&gt;9999,-2,IF(VLOOKUP($A580,Sheet1!$B$3:$AH$1266,Sheet1!I$1+(Sheet1!$A$1-1)*10,FALSE)&gt;999,-1,0)))))))</f>
        <v>1320</v>
      </c>
      <c r="Z580" s="385">
        <f>IF(ISNA(VLOOKUP($A580,Sheet1!$B$3:$AH$1266,Sheet1!J$1+(Sheet1!$A$1-1)*10,FALSE))=TRUE,"---",IF(VLOOKUP($A580,Sheet1!$B$3:$AH$1266,Sheet1!J$1+(Sheet1!$A$1-1)*10,FALSE)="---","---", (ROUND(VLOOKUP($A580,Sheet1!$B$3:$AH$1266,Sheet1!J$1+(Sheet1!$A$1-1)*10,FALSE),IF(VLOOKUP($A580,Sheet1!$B$3:$AH$1266,Sheet1!J$1+(Sheet1!$A$1-1)*10,FALSE)&gt;99999,-3,IF(VLOOKUP($A580,Sheet1!$B$3:$AH$1266,Sheet1!J$1+(Sheet1!$A$1-1)*10,FALSE)&gt;9999,-2,IF(VLOOKUP($A580,Sheet1!$B$3:$AH$1266,Sheet1!J$1+(Sheet1!$A$1-1)*10,FALSE)&gt;999,-1,0)))))))</f>
        <v>1850</v>
      </c>
      <c r="AA580" s="385">
        <f>IF(ISNA(VLOOKUP($A580,Sheet1!$B$3:$AH$1266,Sheet1!K$1+(Sheet1!$A$1-1)*10,FALSE))=TRUE,"---",IF(VLOOKUP($A580,Sheet1!$B$3:$AH$1266,Sheet1!K$1+(Sheet1!$A$1-1)*10,FALSE)="---","---", (ROUND(VLOOKUP($A580,Sheet1!$B$3:$AH$1266,Sheet1!K$1+(Sheet1!$A$1-1)*10,FALSE),IF(VLOOKUP($A580,Sheet1!$B$3:$AH$1266,Sheet1!K$1+(Sheet1!$A$1-1)*10,FALSE)&gt;99999,-3,IF(VLOOKUP($A580,Sheet1!$B$3:$AH$1266,Sheet1!K$1+(Sheet1!$A$1-1)*10,FALSE)&gt;9999,-2,IF(VLOOKUP($A580,Sheet1!$B$3:$AH$1266,Sheet1!K$1+(Sheet1!$A$1-1)*10,FALSE)&gt;999,-1,0)))))))</f>
        <v>2300</v>
      </c>
      <c r="AB580" s="385">
        <f>IF(ISNA(VLOOKUP($A580,Sheet1!$B$3:$AH$1266,Sheet1!L$1+(Sheet1!$A$1-1)*10,FALSE))=TRUE,"---",IF(VLOOKUP($A580,Sheet1!$B$3:$AH$1266,Sheet1!L$1+(Sheet1!$A$1-1)*10,FALSE)="---","---", (ROUND(VLOOKUP($A580,Sheet1!$B$3:$AH$1266,Sheet1!L$1+(Sheet1!$A$1-1)*10,FALSE),IF(VLOOKUP($A580,Sheet1!$B$3:$AH$1266,Sheet1!L$1+(Sheet1!$A$1-1)*10,FALSE)&gt;99999,-3,IF(VLOOKUP($A580,Sheet1!$B$3:$AH$1266,Sheet1!L$1+(Sheet1!$A$1-1)*10,FALSE)&gt;9999,-2,IF(VLOOKUP($A580,Sheet1!$B$3:$AH$1266,Sheet1!L$1+(Sheet1!$A$1-1)*10,FALSE)&gt;999,-1,0)))))))</f>
        <v>2810</v>
      </c>
      <c r="AC580" s="385">
        <f>IF(ISNA(VLOOKUP($A580,Sheet1!$B$3:$AH$1266,Sheet1!M$1+(Sheet1!$A$1-1)*10,FALSE))=TRUE,"---",IF(VLOOKUP($A580,Sheet1!$B$3:$AH$1266,Sheet1!M$1+(Sheet1!$A$1-1)*10,FALSE)="---","---", (ROUND(VLOOKUP($A580,Sheet1!$B$3:$AH$1266,Sheet1!M$1+(Sheet1!$A$1-1)*10,FALSE),IF(VLOOKUP($A580,Sheet1!$B$3:$AH$1266,Sheet1!M$1+(Sheet1!$A$1-1)*10,FALSE)&gt;99999,-3,IF(VLOOKUP($A580,Sheet1!$B$3:$AH$1266,Sheet1!M$1+(Sheet1!$A$1-1)*10,FALSE)&gt;9999,-2,IF(VLOOKUP($A580,Sheet1!$B$3:$AH$1266,Sheet1!M$1+(Sheet1!$A$1-1)*10,FALSE)&gt;999,-1,0)))))))</f>
        <v>3380</v>
      </c>
      <c r="AD580" s="385">
        <f>IF(ISNA(VLOOKUP($A580,Sheet1!$B$3:$AH$1266,Sheet1!N$1+(Sheet1!$A$1-1)*10,FALSE))=TRUE,"---",IF(VLOOKUP($A580,Sheet1!$B$3:$AH$1266,Sheet1!N$1+(Sheet1!$A$1-1)*10,FALSE)="---","---", (ROUND(VLOOKUP($A580,Sheet1!$B$3:$AH$1266,Sheet1!N$1+(Sheet1!$A$1-1)*10,FALSE),IF(VLOOKUP($A580,Sheet1!$B$3:$AH$1266,Sheet1!N$1+(Sheet1!$A$1-1)*10,FALSE)&gt;99999,-3,IF(VLOOKUP($A580,Sheet1!$B$3:$AH$1266,Sheet1!N$1+(Sheet1!$A$1-1)*10,FALSE)&gt;9999,-2,IF(VLOOKUP($A580,Sheet1!$B$3:$AH$1266,Sheet1!N$1+(Sheet1!$A$1-1)*10,FALSE)&gt;999,-1,0)))))))</f>
        <v>4250</v>
      </c>
    </row>
    <row r="581" spans="1:30" ht="25.5" customHeight="1" x14ac:dyDescent="0.25">
      <c r="A581" s="304"/>
      <c r="B581" s="346"/>
      <c r="C581" s="304"/>
      <c r="D581" s="304"/>
      <c r="E581" s="305" t="e">
        <v>#N/A</v>
      </c>
      <c r="F581" s="117" t="s">
        <v>4633</v>
      </c>
      <c r="G581" s="118" t="s">
        <v>31</v>
      </c>
      <c r="H581" s="348"/>
      <c r="I581" s="119">
        <v>30832</v>
      </c>
      <c r="J581" s="124">
        <v>6.81</v>
      </c>
      <c r="K581" s="121" t="s">
        <v>4405</v>
      </c>
      <c r="L581" s="122">
        <v>1120</v>
      </c>
      <c r="M581" s="164">
        <v>34</v>
      </c>
      <c r="N581" s="118" t="s">
        <v>24</v>
      </c>
      <c r="O581" s="71" t="s">
        <v>4405</v>
      </c>
      <c r="P581" s="71" t="s">
        <v>4405</v>
      </c>
      <c r="Q581" s="71" t="s">
        <v>4405</v>
      </c>
      <c r="R581" s="73" t="s">
        <v>4405</v>
      </c>
      <c r="S581" s="357" t="e">
        <v>#N/A</v>
      </c>
      <c r="T581" s="357" t="str">
        <f>IF(ISNA(VLOOKUP(A581,Sheet1!B$3:C$1266,2,FALSE)=TRUE),"ND",VLOOKUP(A581,Sheet1!B$3:C$1266,2,FALSE))</f>
        <v>ND</v>
      </c>
      <c r="U581" s="385" t="str">
        <f>IF(ISNA(VLOOKUP($A581,Sheet1!$B$3:$AH$1266,Sheet1!E$1+(Sheet1!$A$1-1)*10,FALSE))=TRUE,"---",IF(VLOOKUP($A581,Sheet1!$B$3:$AH$1266,Sheet1!E$1+(Sheet1!$A$1-1)*10,FALSE)="---","---", (ROUND(VLOOKUP($A581,Sheet1!$B$3:$AH$1266,Sheet1!E$1+(Sheet1!$A$1-1)*10,FALSE),IF(VLOOKUP($A581,Sheet1!$B$3:$AH$1266,Sheet1!E$1+(Sheet1!$A$1-1)*10,FALSE)&gt;99999,-3,IF(VLOOKUP($A581,Sheet1!$B$3:$AH$1266,Sheet1!E$1+(Sheet1!$A$1-1)*10,FALSE)&gt;9999,-2,IF(VLOOKUP($A581,Sheet1!$B$3:$AH$1266,Sheet1!E$1+(Sheet1!$A$1-1)*10,FALSE)&gt;999,-1,0)))))))</f>
        <v>---</v>
      </c>
      <c r="V581" s="385" t="str">
        <f>IF(ISNA(VLOOKUP($A581,Sheet1!$B$3:$AH$1266,Sheet1!F$1+(Sheet1!$A$1-1)*10,FALSE))=TRUE,"---",IF(VLOOKUP($A581,Sheet1!$B$3:$AH$1266,Sheet1!F$1+(Sheet1!$A$1-1)*10,FALSE)="---","---", (ROUND(VLOOKUP($A581,Sheet1!$B$3:$AH$1266,Sheet1!F$1+(Sheet1!$A$1-1)*10,FALSE),IF(VLOOKUP($A581,Sheet1!$B$3:$AH$1266,Sheet1!F$1+(Sheet1!$A$1-1)*10,FALSE)&gt;99999,-3,IF(VLOOKUP($A581,Sheet1!$B$3:$AH$1266,Sheet1!F$1+(Sheet1!$A$1-1)*10,FALSE)&gt;9999,-2,IF(VLOOKUP($A581,Sheet1!$B$3:$AH$1266,Sheet1!F$1+(Sheet1!$A$1-1)*10,FALSE)&gt;999,-1,0)))))))</f>
        <v>---</v>
      </c>
      <c r="W581" s="385" t="str">
        <f>IF(ISNA(VLOOKUP($A581,Sheet1!$B$3:$AH$1266,Sheet1!G$1+(Sheet1!$A$1-1)*10,FALSE))=TRUE,"---",IF(VLOOKUP($A581,Sheet1!$B$3:$AH$1266,Sheet1!G$1+(Sheet1!$A$1-1)*10,FALSE)="---","---", (ROUND(VLOOKUP($A581,Sheet1!$B$3:$AH$1266,Sheet1!G$1+(Sheet1!$A$1-1)*10,FALSE),IF(VLOOKUP($A581,Sheet1!$B$3:$AH$1266,Sheet1!G$1+(Sheet1!$A$1-1)*10,FALSE)&gt;99999,-3,IF(VLOOKUP($A581,Sheet1!$B$3:$AH$1266,Sheet1!G$1+(Sheet1!$A$1-1)*10,FALSE)&gt;9999,-2,IF(VLOOKUP($A581,Sheet1!$B$3:$AH$1266,Sheet1!G$1+(Sheet1!$A$1-1)*10,FALSE)&gt;999,-1,0)))))))</f>
        <v>---</v>
      </c>
      <c r="X581" s="385" t="str">
        <f>IF(ISNA(VLOOKUP($A581,Sheet1!$B$3:$AH$1266,Sheet1!H$1+(Sheet1!$A$1-1)*10,FALSE))=TRUE,"---",IF(VLOOKUP($A581,Sheet1!$B$3:$AH$1266,Sheet1!H$1+(Sheet1!$A$1-1)*10,FALSE)="---","---", (ROUND(VLOOKUP($A581,Sheet1!$B$3:$AH$1266,Sheet1!H$1+(Sheet1!$A$1-1)*10,FALSE),IF(VLOOKUP($A581,Sheet1!$B$3:$AH$1266,Sheet1!H$1+(Sheet1!$A$1-1)*10,FALSE)&gt;99999,-3,IF(VLOOKUP($A581,Sheet1!$B$3:$AH$1266,Sheet1!H$1+(Sheet1!$A$1-1)*10,FALSE)&gt;9999,-2,IF(VLOOKUP($A581,Sheet1!$B$3:$AH$1266,Sheet1!H$1+(Sheet1!$A$1-1)*10,FALSE)&gt;999,-1,0)))))))</f>
        <v>---</v>
      </c>
      <c r="Y581" s="385" t="str">
        <f>IF(ISNA(VLOOKUP($A581,Sheet1!$B$3:$AH$1266,Sheet1!I$1+(Sheet1!$A$1-1)*10,FALSE))=TRUE,"---",IF(VLOOKUP($A581,Sheet1!$B$3:$AH$1266,Sheet1!I$1+(Sheet1!$A$1-1)*10,FALSE)="---","---", (ROUND(VLOOKUP($A581,Sheet1!$B$3:$AH$1266,Sheet1!I$1+(Sheet1!$A$1-1)*10,FALSE),IF(VLOOKUP($A581,Sheet1!$B$3:$AH$1266,Sheet1!I$1+(Sheet1!$A$1-1)*10,FALSE)&gt;99999,-3,IF(VLOOKUP($A581,Sheet1!$B$3:$AH$1266,Sheet1!I$1+(Sheet1!$A$1-1)*10,FALSE)&gt;9999,-2,IF(VLOOKUP($A581,Sheet1!$B$3:$AH$1266,Sheet1!I$1+(Sheet1!$A$1-1)*10,FALSE)&gt;999,-1,0)))))))</f>
        <v>---</v>
      </c>
      <c r="Z581" s="385" t="str">
        <f>IF(ISNA(VLOOKUP($A581,Sheet1!$B$3:$AH$1266,Sheet1!J$1+(Sheet1!$A$1-1)*10,FALSE))=TRUE,"---",IF(VLOOKUP($A581,Sheet1!$B$3:$AH$1266,Sheet1!J$1+(Sheet1!$A$1-1)*10,FALSE)="---","---", (ROUND(VLOOKUP($A581,Sheet1!$B$3:$AH$1266,Sheet1!J$1+(Sheet1!$A$1-1)*10,FALSE),IF(VLOOKUP($A581,Sheet1!$B$3:$AH$1266,Sheet1!J$1+(Sheet1!$A$1-1)*10,FALSE)&gt;99999,-3,IF(VLOOKUP($A581,Sheet1!$B$3:$AH$1266,Sheet1!J$1+(Sheet1!$A$1-1)*10,FALSE)&gt;9999,-2,IF(VLOOKUP($A581,Sheet1!$B$3:$AH$1266,Sheet1!J$1+(Sheet1!$A$1-1)*10,FALSE)&gt;999,-1,0)))))))</f>
        <v>---</v>
      </c>
      <c r="AA581" s="385" t="str">
        <f>IF(ISNA(VLOOKUP($A581,Sheet1!$B$3:$AH$1266,Sheet1!K$1+(Sheet1!$A$1-1)*10,FALSE))=TRUE,"---",IF(VLOOKUP($A581,Sheet1!$B$3:$AH$1266,Sheet1!K$1+(Sheet1!$A$1-1)*10,FALSE)="---","---", (ROUND(VLOOKUP($A581,Sheet1!$B$3:$AH$1266,Sheet1!K$1+(Sheet1!$A$1-1)*10,FALSE),IF(VLOOKUP($A581,Sheet1!$B$3:$AH$1266,Sheet1!K$1+(Sheet1!$A$1-1)*10,FALSE)&gt;99999,-3,IF(VLOOKUP($A581,Sheet1!$B$3:$AH$1266,Sheet1!K$1+(Sheet1!$A$1-1)*10,FALSE)&gt;9999,-2,IF(VLOOKUP($A581,Sheet1!$B$3:$AH$1266,Sheet1!K$1+(Sheet1!$A$1-1)*10,FALSE)&gt;999,-1,0)))))))</f>
        <v>---</v>
      </c>
      <c r="AB581" s="385" t="str">
        <f>IF(ISNA(VLOOKUP($A581,Sheet1!$B$3:$AH$1266,Sheet1!L$1+(Sheet1!$A$1-1)*10,FALSE))=TRUE,"---",IF(VLOOKUP($A581,Sheet1!$B$3:$AH$1266,Sheet1!L$1+(Sheet1!$A$1-1)*10,FALSE)="---","---", (ROUND(VLOOKUP($A581,Sheet1!$B$3:$AH$1266,Sheet1!L$1+(Sheet1!$A$1-1)*10,FALSE),IF(VLOOKUP($A581,Sheet1!$B$3:$AH$1266,Sheet1!L$1+(Sheet1!$A$1-1)*10,FALSE)&gt;99999,-3,IF(VLOOKUP($A581,Sheet1!$B$3:$AH$1266,Sheet1!L$1+(Sheet1!$A$1-1)*10,FALSE)&gt;9999,-2,IF(VLOOKUP($A581,Sheet1!$B$3:$AH$1266,Sheet1!L$1+(Sheet1!$A$1-1)*10,FALSE)&gt;999,-1,0)))))))</f>
        <v>---</v>
      </c>
      <c r="AC581" s="385" t="str">
        <f>IF(ISNA(VLOOKUP($A581,Sheet1!$B$3:$AH$1266,Sheet1!M$1+(Sheet1!$A$1-1)*10,FALSE))=TRUE,"---",IF(VLOOKUP($A581,Sheet1!$B$3:$AH$1266,Sheet1!M$1+(Sheet1!$A$1-1)*10,FALSE)="---","---", (ROUND(VLOOKUP($A581,Sheet1!$B$3:$AH$1266,Sheet1!M$1+(Sheet1!$A$1-1)*10,FALSE),IF(VLOOKUP($A581,Sheet1!$B$3:$AH$1266,Sheet1!M$1+(Sheet1!$A$1-1)*10,FALSE)&gt;99999,-3,IF(VLOOKUP($A581,Sheet1!$B$3:$AH$1266,Sheet1!M$1+(Sheet1!$A$1-1)*10,FALSE)&gt;9999,-2,IF(VLOOKUP($A581,Sheet1!$B$3:$AH$1266,Sheet1!M$1+(Sheet1!$A$1-1)*10,FALSE)&gt;999,-1,0)))))))</f>
        <v>---</v>
      </c>
      <c r="AD581" s="385" t="str">
        <f>IF(ISNA(VLOOKUP($A581,Sheet1!$B$3:$AH$1266,Sheet1!N$1+(Sheet1!$A$1-1)*10,FALSE))=TRUE,"---",IF(VLOOKUP($A581,Sheet1!$B$3:$AH$1266,Sheet1!N$1+(Sheet1!$A$1-1)*10,FALSE)="---","---", (ROUND(VLOOKUP($A581,Sheet1!$B$3:$AH$1266,Sheet1!N$1+(Sheet1!$A$1-1)*10,FALSE),IF(VLOOKUP($A581,Sheet1!$B$3:$AH$1266,Sheet1!N$1+(Sheet1!$A$1-1)*10,FALSE)&gt;99999,-3,IF(VLOOKUP($A581,Sheet1!$B$3:$AH$1266,Sheet1!N$1+(Sheet1!$A$1-1)*10,FALSE)&gt;9999,-2,IF(VLOOKUP($A581,Sheet1!$B$3:$AH$1266,Sheet1!N$1+(Sheet1!$A$1-1)*10,FALSE)&gt;999,-1,0)))))))</f>
        <v>---</v>
      </c>
    </row>
    <row r="582" spans="1:30" ht="25.5" customHeight="1" x14ac:dyDescent="0.25">
      <c r="A582" s="125" t="s">
        <v>899</v>
      </c>
      <c r="B582" s="126" t="s">
        <v>900</v>
      </c>
      <c r="C582" s="125">
        <v>414522</v>
      </c>
      <c r="D582" s="125">
        <v>734927</v>
      </c>
      <c r="E582" s="70" t="s">
        <v>3043</v>
      </c>
      <c r="F582" s="52" t="s">
        <v>4596</v>
      </c>
      <c r="G582" s="127" t="s">
        <v>31</v>
      </c>
      <c r="H582" s="128">
        <v>15.5</v>
      </c>
      <c r="I582" s="112">
        <v>22338</v>
      </c>
      <c r="J582" s="113">
        <v>5.44</v>
      </c>
      <c r="K582" s="127" t="s">
        <v>28</v>
      </c>
      <c r="L582" s="115">
        <v>260</v>
      </c>
      <c r="M582" s="116">
        <v>16.8</v>
      </c>
      <c r="N582" s="114" t="s">
        <v>4405</v>
      </c>
      <c r="O582" s="68" t="str">
        <f t="shared" si="18"/>
        <v>&gt;50</v>
      </c>
      <c r="P582" s="68">
        <f>IF(O582&lt;&gt;"",VLOOKUP($A582,Sheet4!$A$2:$O$1309,14,FALSE)*100,"")</f>
        <v>4.0677185246018155</v>
      </c>
      <c r="Q582" s="68">
        <f>IF(P582&lt;&gt;"",VLOOKUP($A582,Sheet4!$A$2:$O$1309,15,FALSE)*100,"")</f>
        <v>33.419867894012626</v>
      </c>
      <c r="R582" s="74" t="str">
        <f t="shared" si="17"/>
        <v>&lt;2</v>
      </c>
      <c r="S582" s="64" t="s">
        <v>4362</v>
      </c>
      <c r="T582" s="64" t="str">
        <f>IF(ISNA(VLOOKUP(A582,Sheet1!B$3:C$1266,2,FALSE)=TRUE),"NC",VLOOKUP(A582,Sheet1!B$3:C$1266,2,FALSE))</f>
        <v>Rural</v>
      </c>
      <c r="U582" s="65">
        <f>IF(ISNA(VLOOKUP($A582,Sheet1!$B$3:$AH$1266,Sheet1!E$1+(Sheet1!$A$1-1)*10,FALSE))=TRUE,"---",IF(VLOOKUP($A582,Sheet1!$B$3:$AH$1266,Sheet1!E$1+(Sheet1!$A$1-1)*10,FALSE)="---","---", (ROUND(VLOOKUP($A582,Sheet1!$B$3:$AH$1266,Sheet1!E$1+(Sheet1!$A$1-1)*10,FALSE),IF(VLOOKUP($A582,Sheet1!$B$3:$AH$1266,Sheet1!E$1+(Sheet1!$A$1-1)*10,FALSE)&gt;99999,-3,IF(VLOOKUP($A582,Sheet1!$B$3:$AH$1266,Sheet1!E$1+(Sheet1!$A$1-1)*10,FALSE)&gt;9999,-2,IF(VLOOKUP($A582,Sheet1!$B$3:$AH$1266,Sheet1!E$1+(Sheet1!$A$1-1)*10,FALSE)&gt;999,-1,0)))))))</f>
        <v>211</v>
      </c>
      <c r="V582" s="65">
        <f>IF(ISNA(VLOOKUP($A582,Sheet1!$B$3:$AH$1266,Sheet1!F$1+(Sheet1!$A$1-1)*10,FALSE))=TRUE,"---",IF(VLOOKUP($A582,Sheet1!$B$3:$AH$1266,Sheet1!F$1+(Sheet1!$A$1-1)*10,FALSE)="---","---", (ROUND(VLOOKUP($A582,Sheet1!$B$3:$AH$1266,Sheet1!F$1+(Sheet1!$A$1-1)*10,FALSE),IF(VLOOKUP($A582,Sheet1!$B$3:$AH$1266,Sheet1!F$1+(Sheet1!$A$1-1)*10,FALSE)&gt;99999,-3,IF(VLOOKUP($A582,Sheet1!$B$3:$AH$1266,Sheet1!F$1+(Sheet1!$A$1-1)*10,FALSE)&gt;9999,-2,IF(VLOOKUP($A582,Sheet1!$B$3:$AH$1266,Sheet1!F$1+(Sheet1!$A$1-1)*10,FALSE)&gt;999,-1,0)))))))</f>
        <v>253</v>
      </c>
      <c r="W582" s="65">
        <f>IF(ISNA(VLOOKUP($A582,Sheet1!$B$3:$AH$1266,Sheet1!G$1+(Sheet1!$A$1-1)*10,FALSE))=TRUE,"---",IF(VLOOKUP($A582,Sheet1!$B$3:$AH$1266,Sheet1!G$1+(Sheet1!$A$1-1)*10,FALSE)="---","---", (ROUND(VLOOKUP($A582,Sheet1!$B$3:$AH$1266,Sheet1!G$1+(Sheet1!$A$1-1)*10,FALSE),IF(VLOOKUP($A582,Sheet1!$B$3:$AH$1266,Sheet1!G$1+(Sheet1!$A$1-1)*10,FALSE)&gt;99999,-3,IF(VLOOKUP($A582,Sheet1!$B$3:$AH$1266,Sheet1!G$1+(Sheet1!$A$1-1)*10,FALSE)&gt;9999,-2,IF(VLOOKUP($A582,Sheet1!$B$3:$AH$1266,Sheet1!G$1+(Sheet1!$A$1-1)*10,FALSE)&gt;999,-1,0)))))))</f>
        <v>314</v>
      </c>
      <c r="X582" s="65">
        <f>IF(ISNA(VLOOKUP($A582,Sheet1!$B$3:$AH$1266,Sheet1!H$1+(Sheet1!$A$1-1)*10,FALSE))=TRUE,"---",IF(VLOOKUP($A582,Sheet1!$B$3:$AH$1266,Sheet1!H$1+(Sheet1!$A$1-1)*10,FALSE)="---","---", (ROUND(VLOOKUP($A582,Sheet1!$B$3:$AH$1266,Sheet1!H$1+(Sheet1!$A$1-1)*10,FALSE),IF(VLOOKUP($A582,Sheet1!$B$3:$AH$1266,Sheet1!H$1+(Sheet1!$A$1-1)*10,FALSE)&gt;99999,-3,IF(VLOOKUP($A582,Sheet1!$B$3:$AH$1266,Sheet1!H$1+(Sheet1!$A$1-1)*10,FALSE)&gt;9999,-2,IF(VLOOKUP($A582,Sheet1!$B$3:$AH$1266,Sheet1!H$1+(Sheet1!$A$1-1)*10,FALSE)&gt;999,-1,0)))))))</f>
        <v>504</v>
      </c>
      <c r="Y582" s="65">
        <f>IF(ISNA(VLOOKUP($A582,Sheet1!$B$3:$AH$1266,Sheet1!I$1+(Sheet1!$A$1-1)*10,FALSE))=TRUE,"---",IF(VLOOKUP($A582,Sheet1!$B$3:$AH$1266,Sheet1!I$1+(Sheet1!$A$1-1)*10,FALSE)="---","---", (ROUND(VLOOKUP($A582,Sheet1!$B$3:$AH$1266,Sheet1!I$1+(Sheet1!$A$1-1)*10,FALSE),IF(VLOOKUP($A582,Sheet1!$B$3:$AH$1266,Sheet1!I$1+(Sheet1!$A$1-1)*10,FALSE)&gt;99999,-3,IF(VLOOKUP($A582,Sheet1!$B$3:$AH$1266,Sheet1!I$1+(Sheet1!$A$1-1)*10,FALSE)&gt;9999,-2,IF(VLOOKUP($A582,Sheet1!$B$3:$AH$1266,Sheet1!I$1+(Sheet1!$A$1-1)*10,FALSE)&gt;999,-1,0)))))))</f>
        <v>667</v>
      </c>
      <c r="Z582" s="65">
        <f>IF(ISNA(VLOOKUP($A582,Sheet1!$B$3:$AH$1266,Sheet1!J$1+(Sheet1!$A$1-1)*10,FALSE))=TRUE,"---",IF(VLOOKUP($A582,Sheet1!$B$3:$AH$1266,Sheet1!J$1+(Sheet1!$A$1-1)*10,FALSE)="---","---", (ROUND(VLOOKUP($A582,Sheet1!$B$3:$AH$1266,Sheet1!J$1+(Sheet1!$A$1-1)*10,FALSE),IF(VLOOKUP($A582,Sheet1!$B$3:$AH$1266,Sheet1!J$1+(Sheet1!$A$1-1)*10,FALSE)&gt;99999,-3,IF(VLOOKUP($A582,Sheet1!$B$3:$AH$1266,Sheet1!J$1+(Sheet1!$A$1-1)*10,FALSE)&gt;9999,-2,IF(VLOOKUP($A582,Sheet1!$B$3:$AH$1266,Sheet1!J$1+(Sheet1!$A$1-1)*10,FALSE)&gt;999,-1,0)))))))</f>
        <v>912</v>
      </c>
      <c r="AA582" s="65">
        <f>IF(ISNA(VLOOKUP($A582,Sheet1!$B$3:$AH$1266,Sheet1!K$1+(Sheet1!$A$1-1)*10,FALSE))=TRUE,"---",IF(VLOOKUP($A582,Sheet1!$B$3:$AH$1266,Sheet1!K$1+(Sheet1!$A$1-1)*10,FALSE)="---","---", (ROUND(VLOOKUP($A582,Sheet1!$B$3:$AH$1266,Sheet1!K$1+(Sheet1!$A$1-1)*10,FALSE),IF(VLOOKUP($A582,Sheet1!$B$3:$AH$1266,Sheet1!K$1+(Sheet1!$A$1-1)*10,FALSE)&gt;99999,-3,IF(VLOOKUP($A582,Sheet1!$B$3:$AH$1266,Sheet1!K$1+(Sheet1!$A$1-1)*10,FALSE)&gt;9999,-2,IF(VLOOKUP($A582,Sheet1!$B$3:$AH$1266,Sheet1!K$1+(Sheet1!$A$1-1)*10,FALSE)&gt;999,-1,0)))))))</f>
        <v>1130</v>
      </c>
      <c r="AB582" s="65">
        <f>IF(ISNA(VLOOKUP($A582,Sheet1!$B$3:$AH$1266,Sheet1!L$1+(Sheet1!$A$1-1)*10,FALSE))=TRUE,"---",IF(VLOOKUP($A582,Sheet1!$B$3:$AH$1266,Sheet1!L$1+(Sheet1!$A$1-1)*10,FALSE)="---","---", (ROUND(VLOOKUP($A582,Sheet1!$B$3:$AH$1266,Sheet1!L$1+(Sheet1!$A$1-1)*10,FALSE),IF(VLOOKUP($A582,Sheet1!$B$3:$AH$1266,Sheet1!L$1+(Sheet1!$A$1-1)*10,FALSE)&gt;99999,-3,IF(VLOOKUP($A582,Sheet1!$B$3:$AH$1266,Sheet1!L$1+(Sheet1!$A$1-1)*10,FALSE)&gt;9999,-2,IF(VLOOKUP($A582,Sheet1!$B$3:$AH$1266,Sheet1!L$1+(Sheet1!$A$1-1)*10,FALSE)&gt;999,-1,0)))))))</f>
        <v>1370</v>
      </c>
      <c r="AC582" s="65">
        <f>IF(ISNA(VLOOKUP($A582,Sheet1!$B$3:$AH$1266,Sheet1!M$1+(Sheet1!$A$1-1)*10,FALSE))=TRUE,"---",IF(VLOOKUP($A582,Sheet1!$B$3:$AH$1266,Sheet1!M$1+(Sheet1!$A$1-1)*10,FALSE)="---","---", (ROUND(VLOOKUP($A582,Sheet1!$B$3:$AH$1266,Sheet1!M$1+(Sheet1!$A$1-1)*10,FALSE),IF(VLOOKUP($A582,Sheet1!$B$3:$AH$1266,Sheet1!M$1+(Sheet1!$A$1-1)*10,FALSE)&gt;99999,-3,IF(VLOOKUP($A582,Sheet1!$B$3:$AH$1266,Sheet1!M$1+(Sheet1!$A$1-1)*10,FALSE)&gt;9999,-2,IF(VLOOKUP($A582,Sheet1!$B$3:$AH$1266,Sheet1!M$1+(Sheet1!$A$1-1)*10,FALSE)&gt;999,-1,0)))))))</f>
        <v>1650</v>
      </c>
      <c r="AD582" s="65">
        <f>IF(ISNA(VLOOKUP($A582,Sheet1!$B$3:$AH$1266,Sheet1!N$1+(Sheet1!$A$1-1)*10,FALSE))=TRUE,"---",IF(VLOOKUP($A582,Sheet1!$B$3:$AH$1266,Sheet1!N$1+(Sheet1!$A$1-1)*10,FALSE)="---","---", (ROUND(VLOOKUP($A582,Sheet1!$B$3:$AH$1266,Sheet1!N$1+(Sheet1!$A$1-1)*10,FALSE),IF(VLOOKUP($A582,Sheet1!$B$3:$AH$1266,Sheet1!N$1+(Sheet1!$A$1-1)*10,FALSE)&gt;99999,-3,IF(VLOOKUP($A582,Sheet1!$B$3:$AH$1266,Sheet1!N$1+(Sheet1!$A$1-1)*10,FALSE)&gt;9999,-2,IF(VLOOKUP($A582,Sheet1!$B$3:$AH$1266,Sheet1!N$1+(Sheet1!$A$1-1)*10,FALSE)&gt;999,-1,0)))))))</f>
        <v>2070</v>
      </c>
    </row>
    <row r="583" spans="1:30" ht="25.5" customHeight="1" x14ac:dyDescent="0.25">
      <c r="A583" s="304" t="s">
        <v>901</v>
      </c>
      <c r="B583" s="393" t="s">
        <v>902</v>
      </c>
      <c r="C583" s="304">
        <v>413911</v>
      </c>
      <c r="D583" s="304">
        <v>735221</v>
      </c>
      <c r="E583" s="305" t="s">
        <v>3043</v>
      </c>
      <c r="F583" s="117">
        <v>1904</v>
      </c>
      <c r="G583" s="118" t="s">
        <v>286</v>
      </c>
      <c r="H583" s="348">
        <v>181</v>
      </c>
      <c r="I583" s="377">
        <v>20320</v>
      </c>
      <c r="J583" s="336">
        <v>19.600000000000001</v>
      </c>
      <c r="K583" s="351" t="s">
        <v>24</v>
      </c>
      <c r="L583" s="338">
        <v>18600</v>
      </c>
      <c r="M583" s="381">
        <v>103</v>
      </c>
      <c r="N583" s="351" t="s">
        <v>903</v>
      </c>
      <c r="O583" s="328">
        <f t="shared" si="18"/>
        <v>0.79288964647788596</v>
      </c>
      <c r="P583" s="328">
        <f>IF(O583&lt;&gt;"",VLOOKUP($A583,Sheet4!$A$2:$O$1309,14,FALSE)*100,"")</f>
        <v>0.21990440558538049</v>
      </c>
      <c r="Q583" s="328">
        <f>IF(P583&lt;&gt;"",VLOOKUP($A583,Sheet4!$A$2:$O$1309,15,FALSE)*100,"")</f>
        <v>2.133256336467948</v>
      </c>
      <c r="R583" s="358" t="str">
        <f t="shared" si="17"/>
        <v>&gt;100, &lt;200</v>
      </c>
      <c r="S583" s="357" t="s">
        <v>4362</v>
      </c>
      <c r="T583" s="357" t="str">
        <f>IF(ISNA(VLOOKUP(A583,Sheet1!B$3:C$1266,2,FALSE)=TRUE),"NC",VLOOKUP(A583,Sheet1!B$3:C$1266,2,FALSE))</f>
        <v>Rural10</v>
      </c>
      <c r="U583" s="385">
        <f>IF(ISNA(VLOOKUP($A583,Sheet1!$B$3:$AH$1266,Sheet1!E$1+(Sheet1!$A$1-1)*10,FALSE))=TRUE,"---",IF(VLOOKUP($A583,Sheet1!$B$3:$AH$1266,Sheet1!E$1+(Sheet1!$A$1-1)*10,FALSE)="---","---", (ROUND(VLOOKUP($A583,Sheet1!$B$3:$AH$1266,Sheet1!E$1+(Sheet1!$A$1-1)*10,FALSE),IF(VLOOKUP($A583,Sheet1!$B$3:$AH$1266,Sheet1!E$1+(Sheet1!$A$1-1)*10,FALSE)&gt;99999,-3,IF(VLOOKUP($A583,Sheet1!$B$3:$AH$1266,Sheet1!E$1+(Sheet1!$A$1-1)*10,FALSE)&gt;9999,-2,IF(VLOOKUP($A583,Sheet1!$B$3:$AH$1266,Sheet1!E$1+(Sheet1!$A$1-1)*10,FALSE)&gt;999,-1,0)))))))</f>
        <v>1780</v>
      </c>
      <c r="V583" s="385">
        <f>IF(ISNA(VLOOKUP($A583,Sheet1!$B$3:$AH$1266,Sheet1!F$1+(Sheet1!$A$1-1)*10,FALSE))=TRUE,"---",IF(VLOOKUP($A583,Sheet1!$B$3:$AH$1266,Sheet1!F$1+(Sheet1!$A$1-1)*10,FALSE)="---","---", (ROUND(VLOOKUP($A583,Sheet1!$B$3:$AH$1266,Sheet1!F$1+(Sheet1!$A$1-1)*10,FALSE),IF(VLOOKUP($A583,Sheet1!$B$3:$AH$1266,Sheet1!F$1+(Sheet1!$A$1-1)*10,FALSE)&gt;99999,-3,IF(VLOOKUP($A583,Sheet1!$B$3:$AH$1266,Sheet1!F$1+(Sheet1!$A$1-1)*10,FALSE)&gt;9999,-2,IF(VLOOKUP($A583,Sheet1!$B$3:$AH$1266,Sheet1!F$1+(Sheet1!$A$1-1)*10,FALSE)&gt;999,-1,0)))))))</f>
        <v>2220</v>
      </c>
      <c r="W583" s="385">
        <f>IF(ISNA(VLOOKUP($A583,Sheet1!$B$3:$AH$1266,Sheet1!G$1+(Sheet1!$A$1-1)*10,FALSE))=TRUE,"---",IF(VLOOKUP($A583,Sheet1!$B$3:$AH$1266,Sheet1!G$1+(Sheet1!$A$1-1)*10,FALSE)="---","---", (ROUND(VLOOKUP($A583,Sheet1!$B$3:$AH$1266,Sheet1!G$1+(Sheet1!$A$1-1)*10,FALSE),IF(VLOOKUP($A583,Sheet1!$B$3:$AH$1266,Sheet1!G$1+(Sheet1!$A$1-1)*10,FALSE)&gt;99999,-3,IF(VLOOKUP($A583,Sheet1!$B$3:$AH$1266,Sheet1!G$1+(Sheet1!$A$1-1)*10,FALSE)&gt;9999,-2,IF(VLOOKUP($A583,Sheet1!$B$3:$AH$1266,Sheet1!G$1+(Sheet1!$A$1-1)*10,FALSE)&gt;999,-1,0)))))))</f>
        <v>2860</v>
      </c>
      <c r="X583" s="385">
        <f>IF(ISNA(VLOOKUP($A583,Sheet1!$B$3:$AH$1266,Sheet1!H$1+(Sheet1!$A$1-1)*10,FALSE))=TRUE,"---",IF(VLOOKUP($A583,Sheet1!$B$3:$AH$1266,Sheet1!H$1+(Sheet1!$A$1-1)*10,FALSE)="---","---", (ROUND(VLOOKUP($A583,Sheet1!$B$3:$AH$1266,Sheet1!H$1+(Sheet1!$A$1-1)*10,FALSE),IF(VLOOKUP($A583,Sheet1!$B$3:$AH$1266,Sheet1!H$1+(Sheet1!$A$1-1)*10,FALSE)&gt;99999,-3,IF(VLOOKUP($A583,Sheet1!$B$3:$AH$1266,Sheet1!H$1+(Sheet1!$A$1-1)*10,FALSE)&gt;9999,-2,IF(VLOOKUP($A583,Sheet1!$B$3:$AH$1266,Sheet1!H$1+(Sheet1!$A$1-1)*10,FALSE)&gt;999,-1,0)))))))</f>
        <v>5020</v>
      </c>
      <c r="Y583" s="385">
        <f>IF(ISNA(VLOOKUP($A583,Sheet1!$B$3:$AH$1266,Sheet1!I$1+(Sheet1!$A$1-1)*10,FALSE))=TRUE,"---",IF(VLOOKUP($A583,Sheet1!$B$3:$AH$1266,Sheet1!I$1+(Sheet1!$A$1-1)*10,FALSE)="---","---", (ROUND(VLOOKUP($A583,Sheet1!$B$3:$AH$1266,Sheet1!I$1+(Sheet1!$A$1-1)*10,FALSE),IF(VLOOKUP($A583,Sheet1!$B$3:$AH$1266,Sheet1!I$1+(Sheet1!$A$1-1)*10,FALSE)&gt;99999,-3,IF(VLOOKUP($A583,Sheet1!$B$3:$AH$1266,Sheet1!I$1+(Sheet1!$A$1-1)*10,FALSE)&gt;9999,-2,IF(VLOOKUP($A583,Sheet1!$B$3:$AH$1266,Sheet1!I$1+(Sheet1!$A$1-1)*10,FALSE)&gt;999,-1,0)))))))</f>
        <v>6990</v>
      </c>
      <c r="Z583" s="385">
        <f>IF(ISNA(VLOOKUP($A583,Sheet1!$B$3:$AH$1266,Sheet1!J$1+(Sheet1!$A$1-1)*10,FALSE))=TRUE,"---",IF(VLOOKUP($A583,Sheet1!$B$3:$AH$1266,Sheet1!J$1+(Sheet1!$A$1-1)*10,FALSE)="---","---", (ROUND(VLOOKUP($A583,Sheet1!$B$3:$AH$1266,Sheet1!J$1+(Sheet1!$A$1-1)*10,FALSE),IF(VLOOKUP($A583,Sheet1!$B$3:$AH$1266,Sheet1!J$1+(Sheet1!$A$1-1)*10,FALSE)&gt;99999,-3,IF(VLOOKUP($A583,Sheet1!$B$3:$AH$1266,Sheet1!J$1+(Sheet1!$A$1-1)*10,FALSE)&gt;9999,-2,IF(VLOOKUP($A583,Sheet1!$B$3:$AH$1266,Sheet1!J$1+(Sheet1!$A$1-1)*10,FALSE)&gt;999,-1,0)))))))</f>
        <v>10200</v>
      </c>
      <c r="AA583" s="385">
        <f>IF(ISNA(VLOOKUP($A583,Sheet1!$B$3:$AH$1266,Sheet1!K$1+(Sheet1!$A$1-1)*10,FALSE))=TRUE,"---",IF(VLOOKUP($A583,Sheet1!$B$3:$AH$1266,Sheet1!K$1+(Sheet1!$A$1-1)*10,FALSE)="---","---", (ROUND(VLOOKUP($A583,Sheet1!$B$3:$AH$1266,Sheet1!K$1+(Sheet1!$A$1-1)*10,FALSE),IF(VLOOKUP($A583,Sheet1!$B$3:$AH$1266,Sheet1!K$1+(Sheet1!$A$1-1)*10,FALSE)&gt;99999,-3,IF(VLOOKUP($A583,Sheet1!$B$3:$AH$1266,Sheet1!K$1+(Sheet1!$A$1-1)*10,FALSE)&gt;9999,-2,IF(VLOOKUP($A583,Sheet1!$B$3:$AH$1266,Sheet1!K$1+(Sheet1!$A$1-1)*10,FALSE)&gt;999,-1,0)))))))</f>
        <v>13200</v>
      </c>
      <c r="AB583" s="385">
        <f>IF(ISNA(VLOOKUP($A583,Sheet1!$B$3:$AH$1266,Sheet1!L$1+(Sheet1!$A$1-1)*10,FALSE))=TRUE,"---",IF(VLOOKUP($A583,Sheet1!$B$3:$AH$1266,Sheet1!L$1+(Sheet1!$A$1-1)*10,FALSE)="---","---", (ROUND(VLOOKUP($A583,Sheet1!$B$3:$AH$1266,Sheet1!L$1+(Sheet1!$A$1-1)*10,FALSE),IF(VLOOKUP($A583,Sheet1!$B$3:$AH$1266,Sheet1!L$1+(Sheet1!$A$1-1)*10,FALSE)&gt;99999,-3,IF(VLOOKUP($A583,Sheet1!$B$3:$AH$1266,Sheet1!L$1+(Sheet1!$A$1-1)*10,FALSE)&gt;9999,-2,IF(VLOOKUP($A583,Sheet1!$B$3:$AH$1266,Sheet1!L$1+(Sheet1!$A$1-1)*10,FALSE)&gt;999,-1,0)))))))</f>
        <v>16900</v>
      </c>
      <c r="AC583" s="385">
        <f>IF(ISNA(VLOOKUP($A583,Sheet1!$B$3:$AH$1266,Sheet1!M$1+(Sheet1!$A$1-1)*10,FALSE))=TRUE,"---",IF(VLOOKUP($A583,Sheet1!$B$3:$AH$1266,Sheet1!M$1+(Sheet1!$A$1-1)*10,FALSE)="---","---", (ROUND(VLOOKUP($A583,Sheet1!$B$3:$AH$1266,Sheet1!M$1+(Sheet1!$A$1-1)*10,FALSE),IF(VLOOKUP($A583,Sheet1!$B$3:$AH$1266,Sheet1!M$1+(Sheet1!$A$1-1)*10,FALSE)&gt;99999,-3,IF(VLOOKUP($A583,Sheet1!$B$3:$AH$1266,Sheet1!M$1+(Sheet1!$A$1-1)*10,FALSE)&gt;9999,-2,IF(VLOOKUP($A583,Sheet1!$B$3:$AH$1266,Sheet1!M$1+(Sheet1!$A$1-1)*10,FALSE)&gt;999,-1,0)))))))</f>
        <v>21300</v>
      </c>
      <c r="AD583" s="385">
        <f>IF(ISNA(VLOOKUP($A583,Sheet1!$B$3:$AH$1266,Sheet1!N$1+(Sheet1!$A$1-1)*10,FALSE))=TRUE,"---",IF(VLOOKUP($A583,Sheet1!$B$3:$AH$1266,Sheet1!N$1+(Sheet1!$A$1-1)*10,FALSE)="---","---", (ROUND(VLOOKUP($A583,Sheet1!$B$3:$AH$1266,Sheet1!N$1+(Sheet1!$A$1-1)*10,FALSE),IF(VLOOKUP($A583,Sheet1!$B$3:$AH$1266,Sheet1!N$1+(Sheet1!$A$1-1)*10,FALSE)&gt;99999,-3,IF(VLOOKUP($A583,Sheet1!$B$3:$AH$1266,Sheet1!N$1+(Sheet1!$A$1-1)*10,FALSE)&gt;9999,-2,IF(VLOOKUP($A583,Sheet1!$B$3:$AH$1266,Sheet1!N$1+(Sheet1!$A$1-1)*10,FALSE)&gt;999,-1,0)))))))</f>
        <v>28700</v>
      </c>
    </row>
    <row r="584" spans="1:30" ht="25.5" customHeight="1" x14ac:dyDescent="0.25">
      <c r="A584" s="304"/>
      <c r="B584" s="346"/>
      <c r="C584" s="304"/>
      <c r="D584" s="304"/>
      <c r="E584" s="305"/>
      <c r="F584" s="117" t="s">
        <v>4634</v>
      </c>
      <c r="G584" s="118" t="s">
        <v>31</v>
      </c>
      <c r="H584" s="348"/>
      <c r="I584" s="378"/>
      <c r="J584" s="337"/>
      <c r="K584" s="352"/>
      <c r="L584" s="339"/>
      <c r="M584" s="382"/>
      <c r="N584" s="352"/>
      <c r="O584" s="329" t="e">
        <f t="shared" si="18"/>
        <v>#NUM!</v>
      </c>
      <c r="P584" s="329" t="e">
        <f>IF(O584&lt;&gt;"",VLOOKUP($A584,Sheet4!$A$2:$O$1309,14,FALSE)*100,"")</f>
        <v>#NUM!</v>
      </c>
      <c r="Q584" s="329" t="e">
        <f>IF(P584&lt;&gt;"",VLOOKUP($A584,Sheet4!$A$2:$O$1309,15,FALSE)*100,"")</f>
        <v>#NUM!</v>
      </c>
      <c r="R584" s="357" t="e">
        <f t="shared" si="17"/>
        <v>#NUM!</v>
      </c>
      <c r="S584" s="357"/>
      <c r="T584" s="357"/>
      <c r="U584" s="385"/>
      <c r="V584" s="385"/>
      <c r="W584" s="385"/>
      <c r="X584" s="385"/>
      <c r="Y584" s="385"/>
      <c r="Z584" s="385"/>
      <c r="AA584" s="385"/>
      <c r="AB584" s="385"/>
      <c r="AC584" s="385"/>
      <c r="AD584" s="385"/>
    </row>
    <row r="585" spans="1:30" ht="25.5" customHeight="1" x14ac:dyDescent="0.25">
      <c r="A585" s="125" t="s">
        <v>904</v>
      </c>
      <c r="B585" s="138" t="s">
        <v>905</v>
      </c>
      <c r="C585" s="125">
        <v>412942</v>
      </c>
      <c r="D585" s="125">
        <v>740151</v>
      </c>
      <c r="E585" s="70" t="s">
        <v>3047</v>
      </c>
      <c r="F585" s="139" t="s">
        <v>4405</v>
      </c>
      <c r="G585" s="127" t="s">
        <v>160</v>
      </c>
      <c r="H585" s="128">
        <v>44.5</v>
      </c>
      <c r="I585" s="112">
        <v>20378</v>
      </c>
      <c r="J585" s="140" t="s">
        <v>4405</v>
      </c>
      <c r="K585" s="127" t="s">
        <v>17</v>
      </c>
      <c r="L585" s="115">
        <v>1890</v>
      </c>
      <c r="M585" s="116">
        <v>42.5</v>
      </c>
      <c r="N585" s="127" t="s">
        <v>321</v>
      </c>
      <c r="O585" s="68">
        <f t="shared" si="18"/>
        <v>3.8461323142637101</v>
      </c>
      <c r="P585" s="68">
        <f>IF(O585&lt;&gt;"",VLOOKUP($A585,Sheet4!$A$2:$O$1309,14,FALSE)*100,"")</f>
        <v>1.3260322742649433</v>
      </c>
      <c r="Q585" s="68">
        <f>IF(P585&lt;&gt;"",VLOOKUP($A585,Sheet4!$A$2:$O$1309,15,FALSE)*100,"")</f>
        <v>12.256634193666017</v>
      </c>
      <c r="R585" s="74">
        <f t="shared" si="17"/>
        <v>25</v>
      </c>
      <c r="S585" s="64" t="s">
        <v>4362</v>
      </c>
      <c r="T585" s="64" t="str">
        <f>IF(ISNA(VLOOKUP(A585,Sheet1!B$3:C$1266,2,FALSE)=TRUE),"NC",VLOOKUP(A585,Sheet1!B$3:C$1266,2,FALSE))</f>
        <v>Rural</v>
      </c>
      <c r="U585" s="65">
        <f>IF(ISNA(VLOOKUP($A585,Sheet1!$B$3:$AH$1266,Sheet1!E$1+(Sheet1!$A$1-1)*10,FALSE))=TRUE,"---",IF(VLOOKUP($A585,Sheet1!$B$3:$AH$1266,Sheet1!E$1+(Sheet1!$A$1-1)*10,FALSE)="---","---", (ROUND(VLOOKUP($A585,Sheet1!$B$3:$AH$1266,Sheet1!E$1+(Sheet1!$A$1-1)*10,FALSE),IF(VLOOKUP($A585,Sheet1!$B$3:$AH$1266,Sheet1!E$1+(Sheet1!$A$1-1)*10,FALSE)&gt;99999,-3,IF(VLOOKUP($A585,Sheet1!$B$3:$AH$1266,Sheet1!E$1+(Sheet1!$A$1-1)*10,FALSE)&gt;9999,-2,IF(VLOOKUP($A585,Sheet1!$B$3:$AH$1266,Sheet1!E$1+(Sheet1!$A$1-1)*10,FALSE)&gt;999,-1,0)))))))</f>
        <v>455</v>
      </c>
      <c r="V585" s="65">
        <f>IF(ISNA(VLOOKUP($A585,Sheet1!$B$3:$AH$1266,Sheet1!F$1+(Sheet1!$A$1-1)*10,FALSE))=TRUE,"---",IF(VLOOKUP($A585,Sheet1!$B$3:$AH$1266,Sheet1!F$1+(Sheet1!$A$1-1)*10,FALSE)="---","---", (ROUND(VLOOKUP($A585,Sheet1!$B$3:$AH$1266,Sheet1!F$1+(Sheet1!$A$1-1)*10,FALSE),IF(VLOOKUP($A585,Sheet1!$B$3:$AH$1266,Sheet1!F$1+(Sheet1!$A$1-1)*10,FALSE)&gt;99999,-3,IF(VLOOKUP($A585,Sheet1!$B$3:$AH$1266,Sheet1!F$1+(Sheet1!$A$1-1)*10,FALSE)&gt;9999,-2,IF(VLOOKUP($A585,Sheet1!$B$3:$AH$1266,Sheet1!F$1+(Sheet1!$A$1-1)*10,FALSE)&gt;999,-1,0)))))))</f>
        <v>539</v>
      </c>
      <c r="W585" s="65">
        <f>IF(ISNA(VLOOKUP($A585,Sheet1!$B$3:$AH$1266,Sheet1!G$1+(Sheet1!$A$1-1)*10,FALSE))=TRUE,"---",IF(VLOOKUP($A585,Sheet1!$B$3:$AH$1266,Sheet1!G$1+(Sheet1!$A$1-1)*10,FALSE)="---","---", (ROUND(VLOOKUP($A585,Sheet1!$B$3:$AH$1266,Sheet1!G$1+(Sheet1!$A$1-1)*10,FALSE),IF(VLOOKUP($A585,Sheet1!$B$3:$AH$1266,Sheet1!G$1+(Sheet1!$A$1-1)*10,FALSE)&gt;99999,-3,IF(VLOOKUP($A585,Sheet1!$B$3:$AH$1266,Sheet1!G$1+(Sheet1!$A$1-1)*10,FALSE)&gt;9999,-2,IF(VLOOKUP($A585,Sheet1!$B$3:$AH$1266,Sheet1!G$1+(Sheet1!$A$1-1)*10,FALSE)&gt;999,-1,0)))))))</f>
        <v>660</v>
      </c>
      <c r="X585" s="65">
        <f>IF(ISNA(VLOOKUP($A585,Sheet1!$B$3:$AH$1266,Sheet1!H$1+(Sheet1!$A$1-1)*10,FALSE))=TRUE,"---",IF(VLOOKUP($A585,Sheet1!$B$3:$AH$1266,Sheet1!H$1+(Sheet1!$A$1-1)*10,FALSE)="---","---", (ROUND(VLOOKUP($A585,Sheet1!$B$3:$AH$1266,Sheet1!H$1+(Sheet1!$A$1-1)*10,FALSE),IF(VLOOKUP($A585,Sheet1!$B$3:$AH$1266,Sheet1!H$1+(Sheet1!$A$1-1)*10,FALSE)&gt;99999,-3,IF(VLOOKUP($A585,Sheet1!$B$3:$AH$1266,Sheet1!H$1+(Sheet1!$A$1-1)*10,FALSE)&gt;9999,-2,IF(VLOOKUP($A585,Sheet1!$B$3:$AH$1266,Sheet1!H$1+(Sheet1!$A$1-1)*10,FALSE)&gt;999,-1,0)))))))</f>
        <v>1030</v>
      </c>
      <c r="Y585" s="65">
        <f>IF(ISNA(VLOOKUP($A585,Sheet1!$B$3:$AH$1266,Sheet1!I$1+(Sheet1!$A$1-1)*10,FALSE))=TRUE,"---",IF(VLOOKUP($A585,Sheet1!$B$3:$AH$1266,Sheet1!I$1+(Sheet1!$A$1-1)*10,FALSE)="---","---", (ROUND(VLOOKUP($A585,Sheet1!$B$3:$AH$1266,Sheet1!I$1+(Sheet1!$A$1-1)*10,FALSE),IF(VLOOKUP($A585,Sheet1!$B$3:$AH$1266,Sheet1!I$1+(Sheet1!$A$1-1)*10,FALSE)&gt;99999,-3,IF(VLOOKUP($A585,Sheet1!$B$3:$AH$1266,Sheet1!I$1+(Sheet1!$A$1-1)*10,FALSE)&gt;9999,-2,IF(VLOOKUP($A585,Sheet1!$B$3:$AH$1266,Sheet1!I$1+(Sheet1!$A$1-1)*10,FALSE)&gt;999,-1,0)))))))</f>
        <v>1360</v>
      </c>
      <c r="Z585" s="65">
        <f>IF(ISNA(VLOOKUP($A585,Sheet1!$B$3:$AH$1266,Sheet1!J$1+(Sheet1!$A$1-1)*10,FALSE))=TRUE,"---",IF(VLOOKUP($A585,Sheet1!$B$3:$AH$1266,Sheet1!J$1+(Sheet1!$A$1-1)*10,FALSE)="---","---", (ROUND(VLOOKUP($A585,Sheet1!$B$3:$AH$1266,Sheet1!J$1+(Sheet1!$A$1-1)*10,FALSE),IF(VLOOKUP($A585,Sheet1!$B$3:$AH$1266,Sheet1!J$1+(Sheet1!$A$1-1)*10,FALSE)&gt;99999,-3,IF(VLOOKUP($A585,Sheet1!$B$3:$AH$1266,Sheet1!J$1+(Sheet1!$A$1-1)*10,FALSE)&gt;9999,-2,IF(VLOOKUP($A585,Sheet1!$B$3:$AH$1266,Sheet1!J$1+(Sheet1!$A$1-1)*10,FALSE)&gt;999,-1,0)))))))</f>
        <v>1860</v>
      </c>
      <c r="AA585" s="65">
        <f>IF(ISNA(VLOOKUP($A585,Sheet1!$B$3:$AH$1266,Sheet1!K$1+(Sheet1!$A$1-1)*10,FALSE))=TRUE,"---",IF(VLOOKUP($A585,Sheet1!$B$3:$AH$1266,Sheet1!K$1+(Sheet1!$A$1-1)*10,FALSE)="---","---", (ROUND(VLOOKUP($A585,Sheet1!$B$3:$AH$1266,Sheet1!K$1+(Sheet1!$A$1-1)*10,FALSE),IF(VLOOKUP($A585,Sheet1!$B$3:$AH$1266,Sheet1!K$1+(Sheet1!$A$1-1)*10,FALSE)&gt;99999,-3,IF(VLOOKUP($A585,Sheet1!$B$3:$AH$1266,Sheet1!K$1+(Sheet1!$A$1-1)*10,FALSE)&gt;9999,-2,IF(VLOOKUP($A585,Sheet1!$B$3:$AH$1266,Sheet1!K$1+(Sheet1!$A$1-1)*10,FALSE)&gt;999,-1,0)))))))</f>
        <v>2290</v>
      </c>
      <c r="AB585" s="65">
        <f>IF(ISNA(VLOOKUP($A585,Sheet1!$B$3:$AH$1266,Sheet1!L$1+(Sheet1!$A$1-1)*10,FALSE))=TRUE,"---",IF(VLOOKUP($A585,Sheet1!$B$3:$AH$1266,Sheet1!L$1+(Sheet1!$A$1-1)*10,FALSE)="---","---", (ROUND(VLOOKUP($A585,Sheet1!$B$3:$AH$1266,Sheet1!L$1+(Sheet1!$A$1-1)*10,FALSE),IF(VLOOKUP($A585,Sheet1!$B$3:$AH$1266,Sheet1!L$1+(Sheet1!$A$1-1)*10,FALSE)&gt;99999,-3,IF(VLOOKUP($A585,Sheet1!$B$3:$AH$1266,Sheet1!L$1+(Sheet1!$A$1-1)*10,FALSE)&gt;9999,-2,IF(VLOOKUP($A585,Sheet1!$B$3:$AH$1266,Sheet1!L$1+(Sheet1!$A$1-1)*10,FALSE)&gt;999,-1,0)))))))</f>
        <v>2800</v>
      </c>
      <c r="AC585" s="65">
        <f>IF(ISNA(VLOOKUP($A585,Sheet1!$B$3:$AH$1266,Sheet1!M$1+(Sheet1!$A$1-1)*10,FALSE))=TRUE,"---",IF(VLOOKUP($A585,Sheet1!$B$3:$AH$1266,Sheet1!M$1+(Sheet1!$A$1-1)*10,FALSE)="---","---", (ROUND(VLOOKUP($A585,Sheet1!$B$3:$AH$1266,Sheet1!M$1+(Sheet1!$A$1-1)*10,FALSE),IF(VLOOKUP($A585,Sheet1!$B$3:$AH$1266,Sheet1!M$1+(Sheet1!$A$1-1)*10,FALSE)&gt;99999,-3,IF(VLOOKUP($A585,Sheet1!$B$3:$AH$1266,Sheet1!M$1+(Sheet1!$A$1-1)*10,FALSE)&gt;9999,-2,IF(VLOOKUP($A585,Sheet1!$B$3:$AH$1266,Sheet1!M$1+(Sheet1!$A$1-1)*10,FALSE)&gt;999,-1,0)))))))</f>
        <v>3370</v>
      </c>
      <c r="AD585" s="65">
        <f>IF(ISNA(VLOOKUP($A585,Sheet1!$B$3:$AH$1266,Sheet1!N$1+(Sheet1!$A$1-1)*10,FALSE))=TRUE,"---",IF(VLOOKUP($A585,Sheet1!$B$3:$AH$1266,Sheet1!N$1+(Sheet1!$A$1-1)*10,FALSE)="---","---", (ROUND(VLOOKUP($A585,Sheet1!$B$3:$AH$1266,Sheet1!N$1+(Sheet1!$A$1-1)*10,FALSE),IF(VLOOKUP($A585,Sheet1!$B$3:$AH$1266,Sheet1!N$1+(Sheet1!$A$1-1)*10,FALSE)&gt;99999,-3,IF(VLOOKUP($A585,Sheet1!$B$3:$AH$1266,Sheet1!N$1+(Sheet1!$A$1-1)*10,FALSE)&gt;9999,-2,IF(VLOOKUP($A585,Sheet1!$B$3:$AH$1266,Sheet1!N$1+(Sheet1!$A$1-1)*10,FALSE)&gt;999,-1,0)))))))</f>
        <v>4260</v>
      </c>
    </row>
    <row r="586" spans="1:30" ht="25.5" customHeight="1" x14ac:dyDescent="0.25">
      <c r="A586" s="304" t="s">
        <v>906</v>
      </c>
      <c r="B586" s="393" t="s">
        <v>907</v>
      </c>
      <c r="C586" s="304">
        <v>413422</v>
      </c>
      <c r="D586" s="304">
        <v>734823</v>
      </c>
      <c r="E586" s="305" t="s">
        <v>3043</v>
      </c>
      <c r="F586" s="117" t="s">
        <v>4635</v>
      </c>
      <c r="G586" s="118" t="s">
        <v>31</v>
      </c>
      <c r="H586" s="348">
        <v>57.3</v>
      </c>
      <c r="I586" s="119">
        <v>39188</v>
      </c>
      <c r="J586" s="120">
        <v>11.03</v>
      </c>
      <c r="K586" s="118" t="s">
        <v>20</v>
      </c>
      <c r="L586" s="122">
        <v>4160</v>
      </c>
      <c r="M586" s="123">
        <v>72.599999999999994</v>
      </c>
      <c r="N586" s="121" t="s">
        <v>4405</v>
      </c>
      <c r="O586" s="71">
        <f t="shared" si="18"/>
        <v>2.1796974028289489</v>
      </c>
      <c r="P586" s="71">
        <f>IF(O586&lt;&gt;"",VLOOKUP($A586,Sheet4!$A$2:$O$1309,14,FALSE)*100,"")</f>
        <v>0.41441536703594739</v>
      </c>
      <c r="Q586" s="71">
        <f>IF(P586&lt;&gt;"",VLOOKUP($A586,Sheet4!$A$2:$O$1309,15,FALSE)*100,"")</f>
        <v>3.9860216173409735</v>
      </c>
      <c r="R586" s="73">
        <f t="shared" si="17"/>
        <v>45</v>
      </c>
      <c r="S586" s="357" t="s">
        <v>4362</v>
      </c>
      <c r="T586" s="357" t="str">
        <f>IF(ISNA(VLOOKUP(A586,Sheet1!B$3:C$1266,2,FALSE)=TRUE),"NC",VLOOKUP(A586,Sheet1!B$3:C$1266,2,FALSE))</f>
        <v>Rural10</v>
      </c>
      <c r="U586" s="385">
        <f>IF(ISNA(VLOOKUP($A586,Sheet1!$B$3:$AH$1266,Sheet1!E$1+(Sheet1!$A$1-1)*10,FALSE))=TRUE,"---",IF(VLOOKUP($A586,Sheet1!$B$3:$AH$1266,Sheet1!E$1+(Sheet1!$A$1-1)*10,FALSE)="---","---", (ROUND(VLOOKUP($A586,Sheet1!$B$3:$AH$1266,Sheet1!E$1+(Sheet1!$A$1-1)*10,FALSE),IF(VLOOKUP($A586,Sheet1!$B$3:$AH$1266,Sheet1!E$1+(Sheet1!$A$1-1)*10,FALSE)&gt;99999,-3,IF(VLOOKUP($A586,Sheet1!$B$3:$AH$1266,Sheet1!E$1+(Sheet1!$A$1-1)*10,FALSE)&gt;9999,-2,IF(VLOOKUP($A586,Sheet1!$B$3:$AH$1266,Sheet1!E$1+(Sheet1!$A$1-1)*10,FALSE)&gt;999,-1,0)))))))</f>
        <v>646</v>
      </c>
      <c r="V586" s="385">
        <f>IF(ISNA(VLOOKUP($A586,Sheet1!$B$3:$AH$1266,Sheet1!F$1+(Sheet1!$A$1-1)*10,FALSE))=TRUE,"---",IF(VLOOKUP($A586,Sheet1!$B$3:$AH$1266,Sheet1!F$1+(Sheet1!$A$1-1)*10,FALSE)="---","---", (ROUND(VLOOKUP($A586,Sheet1!$B$3:$AH$1266,Sheet1!F$1+(Sheet1!$A$1-1)*10,FALSE),IF(VLOOKUP($A586,Sheet1!$B$3:$AH$1266,Sheet1!F$1+(Sheet1!$A$1-1)*10,FALSE)&gt;99999,-3,IF(VLOOKUP($A586,Sheet1!$B$3:$AH$1266,Sheet1!F$1+(Sheet1!$A$1-1)*10,FALSE)&gt;9999,-2,IF(VLOOKUP($A586,Sheet1!$B$3:$AH$1266,Sheet1!F$1+(Sheet1!$A$1-1)*10,FALSE)&gt;999,-1,0)))))))</f>
        <v>821</v>
      </c>
      <c r="W586" s="385">
        <f>IF(ISNA(VLOOKUP($A586,Sheet1!$B$3:$AH$1266,Sheet1!G$1+(Sheet1!$A$1-1)*10,FALSE))=TRUE,"---",IF(VLOOKUP($A586,Sheet1!$B$3:$AH$1266,Sheet1!G$1+(Sheet1!$A$1-1)*10,FALSE)="---","---", (ROUND(VLOOKUP($A586,Sheet1!$B$3:$AH$1266,Sheet1!G$1+(Sheet1!$A$1-1)*10,FALSE),IF(VLOOKUP($A586,Sheet1!$B$3:$AH$1266,Sheet1!G$1+(Sheet1!$A$1-1)*10,FALSE)&gt;99999,-3,IF(VLOOKUP($A586,Sheet1!$B$3:$AH$1266,Sheet1!G$1+(Sheet1!$A$1-1)*10,FALSE)&gt;9999,-2,IF(VLOOKUP($A586,Sheet1!$B$3:$AH$1266,Sheet1!G$1+(Sheet1!$A$1-1)*10,FALSE)&gt;999,-1,0)))))))</f>
        <v>1070</v>
      </c>
      <c r="X586" s="385">
        <f>IF(ISNA(VLOOKUP($A586,Sheet1!$B$3:$AH$1266,Sheet1!H$1+(Sheet1!$A$1-1)*10,FALSE))=TRUE,"---",IF(VLOOKUP($A586,Sheet1!$B$3:$AH$1266,Sheet1!H$1+(Sheet1!$A$1-1)*10,FALSE)="---","---", (ROUND(VLOOKUP($A586,Sheet1!$B$3:$AH$1266,Sheet1!H$1+(Sheet1!$A$1-1)*10,FALSE),IF(VLOOKUP($A586,Sheet1!$B$3:$AH$1266,Sheet1!H$1+(Sheet1!$A$1-1)*10,FALSE)&gt;99999,-3,IF(VLOOKUP($A586,Sheet1!$B$3:$AH$1266,Sheet1!H$1+(Sheet1!$A$1-1)*10,FALSE)&gt;9999,-2,IF(VLOOKUP($A586,Sheet1!$B$3:$AH$1266,Sheet1!H$1+(Sheet1!$A$1-1)*10,FALSE)&gt;999,-1,0)))))))</f>
        <v>1840</v>
      </c>
      <c r="Y586" s="385">
        <f>IF(ISNA(VLOOKUP($A586,Sheet1!$B$3:$AH$1266,Sheet1!I$1+(Sheet1!$A$1-1)*10,FALSE))=TRUE,"---",IF(VLOOKUP($A586,Sheet1!$B$3:$AH$1266,Sheet1!I$1+(Sheet1!$A$1-1)*10,FALSE)="---","---", (ROUND(VLOOKUP($A586,Sheet1!$B$3:$AH$1266,Sheet1!I$1+(Sheet1!$A$1-1)*10,FALSE),IF(VLOOKUP($A586,Sheet1!$B$3:$AH$1266,Sheet1!I$1+(Sheet1!$A$1-1)*10,FALSE)&gt;99999,-3,IF(VLOOKUP($A586,Sheet1!$B$3:$AH$1266,Sheet1!I$1+(Sheet1!$A$1-1)*10,FALSE)&gt;9999,-2,IF(VLOOKUP($A586,Sheet1!$B$3:$AH$1266,Sheet1!I$1+(Sheet1!$A$1-1)*10,FALSE)&gt;999,-1,0)))))))</f>
        <v>2480</v>
      </c>
      <c r="Z586" s="385">
        <f>IF(ISNA(VLOOKUP($A586,Sheet1!$B$3:$AH$1266,Sheet1!J$1+(Sheet1!$A$1-1)*10,FALSE))=TRUE,"---",IF(VLOOKUP($A586,Sheet1!$B$3:$AH$1266,Sheet1!J$1+(Sheet1!$A$1-1)*10,FALSE)="---","---", (ROUND(VLOOKUP($A586,Sheet1!$B$3:$AH$1266,Sheet1!J$1+(Sheet1!$A$1-1)*10,FALSE),IF(VLOOKUP($A586,Sheet1!$B$3:$AH$1266,Sheet1!J$1+(Sheet1!$A$1-1)*10,FALSE)&gt;99999,-3,IF(VLOOKUP($A586,Sheet1!$B$3:$AH$1266,Sheet1!J$1+(Sheet1!$A$1-1)*10,FALSE)&gt;9999,-2,IF(VLOOKUP($A586,Sheet1!$B$3:$AH$1266,Sheet1!J$1+(Sheet1!$A$1-1)*10,FALSE)&gt;999,-1,0)))))))</f>
        <v>3430</v>
      </c>
      <c r="AA586" s="385">
        <f>IF(ISNA(VLOOKUP($A586,Sheet1!$B$3:$AH$1266,Sheet1!K$1+(Sheet1!$A$1-1)*10,FALSE))=TRUE,"---",IF(VLOOKUP($A586,Sheet1!$B$3:$AH$1266,Sheet1!K$1+(Sheet1!$A$1-1)*10,FALSE)="---","---", (ROUND(VLOOKUP($A586,Sheet1!$B$3:$AH$1266,Sheet1!K$1+(Sheet1!$A$1-1)*10,FALSE),IF(VLOOKUP($A586,Sheet1!$B$3:$AH$1266,Sheet1!K$1+(Sheet1!$A$1-1)*10,FALSE)&gt;99999,-3,IF(VLOOKUP($A586,Sheet1!$B$3:$AH$1266,Sheet1!K$1+(Sheet1!$A$1-1)*10,FALSE)&gt;9999,-2,IF(VLOOKUP($A586,Sheet1!$B$3:$AH$1266,Sheet1!K$1+(Sheet1!$A$1-1)*10,FALSE)&gt;999,-1,0)))))))</f>
        <v>4240</v>
      </c>
      <c r="AB586" s="385">
        <f>IF(ISNA(VLOOKUP($A586,Sheet1!$B$3:$AH$1266,Sheet1!L$1+(Sheet1!$A$1-1)*10,FALSE))=TRUE,"---",IF(VLOOKUP($A586,Sheet1!$B$3:$AH$1266,Sheet1!L$1+(Sheet1!$A$1-1)*10,FALSE)="---","---", (ROUND(VLOOKUP($A586,Sheet1!$B$3:$AH$1266,Sheet1!L$1+(Sheet1!$A$1-1)*10,FALSE),IF(VLOOKUP($A586,Sheet1!$B$3:$AH$1266,Sheet1!L$1+(Sheet1!$A$1-1)*10,FALSE)&gt;99999,-3,IF(VLOOKUP($A586,Sheet1!$B$3:$AH$1266,Sheet1!L$1+(Sheet1!$A$1-1)*10,FALSE)&gt;9999,-2,IF(VLOOKUP($A586,Sheet1!$B$3:$AH$1266,Sheet1!L$1+(Sheet1!$A$1-1)*10,FALSE)&gt;999,-1,0)))))))</f>
        <v>5160</v>
      </c>
      <c r="AC586" s="385">
        <f>IF(ISNA(VLOOKUP($A586,Sheet1!$B$3:$AH$1266,Sheet1!M$1+(Sheet1!$A$1-1)*10,FALSE))=TRUE,"---",IF(VLOOKUP($A586,Sheet1!$B$3:$AH$1266,Sheet1!M$1+(Sheet1!$A$1-1)*10,FALSE)="---","---", (ROUND(VLOOKUP($A586,Sheet1!$B$3:$AH$1266,Sheet1!M$1+(Sheet1!$A$1-1)*10,FALSE),IF(VLOOKUP($A586,Sheet1!$B$3:$AH$1266,Sheet1!M$1+(Sheet1!$A$1-1)*10,FALSE)&gt;99999,-3,IF(VLOOKUP($A586,Sheet1!$B$3:$AH$1266,Sheet1!M$1+(Sheet1!$A$1-1)*10,FALSE)&gt;9999,-2,IF(VLOOKUP($A586,Sheet1!$B$3:$AH$1266,Sheet1!M$1+(Sheet1!$A$1-1)*10,FALSE)&gt;999,-1,0)))))))</f>
        <v>6180</v>
      </c>
      <c r="AD586" s="385">
        <f>IF(ISNA(VLOOKUP($A586,Sheet1!$B$3:$AH$1266,Sheet1!N$1+(Sheet1!$A$1-1)*10,FALSE))=TRUE,"---",IF(VLOOKUP($A586,Sheet1!$B$3:$AH$1266,Sheet1!N$1+(Sheet1!$A$1-1)*10,FALSE)="---","---", (ROUND(VLOOKUP($A586,Sheet1!$B$3:$AH$1266,Sheet1!N$1+(Sheet1!$A$1-1)*10,FALSE),IF(VLOOKUP($A586,Sheet1!$B$3:$AH$1266,Sheet1!N$1+(Sheet1!$A$1-1)*10,FALSE)&gt;99999,-3,IF(VLOOKUP($A586,Sheet1!$B$3:$AH$1266,Sheet1!N$1+(Sheet1!$A$1-1)*10,FALSE)&gt;9999,-2,IF(VLOOKUP($A586,Sheet1!$B$3:$AH$1266,Sheet1!N$1+(Sheet1!$A$1-1)*10,FALSE)&gt;999,-1,0)))))))</f>
        <v>7730</v>
      </c>
    </row>
    <row r="587" spans="1:30" ht="25.5" customHeight="1" x14ac:dyDescent="0.25">
      <c r="A587" s="304"/>
      <c r="B587" s="346"/>
      <c r="C587" s="304"/>
      <c r="D587" s="304"/>
      <c r="E587" s="305" t="e">
        <v>#N/A</v>
      </c>
      <c r="F587" s="117" t="s">
        <v>4415</v>
      </c>
      <c r="G587" s="118" t="s">
        <v>286</v>
      </c>
      <c r="H587" s="348"/>
      <c r="I587" s="119">
        <v>35084</v>
      </c>
      <c r="J587" s="120">
        <v>11.71</v>
      </c>
      <c r="K587" s="118" t="s">
        <v>28</v>
      </c>
      <c r="L587" s="129" t="s">
        <v>4405</v>
      </c>
      <c r="M587" s="130" t="s">
        <v>4405</v>
      </c>
      <c r="N587" s="118" t="s">
        <v>75</v>
      </c>
      <c r="O587" s="71" t="s">
        <v>4405</v>
      </c>
      <c r="P587" s="71" t="s">
        <v>4405</v>
      </c>
      <c r="Q587" s="71" t="s">
        <v>4405</v>
      </c>
      <c r="R587" s="73" t="s">
        <v>4405</v>
      </c>
      <c r="S587" s="357" t="e">
        <v>#N/A</v>
      </c>
      <c r="T587" s="357" t="str">
        <f>IF(ISNA(VLOOKUP(A587,Sheet1!B$3:C$1266,2,FALSE)=TRUE),"ND",VLOOKUP(A587,Sheet1!B$3:C$1266,2,FALSE))</f>
        <v>ND</v>
      </c>
      <c r="U587" s="385" t="str">
        <f>IF(ISNA(VLOOKUP($A587,Sheet1!$B$3:$AH$1266,Sheet1!E$1+(Sheet1!$A$1-1)*10,FALSE))=TRUE,"---",IF(VLOOKUP($A587,Sheet1!$B$3:$AH$1266,Sheet1!E$1+(Sheet1!$A$1-1)*10,FALSE)="---","---", (ROUND(VLOOKUP($A587,Sheet1!$B$3:$AH$1266,Sheet1!E$1+(Sheet1!$A$1-1)*10,FALSE),IF(VLOOKUP($A587,Sheet1!$B$3:$AH$1266,Sheet1!E$1+(Sheet1!$A$1-1)*10,FALSE)&gt;99999,-3,IF(VLOOKUP($A587,Sheet1!$B$3:$AH$1266,Sheet1!E$1+(Sheet1!$A$1-1)*10,FALSE)&gt;9999,-2,IF(VLOOKUP($A587,Sheet1!$B$3:$AH$1266,Sheet1!E$1+(Sheet1!$A$1-1)*10,FALSE)&gt;999,-1,0)))))))</f>
        <v>---</v>
      </c>
      <c r="V587" s="385" t="str">
        <f>IF(ISNA(VLOOKUP($A587,Sheet1!$B$3:$AH$1266,Sheet1!F$1+(Sheet1!$A$1-1)*10,FALSE))=TRUE,"---",IF(VLOOKUP($A587,Sheet1!$B$3:$AH$1266,Sheet1!F$1+(Sheet1!$A$1-1)*10,FALSE)="---","---", (ROUND(VLOOKUP($A587,Sheet1!$B$3:$AH$1266,Sheet1!F$1+(Sheet1!$A$1-1)*10,FALSE),IF(VLOOKUP($A587,Sheet1!$B$3:$AH$1266,Sheet1!F$1+(Sheet1!$A$1-1)*10,FALSE)&gt;99999,-3,IF(VLOOKUP($A587,Sheet1!$B$3:$AH$1266,Sheet1!F$1+(Sheet1!$A$1-1)*10,FALSE)&gt;9999,-2,IF(VLOOKUP($A587,Sheet1!$B$3:$AH$1266,Sheet1!F$1+(Sheet1!$A$1-1)*10,FALSE)&gt;999,-1,0)))))))</f>
        <v>---</v>
      </c>
      <c r="W587" s="385" t="str">
        <f>IF(ISNA(VLOOKUP($A587,Sheet1!$B$3:$AH$1266,Sheet1!G$1+(Sheet1!$A$1-1)*10,FALSE))=TRUE,"---",IF(VLOOKUP($A587,Sheet1!$B$3:$AH$1266,Sheet1!G$1+(Sheet1!$A$1-1)*10,FALSE)="---","---", (ROUND(VLOOKUP($A587,Sheet1!$B$3:$AH$1266,Sheet1!G$1+(Sheet1!$A$1-1)*10,FALSE),IF(VLOOKUP($A587,Sheet1!$B$3:$AH$1266,Sheet1!G$1+(Sheet1!$A$1-1)*10,FALSE)&gt;99999,-3,IF(VLOOKUP($A587,Sheet1!$B$3:$AH$1266,Sheet1!G$1+(Sheet1!$A$1-1)*10,FALSE)&gt;9999,-2,IF(VLOOKUP($A587,Sheet1!$B$3:$AH$1266,Sheet1!G$1+(Sheet1!$A$1-1)*10,FALSE)&gt;999,-1,0)))))))</f>
        <v>---</v>
      </c>
      <c r="X587" s="385" t="str">
        <f>IF(ISNA(VLOOKUP($A587,Sheet1!$B$3:$AH$1266,Sheet1!H$1+(Sheet1!$A$1-1)*10,FALSE))=TRUE,"---",IF(VLOOKUP($A587,Sheet1!$B$3:$AH$1266,Sheet1!H$1+(Sheet1!$A$1-1)*10,FALSE)="---","---", (ROUND(VLOOKUP($A587,Sheet1!$B$3:$AH$1266,Sheet1!H$1+(Sheet1!$A$1-1)*10,FALSE),IF(VLOOKUP($A587,Sheet1!$B$3:$AH$1266,Sheet1!H$1+(Sheet1!$A$1-1)*10,FALSE)&gt;99999,-3,IF(VLOOKUP($A587,Sheet1!$B$3:$AH$1266,Sheet1!H$1+(Sheet1!$A$1-1)*10,FALSE)&gt;9999,-2,IF(VLOOKUP($A587,Sheet1!$B$3:$AH$1266,Sheet1!H$1+(Sheet1!$A$1-1)*10,FALSE)&gt;999,-1,0)))))))</f>
        <v>---</v>
      </c>
      <c r="Y587" s="385" t="str">
        <f>IF(ISNA(VLOOKUP($A587,Sheet1!$B$3:$AH$1266,Sheet1!I$1+(Sheet1!$A$1-1)*10,FALSE))=TRUE,"---",IF(VLOOKUP($A587,Sheet1!$B$3:$AH$1266,Sheet1!I$1+(Sheet1!$A$1-1)*10,FALSE)="---","---", (ROUND(VLOOKUP($A587,Sheet1!$B$3:$AH$1266,Sheet1!I$1+(Sheet1!$A$1-1)*10,FALSE),IF(VLOOKUP($A587,Sheet1!$B$3:$AH$1266,Sheet1!I$1+(Sheet1!$A$1-1)*10,FALSE)&gt;99999,-3,IF(VLOOKUP($A587,Sheet1!$B$3:$AH$1266,Sheet1!I$1+(Sheet1!$A$1-1)*10,FALSE)&gt;9999,-2,IF(VLOOKUP($A587,Sheet1!$B$3:$AH$1266,Sheet1!I$1+(Sheet1!$A$1-1)*10,FALSE)&gt;999,-1,0)))))))</f>
        <v>---</v>
      </c>
      <c r="Z587" s="385" t="str">
        <f>IF(ISNA(VLOOKUP($A587,Sheet1!$B$3:$AH$1266,Sheet1!J$1+(Sheet1!$A$1-1)*10,FALSE))=TRUE,"---",IF(VLOOKUP($A587,Sheet1!$B$3:$AH$1266,Sheet1!J$1+(Sheet1!$A$1-1)*10,FALSE)="---","---", (ROUND(VLOOKUP($A587,Sheet1!$B$3:$AH$1266,Sheet1!J$1+(Sheet1!$A$1-1)*10,FALSE),IF(VLOOKUP($A587,Sheet1!$B$3:$AH$1266,Sheet1!J$1+(Sheet1!$A$1-1)*10,FALSE)&gt;99999,-3,IF(VLOOKUP($A587,Sheet1!$B$3:$AH$1266,Sheet1!J$1+(Sheet1!$A$1-1)*10,FALSE)&gt;9999,-2,IF(VLOOKUP($A587,Sheet1!$B$3:$AH$1266,Sheet1!J$1+(Sheet1!$A$1-1)*10,FALSE)&gt;999,-1,0)))))))</f>
        <v>---</v>
      </c>
      <c r="AA587" s="385" t="str">
        <f>IF(ISNA(VLOOKUP($A587,Sheet1!$B$3:$AH$1266,Sheet1!K$1+(Sheet1!$A$1-1)*10,FALSE))=TRUE,"---",IF(VLOOKUP($A587,Sheet1!$B$3:$AH$1266,Sheet1!K$1+(Sheet1!$A$1-1)*10,FALSE)="---","---", (ROUND(VLOOKUP($A587,Sheet1!$B$3:$AH$1266,Sheet1!K$1+(Sheet1!$A$1-1)*10,FALSE),IF(VLOOKUP($A587,Sheet1!$B$3:$AH$1266,Sheet1!K$1+(Sheet1!$A$1-1)*10,FALSE)&gt;99999,-3,IF(VLOOKUP($A587,Sheet1!$B$3:$AH$1266,Sheet1!K$1+(Sheet1!$A$1-1)*10,FALSE)&gt;9999,-2,IF(VLOOKUP($A587,Sheet1!$B$3:$AH$1266,Sheet1!K$1+(Sheet1!$A$1-1)*10,FALSE)&gt;999,-1,0)))))))</f>
        <v>---</v>
      </c>
      <c r="AB587" s="385" t="str">
        <f>IF(ISNA(VLOOKUP($A587,Sheet1!$B$3:$AH$1266,Sheet1!L$1+(Sheet1!$A$1-1)*10,FALSE))=TRUE,"---",IF(VLOOKUP($A587,Sheet1!$B$3:$AH$1266,Sheet1!L$1+(Sheet1!$A$1-1)*10,FALSE)="---","---", (ROUND(VLOOKUP($A587,Sheet1!$B$3:$AH$1266,Sheet1!L$1+(Sheet1!$A$1-1)*10,FALSE),IF(VLOOKUP($A587,Sheet1!$B$3:$AH$1266,Sheet1!L$1+(Sheet1!$A$1-1)*10,FALSE)&gt;99999,-3,IF(VLOOKUP($A587,Sheet1!$B$3:$AH$1266,Sheet1!L$1+(Sheet1!$A$1-1)*10,FALSE)&gt;9999,-2,IF(VLOOKUP($A587,Sheet1!$B$3:$AH$1266,Sheet1!L$1+(Sheet1!$A$1-1)*10,FALSE)&gt;999,-1,0)))))))</f>
        <v>---</v>
      </c>
      <c r="AC587" s="385" t="str">
        <f>IF(ISNA(VLOOKUP($A587,Sheet1!$B$3:$AH$1266,Sheet1!M$1+(Sheet1!$A$1-1)*10,FALSE))=TRUE,"---",IF(VLOOKUP($A587,Sheet1!$B$3:$AH$1266,Sheet1!M$1+(Sheet1!$A$1-1)*10,FALSE)="---","---", (ROUND(VLOOKUP($A587,Sheet1!$B$3:$AH$1266,Sheet1!M$1+(Sheet1!$A$1-1)*10,FALSE),IF(VLOOKUP($A587,Sheet1!$B$3:$AH$1266,Sheet1!M$1+(Sheet1!$A$1-1)*10,FALSE)&gt;99999,-3,IF(VLOOKUP($A587,Sheet1!$B$3:$AH$1266,Sheet1!M$1+(Sheet1!$A$1-1)*10,FALSE)&gt;9999,-2,IF(VLOOKUP($A587,Sheet1!$B$3:$AH$1266,Sheet1!M$1+(Sheet1!$A$1-1)*10,FALSE)&gt;999,-1,0)))))))</f>
        <v>---</v>
      </c>
      <c r="AD587" s="385" t="str">
        <f>IF(ISNA(VLOOKUP($A587,Sheet1!$B$3:$AH$1266,Sheet1!N$1+(Sheet1!$A$1-1)*10,FALSE))=TRUE,"---",IF(VLOOKUP($A587,Sheet1!$B$3:$AH$1266,Sheet1!N$1+(Sheet1!$A$1-1)*10,FALSE)="---","---", (ROUND(VLOOKUP($A587,Sheet1!$B$3:$AH$1266,Sheet1!N$1+(Sheet1!$A$1-1)*10,FALSE),IF(VLOOKUP($A587,Sheet1!$B$3:$AH$1266,Sheet1!N$1+(Sheet1!$A$1-1)*10,FALSE)&gt;99999,-3,IF(VLOOKUP($A587,Sheet1!$B$3:$AH$1266,Sheet1!N$1+(Sheet1!$A$1-1)*10,FALSE)&gt;9999,-2,IF(VLOOKUP($A587,Sheet1!$B$3:$AH$1266,Sheet1!N$1+(Sheet1!$A$1-1)*10,FALSE)&gt;999,-1,0)))))))</f>
        <v>---</v>
      </c>
    </row>
    <row r="588" spans="1:30" ht="25.5" customHeight="1" x14ac:dyDescent="0.25">
      <c r="A588" s="303" t="s">
        <v>908</v>
      </c>
      <c r="B588" s="330" t="s">
        <v>909</v>
      </c>
      <c r="C588" s="303">
        <v>413437</v>
      </c>
      <c r="D588" s="303">
        <v>734855</v>
      </c>
      <c r="E588" s="307" t="s">
        <v>3043</v>
      </c>
      <c r="F588" s="342" t="s">
        <v>4576</v>
      </c>
      <c r="G588" s="318" t="s">
        <v>31</v>
      </c>
      <c r="H588" s="347">
        <v>7.37</v>
      </c>
      <c r="I588" s="112">
        <v>24916</v>
      </c>
      <c r="J588" s="113">
        <v>2.89</v>
      </c>
      <c r="K588" s="127" t="s">
        <v>20</v>
      </c>
      <c r="L588" s="115">
        <v>126</v>
      </c>
      <c r="M588" s="116">
        <v>17.100000000000001</v>
      </c>
      <c r="N588" s="114" t="s">
        <v>4405</v>
      </c>
      <c r="O588" s="68" t="str">
        <f t="shared" si="18"/>
        <v>&gt;50</v>
      </c>
      <c r="P588" s="68">
        <f>IF(O588&lt;&gt;"",VLOOKUP($A588,Sheet4!$A$2:$O$1309,14,FALSE)*100,"")</f>
        <v>4.0677185246018155</v>
      </c>
      <c r="Q588" s="68">
        <f>IF(P588&lt;&gt;"",VLOOKUP($A588,Sheet4!$A$2:$O$1309,15,FALSE)*100,"")</f>
        <v>33.419867894012626</v>
      </c>
      <c r="R588" s="74" t="str">
        <f t="shared" si="17"/>
        <v>&lt;2</v>
      </c>
      <c r="S588" s="356" t="s">
        <v>4362</v>
      </c>
      <c r="T588" s="356" t="str">
        <f>IF(ISNA(VLOOKUP(A588,Sheet1!B$3:C$1266,2,FALSE)=TRUE),"NC",VLOOKUP(A588,Sheet1!B$3:C$1266,2,FALSE))</f>
        <v>Rural</v>
      </c>
      <c r="U588" s="392">
        <f>IF(ISNA(VLOOKUP($A588,Sheet1!$B$3:$AH$1266,Sheet1!E$1+(Sheet1!$A$1-1)*10,FALSE))=TRUE,"---",IF(VLOOKUP($A588,Sheet1!$B$3:$AH$1266,Sheet1!E$1+(Sheet1!$A$1-1)*10,FALSE)="---","---", (ROUND(VLOOKUP($A588,Sheet1!$B$3:$AH$1266,Sheet1!E$1+(Sheet1!$A$1-1)*10,FALSE),IF(VLOOKUP($A588,Sheet1!$B$3:$AH$1266,Sheet1!E$1+(Sheet1!$A$1-1)*10,FALSE)&gt;99999,-3,IF(VLOOKUP($A588,Sheet1!$B$3:$AH$1266,Sheet1!E$1+(Sheet1!$A$1-1)*10,FALSE)&gt;9999,-2,IF(VLOOKUP($A588,Sheet1!$B$3:$AH$1266,Sheet1!E$1+(Sheet1!$A$1-1)*10,FALSE)&gt;999,-1,0)))))))</f>
        <v>134</v>
      </c>
      <c r="V588" s="392">
        <f>IF(ISNA(VLOOKUP($A588,Sheet1!$B$3:$AH$1266,Sheet1!F$1+(Sheet1!$A$1-1)*10,FALSE))=TRUE,"---",IF(VLOOKUP($A588,Sheet1!$B$3:$AH$1266,Sheet1!F$1+(Sheet1!$A$1-1)*10,FALSE)="---","---", (ROUND(VLOOKUP($A588,Sheet1!$B$3:$AH$1266,Sheet1!F$1+(Sheet1!$A$1-1)*10,FALSE),IF(VLOOKUP($A588,Sheet1!$B$3:$AH$1266,Sheet1!F$1+(Sheet1!$A$1-1)*10,FALSE)&gt;99999,-3,IF(VLOOKUP($A588,Sheet1!$B$3:$AH$1266,Sheet1!F$1+(Sheet1!$A$1-1)*10,FALSE)&gt;9999,-2,IF(VLOOKUP($A588,Sheet1!$B$3:$AH$1266,Sheet1!F$1+(Sheet1!$A$1-1)*10,FALSE)&gt;999,-1,0)))))))</f>
        <v>164</v>
      </c>
      <c r="W588" s="392">
        <f>IF(ISNA(VLOOKUP($A588,Sheet1!$B$3:$AH$1266,Sheet1!G$1+(Sheet1!$A$1-1)*10,FALSE))=TRUE,"---",IF(VLOOKUP($A588,Sheet1!$B$3:$AH$1266,Sheet1!G$1+(Sheet1!$A$1-1)*10,FALSE)="---","---", (ROUND(VLOOKUP($A588,Sheet1!$B$3:$AH$1266,Sheet1!G$1+(Sheet1!$A$1-1)*10,FALSE),IF(VLOOKUP($A588,Sheet1!$B$3:$AH$1266,Sheet1!G$1+(Sheet1!$A$1-1)*10,FALSE)&gt;99999,-3,IF(VLOOKUP($A588,Sheet1!$B$3:$AH$1266,Sheet1!G$1+(Sheet1!$A$1-1)*10,FALSE)&gt;9999,-2,IF(VLOOKUP($A588,Sheet1!$B$3:$AH$1266,Sheet1!G$1+(Sheet1!$A$1-1)*10,FALSE)&gt;999,-1,0)))))))</f>
        <v>209</v>
      </c>
      <c r="X588" s="392">
        <f>IF(ISNA(VLOOKUP($A588,Sheet1!$B$3:$AH$1266,Sheet1!H$1+(Sheet1!$A$1-1)*10,FALSE))=TRUE,"---",IF(VLOOKUP($A588,Sheet1!$B$3:$AH$1266,Sheet1!H$1+(Sheet1!$A$1-1)*10,FALSE)="---","---", (ROUND(VLOOKUP($A588,Sheet1!$B$3:$AH$1266,Sheet1!H$1+(Sheet1!$A$1-1)*10,FALSE),IF(VLOOKUP($A588,Sheet1!$B$3:$AH$1266,Sheet1!H$1+(Sheet1!$A$1-1)*10,FALSE)&gt;99999,-3,IF(VLOOKUP($A588,Sheet1!$B$3:$AH$1266,Sheet1!H$1+(Sheet1!$A$1-1)*10,FALSE)&gt;9999,-2,IF(VLOOKUP($A588,Sheet1!$B$3:$AH$1266,Sheet1!H$1+(Sheet1!$A$1-1)*10,FALSE)&gt;999,-1,0)))))))</f>
        <v>347</v>
      </c>
      <c r="Y588" s="392">
        <f>IF(ISNA(VLOOKUP($A588,Sheet1!$B$3:$AH$1266,Sheet1!I$1+(Sheet1!$A$1-1)*10,FALSE))=TRUE,"---",IF(VLOOKUP($A588,Sheet1!$B$3:$AH$1266,Sheet1!I$1+(Sheet1!$A$1-1)*10,FALSE)="---","---", (ROUND(VLOOKUP($A588,Sheet1!$B$3:$AH$1266,Sheet1!I$1+(Sheet1!$A$1-1)*10,FALSE),IF(VLOOKUP($A588,Sheet1!$B$3:$AH$1266,Sheet1!I$1+(Sheet1!$A$1-1)*10,FALSE)&gt;99999,-3,IF(VLOOKUP($A588,Sheet1!$B$3:$AH$1266,Sheet1!I$1+(Sheet1!$A$1-1)*10,FALSE)&gt;9999,-2,IF(VLOOKUP($A588,Sheet1!$B$3:$AH$1266,Sheet1!I$1+(Sheet1!$A$1-1)*10,FALSE)&gt;999,-1,0)))))))</f>
        <v>466</v>
      </c>
      <c r="Z588" s="392">
        <f>IF(ISNA(VLOOKUP($A588,Sheet1!$B$3:$AH$1266,Sheet1!J$1+(Sheet1!$A$1-1)*10,FALSE))=TRUE,"---",IF(VLOOKUP($A588,Sheet1!$B$3:$AH$1266,Sheet1!J$1+(Sheet1!$A$1-1)*10,FALSE)="---","---", (ROUND(VLOOKUP($A588,Sheet1!$B$3:$AH$1266,Sheet1!J$1+(Sheet1!$A$1-1)*10,FALSE),IF(VLOOKUP($A588,Sheet1!$B$3:$AH$1266,Sheet1!J$1+(Sheet1!$A$1-1)*10,FALSE)&gt;99999,-3,IF(VLOOKUP($A588,Sheet1!$B$3:$AH$1266,Sheet1!J$1+(Sheet1!$A$1-1)*10,FALSE)&gt;9999,-2,IF(VLOOKUP($A588,Sheet1!$B$3:$AH$1266,Sheet1!J$1+(Sheet1!$A$1-1)*10,FALSE)&gt;999,-1,0)))))))</f>
        <v>643</v>
      </c>
      <c r="AA588" s="392">
        <f>IF(ISNA(VLOOKUP($A588,Sheet1!$B$3:$AH$1266,Sheet1!K$1+(Sheet1!$A$1-1)*10,FALSE))=TRUE,"---",IF(VLOOKUP($A588,Sheet1!$B$3:$AH$1266,Sheet1!K$1+(Sheet1!$A$1-1)*10,FALSE)="---","---", (ROUND(VLOOKUP($A588,Sheet1!$B$3:$AH$1266,Sheet1!K$1+(Sheet1!$A$1-1)*10,FALSE),IF(VLOOKUP($A588,Sheet1!$B$3:$AH$1266,Sheet1!K$1+(Sheet1!$A$1-1)*10,FALSE)&gt;99999,-3,IF(VLOOKUP($A588,Sheet1!$B$3:$AH$1266,Sheet1!K$1+(Sheet1!$A$1-1)*10,FALSE)&gt;9999,-2,IF(VLOOKUP($A588,Sheet1!$B$3:$AH$1266,Sheet1!K$1+(Sheet1!$A$1-1)*10,FALSE)&gt;999,-1,0)))))))</f>
        <v>798</v>
      </c>
      <c r="AB588" s="392">
        <f>IF(ISNA(VLOOKUP($A588,Sheet1!$B$3:$AH$1266,Sheet1!L$1+(Sheet1!$A$1-1)*10,FALSE))=TRUE,"---",IF(VLOOKUP($A588,Sheet1!$B$3:$AH$1266,Sheet1!L$1+(Sheet1!$A$1-1)*10,FALSE)="---","---", (ROUND(VLOOKUP($A588,Sheet1!$B$3:$AH$1266,Sheet1!L$1+(Sheet1!$A$1-1)*10,FALSE),IF(VLOOKUP($A588,Sheet1!$B$3:$AH$1266,Sheet1!L$1+(Sheet1!$A$1-1)*10,FALSE)&gt;99999,-3,IF(VLOOKUP($A588,Sheet1!$B$3:$AH$1266,Sheet1!L$1+(Sheet1!$A$1-1)*10,FALSE)&gt;9999,-2,IF(VLOOKUP($A588,Sheet1!$B$3:$AH$1266,Sheet1!L$1+(Sheet1!$A$1-1)*10,FALSE)&gt;999,-1,0)))))))</f>
        <v>973</v>
      </c>
      <c r="AC588" s="392">
        <f>IF(ISNA(VLOOKUP($A588,Sheet1!$B$3:$AH$1266,Sheet1!M$1+(Sheet1!$A$1-1)*10,FALSE))=TRUE,"---",IF(VLOOKUP($A588,Sheet1!$B$3:$AH$1266,Sheet1!M$1+(Sheet1!$A$1-1)*10,FALSE)="---","---", (ROUND(VLOOKUP($A588,Sheet1!$B$3:$AH$1266,Sheet1!M$1+(Sheet1!$A$1-1)*10,FALSE),IF(VLOOKUP($A588,Sheet1!$B$3:$AH$1266,Sheet1!M$1+(Sheet1!$A$1-1)*10,FALSE)&gt;99999,-3,IF(VLOOKUP($A588,Sheet1!$B$3:$AH$1266,Sheet1!M$1+(Sheet1!$A$1-1)*10,FALSE)&gt;9999,-2,IF(VLOOKUP($A588,Sheet1!$B$3:$AH$1266,Sheet1!M$1+(Sheet1!$A$1-1)*10,FALSE)&gt;999,-1,0)))))))</f>
        <v>1170</v>
      </c>
      <c r="AD588" s="392">
        <f>IF(ISNA(VLOOKUP($A588,Sheet1!$B$3:$AH$1266,Sheet1!N$1+(Sheet1!$A$1-1)*10,FALSE))=TRUE,"---",IF(VLOOKUP($A588,Sheet1!$B$3:$AH$1266,Sheet1!N$1+(Sheet1!$A$1-1)*10,FALSE)="---","---", (ROUND(VLOOKUP($A588,Sheet1!$B$3:$AH$1266,Sheet1!N$1+(Sheet1!$A$1-1)*10,FALSE),IF(VLOOKUP($A588,Sheet1!$B$3:$AH$1266,Sheet1!N$1+(Sheet1!$A$1-1)*10,FALSE)&gt;99999,-3,IF(VLOOKUP($A588,Sheet1!$B$3:$AH$1266,Sheet1!N$1+(Sheet1!$A$1-1)*10,FALSE)&gt;9999,-2,IF(VLOOKUP($A588,Sheet1!$B$3:$AH$1266,Sheet1!N$1+(Sheet1!$A$1-1)*10,FALSE)&gt;999,-1,0)))))))</f>
        <v>1470</v>
      </c>
    </row>
    <row r="589" spans="1:30" ht="25.5" customHeight="1" x14ac:dyDescent="0.25">
      <c r="A589" s="303"/>
      <c r="B589" s="331"/>
      <c r="C589" s="303"/>
      <c r="D589" s="303"/>
      <c r="E589" s="307" t="e">
        <v>#N/A</v>
      </c>
      <c r="F589" s="331"/>
      <c r="G589" s="319"/>
      <c r="H589" s="347"/>
      <c r="I589" s="112">
        <v>22338</v>
      </c>
      <c r="J589" s="113">
        <v>4.49</v>
      </c>
      <c r="K589" s="127" t="s">
        <v>28</v>
      </c>
      <c r="L589" s="156" t="s">
        <v>4405</v>
      </c>
      <c r="M589" s="157" t="s">
        <v>4405</v>
      </c>
      <c r="N589" s="127" t="s">
        <v>75</v>
      </c>
      <c r="O589" s="68" t="s">
        <v>4405</v>
      </c>
      <c r="P589" s="68" t="s">
        <v>4405</v>
      </c>
      <c r="Q589" s="68" t="s">
        <v>4405</v>
      </c>
      <c r="R589" s="74" t="s">
        <v>4405</v>
      </c>
      <c r="S589" s="356" t="e">
        <v>#N/A</v>
      </c>
      <c r="T589" s="356" t="str">
        <f>IF(ISNA(VLOOKUP(A589,Sheet1!B$3:C$1266,2,FALSE)=TRUE),"ND",VLOOKUP(A589,Sheet1!B$3:C$1266,2,FALSE))</f>
        <v>ND</v>
      </c>
      <c r="U589" s="392" t="str">
        <f>IF(ISNA(VLOOKUP($A589,Sheet1!$B$3:$AH$1266,Sheet1!E$1+(Sheet1!$A$1-1)*10,FALSE))=TRUE,"---",IF(VLOOKUP($A589,Sheet1!$B$3:$AH$1266,Sheet1!E$1+(Sheet1!$A$1-1)*10,FALSE)="---","---", (ROUND(VLOOKUP($A589,Sheet1!$B$3:$AH$1266,Sheet1!E$1+(Sheet1!$A$1-1)*10,FALSE),IF(VLOOKUP($A589,Sheet1!$B$3:$AH$1266,Sheet1!E$1+(Sheet1!$A$1-1)*10,FALSE)&gt;99999,-3,IF(VLOOKUP($A589,Sheet1!$B$3:$AH$1266,Sheet1!E$1+(Sheet1!$A$1-1)*10,FALSE)&gt;9999,-2,IF(VLOOKUP($A589,Sheet1!$B$3:$AH$1266,Sheet1!E$1+(Sheet1!$A$1-1)*10,FALSE)&gt;999,-1,0)))))))</f>
        <v>---</v>
      </c>
      <c r="V589" s="392" t="str">
        <f>IF(ISNA(VLOOKUP($A589,Sheet1!$B$3:$AH$1266,Sheet1!F$1+(Sheet1!$A$1-1)*10,FALSE))=TRUE,"---",IF(VLOOKUP($A589,Sheet1!$B$3:$AH$1266,Sheet1!F$1+(Sheet1!$A$1-1)*10,FALSE)="---","---", (ROUND(VLOOKUP($A589,Sheet1!$B$3:$AH$1266,Sheet1!F$1+(Sheet1!$A$1-1)*10,FALSE),IF(VLOOKUP($A589,Sheet1!$B$3:$AH$1266,Sheet1!F$1+(Sheet1!$A$1-1)*10,FALSE)&gt;99999,-3,IF(VLOOKUP($A589,Sheet1!$B$3:$AH$1266,Sheet1!F$1+(Sheet1!$A$1-1)*10,FALSE)&gt;9999,-2,IF(VLOOKUP($A589,Sheet1!$B$3:$AH$1266,Sheet1!F$1+(Sheet1!$A$1-1)*10,FALSE)&gt;999,-1,0)))))))</f>
        <v>---</v>
      </c>
      <c r="W589" s="392" t="str">
        <f>IF(ISNA(VLOOKUP($A589,Sheet1!$B$3:$AH$1266,Sheet1!G$1+(Sheet1!$A$1-1)*10,FALSE))=TRUE,"---",IF(VLOOKUP($A589,Sheet1!$B$3:$AH$1266,Sheet1!G$1+(Sheet1!$A$1-1)*10,FALSE)="---","---", (ROUND(VLOOKUP($A589,Sheet1!$B$3:$AH$1266,Sheet1!G$1+(Sheet1!$A$1-1)*10,FALSE),IF(VLOOKUP($A589,Sheet1!$B$3:$AH$1266,Sheet1!G$1+(Sheet1!$A$1-1)*10,FALSE)&gt;99999,-3,IF(VLOOKUP($A589,Sheet1!$B$3:$AH$1266,Sheet1!G$1+(Sheet1!$A$1-1)*10,FALSE)&gt;9999,-2,IF(VLOOKUP($A589,Sheet1!$B$3:$AH$1266,Sheet1!G$1+(Sheet1!$A$1-1)*10,FALSE)&gt;999,-1,0)))))))</f>
        <v>---</v>
      </c>
      <c r="X589" s="392" t="str">
        <f>IF(ISNA(VLOOKUP($A589,Sheet1!$B$3:$AH$1266,Sheet1!H$1+(Sheet1!$A$1-1)*10,FALSE))=TRUE,"---",IF(VLOOKUP($A589,Sheet1!$B$3:$AH$1266,Sheet1!H$1+(Sheet1!$A$1-1)*10,FALSE)="---","---", (ROUND(VLOOKUP($A589,Sheet1!$B$3:$AH$1266,Sheet1!H$1+(Sheet1!$A$1-1)*10,FALSE),IF(VLOOKUP($A589,Sheet1!$B$3:$AH$1266,Sheet1!H$1+(Sheet1!$A$1-1)*10,FALSE)&gt;99999,-3,IF(VLOOKUP($A589,Sheet1!$B$3:$AH$1266,Sheet1!H$1+(Sheet1!$A$1-1)*10,FALSE)&gt;9999,-2,IF(VLOOKUP($A589,Sheet1!$B$3:$AH$1266,Sheet1!H$1+(Sheet1!$A$1-1)*10,FALSE)&gt;999,-1,0)))))))</f>
        <v>---</v>
      </c>
      <c r="Y589" s="392" t="str">
        <f>IF(ISNA(VLOOKUP($A589,Sheet1!$B$3:$AH$1266,Sheet1!I$1+(Sheet1!$A$1-1)*10,FALSE))=TRUE,"---",IF(VLOOKUP($A589,Sheet1!$B$3:$AH$1266,Sheet1!I$1+(Sheet1!$A$1-1)*10,FALSE)="---","---", (ROUND(VLOOKUP($A589,Sheet1!$B$3:$AH$1266,Sheet1!I$1+(Sheet1!$A$1-1)*10,FALSE),IF(VLOOKUP($A589,Sheet1!$B$3:$AH$1266,Sheet1!I$1+(Sheet1!$A$1-1)*10,FALSE)&gt;99999,-3,IF(VLOOKUP($A589,Sheet1!$B$3:$AH$1266,Sheet1!I$1+(Sheet1!$A$1-1)*10,FALSE)&gt;9999,-2,IF(VLOOKUP($A589,Sheet1!$B$3:$AH$1266,Sheet1!I$1+(Sheet1!$A$1-1)*10,FALSE)&gt;999,-1,0)))))))</f>
        <v>---</v>
      </c>
      <c r="Z589" s="392" t="str">
        <f>IF(ISNA(VLOOKUP($A589,Sheet1!$B$3:$AH$1266,Sheet1!J$1+(Sheet1!$A$1-1)*10,FALSE))=TRUE,"---",IF(VLOOKUP($A589,Sheet1!$B$3:$AH$1266,Sheet1!J$1+(Sheet1!$A$1-1)*10,FALSE)="---","---", (ROUND(VLOOKUP($A589,Sheet1!$B$3:$AH$1266,Sheet1!J$1+(Sheet1!$A$1-1)*10,FALSE),IF(VLOOKUP($A589,Sheet1!$B$3:$AH$1266,Sheet1!J$1+(Sheet1!$A$1-1)*10,FALSE)&gt;99999,-3,IF(VLOOKUP($A589,Sheet1!$B$3:$AH$1266,Sheet1!J$1+(Sheet1!$A$1-1)*10,FALSE)&gt;9999,-2,IF(VLOOKUP($A589,Sheet1!$B$3:$AH$1266,Sheet1!J$1+(Sheet1!$A$1-1)*10,FALSE)&gt;999,-1,0)))))))</f>
        <v>---</v>
      </c>
      <c r="AA589" s="392" t="str">
        <f>IF(ISNA(VLOOKUP($A589,Sheet1!$B$3:$AH$1266,Sheet1!K$1+(Sheet1!$A$1-1)*10,FALSE))=TRUE,"---",IF(VLOOKUP($A589,Sheet1!$B$3:$AH$1266,Sheet1!K$1+(Sheet1!$A$1-1)*10,FALSE)="---","---", (ROUND(VLOOKUP($A589,Sheet1!$B$3:$AH$1266,Sheet1!K$1+(Sheet1!$A$1-1)*10,FALSE),IF(VLOOKUP($A589,Sheet1!$B$3:$AH$1266,Sheet1!K$1+(Sheet1!$A$1-1)*10,FALSE)&gt;99999,-3,IF(VLOOKUP($A589,Sheet1!$B$3:$AH$1266,Sheet1!K$1+(Sheet1!$A$1-1)*10,FALSE)&gt;9999,-2,IF(VLOOKUP($A589,Sheet1!$B$3:$AH$1266,Sheet1!K$1+(Sheet1!$A$1-1)*10,FALSE)&gt;999,-1,0)))))))</f>
        <v>---</v>
      </c>
      <c r="AB589" s="392" t="str">
        <f>IF(ISNA(VLOOKUP($A589,Sheet1!$B$3:$AH$1266,Sheet1!L$1+(Sheet1!$A$1-1)*10,FALSE))=TRUE,"---",IF(VLOOKUP($A589,Sheet1!$B$3:$AH$1266,Sheet1!L$1+(Sheet1!$A$1-1)*10,FALSE)="---","---", (ROUND(VLOOKUP($A589,Sheet1!$B$3:$AH$1266,Sheet1!L$1+(Sheet1!$A$1-1)*10,FALSE),IF(VLOOKUP($A589,Sheet1!$B$3:$AH$1266,Sheet1!L$1+(Sheet1!$A$1-1)*10,FALSE)&gt;99999,-3,IF(VLOOKUP($A589,Sheet1!$B$3:$AH$1266,Sheet1!L$1+(Sheet1!$A$1-1)*10,FALSE)&gt;9999,-2,IF(VLOOKUP($A589,Sheet1!$B$3:$AH$1266,Sheet1!L$1+(Sheet1!$A$1-1)*10,FALSE)&gt;999,-1,0)))))))</f>
        <v>---</v>
      </c>
      <c r="AC589" s="392" t="str">
        <f>IF(ISNA(VLOOKUP($A589,Sheet1!$B$3:$AH$1266,Sheet1!M$1+(Sheet1!$A$1-1)*10,FALSE))=TRUE,"---",IF(VLOOKUP($A589,Sheet1!$B$3:$AH$1266,Sheet1!M$1+(Sheet1!$A$1-1)*10,FALSE)="---","---", (ROUND(VLOOKUP($A589,Sheet1!$B$3:$AH$1266,Sheet1!M$1+(Sheet1!$A$1-1)*10,FALSE),IF(VLOOKUP($A589,Sheet1!$B$3:$AH$1266,Sheet1!M$1+(Sheet1!$A$1-1)*10,FALSE)&gt;99999,-3,IF(VLOOKUP($A589,Sheet1!$B$3:$AH$1266,Sheet1!M$1+(Sheet1!$A$1-1)*10,FALSE)&gt;9999,-2,IF(VLOOKUP($A589,Sheet1!$B$3:$AH$1266,Sheet1!M$1+(Sheet1!$A$1-1)*10,FALSE)&gt;999,-1,0)))))))</f>
        <v>---</v>
      </c>
      <c r="AD589" s="392" t="str">
        <f>IF(ISNA(VLOOKUP($A589,Sheet1!$B$3:$AH$1266,Sheet1!N$1+(Sheet1!$A$1-1)*10,FALSE))=TRUE,"---",IF(VLOOKUP($A589,Sheet1!$B$3:$AH$1266,Sheet1!N$1+(Sheet1!$A$1-1)*10,FALSE)="---","---", (ROUND(VLOOKUP($A589,Sheet1!$B$3:$AH$1266,Sheet1!N$1+(Sheet1!$A$1-1)*10,FALSE),IF(VLOOKUP($A589,Sheet1!$B$3:$AH$1266,Sheet1!N$1+(Sheet1!$A$1-1)*10,FALSE)&gt;99999,-3,IF(VLOOKUP($A589,Sheet1!$B$3:$AH$1266,Sheet1!N$1+(Sheet1!$A$1-1)*10,FALSE)&gt;9999,-2,IF(VLOOKUP($A589,Sheet1!$B$3:$AH$1266,Sheet1!N$1+(Sheet1!$A$1-1)*10,FALSE)&gt;999,-1,0)))))))</f>
        <v>---</v>
      </c>
    </row>
    <row r="590" spans="1:30" ht="25.5" customHeight="1" x14ac:dyDescent="0.25">
      <c r="A590" s="133" t="s">
        <v>910</v>
      </c>
      <c r="B590" s="141" t="s">
        <v>911</v>
      </c>
      <c r="C590" s="133">
        <v>413550</v>
      </c>
      <c r="D590" s="133">
        <v>735040</v>
      </c>
      <c r="E590" s="67" t="s">
        <v>3043</v>
      </c>
      <c r="F590" s="117" t="s">
        <v>4623</v>
      </c>
      <c r="G590" s="118" t="s">
        <v>286</v>
      </c>
      <c r="H590" s="136">
        <v>51.4</v>
      </c>
      <c r="I590" s="119">
        <v>25420</v>
      </c>
      <c r="J590" s="124">
        <v>5.46</v>
      </c>
      <c r="K590" s="121" t="s">
        <v>4405</v>
      </c>
      <c r="L590" s="122">
        <v>745</v>
      </c>
      <c r="M590" s="123">
        <v>14.5</v>
      </c>
      <c r="N590" s="121" t="s">
        <v>4405</v>
      </c>
      <c r="O590" s="71" t="str">
        <f t="shared" si="18"/>
        <v>&gt;50</v>
      </c>
      <c r="P590" s="71">
        <f>IF(O590&lt;&gt;"",VLOOKUP($A590,Sheet4!$A$2:$O$1309,14,FALSE)*100,"")</f>
        <v>4.0677185246018155</v>
      </c>
      <c r="Q590" s="71">
        <f>IF(P590&lt;&gt;"",VLOOKUP($A590,Sheet4!$A$2:$O$1309,15,FALSE)*100,"")</f>
        <v>33.419867894012626</v>
      </c>
      <c r="R590" s="73" t="str">
        <f t="shared" ref="R590:R653" si="19">IF(O590="&lt;0.2","&gt;500",IF(O590="&gt;50","&lt;2",IF(ISERR(1/O590*100),"",IF(AND((1/O590*100)&gt;=2,(1/O590*100)&lt;=10),MROUND(1/O590*100,1),IF(AND((1/O590*100)&gt;=10,(1/O590*100)&lt;=50),MROUND(1/O590*100,5),IF(AND((1/O590*100)&gt;=50,(1/O590*100)&lt;=104),MROUND(1/O590*100,10),IF(AND((1/O590*100)&gt;=104,(1/O590*100)&lt;=110),"100",IF(AND((1/O590*100)&gt;=110,(1/O590*100)&lt;=180),"&gt;100, &lt;200",IF(AND((1/O590*100)&gt;=180,(1/O590*100)&lt;=220),"200",IF(AND((1/O590*100)&gt;=220,(1/O590*100)&lt;=450),"&gt;200,  &lt;500","500"))))))))))</f>
        <v>&lt;2</v>
      </c>
      <c r="S590" s="63" t="s">
        <v>4362</v>
      </c>
      <c r="T590" s="63" t="str">
        <f>IF(ISNA(VLOOKUP(A590,Sheet1!B$3:C$1266,2,FALSE)=TRUE),"NC",VLOOKUP(A590,Sheet1!B$3:C$1266,2,FALSE))</f>
        <v>Rural</v>
      </c>
      <c r="U590" s="66">
        <f>IF(ISNA(VLOOKUP($A590,Sheet1!$B$3:$AH$1266,Sheet1!E$1+(Sheet1!$A$1-1)*10,FALSE))=TRUE,"---",IF(VLOOKUP($A590,Sheet1!$B$3:$AH$1266,Sheet1!E$1+(Sheet1!$A$1-1)*10,FALSE)="---","---", (ROUND(VLOOKUP($A590,Sheet1!$B$3:$AH$1266,Sheet1!E$1+(Sheet1!$A$1-1)*10,FALSE),IF(VLOOKUP($A590,Sheet1!$B$3:$AH$1266,Sheet1!E$1+(Sheet1!$A$1-1)*10,FALSE)&gt;99999,-3,IF(VLOOKUP($A590,Sheet1!$B$3:$AH$1266,Sheet1!E$1+(Sheet1!$A$1-1)*10,FALSE)&gt;9999,-2,IF(VLOOKUP($A590,Sheet1!$B$3:$AH$1266,Sheet1!E$1+(Sheet1!$A$1-1)*10,FALSE)&gt;999,-1,0)))))))</f>
        <v>809</v>
      </c>
      <c r="V590" s="66">
        <f>IF(ISNA(VLOOKUP($A590,Sheet1!$B$3:$AH$1266,Sheet1!F$1+(Sheet1!$A$1-1)*10,FALSE))=TRUE,"---",IF(VLOOKUP($A590,Sheet1!$B$3:$AH$1266,Sheet1!F$1+(Sheet1!$A$1-1)*10,FALSE)="---","---", (ROUND(VLOOKUP($A590,Sheet1!$B$3:$AH$1266,Sheet1!F$1+(Sheet1!$A$1-1)*10,FALSE),IF(VLOOKUP($A590,Sheet1!$B$3:$AH$1266,Sheet1!F$1+(Sheet1!$A$1-1)*10,FALSE)&gt;99999,-3,IF(VLOOKUP($A590,Sheet1!$B$3:$AH$1266,Sheet1!F$1+(Sheet1!$A$1-1)*10,FALSE)&gt;9999,-2,IF(VLOOKUP($A590,Sheet1!$B$3:$AH$1266,Sheet1!F$1+(Sheet1!$A$1-1)*10,FALSE)&gt;999,-1,0)))))))</f>
        <v>972</v>
      </c>
      <c r="W590" s="66">
        <f>IF(ISNA(VLOOKUP($A590,Sheet1!$B$3:$AH$1266,Sheet1!G$1+(Sheet1!$A$1-1)*10,FALSE))=TRUE,"---",IF(VLOOKUP($A590,Sheet1!$B$3:$AH$1266,Sheet1!G$1+(Sheet1!$A$1-1)*10,FALSE)="---","---", (ROUND(VLOOKUP($A590,Sheet1!$B$3:$AH$1266,Sheet1!G$1+(Sheet1!$A$1-1)*10,FALSE),IF(VLOOKUP($A590,Sheet1!$B$3:$AH$1266,Sheet1!G$1+(Sheet1!$A$1-1)*10,FALSE)&gt;99999,-3,IF(VLOOKUP($A590,Sheet1!$B$3:$AH$1266,Sheet1!G$1+(Sheet1!$A$1-1)*10,FALSE)&gt;9999,-2,IF(VLOOKUP($A590,Sheet1!$B$3:$AH$1266,Sheet1!G$1+(Sheet1!$A$1-1)*10,FALSE)&gt;999,-1,0)))))))</f>
        <v>1200</v>
      </c>
      <c r="X590" s="66">
        <f>IF(ISNA(VLOOKUP($A590,Sheet1!$B$3:$AH$1266,Sheet1!H$1+(Sheet1!$A$1-1)*10,FALSE))=TRUE,"---",IF(VLOOKUP($A590,Sheet1!$B$3:$AH$1266,Sheet1!H$1+(Sheet1!$A$1-1)*10,FALSE)="---","---", (ROUND(VLOOKUP($A590,Sheet1!$B$3:$AH$1266,Sheet1!H$1+(Sheet1!$A$1-1)*10,FALSE),IF(VLOOKUP($A590,Sheet1!$B$3:$AH$1266,Sheet1!H$1+(Sheet1!$A$1-1)*10,FALSE)&gt;99999,-3,IF(VLOOKUP($A590,Sheet1!$B$3:$AH$1266,Sheet1!H$1+(Sheet1!$A$1-1)*10,FALSE)&gt;9999,-2,IF(VLOOKUP($A590,Sheet1!$B$3:$AH$1266,Sheet1!H$1+(Sheet1!$A$1-1)*10,FALSE)&gt;999,-1,0)))))))</f>
        <v>1900</v>
      </c>
      <c r="Y590" s="66">
        <f>IF(ISNA(VLOOKUP($A590,Sheet1!$B$3:$AH$1266,Sheet1!I$1+(Sheet1!$A$1-1)*10,FALSE))=TRUE,"---",IF(VLOOKUP($A590,Sheet1!$B$3:$AH$1266,Sheet1!I$1+(Sheet1!$A$1-1)*10,FALSE)="---","---", (ROUND(VLOOKUP($A590,Sheet1!$B$3:$AH$1266,Sheet1!I$1+(Sheet1!$A$1-1)*10,FALSE),IF(VLOOKUP($A590,Sheet1!$B$3:$AH$1266,Sheet1!I$1+(Sheet1!$A$1-1)*10,FALSE)&gt;99999,-3,IF(VLOOKUP($A590,Sheet1!$B$3:$AH$1266,Sheet1!I$1+(Sheet1!$A$1-1)*10,FALSE)&gt;9999,-2,IF(VLOOKUP($A590,Sheet1!$B$3:$AH$1266,Sheet1!I$1+(Sheet1!$A$1-1)*10,FALSE)&gt;999,-1,0)))))))</f>
        <v>2470</v>
      </c>
      <c r="Z590" s="66">
        <f>IF(ISNA(VLOOKUP($A590,Sheet1!$B$3:$AH$1266,Sheet1!J$1+(Sheet1!$A$1-1)*10,FALSE))=TRUE,"---",IF(VLOOKUP($A590,Sheet1!$B$3:$AH$1266,Sheet1!J$1+(Sheet1!$A$1-1)*10,FALSE)="---","---", (ROUND(VLOOKUP($A590,Sheet1!$B$3:$AH$1266,Sheet1!J$1+(Sheet1!$A$1-1)*10,FALSE),IF(VLOOKUP($A590,Sheet1!$B$3:$AH$1266,Sheet1!J$1+(Sheet1!$A$1-1)*10,FALSE)&gt;99999,-3,IF(VLOOKUP($A590,Sheet1!$B$3:$AH$1266,Sheet1!J$1+(Sheet1!$A$1-1)*10,FALSE)&gt;9999,-2,IF(VLOOKUP($A590,Sheet1!$B$3:$AH$1266,Sheet1!J$1+(Sheet1!$A$1-1)*10,FALSE)&gt;999,-1,0)))))))</f>
        <v>3320</v>
      </c>
      <c r="AA590" s="66">
        <f>IF(ISNA(VLOOKUP($A590,Sheet1!$B$3:$AH$1266,Sheet1!K$1+(Sheet1!$A$1-1)*10,FALSE))=TRUE,"---",IF(VLOOKUP($A590,Sheet1!$B$3:$AH$1266,Sheet1!K$1+(Sheet1!$A$1-1)*10,FALSE)="---","---", (ROUND(VLOOKUP($A590,Sheet1!$B$3:$AH$1266,Sheet1!K$1+(Sheet1!$A$1-1)*10,FALSE),IF(VLOOKUP($A590,Sheet1!$B$3:$AH$1266,Sheet1!K$1+(Sheet1!$A$1-1)*10,FALSE)&gt;99999,-3,IF(VLOOKUP($A590,Sheet1!$B$3:$AH$1266,Sheet1!K$1+(Sheet1!$A$1-1)*10,FALSE)&gt;9999,-2,IF(VLOOKUP($A590,Sheet1!$B$3:$AH$1266,Sheet1!K$1+(Sheet1!$A$1-1)*10,FALSE)&gt;999,-1,0)))))))</f>
        <v>4040</v>
      </c>
      <c r="AB590" s="66">
        <f>IF(ISNA(VLOOKUP($A590,Sheet1!$B$3:$AH$1266,Sheet1!L$1+(Sheet1!$A$1-1)*10,FALSE))=TRUE,"---",IF(VLOOKUP($A590,Sheet1!$B$3:$AH$1266,Sheet1!L$1+(Sheet1!$A$1-1)*10,FALSE)="---","---", (ROUND(VLOOKUP($A590,Sheet1!$B$3:$AH$1266,Sheet1!L$1+(Sheet1!$A$1-1)*10,FALSE),IF(VLOOKUP($A590,Sheet1!$B$3:$AH$1266,Sheet1!L$1+(Sheet1!$A$1-1)*10,FALSE)&gt;99999,-3,IF(VLOOKUP($A590,Sheet1!$B$3:$AH$1266,Sheet1!L$1+(Sheet1!$A$1-1)*10,FALSE)&gt;9999,-2,IF(VLOOKUP($A590,Sheet1!$B$3:$AH$1266,Sheet1!L$1+(Sheet1!$A$1-1)*10,FALSE)&gt;999,-1,0)))))))</f>
        <v>4840</v>
      </c>
      <c r="AC590" s="66">
        <f>IF(ISNA(VLOOKUP($A590,Sheet1!$B$3:$AH$1266,Sheet1!M$1+(Sheet1!$A$1-1)*10,FALSE))=TRUE,"---",IF(VLOOKUP($A590,Sheet1!$B$3:$AH$1266,Sheet1!M$1+(Sheet1!$A$1-1)*10,FALSE)="---","---", (ROUND(VLOOKUP($A590,Sheet1!$B$3:$AH$1266,Sheet1!M$1+(Sheet1!$A$1-1)*10,FALSE),IF(VLOOKUP($A590,Sheet1!$B$3:$AH$1266,Sheet1!M$1+(Sheet1!$A$1-1)*10,FALSE)&gt;99999,-3,IF(VLOOKUP($A590,Sheet1!$B$3:$AH$1266,Sheet1!M$1+(Sheet1!$A$1-1)*10,FALSE)&gt;9999,-2,IF(VLOOKUP($A590,Sheet1!$B$3:$AH$1266,Sheet1!M$1+(Sheet1!$A$1-1)*10,FALSE)&gt;999,-1,0)))))))</f>
        <v>5740</v>
      </c>
      <c r="AD590" s="66">
        <f>IF(ISNA(VLOOKUP($A590,Sheet1!$B$3:$AH$1266,Sheet1!N$1+(Sheet1!$A$1-1)*10,FALSE))=TRUE,"---",IF(VLOOKUP($A590,Sheet1!$B$3:$AH$1266,Sheet1!N$1+(Sheet1!$A$1-1)*10,FALSE)="---","---", (ROUND(VLOOKUP($A590,Sheet1!$B$3:$AH$1266,Sheet1!N$1+(Sheet1!$A$1-1)*10,FALSE),IF(VLOOKUP($A590,Sheet1!$B$3:$AH$1266,Sheet1!N$1+(Sheet1!$A$1-1)*10,FALSE)&gt;99999,-3,IF(VLOOKUP($A590,Sheet1!$B$3:$AH$1266,Sheet1!N$1+(Sheet1!$A$1-1)*10,FALSE)&gt;9999,-2,IF(VLOOKUP($A590,Sheet1!$B$3:$AH$1266,Sheet1!N$1+(Sheet1!$A$1-1)*10,FALSE)&gt;999,-1,0)))))))</f>
        <v>7070</v>
      </c>
    </row>
    <row r="591" spans="1:30" ht="25.5" customHeight="1" x14ac:dyDescent="0.25">
      <c r="A591" s="125" t="s">
        <v>912</v>
      </c>
      <c r="B591" s="126" t="s">
        <v>913</v>
      </c>
      <c r="C591" s="125">
        <v>412850</v>
      </c>
      <c r="D591" s="125">
        <v>735433</v>
      </c>
      <c r="E591" s="70" t="s">
        <v>3059</v>
      </c>
      <c r="F591" s="52" t="s">
        <v>4636</v>
      </c>
      <c r="G591" s="127" t="s">
        <v>286</v>
      </c>
      <c r="H591" s="128">
        <v>12.1</v>
      </c>
      <c r="I591" s="112">
        <v>29302</v>
      </c>
      <c r="J591" s="113">
        <v>4.0999999999999996</v>
      </c>
      <c r="K591" s="114" t="s">
        <v>4405</v>
      </c>
      <c r="L591" s="156" t="s">
        <v>4405</v>
      </c>
      <c r="M591" s="157" t="s">
        <v>4405</v>
      </c>
      <c r="N591" s="127" t="s">
        <v>75</v>
      </c>
      <c r="O591" s="68" t="s">
        <v>4405</v>
      </c>
      <c r="P591" s="68" t="s">
        <v>4405</v>
      </c>
      <c r="Q591" s="68" t="s">
        <v>4405</v>
      </c>
      <c r="R591" s="74" t="s">
        <v>4405</v>
      </c>
      <c r="S591" s="64" t="s">
        <v>4362</v>
      </c>
      <c r="T591" s="64" t="str">
        <f>IF(ISNA(VLOOKUP(A591,Sheet1!B$3:C$1266,2,FALSE)=TRUE),"NC",VLOOKUP(A591,Sheet1!B$3:C$1266,2,FALSE))</f>
        <v>Rural</v>
      </c>
      <c r="U591" s="65">
        <f>IF(ISNA(VLOOKUP($A591,Sheet1!$B$3:$AH$1266,Sheet1!E$1+(Sheet1!$A$1-1)*10,FALSE))=TRUE,"---",IF(VLOOKUP($A591,Sheet1!$B$3:$AH$1266,Sheet1!E$1+(Sheet1!$A$1-1)*10,FALSE)="---","---", (ROUND(VLOOKUP($A591,Sheet1!$B$3:$AH$1266,Sheet1!E$1+(Sheet1!$A$1-1)*10,FALSE),IF(VLOOKUP($A591,Sheet1!$B$3:$AH$1266,Sheet1!E$1+(Sheet1!$A$1-1)*10,FALSE)&gt;99999,-3,IF(VLOOKUP($A591,Sheet1!$B$3:$AH$1266,Sheet1!E$1+(Sheet1!$A$1-1)*10,FALSE)&gt;9999,-2,IF(VLOOKUP($A591,Sheet1!$B$3:$AH$1266,Sheet1!E$1+(Sheet1!$A$1-1)*10,FALSE)&gt;999,-1,0)))))))</f>
        <v>338</v>
      </c>
      <c r="V591" s="65">
        <f>IF(ISNA(VLOOKUP($A591,Sheet1!$B$3:$AH$1266,Sheet1!F$1+(Sheet1!$A$1-1)*10,FALSE))=TRUE,"---",IF(VLOOKUP($A591,Sheet1!$B$3:$AH$1266,Sheet1!F$1+(Sheet1!$A$1-1)*10,FALSE)="---","---", (ROUND(VLOOKUP($A591,Sheet1!$B$3:$AH$1266,Sheet1!F$1+(Sheet1!$A$1-1)*10,FALSE),IF(VLOOKUP($A591,Sheet1!$B$3:$AH$1266,Sheet1!F$1+(Sheet1!$A$1-1)*10,FALSE)&gt;99999,-3,IF(VLOOKUP($A591,Sheet1!$B$3:$AH$1266,Sheet1!F$1+(Sheet1!$A$1-1)*10,FALSE)&gt;9999,-2,IF(VLOOKUP($A591,Sheet1!$B$3:$AH$1266,Sheet1!F$1+(Sheet1!$A$1-1)*10,FALSE)&gt;999,-1,0)))))))</f>
        <v>423</v>
      </c>
      <c r="W591" s="65">
        <f>IF(ISNA(VLOOKUP($A591,Sheet1!$B$3:$AH$1266,Sheet1!G$1+(Sheet1!$A$1-1)*10,FALSE))=TRUE,"---",IF(VLOOKUP($A591,Sheet1!$B$3:$AH$1266,Sheet1!G$1+(Sheet1!$A$1-1)*10,FALSE)="---","---", (ROUND(VLOOKUP($A591,Sheet1!$B$3:$AH$1266,Sheet1!G$1+(Sheet1!$A$1-1)*10,FALSE),IF(VLOOKUP($A591,Sheet1!$B$3:$AH$1266,Sheet1!G$1+(Sheet1!$A$1-1)*10,FALSE)&gt;99999,-3,IF(VLOOKUP($A591,Sheet1!$B$3:$AH$1266,Sheet1!G$1+(Sheet1!$A$1-1)*10,FALSE)&gt;9999,-2,IF(VLOOKUP($A591,Sheet1!$B$3:$AH$1266,Sheet1!G$1+(Sheet1!$A$1-1)*10,FALSE)&gt;999,-1,0)))))))</f>
        <v>547</v>
      </c>
      <c r="X591" s="65">
        <f>IF(ISNA(VLOOKUP($A591,Sheet1!$B$3:$AH$1266,Sheet1!H$1+(Sheet1!$A$1-1)*10,FALSE))=TRUE,"---",IF(VLOOKUP($A591,Sheet1!$B$3:$AH$1266,Sheet1!H$1+(Sheet1!$A$1-1)*10,FALSE)="---","---", (ROUND(VLOOKUP($A591,Sheet1!$B$3:$AH$1266,Sheet1!H$1+(Sheet1!$A$1-1)*10,FALSE),IF(VLOOKUP($A591,Sheet1!$B$3:$AH$1266,Sheet1!H$1+(Sheet1!$A$1-1)*10,FALSE)&gt;99999,-3,IF(VLOOKUP($A591,Sheet1!$B$3:$AH$1266,Sheet1!H$1+(Sheet1!$A$1-1)*10,FALSE)&gt;9999,-2,IF(VLOOKUP($A591,Sheet1!$B$3:$AH$1266,Sheet1!H$1+(Sheet1!$A$1-1)*10,FALSE)&gt;999,-1,0)))))))</f>
        <v>935</v>
      </c>
      <c r="Y591" s="65">
        <f>IF(ISNA(VLOOKUP($A591,Sheet1!$B$3:$AH$1266,Sheet1!I$1+(Sheet1!$A$1-1)*10,FALSE))=TRUE,"---",IF(VLOOKUP($A591,Sheet1!$B$3:$AH$1266,Sheet1!I$1+(Sheet1!$A$1-1)*10,FALSE)="---","---", (ROUND(VLOOKUP($A591,Sheet1!$B$3:$AH$1266,Sheet1!I$1+(Sheet1!$A$1-1)*10,FALSE),IF(VLOOKUP($A591,Sheet1!$B$3:$AH$1266,Sheet1!I$1+(Sheet1!$A$1-1)*10,FALSE)&gt;99999,-3,IF(VLOOKUP($A591,Sheet1!$B$3:$AH$1266,Sheet1!I$1+(Sheet1!$A$1-1)*10,FALSE)&gt;9999,-2,IF(VLOOKUP($A591,Sheet1!$B$3:$AH$1266,Sheet1!I$1+(Sheet1!$A$1-1)*10,FALSE)&gt;999,-1,0)))))))</f>
        <v>1270</v>
      </c>
      <c r="Z591" s="65">
        <f>IF(ISNA(VLOOKUP($A591,Sheet1!$B$3:$AH$1266,Sheet1!J$1+(Sheet1!$A$1-1)*10,FALSE))=TRUE,"---",IF(VLOOKUP($A591,Sheet1!$B$3:$AH$1266,Sheet1!J$1+(Sheet1!$A$1-1)*10,FALSE)="---","---", (ROUND(VLOOKUP($A591,Sheet1!$B$3:$AH$1266,Sheet1!J$1+(Sheet1!$A$1-1)*10,FALSE),IF(VLOOKUP($A591,Sheet1!$B$3:$AH$1266,Sheet1!J$1+(Sheet1!$A$1-1)*10,FALSE)&gt;99999,-3,IF(VLOOKUP($A591,Sheet1!$B$3:$AH$1266,Sheet1!J$1+(Sheet1!$A$1-1)*10,FALSE)&gt;9999,-2,IF(VLOOKUP($A591,Sheet1!$B$3:$AH$1266,Sheet1!J$1+(Sheet1!$A$1-1)*10,FALSE)&gt;999,-1,0)))))))</f>
        <v>1760</v>
      </c>
      <c r="AA591" s="65">
        <f>IF(ISNA(VLOOKUP($A591,Sheet1!$B$3:$AH$1266,Sheet1!K$1+(Sheet1!$A$1-1)*10,FALSE))=TRUE,"---",IF(VLOOKUP($A591,Sheet1!$B$3:$AH$1266,Sheet1!K$1+(Sheet1!$A$1-1)*10,FALSE)="---","---", (ROUND(VLOOKUP($A591,Sheet1!$B$3:$AH$1266,Sheet1!K$1+(Sheet1!$A$1-1)*10,FALSE),IF(VLOOKUP($A591,Sheet1!$B$3:$AH$1266,Sheet1!K$1+(Sheet1!$A$1-1)*10,FALSE)&gt;99999,-3,IF(VLOOKUP($A591,Sheet1!$B$3:$AH$1266,Sheet1!K$1+(Sheet1!$A$1-1)*10,FALSE)&gt;9999,-2,IF(VLOOKUP($A591,Sheet1!$B$3:$AH$1266,Sheet1!K$1+(Sheet1!$A$1-1)*10,FALSE)&gt;999,-1,0)))))))</f>
        <v>2200</v>
      </c>
      <c r="AB591" s="65">
        <f>IF(ISNA(VLOOKUP($A591,Sheet1!$B$3:$AH$1266,Sheet1!L$1+(Sheet1!$A$1-1)*10,FALSE))=TRUE,"---",IF(VLOOKUP($A591,Sheet1!$B$3:$AH$1266,Sheet1!L$1+(Sheet1!$A$1-1)*10,FALSE)="---","---", (ROUND(VLOOKUP($A591,Sheet1!$B$3:$AH$1266,Sheet1!L$1+(Sheet1!$A$1-1)*10,FALSE),IF(VLOOKUP($A591,Sheet1!$B$3:$AH$1266,Sheet1!L$1+(Sheet1!$A$1-1)*10,FALSE)&gt;99999,-3,IF(VLOOKUP($A591,Sheet1!$B$3:$AH$1266,Sheet1!L$1+(Sheet1!$A$1-1)*10,FALSE)&gt;9999,-2,IF(VLOOKUP($A591,Sheet1!$B$3:$AH$1266,Sheet1!L$1+(Sheet1!$A$1-1)*10,FALSE)&gt;999,-1,0)))))))</f>
        <v>2690</v>
      </c>
      <c r="AC591" s="65">
        <f>IF(ISNA(VLOOKUP($A591,Sheet1!$B$3:$AH$1266,Sheet1!M$1+(Sheet1!$A$1-1)*10,FALSE))=TRUE,"---",IF(VLOOKUP($A591,Sheet1!$B$3:$AH$1266,Sheet1!M$1+(Sheet1!$A$1-1)*10,FALSE)="---","---", (ROUND(VLOOKUP($A591,Sheet1!$B$3:$AH$1266,Sheet1!M$1+(Sheet1!$A$1-1)*10,FALSE),IF(VLOOKUP($A591,Sheet1!$B$3:$AH$1266,Sheet1!M$1+(Sheet1!$A$1-1)*10,FALSE)&gt;99999,-3,IF(VLOOKUP($A591,Sheet1!$B$3:$AH$1266,Sheet1!M$1+(Sheet1!$A$1-1)*10,FALSE)&gt;9999,-2,IF(VLOOKUP($A591,Sheet1!$B$3:$AH$1266,Sheet1!M$1+(Sheet1!$A$1-1)*10,FALSE)&gt;999,-1,0)))))))</f>
        <v>3240</v>
      </c>
      <c r="AD591" s="65">
        <f>IF(ISNA(VLOOKUP($A591,Sheet1!$B$3:$AH$1266,Sheet1!N$1+(Sheet1!$A$1-1)*10,FALSE))=TRUE,"---",IF(VLOOKUP($A591,Sheet1!$B$3:$AH$1266,Sheet1!N$1+(Sheet1!$A$1-1)*10,FALSE)="---","---", (ROUND(VLOOKUP($A591,Sheet1!$B$3:$AH$1266,Sheet1!N$1+(Sheet1!$A$1-1)*10,FALSE),IF(VLOOKUP($A591,Sheet1!$B$3:$AH$1266,Sheet1!N$1+(Sheet1!$A$1-1)*10,FALSE)&gt;99999,-3,IF(VLOOKUP($A591,Sheet1!$B$3:$AH$1266,Sheet1!N$1+(Sheet1!$A$1-1)*10,FALSE)&gt;9999,-2,IF(VLOOKUP($A591,Sheet1!$B$3:$AH$1266,Sheet1!N$1+(Sheet1!$A$1-1)*10,FALSE)&gt;999,-1,0)))))))</f>
        <v>4080</v>
      </c>
    </row>
    <row r="592" spans="1:30" ht="25.5" customHeight="1" x14ac:dyDescent="0.25">
      <c r="A592" s="304" t="s">
        <v>914</v>
      </c>
      <c r="B592" s="393" t="s">
        <v>915</v>
      </c>
      <c r="C592" s="304">
        <v>413040</v>
      </c>
      <c r="D592" s="304">
        <v>735653</v>
      </c>
      <c r="E592" s="305" t="s">
        <v>3043</v>
      </c>
      <c r="F592" s="345" t="s">
        <v>4637</v>
      </c>
      <c r="G592" s="351" t="s">
        <v>31</v>
      </c>
      <c r="H592" s="348">
        <v>190</v>
      </c>
      <c r="I592" s="119">
        <v>791</v>
      </c>
      <c r="J592" s="137" t="s">
        <v>4405</v>
      </c>
      <c r="K592" s="118" t="s">
        <v>17</v>
      </c>
      <c r="L592" s="146">
        <v>13700</v>
      </c>
      <c r="M592" s="123">
        <v>72.099999999999994</v>
      </c>
      <c r="N592" s="118" t="s">
        <v>14</v>
      </c>
      <c r="O592" s="71">
        <f t="shared" si="18"/>
        <v>0.80979073323930484</v>
      </c>
      <c r="P592" s="71">
        <f>IF(O592&lt;&gt;"",VLOOKUP($A592,Sheet4!$A$2:$O$1309,14,FALSE)*100,"")</f>
        <v>0.72822206693092806</v>
      </c>
      <c r="Q592" s="71">
        <f>IF(P592&lt;&gt;"",VLOOKUP($A592,Sheet4!$A$2:$O$1309,15,FALSE)*100,"")</f>
        <v>6.9087935274360079</v>
      </c>
      <c r="R592" s="73" t="str">
        <f t="shared" si="19"/>
        <v>&gt;100, &lt;200</v>
      </c>
      <c r="S592" s="357" t="s">
        <v>4362</v>
      </c>
      <c r="T592" s="357" t="str">
        <f>IF(ISNA(VLOOKUP(A592,Sheet1!B$3:C$1266,2,FALSE)=TRUE),"NC",VLOOKUP(A592,Sheet1!B$3:C$1266,2,FALSE))</f>
        <v>Rural10</v>
      </c>
      <c r="U592" s="385">
        <f>IF(ISNA(VLOOKUP($A592,Sheet1!$B$3:$AH$1266,Sheet1!E$1+(Sheet1!$A$1-1)*10,FALSE))=TRUE,"---",IF(VLOOKUP($A592,Sheet1!$B$3:$AH$1266,Sheet1!E$1+(Sheet1!$A$1-1)*10,FALSE)="---","---", (ROUND(VLOOKUP($A592,Sheet1!$B$3:$AH$1266,Sheet1!E$1+(Sheet1!$A$1-1)*10,FALSE),IF(VLOOKUP($A592,Sheet1!$B$3:$AH$1266,Sheet1!E$1+(Sheet1!$A$1-1)*10,FALSE)&gt;99999,-3,IF(VLOOKUP($A592,Sheet1!$B$3:$AH$1266,Sheet1!E$1+(Sheet1!$A$1-1)*10,FALSE)&gt;9999,-2,IF(VLOOKUP($A592,Sheet1!$B$3:$AH$1266,Sheet1!E$1+(Sheet1!$A$1-1)*10,FALSE)&gt;999,-1,0)))))))</f>
        <v>1590</v>
      </c>
      <c r="V592" s="385">
        <f>IF(ISNA(VLOOKUP($A592,Sheet1!$B$3:$AH$1266,Sheet1!F$1+(Sheet1!$A$1-1)*10,FALSE))=TRUE,"---",IF(VLOOKUP($A592,Sheet1!$B$3:$AH$1266,Sheet1!F$1+(Sheet1!$A$1-1)*10,FALSE)="---","---", (ROUND(VLOOKUP($A592,Sheet1!$B$3:$AH$1266,Sheet1!F$1+(Sheet1!$A$1-1)*10,FALSE),IF(VLOOKUP($A592,Sheet1!$B$3:$AH$1266,Sheet1!F$1+(Sheet1!$A$1-1)*10,FALSE)&gt;99999,-3,IF(VLOOKUP($A592,Sheet1!$B$3:$AH$1266,Sheet1!F$1+(Sheet1!$A$1-1)*10,FALSE)&gt;9999,-2,IF(VLOOKUP($A592,Sheet1!$B$3:$AH$1266,Sheet1!F$1+(Sheet1!$A$1-1)*10,FALSE)&gt;999,-1,0)))))))</f>
        <v>1940</v>
      </c>
      <c r="W592" s="385">
        <f>IF(ISNA(VLOOKUP($A592,Sheet1!$B$3:$AH$1266,Sheet1!G$1+(Sheet1!$A$1-1)*10,FALSE))=TRUE,"---",IF(VLOOKUP($A592,Sheet1!$B$3:$AH$1266,Sheet1!G$1+(Sheet1!$A$1-1)*10,FALSE)="---","---", (ROUND(VLOOKUP($A592,Sheet1!$B$3:$AH$1266,Sheet1!G$1+(Sheet1!$A$1-1)*10,FALSE),IF(VLOOKUP($A592,Sheet1!$B$3:$AH$1266,Sheet1!G$1+(Sheet1!$A$1-1)*10,FALSE)&gt;99999,-3,IF(VLOOKUP($A592,Sheet1!$B$3:$AH$1266,Sheet1!G$1+(Sheet1!$A$1-1)*10,FALSE)&gt;9999,-2,IF(VLOOKUP($A592,Sheet1!$B$3:$AH$1266,Sheet1!G$1+(Sheet1!$A$1-1)*10,FALSE)&gt;999,-1,0)))))))</f>
        <v>2450</v>
      </c>
      <c r="X592" s="385">
        <f>IF(ISNA(VLOOKUP($A592,Sheet1!$B$3:$AH$1266,Sheet1!H$1+(Sheet1!$A$1-1)*10,FALSE))=TRUE,"---",IF(VLOOKUP($A592,Sheet1!$B$3:$AH$1266,Sheet1!H$1+(Sheet1!$A$1-1)*10,FALSE)="---","---", (ROUND(VLOOKUP($A592,Sheet1!$B$3:$AH$1266,Sheet1!H$1+(Sheet1!$A$1-1)*10,FALSE),IF(VLOOKUP($A592,Sheet1!$B$3:$AH$1266,Sheet1!H$1+(Sheet1!$A$1-1)*10,FALSE)&gt;99999,-3,IF(VLOOKUP($A592,Sheet1!$B$3:$AH$1266,Sheet1!H$1+(Sheet1!$A$1-1)*10,FALSE)&gt;9999,-2,IF(VLOOKUP($A592,Sheet1!$B$3:$AH$1266,Sheet1!H$1+(Sheet1!$A$1-1)*10,FALSE)&gt;999,-1,0)))))))</f>
        <v>4200</v>
      </c>
      <c r="Y592" s="385">
        <f>IF(ISNA(VLOOKUP($A592,Sheet1!$B$3:$AH$1266,Sheet1!I$1+(Sheet1!$A$1-1)*10,FALSE))=TRUE,"---",IF(VLOOKUP($A592,Sheet1!$B$3:$AH$1266,Sheet1!I$1+(Sheet1!$A$1-1)*10,FALSE)="---","---", (ROUND(VLOOKUP($A592,Sheet1!$B$3:$AH$1266,Sheet1!I$1+(Sheet1!$A$1-1)*10,FALSE),IF(VLOOKUP($A592,Sheet1!$B$3:$AH$1266,Sheet1!I$1+(Sheet1!$A$1-1)*10,FALSE)&gt;99999,-3,IF(VLOOKUP($A592,Sheet1!$B$3:$AH$1266,Sheet1!I$1+(Sheet1!$A$1-1)*10,FALSE)&gt;9999,-2,IF(VLOOKUP($A592,Sheet1!$B$3:$AH$1266,Sheet1!I$1+(Sheet1!$A$1-1)*10,FALSE)&gt;999,-1,0)))))))</f>
        <v>5740</v>
      </c>
      <c r="Z592" s="385">
        <f>IF(ISNA(VLOOKUP($A592,Sheet1!$B$3:$AH$1266,Sheet1!J$1+(Sheet1!$A$1-1)*10,FALSE))=TRUE,"---",IF(VLOOKUP($A592,Sheet1!$B$3:$AH$1266,Sheet1!J$1+(Sheet1!$A$1-1)*10,FALSE)="---","---", (ROUND(VLOOKUP($A592,Sheet1!$B$3:$AH$1266,Sheet1!J$1+(Sheet1!$A$1-1)*10,FALSE),IF(VLOOKUP($A592,Sheet1!$B$3:$AH$1266,Sheet1!J$1+(Sheet1!$A$1-1)*10,FALSE)&gt;99999,-3,IF(VLOOKUP($A592,Sheet1!$B$3:$AH$1266,Sheet1!J$1+(Sheet1!$A$1-1)*10,FALSE)&gt;9999,-2,IF(VLOOKUP($A592,Sheet1!$B$3:$AH$1266,Sheet1!J$1+(Sheet1!$A$1-1)*10,FALSE)&gt;999,-1,0)))))))</f>
        <v>8120</v>
      </c>
      <c r="AA592" s="385">
        <f>IF(ISNA(VLOOKUP($A592,Sheet1!$B$3:$AH$1266,Sheet1!K$1+(Sheet1!$A$1-1)*10,FALSE))=TRUE,"---",IF(VLOOKUP($A592,Sheet1!$B$3:$AH$1266,Sheet1!K$1+(Sheet1!$A$1-1)*10,FALSE)="---","---", (ROUND(VLOOKUP($A592,Sheet1!$B$3:$AH$1266,Sheet1!K$1+(Sheet1!$A$1-1)*10,FALSE),IF(VLOOKUP($A592,Sheet1!$B$3:$AH$1266,Sheet1!K$1+(Sheet1!$A$1-1)*10,FALSE)&gt;99999,-3,IF(VLOOKUP($A592,Sheet1!$B$3:$AH$1266,Sheet1!K$1+(Sheet1!$A$1-1)*10,FALSE)&gt;9999,-2,IF(VLOOKUP($A592,Sheet1!$B$3:$AH$1266,Sheet1!K$1+(Sheet1!$A$1-1)*10,FALSE)&gt;999,-1,0)))))))</f>
        <v>10200</v>
      </c>
      <c r="AB592" s="385">
        <f>IF(ISNA(VLOOKUP($A592,Sheet1!$B$3:$AH$1266,Sheet1!L$1+(Sheet1!$A$1-1)*10,FALSE))=TRUE,"---",IF(VLOOKUP($A592,Sheet1!$B$3:$AH$1266,Sheet1!L$1+(Sheet1!$A$1-1)*10,FALSE)="---","---", (ROUND(VLOOKUP($A592,Sheet1!$B$3:$AH$1266,Sheet1!L$1+(Sheet1!$A$1-1)*10,FALSE),IF(VLOOKUP($A592,Sheet1!$B$3:$AH$1266,Sheet1!L$1+(Sheet1!$A$1-1)*10,FALSE)&gt;99999,-3,IF(VLOOKUP($A592,Sheet1!$B$3:$AH$1266,Sheet1!L$1+(Sheet1!$A$1-1)*10,FALSE)&gt;9999,-2,IF(VLOOKUP($A592,Sheet1!$B$3:$AH$1266,Sheet1!L$1+(Sheet1!$A$1-1)*10,FALSE)&gt;999,-1,0)))))))</f>
        <v>12700</v>
      </c>
      <c r="AC592" s="385">
        <f>IF(ISNA(VLOOKUP($A592,Sheet1!$B$3:$AH$1266,Sheet1!M$1+(Sheet1!$A$1-1)*10,FALSE))=TRUE,"---",IF(VLOOKUP($A592,Sheet1!$B$3:$AH$1266,Sheet1!M$1+(Sheet1!$A$1-1)*10,FALSE)="---","---", (ROUND(VLOOKUP($A592,Sheet1!$B$3:$AH$1266,Sheet1!M$1+(Sheet1!$A$1-1)*10,FALSE),IF(VLOOKUP($A592,Sheet1!$B$3:$AH$1266,Sheet1!M$1+(Sheet1!$A$1-1)*10,FALSE)&gt;99999,-3,IF(VLOOKUP($A592,Sheet1!$B$3:$AH$1266,Sheet1!M$1+(Sheet1!$A$1-1)*10,FALSE)&gt;9999,-2,IF(VLOOKUP($A592,Sheet1!$B$3:$AH$1266,Sheet1!M$1+(Sheet1!$A$1-1)*10,FALSE)&gt;999,-1,0)))))))</f>
        <v>15500</v>
      </c>
      <c r="AD592" s="385">
        <f>IF(ISNA(VLOOKUP($A592,Sheet1!$B$3:$AH$1266,Sheet1!N$1+(Sheet1!$A$1-1)*10,FALSE))=TRUE,"---",IF(VLOOKUP($A592,Sheet1!$B$3:$AH$1266,Sheet1!N$1+(Sheet1!$A$1-1)*10,FALSE)="---","---", (ROUND(VLOOKUP($A592,Sheet1!$B$3:$AH$1266,Sheet1!N$1+(Sheet1!$A$1-1)*10,FALSE),IF(VLOOKUP($A592,Sheet1!$B$3:$AH$1266,Sheet1!N$1+(Sheet1!$A$1-1)*10,FALSE)&gt;99999,-3,IF(VLOOKUP($A592,Sheet1!$B$3:$AH$1266,Sheet1!N$1+(Sheet1!$A$1-1)*10,FALSE)&gt;9999,-2,IF(VLOOKUP($A592,Sheet1!$B$3:$AH$1266,Sheet1!N$1+(Sheet1!$A$1-1)*10,FALSE)&gt;999,-1,0)))))))</f>
        <v>20100</v>
      </c>
    </row>
    <row r="593" spans="1:30" ht="25.5" customHeight="1" x14ac:dyDescent="0.25">
      <c r="A593" s="304"/>
      <c r="B593" s="346"/>
      <c r="C593" s="304"/>
      <c r="D593" s="304"/>
      <c r="E593" s="305" t="e">
        <v>#N/A</v>
      </c>
      <c r="F593" s="346"/>
      <c r="G593" s="352"/>
      <c r="H593" s="348"/>
      <c r="I593" s="119">
        <v>20321</v>
      </c>
      <c r="J593" s="120">
        <v>12.13</v>
      </c>
      <c r="K593" s="121" t="s">
        <v>4405</v>
      </c>
      <c r="L593" s="122">
        <v>8800</v>
      </c>
      <c r="M593" s="123">
        <v>46.3</v>
      </c>
      <c r="N593" s="118" t="s">
        <v>127</v>
      </c>
      <c r="O593" s="71" t="s">
        <v>4405</v>
      </c>
      <c r="P593" s="71" t="s">
        <v>4405</v>
      </c>
      <c r="Q593" s="71" t="s">
        <v>4405</v>
      </c>
      <c r="R593" s="73" t="s">
        <v>4405</v>
      </c>
      <c r="S593" s="357" t="e">
        <v>#N/A</v>
      </c>
      <c r="T593" s="357" t="str">
        <f>IF(ISNA(VLOOKUP(A593,Sheet1!B$3:C$1266,2,FALSE)=TRUE),"ND",VLOOKUP(A593,Sheet1!B$3:C$1266,2,FALSE))</f>
        <v>ND</v>
      </c>
      <c r="U593" s="385" t="str">
        <f>IF(ISNA(VLOOKUP($A593,Sheet1!$B$3:$AH$1266,Sheet1!E$1+(Sheet1!$A$1-1)*10,FALSE))=TRUE,"---",IF(VLOOKUP($A593,Sheet1!$B$3:$AH$1266,Sheet1!E$1+(Sheet1!$A$1-1)*10,FALSE)="---","---", (ROUND(VLOOKUP($A593,Sheet1!$B$3:$AH$1266,Sheet1!E$1+(Sheet1!$A$1-1)*10,FALSE),IF(VLOOKUP($A593,Sheet1!$B$3:$AH$1266,Sheet1!E$1+(Sheet1!$A$1-1)*10,FALSE)&gt;99999,-3,IF(VLOOKUP($A593,Sheet1!$B$3:$AH$1266,Sheet1!E$1+(Sheet1!$A$1-1)*10,FALSE)&gt;9999,-2,IF(VLOOKUP($A593,Sheet1!$B$3:$AH$1266,Sheet1!E$1+(Sheet1!$A$1-1)*10,FALSE)&gt;999,-1,0)))))))</f>
        <v>---</v>
      </c>
      <c r="V593" s="385" t="str">
        <f>IF(ISNA(VLOOKUP($A593,Sheet1!$B$3:$AH$1266,Sheet1!F$1+(Sheet1!$A$1-1)*10,FALSE))=TRUE,"---",IF(VLOOKUP($A593,Sheet1!$B$3:$AH$1266,Sheet1!F$1+(Sheet1!$A$1-1)*10,FALSE)="---","---", (ROUND(VLOOKUP($A593,Sheet1!$B$3:$AH$1266,Sheet1!F$1+(Sheet1!$A$1-1)*10,FALSE),IF(VLOOKUP($A593,Sheet1!$B$3:$AH$1266,Sheet1!F$1+(Sheet1!$A$1-1)*10,FALSE)&gt;99999,-3,IF(VLOOKUP($A593,Sheet1!$B$3:$AH$1266,Sheet1!F$1+(Sheet1!$A$1-1)*10,FALSE)&gt;9999,-2,IF(VLOOKUP($A593,Sheet1!$B$3:$AH$1266,Sheet1!F$1+(Sheet1!$A$1-1)*10,FALSE)&gt;999,-1,0)))))))</f>
        <v>---</v>
      </c>
      <c r="W593" s="385" t="str">
        <f>IF(ISNA(VLOOKUP($A593,Sheet1!$B$3:$AH$1266,Sheet1!G$1+(Sheet1!$A$1-1)*10,FALSE))=TRUE,"---",IF(VLOOKUP($A593,Sheet1!$B$3:$AH$1266,Sheet1!G$1+(Sheet1!$A$1-1)*10,FALSE)="---","---", (ROUND(VLOOKUP($A593,Sheet1!$B$3:$AH$1266,Sheet1!G$1+(Sheet1!$A$1-1)*10,FALSE),IF(VLOOKUP($A593,Sheet1!$B$3:$AH$1266,Sheet1!G$1+(Sheet1!$A$1-1)*10,FALSE)&gt;99999,-3,IF(VLOOKUP($A593,Sheet1!$B$3:$AH$1266,Sheet1!G$1+(Sheet1!$A$1-1)*10,FALSE)&gt;9999,-2,IF(VLOOKUP($A593,Sheet1!$B$3:$AH$1266,Sheet1!G$1+(Sheet1!$A$1-1)*10,FALSE)&gt;999,-1,0)))))))</f>
        <v>---</v>
      </c>
      <c r="X593" s="385" t="str">
        <f>IF(ISNA(VLOOKUP($A593,Sheet1!$B$3:$AH$1266,Sheet1!H$1+(Sheet1!$A$1-1)*10,FALSE))=TRUE,"---",IF(VLOOKUP($A593,Sheet1!$B$3:$AH$1266,Sheet1!H$1+(Sheet1!$A$1-1)*10,FALSE)="---","---", (ROUND(VLOOKUP($A593,Sheet1!$B$3:$AH$1266,Sheet1!H$1+(Sheet1!$A$1-1)*10,FALSE),IF(VLOOKUP($A593,Sheet1!$B$3:$AH$1266,Sheet1!H$1+(Sheet1!$A$1-1)*10,FALSE)&gt;99999,-3,IF(VLOOKUP($A593,Sheet1!$B$3:$AH$1266,Sheet1!H$1+(Sheet1!$A$1-1)*10,FALSE)&gt;9999,-2,IF(VLOOKUP($A593,Sheet1!$B$3:$AH$1266,Sheet1!H$1+(Sheet1!$A$1-1)*10,FALSE)&gt;999,-1,0)))))))</f>
        <v>---</v>
      </c>
      <c r="Y593" s="385" t="str">
        <f>IF(ISNA(VLOOKUP($A593,Sheet1!$B$3:$AH$1266,Sheet1!I$1+(Sheet1!$A$1-1)*10,FALSE))=TRUE,"---",IF(VLOOKUP($A593,Sheet1!$B$3:$AH$1266,Sheet1!I$1+(Sheet1!$A$1-1)*10,FALSE)="---","---", (ROUND(VLOOKUP($A593,Sheet1!$B$3:$AH$1266,Sheet1!I$1+(Sheet1!$A$1-1)*10,FALSE),IF(VLOOKUP($A593,Sheet1!$B$3:$AH$1266,Sheet1!I$1+(Sheet1!$A$1-1)*10,FALSE)&gt;99999,-3,IF(VLOOKUP($A593,Sheet1!$B$3:$AH$1266,Sheet1!I$1+(Sheet1!$A$1-1)*10,FALSE)&gt;9999,-2,IF(VLOOKUP($A593,Sheet1!$B$3:$AH$1266,Sheet1!I$1+(Sheet1!$A$1-1)*10,FALSE)&gt;999,-1,0)))))))</f>
        <v>---</v>
      </c>
      <c r="Z593" s="385" t="str">
        <f>IF(ISNA(VLOOKUP($A593,Sheet1!$B$3:$AH$1266,Sheet1!J$1+(Sheet1!$A$1-1)*10,FALSE))=TRUE,"---",IF(VLOOKUP($A593,Sheet1!$B$3:$AH$1266,Sheet1!J$1+(Sheet1!$A$1-1)*10,FALSE)="---","---", (ROUND(VLOOKUP($A593,Sheet1!$B$3:$AH$1266,Sheet1!J$1+(Sheet1!$A$1-1)*10,FALSE),IF(VLOOKUP($A593,Sheet1!$B$3:$AH$1266,Sheet1!J$1+(Sheet1!$A$1-1)*10,FALSE)&gt;99999,-3,IF(VLOOKUP($A593,Sheet1!$B$3:$AH$1266,Sheet1!J$1+(Sheet1!$A$1-1)*10,FALSE)&gt;9999,-2,IF(VLOOKUP($A593,Sheet1!$B$3:$AH$1266,Sheet1!J$1+(Sheet1!$A$1-1)*10,FALSE)&gt;999,-1,0)))))))</f>
        <v>---</v>
      </c>
      <c r="AA593" s="385" t="str">
        <f>IF(ISNA(VLOOKUP($A593,Sheet1!$B$3:$AH$1266,Sheet1!K$1+(Sheet1!$A$1-1)*10,FALSE))=TRUE,"---",IF(VLOOKUP($A593,Sheet1!$B$3:$AH$1266,Sheet1!K$1+(Sheet1!$A$1-1)*10,FALSE)="---","---", (ROUND(VLOOKUP($A593,Sheet1!$B$3:$AH$1266,Sheet1!K$1+(Sheet1!$A$1-1)*10,FALSE),IF(VLOOKUP($A593,Sheet1!$B$3:$AH$1266,Sheet1!K$1+(Sheet1!$A$1-1)*10,FALSE)&gt;99999,-3,IF(VLOOKUP($A593,Sheet1!$B$3:$AH$1266,Sheet1!K$1+(Sheet1!$A$1-1)*10,FALSE)&gt;9999,-2,IF(VLOOKUP($A593,Sheet1!$B$3:$AH$1266,Sheet1!K$1+(Sheet1!$A$1-1)*10,FALSE)&gt;999,-1,0)))))))</f>
        <v>---</v>
      </c>
      <c r="AB593" s="385" t="str">
        <f>IF(ISNA(VLOOKUP($A593,Sheet1!$B$3:$AH$1266,Sheet1!L$1+(Sheet1!$A$1-1)*10,FALSE))=TRUE,"---",IF(VLOOKUP($A593,Sheet1!$B$3:$AH$1266,Sheet1!L$1+(Sheet1!$A$1-1)*10,FALSE)="---","---", (ROUND(VLOOKUP($A593,Sheet1!$B$3:$AH$1266,Sheet1!L$1+(Sheet1!$A$1-1)*10,FALSE),IF(VLOOKUP($A593,Sheet1!$B$3:$AH$1266,Sheet1!L$1+(Sheet1!$A$1-1)*10,FALSE)&gt;99999,-3,IF(VLOOKUP($A593,Sheet1!$B$3:$AH$1266,Sheet1!L$1+(Sheet1!$A$1-1)*10,FALSE)&gt;9999,-2,IF(VLOOKUP($A593,Sheet1!$B$3:$AH$1266,Sheet1!L$1+(Sheet1!$A$1-1)*10,FALSE)&gt;999,-1,0)))))))</f>
        <v>---</v>
      </c>
      <c r="AC593" s="385" t="str">
        <f>IF(ISNA(VLOOKUP($A593,Sheet1!$B$3:$AH$1266,Sheet1!M$1+(Sheet1!$A$1-1)*10,FALSE))=TRUE,"---",IF(VLOOKUP($A593,Sheet1!$B$3:$AH$1266,Sheet1!M$1+(Sheet1!$A$1-1)*10,FALSE)="---","---", (ROUND(VLOOKUP($A593,Sheet1!$B$3:$AH$1266,Sheet1!M$1+(Sheet1!$A$1-1)*10,FALSE),IF(VLOOKUP($A593,Sheet1!$B$3:$AH$1266,Sheet1!M$1+(Sheet1!$A$1-1)*10,FALSE)&gt;99999,-3,IF(VLOOKUP($A593,Sheet1!$B$3:$AH$1266,Sheet1!M$1+(Sheet1!$A$1-1)*10,FALSE)&gt;9999,-2,IF(VLOOKUP($A593,Sheet1!$B$3:$AH$1266,Sheet1!M$1+(Sheet1!$A$1-1)*10,FALSE)&gt;999,-1,0)))))))</f>
        <v>---</v>
      </c>
      <c r="AD593" s="385" t="str">
        <f>IF(ISNA(VLOOKUP($A593,Sheet1!$B$3:$AH$1266,Sheet1!N$1+(Sheet1!$A$1-1)*10,FALSE))=TRUE,"---",IF(VLOOKUP($A593,Sheet1!$B$3:$AH$1266,Sheet1!N$1+(Sheet1!$A$1-1)*10,FALSE)="---","---", (ROUND(VLOOKUP($A593,Sheet1!$B$3:$AH$1266,Sheet1!N$1+(Sheet1!$A$1-1)*10,FALSE),IF(VLOOKUP($A593,Sheet1!$B$3:$AH$1266,Sheet1!N$1+(Sheet1!$A$1-1)*10,FALSE)&gt;99999,-3,IF(VLOOKUP($A593,Sheet1!$B$3:$AH$1266,Sheet1!N$1+(Sheet1!$A$1-1)*10,FALSE)&gt;9999,-2,IF(VLOOKUP($A593,Sheet1!$B$3:$AH$1266,Sheet1!N$1+(Sheet1!$A$1-1)*10,FALSE)&gt;999,-1,0)))))))</f>
        <v>---</v>
      </c>
    </row>
    <row r="594" spans="1:30" ht="25.5" customHeight="1" x14ac:dyDescent="0.25">
      <c r="A594" s="125" t="s">
        <v>916</v>
      </c>
      <c r="B594" s="138" t="s">
        <v>917</v>
      </c>
      <c r="C594" s="125">
        <v>412919</v>
      </c>
      <c r="D594" s="125">
        <v>735625</v>
      </c>
      <c r="E594" s="70" t="s">
        <v>3043</v>
      </c>
      <c r="F594" s="139" t="s">
        <v>4405</v>
      </c>
      <c r="G594" s="127" t="s">
        <v>160</v>
      </c>
      <c r="H594" s="128">
        <v>0.25</v>
      </c>
      <c r="I594" s="112" t="s">
        <v>918</v>
      </c>
      <c r="J594" s="140" t="s">
        <v>4405</v>
      </c>
      <c r="K594" s="127" t="s">
        <v>17</v>
      </c>
      <c r="L594" s="115">
        <v>800</v>
      </c>
      <c r="M594" s="116">
        <v>3200</v>
      </c>
      <c r="N594" s="114" t="s">
        <v>4405</v>
      </c>
      <c r="O594" s="68" t="s">
        <v>4405</v>
      </c>
      <c r="P594" s="68" t="s">
        <v>4405</v>
      </c>
      <c r="Q594" s="68" t="s">
        <v>4405</v>
      </c>
      <c r="R594" s="74" t="s">
        <v>4405</v>
      </c>
      <c r="S594" s="64" t="s">
        <v>4362</v>
      </c>
      <c r="T594" s="64" t="str">
        <f>IF(ISNA(VLOOKUP(A594,Sheet1!B$3:C$1266,2,FALSE)=TRUE),"NC",VLOOKUP(A594,Sheet1!B$3:C$1266,2,FALSE))</f>
        <v>NC</v>
      </c>
      <c r="U594" s="65" t="str">
        <f>IF(ISNA(VLOOKUP($A594,Sheet1!$B$3:$AH$1266,Sheet1!E$1+(Sheet1!$A$1-1)*10,FALSE))=TRUE,"---",IF(VLOOKUP($A594,Sheet1!$B$3:$AH$1266,Sheet1!E$1+(Sheet1!$A$1-1)*10,FALSE)="---","---", (ROUND(VLOOKUP($A594,Sheet1!$B$3:$AH$1266,Sheet1!E$1+(Sheet1!$A$1-1)*10,FALSE),IF(VLOOKUP($A594,Sheet1!$B$3:$AH$1266,Sheet1!E$1+(Sheet1!$A$1-1)*10,FALSE)&gt;99999,-3,IF(VLOOKUP($A594,Sheet1!$B$3:$AH$1266,Sheet1!E$1+(Sheet1!$A$1-1)*10,FALSE)&gt;9999,-2,IF(VLOOKUP($A594,Sheet1!$B$3:$AH$1266,Sheet1!E$1+(Sheet1!$A$1-1)*10,FALSE)&gt;999,-1,0)))))))</f>
        <v>---</v>
      </c>
      <c r="V594" s="65" t="str">
        <f>IF(ISNA(VLOOKUP($A594,Sheet1!$B$3:$AH$1266,Sheet1!F$1+(Sheet1!$A$1-1)*10,FALSE))=TRUE,"---",IF(VLOOKUP($A594,Sheet1!$B$3:$AH$1266,Sheet1!F$1+(Sheet1!$A$1-1)*10,FALSE)="---","---", (ROUND(VLOOKUP($A594,Sheet1!$B$3:$AH$1266,Sheet1!F$1+(Sheet1!$A$1-1)*10,FALSE),IF(VLOOKUP($A594,Sheet1!$B$3:$AH$1266,Sheet1!F$1+(Sheet1!$A$1-1)*10,FALSE)&gt;99999,-3,IF(VLOOKUP($A594,Sheet1!$B$3:$AH$1266,Sheet1!F$1+(Sheet1!$A$1-1)*10,FALSE)&gt;9999,-2,IF(VLOOKUP($A594,Sheet1!$B$3:$AH$1266,Sheet1!F$1+(Sheet1!$A$1-1)*10,FALSE)&gt;999,-1,0)))))))</f>
        <v>---</v>
      </c>
      <c r="W594" s="65" t="str">
        <f>IF(ISNA(VLOOKUP($A594,Sheet1!$B$3:$AH$1266,Sheet1!G$1+(Sheet1!$A$1-1)*10,FALSE))=TRUE,"---",IF(VLOOKUP($A594,Sheet1!$B$3:$AH$1266,Sheet1!G$1+(Sheet1!$A$1-1)*10,FALSE)="---","---", (ROUND(VLOOKUP($A594,Sheet1!$B$3:$AH$1266,Sheet1!G$1+(Sheet1!$A$1-1)*10,FALSE),IF(VLOOKUP($A594,Sheet1!$B$3:$AH$1266,Sheet1!G$1+(Sheet1!$A$1-1)*10,FALSE)&gt;99999,-3,IF(VLOOKUP($A594,Sheet1!$B$3:$AH$1266,Sheet1!G$1+(Sheet1!$A$1-1)*10,FALSE)&gt;9999,-2,IF(VLOOKUP($A594,Sheet1!$B$3:$AH$1266,Sheet1!G$1+(Sheet1!$A$1-1)*10,FALSE)&gt;999,-1,0)))))))</f>
        <v>---</v>
      </c>
      <c r="X594" s="65" t="str">
        <f>IF(ISNA(VLOOKUP($A594,Sheet1!$B$3:$AH$1266,Sheet1!H$1+(Sheet1!$A$1-1)*10,FALSE))=TRUE,"---",IF(VLOOKUP($A594,Sheet1!$B$3:$AH$1266,Sheet1!H$1+(Sheet1!$A$1-1)*10,FALSE)="---","---", (ROUND(VLOOKUP($A594,Sheet1!$B$3:$AH$1266,Sheet1!H$1+(Sheet1!$A$1-1)*10,FALSE),IF(VLOOKUP($A594,Sheet1!$B$3:$AH$1266,Sheet1!H$1+(Sheet1!$A$1-1)*10,FALSE)&gt;99999,-3,IF(VLOOKUP($A594,Sheet1!$B$3:$AH$1266,Sheet1!H$1+(Sheet1!$A$1-1)*10,FALSE)&gt;9999,-2,IF(VLOOKUP($A594,Sheet1!$B$3:$AH$1266,Sheet1!H$1+(Sheet1!$A$1-1)*10,FALSE)&gt;999,-1,0)))))))</f>
        <v>---</v>
      </c>
      <c r="Y594" s="65" t="str">
        <f>IF(ISNA(VLOOKUP($A594,Sheet1!$B$3:$AH$1266,Sheet1!I$1+(Sheet1!$A$1-1)*10,FALSE))=TRUE,"---",IF(VLOOKUP($A594,Sheet1!$B$3:$AH$1266,Sheet1!I$1+(Sheet1!$A$1-1)*10,FALSE)="---","---", (ROUND(VLOOKUP($A594,Sheet1!$B$3:$AH$1266,Sheet1!I$1+(Sheet1!$A$1-1)*10,FALSE),IF(VLOOKUP($A594,Sheet1!$B$3:$AH$1266,Sheet1!I$1+(Sheet1!$A$1-1)*10,FALSE)&gt;99999,-3,IF(VLOOKUP($A594,Sheet1!$B$3:$AH$1266,Sheet1!I$1+(Sheet1!$A$1-1)*10,FALSE)&gt;9999,-2,IF(VLOOKUP($A594,Sheet1!$B$3:$AH$1266,Sheet1!I$1+(Sheet1!$A$1-1)*10,FALSE)&gt;999,-1,0)))))))</f>
        <v>---</v>
      </c>
      <c r="Z594" s="65" t="str">
        <f>IF(ISNA(VLOOKUP($A594,Sheet1!$B$3:$AH$1266,Sheet1!J$1+(Sheet1!$A$1-1)*10,FALSE))=TRUE,"---",IF(VLOOKUP($A594,Sheet1!$B$3:$AH$1266,Sheet1!J$1+(Sheet1!$A$1-1)*10,FALSE)="---","---", (ROUND(VLOOKUP($A594,Sheet1!$B$3:$AH$1266,Sheet1!J$1+(Sheet1!$A$1-1)*10,FALSE),IF(VLOOKUP($A594,Sheet1!$B$3:$AH$1266,Sheet1!J$1+(Sheet1!$A$1-1)*10,FALSE)&gt;99999,-3,IF(VLOOKUP($A594,Sheet1!$B$3:$AH$1266,Sheet1!J$1+(Sheet1!$A$1-1)*10,FALSE)&gt;9999,-2,IF(VLOOKUP($A594,Sheet1!$B$3:$AH$1266,Sheet1!J$1+(Sheet1!$A$1-1)*10,FALSE)&gt;999,-1,0)))))))</f>
        <v>---</v>
      </c>
      <c r="AA594" s="65" t="str">
        <f>IF(ISNA(VLOOKUP($A594,Sheet1!$B$3:$AH$1266,Sheet1!K$1+(Sheet1!$A$1-1)*10,FALSE))=TRUE,"---",IF(VLOOKUP($A594,Sheet1!$B$3:$AH$1266,Sheet1!K$1+(Sheet1!$A$1-1)*10,FALSE)="---","---", (ROUND(VLOOKUP($A594,Sheet1!$B$3:$AH$1266,Sheet1!K$1+(Sheet1!$A$1-1)*10,FALSE),IF(VLOOKUP($A594,Sheet1!$B$3:$AH$1266,Sheet1!K$1+(Sheet1!$A$1-1)*10,FALSE)&gt;99999,-3,IF(VLOOKUP($A594,Sheet1!$B$3:$AH$1266,Sheet1!K$1+(Sheet1!$A$1-1)*10,FALSE)&gt;9999,-2,IF(VLOOKUP($A594,Sheet1!$B$3:$AH$1266,Sheet1!K$1+(Sheet1!$A$1-1)*10,FALSE)&gt;999,-1,0)))))))</f>
        <v>---</v>
      </c>
      <c r="AB594" s="65" t="str">
        <f>IF(ISNA(VLOOKUP($A594,Sheet1!$B$3:$AH$1266,Sheet1!L$1+(Sheet1!$A$1-1)*10,FALSE))=TRUE,"---",IF(VLOOKUP($A594,Sheet1!$B$3:$AH$1266,Sheet1!L$1+(Sheet1!$A$1-1)*10,FALSE)="---","---", (ROUND(VLOOKUP($A594,Sheet1!$B$3:$AH$1266,Sheet1!L$1+(Sheet1!$A$1-1)*10,FALSE),IF(VLOOKUP($A594,Sheet1!$B$3:$AH$1266,Sheet1!L$1+(Sheet1!$A$1-1)*10,FALSE)&gt;99999,-3,IF(VLOOKUP($A594,Sheet1!$B$3:$AH$1266,Sheet1!L$1+(Sheet1!$A$1-1)*10,FALSE)&gt;9999,-2,IF(VLOOKUP($A594,Sheet1!$B$3:$AH$1266,Sheet1!L$1+(Sheet1!$A$1-1)*10,FALSE)&gt;999,-1,0)))))))</f>
        <v>---</v>
      </c>
      <c r="AC594" s="65" t="str">
        <f>IF(ISNA(VLOOKUP($A594,Sheet1!$B$3:$AH$1266,Sheet1!M$1+(Sheet1!$A$1-1)*10,FALSE))=TRUE,"---",IF(VLOOKUP($A594,Sheet1!$B$3:$AH$1266,Sheet1!M$1+(Sheet1!$A$1-1)*10,FALSE)="---","---", (ROUND(VLOOKUP($A594,Sheet1!$B$3:$AH$1266,Sheet1!M$1+(Sheet1!$A$1-1)*10,FALSE),IF(VLOOKUP($A594,Sheet1!$B$3:$AH$1266,Sheet1!M$1+(Sheet1!$A$1-1)*10,FALSE)&gt;99999,-3,IF(VLOOKUP($A594,Sheet1!$B$3:$AH$1266,Sheet1!M$1+(Sheet1!$A$1-1)*10,FALSE)&gt;9999,-2,IF(VLOOKUP($A594,Sheet1!$B$3:$AH$1266,Sheet1!M$1+(Sheet1!$A$1-1)*10,FALSE)&gt;999,-1,0)))))))</f>
        <v>---</v>
      </c>
      <c r="AD594" s="65" t="str">
        <f>IF(ISNA(VLOOKUP($A594,Sheet1!$B$3:$AH$1266,Sheet1!N$1+(Sheet1!$A$1-1)*10,FALSE))=TRUE,"---",IF(VLOOKUP($A594,Sheet1!$B$3:$AH$1266,Sheet1!N$1+(Sheet1!$A$1-1)*10,FALSE)="---","---", (ROUND(VLOOKUP($A594,Sheet1!$B$3:$AH$1266,Sheet1!N$1+(Sheet1!$A$1-1)*10,FALSE),IF(VLOOKUP($A594,Sheet1!$B$3:$AH$1266,Sheet1!N$1+(Sheet1!$A$1-1)*10,FALSE)&gt;99999,-3,IF(VLOOKUP($A594,Sheet1!$B$3:$AH$1266,Sheet1!N$1+(Sheet1!$A$1-1)*10,FALSE)&gt;9999,-2,IF(VLOOKUP($A594,Sheet1!$B$3:$AH$1266,Sheet1!N$1+(Sheet1!$A$1-1)*10,FALSE)&gt;999,-1,0)))))))</f>
        <v>---</v>
      </c>
    </row>
    <row r="595" spans="1:30" ht="25.5" customHeight="1" x14ac:dyDescent="0.25">
      <c r="A595" s="304" t="s">
        <v>919</v>
      </c>
      <c r="B595" s="393" t="s">
        <v>920</v>
      </c>
      <c r="C595" s="304">
        <v>412059</v>
      </c>
      <c r="D595" s="304">
        <v>741425</v>
      </c>
      <c r="E595" s="305" t="s">
        <v>3047</v>
      </c>
      <c r="F595" s="117" t="s">
        <v>4620</v>
      </c>
      <c r="G595" s="118" t="s">
        <v>31</v>
      </c>
      <c r="H595" s="348">
        <v>12.8</v>
      </c>
      <c r="I595" s="377">
        <v>26173</v>
      </c>
      <c r="J595" s="379">
        <v>7.34</v>
      </c>
      <c r="K595" s="340" t="s">
        <v>4405</v>
      </c>
      <c r="L595" s="338">
        <v>516</v>
      </c>
      <c r="M595" s="381">
        <v>40.299999999999997</v>
      </c>
      <c r="N595" s="340" t="s">
        <v>4405</v>
      </c>
      <c r="O595" s="328">
        <f t="shared" si="18"/>
        <v>47.748924234503228</v>
      </c>
      <c r="P595" s="328">
        <f>IF(O595&lt;&gt;"",VLOOKUP($A595,Sheet4!$A$2:$O$1309,14,FALSE)*100,"")</f>
        <v>3.9868347764797862</v>
      </c>
      <c r="Q595" s="328">
        <f>IF(P595&lt;&gt;"",VLOOKUP($A595,Sheet4!$A$2:$O$1309,15,FALSE)*100,"")</f>
        <v>32.867972087292621</v>
      </c>
      <c r="R595" s="358">
        <f t="shared" si="19"/>
        <v>2</v>
      </c>
      <c r="S595" s="357" t="s">
        <v>4362</v>
      </c>
      <c r="T595" s="357" t="str">
        <f>IF(ISNA(VLOOKUP(A595,Sheet1!B$3:C$1266,2,FALSE)=TRUE),"NC",VLOOKUP(A595,Sheet1!B$3:C$1266,2,FALSE))</f>
        <v>Rural</v>
      </c>
      <c r="U595" s="385">
        <f>IF(ISNA(VLOOKUP($A595,Sheet1!$B$3:$AH$1266,Sheet1!E$1+(Sheet1!$A$1-1)*10,FALSE))=TRUE,"---",IF(VLOOKUP($A595,Sheet1!$B$3:$AH$1266,Sheet1!E$1+(Sheet1!$A$1-1)*10,FALSE)="---","---", (ROUND(VLOOKUP($A595,Sheet1!$B$3:$AH$1266,Sheet1!E$1+(Sheet1!$A$1-1)*10,FALSE),IF(VLOOKUP($A595,Sheet1!$B$3:$AH$1266,Sheet1!E$1+(Sheet1!$A$1-1)*10,FALSE)&gt;99999,-3,IF(VLOOKUP($A595,Sheet1!$B$3:$AH$1266,Sheet1!E$1+(Sheet1!$A$1-1)*10,FALSE)&gt;9999,-2,IF(VLOOKUP($A595,Sheet1!$B$3:$AH$1266,Sheet1!E$1+(Sheet1!$A$1-1)*10,FALSE)&gt;999,-1,0)))))))</f>
        <v>310</v>
      </c>
      <c r="V595" s="385">
        <f>IF(ISNA(VLOOKUP($A595,Sheet1!$B$3:$AH$1266,Sheet1!F$1+(Sheet1!$A$1-1)*10,FALSE))=TRUE,"---",IF(VLOOKUP($A595,Sheet1!$B$3:$AH$1266,Sheet1!F$1+(Sheet1!$A$1-1)*10,FALSE)="---","---", (ROUND(VLOOKUP($A595,Sheet1!$B$3:$AH$1266,Sheet1!F$1+(Sheet1!$A$1-1)*10,FALSE),IF(VLOOKUP($A595,Sheet1!$B$3:$AH$1266,Sheet1!F$1+(Sheet1!$A$1-1)*10,FALSE)&gt;99999,-3,IF(VLOOKUP($A595,Sheet1!$B$3:$AH$1266,Sheet1!F$1+(Sheet1!$A$1-1)*10,FALSE)&gt;9999,-2,IF(VLOOKUP($A595,Sheet1!$B$3:$AH$1266,Sheet1!F$1+(Sheet1!$A$1-1)*10,FALSE)&gt;999,-1,0)))))))</f>
        <v>386</v>
      </c>
      <c r="W595" s="385">
        <f>IF(ISNA(VLOOKUP($A595,Sheet1!$B$3:$AH$1266,Sheet1!G$1+(Sheet1!$A$1-1)*10,FALSE))=TRUE,"---",IF(VLOOKUP($A595,Sheet1!$B$3:$AH$1266,Sheet1!G$1+(Sheet1!$A$1-1)*10,FALSE)="---","---", (ROUND(VLOOKUP($A595,Sheet1!$B$3:$AH$1266,Sheet1!G$1+(Sheet1!$A$1-1)*10,FALSE),IF(VLOOKUP($A595,Sheet1!$B$3:$AH$1266,Sheet1!G$1+(Sheet1!$A$1-1)*10,FALSE)&gt;99999,-3,IF(VLOOKUP($A595,Sheet1!$B$3:$AH$1266,Sheet1!G$1+(Sheet1!$A$1-1)*10,FALSE)&gt;9999,-2,IF(VLOOKUP($A595,Sheet1!$B$3:$AH$1266,Sheet1!G$1+(Sheet1!$A$1-1)*10,FALSE)&gt;999,-1,0)))))))</f>
        <v>496</v>
      </c>
      <c r="X595" s="385">
        <f>IF(ISNA(VLOOKUP($A595,Sheet1!$B$3:$AH$1266,Sheet1!H$1+(Sheet1!$A$1-1)*10,FALSE))=TRUE,"---",IF(VLOOKUP($A595,Sheet1!$B$3:$AH$1266,Sheet1!H$1+(Sheet1!$A$1-1)*10,FALSE)="---","---", (ROUND(VLOOKUP($A595,Sheet1!$B$3:$AH$1266,Sheet1!H$1+(Sheet1!$A$1-1)*10,FALSE),IF(VLOOKUP($A595,Sheet1!$B$3:$AH$1266,Sheet1!H$1+(Sheet1!$A$1-1)*10,FALSE)&gt;99999,-3,IF(VLOOKUP($A595,Sheet1!$B$3:$AH$1266,Sheet1!H$1+(Sheet1!$A$1-1)*10,FALSE)&gt;9999,-2,IF(VLOOKUP($A595,Sheet1!$B$3:$AH$1266,Sheet1!H$1+(Sheet1!$A$1-1)*10,FALSE)&gt;999,-1,0)))))))</f>
        <v>840</v>
      </c>
      <c r="Y595" s="385">
        <f>IF(ISNA(VLOOKUP($A595,Sheet1!$B$3:$AH$1266,Sheet1!I$1+(Sheet1!$A$1-1)*10,FALSE))=TRUE,"---",IF(VLOOKUP($A595,Sheet1!$B$3:$AH$1266,Sheet1!I$1+(Sheet1!$A$1-1)*10,FALSE)="---","---", (ROUND(VLOOKUP($A595,Sheet1!$B$3:$AH$1266,Sheet1!I$1+(Sheet1!$A$1-1)*10,FALSE),IF(VLOOKUP($A595,Sheet1!$B$3:$AH$1266,Sheet1!I$1+(Sheet1!$A$1-1)*10,FALSE)&gt;99999,-3,IF(VLOOKUP($A595,Sheet1!$B$3:$AH$1266,Sheet1!I$1+(Sheet1!$A$1-1)*10,FALSE)&gt;9999,-2,IF(VLOOKUP($A595,Sheet1!$B$3:$AH$1266,Sheet1!I$1+(Sheet1!$A$1-1)*10,FALSE)&gt;999,-1,0)))))))</f>
        <v>1130</v>
      </c>
      <c r="Z595" s="385">
        <f>IF(ISNA(VLOOKUP($A595,Sheet1!$B$3:$AH$1266,Sheet1!J$1+(Sheet1!$A$1-1)*10,FALSE))=TRUE,"---",IF(VLOOKUP($A595,Sheet1!$B$3:$AH$1266,Sheet1!J$1+(Sheet1!$A$1-1)*10,FALSE)="---","---", (ROUND(VLOOKUP($A595,Sheet1!$B$3:$AH$1266,Sheet1!J$1+(Sheet1!$A$1-1)*10,FALSE),IF(VLOOKUP($A595,Sheet1!$B$3:$AH$1266,Sheet1!J$1+(Sheet1!$A$1-1)*10,FALSE)&gt;99999,-3,IF(VLOOKUP($A595,Sheet1!$B$3:$AH$1266,Sheet1!J$1+(Sheet1!$A$1-1)*10,FALSE)&gt;9999,-2,IF(VLOOKUP($A595,Sheet1!$B$3:$AH$1266,Sheet1!J$1+(Sheet1!$A$1-1)*10,FALSE)&gt;999,-1,0)))))))</f>
        <v>1570</v>
      </c>
      <c r="AA595" s="385">
        <f>IF(ISNA(VLOOKUP($A595,Sheet1!$B$3:$AH$1266,Sheet1!K$1+(Sheet1!$A$1-1)*10,FALSE))=TRUE,"---",IF(VLOOKUP($A595,Sheet1!$B$3:$AH$1266,Sheet1!K$1+(Sheet1!$A$1-1)*10,FALSE)="---","---", (ROUND(VLOOKUP($A595,Sheet1!$B$3:$AH$1266,Sheet1!K$1+(Sheet1!$A$1-1)*10,FALSE),IF(VLOOKUP($A595,Sheet1!$B$3:$AH$1266,Sheet1!K$1+(Sheet1!$A$1-1)*10,FALSE)&gt;99999,-3,IF(VLOOKUP($A595,Sheet1!$B$3:$AH$1266,Sheet1!K$1+(Sheet1!$A$1-1)*10,FALSE)&gt;9999,-2,IF(VLOOKUP($A595,Sheet1!$B$3:$AH$1266,Sheet1!K$1+(Sheet1!$A$1-1)*10,FALSE)&gt;999,-1,0)))))))</f>
        <v>1950</v>
      </c>
      <c r="AB595" s="385">
        <f>IF(ISNA(VLOOKUP($A595,Sheet1!$B$3:$AH$1266,Sheet1!L$1+(Sheet1!$A$1-1)*10,FALSE))=TRUE,"---",IF(VLOOKUP($A595,Sheet1!$B$3:$AH$1266,Sheet1!L$1+(Sheet1!$A$1-1)*10,FALSE)="---","---", (ROUND(VLOOKUP($A595,Sheet1!$B$3:$AH$1266,Sheet1!L$1+(Sheet1!$A$1-1)*10,FALSE),IF(VLOOKUP($A595,Sheet1!$B$3:$AH$1266,Sheet1!L$1+(Sheet1!$A$1-1)*10,FALSE)&gt;99999,-3,IF(VLOOKUP($A595,Sheet1!$B$3:$AH$1266,Sheet1!L$1+(Sheet1!$A$1-1)*10,FALSE)&gt;9999,-2,IF(VLOOKUP($A595,Sheet1!$B$3:$AH$1266,Sheet1!L$1+(Sheet1!$A$1-1)*10,FALSE)&gt;999,-1,0)))))))</f>
        <v>2380</v>
      </c>
      <c r="AC595" s="385">
        <f>IF(ISNA(VLOOKUP($A595,Sheet1!$B$3:$AH$1266,Sheet1!M$1+(Sheet1!$A$1-1)*10,FALSE))=TRUE,"---",IF(VLOOKUP($A595,Sheet1!$B$3:$AH$1266,Sheet1!M$1+(Sheet1!$A$1-1)*10,FALSE)="---","---", (ROUND(VLOOKUP($A595,Sheet1!$B$3:$AH$1266,Sheet1!M$1+(Sheet1!$A$1-1)*10,FALSE),IF(VLOOKUP($A595,Sheet1!$B$3:$AH$1266,Sheet1!M$1+(Sheet1!$A$1-1)*10,FALSE)&gt;99999,-3,IF(VLOOKUP($A595,Sheet1!$B$3:$AH$1266,Sheet1!M$1+(Sheet1!$A$1-1)*10,FALSE)&gt;9999,-2,IF(VLOOKUP($A595,Sheet1!$B$3:$AH$1266,Sheet1!M$1+(Sheet1!$A$1-1)*10,FALSE)&gt;999,-1,0)))))))</f>
        <v>2870</v>
      </c>
      <c r="AD595" s="385">
        <f>IF(ISNA(VLOOKUP($A595,Sheet1!$B$3:$AH$1266,Sheet1!N$1+(Sheet1!$A$1-1)*10,FALSE))=TRUE,"---",IF(VLOOKUP($A595,Sheet1!$B$3:$AH$1266,Sheet1!N$1+(Sheet1!$A$1-1)*10,FALSE)="---","---", (ROUND(VLOOKUP($A595,Sheet1!$B$3:$AH$1266,Sheet1!N$1+(Sheet1!$A$1-1)*10,FALSE),IF(VLOOKUP($A595,Sheet1!$B$3:$AH$1266,Sheet1!N$1+(Sheet1!$A$1-1)*10,FALSE)&gt;99999,-3,IF(VLOOKUP($A595,Sheet1!$B$3:$AH$1266,Sheet1!N$1+(Sheet1!$A$1-1)*10,FALSE)&gt;9999,-2,IF(VLOOKUP($A595,Sheet1!$B$3:$AH$1266,Sheet1!N$1+(Sheet1!$A$1-1)*10,FALSE)&gt;999,-1,0)))))))</f>
        <v>3620</v>
      </c>
    </row>
    <row r="596" spans="1:30" ht="25.5" customHeight="1" x14ac:dyDescent="0.25">
      <c r="A596" s="304"/>
      <c r="B596" s="346"/>
      <c r="C596" s="304"/>
      <c r="D596" s="304"/>
      <c r="E596" s="305"/>
      <c r="F596" s="117" t="s">
        <v>4638</v>
      </c>
      <c r="G596" s="118" t="s">
        <v>286</v>
      </c>
      <c r="H596" s="348"/>
      <c r="I596" s="378"/>
      <c r="J596" s="380"/>
      <c r="K596" s="341"/>
      <c r="L596" s="339"/>
      <c r="M596" s="382"/>
      <c r="N596" s="341"/>
      <c r="O596" s="329" t="e">
        <f t="shared" si="18"/>
        <v>#NUM!</v>
      </c>
      <c r="P596" s="329" t="e">
        <f>IF(O596&lt;&gt;"",VLOOKUP($A596,Sheet4!$A$2:$O$1309,14,FALSE)*100,"")</f>
        <v>#NUM!</v>
      </c>
      <c r="Q596" s="329" t="e">
        <f>IF(P596&lt;&gt;"",VLOOKUP($A596,Sheet4!$A$2:$O$1309,15,FALSE)*100,"")</f>
        <v>#NUM!</v>
      </c>
      <c r="R596" s="357" t="e">
        <f t="shared" si="19"/>
        <v>#NUM!</v>
      </c>
      <c r="S596" s="357"/>
      <c r="T596" s="357"/>
      <c r="U596" s="385"/>
      <c r="V596" s="385"/>
      <c r="W596" s="385"/>
      <c r="X596" s="385"/>
      <c r="Y596" s="385"/>
      <c r="Z596" s="385"/>
      <c r="AA596" s="385"/>
      <c r="AB596" s="385"/>
      <c r="AC596" s="385"/>
      <c r="AD596" s="385"/>
    </row>
    <row r="597" spans="1:30" ht="25.5" customHeight="1" x14ac:dyDescent="0.25">
      <c r="A597" s="303" t="s">
        <v>921</v>
      </c>
      <c r="B597" s="330" t="s">
        <v>922</v>
      </c>
      <c r="C597" s="303">
        <v>412200</v>
      </c>
      <c r="D597" s="303">
        <v>740616</v>
      </c>
      <c r="E597" s="307" t="s">
        <v>3047</v>
      </c>
      <c r="F597" s="52" t="s">
        <v>4639</v>
      </c>
      <c r="G597" s="127" t="s">
        <v>31</v>
      </c>
      <c r="H597" s="347">
        <v>11.2</v>
      </c>
      <c r="I597" s="326">
        <v>30777</v>
      </c>
      <c r="J597" s="476">
        <v>6.3</v>
      </c>
      <c r="K597" s="315" t="s">
        <v>4405</v>
      </c>
      <c r="L597" s="320">
        <v>1940</v>
      </c>
      <c r="M597" s="322">
        <v>173</v>
      </c>
      <c r="N597" s="315" t="s">
        <v>4405</v>
      </c>
      <c r="O597" s="299">
        <f t="shared" si="18"/>
        <v>4.0838899053580162</v>
      </c>
      <c r="P597" s="299">
        <f>IF(O597&lt;&gt;"",VLOOKUP($A597,Sheet4!$A$2:$O$1309,14,FALSE)*100,"")</f>
        <v>1.3957193009523694</v>
      </c>
      <c r="Q597" s="299">
        <f>IF(P597&lt;&gt;"",VLOOKUP($A597,Sheet4!$A$2:$O$1309,15,FALSE)*100,"")</f>
        <v>12.861724803139552</v>
      </c>
      <c r="R597" s="301">
        <f t="shared" si="19"/>
        <v>25</v>
      </c>
      <c r="S597" s="356" t="s">
        <v>4362</v>
      </c>
      <c r="T597" s="356" t="str">
        <f>IF(ISNA(VLOOKUP(A597,Sheet1!B$3:C$1266,2,FALSE)=TRUE),"NC",VLOOKUP(A597,Sheet1!B$3:C$1266,2,FALSE))</f>
        <v>Rural10</v>
      </c>
      <c r="U597" s="392">
        <f>IF(ISNA(VLOOKUP($A597,Sheet1!$B$3:$AH$1266,Sheet1!E$1+(Sheet1!$A$1-1)*10,FALSE))=TRUE,"---",IF(VLOOKUP($A597,Sheet1!$B$3:$AH$1266,Sheet1!E$1+(Sheet1!$A$1-1)*10,FALSE)="---","---", (ROUND(VLOOKUP($A597,Sheet1!$B$3:$AH$1266,Sheet1!E$1+(Sheet1!$A$1-1)*10,FALSE),IF(VLOOKUP($A597,Sheet1!$B$3:$AH$1266,Sheet1!E$1+(Sheet1!$A$1-1)*10,FALSE)&gt;99999,-3,IF(VLOOKUP($A597,Sheet1!$B$3:$AH$1266,Sheet1!E$1+(Sheet1!$A$1-1)*10,FALSE)&gt;9999,-2,IF(VLOOKUP($A597,Sheet1!$B$3:$AH$1266,Sheet1!E$1+(Sheet1!$A$1-1)*10,FALSE)&gt;999,-1,0)))))))</f>
        <v>257</v>
      </c>
      <c r="V597" s="392">
        <f>IF(ISNA(VLOOKUP($A597,Sheet1!$B$3:$AH$1266,Sheet1!F$1+(Sheet1!$A$1-1)*10,FALSE))=TRUE,"---",IF(VLOOKUP($A597,Sheet1!$B$3:$AH$1266,Sheet1!F$1+(Sheet1!$A$1-1)*10,FALSE)="---","---", (ROUND(VLOOKUP($A597,Sheet1!$B$3:$AH$1266,Sheet1!F$1+(Sheet1!$A$1-1)*10,FALSE),IF(VLOOKUP($A597,Sheet1!$B$3:$AH$1266,Sheet1!F$1+(Sheet1!$A$1-1)*10,FALSE)&gt;99999,-3,IF(VLOOKUP($A597,Sheet1!$B$3:$AH$1266,Sheet1!F$1+(Sheet1!$A$1-1)*10,FALSE)&gt;9999,-2,IF(VLOOKUP($A597,Sheet1!$B$3:$AH$1266,Sheet1!F$1+(Sheet1!$A$1-1)*10,FALSE)&gt;999,-1,0)))))))</f>
        <v>351</v>
      </c>
      <c r="W597" s="392">
        <f>IF(ISNA(VLOOKUP($A597,Sheet1!$B$3:$AH$1266,Sheet1!G$1+(Sheet1!$A$1-1)*10,FALSE))=TRUE,"---",IF(VLOOKUP($A597,Sheet1!$B$3:$AH$1266,Sheet1!G$1+(Sheet1!$A$1-1)*10,FALSE)="---","---", (ROUND(VLOOKUP($A597,Sheet1!$B$3:$AH$1266,Sheet1!G$1+(Sheet1!$A$1-1)*10,FALSE),IF(VLOOKUP($A597,Sheet1!$B$3:$AH$1266,Sheet1!G$1+(Sheet1!$A$1-1)*10,FALSE)&gt;99999,-3,IF(VLOOKUP($A597,Sheet1!$B$3:$AH$1266,Sheet1!G$1+(Sheet1!$A$1-1)*10,FALSE)&gt;9999,-2,IF(VLOOKUP($A597,Sheet1!$B$3:$AH$1266,Sheet1!G$1+(Sheet1!$A$1-1)*10,FALSE)&gt;999,-1,0)))))))</f>
        <v>493</v>
      </c>
      <c r="X597" s="392">
        <f>IF(ISNA(VLOOKUP($A597,Sheet1!$B$3:$AH$1266,Sheet1!H$1+(Sheet1!$A$1-1)*10,FALSE))=TRUE,"---",IF(VLOOKUP($A597,Sheet1!$B$3:$AH$1266,Sheet1!H$1+(Sheet1!$A$1-1)*10,FALSE)="---","---", (ROUND(VLOOKUP($A597,Sheet1!$B$3:$AH$1266,Sheet1!H$1+(Sheet1!$A$1-1)*10,FALSE),IF(VLOOKUP($A597,Sheet1!$B$3:$AH$1266,Sheet1!H$1+(Sheet1!$A$1-1)*10,FALSE)&gt;99999,-3,IF(VLOOKUP($A597,Sheet1!$B$3:$AH$1266,Sheet1!H$1+(Sheet1!$A$1-1)*10,FALSE)&gt;9999,-2,IF(VLOOKUP($A597,Sheet1!$B$3:$AH$1266,Sheet1!H$1+(Sheet1!$A$1-1)*10,FALSE)&gt;999,-1,0)))))))</f>
        <v>956</v>
      </c>
      <c r="Y597" s="392">
        <f>IF(ISNA(VLOOKUP($A597,Sheet1!$B$3:$AH$1266,Sheet1!I$1+(Sheet1!$A$1-1)*10,FALSE))=TRUE,"---",IF(VLOOKUP($A597,Sheet1!$B$3:$AH$1266,Sheet1!I$1+(Sheet1!$A$1-1)*10,FALSE)="---","---", (ROUND(VLOOKUP($A597,Sheet1!$B$3:$AH$1266,Sheet1!I$1+(Sheet1!$A$1-1)*10,FALSE),IF(VLOOKUP($A597,Sheet1!$B$3:$AH$1266,Sheet1!I$1+(Sheet1!$A$1-1)*10,FALSE)&gt;99999,-3,IF(VLOOKUP($A597,Sheet1!$B$3:$AH$1266,Sheet1!I$1+(Sheet1!$A$1-1)*10,FALSE)&gt;9999,-2,IF(VLOOKUP($A597,Sheet1!$B$3:$AH$1266,Sheet1!I$1+(Sheet1!$A$1-1)*10,FALSE)&gt;999,-1,0)))))))</f>
        <v>1350</v>
      </c>
      <c r="Z597" s="392">
        <f>IF(ISNA(VLOOKUP($A597,Sheet1!$B$3:$AH$1266,Sheet1!J$1+(Sheet1!$A$1-1)*10,FALSE))=TRUE,"---",IF(VLOOKUP($A597,Sheet1!$B$3:$AH$1266,Sheet1!J$1+(Sheet1!$A$1-1)*10,FALSE)="---","---", (ROUND(VLOOKUP($A597,Sheet1!$B$3:$AH$1266,Sheet1!J$1+(Sheet1!$A$1-1)*10,FALSE),IF(VLOOKUP($A597,Sheet1!$B$3:$AH$1266,Sheet1!J$1+(Sheet1!$A$1-1)*10,FALSE)&gt;99999,-3,IF(VLOOKUP($A597,Sheet1!$B$3:$AH$1266,Sheet1!J$1+(Sheet1!$A$1-1)*10,FALSE)&gt;9999,-2,IF(VLOOKUP($A597,Sheet1!$B$3:$AH$1266,Sheet1!J$1+(Sheet1!$A$1-1)*10,FALSE)&gt;999,-1,0)))))))</f>
        <v>1950</v>
      </c>
      <c r="AA597" s="392">
        <f>IF(ISNA(VLOOKUP($A597,Sheet1!$B$3:$AH$1266,Sheet1!K$1+(Sheet1!$A$1-1)*10,FALSE))=TRUE,"---",IF(VLOOKUP($A597,Sheet1!$B$3:$AH$1266,Sheet1!K$1+(Sheet1!$A$1-1)*10,FALSE)="---","---", (ROUND(VLOOKUP($A597,Sheet1!$B$3:$AH$1266,Sheet1!K$1+(Sheet1!$A$1-1)*10,FALSE),IF(VLOOKUP($A597,Sheet1!$B$3:$AH$1266,Sheet1!K$1+(Sheet1!$A$1-1)*10,FALSE)&gt;99999,-3,IF(VLOOKUP($A597,Sheet1!$B$3:$AH$1266,Sheet1!K$1+(Sheet1!$A$1-1)*10,FALSE)&gt;9999,-2,IF(VLOOKUP($A597,Sheet1!$B$3:$AH$1266,Sheet1!K$1+(Sheet1!$A$1-1)*10,FALSE)&gt;999,-1,0)))))))</f>
        <v>2480</v>
      </c>
      <c r="AB597" s="392">
        <f>IF(ISNA(VLOOKUP($A597,Sheet1!$B$3:$AH$1266,Sheet1!L$1+(Sheet1!$A$1-1)*10,FALSE))=TRUE,"---",IF(VLOOKUP($A597,Sheet1!$B$3:$AH$1266,Sheet1!L$1+(Sheet1!$A$1-1)*10,FALSE)="---","---", (ROUND(VLOOKUP($A597,Sheet1!$B$3:$AH$1266,Sheet1!L$1+(Sheet1!$A$1-1)*10,FALSE),IF(VLOOKUP($A597,Sheet1!$B$3:$AH$1266,Sheet1!L$1+(Sheet1!$A$1-1)*10,FALSE)&gt;99999,-3,IF(VLOOKUP($A597,Sheet1!$B$3:$AH$1266,Sheet1!L$1+(Sheet1!$A$1-1)*10,FALSE)&gt;9999,-2,IF(VLOOKUP($A597,Sheet1!$B$3:$AH$1266,Sheet1!L$1+(Sheet1!$A$1-1)*10,FALSE)&gt;999,-1,0)))))))</f>
        <v>3100</v>
      </c>
      <c r="AC597" s="392">
        <f>IF(ISNA(VLOOKUP($A597,Sheet1!$B$3:$AH$1266,Sheet1!M$1+(Sheet1!$A$1-1)*10,FALSE))=TRUE,"---",IF(VLOOKUP($A597,Sheet1!$B$3:$AH$1266,Sheet1!M$1+(Sheet1!$A$1-1)*10,FALSE)="---","---", (ROUND(VLOOKUP($A597,Sheet1!$B$3:$AH$1266,Sheet1!M$1+(Sheet1!$A$1-1)*10,FALSE),IF(VLOOKUP($A597,Sheet1!$B$3:$AH$1266,Sheet1!M$1+(Sheet1!$A$1-1)*10,FALSE)&gt;99999,-3,IF(VLOOKUP($A597,Sheet1!$B$3:$AH$1266,Sheet1!M$1+(Sheet1!$A$1-1)*10,FALSE)&gt;9999,-2,IF(VLOOKUP($A597,Sheet1!$B$3:$AH$1266,Sheet1!M$1+(Sheet1!$A$1-1)*10,FALSE)&gt;999,-1,0)))))))</f>
        <v>3830</v>
      </c>
      <c r="AD597" s="392">
        <f>IF(ISNA(VLOOKUP($A597,Sheet1!$B$3:$AH$1266,Sheet1!N$1+(Sheet1!$A$1-1)*10,FALSE))=TRUE,"---",IF(VLOOKUP($A597,Sheet1!$B$3:$AH$1266,Sheet1!N$1+(Sheet1!$A$1-1)*10,FALSE)="---","---", (ROUND(VLOOKUP($A597,Sheet1!$B$3:$AH$1266,Sheet1!N$1+(Sheet1!$A$1-1)*10,FALSE),IF(VLOOKUP($A597,Sheet1!$B$3:$AH$1266,Sheet1!N$1+(Sheet1!$A$1-1)*10,FALSE)&gt;99999,-3,IF(VLOOKUP($A597,Sheet1!$B$3:$AH$1266,Sheet1!N$1+(Sheet1!$A$1-1)*10,FALSE)&gt;9999,-2,IF(VLOOKUP($A597,Sheet1!$B$3:$AH$1266,Sheet1!N$1+(Sheet1!$A$1-1)*10,FALSE)&gt;999,-1,0)))))))</f>
        <v>4980</v>
      </c>
    </row>
    <row r="598" spans="1:30" ht="25.5" customHeight="1" x14ac:dyDescent="0.25">
      <c r="A598" s="303"/>
      <c r="B598" s="331"/>
      <c r="C598" s="303"/>
      <c r="D598" s="303"/>
      <c r="E598" s="307"/>
      <c r="F598" s="342" t="s">
        <v>4640</v>
      </c>
      <c r="G598" s="318" t="s">
        <v>286</v>
      </c>
      <c r="H598" s="347"/>
      <c r="I598" s="327"/>
      <c r="J598" s="477"/>
      <c r="K598" s="319"/>
      <c r="L598" s="321"/>
      <c r="M598" s="323"/>
      <c r="N598" s="319"/>
      <c r="O598" s="317" t="e">
        <f t="shared" si="18"/>
        <v>#NUM!</v>
      </c>
      <c r="P598" s="317" t="e">
        <f>IF(O598&lt;&gt;"",VLOOKUP($A598,Sheet4!$A$2:$O$1309,14,FALSE)*100,"")</f>
        <v>#NUM!</v>
      </c>
      <c r="Q598" s="317" t="e">
        <f>IF(P598&lt;&gt;"",VLOOKUP($A598,Sheet4!$A$2:$O$1309,15,FALSE)*100,"")</f>
        <v>#NUM!</v>
      </c>
      <c r="R598" s="356" t="e">
        <f t="shared" si="19"/>
        <v>#NUM!</v>
      </c>
      <c r="S598" s="356"/>
      <c r="T598" s="356"/>
      <c r="U598" s="392"/>
      <c r="V598" s="392"/>
      <c r="W598" s="392"/>
      <c r="X598" s="392"/>
      <c r="Y598" s="392"/>
      <c r="Z598" s="392"/>
      <c r="AA598" s="392"/>
      <c r="AB598" s="392"/>
      <c r="AC598" s="392"/>
      <c r="AD598" s="392"/>
    </row>
    <row r="599" spans="1:30" ht="25.5" customHeight="1" x14ac:dyDescent="0.25">
      <c r="A599" s="303"/>
      <c r="B599" s="331"/>
      <c r="C599" s="303"/>
      <c r="D599" s="303"/>
      <c r="E599" s="307"/>
      <c r="F599" s="401"/>
      <c r="G599" s="405"/>
      <c r="H599" s="347"/>
      <c r="I599" s="327"/>
      <c r="J599" s="477"/>
      <c r="K599" s="316"/>
      <c r="L599" s="321"/>
      <c r="M599" s="323"/>
      <c r="N599" s="316"/>
      <c r="O599" s="317" t="e">
        <f t="shared" si="18"/>
        <v>#NUM!</v>
      </c>
      <c r="P599" s="317" t="e">
        <f>IF(O599&lt;&gt;"",VLOOKUP($A599,Sheet4!$A$2:$O$1309,14,FALSE)*100,"")</f>
        <v>#NUM!</v>
      </c>
      <c r="Q599" s="317" t="e">
        <f>IF(P599&lt;&gt;"",VLOOKUP($A599,Sheet4!$A$2:$O$1309,15,FALSE)*100,"")</f>
        <v>#NUM!</v>
      </c>
      <c r="R599" s="356" t="e">
        <f t="shared" si="19"/>
        <v>#NUM!</v>
      </c>
      <c r="S599" s="356"/>
      <c r="T599" s="356"/>
      <c r="U599" s="392"/>
      <c r="V599" s="392"/>
      <c r="W599" s="392"/>
      <c r="X599" s="392"/>
      <c r="Y599" s="392"/>
      <c r="Z599" s="392"/>
      <c r="AA599" s="392"/>
      <c r="AB599" s="392"/>
      <c r="AC599" s="392"/>
      <c r="AD599" s="392"/>
    </row>
    <row r="600" spans="1:30" ht="25.5" customHeight="1" x14ac:dyDescent="0.25">
      <c r="A600" s="133" t="s">
        <v>923</v>
      </c>
      <c r="B600" s="134" t="s">
        <v>924</v>
      </c>
      <c r="C600" s="133">
        <v>412244</v>
      </c>
      <c r="D600" s="133">
        <v>740609</v>
      </c>
      <c r="E600" s="67" t="s">
        <v>3047</v>
      </c>
      <c r="F600" s="135" t="s">
        <v>4405</v>
      </c>
      <c r="G600" s="118" t="s">
        <v>160</v>
      </c>
      <c r="H600" s="136">
        <v>17.5</v>
      </c>
      <c r="I600" s="119">
        <v>20320</v>
      </c>
      <c r="J600" s="137" t="s">
        <v>4405</v>
      </c>
      <c r="K600" s="118" t="s">
        <v>17</v>
      </c>
      <c r="L600" s="122">
        <v>1520</v>
      </c>
      <c r="M600" s="123">
        <v>86.9</v>
      </c>
      <c r="N600" s="118" t="s">
        <v>462</v>
      </c>
      <c r="O600" s="71">
        <f t="shared" si="18"/>
        <v>15.150362785180652</v>
      </c>
      <c r="P600" s="71">
        <f>IF(O600&lt;&gt;"",VLOOKUP($A600,Sheet4!$A$2:$O$1309,14,FALSE)*100,"")</f>
        <v>2.2046579028042301</v>
      </c>
      <c r="Q600" s="71">
        <f>IF(P600&lt;&gt;"",VLOOKUP($A600,Sheet4!$A$2:$O$1309,15,FALSE)*100,"")</f>
        <v>19.616610193563965</v>
      </c>
      <c r="R600" s="73">
        <f t="shared" si="19"/>
        <v>7</v>
      </c>
      <c r="S600" s="63" t="s">
        <v>4362</v>
      </c>
      <c r="T600" s="63" t="str">
        <f>IF(ISNA(VLOOKUP(A600,Sheet1!B$3:C$1266,2,FALSE)=TRUE),"NC",VLOOKUP(A600,Sheet1!B$3:C$1266,2,FALSE))</f>
        <v>Rural</v>
      </c>
      <c r="U600" s="66">
        <f>IF(ISNA(VLOOKUP($A600,Sheet1!$B$3:$AH$1266,Sheet1!E$1+(Sheet1!$A$1-1)*10,FALSE))=TRUE,"---",IF(VLOOKUP($A600,Sheet1!$B$3:$AH$1266,Sheet1!E$1+(Sheet1!$A$1-1)*10,FALSE)="---","---", (ROUND(VLOOKUP($A600,Sheet1!$B$3:$AH$1266,Sheet1!E$1+(Sheet1!$A$1-1)*10,FALSE),IF(VLOOKUP($A600,Sheet1!$B$3:$AH$1266,Sheet1!E$1+(Sheet1!$A$1-1)*10,FALSE)&gt;99999,-3,IF(VLOOKUP($A600,Sheet1!$B$3:$AH$1266,Sheet1!E$1+(Sheet1!$A$1-1)*10,FALSE)&gt;9999,-2,IF(VLOOKUP($A600,Sheet1!$B$3:$AH$1266,Sheet1!E$1+(Sheet1!$A$1-1)*10,FALSE)&gt;999,-1,0)))))))</f>
        <v>470</v>
      </c>
      <c r="V600" s="66">
        <f>IF(ISNA(VLOOKUP($A600,Sheet1!$B$3:$AH$1266,Sheet1!F$1+(Sheet1!$A$1-1)*10,FALSE))=TRUE,"---",IF(VLOOKUP($A600,Sheet1!$B$3:$AH$1266,Sheet1!F$1+(Sheet1!$A$1-1)*10,FALSE)="---","---", (ROUND(VLOOKUP($A600,Sheet1!$B$3:$AH$1266,Sheet1!F$1+(Sheet1!$A$1-1)*10,FALSE),IF(VLOOKUP($A600,Sheet1!$B$3:$AH$1266,Sheet1!F$1+(Sheet1!$A$1-1)*10,FALSE)&gt;99999,-3,IF(VLOOKUP($A600,Sheet1!$B$3:$AH$1266,Sheet1!F$1+(Sheet1!$A$1-1)*10,FALSE)&gt;9999,-2,IF(VLOOKUP($A600,Sheet1!$B$3:$AH$1266,Sheet1!F$1+(Sheet1!$A$1-1)*10,FALSE)&gt;999,-1,0)))))))</f>
        <v>589</v>
      </c>
      <c r="W600" s="66">
        <f>IF(ISNA(VLOOKUP($A600,Sheet1!$B$3:$AH$1266,Sheet1!G$1+(Sheet1!$A$1-1)*10,FALSE))=TRUE,"---",IF(VLOOKUP($A600,Sheet1!$B$3:$AH$1266,Sheet1!G$1+(Sheet1!$A$1-1)*10,FALSE)="---","---", (ROUND(VLOOKUP($A600,Sheet1!$B$3:$AH$1266,Sheet1!G$1+(Sheet1!$A$1-1)*10,FALSE),IF(VLOOKUP($A600,Sheet1!$B$3:$AH$1266,Sheet1!G$1+(Sheet1!$A$1-1)*10,FALSE)&gt;99999,-3,IF(VLOOKUP($A600,Sheet1!$B$3:$AH$1266,Sheet1!G$1+(Sheet1!$A$1-1)*10,FALSE)&gt;9999,-2,IF(VLOOKUP($A600,Sheet1!$B$3:$AH$1266,Sheet1!G$1+(Sheet1!$A$1-1)*10,FALSE)&gt;999,-1,0)))))))</f>
        <v>762</v>
      </c>
      <c r="X600" s="66">
        <f>IF(ISNA(VLOOKUP($A600,Sheet1!$B$3:$AH$1266,Sheet1!H$1+(Sheet1!$A$1-1)*10,FALSE))=TRUE,"---",IF(VLOOKUP($A600,Sheet1!$B$3:$AH$1266,Sheet1!H$1+(Sheet1!$A$1-1)*10,FALSE)="---","---", (ROUND(VLOOKUP($A600,Sheet1!$B$3:$AH$1266,Sheet1!H$1+(Sheet1!$A$1-1)*10,FALSE),IF(VLOOKUP($A600,Sheet1!$B$3:$AH$1266,Sheet1!H$1+(Sheet1!$A$1-1)*10,FALSE)&gt;99999,-3,IF(VLOOKUP($A600,Sheet1!$B$3:$AH$1266,Sheet1!H$1+(Sheet1!$A$1-1)*10,FALSE)&gt;9999,-2,IF(VLOOKUP($A600,Sheet1!$B$3:$AH$1266,Sheet1!H$1+(Sheet1!$A$1-1)*10,FALSE)&gt;999,-1,0)))))))</f>
        <v>1310</v>
      </c>
      <c r="Y600" s="66">
        <f>IF(ISNA(VLOOKUP($A600,Sheet1!$B$3:$AH$1266,Sheet1!I$1+(Sheet1!$A$1-1)*10,FALSE))=TRUE,"---",IF(VLOOKUP($A600,Sheet1!$B$3:$AH$1266,Sheet1!I$1+(Sheet1!$A$1-1)*10,FALSE)="---","---", (ROUND(VLOOKUP($A600,Sheet1!$B$3:$AH$1266,Sheet1!I$1+(Sheet1!$A$1-1)*10,FALSE),IF(VLOOKUP($A600,Sheet1!$B$3:$AH$1266,Sheet1!I$1+(Sheet1!$A$1-1)*10,FALSE)&gt;99999,-3,IF(VLOOKUP($A600,Sheet1!$B$3:$AH$1266,Sheet1!I$1+(Sheet1!$A$1-1)*10,FALSE)&gt;9999,-2,IF(VLOOKUP($A600,Sheet1!$B$3:$AH$1266,Sheet1!I$1+(Sheet1!$A$1-1)*10,FALSE)&gt;999,-1,0)))))))</f>
        <v>1780</v>
      </c>
      <c r="Z600" s="66">
        <f>IF(ISNA(VLOOKUP($A600,Sheet1!$B$3:$AH$1266,Sheet1!J$1+(Sheet1!$A$1-1)*10,FALSE))=TRUE,"---",IF(VLOOKUP($A600,Sheet1!$B$3:$AH$1266,Sheet1!J$1+(Sheet1!$A$1-1)*10,FALSE)="---","---", (ROUND(VLOOKUP($A600,Sheet1!$B$3:$AH$1266,Sheet1!J$1+(Sheet1!$A$1-1)*10,FALSE),IF(VLOOKUP($A600,Sheet1!$B$3:$AH$1266,Sheet1!J$1+(Sheet1!$A$1-1)*10,FALSE)&gt;99999,-3,IF(VLOOKUP($A600,Sheet1!$B$3:$AH$1266,Sheet1!J$1+(Sheet1!$A$1-1)*10,FALSE)&gt;9999,-2,IF(VLOOKUP($A600,Sheet1!$B$3:$AH$1266,Sheet1!J$1+(Sheet1!$A$1-1)*10,FALSE)&gt;999,-1,0)))))))</f>
        <v>2500</v>
      </c>
      <c r="AA600" s="66">
        <f>IF(ISNA(VLOOKUP($A600,Sheet1!$B$3:$AH$1266,Sheet1!K$1+(Sheet1!$A$1-1)*10,FALSE))=TRUE,"---",IF(VLOOKUP($A600,Sheet1!$B$3:$AH$1266,Sheet1!K$1+(Sheet1!$A$1-1)*10,FALSE)="---","---", (ROUND(VLOOKUP($A600,Sheet1!$B$3:$AH$1266,Sheet1!K$1+(Sheet1!$A$1-1)*10,FALSE),IF(VLOOKUP($A600,Sheet1!$B$3:$AH$1266,Sheet1!K$1+(Sheet1!$A$1-1)*10,FALSE)&gt;99999,-3,IF(VLOOKUP($A600,Sheet1!$B$3:$AH$1266,Sheet1!K$1+(Sheet1!$A$1-1)*10,FALSE)&gt;9999,-2,IF(VLOOKUP($A600,Sheet1!$B$3:$AH$1266,Sheet1!K$1+(Sheet1!$A$1-1)*10,FALSE)&gt;999,-1,0)))))))</f>
        <v>3130</v>
      </c>
      <c r="AB600" s="66">
        <f>IF(ISNA(VLOOKUP($A600,Sheet1!$B$3:$AH$1266,Sheet1!L$1+(Sheet1!$A$1-1)*10,FALSE))=TRUE,"---",IF(VLOOKUP($A600,Sheet1!$B$3:$AH$1266,Sheet1!L$1+(Sheet1!$A$1-1)*10,FALSE)="---","---", (ROUND(VLOOKUP($A600,Sheet1!$B$3:$AH$1266,Sheet1!L$1+(Sheet1!$A$1-1)*10,FALSE),IF(VLOOKUP($A600,Sheet1!$B$3:$AH$1266,Sheet1!L$1+(Sheet1!$A$1-1)*10,FALSE)&gt;99999,-3,IF(VLOOKUP($A600,Sheet1!$B$3:$AH$1266,Sheet1!L$1+(Sheet1!$A$1-1)*10,FALSE)&gt;9999,-2,IF(VLOOKUP($A600,Sheet1!$B$3:$AH$1266,Sheet1!L$1+(Sheet1!$A$1-1)*10,FALSE)&gt;999,-1,0)))))))</f>
        <v>3840</v>
      </c>
      <c r="AC600" s="66">
        <f>IF(ISNA(VLOOKUP($A600,Sheet1!$B$3:$AH$1266,Sheet1!M$1+(Sheet1!$A$1-1)*10,FALSE))=TRUE,"---",IF(VLOOKUP($A600,Sheet1!$B$3:$AH$1266,Sheet1!M$1+(Sheet1!$A$1-1)*10,FALSE)="---","---", (ROUND(VLOOKUP($A600,Sheet1!$B$3:$AH$1266,Sheet1!M$1+(Sheet1!$A$1-1)*10,FALSE),IF(VLOOKUP($A600,Sheet1!$B$3:$AH$1266,Sheet1!M$1+(Sheet1!$A$1-1)*10,FALSE)&gt;99999,-3,IF(VLOOKUP($A600,Sheet1!$B$3:$AH$1266,Sheet1!M$1+(Sheet1!$A$1-1)*10,FALSE)&gt;9999,-2,IF(VLOOKUP($A600,Sheet1!$B$3:$AH$1266,Sheet1!M$1+(Sheet1!$A$1-1)*10,FALSE)&gt;999,-1,0)))))))</f>
        <v>4650</v>
      </c>
      <c r="AD600" s="66">
        <f>IF(ISNA(VLOOKUP($A600,Sheet1!$B$3:$AH$1266,Sheet1!N$1+(Sheet1!$A$1-1)*10,FALSE))=TRUE,"---",IF(VLOOKUP($A600,Sheet1!$B$3:$AH$1266,Sheet1!N$1+(Sheet1!$A$1-1)*10,FALSE)="---","---", (ROUND(VLOOKUP($A600,Sheet1!$B$3:$AH$1266,Sheet1!N$1+(Sheet1!$A$1-1)*10,FALSE),IF(VLOOKUP($A600,Sheet1!$B$3:$AH$1266,Sheet1!N$1+(Sheet1!$A$1-1)*10,FALSE)&gt;99999,-3,IF(VLOOKUP($A600,Sheet1!$B$3:$AH$1266,Sheet1!N$1+(Sheet1!$A$1-1)*10,FALSE)&gt;9999,-2,IF(VLOOKUP($A600,Sheet1!$B$3:$AH$1266,Sheet1!N$1+(Sheet1!$A$1-1)*10,FALSE)&gt;999,-1,0)))))))</f>
        <v>5900</v>
      </c>
    </row>
    <row r="601" spans="1:30" ht="25.5" customHeight="1" x14ac:dyDescent="0.25">
      <c r="A601" s="125" t="s">
        <v>925</v>
      </c>
      <c r="B601" s="138" t="s">
        <v>926</v>
      </c>
      <c r="C601" s="125">
        <v>412628</v>
      </c>
      <c r="D601" s="125">
        <v>740308</v>
      </c>
      <c r="E601" s="70" t="s">
        <v>3047</v>
      </c>
      <c r="F601" s="139" t="s">
        <v>4405</v>
      </c>
      <c r="G601" s="127" t="s">
        <v>160</v>
      </c>
      <c r="H601" s="128">
        <v>162</v>
      </c>
      <c r="I601" s="112">
        <v>20320</v>
      </c>
      <c r="J601" s="140" t="s">
        <v>4405</v>
      </c>
      <c r="K601" s="127" t="s">
        <v>17</v>
      </c>
      <c r="L601" s="115">
        <v>11000</v>
      </c>
      <c r="M601" s="116">
        <v>67.900000000000006</v>
      </c>
      <c r="N601" s="127" t="s">
        <v>276</v>
      </c>
      <c r="O601" s="68">
        <f t="shared" si="18"/>
        <v>1.0534127843343304</v>
      </c>
      <c r="P601" s="68">
        <f>IF(O601&lt;&gt;"",VLOOKUP($A601,Sheet4!$A$2:$O$1309,14,FALSE)*100,"")</f>
        <v>1.0435878726116288</v>
      </c>
      <c r="Q601" s="68">
        <f>IF(P601&lt;&gt;"",VLOOKUP($A601,Sheet4!$A$2:$O$1309,15,FALSE)*100,"")</f>
        <v>9.7653531474003348</v>
      </c>
      <c r="R601" s="74">
        <f t="shared" si="19"/>
        <v>90</v>
      </c>
      <c r="S601" s="64" t="s">
        <v>4362</v>
      </c>
      <c r="T601" s="64" t="str">
        <f>IF(ISNA(VLOOKUP(A601,Sheet1!B$3:C$1266,2,FALSE)=TRUE),"NC",VLOOKUP(A601,Sheet1!B$3:C$1266,2,FALSE))</f>
        <v>Rural</v>
      </c>
      <c r="U601" s="65">
        <f>IF(ISNA(VLOOKUP($A601,Sheet1!$B$3:$AH$1266,Sheet1!E$1+(Sheet1!$A$1-1)*10,FALSE))=TRUE,"---",IF(VLOOKUP($A601,Sheet1!$B$3:$AH$1266,Sheet1!E$1+(Sheet1!$A$1-1)*10,FALSE)="---","---", (ROUND(VLOOKUP($A601,Sheet1!$B$3:$AH$1266,Sheet1!E$1+(Sheet1!$A$1-1)*10,FALSE),IF(VLOOKUP($A601,Sheet1!$B$3:$AH$1266,Sheet1!E$1+(Sheet1!$A$1-1)*10,FALSE)&gt;99999,-3,IF(VLOOKUP($A601,Sheet1!$B$3:$AH$1266,Sheet1!E$1+(Sheet1!$A$1-1)*10,FALSE)&gt;9999,-2,IF(VLOOKUP($A601,Sheet1!$B$3:$AH$1266,Sheet1!E$1+(Sheet1!$A$1-1)*10,FALSE)&gt;999,-1,0)))))))</f>
        <v>2050</v>
      </c>
      <c r="V601" s="65">
        <f>IF(ISNA(VLOOKUP($A601,Sheet1!$B$3:$AH$1266,Sheet1!F$1+(Sheet1!$A$1-1)*10,FALSE))=TRUE,"---",IF(VLOOKUP($A601,Sheet1!$B$3:$AH$1266,Sheet1!F$1+(Sheet1!$A$1-1)*10,FALSE)="---","---", (ROUND(VLOOKUP($A601,Sheet1!$B$3:$AH$1266,Sheet1!F$1+(Sheet1!$A$1-1)*10,FALSE),IF(VLOOKUP($A601,Sheet1!$B$3:$AH$1266,Sheet1!F$1+(Sheet1!$A$1-1)*10,FALSE)&gt;99999,-3,IF(VLOOKUP($A601,Sheet1!$B$3:$AH$1266,Sheet1!F$1+(Sheet1!$A$1-1)*10,FALSE)&gt;9999,-2,IF(VLOOKUP($A601,Sheet1!$B$3:$AH$1266,Sheet1!F$1+(Sheet1!$A$1-1)*10,FALSE)&gt;999,-1,0)))))))</f>
        <v>2450</v>
      </c>
      <c r="W601" s="65">
        <f>IF(ISNA(VLOOKUP($A601,Sheet1!$B$3:$AH$1266,Sheet1!G$1+(Sheet1!$A$1-1)*10,FALSE))=TRUE,"---",IF(VLOOKUP($A601,Sheet1!$B$3:$AH$1266,Sheet1!G$1+(Sheet1!$A$1-1)*10,FALSE)="---","---", (ROUND(VLOOKUP($A601,Sheet1!$B$3:$AH$1266,Sheet1!G$1+(Sheet1!$A$1-1)*10,FALSE),IF(VLOOKUP($A601,Sheet1!$B$3:$AH$1266,Sheet1!G$1+(Sheet1!$A$1-1)*10,FALSE)&gt;99999,-3,IF(VLOOKUP($A601,Sheet1!$B$3:$AH$1266,Sheet1!G$1+(Sheet1!$A$1-1)*10,FALSE)&gt;9999,-2,IF(VLOOKUP($A601,Sheet1!$B$3:$AH$1266,Sheet1!G$1+(Sheet1!$A$1-1)*10,FALSE)&gt;999,-1,0)))))))</f>
        <v>3010</v>
      </c>
      <c r="X601" s="65">
        <f>IF(ISNA(VLOOKUP($A601,Sheet1!$B$3:$AH$1266,Sheet1!H$1+(Sheet1!$A$1-1)*10,FALSE))=TRUE,"---",IF(VLOOKUP($A601,Sheet1!$B$3:$AH$1266,Sheet1!H$1+(Sheet1!$A$1-1)*10,FALSE)="---","---", (ROUND(VLOOKUP($A601,Sheet1!$B$3:$AH$1266,Sheet1!H$1+(Sheet1!$A$1-1)*10,FALSE),IF(VLOOKUP($A601,Sheet1!$B$3:$AH$1266,Sheet1!H$1+(Sheet1!$A$1-1)*10,FALSE)&gt;99999,-3,IF(VLOOKUP($A601,Sheet1!$B$3:$AH$1266,Sheet1!H$1+(Sheet1!$A$1-1)*10,FALSE)&gt;9999,-2,IF(VLOOKUP($A601,Sheet1!$B$3:$AH$1266,Sheet1!H$1+(Sheet1!$A$1-1)*10,FALSE)&gt;999,-1,0)))))))</f>
        <v>4630</v>
      </c>
      <c r="Y601" s="65">
        <f>IF(ISNA(VLOOKUP($A601,Sheet1!$B$3:$AH$1266,Sheet1!I$1+(Sheet1!$A$1-1)*10,FALSE))=TRUE,"---",IF(VLOOKUP($A601,Sheet1!$B$3:$AH$1266,Sheet1!I$1+(Sheet1!$A$1-1)*10,FALSE)="---","---", (ROUND(VLOOKUP($A601,Sheet1!$B$3:$AH$1266,Sheet1!I$1+(Sheet1!$A$1-1)*10,FALSE),IF(VLOOKUP($A601,Sheet1!$B$3:$AH$1266,Sheet1!I$1+(Sheet1!$A$1-1)*10,FALSE)&gt;99999,-3,IF(VLOOKUP($A601,Sheet1!$B$3:$AH$1266,Sheet1!I$1+(Sheet1!$A$1-1)*10,FALSE)&gt;9999,-2,IF(VLOOKUP($A601,Sheet1!$B$3:$AH$1266,Sheet1!I$1+(Sheet1!$A$1-1)*10,FALSE)&gt;999,-1,0)))))))</f>
        <v>5930</v>
      </c>
      <c r="Z601" s="65">
        <f>IF(ISNA(VLOOKUP($A601,Sheet1!$B$3:$AH$1266,Sheet1!J$1+(Sheet1!$A$1-1)*10,FALSE))=TRUE,"---",IF(VLOOKUP($A601,Sheet1!$B$3:$AH$1266,Sheet1!J$1+(Sheet1!$A$1-1)*10,FALSE)="---","---", (ROUND(VLOOKUP($A601,Sheet1!$B$3:$AH$1266,Sheet1!J$1+(Sheet1!$A$1-1)*10,FALSE),IF(VLOOKUP($A601,Sheet1!$B$3:$AH$1266,Sheet1!J$1+(Sheet1!$A$1-1)*10,FALSE)&gt;99999,-3,IF(VLOOKUP($A601,Sheet1!$B$3:$AH$1266,Sheet1!J$1+(Sheet1!$A$1-1)*10,FALSE)&gt;9999,-2,IF(VLOOKUP($A601,Sheet1!$B$3:$AH$1266,Sheet1!J$1+(Sheet1!$A$1-1)*10,FALSE)&gt;999,-1,0)))))))</f>
        <v>7810</v>
      </c>
      <c r="AA601" s="65">
        <f>IF(ISNA(VLOOKUP($A601,Sheet1!$B$3:$AH$1266,Sheet1!K$1+(Sheet1!$A$1-1)*10,FALSE))=TRUE,"---",IF(VLOOKUP($A601,Sheet1!$B$3:$AH$1266,Sheet1!K$1+(Sheet1!$A$1-1)*10,FALSE)="---","---", (ROUND(VLOOKUP($A601,Sheet1!$B$3:$AH$1266,Sheet1!K$1+(Sheet1!$A$1-1)*10,FALSE),IF(VLOOKUP($A601,Sheet1!$B$3:$AH$1266,Sheet1!K$1+(Sheet1!$A$1-1)*10,FALSE)&gt;99999,-3,IF(VLOOKUP($A601,Sheet1!$B$3:$AH$1266,Sheet1!K$1+(Sheet1!$A$1-1)*10,FALSE)&gt;9999,-2,IF(VLOOKUP($A601,Sheet1!$B$3:$AH$1266,Sheet1!K$1+(Sheet1!$A$1-1)*10,FALSE)&gt;999,-1,0)))))))</f>
        <v>9370</v>
      </c>
      <c r="AB601" s="65">
        <f>IF(ISNA(VLOOKUP($A601,Sheet1!$B$3:$AH$1266,Sheet1!L$1+(Sheet1!$A$1-1)*10,FALSE))=TRUE,"---",IF(VLOOKUP($A601,Sheet1!$B$3:$AH$1266,Sheet1!L$1+(Sheet1!$A$1-1)*10,FALSE)="---","---", (ROUND(VLOOKUP($A601,Sheet1!$B$3:$AH$1266,Sheet1!L$1+(Sheet1!$A$1-1)*10,FALSE),IF(VLOOKUP($A601,Sheet1!$B$3:$AH$1266,Sheet1!L$1+(Sheet1!$A$1-1)*10,FALSE)&gt;99999,-3,IF(VLOOKUP($A601,Sheet1!$B$3:$AH$1266,Sheet1!L$1+(Sheet1!$A$1-1)*10,FALSE)&gt;9999,-2,IF(VLOOKUP($A601,Sheet1!$B$3:$AH$1266,Sheet1!L$1+(Sheet1!$A$1-1)*10,FALSE)&gt;999,-1,0)))))))</f>
        <v>11100</v>
      </c>
      <c r="AC601" s="65">
        <f>IF(ISNA(VLOOKUP($A601,Sheet1!$B$3:$AH$1266,Sheet1!M$1+(Sheet1!$A$1-1)*10,FALSE))=TRUE,"---",IF(VLOOKUP($A601,Sheet1!$B$3:$AH$1266,Sheet1!M$1+(Sheet1!$A$1-1)*10,FALSE)="---","---", (ROUND(VLOOKUP($A601,Sheet1!$B$3:$AH$1266,Sheet1!M$1+(Sheet1!$A$1-1)*10,FALSE),IF(VLOOKUP($A601,Sheet1!$B$3:$AH$1266,Sheet1!M$1+(Sheet1!$A$1-1)*10,FALSE)&gt;99999,-3,IF(VLOOKUP($A601,Sheet1!$B$3:$AH$1266,Sheet1!M$1+(Sheet1!$A$1-1)*10,FALSE)&gt;9999,-2,IF(VLOOKUP($A601,Sheet1!$B$3:$AH$1266,Sheet1!M$1+(Sheet1!$A$1-1)*10,FALSE)&gt;999,-1,0)))))))</f>
        <v>13000</v>
      </c>
      <c r="AD601" s="65">
        <f>IF(ISNA(VLOOKUP($A601,Sheet1!$B$3:$AH$1266,Sheet1!N$1+(Sheet1!$A$1-1)*10,FALSE))=TRUE,"---",IF(VLOOKUP($A601,Sheet1!$B$3:$AH$1266,Sheet1!N$1+(Sheet1!$A$1-1)*10,FALSE)="---","---", (ROUND(VLOOKUP($A601,Sheet1!$B$3:$AH$1266,Sheet1!N$1+(Sheet1!$A$1-1)*10,FALSE),IF(VLOOKUP($A601,Sheet1!$B$3:$AH$1266,Sheet1!N$1+(Sheet1!$A$1-1)*10,FALSE)&gt;99999,-3,IF(VLOOKUP($A601,Sheet1!$B$3:$AH$1266,Sheet1!N$1+(Sheet1!$A$1-1)*10,FALSE)&gt;9999,-2,IF(VLOOKUP($A601,Sheet1!$B$3:$AH$1266,Sheet1!N$1+(Sheet1!$A$1-1)*10,FALSE)&gt;999,-1,0)))))))</f>
        <v>15900</v>
      </c>
    </row>
    <row r="602" spans="1:30" ht="25.5" customHeight="1" x14ac:dyDescent="0.25">
      <c r="A602" s="133" t="s">
        <v>927</v>
      </c>
      <c r="B602" s="134" t="s">
        <v>928</v>
      </c>
      <c r="C602" s="133">
        <v>411837</v>
      </c>
      <c r="D602" s="133">
        <v>740130</v>
      </c>
      <c r="E602" s="67" t="s">
        <v>3047</v>
      </c>
      <c r="F602" s="135" t="s">
        <v>4405</v>
      </c>
      <c r="G602" s="118" t="s">
        <v>160</v>
      </c>
      <c r="H602" s="136">
        <v>8.68</v>
      </c>
      <c r="I602" s="119">
        <v>20378</v>
      </c>
      <c r="J602" s="137" t="s">
        <v>4405</v>
      </c>
      <c r="K602" s="118" t="s">
        <v>17</v>
      </c>
      <c r="L602" s="122">
        <v>2010</v>
      </c>
      <c r="M602" s="123">
        <v>232</v>
      </c>
      <c r="N602" s="118" t="s">
        <v>321</v>
      </c>
      <c r="O602" s="71">
        <f t="shared" si="18"/>
        <v>1.093379141815948</v>
      </c>
      <c r="P602" s="71">
        <f>IF(O602&lt;&gt;"",VLOOKUP($A602,Sheet4!$A$2:$O$1309,14,FALSE)*100,"")</f>
        <v>1.0510868377127003</v>
      </c>
      <c r="Q602" s="71">
        <f>IF(P602&lt;&gt;"",VLOOKUP($A602,Sheet4!$A$2:$O$1309,15,FALSE)*100,"")</f>
        <v>9.8323094046274377</v>
      </c>
      <c r="R602" s="73">
        <f t="shared" si="19"/>
        <v>90</v>
      </c>
      <c r="S602" s="63" t="s">
        <v>4362</v>
      </c>
      <c r="T602" s="63" t="str">
        <f>IF(ISNA(VLOOKUP(A602,Sheet1!B$3:C$1266,2,FALSE)=TRUE),"NC",VLOOKUP(A602,Sheet1!B$3:C$1266,2,FALSE))</f>
        <v>Rural</v>
      </c>
      <c r="U602" s="66">
        <f>IF(ISNA(VLOOKUP($A602,Sheet1!$B$3:$AH$1266,Sheet1!E$1+(Sheet1!$A$1-1)*10,FALSE))=TRUE,"---",IF(VLOOKUP($A602,Sheet1!$B$3:$AH$1266,Sheet1!E$1+(Sheet1!$A$1-1)*10,FALSE)="---","---", (ROUND(VLOOKUP($A602,Sheet1!$B$3:$AH$1266,Sheet1!E$1+(Sheet1!$A$1-1)*10,FALSE),IF(VLOOKUP($A602,Sheet1!$B$3:$AH$1266,Sheet1!E$1+(Sheet1!$A$1-1)*10,FALSE)&gt;99999,-3,IF(VLOOKUP($A602,Sheet1!$B$3:$AH$1266,Sheet1!E$1+(Sheet1!$A$1-1)*10,FALSE)&gt;9999,-2,IF(VLOOKUP($A602,Sheet1!$B$3:$AH$1266,Sheet1!E$1+(Sheet1!$A$1-1)*10,FALSE)&gt;999,-1,0)))))))</f>
        <v>235</v>
      </c>
      <c r="V602" s="66">
        <f>IF(ISNA(VLOOKUP($A602,Sheet1!$B$3:$AH$1266,Sheet1!F$1+(Sheet1!$A$1-1)*10,FALSE))=TRUE,"---",IF(VLOOKUP($A602,Sheet1!$B$3:$AH$1266,Sheet1!F$1+(Sheet1!$A$1-1)*10,FALSE)="---","---", (ROUND(VLOOKUP($A602,Sheet1!$B$3:$AH$1266,Sheet1!F$1+(Sheet1!$A$1-1)*10,FALSE),IF(VLOOKUP($A602,Sheet1!$B$3:$AH$1266,Sheet1!F$1+(Sheet1!$A$1-1)*10,FALSE)&gt;99999,-3,IF(VLOOKUP($A602,Sheet1!$B$3:$AH$1266,Sheet1!F$1+(Sheet1!$A$1-1)*10,FALSE)&gt;9999,-2,IF(VLOOKUP($A602,Sheet1!$B$3:$AH$1266,Sheet1!F$1+(Sheet1!$A$1-1)*10,FALSE)&gt;999,-1,0)))))))</f>
        <v>297</v>
      </c>
      <c r="W602" s="66">
        <f>IF(ISNA(VLOOKUP($A602,Sheet1!$B$3:$AH$1266,Sheet1!G$1+(Sheet1!$A$1-1)*10,FALSE))=TRUE,"---",IF(VLOOKUP($A602,Sheet1!$B$3:$AH$1266,Sheet1!G$1+(Sheet1!$A$1-1)*10,FALSE)="---","---", (ROUND(VLOOKUP($A602,Sheet1!$B$3:$AH$1266,Sheet1!G$1+(Sheet1!$A$1-1)*10,FALSE),IF(VLOOKUP($A602,Sheet1!$B$3:$AH$1266,Sheet1!G$1+(Sheet1!$A$1-1)*10,FALSE)&gt;99999,-3,IF(VLOOKUP($A602,Sheet1!$B$3:$AH$1266,Sheet1!G$1+(Sheet1!$A$1-1)*10,FALSE)&gt;9999,-2,IF(VLOOKUP($A602,Sheet1!$B$3:$AH$1266,Sheet1!G$1+(Sheet1!$A$1-1)*10,FALSE)&gt;999,-1,0)))))))</f>
        <v>388</v>
      </c>
      <c r="X602" s="66">
        <f>IF(ISNA(VLOOKUP($A602,Sheet1!$B$3:$AH$1266,Sheet1!H$1+(Sheet1!$A$1-1)*10,FALSE))=TRUE,"---",IF(VLOOKUP($A602,Sheet1!$B$3:$AH$1266,Sheet1!H$1+(Sheet1!$A$1-1)*10,FALSE)="---","---", (ROUND(VLOOKUP($A602,Sheet1!$B$3:$AH$1266,Sheet1!H$1+(Sheet1!$A$1-1)*10,FALSE),IF(VLOOKUP($A602,Sheet1!$B$3:$AH$1266,Sheet1!H$1+(Sheet1!$A$1-1)*10,FALSE)&gt;99999,-3,IF(VLOOKUP($A602,Sheet1!$B$3:$AH$1266,Sheet1!H$1+(Sheet1!$A$1-1)*10,FALSE)&gt;9999,-2,IF(VLOOKUP($A602,Sheet1!$B$3:$AH$1266,Sheet1!H$1+(Sheet1!$A$1-1)*10,FALSE)&gt;999,-1,0)))))))</f>
        <v>679</v>
      </c>
      <c r="Y602" s="66">
        <f>IF(ISNA(VLOOKUP($A602,Sheet1!$B$3:$AH$1266,Sheet1!I$1+(Sheet1!$A$1-1)*10,FALSE))=TRUE,"---",IF(VLOOKUP($A602,Sheet1!$B$3:$AH$1266,Sheet1!I$1+(Sheet1!$A$1-1)*10,FALSE)="---","---", (ROUND(VLOOKUP($A602,Sheet1!$B$3:$AH$1266,Sheet1!I$1+(Sheet1!$A$1-1)*10,FALSE),IF(VLOOKUP($A602,Sheet1!$B$3:$AH$1266,Sheet1!I$1+(Sheet1!$A$1-1)*10,FALSE)&gt;99999,-3,IF(VLOOKUP($A602,Sheet1!$B$3:$AH$1266,Sheet1!I$1+(Sheet1!$A$1-1)*10,FALSE)&gt;9999,-2,IF(VLOOKUP($A602,Sheet1!$B$3:$AH$1266,Sheet1!I$1+(Sheet1!$A$1-1)*10,FALSE)&gt;999,-1,0)))))))</f>
        <v>932</v>
      </c>
      <c r="Z602" s="66">
        <f>IF(ISNA(VLOOKUP($A602,Sheet1!$B$3:$AH$1266,Sheet1!J$1+(Sheet1!$A$1-1)*10,FALSE))=TRUE,"---",IF(VLOOKUP($A602,Sheet1!$B$3:$AH$1266,Sheet1!J$1+(Sheet1!$A$1-1)*10,FALSE)="---","---", (ROUND(VLOOKUP($A602,Sheet1!$B$3:$AH$1266,Sheet1!J$1+(Sheet1!$A$1-1)*10,FALSE),IF(VLOOKUP($A602,Sheet1!$B$3:$AH$1266,Sheet1!J$1+(Sheet1!$A$1-1)*10,FALSE)&gt;99999,-3,IF(VLOOKUP($A602,Sheet1!$B$3:$AH$1266,Sheet1!J$1+(Sheet1!$A$1-1)*10,FALSE)&gt;9999,-2,IF(VLOOKUP($A602,Sheet1!$B$3:$AH$1266,Sheet1!J$1+(Sheet1!$A$1-1)*10,FALSE)&gt;999,-1,0)))))))</f>
        <v>1320</v>
      </c>
      <c r="AA602" s="66">
        <f>IF(ISNA(VLOOKUP($A602,Sheet1!$B$3:$AH$1266,Sheet1!K$1+(Sheet1!$A$1-1)*10,FALSE))=TRUE,"---",IF(VLOOKUP($A602,Sheet1!$B$3:$AH$1266,Sheet1!K$1+(Sheet1!$A$1-1)*10,FALSE)="---","---", (ROUND(VLOOKUP($A602,Sheet1!$B$3:$AH$1266,Sheet1!K$1+(Sheet1!$A$1-1)*10,FALSE),IF(VLOOKUP($A602,Sheet1!$B$3:$AH$1266,Sheet1!K$1+(Sheet1!$A$1-1)*10,FALSE)&gt;99999,-3,IF(VLOOKUP($A602,Sheet1!$B$3:$AH$1266,Sheet1!K$1+(Sheet1!$A$1-1)*10,FALSE)&gt;9999,-2,IF(VLOOKUP($A602,Sheet1!$B$3:$AH$1266,Sheet1!K$1+(Sheet1!$A$1-1)*10,FALSE)&gt;999,-1,0)))))))</f>
        <v>1660</v>
      </c>
      <c r="AB602" s="66">
        <f>IF(ISNA(VLOOKUP($A602,Sheet1!$B$3:$AH$1266,Sheet1!L$1+(Sheet1!$A$1-1)*10,FALSE))=TRUE,"---",IF(VLOOKUP($A602,Sheet1!$B$3:$AH$1266,Sheet1!L$1+(Sheet1!$A$1-1)*10,FALSE)="---","---", (ROUND(VLOOKUP($A602,Sheet1!$B$3:$AH$1266,Sheet1!L$1+(Sheet1!$A$1-1)*10,FALSE),IF(VLOOKUP($A602,Sheet1!$B$3:$AH$1266,Sheet1!L$1+(Sheet1!$A$1-1)*10,FALSE)&gt;99999,-3,IF(VLOOKUP($A602,Sheet1!$B$3:$AH$1266,Sheet1!L$1+(Sheet1!$A$1-1)*10,FALSE)&gt;9999,-2,IF(VLOOKUP($A602,Sheet1!$B$3:$AH$1266,Sheet1!L$1+(Sheet1!$A$1-1)*10,FALSE)&gt;999,-1,0)))))))</f>
        <v>2050</v>
      </c>
      <c r="AC602" s="66">
        <f>IF(ISNA(VLOOKUP($A602,Sheet1!$B$3:$AH$1266,Sheet1!M$1+(Sheet1!$A$1-1)*10,FALSE))=TRUE,"---",IF(VLOOKUP($A602,Sheet1!$B$3:$AH$1266,Sheet1!M$1+(Sheet1!$A$1-1)*10,FALSE)="---","---", (ROUND(VLOOKUP($A602,Sheet1!$B$3:$AH$1266,Sheet1!M$1+(Sheet1!$A$1-1)*10,FALSE),IF(VLOOKUP($A602,Sheet1!$B$3:$AH$1266,Sheet1!M$1+(Sheet1!$A$1-1)*10,FALSE)&gt;99999,-3,IF(VLOOKUP($A602,Sheet1!$B$3:$AH$1266,Sheet1!M$1+(Sheet1!$A$1-1)*10,FALSE)&gt;9999,-2,IF(VLOOKUP($A602,Sheet1!$B$3:$AH$1266,Sheet1!M$1+(Sheet1!$A$1-1)*10,FALSE)&gt;999,-1,0)))))))</f>
        <v>2490</v>
      </c>
      <c r="AD602" s="66">
        <f>IF(ISNA(VLOOKUP($A602,Sheet1!$B$3:$AH$1266,Sheet1!N$1+(Sheet1!$A$1-1)*10,FALSE))=TRUE,"---",IF(VLOOKUP($A602,Sheet1!$B$3:$AH$1266,Sheet1!N$1+(Sheet1!$A$1-1)*10,FALSE)="---","---", (ROUND(VLOOKUP($A602,Sheet1!$B$3:$AH$1266,Sheet1!N$1+(Sheet1!$A$1-1)*10,FALSE),IF(VLOOKUP($A602,Sheet1!$B$3:$AH$1266,Sheet1!N$1+(Sheet1!$A$1-1)*10,FALSE)&gt;99999,-3,IF(VLOOKUP($A602,Sheet1!$B$3:$AH$1266,Sheet1!N$1+(Sheet1!$A$1-1)*10,FALSE)&gt;9999,-2,IF(VLOOKUP($A602,Sheet1!$B$3:$AH$1266,Sheet1!N$1+(Sheet1!$A$1-1)*10,FALSE)&gt;999,-1,0)))))))</f>
        <v>3180</v>
      </c>
    </row>
    <row r="603" spans="1:30" ht="25.5" customHeight="1" x14ac:dyDescent="0.25">
      <c r="A603" s="125" t="s">
        <v>929</v>
      </c>
      <c r="B603" s="126" t="s">
        <v>930</v>
      </c>
      <c r="C603" s="125">
        <v>412243</v>
      </c>
      <c r="D603" s="125">
        <v>735221</v>
      </c>
      <c r="E603" s="70" t="s">
        <v>3059</v>
      </c>
      <c r="F603" s="52" t="s">
        <v>4528</v>
      </c>
      <c r="G603" s="127" t="s">
        <v>286</v>
      </c>
      <c r="H603" s="167">
        <v>8.3000000000000007</v>
      </c>
      <c r="I603" s="112">
        <v>30778</v>
      </c>
      <c r="J603" s="113">
        <v>5.26</v>
      </c>
      <c r="K603" s="114" t="s">
        <v>4405</v>
      </c>
      <c r="L603" s="115">
        <v>416</v>
      </c>
      <c r="M603" s="116">
        <v>50.1</v>
      </c>
      <c r="N603" s="114" t="s">
        <v>4405</v>
      </c>
      <c r="O603" s="68">
        <f t="shared" si="18"/>
        <v>19.609106282861749</v>
      </c>
      <c r="P603" s="68">
        <f>IF(O603&lt;&gt;"",VLOOKUP($A603,Sheet4!$A$2:$O$1309,14,FALSE)*100,"")</f>
        <v>1.5111461472122611</v>
      </c>
      <c r="Q603" s="68">
        <f>IF(P603&lt;&gt;"",VLOOKUP($A603,Sheet4!$A$2:$O$1309,15,FALSE)*100,"")</f>
        <v>13.855734458519663</v>
      </c>
      <c r="R603" s="74">
        <f t="shared" si="19"/>
        <v>5</v>
      </c>
      <c r="S603" s="64" t="s">
        <v>4362</v>
      </c>
      <c r="T603" s="64" t="str">
        <f>IF(ISNA(VLOOKUP(A603,Sheet1!B$3:C$1266,2,FALSE)=TRUE),"NC",VLOOKUP(A603,Sheet1!B$3:C$1266,2,FALSE))</f>
        <v>Rural10</v>
      </c>
      <c r="U603" s="65">
        <f>IF(ISNA(VLOOKUP($A603,Sheet1!$B$3:$AH$1266,Sheet1!E$1+(Sheet1!$A$1-1)*10,FALSE))=TRUE,"---",IF(VLOOKUP($A603,Sheet1!$B$3:$AH$1266,Sheet1!E$1+(Sheet1!$A$1-1)*10,FALSE)="---","---", (ROUND(VLOOKUP($A603,Sheet1!$B$3:$AH$1266,Sheet1!E$1+(Sheet1!$A$1-1)*10,FALSE),IF(VLOOKUP($A603,Sheet1!$B$3:$AH$1266,Sheet1!E$1+(Sheet1!$A$1-1)*10,FALSE)&gt;99999,-3,IF(VLOOKUP($A603,Sheet1!$B$3:$AH$1266,Sheet1!E$1+(Sheet1!$A$1-1)*10,FALSE)&gt;9999,-2,IF(VLOOKUP($A603,Sheet1!$B$3:$AH$1266,Sheet1!E$1+(Sheet1!$A$1-1)*10,FALSE)&gt;999,-1,0)))))))</f>
        <v>176</v>
      </c>
      <c r="V603" s="65">
        <f>IF(ISNA(VLOOKUP($A603,Sheet1!$B$3:$AH$1266,Sheet1!F$1+(Sheet1!$A$1-1)*10,FALSE))=TRUE,"---",IF(VLOOKUP($A603,Sheet1!$B$3:$AH$1266,Sheet1!F$1+(Sheet1!$A$1-1)*10,FALSE)="---","---", (ROUND(VLOOKUP($A603,Sheet1!$B$3:$AH$1266,Sheet1!F$1+(Sheet1!$A$1-1)*10,FALSE),IF(VLOOKUP($A603,Sheet1!$B$3:$AH$1266,Sheet1!F$1+(Sheet1!$A$1-1)*10,FALSE)&gt;99999,-3,IF(VLOOKUP($A603,Sheet1!$B$3:$AH$1266,Sheet1!F$1+(Sheet1!$A$1-1)*10,FALSE)&gt;9999,-2,IF(VLOOKUP($A603,Sheet1!$B$3:$AH$1266,Sheet1!F$1+(Sheet1!$A$1-1)*10,FALSE)&gt;999,-1,0)))))))</f>
        <v>208</v>
      </c>
      <c r="W603" s="65">
        <f>IF(ISNA(VLOOKUP($A603,Sheet1!$B$3:$AH$1266,Sheet1!G$1+(Sheet1!$A$1-1)*10,FALSE))=TRUE,"---",IF(VLOOKUP($A603,Sheet1!$B$3:$AH$1266,Sheet1!G$1+(Sheet1!$A$1-1)*10,FALSE)="---","---", (ROUND(VLOOKUP($A603,Sheet1!$B$3:$AH$1266,Sheet1!G$1+(Sheet1!$A$1-1)*10,FALSE),IF(VLOOKUP($A603,Sheet1!$B$3:$AH$1266,Sheet1!G$1+(Sheet1!$A$1-1)*10,FALSE)&gt;99999,-3,IF(VLOOKUP($A603,Sheet1!$B$3:$AH$1266,Sheet1!G$1+(Sheet1!$A$1-1)*10,FALSE)&gt;9999,-2,IF(VLOOKUP($A603,Sheet1!$B$3:$AH$1266,Sheet1!G$1+(Sheet1!$A$1-1)*10,FALSE)&gt;999,-1,0)))))))</f>
        <v>254</v>
      </c>
      <c r="X603" s="65">
        <f>IF(ISNA(VLOOKUP($A603,Sheet1!$B$3:$AH$1266,Sheet1!H$1+(Sheet1!$A$1-1)*10,FALSE))=TRUE,"---",IF(VLOOKUP($A603,Sheet1!$B$3:$AH$1266,Sheet1!H$1+(Sheet1!$A$1-1)*10,FALSE)="---","---", (ROUND(VLOOKUP($A603,Sheet1!$B$3:$AH$1266,Sheet1!H$1+(Sheet1!$A$1-1)*10,FALSE),IF(VLOOKUP($A603,Sheet1!$B$3:$AH$1266,Sheet1!H$1+(Sheet1!$A$1-1)*10,FALSE)&gt;99999,-3,IF(VLOOKUP($A603,Sheet1!$B$3:$AH$1266,Sheet1!H$1+(Sheet1!$A$1-1)*10,FALSE)&gt;9999,-2,IF(VLOOKUP($A603,Sheet1!$B$3:$AH$1266,Sheet1!H$1+(Sheet1!$A$1-1)*10,FALSE)&gt;999,-1,0)))))))</f>
        <v>411</v>
      </c>
      <c r="Y603" s="65">
        <f>IF(ISNA(VLOOKUP($A603,Sheet1!$B$3:$AH$1266,Sheet1!I$1+(Sheet1!$A$1-1)*10,FALSE))=TRUE,"---",IF(VLOOKUP($A603,Sheet1!$B$3:$AH$1266,Sheet1!I$1+(Sheet1!$A$1-1)*10,FALSE)="---","---", (ROUND(VLOOKUP($A603,Sheet1!$B$3:$AH$1266,Sheet1!I$1+(Sheet1!$A$1-1)*10,FALSE),IF(VLOOKUP($A603,Sheet1!$B$3:$AH$1266,Sheet1!I$1+(Sheet1!$A$1-1)*10,FALSE)&gt;99999,-3,IF(VLOOKUP($A603,Sheet1!$B$3:$AH$1266,Sheet1!I$1+(Sheet1!$A$1-1)*10,FALSE)&gt;9999,-2,IF(VLOOKUP($A603,Sheet1!$B$3:$AH$1266,Sheet1!I$1+(Sheet1!$A$1-1)*10,FALSE)&gt;999,-1,0)))))))</f>
        <v>560</v>
      </c>
      <c r="Z603" s="65">
        <f>IF(ISNA(VLOOKUP($A603,Sheet1!$B$3:$AH$1266,Sheet1!J$1+(Sheet1!$A$1-1)*10,FALSE))=TRUE,"---",IF(VLOOKUP($A603,Sheet1!$B$3:$AH$1266,Sheet1!J$1+(Sheet1!$A$1-1)*10,FALSE)="---","---", (ROUND(VLOOKUP($A603,Sheet1!$B$3:$AH$1266,Sheet1!J$1+(Sheet1!$A$1-1)*10,FALSE),IF(VLOOKUP($A603,Sheet1!$B$3:$AH$1266,Sheet1!J$1+(Sheet1!$A$1-1)*10,FALSE)&gt;99999,-3,IF(VLOOKUP($A603,Sheet1!$B$3:$AH$1266,Sheet1!J$1+(Sheet1!$A$1-1)*10,FALSE)&gt;9999,-2,IF(VLOOKUP($A603,Sheet1!$B$3:$AH$1266,Sheet1!J$1+(Sheet1!$A$1-1)*10,FALSE)&gt;999,-1,0)))))))</f>
        <v>795</v>
      </c>
      <c r="AA603" s="65">
        <f>IF(ISNA(VLOOKUP($A603,Sheet1!$B$3:$AH$1266,Sheet1!K$1+(Sheet1!$A$1-1)*10,FALSE))=TRUE,"---",IF(VLOOKUP($A603,Sheet1!$B$3:$AH$1266,Sheet1!K$1+(Sheet1!$A$1-1)*10,FALSE)="---","---", (ROUND(VLOOKUP($A603,Sheet1!$B$3:$AH$1266,Sheet1!K$1+(Sheet1!$A$1-1)*10,FALSE),IF(VLOOKUP($A603,Sheet1!$B$3:$AH$1266,Sheet1!K$1+(Sheet1!$A$1-1)*10,FALSE)&gt;99999,-3,IF(VLOOKUP($A603,Sheet1!$B$3:$AH$1266,Sheet1!K$1+(Sheet1!$A$1-1)*10,FALSE)&gt;9999,-2,IF(VLOOKUP($A603,Sheet1!$B$3:$AH$1266,Sheet1!K$1+(Sheet1!$A$1-1)*10,FALSE)&gt;999,-1,0)))))))</f>
        <v>1000</v>
      </c>
      <c r="AB603" s="65">
        <f>IF(ISNA(VLOOKUP($A603,Sheet1!$B$3:$AH$1266,Sheet1!L$1+(Sheet1!$A$1-1)*10,FALSE))=TRUE,"---",IF(VLOOKUP($A603,Sheet1!$B$3:$AH$1266,Sheet1!L$1+(Sheet1!$A$1-1)*10,FALSE)="---","---", (ROUND(VLOOKUP($A603,Sheet1!$B$3:$AH$1266,Sheet1!L$1+(Sheet1!$A$1-1)*10,FALSE),IF(VLOOKUP($A603,Sheet1!$B$3:$AH$1266,Sheet1!L$1+(Sheet1!$A$1-1)*10,FALSE)&gt;99999,-3,IF(VLOOKUP($A603,Sheet1!$B$3:$AH$1266,Sheet1!L$1+(Sheet1!$A$1-1)*10,FALSE)&gt;9999,-2,IF(VLOOKUP($A603,Sheet1!$B$3:$AH$1266,Sheet1!L$1+(Sheet1!$A$1-1)*10,FALSE)&gt;999,-1,0)))))))</f>
        <v>1240</v>
      </c>
      <c r="AC603" s="65">
        <f>IF(ISNA(VLOOKUP($A603,Sheet1!$B$3:$AH$1266,Sheet1!M$1+(Sheet1!$A$1-1)*10,FALSE))=TRUE,"---",IF(VLOOKUP($A603,Sheet1!$B$3:$AH$1266,Sheet1!M$1+(Sheet1!$A$1-1)*10,FALSE)="---","---", (ROUND(VLOOKUP($A603,Sheet1!$B$3:$AH$1266,Sheet1!M$1+(Sheet1!$A$1-1)*10,FALSE),IF(VLOOKUP($A603,Sheet1!$B$3:$AH$1266,Sheet1!M$1+(Sheet1!$A$1-1)*10,FALSE)&gt;99999,-3,IF(VLOOKUP($A603,Sheet1!$B$3:$AH$1266,Sheet1!M$1+(Sheet1!$A$1-1)*10,FALSE)&gt;9999,-2,IF(VLOOKUP($A603,Sheet1!$B$3:$AH$1266,Sheet1!M$1+(Sheet1!$A$1-1)*10,FALSE)&gt;999,-1,0)))))))</f>
        <v>1510</v>
      </c>
      <c r="AD603" s="65">
        <f>IF(ISNA(VLOOKUP($A603,Sheet1!$B$3:$AH$1266,Sheet1!N$1+(Sheet1!$A$1-1)*10,FALSE))=TRUE,"---",IF(VLOOKUP($A603,Sheet1!$B$3:$AH$1266,Sheet1!N$1+(Sheet1!$A$1-1)*10,FALSE)="---","---", (ROUND(VLOOKUP($A603,Sheet1!$B$3:$AH$1266,Sheet1!N$1+(Sheet1!$A$1-1)*10,FALSE),IF(VLOOKUP($A603,Sheet1!$B$3:$AH$1266,Sheet1!N$1+(Sheet1!$A$1-1)*10,FALSE)&gt;99999,-3,IF(VLOOKUP($A603,Sheet1!$B$3:$AH$1266,Sheet1!N$1+(Sheet1!$A$1-1)*10,FALSE)&gt;9999,-2,IF(VLOOKUP($A603,Sheet1!$B$3:$AH$1266,Sheet1!N$1+(Sheet1!$A$1-1)*10,FALSE)&gt;999,-1,0)))))))</f>
        <v>1920</v>
      </c>
    </row>
    <row r="604" spans="1:30" ht="25.5" customHeight="1" x14ac:dyDescent="0.25">
      <c r="A604" s="133" t="s">
        <v>931</v>
      </c>
      <c r="B604" s="141" t="s">
        <v>932</v>
      </c>
      <c r="C604" s="133">
        <v>412318</v>
      </c>
      <c r="D604" s="133">
        <v>734845</v>
      </c>
      <c r="E604" s="67" t="s">
        <v>3059</v>
      </c>
      <c r="F604" s="117" t="s">
        <v>4532</v>
      </c>
      <c r="G604" s="118" t="s">
        <v>286</v>
      </c>
      <c r="H604" s="136">
        <v>14.9</v>
      </c>
      <c r="I604" s="119">
        <v>40783</v>
      </c>
      <c r="J604" s="124">
        <v>6.68</v>
      </c>
      <c r="K604" s="121" t="s">
        <v>4405</v>
      </c>
      <c r="L604" s="122">
        <v>2770</v>
      </c>
      <c r="M604" s="123">
        <v>186</v>
      </c>
      <c r="N604" s="118" t="s">
        <v>17</v>
      </c>
      <c r="O604" s="71">
        <f t="shared" si="18"/>
        <v>0.9916793644793338</v>
      </c>
      <c r="P604" s="71">
        <f>IF(O604&lt;&gt;"",VLOOKUP($A604,Sheet4!$A$2:$O$1309,14,FALSE)*100,"")</f>
        <v>0.49262486559580321</v>
      </c>
      <c r="Q604" s="71">
        <f>IF(P604&lt;&gt;"",VLOOKUP($A604,Sheet4!$A$2:$O$1309,15,FALSE)*100,"")</f>
        <v>4.7220647512283058</v>
      </c>
      <c r="R604" s="73">
        <f t="shared" si="19"/>
        <v>100</v>
      </c>
      <c r="S604" s="63" t="s">
        <v>4362</v>
      </c>
      <c r="T604" s="63" t="str">
        <f>IF(ISNA(VLOOKUP(A604,Sheet1!B$3:C$1266,2,FALSE)=TRUE),"NC",VLOOKUP(A604,Sheet1!B$3:C$1266,2,FALSE))</f>
        <v>Rural10</v>
      </c>
      <c r="U604" s="66">
        <f>IF(ISNA(VLOOKUP($A604,Sheet1!$B$3:$AH$1266,Sheet1!E$1+(Sheet1!$A$1-1)*10,FALSE))=TRUE,"---",IF(VLOOKUP($A604,Sheet1!$B$3:$AH$1266,Sheet1!E$1+(Sheet1!$A$1-1)*10,FALSE)="---","---", (ROUND(VLOOKUP($A604,Sheet1!$B$3:$AH$1266,Sheet1!E$1+(Sheet1!$A$1-1)*10,FALSE),IF(VLOOKUP($A604,Sheet1!$B$3:$AH$1266,Sheet1!E$1+(Sheet1!$A$1-1)*10,FALSE)&gt;99999,-3,IF(VLOOKUP($A604,Sheet1!$B$3:$AH$1266,Sheet1!E$1+(Sheet1!$A$1-1)*10,FALSE)&gt;9999,-2,IF(VLOOKUP($A604,Sheet1!$B$3:$AH$1266,Sheet1!E$1+(Sheet1!$A$1-1)*10,FALSE)&gt;999,-1,0)))))))</f>
        <v>244</v>
      </c>
      <c r="V604" s="66">
        <f>IF(ISNA(VLOOKUP($A604,Sheet1!$B$3:$AH$1266,Sheet1!F$1+(Sheet1!$A$1-1)*10,FALSE))=TRUE,"---",IF(VLOOKUP($A604,Sheet1!$B$3:$AH$1266,Sheet1!F$1+(Sheet1!$A$1-1)*10,FALSE)="---","---", (ROUND(VLOOKUP($A604,Sheet1!$B$3:$AH$1266,Sheet1!F$1+(Sheet1!$A$1-1)*10,FALSE),IF(VLOOKUP($A604,Sheet1!$B$3:$AH$1266,Sheet1!F$1+(Sheet1!$A$1-1)*10,FALSE)&gt;99999,-3,IF(VLOOKUP($A604,Sheet1!$B$3:$AH$1266,Sheet1!F$1+(Sheet1!$A$1-1)*10,FALSE)&gt;9999,-2,IF(VLOOKUP($A604,Sheet1!$B$3:$AH$1266,Sheet1!F$1+(Sheet1!$A$1-1)*10,FALSE)&gt;999,-1,0)))))))</f>
        <v>324</v>
      </c>
      <c r="W604" s="66">
        <f>IF(ISNA(VLOOKUP($A604,Sheet1!$B$3:$AH$1266,Sheet1!G$1+(Sheet1!$A$1-1)*10,FALSE))=TRUE,"---",IF(VLOOKUP($A604,Sheet1!$B$3:$AH$1266,Sheet1!G$1+(Sheet1!$A$1-1)*10,FALSE)="---","---", (ROUND(VLOOKUP($A604,Sheet1!$B$3:$AH$1266,Sheet1!G$1+(Sheet1!$A$1-1)*10,FALSE),IF(VLOOKUP($A604,Sheet1!$B$3:$AH$1266,Sheet1!G$1+(Sheet1!$A$1-1)*10,FALSE)&gt;99999,-3,IF(VLOOKUP($A604,Sheet1!$B$3:$AH$1266,Sheet1!G$1+(Sheet1!$A$1-1)*10,FALSE)&gt;9999,-2,IF(VLOOKUP($A604,Sheet1!$B$3:$AH$1266,Sheet1!G$1+(Sheet1!$A$1-1)*10,FALSE)&gt;999,-1,0)))))))</f>
        <v>442</v>
      </c>
      <c r="X604" s="66">
        <f>IF(ISNA(VLOOKUP($A604,Sheet1!$B$3:$AH$1266,Sheet1!H$1+(Sheet1!$A$1-1)*10,FALSE))=TRUE,"---",IF(VLOOKUP($A604,Sheet1!$B$3:$AH$1266,Sheet1!H$1+(Sheet1!$A$1-1)*10,FALSE)="---","---", (ROUND(VLOOKUP($A604,Sheet1!$B$3:$AH$1266,Sheet1!H$1+(Sheet1!$A$1-1)*10,FALSE),IF(VLOOKUP($A604,Sheet1!$B$3:$AH$1266,Sheet1!H$1+(Sheet1!$A$1-1)*10,FALSE)&gt;99999,-3,IF(VLOOKUP($A604,Sheet1!$B$3:$AH$1266,Sheet1!H$1+(Sheet1!$A$1-1)*10,FALSE)&gt;9999,-2,IF(VLOOKUP($A604,Sheet1!$B$3:$AH$1266,Sheet1!H$1+(Sheet1!$A$1-1)*10,FALSE)&gt;999,-1,0)))))))</f>
        <v>833</v>
      </c>
      <c r="Y604" s="66">
        <f>IF(ISNA(VLOOKUP($A604,Sheet1!$B$3:$AH$1266,Sheet1!I$1+(Sheet1!$A$1-1)*10,FALSE))=TRUE,"---",IF(VLOOKUP($A604,Sheet1!$B$3:$AH$1266,Sheet1!I$1+(Sheet1!$A$1-1)*10,FALSE)="---","---", (ROUND(VLOOKUP($A604,Sheet1!$B$3:$AH$1266,Sheet1!I$1+(Sheet1!$A$1-1)*10,FALSE),IF(VLOOKUP($A604,Sheet1!$B$3:$AH$1266,Sheet1!I$1+(Sheet1!$A$1-1)*10,FALSE)&gt;99999,-3,IF(VLOOKUP($A604,Sheet1!$B$3:$AH$1266,Sheet1!I$1+(Sheet1!$A$1-1)*10,FALSE)&gt;9999,-2,IF(VLOOKUP($A604,Sheet1!$B$3:$AH$1266,Sheet1!I$1+(Sheet1!$A$1-1)*10,FALSE)&gt;999,-1,0)))))))</f>
        <v>1170</v>
      </c>
      <c r="Z604" s="66">
        <f>IF(ISNA(VLOOKUP($A604,Sheet1!$B$3:$AH$1266,Sheet1!J$1+(Sheet1!$A$1-1)*10,FALSE))=TRUE,"---",IF(VLOOKUP($A604,Sheet1!$B$3:$AH$1266,Sheet1!J$1+(Sheet1!$A$1-1)*10,FALSE)="---","---", (ROUND(VLOOKUP($A604,Sheet1!$B$3:$AH$1266,Sheet1!J$1+(Sheet1!$A$1-1)*10,FALSE),IF(VLOOKUP($A604,Sheet1!$B$3:$AH$1266,Sheet1!J$1+(Sheet1!$A$1-1)*10,FALSE)&gt;99999,-3,IF(VLOOKUP($A604,Sheet1!$B$3:$AH$1266,Sheet1!J$1+(Sheet1!$A$1-1)*10,FALSE)&gt;9999,-2,IF(VLOOKUP($A604,Sheet1!$B$3:$AH$1266,Sheet1!J$1+(Sheet1!$A$1-1)*10,FALSE)&gt;999,-1,0)))))))</f>
        <v>1710</v>
      </c>
      <c r="AA604" s="66">
        <f>IF(ISNA(VLOOKUP($A604,Sheet1!$B$3:$AH$1266,Sheet1!K$1+(Sheet1!$A$1-1)*10,FALSE))=TRUE,"---",IF(VLOOKUP($A604,Sheet1!$B$3:$AH$1266,Sheet1!K$1+(Sheet1!$A$1-1)*10,FALSE)="---","---", (ROUND(VLOOKUP($A604,Sheet1!$B$3:$AH$1266,Sheet1!K$1+(Sheet1!$A$1-1)*10,FALSE),IF(VLOOKUP($A604,Sheet1!$B$3:$AH$1266,Sheet1!K$1+(Sheet1!$A$1-1)*10,FALSE)&gt;99999,-3,IF(VLOOKUP($A604,Sheet1!$B$3:$AH$1266,Sheet1!K$1+(Sheet1!$A$1-1)*10,FALSE)&gt;9999,-2,IF(VLOOKUP($A604,Sheet1!$B$3:$AH$1266,Sheet1!K$1+(Sheet1!$A$1-1)*10,FALSE)&gt;999,-1,0)))))))</f>
        <v>2190</v>
      </c>
      <c r="AB604" s="66">
        <f>IF(ISNA(VLOOKUP($A604,Sheet1!$B$3:$AH$1266,Sheet1!L$1+(Sheet1!$A$1-1)*10,FALSE))=TRUE,"---",IF(VLOOKUP($A604,Sheet1!$B$3:$AH$1266,Sheet1!L$1+(Sheet1!$A$1-1)*10,FALSE)="---","---", (ROUND(VLOOKUP($A604,Sheet1!$B$3:$AH$1266,Sheet1!L$1+(Sheet1!$A$1-1)*10,FALSE),IF(VLOOKUP($A604,Sheet1!$B$3:$AH$1266,Sheet1!L$1+(Sheet1!$A$1-1)*10,FALSE)&gt;99999,-3,IF(VLOOKUP($A604,Sheet1!$B$3:$AH$1266,Sheet1!L$1+(Sheet1!$A$1-1)*10,FALSE)&gt;9999,-2,IF(VLOOKUP($A604,Sheet1!$B$3:$AH$1266,Sheet1!L$1+(Sheet1!$A$1-1)*10,FALSE)&gt;999,-1,0)))))))</f>
        <v>2760</v>
      </c>
      <c r="AC604" s="66">
        <f>IF(ISNA(VLOOKUP($A604,Sheet1!$B$3:$AH$1266,Sheet1!M$1+(Sheet1!$A$1-1)*10,FALSE))=TRUE,"---",IF(VLOOKUP($A604,Sheet1!$B$3:$AH$1266,Sheet1!M$1+(Sheet1!$A$1-1)*10,FALSE)="---","---", (ROUND(VLOOKUP($A604,Sheet1!$B$3:$AH$1266,Sheet1!M$1+(Sheet1!$A$1-1)*10,FALSE),IF(VLOOKUP($A604,Sheet1!$B$3:$AH$1266,Sheet1!M$1+(Sheet1!$A$1-1)*10,FALSE)&gt;99999,-3,IF(VLOOKUP($A604,Sheet1!$B$3:$AH$1266,Sheet1!M$1+(Sheet1!$A$1-1)*10,FALSE)&gt;9999,-2,IF(VLOOKUP($A604,Sheet1!$B$3:$AH$1266,Sheet1!M$1+(Sheet1!$A$1-1)*10,FALSE)&gt;999,-1,0)))))))</f>
        <v>3430</v>
      </c>
      <c r="AD604" s="66">
        <f>IF(ISNA(VLOOKUP($A604,Sheet1!$B$3:$AH$1266,Sheet1!N$1+(Sheet1!$A$1-1)*10,FALSE))=TRUE,"---",IF(VLOOKUP($A604,Sheet1!$B$3:$AH$1266,Sheet1!N$1+(Sheet1!$A$1-1)*10,FALSE)="---","---", (ROUND(VLOOKUP($A604,Sheet1!$B$3:$AH$1266,Sheet1!N$1+(Sheet1!$A$1-1)*10,FALSE),IF(VLOOKUP($A604,Sheet1!$B$3:$AH$1266,Sheet1!N$1+(Sheet1!$A$1-1)*10,FALSE)&gt;99999,-3,IF(VLOOKUP($A604,Sheet1!$B$3:$AH$1266,Sheet1!N$1+(Sheet1!$A$1-1)*10,FALSE)&gt;9999,-2,IF(VLOOKUP($A604,Sheet1!$B$3:$AH$1266,Sheet1!N$1+(Sheet1!$A$1-1)*10,FALSE)&gt;999,-1,0)))))))</f>
        <v>4510</v>
      </c>
    </row>
    <row r="605" spans="1:30" ht="25.5" customHeight="1" x14ac:dyDescent="0.25">
      <c r="A605" s="125" t="s">
        <v>933</v>
      </c>
      <c r="B605" s="126" t="s">
        <v>934</v>
      </c>
      <c r="C605" s="125">
        <v>411851</v>
      </c>
      <c r="D605" s="125">
        <v>735431</v>
      </c>
      <c r="E605" s="70" t="s">
        <v>3057</v>
      </c>
      <c r="F605" s="139" t="s">
        <v>4405</v>
      </c>
      <c r="G605" s="127" t="s">
        <v>160</v>
      </c>
      <c r="H605" s="128">
        <v>47.4</v>
      </c>
      <c r="I605" s="112">
        <v>20378</v>
      </c>
      <c r="J605" s="140" t="s">
        <v>4405</v>
      </c>
      <c r="K605" s="127" t="s">
        <v>17</v>
      </c>
      <c r="L605" s="115">
        <v>3200</v>
      </c>
      <c r="M605" s="116">
        <v>67.5</v>
      </c>
      <c r="N605" s="127" t="s">
        <v>321</v>
      </c>
      <c r="O605" s="68">
        <f t="shared" si="18"/>
        <v>6.0312503392856351</v>
      </c>
      <c r="P605" s="68">
        <f>IF(O605&lt;&gt;"",VLOOKUP($A605,Sheet4!$A$2:$O$1309,14,FALSE)*100,"")</f>
        <v>1.5581269691663069</v>
      </c>
      <c r="Q605" s="68">
        <f>IF(P605&lt;&gt;"",VLOOKUP($A605,Sheet4!$A$2:$O$1309,15,FALSE)*100,"")</f>
        <v>14.257390438541584</v>
      </c>
      <c r="R605" s="74">
        <f t="shared" si="19"/>
        <v>15</v>
      </c>
      <c r="S605" s="64" t="s">
        <v>4362</v>
      </c>
      <c r="T605" s="64" t="str">
        <f>IF(ISNA(VLOOKUP(A605,Sheet1!B$3:C$1266,2,FALSE)=TRUE),"NC",VLOOKUP(A605,Sheet1!B$3:C$1266,2,FALSE))</f>
        <v>Rural</v>
      </c>
      <c r="U605" s="65">
        <f>IF(ISNA(VLOOKUP($A605,Sheet1!$B$3:$AH$1266,Sheet1!E$1+(Sheet1!$A$1-1)*10,FALSE))=TRUE,"---",IF(VLOOKUP($A605,Sheet1!$B$3:$AH$1266,Sheet1!E$1+(Sheet1!$A$1-1)*10,FALSE)="---","---", (ROUND(VLOOKUP($A605,Sheet1!$B$3:$AH$1266,Sheet1!E$1+(Sheet1!$A$1-1)*10,FALSE),IF(VLOOKUP($A605,Sheet1!$B$3:$AH$1266,Sheet1!E$1+(Sheet1!$A$1-1)*10,FALSE)&gt;99999,-3,IF(VLOOKUP($A605,Sheet1!$B$3:$AH$1266,Sheet1!E$1+(Sheet1!$A$1-1)*10,FALSE)&gt;9999,-2,IF(VLOOKUP($A605,Sheet1!$B$3:$AH$1266,Sheet1!E$1+(Sheet1!$A$1-1)*10,FALSE)&gt;999,-1,0)))))))</f>
        <v>732</v>
      </c>
      <c r="V605" s="65">
        <f>IF(ISNA(VLOOKUP($A605,Sheet1!$B$3:$AH$1266,Sheet1!F$1+(Sheet1!$A$1-1)*10,FALSE))=TRUE,"---",IF(VLOOKUP($A605,Sheet1!$B$3:$AH$1266,Sheet1!F$1+(Sheet1!$A$1-1)*10,FALSE)="---","---", (ROUND(VLOOKUP($A605,Sheet1!$B$3:$AH$1266,Sheet1!F$1+(Sheet1!$A$1-1)*10,FALSE),IF(VLOOKUP($A605,Sheet1!$B$3:$AH$1266,Sheet1!F$1+(Sheet1!$A$1-1)*10,FALSE)&gt;99999,-3,IF(VLOOKUP($A605,Sheet1!$B$3:$AH$1266,Sheet1!F$1+(Sheet1!$A$1-1)*10,FALSE)&gt;9999,-2,IF(VLOOKUP($A605,Sheet1!$B$3:$AH$1266,Sheet1!F$1+(Sheet1!$A$1-1)*10,FALSE)&gt;999,-1,0)))))))</f>
        <v>899</v>
      </c>
      <c r="W605" s="65">
        <f>IF(ISNA(VLOOKUP($A605,Sheet1!$B$3:$AH$1266,Sheet1!G$1+(Sheet1!$A$1-1)*10,FALSE))=TRUE,"---",IF(VLOOKUP($A605,Sheet1!$B$3:$AH$1266,Sheet1!G$1+(Sheet1!$A$1-1)*10,FALSE)="---","---", (ROUND(VLOOKUP($A605,Sheet1!$B$3:$AH$1266,Sheet1!G$1+(Sheet1!$A$1-1)*10,FALSE),IF(VLOOKUP($A605,Sheet1!$B$3:$AH$1266,Sheet1!G$1+(Sheet1!$A$1-1)*10,FALSE)&gt;99999,-3,IF(VLOOKUP($A605,Sheet1!$B$3:$AH$1266,Sheet1!G$1+(Sheet1!$A$1-1)*10,FALSE)&gt;9999,-2,IF(VLOOKUP($A605,Sheet1!$B$3:$AH$1266,Sheet1!G$1+(Sheet1!$A$1-1)*10,FALSE)&gt;999,-1,0)))))))</f>
        <v>1140</v>
      </c>
      <c r="X605" s="65">
        <f>IF(ISNA(VLOOKUP($A605,Sheet1!$B$3:$AH$1266,Sheet1!H$1+(Sheet1!$A$1-1)*10,FALSE))=TRUE,"---",IF(VLOOKUP($A605,Sheet1!$B$3:$AH$1266,Sheet1!H$1+(Sheet1!$A$1-1)*10,FALSE)="---","---", (ROUND(VLOOKUP($A605,Sheet1!$B$3:$AH$1266,Sheet1!H$1+(Sheet1!$A$1-1)*10,FALSE),IF(VLOOKUP($A605,Sheet1!$B$3:$AH$1266,Sheet1!H$1+(Sheet1!$A$1-1)*10,FALSE)&gt;99999,-3,IF(VLOOKUP($A605,Sheet1!$B$3:$AH$1266,Sheet1!H$1+(Sheet1!$A$1-1)*10,FALSE)&gt;9999,-2,IF(VLOOKUP($A605,Sheet1!$B$3:$AH$1266,Sheet1!H$1+(Sheet1!$A$1-1)*10,FALSE)&gt;999,-1,0)))))))</f>
        <v>1900</v>
      </c>
      <c r="Y605" s="65">
        <f>IF(ISNA(VLOOKUP($A605,Sheet1!$B$3:$AH$1266,Sheet1!I$1+(Sheet1!$A$1-1)*10,FALSE))=TRUE,"---",IF(VLOOKUP($A605,Sheet1!$B$3:$AH$1266,Sheet1!I$1+(Sheet1!$A$1-1)*10,FALSE)="---","---", (ROUND(VLOOKUP($A605,Sheet1!$B$3:$AH$1266,Sheet1!I$1+(Sheet1!$A$1-1)*10,FALSE),IF(VLOOKUP($A605,Sheet1!$B$3:$AH$1266,Sheet1!I$1+(Sheet1!$A$1-1)*10,FALSE)&gt;99999,-3,IF(VLOOKUP($A605,Sheet1!$B$3:$AH$1266,Sheet1!I$1+(Sheet1!$A$1-1)*10,FALSE)&gt;9999,-2,IF(VLOOKUP($A605,Sheet1!$B$3:$AH$1266,Sheet1!I$1+(Sheet1!$A$1-1)*10,FALSE)&gt;999,-1,0)))))))</f>
        <v>2570</v>
      </c>
      <c r="Z605" s="65">
        <f>IF(ISNA(VLOOKUP($A605,Sheet1!$B$3:$AH$1266,Sheet1!J$1+(Sheet1!$A$1-1)*10,FALSE))=TRUE,"---",IF(VLOOKUP($A605,Sheet1!$B$3:$AH$1266,Sheet1!J$1+(Sheet1!$A$1-1)*10,FALSE)="---","---", (ROUND(VLOOKUP($A605,Sheet1!$B$3:$AH$1266,Sheet1!J$1+(Sheet1!$A$1-1)*10,FALSE),IF(VLOOKUP($A605,Sheet1!$B$3:$AH$1266,Sheet1!J$1+(Sheet1!$A$1-1)*10,FALSE)&gt;99999,-3,IF(VLOOKUP($A605,Sheet1!$B$3:$AH$1266,Sheet1!J$1+(Sheet1!$A$1-1)*10,FALSE)&gt;9999,-2,IF(VLOOKUP($A605,Sheet1!$B$3:$AH$1266,Sheet1!J$1+(Sheet1!$A$1-1)*10,FALSE)&gt;999,-1,0)))))))</f>
        <v>3580</v>
      </c>
      <c r="AA605" s="65">
        <f>IF(ISNA(VLOOKUP($A605,Sheet1!$B$3:$AH$1266,Sheet1!K$1+(Sheet1!$A$1-1)*10,FALSE))=TRUE,"---",IF(VLOOKUP($A605,Sheet1!$B$3:$AH$1266,Sheet1!K$1+(Sheet1!$A$1-1)*10,FALSE)="---","---", (ROUND(VLOOKUP($A605,Sheet1!$B$3:$AH$1266,Sheet1!K$1+(Sheet1!$A$1-1)*10,FALSE),IF(VLOOKUP($A605,Sheet1!$B$3:$AH$1266,Sheet1!K$1+(Sheet1!$A$1-1)*10,FALSE)&gt;99999,-3,IF(VLOOKUP($A605,Sheet1!$B$3:$AH$1266,Sheet1!K$1+(Sheet1!$A$1-1)*10,FALSE)&gt;9999,-2,IF(VLOOKUP($A605,Sheet1!$B$3:$AH$1266,Sheet1!K$1+(Sheet1!$A$1-1)*10,FALSE)&gt;999,-1,0)))))))</f>
        <v>4480</v>
      </c>
      <c r="AB605" s="65">
        <f>IF(ISNA(VLOOKUP($A605,Sheet1!$B$3:$AH$1266,Sheet1!L$1+(Sheet1!$A$1-1)*10,FALSE))=TRUE,"---",IF(VLOOKUP($A605,Sheet1!$B$3:$AH$1266,Sheet1!L$1+(Sheet1!$A$1-1)*10,FALSE)="---","---", (ROUND(VLOOKUP($A605,Sheet1!$B$3:$AH$1266,Sheet1!L$1+(Sheet1!$A$1-1)*10,FALSE),IF(VLOOKUP($A605,Sheet1!$B$3:$AH$1266,Sheet1!L$1+(Sheet1!$A$1-1)*10,FALSE)&gt;99999,-3,IF(VLOOKUP($A605,Sheet1!$B$3:$AH$1266,Sheet1!L$1+(Sheet1!$A$1-1)*10,FALSE)&gt;9999,-2,IF(VLOOKUP($A605,Sheet1!$B$3:$AH$1266,Sheet1!L$1+(Sheet1!$A$1-1)*10,FALSE)&gt;999,-1,0)))))))</f>
        <v>5510</v>
      </c>
      <c r="AC605" s="65">
        <f>IF(ISNA(VLOOKUP($A605,Sheet1!$B$3:$AH$1266,Sheet1!M$1+(Sheet1!$A$1-1)*10,FALSE))=TRUE,"---",IF(VLOOKUP($A605,Sheet1!$B$3:$AH$1266,Sheet1!M$1+(Sheet1!$A$1-1)*10,FALSE)="---","---", (ROUND(VLOOKUP($A605,Sheet1!$B$3:$AH$1266,Sheet1!M$1+(Sheet1!$A$1-1)*10,FALSE),IF(VLOOKUP($A605,Sheet1!$B$3:$AH$1266,Sheet1!M$1+(Sheet1!$A$1-1)*10,FALSE)&gt;99999,-3,IF(VLOOKUP($A605,Sheet1!$B$3:$AH$1266,Sheet1!M$1+(Sheet1!$A$1-1)*10,FALSE)&gt;9999,-2,IF(VLOOKUP($A605,Sheet1!$B$3:$AH$1266,Sheet1!M$1+(Sheet1!$A$1-1)*10,FALSE)&gt;999,-1,0)))))))</f>
        <v>6690</v>
      </c>
      <c r="AD605" s="65">
        <f>IF(ISNA(VLOOKUP($A605,Sheet1!$B$3:$AH$1266,Sheet1!N$1+(Sheet1!$A$1-1)*10,FALSE))=TRUE,"---",IF(VLOOKUP($A605,Sheet1!$B$3:$AH$1266,Sheet1!N$1+(Sheet1!$A$1-1)*10,FALSE)="---","---", (ROUND(VLOOKUP($A605,Sheet1!$B$3:$AH$1266,Sheet1!N$1+(Sheet1!$A$1-1)*10,FALSE),IF(VLOOKUP($A605,Sheet1!$B$3:$AH$1266,Sheet1!N$1+(Sheet1!$A$1-1)*10,FALSE)&gt;99999,-3,IF(VLOOKUP($A605,Sheet1!$B$3:$AH$1266,Sheet1!N$1+(Sheet1!$A$1-1)*10,FALSE)&gt;9999,-2,IF(VLOOKUP($A605,Sheet1!$B$3:$AH$1266,Sheet1!N$1+(Sheet1!$A$1-1)*10,FALSE)&gt;999,-1,0)))))))</f>
        <v>8530</v>
      </c>
    </row>
    <row r="606" spans="1:30" ht="25.5" customHeight="1" x14ac:dyDescent="0.25">
      <c r="A606" s="133" t="s">
        <v>935</v>
      </c>
      <c r="B606" s="141" t="s">
        <v>936</v>
      </c>
      <c r="C606" s="133">
        <v>411426</v>
      </c>
      <c r="D606" s="133">
        <v>740128</v>
      </c>
      <c r="E606" s="67" t="s">
        <v>3011</v>
      </c>
      <c r="F606" s="117" t="s">
        <v>4641</v>
      </c>
      <c r="G606" s="118" t="s">
        <v>31</v>
      </c>
      <c r="H606" s="136">
        <v>10.6</v>
      </c>
      <c r="I606" s="119">
        <v>22519</v>
      </c>
      <c r="J606" s="124">
        <v>5.19</v>
      </c>
      <c r="K606" s="121" t="s">
        <v>4405</v>
      </c>
      <c r="L606" s="122">
        <v>769</v>
      </c>
      <c r="M606" s="123">
        <v>72.5</v>
      </c>
      <c r="N606" s="118" t="s">
        <v>160</v>
      </c>
      <c r="O606" s="71">
        <f t="shared" si="18"/>
        <v>14.52210330618308</v>
      </c>
      <c r="P606" s="71">
        <f>IF(O606&lt;&gt;"",VLOOKUP($A606,Sheet4!$A$2:$O$1309,14,FALSE)*100,"")</f>
        <v>2.1629277358316878</v>
      </c>
      <c r="Q606" s="71">
        <f>IF(P606&lt;&gt;"",VLOOKUP($A606,Sheet4!$A$2:$O$1309,15,FALSE)*100,"")</f>
        <v>19.280006777478665</v>
      </c>
      <c r="R606" s="73">
        <f t="shared" si="19"/>
        <v>7</v>
      </c>
      <c r="S606" s="63" t="s">
        <v>4362</v>
      </c>
      <c r="T606" s="63" t="str">
        <f>IF(ISNA(VLOOKUP(A606,Sheet1!B$3:C$1266,2,FALSE)=TRUE),"NC",VLOOKUP(A606,Sheet1!B$3:C$1266,2,FALSE))</f>
        <v>Rural</v>
      </c>
      <c r="U606" s="66">
        <f>IF(ISNA(VLOOKUP($A606,Sheet1!$B$3:$AH$1266,Sheet1!E$1+(Sheet1!$A$1-1)*10,FALSE))=TRUE,"---",IF(VLOOKUP($A606,Sheet1!$B$3:$AH$1266,Sheet1!E$1+(Sheet1!$A$1-1)*10,FALSE)="---","---", (ROUND(VLOOKUP($A606,Sheet1!$B$3:$AH$1266,Sheet1!E$1+(Sheet1!$A$1-1)*10,FALSE),IF(VLOOKUP($A606,Sheet1!$B$3:$AH$1266,Sheet1!E$1+(Sheet1!$A$1-1)*10,FALSE)&gt;99999,-3,IF(VLOOKUP($A606,Sheet1!$B$3:$AH$1266,Sheet1!E$1+(Sheet1!$A$1-1)*10,FALSE)&gt;9999,-2,IF(VLOOKUP($A606,Sheet1!$B$3:$AH$1266,Sheet1!E$1+(Sheet1!$A$1-1)*10,FALSE)&gt;999,-1,0)))))))</f>
        <v>228</v>
      </c>
      <c r="V606" s="66">
        <f>IF(ISNA(VLOOKUP($A606,Sheet1!$B$3:$AH$1266,Sheet1!F$1+(Sheet1!$A$1-1)*10,FALSE))=TRUE,"---",IF(VLOOKUP($A606,Sheet1!$B$3:$AH$1266,Sheet1!F$1+(Sheet1!$A$1-1)*10,FALSE)="---","---", (ROUND(VLOOKUP($A606,Sheet1!$B$3:$AH$1266,Sheet1!F$1+(Sheet1!$A$1-1)*10,FALSE),IF(VLOOKUP($A606,Sheet1!$B$3:$AH$1266,Sheet1!F$1+(Sheet1!$A$1-1)*10,FALSE)&gt;99999,-3,IF(VLOOKUP($A606,Sheet1!$B$3:$AH$1266,Sheet1!F$1+(Sheet1!$A$1-1)*10,FALSE)&gt;9999,-2,IF(VLOOKUP($A606,Sheet1!$B$3:$AH$1266,Sheet1!F$1+(Sheet1!$A$1-1)*10,FALSE)&gt;999,-1,0)))))))</f>
        <v>286</v>
      </c>
      <c r="W606" s="66">
        <f>IF(ISNA(VLOOKUP($A606,Sheet1!$B$3:$AH$1266,Sheet1!G$1+(Sheet1!$A$1-1)*10,FALSE))=TRUE,"---",IF(VLOOKUP($A606,Sheet1!$B$3:$AH$1266,Sheet1!G$1+(Sheet1!$A$1-1)*10,FALSE)="---","---", (ROUND(VLOOKUP($A606,Sheet1!$B$3:$AH$1266,Sheet1!G$1+(Sheet1!$A$1-1)*10,FALSE),IF(VLOOKUP($A606,Sheet1!$B$3:$AH$1266,Sheet1!G$1+(Sheet1!$A$1-1)*10,FALSE)&gt;99999,-3,IF(VLOOKUP($A606,Sheet1!$B$3:$AH$1266,Sheet1!G$1+(Sheet1!$A$1-1)*10,FALSE)&gt;9999,-2,IF(VLOOKUP($A606,Sheet1!$B$3:$AH$1266,Sheet1!G$1+(Sheet1!$A$1-1)*10,FALSE)&gt;999,-1,0)))))))</f>
        <v>372</v>
      </c>
      <c r="X606" s="66">
        <f>IF(ISNA(VLOOKUP($A606,Sheet1!$B$3:$AH$1266,Sheet1!H$1+(Sheet1!$A$1-1)*10,FALSE))=TRUE,"---",IF(VLOOKUP($A606,Sheet1!$B$3:$AH$1266,Sheet1!H$1+(Sheet1!$A$1-1)*10,FALSE)="---","---", (ROUND(VLOOKUP($A606,Sheet1!$B$3:$AH$1266,Sheet1!H$1+(Sheet1!$A$1-1)*10,FALSE),IF(VLOOKUP($A606,Sheet1!$B$3:$AH$1266,Sheet1!H$1+(Sheet1!$A$1-1)*10,FALSE)&gt;99999,-3,IF(VLOOKUP($A606,Sheet1!$B$3:$AH$1266,Sheet1!H$1+(Sheet1!$A$1-1)*10,FALSE)&gt;9999,-2,IF(VLOOKUP($A606,Sheet1!$B$3:$AH$1266,Sheet1!H$1+(Sheet1!$A$1-1)*10,FALSE)&gt;999,-1,0)))))))</f>
        <v>646</v>
      </c>
      <c r="Y606" s="66">
        <f>IF(ISNA(VLOOKUP($A606,Sheet1!$B$3:$AH$1266,Sheet1!I$1+(Sheet1!$A$1-1)*10,FALSE))=TRUE,"---",IF(VLOOKUP($A606,Sheet1!$B$3:$AH$1266,Sheet1!I$1+(Sheet1!$A$1-1)*10,FALSE)="---","---", (ROUND(VLOOKUP($A606,Sheet1!$B$3:$AH$1266,Sheet1!I$1+(Sheet1!$A$1-1)*10,FALSE),IF(VLOOKUP($A606,Sheet1!$B$3:$AH$1266,Sheet1!I$1+(Sheet1!$A$1-1)*10,FALSE)&gt;99999,-3,IF(VLOOKUP($A606,Sheet1!$B$3:$AH$1266,Sheet1!I$1+(Sheet1!$A$1-1)*10,FALSE)&gt;9999,-2,IF(VLOOKUP($A606,Sheet1!$B$3:$AH$1266,Sheet1!I$1+(Sheet1!$A$1-1)*10,FALSE)&gt;999,-1,0)))))))</f>
        <v>888</v>
      </c>
      <c r="Z606" s="66">
        <f>IF(ISNA(VLOOKUP($A606,Sheet1!$B$3:$AH$1266,Sheet1!J$1+(Sheet1!$A$1-1)*10,FALSE))=TRUE,"---",IF(VLOOKUP($A606,Sheet1!$B$3:$AH$1266,Sheet1!J$1+(Sheet1!$A$1-1)*10,FALSE)="---","---", (ROUND(VLOOKUP($A606,Sheet1!$B$3:$AH$1266,Sheet1!J$1+(Sheet1!$A$1-1)*10,FALSE),IF(VLOOKUP($A606,Sheet1!$B$3:$AH$1266,Sheet1!J$1+(Sheet1!$A$1-1)*10,FALSE)&gt;99999,-3,IF(VLOOKUP($A606,Sheet1!$B$3:$AH$1266,Sheet1!J$1+(Sheet1!$A$1-1)*10,FALSE)&gt;9999,-2,IF(VLOOKUP($A606,Sheet1!$B$3:$AH$1266,Sheet1!J$1+(Sheet1!$A$1-1)*10,FALSE)&gt;999,-1,0)))))))</f>
        <v>1260</v>
      </c>
      <c r="AA606" s="66">
        <f>IF(ISNA(VLOOKUP($A606,Sheet1!$B$3:$AH$1266,Sheet1!K$1+(Sheet1!$A$1-1)*10,FALSE))=TRUE,"---",IF(VLOOKUP($A606,Sheet1!$B$3:$AH$1266,Sheet1!K$1+(Sheet1!$A$1-1)*10,FALSE)="---","---", (ROUND(VLOOKUP($A606,Sheet1!$B$3:$AH$1266,Sheet1!K$1+(Sheet1!$A$1-1)*10,FALSE),IF(VLOOKUP($A606,Sheet1!$B$3:$AH$1266,Sheet1!K$1+(Sheet1!$A$1-1)*10,FALSE)&gt;99999,-3,IF(VLOOKUP($A606,Sheet1!$B$3:$AH$1266,Sheet1!K$1+(Sheet1!$A$1-1)*10,FALSE)&gt;9999,-2,IF(VLOOKUP($A606,Sheet1!$B$3:$AH$1266,Sheet1!K$1+(Sheet1!$A$1-1)*10,FALSE)&gt;999,-1,0)))))))</f>
        <v>1590</v>
      </c>
      <c r="AB606" s="66">
        <f>IF(ISNA(VLOOKUP($A606,Sheet1!$B$3:$AH$1266,Sheet1!L$1+(Sheet1!$A$1-1)*10,FALSE))=TRUE,"---",IF(VLOOKUP($A606,Sheet1!$B$3:$AH$1266,Sheet1!L$1+(Sheet1!$A$1-1)*10,FALSE)="---","---", (ROUND(VLOOKUP($A606,Sheet1!$B$3:$AH$1266,Sheet1!L$1+(Sheet1!$A$1-1)*10,FALSE),IF(VLOOKUP($A606,Sheet1!$B$3:$AH$1266,Sheet1!L$1+(Sheet1!$A$1-1)*10,FALSE)&gt;99999,-3,IF(VLOOKUP($A606,Sheet1!$B$3:$AH$1266,Sheet1!L$1+(Sheet1!$A$1-1)*10,FALSE)&gt;9999,-2,IF(VLOOKUP($A606,Sheet1!$B$3:$AH$1266,Sheet1!L$1+(Sheet1!$A$1-1)*10,FALSE)&gt;999,-1,0)))))))</f>
        <v>1970</v>
      </c>
      <c r="AC606" s="66">
        <f>IF(ISNA(VLOOKUP($A606,Sheet1!$B$3:$AH$1266,Sheet1!M$1+(Sheet1!$A$1-1)*10,FALSE))=TRUE,"---",IF(VLOOKUP($A606,Sheet1!$B$3:$AH$1266,Sheet1!M$1+(Sheet1!$A$1-1)*10,FALSE)="---","---", (ROUND(VLOOKUP($A606,Sheet1!$B$3:$AH$1266,Sheet1!M$1+(Sheet1!$A$1-1)*10,FALSE),IF(VLOOKUP($A606,Sheet1!$B$3:$AH$1266,Sheet1!M$1+(Sheet1!$A$1-1)*10,FALSE)&gt;99999,-3,IF(VLOOKUP($A606,Sheet1!$B$3:$AH$1266,Sheet1!M$1+(Sheet1!$A$1-1)*10,FALSE)&gt;9999,-2,IF(VLOOKUP($A606,Sheet1!$B$3:$AH$1266,Sheet1!M$1+(Sheet1!$A$1-1)*10,FALSE)&gt;999,-1,0)))))))</f>
        <v>2410</v>
      </c>
      <c r="AD606" s="66">
        <f>IF(ISNA(VLOOKUP($A606,Sheet1!$B$3:$AH$1266,Sheet1!N$1+(Sheet1!$A$1-1)*10,FALSE))=TRUE,"---",IF(VLOOKUP($A606,Sheet1!$B$3:$AH$1266,Sheet1!N$1+(Sheet1!$A$1-1)*10,FALSE)="---","---", (ROUND(VLOOKUP($A606,Sheet1!$B$3:$AH$1266,Sheet1!N$1+(Sheet1!$A$1-1)*10,FALSE),IF(VLOOKUP($A606,Sheet1!$B$3:$AH$1266,Sheet1!N$1+(Sheet1!$A$1-1)*10,FALSE)&gt;99999,-3,IF(VLOOKUP($A606,Sheet1!$B$3:$AH$1266,Sheet1!N$1+(Sheet1!$A$1-1)*10,FALSE)&gt;9999,-2,IF(VLOOKUP($A606,Sheet1!$B$3:$AH$1266,Sheet1!N$1+(Sheet1!$A$1-1)*10,FALSE)&gt;999,-1,0)))))))</f>
        <v>3100</v>
      </c>
    </row>
    <row r="607" spans="1:30" ht="25.5" customHeight="1" x14ac:dyDescent="0.25">
      <c r="A607" s="125" t="s">
        <v>937</v>
      </c>
      <c r="B607" s="138" t="s">
        <v>938</v>
      </c>
      <c r="C607" s="125">
        <v>411400</v>
      </c>
      <c r="D607" s="125">
        <v>740011</v>
      </c>
      <c r="E607" s="70" t="s">
        <v>3011</v>
      </c>
      <c r="F607" s="139" t="s">
        <v>4405</v>
      </c>
      <c r="G607" s="127" t="s">
        <v>160</v>
      </c>
      <c r="H607" s="128">
        <v>15.4</v>
      </c>
      <c r="I607" s="112">
        <v>20378</v>
      </c>
      <c r="J607" s="140" t="s">
        <v>4405</v>
      </c>
      <c r="K607" s="127" t="s">
        <v>17</v>
      </c>
      <c r="L607" s="115">
        <v>2740</v>
      </c>
      <c r="M607" s="116">
        <v>178</v>
      </c>
      <c r="N607" s="127" t="s">
        <v>145</v>
      </c>
      <c r="O607" s="68">
        <f t="shared" si="18"/>
        <v>2.1493654212392079</v>
      </c>
      <c r="P607" s="68">
        <f>IF(O607&lt;&gt;"",VLOOKUP($A607,Sheet4!$A$2:$O$1309,14,FALSE)*100,"")</f>
        <v>1.3449770106944592</v>
      </c>
      <c r="Q607" s="68">
        <f>IF(P607&lt;&gt;"",VLOOKUP($A607,Sheet4!$A$2:$O$1309,15,FALSE)*100,"")</f>
        <v>12.421503115885013</v>
      </c>
      <c r="R607" s="74">
        <f t="shared" si="19"/>
        <v>45</v>
      </c>
      <c r="S607" s="64" t="s">
        <v>4362</v>
      </c>
      <c r="T607" s="64" t="str">
        <f>IF(ISNA(VLOOKUP(A607,Sheet1!B$3:C$1266,2,FALSE)=TRUE),"NC",VLOOKUP(A607,Sheet1!B$3:C$1266,2,FALSE))</f>
        <v>Rural10*</v>
      </c>
      <c r="U607" s="65">
        <f>IF(ISNA(VLOOKUP($A607,Sheet1!$B$3:$AH$1266,Sheet1!E$1+(Sheet1!$A$1-1)*10,FALSE))=TRUE,"---",IF(VLOOKUP($A607,Sheet1!$B$3:$AH$1266,Sheet1!E$1+(Sheet1!$A$1-1)*10,FALSE)="---","---", (ROUND(VLOOKUP($A607,Sheet1!$B$3:$AH$1266,Sheet1!E$1+(Sheet1!$A$1-1)*10,FALSE),IF(VLOOKUP($A607,Sheet1!$B$3:$AH$1266,Sheet1!E$1+(Sheet1!$A$1-1)*10,FALSE)&gt;99999,-3,IF(VLOOKUP($A607,Sheet1!$B$3:$AH$1266,Sheet1!E$1+(Sheet1!$A$1-1)*10,FALSE)&gt;9999,-2,IF(VLOOKUP($A607,Sheet1!$B$3:$AH$1266,Sheet1!E$1+(Sheet1!$A$1-1)*10,FALSE)&gt;999,-1,0)))))))</f>
        <v>390</v>
      </c>
      <c r="V607" s="65">
        <f>IF(ISNA(VLOOKUP($A607,Sheet1!$B$3:$AH$1266,Sheet1!F$1+(Sheet1!$A$1-1)*10,FALSE))=TRUE,"---",IF(VLOOKUP($A607,Sheet1!$B$3:$AH$1266,Sheet1!F$1+(Sheet1!$A$1-1)*10,FALSE)="---","---", (ROUND(VLOOKUP($A607,Sheet1!$B$3:$AH$1266,Sheet1!F$1+(Sheet1!$A$1-1)*10,FALSE),IF(VLOOKUP($A607,Sheet1!$B$3:$AH$1266,Sheet1!F$1+(Sheet1!$A$1-1)*10,FALSE)&gt;99999,-3,IF(VLOOKUP($A607,Sheet1!$B$3:$AH$1266,Sheet1!F$1+(Sheet1!$A$1-1)*10,FALSE)&gt;9999,-2,IF(VLOOKUP($A607,Sheet1!$B$3:$AH$1266,Sheet1!F$1+(Sheet1!$A$1-1)*10,FALSE)&gt;999,-1,0)))))))</f>
        <v>491</v>
      </c>
      <c r="W607" s="65">
        <f>IF(ISNA(VLOOKUP($A607,Sheet1!$B$3:$AH$1266,Sheet1!G$1+(Sheet1!$A$1-1)*10,FALSE))=TRUE,"---",IF(VLOOKUP($A607,Sheet1!$B$3:$AH$1266,Sheet1!G$1+(Sheet1!$A$1-1)*10,FALSE)="---","---", (ROUND(VLOOKUP($A607,Sheet1!$B$3:$AH$1266,Sheet1!G$1+(Sheet1!$A$1-1)*10,FALSE),IF(VLOOKUP($A607,Sheet1!$B$3:$AH$1266,Sheet1!G$1+(Sheet1!$A$1-1)*10,FALSE)&gt;99999,-3,IF(VLOOKUP($A607,Sheet1!$B$3:$AH$1266,Sheet1!G$1+(Sheet1!$A$1-1)*10,FALSE)&gt;9999,-2,IF(VLOOKUP($A607,Sheet1!$B$3:$AH$1266,Sheet1!G$1+(Sheet1!$A$1-1)*10,FALSE)&gt;999,-1,0)))))))</f>
        <v>637</v>
      </c>
      <c r="X607" s="65">
        <f>IF(ISNA(VLOOKUP($A607,Sheet1!$B$3:$AH$1266,Sheet1!H$1+(Sheet1!$A$1-1)*10,FALSE))=TRUE,"---",IF(VLOOKUP($A607,Sheet1!$B$3:$AH$1266,Sheet1!H$1+(Sheet1!$A$1-1)*10,FALSE)="---","---", (ROUND(VLOOKUP($A607,Sheet1!$B$3:$AH$1266,Sheet1!H$1+(Sheet1!$A$1-1)*10,FALSE),IF(VLOOKUP($A607,Sheet1!$B$3:$AH$1266,Sheet1!H$1+(Sheet1!$A$1-1)*10,FALSE)&gt;99999,-3,IF(VLOOKUP($A607,Sheet1!$B$3:$AH$1266,Sheet1!H$1+(Sheet1!$A$1-1)*10,FALSE)&gt;9999,-2,IF(VLOOKUP($A607,Sheet1!$B$3:$AH$1266,Sheet1!H$1+(Sheet1!$A$1-1)*10,FALSE)&gt;999,-1,0)))))))</f>
        <v>1110</v>
      </c>
      <c r="Y607" s="65">
        <f>IF(ISNA(VLOOKUP($A607,Sheet1!$B$3:$AH$1266,Sheet1!I$1+(Sheet1!$A$1-1)*10,FALSE))=TRUE,"---",IF(VLOOKUP($A607,Sheet1!$B$3:$AH$1266,Sheet1!I$1+(Sheet1!$A$1-1)*10,FALSE)="---","---", (ROUND(VLOOKUP($A607,Sheet1!$B$3:$AH$1266,Sheet1!I$1+(Sheet1!$A$1-1)*10,FALSE),IF(VLOOKUP($A607,Sheet1!$B$3:$AH$1266,Sheet1!I$1+(Sheet1!$A$1-1)*10,FALSE)&gt;99999,-3,IF(VLOOKUP($A607,Sheet1!$B$3:$AH$1266,Sheet1!I$1+(Sheet1!$A$1-1)*10,FALSE)&gt;9999,-2,IF(VLOOKUP($A607,Sheet1!$B$3:$AH$1266,Sheet1!I$1+(Sheet1!$A$1-1)*10,FALSE)&gt;999,-1,0)))))))</f>
        <v>1540</v>
      </c>
      <c r="Z607" s="65">
        <f>IF(ISNA(VLOOKUP($A607,Sheet1!$B$3:$AH$1266,Sheet1!J$1+(Sheet1!$A$1-1)*10,FALSE))=TRUE,"---",IF(VLOOKUP($A607,Sheet1!$B$3:$AH$1266,Sheet1!J$1+(Sheet1!$A$1-1)*10,FALSE)="---","---", (ROUND(VLOOKUP($A607,Sheet1!$B$3:$AH$1266,Sheet1!J$1+(Sheet1!$A$1-1)*10,FALSE),IF(VLOOKUP($A607,Sheet1!$B$3:$AH$1266,Sheet1!J$1+(Sheet1!$A$1-1)*10,FALSE)&gt;99999,-3,IF(VLOOKUP($A607,Sheet1!$B$3:$AH$1266,Sheet1!J$1+(Sheet1!$A$1-1)*10,FALSE)&gt;9999,-2,IF(VLOOKUP($A607,Sheet1!$B$3:$AH$1266,Sheet1!J$1+(Sheet1!$A$1-1)*10,FALSE)&gt;999,-1,0)))))))</f>
        <v>2190</v>
      </c>
      <c r="AA607" s="65">
        <f>IF(ISNA(VLOOKUP($A607,Sheet1!$B$3:$AH$1266,Sheet1!K$1+(Sheet1!$A$1-1)*10,FALSE))=TRUE,"---",IF(VLOOKUP($A607,Sheet1!$B$3:$AH$1266,Sheet1!K$1+(Sheet1!$A$1-1)*10,FALSE)="---","---", (ROUND(VLOOKUP($A607,Sheet1!$B$3:$AH$1266,Sheet1!K$1+(Sheet1!$A$1-1)*10,FALSE),IF(VLOOKUP($A607,Sheet1!$B$3:$AH$1266,Sheet1!K$1+(Sheet1!$A$1-1)*10,FALSE)&gt;99999,-3,IF(VLOOKUP($A607,Sheet1!$B$3:$AH$1266,Sheet1!K$1+(Sheet1!$A$1-1)*10,FALSE)&gt;9999,-2,IF(VLOOKUP($A607,Sheet1!$B$3:$AH$1266,Sheet1!K$1+(Sheet1!$A$1-1)*10,FALSE)&gt;999,-1,0)))))))</f>
        <v>2790</v>
      </c>
      <c r="AB607" s="65">
        <f>IF(ISNA(VLOOKUP($A607,Sheet1!$B$3:$AH$1266,Sheet1!L$1+(Sheet1!$A$1-1)*10,FALSE))=TRUE,"---",IF(VLOOKUP($A607,Sheet1!$B$3:$AH$1266,Sheet1!L$1+(Sheet1!$A$1-1)*10,FALSE)="---","---", (ROUND(VLOOKUP($A607,Sheet1!$B$3:$AH$1266,Sheet1!L$1+(Sheet1!$A$1-1)*10,FALSE),IF(VLOOKUP($A607,Sheet1!$B$3:$AH$1266,Sheet1!L$1+(Sheet1!$A$1-1)*10,FALSE)&gt;99999,-3,IF(VLOOKUP($A607,Sheet1!$B$3:$AH$1266,Sheet1!L$1+(Sheet1!$A$1-1)*10,FALSE)&gt;9999,-2,IF(VLOOKUP($A607,Sheet1!$B$3:$AH$1266,Sheet1!L$1+(Sheet1!$A$1-1)*10,FALSE)&gt;999,-1,0)))))))</f>
        <v>3490</v>
      </c>
      <c r="AC607" s="65">
        <f>IF(ISNA(VLOOKUP($A607,Sheet1!$B$3:$AH$1266,Sheet1!M$1+(Sheet1!$A$1-1)*10,FALSE))=TRUE,"---",IF(VLOOKUP($A607,Sheet1!$B$3:$AH$1266,Sheet1!M$1+(Sheet1!$A$1-1)*10,FALSE)="---","---", (ROUND(VLOOKUP($A607,Sheet1!$B$3:$AH$1266,Sheet1!M$1+(Sheet1!$A$1-1)*10,FALSE),IF(VLOOKUP($A607,Sheet1!$B$3:$AH$1266,Sheet1!M$1+(Sheet1!$A$1-1)*10,FALSE)&gt;99999,-3,IF(VLOOKUP($A607,Sheet1!$B$3:$AH$1266,Sheet1!M$1+(Sheet1!$A$1-1)*10,FALSE)&gt;9999,-2,IF(VLOOKUP($A607,Sheet1!$B$3:$AH$1266,Sheet1!M$1+(Sheet1!$A$1-1)*10,FALSE)&gt;999,-1,0)))))))</f>
        <v>4300</v>
      </c>
      <c r="AD607" s="65">
        <f>IF(ISNA(VLOOKUP($A607,Sheet1!$B$3:$AH$1266,Sheet1!N$1+(Sheet1!$A$1-1)*10,FALSE))=TRUE,"---",IF(VLOOKUP($A607,Sheet1!$B$3:$AH$1266,Sheet1!N$1+(Sheet1!$A$1-1)*10,FALSE)="---","---", (ROUND(VLOOKUP($A607,Sheet1!$B$3:$AH$1266,Sheet1!N$1+(Sheet1!$A$1-1)*10,FALSE),IF(VLOOKUP($A607,Sheet1!$B$3:$AH$1266,Sheet1!N$1+(Sheet1!$A$1-1)*10,FALSE)&gt;99999,-3,IF(VLOOKUP($A607,Sheet1!$B$3:$AH$1266,Sheet1!N$1+(Sheet1!$A$1-1)*10,FALSE)&gt;9999,-2,IF(VLOOKUP($A607,Sheet1!$B$3:$AH$1266,Sheet1!N$1+(Sheet1!$A$1-1)*10,FALSE)&gt;999,-1,0)))))))</f>
        <v>5590</v>
      </c>
    </row>
    <row r="608" spans="1:30" ht="25.5" customHeight="1" x14ac:dyDescent="0.25">
      <c r="A608" s="304" t="s">
        <v>939</v>
      </c>
      <c r="B608" s="393" t="s">
        <v>940</v>
      </c>
      <c r="C608" s="304">
        <v>411336</v>
      </c>
      <c r="D608" s="304">
        <v>735903</v>
      </c>
      <c r="E608" s="305" t="s">
        <v>3011</v>
      </c>
      <c r="F608" s="117" t="s">
        <v>4625</v>
      </c>
      <c r="G608" s="118" t="s">
        <v>31</v>
      </c>
      <c r="H608" s="348">
        <v>17.3</v>
      </c>
      <c r="I608" s="119">
        <v>28437</v>
      </c>
      <c r="J608" s="124">
        <v>7.37</v>
      </c>
      <c r="K608" s="118" t="s">
        <v>941</v>
      </c>
      <c r="L608" s="122">
        <v>2600</v>
      </c>
      <c r="M608" s="123">
        <v>150</v>
      </c>
      <c r="N608" s="118" t="s">
        <v>20</v>
      </c>
      <c r="O608" s="71">
        <f t="shared" si="18"/>
        <v>3.5464249262746583</v>
      </c>
      <c r="P608" s="71">
        <f>IF(O608&lt;&gt;"",VLOOKUP($A608,Sheet4!$A$2:$O$1309,14,FALSE)*100,"")</f>
        <v>1.2966743400683489</v>
      </c>
      <c r="Q608" s="71">
        <f>IF(P608&lt;&gt;"",VLOOKUP($A608,Sheet4!$A$2:$O$1309,15,FALSE)*100,"")</f>
        <v>12.000592523546294</v>
      </c>
      <c r="R608" s="73">
        <f t="shared" si="19"/>
        <v>30</v>
      </c>
      <c r="S608" s="357" t="s">
        <v>4362</v>
      </c>
      <c r="T608" s="357" t="str">
        <f>IF(ISNA(VLOOKUP(A608,Sheet1!B$3:C$1266,2,FALSE)=TRUE),"NC",VLOOKUP(A608,Sheet1!B$3:C$1266,2,FALSE))</f>
        <v>Rural10</v>
      </c>
      <c r="U608" s="385">
        <f>IF(ISNA(VLOOKUP($A608,Sheet1!$B$3:$AH$1266,Sheet1!E$1+(Sheet1!$A$1-1)*10,FALSE))=TRUE,"---",IF(VLOOKUP($A608,Sheet1!$B$3:$AH$1266,Sheet1!E$1+(Sheet1!$A$1-1)*10,FALSE)="---","---", (ROUND(VLOOKUP($A608,Sheet1!$B$3:$AH$1266,Sheet1!E$1+(Sheet1!$A$1-1)*10,FALSE),IF(VLOOKUP($A608,Sheet1!$B$3:$AH$1266,Sheet1!E$1+(Sheet1!$A$1-1)*10,FALSE)&gt;99999,-3,IF(VLOOKUP($A608,Sheet1!$B$3:$AH$1266,Sheet1!E$1+(Sheet1!$A$1-1)*10,FALSE)&gt;9999,-2,IF(VLOOKUP($A608,Sheet1!$B$3:$AH$1266,Sheet1!E$1+(Sheet1!$A$1-1)*10,FALSE)&gt;999,-1,0)))))))</f>
        <v>439</v>
      </c>
      <c r="V608" s="385">
        <f>IF(ISNA(VLOOKUP($A608,Sheet1!$B$3:$AH$1266,Sheet1!F$1+(Sheet1!$A$1-1)*10,FALSE))=TRUE,"---",IF(VLOOKUP($A608,Sheet1!$B$3:$AH$1266,Sheet1!F$1+(Sheet1!$A$1-1)*10,FALSE)="---","---", (ROUND(VLOOKUP($A608,Sheet1!$B$3:$AH$1266,Sheet1!F$1+(Sheet1!$A$1-1)*10,FALSE),IF(VLOOKUP($A608,Sheet1!$B$3:$AH$1266,Sheet1!F$1+(Sheet1!$A$1-1)*10,FALSE)&gt;99999,-3,IF(VLOOKUP($A608,Sheet1!$B$3:$AH$1266,Sheet1!F$1+(Sheet1!$A$1-1)*10,FALSE)&gt;9999,-2,IF(VLOOKUP($A608,Sheet1!$B$3:$AH$1266,Sheet1!F$1+(Sheet1!$A$1-1)*10,FALSE)&gt;999,-1,0)))))))</f>
        <v>552</v>
      </c>
      <c r="W608" s="385">
        <f>IF(ISNA(VLOOKUP($A608,Sheet1!$B$3:$AH$1266,Sheet1!G$1+(Sheet1!$A$1-1)*10,FALSE))=TRUE,"---",IF(VLOOKUP($A608,Sheet1!$B$3:$AH$1266,Sheet1!G$1+(Sheet1!$A$1-1)*10,FALSE)="---","---", (ROUND(VLOOKUP($A608,Sheet1!$B$3:$AH$1266,Sheet1!G$1+(Sheet1!$A$1-1)*10,FALSE),IF(VLOOKUP($A608,Sheet1!$B$3:$AH$1266,Sheet1!G$1+(Sheet1!$A$1-1)*10,FALSE)&gt;99999,-3,IF(VLOOKUP($A608,Sheet1!$B$3:$AH$1266,Sheet1!G$1+(Sheet1!$A$1-1)*10,FALSE)&gt;9999,-2,IF(VLOOKUP($A608,Sheet1!$B$3:$AH$1266,Sheet1!G$1+(Sheet1!$A$1-1)*10,FALSE)&gt;999,-1,0)))))))</f>
        <v>714</v>
      </c>
      <c r="X608" s="385">
        <f>IF(ISNA(VLOOKUP($A608,Sheet1!$B$3:$AH$1266,Sheet1!H$1+(Sheet1!$A$1-1)*10,FALSE))=TRUE,"---",IF(VLOOKUP($A608,Sheet1!$B$3:$AH$1266,Sheet1!H$1+(Sheet1!$A$1-1)*10,FALSE)="---","---", (ROUND(VLOOKUP($A608,Sheet1!$B$3:$AH$1266,Sheet1!H$1+(Sheet1!$A$1-1)*10,FALSE),IF(VLOOKUP($A608,Sheet1!$B$3:$AH$1266,Sheet1!H$1+(Sheet1!$A$1-1)*10,FALSE)&gt;99999,-3,IF(VLOOKUP($A608,Sheet1!$B$3:$AH$1266,Sheet1!H$1+(Sheet1!$A$1-1)*10,FALSE)&gt;9999,-2,IF(VLOOKUP($A608,Sheet1!$B$3:$AH$1266,Sheet1!H$1+(Sheet1!$A$1-1)*10,FALSE)&gt;999,-1,0)))))))</f>
        <v>1250</v>
      </c>
      <c r="Y608" s="385">
        <f>IF(ISNA(VLOOKUP($A608,Sheet1!$B$3:$AH$1266,Sheet1!I$1+(Sheet1!$A$1-1)*10,FALSE))=TRUE,"---",IF(VLOOKUP($A608,Sheet1!$B$3:$AH$1266,Sheet1!I$1+(Sheet1!$A$1-1)*10,FALSE)="---","---", (ROUND(VLOOKUP($A608,Sheet1!$B$3:$AH$1266,Sheet1!I$1+(Sheet1!$A$1-1)*10,FALSE),IF(VLOOKUP($A608,Sheet1!$B$3:$AH$1266,Sheet1!I$1+(Sheet1!$A$1-1)*10,FALSE)&gt;99999,-3,IF(VLOOKUP($A608,Sheet1!$B$3:$AH$1266,Sheet1!I$1+(Sheet1!$A$1-1)*10,FALSE)&gt;9999,-2,IF(VLOOKUP($A608,Sheet1!$B$3:$AH$1266,Sheet1!I$1+(Sheet1!$A$1-1)*10,FALSE)&gt;999,-1,0)))))))</f>
        <v>1720</v>
      </c>
      <c r="Z608" s="385">
        <f>IF(ISNA(VLOOKUP($A608,Sheet1!$B$3:$AH$1266,Sheet1!J$1+(Sheet1!$A$1-1)*10,FALSE))=TRUE,"---",IF(VLOOKUP($A608,Sheet1!$B$3:$AH$1266,Sheet1!J$1+(Sheet1!$A$1-1)*10,FALSE)="---","---", (ROUND(VLOOKUP($A608,Sheet1!$B$3:$AH$1266,Sheet1!J$1+(Sheet1!$A$1-1)*10,FALSE),IF(VLOOKUP($A608,Sheet1!$B$3:$AH$1266,Sheet1!J$1+(Sheet1!$A$1-1)*10,FALSE)&gt;99999,-3,IF(VLOOKUP($A608,Sheet1!$B$3:$AH$1266,Sheet1!J$1+(Sheet1!$A$1-1)*10,FALSE)&gt;9999,-2,IF(VLOOKUP($A608,Sheet1!$B$3:$AH$1266,Sheet1!J$1+(Sheet1!$A$1-1)*10,FALSE)&gt;999,-1,0)))))))</f>
        <v>2460</v>
      </c>
      <c r="AA608" s="385">
        <f>IF(ISNA(VLOOKUP($A608,Sheet1!$B$3:$AH$1266,Sheet1!K$1+(Sheet1!$A$1-1)*10,FALSE))=TRUE,"---",IF(VLOOKUP($A608,Sheet1!$B$3:$AH$1266,Sheet1!K$1+(Sheet1!$A$1-1)*10,FALSE)="---","---", (ROUND(VLOOKUP($A608,Sheet1!$B$3:$AH$1266,Sheet1!K$1+(Sheet1!$A$1-1)*10,FALSE),IF(VLOOKUP($A608,Sheet1!$B$3:$AH$1266,Sheet1!K$1+(Sheet1!$A$1-1)*10,FALSE)&gt;99999,-3,IF(VLOOKUP($A608,Sheet1!$B$3:$AH$1266,Sheet1!K$1+(Sheet1!$A$1-1)*10,FALSE)&gt;9999,-2,IF(VLOOKUP($A608,Sheet1!$B$3:$AH$1266,Sheet1!K$1+(Sheet1!$A$1-1)*10,FALSE)&gt;999,-1,0)))))))</f>
        <v>3140</v>
      </c>
      <c r="AB608" s="385">
        <f>IF(ISNA(VLOOKUP($A608,Sheet1!$B$3:$AH$1266,Sheet1!L$1+(Sheet1!$A$1-1)*10,FALSE))=TRUE,"---",IF(VLOOKUP($A608,Sheet1!$B$3:$AH$1266,Sheet1!L$1+(Sheet1!$A$1-1)*10,FALSE)="---","---", (ROUND(VLOOKUP($A608,Sheet1!$B$3:$AH$1266,Sheet1!L$1+(Sheet1!$A$1-1)*10,FALSE),IF(VLOOKUP($A608,Sheet1!$B$3:$AH$1266,Sheet1!L$1+(Sheet1!$A$1-1)*10,FALSE)&gt;99999,-3,IF(VLOOKUP($A608,Sheet1!$B$3:$AH$1266,Sheet1!L$1+(Sheet1!$A$1-1)*10,FALSE)&gt;9999,-2,IF(VLOOKUP($A608,Sheet1!$B$3:$AH$1266,Sheet1!L$1+(Sheet1!$A$1-1)*10,FALSE)&gt;999,-1,0)))))))</f>
        <v>3920</v>
      </c>
      <c r="AC608" s="385">
        <f>IF(ISNA(VLOOKUP($A608,Sheet1!$B$3:$AH$1266,Sheet1!M$1+(Sheet1!$A$1-1)*10,FALSE))=TRUE,"---",IF(VLOOKUP($A608,Sheet1!$B$3:$AH$1266,Sheet1!M$1+(Sheet1!$A$1-1)*10,FALSE)="---","---", (ROUND(VLOOKUP($A608,Sheet1!$B$3:$AH$1266,Sheet1!M$1+(Sheet1!$A$1-1)*10,FALSE),IF(VLOOKUP($A608,Sheet1!$B$3:$AH$1266,Sheet1!M$1+(Sheet1!$A$1-1)*10,FALSE)&gt;99999,-3,IF(VLOOKUP($A608,Sheet1!$B$3:$AH$1266,Sheet1!M$1+(Sheet1!$A$1-1)*10,FALSE)&gt;9999,-2,IF(VLOOKUP($A608,Sheet1!$B$3:$AH$1266,Sheet1!M$1+(Sheet1!$A$1-1)*10,FALSE)&gt;999,-1,0)))))))</f>
        <v>4850</v>
      </c>
      <c r="AD608" s="385">
        <f>IF(ISNA(VLOOKUP($A608,Sheet1!$B$3:$AH$1266,Sheet1!N$1+(Sheet1!$A$1-1)*10,FALSE))=TRUE,"---",IF(VLOOKUP($A608,Sheet1!$B$3:$AH$1266,Sheet1!N$1+(Sheet1!$A$1-1)*10,FALSE)="---","---", (ROUND(VLOOKUP($A608,Sheet1!$B$3:$AH$1266,Sheet1!N$1+(Sheet1!$A$1-1)*10,FALSE),IF(VLOOKUP($A608,Sheet1!$B$3:$AH$1266,Sheet1!N$1+(Sheet1!$A$1-1)*10,FALSE)&gt;99999,-3,IF(VLOOKUP($A608,Sheet1!$B$3:$AH$1266,Sheet1!N$1+(Sheet1!$A$1-1)*10,FALSE)&gt;9999,-2,IF(VLOOKUP($A608,Sheet1!$B$3:$AH$1266,Sheet1!N$1+(Sheet1!$A$1-1)*10,FALSE)&gt;999,-1,0)))))))</f>
        <v>6330</v>
      </c>
    </row>
    <row r="609" spans="1:30" ht="25.5" customHeight="1" x14ac:dyDescent="0.25">
      <c r="A609" s="304"/>
      <c r="B609" s="346"/>
      <c r="C609" s="304"/>
      <c r="D609" s="304"/>
      <c r="E609" s="305" t="e">
        <v>#N/A</v>
      </c>
      <c r="F609" s="345" t="s">
        <v>4642</v>
      </c>
      <c r="G609" s="351" t="s">
        <v>286</v>
      </c>
      <c r="H609" s="348"/>
      <c r="I609" s="377">
        <v>24988</v>
      </c>
      <c r="J609" s="379">
        <v>8.84</v>
      </c>
      <c r="K609" s="351" t="s">
        <v>31</v>
      </c>
      <c r="L609" s="338">
        <v>2080</v>
      </c>
      <c r="M609" s="381">
        <v>120</v>
      </c>
      <c r="N609" s="351" t="s">
        <v>112</v>
      </c>
      <c r="O609" s="328" t="s">
        <v>4405</v>
      </c>
      <c r="P609" s="328" t="s">
        <v>4405</v>
      </c>
      <c r="Q609" s="328" t="s">
        <v>4405</v>
      </c>
      <c r="R609" s="358" t="s">
        <v>4405</v>
      </c>
      <c r="S609" s="357" t="e">
        <v>#N/A</v>
      </c>
      <c r="T609" s="357" t="str">
        <f>IF(ISNA(VLOOKUP(A609,Sheet1!B$3:C$1266,2,FALSE)=TRUE),"ND",VLOOKUP(A609,Sheet1!B$3:C$1266,2,FALSE))</f>
        <v>ND</v>
      </c>
      <c r="U609" s="385" t="str">
        <f>IF(ISNA(VLOOKUP($A609,Sheet1!$B$3:$AH$1266,Sheet1!E$1+(Sheet1!$A$1-1)*10,FALSE))=TRUE,"---",IF(VLOOKUP($A609,Sheet1!$B$3:$AH$1266,Sheet1!E$1+(Sheet1!$A$1-1)*10,FALSE)="---","---", (ROUND(VLOOKUP($A609,Sheet1!$B$3:$AH$1266,Sheet1!E$1+(Sheet1!$A$1-1)*10,FALSE),IF(VLOOKUP($A609,Sheet1!$B$3:$AH$1266,Sheet1!E$1+(Sheet1!$A$1-1)*10,FALSE)&gt;99999,-3,IF(VLOOKUP($A609,Sheet1!$B$3:$AH$1266,Sheet1!E$1+(Sheet1!$A$1-1)*10,FALSE)&gt;9999,-2,IF(VLOOKUP($A609,Sheet1!$B$3:$AH$1266,Sheet1!E$1+(Sheet1!$A$1-1)*10,FALSE)&gt;999,-1,0)))))))</f>
        <v>---</v>
      </c>
      <c r="V609" s="385" t="str">
        <f>IF(ISNA(VLOOKUP($A609,Sheet1!$B$3:$AH$1266,Sheet1!F$1+(Sheet1!$A$1-1)*10,FALSE))=TRUE,"---",IF(VLOOKUP($A609,Sheet1!$B$3:$AH$1266,Sheet1!F$1+(Sheet1!$A$1-1)*10,FALSE)="---","---", (ROUND(VLOOKUP($A609,Sheet1!$B$3:$AH$1266,Sheet1!F$1+(Sheet1!$A$1-1)*10,FALSE),IF(VLOOKUP($A609,Sheet1!$B$3:$AH$1266,Sheet1!F$1+(Sheet1!$A$1-1)*10,FALSE)&gt;99999,-3,IF(VLOOKUP($A609,Sheet1!$B$3:$AH$1266,Sheet1!F$1+(Sheet1!$A$1-1)*10,FALSE)&gt;9999,-2,IF(VLOOKUP($A609,Sheet1!$B$3:$AH$1266,Sheet1!F$1+(Sheet1!$A$1-1)*10,FALSE)&gt;999,-1,0)))))))</f>
        <v>---</v>
      </c>
      <c r="W609" s="385" t="str">
        <f>IF(ISNA(VLOOKUP($A609,Sheet1!$B$3:$AH$1266,Sheet1!G$1+(Sheet1!$A$1-1)*10,FALSE))=TRUE,"---",IF(VLOOKUP($A609,Sheet1!$B$3:$AH$1266,Sheet1!G$1+(Sheet1!$A$1-1)*10,FALSE)="---","---", (ROUND(VLOOKUP($A609,Sheet1!$B$3:$AH$1266,Sheet1!G$1+(Sheet1!$A$1-1)*10,FALSE),IF(VLOOKUP($A609,Sheet1!$B$3:$AH$1266,Sheet1!G$1+(Sheet1!$A$1-1)*10,FALSE)&gt;99999,-3,IF(VLOOKUP($A609,Sheet1!$B$3:$AH$1266,Sheet1!G$1+(Sheet1!$A$1-1)*10,FALSE)&gt;9999,-2,IF(VLOOKUP($A609,Sheet1!$B$3:$AH$1266,Sheet1!G$1+(Sheet1!$A$1-1)*10,FALSE)&gt;999,-1,0)))))))</f>
        <v>---</v>
      </c>
      <c r="X609" s="385" t="str">
        <f>IF(ISNA(VLOOKUP($A609,Sheet1!$B$3:$AH$1266,Sheet1!H$1+(Sheet1!$A$1-1)*10,FALSE))=TRUE,"---",IF(VLOOKUP($A609,Sheet1!$B$3:$AH$1266,Sheet1!H$1+(Sheet1!$A$1-1)*10,FALSE)="---","---", (ROUND(VLOOKUP($A609,Sheet1!$B$3:$AH$1266,Sheet1!H$1+(Sheet1!$A$1-1)*10,FALSE),IF(VLOOKUP($A609,Sheet1!$B$3:$AH$1266,Sheet1!H$1+(Sheet1!$A$1-1)*10,FALSE)&gt;99999,-3,IF(VLOOKUP($A609,Sheet1!$B$3:$AH$1266,Sheet1!H$1+(Sheet1!$A$1-1)*10,FALSE)&gt;9999,-2,IF(VLOOKUP($A609,Sheet1!$B$3:$AH$1266,Sheet1!H$1+(Sheet1!$A$1-1)*10,FALSE)&gt;999,-1,0)))))))</f>
        <v>---</v>
      </c>
      <c r="Y609" s="385" t="str">
        <f>IF(ISNA(VLOOKUP($A609,Sheet1!$B$3:$AH$1266,Sheet1!I$1+(Sheet1!$A$1-1)*10,FALSE))=TRUE,"---",IF(VLOOKUP($A609,Sheet1!$B$3:$AH$1266,Sheet1!I$1+(Sheet1!$A$1-1)*10,FALSE)="---","---", (ROUND(VLOOKUP($A609,Sheet1!$B$3:$AH$1266,Sheet1!I$1+(Sheet1!$A$1-1)*10,FALSE),IF(VLOOKUP($A609,Sheet1!$B$3:$AH$1266,Sheet1!I$1+(Sheet1!$A$1-1)*10,FALSE)&gt;99999,-3,IF(VLOOKUP($A609,Sheet1!$B$3:$AH$1266,Sheet1!I$1+(Sheet1!$A$1-1)*10,FALSE)&gt;9999,-2,IF(VLOOKUP($A609,Sheet1!$B$3:$AH$1266,Sheet1!I$1+(Sheet1!$A$1-1)*10,FALSE)&gt;999,-1,0)))))))</f>
        <v>---</v>
      </c>
      <c r="Z609" s="385" t="str">
        <f>IF(ISNA(VLOOKUP($A609,Sheet1!$B$3:$AH$1266,Sheet1!J$1+(Sheet1!$A$1-1)*10,FALSE))=TRUE,"---",IF(VLOOKUP($A609,Sheet1!$B$3:$AH$1266,Sheet1!J$1+(Sheet1!$A$1-1)*10,FALSE)="---","---", (ROUND(VLOOKUP($A609,Sheet1!$B$3:$AH$1266,Sheet1!J$1+(Sheet1!$A$1-1)*10,FALSE),IF(VLOOKUP($A609,Sheet1!$B$3:$AH$1266,Sheet1!J$1+(Sheet1!$A$1-1)*10,FALSE)&gt;99999,-3,IF(VLOOKUP($A609,Sheet1!$B$3:$AH$1266,Sheet1!J$1+(Sheet1!$A$1-1)*10,FALSE)&gt;9999,-2,IF(VLOOKUP($A609,Sheet1!$B$3:$AH$1266,Sheet1!J$1+(Sheet1!$A$1-1)*10,FALSE)&gt;999,-1,0)))))))</f>
        <v>---</v>
      </c>
      <c r="AA609" s="385" t="str">
        <f>IF(ISNA(VLOOKUP($A609,Sheet1!$B$3:$AH$1266,Sheet1!K$1+(Sheet1!$A$1-1)*10,FALSE))=TRUE,"---",IF(VLOOKUP($A609,Sheet1!$B$3:$AH$1266,Sheet1!K$1+(Sheet1!$A$1-1)*10,FALSE)="---","---", (ROUND(VLOOKUP($A609,Sheet1!$B$3:$AH$1266,Sheet1!K$1+(Sheet1!$A$1-1)*10,FALSE),IF(VLOOKUP($A609,Sheet1!$B$3:$AH$1266,Sheet1!K$1+(Sheet1!$A$1-1)*10,FALSE)&gt;99999,-3,IF(VLOOKUP($A609,Sheet1!$B$3:$AH$1266,Sheet1!K$1+(Sheet1!$A$1-1)*10,FALSE)&gt;9999,-2,IF(VLOOKUP($A609,Sheet1!$B$3:$AH$1266,Sheet1!K$1+(Sheet1!$A$1-1)*10,FALSE)&gt;999,-1,0)))))))</f>
        <v>---</v>
      </c>
      <c r="AB609" s="385" t="str">
        <f>IF(ISNA(VLOOKUP($A609,Sheet1!$B$3:$AH$1266,Sheet1!L$1+(Sheet1!$A$1-1)*10,FALSE))=TRUE,"---",IF(VLOOKUP($A609,Sheet1!$B$3:$AH$1266,Sheet1!L$1+(Sheet1!$A$1-1)*10,FALSE)="---","---", (ROUND(VLOOKUP($A609,Sheet1!$B$3:$AH$1266,Sheet1!L$1+(Sheet1!$A$1-1)*10,FALSE),IF(VLOOKUP($A609,Sheet1!$B$3:$AH$1266,Sheet1!L$1+(Sheet1!$A$1-1)*10,FALSE)&gt;99999,-3,IF(VLOOKUP($A609,Sheet1!$B$3:$AH$1266,Sheet1!L$1+(Sheet1!$A$1-1)*10,FALSE)&gt;9999,-2,IF(VLOOKUP($A609,Sheet1!$B$3:$AH$1266,Sheet1!L$1+(Sheet1!$A$1-1)*10,FALSE)&gt;999,-1,0)))))))</f>
        <v>---</v>
      </c>
      <c r="AC609" s="385" t="str">
        <f>IF(ISNA(VLOOKUP($A609,Sheet1!$B$3:$AH$1266,Sheet1!M$1+(Sheet1!$A$1-1)*10,FALSE))=TRUE,"---",IF(VLOOKUP($A609,Sheet1!$B$3:$AH$1266,Sheet1!M$1+(Sheet1!$A$1-1)*10,FALSE)="---","---", (ROUND(VLOOKUP($A609,Sheet1!$B$3:$AH$1266,Sheet1!M$1+(Sheet1!$A$1-1)*10,FALSE),IF(VLOOKUP($A609,Sheet1!$B$3:$AH$1266,Sheet1!M$1+(Sheet1!$A$1-1)*10,FALSE)&gt;99999,-3,IF(VLOOKUP($A609,Sheet1!$B$3:$AH$1266,Sheet1!M$1+(Sheet1!$A$1-1)*10,FALSE)&gt;9999,-2,IF(VLOOKUP($A609,Sheet1!$B$3:$AH$1266,Sheet1!M$1+(Sheet1!$A$1-1)*10,FALSE)&gt;999,-1,0)))))))</f>
        <v>---</v>
      </c>
      <c r="AD609" s="385" t="str">
        <f>IF(ISNA(VLOOKUP($A609,Sheet1!$B$3:$AH$1266,Sheet1!N$1+(Sheet1!$A$1-1)*10,FALSE))=TRUE,"---",IF(VLOOKUP($A609,Sheet1!$B$3:$AH$1266,Sheet1!N$1+(Sheet1!$A$1-1)*10,FALSE)="---","---", (ROUND(VLOOKUP($A609,Sheet1!$B$3:$AH$1266,Sheet1!N$1+(Sheet1!$A$1-1)*10,FALSE),IF(VLOOKUP($A609,Sheet1!$B$3:$AH$1266,Sheet1!N$1+(Sheet1!$A$1-1)*10,FALSE)&gt;99999,-3,IF(VLOOKUP($A609,Sheet1!$B$3:$AH$1266,Sheet1!N$1+(Sheet1!$A$1-1)*10,FALSE)&gt;9999,-2,IF(VLOOKUP($A609,Sheet1!$B$3:$AH$1266,Sheet1!N$1+(Sheet1!$A$1-1)*10,FALSE)&gt;999,-1,0)))))))</f>
        <v>---</v>
      </c>
    </row>
    <row r="610" spans="1:30" ht="25.5" customHeight="1" x14ac:dyDescent="0.25">
      <c r="A610" s="304"/>
      <c r="B610" s="346"/>
      <c r="C610" s="304"/>
      <c r="D610" s="304"/>
      <c r="E610" s="305"/>
      <c r="F610" s="355"/>
      <c r="G610" s="372"/>
      <c r="H610" s="348"/>
      <c r="I610" s="378"/>
      <c r="J610" s="380"/>
      <c r="K610" s="352"/>
      <c r="L610" s="339"/>
      <c r="M610" s="382"/>
      <c r="N610" s="352"/>
      <c r="O610" s="329" t="e">
        <f t="shared" si="18"/>
        <v>#NUM!</v>
      </c>
      <c r="P610" s="329" t="e">
        <f>IF(O610&lt;&gt;"",VLOOKUP($A610,Sheet4!$A$2:$O$1309,14,FALSE)*100,"")</f>
        <v>#NUM!</v>
      </c>
      <c r="Q610" s="329" t="e">
        <f>IF(P610&lt;&gt;"",VLOOKUP($A610,Sheet4!$A$2:$O$1309,15,FALSE)*100,"")</f>
        <v>#NUM!</v>
      </c>
      <c r="R610" s="357" t="e">
        <f t="shared" si="19"/>
        <v>#NUM!</v>
      </c>
      <c r="S610" s="357"/>
      <c r="T610" s="357"/>
      <c r="U610" s="385"/>
      <c r="V610" s="385"/>
      <c r="W610" s="385"/>
      <c r="X610" s="385"/>
      <c r="Y610" s="385"/>
      <c r="Z610" s="385"/>
      <c r="AA610" s="385"/>
      <c r="AB610" s="385"/>
      <c r="AC610" s="385"/>
      <c r="AD610" s="385"/>
    </row>
    <row r="611" spans="1:30" ht="25.5" customHeight="1" x14ac:dyDescent="0.25">
      <c r="A611" s="125" t="s">
        <v>942</v>
      </c>
      <c r="B611" s="126" t="s">
        <v>943</v>
      </c>
      <c r="C611" s="125">
        <v>411048</v>
      </c>
      <c r="D611" s="125">
        <v>740321</v>
      </c>
      <c r="E611" s="70" t="s">
        <v>3011</v>
      </c>
      <c r="F611" s="52" t="s">
        <v>4643</v>
      </c>
      <c r="G611" s="127" t="s">
        <v>286</v>
      </c>
      <c r="H611" s="167">
        <v>0.9</v>
      </c>
      <c r="I611" s="112">
        <v>28437</v>
      </c>
      <c r="J611" s="113">
        <v>4.87</v>
      </c>
      <c r="K611" s="114" t="s">
        <v>4405</v>
      </c>
      <c r="L611" s="115">
        <v>66</v>
      </c>
      <c r="M611" s="116">
        <v>73</v>
      </c>
      <c r="N611" s="114" t="s">
        <v>4405</v>
      </c>
      <c r="O611" s="68" t="s">
        <v>4405</v>
      </c>
      <c r="P611" s="68" t="s">
        <v>4405</v>
      </c>
      <c r="Q611" s="68" t="s">
        <v>4405</v>
      </c>
      <c r="R611" s="74" t="s">
        <v>4405</v>
      </c>
      <c r="S611" s="64" t="s">
        <v>4362</v>
      </c>
      <c r="T611" s="64" t="str">
        <f>IF(ISNA(VLOOKUP(A611,Sheet1!B$3:C$1266,2,FALSE)=TRUE),"NC",VLOOKUP(A611,Sheet1!B$3:C$1266,2,FALSE))</f>
        <v>NC</v>
      </c>
      <c r="U611" s="65" t="str">
        <f>IF(ISNA(VLOOKUP($A611,Sheet1!$B$3:$AH$1266,Sheet1!E$1+(Sheet1!$A$1-1)*10,FALSE))=TRUE,"---",IF(VLOOKUP($A611,Sheet1!$B$3:$AH$1266,Sheet1!E$1+(Sheet1!$A$1-1)*10,FALSE)="---","---", (ROUND(VLOOKUP($A611,Sheet1!$B$3:$AH$1266,Sheet1!E$1+(Sheet1!$A$1-1)*10,FALSE),IF(VLOOKUP($A611,Sheet1!$B$3:$AH$1266,Sheet1!E$1+(Sheet1!$A$1-1)*10,FALSE)&gt;99999,-3,IF(VLOOKUP($A611,Sheet1!$B$3:$AH$1266,Sheet1!E$1+(Sheet1!$A$1-1)*10,FALSE)&gt;9999,-2,IF(VLOOKUP($A611,Sheet1!$B$3:$AH$1266,Sheet1!E$1+(Sheet1!$A$1-1)*10,FALSE)&gt;999,-1,0)))))))</f>
        <v>---</v>
      </c>
      <c r="V611" s="65" t="str">
        <f>IF(ISNA(VLOOKUP($A611,Sheet1!$B$3:$AH$1266,Sheet1!F$1+(Sheet1!$A$1-1)*10,FALSE))=TRUE,"---",IF(VLOOKUP($A611,Sheet1!$B$3:$AH$1266,Sheet1!F$1+(Sheet1!$A$1-1)*10,FALSE)="---","---", (ROUND(VLOOKUP($A611,Sheet1!$B$3:$AH$1266,Sheet1!F$1+(Sheet1!$A$1-1)*10,FALSE),IF(VLOOKUP($A611,Sheet1!$B$3:$AH$1266,Sheet1!F$1+(Sheet1!$A$1-1)*10,FALSE)&gt;99999,-3,IF(VLOOKUP($A611,Sheet1!$B$3:$AH$1266,Sheet1!F$1+(Sheet1!$A$1-1)*10,FALSE)&gt;9999,-2,IF(VLOOKUP($A611,Sheet1!$B$3:$AH$1266,Sheet1!F$1+(Sheet1!$A$1-1)*10,FALSE)&gt;999,-1,0)))))))</f>
        <v>---</v>
      </c>
      <c r="W611" s="65" t="str">
        <f>IF(ISNA(VLOOKUP($A611,Sheet1!$B$3:$AH$1266,Sheet1!G$1+(Sheet1!$A$1-1)*10,FALSE))=TRUE,"---",IF(VLOOKUP($A611,Sheet1!$B$3:$AH$1266,Sheet1!G$1+(Sheet1!$A$1-1)*10,FALSE)="---","---", (ROUND(VLOOKUP($A611,Sheet1!$B$3:$AH$1266,Sheet1!G$1+(Sheet1!$A$1-1)*10,FALSE),IF(VLOOKUP($A611,Sheet1!$B$3:$AH$1266,Sheet1!G$1+(Sheet1!$A$1-1)*10,FALSE)&gt;99999,-3,IF(VLOOKUP($A611,Sheet1!$B$3:$AH$1266,Sheet1!G$1+(Sheet1!$A$1-1)*10,FALSE)&gt;9999,-2,IF(VLOOKUP($A611,Sheet1!$B$3:$AH$1266,Sheet1!G$1+(Sheet1!$A$1-1)*10,FALSE)&gt;999,-1,0)))))))</f>
        <v>---</v>
      </c>
      <c r="X611" s="65" t="str">
        <f>IF(ISNA(VLOOKUP($A611,Sheet1!$B$3:$AH$1266,Sheet1!H$1+(Sheet1!$A$1-1)*10,FALSE))=TRUE,"---",IF(VLOOKUP($A611,Sheet1!$B$3:$AH$1266,Sheet1!H$1+(Sheet1!$A$1-1)*10,FALSE)="---","---", (ROUND(VLOOKUP($A611,Sheet1!$B$3:$AH$1266,Sheet1!H$1+(Sheet1!$A$1-1)*10,FALSE),IF(VLOOKUP($A611,Sheet1!$B$3:$AH$1266,Sheet1!H$1+(Sheet1!$A$1-1)*10,FALSE)&gt;99999,-3,IF(VLOOKUP($A611,Sheet1!$B$3:$AH$1266,Sheet1!H$1+(Sheet1!$A$1-1)*10,FALSE)&gt;9999,-2,IF(VLOOKUP($A611,Sheet1!$B$3:$AH$1266,Sheet1!H$1+(Sheet1!$A$1-1)*10,FALSE)&gt;999,-1,0)))))))</f>
        <v>---</v>
      </c>
      <c r="Y611" s="65" t="str">
        <f>IF(ISNA(VLOOKUP($A611,Sheet1!$B$3:$AH$1266,Sheet1!I$1+(Sheet1!$A$1-1)*10,FALSE))=TRUE,"---",IF(VLOOKUP($A611,Sheet1!$B$3:$AH$1266,Sheet1!I$1+(Sheet1!$A$1-1)*10,FALSE)="---","---", (ROUND(VLOOKUP($A611,Sheet1!$B$3:$AH$1266,Sheet1!I$1+(Sheet1!$A$1-1)*10,FALSE),IF(VLOOKUP($A611,Sheet1!$B$3:$AH$1266,Sheet1!I$1+(Sheet1!$A$1-1)*10,FALSE)&gt;99999,-3,IF(VLOOKUP($A611,Sheet1!$B$3:$AH$1266,Sheet1!I$1+(Sheet1!$A$1-1)*10,FALSE)&gt;9999,-2,IF(VLOOKUP($A611,Sheet1!$B$3:$AH$1266,Sheet1!I$1+(Sheet1!$A$1-1)*10,FALSE)&gt;999,-1,0)))))))</f>
        <v>---</v>
      </c>
      <c r="Z611" s="65" t="str">
        <f>IF(ISNA(VLOOKUP($A611,Sheet1!$B$3:$AH$1266,Sheet1!J$1+(Sheet1!$A$1-1)*10,FALSE))=TRUE,"---",IF(VLOOKUP($A611,Sheet1!$B$3:$AH$1266,Sheet1!J$1+(Sheet1!$A$1-1)*10,FALSE)="---","---", (ROUND(VLOOKUP($A611,Sheet1!$B$3:$AH$1266,Sheet1!J$1+(Sheet1!$A$1-1)*10,FALSE),IF(VLOOKUP($A611,Sheet1!$B$3:$AH$1266,Sheet1!J$1+(Sheet1!$A$1-1)*10,FALSE)&gt;99999,-3,IF(VLOOKUP($A611,Sheet1!$B$3:$AH$1266,Sheet1!J$1+(Sheet1!$A$1-1)*10,FALSE)&gt;9999,-2,IF(VLOOKUP($A611,Sheet1!$B$3:$AH$1266,Sheet1!J$1+(Sheet1!$A$1-1)*10,FALSE)&gt;999,-1,0)))))))</f>
        <v>---</v>
      </c>
      <c r="AA611" s="65" t="str">
        <f>IF(ISNA(VLOOKUP($A611,Sheet1!$B$3:$AH$1266,Sheet1!K$1+(Sheet1!$A$1-1)*10,FALSE))=TRUE,"---",IF(VLOOKUP($A611,Sheet1!$B$3:$AH$1266,Sheet1!K$1+(Sheet1!$A$1-1)*10,FALSE)="---","---", (ROUND(VLOOKUP($A611,Sheet1!$B$3:$AH$1266,Sheet1!K$1+(Sheet1!$A$1-1)*10,FALSE),IF(VLOOKUP($A611,Sheet1!$B$3:$AH$1266,Sheet1!K$1+(Sheet1!$A$1-1)*10,FALSE)&gt;99999,-3,IF(VLOOKUP($A611,Sheet1!$B$3:$AH$1266,Sheet1!K$1+(Sheet1!$A$1-1)*10,FALSE)&gt;9999,-2,IF(VLOOKUP($A611,Sheet1!$B$3:$AH$1266,Sheet1!K$1+(Sheet1!$A$1-1)*10,FALSE)&gt;999,-1,0)))))))</f>
        <v>---</v>
      </c>
      <c r="AB611" s="65" t="str">
        <f>IF(ISNA(VLOOKUP($A611,Sheet1!$B$3:$AH$1266,Sheet1!L$1+(Sheet1!$A$1-1)*10,FALSE))=TRUE,"---",IF(VLOOKUP($A611,Sheet1!$B$3:$AH$1266,Sheet1!L$1+(Sheet1!$A$1-1)*10,FALSE)="---","---", (ROUND(VLOOKUP($A611,Sheet1!$B$3:$AH$1266,Sheet1!L$1+(Sheet1!$A$1-1)*10,FALSE),IF(VLOOKUP($A611,Sheet1!$B$3:$AH$1266,Sheet1!L$1+(Sheet1!$A$1-1)*10,FALSE)&gt;99999,-3,IF(VLOOKUP($A611,Sheet1!$B$3:$AH$1266,Sheet1!L$1+(Sheet1!$A$1-1)*10,FALSE)&gt;9999,-2,IF(VLOOKUP($A611,Sheet1!$B$3:$AH$1266,Sheet1!L$1+(Sheet1!$A$1-1)*10,FALSE)&gt;999,-1,0)))))))</f>
        <v>---</v>
      </c>
      <c r="AC611" s="65" t="str">
        <f>IF(ISNA(VLOOKUP($A611,Sheet1!$B$3:$AH$1266,Sheet1!M$1+(Sheet1!$A$1-1)*10,FALSE))=TRUE,"---",IF(VLOOKUP($A611,Sheet1!$B$3:$AH$1266,Sheet1!M$1+(Sheet1!$A$1-1)*10,FALSE)="---","---", (ROUND(VLOOKUP($A611,Sheet1!$B$3:$AH$1266,Sheet1!M$1+(Sheet1!$A$1-1)*10,FALSE),IF(VLOOKUP($A611,Sheet1!$B$3:$AH$1266,Sheet1!M$1+(Sheet1!$A$1-1)*10,FALSE)&gt;99999,-3,IF(VLOOKUP($A611,Sheet1!$B$3:$AH$1266,Sheet1!M$1+(Sheet1!$A$1-1)*10,FALSE)&gt;9999,-2,IF(VLOOKUP($A611,Sheet1!$B$3:$AH$1266,Sheet1!M$1+(Sheet1!$A$1-1)*10,FALSE)&gt;999,-1,0)))))))</f>
        <v>---</v>
      </c>
      <c r="AD611" s="65" t="str">
        <f>IF(ISNA(VLOOKUP($A611,Sheet1!$B$3:$AH$1266,Sheet1!N$1+(Sheet1!$A$1-1)*10,FALSE))=TRUE,"---",IF(VLOOKUP($A611,Sheet1!$B$3:$AH$1266,Sheet1!N$1+(Sheet1!$A$1-1)*10,FALSE)="---","---", (ROUND(VLOOKUP($A611,Sheet1!$B$3:$AH$1266,Sheet1!N$1+(Sheet1!$A$1-1)*10,FALSE),IF(VLOOKUP($A611,Sheet1!$B$3:$AH$1266,Sheet1!N$1+(Sheet1!$A$1-1)*10,FALSE)&gt;99999,-3,IF(VLOOKUP($A611,Sheet1!$B$3:$AH$1266,Sheet1!N$1+(Sheet1!$A$1-1)*10,FALSE)&gt;9999,-2,IF(VLOOKUP($A611,Sheet1!$B$3:$AH$1266,Sheet1!N$1+(Sheet1!$A$1-1)*10,FALSE)&gt;999,-1,0)))))))</f>
        <v>---</v>
      </c>
    </row>
    <row r="612" spans="1:30" ht="25.5" customHeight="1" x14ac:dyDescent="0.25">
      <c r="A612" s="133" t="s">
        <v>944</v>
      </c>
      <c r="B612" s="141" t="s">
        <v>945</v>
      </c>
      <c r="C612" s="133">
        <v>411132</v>
      </c>
      <c r="D612" s="133">
        <v>740231</v>
      </c>
      <c r="E612" s="67" t="s">
        <v>3011</v>
      </c>
      <c r="F612" s="117" t="s">
        <v>4643</v>
      </c>
      <c r="G612" s="118" t="s">
        <v>286</v>
      </c>
      <c r="H612" s="136">
        <v>5.19</v>
      </c>
      <c r="I612" s="119">
        <v>28438</v>
      </c>
      <c r="J612" s="124">
        <v>3.29</v>
      </c>
      <c r="K612" s="121" t="s">
        <v>4405</v>
      </c>
      <c r="L612" s="122">
        <v>173</v>
      </c>
      <c r="M612" s="123">
        <v>33.299999999999997</v>
      </c>
      <c r="N612" s="121" t="s">
        <v>4405</v>
      </c>
      <c r="O612" s="71" t="s">
        <v>4405</v>
      </c>
      <c r="P612" s="71" t="s">
        <v>4405</v>
      </c>
      <c r="Q612" s="71" t="s">
        <v>4405</v>
      </c>
      <c r="R612" s="73" t="s">
        <v>4405</v>
      </c>
      <c r="S612" s="63" t="s">
        <v>4362</v>
      </c>
      <c r="T612" s="63" t="str">
        <f>IF(ISNA(VLOOKUP(A612,Sheet1!B$3:C$1266,2,FALSE)=TRUE),"NC",VLOOKUP(A612,Sheet1!B$3:C$1266,2,FALSE))</f>
        <v>NC</v>
      </c>
      <c r="U612" s="66" t="str">
        <f>IF(ISNA(VLOOKUP($A612,Sheet1!$B$3:$AH$1266,Sheet1!E$1+(Sheet1!$A$1-1)*10,FALSE))=TRUE,"---",IF(VLOOKUP($A612,Sheet1!$B$3:$AH$1266,Sheet1!E$1+(Sheet1!$A$1-1)*10,FALSE)="---","---", (ROUND(VLOOKUP($A612,Sheet1!$B$3:$AH$1266,Sheet1!E$1+(Sheet1!$A$1-1)*10,FALSE),IF(VLOOKUP($A612,Sheet1!$B$3:$AH$1266,Sheet1!E$1+(Sheet1!$A$1-1)*10,FALSE)&gt;99999,-3,IF(VLOOKUP($A612,Sheet1!$B$3:$AH$1266,Sheet1!E$1+(Sheet1!$A$1-1)*10,FALSE)&gt;9999,-2,IF(VLOOKUP($A612,Sheet1!$B$3:$AH$1266,Sheet1!E$1+(Sheet1!$A$1-1)*10,FALSE)&gt;999,-1,0)))))))</f>
        <v>---</v>
      </c>
      <c r="V612" s="66" t="str">
        <f>IF(ISNA(VLOOKUP($A612,Sheet1!$B$3:$AH$1266,Sheet1!F$1+(Sheet1!$A$1-1)*10,FALSE))=TRUE,"---",IF(VLOOKUP($A612,Sheet1!$B$3:$AH$1266,Sheet1!F$1+(Sheet1!$A$1-1)*10,FALSE)="---","---", (ROUND(VLOOKUP($A612,Sheet1!$B$3:$AH$1266,Sheet1!F$1+(Sheet1!$A$1-1)*10,FALSE),IF(VLOOKUP($A612,Sheet1!$B$3:$AH$1266,Sheet1!F$1+(Sheet1!$A$1-1)*10,FALSE)&gt;99999,-3,IF(VLOOKUP($A612,Sheet1!$B$3:$AH$1266,Sheet1!F$1+(Sheet1!$A$1-1)*10,FALSE)&gt;9999,-2,IF(VLOOKUP($A612,Sheet1!$B$3:$AH$1266,Sheet1!F$1+(Sheet1!$A$1-1)*10,FALSE)&gt;999,-1,0)))))))</f>
        <v>---</v>
      </c>
      <c r="W612" s="66" t="str">
        <f>IF(ISNA(VLOOKUP($A612,Sheet1!$B$3:$AH$1266,Sheet1!G$1+(Sheet1!$A$1-1)*10,FALSE))=TRUE,"---",IF(VLOOKUP($A612,Sheet1!$B$3:$AH$1266,Sheet1!G$1+(Sheet1!$A$1-1)*10,FALSE)="---","---", (ROUND(VLOOKUP($A612,Sheet1!$B$3:$AH$1266,Sheet1!G$1+(Sheet1!$A$1-1)*10,FALSE),IF(VLOOKUP($A612,Sheet1!$B$3:$AH$1266,Sheet1!G$1+(Sheet1!$A$1-1)*10,FALSE)&gt;99999,-3,IF(VLOOKUP($A612,Sheet1!$B$3:$AH$1266,Sheet1!G$1+(Sheet1!$A$1-1)*10,FALSE)&gt;9999,-2,IF(VLOOKUP($A612,Sheet1!$B$3:$AH$1266,Sheet1!G$1+(Sheet1!$A$1-1)*10,FALSE)&gt;999,-1,0)))))))</f>
        <v>---</v>
      </c>
      <c r="X612" s="66" t="str">
        <f>IF(ISNA(VLOOKUP($A612,Sheet1!$B$3:$AH$1266,Sheet1!H$1+(Sheet1!$A$1-1)*10,FALSE))=TRUE,"---",IF(VLOOKUP($A612,Sheet1!$B$3:$AH$1266,Sheet1!H$1+(Sheet1!$A$1-1)*10,FALSE)="---","---", (ROUND(VLOOKUP($A612,Sheet1!$B$3:$AH$1266,Sheet1!H$1+(Sheet1!$A$1-1)*10,FALSE),IF(VLOOKUP($A612,Sheet1!$B$3:$AH$1266,Sheet1!H$1+(Sheet1!$A$1-1)*10,FALSE)&gt;99999,-3,IF(VLOOKUP($A612,Sheet1!$B$3:$AH$1266,Sheet1!H$1+(Sheet1!$A$1-1)*10,FALSE)&gt;9999,-2,IF(VLOOKUP($A612,Sheet1!$B$3:$AH$1266,Sheet1!H$1+(Sheet1!$A$1-1)*10,FALSE)&gt;999,-1,0)))))))</f>
        <v>---</v>
      </c>
      <c r="Y612" s="66" t="str">
        <f>IF(ISNA(VLOOKUP($A612,Sheet1!$B$3:$AH$1266,Sheet1!I$1+(Sheet1!$A$1-1)*10,FALSE))=TRUE,"---",IF(VLOOKUP($A612,Sheet1!$B$3:$AH$1266,Sheet1!I$1+(Sheet1!$A$1-1)*10,FALSE)="---","---", (ROUND(VLOOKUP($A612,Sheet1!$B$3:$AH$1266,Sheet1!I$1+(Sheet1!$A$1-1)*10,FALSE),IF(VLOOKUP($A612,Sheet1!$B$3:$AH$1266,Sheet1!I$1+(Sheet1!$A$1-1)*10,FALSE)&gt;99999,-3,IF(VLOOKUP($A612,Sheet1!$B$3:$AH$1266,Sheet1!I$1+(Sheet1!$A$1-1)*10,FALSE)&gt;9999,-2,IF(VLOOKUP($A612,Sheet1!$B$3:$AH$1266,Sheet1!I$1+(Sheet1!$A$1-1)*10,FALSE)&gt;999,-1,0)))))))</f>
        <v>---</v>
      </c>
      <c r="Z612" s="66" t="str">
        <f>IF(ISNA(VLOOKUP($A612,Sheet1!$B$3:$AH$1266,Sheet1!J$1+(Sheet1!$A$1-1)*10,FALSE))=TRUE,"---",IF(VLOOKUP($A612,Sheet1!$B$3:$AH$1266,Sheet1!J$1+(Sheet1!$A$1-1)*10,FALSE)="---","---", (ROUND(VLOOKUP($A612,Sheet1!$B$3:$AH$1266,Sheet1!J$1+(Sheet1!$A$1-1)*10,FALSE),IF(VLOOKUP($A612,Sheet1!$B$3:$AH$1266,Sheet1!J$1+(Sheet1!$A$1-1)*10,FALSE)&gt;99999,-3,IF(VLOOKUP($A612,Sheet1!$B$3:$AH$1266,Sheet1!J$1+(Sheet1!$A$1-1)*10,FALSE)&gt;9999,-2,IF(VLOOKUP($A612,Sheet1!$B$3:$AH$1266,Sheet1!J$1+(Sheet1!$A$1-1)*10,FALSE)&gt;999,-1,0)))))))</f>
        <v>---</v>
      </c>
      <c r="AA612" s="66" t="str">
        <f>IF(ISNA(VLOOKUP($A612,Sheet1!$B$3:$AH$1266,Sheet1!K$1+(Sheet1!$A$1-1)*10,FALSE))=TRUE,"---",IF(VLOOKUP($A612,Sheet1!$B$3:$AH$1266,Sheet1!K$1+(Sheet1!$A$1-1)*10,FALSE)="---","---", (ROUND(VLOOKUP($A612,Sheet1!$B$3:$AH$1266,Sheet1!K$1+(Sheet1!$A$1-1)*10,FALSE),IF(VLOOKUP($A612,Sheet1!$B$3:$AH$1266,Sheet1!K$1+(Sheet1!$A$1-1)*10,FALSE)&gt;99999,-3,IF(VLOOKUP($A612,Sheet1!$B$3:$AH$1266,Sheet1!K$1+(Sheet1!$A$1-1)*10,FALSE)&gt;9999,-2,IF(VLOOKUP($A612,Sheet1!$B$3:$AH$1266,Sheet1!K$1+(Sheet1!$A$1-1)*10,FALSE)&gt;999,-1,0)))))))</f>
        <v>---</v>
      </c>
      <c r="AB612" s="66" t="str">
        <f>IF(ISNA(VLOOKUP($A612,Sheet1!$B$3:$AH$1266,Sheet1!L$1+(Sheet1!$A$1-1)*10,FALSE))=TRUE,"---",IF(VLOOKUP($A612,Sheet1!$B$3:$AH$1266,Sheet1!L$1+(Sheet1!$A$1-1)*10,FALSE)="---","---", (ROUND(VLOOKUP($A612,Sheet1!$B$3:$AH$1266,Sheet1!L$1+(Sheet1!$A$1-1)*10,FALSE),IF(VLOOKUP($A612,Sheet1!$B$3:$AH$1266,Sheet1!L$1+(Sheet1!$A$1-1)*10,FALSE)&gt;99999,-3,IF(VLOOKUP($A612,Sheet1!$B$3:$AH$1266,Sheet1!L$1+(Sheet1!$A$1-1)*10,FALSE)&gt;9999,-2,IF(VLOOKUP($A612,Sheet1!$B$3:$AH$1266,Sheet1!L$1+(Sheet1!$A$1-1)*10,FALSE)&gt;999,-1,0)))))))</f>
        <v>---</v>
      </c>
      <c r="AC612" s="66" t="str">
        <f>IF(ISNA(VLOOKUP($A612,Sheet1!$B$3:$AH$1266,Sheet1!M$1+(Sheet1!$A$1-1)*10,FALSE))=TRUE,"---",IF(VLOOKUP($A612,Sheet1!$B$3:$AH$1266,Sheet1!M$1+(Sheet1!$A$1-1)*10,FALSE)="---","---", (ROUND(VLOOKUP($A612,Sheet1!$B$3:$AH$1266,Sheet1!M$1+(Sheet1!$A$1-1)*10,FALSE),IF(VLOOKUP($A612,Sheet1!$B$3:$AH$1266,Sheet1!M$1+(Sheet1!$A$1-1)*10,FALSE)&gt;99999,-3,IF(VLOOKUP($A612,Sheet1!$B$3:$AH$1266,Sheet1!M$1+(Sheet1!$A$1-1)*10,FALSE)&gt;9999,-2,IF(VLOOKUP($A612,Sheet1!$B$3:$AH$1266,Sheet1!M$1+(Sheet1!$A$1-1)*10,FALSE)&gt;999,-1,0)))))))</f>
        <v>---</v>
      </c>
      <c r="AD612" s="66" t="str">
        <f>IF(ISNA(VLOOKUP($A612,Sheet1!$B$3:$AH$1266,Sheet1!N$1+(Sheet1!$A$1-1)*10,FALSE))=TRUE,"---",IF(VLOOKUP($A612,Sheet1!$B$3:$AH$1266,Sheet1!N$1+(Sheet1!$A$1-1)*10,FALSE)="---","---", (ROUND(VLOOKUP($A612,Sheet1!$B$3:$AH$1266,Sheet1!N$1+(Sheet1!$A$1-1)*10,FALSE),IF(VLOOKUP($A612,Sheet1!$B$3:$AH$1266,Sheet1!N$1+(Sheet1!$A$1-1)*10,FALSE)&gt;99999,-3,IF(VLOOKUP($A612,Sheet1!$B$3:$AH$1266,Sheet1!N$1+(Sheet1!$A$1-1)*10,FALSE)&gt;9999,-2,IF(VLOOKUP($A612,Sheet1!$B$3:$AH$1266,Sheet1!N$1+(Sheet1!$A$1-1)*10,FALSE)&gt;999,-1,0)))))))</f>
        <v>---</v>
      </c>
    </row>
    <row r="613" spans="1:30" ht="25.5" customHeight="1" x14ac:dyDescent="0.25">
      <c r="A613" s="303" t="s">
        <v>946</v>
      </c>
      <c r="B613" s="330" t="s">
        <v>947</v>
      </c>
      <c r="C613" s="303">
        <v>411213</v>
      </c>
      <c r="D613" s="303">
        <v>740155</v>
      </c>
      <c r="E613" s="307" t="s">
        <v>3011</v>
      </c>
      <c r="F613" s="342" t="s">
        <v>4644</v>
      </c>
      <c r="G613" s="318" t="s">
        <v>286</v>
      </c>
      <c r="H613" s="347">
        <v>5.86</v>
      </c>
      <c r="I613" s="112">
        <v>28437</v>
      </c>
      <c r="J613" s="140" t="s">
        <v>4405</v>
      </c>
      <c r="K613" s="127" t="s">
        <v>17</v>
      </c>
      <c r="L613" s="115">
        <v>400</v>
      </c>
      <c r="M613" s="116">
        <v>68.3</v>
      </c>
      <c r="N613" s="127" t="s">
        <v>14</v>
      </c>
      <c r="O613" s="68">
        <f t="shared" si="18"/>
        <v>2.2343983569336472</v>
      </c>
      <c r="P613" s="68">
        <f>IF(O613&lt;&gt;"",VLOOKUP($A613,Sheet4!$A$2:$O$1309,14,FALSE)*100,"")</f>
        <v>1.0690774659705471</v>
      </c>
      <c r="Q613" s="68">
        <f>IF(P613&lt;&gt;"",VLOOKUP($A613,Sheet4!$A$2:$O$1309,15,FALSE)*100,"")</f>
        <v>9.992761063857591</v>
      </c>
      <c r="R613" s="74">
        <f t="shared" si="19"/>
        <v>45</v>
      </c>
      <c r="S613" s="356" t="s">
        <v>4362</v>
      </c>
      <c r="T613" s="356" t="str">
        <f>IF(ISNA(VLOOKUP(A613,Sheet1!B$3:C$1266,2,FALSE)=TRUE),"NC",VLOOKUP(A613,Sheet1!B$3:C$1266,2,FALSE))</f>
        <v>Urban</v>
      </c>
      <c r="U613" s="392">
        <f>IF(ISNA(VLOOKUP($A613,Sheet1!$B$3:$AH$1266,Sheet1!E$1+(Sheet1!$A$1-1)*10,FALSE))=TRUE,"---",IF(VLOOKUP($A613,Sheet1!$B$3:$AH$1266,Sheet1!E$1+(Sheet1!$A$1-1)*10,FALSE)="---","---", (ROUND(VLOOKUP($A613,Sheet1!$B$3:$AH$1266,Sheet1!E$1+(Sheet1!$A$1-1)*10,FALSE),IF(VLOOKUP($A613,Sheet1!$B$3:$AH$1266,Sheet1!E$1+(Sheet1!$A$1-1)*10,FALSE)&gt;99999,-3,IF(VLOOKUP($A613,Sheet1!$B$3:$AH$1266,Sheet1!E$1+(Sheet1!$A$1-1)*10,FALSE)&gt;9999,-2,IF(VLOOKUP($A613,Sheet1!$B$3:$AH$1266,Sheet1!E$1+(Sheet1!$A$1-1)*10,FALSE)&gt;999,-1,0)))))))</f>
        <v>94</v>
      </c>
      <c r="V613" s="392">
        <f>IF(ISNA(VLOOKUP($A613,Sheet1!$B$3:$AH$1266,Sheet1!F$1+(Sheet1!$A$1-1)*10,FALSE))=TRUE,"---",IF(VLOOKUP($A613,Sheet1!$B$3:$AH$1266,Sheet1!F$1+(Sheet1!$A$1-1)*10,FALSE)="---","---", (ROUND(VLOOKUP($A613,Sheet1!$B$3:$AH$1266,Sheet1!F$1+(Sheet1!$A$1-1)*10,FALSE),IF(VLOOKUP($A613,Sheet1!$B$3:$AH$1266,Sheet1!F$1+(Sheet1!$A$1-1)*10,FALSE)&gt;99999,-3,IF(VLOOKUP($A613,Sheet1!$B$3:$AH$1266,Sheet1!F$1+(Sheet1!$A$1-1)*10,FALSE)&gt;9999,-2,IF(VLOOKUP($A613,Sheet1!$B$3:$AH$1266,Sheet1!F$1+(Sheet1!$A$1-1)*10,FALSE)&gt;999,-1,0)))))))</f>
        <v>116</v>
      </c>
      <c r="W613" s="392">
        <f>IF(ISNA(VLOOKUP($A613,Sheet1!$B$3:$AH$1266,Sheet1!G$1+(Sheet1!$A$1-1)*10,FALSE))=TRUE,"---",IF(VLOOKUP($A613,Sheet1!$B$3:$AH$1266,Sheet1!G$1+(Sheet1!$A$1-1)*10,FALSE)="---","---", (ROUND(VLOOKUP($A613,Sheet1!$B$3:$AH$1266,Sheet1!G$1+(Sheet1!$A$1-1)*10,FALSE),IF(VLOOKUP($A613,Sheet1!$B$3:$AH$1266,Sheet1!G$1+(Sheet1!$A$1-1)*10,FALSE)&gt;99999,-3,IF(VLOOKUP($A613,Sheet1!$B$3:$AH$1266,Sheet1!G$1+(Sheet1!$A$1-1)*10,FALSE)&gt;9999,-2,IF(VLOOKUP($A613,Sheet1!$B$3:$AH$1266,Sheet1!G$1+(Sheet1!$A$1-1)*10,FALSE)&gt;999,-1,0)))))))</f>
        <v>145</v>
      </c>
      <c r="X613" s="392">
        <f>IF(ISNA(VLOOKUP($A613,Sheet1!$B$3:$AH$1266,Sheet1!H$1+(Sheet1!$A$1-1)*10,FALSE))=TRUE,"---",IF(VLOOKUP($A613,Sheet1!$B$3:$AH$1266,Sheet1!H$1+(Sheet1!$A$1-1)*10,FALSE)="---","---", (ROUND(VLOOKUP($A613,Sheet1!$B$3:$AH$1266,Sheet1!H$1+(Sheet1!$A$1-1)*10,FALSE),IF(VLOOKUP($A613,Sheet1!$B$3:$AH$1266,Sheet1!H$1+(Sheet1!$A$1-1)*10,FALSE)&gt;99999,-3,IF(VLOOKUP($A613,Sheet1!$B$3:$AH$1266,Sheet1!H$1+(Sheet1!$A$1-1)*10,FALSE)&gt;9999,-2,IF(VLOOKUP($A613,Sheet1!$B$3:$AH$1266,Sheet1!H$1+(Sheet1!$A$1-1)*10,FALSE)&gt;999,-1,0)))))))</f>
        <v>223</v>
      </c>
      <c r="Y613" s="392">
        <f>IF(ISNA(VLOOKUP($A613,Sheet1!$B$3:$AH$1266,Sheet1!I$1+(Sheet1!$A$1-1)*10,FALSE))=TRUE,"---",IF(VLOOKUP($A613,Sheet1!$B$3:$AH$1266,Sheet1!I$1+(Sheet1!$A$1-1)*10,FALSE)="---","---", (ROUND(VLOOKUP($A613,Sheet1!$B$3:$AH$1266,Sheet1!I$1+(Sheet1!$A$1-1)*10,FALSE),IF(VLOOKUP($A613,Sheet1!$B$3:$AH$1266,Sheet1!I$1+(Sheet1!$A$1-1)*10,FALSE)&gt;99999,-3,IF(VLOOKUP($A613,Sheet1!$B$3:$AH$1266,Sheet1!I$1+(Sheet1!$A$1-1)*10,FALSE)&gt;9999,-2,IF(VLOOKUP($A613,Sheet1!$B$3:$AH$1266,Sheet1!I$1+(Sheet1!$A$1-1)*10,FALSE)&gt;999,-1,0)))))))</f>
        <v>278</v>
      </c>
      <c r="Z613" s="392">
        <f>IF(ISNA(VLOOKUP($A613,Sheet1!$B$3:$AH$1266,Sheet1!J$1+(Sheet1!$A$1-1)*10,FALSE))=TRUE,"---",IF(VLOOKUP($A613,Sheet1!$B$3:$AH$1266,Sheet1!J$1+(Sheet1!$A$1-1)*10,FALSE)="---","---", (ROUND(VLOOKUP($A613,Sheet1!$B$3:$AH$1266,Sheet1!J$1+(Sheet1!$A$1-1)*10,FALSE),IF(VLOOKUP($A613,Sheet1!$B$3:$AH$1266,Sheet1!J$1+(Sheet1!$A$1-1)*10,FALSE)&gt;99999,-3,IF(VLOOKUP($A613,Sheet1!$B$3:$AH$1266,Sheet1!J$1+(Sheet1!$A$1-1)*10,FALSE)&gt;9999,-2,IF(VLOOKUP($A613,Sheet1!$B$3:$AH$1266,Sheet1!J$1+(Sheet1!$A$1-1)*10,FALSE)&gt;999,-1,0)))))))</f>
        <v>351</v>
      </c>
      <c r="AA613" s="392">
        <f>IF(ISNA(VLOOKUP($A613,Sheet1!$B$3:$AH$1266,Sheet1!K$1+(Sheet1!$A$1-1)*10,FALSE))=TRUE,"---",IF(VLOOKUP($A613,Sheet1!$B$3:$AH$1266,Sheet1!K$1+(Sheet1!$A$1-1)*10,FALSE)="---","---", (ROUND(VLOOKUP($A613,Sheet1!$B$3:$AH$1266,Sheet1!K$1+(Sheet1!$A$1-1)*10,FALSE),IF(VLOOKUP($A613,Sheet1!$B$3:$AH$1266,Sheet1!K$1+(Sheet1!$A$1-1)*10,FALSE)&gt;99999,-3,IF(VLOOKUP($A613,Sheet1!$B$3:$AH$1266,Sheet1!K$1+(Sheet1!$A$1-1)*10,FALSE)&gt;9999,-2,IF(VLOOKUP($A613,Sheet1!$B$3:$AH$1266,Sheet1!K$1+(Sheet1!$A$1-1)*10,FALSE)&gt;999,-1,0)))))))</f>
        <v>407</v>
      </c>
      <c r="AB613" s="392">
        <f>IF(ISNA(VLOOKUP($A613,Sheet1!$B$3:$AH$1266,Sheet1!L$1+(Sheet1!$A$1-1)*10,FALSE))=TRUE,"---",IF(VLOOKUP($A613,Sheet1!$B$3:$AH$1266,Sheet1!L$1+(Sheet1!$A$1-1)*10,FALSE)="---","---", (ROUND(VLOOKUP($A613,Sheet1!$B$3:$AH$1266,Sheet1!L$1+(Sheet1!$A$1-1)*10,FALSE),IF(VLOOKUP($A613,Sheet1!$B$3:$AH$1266,Sheet1!L$1+(Sheet1!$A$1-1)*10,FALSE)&gt;99999,-3,IF(VLOOKUP($A613,Sheet1!$B$3:$AH$1266,Sheet1!L$1+(Sheet1!$A$1-1)*10,FALSE)&gt;9999,-2,IF(VLOOKUP($A613,Sheet1!$B$3:$AH$1266,Sheet1!L$1+(Sheet1!$A$1-1)*10,FALSE)&gt;999,-1,0)))))))</f>
        <v>465</v>
      </c>
      <c r="AC613" s="392">
        <f>IF(ISNA(VLOOKUP($A613,Sheet1!$B$3:$AH$1266,Sheet1!M$1+(Sheet1!$A$1-1)*10,FALSE))=TRUE,"---",IF(VLOOKUP($A613,Sheet1!$B$3:$AH$1266,Sheet1!M$1+(Sheet1!$A$1-1)*10,FALSE)="---","---", (ROUND(VLOOKUP($A613,Sheet1!$B$3:$AH$1266,Sheet1!M$1+(Sheet1!$A$1-1)*10,FALSE),IF(VLOOKUP($A613,Sheet1!$B$3:$AH$1266,Sheet1!M$1+(Sheet1!$A$1-1)*10,FALSE)&gt;99999,-3,IF(VLOOKUP($A613,Sheet1!$B$3:$AH$1266,Sheet1!M$1+(Sheet1!$A$1-1)*10,FALSE)&gt;9999,-2,IF(VLOOKUP($A613,Sheet1!$B$3:$AH$1266,Sheet1!M$1+(Sheet1!$A$1-1)*10,FALSE)&gt;999,-1,0)))))))</f>
        <v>525</v>
      </c>
      <c r="AD613" s="392">
        <f>IF(ISNA(VLOOKUP($A613,Sheet1!$B$3:$AH$1266,Sheet1!N$1+(Sheet1!$A$1-1)*10,FALSE))=TRUE,"---",IF(VLOOKUP($A613,Sheet1!$B$3:$AH$1266,Sheet1!N$1+(Sheet1!$A$1-1)*10,FALSE)="---","---", (ROUND(VLOOKUP($A613,Sheet1!$B$3:$AH$1266,Sheet1!N$1+(Sheet1!$A$1-1)*10,FALSE),IF(VLOOKUP($A613,Sheet1!$B$3:$AH$1266,Sheet1!N$1+(Sheet1!$A$1-1)*10,FALSE)&gt;99999,-3,IF(VLOOKUP($A613,Sheet1!$B$3:$AH$1266,Sheet1!N$1+(Sheet1!$A$1-1)*10,FALSE)&gt;9999,-2,IF(VLOOKUP($A613,Sheet1!$B$3:$AH$1266,Sheet1!N$1+(Sheet1!$A$1-1)*10,FALSE)&gt;999,-1,0)))))))</f>
        <v>608</v>
      </c>
    </row>
    <row r="614" spans="1:30" ht="25.5" customHeight="1" x14ac:dyDescent="0.25">
      <c r="A614" s="303"/>
      <c r="B614" s="331"/>
      <c r="C614" s="303"/>
      <c r="D614" s="303"/>
      <c r="E614" s="307" t="e">
        <v>#N/A</v>
      </c>
      <c r="F614" s="331"/>
      <c r="G614" s="319"/>
      <c r="H614" s="347"/>
      <c r="I614" s="112">
        <v>26173</v>
      </c>
      <c r="J614" s="113">
        <v>4.01</v>
      </c>
      <c r="K614" s="114" t="s">
        <v>4405</v>
      </c>
      <c r="L614" s="115">
        <v>264</v>
      </c>
      <c r="M614" s="116">
        <v>45.1</v>
      </c>
      <c r="N614" s="127" t="s">
        <v>112</v>
      </c>
      <c r="O614" s="68" t="s">
        <v>4405</v>
      </c>
      <c r="P614" s="68" t="s">
        <v>4405</v>
      </c>
      <c r="Q614" s="68" t="s">
        <v>4405</v>
      </c>
      <c r="R614" s="74" t="s">
        <v>4405</v>
      </c>
      <c r="S614" s="356" t="e">
        <v>#N/A</v>
      </c>
      <c r="T614" s="356" t="str">
        <f>IF(ISNA(VLOOKUP(A614,Sheet1!B$3:C$1266,2,FALSE)=TRUE),"ND",VLOOKUP(A614,Sheet1!B$3:C$1266,2,FALSE))</f>
        <v>ND</v>
      </c>
      <c r="U614" s="392" t="str">
        <f>IF(ISNA(VLOOKUP($A614,Sheet1!$B$3:$AH$1266,Sheet1!E$1+(Sheet1!$A$1-1)*10,FALSE))=TRUE,"---",IF(VLOOKUP($A614,Sheet1!$B$3:$AH$1266,Sheet1!E$1+(Sheet1!$A$1-1)*10,FALSE)="---","---", (ROUND(VLOOKUP($A614,Sheet1!$B$3:$AH$1266,Sheet1!E$1+(Sheet1!$A$1-1)*10,FALSE),IF(VLOOKUP($A614,Sheet1!$B$3:$AH$1266,Sheet1!E$1+(Sheet1!$A$1-1)*10,FALSE)&gt;99999,-3,IF(VLOOKUP($A614,Sheet1!$B$3:$AH$1266,Sheet1!E$1+(Sheet1!$A$1-1)*10,FALSE)&gt;9999,-2,IF(VLOOKUP($A614,Sheet1!$B$3:$AH$1266,Sheet1!E$1+(Sheet1!$A$1-1)*10,FALSE)&gt;999,-1,0)))))))</f>
        <v>---</v>
      </c>
      <c r="V614" s="392" t="str">
        <f>IF(ISNA(VLOOKUP($A614,Sheet1!$B$3:$AH$1266,Sheet1!F$1+(Sheet1!$A$1-1)*10,FALSE))=TRUE,"---",IF(VLOOKUP($A614,Sheet1!$B$3:$AH$1266,Sheet1!F$1+(Sheet1!$A$1-1)*10,FALSE)="---","---", (ROUND(VLOOKUP($A614,Sheet1!$B$3:$AH$1266,Sheet1!F$1+(Sheet1!$A$1-1)*10,FALSE),IF(VLOOKUP($A614,Sheet1!$B$3:$AH$1266,Sheet1!F$1+(Sheet1!$A$1-1)*10,FALSE)&gt;99999,-3,IF(VLOOKUP($A614,Sheet1!$B$3:$AH$1266,Sheet1!F$1+(Sheet1!$A$1-1)*10,FALSE)&gt;9999,-2,IF(VLOOKUP($A614,Sheet1!$B$3:$AH$1266,Sheet1!F$1+(Sheet1!$A$1-1)*10,FALSE)&gt;999,-1,0)))))))</f>
        <v>---</v>
      </c>
      <c r="W614" s="392" t="str">
        <f>IF(ISNA(VLOOKUP($A614,Sheet1!$B$3:$AH$1266,Sheet1!G$1+(Sheet1!$A$1-1)*10,FALSE))=TRUE,"---",IF(VLOOKUP($A614,Sheet1!$B$3:$AH$1266,Sheet1!G$1+(Sheet1!$A$1-1)*10,FALSE)="---","---", (ROUND(VLOOKUP($A614,Sheet1!$B$3:$AH$1266,Sheet1!G$1+(Sheet1!$A$1-1)*10,FALSE),IF(VLOOKUP($A614,Sheet1!$B$3:$AH$1266,Sheet1!G$1+(Sheet1!$A$1-1)*10,FALSE)&gt;99999,-3,IF(VLOOKUP($A614,Sheet1!$B$3:$AH$1266,Sheet1!G$1+(Sheet1!$A$1-1)*10,FALSE)&gt;9999,-2,IF(VLOOKUP($A614,Sheet1!$B$3:$AH$1266,Sheet1!G$1+(Sheet1!$A$1-1)*10,FALSE)&gt;999,-1,0)))))))</f>
        <v>---</v>
      </c>
      <c r="X614" s="392" t="str">
        <f>IF(ISNA(VLOOKUP($A614,Sheet1!$B$3:$AH$1266,Sheet1!H$1+(Sheet1!$A$1-1)*10,FALSE))=TRUE,"---",IF(VLOOKUP($A614,Sheet1!$B$3:$AH$1266,Sheet1!H$1+(Sheet1!$A$1-1)*10,FALSE)="---","---", (ROUND(VLOOKUP($A614,Sheet1!$B$3:$AH$1266,Sheet1!H$1+(Sheet1!$A$1-1)*10,FALSE),IF(VLOOKUP($A614,Sheet1!$B$3:$AH$1266,Sheet1!H$1+(Sheet1!$A$1-1)*10,FALSE)&gt;99999,-3,IF(VLOOKUP($A614,Sheet1!$B$3:$AH$1266,Sheet1!H$1+(Sheet1!$A$1-1)*10,FALSE)&gt;9999,-2,IF(VLOOKUP($A614,Sheet1!$B$3:$AH$1266,Sheet1!H$1+(Sheet1!$A$1-1)*10,FALSE)&gt;999,-1,0)))))))</f>
        <v>---</v>
      </c>
      <c r="Y614" s="392" t="str">
        <f>IF(ISNA(VLOOKUP($A614,Sheet1!$B$3:$AH$1266,Sheet1!I$1+(Sheet1!$A$1-1)*10,FALSE))=TRUE,"---",IF(VLOOKUP($A614,Sheet1!$B$3:$AH$1266,Sheet1!I$1+(Sheet1!$A$1-1)*10,FALSE)="---","---", (ROUND(VLOOKUP($A614,Sheet1!$B$3:$AH$1266,Sheet1!I$1+(Sheet1!$A$1-1)*10,FALSE),IF(VLOOKUP($A614,Sheet1!$B$3:$AH$1266,Sheet1!I$1+(Sheet1!$A$1-1)*10,FALSE)&gt;99999,-3,IF(VLOOKUP($A614,Sheet1!$B$3:$AH$1266,Sheet1!I$1+(Sheet1!$A$1-1)*10,FALSE)&gt;9999,-2,IF(VLOOKUP($A614,Sheet1!$B$3:$AH$1266,Sheet1!I$1+(Sheet1!$A$1-1)*10,FALSE)&gt;999,-1,0)))))))</f>
        <v>---</v>
      </c>
      <c r="Z614" s="392" t="str">
        <f>IF(ISNA(VLOOKUP($A614,Sheet1!$B$3:$AH$1266,Sheet1!J$1+(Sheet1!$A$1-1)*10,FALSE))=TRUE,"---",IF(VLOOKUP($A614,Sheet1!$B$3:$AH$1266,Sheet1!J$1+(Sheet1!$A$1-1)*10,FALSE)="---","---", (ROUND(VLOOKUP($A614,Sheet1!$B$3:$AH$1266,Sheet1!J$1+(Sheet1!$A$1-1)*10,FALSE),IF(VLOOKUP($A614,Sheet1!$B$3:$AH$1266,Sheet1!J$1+(Sheet1!$A$1-1)*10,FALSE)&gt;99999,-3,IF(VLOOKUP($A614,Sheet1!$B$3:$AH$1266,Sheet1!J$1+(Sheet1!$A$1-1)*10,FALSE)&gt;9999,-2,IF(VLOOKUP($A614,Sheet1!$B$3:$AH$1266,Sheet1!J$1+(Sheet1!$A$1-1)*10,FALSE)&gt;999,-1,0)))))))</f>
        <v>---</v>
      </c>
      <c r="AA614" s="392" t="str">
        <f>IF(ISNA(VLOOKUP($A614,Sheet1!$B$3:$AH$1266,Sheet1!K$1+(Sheet1!$A$1-1)*10,FALSE))=TRUE,"---",IF(VLOOKUP($A614,Sheet1!$B$3:$AH$1266,Sheet1!K$1+(Sheet1!$A$1-1)*10,FALSE)="---","---", (ROUND(VLOOKUP($A614,Sheet1!$B$3:$AH$1266,Sheet1!K$1+(Sheet1!$A$1-1)*10,FALSE),IF(VLOOKUP($A614,Sheet1!$B$3:$AH$1266,Sheet1!K$1+(Sheet1!$A$1-1)*10,FALSE)&gt;99999,-3,IF(VLOOKUP($A614,Sheet1!$B$3:$AH$1266,Sheet1!K$1+(Sheet1!$A$1-1)*10,FALSE)&gt;9999,-2,IF(VLOOKUP($A614,Sheet1!$B$3:$AH$1266,Sheet1!K$1+(Sheet1!$A$1-1)*10,FALSE)&gt;999,-1,0)))))))</f>
        <v>---</v>
      </c>
      <c r="AB614" s="392" t="str">
        <f>IF(ISNA(VLOOKUP($A614,Sheet1!$B$3:$AH$1266,Sheet1!L$1+(Sheet1!$A$1-1)*10,FALSE))=TRUE,"---",IF(VLOOKUP($A614,Sheet1!$B$3:$AH$1266,Sheet1!L$1+(Sheet1!$A$1-1)*10,FALSE)="---","---", (ROUND(VLOOKUP($A614,Sheet1!$B$3:$AH$1266,Sheet1!L$1+(Sheet1!$A$1-1)*10,FALSE),IF(VLOOKUP($A614,Sheet1!$B$3:$AH$1266,Sheet1!L$1+(Sheet1!$A$1-1)*10,FALSE)&gt;99999,-3,IF(VLOOKUP($A614,Sheet1!$B$3:$AH$1266,Sheet1!L$1+(Sheet1!$A$1-1)*10,FALSE)&gt;9999,-2,IF(VLOOKUP($A614,Sheet1!$B$3:$AH$1266,Sheet1!L$1+(Sheet1!$A$1-1)*10,FALSE)&gt;999,-1,0)))))))</f>
        <v>---</v>
      </c>
      <c r="AC614" s="392" t="str">
        <f>IF(ISNA(VLOOKUP($A614,Sheet1!$B$3:$AH$1266,Sheet1!M$1+(Sheet1!$A$1-1)*10,FALSE))=TRUE,"---",IF(VLOOKUP($A614,Sheet1!$B$3:$AH$1266,Sheet1!M$1+(Sheet1!$A$1-1)*10,FALSE)="---","---", (ROUND(VLOOKUP($A614,Sheet1!$B$3:$AH$1266,Sheet1!M$1+(Sheet1!$A$1-1)*10,FALSE),IF(VLOOKUP($A614,Sheet1!$B$3:$AH$1266,Sheet1!M$1+(Sheet1!$A$1-1)*10,FALSE)&gt;99999,-3,IF(VLOOKUP($A614,Sheet1!$B$3:$AH$1266,Sheet1!M$1+(Sheet1!$A$1-1)*10,FALSE)&gt;9999,-2,IF(VLOOKUP($A614,Sheet1!$B$3:$AH$1266,Sheet1!M$1+(Sheet1!$A$1-1)*10,FALSE)&gt;999,-1,0)))))))</f>
        <v>---</v>
      </c>
      <c r="AD614" s="392" t="str">
        <f>IF(ISNA(VLOOKUP($A614,Sheet1!$B$3:$AH$1266,Sheet1!N$1+(Sheet1!$A$1-1)*10,FALSE))=TRUE,"---",IF(VLOOKUP($A614,Sheet1!$B$3:$AH$1266,Sheet1!N$1+(Sheet1!$A$1-1)*10,FALSE)="---","---", (ROUND(VLOOKUP($A614,Sheet1!$B$3:$AH$1266,Sheet1!N$1+(Sheet1!$A$1-1)*10,FALSE),IF(VLOOKUP($A614,Sheet1!$B$3:$AH$1266,Sheet1!N$1+(Sheet1!$A$1-1)*10,FALSE)&gt;99999,-3,IF(VLOOKUP($A614,Sheet1!$B$3:$AH$1266,Sheet1!N$1+(Sheet1!$A$1-1)*10,FALSE)&gt;9999,-2,IF(VLOOKUP($A614,Sheet1!$B$3:$AH$1266,Sheet1!N$1+(Sheet1!$A$1-1)*10,FALSE)&gt;999,-1,0)))))))</f>
        <v>---</v>
      </c>
    </row>
    <row r="615" spans="1:30" ht="25.5" customHeight="1" x14ac:dyDescent="0.25">
      <c r="A615" s="304" t="s">
        <v>948</v>
      </c>
      <c r="B615" s="393" t="s">
        <v>949</v>
      </c>
      <c r="C615" s="304">
        <v>411234</v>
      </c>
      <c r="D615" s="304">
        <v>740115</v>
      </c>
      <c r="E615" s="305" t="s">
        <v>3011</v>
      </c>
      <c r="F615" s="117" t="s">
        <v>4641</v>
      </c>
      <c r="G615" s="118" t="s">
        <v>31</v>
      </c>
      <c r="H615" s="348">
        <v>15.1</v>
      </c>
      <c r="I615" s="377">
        <v>28437</v>
      </c>
      <c r="J615" s="379">
        <v>4.6900000000000004</v>
      </c>
      <c r="K615" s="340" t="s">
        <v>4405</v>
      </c>
      <c r="L615" s="338">
        <v>1640</v>
      </c>
      <c r="M615" s="381">
        <v>109</v>
      </c>
      <c r="N615" s="351" t="s">
        <v>12</v>
      </c>
      <c r="O615" s="328">
        <f t="shared" si="18"/>
        <v>2.563752949049797</v>
      </c>
      <c r="P615" s="328">
        <f>IF(O615&lt;&gt;"",VLOOKUP($A615,Sheet4!$A$2:$O$1309,14,FALSE)*100,"")</f>
        <v>1.2243462600611155</v>
      </c>
      <c r="Q615" s="328">
        <f>IF(P615&lt;&gt;"",VLOOKUP($A615,Sheet4!$A$2:$O$1309,15,FALSE)*100,"")</f>
        <v>11.366927169044082</v>
      </c>
      <c r="R615" s="358">
        <f t="shared" si="19"/>
        <v>40</v>
      </c>
      <c r="S615" s="357" t="s">
        <v>4362</v>
      </c>
      <c r="T615" s="357" t="str">
        <f>IF(ISNA(VLOOKUP(A615,Sheet1!B$3:C$1266,2,FALSE)=TRUE),"NC",VLOOKUP(A615,Sheet1!B$3:C$1266,2,FALSE))</f>
        <v>Rural</v>
      </c>
      <c r="U615" s="385">
        <f>IF(ISNA(VLOOKUP($A615,Sheet1!$B$3:$AH$1266,Sheet1!E$1+(Sheet1!$A$1-1)*10,FALSE))=TRUE,"---",IF(VLOOKUP($A615,Sheet1!$B$3:$AH$1266,Sheet1!E$1+(Sheet1!$A$1-1)*10,FALSE)="---","---", (ROUND(VLOOKUP($A615,Sheet1!$B$3:$AH$1266,Sheet1!E$1+(Sheet1!$A$1-1)*10,FALSE),IF(VLOOKUP($A615,Sheet1!$B$3:$AH$1266,Sheet1!E$1+(Sheet1!$A$1-1)*10,FALSE)&gt;99999,-3,IF(VLOOKUP($A615,Sheet1!$B$3:$AH$1266,Sheet1!E$1+(Sheet1!$A$1-1)*10,FALSE)&gt;9999,-2,IF(VLOOKUP($A615,Sheet1!$B$3:$AH$1266,Sheet1!E$1+(Sheet1!$A$1-1)*10,FALSE)&gt;999,-1,0)))))))</f>
        <v>260</v>
      </c>
      <c r="V615" s="385">
        <f>IF(ISNA(VLOOKUP($A615,Sheet1!$B$3:$AH$1266,Sheet1!F$1+(Sheet1!$A$1-1)*10,FALSE))=TRUE,"---",IF(VLOOKUP($A615,Sheet1!$B$3:$AH$1266,Sheet1!F$1+(Sheet1!$A$1-1)*10,FALSE)="---","---", (ROUND(VLOOKUP($A615,Sheet1!$B$3:$AH$1266,Sheet1!F$1+(Sheet1!$A$1-1)*10,FALSE),IF(VLOOKUP($A615,Sheet1!$B$3:$AH$1266,Sheet1!F$1+(Sheet1!$A$1-1)*10,FALSE)&gt;99999,-3,IF(VLOOKUP($A615,Sheet1!$B$3:$AH$1266,Sheet1!F$1+(Sheet1!$A$1-1)*10,FALSE)&gt;9999,-2,IF(VLOOKUP($A615,Sheet1!$B$3:$AH$1266,Sheet1!F$1+(Sheet1!$A$1-1)*10,FALSE)&gt;999,-1,0)))))))</f>
        <v>323</v>
      </c>
      <c r="W615" s="385">
        <f>IF(ISNA(VLOOKUP($A615,Sheet1!$B$3:$AH$1266,Sheet1!G$1+(Sheet1!$A$1-1)*10,FALSE))=TRUE,"---",IF(VLOOKUP($A615,Sheet1!$B$3:$AH$1266,Sheet1!G$1+(Sheet1!$A$1-1)*10,FALSE)="---","---", (ROUND(VLOOKUP($A615,Sheet1!$B$3:$AH$1266,Sheet1!G$1+(Sheet1!$A$1-1)*10,FALSE),IF(VLOOKUP($A615,Sheet1!$B$3:$AH$1266,Sheet1!G$1+(Sheet1!$A$1-1)*10,FALSE)&gt;99999,-3,IF(VLOOKUP($A615,Sheet1!$B$3:$AH$1266,Sheet1!G$1+(Sheet1!$A$1-1)*10,FALSE)&gt;9999,-2,IF(VLOOKUP($A615,Sheet1!$B$3:$AH$1266,Sheet1!G$1+(Sheet1!$A$1-1)*10,FALSE)&gt;999,-1,0)))))))</f>
        <v>417</v>
      </c>
      <c r="X615" s="385">
        <f>IF(ISNA(VLOOKUP($A615,Sheet1!$B$3:$AH$1266,Sheet1!H$1+(Sheet1!$A$1-1)*10,FALSE))=TRUE,"---",IF(VLOOKUP($A615,Sheet1!$B$3:$AH$1266,Sheet1!H$1+(Sheet1!$A$1-1)*10,FALSE)="---","---", (ROUND(VLOOKUP($A615,Sheet1!$B$3:$AH$1266,Sheet1!H$1+(Sheet1!$A$1-1)*10,FALSE),IF(VLOOKUP($A615,Sheet1!$B$3:$AH$1266,Sheet1!H$1+(Sheet1!$A$1-1)*10,FALSE)&gt;99999,-3,IF(VLOOKUP($A615,Sheet1!$B$3:$AH$1266,Sheet1!H$1+(Sheet1!$A$1-1)*10,FALSE)&gt;9999,-2,IF(VLOOKUP($A615,Sheet1!$B$3:$AH$1266,Sheet1!H$1+(Sheet1!$A$1-1)*10,FALSE)&gt;999,-1,0)))))))</f>
        <v>717</v>
      </c>
      <c r="Y615" s="385">
        <f>IF(ISNA(VLOOKUP($A615,Sheet1!$B$3:$AH$1266,Sheet1!I$1+(Sheet1!$A$1-1)*10,FALSE))=TRUE,"---",IF(VLOOKUP($A615,Sheet1!$B$3:$AH$1266,Sheet1!I$1+(Sheet1!$A$1-1)*10,FALSE)="---","---", (ROUND(VLOOKUP($A615,Sheet1!$B$3:$AH$1266,Sheet1!I$1+(Sheet1!$A$1-1)*10,FALSE),IF(VLOOKUP($A615,Sheet1!$B$3:$AH$1266,Sheet1!I$1+(Sheet1!$A$1-1)*10,FALSE)&gt;99999,-3,IF(VLOOKUP($A615,Sheet1!$B$3:$AH$1266,Sheet1!I$1+(Sheet1!$A$1-1)*10,FALSE)&gt;9999,-2,IF(VLOOKUP($A615,Sheet1!$B$3:$AH$1266,Sheet1!I$1+(Sheet1!$A$1-1)*10,FALSE)&gt;999,-1,0)))))))</f>
        <v>980</v>
      </c>
      <c r="Z615" s="385">
        <f>IF(ISNA(VLOOKUP($A615,Sheet1!$B$3:$AH$1266,Sheet1!J$1+(Sheet1!$A$1-1)*10,FALSE))=TRUE,"---",IF(VLOOKUP($A615,Sheet1!$B$3:$AH$1266,Sheet1!J$1+(Sheet1!$A$1-1)*10,FALSE)="---","---", (ROUND(VLOOKUP($A615,Sheet1!$B$3:$AH$1266,Sheet1!J$1+(Sheet1!$A$1-1)*10,FALSE),IF(VLOOKUP($A615,Sheet1!$B$3:$AH$1266,Sheet1!J$1+(Sheet1!$A$1-1)*10,FALSE)&gt;99999,-3,IF(VLOOKUP($A615,Sheet1!$B$3:$AH$1266,Sheet1!J$1+(Sheet1!$A$1-1)*10,FALSE)&gt;9999,-2,IF(VLOOKUP($A615,Sheet1!$B$3:$AH$1266,Sheet1!J$1+(Sheet1!$A$1-1)*10,FALSE)&gt;999,-1,0)))))))</f>
        <v>1390</v>
      </c>
      <c r="AA615" s="385">
        <f>IF(ISNA(VLOOKUP($A615,Sheet1!$B$3:$AH$1266,Sheet1!K$1+(Sheet1!$A$1-1)*10,FALSE))=TRUE,"---",IF(VLOOKUP($A615,Sheet1!$B$3:$AH$1266,Sheet1!K$1+(Sheet1!$A$1-1)*10,FALSE)="---","---", (ROUND(VLOOKUP($A615,Sheet1!$B$3:$AH$1266,Sheet1!K$1+(Sheet1!$A$1-1)*10,FALSE),IF(VLOOKUP($A615,Sheet1!$B$3:$AH$1266,Sheet1!K$1+(Sheet1!$A$1-1)*10,FALSE)&gt;99999,-3,IF(VLOOKUP($A615,Sheet1!$B$3:$AH$1266,Sheet1!K$1+(Sheet1!$A$1-1)*10,FALSE)&gt;9999,-2,IF(VLOOKUP($A615,Sheet1!$B$3:$AH$1266,Sheet1!K$1+(Sheet1!$A$1-1)*10,FALSE)&gt;999,-1,0)))))))</f>
        <v>1750</v>
      </c>
      <c r="AB615" s="385">
        <f>IF(ISNA(VLOOKUP($A615,Sheet1!$B$3:$AH$1266,Sheet1!L$1+(Sheet1!$A$1-1)*10,FALSE))=TRUE,"---",IF(VLOOKUP($A615,Sheet1!$B$3:$AH$1266,Sheet1!L$1+(Sheet1!$A$1-1)*10,FALSE)="---","---", (ROUND(VLOOKUP($A615,Sheet1!$B$3:$AH$1266,Sheet1!L$1+(Sheet1!$A$1-1)*10,FALSE),IF(VLOOKUP($A615,Sheet1!$B$3:$AH$1266,Sheet1!L$1+(Sheet1!$A$1-1)*10,FALSE)&gt;99999,-3,IF(VLOOKUP($A615,Sheet1!$B$3:$AH$1266,Sheet1!L$1+(Sheet1!$A$1-1)*10,FALSE)&gt;9999,-2,IF(VLOOKUP($A615,Sheet1!$B$3:$AH$1266,Sheet1!L$1+(Sheet1!$A$1-1)*10,FALSE)&gt;999,-1,0)))))))</f>
        <v>2170</v>
      </c>
      <c r="AC615" s="385">
        <f>IF(ISNA(VLOOKUP($A615,Sheet1!$B$3:$AH$1266,Sheet1!M$1+(Sheet1!$A$1-1)*10,FALSE))=TRUE,"---",IF(VLOOKUP($A615,Sheet1!$B$3:$AH$1266,Sheet1!M$1+(Sheet1!$A$1-1)*10,FALSE)="---","---", (ROUND(VLOOKUP($A615,Sheet1!$B$3:$AH$1266,Sheet1!M$1+(Sheet1!$A$1-1)*10,FALSE),IF(VLOOKUP($A615,Sheet1!$B$3:$AH$1266,Sheet1!M$1+(Sheet1!$A$1-1)*10,FALSE)&gt;99999,-3,IF(VLOOKUP($A615,Sheet1!$B$3:$AH$1266,Sheet1!M$1+(Sheet1!$A$1-1)*10,FALSE)&gt;9999,-2,IF(VLOOKUP($A615,Sheet1!$B$3:$AH$1266,Sheet1!M$1+(Sheet1!$A$1-1)*10,FALSE)&gt;999,-1,0)))))))</f>
        <v>2660</v>
      </c>
      <c r="AD615" s="385">
        <f>IF(ISNA(VLOOKUP($A615,Sheet1!$B$3:$AH$1266,Sheet1!N$1+(Sheet1!$A$1-1)*10,FALSE))=TRUE,"---",IF(VLOOKUP($A615,Sheet1!$B$3:$AH$1266,Sheet1!N$1+(Sheet1!$A$1-1)*10,FALSE)="---","---", (ROUND(VLOOKUP($A615,Sheet1!$B$3:$AH$1266,Sheet1!N$1+(Sheet1!$A$1-1)*10,FALSE),IF(VLOOKUP($A615,Sheet1!$B$3:$AH$1266,Sheet1!N$1+(Sheet1!$A$1-1)*10,FALSE)&gt;99999,-3,IF(VLOOKUP($A615,Sheet1!$B$3:$AH$1266,Sheet1!N$1+(Sheet1!$A$1-1)*10,FALSE)&gt;9999,-2,IF(VLOOKUP($A615,Sheet1!$B$3:$AH$1266,Sheet1!N$1+(Sheet1!$A$1-1)*10,FALSE)&gt;999,-1,0)))))))</f>
        <v>3420</v>
      </c>
    </row>
    <row r="616" spans="1:30" ht="25.5" customHeight="1" x14ac:dyDescent="0.25">
      <c r="A616" s="304"/>
      <c r="B616" s="346"/>
      <c r="C616" s="304"/>
      <c r="D616" s="304"/>
      <c r="E616" s="305"/>
      <c r="F616" s="117" t="s">
        <v>4645</v>
      </c>
      <c r="G616" s="118" t="s">
        <v>286</v>
      </c>
      <c r="H616" s="348"/>
      <c r="I616" s="378"/>
      <c r="J616" s="380"/>
      <c r="K616" s="341"/>
      <c r="L616" s="339"/>
      <c r="M616" s="382"/>
      <c r="N616" s="352"/>
      <c r="O616" s="329" t="e">
        <f t="shared" si="18"/>
        <v>#NUM!</v>
      </c>
      <c r="P616" s="329" t="e">
        <f>IF(O616&lt;&gt;"",VLOOKUP($A616,Sheet4!$A$2:$O$1309,14,FALSE)*100,"")</f>
        <v>#NUM!</v>
      </c>
      <c r="Q616" s="329" t="e">
        <f>IF(P616&lt;&gt;"",VLOOKUP($A616,Sheet4!$A$2:$O$1309,15,FALSE)*100,"")</f>
        <v>#NUM!</v>
      </c>
      <c r="R616" s="357" t="e">
        <f t="shared" si="19"/>
        <v>#NUM!</v>
      </c>
      <c r="S616" s="357"/>
      <c r="T616" s="357"/>
      <c r="U616" s="385"/>
      <c r="V616" s="385"/>
      <c r="W616" s="385"/>
      <c r="X616" s="385"/>
      <c r="Y616" s="385"/>
      <c r="Z616" s="385"/>
      <c r="AA616" s="385"/>
      <c r="AB616" s="385"/>
      <c r="AC616" s="385"/>
      <c r="AD616" s="385"/>
    </row>
    <row r="617" spans="1:30" ht="25.5" customHeight="1" x14ac:dyDescent="0.25">
      <c r="A617" s="125" t="s">
        <v>950</v>
      </c>
      <c r="B617" s="126" t="s">
        <v>951</v>
      </c>
      <c r="C617" s="125">
        <v>411217</v>
      </c>
      <c r="D617" s="125">
        <v>735908</v>
      </c>
      <c r="E617" s="70" t="s">
        <v>3011</v>
      </c>
      <c r="F617" s="139" t="s">
        <v>4405</v>
      </c>
      <c r="G617" s="127" t="s">
        <v>160</v>
      </c>
      <c r="H617" s="128">
        <v>18.600000000000001</v>
      </c>
      <c r="I617" s="112">
        <v>18852</v>
      </c>
      <c r="J617" s="140" t="s">
        <v>4405</v>
      </c>
      <c r="K617" s="127" t="s">
        <v>17</v>
      </c>
      <c r="L617" s="115">
        <v>1420</v>
      </c>
      <c r="M617" s="116">
        <v>76.3</v>
      </c>
      <c r="N617" s="127" t="s">
        <v>160</v>
      </c>
      <c r="O617" s="68" t="s">
        <v>4405</v>
      </c>
      <c r="P617" s="68" t="s">
        <v>4405</v>
      </c>
      <c r="Q617" s="68" t="s">
        <v>4405</v>
      </c>
      <c r="R617" s="74" t="s">
        <v>4405</v>
      </c>
      <c r="S617" s="64" t="s">
        <v>4362</v>
      </c>
      <c r="T617" s="64" t="str">
        <f>IF(ISNA(VLOOKUP(A617,Sheet1!B$3:C$1266,2,FALSE)=TRUE),"NC",VLOOKUP(A617,Sheet1!B$3:C$1266,2,FALSE))</f>
        <v>NC</v>
      </c>
      <c r="U617" s="65" t="str">
        <f>IF(ISNA(VLOOKUP($A617,Sheet1!$B$3:$AH$1266,Sheet1!E$1+(Sheet1!$A$1-1)*10,FALSE))=TRUE,"---",IF(VLOOKUP($A617,Sheet1!$B$3:$AH$1266,Sheet1!E$1+(Sheet1!$A$1-1)*10,FALSE)="---","---", (ROUND(VLOOKUP($A617,Sheet1!$B$3:$AH$1266,Sheet1!E$1+(Sheet1!$A$1-1)*10,FALSE),IF(VLOOKUP($A617,Sheet1!$B$3:$AH$1266,Sheet1!E$1+(Sheet1!$A$1-1)*10,FALSE)&gt;99999,-3,IF(VLOOKUP($A617,Sheet1!$B$3:$AH$1266,Sheet1!E$1+(Sheet1!$A$1-1)*10,FALSE)&gt;9999,-2,IF(VLOOKUP($A617,Sheet1!$B$3:$AH$1266,Sheet1!E$1+(Sheet1!$A$1-1)*10,FALSE)&gt;999,-1,0)))))))</f>
        <v>---</v>
      </c>
      <c r="V617" s="65" t="str">
        <f>IF(ISNA(VLOOKUP($A617,Sheet1!$B$3:$AH$1266,Sheet1!F$1+(Sheet1!$A$1-1)*10,FALSE))=TRUE,"---",IF(VLOOKUP($A617,Sheet1!$B$3:$AH$1266,Sheet1!F$1+(Sheet1!$A$1-1)*10,FALSE)="---","---", (ROUND(VLOOKUP($A617,Sheet1!$B$3:$AH$1266,Sheet1!F$1+(Sheet1!$A$1-1)*10,FALSE),IF(VLOOKUP($A617,Sheet1!$B$3:$AH$1266,Sheet1!F$1+(Sheet1!$A$1-1)*10,FALSE)&gt;99999,-3,IF(VLOOKUP($A617,Sheet1!$B$3:$AH$1266,Sheet1!F$1+(Sheet1!$A$1-1)*10,FALSE)&gt;9999,-2,IF(VLOOKUP($A617,Sheet1!$B$3:$AH$1266,Sheet1!F$1+(Sheet1!$A$1-1)*10,FALSE)&gt;999,-1,0)))))))</f>
        <v>---</v>
      </c>
      <c r="W617" s="65" t="str">
        <f>IF(ISNA(VLOOKUP($A617,Sheet1!$B$3:$AH$1266,Sheet1!G$1+(Sheet1!$A$1-1)*10,FALSE))=TRUE,"---",IF(VLOOKUP($A617,Sheet1!$B$3:$AH$1266,Sheet1!G$1+(Sheet1!$A$1-1)*10,FALSE)="---","---", (ROUND(VLOOKUP($A617,Sheet1!$B$3:$AH$1266,Sheet1!G$1+(Sheet1!$A$1-1)*10,FALSE),IF(VLOOKUP($A617,Sheet1!$B$3:$AH$1266,Sheet1!G$1+(Sheet1!$A$1-1)*10,FALSE)&gt;99999,-3,IF(VLOOKUP($A617,Sheet1!$B$3:$AH$1266,Sheet1!G$1+(Sheet1!$A$1-1)*10,FALSE)&gt;9999,-2,IF(VLOOKUP($A617,Sheet1!$B$3:$AH$1266,Sheet1!G$1+(Sheet1!$A$1-1)*10,FALSE)&gt;999,-1,0)))))))</f>
        <v>---</v>
      </c>
      <c r="X617" s="65" t="str">
        <f>IF(ISNA(VLOOKUP($A617,Sheet1!$B$3:$AH$1266,Sheet1!H$1+(Sheet1!$A$1-1)*10,FALSE))=TRUE,"---",IF(VLOOKUP($A617,Sheet1!$B$3:$AH$1266,Sheet1!H$1+(Sheet1!$A$1-1)*10,FALSE)="---","---", (ROUND(VLOOKUP($A617,Sheet1!$B$3:$AH$1266,Sheet1!H$1+(Sheet1!$A$1-1)*10,FALSE),IF(VLOOKUP($A617,Sheet1!$B$3:$AH$1266,Sheet1!H$1+(Sheet1!$A$1-1)*10,FALSE)&gt;99999,-3,IF(VLOOKUP($A617,Sheet1!$B$3:$AH$1266,Sheet1!H$1+(Sheet1!$A$1-1)*10,FALSE)&gt;9999,-2,IF(VLOOKUP($A617,Sheet1!$B$3:$AH$1266,Sheet1!H$1+(Sheet1!$A$1-1)*10,FALSE)&gt;999,-1,0)))))))</f>
        <v>---</v>
      </c>
      <c r="Y617" s="65" t="str">
        <f>IF(ISNA(VLOOKUP($A617,Sheet1!$B$3:$AH$1266,Sheet1!I$1+(Sheet1!$A$1-1)*10,FALSE))=TRUE,"---",IF(VLOOKUP($A617,Sheet1!$B$3:$AH$1266,Sheet1!I$1+(Sheet1!$A$1-1)*10,FALSE)="---","---", (ROUND(VLOOKUP($A617,Sheet1!$B$3:$AH$1266,Sheet1!I$1+(Sheet1!$A$1-1)*10,FALSE),IF(VLOOKUP($A617,Sheet1!$B$3:$AH$1266,Sheet1!I$1+(Sheet1!$A$1-1)*10,FALSE)&gt;99999,-3,IF(VLOOKUP($A617,Sheet1!$B$3:$AH$1266,Sheet1!I$1+(Sheet1!$A$1-1)*10,FALSE)&gt;9999,-2,IF(VLOOKUP($A617,Sheet1!$B$3:$AH$1266,Sheet1!I$1+(Sheet1!$A$1-1)*10,FALSE)&gt;999,-1,0)))))))</f>
        <v>---</v>
      </c>
      <c r="Z617" s="65" t="str">
        <f>IF(ISNA(VLOOKUP($A617,Sheet1!$B$3:$AH$1266,Sheet1!J$1+(Sheet1!$A$1-1)*10,FALSE))=TRUE,"---",IF(VLOOKUP($A617,Sheet1!$B$3:$AH$1266,Sheet1!J$1+(Sheet1!$A$1-1)*10,FALSE)="---","---", (ROUND(VLOOKUP($A617,Sheet1!$B$3:$AH$1266,Sheet1!J$1+(Sheet1!$A$1-1)*10,FALSE),IF(VLOOKUP($A617,Sheet1!$B$3:$AH$1266,Sheet1!J$1+(Sheet1!$A$1-1)*10,FALSE)&gt;99999,-3,IF(VLOOKUP($A617,Sheet1!$B$3:$AH$1266,Sheet1!J$1+(Sheet1!$A$1-1)*10,FALSE)&gt;9999,-2,IF(VLOOKUP($A617,Sheet1!$B$3:$AH$1266,Sheet1!J$1+(Sheet1!$A$1-1)*10,FALSE)&gt;999,-1,0)))))))</f>
        <v>---</v>
      </c>
      <c r="AA617" s="65" t="str">
        <f>IF(ISNA(VLOOKUP($A617,Sheet1!$B$3:$AH$1266,Sheet1!K$1+(Sheet1!$A$1-1)*10,FALSE))=TRUE,"---",IF(VLOOKUP($A617,Sheet1!$B$3:$AH$1266,Sheet1!K$1+(Sheet1!$A$1-1)*10,FALSE)="---","---", (ROUND(VLOOKUP($A617,Sheet1!$B$3:$AH$1266,Sheet1!K$1+(Sheet1!$A$1-1)*10,FALSE),IF(VLOOKUP($A617,Sheet1!$B$3:$AH$1266,Sheet1!K$1+(Sheet1!$A$1-1)*10,FALSE)&gt;99999,-3,IF(VLOOKUP($A617,Sheet1!$B$3:$AH$1266,Sheet1!K$1+(Sheet1!$A$1-1)*10,FALSE)&gt;9999,-2,IF(VLOOKUP($A617,Sheet1!$B$3:$AH$1266,Sheet1!K$1+(Sheet1!$A$1-1)*10,FALSE)&gt;999,-1,0)))))))</f>
        <v>---</v>
      </c>
      <c r="AB617" s="65" t="str">
        <f>IF(ISNA(VLOOKUP($A617,Sheet1!$B$3:$AH$1266,Sheet1!L$1+(Sheet1!$A$1-1)*10,FALSE))=TRUE,"---",IF(VLOOKUP($A617,Sheet1!$B$3:$AH$1266,Sheet1!L$1+(Sheet1!$A$1-1)*10,FALSE)="---","---", (ROUND(VLOOKUP($A617,Sheet1!$B$3:$AH$1266,Sheet1!L$1+(Sheet1!$A$1-1)*10,FALSE),IF(VLOOKUP($A617,Sheet1!$B$3:$AH$1266,Sheet1!L$1+(Sheet1!$A$1-1)*10,FALSE)&gt;99999,-3,IF(VLOOKUP($A617,Sheet1!$B$3:$AH$1266,Sheet1!L$1+(Sheet1!$A$1-1)*10,FALSE)&gt;9999,-2,IF(VLOOKUP($A617,Sheet1!$B$3:$AH$1266,Sheet1!L$1+(Sheet1!$A$1-1)*10,FALSE)&gt;999,-1,0)))))))</f>
        <v>---</v>
      </c>
      <c r="AC617" s="65" t="str">
        <f>IF(ISNA(VLOOKUP($A617,Sheet1!$B$3:$AH$1266,Sheet1!M$1+(Sheet1!$A$1-1)*10,FALSE))=TRUE,"---",IF(VLOOKUP($A617,Sheet1!$B$3:$AH$1266,Sheet1!M$1+(Sheet1!$A$1-1)*10,FALSE)="---","---", (ROUND(VLOOKUP($A617,Sheet1!$B$3:$AH$1266,Sheet1!M$1+(Sheet1!$A$1-1)*10,FALSE),IF(VLOOKUP($A617,Sheet1!$B$3:$AH$1266,Sheet1!M$1+(Sheet1!$A$1-1)*10,FALSE)&gt;99999,-3,IF(VLOOKUP($A617,Sheet1!$B$3:$AH$1266,Sheet1!M$1+(Sheet1!$A$1-1)*10,FALSE)&gt;9999,-2,IF(VLOOKUP($A617,Sheet1!$B$3:$AH$1266,Sheet1!M$1+(Sheet1!$A$1-1)*10,FALSE)&gt;999,-1,0)))))))</f>
        <v>---</v>
      </c>
      <c r="AD617" s="65" t="str">
        <f>IF(ISNA(VLOOKUP($A617,Sheet1!$B$3:$AH$1266,Sheet1!N$1+(Sheet1!$A$1-1)*10,FALSE))=TRUE,"---",IF(VLOOKUP($A617,Sheet1!$B$3:$AH$1266,Sheet1!N$1+(Sheet1!$A$1-1)*10,FALSE)="---","---", (ROUND(VLOOKUP($A617,Sheet1!$B$3:$AH$1266,Sheet1!N$1+(Sheet1!$A$1-1)*10,FALSE),IF(VLOOKUP($A617,Sheet1!$B$3:$AH$1266,Sheet1!N$1+(Sheet1!$A$1-1)*10,FALSE)&gt;99999,-3,IF(VLOOKUP($A617,Sheet1!$B$3:$AH$1266,Sheet1!N$1+(Sheet1!$A$1-1)*10,FALSE)&gt;9999,-2,IF(VLOOKUP($A617,Sheet1!$B$3:$AH$1266,Sheet1!N$1+(Sheet1!$A$1-1)*10,FALSE)&gt;999,-1,0)))))))</f>
        <v>---</v>
      </c>
    </row>
    <row r="618" spans="1:30" ht="25.5" customHeight="1" x14ac:dyDescent="0.25">
      <c r="A618" s="133" t="s">
        <v>952</v>
      </c>
      <c r="B618" s="141" t="s">
        <v>953</v>
      </c>
      <c r="C618" s="133">
        <v>413048</v>
      </c>
      <c r="D618" s="133">
        <v>733551</v>
      </c>
      <c r="E618" s="67" t="s">
        <v>3059</v>
      </c>
      <c r="F618" s="135" t="s">
        <v>4405</v>
      </c>
      <c r="G618" s="118" t="s">
        <v>160</v>
      </c>
      <c r="H618" s="136">
        <v>17.600000000000001</v>
      </c>
      <c r="I618" s="119">
        <v>20378</v>
      </c>
      <c r="J618" s="137" t="s">
        <v>4405</v>
      </c>
      <c r="K618" s="118" t="s">
        <v>17</v>
      </c>
      <c r="L618" s="122">
        <v>2480</v>
      </c>
      <c r="M618" s="123">
        <v>141</v>
      </c>
      <c r="N618" s="118" t="s">
        <v>160</v>
      </c>
      <c r="O618" s="71">
        <f t="shared" si="18"/>
        <v>0.92672626058186847</v>
      </c>
      <c r="P618" s="71">
        <f>IF(O618&lt;&gt;"",VLOOKUP($A618,Sheet4!$A$2:$O$1309,14,FALSE)*100,"")</f>
        <v>1.0268545582860611</v>
      </c>
      <c r="Q618" s="71">
        <f>IF(P618&lt;&gt;"",VLOOKUP($A618,Sheet4!$A$2:$O$1309,15,FALSE)*100,"")</f>
        <v>9.6157848688713585</v>
      </c>
      <c r="R618" s="73" t="str">
        <f t="shared" si="19"/>
        <v>100</v>
      </c>
      <c r="S618" s="63" t="s">
        <v>4362</v>
      </c>
      <c r="T618" s="63" t="str">
        <f>IF(ISNA(VLOOKUP(A618,Sheet1!B$3:C$1266,2,FALSE)=TRUE),"NC",VLOOKUP(A618,Sheet1!B$3:C$1266,2,FALSE))</f>
        <v>Rural</v>
      </c>
      <c r="U618" s="66">
        <f>IF(ISNA(VLOOKUP($A618,Sheet1!$B$3:$AH$1266,Sheet1!E$1+(Sheet1!$A$1-1)*10,FALSE))=TRUE,"---",IF(VLOOKUP($A618,Sheet1!$B$3:$AH$1266,Sheet1!E$1+(Sheet1!$A$1-1)*10,FALSE)="---","---", (ROUND(VLOOKUP($A618,Sheet1!$B$3:$AH$1266,Sheet1!E$1+(Sheet1!$A$1-1)*10,FALSE),IF(VLOOKUP($A618,Sheet1!$B$3:$AH$1266,Sheet1!E$1+(Sheet1!$A$1-1)*10,FALSE)&gt;99999,-3,IF(VLOOKUP($A618,Sheet1!$B$3:$AH$1266,Sheet1!E$1+(Sheet1!$A$1-1)*10,FALSE)&gt;9999,-2,IF(VLOOKUP($A618,Sheet1!$B$3:$AH$1266,Sheet1!E$1+(Sheet1!$A$1-1)*10,FALSE)&gt;999,-1,0)))))))</f>
        <v>315</v>
      </c>
      <c r="V618" s="66">
        <f>IF(ISNA(VLOOKUP($A618,Sheet1!$B$3:$AH$1266,Sheet1!F$1+(Sheet1!$A$1-1)*10,FALSE))=TRUE,"---",IF(VLOOKUP($A618,Sheet1!$B$3:$AH$1266,Sheet1!F$1+(Sheet1!$A$1-1)*10,FALSE)="---","---", (ROUND(VLOOKUP($A618,Sheet1!$B$3:$AH$1266,Sheet1!F$1+(Sheet1!$A$1-1)*10,FALSE),IF(VLOOKUP($A618,Sheet1!$B$3:$AH$1266,Sheet1!F$1+(Sheet1!$A$1-1)*10,FALSE)&gt;99999,-3,IF(VLOOKUP($A618,Sheet1!$B$3:$AH$1266,Sheet1!F$1+(Sheet1!$A$1-1)*10,FALSE)&gt;9999,-2,IF(VLOOKUP($A618,Sheet1!$B$3:$AH$1266,Sheet1!F$1+(Sheet1!$A$1-1)*10,FALSE)&gt;999,-1,0)))))))</f>
        <v>389</v>
      </c>
      <c r="W618" s="66">
        <f>IF(ISNA(VLOOKUP($A618,Sheet1!$B$3:$AH$1266,Sheet1!G$1+(Sheet1!$A$1-1)*10,FALSE))=TRUE,"---",IF(VLOOKUP($A618,Sheet1!$B$3:$AH$1266,Sheet1!G$1+(Sheet1!$A$1-1)*10,FALSE)="---","---", (ROUND(VLOOKUP($A618,Sheet1!$B$3:$AH$1266,Sheet1!G$1+(Sheet1!$A$1-1)*10,FALSE),IF(VLOOKUP($A618,Sheet1!$B$3:$AH$1266,Sheet1!G$1+(Sheet1!$A$1-1)*10,FALSE)&gt;99999,-3,IF(VLOOKUP($A618,Sheet1!$B$3:$AH$1266,Sheet1!G$1+(Sheet1!$A$1-1)*10,FALSE)&gt;9999,-2,IF(VLOOKUP($A618,Sheet1!$B$3:$AH$1266,Sheet1!G$1+(Sheet1!$A$1-1)*10,FALSE)&gt;999,-1,0)))))))</f>
        <v>496</v>
      </c>
      <c r="X618" s="66">
        <f>IF(ISNA(VLOOKUP($A618,Sheet1!$B$3:$AH$1266,Sheet1!H$1+(Sheet1!$A$1-1)*10,FALSE))=TRUE,"---",IF(VLOOKUP($A618,Sheet1!$B$3:$AH$1266,Sheet1!H$1+(Sheet1!$A$1-1)*10,FALSE)="---","---", (ROUND(VLOOKUP($A618,Sheet1!$B$3:$AH$1266,Sheet1!H$1+(Sheet1!$A$1-1)*10,FALSE),IF(VLOOKUP($A618,Sheet1!$B$3:$AH$1266,Sheet1!H$1+(Sheet1!$A$1-1)*10,FALSE)&gt;99999,-3,IF(VLOOKUP($A618,Sheet1!$B$3:$AH$1266,Sheet1!H$1+(Sheet1!$A$1-1)*10,FALSE)&gt;9999,-2,IF(VLOOKUP($A618,Sheet1!$B$3:$AH$1266,Sheet1!H$1+(Sheet1!$A$1-1)*10,FALSE)&gt;999,-1,0)))))))</f>
        <v>832</v>
      </c>
      <c r="Y618" s="66">
        <f>IF(ISNA(VLOOKUP($A618,Sheet1!$B$3:$AH$1266,Sheet1!I$1+(Sheet1!$A$1-1)*10,FALSE))=TRUE,"---",IF(VLOOKUP($A618,Sheet1!$B$3:$AH$1266,Sheet1!I$1+(Sheet1!$A$1-1)*10,FALSE)="---","---", (ROUND(VLOOKUP($A618,Sheet1!$B$3:$AH$1266,Sheet1!I$1+(Sheet1!$A$1-1)*10,FALSE),IF(VLOOKUP($A618,Sheet1!$B$3:$AH$1266,Sheet1!I$1+(Sheet1!$A$1-1)*10,FALSE)&gt;99999,-3,IF(VLOOKUP($A618,Sheet1!$B$3:$AH$1266,Sheet1!I$1+(Sheet1!$A$1-1)*10,FALSE)&gt;9999,-2,IF(VLOOKUP($A618,Sheet1!$B$3:$AH$1266,Sheet1!I$1+(Sheet1!$A$1-1)*10,FALSE)&gt;999,-1,0)))))))</f>
        <v>1120</v>
      </c>
      <c r="Z618" s="66">
        <f>IF(ISNA(VLOOKUP($A618,Sheet1!$B$3:$AH$1266,Sheet1!J$1+(Sheet1!$A$1-1)*10,FALSE))=TRUE,"---",IF(VLOOKUP($A618,Sheet1!$B$3:$AH$1266,Sheet1!J$1+(Sheet1!$A$1-1)*10,FALSE)="---","---", (ROUND(VLOOKUP($A618,Sheet1!$B$3:$AH$1266,Sheet1!J$1+(Sheet1!$A$1-1)*10,FALSE),IF(VLOOKUP($A618,Sheet1!$B$3:$AH$1266,Sheet1!J$1+(Sheet1!$A$1-1)*10,FALSE)&gt;99999,-3,IF(VLOOKUP($A618,Sheet1!$B$3:$AH$1266,Sheet1!J$1+(Sheet1!$A$1-1)*10,FALSE)&gt;9999,-2,IF(VLOOKUP($A618,Sheet1!$B$3:$AH$1266,Sheet1!J$1+(Sheet1!$A$1-1)*10,FALSE)&gt;999,-1,0)))))))</f>
        <v>1570</v>
      </c>
      <c r="AA618" s="66">
        <f>IF(ISNA(VLOOKUP($A618,Sheet1!$B$3:$AH$1266,Sheet1!K$1+(Sheet1!$A$1-1)*10,FALSE))=TRUE,"---",IF(VLOOKUP($A618,Sheet1!$B$3:$AH$1266,Sheet1!K$1+(Sheet1!$A$1-1)*10,FALSE)="---","---", (ROUND(VLOOKUP($A618,Sheet1!$B$3:$AH$1266,Sheet1!K$1+(Sheet1!$A$1-1)*10,FALSE),IF(VLOOKUP($A618,Sheet1!$B$3:$AH$1266,Sheet1!K$1+(Sheet1!$A$1-1)*10,FALSE)&gt;99999,-3,IF(VLOOKUP($A618,Sheet1!$B$3:$AH$1266,Sheet1!K$1+(Sheet1!$A$1-1)*10,FALSE)&gt;9999,-2,IF(VLOOKUP($A618,Sheet1!$B$3:$AH$1266,Sheet1!K$1+(Sheet1!$A$1-1)*10,FALSE)&gt;999,-1,0)))))))</f>
        <v>1960</v>
      </c>
      <c r="AB618" s="66">
        <f>IF(ISNA(VLOOKUP($A618,Sheet1!$B$3:$AH$1266,Sheet1!L$1+(Sheet1!$A$1-1)*10,FALSE))=TRUE,"---",IF(VLOOKUP($A618,Sheet1!$B$3:$AH$1266,Sheet1!L$1+(Sheet1!$A$1-1)*10,FALSE)="---","---", (ROUND(VLOOKUP($A618,Sheet1!$B$3:$AH$1266,Sheet1!L$1+(Sheet1!$A$1-1)*10,FALSE),IF(VLOOKUP($A618,Sheet1!$B$3:$AH$1266,Sheet1!L$1+(Sheet1!$A$1-1)*10,FALSE)&gt;99999,-3,IF(VLOOKUP($A618,Sheet1!$B$3:$AH$1266,Sheet1!L$1+(Sheet1!$A$1-1)*10,FALSE)&gt;9999,-2,IF(VLOOKUP($A618,Sheet1!$B$3:$AH$1266,Sheet1!L$1+(Sheet1!$A$1-1)*10,FALSE)&gt;999,-1,0)))))))</f>
        <v>2410</v>
      </c>
      <c r="AC618" s="66">
        <f>IF(ISNA(VLOOKUP($A618,Sheet1!$B$3:$AH$1266,Sheet1!M$1+(Sheet1!$A$1-1)*10,FALSE))=TRUE,"---",IF(VLOOKUP($A618,Sheet1!$B$3:$AH$1266,Sheet1!M$1+(Sheet1!$A$1-1)*10,FALSE)="---","---", (ROUND(VLOOKUP($A618,Sheet1!$B$3:$AH$1266,Sheet1!M$1+(Sheet1!$A$1-1)*10,FALSE),IF(VLOOKUP($A618,Sheet1!$B$3:$AH$1266,Sheet1!M$1+(Sheet1!$A$1-1)*10,FALSE)&gt;99999,-3,IF(VLOOKUP($A618,Sheet1!$B$3:$AH$1266,Sheet1!M$1+(Sheet1!$A$1-1)*10,FALSE)&gt;9999,-2,IF(VLOOKUP($A618,Sheet1!$B$3:$AH$1266,Sheet1!M$1+(Sheet1!$A$1-1)*10,FALSE)&gt;999,-1,0)))))))</f>
        <v>2930</v>
      </c>
      <c r="AD618" s="66">
        <f>IF(ISNA(VLOOKUP($A618,Sheet1!$B$3:$AH$1266,Sheet1!N$1+(Sheet1!$A$1-1)*10,FALSE))=TRUE,"---",IF(VLOOKUP($A618,Sheet1!$B$3:$AH$1266,Sheet1!N$1+(Sheet1!$A$1-1)*10,FALSE)="---","---", (ROUND(VLOOKUP($A618,Sheet1!$B$3:$AH$1266,Sheet1!N$1+(Sheet1!$A$1-1)*10,FALSE),IF(VLOOKUP($A618,Sheet1!$B$3:$AH$1266,Sheet1!N$1+(Sheet1!$A$1-1)*10,FALSE)&gt;99999,-3,IF(VLOOKUP($A618,Sheet1!$B$3:$AH$1266,Sheet1!N$1+(Sheet1!$A$1-1)*10,FALSE)&gt;9999,-2,IF(VLOOKUP($A618,Sheet1!$B$3:$AH$1266,Sheet1!N$1+(Sheet1!$A$1-1)*10,FALSE)&gt;999,-1,0)))))))</f>
        <v>3720</v>
      </c>
    </row>
    <row r="619" spans="1:30" ht="25.5" customHeight="1" x14ac:dyDescent="0.25">
      <c r="A619" s="303" t="s">
        <v>954</v>
      </c>
      <c r="B619" s="330" t="s">
        <v>955</v>
      </c>
      <c r="C619" s="303">
        <v>412903</v>
      </c>
      <c r="D619" s="303">
        <v>733414</v>
      </c>
      <c r="E619" s="307" t="s">
        <v>3059</v>
      </c>
      <c r="F619" s="342" t="s">
        <v>4646</v>
      </c>
      <c r="G619" s="318" t="s">
        <v>286</v>
      </c>
      <c r="H619" s="347">
        <v>12.2</v>
      </c>
      <c r="I619" s="112">
        <v>20378</v>
      </c>
      <c r="J619" s="140" t="s">
        <v>4405</v>
      </c>
      <c r="K619" s="127" t="s">
        <v>17</v>
      </c>
      <c r="L619" s="115">
        <v>2780</v>
      </c>
      <c r="M619" s="116">
        <v>228</v>
      </c>
      <c r="N619" s="127" t="s">
        <v>956</v>
      </c>
      <c r="O619" s="68">
        <f t="shared" si="18"/>
        <v>0.39636146989648002</v>
      </c>
      <c r="P619" s="68">
        <f>IF(O619&lt;&gt;"",VLOOKUP($A619,Sheet4!$A$2:$O$1309,14,FALSE)*100,"")</f>
        <v>0.95164117827828409</v>
      </c>
      <c r="Q619" s="68">
        <f>IF(P619&lt;&gt;"",VLOOKUP($A619,Sheet4!$A$2:$O$1309,15,FALSE)*100,"")</f>
        <v>8.9407483327549322</v>
      </c>
      <c r="R619" s="74" t="str">
        <f t="shared" si="19"/>
        <v>&gt;200,  &lt;500</v>
      </c>
      <c r="S619" s="356" t="s">
        <v>4362</v>
      </c>
      <c r="T619" s="356" t="str">
        <f>IF(ISNA(VLOOKUP(A619,Sheet1!B$3:C$1266,2,FALSE)=TRUE),"NC",VLOOKUP(A619,Sheet1!B$3:C$1266,2,FALSE))</f>
        <v>Rural</v>
      </c>
      <c r="U619" s="392">
        <f>IF(ISNA(VLOOKUP($A619,Sheet1!$B$3:$AH$1266,Sheet1!E$1+(Sheet1!$A$1-1)*10,FALSE))=TRUE,"---",IF(VLOOKUP($A619,Sheet1!$B$3:$AH$1266,Sheet1!E$1+(Sheet1!$A$1-1)*10,FALSE)="---","---", (ROUND(VLOOKUP($A619,Sheet1!$B$3:$AH$1266,Sheet1!E$1+(Sheet1!$A$1-1)*10,FALSE),IF(VLOOKUP($A619,Sheet1!$B$3:$AH$1266,Sheet1!E$1+(Sheet1!$A$1-1)*10,FALSE)&gt;99999,-3,IF(VLOOKUP($A619,Sheet1!$B$3:$AH$1266,Sheet1!E$1+(Sheet1!$A$1-1)*10,FALSE)&gt;9999,-2,IF(VLOOKUP($A619,Sheet1!$B$3:$AH$1266,Sheet1!E$1+(Sheet1!$A$1-1)*10,FALSE)&gt;999,-1,0)))))))</f>
        <v>270</v>
      </c>
      <c r="V619" s="392">
        <f>IF(ISNA(VLOOKUP($A619,Sheet1!$B$3:$AH$1266,Sheet1!F$1+(Sheet1!$A$1-1)*10,FALSE))=TRUE,"---",IF(VLOOKUP($A619,Sheet1!$B$3:$AH$1266,Sheet1!F$1+(Sheet1!$A$1-1)*10,FALSE)="---","---", (ROUND(VLOOKUP($A619,Sheet1!$B$3:$AH$1266,Sheet1!F$1+(Sheet1!$A$1-1)*10,FALSE),IF(VLOOKUP($A619,Sheet1!$B$3:$AH$1266,Sheet1!F$1+(Sheet1!$A$1-1)*10,FALSE)&gt;99999,-3,IF(VLOOKUP($A619,Sheet1!$B$3:$AH$1266,Sheet1!F$1+(Sheet1!$A$1-1)*10,FALSE)&gt;9999,-2,IF(VLOOKUP($A619,Sheet1!$B$3:$AH$1266,Sheet1!F$1+(Sheet1!$A$1-1)*10,FALSE)&gt;999,-1,0)))))))</f>
        <v>336</v>
      </c>
      <c r="W619" s="392">
        <f>IF(ISNA(VLOOKUP($A619,Sheet1!$B$3:$AH$1266,Sheet1!G$1+(Sheet1!$A$1-1)*10,FALSE))=TRUE,"---",IF(VLOOKUP($A619,Sheet1!$B$3:$AH$1266,Sheet1!G$1+(Sheet1!$A$1-1)*10,FALSE)="---","---", (ROUND(VLOOKUP($A619,Sheet1!$B$3:$AH$1266,Sheet1!G$1+(Sheet1!$A$1-1)*10,FALSE),IF(VLOOKUP($A619,Sheet1!$B$3:$AH$1266,Sheet1!G$1+(Sheet1!$A$1-1)*10,FALSE)&gt;99999,-3,IF(VLOOKUP($A619,Sheet1!$B$3:$AH$1266,Sheet1!G$1+(Sheet1!$A$1-1)*10,FALSE)&gt;9999,-2,IF(VLOOKUP($A619,Sheet1!$B$3:$AH$1266,Sheet1!G$1+(Sheet1!$A$1-1)*10,FALSE)&gt;999,-1,0)))))))</f>
        <v>431</v>
      </c>
      <c r="X619" s="392">
        <f>IF(ISNA(VLOOKUP($A619,Sheet1!$B$3:$AH$1266,Sheet1!H$1+(Sheet1!$A$1-1)*10,FALSE))=TRUE,"---",IF(VLOOKUP($A619,Sheet1!$B$3:$AH$1266,Sheet1!H$1+(Sheet1!$A$1-1)*10,FALSE)="---","---", (ROUND(VLOOKUP($A619,Sheet1!$B$3:$AH$1266,Sheet1!H$1+(Sheet1!$A$1-1)*10,FALSE),IF(VLOOKUP($A619,Sheet1!$B$3:$AH$1266,Sheet1!H$1+(Sheet1!$A$1-1)*10,FALSE)&gt;99999,-3,IF(VLOOKUP($A619,Sheet1!$B$3:$AH$1266,Sheet1!H$1+(Sheet1!$A$1-1)*10,FALSE)&gt;9999,-2,IF(VLOOKUP($A619,Sheet1!$B$3:$AH$1266,Sheet1!H$1+(Sheet1!$A$1-1)*10,FALSE)&gt;999,-1,0)))))))</f>
        <v>731</v>
      </c>
      <c r="Y619" s="392">
        <f>IF(ISNA(VLOOKUP($A619,Sheet1!$B$3:$AH$1266,Sheet1!I$1+(Sheet1!$A$1-1)*10,FALSE))=TRUE,"---",IF(VLOOKUP($A619,Sheet1!$B$3:$AH$1266,Sheet1!I$1+(Sheet1!$A$1-1)*10,FALSE)="---","---", (ROUND(VLOOKUP($A619,Sheet1!$B$3:$AH$1266,Sheet1!I$1+(Sheet1!$A$1-1)*10,FALSE),IF(VLOOKUP($A619,Sheet1!$B$3:$AH$1266,Sheet1!I$1+(Sheet1!$A$1-1)*10,FALSE)&gt;99999,-3,IF(VLOOKUP($A619,Sheet1!$B$3:$AH$1266,Sheet1!I$1+(Sheet1!$A$1-1)*10,FALSE)&gt;9999,-2,IF(VLOOKUP($A619,Sheet1!$B$3:$AH$1266,Sheet1!I$1+(Sheet1!$A$1-1)*10,FALSE)&gt;999,-1,0)))))))</f>
        <v>990</v>
      </c>
      <c r="Z619" s="392">
        <f>IF(ISNA(VLOOKUP($A619,Sheet1!$B$3:$AH$1266,Sheet1!J$1+(Sheet1!$A$1-1)*10,FALSE))=TRUE,"---",IF(VLOOKUP($A619,Sheet1!$B$3:$AH$1266,Sheet1!J$1+(Sheet1!$A$1-1)*10,FALSE)="---","---", (ROUND(VLOOKUP($A619,Sheet1!$B$3:$AH$1266,Sheet1!J$1+(Sheet1!$A$1-1)*10,FALSE),IF(VLOOKUP($A619,Sheet1!$B$3:$AH$1266,Sheet1!J$1+(Sheet1!$A$1-1)*10,FALSE)&gt;99999,-3,IF(VLOOKUP($A619,Sheet1!$B$3:$AH$1266,Sheet1!J$1+(Sheet1!$A$1-1)*10,FALSE)&gt;9999,-2,IF(VLOOKUP($A619,Sheet1!$B$3:$AH$1266,Sheet1!J$1+(Sheet1!$A$1-1)*10,FALSE)&gt;999,-1,0)))))))</f>
        <v>1380</v>
      </c>
      <c r="AA619" s="392">
        <f>IF(ISNA(VLOOKUP($A619,Sheet1!$B$3:$AH$1266,Sheet1!K$1+(Sheet1!$A$1-1)*10,FALSE))=TRUE,"---",IF(VLOOKUP($A619,Sheet1!$B$3:$AH$1266,Sheet1!K$1+(Sheet1!$A$1-1)*10,FALSE)="---","---", (ROUND(VLOOKUP($A619,Sheet1!$B$3:$AH$1266,Sheet1!K$1+(Sheet1!$A$1-1)*10,FALSE),IF(VLOOKUP($A619,Sheet1!$B$3:$AH$1266,Sheet1!K$1+(Sheet1!$A$1-1)*10,FALSE)&gt;99999,-3,IF(VLOOKUP($A619,Sheet1!$B$3:$AH$1266,Sheet1!K$1+(Sheet1!$A$1-1)*10,FALSE)&gt;9999,-2,IF(VLOOKUP($A619,Sheet1!$B$3:$AH$1266,Sheet1!K$1+(Sheet1!$A$1-1)*10,FALSE)&gt;999,-1,0)))))))</f>
        <v>1730</v>
      </c>
      <c r="AB619" s="392">
        <f>IF(ISNA(VLOOKUP($A619,Sheet1!$B$3:$AH$1266,Sheet1!L$1+(Sheet1!$A$1-1)*10,FALSE))=TRUE,"---",IF(VLOOKUP($A619,Sheet1!$B$3:$AH$1266,Sheet1!L$1+(Sheet1!$A$1-1)*10,FALSE)="---","---", (ROUND(VLOOKUP($A619,Sheet1!$B$3:$AH$1266,Sheet1!L$1+(Sheet1!$A$1-1)*10,FALSE),IF(VLOOKUP($A619,Sheet1!$B$3:$AH$1266,Sheet1!L$1+(Sheet1!$A$1-1)*10,FALSE)&gt;99999,-3,IF(VLOOKUP($A619,Sheet1!$B$3:$AH$1266,Sheet1!L$1+(Sheet1!$A$1-1)*10,FALSE)&gt;9999,-2,IF(VLOOKUP($A619,Sheet1!$B$3:$AH$1266,Sheet1!L$1+(Sheet1!$A$1-1)*10,FALSE)&gt;999,-1,0)))))))</f>
        <v>2120</v>
      </c>
      <c r="AC619" s="392">
        <f>IF(ISNA(VLOOKUP($A619,Sheet1!$B$3:$AH$1266,Sheet1!M$1+(Sheet1!$A$1-1)*10,FALSE))=TRUE,"---",IF(VLOOKUP($A619,Sheet1!$B$3:$AH$1266,Sheet1!M$1+(Sheet1!$A$1-1)*10,FALSE)="---","---", (ROUND(VLOOKUP($A619,Sheet1!$B$3:$AH$1266,Sheet1!M$1+(Sheet1!$A$1-1)*10,FALSE),IF(VLOOKUP($A619,Sheet1!$B$3:$AH$1266,Sheet1!M$1+(Sheet1!$A$1-1)*10,FALSE)&gt;99999,-3,IF(VLOOKUP($A619,Sheet1!$B$3:$AH$1266,Sheet1!M$1+(Sheet1!$A$1-1)*10,FALSE)&gt;9999,-2,IF(VLOOKUP($A619,Sheet1!$B$3:$AH$1266,Sheet1!M$1+(Sheet1!$A$1-1)*10,FALSE)&gt;999,-1,0)))))))</f>
        <v>2560</v>
      </c>
      <c r="AD619" s="392">
        <f>IF(ISNA(VLOOKUP($A619,Sheet1!$B$3:$AH$1266,Sheet1!N$1+(Sheet1!$A$1-1)*10,FALSE))=TRUE,"---",IF(VLOOKUP($A619,Sheet1!$B$3:$AH$1266,Sheet1!N$1+(Sheet1!$A$1-1)*10,FALSE)="---","---", (ROUND(VLOOKUP($A619,Sheet1!$B$3:$AH$1266,Sheet1!N$1+(Sheet1!$A$1-1)*10,FALSE),IF(VLOOKUP($A619,Sheet1!$B$3:$AH$1266,Sheet1!N$1+(Sheet1!$A$1-1)*10,FALSE)&gt;99999,-3,IF(VLOOKUP($A619,Sheet1!$B$3:$AH$1266,Sheet1!N$1+(Sheet1!$A$1-1)*10,FALSE)&gt;9999,-2,IF(VLOOKUP($A619,Sheet1!$B$3:$AH$1266,Sheet1!N$1+(Sheet1!$A$1-1)*10,FALSE)&gt;999,-1,0)))))))</f>
        <v>3250</v>
      </c>
    </row>
    <row r="620" spans="1:30" ht="25.5" customHeight="1" x14ac:dyDescent="0.25">
      <c r="A620" s="303"/>
      <c r="B620" s="331"/>
      <c r="C620" s="303"/>
      <c r="D620" s="303"/>
      <c r="E620" s="307" t="e">
        <v>#N/A</v>
      </c>
      <c r="F620" s="331"/>
      <c r="G620" s="319"/>
      <c r="H620" s="347"/>
      <c r="I620" s="112">
        <v>28198</v>
      </c>
      <c r="J620" s="113">
        <v>5.57</v>
      </c>
      <c r="K620" s="127" t="s">
        <v>20</v>
      </c>
      <c r="L620" s="115">
        <v>380</v>
      </c>
      <c r="M620" s="116">
        <v>31.1</v>
      </c>
      <c r="N620" s="114" t="s">
        <v>4405</v>
      </c>
      <c r="O620" s="68" t="s">
        <v>4405</v>
      </c>
      <c r="P620" s="68" t="s">
        <v>4405</v>
      </c>
      <c r="Q620" s="68" t="s">
        <v>4405</v>
      </c>
      <c r="R620" s="74" t="s">
        <v>4405</v>
      </c>
      <c r="S620" s="356" t="e">
        <v>#N/A</v>
      </c>
      <c r="T620" s="356" t="str">
        <f>IF(ISNA(VLOOKUP(A620,Sheet1!B$3:C$1266,2,FALSE)=TRUE),"ND",VLOOKUP(A620,Sheet1!B$3:C$1266,2,FALSE))</f>
        <v>ND</v>
      </c>
      <c r="U620" s="392" t="str">
        <f>IF(ISNA(VLOOKUP($A620,Sheet1!$B$3:$AH$1266,Sheet1!E$1+(Sheet1!$A$1-1)*10,FALSE))=TRUE,"---",IF(VLOOKUP($A620,Sheet1!$B$3:$AH$1266,Sheet1!E$1+(Sheet1!$A$1-1)*10,FALSE)="---","---", (ROUND(VLOOKUP($A620,Sheet1!$B$3:$AH$1266,Sheet1!E$1+(Sheet1!$A$1-1)*10,FALSE),IF(VLOOKUP($A620,Sheet1!$B$3:$AH$1266,Sheet1!E$1+(Sheet1!$A$1-1)*10,FALSE)&gt;99999,-3,IF(VLOOKUP($A620,Sheet1!$B$3:$AH$1266,Sheet1!E$1+(Sheet1!$A$1-1)*10,FALSE)&gt;9999,-2,IF(VLOOKUP($A620,Sheet1!$B$3:$AH$1266,Sheet1!E$1+(Sheet1!$A$1-1)*10,FALSE)&gt;999,-1,0)))))))</f>
        <v>---</v>
      </c>
      <c r="V620" s="392" t="str">
        <f>IF(ISNA(VLOOKUP($A620,Sheet1!$B$3:$AH$1266,Sheet1!F$1+(Sheet1!$A$1-1)*10,FALSE))=TRUE,"---",IF(VLOOKUP($A620,Sheet1!$B$3:$AH$1266,Sheet1!F$1+(Sheet1!$A$1-1)*10,FALSE)="---","---", (ROUND(VLOOKUP($A620,Sheet1!$B$3:$AH$1266,Sheet1!F$1+(Sheet1!$A$1-1)*10,FALSE),IF(VLOOKUP($A620,Sheet1!$B$3:$AH$1266,Sheet1!F$1+(Sheet1!$A$1-1)*10,FALSE)&gt;99999,-3,IF(VLOOKUP($A620,Sheet1!$B$3:$AH$1266,Sheet1!F$1+(Sheet1!$A$1-1)*10,FALSE)&gt;9999,-2,IF(VLOOKUP($A620,Sheet1!$B$3:$AH$1266,Sheet1!F$1+(Sheet1!$A$1-1)*10,FALSE)&gt;999,-1,0)))))))</f>
        <v>---</v>
      </c>
      <c r="W620" s="392" t="str">
        <f>IF(ISNA(VLOOKUP($A620,Sheet1!$B$3:$AH$1266,Sheet1!G$1+(Sheet1!$A$1-1)*10,FALSE))=TRUE,"---",IF(VLOOKUP($A620,Sheet1!$B$3:$AH$1266,Sheet1!G$1+(Sheet1!$A$1-1)*10,FALSE)="---","---", (ROUND(VLOOKUP($A620,Sheet1!$B$3:$AH$1266,Sheet1!G$1+(Sheet1!$A$1-1)*10,FALSE),IF(VLOOKUP($A620,Sheet1!$B$3:$AH$1266,Sheet1!G$1+(Sheet1!$A$1-1)*10,FALSE)&gt;99999,-3,IF(VLOOKUP($A620,Sheet1!$B$3:$AH$1266,Sheet1!G$1+(Sheet1!$A$1-1)*10,FALSE)&gt;9999,-2,IF(VLOOKUP($A620,Sheet1!$B$3:$AH$1266,Sheet1!G$1+(Sheet1!$A$1-1)*10,FALSE)&gt;999,-1,0)))))))</f>
        <v>---</v>
      </c>
      <c r="X620" s="392" t="str">
        <f>IF(ISNA(VLOOKUP($A620,Sheet1!$B$3:$AH$1266,Sheet1!H$1+(Sheet1!$A$1-1)*10,FALSE))=TRUE,"---",IF(VLOOKUP($A620,Sheet1!$B$3:$AH$1266,Sheet1!H$1+(Sheet1!$A$1-1)*10,FALSE)="---","---", (ROUND(VLOOKUP($A620,Sheet1!$B$3:$AH$1266,Sheet1!H$1+(Sheet1!$A$1-1)*10,FALSE),IF(VLOOKUP($A620,Sheet1!$B$3:$AH$1266,Sheet1!H$1+(Sheet1!$A$1-1)*10,FALSE)&gt;99999,-3,IF(VLOOKUP($A620,Sheet1!$B$3:$AH$1266,Sheet1!H$1+(Sheet1!$A$1-1)*10,FALSE)&gt;9999,-2,IF(VLOOKUP($A620,Sheet1!$B$3:$AH$1266,Sheet1!H$1+(Sheet1!$A$1-1)*10,FALSE)&gt;999,-1,0)))))))</f>
        <v>---</v>
      </c>
      <c r="Y620" s="392" t="str">
        <f>IF(ISNA(VLOOKUP($A620,Sheet1!$B$3:$AH$1266,Sheet1!I$1+(Sheet1!$A$1-1)*10,FALSE))=TRUE,"---",IF(VLOOKUP($A620,Sheet1!$B$3:$AH$1266,Sheet1!I$1+(Sheet1!$A$1-1)*10,FALSE)="---","---", (ROUND(VLOOKUP($A620,Sheet1!$B$3:$AH$1266,Sheet1!I$1+(Sheet1!$A$1-1)*10,FALSE),IF(VLOOKUP($A620,Sheet1!$B$3:$AH$1266,Sheet1!I$1+(Sheet1!$A$1-1)*10,FALSE)&gt;99999,-3,IF(VLOOKUP($A620,Sheet1!$B$3:$AH$1266,Sheet1!I$1+(Sheet1!$A$1-1)*10,FALSE)&gt;9999,-2,IF(VLOOKUP($A620,Sheet1!$B$3:$AH$1266,Sheet1!I$1+(Sheet1!$A$1-1)*10,FALSE)&gt;999,-1,0)))))))</f>
        <v>---</v>
      </c>
      <c r="Z620" s="392" t="str">
        <f>IF(ISNA(VLOOKUP($A620,Sheet1!$B$3:$AH$1266,Sheet1!J$1+(Sheet1!$A$1-1)*10,FALSE))=TRUE,"---",IF(VLOOKUP($A620,Sheet1!$B$3:$AH$1266,Sheet1!J$1+(Sheet1!$A$1-1)*10,FALSE)="---","---", (ROUND(VLOOKUP($A620,Sheet1!$B$3:$AH$1266,Sheet1!J$1+(Sheet1!$A$1-1)*10,FALSE),IF(VLOOKUP($A620,Sheet1!$B$3:$AH$1266,Sheet1!J$1+(Sheet1!$A$1-1)*10,FALSE)&gt;99999,-3,IF(VLOOKUP($A620,Sheet1!$B$3:$AH$1266,Sheet1!J$1+(Sheet1!$A$1-1)*10,FALSE)&gt;9999,-2,IF(VLOOKUP($A620,Sheet1!$B$3:$AH$1266,Sheet1!J$1+(Sheet1!$A$1-1)*10,FALSE)&gt;999,-1,0)))))))</f>
        <v>---</v>
      </c>
      <c r="AA620" s="392" t="str">
        <f>IF(ISNA(VLOOKUP($A620,Sheet1!$B$3:$AH$1266,Sheet1!K$1+(Sheet1!$A$1-1)*10,FALSE))=TRUE,"---",IF(VLOOKUP($A620,Sheet1!$B$3:$AH$1266,Sheet1!K$1+(Sheet1!$A$1-1)*10,FALSE)="---","---", (ROUND(VLOOKUP($A620,Sheet1!$B$3:$AH$1266,Sheet1!K$1+(Sheet1!$A$1-1)*10,FALSE),IF(VLOOKUP($A620,Sheet1!$B$3:$AH$1266,Sheet1!K$1+(Sheet1!$A$1-1)*10,FALSE)&gt;99999,-3,IF(VLOOKUP($A620,Sheet1!$B$3:$AH$1266,Sheet1!K$1+(Sheet1!$A$1-1)*10,FALSE)&gt;9999,-2,IF(VLOOKUP($A620,Sheet1!$B$3:$AH$1266,Sheet1!K$1+(Sheet1!$A$1-1)*10,FALSE)&gt;999,-1,0)))))))</f>
        <v>---</v>
      </c>
      <c r="AB620" s="392" t="str">
        <f>IF(ISNA(VLOOKUP($A620,Sheet1!$B$3:$AH$1266,Sheet1!L$1+(Sheet1!$A$1-1)*10,FALSE))=TRUE,"---",IF(VLOOKUP($A620,Sheet1!$B$3:$AH$1266,Sheet1!L$1+(Sheet1!$A$1-1)*10,FALSE)="---","---", (ROUND(VLOOKUP($A620,Sheet1!$B$3:$AH$1266,Sheet1!L$1+(Sheet1!$A$1-1)*10,FALSE),IF(VLOOKUP($A620,Sheet1!$B$3:$AH$1266,Sheet1!L$1+(Sheet1!$A$1-1)*10,FALSE)&gt;99999,-3,IF(VLOOKUP($A620,Sheet1!$B$3:$AH$1266,Sheet1!L$1+(Sheet1!$A$1-1)*10,FALSE)&gt;9999,-2,IF(VLOOKUP($A620,Sheet1!$B$3:$AH$1266,Sheet1!L$1+(Sheet1!$A$1-1)*10,FALSE)&gt;999,-1,0)))))))</f>
        <v>---</v>
      </c>
      <c r="AC620" s="392" t="str">
        <f>IF(ISNA(VLOOKUP($A620,Sheet1!$B$3:$AH$1266,Sheet1!M$1+(Sheet1!$A$1-1)*10,FALSE))=TRUE,"---",IF(VLOOKUP($A620,Sheet1!$B$3:$AH$1266,Sheet1!M$1+(Sheet1!$A$1-1)*10,FALSE)="---","---", (ROUND(VLOOKUP($A620,Sheet1!$B$3:$AH$1266,Sheet1!M$1+(Sheet1!$A$1-1)*10,FALSE),IF(VLOOKUP($A620,Sheet1!$B$3:$AH$1266,Sheet1!M$1+(Sheet1!$A$1-1)*10,FALSE)&gt;99999,-3,IF(VLOOKUP($A620,Sheet1!$B$3:$AH$1266,Sheet1!M$1+(Sheet1!$A$1-1)*10,FALSE)&gt;9999,-2,IF(VLOOKUP($A620,Sheet1!$B$3:$AH$1266,Sheet1!M$1+(Sheet1!$A$1-1)*10,FALSE)&gt;999,-1,0)))))))</f>
        <v>---</v>
      </c>
      <c r="AD620" s="392" t="str">
        <f>IF(ISNA(VLOOKUP($A620,Sheet1!$B$3:$AH$1266,Sheet1!N$1+(Sheet1!$A$1-1)*10,FALSE))=TRUE,"---",IF(VLOOKUP($A620,Sheet1!$B$3:$AH$1266,Sheet1!N$1+(Sheet1!$A$1-1)*10,FALSE)="---","---", (ROUND(VLOOKUP($A620,Sheet1!$B$3:$AH$1266,Sheet1!N$1+(Sheet1!$A$1-1)*10,FALSE),IF(VLOOKUP($A620,Sheet1!$B$3:$AH$1266,Sheet1!N$1+(Sheet1!$A$1-1)*10,FALSE)&gt;99999,-3,IF(VLOOKUP($A620,Sheet1!$B$3:$AH$1266,Sheet1!N$1+(Sheet1!$A$1-1)*10,FALSE)&gt;9999,-2,IF(VLOOKUP($A620,Sheet1!$B$3:$AH$1266,Sheet1!N$1+(Sheet1!$A$1-1)*10,FALSE)&gt;999,-1,0)))))))</f>
        <v>---</v>
      </c>
    </row>
    <row r="621" spans="1:30" ht="25.5" customHeight="1" x14ac:dyDescent="0.25">
      <c r="A621" s="303"/>
      <c r="B621" s="331"/>
      <c r="C621" s="303"/>
      <c r="D621" s="303"/>
      <c r="E621" s="307" t="e">
        <v>#N/A</v>
      </c>
      <c r="F621" s="401"/>
      <c r="G621" s="405"/>
      <c r="H621" s="347"/>
      <c r="I621" s="112">
        <v>29321</v>
      </c>
      <c r="J621" s="113">
        <v>6.36</v>
      </c>
      <c r="K621" s="114" t="s">
        <v>4405</v>
      </c>
      <c r="L621" s="156" t="s">
        <v>4405</v>
      </c>
      <c r="M621" s="157" t="s">
        <v>4405</v>
      </c>
      <c r="N621" s="127" t="s">
        <v>75</v>
      </c>
      <c r="O621" s="68" t="s">
        <v>4405</v>
      </c>
      <c r="P621" s="68" t="s">
        <v>4405</v>
      </c>
      <c r="Q621" s="68" t="s">
        <v>4405</v>
      </c>
      <c r="R621" s="74" t="s">
        <v>4405</v>
      </c>
      <c r="S621" s="356" t="e">
        <v>#N/A</v>
      </c>
      <c r="T621" s="356" t="str">
        <f>IF(ISNA(VLOOKUP(A621,Sheet1!B$3:C$1266,2,FALSE)=TRUE),"ND",VLOOKUP(A621,Sheet1!B$3:C$1266,2,FALSE))</f>
        <v>ND</v>
      </c>
      <c r="U621" s="392" t="str">
        <f>IF(ISNA(VLOOKUP($A621,Sheet1!$B$3:$AH$1266,Sheet1!E$1+(Sheet1!$A$1-1)*10,FALSE))=TRUE,"---",IF(VLOOKUP($A621,Sheet1!$B$3:$AH$1266,Sheet1!E$1+(Sheet1!$A$1-1)*10,FALSE)="---","---", (ROUND(VLOOKUP($A621,Sheet1!$B$3:$AH$1266,Sheet1!E$1+(Sheet1!$A$1-1)*10,FALSE),IF(VLOOKUP($A621,Sheet1!$B$3:$AH$1266,Sheet1!E$1+(Sheet1!$A$1-1)*10,FALSE)&gt;99999,-3,IF(VLOOKUP($A621,Sheet1!$B$3:$AH$1266,Sheet1!E$1+(Sheet1!$A$1-1)*10,FALSE)&gt;9999,-2,IF(VLOOKUP($A621,Sheet1!$B$3:$AH$1266,Sheet1!E$1+(Sheet1!$A$1-1)*10,FALSE)&gt;999,-1,0)))))))</f>
        <v>---</v>
      </c>
      <c r="V621" s="392" t="str">
        <f>IF(ISNA(VLOOKUP($A621,Sheet1!$B$3:$AH$1266,Sheet1!F$1+(Sheet1!$A$1-1)*10,FALSE))=TRUE,"---",IF(VLOOKUP($A621,Sheet1!$B$3:$AH$1266,Sheet1!F$1+(Sheet1!$A$1-1)*10,FALSE)="---","---", (ROUND(VLOOKUP($A621,Sheet1!$B$3:$AH$1266,Sheet1!F$1+(Sheet1!$A$1-1)*10,FALSE),IF(VLOOKUP($A621,Sheet1!$B$3:$AH$1266,Sheet1!F$1+(Sheet1!$A$1-1)*10,FALSE)&gt;99999,-3,IF(VLOOKUP($A621,Sheet1!$B$3:$AH$1266,Sheet1!F$1+(Sheet1!$A$1-1)*10,FALSE)&gt;9999,-2,IF(VLOOKUP($A621,Sheet1!$B$3:$AH$1266,Sheet1!F$1+(Sheet1!$A$1-1)*10,FALSE)&gt;999,-1,0)))))))</f>
        <v>---</v>
      </c>
      <c r="W621" s="392" t="str">
        <f>IF(ISNA(VLOOKUP($A621,Sheet1!$B$3:$AH$1266,Sheet1!G$1+(Sheet1!$A$1-1)*10,FALSE))=TRUE,"---",IF(VLOOKUP($A621,Sheet1!$B$3:$AH$1266,Sheet1!G$1+(Sheet1!$A$1-1)*10,FALSE)="---","---", (ROUND(VLOOKUP($A621,Sheet1!$B$3:$AH$1266,Sheet1!G$1+(Sheet1!$A$1-1)*10,FALSE),IF(VLOOKUP($A621,Sheet1!$B$3:$AH$1266,Sheet1!G$1+(Sheet1!$A$1-1)*10,FALSE)&gt;99999,-3,IF(VLOOKUP($A621,Sheet1!$B$3:$AH$1266,Sheet1!G$1+(Sheet1!$A$1-1)*10,FALSE)&gt;9999,-2,IF(VLOOKUP($A621,Sheet1!$B$3:$AH$1266,Sheet1!G$1+(Sheet1!$A$1-1)*10,FALSE)&gt;999,-1,0)))))))</f>
        <v>---</v>
      </c>
      <c r="X621" s="392" t="str">
        <f>IF(ISNA(VLOOKUP($A621,Sheet1!$B$3:$AH$1266,Sheet1!H$1+(Sheet1!$A$1-1)*10,FALSE))=TRUE,"---",IF(VLOOKUP($A621,Sheet1!$B$3:$AH$1266,Sheet1!H$1+(Sheet1!$A$1-1)*10,FALSE)="---","---", (ROUND(VLOOKUP($A621,Sheet1!$B$3:$AH$1266,Sheet1!H$1+(Sheet1!$A$1-1)*10,FALSE),IF(VLOOKUP($A621,Sheet1!$B$3:$AH$1266,Sheet1!H$1+(Sheet1!$A$1-1)*10,FALSE)&gt;99999,-3,IF(VLOOKUP($A621,Sheet1!$B$3:$AH$1266,Sheet1!H$1+(Sheet1!$A$1-1)*10,FALSE)&gt;9999,-2,IF(VLOOKUP($A621,Sheet1!$B$3:$AH$1266,Sheet1!H$1+(Sheet1!$A$1-1)*10,FALSE)&gt;999,-1,0)))))))</f>
        <v>---</v>
      </c>
      <c r="Y621" s="392" t="str">
        <f>IF(ISNA(VLOOKUP($A621,Sheet1!$B$3:$AH$1266,Sheet1!I$1+(Sheet1!$A$1-1)*10,FALSE))=TRUE,"---",IF(VLOOKUP($A621,Sheet1!$B$3:$AH$1266,Sheet1!I$1+(Sheet1!$A$1-1)*10,FALSE)="---","---", (ROUND(VLOOKUP($A621,Sheet1!$B$3:$AH$1266,Sheet1!I$1+(Sheet1!$A$1-1)*10,FALSE),IF(VLOOKUP($A621,Sheet1!$B$3:$AH$1266,Sheet1!I$1+(Sheet1!$A$1-1)*10,FALSE)&gt;99999,-3,IF(VLOOKUP($A621,Sheet1!$B$3:$AH$1266,Sheet1!I$1+(Sheet1!$A$1-1)*10,FALSE)&gt;9999,-2,IF(VLOOKUP($A621,Sheet1!$B$3:$AH$1266,Sheet1!I$1+(Sheet1!$A$1-1)*10,FALSE)&gt;999,-1,0)))))))</f>
        <v>---</v>
      </c>
      <c r="Z621" s="392" t="str">
        <f>IF(ISNA(VLOOKUP($A621,Sheet1!$B$3:$AH$1266,Sheet1!J$1+(Sheet1!$A$1-1)*10,FALSE))=TRUE,"---",IF(VLOOKUP($A621,Sheet1!$B$3:$AH$1266,Sheet1!J$1+(Sheet1!$A$1-1)*10,FALSE)="---","---", (ROUND(VLOOKUP($A621,Sheet1!$B$3:$AH$1266,Sheet1!J$1+(Sheet1!$A$1-1)*10,FALSE),IF(VLOOKUP($A621,Sheet1!$B$3:$AH$1266,Sheet1!J$1+(Sheet1!$A$1-1)*10,FALSE)&gt;99999,-3,IF(VLOOKUP($A621,Sheet1!$B$3:$AH$1266,Sheet1!J$1+(Sheet1!$A$1-1)*10,FALSE)&gt;9999,-2,IF(VLOOKUP($A621,Sheet1!$B$3:$AH$1266,Sheet1!J$1+(Sheet1!$A$1-1)*10,FALSE)&gt;999,-1,0)))))))</f>
        <v>---</v>
      </c>
      <c r="AA621" s="392" t="str">
        <f>IF(ISNA(VLOOKUP($A621,Sheet1!$B$3:$AH$1266,Sheet1!K$1+(Sheet1!$A$1-1)*10,FALSE))=TRUE,"---",IF(VLOOKUP($A621,Sheet1!$B$3:$AH$1266,Sheet1!K$1+(Sheet1!$A$1-1)*10,FALSE)="---","---", (ROUND(VLOOKUP($A621,Sheet1!$B$3:$AH$1266,Sheet1!K$1+(Sheet1!$A$1-1)*10,FALSE),IF(VLOOKUP($A621,Sheet1!$B$3:$AH$1266,Sheet1!K$1+(Sheet1!$A$1-1)*10,FALSE)&gt;99999,-3,IF(VLOOKUP($A621,Sheet1!$B$3:$AH$1266,Sheet1!K$1+(Sheet1!$A$1-1)*10,FALSE)&gt;9999,-2,IF(VLOOKUP($A621,Sheet1!$B$3:$AH$1266,Sheet1!K$1+(Sheet1!$A$1-1)*10,FALSE)&gt;999,-1,0)))))))</f>
        <v>---</v>
      </c>
      <c r="AB621" s="392" t="str">
        <f>IF(ISNA(VLOOKUP($A621,Sheet1!$B$3:$AH$1266,Sheet1!L$1+(Sheet1!$A$1-1)*10,FALSE))=TRUE,"---",IF(VLOOKUP($A621,Sheet1!$B$3:$AH$1266,Sheet1!L$1+(Sheet1!$A$1-1)*10,FALSE)="---","---", (ROUND(VLOOKUP($A621,Sheet1!$B$3:$AH$1266,Sheet1!L$1+(Sheet1!$A$1-1)*10,FALSE),IF(VLOOKUP($A621,Sheet1!$B$3:$AH$1266,Sheet1!L$1+(Sheet1!$A$1-1)*10,FALSE)&gt;99999,-3,IF(VLOOKUP($A621,Sheet1!$B$3:$AH$1266,Sheet1!L$1+(Sheet1!$A$1-1)*10,FALSE)&gt;9999,-2,IF(VLOOKUP($A621,Sheet1!$B$3:$AH$1266,Sheet1!L$1+(Sheet1!$A$1-1)*10,FALSE)&gt;999,-1,0)))))))</f>
        <v>---</v>
      </c>
      <c r="AC621" s="392" t="str">
        <f>IF(ISNA(VLOOKUP($A621,Sheet1!$B$3:$AH$1266,Sheet1!M$1+(Sheet1!$A$1-1)*10,FALSE))=TRUE,"---",IF(VLOOKUP($A621,Sheet1!$B$3:$AH$1266,Sheet1!M$1+(Sheet1!$A$1-1)*10,FALSE)="---","---", (ROUND(VLOOKUP($A621,Sheet1!$B$3:$AH$1266,Sheet1!M$1+(Sheet1!$A$1-1)*10,FALSE),IF(VLOOKUP($A621,Sheet1!$B$3:$AH$1266,Sheet1!M$1+(Sheet1!$A$1-1)*10,FALSE)&gt;99999,-3,IF(VLOOKUP($A621,Sheet1!$B$3:$AH$1266,Sheet1!M$1+(Sheet1!$A$1-1)*10,FALSE)&gt;9999,-2,IF(VLOOKUP($A621,Sheet1!$B$3:$AH$1266,Sheet1!M$1+(Sheet1!$A$1-1)*10,FALSE)&gt;999,-1,0)))))))</f>
        <v>---</v>
      </c>
      <c r="AD621" s="392" t="str">
        <f>IF(ISNA(VLOOKUP($A621,Sheet1!$B$3:$AH$1266,Sheet1!N$1+(Sheet1!$A$1-1)*10,FALSE))=TRUE,"---",IF(VLOOKUP($A621,Sheet1!$B$3:$AH$1266,Sheet1!N$1+(Sheet1!$A$1-1)*10,FALSE)="---","---", (ROUND(VLOOKUP($A621,Sheet1!$B$3:$AH$1266,Sheet1!N$1+(Sheet1!$A$1-1)*10,FALSE),IF(VLOOKUP($A621,Sheet1!$B$3:$AH$1266,Sheet1!N$1+(Sheet1!$A$1-1)*10,FALSE)&gt;99999,-3,IF(VLOOKUP($A621,Sheet1!$B$3:$AH$1266,Sheet1!N$1+(Sheet1!$A$1-1)*10,FALSE)&gt;9999,-2,IF(VLOOKUP($A621,Sheet1!$B$3:$AH$1266,Sheet1!N$1+(Sheet1!$A$1-1)*10,FALSE)&gt;999,-1,0)))))))</f>
        <v>---</v>
      </c>
    </row>
    <row r="622" spans="1:30" ht="25.5" customHeight="1" x14ac:dyDescent="0.25">
      <c r="A622" s="133" t="s">
        <v>957</v>
      </c>
      <c r="B622" s="141" t="s">
        <v>958</v>
      </c>
      <c r="C622" s="133">
        <v>412650.1</v>
      </c>
      <c r="D622" s="133">
        <v>733321.9</v>
      </c>
      <c r="E622" s="67" t="s">
        <v>3059</v>
      </c>
      <c r="F622" s="117" t="s">
        <v>4647</v>
      </c>
      <c r="G622" s="118" t="s">
        <v>31</v>
      </c>
      <c r="H622" s="136">
        <v>62.1</v>
      </c>
      <c r="I622" s="119">
        <v>40609</v>
      </c>
      <c r="J622" s="120">
        <v>11.64</v>
      </c>
      <c r="K622" s="121" t="s">
        <v>4405</v>
      </c>
      <c r="L622" s="122">
        <v>2650</v>
      </c>
      <c r="M622" s="123">
        <v>42.7</v>
      </c>
      <c r="N622" s="121" t="s">
        <v>4405</v>
      </c>
      <c r="O622" s="71">
        <f t="shared" si="18"/>
        <v>5.7172917444004518</v>
      </c>
      <c r="P622" s="71">
        <f>IF(O622&lt;&gt;"",VLOOKUP($A622,Sheet4!$A$2:$O$1309,14,FALSE)*100,"")</f>
        <v>1.1355140458131352</v>
      </c>
      <c r="Q622" s="71">
        <f>IF(P622&lt;&gt;"",VLOOKUP($A622,Sheet4!$A$2:$O$1309,15,FALSE)*100,"")</f>
        <v>10.583064950141729</v>
      </c>
      <c r="R622" s="73">
        <f t="shared" si="19"/>
        <v>15</v>
      </c>
      <c r="S622" s="63" t="s">
        <v>4362</v>
      </c>
      <c r="T622" s="63" t="str">
        <f>IF(ISNA(VLOOKUP(A622,Sheet1!B$3:C$1266,2,FALSE)=TRUE),"NC",VLOOKUP(A622,Sheet1!B$3:C$1266,2,FALSE))</f>
        <v>Urban</v>
      </c>
      <c r="U622" s="66">
        <f>IF(ISNA(VLOOKUP($A622,Sheet1!$B$3:$AH$1266,Sheet1!E$1+(Sheet1!$A$1-1)*10,FALSE))=TRUE,"---",IF(VLOOKUP($A622,Sheet1!$B$3:$AH$1266,Sheet1!E$1+(Sheet1!$A$1-1)*10,FALSE)="---","---", (ROUND(VLOOKUP($A622,Sheet1!$B$3:$AH$1266,Sheet1!E$1+(Sheet1!$A$1-1)*10,FALSE),IF(VLOOKUP($A622,Sheet1!$B$3:$AH$1266,Sheet1!E$1+(Sheet1!$A$1-1)*10,FALSE)&gt;99999,-3,IF(VLOOKUP($A622,Sheet1!$B$3:$AH$1266,Sheet1!E$1+(Sheet1!$A$1-1)*10,FALSE)&gt;9999,-2,IF(VLOOKUP($A622,Sheet1!$B$3:$AH$1266,Sheet1!E$1+(Sheet1!$A$1-1)*10,FALSE)&gt;999,-1,0)))))))</f>
        <v>816</v>
      </c>
      <c r="V622" s="66">
        <f>IF(ISNA(VLOOKUP($A622,Sheet1!$B$3:$AH$1266,Sheet1!F$1+(Sheet1!$A$1-1)*10,FALSE))=TRUE,"---",IF(VLOOKUP($A622,Sheet1!$B$3:$AH$1266,Sheet1!F$1+(Sheet1!$A$1-1)*10,FALSE)="---","---", (ROUND(VLOOKUP($A622,Sheet1!$B$3:$AH$1266,Sheet1!F$1+(Sheet1!$A$1-1)*10,FALSE),IF(VLOOKUP($A622,Sheet1!$B$3:$AH$1266,Sheet1!F$1+(Sheet1!$A$1-1)*10,FALSE)&gt;99999,-3,IF(VLOOKUP($A622,Sheet1!$B$3:$AH$1266,Sheet1!F$1+(Sheet1!$A$1-1)*10,FALSE)&gt;9999,-2,IF(VLOOKUP($A622,Sheet1!$B$3:$AH$1266,Sheet1!F$1+(Sheet1!$A$1-1)*10,FALSE)&gt;999,-1,0)))))))</f>
        <v>1020</v>
      </c>
      <c r="W622" s="66">
        <f>IF(ISNA(VLOOKUP($A622,Sheet1!$B$3:$AH$1266,Sheet1!G$1+(Sheet1!$A$1-1)*10,FALSE))=TRUE,"---",IF(VLOOKUP($A622,Sheet1!$B$3:$AH$1266,Sheet1!G$1+(Sheet1!$A$1-1)*10,FALSE)="---","---", (ROUND(VLOOKUP($A622,Sheet1!$B$3:$AH$1266,Sheet1!G$1+(Sheet1!$A$1-1)*10,FALSE),IF(VLOOKUP($A622,Sheet1!$B$3:$AH$1266,Sheet1!G$1+(Sheet1!$A$1-1)*10,FALSE)&gt;99999,-3,IF(VLOOKUP($A622,Sheet1!$B$3:$AH$1266,Sheet1!G$1+(Sheet1!$A$1-1)*10,FALSE)&gt;9999,-2,IF(VLOOKUP($A622,Sheet1!$B$3:$AH$1266,Sheet1!G$1+(Sheet1!$A$1-1)*10,FALSE)&gt;999,-1,0)))))))</f>
        <v>1280</v>
      </c>
      <c r="X622" s="66">
        <f>IF(ISNA(VLOOKUP($A622,Sheet1!$B$3:$AH$1266,Sheet1!H$1+(Sheet1!$A$1-1)*10,FALSE))=TRUE,"---",IF(VLOOKUP($A622,Sheet1!$B$3:$AH$1266,Sheet1!H$1+(Sheet1!$A$1-1)*10,FALSE)="---","---", (ROUND(VLOOKUP($A622,Sheet1!$B$3:$AH$1266,Sheet1!H$1+(Sheet1!$A$1-1)*10,FALSE),IF(VLOOKUP($A622,Sheet1!$B$3:$AH$1266,Sheet1!H$1+(Sheet1!$A$1-1)*10,FALSE)&gt;99999,-3,IF(VLOOKUP($A622,Sheet1!$B$3:$AH$1266,Sheet1!H$1+(Sheet1!$A$1-1)*10,FALSE)&gt;9999,-2,IF(VLOOKUP($A622,Sheet1!$B$3:$AH$1266,Sheet1!H$1+(Sheet1!$A$1-1)*10,FALSE)&gt;999,-1,0)))))))</f>
        <v>1910</v>
      </c>
      <c r="Y622" s="66">
        <f>IF(ISNA(VLOOKUP($A622,Sheet1!$B$3:$AH$1266,Sheet1!I$1+(Sheet1!$A$1-1)*10,FALSE))=TRUE,"---",IF(VLOOKUP($A622,Sheet1!$B$3:$AH$1266,Sheet1!I$1+(Sheet1!$A$1-1)*10,FALSE)="---","---", (ROUND(VLOOKUP($A622,Sheet1!$B$3:$AH$1266,Sheet1!I$1+(Sheet1!$A$1-1)*10,FALSE),IF(VLOOKUP($A622,Sheet1!$B$3:$AH$1266,Sheet1!I$1+(Sheet1!$A$1-1)*10,FALSE)&gt;99999,-3,IF(VLOOKUP($A622,Sheet1!$B$3:$AH$1266,Sheet1!I$1+(Sheet1!$A$1-1)*10,FALSE)&gt;9999,-2,IF(VLOOKUP($A622,Sheet1!$B$3:$AH$1266,Sheet1!I$1+(Sheet1!$A$1-1)*10,FALSE)&gt;999,-1,0)))))))</f>
        <v>2310</v>
      </c>
      <c r="Z622" s="66">
        <f>IF(ISNA(VLOOKUP($A622,Sheet1!$B$3:$AH$1266,Sheet1!J$1+(Sheet1!$A$1-1)*10,FALSE))=TRUE,"---",IF(VLOOKUP($A622,Sheet1!$B$3:$AH$1266,Sheet1!J$1+(Sheet1!$A$1-1)*10,FALSE)="---","---", (ROUND(VLOOKUP($A622,Sheet1!$B$3:$AH$1266,Sheet1!J$1+(Sheet1!$A$1-1)*10,FALSE),IF(VLOOKUP($A622,Sheet1!$B$3:$AH$1266,Sheet1!J$1+(Sheet1!$A$1-1)*10,FALSE)&gt;99999,-3,IF(VLOOKUP($A622,Sheet1!$B$3:$AH$1266,Sheet1!J$1+(Sheet1!$A$1-1)*10,FALSE)&gt;9999,-2,IF(VLOOKUP($A622,Sheet1!$B$3:$AH$1266,Sheet1!J$1+(Sheet1!$A$1-1)*10,FALSE)&gt;999,-1,0)))))))</f>
        <v>2800</v>
      </c>
      <c r="AA622" s="66">
        <f>IF(ISNA(VLOOKUP($A622,Sheet1!$B$3:$AH$1266,Sheet1!K$1+(Sheet1!$A$1-1)*10,FALSE))=TRUE,"---",IF(VLOOKUP($A622,Sheet1!$B$3:$AH$1266,Sheet1!K$1+(Sheet1!$A$1-1)*10,FALSE)="---","---", (ROUND(VLOOKUP($A622,Sheet1!$B$3:$AH$1266,Sheet1!K$1+(Sheet1!$A$1-1)*10,FALSE),IF(VLOOKUP($A622,Sheet1!$B$3:$AH$1266,Sheet1!K$1+(Sheet1!$A$1-1)*10,FALSE)&gt;99999,-3,IF(VLOOKUP($A622,Sheet1!$B$3:$AH$1266,Sheet1!K$1+(Sheet1!$A$1-1)*10,FALSE)&gt;9999,-2,IF(VLOOKUP($A622,Sheet1!$B$3:$AH$1266,Sheet1!K$1+(Sheet1!$A$1-1)*10,FALSE)&gt;999,-1,0)))))))</f>
        <v>3150</v>
      </c>
      <c r="AB622" s="66">
        <f>IF(ISNA(VLOOKUP($A622,Sheet1!$B$3:$AH$1266,Sheet1!L$1+(Sheet1!$A$1-1)*10,FALSE))=TRUE,"---",IF(VLOOKUP($A622,Sheet1!$B$3:$AH$1266,Sheet1!L$1+(Sheet1!$A$1-1)*10,FALSE)="---","---", (ROUND(VLOOKUP($A622,Sheet1!$B$3:$AH$1266,Sheet1!L$1+(Sheet1!$A$1-1)*10,FALSE),IF(VLOOKUP($A622,Sheet1!$B$3:$AH$1266,Sheet1!L$1+(Sheet1!$A$1-1)*10,FALSE)&gt;99999,-3,IF(VLOOKUP($A622,Sheet1!$B$3:$AH$1266,Sheet1!L$1+(Sheet1!$A$1-1)*10,FALSE)&gt;9999,-2,IF(VLOOKUP($A622,Sheet1!$B$3:$AH$1266,Sheet1!L$1+(Sheet1!$A$1-1)*10,FALSE)&gt;999,-1,0)))))))</f>
        <v>3480</v>
      </c>
      <c r="AC622" s="66">
        <f>IF(ISNA(VLOOKUP($A622,Sheet1!$B$3:$AH$1266,Sheet1!M$1+(Sheet1!$A$1-1)*10,FALSE))=TRUE,"---",IF(VLOOKUP($A622,Sheet1!$B$3:$AH$1266,Sheet1!M$1+(Sheet1!$A$1-1)*10,FALSE)="---","---", (ROUND(VLOOKUP($A622,Sheet1!$B$3:$AH$1266,Sheet1!M$1+(Sheet1!$A$1-1)*10,FALSE),IF(VLOOKUP($A622,Sheet1!$B$3:$AH$1266,Sheet1!M$1+(Sheet1!$A$1-1)*10,FALSE)&gt;99999,-3,IF(VLOOKUP($A622,Sheet1!$B$3:$AH$1266,Sheet1!M$1+(Sheet1!$A$1-1)*10,FALSE)&gt;9999,-2,IF(VLOOKUP($A622,Sheet1!$B$3:$AH$1266,Sheet1!M$1+(Sheet1!$A$1-1)*10,FALSE)&gt;999,-1,0)))))))</f>
        <v>3800</v>
      </c>
      <c r="AD622" s="66">
        <f>IF(ISNA(VLOOKUP($A622,Sheet1!$B$3:$AH$1266,Sheet1!N$1+(Sheet1!$A$1-1)*10,FALSE))=TRUE,"---",IF(VLOOKUP($A622,Sheet1!$B$3:$AH$1266,Sheet1!N$1+(Sheet1!$A$1-1)*10,FALSE)="---","---", (ROUND(VLOOKUP($A622,Sheet1!$B$3:$AH$1266,Sheet1!N$1+(Sheet1!$A$1-1)*10,FALSE),IF(VLOOKUP($A622,Sheet1!$B$3:$AH$1266,Sheet1!N$1+(Sheet1!$A$1-1)*10,FALSE)&gt;99999,-3,IF(VLOOKUP($A622,Sheet1!$B$3:$AH$1266,Sheet1!N$1+(Sheet1!$A$1-1)*10,FALSE)&gt;9999,-2,IF(VLOOKUP($A622,Sheet1!$B$3:$AH$1266,Sheet1!N$1+(Sheet1!$A$1-1)*10,FALSE)&gt;999,-1,0)))))))</f>
        <v>4210</v>
      </c>
    </row>
    <row r="623" spans="1:30" ht="25.5" customHeight="1" x14ac:dyDescent="0.25">
      <c r="A623" s="125" t="s">
        <v>959</v>
      </c>
      <c r="B623" s="126" t="s">
        <v>960</v>
      </c>
      <c r="C623" s="125">
        <v>412406</v>
      </c>
      <c r="D623" s="125">
        <v>733531</v>
      </c>
      <c r="E623" s="70" t="s">
        <v>3059</v>
      </c>
      <c r="F623" s="139" t="s">
        <v>4405</v>
      </c>
      <c r="G623" s="127" t="s">
        <v>160</v>
      </c>
      <c r="H623" s="128">
        <v>79.5</v>
      </c>
      <c r="I623" s="112">
        <v>20377</v>
      </c>
      <c r="J623" s="140" t="s">
        <v>4405</v>
      </c>
      <c r="K623" s="127" t="s">
        <v>17</v>
      </c>
      <c r="L623" s="115">
        <v>8130</v>
      </c>
      <c r="M623" s="116">
        <v>102</v>
      </c>
      <c r="N623" s="127" t="s">
        <v>199</v>
      </c>
      <c r="O623" s="68" t="str">
        <f t="shared" si="18"/>
        <v>&lt;0.2</v>
      </c>
      <c r="P623" s="68">
        <f>IF(O623&lt;&gt;"",VLOOKUP($A623,Sheet4!$A$2:$O$1309,14,FALSE)*100,"")</f>
        <v>0.9049433855732536</v>
      </c>
      <c r="Q623" s="68">
        <f>IF(P623&lt;&gt;"",VLOOKUP($A623,Sheet4!$A$2:$O$1309,15,FALSE)*100,"")</f>
        <v>8.5193634982044024</v>
      </c>
      <c r="R623" s="74" t="str">
        <f t="shared" si="19"/>
        <v>&gt;500</v>
      </c>
      <c r="S623" s="64" t="s">
        <v>4362</v>
      </c>
      <c r="T623" s="64" t="str">
        <f>IF(ISNA(VLOOKUP(A623,Sheet1!B$3:C$1266,2,FALSE)=TRUE),"NC",VLOOKUP(A623,Sheet1!B$3:C$1266,2,FALSE))</f>
        <v>Rural</v>
      </c>
      <c r="U623" s="65">
        <f>IF(ISNA(VLOOKUP($A623,Sheet1!$B$3:$AH$1266,Sheet1!E$1+(Sheet1!$A$1-1)*10,FALSE))=TRUE,"---",IF(VLOOKUP($A623,Sheet1!$B$3:$AH$1266,Sheet1!E$1+(Sheet1!$A$1-1)*10,FALSE)="---","---", (ROUND(VLOOKUP($A623,Sheet1!$B$3:$AH$1266,Sheet1!E$1+(Sheet1!$A$1-1)*10,FALSE),IF(VLOOKUP($A623,Sheet1!$B$3:$AH$1266,Sheet1!E$1+(Sheet1!$A$1-1)*10,FALSE)&gt;99999,-3,IF(VLOOKUP($A623,Sheet1!$B$3:$AH$1266,Sheet1!E$1+(Sheet1!$A$1-1)*10,FALSE)&gt;9999,-2,IF(VLOOKUP($A623,Sheet1!$B$3:$AH$1266,Sheet1!E$1+(Sheet1!$A$1-1)*10,FALSE)&gt;999,-1,0)))))))</f>
        <v>689</v>
      </c>
      <c r="V623" s="65">
        <f>IF(ISNA(VLOOKUP($A623,Sheet1!$B$3:$AH$1266,Sheet1!F$1+(Sheet1!$A$1-1)*10,FALSE))=TRUE,"---",IF(VLOOKUP($A623,Sheet1!$B$3:$AH$1266,Sheet1!F$1+(Sheet1!$A$1-1)*10,FALSE)="---","---", (ROUND(VLOOKUP($A623,Sheet1!$B$3:$AH$1266,Sheet1!F$1+(Sheet1!$A$1-1)*10,FALSE),IF(VLOOKUP($A623,Sheet1!$B$3:$AH$1266,Sheet1!F$1+(Sheet1!$A$1-1)*10,FALSE)&gt;99999,-3,IF(VLOOKUP($A623,Sheet1!$B$3:$AH$1266,Sheet1!F$1+(Sheet1!$A$1-1)*10,FALSE)&gt;9999,-2,IF(VLOOKUP($A623,Sheet1!$B$3:$AH$1266,Sheet1!F$1+(Sheet1!$A$1-1)*10,FALSE)&gt;999,-1,0)))))))</f>
        <v>827</v>
      </c>
      <c r="W623" s="65">
        <f>IF(ISNA(VLOOKUP($A623,Sheet1!$B$3:$AH$1266,Sheet1!G$1+(Sheet1!$A$1-1)*10,FALSE))=TRUE,"---",IF(VLOOKUP($A623,Sheet1!$B$3:$AH$1266,Sheet1!G$1+(Sheet1!$A$1-1)*10,FALSE)="---","---", (ROUND(VLOOKUP($A623,Sheet1!$B$3:$AH$1266,Sheet1!G$1+(Sheet1!$A$1-1)*10,FALSE),IF(VLOOKUP($A623,Sheet1!$B$3:$AH$1266,Sheet1!G$1+(Sheet1!$A$1-1)*10,FALSE)&gt;99999,-3,IF(VLOOKUP($A623,Sheet1!$B$3:$AH$1266,Sheet1!G$1+(Sheet1!$A$1-1)*10,FALSE)&gt;9999,-2,IF(VLOOKUP($A623,Sheet1!$B$3:$AH$1266,Sheet1!G$1+(Sheet1!$A$1-1)*10,FALSE)&gt;999,-1,0)))))))</f>
        <v>1030</v>
      </c>
      <c r="X623" s="65">
        <f>IF(ISNA(VLOOKUP($A623,Sheet1!$B$3:$AH$1266,Sheet1!H$1+(Sheet1!$A$1-1)*10,FALSE))=TRUE,"---",IF(VLOOKUP($A623,Sheet1!$B$3:$AH$1266,Sheet1!H$1+(Sheet1!$A$1-1)*10,FALSE)="---","---", (ROUND(VLOOKUP($A623,Sheet1!$B$3:$AH$1266,Sheet1!H$1+(Sheet1!$A$1-1)*10,FALSE),IF(VLOOKUP($A623,Sheet1!$B$3:$AH$1266,Sheet1!H$1+(Sheet1!$A$1-1)*10,FALSE)&gt;99999,-3,IF(VLOOKUP($A623,Sheet1!$B$3:$AH$1266,Sheet1!H$1+(Sheet1!$A$1-1)*10,FALSE)&gt;9999,-2,IF(VLOOKUP($A623,Sheet1!$B$3:$AH$1266,Sheet1!H$1+(Sheet1!$A$1-1)*10,FALSE)&gt;999,-1,0)))))))</f>
        <v>1630</v>
      </c>
      <c r="Y623" s="65">
        <f>IF(ISNA(VLOOKUP($A623,Sheet1!$B$3:$AH$1266,Sheet1!I$1+(Sheet1!$A$1-1)*10,FALSE))=TRUE,"---",IF(VLOOKUP($A623,Sheet1!$B$3:$AH$1266,Sheet1!I$1+(Sheet1!$A$1-1)*10,FALSE)="---","---", (ROUND(VLOOKUP($A623,Sheet1!$B$3:$AH$1266,Sheet1!I$1+(Sheet1!$A$1-1)*10,FALSE),IF(VLOOKUP($A623,Sheet1!$B$3:$AH$1266,Sheet1!I$1+(Sheet1!$A$1-1)*10,FALSE)&gt;99999,-3,IF(VLOOKUP($A623,Sheet1!$B$3:$AH$1266,Sheet1!I$1+(Sheet1!$A$1-1)*10,FALSE)&gt;9999,-2,IF(VLOOKUP($A623,Sheet1!$B$3:$AH$1266,Sheet1!I$1+(Sheet1!$A$1-1)*10,FALSE)&gt;999,-1,0)))))))</f>
        <v>2130</v>
      </c>
      <c r="Z623" s="65">
        <f>IF(ISNA(VLOOKUP($A623,Sheet1!$B$3:$AH$1266,Sheet1!J$1+(Sheet1!$A$1-1)*10,FALSE))=TRUE,"---",IF(VLOOKUP($A623,Sheet1!$B$3:$AH$1266,Sheet1!J$1+(Sheet1!$A$1-1)*10,FALSE)="---","---", (ROUND(VLOOKUP($A623,Sheet1!$B$3:$AH$1266,Sheet1!J$1+(Sheet1!$A$1-1)*10,FALSE),IF(VLOOKUP($A623,Sheet1!$B$3:$AH$1266,Sheet1!J$1+(Sheet1!$A$1-1)*10,FALSE)&gt;99999,-3,IF(VLOOKUP($A623,Sheet1!$B$3:$AH$1266,Sheet1!J$1+(Sheet1!$A$1-1)*10,FALSE)&gt;9999,-2,IF(VLOOKUP($A623,Sheet1!$B$3:$AH$1266,Sheet1!J$1+(Sheet1!$A$1-1)*10,FALSE)&gt;999,-1,0)))))))</f>
        <v>2880</v>
      </c>
      <c r="AA623" s="65">
        <f>IF(ISNA(VLOOKUP($A623,Sheet1!$B$3:$AH$1266,Sheet1!K$1+(Sheet1!$A$1-1)*10,FALSE))=TRUE,"---",IF(VLOOKUP($A623,Sheet1!$B$3:$AH$1266,Sheet1!K$1+(Sheet1!$A$1-1)*10,FALSE)="---","---", (ROUND(VLOOKUP($A623,Sheet1!$B$3:$AH$1266,Sheet1!K$1+(Sheet1!$A$1-1)*10,FALSE),IF(VLOOKUP($A623,Sheet1!$B$3:$AH$1266,Sheet1!K$1+(Sheet1!$A$1-1)*10,FALSE)&gt;99999,-3,IF(VLOOKUP($A623,Sheet1!$B$3:$AH$1266,Sheet1!K$1+(Sheet1!$A$1-1)*10,FALSE)&gt;9999,-2,IF(VLOOKUP($A623,Sheet1!$B$3:$AH$1266,Sheet1!K$1+(Sheet1!$A$1-1)*10,FALSE)&gt;999,-1,0)))))))</f>
        <v>3520</v>
      </c>
      <c r="AB623" s="65">
        <f>IF(ISNA(VLOOKUP($A623,Sheet1!$B$3:$AH$1266,Sheet1!L$1+(Sheet1!$A$1-1)*10,FALSE))=TRUE,"---",IF(VLOOKUP($A623,Sheet1!$B$3:$AH$1266,Sheet1!L$1+(Sheet1!$A$1-1)*10,FALSE)="---","---", (ROUND(VLOOKUP($A623,Sheet1!$B$3:$AH$1266,Sheet1!L$1+(Sheet1!$A$1-1)*10,FALSE),IF(VLOOKUP($A623,Sheet1!$B$3:$AH$1266,Sheet1!L$1+(Sheet1!$A$1-1)*10,FALSE)&gt;99999,-3,IF(VLOOKUP($A623,Sheet1!$B$3:$AH$1266,Sheet1!L$1+(Sheet1!$A$1-1)*10,FALSE)&gt;9999,-2,IF(VLOOKUP($A623,Sheet1!$B$3:$AH$1266,Sheet1!L$1+(Sheet1!$A$1-1)*10,FALSE)&gt;999,-1,0)))))))</f>
        <v>4260</v>
      </c>
      <c r="AC623" s="65">
        <f>IF(ISNA(VLOOKUP($A623,Sheet1!$B$3:$AH$1266,Sheet1!M$1+(Sheet1!$A$1-1)*10,FALSE))=TRUE,"---",IF(VLOOKUP($A623,Sheet1!$B$3:$AH$1266,Sheet1!M$1+(Sheet1!$A$1-1)*10,FALSE)="---","---", (ROUND(VLOOKUP($A623,Sheet1!$B$3:$AH$1266,Sheet1!M$1+(Sheet1!$A$1-1)*10,FALSE),IF(VLOOKUP($A623,Sheet1!$B$3:$AH$1266,Sheet1!M$1+(Sheet1!$A$1-1)*10,FALSE)&gt;99999,-3,IF(VLOOKUP($A623,Sheet1!$B$3:$AH$1266,Sheet1!M$1+(Sheet1!$A$1-1)*10,FALSE)&gt;9999,-2,IF(VLOOKUP($A623,Sheet1!$B$3:$AH$1266,Sheet1!M$1+(Sheet1!$A$1-1)*10,FALSE)&gt;999,-1,0)))))))</f>
        <v>5110</v>
      </c>
      <c r="AD623" s="65">
        <f>IF(ISNA(VLOOKUP($A623,Sheet1!$B$3:$AH$1266,Sheet1!N$1+(Sheet1!$A$1-1)*10,FALSE))=TRUE,"---",IF(VLOOKUP($A623,Sheet1!$B$3:$AH$1266,Sheet1!N$1+(Sheet1!$A$1-1)*10,FALSE)="---","---", (ROUND(VLOOKUP($A623,Sheet1!$B$3:$AH$1266,Sheet1!N$1+(Sheet1!$A$1-1)*10,FALSE),IF(VLOOKUP($A623,Sheet1!$B$3:$AH$1266,Sheet1!N$1+(Sheet1!$A$1-1)*10,FALSE)&gt;99999,-3,IF(VLOOKUP($A623,Sheet1!$B$3:$AH$1266,Sheet1!N$1+(Sheet1!$A$1-1)*10,FALSE)&gt;9999,-2,IF(VLOOKUP($A623,Sheet1!$B$3:$AH$1266,Sheet1!N$1+(Sheet1!$A$1-1)*10,FALSE)&gt;999,-1,0)))))))</f>
        <v>6420</v>
      </c>
    </row>
    <row r="624" spans="1:30" ht="25.5" customHeight="1" x14ac:dyDescent="0.25">
      <c r="A624" s="133" t="s">
        <v>961</v>
      </c>
      <c r="B624" s="141" t="s">
        <v>962</v>
      </c>
      <c r="C624" s="133">
        <v>412340</v>
      </c>
      <c r="D624" s="133">
        <v>733625</v>
      </c>
      <c r="E624" s="67" t="s">
        <v>3059</v>
      </c>
      <c r="F624" s="117" t="s">
        <v>4648</v>
      </c>
      <c r="G624" s="118" t="s">
        <v>31</v>
      </c>
      <c r="H624" s="136">
        <v>81.2</v>
      </c>
      <c r="I624" s="119">
        <v>40610</v>
      </c>
      <c r="J624" s="124">
        <v>8.3000000000000007</v>
      </c>
      <c r="K624" s="121" t="s">
        <v>4405</v>
      </c>
      <c r="L624" s="122">
        <v>3810</v>
      </c>
      <c r="M624" s="123">
        <v>46.9</v>
      </c>
      <c r="N624" s="118" t="s">
        <v>92</v>
      </c>
      <c r="O624" s="71">
        <f t="shared" si="18"/>
        <v>3.3646496323553556</v>
      </c>
      <c r="P624" s="71">
        <f>IF(O624&lt;&gt;"",VLOOKUP($A624,Sheet4!$A$2:$O$1309,14,FALSE)*100,"")</f>
        <v>1.0690774659705471</v>
      </c>
      <c r="Q624" s="71">
        <f>IF(P624&lt;&gt;"",VLOOKUP($A624,Sheet4!$A$2:$O$1309,15,FALSE)*100,"")</f>
        <v>9.992761063857591</v>
      </c>
      <c r="R624" s="73">
        <f t="shared" si="19"/>
        <v>30</v>
      </c>
      <c r="S624" s="63" t="s">
        <v>4362</v>
      </c>
      <c r="T624" s="63" t="str">
        <f>IF(ISNA(VLOOKUP(A624,Sheet1!B$3:C$1266,2,FALSE)=TRUE),"NC",VLOOKUP(A624,Sheet1!B$3:C$1266,2,FALSE))</f>
        <v>Regulated</v>
      </c>
      <c r="U624" s="66">
        <f>IF(ISNA(VLOOKUP($A624,Sheet1!$B$3:$AH$1266,Sheet1!E$1+(Sheet1!$A$1-1)*10,FALSE))=TRUE,"---",IF(VLOOKUP($A624,Sheet1!$B$3:$AH$1266,Sheet1!E$1+(Sheet1!$A$1-1)*10,FALSE)="---","---", (ROUND(VLOOKUP($A624,Sheet1!$B$3:$AH$1266,Sheet1!E$1+(Sheet1!$A$1-1)*10,FALSE),IF(VLOOKUP($A624,Sheet1!$B$3:$AH$1266,Sheet1!E$1+(Sheet1!$A$1-1)*10,FALSE)&gt;99999,-3,IF(VLOOKUP($A624,Sheet1!$B$3:$AH$1266,Sheet1!E$1+(Sheet1!$A$1-1)*10,FALSE)&gt;9999,-2,IF(VLOOKUP($A624,Sheet1!$B$3:$AH$1266,Sheet1!E$1+(Sheet1!$A$1-1)*10,FALSE)&gt;999,-1,0)))))))</f>
        <v>529</v>
      </c>
      <c r="V624" s="66">
        <f>IF(ISNA(VLOOKUP($A624,Sheet1!$B$3:$AH$1266,Sheet1!F$1+(Sheet1!$A$1-1)*10,FALSE))=TRUE,"---",IF(VLOOKUP($A624,Sheet1!$B$3:$AH$1266,Sheet1!F$1+(Sheet1!$A$1-1)*10,FALSE)="---","---", (ROUND(VLOOKUP($A624,Sheet1!$B$3:$AH$1266,Sheet1!F$1+(Sheet1!$A$1-1)*10,FALSE),IF(VLOOKUP($A624,Sheet1!$B$3:$AH$1266,Sheet1!F$1+(Sheet1!$A$1-1)*10,FALSE)&gt;99999,-3,IF(VLOOKUP($A624,Sheet1!$B$3:$AH$1266,Sheet1!F$1+(Sheet1!$A$1-1)*10,FALSE)&gt;9999,-2,IF(VLOOKUP($A624,Sheet1!$B$3:$AH$1266,Sheet1!F$1+(Sheet1!$A$1-1)*10,FALSE)&gt;999,-1,0)))))))</f>
        <v>676</v>
      </c>
      <c r="W624" s="66">
        <f>IF(ISNA(VLOOKUP($A624,Sheet1!$B$3:$AH$1266,Sheet1!G$1+(Sheet1!$A$1-1)*10,FALSE))=TRUE,"---",IF(VLOOKUP($A624,Sheet1!$B$3:$AH$1266,Sheet1!G$1+(Sheet1!$A$1-1)*10,FALSE)="---","---", (ROUND(VLOOKUP($A624,Sheet1!$B$3:$AH$1266,Sheet1!G$1+(Sheet1!$A$1-1)*10,FALSE),IF(VLOOKUP($A624,Sheet1!$B$3:$AH$1266,Sheet1!G$1+(Sheet1!$A$1-1)*10,FALSE)&gt;99999,-3,IF(VLOOKUP($A624,Sheet1!$B$3:$AH$1266,Sheet1!G$1+(Sheet1!$A$1-1)*10,FALSE)&gt;9999,-2,IF(VLOOKUP($A624,Sheet1!$B$3:$AH$1266,Sheet1!G$1+(Sheet1!$A$1-1)*10,FALSE)&gt;999,-1,0)))))))</f>
        <v>892</v>
      </c>
      <c r="X624" s="66">
        <f>IF(ISNA(VLOOKUP($A624,Sheet1!$B$3:$AH$1266,Sheet1!H$1+(Sheet1!$A$1-1)*10,FALSE))=TRUE,"---",IF(VLOOKUP($A624,Sheet1!$B$3:$AH$1266,Sheet1!H$1+(Sheet1!$A$1-1)*10,FALSE)="---","---", (ROUND(VLOOKUP($A624,Sheet1!$B$3:$AH$1266,Sheet1!H$1+(Sheet1!$A$1-1)*10,FALSE),IF(VLOOKUP($A624,Sheet1!$B$3:$AH$1266,Sheet1!H$1+(Sheet1!$A$1-1)*10,FALSE)&gt;99999,-3,IF(VLOOKUP($A624,Sheet1!$B$3:$AH$1266,Sheet1!H$1+(Sheet1!$A$1-1)*10,FALSE)&gt;9999,-2,IF(VLOOKUP($A624,Sheet1!$B$3:$AH$1266,Sheet1!H$1+(Sheet1!$A$1-1)*10,FALSE)&gt;999,-1,0)))))))</f>
        <v>1640</v>
      </c>
      <c r="Y624" s="66">
        <f>IF(ISNA(VLOOKUP($A624,Sheet1!$B$3:$AH$1266,Sheet1!I$1+(Sheet1!$A$1-1)*10,FALSE))=TRUE,"---",IF(VLOOKUP($A624,Sheet1!$B$3:$AH$1266,Sheet1!I$1+(Sheet1!$A$1-1)*10,FALSE)="---","---", (ROUND(VLOOKUP($A624,Sheet1!$B$3:$AH$1266,Sheet1!I$1+(Sheet1!$A$1-1)*10,FALSE),IF(VLOOKUP($A624,Sheet1!$B$3:$AH$1266,Sheet1!I$1+(Sheet1!$A$1-1)*10,FALSE)&gt;99999,-3,IF(VLOOKUP($A624,Sheet1!$B$3:$AH$1266,Sheet1!I$1+(Sheet1!$A$1-1)*10,FALSE)&gt;9999,-2,IF(VLOOKUP($A624,Sheet1!$B$3:$AH$1266,Sheet1!I$1+(Sheet1!$A$1-1)*10,FALSE)&gt;999,-1,0)))))))</f>
        <v>2330</v>
      </c>
      <c r="Z624" s="66">
        <f>IF(ISNA(VLOOKUP($A624,Sheet1!$B$3:$AH$1266,Sheet1!J$1+(Sheet1!$A$1-1)*10,FALSE))=TRUE,"---",IF(VLOOKUP($A624,Sheet1!$B$3:$AH$1266,Sheet1!J$1+(Sheet1!$A$1-1)*10,FALSE)="---","---", (ROUND(VLOOKUP($A624,Sheet1!$B$3:$AH$1266,Sheet1!J$1+(Sheet1!$A$1-1)*10,FALSE),IF(VLOOKUP($A624,Sheet1!$B$3:$AH$1266,Sheet1!J$1+(Sheet1!$A$1-1)*10,FALSE)&gt;99999,-3,IF(VLOOKUP($A624,Sheet1!$B$3:$AH$1266,Sheet1!J$1+(Sheet1!$A$1-1)*10,FALSE)&gt;9999,-2,IF(VLOOKUP($A624,Sheet1!$B$3:$AH$1266,Sheet1!J$1+(Sheet1!$A$1-1)*10,FALSE)&gt;999,-1,0)))))))</f>
        <v>3490</v>
      </c>
      <c r="AA624" s="66">
        <f>IF(ISNA(VLOOKUP($A624,Sheet1!$B$3:$AH$1266,Sheet1!K$1+(Sheet1!$A$1-1)*10,FALSE))=TRUE,"---",IF(VLOOKUP($A624,Sheet1!$B$3:$AH$1266,Sheet1!K$1+(Sheet1!$A$1-1)*10,FALSE)="---","---", (ROUND(VLOOKUP($A624,Sheet1!$B$3:$AH$1266,Sheet1!K$1+(Sheet1!$A$1-1)*10,FALSE),IF(VLOOKUP($A624,Sheet1!$B$3:$AH$1266,Sheet1!K$1+(Sheet1!$A$1-1)*10,FALSE)&gt;99999,-3,IF(VLOOKUP($A624,Sheet1!$B$3:$AH$1266,Sheet1!K$1+(Sheet1!$A$1-1)*10,FALSE)&gt;9999,-2,IF(VLOOKUP($A624,Sheet1!$B$3:$AH$1266,Sheet1!K$1+(Sheet1!$A$1-1)*10,FALSE)&gt;999,-1,0)))))))</f>
        <v>4600</v>
      </c>
      <c r="AB624" s="66">
        <f>IF(ISNA(VLOOKUP($A624,Sheet1!$B$3:$AH$1266,Sheet1!L$1+(Sheet1!$A$1-1)*10,FALSE))=TRUE,"---",IF(VLOOKUP($A624,Sheet1!$B$3:$AH$1266,Sheet1!L$1+(Sheet1!$A$1-1)*10,FALSE)="---","---", (ROUND(VLOOKUP($A624,Sheet1!$B$3:$AH$1266,Sheet1!L$1+(Sheet1!$A$1-1)*10,FALSE),IF(VLOOKUP($A624,Sheet1!$B$3:$AH$1266,Sheet1!L$1+(Sheet1!$A$1-1)*10,FALSE)&gt;99999,-3,IF(VLOOKUP($A624,Sheet1!$B$3:$AH$1266,Sheet1!L$1+(Sheet1!$A$1-1)*10,FALSE)&gt;9999,-2,IF(VLOOKUP($A624,Sheet1!$B$3:$AH$1266,Sheet1!L$1+(Sheet1!$A$1-1)*10,FALSE)&gt;999,-1,0)))))))</f>
        <v>5960</v>
      </c>
      <c r="AC624" s="66">
        <f>IF(ISNA(VLOOKUP($A624,Sheet1!$B$3:$AH$1266,Sheet1!M$1+(Sheet1!$A$1-1)*10,FALSE))=TRUE,"---",IF(VLOOKUP($A624,Sheet1!$B$3:$AH$1266,Sheet1!M$1+(Sheet1!$A$1-1)*10,FALSE)="---","---", (ROUND(VLOOKUP($A624,Sheet1!$B$3:$AH$1266,Sheet1!M$1+(Sheet1!$A$1-1)*10,FALSE),IF(VLOOKUP($A624,Sheet1!$B$3:$AH$1266,Sheet1!M$1+(Sheet1!$A$1-1)*10,FALSE)&gt;99999,-3,IF(VLOOKUP($A624,Sheet1!$B$3:$AH$1266,Sheet1!M$1+(Sheet1!$A$1-1)*10,FALSE)&gt;9999,-2,IF(VLOOKUP($A624,Sheet1!$B$3:$AH$1266,Sheet1!M$1+(Sheet1!$A$1-1)*10,FALSE)&gt;999,-1,0)))))))</f>
        <v>7620</v>
      </c>
      <c r="AD624" s="66">
        <f>IF(ISNA(VLOOKUP($A624,Sheet1!$B$3:$AH$1266,Sheet1!N$1+(Sheet1!$A$1-1)*10,FALSE))=TRUE,"---",IF(VLOOKUP($A624,Sheet1!$B$3:$AH$1266,Sheet1!N$1+(Sheet1!$A$1-1)*10,FALSE)="---","---", (ROUND(VLOOKUP($A624,Sheet1!$B$3:$AH$1266,Sheet1!N$1+(Sheet1!$A$1-1)*10,FALSE),IF(VLOOKUP($A624,Sheet1!$B$3:$AH$1266,Sheet1!N$1+(Sheet1!$A$1-1)*10,FALSE)&gt;99999,-3,IF(VLOOKUP($A624,Sheet1!$B$3:$AH$1266,Sheet1!N$1+(Sheet1!$A$1-1)*10,FALSE)&gt;9999,-2,IF(VLOOKUP($A624,Sheet1!$B$3:$AH$1266,Sheet1!N$1+(Sheet1!$A$1-1)*10,FALSE)&gt;999,-1,0)))))))</f>
        <v>10400</v>
      </c>
    </row>
    <row r="625" spans="1:30" ht="25.5" customHeight="1" x14ac:dyDescent="0.25">
      <c r="A625" s="125" t="s">
        <v>963</v>
      </c>
      <c r="B625" s="126" t="s">
        <v>964</v>
      </c>
      <c r="C625" s="125">
        <v>412225.6</v>
      </c>
      <c r="D625" s="125">
        <v>733819.5</v>
      </c>
      <c r="E625" s="70" t="s">
        <v>3059</v>
      </c>
      <c r="F625" s="52" t="s">
        <v>4648</v>
      </c>
      <c r="G625" s="127" t="s">
        <v>31</v>
      </c>
      <c r="H625" s="128">
        <v>86.4</v>
      </c>
      <c r="I625" s="112">
        <v>40783</v>
      </c>
      <c r="J625" s="113">
        <v>8.6300000000000008</v>
      </c>
      <c r="K625" s="114" t="s">
        <v>4405</v>
      </c>
      <c r="L625" s="115">
        <v>3720</v>
      </c>
      <c r="M625" s="116">
        <v>43.1</v>
      </c>
      <c r="N625" s="127" t="s">
        <v>48</v>
      </c>
      <c r="O625" s="68">
        <f t="shared" ref="O625:O664" si="20">IF(U625&lt;&gt;"---",IF(L625&lt;W625,"&gt;50",IF(AND(L625&gt;=W625,L625&lt;=X625),(W$8-(((LOG(L625)-LOG(W625))/((LOG(X625)-LOG(W625)))*(W$8-X$8)))),IF(AND(L625&gt;=X625,L625&lt;=Y625),(X$8-(((LOG(L625)-LOG(X625))/((LOG(Y625)-LOG(X625)))*(X$8-Y$8)))),IF(AND(L625&gt;=Y625,L625&lt;=Z625),(Y$8-(((LOG(L625)-LOG(Y625))/((LOG(Z625)-LOG(Y625)))*(Y$8-Z$8)))),IF(AND(L625&gt;=Z625,L625&lt;=AA625),(Z$8-(((LOG(L625)-LOG(Z625))/((LOG(AA625)-LOG(Z625)))*(Z$8-AA$8)))),IF(AND(L625&gt;=AA625,L625&lt;=AB625),(AA$8-(((LOG(L625)-LOG(AA625))/((LOG(AB625)-LOG(AA625)))*(AA$8-AB$8)))),IF(AND(L625&gt;=AB625,L625&lt;=AC625),(AB$8-(((LOG(L625)-LOG(AB625))/((LOG(AC625)-LOG(AB625)))*(AB$8-AC$8)))),IF(AND(L625&gt;=AC625,L625&lt;=AD625),(AC$8-(((LOG(L625)-LOG(AC625))/((LOG(AD625)-LOG(AC625)))*(AC$8-AD$8)))),IF(L625&gt;AD625*1.1,"&lt;0.2",0.2))))))))),"")</f>
        <v>1.7210967827851749</v>
      </c>
      <c r="P625" s="68">
        <f>IF(O625&lt;&gt;"",VLOOKUP($A625,Sheet4!$A$2:$O$1309,14,FALSE)*100,"")</f>
        <v>1.0690774659705471</v>
      </c>
      <c r="Q625" s="68">
        <f>IF(P625&lt;&gt;"",VLOOKUP($A625,Sheet4!$A$2:$O$1309,15,FALSE)*100,"")</f>
        <v>9.992761063857591</v>
      </c>
      <c r="R625" s="74">
        <f t="shared" si="19"/>
        <v>60</v>
      </c>
      <c r="S625" s="64" t="s">
        <v>4362</v>
      </c>
      <c r="T625" s="64" t="str">
        <f>IF(ISNA(VLOOKUP(A625,Sheet1!B$3:C$1266,2,FALSE)=TRUE),"NC",VLOOKUP(A625,Sheet1!B$3:C$1266,2,FALSE))</f>
        <v>Regulated</v>
      </c>
      <c r="U625" s="65">
        <f>IF(ISNA(VLOOKUP($A625,Sheet1!$B$3:$AH$1266,Sheet1!E$1+(Sheet1!$A$1-1)*10,FALSE))=TRUE,"---",IF(VLOOKUP($A625,Sheet1!$B$3:$AH$1266,Sheet1!E$1+(Sheet1!$A$1-1)*10,FALSE)="---","---", (ROUND(VLOOKUP($A625,Sheet1!$B$3:$AH$1266,Sheet1!E$1+(Sheet1!$A$1-1)*10,FALSE),IF(VLOOKUP($A625,Sheet1!$B$3:$AH$1266,Sheet1!E$1+(Sheet1!$A$1-1)*10,FALSE)&gt;99999,-3,IF(VLOOKUP($A625,Sheet1!$B$3:$AH$1266,Sheet1!E$1+(Sheet1!$A$1-1)*10,FALSE)&gt;9999,-2,IF(VLOOKUP($A625,Sheet1!$B$3:$AH$1266,Sheet1!E$1+(Sheet1!$A$1-1)*10,FALSE)&gt;999,-1,0)))))))</f>
        <v>513</v>
      </c>
      <c r="V625" s="65">
        <f>IF(ISNA(VLOOKUP($A625,Sheet1!$B$3:$AH$1266,Sheet1!F$1+(Sheet1!$A$1-1)*10,FALSE))=TRUE,"---",IF(VLOOKUP($A625,Sheet1!$B$3:$AH$1266,Sheet1!F$1+(Sheet1!$A$1-1)*10,FALSE)="---","---", (ROUND(VLOOKUP($A625,Sheet1!$B$3:$AH$1266,Sheet1!F$1+(Sheet1!$A$1-1)*10,FALSE),IF(VLOOKUP($A625,Sheet1!$B$3:$AH$1266,Sheet1!F$1+(Sheet1!$A$1-1)*10,FALSE)&gt;99999,-3,IF(VLOOKUP($A625,Sheet1!$B$3:$AH$1266,Sheet1!F$1+(Sheet1!$A$1-1)*10,FALSE)&gt;9999,-2,IF(VLOOKUP($A625,Sheet1!$B$3:$AH$1266,Sheet1!F$1+(Sheet1!$A$1-1)*10,FALSE)&gt;999,-1,0)))))))</f>
        <v>670</v>
      </c>
      <c r="W625" s="65">
        <f>IF(ISNA(VLOOKUP($A625,Sheet1!$B$3:$AH$1266,Sheet1!G$1+(Sheet1!$A$1-1)*10,FALSE))=TRUE,"---",IF(VLOOKUP($A625,Sheet1!$B$3:$AH$1266,Sheet1!G$1+(Sheet1!$A$1-1)*10,FALSE)="---","---", (ROUND(VLOOKUP($A625,Sheet1!$B$3:$AH$1266,Sheet1!G$1+(Sheet1!$A$1-1)*10,FALSE),IF(VLOOKUP($A625,Sheet1!$B$3:$AH$1266,Sheet1!G$1+(Sheet1!$A$1-1)*10,FALSE)&gt;99999,-3,IF(VLOOKUP($A625,Sheet1!$B$3:$AH$1266,Sheet1!G$1+(Sheet1!$A$1-1)*10,FALSE)&gt;9999,-2,IF(VLOOKUP($A625,Sheet1!$B$3:$AH$1266,Sheet1!G$1+(Sheet1!$A$1-1)*10,FALSE)&gt;999,-1,0)))))))</f>
        <v>889</v>
      </c>
      <c r="X625" s="65">
        <f>IF(ISNA(VLOOKUP($A625,Sheet1!$B$3:$AH$1266,Sheet1!H$1+(Sheet1!$A$1-1)*10,FALSE))=TRUE,"---",IF(VLOOKUP($A625,Sheet1!$B$3:$AH$1266,Sheet1!H$1+(Sheet1!$A$1-1)*10,FALSE)="---","---", (ROUND(VLOOKUP($A625,Sheet1!$B$3:$AH$1266,Sheet1!H$1+(Sheet1!$A$1-1)*10,FALSE),IF(VLOOKUP($A625,Sheet1!$B$3:$AH$1266,Sheet1!H$1+(Sheet1!$A$1-1)*10,FALSE)&gt;99999,-3,IF(VLOOKUP($A625,Sheet1!$B$3:$AH$1266,Sheet1!H$1+(Sheet1!$A$1-1)*10,FALSE)&gt;9999,-2,IF(VLOOKUP($A625,Sheet1!$B$3:$AH$1266,Sheet1!H$1+(Sheet1!$A$1-1)*10,FALSE)&gt;999,-1,0)))))))</f>
        <v>1560</v>
      </c>
      <c r="Y625" s="65">
        <f>IF(ISNA(VLOOKUP($A625,Sheet1!$B$3:$AH$1266,Sheet1!I$1+(Sheet1!$A$1-1)*10,FALSE))=TRUE,"---",IF(VLOOKUP($A625,Sheet1!$B$3:$AH$1266,Sheet1!I$1+(Sheet1!$A$1-1)*10,FALSE)="---","---", (ROUND(VLOOKUP($A625,Sheet1!$B$3:$AH$1266,Sheet1!I$1+(Sheet1!$A$1-1)*10,FALSE),IF(VLOOKUP($A625,Sheet1!$B$3:$AH$1266,Sheet1!I$1+(Sheet1!$A$1-1)*10,FALSE)&gt;99999,-3,IF(VLOOKUP($A625,Sheet1!$B$3:$AH$1266,Sheet1!I$1+(Sheet1!$A$1-1)*10,FALSE)&gt;9999,-2,IF(VLOOKUP($A625,Sheet1!$B$3:$AH$1266,Sheet1!I$1+(Sheet1!$A$1-1)*10,FALSE)&gt;999,-1,0)))))))</f>
        <v>2090</v>
      </c>
      <c r="Z625" s="65">
        <f>IF(ISNA(VLOOKUP($A625,Sheet1!$B$3:$AH$1266,Sheet1!J$1+(Sheet1!$A$1-1)*10,FALSE))=TRUE,"---",IF(VLOOKUP($A625,Sheet1!$B$3:$AH$1266,Sheet1!J$1+(Sheet1!$A$1-1)*10,FALSE)="---","---", (ROUND(VLOOKUP($A625,Sheet1!$B$3:$AH$1266,Sheet1!J$1+(Sheet1!$A$1-1)*10,FALSE),IF(VLOOKUP($A625,Sheet1!$B$3:$AH$1266,Sheet1!J$1+(Sheet1!$A$1-1)*10,FALSE)&gt;99999,-3,IF(VLOOKUP($A625,Sheet1!$B$3:$AH$1266,Sheet1!J$1+(Sheet1!$A$1-1)*10,FALSE)&gt;9999,-2,IF(VLOOKUP($A625,Sheet1!$B$3:$AH$1266,Sheet1!J$1+(Sheet1!$A$1-1)*10,FALSE)&gt;999,-1,0)))))))</f>
        <v>2870</v>
      </c>
      <c r="AA625" s="65">
        <f>IF(ISNA(VLOOKUP($A625,Sheet1!$B$3:$AH$1266,Sheet1!K$1+(Sheet1!$A$1-1)*10,FALSE))=TRUE,"---",IF(VLOOKUP($A625,Sheet1!$B$3:$AH$1266,Sheet1!K$1+(Sheet1!$A$1-1)*10,FALSE)="---","---", (ROUND(VLOOKUP($A625,Sheet1!$B$3:$AH$1266,Sheet1!K$1+(Sheet1!$A$1-1)*10,FALSE),IF(VLOOKUP($A625,Sheet1!$B$3:$AH$1266,Sheet1!K$1+(Sheet1!$A$1-1)*10,FALSE)&gt;99999,-3,IF(VLOOKUP($A625,Sheet1!$B$3:$AH$1266,Sheet1!K$1+(Sheet1!$A$1-1)*10,FALSE)&gt;9999,-2,IF(VLOOKUP($A625,Sheet1!$B$3:$AH$1266,Sheet1!K$1+(Sheet1!$A$1-1)*10,FALSE)&gt;999,-1,0)))))))</f>
        <v>3530</v>
      </c>
      <c r="AB625" s="65">
        <f>IF(ISNA(VLOOKUP($A625,Sheet1!$B$3:$AH$1266,Sheet1!L$1+(Sheet1!$A$1-1)*10,FALSE))=TRUE,"---",IF(VLOOKUP($A625,Sheet1!$B$3:$AH$1266,Sheet1!L$1+(Sheet1!$A$1-1)*10,FALSE)="---","---", (ROUND(VLOOKUP($A625,Sheet1!$B$3:$AH$1266,Sheet1!L$1+(Sheet1!$A$1-1)*10,FALSE),IF(VLOOKUP($A625,Sheet1!$B$3:$AH$1266,Sheet1!L$1+(Sheet1!$A$1-1)*10,FALSE)&gt;99999,-3,IF(VLOOKUP($A625,Sheet1!$B$3:$AH$1266,Sheet1!L$1+(Sheet1!$A$1-1)*10,FALSE)&gt;9999,-2,IF(VLOOKUP($A625,Sheet1!$B$3:$AH$1266,Sheet1!L$1+(Sheet1!$A$1-1)*10,FALSE)&gt;999,-1,0)))))))</f>
        <v>4260</v>
      </c>
      <c r="AC625" s="65">
        <f>IF(ISNA(VLOOKUP($A625,Sheet1!$B$3:$AH$1266,Sheet1!M$1+(Sheet1!$A$1-1)*10,FALSE))=TRUE,"---",IF(VLOOKUP($A625,Sheet1!$B$3:$AH$1266,Sheet1!M$1+(Sheet1!$A$1-1)*10,FALSE)="---","---", (ROUND(VLOOKUP($A625,Sheet1!$B$3:$AH$1266,Sheet1!M$1+(Sheet1!$A$1-1)*10,FALSE),IF(VLOOKUP($A625,Sheet1!$B$3:$AH$1266,Sheet1!M$1+(Sheet1!$A$1-1)*10,FALSE)&gt;99999,-3,IF(VLOOKUP($A625,Sheet1!$B$3:$AH$1266,Sheet1!M$1+(Sheet1!$A$1-1)*10,FALSE)&gt;9999,-2,IF(VLOOKUP($A625,Sheet1!$B$3:$AH$1266,Sheet1!M$1+(Sheet1!$A$1-1)*10,FALSE)&gt;999,-1,0)))))))</f>
        <v>5060</v>
      </c>
      <c r="AD625" s="65">
        <f>IF(ISNA(VLOOKUP($A625,Sheet1!$B$3:$AH$1266,Sheet1!N$1+(Sheet1!$A$1-1)*10,FALSE))=TRUE,"---",IF(VLOOKUP($A625,Sheet1!$B$3:$AH$1266,Sheet1!N$1+(Sheet1!$A$1-1)*10,FALSE)="---","---", (ROUND(VLOOKUP($A625,Sheet1!$B$3:$AH$1266,Sheet1!N$1+(Sheet1!$A$1-1)*10,FALSE),IF(VLOOKUP($A625,Sheet1!$B$3:$AH$1266,Sheet1!N$1+(Sheet1!$A$1-1)*10,FALSE)&gt;99999,-3,IF(VLOOKUP($A625,Sheet1!$B$3:$AH$1266,Sheet1!N$1+(Sheet1!$A$1-1)*10,FALSE)&gt;9999,-2,IF(VLOOKUP($A625,Sheet1!$B$3:$AH$1266,Sheet1!N$1+(Sheet1!$A$1-1)*10,FALSE)&gt;999,-1,0)))))))</f>
        <v>6230</v>
      </c>
    </row>
    <row r="626" spans="1:30" ht="25.5" customHeight="1" x14ac:dyDescent="0.25">
      <c r="A626" s="304" t="s">
        <v>965</v>
      </c>
      <c r="B626" s="393" t="s">
        <v>966</v>
      </c>
      <c r="C626" s="304">
        <v>412814</v>
      </c>
      <c r="D626" s="304">
        <v>734536</v>
      </c>
      <c r="E626" s="305" t="s">
        <v>3059</v>
      </c>
      <c r="F626" s="345" t="s">
        <v>4647</v>
      </c>
      <c r="G626" s="351" t="s">
        <v>31</v>
      </c>
      <c r="H626" s="428">
        <v>11</v>
      </c>
      <c r="I626" s="119">
        <v>36420</v>
      </c>
      <c r="J626" s="124">
        <v>4.88</v>
      </c>
      <c r="K626" s="118" t="s">
        <v>20</v>
      </c>
      <c r="L626" s="122">
        <v>1290</v>
      </c>
      <c r="M626" s="123">
        <v>117</v>
      </c>
      <c r="N626" s="118" t="s">
        <v>12</v>
      </c>
      <c r="O626" s="71">
        <f t="shared" si="20"/>
        <v>3.0479472731368795</v>
      </c>
      <c r="P626" s="71">
        <f>IF(O626&lt;&gt;"",VLOOKUP($A626,Sheet4!$A$2:$O$1309,14,FALSE)*100,"")</f>
        <v>1.1355140458131352</v>
      </c>
      <c r="Q626" s="71">
        <f>IF(P626&lt;&gt;"",VLOOKUP($A626,Sheet4!$A$2:$O$1309,15,FALSE)*100,"")</f>
        <v>10.583064950141729</v>
      </c>
      <c r="R626" s="73">
        <f t="shared" si="19"/>
        <v>35</v>
      </c>
      <c r="S626" s="357" t="s">
        <v>4362</v>
      </c>
      <c r="T626" s="357" t="str">
        <f>IF(ISNA(VLOOKUP(A626,Sheet1!B$3:C$1266,2,FALSE)=TRUE),"NC",VLOOKUP(A626,Sheet1!B$3:C$1266,2,FALSE))</f>
        <v>Urban</v>
      </c>
      <c r="U626" s="385">
        <f>IF(ISNA(VLOOKUP($A626,Sheet1!$B$3:$AH$1266,Sheet1!E$1+(Sheet1!$A$1-1)*10,FALSE))=TRUE,"---",IF(VLOOKUP($A626,Sheet1!$B$3:$AH$1266,Sheet1!E$1+(Sheet1!$A$1-1)*10,FALSE)="---","---", (ROUND(VLOOKUP($A626,Sheet1!$B$3:$AH$1266,Sheet1!E$1+(Sheet1!$A$1-1)*10,FALSE),IF(VLOOKUP($A626,Sheet1!$B$3:$AH$1266,Sheet1!E$1+(Sheet1!$A$1-1)*10,FALSE)&gt;99999,-3,IF(VLOOKUP($A626,Sheet1!$B$3:$AH$1266,Sheet1!E$1+(Sheet1!$A$1-1)*10,FALSE)&gt;9999,-2,IF(VLOOKUP($A626,Sheet1!$B$3:$AH$1266,Sheet1!E$1+(Sheet1!$A$1-1)*10,FALSE)&gt;999,-1,0)))))))</f>
        <v>230</v>
      </c>
      <c r="V626" s="385">
        <f>IF(ISNA(VLOOKUP($A626,Sheet1!$B$3:$AH$1266,Sheet1!F$1+(Sheet1!$A$1-1)*10,FALSE))=TRUE,"---",IF(VLOOKUP($A626,Sheet1!$B$3:$AH$1266,Sheet1!F$1+(Sheet1!$A$1-1)*10,FALSE)="---","---", (ROUND(VLOOKUP($A626,Sheet1!$B$3:$AH$1266,Sheet1!F$1+(Sheet1!$A$1-1)*10,FALSE),IF(VLOOKUP($A626,Sheet1!$B$3:$AH$1266,Sheet1!F$1+(Sheet1!$A$1-1)*10,FALSE)&gt;99999,-3,IF(VLOOKUP($A626,Sheet1!$B$3:$AH$1266,Sheet1!F$1+(Sheet1!$A$1-1)*10,FALSE)&gt;9999,-2,IF(VLOOKUP($A626,Sheet1!$B$3:$AH$1266,Sheet1!F$1+(Sheet1!$A$1-1)*10,FALSE)&gt;999,-1,0)))))))</f>
        <v>287</v>
      </c>
      <c r="W626" s="385">
        <f>IF(ISNA(VLOOKUP($A626,Sheet1!$B$3:$AH$1266,Sheet1!G$1+(Sheet1!$A$1-1)*10,FALSE))=TRUE,"---",IF(VLOOKUP($A626,Sheet1!$B$3:$AH$1266,Sheet1!G$1+(Sheet1!$A$1-1)*10,FALSE)="---","---", (ROUND(VLOOKUP($A626,Sheet1!$B$3:$AH$1266,Sheet1!G$1+(Sheet1!$A$1-1)*10,FALSE),IF(VLOOKUP($A626,Sheet1!$B$3:$AH$1266,Sheet1!G$1+(Sheet1!$A$1-1)*10,FALSE)&gt;99999,-3,IF(VLOOKUP($A626,Sheet1!$B$3:$AH$1266,Sheet1!G$1+(Sheet1!$A$1-1)*10,FALSE)&gt;9999,-2,IF(VLOOKUP($A626,Sheet1!$B$3:$AH$1266,Sheet1!G$1+(Sheet1!$A$1-1)*10,FALSE)&gt;999,-1,0)))))))</f>
        <v>367</v>
      </c>
      <c r="X626" s="385">
        <f>IF(ISNA(VLOOKUP($A626,Sheet1!$B$3:$AH$1266,Sheet1!H$1+(Sheet1!$A$1-1)*10,FALSE))=TRUE,"---",IF(VLOOKUP($A626,Sheet1!$B$3:$AH$1266,Sheet1!H$1+(Sheet1!$A$1-1)*10,FALSE)="---","---", (ROUND(VLOOKUP($A626,Sheet1!$B$3:$AH$1266,Sheet1!H$1+(Sheet1!$A$1-1)*10,FALSE),IF(VLOOKUP($A626,Sheet1!$B$3:$AH$1266,Sheet1!H$1+(Sheet1!$A$1-1)*10,FALSE)&gt;99999,-3,IF(VLOOKUP($A626,Sheet1!$B$3:$AH$1266,Sheet1!H$1+(Sheet1!$A$1-1)*10,FALSE)&gt;9999,-2,IF(VLOOKUP($A626,Sheet1!$B$3:$AH$1266,Sheet1!H$1+(Sheet1!$A$1-1)*10,FALSE)&gt;999,-1,0)))))))</f>
        <v>617</v>
      </c>
      <c r="Y626" s="385">
        <f>IF(ISNA(VLOOKUP($A626,Sheet1!$B$3:$AH$1266,Sheet1!I$1+(Sheet1!$A$1-1)*10,FALSE))=TRUE,"---",IF(VLOOKUP($A626,Sheet1!$B$3:$AH$1266,Sheet1!I$1+(Sheet1!$A$1-1)*10,FALSE)="---","---", (ROUND(VLOOKUP($A626,Sheet1!$B$3:$AH$1266,Sheet1!I$1+(Sheet1!$A$1-1)*10,FALSE),IF(VLOOKUP($A626,Sheet1!$B$3:$AH$1266,Sheet1!I$1+(Sheet1!$A$1-1)*10,FALSE)&gt;99999,-3,IF(VLOOKUP($A626,Sheet1!$B$3:$AH$1266,Sheet1!I$1+(Sheet1!$A$1-1)*10,FALSE)&gt;9999,-2,IF(VLOOKUP($A626,Sheet1!$B$3:$AH$1266,Sheet1!I$1+(Sheet1!$A$1-1)*10,FALSE)&gt;999,-1,0)))))))</f>
        <v>829</v>
      </c>
      <c r="Z626" s="385">
        <f>IF(ISNA(VLOOKUP($A626,Sheet1!$B$3:$AH$1266,Sheet1!J$1+(Sheet1!$A$1-1)*10,FALSE))=TRUE,"---",IF(VLOOKUP($A626,Sheet1!$B$3:$AH$1266,Sheet1!J$1+(Sheet1!$A$1-1)*10,FALSE)="---","---", (ROUND(VLOOKUP($A626,Sheet1!$B$3:$AH$1266,Sheet1!J$1+(Sheet1!$A$1-1)*10,FALSE),IF(VLOOKUP($A626,Sheet1!$B$3:$AH$1266,Sheet1!J$1+(Sheet1!$A$1-1)*10,FALSE)&gt;99999,-3,IF(VLOOKUP($A626,Sheet1!$B$3:$AH$1266,Sheet1!J$1+(Sheet1!$A$1-1)*10,FALSE)&gt;9999,-2,IF(VLOOKUP($A626,Sheet1!$B$3:$AH$1266,Sheet1!J$1+(Sheet1!$A$1-1)*10,FALSE)&gt;999,-1,0)))))))</f>
        <v>1160</v>
      </c>
      <c r="AA626" s="385">
        <f>IF(ISNA(VLOOKUP($A626,Sheet1!$B$3:$AH$1266,Sheet1!K$1+(Sheet1!$A$1-1)*10,FALSE))=TRUE,"---",IF(VLOOKUP($A626,Sheet1!$B$3:$AH$1266,Sheet1!K$1+(Sheet1!$A$1-1)*10,FALSE)="---","---", (ROUND(VLOOKUP($A626,Sheet1!$B$3:$AH$1266,Sheet1!K$1+(Sheet1!$A$1-1)*10,FALSE),IF(VLOOKUP($A626,Sheet1!$B$3:$AH$1266,Sheet1!K$1+(Sheet1!$A$1-1)*10,FALSE)&gt;99999,-3,IF(VLOOKUP($A626,Sheet1!$B$3:$AH$1266,Sheet1!K$1+(Sheet1!$A$1-1)*10,FALSE)&gt;9999,-2,IF(VLOOKUP($A626,Sheet1!$B$3:$AH$1266,Sheet1!K$1+(Sheet1!$A$1-1)*10,FALSE)&gt;999,-1,0)))))))</f>
        <v>1450</v>
      </c>
      <c r="AB626" s="385">
        <f>IF(ISNA(VLOOKUP($A626,Sheet1!$B$3:$AH$1266,Sheet1!L$1+(Sheet1!$A$1-1)*10,FALSE))=TRUE,"---",IF(VLOOKUP($A626,Sheet1!$B$3:$AH$1266,Sheet1!L$1+(Sheet1!$A$1-1)*10,FALSE)="---","---", (ROUND(VLOOKUP($A626,Sheet1!$B$3:$AH$1266,Sheet1!L$1+(Sheet1!$A$1-1)*10,FALSE),IF(VLOOKUP($A626,Sheet1!$B$3:$AH$1266,Sheet1!L$1+(Sheet1!$A$1-1)*10,FALSE)&gt;99999,-3,IF(VLOOKUP($A626,Sheet1!$B$3:$AH$1266,Sheet1!L$1+(Sheet1!$A$1-1)*10,FALSE)&gt;9999,-2,IF(VLOOKUP($A626,Sheet1!$B$3:$AH$1266,Sheet1!L$1+(Sheet1!$A$1-1)*10,FALSE)&gt;999,-1,0)))))))</f>
        <v>1780</v>
      </c>
      <c r="AC626" s="385">
        <f>IF(ISNA(VLOOKUP($A626,Sheet1!$B$3:$AH$1266,Sheet1!M$1+(Sheet1!$A$1-1)*10,FALSE))=TRUE,"---",IF(VLOOKUP($A626,Sheet1!$B$3:$AH$1266,Sheet1!M$1+(Sheet1!$A$1-1)*10,FALSE)="---","---", (ROUND(VLOOKUP($A626,Sheet1!$B$3:$AH$1266,Sheet1!M$1+(Sheet1!$A$1-1)*10,FALSE),IF(VLOOKUP($A626,Sheet1!$B$3:$AH$1266,Sheet1!M$1+(Sheet1!$A$1-1)*10,FALSE)&gt;99999,-3,IF(VLOOKUP($A626,Sheet1!$B$3:$AH$1266,Sheet1!M$1+(Sheet1!$A$1-1)*10,FALSE)&gt;9999,-2,IF(VLOOKUP($A626,Sheet1!$B$3:$AH$1266,Sheet1!M$1+(Sheet1!$A$1-1)*10,FALSE)&gt;999,-1,0)))))))</f>
        <v>2170</v>
      </c>
      <c r="AD626" s="385">
        <f>IF(ISNA(VLOOKUP($A626,Sheet1!$B$3:$AH$1266,Sheet1!N$1+(Sheet1!$A$1-1)*10,FALSE))=TRUE,"---",IF(VLOOKUP($A626,Sheet1!$B$3:$AH$1266,Sheet1!N$1+(Sheet1!$A$1-1)*10,FALSE)="---","---", (ROUND(VLOOKUP($A626,Sheet1!$B$3:$AH$1266,Sheet1!N$1+(Sheet1!$A$1-1)*10,FALSE),IF(VLOOKUP($A626,Sheet1!$B$3:$AH$1266,Sheet1!N$1+(Sheet1!$A$1-1)*10,FALSE)&gt;99999,-3,IF(VLOOKUP($A626,Sheet1!$B$3:$AH$1266,Sheet1!N$1+(Sheet1!$A$1-1)*10,FALSE)&gt;9999,-2,IF(VLOOKUP($A626,Sheet1!$B$3:$AH$1266,Sheet1!N$1+(Sheet1!$A$1-1)*10,FALSE)&gt;999,-1,0)))))))</f>
        <v>2780</v>
      </c>
    </row>
    <row r="627" spans="1:30" ht="25.5" customHeight="1" x14ac:dyDescent="0.25">
      <c r="A627" s="304"/>
      <c r="B627" s="346"/>
      <c r="C627" s="304"/>
      <c r="D627" s="304"/>
      <c r="E627" s="305" t="e">
        <v>#N/A</v>
      </c>
      <c r="F627" s="346"/>
      <c r="G627" s="352"/>
      <c r="H627" s="428"/>
      <c r="I627" s="119">
        <v>39188</v>
      </c>
      <c r="J627" s="124">
        <v>5.05</v>
      </c>
      <c r="K627" s="121" t="s">
        <v>4405</v>
      </c>
      <c r="L627" s="122">
        <v>821</v>
      </c>
      <c r="M627" s="123">
        <v>74.599999999999994</v>
      </c>
      <c r="N627" s="118" t="s">
        <v>64</v>
      </c>
      <c r="O627" s="71" t="s">
        <v>4405</v>
      </c>
      <c r="P627" s="71" t="s">
        <v>4405</v>
      </c>
      <c r="Q627" s="71" t="s">
        <v>4405</v>
      </c>
      <c r="R627" s="73" t="s">
        <v>4405</v>
      </c>
      <c r="S627" s="357" t="e">
        <v>#N/A</v>
      </c>
      <c r="T627" s="357" t="str">
        <f>IF(ISNA(VLOOKUP(A627,Sheet1!B$3:C$1266,2,FALSE)=TRUE),"ND",VLOOKUP(A627,Sheet1!B$3:C$1266,2,FALSE))</f>
        <v>ND</v>
      </c>
      <c r="U627" s="385" t="str">
        <f>IF(ISNA(VLOOKUP($A627,Sheet1!$B$3:$AH$1266,Sheet1!E$1+(Sheet1!$A$1-1)*10,FALSE))=TRUE,"---",IF(VLOOKUP($A627,Sheet1!$B$3:$AH$1266,Sheet1!E$1+(Sheet1!$A$1-1)*10,FALSE)="---","---", (ROUND(VLOOKUP($A627,Sheet1!$B$3:$AH$1266,Sheet1!E$1+(Sheet1!$A$1-1)*10,FALSE),IF(VLOOKUP($A627,Sheet1!$B$3:$AH$1266,Sheet1!E$1+(Sheet1!$A$1-1)*10,FALSE)&gt;99999,-3,IF(VLOOKUP($A627,Sheet1!$B$3:$AH$1266,Sheet1!E$1+(Sheet1!$A$1-1)*10,FALSE)&gt;9999,-2,IF(VLOOKUP($A627,Sheet1!$B$3:$AH$1266,Sheet1!E$1+(Sheet1!$A$1-1)*10,FALSE)&gt;999,-1,0)))))))</f>
        <v>---</v>
      </c>
      <c r="V627" s="385" t="str">
        <f>IF(ISNA(VLOOKUP($A627,Sheet1!$B$3:$AH$1266,Sheet1!F$1+(Sheet1!$A$1-1)*10,FALSE))=TRUE,"---",IF(VLOOKUP($A627,Sheet1!$B$3:$AH$1266,Sheet1!F$1+(Sheet1!$A$1-1)*10,FALSE)="---","---", (ROUND(VLOOKUP($A627,Sheet1!$B$3:$AH$1266,Sheet1!F$1+(Sheet1!$A$1-1)*10,FALSE),IF(VLOOKUP($A627,Sheet1!$B$3:$AH$1266,Sheet1!F$1+(Sheet1!$A$1-1)*10,FALSE)&gt;99999,-3,IF(VLOOKUP($A627,Sheet1!$B$3:$AH$1266,Sheet1!F$1+(Sheet1!$A$1-1)*10,FALSE)&gt;9999,-2,IF(VLOOKUP($A627,Sheet1!$B$3:$AH$1266,Sheet1!F$1+(Sheet1!$A$1-1)*10,FALSE)&gt;999,-1,0)))))))</f>
        <v>---</v>
      </c>
      <c r="W627" s="385" t="str">
        <f>IF(ISNA(VLOOKUP($A627,Sheet1!$B$3:$AH$1266,Sheet1!G$1+(Sheet1!$A$1-1)*10,FALSE))=TRUE,"---",IF(VLOOKUP($A627,Sheet1!$B$3:$AH$1266,Sheet1!G$1+(Sheet1!$A$1-1)*10,FALSE)="---","---", (ROUND(VLOOKUP($A627,Sheet1!$B$3:$AH$1266,Sheet1!G$1+(Sheet1!$A$1-1)*10,FALSE),IF(VLOOKUP($A627,Sheet1!$B$3:$AH$1266,Sheet1!G$1+(Sheet1!$A$1-1)*10,FALSE)&gt;99999,-3,IF(VLOOKUP($A627,Sheet1!$B$3:$AH$1266,Sheet1!G$1+(Sheet1!$A$1-1)*10,FALSE)&gt;9999,-2,IF(VLOOKUP($A627,Sheet1!$B$3:$AH$1266,Sheet1!G$1+(Sheet1!$A$1-1)*10,FALSE)&gt;999,-1,0)))))))</f>
        <v>---</v>
      </c>
      <c r="X627" s="385" t="str">
        <f>IF(ISNA(VLOOKUP($A627,Sheet1!$B$3:$AH$1266,Sheet1!H$1+(Sheet1!$A$1-1)*10,FALSE))=TRUE,"---",IF(VLOOKUP($A627,Sheet1!$B$3:$AH$1266,Sheet1!H$1+(Sheet1!$A$1-1)*10,FALSE)="---","---", (ROUND(VLOOKUP($A627,Sheet1!$B$3:$AH$1266,Sheet1!H$1+(Sheet1!$A$1-1)*10,FALSE),IF(VLOOKUP($A627,Sheet1!$B$3:$AH$1266,Sheet1!H$1+(Sheet1!$A$1-1)*10,FALSE)&gt;99999,-3,IF(VLOOKUP($A627,Sheet1!$B$3:$AH$1266,Sheet1!H$1+(Sheet1!$A$1-1)*10,FALSE)&gt;9999,-2,IF(VLOOKUP($A627,Sheet1!$B$3:$AH$1266,Sheet1!H$1+(Sheet1!$A$1-1)*10,FALSE)&gt;999,-1,0)))))))</f>
        <v>---</v>
      </c>
      <c r="Y627" s="385" t="str">
        <f>IF(ISNA(VLOOKUP($A627,Sheet1!$B$3:$AH$1266,Sheet1!I$1+(Sheet1!$A$1-1)*10,FALSE))=TRUE,"---",IF(VLOOKUP($A627,Sheet1!$B$3:$AH$1266,Sheet1!I$1+(Sheet1!$A$1-1)*10,FALSE)="---","---", (ROUND(VLOOKUP($A627,Sheet1!$B$3:$AH$1266,Sheet1!I$1+(Sheet1!$A$1-1)*10,FALSE),IF(VLOOKUP($A627,Sheet1!$B$3:$AH$1266,Sheet1!I$1+(Sheet1!$A$1-1)*10,FALSE)&gt;99999,-3,IF(VLOOKUP($A627,Sheet1!$B$3:$AH$1266,Sheet1!I$1+(Sheet1!$A$1-1)*10,FALSE)&gt;9999,-2,IF(VLOOKUP($A627,Sheet1!$B$3:$AH$1266,Sheet1!I$1+(Sheet1!$A$1-1)*10,FALSE)&gt;999,-1,0)))))))</f>
        <v>---</v>
      </c>
      <c r="Z627" s="385" t="str">
        <f>IF(ISNA(VLOOKUP($A627,Sheet1!$B$3:$AH$1266,Sheet1!J$1+(Sheet1!$A$1-1)*10,FALSE))=TRUE,"---",IF(VLOOKUP($A627,Sheet1!$B$3:$AH$1266,Sheet1!J$1+(Sheet1!$A$1-1)*10,FALSE)="---","---", (ROUND(VLOOKUP($A627,Sheet1!$B$3:$AH$1266,Sheet1!J$1+(Sheet1!$A$1-1)*10,FALSE),IF(VLOOKUP($A627,Sheet1!$B$3:$AH$1266,Sheet1!J$1+(Sheet1!$A$1-1)*10,FALSE)&gt;99999,-3,IF(VLOOKUP($A627,Sheet1!$B$3:$AH$1266,Sheet1!J$1+(Sheet1!$A$1-1)*10,FALSE)&gt;9999,-2,IF(VLOOKUP($A627,Sheet1!$B$3:$AH$1266,Sheet1!J$1+(Sheet1!$A$1-1)*10,FALSE)&gt;999,-1,0)))))))</f>
        <v>---</v>
      </c>
      <c r="AA627" s="385" t="str">
        <f>IF(ISNA(VLOOKUP($A627,Sheet1!$B$3:$AH$1266,Sheet1!K$1+(Sheet1!$A$1-1)*10,FALSE))=TRUE,"---",IF(VLOOKUP($A627,Sheet1!$B$3:$AH$1266,Sheet1!K$1+(Sheet1!$A$1-1)*10,FALSE)="---","---", (ROUND(VLOOKUP($A627,Sheet1!$B$3:$AH$1266,Sheet1!K$1+(Sheet1!$A$1-1)*10,FALSE),IF(VLOOKUP($A627,Sheet1!$B$3:$AH$1266,Sheet1!K$1+(Sheet1!$A$1-1)*10,FALSE)&gt;99999,-3,IF(VLOOKUP($A627,Sheet1!$B$3:$AH$1266,Sheet1!K$1+(Sheet1!$A$1-1)*10,FALSE)&gt;9999,-2,IF(VLOOKUP($A627,Sheet1!$B$3:$AH$1266,Sheet1!K$1+(Sheet1!$A$1-1)*10,FALSE)&gt;999,-1,0)))))))</f>
        <v>---</v>
      </c>
      <c r="AB627" s="385" t="str">
        <f>IF(ISNA(VLOOKUP($A627,Sheet1!$B$3:$AH$1266,Sheet1!L$1+(Sheet1!$A$1-1)*10,FALSE))=TRUE,"---",IF(VLOOKUP($A627,Sheet1!$B$3:$AH$1266,Sheet1!L$1+(Sheet1!$A$1-1)*10,FALSE)="---","---", (ROUND(VLOOKUP($A627,Sheet1!$B$3:$AH$1266,Sheet1!L$1+(Sheet1!$A$1-1)*10,FALSE),IF(VLOOKUP($A627,Sheet1!$B$3:$AH$1266,Sheet1!L$1+(Sheet1!$A$1-1)*10,FALSE)&gt;99999,-3,IF(VLOOKUP($A627,Sheet1!$B$3:$AH$1266,Sheet1!L$1+(Sheet1!$A$1-1)*10,FALSE)&gt;9999,-2,IF(VLOOKUP($A627,Sheet1!$B$3:$AH$1266,Sheet1!L$1+(Sheet1!$A$1-1)*10,FALSE)&gt;999,-1,0)))))))</f>
        <v>---</v>
      </c>
      <c r="AC627" s="385" t="str">
        <f>IF(ISNA(VLOOKUP($A627,Sheet1!$B$3:$AH$1266,Sheet1!M$1+(Sheet1!$A$1-1)*10,FALSE))=TRUE,"---",IF(VLOOKUP($A627,Sheet1!$B$3:$AH$1266,Sheet1!M$1+(Sheet1!$A$1-1)*10,FALSE)="---","---", (ROUND(VLOOKUP($A627,Sheet1!$B$3:$AH$1266,Sheet1!M$1+(Sheet1!$A$1-1)*10,FALSE),IF(VLOOKUP($A627,Sheet1!$B$3:$AH$1266,Sheet1!M$1+(Sheet1!$A$1-1)*10,FALSE)&gt;99999,-3,IF(VLOOKUP($A627,Sheet1!$B$3:$AH$1266,Sheet1!M$1+(Sheet1!$A$1-1)*10,FALSE)&gt;9999,-2,IF(VLOOKUP($A627,Sheet1!$B$3:$AH$1266,Sheet1!M$1+(Sheet1!$A$1-1)*10,FALSE)&gt;999,-1,0)))))))</f>
        <v>---</v>
      </c>
      <c r="AD627" s="385" t="str">
        <f>IF(ISNA(VLOOKUP($A627,Sheet1!$B$3:$AH$1266,Sheet1!N$1+(Sheet1!$A$1-1)*10,FALSE))=TRUE,"---",IF(VLOOKUP($A627,Sheet1!$B$3:$AH$1266,Sheet1!N$1+(Sheet1!$A$1-1)*10,FALSE)="---","---", (ROUND(VLOOKUP($A627,Sheet1!$B$3:$AH$1266,Sheet1!N$1+(Sheet1!$A$1-1)*10,FALSE),IF(VLOOKUP($A627,Sheet1!$B$3:$AH$1266,Sheet1!N$1+(Sheet1!$A$1-1)*10,FALSE)&gt;99999,-3,IF(VLOOKUP($A627,Sheet1!$B$3:$AH$1266,Sheet1!N$1+(Sheet1!$A$1-1)*10,FALSE)&gt;9999,-2,IF(VLOOKUP($A627,Sheet1!$B$3:$AH$1266,Sheet1!N$1+(Sheet1!$A$1-1)*10,FALSE)&gt;999,-1,0)))))))</f>
        <v>---</v>
      </c>
    </row>
    <row r="628" spans="1:30" ht="25.5" customHeight="1" x14ac:dyDescent="0.25">
      <c r="A628" s="125" t="s">
        <v>967</v>
      </c>
      <c r="B628" s="126" t="s">
        <v>968</v>
      </c>
      <c r="C628" s="125">
        <v>412659</v>
      </c>
      <c r="D628" s="125">
        <v>734411</v>
      </c>
      <c r="E628" s="70" t="s">
        <v>3059</v>
      </c>
      <c r="F628" s="52" t="s">
        <v>4649</v>
      </c>
      <c r="G628" s="127" t="s">
        <v>31</v>
      </c>
      <c r="H628" s="128">
        <v>22.4</v>
      </c>
      <c r="I628" s="112">
        <v>39188</v>
      </c>
      <c r="J628" s="113">
        <v>9.5399999999999991</v>
      </c>
      <c r="K628" s="114" t="s">
        <v>4405</v>
      </c>
      <c r="L628" s="115">
        <v>1750</v>
      </c>
      <c r="M628" s="116">
        <v>78.099999999999994</v>
      </c>
      <c r="N628" s="127" t="s">
        <v>12</v>
      </c>
      <c r="O628" s="68">
        <f t="shared" si="20"/>
        <v>6.8342042473205797</v>
      </c>
      <c r="P628" s="68">
        <f>IF(O628&lt;&gt;"",VLOOKUP($A628,Sheet4!$A$2:$O$1309,14,FALSE)*100,"")</f>
        <v>1.8106239831579218</v>
      </c>
      <c r="Q628" s="68">
        <f>IF(P628&lt;&gt;"",VLOOKUP($A628,Sheet4!$A$2:$O$1309,15,FALSE)*100,"")</f>
        <v>16.387415644390924</v>
      </c>
      <c r="R628" s="74">
        <f t="shared" si="19"/>
        <v>15</v>
      </c>
      <c r="S628" s="64" t="s">
        <v>4362</v>
      </c>
      <c r="T628" s="64" t="str">
        <f>IF(ISNA(VLOOKUP(A628,Sheet1!B$3:C$1266,2,FALSE)=TRUE),"NC",VLOOKUP(A628,Sheet1!B$3:C$1266,2,FALSE))</f>
        <v>Urban</v>
      </c>
      <c r="U628" s="65">
        <f>IF(ISNA(VLOOKUP($A628,Sheet1!$B$3:$AH$1266,Sheet1!E$1+(Sheet1!$A$1-1)*10,FALSE))=TRUE,"---",IF(VLOOKUP($A628,Sheet1!$B$3:$AH$1266,Sheet1!E$1+(Sheet1!$A$1-1)*10,FALSE)="---","---", (ROUND(VLOOKUP($A628,Sheet1!$B$3:$AH$1266,Sheet1!E$1+(Sheet1!$A$1-1)*10,FALSE),IF(VLOOKUP($A628,Sheet1!$B$3:$AH$1266,Sheet1!E$1+(Sheet1!$A$1-1)*10,FALSE)&gt;99999,-3,IF(VLOOKUP($A628,Sheet1!$B$3:$AH$1266,Sheet1!E$1+(Sheet1!$A$1-1)*10,FALSE)&gt;9999,-2,IF(VLOOKUP($A628,Sheet1!$B$3:$AH$1266,Sheet1!E$1+(Sheet1!$A$1-1)*10,FALSE)&gt;999,-1,0)))))))</f>
        <v>326</v>
      </c>
      <c r="V628" s="65">
        <f>IF(ISNA(VLOOKUP($A628,Sheet1!$B$3:$AH$1266,Sheet1!F$1+(Sheet1!$A$1-1)*10,FALSE))=TRUE,"---",IF(VLOOKUP($A628,Sheet1!$B$3:$AH$1266,Sheet1!F$1+(Sheet1!$A$1-1)*10,FALSE)="---","---", (ROUND(VLOOKUP($A628,Sheet1!$B$3:$AH$1266,Sheet1!F$1+(Sheet1!$A$1-1)*10,FALSE),IF(VLOOKUP($A628,Sheet1!$B$3:$AH$1266,Sheet1!F$1+(Sheet1!$A$1-1)*10,FALSE)&gt;99999,-3,IF(VLOOKUP($A628,Sheet1!$B$3:$AH$1266,Sheet1!F$1+(Sheet1!$A$1-1)*10,FALSE)&gt;9999,-2,IF(VLOOKUP($A628,Sheet1!$B$3:$AH$1266,Sheet1!F$1+(Sheet1!$A$1-1)*10,FALSE)&gt;999,-1,0)))))))</f>
        <v>418</v>
      </c>
      <c r="W628" s="65">
        <f>IF(ISNA(VLOOKUP($A628,Sheet1!$B$3:$AH$1266,Sheet1!G$1+(Sheet1!$A$1-1)*10,FALSE))=TRUE,"---",IF(VLOOKUP($A628,Sheet1!$B$3:$AH$1266,Sheet1!G$1+(Sheet1!$A$1-1)*10,FALSE)="---","---", (ROUND(VLOOKUP($A628,Sheet1!$B$3:$AH$1266,Sheet1!G$1+(Sheet1!$A$1-1)*10,FALSE),IF(VLOOKUP($A628,Sheet1!$B$3:$AH$1266,Sheet1!G$1+(Sheet1!$A$1-1)*10,FALSE)&gt;99999,-3,IF(VLOOKUP($A628,Sheet1!$B$3:$AH$1266,Sheet1!G$1+(Sheet1!$A$1-1)*10,FALSE)&gt;9999,-2,IF(VLOOKUP($A628,Sheet1!$B$3:$AH$1266,Sheet1!G$1+(Sheet1!$A$1-1)*10,FALSE)&gt;999,-1,0)))))))</f>
        <v>552</v>
      </c>
      <c r="X628" s="65">
        <f>IF(ISNA(VLOOKUP($A628,Sheet1!$B$3:$AH$1266,Sheet1!H$1+(Sheet1!$A$1-1)*10,FALSE))=TRUE,"---",IF(VLOOKUP($A628,Sheet1!$B$3:$AH$1266,Sheet1!H$1+(Sheet1!$A$1-1)*10,FALSE)="---","---", (ROUND(VLOOKUP($A628,Sheet1!$B$3:$AH$1266,Sheet1!H$1+(Sheet1!$A$1-1)*10,FALSE),IF(VLOOKUP($A628,Sheet1!$B$3:$AH$1266,Sheet1!H$1+(Sheet1!$A$1-1)*10,FALSE)&gt;99999,-3,IF(VLOOKUP($A628,Sheet1!$B$3:$AH$1266,Sheet1!H$1+(Sheet1!$A$1-1)*10,FALSE)&gt;9999,-2,IF(VLOOKUP($A628,Sheet1!$B$3:$AH$1266,Sheet1!H$1+(Sheet1!$A$1-1)*10,FALSE)&gt;999,-1,0)))))))</f>
        <v>1010</v>
      </c>
      <c r="Y628" s="65">
        <f>IF(ISNA(VLOOKUP($A628,Sheet1!$B$3:$AH$1266,Sheet1!I$1+(Sheet1!$A$1-1)*10,FALSE))=TRUE,"---",IF(VLOOKUP($A628,Sheet1!$B$3:$AH$1266,Sheet1!I$1+(Sheet1!$A$1-1)*10,FALSE)="---","---", (ROUND(VLOOKUP($A628,Sheet1!$B$3:$AH$1266,Sheet1!I$1+(Sheet1!$A$1-1)*10,FALSE),IF(VLOOKUP($A628,Sheet1!$B$3:$AH$1266,Sheet1!I$1+(Sheet1!$A$1-1)*10,FALSE)&gt;99999,-3,IF(VLOOKUP($A628,Sheet1!$B$3:$AH$1266,Sheet1!I$1+(Sheet1!$A$1-1)*10,FALSE)&gt;9999,-2,IF(VLOOKUP($A628,Sheet1!$B$3:$AH$1266,Sheet1!I$1+(Sheet1!$A$1-1)*10,FALSE)&gt;999,-1,0)))))))</f>
        <v>1420</v>
      </c>
      <c r="Z628" s="65">
        <f>IF(ISNA(VLOOKUP($A628,Sheet1!$B$3:$AH$1266,Sheet1!J$1+(Sheet1!$A$1-1)*10,FALSE))=TRUE,"---",IF(VLOOKUP($A628,Sheet1!$B$3:$AH$1266,Sheet1!J$1+(Sheet1!$A$1-1)*10,FALSE)="---","---", (ROUND(VLOOKUP($A628,Sheet1!$B$3:$AH$1266,Sheet1!J$1+(Sheet1!$A$1-1)*10,FALSE),IF(VLOOKUP($A628,Sheet1!$B$3:$AH$1266,Sheet1!J$1+(Sheet1!$A$1-1)*10,FALSE)&gt;99999,-3,IF(VLOOKUP($A628,Sheet1!$B$3:$AH$1266,Sheet1!J$1+(Sheet1!$A$1-1)*10,FALSE)&gt;9999,-2,IF(VLOOKUP($A628,Sheet1!$B$3:$AH$1266,Sheet1!J$1+(Sheet1!$A$1-1)*10,FALSE)&gt;999,-1,0)))))))</f>
        <v>2110</v>
      </c>
      <c r="AA628" s="65">
        <f>IF(ISNA(VLOOKUP($A628,Sheet1!$B$3:$AH$1266,Sheet1!K$1+(Sheet1!$A$1-1)*10,FALSE))=TRUE,"---",IF(VLOOKUP($A628,Sheet1!$B$3:$AH$1266,Sheet1!K$1+(Sheet1!$A$1-1)*10,FALSE)="---","---", (ROUND(VLOOKUP($A628,Sheet1!$B$3:$AH$1266,Sheet1!K$1+(Sheet1!$A$1-1)*10,FALSE),IF(VLOOKUP($A628,Sheet1!$B$3:$AH$1266,Sheet1!K$1+(Sheet1!$A$1-1)*10,FALSE)&gt;99999,-3,IF(VLOOKUP($A628,Sheet1!$B$3:$AH$1266,Sheet1!K$1+(Sheet1!$A$1-1)*10,FALSE)&gt;9999,-2,IF(VLOOKUP($A628,Sheet1!$B$3:$AH$1266,Sheet1!K$1+(Sheet1!$A$1-1)*10,FALSE)&gt;999,-1,0)))))))</f>
        <v>2760</v>
      </c>
      <c r="AB628" s="65">
        <f>IF(ISNA(VLOOKUP($A628,Sheet1!$B$3:$AH$1266,Sheet1!L$1+(Sheet1!$A$1-1)*10,FALSE))=TRUE,"---",IF(VLOOKUP($A628,Sheet1!$B$3:$AH$1266,Sheet1!L$1+(Sheet1!$A$1-1)*10,FALSE)="---","---", (ROUND(VLOOKUP($A628,Sheet1!$B$3:$AH$1266,Sheet1!L$1+(Sheet1!$A$1-1)*10,FALSE),IF(VLOOKUP($A628,Sheet1!$B$3:$AH$1266,Sheet1!L$1+(Sheet1!$A$1-1)*10,FALSE)&gt;99999,-3,IF(VLOOKUP($A628,Sheet1!$B$3:$AH$1266,Sheet1!L$1+(Sheet1!$A$1-1)*10,FALSE)&gt;9999,-2,IF(VLOOKUP($A628,Sheet1!$B$3:$AH$1266,Sheet1!L$1+(Sheet1!$A$1-1)*10,FALSE)&gt;999,-1,0)))))))</f>
        <v>3540</v>
      </c>
      <c r="AC628" s="65">
        <f>IF(ISNA(VLOOKUP($A628,Sheet1!$B$3:$AH$1266,Sheet1!M$1+(Sheet1!$A$1-1)*10,FALSE))=TRUE,"---",IF(VLOOKUP($A628,Sheet1!$B$3:$AH$1266,Sheet1!M$1+(Sheet1!$A$1-1)*10,FALSE)="---","---", (ROUND(VLOOKUP($A628,Sheet1!$B$3:$AH$1266,Sheet1!M$1+(Sheet1!$A$1-1)*10,FALSE),IF(VLOOKUP($A628,Sheet1!$B$3:$AH$1266,Sheet1!M$1+(Sheet1!$A$1-1)*10,FALSE)&gt;99999,-3,IF(VLOOKUP($A628,Sheet1!$B$3:$AH$1266,Sheet1!M$1+(Sheet1!$A$1-1)*10,FALSE)&gt;9999,-2,IF(VLOOKUP($A628,Sheet1!$B$3:$AH$1266,Sheet1!M$1+(Sheet1!$A$1-1)*10,FALSE)&gt;999,-1,0)))))))</f>
        <v>4490</v>
      </c>
      <c r="AD628" s="65">
        <f>IF(ISNA(VLOOKUP($A628,Sheet1!$B$3:$AH$1266,Sheet1!N$1+(Sheet1!$A$1-1)*10,FALSE))=TRUE,"---",IF(VLOOKUP($A628,Sheet1!$B$3:$AH$1266,Sheet1!N$1+(Sheet1!$A$1-1)*10,FALSE)="---","---", (ROUND(VLOOKUP($A628,Sheet1!$B$3:$AH$1266,Sheet1!N$1+(Sheet1!$A$1-1)*10,FALSE),IF(VLOOKUP($A628,Sheet1!$B$3:$AH$1266,Sheet1!N$1+(Sheet1!$A$1-1)*10,FALSE)&gt;99999,-3,IF(VLOOKUP($A628,Sheet1!$B$3:$AH$1266,Sheet1!N$1+(Sheet1!$A$1-1)*10,FALSE)&gt;9999,-2,IF(VLOOKUP($A628,Sheet1!$B$3:$AH$1266,Sheet1!N$1+(Sheet1!$A$1-1)*10,FALSE)&gt;999,-1,0)))))))</f>
        <v>6050</v>
      </c>
    </row>
    <row r="629" spans="1:30" ht="25.5" customHeight="1" x14ac:dyDescent="0.25">
      <c r="A629" s="133" t="s">
        <v>969</v>
      </c>
      <c r="B629" s="141" t="s">
        <v>970</v>
      </c>
      <c r="C629" s="133">
        <v>412833.1</v>
      </c>
      <c r="D629" s="133">
        <v>734122.1</v>
      </c>
      <c r="E629" s="67" t="s">
        <v>3059</v>
      </c>
      <c r="F629" s="117" t="s">
        <v>4497</v>
      </c>
      <c r="G629" s="118" t="s">
        <v>31</v>
      </c>
      <c r="H629" s="136">
        <v>3.94</v>
      </c>
      <c r="I629" s="119">
        <v>36419</v>
      </c>
      <c r="J629" s="124">
        <v>4.6100000000000003</v>
      </c>
      <c r="K629" s="121" t="s">
        <v>4405</v>
      </c>
      <c r="L629" s="122">
        <v>1070</v>
      </c>
      <c r="M629" s="123">
        <v>272</v>
      </c>
      <c r="N629" s="118" t="s">
        <v>145</v>
      </c>
      <c r="O629" s="71">
        <f t="shared" si="20"/>
        <v>2.6872128189771911</v>
      </c>
      <c r="P629" s="71">
        <f>IF(O629&lt;&gt;"",VLOOKUP($A629,Sheet4!$A$2:$O$1309,14,FALSE)*100,"")</f>
        <v>1.2107549031377118</v>
      </c>
      <c r="Q629" s="71">
        <f>IF(P629&lt;&gt;"",VLOOKUP($A629,Sheet4!$A$2:$O$1309,15,FALSE)*100,"")</f>
        <v>11.247397232456713</v>
      </c>
      <c r="R629" s="73">
        <f t="shared" si="19"/>
        <v>35</v>
      </c>
      <c r="S629" s="63" t="s">
        <v>4362</v>
      </c>
      <c r="T629" s="63" t="str">
        <f>IF(ISNA(VLOOKUP(A629,Sheet1!B$3:C$1266,2,FALSE)=TRUE),"NC",VLOOKUP(A629,Sheet1!B$3:C$1266,2,FALSE))</f>
        <v>Urban</v>
      </c>
      <c r="U629" s="66">
        <f>IF(ISNA(VLOOKUP($A629,Sheet1!$B$3:$AH$1266,Sheet1!E$1+(Sheet1!$A$1-1)*10,FALSE))=TRUE,"---",IF(VLOOKUP($A629,Sheet1!$B$3:$AH$1266,Sheet1!E$1+(Sheet1!$A$1-1)*10,FALSE)="---","---", (ROUND(VLOOKUP($A629,Sheet1!$B$3:$AH$1266,Sheet1!E$1+(Sheet1!$A$1-1)*10,FALSE),IF(VLOOKUP($A629,Sheet1!$B$3:$AH$1266,Sheet1!E$1+(Sheet1!$A$1-1)*10,FALSE)&gt;99999,-3,IF(VLOOKUP($A629,Sheet1!$B$3:$AH$1266,Sheet1!E$1+(Sheet1!$A$1-1)*10,FALSE)&gt;9999,-2,IF(VLOOKUP($A629,Sheet1!$B$3:$AH$1266,Sheet1!E$1+(Sheet1!$A$1-1)*10,FALSE)&gt;999,-1,0)))))))</f>
        <v>80</v>
      </c>
      <c r="V629" s="66">
        <f>IF(ISNA(VLOOKUP($A629,Sheet1!$B$3:$AH$1266,Sheet1!F$1+(Sheet1!$A$1-1)*10,FALSE))=TRUE,"---",IF(VLOOKUP($A629,Sheet1!$B$3:$AH$1266,Sheet1!F$1+(Sheet1!$A$1-1)*10,FALSE)="---","---", (ROUND(VLOOKUP($A629,Sheet1!$B$3:$AH$1266,Sheet1!F$1+(Sheet1!$A$1-1)*10,FALSE),IF(VLOOKUP($A629,Sheet1!$B$3:$AH$1266,Sheet1!F$1+(Sheet1!$A$1-1)*10,FALSE)&gt;99999,-3,IF(VLOOKUP($A629,Sheet1!$B$3:$AH$1266,Sheet1!F$1+(Sheet1!$A$1-1)*10,FALSE)&gt;9999,-2,IF(VLOOKUP($A629,Sheet1!$B$3:$AH$1266,Sheet1!F$1+(Sheet1!$A$1-1)*10,FALSE)&gt;999,-1,0)))))))</f>
        <v>108</v>
      </c>
      <c r="W629" s="66">
        <f>IF(ISNA(VLOOKUP($A629,Sheet1!$B$3:$AH$1266,Sheet1!G$1+(Sheet1!$A$1-1)*10,FALSE))=TRUE,"---",IF(VLOOKUP($A629,Sheet1!$B$3:$AH$1266,Sheet1!G$1+(Sheet1!$A$1-1)*10,FALSE)="---","---", (ROUND(VLOOKUP($A629,Sheet1!$B$3:$AH$1266,Sheet1!G$1+(Sheet1!$A$1-1)*10,FALSE),IF(VLOOKUP($A629,Sheet1!$B$3:$AH$1266,Sheet1!G$1+(Sheet1!$A$1-1)*10,FALSE)&gt;99999,-3,IF(VLOOKUP($A629,Sheet1!$B$3:$AH$1266,Sheet1!G$1+(Sheet1!$A$1-1)*10,FALSE)&gt;9999,-2,IF(VLOOKUP($A629,Sheet1!$B$3:$AH$1266,Sheet1!G$1+(Sheet1!$A$1-1)*10,FALSE)&gt;999,-1,0)))))))</f>
        <v>152</v>
      </c>
      <c r="X629" s="66">
        <f>IF(ISNA(VLOOKUP($A629,Sheet1!$B$3:$AH$1266,Sheet1!H$1+(Sheet1!$A$1-1)*10,FALSE))=TRUE,"---",IF(VLOOKUP($A629,Sheet1!$B$3:$AH$1266,Sheet1!H$1+(Sheet1!$A$1-1)*10,FALSE)="---","---", (ROUND(VLOOKUP($A629,Sheet1!$B$3:$AH$1266,Sheet1!H$1+(Sheet1!$A$1-1)*10,FALSE),IF(VLOOKUP($A629,Sheet1!$B$3:$AH$1266,Sheet1!H$1+(Sheet1!$A$1-1)*10,FALSE)&gt;99999,-3,IF(VLOOKUP($A629,Sheet1!$B$3:$AH$1266,Sheet1!H$1+(Sheet1!$A$1-1)*10,FALSE)&gt;9999,-2,IF(VLOOKUP($A629,Sheet1!$B$3:$AH$1266,Sheet1!H$1+(Sheet1!$A$1-1)*10,FALSE)&gt;999,-1,0)))))))</f>
        <v>324</v>
      </c>
      <c r="Y629" s="66">
        <f>IF(ISNA(VLOOKUP($A629,Sheet1!$B$3:$AH$1266,Sheet1!I$1+(Sheet1!$A$1-1)*10,FALSE))=TRUE,"---",IF(VLOOKUP($A629,Sheet1!$B$3:$AH$1266,Sheet1!I$1+(Sheet1!$A$1-1)*10,FALSE)="---","---", (ROUND(VLOOKUP($A629,Sheet1!$B$3:$AH$1266,Sheet1!I$1+(Sheet1!$A$1-1)*10,FALSE),IF(VLOOKUP($A629,Sheet1!$B$3:$AH$1266,Sheet1!I$1+(Sheet1!$A$1-1)*10,FALSE)&gt;99999,-3,IF(VLOOKUP($A629,Sheet1!$B$3:$AH$1266,Sheet1!I$1+(Sheet1!$A$1-1)*10,FALSE)&gt;9999,-2,IF(VLOOKUP($A629,Sheet1!$B$3:$AH$1266,Sheet1!I$1+(Sheet1!$A$1-1)*10,FALSE)&gt;999,-1,0)))))))</f>
        <v>506</v>
      </c>
      <c r="Z629" s="66">
        <f>IF(ISNA(VLOOKUP($A629,Sheet1!$B$3:$AH$1266,Sheet1!J$1+(Sheet1!$A$1-1)*10,FALSE))=TRUE,"---",IF(VLOOKUP($A629,Sheet1!$B$3:$AH$1266,Sheet1!J$1+(Sheet1!$A$1-1)*10,FALSE)="---","---", (ROUND(VLOOKUP($A629,Sheet1!$B$3:$AH$1266,Sheet1!J$1+(Sheet1!$A$1-1)*10,FALSE),IF(VLOOKUP($A629,Sheet1!$B$3:$AH$1266,Sheet1!J$1+(Sheet1!$A$1-1)*10,FALSE)&gt;99999,-3,IF(VLOOKUP($A629,Sheet1!$B$3:$AH$1266,Sheet1!J$1+(Sheet1!$A$1-1)*10,FALSE)&gt;9999,-2,IF(VLOOKUP($A629,Sheet1!$B$3:$AH$1266,Sheet1!J$1+(Sheet1!$A$1-1)*10,FALSE)&gt;999,-1,0)))))))</f>
        <v>846</v>
      </c>
      <c r="AA629" s="66">
        <f>IF(ISNA(VLOOKUP($A629,Sheet1!$B$3:$AH$1266,Sheet1!K$1+(Sheet1!$A$1-1)*10,FALSE))=TRUE,"---",IF(VLOOKUP($A629,Sheet1!$B$3:$AH$1266,Sheet1!K$1+(Sheet1!$A$1-1)*10,FALSE)="---","---", (ROUND(VLOOKUP($A629,Sheet1!$B$3:$AH$1266,Sheet1!K$1+(Sheet1!$A$1-1)*10,FALSE),IF(VLOOKUP($A629,Sheet1!$B$3:$AH$1266,Sheet1!K$1+(Sheet1!$A$1-1)*10,FALSE)&gt;99999,-3,IF(VLOOKUP($A629,Sheet1!$B$3:$AH$1266,Sheet1!K$1+(Sheet1!$A$1-1)*10,FALSE)&gt;9999,-2,IF(VLOOKUP($A629,Sheet1!$B$3:$AH$1266,Sheet1!K$1+(Sheet1!$A$1-1)*10,FALSE)&gt;999,-1,0)))))))</f>
        <v>1210</v>
      </c>
      <c r="AB629" s="66">
        <f>IF(ISNA(VLOOKUP($A629,Sheet1!$B$3:$AH$1266,Sheet1!L$1+(Sheet1!$A$1-1)*10,FALSE))=TRUE,"---",IF(VLOOKUP($A629,Sheet1!$B$3:$AH$1266,Sheet1!L$1+(Sheet1!$A$1-1)*10,FALSE)="---","---", (ROUND(VLOOKUP($A629,Sheet1!$B$3:$AH$1266,Sheet1!L$1+(Sheet1!$A$1-1)*10,FALSE),IF(VLOOKUP($A629,Sheet1!$B$3:$AH$1266,Sheet1!L$1+(Sheet1!$A$1-1)*10,FALSE)&gt;99999,-3,IF(VLOOKUP($A629,Sheet1!$B$3:$AH$1266,Sheet1!L$1+(Sheet1!$A$1-1)*10,FALSE)&gt;9999,-2,IF(VLOOKUP($A629,Sheet1!$B$3:$AH$1266,Sheet1!L$1+(Sheet1!$A$1-1)*10,FALSE)&gt;999,-1,0)))))))</f>
        <v>1680</v>
      </c>
      <c r="AC629" s="66">
        <f>IF(ISNA(VLOOKUP($A629,Sheet1!$B$3:$AH$1266,Sheet1!M$1+(Sheet1!$A$1-1)*10,FALSE))=TRUE,"---",IF(VLOOKUP($A629,Sheet1!$B$3:$AH$1266,Sheet1!M$1+(Sheet1!$A$1-1)*10,FALSE)="---","---", (ROUND(VLOOKUP($A629,Sheet1!$B$3:$AH$1266,Sheet1!M$1+(Sheet1!$A$1-1)*10,FALSE),IF(VLOOKUP($A629,Sheet1!$B$3:$AH$1266,Sheet1!M$1+(Sheet1!$A$1-1)*10,FALSE)&gt;99999,-3,IF(VLOOKUP($A629,Sheet1!$B$3:$AH$1266,Sheet1!M$1+(Sheet1!$A$1-1)*10,FALSE)&gt;9999,-2,IF(VLOOKUP($A629,Sheet1!$B$3:$AH$1266,Sheet1!M$1+(Sheet1!$A$1-1)*10,FALSE)&gt;999,-1,0)))))))</f>
        <v>2310</v>
      </c>
      <c r="AD629" s="66">
        <f>IF(ISNA(VLOOKUP($A629,Sheet1!$B$3:$AH$1266,Sheet1!N$1+(Sheet1!$A$1-1)*10,FALSE))=TRUE,"---",IF(VLOOKUP($A629,Sheet1!$B$3:$AH$1266,Sheet1!N$1+(Sheet1!$A$1-1)*10,FALSE)="---","---", (ROUND(VLOOKUP($A629,Sheet1!$B$3:$AH$1266,Sheet1!N$1+(Sheet1!$A$1-1)*10,FALSE),IF(VLOOKUP($A629,Sheet1!$B$3:$AH$1266,Sheet1!N$1+(Sheet1!$A$1-1)*10,FALSE)&gt;99999,-3,IF(VLOOKUP($A629,Sheet1!$B$3:$AH$1266,Sheet1!N$1+(Sheet1!$A$1-1)*10,FALSE)&gt;9999,-2,IF(VLOOKUP($A629,Sheet1!$B$3:$AH$1266,Sheet1!N$1+(Sheet1!$A$1-1)*10,FALSE)&gt;999,-1,0)))))))</f>
        <v>3450</v>
      </c>
    </row>
    <row r="630" spans="1:30" ht="25.5" customHeight="1" x14ac:dyDescent="0.25">
      <c r="A630" s="125" t="s">
        <v>971</v>
      </c>
      <c r="B630" s="126" t="s">
        <v>972</v>
      </c>
      <c r="C630" s="125">
        <v>412442.5</v>
      </c>
      <c r="D630" s="125">
        <v>734137.5</v>
      </c>
      <c r="E630" s="70" t="s">
        <v>3059</v>
      </c>
      <c r="F630" s="52" t="s">
        <v>4648</v>
      </c>
      <c r="G630" s="127" t="s">
        <v>31</v>
      </c>
      <c r="H630" s="128">
        <v>42.9</v>
      </c>
      <c r="I630" s="112">
        <v>40783</v>
      </c>
      <c r="J630" s="113">
        <v>5.88</v>
      </c>
      <c r="K630" s="114" t="s">
        <v>4405</v>
      </c>
      <c r="L630" s="115">
        <v>1970</v>
      </c>
      <c r="M630" s="116">
        <v>45.9</v>
      </c>
      <c r="N630" s="127" t="s">
        <v>48</v>
      </c>
      <c r="O630" s="68">
        <f t="shared" si="20"/>
        <v>6.7880390292725297</v>
      </c>
      <c r="P630" s="68">
        <f>IF(O630&lt;&gt;"",VLOOKUP($A630,Sheet4!$A$2:$O$1309,14,FALSE)*100,"")</f>
        <v>1.0690774659705471</v>
      </c>
      <c r="Q630" s="68">
        <f>IF(P630&lt;&gt;"",VLOOKUP($A630,Sheet4!$A$2:$O$1309,15,FALSE)*100,"")</f>
        <v>9.992761063857591</v>
      </c>
      <c r="R630" s="74">
        <f t="shared" si="19"/>
        <v>15</v>
      </c>
      <c r="S630" s="64" t="s">
        <v>4362</v>
      </c>
      <c r="T630" s="64" t="str">
        <f>IF(ISNA(VLOOKUP(A630,Sheet1!B$3:C$1266,2,FALSE)=TRUE),"NC",VLOOKUP(A630,Sheet1!B$3:C$1266,2,FALSE))</f>
        <v>Regulated</v>
      </c>
      <c r="U630" s="65">
        <f>IF(ISNA(VLOOKUP($A630,Sheet1!$B$3:$AH$1266,Sheet1!E$1+(Sheet1!$A$1-1)*10,FALSE))=TRUE,"---",IF(VLOOKUP($A630,Sheet1!$B$3:$AH$1266,Sheet1!E$1+(Sheet1!$A$1-1)*10,FALSE)="---","---", (ROUND(VLOOKUP($A630,Sheet1!$B$3:$AH$1266,Sheet1!E$1+(Sheet1!$A$1-1)*10,FALSE),IF(VLOOKUP($A630,Sheet1!$B$3:$AH$1266,Sheet1!E$1+(Sheet1!$A$1-1)*10,FALSE)&gt;99999,-3,IF(VLOOKUP($A630,Sheet1!$B$3:$AH$1266,Sheet1!E$1+(Sheet1!$A$1-1)*10,FALSE)&gt;9999,-2,IF(VLOOKUP($A630,Sheet1!$B$3:$AH$1266,Sheet1!E$1+(Sheet1!$A$1-1)*10,FALSE)&gt;999,-1,0)))))))</f>
        <v>105</v>
      </c>
      <c r="V630" s="65">
        <f>IF(ISNA(VLOOKUP($A630,Sheet1!$B$3:$AH$1266,Sheet1!F$1+(Sheet1!$A$1-1)*10,FALSE))=TRUE,"---",IF(VLOOKUP($A630,Sheet1!$B$3:$AH$1266,Sheet1!F$1+(Sheet1!$A$1-1)*10,FALSE)="---","---", (ROUND(VLOOKUP($A630,Sheet1!$B$3:$AH$1266,Sheet1!F$1+(Sheet1!$A$1-1)*10,FALSE),IF(VLOOKUP($A630,Sheet1!$B$3:$AH$1266,Sheet1!F$1+(Sheet1!$A$1-1)*10,FALSE)&gt;99999,-3,IF(VLOOKUP($A630,Sheet1!$B$3:$AH$1266,Sheet1!F$1+(Sheet1!$A$1-1)*10,FALSE)&gt;9999,-2,IF(VLOOKUP($A630,Sheet1!$B$3:$AH$1266,Sheet1!F$1+(Sheet1!$A$1-1)*10,FALSE)&gt;999,-1,0)))))))</f>
        <v>179</v>
      </c>
      <c r="W630" s="65">
        <f>IF(ISNA(VLOOKUP($A630,Sheet1!$B$3:$AH$1266,Sheet1!G$1+(Sheet1!$A$1-1)*10,FALSE))=TRUE,"---",IF(VLOOKUP($A630,Sheet1!$B$3:$AH$1266,Sheet1!G$1+(Sheet1!$A$1-1)*10,FALSE)="---","---", (ROUND(VLOOKUP($A630,Sheet1!$B$3:$AH$1266,Sheet1!G$1+(Sheet1!$A$1-1)*10,FALSE),IF(VLOOKUP($A630,Sheet1!$B$3:$AH$1266,Sheet1!G$1+(Sheet1!$A$1-1)*10,FALSE)&gt;99999,-3,IF(VLOOKUP($A630,Sheet1!$B$3:$AH$1266,Sheet1!G$1+(Sheet1!$A$1-1)*10,FALSE)&gt;9999,-2,IF(VLOOKUP($A630,Sheet1!$B$3:$AH$1266,Sheet1!G$1+(Sheet1!$A$1-1)*10,FALSE)&gt;999,-1,0)))))))</f>
        <v>309</v>
      </c>
      <c r="X630" s="65">
        <f>IF(ISNA(VLOOKUP($A630,Sheet1!$B$3:$AH$1266,Sheet1!H$1+(Sheet1!$A$1-1)*10,FALSE))=TRUE,"---",IF(VLOOKUP($A630,Sheet1!$B$3:$AH$1266,Sheet1!H$1+(Sheet1!$A$1-1)*10,FALSE)="---","---", (ROUND(VLOOKUP($A630,Sheet1!$B$3:$AH$1266,Sheet1!H$1+(Sheet1!$A$1-1)*10,FALSE),IF(VLOOKUP($A630,Sheet1!$B$3:$AH$1266,Sheet1!H$1+(Sheet1!$A$1-1)*10,FALSE)&gt;99999,-3,IF(VLOOKUP($A630,Sheet1!$B$3:$AH$1266,Sheet1!H$1+(Sheet1!$A$1-1)*10,FALSE)&gt;9999,-2,IF(VLOOKUP($A630,Sheet1!$B$3:$AH$1266,Sheet1!H$1+(Sheet1!$A$1-1)*10,FALSE)&gt;999,-1,0)))))))</f>
        <v>871</v>
      </c>
      <c r="Y630" s="65">
        <f>IF(ISNA(VLOOKUP($A630,Sheet1!$B$3:$AH$1266,Sheet1!I$1+(Sheet1!$A$1-1)*10,FALSE))=TRUE,"---",IF(VLOOKUP($A630,Sheet1!$B$3:$AH$1266,Sheet1!I$1+(Sheet1!$A$1-1)*10,FALSE)="---","---", (ROUND(VLOOKUP($A630,Sheet1!$B$3:$AH$1266,Sheet1!I$1+(Sheet1!$A$1-1)*10,FALSE),IF(VLOOKUP($A630,Sheet1!$B$3:$AH$1266,Sheet1!I$1+(Sheet1!$A$1-1)*10,FALSE)&gt;99999,-3,IF(VLOOKUP($A630,Sheet1!$B$3:$AH$1266,Sheet1!I$1+(Sheet1!$A$1-1)*10,FALSE)&gt;9999,-2,IF(VLOOKUP($A630,Sheet1!$B$3:$AH$1266,Sheet1!I$1+(Sheet1!$A$1-1)*10,FALSE)&gt;999,-1,0)))))))</f>
        <v>1470</v>
      </c>
      <c r="Z630" s="65">
        <f>IF(ISNA(VLOOKUP($A630,Sheet1!$B$3:$AH$1266,Sheet1!J$1+(Sheet1!$A$1-1)*10,FALSE))=TRUE,"---",IF(VLOOKUP($A630,Sheet1!$B$3:$AH$1266,Sheet1!J$1+(Sheet1!$A$1-1)*10,FALSE)="---","---", (ROUND(VLOOKUP($A630,Sheet1!$B$3:$AH$1266,Sheet1!J$1+(Sheet1!$A$1-1)*10,FALSE),IF(VLOOKUP($A630,Sheet1!$B$3:$AH$1266,Sheet1!J$1+(Sheet1!$A$1-1)*10,FALSE)&gt;99999,-3,IF(VLOOKUP($A630,Sheet1!$B$3:$AH$1266,Sheet1!J$1+(Sheet1!$A$1-1)*10,FALSE)&gt;9999,-2,IF(VLOOKUP($A630,Sheet1!$B$3:$AH$1266,Sheet1!J$1+(Sheet1!$A$1-1)*10,FALSE)&gt;999,-1,0)))))))</f>
        <v>2540</v>
      </c>
      <c r="AA630" s="65">
        <f>IF(ISNA(VLOOKUP($A630,Sheet1!$B$3:$AH$1266,Sheet1!K$1+(Sheet1!$A$1-1)*10,FALSE))=TRUE,"---",IF(VLOOKUP($A630,Sheet1!$B$3:$AH$1266,Sheet1!K$1+(Sheet1!$A$1-1)*10,FALSE)="---","---", (ROUND(VLOOKUP($A630,Sheet1!$B$3:$AH$1266,Sheet1!K$1+(Sheet1!$A$1-1)*10,FALSE),IF(VLOOKUP($A630,Sheet1!$B$3:$AH$1266,Sheet1!K$1+(Sheet1!$A$1-1)*10,FALSE)&gt;99999,-3,IF(VLOOKUP($A630,Sheet1!$B$3:$AH$1266,Sheet1!K$1+(Sheet1!$A$1-1)*10,FALSE)&gt;9999,-2,IF(VLOOKUP($A630,Sheet1!$B$3:$AH$1266,Sheet1!K$1+(Sheet1!$A$1-1)*10,FALSE)&gt;999,-1,0)))))))</f>
        <v>3580</v>
      </c>
      <c r="AB630" s="65">
        <f>IF(ISNA(VLOOKUP($A630,Sheet1!$B$3:$AH$1266,Sheet1!L$1+(Sheet1!$A$1-1)*10,FALSE))=TRUE,"---",IF(VLOOKUP($A630,Sheet1!$B$3:$AH$1266,Sheet1!L$1+(Sheet1!$A$1-1)*10,FALSE)="---","---", (ROUND(VLOOKUP($A630,Sheet1!$B$3:$AH$1266,Sheet1!L$1+(Sheet1!$A$1-1)*10,FALSE),IF(VLOOKUP($A630,Sheet1!$B$3:$AH$1266,Sheet1!L$1+(Sheet1!$A$1-1)*10,FALSE)&gt;99999,-3,IF(VLOOKUP($A630,Sheet1!$B$3:$AH$1266,Sheet1!L$1+(Sheet1!$A$1-1)*10,FALSE)&gt;9999,-2,IF(VLOOKUP($A630,Sheet1!$B$3:$AH$1266,Sheet1!L$1+(Sheet1!$A$1-1)*10,FALSE)&gt;999,-1,0)))))))</f>
        <v>4860</v>
      </c>
      <c r="AC630" s="65">
        <f>IF(ISNA(VLOOKUP($A630,Sheet1!$B$3:$AH$1266,Sheet1!M$1+(Sheet1!$A$1-1)*10,FALSE))=TRUE,"---",IF(VLOOKUP($A630,Sheet1!$B$3:$AH$1266,Sheet1!M$1+(Sheet1!$A$1-1)*10,FALSE)="---","---", (ROUND(VLOOKUP($A630,Sheet1!$B$3:$AH$1266,Sheet1!M$1+(Sheet1!$A$1-1)*10,FALSE),IF(VLOOKUP($A630,Sheet1!$B$3:$AH$1266,Sheet1!M$1+(Sheet1!$A$1-1)*10,FALSE)&gt;99999,-3,IF(VLOOKUP($A630,Sheet1!$B$3:$AH$1266,Sheet1!M$1+(Sheet1!$A$1-1)*10,FALSE)&gt;9999,-2,IF(VLOOKUP($A630,Sheet1!$B$3:$AH$1266,Sheet1!M$1+(Sheet1!$A$1-1)*10,FALSE)&gt;999,-1,0)))))))</f>
        <v>6400</v>
      </c>
      <c r="AD630" s="65">
        <f>IF(ISNA(VLOOKUP($A630,Sheet1!$B$3:$AH$1266,Sheet1!N$1+(Sheet1!$A$1-1)*10,FALSE))=TRUE,"---",IF(VLOOKUP($A630,Sheet1!$B$3:$AH$1266,Sheet1!N$1+(Sheet1!$A$1-1)*10,FALSE)="---","---", (ROUND(VLOOKUP($A630,Sheet1!$B$3:$AH$1266,Sheet1!N$1+(Sheet1!$A$1-1)*10,FALSE),IF(VLOOKUP($A630,Sheet1!$B$3:$AH$1266,Sheet1!N$1+(Sheet1!$A$1-1)*10,FALSE)&gt;99999,-3,IF(VLOOKUP($A630,Sheet1!$B$3:$AH$1266,Sheet1!N$1+(Sheet1!$A$1-1)*10,FALSE)&gt;9999,-2,IF(VLOOKUP($A630,Sheet1!$B$3:$AH$1266,Sheet1!N$1+(Sheet1!$A$1-1)*10,FALSE)&gt;999,-1,0)))))))</f>
        <v>8890</v>
      </c>
    </row>
    <row r="631" spans="1:30" ht="25.5" customHeight="1" x14ac:dyDescent="0.25">
      <c r="A631" s="133" t="s">
        <v>973</v>
      </c>
      <c r="B631" s="141" t="s">
        <v>974</v>
      </c>
      <c r="C631" s="133">
        <v>412819</v>
      </c>
      <c r="D631" s="133">
        <v>733913</v>
      </c>
      <c r="E631" s="67" t="s">
        <v>3059</v>
      </c>
      <c r="F631" s="117" t="s">
        <v>4636</v>
      </c>
      <c r="G631" s="118" t="s">
        <v>286</v>
      </c>
      <c r="H631" s="136">
        <v>10.3</v>
      </c>
      <c r="I631" s="119">
        <v>28437</v>
      </c>
      <c r="J631" s="124">
        <v>3.16</v>
      </c>
      <c r="K631" s="121" t="s">
        <v>4405</v>
      </c>
      <c r="L631" s="129" t="s">
        <v>4405</v>
      </c>
      <c r="M631" s="130" t="s">
        <v>4405</v>
      </c>
      <c r="N631" s="118" t="s">
        <v>75</v>
      </c>
      <c r="O631" s="71" t="s">
        <v>4405</v>
      </c>
      <c r="P631" s="71" t="s">
        <v>4405</v>
      </c>
      <c r="Q631" s="71" t="s">
        <v>4405</v>
      </c>
      <c r="R631" s="73" t="s">
        <v>4405</v>
      </c>
      <c r="S631" s="63" t="s">
        <v>4362</v>
      </c>
      <c r="T631" s="63" t="str">
        <f>IF(ISNA(VLOOKUP(A631,Sheet1!B$3:C$1266,2,FALSE)=TRUE),"NC",VLOOKUP(A631,Sheet1!B$3:C$1266,2,FALSE))</f>
        <v>Rural</v>
      </c>
      <c r="U631" s="66">
        <f>IF(ISNA(VLOOKUP($A631,Sheet1!$B$3:$AH$1266,Sheet1!E$1+(Sheet1!$A$1-1)*10,FALSE))=TRUE,"---",IF(VLOOKUP($A631,Sheet1!$B$3:$AH$1266,Sheet1!E$1+(Sheet1!$A$1-1)*10,FALSE)="---","---", (ROUND(VLOOKUP($A631,Sheet1!$B$3:$AH$1266,Sheet1!E$1+(Sheet1!$A$1-1)*10,FALSE),IF(VLOOKUP($A631,Sheet1!$B$3:$AH$1266,Sheet1!E$1+(Sheet1!$A$1-1)*10,FALSE)&gt;99999,-3,IF(VLOOKUP($A631,Sheet1!$B$3:$AH$1266,Sheet1!E$1+(Sheet1!$A$1-1)*10,FALSE)&gt;9999,-2,IF(VLOOKUP($A631,Sheet1!$B$3:$AH$1266,Sheet1!E$1+(Sheet1!$A$1-1)*10,FALSE)&gt;999,-1,0)))))))</f>
        <v>209</v>
      </c>
      <c r="V631" s="66">
        <f>IF(ISNA(VLOOKUP($A631,Sheet1!$B$3:$AH$1266,Sheet1!F$1+(Sheet1!$A$1-1)*10,FALSE))=TRUE,"---",IF(VLOOKUP($A631,Sheet1!$B$3:$AH$1266,Sheet1!F$1+(Sheet1!$A$1-1)*10,FALSE)="---","---", (ROUND(VLOOKUP($A631,Sheet1!$B$3:$AH$1266,Sheet1!F$1+(Sheet1!$A$1-1)*10,FALSE),IF(VLOOKUP($A631,Sheet1!$B$3:$AH$1266,Sheet1!F$1+(Sheet1!$A$1-1)*10,FALSE)&gt;99999,-3,IF(VLOOKUP($A631,Sheet1!$B$3:$AH$1266,Sheet1!F$1+(Sheet1!$A$1-1)*10,FALSE)&gt;9999,-2,IF(VLOOKUP($A631,Sheet1!$B$3:$AH$1266,Sheet1!F$1+(Sheet1!$A$1-1)*10,FALSE)&gt;999,-1,0)))))))</f>
        <v>259</v>
      </c>
      <c r="W631" s="66">
        <f>IF(ISNA(VLOOKUP($A631,Sheet1!$B$3:$AH$1266,Sheet1!G$1+(Sheet1!$A$1-1)*10,FALSE))=TRUE,"---",IF(VLOOKUP($A631,Sheet1!$B$3:$AH$1266,Sheet1!G$1+(Sheet1!$A$1-1)*10,FALSE)="---","---", (ROUND(VLOOKUP($A631,Sheet1!$B$3:$AH$1266,Sheet1!G$1+(Sheet1!$A$1-1)*10,FALSE),IF(VLOOKUP($A631,Sheet1!$B$3:$AH$1266,Sheet1!G$1+(Sheet1!$A$1-1)*10,FALSE)&gt;99999,-3,IF(VLOOKUP($A631,Sheet1!$B$3:$AH$1266,Sheet1!G$1+(Sheet1!$A$1-1)*10,FALSE)&gt;9999,-2,IF(VLOOKUP($A631,Sheet1!$B$3:$AH$1266,Sheet1!G$1+(Sheet1!$A$1-1)*10,FALSE)&gt;999,-1,0)))))))</f>
        <v>331</v>
      </c>
      <c r="X631" s="66">
        <f>IF(ISNA(VLOOKUP($A631,Sheet1!$B$3:$AH$1266,Sheet1!H$1+(Sheet1!$A$1-1)*10,FALSE))=TRUE,"---",IF(VLOOKUP($A631,Sheet1!$B$3:$AH$1266,Sheet1!H$1+(Sheet1!$A$1-1)*10,FALSE)="---","---", (ROUND(VLOOKUP($A631,Sheet1!$B$3:$AH$1266,Sheet1!H$1+(Sheet1!$A$1-1)*10,FALSE),IF(VLOOKUP($A631,Sheet1!$B$3:$AH$1266,Sheet1!H$1+(Sheet1!$A$1-1)*10,FALSE)&gt;99999,-3,IF(VLOOKUP($A631,Sheet1!$B$3:$AH$1266,Sheet1!H$1+(Sheet1!$A$1-1)*10,FALSE)&gt;9999,-2,IF(VLOOKUP($A631,Sheet1!$B$3:$AH$1266,Sheet1!H$1+(Sheet1!$A$1-1)*10,FALSE)&gt;999,-1,0)))))))</f>
        <v>560</v>
      </c>
      <c r="Y631" s="66">
        <f>IF(ISNA(VLOOKUP($A631,Sheet1!$B$3:$AH$1266,Sheet1!I$1+(Sheet1!$A$1-1)*10,FALSE))=TRUE,"---",IF(VLOOKUP($A631,Sheet1!$B$3:$AH$1266,Sheet1!I$1+(Sheet1!$A$1-1)*10,FALSE)="---","---", (ROUND(VLOOKUP($A631,Sheet1!$B$3:$AH$1266,Sheet1!I$1+(Sheet1!$A$1-1)*10,FALSE),IF(VLOOKUP($A631,Sheet1!$B$3:$AH$1266,Sheet1!I$1+(Sheet1!$A$1-1)*10,FALSE)&gt;99999,-3,IF(VLOOKUP($A631,Sheet1!$B$3:$AH$1266,Sheet1!I$1+(Sheet1!$A$1-1)*10,FALSE)&gt;9999,-2,IF(VLOOKUP($A631,Sheet1!$B$3:$AH$1266,Sheet1!I$1+(Sheet1!$A$1-1)*10,FALSE)&gt;999,-1,0)))))))</f>
        <v>757</v>
      </c>
      <c r="Z631" s="66">
        <f>IF(ISNA(VLOOKUP($A631,Sheet1!$B$3:$AH$1266,Sheet1!J$1+(Sheet1!$A$1-1)*10,FALSE))=TRUE,"---",IF(VLOOKUP($A631,Sheet1!$B$3:$AH$1266,Sheet1!J$1+(Sheet1!$A$1-1)*10,FALSE)="---","---", (ROUND(VLOOKUP($A631,Sheet1!$B$3:$AH$1266,Sheet1!J$1+(Sheet1!$A$1-1)*10,FALSE),IF(VLOOKUP($A631,Sheet1!$B$3:$AH$1266,Sheet1!J$1+(Sheet1!$A$1-1)*10,FALSE)&gt;99999,-3,IF(VLOOKUP($A631,Sheet1!$B$3:$AH$1266,Sheet1!J$1+(Sheet1!$A$1-1)*10,FALSE)&gt;9999,-2,IF(VLOOKUP($A631,Sheet1!$B$3:$AH$1266,Sheet1!J$1+(Sheet1!$A$1-1)*10,FALSE)&gt;999,-1,0)))))))</f>
        <v>1060</v>
      </c>
      <c r="AA631" s="66">
        <f>IF(ISNA(VLOOKUP($A631,Sheet1!$B$3:$AH$1266,Sheet1!K$1+(Sheet1!$A$1-1)*10,FALSE))=TRUE,"---",IF(VLOOKUP($A631,Sheet1!$B$3:$AH$1266,Sheet1!K$1+(Sheet1!$A$1-1)*10,FALSE)="---","---", (ROUND(VLOOKUP($A631,Sheet1!$B$3:$AH$1266,Sheet1!K$1+(Sheet1!$A$1-1)*10,FALSE),IF(VLOOKUP($A631,Sheet1!$B$3:$AH$1266,Sheet1!K$1+(Sheet1!$A$1-1)*10,FALSE)&gt;99999,-3,IF(VLOOKUP($A631,Sheet1!$B$3:$AH$1266,Sheet1!K$1+(Sheet1!$A$1-1)*10,FALSE)&gt;9999,-2,IF(VLOOKUP($A631,Sheet1!$B$3:$AH$1266,Sheet1!K$1+(Sheet1!$A$1-1)*10,FALSE)&gt;999,-1,0)))))))</f>
        <v>1320</v>
      </c>
      <c r="AB631" s="66">
        <f>IF(ISNA(VLOOKUP($A631,Sheet1!$B$3:$AH$1266,Sheet1!L$1+(Sheet1!$A$1-1)*10,FALSE))=TRUE,"---",IF(VLOOKUP($A631,Sheet1!$B$3:$AH$1266,Sheet1!L$1+(Sheet1!$A$1-1)*10,FALSE)="---","---", (ROUND(VLOOKUP($A631,Sheet1!$B$3:$AH$1266,Sheet1!L$1+(Sheet1!$A$1-1)*10,FALSE),IF(VLOOKUP($A631,Sheet1!$B$3:$AH$1266,Sheet1!L$1+(Sheet1!$A$1-1)*10,FALSE)&gt;99999,-3,IF(VLOOKUP($A631,Sheet1!$B$3:$AH$1266,Sheet1!L$1+(Sheet1!$A$1-1)*10,FALSE)&gt;9999,-2,IF(VLOOKUP($A631,Sheet1!$B$3:$AH$1266,Sheet1!L$1+(Sheet1!$A$1-1)*10,FALSE)&gt;999,-1,0)))))))</f>
        <v>1620</v>
      </c>
      <c r="AC631" s="66">
        <f>IF(ISNA(VLOOKUP($A631,Sheet1!$B$3:$AH$1266,Sheet1!M$1+(Sheet1!$A$1-1)*10,FALSE))=TRUE,"---",IF(VLOOKUP($A631,Sheet1!$B$3:$AH$1266,Sheet1!M$1+(Sheet1!$A$1-1)*10,FALSE)="---","---", (ROUND(VLOOKUP($A631,Sheet1!$B$3:$AH$1266,Sheet1!M$1+(Sheet1!$A$1-1)*10,FALSE),IF(VLOOKUP($A631,Sheet1!$B$3:$AH$1266,Sheet1!M$1+(Sheet1!$A$1-1)*10,FALSE)&gt;99999,-3,IF(VLOOKUP($A631,Sheet1!$B$3:$AH$1266,Sheet1!M$1+(Sheet1!$A$1-1)*10,FALSE)&gt;9999,-2,IF(VLOOKUP($A631,Sheet1!$B$3:$AH$1266,Sheet1!M$1+(Sheet1!$A$1-1)*10,FALSE)&gt;999,-1,0)))))))</f>
        <v>1960</v>
      </c>
      <c r="AD631" s="66">
        <f>IF(ISNA(VLOOKUP($A631,Sheet1!$B$3:$AH$1266,Sheet1!N$1+(Sheet1!$A$1-1)*10,FALSE))=TRUE,"---",IF(VLOOKUP($A631,Sheet1!$B$3:$AH$1266,Sheet1!N$1+(Sheet1!$A$1-1)*10,FALSE)="---","---", (ROUND(VLOOKUP($A631,Sheet1!$B$3:$AH$1266,Sheet1!N$1+(Sheet1!$A$1-1)*10,FALSE),IF(VLOOKUP($A631,Sheet1!$B$3:$AH$1266,Sheet1!N$1+(Sheet1!$A$1-1)*10,FALSE)&gt;99999,-3,IF(VLOOKUP($A631,Sheet1!$B$3:$AH$1266,Sheet1!N$1+(Sheet1!$A$1-1)*10,FALSE)&gt;9999,-2,IF(VLOOKUP($A631,Sheet1!$B$3:$AH$1266,Sheet1!N$1+(Sheet1!$A$1-1)*10,FALSE)&gt;999,-1,0)))))))</f>
        <v>2490</v>
      </c>
    </row>
    <row r="632" spans="1:30" ht="25.5" customHeight="1" x14ac:dyDescent="0.25">
      <c r="A632" s="125" t="s">
        <v>975</v>
      </c>
      <c r="B632" s="126" t="s">
        <v>976</v>
      </c>
      <c r="C632" s="125">
        <v>412555.9</v>
      </c>
      <c r="D632" s="125">
        <v>733906.4</v>
      </c>
      <c r="E632" s="70" t="s">
        <v>3059</v>
      </c>
      <c r="F632" s="52" t="s">
        <v>4647</v>
      </c>
      <c r="G632" s="127" t="s">
        <v>31</v>
      </c>
      <c r="H632" s="128">
        <v>13.7</v>
      </c>
      <c r="I632" s="112">
        <v>36420</v>
      </c>
      <c r="J632" s="113">
        <v>5.97</v>
      </c>
      <c r="K632" s="114" t="s">
        <v>4405</v>
      </c>
      <c r="L632" s="115">
        <v>756</v>
      </c>
      <c r="M632" s="116">
        <v>55.2</v>
      </c>
      <c r="N632" s="127" t="s">
        <v>12</v>
      </c>
      <c r="O632" s="68">
        <f t="shared" si="20"/>
        <v>7.5788879838261352</v>
      </c>
      <c r="P632" s="68">
        <f>IF(O632&lt;&gt;"",VLOOKUP($A632,Sheet4!$A$2:$O$1309,14,FALSE)*100,"")</f>
        <v>1.1355140458131352</v>
      </c>
      <c r="Q632" s="68">
        <f>IF(P632&lt;&gt;"",VLOOKUP($A632,Sheet4!$A$2:$O$1309,15,FALSE)*100,"")</f>
        <v>10.583064950141729</v>
      </c>
      <c r="R632" s="74">
        <f t="shared" si="19"/>
        <v>15</v>
      </c>
      <c r="S632" s="64" t="s">
        <v>4362</v>
      </c>
      <c r="T632" s="64" t="str">
        <f>IF(ISNA(VLOOKUP(A632,Sheet1!B$3:C$1266,2,FALSE)=TRUE),"NC",VLOOKUP(A632,Sheet1!B$3:C$1266,2,FALSE))</f>
        <v>Regulated</v>
      </c>
      <c r="U632" s="65">
        <f>IF(ISNA(VLOOKUP($A632,Sheet1!$B$3:$AH$1266,Sheet1!E$1+(Sheet1!$A$1-1)*10,FALSE))=TRUE,"---",IF(VLOOKUP($A632,Sheet1!$B$3:$AH$1266,Sheet1!E$1+(Sheet1!$A$1-1)*10,FALSE)="---","---", (ROUND(VLOOKUP($A632,Sheet1!$B$3:$AH$1266,Sheet1!E$1+(Sheet1!$A$1-1)*10,FALSE),IF(VLOOKUP($A632,Sheet1!$B$3:$AH$1266,Sheet1!E$1+(Sheet1!$A$1-1)*10,FALSE)&gt;99999,-3,IF(VLOOKUP($A632,Sheet1!$B$3:$AH$1266,Sheet1!E$1+(Sheet1!$A$1-1)*10,FALSE)&gt;9999,-2,IF(VLOOKUP($A632,Sheet1!$B$3:$AH$1266,Sheet1!E$1+(Sheet1!$A$1-1)*10,FALSE)&gt;999,-1,0)))))))</f>
        <v>183</v>
      </c>
      <c r="V632" s="65">
        <f>IF(ISNA(VLOOKUP($A632,Sheet1!$B$3:$AH$1266,Sheet1!F$1+(Sheet1!$A$1-1)*10,FALSE))=TRUE,"---",IF(VLOOKUP($A632,Sheet1!$B$3:$AH$1266,Sheet1!F$1+(Sheet1!$A$1-1)*10,FALSE)="---","---", (ROUND(VLOOKUP($A632,Sheet1!$B$3:$AH$1266,Sheet1!F$1+(Sheet1!$A$1-1)*10,FALSE),IF(VLOOKUP($A632,Sheet1!$B$3:$AH$1266,Sheet1!F$1+(Sheet1!$A$1-1)*10,FALSE)&gt;99999,-3,IF(VLOOKUP($A632,Sheet1!$B$3:$AH$1266,Sheet1!F$1+(Sheet1!$A$1-1)*10,FALSE)&gt;9999,-2,IF(VLOOKUP($A632,Sheet1!$B$3:$AH$1266,Sheet1!F$1+(Sheet1!$A$1-1)*10,FALSE)&gt;999,-1,0)))))))</f>
        <v>228</v>
      </c>
      <c r="W632" s="65">
        <f>IF(ISNA(VLOOKUP($A632,Sheet1!$B$3:$AH$1266,Sheet1!G$1+(Sheet1!$A$1-1)*10,FALSE))=TRUE,"---",IF(VLOOKUP($A632,Sheet1!$B$3:$AH$1266,Sheet1!G$1+(Sheet1!$A$1-1)*10,FALSE)="---","---", (ROUND(VLOOKUP($A632,Sheet1!$B$3:$AH$1266,Sheet1!G$1+(Sheet1!$A$1-1)*10,FALSE),IF(VLOOKUP($A632,Sheet1!$B$3:$AH$1266,Sheet1!G$1+(Sheet1!$A$1-1)*10,FALSE)&gt;99999,-3,IF(VLOOKUP($A632,Sheet1!$B$3:$AH$1266,Sheet1!G$1+(Sheet1!$A$1-1)*10,FALSE)&gt;9999,-2,IF(VLOOKUP($A632,Sheet1!$B$3:$AH$1266,Sheet1!G$1+(Sheet1!$A$1-1)*10,FALSE)&gt;999,-1,0)))))))</f>
        <v>292</v>
      </c>
      <c r="X632" s="65">
        <f>IF(ISNA(VLOOKUP($A632,Sheet1!$B$3:$AH$1266,Sheet1!H$1+(Sheet1!$A$1-1)*10,FALSE))=TRUE,"---",IF(VLOOKUP($A632,Sheet1!$B$3:$AH$1266,Sheet1!H$1+(Sheet1!$A$1-1)*10,FALSE)="---","---", (ROUND(VLOOKUP($A632,Sheet1!$B$3:$AH$1266,Sheet1!H$1+(Sheet1!$A$1-1)*10,FALSE),IF(VLOOKUP($A632,Sheet1!$B$3:$AH$1266,Sheet1!H$1+(Sheet1!$A$1-1)*10,FALSE)&gt;99999,-3,IF(VLOOKUP($A632,Sheet1!$B$3:$AH$1266,Sheet1!H$1+(Sheet1!$A$1-1)*10,FALSE)&gt;9999,-2,IF(VLOOKUP($A632,Sheet1!$B$3:$AH$1266,Sheet1!H$1+(Sheet1!$A$1-1)*10,FALSE)&gt;999,-1,0)))))))</f>
        <v>492</v>
      </c>
      <c r="Y632" s="65">
        <f>IF(ISNA(VLOOKUP($A632,Sheet1!$B$3:$AH$1266,Sheet1!I$1+(Sheet1!$A$1-1)*10,FALSE))=TRUE,"---",IF(VLOOKUP($A632,Sheet1!$B$3:$AH$1266,Sheet1!I$1+(Sheet1!$A$1-1)*10,FALSE)="---","---", (ROUND(VLOOKUP($A632,Sheet1!$B$3:$AH$1266,Sheet1!I$1+(Sheet1!$A$1-1)*10,FALSE),IF(VLOOKUP($A632,Sheet1!$B$3:$AH$1266,Sheet1!I$1+(Sheet1!$A$1-1)*10,FALSE)&gt;99999,-3,IF(VLOOKUP($A632,Sheet1!$B$3:$AH$1266,Sheet1!I$1+(Sheet1!$A$1-1)*10,FALSE)&gt;9999,-2,IF(VLOOKUP($A632,Sheet1!$B$3:$AH$1266,Sheet1!I$1+(Sheet1!$A$1-1)*10,FALSE)&gt;999,-1,0)))))))</f>
        <v>661</v>
      </c>
      <c r="Z632" s="65">
        <f>IF(ISNA(VLOOKUP($A632,Sheet1!$B$3:$AH$1266,Sheet1!J$1+(Sheet1!$A$1-1)*10,FALSE))=TRUE,"---",IF(VLOOKUP($A632,Sheet1!$B$3:$AH$1266,Sheet1!J$1+(Sheet1!$A$1-1)*10,FALSE)="---","---", (ROUND(VLOOKUP($A632,Sheet1!$B$3:$AH$1266,Sheet1!J$1+(Sheet1!$A$1-1)*10,FALSE),IF(VLOOKUP($A632,Sheet1!$B$3:$AH$1266,Sheet1!J$1+(Sheet1!$A$1-1)*10,FALSE)&gt;99999,-3,IF(VLOOKUP($A632,Sheet1!$B$3:$AH$1266,Sheet1!J$1+(Sheet1!$A$1-1)*10,FALSE)&gt;9999,-2,IF(VLOOKUP($A632,Sheet1!$B$3:$AH$1266,Sheet1!J$1+(Sheet1!$A$1-1)*10,FALSE)&gt;999,-1,0)))))))</f>
        <v>922</v>
      </c>
      <c r="AA632" s="65">
        <f>IF(ISNA(VLOOKUP($A632,Sheet1!$B$3:$AH$1266,Sheet1!K$1+(Sheet1!$A$1-1)*10,FALSE))=TRUE,"---",IF(VLOOKUP($A632,Sheet1!$B$3:$AH$1266,Sheet1!K$1+(Sheet1!$A$1-1)*10,FALSE)="---","---", (ROUND(VLOOKUP($A632,Sheet1!$B$3:$AH$1266,Sheet1!K$1+(Sheet1!$A$1-1)*10,FALSE),IF(VLOOKUP($A632,Sheet1!$B$3:$AH$1266,Sheet1!K$1+(Sheet1!$A$1-1)*10,FALSE)&gt;99999,-3,IF(VLOOKUP($A632,Sheet1!$B$3:$AH$1266,Sheet1!K$1+(Sheet1!$A$1-1)*10,FALSE)&gt;9999,-2,IF(VLOOKUP($A632,Sheet1!$B$3:$AH$1266,Sheet1!K$1+(Sheet1!$A$1-1)*10,FALSE)&gt;999,-1,0)))))))</f>
        <v>1150</v>
      </c>
      <c r="AB632" s="65">
        <f>IF(ISNA(VLOOKUP($A632,Sheet1!$B$3:$AH$1266,Sheet1!L$1+(Sheet1!$A$1-1)*10,FALSE))=TRUE,"---",IF(VLOOKUP($A632,Sheet1!$B$3:$AH$1266,Sheet1!L$1+(Sheet1!$A$1-1)*10,FALSE)="---","---", (ROUND(VLOOKUP($A632,Sheet1!$B$3:$AH$1266,Sheet1!L$1+(Sheet1!$A$1-1)*10,FALSE),IF(VLOOKUP($A632,Sheet1!$B$3:$AH$1266,Sheet1!L$1+(Sheet1!$A$1-1)*10,FALSE)&gt;99999,-3,IF(VLOOKUP($A632,Sheet1!$B$3:$AH$1266,Sheet1!L$1+(Sheet1!$A$1-1)*10,FALSE)&gt;9999,-2,IF(VLOOKUP($A632,Sheet1!$B$3:$AH$1266,Sheet1!L$1+(Sheet1!$A$1-1)*10,FALSE)&gt;999,-1,0)))))))</f>
        <v>1420</v>
      </c>
      <c r="AC632" s="65">
        <f>IF(ISNA(VLOOKUP($A632,Sheet1!$B$3:$AH$1266,Sheet1!M$1+(Sheet1!$A$1-1)*10,FALSE))=TRUE,"---",IF(VLOOKUP($A632,Sheet1!$B$3:$AH$1266,Sheet1!M$1+(Sheet1!$A$1-1)*10,FALSE)="---","---", (ROUND(VLOOKUP($A632,Sheet1!$B$3:$AH$1266,Sheet1!M$1+(Sheet1!$A$1-1)*10,FALSE),IF(VLOOKUP($A632,Sheet1!$B$3:$AH$1266,Sheet1!M$1+(Sheet1!$A$1-1)*10,FALSE)&gt;99999,-3,IF(VLOOKUP($A632,Sheet1!$B$3:$AH$1266,Sheet1!M$1+(Sheet1!$A$1-1)*10,FALSE)&gt;9999,-2,IF(VLOOKUP($A632,Sheet1!$B$3:$AH$1266,Sheet1!M$1+(Sheet1!$A$1-1)*10,FALSE)&gt;999,-1,0)))))))</f>
        <v>1730</v>
      </c>
      <c r="AD632" s="65">
        <f>IF(ISNA(VLOOKUP($A632,Sheet1!$B$3:$AH$1266,Sheet1!N$1+(Sheet1!$A$1-1)*10,FALSE))=TRUE,"---",IF(VLOOKUP($A632,Sheet1!$B$3:$AH$1266,Sheet1!N$1+(Sheet1!$A$1-1)*10,FALSE)="---","---", (ROUND(VLOOKUP($A632,Sheet1!$B$3:$AH$1266,Sheet1!N$1+(Sheet1!$A$1-1)*10,FALSE),IF(VLOOKUP($A632,Sheet1!$B$3:$AH$1266,Sheet1!N$1+(Sheet1!$A$1-1)*10,FALSE)&gt;99999,-3,IF(VLOOKUP($A632,Sheet1!$B$3:$AH$1266,Sheet1!N$1+(Sheet1!$A$1-1)*10,FALSE)&gt;9999,-2,IF(VLOOKUP($A632,Sheet1!$B$3:$AH$1266,Sheet1!N$1+(Sheet1!$A$1-1)*10,FALSE)&gt;999,-1,0)))))))</f>
        <v>2210</v>
      </c>
    </row>
    <row r="633" spans="1:30" ht="25.5" customHeight="1" x14ac:dyDescent="0.25">
      <c r="A633" s="133" t="s">
        <v>977</v>
      </c>
      <c r="B633" s="141" t="s">
        <v>978</v>
      </c>
      <c r="C633" s="133">
        <v>412128.8</v>
      </c>
      <c r="D633" s="133">
        <v>734004.7</v>
      </c>
      <c r="E633" s="67" t="s">
        <v>3059</v>
      </c>
      <c r="F633" s="117" t="s">
        <v>4648</v>
      </c>
      <c r="G633" s="118" t="s">
        <v>31</v>
      </c>
      <c r="H633" s="136">
        <v>80.400000000000006</v>
      </c>
      <c r="I633" s="119">
        <v>39189</v>
      </c>
      <c r="J633" s="124">
        <v>7.51</v>
      </c>
      <c r="K633" s="121" t="s">
        <v>4405</v>
      </c>
      <c r="L633" s="122">
        <v>2720</v>
      </c>
      <c r="M633" s="123">
        <v>33.799999999999997</v>
      </c>
      <c r="N633" s="118" t="s">
        <v>12</v>
      </c>
      <c r="O633" s="71">
        <f t="shared" si="20"/>
        <v>3.5636451594450307</v>
      </c>
      <c r="P633" s="71">
        <f>IF(O633&lt;&gt;"",VLOOKUP($A633,Sheet4!$A$2:$O$1309,14,FALSE)*100,"")</f>
        <v>1.0690774659705471</v>
      </c>
      <c r="Q633" s="71">
        <f>IF(P633&lt;&gt;"",VLOOKUP($A633,Sheet4!$A$2:$O$1309,15,FALSE)*100,"")</f>
        <v>9.992761063857591</v>
      </c>
      <c r="R633" s="73">
        <f t="shared" si="19"/>
        <v>30</v>
      </c>
      <c r="S633" s="63" t="s">
        <v>4362</v>
      </c>
      <c r="T633" s="63" t="str">
        <f>IF(ISNA(VLOOKUP(A633,Sheet1!B$3:C$1266,2,FALSE)=TRUE),"NC",VLOOKUP(A633,Sheet1!B$3:C$1266,2,FALSE))</f>
        <v>Regulated</v>
      </c>
      <c r="U633" s="66">
        <f>IF(ISNA(VLOOKUP($A633,Sheet1!$B$3:$AH$1266,Sheet1!E$1+(Sheet1!$A$1-1)*10,FALSE))=TRUE,"---",IF(VLOOKUP($A633,Sheet1!$B$3:$AH$1266,Sheet1!E$1+(Sheet1!$A$1-1)*10,FALSE)="---","---", (ROUND(VLOOKUP($A633,Sheet1!$B$3:$AH$1266,Sheet1!E$1+(Sheet1!$A$1-1)*10,FALSE),IF(VLOOKUP($A633,Sheet1!$B$3:$AH$1266,Sheet1!E$1+(Sheet1!$A$1-1)*10,FALSE)&gt;99999,-3,IF(VLOOKUP($A633,Sheet1!$B$3:$AH$1266,Sheet1!E$1+(Sheet1!$A$1-1)*10,FALSE)&gt;9999,-2,IF(VLOOKUP($A633,Sheet1!$B$3:$AH$1266,Sheet1!E$1+(Sheet1!$A$1-1)*10,FALSE)&gt;999,-1,0)))))))</f>
        <v>472</v>
      </c>
      <c r="V633" s="66">
        <f>IF(ISNA(VLOOKUP($A633,Sheet1!$B$3:$AH$1266,Sheet1!F$1+(Sheet1!$A$1-1)*10,FALSE))=TRUE,"---",IF(VLOOKUP($A633,Sheet1!$B$3:$AH$1266,Sheet1!F$1+(Sheet1!$A$1-1)*10,FALSE)="---","---", (ROUND(VLOOKUP($A633,Sheet1!$B$3:$AH$1266,Sheet1!F$1+(Sheet1!$A$1-1)*10,FALSE),IF(VLOOKUP($A633,Sheet1!$B$3:$AH$1266,Sheet1!F$1+(Sheet1!$A$1-1)*10,FALSE)&gt;99999,-3,IF(VLOOKUP($A633,Sheet1!$B$3:$AH$1266,Sheet1!F$1+(Sheet1!$A$1-1)*10,FALSE)&gt;9999,-2,IF(VLOOKUP($A633,Sheet1!$B$3:$AH$1266,Sheet1!F$1+(Sheet1!$A$1-1)*10,FALSE)&gt;999,-1,0)))))))</f>
        <v>573</v>
      </c>
      <c r="W633" s="66">
        <f>IF(ISNA(VLOOKUP($A633,Sheet1!$B$3:$AH$1266,Sheet1!G$1+(Sheet1!$A$1-1)*10,FALSE))=TRUE,"---",IF(VLOOKUP($A633,Sheet1!$B$3:$AH$1266,Sheet1!G$1+(Sheet1!$A$1-1)*10,FALSE)="---","---", (ROUND(VLOOKUP($A633,Sheet1!$B$3:$AH$1266,Sheet1!G$1+(Sheet1!$A$1-1)*10,FALSE),IF(VLOOKUP($A633,Sheet1!$B$3:$AH$1266,Sheet1!G$1+(Sheet1!$A$1-1)*10,FALSE)&gt;99999,-3,IF(VLOOKUP($A633,Sheet1!$B$3:$AH$1266,Sheet1!G$1+(Sheet1!$A$1-1)*10,FALSE)&gt;9999,-2,IF(VLOOKUP($A633,Sheet1!$B$3:$AH$1266,Sheet1!G$1+(Sheet1!$A$1-1)*10,FALSE)&gt;999,-1,0)))))))</f>
        <v>720</v>
      </c>
      <c r="X633" s="66">
        <f>IF(ISNA(VLOOKUP($A633,Sheet1!$B$3:$AH$1266,Sheet1!H$1+(Sheet1!$A$1-1)*10,FALSE))=TRUE,"---",IF(VLOOKUP($A633,Sheet1!$B$3:$AH$1266,Sheet1!H$1+(Sheet1!$A$1-1)*10,FALSE)="---","---", (ROUND(VLOOKUP($A633,Sheet1!$B$3:$AH$1266,Sheet1!H$1+(Sheet1!$A$1-1)*10,FALSE),IF(VLOOKUP($A633,Sheet1!$B$3:$AH$1266,Sheet1!H$1+(Sheet1!$A$1-1)*10,FALSE)&gt;99999,-3,IF(VLOOKUP($A633,Sheet1!$B$3:$AH$1266,Sheet1!H$1+(Sheet1!$A$1-1)*10,FALSE)&gt;9999,-2,IF(VLOOKUP($A633,Sheet1!$B$3:$AH$1266,Sheet1!H$1+(Sheet1!$A$1-1)*10,FALSE)&gt;999,-1,0)))))))</f>
        <v>1230</v>
      </c>
      <c r="Y633" s="66">
        <f>IF(ISNA(VLOOKUP($A633,Sheet1!$B$3:$AH$1266,Sheet1!I$1+(Sheet1!$A$1-1)*10,FALSE))=TRUE,"---",IF(VLOOKUP($A633,Sheet1!$B$3:$AH$1266,Sheet1!I$1+(Sheet1!$A$1-1)*10,FALSE)="---","---", (ROUND(VLOOKUP($A633,Sheet1!$B$3:$AH$1266,Sheet1!I$1+(Sheet1!$A$1-1)*10,FALSE),IF(VLOOKUP($A633,Sheet1!$B$3:$AH$1266,Sheet1!I$1+(Sheet1!$A$1-1)*10,FALSE)&gt;99999,-3,IF(VLOOKUP($A633,Sheet1!$B$3:$AH$1266,Sheet1!I$1+(Sheet1!$A$1-1)*10,FALSE)&gt;9999,-2,IF(VLOOKUP($A633,Sheet1!$B$3:$AH$1266,Sheet1!I$1+(Sheet1!$A$1-1)*10,FALSE)&gt;999,-1,0)))))))</f>
        <v>1720</v>
      </c>
      <c r="Z633" s="66">
        <f>IF(ISNA(VLOOKUP($A633,Sheet1!$B$3:$AH$1266,Sheet1!J$1+(Sheet1!$A$1-1)*10,FALSE))=TRUE,"---",IF(VLOOKUP($A633,Sheet1!$B$3:$AH$1266,Sheet1!J$1+(Sheet1!$A$1-1)*10,FALSE)="---","---", (ROUND(VLOOKUP($A633,Sheet1!$B$3:$AH$1266,Sheet1!J$1+(Sheet1!$A$1-1)*10,FALSE),IF(VLOOKUP($A633,Sheet1!$B$3:$AH$1266,Sheet1!J$1+(Sheet1!$A$1-1)*10,FALSE)&gt;99999,-3,IF(VLOOKUP($A633,Sheet1!$B$3:$AH$1266,Sheet1!J$1+(Sheet1!$A$1-1)*10,FALSE)&gt;9999,-2,IF(VLOOKUP($A633,Sheet1!$B$3:$AH$1266,Sheet1!J$1+(Sheet1!$A$1-1)*10,FALSE)&gt;999,-1,0)))))))</f>
        <v>2560</v>
      </c>
      <c r="AA633" s="66">
        <f>IF(ISNA(VLOOKUP($A633,Sheet1!$B$3:$AH$1266,Sheet1!K$1+(Sheet1!$A$1-1)*10,FALSE))=TRUE,"---",IF(VLOOKUP($A633,Sheet1!$B$3:$AH$1266,Sheet1!K$1+(Sheet1!$A$1-1)*10,FALSE)="---","---", (ROUND(VLOOKUP($A633,Sheet1!$B$3:$AH$1266,Sheet1!K$1+(Sheet1!$A$1-1)*10,FALSE),IF(VLOOKUP($A633,Sheet1!$B$3:$AH$1266,Sheet1!K$1+(Sheet1!$A$1-1)*10,FALSE)&gt;99999,-3,IF(VLOOKUP($A633,Sheet1!$B$3:$AH$1266,Sheet1!K$1+(Sheet1!$A$1-1)*10,FALSE)&gt;9999,-2,IF(VLOOKUP($A633,Sheet1!$B$3:$AH$1266,Sheet1!K$1+(Sheet1!$A$1-1)*10,FALSE)&gt;999,-1,0)))))))</f>
        <v>3380</v>
      </c>
      <c r="AB633" s="66">
        <f>IF(ISNA(VLOOKUP($A633,Sheet1!$B$3:$AH$1266,Sheet1!L$1+(Sheet1!$A$1-1)*10,FALSE))=TRUE,"---",IF(VLOOKUP($A633,Sheet1!$B$3:$AH$1266,Sheet1!L$1+(Sheet1!$A$1-1)*10,FALSE)="---","---", (ROUND(VLOOKUP($A633,Sheet1!$B$3:$AH$1266,Sheet1!L$1+(Sheet1!$A$1-1)*10,FALSE),IF(VLOOKUP($A633,Sheet1!$B$3:$AH$1266,Sheet1!L$1+(Sheet1!$A$1-1)*10,FALSE)&gt;99999,-3,IF(VLOOKUP($A633,Sheet1!$B$3:$AH$1266,Sheet1!L$1+(Sheet1!$A$1-1)*10,FALSE)&gt;9999,-2,IF(VLOOKUP($A633,Sheet1!$B$3:$AH$1266,Sheet1!L$1+(Sheet1!$A$1-1)*10,FALSE)&gt;999,-1,0)))))))</f>
        <v>4400</v>
      </c>
      <c r="AC633" s="66">
        <f>IF(ISNA(VLOOKUP($A633,Sheet1!$B$3:$AH$1266,Sheet1!M$1+(Sheet1!$A$1-1)*10,FALSE))=TRUE,"---",IF(VLOOKUP($A633,Sheet1!$B$3:$AH$1266,Sheet1!M$1+(Sheet1!$A$1-1)*10,FALSE)="---","---", (ROUND(VLOOKUP($A633,Sheet1!$B$3:$AH$1266,Sheet1!M$1+(Sheet1!$A$1-1)*10,FALSE),IF(VLOOKUP($A633,Sheet1!$B$3:$AH$1266,Sheet1!M$1+(Sheet1!$A$1-1)*10,FALSE)&gt;99999,-3,IF(VLOOKUP($A633,Sheet1!$B$3:$AH$1266,Sheet1!M$1+(Sheet1!$A$1-1)*10,FALSE)&gt;9999,-2,IF(VLOOKUP($A633,Sheet1!$B$3:$AH$1266,Sheet1!M$1+(Sheet1!$A$1-1)*10,FALSE)&gt;999,-1,0)))))))</f>
        <v>5690</v>
      </c>
      <c r="AD633" s="66">
        <f>IF(ISNA(VLOOKUP($A633,Sheet1!$B$3:$AH$1266,Sheet1!N$1+(Sheet1!$A$1-1)*10,FALSE))=TRUE,"---",IF(VLOOKUP($A633,Sheet1!$B$3:$AH$1266,Sheet1!N$1+(Sheet1!$A$1-1)*10,FALSE)="---","---", (ROUND(VLOOKUP($A633,Sheet1!$B$3:$AH$1266,Sheet1!N$1+(Sheet1!$A$1-1)*10,FALSE),IF(VLOOKUP($A633,Sheet1!$B$3:$AH$1266,Sheet1!N$1+(Sheet1!$A$1-1)*10,FALSE)&gt;99999,-3,IF(VLOOKUP($A633,Sheet1!$B$3:$AH$1266,Sheet1!N$1+(Sheet1!$A$1-1)*10,FALSE)&gt;9999,-2,IF(VLOOKUP($A633,Sheet1!$B$3:$AH$1266,Sheet1!N$1+(Sheet1!$A$1-1)*10,FALSE)&gt;999,-1,0)))))))</f>
        <v>7890</v>
      </c>
    </row>
    <row r="634" spans="1:30" ht="25.5" customHeight="1" x14ac:dyDescent="0.25">
      <c r="A634" s="125" t="s">
        <v>979</v>
      </c>
      <c r="B634" s="126" t="s">
        <v>980</v>
      </c>
      <c r="C634" s="125">
        <v>411937.1</v>
      </c>
      <c r="D634" s="125">
        <v>733529</v>
      </c>
      <c r="E634" s="70" t="s">
        <v>3057</v>
      </c>
      <c r="F634" s="52" t="s">
        <v>4429</v>
      </c>
      <c r="G634" s="127" t="s">
        <v>31</v>
      </c>
      <c r="H634" s="128">
        <v>12.9</v>
      </c>
      <c r="I634" s="112">
        <v>40783</v>
      </c>
      <c r="J634" s="168">
        <v>6.6</v>
      </c>
      <c r="K634" s="127" t="s">
        <v>49</v>
      </c>
      <c r="L634" s="115">
        <v>1550</v>
      </c>
      <c r="M634" s="116">
        <v>120</v>
      </c>
      <c r="N634" s="127" t="s">
        <v>17</v>
      </c>
      <c r="O634" s="68" t="s">
        <v>4405</v>
      </c>
      <c r="P634" s="68" t="s">
        <v>4405</v>
      </c>
      <c r="Q634" s="68" t="s">
        <v>4405</v>
      </c>
      <c r="R634" s="74" t="s">
        <v>4405</v>
      </c>
      <c r="S634" s="64">
        <v>2</v>
      </c>
      <c r="T634" s="64" t="str">
        <f>IF(ISNA(VLOOKUP(A634,Sheet1!B$3:C$1266,2,FALSE)=TRUE),"NC",VLOOKUP(A634,Sheet1!B$3:C$1266,2,FALSE))</f>
        <v>NC</v>
      </c>
      <c r="U634" s="65" t="str">
        <f>IF(ISNA(VLOOKUP($A634,Sheet1!$B$3:$AH$1266,Sheet1!E$1+(Sheet1!$A$1-1)*10,FALSE))=TRUE,"---",IF(VLOOKUP($A634,Sheet1!$B$3:$AH$1266,Sheet1!E$1+(Sheet1!$A$1-1)*10,FALSE)="---","---", (ROUND(VLOOKUP($A634,Sheet1!$B$3:$AH$1266,Sheet1!E$1+(Sheet1!$A$1-1)*10,FALSE),IF(VLOOKUP($A634,Sheet1!$B$3:$AH$1266,Sheet1!E$1+(Sheet1!$A$1-1)*10,FALSE)&gt;99999,-3,IF(VLOOKUP($A634,Sheet1!$B$3:$AH$1266,Sheet1!E$1+(Sheet1!$A$1-1)*10,FALSE)&gt;9999,-2,IF(VLOOKUP($A634,Sheet1!$B$3:$AH$1266,Sheet1!E$1+(Sheet1!$A$1-1)*10,FALSE)&gt;999,-1,0)))))))</f>
        <v>---</v>
      </c>
      <c r="V634" s="65" t="str">
        <f>IF(ISNA(VLOOKUP($A634,Sheet1!$B$3:$AH$1266,Sheet1!F$1+(Sheet1!$A$1-1)*10,FALSE))=TRUE,"---",IF(VLOOKUP($A634,Sheet1!$B$3:$AH$1266,Sheet1!F$1+(Sheet1!$A$1-1)*10,FALSE)="---","---", (ROUND(VLOOKUP($A634,Sheet1!$B$3:$AH$1266,Sheet1!F$1+(Sheet1!$A$1-1)*10,FALSE),IF(VLOOKUP($A634,Sheet1!$B$3:$AH$1266,Sheet1!F$1+(Sheet1!$A$1-1)*10,FALSE)&gt;99999,-3,IF(VLOOKUP($A634,Sheet1!$B$3:$AH$1266,Sheet1!F$1+(Sheet1!$A$1-1)*10,FALSE)&gt;9999,-2,IF(VLOOKUP($A634,Sheet1!$B$3:$AH$1266,Sheet1!F$1+(Sheet1!$A$1-1)*10,FALSE)&gt;999,-1,0)))))))</f>
        <v>---</v>
      </c>
      <c r="W634" s="65" t="str">
        <f>IF(ISNA(VLOOKUP($A634,Sheet1!$B$3:$AH$1266,Sheet1!G$1+(Sheet1!$A$1-1)*10,FALSE))=TRUE,"---",IF(VLOOKUP($A634,Sheet1!$B$3:$AH$1266,Sheet1!G$1+(Sheet1!$A$1-1)*10,FALSE)="---","---", (ROUND(VLOOKUP($A634,Sheet1!$B$3:$AH$1266,Sheet1!G$1+(Sheet1!$A$1-1)*10,FALSE),IF(VLOOKUP($A634,Sheet1!$B$3:$AH$1266,Sheet1!G$1+(Sheet1!$A$1-1)*10,FALSE)&gt;99999,-3,IF(VLOOKUP($A634,Sheet1!$B$3:$AH$1266,Sheet1!G$1+(Sheet1!$A$1-1)*10,FALSE)&gt;9999,-2,IF(VLOOKUP($A634,Sheet1!$B$3:$AH$1266,Sheet1!G$1+(Sheet1!$A$1-1)*10,FALSE)&gt;999,-1,0)))))))</f>
        <v>---</v>
      </c>
      <c r="X634" s="65" t="str">
        <f>IF(ISNA(VLOOKUP($A634,Sheet1!$B$3:$AH$1266,Sheet1!H$1+(Sheet1!$A$1-1)*10,FALSE))=TRUE,"---",IF(VLOOKUP($A634,Sheet1!$B$3:$AH$1266,Sheet1!H$1+(Sheet1!$A$1-1)*10,FALSE)="---","---", (ROUND(VLOOKUP($A634,Sheet1!$B$3:$AH$1266,Sheet1!H$1+(Sheet1!$A$1-1)*10,FALSE),IF(VLOOKUP($A634,Sheet1!$B$3:$AH$1266,Sheet1!H$1+(Sheet1!$A$1-1)*10,FALSE)&gt;99999,-3,IF(VLOOKUP($A634,Sheet1!$B$3:$AH$1266,Sheet1!H$1+(Sheet1!$A$1-1)*10,FALSE)&gt;9999,-2,IF(VLOOKUP($A634,Sheet1!$B$3:$AH$1266,Sheet1!H$1+(Sheet1!$A$1-1)*10,FALSE)&gt;999,-1,0)))))))</f>
        <v>---</v>
      </c>
      <c r="Y634" s="65" t="str">
        <f>IF(ISNA(VLOOKUP($A634,Sheet1!$B$3:$AH$1266,Sheet1!I$1+(Sheet1!$A$1-1)*10,FALSE))=TRUE,"---",IF(VLOOKUP($A634,Sheet1!$B$3:$AH$1266,Sheet1!I$1+(Sheet1!$A$1-1)*10,FALSE)="---","---", (ROUND(VLOOKUP($A634,Sheet1!$B$3:$AH$1266,Sheet1!I$1+(Sheet1!$A$1-1)*10,FALSE),IF(VLOOKUP($A634,Sheet1!$B$3:$AH$1266,Sheet1!I$1+(Sheet1!$A$1-1)*10,FALSE)&gt;99999,-3,IF(VLOOKUP($A634,Sheet1!$B$3:$AH$1266,Sheet1!I$1+(Sheet1!$A$1-1)*10,FALSE)&gt;9999,-2,IF(VLOOKUP($A634,Sheet1!$B$3:$AH$1266,Sheet1!I$1+(Sheet1!$A$1-1)*10,FALSE)&gt;999,-1,0)))))))</f>
        <v>---</v>
      </c>
      <c r="Z634" s="65" t="str">
        <f>IF(ISNA(VLOOKUP($A634,Sheet1!$B$3:$AH$1266,Sheet1!J$1+(Sheet1!$A$1-1)*10,FALSE))=TRUE,"---",IF(VLOOKUP($A634,Sheet1!$B$3:$AH$1266,Sheet1!J$1+(Sheet1!$A$1-1)*10,FALSE)="---","---", (ROUND(VLOOKUP($A634,Sheet1!$B$3:$AH$1266,Sheet1!J$1+(Sheet1!$A$1-1)*10,FALSE),IF(VLOOKUP($A634,Sheet1!$B$3:$AH$1266,Sheet1!J$1+(Sheet1!$A$1-1)*10,FALSE)&gt;99999,-3,IF(VLOOKUP($A634,Sheet1!$B$3:$AH$1266,Sheet1!J$1+(Sheet1!$A$1-1)*10,FALSE)&gt;9999,-2,IF(VLOOKUP($A634,Sheet1!$B$3:$AH$1266,Sheet1!J$1+(Sheet1!$A$1-1)*10,FALSE)&gt;999,-1,0)))))))</f>
        <v>---</v>
      </c>
      <c r="AA634" s="65" t="str">
        <f>IF(ISNA(VLOOKUP($A634,Sheet1!$B$3:$AH$1266,Sheet1!K$1+(Sheet1!$A$1-1)*10,FALSE))=TRUE,"---",IF(VLOOKUP($A634,Sheet1!$B$3:$AH$1266,Sheet1!K$1+(Sheet1!$A$1-1)*10,FALSE)="---","---", (ROUND(VLOOKUP($A634,Sheet1!$B$3:$AH$1266,Sheet1!K$1+(Sheet1!$A$1-1)*10,FALSE),IF(VLOOKUP($A634,Sheet1!$B$3:$AH$1266,Sheet1!K$1+(Sheet1!$A$1-1)*10,FALSE)&gt;99999,-3,IF(VLOOKUP($A634,Sheet1!$B$3:$AH$1266,Sheet1!K$1+(Sheet1!$A$1-1)*10,FALSE)&gt;9999,-2,IF(VLOOKUP($A634,Sheet1!$B$3:$AH$1266,Sheet1!K$1+(Sheet1!$A$1-1)*10,FALSE)&gt;999,-1,0)))))))</f>
        <v>---</v>
      </c>
      <c r="AB634" s="65" t="str">
        <f>IF(ISNA(VLOOKUP($A634,Sheet1!$B$3:$AH$1266,Sheet1!L$1+(Sheet1!$A$1-1)*10,FALSE))=TRUE,"---",IF(VLOOKUP($A634,Sheet1!$B$3:$AH$1266,Sheet1!L$1+(Sheet1!$A$1-1)*10,FALSE)="---","---", (ROUND(VLOOKUP($A634,Sheet1!$B$3:$AH$1266,Sheet1!L$1+(Sheet1!$A$1-1)*10,FALSE),IF(VLOOKUP($A634,Sheet1!$B$3:$AH$1266,Sheet1!L$1+(Sheet1!$A$1-1)*10,FALSE)&gt;99999,-3,IF(VLOOKUP($A634,Sheet1!$B$3:$AH$1266,Sheet1!L$1+(Sheet1!$A$1-1)*10,FALSE)&gt;9999,-2,IF(VLOOKUP($A634,Sheet1!$B$3:$AH$1266,Sheet1!L$1+(Sheet1!$A$1-1)*10,FALSE)&gt;999,-1,0)))))))</f>
        <v>---</v>
      </c>
      <c r="AC634" s="65" t="str">
        <f>IF(ISNA(VLOOKUP($A634,Sheet1!$B$3:$AH$1266,Sheet1!M$1+(Sheet1!$A$1-1)*10,FALSE))=TRUE,"---",IF(VLOOKUP($A634,Sheet1!$B$3:$AH$1266,Sheet1!M$1+(Sheet1!$A$1-1)*10,FALSE)="---","---", (ROUND(VLOOKUP($A634,Sheet1!$B$3:$AH$1266,Sheet1!M$1+(Sheet1!$A$1-1)*10,FALSE),IF(VLOOKUP($A634,Sheet1!$B$3:$AH$1266,Sheet1!M$1+(Sheet1!$A$1-1)*10,FALSE)&gt;99999,-3,IF(VLOOKUP($A634,Sheet1!$B$3:$AH$1266,Sheet1!M$1+(Sheet1!$A$1-1)*10,FALSE)&gt;9999,-2,IF(VLOOKUP($A634,Sheet1!$B$3:$AH$1266,Sheet1!M$1+(Sheet1!$A$1-1)*10,FALSE)&gt;999,-1,0)))))))</f>
        <v>---</v>
      </c>
      <c r="AD634" s="65" t="str">
        <f>IF(ISNA(VLOOKUP($A634,Sheet1!$B$3:$AH$1266,Sheet1!N$1+(Sheet1!$A$1-1)*10,FALSE))=TRUE,"---",IF(VLOOKUP($A634,Sheet1!$B$3:$AH$1266,Sheet1!N$1+(Sheet1!$A$1-1)*10,FALSE)="---","---", (ROUND(VLOOKUP($A634,Sheet1!$B$3:$AH$1266,Sheet1!N$1+(Sheet1!$A$1-1)*10,FALSE),IF(VLOOKUP($A634,Sheet1!$B$3:$AH$1266,Sheet1!N$1+(Sheet1!$A$1-1)*10,FALSE)&gt;99999,-3,IF(VLOOKUP($A634,Sheet1!$B$3:$AH$1266,Sheet1!N$1+(Sheet1!$A$1-1)*10,FALSE)&gt;9999,-2,IF(VLOOKUP($A634,Sheet1!$B$3:$AH$1266,Sheet1!N$1+(Sheet1!$A$1-1)*10,FALSE)&gt;999,-1,0)))))))</f>
        <v>---</v>
      </c>
    </row>
    <row r="635" spans="1:30" ht="25.5" customHeight="1" x14ac:dyDescent="0.25">
      <c r="A635" s="133" t="s">
        <v>981</v>
      </c>
      <c r="B635" s="141" t="s">
        <v>982</v>
      </c>
      <c r="C635" s="133">
        <v>411937.9</v>
      </c>
      <c r="D635" s="133">
        <v>733921</v>
      </c>
      <c r="E635" s="67" t="s">
        <v>3057</v>
      </c>
      <c r="F635" s="117" t="s">
        <v>4648</v>
      </c>
      <c r="G635" s="118" t="s">
        <v>31</v>
      </c>
      <c r="H635" s="136">
        <v>23.8</v>
      </c>
      <c r="I635" s="119">
        <v>40783</v>
      </c>
      <c r="J635" s="124">
        <v>8.75</v>
      </c>
      <c r="K635" s="121" t="s">
        <v>4405</v>
      </c>
      <c r="L635" s="122">
        <v>2190</v>
      </c>
      <c r="M635" s="164">
        <v>92</v>
      </c>
      <c r="N635" s="118" t="s">
        <v>48</v>
      </c>
      <c r="O635" s="71">
        <f t="shared" si="20"/>
        <v>2.7289436413140171</v>
      </c>
      <c r="P635" s="71">
        <f>IF(O635&lt;&gt;"",VLOOKUP($A635,Sheet4!$A$2:$O$1309,14,FALSE)*100,"")</f>
        <v>1.0690774659705471</v>
      </c>
      <c r="Q635" s="71">
        <f>IF(P635&lt;&gt;"",VLOOKUP($A635,Sheet4!$A$2:$O$1309,15,FALSE)*100,"")</f>
        <v>9.992761063857591</v>
      </c>
      <c r="R635" s="73">
        <f t="shared" si="19"/>
        <v>35</v>
      </c>
      <c r="S635" s="63" t="s">
        <v>4362</v>
      </c>
      <c r="T635" s="63" t="str">
        <f>IF(ISNA(VLOOKUP(A635,Sheet1!B$3:C$1266,2,FALSE)=TRUE),"NC",VLOOKUP(A635,Sheet1!B$3:C$1266,2,FALSE))</f>
        <v>Regulated</v>
      </c>
      <c r="U635" s="66">
        <f>IF(ISNA(VLOOKUP($A635,Sheet1!$B$3:$AH$1266,Sheet1!E$1+(Sheet1!$A$1-1)*10,FALSE))=TRUE,"---",IF(VLOOKUP($A635,Sheet1!$B$3:$AH$1266,Sheet1!E$1+(Sheet1!$A$1-1)*10,FALSE)="---","---", (ROUND(VLOOKUP($A635,Sheet1!$B$3:$AH$1266,Sheet1!E$1+(Sheet1!$A$1-1)*10,FALSE),IF(VLOOKUP($A635,Sheet1!$B$3:$AH$1266,Sheet1!E$1+(Sheet1!$A$1-1)*10,FALSE)&gt;99999,-3,IF(VLOOKUP($A635,Sheet1!$B$3:$AH$1266,Sheet1!E$1+(Sheet1!$A$1-1)*10,FALSE)&gt;9999,-2,IF(VLOOKUP($A635,Sheet1!$B$3:$AH$1266,Sheet1!E$1+(Sheet1!$A$1-1)*10,FALSE)&gt;999,-1,0)))))))</f>
        <v>228</v>
      </c>
      <c r="V635" s="66">
        <f>IF(ISNA(VLOOKUP($A635,Sheet1!$B$3:$AH$1266,Sheet1!F$1+(Sheet1!$A$1-1)*10,FALSE))=TRUE,"---",IF(VLOOKUP($A635,Sheet1!$B$3:$AH$1266,Sheet1!F$1+(Sheet1!$A$1-1)*10,FALSE)="---","---", (ROUND(VLOOKUP($A635,Sheet1!$B$3:$AH$1266,Sheet1!F$1+(Sheet1!$A$1-1)*10,FALSE),IF(VLOOKUP($A635,Sheet1!$B$3:$AH$1266,Sheet1!F$1+(Sheet1!$A$1-1)*10,FALSE)&gt;99999,-3,IF(VLOOKUP($A635,Sheet1!$B$3:$AH$1266,Sheet1!F$1+(Sheet1!$A$1-1)*10,FALSE)&gt;9999,-2,IF(VLOOKUP($A635,Sheet1!$B$3:$AH$1266,Sheet1!F$1+(Sheet1!$A$1-1)*10,FALSE)&gt;999,-1,0)))))))</f>
        <v>309</v>
      </c>
      <c r="W635" s="66">
        <f>IF(ISNA(VLOOKUP($A635,Sheet1!$B$3:$AH$1266,Sheet1!G$1+(Sheet1!$A$1-1)*10,FALSE))=TRUE,"---",IF(VLOOKUP($A635,Sheet1!$B$3:$AH$1266,Sheet1!G$1+(Sheet1!$A$1-1)*10,FALSE)="---","---", (ROUND(VLOOKUP($A635,Sheet1!$B$3:$AH$1266,Sheet1!G$1+(Sheet1!$A$1-1)*10,FALSE),IF(VLOOKUP($A635,Sheet1!$B$3:$AH$1266,Sheet1!G$1+(Sheet1!$A$1-1)*10,FALSE)&gt;99999,-3,IF(VLOOKUP($A635,Sheet1!$B$3:$AH$1266,Sheet1!G$1+(Sheet1!$A$1-1)*10,FALSE)&gt;9999,-2,IF(VLOOKUP($A635,Sheet1!$B$3:$AH$1266,Sheet1!G$1+(Sheet1!$A$1-1)*10,FALSE)&gt;999,-1,0)))))))</f>
        <v>429</v>
      </c>
      <c r="X635" s="66">
        <f>IF(ISNA(VLOOKUP($A635,Sheet1!$B$3:$AH$1266,Sheet1!H$1+(Sheet1!$A$1-1)*10,FALSE))=TRUE,"---",IF(VLOOKUP($A635,Sheet1!$B$3:$AH$1266,Sheet1!H$1+(Sheet1!$A$1-1)*10,FALSE)="---","---", (ROUND(VLOOKUP($A635,Sheet1!$B$3:$AH$1266,Sheet1!H$1+(Sheet1!$A$1-1)*10,FALSE),IF(VLOOKUP($A635,Sheet1!$B$3:$AH$1266,Sheet1!H$1+(Sheet1!$A$1-1)*10,FALSE)&gt;99999,-3,IF(VLOOKUP($A635,Sheet1!$B$3:$AH$1266,Sheet1!H$1+(Sheet1!$A$1-1)*10,FALSE)&gt;9999,-2,IF(VLOOKUP($A635,Sheet1!$B$3:$AH$1266,Sheet1!H$1+(Sheet1!$A$1-1)*10,FALSE)&gt;999,-1,0)))))))</f>
        <v>844</v>
      </c>
      <c r="Y635" s="66">
        <f>IF(ISNA(VLOOKUP($A635,Sheet1!$B$3:$AH$1266,Sheet1!I$1+(Sheet1!$A$1-1)*10,FALSE))=TRUE,"---",IF(VLOOKUP($A635,Sheet1!$B$3:$AH$1266,Sheet1!I$1+(Sheet1!$A$1-1)*10,FALSE)="---","---", (ROUND(VLOOKUP($A635,Sheet1!$B$3:$AH$1266,Sheet1!I$1+(Sheet1!$A$1-1)*10,FALSE),IF(VLOOKUP($A635,Sheet1!$B$3:$AH$1266,Sheet1!I$1+(Sheet1!$A$1-1)*10,FALSE)&gt;99999,-3,IF(VLOOKUP($A635,Sheet1!$B$3:$AH$1266,Sheet1!I$1+(Sheet1!$A$1-1)*10,FALSE)&gt;9999,-2,IF(VLOOKUP($A635,Sheet1!$B$3:$AH$1266,Sheet1!I$1+(Sheet1!$A$1-1)*10,FALSE)&gt;999,-1,0)))))))</f>
        <v>1220</v>
      </c>
      <c r="Z635" s="66">
        <f>IF(ISNA(VLOOKUP($A635,Sheet1!$B$3:$AH$1266,Sheet1!J$1+(Sheet1!$A$1-1)*10,FALSE))=TRUE,"---",IF(VLOOKUP($A635,Sheet1!$B$3:$AH$1266,Sheet1!J$1+(Sheet1!$A$1-1)*10,FALSE)="---","---", (ROUND(VLOOKUP($A635,Sheet1!$B$3:$AH$1266,Sheet1!J$1+(Sheet1!$A$1-1)*10,FALSE),IF(VLOOKUP($A635,Sheet1!$B$3:$AH$1266,Sheet1!J$1+(Sheet1!$A$1-1)*10,FALSE)&gt;99999,-3,IF(VLOOKUP($A635,Sheet1!$B$3:$AH$1266,Sheet1!J$1+(Sheet1!$A$1-1)*10,FALSE)&gt;9999,-2,IF(VLOOKUP($A635,Sheet1!$B$3:$AH$1266,Sheet1!J$1+(Sheet1!$A$1-1)*10,FALSE)&gt;999,-1,0)))))))</f>
        <v>1840</v>
      </c>
      <c r="AA635" s="66">
        <f>IF(ISNA(VLOOKUP($A635,Sheet1!$B$3:$AH$1266,Sheet1!K$1+(Sheet1!$A$1-1)*10,FALSE))=TRUE,"---",IF(VLOOKUP($A635,Sheet1!$B$3:$AH$1266,Sheet1!K$1+(Sheet1!$A$1-1)*10,FALSE)="---","---", (ROUND(VLOOKUP($A635,Sheet1!$B$3:$AH$1266,Sheet1!K$1+(Sheet1!$A$1-1)*10,FALSE),IF(VLOOKUP($A635,Sheet1!$B$3:$AH$1266,Sheet1!K$1+(Sheet1!$A$1-1)*10,FALSE)&gt;99999,-3,IF(VLOOKUP($A635,Sheet1!$B$3:$AH$1266,Sheet1!K$1+(Sheet1!$A$1-1)*10,FALSE)&gt;9999,-2,IF(VLOOKUP($A635,Sheet1!$B$3:$AH$1266,Sheet1!K$1+(Sheet1!$A$1-1)*10,FALSE)&gt;999,-1,0)))))))</f>
        <v>2420</v>
      </c>
      <c r="AB635" s="66">
        <f>IF(ISNA(VLOOKUP($A635,Sheet1!$B$3:$AH$1266,Sheet1!L$1+(Sheet1!$A$1-1)*10,FALSE))=TRUE,"---",IF(VLOOKUP($A635,Sheet1!$B$3:$AH$1266,Sheet1!L$1+(Sheet1!$A$1-1)*10,FALSE)="---","---", (ROUND(VLOOKUP($A635,Sheet1!$B$3:$AH$1266,Sheet1!L$1+(Sheet1!$A$1-1)*10,FALSE),IF(VLOOKUP($A635,Sheet1!$B$3:$AH$1266,Sheet1!L$1+(Sheet1!$A$1-1)*10,FALSE)&gt;99999,-3,IF(VLOOKUP($A635,Sheet1!$B$3:$AH$1266,Sheet1!L$1+(Sheet1!$A$1-1)*10,FALSE)&gt;9999,-2,IF(VLOOKUP($A635,Sheet1!$B$3:$AH$1266,Sheet1!L$1+(Sheet1!$A$1-1)*10,FALSE)&gt;999,-1,0)))))))</f>
        <v>3110</v>
      </c>
      <c r="AC635" s="66">
        <f>IF(ISNA(VLOOKUP($A635,Sheet1!$B$3:$AH$1266,Sheet1!M$1+(Sheet1!$A$1-1)*10,FALSE))=TRUE,"---",IF(VLOOKUP($A635,Sheet1!$B$3:$AH$1266,Sheet1!M$1+(Sheet1!$A$1-1)*10,FALSE)="---","---", (ROUND(VLOOKUP($A635,Sheet1!$B$3:$AH$1266,Sheet1!M$1+(Sheet1!$A$1-1)*10,FALSE),IF(VLOOKUP($A635,Sheet1!$B$3:$AH$1266,Sheet1!M$1+(Sheet1!$A$1-1)*10,FALSE)&gt;99999,-3,IF(VLOOKUP($A635,Sheet1!$B$3:$AH$1266,Sheet1!M$1+(Sheet1!$A$1-1)*10,FALSE)&gt;9999,-2,IF(VLOOKUP($A635,Sheet1!$B$3:$AH$1266,Sheet1!M$1+(Sheet1!$A$1-1)*10,FALSE)&gt;999,-1,0)))))))</f>
        <v>3920</v>
      </c>
      <c r="AD635" s="66">
        <f>IF(ISNA(VLOOKUP($A635,Sheet1!$B$3:$AH$1266,Sheet1!N$1+(Sheet1!$A$1-1)*10,FALSE))=TRUE,"---",IF(VLOOKUP($A635,Sheet1!$B$3:$AH$1266,Sheet1!N$1+(Sheet1!$A$1-1)*10,FALSE)="---","---", (ROUND(VLOOKUP($A635,Sheet1!$B$3:$AH$1266,Sheet1!N$1+(Sheet1!$A$1-1)*10,FALSE),IF(VLOOKUP($A635,Sheet1!$B$3:$AH$1266,Sheet1!N$1+(Sheet1!$A$1-1)*10,FALSE)&gt;99999,-3,IF(VLOOKUP($A635,Sheet1!$B$3:$AH$1266,Sheet1!N$1+(Sheet1!$A$1-1)*10,FALSE)&gt;9999,-2,IF(VLOOKUP($A635,Sheet1!$B$3:$AH$1266,Sheet1!N$1+(Sheet1!$A$1-1)*10,FALSE)&gt;999,-1,0)))))))</f>
        <v>5230</v>
      </c>
    </row>
    <row r="636" spans="1:30" ht="25.5" customHeight="1" x14ac:dyDescent="0.25">
      <c r="A636" s="125" t="s">
        <v>983</v>
      </c>
      <c r="B636" s="126" t="s">
        <v>984</v>
      </c>
      <c r="C636" s="125">
        <v>411536.8</v>
      </c>
      <c r="D636" s="125">
        <v>733606.7</v>
      </c>
      <c r="E636" s="70" t="s">
        <v>3057</v>
      </c>
      <c r="F636" s="52" t="s">
        <v>4647</v>
      </c>
      <c r="G636" s="127" t="s">
        <v>31</v>
      </c>
      <c r="H636" s="128">
        <v>17.100000000000001</v>
      </c>
      <c r="I636" s="112">
        <v>40609</v>
      </c>
      <c r="J636" s="113">
        <v>6.96</v>
      </c>
      <c r="K636" s="114" t="s">
        <v>4405</v>
      </c>
      <c r="L636" s="115">
        <v>1080</v>
      </c>
      <c r="M636" s="116">
        <v>63.2</v>
      </c>
      <c r="N636" s="114" t="s">
        <v>4405</v>
      </c>
      <c r="O636" s="68">
        <f t="shared" si="20"/>
        <v>6.1522300026719758</v>
      </c>
      <c r="P636" s="68">
        <f>IF(O636&lt;&gt;"",VLOOKUP($A636,Sheet4!$A$2:$O$1309,14,FALSE)*100,"")</f>
        <v>1.1355140458131352</v>
      </c>
      <c r="Q636" s="68">
        <f>IF(P636&lt;&gt;"",VLOOKUP($A636,Sheet4!$A$2:$O$1309,15,FALSE)*100,"")</f>
        <v>10.583064950141729</v>
      </c>
      <c r="R636" s="74">
        <f t="shared" si="19"/>
        <v>15</v>
      </c>
      <c r="S636" s="64" t="s">
        <v>4362</v>
      </c>
      <c r="T636" s="64" t="str">
        <f>IF(ISNA(VLOOKUP(A636,Sheet1!B$3:C$1266,2,FALSE)=TRUE),"NC",VLOOKUP(A636,Sheet1!B$3:C$1266,2,FALSE))</f>
        <v>Urban</v>
      </c>
      <c r="U636" s="65">
        <f>IF(ISNA(VLOOKUP($A636,Sheet1!$B$3:$AH$1266,Sheet1!E$1+(Sheet1!$A$1-1)*10,FALSE))=TRUE,"---",IF(VLOOKUP($A636,Sheet1!$B$3:$AH$1266,Sheet1!E$1+(Sheet1!$A$1-1)*10,FALSE)="---","---", (ROUND(VLOOKUP($A636,Sheet1!$B$3:$AH$1266,Sheet1!E$1+(Sheet1!$A$1-1)*10,FALSE),IF(VLOOKUP($A636,Sheet1!$B$3:$AH$1266,Sheet1!E$1+(Sheet1!$A$1-1)*10,FALSE)&gt;99999,-3,IF(VLOOKUP($A636,Sheet1!$B$3:$AH$1266,Sheet1!E$1+(Sheet1!$A$1-1)*10,FALSE)&gt;9999,-2,IF(VLOOKUP($A636,Sheet1!$B$3:$AH$1266,Sheet1!E$1+(Sheet1!$A$1-1)*10,FALSE)&gt;999,-1,0)))))))</f>
        <v>255</v>
      </c>
      <c r="V636" s="65">
        <f>IF(ISNA(VLOOKUP($A636,Sheet1!$B$3:$AH$1266,Sheet1!F$1+(Sheet1!$A$1-1)*10,FALSE))=TRUE,"---",IF(VLOOKUP($A636,Sheet1!$B$3:$AH$1266,Sheet1!F$1+(Sheet1!$A$1-1)*10,FALSE)="---","---", (ROUND(VLOOKUP($A636,Sheet1!$B$3:$AH$1266,Sheet1!F$1+(Sheet1!$A$1-1)*10,FALSE),IF(VLOOKUP($A636,Sheet1!$B$3:$AH$1266,Sheet1!F$1+(Sheet1!$A$1-1)*10,FALSE)&gt;99999,-3,IF(VLOOKUP($A636,Sheet1!$B$3:$AH$1266,Sheet1!F$1+(Sheet1!$A$1-1)*10,FALSE)&gt;9999,-2,IF(VLOOKUP($A636,Sheet1!$B$3:$AH$1266,Sheet1!F$1+(Sheet1!$A$1-1)*10,FALSE)&gt;999,-1,0)))))))</f>
        <v>340</v>
      </c>
      <c r="W636" s="65">
        <f>IF(ISNA(VLOOKUP($A636,Sheet1!$B$3:$AH$1266,Sheet1!G$1+(Sheet1!$A$1-1)*10,FALSE))=TRUE,"---",IF(VLOOKUP($A636,Sheet1!$B$3:$AH$1266,Sheet1!G$1+(Sheet1!$A$1-1)*10,FALSE)="---","---", (ROUND(VLOOKUP($A636,Sheet1!$B$3:$AH$1266,Sheet1!G$1+(Sheet1!$A$1-1)*10,FALSE),IF(VLOOKUP($A636,Sheet1!$B$3:$AH$1266,Sheet1!G$1+(Sheet1!$A$1-1)*10,FALSE)&gt;99999,-3,IF(VLOOKUP($A636,Sheet1!$B$3:$AH$1266,Sheet1!G$1+(Sheet1!$A$1-1)*10,FALSE)&gt;9999,-2,IF(VLOOKUP($A636,Sheet1!$B$3:$AH$1266,Sheet1!G$1+(Sheet1!$A$1-1)*10,FALSE)&gt;999,-1,0)))))))</f>
        <v>452</v>
      </c>
      <c r="X636" s="65">
        <f>IF(ISNA(VLOOKUP($A636,Sheet1!$B$3:$AH$1266,Sheet1!H$1+(Sheet1!$A$1-1)*10,FALSE))=TRUE,"---",IF(VLOOKUP($A636,Sheet1!$B$3:$AH$1266,Sheet1!H$1+(Sheet1!$A$1-1)*10,FALSE)="---","---", (ROUND(VLOOKUP($A636,Sheet1!$B$3:$AH$1266,Sheet1!H$1+(Sheet1!$A$1-1)*10,FALSE),IF(VLOOKUP($A636,Sheet1!$B$3:$AH$1266,Sheet1!H$1+(Sheet1!$A$1-1)*10,FALSE)&gt;99999,-3,IF(VLOOKUP($A636,Sheet1!$B$3:$AH$1266,Sheet1!H$1+(Sheet1!$A$1-1)*10,FALSE)&gt;9999,-2,IF(VLOOKUP($A636,Sheet1!$B$3:$AH$1266,Sheet1!H$1+(Sheet1!$A$1-1)*10,FALSE)&gt;999,-1,0)))))))</f>
        <v>743</v>
      </c>
      <c r="Y636" s="65">
        <f>IF(ISNA(VLOOKUP($A636,Sheet1!$B$3:$AH$1266,Sheet1!I$1+(Sheet1!$A$1-1)*10,FALSE))=TRUE,"---",IF(VLOOKUP($A636,Sheet1!$B$3:$AH$1266,Sheet1!I$1+(Sheet1!$A$1-1)*10,FALSE)="---","---", (ROUND(VLOOKUP($A636,Sheet1!$B$3:$AH$1266,Sheet1!I$1+(Sheet1!$A$1-1)*10,FALSE),IF(VLOOKUP($A636,Sheet1!$B$3:$AH$1266,Sheet1!I$1+(Sheet1!$A$1-1)*10,FALSE)&gt;99999,-3,IF(VLOOKUP($A636,Sheet1!$B$3:$AH$1266,Sheet1!I$1+(Sheet1!$A$1-1)*10,FALSE)&gt;9999,-2,IF(VLOOKUP($A636,Sheet1!$B$3:$AH$1266,Sheet1!I$1+(Sheet1!$A$1-1)*10,FALSE)&gt;999,-1,0)))))))</f>
        <v>936</v>
      </c>
      <c r="Z636" s="65">
        <f>IF(ISNA(VLOOKUP($A636,Sheet1!$B$3:$AH$1266,Sheet1!J$1+(Sheet1!$A$1-1)*10,FALSE))=TRUE,"---",IF(VLOOKUP($A636,Sheet1!$B$3:$AH$1266,Sheet1!J$1+(Sheet1!$A$1-1)*10,FALSE)="---","---", (ROUND(VLOOKUP($A636,Sheet1!$B$3:$AH$1266,Sheet1!J$1+(Sheet1!$A$1-1)*10,FALSE),IF(VLOOKUP($A636,Sheet1!$B$3:$AH$1266,Sheet1!J$1+(Sheet1!$A$1-1)*10,FALSE)&gt;99999,-3,IF(VLOOKUP($A636,Sheet1!$B$3:$AH$1266,Sheet1!J$1+(Sheet1!$A$1-1)*10,FALSE)&gt;9999,-2,IF(VLOOKUP($A636,Sheet1!$B$3:$AH$1266,Sheet1!J$1+(Sheet1!$A$1-1)*10,FALSE)&gt;999,-1,0)))))))</f>
        <v>1170</v>
      </c>
      <c r="AA636" s="65">
        <f>IF(ISNA(VLOOKUP($A636,Sheet1!$B$3:$AH$1266,Sheet1!K$1+(Sheet1!$A$1-1)*10,FALSE))=TRUE,"---",IF(VLOOKUP($A636,Sheet1!$B$3:$AH$1266,Sheet1!K$1+(Sheet1!$A$1-1)*10,FALSE)="---","---", (ROUND(VLOOKUP($A636,Sheet1!$B$3:$AH$1266,Sheet1!K$1+(Sheet1!$A$1-1)*10,FALSE),IF(VLOOKUP($A636,Sheet1!$B$3:$AH$1266,Sheet1!K$1+(Sheet1!$A$1-1)*10,FALSE)&gt;99999,-3,IF(VLOOKUP($A636,Sheet1!$B$3:$AH$1266,Sheet1!K$1+(Sheet1!$A$1-1)*10,FALSE)&gt;9999,-2,IF(VLOOKUP($A636,Sheet1!$B$3:$AH$1266,Sheet1!K$1+(Sheet1!$A$1-1)*10,FALSE)&gt;999,-1,0)))))))</f>
        <v>1340</v>
      </c>
      <c r="AB636" s="65">
        <f>IF(ISNA(VLOOKUP($A636,Sheet1!$B$3:$AH$1266,Sheet1!L$1+(Sheet1!$A$1-1)*10,FALSE))=TRUE,"---",IF(VLOOKUP($A636,Sheet1!$B$3:$AH$1266,Sheet1!L$1+(Sheet1!$A$1-1)*10,FALSE)="---","---", (ROUND(VLOOKUP($A636,Sheet1!$B$3:$AH$1266,Sheet1!L$1+(Sheet1!$A$1-1)*10,FALSE),IF(VLOOKUP($A636,Sheet1!$B$3:$AH$1266,Sheet1!L$1+(Sheet1!$A$1-1)*10,FALSE)&gt;99999,-3,IF(VLOOKUP($A636,Sheet1!$B$3:$AH$1266,Sheet1!L$1+(Sheet1!$A$1-1)*10,FALSE)&gt;9999,-2,IF(VLOOKUP($A636,Sheet1!$B$3:$AH$1266,Sheet1!L$1+(Sheet1!$A$1-1)*10,FALSE)&gt;999,-1,0)))))))</f>
        <v>1510</v>
      </c>
      <c r="AC636" s="65">
        <f>IF(ISNA(VLOOKUP($A636,Sheet1!$B$3:$AH$1266,Sheet1!M$1+(Sheet1!$A$1-1)*10,FALSE))=TRUE,"---",IF(VLOOKUP($A636,Sheet1!$B$3:$AH$1266,Sheet1!M$1+(Sheet1!$A$1-1)*10,FALSE)="---","---", (ROUND(VLOOKUP($A636,Sheet1!$B$3:$AH$1266,Sheet1!M$1+(Sheet1!$A$1-1)*10,FALSE),IF(VLOOKUP($A636,Sheet1!$B$3:$AH$1266,Sheet1!M$1+(Sheet1!$A$1-1)*10,FALSE)&gt;99999,-3,IF(VLOOKUP($A636,Sheet1!$B$3:$AH$1266,Sheet1!M$1+(Sheet1!$A$1-1)*10,FALSE)&gt;9999,-2,IF(VLOOKUP($A636,Sheet1!$B$3:$AH$1266,Sheet1!M$1+(Sheet1!$A$1-1)*10,FALSE)&gt;999,-1,0)))))))</f>
        <v>1660</v>
      </c>
      <c r="AD636" s="65">
        <f>IF(ISNA(VLOOKUP($A636,Sheet1!$B$3:$AH$1266,Sheet1!N$1+(Sheet1!$A$1-1)*10,FALSE))=TRUE,"---",IF(VLOOKUP($A636,Sheet1!$B$3:$AH$1266,Sheet1!N$1+(Sheet1!$A$1-1)*10,FALSE)="---","---", (ROUND(VLOOKUP($A636,Sheet1!$B$3:$AH$1266,Sheet1!N$1+(Sheet1!$A$1-1)*10,FALSE),IF(VLOOKUP($A636,Sheet1!$B$3:$AH$1266,Sheet1!N$1+(Sheet1!$A$1-1)*10,FALSE)&gt;99999,-3,IF(VLOOKUP($A636,Sheet1!$B$3:$AH$1266,Sheet1!N$1+(Sheet1!$A$1-1)*10,FALSE)&gt;9999,-2,IF(VLOOKUP($A636,Sheet1!$B$3:$AH$1266,Sheet1!N$1+(Sheet1!$A$1-1)*10,FALSE)&gt;999,-1,0)))))))</f>
        <v>1860</v>
      </c>
    </row>
    <row r="637" spans="1:30" ht="25.5" customHeight="1" x14ac:dyDescent="0.25">
      <c r="A637" s="133" t="s">
        <v>985</v>
      </c>
      <c r="B637" s="141" t="s">
        <v>986</v>
      </c>
      <c r="C637" s="133">
        <v>411558</v>
      </c>
      <c r="D637" s="133">
        <v>733956</v>
      </c>
      <c r="E637" s="67" t="s">
        <v>3057</v>
      </c>
      <c r="F637" s="117" t="s">
        <v>4648</v>
      </c>
      <c r="G637" s="118" t="s">
        <v>31</v>
      </c>
      <c r="H637" s="136">
        <v>29.9</v>
      </c>
      <c r="I637" s="119">
        <v>40609</v>
      </c>
      <c r="J637" s="124">
        <v>7.71</v>
      </c>
      <c r="K637" s="118" t="s">
        <v>186</v>
      </c>
      <c r="L637" s="122">
        <v>2070</v>
      </c>
      <c r="M637" s="123">
        <v>69.2</v>
      </c>
      <c r="N637" s="118" t="s">
        <v>12</v>
      </c>
      <c r="O637" s="71">
        <f t="shared" si="20"/>
        <v>3.482609638027383</v>
      </c>
      <c r="P637" s="71">
        <f>IF(O637&lt;&gt;"",VLOOKUP($A637,Sheet4!$A$2:$O$1309,14,FALSE)*100,"")</f>
        <v>1.0690774659705471</v>
      </c>
      <c r="Q637" s="71">
        <f>IF(P637&lt;&gt;"",VLOOKUP($A637,Sheet4!$A$2:$O$1309,15,FALSE)*100,"")</f>
        <v>9.992761063857591</v>
      </c>
      <c r="R637" s="73">
        <f t="shared" si="19"/>
        <v>30</v>
      </c>
      <c r="S637" s="63" t="s">
        <v>4362</v>
      </c>
      <c r="T637" s="63" t="str">
        <f>IF(ISNA(VLOOKUP(A637,Sheet1!B$3:C$1266,2,FALSE)=TRUE),"NC",VLOOKUP(A637,Sheet1!B$3:C$1266,2,FALSE))</f>
        <v>Regulated</v>
      </c>
      <c r="U637" s="66">
        <f>IF(ISNA(VLOOKUP($A637,Sheet1!$B$3:$AH$1266,Sheet1!E$1+(Sheet1!$A$1-1)*10,FALSE))=TRUE,"---",IF(VLOOKUP($A637,Sheet1!$B$3:$AH$1266,Sheet1!E$1+(Sheet1!$A$1-1)*10,FALSE)="---","---", (ROUND(VLOOKUP($A637,Sheet1!$B$3:$AH$1266,Sheet1!E$1+(Sheet1!$A$1-1)*10,FALSE),IF(VLOOKUP($A637,Sheet1!$B$3:$AH$1266,Sheet1!E$1+(Sheet1!$A$1-1)*10,FALSE)&gt;99999,-3,IF(VLOOKUP($A637,Sheet1!$B$3:$AH$1266,Sheet1!E$1+(Sheet1!$A$1-1)*10,FALSE)&gt;9999,-2,IF(VLOOKUP($A637,Sheet1!$B$3:$AH$1266,Sheet1!E$1+(Sheet1!$A$1-1)*10,FALSE)&gt;999,-1,0)))))))</f>
        <v>286</v>
      </c>
      <c r="V637" s="66">
        <f>IF(ISNA(VLOOKUP($A637,Sheet1!$B$3:$AH$1266,Sheet1!F$1+(Sheet1!$A$1-1)*10,FALSE))=TRUE,"---",IF(VLOOKUP($A637,Sheet1!$B$3:$AH$1266,Sheet1!F$1+(Sheet1!$A$1-1)*10,FALSE)="---","---", (ROUND(VLOOKUP($A637,Sheet1!$B$3:$AH$1266,Sheet1!F$1+(Sheet1!$A$1-1)*10,FALSE),IF(VLOOKUP($A637,Sheet1!$B$3:$AH$1266,Sheet1!F$1+(Sheet1!$A$1-1)*10,FALSE)&gt;99999,-3,IF(VLOOKUP($A637,Sheet1!$B$3:$AH$1266,Sheet1!F$1+(Sheet1!$A$1-1)*10,FALSE)&gt;9999,-2,IF(VLOOKUP($A637,Sheet1!$B$3:$AH$1266,Sheet1!F$1+(Sheet1!$A$1-1)*10,FALSE)&gt;999,-1,0)))))))</f>
        <v>369</v>
      </c>
      <c r="W637" s="66">
        <f>IF(ISNA(VLOOKUP($A637,Sheet1!$B$3:$AH$1266,Sheet1!G$1+(Sheet1!$A$1-1)*10,FALSE))=TRUE,"---",IF(VLOOKUP($A637,Sheet1!$B$3:$AH$1266,Sheet1!G$1+(Sheet1!$A$1-1)*10,FALSE)="---","---", (ROUND(VLOOKUP($A637,Sheet1!$B$3:$AH$1266,Sheet1!G$1+(Sheet1!$A$1-1)*10,FALSE),IF(VLOOKUP($A637,Sheet1!$B$3:$AH$1266,Sheet1!G$1+(Sheet1!$A$1-1)*10,FALSE)&gt;99999,-3,IF(VLOOKUP($A637,Sheet1!$B$3:$AH$1266,Sheet1!G$1+(Sheet1!$A$1-1)*10,FALSE)&gt;9999,-2,IF(VLOOKUP($A637,Sheet1!$B$3:$AH$1266,Sheet1!G$1+(Sheet1!$A$1-1)*10,FALSE)&gt;999,-1,0)))))))</f>
        <v>492</v>
      </c>
      <c r="X637" s="66">
        <f>IF(ISNA(VLOOKUP($A637,Sheet1!$B$3:$AH$1266,Sheet1!H$1+(Sheet1!$A$1-1)*10,FALSE))=TRUE,"---",IF(VLOOKUP($A637,Sheet1!$B$3:$AH$1266,Sheet1!H$1+(Sheet1!$A$1-1)*10,FALSE)="---","---", (ROUND(VLOOKUP($A637,Sheet1!$B$3:$AH$1266,Sheet1!H$1+(Sheet1!$A$1-1)*10,FALSE),IF(VLOOKUP($A637,Sheet1!$B$3:$AH$1266,Sheet1!H$1+(Sheet1!$A$1-1)*10,FALSE)&gt;99999,-3,IF(VLOOKUP($A637,Sheet1!$B$3:$AH$1266,Sheet1!H$1+(Sheet1!$A$1-1)*10,FALSE)&gt;9999,-2,IF(VLOOKUP($A637,Sheet1!$B$3:$AH$1266,Sheet1!H$1+(Sheet1!$A$1-1)*10,FALSE)&gt;999,-1,0)))))))</f>
        <v>911</v>
      </c>
      <c r="Y637" s="66">
        <f>IF(ISNA(VLOOKUP($A637,Sheet1!$B$3:$AH$1266,Sheet1!I$1+(Sheet1!$A$1-1)*10,FALSE))=TRUE,"---",IF(VLOOKUP($A637,Sheet1!$B$3:$AH$1266,Sheet1!I$1+(Sheet1!$A$1-1)*10,FALSE)="---","---", (ROUND(VLOOKUP($A637,Sheet1!$B$3:$AH$1266,Sheet1!I$1+(Sheet1!$A$1-1)*10,FALSE),IF(VLOOKUP($A637,Sheet1!$B$3:$AH$1266,Sheet1!I$1+(Sheet1!$A$1-1)*10,FALSE)&gt;99999,-3,IF(VLOOKUP($A637,Sheet1!$B$3:$AH$1266,Sheet1!I$1+(Sheet1!$A$1-1)*10,FALSE)&gt;9999,-2,IF(VLOOKUP($A637,Sheet1!$B$3:$AH$1266,Sheet1!I$1+(Sheet1!$A$1-1)*10,FALSE)&gt;999,-1,0)))))))</f>
        <v>1300</v>
      </c>
      <c r="Z637" s="66">
        <f>IF(ISNA(VLOOKUP($A637,Sheet1!$B$3:$AH$1266,Sheet1!J$1+(Sheet1!$A$1-1)*10,FALSE))=TRUE,"---",IF(VLOOKUP($A637,Sheet1!$B$3:$AH$1266,Sheet1!J$1+(Sheet1!$A$1-1)*10,FALSE)="---","---", (ROUND(VLOOKUP($A637,Sheet1!$B$3:$AH$1266,Sheet1!J$1+(Sheet1!$A$1-1)*10,FALSE),IF(VLOOKUP($A637,Sheet1!$B$3:$AH$1266,Sheet1!J$1+(Sheet1!$A$1-1)*10,FALSE)&gt;99999,-3,IF(VLOOKUP($A637,Sheet1!$B$3:$AH$1266,Sheet1!J$1+(Sheet1!$A$1-1)*10,FALSE)&gt;9999,-2,IF(VLOOKUP($A637,Sheet1!$B$3:$AH$1266,Sheet1!J$1+(Sheet1!$A$1-1)*10,FALSE)&gt;999,-1,0)))))))</f>
        <v>1930</v>
      </c>
      <c r="AA637" s="66">
        <f>IF(ISNA(VLOOKUP($A637,Sheet1!$B$3:$AH$1266,Sheet1!K$1+(Sheet1!$A$1-1)*10,FALSE))=TRUE,"---",IF(VLOOKUP($A637,Sheet1!$B$3:$AH$1266,Sheet1!K$1+(Sheet1!$A$1-1)*10,FALSE)="---","---", (ROUND(VLOOKUP($A637,Sheet1!$B$3:$AH$1266,Sheet1!K$1+(Sheet1!$A$1-1)*10,FALSE),IF(VLOOKUP($A637,Sheet1!$B$3:$AH$1266,Sheet1!K$1+(Sheet1!$A$1-1)*10,FALSE)&gt;99999,-3,IF(VLOOKUP($A637,Sheet1!$B$3:$AH$1266,Sheet1!K$1+(Sheet1!$A$1-1)*10,FALSE)&gt;9999,-2,IF(VLOOKUP($A637,Sheet1!$B$3:$AH$1266,Sheet1!K$1+(Sheet1!$A$1-1)*10,FALSE)&gt;999,-1,0)))))))</f>
        <v>2530</v>
      </c>
      <c r="AB637" s="66">
        <f>IF(ISNA(VLOOKUP($A637,Sheet1!$B$3:$AH$1266,Sheet1!L$1+(Sheet1!$A$1-1)*10,FALSE))=TRUE,"---",IF(VLOOKUP($A637,Sheet1!$B$3:$AH$1266,Sheet1!L$1+(Sheet1!$A$1-1)*10,FALSE)="---","---", (ROUND(VLOOKUP($A637,Sheet1!$B$3:$AH$1266,Sheet1!L$1+(Sheet1!$A$1-1)*10,FALSE),IF(VLOOKUP($A637,Sheet1!$B$3:$AH$1266,Sheet1!L$1+(Sheet1!$A$1-1)*10,FALSE)&gt;99999,-3,IF(VLOOKUP($A637,Sheet1!$B$3:$AH$1266,Sheet1!L$1+(Sheet1!$A$1-1)*10,FALSE)&gt;9999,-2,IF(VLOOKUP($A637,Sheet1!$B$3:$AH$1266,Sheet1!L$1+(Sheet1!$A$1-1)*10,FALSE)&gt;999,-1,0)))))))</f>
        <v>3260</v>
      </c>
      <c r="AC637" s="66">
        <f>IF(ISNA(VLOOKUP($A637,Sheet1!$B$3:$AH$1266,Sheet1!M$1+(Sheet1!$A$1-1)*10,FALSE))=TRUE,"---",IF(VLOOKUP($A637,Sheet1!$B$3:$AH$1266,Sheet1!M$1+(Sheet1!$A$1-1)*10,FALSE)="---","---", (ROUND(VLOOKUP($A637,Sheet1!$B$3:$AH$1266,Sheet1!M$1+(Sheet1!$A$1-1)*10,FALSE),IF(VLOOKUP($A637,Sheet1!$B$3:$AH$1266,Sheet1!M$1+(Sheet1!$A$1-1)*10,FALSE)&gt;99999,-3,IF(VLOOKUP($A637,Sheet1!$B$3:$AH$1266,Sheet1!M$1+(Sheet1!$A$1-1)*10,FALSE)&gt;9999,-2,IF(VLOOKUP($A637,Sheet1!$B$3:$AH$1266,Sheet1!M$1+(Sheet1!$A$1-1)*10,FALSE)&gt;999,-1,0)))))))</f>
        <v>4140</v>
      </c>
      <c r="AD637" s="66">
        <f>IF(ISNA(VLOOKUP($A637,Sheet1!$B$3:$AH$1266,Sheet1!N$1+(Sheet1!$A$1-1)*10,FALSE))=TRUE,"---",IF(VLOOKUP($A637,Sheet1!$B$3:$AH$1266,Sheet1!N$1+(Sheet1!$A$1-1)*10,FALSE)="---","---", (ROUND(VLOOKUP($A637,Sheet1!$B$3:$AH$1266,Sheet1!N$1+(Sheet1!$A$1-1)*10,FALSE),IF(VLOOKUP($A637,Sheet1!$B$3:$AH$1266,Sheet1!N$1+(Sheet1!$A$1-1)*10,FALSE)&gt;99999,-3,IF(VLOOKUP($A637,Sheet1!$B$3:$AH$1266,Sheet1!N$1+(Sheet1!$A$1-1)*10,FALSE)&gt;9999,-2,IF(VLOOKUP($A637,Sheet1!$B$3:$AH$1266,Sheet1!N$1+(Sheet1!$A$1-1)*10,FALSE)&gt;999,-1,0)))))))</f>
        <v>5580</v>
      </c>
    </row>
    <row r="638" spans="1:30" ht="25.5" customHeight="1" x14ac:dyDescent="0.25">
      <c r="A638" s="125" t="s">
        <v>987</v>
      </c>
      <c r="B638" s="126" t="s">
        <v>988</v>
      </c>
      <c r="C638" s="125">
        <v>411458</v>
      </c>
      <c r="D638" s="125">
        <v>734013</v>
      </c>
      <c r="E638" s="70" t="s">
        <v>3057</v>
      </c>
      <c r="F638" s="52" t="s">
        <v>4534</v>
      </c>
      <c r="G638" s="127" t="s">
        <v>31</v>
      </c>
      <c r="H638" s="128">
        <v>18.7</v>
      </c>
      <c r="I638" s="112">
        <v>36419</v>
      </c>
      <c r="J638" s="113">
        <v>6.76</v>
      </c>
      <c r="K638" s="114" t="s">
        <v>4405</v>
      </c>
      <c r="L638" s="115">
        <v>2200</v>
      </c>
      <c r="M638" s="116">
        <v>118</v>
      </c>
      <c r="N638" s="127" t="s">
        <v>467</v>
      </c>
      <c r="O638" s="68">
        <f t="shared" si="20"/>
        <v>3.291055848681534</v>
      </c>
      <c r="P638" s="68">
        <f>IF(O638&lt;&gt;"",VLOOKUP($A638,Sheet4!$A$2:$O$1309,14,FALSE)*100,"")</f>
        <v>1.8106239831579218</v>
      </c>
      <c r="Q638" s="68">
        <f>IF(P638&lt;&gt;"",VLOOKUP($A638,Sheet4!$A$2:$O$1309,15,FALSE)*100,"")</f>
        <v>16.387415644390924</v>
      </c>
      <c r="R638" s="74">
        <f t="shared" si="19"/>
        <v>30</v>
      </c>
      <c r="S638" s="64" t="s">
        <v>4362</v>
      </c>
      <c r="T638" s="64" t="str">
        <f>IF(ISNA(VLOOKUP(A638,Sheet1!B$3:C$1266,2,FALSE)=TRUE),"NC",VLOOKUP(A638,Sheet1!B$3:C$1266,2,FALSE))</f>
        <v>Rural10</v>
      </c>
      <c r="U638" s="65">
        <f>IF(ISNA(VLOOKUP($A638,Sheet1!$B$3:$AH$1266,Sheet1!E$1+(Sheet1!$A$1-1)*10,FALSE))=TRUE,"---",IF(VLOOKUP($A638,Sheet1!$B$3:$AH$1266,Sheet1!E$1+(Sheet1!$A$1-1)*10,FALSE)="---","---", (ROUND(VLOOKUP($A638,Sheet1!$B$3:$AH$1266,Sheet1!E$1+(Sheet1!$A$1-1)*10,FALSE),IF(VLOOKUP($A638,Sheet1!$B$3:$AH$1266,Sheet1!E$1+(Sheet1!$A$1-1)*10,FALSE)&gt;99999,-3,IF(VLOOKUP($A638,Sheet1!$B$3:$AH$1266,Sheet1!E$1+(Sheet1!$A$1-1)*10,FALSE)&gt;9999,-2,IF(VLOOKUP($A638,Sheet1!$B$3:$AH$1266,Sheet1!E$1+(Sheet1!$A$1-1)*10,FALSE)&gt;999,-1,0)))))))</f>
        <v>323</v>
      </c>
      <c r="V638" s="65">
        <f>IF(ISNA(VLOOKUP($A638,Sheet1!$B$3:$AH$1266,Sheet1!F$1+(Sheet1!$A$1-1)*10,FALSE))=TRUE,"---",IF(VLOOKUP($A638,Sheet1!$B$3:$AH$1266,Sheet1!F$1+(Sheet1!$A$1-1)*10,FALSE)="---","---", (ROUND(VLOOKUP($A638,Sheet1!$B$3:$AH$1266,Sheet1!F$1+(Sheet1!$A$1-1)*10,FALSE),IF(VLOOKUP($A638,Sheet1!$B$3:$AH$1266,Sheet1!F$1+(Sheet1!$A$1-1)*10,FALSE)&gt;99999,-3,IF(VLOOKUP($A638,Sheet1!$B$3:$AH$1266,Sheet1!F$1+(Sheet1!$A$1-1)*10,FALSE)&gt;9999,-2,IF(VLOOKUP($A638,Sheet1!$B$3:$AH$1266,Sheet1!F$1+(Sheet1!$A$1-1)*10,FALSE)&gt;999,-1,0)))))))</f>
        <v>413</v>
      </c>
      <c r="W638" s="65">
        <f>IF(ISNA(VLOOKUP($A638,Sheet1!$B$3:$AH$1266,Sheet1!G$1+(Sheet1!$A$1-1)*10,FALSE))=TRUE,"---",IF(VLOOKUP($A638,Sheet1!$B$3:$AH$1266,Sheet1!G$1+(Sheet1!$A$1-1)*10,FALSE)="---","---", (ROUND(VLOOKUP($A638,Sheet1!$B$3:$AH$1266,Sheet1!G$1+(Sheet1!$A$1-1)*10,FALSE),IF(VLOOKUP($A638,Sheet1!$B$3:$AH$1266,Sheet1!G$1+(Sheet1!$A$1-1)*10,FALSE)&gt;99999,-3,IF(VLOOKUP($A638,Sheet1!$B$3:$AH$1266,Sheet1!G$1+(Sheet1!$A$1-1)*10,FALSE)&gt;9999,-2,IF(VLOOKUP($A638,Sheet1!$B$3:$AH$1266,Sheet1!G$1+(Sheet1!$A$1-1)*10,FALSE)&gt;999,-1,0)))))))</f>
        <v>548</v>
      </c>
      <c r="X638" s="65">
        <f>IF(ISNA(VLOOKUP($A638,Sheet1!$B$3:$AH$1266,Sheet1!H$1+(Sheet1!$A$1-1)*10,FALSE))=TRUE,"---",IF(VLOOKUP($A638,Sheet1!$B$3:$AH$1266,Sheet1!H$1+(Sheet1!$A$1-1)*10,FALSE)="---","---", (ROUND(VLOOKUP($A638,Sheet1!$B$3:$AH$1266,Sheet1!H$1+(Sheet1!$A$1-1)*10,FALSE),IF(VLOOKUP($A638,Sheet1!$B$3:$AH$1266,Sheet1!H$1+(Sheet1!$A$1-1)*10,FALSE)&gt;99999,-3,IF(VLOOKUP($A638,Sheet1!$B$3:$AH$1266,Sheet1!H$1+(Sheet1!$A$1-1)*10,FALSE)&gt;9999,-2,IF(VLOOKUP($A638,Sheet1!$B$3:$AH$1266,Sheet1!H$1+(Sheet1!$A$1-1)*10,FALSE)&gt;999,-1,0)))))))</f>
        <v>1000</v>
      </c>
      <c r="Y638" s="65">
        <f>IF(ISNA(VLOOKUP($A638,Sheet1!$B$3:$AH$1266,Sheet1!I$1+(Sheet1!$A$1-1)*10,FALSE))=TRUE,"---",IF(VLOOKUP($A638,Sheet1!$B$3:$AH$1266,Sheet1!I$1+(Sheet1!$A$1-1)*10,FALSE)="---","---", (ROUND(VLOOKUP($A638,Sheet1!$B$3:$AH$1266,Sheet1!I$1+(Sheet1!$A$1-1)*10,FALSE),IF(VLOOKUP($A638,Sheet1!$B$3:$AH$1266,Sheet1!I$1+(Sheet1!$A$1-1)*10,FALSE)&gt;99999,-3,IF(VLOOKUP($A638,Sheet1!$B$3:$AH$1266,Sheet1!I$1+(Sheet1!$A$1-1)*10,FALSE)&gt;9999,-2,IF(VLOOKUP($A638,Sheet1!$B$3:$AH$1266,Sheet1!I$1+(Sheet1!$A$1-1)*10,FALSE)&gt;999,-1,0)))))))</f>
        <v>1400</v>
      </c>
      <c r="Z638" s="65">
        <f>IF(ISNA(VLOOKUP($A638,Sheet1!$B$3:$AH$1266,Sheet1!J$1+(Sheet1!$A$1-1)*10,FALSE))=TRUE,"---",IF(VLOOKUP($A638,Sheet1!$B$3:$AH$1266,Sheet1!J$1+(Sheet1!$A$1-1)*10,FALSE)="---","---", (ROUND(VLOOKUP($A638,Sheet1!$B$3:$AH$1266,Sheet1!J$1+(Sheet1!$A$1-1)*10,FALSE),IF(VLOOKUP($A638,Sheet1!$B$3:$AH$1266,Sheet1!J$1+(Sheet1!$A$1-1)*10,FALSE)&gt;99999,-3,IF(VLOOKUP($A638,Sheet1!$B$3:$AH$1266,Sheet1!J$1+(Sheet1!$A$1-1)*10,FALSE)&gt;9999,-2,IF(VLOOKUP($A638,Sheet1!$B$3:$AH$1266,Sheet1!J$1+(Sheet1!$A$1-1)*10,FALSE)&gt;999,-1,0)))))))</f>
        <v>2020</v>
      </c>
      <c r="AA638" s="65">
        <f>IF(ISNA(VLOOKUP($A638,Sheet1!$B$3:$AH$1266,Sheet1!K$1+(Sheet1!$A$1-1)*10,FALSE))=TRUE,"---",IF(VLOOKUP($A638,Sheet1!$B$3:$AH$1266,Sheet1!K$1+(Sheet1!$A$1-1)*10,FALSE)="---","---", (ROUND(VLOOKUP($A638,Sheet1!$B$3:$AH$1266,Sheet1!K$1+(Sheet1!$A$1-1)*10,FALSE),IF(VLOOKUP($A638,Sheet1!$B$3:$AH$1266,Sheet1!K$1+(Sheet1!$A$1-1)*10,FALSE)&gt;99999,-3,IF(VLOOKUP($A638,Sheet1!$B$3:$AH$1266,Sheet1!K$1+(Sheet1!$A$1-1)*10,FALSE)&gt;9999,-2,IF(VLOOKUP($A638,Sheet1!$B$3:$AH$1266,Sheet1!K$1+(Sheet1!$A$1-1)*10,FALSE)&gt;999,-1,0)))))))</f>
        <v>2570</v>
      </c>
      <c r="AB638" s="65">
        <f>IF(ISNA(VLOOKUP($A638,Sheet1!$B$3:$AH$1266,Sheet1!L$1+(Sheet1!$A$1-1)*10,FALSE))=TRUE,"---",IF(VLOOKUP($A638,Sheet1!$B$3:$AH$1266,Sheet1!L$1+(Sheet1!$A$1-1)*10,FALSE)="---","---", (ROUND(VLOOKUP($A638,Sheet1!$B$3:$AH$1266,Sheet1!L$1+(Sheet1!$A$1-1)*10,FALSE),IF(VLOOKUP($A638,Sheet1!$B$3:$AH$1266,Sheet1!L$1+(Sheet1!$A$1-1)*10,FALSE)&gt;99999,-3,IF(VLOOKUP($A638,Sheet1!$B$3:$AH$1266,Sheet1!L$1+(Sheet1!$A$1-1)*10,FALSE)&gt;9999,-2,IF(VLOOKUP($A638,Sheet1!$B$3:$AH$1266,Sheet1!L$1+(Sheet1!$A$1-1)*10,FALSE)&gt;999,-1,0)))))))</f>
        <v>3220</v>
      </c>
      <c r="AC638" s="65">
        <f>IF(ISNA(VLOOKUP($A638,Sheet1!$B$3:$AH$1266,Sheet1!M$1+(Sheet1!$A$1-1)*10,FALSE))=TRUE,"---",IF(VLOOKUP($A638,Sheet1!$B$3:$AH$1266,Sheet1!M$1+(Sheet1!$A$1-1)*10,FALSE)="---","---", (ROUND(VLOOKUP($A638,Sheet1!$B$3:$AH$1266,Sheet1!M$1+(Sheet1!$A$1-1)*10,FALSE),IF(VLOOKUP($A638,Sheet1!$B$3:$AH$1266,Sheet1!M$1+(Sheet1!$A$1-1)*10,FALSE)&gt;99999,-3,IF(VLOOKUP($A638,Sheet1!$B$3:$AH$1266,Sheet1!M$1+(Sheet1!$A$1-1)*10,FALSE)&gt;9999,-2,IF(VLOOKUP($A638,Sheet1!$B$3:$AH$1266,Sheet1!M$1+(Sheet1!$A$1-1)*10,FALSE)&gt;999,-1,0)))))))</f>
        <v>3960</v>
      </c>
      <c r="AD638" s="65">
        <f>IF(ISNA(VLOOKUP($A638,Sheet1!$B$3:$AH$1266,Sheet1!N$1+(Sheet1!$A$1-1)*10,FALSE))=TRUE,"---",IF(VLOOKUP($A638,Sheet1!$B$3:$AH$1266,Sheet1!N$1+(Sheet1!$A$1-1)*10,FALSE)="---","---", (ROUND(VLOOKUP($A638,Sheet1!$B$3:$AH$1266,Sheet1!N$1+(Sheet1!$A$1-1)*10,FALSE),IF(VLOOKUP($A638,Sheet1!$B$3:$AH$1266,Sheet1!N$1+(Sheet1!$A$1-1)*10,FALSE)&gt;99999,-3,IF(VLOOKUP($A638,Sheet1!$B$3:$AH$1266,Sheet1!N$1+(Sheet1!$A$1-1)*10,FALSE)&gt;9999,-2,IF(VLOOKUP($A638,Sheet1!$B$3:$AH$1266,Sheet1!N$1+(Sheet1!$A$1-1)*10,FALSE)&gt;999,-1,0)))))))</f>
        <v>5150</v>
      </c>
    </row>
    <row r="639" spans="1:30" ht="25.5" customHeight="1" x14ac:dyDescent="0.25">
      <c r="A639" s="133" t="s">
        <v>989</v>
      </c>
      <c r="B639" s="141" t="s">
        <v>990</v>
      </c>
      <c r="C639" s="133">
        <v>411506</v>
      </c>
      <c r="D639" s="133">
        <v>734033</v>
      </c>
      <c r="E639" s="67" t="s">
        <v>3057</v>
      </c>
      <c r="F639" s="135" t="s">
        <v>4405</v>
      </c>
      <c r="G639" s="118" t="s">
        <v>160</v>
      </c>
      <c r="H639" s="136">
        <v>19.600000000000001</v>
      </c>
      <c r="I639" s="119">
        <v>20378</v>
      </c>
      <c r="J639" s="137" t="s">
        <v>4405</v>
      </c>
      <c r="K639" s="118" t="s">
        <v>17</v>
      </c>
      <c r="L639" s="146">
        <v>3100</v>
      </c>
      <c r="M639" s="123">
        <v>158</v>
      </c>
      <c r="N639" s="118" t="s">
        <v>20</v>
      </c>
      <c r="O639" s="71">
        <f t="shared" si="20"/>
        <v>1.2117600287897567</v>
      </c>
      <c r="P639" s="71">
        <f>IF(O639&lt;&gt;"",VLOOKUP($A639,Sheet4!$A$2:$O$1309,14,FALSE)*100,"")</f>
        <v>1.7383785718284139</v>
      </c>
      <c r="Q639" s="71">
        <f>IF(P639&lt;&gt;"",VLOOKUP($A639,Sheet4!$A$2:$O$1309,15,FALSE)*100,"")</f>
        <v>15.78287124829143</v>
      </c>
      <c r="R639" s="73">
        <f t="shared" si="19"/>
        <v>80</v>
      </c>
      <c r="S639" s="63" t="s">
        <v>4362</v>
      </c>
      <c r="T639" s="63" t="str">
        <f>IF(ISNA(VLOOKUP(A639,Sheet1!B$3:C$1266,2,FALSE)=TRUE),"NC",VLOOKUP(A639,Sheet1!B$3:C$1266,2,FALSE))</f>
        <v>Rural10*</v>
      </c>
      <c r="U639" s="66">
        <f>IF(ISNA(VLOOKUP($A639,Sheet1!$B$3:$AH$1266,Sheet1!E$1+(Sheet1!$A$1-1)*10,FALSE))=TRUE,"---",IF(VLOOKUP($A639,Sheet1!$B$3:$AH$1266,Sheet1!E$1+(Sheet1!$A$1-1)*10,FALSE)="---","---", (ROUND(VLOOKUP($A639,Sheet1!$B$3:$AH$1266,Sheet1!E$1+(Sheet1!$A$1-1)*10,FALSE),IF(VLOOKUP($A639,Sheet1!$B$3:$AH$1266,Sheet1!E$1+(Sheet1!$A$1-1)*10,FALSE)&gt;99999,-3,IF(VLOOKUP($A639,Sheet1!$B$3:$AH$1266,Sheet1!E$1+(Sheet1!$A$1-1)*10,FALSE)&gt;9999,-2,IF(VLOOKUP($A639,Sheet1!$B$3:$AH$1266,Sheet1!E$1+(Sheet1!$A$1-1)*10,FALSE)&gt;999,-1,0)))))))</f>
        <v>331</v>
      </c>
      <c r="V639" s="66">
        <f>IF(ISNA(VLOOKUP($A639,Sheet1!$B$3:$AH$1266,Sheet1!F$1+(Sheet1!$A$1-1)*10,FALSE))=TRUE,"---",IF(VLOOKUP($A639,Sheet1!$B$3:$AH$1266,Sheet1!F$1+(Sheet1!$A$1-1)*10,FALSE)="---","---", (ROUND(VLOOKUP($A639,Sheet1!$B$3:$AH$1266,Sheet1!F$1+(Sheet1!$A$1-1)*10,FALSE),IF(VLOOKUP($A639,Sheet1!$B$3:$AH$1266,Sheet1!F$1+(Sheet1!$A$1-1)*10,FALSE)&gt;99999,-3,IF(VLOOKUP($A639,Sheet1!$B$3:$AH$1266,Sheet1!F$1+(Sheet1!$A$1-1)*10,FALSE)&gt;9999,-2,IF(VLOOKUP($A639,Sheet1!$B$3:$AH$1266,Sheet1!F$1+(Sheet1!$A$1-1)*10,FALSE)&gt;999,-1,0)))))))</f>
        <v>422</v>
      </c>
      <c r="W639" s="66">
        <f>IF(ISNA(VLOOKUP($A639,Sheet1!$B$3:$AH$1266,Sheet1!G$1+(Sheet1!$A$1-1)*10,FALSE))=TRUE,"---",IF(VLOOKUP($A639,Sheet1!$B$3:$AH$1266,Sheet1!G$1+(Sheet1!$A$1-1)*10,FALSE)="---","---", (ROUND(VLOOKUP($A639,Sheet1!$B$3:$AH$1266,Sheet1!G$1+(Sheet1!$A$1-1)*10,FALSE),IF(VLOOKUP($A639,Sheet1!$B$3:$AH$1266,Sheet1!G$1+(Sheet1!$A$1-1)*10,FALSE)&gt;99999,-3,IF(VLOOKUP($A639,Sheet1!$B$3:$AH$1266,Sheet1!G$1+(Sheet1!$A$1-1)*10,FALSE)&gt;9999,-2,IF(VLOOKUP($A639,Sheet1!$B$3:$AH$1266,Sheet1!G$1+(Sheet1!$A$1-1)*10,FALSE)&gt;999,-1,0)))))))</f>
        <v>559</v>
      </c>
      <c r="X639" s="66">
        <f>IF(ISNA(VLOOKUP($A639,Sheet1!$B$3:$AH$1266,Sheet1!H$1+(Sheet1!$A$1-1)*10,FALSE))=TRUE,"---",IF(VLOOKUP($A639,Sheet1!$B$3:$AH$1266,Sheet1!H$1+(Sheet1!$A$1-1)*10,FALSE)="---","---", (ROUND(VLOOKUP($A639,Sheet1!$B$3:$AH$1266,Sheet1!H$1+(Sheet1!$A$1-1)*10,FALSE),IF(VLOOKUP($A639,Sheet1!$B$3:$AH$1266,Sheet1!H$1+(Sheet1!$A$1-1)*10,FALSE)&gt;99999,-3,IF(VLOOKUP($A639,Sheet1!$B$3:$AH$1266,Sheet1!H$1+(Sheet1!$A$1-1)*10,FALSE)&gt;9999,-2,IF(VLOOKUP($A639,Sheet1!$B$3:$AH$1266,Sheet1!H$1+(Sheet1!$A$1-1)*10,FALSE)&gt;999,-1,0)))))))</f>
        <v>1020</v>
      </c>
      <c r="Y639" s="66">
        <f>IF(ISNA(VLOOKUP($A639,Sheet1!$B$3:$AH$1266,Sheet1!I$1+(Sheet1!$A$1-1)*10,FALSE))=TRUE,"---",IF(VLOOKUP($A639,Sheet1!$B$3:$AH$1266,Sheet1!I$1+(Sheet1!$A$1-1)*10,FALSE)="---","---", (ROUND(VLOOKUP($A639,Sheet1!$B$3:$AH$1266,Sheet1!I$1+(Sheet1!$A$1-1)*10,FALSE),IF(VLOOKUP($A639,Sheet1!$B$3:$AH$1266,Sheet1!I$1+(Sheet1!$A$1-1)*10,FALSE)&gt;99999,-3,IF(VLOOKUP($A639,Sheet1!$B$3:$AH$1266,Sheet1!I$1+(Sheet1!$A$1-1)*10,FALSE)&gt;9999,-2,IF(VLOOKUP($A639,Sheet1!$B$3:$AH$1266,Sheet1!I$1+(Sheet1!$A$1-1)*10,FALSE)&gt;999,-1,0)))))))</f>
        <v>1420</v>
      </c>
      <c r="Z639" s="66">
        <f>IF(ISNA(VLOOKUP($A639,Sheet1!$B$3:$AH$1266,Sheet1!J$1+(Sheet1!$A$1-1)*10,FALSE))=TRUE,"---",IF(VLOOKUP($A639,Sheet1!$B$3:$AH$1266,Sheet1!J$1+(Sheet1!$A$1-1)*10,FALSE)="---","---", (ROUND(VLOOKUP($A639,Sheet1!$B$3:$AH$1266,Sheet1!J$1+(Sheet1!$A$1-1)*10,FALSE),IF(VLOOKUP($A639,Sheet1!$B$3:$AH$1266,Sheet1!J$1+(Sheet1!$A$1-1)*10,FALSE)&gt;99999,-3,IF(VLOOKUP($A639,Sheet1!$B$3:$AH$1266,Sheet1!J$1+(Sheet1!$A$1-1)*10,FALSE)&gt;9999,-2,IF(VLOOKUP($A639,Sheet1!$B$3:$AH$1266,Sheet1!J$1+(Sheet1!$A$1-1)*10,FALSE)&gt;999,-1,0)))))))</f>
        <v>2050</v>
      </c>
      <c r="AA639" s="66">
        <f>IF(ISNA(VLOOKUP($A639,Sheet1!$B$3:$AH$1266,Sheet1!K$1+(Sheet1!$A$1-1)*10,FALSE))=TRUE,"---",IF(VLOOKUP($A639,Sheet1!$B$3:$AH$1266,Sheet1!K$1+(Sheet1!$A$1-1)*10,FALSE)="---","---", (ROUND(VLOOKUP($A639,Sheet1!$B$3:$AH$1266,Sheet1!K$1+(Sheet1!$A$1-1)*10,FALSE),IF(VLOOKUP($A639,Sheet1!$B$3:$AH$1266,Sheet1!K$1+(Sheet1!$A$1-1)*10,FALSE)&gt;99999,-3,IF(VLOOKUP($A639,Sheet1!$B$3:$AH$1266,Sheet1!K$1+(Sheet1!$A$1-1)*10,FALSE)&gt;9999,-2,IF(VLOOKUP($A639,Sheet1!$B$3:$AH$1266,Sheet1!K$1+(Sheet1!$A$1-1)*10,FALSE)&gt;999,-1,0)))))))</f>
        <v>2600</v>
      </c>
      <c r="AB639" s="66">
        <f>IF(ISNA(VLOOKUP($A639,Sheet1!$B$3:$AH$1266,Sheet1!L$1+(Sheet1!$A$1-1)*10,FALSE))=TRUE,"---",IF(VLOOKUP($A639,Sheet1!$B$3:$AH$1266,Sheet1!L$1+(Sheet1!$A$1-1)*10,FALSE)="---","---", (ROUND(VLOOKUP($A639,Sheet1!$B$3:$AH$1266,Sheet1!L$1+(Sheet1!$A$1-1)*10,FALSE),IF(VLOOKUP($A639,Sheet1!$B$3:$AH$1266,Sheet1!L$1+(Sheet1!$A$1-1)*10,FALSE)&gt;99999,-3,IF(VLOOKUP($A639,Sheet1!$B$3:$AH$1266,Sheet1!L$1+(Sheet1!$A$1-1)*10,FALSE)&gt;9999,-2,IF(VLOOKUP($A639,Sheet1!$B$3:$AH$1266,Sheet1!L$1+(Sheet1!$A$1-1)*10,FALSE)&gt;999,-1,0)))))))</f>
        <v>3250</v>
      </c>
      <c r="AC639" s="66">
        <f>IF(ISNA(VLOOKUP($A639,Sheet1!$B$3:$AH$1266,Sheet1!M$1+(Sheet1!$A$1-1)*10,FALSE))=TRUE,"---",IF(VLOOKUP($A639,Sheet1!$B$3:$AH$1266,Sheet1!M$1+(Sheet1!$A$1-1)*10,FALSE)="---","---", (ROUND(VLOOKUP($A639,Sheet1!$B$3:$AH$1266,Sheet1!M$1+(Sheet1!$A$1-1)*10,FALSE),IF(VLOOKUP($A639,Sheet1!$B$3:$AH$1266,Sheet1!M$1+(Sheet1!$A$1-1)*10,FALSE)&gt;99999,-3,IF(VLOOKUP($A639,Sheet1!$B$3:$AH$1266,Sheet1!M$1+(Sheet1!$A$1-1)*10,FALSE)&gt;9999,-2,IF(VLOOKUP($A639,Sheet1!$B$3:$AH$1266,Sheet1!M$1+(Sheet1!$A$1-1)*10,FALSE)&gt;999,-1,0)))))))</f>
        <v>4000</v>
      </c>
      <c r="AD639" s="66">
        <f>IF(ISNA(VLOOKUP($A639,Sheet1!$B$3:$AH$1266,Sheet1!N$1+(Sheet1!$A$1-1)*10,FALSE))=TRUE,"---",IF(VLOOKUP($A639,Sheet1!$B$3:$AH$1266,Sheet1!N$1+(Sheet1!$A$1-1)*10,FALSE)="---","---", (ROUND(VLOOKUP($A639,Sheet1!$B$3:$AH$1266,Sheet1!N$1+(Sheet1!$A$1-1)*10,FALSE),IF(VLOOKUP($A639,Sheet1!$B$3:$AH$1266,Sheet1!N$1+(Sheet1!$A$1-1)*10,FALSE)&gt;99999,-3,IF(VLOOKUP($A639,Sheet1!$B$3:$AH$1266,Sheet1!N$1+(Sheet1!$A$1-1)*10,FALSE)&gt;9999,-2,IF(VLOOKUP($A639,Sheet1!$B$3:$AH$1266,Sheet1!N$1+(Sheet1!$A$1-1)*10,FALSE)&gt;999,-1,0)))))))</f>
        <v>5190</v>
      </c>
    </row>
    <row r="640" spans="1:30" ht="25.5" customHeight="1" x14ac:dyDescent="0.25">
      <c r="A640" s="125" t="s">
        <v>991</v>
      </c>
      <c r="B640" s="126" t="s">
        <v>992</v>
      </c>
      <c r="C640" s="125">
        <v>412017.3</v>
      </c>
      <c r="D640" s="125">
        <v>734607.3</v>
      </c>
      <c r="E640" s="70" t="s">
        <v>3057</v>
      </c>
      <c r="F640" s="52" t="s">
        <v>4647</v>
      </c>
      <c r="G640" s="127" t="s">
        <v>31</v>
      </c>
      <c r="H640" s="128">
        <v>13.5</v>
      </c>
      <c r="I640" s="112">
        <v>36419</v>
      </c>
      <c r="J640" s="113">
        <v>9.42</v>
      </c>
      <c r="K640" s="114" t="s">
        <v>4405</v>
      </c>
      <c r="L640" s="115">
        <v>1020</v>
      </c>
      <c r="M640" s="116">
        <v>75.599999999999994</v>
      </c>
      <c r="N640" s="127" t="s">
        <v>621</v>
      </c>
      <c r="O640" s="68">
        <f t="shared" si="20"/>
        <v>3.7886659338927484</v>
      </c>
      <c r="P640" s="68">
        <f>IF(O640&lt;&gt;"",VLOOKUP($A640,Sheet4!$A$2:$O$1309,14,FALSE)*100,"")</f>
        <v>1.1355140458131352</v>
      </c>
      <c r="Q640" s="68">
        <f>IF(P640&lt;&gt;"",VLOOKUP($A640,Sheet4!$A$2:$O$1309,15,FALSE)*100,"")</f>
        <v>10.583064950141729</v>
      </c>
      <c r="R640" s="74">
        <f t="shared" si="19"/>
        <v>25</v>
      </c>
      <c r="S640" s="64" t="s">
        <v>4362</v>
      </c>
      <c r="T640" s="64" t="str">
        <f>IF(ISNA(VLOOKUP(A640,Sheet1!B$3:C$1266,2,FALSE)=TRUE),"NC",VLOOKUP(A640,Sheet1!B$3:C$1266,2,FALSE))</f>
        <v>Urban</v>
      </c>
      <c r="U640" s="65">
        <f>IF(ISNA(VLOOKUP($A640,Sheet1!$B$3:$AH$1266,Sheet1!E$1+(Sheet1!$A$1-1)*10,FALSE))=TRUE,"---",IF(VLOOKUP($A640,Sheet1!$B$3:$AH$1266,Sheet1!E$1+(Sheet1!$A$1-1)*10,FALSE)="---","---", (ROUND(VLOOKUP($A640,Sheet1!$B$3:$AH$1266,Sheet1!E$1+(Sheet1!$A$1-1)*10,FALSE),IF(VLOOKUP($A640,Sheet1!$B$3:$AH$1266,Sheet1!E$1+(Sheet1!$A$1-1)*10,FALSE)&gt;99999,-3,IF(VLOOKUP($A640,Sheet1!$B$3:$AH$1266,Sheet1!E$1+(Sheet1!$A$1-1)*10,FALSE)&gt;9999,-2,IF(VLOOKUP($A640,Sheet1!$B$3:$AH$1266,Sheet1!E$1+(Sheet1!$A$1-1)*10,FALSE)&gt;999,-1,0)))))))</f>
        <v>165</v>
      </c>
      <c r="V640" s="65">
        <f>IF(ISNA(VLOOKUP($A640,Sheet1!$B$3:$AH$1266,Sheet1!F$1+(Sheet1!$A$1-1)*10,FALSE))=TRUE,"---",IF(VLOOKUP($A640,Sheet1!$B$3:$AH$1266,Sheet1!F$1+(Sheet1!$A$1-1)*10,FALSE)="---","---", (ROUND(VLOOKUP($A640,Sheet1!$B$3:$AH$1266,Sheet1!F$1+(Sheet1!$A$1-1)*10,FALSE),IF(VLOOKUP($A640,Sheet1!$B$3:$AH$1266,Sheet1!F$1+(Sheet1!$A$1-1)*10,FALSE)&gt;99999,-3,IF(VLOOKUP($A640,Sheet1!$B$3:$AH$1266,Sheet1!F$1+(Sheet1!$A$1-1)*10,FALSE)&gt;9999,-2,IF(VLOOKUP($A640,Sheet1!$B$3:$AH$1266,Sheet1!F$1+(Sheet1!$A$1-1)*10,FALSE)&gt;999,-1,0)))))))</f>
        <v>211</v>
      </c>
      <c r="W640" s="65">
        <f>IF(ISNA(VLOOKUP($A640,Sheet1!$B$3:$AH$1266,Sheet1!G$1+(Sheet1!$A$1-1)*10,FALSE))=TRUE,"---",IF(VLOOKUP($A640,Sheet1!$B$3:$AH$1266,Sheet1!G$1+(Sheet1!$A$1-1)*10,FALSE)="---","---", (ROUND(VLOOKUP($A640,Sheet1!$B$3:$AH$1266,Sheet1!G$1+(Sheet1!$A$1-1)*10,FALSE),IF(VLOOKUP($A640,Sheet1!$B$3:$AH$1266,Sheet1!G$1+(Sheet1!$A$1-1)*10,FALSE)&gt;99999,-3,IF(VLOOKUP($A640,Sheet1!$B$3:$AH$1266,Sheet1!G$1+(Sheet1!$A$1-1)*10,FALSE)&gt;9999,-2,IF(VLOOKUP($A640,Sheet1!$B$3:$AH$1266,Sheet1!G$1+(Sheet1!$A$1-1)*10,FALSE)&gt;999,-1,0)))))))</f>
        <v>275</v>
      </c>
      <c r="X640" s="65">
        <f>IF(ISNA(VLOOKUP($A640,Sheet1!$B$3:$AH$1266,Sheet1!H$1+(Sheet1!$A$1-1)*10,FALSE))=TRUE,"---",IF(VLOOKUP($A640,Sheet1!$B$3:$AH$1266,Sheet1!H$1+(Sheet1!$A$1-1)*10,FALSE)="---","---", (ROUND(VLOOKUP($A640,Sheet1!$B$3:$AH$1266,Sheet1!H$1+(Sheet1!$A$1-1)*10,FALSE),IF(VLOOKUP($A640,Sheet1!$B$3:$AH$1266,Sheet1!H$1+(Sheet1!$A$1-1)*10,FALSE)&gt;99999,-3,IF(VLOOKUP($A640,Sheet1!$B$3:$AH$1266,Sheet1!H$1+(Sheet1!$A$1-1)*10,FALSE)&gt;9999,-2,IF(VLOOKUP($A640,Sheet1!$B$3:$AH$1266,Sheet1!H$1+(Sheet1!$A$1-1)*10,FALSE)&gt;999,-1,0)))))))</f>
        <v>491</v>
      </c>
      <c r="Y640" s="65">
        <f>IF(ISNA(VLOOKUP($A640,Sheet1!$B$3:$AH$1266,Sheet1!I$1+(Sheet1!$A$1-1)*10,FALSE))=TRUE,"---",IF(VLOOKUP($A640,Sheet1!$B$3:$AH$1266,Sheet1!I$1+(Sheet1!$A$1-1)*10,FALSE)="---","---", (ROUND(VLOOKUP($A640,Sheet1!$B$3:$AH$1266,Sheet1!I$1+(Sheet1!$A$1-1)*10,FALSE),IF(VLOOKUP($A640,Sheet1!$B$3:$AH$1266,Sheet1!I$1+(Sheet1!$A$1-1)*10,FALSE)&gt;99999,-3,IF(VLOOKUP($A640,Sheet1!$B$3:$AH$1266,Sheet1!I$1+(Sheet1!$A$1-1)*10,FALSE)&gt;9999,-2,IF(VLOOKUP($A640,Sheet1!$B$3:$AH$1266,Sheet1!I$1+(Sheet1!$A$1-1)*10,FALSE)&gt;999,-1,0)))))))</f>
        <v>684</v>
      </c>
      <c r="Z640" s="65">
        <f>IF(ISNA(VLOOKUP($A640,Sheet1!$B$3:$AH$1266,Sheet1!J$1+(Sheet1!$A$1-1)*10,FALSE))=TRUE,"---",IF(VLOOKUP($A640,Sheet1!$B$3:$AH$1266,Sheet1!J$1+(Sheet1!$A$1-1)*10,FALSE)="---","---", (ROUND(VLOOKUP($A640,Sheet1!$B$3:$AH$1266,Sheet1!J$1+(Sheet1!$A$1-1)*10,FALSE),IF(VLOOKUP($A640,Sheet1!$B$3:$AH$1266,Sheet1!J$1+(Sheet1!$A$1-1)*10,FALSE)&gt;99999,-3,IF(VLOOKUP($A640,Sheet1!$B$3:$AH$1266,Sheet1!J$1+(Sheet1!$A$1-1)*10,FALSE)&gt;9999,-2,IF(VLOOKUP($A640,Sheet1!$B$3:$AH$1266,Sheet1!J$1+(Sheet1!$A$1-1)*10,FALSE)&gt;999,-1,0)))))))</f>
        <v>993</v>
      </c>
      <c r="AA640" s="65">
        <f>IF(ISNA(VLOOKUP($A640,Sheet1!$B$3:$AH$1266,Sheet1!K$1+(Sheet1!$A$1-1)*10,FALSE))=TRUE,"---",IF(VLOOKUP($A640,Sheet1!$B$3:$AH$1266,Sheet1!K$1+(Sheet1!$A$1-1)*10,FALSE)="---","---", (ROUND(VLOOKUP($A640,Sheet1!$B$3:$AH$1266,Sheet1!K$1+(Sheet1!$A$1-1)*10,FALSE),IF(VLOOKUP($A640,Sheet1!$B$3:$AH$1266,Sheet1!K$1+(Sheet1!$A$1-1)*10,FALSE)&gt;99999,-3,IF(VLOOKUP($A640,Sheet1!$B$3:$AH$1266,Sheet1!K$1+(Sheet1!$A$1-1)*10,FALSE)&gt;9999,-2,IF(VLOOKUP($A640,Sheet1!$B$3:$AH$1266,Sheet1!K$1+(Sheet1!$A$1-1)*10,FALSE)&gt;999,-1,0)))))))</f>
        <v>1280</v>
      </c>
      <c r="AB640" s="65">
        <f>IF(ISNA(VLOOKUP($A640,Sheet1!$B$3:$AH$1266,Sheet1!L$1+(Sheet1!$A$1-1)*10,FALSE))=TRUE,"---",IF(VLOOKUP($A640,Sheet1!$B$3:$AH$1266,Sheet1!L$1+(Sheet1!$A$1-1)*10,FALSE)="---","---", (ROUND(VLOOKUP($A640,Sheet1!$B$3:$AH$1266,Sheet1!L$1+(Sheet1!$A$1-1)*10,FALSE),IF(VLOOKUP($A640,Sheet1!$B$3:$AH$1266,Sheet1!L$1+(Sheet1!$A$1-1)*10,FALSE)&gt;99999,-3,IF(VLOOKUP($A640,Sheet1!$B$3:$AH$1266,Sheet1!L$1+(Sheet1!$A$1-1)*10,FALSE)&gt;9999,-2,IF(VLOOKUP($A640,Sheet1!$B$3:$AH$1266,Sheet1!L$1+(Sheet1!$A$1-1)*10,FALSE)&gt;999,-1,0)))))))</f>
        <v>1620</v>
      </c>
      <c r="AC640" s="65">
        <f>IF(ISNA(VLOOKUP($A640,Sheet1!$B$3:$AH$1266,Sheet1!M$1+(Sheet1!$A$1-1)*10,FALSE))=TRUE,"---",IF(VLOOKUP($A640,Sheet1!$B$3:$AH$1266,Sheet1!M$1+(Sheet1!$A$1-1)*10,FALSE)="---","---", (ROUND(VLOOKUP($A640,Sheet1!$B$3:$AH$1266,Sheet1!M$1+(Sheet1!$A$1-1)*10,FALSE),IF(VLOOKUP($A640,Sheet1!$B$3:$AH$1266,Sheet1!M$1+(Sheet1!$A$1-1)*10,FALSE)&gt;99999,-3,IF(VLOOKUP($A640,Sheet1!$B$3:$AH$1266,Sheet1!M$1+(Sheet1!$A$1-1)*10,FALSE)&gt;9999,-2,IF(VLOOKUP($A640,Sheet1!$B$3:$AH$1266,Sheet1!M$1+(Sheet1!$A$1-1)*10,FALSE)&gt;999,-1,0)))))))</f>
        <v>2030</v>
      </c>
      <c r="AD640" s="65">
        <f>IF(ISNA(VLOOKUP($A640,Sheet1!$B$3:$AH$1266,Sheet1!N$1+(Sheet1!$A$1-1)*10,FALSE))=TRUE,"---",IF(VLOOKUP($A640,Sheet1!$B$3:$AH$1266,Sheet1!N$1+(Sheet1!$A$1-1)*10,FALSE)="---","---", (ROUND(VLOOKUP($A640,Sheet1!$B$3:$AH$1266,Sheet1!N$1+(Sheet1!$A$1-1)*10,FALSE),IF(VLOOKUP($A640,Sheet1!$B$3:$AH$1266,Sheet1!N$1+(Sheet1!$A$1-1)*10,FALSE)&gt;99999,-3,IF(VLOOKUP($A640,Sheet1!$B$3:$AH$1266,Sheet1!N$1+(Sheet1!$A$1-1)*10,FALSE)&gt;9999,-2,IF(VLOOKUP($A640,Sheet1!$B$3:$AH$1266,Sheet1!N$1+(Sheet1!$A$1-1)*10,FALSE)&gt;999,-1,0)))))))</f>
        <v>2680</v>
      </c>
    </row>
    <row r="641" spans="1:30" ht="25.5" customHeight="1" x14ac:dyDescent="0.25">
      <c r="A641" s="133" t="s">
        <v>993</v>
      </c>
      <c r="B641" s="141" t="s">
        <v>994</v>
      </c>
      <c r="C641" s="133">
        <v>411715.4</v>
      </c>
      <c r="D641" s="133">
        <v>734513.1</v>
      </c>
      <c r="E641" s="67" t="s">
        <v>3057</v>
      </c>
      <c r="F641" s="117" t="s">
        <v>4648</v>
      </c>
      <c r="G641" s="118" t="s">
        <v>31</v>
      </c>
      <c r="H641" s="136">
        <v>19.7</v>
      </c>
      <c r="I641" s="119">
        <v>39189</v>
      </c>
      <c r="J641" s="120">
        <v>12.64</v>
      </c>
      <c r="K641" s="118" t="s">
        <v>186</v>
      </c>
      <c r="L641" s="122">
        <v>1440</v>
      </c>
      <c r="M641" s="123">
        <v>73.099999999999994</v>
      </c>
      <c r="N641" s="118" t="s">
        <v>12</v>
      </c>
      <c r="O641" s="71">
        <f t="shared" si="20"/>
        <v>1.8269001669015095</v>
      </c>
      <c r="P641" s="71">
        <f>IF(O641&lt;&gt;"",VLOOKUP($A641,Sheet4!$A$2:$O$1309,14,FALSE)*100,"")</f>
        <v>1.0690774659705471</v>
      </c>
      <c r="Q641" s="71">
        <f>IF(P641&lt;&gt;"",VLOOKUP($A641,Sheet4!$A$2:$O$1309,15,FALSE)*100,"")</f>
        <v>9.992761063857591</v>
      </c>
      <c r="R641" s="73">
        <f t="shared" si="19"/>
        <v>50</v>
      </c>
      <c r="S641" s="63" t="s">
        <v>4362</v>
      </c>
      <c r="T641" s="63" t="str">
        <f>IF(ISNA(VLOOKUP(A641,Sheet1!B$3:C$1266,2,FALSE)=TRUE),"NC",VLOOKUP(A641,Sheet1!B$3:C$1266,2,FALSE))</f>
        <v>Regulated</v>
      </c>
      <c r="U641" s="66">
        <f>IF(ISNA(VLOOKUP($A641,Sheet1!$B$3:$AH$1266,Sheet1!E$1+(Sheet1!$A$1-1)*10,FALSE))=TRUE,"---",IF(VLOOKUP($A641,Sheet1!$B$3:$AH$1266,Sheet1!E$1+(Sheet1!$A$1-1)*10,FALSE)="---","---", (ROUND(VLOOKUP($A641,Sheet1!$B$3:$AH$1266,Sheet1!E$1+(Sheet1!$A$1-1)*10,FALSE),IF(VLOOKUP($A641,Sheet1!$B$3:$AH$1266,Sheet1!E$1+(Sheet1!$A$1-1)*10,FALSE)&gt;99999,-3,IF(VLOOKUP($A641,Sheet1!$B$3:$AH$1266,Sheet1!E$1+(Sheet1!$A$1-1)*10,FALSE)&gt;9999,-2,IF(VLOOKUP($A641,Sheet1!$B$3:$AH$1266,Sheet1!E$1+(Sheet1!$A$1-1)*10,FALSE)&gt;999,-1,0)))))))</f>
        <v>128</v>
      </c>
      <c r="V641" s="66">
        <f>IF(ISNA(VLOOKUP($A641,Sheet1!$B$3:$AH$1266,Sheet1!F$1+(Sheet1!$A$1-1)*10,FALSE))=TRUE,"---",IF(VLOOKUP($A641,Sheet1!$B$3:$AH$1266,Sheet1!F$1+(Sheet1!$A$1-1)*10,FALSE)="---","---", (ROUND(VLOOKUP($A641,Sheet1!$B$3:$AH$1266,Sheet1!F$1+(Sheet1!$A$1-1)*10,FALSE),IF(VLOOKUP($A641,Sheet1!$B$3:$AH$1266,Sheet1!F$1+(Sheet1!$A$1-1)*10,FALSE)&gt;99999,-3,IF(VLOOKUP($A641,Sheet1!$B$3:$AH$1266,Sheet1!F$1+(Sheet1!$A$1-1)*10,FALSE)&gt;9999,-2,IF(VLOOKUP($A641,Sheet1!$B$3:$AH$1266,Sheet1!F$1+(Sheet1!$A$1-1)*10,FALSE)&gt;999,-1,0)))))))</f>
        <v>153</v>
      </c>
      <c r="W641" s="66">
        <f>IF(ISNA(VLOOKUP($A641,Sheet1!$B$3:$AH$1266,Sheet1!G$1+(Sheet1!$A$1-1)*10,FALSE))=TRUE,"---",IF(VLOOKUP($A641,Sheet1!$B$3:$AH$1266,Sheet1!G$1+(Sheet1!$A$1-1)*10,FALSE)="---","---", (ROUND(VLOOKUP($A641,Sheet1!$B$3:$AH$1266,Sheet1!G$1+(Sheet1!$A$1-1)*10,FALSE),IF(VLOOKUP($A641,Sheet1!$B$3:$AH$1266,Sheet1!G$1+(Sheet1!$A$1-1)*10,FALSE)&gt;99999,-3,IF(VLOOKUP($A641,Sheet1!$B$3:$AH$1266,Sheet1!G$1+(Sheet1!$A$1-1)*10,FALSE)&gt;9999,-2,IF(VLOOKUP($A641,Sheet1!$B$3:$AH$1266,Sheet1!G$1+(Sheet1!$A$1-1)*10,FALSE)&gt;999,-1,0)))))))</f>
        <v>193</v>
      </c>
      <c r="X641" s="66">
        <f>IF(ISNA(VLOOKUP($A641,Sheet1!$B$3:$AH$1266,Sheet1!H$1+(Sheet1!$A$1-1)*10,FALSE))=TRUE,"---",IF(VLOOKUP($A641,Sheet1!$B$3:$AH$1266,Sheet1!H$1+(Sheet1!$A$1-1)*10,FALSE)="---","---", (ROUND(VLOOKUP($A641,Sheet1!$B$3:$AH$1266,Sheet1!H$1+(Sheet1!$A$1-1)*10,FALSE),IF(VLOOKUP($A641,Sheet1!$B$3:$AH$1266,Sheet1!H$1+(Sheet1!$A$1-1)*10,FALSE)&gt;99999,-3,IF(VLOOKUP($A641,Sheet1!$B$3:$AH$1266,Sheet1!H$1+(Sheet1!$A$1-1)*10,FALSE)&gt;9999,-2,IF(VLOOKUP($A641,Sheet1!$B$3:$AH$1266,Sheet1!H$1+(Sheet1!$A$1-1)*10,FALSE)&gt;999,-1,0)))))))</f>
        <v>359</v>
      </c>
      <c r="Y641" s="66">
        <f>IF(ISNA(VLOOKUP($A641,Sheet1!$B$3:$AH$1266,Sheet1!I$1+(Sheet1!$A$1-1)*10,FALSE))=TRUE,"---",IF(VLOOKUP($A641,Sheet1!$B$3:$AH$1266,Sheet1!I$1+(Sheet1!$A$1-1)*10,FALSE)="---","---", (ROUND(VLOOKUP($A641,Sheet1!$B$3:$AH$1266,Sheet1!I$1+(Sheet1!$A$1-1)*10,FALSE),IF(VLOOKUP($A641,Sheet1!$B$3:$AH$1266,Sheet1!I$1+(Sheet1!$A$1-1)*10,FALSE)&gt;99999,-3,IF(VLOOKUP($A641,Sheet1!$B$3:$AH$1266,Sheet1!I$1+(Sheet1!$A$1-1)*10,FALSE)&gt;9999,-2,IF(VLOOKUP($A641,Sheet1!$B$3:$AH$1266,Sheet1!I$1+(Sheet1!$A$1-1)*10,FALSE)&gt;999,-1,0)))))))</f>
        <v>546</v>
      </c>
      <c r="Z641" s="66">
        <f>IF(ISNA(VLOOKUP($A641,Sheet1!$B$3:$AH$1266,Sheet1!J$1+(Sheet1!$A$1-1)*10,FALSE))=TRUE,"---",IF(VLOOKUP($A641,Sheet1!$B$3:$AH$1266,Sheet1!J$1+(Sheet1!$A$1-1)*10,FALSE)="---","---", (ROUND(VLOOKUP($A641,Sheet1!$B$3:$AH$1266,Sheet1!J$1+(Sheet1!$A$1-1)*10,FALSE),IF(VLOOKUP($A641,Sheet1!$B$3:$AH$1266,Sheet1!J$1+(Sheet1!$A$1-1)*10,FALSE)&gt;99999,-3,IF(VLOOKUP($A641,Sheet1!$B$3:$AH$1266,Sheet1!J$1+(Sheet1!$A$1-1)*10,FALSE)&gt;9999,-2,IF(VLOOKUP($A641,Sheet1!$B$3:$AH$1266,Sheet1!J$1+(Sheet1!$A$1-1)*10,FALSE)&gt;999,-1,0)))))))</f>
        <v>921</v>
      </c>
      <c r="AA641" s="66">
        <f>IF(ISNA(VLOOKUP($A641,Sheet1!$B$3:$AH$1266,Sheet1!K$1+(Sheet1!$A$1-1)*10,FALSE))=TRUE,"---",IF(VLOOKUP($A641,Sheet1!$B$3:$AH$1266,Sheet1!K$1+(Sheet1!$A$1-1)*10,FALSE)="---","---", (ROUND(VLOOKUP($A641,Sheet1!$B$3:$AH$1266,Sheet1!K$1+(Sheet1!$A$1-1)*10,FALSE),IF(VLOOKUP($A641,Sheet1!$B$3:$AH$1266,Sheet1!K$1+(Sheet1!$A$1-1)*10,FALSE)&gt;99999,-3,IF(VLOOKUP($A641,Sheet1!$B$3:$AH$1266,Sheet1!K$1+(Sheet1!$A$1-1)*10,FALSE)&gt;9999,-2,IF(VLOOKUP($A641,Sheet1!$B$3:$AH$1266,Sheet1!K$1+(Sheet1!$A$1-1)*10,FALSE)&gt;999,-1,0)))))))</f>
        <v>1350</v>
      </c>
      <c r="AB641" s="66">
        <f>IF(ISNA(VLOOKUP($A641,Sheet1!$B$3:$AH$1266,Sheet1!L$1+(Sheet1!$A$1-1)*10,FALSE))=TRUE,"---",IF(VLOOKUP($A641,Sheet1!$B$3:$AH$1266,Sheet1!L$1+(Sheet1!$A$1-1)*10,FALSE)="---","---", (ROUND(VLOOKUP($A641,Sheet1!$B$3:$AH$1266,Sheet1!L$1+(Sheet1!$A$1-1)*10,FALSE),IF(VLOOKUP($A641,Sheet1!$B$3:$AH$1266,Sheet1!L$1+(Sheet1!$A$1-1)*10,FALSE)&gt;99999,-3,IF(VLOOKUP($A641,Sheet1!$B$3:$AH$1266,Sheet1!L$1+(Sheet1!$A$1-1)*10,FALSE)&gt;9999,-2,IF(VLOOKUP($A641,Sheet1!$B$3:$AH$1266,Sheet1!L$1+(Sheet1!$A$1-1)*10,FALSE)&gt;999,-1,0)))))))</f>
        <v>1960</v>
      </c>
      <c r="AC641" s="66">
        <f>IF(ISNA(VLOOKUP($A641,Sheet1!$B$3:$AH$1266,Sheet1!M$1+(Sheet1!$A$1-1)*10,FALSE))=TRUE,"---",IF(VLOOKUP($A641,Sheet1!$B$3:$AH$1266,Sheet1!M$1+(Sheet1!$A$1-1)*10,FALSE)="---","---", (ROUND(VLOOKUP($A641,Sheet1!$B$3:$AH$1266,Sheet1!M$1+(Sheet1!$A$1-1)*10,FALSE),IF(VLOOKUP($A641,Sheet1!$B$3:$AH$1266,Sheet1!M$1+(Sheet1!$A$1-1)*10,FALSE)&gt;99999,-3,IF(VLOOKUP($A641,Sheet1!$B$3:$AH$1266,Sheet1!M$1+(Sheet1!$A$1-1)*10,FALSE)&gt;9999,-2,IF(VLOOKUP($A641,Sheet1!$B$3:$AH$1266,Sheet1!M$1+(Sheet1!$A$1-1)*10,FALSE)&gt;999,-1,0)))))))</f>
        <v>2830</v>
      </c>
      <c r="AD641" s="66">
        <f>IF(ISNA(VLOOKUP($A641,Sheet1!$B$3:$AH$1266,Sheet1!N$1+(Sheet1!$A$1-1)*10,FALSE))=TRUE,"---",IF(VLOOKUP($A641,Sheet1!$B$3:$AH$1266,Sheet1!N$1+(Sheet1!$A$1-1)*10,FALSE)="---","---", (ROUND(VLOOKUP($A641,Sheet1!$B$3:$AH$1266,Sheet1!N$1+(Sheet1!$A$1-1)*10,FALSE),IF(VLOOKUP($A641,Sheet1!$B$3:$AH$1266,Sheet1!N$1+(Sheet1!$A$1-1)*10,FALSE)&gt;99999,-3,IF(VLOOKUP($A641,Sheet1!$B$3:$AH$1266,Sheet1!N$1+(Sheet1!$A$1-1)*10,FALSE)&gt;9999,-2,IF(VLOOKUP($A641,Sheet1!$B$3:$AH$1266,Sheet1!N$1+(Sheet1!$A$1-1)*10,FALSE)&gt;999,-1,0)))))))</f>
        <v>4550</v>
      </c>
    </row>
    <row r="642" spans="1:30" ht="25.5" customHeight="1" x14ac:dyDescent="0.25">
      <c r="A642" s="125" t="s">
        <v>995</v>
      </c>
      <c r="B642" s="126" t="s">
        <v>996</v>
      </c>
      <c r="C642" s="125">
        <v>411657.1</v>
      </c>
      <c r="D642" s="125">
        <v>734331.6</v>
      </c>
      <c r="E642" s="70" t="s">
        <v>3057</v>
      </c>
      <c r="F642" s="52" t="s">
        <v>4650</v>
      </c>
      <c r="G642" s="127" t="s">
        <v>31</v>
      </c>
      <c r="H642" s="128">
        <v>3.01</v>
      </c>
      <c r="I642" s="112">
        <v>36419</v>
      </c>
      <c r="J642" s="113">
        <v>4.9400000000000004</v>
      </c>
      <c r="K642" s="114" t="s">
        <v>4405</v>
      </c>
      <c r="L642" s="115">
        <v>918</v>
      </c>
      <c r="M642" s="116">
        <v>305</v>
      </c>
      <c r="N642" s="127" t="s">
        <v>160</v>
      </c>
      <c r="O642" s="68">
        <f t="shared" si="20"/>
        <v>6.791737068091428</v>
      </c>
      <c r="P642" s="68">
        <f>IF(O642&lt;&gt;"",VLOOKUP($A642,Sheet4!$A$2:$O$1309,14,FALSE)*100,"")</f>
        <v>1.8106239831579218</v>
      </c>
      <c r="Q642" s="68">
        <f>IF(P642&lt;&gt;"",VLOOKUP($A642,Sheet4!$A$2:$O$1309,15,FALSE)*100,"")</f>
        <v>16.387415644390924</v>
      </c>
      <c r="R642" s="74">
        <f t="shared" si="19"/>
        <v>15</v>
      </c>
      <c r="S642" s="64" t="s">
        <v>4362</v>
      </c>
      <c r="T642" s="64" t="str">
        <f>IF(ISNA(VLOOKUP(A642,Sheet1!B$3:C$1266,2,FALSE)=TRUE),"NC",VLOOKUP(A642,Sheet1!B$3:C$1266,2,FALSE))</f>
        <v>Urban</v>
      </c>
      <c r="U642" s="65">
        <f>IF(ISNA(VLOOKUP($A642,Sheet1!$B$3:$AH$1266,Sheet1!E$1+(Sheet1!$A$1-1)*10,FALSE))=TRUE,"---",IF(VLOOKUP($A642,Sheet1!$B$3:$AH$1266,Sheet1!E$1+(Sheet1!$A$1-1)*10,FALSE)="---","---", (ROUND(VLOOKUP($A642,Sheet1!$B$3:$AH$1266,Sheet1!E$1+(Sheet1!$A$1-1)*10,FALSE),IF(VLOOKUP($A642,Sheet1!$B$3:$AH$1266,Sheet1!E$1+(Sheet1!$A$1-1)*10,FALSE)&gt;99999,-3,IF(VLOOKUP($A642,Sheet1!$B$3:$AH$1266,Sheet1!E$1+(Sheet1!$A$1-1)*10,FALSE)&gt;9999,-2,IF(VLOOKUP($A642,Sheet1!$B$3:$AH$1266,Sheet1!E$1+(Sheet1!$A$1-1)*10,FALSE)&gt;999,-1,0)))))))</f>
        <v>114</v>
      </c>
      <c r="V642" s="65">
        <f>IF(ISNA(VLOOKUP($A642,Sheet1!$B$3:$AH$1266,Sheet1!F$1+(Sheet1!$A$1-1)*10,FALSE))=TRUE,"---",IF(VLOOKUP($A642,Sheet1!$B$3:$AH$1266,Sheet1!F$1+(Sheet1!$A$1-1)*10,FALSE)="---","---", (ROUND(VLOOKUP($A642,Sheet1!$B$3:$AH$1266,Sheet1!F$1+(Sheet1!$A$1-1)*10,FALSE),IF(VLOOKUP($A642,Sheet1!$B$3:$AH$1266,Sheet1!F$1+(Sheet1!$A$1-1)*10,FALSE)&gt;99999,-3,IF(VLOOKUP($A642,Sheet1!$B$3:$AH$1266,Sheet1!F$1+(Sheet1!$A$1-1)*10,FALSE)&gt;9999,-2,IF(VLOOKUP($A642,Sheet1!$B$3:$AH$1266,Sheet1!F$1+(Sheet1!$A$1-1)*10,FALSE)&gt;999,-1,0)))))))</f>
        <v>164</v>
      </c>
      <c r="W642" s="65">
        <f>IF(ISNA(VLOOKUP($A642,Sheet1!$B$3:$AH$1266,Sheet1!G$1+(Sheet1!$A$1-1)*10,FALSE))=TRUE,"---",IF(VLOOKUP($A642,Sheet1!$B$3:$AH$1266,Sheet1!G$1+(Sheet1!$A$1-1)*10,FALSE)="---","---", (ROUND(VLOOKUP($A642,Sheet1!$B$3:$AH$1266,Sheet1!G$1+(Sheet1!$A$1-1)*10,FALSE),IF(VLOOKUP($A642,Sheet1!$B$3:$AH$1266,Sheet1!G$1+(Sheet1!$A$1-1)*10,FALSE)&gt;99999,-3,IF(VLOOKUP($A642,Sheet1!$B$3:$AH$1266,Sheet1!G$1+(Sheet1!$A$1-1)*10,FALSE)&gt;9999,-2,IF(VLOOKUP($A642,Sheet1!$B$3:$AH$1266,Sheet1!G$1+(Sheet1!$A$1-1)*10,FALSE)&gt;999,-1,0)))))))</f>
        <v>240</v>
      </c>
      <c r="X642" s="65">
        <f>IF(ISNA(VLOOKUP($A642,Sheet1!$B$3:$AH$1266,Sheet1!H$1+(Sheet1!$A$1-1)*10,FALSE))=TRUE,"---",IF(VLOOKUP($A642,Sheet1!$B$3:$AH$1266,Sheet1!H$1+(Sheet1!$A$1-1)*10,FALSE)="---","---", (ROUND(VLOOKUP($A642,Sheet1!$B$3:$AH$1266,Sheet1!H$1+(Sheet1!$A$1-1)*10,FALSE),IF(VLOOKUP($A642,Sheet1!$B$3:$AH$1266,Sheet1!H$1+(Sheet1!$A$1-1)*10,FALSE)&gt;99999,-3,IF(VLOOKUP($A642,Sheet1!$B$3:$AH$1266,Sheet1!H$1+(Sheet1!$A$1-1)*10,FALSE)&gt;9999,-2,IF(VLOOKUP($A642,Sheet1!$B$3:$AH$1266,Sheet1!H$1+(Sheet1!$A$1-1)*10,FALSE)&gt;999,-1,0)))))))</f>
        <v>502</v>
      </c>
      <c r="Y642" s="65">
        <f>IF(ISNA(VLOOKUP($A642,Sheet1!$B$3:$AH$1266,Sheet1!I$1+(Sheet1!$A$1-1)*10,FALSE))=TRUE,"---",IF(VLOOKUP($A642,Sheet1!$B$3:$AH$1266,Sheet1!I$1+(Sheet1!$A$1-1)*10,FALSE)="---","---", (ROUND(VLOOKUP($A642,Sheet1!$B$3:$AH$1266,Sheet1!I$1+(Sheet1!$A$1-1)*10,FALSE),IF(VLOOKUP($A642,Sheet1!$B$3:$AH$1266,Sheet1!I$1+(Sheet1!$A$1-1)*10,FALSE)&gt;99999,-3,IF(VLOOKUP($A642,Sheet1!$B$3:$AH$1266,Sheet1!I$1+(Sheet1!$A$1-1)*10,FALSE)&gt;9999,-2,IF(VLOOKUP($A642,Sheet1!$B$3:$AH$1266,Sheet1!I$1+(Sheet1!$A$1-1)*10,FALSE)&gt;999,-1,0)))))))</f>
        <v>738</v>
      </c>
      <c r="Z642" s="65">
        <f>IF(ISNA(VLOOKUP($A642,Sheet1!$B$3:$AH$1266,Sheet1!J$1+(Sheet1!$A$1-1)*10,FALSE))=TRUE,"---",IF(VLOOKUP($A642,Sheet1!$B$3:$AH$1266,Sheet1!J$1+(Sheet1!$A$1-1)*10,FALSE)="---","---", (ROUND(VLOOKUP($A642,Sheet1!$B$3:$AH$1266,Sheet1!J$1+(Sheet1!$A$1-1)*10,FALSE),IF(VLOOKUP($A642,Sheet1!$B$3:$AH$1266,Sheet1!J$1+(Sheet1!$A$1-1)*10,FALSE)&gt;99999,-3,IF(VLOOKUP($A642,Sheet1!$B$3:$AH$1266,Sheet1!J$1+(Sheet1!$A$1-1)*10,FALSE)&gt;9999,-2,IF(VLOOKUP($A642,Sheet1!$B$3:$AH$1266,Sheet1!J$1+(Sheet1!$A$1-1)*10,FALSE)&gt;999,-1,0)))))))</f>
        <v>1110</v>
      </c>
      <c r="AA642" s="65">
        <f>IF(ISNA(VLOOKUP($A642,Sheet1!$B$3:$AH$1266,Sheet1!K$1+(Sheet1!$A$1-1)*10,FALSE))=TRUE,"---",IF(VLOOKUP($A642,Sheet1!$B$3:$AH$1266,Sheet1!K$1+(Sheet1!$A$1-1)*10,FALSE)="---","---", (ROUND(VLOOKUP($A642,Sheet1!$B$3:$AH$1266,Sheet1!K$1+(Sheet1!$A$1-1)*10,FALSE),IF(VLOOKUP($A642,Sheet1!$B$3:$AH$1266,Sheet1!K$1+(Sheet1!$A$1-1)*10,FALSE)&gt;99999,-3,IF(VLOOKUP($A642,Sheet1!$B$3:$AH$1266,Sheet1!K$1+(Sheet1!$A$1-1)*10,FALSE)&gt;9999,-2,IF(VLOOKUP($A642,Sheet1!$B$3:$AH$1266,Sheet1!K$1+(Sheet1!$A$1-1)*10,FALSE)&gt;999,-1,0)))))))</f>
        <v>1440</v>
      </c>
      <c r="AB642" s="65">
        <f>IF(ISNA(VLOOKUP($A642,Sheet1!$B$3:$AH$1266,Sheet1!L$1+(Sheet1!$A$1-1)*10,FALSE))=TRUE,"---",IF(VLOOKUP($A642,Sheet1!$B$3:$AH$1266,Sheet1!L$1+(Sheet1!$A$1-1)*10,FALSE)="---","---", (ROUND(VLOOKUP($A642,Sheet1!$B$3:$AH$1266,Sheet1!L$1+(Sheet1!$A$1-1)*10,FALSE),IF(VLOOKUP($A642,Sheet1!$B$3:$AH$1266,Sheet1!L$1+(Sheet1!$A$1-1)*10,FALSE)&gt;99999,-3,IF(VLOOKUP($A642,Sheet1!$B$3:$AH$1266,Sheet1!L$1+(Sheet1!$A$1-1)*10,FALSE)&gt;9999,-2,IF(VLOOKUP($A642,Sheet1!$B$3:$AH$1266,Sheet1!L$1+(Sheet1!$A$1-1)*10,FALSE)&gt;999,-1,0)))))))</f>
        <v>1830</v>
      </c>
      <c r="AC642" s="65">
        <f>IF(ISNA(VLOOKUP($A642,Sheet1!$B$3:$AH$1266,Sheet1!M$1+(Sheet1!$A$1-1)*10,FALSE))=TRUE,"---",IF(VLOOKUP($A642,Sheet1!$B$3:$AH$1266,Sheet1!M$1+(Sheet1!$A$1-1)*10,FALSE)="---","---", (ROUND(VLOOKUP($A642,Sheet1!$B$3:$AH$1266,Sheet1!M$1+(Sheet1!$A$1-1)*10,FALSE),IF(VLOOKUP($A642,Sheet1!$B$3:$AH$1266,Sheet1!M$1+(Sheet1!$A$1-1)*10,FALSE)&gt;99999,-3,IF(VLOOKUP($A642,Sheet1!$B$3:$AH$1266,Sheet1!M$1+(Sheet1!$A$1-1)*10,FALSE)&gt;9999,-2,IF(VLOOKUP($A642,Sheet1!$B$3:$AH$1266,Sheet1!M$1+(Sheet1!$A$1-1)*10,FALSE)&gt;999,-1,0)))))))</f>
        <v>2270</v>
      </c>
      <c r="AD642" s="65">
        <f>IF(ISNA(VLOOKUP($A642,Sheet1!$B$3:$AH$1266,Sheet1!N$1+(Sheet1!$A$1-1)*10,FALSE))=TRUE,"---",IF(VLOOKUP($A642,Sheet1!$B$3:$AH$1266,Sheet1!N$1+(Sheet1!$A$1-1)*10,FALSE)="---","---", (ROUND(VLOOKUP($A642,Sheet1!$B$3:$AH$1266,Sheet1!N$1+(Sheet1!$A$1-1)*10,FALSE),IF(VLOOKUP($A642,Sheet1!$B$3:$AH$1266,Sheet1!N$1+(Sheet1!$A$1-1)*10,FALSE)&gt;99999,-3,IF(VLOOKUP($A642,Sheet1!$B$3:$AH$1266,Sheet1!N$1+(Sheet1!$A$1-1)*10,FALSE)&gt;9999,-2,IF(VLOOKUP($A642,Sheet1!$B$3:$AH$1266,Sheet1!N$1+(Sheet1!$A$1-1)*10,FALSE)&gt;999,-1,0)))))))</f>
        <v>2940</v>
      </c>
    </row>
    <row r="643" spans="1:30" ht="25.5" customHeight="1" x14ac:dyDescent="0.25">
      <c r="A643" s="133" t="s">
        <v>997</v>
      </c>
      <c r="B643" s="141" t="s">
        <v>998</v>
      </c>
      <c r="C643" s="133">
        <v>411311</v>
      </c>
      <c r="D643" s="133">
        <v>734446</v>
      </c>
      <c r="E643" s="67" t="s">
        <v>3057</v>
      </c>
      <c r="F643" s="135" t="s">
        <v>4405</v>
      </c>
      <c r="G643" s="118" t="s">
        <v>160</v>
      </c>
      <c r="H643" s="136">
        <v>16.399999999999999</v>
      </c>
      <c r="I643" s="119">
        <v>36419</v>
      </c>
      <c r="J643" s="137" t="s">
        <v>4405</v>
      </c>
      <c r="K643" s="118" t="s">
        <v>17</v>
      </c>
      <c r="L643" s="122">
        <v>2800</v>
      </c>
      <c r="M643" s="123">
        <v>171</v>
      </c>
      <c r="N643" s="118" t="s">
        <v>160</v>
      </c>
      <c r="O643" s="71">
        <f t="shared" si="20"/>
        <v>1.3863241455580575</v>
      </c>
      <c r="P643" s="71">
        <f>IF(O643&lt;&gt;"",VLOOKUP($A643,Sheet4!$A$2:$O$1309,14,FALSE)*100,"")</f>
        <v>1.0949070720268406</v>
      </c>
      <c r="Q643" s="71">
        <f>IF(P643&lt;&gt;"",VLOOKUP($A643,Sheet4!$A$2:$O$1309,15,FALSE)*100,"")</f>
        <v>10.222677364810039</v>
      </c>
      <c r="R643" s="73">
        <f t="shared" si="19"/>
        <v>70</v>
      </c>
      <c r="S643" s="63" t="s">
        <v>4362</v>
      </c>
      <c r="T643" s="63" t="str">
        <f>IF(ISNA(VLOOKUP(A643,Sheet1!B$3:C$1266,2,FALSE)=TRUE),"NC",VLOOKUP(A643,Sheet1!B$3:C$1266,2,FALSE))</f>
        <v>Rural</v>
      </c>
      <c r="U643" s="66">
        <f>IF(ISNA(VLOOKUP($A643,Sheet1!$B$3:$AH$1266,Sheet1!E$1+(Sheet1!$A$1-1)*10,FALSE))=TRUE,"---",IF(VLOOKUP($A643,Sheet1!$B$3:$AH$1266,Sheet1!E$1+(Sheet1!$A$1-1)*10,FALSE)="---","---", (ROUND(VLOOKUP($A643,Sheet1!$B$3:$AH$1266,Sheet1!E$1+(Sheet1!$A$1-1)*10,FALSE),IF(VLOOKUP($A643,Sheet1!$B$3:$AH$1266,Sheet1!E$1+(Sheet1!$A$1-1)*10,FALSE)&gt;99999,-3,IF(VLOOKUP($A643,Sheet1!$B$3:$AH$1266,Sheet1!E$1+(Sheet1!$A$1-1)*10,FALSE)&gt;9999,-2,IF(VLOOKUP($A643,Sheet1!$B$3:$AH$1266,Sheet1!E$1+(Sheet1!$A$1-1)*10,FALSE)&gt;999,-1,0)))))))</f>
        <v>381</v>
      </c>
      <c r="V643" s="66">
        <f>IF(ISNA(VLOOKUP($A643,Sheet1!$B$3:$AH$1266,Sheet1!F$1+(Sheet1!$A$1-1)*10,FALSE))=TRUE,"---",IF(VLOOKUP($A643,Sheet1!$B$3:$AH$1266,Sheet1!F$1+(Sheet1!$A$1-1)*10,FALSE)="---","---", (ROUND(VLOOKUP($A643,Sheet1!$B$3:$AH$1266,Sheet1!F$1+(Sheet1!$A$1-1)*10,FALSE),IF(VLOOKUP($A643,Sheet1!$B$3:$AH$1266,Sheet1!F$1+(Sheet1!$A$1-1)*10,FALSE)&gt;99999,-3,IF(VLOOKUP($A643,Sheet1!$B$3:$AH$1266,Sheet1!F$1+(Sheet1!$A$1-1)*10,FALSE)&gt;9999,-2,IF(VLOOKUP($A643,Sheet1!$B$3:$AH$1266,Sheet1!F$1+(Sheet1!$A$1-1)*10,FALSE)&gt;999,-1,0)))))))</f>
        <v>474</v>
      </c>
      <c r="W643" s="66">
        <f>IF(ISNA(VLOOKUP($A643,Sheet1!$B$3:$AH$1266,Sheet1!G$1+(Sheet1!$A$1-1)*10,FALSE))=TRUE,"---",IF(VLOOKUP($A643,Sheet1!$B$3:$AH$1266,Sheet1!G$1+(Sheet1!$A$1-1)*10,FALSE)="---","---", (ROUND(VLOOKUP($A643,Sheet1!$B$3:$AH$1266,Sheet1!G$1+(Sheet1!$A$1-1)*10,FALSE),IF(VLOOKUP($A643,Sheet1!$B$3:$AH$1266,Sheet1!G$1+(Sheet1!$A$1-1)*10,FALSE)&gt;99999,-3,IF(VLOOKUP($A643,Sheet1!$B$3:$AH$1266,Sheet1!G$1+(Sheet1!$A$1-1)*10,FALSE)&gt;9999,-2,IF(VLOOKUP($A643,Sheet1!$B$3:$AH$1266,Sheet1!G$1+(Sheet1!$A$1-1)*10,FALSE)&gt;999,-1,0)))))))</f>
        <v>611</v>
      </c>
      <c r="X643" s="66">
        <f>IF(ISNA(VLOOKUP($A643,Sheet1!$B$3:$AH$1266,Sheet1!H$1+(Sheet1!$A$1-1)*10,FALSE))=TRUE,"---",IF(VLOOKUP($A643,Sheet1!$B$3:$AH$1266,Sheet1!H$1+(Sheet1!$A$1-1)*10,FALSE)="---","---", (ROUND(VLOOKUP($A643,Sheet1!$B$3:$AH$1266,Sheet1!H$1+(Sheet1!$A$1-1)*10,FALSE),IF(VLOOKUP($A643,Sheet1!$B$3:$AH$1266,Sheet1!H$1+(Sheet1!$A$1-1)*10,FALSE)&gt;99999,-3,IF(VLOOKUP($A643,Sheet1!$B$3:$AH$1266,Sheet1!H$1+(Sheet1!$A$1-1)*10,FALSE)&gt;9999,-2,IF(VLOOKUP($A643,Sheet1!$B$3:$AH$1266,Sheet1!H$1+(Sheet1!$A$1-1)*10,FALSE)&gt;999,-1,0)))))))</f>
        <v>1040</v>
      </c>
      <c r="Y643" s="66">
        <f>IF(ISNA(VLOOKUP($A643,Sheet1!$B$3:$AH$1266,Sheet1!I$1+(Sheet1!$A$1-1)*10,FALSE))=TRUE,"---",IF(VLOOKUP($A643,Sheet1!$B$3:$AH$1266,Sheet1!I$1+(Sheet1!$A$1-1)*10,FALSE)="---","---", (ROUND(VLOOKUP($A643,Sheet1!$B$3:$AH$1266,Sheet1!I$1+(Sheet1!$A$1-1)*10,FALSE),IF(VLOOKUP($A643,Sheet1!$B$3:$AH$1266,Sheet1!I$1+(Sheet1!$A$1-1)*10,FALSE)&gt;99999,-3,IF(VLOOKUP($A643,Sheet1!$B$3:$AH$1266,Sheet1!I$1+(Sheet1!$A$1-1)*10,FALSE)&gt;9999,-2,IF(VLOOKUP($A643,Sheet1!$B$3:$AH$1266,Sheet1!I$1+(Sheet1!$A$1-1)*10,FALSE)&gt;999,-1,0)))))))</f>
        <v>1410</v>
      </c>
      <c r="Z643" s="66">
        <f>IF(ISNA(VLOOKUP($A643,Sheet1!$B$3:$AH$1266,Sheet1!J$1+(Sheet1!$A$1-1)*10,FALSE))=TRUE,"---",IF(VLOOKUP($A643,Sheet1!$B$3:$AH$1266,Sheet1!J$1+(Sheet1!$A$1-1)*10,FALSE)="---","---", (ROUND(VLOOKUP($A643,Sheet1!$B$3:$AH$1266,Sheet1!J$1+(Sheet1!$A$1-1)*10,FALSE),IF(VLOOKUP($A643,Sheet1!$B$3:$AH$1266,Sheet1!J$1+(Sheet1!$A$1-1)*10,FALSE)&gt;99999,-3,IF(VLOOKUP($A643,Sheet1!$B$3:$AH$1266,Sheet1!J$1+(Sheet1!$A$1-1)*10,FALSE)&gt;9999,-2,IF(VLOOKUP($A643,Sheet1!$B$3:$AH$1266,Sheet1!J$1+(Sheet1!$A$1-1)*10,FALSE)&gt;999,-1,0)))))))</f>
        <v>1980</v>
      </c>
      <c r="AA643" s="66">
        <f>IF(ISNA(VLOOKUP($A643,Sheet1!$B$3:$AH$1266,Sheet1!K$1+(Sheet1!$A$1-1)*10,FALSE))=TRUE,"---",IF(VLOOKUP($A643,Sheet1!$B$3:$AH$1266,Sheet1!K$1+(Sheet1!$A$1-1)*10,FALSE)="---","---", (ROUND(VLOOKUP($A643,Sheet1!$B$3:$AH$1266,Sheet1!K$1+(Sheet1!$A$1-1)*10,FALSE),IF(VLOOKUP($A643,Sheet1!$B$3:$AH$1266,Sheet1!K$1+(Sheet1!$A$1-1)*10,FALSE)&gt;99999,-3,IF(VLOOKUP($A643,Sheet1!$B$3:$AH$1266,Sheet1!K$1+(Sheet1!$A$1-1)*10,FALSE)&gt;9999,-2,IF(VLOOKUP($A643,Sheet1!$B$3:$AH$1266,Sheet1!K$1+(Sheet1!$A$1-1)*10,FALSE)&gt;999,-1,0)))))))</f>
        <v>2470</v>
      </c>
      <c r="AB643" s="66">
        <f>IF(ISNA(VLOOKUP($A643,Sheet1!$B$3:$AH$1266,Sheet1!L$1+(Sheet1!$A$1-1)*10,FALSE))=TRUE,"---",IF(VLOOKUP($A643,Sheet1!$B$3:$AH$1266,Sheet1!L$1+(Sheet1!$A$1-1)*10,FALSE)="---","---", (ROUND(VLOOKUP($A643,Sheet1!$B$3:$AH$1266,Sheet1!L$1+(Sheet1!$A$1-1)*10,FALSE),IF(VLOOKUP($A643,Sheet1!$B$3:$AH$1266,Sheet1!L$1+(Sheet1!$A$1-1)*10,FALSE)&gt;99999,-3,IF(VLOOKUP($A643,Sheet1!$B$3:$AH$1266,Sheet1!L$1+(Sheet1!$A$1-1)*10,FALSE)&gt;9999,-2,IF(VLOOKUP($A643,Sheet1!$B$3:$AH$1266,Sheet1!L$1+(Sheet1!$A$1-1)*10,FALSE)&gt;999,-1,0)))))))</f>
        <v>3030</v>
      </c>
      <c r="AC643" s="66">
        <f>IF(ISNA(VLOOKUP($A643,Sheet1!$B$3:$AH$1266,Sheet1!M$1+(Sheet1!$A$1-1)*10,FALSE))=TRUE,"---",IF(VLOOKUP($A643,Sheet1!$B$3:$AH$1266,Sheet1!M$1+(Sheet1!$A$1-1)*10,FALSE)="---","---", (ROUND(VLOOKUP($A643,Sheet1!$B$3:$AH$1266,Sheet1!M$1+(Sheet1!$A$1-1)*10,FALSE),IF(VLOOKUP($A643,Sheet1!$B$3:$AH$1266,Sheet1!M$1+(Sheet1!$A$1-1)*10,FALSE)&gt;99999,-3,IF(VLOOKUP($A643,Sheet1!$B$3:$AH$1266,Sheet1!M$1+(Sheet1!$A$1-1)*10,FALSE)&gt;9999,-2,IF(VLOOKUP($A643,Sheet1!$B$3:$AH$1266,Sheet1!M$1+(Sheet1!$A$1-1)*10,FALSE)&gt;999,-1,0)))))))</f>
        <v>3680</v>
      </c>
      <c r="AD643" s="66">
        <f>IF(ISNA(VLOOKUP($A643,Sheet1!$B$3:$AH$1266,Sheet1!N$1+(Sheet1!$A$1-1)*10,FALSE))=TRUE,"---",IF(VLOOKUP($A643,Sheet1!$B$3:$AH$1266,Sheet1!N$1+(Sheet1!$A$1-1)*10,FALSE)="---","---", (ROUND(VLOOKUP($A643,Sheet1!$B$3:$AH$1266,Sheet1!N$1+(Sheet1!$A$1-1)*10,FALSE),IF(VLOOKUP($A643,Sheet1!$B$3:$AH$1266,Sheet1!N$1+(Sheet1!$A$1-1)*10,FALSE)&gt;99999,-3,IF(VLOOKUP($A643,Sheet1!$B$3:$AH$1266,Sheet1!N$1+(Sheet1!$A$1-1)*10,FALSE)&gt;9999,-2,IF(VLOOKUP($A643,Sheet1!$B$3:$AH$1266,Sheet1!N$1+(Sheet1!$A$1-1)*10,FALSE)&gt;999,-1,0)))))))</f>
        <v>4660</v>
      </c>
    </row>
    <row r="644" spans="1:30" ht="25.5" customHeight="1" x14ac:dyDescent="0.25">
      <c r="A644" s="125" t="s">
        <v>999</v>
      </c>
      <c r="B644" s="126" t="s">
        <v>1000</v>
      </c>
      <c r="C644" s="125">
        <v>411343.5</v>
      </c>
      <c r="D644" s="125">
        <v>734437</v>
      </c>
      <c r="E644" s="70" t="s">
        <v>3057</v>
      </c>
      <c r="F644" s="52" t="s">
        <v>4651</v>
      </c>
      <c r="G644" s="127" t="s">
        <v>31</v>
      </c>
      <c r="H644" s="128">
        <v>17.600000000000001</v>
      </c>
      <c r="I644" s="112">
        <v>36419</v>
      </c>
      <c r="J644" s="113">
        <v>9.23</v>
      </c>
      <c r="K644" s="114" t="s">
        <v>4405</v>
      </c>
      <c r="L644" s="115">
        <v>2960</v>
      </c>
      <c r="M644" s="116">
        <v>168</v>
      </c>
      <c r="N644" s="127" t="s">
        <v>160</v>
      </c>
      <c r="O644" s="68">
        <f t="shared" si="20"/>
        <v>2.3404263574079955</v>
      </c>
      <c r="P644" s="68">
        <f>IF(O644&lt;&gt;"",VLOOKUP($A644,Sheet4!$A$2:$O$1309,14,FALSE)*100,"")</f>
        <v>1.3957193009523694</v>
      </c>
      <c r="Q644" s="68">
        <f>IF(P644&lt;&gt;"",VLOOKUP($A644,Sheet4!$A$2:$O$1309,15,FALSE)*100,"")</f>
        <v>12.861724803139552</v>
      </c>
      <c r="R644" s="74">
        <f t="shared" si="19"/>
        <v>45</v>
      </c>
      <c r="S644" s="64" t="s">
        <v>4362</v>
      </c>
      <c r="T644" s="64" t="str">
        <f>IF(ISNA(VLOOKUP(A644,Sheet1!B$3:C$1266,2,FALSE)=TRUE),"NC",VLOOKUP(A644,Sheet1!B$3:C$1266,2,FALSE))</f>
        <v>Urban</v>
      </c>
      <c r="U644" s="65">
        <f>IF(ISNA(VLOOKUP($A644,Sheet1!$B$3:$AH$1266,Sheet1!E$1+(Sheet1!$A$1-1)*10,FALSE))=TRUE,"---",IF(VLOOKUP($A644,Sheet1!$B$3:$AH$1266,Sheet1!E$1+(Sheet1!$A$1-1)*10,FALSE)="---","---", (ROUND(VLOOKUP($A644,Sheet1!$B$3:$AH$1266,Sheet1!E$1+(Sheet1!$A$1-1)*10,FALSE),IF(VLOOKUP($A644,Sheet1!$B$3:$AH$1266,Sheet1!E$1+(Sheet1!$A$1-1)*10,FALSE)&gt;99999,-3,IF(VLOOKUP($A644,Sheet1!$B$3:$AH$1266,Sheet1!E$1+(Sheet1!$A$1-1)*10,FALSE)&gt;9999,-2,IF(VLOOKUP($A644,Sheet1!$B$3:$AH$1266,Sheet1!E$1+(Sheet1!$A$1-1)*10,FALSE)&gt;999,-1,0)))))))</f>
        <v>320</v>
      </c>
      <c r="V644" s="65">
        <f>IF(ISNA(VLOOKUP($A644,Sheet1!$B$3:$AH$1266,Sheet1!F$1+(Sheet1!$A$1-1)*10,FALSE))=TRUE,"---",IF(VLOOKUP($A644,Sheet1!$B$3:$AH$1266,Sheet1!F$1+(Sheet1!$A$1-1)*10,FALSE)="---","---", (ROUND(VLOOKUP($A644,Sheet1!$B$3:$AH$1266,Sheet1!F$1+(Sheet1!$A$1-1)*10,FALSE),IF(VLOOKUP($A644,Sheet1!$B$3:$AH$1266,Sheet1!F$1+(Sheet1!$A$1-1)*10,FALSE)&gt;99999,-3,IF(VLOOKUP($A644,Sheet1!$B$3:$AH$1266,Sheet1!F$1+(Sheet1!$A$1-1)*10,FALSE)&gt;9999,-2,IF(VLOOKUP($A644,Sheet1!$B$3:$AH$1266,Sheet1!F$1+(Sheet1!$A$1-1)*10,FALSE)&gt;999,-1,0)))))))</f>
        <v>406</v>
      </c>
      <c r="W644" s="65">
        <f>IF(ISNA(VLOOKUP($A644,Sheet1!$B$3:$AH$1266,Sheet1!G$1+(Sheet1!$A$1-1)*10,FALSE))=TRUE,"---",IF(VLOOKUP($A644,Sheet1!$B$3:$AH$1266,Sheet1!G$1+(Sheet1!$A$1-1)*10,FALSE)="---","---", (ROUND(VLOOKUP($A644,Sheet1!$B$3:$AH$1266,Sheet1!G$1+(Sheet1!$A$1-1)*10,FALSE),IF(VLOOKUP($A644,Sheet1!$B$3:$AH$1266,Sheet1!G$1+(Sheet1!$A$1-1)*10,FALSE)&gt;99999,-3,IF(VLOOKUP($A644,Sheet1!$B$3:$AH$1266,Sheet1!G$1+(Sheet1!$A$1-1)*10,FALSE)&gt;9999,-2,IF(VLOOKUP($A644,Sheet1!$B$3:$AH$1266,Sheet1!G$1+(Sheet1!$A$1-1)*10,FALSE)&gt;999,-1,0)))))))</f>
        <v>535</v>
      </c>
      <c r="X644" s="65">
        <f>IF(ISNA(VLOOKUP($A644,Sheet1!$B$3:$AH$1266,Sheet1!H$1+(Sheet1!$A$1-1)*10,FALSE))=TRUE,"---",IF(VLOOKUP($A644,Sheet1!$B$3:$AH$1266,Sheet1!H$1+(Sheet1!$A$1-1)*10,FALSE)="---","---", (ROUND(VLOOKUP($A644,Sheet1!$B$3:$AH$1266,Sheet1!H$1+(Sheet1!$A$1-1)*10,FALSE),IF(VLOOKUP($A644,Sheet1!$B$3:$AH$1266,Sheet1!H$1+(Sheet1!$A$1-1)*10,FALSE)&gt;99999,-3,IF(VLOOKUP($A644,Sheet1!$B$3:$AH$1266,Sheet1!H$1+(Sheet1!$A$1-1)*10,FALSE)&gt;9999,-2,IF(VLOOKUP($A644,Sheet1!$B$3:$AH$1266,Sheet1!H$1+(Sheet1!$A$1-1)*10,FALSE)&gt;999,-1,0)))))))</f>
        <v>1010</v>
      </c>
      <c r="Y644" s="65">
        <f>IF(ISNA(VLOOKUP($A644,Sheet1!$B$3:$AH$1266,Sheet1!I$1+(Sheet1!$A$1-1)*10,FALSE))=TRUE,"---",IF(VLOOKUP($A644,Sheet1!$B$3:$AH$1266,Sheet1!I$1+(Sheet1!$A$1-1)*10,FALSE)="---","---", (ROUND(VLOOKUP($A644,Sheet1!$B$3:$AH$1266,Sheet1!I$1+(Sheet1!$A$1-1)*10,FALSE),IF(VLOOKUP($A644,Sheet1!$B$3:$AH$1266,Sheet1!I$1+(Sheet1!$A$1-1)*10,FALSE)&gt;99999,-3,IF(VLOOKUP($A644,Sheet1!$B$3:$AH$1266,Sheet1!I$1+(Sheet1!$A$1-1)*10,FALSE)&gt;9999,-2,IF(VLOOKUP($A644,Sheet1!$B$3:$AH$1266,Sheet1!I$1+(Sheet1!$A$1-1)*10,FALSE)&gt;999,-1,0)))))))</f>
        <v>1470</v>
      </c>
      <c r="Z644" s="65">
        <f>IF(ISNA(VLOOKUP($A644,Sheet1!$B$3:$AH$1266,Sheet1!J$1+(Sheet1!$A$1-1)*10,FALSE))=TRUE,"---",IF(VLOOKUP($A644,Sheet1!$B$3:$AH$1266,Sheet1!J$1+(Sheet1!$A$1-1)*10,FALSE)="---","---", (ROUND(VLOOKUP($A644,Sheet1!$B$3:$AH$1266,Sheet1!J$1+(Sheet1!$A$1-1)*10,FALSE),IF(VLOOKUP($A644,Sheet1!$B$3:$AH$1266,Sheet1!J$1+(Sheet1!$A$1-1)*10,FALSE)&gt;99999,-3,IF(VLOOKUP($A644,Sheet1!$B$3:$AH$1266,Sheet1!J$1+(Sheet1!$A$1-1)*10,FALSE)&gt;9999,-2,IF(VLOOKUP($A644,Sheet1!$B$3:$AH$1266,Sheet1!J$1+(Sheet1!$A$1-1)*10,FALSE)&gt;999,-1,0)))))))</f>
        <v>2290</v>
      </c>
      <c r="AA644" s="65">
        <f>IF(ISNA(VLOOKUP($A644,Sheet1!$B$3:$AH$1266,Sheet1!K$1+(Sheet1!$A$1-1)*10,FALSE))=TRUE,"---",IF(VLOOKUP($A644,Sheet1!$B$3:$AH$1266,Sheet1!K$1+(Sheet1!$A$1-1)*10,FALSE)="---","---", (ROUND(VLOOKUP($A644,Sheet1!$B$3:$AH$1266,Sheet1!K$1+(Sheet1!$A$1-1)*10,FALSE),IF(VLOOKUP($A644,Sheet1!$B$3:$AH$1266,Sheet1!K$1+(Sheet1!$A$1-1)*10,FALSE)&gt;99999,-3,IF(VLOOKUP($A644,Sheet1!$B$3:$AH$1266,Sheet1!K$1+(Sheet1!$A$1-1)*10,FALSE)&gt;9999,-2,IF(VLOOKUP($A644,Sheet1!$B$3:$AH$1266,Sheet1!K$1+(Sheet1!$A$1-1)*10,FALSE)&gt;999,-1,0)))))))</f>
        <v>3120</v>
      </c>
      <c r="AB644" s="65">
        <f>IF(ISNA(VLOOKUP($A644,Sheet1!$B$3:$AH$1266,Sheet1!L$1+(Sheet1!$A$1-1)*10,FALSE))=TRUE,"---",IF(VLOOKUP($A644,Sheet1!$B$3:$AH$1266,Sheet1!L$1+(Sheet1!$A$1-1)*10,FALSE)="---","---", (ROUND(VLOOKUP($A644,Sheet1!$B$3:$AH$1266,Sheet1!L$1+(Sheet1!$A$1-1)*10,FALSE),IF(VLOOKUP($A644,Sheet1!$B$3:$AH$1266,Sheet1!L$1+(Sheet1!$A$1-1)*10,FALSE)&gt;99999,-3,IF(VLOOKUP($A644,Sheet1!$B$3:$AH$1266,Sheet1!L$1+(Sheet1!$A$1-1)*10,FALSE)&gt;9999,-2,IF(VLOOKUP($A644,Sheet1!$B$3:$AH$1266,Sheet1!L$1+(Sheet1!$A$1-1)*10,FALSE)&gt;999,-1,0)))))))</f>
        <v>4180</v>
      </c>
      <c r="AC644" s="65">
        <f>IF(ISNA(VLOOKUP($A644,Sheet1!$B$3:$AH$1266,Sheet1!M$1+(Sheet1!$A$1-1)*10,FALSE))=TRUE,"---",IF(VLOOKUP($A644,Sheet1!$B$3:$AH$1266,Sheet1!M$1+(Sheet1!$A$1-1)*10,FALSE)="---","---", (ROUND(VLOOKUP($A644,Sheet1!$B$3:$AH$1266,Sheet1!M$1+(Sheet1!$A$1-1)*10,FALSE),IF(VLOOKUP($A644,Sheet1!$B$3:$AH$1266,Sheet1!M$1+(Sheet1!$A$1-1)*10,FALSE)&gt;99999,-3,IF(VLOOKUP($A644,Sheet1!$B$3:$AH$1266,Sheet1!M$1+(Sheet1!$A$1-1)*10,FALSE)&gt;9999,-2,IF(VLOOKUP($A644,Sheet1!$B$3:$AH$1266,Sheet1!M$1+(Sheet1!$A$1-1)*10,FALSE)&gt;999,-1,0)))))))</f>
        <v>5530</v>
      </c>
      <c r="AD644" s="65">
        <f>IF(ISNA(VLOOKUP($A644,Sheet1!$B$3:$AH$1266,Sheet1!N$1+(Sheet1!$A$1-1)*10,FALSE))=TRUE,"---",IF(VLOOKUP($A644,Sheet1!$B$3:$AH$1266,Sheet1!N$1+(Sheet1!$A$1-1)*10,FALSE)="---","---", (ROUND(VLOOKUP($A644,Sheet1!$B$3:$AH$1266,Sheet1!N$1+(Sheet1!$A$1-1)*10,FALSE),IF(VLOOKUP($A644,Sheet1!$B$3:$AH$1266,Sheet1!N$1+(Sheet1!$A$1-1)*10,FALSE)&gt;99999,-3,IF(VLOOKUP($A644,Sheet1!$B$3:$AH$1266,Sheet1!N$1+(Sheet1!$A$1-1)*10,FALSE)&gt;9999,-2,IF(VLOOKUP($A644,Sheet1!$B$3:$AH$1266,Sheet1!N$1+(Sheet1!$A$1-1)*10,FALSE)&gt;999,-1,0)))))))</f>
        <v>7890</v>
      </c>
    </row>
    <row r="645" spans="1:30" ht="25.5" customHeight="1" x14ac:dyDescent="0.25">
      <c r="A645" s="133" t="s">
        <v>1001</v>
      </c>
      <c r="B645" s="141" t="s">
        <v>1002</v>
      </c>
      <c r="C645" s="133">
        <v>411543</v>
      </c>
      <c r="D645" s="133">
        <v>735034</v>
      </c>
      <c r="E645" s="67" t="s">
        <v>3057</v>
      </c>
      <c r="F645" s="117" t="s">
        <v>4534</v>
      </c>
      <c r="G645" s="118" t="s">
        <v>31</v>
      </c>
      <c r="H645" s="136">
        <v>7.42</v>
      </c>
      <c r="I645" s="119">
        <v>36419</v>
      </c>
      <c r="J645" s="124">
        <v>9.74</v>
      </c>
      <c r="K645" s="121" t="s">
        <v>4405</v>
      </c>
      <c r="L645" s="122">
        <v>5250</v>
      </c>
      <c r="M645" s="123">
        <v>708</v>
      </c>
      <c r="N645" s="118" t="s">
        <v>145</v>
      </c>
      <c r="O645" s="71">
        <f t="shared" si="20"/>
        <v>3.2184903828131852</v>
      </c>
      <c r="P645" s="71">
        <f>IF(O645&lt;&gt;"",VLOOKUP($A645,Sheet4!$A$2:$O$1309,14,FALSE)*100,"")</f>
        <v>1.8106239831579218</v>
      </c>
      <c r="Q645" s="71">
        <f>IF(P645&lt;&gt;"",VLOOKUP($A645,Sheet4!$A$2:$O$1309,15,FALSE)*100,"")</f>
        <v>16.387415644390924</v>
      </c>
      <c r="R645" s="73">
        <f t="shared" si="19"/>
        <v>30</v>
      </c>
      <c r="S645" s="63" t="s">
        <v>4362</v>
      </c>
      <c r="T645" s="63" t="str">
        <f>IF(ISNA(VLOOKUP(A645,Sheet1!B$3:C$1266,2,FALSE)=TRUE),"NC",VLOOKUP(A645,Sheet1!B$3:C$1266,2,FALSE))</f>
        <v>Urban</v>
      </c>
      <c r="U645" s="66">
        <f>IF(ISNA(VLOOKUP($A645,Sheet1!$B$3:$AH$1266,Sheet1!E$1+(Sheet1!$A$1-1)*10,FALSE))=TRUE,"---",IF(VLOOKUP($A645,Sheet1!$B$3:$AH$1266,Sheet1!E$1+(Sheet1!$A$1-1)*10,FALSE)="---","---", (ROUND(VLOOKUP($A645,Sheet1!$B$3:$AH$1266,Sheet1!E$1+(Sheet1!$A$1-1)*10,FALSE),IF(VLOOKUP($A645,Sheet1!$B$3:$AH$1266,Sheet1!E$1+(Sheet1!$A$1-1)*10,FALSE)&gt;99999,-3,IF(VLOOKUP($A645,Sheet1!$B$3:$AH$1266,Sheet1!E$1+(Sheet1!$A$1-1)*10,FALSE)&gt;9999,-2,IF(VLOOKUP($A645,Sheet1!$B$3:$AH$1266,Sheet1!E$1+(Sheet1!$A$1-1)*10,FALSE)&gt;999,-1,0)))))))</f>
        <v>293</v>
      </c>
      <c r="V645" s="66">
        <f>IF(ISNA(VLOOKUP($A645,Sheet1!$B$3:$AH$1266,Sheet1!F$1+(Sheet1!$A$1-1)*10,FALSE))=TRUE,"---",IF(VLOOKUP($A645,Sheet1!$B$3:$AH$1266,Sheet1!F$1+(Sheet1!$A$1-1)*10,FALSE)="---","---", (ROUND(VLOOKUP($A645,Sheet1!$B$3:$AH$1266,Sheet1!F$1+(Sheet1!$A$1-1)*10,FALSE),IF(VLOOKUP($A645,Sheet1!$B$3:$AH$1266,Sheet1!F$1+(Sheet1!$A$1-1)*10,FALSE)&gt;99999,-3,IF(VLOOKUP($A645,Sheet1!$B$3:$AH$1266,Sheet1!F$1+(Sheet1!$A$1-1)*10,FALSE)&gt;9999,-2,IF(VLOOKUP($A645,Sheet1!$B$3:$AH$1266,Sheet1!F$1+(Sheet1!$A$1-1)*10,FALSE)&gt;999,-1,0)))))))</f>
        <v>400</v>
      </c>
      <c r="W645" s="66">
        <f>IF(ISNA(VLOOKUP($A645,Sheet1!$B$3:$AH$1266,Sheet1!G$1+(Sheet1!$A$1-1)*10,FALSE))=TRUE,"---",IF(VLOOKUP($A645,Sheet1!$B$3:$AH$1266,Sheet1!G$1+(Sheet1!$A$1-1)*10,FALSE)="---","---", (ROUND(VLOOKUP($A645,Sheet1!$B$3:$AH$1266,Sheet1!G$1+(Sheet1!$A$1-1)*10,FALSE),IF(VLOOKUP($A645,Sheet1!$B$3:$AH$1266,Sheet1!G$1+(Sheet1!$A$1-1)*10,FALSE)&gt;99999,-3,IF(VLOOKUP($A645,Sheet1!$B$3:$AH$1266,Sheet1!G$1+(Sheet1!$A$1-1)*10,FALSE)&gt;9999,-2,IF(VLOOKUP($A645,Sheet1!$B$3:$AH$1266,Sheet1!G$1+(Sheet1!$A$1-1)*10,FALSE)&gt;999,-1,0)))))))</f>
        <v>577</v>
      </c>
      <c r="X645" s="66">
        <f>IF(ISNA(VLOOKUP($A645,Sheet1!$B$3:$AH$1266,Sheet1!H$1+(Sheet1!$A$1-1)*10,FALSE))=TRUE,"---",IF(VLOOKUP($A645,Sheet1!$B$3:$AH$1266,Sheet1!H$1+(Sheet1!$A$1-1)*10,FALSE)="---","---", (ROUND(VLOOKUP($A645,Sheet1!$B$3:$AH$1266,Sheet1!H$1+(Sheet1!$A$1-1)*10,FALSE),IF(VLOOKUP($A645,Sheet1!$B$3:$AH$1266,Sheet1!H$1+(Sheet1!$A$1-1)*10,FALSE)&gt;99999,-3,IF(VLOOKUP($A645,Sheet1!$B$3:$AH$1266,Sheet1!H$1+(Sheet1!$A$1-1)*10,FALSE)&gt;9999,-2,IF(VLOOKUP($A645,Sheet1!$B$3:$AH$1266,Sheet1!H$1+(Sheet1!$A$1-1)*10,FALSE)&gt;999,-1,0)))))))</f>
        <v>1370</v>
      </c>
      <c r="Y645" s="66">
        <f>IF(ISNA(VLOOKUP($A645,Sheet1!$B$3:$AH$1266,Sheet1!I$1+(Sheet1!$A$1-1)*10,FALSE))=TRUE,"---",IF(VLOOKUP($A645,Sheet1!$B$3:$AH$1266,Sheet1!I$1+(Sheet1!$A$1-1)*10,FALSE)="---","---", (ROUND(VLOOKUP($A645,Sheet1!$B$3:$AH$1266,Sheet1!I$1+(Sheet1!$A$1-1)*10,FALSE),IF(VLOOKUP($A645,Sheet1!$B$3:$AH$1266,Sheet1!I$1+(Sheet1!$A$1-1)*10,FALSE)&gt;99999,-3,IF(VLOOKUP($A645,Sheet1!$B$3:$AH$1266,Sheet1!I$1+(Sheet1!$A$1-1)*10,FALSE)&gt;9999,-2,IF(VLOOKUP($A645,Sheet1!$B$3:$AH$1266,Sheet1!I$1+(Sheet1!$A$1-1)*10,FALSE)&gt;999,-1,0)))))))</f>
        <v>2340</v>
      </c>
      <c r="Z645" s="66">
        <f>IF(ISNA(VLOOKUP($A645,Sheet1!$B$3:$AH$1266,Sheet1!J$1+(Sheet1!$A$1-1)*10,FALSE))=TRUE,"---",IF(VLOOKUP($A645,Sheet1!$B$3:$AH$1266,Sheet1!J$1+(Sheet1!$A$1-1)*10,FALSE)="---","---", (ROUND(VLOOKUP($A645,Sheet1!$B$3:$AH$1266,Sheet1!J$1+(Sheet1!$A$1-1)*10,FALSE),IF(VLOOKUP($A645,Sheet1!$B$3:$AH$1266,Sheet1!J$1+(Sheet1!$A$1-1)*10,FALSE)&gt;99999,-3,IF(VLOOKUP($A645,Sheet1!$B$3:$AH$1266,Sheet1!J$1+(Sheet1!$A$1-1)*10,FALSE)&gt;9999,-2,IF(VLOOKUP($A645,Sheet1!$B$3:$AH$1266,Sheet1!J$1+(Sheet1!$A$1-1)*10,FALSE)&gt;999,-1,0)))))))</f>
        <v>4410</v>
      </c>
      <c r="AA645" s="66">
        <f>IF(ISNA(VLOOKUP($A645,Sheet1!$B$3:$AH$1266,Sheet1!K$1+(Sheet1!$A$1-1)*10,FALSE))=TRUE,"---",IF(VLOOKUP($A645,Sheet1!$B$3:$AH$1266,Sheet1!K$1+(Sheet1!$A$1-1)*10,FALSE)="---","---", (ROUND(VLOOKUP($A645,Sheet1!$B$3:$AH$1266,Sheet1!K$1+(Sheet1!$A$1-1)*10,FALSE),IF(VLOOKUP($A645,Sheet1!$B$3:$AH$1266,Sheet1!K$1+(Sheet1!$A$1-1)*10,FALSE)&gt;99999,-3,IF(VLOOKUP($A645,Sheet1!$B$3:$AH$1266,Sheet1!K$1+(Sheet1!$A$1-1)*10,FALSE)&gt;9999,-2,IF(VLOOKUP($A645,Sheet1!$B$3:$AH$1266,Sheet1!K$1+(Sheet1!$A$1-1)*10,FALSE)&gt;999,-1,0)))))))</f>
        <v>6890</v>
      </c>
      <c r="AB645" s="66">
        <f>IF(ISNA(VLOOKUP($A645,Sheet1!$B$3:$AH$1266,Sheet1!L$1+(Sheet1!$A$1-1)*10,FALSE))=TRUE,"---",IF(VLOOKUP($A645,Sheet1!$B$3:$AH$1266,Sheet1!L$1+(Sheet1!$A$1-1)*10,FALSE)="---","---", (ROUND(VLOOKUP($A645,Sheet1!$B$3:$AH$1266,Sheet1!L$1+(Sheet1!$A$1-1)*10,FALSE),IF(VLOOKUP($A645,Sheet1!$B$3:$AH$1266,Sheet1!L$1+(Sheet1!$A$1-1)*10,FALSE)&gt;99999,-3,IF(VLOOKUP($A645,Sheet1!$B$3:$AH$1266,Sheet1!L$1+(Sheet1!$A$1-1)*10,FALSE)&gt;9999,-2,IF(VLOOKUP($A645,Sheet1!$B$3:$AH$1266,Sheet1!L$1+(Sheet1!$A$1-1)*10,FALSE)&gt;999,-1,0)))))))</f>
        <v>10500</v>
      </c>
      <c r="AC645" s="66">
        <f>IF(ISNA(VLOOKUP($A645,Sheet1!$B$3:$AH$1266,Sheet1!M$1+(Sheet1!$A$1-1)*10,FALSE))=TRUE,"---",IF(VLOOKUP($A645,Sheet1!$B$3:$AH$1266,Sheet1!M$1+(Sheet1!$A$1-1)*10,FALSE)="---","---", (ROUND(VLOOKUP($A645,Sheet1!$B$3:$AH$1266,Sheet1!M$1+(Sheet1!$A$1-1)*10,FALSE),IF(VLOOKUP($A645,Sheet1!$B$3:$AH$1266,Sheet1!M$1+(Sheet1!$A$1-1)*10,FALSE)&gt;99999,-3,IF(VLOOKUP($A645,Sheet1!$B$3:$AH$1266,Sheet1!M$1+(Sheet1!$A$1-1)*10,FALSE)&gt;9999,-2,IF(VLOOKUP($A645,Sheet1!$B$3:$AH$1266,Sheet1!M$1+(Sheet1!$A$1-1)*10,FALSE)&gt;999,-1,0)))))))</f>
        <v>15900</v>
      </c>
      <c r="AD645" s="66">
        <f>IF(ISNA(VLOOKUP($A645,Sheet1!$B$3:$AH$1266,Sheet1!N$1+(Sheet1!$A$1-1)*10,FALSE))=TRUE,"---",IF(VLOOKUP($A645,Sheet1!$B$3:$AH$1266,Sheet1!N$1+(Sheet1!$A$1-1)*10,FALSE)="---","---", (ROUND(VLOOKUP($A645,Sheet1!$B$3:$AH$1266,Sheet1!N$1+(Sheet1!$A$1-1)*10,FALSE),IF(VLOOKUP($A645,Sheet1!$B$3:$AH$1266,Sheet1!N$1+(Sheet1!$A$1-1)*10,FALSE)&gt;99999,-3,IF(VLOOKUP($A645,Sheet1!$B$3:$AH$1266,Sheet1!N$1+(Sheet1!$A$1-1)*10,FALSE)&gt;9999,-2,IF(VLOOKUP($A645,Sheet1!$B$3:$AH$1266,Sheet1!N$1+(Sheet1!$A$1-1)*10,FALSE)&gt;999,-1,0)))))))</f>
        <v>26800</v>
      </c>
    </row>
    <row r="646" spans="1:30" ht="25.5" customHeight="1" x14ac:dyDescent="0.25">
      <c r="A646" s="125" t="s">
        <v>1003</v>
      </c>
      <c r="B646" s="126" t="s">
        <v>1004</v>
      </c>
      <c r="C646" s="125">
        <v>411330.1</v>
      </c>
      <c r="D646" s="125">
        <v>735132</v>
      </c>
      <c r="E646" s="70" t="s">
        <v>3057</v>
      </c>
      <c r="F646" s="52" t="s">
        <v>4652</v>
      </c>
      <c r="G646" s="127" t="s">
        <v>31</v>
      </c>
      <c r="H646" s="128">
        <v>378</v>
      </c>
      <c r="I646" s="112">
        <v>20378</v>
      </c>
      <c r="J646" s="147">
        <v>18.440000000000001</v>
      </c>
      <c r="K646" s="127" t="s">
        <v>24</v>
      </c>
      <c r="L646" s="115">
        <v>45400</v>
      </c>
      <c r="M646" s="116">
        <v>120</v>
      </c>
      <c r="N646" s="127" t="s">
        <v>343</v>
      </c>
      <c r="O646" s="68">
        <f t="shared" si="20"/>
        <v>0.25870676707675633</v>
      </c>
      <c r="P646" s="68">
        <f>IF(O646&lt;&gt;"",VLOOKUP($A646,Sheet4!$A$2:$O$1309,14,FALSE)*100,"")</f>
        <v>0.23398433762448212</v>
      </c>
      <c r="Q646" s="68">
        <f>IF(P646&lt;&gt;"",VLOOKUP($A646,Sheet4!$A$2:$O$1309,15,FALSE)*100,"")</f>
        <v>2.2684410172149283</v>
      </c>
      <c r="R646" s="74" t="str">
        <f t="shared" si="19"/>
        <v>&gt;200,  &lt;500</v>
      </c>
      <c r="S646" s="64" t="s">
        <v>4362</v>
      </c>
      <c r="T646" s="64" t="str">
        <f>IF(ISNA(VLOOKUP(A646,Sheet1!B$3:C$1266,2,FALSE)=TRUE),"NC",VLOOKUP(A646,Sheet1!B$3:C$1266,2,FALSE))</f>
        <v>Regulated</v>
      </c>
      <c r="U646" s="65">
        <f>IF(ISNA(VLOOKUP($A646,Sheet1!$B$3:$AH$1266,Sheet1!E$1+(Sheet1!$A$1-1)*10,FALSE))=TRUE,"---",IF(VLOOKUP($A646,Sheet1!$B$3:$AH$1266,Sheet1!E$1+(Sheet1!$A$1-1)*10,FALSE)="---","---", (ROUND(VLOOKUP($A646,Sheet1!$B$3:$AH$1266,Sheet1!E$1+(Sheet1!$A$1-1)*10,FALSE),IF(VLOOKUP($A646,Sheet1!$B$3:$AH$1266,Sheet1!E$1+(Sheet1!$A$1-1)*10,FALSE)&gt;99999,-3,IF(VLOOKUP($A646,Sheet1!$B$3:$AH$1266,Sheet1!E$1+(Sheet1!$A$1-1)*10,FALSE)&gt;9999,-2,IF(VLOOKUP($A646,Sheet1!$B$3:$AH$1266,Sheet1!E$1+(Sheet1!$A$1-1)*10,FALSE)&gt;999,-1,0)))))))</f>
        <v>1890</v>
      </c>
      <c r="V646" s="65">
        <f>IF(ISNA(VLOOKUP($A646,Sheet1!$B$3:$AH$1266,Sheet1!F$1+(Sheet1!$A$1-1)*10,FALSE))=TRUE,"---",IF(VLOOKUP($A646,Sheet1!$B$3:$AH$1266,Sheet1!F$1+(Sheet1!$A$1-1)*10,FALSE)="---","---", (ROUND(VLOOKUP($A646,Sheet1!$B$3:$AH$1266,Sheet1!F$1+(Sheet1!$A$1-1)*10,FALSE),IF(VLOOKUP($A646,Sheet1!$B$3:$AH$1266,Sheet1!F$1+(Sheet1!$A$1-1)*10,FALSE)&gt;99999,-3,IF(VLOOKUP($A646,Sheet1!$B$3:$AH$1266,Sheet1!F$1+(Sheet1!$A$1-1)*10,FALSE)&gt;9999,-2,IF(VLOOKUP($A646,Sheet1!$B$3:$AH$1266,Sheet1!F$1+(Sheet1!$A$1-1)*10,FALSE)&gt;999,-1,0)))))))</f>
        <v>2560</v>
      </c>
      <c r="W646" s="65">
        <f>IF(ISNA(VLOOKUP($A646,Sheet1!$B$3:$AH$1266,Sheet1!G$1+(Sheet1!$A$1-1)*10,FALSE))=TRUE,"---",IF(VLOOKUP($A646,Sheet1!$B$3:$AH$1266,Sheet1!G$1+(Sheet1!$A$1-1)*10,FALSE)="---","---", (ROUND(VLOOKUP($A646,Sheet1!$B$3:$AH$1266,Sheet1!G$1+(Sheet1!$A$1-1)*10,FALSE),IF(VLOOKUP($A646,Sheet1!$B$3:$AH$1266,Sheet1!G$1+(Sheet1!$A$1-1)*10,FALSE)&gt;99999,-3,IF(VLOOKUP($A646,Sheet1!$B$3:$AH$1266,Sheet1!G$1+(Sheet1!$A$1-1)*10,FALSE)&gt;9999,-2,IF(VLOOKUP($A646,Sheet1!$B$3:$AH$1266,Sheet1!G$1+(Sheet1!$A$1-1)*10,FALSE)&gt;999,-1,0)))))))</f>
        <v>3570</v>
      </c>
      <c r="X646" s="65">
        <f>IF(ISNA(VLOOKUP($A646,Sheet1!$B$3:$AH$1266,Sheet1!H$1+(Sheet1!$A$1-1)*10,FALSE))=TRUE,"---",IF(VLOOKUP($A646,Sheet1!$B$3:$AH$1266,Sheet1!H$1+(Sheet1!$A$1-1)*10,FALSE)="---","---", (ROUND(VLOOKUP($A646,Sheet1!$B$3:$AH$1266,Sheet1!H$1+(Sheet1!$A$1-1)*10,FALSE),IF(VLOOKUP($A646,Sheet1!$B$3:$AH$1266,Sheet1!H$1+(Sheet1!$A$1-1)*10,FALSE)&gt;99999,-3,IF(VLOOKUP($A646,Sheet1!$B$3:$AH$1266,Sheet1!H$1+(Sheet1!$A$1-1)*10,FALSE)&gt;9999,-2,IF(VLOOKUP($A646,Sheet1!$B$3:$AH$1266,Sheet1!H$1+(Sheet1!$A$1-1)*10,FALSE)&gt;999,-1,0)))))))</f>
        <v>7140</v>
      </c>
      <c r="Y646" s="65">
        <f>IF(ISNA(VLOOKUP($A646,Sheet1!$B$3:$AH$1266,Sheet1!I$1+(Sheet1!$A$1-1)*10,FALSE))=TRUE,"---",IF(VLOOKUP($A646,Sheet1!$B$3:$AH$1266,Sheet1!I$1+(Sheet1!$A$1-1)*10,FALSE)="---","---", (ROUND(VLOOKUP($A646,Sheet1!$B$3:$AH$1266,Sheet1!I$1+(Sheet1!$A$1-1)*10,FALSE),IF(VLOOKUP($A646,Sheet1!$B$3:$AH$1266,Sheet1!I$1+(Sheet1!$A$1-1)*10,FALSE)&gt;99999,-3,IF(VLOOKUP($A646,Sheet1!$B$3:$AH$1266,Sheet1!I$1+(Sheet1!$A$1-1)*10,FALSE)&gt;9999,-2,IF(VLOOKUP($A646,Sheet1!$B$3:$AH$1266,Sheet1!I$1+(Sheet1!$A$1-1)*10,FALSE)&gt;999,-1,0)))))))</f>
        <v>10500</v>
      </c>
      <c r="Z646" s="65">
        <f>IF(ISNA(VLOOKUP($A646,Sheet1!$B$3:$AH$1266,Sheet1!J$1+(Sheet1!$A$1-1)*10,FALSE))=TRUE,"---",IF(VLOOKUP($A646,Sheet1!$B$3:$AH$1266,Sheet1!J$1+(Sheet1!$A$1-1)*10,FALSE)="---","---", (ROUND(VLOOKUP($A646,Sheet1!$B$3:$AH$1266,Sheet1!J$1+(Sheet1!$A$1-1)*10,FALSE),IF(VLOOKUP($A646,Sheet1!$B$3:$AH$1266,Sheet1!J$1+(Sheet1!$A$1-1)*10,FALSE)&gt;99999,-3,IF(VLOOKUP($A646,Sheet1!$B$3:$AH$1266,Sheet1!J$1+(Sheet1!$A$1-1)*10,FALSE)&gt;9999,-2,IF(VLOOKUP($A646,Sheet1!$B$3:$AH$1266,Sheet1!J$1+(Sheet1!$A$1-1)*10,FALSE)&gt;999,-1,0)))))))</f>
        <v>16100</v>
      </c>
      <c r="AA646" s="65">
        <f>IF(ISNA(VLOOKUP($A646,Sheet1!$B$3:$AH$1266,Sheet1!K$1+(Sheet1!$A$1-1)*10,FALSE))=TRUE,"---",IF(VLOOKUP($A646,Sheet1!$B$3:$AH$1266,Sheet1!K$1+(Sheet1!$A$1-1)*10,FALSE)="---","---", (ROUND(VLOOKUP($A646,Sheet1!$B$3:$AH$1266,Sheet1!K$1+(Sheet1!$A$1-1)*10,FALSE),IF(VLOOKUP($A646,Sheet1!$B$3:$AH$1266,Sheet1!K$1+(Sheet1!$A$1-1)*10,FALSE)&gt;99999,-3,IF(VLOOKUP($A646,Sheet1!$B$3:$AH$1266,Sheet1!K$1+(Sheet1!$A$1-1)*10,FALSE)&gt;9999,-2,IF(VLOOKUP($A646,Sheet1!$B$3:$AH$1266,Sheet1!K$1+(Sheet1!$A$1-1)*10,FALSE)&gt;999,-1,0)))))))</f>
        <v>21300</v>
      </c>
      <c r="AB646" s="65">
        <f>IF(ISNA(VLOOKUP($A646,Sheet1!$B$3:$AH$1266,Sheet1!L$1+(Sheet1!$A$1-1)*10,FALSE))=TRUE,"---",IF(VLOOKUP($A646,Sheet1!$B$3:$AH$1266,Sheet1!L$1+(Sheet1!$A$1-1)*10,FALSE)="---","---", (ROUND(VLOOKUP($A646,Sheet1!$B$3:$AH$1266,Sheet1!L$1+(Sheet1!$A$1-1)*10,FALSE),IF(VLOOKUP($A646,Sheet1!$B$3:$AH$1266,Sheet1!L$1+(Sheet1!$A$1-1)*10,FALSE)&gt;99999,-3,IF(VLOOKUP($A646,Sheet1!$B$3:$AH$1266,Sheet1!L$1+(Sheet1!$A$1-1)*10,FALSE)&gt;9999,-2,IF(VLOOKUP($A646,Sheet1!$B$3:$AH$1266,Sheet1!L$1+(Sheet1!$A$1-1)*10,FALSE)&gt;999,-1,0)))))))</f>
        <v>27800</v>
      </c>
      <c r="AC646" s="65">
        <f>IF(ISNA(VLOOKUP($A646,Sheet1!$B$3:$AH$1266,Sheet1!M$1+(Sheet1!$A$1-1)*10,FALSE))=TRUE,"---",IF(VLOOKUP($A646,Sheet1!$B$3:$AH$1266,Sheet1!M$1+(Sheet1!$A$1-1)*10,FALSE)="---","---", (ROUND(VLOOKUP($A646,Sheet1!$B$3:$AH$1266,Sheet1!M$1+(Sheet1!$A$1-1)*10,FALSE),IF(VLOOKUP($A646,Sheet1!$B$3:$AH$1266,Sheet1!M$1+(Sheet1!$A$1-1)*10,FALSE)&gt;99999,-3,IF(VLOOKUP($A646,Sheet1!$B$3:$AH$1266,Sheet1!M$1+(Sheet1!$A$1-1)*10,FALSE)&gt;9999,-2,IF(VLOOKUP($A646,Sheet1!$B$3:$AH$1266,Sheet1!M$1+(Sheet1!$A$1-1)*10,FALSE)&gt;999,-1,0)))))))</f>
        <v>35500</v>
      </c>
      <c r="AD646" s="65">
        <f>IF(ISNA(VLOOKUP($A646,Sheet1!$B$3:$AH$1266,Sheet1!N$1+(Sheet1!$A$1-1)*10,FALSE))=TRUE,"---",IF(VLOOKUP($A646,Sheet1!$B$3:$AH$1266,Sheet1!N$1+(Sheet1!$A$1-1)*10,FALSE)="---","---", (ROUND(VLOOKUP($A646,Sheet1!$B$3:$AH$1266,Sheet1!N$1+(Sheet1!$A$1-1)*10,FALSE),IF(VLOOKUP($A646,Sheet1!$B$3:$AH$1266,Sheet1!N$1+(Sheet1!$A$1-1)*10,FALSE)&gt;99999,-3,IF(VLOOKUP($A646,Sheet1!$B$3:$AH$1266,Sheet1!N$1+(Sheet1!$A$1-1)*10,FALSE)&gt;9999,-2,IF(VLOOKUP($A646,Sheet1!$B$3:$AH$1266,Sheet1!N$1+(Sheet1!$A$1-1)*10,FALSE)&gt;999,-1,0)))))))</f>
        <v>48200</v>
      </c>
    </row>
    <row r="647" spans="1:30" ht="25.5" customHeight="1" x14ac:dyDescent="0.25">
      <c r="A647" s="304" t="s">
        <v>1005</v>
      </c>
      <c r="B647" s="393" t="s">
        <v>1006</v>
      </c>
      <c r="C647" s="304">
        <v>411243</v>
      </c>
      <c r="D647" s="304">
        <v>735159</v>
      </c>
      <c r="E647" s="305" t="s">
        <v>3057</v>
      </c>
      <c r="F647" s="345" t="s">
        <v>4653</v>
      </c>
      <c r="G647" s="351" t="s">
        <v>31</v>
      </c>
      <c r="H647" s="452">
        <v>0.4</v>
      </c>
      <c r="I647" s="377">
        <v>14144</v>
      </c>
      <c r="J647" s="379">
        <v>1.98</v>
      </c>
      <c r="K647" s="340" t="s">
        <v>4405</v>
      </c>
      <c r="L647" s="338">
        <v>27</v>
      </c>
      <c r="M647" s="381">
        <v>68</v>
      </c>
      <c r="N647" s="351" t="s">
        <v>17</v>
      </c>
      <c r="O647" s="328" t="s">
        <v>4405</v>
      </c>
      <c r="P647" s="328" t="s">
        <v>4405</v>
      </c>
      <c r="Q647" s="328" t="s">
        <v>4405</v>
      </c>
      <c r="R647" s="358" t="s">
        <v>4405</v>
      </c>
      <c r="S647" s="357" t="s">
        <v>4362</v>
      </c>
      <c r="T647" s="357" t="str">
        <f>IF(ISNA(VLOOKUP(A647,Sheet1!B$3:C$1266,2,FALSE)=TRUE),"NC",VLOOKUP(A647,Sheet1!B$3:C$1266,2,FALSE))</f>
        <v>NC</v>
      </c>
      <c r="U647" s="385" t="str">
        <f>IF(ISNA(VLOOKUP($A647,Sheet1!$B$3:$AH$1266,Sheet1!E$1+(Sheet1!$A$1-1)*10,FALSE))=TRUE,"---",IF(VLOOKUP($A647,Sheet1!$B$3:$AH$1266,Sheet1!E$1+(Sheet1!$A$1-1)*10,FALSE)="---","---", (ROUND(VLOOKUP($A647,Sheet1!$B$3:$AH$1266,Sheet1!E$1+(Sheet1!$A$1-1)*10,FALSE),IF(VLOOKUP($A647,Sheet1!$B$3:$AH$1266,Sheet1!E$1+(Sheet1!$A$1-1)*10,FALSE)&gt;99999,-3,IF(VLOOKUP($A647,Sheet1!$B$3:$AH$1266,Sheet1!E$1+(Sheet1!$A$1-1)*10,FALSE)&gt;9999,-2,IF(VLOOKUP($A647,Sheet1!$B$3:$AH$1266,Sheet1!E$1+(Sheet1!$A$1-1)*10,FALSE)&gt;999,-1,0)))))))</f>
        <v>---</v>
      </c>
      <c r="V647" s="385" t="str">
        <f>IF(ISNA(VLOOKUP($A647,Sheet1!$B$3:$AH$1266,Sheet1!F$1+(Sheet1!$A$1-1)*10,FALSE))=TRUE,"---",IF(VLOOKUP($A647,Sheet1!$B$3:$AH$1266,Sheet1!F$1+(Sheet1!$A$1-1)*10,FALSE)="---","---", (ROUND(VLOOKUP($A647,Sheet1!$B$3:$AH$1266,Sheet1!F$1+(Sheet1!$A$1-1)*10,FALSE),IF(VLOOKUP($A647,Sheet1!$B$3:$AH$1266,Sheet1!F$1+(Sheet1!$A$1-1)*10,FALSE)&gt;99999,-3,IF(VLOOKUP($A647,Sheet1!$B$3:$AH$1266,Sheet1!F$1+(Sheet1!$A$1-1)*10,FALSE)&gt;9999,-2,IF(VLOOKUP($A647,Sheet1!$B$3:$AH$1266,Sheet1!F$1+(Sheet1!$A$1-1)*10,FALSE)&gt;999,-1,0)))))))</f>
        <v>---</v>
      </c>
      <c r="W647" s="385" t="str">
        <f>IF(ISNA(VLOOKUP($A647,Sheet1!$B$3:$AH$1266,Sheet1!G$1+(Sheet1!$A$1-1)*10,FALSE))=TRUE,"---",IF(VLOOKUP($A647,Sheet1!$B$3:$AH$1266,Sheet1!G$1+(Sheet1!$A$1-1)*10,FALSE)="---","---", (ROUND(VLOOKUP($A647,Sheet1!$B$3:$AH$1266,Sheet1!G$1+(Sheet1!$A$1-1)*10,FALSE),IF(VLOOKUP($A647,Sheet1!$B$3:$AH$1266,Sheet1!G$1+(Sheet1!$A$1-1)*10,FALSE)&gt;99999,-3,IF(VLOOKUP($A647,Sheet1!$B$3:$AH$1266,Sheet1!G$1+(Sheet1!$A$1-1)*10,FALSE)&gt;9999,-2,IF(VLOOKUP($A647,Sheet1!$B$3:$AH$1266,Sheet1!G$1+(Sheet1!$A$1-1)*10,FALSE)&gt;999,-1,0)))))))</f>
        <v>---</v>
      </c>
      <c r="X647" s="385" t="str">
        <f>IF(ISNA(VLOOKUP($A647,Sheet1!$B$3:$AH$1266,Sheet1!H$1+(Sheet1!$A$1-1)*10,FALSE))=TRUE,"---",IF(VLOOKUP($A647,Sheet1!$B$3:$AH$1266,Sheet1!H$1+(Sheet1!$A$1-1)*10,FALSE)="---","---", (ROUND(VLOOKUP($A647,Sheet1!$B$3:$AH$1266,Sheet1!H$1+(Sheet1!$A$1-1)*10,FALSE),IF(VLOOKUP($A647,Sheet1!$B$3:$AH$1266,Sheet1!H$1+(Sheet1!$A$1-1)*10,FALSE)&gt;99999,-3,IF(VLOOKUP($A647,Sheet1!$B$3:$AH$1266,Sheet1!H$1+(Sheet1!$A$1-1)*10,FALSE)&gt;9999,-2,IF(VLOOKUP($A647,Sheet1!$B$3:$AH$1266,Sheet1!H$1+(Sheet1!$A$1-1)*10,FALSE)&gt;999,-1,0)))))))</f>
        <v>---</v>
      </c>
      <c r="Y647" s="385" t="str">
        <f>IF(ISNA(VLOOKUP($A647,Sheet1!$B$3:$AH$1266,Sheet1!I$1+(Sheet1!$A$1-1)*10,FALSE))=TRUE,"---",IF(VLOOKUP($A647,Sheet1!$B$3:$AH$1266,Sheet1!I$1+(Sheet1!$A$1-1)*10,FALSE)="---","---", (ROUND(VLOOKUP($A647,Sheet1!$B$3:$AH$1266,Sheet1!I$1+(Sheet1!$A$1-1)*10,FALSE),IF(VLOOKUP($A647,Sheet1!$B$3:$AH$1266,Sheet1!I$1+(Sheet1!$A$1-1)*10,FALSE)&gt;99999,-3,IF(VLOOKUP($A647,Sheet1!$B$3:$AH$1266,Sheet1!I$1+(Sheet1!$A$1-1)*10,FALSE)&gt;9999,-2,IF(VLOOKUP($A647,Sheet1!$B$3:$AH$1266,Sheet1!I$1+(Sheet1!$A$1-1)*10,FALSE)&gt;999,-1,0)))))))</f>
        <v>---</v>
      </c>
      <c r="Z647" s="385" t="str">
        <f>IF(ISNA(VLOOKUP($A647,Sheet1!$B$3:$AH$1266,Sheet1!J$1+(Sheet1!$A$1-1)*10,FALSE))=TRUE,"---",IF(VLOOKUP($A647,Sheet1!$B$3:$AH$1266,Sheet1!J$1+(Sheet1!$A$1-1)*10,FALSE)="---","---", (ROUND(VLOOKUP($A647,Sheet1!$B$3:$AH$1266,Sheet1!J$1+(Sheet1!$A$1-1)*10,FALSE),IF(VLOOKUP($A647,Sheet1!$B$3:$AH$1266,Sheet1!J$1+(Sheet1!$A$1-1)*10,FALSE)&gt;99999,-3,IF(VLOOKUP($A647,Sheet1!$B$3:$AH$1266,Sheet1!J$1+(Sheet1!$A$1-1)*10,FALSE)&gt;9999,-2,IF(VLOOKUP($A647,Sheet1!$B$3:$AH$1266,Sheet1!J$1+(Sheet1!$A$1-1)*10,FALSE)&gt;999,-1,0)))))))</f>
        <v>---</v>
      </c>
      <c r="AA647" s="385" t="str">
        <f>IF(ISNA(VLOOKUP($A647,Sheet1!$B$3:$AH$1266,Sheet1!K$1+(Sheet1!$A$1-1)*10,FALSE))=TRUE,"---",IF(VLOOKUP($A647,Sheet1!$B$3:$AH$1266,Sheet1!K$1+(Sheet1!$A$1-1)*10,FALSE)="---","---", (ROUND(VLOOKUP($A647,Sheet1!$B$3:$AH$1266,Sheet1!K$1+(Sheet1!$A$1-1)*10,FALSE),IF(VLOOKUP($A647,Sheet1!$B$3:$AH$1266,Sheet1!K$1+(Sheet1!$A$1-1)*10,FALSE)&gt;99999,-3,IF(VLOOKUP($A647,Sheet1!$B$3:$AH$1266,Sheet1!K$1+(Sheet1!$A$1-1)*10,FALSE)&gt;9999,-2,IF(VLOOKUP($A647,Sheet1!$B$3:$AH$1266,Sheet1!K$1+(Sheet1!$A$1-1)*10,FALSE)&gt;999,-1,0)))))))</f>
        <v>---</v>
      </c>
      <c r="AB647" s="385" t="str">
        <f>IF(ISNA(VLOOKUP($A647,Sheet1!$B$3:$AH$1266,Sheet1!L$1+(Sheet1!$A$1-1)*10,FALSE))=TRUE,"---",IF(VLOOKUP($A647,Sheet1!$B$3:$AH$1266,Sheet1!L$1+(Sheet1!$A$1-1)*10,FALSE)="---","---", (ROUND(VLOOKUP($A647,Sheet1!$B$3:$AH$1266,Sheet1!L$1+(Sheet1!$A$1-1)*10,FALSE),IF(VLOOKUP($A647,Sheet1!$B$3:$AH$1266,Sheet1!L$1+(Sheet1!$A$1-1)*10,FALSE)&gt;99999,-3,IF(VLOOKUP($A647,Sheet1!$B$3:$AH$1266,Sheet1!L$1+(Sheet1!$A$1-1)*10,FALSE)&gt;9999,-2,IF(VLOOKUP($A647,Sheet1!$B$3:$AH$1266,Sheet1!L$1+(Sheet1!$A$1-1)*10,FALSE)&gt;999,-1,0)))))))</f>
        <v>---</v>
      </c>
      <c r="AC647" s="385" t="str">
        <f>IF(ISNA(VLOOKUP($A647,Sheet1!$B$3:$AH$1266,Sheet1!M$1+(Sheet1!$A$1-1)*10,FALSE))=TRUE,"---",IF(VLOOKUP($A647,Sheet1!$B$3:$AH$1266,Sheet1!M$1+(Sheet1!$A$1-1)*10,FALSE)="---","---", (ROUND(VLOOKUP($A647,Sheet1!$B$3:$AH$1266,Sheet1!M$1+(Sheet1!$A$1-1)*10,FALSE),IF(VLOOKUP($A647,Sheet1!$B$3:$AH$1266,Sheet1!M$1+(Sheet1!$A$1-1)*10,FALSE)&gt;99999,-3,IF(VLOOKUP($A647,Sheet1!$B$3:$AH$1266,Sheet1!M$1+(Sheet1!$A$1-1)*10,FALSE)&gt;9999,-2,IF(VLOOKUP($A647,Sheet1!$B$3:$AH$1266,Sheet1!M$1+(Sheet1!$A$1-1)*10,FALSE)&gt;999,-1,0)))))))</f>
        <v>---</v>
      </c>
      <c r="AD647" s="385" t="str">
        <f>IF(ISNA(VLOOKUP($A647,Sheet1!$B$3:$AH$1266,Sheet1!N$1+(Sheet1!$A$1-1)*10,FALSE))=TRUE,"---",IF(VLOOKUP($A647,Sheet1!$B$3:$AH$1266,Sheet1!N$1+(Sheet1!$A$1-1)*10,FALSE)="---","---", (ROUND(VLOOKUP($A647,Sheet1!$B$3:$AH$1266,Sheet1!N$1+(Sheet1!$A$1-1)*10,FALSE),IF(VLOOKUP($A647,Sheet1!$B$3:$AH$1266,Sheet1!N$1+(Sheet1!$A$1-1)*10,FALSE)&gt;99999,-3,IF(VLOOKUP($A647,Sheet1!$B$3:$AH$1266,Sheet1!N$1+(Sheet1!$A$1-1)*10,FALSE)&gt;9999,-2,IF(VLOOKUP($A647,Sheet1!$B$3:$AH$1266,Sheet1!N$1+(Sheet1!$A$1-1)*10,FALSE)&gt;999,-1,0)))))))</f>
        <v>---</v>
      </c>
    </row>
    <row r="648" spans="1:30" ht="25.5" customHeight="1" x14ac:dyDescent="0.25">
      <c r="A648" s="304"/>
      <c r="B648" s="346"/>
      <c r="C648" s="304"/>
      <c r="D648" s="304"/>
      <c r="E648" s="305"/>
      <c r="F648" s="355"/>
      <c r="G648" s="372"/>
      <c r="H648" s="452"/>
      <c r="I648" s="378"/>
      <c r="J648" s="380"/>
      <c r="K648" s="341"/>
      <c r="L648" s="339"/>
      <c r="M648" s="382"/>
      <c r="N648" s="352"/>
      <c r="O648" s="329" t="e">
        <f t="shared" si="20"/>
        <v>#NUM!</v>
      </c>
      <c r="P648" s="329" t="e">
        <f>IF(O648&lt;&gt;"",VLOOKUP($A648,Sheet4!$A$2:$O$1309,14,FALSE)*100,"")</f>
        <v>#NUM!</v>
      </c>
      <c r="Q648" s="329" t="e">
        <f>IF(P648&lt;&gt;"",VLOOKUP($A648,Sheet4!$A$2:$O$1309,15,FALSE)*100,"")</f>
        <v>#NUM!</v>
      </c>
      <c r="R648" s="357" t="e">
        <f t="shared" si="19"/>
        <v>#NUM!</v>
      </c>
      <c r="S648" s="357"/>
      <c r="T648" s="357"/>
      <c r="U648" s="385"/>
      <c r="V648" s="385"/>
      <c r="W648" s="385"/>
      <c r="X648" s="385"/>
      <c r="Y648" s="385"/>
      <c r="Z648" s="385"/>
      <c r="AA648" s="385"/>
      <c r="AB648" s="385"/>
      <c r="AC648" s="385"/>
      <c r="AD648" s="385"/>
    </row>
    <row r="649" spans="1:30" ht="25.5" customHeight="1" x14ac:dyDescent="0.25">
      <c r="A649" s="125" t="s">
        <v>1007</v>
      </c>
      <c r="B649" s="138" t="s">
        <v>1008</v>
      </c>
      <c r="C649" s="125">
        <v>410711</v>
      </c>
      <c r="D649" s="125">
        <v>735046</v>
      </c>
      <c r="E649" s="70" t="s">
        <v>3057</v>
      </c>
      <c r="F649" s="139" t="s">
        <v>4405</v>
      </c>
      <c r="G649" s="127" t="s">
        <v>160</v>
      </c>
      <c r="H649" s="128">
        <v>0.68</v>
      </c>
      <c r="I649" s="112">
        <v>17728</v>
      </c>
      <c r="J649" s="140" t="s">
        <v>4405</v>
      </c>
      <c r="K649" s="127" t="s">
        <v>17</v>
      </c>
      <c r="L649" s="115">
        <v>182</v>
      </c>
      <c r="M649" s="116">
        <v>268</v>
      </c>
      <c r="N649" s="127" t="s">
        <v>145</v>
      </c>
      <c r="O649" s="68" t="s">
        <v>4405</v>
      </c>
      <c r="P649" s="68" t="s">
        <v>4405</v>
      </c>
      <c r="Q649" s="68" t="s">
        <v>4405</v>
      </c>
      <c r="R649" s="74" t="s">
        <v>4405</v>
      </c>
      <c r="S649" s="64" t="s">
        <v>4362</v>
      </c>
      <c r="T649" s="64" t="str">
        <f>IF(ISNA(VLOOKUP(A649,Sheet1!B$3:C$1266,2,FALSE)=TRUE),"NC",VLOOKUP(A649,Sheet1!B$3:C$1266,2,FALSE))</f>
        <v>NC</v>
      </c>
      <c r="U649" s="65" t="str">
        <f>IF(ISNA(VLOOKUP($A649,Sheet1!$B$3:$AH$1266,Sheet1!E$1+(Sheet1!$A$1-1)*10,FALSE))=TRUE,"---",IF(VLOOKUP($A649,Sheet1!$B$3:$AH$1266,Sheet1!E$1+(Sheet1!$A$1-1)*10,FALSE)="---","---", (ROUND(VLOOKUP($A649,Sheet1!$B$3:$AH$1266,Sheet1!E$1+(Sheet1!$A$1-1)*10,FALSE),IF(VLOOKUP($A649,Sheet1!$B$3:$AH$1266,Sheet1!E$1+(Sheet1!$A$1-1)*10,FALSE)&gt;99999,-3,IF(VLOOKUP($A649,Sheet1!$B$3:$AH$1266,Sheet1!E$1+(Sheet1!$A$1-1)*10,FALSE)&gt;9999,-2,IF(VLOOKUP($A649,Sheet1!$B$3:$AH$1266,Sheet1!E$1+(Sheet1!$A$1-1)*10,FALSE)&gt;999,-1,0)))))))</f>
        <v>---</v>
      </c>
      <c r="V649" s="65" t="str">
        <f>IF(ISNA(VLOOKUP($A649,Sheet1!$B$3:$AH$1266,Sheet1!F$1+(Sheet1!$A$1-1)*10,FALSE))=TRUE,"---",IF(VLOOKUP($A649,Sheet1!$B$3:$AH$1266,Sheet1!F$1+(Sheet1!$A$1-1)*10,FALSE)="---","---", (ROUND(VLOOKUP($A649,Sheet1!$B$3:$AH$1266,Sheet1!F$1+(Sheet1!$A$1-1)*10,FALSE),IF(VLOOKUP($A649,Sheet1!$B$3:$AH$1266,Sheet1!F$1+(Sheet1!$A$1-1)*10,FALSE)&gt;99999,-3,IF(VLOOKUP($A649,Sheet1!$B$3:$AH$1266,Sheet1!F$1+(Sheet1!$A$1-1)*10,FALSE)&gt;9999,-2,IF(VLOOKUP($A649,Sheet1!$B$3:$AH$1266,Sheet1!F$1+(Sheet1!$A$1-1)*10,FALSE)&gt;999,-1,0)))))))</f>
        <v>---</v>
      </c>
      <c r="W649" s="65" t="str">
        <f>IF(ISNA(VLOOKUP($A649,Sheet1!$B$3:$AH$1266,Sheet1!G$1+(Sheet1!$A$1-1)*10,FALSE))=TRUE,"---",IF(VLOOKUP($A649,Sheet1!$B$3:$AH$1266,Sheet1!G$1+(Sheet1!$A$1-1)*10,FALSE)="---","---", (ROUND(VLOOKUP($A649,Sheet1!$B$3:$AH$1266,Sheet1!G$1+(Sheet1!$A$1-1)*10,FALSE),IF(VLOOKUP($A649,Sheet1!$B$3:$AH$1266,Sheet1!G$1+(Sheet1!$A$1-1)*10,FALSE)&gt;99999,-3,IF(VLOOKUP($A649,Sheet1!$B$3:$AH$1266,Sheet1!G$1+(Sheet1!$A$1-1)*10,FALSE)&gt;9999,-2,IF(VLOOKUP($A649,Sheet1!$B$3:$AH$1266,Sheet1!G$1+(Sheet1!$A$1-1)*10,FALSE)&gt;999,-1,0)))))))</f>
        <v>---</v>
      </c>
      <c r="X649" s="65" t="str">
        <f>IF(ISNA(VLOOKUP($A649,Sheet1!$B$3:$AH$1266,Sheet1!H$1+(Sheet1!$A$1-1)*10,FALSE))=TRUE,"---",IF(VLOOKUP($A649,Sheet1!$B$3:$AH$1266,Sheet1!H$1+(Sheet1!$A$1-1)*10,FALSE)="---","---", (ROUND(VLOOKUP($A649,Sheet1!$B$3:$AH$1266,Sheet1!H$1+(Sheet1!$A$1-1)*10,FALSE),IF(VLOOKUP($A649,Sheet1!$B$3:$AH$1266,Sheet1!H$1+(Sheet1!$A$1-1)*10,FALSE)&gt;99999,-3,IF(VLOOKUP($A649,Sheet1!$B$3:$AH$1266,Sheet1!H$1+(Sheet1!$A$1-1)*10,FALSE)&gt;9999,-2,IF(VLOOKUP($A649,Sheet1!$B$3:$AH$1266,Sheet1!H$1+(Sheet1!$A$1-1)*10,FALSE)&gt;999,-1,0)))))))</f>
        <v>---</v>
      </c>
      <c r="Y649" s="65" t="str">
        <f>IF(ISNA(VLOOKUP($A649,Sheet1!$B$3:$AH$1266,Sheet1!I$1+(Sheet1!$A$1-1)*10,FALSE))=TRUE,"---",IF(VLOOKUP($A649,Sheet1!$B$3:$AH$1266,Sheet1!I$1+(Sheet1!$A$1-1)*10,FALSE)="---","---", (ROUND(VLOOKUP($A649,Sheet1!$B$3:$AH$1266,Sheet1!I$1+(Sheet1!$A$1-1)*10,FALSE),IF(VLOOKUP($A649,Sheet1!$B$3:$AH$1266,Sheet1!I$1+(Sheet1!$A$1-1)*10,FALSE)&gt;99999,-3,IF(VLOOKUP($A649,Sheet1!$B$3:$AH$1266,Sheet1!I$1+(Sheet1!$A$1-1)*10,FALSE)&gt;9999,-2,IF(VLOOKUP($A649,Sheet1!$B$3:$AH$1266,Sheet1!I$1+(Sheet1!$A$1-1)*10,FALSE)&gt;999,-1,0)))))))</f>
        <v>---</v>
      </c>
      <c r="Z649" s="65" t="str">
        <f>IF(ISNA(VLOOKUP($A649,Sheet1!$B$3:$AH$1266,Sheet1!J$1+(Sheet1!$A$1-1)*10,FALSE))=TRUE,"---",IF(VLOOKUP($A649,Sheet1!$B$3:$AH$1266,Sheet1!J$1+(Sheet1!$A$1-1)*10,FALSE)="---","---", (ROUND(VLOOKUP($A649,Sheet1!$B$3:$AH$1266,Sheet1!J$1+(Sheet1!$A$1-1)*10,FALSE),IF(VLOOKUP($A649,Sheet1!$B$3:$AH$1266,Sheet1!J$1+(Sheet1!$A$1-1)*10,FALSE)&gt;99999,-3,IF(VLOOKUP($A649,Sheet1!$B$3:$AH$1266,Sheet1!J$1+(Sheet1!$A$1-1)*10,FALSE)&gt;9999,-2,IF(VLOOKUP($A649,Sheet1!$B$3:$AH$1266,Sheet1!J$1+(Sheet1!$A$1-1)*10,FALSE)&gt;999,-1,0)))))))</f>
        <v>---</v>
      </c>
      <c r="AA649" s="65" t="str">
        <f>IF(ISNA(VLOOKUP($A649,Sheet1!$B$3:$AH$1266,Sheet1!K$1+(Sheet1!$A$1-1)*10,FALSE))=TRUE,"---",IF(VLOOKUP($A649,Sheet1!$B$3:$AH$1266,Sheet1!K$1+(Sheet1!$A$1-1)*10,FALSE)="---","---", (ROUND(VLOOKUP($A649,Sheet1!$B$3:$AH$1266,Sheet1!K$1+(Sheet1!$A$1-1)*10,FALSE),IF(VLOOKUP($A649,Sheet1!$B$3:$AH$1266,Sheet1!K$1+(Sheet1!$A$1-1)*10,FALSE)&gt;99999,-3,IF(VLOOKUP($A649,Sheet1!$B$3:$AH$1266,Sheet1!K$1+(Sheet1!$A$1-1)*10,FALSE)&gt;9999,-2,IF(VLOOKUP($A649,Sheet1!$B$3:$AH$1266,Sheet1!K$1+(Sheet1!$A$1-1)*10,FALSE)&gt;999,-1,0)))))))</f>
        <v>---</v>
      </c>
      <c r="AB649" s="65" t="str">
        <f>IF(ISNA(VLOOKUP($A649,Sheet1!$B$3:$AH$1266,Sheet1!L$1+(Sheet1!$A$1-1)*10,FALSE))=TRUE,"---",IF(VLOOKUP($A649,Sheet1!$B$3:$AH$1266,Sheet1!L$1+(Sheet1!$A$1-1)*10,FALSE)="---","---", (ROUND(VLOOKUP($A649,Sheet1!$B$3:$AH$1266,Sheet1!L$1+(Sheet1!$A$1-1)*10,FALSE),IF(VLOOKUP($A649,Sheet1!$B$3:$AH$1266,Sheet1!L$1+(Sheet1!$A$1-1)*10,FALSE)&gt;99999,-3,IF(VLOOKUP($A649,Sheet1!$B$3:$AH$1266,Sheet1!L$1+(Sheet1!$A$1-1)*10,FALSE)&gt;9999,-2,IF(VLOOKUP($A649,Sheet1!$B$3:$AH$1266,Sheet1!L$1+(Sheet1!$A$1-1)*10,FALSE)&gt;999,-1,0)))))))</f>
        <v>---</v>
      </c>
      <c r="AC649" s="65" t="str">
        <f>IF(ISNA(VLOOKUP($A649,Sheet1!$B$3:$AH$1266,Sheet1!M$1+(Sheet1!$A$1-1)*10,FALSE))=TRUE,"---",IF(VLOOKUP($A649,Sheet1!$B$3:$AH$1266,Sheet1!M$1+(Sheet1!$A$1-1)*10,FALSE)="---","---", (ROUND(VLOOKUP($A649,Sheet1!$B$3:$AH$1266,Sheet1!M$1+(Sheet1!$A$1-1)*10,FALSE),IF(VLOOKUP($A649,Sheet1!$B$3:$AH$1266,Sheet1!M$1+(Sheet1!$A$1-1)*10,FALSE)&gt;99999,-3,IF(VLOOKUP($A649,Sheet1!$B$3:$AH$1266,Sheet1!M$1+(Sheet1!$A$1-1)*10,FALSE)&gt;9999,-2,IF(VLOOKUP($A649,Sheet1!$B$3:$AH$1266,Sheet1!M$1+(Sheet1!$A$1-1)*10,FALSE)&gt;999,-1,0)))))))</f>
        <v>---</v>
      </c>
      <c r="AD649" s="65" t="str">
        <f>IF(ISNA(VLOOKUP($A649,Sheet1!$B$3:$AH$1266,Sheet1!N$1+(Sheet1!$A$1-1)*10,FALSE))=TRUE,"---",IF(VLOOKUP($A649,Sheet1!$B$3:$AH$1266,Sheet1!N$1+(Sheet1!$A$1-1)*10,FALSE)="---","---", (ROUND(VLOOKUP($A649,Sheet1!$B$3:$AH$1266,Sheet1!N$1+(Sheet1!$A$1-1)*10,FALSE),IF(VLOOKUP($A649,Sheet1!$B$3:$AH$1266,Sheet1!N$1+(Sheet1!$A$1-1)*10,FALSE)&gt;99999,-3,IF(VLOOKUP($A649,Sheet1!$B$3:$AH$1266,Sheet1!N$1+(Sheet1!$A$1-1)*10,FALSE)&gt;9999,-2,IF(VLOOKUP($A649,Sheet1!$B$3:$AH$1266,Sheet1!N$1+(Sheet1!$A$1-1)*10,FALSE)&gt;999,-1,0)))))))</f>
        <v>---</v>
      </c>
    </row>
    <row r="650" spans="1:30" ht="25.5" customHeight="1" x14ac:dyDescent="0.25">
      <c r="A650" s="304" t="s">
        <v>1009</v>
      </c>
      <c r="B650" s="393" t="s">
        <v>1010</v>
      </c>
      <c r="C650" s="304">
        <v>410126</v>
      </c>
      <c r="D650" s="304">
        <v>735650</v>
      </c>
      <c r="E650" s="305" t="s">
        <v>3011</v>
      </c>
      <c r="F650" s="345" t="s">
        <v>4654</v>
      </c>
      <c r="G650" s="402" t="s">
        <v>31</v>
      </c>
      <c r="H650" s="348">
        <v>4.71</v>
      </c>
      <c r="I650" s="415">
        <v>22147</v>
      </c>
      <c r="J650" s="416">
        <v>4.6500000000000004</v>
      </c>
      <c r="K650" s="340" t="s">
        <v>4405</v>
      </c>
      <c r="L650" s="334">
        <v>440</v>
      </c>
      <c r="M650" s="381">
        <v>93.4</v>
      </c>
      <c r="N650" s="340" t="s">
        <v>4405</v>
      </c>
      <c r="O650" s="328" t="s">
        <v>4405</v>
      </c>
      <c r="P650" s="328" t="s">
        <v>4405</v>
      </c>
      <c r="Q650" s="328" t="s">
        <v>4405</v>
      </c>
      <c r="R650" s="354" t="s">
        <v>4405</v>
      </c>
      <c r="S650" s="357" t="s">
        <v>4362</v>
      </c>
      <c r="T650" s="357" t="str">
        <f>IF(ISNA(VLOOKUP(A650,Sheet1!B$3:C$1266,2,FALSE)=TRUE),"NC",VLOOKUP(A650,Sheet1!B$3:C$1266,2,FALSE))</f>
        <v>NC</v>
      </c>
      <c r="U650" s="385" t="str">
        <f>IF(ISNA(VLOOKUP($A650,Sheet1!$B$3:$AH$1266,Sheet1!E$1+(Sheet1!$A$1-1)*10,FALSE))=TRUE,"---",IF(VLOOKUP($A650,Sheet1!$B$3:$AH$1266,Sheet1!E$1+(Sheet1!$A$1-1)*10,FALSE)="---","---", (ROUND(VLOOKUP($A650,Sheet1!$B$3:$AH$1266,Sheet1!E$1+(Sheet1!$A$1-1)*10,FALSE),IF(VLOOKUP($A650,Sheet1!$B$3:$AH$1266,Sheet1!E$1+(Sheet1!$A$1-1)*10,FALSE)&gt;99999,-3,IF(VLOOKUP($A650,Sheet1!$B$3:$AH$1266,Sheet1!E$1+(Sheet1!$A$1-1)*10,FALSE)&gt;9999,-2,IF(VLOOKUP($A650,Sheet1!$B$3:$AH$1266,Sheet1!E$1+(Sheet1!$A$1-1)*10,FALSE)&gt;999,-1,0)))))))</f>
        <v>---</v>
      </c>
      <c r="V650" s="385" t="str">
        <f>IF(ISNA(VLOOKUP($A650,Sheet1!$B$3:$AH$1266,Sheet1!F$1+(Sheet1!$A$1-1)*10,FALSE))=TRUE,"---",IF(VLOOKUP($A650,Sheet1!$B$3:$AH$1266,Sheet1!F$1+(Sheet1!$A$1-1)*10,FALSE)="---","---", (ROUND(VLOOKUP($A650,Sheet1!$B$3:$AH$1266,Sheet1!F$1+(Sheet1!$A$1-1)*10,FALSE),IF(VLOOKUP($A650,Sheet1!$B$3:$AH$1266,Sheet1!F$1+(Sheet1!$A$1-1)*10,FALSE)&gt;99999,-3,IF(VLOOKUP($A650,Sheet1!$B$3:$AH$1266,Sheet1!F$1+(Sheet1!$A$1-1)*10,FALSE)&gt;9999,-2,IF(VLOOKUP($A650,Sheet1!$B$3:$AH$1266,Sheet1!F$1+(Sheet1!$A$1-1)*10,FALSE)&gt;999,-1,0)))))))</f>
        <v>---</v>
      </c>
      <c r="W650" s="385" t="str">
        <f>IF(ISNA(VLOOKUP($A650,Sheet1!$B$3:$AH$1266,Sheet1!G$1+(Sheet1!$A$1-1)*10,FALSE))=TRUE,"---",IF(VLOOKUP($A650,Sheet1!$B$3:$AH$1266,Sheet1!G$1+(Sheet1!$A$1-1)*10,FALSE)="---","---", (ROUND(VLOOKUP($A650,Sheet1!$B$3:$AH$1266,Sheet1!G$1+(Sheet1!$A$1-1)*10,FALSE),IF(VLOOKUP($A650,Sheet1!$B$3:$AH$1266,Sheet1!G$1+(Sheet1!$A$1-1)*10,FALSE)&gt;99999,-3,IF(VLOOKUP($A650,Sheet1!$B$3:$AH$1266,Sheet1!G$1+(Sheet1!$A$1-1)*10,FALSE)&gt;9999,-2,IF(VLOOKUP($A650,Sheet1!$B$3:$AH$1266,Sheet1!G$1+(Sheet1!$A$1-1)*10,FALSE)&gt;999,-1,0)))))))</f>
        <v>---</v>
      </c>
      <c r="X650" s="385" t="str">
        <f>IF(ISNA(VLOOKUP($A650,Sheet1!$B$3:$AH$1266,Sheet1!H$1+(Sheet1!$A$1-1)*10,FALSE))=TRUE,"---",IF(VLOOKUP($A650,Sheet1!$B$3:$AH$1266,Sheet1!H$1+(Sheet1!$A$1-1)*10,FALSE)="---","---", (ROUND(VLOOKUP($A650,Sheet1!$B$3:$AH$1266,Sheet1!H$1+(Sheet1!$A$1-1)*10,FALSE),IF(VLOOKUP($A650,Sheet1!$B$3:$AH$1266,Sheet1!H$1+(Sheet1!$A$1-1)*10,FALSE)&gt;99999,-3,IF(VLOOKUP($A650,Sheet1!$B$3:$AH$1266,Sheet1!H$1+(Sheet1!$A$1-1)*10,FALSE)&gt;9999,-2,IF(VLOOKUP($A650,Sheet1!$B$3:$AH$1266,Sheet1!H$1+(Sheet1!$A$1-1)*10,FALSE)&gt;999,-1,0)))))))</f>
        <v>---</v>
      </c>
      <c r="Y650" s="385" t="str">
        <f>IF(ISNA(VLOOKUP($A650,Sheet1!$B$3:$AH$1266,Sheet1!I$1+(Sheet1!$A$1-1)*10,FALSE))=TRUE,"---",IF(VLOOKUP($A650,Sheet1!$B$3:$AH$1266,Sheet1!I$1+(Sheet1!$A$1-1)*10,FALSE)="---","---", (ROUND(VLOOKUP($A650,Sheet1!$B$3:$AH$1266,Sheet1!I$1+(Sheet1!$A$1-1)*10,FALSE),IF(VLOOKUP($A650,Sheet1!$B$3:$AH$1266,Sheet1!I$1+(Sheet1!$A$1-1)*10,FALSE)&gt;99999,-3,IF(VLOOKUP($A650,Sheet1!$B$3:$AH$1266,Sheet1!I$1+(Sheet1!$A$1-1)*10,FALSE)&gt;9999,-2,IF(VLOOKUP($A650,Sheet1!$B$3:$AH$1266,Sheet1!I$1+(Sheet1!$A$1-1)*10,FALSE)&gt;999,-1,0)))))))</f>
        <v>---</v>
      </c>
      <c r="Z650" s="385" t="str">
        <f>IF(ISNA(VLOOKUP($A650,Sheet1!$B$3:$AH$1266,Sheet1!J$1+(Sheet1!$A$1-1)*10,FALSE))=TRUE,"---",IF(VLOOKUP($A650,Sheet1!$B$3:$AH$1266,Sheet1!J$1+(Sheet1!$A$1-1)*10,FALSE)="---","---", (ROUND(VLOOKUP($A650,Sheet1!$B$3:$AH$1266,Sheet1!J$1+(Sheet1!$A$1-1)*10,FALSE),IF(VLOOKUP($A650,Sheet1!$B$3:$AH$1266,Sheet1!J$1+(Sheet1!$A$1-1)*10,FALSE)&gt;99999,-3,IF(VLOOKUP($A650,Sheet1!$B$3:$AH$1266,Sheet1!J$1+(Sheet1!$A$1-1)*10,FALSE)&gt;9999,-2,IF(VLOOKUP($A650,Sheet1!$B$3:$AH$1266,Sheet1!J$1+(Sheet1!$A$1-1)*10,FALSE)&gt;999,-1,0)))))))</f>
        <v>---</v>
      </c>
      <c r="AA650" s="385" t="str">
        <f>IF(ISNA(VLOOKUP($A650,Sheet1!$B$3:$AH$1266,Sheet1!K$1+(Sheet1!$A$1-1)*10,FALSE))=TRUE,"---",IF(VLOOKUP($A650,Sheet1!$B$3:$AH$1266,Sheet1!K$1+(Sheet1!$A$1-1)*10,FALSE)="---","---", (ROUND(VLOOKUP($A650,Sheet1!$B$3:$AH$1266,Sheet1!K$1+(Sheet1!$A$1-1)*10,FALSE),IF(VLOOKUP($A650,Sheet1!$B$3:$AH$1266,Sheet1!K$1+(Sheet1!$A$1-1)*10,FALSE)&gt;99999,-3,IF(VLOOKUP($A650,Sheet1!$B$3:$AH$1266,Sheet1!K$1+(Sheet1!$A$1-1)*10,FALSE)&gt;9999,-2,IF(VLOOKUP($A650,Sheet1!$B$3:$AH$1266,Sheet1!K$1+(Sheet1!$A$1-1)*10,FALSE)&gt;999,-1,0)))))))</f>
        <v>---</v>
      </c>
      <c r="AB650" s="385" t="str">
        <f>IF(ISNA(VLOOKUP($A650,Sheet1!$B$3:$AH$1266,Sheet1!L$1+(Sheet1!$A$1-1)*10,FALSE))=TRUE,"---",IF(VLOOKUP($A650,Sheet1!$B$3:$AH$1266,Sheet1!L$1+(Sheet1!$A$1-1)*10,FALSE)="---","---", (ROUND(VLOOKUP($A650,Sheet1!$B$3:$AH$1266,Sheet1!L$1+(Sheet1!$A$1-1)*10,FALSE),IF(VLOOKUP($A650,Sheet1!$B$3:$AH$1266,Sheet1!L$1+(Sheet1!$A$1-1)*10,FALSE)&gt;99999,-3,IF(VLOOKUP($A650,Sheet1!$B$3:$AH$1266,Sheet1!L$1+(Sheet1!$A$1-1)*10,FALSE)&gt;9999,-2,IF(VLOOKUP($A650,Sheet1!$B$3:$AH$1266,Sheet1!L$1+(Sheet1!$A$1-1)*10,FALSE)&gt;999,-1,0)))))))</f>
        <v>---</v>
      </c>
      <c r="AC650" s="385" t="str">
        <f>IF(ISNA(VLOOKUP($A650,Sheet1!$B$3:$AH$1266,Sheet1!M$1+(Sheet1!$A$1-1)*10,FALSE))=TRUE,"---",IF(VLOOKUP($A650,Sheet1!$B$3:$AH$1266,Sheet1!M$1+(Sheet1!$A$1-1)*10,FALSE)="---","---", (ROUND(VLOOKUP($A650,Sheet1!$B$3:$AH$1266,Sheet1!M$1+(Sheet1!$A$1-1)*10,FALSE),IF(VLOOKUP($A650,Sheet1!$B$3:$AH$1266,Sheet1!M$1+(Sheet1!$A$1-1)*10,FALSE)&gt;99999,-3,IF(VLOOKUP($A650,Sheet1!$B$3:$AH$1266,Sheet1!M$1+(Sheet1!$A$1-1)*10,FALSE)&gt;9999,-2,IF(VLOOKUP($A650,Sheet1!$B$3:$AH$1266,Sheet1!M$1+(Sheet1!$A$1-1)*10,FALSE)&gt;999,-1,0)))))))</f>
        <v>---</v>
      </c>
      <c r="AD650" s="385" t="str">
        <f>IF(ISNA(VLOOKUP($A650,Sheet1!$B$3:$AH$1266,Sheet1!N$1+(Sheet1!$A$1-1)*10,FALSE))=TRUE,"---",IF(VLOOKUP($A650,Sheet1!$B$3:$AH$1266,Sheet1!N$1+(Sheet1!$A$1-1)*10,FALSE)="---","---", (ROUND(VLOOKUP($A650,Sheet1!$B$3:$AH$1266,Sheet1!N$1+(Sheet1!$A$1-1)*10,FALSE),IF(VLOOKUP($A650,Sheet1!$B$3:$AH$1266,Sheet1!N$1+(Sheet1!$A$1-1)*10,FALSE)&gt;99999,-3,IF(VLOOKUP($A650,Sheet1!$B$3:$AH$1266,Sheet1!N$1+(Sheet1!$A$1-1)*10,FALSE)&gt;9999,-2,IF(VLOOKUP($A650,Sheet1!$B$3:$AH$1266,Sheet1!N$1+(Sheet1!$A$1-1)*10,FALSE)&gt;999,-1,0)))))))</f>
        <v>---</v>
      </c>
    </row>
    <row r="651" spans="1:30" ht="25.5" customHeight="1" x14ac:dyDescent="0.25">
      <c r="A651" s="304"/>
      <c r="B651" s="346"/>
      <c r="C651" s="304"/>
      <c r="D651" s="304"/>
      <c r="E651" s="305" t="e">
        <v>#N/A</v>
      </c>
      <c r="F651" s="355"/>
      <c r="G651" s="404"/>
      <c r="H651" s="348"/>
      <c r="I651" s="355"/>
      <c r="J651" s="417"/>
      <c r="K651" s="418"/>
      <c r="L651" s="335"/>
      <c r="M651" s="419"/>
      <c r="N651" s="418"/>
      <c r="O651" s="353" t="str">
        <f t="shared" si="20"/>
        <v/>
      </c>
      <c r="P651" s="353" t="str">
        <f>IF(O651&lt;&gt;"",VLOOKUP($A651,Sheet4!$A$2:$O$1309,14,FALSE)*100,"")</f>
        <v/>
      </c>
      <c r="Q651" s="353" t="str">
        <f>IF(P651&lt;&gt;"",VLOOKUP($A651,Sheet4!$A$2:$O$1309,15,FALSE)*100,"")</f>
        <v/>
      </c>
      <c r="R651" s="335" t="str">
        <f t="shared" si="19"/>
        <v/>
      </c>
      <c r="S651" s="357" t="e">
        <v>#N/A</v>
      </c>
      <c r="T651" s="357" t="str">
        <f>IF(ISNA(VLOOKUP(A651,Sheet1!B$3:C$1266,2,FALSE)=TRUE),"ND",VLOOKUP(A651,Sheet1!B$3:C$1266,2,FALSE))</f>
        <v>ND</v>
      </c>
      <c r="U651" s="385" t="str">
        <f>IF(ISNA(VLOOKUP($A651,Sheet1!$B$3:$AH$1266,Sheet1!E$1+(Sheet1!$A$1-1)*10,FALSE))=TRUE,"---",IF(VLOOKUP($A651,Sheet1!$B$3:$AH$1266,Sheet1!E$1+(Sheet1!$A$1-1)*10,FALSE)="---","---", (ROUND(VLOOKUP($A651,Sheet1!$B$3:$AH$1266,Sheet1!E$1+(Sheet1!$A$1-1)*10,FALSE),IF(VLOOKUP($A651,Sheet1!$B$3:$AH$1266,Sheet1!E$1+(Sheet1!$A$1-1)*10,FALSE)&gt;99999,-3,IF(VLOOKUP($A651,Sheet1!$B$3:$AH$1266,Sheet1!E$1+(Sheet1!$A$1-1)*10,FALSE)&gt;9999,-2,IF(VLOOKUP($A651,Sheet1!$B$3:$AH$1266,Sheet1!E$1+(Sheet1!$A$1-1)*10,FALSE)&gt;999,-1,0)))))))</f>
        <v>---</v>
      </c>
      <c r="V651" s="385" t="str">
        <f>IF(ISNA(VLOOKUP($A651,Sheet1!$B$3:$AH$1266,Sheet1!F$1+(Sheet1!$A$1-1)*10,FALSE))=TRUE,"---",IF(VLOOKUP($A651,Sheet1!$B$3:$AH$1266,Sheet1!F$1+(Sheet1!$A$1-1)*10,FALSE)="---","---", (ROUND(VLOOKUP($A651,Sheet1!$B$3:$AH$1266,Sheet1!F$1+(Sheet1!$A$1-1)*10,FALSE),IF(VLOOKUP($A651,Sheet1!$B$3:$AH$1266,Sheet1!F$1+(Sheet1!$A$1-1)*10,FALSE)&gt;99999,-3,IF(VLOOKUP($A651,Sheet1!$B$3:$AH$1266,Sheet1!F$1+(Sheet1!$A$1-1)*10,FALSE)&gt;9999,-2,IF(VLOOKUP($A651,Sheet1!$B$3:$AH$1266,Sheet1!F$1+(Sheet1!$A$1-1)*10,FALSE)&gt;999,-1,0)))))))</f>
        <v>---</v>
      </c>
      <c r="W651" s="385" t="str">
        <f>IF(ISNA(VLOOKUP($A651,Sheet1!$B$3:$AH$1266,Sheet1!G$1+(Sheet1!$A$1-1)*10,FALSE))=TRUE,"---",IF(VLOOKUP($A651,Sheet1!$B$3:$AH$1266,Sheet1!G$1+(Sheet1!$A$1-1)*10,FALSE)="---","---", (ROUND(VLOOKUP($A651,Sheet1!$B$3:$AH$1266,Sheet1!G$1+(Sheet1!$A$1-1)*10,FALSE),IF(VLOOKUP($A651,Sheet1!$B$3:$AH$1266,Sheet1!G$1+(Sheet1!$A$1-1)*10,FALSE)&gt;99999,-3,IF(VLOOKUP($A651,Sheet1!$B$3:$AH$1266,Sheet1!G$1+(Sheet1!$A$1-1)*10,FALSE)&gt;9999,-2,IF(VLOOKUP($A651,Sheet1!$B$3:$AH$1266,Sheet1!G$1+(Sheet1!$A$1-1)*10,FALSE)&gt;999,-1,0)))))))</f>
        <v>---</v>
      </c>
      <c r="X651" s="385" t="str">
        <f>IF(ISNA(VLOOKUP($A651,Sheet1!$B$3:$AH$1266,Sheet1!H$1+(Sheet1!$A$1-1)*10,FALSE))=TRUE,"---",IF(VLOOKUP($A651,Sheet1!$B$3:$AH$1266,Sheet1!H$1+(Sheet1!$A$1-1)*10,FALSE)="---","---", (ROUND(VLOOKUP($A651,Sheet1!$B$3:$AH$1266,Sheet1!H$1+(Sheet1!$A$1-1)*10,FALSE),IF(VLOOKUP($A651,Sheet1!$B$3:$AH$1266,Sheet1!H$1+(Sheet1!$A$1-1)*10,FALSE)&gt;99999,-3,IF(VLOOKUP($A651,Sheet1!$B$3:$AH$1266,Sheet1!H$1+(Sheet1!$A$1-1)*10,FALSE)&gt;9999,-2,IF(VLOOKUP($A651,Sheet1!$B$3:$AH$1266,Sheet1!H$1+(Sheet1!$A$1-1)*10,FALSE)&gt;999,-1,0)))))))</f>
        <v>---</v>
      </c>
      <c r="Y651" s="385" t="str">
        <f>IF(ISNA(VLOOKUP($A651,Sheet1!$B$3:$AH$1266,Sheet1!I$1+(Sheet1!$A$1-1)*10,FALSE))=TRUE,"---",IF(VLOOKUP($A651,Sheet1!$B$3:$AH$1266,Sheet1!I$1+(Sheet1!$A$1-1)*10,FALSE)="---","---", (ROUND(VLOOKUP($A651,Sheet1!$B$3:$AH$1266,Sheet1!I$1+(Sheet1!$A$1-1)*10,FALSE),IF(VLOOKUP($A651,Sheet1!$B$3:$AH$1266,Sheet1!I$1+(Sheet1!$A$1-1)*10,FALSE)&gt;99999,-3,IF(VLOOKUP($A651,Sheet1!$B$3:$AH$1266,Sheet1!I$1+(Sheet1!$A$1-1)*10,FALSE)&gt;9999,-2,IF(VLOOKUP($A651,Sheet1!$B$3:$AH$1266,Sheet1!I$1+(Sheet1!$A$1-1)*10,FALSE)&gt;999,-1,0)))))))</f>
        <v>---</v>
      </c>
      <c r="Z651" s="385" t="str">
        <f>IF(ISNA(VLOOKUP($A651,Sheet1!$B$3:$AH$1266,Sheet1!J$1+(Sheet1!$A$1-1)*10,FALSE))=TRUE,"---",IF(VLOOKUP($A651,Sheet1!$B$3:$AH$1266,Sheet1!J$1+(Sheet1!$A$1-1)*10,FALSE)="---","---", (ROUND(VLOOKUP($A651,Sheet1!$B$3:$AH$1266,Sheet1!J$1+(Sheet1!$A$1-1)*10,FALSE),IF(VLOOKUP($A651,Sheet1!$B$3:$AH$1266,Sheet1!J$1+(Sheet1!$A$1-1)*10,FALSE)&gt;99999,-3,IF(VLOOKUP($A651,Sheet1!$B$3:$AH$1266,Sheet1!J$1+(Sheet1!$A$1-1)*10,FALSE)&gt;9999,-2,IF(VLOOKUP($A651,Sheet1!$B$3:$AH$1266,Sheet1!J$1+(Sheet1!$A$1-1)*10,FALSE)&gt;999,-1,0)))))))</f>
        <v>---</v>
      </c>
      <c r="AA651" s="385" t="str">
        <f>IF(ISNA(VLOOKUP($A651,Sheet1!$B$3:$AH$1266,Sheet1!K$1+(Sheet1!$A$1-1)*10,FALSE))=TRUE,"---",IF(VLOOKUP($A651,Sheet1!$B$3:$AH$1266,Sheet1!K$1+(Sheet1!$A$1-1)*10,FALSE)="---","---", (ROUND(VLOOKUP($A651,Sheet1!$B$3:$AH$1266,Sheet1!K$1+(Sheet1!$A$1-1)*10,FALSE),IF(VLOOKUP($A651,Sheet1!$B$3:$AH$1266,Sheet1!K$1+(Sheet1!$A$1-1)*10,FALSE)&gt;99999,-3,IF(VLOOKUP($A651,Sheet1!$B$3:$AH$1266,Sheet1!K$1+(Sheet1!$A$1-1)*10,FALSE)&gt;9999,-2,IF(VLOOKUP($A651,Sheet1!$B$3:$AH$1266,Sheet1!K$1+(Sheet1!$A$1-1)*10,FALSE)&gt;999,-1,0)))))))</f>
        <v>---</v>
      </c>
      <c r="AB651" s="385" t="str">
        <f>IF(ISNA(VLOOKUP($A651,Sheet1!$B$3:$AH$1266,Sheet1!L$1+(Sheet1!$A$1-1)*10,FALSE))=TRUE,"---",IF(VLOOKUP($A651,Sheet1!$B$3:$AH$1266,Sheet1!L$1+(Sheet1!$A$1-1)*10,FALSE)="---","---", (ROUND(VLOOKUP($A651,Sheet1!$B$3:$AH$1266,Sheet1!L$1+(Sheet1!$A$1-1)*10,FALSE),IF(VLOOKUP($A651,Sheet1!$B$3:$AH$1266,Sheet1!L$1+(Sheet1!$A$1-1)*10,FALSE)&gt;99999,-3,IF(VLOOKUP($A651,Sheet1!$B$3:$AH$1266,Sheet1!L$1+(Sheet1!$A$1-1)*10,FALSE)&gt;9999,-2,IF(VLOOKUP($A651,Sheet1!$B$3:$AH$1266,Sheet1!L$1+(Sheet1!$A$1-1)*10,FALSE)&gt;999,-1,0)))))))</f>
        <v>---</v>
      </c>
      <c r="AC651" s="385" t="str">
        <f>IF(ISNA(VLOOKUP($A651,Sheet1!$B$3:$AH$1266,Sheet1!M$1+(Sheet1!$A$1-1)*10,FALSE))=TRUE,"---",IF(VLOOKUP($A651,Sheet1!$B$3:$AH$1266,Sheet1!M$1+(Sheet1!$A$1-1)*10,FALSE)="---","---", (ROUND(VLOOKUP($A651,Sheet1!$B$3:$AH$1266,Sheet1!M$1+(Sheet1!$A$1-1)*10,FALSE),IF(VLOOKUP($A651,Sheet1!$B$3:$AH$1266,Sheet1!M$1+(Sheet1!$A$1-1)*10,FALSE)&gt;99999,-3,IF(VLOOKUP($A651,Sheet1!$B$3:$AH$1266,Sheet1!M$1+(Sheet1!$A$1-1)*10,FALSE)&gt;9999,-2,IF(VLOOKUP($A651,Sheet1!$B$3:$AH$1266,Sheet1!M$1+(Sheet1!$A$1-1)*10,FALSE)&gt;999,-1,0)))))))</f>
        <v>---</v>
      </c>
      <c r="AD651" s="385" t="str">
        <f>IF(ISNA(VLOOKUP($A651,Sheet1!$B$3:$AH$1266,Sheet1!N$1+(Sheet1!$A$1-1)*10,FALSE))=TRUE,"---",IF(VLOOKUP($A651,Sheet1!$B$3:$AH$1266,Sheet1!N$1+(Sheet1!$A$1-1)*10,FALSE)="---","---", (ROUND(VLOOKUP($A651,Sheet1!$B$3:$AH$1266,Sheet1!N$1+(Sheet1!$A$1-1)*10,FALSE),IF(VLOOKUP($A651,Sheet1!$B$3:$AH$1266,Sheet1!N$1+(Sheet1!$A$1-1)*10,FALSE)&gt;99999,-3,IF(VLOOKUP($A651,Sheet1!$B$3:$AH$1266,Sheet1!N$1+(Sheet1!$A$1-1)*10,FALSE)&gt;9999,-2,IF(VLOOKUP($A651,Sheet1!$B$3:$AH$1266,Sheet1!N$1+(Sheet1!$A$1-1)*10,FALSE)&gt;999,-1,0)))))))</f>
        <v>---</v>
      </c>
    </row>
    <row r="652" spans="1:30" ht="25.5" customHeight="1" x14ac:dyDescent="0.25">
      <c r="A652" s="125" t="s">
        <v>1011</v>
      </c>
      <c r="B652" s="126" t="s">
        <v>1012</v>
      </c>
      <c r="C652" s="125">
        <v>410055</v>
      </c>
      <c r="D652" s="125">
        <v>735616</v>
      </c>
      <c r="E652" s="70" t="s">
        <v>3011</v>
      </c>
      <c r="F652" s="52">
        <v>1966</v>
      </c>
      <c r="G652" s="127" t="s">
        <v>31</v>
      </c>
      <c r="H652" s="128">
        <v>9.42</v>
      </c>
      <c r="I652" s="112">
        <v>24372</v>
      </c>
      <c r="J652" s="113">
        <v>4.58</v>
      </c>
      <c r="K652" s="114" t="s">
        <v>4405</v>
      </c>
      <c r="L652" s="115">
        <v>462</v>
      </c>
      <c r="M652" s="155">
        <v>49</v>
      </c>
      <c r="N652" s="114" t="s">
        <v>4405</v>
      </c>
      <c r="O652" s="68" t="s">
        <v>4405</v>
      </c>
      <c r="P652" s="68" t="s">
        <v>4405</v>
      </c>
      <c r="Q652" s="68" t="s">
        <v>4405</v>
      </c>
      <c r="R652" s="74" t="s">
        <v>4405</v>
      </c>
      <c r="S652" s="64" t="s">
        <v>4362</v>
      </c>
      <c r="T652" s="64" t="str">
        <f>IF(ISNA(VLOOKUP(A652,Sheet1!B$3:C$1266,2,FALSE)=TRUE),"NC",VLOOKUP(A652,Sheet1!B$3:C$1266,2,FALSE))</f>
        <v>NC</v>
      </c>
      <c r="U652" s="65" t="str">
        <f>IF(ISNA(VLOOKUP($A652,Sheet1!$B$3:$AH$1266,Sheet1!E$1+(Sheet1!$A$1-1)*10,FALSE))=TRUE,"---",IF(VLOOKUP($A652,Sheet1!$B$3:$AH$1266,Sheet1!E$1+(Sheet1!$A$1-1)*10,FALSE)="---","---", (ROUND(VLOOKUP($A652,Sheet1!$B$3:$AH$1266,Sheet1!E$1+(Sheet1!$A$1-1)*10,FALSE),IF(VLOOKUP($A652,Sheet1!$B$3:$AH$1266,Sheet1!E$1+(Sheet1!$A$1-1)*10,FALSE)&gt;99999,-3,IF(VLOOKUP($A652,Sheet1!$B$3:$AH$1266,Sheet1!E$1+(Sheet1!$A$1-1)*10,FALSE)&gt;9999,-2,IF(VLOOKUP($A652,Sheet1!$B$3:$AH$1266,Sheet1!E$1+(Sheet1!$A$1-1)*10,FALSE)&gt;999,-1,0)))))))</f>
        <v>---</v>
      </c>
      <c r="V652" s="65" t="str">
        <f>IF(ISNA(VLOOKUP($A652,Sheet1!$B$3:$AH$1266,Sheet1!F$1+(Sheet1!$A$1-1)*10,FALSE))=TRUE,"---",IF(VLOOKUP($A652,Sheet1!$B$3:$AH$1266,Sheet1!F$1+(Sheet1!$A$1-1)*10,FALSE)="---","---", (ROUND(VLOOKUP($A652,Sheet1!$B$3:$AH$1266,Sheet1!F$1+(Sheet1!$A$1-1)*10,FALSE),IF(VLOOKUP($A652,Sheet1!$B$3:$AH$1266,Sheet1!F$1+(Sheet1!$A$1-1)*10,FALSE)&gt;99999,-3,IF(VLOOKUP($A652,Sheet1!$B$3:$AH$1266,Sheet1!F$1+(Sheet1!$A$1-1)*10,FALSE)&gt;9999,-2,IF(VLOOKUP($A652,Sheet1!$B$3:$AH$1266,Sheet1!F$1+(Sheet1!$A$1-1)*10,FALSE)&gt;999,-1,0)))))))</f>
        <v>---</v>
      </c>
      <c r="W652" s="65" t="str">
        <f>IF(ISNA(VLOOKUP($A652,Sheet1!$B$3:$AH$1266,Sheet1!G$1+(Sheet1!$A$1-1)*10,FALSE))=TRUE,"---",IF(VLOOKUP($A652,Sheet1!$B$3:$AH$1266,Sheet1!G$1+(Sheet1!$A$1-1)*10,FALSE)="---","---", (ROUND(VLOOKUP($A652,Sheet1!$B$3:$AH$1266,Sheet1!G$1+(Sheet1!$A$1-1)*10,FALSE),IF(VLOOKUP($A652,Sheet1!$B$3:$AH$1266,Sheet1!G$1+(Sheet1!$A$1-1)*10,FALSE)&gt;99999,-3,IF(VLOOKUP($A652,Sheet1!$B$3:$AH$1266,Sheet1!G$1+(Sheet1!$A$1-1)*10,FALSE)&gt;9999,-2,IF(VLOOKUP($A652,Sheet1!$B$3:$AH$1266,Sheet1!G$1+(Sheet1!$A$1-1)*10,FALSE)&gt;999,-1,0)))))))</f>
        <v>---</v>
      </c>
      <c r="X652" s="65" t="str">
        <f>IF(ISNA(VLOOKUP($A652,Sheet1!$B$3:$AH$1266,Sheet1!H$1+(Sheet1!$A$1-1)*10,FALSE))=TRUE,"---",IF(VLOOKUP($A652,Sheet1!$B$3:$AH$1266,Sheet1!H$1+(Sheet1!$A$1-1)*10,FALSE)="---","---", (ROUND(VLOOKUP($A652,Sheet1!$B$3:$AH$1266,Sheet1!H$1+(Sheet1!$A$1-1)*10,FALSE),IF(VLOOKUP($A652,Sheet1!$B$3:$AH$1266,Sheet1!H$1+(Sheet1!$A$1-1)*10,FALSE)&gt;99999,-3,IF(VLOOKUP($A652,Sheet1!$B$3:$AH$1266,Sheet1!H$1+(Sheet1!$A$1-1)*10,FALSE)&gt;9999,-2,IF(VLOOKUP($A652,Sheet1!$B$3:$AH$1266,Sheet1!H$1+(Sheet1!$A$1-1)*10,FALSE)&gt;999,-1,0)))))))</f>
        <v>---</v>
      </c>
      <c r="Y652" s="65" t="str">
        <f>IF(ISNA(VLOOKUP($A652,Sheet1!$B$3:$AH$1266,Sheet1!I$1+(Sheet1!$A$1-1)*10,FALSE))=TRUE,"---",IF(VLOOKUP($A652,Sheet1!$B$3:$AH$1266,Sheet1!I$1+(Sheet1!$A$1-1)*10,FALSE)="---","---", (ROUND(VLOOKUP($A652,Sheet1!$B$3:$AH$1266,Sheet1!I$1+(Sheet1!$A$1-1)*10,FALSE),IF(VLOOKUP($A652,Sheet1!$B$3:$AH$1266,Sheet1!I$1+(Sheet1!$A$1-1)*10,FALSE)&gt;99999,-3,IF(VLOOKUP($A652,Sheet1!$B$3:$AH$1266,Sheet1!I$1+(Sheet1!$A$1-1)*10,FALSE)&gt;9999,-2,IF(VLOOKUP($A652,Sheet1!$B$3:$AH$1266,Sheet1!I$1+(Sheet1!$A$1-1)*10,FALSE)&gt;999,-1,0)))))))</f>
        <v>---</v>
      </c>
      <c r="Z652" s="65" t="str">
        <f>IF(ISNA(VLOOKUP($A652,Sheet1!$B$3:$AH$1266,Sheet1!J$1+(Sheet1!$A$1-1)*10,FALSE))=TRUE,"---",IF(VLOOKUP($A652,Sheet1!$B$3:$AH$1266,Sheet1!J$1+(Sheet1!$A$1-1)*10,FALSE)="---","---", (ROUND(VLOOKUP($A652,Sheet1!$B$3:$AH$1266,Sheet1!J$1+(Sheet1!$A$1-1)*10,FALSE),IF(VLOOKUP($A652,Sheet1!$B$3:$AH$1266,Sheet1!J$1+(Sheet1!$A$1-1)*10,FALSE)&gt;99999,-3,IF(VLOOKUP($A652,Sheet1!$B$3:$AH$1266,Sheet1!J$1+(Sheet1!$A$1-1)*10,FALSE)&gt;9999,-2,IF(VLOOKUP($A652,Sheet1!$B$3:$AH$1266,Sheet1!J$1+(Sheet1!$A$1-1)*10,FALSE)&gt;999,-1,0)))))))</f>
        <v>---</v>
      </c>
      <c r="AA652" s="65" t="str">
        <f>IF(ISNA(VLOOKUP($A652,Sheet1!$B$3:$AH$1266,Sheet1!K$1+(Sheet1!$A$1-1)*10,FALSE))=TRUE,"---",IF(VLOOKUP($A652,Sheet1!$B$3:$AH$1266,Sheet1!K$1+(Sheet1!$A$1-1)*10,FALSE)="---","---", (ROUND(VLOOKUP($A652,Sheet1!$B$3:$AH$1266,Sheet1!K$1+(Sheet1!$A$1-1)*10,FALSE),IF(VLOOKUP($A652,Sheet1!$B$3:$AH$1266,Sheet1!K$1+(Sheet1!$A$1-1)*10,FALSE)&gt;99999,-3,IF(VLOOKUP($A652,Sheet1!$B$3:$AH$1266,Sheet1!K$1+(Sheet1!$A$1-1)*10,FALSE)&gt;9999,-2,IF(VLOOKUP($A652,Sheet1!$B$3:$AH$1266,Sheet1!K$1+(Sheet1!$A$1-1)*10,FALSE)&gt;999,-1,0)))))))</f>
        <v>---</v>
      </c>
      <c r="AB652" s="65" t="str">
        <f>IF(ISNA(VLOOKUP($A652,Sheet1!$B$3:$AH$1266,Sheet1!L$1+(Sheet1!$A$1-1)*10,FALSE))=TRUE,"---",IF(VLOOKUP($A652,Sheet1!$B$3:$AH$1266,Sheet1!L$1+(Sheet1!$A$1-1)*10,FALSE)="---","---", (ROUND(VLOOKUP($A652,Sheet1!$B$3:$AH$1266,Sheet1!L$1+(Sheet1!$A$1-1)*10,FALSE),IF(VLOOKUP($A652,Sheet1!$B$3:$AH$1266,Sheet1!L$1+(Sheet1!$A$1-1)*10,FALSE)&gt;99999,-3,IF(VLOOKUP($A652,Sheet1!$B$3:$AH$1266,Sheet1!L$1+(Sheet1!$A$1-1)*10,FALSE)&gt;9999,-2,IF(VLOOKUP($A652,Sheet1!$B$3:$AH$1266,Sheet1!L$1+(Sheet1!$A$1-1)*10,FALSE)&gt;999,-1,0)))))))</f>
        <v>---</v>
      </c>
      <c r="AC652" s="65" t="str">
        <f>IF(ISNA(VLOOKUP($A652,Sheet1!$B$3:$AH$1266,Sheet1!M$1+(Sheet1!$A$1-1)*10,FALSE))=TRUE,"---",IF(VLOOKUP($A652,Sheet1!$B$3:$AH$1266,Sheet1!M$1+(Sheet1!$A$1-1)*10,FALSE)="---","---", (ROUND(VLOOKUP($A652,Sheet1!$B$3:$AH$1266,Sheet1!M$1+(Sheet1!$A$1-1)*10,FALSE),IF(VLOOKUP($A652,Sheet1!$B$3:$AH$1266,Sheet1!M$1+(Sheet1!$A$1-1)*10,FALSE)&gt;99999,-3,IF(VLOOKUP($A652,Sheet1!$B$3:$AH$1266,Sheet1!M$1+(Sheet1!$A$1-1)*10,FALSE)&gt;9999,-2,IF(VLOOKUP($A652,Sheet1!$B$3:$AH$1266,Sheet1!M$1+(Sheet1!$A$1-1)*10,FALSE)&gt;999,-1,0)))))))</f>
        <v>---</v>
      </c>
      <c r="AD652" s="65" t="str">
        <f>IF(ISNA(VLOOKUP($A652,Sheet1!$B$3:$AH$1266,Sheet1!N$1+(Sheet1!$A$1-1)*10,FALSE))=TRUE,"---",IF(VLOOKUP($A652,Sheet1!$B$3:$AH$1266,Sheet1!N$1+(Sheet1!$A$1-1)*10,FALSE)="---","---", (ROUND(VLOOKUP($A652,Sheet1!$B$3:$AH$1266,Sheet1!N$1+(Sheet1!$A$1-1)*10,FALSE),IF(VLOOKUP($A652,Sheet1!$B$3:$AH$1266,Sheet1!N$1+(Sheet1!$A$1-1)*10,FALSE)&gt;99999,-3,IF(VLOOKUP($A652,Sheet1!$B$3:$AH$1266,Sheet1!N$1+(Sheet1!$A$1-1)*10,FALSE)&gt;9999,-2,IF(VLOOKUP($A652,Sheet1!$B$3:$AH$1266,Sheet1!N$1+(Sheet1!$A$1-1)*10,FALSE)&gt;999,-1,0)))))))</f>
        <v>---</v>
      </c>
    </row>
    <row r="653" spans="1:30" ht="25.5" customHeight="1" x14ac:dyDescent="0.25">
      <c r="A653" s="304" t="s">
        <v>1013</v>
      </c>
      <c r="B653" s="393" t="s">
        <v>1014</v>
      </c>
      <c r="C653" s="304">
        <v>410144</v>
      </c>
      <c r="D653" s="304">
        <v>735532</v>
      </c>
      <c r="E653" s="305" t="s">
        <v>3011</v>
      </c>
      <c r="F653" s="345" t="s">
        <v>4655</v>
      </c>
      <c r="G653" s="351" t="s">
        <v>31</v>
      </c>
      <c r="H653" s="348">
        <v>10.7</v>
      </c>
      <c r="I653" s="377">
        <v>28437</v>
      </c>
      <c r="J653" s="379">
        <v>6.74</v>
      </c>
      <c r="K653" s="340" t="s">
        <v>4405</v>
      </c>
      <c r="L653" s="338">
        <v>1040</v>
      </c>
      <c r="M653" s="381">
        <v>97.2</v>
      </c>
      <c r="N653" s="351" t="s">
        <v>71</v>
      </c>
      <c r="O653" s="328">
        <f t="shared" si="20"/>
        <v>3.6210818489388816</v>
      </c>
      <c r="P653" s="328">
        <f>IF(O653&lt;&gt;"",VLOOKUP($A653,Sheet4!$A$2:$O$1309,14,FALSE)*100,"")</f>
        <v>1.3957193009523694</v>
      </c>
      <c r="Q653" s="328">
        <f>IF(P653&lt;&gt;"",VLOOKUP($A653,Sheet4!$A$2:$O$1309,15,FALSE)*100,"")</f>
        <v>12.861724803139552</v>
      </c>
      <c r="R653" s="358">
        <f t="shared" si="19"/>
        <v>30</v>
      </c>
      <c r="S653" s="357" t="s">
        <v>4362</v>
      </c>
      <c r="T653" s="357" t="str">
        <f>IF(ISNA(VLOOKUP(A653,Sheet1!B$3:C$1266,2,FALSE)=TRUE),"NC",VLOOKUP(A653,Sheet1!B$3:C$1266,2,FALSE))</f>
        <v>Urban</v>
      </c>
      <c r="U653" s="385">
        <f>IF(ISNA(VLOOKUP($A653,Sheet1!$B$3:$AH$1266,Sheet1!E$1+(Sheet1!$A$1-1)*10,FALSE))=TRUE,"---",IF(VLOOKUP($A653,Sheet1!$B$3:$AH$1266,Sheet1!E$1+(Sheet1!$A$1-1)*10,FALSE)="---","---", (ROUND(VLOOKUP($A653,Sheet1!$B$3:$AH$1266,Sheet1!E$1+(Sheet1!$A$1-1)*10,FALSE),IF(VLOOKUP($A653,Sheet1!$B$3:$AH$1266,Sheet1!E$1+(Sheet1!$A$1-1)*10,FALSE)&gt;99999,-3,IF(VLOOKUP($A653,Sheet1!$B$3:$AH$1266,Sheet1!E$1+(Sheet1!$A$1-1)*10,FALSE)&gt;9999,-2,IF(VLOOKUP($A653,Sheet1!$B$3:$AH$1266,Sheet1!E$1+(Sheet1!$A$1-1)*10,FALSE)&gt;999,-1,0)))))))</f>
        <v>253</v>
      </c>
      <c r="V653" s="385">
        <f>IF(ISNA(VLOOKUP($A653,Sheet1!$B$3:$AH$1266,Sheet1!F$1+(Sheet1!$A$1-1)*10,FALSE))=TRUE,"---",IF(VLOOKUP($A653,Sheet1!$B$3:$AH$1266,Sheet1!F$1+(Sheet1!$A$1-1)*10,FALSE)="---","---", (ROUND(VLOOKUP($A653,Sheet1!$B$3:$AH$1266,Sheet1!F$1+(Sheet1!$A$1-1)*10,FALSE),IF(VLOOKUP($A653,Sheet1!$B$3:$AH$1266,Sheet1!F$1+(Sheet1!$A$1-1)*10,FALSE)&gt;99999,-3,IF(VLOOKUP($A653,Sheet1!$B$3:$AH$1266,Sheet1!F$1+(Sheet1!$A$1-1)*10,FALSE)&gt;9999,-2,IF(VLOOKUP($A653,Sheet1!$B$3:$AH$1266,Sheet1!F$1+(Sheet1!$A$1-1)*10,FALSE)&gt;999,-1,0)))))))</f>
        <v>301</v>
      </c>
      <c r="W653" s="385">
        <f>IF(ISNA(VLOOKUP($A653,Sheet1!$B$3:$AH$1266,Sheet1!G$1+(Sheet1!$A$1-1)*10,FALSE))=TRUE,"---",IF(VLOOKUP($A653,Sheet1!$B$3:$AH$1266,Sheet1!G$1+(Sheet1!$A$1-1)*10,FALSE)="---","---", (ROUND(VLOOKUP($A653,Sheet1!$B$3:$AH$1266,Sheet1!G$1+(Sheet1!$A$1-1)*10,FALSE),IF(VLOOKUP($A653,Sheet1!$B$3:$AH$1266,Sheet1!G$1+(Sheet1!$A$1-1)*10,FALSE)&gt;99999,-3,IF(VLOOKUP($A653,Sheet1!$B$3:$AH$1266,Sheet1!G$1+(Sheet1!$A$1-1)*10,FALSE)&gt;9999,-2,IF(VLOOKUP($A653,Sheet1!$B$3:$AH$1266,Sheet1!G$1+(Sheet1!$A$1-1)*10,FALSE)&gt;999,-1,0)))))))</f>
        <v>367</v>
      </c>
      <c r="X653" s="385">
        <f>IF(ISNA(VLOOKUP($A653,Sheet1!$B$3:$AH$1266,Sheet1!H$1+(Sheet1!$A$1-1)*10,FALSE))=TRUE,"---",IF(VLOOKUP($A653,Sheet1!$B$3:$AH$1266,Sheet1!H$1+(Sheet1!$A$1-1)*10,FALSE)="---","---", (ROUND(VLOOKUP($A653,Sheet1!$B$3:$AH$1266,Sheet1!H$1+(Sheet1!$A$1-1)*10,FALSE),IF(VLOOKUP($A653,Sheet1!$B$3:$AH$1266,Sheet1!H$1+(Sheet1!$A$1-1)*10,FALSE)&gt;99999,-3,IF(VLOOKUP($A653,Sheet1!$B$3:$AH$1266,Sheet1!H$1+(Sheet1!$A$1-1)*10,FALSE)&gt;9999,-2,IF(VLOOKUP($A653,Sheet1!$B$3:$AH$1266,Sheet1!H$1+(Sheet1!$A$1-1)*10,FALSE)&gt;999,-1,0)))))))</f>
        <v>572</v>
      </c>
      <c r="Y653" s="385">
        <f>IF(ISNA(VLOOKUP($A653,Sheet1!$B$3:$AH$1266,Sheet1!I$1+(Sheet1!$A$1-1)*10,FALSE))=TRUE,"---",IF(VLOOKUP($A653,Sheet1!$B$3:$AH$1266,Sheet1!I$1+(Sheet1!$A$1-1)*10,FALSE)="---","---", (ROUND(VLOOKUP($A653,Sheet1!$B$3:$AH$1266,Sheet1!I$1+(Sheet1!$A$1-1)*10,FALSE),IF(VLOOKUP($A653,Sheet1!$B$3:$AH$1266,Sheet1!I$1+(Sheet1!$A$1-1)*10,FALSE)&gt;99999,-3,IF(VLOOKUP($A653,Sheet1!$B$3:$AH$1266,Sheet1!I$1+(Sheet1!$A$1-1)*10,FALSE)&gt;9999,-2,IF(VLOOKUP($A653,Sheet1!$B$3:$AH$1266,Sheet1!I$1+(Sheet1!$A$1-1)*10,FALSE)&gt;999,-1,0)))))))</f>
        <v>742</v>
      </c>
      <c r="Z653" s="385">
        <f>IF(ISNA(VLOOKUP($A653,Sheet1!$B$3:$AH$1266,Sheet1!J$1+(Sheet1!$A$1-1)*10,FALSE))=TRUE,"---",IF(VLOOKUP($A653,Sheet1!$B$3:$AH$1266,Sheet1!J$1+(Sheet1!$A$1-1)*10,FALSE)="---","---", (ROUND(VLOOKUP($A653,Sheet1!$B$3:$AH$1266,Sheet1!J$1+(Sheet1!$A$1-1)*10,FALSE),IF(VLOOKUP($A653,Sheet1!$B$3:$AH$1266,Sheet1!J$1+(Sheet1!$A$1-1)*10,FALSE)&gt;99999,-3,IF(VLOOKUP($A653,Sheet1!$B$3:$AH$1266,Sheet1!J$1+(Sheet1!$A$1-1)*10,FALSE)&gt;9999,-2,IF(VLOOKUP($A653,Sheet1!$B$3:$AH$1266,Sheet1!J$1+(Sheet1!$A$1-1)*10,FALSE)&gt;999,-1,0)))))))</f>
        <v>1000</v>
      </c>
      <c r="AA653" s="385">
        <f>IF(ISNA(VLOOKUP($A653,Sheet1!$B$3:$AH$1266,Sheet1!K$1+(Sheet1!$A$1-1)*10,FALSE))=TRUE,"---",IF(VLOOKUP($A653,Sheet1!$B$3:$AH$1266,Sheet1!K$1+(Sheet1!$A$1-1)*10,FALSE)="---","---", (ROUND(VLOOKUP($A653,Sheet1!$B$3:$AH$1266,Sheet1!K$1+(Sheet1!$A$1-1)*10,FALSE),IF(VLOOKUP($A653,Sheet1!$B$3:$AH$1266,Sheet1!K$1+(Sheet1!$A$1-1)*10,FALSE)&gt;99999,-3,IF(VLOOKUP($A653,Sheet1!$B$3:$AH$1266,Sheet1!K$1+(Sheet1!$A$1-1)*10,FALSE)&gt;9999,-2,IF(VLOOKUP($A653,Sheet1!$B$3:$AH$1266,Sheet1!K$1+(Sheet1!$A$1-1)*10,FALSE)&gt;999,-1,0)))))))</f>
        <v>1230</v>
      </c>
      <c r="AB653" s="385">
        <f>IF(ISNA(VLOOKUP($A653,Sheet1!$B$3:$AH$1266,Sheet1!L$1+(Sheet1!$A$1-1)*10,FALSE))=TRUE,"---",IF(VLOOKUP($A653,Sheet1!$B$3:$AH$1266,Sheet1!L$1+(Sheet1!$A$1-1)*10,FALSE)="---","---", (ROUND(VLOOKUP($A653,Sheet1!$B$3:$AH$1266,Sheet1!L$1+(Sheet1!$A$1-1)*10,FALSE),IF(VLOOKUP($A653,Sheet1!$B$3:$AH$1266,Sheet1!L$1+(Sheet1!$A$1-1)*10,FALSE)&gt;99999,-3,IF(VLOOKUP($A653,Sheet1!$B$3:$AH$1266,Sheet1!L$1+(Sheet1!$A$1-1)*10,FALSE)&gt;9999,-2,IF(VLOOKUP($A653,Sheet1!$B$3:$AH$1266,Sheet1!L$1+(Sheet1!$A$1-1)*10,FALSE)&gt;999,-1,0)))))))</f>
        <v>1500</v>
      </c>
      <c r="AC653" s="385">
        <f>IF(ISNA(VLOOKUP($A653,Sheet1!$B$3:$AH$1266,Sheet1!M$1+(Sheet1!$A$1-1)*10,FALSE))=TRUE,"---",IF(VLOOKUP($A653,Sheet1!$B$3:$AH$1266,Sheet1!M$1+(Sheet1!$A$1-1)*10,FALSE)="---","---", (ROUND(VLOOKUP($A653,Sheet1!$B$3:$AH$1266,Sheet1!M$1+(Sheet1!$A$1-1)*10,FALSE),IF(VLOOKUP($A653,Sheet1!$B$3:$AH$1266,Sheet1!M$1+(Sheet1!$A$1-1)*10,FALSE)&gt;99999,-3,IF(VLOOKUP($A653,Sheet1!$B$3:$AH$1266,Sheet1!M$1+(Sheet1!$A$1-1)*10,FALSE)&gt;9999,-2,IF(VLOOKUP($A653,Sheet1!$B$3:$AH$1266,Sheet1!M$1+(Sheet1!$A$1-1)*10,FALSE)&gt;999,-1,0)))))))</f>
        <v>1800</v>
      </c>
      <c r="AD653" s="385">
        <f>IF(ISNA(VLOOKUP($A653,Sheet1!$B$3:$AH$1266,Sheet1!N$1+(Sheet1!$A$1-1)*10,FALSE))=TRUE,"---",IF(VLOOKUP($A653,Sheet1!$B$3:$AH$1266,Sheet1!N$1+(Sheet1!$A$1-1)*10,FALSE)="---","---", (ROUND(VLOOKUP($A653,Sheet1!$B$3:$AH$1266,Sheet1!N$1+(Sheet1!$A$1-1)*10,FALSE),IF(VLOOKUP($A653,Sheet1!$B$3:$AH$1266,Sheet1!N$1+(Sheet1!$A$1-1)*10,FALSE)&gt;99999,-3,IF(VLOOKUP($A653,Sheet1!$B$3:$AH$1266,Sheet1!N$1+(Sheet1!$A$1-1)*10,FALSE)&gt;9999,-2,IF(VLOOKUP($A653,Sheet1!$B$3:$AH$1266,Sheet1!N$1+(Sheet1!$A$1-1)*10,FALSE)&gt;999,-1,0)))))))</f>
        <v>2280</v>
      </c>
    </row>
    <row r="654" spans="1:30" ht="25.5" customHeight="1" x14ac:dyDescent="0.25">
      <c r="A654" s="304"/>
      <c r="B654" s="346"/>
      <c r="C654" s="304"/>
      <c r="D654" s="304"/>
      <c r="E654" s="305"/>
      <c r="F654" s="355"/>
      <c r="G654" s="372"/>
      <c r="H654" s="348"/>
      <c r="I654" s="378"/>
      <c r="J654" s="380"/>
      <c r="K654" s="352"/>
      <c r="L654" s="339"/>
      <c r="M654" s="382"/>
      <c r="N654" s="352"/>
      <c r="O654" s="329" t="e">
        <f t="shared" si="20"/>
        <v>#NUM!</v>
      </c>
      <c r="P654" s="329" t="e">
        <f>IF(O654&lt;&gt;"",VLOOKUP($A654,Sheet4!$A$2:$O$1309,14,FALSE)*100,"")</f>
        <v>#NUM!</v>
      </c>
      <c r="Q654" s="329" t="e">
        <f>IF(P654&lt;&gt;"",VLOOKUP($A654,Sheet4!$A$2:$O$1309,15,FALSE)*100,"")</f>
        <v>#NUM!</v>
      </c>
      <c r="R654" s="357" t="e">
        <f>IF(O654="&lt;0.2","&gt;500",IF(O654="&gt;50","&lt;2",IF(ISERR(1/O654*100),"",IF(AND((1/O654*100)&gt;=2,(1/O654*100)&lt;=10),MROUND(1/O654*100,1),IF(AND((1/O654*100)&gt;=10,(1/O654*100)&lt;=50),MROUND(1/O654*100,5),IF(AND((1/O654*100)&gt;=50,(1/O654*100)&lt;=104),MROUND(1/O654*100,10),IF(AND((1/O654*100)&gt;=104,(1/O654*100)&lt;=110),"100",IF(AND((1/O654*100)&gt;=110,(1/O654*100)&lt;=180),"&gt;100, &lt;200",IF(AND((1/O654*100)&gt;=180,(1/O654*100)&lt;=220),"200",IF(AND((1/O654*100)&gt;=220,(1/O654*100)&lt;=450),"&gt;200,  &lt;500","500"))))))))))</f>
        <v>#NUM!</v>
      </c>
      <c r="S654" s="357"/>
      <c r="T654" s="357"/>
      <c r="U654" s="385"/>
      <c r="V654" s="385"/>
      <c r="W654" s="385"/>
      <c r="X654" s="385"/>
      <c r="Y654" s="385"/>
      <c r="Z654" s="385"/>
      <c r="AA654" s="385"/>
      <c r="AB654" s="385"/>
      <c r="AC654" s="385"/>
      <c r="AD654" s="385"/>
    </row>
    <row r="655" spans="1:30" ht="25.5" customHeight="1" x14ac:dyDescent="0.25">
      <c r="A655" s="304"/>
      <c r="B655" s="346"/>
      <c r="C655" s="304"/>
      <c r="D655" s="304"/>
      <c r="E655" s="305"/>
      <c r="F655" s="355"/>
      <c r="G655" s="372"/>
      <c r="H655" s="348"/>
      <c r="I655" s="378"/>
      <c r="J655" s="380"/>
      <c r="K655" s="341"/>
      <c r="L655" s="339"/>
      <c r="M655" s="382"/>
      <c r="N655" s="352"/>
      <c r="O655" s="329" t="e">
        <f t="shared" si="20"/>
        <v>#NUM!</v>
      </c>
      <c r="P655" s="329" t="e">
        <f>IF(O655&lt;&gt;"",VLOOKUP($A655,Sheet4!$A$2:$O$1309,14,FALSE)*100,"")</f>
        <v>#NUM!</v>
      </c>
      <c r="Q655" s="329" t="e">
        <f>IF(P655&lt;&gt;"",VLOOKUP($A655,Sheet4!$A$2:$O$1309,15,FALSE)*100,"")</f>
        <v>#NUM!</v>
      </c>
      <c r="R655" s="357" t="e">
        <f>IF(O655="&lt;0.2","&gt;500",IF(O655="&gt;50","&lt;2",IF(ISERR(1/O655*100),"",IF(AND((1/O655*100)&gt;=2,(1/O655*100)&lt;=10),MROUND(1/O655*100,1),IF(AND((1/O655*100)&gt;=10,(1/O655*100)&lt;=50),MROUND(1/O655*100,5),IF(AND((1/O655*100)&gt;=50,(1/O655*100)&lt;=104),MROUND(1/O655*100,10),IF(AND((1/O655*100)&gt;=104,(1/O655*100)&lt;=110),"100",IF(AND((1/O655*100)&gt;=110,(1/O655*100)&lt;=180),"&gt;100, &lt;200",IF(AND((1/O655*100)&gt;=180,(1/O655*100)&lt;=220),"200",IF(AND((1/O655*100)&gt;=220,(1/O655*100)&lt;=450),"&gt;200,  &lt;500","500"))))))))))</f>
        <v>#NUM!</v>
      </c>
      <c r="S655" s="357"/>
      <c r="T655" s="357"/>
      <c r="U655" s="385"/>
      <c r="V655" s="385"/>
      <c r="W655" s="385"/>
      <c r="X655" s="385"/>
      <c r="Y655" s="385"/>
      <c r="Z655" s="385"/>
      <c r="AA655" s="385"/>
      <c r="AB655" s="385"/>
      <c r="AC655" s="385"/>
      <c r="AD655" s="385"/>
    </row>
    <row r="656" spans="1:30" ht="25.5" customHeight="1" x14ac:dyDescent="0.25">
      <c r="A656" s="125" t="s">
        <v>1015</v>
      </c>
      <c r="B656" s="126" t="s">
        <v>1016</v>
      </c>
      <c r="C656" s="125">
        <v>410921</v>
      </c>
      <c r="D656" s="125">
        <v>734633</v>
      </c>
      <c r="E656" s="70" t="s">
        <v>3057</v>
      </c>
      <c r="F656" s="139" t="s">
        <v>4405</v>
      </c>
      <c r="G656" s="127" t="s">
        <v>160</v>
      </c>
      <c r="H656" s="128">
        <v>1.0900000000000001</v>
      </c>
      <c r="I656" s="112">
        <v>20378</v>
      </c>
      <c r="J656" s="140" t="s">
        <v>4405</v>
      </c>
      <c r="K656" s="127" t="s">
        <v>17</v>
      </c>
      <c r="L656" s="149">
        <v>330</v>
      </c>
      <c r="M656" s="116">
        <v>303</v>
      </c>
      <c r="N656" s="127" t="s">
        <v>20</v>
      </c>
      <c r="O656" s="68" t="s">
        <v>4405</v>
      </c>
      <c r="P656" s="68" t="s">
        <v>4405</v>
      </c>
      <c r="Q656" s="68" t="s">
        <v>4405</v>
      </c>
      <c r="R656" s="74" t="s">
        <v>4405</v>
      </c>
      <c r="S656" s="64" t="s">
        <v>4362</v>
      </c>
      <c r="T656" s="64" t="str">
        <f>IF(ISNA(VLOOKUP(A656,Sheet1!B$3:C$1266,2,FALSE)=TRUE),"NC",VLOOKUP(A656,Sheet1!B$3:C$1266,2,FALSE))</f>
        <v>NC</v>
      </c>
      <c r="U656" s="65" t="str">
        <f>IF(ISNA(VLOOKUP($A656,Sheet1!$B$3:$AH$1266,Sheet1!E$1+(Sheet1!$A$1-1)*10,FALSE))=TRUE,"---",IF(VLOOKUP($A656,Sheet1!$B$3:$AH$1266,Sheet1!E$1+(Sheet1!$A$1-1)*10,FALSE)="---","---", (ROUND(VLOOKUP($A656,Sheet1!$B$3:$AH$1266,Sheet1!E$1+(Sheet1!$A$1-1)*10,FALSE),IF(VLOOKUP($A656,Sheet1!$B$3:$AH$1266,Sheet1!E$1+(Sheet1!$A$1-1)*10,FALSE)&gt;99999,-3,IF(VLOOKUP($A656,Sheet1!$B$3:$AH$1266,Sheet1!E$1+(Sheet1!$A$1-1)*10,FALSE)&gt;9999,-2,IF(VLOOKUP($A656,Sheet1!$B$3:$AH$1266,Sheet1!E$1+(Sheet1!$A$1-1)*10,FALSE)&gt;999,-1,0)))))))</f>
        <v>---</v>
      </c>
      <c r="V656" s="65" t="str">
        <f>IF(ISNA(VLOOKUP($A656,Sheet1!$B$3:$AH$1266,Sheet1!F$1+(Sheet1!$A$1-1)*10,FALSE))=TRUE,"---",IF(VLOOKUP($A656,Sheet1!$B$3:$AH$1266,Sheet1!F$1+(Sheet1!$A$1-1)*10,FALSE)="---","---", (ROUND(VLOOKUP($A656,Sheet1!$B$3:$AH$1266,Sheet1!F$1+(Sheet1!$A$1-1)*10,FALSE),IF(VLOOKUP($A656,Sheet1!$B$3:$AH$1266,Sheet1!F$1+(Sheet1!$A$1-1)*10,FALSE)&gt;99999,-3,IF(VLOOKUP($A656,Sheet1!$B$3:$AH$1266,Sheet1!F$1+(Sheet1!$A$1-1)*10,FALSE)&gt;9999,-2,IF(VLOOKUP($A656,Sheet1!$B$3:$AH$1266,Sheet1!F$1+(Sheet1!$A$1-1)*10,FALSE)&gt;999,-1,0)))))))</f>
        <v>---</v>
      </c>
      <c r="W656" s="65" t="str">
        <f>IF(ISNA(VLOOKUP($A656,Sheet1!$B$3:$AH$1266,Sheet1!G$1+(Sheet1!$A$1-1)*10,FALSE))=TRUE,"---",IF(VLOOKUP($A656,Sheet1!$B$3:$AH$1266,Sheet1!G$1+(Sheet1!$A$1-1)*10,FALSE)="---","---", (ROUND(VLOOKUP($A656,Sheet1!$B$3:$AH$1266,Sheet1!G$1+(Sheet1!$A$1-1)*10,FALSE),IF(VLOOKUP($A656,Sheet1!$B$3:$AH$1266,Sheet1!G$1+(Sheet1!$A$1-1)*10,FALSE)&gt;99999,-3,IF(VLOOKUP($A656,Sheet1!$B$3:$AH$1266,Sheet1!G$1+(Sheet1!$A$1-1)*10,FALSE)&gt;9999,-2,IF(VLOOKUP($A656,Sheet1!$B$3:$AH$1266,Sheet1!G$1+(Sheet1!$A$1-1)*10,FALSE)&gt;999,-1,0)))))))</f>
        <v>---</v>
      </c>
      <c r="X656" s="65" t="str">
        <f>IF(ISNA(VLOOKUP($A656,Sheet1!$B$3:$AH$1266,Sheet1!H$1+(Sheet1!$A$1-1)*10,FALSE))=TRUE,"---",IF(VLOOKUP($A656,Sheet1!$B$3:$AH$1266,Sheet1!H$1+(Sheet1!$A$1-1)*10,FALSE)="---","---", (ROUND(VLOOKUP($A656,Sheet1!$B$3:$AH$1266,Sheet1!H$1+(Sheet1!$A$1-1)*10,FALSE),IF(VLOOKUP($A656,Sheet1!$B$3:$AH$1266,Sheet1!H$1+(Sheet1!$A$1-1)*10,FALSE)&gt;99999,-3,IF(VLOOKUP($A656,Sheet1!$B$3:$AH$1266,Sheet1!H$1+(Sheet1!$A$1-1)*10,FALSE)&gt;9999,-2,IF(VLOOKUP($A656,Sheet1!$B$3:$AH$1266,Sheet1!H$1+(Sheet1!$A$1-1)*10,FALSE)&gt;999,-1,0)))))))</f>
        <v>---</v>
      </c>
      <c r="Y656" s="65" t="str">
        <f>IF(ISNA(VLOOKUP($A656,Sheet1!$B$3:$AH$1266,Sheet1!I$1+(Sheet1!$A$1-1)*10,FALSE))=TRUE,"---",IF(VLOOKUP($A656,Sheet1!$B$3:$AH$1266,Sheet1!I$1+(Sheet1!$A$1-1)*10,FALSE)="---","---", (ROUND(VLOOKUP($A656,Sheet1!$B$3:$AH$1266,Sheet1!I$1+(Sheet1!$A$1-1)*10,FALSE),IF(VLOOKUP($A656,Sheet1!$B$3:$AH$1266,Sheet1!I$1+(Sheet1!$A$1-1)*10,FALSE)&gt;99999,-3,IF(VLOOKUP($A656,Sheet1!$B$3:$AH$1266,Sheet1!I$1+(Sheet1!$A$1-1)*10,FALSE)&gt;9999,-2,IF(VLOOKUP($A656,Sheet1!$B$3:$AH$1266,Sheet1!I$1+(Sheet1!$A$1-1)*10,FALSE)&gt;999,-1,0)))))))</f>
        <v>---</v>
      </c>
      <c r="Z656" s="65" t="str">
        <f>IF(ISNA(VLOOKUP($A656,Sheet1!$B$3:$AH$1266,Sheet1!J$1+(Sheet1!$A$1-1)*10,FALSE))=TRUE,"---",IF(VLOOKUP($A656,Sheet1!$B$3:$AH$1266,Sheet1!J$1+(Sheet1!$A$1-1)*10,FALSE)="---","---", (ROUND(VLOOKUP($A656,Sheet1!$B$3:$AH$1266,Sheet1!J$1+(Sheet1!$A$1-1)*10,FALSE),IF(VLOOKUP($A656,Sheet1!$B$3:$AH$1266,Sheet1!J$1+(Sheet1!$A$1-1)*10,FALSE)&gt;99999,-3,IF(VLOOKUP($A656,Sheet1!$B$3:$AH$1266,Sheet1!J$1+(Sheet1!$A$1-1)*10,FALSE)&gt;9999,-2,IF(VLOOKUP($A656,Sheet1!$B$3:$AH$1266,Sheet1!J$1+(Sheet1!$A$1-1)*10,FALSE)&gt;999,-1,0)))))))</f>
        <v>---</v>
      </c>
      <c r="AA656" s="65" t="str">
        <f>IF(ISNA(VLOOKUP($A656,Sheet1!$B$3:$AH$1266,Sheet1!K$1+(Sheet1!$A$1-1)*10,FALSE))=TRUE,"---",IF(VLOOKUP($A656,Sheet1!$B$3:$AH$1266,Sheet1!K$1+(Sheet1!$A$1-1)*10,FALSE)="---","---", (ROUND(VLOOKUP($A656,Sheet1!$B$3:$AH$1266,Sheet1!K$1+(Sheet1!$A$1-1)*10,FALSE),IF(VLOOKUP($A656,Sheet1!$B$3:$AH$1266,Sheet1!K$1+(Sheet1!$A$1-1)*10,FALSE)&gt;99999,-3,IF(VLOOKUP($A656,Sheet1!$B$3:$AH$1266,Sheet1!K$1+(Sheet1!$A$1-1)*10,FALSE)&gt;9999,-2,IF(VLOOKUP($A656,Sheet1!$B$3:$AH$1266,Sheet1!K$1+(Sheet1!$A$1-1)*10,FALSE)&gt;999,-1,0)))))))</f>
        <v>---</v>
      </c>
      <c r="AB656" s="65" t="str">
        <f>IF(ISNA(VLOOKUP($A656,Sheet1!$B$3:$AH$1266,Sheet1!L$1+(Sheet1!$A$1-1)*10,FALSE))=TRUE,"---",IF(VLOOKUP($A656,Sheet1!$B$3:$AH$1266,Sheet1!L$1+(Sheet1!$A$1-1)*10,FALSE)="---","---", (ROUND(VLOOKUP($A656,Sheet1!$B$3:$AH$1266,Sheet1!L$1+(Sheet1!$A$1-1)*10,FALSE),IF(VLOOKUP($A656,Sheet1!$B$3:$AH$1266,Sheet1!L$1+(Sheet1!$A$1-1)*10,FALSE)&gt;99999,-3,IF(VLOOKUP($A656,Sheet1!$B$3:$AH$1266,Sheet1!L$1+(Sheet1!$A$1-1)*10,FALSE)&gt;9999,-2,IF(VLOOKUP($A656,Sheet1!$B$3:$AH$1266,Sheet1!L$1+(Sheet1!$A$1-1)*10,FALSE)&gt;999,-1,0)))))))</f>
        <v>---</v>
      </c>
      <c r="AC656" s="65" t="str">
        <f>IF(ISNA(VLOOKUP($A656,Sheet1!$B$3:$AH$1266,Sheet1!M$1+(Sheet1!$A$1-1)*10,FALSE))=TRUE,"---",IF(VLOOKUP($A656,Sheet1!$B$3:$AH$1266,Sheet1!M$1+(Sheet1!$A$1-1)*10,FALSE)="---","---", (ROUND(VLOOKUP($A656,Sheet1!$B$3:$AH$1266,Sheet1!M$1+(Sheet1!$A$1-1)*10,FALSE),IF(VLOOKUP($A656,Sheet1!$B$3:$AH$1266,Sheet1!M$1+(Sheet1!$A$1-1)*10,FALSE)&gt;99999,-3,IF(VLOOKUP($A656,Sheet1!$B$3:$AH$1266,Sheet1!M$1+(Sheet1!$A$1-1)*10,FALSE)&gt;9999,-2,IF(VLOOKUP($A656,Sheet1!$B$3:$AH$1266,Sheet1!M$1+(Sheet1!$A$1-1)*10,FALSE)&gt;999,-1,0)))))))</f>
        <v>---</v>
      </c>
      <c r="AD656" s="65" t="str">
        <f>IF(ISNA(VLOOKUP($A656,Sheet1!$B$3:$AH$1266,Sheet1!N$1+(Sheet1!$A$1-1)*10,FALSE))=TRUE,"---",IF(VLOOKUP($A656,Sheet1!$B$3:$AH$1266,Sheet1!N$1+(Sheet1!$A$1-1)*10,FALSE)="---","---", (ROUND(VLOOKUP($A656,Sheet1!$B$3:$AH$1266,Sheet1!N$1+(Sheet1!$A$1-1)*10,FALSE),IF(VLOOKUP($A656,Sheet1!$B$3:$AH$1266,Sheet1!N$1+(Sheet1!$A$1-1)*10,FALSE)&gt;99999,-3,IF(VLOOKUP($A656,Sheet1!$B$3:$AH$1266,Sheet1!N$1+(Sheet1!$A$1-1)*10,FALSE)&gt;9999,-2,IF(VLOOKUP($A656,Sheet1!$B$3:$AH$1266,Sheet1!N$1+(Sheet1!$A$1-1)*10,FALSE)&gt;999,-1,0)))))))</f>
        <v>---</v>
      </c>
    </row>
    <row r="657" spans="1:30" ht="25.5" customHeight="1" x14ac:dyDescent="0.25">
      <c r="A657" s="304" t="s">
        <v>1017</v>
      </c>
      <c r="B657" s="393" t="s">
        <v>1018</v>
      </c>
      <c r="C657" s="304">
        <v>410448</v>
      </c>
      <c r="D657" s="304">
        <v>734938</v>
      </c>
      <c r="E657" s="305" t="s">
        <v>3057</v>
      </c>
      <c r="F657" s="345" t="s">
        <v>4646</v>
      </c>
      <c r="G657" s="351" t="s">
        <v>286</v>
      </c>
      <c r="H657" s="348">
        <v>12.5</v>
      </c>
      <c r="I657" s="119">
        <v>27663</v>
      </c>
      <c r="J657" s="137" t="s">
        <v>4405</v>
      </c>
      <c r="K657" s="118" t="s">
        <v>17</v>
      </c>
      <c r="L657" s="122">
        <v>1560</v>
      </c>
      <c r="M657" s="123">
        <v>125</v>
      </c>
      <c r="N657" s="118" t="s">
        <v>1019</v>
      </c>
      <c r="O657" s="71" t="s">
        <v>4405</v>
      </c>
      <c r="P657" s="71" t="s">
        <v>4405</v>
      </c>
      <c r="Q657" s="71" t="s">
        <v>4405</v>
      </c>
      <c r="R657" s="73" t="s">
        <v>4405</v>
      </c>
      <c r="S657" s="357" t="s">
        <v>4362</v>
      </c>
      <c r="T657" s="357" t="str">
        <f>IF(ISNA(VLOOKUP(A657,Sheet1!B$3:C$1266,2,FALSE)=TRUE),"NC",VLOOKUP(A657,Sheet1!B$3:C$1266,2,FALSE))</f>
        <v>NC</v>
      </c>
      <c r="U657" s="385" t="str">
        <f>IF(ISNA(VLOOKUP($A657,Sheet1!$B$3:$AH$1266,Sheet1!E$1+(Sheet1!$A$1-1)*10,FALSE))=TRUE,"---",IF(VLOOKUP($A657,Sheet1!$B$3:$AH$1266,Sheet1!E$1+(Sheet1!$A$1-1)*10,FALSE)="---","---", (ROUND(VLOOKUP($A657,Sheet1!$B$3:$AH$1266,Sheet1!E$1+(Sheet1!$A$1-1)*10,FALSE),IF(VLOOKUP($A657,Sheet1!$B$3:$AH$1266,Sheet1!E$1+(Sheet1!$A$1-1)*10,FALSE)&gt;99999,-3,IF(VLOOKUP($A657,Sheet1!$B$3:$AH$1266,Sheet1!E$1+(Sheet1!$A$1-1)*10,FALSE)&gt;9999,-2,IF(VLOOKUP($A657,Sheet1!$B$3:$AH$1266,Sheet1!E$1+(Sheet1!$A$1-1)*10,FALSE)&gt;999,-1,0)))))))</f>
        <v>---</v>
      </c>
      <c r="V657" s="385" t="str">
        <f>IF(ISNA(VLOOKUP($A657,Sheet1!$B$3:$AH$1266,Sheet1!F$1+(Sheet1!$A$1-1)*10,FALSE))=TRUE,"---",IF(VLOOKUP($A657,Sheet1!$B$3:$AH$1266,Sheet1!F$1+(Sheet1!$A$1-1)*10,FALSE)="---","---", (ROUND(VLOOKUP($A657,Sheet1!$B$3:$AH$1266,Sheet1!F$1+(Sheet1!$A$1-1)*10,FALSE),IF(VLOOKUP($A657,Sheet1!$B$3:$AH$1266,Sheet1!F$1+(Sheet1!$A$1-1)*10,FALSE)&gt;99999,-3,IF(VLOOKUP($A657,Sheet1!$B$3:$AH$1266,Sheet1!F$1+(Sheet1!$A$1-1)*10,FALSE)&gt;9999,-2,IF(VLOOKUP($A657,Sheet1!$B$3:$AH$1266,Sheet1!F$1+(Sheet1!$A$1-1)*10,FALSE)&gt;999,-1,0)))))))</f>
        <v>---</v>
      </c>
      <c r="W657" s="385" t="str">
        <f>IF(ISNA(VLOOKUP($A657,Sheet1!$B$3:$AH$1266,Sheet1!G$1+(Sheet1!$A$1-1)*10,FALSE))=TRUE,"---",IF(VLOOKUP($A657,Sheet1!$B$3:$AH$1266,Sheet1!G$1+(Sheet1!$A$1-1)*10,FALSE)="---","---", (ROUND(VLOOKUP($A657,Sheet1!$B$3:$AH$1266,Sheet1!G$1+(Sheet1!$A$1-1)*10,FALSE),IF(VLOOKUP($A657,Sheet1!$B$3:$AH$1266,Sheet1!G$1+(Sheet1!$A$1-1)*10,FALSE)&gt;99999,-3,IF(VLOOKUP($A657,Sheet1!$B$3:$AH$1266,Sheet1!G$1+(Sheet1!$A$1-1)*10,FALSE)&gt;9999,-2,IF(VLOOKUP($A657,Sheet1!$B$3:$AH$1266,Sheet1!G$1+(Sheet1!$A$1-1)*10,FALSE)&gt;999,-1,0)))))))</f>
        <v>---</v>
      </c>
      <c r="X657" s="385" t="str">
        <f>IF(ISNA(VLOOKUP($A657,Sheet1!$B$3:$AH$1266,Sheet1!H$1+(Sheet1!$A$1-1)*10,FALSE))=TRUE,"---",IF(VLOOKUP($A657,Sheet1!$B$3:$AH$1266,Sheet1!H$1+(Sheet1!$A$1-1)*10,FALSE)="---","---", (ROUND(VLOOKUP($A657,Sheet1!$B$3:$AH$1266,Sheet1!H$1+(Sheet1!$A$1-1)*10,FALSE),IF(VLOOKUP($A657,Sheet1!$B$3:$AH$1266,Sheet1!H$1+(Sheet1!$A$1-1)*10,FALSE)&gt;99999,-3,IF(VLOOKUP($A657,Sheet1!$B$3:$AH$1266,Sheet1!H$1+(Sheet1!$A$1-1)*10,FALSE)&gt;9999,-2,IF(VLOOKUP($A657,Sheet1!$B$3:$AH$1266,Sheet1!H$1+(Sheet1!$A$1-1)*10,FALSE)&gt;999,-1,0)))))))</f>
        <v>---</v>
      </c>
      <c r="Y657" s="385" t="str">
        <f>IF(ISNA(VLOOKUP($A657,Sheet1!$B$3:$AH$1266,Sheet1!I$1+(Sheet1!$A$1-1)*10,FALSE))=TRUE,"---",IF(VLOOKUP($A657,Sheet1!$B$3:$AH$1266,Sheet1!I$1+(Sheet1!$A$1-1)*10,FALSE)="---","---", (ROUND(VLOOKUP($A657,Sheet1!$B$3:$AH$1266,Sheet1!I$1+(Sheet1!$A$1-1)*10,FALSE),IF(VLOOKUP($A657,Sheet1!$B$3:$AH$1266,Sheet1!I$1+(Sheet1!$A$1-1)*10,FALSE)&gt;99999,-3,IF(VLOOKUP($A657,Sheet1!$B$3:$AH$1266,Sheet1!I$1+(Sheet1!$A$1-1)*10,FALSE)&gt;9999,-2,IF(VLOOKUP($A657,Sheet1!$B$3:$AH$1266,Sheet1!I$1+(Sheet1!$A$1-1)*10,FALSE)&gt;999,-1,0)))))))</f>
        <v>---</v>
      </c>
      <c r="Z657" s="385" t="str">
        <f>IF(ISNA(VLOOKUP($A657,Sheet1!$B$3:$AH$1266,Sheet1!J$1+(Sheet1!$A$1-1)*10,FALSE))=TRUE,"---",IF(VLOOKUP($A657,Sheet1!$B$3:$AH$1266,Sheet1!J$1+(Sheet1!$A$1-1)*10,FALSE)="---","---", (ROUND(VLOOKUP($A657,Sheet1!$B$3:$AH$1266,Sheet1!J$1+(Sheet1!$A$1-1)*10,FALSE),IF(VLOOKUP($A657,Sheet1!$B$3:$AH$1266,Sheet1!J$1+(Sheet1!$A$1-1)*10,FALSE)&gt;99999,-3,IF(VLOOKUP($A657,Sheet1!$B$3:$AH$1266,Sheet1!J$1+(Sheet1!$A$1-1)*10,FALSE)&gt;9999,-2,IF(VLOOKUP($A657,Sheet1!$B$3:$AH$1266,Sheet1!J$1+(Sheet1!$A$1-1)*10,FALSE)&gt;999,-1,0)))))))</f>
        <v>---</v>
      </c>
      <c r="AA657" s="385" t="str">
        <f>IF(ISNA(VLOOKUP($A657,Sheet1!$B$3:$AH$1266,Sheet1!K$1+(Sheet1!$A$1-1)*10,FALSE))=TRUE,"---",IF(VLOOKUP($A657,Sheet1!$B$3:$AH$1266,Sheet1!K$1+(Sheet1!$A$1-1)*10,FALSE)="---","---", (ROUND(VLOOKUP($A657,Sheet1!$B$3:$AH$1266,Sheet1!K$1+(Sheet1!$A$1-1)*10,FALSE),IF(VLOOKUP($A657,Sheet1!$B$3:$AH$1266,Sheet1!K$1+(Sheet1!$A$1-1)*10,FALSE)&gt;99999,-3,IF(VLOOKUP($A657,Sheet1!$B$3:$AH$1266,Sheet1!K$1+(Sheet1!$A$1-1)*10,FALSE)&gt;9999,-2,IF(VLOOKUP($A657,Sheet1!$B$3:$AH$1266,Sheet1!K$1+(Sheet1!$A$1-1)*10,FALSE)&gt;999,-1,0)))))))</f>
        <v>---</v>
      </c>
      <c r="AB657" s="385" t="str">
        <f>IF(ISNA(VLOOKUP($A657,Sheet1!$B$3:$AH$1266,Sheet1!L$1+(Sheet1!$A$1-1)*10,FALSE))=TRUE,"---",IF(VLOOKUP($A657,Sheet1!$B$3:$AH$1266,Sheet1!L$1+(Sheet1!$A$1-1)*10,FALSE)="---","---", (ROUND(VLOOKUP($A657,Sheet1!$B$3:$AH$1266,Sheet1!L$1+(Sheet1!$A$1-1)*10,FALSE),IF(VLOOKUP($A657,Sheet1!$B$3:$AH$1266,Sheet1!L$1+(Sheet1!$A$1-1)*10,FALSE)&gt;99999,-3,IF(VLOOKUP($A657,Sheet1!$B$3:$AH$1266,Sheet1!L$1+(Sheet1!$A$1-1)*10,FALSE)&gt;9999,-2,IF(VLOOKUP($A657,Sheet1!$B$3:$AH$1266,Sheet1!L$1+(Sheet1!$A$1-1)*10,FALSE)&gt;999,-1,0)))))))</f>
        <v>---</v>
      </c>
      <c r="AC657" s="385" t="str">
        <f>IF(ISNA(VLOOKUP($A657,Sheet1!$B$3:$AH$1266,Sheet1!M$1+(Sheet1!$A$1-1)*10,FALSE))=TRUE,"---",IF(VLOOKUP($A657,Sheet1!$B$3:$AH$1266,Sheet1!M$1+(Sheet1!$A$1-1)*10,FALSE)="---","---", (ROUND(VLOOKUP($A657,Sheet1!$B$3:$AH$1266,Sheet1!M$1+(Sheet1!$A$1-1)*10,FALSE),IF(VLOOKUP($A657,Sheet1!$B$3:$AH$1266,Sheet1!M$1+(Sheet1!$A$1-1)*10,FALSE)&gt;99999,-3,IF(VLOOKUP($A657,Sheet1!$B$3:$AH$1266,Sheet1!M$1+(Sheet1!$A$1-1)*10,FALSE)&gt;9999,-2,IF(VLOOKUP($A657,Sheet1!$B$3:$AH$1266,Sheet1!M$1+(Sheet1!$A$1-1)*10,FALSE)&gt;999,-1,0)))))))</f>
        <v>---</v>
      </c>
      <c r="AD657" s="385" t="str">
        <f>IF(ISNA(VLOOKUP($A657,Sheet1!$B$3:$AH$1266,Sheet1!N$1+(Sheet1!$A$1-1)*10,FALSE))=TRUE,"---",IF(VLOOKUP($A657,Sheet1!$B$3:$AH$1266,Sheet1!N$1+(Sheet1!$A$1-1)*10,FALSE)="---","---", (ROUND(VLOOKUP($A657,Sheet1!$B$3:$AH$1266,Sheet1!N$1+(Sheet1!$A$1-1)*10,FALSE),IF(VLOOKUP($A657,Sheet1!$B$3:$AH$1266,Sheet1!N$1+(Sheet1!$A$1-1)*10,FALSE)&gt;99999,-3,IF(VLOOKUP($A657,Sheet1!$B$3:$AH$1266,Sheet1!N$1+(Sheet1!$A$1-1)*10,FALSE)&gt;9999,-2,IF(VLOOKUP($A657,Sheet1!$B$3:$AH$1266,Sheet1!N$1+(Sheet1!$A$1-1)*10,FALSE)&gt;999,-1,0)))))))</f>
        <v>---</v>
      </c>
    </row>
    <row r="658" spans="1:30" ht="25.5" customHeight="1" x14ac:dyDescent="0.25">
      <c r="A658" s="304"/>
      <c r="B658" s="346"/>
      <c r="C658" s="304"/>
      <c r="D658" s="304"/>
      <c r="E658" s="305" t="e">
        <v>#N/A</v>
      </c>
      <c r="F658" s="346"/>
      <c r="G658" s="352"/>
      <c r="H658" s="348"/>
      <c r="I658" s="119">
        <v>28181</v>
      </c>
      <c r="J658" s="124">
        <v>8.84</v>
      </c>
      <c r="K658" s="118" t="s">
        <v>20</v>
      </c>
      <c r="L658" s="122">
        <v>720</v>
      </c>
      <c r="M658" s="123">
        <v>57.6</v>
      </c>
      <c r="N658" s="121" t="s">
        <v>4405</v>
      </c>
      <c r="O658" s="71" t="s">
        <v>4405</v>
      </c>
      <c r="P658" s="71" t="s">
        <v>4405</v>
      </c>
      <c r="Q658" s="71" t="s">
        <v>4405</v>
      </c>
      <c r="R658" s="73" t="s">
        <v>4405</v>
      </c>
      <c r="S658" s="357" t="e">
        <v>#N/A</v>
      </c>
      <c r="T658" s="357" t="str">
        <f>IF(ISNA(VLOOKUP(A658,Sheet1!B$3:C$1266,2,FALSE)=TRUE),"ND",VLOOKUP(A658,Sheet1!B$3:C$1266,2,FALSE))</f>
        <v>ND</v>
      </c>
      <c r="U658" s="385" t="str">
        <f>IF(ISNA(VLOOKUP($A658,Sheet1!$B$3:$AH$1266,Sheet1!E$1+(Sheet1!$A$1-1)*10,FALSE))=TRUE,"---",IF(VLOOKUP($A658,Sheet1!$B$3:$AH$1266,Sheet1!E$1+(Sheet1!$A$1-1)*10,FALSE)="---","---", (ROUND(VLOOKUP($A658,Sheet1!$B$3:$AH$1266,Sheet1!E$1+(Sheet1!$A$1-1)*10,FALSE),IF(VLOOKUP($A658,Sheet1!$B$3:$AH$1266,Sheet1!E$1+(Sheet1!$A$1-1)*10,FALSE)&gt;99999,-3,IF(VLOOKUP($A658,Sheet1!$B$3:$AH$1266,Sheet1!E$1+(Sheet1!$A$1-1)*10,FALSE)&gt;9999,-2,IF(VLOOKUP($A658,Sheet1!$B$3:$AH$1266,Sheet1!E$1+(Sheet1!$A$1-1)*10,FALSE)&gt;999,-1,0)))))))</f>
        <v>---</v>
      </c>
      <c r="V658" s="385" t="str">
        <f>IF(ISNA(VLOOKUP($A658,Sheet1!$B$3:$AH$1266,Sheet1!F$1+(Sheet1!$A$1-1)*10,FALSE))=TRUE,"---",IF(VLOOKUP($A658,Sheet1!$B$3:$AH$1266,Sheet1!F$1+(Sheet1!$A$1-1)*10,FALSE)="---","---", (ROUND(VLOOKUP($A658,Sheet1!$B$3:$AH$1266,Sheet1!F$1+(Sheet1!$A$1-1)*10,FALSE),IF(VLOOKUP($A658,Sheet1!$B$3:$AH$1266,Sheet1!F$1+(Sheet1!$A$1-1)*10,FALSE)&gt;99999,-3,IF(VLOOKUP($A658,Sheet1!$B$3:$AH$1266,Sheet1!F$1+(Sheet1!$A$1-1)*10,FALSE)&gt;9999,-2,IF(VLOOKUP($A658,Sheet1!$B$3:$AH$1266,Sheet1!F$1+(Sheet1!$A$1-1)*10,FALSE)&gt;999,-1,0)))))))</f>
        <v>---</v>
      </c>
      <c r="W658" s="385" t="str">
        <f>IF(ISNA(VLOOKUP($A658,Sheet1!$B$3:$AH$1266,Sheet1!G$1+(Sheet1!$A$1-1)*10,FALSE))=TRUE,"---",IF(VLOOKUP($A658,Sheet1!$B$3:$AH$1266,Sheet1!G$1+(Sheet1!$A$1-1)*10,FALSE)="---","---", (ROUND(VLOOKUP($A658,Sheet1!$B$3:$AH$1266,Sheet1!G$1+(Sheet1!$A$1-1)*10,FALSE),IF(VLOOKUP($A658,Sheet1!$B$3:$AH$1266,Sheet1!G$1+(Sheet1!$A$1-1)*10,FALSE)&gt;99999,-3,IF(VLOOKUP($A658,Sheet1!$B$3:$AH$1266,Sheet1!G$1+(Sheet1!$A$1-1)*10,FALSE)&gt;9999,-2,IF(VLOOKUP($A658,Sheet1!$B$3:$AH$1266,Sheet1!G$1+(Sheet1!$A$1-1)*10,FALSE)&gt;999,-1,0)))))))</f>
        <v>---</v>
      </c>
      <c r="X658" s="385" t="str">
        <f>IF(ISNA(VLOOKUP($A658,Sheet1!$B$3:$AH$1266,Sheet1!H$1+(Sheet1!$A$1-1)*10,FALSE))=TRUE,"---",IF(VLOOKUP($A658,Sheet1!$B$3:$AH$1266,Sheet1!H$1+(Sheet1!$A$1-1)*10,FALSE)="---","---", (ROUND(VLOOKUP($A658,Sheet1!$B$3:$AH$1266,Sheet1!H$1+(Sheet1!$A$1-1)*10,FALSE),IF(VLOOKUP($A658,Sheet1!$B$3:$AH$1266,Sheet1!H$1+(Sheet1!$A$1-1)*10,FALSE)&gt;99999,-3,IF(VLOOKUP($A658,Sheet1!$B$3:$AH$1266,Sheet1!H$1+(Sheet1!$A$1-1)*10,FALSE)&gt;9999,-2,IF(VLOOKUP($A658,Sheet1!$B$3:$AH$1266,Sheet1!H$1+(Sheet1!$A$1-1)*10,FALSE)&gt;999,-1,0)))))))</f>
        <v>---</v>
      </c>
      <c r="Y658" s="385" t="str">
        <f>IF(ISNA(VLOOKUP($A658,Sheet1!$B$3:$AH$1266,Sheet1!I$1+(Sheet1!$A$1-1)*10,FALSE))=TRUE,"---",IF(VLOOKUP($A658,Sheet1!$B$3:$AH$1266,Sheet1!I$1+(Sheet1!$A$1-1)*10,FALSE)="---","---", (ROUND(VLOOKUP($A658,Sheet1!$B$3:$AH$1266,Sheet1!I$1+(Sheet1!$A$1-1)*10,FALSE),IF(VLOOKUP($A658,Sheet1!$B$3:$AH$1266,Sheet1!I$1+(Sheet1!$A$1-1)*10,FALSE)&gt;99999,-3,IF(VLOOKUP($A658,Sheet1!$B$3:$AH$1266,Sheet1!I$1+(Sheet1!$A$1-1)*10,FALSE)&gt;9999,-2,IF(VLOOKUP($A658,Sheet1!$B$3:$AH$1266,Sheet1!I$1+(Sheet1!$A$1-1)*10,FALSE)&gt;999,-1,0)))))))</f>
        <v>---</v>
      </c>
      <c r="Z658" s="385" t="str">
        <f>IF(ISNA(VLOOKUP($A658,Sheet1!$B$3:$AH$1266,Sheet1!J$1+(Sheet1!$A$1-1)*10,FALSE))=TRUE,"---",IF(VLOOKUP($A658,Sheet1!$B$3:$AH$1266,Sheet1!J$1+(Sheet1!$A$1-1)*10,FALSE)="---","---", (ROUND(VLOOKUP($A658,Sheet1!$B$3:$AH$1266,Sheet1!J$1+(Sheet1!$A$1-1)*10,FALSE),IF(VLOOKUP($A658,Sheet1!$B$3:$AH$1266,Sheet1!J$1+(Sheet1!$A$1-1)*10,FALSE)&gt;99999,-3,IF(VLOOKUP($A658,Sheet1!$B$3:$AH$1266,Sheet1!J$1+(Sheet1!$A$1-1)*10,FALSE)&gt;9999,-2,IF(VLOOKUP($A658,Sheet1!$B$3:$AH$1266,Sheet1!J$1+(Sheet1!$A$1-1)*10,FALSE)&gt;999,-1,0)))))))</f>
        <v>---</v>
      </c>
      <c r="AA658" s="385" t="str">
        <f>IF(ISNA(VLOOKUP($A658,Sheet1!$B$3:$AH$1266,Sheet1!K$1+(Sheet1!$A$1-1)*10,FALSE))=TRUE,"---",IF(VLOOKUP($A658,Sheet1!$B$3:$AH$1266,Sheet1!K$1+(Sheet1!$A$1-1)*10,FALSE)="---","---", (ROUND(VLOOKUP($A658,Sheet1!$B$3:$AH$1266,Sheet1!K$1+(Sheet1!$A$1-1)*10,FALSE),IF(VLOOKUP($A658,Sheet1!$B$3:$AH$1266,Sheet1!K$1+(Sheet1!$A$1-1)*10,FALSE)&gt;99999,-3,IF(VLOOKUP($A658,Sheet1!$B$3:$AH$1266,Sheet1!K$1+(Sheet1!$A$1-1)*10,FALSE)&gt;9999,-2,IF(VLOOKUP($A658,Sheet1!$B$3:$AH$1266,Sheet1!K$1+(Sheet1!$A$1-1)*10,FALSE)&gt;999,-1,0)))))))</f>
        <v>---</v>
      </c>
      <c r="AB658" s="385" t="str">
        <f>IF(ISNA(VLOOKUP($A658,Sheet1!$B$3:$AH$1266,Sheet1!L$1+(Sheet1!$A$1-1)*10,FALSE))=TRUE,"---",IF(VLOOKUP($A658,Sheet1!$B$3:$AH$1266,Sheet1!L$1+(Sheet1!$A$1-1)*10,FALSE)="---","---", (ROUND(VLOOKUP($A658,Sheet1!$B$3:$AH$1266,Sheet1!L$1+(Sheet1!$A$1-1)*10,FALSE),IF(VLOOKUP($A658,Sheet1!$B$3:$AH$1266,Sheet1!L$1+(Sheet1!$A$1-1)*10,FALSE)&gt;99999,-3,IF(VLOOKUP($A658,Sheet1!$B$3:$AH$1266,Sheet1!L$1+(Sheet1!$A$1-1)*10,FALSE)&gt;9999,-2,IF(VLOOKUP($A658,Sheet1!$B$3:$AH$1266,Sheet1!L$1+(Sheet1!$A$1-1)*10,FALSE)&gt;999,-1,0)))))))</f>
        <v>---</v>
      </c>
      <c r="AC658" s="385" t="str">
        <f>IF(ISNA(VLOOKUP($A658,Sheet1!$B$3:$AH$1266,Sheet1!M$1+(Sheet1!$A$1-1)*10,FALSE))=TRUE,"---",IF(VLOOKUP($A658,Sheet1!$B$3:$AH$1266,Sheet1!M$1+(Sheet1!$A$1-1)*10,FALSE)="---","---", (ROUND(VLOOKUP($A658,Sheet1!$B$3:$AH$1266,Sheet1!M$1+(Sheet1!$A$1-1)*10,FALSE),IF(VLOOKUP($A658,Sheet1!$B$3:$AH$1266,Sheet1!M$1+(Sheet1!$A$1-1)*10,FALSE)&gt;99999,-3,IF(VLOOKUP($A658,Sheet1!$B$3:$AH$1266,Sheet1!M$1+(Sheet1!$A$1-1)*10,FALSE)&gt;9999,-2,IF(VLOOKUP($A658,Sheet1!$B$3:$AH$1266,Sheet1!M$1+(Sheet1!$A$1-1)*10,FALSE)&gt;999,-1,0)))))))</f>
        <v>---</v>
      </c>
      <c r="AD658" s="385" t="str">
        <f>IF(ISNA(VLOOKUP($A658,Sheet1!$B$3:$AH$1266,Sheet1!N$1+(Sheet1!$A$1-1)*10,FALSE))=TRUE,"---",IF(VLOOKUP($A658,Sheet1!$B$3:$AH$1266,Sheet1!N$1+(Sheet1!$A$1-1)*10,FALSE)="---","---", (ROUND(VLOOKUP($A658,Sheet1!$B$3:$AH$1266,Sheet1!N$1+(Sheet1!$A$1-1)*10,FALSE),IF(VLOOKUP($A658,Sheet1!$B$3:$AH$1266,Sheet1!N$1+(Sheet1!$A$1-1)*10,FALSE)&gt;99999,-3,IF(VLOOKUP($A658,Sheet1!$B$3:$AH$1266,Sheet1!N$1+(Sheet1!$A$1-1)*10,FALSE)&gt;9999,-2,IF(VLOOKUP($A658,Sheet1!$B$3:$AH$1266,Sheet1!N$1+(Sheet1!$A$1-1)*10,FALSE)&gt;999,-1,0)))))))</f>
        <v>---</v>
      </c>
    </row>
    <row r="659" spans="1:30" ht="25.5" customHeight="1" x14ac:dyDescent="0.25">
      <c r="A659" s="304"/>
      <c r="B659" s="346"/>
      <c r="C659" s="304"/>
      <c r="D659" s="304"/>
      <c r="E659" s="305" t="e">
        <v>#N/A</v>
      </c>
      <c r="F659" s="355"/>
      <c r="G659" s="372"/>
      <c r="H659" s="348"/>
      <c r="I659" s="119">
        <v>28876</v>
      </c>
      <c r="J659" s="120">
        <v>10.220000000000001</v>
      </c>
      <c r="K659" s="121" t="s">
        <v>4405</v>
      </c>
      <c r="L659" s="122">
        <v>700</v>
      </c>
      <c r="M659" s="164">
        <v>56</v>
      </c>
      <c r="N659" s="118" t="s">
        <v>112</v>
      </c>
      <c r="O659" s="71" t="s">
        <v>4405</v>
      </c>
      <c r="P659" s="71" t="s">
        <v>4405</v>
      </c>
      <c r="Q659" s="71" t="s">
        <v>4405</v>
      </c>
      <c r="R659" s="73" t="s">
        <v>4405</v>
      </c>
      <c r="S659" s="357" t="e">
        <v>#N/A</v>
      </c>
      <c r="T659" s="357" t="str">
        <f>IF(ISNA(VLOOKUP(A659,Sheet1!B$3:C$1266,2,FALSE)=TRUE),"ND",VLOOKUP(A659,Sheet1!B$3:C$1266,2,FALSE))</f>
        <v>ND</v>
      </c>
      <c r="U659" s="385" t="str">
        <f>IF(ISNA(VLOOKUP($A659,Sheet1!$B$3:$AH$1266,Sheet1!E$1+(Sheet1!$A$1-1)*10,FALSE))=TRUE,"---",IF(VLOOKUP($A659,Sheet1!$B$3:$AH$1266,Sheet1!E$1+(Sheet1!$A$1-1)*10,FALSE)="---","---", (ROUND(VLOOKUP($A659,Sheet1!$B$3:$AH$1266,Sheet1!E$1+(Sheet1!$A$1-1)*10,FALSE),IF(VLOOKUP($A659,Sheet1!$B$3:$AH$1266,Sheet1!E$1+(Sheet1!$A$1-1)*10,FALSE)&gt;99999,-3,IF(VLOOKUP($A659,Sheet1!$B$3:$AH$1266,Sheet1!E$1+(Sheet1!$A$1-1)*10,FALSE)&gt;9999,-2,IF(VLOOKUP($A659,Sheet1!$B$3:$AH$1266,Sheet1!E$1+(Sheet1!$A$1-1)*10,FALSE)&gt;999,-1,0)))))))</f>
        <v>---</v>
      </c>
      <c r="V659" s="385" t="str">
        <f>IF(ISNA(VLOOKUP($A659,Sheet1!$B$3:$AH$1266,Sheet1!F$1+(Sheet1!$A$1-1)*10,FALSE))=TRUE,"---",IF(VLOOKUP($A659,Sheet1!$B$3:$AH$1266,Sheet1!F$1+(Sheet1!$A$1-1)*10,FALSE)="---","---", (ROUND(VLOOKUP($A659,Sheet1!$B$3:$AH$1266,Sheet1!F$1+(Sheet1!$A$1-1)*10,FALSE),IF(VLOOKUP($A659,Sheet1!$B$3:$AH$1266,Sheet1!F$1+(Sheet1!$A$1-1)*10,FALSE)&gt;99999,-3,IF(VLOOKUP($A659,Sheet1!$B$3:$AH$1266,Sheet1!F$1+(Sheet1!$A$1-1)*10,FALSE)&gt;9999,-2,IF(VLOOKUP($A659,Sheet1!$B$3:$AH$1266,Sheet1!F$1+(Sheet1!$A$1-1)*10,FALSE)&gt;999,-1,0)))))))</f>
        <v>---</v>
      </c>
      <c r="W659" s="385" t="str">
        <f>IF(ISNA(VLOOKUP($A659,Sheet1!$B$3:$AH$1266,Sheet1!G$1+(Sheet1!$A$1-1)*10,FALSE))=TRUE,"---",IF(VLOOKUP($A659,Sheet1!$B$3:$AH$1266,Sheet1!G$1+(Sheet1!$A$1-1)*10,FALSE)="---","---", (ROUND(VLOOKUP($A659,Sheet1!$B$3:$AH$1266,Sheet1!G$1+(Sheet1!$A$1-1)*10,FALSE),IF(VLOOKUP($A659,Sheet1!$B$3:$AH$1266,Sheet1!G$1+(Sheet1!$A$1-1)*10,FALSE)&gt;99999,-3,IF(VLOOKUP($A659,Sheet1!$B$3:$AH$1266,Sheet1!G$1+(Sheet1!$A$1-1)*10,FALSE)&gt;9999,-2,IF(VLOOKUP($A659,Sheet1!$B$3:$AH$1266,Sheet1!G$1+(Sheet1!$A$1-1)*10,FALSE)&gt;999,-1,0)))))))</f>
        <v>---</v>
      </c>
      <c r="X659" s="385" t="str">
        <f>IF(ISNA(VLOOKUP($A659,Sheet1!$B$3:$AH$1266,Sheet1!H$1+(Sheet1!$A$1-1)*10,FALSE))=TRUE,"---",IF(VLOOKUP($A659,Sheet1!$B$3:$AH$1266,Sheet1!H$1+(Sheet1!$A$1-1)*10,FALSE)="---","---", (ROUND(VLOOKUP($A659,Sheet1!$B$3:$AH$1266,Sheet1!H$1+(Sheet1!$A$1-1)*10,FALSE),IF(VLOOKUP($A659,Sheet1!$B$3:$AH$1266,Sheet1!H$1+(Sheet1!$A$1-1)*10,FALSE)&gt;99999,-3,IF(VLOOKUP($A659,Sheet1!$B$3:$AH$1266,Sheet1!H$1+(Sheet1!$A$1-1)*10,FALSE)&gt;9999,-2,IF(VLOOKUP($A659,Sheet1!$B$3:$AH$1266,Sheet1!H$1+(Sheet1!$A$1-1)*10,FALSE)&gt;999,-1,0)))))))</f>
        <v>---</v>
      </c>
      <c r="Y659" s="385" t="str">
        <f>IF(ISNA(VLOOKUP($A659,Sheet1!$B$3:$AH$1266,Sheet1!I$1+(Sheet1!$A$1-1)*10,FALSE))=TRUE,"---",IF(VLOOKUP($A659,Sheet1!$B$3:$AH$1266,Sheet1!I$1+(Sheet1!$A$1-1)*10,FALSE)="---","---", (ROUND(VLOOKUP($A659,Sheet1!$B$3:$AH$1266,Sheet1!I$1+(Sheet1!$A$1-1)*10,FALSE),IF(VLOOKUP($A659,Sheet1!$B$3:$AH$1266,Sheet1!I$1+(Sheet1!$A$1-1)*10,FALSE)&gt;99999,-3,IF(VLOOKUP($A659,Sheet1!$B$3:$AH$1266,Sheet1!I$1+(Sheet1!$A$1-1)*10,FALSE)&gt;9999,-2,IF(VLOOKUP($A659,Sheet1!$B$3:$AH$1266,Sheet1!I$1+(Sheet1!$A$1-1)*10,FALSE)&gt;999,-1,0)))))))</f>
        <v>---</v>
      </c>
      <c r="Z659" s="385" t="str">
        <f>IF(ISNA(VLOOKUP($A659,Sheet1!$B$3:$AH$1266,Sheet1!J$1+(Sheet1!$A$1-1)*10,FALSE))=TRUE,"---",IF(VLOOKUP($A659,Sheet1!$B$3:$AH$1266,Sheet1!J$1+(Sheet1!$A$1-1)*10,FALSE)="---","---", (ROUND(VLOOKUP($A659,Sheet1!$B$3:$AH$1266,Sheet1!J$1+(Sheet1!$A$1-1)*10,FALSE),IF(VLOOKUP($A659,Sheet1!$B$3:$AH$1266,Sheet1!J$1+(Sheet1!$A$1-1)*10,FALSE)&gt;99999,-3,IF(VLOOKUP($A659,Sheet1!$B$3:$AH$1266,Sheet1!J$1+(Sheet1!$A$1-1)*10,FALSE)&gt;9999,-2,IF(VLOOKUP($A659,Sheet1!$B$3:$AH$1266,Sheet1!J$1+(Sheet1!$A$1-1)*10,FALSE)&gt;999,-1,0)))))))</f>
        <v>---</v>
      </c>
      <c r="AA659" s="385" t="str">
        <f>IF(ISNA(VLOOKUP($A659,Sheet1!$B$3:$AH$1266,Sheet1!K$1+(Sheet1!$A$1-1)*10,FALSE))=TRUE,"---",IF(VLOOKUP($A659,Sheet1!$B$3:$AH$1266,Sheet1!K$1+(Sheet1!$A$1-1)*10,FALSE)="---","---", (ROUND(VLOOKUP($A659,Sheet1!$B$3:$AH$1266,Sheet1!K$1+(Sheet1!$A$1-1)*10,FALSE),IF(VLOOKUP($A659,Sheet1!$B$3:$AH$1266,Sheet1!K$1+(Sheet1!$A$1-1)*10,FALSE)&gt;99999,-3,IF(VLOOKUP($A659,Sheet1!$B$3:$AH$1266,Sheet1!K$1+(Sheet1!$A$1-1)*10,FALSE)&gt;9999,-2,IF(VLOOKUP($A659,Sheet1!$B$3:$AH$1266,Sheet1!K$1+(Sheet1!$A$1-1)*10,FALSE)&gt;999,-1,0)))))))</f>
        <v>---</v>
      </c>
      <c r="AB659" s="385" t="str">
        <f>IF(ISNA(VLOOKUP($A659,Sheet1!$B$3:$AH$1266,Sheet1!L$1+(Sheet1!$A$1-1)*10,FALSE))=TRUE,"---",IF(VLOOKUP($A659,Sheet1!$B$3:$AH$1266,Sheet1!L$1+(Sheet1!$A$1-1)*10,FALSE)="---","---", (ROUND(VLOOKUP($A659,Sheet1!$B$3:$AH$1266,Sheet1!L$1+(Sheet1!$A$1-1)*10,FALSE),IF(VLOOKUP($A659,Sheet1!$B$3:$AH$1266,Sheet1!L$1+(Sheet1!$A$1-1)*10,FALSE)&gt;99999,-3,IF(VLOOKUP($A659,Sheet1!$B$3:$AH$1266,Sheet1!L$1+(Sheet1!$A$1-1)*10,FALSE)&gt;9999,-2,IF(VLOOKUP($A659,Sheet1!$B$3:$AH$1266,Sheet1!L$1+(Sheet1!$A$1-1)*10,FALSE)&gt;999,-1,0)))))))</f>
        <v>---</v>
      </c>
      <c r="AC659" s="385" t="str">
        <f>IF(ISNA(VLOOKUP($A659,Sheet1!$B$3:$AH$1266,Sheet1!M$1+(Sheet1!$A$1-1)*10,FALSE))=TRUE,"---",IF(VLOOKUP($A659,Sheet1!$B$3:$AH$1266,Sheet1!M$1+(Sheet1!$A$1-1)*10,FALSE)="---","---", (ROUND(VLOOKUP($A659,Sheet1!$B$3:$AH$1266,Sheet1!M$1+(Sheet1!$A$1-1)*10,FALSE),IF(VLOOKUP($A659,Sheet1!$B$3:$AH$1266,Sheet1!M$1+(Sheet1!$A$1-1)*10,FALSE)&gt;99999,-3,IF(VLOOKUP($A659,Sheet1!$B$3:$AH$1266,Sheet1!M$1+(Sheet1!$A$1-1)*10,FALSE)&gt;9999,-2,IF(VLOOKUP($A659,Sheet1!$B$3:$AH$1266,Sheet1!M$1+(Sheet1!$A$1-1)*10,FALSE)&gt;999,-1,0)))))))</f>
        <v>---</v>
      </c>
      <c r="AD659" s="385" t="str">
        <f>IF(ISNA(VLOOKUP($A659,Sheet1!$B$3:$AH$1266,Sheet1!N$1+(Sheet1!$A$1-1)*10,FALSE))=TRUE,"---",IF(VLOOKUP($A659,Sheet1!$B$3:$AH$1266,Sheet1!N$1+(Sheet1!$A$1-1)*10,FALSE)="---","---", (ROUND(VLOOKUP($A659,Sheet1!$B$3:$AH$1266,Sheet1!N$1+(Sheet1!$A$1-1)*10,FALSE),IF(VLOOKUP($A659,Sheet1!$B$3:$AH$1266,Sheet1!N$1+(Sheet1!$A$1-1)*10,FALSE)&gt;99999,-3,IF(VLOOKUP($A659,Sheet1!$B$3:$AH$1266,Sheet1!N$1+(Sheet1!$A$1-1)*10,FALSE)&gt;9999,-2,IF(VLOOKUP($A659,Sheet1!$B$3:$AH$1266,Sheet1!N$1+(Sheet1!$A$1-1)*10,FALSE)&gt;999,-1,0)))))))</f>
        <v>---</v>
      </c>
    </row>
    <row r="660" spans="1:30" ht="25.5" customHeight="1" x14ac:dyDescent="0.25">
      <c r="A660" s="303" t="s">
        <v>1020</v>
      </c>
      <c r="B660" s="330" t="s">
        <v>1021</v>
      </c>
      <c r="C660" s="303">
        <v>410319</v>
      </c>
      <c r="D660" s="303">
        <v>734914</v>
      </c>
      <c r="E660" s="307" t="s">
        <v>3057</v>
      </c>
      <c r="F660" s="342" t="s">
        <v>4656</v>
      </c>
      <c r="G660" s="318" t="s">
        <v>286</v>
      </c>
      <c r="H660" s="347">
        <v>15.4</v>
      </c>
      <c r="I660" s="112">
        <v>36419</v>
      </c>
      <c r="J660" s="147">
        <v>13.05</v>
      </c>
      <c r="K660" s="127" t="s">
        <v>186</v>
      </c>
      <c r="L660" s="115">
        <v>1200</v>
      </c>
      <c r="M660" s="116">
        <v>77.900000000000006</v>
      </c>
      <c r="N660" s="127" t="s">
        <v>1022</v>
      </c>
      <c r="O660" s="68">
        <f t="shared" si="20"/>
        <v>2.9058034074754597</v>
      </c>
      <c r="P660" s="68">
        <f>IF(O660&lt;&gt;"",VLOOKUP($A660,Sheet4!$A$2:$O$1309,14,FALSE)*100,"")</f>
        <v>1.1355140458131352</v>
      </c>
      <c r="Q660" s="68">
        <f>IF(P660&lt;&gt;"",VLOOKUP($A660,Sheet4!$A$2:$O$1309,15,FALSE)*100,"")</f>
        <v>10.583064950141729</v>
      </c>
      <c r="R660" s="74">
        <f>IF(O660="&lt;0.2","&gt;500",IF(O660="&gt;50","&lt;2",IF(ISERR(1/O660*100),"",IF(AND((1/O660*100)&gt;=2,(1/O660*100)&lt;=10),MROUND(1/O660*100,1),IF(AND((1/O660*100)&gt;=10,(1/O660*100)&lt;=50),MROUND(1/O660*100,5),IF(AND((1/O660*100)&gt;=50,(1/O660*100)&lt;=104),MROUND(1/O660*100,10),IF(AND((1/O660*100)&gt;=104,(1/O660*100)&lt;=110),"100",IF(AND((1/O660*100)&gt;=110,(1/O660*100)&lt;=180),"&gt;100, &lt;200",IF(AND((1/O660*100)&gt;=180,(1/O660*100)&lt;=220),"200",IF(AND((1/O660*100)&gt;=220,(1/O660*100)&lt;=450),"&gt;200,  &lt;500","500"))))))))))</f>
        <v>35</v>
      </c>
      <c r="S660" s="356" t="s">
        <v>4362</v>
      </c>
      <c r="T660" s="356" t="str">
        <f>IF(ISNA(VLOOKUP(A660,Sheet1!B$3:C$1266,2,FALSE)=TRUE),"NC",VLOOKUP(A660,Sheet1!B$3:C$1266,2,FALSE))</f>
        <v>Urban</v>
      </c>
      <c r="U660" s="392">
        <f>IF(ISNA(VLOOKUP($A660,Sheet1!$B$3:$AH$1266,Sheet1!E$1+(Sheet1!$A$1-1)*10,FALSE))=TRUE,"---",IF(VLOOKUP($A660,Sheet1!$B$3:$AH$1266,Sheet1!E$1+(Sheet1!$A$1-1)*10,FALSE)="---","---", (ROUND(VLOOKUP($A660,Sheet1!$B$3:$AH$1266,Sheet1!E$1+(Sheet1!$A$1-1)*10,FALSE),IF(VLOOKUP($A660,Sheet1!$B$3:$AH$1266,Sheet1!E$1+(Sheet1!$A$1-1)*10,FALSE)&gt;99999,-3,IF(VLOOKUP($A660,Sheet1!$B$3:$AH$1266,Sheet1!E$1+(Sheet1!$A$1-1)*10,FALSE)&gt;9999,-2,IF(VLOOKUP($A660,Sheet1!$B$3:$AH$1266,Sheet1!E$1+(Sheet1!$A$1-1)*10,FALSE)&gt;999,-1,0)))))))</f>
        <v>386</v>
      </c>
      <c r="V660" s="392">
        <f>IF(ISNA(VLOOKUP($A660,Sheet1!$B$3:$AH$1266,Sheet1!F$1+(Sheet1!$A$1-1)*10,FALSE))=TRUE,"---",IF(VLOOKUP($A660,Sheet1!$B$3:$AH$1266,Sheet1!F$1+(Sheet1!$A$1-1)*10,FALSE)="---","---", (ROUND(VLOOKUP($A660,Sheet1!$B$3:$AH$1266,Sheet1!F$1+(Sheet1!$A$1-1)*10,FALSE),IF(VLOOKUP($A660,Sheet1!$B$3:$AH$1266,Sheet1!F$1+(Sheet1!$A$1-1)*10,FALSE)&gt;99999,-3,IF(VLOOKUP($A660,Sheet1!$B$3:$AH$1266,Sheet1!F$1+(Sheet1!$A$1-1)*10,FALSE)&gt;9999,-2,IF(VLOOKUP($A660,Sheet1!$B$3:$AH$1266,Sheet1!F$1+(Sheet1!$A$1-1)*10,FALSE)&gt;999,-1,0)))))))</f>
        <v>449</v>
      </c>
      <c r="W660" s="392">
        <f>IF(ISNA(VLOOKUP($A660,Sheet1!$B$3:$AH$1266,Sheet1!G$1+(Sheet1!$A$1-1)*10,FALSE))=TRUE,"---",IF(VLOOKUP($A660,Sheet1!$B$3:$AH$1266,Sheet1!G$1+(Sheet1!$A$1-1)*10,FALSE)="---","---", (ROUND(VLOOKUP($A660,Sheet1!$B$3:$AH$1266,Sheet1!G$1+(Sheet1!$A$1-1)*10,FALSE),IF(VLOOKUP($A660,Sheet1!$B$3:$AH$1266,Sheet1!G$1+(Sheet1!$A$1-1)*10,FALSE)&gt;99999,-3,IF(VLOOKUP($A660,Sheet1!$B$3:$AH$1266,Sheet1!G$1+(Sheet1!$A$1-1)*10,FALSE)&gt;9999,-2,IF(VLOOKUP($A660,Sheet1!$B$3:$AH$1266,Sheet1!G$1+(Sheet1!$A$1-1)*10,FALSE)&gt;999,-1,0)))))))</f>
        <v>528</v>
      </c>
      <c r="X660" s="392">
        <f>IF(ISNA(VLOOKUP($A660,Sheet1!$B$3:$AH$1266,Sheet1!H$1+(Sheet1!$A$1-1)*10,FALSE))=TRUE,"---",IF(VLOOKUP($A660,Sheet1!$B$3:$AH$1266,Sheet1!H$1+(Sheet1!$A$1-1)*10,FALSE)="---","---", (ROUND(VLOOKUP($A660,Sheet1!$B$3:$AH$1266,Sheet1!H$1+(Sheet1!$A$1-1)*10,FALSE),IF(VLOOKUP($A660,Sheet1!$B$3:$AH$1266,Sheet1!H$1+(Sheet1!$A$1-1)*10,FALSE)&gt;99999,-3,IF(VLOOKUP($A660,Sheet1!$B$3:$AH$1266,Sheet1!H$1+(Sheet1!$A$1-1)*10,FALSE)&gt;9999,-2,IF(VLOOKUP($A660,Sheet1!$B$3:$AH$1266,Sheet1!H$1+(Sheet1!$A$1-1)*10,FALSE)&gt;999,-1,0)))))))</f>
        <v>743</v>
      </c>
      <c r="Y660" s="392">
        <f>IF(ISNA(VLOOKUP($A660,Sheet1!$B$3:$AH$1266,Sheet1!I$1+(Sheet1!$A$1-1)*10,FALSE))=TRUE,"---",IF(VLOOKUP($A660,Sheet1!$B$3:$AH$1266,Sheet1!I$1+(Sheet1!$A$1-1)*10,FALSE)="---","---", (ROUND(VLOOKUP($A660,Sheet1!$B$3:$AH$1266,Sheet1!I$1+(Sheet1!$A$1-1)*10,FALSE),IF(VLOOKUP($A660,Sheet1!$B$3:$AH$1266,Sheet1!I$1+(Sheet1!$A$1-1)*10,FALSE)&gt;99999,-3,IF(VLOOKUP($A660,Sheet1!$B$3:$AH$1266,Sheet1!I$1+(Sheet1!$A$1-1)*10,FALSE)&gt;9999,-2,IF(VLOOKUP($A660,Sheet1!$B$3:$AH$1266,Sheet1!I$1+(Sheet1!$A$1-1)*10,FALSE)&gt;999,-1,0)))))))</f>
        <v>898</v>
      </c>
      <c r="Z660" s="392">
        <f>IF(ISNA(VLOOKUP($A660,Sheet1!$B$3:$AH$1266,Sheet1!J$1+(Sheet1!$A$1-1)*10,FALSE))=TRUE,"---",IF(VLOOKUP($A660,Sheet1!$B$3:$AH$1266,Sheet1!J$1+(Sheet1!$A$1-1)*10,FALSE)="---","---", (ROUND(VLOOKUP($A660,Sheet1!$B$3:$AH$1266,Sheet1!J$1+(Sheet1!$A$1-1)*10,FALSE),IF(VLOOKUP($A660,Sheet1!$B$3:$AH$1266,Sheet1!J$1+(Sheet1!$A$1-1)*10,FALSE)&gt;99999,-3,IF(VLOOKUP($A660,Sheet1!$B$3:$AH$1266,Sheet1!J$1+(Sheet1!$A$1-1)*10,FALSE)&gt;9999,-2,IF(VLOOKUP($A660,Sheet1!$B$3:$AH$1266,Sheet1!J$1+(Sheet1!$A$1-1)*10,FALSE)&gt;999,-1,0)))))))</f>
        <v>1110</v>
      </c>
      <c r="AA660" s="392">
        <f>IF(ISNA(VLOOKUP($A660,Sheet1!$B$3:$AH$1266,Sheet1!K$1+(Sheet1!$A$1-1)*10,FALSE))=TRUE,"---",IF(VLOOKUP($A660,Sheet1!$B$3:$AH$1266,Sheet1!K$1+(Sheet1!$A$1-1)*10,FALSE)="---","---", (ROUND(VLOOKUP($A660,Sheet1!$B$3:$AH$1266,Sheet1!K$1+(Sheet1!$A$1-1)*10,FALSE),IF(VLOOKUP($A660,Sheet1!$B$3:$AH$1266,Sheet1!K$1+(Sheet1!$A$1-1)*10,FALSE)&gt;99999,-3,IF(VLOOKUP($A660,Sheet1!$B$3:$AH$1266,Sheet1!K$1+(Sheet1!$A$1-1)*10,FALSE)&gt;9999,-2,IF(VLOOKUP($A660,Sheet1!$B$3:$AH$1266,Sheet1!K$1+(Sheet1!$A$1-1)*10,FALSE)&gt;999,-1,0)))))))</f>
        <v>1280</v>
      </c>
      <c r="AB660" s="392">
        <f>IF(ISNA(VLOOKUP($A660,Sheet1!$B$3:$AH$1266,Sheet1!L$1+(Sheet1!$A$1-1)*10,FALSE))=TRUE,"---",IF(VLOOKUP($A660,Sheet1!$B$3:$AH$1266,Sheet1!L$1+(Sheet1!$A$1-1)*10,FALSE)="---","---", (ROUND(VLOOKUP($A660,Sheet1!$B$3:$AH$1266,Sheet1!L$1+(Sheet1!$A$1-1)*10,FALSE),IF(VLOOKUP($A660,Sheet1!$B$3:$AH$1266,Sheet1!L$1+(Sheet1!$A$1-1)*10,FALSE)&gt;99999,-3,IF(VLOOKUP($A660,Sheet1!$B$3:$AH$1266,Sheet1!L$1+(Sheet1!$A$1-1)*10,FALSE)&gt;9999,-2,IF(VLOOKUP($A660,Sheet1!$B$3:$AH$1266,Sheet1!L$1+(Sheet1!$A$1-1)*10,FALSE)&gt;999,-1,0)))))))</f>
        <v>1450</v>
      </c>
      <c r="AC660" s="392">
        <f>IF(ISNA(VLOOKUP($A660,Sheet1!$B$3:$AH$1266,Sheet1!M$1+(Sheet1!$A$1-1)*10,FALSE))=TRUE,"---",IF(VLOOKUP($A660,Sheet1!$B$3:$AH$1266,Sheet1!M$1+(Sheet1!$A$1-1)*10,FALSE)="---","---", (ROUND(VLOOKUP($A660,Sheet1!$B$3:$AH$1266,Sheet1!M$1+(Sheet1!$A$1-1)*10,FALSE),IF(VLOOKUP($A660,Sheet1!$B$3:$AH$1266,Sheet1!M$1+(Sheet1!$A$1-1)*10,FALSE)&gt;99999,-3,IF(VLOOKUP($A660,Sheet1!$B$3:$AH$1266,Sheet1!M$1+(Sheet1!$A$1-1)*10,FALSE)&gt;9999,-2,IF(VLOOKUP($A660,Sheet1!$B$3:$AH$1266,Sheet1!M$1+(Sheet1!$A$1-1)*10,FALSE)&gt;999,-1,0)))))))</f>
        <v>1640</v>
      </c>
      <c r="AD660" s="392">
        <f>IF(ISNA(VLOOKUP($A660,Sheet1!$B$3:$AH$1266,Sheet1!N$1+(Sheet1!$A$1-1)*10,FALSE))=TRUE,"---",IF(VLOOKUP($A660,Sheet1!$B$3:$AH$1266,Sheet1!N$1+(Sheet1!$A$1-1)*10,FALSE)="---","---", (ROUND(VLOOKUP($A660,Sheet1!$B$3:$AH$1266,Sheet1!N$1+(Sheet1!$A$1-1)*10,FALSE),IF(VLOOKUP($A660,Sheet1!$B$3:$AH$1266,Sheet1!N$1+(Sheet1!$A$1-1)*10,FALSE)&gt;99999,-3,IF(VLOOKUP($A660,Sheet1!$B$3:$AH$1266,Sheet1!N$1+(Sheet1!$A$1-1)*10,FALSE)&gt;9999,-2,IF(VLOOKUP($A660,Sheet1!$B$3:$AH$1266,Sheet1!N$1+(Sheet1!$A$1-1)*10,FALSE)&gt;999,-1,0)))))))</f>
        <v>1910</v>
      </c>
    </row>
    <row r="661" spans="1:30" ht="25.5" customHeight="1" x14ac:dyDescent="0.25">
      <c r="A661" s="303"/>
      <c r="B661" s="331"/>
      <c r="C661" s="303"/>
      <c r="D661" s="303"/>
      <c r="E661" s="307" t="e">
        <v>#N/A</v>
      </c>
      <c r="F661" s="331"/>
      <c r="G661" s="319"/>
      <c r="H661" s="347"/>
      <c r="I661" s="112">
        <v>30777</v>
      </c>
      <c r="J661" s="147">
        <v>11.57</v>
      </c>
      <c r="K661" s="114" t="s">
        <v>4405</v>
      </c>
      <c r="L661" s="115">
        <v>950</v>
      </c>
      <c r="M661" s="116">
        <v>61.7</v>
      </c>
      <c r="N661" s="114" t="s">
        <v>4405</v>
      </c>
      <c r="O661" s="68" t="s">
        <v>4405</v>
      </c>
      <c r="P661" s="68" t="s">
        <v>4405</v>
      </c>
      <c r="Q661" s="68" t="s">
        <v>4405</v>
      </c>
      <c r="R661" s="74" t="s">
        <v>4405</v>
      </c>
      <c r="S661" s="356" t="e">
        <v>#N/A</v>
      </c>
      <c r="T661" s="356" t="str">
        <f>IF(ISNA(VLOOKUP(A661,Sheet1!B$3:C$1266,2,FALSE)=TRUE),"ND",VLOOKUP(A661,Sheet1!B$3:C$1266,2,FALSE))</f>
        <v>ND</v>
      </c>
      <c r="U661" s="392" t="str">
        <f>IF(ISNA(VLOOKUP($A661,Sheet1!$B$3:$AH$1266,Sheet1!E$1+(Sheet1!$A$1-1)*10,FALSE))=TRUE,"---",IF(VLOOKUP($A661,Sheet1!$B$3:$AH$1266,Sheet1!E$1+(Sheet1!$A$1-1)*10,FALSE)="---","---", (ROUND(VLOOKUP($A661,Sheet1!$B$3:$AH$1266,Sheet1!E$1+(Sheet1!$A$1-1)*10,FALSE),IF(VLOOKUP($A661,Sheet1!$B$3:$AH$1266,Sheet1!E$1+(Sheet1!$A$1-1)*10,FALSE)&gt;99999,-3,IF(VLOOKUP($A661,Sheet1!$B$3:$AH$1266,Sheet1!E$1+(Sheet1!$A$1-1)*10,FALSE)&gt;9999,-2,IF(VLOOKUP($A661,Sheet1!$B$3:$AH$1266,Sheet1!E$1+(Sheet1!$A$1-1)*10,FALSE)&gt;999,-1,0)))))))</f>
        <v>---</v>
      </c>
      <c r="V661" s="392" t="str">
        <f>IF(ISNA(VLOOKUP($A661,Sheet1!$B$3:$AH$1266,Sheet1!F$1+(Sheet1!$A$1-1)*10,FALSE))=TRUE,"---",IF(VLOOKUP($A661,Sheet1!$B$3:$AH$1266,Sheet1!F$1+(Sheet1!$A$1-1)*10,FALSE)="---","---", (ROUND(VLOOKUP($A661,Sheet1!$B$3:$AH$1266,Sheet1!F$1+(Sheet1!$A$1-1)*10,FALSE),IF(VLOOKUP($A661,Sheet1!$B$3:$AH$1266,Sheet1!F$1+(Sheet1!$A$1-1)*10,FALSE)&gt;99999,-3,IF(VLOOKUP($A661,Sheet1!$B$3:$AH$1266,Sheet1!F$1+(Sheet1!$A$1-1)*10,FALSE)&gt;9999,-2,IF(VLOOKUP($A661,Sheet1!$B$3:$AH$1266,Sheet1!F$1+(Sheet1!$A$1-1)*10,FALSE)&gt;999,-1,0)))))))</f>
        <v>---</v>
      </c>
      <c r="W661" s="392" t="str">
        <f>IF(ISNA(VLOOKUP($A661,Sheet1!$B$3:$AH$1266,Sheet1!G$1+(Sheet1!$A$1-1)*10,FALSE))=TRUE,"---",IF(VLOOKUP($A661,Sheet1!$B$3:$AH$1266,Sheet1!G$1+(Sheet1!$A$1-1)*10,FALSE)="---","---", (ROUND(VLOOKUP($A661,Sheet1!$B$3:$AH$1266,Sheet1!G$1+(Sheet1!$A$1-1)*10,FALSE),IF(VLOOKUP($A661,Sheet1!$B$3:$AH$1266,Sheet1!G$1+(Sheet1!$A$1-1)*10,FALSE)&gt;99999,-3,IF(VLOOKUP($A661,Sheet1!$B$3:$AH$1266,Sheet1!G$1+(Sheet1!$A$1-1)*10,FALSE)&gt;9999,-2,IF(VLOOKUP($A661,Sheet1!$B$3:$AH$1266,Sheet1!G$1+(Sheet1!$A$1-1)*10,FALSE)&gt;999,-1,0)))))))</f>
        <v>---</v>
      </c>
      <c r="X661" s="392" t="str">
        <f>IF(ISNA(VLOOKUP($A661,Sheet1!$B$3:$AH$1266,Sheet1!H$1+(Sheet1!$A$1-1)*10,FALSE))=TRUE,"---",IF(VLOOKUP($A661,Sheet1!$B$3:$AH$1266,Sheet1!H$1+(Sheet1!$A$1-1)*10,FALSE)="---","---", (ROUND(VLOOKUP($A661,Sheet1!$B$3:$AH$1266,Sheet1!H$1+(Sheet1!$A$1-1)*10,FALSE),IF(VLOOKUP($A661,Sheet1!$B$3:$AH$1266,Sheet1!H$1+(Sheet1!$A$1-1)*10,FALSE)&gt;99999,-3,IF(VLOOKUP($A661,Sheet1!$B$3:$AH$1266,Sheet1!H$1+(Sheet1!$A$1-1)*10,FALSE)&gt;9999,-2,IF(VLOOKUP($A661,Sheet1!$B$3:$AH$1266,Sheet1!H$1+(Sheet1!$A$1-1)*10,FALSE)&gt;999,-1,0)))))))</f>
        <v>---</v>
      </c>
      <c r="Y661" s="392" t="str">
        <f>IF(ISNA(VLOOKUP($A661,Sheet1!$B$3:$AH$1266,Sheet1!I$1+(Sheet1!$A$1-1)*10,FALSE))=TRUE,"---",IF(VLOOKUP($A661,Sheet1!$B$3:$AH$1266,Sheet1!I$1+(Sheet1!$A$1-1)*10,FALSE)="---","---", (ROUND(VLOOKUP($A661,Sheet1!$B$3:$AH$1266,Sheet1!I$1+(Sheet1!$A$1-1)*10,FALSE),IF(VLOOKUP($A661,Sheet1!$B$3:$AH$1266,Sheet1!I$1+(Sheet1!$A$1-1)*10,FALSE)&gt;99999,-3,IF(VLOOKUP($A661,Sheet1!$B$3:$AH$1266,Sheet1!I$1+(Sheet1!$A$1-1)*10,FALSE)&gt;9999,-2,IF(VLOOKUP($A661,Sheet1!$B$3:$AH$1266,Sheet1!I$1+(Sheet1!$A$1-1)*10,FALSE)&gt;999,-1,0)))))))</f>
        <v>---</v>
      </c>
      <c r="Z661" s="392" t="str">
        <f>IF(ISNA(VLOOKUP($A661,Sheet1!$B$3:$AH$1266,Sheet1!J$1+(Sheet1!$A$1-1)*10,FALSE))=TRUE,"---",IF(VLOOKUP($A661,Sheet1!$B$3:$AH$1266,Sheet1!J$1+(Sheet1!$A$1-1)*10,FALSE)="---","---", (ROUND(VLOOKUP($A661,Sheet1!$B$3:$AH$1266,Sheet1!J$1+(Sheet1!$A$1-1)*10,FALSE),IF(VLOOKUP($A661,Sheet1!$B$3:$AH$1266,Sheet1!J$1+(Sheet1!$A$1-1)*10,FALSE)&gt;99999,-3,IF(VLOOKUP($A661,Sheet1!$B$3:$AH$1266,Sheet1!J$1+(Sheet1!$A$1-1)*10,FALSE)&gt;9999,-2,IF(VLOOKUP($A661,Sheet1!$B$3:$AH$1266,Sheet1!J$1+(Sheet1!$A$1-1)*10,FALSE)&gt;999,-1,0)))))))</f>
        <v>---</v>
      </c>
      <c r="AA661" s="392" t="str">
        <f>IF(ISNA(VLOOKUP($A661,Sheet1!$B$3:$AH$1266,Sheet1!K$1+(Sheet1!$A$1-1)*10,FALSE))=TRUE,"---",IF(VLOOKUP($A661,Sheet1!$B$3:$AH$1266,Sheet1!K$1+(Sheet1!$A$1-1)*10,FALSE)="---","---", (ROUND(VLOOKUP($A661,Sheet1!$B$3:$AH$1266,Sheet1!K$1+(Sheet1!$A$1-1)*10,FALSE),IF(VLOOKUP($A661,Sheet1!$B$3:$AH$1266,Sheet1!K$1+(Sheet1!$A$1-1)*10,FALSE)&gt;99999,-3,IF(VLOOKUP($A661,Sheet1!$B$3:$AH$1266,Sheet1!K$1+(Sheet1!$A$1-1)*10,FALSE)&gt;9999,-2,IF(VLOOKUP($A661,Sheet1!$B$3:$AH$1266,Sheet1!K$1+(Sheet1!$A$1-1)*10,FALSE)&gt;999,-1,0)))))))</f>
        <v>---</v>
      </c>
      <c r="AB661" s="392" t="str">
        <f>IF(ISNA(VLOOKUP($A661,Sheet1!$B$3:$AH$1266,Sheet1!L$1+(Sheet1!$A$1-1)*10,FALSE))=TRUE,"---",IF(VLOOKUP($A661,Sheet1!$B$3:$AH$1266,Sheet1!L$1+(Sheet1!$A$1-1)*10,FALSE)="---","---", (ROUND(VLOOKUP($A661,Sheet1!$B$3:$AH$1266,Sheet1!L$1+(Sheet1!$A$1-1)*10,FALSE),IF(VLOOKUP($A661,Sheet1!$B$3:$AH$1266,Sheet1!L$1+(Sheet1!$A$1-1)*10,FALSE)&gt;99999,-3,IF(VLOOKUP($A661,Sheet1!$B$3:$AH$1266,Sheet1!L$1+(Sheet1!$A$1-1)*10,FALSE)&gt;9999,-2,IF(VLOOKUP($A661,Sheet1!$B$3:$AH$1266,Sheet1!L$1+(Sheet1!$A$1-1)*10,FALSE)&gt;999,-1,0)))))))</f>
        <v>---</v>
      </c>
      <c r="AC661" s="392" t="str">
        <f>IF(ISNA(VLOOKUP($A661,Sheet1!$B$3:$AH$1266,Sheet1!M$1+(Sheet1!$A$1-1)*10,FALSE))=TRUE,"---",IF(VLOOKUP($A661,Sheet1!$B$3:$AH$1266,Sheet1!M$1+(Sheet1!$A$1-1)*10,FALSE)="---","---", (ROUND(VLOOKUP($A661,Sheet1!$B$3:$AH$1266,Sheet1!M$1+(Sheet1!$A$1-1)*10,FALSE),IF(VLOOKUP($A661,Sheet1!$B$3:$AH$1266,Sheet1!M$1+(Sheet1!$A$1-1)*10,FALSE)&gt;99999,-3,IF(VLOOKUP($A661,Sheet1!$B$3:$AH$1266,Sheet1!M$1+(Sheet1!$A$1-1)*10,FALSE)&gt;9999,-2,IF(VLOOKUP($A661,Sheet1!$B$3:$AH$1266,Sheet1!M$1+(Sheet1!$A$1-1)*10,FALSE)&gt;999,-1,0)))))))</f>
        <v>---</v>
      </c>
      <c r="AD661" s="392" t="str">
        <f>IF(ISNA(VLOOKUP($A661,Sheet1!$B$3:$AH$1266,Sheet1!N$1+(Sheet1!$A$1-1)*10,FALSE))=TRUE,"---",IF(VLOOKUP($A661,Sheet1!$B$3:$AH$1266,Sheet1!N$1+(Sheet1!$A$1-1)*10,FALSE)="---","---", (ROUND(VLOOKUP($A661,Sheet1!$B$3:$AH$1266,Sheet1!N$1+(Sheet1!$A$1-1)*10,FALSE),IF(VLOOKUP($A661,Sheet1!$B$3:$AH$1266,Sheet1!N$1+(Sheet1!$A$1-1)*10,FALSE)&gt;99999,-3,IF(VLOOKUP($A661,Sheet1!$B$3:$AH$1266,Sheet1!N$1+(Sheet1!$A$1-1)*10,FALSE)&gt;9999,-2,IF(VLOOKUP($A661,Sheet1!$B$3:$AH$1266,Sheet1!N$1+(Sheet1!$A$1-1)*10,FALSE)&gt;999,-1,0)))))))</f>
        <v>---</v>
      </c>
    </row>
    <row r="662" spans="1:30" ht="25.5" customHeight="1" x14ac:dyDescent="0.25">
      <c r="A662" s="304" t="s">
        <v>1023</v>
      </c>
      <c r="B662" s="393" t="s">
        <v>1024</v>
      </c>
      <c r="C662" s="304">
        <v>410249</v>
      </c>
      <c r="D662" s="304">
        <v>734920</v>
      </c>
      <c r="E662" s="305" t="s">
        <v>3057</v>
      </c>
      <c r="F662" s="441" t="s">
        <v>4405</v>
      </c>
      <c r="G662" s="351" t="s">
        <v>160</v>
      </c>
      <c r="H662" s="348">
        <v>0.93</v>
      </c>
      <c r="I662" s="119">
        <v>26469</v>
      </c>
      <c r="J662" s="137" t="s">
        <v>4405</v>
      </c>
      <c r="K662" s="118" t="s">
        <v>17</v>
      </c>
      <c r="L662" s="122">
        <v>331</v>
      </c>
      <c r="M662" s="123">
        <v>356</v>
      </c>
      <c r="N662" s="118" t="s">
        <v>32</v>
      </c>
      <c r="O662" s="71" t="s">
        <v>4405</v>
      </c>
      <c r="P662" s="71" t="s">
        <v>4405</v>
      </c>
      <c r="Q662" s="71" t="s">
        <v>4405</v>
      </c>
      <c r="R662" s="73" t="s">
        <v>4405</v>
      </c>
      <c r="S662" s="357" t="s">
        <v>4362</v>
      </c>
      <c r="T662" s="357" t="str">
        <f>IF(ISNA(VLOOKUP(A662,Sheet1!B$3:C$1266,2,FALSE)=TRUE),"NC",VLOOKUP(A662,Sheet1!B$3:C$1266,2,FALSE))</f>
        <v>NC</v>
      </c>
      <c r="U662" s="385" t="str">
        <f>IF(ISNA(VLOOKUP($A662,Sheet1!$B$3:$AH$1266,Sheet1!E$1+(Sheet1!$A$1-1)*10,FALSE))=TRUE,"---",IF(VLOOKUP($A662,Sheet1!$B$3:$AH$1266,Sheet1!E$1+(Sheet1!$A$1-1)*10,FALSE)="---","---", (ROUND(VLOOKUP($A662,Sheet1!$B$3:$AH$1266,Sheet1!E$1+(Sheet1!$A$1-1)*10,FALSE),IF(VLOOKUP($A662,Sheet1!$B$3:$AH$1266,Sheet1!E$1+(Sheet1!$A$1-1)*10,FALSE)&gt;99999,-3,IF(VLOOKUP($A662,Sheet1!$B$3:$AH$1266,Sheet1!E$1+(Sheet1!$A$1-1)*10,FALSE)&gt;9999,-2,IF(VLOOKUP($A662,Sheet1!$B$3:$AH$1266,Sheet1!E$1+(Sheet1!$A$1-1)*10,FALSE)&gt;999,-1,0)))))))</f>
        <v>---</v>
      </c>
      <c r="V662" s="385" t="str">
        <f>IF(ISNA(VLOOKUP($A662,Sheet1!$B$3:$AH$1266,Sheet1!F$1+(Sheet1!$A$1-1)*10,FALSE))=TRUE,"---",IF(VLOOKUP($A662,Sheet1!$B$3:$AH$1266,Sheet1!F$1+(Sheet1!$A$1-1)*10,FALSE)="---","---", (ROUND(VLOOKUP($A662,Sheet1!$B$3:$AH$1266,Sheet1!F$1+(Sheet1!$A$1-1)*10,FALSE),IF(VLOOKUP($A662,Sheet1!$B$3:$AH$1266,Sheet1!F$1+(Sheet1!$A$1-1)*10,FALSE)&gt;99999,-3,IF(VLOOKUP($A662,Sheet1!$B$3:$AH$1266,Sheet1!F$1+(Sheet1!$A$1-1)*10,FALSE)&gt;9999,-2,IF(VLOOKUP($A662,Sheet1!$B$3:$AH$1266,Sheet1!F$1+(Sheet1!$A$1-1)*10,FALSE)&gt;999,-1,0)))))))</f>
        <v>---</v>
      </c>
      <c r="W662" s="385" t="str">
        <f>IF(ISNA(VLOOKUP($A662,Sheet1!$B$3:$AH$1266,Sheet1!G$1+(Sheet1!$A$1-1)*10,FALSE))=TRUE,"---",IF(VLOOKUP($A662,Sheet1!$B$3:$AH$1266,Sheet1!G$1+(Sheet1!$A$1-1)*10,FALSE)="---","---", (ROUND(VLOOKUP($A662,Sheet1!$B$3:$AH$1266,Sheet1!G$1+(Sheet1!$A$1-1)*10,FALSE),IF(VLOOKUP($A662,Sheet1!$B$3:$AH$1266,Sheet1!G$1+(Sheet1!$A$1-1)*10,FALSE)&gt;99999,-3,IF(VLOOKUP($A662,Sheet1!$B$3:$AH$1266,Sheet1!G$1+(Sheet1!$A$1-1)*10,FALSE)&gt;9999,-2,IF(VLOOKUP($A662,Sheet1!$B$3:$AH$1266,Sheet1!G$1+(Sheet1!$A$1-1)*10,FALSE)&gt;999,-1,0)))))))</f>
        <v>---</v>
      </c>
      <c r="X662" s="385" t="str">
        <f>IF(ISNA(VLOOKUP($A662,Sheet1!$B$3:$AH$1266,Sheet1!H$1+(Sheet1!$A$1-1)*10,FALSE))=TRUE,"---",IF(VLOOKUP($A662,Sheet1!$B$3:$AH$1266,Sheet1!H$1+(Sheet1!$A$1-1)*10,FALSE)="---","---", (ROUND(VLOOKUP($A662,Sheet1!$B$3:$AH$1266,Sheet1!H$1+(Sheet1!$A$1-1)*10,FALSE),IF(VLOOKUP($A662,Sheet1!$B$3:$AH$1266,Sheet1!H$1+(Sheet1!$A$1-1)*10,FALSE)&gt;99999,-3,IF(VLOOKUP($A662,Sheet1!$B$3:$AH$1266,Sheet1!H$1+(Sheet1!$A$1-1)*10,FALSE)&gt;9999,-2,IF(VLOOKUP($A662,Sheet1!$B$3:$AH$1266,Sheet1!H$1+(Sheet1!$A$1-1)*10,FALSE)&gt;999,-1,0)))))))</f>
        <v>---</v>
      </c>
      <c r="Y662" s="385" t="str">
        <f>IF(ISNA(VLOOKUP($A662,Sheet1!$B$3:$AH$1266,Sheet1!I$1+(Sheet1!$A$1-1)*10,FALSE))=TRUE,"---",IF(VLOOKUP($A662,Sheet1!$B$3:$AH$1266,Sheet1!I$1+(Sheet1!$A$1-1)*10,FALSE)="---","---", (ROUND(VLOOKUP($A662,Sheet1!$B$3:$AH$1266,Sheet1!I$1+(Sheet1!$A$1-1)*10,FALSE),IF(VLOOKUP($A662,Sheet1!$B$3:$AH$1266,Sheet1!I$1+(Sheet1!$A$1-1)*10,FALSE)&gt;99999,-3,IF(VLOOKUP($A662,Sheet1!$B$3:$AH$1266,Sheet1!I$1+(Sheet1!$A$1-1)*10,FALSE)&gt;9999,-2,IF(VLOOKUP($A662,Sheet1!$B$3:$AH$1266,Sheet1!I$1+(Sheet1!$A$1-1)*10,FALSE)&gt;999,-1,0)))))))</f>
        <v>---</v>
      </c>
      <c r="Z662" s="385" t="str">
        <f>IF(ISNA(VLOOKUP($A662,Sheet1!$B$3:$AH$1266,Sheet1!J$1+(Sheet1!$A$1-1)*10,FALSE))=TRUE,"---",IF(VLOOKUP($A662,Sheet1!$B$3:$AH$1266,Sheet1!J$1+(Sheet1!$A$1-1)*10,FALSE)="---","---", (ROUND(VLOOKUP($A662,Sheet1!$B$3:$AH$1266,Sheet1!J$1+(Sheet1!$A$1-1)*10,FALSE),IF(VLOOKUP($A662,Sheet1!$B$3:$AH$1266,Sheet1!J$1+(Sheet1!$A$1-1)*10,FALSE)&gt;99999,-3,IF(VLOOKUP($A662,Sheet1!$B$3:$AH$1266,Sheet1!J$1+(Sheet1!$A$1-1)*10,FALSE)&gt;9999,-2,IF(VLOOKUP($A662,Sheet1!$B$3:$AH$1266,Sheet1!J$1+(Sheet1!$A$1-1)*10,FALSE)&gt;999,-1,0)))))))</f>
        <v>---</v>
      </c>
      <c r="AA662" s="385" t="str">
        <f>IF(ISNA(VLOOKUP($A662,Sheet1!$B$3:$AH$1266,Sheet1!K$1+(Sheet1!$A$1-1)*10,FALSE))=TRUE,"---",IF(VLOOKUP($A662,Sheet1!$B$3:$AH$1266,Sheet1!K$1+(Sheet1!$A$1-1)*10,FALSE)="---","---", (ROUND(VLOOKUP($A662,Sheet1!$B$3:$AH$1266,Sheet1!K$1+(Sheet1!$A$1-1)*10,FALSE),IF(VLOOKUP($A662,Sheet1!$B$3:$AH$1266,Sheet1!K$1+(Sheet1!$A$1-1)*10,FALSE)&gt;99999,-3,IF(VLOOKUP($A662,Sheet1!$B$3:$AH$1266,Sheet1!K$1+(Sheet1!$A$1-1)*10,FALSE)&gt;9999,-2,IF(VLOOKUP($A662,Sheet1!$B$3:$AH$1266,Sheet1!K$1+(Sheet1!$A$1-1)*10,FALSE)&gt;999,-1,0)))))))</f>
        <v>---</v>
      </c>
      <c r="AB662" s="385" t="str">
        <f>IF(ISNA(VLOOKUP($A662,Sheet1!$B$3:$AH$1266,Sheet1!L$1+(Sheet1!$A$1-1)*10,FALSE))=TRUE,"---",IF(VLOOKUP($A662,Sheet1!$B$3:$AH$1266,Sheet1!L$1+(Sheet1!$A$1-1)*10,FALSE)="---","---", (ROUND(VLOOKUP($A662,Sheet1!$B$3:$AH$1266,Sheet1!L$1+(Sheet1!$A$1-1)*10,FALSE),IF(VLOOKUP($A662,Sheet1!$B$3:$AH$1266,Sheet1!L$1+(Sheet1!$A$1-1)*10,FALSE)&gt;99999,-3,IF(VLOOKUP($A662,Sheet1!$B$3:$AH$1266,Sheet1!L$1+(Sheet1!$A$1-1)*10,FALSE)&gt;9999,-2,IF(VLOOKUP($A662,Sheet1!$B$3:$AH$1266,Sheet1!L$1+(Sheet1!$A$1-1)*10,FALSE)&gt;999,-1,0)))))))</f>
        <v>---</v>
      </c>
      <c r="AC662" s="385" t="str">
        <f>IF(ISNA(VLOOKUP($A662,Sheet1!$B$3:$AH$1266,Sheet1!M$1+(Sheet1!$A$1-1)*10,FALSE))=TRUE,"---",IF(VLOOKUP($A662,Sheet1!$B$3:$AH$1266,Sheet1!M$1+(Sheet1!$A$1-1)*10,FALSE)="---","---", (ROUND(VLOOKUP($A662,Sheet1!$B$3:$AH$1266,Sheet1!M$1+(Sheet1!$A$1-1)*10,FALSE),IF(VLOOKUP($A662,Sheet1!$B$3:$AH$1266,Sheet1!M$1+(Sheet1!$A$1-1)*10,FALSE)&gt;99999,-3,IF(VLOOKUP($A662,Sheet1!$B$3:$AH$1266,Sheet1!M$1+(Sheet1!$A$1-1)*10,FALSE)&gt;9999,-2,IF(VLOOKUP($A662,Sheet1!$B$3:$AH$1266,Sheet1!M$1+(Sheet1!$A$1-1)*10,FALSE)&gt;999,-1,0)))))))</f>
        <v>---</v>
      </c>
      <c r="AD662" s="385" t="str">
        <f>IF(ISNA(VLOOKUP($A662,Sheet1!$B$3:$AH$1266,Sheet1!N$1+(Sheet1!$A$1-1)*10,FALSE))=TRUE,"---",IF(VLOOKUP($A662,Sheet1!$B$3:$AH$1266,Sheet1!N$1+(Sheet1!$A$1-1)*10,FALSE)="---","---", (ROUND(VLOOKUP($A662,Sheet1!$B$3:$AH$1266,Sheet1!N$1+(Sheet1!$A$1-1)*10,FALSE),IF(VLOOKUP($A662,Sheet1!$B$3:$AH$1266,Sheet1!N$1+(Sheet1!$A$1-1)*10,FALSE)&gt;99999,-3,IF(VLOOKUP($A662,Sheet1!$B$3:$AH$1266,Sheet1!N$1+(Sheet1!$A$1-1)*10,FALSE)&gt;9999,-2,IF(VLOOKUP($A662,Sheet1!$B$3:$AH$1266,Sheet1!N$1+(Sheet1!$A$1-1)*10,FALSE)&gt;999,-1,0)))))))</f>
        <v>---</v>
      </c>
    </row>
    <row r="663" spans="1:30" ht="25.5" customHeight="1" x14ac:dyDescent="0.25">
      <c r="A663" s="304"/>
      <c r="B663" s="346"/>
      <c r="C663" s="304"/>
      <c r="D663" s="304"/>
      <c r="E663" s="305" t="e">
        <v>#N/A</v>
      </c>
      <c r="F663" s="442"/>
      <c r="G663" s="372"/>
      <c r="H663" s="348"/>
      <c r="I663" s="119">
        <v>27663</v>
      </c>
      <c r="J663" s="137" t="s">
        <v>4405</v>
      </c>
      <c r="K663" s="118" t="s">
        <v>17</v>
      </c>
      <c r="L663" s="122">
        <v>331</v>
      </c>
      <c r="M663" s="123">
        <v>356</v>
      </c>
      <c r="N663" s="118" t="s">
        <v>32</v>
      </c>
      <c r="O663" s="71" t="s">
        <v>4405</v>
      </c>
      <c r="P663" s="71" t="s">
        <v>4405</v>
      </c>
      <c r="Q663" s="71" t="s">
        <v>4405</v>
      </c>
      <c r="R663" s="73" t="s">
        <v>4405</v>
      </c>
      <c r="S663" s="357" t="e">
        <v>#N/A</v>
      </c>
      <c r="T663" s="357" t="str">
        <f>IF(ISNA(VLOOKUP(A663,Sheet1!B$3:C$1266,2,FALSE)=TRUE),"ND",VLOOKUP(A663,Sheet1!B$3:C$1266,2,FALSE))</f>
        <v>ND</v>
      </c>
      <c r="U663" s="385" t="str">
        <f>IF(ISNA(VLOOKUP($A663,Sheet1!$B$3:$AH$1266,Sheet1!E$1+(Sheet1!$A$1-1)*10,FALSE))=TRUE,"---",IF(VLOOKUP($A663,Sheet1!$B$3:$AH$1266,Sheet1!E$1+(Sheet1!$A$1-1)*10,FALSE)="---","---", (ROUND(VLOOKUP($A663,Sheet1!$B$3:$AH$1266,Sheet1!E$1+(Sheet1!$A$1-1)*10,FALSE),IF(VLOOKUP($A663,Sheet1!$B$3:$AH$1266,Sheet1!E$1+(Sheet1!$A$1-1)*10,FALSE)&gt;99999,-3,IF(VLOOKUP($A663,Sheet1!$B$3:$AH$1266,Sheet1!E$1+(Sheet1!$A$1-1)*10,FALSE)&gt;9999,-2,IF(VLOOKUP($A663,Sheet1!$B$3:$AH$1266,Sheet1!E$1+(Sheet1!$A$1-1)*10,FALSE)&gt;999,-1,0)))))))</f>
        <v>---</v>
      </c>
      <c r="V663" s="385" t="str">
        <f>IF(ISNA(VLOOKUP($A663,Sheet1!$B$3:$AH$1266,Sheet1!F$1+(Sheet1!$A$1-1)*10,FALSE))=TRUE,"---",IF(VLOOKUP($A663,Sheet1!$B$3:$AH$1266,Sheet1!F$1+(Sheet1!$A$1-1)*10,FALSE)="---","---", (ROUND(VLOOKUP($A663,Sheet1!$B$3:$AH$1266,Sheet1!F$1+(Sheet1!$A$1-1)*10,FALSE),IF(VLOOKUP($A663,Sheet1!$B$3:$AH$1266,Sheet1!F$1+(Sheet1!$A$1-1)*10,FALSE)&gt;99999,-3,IF(VLOOKUP($A663,Sheet1!$B$3:$AH$1266,Sheet1!F$1+(Sheet1!$A$1-1)*10,FALSE)&gt;9999,-2,IF(VLOOKUP($A663,Sheet1!$B$3:$AH$1266,Sheet1!F$1+(Sheet1!$A$1-1)*10,FALSE)&gt;999,-1,0)))))))</f>
        <v>---</v>
      </c>
      <c r="W663" s="385" t="str">
        <f>IF(ISNA(VLOOKUP($A663,Sheet1!$B$3:$AH$1266,Sheet1!G$1+(Sheet1!$A$1-1)*10,FALSE))=TRUE,"---",IF(VLOOKUP($A663,Sheet1!$B$3:$AH$1266,Sheet1!G$1+(Sheet1!$A$1-1)*10,FALSE)="---","---", (ROUND(VLOOKUP($A663,Sheet1!$B$3:$AH$1266,Sheet1!G$1+(Sheet1!$A$1-1)*10,FALSE),IF(VLOOKUP($A663,Sheet1!$B$3:$AH$1266,Sheet1!G$1+(Sheet1!$A$1-1)*10,FALSE)&gt;99999,-3,IF(VLOOKUP($A663,Sheet1!$B$3:$AH$1266,Sheet1!G$1+(Sheet1!$A$1-1)*10,FALSE)&gt;9999,-2,IF(VLOOKUP($A663,Sheet1!$B$3:$AH$1266,Sheet1!G$1+(Sheet1!$A$1-1)*10,FALSE)&gt;999,-1,0)))))))</f>
        <v>---</v>
      </c>
      <c r="X663" s="385" t="str">
        <f>IF(ISNA(VLOOKUP($A663,Sheet1!$B$3:$AH$1266,Sheet1!H$1+(Sheet1!$A$1-1)*10,FALSE))=TRUE,"---",IF(VLOOKUP($A663,Sheet1!$B$3:$AH$1266,Sheet1!H$1+(Sheet1!$A$1-1)*10,FALSE)="---","---", (ROUND(VLOOKUP($A663,Sheet1!$B$3:$AH$1266,Sheet1!H$1+(Sheet1!$A$1-1)*10,FALSE),IF(VLOOKUP($A663,Sheet1!$B$3:$AH$1266,Sheet1!H$1+(Sheet1!$A$1-1)*10,FALSE)&gt;99999,-3,IF(VLOOKUP($A663,Sheet1!$B$3:$AH$1266,Sheet1!H$1+(Sheet1!$A$1-1)*10,FALSE)&gt;9999,-2,IF(VLOOKUP($A663,Sheet1!$B$3:$AH$1266,Sheet1!H$1+(Sheet1!$A$1-1)*10,FALSE)&gt;999,-1,0)))))))</f>
        <v>---</v>
      </c>
      <c r="Y663" s="385" t="str">
        <f>IF(ISNA(VLOOKUP($A663,Sheet1!$B$3:$AH$1266,Sheet1!I$1+(Sheet1!$A$1-1)*10,FALSE))=TRUE,"---",IF(VLOOKUP($A663,Sheet1!$B$3:$AH$1266,Sheet1!I$1+(Sheet1!$A$1-1)*10,FALSE)="---","---", (ROUND(VLOOKUP($A663,Sheet1!$B$3:$AH$1266,Sheet1!I$1+(Sheet1!$A$1-1)*10,FALSE),IF(VLOOKUP($A663,Sheet1!$B$3:$AH$1266,Sheet1!I$1+(Sheet1!$A$1-1)*10,FALSE)&gt;99999,-3,IF(VLOOKUP($A663,Sheet1!$B$3:$AH$1266,Sheet1!I$1+(Sheet1!$A$1-1)*10,FALSE)&gt;9999,-2,IF(VLOOKUP($A663,Sheet1!$B$3:$AH$1266,Sheet1!I$1+(Sheet1!$A$1-1)*10,FALSE)&gt;999,-1,0)))))))</f>
        <v>---</v>
      </c>
      <c r="Z663" s="385" t="str">
        <f>IF(ISNA(VLOOKUP($A663,Sheet1!$B$3:$AH$1266,Sheet1!J$1+(Sheet1!$A$1-1)*10,FALSE))=TRUE,"---",IF(VLOOKUP($A663,Sheet1!$B$3:$AH$1266,Sheet1!J$1+(Sheet1!$A$1-1)*10,FALSE)="---","---", (ROUND(VLOOKUP($A663,Sheet1!$B$3:$AH$1266,Sheet1!J$1+(Sheet1!$A$1-1)*10,FALSE),IF(VLOOKUP($A663,Sheet1!$B$3:$AH$1266,Sheet1!J$1+(Sheet1!$A$1-1)*10,FALSE)&gt;99999,-3,IF(VLOOKUP($A663,Sheet1!$B$3:$AH$1266,Sheet1!J$1+(Sheet1!$A$1-1)*10,FALSE)&gt;9999,-2,IF(VLOOKUP($A663,Sheet1!$B$3:$AH$1266,Sheet1!J$1+(Sheet1!$A$1-1)*10,FALSE)&gt;999,-1,0)))))))</f>
        <v>---</v>
      </c>
      <c r="AA663" s="385" t="str">
        <f>IF(ISNA(VLOOKUP($A663,Sheet1!$B$3:$AH$1266,Sheet1!K$1+(Sheet1!$A$1-1)*10,FALSE))=TRUE,"---",IF(VLOOKUP($A663,Sheet1!$B$3:$AH$1266,Sheet1!K$1+(Sheet1!$A$1-1)*10,FALSE)="---","---", (ROUND(VLOOKUP($A663,Sheet1!$B$3:$AH$1266,Sheet1!K$1+(Sheet1!$A$1-1)*10,FALSE),IF(VLOOKUP($A663,Sheet1!$B$3:$AH$1266,Sheet1!K$1+(Sheet1!$A$1-1)*10,FALSE)&gt;99999,-3,IF(VLOOKUP($A663,Sheet1!$B$3:$AH$1266,Sheet1!K$1+(Sheet1!$A$1-1)*10,FALSE)&gt;9999,-2,IF(VLOOKUP($A663,Sheet1!$B$3:$AH$1266,Sheet1!K$1+(Sheet1!$A$1-1)*10,FALSE)&gt;999,-1,0)))))))</f>
        <v>---</v>
      </c>
      <c r="AB663" s="385" t="str">
        <f>IF(ISNA(VLOOKUP($A663,Sheet1!$B$3:$AH$1266,Sheet1!L$1+(Sheet1!$A$1-1)*10,FALSE))=TRUE,"---",IF(VLOOKUP($A663,Sheet1!$B$3:$AH$1266,Sheet1!L$1+(Sheet1!$A$1-1)*10,FALSE)="---","---", (ROUND(VLOOKUP($A663,Sheet1!$B$3:$AH$1266,Sheet1!L$1+(Sheet1!$A$1-1)*10,FALSE),IF(VLOOKUP($A663,Sheet1!$B$3:$AH$1266,Sheet1!L$1+(Sheet1!$A$1-1)*10,FALSE)&gt;99999,-3,IF(VLOOKUP($A663,Sheet1!$B$3:$AH$1266,Sheet1!L$1+(Sheet1!$A$1-1)*10,FALSE)&gt;9999,-2,IF(VLOOKUP($A663,Sheet1!$B$3:$AH$1266,Sheet1!L$1+(Sheet1!$A$1-1)*10,FALSE)&gt;999,-1,0)))))))</f>
        <v>---</v>
      </c>
      <c r="AC663" s="385" t="str">
        <f>IF(ISNA(VLOOKUP($A663,Sheet1!$B$3:$AH$1266,Sheet1!M$1+(Sheet1!$A$1-1)*10,FALSE))=TRUE,"---",IF(VLOOKUP($A663,Sheet1!$B$3:$AH$1266,Sheet1!M$1+(Sheet1!$A$1-1)*10,FALSE)="---","---", (ROUND(VLOOKUP($A663,Sheet1!$B$3:$AH$1266,Sheet1!M$1+(Sheet1!$A$1-1)*10,FALSE),IF(VLOOKUP($A663,Sheet1!$B$3:$AH$1266,Sheet1!M$1+(Sheet1!$A$1-1)*10,FALSE)&gt;99999,-3,IF(VLOOKUP($A663,Sheet1!$B$3:$AH$1266,Sheet1!M$1+(Sheet1!$A$1-1)*10,FALSE)&gt;9999,-2,IF(VLOOKUP($A663,Sheet1!$B$3:$AH$1266,Sheet1!M$1+(Sheet1!$A$1-1)*10,FALSE)&gt;999,-1,0)))))))</f>
        <v>---</v>
      </c>
      <c r="AD663" s="385" t="str">
        <f>IF(ISNA(VLOOKUP($A663,Sheet1!$B$3:$AH$1266,Sheet1!N$1+(Sheet1!$A$1-1)*10,FALSE))=TRUE,"---",IF(VLOOKUP($A663,Sheet1!$B$3:$AH$1266,Sheet1!N$1+(Sheet1!$A$1-1)*10,FALSE)="---","---", (ROUND(VLOOKUP($A663,Sheet1!$B$3:$AH$1266,Sheet1!N$1+(Sheet1!$A$1-1)*10,FALSE),IF(VLOOKUP($A663,Sheet1!$B$3:$AH$1266,Sheet1!N$1+(Sheet1!$A$1-1)*10,FALSE)&gt;99999,-3,IF(VLOOKUP($A663,Sheet1!$B$3:$AH$1266,Sheet1!N$1+(Sheet1!$A$1-1)*10,FALSE)&gt;9999,-2,IF(VLOOKUP($A663,Sheet1!$B$3:$AH$1266,Sheet1!N$1+(Sheet1!$A$1-1)*10,FALSE)&gt;999,-1,0)))))))</f>
        <v>---</v>
      </c>
    </row>
    <row r="664" spans="1:30" ht="25.5" customHeight="1" x14ac:dyDescent="0.25">
      <c r="A664" s="303" t="s">
        <v>1025</v>
      </c>
      <c r="B664" s="330" t="s">
        <v>1026</v>
      </c>
      <c r="C664" s="303">
        <v>405611</v>
      </c>
      <c r="D664" s="303">
        <v>735310</v>
      </c>
      <c r="E664" s="307" t="s">
        <v>3057</v>
      </c>
      <c r="F664" s="342" t="s">
        <v>4657</v>
      </c>
      <c r="G664" s="318" t="s">
        <v>31</v>
      </c>
      <c r="H664" s="347">
        <v>25.6</v>
      </c>
      <c r="I664" s="112">
        <v>39188</v>
      </c>
      <c r="J664" s="113">
        <v>9</v>
      </c>
      <c r="K664" s="127" t="s">
        <v>20</v>
      </c>
      <c r="L664" s="115">
        <v>1840</v>
      </c>
      <c r="M664" s="116">
        <v>71.900000000000006</v>
      </c>
      <c r="N664" s="127" t="s">
        <v>71</v>
      </c>
      <c r="O664" s="68">
        <f t="shared" si="20"/>
        <v>1.8729683683938472</v>
      </c>
      <c r="P664" s="68">
        <f>IF(O664&lt;&gt;"",VLOOKUP($A664,Sheet4!$A$2:$O$1309,14,FALSE)*100,"")</f>
        <v>0.31454158304289326</v>
      </c>
      <c r="Q664" s="68">
        <f>IF(P664&lt;&gt;"",VLOOKUP($A664,Sheet4!$A$2:$O$1309,15,FALSE)*100,"")</f>
        <v>3.0386709265264211</v>
      </c>
      <c r="R664" s="74">
        <f>IF(O664="&lt;0.2","&gt;500",IF(O664="&gt;50","&lt;2",IF(ISERR(1/O664*100),"",IF(AND((1/O664*100)&gt;=2,(1/O664*100)&lt;=10),MROUND(1/O664*100,1),IF(AND((1/O664*100)&gt;=10,(1/O664*100)&lt;=50),MROUND(1/O664*100,5),IF(AND((1/O664*100)&gt;=50,(1/O664*100)&lt;=104),MROUND(1/O664*100,10),IF(AND((1/O664*100)&gt;=104,(1/O664*100)&lt;=110),"100",IF(AND((1/O664*100)&gt;=110,(1/O664*100)&lt;=180),"&gt;100, &lt;200",IF(AND((1/O664*100)&gt;=180,(1/O664*100)&lt;=220),"200",IF(AND((1/O664*100)&gt;=220,(1/O664*100)&lt;=450),"&gt;200,  &lt;500","500"))))))))))</f>
        <v>50</v>
      </c>
      <c r="S664" s="356" t="s">
        <v>4362</v>
      </c>
      <c r="T664" s="356" t="str">
        <f>IF(ISNA(VLOOKUP(A664,Sheet1!B$3:C$1266,2,FALSE)=TRUE),"NC",VLOOKUP(A664,Sheet1!B$3:C$1266,2,FALSE))</f>
        <v>Urban</v>
      </c>
      <c r="U664" s="392">
        <f>IF(ISNA(VLOOKUP($A664,Sheet1!$B$3:$AH$1266,Sheet1!E$1+(Sheet1!$A$1-1)*10,FALSE))=TRUE,"---",IF(VLOOKUP($A664,Sheet1!$B$3:$AH$1266,Sheet1!E$1+(Sheet1!$A$1-1)*10,FALSE)="---","---", (ROUND(VLOOKUP($A664,Sheet1!$B$3:$AH$1266,Sheet1!E$1+(Sheet1!$A$1-1)*10,FALSE),IF(VLOOKUP($A664,Sheet1!$B$3:$AH$1266,Sheet1!E$1+(Sheet1!$A$1-1)*10,FALSE)&gt;99999,-3,IF(VLOOKUP($A664,Sheet1!$B$3:$AH$1266,Sheet1!E$1+(Sheet1!$A$1-1)*10,FALSE)&gt;9999,-2,IF(VLOOKUP($A664,Sheet1!$B$3:$AH$1266,Sheet1!E$1+(Sheet1!$A$1-1)*10,FALSE)&gt;999,-1,0)))))))</f>
        <v>396</v>
      </c>
      <c r="V664" s="392">
        <f>IF(ISNA(VLOOKUP($A664,Sheet1!$B$3:$AH$1266,Sheet1!F$1+(Sheet1!$A$1-1)*10,FALSE))=TRUE,"---",IF(VLOOKUP($A664,Sheet1!$B$3:$AH$1266,Sheet1!F$1+(Sheet1!$A$1-1)*10,FALSE)="---","---", (ROUND(VLOOKUP($A664,Sheet1!$B$3:$AH$1266,Sheet1!F$1+(Sheet1!$A$1-1)*10,FALSE),IF(VLOOKUP($A664,Sheet1!$B$3:$AH$1266,Sheet1!F$1+(Sheet1!$A$1-1)*10,FALSE)&gt;99999,-3,IF(VLOOKUP($A664,Sheet1!$B$3:$AH$1266,Sheet1!F$1+(Sheet1!$A$1-1)*10,FALSE)&gt;9999,-2,IF(VLOOKUP($A664,Sheet1!$B$3:$AH$1266,Sheet1!F$1+(Sheet1!$A$1-1)*10,FALSE)&gt;999,-1,0)))))))</f>
        <v>474</v>
      </c>
      <c r="W664" s="392">
        <f>IF(ISNA(VLOOKUP($A664,Sheet1!$B$3:$AH$1266,Sheet1!G$1+(Sheet1!$A$1-1)*10,FALSE))=TRUE,"---",IF(VLOOKUP($A664,Sheet1!$B$3:$AH$1266,Sheet1!G$1+(Sheet1!$A$1-1)*10,FALSE)="---","---", (ROUND(VLOOKUP($A664,Sheet1!$B$3:$AH$1266,Sheet1!G$1+(Sheet1!$A$1-1)*10,FALSE),IF(VLOOKUP($A664,Sheet1!$B$3:$AH$1266,Sheet1!G$1+(Sheet1!$A$1-1)*10,FALSE)&gt;99999,-3,IF(VLOOKUP($A664,Sheet1!$B$3:$AH$1266,Sheet1!G$1+(Sheet1!$A$1-1)*10,FALSE)&gt;9999,-2,IF(VLOOKUP($A664,Sheet1!$B$3:$AH$1266,Sheet1!G$1+(Sheet1!$A$1-1)*10,FALSE)&gt;999,-1,0)))))))</f>
        <v>578</v>
      </c>
      <c r="X664" s="392">
        <f>IF(ISNA(VLOOKUP($A664,Sheet1!$B$3:$AH$1266,Sheet1!H$1+(Sheet1!$A$1-1)*10,FALSE))=TRUE,"---",IF(VLOOKUP($A664,Sheet1!$B$3:$AH$1266,Sheet1!H$1+(Sheet1!$A$1-1)*10,FALSE)="---","---", (ROUND(VLOOKUP($A664,Sheet1!$B$3:$AH$1266,Sheet1!H$1+(Sheet1!$A$1-1)*10,FALSE),IF(VLOOKUP($A664,Sheet1!$B$3:$AH$1266,Sheet1!H$1+(Sheet1!$A$1-1)*10,FALSE)&gt;99999,-3,IF(VLOOKUP($A664,Sheet1!$B$3:$AH$1266,Sheet1!H$1+(Sheet1!$A$1-1)*10,FALSE)&gt;9999,-2,IF(VLOOKUP($A664,Sheet1!$B$3:$AH$1266,Sheet1!H$1+(Sheet1!$A$1-1)*10,FALSE)&gt;999,-1,0)))))))</f>
        <v>886</v>
      </c>
      <c r="Y664" s="392">
        <f>IF(ISNA(VLOOKUP($A664,Sheet1!$B$3:$AH$1266,Sheet1!I$1+(Sheet1!$A$1-1)*10,FALSE))=TRUE,"---",IF(VLOOKUP($A664,Sheet1!$B$3:$AH$1266,Sheet1!I$1+(Sheet1!$A$1-1)*10,FALSE)="---","---", (ROUND(VLOOKUP($A664,Sheet1!$B$3:$AH$1266,Sheet1!I$1+(Sheet1!$A$1-1)*10,FALSE),IF(VLOOKUP($A664,Sheet1!$B$3:$AH$1266,Sheet1!I$1+(Sheet1!$A$1-1)*10,FALSE)&gt;99999,-3,IF(VLOOKUP($A664,Sheet1!$B$3:$AH$1266,Sheet1!I$1+(Sheet1!$A$1-1)*10,FALSE)&gt;9999,-2,IF(VLOOKUP($A664,Sheet1!$B$3:$AH$1266,Sheet1!I$1+(Sheet1!$A$1-1)*10,FALSE)&gt;999,-1,0)))))))</f>
        <v>1130</v>
      </c>
      <c r="Z664" s="392">
        <f>IF(ISNA(VLOOKUP($A664,Sheet1!$B$3:$AH$1266,Sheet1!J$1+(Sheet1!$A$1-1)*10,FALSE))=TRUE,"---",IF(VLOOKUP($A664,Sheet1!$B$3:$AH$1266,Sheet1!J$1+(Sheet1!$A$1-1)*10,FALSE)="---","---", (ROUND(VLOOKUP($A664,Sheet1!$B$3:$AH$1266,Sheet1!J$1+(Sheet1!$A$1-1)*10,FALSE),IF(VLOOKUP($A664,Sheet1!$B$3:$AH$1266,Sheet1!J$1+(Sheet1!$A$1-1)*10,FALSE)&gt;99999,-3,IF(VLOOKUP($A664,Sheet1!$B$3:$AH$1266,Sheet1!J$1+(Sheet1!$A$1-1)*10,FALSE)&gt;9999,-2,IF(VLOOKUP($A664,Sheet1!$B$3:$AH$1266,Sheet1!J$1+(Sheet1!$A$1-1)*10,FALSE)&gt;999,-1,0)))))))</f>
        <v>1490</v>
      </c>
      <c r="AA664" s="392">
        <f>IF(ISNA(VLOOKUP($A664,Sheet1!$B$3:$AH$1266,Sheet1!K$1+(Sheet1!$A$1-1)*10,FALSE))=TRUE,"---",IF(VLOOKUP($A664,Sheet1!$B$3:$AH$1266,Sheet1!K$1+(Sheet1!$A$1-1)*10,FALSE)="---","---", (ROUND(VLOOKUP($A664,Sheet1!$B$3:$AH$1266,Sheet1!K$1+(Sheet1!$A$1-1)*10,FALSE),IF(VLOOKUP($A664,Sheet1!$B$3:$AH$1266,Sheet1!K$1+(Sheet1!$A$1-1)*10,FALSE)&gt;99999,-3,IF(VLOOKUP($A664,Sheet1!$B$3:$AH$1266,Sheet1!K$1+(Sheet1!$A$1-1)*10,FALSE)&gt;9999,-2,IF(VLOOKUP($A664,Sheet1!$B$3:$AH$1266,Sheet1!K$1+(Sheet1!$A$1-1)*10,FALSE)&gt;999,-1,0)))))))</f>
        <v>1800</v>
      </c>
      <c r="AB664" s="392">
        <f>IF(ISNA(VLOOKUP($A664,Sheet1!$B$3:$AH$1266,Sheet1!L$1+(Sheet1!$A$1-1)*10,FALSE))=TRUE,"---",IF(VLOOKUP($A664,Sheet1!$B$3:$AH$1266,Sheet1!L$1+(Sheet1!$A$1-1)*10,FALSE)="---","---", (ROUND(VLOOKUP($A664,Sheet1!$B$3:$AH$1266,Sheet1!L$1+(Sheet1!$A$1-1)*10,FALSE),IF(VLOOKUP($A664,Sheet1!$B$3:$AH$1266,Sheet1!L$1+(Sheet1!$A$1-1)*10,FALSE)&gt;99999,-3,IF(VLOOKUP($A664,Sheet1!$B$3:$AH$1266,Sheet1!L$1+(Sheet1!$A$1-1)*10,FALSE)&gt;9999,-2,IF(VLOOKUP($A664,Sheet1!$B$3:$AH$1266,Sheet1!L$1+(Sheet1!$A$1-1)*10,FALSE)&gt;999,-1,0)))))))</f>
        <v>2140</v>
      </c>
      <c r="AC664" s="392">
        <f>IF(ISNA(VLOOKUP($A664,Sheet1!$B$3:$AH$1266,Sheet1!M$1+(Sheet1!$A$1-1)*10,FALSE))=TRUE,"---",IF(VLOOKUP($A664,Sheet1!$B$3:$AH$1266,Sheet1!M$1+(Sheet1!$A$1-1)*10,FALSE)="---","---", (ROUND(VLOOKUP($A664,Sheet1!$B$3:$AH$1266,Sheet1!M$1+(Sheet1!$A$1-1)*10,FALSE),IF(VLOOKUP($A664,Sheet1!$B$3:$AH$1266,Sheet1!M$1+(Sheet1!$A$1-1)*10,FALSE)&gt;99999,-3,IF(VLOOKUP($A664,Sheet1!$B$3:$AH$1266,Sheet1!M$1+(Sheet1!$A$1-1)*10,FALSE)&gt;9999,-2,IF(VLOOKUP($A664,Sheet1!$B$3:$AH$1266,Sheet1!M$1+(Sheet1!$A$1-1)*10,FALSE)&gt;999,-1,0)))))))</f>
        <v>2520</v>
      </c>
      <c r="AD664" s="392">
        <f>IF(ISNA(VLOOKUP($A664,Sheet1!$B$3:$AH$1266,Sheet1!N$1+(Sheet1!$A$1-1)*10,FALSE))=TRUE,"---",IF(VLOOKUP($A664,Sheet1!$B$3:$AH$1266,Sheet1!N$1+(Sheet1!$A$1-1)*10,FALSE)="---","---", (ROUND(VLOOKUP($A664,Sheet1!$B$3:$AH$1266,Sheet1!N$1+(Sheet1!$A$1-1)*10,FALSE),IF(VLOOKUP($A664,Sheet1!$B$3:$AH$1266,Sheet1!N$1+(Sheet1!$A$1-1)*10,FALSE)&gt;99999,-3,IF(VLOOKUP($A664,Sheet1!$B$3:$AH$1266,Sheet1!N$1+(Sheet1!$A$1-1)*10,FALSE)&gt;9999,-2,IF(VLOOKUP($A664,Sheet1!$B$3:$AH$1266,Sheet1!N$1+(Sheet1!$A$1-1)*10,FALSE)&gt;999,-1,0)))))))</f>
        <v>3100</v>
      </c>
    </row>
    <row r="665" spans="1:30" ht="25.5" customHeight="1" x14ac:dyDescent="0.25">
      <c r="A665" s="303"/>
      <c r="B665" s="331"/>
      <c r="C665" s="303"/>
      <c r="D665" s="303"/>
      <c r="E665" s="307" t="e">
        <v>#N/A</v>
      </c>
      <c r="F665" s="401"/>
      <c r="G665" s="405"/>
      <c r="H665" s="347"/>
      <c r="I665" s="112">
        <v>40783</v>
      </c>
      <c r="J665" s="113">
        <v>9.61</v>
      </c>
      <c r="K665" s="114" t="s">
        <v>4405</v>
      </c>
      <c r="L665" s="115">
        <v>1740</v>
      </c>
      <c r="M665" s="155">
        <v>68</v>
      </c>
      <c r="N665" s="127" t="s">
        <v>1027</v>
      </c>
      <c r="O665" s="68" t="s">
        <v>4405</v>
      </c>
      <c r="P665" s="68" t="s">
        <v>4405</v>
      </c>
      <c r="Q665" s="68" t="s">
        <v>4405</v>
      </c>
      <c r="R665" s="74" t="s">
        <v>4405</v>
      </c>
      <c r="S665" s="356" t="e">
        <v>#N/A</v>
      </c>
      <c r="T665" s="356" t="str">
        <f>IF(ISNA(VLOOKUP(A665,Sheet1!B$3:C$1266,2,FALSE)=TRUE),"ND",VLOOKUP(A665,Sheet1!B$3:C$1266,2,FALSE))</f>
        <v>ND</v>
      </c>
      <c r="U665" s="392" t="str">
        <f>IF(ISNA(VLOOKUP($A665,Sheet1!$B$3:$AH$1266,Sheet1!E$1+(Sheet1!$A$1-1)*10,FALSE))=TRUE,"---",IF(VLOOKUP($A665,Sheet1!$B$3:$AH$1266,Sheet1!E$1+(Sheet1!$A$1-1)*10,FALSE)="---","---", (ROUND(VLOOKUP($A665,Sheet1!$B$3:$AH$1266,Sheet1!E$1+(Sheet1!$A$1-1)*10,FALSE),IF(VLOOKUP($A665,Sheet1!$B$3:$AH$1266,Sheet1!E$1+(Sheet1!$A$1-1)*10,FALSE)&gt;99999,-3,IF(VLOOKUP($A665,Sheet1!$B$3:$AH$1266,Sheet1!E$1+(Sheet1!$A$1-1)*10,FALSE)&gt;9999,-2,IF(VLOOKUP($A665,Sheet1!$B$3:$AH$1266,Sheet1!E$1+(Sheet1!$A$1-1)*10,FALSE)&gt;999,-1,0)))))))</f>
        <v>---</v>
      </c>
      <c r="V665" s="392" t="str">
        <f>IF(ISNA(VLOOKUP($A665,Sheet1!$B$3:$AH$1266,Sheet1!F$1+(Sheet1!$A$1-1)*10,FALSE))=TRUE,"---",IF(VLOOKUP($A665,Sheet1!$B$3:$AH$1266,Sheet1!F$1+(Sheet1!$A$1-1)*10,FALSE)="---","---", (ROUND(VLOOKUP($A665,Sheet1!$B$3:$AH$1266,Sheet1!F$1+(Sheet1!$A$1-1)*10,FALSE),IF(VLOOKUP($A665,Sheet1!$B$3:$AH$1266,Sheet1!F$1+(Sheet1!$A$1-1)*10,FALSE)&gt;99999,-3,IF(VLOOKUP($A665,Sheet1!$B$3:$AH$1266,Sheet1!F$1+(Sheet1!$A$1-1)*10,FALSE)&gt;9999,-2,IF(VLOOKUP($A665,Sheet1!$B$3:$AH$1266,Sheet1!F$1+(Sheet1!$A$1-1)*10,FALSE)&gt;999,-1,0)))))))</f>
        <v>---</v>
      </c>
      <c r="W665" s="392" t="str">
        <f>IF(ISNA(VLOOKUP($A665,Sheet1!$B$3:$AH$1266,Sheet1!G$1+(Sheet1!$A$1-1)*10,FALSE))=TRUE,"---",IF(VLOOKUP($A665,Sheet1!$B$3:$AH$1266,Sheet1!G$1+(Sheet1!$A$1-1)*10,FALSE)="---","---", (ROUND(VLOOKUP($A665,Sheet1!$B$3:$AH$1266,Sheet1!G$1+(Sheet1!$A$1-1)*10,FALSE),IF(VLOOKUP($A665,Sheet1!$B$3:$AH$1266,Sheet1!G$1+(Sheet1!$A$1-1)*10,FALSE)&gt;99999,-3,IF(VLOOKUP($A665,Sheet1!$B$3:$AH$1266,Sheet1!G$1+(Sheet1!$A$1-1)*10,FALSE)&gt;9999,-2,IF(VLOOKUP($A665,Sheet1!$B$3:$AH$1266,Sheet1!G$1+(Sheet1!$A$1-1)*10,FALSE)&gt;999,-1,0)))))))</f>
        <v>---</v>
      </c>
      <c r="X665" s="392" t="str">
        <f>IF(ISNA(VLOOKUP($A665,Sheet1!$B$3:$AH$1266,Sheet1!H$1+(Sheet1!$A$1-1)*10,FALSE))=TRUE,"---",IF(VLOOKUP($A665,Sheet1!$B$3:$AH$1266,Sheet1!H$1+(Sheet1!$A$1-1)*10,FALSE)="---","---", (ROUND(VLOOKUP($A665,Sheet1!$B$3:$AH$1266,Sheet1!H$1+(Sheet1!$A$1-1)*10,FALSE),IF(VLOOKUP($A665,Sheet1!$B$3:$AH$1266,Sheet1!H$1+(Sheet1!$A$1-1)*10,FALSE)&gt;99999,-3,IF(VLOOKUP($A665,Sheet1!$B$3:$AH$1266,Sheet1!H$1+(Sheet1!$A$1-1)*10,FALSE)&gt;9999,-2,IF(VLOOKUP($A665,Sheet1!$B$3:$AH$1266,Sheet1!H$1+(Sheet1!$A$1-1)*10,FALSE)&gt;999,-1,0)))))))</f>
        <v>---</v>
      </c>
      <c r="Y665" s="392" t="str">
        <f>IF(ISNA(VLOOKUP($A665,Sheet1!$B$3:$AH$1266,Sheet1!I$1+(Sheet1!$A$1-1)*10,FALSE))=TRUE,"---",IF(VLOOKUP($A665,Sheet1!$B$3:$AH$1266,Sheet1!I$1+(Sheet1!$A$1-1)*10,FALSE)="---","---", (ROUND(VLOOKUP($A665,Sheet1!$B$3:$AH$1266,Sheet1!I$1+(Sheet1!$A$1-1)*10,FALSE),IF(VLOOKUP($A665,Sheet1!$B$3:$AH$1266,Sheet1!I$1+(Sheet1!$A$1-1)*10,FALSE)&gt;99999,-3,IF(VLOOKUP($A665,Sheet1!$B$3:$AH$1266,Sheet1!I$1+(Sheet1!$A$1-1)*10,FALSE)&gt;9999,-2,IF(VLOOKUP($A665,Sheet1!$B$3:$AH$1266,Sheet1!I$1+(Sheet1!$A$1-1)*10,FALSE)&gt;999,-1,0)))))))</f>
        <v>---</v>
      </c>
      <c r="Z665" s="392" t="str">
        <f>IF(ISNA(VLOOKUP($A665,Sheet1!$B$3:$AH$1266,Sheet1!J$1+(Sheet1!$A$1-1)*10,FALSE))=TRUE,"---",IF(VLOOKUP($A665,Sheet1!$B$3:$AH$1266,Sheet1!J$1+(Sheet1!$A$1-1)*10,FALSE)="---","---", (ROUND(VLOOKUP($A665,Sheet1!$B$3:$AH$1266,Sheet1!J$1+(Sheet1!$A$1-1)*10,FALSE),IF(VLOOKUP($A665,Sheet1!$B$3:$AH$1266,Sheet1!J$1+(Sheet1!$A$1-1)*10,FALSE)&gt;99999,-3,IF(VLOOKUP($A665,Sheet1!$B$3:$AH$1266,Sheet1!J$1+(Sheet1!$A$1-1)*10,FALSE)&gt;9999,-2,IF(VLOOKUP($A665,Sheet1!$B$3:$AH$1266,Sheet1!J$1+(Sheet1!$A$1-1)*10,FALSE)&gt;999,-1,0)))))))</f>
        <v>---</v>
      </c>
      <c r="AA665" s="392" t="str">
        <f>IF(ISNA(VLOOKUP($A665,Sheet1!$B$3:$AH$1266,Sheet1!K$1+(Sheet1!$A$1-1)*10,FALSE))=TRUE,"---",IF(VLOOKUP($A665,Sheet1!$B$3:$AH$1266,Sheet1!K$1+(Sheet1!$A$1-1)*10,FALSE)="---","---", (ROUND(VLOOKUP($A665,Sheet1!$B$3:$AH$1266,Sheet1!K$1+(Sheet1!$A$1-1)*10,FALSE),IF(VLOOKUP($A665,Sheet1!$B$3:$AH$1266,Sheet1!K$1+(Sheet1!$A$1-1)*10,FALSE)&gt;99999,-3,IF(VLOOKUP($A665,Sheet1!$B$3:$AH$1266,Sheet1!K$1+(Sheet1!$A$1-1)*10,FALSE)&gt;9999,-2,IF(VLOOKUP($A665,Sheet1!$B$3:$AH$1266,Sheet1!K$1+(Sheet1!$A$1-1)*10,FALSE)&gt;999,-1,0)))))))</f>
        <v>---</v>
      </c>
      <c r="AB665" s="392" t="str">
        <f>IF(ISNA(VLOOKUP($A665,Sheet1!$B$3:$AH$1266,Sheet1!L$1+(Sheet1!$A$1-1)*10,FALSE))=TRUE,"---",IF(VLOOKUP($A665,Sheet1!$B$3:$AH$1266,Sheet1!L$1+(Sheet1!$A$1-1)*10,FALSE)="---","---", (ROUND(VLOOKUP($A665,Sheet1!$B$3:$AH$1266,Sheet1!L$1+(Sheet1!$A$1-1)*10,FALSE),IF(VLOOKUP($A665,Sheet1!$B$3:$AH$1266,Sheet1!L$1+(Sheet1!$A$1-1)*10,FALSE)&gt;99999,-3,IF(VLOOKUP($A665,Sheet1!$B$3:$AH$1266,Sheet1!L$1+(Sheet1!$A$1-1)*10,FALSE)&gt;9999,-2,IF(VLOOKUP($A665,Sheet1!$B$3:$AH$1266,Sheet1!L$1+(Sheet1!$A$1-1)*10,FALSE)&gt;999,-1,0)))))))</f>
        <v>---</v>
      </c>
      <c r="AC665" s="392" t="str">
        <f>IF(ISNA(VLOOKUP($A665,Sheet1!$B$3:$AH$1266,Sheet1!M$1+(Sheet1!$A$1-1)*10,FALSE))=TRUE,"---",IF(VLOOKUP($A665,Sheet1!$B$3:$AH$1266,Sheet1!M$1+(Sheet1!$A$1-1)*10,FALSE)="---","---", (ROUND(VLOOKUP($A665,Sheet1!$B$3:$AH$1266,Sheet1!M$1+(Sheet1!$A$1-1)*10,FALSE),IF(VLOOKUP($A665,Sheet1!$B$3:$AH$1266,Sheet1!M$1+(Sheet1!$A$1-1)*10,FALSE)&gt;99999,-3,IF(VLOOKUP($A665,Sheet1!$B$3:$AH$1266,Sheet1!M$1+(Sheet1!$A$1-1)*10,FALSE)&gt;9999,-2,IF(VLOOKUP($A665,Sheet1!$B$3:$AH$1266,Sheet1!M$1+(Sheet1!$A$1-1)*10,FALSE)&gt;999,-1,0)))))))</f>
        <v>---</v>
      </c>
      <c r="AD665" s="392" t="str">
        <f>IF(ISNA(VLOOKUP($A665,Sheet1!$B$3:$AH$1266,Sheet1!N$1+(Sheet1!$A$1-1)*10,FALSE))=TRUE,"---",IF(VLOOKUP($A665,Sheet1!$B$3:$AH$1266,Sheet1!N$1+(Sheet1!$A$1-1)*10,FALSE)="---","---", (ROUND(VLOOKUP($A665,Sheet1!$B$3:$AH$1266,Sheet1!N$1+(Sheet1!$A$1-1)*10,FALSE),IF(VLOOKUP($A665,Sheet1!$B$3:$AH$1266,Sheet1!N$1+(Sheet1!$A$1-1)*10,FALSE)&gt;99999,-3,IF(VLOOKUP($A665,Sheet1!$B$3:$AH$1266,Sheet1!N$1+(Sheet1!$A$1-1)*10,FALSE)&gt;9999,-2,IF(VLOOKUP($A665,Sheet1!$B$3:$AH$1266,Sheet1!N$1+(Sheet1!$A$1-1)*10,FALSE)&gt;999,-1,0)))))))</f>
        <v>---</v>
      </c>
    </row>
    <row r="666" spans="1:30" ht="25.5" customHeight="1" x14ac:dyDescent="0.25">
      <c r="A666" s="303"/>
      <c r="B666" s="331"/>
      <c r="C666" s="303"/>
      <c r="D666" s="303"/>
      <c r="E666" s="307" t="e">
        <v>#N/A</v>
      </c>
      <c r="F666" s="52" t="s">
        <v>4454</v>
      </c>
      <c r="G666" s="127" t="s">
        <v>286</v>
      </c>
      <c r="H666" s="347"/>
      <c r="I666" s="112">
        <v>36419</v>
      </c>
      <c r="J666" s="113">
        <v>7.79</v>
      </c>
      <c r="K666" s="114" t="s">
        <v>4405</v>
      </c>
      <c r="L666" s="115">
        <v>1430</v>
      </c>
      <c r="M666" s="116">
        <v>55.9</v>
      </c>
      <c r="N666" s="127" t="s">
        <v>1028</v>
      </c>
      <c r="O666" s="68" t="s">
        <v>4405</v>
      </c>
      <c r="P666" s="68" t="s">
        <v>4405</v>
      </c>
      <c r="Q666" s="68" t="s">
        <v>4405</v>
      </c>
      <c r="R666" s="74" t="s">
        <v>4405</v>
      </c>
      <c r="S666" s="356" t="e">
        <v>#N/A</v>
      </c>
      <c r="T666" s="356" t="str">
        <f>IF(ISNA(VLOOKUP(A666,Sheet1!B$3:C$1266,2,FALSE)=TRUE),"ND",VLOOKUP(A666,Sheet1!B$3:C$1266,2,FALSE))</f>
        <v>ND</v>
      </c>
      <c r="U666" s="392" t="str">
        <f>IF(ISNA(VLOOKUP($A666,Sheet1!$B$3:$AH$1266,Sheet1!E$1+(Sheet1!$A$1-1)*10,FALSE))=TRUE,"---",IF(VLOOKUP($A666,Sheet1!$B$3:$AH$1266,Sheet1!E$1+(Sheet1!$A$1-1)*10,FALSE)="---","---", (ROUND(VLOOKUP($A666,Sheet1!$B$3:$AH$1266,Sheet1!E$1+(Sheet1!$A$1-1)*10,FALSE),IF(VLOOKUP($A666,Sheet1!$B$3:$AH$1266,Sheet1!E$1+(Sheet1!$A$1-1)*10,FALSE)&gt;99999,-3,IF(VLOOKUP($A666,Sheet1!$B$3:$AH$1266,Sheet1!E$1+(Sheet1!$A$1-1)*10,FALSE)&gt;9999,-2,IF(VLOOKUP($A666,Sheet1!$B$3:$AH$1266,Sheet1!E$1+(Sheet1!$A$1-1)*10,FALSE)&gt;999,-1,0)))))))</f>
        <v>---</v>
      </c>
      <c r="V666" s="392" t="str">
        <f>IF(ISNA(VLOOKUP($A666,Sheet1!$B$3:$AH$1266,Sheet1!F$1+(Sheet1!$A$1-1)*10,FALSE))=TRUE,"---",IF(VLOOKUP($A666,Sheet1!$B$3:$AH$1266,Sheet1!F$1+(Sheet1!$A$1-1)*10,FALSE)="---","---", (ROUND(VLOOKUP($A666,Sheet1!$B$3:$AH$1266,Sheet1!F$1+(Sheet1!$A$1-1)*10,FALSE),IF(VLOOKUP($A666,Sheet1!$B$3:$AH$1266,Sheet1!F$1+(Sheet1!$A$1-1)*10,FALSE)&gt;99999,-3,IF(VLOOKUP($A666,Sheet1!$B$3:$AH$1266,Sheet1!F$1+(Sheet1!$A$1-1)*10,FALSE)&gt;9999,-2,IF(VLOOKUP($A666,Sheet1!$B$3:$AH$1266,Sheet1!F$1+(Sheet1!$A$1-1)*10,FALSE)&gt;999,-1,0)))))))</f>
        <v>---</v>
      </c>
      <c r="W666" s="392" t="str">
        <f>IF(ISNA(VLOOKUP($A666,Sheet1!$B$3:$AH$1266,Sheet1!G$1+(Sheet1!$A$1-1)*10,FALSE))=TRUE,"---",IF(VLOOKUP($A666,Sheet1!$B$3:$AH$1266,Sheet1!G$1+(Sheet1!$A$1-1)*10,FALSE)="---","---", (ROUND(VLOOKUP($A666,Sheet1!$B$3:$AH$1266,Sheet1!G$1+(Sheet1!$A$1-1)*10,FALSE),IF(VLOOKUP($A666,Sheet1!$B$3:$AH$1266,Sheet1!G$1+(Sheet1!$A$1-1)*10,FALSE)&gt;99999,-3,IF(VLOOKUP($A666,Sheet1!$B$3:$AH$1266,Sheet1!G$1+(Sheet1!$A$1-1)*10,FALSE)&gt;9999,-2,IF(VLOOKUP($A666,Sheet1!$B$3:$AH$1266,Sheet1!G$1+(Sheet1!$A$1-1)*10,FALSE)&gt;999,-1,0)))))))</f>
        <v>---</v>
      </c>
      <c r="X666" s="392" t="str">
        <f>IF(ISNA(VLOOKUP($A666,Sheet1!$B$3:$AH$1266,Sheet1!H$1+(Sheet1!$A$1-1)*10,FALSE))=TRUE,"---",IF(VLOOKUP($A666,Sheet1!$B$3:$AH$1266,Sheet1!H$1+(Sheet1!$A$1-1)*10,FALSE)="---","---", (ROUND(VLOOKUP($A666,Sheet1!$B$3:$AH$1266,Sheet1!H$1+(Sheet1!$A$1-1)*10,FALSE),IF(VLOOKUP($A666,Sheet1!$B$3:$AH$1266,Sheet1!H$1+(Sheet1!$A$1-1)*10,FALSE)&gt;99999,-3,IF(VLOOKUP($A666,Sheet1!$B$3:$AH$1266,Sheet1!H$1+(Sheet1!$A$1-1)*10,FALSE)&gt;9999,-2,IF(VLOOKUP($A666,Sheet1!$B$3:$AH$1266,Sheet1!H$1+(Sheet1!$A$1-1)*10,FALSE)&gt;999,-1,0)))))))</f>
        <v>---</v>
      </c>
      <c r="Y666" s="392" t="str">
        <f>IF(ISNA(VLOOKUP($A666,Sheet1!$B$3:$AH$1266,Sheet1!I$1+(Sheet1!$A$1-1)*10,FALSE))=TRUE,"---",IF(VLOOKUP($A666,Sheet1!$B$3:$AH$1266,Sheet1!I$1+(Sheet1!$A$1-1)*10,FALSE)="---","---", (ROUND(VLOOKUP($A666,Sheet1!$B$3:$AH$1266,Sheet1!I$1+(Sheet1!$A$1-1)*10,FALSE),IF(VLOOKUP($A666,Sheet1!$B$3:$AH$1266,Sheet1!I$1+(Sheet1!$A$1-1)*10,FALSE)&gt;99999,-3,IF(VLOOKUP($A666,Sheet1!$B$3:$AH$1266,Sheet1!I$1+(Sheet1!$A$1-1)*10,FALSE)&gt;9999,-2,IF(VLOOKUP($A666,Sheet1!$B$3:$AH$1266,Sheet1!I$1+(Sheet1!$A$1-1)*10,FALSE)&gt;999,-1,0)))))))</f>
        <v>---</v>
      </c>
      <c r="Z666" s="392" t="str">
        <f>IF(ISNA(VLOOKUP($A666,Sheet1!$B$3:$AH$1266,Sheet1!J$1+(Sheet1!$A$1-1)*10,FALSE))=TRUE,"---",IF(VLOOKUP($A666,Sheet1!$B$3:$AH$1266,Sheet1!J$1+(Sheet1!$A$1-1)*10,FALSE)="---","---", (ROUND(VLOOKUP($A666,Sheet1!$B$3:$AH$1266,Sheet1!J$1+(Sheet1!$A$1-1)*10,FALSE),IF(VLOOKUP($A666,Sheet1!$B$3:$AH$1266,Sheet1!J$1+(Sheet1!$A$1-1)*10,FALSE)&gt;99999,-3,IF(VLOOKUP($A666,Sheet1!$B$3:$AH$1266,Sheet1!J$1+(Sheet1!$A$1-1)*10,FALSE)&gt;9999,-2,IF(VLOOKUP($A666,Sheet1!$B$3:$AH$1266,Sheet1!J$1+(Sheet1!$A$1-1)*10,FALSE)&gt;999,-1,0)))))))</f>
        <v>---</v>
      </c>
      <c r="AA666" s="392" t="str">
        <f>IF(ISNA(VLOOKUP($A666,Sheet1!$B$3:$AH$1266,Sheet1!K$1+(Sheet1!$A$1-1)*10,FALSE))=TRUE,"---",IF(VLOOKUP($A666,Sheet1!$B$3:$AH$1266,Sheet1!K$1+(Sheet1!$A$1-1)*10,FALSE)="---","---", (ROUND(VLOOKUP($A666,Sheet1!$B$3:$AH$1266,Sheet1!K$1+(Sheet1!$A$1-1)*10,FALSE),IF(VLOOKUP($A666,Sheet1!$B$3:$AH$1266,Sheet1!K$1+(Sheet1!$A$1-1)*10,FALSE)&gt;99999,-3,IF(VLOOKUP($A666,Sheet1!$B$3:$AH$1266,Sheet1!K$1+(Sheet1!$A$1-1)*10,FALSE)&gt;9999,-2,IF(VLOOKUP($A666,Sheet1!$B$3:$AH$1266,Sheet1!K$1+(Sheet1!$A$1-1)*10,FALSE)&gt;999,-1,0)))))))</f>
        <v>---</v>
      </c>
      <c r="AB666" s="392" t="str">
        <f>IF(ISNA(VLOOKUP($A666,Sheet1!$B$3:$AH$1266,Sheet1!L$1+(Sheet1!$A$1-1)*10,FALSE))=TRUE,"---",IF(VLOOKUP($A666,Sheet1!$B$3:$AH$1266,Sheet1!L$1+(Sheet1!$A$1-1)*10,FALSE)="---","---", (ROUND(VLOOKUP($A666,Sheet1!$B$3:$AH$1266,Sheet1!L$1+(Sheet1!$A$1-1)*10,FALSE),IF(VLOOKUP($A666,Sheet1!$B$3:$AH$1266,Sheet1!L$1+(Sheet1!$A$1-1)*10,FALSE)&gt;99999,-3,IF(VLOOKUP($A666,Sheet1!$B$3:$AH$1266,Sheet1!L$1+(Sheet1!$A$1-1)*10,FALSE)&gt;9999,-2,IF(VLOOKUP($A666,Sheet1!$B$3:$AH$1266,Sheet1!L$1+(Sheet1!$A$1-1)*10,FALSE)&gt;999,-1,0)))))))</f>
        <v>---</v>
      </c>
      <c r="AC666" s="392" t="str">
        <f>IF(ISNA(VLOOKUP($A666,Sheet1!$B$3:$AH$1266,Sheet1!M$1+(Sheet1!$A$1-1)*10,FALSE))=TRUE,"---",IF(VLOOKUP($A666,Sheet1!$B$3:$AH$1266,Sheet1!M$1+(Sheet1!$A$1-1)*10,FALSE)="---","---", (ROUND(VLOOKUP($A666,Sheet1!$B$3:$AH$1266,Sheet1!M$1+(Sheet1!$A$1-1)*10,FALSE),IF(VLOOKUP($A666,Sheet1!$B$3:$AH$1266,Sheet1!M$1+(Sheet1!$A$1-1)*10,FALSE)&gt;99999,-3,IF(VLOOKUP($A666,Sheet1!$B$3:$AH$1266,Sheet1!M$1+(Sheet1!$A$1-1)*10,FALSE)&gt;9999,-2,IF(VLOOKUP($A666,Sheet1!$B$3:$AH$1266,Sheet1!M$1+(Sheet1!$A$1-1)*10,FALSE)&gt;999,-1,0)))))))</f>
        <v>---</v>
      </c>
      <c r="AD666" s="392" t="str">
        <f>IF(ISNA(VLOOKUP($A666,Sheet1!$B$3:$AH$1266,Sheet1!N$1+(Sheet1!$A$1-1)*10,FALSE))=TRUE,"---",IF(VLOOKUP($A666,Sheet1!$B$3:$AH$1266,Sheet1!N$1+(Sheet1!$A$1-1)*10,FALSE)="---","---", (ROUND(VLOOKUP($A666,Sheet1!$B$3:$AH$1266,Sheet1!N$1+(Sheet1!$A$1-1)*10,FALSE),IF(VLOOKUP($A666,Sheet1!$B$3:$AH$1266,Sheet1!N$1+(Sheet1!$A$1-1)*10,FALSE)&gt;99999,-3,IF(VLOOKUP($A666,Sheet1!$B$3:$AH$1266,Sheet1!N$1+(Sheet1!$A$1-1)*10,FALSE)&gt;9999,-2,IF(VLOOKUP($A666,Sheet1!$B$3:$AH$1266,Sheet1!N$1+(Sheet1!$A$1-1)*10,FALSE)&gt;999,-1,0)))))))</f>
        <v>---</v>
      </c>
    </row>
    <row r="667" spans="1:30" ht="25.5" customHeight="1" thickBot="1" x14ac:dyDescent="0.3">
      <c r="A667" s="312" t="s">
        <v>1029</v>
      </c>
      <c r="B667" s="312"/>
      <c r="C667" s="312"/>
      <c r="D667" s="312"/>
      <c r="E667" s="312"/>
      <c r="F667" s="312"/>
      <c r="G667" s="312"/>
      <c r="H667" s="312"/>
      <c r="I667" s="312"/>
      <c r="J667" s="312"/>
      <c r="K667" s="312"/>
      <c r="L667" s="312"/>
      <c r="M667" s="312"/>
      <c r="N667" s="312"/>
      <c r="O667" s="312"/>
      <c r="P667" s="312"/>
      <c r="Q667" s="312"/>
      <c r="R667" s="312"/>
      <c r="S667" s="312"/>
      <c r="T667" s="312"/>
      <c r="U667" s="312"/>
      <c r="V667" s="312"/>
      <c r="W667" s="312"/>
      <c r="X667" s="312"/>
      <c r="Y667" s="312"/>
      <c r="Z667" s="312"/>
      <c r="AA667" s="312"/>
      <c r="AB667" s="312"/>
      <c r="AC667" s="312"/>
      <c r="AD667" s="312"/>
    </row>
    <row r="668" spans="1:30" ht="25.5" customHeight="1" thickTop="1" x14ac:dyDescent="0.25">
      <c r="A668" s="304" t="s">
        <v>1030</v>
      </c>
      <c r="B668" s="393" t="s">
        <v>1031</v>
      </c>
      <c r="C668" s="304">
        <v>411009</v>
      </c>
      <c r="D668" s="304">
        <v>735845</v>
      </c>
      <c r="E668" s="305" t="s">
        <v>3011</v>
      </c>
      <c r="F668" s="346" t="s">
        <v>4658</v>
      </c>
      <c r="G668" s="352" t="s">
        <v>286</v>
      </c>
      <c r="H668" s="348">
        <v>5.46</v>
      </c>
      <c r="I668" s="150">
        <v>26697</v>
      </c>
      <c r="J668" s="151">
        <v>7.5</v>
      </c>
      <c r="K668" s="154" t="s">
        <v>4405</v>
      </c>
      <c r="L668" s="78">
        <v>1450</v>
      </c>
      <c r="M668" s="153">
        <v>266</v>
      </c>
      <c r="N668" s="152" t="s">
        <v>199</v>
      </c>
      <c r="O668" s="72" t="s">
        <v>4405</v>
      </c>
      <c r="P668" s="72" t="s">
        <v>4405</v>
      </c>
      <c r="Q668" s="72" t="s">
        <v>4405</v>
      </c>
      <c r="R668" s="63" t="s">
        <v>4405</v>
      </c>
      <c r="S668" s="357" t="s">
        <v>4362</v>
      </c>
      <c r="T668" s="357" t="str">
        <f>IF(ISNA(VLOOKUP(A668,Sheet1!B$3:C$1266,2,FALSE)=TRUE),"NC",VLOOKUP(A668,Sheet1!B$3:C$1266,2,FALSE))</f>
        <v>NC</v>
      </c>
      <c r="U668" s="385" t="str">
        <f>IF(ISNA(VLOOKUP($A668,Sheet1!$B$3:$AH$1266,Sheet1!E$1+(Sheet1!$A$1-1)*10,FALSE))=TRUE,"---",IF(VLOOKUP($A668,Sheet1!$B$3:$AH$1266,Sheet1!E$1+(Sheet1!$A$1-1)*10,FALSE)="---","---", (ROUND(VLOOKUP($A668,Sheet1!$B$3:$AH$1266,Sheet1!E$1+(Sheet1!$A$1-1)*10,FALSE),IF(VLOOKUP($A668,Sheet1!$B$3:$AH$1266,Sheet1!E$1+(Sheet1!$A$1-1)*10,FALSE)&gt;99999,-3,IF(VLOOKUP($A668,Sheet1!$B$3:$AH$1266,Sheet1!E$1+(Sheet1!$A$1-1)*10,FALSE)&gt;9999,-2,IF(VLOOKUP($A668,Sheet1!$B$3:$AH$1266,Sheet1!E$1+(Sheet1!$A$1-1)*10,FALSE)&gt;999,-1,0)))))))</f>
        <v>---</v>
      </c>
      <c r="V668" s="385" t="str">
        <f>IF(ISNA(VLOOKUP($A668,Sheet1!$B$3:$AH$1266,Sheet1!F$1+(Sheet1!$A$1-1)*10,FALSE))=TRUE,"---",IF(VLOOKUP($A668,Sheet1!$B$3:$AH$1266,Sheet1!F$1+(Sheet1!$A$1-1)*10,FALSE)="---","---", (ROUND(VLOOKUP($A668,Sheet1!$B$3:$AH$1266,Sheet1!F$1+(Sheet1!$A$1-1)*10,FALSE),IF(VLOOKUP($A668,Sheet1!$B$3:$AH$1266,Sheet1!F$1+(Sheet1!$A$1-1)*10,FALSE)&gt;99999,-3,IF(VLOOKUP($A668,Sheet1!$B$3:$AH$1266,Sheet1!F$1+(Sheet1!$A$1-1)*10,FALSE)&gt;9999,-2,IF(VLOOKUP($A668,Sheet1!$B$3:$AH$1266,Sheet1!F$1+(Sheet1!$A$1-1)*10,FALSE)&gt;999,-1,0)))))))</f>
        <v>---</v>
      </c>
      <c r="W668" s="385" t="str">
        <f>IF(ISNA(VLOOKUP($A668,Sheet1!$B$3:$AH$1266,Sheet1!G$1+(Sheet1!$A$1-1)*10,FALSE))=TRUE,"---",IF(VLOOKUP($A668,Sheet1!$B$3:$AH$1266,Sheet1!G$1+(Sheet1!$A$1-1)*10,FALSE)="---","---", (ROUND(VLOOKUP($A668,Sheet1!$B$3:$AH$1266,Sheet1!G$1+(Sheet1!$A$1-1)*10,FALSE),IF(VLOOKUP($A668,Sheet1!$B$3:$AH$1266,Sheet1!G$1+(Sheet1!$A$1-1)*10,FALSE)&gt;99999,-3,IF(VLOOKUP($A668,Sheet1!$B$3:$AH$1266,Sheet1!G$1+(Sheet1!$A$1-1)*10,FALSE)&gt;9999,-2,IF(VLOOKUP($A668,Sheet1!$B$3:$AH$1266,Sheet1!G$1+(Sheet1!$A$1-1)*10,FALSE)&gt;999,-1,0)))))))</f>
        <v>---</v>
      </c>
      <c r="X668" s="385" t="str">
        <f>IF(ISNA(VLOOKUP($A668,Sheet1!$B$3:$AH$1266,Sheet1!H$1+(Sheet1!$A$1-1)*10,FALSE))=TRUE,"---",IF(VLOOKUP($A668,Sheet1!$B$3:$AH$1266,Sheet1!H$1+(Sheet1!$A$1-1)*10,FALSE)="---","---", (ROUND(VLOOKUP($A668,Sheet1!$B$3:$AH$1266,Sheet1!H$1+(Sheet1!$A$1-1)*10,FALSE),IF(VLOOKUP($A668,Sheet1!$B$3:$AH$1266,Sheet1!H$1+(Sheet1!$A$1-1)*10,FALSE)&gt;99999,-3,IF(VLOOKUP($A668,Sheet1!$B$3:$AH$1266,Sheet1!H$1+(Sheet1!$A$1-1)*10,FALSE)&gt;9999,-2,IF(VLOOKUP($A668,Sheet1!$B$3:$AH$1266,Sheet1!H$1+(Sheet1!$A$1-1)*10,FALSE)&gt;999,-1,0)))))))</f>
        <v>---</v>
      </c>
      <c r="Y668" s="385" t="str">
        <f>IF(ISNA(VLOOKUP($A668,Sheet1!$B$3:$AH$1266,Sheet1!I$1+(Sheet1!$A$1-1)*10,FALSE))=TRUE,"---",IF(VLOOKUP($A668,Sheet1!$B$3:$AH$1266,Sheet1!I$1+(Sheet1!$A$1-1)*10,FALSE)="---","---", (ROUND(VLOOKUP($A668,Sheet1!$B$3:$AH$1266,Sheet1!I$1+(Sheet1!$A$1-1)*10,FALSE),IF(VLOOKUP($A668,Sheet1!$B$3:$AH$1266,Sheet1!I$1+(Sheet1!$A$1-1)*10,FALSE)&gt;99999,-3,IF(VLOOKUP($A668,Sheet1!$B$3:$AH$1266,Sheet1!I$1+(Sheet1!$A$1-1)*10,FALSE)&gt;9999,-2,IF(VLOOKUP($A668,Sheet1!$B$3:$AH$1266,Sheet1!I$1+(Sheet1!$A$1-1)*10,FALSE)&gt;999,-1,0)))))))</f>
        <v>---</v>
      </c>
      <c r="Z668" s="385" t="str">
        <f>IF(ISNA(VLOOKUP($A668,Sheet1!$B$3:$AH$1266,Sheet1!J$1+(Sheet1!$A$1-1)*10,FALSE))=TRUE,"---",IF(VLOOKUP($A668,Sheet1!$B$3:$AH$1266,Sheet1!J$1+(Sheet1!$A$1-1)*10,FALSE)="---","---", (ROUND(VLOOKUP($A668,Sheet1!$B$3:$AH$1266,Sheet1!J$1+(Sheet1!$A$1-1)*10,FALSE),IF(VLOOKUP($A668,Sheet1!$B$3:$AH$1266,Sheet1!J$1+(Sheet1!$A$1-1)*10,FALSE)&gt;99999,-3,IF(VLOOKUP($A668,Sheet1!$B$3:$AH$1266,Sheet1!J$1+(Sheet1!$A$1-1)*10,FALSE)&gt;9999,-2,IF(VLOOKUP($A668,Sheet1!$B$3:$AH$1266,Sheet1!J$1+(Sheet1!$A$1-1)*10,FALSE)&gt;999,-1,0)))))))</f>
        <v>---</v>
      </c>
      <c r="AA668" s="385" t="str">
        <f>IF(ISNA(VLOOKUP($A668,Sheet1!$B$3:$AH$1266,Sheet1!K$1+(Sheet1!$A$1-1)*10,FALSE))=TRUE,"---",IF(VLOOKUP($A668,Sheet1!$B$3:$AH$1266,Sheet1!K$1+(Sheet1!$A$1-1)*10,FALSE)="---","---", (ROUND(VLOOKUP($A668,Sheet1!$B$3:$AH$1266,Sheet1!K$1+(Sheet1!$A$1-1)*10,FALSE),IF(VLOOKUP($A668,Sheet1!$B$3:$AH$1266,Sheet1!K$1+(Sheet1!$A$1-1)*10,FALSE)&gt;99999,-3,IF(VLOOKUP($A668,Sheet1!$B$3:$AH$1266,Sheet1!K$1+(Sheet1!$A$1-1)*10,FALSE)&gt;9999,-2,IF(VLOOKUP($A668,Sheet1!$B$3:$AH$1266,Sheet1!K$1+(Sheet1!$A$1-1)*10,FALSE)&gt;999,-1,0)))))))</f>
        <v>---</v>
      </c>
      <c r="AB668" s="385" t="str">
        <f>IF(ISNA(VLOOKUP($A668,Sheet1!$B$3:$AH$1266,Sheet1!L$1+(Sheet1!$A$1-1)*10,FALSE))=TRUE,"---",IF(VLOOKUP($A668,Sheet1!$B$3:$AH$1266,Sheet1!L$1+(Sheet1!$A$1-1)*10,FALSE)="---","---", (ROUND(VLOOKUP($A668,Sheet1!$B$3:$AH$1266,Sheet1!L$1+(Sheet1!$A$1-1)*10,FALSE),IF(VLOOKUP($A668,Sheet1!$B$3:$AH$1266,Sheet1!L$1+(Sheet1!$A$1-1)*10,FALSE)&gt;99999,-3,IF(VLOOKUP($A668,Sheet1!$B$3:$AH$1266,Sheet1!L$1+(Sheet1!$A$1-1)*10,FALSE)&gt;9999,-2,IF(VLOOKUP($A668,Sheet1!$B$3:$AH$1266,Sheet1!L$1+(Sheet1!$A$1-1)*10,FALSE)&gt;999,-1,0)))))))</f>
        <v>---</v>
      </c>
      <c r="AC668" s="385" t="str">
        <f>IF(ISNA(VLOOKUP($A668,Sheet1!$B$3:$AH$1266,Sheet1!M$1+(Sheet1!$A$1-1)*10,FALSE))=TRUE,"---",IF(VLOOKUP($A668,Sheet1!$B$3:$AH$1266,Sheet1!M$1+(Sheet1!$A$1-1)*10,FALSE)="---","---", (ROUND(VLOOKUP($A668,Sheet1!$B$3:$AH$1266,Sheet1!M$1+(Sheet1!$A$1-1)*10,FALSE),IF(VLOOKUP($A668,Sheet1!$B$3:$AH$1266,Sheet1!M$1+(Sheet1!$A$1-1)*10,FALSE)&gt;99999,-3,IF(VLOOKUP($A668,Sheet1!$B$3:$AH$1266,Sheet1!M$1+(Sheet1!$A$1-1)*10,FALSE)&gt;9999,-2,IF(VLOOKUP($A668,Sheet1!$B$3:$AH$1266,Sheet1!M$1+(Sheet1!$A$1-1)*10,FALSE)&gt;999,-1,0)))))))</f>
        <v>---</v>
      </c>
      <c r="AD668" s="385" t="str">
        <f>IF(ISNA(VLOOKUP($A668,Sheet1!$B$3:$AH$1266,Sheet1!N$1+(Sheet1!$A$1-1)*10,FALSE))=TRUE,"---",IF(VLOOKUP($A668,Sheet1!$B$3:$AH$1266,Sheet1!N$1+(Sheet1!$A$1-1)*10,FALSE)="---","---", (ROUND(VLOOKUP($A668,Sheet1!$B$3:$AH$1266,Sheet1!N$1+(Sheet1!$A$1-1)*10,FALSE),IF(VLOOKUP($A668,Sheet1!$B$3:$AH$1266,Sheet1!N$1+(Sheet1!$A$1-1)*10,FALSE)&gt;99999,-3,IF(VLOOKUP($A668,Sheet1!$B$3:$AH$1266,Sheet1!N$1+(Sheet1!$A$1-1)*10,FALSE)&gt;9999,-2,IF(VLOOKUP($A668,Sheet1!$B$3:$AH$1266,Sheet1!N$1+(Sheet1!$A$1-1)*10,FALSE)&gt;999,-1,0)))))))</f>
        <v>---</v>
      </c>
    </row>
    <row r="669" spans="1:30" ht="25.5" customHeight="1" x14ac:dyDescent="0.25">
      <c r="A669" s="304"/>
      <c r="B669" s="346"/>
      <c r="C669" s="304"/>
      <c r="D669" s="304"/>
      <c r="E669" s="305" t="e">
        <v>#N/A</v>
      </c>
      <c r="F669" s="346"/>
      <c r="G669" s="352"/>
      <c r="H669" s="348"/>
      <c r="I669" s="119">
        <v>27941</v>
      </c>
      <c r="J669" s="124">
        <v>7.45</v>
      </c>
      <c r="K669" s="118" t="s">
        <v>20</v>
      </c>
      <c r="L669" s="122">
        <v>1450</v>
      </c>
      <c r="M669" s="123">
        <v>266</v>
      </c>
      <c r="N669" s="121" t="s">
        <v>4405</v>
      </c>
      <c r="O669" s="71" t="s">
        <v>4405</v>
      </c>
      <c r="P669" s="71" t="s">
        <v>4405</v>
      </c>
      <c r="Q669" s="71" t="s">
        <v>4405</v>
      </c>
      <c r="R669" s="73" t="s">
        <v>4405</v>
      </c>
      <c r="S669" s="357" t="e">
        <v>#N/A</v>
      </c>
      <c r="T669" s="357" t="str">
        <f>IF(ISNA(VLOOKUP(A669,Sheet1!B$3:C$1266,2,FALSE)=TRUE),"ND",VLOOKUP(A669,Sheet1!B$3:C$1266,2,FALSE))</f>
        <v>ND</v>
      </c>
      <c r="U669" s="385" t="str">
        <f>IF(ISNA(VLOOKUP($A669,Sheet1!$B$3:$AH$1266,Sheet1!E$1+(Sheet1!$A$1-1)*10,FALSE))=TRUE,"---",IF(VLOOKUP($A669,Sheet1!$B$3:$AH$1266,Sheet1!E$1+(Sheet1!$A$1-1)*10,FALSE)="---","---", (ROUND(VLOOKUP($A669,Sheet1!$B$3:$AH$1266,Sheet1!E$1+(Sheet1!$A$1-1)*10,FALSE),IF(VLOOKUP($A669,Sheet1!$B$3:$AH$1266,Sheet1!E$1+(Sheet1!$A$1-1)*10,FALSE)&gt;99999,-3,IF(VLOOKUP($A669,Sheet1!$B$3:$AH$1266,Sheet1!E$1+(Sheet1!$A$1-1)*10,FALSE)&gt;9999,-2,IF(VLOOKUP($A669,Sheet1!$B$3:$AH$1266,Sheet1!E$1+(Sheet1!$A$1-1)*10,FALSE)&gt;999,-1,0)))))))</f>
        <v>---</v>
      </c>
      <c r="V669" s="385" t="str">
        <f>IF(ISNA(VLOOKUP($A669,Sheet1!$B$3:$AH$1266,Sheet1!F$1+(Sheet1!$A$1-1)*10,FALSE))=TRUE,"---",IF(VLOOKUP($A669,Sheet1!$B$3:$AH$1266,Sheet1!F$1+(Sheet1!$A$1-1)*10,FALSE)="---","---", (ROUND(VLOOKUP($A669,Sheet1!$B$3:$AH$1266,Sheet1!F$1+(Sheet1!$A$1-1)*10,FALSE),IF(VLOOKUP($A669,Sheet1!$B$3:$AH$1266,Sheet1!F$1+(Sheet1!$A$1-1)*10,FALSE)&gt;99999,-3,IF(VLOOKUP($A669,Sheet1!$B$3:$AH$1266,Sheet1!F$1+(Sheet1!$A$1-1)*10,FALSE)&gt;9999,-2,IF(VLOOKUP($A669,Sheet1!$B$3:$AH$1266,Sheet1!F$1+(Sheet1!$A$1-1)*10,FALSE)&gt;999,-1,0)))))))</f>
        <v>---</v>
      </c>
      <c r="W669" s="385" t="str">
        <f>IF(ISNA(VLOOKUP($A669,Sheet1!$B$3:$AH$1266,Sheet1!G$1+(Sheet1!$A$1-1)*10,FALSE))=TRUE,"---",IF(VLOOKUP($A669,Sheet1!$B$3:$AH$1266,Sheet1!G$1+(Sheet1!$A$1-1)*10,FALSE)="---","---", (ROUND(VLOOKUP($A669,Sheet1!$B$3:$AH$1266,Sheet1!G$1+(Sheet1!$A$1-1)*10,FALSE),IF(VLOOKUP($A669,Sheet1!$B$3:$AH$1266,Sheet1!G$1+(Sheet1!$A$1-1)*10,FALSE)&gt;99999,-3,IF(VLOOKUP($A669,Sheet1!$B$3:$AH$1266,Sheet1!G$1+(Sheet1!$A$1-1)*10,FALSE)&gt;9999,-2,IF(VLOOKUP($A669,Sheet1!$B$3:$AH$1266,Sheet1!G$1+(Sheet1!$A$1-1)*10,FALSE)&gt;999,-1,0)))))))</f>
        <v>---</v>
      </c>
      <c r="X669" s="385" t="str">
        <f>IF(ISNA(VLOOKUP($A669,Sheet1!$B$3:$AH$1266,Sheet1!H$1+(Sheet1!$A$1-1)*10,FALSE))=TRUE,"---",IF(VLOOKUP($A669,Sheet1!$B$3:$AH$1266,Sheet1!H$1+(Sheet1!$A$1-1)*10,FALSE)="---","---", (ROUND(VLOOKUP($A669,Sheet1!$B$3:$AH$1266,Sheet1!H$1+(Sheet1!$A$1-1)*10,FALSE),IF(VLOOKUP($A669,Sheet1!$B$3:$AH$1266,Sheet1!H$1+(Sheet1!$A$1-1)*10,FALSE)&gt;99999,-3,IF(VLOOKUP($A669,Sheet1!$B$3:$AH$1266,Sheet1!H$1+(Sheet1!$A$1-1)*10,FALSE)&gt;9999,-2,IF(VLOOKUP($A669,Sheet1!$B$3:$AH$1266,Sheet1!H$1+(Sheet1!$A$1-1)*10,FALSE)&gt;999,-1,0)))))))</f>
        <v>---</v>
      </c>
      <c r="Y669" s="385" t="str">
        <f>IF(ISNA(VLOOKUP($A669,Sheet1!$B$3:$AH$1266,Sheet1!I$1+(Sheet1!$A$1-1)*10,FALSE))=TRUE,"---",IF(VLOOKUP($A669,Sheet1!$B$3:$AH$1266,Sheet1!I$1+(Sheet1!$A$1-1)*10,FALSE)="---","---", (ROUND(VLOOKUP($A669,Sheet1!$B$3:$AH$1266,Sheet1!I$1+(Sheet1!$A$1-1)*10,FALSE),IF(VLOOKUP($A669,Sheet1!$B$3:$AH$1266,Sheet1!I$1+(Sheet1!$A$1-1)*10,FALSE)&gt;99999,-3,IF(VLOOKUP($A669,Sheet1!$B$3:$AH$1266,Sheet1!I$1+(Sheet1!$A$1-1)*10,FALSE)&gt;9999,-2,IF(VLOOKUP($A669,Sheet1!$B$3:$AH$1266,Sheet1!I$1+(Sheet1!$A$1-1)*10,FALSE)&gt;999,-1,0)))))))</f>
        <v>---</v>
      </c>
      <c r="Z669" s="385" t="str">
        <f>IF(ISNA(VLOOKUP($A669,Sheet1!$B$3:$AH$1266,Sheet1!J$1+(Sheet1!$A$1-1)*10,FALSE))=TRUE,"---",IF(VLOOKUP($A669,Sheet1!$B$3:$AH$1266,Sheet1!J$1+(Sheet1!$A$1-1)*10,FALSE)="---","---", (ROUND(VLOOKUP($A669,Sheet1!$B$3:$AH$1266,Sheet1!J$1+(Sheet1!$A$1-1)*10,FALSE),IF(VLOOKUP($A669,Sheet1!$B$3:$AH$1266,Sheet1!J$1+(Sheet1!$A$1-1)*10,FALSE)&gt;99999,-3,IF(VLOOKUP($A669,Sheet1!$B$3:$AH$1266,Sheet1!J$1+(Sheet1!$A$1-1)*10,FALSE)&gt;9999,-2,IF(VLOOKUP($A669,Sheet1!$B$3:$AH$1266,Sheet1!J$1+(Sheet1!$A$1-1)*10,FALSE)&gt;999,-1,0)))))))</f>
        <v>---</v>
      </c>
      <c r="AA669" s="385" t="str">
        <f>IF(ISNA(VLOOKUP($A669,Sheet1!$B$3:$AH$1266,Sheet1!K$1+(Sheet1!$A$1-1)*10,FALSE))=TRUE,"---",IF(VLOOKUP($A669,Sheet1!$B$3:$AH$1266,Sheet1!K$1+(Sheet1!$A$1-1)*10,FALSE)="---","---", (ROUND(VLOOKUP($A669,Sheet1!$B$3:$AH$1266,Sheet1!K$1+(Sheet1!$A$1-1)*10,FALSE),IF(VLOOKUP($A669,Sheet1!$B$3:$AH$1266,Sheet1!K$1+(Sheet1!$A$1-1)*10,FALSE)&gt;99999,-3,IF(VLOOKUP($A669,Sheet1!$B$3:$AH$1266,Sheet1!K$1+(Sheet1!$A$1-1)*10,FALSE)&gt;9999,-2,IF(VLOOKUP($A669,Sheet1!$B$3:$AH$1266,Sheet1!K$1+(Sheet1!$A$1-1)*10,FALSE)&gt;999,-1,0)))))))</f>
        <v>---</v>
      </c>
      <c r="AB669" s="385" t="str">
        <f>IF(ISNA(VLOOKUP($A669,Sheet1!$B$3:$AH$1266,Sheet1!L$1+(Sheet1!$A$1-1)*10,FALSE))=TRUE,"---",IF(VLOOKUP($A669,Sheet1!$B$3:$AH$1266,Sheet1!L$1+(Sheet1!$A$1-1)*10,FALSE)="---","---", (ROUND(VLOOKUP($A669,Sheet1!$B$3:$AH$1266,Sheet1!L$1+(Sheet1!$A$1-1)*10,FALSE),IF(VLOOKUP($A669,Sheet1!$B$3:$AH$1266,Sheet1!L$1+(Sheet1!$A$1-1)*10,FALSE)&gt;99999,-3,IF(VLOOKUP($A669,Sheet1!$B$3:$AH$1266,Sheet1!L$1+(Sheet1!$A$1-1)*10,FALSE)&gt;9999,-2,IF(VLOOKUP($A669,Sheet1!$B$3:$AH$1266,Sheet1!L$1+(Sheet1!$A$1-1)*10,FALSE)&gt;999,-1,0)))))))</f>
        <v>---</v>
      </c>
      <c r="AC669" s="385" t="str">
        <f>IF(ISNA(VLOOKUP($A669,Sheet1!$B$3:$AH$1266,Sheet1!M$1+(Sheet1!$A$1-1)*10,FALSE))=TRUE,"---",IF(VLOOKUP($A669,Sheet1!$B$3:$AH$1266,Sheet1!M$1+(Sheet1!$A$1-1)*10,FALSE)="---","---", (ROUND(VLOOKUP($A669,Sheet1!$B$3:$AH$1266,Sheet1!M$1+(Sheet1!$A$1-1)*10,FALSE),IF(VLOOKUP($A669,Sheet1!$B$3:$AH$1266,Sheet1!M$1+(Sheet1!$A$1-1)*10,FALSE)&gt;99999,-3,IF(VLOOKUP($A669,Sheet1!$B$3:$AH$1266,Sheet1!M$1+(Sheet1!$A$1-1)*10,FALSE)&gt;9999,-2,IF(VLOOKUP($A669,Sheet1!$B$3:$AH$1266,Sheet1!M$1+(Sheet1!$A$1-1)*10,FALSE)&gt;999,-1,0)))))))</f>
        <v>---</v>
      </c>
      <c r="AD669" s="385" t="str">
        <f>IF(ISNA(VLOOKUP($A669,Sheet1!$B$3:$AH$1266,Sheet1!N$1+(Sheet1!$A$1-1)*10,FALSE))=TRUE,"---",IF(VLOOKUP($A669,Sheet1!$B$3:$AH$1266,Sheet1!N$1+(Sheet1!$A$1-1)*10,FALSE)="---","---", (ROUND(VLOOKUP($A669,Sheet1!$B$3:$AH$1266,Sheet1!N$1+(Sheet1!$A$1-1)*10,FALSE),IF(VLOOKUP($A669,Sheet1!$B$3:$AH$1266,Sheet1!N$1+(Sheet1!$A$1-1)*10,FALSE)&gt;99999,-3,IF(VLOOKUP($A669,Sheet1!$B$3:$AH$1266,Sheet1!N$1+(Sheet1!$A$1-1)*10,FALSE)&gt;9999,-2,IF(VLOOKUP($A669,Sheet1!$B$3:$AH$1266,Sheet1!N$1+(Sheet1!$A$1-1)*10,FALSE)&gt;999,-1,0)))))))</f>
        <v>---</v>
      </c>
    </row>
    <row r="670" spans="1:30" ht="25.5" customHeight="1" x14ac:dyDescent="0.25">
      <c r="A670" s="303" t="s">
        <v>1032</v>
      </c>
      <c r="B670" s="330" t="s">
        <v>1033</v>
      </c>
      <c r="C670" s="303">
        <v>411018</v>
      </c>
      <c r="D670" s="303">
        <v>735823</v>
      </c>
      <c r="E670" s="307" t="s">
        <v>3011</v>
      </c>
      <c r="F670" s="52" t="s">
        <v>4641</v>
      </c>
      <c r="G670" s="127" t="s">
        <v>31</v>
      </c>
      <c r="H670" s="347">
        <v>13.2</v>
      </c>
      <c r="I670" s="112">
        <v>22147</v>
      </c>
      <c r="J670" s="113">
        <v>6.67</v>
      </c>
      <c r="K670" s="127" t="s">
        <v>20</v>
      </c>
      <c r="L670" s="115">
        <v>1010</v>
      </c>
      <c r="M670" s="116">
        <v>76.5</v>
      </c>
      <c r="N670" s="114" t="s">
        <v>4405</v>
      </c>
      <c r="O670" s="68" t="s">
        <v>4405</v>
      </c>
      <c r="P670" s="68" t="s">
        <v>4405</v>
      </c>
      <c r="Q670" s="68" t="s">
        <v>4405</v>
      </c>
      <c r="R670" s="74" t="s">
        <v>4405</v>
      </c>
      <c r="S670" s="356" t="s">
        <v>4362</v>
      </c>
      <c r="T670" s="356" t="str">
        <f>IF(ISNA(VLOOKUP(A670,Sheet1!B$3:C$1266,2,FALSE)=TRUE),"NC",VLOOKUP(A670,Sheet1!B$3:C$1266,2,FALSE))</f>
        <v>NC</v>
      </c>
      <c r="U670" s="392" t="str">
        <f>IF(ISNA(VLOOKUP($A670,Sheet1!$B$3:$AH$1266,Sheet1!E$1+(Sheet1!$A$1-1)*10,FALSE))=TRUE,"---",IF(VLOOKUP($A670,Sheet1!$B$3:$AH$1266,Sheet1!E$1+(Sheet1!$A$1-1)*10,FALSE)="---","---", (ROUND(VLOOKUP($A670,Sheet1!$B$3:$AH$1266,Sheet1!E$1+(Sheet1!$A$1-1)*10,FALSE),IF(VLOOKUP($A670,Sheet1!$B$3:$AH$1266,Sheet1!E$1+(Sheet1!$A$1-1)*10,FALSE)&gt;99999,-3,IF(VLOOKUP($A670,Sheet1!$B$3:$AH$1266,Sheet1!E$1+(Sheet1!$A$1-1)*10,FALSE)&gt;9999,-2,IF(VLOOKUP($A670,Sheet1!$B$3:$AH$1266,Sheet1!E$1+(Sheet1!$A$1-1)*10,FALSE)&gt;999,-1,0)))))))</f>
        <v>---</v>
      </c>
      <c r="V670" s="392" t="str">
        <f>IF(ISNA(VLOOKUP($A670,Sheet1!$B$3:$AH$1266,Sheet1!F$1+(Sheet1!$A$1-1)*10,FALSE))=TRUE,"---",IF(VLOOKUP($A670,Sheet1!$B$3:$AH$1266,Sheet1!F$1+(Sheet1!$A$1-1)*10,FALSE)="---","---", (ROUND(VLOOKUP($A670,Sheet1!$B$3:$AH$1266,Sheet1!F$1+(Sheet1!$A$1-1)*10,FALSE),IF(VLOOKUP($A670,Sheet1!$B$3:$AH$1266,Sheet1!F$1+(Sheet1!$A$1-1)*10,FALSE)&gt;99999,-3,IF(VLOOKUP($A670,Sheet1!$B$3:$AH$1266,Sheet1!F$1+(Sheet1!$A$1-1)*10,FALSE)&gt;9999,-2,IF(VLOOKUP($A670,Sheet1!$B$3:$AH$1266,Sheet1!F$1+(Sheet1!$A$1-1)*10,FALSE)&gt;999,-1,0)))))))</f>
        <v>---</v>
      </c>
      <c r="W670" s="392" t="str">
        <f>IF(ISNA(VLOOKUP($A670,Sheet1!$B$3:$AH$1266,Sheet1!G$1+(Sheet1!$A$1-1)*10,FALSE))=TRUE,"---",IF(VLOOKUP($A670,Sheet1!$B$3:$AH$1266,Sheet1!G$1+(Sheet1!$A$1-1)*10,FALSE)="---","---", (ROUND(VLOOKUP($A670,Sheet1!$B$3:$AH$1266,Sheet1!G$1+(Sheet1!$A$1-1)*10,FALSE),IF(VLOOKUP($A670,Sheet1!$B$3:$AH$1266,Sheet1!G$1+(Sheet1!$A$1-1)*10,FALSE)&gt;99999,-3,IF(VLOOKUP($A670,Sheet1!$B$3:$AH$1266,Sheet1!G$1+(Sheet1!$A$1-1)*10,FALSE)&gt;9999,-2,IF(VLOOKUP($A670,Sheet1!$B$3:$AH$1266,Sheet1!G$1+(Sheet1!$A$1-1)*10,FALSE)&gt;999,-1,0)))))))</f>
        <v>---</v>
      </c>
      <c r="X670" s="392" t="str">
        <f>IF(ISNA(VLOOKUP($A670,Sheet1!$B$3:$AH$1266,Sheet1!H$1+(Sheet1!$A$1-1)*10,FALSE))=TRUE,"---",IF(VLOOKUP($A670,Sheet1!$B$3:$AH$1266,Sheet1!H$1+(Sheet1!$A$1-1)*10,FALSE)="---","---", (ROUND(VLOOKUP($A670,Sheet1!$B$3:$AH$1266,Sheet1!H$1+(Sheet1!$A$1-1)*10,FALSE),IF(VLOOKUP($A670,Sheet1!$B$3:$AH$1266,Sheet1!H$1+(Sheet1!$A$1-1)*10,FALSE)&gt;99999,-3,IF(VLOOKUP($A670,Sheet1!$B$3:$AH$1266,Sheet1!H$1+(Sheet1!$A$1-1)*10,FALSE)&gt;9999,-2,IF(VLOOKUP($A670,Sheet1!$B$3:$AH$1266,Sheet1!H$1+(Sheet1!$A$1-1)*10,FALSE)&gt;999,-1,0)))))))</f>
        <v>---</v>
      </c>
      <c r="Y670" s="392" t="str">
        <f>IF(ISNA(VLOOKUP($A670,Sheet1!$B$3:$AH$1266,Sheet1!I$1+(Sheet1!$A$1-1)*10,FALSE))=TRUE,"---",IF(VLOOKUP($A670,Sheet1!$B$3:$AH$1266,Sheet1!I$1+(Sheet1!$A$1-1)*10,FALSE)="---","---", (ROUND(VLOOKUP($A670,Sheet1!$B$3:$AH$1266,Sheet1!I$1+(Sheet1!$A$1-1)*10,FALSE),IF(VLOOKUP($A670,Sheet1!$B$3:$AH$1266,Sheet1!I$1+(Sheet1!$A$1-1)*10,FALSE)&gt;99999,-3,IF(VLOOKUP($A670,Sheet1!$B$3:$AH$1266,Sheet1!I$1+(Sheet1!$A$1-1)*10,FALSE)&gt;9999,-2,IF(VLOOKUP($A670,Sheet1!$B$3:$AH$1266,Sheet1!I$1+(Sheet1!$A$1-1)*10,FALSE)&gt;999,-1,0)))))))</f>
        <v>---</v>
      </c>
      <c r="Z670" s="392" t="str">
        <f>IF(ISNA(VLOOKUP($A670,Sheet1!$B$3:$AH$1266,Sheet1!J$1+(Sheet1!$A$1-1)*10,FALSE))=TRUE,"---",IF(VLOOKUP($A670,Sheet1!$B$3:$AH$1266,Sheet1!J$1+(Sheet1!$A$1-1)*10,FALSE)="---","---", (ROUND(VLOOKUP($A670,Sheet1!$B$3:$AH$1266,Sheet1!J$1+(Sheet1!$A$1-1)*10,FALSE),IF(VLOOKUP($A670,Sheet1!$B$3:$AH$1266,Sheet1!J$1+(Sheet1!$A$1-1)*10,FALSE)&gt;99999,-3,IF(VLOOKUP($A670,Sheet1!$B$3:$AH$1266,Sheet1!J$1+(Sheet1!$A$1-1)*10,FALSE)&gt;9999,-2,IF(VLOOKUP($A670,Sheet1!$B$3:$AH$1266,Sheet1!J$1+(Sheet1!$A$1-1)*10,FALSE)&gt;999,-1,0)))))))</f>
        <v>---</v>
      </c>
      <c r="AA670" s="392" t="str">
        <f>IF(ISNA(VLOOKUP($A670,Sheet1!$B$3:$AH$1266,Sheet1!K$1+(Sheet1!$A$1-1)*10,FALSE))=TRUE,"---",IF(VLOOKUP($A670,Sheet1!$B$3:$AH$1266,Sheet1!K$1+(Sheet1!$A$1-1)*10,FALSE)="---","---", (ROUND(VLOOKUP($A670,Sheet1!$B$3:$AH$1266,Sheet1!K$1+(Sheet1!$A$1-1)*10,FALSE),IF(VLOOKUP($A670,Sheet1!$B$3:$AH$1266,Sheet1!K$1+(Sheet1!$A$1-1)*10,FALSE)&gt;99999,-3,IF(VLOOKUP($A670,Sheet1!$B$3:$AH$1266,Sheet1!K$1+(Sheet1!$A$1-1)*10,FALSE)&gt;9999,-2,IF(VLOOKUP($A670,Sheet1!$B$3:$AH$1266,Sheet1!K$1+(Sheet1!$A$1-1)*10,FALSE)&gt;999,-1,0)))))))</f>
        <v>---</v>
      </c>
      <c r="AB670" s="392" t="str">
        <f>IF(ISNA(VLOOKUP($A670,Sheet1!$B$3:$AH$1266,Sheet1!L$1+(Sheet1!$A$1-1)*10,FALSE))=TRUE,"---",IF(VLOOKUP($A670,Sheet1!$B$3:$AH$1266,Sheet1!L$1+(Sheet1!$A$1-1)*10,FALSE)="---","---", (ROUND(VLOOKUP($A670,Sheet1!$B$3:$AH$1266,Sheet1!L$1+(Sheet1!$A$1-1)*10,FALSE),IF(VLOOKUP($A670,Sheet1!$B$3:$AH$1266,Sheet1!L$1+(Sheet1!$A$1-1)*10,FALSE)&gt;99999,-3,IF(VLOOKUP($A670,Sheet1!$B$3:$AH$1266,Sheet1!L$1+(Sheet1!$A$1-1)*10,FALSE)&gt;9999,-2,IF(VLOOKUP($A670,Sheet1!$B$3:$AH$1266,Sheet1!L$1+(Sheet1!$A$1-1)*10,FALSE)&gt;999,-1,0)))))))</f>
        <v>---</v>
      </c>
      <c r="AC670" s="392" t="str">
        <f>IF(ISNA(VLOOKUP($A670,Sheet1!$B$3:$AH$1266,Sheet1!M$1+(Sheet1!$A$1-1)*10,FALSE))=TRUE,"---",IF(VLOOKUP($A670,Sheet1!$B$3:$AH$1266,Sheet1!M$1+(Sheet1!$A$1-1)*10,FALSE)="---","---", (ROUND(VLOOKUP($A670,Sheet1!$B$3:$AH$1266,Sheet1!M$1+(Sheet1!$A$1-1)*10,FALSE),IF(VLOOKUP($A670,Sheet1!$B$3:$AH$1266,Sheet1!M$1+(Sheet1!$A$1-1)*10,FALSE)&gt;99999,-3,IF(VLOOKUP($A670,Sheet1!$B$3:$AH$1266,Sheet1!M$1+(Sheet1!$A$1-1)*10,FALSE)&gt;9999,-2,IF(VLOOKUP($A670,Sheet1!$B$3:$AH$1266,Sheet1!M$1+(Sheet1!$A$1-1)*10,FALSE)&gt;999,-1,0)))))))</f>
        <v>---</v>
      </c>
      <c r="AD670" s="392" t="str">
        <f>IF(ISNA(VLOOKUP($A670,Sheet1!$B$3:$AH$1266,Sheet1!N$1+(Sheet1!$A$1-1)*10,FALSE))=TRUE,"---",IF(VLOOKUP($A670,Sheet1!$B$3:$AH$1266,Sheet1!N$1+(Sheet1!$A$1-1)*10,FALSE)="---","---", (ROUND(VLOOKUP($A670,Sheet1!$B$3:$AH$1266,Sheet1!N$1+(Sheet1!$A$1-1)*10,FALSE),IF(VLOOKUP($A670,Sheet1!$B$3:$AH$1266,Sheet1!N$1+(Sheet1!$A$1-1)*10,FALSE)&gt;99999,-3,IF(VLOOKUP($A670,Sheet1!$B$3:$AH$1266,Sheet1!N$1+(Sheet1!$A$1-1)*10,FALSE)&gt;9999,-2,IF(VLOOKUP($A670,Sheet1!$B$3:$AH$1266,Sheet1!N$1+(Sheet1!$A$1-1)*10,FALSE)&gt;999,-1,0)))))))</f>
        <v>---</v>
      </c>
    </row>
    <row r="671" spans="1:30" ht="25.5" customHeight="1" x14ac:dyDescent="0.25">
      <c r="A671" s="303"/>
      <c r="B671" s="331"/>
      <c r="C671" s="303"/>
      <c r="D671" s="303"/>
      <c r="E671" s="307" t="e">
        <v>#N/A</v>
      </c>
      <c r="F671" s="52" t="s">
        <v>4659</v>
      </c>
      <c r="G671" s="127" t="s">
        <v>286</v>
      </c>
      <c r="H671" s="347"/>
      <c r="I671" s="112">
        <v>28437</v>
      </c>
      <c r="J671" s="113">
        <v>7.92</v>
      </c>
      <c r="K671" s="114" t="s">
        <v>4405</v>
      </c>
      <c r="L671" s="156" t="s">
        <v>4405</v>
      </c>
      <c r="M671" s="157" t="s">
        <v>4405</v>
      </c>
      <c r="N671" s="127" t="s">
        <v>75</v>
      </c>
      <c r="O671" s="68" t="s">
        <v>4405</v>
      </c>
      <c r="P671" s="68" t="s">
        <v>4405</v>
      </c>
      <c r="Q671" s="68" t="s">
        <v>4405</v>
      </c>
      <c r="R671" s="74" t="s">
        <v>4405</v>
      </c>
      <c r="S671" s="356" t="e">
        <v>#N/A</v>
      </c>
      <c r="T671" s="356" t="str">
        <f>IF(ISNA(VLOOKUP(A671,Sheet1!B$3:C$1266,2,FALSE)=TRUE),"ND",VLOOKUP(A671,Sheet1!B$3:C$1266,2,FALSE))</f>
        <v>ND</v>
      </c>
      <c r="U671" s="392" t="str">
        <f>IF(ISNA(VLOOKUP($A671,Sheet1!$B$3:$AH$1266,Sheet1!E$1+(Sheet1!$A$1-1)*10,FALSE))=TRUE,"---",IF(VLOOKUP($A671,Sheet1!$B$3:$AH$1266,Sheet1!E$1+(Sheet1!$A$1-1)*10,FALSE)="---","---", (ROUND(VLOOKUP($A671,Sheet1!$B$3:$AH$1266,Sheet1!E$1+(Sheet1!$A$1-1)*10,FALSE),IF(VLOOKUP($A671,Sheet1!$B$3:$AH$1266,Sheet1!E$1+(Sheet1!$A$1-1)*10,FALSE)&gt;99999,-3,IF(VLOOKUP($A671,Sheet1!$B$3:$AH$1266,Sheet1!E$1+(Sheet1!$A$1-1)*10,FALSE)&gt;9999,-2,IF(VLOOKUP($A671,Sheet1!$B$3:$AH$1266,Sheet1!E$1+(Sheet1!$A$1-1)*10,FALSE)&gt;999,-1,0)))))))</f>
        <v>---</v>
      </c>
      <c r="V671" s="392" t="str">
        <f>IF(ISNA(VLOOKUP($A671,Sheet1!$B$3:$AH$1266,Sheet1!F$1+(Sheet1!$A$1-1)*10,FALSE))=TRUE,"---",IF(VLOOKUP($A671,Sheet1!$B$3:$AH$1266,Sheet1!F$1+(Sheet1!$A$1-1)*10,FALSE)="---","---", (ROUND(VLOOKUP($A671,Sheet1!$B$3:$AH$1266,Sheet1!F$1+(Sheet1!$A$1-1)*10,FALSE),IF(VLOOKUP($A671,Sheet1!$B$3:$AH$1266,Sheet1!F$1+(Sheet1!$A$1-1)*10,FALSE)&gt;99999,-3,IF(VLOOKUP($A671,Sheet1!$B$3:$AH$1266,Sheet1!F$1+(Sheet1!$A$1-1)*10,FALSE)&gt;9999,-2,IF(VLOOKUP($A671,Sheet1!$B$3:$AH$1266,Sheet1!F$1+(Sheet1!$A$1-1)*10,FALSE)&gt;999,-1,0)))))))</f>
        <v>---</v>
      </c>
      <c r="W671" s="392" t="str">
        <f>IF(ISNA(VLOOKUP($A671,Sheet1!$B$3:$AH$1266,Sheet1!G$1+(Sheet1!$A$1-1)*10,FALSE))=TRUE,"---",IF(VLOOKUP($A671,Sheet1!$B$3:$AH$1266,Sheet1!G$1+(Sheet1!$A$1-1)*10,FALSE)="---","---", (ROUND(VLOOKUP($A671,Sheet1!$B$3:$AH$1266,Sheet1!G$1+(Sheet1!$A$1-1)*10,FALSE),IF(VLOOKUP($A671,Sheet1!$B$3:$AH$1266,Sheet1!G$1+(Sheet1!$A$1-1)*10,FALSE)&gt;99999,-3,IF(VLOOKUP($A671,Sheet1!$B$3:$AH$1266,Sheet1!G$1+(Sheet1!$A$1-1)*10,FALSE)&gt;9999,-2,IF(VLOOKUP($A671,Sheet1!$B$3:$AH$1266,Sheet1!G$1+(Sheet1!$A$1-1)*10,FALSE)&gt;999,-1,0)))))))</f>
        <v>---</v>
      </c>
      <c r="X671" s="392" t="str">
        <f>IF(ISNA(VLOOKUP($A671,Sheet1!$B$3:$AH$1266,Sheet1!H$1+(Sheet1!$A$1-1)*10,FALSE))=TRUE,"---",IF(VLOOKUP($A671,Sheet1!$B$3:$AH$1266,Sheet1!H$1+(Sheet1!$A$1-1)*10,FALSE)="---","---", (ROUND(VLOOKUP($A671,Sheet1!$B$3:$AH$1266,Sheet1!H$1+(Sheet1!$A$1-1)*10,FALSE),IF(VLOOKUP($A671,Sheet1!$B$3:$AH$1266,Sheet1!H$1+(Sheet1!$A$1-1)*10,FALSE)&gt;99999,-3,IF(VLOOKUP($A671,Sheet1!$B$3:$AH$1266,Sheet1!H$1+(Sheet1!$A$1-1)*10,FALSE)&gt;9999,-2,IF(VLOOKUP($A671,Sheet1!$B$3:$AH$1266,Sheet1!H$1+(Sheet1!$A$1-1)*10,FALSE)&gt;999,-1,0)))))))</f>
        <v>---</v>
      </c>
      <c r="Y671" s="392" t="str">
        <f>IF(ISNA(VLOOKUP($A671,Sheet1!$B$3:$AH$1266,Sheet1!I$1+(Sheet1!$A$1-1)*10,FALSE))=TRUE,"---",IF(VLOOKUP($A671,Sheet1!$B$3:$AH$1266,Sheet1!I$1+(Sheet1!$A$1-1)*10,FALSE)="---","---", (ROUND(VLOOKUP($A671,Sheet1!$B$3:$AH$1266,Sheet1!I$1+(Sheet1!$A$1-1)*10,FALSE),IF(VLOOKUP($A671,Sheet1!$B$3:$AH$1266,Sheet1!I$1+(Sheet1!$A$1-1)*10,FALSE)&gt;99999,-3,IF(VLOOKUP($A671,Sheet1!$B$3:$AH$1266,Sheet1!I$1+(Sheet1!$A$1-1)*10,FALSE)&gt;9999,-2,IF(VLOOKUP($A671,Sheet1!$B$3:$AH$1266,Sheet1!I$1+(Sheet1!$A$1-1)*10,FALSE)&gt;999,-1,0)))))))</f>
        <v>---</v>
      </c>
      <c r="Z671" s="392" t="str">
        <f>IF(ISNA(VLOOKUP($A671,Sheet1!$B$3:$AH$1266,Sheet1!J$1+(Sheet1!$A$1-1)*10,FALSE))=TRUE,"---",IF(VLOOKUP($A671,Sheet1!$B$3:$AH$1266,Sheet1!J$1+(Sheet1!$A$1-1)*10,FALSE)="---","---", (ROUND(VLOOKUP($A671,Sheet1!$B$3:$AH$1266,Sheet1!J$1+(Sheet1!$A$1-1)*10,FALSE),IF(VLOOKUP($A671,Sheet1!$B$3:$AH$1266,Sheet1!J$1+(Sheet1!$A$1-1)*10,FALSE)&gt;99999,-3,IF(VLOOKUP($A671,Sheet1!$B$3:$AH$1266,Sheet1!J$1+(Sheet1!$A$1-1)*10,FALSE)&gt;9999,-2,IF(VLOOKUP($A671,Sheet1!$B$3:$AH$1266,Sheet1!J$1+(Sheet1!$A$1-1)*10,FALSE)&gt;999,-1,0)))))))</f>
        <v>---</v>
      </c>
      <c r="AA671" s="392" t="str">
        <f>IF(ISNA(VLOOKUP($A671,Sheet1!$B$3:$AH$1266,Sheet1!K$1+(Sheet1!$A$1-1)*10,FALSE))=TRUE,"---",IF(VLOOKUP($A671,Sheet1!$B$3:$AH$1266,Sheet1!K$1+(Sheet1!$A$1-1)*10,FALSE)="---","---", (ROUND(VLOOKUP($A671,Sheet1!$B$3:$AH$1266,Sheet1!K$1+(Sheet1!$A$1-1)*10,FALSE),IF(VLOOKUP($A671,Sheet1!$B$3:$AH$1266,Sheet1!K$1+(Sheet1!$A$1-1)*10,FALSE)&gt;99999,-3,IF(VLOOKUP($A671,Sheet1!$B$3:$AH$1266,Sheet1!K$1+(Sheet1!$A$1-1)*10,FALSE)&gt;9999,-2,IF(VLOOKUP($A671,Sheet1!$B$3:$AH$1266,Sheet1!K$1+(Sheet1!$A$1-1)*10,FALSE)&gt;999,-1,0)))))))</f>
        <v>---</v>
      </c>
      <c r="AB671" s="392" t="str">
        <f>IF(ISNA(VLOOKUP($A671,Sheet1!$B$3:$AH$1266,Sheet1!L$1+(Sheet1!$A$1-1)*10,FALSE))=TRUE,"---",IF(VLOOKUP($A671,Sheet1!$B$3:$AH$1266,Sheet1!L$1+(Sheet1!$A$1-1)*10,FALSE)="---","---", (ROUND(VLOOKUP($A671,Sheet1!$B$3:$AH$1266,Sheet1!L$1+(Sheet1!$A$1-1)*10,FALSE),IF(VLOOKUP($A671,Sheet1!$B$3:$AH$1266,Sheet1!L$1+(Sheet1!$A$1-1)*10,FALSE)&gt;99999,-3,IF(VLOOKUP($A671,Sheet1!$B$3:$AH$1266,Sheet1!L$1+(Sheet1!$A$1-1)*10,FALSE)&gt;9999,-2,IF(VLOOKUP($A671,Sheet1!$B$3:$AH$1266,Sheet1!L$1+(Sheet1!$A$1-1)*10,FALSE)&gt;999,-1,0)))))))</f>
        <v>---</v>
      </c>
      <c r="AC671" s="392" t="str">
        <f>IF(ISNA(VLOOKUP($A671,Sheet1!$B$3:$AH$1266,Sheet1!M$1+(Sheet1!$A$1-1)*10,FALSE))=TRUE,"---",IF(VLOOKUP($A671,Sheet1!$B$3:$AH$1266,Sheet1!M$1+(Sheet1!$A$1-1)*10,FALSE)="---","---", (ROUND(VLOOKUP($A671,Sheet1!$B$3:$AH$1266,Sheet1!M$1+(Sheet1!$A$1-1)*10,FALSE),IF(VLOOKUP($A671,Sheet1!$B$3:$AH$1266,Sheet1!M$1+(Sheet1!$A$1-1)*10,FALSE)&gt;99999,-3,IF(VLOOKUP($A671,Sheet1!$B$3:$AH$1266,Sheet1!M$1+(Sheet1!$A$1-1)*10,FALSE)&gt;9999,-2,IF(VLOOKUP($A671,Sheet1!$B$3:$AH$1266,Sheet1!M$1+(Sheet1!$A$1-1)*10,FALSE)&gt;999,-1,0)))))))</f>
        <v>---</v>
      </c>
      <c r="AD671" s="392" t="str">
        <f>IF(ISNA(VLOOKUP($A671,Sheet1!$B$3:$AH$1266,Sheet1!N$1+(Sheet1!$A$1-1)*10,FALSE))=TRUE,"---",IF(VLOOKUP($A671,Sheet1!$B$3:$AH$1266,Sheet1!N$1+(Sheet1!$A$1-1)*10,FALSE)="---","---", (ROUND(VLOOKUP($A671,Sheet1!$B$3:$AH$1266,Sheet1!N$1+(Sheet1!$A$1-1)*10,FALSE),IF(VLOOKUP($A671,Sheet1!$B$3:$AH$1266,Sheet1!N$1+(Sheet1!$A$1-1)*10,FALSE)&gt;99999,-3,IF(VLOOKUP($A671,Sheet1!$B$3:$AH$1266,Sheet1!N$1+(Sheet1!$A$1-1)*10,FALSE)&gt;9999,-2,IF(VLOOKUP($A671,Sheet1!$B$3:$AH$1266,Sheet1!N$1+(Sheet1!$A$1-1)*10,FALSE)&gt;999,-1,0)))))))</f>
        <v>---</v>
      </c>
    </row>
    <row r="672" spans="1:30" ht="25.5" customHeight="1" x14ac:dyDescent="0.25">
      <c r="A672" s="133" t="s">
        <v>1034</v>
      </c>
      <c r="B672" s="141" t="s">
        <v>1035</v>
      </c>
      <c r="C672" s="133">
        <v>410732</v>
      </c>
      <c r="D672" s="133">
        <v>735722</v>
      </c>
      <c r="E672" s="67" t="s">
        <v>3011</v>
      </c>
      <c r="F672" s="117" t="s">
        <v>4660</v>
      </c>
      <c r="G672" s="118" t="s">
        <v>286</v>
      </c>
      <c r="H672" s="165">
        <v>6.9</v>
      </c>
      <c r="I672" s="119">
        <v>28437</v>
      </c>
      <c r="J672" s="120">
        <v>10.61</v>
      </c>
      <c r="K672" s="121" t="s">
        <v>4405</v>
      </c>
      <c r="L672" s="122">
        <v>820</v>
      </c>
      <c r="M672" s="123">
        <v>119</v>
      </c>
      <c r="N672" s="121" t="s">
        <v>4405</v>
      </c>
      <c r="O672" s="71">
        <f t="shared" ref="O672:O682" si="21">IF(U672&lt;&gt;"---",IF(L672&lt;W672,"&gt;50",IF(AND(L672&gt;=W672,L672&lt;=X672),(W$8-(((LOG(L672)-LOG(W672))/((LOG(X672)-LOG(W672)))*(W$8-X$8)))),IF(AND(L672&gt;=X672,L672&lt;=Y672),(X$8-(((LOG(L672)-LOG(X672))/((LOG(Y672)-LOG(X672)))*(X$8-Y$8)))),IF(AND(L672&gt;=Y672,L672&lt;=Z672),(Y$8-(((LOG(L672)-LOG(Y672))/((LOG(Z672)-LOG(Y672)))*(Y$8-Z$8)))),IF(AND(L672&gt;=Z672,L672&lt;=AA672),(Z$8-(((LOG(L672)-LOG(Z672))/((LOG(AA672)-LOG(Z672)))*(Z$8-AA$8)))),IF(AND(L672&gt;=AA672,L672&lt;=AB672),(AA$8-(((LOG(L672)-LOG(AA672))/((LOG(AB672)-LOG(AA672)))*(AA$8-AB$8)))),IF(AND(L672&gt;=AB672,L672&lt;=AC672),(AB$8-(((LOG(L672)-LOG(AB672))/((LOG(AC672)-LOG(AB672)))*(AB$8-AC$8)))),IF(AND(L672&gt;=AC672,L672&lt;=AD672),(AC$8-(((LOG(L672)-LOG(AC672))/((LOG(AD672)-LOG(AC672)))*(AC$8-AD$8)))),IF(L672&gt;AD672*1.1,"&lt;0.2",0.2))))))))),"")</f>
        <v>3.4638550478029382</v>
      </c>
      <c r="P672" s="71">
        <f>IF(O672&lt;&gt;"",VLOOKUP($A672,Sheet4!$A$2:$O$1309,14,FALSE)*100,"")</f>
        <v>1.3957193009523694</v>
      </c>
      <c r="Q672" s="71">
        <f>IF(P672&lt;&gt;"",VLOOKUP($A672,Sheet4!$A$2:$O$1309,15,FALSE)*100,"")</f>
        <v>12.861724803139552</v>
      </c>
      <c r="R672" s="73">
        <f>IF(O672="&lt;0.2","&gt;500",IF(O672="&gt;50","&lt;2",IF(ISERR(1/O672*100),"",IF(AND((1/O672*100)&gt;=2,(1/O672*100)&lt;=10),MROUND(1/O672*100,1),IF(AND((1/O672*100)&gt;=10,(1/O672*100)&lt;=50),MROUND(1/O672*100,5),IF(AND((1/O672*100)&gt;=50,(1/O672*100)&lt;=104),MROUND(1/O672*100,10),IF(AND((1/O672*100)&gt;=104,(1/O672*100)&lt;=110),"100",IF(AND((1/O672*100)&gt;=110,(1/O672*100)&lt;=180),"&gt;100, &lt;200",IF(AND((1/O672*100)&gt;=180,(1/O672*100)&lt;=220),"200",IF(AND((1/O672*100)&gt;=220,(1/O672*100)&lt;=450),"&gt;200,  &lt;500","500"))))))))))</f>
        <v>30</v>
      </c>
      <c r="S672" s="63" t="s">
        <v>4362</v>
      </c>
      <c r="T672" s="63" t="str">
        <f>IF(ISNA(VLOOKUP(A672,Sheet1!B$3:C$1266,2,FALSE)=TRUE),"NC",VLOOKUP(A672,Sheet1!B$3:C$1266,2,FALSE))</f>
        <v>Rural10</v>
      </c>
      <c r="U672" s="66">
        <f>IF(ISNA(VLOOKUP($A672,Sheet1!$B$3:$AH$1266,Sheet1!E$1+(Sheet1!$A$1-1)*10,FALSE))=TRUE,"---",IF(VLOOKUP($A672,Sheet1!$B$3:$AH$1266,Sheet1!E$1+(Sheet1!$A$1-1)*10,FALSE)="---","---", (ROUND(VLOOKUP($A672,Sheet1!$B$3:$AH$1266,Sheet1!E$1+(Sheet1!$A$1-1)*10,FALSE),IF(VLOOKUP($A672,Sheet1!$B$3:$AH$1266,Sheet1!E$1+(Sheet1!$A$1-1)*10,FALSE)&gt;99999,-3,IF(VLOOKUP($A672,Sheet1!$B$3:$AH$1266,Sheet1!E$1+(Sheet1!$A$1-1)*10,FALSE)&gt;9999,-2,IF(VLOOKUP($A672,Sheet1!$B$3:$AH$1266,Sheet1!E$1+(Sheet1!$A$1-1)*10,FALSE)&gt;999,-1,0)))))))</f>
        <v>133</v>
      </c>
      <c r="V672" s="66">
        <f>IF(ISNA(VLOOKUP($A672,Sheet1!$B$3:$AH$1266,Sheet1!F$1+(Sheet1!$A$1-1)*10,FALSE))=TRUE,"---",IF(VLOOKUP($A672,Sheet1!$B$3:$AH$1266,Sheet1!F$1+(Sheet1!$A$1-1)*10,FALSE)="---","---", (ROUND(VLOOKUP($A672,Sheet1!$B$3:$AH$1266,Sheet1!F$1+(Sheet1!$A$1-1)*10,FALSE),IF(VLOOKUP($A672,Sheet1!$B$3:$AH$1266,Sheet1!F$1+(Sheet1!$A$1-1)*10,FALSE)&gt;99999,-3,IF(VLOOKUP($A672,Sheet1!$B$3:$AH$1266,Sheet1!F$1+(Sheet1!$A$1-1)*10,FALSE)&gt;9999,-2,IF(VLOOKUP($A672,Sheet1!$B$3:$AH$1266,Sheet1!F$1+(Sheet1!$A$1-1)*10,FALSE)&gt;999,-1,0)))))))</f>
        <v>178</v>
      </c>
      <c r="W672" s="66">
        <f>IF(ISNA(VLOOKUP($A672,Sheet1!$B$3:$AH$1266,Sheet1!G$1+(Sheet1!$A$1-1)*10,FALSE))=TRUE,"---",IF(VLOOKUP($A672,Sheet1!$B$3:$AH$1266,Sheet1!G$1+(Sheet1!$A$1-1)*10,FALSE)="---","---", (ROUND(VLOOKUP($A672,Sheet1!$B$3:$AH$1266,Sheet1!G$1+(Sheet1!$A$1-1)*10,FALSE),IF(VLOOKUP($A672,Sheet1!$B$3:$AH$1266,Sheet1!G$1+(Sheet1!$A$1-1)*10,FALSE)&gt;99999,-3,IF(VLOOKUP($A672,Sheet1!$B$3:$AH$1266,Sheet1!G$1+(Sheet1!$A$1-1)*10,FALSE)&gt;9999,-2,IF(VLOOKUP($A672,Sheet1!$B$3:$AH$1266,Sheet1!G$1+(Sheet1!$A$1-1)*10,FALSE)&gt;999,-1,0)))))))</f>
        <v>242</v>
      </c>
      <c r="X672" s="66">
        <f>IF(ISNA(VLOOKUP($A672,Sheet1!$B$3:$AH$1266,Sheet1!H$1+(Sheet1!$A$1-1)*10,FALSE))=TRUE,"---",IF(VLOOKUP($A672,Sheet1!$B$3:$AH$1266,Sheet1!H$1+(Sheet1!$A$1-1)*10,FALSE)="---","---", (ROUND(VLOOKUP($A672,Sheet1!$B$3:$AH$1266,Sheet1!H$1+(Sheet1!$A$1-1)*10,FALSE),IF(VLOOKUP($A672,Sheet1!$B$3:$AH$1266,Sheet1!H$1+(Sheet1!$A$1-1)*10,FALSE)&gt;99999,-3,IF(VLOOKUP($A672,Sheet1!$B$3:$AH$1266,Sheet1!H$1+(Sheet1!$A$1-1)*10,FALSE)&gt;9999,-2,IF(VLOOKUP($A672,Sheet1!$B$3:$AH$1266,Sheet1!H$1+(Sheet1!$A$1-1)*10,FALSE)&gt;999,-1,0)))))))</f>
        <v>424</v>
      </c>
      <c r="Y672" s="66">
        <f>IF(ISNA(VLOOKUP($A672,Sheet1!$B$3:$AH$1266,Sheet1!I$1+(Sheet1!$A$1-1)*10,FALSE))=TRUE,"---",IF(VLOOKUP($A672,Sheet1!$B$3:$AH$1266,Sheet1!I$1+(Sheet1!$A$1-1)*10,FALSE)="---","---", (ROUND(VLOOKUP($A672,Sheet1!$B$3:$AH$1266,Sheet1!I$1+(Sheet1!$A$1-1)*10,FALSE),IF(VLOOKUP($A672,Sheet1!$B$3:$AH$1266,Sheet1!I$1+(Sheet1!$A$1-1)*10,FALSE)&gt;99999,-3,IF(VLOOKUP($A672,Sheet1!$B$3:$AH$1266,Sheet1!I$1+(Sheet1!$A$1-1)*10,FALSE)&gt;9999,-2,IF(VLOOKUP($A672,Sheet1!$B$3:$AH$1266,Sheet1!I$1+(Sheet1!$A$1-1)*10,FALSE)&gt;999,-1,0)))))))</f>
        <v>565</v>
      </c>
      <c r="Z672" s="66">
        <f>IF(ISNA(VLOOKUP($A672,Sheet1!$B$3:$AH$1266,Sheet1!J$1+(Sheet1!$A$1-1)*10,FALSE))=TRUE,"---",IF(VLOOKUP($A672,Sheet1!$B$3:$AH$1266,Sheet1!J$1+(Sheet1!$A$1-1)*10,FALSE)="---","---", (ROUND(VLOOKUP($A672,Sheet1!$B$3:$AH$1266,Sheet1!J$1+(Sheet1!$A$1-1)*10,FALSE),IF(VLOOKUP($A672,Sheet1!$B$3:$AH$1266,Sheet1!J$1+(Sheet1!$A$1-1)*10,FALSE)&gt;99999,-3,IF(VLOOKUP($A672,Sheet1!$B$3:$AH$1266,Sheet1!J$1+(Sheet1!$A$1-1)*10,FALSE)&gt;9999,-2,IF(VLOOKUP($A672,Sheet1!$B$3:$AH$1266,Sheet1!J$1+(Sheet1!$A$1-1)*10,FALSE)&gt;999,-1,0)))))))</f>
        <v>774</v>
      </c>
      <c r="AA672" s="66">
        <f>IF(ISNA(VLOOKUP($A672,Sheet1!$B$3:$AH$1266,Sheet1!K$1+(Sheet1!$A$1-1)*10,FALSE))=TRUE,"---",IF(VLOOKUP($A672,Sheet1!$B$3:$AH$1266,Sheet1!K$1+(Sheet1!$A$1-1)*10,FALSE)="---","---", (ROUND(VLOOKUP($A672,Sheet1!$B$3:$AH$1266,Sheet1!K$1+(Sheet1!$A$1-1)*10,FALSE),IF(VLOOKUP($A672,Sheet1!$B$3:$AH$1266,Sheet1!K$1+(Sheet1!$A$1-1)*10,FALSE)&gt;99999,-3,IF(VLOOKUP($A672,Sheet1!$B$3:$AH$1266,Sheet1!K$1+(Sheet1!$A$1-1)*10,FALSE)&gt;9999,-2,IF(VLOOKUP($A672,Sheet1!$B$3:$AH$1266,Sheet1!K$1+(Sheet1!$A$1-1)*10,FALSE)&gt;999,-1,0)))))))</f>
        <v>960</v>
      </c>
      <c r="AB672" s="66">
        <f>IF(ISNA(VLOOKUP($A672,Sheet1!$B$3:$AH$1266,Sheet1!L$1+(Sheet1!$A$1-1)*10,FALSE))=TRUE,"---",IF(VLOOKUP($A672,Sheet1!$B$3:$AH$1266,Sheet1!L$1+(Sheet1!$A$1-1)*10,FALSE)="---","---", (ROUND(VLOOKUP($A672,Sheet1!$B$3:$AH$1266,Sheet1!L$1+(Sheet1!$A$1-1)*10,FALSE),IF(VLOOKUP($A672,Sheet1!$B$3:$AH$1266,Sheet1!L$1+(Sheet1!$A$1-1)*10,FALSE)&gt;99999,-3,IF(VLOOKUP($A672,Sheet1!$B$3:$AH$1266,Sheet1!L$1+(Sheet1!$A$1-1)*10,FALSE)&gt;9999,-2,IF(VLOOKUP($A672,Sheet1!$B$3:$AH$1266,Sheet1!L$1+(Sheet1!$A$1-1)*10,FALSE)&gt;999,-1,0)))))))</f>
        <v>1180</v>
      </c>
      <c r="AC672" s="66">
        <f>IF(ISNA(VLOOKUP($A672,Sheet1!$B$3:$AH$1266,Sheet1!M$1+(Sheet1!$A$1-1)*10,FALSE))=TRUE,"---",IF(VLOOKUP($A672,Sheet1!$B$3:$AH$1266,Sheet1!M$1+(Sheet1!$A$1-1)*10,FALSE)="---","---", (ROUND(VLOOKUP($A672,Sheet1!$B$3:$AH$1266,Sheet1!M$1+(Sheet1!$A$1-1)*10,FALSE),IF(VLOOKUP($A672,Sheet1!$B$3:$AH$1266,Sheet1!M$1+(Sheet1!$A$1-1)*10,FALSE)&gt;99999,-3,IF(VLOOKUP($A672,Sheet1!$B$3:$AH$1266,Sheet1!M$1+(Sheet1!$A$1-1)*10,FALSE)&gt;9999,-2,IF(VLOOKUP($A672,Sheet1!$B$3:$AH$1266,Sheet1!M$1+(Sheet1!$A$1-1)*10,FALSE)&gt;999,-1,0)))))))</f>
        <v>1430</v>
      </c>
      <c r="AD672" s="66">
        <f>IF(ISNA(VLOOKUP($A672,Sheet1!$B$3:$AH$1266,Sheet1!N$1+(Sheet1!$A$1-1)*10,FALSE))=TRUE,"---",IF(VLOOKUP($A672,Sheet1!$B$3:$AH$1266,Sheet1!N$1+(Sheet1!$A$1-1)*10,FALSE)="---","---", (ROUND(VLOOKUP($A672,Sheet1!$B$3:$AH$1266,Sheet1!N$1+(Sheet1!$A$1-1)*10,FALSE),IF(VLOOKUP($A672,Sheet1!$B$3:$AH$1266,Sheet1!N$1+(Sheet1!$A$1-1)*10,FALSE)&gt;99999,-3,IF(VLOOKUP($A672,Sheet1!$B$3:$AH$1266,Sheet1!N$1+(Sheet1!$A$1-1)*10,FALSE)&gt;9999,-2,IF(VLOOKUP($A672,Sheet1!$B$3:$AH$1266,Sheet1!N$1+(Sheet1!$A$1-1)*10,FALSE)&gt;999,-1,0)))))))</f>
        <v>1830</v>
      </c>
    </row>
    <row r="673" spans="1:30" ht="25.5" customHeight="1" x14ac:dyDescent="0.25">
      <c r="A673" s="303" t="s">
        <v>1036</v>
      </c>
      <c r="B673" s="330" t="s">
        <v>1037</v>
      </c>
      <c r="C673" s="303">
        <v>410544</v>
      </c>
      <c r="D673" s="303">
        <v>735750</v>
      </c>
      <c r="E673" s="307" t="s">
        <v>3011</v>
      </c>
      <c r="F673" s="342" t="s">
        <v>4661</v>
      </c>
      <c r="G673" s="318" t="s">
        <v>31</v>
      </c>
      <c r="H673" s="347">
        <v>30.7</v>
      </c>
      <c r="I673" s="112">
        <v>40783</v>
      </c>
      <c r="J673" s="148">
        <v>11.5</v>
      </c>
      <c r="K673" s="114" t="s">
        <v>4405</v>
      </c>
      <c r="L673" s="115">
        <v>1740</v>
      </c>
      <c r="M673" s="116">
        <v>56.7</v>
      </c>
      <c r="N673" s="127" t="s">
        <v>152</v>
      </c>
      <c r="O673" s="68">
        <f t="shared" si="21"/>
        <v>4.1447552601479574</v>
      </c>
      <c r="P673" s="68">
        <f>IF(O673&lt;&gt;"",VLOOKUP($A673,Sheet4!$A$2:$O$1309,14,FALSE)*100,"")</f>
        <v>0.3507711187883733</v>
      </c>
      <c r="Q673" s="68">
        <f>IF(P673&lt;&gt;"",VLOOKUP($A673,Sheet4!$A$2:$O$1309,15,FALSE)*100,"")</f>
        <v>3.3832910993948806</v>
      </c>
      <c r="R673" s="74">
        <f>IF(O673="&lt;0.2","&gt;500",IF(O673="&gt;50","&lt;2",IF(ISERR(1/O673*100),"",IF(AND((1/O673*100)&gt;=2,(1/O673*100)&lt;=10),MROUND(1/O673*100,1),IF(AND((1/O673*100)&gt;=10,(1/O673*100)&lt;=50),MROUND(1/O673*100,5),IF(AND((1/O673*100)&gt;=50,(1/O673*100)&lt;=104),MROUND(1/O673*100,10),IF(AND((1/O673*100)&gt;=104,(1/O673*100)&lt;=110),"100",IF(AND((1/O673*100)&gt;=110,(1/O673*100)&lt;=180),"&gt;100, &lt;200",IF(AND((1/O673*100)&gt;=180,(1/O673*100)&lt;=220),"200",IF(AND((1/O673*100)&gt;=220,(1/O673*100)&lt;=450),"&gt;200,  &lt;500","500"))))))))))</f>
        <v>25</v>
      </c>
      <c r="S673" s="356" t="s">
        <v>4362</v>
      </c>
      <c r="T673" s="356" t="str">
        <f>IF(ISNA(VLOOKUP(A673,Sheet1!B$3:C$1266,2,FALSE)=TRUE),"NC",VLOOKUP(A673,Sheet1!B$3:C$1266,2,FALSE))</f>
        <v>Regulated</v>
      </c>
      <c r="U673" s="392">
        <f>IF(ISNA(VLOOKUP($A673,Sheet1!$B$3:$AH$1266,Sheet1!E$1+(Sheet1!$A$1-1)*10,FALSE))=TRUE,"---",IF(VLOOKUP($A673,Sheet1!$B$3:$AH$1266,Sheet1!E$1+(Sheet1!$A$1-1)*10,FALSE)="---","---", (ROUND(VLOOKUP($A673,Sheet1!$B$3:$AH$1266,Sheet1!E$1+(Sheet1!$A$1-1)*10,FALSE),IF(VLOOKUP($A673,Sheet1!$B$3:$AH$1266,Sheet1!E$1+(Sheet1!$A$1-1)*10,FALSE)&gt;99999,-3,IF(VLOOKUP($A673,Sheet1!$B$3:$AH$1266,Sheet1!E$1+(Sheet1!$A$1-1)*10,FALSE)&gt;9999,-2,IF(VLOOKUP($A673,Sheet1!$B$3:$AH$1266,Sheet1!E$1+(Sheet1!$A$1-1)*10,FALSE)&gt;999,-1,0)))))))</f>
        <v>383</v>
      </c>
      <c r="V673" s="392">
        <f>IF(ISNA(VLOOKUP($A673,Sheet1!$B$3:$AH$1266,Sheet1!F$1+(Sheet1!$A$1-1)*10,FALSE))=TRUE,"---",IF(VLOOKUP($A673,Sheet1!$B$3:$AH$1266,Sheet1!F$1+(Sheet1!$A$1-1)*10,FALSE)="---","---", (ROUND(VLOOKUP($A673,Sheet1!$B$3:$AH$1266,Sheet1!F$1+(Sheet1!$A$1-1)*10,FALSE),IF(VLOOKUP($A673,Sheet1!$B$3:$AH$1266,Sheet1!F$1+(Sheet1!$A$1-1)*10,FALSE)&gt;99999,-3,IF(VLOOKUP($A673,Sheet1!$B$3:$AH$1266,Sheet1!F$1+(Sheet1!$A$1-1)*10,FALSE)&gt;9999,-2,IF(VLOOKUP($A673,Sheet1!$B$3:$AH$1266,Sheet1!F$1+(Sheet1!$A$1-1)*10,FALSE)&gt;999,-1,0)))))))</f>
        <v>503</v>
      </c>
      <c r="W673" s="392">
        <f>IF(ISNA(VLOOKUP($A673,Sheet1!$B$3:$AH$1266,Sheet1!G$1+(Sheet1!$A$1-1)*10,FALSE))=TRUE,"---",IF(VLOOKUP($A673,Sheet1!$B$3:$AH$1266,Sheet1!G$1+(Sheet1!$A$1-1)*10,FALSE)="---","---", (ROUND(VLOOKUP($A673,Sheet1!$B$3:$AH$1266,Sheet1!G$1+(Sheet1!$A$1-1)*10,FALSE),IF(VLOOKUP($A673,Sheet1!$B$3:$AH$1266,Sheet1!G$1+(Sheet1!$A$1-1)*10,FALSE)&gt;99999,-3,IF(VLOOKUP($A673,Sheet1!$B$3:$AH$1266,Sheet1!G$1+(Sheet1!$A$1-1)*10,FALSE)&gt;9999,-2,IF(VLOOKUP($A673,Sheet1!$B$3:$AH$1266,Sheet1!G$1+(Sheet1!$A$1-1)*10,FALSE)&gt;999,-1,0)))))))</f>
        <v>662</v>
      </c>
      <c r="X673" s="392">
        <f>IF(ISNA(VLOOKUP($A673,Sheet1!$B$3:$AH$1266,Sheet1!H$1+(Sheet1!$A$1-1)*10,FALSE))=TRUE,"---",IF(VLOOKUP($A673,Sheet1!$B$3:$AH$1266,Sheet1!H$1+(Sheet1!$A$1-1)*10,FALSE)="---","---", (ROUND(VLOOKUP($A673,Sheet1!$B$3:$AH$1266,Sheet1!H$1+(Sheet1!$A$1-1)*10,FALSE),IF(VLOOKUP($A673,Sheet1!$B$3:$AH$1266,Sheet1!H$1+(Sheet1!$A$1-1)*10,FALSE)&gt;99999,-3,IF(VLOOKUP($A673,Sheet1!$B$3:$AH$1266,Sheet1!H$1+(Sheet1!$A$1-1)*10,FALSE)&gt;9999,-2,IF(VLOOKUP($A673,Sheet1!$B$3:$AH$1266,Sheet1!H$1+(Sheet1!$A$1-1)*10,FALSE)&gt;999,-1,0)))))))</f>
        <v>1090</v>
      </c>
      <c r="Y673" s="392">
        <f>IF(ISNA(VLOOKUP($A673,Sheet1!$B$3:$AH$1266,Sheet1!I$1+(Sheet1!$A$1-1)*10,FALSE))=TRUE,"---",IF(VLOOKUP($A673,Sheet1!$B$3:$AH$1266,Sheet1!I$1+(Sheet1!$A$1-1)*10,FALSE)="---","---", (ROUND(VLOOKUP($A673,Sheet1!$B$3:$AH$1266,Sheet1!I$1+(Sheet1!$A$1-1)*10,FALSE),IF(VLOOKUP($A673,Sheet1!$B$3:$AH$1266,Sheet1!I$1+(Sheet1!$A$1-1)*10,FALSE)&gt;99999,-3,IF(VLOOKUP($A673,Sheet1!$B$3:$AH$1266,Sheet1!I$1+(Sheet1!$A$1-1)*10,FALSE)&gt;9999,-2,IF(VLOOKUP($A673,Sheet1!$B$3:$AH$1266,Sheet1!I$1+(Sheet1!$A$1-1)*10,FALSE)&gt;999,-1,0)))))))</f>
        <v>1380</v>
      </c>
      <c r="Z673" s="392">
        <f>IF(ISNA(VLOOKUP($A673,Sheet1!$B$3:$AH$1266,Sheet1!J$1+(Sheet1!$A$1-1)*10,FALSE))=TRUE,"---",IF(VLOOKUP($A673,Sheet1!$B$3:$AH$1266,Sheet1!J$1+(Sheet1!$A$1-1)*10,FALSE)="---","---", (ROUND(VLOOKUP($A673,Sheet1!$B$3:$AH$1266,Sheet1!J$1+(Sheet1!$A$1-1)*10,FALSE),IF(VLOOKUP($A673,Sheet1!$B$3:$AH$1266,Sheet1!J$1+(Sheet1!$A$1-1)*10,FALSE)&gt;99999,-3,IF(VLOOKUP($A673,Sheet1!$B$3:$AH$1266,Sheet1!J$1+(Sheet1!$A$1-1)*10,FALSE)&gt;9999,-2,IF(VLOOKUP($A673,Sheet1!$B$3:$AH$1266,Sheet1!J$1+(Sheet1!$A$1-1)*10,FALSE)&gt;999,-1,0)))))))</f>
        <v>1750</v>
      </c>
      <c r="AA673" s="392">
        <f>IF(ISNA(VLOOKUP($A673,Sheet1!$B$3:$AH$1266,Sheet1!K$1+(Sheet1!$A$1-1)*10,FALSE))=TRUE,"---",IF(VLOOKUP($A673,Sheet1!$B$3:$AH$1266,Sheet1!K$1+(Sheet1!$A$1-1)*10,FALSE)="---","---", (ROUND(VLOOKUP($A673,Sheet1!$B$3:$AH$1266,Sheet1!K$1+(Sheet1!$A$1-1)*10,FALSE),IF(VLOOKUP($A673,Sheet1!$B$3:$AH$1266,Sheet1!K$1+(Sheet1!$A$1-1)*10,FALSE)&gt;99999,-3,IF(VLOOKUP($A673,Sheet1!$B$3:$AH$1266,Sheet1!K$1+(Sheet1!$A$1-1)*10,FALSE)&gt;9999,-2,IF(VLOOKUP($A673,Sheet1!$B$3:$AH$1266,Sheet1!K$1+(Sheet1!$A$1-1)*10,FALSE)&gt;999,-1,0)))))))</f>
        <v>2020</v>
      </c>
      <c r="AB673" s="392">
        <f>IF(ISNA(VLOOKUP($A673,Sheet1!$B$3:$AH$1266,Sheet1!L$1+(Sheet1!$A$1-1)*10,FALSE))=TRUE,"---",IF(VLOOKUP($A673,Sheet1!$B$3:$AH$1266,Sheet1!L$1+(Sheet1!$A$1-1)*10,FALSE)="---","---", (ROUND(VLOOKUP($A673,Sheet1!$B$3:$AH$1266,Sheet1!L$1+(Sheet1!$A$1-1)*10,FALSE),IF(VLOOKUP($A673,Sheet1!$B$3:$AH$1266,Sheet1!L$1+(Sheet1!$A$1-1)*10,FALSE)&gt;99999,-3,IF(VLOOKUP($A673,Sheet1!$B$3:$AH$1266,Sheet1!L$1+(Sheet1!$A$1-1)*10,FALSE)&gt;9999,-2,IF(VLOOKUP($A673,Sheet1!$B$3:$AH$1266,Sheet1!L$1+(Sheet1!$A$1-1)*10,FALSE)&gt;999,-1,0)))))))</f>
        <v>2300</v>
      </c>
      <c r="AC673" s="392">
        <f>IF(ISNA(VLOOKUP($A673,Sheet1!$B$3:$AH$1266,Sheet1!M$1+(Sheet1!$A$1-1)*10,FALSE))=TRUE,"---",IF(VLOOKUP($A673,Sheet1!$B$3:$AH$1266,Sheet1!M$1+(Sheet1!$A$1-1)*10,FALSE)="---","---", (ROUND(VLOOKUP($A673,Sheet1!$B$3:$AH$1266,Sheet1!M$1+(Sheet1!$A$1-1)*10,FALSE),IF(VLOOKUP($A673,Sheet1!$B$3:$AH$1266,Sheet1!M$1+(Sheet1!$A$1-1)*10,FALSE)&gt;99999,-3,IF(VLOOKUP($A673,Sheet1!$B$3:$AH$1266,Sheet1!M$1+(Sheet1!$A$1-1)*10,FALSE)&gt;9999,-2,IF(VLOOKUP($A673,Sheet1!$B$3:$AH$1266,Sheet1!M$1+(Sheet1!$A$1-1)*10,FALSE)&gt;999,-1,0)))))))</f>
        <v>2560</v>
      </c>
      <c r="AD673" s="392">
        <f>IF(ISNA(VLOOKUP($A673,Sheet1!$B$3:$AH$1266,Sheet1!N$1+(Sheet1!$A$1-1)*10,FALSE))=TRUE,"---",IF(VLOOKUP($A673,Sheet1!$B$3:$AH$1266,Sheet1!N$1+(Sheet1!$A$1-1)*10,FALSE)="---","---", (ROUND(VLOOKUP($A673,Sheet1!$B$3:$AH$1266,Sheet1!N$1+(Sheet1!$A$1-1)*10,FALSE),IF(VLOOKUP($A673,Sheet1!$B$3:$AH$1266,Sheet1!N$1+(Sheet1!$A$1-1)*10,FALSE)&gt;99999,-3,IF(VLOOKUP($A673,Sheet1!$B$3:$AH$1266,Sheet1!N$1+(Sheet1!$A$1-1)*10,FALSE)&gt;9999,-2,IF(VLOOKUP($A673,Sheet1!$B$3:$AH$1266,Sheet1!N$1+(Sheet1!$A$1-1)*10,FALSE)&gt;999,-1,0)))))))</f>
        <v>2920</v>
      </c>
    </row>
    <row r="674" spans="1:30" ht="25.5" customHeight="1" x14ac:dyDescent="0.25">
      <c r="A674" s="303"/>
      <c r="B674" s="331"/>
      <c r="C674" s="303"/>
      <c r="D674" s="303"/>
      <c r="E674" s="307" t="e">
        <v>#N/A</v>
      </c>
      <c r="F674" s="331"/>
      <c r="G674" s="319"/>
      <c r="H674" s="347"/>
      <c r="I674" s="112">
        <v>36419</v>
      </c>
      <c r="J674" s="147">
        <v>11.21</v>
      </c>
      <c r="K674" s="127" t="s">
        <v>14</v>
      </c>
      <c r="L674" s="115">
        <v>1740</v>
      </c>
      <c r="M674" s="116">
        <v>56.7</v>
      </c>
      <c r="N674" s="127" t="s">
        <v>92</v>
      </c>
      <c r="O674" s="68" t="s">
        <v>4405</v>
      </c>
      <c r="P674" s="68" t="s">
        <v>4405</v>
      </c>
      <c r="Q674" s="68" t="s">
        <v>4405</v>
      </c>
      <c r="R674" s="74" t="s">
        <v>4405</v>
      </c>
      <c r="S674" s="356" t="e">
        <v>#N/A</v>
      </c>
      <c r="T674" s="356" t="str">
        <f>IF(ISNA(VLOOKUP(A674,Sheet1!B$3:C$1266,2,FALSE)=TRUE),"ND",VLOOKUP(A674,Sheet1!B$3:C$1266,2,FALSE))</f>
        <v>ND</v>
      </c>
      <c r="U674" s="392" t="str">
        <f>IF(ISNA(VLOOKUP($A674,Sheet1!$B$3:$AH$1266,Sheet1!E$1+(Sheet1!$A$1-1)*10,FALSE))=TRUE,"---",IF(VLOOKUP($A674,Sheet1!$B$3:$AH$1266,Sheet1!E$1+(Sheet1!$A$1-1)*10,FALSE)="---","---", (ROUND(VLOOKUP($A674,Sheet1!$B$3:$AH$1266,Sheet1!E$1+(Sheet1!$A$1-1)*10,FALSE),IF(VLOOKUP($A674,Sheet1!$B$3:$AH$1266,Sheet1!E$1+(Sheet1!$A$1-1)*10,FALSE)&gt;99999,-3,IF(VLOOKUP($A674,Sheet1!$B$3:$AH$1266,Sheet1!E$1+(Sheet1!$A$1-1)*10,FALSE)&gt;9999,-2,IF(VLOOKUP($A674,Sheet1!$B$3:$AH$1266,Sheet1!E$1+(Sheet1!$A$1-1)*10,FALSE)&gt;999,-1,0)))))))</f>
        <v>---</v>
      </c>
      <c r="V674" s="392" t="str">
        <f>IF(ISNA(VLOOKUP($A674,Sheet1!$B$3:$AH$1266,Sheet1!F$1+(Sheet1!$A$1-1)*10,FALSE))=TRUE,"---",IF(VLOOKUP($A674,Sheet1!$B$3:$AH$1266,Sheet1!F$1+(Sheet1!$A$1-1)*10,FALSE)="---","---", (ROUND(VLOOKUP($A674,Sheet1!$B$3:$AH$1266,Sheet1!F$1+(Sheet1!$A$1-1)*10,FALSE),IF(VLOOKUP($A674,Sheet1!$B$3:$AH$1266,Sheet1!F$1+(Sheet1!$A$1-1)*10,FALSE)&gt;99999,-3,IF(VLOOKUP($A674,Sheet1!$B$3:$AH$1266,Sheet1!F$1+(Sheet1!$A$1-1)*10,FALSE)&gt;9999,-2,IF(VLOOKUP($A674,Sheet1!$B$3:$AH$1266,Sheet1!F$1+(Sheet1!$A$1-1)*10,FALSE)&gt;999,-1,0)))))))</f>
        <v>---</v>
      </c>
      <c r="W674" s="392" t="str">
        <f>IF(ISNA(VLOOKUP($A674,Sheet1!$B$3:$AH$1266,Sheet1!G$1+(Sheet1!$A$1-1)*10,FALSE))=TRUE,"---",IF(VLOOKUP($A674,Sheet1!$B$3:$AH$1266,Sheet1!G$1+(Sheet1!$A$1-1)*10,FALSE)="---","---", (ROUND(VLOOKUP($A674,Sheet1!$B$3:$AH$1266,Sheet1!G$1+(Sheet1!$A$1-1)*10,FALSE),IF(VLOOKUP($A674,Sheet1!$B$3:$AH$1266,Sheet1!G$1+(Sheet1!$A$1-1)*10,FALSE)&gt;99999,-3,IF(VLOOKUP($A674,Sheet1!$B$3:$AH$1266,Sheet1!G$1+(Sheet1!$A$1-1)*10,FALSE)&gt;9999,-2,IF(VLOOKUP($A674,Sheet1!$B$3:$AH$1266,Sheet1!G$1+(Sheet1!$A$1-1)*10,FALSE)&gt;999,-1,0)))))))</f>
        <v>---</v>
      </c>
      <c r="X674" s="392" t="str">
        <f>IF(ISNA(VLOOKUP($A674,Sheet1!$B$3:$AH$1266,Sheet1!H$1+(Sheet1!$A$1-1)*10,FALSE))=TRUE,"---",IF(VLOOKUP($A674,Sheet1!$B$3:$AH$1266,Sheet1!H$1+(Sheet1!$A$1-1)*10,FALSE)="---","---", (ROUND(VLOOKUP($A674,Sheet1!$B$3:$AH$1266,Sheet1!H$1+(Sheet1!$A$1-1)*10,FALSE),IF(VLOOKUP($A674,Sheet1!$B$3:$AH$1266,Sheet1!H$1+(Sheet1!$A$1-1)*10,FALSE)&gt;99999,-3,IF(VLOOKUP($A674,Sheet1!$B$3:$AH$1266,Sheet1!H$1+(Sheet1!$A$1-1)*10,FALSE)&gt;9999,-2,IF(VLOOKUP($A674,Sheet1!$B$3:$AH$1266,Sheet1!H$1+(Sheet1!$A$1-1)*10,FALSE)&gt;999,-1,0)))))))</f>
        <v>---</v>
      </c>
      <c r="Y674" s="392" t="str">
        <f>IF(ISNA(VLOOKUP($A674,Sheet1!$B$3:$AH$1266,Sheet1!I$1+(Sheet1!$A$1-1)*10,FALSE))=TRUE,"---",IF(VLOOKUP($A674,Sheet1!$B$3:$AH$1266,Sheet1!I$1+(Sheet1!$A$1-1)*10,FALSE)="---","---", (ROUND(VLOOKUP($A674,Sheet1!$B$3:$AH$1266,Sheet1!I$1+(Sheet1!$A$1-1)*10,FALSE),IF(VLOOKUP($A674,Sheet1!$B$3:$AH$1266,Sheet1!I$1+(Sheet1!$A$1-1)*10,FALSE)&gt;99999,-3,IF(VLOOKUP($A674,Sheet1!$B$3:$AH$1266,Sheet1!I$1+(Sheet1!$A$1-1)*10,FALSE)&gt;9999,-2,IF(VLOOKUP($A674,Sheet1!$B$3:$AH$1266,Sheet1!I$1+(Sheet1!$A$1-1)*10,FALSE)&gt;999,-1,0)))))))</f>
        <v>---</v>
      </c>
      <c r="Z674" s="392" t="str">
        <f>IF(ISNA(VLOOKUP($A674,Sheet1!$B$3:$AH$1266,Sheet1!J$1+(Sheet1!$A$1-1)*10,FALSE))=TRUE,"---",IF(VLOOKUP($A674,Sheet1!$B$3:$AH$1266,Sheet1!J$1+(Sheet1!$A$1-1)*10,FALSE)="---","---", (ROUND(VLOOKUP($A674,Sheet1!$B$3:$AH$1266,Sheet1!J$1+(Sheet1!$A$1-1)*10,FALSE),IF(VLOOKUP($A674,Sheet1!$B$3:$AH$1266,Sheet1!J$1+(Sheet1!$A$1-1)*10,FALSE)&gt;99999,-3,IF(VLOOKUP($A674,Sheet1!$B$3:$AH$1266,Sheet1!J$1+(Sheet1!$A$1-1)*10,FALSE)&gt;9999,-2,IF(VLOOKUP($A674,Sheet1!$B$3:$AH$1266,Sheet1!J$1+(Sheet1!$A$1-1)*10,FALSE)&gt;999,-1,0)))))))</f>
        <v>---</v>
      </c>
      <c r="AA674" s="392" t="str">
        <f>IF(ISNA(VLOOKUP($A674,Sheet1!$B$3:$AH$1266,Sheet1!K$1+(Sheet1!$A$1-1)*10,FALSE))=TRUE,"---",IF(VLOOKUP($A674,Sheet1!$B$3:$AH$1266,Sheet1!K$1+(Sheet1!$A$1-1)*10,FALSE)="---","---", (ROUND(VLOOKUP($A674,Sheet1!$B$3:$AH$1266,Sheet1!K$1+(Sheet1!$A$1-1)*10,FALSE),IF(VLOOKUP($A674,Sheet1!$B$3:$AH$1266,Sheet1!K$1+(Sheet1!$A$1-1)*10,FALSE)&gt;99999,-3,IF(VLOOKUP($A674,Sheet1!$B$3:$AH$1266,Sheet1!K$1+(Sheet1!$A$1-1)*10,FALSE)&gt;9999,-2,IF(VLOOKUP($A674,Sheet1!$B$3:$AH$1266,Sheet1!K$1+(Sheet1!$A$1-1)*10,FALSE)&gt;999,-1,0)))))))</f>
        <v>---</v>
      </c>
      <c r="AB674" s="392" t="str">
        <f>IF(ISNA(VLOOKUP($A674,Sheet1!$B$3:$AH$1266,Sheet1!L$1+(Sheet1!$A$1-1)*10,FALSE))=TRUE,"---",IF(VLOOKUP($A674,Sheet1!$B$3:$AH$1266,Sheet1!L$1+(Sheet1!$A$1-1)*10,FALSE)="---","---", (ROUND(VLOOKUP($A674,Sheet1!$B$3:$AH$1266,Sheet1!L$1+(Sheet1!$A$1-1)*10,FALSE),IF(VLOOKUP($A674,Sheet1!$B$3:$AH$1266,Sheet1!L$1+(Sheet1!$A$1-1)*10,FALSE)&gt;99999,-3,IF(VLOOKUP($A674,Sheet1!$B$3:$AH$1266,Sheet1!L$1+(Sheet1!$A$1-1)*10,FALSE)&gt;9999,-2,IF(VLOOKUP($A674,Sheet1!$B$3:$AH$1266,Sheet1!L$1+(Sheet1!$A$1-1)*10,FALSE)&gt;999,-1,0)))))))</f>
        <v>---</v>
      </c>
      <c r="AC674" s="392" t="str">
        <f>IF(ISNA(VLOOKUP($A674,Sheet1!$B$3:$AH$1266,Sheet1!M$1+(Sheet1!$A$1-1)*10,FALSE))=TRUE,"---",IF(VLOOKUP($A674,Sheet1!$B$3:$AH$1266,Sheet1!M$1+(Sheet1!$A$1-1)*10,FALSE)="---","---", (ROUND(VLOOKUP($A674,Sheet1!$B$3:$AH$1266,Sheet1!M$1+(Sheet1!$A$1-1)*10,FALSE),IF(VLOOKUP($A674,Sheet1!$B$3:$AH$1266,Sheet1!M$1+(Sheet1!$A$1-1)*10,FALSE)&gt;99999,-3,IF(VLOOKUP($A674,Sheet1!$B$3:$AH$1266,Sheet1!M$1+(Sheet1!$A$1-1)*10,FALSE)&gt;9999,-2,IF(VLOOKUP($A674,Sheet1!$B$3:$AH$1266,Sheet1!M$1+(Sheet1!$A$1-1)*10,FALSE)&gt;999,-1,0)))))))</f>
        <v>---</v>
      </c>
      <c r="AD674" s="392" t="str">
        <f>IF(ISNA(VLOOKUP($A674,Sheet1!$B$3:$AH$1266,Sheet1!N$1+(Sheet1!$A$1-1)*10,FALSE))=TRUE,"---",IF(VLOOKUP($A674,Sheet1!$B$3:$AH$1266,Sheet1!N$1+(Sheet1!$A$1-1)*10,FALSE)="---","---", (ROUND(VLOOKUP($A674,Sheet1!$B$3:$AH$1266,Sheet1!N$1+(Sheet1!$A$1-1)*10,FALSE),IF(VLOOKUP($A674,Sheet1!$B$3:$AH$1266,Sheet1!N$1+(Sheet1!$A$1-1)*10,FALSE)&gt;99999,-3,IF(VLOOKUP($A674,Sheet1!$B$3:$AH$1266,Sheet1!N$1+(Sheet1!$A$1-1)*10,FALSE)&gt;9999,-2,IF(VLOOKUP($A674,Sheet1!$B$3:$AH$1266,Sheet1!N$1+(Sheet1!$A$1-1)*10,FALSE)&gt;999,-1,0)))))))</f>
        <v>---</v>
      </c>
    </row>
    <row r="675" spans="1:30" ht="25.5" customHeight="1" x14ac:dyDescent="0.25">
      <c r="A675" s="133" t="s">
        <v>1038</v>
      </c>
      <c r="B675" s="141" t="s">
        <v>1039</v>
      </c>
      <c r="C675" s="133">
        <v>410549</v>
      </c>
      <c r="D675" s="133">
        <v>740039</v>
      </c>
      <c r="E675" s="67" t="s">
        <v>3011</v>
      </c>
      <c r="F675" s="117" t="s">
        <v>4662</v>
      </c>
      <c r="G675" s="118" t="s">
        <v>286</v>
      </c>
      <c r="H675" s="136">
        <v>2.12</v>
      </c>
      <c r="I675" s="119">
        <v>27942</v>
      </c>
      <c r="J675" s="124">
        <v>6.12</v>
      </c>
      <c r="K675" s="118" t="s">
        <v>31</v>
      </c>
      <c r="L675" s="122">
        <v>384</v>
      </c>
      <c r="M675" s="123">
        <v>181</v>
      </c>
      <c r="N675" s="118" t="s">
        <v>505</v>
      </c>
      <c r="O675" s="71" t="s">
        <v>4405</v>
      </c>
      <c r="P675" s="71" t="s">
        <v>4405</v>
      </c>
      <c r="Q675" s="71" t="s">
        <v>4405</v>
      </c>
      <c r="R675" s="73" t="s">
        <v>4405</v>
      </c>
      <c r="S675" s="63" t="s">
        <v>4362</v>
      </c>
      <c r="T675" s="63" t="str">
        <f>IF(ISNA(VLOOKUP(A675,Sheet1!B$3:C$1266,2,FALSE)=TRUE),"NC",VLOOKUP(A675,Sheet1!B$3:C$1266,2,FALSE))</f>
        <v>NC</v>
      </c>
      <c r="U675" s="66" t="str">
        <f>IF(ISNA(VLOOKUP($A675,Sheet1!$B$3:$AH$1266,Sheet1!E$1+(Sheet1!$A$1-1)*10,FALSE))=TRUE,"---",IF(VLOOKUP($A675,Sheet1!$B$3:$AH$1266,Sheet1!E$1+(Sheet1!$A$1-1)*10,FALSE)="---","---", (ROUND(VLOOKUP($A675,Sheet1!$B$3:$AH$1266,Sheet1!E$1+(Sheet1!$A$1-1)*10,FALSE),IF(VLOOKUP($A675,Sheet1!$B$3:$AH$1266,Sheet1!E$1+(Sheet1!$A$1-1)*10,FALSE)&gt;99999,-3,IF(VLOOKUP($A675,Sheet1!$B$3:$AH$1266,Sheet1!E$1+(Sheet1!$A$1-1)*10,FALSE)&gt;9999,-2,IF(VLOOKUP($A675,Sheet1!$B$3:$AH$1266,Sheet1!E$1+(Sheet1!$A$1-1)*10,FALSE)&gt;999,-1,0)))))))</f>
        <v>---</v>
      </c>
      <c r="V675" s="66" t="str">
        <f>IF(ISNA(VLOOKUP($A675,Sheet1!$B$3:$AH$1266,Sheet1!F$1+(Sheet1!$A$1-1)*10,FALSE))=TRUE,"---",IF(VLOOKUP($A675,Sheet1!$B$3:$AH$1266,Sheet1!F$1+(Sheet1!$A$1-1)*10,FALSE)="---","---", (ROUND(VLOOKUP($A675,Sheet1!$B$3:$AH$1266,Sheet1!F$1+(Sheet1!$A$1-1)*10,FALSE),IF(VLOOKUP($A675,Sheet1!$B$3:$AH$1266,Sheet1!F$1+(Sheet1!$A$1-1)*10,FALSE)&gt;99999,-3,IF(VLOOKUP($A675,Sheet1!$B$3:$AH$1266,Sheet1!F$1+(Sheet1!$A$1-1)*10,FALSE)&gt;9999,-2,IF(VLOOKUP($A675,Sheet1!$B$3:$AH$1266,Sheet1!F$1+(Sheet1!$A$1-1)*10,FALSE)&gt;999,-1,0)))))))</f>
        <v>---</v>
      </c>
      <c r="W675" s="66" t="str">
        <f>IF(ISNA(VLOOKUP($A675,Sheet1!$B$3:$AH$1266,Sheet1!G$1+(Sheet1!$A$1-1)*10,FALSE))=TRUE,"---",IF(VLOOKUP($A675,Sheet1!$B$3:$AH$1266,Sheet1!G$1+(Sheet1!$A$1-1)*10,FALSE)="---","---", (ROUND(VLOOKUP($A675,Sheet1!$B$3:$AH$1266,Sheet1!G$1+(Sheet1!$A$1-1)*10,FALSE),IF(VLOOKUP($A675,Sheet1!$B$3:$AH$1266,Sheet1!G$1+(Sheet1!$A$1-1)*10,FALSE)&gt;99999,-3,IF(VLOOKUP($A675,Sheet1!$B$3:$AH$1266,Sheet1!G$1+(Sheet1!$A$1-1)*10,FALSE)&gt;9999,-2,IF(VLOOKUP($A675,Sheet1!$B$3:$AH$1266,Sheet1!G$1+(Sheet1!$A$1-1)*10,FALSE)&gt;999,-1,0)))))))</f>
        <v>---</v>
      </c>
      <c r="X675" s="66" t="str">
        <f>IF(ISNA(VLOOKUP($A675,Sheet1!$B$3:$AH$1266,Sheet1!H$1+(Sheet1!$A$1-1)*10,FALSE))=TRUE,"---",IF(VLOOKUP($A675,Sheet1!$B$3:$AH$1266,Sheet1!H$1+(Sheet1!$A$1-1)*10,FALSE)="---","---", (ROUND(VLOOKUP($A675,Sheet1!$B$3:$AH$1266,Sheet1!H$1+(Sheet1!$A$1-1)*10,FALSE),IF(VLOOKUP($A675,Sheet1!$B$3:$AH$1266,Sheet1!H$1+(Sheet1!$A$1-1)*10,FALSE)&gt;99999,-3,IF(VLOOKUP($A675,Sheet1!$B$3:$AH$1266,Sheet1!H$1+(Sheet1!$A$1-1)*10,FALSE)&gt;9999,-2,IF(VLOOKUP($A675,Sheet1!$B$3:$AH$1266,Sheet1!H$1+(Sheet1!$A$1-1)*10,FALSE)&gt;999,-1,0)))))))</f>
        <v>---</v>
      </c>
      <c r="Y675" s="66" t="str">
        <f>IF(ISNA(VLOOKUP($A675,Sheet1!$B$3:$AH$1266,Sheet1!I$1+(Sheet1!$A$1-1)*10,FALSE))=TRUE,"---",IF(VLOOKUP($A675,Sheet1!$B$3:$AH$1266,Sheet1!I$1+(Sheet1!$A$1-1)*10,FALSE)="---","---", (ROUND(VLOOKUP($A675,Sheet1!$B$3:$AH$1266,Sheet1!I$1+(Sheet1!$A$1-1)*10,FALSE),IF(VLOOKUP($A675,Sheet1!$B$3:$AH$1266,Sheet1!I$1+(Sheet1!$A$1-1)*10,FALSE)&gt;99999,-3,IF(VLOOKUP($A675,Sheet1!$B$3:$AH$1266,Sheet1!I$1+(Sheet1!$A$1-1)*10,FALSE)&gt;9999,-2,IF(VLOOKUP($A675,Sheet1!$B$3:$AH$1266,Sheet1!I$1+(Sheet1!$A$1-1)*10,FALSE)&gt;999,-1,0)))))))</f>
        <v>---</v>
      </c>
      <c r="Z675" s="66" t="str">
        <f>IF(ISNA(VLOOKUP($A675,Sheet1!$B$3:$AH$1266,Sheet1!J$1+(Sheet1!$A$1-1)*10,FALSE))=TRUE,"---",IF(VLOOKUP($A675,Sheet1!$B$3:$AH$1266,Sheet1!J$1+(Sheet1!$A$1-1)*10,FALSE)="---","---", (ROUND(VLOOKUP($A675,Sheet1!$B$3:$AH$1266,Sheet1!J$1+(Sheet1!$A$1-1)*10,FALSE),IF(VLOOKUP($A675,Sheet1!$B$3:$AH$1266,Sheet1!J$1+(Sheet1!$A$1-1)*10,FALSE)&gt;99999,-3,IF(VLOOKUP($A675,Sheet1!$B$3:$AH$1266,Sheet1!J$1+(Sheet1!$A$1-1)*10,FALSE)&gt;9999,-2,IF(VLOOKUP($A675,Sheet1!$B$3:$AH$1266,Sheet1!J$1+(Sheet1!$A$1-1)*10,FALSE)&gt;999,-1,0)))))))</f>
        <v>---</v>
      </c>
      <c r="AA675" s="66" t="str">
        <f>IF(ISNA(VLOOKUP($A675,Sheet1!$B$3:$AH$1266,Sheet1!K$1+(Sheet1!$A$1-1)*10,FALSE))=TRUE,"---",IF(VLOOKUP($A675,Sheet1!$B$3:$AH$1266,Sheet1!K$1+(Sheet1!$A$1-1)*10,FALSE)="---","---", (ROUND(VLOOKUP($A675,Sheet1!$B$3:$AH$1266,Sheet1!K$1+(Sheet1!$A$1-1)*10,FALSE),IF(VLOOKUP($A675,Sheet1!$B$3:$AH$1266,Sheet1!K$1+(Sheet1!$A$1-1)*10,FALSE)&gt;99999,-3,IF(VLOOKUP($A675,Sheet1!$B$3:$AH$1266,Sheet1!K$1+(Sheet1!$A$1-1)*10,FALSE)&gt;9999,-2,IF(VLOOKUP($A675,Sheet1!$B$3:$AH$1266,Sheet1!K$1+(Sheet1!$A$1-1)*10,FALSE)&gt;999,-1,0)))))))</f>
        <v>---</v>
      </c>
      <c r="AB675" s="66" t="str">
        <f>IF(ISNA(VLOOKUP($A675,Sheet1!$B$3:$AH$1266,Sheet1!L$1+(Sheet1!$A$1-1)*10,FALSE))=TRUE,"---",IF(VLOOKUP($A675,Sheet1!$B$3:$AH$1266,Sheet1!L$1+(Sheet1!$A$1-1)*10,FALSE)="---","---", (ROUND(VLOOKUP($A675,Sheet1!$B$3:$AH$1266,Sheet1!L$1+(Sheet1!$A$1-1)*10,FALSE),IF(VLOOKUP($A675,Sheet1!$B$3:$AH$1266,Sheet1!L$1+(Sheet1!$A$1-1)*10,FALSE)&gt;99999,-3,IF(VLOOKUP($A675,Sheet1!$B$3:$AH$1266,Sheet1!L$1+(Sheet1!$A$1-1)*10,FALSE)&gt;9999,-2,IF(VLOOKUP($A675,Sheet1!$B$3:$AH$1266,Sheet1!L$1+(Sheet1!$A$1-1)*10,FALSE)&gt;999,-1,0)))))))</f>
        <v>---</v>
      </c>
      <c r="AC675" s="66" t="str">
        <f>IF(ISNA(VLOOKUP($A675,Sheet1!$B$3:$AH$1266,Sheet1!M$1+(Sheet1!$A$1-1)*10,FALSE))=TRUE,"---",IF(VLOOKUP($A675,Sheet1!$B$3:$AH$1266,Sheet1!M$1+(Sheet1!$A$1-1)*10,FALSE)="---","---", (ROUND(VLOOKUP($A675,Sheet1!$B$3:$AH$1266,Sheet1!M$1+(Sheet1!$A$1-1)*10,FALSE),IF(VLOOKUP($A675,Sheet1!$B$3:$AH$1266,Sheet1!M$1+(Sheet1!$A$1-1)*10,FALSE)&gt;99999,-3,IF(VLOOKUP($A675,Sheet1!$B$3:$AH$1266,Sheet1!M$1+(Sheet1!$A$1-1)*10,FALSE)&gt;9999,-2,IF(VLOOKUP($A675,Sheet1!$B$3:$AH$1266,Sheet1!M$1+(Sheet1!$A$1-1)*10,FALSE)&gt;999,-1,0)))))))</f>
        <v>---</v>
      </c>
      <c r="AD675" s="66" t="str">
        <f>IF(ISNA(VLOOKUP($A675,Sheet1!$B$3:$AH$1266,Sheet1!N$1+(Sheet1!$A$1-1)*10,FALSE))=TRUE,"---",IF(VLOOKUP($A675,Sheet1!$B$3:$AH$1266,Sheet1!N$1+(Sheet1!$A$1-1)*10,FALSE)="---","---", (ROUND(VLOOKUP($A675,Sheet1!$B$3:$AH$1266,Sheet1!N$1+(Sheet1!$A$1-1)*10,FALSE),IF(VLOOKUP($A675,Sheet1!$B$3:$AH$1266,Sheet1!N$1+(Sheet1!$A$1-1)*10,FALSE)&gt;99999,-3,IF(VLOOKUP($A675,Sheet1!$B$3:$AH$1266,Sheet1!N$1+(Sheet1!$A$1-1)*10,FALSE)&gt;9999,-2,IF(VLOOKUP($A675,Sheet1!$B$3:$AH$1266,Sheet1!N$1+(Sheet1!$A$1-1)*10,FALSE)&gt;999,-1,0)))))))</f>
        <v>---</v>
      </c>
    </row>
    <row r="676" spans="1:30" ht="25.5" customHeight="1" x14ac:dyDescent="0.25">
      <c r="A676" s="125" t="s">
        <v>1040</v>
      </c>
      <c r="B676" s="126" t="s">
        <v>1041</v>
      </c>
      <c r="C676" s="125">
        <v>410342</v>
      </c>
      <c r="D676" s="125">
        <v>735940</v>
      </c>
      <c r="E676" s="70" t="s">
        <v>3011</v>
      </c>
      <c r="F676" s="52" t="s">
        <v>4641</v>
      </c>
      <c r="G676" s="127" t="s">
        <v>31</v>
      </c>
      <c r="H676" s="128">
        <v>5.89</v>
      </c>
      <c r="I676" s="112">
        <v>22147</v>
      </c>
      <c r="J676" s="113">
        <v>5.3</v>
      </c>
      <c r="K676" s="127" t="s">
        <v>24</v>
      </c>
      <c r="L676" s="115">
        <v>1300</v>
      </c>
      <c r="M676" s="116">
        <v>221</v>
      </c>
      <c r="N676" s="127" t="s">
        <v>145</v>
      </c>
      <c r="O676" s="68" t="s">
        <v>4405</v>
      </c>
      <c r="P676" s="68" t="s">
        <v>4405</v>
      </c>
      <c r="Q676" s="68" t="s">
        <v>4405</v>
      </c>
      <c r="R676" s="74" t="s">
        <v>4405</v>
      </c>
      <c r="S676" s="64" t="s">
        <v>4362</v>
      </c>
      <c r="T676" s="64" t="str">
        <f>IF(ISNA(VLOOKUP(A676,Sheet1!B$3:C$1266,2,FALSE)=TRUE),"NC",VLOOKUP(A676,Sheet1!B$3:C$1266,2,FALSE))</f>
        <v>NC</v>
      </c>
      <c r="U676" s="65" t="str">
        <f>IF(ISNA(VLOOKUP($A676,Sheet1!$B$3:$AH$1266,Sheet1!E$1+(Sheet1!$A$1-1)*10,FALSE))=TRUE,"---",IF(VLOOKUP($A676,Sheet1!$B$3:$AH$1266,Sheet1!E$1+(Sheet1!$A$1-1)*10,FALSE)="---","---", (ROUND(VLOOKUP($A676,Sheet1!$B$3:$AH$1266,Sheet1!E$1+(Sheet1!$A$1-1)*10,FALSE),IF(VLOOKUP($A676,Sheet1!$B$3:$AH$1266,Sheet1!E$1+(Sheet1!$A$1-1)*10,FALSE)&gt;99999,-3,IF(VLOOKUP($A676,Sheet1!$B$3:$AH$1266,Sheet1!E$1+(Sheet1!$A$1-1)*10,FALSE)&gt;9999,-2,IF(VLOOKUP($A676,Sheet1!$B$3:$AH$1266,Sheet1!E$1+(Sheet1!$A$1-1)*10,FALSE)&gt;999,-1,0)))))))</f>
        <v>---</v>
      </c>
      <c r="V676" s="65" t="str">
        <f>IF(ISNA(VLOOKUP($A676,Sheet1!$B$3:$AH$1266,Sheet1!F$1+(Sheet1!$A$1-1)*10,FALSE))=TRUE,"---",IF(VLOOKUP($A676,Sheet1!$B$3:$AH$1266,Sheet1!F$1+(Sheet1!$A$1-1)*10,FALSE)="---","---", (ROUND(VLOOKUP($A676,Sheet1!$B$3:$AH$1266,Sheet1!F$1+(Sheet1!$A$1-1)*10,FALSE),IF(VLOOKUP($A676,Sheet1!$B$3:$AH$1266,Sheet1!F$1+(Sheet1!$A$1-1)*10,FALSE)&gt;99999,-3,IF(VLOOKUP($A676,Sheet1!$B$3:$AH$1266,Sheet1!F$1+(Sheet1!$A$1-1)*10,FALSE)&gt;9999,-2,IF(VLOOKUP($A676,Sheet1!$B$3:$AH$1266,Sheet1!F$1+(Sheet1!$A$1-1)*10,FALSE)&gt;999,-1,0)))))))</f>
        <v>---</v>
      </c>
      <c r="W676" s="65" t="str">
        <f>IF(ISNA(VLOOKUP($A676,Sheet1!$B$3:$AH$1266,Sheet1!G$1+(Sheet1!$A$1-1)*10,FALSE))=TRUE,"---",IF(VLOOKUP($A676,Sheet1!$B$3:$AH$1266,Sheet1!G$1+(Sheet1!$A$1-1)*10,FALSE)="---","---", (ROUND(VLOOKUP($A676,Sheet1!$B$3:$AH$1266,Sheet1!G$1+(Sheet1!$A$1-1)*10,FALSE),IF(VLOOKUP($A676,Sheet1!$B$3:$AH$1266,Sheet1!G$1+(Sheet1!$A$1-1)*10,FALSE)&gt;99999,-3,IF(VLOOKUP($A676,Sheet1!$B$3:$AH$1266,Sheet1!G$1+(Sheet1!$A$1-1)*10,FALSE)&gt;9999,-2,IF(VLOOKUP($A676,Sheet1!$B$3:$AH$1266,Sheet1!G$1+(Sheet1!$A$1-1)*10,FALSE)&gt;999,-1,0)))))))</f>
        <v>---</v>
      </c>
      <c r="X676" s="65" t="str">
        <f>IF(ISNA(VLOOKUP($A676,Sheet1!$B$3:$AH$1266,Sheet1!H$1+(Sheet1!$A$1-1)*10,FALSE))=TRUE,"---",IF(VLOOKUP($A676,Sheet1!$B$3:$AH$1266,Sheet1!H$1+(Sheet1!$A$1-1)*10,FALSE)="---","---", (ROUND(VLOOKUP($A676,Sheet1!$B$3:$AH$1266,Sheet1!H$1+(Sheet1!$A$1-1)*10,FALSE),IF(VLOOKUP($A676,Sheet1!$B$3:$AH$1266,Sheet1!H$1+(Sheet1!$A$1-1)*10,FALSE)&gt;99999,-3,IF(VLOOKUP($A676,Sheet1!$B$3:$AH$1266,Sheet1!H$1+(Sheet1!$A$1-1)*10,FALSE)&gt;9999,-2,IF(VLOOKUP($A676,Sheet1!$B$3:$AH$1266,Sheet1!H$1+(Sheet1!$A$1-1)*10,FALSE)&gt;999,-1,0)))))))</f>
        <v>---</v>
      </c>
      <c r="Y676" s="65" t="str">
        <f>IF(ISNA(VLOOKUP($A676,Sheet1!$B$3:$AH$1266,Sheet1!I$1+(Sheet1!$A$1-1)*10,FALSE))=TRUE,"---",IF(VLOOKUP($A676,Sheet1!$B$3:$AH$1266,Sheet1!I$1+(Sheet1!$A$1-1)*10,FALSE)="---","---", (ROUND(VLOOKUP($A676,Sheet1!$B$3:$AH$1266,Sheet1!I$1+(Sheet1!$A$1-1)*10,FALSE),IF(VLOOKUP($A676,Sheet1!$B$3:$AH$1266,Sheet1!I$1+(Sheet1!$A$1-1)*10,FALSE)&gt;99999,-3,IF(VLOOKUP($A676,Sheet1!$B$3:$AH$1266,Sheet1!I$1+(Sheet1!$A$1-1)*10,FALSE)&gt;9999,-2,IF(VLOOKUP($A676,Sheet1!$B$3:$AH$1266,Sheet1!I$1+(Sheet1!$A$1-1)*10,FALSE)&gt;999,-1,0)))))))</f>
        <v>---</v>
      </c>
      <c r="Z676" s="65" t="str">
        <f>IF(ISNA(VLOOKUP($A676,Sheet1!$B$3:$AH$1266,Sheet1!J$1+(Sheet1!$A$1-1)*10,FALSE))=TRUE,"---",IF(VLOOKUP($A676,Sheet1!$B$3:$AH$1266,Sheet1!J$1+(Sheet1!$A$1-1)*10,FALSE)="---","---", (ROUND(VLOOKUP($A676,Sheet1!$B$3:$AH$1266,Sheet1!J$1+(Sheet1!$A$1-1)*10,FALSE),IF(VLOOKUP($A676,Sheet1!$B$3:$AH$1266,Sheet1!J$1+(Sheet1!$A$1-1)*10,FALSE)&gt;99999,-3,IF(VLOOKUP($A676,Sheet1!$B$3:$AH$1266,Sheet1!J$1+(Sheet1!$A$1-1)*10,FALSE)&gt;9999,-2,IF(VLOOKUP($A676,Sheet1!$B$3:$AH$1266,Sheet1!J$1+(Sheet1!$A$1-1)*10,FALSE)&gt;999,-1,0)))))))</f>
        <v>---</v>
      </c>
      <c r="AA676" s="65" t="str">
        <f>IF(ISNA(VLOOKUP($A676,Sheet1!$B$3:$AH$1266,Sheet1!K$1+(Sheet1!$A$1-1)*10,FALSE))=TRUE,"---",IF(VLOOKUP($A676,Sheet1!$B$3:$AH$1266,Sheet1!K$1+(Sheet1!$A$1-1)*10,FALSE)="---","---", (ROUND(VLOOKUP($A676,Sheet1!$B$3:$AH$1266,Sheet1!K$1+(Sheet1!$A$1-1)*10,FALSE),IF(VLOOKUP($A676,Sheet1!$B$3:$AH$1266,Sheet1!K$1+(Sheet1!$A$1-1)*10,FALSE)&gt;99999,-3,IF(VLOOKUP($A676,Sheet1!$B$3:$AH$1266,Sheet1!K$1+(Sheet1!$A$1-1)*10,FALSE)&gt;9999,-2,IF(VLOOKUP($A676,Sheet1!$B$3:$AH$1266,Sheet1!K$1+(Sheet1!$A$1-1)*10,FALSE)&gt;999,-1,0)))))))</f>
        <v>---</v>
      </c>
      <c r="AB676" s="65" t="str">
        <f>IF(ISNA(VLOOKUP($A676,Sheet1!$B$3:$AH$1266,Sheet1!L$1+(Sheet1!$A$1-1)*10,FALSE))=TRUE,"---",IF(VLOOKUP($A676,Sheet1!$B$3:$AH$1266,Sheet1!L$1+(Sheet1!$A$1-1)*10,FALSE)="---","---", (ROUND(VLOOKUP($A676,Sheet1!$B$3:$AH$1266,Sheet1!L$1+(Sheet1!$A$1-1)*10,FALSE),IF(VLOOKUP($A676,Sheet1!$B$3:$AH$1266,Sheet1!L$1+(Sheet1!$A$1-1)*10,FALSE)&gt;99999,-3,IF(VLOOKUP($A676,Sheet1!$B$3:$AH$1266,Sheet1!L$1+(Sheet1!$A$1-1)*10,FALSE)&gt;9999,-2,IF(VLOOKUP($A676,Sheet1!$B$3:$AH$1266,Sheet1!L$1+(Sheet1!$A$1-1)*10,FALSE)&gt;999,-1,0)))))))</f>
        <v>---</v>
      </c>
      <c r="AC676" s="65" t="str">
        <f>IF(ISNA(VLOOKUP($A676,Sheet1!$B$3:$AH$1266,Sheet1!M$1+(Sheet1!$A$1-1)*10,FALSE))=TRUE,"---",IF(VLOOKUP($A676,Sheet1!$B$3:$AH$1266,Sheet1!M$1+(Sheet1!$A$1-1)*10,FALSE)="---","---", (ROUND(VLOOKUP($A676,Sheet1!$B$3:$AH$1266,Sheet1!M$1+(Sheet1!$A$1-1)*10,FALSE),IF(VLOOKUP($A676,Sheet1!$B$3:$AH$1266,Sheet1!M$1+(Sheet1!$A$1-1)*10,FALSE)&gt;99999,-3,IF(VLOOKUP($A676,Sheet1!$B$3:$AH$1266,Sheet1!M$1+(Sheet1!$A$1-1)*10,FALSE)&gt;9999,-2,IF(VLOOKUP($A676,Sheet1!$B$3:$AH$1266,Sheet1!M$1+(Sheet1!$A$1-1)*10,FALSE)&gt;999,-1,0)))))))</f>
        <v>---</v>
      </c>
      <c r="AD676" s="65" t="str">
        <f>IF(ISNA(VLOOKUP($A676,Sheet1!$B$3:$AH$1266,Sheet1!N$1+(Sheet1!$A$1-1)*10,FALSE))=TRUE,"---",IF(VLOOKUP($A676,Sheet1!$B$3:$AH$1266,Sheet1!N$1+(Sheet1!$A$1-1)*10,FALSE)="---","---", (ROUND(VLOOKUP($A676,Sheet1!$B$3:$AH$1266,Sheet1!N$1+(Sheet1!$A$1-1)*10,FALSE),IF(VLOOKUP($A676,Sheet1!$B$3:$AH$1266,Sheet1!N$1+(Sheet1!$A$1-1)*10,FALSE)&gt;99999,-3,IF(VLOOKUP($A676,Sheet1!$B$3:$AH$1266,Sheet1!N$1+(Sheet1!$A$1-1)*10,FALSE)&gt;9999,-2,IF(VLOOKUP($A676,Sheet1!$B$3:$AH$1266,Sheet1!N$1+(Sheet1!$A$1-1)*10,FALSE)&gt;999,-1,0)))))))</f>
        <v>---</v>
      </c>
    </row>
    <row r="677" spans="1:30" ht="25.5" customHeight="1" x14ac:dyDescent="0.25">
      <c r="A677" s="133" t="s">
        <v>1042</v>
      </c>
      <c r="B677" s="141" t="s">
        <v>1043</v>
      </c>
      <c r="C677" s="133">
        <v>410332</v>
      </c>
      <c r="D677" s="133">
        <v>735933</v>
      </c>
      <c r="E677" s="67" t="s">
        <v>3011</v>
      </c>
      <c r="F677" s="117" t="s">
        <v>4663</v>
      </c>
      <c r="G677" s="118" t="s">
        <v>286</v>
      </c>
      <c r="H677" s="136">
        <v>5.97</v>
      </c>
      <c r="I677" s="119">
        <v>27941</v>
      </c>
      <c r="J677" s="124">
        <v>5.15</v>
      </c>
      <c r="K677" s="121" t="s">
        <v>4405</v>
      </c>
      <c r="L677" s="122">
        <v>1550</v>
      </c>
      <c r="M677" s="123">
        <v>260</v>
      </c>
      <c r="N677" s="118" t="s">
        <v>505</v>
      </c>
      <c r="O677" s="71" t="s">
        <v>4405</v>
      </c>
      <c r="P677" s="71" t="s">
        <v>4405</v>
      </c>
      <c r="Q677" s="71" t="s">
        <v>4405</v>
      </c>
      <c r="R677" s="73" t="s">
        <v>4405</v>
      </c>
      <c r="S677" s="63" t="s">
        <v>4362</v>
      </c>
      <c r="T677" s="63" t="str">
        <f>IF(ISNA(VLOOKUP(A677,Sheet1!B$3:C$1266,2,FALSE)=TRUE),"NC",VLOOKUP(A677,Sheet1!B$3:C$1266,2,FALSE))</f>
        <v>NC</v>
      </c>
      <c r="U677" s="66" t="str">
        <f>IF(ISNA(VLOOKUP($A677,Sheet1!$B$3:$AH$1266,Sheet1!E$1+(Sheet1!$A$1-1)*10,FALSE))=TRUE,"---",IF(VLOOKUP($A677,Sheet1!$B$3:$AH$1266,Sheet1!E$1+(Sheet1!$A$1-1)*10,FALSE)="---","---", (ROUND(VLOOKUP($A677,Sheet1!$B$3:$AH$1266,Sheet1!E$1+(Sheet1!$A$1-1)*10,FALSE),IF(VLOOKUP($A677,Sheet1!$B$3:$AH$1266,Sheet1!E$1+(Sheet1!$A$1-1)*10,FALSE)&gt;99999,-3,IF(VLOOKUP($A677,Sheet1!$B$3:$AH$1266,Sheet1!E$1+(Sheet1!$A$1-1)*10,FALSE)&gt;9999,-2,IF(VLOOKUP($A677,Sheet1!$B$3:$AH$1266,Sheet1!E$1+(Sheet1!$A$1-1)*10,FALSE)&gt;999,-1,0)))))))</f>
        <v>---</v>
      </c>
      <c r="V677" s="66" t="str">
        <f>IF(ISNA(VLOOKUP($A677,Sheet1!$B$3:$AH$1266,Sheet1!F$1+(Sheet1!$A$1-1)*10,FALSE))=TRUE,"---",IF(VLOOKUP($A677,Sheet1!$B$3:$AH$1266,Sheet1!F$1+(Sheet1!$A$1-1)*10,FALSE)="---","---", (ROUND(VLOOKUP($A677,Sheet1!$B$3:$AH$1266,Sheet1!F$1+(Sheet1!$A$1-1)*10,FALSE),IF(VLOOKUP($A677,Sheet1!$B$3:$AH$1266,Sheet1!F$1+(Sheet1!$A$1-1)*10,FALSE)&gt;99999,-3,IF(VLOOKUP($A677,Sheet1!$B$3:$AH$1266,Sheet1!F$1+(Sheet1!$A$1-1)*10,FALSE)&gt;9999,-2,IF(VLOOKUP($A677,Sheet1!$B$3:$AH$1266,Sheet1!F$1+(Sheet1!$A$1-1)*10,FALSE)&gt;999,-1,0)))))))</f>
        <v>---</v>
      </c>
      <c r="W677" s="66" t="str">
        <f>IF(ISNA(VLOOKUP($A677,Sheet1!$B$3:$AH$1266,Sheet1!G$1+(Sheet1!$A$1-1)*10,FALSE))=TRUE,"---",IF(VLOOKUP($A677,Sheet1!$B$3:$AH$1266,Sheet1!G$1+(Sheet1!$A$1-1)*10,FALSE)="---","---", (ROUND(VLOOKUP($A677,Sheet1!$B$3:$AH$1266,Sheet1!G$1+(Sheet1!$A$1-1)*10,FALSE),IF(VLOOKUP($A677,Sheet1!$B$3:$AH$1266,Sheet1!G$1+(Sheet1!$A$1-1)*10,FALSE)&gt;99999,-3,IF(VLOOKUP($A677,Sheet1!$B$3:$AH$1266,Sheet1!G$1+(Sheet1!$A$1-1)*10,FALSE)&gt;9999,-2,IF(VLOOKUP($A677,Sheet1!$B$3:$AH$1266,Sheet1!G$1+(Sheet1!$A$1-1)*10,FALSE)&gt;999,-1,0)))))))</f>
        <v>---</v>
      </c>
      <c r="X677" s="66" t="str">
        <f>IF(ISNA(VLOOKUP($A677,Sheet1!$B$3:$AH$1266,Sheet1!H$1+(Sheet1!$A$1-1)*10,FALSE))=TRUE,"---",IF(VLOOKUP($A677,Sheet1!$B$3:$AH$1266,Sheet1!H$1+(Sheet1!$A$1-1)*10,FALSE)="---","---", (ROUND(VLOOKUP($A677,Sheet1!$B$3:$AH$1266,Sheet1!H$1+(Sheet1!$A$1-1)*10,FALSE),IF(VLOOKUP($A677,Sheet1!$B$3:$AH$1266,Sheet1!H$1+(Sheet1!$A$1-1)*10,FALSE)&gt;99999,-3,IF(VLOOKUP($A677,Sheet1!$B$3:$AH$1266,Sheet1!H$1+(Sheet1!$A$1-1)*10,FALSE)&gt;9999,-2,IF(VLOOKUP($A677,Sheet1!$B$3:$AH$1266,Sheet1!H$1+(Sheet1!$A$1-1)*10,FALSE)&gt;999,-1,0)))))))</f>
        <v>---</v>
      </c>
      <c r="Y677" s="66" t="str">
        <f>IF(ISNA(VLOOKUP($A677,Sheet1!$B$3:$AH$1266,Sheet1!I$1+(Sheet1!$A$1-1)*10,FALSE))=TRUE,"---",IF(VLOOKUP($A677,Sheet1!$B$3:$AH$1266,Sheet1!I$1+(Sheet1!$A$1-1)*10,FALSE)="---","---", (ROUND(VLOOKUP($A677,Sheet1!$B$3:$AH$1266,Sheet1!I$1+(Sheet1!$A$1-1)*10,FALSE),IF(VLOOKUP($A677,Sheet1!$B$3:$AH$1266,Sheet1!I$1+(Sheet1!$A$1-1)*10,FALSE)&gt;99999,-3,IF(VLOOKUP($A677,Sheet1!$B$3:$AH$1266,Sheet1!I$1+(Sheet1!$A$1-1)*10,FALSE)&gt;9999,-2,IF(VLOOKUP($A677,Sheet1!$B$3:$AH$1266,Sheet1!I$1+(Sheet1!$A$1-1)*10,FALSE)&gt;999,-1,0)))))))</f>
        <v>---</v>
      </c>
      <c r="Z677" s="66" t="str">
        <f>IF(ISNA(VLOOKUP($A677,Sheet1!$B$3:$AH$1266,Sheet1!J$1+(Sheet1!$A$1-1)*10,FALSE))=TRUE,"---",IF(VLOOKUP($A677,Sheet1!$B$3:$AH$1266,Sheet1!J$1+(Sheet1!$A$1-1)*10,FALSE)="---","---", (ROUND(VLOOKUP($A677,Sheet1!$B$3:$AH$1266,Sheet1!J$1+(Sheet1!$A$1-1)*10,FALSE),IF(VLOOKUP($A677,Sheet1!$B$3:$AH$1266,Sheet1!J$1+(Sheet1!$A$1-1)*10,FALSE)&gt;99999,-3,IF(VLOOKUP($A677,Sheet1!$B$3:$AH$1266,Sheet1!J$1+(Sheet1!$A$1-1)*10,FALSE)&gt;9999,-2,IF(VLOOKUP($A677,Sheet1!$B$3:$AH$1266,Sheet1!J$1+(Sheet1!$A$1-1)*10,FALSE)&gt;999,-1,0)))))))</f>
        <v>---</v>
      </c>
      <c r="AA677" s="66" t="str">
        <f>IF(ISNA(VLOOKUP($A677,Sheet1!$B$3:$AH$1266,Sheet1!K$1+(Sheet1!$A$1-1)*10,FALSE))=TRUE,"---",IF(VLOOKUP($A677,Sheet1!$B$3:$AH$1266,Sheet1!K$1+(Sheet1!$A$1-1)*10,FALSE)="---","---", (ROUND(VLOOKUP($A677,Sheet1!$B$3:$AH$1266,Sheet1!K$1+(Sheet1!$A$1-1)*10,FALSE),IF(VLOOKUP($A677,Sheet1!$B$3:$AH$1266,Sheet1!K$1+(Sheet1!$A$1-1)*10,FALSE)&gt;99999,-3,IF(VLOOKUP($A677,Sheet1!$B$3:$AH$1266,Sheet1!K$1+(Sheet1!$A$1-1)*10,FALSE)&gt;9999,-2,IF(VLOOKUP($A677,Sheet1!$B$3:$AH$1266,Sheet1!K$1+(Sheet1!$A$1-1)*10,FALSE)&gt;999,-1,0)))))))</f>
        <v>---</v>
      </c>
      <c r="AB677" s="66" t="str">
        <f>IF(ISNA(VLOOKUP($A677,Sheet1!$B$3:$AH$1266,Sheet1!L$1+(Sheet1!$A$1-1)*10,FALSE))=TRUE,"---",IF(VLOOKUP($A677,Sheet1!$B$3:$AH$1266,Sheet1!L$1+(Sheet1!$A$1-1)*10,FALSE)="---","---", (ROUND(VLOOKUP($A677,Sheet1!$B$3:$AH$1266,Sheet1!L$1+(Sheet1!$A$1-1)*10,FALSE),IF(VLOOKUP($A677,Sheet1!$B$3:$AH$1266,Sheet1!L$1+(Sheet1!$A$1-1)*10,FALSE)&gt;99999,-3,IF(VLOOKUP($A677,Sheet1!$B$3:$AH$1266,Sheet1!L$1+(Sheet1!$A$1-1)*10,FALSE)&gt;9999,-2,IF(VLOOKUP($A677,Sheet1!$B$3:$AH$1266,Sheet1!L$1+(Sheet1!$A$1-1)*10,FALSE)&gt;999,-1,0)))))))</f>
        <v>---</v>
      </c>
      <c r="AC677" s="66" t="str">
        <f>IF(ISNA(VLOOKUP($A677,Sheet1!$B$3:$AH$1266,Sheet1!M$1+(Sheet1!$A$1-1)*10,FALSE))=TRUE,"---",IF(VLOOKUP($A677,Sheet1!$B$3:$AH$1266,Sheet1!M$1+(Sheet1!$A$1-1)*10,FALSE)="---","---", (ROUND(VLOOKUP($A677,Sheet1!$B$3:$AH$1266,Sheet1!M$1+(Sheet1!$A$1-1)*10,FALSE),IF(VLOOKUP($A677,Sheet1!$B$3:$AH$1266,Sheet1!M$1+(Sheet1!$A$1-1)*10,FALSE)&gt;99999,-3,IF(VLOOKUP($A677,Sheet1!$B$3:$AH$1266,Sheet1!M$1+(Sheet1!$A$1-1)*10,FALSE)&gt;9999,-2,IF(VLOOKUP($A677,Sheet1!$B$3:$AH$1266,Sheet1!M$1+(Sheet1!$A$1-1)*10,FALSE)&gt;999,-1,0)))))))</f>
        <v>---</v>
      </c>
      <c r="AD677" s="66" t="str">
        <f>IF(ISNA(VLOOKUP($A677,Sheet1!$B$3:$AH$1266,Sheet1!N$1+(Sheet1!$A$1-1)*10,FALSE))=TRUE,"---",IF(VLOOKUP($A677,Sheet1!$B$3:$AH$1266,Sheet1!N$1+(Sheet1!$A$1-1)*10,FALSE)="---","---", (ROUND(VLOOKUP($A677,Sheet1!$B$3:$AH$1266,Sheet1!N$1+(Sheet1!$A$1-1)*10,FALSE),IF(VLOOKUP($A677,Sheet1!$B$3:$AH$1266,Sheet1!N$1+(Sheet1!$A$1-1)*10,FALSE)&gt;99999,-3,IF(VLOOKUP($A677,Sheet1!$B$3:$AH$1266,Sheet1!N$1+(Sheet1!$A$1-1)*10,FALSE)&gt;9999,-2,IF(VLOOKUP($A677,Sheet1!$B$3:$AH$1266,Sheet1!N$1+(Sheet1!$A$1-1)*10,FALSE)&gt;999,-1,0)))))))</f>
        <v>---</v>
      </c>
    </row>
    <row r="678" spans="1:30" ht="25.5" customHeight="1" x14ac:dyDescent="0.25">
      <c r="A678" s="303" t="s">
        <v>1044</v>
      </c>
      <c r="B678" s="330" t="s">
        <v>1045</v>
      </c>
      <c r="C678" s="303">
        <v>410316</v>
      </c>
      <c r="D678" s="303">
        <v>735854</v>
      </c>
      <c r="E678" s="307" t="s">
        <v>3011</v>
      </c>
      <c r="F678" s="52" t="s">
        <v>4625</v>
      </c>
      <c r="G678" s="127" t="s">
        <v>31</v>
      </c>
      <c r="H678" s="347">
        <v>44.6</v>
      </c>
      <c r="I678" s="326">
        <v>22147</v>
      </c>
      <c r="J678" s="324">
        <v>6.09</v>
      </c>
      <c r="K678" s="315" t="s">
        <v>4405</v>
      </c>
      <c r="L678" s="320">
        <v>638</v>
      </c>
      <c r="M678" s="322">
        <v>14.3</v>
      </c>
      <c r="N678" s="318" t="s">
        <v>92</v>
      </c>
      <c r="O678" s="299" t="s">
        <v>4405</v>
      </c>
      <c r="P678" s="299" t="s">
        <v>4405</v>
      </c>
      <c r="Q678" s="299" t="s">
        <v>4405</v>
      </c>
      <c r="R678" s="301" t="s">
        <v>4405</v>
      </c>
      <c r="S678" s="356" t="s">
        <v>4362</v>
      </c>
      <c r="T678" s="356" t="str">
        <f>IF(ISNA(VLOOKUP(A678,Sheet1!B$3:C$1266,2,FALSE)=TRUE),"NC",VLOOKUP(A678,Sheet1!B$3:C$1266,2,FALSE))</f>
        <v>NC</v>
      </c>
      <c r="U678" s="392" t="str">
        <f>IF(ISNA(VLOOKUP($A678,Sheet1!$B$3:$AH$1266,Sheet1!E$1+(Sheet1!$A$1-1)*10,FALSE))=TRUE,"---",IF(VLOOKUP($A678,Sheet1!$B$3:$AH$1266,Sheet1!E$1+(Sheet1!$A$1-1)*10,FALSE)="---","---", (ROUND(VLOOKUP($A678,Sheet1!$B$3:$AH$1266,Sheet1!E$1+(Sheet1!$A$1-1)*10,FALSE),IF(VLOOKUP($A678,Sheet1!$B$3:$AH$1266,Sheet1!E$1+(Sheet1!$A$1-1)*10,FALSE)&gt;99999,-3,IF(VLOOKUP($A678,Sheet1!$B$3:$AH$1266,Sheet1!E$1+(Sheet1!$A$1-1)*10,FALSE)&gt;9999,-2,IF(VLOOKUP($A678,Sheet1!$B$3:$AH$1266,Sheet1!E$1+(Sheet1!$A$1-1)*10,FALSE)&gt;999,-1,0)))))))</f>
        <v>---</v>
      </c>
      <c r="V678" s="392" t="str">
        <f>IF(ISNA(VLOOKUP($A678,Sheet1!$B$3:$AH$1266,Sheet1!F$1+(Sheet1!$A$1-1)*10,FALSE))=TRUE,"---",IF(VLOOKUP($A678,Sheet1!$B$3:$AH$1266,Sheet1!F$1+(Sheet1!$A$1-1)*10,FALSE)="---","---", (ROUND(VLOOKUP($A678,Sheet1!$B$3:$AH$1266,Sheet1!F$1+(Sheet1!$A$1-1)*10,FALSE),IF(VLOOKUP($A678,Sheet1!$B$3:$AH$1266,Sheet1!F$1+(Sheet1!$A$1-1)*10,FALSE)&gt;99999,-3,IF(VLOOKUP($A678,Sheet1!$B$3:$AH$1266,Sheet1!F$1+(Sheet1!$A$1-1)*10,FALSE)&gt;9999,-2,IF(VLOOKUP($A678,Sheet1!$B$3:$AH$1266,Sheet1!F$1+(Sheet1!$A$1-1)*10,FALSE)&gt;999,-1,0)))))))</f>
        <v>---</v>
      </c>
      <c r="W678" s="392" t="str">
        <f>IF(ISNA(VLOOKUP($A678,Sheet1!$B$3:$AH$1266,Sheet1!G$1+(Sheet1!$A$1-1)*10,FALSE))=TRUE,"---",IF(VLOOKUP($A678,Sheet1!$B$3:$AH$1266,Sheet1!G$1+(Sheet1!$A$1-1)*10,FALSE)="---","---", (ROUND(VLOOKUP($A678,Sheet1!$B$3:$AH$1266,Sheet1!G$1+(Sheet1!$A$1-1)*10,FALSE),IF(VLOOKUP($A678,Sheet1!$B$3:$AH$1266,Sheet1!G$1+(Sheet1!$A$1-1)*10,FALSE)&gt;99999,-3,IF(VLOOKUP($A678,Sheet1!$B$3:$AH$1266,Sheet1!G$1+(Sheet1!$A$1-1)*10,FALSE)&gt;9999,-2,IF(VLOOKUP($A678,Sheet1!$B$3:$AH$1266,Sheet1!G$1+(Sheet1!$A$1-1)*10,FALSE)&gt;999,-1,0)))))))</f>
        <v>---</v>
      </c>
      <c r="X678" s="392" t="str">
        <f>IF(ISNA(VLOOKUP($A678,Sheet1!$B$3:$AH$1266,Sheet1!H$1+(Sheet1!$A$1-1)*10,FALSE))=TRUE,"---",IF(VLOOKUP($A678,Sheet1!$B$3:$AH$1266,Sheet1!H$1+(Sheet1!$A$1-1)*10,FALSE)="---","---", (ROUND(VLOOKUP($A678,Sheet1!$B$3:$AH$1266,Sheet1!H$1+(Sheet1!$A$1-1)*10,FALSE),IF(VLOOKUP($A678,Sheet1!$B$3:$AH$1266,Sheet1!H$1+(Sheet1!$A$1-1)*10,FALSE)&gt;99999,-3,IF(VLOOKUP($A678,Sheet1!$B$3:$AH$1266,Sheet1!H$1+(Sheet1!$A$1-1)*10,FALSE)&gt;9999,-2,IF(VLOOKUP($A678,Sheet1!$B$3:$AH$1266,Sheet1!H$1+(Sheet1!$A$1-1)*10,FALSE)&gt;999,-1,0)))))))</f>
        <v>---</v>
      </c>
      <c r="Y678" s="392" t="str">
        <f>IF(ISNA(VLOOKUP($A678,Sheet1!$B$3:$AH$1266,Sheet1!I$1+(Sheet1!$A$1-1)*10,FALSE))=TRUE,"---",IF(VLOOKUP($A678,Sheet1!$B$3:$AH$1266,Sheet1!I$1+(Sheet1!$A$1-1)*10,FALSE)="---","---", (ROUND(VLOOKUP($A678,Sheet1!$B$3:$AH$1266,Sheet1!I$1+(Sheet1!$A$1-1)*10,FALSE),IF(VLOOKUP($A678,Sheet1!$B$3:$AH$1266,Sheet1!I$1+(Sheet1!$A$1-1)*10,FALSE)&gt;99999,-3,IF(VLOOKUP($A678,Sheet1!$B$3:$AH$1266,Sheet1!I$1+(Sheet1!$A$1-1)*10,FALSE)&gt;9999,-2,IF(VLOOKUP($A678,Sheet1!$B$3:$AH$1266,Sheet1!I$1+(Sheet1!$A$1-1)*10,FALSE)&gt;999,-1,0)))))))</f>
        <v>---</v>
      </c>
      <c r="Z678" s="392" t="str">
        <f>IF(ISNA(VLOOKUP($A678,Sheet1!$B$3:$AH$1266,Sheet1!J$1+(Sheet1!$A$1-1)*10,FALSE))=TRUE,"---",IF(VLOOKUP($A678,Sheet1!$B$3:$AH$1266,Sheet1!J$1+(Sheet1!$A$1-1)*10,FALSE)="---","---", (ROUND(VLOOKUP($A678,Sheet1!$B$3:$AH$1266,Sheet1!J$1+(Sheet1!$A$1-1)*10,FALSE),IF(VLOOKUP($A678,Sheet1!$B$3:$AH$1266,Sheet1!J$1+(Sheet1!$A$1-1)*10,FALSE)&gt;99999,-3,IF(VLOOKUP($A678,Sheet1!$B$3:$AH$1266,Sheet1!J$1+(Sheet1!$A$1-1)*10,FALSE)&gt;9999,-2,IF(VLOOKUP($A678,Sheet1!$B$3:$AH$1266,Sheet1!J$1+(Sheet1!$A$1-1)*10,FALSE)&gt;999,-1,0)))))))</f>
        <v>---</v>
      </c>
      <c r="AA678" s="392" t="str">
        <f>IF(ISNA(VLOOKUP($A678,Sheet1!$B$3:$AH$1266,Sheet1!K$1+(Sheet1!$A$1-1)*10,FALSE))=TRUE,"---",IF(VLOOKUP($A678,Sheet1!$B$3:$AH$1266,Sheet1!K$1+(Sheet1!$A$1-1)*10,FALSE)="---","---", (ROUND(VLOOKUP($A678,Sheet1!$B$3:$AH$1266,Sheet1!K$1+(Sheet1!$A$1-1)*10,FALSE),IF(VLOOKUP($A678,Sheet1!$B$3:$AH$1266,Sheet1!K$1+(Sheet1!$A$1-1)*10,FALSE)&gt;99999,-3,IF(VLOOKUP($A678,Sheet1!$B$3:$AH$1266,Sheet1!K$1+(Sheet1!$A$1-1)*10,FALSE)&gt;9999,-2,IF(VLOOKUP($A678,Sheet1!$B$3:$AH$1266,Sheet1!K$1+(Sheet1!$A$1-1)*10,FALSE)&gt;999,-1,0)))))))</f>
        <v>---</v>
      </c>
      <c r="AB678" s="392" t="str">
        <f>IF(ISNA(VLOOKUP($A678,Sheet1!$B$3:$AH$1266,Sheet1!L$1+(Sheet1!$A$1-1)*10,FALSE))=TRUE,"---",IF(VLOOKUP($A678,Sheet1!$B$3:$AH$1266,Sheet1!L$1+(Sheet1!$A$1-1)*10,FALSE)="---","---", (ROUND(VLOOKUP($A678,Sheet1!$B$3:$AH$1266,Sheet1!L$1+(Sheet1!$A$1-1)*10,FALSE),IF(VLOOKUP($A678,Sheet1!$B$3:$AH$1266,Sheet1!L$1+(Sheet1!$A$1-1)*10,FALSE)&gt;99999,-3,IF(VLOOKUP($A678,Sheet1!$B$3:$AH$1266,Sheet1!L$1+(Sheet1!$A$1-1)*10,FALSE)&gt;9999,-2,IF(VLOOKUP($A678,Sheet1!$B$3:$AH$1266,Sheet1!L$1+(Sheet1!$A$1-1)*10,FALSE)&gt;999,-1,0)))))))</f>
        <v>---</v>
      </c>
      <c r="AC678" s="392" t="str">
        <f>IF(ISNA(VLOOKUP($A678,Sheet1!$B$3:$AH$1266,Sheet1!M$1+(Sheet1!$A$1-1)*10,FALSE))=TRUE,"---",IF(VLOOKUP($A678,Sheet1!$B$3:$AH$1266,Sheet1!M$1+(Sheet1!$A$1-1)*10,FALSE)="---","---", (ROUND(VLOOKUP($A678,Sheet1!$B$3:$AH$1266,Sheet1!M$1+(Sheet1!$A$1-1)*10,FALSE),IF(VLOOKUP($A678,Sheet1!$B$3:$AH$1266,Sheet1!M$1+(Sheet1!$A$1-1)*10,FALSE)&gt;99999,-3,IF(VLOOKUP($A678,Sheet1!$B$3:$AH$1266,Sheet1!M$1+(Sheet1!$A$1-1)*10,FALSE)&gt;9999,-2,IF(VLOOKUP($A678,Sheet1!$B$3:$AH$1266,Sheet1!M$1+(Sheet1!$A$1-1)*10,FALSE)&gt;999,-1,0)))))))</f>
        <v>---</v>
      </c>
      <c r="AD678" s="392" t="str">
        <f>IF(ISNA(VLOOKUP($A678,Sheet1!$B$3:$AH$1266,Sheet1!N$1+(Sheet1!$A$1-1)*10,FALSE))=TRUE,"---",IF(VLOOKUP($A678,Sheet1!$B$3:$AH$1266,Sheet1!N$1+(Sheet1!$A$1-1)*10,FALSE)="---","---", (ROUND(VLOOKUP($A678,Sheet1!$B$3:$AH$1266,Sheet1!N$1+(Sheet1!$A$1-1)*10,FALSE),IF(VLOOKUP($A678,Sheet1!$B$3:$AH$1266,Sheet1!N$1+(Sheet1!$A$1-1)*10,FALSE)&gt;99999,-3,IF(VLOOKUP($A678,Sheet1!$B$3:$AH$1266,Sheet1!N$1+(Sheet1!$A$1-1)*10,FALSE)&gt;9999,-2,IF(VLOOKUP($A678,Sheet1!$B$3:$AH$1266,Sheet1!N$1+(Sheet1!$A$1-1)*10,FALSE)&gt;999,-1,0)))))))</f>
        <v>---</v>
      </c>
    </row>
    <row r="679" spans="1:30" ht="25.5" customHeight="1" x14ac:dyDescent="0.25">
      <c r="A679" s="303"/>
      <c r="B679" s="331"/>
      <c r="C679" s="303"/>
      <c r="D679" s="303"/>
      <c r="E679" s="307" t="e">
        <v>#N/A</v>
      </c>
      <c r="F679" s="52">
        <v>1963</v>
      </c>
      <c r="G679" s="127" t="s">
        <v>286</v>
      </c>
      <c r="H679" s="347"/>
      <c r="I679" s="327"/>
      <c r="J679" s="325"/>
      <c r="K679" s="316"/>
      <c r="L679" s="321"/>
      <c r="M679" s="323"/>
      <c r="N679" s="319"/>
      <c r="O679" s="317" t="str">
        <f t="shared" si="21"/>
        <v/>
      </c>
      <c r="P679" s="317" t="str">
        <f>IF(O679&lt;&gt;"",VLOOKUP($A679,Sheet4!$A$2:$O$1309,14,FALSE)*100,"")</f>
        <v/>
      </c>
      <c r="Q679" s="317" t="str">
        <f>IF(P679&lt;&gt;"",VLOOKUP($A679,Sheet4!$A$2:$O$1309,15,FALSE)*100,"")</f>
        <v/>
      </c>
      <c r="R679" s="356" t="str">
        <f>IF(O679="&lt;0.2","&gt;500",IF(O679="&gt;50","&lt;2",IF(ISERR(1/O679*100),"",IF(AND((1/O679*100)&gt;=2,(1/O679*100)&lt;=10),MROUND(1/O679*100,1),IF(AND((1/O679*100)&gt;=10,(1/O679*100)&lt;=50),MROUND(1/O679*100,5),IF(AND((1/O679*100)&gt;=50,(1/O679*100)&lt;=104),MROUND(1/O679*100,10),IF(AND((1/O679*100)&gt;=104,(1/O679*100)&lt;=110),"100",IF(AND((1/O679*100)&gt;=110,(1/O679*100)&lt;=180),"&gt;100, &lt;200",IF(AND((1/O679*100)&gt;=180,(1/O679*100)&lt;=220),"200",IF(AND((1/O679*100)&gt;=220,(1/O679*100)&lt;=450),"&gt;200,  &lt;500","500"))))))))))</f>
        <v/>
      </c>
      <c r="S679" s="356" t="e">
        <v>#N/A</v>
      </c>
      <c r="T679" s="356" t="str">
        <f>IF(ISNA(VLOOKUP(A679,Sheet1!B$3:C$1266,2,FALSE)=TRUE),"ND",VLOOKUP(A679,Sheet1!B$3:C$1266,2,FALSE))</f>
        <v>ND</v>
      </c>
      <c r="U679" s="392" t="str">
        <f>IF(ISNA(VLOOKUP($A679,Sheet1!$B$3:$AH$1266,Sheet1!E$1+(Sheet1!$A$1-1)*10,FALSE))=TRUE,"---",IF(VLOOKUP($A679,Sheet1!$B$3:$AH$1266,Sheet1!E$1+(Sheet1!$A$1-1)*10,FALSE)="---","---", (ROUND(VLOOKUP($A679,Sheet1!$B$3:$AH$1266,Sheet1!E$1+(Sheet1!$A$1-1)*10,FALSE),IF(VLOOKUP($A679,Sheet1!$B$3:$AH$1266,Sheet1!E$1+(Sheet1!$A$1-1)*10,FALSE)&gt;99999,-3,IF(VLOOKUP($A679,Sheet1!$B$3:$AH$1266,Sheet1!E$1+(Sheet1!$A$1-1)*10,FALSE)&gt;9999,-2,IF(VLOOKUP($A679,Sheet1!$B$3:$AH$1266,Sheet1!E$1+(Sheet1!$A$1-1)*10,FALSE)&gt;999,-1,0)))))))</f>
        <v>---</v>
      </c>
      <c r="V679" s="392" t="str">
        <f>IF(ISNA(VLOOKUP($A679,Sheet1!$B$3:$AH$1266,Sheet1!F$1+(Sheet1!$A$1-1)*10,FALSE))=TRUE,"---",IF(VLOOKUP($A679,Sheet1!$B$3:$AH$1266,Sheet1!F$1+(Sheet1!$A$1-1)*10,FALSE)="---","---", (ROUND(VLOOKUP($A679,Sheet1!$B$3:$AH$1266,Sheet1!F$1+(Sheet1!$A$1-1)*10,FALSE),IF(VLOOKUP($A679,Sheet1!$B$3:$AH$1266,Sheet1!F$1+(Sheet1!$A$1-1)*10,FALSE)&gt;99999,-3,IF(VLOOKUP($A679,Sheet1!$B$3:$AH$1266,Sheet1!F$1+(Sheet1!$A$1-1)*10,FALSE)&gt;9999,-2,IF(VLOOKUP($A679,Sheet1!$B$3:$AH$1266,Sheet1!F$1+(Sheet1!$A$1-1)*10,FALSE)&gt;999,-1,0)))))))</f>
        <v>---</v>
      </c>
      <c r="W679" s="392" t="str">
        <f>IF(ISNA(VLOOKUP($A679,Sheet1!$B$3:$AH$1266,Sheet1!G$1+(Sheet1!$A$1-1)*10,FALSE))=TRUE,"---",IF(VLOOKUP($A679,Sheet1!$B$3:$AH$1266,Sheet1!G$1+(Sheet1!$A$1-1)*10,FALSE)="---","---", (ROUND(VLOOKUP($A679,Sheet1!$B$3:$AH$1266,Sheet1!G$1+(Sheet1!$A$1-1)*10,FALSE),IF(VLOOKUP($A679,Sheet1!$B$3:$AH$1266,Sheet1!G$1+(Sheet1!$A$1-1)*10,FALSE)&gt;99999,-3,IF(VLOOKUP($A679,Sheet1!$B$3:$AH$1266,Sheet1!G$1+(Sheet1!$A$1-1)*10,FALSE)&gt;9999,-2,IF(VLOOKUP($A679,Sheet1!$B$3:$AH$1266,Sheet1!G$1+(Sheet1!$A$1-1)*10,FALSE)&gt;999,-1,0)))))))</f>
        <v>---</v>
      </c>
      <c r="X679" s="392" t="str">
        <f>IF(ISNA(VLOOKUP($A679,Sheet1!$B$3:$AH$1266,Sheet1!H$1+(Sheet1!$A$1-1)*10,FALSE))=TRUE,"---",IF(VLOOKUP($A679,Sheet1!$B$3:$AH$1266,Sheet1!H$1+(Sheet1!$A$1-1)*10,FALSE)="---","---", (ROUND(VLOOKUP($A679,Sheet1!$B$3:$AH$1266,Sheet1!H$1+(Sheet1!$A$1-1)*10,FALSE),IF(VLOOKUP($A679,Sheet1!$B$3:$AH$1266,Sheet1!H$1+(Sheet1!$A$1-1)*10,FALSE)&gt;99999,-3,IF(VLOOKUP($A679,Sheet1!$B$3:$AH$1266,Sheet1!H$1+(Sheet1!$A$1-1)*10,FALSE)&gt;9999,-2,IF(VLOOKUP($A679,Sheet1!$B$3:$AH$1266,Sheet1!H$1+(Sheet1!$A$1-1)*10,FALSE)&gt;999,-1,0)))))))</f>
        <v>---</v>
      </c>
      <c r="Y679" s="392" t="str">
        <f>IF(ISNA(VLOOKUP($A679,Sheet1!$B$3:$AH$1266,Sheet1!I$1+(Sheet1!$A$1-1)*10,FALSE))=TRUE,"---",IF(VLOOKUP($A679,Sheet1!$B$3:$AH$1266,Sheet1!I$1+(Sheet1!$A$1-1)*10,FALSE)="---","---", (ROUND(VLOOKUP($A679,Sheet1!$B$3:$AH$1266,Sheet1!I$1+(Sheet1!$A$1-1)*10,FALSE),IF(VLOOKUP($A679,Sheet1!$B$3:$AH$1266,Sheet1!I$1+(Sheet1!$A$1-1)*10,FALSE)&gt;99999,-3,IF(VLOOKUP($A679,Sheet1!$B$3:$AH$1266,Sheet1!I$1+(Sheet1!$A$1-1)*10,FALSE)&gt;9999,-2,IF(VLOOKUP($A679,Sheet1!$B$3:$AH$1266,Sheet1!I$1+(Sheet1!$A$1-1)*10,FALSE)&gt;999,-1,0)))))))</f>
        <v>---</v>
      </c>
      <c r="Z679" s="392" t="str">
        <f>IF(ISNA(VLOOKUP($A679,Sheet1!$B$3:$AH$1266,Sheet1!J$1+(Sheet1!$A$1-1)*10,FALSE))=TRUE,"---",IF(VLOOKUP($A679,Sheet1!$B$3:$AH$1266,Sheet1!J$1+(Sheet1!$A$1-1)*10,FALSE)="---","---", (ROUND(VLOOKUP($A679,Sheet1!$B$3:$AH$1266,Sheet1!J$1+(Sheet1!$A$1-1)*10,FALSE),IF(VLOOKUP($A679,Sheet1!$B$3:$AH$1266,Sheet1!J$1+(Sheet1!$A$1-1)*10,FALSE)&gt;99999,-3,IF(VLOOKUP($A679,Sheet1!$B$3:$AH$1266,Sheet1!J$1+(Sheet1!$A$1-1)*10,FALSE)&gt;9999,-2,IF(VLOOKUP($A679,Sheet1!$B$3:$AH$1266,Sheet1!J$1+(Sheet1!$A$1-1)*10,FALSE)&gt;999,-1,0)))))))</f>
        <v>---</v>
      </c>
      <c r="AA679" s="392" t="str">
        <f>IF(ISNA(VLOOKUP($A679,Sheet1!$B$3:$AH$1266,Sheet1!K$1+(Sheet1!$A$1-1)*10,FALSE))=TRUE,"---",IF(VLOOKUP($A679,Sheet1!$B$3:$AH$1266,Sheet1!K$1+(Sheet1!$A$1-1)*10,FALSE)="---","---", (ROUND(VLOOKUP($A679,Sheet1!$B$3:$AH$1266,Sheet1!K$1+(Sheet1!$A$1-1)*10,FALSE),IF(VLOOKUP($A679,Sheet1!$B$3:$AH$1266,Sheet1!K$1+(Sheet1!$A$1-1)*10,FALSE)&gt;99999,-3,IF(VLOOKUP($A679,Sheet1!$B$3:$AH$1266,Sheet1!K$1+(Sheet1!$A$1-1)*10,FALSE)&gt;9999,-2,IF(VLOOKUP($A679,Sheet1!$B$3:$AH$1266,Sheet1!K$1+(Sheet1!$A$1-1)*10,FALSE)&gt;999,-1,0)))))))</f>
        <v>---</v>
      </c>
      <c r="AB679" s="392" t="str">
        <f>IF(ISNA(VLOOKUP($A679,Sheet1!$B$3:$AH$1266,Sheet1!L$1+(Sheet1!$A$1-1)*10,FALSE))=TRUE,"---",IF(VLOOKUP($A679,Sheet1!$B$3:$AH$1266,Sheet1!L$1+(Sheet1!$A$1-1)*10,FALSE)="---","---", (ROUND(VLOOKUP($A679,Sheet1!$B$3:$AH$1266,Sheet1!L$1+(Sheet1!$A$1-1)*10,FALSE),IF(VLOOKUP($A679,Sheet1!$B$3:$AH$1266,Sheet1!L$1+(Sheet1!$A$1-1)*10,FALSE)&gt;99999,-3,IF(VLOOKUP($A679,Sheet1!$B$3:$AH$1266,Sheet1!L$1+(Sheet1!$A$1-1)*10,FALSE)&gt;9999,-2,IF(VLOOKUP($A679,Sheet1!$B$3:$AH$1266,Sheet1!L$1+(Sheet1!$A$1-1)*10,FALSE)&gt;999,-1,0)))))))</f>
        <v>---</v>
      </c>
      <c r="AC679" s="392" t="str">
        <f>IF(ISNA(VLOOKUP($A679,Sheet1!$B$3:$AH$1266,Sheet1!M$1+(Sheet1!$A$1-1)*10,FALSE))=TRUE,"---",IF(VLOOKUP($A679,Sheet1!$B$3:$AH$1266,Sheet1!M$1+(Sheet1!$A$1-1)*10,FALSE)="---","---", (ROUND(VLOOKUP($A679,Sheet1!$B$3:$AH$1266,Sheet1!M$1+(Sheet1!$A$1-1)*10,FALSE),IF(VLOOKUP($A679,Sheet1!$B$3:$AH$1266,Sheet1!M$1+(Sheet1!$A$1-1)*10,FALSE)&gt;99999,-3,IF(VLOOKUP($A679,Sheet1!$B$3:$AH$1266,Sheet1!M$1+(Sheet1!$A$1-1)*10,FALSE)&gt;9999,-2,IF(VLOOKUP($A679,Sheet1!$B$3:$AH$1266,Sheet1!M$1+(Sheet1!$A$1-1)*10,FALSE)&gt;999,-1,0)))))))</f>
        <v>---</v>
      </c>
      <c r="AD679" s="392" t="str">
        <f>IF(ISNA(VLOOKUP($A679,Sheet1!$B$3:$AH$1266,Sheet1!N$1+(Sheet1!$A$1-1)*10,FALSE))=TRUE,"---",IF(VLOOKUP($A679,Sheet1!$B$3:$AH$1266,Sheet1!N$1+(Sheet1!$A$1-1)*10,FALSE)="---","---", (ROUND(VLOOKUP($A679,Sheet1!$B$3:$AH$1266,Sheet1!N$1+(Sheet1!$A$1-1)*10,FALSE),IF(VLOOKUP($A679,Sheet1!$B$3:$AH$1266,Sheet1!N$1+(Sheet1!$A$1-1)*10,FALSE)&gt;99999,-3,IF(VLOOKUP($A679,Sheet1!$B$3:$AH$1266,Sheet1!N$1+(Sheet1!$A$1-1)*10,FALSE)&gt;9999,-2,IF(VLOOKUP($A679,Sheet1!$B$3:$AH$1266,Sheet1!N$1+(Sheet1!$A$1-1)*10,FALSE)&gt;999,-1,0)))))))</f>
        <v>---</v>
      </c>
    </row>
    <row r="680" spans="1:30" ht="25.5" customHeight="1" x14ac:dyDescent="0.25">
      <c r="A680" s="133" t="s">
        <v>1046</v>
      </c>
      <c r="B680" s="141" t="s">
        <v>1047</v>
      </c>
      <c r="C680" s="133">
        <v>410645</v>
      </c>
      <c r="D680" s="133">
        <v>740159</v>
      </c>
      <c r="E680" s="67" t="s">
        <v>3011</v>
      </c>
      <c r="F680" s="117" t="s">
        <v>4658</v>
      </c>
      <c r="G680" s="118" t="s">
        <v>286</v>
      </c>
      <c r="H680" s="165">
        <v>2.1</v>
      </c>
      <c r="I680" s="119">
        <v>26697</v>
      </c>
      <c r="J680" s="124">
        <v>5.63</v>
      </c>
      <c r="K680" s="121" t="s">
        <v>4405</v>
      </c>
      <c r="L680" s="122">
        <v>684</v>
      </c>
      <c r="M680" s="123">
        <v>326</v>
      </c>
      <c r="N680" s="118" t="s">
        <v>199</v>
      </c>
      <c r="O680" s="71" t="s">
        <v>4405</v>
      </c>
      <c r="P680" s="71" t="s">
        <v>4405</v>
      </c>
      <c r="Q680" s="71" t="s">
        <v>4405</v>
      </c>
      <c r="R680" s="73" t="s">
        <v>4405</v>
      </c>
      <c r="S680" s="63" t="s">
        <v>4362</v>
      </c>
      <c r="T680" s="63" t="str">
        <f>IF(ISNA(VLOOKUP(A680,Sheet1!B$3:C$1266,2,FALSE)=TRUE),"NC",VLOOKUP(A680,Sheet1!B$3:C$1266,2,FALSE))</f>
        <v>NC</v>
      </c>
      <c r="U680" s="66" t="str">
        <f>IF(ISNA(VLOOKUP($A680,Sheet1!$B$3:$AH$1266,Sheet1!E$1+(Sheet1!$A$1-1)*10,FALSE))=TRUE,"---",IF(VLOOKUP($A680,Sheet1!$B$3:$AH$1266,Sheet1!E$1+(Sheet1!$A$1-1)*10,FALSE)="---","---", (ROUND(VLOOKUP($A680,Sheet1!$B$3:$AH$1266,Sheet1!E$1+(Sheet1!$A$1-1)*10,FALSE),IF(VLOOKUP($A680,Sheet1!$B$3:$AH$1266,Sheet1!E$1+(Sheet1!$A$1-1)*10,FALSE)&gt;99999,-3,IF(VLOOKUP($A680,Sheet1!$B$3:$AH$1266,Sheet1!E$1+(Sheet1!$A$1-1)*10,FALSE)&gt;9999,-2,IF(VLOOKUP($A680,Sheet1!$B$3:$AH$1266,Sheet1!E$1+(Sheet1!$A$1-1)*10,FALSE)&gt;999,-1,0)))))))</f>
        <v>---</v>
      </c>
      <c r="V680" s="66" t="str">
        <f>IF(ISNA(VLOOKUP($A680,Sheet1!$B$3:$AH$1266,Sheet1!F$1+(Sheet1!$A$1-1)*10,FALSE))=TRUE,"---",IF(VLOOKUP($A680,Sheet1!$B$3:$AH$1266,Sheet1!F$1+(Sheet1!$A$1-1)*10,FALSE)="---","---", (ROUND(VLOOKUP($A680,Sheet1!$B$3:$AH$1266,Sheet1!F$1+(Sheet1!$A$1-1)*10,FALSE),IF(VLOOKUP($A680,Sheet1!$B$3:$AH$1266,Sheet1!F$1+(Sheet1!$A$1-1)*10,FALSE)&gt;99999,-3,IF(VLOOKUP($A680,Sheet1!$B$3:$AH$1266,Sheet1!F$1+(Sheet1!$A$1-1)*10,FALSE)&gt;9999,-2,IF(VLOOKUP($A680,Sheet1!$B$3:$AH$1266,Sheet1!F$1+(Sheet1!$A$1-1)*10,FALSE)&gt;999,-1,0)))))))</f>
        <v>---</v>
      </c>
      <c r="W680" s="66" t="str">
        <f>IF(ISNA(VLOOKUP($A680,Sheet1!$B$3:$AH$1266,Sheet1!G$1+(Sheet1!$A$1-1)*10,FALSE))=TRUE,"---",IF(VLOOKUP($A680,Sheet1!$B$3:$AH$1266,Sheet1!G$1+(Sheet1!$A$1-1)*10,FALSE)="---","---", (ROUND(VLOOKUP($A680,Sheet1!$B$3:$AH$1266,Sheet1!G$1+(Sheet1!$A$1-1)*10,FALSE),IF(VLOOKUP($A680,Sheet1!$B$3:$AH$1266,Sheet1!G$1+(Sheet1!$A$1-1)*10,FALSE)&gt;99999,-3,IF(VLOOKUP($A680,Sheet1!$B$3:$AH$1266,Sheet1!G$1+(Sheet1!$A$1-1)*10,FALSE)&gt;9999,-2,IF(VLOOKUP($A680,Sheet1!$B$3:$AH$1266,Sheet1!G$1+(Sheet1!$A$1-1)*10,FALSE)&gt;999,-1,0)))))))</f>
        <v>---</v>
      </c>
      <c r="X680" s="66" t="str">
        <f>IF(ISNA(VLOOKUP($A680,Sheet1!$B$3:$AH$1266,Sheet1!H$1+(Sheet1!$A$1-1)*10,FALSE))=TRUE,"---",IF(VLOOKUP($A680,Sheet1!$B$3:$AH$1266,Sheet1!H$1+(Sheet1!$A$1-1)*10,FALSE)="---","---", (ROUND(VLOOKUP($A680,Sheet1!$B$3:$AH$1266,Sheet1!H$1+(Sheet1!$A$1-1)*10,FALSE),IF(VLOOKUP($A680,Sheet1!$B$3:$AH$1266,Sheet1!H$1+(Sheet1!$A$1-1)*10,FALSE)&gt;99999,-3,IF(VLOOKUP($A680,Sheet1!$B$3:$AH$1266,Sheet1!H$1+(Sheet1!$A$1-1)*10,FALSE)&gt;9999,-2,IF(VLOOKUP($A680,Sheet1!$B$3:$AH$1266,Sheet1!H$1+(Sheet1!$A$1-1)*10,FALSE)&gt;999,-1,0)))))))</f>
        <v>---</v>
      </c>
      <c r="Y680" s="66" t="str">
        <f>IF(ISNA(VLOOKUP($A680,Sheet1!$B$3:$AH$1266,Sheet1!I$1+(Sheet1!$A$1-1)*10,FALSE))=TRUE,"---",IF(VLOOKUP($A680,Sheet1!$B$3:$AH$1266,Sheet1!I$1+(Sheet1!$A$1-1)*10,FALSE)="---","---", (ROUND(VLOOKUP($A680,Sheet1!$B$3:$AH$1266,Sheet1!I$1+(Sheet1!$A$1-1)*10,FALSE),IF(VLOOKUP($A680,Sheet1!$B$3:$AH$1266,Sheet1!I$1+(Sheet1!$A$1-1)*10,FALSE)&gt;99999,-3,IF(VLOOKUP($A680,Sheet1!$B$3:$AH$1266,Sheet1!I$1+(Sheet1!$A$1-1)*10,FALSE)&gt;9999,-2,IF(VLOOKUP($A680,Sheet1!$B$3:$AH$1266,Sheet1!I$1+(Sheet1!$A$1-1)*10,FALSE)&gt;999,-1,0)))))))</f>
        <v>---</v>
      </c>
      <c r="Z680" s="66" t="str">
        <f>IF(ISNA(VLOOKUP($A680,Sheet1!$B$3:$AH$1266,Sheet1!J$1+(Sheet1!$A$1-1)*10,FALSE))=TRUE,"---",IF(VLOOKUP($A680,Sheet1!$B$3:$AH$1266,Sheet1!J$1+(Sheet1!$A$1-1)*10,FALSE)="---","---", (ROUND(VLOOKUP($A680,Sheet1!$B$3:$AH$1266,Sheet1!J$1+(Sheet1!$A$1-1)*10,FALSE),IF(VLOOKUP($A680,Sheet1!$B$3:$AH$1266,Sheet1!J$1+(Sheet1!$A$1-1)*10,FALSE)&gt;99999,-3,IF(VLOOKUP($A680,Sheet1!$B$3:$AH$1266,Sheet1!J$1+(Sheet1!$A$1-1)*10,FALSE)&gt;9999,-2,IF(VLOOKUP($A680,Sheet1!$B$3:$AH$1266,Sheet1!J$1+(Sheet1!$A$1-1)*10,FALSE)&gt;999,-1,0)))))))</f>
        <v>---</v>
      </c>
      <c r="AA680" s="66" t="str">
        <f>IF(ISNA(VLOOKUP($A680,Sheet1!$B$3:$AH$1266,Sheet1!K$1+(Sheet1!$A$1-1)*10,FALSE))=TRUE,"---",IF(VLOOKUP($A680,Sheet1!$B$3:$AH$1266,Sheet1!K$1+(Sheet1!$A$1-1)*10,FALSE)="---","---", (ROUND(VLOOKUP($A680,Sheet1!$B$3:$AH$1266,Sheet1!K$1+(Sheet1!$A$1-1)*10,FALSE),IF(VLOOKUP($A680,Sheet1!$B$3:$AH$1266,Sheet1!K$1+(Sheet1!$A$1-1)*10,FALSE)&gt;99999,-3,IF(VLOOKUP($A680,Sheet1!$B$3:$AH$1266,Sheet1!K$1+(Sheet1!$A$1-1)*10,FALSE)&gt;9999,-2,IF(VLOOKUP($A680,Sheet1!$B$3:$AH$1266,Sheet1!K$1+(Sheet1!$A$1-1)*10,FALSE)&gt;999,-1,0)))))))</f>
        <v>---</v>
      </c>
      <c r="AB680" s="66" t="str">
        <f>IF(ISNA(VLOOKUP($A680,Sheet1!$B$3:$AH$1266,Sheet1!L$1+(Sheet1!$A$1-1)*10,FALSE))=TRUE,"---",IF(VLOOKUP($A680,Sheet1!$B$3:$AH$1266,Sheet1!L$1+(Sheet1!$A$1-1)*10,FALSE)="---","---", (ROUND(VLOOKUP($A680,Sheet1!$B$3:$AH$1266,Sheet1!L$1+(Sheet1!$A$1-1)*10,FALSE),IF(VLOOKUP($A680,Sheet1!$B$3:$AH$1266,Sheet1!L$1+(Sheet1!$A$1-1)*10,FALSE)&gt;99999,-3,IF(VLOOKUP($A680,Sheet1!$B$3:$AH$1266,Sheet1!L$1+(Sheet1!$A$1-1)*10,FALSE)&gt;9999,-2,IF(VLOOKUP($A680,Sheet1!$B$3:$AH$1266,Sheet1!L$1+(Sheet1!$A$1-1)*10,FALSE)&gt;999,-1,0)))))))</f>
        <v>---</v>
      </c>
      <c r="AC680" s="66" t="str">
        <f>IF(ISNA(VLOOKUP($A680,Sheet1!$B$3:$AH$1266,Sheet1!M$1+(Sheet1!$A$1-1)*10,FALSE))=TRUE,"---",IF(VLOOKUP($A680,Sheet1!$B$3:$AH$1266,Sheet1!M$1+(Sheet1!$A$1-1)*10,FALSE)="---","---", (ROUND(VLOOKUP($A680,Sheet1!$B$3:$AH$1266,Sheet1!M$1+(Sheet1!$A$1-1)*10,FALSE),IF(VLOOKUP($A680,Sheet1!$B$3:$AH$1266,Sheet1!M$1+(Sheet1!$A$1-1)*10,FALSE)&gt;99999,-3,IF(VLOOKUP($A680,Sheet1!$B$3:$AH$1266,Sheet1!M$1+(Sheet1!$A$1-1)*10,FALSE)&gt;9999,-2,IF(VLOOKUP($A680,Sheet1!$B$3:$AH$1266,Sheet1!M$1+(Sheet1!$A$1-1)*10,FALSE)&gt;999,-1,0)))))))</f>
        <v>---</v>
      </c>
      <c r="AD680" s="66" t="str">
        <f>IF(ISNA(VLOOKUP($A680,Sheet1!$B$3:$AH$1266,Sheet1!N$1+(Sheet1!$A$1-1)*10,FALSE))=TRUE,"---",IF(VLOOKUP($A680,Sheet1!$B$3:$AH$1266,Sheet1!N$1+(Sheet1!$A$1-1)*10,FALSE)="---","---", (ROUND(VLOOKUP($A680,Sheet1!$B$3:$AH$1266,Sheet1!N$1+(Sheet1!$A$1-1)*10,FALSE),IF(VLOOKUP($A680,Sheet1!$B$3:$AH$1266,Sheet1!N$1+(Sheet1!$A$1-1)*10,FALSE)&gt;99999,-3,IF(VLOOKUP($A680,Sheet1!$B$3:$AH$1266,Sheet1!N$1+(Sheet1!$A$1-1)*10,FALSE)&gt;9999,-2,IF(VLOOKUP($A680,Sheet1!$B$3:$AH$1266,Sheet1!N$1+(Sheet1!$A$1-1)*10,FALSE)&gt;999,-1,0)))))))</f>
        <v>---</v>
      </c>
    </row>
    <row r="681" spans="1:30" ht="25.5" customHeight="1" x14ac:dyDescent="0.25">
      <c r="A681" s="125" t="s">
        <v>1048</v>
      </c>
      <c r="B681" s="126" t="s">
        <v>1049</v>
      </c>
      <c r="C681" s="125">
        <v>410641</v>
      </c>
      <c r="D681" s="125">
        <v>740234</v>
      </c>
      <c r="E681" s="70" t="s">
        <v>3011</v>
      </c>
      <c r="F681" s="52" t="s">
        <v>4645</v>
      </c>
      <c r="G681" s="127" t="s">
        <v>286</v>
      </c>
      <c r="H681" s="128">
        <v>3.89</v>
      </c>
      <c r="I681" s="112">
        <v>28437</v>
      </c>
      <c r="J681" s="113">
        <v>4.8099999999999996</v>
      </c>
      <c r="K681" s="114" t="s">
        <v>4405</v>
      </c>
      <c r="L681" s="115">
        <v>604</v>
      </c>
      <c r="M681" s="116">
        <v>155</v>
      </c>
      <c r="N681" s="127" t="s">
        <v>505</v>
      </c>
      <c r="O681" s="68" t="s">
        <v>4405</v>
      </c>
      <c r="P681" s="68" t="s">
        <v>4405</v>
      </c>
      <c r="Q681" s="68" t="s">
        <v>4405</v>
      </c>
      <c r="R681" s="74" t="s">
        <v>4405</v>
      </c>
      <c r="S681" s="64" t="s">
        <v>4362</v>
      </c>
      <c r="T681" s="64" t="str">
        <f>IF(ISNA(VLOOKUP(A681,Sheet1!B$3:C$1266,2,FALSE)=TRUE),"NC",VLOOKUP(A681,Sheet1!B$3:C$1266,2,FALSE))</f>
        <v>NC</v>
      </c>
      <c r="U681" s="65" t="str">
        <f>IF(ISNA(VLOOKUP($A681,Sheet1!$B$3:$AH$1266,Sheet1!E$1+(Sheet1!$A$1-1)*10,FALSE))=TRUE,"---",IF(VLOOKUP($A681,Sheet1!$B$3:$AH$1266,Sheet1!E$1+(Sheet1!$A$1-1)*10,FALSE)="---","---", (ROUND(VLOOKUP($A681,Sheet1!$B$3:$AH$1266,Sheet1!E$1+(Sheet1!$A$1-1)*10,FALSE),IF(VLOOKUP($A681,Sheet1!$B$3:$AH$1266,Sheet1!E$1+(Sheet1!$A$1-1)*10,FALSE)&gt;99999,-3,IF(VLOOKUP($A681,Sheet1!$B$3:$AH$1266,Sheet1!E$1+(Sheet1!$A$1-1)*10,FALSE)&gt;9999,-2,IF(VLOOKUP($A681,Sheet1!$B$3:$AH$1266,Sheet1!E$1+(Sheet1!$A$1-1)*10,FALSE)&gt;999,-1,0)))))))</f>
        <v>---</v>
      </c>
      <c r="V681" s="65" t="str">
        <f>IF(ISNA(VLOOKUP($A681,Sheet1!$B$3:$AH$1266,Sheet1!F$1+(Sheet1!$A$1-1)*10,FALSE))=TRUE,"---",IF(VLOOKUP($A681,Sheet1!$B$3:$AH$1266,Sheet1!F$1+(Sheet1!$A$1-1)*10,FALSE)="---","---", (ROUND(VLOOKUP($A681,Sheet1!$B$3:$AH$1266,Sheet1!F$1+(Sheet1!$A$1-1)*10,FALSE),IF(VLOOKUP($A681,Sheet1!$B$3:$AH$1266,Sheet1!F$1+(Sheet1!$A$1-1)*10,FALSE)&gt;99999,-3,IF(VLOOKUP($A681,Sheet1!$B$3:$AH$1266,Sheet1!F$1+(Sheet1!$A$1-1)*10,FALSE)&gt;9999,-2,IF(VLOOKUP($A681,Sheet1!$B$3:$AH$1266,Sheet1!F$1+(Sheet1!$A$1-1)*10,FALSE)&gt;999,-1,0)))))))</f>
        <v>---</v>
      </c>
      <c r="W681" s="65" t="str">
        <f>IF(ISNA(VLOOKUP($A681,Sheet1!$B$3:$AH$1266,Sheet1!G$1+(Sheet1!$A$1-1)*10,FALSE))=TRUE,"---",IF(VLOOKUP($A681,Sheet1!$B$3:$AH$1266,Sheet1!G$1+(Sheet1!$A$1-1)*10,FALSE)="---","---", (ROUND(VLOOKUP($A681,Sheet1!$B$3:$AH$1266,Sheet1!G$1+(Sheet1!$A$1-1)*10,FALSE),IF(VLOOKUP($A681,Sheet1!$B$3:$AH$1266,Sheet1!G$1+(Sheet1!$A$1-1)*10,FALSE)&gt;99999,-3,IF(VLOOKUP($A681,Sheet1!$B$3:$AH$1266,Sheet1!G$1+(Sheet1!$A$1-1)*10,FALSE)&gt;9999,-2,IF(VLOOKUP($A681,Sheet1!$B$3:$AH$1266,Sheet1!G$1+(Sheet1!$A$1-1)*10,FALSE)&gt;999,-1,0)))))))</f>
        <v>---</v>
      </c>
      <c r="X681" s="65" t="str">
        <f>IF(ISNA(VLOOKUP($A681,Sheet1!$B$3:$AH$1266,Sheet1!H$1+(Sheet1!$A$1-1)*10,FALSE))=TRUE,"---",IF(VLOOKUP($A681,Sheet1!$B$3:$AH$1266,Sheet1!H$1+(Sheet1!$A$1-1)*10,FALSE)="---","---", (ROUND(VLOOKUP($A681,Sheet1!$B$3:$AH$1266,Sheet1!H$1+(Sheet1!$A$1-1)*10,FALSE),IF(VLOOKUP($A681,Sheet1!$B$3:$AH$1266,Sheet1!H$1+(Sheet1!$A$1-1)*10,FALSE)&gt;99999,-3,IF(VLOOKUP($A681,Sheet1!$B$3:$AH$1266,Sheet1!H$1+(Sheet1!$A$1-1)*10,FALSE)&gt;9999,-2,IF(VLOOKUP($A681,Sheet1!$B$3:$AH$1266,Sheet1!H$1+(Sheet1!$A$1-1)*10,FALSE)&gt;999,-1,0)))))))</f>
        <v>---</v>
      </c>
      <c r="Y681" s="65" t="str">
        <f>IF(ISNA(VLOOKUP($A681,Sheet1!$B$3:$AH$1266,Sheet1!I$1+(Sheet1!$A$1-1)*10,FALSE))=TRUE,"---",IF(VLOOKUP($A681,Sheet1!$B$3:$AH$1266,Sheet1!I$1+(Sheet1!$A$1-1)*10,FALSE)="---","---", (ROUND(VLOOKUP($A681,Sheet1!$B$3:$AH$1266,Sheet1!I$1+(Sheet1!$A$1-1)*10,FALSE),IF(VLOOKUP($A681,Sheet1!$B$3:$AH$1266,Sheet1!I$1+(Sheet1!$A$1-1)*10,FALSE)&gt;99999,-3,IF(VLOOKUP($A681,Sheet1!$B$3:$AH$1266,Sheet1!I$1+(Sheet1!$A$1-1)*10,FALSE)&gt;9999,-2,IF(VLOOKUP($A681,Sheet1!$B$3:$AH$1266,Sheet1!I$1+(Sheet1!$A$1-1)*10,FALSE)&gt;999,-1,0)))))))</f>
        <v>---</v>
      </c>
      <c r="Z681" s="65" t="str">
        <f>IF(ISNA(VLOOKUP($A681,Sheet1!$B$3:$AH$1266,Sheet1!J$1+(Sheet1!$A$1-1)*10,FALSE))=TRUE,"---",IF(VLOOKUP($A681,Sheet1!$B$3:$AH$1266,Sheet1!J$1+(Sheet1!$A$1-1)*10,FALSE)="---","---", (ROUND(VLOOKUP($A681,Sheet1!$B$3:$AH$1266,Sheet1!J$1+(Sheet1!$A$1-1)*10,FALSE),IF(VLOOKUP($A681,Sheet1!$B$3:$AH$1266,Sheet1!J$1+(Sheet1!$A$1-1)*10,FALSE)&gt;99999,-3,IF(VLOOKUP($A681,Sheet1!$B$3:$AH$1266,Sheet1!J$1+(Sheet1!$A$1-1)*10,FALSE)&gt;9999,-2,IF(VLOOKUP($A681,Sheet1!$B$3:$AH$1266,Sheet1!J$1+(Sheet1!$A$1-1)*10,FALSE)&gt;999,-1,0)))))))</f>
        <v>---</v>
      </c>
      <c r="AA681" s="65" t="str">
        <f>IF(ISNA(VLOOKUP($A681,Sheet1!$B$3:$AH$1266,Sheet1!K$1+(Sheet1!$A$1-1)*10,FALSE))=TRUE,"---",IF(VLOOKUP($A681,Sheet1!$B$3:$AH$1266,Sheet1!K$1+(Sheet1!$A$1-1)*10,FALSE)="---","---", (ROUND(VLOOKUP($A681,Sheet1!$B$3:$AH$1266,Sheet1!K$1+(Sheet1!$A$1-1)*10,FALSE),IF(VLOOKUP($A681,Sheet1!$B$3:$AH$1266,Sheet1!K$1+(Sheet1!$A$1-1)*10,FALSE)&gt;99999,-3,IF(VLOOKUP($A681,Sheet1!$B$3:$AH$1266,Sheet1!K$1+(Sheet1!$A$1-1)*10,FALSE)&gt;9999,-2,IF(VLOOKUP($A681,Sheet1!$B$3:$AH$1266,Sheet1!K$1+(Sheet1!$A$1-1)*10,FALSE)&gt;999,-1,0)))))))</f>
        <v>---</v>
      </c>
      <c r="AB681" s="65" t="str">
        <f>IF(ISNA(VLOOKUP($A681,Sheet1!$B$3:$AH$1266,Sheet1!L$1+(Sheet1!$A$1-1)*10,FALSE))=TRUE,"---",IF(VLOOKUP($A681,Sheet1!$B$3:$AH$1266,Sheet1!L$1+(Sheet1!$A$1-1)*10,FALSE)="---","---", (ROUND(VLOOKUP($A681,Sheet1!$B$3:$AH$1266,Sheet1!L$1+(Sheet1!$A$1-1)*10,FALSE),IF(VLOOKUP($A681,Sheet1!$B$3:$AH$1266,Sheet1!L$1+(Sheet1!$A$1-1)*10,FALSE)&gt;99999,-3,IF(VLOOKUP($A681,Sheet1!$B$3:$AH$1266,Sheet1!L$1+(Sheet1!$A$1-1)*10,FALSE)&gt;9999,-2,IF(VLOOKUP($A681,Sheet1!$B$3:$AH$1266,Sheet1!L$1+(Sheet1!$A$1-1)*10,FALSE)&gt;999,-1,0)))))))</f>
        <v>---</v>
      </c>
      <c r="AC681" s="65" t="str">
        <f>IF(ISNA(VLOOKUP($A681,Sheet1!$B$3:$AH$1266,Sheet1!M$1+(Sheet1!$A$1-1)*10,FALSE))=TRUE,"---",IF(VLOOKUP($A681,Sheet1!$B$3:$AH$1266,Sheet1!M$1+(Sheet1!$A$1-1)*10,FALSE)="---","---", (ROUND(VLOOKUP($A681,Sheet1!$B$3:$AH$1266,Sheet1!M$1+(Sheet1!$A$1-1)*10,FALSE),IF(VLOOKUP($A681,Sheet1!$B$3:$AH$1266,Sheet1!M$1+(Sheet1!$A$1-1)*10,FALSE)&gt;99999,-3,IF(VLOOKUP($A681,Sheet1!$B$3:$AH$1266,Sheet1!M$1+(Sheet1!$A$1-1)*10,FALSE)&gt;9999,-2,IF(VLOOKUP($A681,Sheet1!$B$3:$AH$1266,Sheet1!M$1+(Sheet1!$A$1-1)*10,FALSE)&gt;999,-1,0)))))))</f>
        <v>---</v>
      </c>
      <c r="AD681" s="65" t="str">
        <f>IF(ISNA(VLOOKUP($A681,Sheet1!$B$3:$AH$1266,Sheet1!N$1+(Sheet1!$A$1-1)*10,FALSE))=TRUE,"---",IF(VLOOKUP($A681,Sheet1!$B$3:$AH$1266,Sheet1!N$1+(Sheet1!$A$1-1)*10,FALSE)="---","---", (ROUND(VLOOKUP($A681,Sheet1!$B$3:$AH$1266,Sheet1!N$1+(Sheet1!$A$1-1)*10,FALSE),IF(VLOOKUP($A681,Sheet1!$B$3:$AH$1266,Sheet1!N$1+(Sheet1!$A$1-1)*10,FALSE)&gt;99999,-3,IF(VLOOKUP($A681,Sheet1!$B$3:$AH$1266,Sheet1!N$1+(Sheet1!$A$1-1)*10,FALSE)&gt;9999,-2,IF(VLOOKUP($A681,Sheet1!$B$3:$AH$1266,Sheet1!N$1+(Sheet1!$A$1-1)*10,FALSE)&gt;999,-1,0)))))))</f>
        <v>---</v>
      </c>
    </row>
    <row r="682" spans="1:30" ht="25.5" customHeight="1" x14ac:dyDescent="0.25">
      <c r="A682" s="304" t="s">
        <v>1050</v>
      </c>
      <c r="B682" s="393" t="s">
        <v>1051</v>
      </c>
      <c r="C682" s="304">
        <v>410615</v>
      </c>
      <c r="D682" s="304">
        <v>740156</v>
      </c>
      <c r="E682" s="305" t="s">
        <v>3011</v>
      </c>
      <c r="F682" s="117" t="s">
        <v>4625</v>
      </c>
      <c r="G682" s="118" t="s">
        <v>31</v>
      </c>
      <c r="H682" s="348">
        <v>4.1900000000000004</v>
      </c>
      <c r="I682" s="119">
        <v>26173</v>
      </c>
      <c r="J682" s="124">
        <v>5.71</v>
      </c>
      <c r="K682" s="118" t="s">
        <v>20</v>
      </c>
      <c r="L682" s="122">
        <v>426</v>
      </c>
      <c r="M682" s="123">
        <v>102</v>
      </c>
      <c r="N682" s="118" t="s">
        <v>505</v>
      </c>
      <c r="O682" s="71">
        <f t="shared" si="21"/>
        <v>13.132603345689246</v>
      </c>
      <c r="P682" s="71">
        <f>IF(O682&lt;&gt;"",VLOOKUP($A682,Sheet4!$A$2:$O$1309,14,FALSE)*100,"")</f>
        <v>1.0099852493919759</v>
      </c>
      <c r="Q682" s="71">
        <f>IF(P682&lt;&gt;"",VLOOKUP($A682,Sheet4!$A$2:$O$1309,15,FALSE)*100,"")</f>
        <v>9.4647757328916953</v>
      </c>
      <c r="R682" s="73">
        <f>IF(O682="&lt;0.2","&gt;500",IF(O682="&gt;50","&lt;2",IF(ISERR(1/O682*100),"",IF(AND((1/O682*100)&gt;=2,(1/O682*100)&lt;=10),MROUND(1/O682*100,1),IF(AND((1/O682*100)&gt;=10,(1/O682*100)&lt;=50),MROUND(1/O682*100,5),IF(AND((1/O682*100)&gt;=50,(1/O682*100)&lt;=104),MROUND(1/O682*100,10),IF(AND((1/O682*100)&gt;=104,(1/O682*100)&lt;=110),"100",IF(AND((1/O682*100)&gt;=110,(1/O682*100)&lt;=180),"&gt;100, &lt;200",IF(AND((1/O682*100)&gt;=180,(1/O682*100)&lt;=220),"200",IF(AND((1/O682*100)&gt;=220,(1/O682*100)&lt;=450),"&gt;200,  &lt;500","500"))))))))))</f>
        <v>8</v>
      </c>
      <c r="S682" s="357" t="s">
        <v>4362</v>
      </c>
      <c r="T682" s="357" t="str">
        <f>IF(ISNA(VLOOKUP(A682,Sheet1!B$3:C$1266,2,FALSE)=TRUE),"NC",VLOOKUP(A682,Sheet1!B$3:C$1266,2,FALSE))</f>
        <v>Urban</v>
      </c>
      <c r="U682" s="385">
        <f>IF(ISNA(VLOOKUP($A682,Sheet1!$B$3:$AH$1266,Sheet1!E$1+(Sheet1!$A$1-1)*10,FALSE))=TRUE,"---",IF(VLOOKUP($A682,Sheet1!$B$3:$AH$1266,Sheet1!E$1+(Sheet1!$A$1-1)*10,FALSE)="---","---", (ROUND(VLOOKUP($A682,Sheet1!$B$3:$AH$1266,Sheet1!E$1+(Sheet1!$A$1-1)*10,FALSE),IF(VLOOKUP($A682,Sheet1!$B$3:$AH$1266,Sheet1!E$1+(Sheet1!$A$1-1)*10,FALSE)&gt;99999,-3,IF(VLOOKUP($A682,Sheet1!$B$3:$AH$1266,Sheet1!E$1+(Sheet1!$A$1-1)*10,FALSE)&gt;9999,-2,IF(VLOOKUP($A682,Sheet1!$B$3:$AH$1266,Sheet1!E$1+(Sheet1!$A$1-1)*10,FALSE)&gt;999,-1,0)))))))</f>
        <v>147</v>
      </c>
      <c r="V682" s="385">
        <f>IF(ISNA(VLOOKUP($A682,Sheet1!$B$3:$AH$1266,Sheet1!F$1+(Sheet1!$A$1-1)*10,FALSE))=TRUE,"---",IF(VLOOKUP($A682,Sheet1!$B$3:$AH$1266,Sheet1!F$1+(Sheet1!$A$1-1)*10,FALSE)="---","---", (ROUND(VLOOKUP($A682,Sheet1!$B$3:$AH$1266,Sheet1!F$1+(Sheet1!$A$1-1)*10,FALSE),IF(VLOOKUP($A682,Sheet1!$B$3:$AH$1266,Sheet1!F$1+(Sheet1!$A$1-1)*10,FALSE)&gt;99999,-3,IF(VLOOKUP($A682,Sheet1!$B$3:$AH$1266,Sheet1!F$1+(Sheet1!$A$1-1)*10,FALSE)&gt;9999,-2,IF(VLOOKUP($A682,Sheet1!$B$3:$AH$1266,Sheet1!F$1+(Sheet1!$A$1-1)*10,FALSE)&gt;999,-1,0)))))))</f>
        <v>182</v>
      </c>
      <c r="W682" s="385">
        <f>IF(ISNA(VLOOKUP($A682,Sheet1!$B$3:$AH$1266,Sheet1!G$1+(Sheet1!$A$1-1)*10,FALSE))=TRUE,"---",IF(VLOOKUP($A682,Sheet1!$B$3:$AH$1266,Sheet1!G$1+(Sheet1!$A$1-1)*10,FALSE)="---","---", (ROUND(VLOOKUP($A682,Sheet1!$B$3:$AH$1266,Sheet1!G$1+(Sheet1!$A$1-1)*10,FALSE),IF(VLOOKUP($A682,Sheet1!$B$3:$AH$1266,Sheet1!G$1+(Sheet1!$A$1-1)*10,FALSE)&gt;99999,-3,IF(VLOOKUP($A682,Sheet1!$B$3:$AH$1266,Sheet1!G$1+(Sheet1!$A$1-1)*10,FALSE)&gt;9999,-2,IF(VLOOKUP($A682,Sheet1!$B$3:$AH$1266,Sheet1!G$1+(Sheet1!$A$1-1)*10,FALSE)&gt;999,-1,0)))))))</f>
        <v>228</v>
      </c>
      <c r="X682" s="385">
        <f>IF(ISNA(VLOOKUP($A682,Sheet1!$B$3:$AH$1266,Sheet1!H$1+(Sheet1!$A$1-1)*10,FALSE))=TRUE,"---",IF(VLOOKUP($A682,Sheet1!$B$3:$AH$1266,Sheet1!H$1+(Sheet1!$A$1-1)*10,FALSE)="---","---", (ROUND(VLOOKUP($A682,Sheet1!$B$3:$AH$1266,Sheet1!H$1+(Sheet1!$A$1-1)*10,FALSE),IF(VLOOKUP($A682,Sheet1!$B$3:$AH$1266,Sheet1!H$1+(Sheet1!$A$1-1)*10,FALSE)&gt;99999,-3,IF(VLOOKUP($A682,Sheet1!$B$3:$AH$1266,Sheet1!H$1+(Sheet1!$A$1-1)*10,FALSE)&gt;9999,-2,IF(VLOOKUP($A682,Sheet1!$B$3:$AH$1266,Sheet1!H$1+(Sheet1!$A$1-1)*10,FALSE)&gt;999,-1,0)))))))</f>
        <v>360</v>
      </c>
      <c r="Y682" s="385">
        <f>IF(ISNA(VLOOKUP($A682,Sheet1!$B$3:$AH$1266,Sheet1!I$1+(Sheet1!$A$1-1)*10,FALSE))=TRUE,"---",IF(VLOOKUP($A682,Sheet1!$B$3:$AH$1266,Sheet1!I$1+(Sheet1!$A$1-1)*10,FALSE)="---","---", (ROUND(VLOOKUP($A682,Sheet1!$B$3:$AH$1266,Sheet1!I$1+(Sheet1!$A$1-1)*10,FALSE),IF(VLOOKUP($A682,Sheet1!$B$3:$AH$1266,Sheet1!I$1+(Sheet1!$A$1-1)*10,FALSE)&gt;99999,-3,IF(VLOOKUP($A682,Sheet1!$B$3:$AH$1266,Sheet1!I$1+(Sheet1!$A$1-1)*10,FALSE)&gt;9999,-2,IF(VLOOKUP($A682,Sheet1!$B$3:$AH$1266,Sheet1!I$1+(Sheet1!$A$1-1)*10,FALSE)&gt;999,-1,0)))))))</f>
        <v>460</v>
      </c>
      <c r="Z682" s="385">
        <f>IF(ISNA(VLOOKUP($A682,Sheet1!$B$3:$AH$1266,Sheet1!J$1+(Sheet1!$A$1-1)*10,FALSE))=TRUE,"---",IF(VLOOKUP($A682,Sheet1!$B$3:$AH$1266,Sheet1!J$1+(Sheet1!$A$1-1)*10,FALSE)="---","---", (ROUND(VLOOKUP($A682,Sheet1!$B$3:$AH$1266,Sheet1!J$1+(Sheet1!$A$1-1)*10,FALSE),IF(VLOOKUP($A682,Sheet1!$B$3:$AH$1266,Sheet1!J$1+(Sheet1!$A$1-1)*10,FALSE)&gt;99999,-3,IF(VLOOKUP($A682,Sheet1!$B$3:$AH$1266,Sheet1!J$1+(Sheet1!$A$1-1)*10,FALSE)&gt;9999,-2,IF(VLOOKUP($A682,Sheet1!$B$3:$AH$1266,Sheet1!J$1+(Sheet1!$A$1-1)*10,FALSE)&gt;999,-1,0)))))))</f>
        <v>598</v>
      </c>
      <c r="AA682" s="385">
        <f>IF(ISNA(VLOOKUP($A682,Sheet1!$B$3:$AH$1266,Sheet1!K$1+(Sheet1!$A$1-1)*10,FALSE))=TRUE,"---",IF(VLOOKUP($A682,Sheet1!$B$3:$AH$1266,Sheet1!K$1+(Sheet1!$A$1-1)*10,FALSE)="---","---", (ROUND(VLOOKUP($A682,Sheet1!$B$3:$AH$1266,Sheet1!K$1+(Sheet1!$A$1-1)*10,FALSE),IF(VLOOKUP($A682,Sheet1!$B$3:$AH$1266,Sheet1!K$1+(Sheet1!$A$1-1)*10,FALSE)&gt;99999,-3,IF(VLOOKUP($A682,Sheet1!$B$3:$AH$1266,Sheet1!K$1+(Sheet1!$A$1-1)*10,FALSE)&gt;9999,-2,IF(VLOOKUP($A682,Sheet1!$B$3:$AH$1266,Sheet1!K$1+(Sheet1!$A$1-1)*10,FALSE)&gt;999,-1,0)))))))</f>
        <v>711</v>
      </c>
      <c r="AB682" s="385">
        <f>IF(ISNA(VLOOKUP($A682,Sheet1!$B$3:$AH$1266,Sheet1!L$1+(Sheet1!$A$1-1)*10,FALSE))=TRUE,"---",IF(VLOOKUP($A682,Sheet1!$B$3:$AH$1266,Sheet1!L$1+(Sheet1!$A$1-1)*10,FALSE)="---","---", (ROUND(VLOOKUP($A682,Sheet1!$B$3:$AH$1266,Sheet1!L$1+(Sheet1!$A$1-1)*10,FALSE),IF(VLOOKUP($A682,Sheet1!$B$3:$AH$1266,Sheet1!L$1+(Sheet1!$A$1-1)*10,FALSE)&gt;99999,-3,IF(VLOOKUP($A682,Sheet1!$B$3:$AH$1266,Sheet1!L$1+(Sheet1!$A$1-1)*10,FALSE)&gt;9999,-2,IF(VLOOKUP($A682,Sheet1!$B$3:$AH$1266,Sheet1!L$1+(Sheet1!$A$1-1)*10,FALSE)&gt;999,-1,0)))))))</f>
        <v>832</v>
      </c>
      <c r="AC682" s="385">
        <f>IF(ISNA(VLOOKUP($A682,Sheet1!$B$3:$AH$1266,Sheet1!M$1+(Sheet1!$A$1-1)*10,FALSE))=TRUE,"---",IF(VLOOKUP($A682,Sheet1!$B$3:$AH$1266,Sheet1!M$1+(Sheet1!$A$1-1)*10,FALSE)="---","---", (ROUND(VLOOKUP($A682,Sheet1!$B$3:$AH$1266,Sheet1!M$1+(Sheet1!$A$1-1)*10,FALSE),IF(VLOOKUP($A682,Sheet1!$B$3:$AH$1266,Sheet1!M$1+(Sheet1!$A$1-1)*10,FALSE)&gt;99999,-3,IF(VLOOKUP($A682,Sheet1!$B$3:$AH$1266,Sheet1!M$1+(Sheet1!$A$1-1)*10,FALSE)&gt;9999,-2,IF(VLOOKUP($A682,Sheet1!$B$3:$AH$1266,Sheet1!M$1+(Sheet1!$A$1-1)*10,FALSE)&gt;999,-1,0)))))))</f>
        <v>962</v>
      </c>
      <c r="AD682" s="385">
        <f>IF(ISNA(VLOOKUP($A682,Sheet1!$B$3:$AH$1266,Sheet1!N$1+(Sheet1!$A$1-1)*10,FALSE))=TRUE,"---",IF(VLOOKUP($A682,Sheet1!$B$3:$AH$1266,Sheet1!N$1+(Sheet1!$A$1-1)*10,FALSE)="---","---", (ROUND(VLOOKUP($A682,Sheet1!$B$3:$AH$1266,Sheet1!N$1+(Sheet1!$A$1-1)*10,FALSE),IF(VLOOKUP($A682,Sheet1!$B$3:$AH$1266,Sheet1!N$1+(Sheet1!$A$1-1)*10,FALSE)&gt;99999,-3,IF(VLOOKUP($A682,Sheet1!$B$3:$AH$1266,Sheet1!N$1+(Sheet1!$A$1-1)*10,FALSE)&gt;9999,-2,IF(VLOOKUP($A682,Sheet1!$B$3:$AH$1266,Sheet1!N$1+(Sheet1!$A$1-1)*10,FALSE)&gt;999,-1,0)))))))</f>
        <v>1150</v>
      </c>
    </row>
    <row r="683" spans="1:30" ht="25.5" customHeight="1" x14ac:dyDescent="0.25">
      <c r="A683" s="304"/>
      <c r="B683" s="346"/>
      <c r="C683" s="304"/>
      <c r="D683" s="304"/>
      <c r="E683" s="305" t="e">
        <v>#N/A</v>
      </c>
      <c r="F683" s="345" t="s">
        <v>4664</v>
      </c>
      <c r="G683" s="351" t="s">
        <v>286</v>
      </c>
      <c r="H683" s="348"/>
      <c r="I683" s="119">
        <v>26697</v>
      </c>
      <c r="J683" s="159">
        <v>5.71</v>
      </c>
      <c r="K683" s="118" t="s">
        <v>20</v>
      </c>
      <c r="L683" s="122">
        <v>426</v>
      </c>
      <c r="M683" s="123">
        <v>102</v>
      </c>
      <c r="N683" s="118" t="s">
        <v>1052</v>
      </c>
      <c r="O683" s="71" t="s">
        <v>4405</v>
      </c>
      <c r="P683" s="71" t="s">
        <v>4405</v>
      </c>
      <c r="Q683" s="71" t="s">
        <v>4405</v>
      </c>
      <c r="R683" s="73" t="s">
        <v>4405</v>
      </c>
      <c r="S683" s="357" t="e">
        <v>#N/A</v>
      </c>
      <c r="T683" s="357" t="str">
        <f>IF(ISNA(VLOOKUP(A683,Sheet1!B$3:C$1266,2,FALSE)=TRUE),"ND",VLOOKUP(A683,Sheet1!B$3:C$1266,2,FALSE))</f>
        <v>ND</v>
      </c>
      <c r="U683" s="385" t="str">
        <f>IF(ISNA(VLOOKUP($A683,Sheet1!$B$3:$AH$1266,Sheet1!E$1+(Sheet1!$A$1-1)*10,FALSE))=TRUE,"---",IF(VLOOKUP($A683,Sheet1!$B$3:$AH$1266,Sheet1!E$1+(Sheet1!$A$1-1)*10,FALSE)="---","---", (ROUND(VLOOKUP($A683,Sheet1!$B$3:$AH$1266,Sheet1!E$1+(Sheet1!$A$1-1)*10,FALSE),IF(VLOOKUP($A683,Sheet1!$B$3:$AH$1266,Sheet1!E$1+(Sheet1!$A$1-1)*10,FALSE)&gt;99999,-3,IF(VLOOKUP($A683,Sheet1!$B$3:$AH$1266,Sheet1!E$1+(Sheet1!$A$1-1)*10,FALSE)&gt;9999,-2,IF(VLOOKUP($A683,Sheet1!$B$3:$AH$1266,Sheet1!E$1+(Sheet1!$A$1-1)*10,FALSE)&gt;999,-1,0)))))))</f>
        <v>---</v>
      </c>
      <c r="V683" s="385" t="str">
        <f>IF(ISNA(VLOOKUP($A683,Sheet1!$B$3:$AH$1266,Sheet1!F$1+(Sheet1!$A$1-1)*10,FALSE))=TRUE,"---",IF(VLOOKUP($A683,Sheet1!$B$3:$AH$1266,Sheet1!F$1+(Sheet1!$A$1-1)*10,FALSE)="---","---", (ROUND(VLOOKUP($A683,Sheet1!$B$3:$AH$1266,Sheet1!F$1+(Sheet1!$A$1-1)*10,FALSE),IF(VLOOKUP($A683,Sheet1!$B$3:$AH$1266,Sheet1!F$1+(Sheet1!$A$1-1)*10,FALSE)&gt;99999,-3,IF(VLOOKUP($A683,Sheet1!$B$3:$AH$1266,Sheet1!F$1+(Sheet1!$A$1-1)*10,FALSE)&gt;9999,-2,IF(VLOOKUP($A683,Sheet1!$B$3:$AH$1266,Sheet1!F$1+(Sheet1!$A$1-1)*10,FALSE)&gt;999,-1,0)))))))</f>
        <v>---</v>
      </c>
      <c r="W683" s="385" t="str">
        <f>IF(ISNA(VLOOKUP($A683,Sheet1!$B$3:$AH$1266,Sheet1!G$1+(Sheet1!$A$1-1)*10,FALSE))=TRUE,"---",IF(VLOOKUP($A683,Sheet1!$B$3:$AH$1266,Sheet1!G$1+(Sheet1!$A$1-1)*10,FALSE)="---","---", (ROUND(VLOOKUP($A683,Sheet1!$B$3:$AH$1266,Sheet1!G$1+(Sheet1!$A$1-1)*10,FALSE),IF(VLOOKUP($A683,Sheet1!$B$3:$AH$1266,Sheet1!G$1+(Sheet1!$A$1-1)*10,FALSE)&gt;99999,-3,IF(VLOOKUP($A683,Sheet1!$B$3:$AH$1266,Sheet1!G$1+(Sheet1!$A$1-1)*10,FALSE)&gt;9999,-2,IF(VLOOKUP($A683,Sheet1!$B$3:$AH$1266,Sheet1!G$1+(Sheet1!$A$1-1)*10,FALSE)&gt;999,-1,0)))))))</f>
        <v>---</v>
      </c>
      <c r="X683" s="385" t="str">
        <f>IF(ISNA(VLOOKUP($A683,Sheet1!$B$3:$AH$1266,Sheet1!H$1+(Sheet1!$A$1-1)*10,FALSE))=TRUE,"---",IF(VLOOKUP($A683,Sheet1!$B$3:$AH$1266,Sheet1!H$1+(Sheet1!$A$1-1)*10,FALSE)="---","---", (ROUND(VLOOKUP($A683,Sheet1!$B$3:$AH$1266,Sheet1!H$1+(Sheet1!$A$1-1)*10,FALSE),IF(VLOOKUP($A683,Sheet1!$B$3:$AH$1266,Sheet1!H$1+(Sheet1!$A$1-1)*10,FALSE)&gt;99999,-3,IF(VLOOKUP($A683,Sheet1!$B$3:$AH$1266,Sheet1!H$1+(Sheet1!$A$1-1)*10,FALSE)&gt;9999,-2,IF(VLOOKUP($A683,Sheet1!$B$3:$AH$1266,Sheet1!H$1+(Sheet1!$A$1-1)*10,FALSE)&gt;999,-1,0)))))))</f>
        <v>---</v>
      </c>
      <c r="Y683" s="385" t="str">
        <f>IF(ISNA(VLOOKUP($A683,Sheet1!$B$3:$AH$1266,Sheet1!I$1+(Sheet1!$A$1-1)*10,FALSE))=TRUE,"---",IF(VLOOKUP($A683,Sheet1!$B$3:$AH$1266,Sheet1!I$1+(Sheet1!$A$1-1)*10,FALSE)="---","---", (ROUND(VLOOKUP($A683,Sheet1!$B$3:$AH$1266,Sheet1!I$1+(Sheet1!$A$1-1)*10,FALSE),IF(VLOOKUP($A683,Sheet1!$B$3:$AH$1266,Sheet1!I$1+(Sheet1!$A$1-1)*10,FALSE)&gt;99999,-3,IF(VLOOKUP($A683,Sheet1!$B$3:$AH$1266,Sheet1!I$1+(Sheet1!$A$1-1)*10,FALSE)&gt;9999,-2,IF(VLOOKUP($A683,Sheet1!$B$3:$AH$1266,Sheet1!I$1+(Sheet1!$A$1-1)*10,FALSE)&gt;999,-1,0)))))))</f>
        <v>---</v>
      </c>
      <c r="Z683" s="385" t="str">
        <f>IF(ISNA(VLOOKUP($A683,Sheet1!$B$3:$AH$1266,Sheet1!J$1+(Sheet1!$A$1-1)*10,FALSE))=TRUE,"---",IF(VLOOKUP($A683,Sheet1!$B$3:$AH$1266,Sheet1!J$1+(Sheet1!$A$1-1)*10,FALSE)="---","---", (ROUND(VLOOKUP($A683,Sheet1!$B$3:$AH$1266,Sheet1!J$1+(Sheet1!$A$1-1)*10,FALSE),IF(VLOOKUP($A683,Sheet1!$B$3:$AH$1266,Sheet1!J$1+(Sheet1!$A$1-1)*10,FALSE)&gt;99999,-3,IF(VLOOKUP($A683,Sheet1!$B$3:$AH$1266,Sheet1!J$1+(Sheet1!$A$1-1)*10,FALSE)&gt;9999,-2,IF(VLOOKUP($A683,Sheet1!$B$3:$AH$1266,Sheet1!J$1+(Sheet1!$A$1-1)*10,FALSE)&gt;999,-1,0)))))))</f>
        <v>---</v>
      </c>
      <c r="AA683" s="385" t="str">
        <f>IF(ISNA(VLOOKUP($A683,Sheet1!$B$3:$AH$1266,Sheet1!K$1+(Sheet1!$A$1-1)*10,FALSE))=TRUE,"---",IF(VLOOKUP($A683,Sheet1!$B$3:$AH$1266,Sheet1!K$1+(Sheet1!$A$1-1)*10,FALSE)="---","---", (ROUND(VLOOKUP($A683,Sheet1!$B$3:$AH$1266,Sheet1!K$1+(Sheet1!$A$1-1)*10,FALSE),IF(VLOOKUP($A683,Sheet1!$B$3:$AH$1266,Sheet1!K$1+(Sheet1!$A$1-1)*10,FALSE)&gt;99999,-3,IF(VLOOKUP($A683,Sheet1!$B$3:$AH$1266,Sheet1!K$1+(Sheet1!$A$1-1)*10,FALSE)&gt;9999,-2,IF(VLOOKUP($A683,Sheet1!$B$3:$AH$1266,Sheet1!K$1+(Sheet1!$A$1-1)*10,FALSE)&gt;999,-1,0)))))))</f>
        <v>---</v>
      </c>
      <c r="AB683" s="385" t="str">
        <f>IF(ISNA(VLOOKUP($A683,Sheet1!$B$3:$AH$1266,Sheet1!L$1+(Sheet1!$A$1-1)*10,FALSE))=TRUE,"---",IF(VLOOKUP($A683,Sheet1!$B$3:$AH$1266,Sheet1!L$1+(Sheet1!$A$1-1)*10,FALSE)="---","---", (ROUND(VLOOKUP($A683,Sheet1!$B$3:$AH$1266,Sheet1!L$1+(Sheet1!$A$1-1)*10,FALSE),IF(VLOOKUP($A683,Sheet1!$B$3:$AH$1266,Sheet1!L$1+(Sheet1!$A$1-1)*10,FALSE)&gt;99999,-3,IF(VLOOKUP($A683,Sheet1!$B$3:$AH$1266,Sheet1!L$1+(Sheet1!$A$1-1)*10,FALSE)&gt;9999,-2,IF(VLOOKUP($A683,Sheet1!$B$3:$AH$1266,Sheet1!L$1+(Sheet1!$A$1-1)*10,FALSE)&gt;999,-1,0)))))))</f>
        <v>---</v>
      </c>
      <c r="AC683" s="385" t="str">
        <f>IF(ISNA(VLOOKUP($A683,Sheet1!$B$3:$AH$1266,Sheet1!M$1+(Sheet1!$A$1-1)*10,FALSE))=TRUE,"---",IF(VLOOKUP($A683,Sheet1!$B$3:$AH$1266,Sheet1!M$1+(Sheet1!$A$1-1)*10,FALSE)="---","---", (ROUND(VLOOKUP($A683,Sheet1!$B$3:$AH$1266,Sheet1!M$1+(Sheet1!$A$1-1)*10,FALSE),IF(VLOOKUP($A683,Sheet1!$B$3:$AH$1266,Sheet1!M$1+(Sheet1!$A$1-1)*10,FALSE)&gt;99999,-3,IF(VLOOKUP($A683,Sheet1!$B$3:$AH$1266,Sheet1!M$1+(Sheet1!$A$1-1)*10,FALSE)&gt;9999,-2,IF(VLOOKUP($A683,Sheet1!$B$3:$AH$1266,Sheet1!M$1+(Sheet1!$A$1-1)*10,FALSE)&gt;999,-1,0)))))))</f>
        <v>---</v>
      </c>
      <c r="AD683" s="385" t="str">
        <f>IF(ISNA(VLOOKUP($A683,Sheet1!$B$3:$AH$1266,Sheet1!N$1+(Sheet1!$A$1-1)*10,FALSE))=TRUE,"---",IF(VLOOKUP($A683,Sheet1!$B$3:$AH$1266,Sheet1!N$1+(Sheet1!$A$1-1)*10,FALSE)="---","---", (ROUND(VLOOKUP($A683,Sheet1!$B$3:$AH$1266,Sheet1!N$1+(Sheet1!$A$1-1)*10,FALSE),IF(VLOOKUP($A683,Sheet1!$B$3:$AH$1266,Sheet1!N$1+(Sheet1!$A$1-1)*10,FALSE)&gt;99999,-3,IF(VLOOKUP($A683,Sheet1!$B$3:$AH$1266,Sheet1!N$1+(Sheet1!$A$1-1)*10,FALSE)&gt;9999,-2,IF(VLOOKUP($A683,Sheet1!$B$3:$AH$1266,Sheet1!N$1+(Sheet1!$A$1-1)*10,FALSE)&gt;999,-1,0)))))))</f>
        <v>---</v>
      </c>
    </row>
    <row r="684" spans="1:30" ht="25.5" customHeight="1" x14ac:dyDescent="0.25">
      <c r="A684" s="304"/>
      <c r="B684" s="346"/>
      <c r="C684" s="304"/>
      <c r="D684" s="304"/>
      <c r="E684" s="305" t="e">
        <v>#N/A</v>
      </c>
      <c r="F684" s="346"/>
      <c r="G684" s="352"/>
      <c r="H684" s="348"/>
      <c r="I684" s="119">
        <v>28437</v>
      </c>
      <c r="J684" s="124">
        <v>6.6</v>
      </c>
      <c r="K684" s="121" t="s">
        <v>4405</v>
      </c>
      <c r="L684" s="129" t="s">
        <v>4405</v>
      </c>
      <c r="M684" s="130" t="s">
        <v>4405</v>
      </c>
      <c r="N684" s="118" t="s">
        <v>75</v>
      </c>
      <c r="O684" s="71" t="s">
        <v>4405</v>
      </c>
      <c r="P684" s="71" t="s">
        <v>4405</v>
      </c>
      <c r="Q684" s="71" t="s">
        <v>4405</v>
      </c>
      <c r="R684" s="73" t="s">
        <v>4405</v>
      </c>
      <c r="S684" s="357" t="e">
        <v>#N/A</v>
      </c>
      <c r="T684" s="357" t="str">
        <f>IF(ISNA(VLOOKUP(A684,Sheet1!B$3:C$1266,2,FALSE)=TRUE),"ND",VLOOKUP(A684,Sheet1!B$3:C$1266,2,FALSE))</f>
        <v>ND</v>
      </c>
      <c r="U684" s="385" t="str">
        <f>IF(ISNA(VLOOKUP($A684,Sheet1!$B$3:$AH$1266,Sheet1!E$1+(Sheet1!$A$1-1)*10,FALSE))=TRUE,"---",IF(VLOOKUP($A684,Sheet1!$B$3:$AH$1266,Sheet1!E$1+(Sheet1!$A$1-1)*10,FALSE)="---","---", (ROUND(VLOOKUP($A684,Sheet1!$B$3:$AH$1266,Sheet1!E$1+(Sheet1!$A$1-1)*10,FALSE),IF(VLOOKUP($A684,Sheet1!$B$3:$AH$1266,Sheet1!E$1+(Sheet1!$A$1-1)*10,FALSE)&gt;99999,-3,IF(VLOOKUP($A684,Sheet1!$B$3:$AH$1266,Sheet1!E$1+(Sheet1!$A$1-1)*10,FALSE)&gt;9999,-2,IF(VLOOKUP($A684,Sheet1!$B$3:$AH$1266,Sheet1!E$1+(Sheet1!$A$1-1)*10,FALSE)&gt;999,-1,0)))))))</f>
        <v>---</v>
      </c>
      <c r="V684" s="385" t="str">
        <f>IF(ISNA(VLOOKUP($A684,Sheet1!$B$3:$AH$1266,Sheet1!F$1+(Sheet1!$A$1-1)*10,FALSE))=TRUE,"---",IF(VLOOKUP($A684,Sheet1!$B$3:$AH$1266,Sheet1!F$1+(Sheet1!$A$1-1)*10,FALSE)="---","---", (ROUND(VLOOKUP($A684,Sheet1!$B$3:$AH$1266,Sheet1!F$1+(Sheet1!$A$1-1)*10,FALSE),IF(VLOOKUP($A684,Sheet1!$B$3:$AH$1266,Sheet1!F$1+(Sheet1!$A$1-1)*10,FALSE)&gt;99999,-3,IF(VLOOKUP($A684,Sheet1!$B$3:$AH$1266,Sheet1!F$1+(Sheet1!$A$1-1)*10,FALSE)&gt;9999,-2,IF(VLOOKUP($A684,Sheet1!$B$3:$AH$1266,Sheet1!F$1+(Sheet1!$A$1-1)*10,FALSE)&gt;999,-1,0)))))))</f>
        <v>---</v>
      </c>
      <c r="W684" s="385" t="str">
        <f>IF(ISNA(VLOOKUP($A684,Sheet1!$B$3:$AH$1266,Sheet1!G$1+(Sheet1!$A$1-1)*10,FALSE))=TRUE,"---",IF(VLOOKUP($A684,Sheet1!$B$3:$AH$1266,Sheet1!G$1+(Sheet1!$A$1-1)*10,FALSE)="---","---", (ROUND(VLOOKUP($A684,Sheet1!$B$3:$AH$1266,Sheet1!G$1+(Sheet1!$A$1-1)*10,FALSE),IF(VLOOKUP($A684,Sheet1!$B$3:$AH$1266,Sheet1!G$1+(Sheet1!$A$1-1)*10,FALSE)&gt;99999,-3,IF(VLOOKUP($A684,Sheet1!$B$3:$AH$1266,Sheet1!G$1+(Sheet1!$A$1-1)*10,FALSE)&gt;9999,-2,IF(VLOOKUP($A684,Sheet1!$B$3:$AH$1266,Sheet1!G$1+(Sheet1!$A$1-1)*10,FALSE)&gt;999,-1,0)))))))</f>
        <v>---</v>
      </c>
      <c r="X684" s="385" t="str">
        <f>IF(ISNA(VLOOKUP($A684,Sheet1!$B$3:$AH$1266,Sheet1!H$1+(Sheet1!$A$1-1)*10,FALSE))=TRUE,"---",IF(VLOOKUP($A684,Sheet1!$B$3:$AH$1266,Sheet1!H$1+(Sheet1!$A$1-1)*10,FALSE)="---","---", (ROUND(VLOOKUP($A684,Sheet1!$B$3:$AH$1266,Sheet1!H$1+(Sheet1!$A$1-1)*10,FALSE),IF(VLOOKUP($A684,Sheet1!$B$3:$AH$1266,Sheet1!H$1+(Sheet1!$A$1-1)*10,FALSE)&gt;99999,-3,IF(VLOOKUP($A684,Sheet1!$B$3:$AH$1266,Sheet1!H$1+(Sheet1!$A$1-1)*10,FALSE)&gt;9999,-2,IF(VLOOKUP($A684,Sheet1!$B$3:$AH$1266,Sheet1!H$1+(Sheet1!$A$1-1)*10,FALSE)&gt;999,-1,0)))))))</f>
        <v>---</v>
      </c>
      <c r="Y684" s="385" t="str">
        <f>IF(ISNA(VLOOKUP($A684,Sheet1!$B$3:$AH$1266,Sheet1!I$1+(Sheet1!$A$1-1)*10,FALSE))=TRUE,"---",IF(VLOOKUP($A684,Sheet1!$B$3:$AH$1266,Sheet1!I$1+(Sheet1!$A$1-1)*10,FALSE)="---","---", (ROUND(VLOOKUP($A684,Sheet1!$B$3:$AH$1266,Sheet1!I$1+(Sheet1!$A$1-1)*10,FALSE),IF(VLOOKUP($A684,Sheet1!$B$3:$AH$1266,Sheet1!I$1+(Sheet1!$A$1-1)*10,FALSE)&gt;99999,-3,IF(VLOOKUP($A684,Sheet1!$B$3:$AH$1266,Sheet1!I$1+(Sheet1!$A$1-1)*10,FALSE)&gt;9999,-2,IF(VLOOKUP($A684,Sheet1!$B$3:$AH$1266,Sheet1!I$1+(Sheet1!$A$1-1)*10,FALSE)&gt;999,-1,0)))))))</f>
        <v>---</v>
      </c>
      <c r="Z684" s="385" t="str">
        <f>IF(ISNA(VLOOKUP($A684,Sheet1!$B$3:$AH$1266,Sheet1!J$1+(Sheet1!$A$1-1)*10,FALSE))=TRUE,"---",IF(VLOOKUP($A684,Sheet1!$B$3:$AH$1266,Sheet1!J$1+(Sheet1!$A$1-1)*10,FALSE)="---","---", (ROUND(VLOOKUP($A684,Sheet1!$B$3:$AH$1266,Sheet1!J$1+(Sheet1!$A$1-1)*10,FALSE),IF(VLOOKUP($A684,Sheet1!$B$3:$AH$1266,Sheet1!J$1+(Sheet1!$A$1-1)*10,FALSE)&gt;99999,-3,IF(VLOOKUP($A684,Sheet1!$B$3:$AH$1266,Sheet1!J$1+(Sheet1!$A$1-1)*10,FALSE)&gt;9999,-2,IF(VLOOKUP($A684,Sheet1!$B$3:$AH$1266,Sheet1!J$1+(Sheet1!$A$1-1)*10,FALSE)&gt;999,-1,0)))))))</f>
        <v>---</v>
      </c>
      <c r="AA684" s="385" t="str">
        <f>IF(ISNA(VLOOKUP($A684,Sheet1!$B$3:$AH$1266,Sheet1!K$1+(Sheet1!$A$1-1)*10,FALSE))=TRUE,"---",IF(VLOOKUP($A684,Sheet1!$B$3:$AH$1266,Sheet1!K$1+(Sheet1!$A$1-1)*10,FALSE)="---","---", (ROUND(VLOOKUP($A684,Sheet1!$B$3:$AH$1266,Sheet1!K$1+(Sheet1!$A$1-1)*10,FALSE),IF(VLOOKUP($A684,Sheet1!$B$3:$AH$1266,Sheet1!K$1+(Sheet1!$A$1-1)*10,FALSE)&gt;99999,-3,IF(VLOOKUP($A684,Sheet1!$B$3:$AH$1266,Sheet1!K$1+(Sheet1!$A$1-1)*10,FALSE)&gt;9999,-2,IF(VLOOKUP($A684,Sheet1!$B$3:$AH$1266,Sheet1!K$1+(Sheet1!$A$1-1)*10,FALSE)&gt;999,-1,0)))))))</f>
        <v>---</v>
      </c>
      <c r="AB684" s="385" t="str">
        <f>IF(ISNA(VLOOKUP($A684,Sheet1!$B$3:$AH$1266,Sheet1!L$1+(Sheet1!$A$1-1)*10,FALSE))=TRUE,"---",IF(VLOOKUP($A684,Sheet1!$B$3:$AH$1266,Sheet1!L$1+(Sheet1!$A$1-1)*10,FALSE)="---","---", (ROUND(VLOOKUP($A684,Sheet1!$B$3:$AH$1266,Sheet1!L$1+(Sheet1!$A$1-1)*10,FALSE),IF(VLOOKUP($A684,Sheet1!$B$3:$AH$1266,Sheet1!L$1+(Sheet1!$A$1-1)*10,FALSE)&gt;99999,-3,IF(VLOOKUP($A684,Sheet1!$B$3:$AH$1266,Sheet1!L$1+(Sheet1!$A$1-1)*10,FALSE)&gt;9999,-2,IF(VLOOKUP($A684,Sheet1!$B$3:$AH$1266,Sheet1!L$1+(Sheet1!$A$1-1)*10,FALSE)&gt;999,-1,0)))))))</f>
        <v>---</v>
      </c>
      <c r="AC684" s="385" t="str">
        <f>IF(ISNA(VLOOKUP($A684,Sheet1!$B$3:$AH$1266,Sheet1!M$1+(Sheet1!$A$1-1)*10,FALSE))=TRUE,"---",IF(VLOOKUP($A684,Sheet1!$B$3:$AH$1266,Sheet1!M$1+(Sheet1!$A$1-1)*10,FALSE)="---","---", (ROUND(VLOOKUP($A684,Sheet1!$B$3:$AH$1266,Sheet1!M$1+(Sheet1!$A$1-1)*10,FALSE),IF(VLOOKUP($A684,Sheet1!$B$3:$AH$1266,Sheet1!M$1+(Sheet1!$A$1-1)*10,FALSE)&gt;99999,-3,IF(VLOOKUP($A684,Sheet1!$B$3:$AH$1266,Sheet1!M$1+(Sheet1!$A$1-1)*10,FALSE)&gt;9999,-2,IF(VLOOKUP($A684,Sheet1!$B$3:$AH$1266,Sheet1!M$1+(Sheet1!$A$1-1)*10,FALSE)&gt;999,-1,0)))))))</f>
        <v>---</v>
      </c>
      <c r="AD684" s="385" t="str">
        <f>IF(ISNA(VLOOKUP($A684,Sheet1!$B$3:$AH$1266,Sheet1!N$1+(Sheet1!$A$1-1)*10,FALSE))=TRUE,"---",IF(VLOOKUP($A684,Sheet1!$B$3:$AH$1266,Sheet1!N$1+(Sheet1!$A$1-1)*10,FALSE)="---","---", (ROUND(VLOOKUP($A684,Sheet1!$B$3:$AH$1266,Sheet1!N$1+(Sheet1!$A$1-1)*10,FALSE),IF(VLOOKUP($A684,Sheet1!$B$3:$AH$1266,Sheet1!N$1+(Sheet1!$A$1-1)*10,FALSE)&gt;99999,-3,IF(VLOOKUP($A684,Sheet1!$B$3:$AH$1266,Sheet1!N$1+(Sheet1!$A$1-1)*10,FALSE)&gt;9999,-2,IF(VLOOKUP($A684,Sheet1!$B$3:$AH$1266,Sheet1!N$1+(Sheet1!$A$1-1)*10,FALSE)&gt;999,-1,0)))))))</f>
        <v>---</v>
      </c>
    </row>
    <row r="685" spans="1:30" ht="25.5" customHeight="1" x14ac:dyDescent="0.25">
      <c r="A685" s="125" t="s">
        <v>1053</v>
      </c>
      <c r="B685" s="126" t="s">
        <v>1054</v>
      </c>
      <c r="C685" s="125">
        <v>410430</v>
      </c>
      <c r="D685" s="125">
        <v>740246</v>
      </c>
      <c r="E685" s="70" t="s">
        <v>3011</v>
      </c>
      <c r="F685" s="52" t="s">
        <v>4662</v>
      </c>
      <c r="G685" s="127" t="s">
        <v>286</v>
      </c>
      <c r="H685" s="128">
        <v>8.39</v>
      </c>
      <c r="I685" s="112">
        <v>27941</v>
      </c>
      <c r="J685" s="113">
        <v>7.8</v>
      </c>
      <c r="K685" s="114" t="s">
        <v>4405</v>
      </c>
      <c r="L685" s="115">
        <v>1890</v>
      </c>
      <c r="M685" s="116">
        <v>225</v>
      </c>
      <c r="N685" s="127" t="s">
        <v>505</v>
      </c>
      <c r="O685" s="68" t="s">
        <v>4405</v>
      </c>
      <c r="P685" s="68" t="s">
        <v>4405</v>
      </c>
      <c r="Q685" s="68" t="s">
        <v>4405</v>
      </c>
      <c r="R685" s="74" t="s">
        <v>4405</v>
      </c>
      <c r="S685" s="64" t="s">
        <v>4362</v>
      </c>
      <c r="T685" s="64" t="str">
        <f>IF(ISNA(VLOOKUP(A685,Sheet1!B$3:C$1266,2,FALSE)=TRUE),"NC",VLOOKUP(A685,Sheet1!B$3:C$1266,2,FALSE))</f>
        <v>NC</v>
      </c>
      <c r="U685" s="65" t="str">
        <f>IF(ISNA(VLOOKUP($A685,Sheet1!$B$3:$AH$1266,Sheet1!E$1+(Sheet1!$A$1-1)*10,FALSE))=TRUE,"---",IF(VLOOKUP($A685,Sheet1!$B$3:$AH$1266,Sheet1!E$1+(Sheet1!$A$1-1)*10,FALSE)="---","---", (ROUND(VLOOKUP($A685,Sheet1!$B$3:$AH$1266,Sheet1!E$1+(Sheet1!$A$1-1)*10,FALSE),IF(VLOOKUP($A685,Sheet1!$B$3:$AH$1266,Sheet1!E$1+(Sheet1!$A$1-1)*10,FALSE)&gt;99999,-3,IF(VLOOKUP($A685,Sheet1!$B$3:$AH$1266,Sheet1!E$1+(Sheet1!$A$1-1)*10,FALSE)&gt;9999,-2,IF(VLOOKUP($A685,Sheet1!$B$3:$AH$1266,Sheet1!E$1+(Sheet1!$A$1-1)*10,FALSE)&gt;999,-1,0)))))))</f>
        <v>---</v>
      </c>
      <c r="V685" s="65" t="str">
        <f>IF(ISNA(VLOOKUP($A685,Sheet1!$B$3:$AH$1266,Sheet1!F$1+(Sheet1!$A$1-1)*10,FALSE))=TRUE,"---",IF(VLOOKUP($A685,Sheet1!$B$3:$AH$1266,Sheet1!F$1+(Sheet1!$A$1-1)*10,FALSE)="---","---", (ROUND(VLOOKUP($A685,Sheet1!$B$3:$AH$1266,Sheet1!F$1+(Sheet1!$A$1-1)*10,FALSE),IF(VLOOKUP($A685,Sheet1!$B$3:$AH$1266,Sheet1!F$1+(Sheet1!$A$1-1)*10,FALSE)&gt;99999,-3,IF(VLOOKUP($A685,Sheet1!$B$3:$AH$1266,Sheet1!F$1+(Sheet1!$A$1-1)*10,FALSE)&gt;9999,-2,IF(VLOOKUP($A685,Sheet1!$B$3:$AH$1266,Sheet1!F$1+(Sheet1!$A$1-1)*10,FALSE)&gt;999,-1,0)))))))</f>
        <v>---</v>
      </c>
      <c r="W685" s="65" t="str">
        <f>IF(ISNA(VLOOKUP($A685,Sheet1!$B$3:$AH$1266,Sheet1!G$1+(Sheet1!$A$1-1)*10,FALSE))=TRUE,"---",IF(VLOOKUP($A685,Sheet1!$B$3:$AH$1266,Sheet1!G$1+(Sheet1!$A$1-1)*10,FALSE)="---","---", (ROUND(VLOOKUP($A685,Sheet1!$B$3:$AH$1266,Sheet1!G$1+(Sheet1!$A$1-1)*10,FALSE),IF(VLOOKUP($A685,Sheet1!$B$3:$AH$1266,Sheet1!G$1+(Sheet1!$A$1-1)*10,FALSE)&gt;99999,-3,IF(VLOOKUP($A685,Sheet1!$B$3:$AH$1266,Sheet1!G$1+(Sheet1!$A$1-1)*10,FALSE)&gt;9999,-2,IF(VLOOKUP($A685,Sheet1!$B$3:$AH$1266,Sheet1!G$1+(Sheet1!$A$1-1)*10,FALSE)&gt;999,-1,0)))))))</f>
        <v>---</v>
      </c>
      <c r="X685" s="65" t="str">
        <f>IF(ISNA(VLOOKUP($A685,Sheet1!$B$3:$AH$1266,Sheet1!H$1+(Sheet1!$A$1-1)*10,FALSE))=TRUE,"---",IF(VLOOKUP($A685,Sheet1!$B$3:$AH$1266,Sheet1!H$1+(Sheet1!$A$1-1)*10,FALSE)="---","---", (ROUND(VLOOKUP($A685,Sheet1!$B$3:$AH$1266,Sheet1!H$1+(Sheet1!$A$1-1)*10,FALSE),IF(VLOOKUP($A685,Sheet1!$B$3:$AH$1266,Sheet1!H$1+(Sheet1!$A$1-1)*10,FALSE)&gt;99999,-3,IF(VLOOKUP($A685,Sheet1!$B$3:$AH$1266,Sheet1!H$1+(Sheet1!$A$1-1)*10,FALSE)&gt;9999,-2,IF(VLOOKUP($A685,Sheet1!$B$3:$AH$1266,Sheet1!H$1+(Sheet1!$A$1-1)*10,FALSE)&gt;999,-1,0)))))))</f>
        <v>---</v>
      </c>
      <c r="Y685" s="65" t="str">
        <f>IF(ISNA(VLOOKUP($A685,Sheet1!$B$3:$AH$1266,Sheet1!I$1+(Sheet1!$A$1-1)*10,FALSE))=TRUE,"---",IF(VLOOKUP($A685,Sheet1!$B$3:$AH$1266,Sheet1!I$1+(Sheet1!$A$1-1)*10,FALSE)="---","---", (ROUND(VLOOKUP($A685,Sheet1!$B$3:$AH$1266,Sheet1!I$1+(Sheet1!$A$1-1)*10,FALSE),IF(VLOOKUP($A685,Sheet1!$B$3:$AH$1266,Sheet1!I$1+(Sheet1!$A$1-1)*10,FALSE)&gt;99999,-3,IF(VLOOKUP($A685,Sheet1!$B$3:$AH$1266,Sheet1!I$1+(Sheet1!$A$1-1)*10,FALSE)&gt;9999,-2,IF(VLOOKUP($A685,Sheet1!$B$3:$AH$1266,Sheet1!I$1+(Sheet1!$A$1-1)*10,FALSE)&gt;999,-1,0)))))))</f>
        <v>---</v>
      </c>
      <c r="Z685" s="65" t="str">
        <f>IF(ISNA(VLOOKUP($A685,Sheet1!$B$3:$AH$1266,Sheet1!J$1+(Sheet1!$A$1-1)*10,FALSE))=TRUE,"---",IF(VLOOKUP($A685,Sheet1!$B$3:$AH$1266,Sheet1!J$1+(Sheet1!$A$1-1)*10,FALSE)="---","---", (ROUND(VLOOKUP($A685,Sheet1!$B$3:$AH$1266,Sheet1!J$1+(Sheet1!$A$1-1)*10,FALSE),IF(VLOOKUP($A685,Sheet1!$B$3:$AH$1266,Sheet1!J$1+(Sheet1!$A$1-1)*10,FALSE)&gt;99999,-3,IF(VLOOKUP($A685,Sheet1!$B$3:$AH$1266,Sheet1!J$1+(Sheet1!$A$1-1)*10,FALSE)&gt;9999,-2,IF(VLOOKUP($A685,Sheet1!$B$3:$AH$1266,Sheet1!J$1+(Sheet1!$A$1-1)*10,FALSE)&gt;999,-1,0)))))))</f>
        <v>---</v>
      </c>
      <c r="AA685" s="65" t="str">
        <f>IF(ISNA(VLOOKUP($A685,Sheet1!$B$3:$AH$1266,Sheet1!K$1+(Sheet1!$A$1-1)*10,FALSE))=TRUE,"---",IF(VLOOKUP($A685,Sheet1!$B$3:$AH$1266,Sheet1!K$1+(Sheet1!$A$1-1)*10,FALSE)="---","---", (ROUND(VLOOKUP($A685,Sheet1!$B$3:$AH$1266,Sheet1!K$1+(Sheet1!$A$1-1)*10,FALSE),IF(VLOOKUP($A685,Sheet1!$B$3:$AH$1266,Sheet1!K$1+(Sheet1!$A$1-1)*10,FALSE)&gt;99999,-3,IF(VLOOKUP($A685,Sheet1!$B$3:$AH$1266,Sheet1!K$1+(Sheet1!$A$1-1)*10,FALSE)&gt;9999,-2,IF(VLOOKUP($A685,Sheet1!$B$3:$AH$1266,Sheet1!K$1+(Sheet1!$A$1-1)*10,FALSE)&gt;999,-1,0)))))))</f>
        <v>---</v>
      </c>
      <c r="AB685" s="65" t="str">
        <f>IF(ISNA(VLOOKUP($A685,Sheet1!$B$3:$AH$1266,Sheet1!L$1+(Sheet1!$A$1-1)*10,FALSE))=TRUE,"---",IF(VLOOKUP($A685,Sheet1!$B$3:$AH$1266,Sheet1!L$1+(Sheet1!$A$1-1)*10,FALSE)="---","---", (ROUND(VLOOKUP($A685,Sheet1!$B$3:$AH$1266,Sheet1!L$1+(Sheet1!$A$1-1)*10,FALSE),IF(VLOOKUP($A685,Sheet1!$B$3:$AH$1266,Sheet1!L$1+(Sheet1!$A$1-1)*10,FALSE)&gt;99999,-3,IF(VLOOKUP($A685,Sheet1!$B$3:$AH$1266,Sheet1!L$1+(Sheet1!$A$1-1)*10,FALSE)&gt;9999,-2,IF(VLOOKUP($A685,Sheet1!$B$3:$AH$1266,Sheet1!L$1+(Sheet1!$A$1-1)*10,FALSE)&gt;999,-1,0)))))))</f>
        <v>---</v>
      </c>
      <c r="AC685" s="65" t="str">
        <f>IF(ISNA(VLOOKUP($A685,Sheet1!$B$3:$AH$1266,Sheet1!M$1+(Sheet1!$A$1-1)*10,FALSE))=TRUE,"---",IF(VLOOKUP($A685,Sheet1!$B$3:$AH$1266,Sheet1!M$1+(Sheet1!$A$1-1)*10,FALSE)="---","---", (ROUND(VLOOKUP($A685,Sheet1!$B$3:$AH$1266,Sheet1!M$1+(Sheet1!$A$1-1)*10,FALSE),IF(VLOOKUP($A685,Sheet1!$B$3:$AH$1266,Sheet1!M$1+(Sheet1!$A$1-1)*10,FALSE)&gt;99999,-3,IF(VLOOKUP($A685,Sheet1!$B$3:$AH$1266,Sheet1!M$1+(Sheet1!$A$1-1)*10,FALSE)&gt;9999,-2,IF(VLOOKUP($A685,Sheet1!$B$3:$AH$1266,Sheet1!M$1+(Sheet1!$A$1-1)*10,FALSE)&gt;999,-1,0)))))))</f>
        <v>---</v>
      </c>
      <c r="AD685" s="65" t="str">
        <f>IF(ISNA(VLOOKUP($A685,Sheet1!$B$3:$AH$1266,Sheet1!N$1+(Sheet1!$A$1-1)*10,FALSE))=TRUE,"---",IF(VLOOKUP($A685,Sheet1!$B$3:$AH$1266,Sheet1!N$1+(Sheet1!$A$1-1)*10,FALSE)="---","---", (ROUND(VLOOKUP($A685,Sheet1!$B$3:$AH$1266,Sheet1!N$1+(Sheet1!$A$1-1)*10,FALSE),IF(VLOOKUP($A685,Sheet1!$B$3:$AH$1266,Sheet1!N$1+(Sheet1!$A$1-1)*10,FALSE)&gt;99999,-3,IF(VLOOKUP($A685,Sheet1!$B$3:$AH$1266,Sheet1!N$1+(Sheet1!$A$1-1)*10,FALSE)&gt;9999,-2,IF(VLOOKUP($A685,Sheet1!$B$3:$AH$1266,Sheet1!N$1+(Sheet1!$A$1-1)*10,FALSE)&gt;999,-1,0)))))))</f>
        <v>---</v>
      </c>
    </row>
    <row r="686" spans="1:30" ht="25.5" customHeight="1" x14ac:dyDescent="0.25">
      <c r="A686" s="133" t="s">
        <v>1055</v>
      </c>
      <c r="B686" s="141" t="s">
        <v>1056</v>
      </c>
      <c r="C686" s="133">
        <v>410335</v>
      </c>
      <c r="D686" s="133">
        <v>740210</v>
      </c>
      <c r="E686" s="67" t="s">
        <v>3011</v>
      </c>
      <c r="F686" s="117" t="s">
        <v>4641</v>
      </c>
      <c r="G686" s="118" t="s">
        <v>31</v>
      </c>
      <c r="H686" s="136">
        <v>9.83</v>
      </c>
      <c r="I686" s="119">
        <v>22147</v>
      </c>
      <c r="J686" s="124">
        <v>8.5</v>
      </c>
      <c r="K686" s="121" t="s">
        <v>4405</v>
      </c>
      <c r="L686" s="122">
        <v>800</v>
      </c>
      <c r="M686" s="123">
        <v>81.400000000000006</v>
      </c>
      <c r="N686" s="121" t="s">
        <v>4405</v>
      </c>
      <c r="O686" s="71" t="s">
        <v>4405</v>
      </c>
      <c r="P686" s="71" t="s">
        <v>4405</v>
      </c>
      <c r="Q686" s="71" t="s">
        <v>4405</v>
      </c>
      <c r="R686" s="73" t="s">
        <v>4405</v>
      </c>
      <c r="S686" s="63" t="s">
        <v>4362</v>
      </c>
      <c r="T686" s="63" t="str">
        <f>IF(ISNA(VLOOKUP(A686,Sheet1!B$3:C$1266,2,FALSE)=TRUE),"NC",VLOOKUP(A686,Sheet1!B$3:C$1266,2,FALSE))</f>
        <v>NC</v>
      </c>
      <c r="U686" s="66" t="str">
        <f>IF(ISNA(VLOOKUP($A686,Sheet1!$B$3:$AH$1266,Sheet1!E$1+(Sheet1!$A$1-1)*10,FALSE))=TRUE,"---",IF(VLOOKUP($A686,Sheet1!$B$3:$AH$1266,Sheet1!E$1+(Sheet1!$A$1-1)*10,FALSE)="---","---", (ROUND(VLOOKUP($A686,Sheet1!$B$3:$AH$1266,Sheet1!E$1+(Sheet1!$A$1-1)*10,FALSE),IF(VLOOKUP($A686,Sheet1!$B$3:$AH$1266,Sheet1!E$1+(Sheet1!$A$1-1)*10,FALSE)&gt;99999,-3,IF(VLOOKUP($A686,Sheet1!$B$3:$AH$1266,Sheet1!E$1+(Sheet1!$A$1-1)*10,FALSE)&gt;9999,-2,IF(VLOOKUP($A686,Sheet1!$B$3:$AH$1266,Sheet1!E$1+(Sheet1!$A$1-1)*10,FALSE)&gt;999,-1,0)))))))</f>
        <v>---</v>
      </c>
      <c r="V686" s="66" t="str">
        <f>IF(ISNA(VLOOKUP($A686,Sheet1!$B$3:$AH$1266,Sheet1!F$1+(Sheet1!$A$1-1)*10,FALSE))=TRUE,"---",IF(VLOOKUP($A686,Sheet1!$B$3:$AH$1266,Sheet1!F$1+(Sheet1!$A$1-1)*10,FALSE)="---","---", (ROUND(VLOOKUP($A686,Sheet1!$B$3:$AH$1266,Sheet1!F$1+(Sheet1!$A$1-1)*10,FALSE),IF(VLOOKUP($A686,Sheet1!$B$3:$AH$1266,Sheet1!F$1+(Sheet1!$A$1-1)*10,FALSE)&gt;99999,-3,IF(VLOOKUP($A686,Sheet1!$B$3:$AH$1266,Sheet1!F$1+(Sheet1!$A$1-1)*10,FALSE)&gt;9999,-2,IF(VLOOKUP($A686,Sheet1!$B$3:$AH$1266,Sheet1!F$1+(Sheet1!$A$1-1)*10,FALSE)&gt;999,-1,0)))))))</f>
        <v>---</v>
      </c>
      <c r="W686" s="66" t="str">
        <f>IF(ISNA(VLOOKUP($A686,Sheet1!$B$3:$AH$1266,Sheet1!G$1+(Sheet1!$A$1-1)*10,FALSE))=TRUE,"---",IF(VLOOKUP($A686,Sheet1!$B$3:$AH$1266,Sheet1!G$1+(Sheet1!$A$1-1)*10,FALSE)="---","---", (ROUND(VLOOKUP($A686,Sheet1!$B$3:$AH$1266,Sheet1!G$1+(Sheet1!$A$1-1)*10,FALSE),IF(VLOOKUP($A686,Sheet1!$B$3:$AH$1266,Sheet1!G$1+(Sheet1!$A$1-1)*10,FALSE)&gt;99999,-3,IF(VLOOKUP($A686,Sheet1!$B$3:$AH$1266,Sheet1!G$1+(Sheet1!$A$1-1)*10,FALSE)&gt;9999,-2,IF(VLOOKUP($A686,Sheet1!$B$3:$AH$1266,Sheet1!G$1+(Sheet1!$A$1-1)*10,FALSE)&gt;999,-1,0)))))))</f>
        <v>---</v>
      </c>
      <c r="X686" s="66" t="str">
        <f>IF(ISNA(VLOOKUP($A686,Sheet1!$B$3:$AH$1266,Sheet1!H$1+(Sheet1!$A$1-1)*10,FALSE))=TRUE,"---",IF(VLOOKUP($A686,Sheet1!$B$3:$AH$1266,Sheet1!H$1+(Sheet1!$A$1-1)*10,FALSE)="---","---", (ROUND(VLOOKUP($A686,Sheet1!$B$3:$AH$1266,Sheet1!H$1+(Sheet1!$A$1-1)*10,FALSE),IF(VLOOKUP($A686,Sheet1!$B$3:$AH$1266,Sheet1!H$1+(Sheet1!$A$1-1)*10,FALSE)&gt;99999,-3,IF(VLOOKUP($A686,Sheet1!$B$3:$AH$1266,Sheet1!H$1+(Sheet1!$A$1-1)*10,FALSE)&gt;9999,-2,IF(VLOOKUP($A686,Sheet1!$B$3:$AH$1266,Sheet1!H$1+(Sheet1!$A$1-1)*10,FALSE)&gt;999,-1,0)))))))</f>
        <v>---</v>
      </c>
      <c r="Y686" s="66" t="str">
        <f>IF(ISNA(VLOOKUP($A686,Sheet1!$B$3:$AH$1266,Sheet1!I$1+(Sheet1!$A$1-1)*10,FALSE))=TRUE,"---",IF(VLOOKUP($A686,Sheet1!$B$3:$AH$1266,Sheet1!I$1+(Sheet1!$A$1-1)*10,FALSE)="---","---", (ROUND(VLOOKUP($A686,Sheet1!$B$3:$AH$1266,Sheet1!I$1+(Sheet1!$A$1-1)*10,FALSE),IF(VLOOKUP($A686,Sheet1!$B$3:$AH$1266,Sheet1!I$1+(Sheet1!$A$1-1)*10,FALSE)&gt;99999,-3,IF(VLOOKUP($A686,Sheet1!$B$3:$AH$1266,Sheet1!I$1+(Sheet1!$A$1-1)*10,FALSE)&gt;9999,-2,IF(VLOOKUP($A686,Sheet1!$B$3:$AH$1266,Sheet1!I$1+(Sheet1!$A$1-1)*10,FALSE)&gt;999,-1,0)))))))</f>
        <v>---</v>
      </c>
      <c r="Z686" s="66" t="str">
        <f>IF(ISNA(VLOOKUP($A686,Sheet1!$B$3:$AH$1266,Sheet1!J$1+(Sheet1!$A$1-1)*10,FALSE))=TRUE,"---",IF(VLOOKUP($A686,Sheet1!$B$3:$AH$1266,Sheet1!J$1+(Sheet1!$A$1-1)*10,FALSE)="---","---", (ROUND(VLOOKUP($A686,Sheet1!$B$3:$AH$1266,Sheet1!J$1+(Sheet1!$A$1-1)*10,FALSE),IF(VLOOKUP($A686,Sheet1!$B$3:$AH$1266,Sheet1!J$1+(Sheet1!$A$1-1)*10,FALSE)&gt;99999,-3,IF(VLOOKUP($A686,Sheet1!$B$3:$AH$1266,Sheet1!J$1+(Sheet1!$A$1-1)*10,FALSE)&gt;9999,-2,IF(VLOOKUP($A686,Sheet1!$B$3:$AH$1266,Sheet1!J$1+(Sheet1!$A$1-1)*10,FALSE)&gt;999,-1,0)))))))</f>
        <v>---</v>
      </c>
      <c r="AA686" s="66" t="str">
        <f>IF(ISNA(VLOOKUP($A686,Sheet1!$B$3:$AH$1266,Sheet1!K$1+(Sheet1!$A$1-1)*10,FALSE))=TRUE,"---",IF(VLOOKUP($A686,Sheet1!$B$3:$AH$1266,Sheet1!K$1+(Sheet1!$A$1-1)*10,FALSE)="---","---", (ROUND(VLOOKUP($A686,Sheet1!$B$3:$AH$1266,Sheet1!K$1+(Sheet1!$A$1-1)*10,FALSE),IF(VLOOKUP($A686,Sheet1!$B$3:$AH$1266,Sheet1!K$1+(Sheet1!$A$1-1)*10,FALSE)&gt;99999,-3,IF(VLOOKUP($A686,Sheet1!$B$3:$AH$1266,Sheet1!K$1+(Sheet1!$A$1-1)*10,FALSE)&gt;9999,-2,IF(VLOOKUP($A686,Sheet1!$B$3:$AH$1266,Sheet1!K$1+(Sheet1!$A$1-1)*10,FALSE)&gt;999,-1,0)))))))</f>
        <v>---</v>
      </c>
      <c r="AB686" s="66" t="str">
        <f>IF(ISNA(VLOOKUP($A686,Sheet1!$B$3:$AH$1266,Sheet1!L$1+(Sheet1!$A$1-1)*10,FALSE))=TRUE,"---",IF(VLOOKUP($A686,Sheet1!$B$3:$AH$1266,Sheet1!L$1+(Sheet1!$A$1-1)*10,FALSE)="---","---", (ROUND(VLOOKUP($A686,Sheet1!$B$3:$AH$1266,Sheet1!L$1+(Sheet1!$A$1-1)*10,FALSE),IF(VLOOKUP($A686,Sheet1!$B$3:$AH$1266,Sheet1!L$1+(Sheet1!$A$1-1)*10,FALSE)&gt;99999,-3,IF(VLOOKUP($A686,Sheet1!$B$3:$AH$1266,Sheet1!L$1+(Sheet1!$A$1-1)*10,FALSE)&gt;9999,-2,IF(VLOOKUP($A686,Sheet1!$B$3:$AH$1266,Sheet1!L$1+(Sheet1!$A$1-1)*10,FALSE)&gt;999,-1,0)))))))</f>
        <v>---</v>
      </c>
      <c r="AC686" s="66" t="str">
        <f>IF(ISNA(VLOOKUP($A686,Sheet1!$B$3:$AH$1266,Sheet1!M$1+(Sheet1!$A$1-1)*10,FALSE))=TRUE,"---",IF(VLOOKUP($A686,Sheet1!$B$3:$AH$1266,Sheet1!M$1+(Sheet1!$A$1-1)*10,FALSE)="---","---", (ROUND(VLOOKUP($A686,Sheet1!$B$3:$AH$1266,Sheet1!M$1+(Sheet1!$A$1-1)*10,FALSE),IF(VLOOKUP($A686,Sheet1!$B$3:$AH$1266,Sheet1!M$1+(Sheet1!$A$1-1)*10,FALSE)&gt;99999,-3,IF(VLOOKUP($A686,Sheet1!$B$3:$AH$1266,Sheet1!M$1+(Sheet1!$A$1-1)*10,FALSE)&gt;9999,-2,IF(VLOOKUP($A686,Sheet1!$B$3:$AH$1266,Sheet1!M$1+(Sheet1!$A$1-1)*10,FALSE)&gt;999,-1,0)))))))</f>
        <v>---</v>
      </c>
      <c r="AD686" s="66" t="str">
        <f>IF(ISNA(VLOOKUP($A686,Sheet1!$B$3:$AH$1266,Sheet1!N$1+(Sheet1!$A$1-1)*10,FALSE))=TRUE,"---",IF(VLOOKUP($A686,Sheet1!$B$3:$AH$1266,Sheet1!N$1+(Sheet1!$A$1-1)*10,FALSE)="---","---", (ROUND(VLOOKUP($A686,Sheet1!$B$3:$AH$1266,Sheet1!N$1+(Sheet1!$A$1-1)*10,FALSE),IF(VLOOKUP($A686,Sheet1!$B$3:$AH$1266,Sheet1!N$1+(Sheet1!$A$1-1)*10,FALSE)&gt;99999,-3,IF(VLOOKUP($A686,Sheet1!$B$3:$AH$1266,Sheet1!N$1+(Sheet1!$A$1-1)*10,FALSE)&gt;9999,-2,IF(VLOOKUP($A686,Sheet1!$B$3:$AH$1266,Sheet1!N$1+(Sheet1!$A$1-1)*10,FALSE)&gt;999,-1,0)))))))</f>
        <v>---</v>
      </c>
    </row>
    <row r="687" spans="1:30" ht="25.5" customHeight="1" thickBot="1" x14ac:dyDescent="0.3">
      <c r="A687" s="312" t="s">
        <v>1057</v>
      </c>
      <c r="B687" s="312"/>
      <c r="C687" s="312"/>
      <c r="D687" s="312"/>
      <c r="E687" s="312"/>
      <c r="F687" s="312"/>
      <c r="G687" s="312"/>
      <c r="H687" s="312"/>
      <c r="I687" s="312"/>
      <c r="J687" s="312"/>
      <c r="K687" s="312"/>
      <c r="L687" s="312"/>
      <c r="M687" s="312"/>
      <c r="N687" s="312"/>
      <c r="O687" s="312"/>
      <c r="P687" s="312"/>
      <c r="Q687" s="312"/>
      <c r="R687" s="312"/>
      <c r="S687" s="312"/>
      <c r="T687" s="312"/>
      <c r="U687" s="312"/>
      <c r="V687" s="312"/>
      <c r="W687" s="312"/>
      <c r="X687" s="312"/>
      <c r="Y687" s="312"/>
      <c r="Z687" s="312"/>
      <c r="AA687" s="312"/>
      <c r="AB687" s="312"/>
      <c r="AC687" s="312"/>
      <c r="AD687" s="312"/>
    </row>
    <row r="688" spans="1:30" ht="25.5" customHeight="1" thickTop="1" x14ac:dyDescent="0.25">
      <c r="A688" s="125" t="s">
        <v>1058</v>
      </c>
      <c r="B688" s="138" t="s">
        <v>1059</v>
      </c>
      <c r="C688" s="125">
        <v>411041</v>
      </c>
      <c r="D688" s="125">
        <v>741108</v>
      </c>
      <c r="E688" s="70" t="s">
        <v>3011</v>
      </c>
      <c r="F688" s="193" t="s">
        <v>4405</v>
      </c>
      <c r="G688" s="111" t="s">
        <v>160</v>
      </c>
      <c r="H688" s="128">
        <v>57.7</v>
      </c>
      <c r="I688" s="106">
        <v>20378</v>
      </c>
      <c r="J688" s="194" t="s">
        <v>4405</v>
      </c>
      <c r="K688" s="111" t="s">
        <v>17</v>
      </c>
      <c r="L688" s="109">
        <v>5970</v>
      </c>
      <c r="M688" s="162">
        <v>103</v>
      </c>
      <c r="N688" s="111" t="s">
        <v>145</v>
      </c>
      <c r="O688" s="69">
        <f t="shared" ref="O688:O708" si="22">IF(U688&lt;&gt;"---",IF(L688&lt;W688,"&gt;50",IF(AND(L688&gt;=W688,L688&lt;=X688),(W$8-(((LOG(L688)-LOG(W688))/((LOG(X688)-LOG(W688)))*(W$8-X$8)))),IF(AND(L688&gt;=X688,L688&lt;=Y688),(X$8-(((LOG(L688)-LOG(X688))/((LOG(Y688)-LOG(X688)))*(X$8-Y$8)))),IF(AND(L688&gt;=Y688,L688&lt;=Z688),(Y$8-(((LOG(L688)-LOG(Y688))/((LOG(Z688)-LOG(Y688)))*(Y$8-Z$8)))),IF(AND(L688&gt;=Z688,L688&lt;=AA688),(Z$8-(((LOG(L688)-LOG(Z688))/((LOG(AA688)-LOG(Z688)))*(Z$8-AA$8)))),IF(AND(L688&gt;=AA688,L688&lt;=AB688),(AA$8-(((LOG(L688)-LOG(AA688))/((LOG(AB688)-LOG(AA688)))*(AA$8-AB$8)))),IF(AND(L688&gt;=AB688,L688&lt;=AC688),(AB$8-(((LOG(L688)-LOG(AB688))/((LOG(AC688)-LOG(AB688)))*(AB$8-AC$8)))),IF(AND(L688&gt;=AC688,L688&lt;=AD688),(AC$8-(((LOG(L688)-LOG(AC688))/((LOG(AD688)-LOG(AC688)))*(AC$8-AD$8)))),IF(L688&gt;AD688*1.1,"&lt;0.2",0.2))))))))),"")</f>
        <v>1.7532306390826191</v>
      </c>
      <c r="P688" s="69">
        <f>IF(O688&lt;&gt;"",VLOOKUP($A688,Sheet4!$A$2:$O$1309,14,FALSE)*100,"")</f>
        <v>1.1317616797981378</v>
      </c>
      <c r="Q688" s="69">
        <f>IF(P688&lt;&gt;"",VLOOKUP($A688,Sheet4!$A$2:$O$1309,15,FALSE)*100,"")</f>
        <v>10.549817195210775</v>
      </c>
      <c r="R688" s="64">
        <f>IF(O688="&lt;0.2","&gt;500",IF(O688="&gt;50","&lt;2",IF(ISERR(1/O688*100),"",IF(AND((1/O688*100)&gt;=2,(1/O688*100)&lt;=10),MROUND(1/O688*100,1),IF(AND((1/O688*100)&gt;=10,(1/O688*100)&lt;=50),MROUND(1/O688*100,5),IF(AND((1/O688*100)&gt;=50,(1/O688*100)&lt;=104),MROUND(1/O688*100,10),IF(AND((1/O688*100)&gt;=104,(1/O688*100)&lt;=110),"100",IF(AND((1/O688*100)&gt;=110,(1/O688*100)&lt;=180),"&gt;100, &lt;200",IF(AND((1/O688*100)&gt;=180,(1/O688*100)&lt;=220),"200",IF(AND((1/O688*100)&gt;=220,(1/O688*100)&lt;=450),"&gt;200,  &lt;500","500"))))))))))</f>
        <v>60</v>
      </c>
      <c r="S688" s="64" t="s">
        <v>4362</v>
      </c>
      <c r="T688" s="64" t="str">
        <f>IF(ISNA(VLOOKUP(A688,Sheet1!B$3:C$1266,2,FALSE)=TRUE),"NC",VLOOKUP(A688,Sheet1!B$3:C$1266,2,FALSE))</f>
        <v>Rural</v>
      </c>
      <c r="U688" s="65">
        <f>IF(ISNA(VLOOKUP($A688,Sheet1!$B$3:$AH$1266,Sheet1!E$1+(Sheet1!$A$1-1)*10,FALSE))=TRUE,"---",IF(VLOOKUP($A688,Sheet1!$B$3:$AH$1266,Sheet1!E$1+(Sheet1!$A$1-1)*10,FALSE)="---","---", (ROUND(VLOOKUP($A688,Sheet1!$B$3:$AH$1266,Sheet1!E$1+(Sheet1!$A$1-1)*10,FALSE),IF(VLOOKUP($A688,Sheet1!$B$3:$AH$1266,Sheet1!E$1+(Sheet1!$A$1-1)*10,FALSE)&gt;99999,-3,IF(VLOOKUP($A688,Sheet1!$B$3:$AH$1266,Sheet1!E$1+(Sheet1!$A$1-1)*10,FALSE)&gt;9999,-2,IF(VLOOKUP($A688,Sheet1!$B$3:$AH$1266,Sheet1!E$1+(Sheet1!$A$1-1)*10,FALSE)&gt;999,-1,0)))))))</f>
        <v>945</v>
      </c>
      <c r="V688" s="65">
        <f>IF(ISNA(VLOOKUP($A688,Sheet1!$B$3:$AH$1266,Sheet1!F$1+(Sheet1!$A$1-1)*10,FALSE))=TRUE,"---",IF(VLOOKUP($A688,Sheet1!$B$3:$AH$1266,Sheet1!F$1+(Sheet1!$A$1-1)*10,FALSE)="---","---", (ROUND(VLOOKUP($A688,Sheet1!$B$3:$AH$1266,Sheet1!F$1+(Sheet1!$A$1-1)*10,FALSE),IF(VLOOKUP($A688,Sheet1!$B$3:$AH$1266,Sheet1!F$1+(Sheet1!$A$1-1)*10,FALSE)&gt;99999,-3,IF(VLOOKUP($A688,Sheet1!$B$3:$AH$1266,Sheet1!F$1+(Sheet1!$A$1-1)*10,FALSE)&gt;9999,-2,IF(VLOOKUP($A688,Sheet1!$B$3:$AH$1266,Sheet1!F$1+(Sheet1!$A$1-1)*10,FALSE)&gt;999,-1,0)))))))</f>
        <v>1160</v>
      </c>
      <c r="W688" s="65">
        <f>IF(ISNA(VLOOKUP($A688,Sheet1!$B$3:$AH$1266,Sheet1!G$1+(Sheet1!$A$1-1)*10,FALSE))=TRUE,"---",IF(VLOOKUP($A688,Sheet1!$B$3:$AH$1266,Sheet1!G$1+(Sheet1!$A$1-1)*10,FALSE)="---","---", (ROUND(VLOOKUP($A688,Sheet1!$B$3:$AH$1266,Sheet1!G$1+(Sheet1!$A$1-1)*10,FALSE),IF(VLOOKUP($A688,Sheet1!$B$3:$AH$1266,Sheet1!G$1+(Sheet1!$A$1-1)*10,FALSE)&gt;99999,-3,IF(VLOOKUP($A688,Sheet1!$B$3:$AH$1266,Sheet1!G$1+(Sheet1!$A$1-1)*10,FALSE)&gt;9999,-2,IF(VLOOKUP($A688,Sheet1!$B$3:$AH$1266,Sheet1!G$1+(Sheet1!$A$1-1)*10,FALSE)&gt;999,-1,0)))))))</f>
        <v>1480</v>
      </c>
      <c r="X688" s="65">
        <f>IF(ISNA(VLOOKUP($A688,Sheet1!$B$3:$AH$1266,Sheet1!H$1+(Sheet1!$A$1-1)*10,FALSE))=TRUE,"---",IF(VLOOKUP($A688,Sheet1!$B$3:$AH$1266,Sheet1!H$1+(Sheet1!$A$1-1)*10,FALSE)="---","---", (ROUND(VLOOKUP($A688,Sheet1!$B$3:$AH$1266,Sheet1!H$1+(Sheet1!$A$1-1)*10,FALSE),IF(VLOOKUP($A688,Sheet1!$B$3:$AH$1266,Sheet1!H$1+(Sheet1!$A$1-1)*10,FALSE)&gt;99999,-3,IF(VLOOKUP($A688,Sheet1!$B$3:$AH$1266,Sheet1!H$1+(Sheet1!$A$1-1)*10,FALSE)&gt;9999,-2,IF(VLOOKUP($A688,Sheet1!$B$3:$AH$1266,Sheet1!H$1+(Sheet1!$A$1-1)*10,FALSE)&gt;999,-1,0)))))))</f>
        <v>2460</v>
      </c>
      <c r="Y688" s="65">
        <f>IF(ISNA(VLOOKUP($A688,Sheet1!$B$3:$AH$1266,Sheet1!I$1+(Sheet1!$A$1-1)*10,FALSE))=TRUE,"---",IF(VLOOKUP($A688,Sheet1!$B$3:$AH$1266,Sheet1!I$1+(Sheet1!$A$1-1)*10,FALSE)="---","---", (ROUND(VLOOKUP($A688,Sheet1!$B$3:$AH$1266,Sheet1!I$1+(Sheet1!$A$1-1)*10,FALSE),IF(VLOOKUP($A688,Sheet1!$B$3:$AH$1266,Sheet1!I$1+(Sheet1!$A$1-1)*10,FALSE)&gt;99999,-3,IF(VLOOKUP($A688,Sheet1!$B$3:$AH$1266,Sheet1!I$1+(Sheet1!$A$1-1)*10,FALSE)&gt;9999,-2,IF(VLOOKUP($A688,Sheet1!$B$3:$AH$1266,Sheet1!I$1+(Sheet1!$A$1-1)*10,FALSE)&gt;999,-1,0)))))))</f>
        <v>3300</v>
      </c>
      <c r="Z688" s="65">
        <f>IF(ISNA(VLOOKUP($A688,Sheet1!$B$3:$AH$1266,Sheet1!J$1+(Sheet1!$A$1-1)*10,FALSE))=TRUE,"---",IF(VLOOKUP($A688,Sheet1!$B$3:$AH$1266,Sheet1!J$1+(Sheet1!$A$1-1)*10,FALSE)="---","---", (ROUND(VLOOKUP($A688,Sheet1!$B$3:$AH$1266,Sheet1!J$1+(Sheet1!$A$1-1)*10,FALSE),IF(VLOOKUP($A688,Sheet1!$B$3:$AH$1266,Sheet1!J$1+(Sheet1!$A$1-1)*10,FALSE)&gt;99999,-3,IF(VLOOKUP($A688,Sheet1!$B$3:$AH$1266,Sheet1!J$1+(Sheet1!$A$1-1)*10,FALSE)&gt;9999,-2,IF(VLOOKUP($A688,Sheet1!$B$3:$AH$1266,Sheet1!J$1+(Sheet1!$A$1-1)*10,FALSE)&gt;999,-1,0)))))))</f>
        <v>4570</v>
      </c>
      <c r="AA688" s="65">
        <f>IF(ISNA(VLOOKUP($A688,Sheet1!$B$3:$AH$1266,Sheet1!K$1+(Sheet1!$A$1-1)*10,FALSE))=TRUE,"---",IF(VLOOKUP($A688,Sheet1!$B$3:$AH$1266,Sheet1!K$1+(Sheet1!$A$1-1)*10,FALSE)="---","---", (ROUND(VLOOKUP($A688,Sheet1!$B$3:$AH$1266,Sheet1!K$1+(Sheet1!$A$1-1)*10,FALSE),IF(VLOOKUP($A688,Sheet1!$B$3:$AH$1266,Sheet1!K$1+(Sheet1!$A$1-1)*10,FALSE)&gt;99999,-3,IF(VLOOKUP($A688,Sheet1!$B$3:$AH$1266,Sheet1!K$1+(Sheet1!$A$1-1)*10,FALSE)&gt;9999,-2,IF(VLOOKUP($A688,Sheet1!$B$3:$AH$1266,Sheet1!K$1+(Sheet1!$A$1-1)*10,FALSE)&gt;999,-1,0)))))))</f>
        <v>5680</v>
      </c>
      <c r="AB688" s="65">
        <f>IF(ISNA(VLOOKUP($A688,Sheet1!$B$3:$AH$1266,Sheet1!L$1+(Sheet1!$A$1-1)*10,FALSE))=TRUE,"---",IF(VLOOKUP($A688,Sheet1!$B$3:$AH$1266,Sheet1!L$1+(Sheet1!$A$1-1)*10,FALSE)="---","---", (ROUND(VLOOKUP($A688,Sheet1!$B$3:$AH$1266,Sheet1!L$1+(Sheet1!$A$1-1)*10,FALSE),IF(VLOOKUP($A688,Sheet1!$B$3:$AH$1266,Sheet1!L$1+(Sheet1!$A$1-1)*10,FALSE)&gt;99999,-3,IF(VLOOKUP($A688,Sheet1!$B$3:$AH$1266,Sheet1!L$1+(Sheet1!$A$1-1)*10,FALSE)&gt;9999,-2,IF(VLOOKUP($A688,Sheet1!$B$3:$AH$1266,Sheet1!L$1+(Sheet1!$A$1-1)*10,FALSE)&gt;999,-1,0)))))))</f>
        <v>6950</v>
      </c>
      <c r="AC688" s="65">
        <f>IF(ISNA(VLOOKUP($A688,Sheet1!$B$3:$AH$1266,Sheet1!M$1+(Sheet1!$A$1-1)*10,FALSE))=TRUE,"---",IF(VLOOKUP($A688,Sheet1!$B$3:$AH$1266,Sheet1!M$1+(Sheet1!$A$1-1)*10,FALSE)="---","---", (ROUND(VLOOKUP($A688,Sheet1!$B$3:$AH$1266,Sheet1!M$1+(Sheet1!$A$1-1)*10,FALSE),IF(VLOOKUP($A688,Sheet1!$B$3:$AH$1266,Sheet1!M$1+(Sheet1!$A$1-1)*10,FALSE)&gt;99999,-3,IF(VLOOKUP($A688,Sheet1!$B$3:$AH$1266,Sheet1!M$1+(Sheet1!$A$1-1)*10,FALSE)&gt;9999,-2,IF(VLOOKUP($A688,Sheet1!$B$3:$AH$1266,Sheet1!M$1+(Sheet1!$A$1-1)*10,FALSE)&gt;999,-1,0)))))))</f>
        <v>8410</v>
      </c>
      <c r="AD688" s="65">
        <f>IF(ISNA(VLOOKUP($A688,Sheet1!$B$3:$AH$1266,Sheet1!N$1+(Sheet1!$A$1-1)*10,FALSE))=TRUE,"---",IF(VLOOKUP($A688,Sheet1!$B$3:$AH$1266,Sheet1!N$1+(Sheet1!$A$1-1)*10,FALSE)="---","---", (ROUND(VLOOKUP($A688,Sheet1!$B$3:$AH$1266,Sheet1!N$1+(Sheet1!$A$1-1)*10,FALSE),IF(VLOOKUP($A688,Sheet1!$B$3:$AH$1266,Sheet1!N$1+(Sheet1!$A$1-1)*10,FALSE)&gt;99999,-3,IF(VLOOKUP($A688,Sheet1!$B$3:$AH$1266,Sheet1!N$1+(Sheet1!$A$1-1)*10,FALSE)&gt;9999,-2,IF(VLOOKUP($A688,Sheet1!$B$3:$AH$1266,Sheet1!N$1+(Sheet1!$A$1-1)*10,FALSE)&gt;999,-1,0)))))))</f>
        <v>10700</v>
      </c>
    </row>
    <row r="689" spans="1:30" ht="25.5" customHeight="1" x14ac:dyDescent="0.25">
      <c r="A689" s="304" t="s">
        <v>1060</v>
      </c>
      <c r="B689" s="393" t="s">
        <v>1061</v>
      </c>
      <c r="C689" s="304">
        <v>411005</v>
      </c>
      <c r="D689" s="304">
        <v>741126</v>
      </c>
      <c r="E689" s="305" t="s">
        <v>3011</v>
      </c>
      <c r="F689" s="117" t="s">
        <v>4641</v>
      </c>
      <c r="G689" s="118" t="s">
        <v>31</v>
      </c>
      <c r="H689" s="348">
        <v>60.1</v>
      </c>
      <c r="I689" s="119">
        <v>20378</v>
      </c>
      <c r="J689" s="120">
        <v>12.2</v>
      </c>
      <c r="K689" s="118" t="s">
        <v>1062</v>
      </c>
      <c r="L689" s="122">
        <v>5970</v>
      </c>
      <c r="M689" s="123">
        <v>99.3</v>
      </c>
      <c r="N689" s="118" t="s">
        <v>1063</v>
      </c>
      <c r="O689" s="71">
        <f t="shared" si="22"/>
        <v>2.8679570263026068</v>
      </c>
      <c r="P689" s="71">
        <f>IF(O689&lt;&gt;"",VLOOKUP($A689,Sheet4!$A$2:$O$1309,14,FALSE)*100,"")</f>
        <v>1.6473855015570193</v>
      </c>
      <c r="Q689" s="71">
        <f>IF(P689&lt;&gt;"",VLOOKUP($A689,Sheet4!$A$2:$O$1309,15,FALSE)*100,"")</f>
        <v>15.015864480938291</v>
      </c>
      <c r="R689" s="73">
        <f>IF(O689="&lt;0.2","&gt;500",IF(O689="&gt;50","&lt;2",IF(ISERR(1/O689*100),"",IF(AND((1/O689*100)&gt;=2,(1/O689*100)&lt;=10),MROUND(1/O689*100,1),IF(AND((1/O689*100)&gt;=10,(1/O689*100)&lt;=50),MROUND(1/O689*100,5),IF(AND((1/O689*100)&gt;=50,(1/O689*100)&lt;=104),MROUND(1/O689*100,10),IF(AND((1/O689*100)&gt;=104,(1/O689*100)&lt;=110),"100",IF(AND((1/O689*100)&gt;=110,(1/O689*100)&lt;=180),"&gt;100, &lt;200",IF(AND((1/O689*100)&gt;=180,(1/O689*100)&lt;=220),"200",IF(AND((1/O689*100)&gt;=220,(1/O689*100)&lt;=450),"&gt;200,  &lt;500","500"))))))))))</f>
        <v>35</v>
      </c>
      <c r="S689" s="357" t="s">
        <v>4362</v>
      </c>
      <c r="T689" s="357" t="str">
        <f>IF(ISNA(VLOOKUP(A689,Sheet1!B$3:C$1266,2,FALSE)=TRUE),"NC",VLOOKUP(A689,Sheet1!B$3:C$1266,2,FALSE))</f>
        <v>Rural10</v>
      </c>
      <c r="U689" s="385">
        <f>IF(ISNA(VLOOKUP($A689,Sheet1!$B$3:$AH$1266,Sheet1!E$1+(Sheet1!$A$1-1)*10,FALSE))=TRUE,"---",IF(VLOOKUP($A689,Sheet1!$B$3:$AH$1266,Sheet1!E$1+(Sheet1!$A$1-1)*10,FALSE)="---","---", (ROUND(VLOOKUP($A689,Sheet1!$B$3:$AH$1266,Sheet1!E$1+(Sheet1!$A$1-1)*10,FALSE),IF(VLOOKUP($A689,Sheet1!$B$3:$AH$1266,Sheet1!E$1+(Sheet1!$A$1-1)*10,FALSE)&gt;99999,-3,IF(VLOOKUP($A689,Sheet1!$B$3:$AH$1266,Sheet1!E$1+(Sheet1!$A$1-1)*10,FALSE)&gt;9999,-2,IF(VLOOKUP($A689,Sheet1!$B$3:$AH$1266,Sheet1!E$1+(Sheet1!$A$1-1)*10,FALSE)&gt;999,-1,0)))))))</f>
        <v>1060</v>
      </c>
      <c r="V689" s="385">
        <f>IF(ISNA(VLOOKUP($A689,Sheet1!$B$3:$AH$1266,Sheet1!F$1+(Sheet1!$A$1-1)*10,FALSE))=TRUE,"---",IF(VLOOKUP($A689,Sheet1!$B$3:$AH$1266,Sheet1!F$1+(Sheet1!$A$1-1)*10,FALSE)="---","---", (ROUND(VLOOKUP($A689,Sheet1!$B$3:$AH$1266,Sheet1!F$1+(Sheet1!$A$1-1)*10,FALSE),IF(VLOOKUP($A689,Sheet1!$B$3:$AH$1266,Sheet1!F$1+(Sheet1!$A$1-1)*10,FALSE)&gt;99999,-3,IF(VLOOKUP($A689,Sheet1!$B$3:$AH$1266,Sheet1!F$1+(Sheet1!$A$1-1)*10,FALSE)&gt;9999,-2,IF(VLOOKUP($A689,Sheet1!$B$3:$AH$1266,Sheet1!F$1+(Sheet1!$A$1-1)*10,FALSE)&gt;999,-1,0)))))))</f>
        <v>1350</v>
      </c>
      <c r="W689" s="385">
        <f>IF(ISNA(VLOOKUP($A689,Sheet1!$B$3:$AH$1266,Sheet1!G$1+(Sheet1!$A$1-1)*10,FALSE))=TRUE,"---",IF(VLOOKUP($A689,Sheet1!$B$3:$AH$1266,Sheet1!G$1+(Sheet1!$A$1-1)*10,FALSE)="---","---", (ROUND(VLOOKUP($A689,Sheet1!$B$3:$AH$1266,Sheet1!G$1+(Sheet1!$A$1-1)*10,FALSE),IF(VLOOKUP($A689,Sheet1!$B$3:$AH$1266,Sheet1!G$1+(Sheet1!$A$1-1)*10,FALSE)&gt;99999,-3,IF(VLOOKUP($A689,Sheet1!$B$3:$AH$1266,Sheet1!G$1+(Sheet1!$A$1-1)*10,FALSE)&gt;9999,-2,IF(VLOOKUP($A689,Sheet1!$B$3:$AH$1266,Sheet1!G$1+(Sheet1!$A$1-1)*10,FALSE)&gt;999,-1,0)))))))</f>
        <v>1740</v>
      </c>
      <c r="X689" s="385">
        <f>IF(ISNA(VLOOKUP($A689,Sheet1!$B$3:$AH$1266,Sheet1!H$1+(Sheet1!$A$1-1)*10,FALSE))=TRUE,"---",IF(VLOOKUP($A689,Sheet1!$B$3:$AH$1266,Sheet1!H$1+(Sheet1!$A$1-1)*10,FALSE)="---","---", (ROUND(VLOOKUP($A689,Sheet1!$B$3:$AH$1266,Sheet1!H$1+(Sheet1!$A$1-1)*10,FALSE),IF(VLOOKUP($A689,Sheet1!$B$3:$AH$1266,Sheet1!H$1+(Sheet1!$A$1-1)*10,FALSE)&gt;99999,-3,IF(VLOOKUP($A689,Sheet1!$B$3:$AH$1266,Sheet1!H$1+(Sheet1!$A$1-1)*10,FALSE)&gt;9999,-2,IF(VLOOKUP($A689,Sheet1!$B$3:$AH$1266,Sheet1!H$1+(Sheet1!$A$1-1)*10,FALSE)&gt;999,-1,0)))))))</f>
        <v>2920</v>
      </c>
      <c r="Y689" s="385">
        <f>IF(ISNA(VLOOKUP($A689,Sheet1!$B$3:$AH$1266,Sheet1!I$1+(Sheet1!$A$1-1)*10,FALSE))=TRUE,"---",IF(VLOOKUP($A689,Sheet1!$B$3:$AH$1266,Sheet1!I$1+(Sheet1!$A$1-1)*10,FALSE)="---","---", (ROUND(VLOOKUP($A689,Sheet1!$B$3:$AH$1266,Sheet1!I$1+(Sheet1!$A$1-1)*10,FALSE),IF(VLOOKUP($A689,Sheet1!$B$3:$AH$1266,Sheet1!I$1+(Sheet1!$A$1-1)*10,FALSE)&gt;99999,-3,IF(VLOOKUP($A689,Sheet1!$B$3:$AH$1266,Sheet1!I$1+(Sheet1!$A$1-1)*10,FALSE)&gt;9999,-2,IF(VLOOKUP($A689,Sheet1!$B$3:$AH$1266,Sheet1!I$1+(Sheet1!$A$1-1)*10,FALSE)&gt;999,-1,0)))))))</f>
        <v>3870</v>
      </c>
      <c r="Z689" s="385">
        <f>IF(ISNA(VLOOKUP($A689,Sheet1!$B$3:$AH$1266,Sheet1!J$1+(Sheet1!$A$1-1)*10,FALSE))=TRUE,"---",IF(VLOOKUP($A689,Sheet1!$B$3:$AH$1266,Sheet1!J$1+(Sheet1!$A$1-1)*10,FALSE)="---","---", (ROUND(VLOOKUP($A689,Sheet1!$B$3:$AH$1266,Sheet1!J$1+(Sheet1!$A$1-1)*10,FALSE),IF(VLOOKUP($A689,Sheet1!$B$3:$AH$1266,Sheet1!J$1+(Sheet1!$A$1-1)*10,FALSE)&gt;99999,-3,IF(VLOOKUP($A689,Sheet1!$B$3:$AH$1266,Sheet1!J$1+(Sheet1!$A$1-1)*10,FALSE)&gt;9999,-2,IF(VLOOKUP($A689,Sheet1!$B$3:$AH$1266,Sheet1!J$1+(Sheet1!$A$1-1)*10,FALSE)&gt;999,-1,0)))))))</f>
        <v>5290</v>
      </c>
      <c r="AA689" s="385">
        <f>IF(ISNA(VLOOKUP($A689,Sheet1!$B$3:$AH$1266,Sheet1!K$1+(Sheet1!$A$1-1)*10,FALSE))=TRUE,"---",IF(VLOOKUP($A689,Sheet1!$B$3:$AH$1266,Sheet1!K$1+(Sheet1!$A$1-1)*10,FALSE)="---","---", (ROUND(VLOOKUP($A689,Sheet1!$B$3:$AH$1266,Sheet1!K$1+(Sheet1!$A$1-1)*10,FALSE),IF(VLOOKUP($A689,Sheet1!$B$3:$AH$1266,Sheet1!K$1+(Sheet1!$A$1-1)*10,FALSE)&gt;99999,-3,IF(VLOOKUP($A689,Sheet1!$B$3:$AH$1266,Sheet1!K$1+(Sheet1!$A$1-1)*10,FALSE)&gt;9999,-2,IF(VLOOKUP($A689,Sheet1!$B$3:$AH$1266,Sheet1!K$1+(Sheet1!$A$1-1)*10,FALSE)&gt;999,-1,0)))))))</f>
        <v>6550</v>
      </c>
      <c r="AB689" s="385">
        <f>IF(ISNA(VLOOKUP($A689,Sheet1!$B$3:$AH$1266,Sheet1!L$1+(Sheet1!$A$1-1)*10,FALSE))=TRUE,"---",IF(VLOOKUP($A689,Sheet1!$B$3:$AH$1266,Sheet1!L$1+(Sheet1!$A$1-1)*10,FALSE)="---","---", (ROUND(VLOOKUP($A689,Sheet1!$B$3:$AH$1266,Sheet1!L$1+(Sheet1!$A$1-1)*10,FALSE),IF(VLOOKUP($A689,Sheet1!$B$3:$AH$1266,Sheet1!L$1+(Sheet1!$A$1-1)*10,FALSE)&gt;99999,-3,IF(VLOOKUP($A689,Sheet1!$B$3:$AH$1266,Sheet1!L$1+(Sheet1!$A$1-1)*10,FALSE)&gt;9999,-2,IF(VLOOKUP($A689,Sheet1!$B$3:$AH$1266,Sheet1!L$1+(Sheet1!$A$1-1)*10,FALSE)&gt;999,-1,0)))))))</f>
        <v>7990</v>
      </c>
      <c r="AC689" s="385">
        <f>IF(ISNA(VLOOKUP($A689,Sheet1!$B$3:$AH$1266,Sheet1!M$1+(Sheet1!$A$1-1)*10,FALSE))=TRUE,"---",IF(VLOOKUP($A689,Sheet1!$B$3:$AH$1266,Sheet1!M$1+(Sheet1!$A$1-1)*10,FALSE)="---","---", (ROUND(VLOOKUP($A689,Sheet1!$B$3:$AH$1266,Sheet1!M$1+(Sheet1!$A$1-1)*10,FALSE),IF(VLOOKUP($A689,Sheet1!$B$3:$AH$1266,Sheet1!M$1+(Sheet1!$A$1-1)*10,FALSE)&gt;99999,-3,IF(VLOOKUP($A689,Sheet1!$B$3:$AH$1266,Sheet1!M$1+(Sheet1!$A$1-1)*10,FALSE)&gt;9999,-2,IF(VLOOKUP($A689,Sheet1!$B$3:$AH$1266,Sheet1!M$1+(Sheet1!$A$1-1)*10,FALSE)&gt;999,-1,0)))))))</f>
        <v>9640</v>
      </c>
      <c r="AD689" s="385">
        <f>IF(ISNA(VLOOKUP($A689,Sheet1!$B$3:$AH$1266,Sheet1!N$1+(Sheet1!$A$1-1)*10,FALSE))=TRUE,"---",IF(VLOOKUP($A689,Sheet1!$B$3:$AH$1266,Sheet1!N$1+(Sheet1!$A$1-1)*10,FALSE)="---","---", (ROUND(VLOOKUP($A689,Sheet1!$B$3:$AH$1266,Sheet1!N$1+(Sheet1!$A$1-1)*10,FALSE),IF(VLOOKUP($A689,Sheet1!$B$3:$AH$1266,Sheet1!N$1+(Sheet1!$A$1-1)*10,FALSE)&gt;99999,-3,IF(VLOOKUP($A689,Sheet1!$B$3:$AH$1266,Sheet1!N$1+(Sheet1!$A$1-1)*10,FALSE)&gt;9999,-2,IF(VLOOKUP($A689,Sheet1!$B$3:$AH$1266,Sheet1!N$1+(Sheet1!$A$1-1)*10,FALSE)&gt;999,-1,0)))))))</f>
        <v>12200</v>
      </c>
    </row>
    <row r="690" spans="1:30" ht="25.5" customHeight="1" x14ac:dyDescent="0.25">
      <c r="A690" s="304"/>
      <c r="B690" s="346"/>
      <c r="C690" s="304"/>
      <c r="D690" s="304"/>
      <c r="E690" s="305" t="e">
        <v>#N/A</v>
      </c>
      <c r="F690" s="117" t="s">
        <v>4662</v>
      </c>
      <c r="G690" s="118" t="s">
        <v>286</v>
      </c>
      <c r="H690" s="348"/>
      <c r="I690" s="119">
        <v>36420</v>
      </c>
      <c r="J690" s="120">
        <v>10.92</v>
      </c>
      <c r="K690" s="121" t="s">
        <v>4405</v>
      </c>
      <c r="L690" s="122">
        <v>5780</v>
      </c>
      <c r="M690" s="123">
        <v>96.2</v>
      </c>
      <c r="N690" s="118" t="s">
        <v>12</v>
      </c>
      <c r="O690" s="71" t="s">
        <v>4405</v>
      </c>
      <c r="P690" s="71" t="s">
        <v>4405</v>
      </c>
      <c r="Q690" s="71" t="s">
        <v>4405</v>
      </c>
      <c r="R690" s="73" t="s">
        <v>4405</v>
      </c>
      <c r="S690" s="357" t="e">
        <v>#N/A</v>
      </c>
      <c r="T690" s="357" t="str">
        <f>IF(ISNA(VLOOKUP(A690,Sheet1!B$3:C$1266,2,FALSE)=TRUE),"ND",VLOOKUP(A690,Sheet1!B$3:C$1266,2,FALSE))</f>
        <v>ND</v>
      </c>
      <c r="U690" s="385" t="str">
        <f>IF(ISNA(VLOOKUP($A690,Sheet1!$B$3:$AH$1266,Sheet1!E$1+(Sheet1!$A$1-1)*10,FALSE))=TRUE,"---",IF(VLOOKUP($A690,Sheet1!$B$3:$AH$1266,Sheet1!E$1+(Sheet1!$A$1-1)*10,FALSE)="---","---", (ROUND(VLOOKUP($A690,Sheet1!$B$3:$AH$1266,Sheet1!E$1+(Sheet1!$A$1-1)*10,FALSE),IF(VLOOKUP($A690,Sheet1!$B$3:$AH$1266,Sheet1!E$1+(Sheet1!$A$1-1)*10,FALSE)&gt;99999,-3,IF(VLOOKUP($A690,Sheet1!$B$3:$AH$1266,Sheet1!E$1+(Sheet1!$A$1-1)*10,FALSE)&gt;9999,-2,IF(VLOOKUP($A690,Sheet1!$B$3:$AH$1266,Sheet1!E$1+(Sheet1!$A$1-1)*10,FALSE)&gt;999,-1,0)))))))</f>
        <v>---</v>
      </c>
      <c r="V690" s="385" t="str">
        <f>IF(ISNA(VLOOKUP($A690,Sheet1!$B$3:$AH$1266,Sheet1!F$1+(Sheet1!$A$1-1)*10,FALSE))=TRUE,"---",IF(VLOOKUP($A690,Sheet1!$B$3:$AH$1266,Sheet1!F$1+(Sheet1!$A$1-1)*10,FALSE)="---","---", (ROUND(VLOOKUP($A690,Sheet1!$B$3:$AH$1266,Sheet1!F$1+(Sheet1!$A$1-1)*10,FALSE),IF(VLOOKUP($A690,Sheet1!$B$3:$AH$1266,Sheet1!F$1+(Sheet1!$A$1-1)*10,FALSE)&gt;99999,-3,IF(VLOOKUP($A690,Sheet1!$B$3:$AH$1266,Sheet1!F$1+(Sheet1!$A$1-1)*10,FALSE)&gt;9999,-2,IF(VLOOKUP($A690,Sheet1!$B$3:$AH$1266,Sheet1!F$1+(Sheet1!$A$1-1)*10,FALSE)&gt;999,-1,0)))))))</f>
        <v>---</v>
      </c>
      <c r="W690" s="385" t="str">
        <f>IF(ISNA(VLOOKUP($A690,Sheet1!$B$3:$AH$1266,Sheet1!G$1+(Sheet1!$A$1-1)*10,FALSE))=TRUE,"---",IF(VLOOKUP($A690,Sheet1!$B$3:$AH$1266,Sheet1!G$1+(Sheet1!$A$1-1)*10,FALSE)="---","---", (ROUND(VLOOKUP($A690,Sheet1!$B$3:$AH$1266,Sheet1!G$1+(Sheet1!$A$1-1)*10,FALSE),IF(VLOOKUP($A690,Sheet1!$B$3:$AH$1266,Sheet1!G$1+(Sheet1!$A$1-1)*10,FALSE)&gt;99999,-3,IF(VLOOKUP($A690,Sheet1!$B$3:$AH$1266,Sheet1!G$1+(Sheet1!$A$1-1)*10,FALSE)&gt;9999,-2,IF(VLOOKUP($A690,Sheet1!$B$3:$AH$1266,Sheet1!G$1+(Sheet1!$A$1-1)*10,FALSE)&gt;999,-1,0)))))))</f>
        <v>---</v>
      </c>
      <c r="X690" s="385" t="str">
        <f>IF(ISNA(VLOOKUP($A690,Sheet1!$B$3:$AH$1266,Sheet1!H$1+(Sheet1!$A$1-1)*10,FALSE))=TRUE,"---",IF(VLOOKUP($A690,Sheet1!$B$3:$AH$1266,Sheet1!H$1+(Sheet1!$A$1-1)*10,FALSE)="---","---", (ROUND(VLOOKUP($A690,Sheet1!$B$3:$AH$1266,Sheet1!H$1+(Sheet1!$A$1-1)*10,FALSE),IF(VLOOKUP($A690,Sheet1!$B$3:$AH$1266,Sheet1!H$1+(Sheet1!$A$1-1)*10,FALSE)&gt;99999,-3,IF(VLOOKUP($A690,Sheet1!$B$3:$AH$1266,Sheet1!H$1+(Sheet1!$A$1-1)*10,FALSE)&gt;9999,-2,IF(VLOOKUP($A690,Sheet1!$B$3:$AH$1266,Sheet1!H$1+(Sheet1!$A$1-1)*10,FALSE)&gt;999,-1,0)))))))</f>
        <v>---</v>
      </c>
      <c r="Y690" s="385" t="str">
        <f>IF(ISNA(VLOOKUP($A690,Sheet1!$B$3:$AH$1266,Sheet1!I$1+(Sheet1!$A$1-1)*10,FALSE))=TRUE,"---",IF(VLOOKUP($A690,Sheet1!$B$3:$AH$1266,Sheet1!I$1+(Sheet1!$A$1-1)*10,FALSE)="---","---", (ROUND(VLOOKUP($A690,Sheet1!$B$3:$AH$1266,Sheet1!I$1+(Sheet1!$A$1-1)*10,FALSE),IF(VLOOKUP($A690,Sheet1!$B$3:$AH$1266,Sheet1!I$1+(Sheet1!$A$1-1)*10,FALSE)&gt;99999,-3,IF(VLOOKUP($A690,Sheet1!$B$3:$AH$1266,Sheet1!I$1+(Sheet1!$A$1-1)*10,FALSE)&gt;9999,-2,IF(VLOOKUP($A690,Sheet1!$B$3:$AH$1266,Sheet1!I$1+(Sheet1!$A$1-1)*10,FALSE)&gt;999,-1,0)))))))</f>
        <v>---</v>
      </c>
      <c r="Z690" s="385" t="str">
        <f>IF(ISNA(VLOOKUP($A690,Sheet1!$B$3:$AH$1266,Sheet1!J$1+(Sheet1!$A$1-1)*10,FALSE))=TRUE,"---",IF(VLOOKUP($A690,Sheet1!$B$3:$AH$1266,Sheet1!J$1+(Sheet1!$A$1-1)*10,FALSE)="---","---", (ROUND(VLOOKUP($A690,Sheet1!$B$3:$AH$1266,Sheet1!J$1+(Sheet1!$A$1-1)*10,FALSE),IF(VLOOKUP($A690,Sheet1!$B$3:$AH$1266,Sheet1!J$1+(Sheet1!$A$1-1)*10,FALSE)&gt;99999,-3,IF(VLOOKUP($A690,Sheet1!$B$3:$AH$1266,Sheet1!J$1+(Sheet1!$A$1-1)*10,FALSE)&gt;9999,-2,IF(VLOOKUP($A690,Sheet1!$B$3:$AH$1266,Sheet1!J$1+(Sheet1!$A$1-1)*10,FALSE)&gt;999,-1,0)))))))</f>
        <v>---</v>
      </c>
      <c r="AA690" s="385" t="str">
        <f>IF(ISNA(VLOOKUP($A690,Sheet1!$B$3:$AH$1266,Sheet1!K$1+(Sheet1!$A$1-1)*10,FALSE))=TRUE,"---",IF(VLOOKUP($A690,Sheet1!$B$3:$AH$1266,Sheet1!K$1+(Sheet1!$A$1-1)*10,FALSE)="---","---", (ROUND(VLOOKUP($A690,Sheet1!$B$3:$AH$1266,Sheet1!K$1+(Sheet1!$A$1-1)*10,FALSE),IF(VLOOKUP($A690,Sheet1!$B$3:$AH$1266,Sheet1!K$1+(Sheet1!$A$1-1)*10,FALSE)&gt;99999,-3,IF(VLOOKUP($A690,Sheet1!$B$3:$AH$1266,Sheet1!K$1+(Sheet1!$A$1-1)*10,FALSE)&gt;9999,-2,IF(VLOOKUP($A690,Sheet1!$B$3:$AH$1266,Sheet1!K$1+(Sheet1!$A$1-1)*10,FALSE)&gt;999,-1,0)))))))</f>
        <v>---</v>
      </c>
      <c r="AB690" s="385" t="str">
        <f>IF(ISNA(VLOOKUP($A690,Sheet1!$B$3:$AH$1266,Sheet1!L$1+(Sheet1!$A$1-1)*10,FALSE))=TRUE,"---",IF(VLOOKUP($A690,Sheet1!$B$3:$AH$1266,Sheet1!L$1+(Sheet1!$A$1-1)*10,FALSE)="---","---", (ROUND(VLOOKUP($A690,Sheet1!$B$3:$AH$1266,Sheet1!L$1+(Sheet1!$A$1-1)*10,FALSE),IF(VLOOKUP($A690,Sheet1!$B$3:$AH$1266,Sheet1!L$1+(Sheet1!$A$1-1)*10,FALSE)&gt;99999,-3,IF(VLOOKUP($A690,Sheet1!$B$3:$AH$1266,Sheet1!L$1+(Sheet1!$A$1-1)*10,FALSE)&gt;9999,-2,IF(VLOOKUP($A690,Sheet1!$B$3:$AH$1266,Sheet1!L$1+(Sheet1!$A$1-1)*10,FALSE)&gt;999,-1,0)))))))</f>
        <v>---</v>
      </c>
      <c r="AC690" s="385" t="str">
        <f>IF(ISNA(VLOOKUP($A690,Sheet1!$B$3:$AH$1266,Sheet1!M$1+(Sheet1!$A$1-1)*10,FALSE))=TRUE,"---",IF(VLOOKUP($A690,Sheet1!$B$3:$AH$1266,Sheet1!M$1+(Sheet1!$A$1-1)*10,FALSE)="---","---", (ROUND(VLOOKUP($A690,Sheet1!$B$3:$AH$1266,Sheet1!M$1+(Sheet1!$A$1-1)*10,FALSE),IF(VLOOKUP($A690,Sheet1!$B$3:$AH$1266,Sheet1!M$1+(Sheet1!$A$1-1)*10,FALSE)&gt;99999,-3,IF(VLOOKUP($A690,Sheet1!$B$3:$AH$1266,Sheet1!M$1+(Sheet1!$A$1-1)*10,FALSE)&gt;9999,-2,IF(VLOOKUP($A690,Sheet1!$B$3:$AH$1266,Sheet1!M$1+(Sheet1!$A$1-1)*10,FALSE)&gt;999,-1,0)))))))</f>
        <v>---</v>
      </c>
      <c r="AD690" s="385" t="str">
        <f>IF(ISNA(VLOOKUP($A690,Sheet1!$B$3:$AH$1266,Sheet1!N$1+(Sheet1!$A$1-1)*10,FALSE))=TRUE,"---",IF(VLOOKUP($A690,Sheet1!$B$3:$AH$1266,Sheet1!N$1+(Sheet1!$A$1-1)*10,FALSE)="---","---", (ROUND(VLOOKUP($A690,Sheet1!$B$3:$AH$1266,Sheet1!N$1+(Sheet1!$A$1-1)*10,FALSE),IF(VLOOKUP($A690,Sheet1!$B$3:$AH$1266,Sheet1!N$1+(Sheet1!$A$1-1)*10,FALSE)&gt;99999,-3,IF(VLOOKUP($A690,Sheet1!$B$3:$AH$1266,Sheet1!N$1+(Sheet1!$A$1-1)*10,FALSE)&gt;9999,-2,IF(VLOOKUP($A690,Sheet1!$B$3:$AH$1266,Sheet1!N$1+(Sheet1!$A$1-1)*10,FALSE)&gt;999,-1,0)))))))</f>
        <v>---</v>
      </c>
    </row>
    <row r="691" spans="1:30" ht="25.5" customHeight="1" x14ac:dyDescent="0.25">
      <c r="A691" s="304"/>
      <c r="B691" s="346"/>
      <c r="C691" s="304"/>
      <c r="D691" s="304"/>
      <c r="E691" s="305" t="e">
        <v>#N/A</v>
      </c>
      <c r="F691" s="117" t="s">
        <v>4665</v>
      </c>
      <c r="G691" s="118" t="s">
        <v>31</v>
      </c>
      <c r="H691" s="348"/>
      <c r="I691" s="119">
        <v>28437</v>
      </c>
      <c r="J691" s="120">
        <v>11.03</v>
      </c>
      <c r="K691" s="118" t="s">
        <v>1062</v>
      </c>
      <c r="L691" s="122">
        <v>3660</v>
      </c>
      <c r="M691" s="123">
        <v>60.9</v>
      </c>
      <c r="N691" s="118" t="s">
        <v>64</v>
      </c>
      <c r="O691" s="71" t="s">
        <v>4405</v>
      </c>
      <c r="P691" s="71" t="s">
        <v>4405</v>
      </c>
      <c r="Q691" s="71" t="s">
        <v>4405</v>
      </c>
      <c r="R691" s="73" t="s">
        <v>4405</v>
      </c>
      <c r="S691" s="357" t="e">
        <v>#N/A</v>
      </c>
      <c r="T691" s="357" t="str">
        <f>IF(ISNA(VLOOKUP(A691,Sheet1!B$3:C$1266,2,FALSE)=TRUE),"ND",VLOOKUP(A691,Sheet1!B$3:C$1266,2,FALSE))</f>
        <v>ND</v>
      </c>
      <c r="U691" s="385" t="str">
        <f>IF(ISNA(VLOOKUP($A691,Sheet1!$B$3:$AH$1266,Sheet1!E$1+(Sheet1!$A$1-1)*10,FALSE))=TRUE,"---",IF(VLOOKUP($A691,Sheet1!$B$3:$AH$1266,Sheet1!E$1+(Sheet1!$A$1-1)*10,FALSE)="---","---", (ROUND(VLOOKUP($A691,Sheet1!$B$3:$AH$1266,Sheet1!E$1+(Sheet1!$A$1-1)*10,FALSE),IF(VLOOKUP($A691,Sheet1!$B$3:$AH$1266,Sheet1!E$1+(Sheet1!$A$1-1)*10,FALSE)&gt;99999,-3,IF(VLOOKUP($A691,Sheet1!$B$3:$AH$1266,Sheet1!E$1+(Sheet1!$A$1-1)*10,FALSE)&gt;9999,-2,IF(VLOOKUP($A691,Sheet1!$B$3:$AH$1266,Sheet1!E$1+(Sheet1!$A$1-1)*10,FALSE)&gt;999,-1,0)))))))</f>
        <v>---</v>
      </c>
      <c r="V691" s="385" t="str">
        <f>IF(ISNA(VLOOKUP($A691,Sheet1!$B$3:$AH$1266,Sheet1!F$1+(Sheet1!$A$1-1)*10,FALSE))=TRUE,"---",IF(VLOOKUP($A691,Sheet1!$B$3:$AH$1266,Sheet1!F$1+(Sheet1!$A$1-1)*10,FALSE)="---","---", (ROUND(VLOOKUP($A691,Sheet1!$B$3:$AH$1266,Sheet1!F$1+(Sheet1!$A$1-1)*10,FALSE),IF(VLOOKUP($A691,Sheet1!$B$3:$AH$1266,Sheet1!F$1+(Sheet1!$A$1-1)*10,FALSE)&gt;99999,-3,IF(VLOOKUP($A691,Sheet1!$B$3:$AH$1266,Sheet1!F$1+(Sheet1!$A$1-1)*10,FALSE)&gt;9999,-2,IF(VLOOKUP($A691,Sheet1!$B$3:$AH$1266,Sheet1!F$1+(Sheet1!$A$1-1)*10,FALSE)&gt;999,-1,0)))))))</f>
        <v>---</v>
      </c>
      <c r="W691" s="385" t="str">
        <f>IF(ISNA(VLOOKUP($A691,Sheet1!$B$3:$AH$1266,Sheet1!G$1+(Sheet1!$A$1-1)*10,FALSE))=TRUE,"---",IF(VLOOKUP($A691,Sheet1!$B$3:$AH$1266,Sheet1!G$1+(Sheet1!$A$1-1)*10,FALSE)="---","---", (ROUND(VLOOKUP($A691,Sheet1!$B$3:$AH$1266,Sheet1!G$1+(Sheet1!$A$1-1)*10,FALSE),IF(VLOOKUP($A691,Sheet1!$B$3:$AH$1266,Sheet1!G$1+(Sheet1!$A$1-1)*10,FALSE)&gt;99999,-3,IF(VLOOKUP($A691,Sheet1!$B$3:$AH$1266,Sheet1!G$1+(Sheet1!$A$1-1)*10,FALSE)&gt;9999,-2,IF(VLOOKUP($A691,Sheet1!$B$3:$AH$1266,Sheet1!G$1+(Sheet1!$A$1-1)*10,FALSE)&gt;999,-1,0)))))))</f>
        <v>---</v>
      </c>
      <c r="X691" s="385" t="str">
        <f>IF(ISNA(VLOOKUP($A691,Sheet1!$B$3:$AH$1266,Sheet1!H$1+(Sheet1!$A$1-1)*10,FALSE))=TRUE,"---",IF(VLOOKUP($A691,Sheet1!$B$3:$AH$1266,Sheet1!H$1+(Sheet1!$A$1-1)*10,FALSE)="---","---", (ROUND(VLOOKUP($A691,Sheet1!$B$3:$AH$1266,Sheet1!H$1+(Sheet1!$A$1-1)*10,FALSE),IF(VLOOKUP($A691,Sheet1!$B$3:$AH$1266,Sheet1!H$1+(Sheet1!$A$1-1)*10,FALSE)&gt;99999,-3,IF(VLOOKUP($A691,Sheet1!$B$3:$AH$1266,Sheet1!H$1+(Sheet1!$A$1-1)*10,FALSE)&gt;9999,-2,IF(VLOOKUP($A691,Sheet1!$B$3:$AH$1266,Sheet1!H$1+(Sheet1!$A$1-1)*10,FALSE)&gt;999,-1,0)))))))</f>
        <v>---</v>
      </c>
      <c r="Y691" s="385" t="str">
        <f>IF(ISNA(VLOOKUP($A691,Sheet1!$B$3:$AH$1266,Sheet1!I$1+(Sheet1!$A$1-1)*10,FALSE))=TRUE,"---",IF(VLOOKUP($A691,Sheet1!$B$3:$AH$1266,Sheet1!I$1+(Sheet1!$A$1-1)*10,FALSE)="---","---", (ROUND(VLOOKUP($A691,Sheet1!$B$3:$AH$1266,Sheet1!I$1+(Sheet1!$A$1-1)*10,FALSE),IF(VLOOKUP($A691,Sheet1!$B$3:$AH$1266,Sheet1!I$1+(Sheet1!$A$1-1)*10,FALSE)&gt;99999,-3,IF(VLOOKUP($A691,Sheet1!$B$3:$AH$1266,Sheet1!I$1+(Sheet1!$A$1-1)*10,FALSE)&gt;9999,-2,IF(VLOOKUP($A691,Sheet1!$B$3:$AH$1266,Sheet1!I$1+(Sheet1!$A$1-1)*10,FALSE)&gt;999,-1,0)))))))</f>
        <v>---</v>
      </c>
      <c r="Z691" s="385" t="str">
        <f>IF(ISNA(VLOOKUP($A691,Sheet1!$B$3:$AH$1266,Sheet1!J$1+(Sheet1!$A$1-1)*10,FALSE))=TRUE,"---",IF(VLOOKUP($A691,Sheet1!$B$3:$AH$1266,Sheet1!J$1+(Sheet1!$A$1-1)*10,FALSE)="---","---", (ROUND(VLOOKUP($A691,Sheet1!$B$3:$AH$1266,Sheet1!J$1+(Sheet1!$A$1-1)*10,FALSE),IF(VLOOKUP($A691,Sheet1!$B$3:$AH$1266,Sheet1!J$1+(Sheet1!$A$1-1)*10,FALSE)&gt;99999,-3,IF(VLOOKUP($A691,Sheet1!$B$3:$AH$1266,Sheet1!J$1+(Sheet1!$A$1-1)*10,FALSE)&gt;9999,-2,IF(VLOOKUP($A691,Sheet1!$B$3:$AH$1266,Sheet1!J$1+(Sheet1!$A$1-1)*10,FALSE)&gt;999,-1,0)))))))</f>
        <v>---</v>
      </c>
      <c r="AA691" s="385" t="str">
        <f>IF(ISNA(VLOOKUP($A691,Sheet1!$B$3:$AH$1266,Sheet1!K$1+(Sheet1!$A$1-1)*10,FALSE))=TRUE,"---",IF(VLOOKUP($A691,Sheet1!$B$3:$AH$1266,Sheet1!K$1+(Sheet1!$A$1-1)*10,FALSE)="---","---", (ROUND(VLOOKUP($A691,Sheet1!$B$3:$AH$1266,Sheet1!K$1+(Sheet1!$A$1-1)*10,FALSE),IF(VLOOKUP($A691,Sheet1!$B$3:$AH$1266,Sheet1!K$1+(Sheet1!$A$1-1)*10,FALSE)&gt;99999,-3,IF(VLOOKUP($A691,Sheet1!$B$3:$AH$1266,Sheet1!K$1+(Sheet1!$A$1-1)*10,FALSE)&gt;9999,-2,IF(VLOOKUP($A691,Sheet1!$B$3:$AH$1266,Sheet1!K$1+(Sheet1!$A$1-1)*10,FALSE)&gt;999,-1,0)))))))</f>
        <v>---</v>
      </c>
      <c r="AB691" s="385" t="str">
        <f>IF(ISNA(VLOOKUP($A691,Sheet1!$B$3:$AH$1266,Sheet1!L$1+(Sheet1!$A$1-1)*10,FALSE))=TRUE,"---",IF(VLOOKUP($A691,Sheet1!$B$3:$AH$1266,Sheet1!L$1+(Sheet1!$A$1-1)*10,FALSE)="---","---", (ROUND(VLOOKUP($A691,Sheet1!$B$3:$AH$1266,Sheet1!L$1+(Sheet1!$A$1-1)*10,FALSE),IF(VLOOKUP($A691,Sheet1!$B$3:$AH$1266,Sheet1!L$1+(Sheet1!$A$1-1)*10,FALSE)&gt;99999,-3,IF(VLOOKUP($A691,Sheet1!$B$3:$AH$1266,Sheet1!L$1+(Sheet1!$A$1-1)*10,FALSE)&gt;9999,-2,IF(VLOOKUP($A691,Sheet1!$B$3:$AH$1266,Sheet1!L$1+(Sheet1!$A$1-1)*10,FALSE)&gt;999,-1,0)))))))</f>
        <v>---</v>
      </c>
      <c r="AC691" s="385" t="str">
        <f>IF(ISNA(VLOOKUP($A691,Sheet1!$B$3:$AH$1266,Sheet1!M$1+(Sheet1!$A$1-1)*10,FALSE))=TRUE,"---",IF(VLOOKUP($A691,Sheet1!$B$3:$AH$1266,Sheet1!M$1+(Sheet1!$A$1-1)*10,FALSE)="---","---", (ROUND(VLOOKUP($A691,Sheet1!$B$3:$AH$1266,Sheet1!M$1+(Sheet1!$A$1-1)*10,FALSE),IF(VLOOKUP($A691,Sheet1!$B$3:$AH$1266,Sheet1!M$1+(Sheet1!$A$1-1)*10,FALSE)&gt;99999,-3,IF(VLOOKUP($A691,Sheet1!$B$3:$AH$1266,Sheet1!M$1+(Sheet1!$A$1-1)*10,FALSE)&gt;9999,-2,IF(VLOOKUP($A691,Sheet1!$B$3:$AH$1266,Sheet1!M$1+(Sheet1!$A$1-1)*10,FALSE)&gt;999,-1,0)))))))</f>
        <v>---</v>
      </c>
      <c r="AD691" s="385" t="str">
        <f>IF(ISNA(VLOOKUP($A691,Sheet1!$B$3:$AH$1266,Sheet1!N$1+(Sheet1!$A$1-1)*10,FALSE))=TRUE,"---",IF(VLOOKUP($A691,Sheet1!$B$3:$AH$1266,Sheet1!N$1+(Sheet1!$A$1-1)*10,FALSE)="---","---", (ROUND(VLOOKUP($A691,Sheet1!$B$3:$AH$1266,Sheet1!N$1+(Sheet1!$A$1-1)*10,FALSE),IF(VLOOKUP($A691,Sheet1!$B$3:$AH$1266,Sheet1!N$1+(Sheet1!$A$1-1)*10,FALSE)&gt;99999,-3,IF(VLOOKUP($A691,Sheet1!$B$3:$AH$1266,Sheet1!N$1+(Sheet1!$A$1-1)*10,FALSE)&gt;9999,-2,IF(VLOOKUP($A691,Sheet1!$B$3:$AH$1266,Sheet1!N$1+(Sheet1!$A$1-1)*10,FALSE)&gt;999,-1,0)))))))</f>
        <v>---</v>
      </c>
    </row>
    <row r="692" spans="1:30" ht="25.5" customHeight="1" x14ac:dyDescent="0.25">
      <c r="A692" s="303" t="s">
        <v>1064</v>
      </c>
      <c r="B692" s="330" t="s">
        <v>1065</v>
      </c>
      <c r="C692" s="303">
        <v>410944</v>
      </c>
      <c r="D692" s="303">
        <v>741109</v>
      </c>
      <c r="E692" s="307" t="s">
        <v>3011</v>
      </c>
      <c r="F692" s="52" t="s">
        <v>4625</v>
      </c>
      <c r="G692" s="127" t="s">
        <v>31</v>
      </c>
      <c r="H692" s="347">
        <v>18.2</v>
      </c>
      <c r="I692" s="326">
        <v>24987</v>
      </c>
      <c r="J692" s="324">
        <v>5.23</v>
      </c>
      <c r="K692" s="315" t="s">
        <v>4405</v>
      </c>
      <c r="L692" s="320">
        <v>1760</v>
      </c>
      <c r="M692" s="322">
        <v>96.7</v>
      </c>
      <c r="N692" s="315" t="s">
        <v>4405</v>
      </c>
      <c r="O692" s="299">
        <f t="shared" si="22"/>
        <v>4.3095821100178524</v>
      </c>
      <c r="P692" s="299">
        <f>IF(O692&lt;&gt;"",VLOOKUP($A692,Sheet4!$A$2:$O$1309,14,FALSE)*100,"")</f>
        <v>1.8106239831579218</v>
      </c>
      <c r="Q692" s="299">
        <f>IF(P692&lt;&gt;"",VLOOKUP($A692,Sheet4!$A$2:$O$1309,15,FALSE)*100,"")</f>
        <v>16.387415644390924</v>
      </c>
      <c r="R692" s="301">
        <f>IF(O692="&lt;0.2","&gt;500",IF(O692="&gt;50","&lt;2",IF(ISERR(1/O692*100),"",IF(AND((1/O692*100)&gt;=2,(1/O692*100)&lt;=10),MROUND(1/O692*100,1),IF(AND((1/O692*100)&gt;=10,(1/O692*100)&lt;=50),MROUND(1/O692*100,5),IF(AND((1/O692*100)&gt;=50,(1/O692*100)&lt;=104),MROUND(1/O692*100,10),IF(AND((1/O692*100)&gt;=104,(1/O692*100)&lt;=110),"100",IF(AND((1/O692*100)&gt;=110,(1/O692*100)&lt;=180),"&gt;100, &lt;200",IF(AND((1/O692*100)&gt;=180,(1/O692*100)&lt;=220),"200",IF(AND((1/O692*100)&gt;=220,(1/O692*100)&lt;=450),"&gt;200,  &lt;500","500"))))))))))</f>
        <v>25</v>
      </c>
      <c r="S692" s="356" t="s">
        <v>4362</v>
      </c>
      <c r="T692" s="356" t="str">
        <f>IF(ISNA(VLOOKUP(A692,Sheet1!B$3:C$1266,2,FALSE)=TRUE),"NC",VLOOKUP(A692,Sheet1!B$3:C$1266,2,FALSE))</f>
        <v>Rural10</v>
      </c>
      <c r="U692" s="392">
        <f>IF(ISNA(VLOOKUP($A692,Sheet1!$B$3:$AH$1266,Sheet1!E$1+(Sheet1!$A$1-1)*10,FALSE))=TRUE,"---",IF(VLOOKUP($A692,Sheet1!$B$3:$AH$1266,Sheet1!E$1+(Sheet1!$A$1-1)*10,FALSE)="---","---", (ROUND(VLOOKUP($A692,Sheet1!$B$3:$AH$1266,Sheet1!E$1+(Sheet1!$A$1-1)*10,FALSE),IF(VLOOKUP($A692,Sheet1!$B$3:$AH$1266,Sheet1!E$1+(Sheet1!$A$1-1)*10,FALSE)&gt;99999,-3,IF(VLOOKUP($A692,Sheet1!$B$3:$AH$1266,Sheet1!E$1+(Sheet1!$A$1-1)*10,FALSE)&gt;9999,-2,IF(VLOOKUP($A692,Sheet1!$B$3:$AH$1266,Sheet1!E$1+(Sheet1!$A$1-1)*10,FALSE)&gt;999,-1,0)))))))</f>
        <v>373</v>
      </c>
      <c r="V692" s="392">
        <f>IF(ISNA(VLOOKUP($A692,Sheet1!$B$3:$AH$1266,Sheet1!F$1+(Sheet1!$A$1-1)*10,FALSE))=TRUE,"---",IF(VLOOKUP($A692,Sheet1!$B$3:$AH$1266,Sheet1!F$1+(Sheet1!$A$1-1)*10,FALSE)="---","---", (ROUND(VLOOKUP($A692,Sheet1!$B$3:$AH$1266,Sheet1!F$1+(Sheet1!$A$1-1)*10,FALSE),IF(VLOOKUP($A692,Sheet1!$B$3:$AH$1266,Sheet1!F$1+(Sheet1!$A$1-1)*10,FALSE)&gt;99999,-3,IF(VLOOKUP($A692,Sheet1!$B$3:$AH$1266,Sheet1!F$1+(Sheet1!$A$1-1)*10,FALSE)&gt;9999,-2,IF(VLOOKUP($A692,Sheet1!$B$3:$AH$1266,Sheet1!F$1+(Sheet1!$A$1-1)*10,FALSE)&gt;999,-1,0)))))))</f>
        <v>465</v>
      </c>
      <c r="W692" s="392">
        <f>IF(ISNA(VLOOKUP($A692,Sheet1!$B$3:$AH$1266,Sheet1!G$1+(Sheet1!$A$1-1)*10,FALSE))=TRUE,"---",IF(VLOOKUP($A692,Sheet1!$B$3:$AH$1266,Sheet1!G$1+(Sheet1!$A$1-1)*10,FALSE)="---","---", (ROUND(VLOOKUP($A692,Sheet1!$B$3:$AH$1266,Sheet1!G$1+(Sheet1!$A$1-1)*10,FALSE),IF(VLOOKUP($A692,Sheet1!$B$3:$AH$1266,Sheet1!G$1+(Sheet1!$A$1-1)*10,FALSE)&gt;99999,-3,IF(VLOOKUP($A692,Sheet1!$B$3:$AH$1266,Sheet1!G$1+(Sheet1!$A$1-1)*10,FALSE)&gt;9999,-2,IF(VLOOKUP($A692,Sheet1!$B$3:$AH$1266,Sheet1!G$1+(Sheet1!$A$1-1)*10,FALSE)&gt;999,-1,0)))))))</f>
        <v>591</v>
      </c>
      <c r="X692" s="392">
        <f>IF(ISNA(VLOOKUP($A692,Sheet1!$B$3:$AH$1266,Sheet1!H$1+(Sheet1!$A$1-1)*10,FALSE))=TRUE,"---",IF(VLOOKUP($A692,Sheet1!$B$3:$AH$1266,Sheet1!H$1+(Sheet1!$A$1-1)*10,FALSE)="---","---", (ROUND(VLOOKUP($A692,Sheet1!$B$3:$AH$1266,Sheet1!H$1+(Sheet1!$A$1-1)*10,FALSE),IF(VLOOKUP($A692,Sheet1!$B$3:$AH$1266,Sheet1!H$1+(Sheet1!$A$1-1)*10,FALSE)&gt;99999,-3,IF(VLOOKUP($A692,Sheet1!$B$3:$AH$1266,Sheet1!H$1+(Sheet1!$A$1-1)*10,FALSE)&gt;9999,-2,IF(VLOOKUP($A692,Sheet1!$B$3:$AH$1266,Sheet1!H$1+(Sheet1!$A$1-1)*10,FALSE)&gt;999,-1,0)))))))</f>
        <v>971</v>
      </c>
      <c r="Y692" s="392">
        <f>IF(ISNA(VLOOKUP($A692,Sheet1!$B$3:$AH$1266,Sheet1!I$1+(Sheet1!$A$1-1)*10,FALSE))=TRUE,"---",IF(VLOOKUP($A692,Sheet1!$B$3:$AH$1266,Sheet1!I$1+(Sheet1!$A$1-1)*10,FALSE)="---","---", (ROUND(VLOOKUP($A692,Sheet1!$B$3:$AH$1266,Sheet1!I$1+(Sheet1!$A$1-1)*10,FALSE),IF(VLOOKUP($A692,Sheet1!$B$3:$AH$1266,Sheet1!I$1+(Sheet1!$A$1-1)*10,FALSE)&gt;99999,-3,IF(VLOOKUP($A692,Sheet1!$B$3:$AH$1266,Sheet1!I$1+(Sheet1!$A$1-1)*10,FALSE)&gt;9999,-2,IF(VLOOKUP($A692,Sheet1!$B$3:$AH$1266,Sheet1!I$1+(Sheet1!$A$1-1)*10,FALSE)&gt;999,-1,0)))))))</f>
        <v>1290</v>
      </c>
      <c r="Z692" s="392">
        <f>IF(ISNA(VLOOKUP($A692,Sheet1!$B$3:$AH$1266,Sheet1!J$1+(Sheet1!$A$1-1)*10,FALSE))=TRUE,"---",IF(VLOOKUP($A692,Sheet1!$B$3:$AH$1266,Sheet1!J$1+(Sheet1!$A$1-1)*10,FALSE)="---","---", (ROUND(VLOOKUP($A692,Sheet1!$B$3:$AH$1266,Sheet1!J$1+(Sheet1!$A$1-1)*10,FALSE),IF(VLOOKUP($A692,Sheet1!$B$3:$AH$1266,Sheet1!J$1+(Sheet1!$A$1-1)*10,FALSE)&gt;99999,-3,IF(VLOOKUP($A692,Sheet1!$B$3:$AH$1266,Sheet1!J$1+(Sheet1!$A$1-1)*10,FALSE)&gt;9999,-2,IF(VLOOKUP($A692,Sheet1!$B$3:$AH$1266,Sheet1!J$1+(Sheet1!$A$1-1)*10,FALSE)&gt;999,-1,0)))))))</f>
        <v>1790</v>
      </c>
      <c r="AA692" s="392">
        <f>IF(ISNA(VLOOKUP($A692,Sheet1!$B$3:$AH$1266,Sheet1!K$1+(Sheet1!$A$1-1)*10,FALSE))=TRUE,"---",IF(VLOOKUP($A692,Sheet1!$B$3:$AH$1266,Sheet1!K$1+(Sheet1!$A$1-1)*10,FALSE)="---","---", (ROUND(VLOOKUP($A692,Sheet1!$B$3:$AH$1266,Sheet1!K$1+(Sheet1!$A$1-1)*10,FALSE),IF(VLOOKUP($A692,Sheet1!$B$3:$AH$1266,Sheet1!K$1+(Sheet1!$A$1-1)*10,FALSE)&gt;99999,-3,IF(VLOOKUP($A692,Sheet1!$B$3:$AH$1266,Sheet1!K$1+(Sheet1!$A$1-1)*10,FALSE)&gt;9999,-2,IF(VLOOKUP($A692,Sheet1!$B$3:$AH$1266,Sheet1!K$1+(Sheet1!$A$1-1)*10,FALSE)&gt;999,-1,0)))))))</f>
        <v>2240</v>
      </c>
      <c r="AB692" s="392">
        <f>IF(ISNA(VLOOKUP($A692,Sheet1!$B$3:$AH$1266,Sheet1!L$1+(Sheet1!$A$1-1)*10,FALSE))=TRUE,"---",IF(VLOOKUP($A692,Sheet1!$B$3:$AH$1266,Sheet1!L$1+(Sheet1!$A$1-1)*10,FALSE)="---","---", (ROUND(VLOOKUP($A692,Sheet1!$B$3:$AH$1266,Sheet1!L$1+(Sheet1!$A$1-1)*10,FALSE),IF(VLOOKUP($A692,Sheet1!$B$3:$AH$1266,Sheet1!L$1+(Sheet1!$A$1-1)*10,FALSE)&gt;99999,-3,IF(VLOOKUP($A692,Sheet1!$B$3:$AH$1266,Sheet1!L$1+(Sheet1!$A$1-1)*10,FALSE)&gt;9999,-2,IF(VLOOKUP($A692,Sheet1!$B$3:$AH$1266,Sheet1!L$1+(Sheet1!$A$1-1)*10,FALSE)&gt;999,-1,0)))))))</f>
        <v>2760</v>
      </c>
      <c r="AC692" s="392">
        <f>IF(ISNA(VLOOKUP($A692,Sheet1!$B$3:$AH$1266,Sheet1!M$1+(Sheet1!$A$1-1)*10,FALSE))=TRUE,"---",IF(VLOOKUP($A692,Sheet1!$B$3:$AH$1266,Sheet1!M$1+(Sheet1!$A$1-1)*10,FALSE)="---","---", (ROUND(VLOOKUP($A692,Sheet1!$B$3:$AH$1266,Sheet1!M$1+(Sheet1!$A$1-1)*10,FALSE),IF(VLOOKUP($A692,Sheet1!$B$3:$AH$1266,Sheet1!M$1+(Sheet1!$A$1-1)*10,FALSE)&gt;99999,-3,IF(VLOOKUP($A692,Sheet1!$B$3:$AH$1266,Sheet1!M$1+(Sheet1!$A$1-1)*10,FALSE)&gt;9999,-2,IF(VLOOKUP($A692,Sheet1!$B$3:$AH$1266,Sheet1!M$1+(Sheet1!$A$1-1)*10,FALSE)&gt;999,-1,0)))))))</f>
        <v>3360</v>
      </c>
      <c r="AD692" s="392">
        <f>IF(ISNA(VLOOKUP($A692,Sheet1!$B$3:$AH$1266,Sheet1!N$1+(Sheet1!$A$1-1)*10,FALSE))=TRUE,"---",IF(VLOOKUP($A692,Sheet1!$B$3:$AH$1266,Sheet1!N$1+(Sheet1!$A$1-1)*10,FALSE)="---","---", (ROUND(VLOOKUP($A692,Sheet1!$B$3:$AH$1266,Sheet1!N$1+(Sheet1!$A$1-1)*10,FALSE),IF(VLOOKUP($A692,Sheet1!$B$3:$AH$1266,Sheet1!N$1+(Sheet1!$A$1-1)*10,FALSE)&gt;99999,-3,IF(VLOOKUP($A692,Sheet1!$B$3:$AH$1266,Sheet1!N$1+(Sheet1!$A$1-1)*10,FALSE)&gt;9999,-2,IF(VLOOKUP($A692,Sheet1!$B$3:$AH$1266,Sheet1!N$1+(Sheet1!$A$1-1)*10,FALSE)&gt;999,-1,0)))))))</f>
        <v>4300</v>
      </c>
    </row>
    <row r="693" spans="1:30" ht="25.5" customHeight="1" x14ac:dyDescent="0.25">
      <c r="A693" s="303"/>
      <c r="B693" s="331"/>
      <c r="C693" s="303"/>
      <c r="D693" s="303"/>
      <c r="E693" s="307"/>
      <c r="F693" s="52" t="s">
        <v>4516</v>
      </c>
      <c r="G693" s="127" t="s">
        <v>286</v>
      </c>
      <c r="H693" s="347"/>
      <c r="I693" s="327"/>
      <c r="J693" s="325"/>
      <c r="K693" s="316"/>
      <c r="L693" s="321"/>
      <c r="M693" s="323"/>
      <c r="N693" s="316"/>
      <c r="O693" s="317" t="e">
        <f t="shared" si="22"/>
        <v>#NUM!</v>
      </c>
      <c r="P693" s="317" t="e">
        <f>IF(O693&lt;&gt;"",VLOOKUP($A693,Sheet4!$A$2:$O$1309,14,FALSE)*100,"")</f>
        <v>#NUM!</v>
      </c>
      <c r="Q693" s="317" t="e">
        <f>IF(P693&lt;&gt;"",VLOOKUP($A693,Sheet4!$A$2:$O$1309,15,FALSE)*100,"")</f>
        <v>#NUM!</v>
      </c>
      <c r="R693" s="356" t="e">
        <f>IF(O693="&lt;0.2","&gt;500",IF(O693="&gt;50","&lt;2",IF(ISERR(1/O693*100),"",IF(AND((1/O693*100)&gt;=2,(1/O693*100)&lt;=10),MROUND(1/O693*100,1),IF(AND((1/O693*100)&gt;=10,(1/O693*100)&lt;=50),MROUND(1/O693*100,5),IF(AND((1/O693*100)&gt;=50,(1/O693*100)&lt;=104),MROUND(1/O693*100,10),IF(AND((1/O693*100)&gt;=104,(1/O693*100)&lt;=110),"100",IF(AND((1/O693*100)&gt;=110,(1/O693*100)&lt;=180),"&gt;100, &lt;200",IF(AND((1/O693*100)&gt;=180,(1/O693*100)&lt;=220),"200",IF(AND((1/O693*100)&gt;=220,(1/O693*100)&lt;=450),"&gt;200,  &lt;500","500"))))))))))</f>
        <v>#NUM!</v>
      </c>
      <c r="S693" s="356"/>
      <c r="T693" s="356"/>
      <c r="U693" s="392"/>
      <c r="V693" s="392"/>
      <c r="W693" s="392"/>
      <c r="X693" s="392"/>
      <c r="Y693" s="392"/>
      <c r="Z693" s="392"/>
      <c r="AA693" s="392"/>
      <c r="AB693" s="392"/>
      <c r="AC693" s="392"/>
      <c r="AD693" s="392"/>
    </row>
    <row r="694" spans="1:30" ht="25.5" customHeight="1" x14ac:dyDescent="0.25">
      <c r="A694" s="304" t="s">
        <v>1066</v>
      </c>
      <c r="B694" s="393" t="s">
        <v>1067</v>
      </c>
      <c r="C694" s="304">
        <v>410914</v>
      </c>
      <c r="D694" s="304">
        <v>741137</v>
      </c>
      <c r="E694" s="305" t="s">
        <v>3011</v>
      </c>
      <c r="F694" s="345" t="s">
        <v>4470</v>
      </c>
      <c r="G694" s="351" t="s">
        <v>286</v>
      </c>
      <c r="H694" s="452">
        <v>5.4</v>
      </c>
      <c r="I694" s="119">
        <v>28437</v>
      </c>
      <c r="J694" s="124">
        <v>8.56</v>
      </c>
      <c r="K694" s="118" t="s">
        <v>20</v>
      </c>
      <c r="L694" s="122">
        <v>550</v>
      </c>
      <c r="M694" s="123">
        <v>102</v>
      </c>
      <c r="N694" s="118" t="s">
        <v>20</v>
      </c>
      <c r="O694" s="71">
        <f t="shared" si="22"/>
        <v>4.2667088435175629</v>
      </c>
      <c r="P694" s="71">
        <f>IF(O694&lt;&gt;"",VLOOKUP($A694,Sheet4!$A$2:$O$1309,14,FALSE)*100,"")</f>
        <v>0.95708334806381412</v>
      </c>
      <c r="Q694" s="71">
        <f>IF(P694&lt;&gt;"",VLOOKUP($A694,Sheet4!$A$2:$O$1309,15,FALSE)*100,"")</f>
        <v>8.9897430352381633</v>
      </c>
      <c r="R694" s="73">
        <f>IF(O694="&lt;0.2","&gt;500",IF(O694="&gt;50","&lt;2",IF(ISERR(1/O694*100),"",IF(AND((1/O694*100)&gt;=2,(1/O694*100)&lt;=10),MROUND(1/O694*100,1),IF(AND((1/O694*100)&gt;=10,(1/O694*100)&lt;=50),MROUND(1/O694*100,5),IF(AND((1/O694*100)&gt;=50,(1/O694*100)&lt;=104),MROUND(1/O694*100,10),IF(AND((1/O694*100)&gt;=104,(1/O694*100)&lt;=110),"100",IF(AND((1/O694*100)&gt;=110,(1/O694*100)&lt;=180),"&gt;100, &lt;200",IF(AND((1/O694*100)&gt;=180,(1/O694*100)&lt;=220),"200",IF(AND((1/O694*100)&gt;=220,(1/O694*100)&lt;=450),"&gt;200,  &lt;500","500"))))))))))</f>
        <v>25</v>
      </c>
      <c r="S694" s="357" t="s">
        <v>4362</v>
      </c>
      <c r="T694" s="357" t="str">
        <f>IF(ISNA(VLOOKUP(A694,Sheet1!B$3:C$1266,2,FALSE)=TRUE),"NC",VLOOKUP(A694,Sheet1!B$3:C$1266,2,FALSE))</f>
        <v>Rural10</v>
      </c>
      <c r="U694" s="385">
        <f>IF(ISNA(VLOOKUP($A694,Sheet1!$B$3:$AH$1266,Sheet1!E$1+(Sheet1!$A$1-1)*10,FALSE))=TRUE,"---",IF(VLOOKUP($A694,Sheet1!$B$3:$AH$1266,Sheet1!E$1+(Sheet1!$A$1-1)*10,FALSE)="---","---", (ROUND(VLOOKUP($A694,Sheet1!$B$3:$AH$1266,Sheet1!E$1+(Sheet1!$A$1-1)*10,FALSE),IF(VLOOKUP($A694,Sheet1!$B$3:$AH$1266,Sheet1!E$1+(Sheet1!$A$1-1)*10,FALSE)&gt;99999,-3,IF(VLOOKUP($A694,Sheet1!$B$3:$AH$1266,Sheet1!E$1+(Sheet1!$A$1-1)*10,FALSE)&gt;9999,-2,IF(VLOOKUP($A694,Sheet1!$B$3:$AH$1266,Sheet1!E$1+(Sheet1!$A$1-1)*10,FALSE)&gt;999,-1,0)))))))</f>
        <v>93</v>
      </c>
      <c r="V694" s="385">
        <f>IF(ISNA(VLOOKUP($A694,Sheet1!$B$3:$AH$1266,Sheet1!F$1+(Sheet1!$A$1-1)*10,FALSE))=TRUE,"---",IF(VLOOKUP($A694,Sheet1!$B$3:$AH$1266,Sheet1!F$1+(Sheet1!$A$1-1)*10,FALSE)="---","---", (ROUND(VLOOKUP($A694,Sheet1!$B$3:$AH$1266,Sheet1!F$1+(Sheet1!$A$1-1)*10,FALSE),IF(VLOOKUP($A694,Sheet1!$B$3:$AH$1266,Sheet1!F$1+(Sheet1!$A$1-1)*10,FALSE)&gt;99999,-3,IF(VLOOKUP($A694,Sheet1!$B$3:$AH$1266,Sheet1!F$1+(Sheet1!$A$1-1)*10,FALSE)&gt;9999,-2,IF(VLOOKUP($A694,Sheet1!$B$3:$AH$1266,Sheet1!F$1+(Sheet1!$A$1-1)*10,FALSE)&gt;999,-1,0)))))))</f>
        <v>119</v>
      </c>
      <c r="W694" s="385">
        <f>IF(ISNA(VLOOKUP($A694,Sheet1!$B$3:$AH$1266,Sheet1!G$1+(Sheet1!$A$1-1)*10,FALSE))=TRUE,"---",IF(VLOOKUP($A694,Sheet1!$B$3:$AH$1266,Sheet1!G$1+(Sheet1!$A$1-1)*10,FALSE)="---","---", (ROUND(VLOOKUP($A694,Sheet1!$B$3:$AH$1266,Sheet1!G$1+(Sheet1!$A$1-1)*10,FALSE),IF(VLOOKUP($A694,Sheet1!$B$3:$AH$1266,Sheet1!G$1+(Sheet1!$A$1-1)*10,FALSE)&gt;99999,-3,IF(VLOOKUP($A694,Sheet1!$B$3:$AH$1266,Sheet1!G$1+(Sheet1!$A$1-1)*10,FALSE)&gt;9999,-2,IF(VLOOKUP($A694,Sheet1!$B$3:$AH$1266,Sheet1!G$1+(Sheet1!$A$1-1)*10,FALSE)&gt;999,-1,0)))))))</f>
        <v>157</v>
      </c>
      <c r="X694" s="385">
        <f>IF(ISNA(VLOOKUP($A694,Sheet1!$B$3:$AH$1266,Sheet1!H$1+(Sheet1!$A$1-1)*10,FALSE))=TRUE,"---",IF(VLOOKUP($A694,Sheet1!$B$3:$AH$1266,Sheet1!H$1+(Sheet1!$A$1-1)*10,FALSE)="---","---", (ROUND(VLOOKUP($A694,Sheet1!$B$3:$AH$1266,Sheet1!H$1+(Sheet1!$A$1-1)*10,FALSE),IF(VLOOKUP($A694,Sheet1!$B$3:$AH$1266,Sheet1!H$1+(Sheet1!$A$1-1)*10,FALSE)&gt;99999,-3,IF(VLOOKUP($A694,Sheet1!$B$3:$AH$1266,Sheet1!H$1+(Sheet1!$A$1-1)*10,FALSE)&gt;9999,-2,IF(VLOOKUP($A694,Sheet1!$B$3:$AH$1266,Sheet1!H$1+(Sheet1!$A$1-1)*10,FALSE)&gt;999,-1,0)))))))</f>
        <v>280</v>
      </c>
      <c r="Y694" s="385">
        <f>IF(ISNA(VLOOKUP($A694,Sheet1!$B$3:$AH$1266,Sheet1!I$1+(Sheet1!$A$1-1)*10,FALSE))=TRUE,"---",IF(VLOOKUP($A694,Sheet1!$B$3:$AH$1266,Sheet1!I$1+(Sheet1!$A$1-1)*10,FALSE)="---","---", (ROUND(VLOOKUP($A694,Sheet1!$B$3:$AH$1266,Sheet1!I$1+(Sheet1!$A$1-1)*10,FALSE),IF(VLOOKUP($A694,Sheet1!$B$3:$AH$1266,Sheet1!I$1+(Sheet1!$A$1-1)*10,FALSE)&gt;99999,-3,IF(VLOOKUP($A694,Sheet1!$B$3:$AH$1266,Sheet1!I$1+(Sheet1!$A$1-1)*10,FALSE)&gt;9999,-2,IF(VLOOKUP($A694,Sheet1!$B$3:$AH$1266,Sheet1!I$1+(Sheet1!$A$1-1)*10,FALSE)&gt;999,-1,0)))))))</f>
        <v>388</v>
      </c>
      <c r="Z694" s="385">
        <f>IF(ISNA(VLOOKUP($A694,Sheet1!$B$3:$AH$1266,Sheet1!J$1+(Sheet1!$A$1-1)*10,FALSE))=TRUE,"---",IF(VLOOKUP($A694,Sheet1!$B$3:$AH$1266,Sheet1!J$1+(Sheet1!$A$1-1)*10,FALSE)="---","---", (ROUND(VLOOKUP($A694,Sheet1!$B$3:$AH$1266,Sheet1!J$1+(Sheet1!$A$1-1)*10,FALSE),IF(VLOOKUP($A694,Sheet1!$B$3:$AH$1266,Sheet1!J$1+(Sheet1!$A$1-1)*10,FALSE)&gt;99999,-3,IF(VLOOKUP($A694,Sheet1!$B$3:$AH$1266,Sheet1!J$1+(Sheet1!$A$1-1)*10,FALSE)&gt;9999,-2,IF(VLOOKUP($A694,Sheet1!$B$3:$AH$1266,Sheet1!J$1+(Sheet1!$A$1-1)*10,FALSE)&gt;999,-1,0)))))))</f>
        <v>559</v>
      </c>
      <c r="AA694" s="385">
        <f>IF(ISNA(VLOOKUP($A694,Sheet1!$B$3:$AH$1266,Sheet1!K$1+(Sheet1!$A$1-1)*10,FALSE))=TRUE,"---",IF(VLOOKUP($A694,Sheet1!$B$3:$AH$1266,Sheet1!K$1+(Sheet1!$A$1-1)*10,FALSE)="---","---", (ROUND(VLOOKUP($A694,Sheet1!$B$3:$AH$1266,Sheet1!K$1+(Sheet1!$A$1-1)*10,FALSE),IF(VLOOKUP($A694,Sheet1!$B$3:$AH$1266,Sheet1!K$1+(Sheet1!$A$1-1)*10,FALSE)&gt;99999,-3,IF(VLOOKUP($A694,Sheet1!$B$3:$AH$1266,Sheet1!K$1+(Sheet1!$A$1-1)*10,FALSE)&gt;9999,-2,IF(VLOOKUP($A694,Sheet1!$B$3:$AH$1266,Sheet1!K$1+(Sheet1!$A$1-1)*10,FALSE)&gt;999,-1,0)))))))</f>
        <v>715</v>
      </c>
      <c r="AB694" s="385">
        <f>IF(ISNA(VLOOKUP($A694,Sheet1!$B$3:$AH$1266,Sheet1!L$1+(Sheet1!$A$1-1)*10,FALSE))=TRUE,"---",IF(VLOOKUP($A694,Sheet1!$B$3:$AH$1266,Sheet1!L$1+(Sheet1!$A$1-1)*10,FALSE)="---","---", (ROUND(VLOOKUP($A694,Sheet1!$B$3:$AH$1266,Sheet1!L$1+(Sheet1!$A$1-1)*10,FALSE),IF(VLOOKUP($A694,Sheet1!$B$3:$AH$1266,Sheet1!L$1+(Sheet1!$A$1-1)*10,FALSE)&gt;99999,-3,IF(VLOOKUP($A694,Sheet1!$B$3:$AH$1266,Sheet1!L$1+(Sheet1!$A$1-1)*10,FALSE)&gt;9999,-2,IF(VLOOKUP($A694,Sheet1!$B$3:$AH$1266,Sheet1!L$1+(Sheet1!$A$1-1)*10,FALSE)&gt;999,-1,0)))))))</f>
        <v>898</v>
      </c>
      <c r="AC694" s="385">
        <f>IF(ISNA(VLOOKUP($A694,Sheet1!$B$3:$AH$1266,Sheet1!M$1+(Sheet1!$A$1-1)*10,FALSE))=TRUE,"---",IF(VLOOKUP($A694,Sheet1!$B$3:$AH$1266,Sheet1!M$1+(Sheet1!$A$1-1)*10,FALSE)="---","---", (ROUND(VLOOKUP($A694,Sheet1!$B$3:$AH$1266,Sheet1!M$1+(Sheet1!$A$1-1)*10,FALSE),IF(VLOOKUP($A694,Sheet1!$B$3:$AH$1266,Sheet1!M$1+(Sheet1!$A$1-1)*10,FALSE)&gt;99999,-3,IF(VLOOKUP($A694,Sheet1!$B$3:$AH$1266,Sheet1!M$1+(Sheet1!$A$1-1)*10,FALSE)&gt;9999,-2,IF(VLOOKUP($A694,Sheet1!$B$3:$AH$1266,Sheet1!M$1+(Sheet1!$A$1-1)*10,FALSE)&gt;999,-1,0)))))))</f>
        <v>1110</v>
      </c>
      <c r="AD694" s="385">
        <f>IF(ISNA(VLOOKUP($A694,Sheet1!$B$3:$AH$1266,Sheet1!N$1+(Sheet1!$A$1-1)*10,FALSE))=TRUE,"---",IF(VLOOKUP($A694,Sheet1!$B$3:$AH$1266,Sheet1!N$1+(Sheet1!$A$1-1)*10,FALSE)="---","---", (ROUND(VLOOKUP($A694,Sheet1!$B$3:$AH$1266,Sheet1!N$1+(Sheet1!$A$1-1)*10,FALSE),IF(VLOOKUP($A694,Sheet1!$B$3:$AH$1266,Sheet1!N$1+(Sheet1!$A$1-1)*10,FALSE)&gt;99999,-3,IF(VLOOKUP($A694,Sheet1!$B$3:$AH$1266,Sheet1!N$1+(Sheet1!$A$1-1)*10,FALSE)&gt;9999,-2,IF(VLOOKUP($A694,Sheet1!$B$3:$AH$1266,Sheet1!N$1+(Sheet1!$A$1-1)*10,FALSE)&gt;999,-1,0)))))))</f>
        <v>1460</v>
      </c>
    </row>
    <row r="695" spans="1:30" ht="25.5" customHeight="1" x14ac:dyDescent="0.25">
      <c r="A695" s="304"/>
      <c r="B695" s="346"/>
      <c r="C695" s="304"/>
      <c r="D695" s="304"/>
      <c r="E695" s="305" t="e">
        <v>#N/A</v>
      </c>
      <c r="F695" s="346"/>
      <c r="G695" s="352"/>
      <c r="H695" s="452"/>
      <c r="I695" s="119">
        <v>24987</v>
      </c>
      <c r="J695" s="120">
        <v>10.130000000000001</v>
      </c>
      <c r="K695" s="121" t="s">
        <v>4405</v>
      </c>
      <c r="L695" s="122">
        <v>525</v>
      </c>
      <c r="M695" s="123">
        <v>97.2</v>
      </c>
      <c r="N695" s="121" t="s">
        <v>4405</v>
      </c>
      <c r="O695" s="71" t="s">
        <v>4405</v>
      </c>
      <c r="P695" s="71" t="s">
        <v>4405</v>
      </c>
      <c r="Q695" s="71" t="s">
        <v>4405</v>
      </c>
      <c r="R695" s="73" t="s">
        <v>4405</v>
      </c>
      <c r="S695" s="357" t="e">
        <v>#N/A</v>
      </c>
      <c r="T695" s="357" t="str">
        <f>IF(ISNA(VLOOKUP(A695,Sheet1!B$3:C$1266,2,FALSE)=TRUE),"ND",VLOOKUP(A695,Sheet1!B$3:C$1266,2,FALSE))</f>
        <v>ND</v>
      </c>
      <c r="U695" s="385" t="str">
        <f>IF(ISNA(VLOOKUP($A695,Sheet1!$B$3:$AH$1266,Sheet1!E$1+(Sheet1!$A$1-1)*10,FALSE))=TRUE,"---",IF(VLOOKUP($A695,Sheet1!$B$3:$AH$1266,Sheet1!E$1+(Sheet1!$A$1-1)*10,FALSE)="---","---", (ROUND(VLOOKUP($A695,Sheet1!$B$3:$AH$1266,Sheet1!E$1+(Sheet1!$A$1-1)*10,FALSE),IF(VLOOKUP($A695,Sheet1!$B$3:$AH$1266,Sheet1!E$1+(Sheet1!$A$1-1)*10,FALSE)&gt;99999,-3,IF(VLOOKUP($A695,Sheet1!$B$3:$AH$1266,Sheet1!E$1+(Sheet1!$A$1-1)*10,FALSE)&gt;9999,-2,IF(VLOOKUP($A695,Sheet1!$B$3:$AH$1266,Sheet1!E$1+(Sheet1!$A$1-1)*10,FALSE)&gt;999,-1,0)))))))</f>
        <v>---</v>
      </c>
      <c r="V695" s="385" t="str">
        <f>IF(ISNA(VLOOKUP($A695,Sheet1!$B$3:$AH$1266,Sheet1!F$1+(Sheet1!$A$1-1)*10,FALSE))=TRUE,"---",IF(VLOOKUP($A695,Sheet1!$B$3:$AH$1266,Sheet1!F$1+(Sheet1!$A$1-1)*10,FALSE)="---","---", (ROUND(VLOOKUP($A695,Sheet1!$B$3:$AH$1266,Sheet1!F$1+(Sheet1!$A$1-1)*10,FALSE),IF(VLOOKUP($A695,Sheet1!$B$3:$AH$1266,Sheet1!F$1+(Sheet1!$A$1-1)*10,FALSE)&gt;99999,-3,IF(VLOOKUP($A695,Sheet1!$B$3:$AH$1266,Sheet1!F$1+(Sheet1!$A$1-1)*10,FALSE)&gt;9999,-2,IF(VLOOKUP($A695,Sheet1!$B$3:$AH$1266,Sheet1!F$1+(Sheet1!$A$1-1)*10,FALSE)&gt;999,-1,0)))))))</f>
        <v>---</v>
      </c>
      <c r="W695" s="385" t="str">
        <f>IF(ISNA(VLOOKUP($A695,Sheet1!$B$3:$AH$1266,Sheet1!G$1+(Sheet1!$A$1-1)*10,FALSE))=TRUE,"---",IF(VLOOKUP($A695,Sheet1!$B$3:$AH$1266,Sheet1!G$1+(Sheet1!$A$1-1)*10,FALSE)="---","---", (ROUND(VLOOKUP($A695,Sheet1!$B$3:$AH$1266,Sheet1!G$1+(Sheet1!$A$1-1)*10,FALSE),IF(VLOOKUP($A695,Sheet1!$B$3:$AH$1266,Sheet1!G$1+(Sheet1!$A$1-1)*10,FALSE)&gt;99999,-3,IF(VLOOKUP($A695,Sheet1!$B$3:$AH$1266,Sheet1!G$1+(Sheet1!$A$1-1)*10,FALSE)&gt;9999,-2,IF(VLOOKUP($A695,Sheet1!$B$3:$AH$1266,Sheet1!G$1+(Sheet1!$A$1-1)*10,FALSE)&gt;999,-1,0)))))))</f>
        <v>---</v>
      </c>
      <c r="X695" s="385" t="str">
        <f>IF(ISNA(VLOOKUP($A695,Sheet1!$B$3:$AH$1266,Sheet1!H$1+(Sheet1!$A$1-1)*10,FALSE))=TRUE,"---",IF(VLOOKUP($A695,Sheet1!$B$3:$AH$1266,Sheet1!H$1+(Sheet1!$A$1-1)*10,FALSE)="---","---", (ROUND(VLOOKUP($A695,Sheet1!$B$3:$AH$1266,Sheet1!H$1+(Sheet1!$A$1-1)*10,FALSE),IF(VLOOKUP($A695,Sheet1!$B$3:$AH$1266,Sheet1!H$1+(Sheet1!$A$1-1)*10,FALSE)&gt;99999,-3,IF(VLOOKUP($A695,Sheet1!$B$3:$AH$1266,Sheet1!H$1+(Sheet1!$A$1-1)*10,FALSE)&gt;9999,-2,IF(VLOOKUP($A695,Sheet1!$B$3:$AH$1266,Sheet1!H$1+(Sheet1!$A$1-1)*10,FALSE)&gt;999,-1,0)))))))</f>
        <v>---</v>
      </c>
      <c r="Y695" s="385" t="str">
        <f>IF(ISNA(VLOOKUP($A695,Sheet1!$B$3:$AH$1266,Sheet1!I$1+(Sheet1!$A$1-1)*10,FALSE))=TRUE,"---",IF(VLOOKUP($A695,Sheet1!$B$3:$AH$1266,Sheet1!I$1+(Sheet1!$A$1-1)*10,FALSE)="---","---", (ROUND(VLOOKUP($A695,Sheet1!$B$3:$AH$1266,Sheet1!I$1+(Sheet1!$A$1-1)*10,FALSE),IF(VLOOKUP($A695,Sheet1!$B$3:$AH$1266,Sheet1!I$1+(Sheet1!$A$1-1)*10,FALSE)&gt;99999,-3,IF(VLOOKUP($A695,Sheet1!$B$3:$AH$1266,Sheet1!I$1+(Sheet1!$A$1-1)*10,FALSE)&gt;9999,-2,IF(VLOOKUP($A695,Sheet1!$B$3:$AH$1266,Sheet1!I$1+(Sheet1!$A$1-1)*10,FALSE)&gt;999,-1,0)))))))</f>
        <v>---</v>
      </c>
      <c r="Z695" s="385" t="str">
        <f>IF(ISNA(VLOOKUP($A695,Sheet1!$B$3:$AH$1266,Sheet1!J$1+(Sheet1!$A$1-1)*10,FALSE))=TRUE,"---",IF(VLOOKUP($A695,Sheet1!$B$3:$AH$1266,Sheet1!J$1+(Sheet1!$A$1-1)*10,FALSE)="---","---", (ROUND(VLOOKUP($A695,Sheet1!$B$3:$AH$1266,Sheet1!J$1+(Sheet1!$A$1-1)*10,FALSE),IF(VLOOKUP($A695,Sheet1!$B$3:$AH$1266,Sheet1!J$1+(Sheet1!$A$1-1)*10,FALSE)&gt;99999,-3,IF(VLOOKUP($A695,Sheet1!$B$3:$AH$1266,Sheet1!J$1+(Sheet1!$A$1-1)*10,FALSE)&gt;9999,-2,IF(VLOOKUP($A695,Sheet1!$B$3:$AH$1266,Sheet1!J$1+(Sheet1!$A$1-1)*10,FALSE)&gt;999,-1,0)))))))</f>
        <v>---</v>
      </c>
      <c r="AA695" s="385" t="str">
        <f>IF(ISNA(VLOOKUP($A695,Sheet1!$B$3:$AH$1266,Sheet1!K$1+(Sheet1!$A$1-1)*10,FALSE))=TRUE,"---",IF(VLOOKUP($A695,Sheet1!$B$3:$AH$1266,Sheet1!K$1+(Sheet1!$A$1-1)*10,FALSE)="---","---", (ROUND(VLOOKUP($A695,Sheet1!$B$3:$AH$1266,Sheet1!K$1+(Sheet1!$A$1-1)*10,FALSE),IF(VLOOKUP($A695,Sheet1!$B$3:$AH$1266,Sheet1!K$1+(Sheet1!$A$1-1)*10,FALSE)&gt;99999,-3,IF(VLOOKUP($A695,Sheet1!$B$3:$AH$1266,Sheet1!K$1+(Sheet1!$A$1-1)*10,FALSE)&gt;9999,-2,IF(VLOOKUP($A695,Sheet1!$B$3:$AH$1266,Sheet1!K$1+(Sheet1!$A$1-1)*10,FALSE)&gt;999,-1,0)))))))</f>
        <v>---</v>
      </c>
      <c r="AB695" s="385" t="str">
        <f>IF(ISNA(VLOOKUP($A695,Sheet1!$B$3:$AH$1266,Sheet1!L$1+(Sheet1!$A$1-1)*10,FALSE))=TRUE,"---",IF(VLOOKUP($A695,Sheet1!$B$3:$AH$1266,Sheet1!L$1+(Sheet1!$A$1-1)*10,FALSE)="---","---", (ROUND(VLOOKUP($A695,Sheet1!$B$3:$AH$1266,Sheet1!L$1+(Sheet1!$A$1-1)*10,FALSE),IF(VLOOKUP($A695,Sheet1!$B$3:$AH$1266,Sheet1!L$1+(Sheet1!$A$1-1)*10,FALSE)&gt;99999,-3,IF(VLOOKUP($A695,Sheet1!$B$3:$AH$1266,Sheet1!L$1+(Sheet1!$A$1-1)*10,FALSE)&gt;9999,-2,IF(VLOOKUP($A695,Sheet1!$B$3:$AH$1266,Sheet1!L$1+(Sheet1!$A$1-1)*10,FALSE)&gt;999,-1,0)))))))</f>
        <v>---</v>
      </c>
      <c r="AC695" s="385" t="str">
        <f>IF(ISNA(VLOOKUP($A695,Sheet1!$B$3:$AH$1266,Sheet1!M$1+(Sheet1!$A$1-1)*10,FALSE))=TRUE,"---",IF(VLOOKUP($A695,Sheet1!$B$3:$AH$1266,Sheet1!M$1+(Sheet1!$A$1-1)*10,FALSE)="---","---", (ROUND(VLOOKUP($A695,Sheet1!$B$3:$AH$1266,Sheet1!M$1+(Sheet1!$A$1-1)*10,FALSE),IF(VLOOKUP($A695,Sheet1!$B$3:$AH$1266,Sheet1!M$1+(Sheet1!$A$1-1)*10,FALSE)&gt;99999,-3,IF(VLOOKUP($A695,Sheet1!$B$3:$AH$1266,Sheet1!M$1+(Sheet1!$A$1-1)*10,FALSE)&gt;9999,-2,IF(VLOOKUP($A695,Sheet1!$B$3:$AH$1266,Sheet1!M$1+(Sheet1!$A$1-1)*10,FALSE)&gt;999,-1,0)))))))</f>
        <v>---</v>
      </c>
      <c r="AD695" s="385" t="str">
        <f>IF(ISNA(VLOOKUP($A695,Sheet1!$B$3:$AH$1266,Sheet1!N$1+(Sheet1!$A$1-1)*10,FALSE))=TRUE,"---",IF(VLOOKUP($A695,Sheet1!$B$3:$AH$1266,Sheet1!N$1+(Sheet1!$A$1-1)*10,FALSE)="---","---", (ROUND(VLOOKUP($A695,Sheet1!$B$3:$AH$1266,Sheet1!N$1+(Sheet1!$A$1-1)*10,FALSE),IF(VLOOKUP($A695,Sheet1!$B$3:$AH$1266,Sheet1!N$1+(Sheet1!$A$1-1)*10,FALSE)&gt;99999,-3,IF(VLOOKUP($A695,Sheet1!$B$3:$AH$1266,Sheet1!N$1+(Sheet1!$A$1-1)*10,FALSE)&gt;9999,-2,IF(VLOOKUP($A695,Sheet1!$B$3:$AH$1266,Sheet1!N$1+(Sheet1!$A$1-1)*10,FALSE)&gt;999,-1,0)))))))</f>
        <v>---</v>
      </c>
    </row>
    <row r="696" spans="1:30" ht="25.5" customHeight="1" x14ac:dyDescent="0.25">
      <c r="A696" s="303" t="s">
        <v>1068</v>
      </c>
      <c r="B696" s="330" t="s">
        <v>1069</v>
      </c>
      <c r="C696" s="303">
        <v>410825</v>
      </c>
      <c r="D696" s="303">
        <v>741007</v>
      </c>
      <c r="E696" s="307" t="s">
        <v>3011</v>
      </c>
      <c r="F696" s="342" t="s">
        <v>4666</v>
      </c>
      <c r="G696" s="318" t="s">
        <v>31</v>
      </c>
      <c r="H696" s="347">
        <v>86.9</v>
      </c>
      <c r="I696" s="112">
        <v>40783</v>
      </c>
      <c r="J696" s="147">
        <v>15.75</v>
      </c>
      <c r="K696" s="114" t="s">
        <v>4405</v>
      </c>
      <c r="L696" s="115">
        <v>13700</v>
      </c>
      <c r="M696" s="116">
        <v>158</v>
      </c>
      <c r="N696" s="127" t="s">
        <v>48</v>
      </c>
      <c r="O696" s="68">
        <f t="shared" si="22"/>
        <v>1.2448335695299149</v>
      </c>
      <c r="P696" s="68">
        <f>IF(O696&lt;&gt;"",VLOOKUP($A696,Sheet4!$A$2:$O$1309,14,FALSE)*100,"")</f>
        <v>0.56937797932326006</v>
      </c>
      <c r="Q696" s="68">
        <f>IF(P696&lt;&gt;"",VLOOKUP($A696,Sheet4!$A$2:$O$1309,15,FALSE)*100,"")</f>
        <v>5.4394717390716547</v>
      </c>
      <c r="R696" s="74">
        <f>IF(O696="&lt;0.2","&gt;500",IF(O696="&gt;50","&lt;2",IF(ISERR(1/O696*100),"",IF(AND((1/O696*100)&gt;=2,(1/O696*100)&lt;=10),MROUND(1/O696*100,1),IF(AND((1/O696*100)&gt;=10,(1/O696*100)&lt;=50),MROUND(1/O696*100,5),IF(AND((1/O696*100)&gt;=50,(1/O696*100)&lt;=104),MROUND(1/O696*100,10),IF(AND((1/O696*100)&gt;=104,(1/O696*100)&lt;=110),"100",IF(AND((1/O696*100)&gt;=110,(1/O696*100)&lt;=180),"&gt;100, &lt;200",IF(AND((1/O696*100)&gt;=180,(1/O696*100)&lt;=220),"200",IF(AND((1/O696*100)&gt;=220,(1/O696*100)&lt;=450),"&gt;200,  &lt;500","500"))))))))))</f>
        <v>80</v>
      </c>
      <c r="S696" s="356" t="s">
        <v>4362</v>
      </c>
      <c r="T696" s="356" t="str">
        <f>IF(ISNA(VLOOKUP(A696,Sheet1!B$3:C$1266,2,FALSE)=TRUE),"NC",VLOOKUP(A696,Sheet1!B$3:C$1266,2,FALSE))</f>
        <v>Rural10</v>
      </c>
      <c r="U696" s="392">
        <f>IF(ISNA(VLOOKUP($A696,Sheet1!$B$3:$AH$1266,Sheet1!E$1+(Sheet1!$A$1-1)*10,FALSE))=TRUE,"---",IF(VLOOKUP($A696,Sheet1!$B$3:$AH$1266,Sheet1!E$1+(Sheet1!$A$1-1)*10,FALSE)="---","---", (ROUND(VLOOKUP($A696,Sheet1!$B$3:$AH$1266,Sheet1!E$1+(Sheet1!$A$1-1)*10,FALSE),IF(VLOOKUP($A696,Sheet1!$B$3:$AH$1266,Sheet1!E$1+(Sheet1!$A$1-1)*10,FALSE)&gt;99999,-3,IF(VLOOKUP($A696,Sheet1!$B$3:$AH$1266,Sheet1!E$1+(Sheet1!$A$1-1)*10,FALSE)&gt;9999,-2,IF(VLOOKUP($A696,Sheet1!$B$3:$AH$1266,Sheet1!E$1+(Sheet1!$A$1-1)*10,FALSE)&gt;999,-1,0)))))))</f>
        <v>1670</v>
      </c>
      <c r="V696" s="392">
        <f>IF(ISNA(VLOOKUP($A696,Sheet1!$B$3:$AH$1266,Sheet1!F$1+(Sheet1!$A$1-1)*10,FALSE))=TRUE,"---",IF(VLOOKUP($A696,Sheet1!$B$3:$AH$1266,Sheet1!F$1+(Sheet1!$A$1-1)*10,FALSE)="---","---", (ROUND(VLOOKUP($A696,Sheet1!$B$3:$AH$1266,Sheet1!F$1+(Sheet1!$A$1-1)*10,FALSE),IF(VLOOKUP($A696,Sheet1!$B$3:$AH$1266,Sheet1!F$1+(Sheet1!$A$1-1)*10,FALSE)&gt;99999,-3,IF(VLOOKUP($A696,Sheet1!$B$3:$AH$1266,Sheet1!F$1+(Sheet1!$A$1-1)*10,FALSE)&gt;9999,-2,IF(VLOOKUP($A696,Sheet1!$B$3:$AH$1266,Sheet1!F$1+(Sheet1!$A$1-1)*10,FALSE)&gt;999,-1,0)))))))</f>
        <v>2100</v>
      </c>
      <c r="W696" s="392">
        <f>IF(ISNA(VLOOKUP($A696,Sheet1!$B$3:$AH$1266,Sheet1!G$1+(Sheet1!$A$1-1)*10,FALSE))=TRUE,"---",IF(VLOOKUP($A696,Sheet1!$B$3:$AH$1266,Sheet1!G$1+(Sheet1!$A$1-1)*10,FALSE)="---","---", (ROUND(VLOOKUP($A696,Sheet1!$B$3:$AH$1266,Sheet1!G$1+(Sheet1!$A$1-1)*10,FALSE),IF(VLOOKUP($A696,Sheet1!$B$3:$AH$1266,Sheet1!G$1+(Sheet1!$A$1-1)*10,FALSE)&gt;99999,-3,IF(VLOOKUP($A696,Sheet1!$B$3:$AH$1266,Sheet1!G$1+(Sheet1!$A$1-1)*10,FALSE)&gt;9999,-2,IF(VLOOKUP($A696,Sheet1!$B$3:$AH$1266,Sheet1!G$1+(Sheet1!$A$1-1)*10,FALSE)&gt;999,-1,0)))))))</f>
        <v>2720</v>
      </c>
      <c r="X696" s="392">
        <f>IF(ISNA(VLOOKUP($A696,Sheet1!$B$3:$AH$1266,Sheet1!H$1+(Sheet1!$A$1-1)*10,FALSE))=TRUE,"---",IF(VLOOKUP($A696,Sheet1!$B$3:$AH$1266,Sheet1!H$1+(Sheet1!$A$1-1)*10,FALSE)="---","---", (ROUND(VLOOKUP($A696,Sheet1!$B$3:$AH$1266,Sheet1!H$1+(Sheet1!$A$1-1)*10,FALSE),IF(VLOOKUP($A696,Sheet1!$B$3:$AH$1266,Sheet1!H$1+(Sheet1!$A$1-1)*10,FALSE)&gt;99999,-3,IF(VLOOKUP($A696,Sheet1!$B$3:$AH$1266,Sheet1!H$1+(Sheet1!$A$1-1)*10,FALSE)&gt;9999,-2,IF(VLOOKUP($A696,Sheet1!$B$3:$AH$1266,Sheet1!H$1+(Sheet1!$A$1-1)*10,FALSE)&gt;999,-1,0)))))))</f>
        <v>4690</v>
      </c>
      <c r="Y696" s="392">
        <f>IF(ISNA(VLOOKUP($A696,Sheet1!$B$3:$AH$1266,Sheet1!I$1+(Sheet1!$A$1-1)*10,FALSE))=TRUE,"---",IF(VLOOKUP($A696,Sheet1!$B$3:$AH$1266,Sheet1!I$1+(Sheet1!$A$1-1)*10,FALSE)="---","---", (ROUND(VLOOKUP($A696,Sheet1!$B$3:$AH$1266,Sheet1!I$1+(Sheet1!$A$1-1)*10,FALSE),IF(VLOOKUP($A696,Sheet1!$B$3:$AH$1266,Sheet1!I$1+(Sheet1!$A$1-1)*10,FALSE)&gt;99999,-3,IF(VLOOKUP($A696,Sheet1!$B$3:$AH$1266,Sheet1!I$1+(Sheet1!$A$1-1)*10,FALSE)&gt;9999,-2,IF(VLOOKUP($A696,Sheet1!$B$3:$AH$1266,Sheet1!I$1+(Sheet1!$A$1-1)*10,FALSE)&gt;999,-1,0)))))))</f>
        <v>6390</v>
      </c>
      <c r="Z696" s="392">
        <f>IF(ISNA(VLOOKUP($A696,Sheet1!$B$3:$AH$1266,Sheet1!J$1+(Sheet1!$A$1-1)*10,FALSE))=TRUE,"---",IF(VLOOKUP($A696,Sheet1!$B$3:$AH$1266,Sheet1!J$1+(Sheet1!$A$1-1)*10,FALSE)="---","---", (ROUND(VLOOKUP($A696,Sheet1!$B$3:$AH$1266,Sheet1!J$1+(Sheet1!$A$1-1)*10,FALSE),IF(VLOOKUP($A696,Sheet1!$B$3:$AH$1266,Sheet1!J$1+(Sheet1!$A$1-1)*10,FALSE)&gt;99999,-3,IF(VLOOKUP($A696,Sheet1!$B$3:$AH$1266,Sheet1!J$1+(Sheet1!$A$1-1)*10,FALSE)&gt;9999,-2,IF(VLOOKUP($A696,Sheet1!$B$3:$AH$1266,Sheet1!J$1+(Sheet1!$A$1-1)*10,FALSE)&gt;999,-1,0)))))))</f>
        <v>9080</v>
      </c>
      <c r="AA696" s="392">
        <f>IF(ISNA(VLOOKUP($A696,Sheet1!$B$3:$AH$1266,Sheet1!K$1+(Sheet1!$A$1-1)*10,FALSE))=TRUE,"---",IF(VLOOKUP($A696,Sheet1!$B$3:$AH$1266,Sheet1!K$1+(Sheet1!$A$1-1)*10,FALSE)="---","---", (ROUND(VLOOKUP($A696,Sheet1!$B$3:$AH$1266,Sheet1!K$1+(Sheet1!$A$1-1)*10,FALSE),IF(VLOOKUP($A696,Sheet1!$B$3:$AH$1266,Sheet1!K$1+(Sheet1!$A$1-1)*10,FALSE)&gt;99999,-3,IF(VLOOKUP($A696,Sheet1!$B$3:$AH$1266,Sheet1!K$1+(Sheet1!$A$1-1)*10,FALSE)&gt;9999,-2,IF(VLOOKUP($A696,Sheet1!$B$3:$AH$1266,Sheet1!K$1+(Sheet1!$A$1-1)*10,FALSE)&gt;999,-1,0)))))))</f>
        <v>11500</v>
      </c>
      <c r="AB696" s="392">
        <f>IF(ISNA(VLOOKUP($A696,Sheet1!$B$3:$AH$1266,Sheet1!L$1+(Sheet1!$A$1-1)*10,FALSE))=TRUE,"---",IF(VLOOKUP($A696,Sheet1!$B$3:$AH$1266,Sheet1!L$1+(Sheet1!$A$1-1)*10,FALSE)="---","---", (ROUND(VLOOKUP($A696,Sheet1!$B$3:$AH$1266,Sheet1!L$1+(Sheet1!$A$1-1)*10,FALSE),IF(VLOOKUP($A696,Sheet1!$B$3:$AH$1266,Sheet1!L$1+(Sheet1!$A$1-1)*10,FALSE)&gt;99999,-3,IF(VLOOKUP($A696,Sheet1!$B$3:$AH$1266,Sheet1!L$1+(Sheet1!$A$1-1)*10,FALSE)&gt;9999,-2,IF(VLOOKUP($A696,Sheet1!$B$3:$AH$1266,Sheet1!L$1+(Sheet1!$A$1-1)*10,FALSE)&gt;999,-1,0)))))))</f>
        <v>14500</v>
      </c>
      <c r="AC696" s="392">
        <f>IF(ISNA(VLOOKUP($A696,Sheet1!$B$3:$AH$1266,Sheet1!M$1+(Sheet1!$A$1-1)*10,FALSE))=TRUE,"---",IF(VLOOKUP($A696,Sheet1!$B$3:$AH$1266,Sheet1!M$1+(Sheet1!$A$1-1)*10,FALSE)="---","---", (ROUND(VLOOKUP($A696,Sheet1!$B$3:$AH$1266,Sheet1!M$1+(Sheet1!$A$1-1)*10,FALSE),IF(VLOOKUP($A696,Sheet1!$B$3:$AH$1266,Sheet1!M$1+(Sheet1!$A$1-1)*10,FALSE)&gt;99999,-3,IF(VLOOKUP($A696,Sheet1!$B$3:$AH$1266,Sheet1!M$1+(Sheet1!$A$1-1)*10,FALSE)&gt;9999,-2,IF(VLOOKUP($A696,Sheet1!$B$3:$AH$1266,Sheet1!M$1+(Sheet1!$A$1-1)*10,FALSE)&gt;999,-1,0)))))))</f>
        <v>18000</v>
      </c>
      <c r="AD696" s="392">
        <f>IF(ISNA(VLOOKUP($A696,Sheet1!$B$3:$AH$1266,Sheet1!N$1+(Sheet1!$A$1-1)*10,FALSE))=TRUE,"---",IF(VLOOKUP($A696,Sheet1!$B$3:$AH$1266,Sheet1!N$1+(Sheet1!$A$1-1)*10,FALSE)="---","---", (ROUND(VLOOKUP($A696,Sheet1!$B$3:$AH$1266,Sheet1!N$1+(Sheet1!$A$1-1)*10,FALSE),IF(VLOOKUP($A696,Sheet1!$B$3:$AH$1266,Sheet1!N$1+(Sheet1!$A$1-1)*10,FALSE)&gt;99999,-3,IF(VLOOKUP($A696,Sheet1!$B$3:$AH$1266,Sheet1!N$1+(Sheet1!$A$1-1)*10,FALSE)&gt;9999,-2,IF(VLOOKUP($A696,Sheet1!$B$3:$AH$1266,Sheet1!N$1+(Sheet1!$A$1-1)*10,FALSE)&gt;999,-1,0)))))))</f>
        <v>23800</v>
      </c>
    </row>
    <row r="697" spans="1:30" ht="25.5" customHeight="1" x14ac:dyDescent="0.25">
      <c r="A697" s="303"/>
      <c r="B697" s="331"/>
      <c r="C697" s="303"/>
      <c r="D697" s="303"/>
      <c r="E697" s="307" t="e">
        <v>#N/A</v>
      </c>
      <c r="F697" s="331"/>
      <c r="G697" s="319"/>
      <c r="H697" s="347"/>
      <c r="I697" s="112">
        <v>13221</v>
      </c>
      <c r="J697" s="140" t="s">
        <v>4405</v>
      </c>
      <c r="K697" s="127" t="s">
        <v>17</v>
      </c>
      <c r="L697" s="115">
        <v>6100</v>
      </c>
      <c r="M697" s="116">
        <v>70.2</v>
      </c>
      <c r="N697" s="127" t="s">
        <v>1070</v>
      </c>
      <c r="O697" s="68" t="s">
        <v>4405</v>
      </c>
      <c r="P697" s="68" t="s">
        <v>4405</v>
      </c>
      <c r="Q697" s="68" t="s">
        <v>4405</v>
      </c>
      <c r="R697" s="74" t="s">
        <v>4405</v>
      </c>
      <c r="S697" s="356" t="e">
        <v>#N/A</v>
      </c>
      <c r="T697" s="356" t="str">
        <f>IF(ISNA(VLOOKUP(A697,Sheet1!B$3:C$1266,2,FALSE)=TRUE),"ND",VLOOKUP(A697,Sheet1!B$3:C$1266,2,FALSE))</f>
        <v>ND</v>
      </c>
      <c r="U697" s="392" t="str">
        <f>IF(ISNA(VLOOKUP($A697,Sheet1!$B$3:$AH$1266,Sheet1!E$1+(Sheet1!$A$1-1)*10,FALSE))=TRUE,"---",IF(VLOOKUP($A697,Sheet1!$B$3:$AH$1266,Sheet1!E$1+(Sheet1!$A$1-1)*10,FALSE)="---","---", (ROUND(VLOOKUP($A697,Sheet1!$B$3:$AH$1266,Sheet1!E$1+(Sheet1!$A$1-1)*10,FALSE),IF(VLOOKUP($A697,Sheet1!$B$3:$AH$1266,Sheet1!E$1+(Sheet1!$A$1-1)*10,FALSE)&gt;99999,-3,IF(VLOOKUP($A697,Sheet1!$B$3:$AH$1266,Sheet1!E$1+(Sheet1!$A$1-1)*10,FALSE)&gt;9999,-2,IF(VLOOKUP($A697,Sheet1!$B$3:$AH$1266,Sheet1!E$1+(Sheet1!$A$1-1)*10,FALSE)&gt;999,-1,0)))))))</f>
        <v>---</v>
      </c>
      <c r="V697" s="392" t="str">
        <f>IF(ISNA(VLOOKUP($A697,Sheet1!$B$3:$AH$1266,Sheet1!F$1+(Sheet1!$A$1-1)*10,FALSE))=TRUE,"---",IF(VLOOKUP($A697,Sheet1!$B$3:$AH$1266,Sheet1!F$1+(Sheet1!$A$1-1)*10,FALSE)="---","---", (ROUND(VLOOKUP($A697,Sheet1!$B$3:$AH$1266,Sheet1!F$1+(Sheet1!$A$1-1)*10,FALSE),IF(VLOOKUP($A697,Sheet1!$B$3:$AH$1266,Sheet1!F$1+(Sheet1!$A$1-1)*10,FALSE)&gt;99999,-3,IF(VLOOKUP($A697,Sheet1!$B$3:$AH$1266,Sheet1!F$1+(Sheet1!$A$1-1)*10,FALSE)&gt;9999,-2,IF(VLOOKUP($A697,Sheet1!$B$3:$AH$1266,Sheet1!F$1+(Sheet1!$A$1-1)*10,FALSE)&gt;999,-1,0)))))))</f>
        <v>---</v>
      </c>
      <c r="W697" s="392" t="str">
        <f>IF(ISNA(VLOOKUP($A697,Sheet1!$B$3:$AH$1266,Sheet1!G$1+(Sheet1!$A$1-1)*10,FALSE))=TRUE,"---",IF(VLOOKUP($A697,Sheet1!$B$3:$AH$1266,Sheet1!G$1+(Sheet1!$A$1-1)*10,FALSE)="---","---", (ROUND(VLOOKUP($A697,Sheet1!$B$3:$AH$1266,Sheet1!G$1+(Sheet1!$A$1-1)*10,FALSE),IF(VLOOKUP($A697,Sheet1!$B$3:$AH$1266,Sheet1!G$1+(Sheet1!$A$1-1)*10,FALSE)&gt;99999,-3,IF(VLOOKUP($A697,Sheet1!$B$3:$AH$1266,Sheet1!G$1+(Sheet1!$A$1-1)*10,FALSE)&gt;9999,-2,IF(VLOOKUP($A697,Sheet1!$B$3:$AH$1266,Sheet1!G$1+(Sheet1!$A$1-1)*10,FALSE)&gt;999,-1,0)))))))</f>
        <v>---</v>
      </c>
      <c r="X697" s="392" t="str">
        <f>IF(ISNA(VLOOKUP($A697,Sheet1!$B$3:$AH$1266,Sheet1!H$1+(Sheet1!$A$1-1)*10,FALSE))=TRUE,"---",IF(VLOOKUP($A697,Sheet1!$B$3:$AH$1266,Sheet1!H$1+(Sheet1!$A$1-1)*10,FALSE)="---","---", (ROUND(VLOOKUP($A697,Sheet1!$B$3:$AH$1266,Sheet1!H$1+(Sheet1!$A$1-1)*10,FALSE),IF(VLOOKUP($A697,Sheet1!$B$3:$AH$1266,Sheet1!H$1+(Sheet1!$A$1-1)*10,FALSE)&gt;99999,-3,IF(VLOOKUP($A697,Sheet1!$B$3:$AH$1266,Sheet1!H$1+(Sheet1!$A$1-1)*10,FALSE)&gt;9999,-2,IF(VLOOKUP($A697,Sheet1!$B$3:$AH$1266,Sheet1!H$1+(Sheet1!$A$1-1)*10,FALSE)&gt;999,-1,0)))))))</f>
        <v>---</v>
      </c>
      <c r="Y697" s="392" t="str">
        <f>IF(ISNA(VLOOKUP($A697,Sheet1!$B$3:$AH$1266,Sheet1!I$1+(Sheet1!$A$1-1)*10,FALSE))=TRUE,"---",IF(VLOOKUP($A697,Sheet1!$B$3:$AH$1266,Sheet1!I$1+(Sheet1!$A$1-1)*10,FALSE)="---","---", (ROUND(VLOOKUP($A697,Sheet1!$B$3:$AH$1266,Sheet1!I$1+(Sheet1!$A$1-1)*10,FALSE),IF(VLOOKUP($A697,Sheet1!$B$3:$AH$1266,Sheet1!I$1+(Sheet1!$A$1-1)*10,FALSE)&gt;99999,-3,IF(VLOOKUP($A697,Sheet1!$B$3:$AH$1266,Sheet1!I$1+(Sheet1!$A$1-1)*10,FALSE)&gt;9999,-2,IF(VLOOKUP($A697,Sheet1!$B$3:$AH$1266,Sheet1!I$1+(Sheet1!$A$1-1)*10,FALSE)&gt;999,-1,0)))))))</f>
        <v>---</v>
      </c>
      <c r="Z697" s="392" t="str">
        <f>IF(ISNA(VLOOKUP($A697,Sheet1!$B$3:$AH$1266,Sheet1!J$1+(Sheet1!$A$1-1)*10,FALSE))=TRUE,"---",IF(VLOOKUP($A697,Sheet1!$B$3:$AH$1266,Sheet1!J$1+(Sheet1!$A$1-1)*10,FALSE)="---","---", (ROUND(VLOOKUP($A697,Sheet1!$B$3:$AH$1266,Sheet1!J$1+(Sheet1!$A$1-1)*10,FALSE),IF(VLOOKUP($A697,Sheet1!$B$3:$AH$1266,Sheet1!J$1+(Sheet1!$A$1-1)*10,FALSE)&gt;99999,-3,IF(VLOOKUP($A697,Sheet1!$B$3:$AH$1266,Sheet1!J$1+(Sheet1!$A$1-1)*10,FALSE)&gt;9999,-2,IF(VLOOKUP($A697,Sheet1!$B$3:$AH$1266,Sheet1!J$1+(Sheet1!$A$1-1)*10,FALSE)&gt;999,-1,0)))))))</f>
        <v>---</v>
      </c>
      <c r="AA697" s="392" t="str">
        <f>IF(ISNA(VLOOKUP($A697,Sheet1!$B$3:$AH$1266,Sheet1!K$1+(Sheet1!$A$1-1)*10,FALSE))=TRUE,"---",IF(VLOOKUP($A697,Sheet1!$B$3:$AH$1266,Sheet1!K$1+(Sheet1!$A$1-1)*10,FALSE)="---","---", (ROUND(VLOOKUP($A697,Sheet1!$B$3:$AH$1266,Sheet1!K$1+(Sheet1!$A$1-1)*10,FALSE),IF(VLOOKUP($A697,Sheet1!$B$3:$AH$1266,Sheet1!K$1+(Sheet1!$A$1-1)*10,FALSE)&gt;99999,-3,IF(VLOOKUP($A697,Sheet1!$B$3:$AH$1266,Sheet1!K$1+(Sheet1!$A$1-1)*10,FALSE)&gt;9999,-2,IF(VLOOKUP($A697,Sheet1!$B$3:$AH$1266,Sheet1!K$1+(Sheet1!$A$1-1)*10,FALSE)&gt;999,-1,0)))))))</f>
        <v>---</v>
      </c>
      <c r="AB697" s="392" t="str">
        <f>IF(ISNA(VLOOKUP($A697,Sheet1!$B$3:$AH$1266,Sheet1!L$1+(Sheet1!$A$1-1)*10,FALSE))=TRUE,"---",IF(VLOOKUP($A697,Sheet1!$B$3:$AH$1266,Sheet1!L$1+(Sheet1!$A$1-1)*10,FALSE)="---","---", (ROUND(VLOOKUP($A697,Sheet1!$B$3:$AH$1266,Sheet1!L$1+(Sheet1!$A$1-1)*10,FALSE),IF(VLOOKUP($A697,Sheet1!$B$3:$AH$1266,Sheet1!L$1+(Sheet1!$A$1-1)*10,FALSE)&gt;99999,-3,IF(VLOOKUP($A697,Sheet1!$B$3:$AH$1266,Sheet1!L$1+(Sheet1!$A$1-1)*10,FALSE)&gt;9999,-2,IF(VLOOKUP($A697,Sheet1!$B$3:$AH$1266,Sheet1!L$1+(Sheet1!$A$1-1)*10,FALSE)&gt;999,-1,0)))))))</f>
        <v>---</v>
      </c>
      <c r="AC697" s="392" t="str">
        <f>IF(ISNA(VLOOKUP($A697,Sheet1!$B$3:$AH$1266,Sheet1!M$1+(Sheet1!$A$1-1)*10,FALSE))=TRUE,"---",IF(VLOOKUP($A697,Sheet1!$B$3:$AH$1266,Sheet1!M$1+(Sheet1!$A$1-1)*10,FALSE)="---","---", (ROUND(VLOOKUP($A697,Sheet1!$B$3:$AH$1266,Sheet1!M$1+(Sheet1!$A$1-1)*10,FALSE),IF(VLOOKUP($A697,Sheet1!$B$3:$AH$1266,Sheet1!M$1+(Sheet1!$A$1-1)*10,FALSE)&gt;99999,-3,IF(VLOOKUP($A697,Sheet1!$B$3:$AH$1266,Sheet1!M$1+(Sheet1!$A$1-1)*10,FALSE)&gt;9999,-2,IF(VLOOKUP($A697,Sheet1!$B$3:$AH$1266,Sheet1!M$1+(Sheet1!$A$1-1)*10,FALSE)&gt;999,-1,0)))))))</f>
        <v>---</v>
      </c>
      <c r="AD697" s="392" t="str">
        <f>IF(ISNA(VLOOKUP($A697,Sheet1!$B$3:$AH$1266,Sheet1!N$1+(Sheet1!$A$1-1)*10,FALSE))=TRUE,"---",IF(VLOOKUP($A697,Sheet1!$B$3:$AH$1266,Sheet1!N$1+(Sheet1!$A$1-1)*10,FALSE)="---","---", (ROUND(VLOOKUP($A697,Sheet1!$B$3:$AH$1266,Sheet1!N$1+(Sheet1!$A$1-1)*10,FALSE),IF(VLOOKUP($A697,Sheet1!$B$3:$AH$1266,Sheet1!N$1+(Sheet1!$A$1-1)*10,FALSE)&gt;99999,-3,IF(VLOOKUP($A697,Sheet1!$B$3:$AH$1266,Sheet1!N$1+(Sheet1!$A$1-1)*10,FALSE)&gt;9999,-2,IF(VLOOKUP($A697,Sheet1!$B$3:$AH$1266,Sheet1!N$1+(Sheet1!$A$1-1)*10,FALSE)&gt;999,-1,0)))))))</f>
        <v>---</v>
      </c>
    </row>
    <row r="698" spans="1:30" ht="25.5" customHeight="1" x14ac:dyDescent="0.25">
      <c r="A698" s="133" t="s">
        <v>1071</v>
      </c>
      <c r="B698" s="141" t="s">
        <v>1072</v>
      </c>
      <c r="C698" s="133">
        <v>410834</v>
      </c>
      <c r="D698" s="133">
        <v>740943</v>
      </c>
      <c r="E698" s="67" t="s">
        <v>3011</v>
      </c>
      <c r="F698" s="117" t="s">
        <v>4667</v>
      </c>
      <c r="G698" s="118" t="s">
        <v>286</v>
      </c>
      <c r="H698" s="165">
        <v>2.6</v>
      </c>
      <c r="I698" s="119">
        <v>28437</v>
      </c>
      <c r="J698" s="120">
        <v>11.02</v>
      </c>
      <c r="K698" s="121" t="s">
        <v>4405</v>
      </c>
      <c r="L698" s="122">
        <v>1520</v>
      </c>
      <c r="M698" s="123">
        <v>585</v>
      </c>
      <c r="N698" s="118" t="s">
        <v>160</v>
      </c>
      <c r="O698" s="71">
        <f t="shared" si="22"/>
        <v>1.4880147550038232</v>
      </c>
      <c r="P698" s="71">
        <f>IF(O698&lt;&gt;"",VLOOKUP($A698,Sheet4!$A$2:$O$1309,14,FALSE)*100,"")</f>
        <v>0.42403247189145565</v>
      </c>
      <c r="Q698" s="71">
        <f>IF(P698&lt;&gt;"",VLOOKUP($A698,Sheet4!$A$2:$O$1309,15,FALSE)*100,"")</f>
        <v>4.076804316212268</v>
      </c>
      <c r="R698" s="73">
        <f t="shared" ref="R698:R703" si="23">IF(O698="&lt;0.2","&gt;500",IF(O698="&gt;50","&lt;2",IF(ISERR(1/O698*100),"",IF(AND((1/O698*100)&gt;=2,(1/O698*100)&lt;=10),MROUND(1/O698*100,1),IF(AND((1/O698*100)&gt;=10,(1/O698*100)&lt;=50),MROUND(1/O698*100,5),IF(AND((1/O698*100)&gt;=50,(1/O698*100)&lt;=104),MROUND(1/O698*100,10),IF(AND((1/O698*100)&gt;=104,(1/O698*100)&lt;=110),"100",IF(AND((1/O698*100)&gt;=110,(1/O698*100)&lt;=180),"&gt;100, &lt;200",IF(AND((1/O698*100)&gt;=180,(1/O698*100)&lt;=220),"200",IF(AND((1/O698*100)&gt;=220,(1/O698*100)&lt;=450),"&gt;200,  &lt;500","500"))))))))))</f>
        <v>70</v>
      </c>
      <c r="S698" s="63" t="s">
        <v>4362</v>
      </c>
      <c r="T698" s="63" t="str">
        <f>IF(ISNA(VLOOKUP(A698,Sheet1!B$3:C$1266,2,FALSE)=TRUE),"NC",VLOOKUP(A698,Sheet1!B$3:C$1266,2,FALSE))</f>
        <v>Rural10</v>
      </c>
      <c r="U698" s="66">
        <f>IF(ISNA(VLOOKUP($A698,Sheet1!$B$3:$AH$1266,Sheet1!E$1+(Sheet1!$A$1-1)*10,FALSE))=TRUE,"---",IF(VLOOKUP($A698,Sheet1!$B$3:$AH$1266,Sheet1!E$1+(Sheet1!$A$1-1)*10,FALSE)="---","---", (ROUND(VLOOKUP($A698,Sheet1!$B$3:$AH$1266,Sheet1!E$1+(Sheet1!$A$1-1)*10,FALSE),IF(VLOOKUP($A698,Sheet1!$B$3:$AH$1266,Sheet1!E$1+(Sheet1!$A$1-1)*10,FALSE)&gt;99999,-3,IF(VLOOKUP($A698,Sheet1!$B$3:$AH$1266,Sheet1!E$1+(Sheet1!$A$1-1)*10,FALSE)&gt;9999,-2,IF(VLOOKUP($A698,Sheet1!$B$3:$AH$1266,Sheet1!E$1+(Sheet1!$A$1-1)*10,FALSE)&gt;999,-1,0)))))))</f>
        <v>176</v>
      </c>
      <c r="V698" s="66">
        <f>IF(ISNA(VLOOKUP($A698,Sheet1!$B$3:$AH$1266,Sheet1!F$1+(Sheet1!$A$1-1)*10,FALSE))=TRUE,"---",IF(VLOOKUP($A698,Sheet1!$B$3:$AH$1266,Sheet1!F$1+(Sheet1!$A$1-1)*10,FALSE)="---","---", (ROUND(VLOOKUP($A698,Sheet1!$B$3:$AH$1266,Sheet1!F$1+(Sheet1!$A$1-1)*10,FALSE),IF(VLOOKUP($A698,Sheet1!$B$3:$AH$1266,Sheet1!F$1+(Sheet1!$A$1-1)*10,FALSE)&gt;99999,-3,IF(VLOOKUP($A698,Sheet1!$B$3:$AH$1266,Sheet1!F$1+(Sheet1!$A$1-1)*10,FALSE)&gt;9999,-2,IF(VLOOKUP($A698,Sheet1!$B$3:$AH$1266,Sheet1!F$1+(Sheet1!$A$1-1)*10,FALSE)&gt;999,-1,0)))))))</f>
        <v>229</v>
      </c>
      <c r="W698" s="66">
        <f>IF(ISNA(VLOOKUP($A698,Sheet1!$B$3:$AH$1266,Sheet1!G$1+(Sheet1!$A$1-1)*10,FALSE))=TRUE,"---",IF(VLOOKUP($A698,Sheet1!$B$3:$AH$1266,Sheet1!G$1+(Sheet1!$A$1-1)*10,FALSE)="---","---", (ROUND(VLOOKUP($A698,Sheet1!$B$3:$AH$1266,Sheet1!G$1+(Sheet1!$A$1-1)*10,FALSE),IF(VLOOKUP($A698,Sheet1!$B$3:$AH$1266,Sheet1!G$1+(Sheet1!$A$1-1)*10,FALSE)&gt;99999,-3,IF(VLOOKUP($A698,Sheet1!$B$3:$AH$1266,Sheet1!G$1+(Sheet1!$A$1-1)*10,FALSE)&gt;9999,-2,IF(VLOOKUP($A698,Sheet1!$B$3:$AH$1266,Sheet1!G$1+(Sheet1!$A$1-1)*10,FALSE)&gt;999,-1,0)))))))</f>
        <v>305</v>
      </c>
      <c r="X698" s="66">
        <f>IF(ISNA(VLOOKUP($A698,Sheet1!$B$3:$AH$1266,Sheet1!H$1+(Sheet1!$A$1-1)*10,FALSE))=TRUE,"---",IF(VLOOKUP($A698,Sheet1!$B$3:$AH$1266,Sheet1!H$1+(Sheet1!$A$1-1)*10,FALSE)="---","---", (ROUND(VLOOKUP($A698,Sheet1!$B$3:$AH$1266,Sheet1!H$1+(Sheet1!$A$1-1)*10,FALSE),IF(VLOOKUP($A698,Sheet1!$B$3:$AH$1266,Sheet1!H$1+(Sheet1!$A$1-1)*10,FALSE)&gt;99999,-3,IF(VLOOKUP($A698,Sheet1!$B$3:$AH$1266,Sheet1!H$1+(Sheet1!$A$1-1)*10,FALSE)&gt;9999,-2,IF(VLOOKUP($A698,Sheet1!$B$3:$AH$1266,Sheet1!H$1+(Sheet1!$A$1-1)*10,FALSE)&gt;999,-1,0)))))))</f>
        <v>547</v>
      </c>
      <c r="Y698" s="66">
        <f>IF(ISNA(VLOOKUP($A698,Sheet1!$B$3:$AH$1266,Sheet1!I$1+(Sheet1!$A$1-1)*10,FALSE))=TRUE,"---",IF(VLOOKUP($A698,Sheet1!$B$3:$AH$1266,Sheet1!I$1+(Sheet1!$A$1-1)*10,FALSE)="---","---", (ROUND(VLOOKUP($A698,Sheet1!$B$3:$AH$1266,Sheet1!I$1+(Sheet1!$A$1-1)*10,FALSE),IF(VLOOKUP($A698,Sheet1!$B$3:$AH$1266,Sheet1!I$1+(Sheet1!$A$1-1)*10,FALSE)&gt;99999,-3,IF(VLOOKUP($A698,Sheet1!$B$3:$AH$1266,Sheet1!I$1+(Sheet1!$A$1-1)*10,FALSE)&gt;9999,-2,IF(VLOOKUP($A698,Sheet1!$B$3:$AH$1266,Sheet1!I$1+(Sheet1!$A$1-1)*10,FALSE)&gt;999,-1,0)))))))</f>
        <v>753</v>
      </c>
      <c r="Z698" s="66">
        <f>IF(ISNA(VLOOKUP($A698,Sheet1!$B$3:$AH$1266,Sheet1!J$1+(Sheet1!$A$1-1)*10,FALSE))=TRUE,"---",IF(VLOOKUP($A698,Sheet1!$B$3:$AH$1266,Sheet1!J$1+(Sheet1!$A$1-1)*10,FALSE)="---","---", (ROUND(VLOOKUP($A698,Sheet1!$B$3:$AH$1266,Sheet1!J$1+(Sheet1!$A$1-1)*10,FALSE),IF(VLOOKUP($A698,Sheet1!$B$3:$AH$1266,Sheet1!J$1+(Sheet1!$A$1-1)*10,FALSE)&gt;99999,-3,IF(VLOOKUP($A698,Sheet1!$B$3:$AH$1266,Sheet1!J$1+(Sheet1!$A$1-1)*10,FALSE)&gt;9999,-2,IF(VLOOKUP($A698,Sheet1!$B$3:$AH$1266,Sheet1!J$1+(Sheet1!$A$1-1)*10,FALSE)&gt;999,-1,0)))))))</f>
        <v>1070</v>
      </c>
      <c r="AA698" s="66">
        <f>IF(ISNA(VLOOKUP($A698,Sheet1!$B$3:$AH$1266,Sheet1!K$1+(Sheet1!$A$1-1)*10,FALSE))=TRUE,"---",IF(VLOOKUP($A698,Sheet1!$B$3:$AH$1266,Sheet1!K$1+(Sheet1!$A$1-1)*10,FALSE)="---","---", (ROUND(VLOOKUP($A698,Sheet1!$B$3:$AH$1266,Sheet1!K$1+(Sheet1!$A$1-1)*10,FALSE),IF(VLOOKUP($A698,Sheet1!$B$3:$AH$1266,Sheet1!K$1+(Sheet1!$A$1-1)*10,FALSE)&gt;99999,-3,IF(VLOOKUP($A698,Sheet1!$B$3:$AH$1266,Sheet1!K$1+(Sheet1!$A$1-1)*10,FALSE)&gt;9999,-2,IF(VLOOKUP($A698,Sheet1!$B$3:$AH$1266,Sheet1!K$1+(Sheet1!$A$1-1)*10,FALSE)&gt;999,-1,0)))))))</f>
        <v>1360</v>
      </c>
      <c r="AB698" s="66">
        <f>IF(ISNA(VLOOKUP($A698,Sheet1!$B$3:$AH$1266,Sheet1!L$1+(Sheet1!$A$1-1)*10,FALSE))=TRUE,"---",IF(VLOOKUP($A698,Sheet1!$B$3:$AH$1266,Sheet1!L$1+(Sheet1!$A$1-1)*10,FALSE)="---","---", (ROUND(VLOOKUP($A698,Sheet1!$B$3:$AH$1266,Sheet1!L$1+(Sheet1!$A$1-1)*10,FALSE),IF(VLOOKUP($A698,Sheet1!$B$3:$AH$1266,Sheet1!L$1+(Sheet1!$A$1-1)*10,FALSE)&gt;99999,-3,IF(VLOOKUP($A698,Sheet1!$B$3:$AH$1266,Sheet1!L$1+(Sheet1!$A$1-1)*10,FALSE)&gt;9999,-2,IF(VLOOKUP($A698,Sheet1!$B$3:$AH$1266,Sheet1!L$1+(Sheet1!$A$1-1)*10,FALSE)&gt;999,-1,0)))))))</f>
        <v>1690</v>
      </c>
      <c r="AC698" s="66">
        <f>IF(ISNA(VLOOKUP($A698,Sheet1!$B$3:$AH$1266,Sheet1!M$1+(Sheet1!$A$1-1)*10,FALSE))=TRUE,"---",IF(VLOOKUP($A698,Sheet1!$B$3:$AH$1266,Sheet1!M$1+(Sheet1!$A$1-1)*10,FALSE)="---","---", (ROUND(VLOOKUP($A698,Sheet1!$B$3:$AH$1266,Sheet1!M$1+(Sheet1!$A$1-1)*10,FALSE),IF(VLOOKUP($A698,Sheet1!$B$3:$AH$1266,Sheet1!M$1+(Sheet1!$A$1-1)*10,FALSE)&gt;99999,-3,IF(VLOOKUP($A698,Sheet1!$B$3:$AH$1266,Sheet1!M$1+(Sheet1!$A$1-1)*10,FALSE)&gt;9999,-2,IF(VLOOKUP($A698,Sheet1!$B$3:$AH$1266,Sheet1!M$1+(Sheet1!$A$1-1)*10,FALSE)&gt;999,-1,0)))))))</f>
        <v>2080</v>
      </c>
      <c r="AD698" s="66">
        <f>IF(ISNA(VLOOKUP($A698,Sheet1!$B$3:$AH$1266,Sheet1!N$1+(Sheet1!$A$1-1)*10,FALSE))=TRUE,"---",IF(VLOOKUP($A698,Sheet1!$B$3:$AH$1266,Sheet1!N$1+(Sheet1!$A$1-1)*10,FALSE)="---","---", (ROUND(VLOOKUP($A698,Sheet1!$B$3:$AH$1266,Sheet1!N$1+(Sheet1!$A$1-1)*10,FALSE),IF(VLOOKUP($A698,Sheet1!$B$3:$AH$1266,Sheet1!N$1+(Sheet1!$A$1-1)*10,FALSE)&gt;99999,-3,IF(VLOOKUP($A698,Sheet1!$B$3:$AH$1266,Sheet1!N$1+(Sheet1!$A$1-1)*10,FALSE)&gt;9999,-2,IF(VLOOKUP($A698,Sheet1!$B$3:$AH$1266,Sheet1!N$1+(Sheet1!$A$1-1)*10,FALSE)&gt;999,-1,0)))))))</f>
        <v>2690</v>
      </c>
    </row>
    <row r="699" spans="1:30" ht="25.5" customHeight="1" x14ac:dyDescent="0.25">
      <c r="A699" s="125" t="s">
        <v>1073</v>
      </c>
      <c r="B699" s="126" t="s">
        <v>1074</v>
      </c>
      <c r="C699" s="125">
        <v>410736</v>
      </c>
      <c r="D699" s="125">
        <v>740955</v>
      </c>
      <c r="E699" s="70" t="s">
        <v>3011</v>
      </c>
      <c r="F699" s="139" t="s">
        <v>4405</v>
      </c>
      <c r="G699" s="127" t="s">
        <v>160</v>
      </c>
      <c r="H699" s="128">
        <v>90.6</v>
      </c>
      <c r="I699" s="112">
        <v>13221</v>
      </c>
      <c r="J699" s="140" t="s">
        <v>4405</v>
      </c>
      <c r="K699" s="127" t="s">
        <v>17</v>
      </c>
      <c r="L699" s="115">
        <v>6600</v>
      </c>
      <c r="M699" s="116">
        <v>72.8</v>
      </c>
      <c r="N699" s="127" t="s">
        <v>321</v>
      </c>
      <c r="O699" s="68">
        <f t="shared" si="22"/>
        <v>3.2808306814602166</v>
      </c>
      <c r="P699" s="68">
        <f>IF(O699&lt;&gt;"",VLOOKUP($A699,Sheet4!$A$2:$O$1309,14,FALSE)*100,"")</f>
        <v>1.2891501252946913</v>
      </c>
      <c r="Q699" s="68">
        <f>IF(P699&lt;&gt;"",VLOOKUP($A699,Sheet4!$A$2:$O$1309,15,FALSE)*100,"")</f>
        <v>11.934863086445279</v>
      </c>
      <c r="R699" s="74">
        <f t="shared" si="23"/>
        <v>30</v>
      </c>
      <c r="S699" s="64" t="s">
        <v>4362</v>
      </c>
      <c r="T699" s="64" t="str">
        <f>IF(ISNA(VLOOKUP(A699,Sheet1!B$3:C$1266,2,FALSE)=TRUE),"NC",VLOOKUP(A699,Sheet1!B$3:C$1266,2,FALSE))</f>
        <v>Rural</v>
      </c>
      <c r="U699" s="65">
        <f>IF(ISNA(VLOOKUP($A699,Sheet1!$B$3:$AH$1266,Sheet1!E$1+(Sheet1!$A$1-1)*10,FALSE))=TRUE,"---",IF(VLOOKUP($A699,Sheet1!$B$3:$AH$1266,Sheet1!E$1+(Sheet1!$A$1-1)*10,FALSE)="---","---", (ROUND(VLOOKUP($A699,Sheet1!$B$3:$AH$1266,Sheet1!E$1+(Sheet1!$A$1-1)*10,FALSE),IF(VLOOKUP($A699,Sheet1!$B$3:$AH$1266,Sheet1!E$1+(Sheet1!$A$1-1)*10,FALSE)&gt;99999,-3,IF(VLOOKUP($A699,Sheet1!$B$3:$AH$1266,Sheet1!E$1+(Sheet1!$A$1-1)*10,FALSE)&gt;9999,-2,IF(VLOOKUP($A699,Sheet1!$B$3:$AH$1266,Sheet1!E$1+(Sheet1!$A$1-1)*10,FALSE)&gt;999,-1,0)))))))</f>
        <v>1330</v>
      </c>
      <c r="V699" s="65">
        <f>IF(ISNA(VLOOKUP($A699,Sheet1!$B$3:$AH$1266,Sheet1!F$1+(Sheet1!$A$1-1)*10,FALSE))=TRUE,"---",IF(VLOOKUP($A699,Sheet1!$B$3:$AH$1266,Sheet1!F$1+(Sheet1!$A$1-1)*10,FALSE)="---","---", (ROUND(VLOOKUP($A699,Sheet1!$B$3:$AH$1266,Sheet1!F$1+(Sheet1!$A$1-1)*10,FALSE),IF(VLOOKUP($A699,Sheet1!$B$3:$AH$1266,Sheet1!F$1+(Sheet1!$A$1-1)*10,FALSE)&gt;99999,-3,IF(VLOOKUP($A699,Sheet1!$B$3:$AH$1266,Sheet1!F$1+(Sheet1!$A$1-1)*10,FALSE)&gt;9999,-2,IF(VLOOKUP($A699,Sheet1!$B$3:$AH$1266,Sheet1!F$1+(Sheet1!$A$1-1)*10,FALSE)&gt;999,-1,0)))))))</f>
        <v>1620</v>
      </c>
      <c r="W699" s="65">
        <f>IF(ISNA(VLOOKUP($A699,Sheet1!$B$3:$AH$1266,Sheet1!G$1+(Sheet1!$A$1-1)*10,FALSE))=TRUE,"---",IF(VLOOKUP($A699,Sheet1!$B$3:$AH$1266,Sheet1!G$1+(Sheet1!$A$1-1)*10,FALSE)="---","---", (ROUND(VLOOKUP($A699,Sheet1!$B$3:$AH$1266,Sheet1!G$1+(Sheet1!$A$1-1)*10,FALSE),IF(VLOOKUP($A699,Sheet1!$B$3:$AH$1266,Sheet1!G$1+(Sheet1!$A$1-1)*10,FALSE)&gt;99999,-3,IF(VLOOKUP($A699,Sheet1!$B$3:$AH$1266,Sheet1!G$1+(Sheet1!$A$1-1)*10,FALSE)&gt;9999,-2,IF(VLOOKUP($A699,Sheet1!$B$3:$AH$1266,Sheet1!G$1+(Sheet1!$A$1-1)*10,FALSE)&gt;999,-1,0)))))))</f>
        <v>2050</v>
      </c>
      <c r="X699" s="65">
        <f>IF(ISNA(VLOOKUP($A699,Sheet1!$B$3:$AH$1266,Sheet1!H$1+(Sheet1!$A$1-1)*10,FALSE))=TRUE,"---",IF(VLOOKUP($A699,Sheet1!$B$3:$AH$1266,Sheet1!H$1+(Sheet1!$A$1-1)*10,FALSE)="---","---", (ROUND(VLOOKUP($A699,Sheet1!$B$3:$AH$1266,Sheet1!H$1+(Sheet1!$A$1-1)*10,FALSE),IF(VLOOKUP($A699,Sheet1!$B$3:$AH$1266,Sheet1!H$1+(Sheet1!$A$1-1)*10,FALSE)&gt;99999,-3,IF(VLOOKUP($A699,Sheet1!$B$3:$AH$1266,Sheet1!H$1+(Sheet1!$A$1-1)*10,FALSE)&gt;9999,-2,IF(VLOOKUP($A699,Sheet1!$B$3:$AH$1266,Sheet1!H$1+(Sheet1!$A$1-1)*10,FALSE)&gt;999,-1,0)))))))</f>
        <v>3360</v>
      </c>
      <c r="Y699" s="65">
        <f>IF(ISNA(VLOOKUP($A699,Sheet1!$B$3:$AH$1266,Sheet1!I$1+(Sheet1!$A$1-1)*10,FALSE))=TRUE,"---",IF(VLOOKUP($A699,Sheet1!$B$3:$AH$1266,Sheet1!I$1+(Sheet1!$A$1-1)*10,FALSE)="---","---", (ROUND(VLOOKUP($A699,Sheet1!$B$3:$AH$1266,Sheet1!I$1+(Sheet1!$A$1-1)*10,FALSE),IF(VLOOKUP($A699,Sheet1!$B$3:$AH$1266,Sheet1!I$1+(Sheet1!$A$1-1)*10,FALSE)&gt;99999,-3,IF(VLOOKUP($A699,Sheet1!$B$3:$AH$1266,Sheet1!I$1+(Sheet1!$A$1-1)*10,FALSE)&gt;9999,-2,IF(VLOOKUP($A699,Sheet1!$B$3:$AH$1266,Sheet1!I$1+(Sheet1!$A$1-1)*10,FALSE)&gt;999,-1,0)))))))</f>
        <v>4470</v>
      </c>
      <c r="Z699" s="65">
        <f>IF(ISNA(VLOOKUP($A699,Sheet1!$B$3:$AH$1266,Sheet1!J$1+(Sheet1!$A$1-1)*10,FALSE))=TRUE,"---",IF(VLOOKUP($A699,Sheet1!$B$3:$AH$1266,Sheet1!J$1+(Sheet1!$A$1-1)*10,FALSE)="---","---", (ROUND(VLOOKUP($A699,Sheet1!$B$3:$AH$1266,Sheet1!J$1+(Sheet1!$A$1-1)*10,FALSE),IF(VLOOKUP($A699,Sheet1!$B$3:$AH$1266,Sheet1!J$1+(Sheet1!$A$1-1)*10,FALSE)&gt;99999,-3,IF(VLOOKUP($A699,Sheet1!$B$3:$AH$1266,Sheet1!J$1+(Sheet1!$A$1-1)*10,FALSE)&gt;9999,-2,IF(VLOOKUP($A699,Sheet1!$B$3:$AH$1266,Sheet1!J$1+(Sheet1!$A$1-1)*10,FALSE)&gt;999,-1,0)))))))</f>
        <v>6120</v>
      </c>
      <c r="AA699" s="65">
        <f>IF(ISNA(VLOOKUP($A699,Sheet1!$B$3:$AH$1266,Sheet1!K$1+(Sheet1!$A$1-1)*10,FALSE))=TRUE,"---",IF(VLOOKUP($A699,Sheet1!$B$3:$AH$1266,Sheet1!K$1+(Sheet1!$A$1-1)*10,FALSE)="---","---", (ROUND(VLOOKUP($A699,Sheet1!$B$3:$AH$1266,Sheet1!K$1+(Sheet1!$A$1-1)*10,FALSE),IF(VLOOKUP($A699,Sheet1!$B$3:$AH$1266,Sheet1!K$1+(Sheet1!$A$1-1)*10,FALSE)&gt;99999,-3,IF(VLOOKUP($A699,Sheet1!$B$3:$AH$1266,Sheet1!K$1+(Sheet1!$A$1-1)*10,FALSE)&gt;9999,-2,IF(VLOOKUP($A699,Sheet1!$B$3:$AH$1266,Sheet1!K$1+(Sheet1!$A$1-1)*10,FALSE)&gt;999,-1,0)))))))</f>
        <v>7550</v>
      </c>
      <c r="AB699" s="65">
        <f>IF(ISNA(VLOOKUP($A699,Sheet1!$B$3:$AH$1266,Sheet1!L$1+(Sheet1!$A$1-1)*10,FALSE))=TRUE,"---",IF(VLOOKUP($A699,Sheet1!$B$3:$AH$1266,Sheet1!L$1+(Sheet1!$A$1-1)*10,FALSE)="---","---", (ROUND(VLOOKUP($A699,Sheet1!$B$3:$AH$1266,Sheet1!L$1+(Sheet1!$A$1-1)*10,FALSE),IF(VLOOKUP($A699,Sheet1!$B$3:$AH$1266,Sheet1!L$1+(Sheet1!$A$1-1)*10,FALSE)&gt;99999,-3,IF(VLOOKUP($A699,Sheet1!$B$3:$AH$1266,Sheet1!L$1+(Sheet1!$A$1-1)*10,FALSE)&gt;9999,-2,IF(VLOOKUP($A699,Sheet1!$B$3:$AH$1266,Sheet1!L$1+(Sheet1!$A$1-1)*10,FALSE)&gt;999,-1,0)))))))</f>
        <v>9190</v>
      </c>
      <c r="AC699" s="65">
        <f>IF(ISNA(VLOOKUP($A699,Sheet1!$B$3:$AH$1266,Sheet1!M$1+(Sheet1!$A$1-1)*10,FALSE))=TRUE,"---",IF(VLOOKUP($A699,Sheet1!$B$3:$AH$1266,Sheet1!M$1+(Sheet1!$A$1-1)*10,FALSE)="---","---", (ROUND(VLOOKUP($A699,Sheet1!$B$3:$AH$1266,Sheet1!M$1+(Sheet1!$A$1-1)*10,FALSE),IF(VLOOKUP($A699,Sheet1!$B$3:$AH$1266,Sheet1!M$1+(Sheet1!$A$1-1)*10,FALSE)&gt;99999,-3,IF(VLOOKUP($A699,Sheet1!$B$3:$AH$1266,Sheet1!M$1+(Sheet1!$A$1-1)*10,FALSE)&gt;9999,-2,IF(VLOOKUP($A699,Sheet1!$B$3:$AH$1266,Sheet1!M$1+(Sheet1!$A$1-1)*10,FALSE)&gt;999,-1,0)))))))</f>
        <v>11100</v>
      </c>
      <c r="AD699" s="65">
        <f>IF(ISNA(VLOOKUP($A699,Sheet1!$B$3:$AH$1266,Sheet1!N$1+(Sheet1!$A$1-1)*10,FALSE))=TRUE,"---",IF(VLOOKUP($A699,Sheet1!$B$3:$AH$1266,Sheet1!N$1+(Sheet1!$A$1-1)*10,FALSE)="---","---", (ROUND(VLOOKUP($A699,Sheet1!$B$3:$AH$1266,Sheet1!N$1+(Sheet1!$A$1-1)*10,FALSE),IF(VLOOKUP($A699,Sheet1!$B$3:$AH$1266,Sheet1!N$1+(Sheet1!$A$1-1)*10,FALSE)&gt;99999,-3,IF(VLOOKUP($A699,Sheet1!$B$3:$AH$1266,Sheet1!N$1+(Sheet1!$A$1-1)*10,FALSE)&gt;9999,-2,IF(VLOOKUP($A699,Sheet1!$B$3:$AH$1266,Sheet1!N$1+(Sheet1!$A$1-1)*10,FALSE)&gt;999,-1,0)))))))</f>
        <v>13900</v>
      </c>
    </row>
    <row r="700" spans="1:30" ht="25.5" customHeight="1" x14ac:dyDescent="0.25">
      <c r="A700" s="133" t="s">
        <v>1075</v>
      </c>
      <c r="B700" s="141" t="s">
        <v>1076</v>
      </c>
      <c r="C700" s="133">
        <v>410706</v>
      </c>
      <c r="D700" s="133">
        <v>740937</v>
      </c>
      <c r="E700" s="67" t="s">
        <v>3011</v>
      </c>
      <c r="F700" s="117" t="s">
        <v>4666</v>
      </c>
      <c r="G700" s="118" t="s">
        <v>31</v>
      </c>
      <c r="H700" s="183">
        <v>93</v>
      </c>
      <c r="I700" s="119">
        <v>40783</v>
      </c>
      <c r="J700" s="120">
        <v>18.88</v>
      </c>
      <c r="K700" s="121" t="s">
        <v>4405</v>
      </c>
      <c r="L700" s="122">
        <v>14700</v>
      </c>
      <c r="M700" s="123">
        <v>158</v>
      </c>
      <c r="N700" s="118" t="s">
        <v>48</v>
      </c>
      <c r="O700" s="71">
        <f t="shared" si="22"/>
        <v>1.3304021093648162</v>
      </c>
      <c r="P700" s="71">
        <f>IF(O700&lt;&gt;"",VLOOKUP($A700,Sheet4!$A$2:$O$1309,14,FALSE)*100,"")</f>
        <v>0.56937797932326006</v>
      </c>
      <c r="Q700" s="71">
        <f>IF(P700&lt;&gt;"",VLOOKUP($A700,Sheet4!$A$2:$O$1309,15,FALSE)*100,"")</f>
        <v>5.4394717390716547</v>
      </c>
      <c r="R700" s="73">
        <f t="shared" si="23"/>
        <v>80</v>
      </c>
      <c r="S700" s="63" t="s">
        <v>4362</v>
      </c>
      <c r="T700" s="63" t="str">
        <f>IF(ISNA(VLOOKUP(A700,Sheet1!B$3:C$1266,2,FALSE)=TRUE),"NC",VLOOKUP(A700,Sheet1!B$3:C$1266,2,FALSE))</f>
        <v>Rural10</v>
      </c>
      <c r="U700" s="66">
        <f>IF(ISNA(VLOOKUP($A700,Sheet1!$B$3:$AH$1266,Sheet1!E$1+(Sheet1!$A$1-1)*10,FALSE))=TRUE,"---",IF(VLOOKUP($A700,Sheet1!$B$3:$AH$1266,Sheet1!E$1+(Sheet1!$A$1-1)*10,FALSE)="---","---", (ROUND(VLOOKUP($A700,Sheet1!$B$3:$AH$1266,Sheet1!E$1+(Sheet1!$A$1-1)*10,FALSE),IF(VLOOKUP($A700,Sheet1!$B$3:$AH$1266,Sheet1!E$1+(Sheet1!$A$1-1)*10,FALSE)&gt;99999,-3,IF(VLOOKUP($A700,Sheet1!$B$3:$AH$1266,Sheet1!E$1+(Sheet1!$A$1-1)*10,FALSE)&gt;9999,-2,IF(VLOOKUP($A700,Sheet1!$B$3:$AH$1266,Sheet1!E$1+(Sheet1!$A$1-1)*10,FALSE)&gt;999,-1,0)))))))</f>
        <v>1800</v>
      </c>
      <c r="V700" s="66">
        <f>IF(ISNA(VLOOKUP($A700,Sheet1!$B$3:$AH$1266,Sheet1!F$1+(Sheet1!$A$1-1)*10,FALSE))=TRUE,"---",IF(VLOOKUP($A700,Sheet1!$B$3:$AH$1266,Sheet1!F$1+(Sheet1!$A$1-1)*10,FALSE)="---","---", (ROUND(VLOOKUP($A700,Sheet1!$B$3:$AH$1266,Sheet1!F$1+(Sheet1!$A$1-1)*10,FALSE),IF(VLOOKUP($A700,Sheet1!$B$3:$AH$1266,Sheet1!F$1+(Sheet1!$A$1-1)*10,FALSE)&gt;99999,-3,IF(VLOOKUP($A700,Sheet1!$B$3:$AH$1266,Sheet1!F$1+(Sheet1!$A$1-1)*10,FALSE)&gt;9999,-2,IF(VLOOKUP($A700,Sheet1!$B$3:$AH$1266,Sheet1!F$1+(Sheet1!$A$1-1)*10,FALSE)&gt;999,-1,0)))))))</f>
        <v>2290</v>
      </c>
      <c r="W700" s="66">
        <f>IF(ISNA(VLOOKUP($A700,Sheet1!$B$3:$AH$1266,Sheet1!G$1+(Sheet1!$A$1-1)*10,FALSE))=TRUE,"---",IF(VLOOKUP($A700,Sheet1!$B$3:$AH$1266,Sheet1!G$1+(Sheet1!$A$1-1)*10,FALSE)="---","---", (ROUND(VLOOKUP($A700,Sheet1!$B$3:$AH$1266,Sheet1!G$1+(Sheet1!$A$1-1)*10,FALSE),IF(VLOOKUP($A700,Sheet1!$B$3:$AH$1266,Sheet1!G$1+(Sheet1!$A$1-1)*10,FALSE)&gt;99999,-3,IF(VLOOKUP($A700,Sheet1!$B$3:$AH$1266,Sheet1!G$1+(Sheet1!$A$1-1)*10,FALSE)&gt;9999,-2,IF(VLOOKUP($A700,Sheet1!$B$3:$AH$1266,Sheet1!G$1+(Sheet1!$A$1-1)*10,FALSE)&gt;999,-1,0)))))))</f>
        <v>2980</v>
      </c>
      <c r="X700" s="66">
        <f>IF(ISNA(VLOOKUP($A700,Sheet1!$B$3:$AH$1266,Sheet1!H$1+(Sheet1!$A$1-1)*10,FALSE))=TRUE,"---",IF(VLOOKUP($A700,Sheet1!$B$3:$AH$1266,Sheet1!H$1+(Sheet1!$A$1-1)*10,FALSE)="---","---", (ROUND(VLOOKUP($A700,Sheet1!$B$3:$AH$1266,Sheet1!H$1+(Sheet1!$A$1-1)*10,FALSE),IF(VLOOKUP($A700,Sheet1!$B$3:$AH$1266,Sheet1!H$1+(Sheet1!$A$1-1)*10,FALSE)&gt;99999,-3,IF(VLOOKUP($A700,Sheet1!$B$3:$AH$1266,Sheet1!H$1+(Sheet1!$A$1-1)*10,FALSE)&gt;9999,-2,IF(VLOOKUP($A700,Sheet1!$B$3:$AH$1266,Sheet1!H$1+(Sheet1!$A$1-1)*10,FALSE)&gt;999,-1,0)))))))</f>
        <v>5170</v>
      </c>
      <c r="Y700" s="66">
        <f>IF(ISNA(VLOOKUP($A700,Sheet1!$B$3:$AH$1266,Sheet1!I$1+(Sheet1!$A$1-1)*10,FALSE))=TRUE,"---",IF(VLOOKUP($A700,Sheet1!$B$3:$AH$1266,Sheet1!I$1+(Sheet1!$A$1-1)*10,FALSE)="---","---", (ROUND(VLOOKUP($A700,Sheet1!$B$3:$AH$1266,Sheet1!I$1+(Sheet1!$A$1-1)*10,FALSE),IF(VLOOKUP($A700,Sheet1!$B$3:$AH$1266,Sheet1!I$1+(Sheet1!$A$1-1)*10,FALSE)&gt;99999,-3,IF(VLOOKUP($A700,Sheet1!$B$3:$AH$1266,Sheet1!I$1+(Sheet1!$A$1-1)*10,FALSE)&gt;9999,-2,IF(VLOOKUP($A700,Sheet1!$B$3:$AH$1266,Sheet1!I$1+(Sheet1!$A$1-1)*10,FALSE)&gt;999,-1,0)))))))</f>
        <v>7050</v>
      </c>
      <c r="Z700" s="66">
        <f>IF(ISNA(VLOOKUP($A700,Sheet1!$B$3:$AH$1266,Sheet1!J$1+(Sheet1!$A$1-1)*10,FALSE))=TRUE,"---",IF(VLOOKUP($A700,Sheet1!$B$3:$AH$1266,Sheet1!J$1+(Sheet1!$A$1-1)*10,FALSE)="---","---", (ROUND(VLOOKUP($A700,Sheet1!$B$3:$AH$1266,Sheet1!J$1+(Sheet1!$A$1-1)*10,FALSE),IF(VLOOKUP($A700,Sheet1!$B$3:$AH$1266,Sheet1!J$1+(Sheet1!$A$1-1)*10,FALSE)&gt;99999,-3,IF(VLOOKUP($A700,Sheet1!$B$3:$AH$1266,Sheet1!J$1+(Sheet1!$A$1-1)*10,FALSE)&gt;9999,-2,IF(VLOOKUP($A700,Sheet1!$B$3:$AH$1266,Sheet1!J$1+(Sheet1!$A$1-1)*10,FALSE)&gt;999,-1,0)))))))</f>
        <v>9980</v>
      </c>
      <c r="AA700" s="66">
        <f>IF(ISNA(VLOOKUP($A700,Sheet1!$B$3:$AH$1266,Sheet1!K$1+(Sheet1!$A$1-1)*10,FALSE))=TRUE,"---",IF(VLOOKUP($A700,Sheet1!$B$3:$AH$1266,Sheet1!K$1+(Sheet1!$A$1-1)*10,FALSE)="---","---", (ROUND(VLOOKUP($A700,Sheet1!$B$3:$AH$1266,Sheet1!K$1+(Sheet1!$A$1-1)*10,FALSE),IF(VLOOKUP($A700,Sheet1!$B$3:$AH$1266,Sheet1!K$1+(Sheet1!$A$1-1)*10,FALSE)&gt;99999,-3,IF(VLOOKUP($A700,Sheet1!$B$3:$AH$1266,Sheet1!K$1+(Sheet1!$A$1-1)*10,FALSE)&gt;9999,-2,IF(VLOOKUP($A700,Sheet1!$B$3:$AH$1266,Sheet1!K$1+(Sheet1!$A$1-1)*10,FALSE)&gt;999,-1,0)))))))</f>
        <v>12700</v>
      </c>
      <c r="AB700" s="66">
        <f>IF(ISNA(VLOOKUP($A700,Sheet1!$B$3:$AH$1266,Sheet1!L$1+(Sheet1!$A$1-1)*10,FALSE))=TRUE,"---",IF(VLOOKUP($A700,Sheet1!$B$3:$AH$1266,Sheet1!L$1+(Sheet1!$A$1-1)*10,FALSE)="---","---", (ROUND(VLOOKUP($A700,Sheet1!$B$3:$AH$1266,Sheet1!L$1+(Sheet1!$A$1-1)*10,FALSE),IF(VLOOKUP($A700,Sheet1!$B$3:$AH$1266,Sheet1!L$1+(Sheet1!$A$1-1)*10,FALSE)&gt;99999,-3,IF(VLOOKUP($A700,Sheet1!$B$3:$AH$1266,Sheet1!L$1+(Sheet1!$A$1-1)*10,FALSE)&gt;9999,-2,IF(VLOOKUP($A700,Sheet1!$B$3:$AH$1266,Sheet1!L$1+(Sheet1!$A$1-1)*10,FALSE)&gt;999,-1,0)))))))</f>
        <v>15800</v>
      </c>
      <c r="AC700" s="66">
        <f>IF(ISNA(VLOOKUP($A700,Sheet1!$B$3:$AH$1266,Sheet1!M$1+(Sheet1!$A$1-1)*10,FALSE))=TRUE,"---",IF(VLOOKUP($A700,Sheet1!$B$3:$AH$1266,Sheet1!M$1+(Sheet1!$A$1-1)*10,FALSE)="---","---", (ROUND(VLOOKUP($A700,Sheet1!$B$3:$AH$1266,Sheet1!M$1+(Sheet1!$A$1-1)*10,FALSE),IF(VLOOKUP($A700,Sheet1!$B$3:$AH$1266,Sheet1!M$1+(Sheet1!$A$1-1)*10,FALSE)&gt;99999,-3,IF(VLOOKUP($A700,Sheet1!$B$3:$AH$1266,Sheet1!M$1+(Sheet1!$A$1-1)*10,FALSE)&gt;9999,-2,IF(VLOOKUP($A700,Sheet1!$B$3:$AH$1266,Sheet1!M$1+(Sheet1!$A$1-1)*10,FALSE)&gt;999,-1,0)))))))</f>
        <v>19600</v>
      </c>
      <c r="AD700" s="66">
        <f>IF(ISNA(VLOOKUP($A700,Sheet1!$B$3:$AH$1266,Sheet1!N$1+(Sheet1!$A$1-1)*10,FALSE))=TRUE,"---",IF(VLOOKUP($A700,Sheet1!$B$3:$AH$1266,Sheet1!N$1+(Sheet1!$A$1-1)*10,FALSE)="---","---", (ROUND(VLOOKUP($A700,Sheet1!$B$3:$AH$1266,Sheet1!N$1+(Sheet1!$A$1-1)*10,FALSE),IF(VLOOKUP($A700,Sheet1!$B$3:$AH$1266,Sheet1!N$1+(Sheet1!$A$1-1)*10,FALSE)&gt;99999,-3,IF(VLOOKUP($A700,Sheet1!$B$3:$AH$1266,Sheet1!N$1+(Sheet1!$A$1-1)*10,FALSE)&gt;9999,-2,IF(VLOOKUP($A700,Sheet1!$B$3:$AH$1266,Sheet1!N$1+(Sheet1!$A$1-1)*10,FALSE)&gt;999,-1,0)))))))</f>
        <v>25800</v>
      </c>
    </row>
    <row r="701" spans="1:30" ht="25.5" customHeight="1" x14ac:dyDescent="0.25">
      <c r="A701" s="303" t="s">
        <v>1077</v>
      </c>
      <c r="B701" s="469" t="s">
        <v>1078</v>
      </c>
      <c r="C701" s="303">
        <v>410827</v>
      </c>
      <c r="D701" s="303">
        <v>740700</v>
      </c>
      <c r="E701" s="307" t="s">
        <v>3011</v>
      </c>
      <c r="F701" s="52" t="s">
        <v>4668</v>
      </c>
      <c r="G701" s="127" t="s">
        <v>31</v>
      </c>
      <c r="H701" s="347">
        <v>12.3</v>
      </c>
      <c r="I701" s="326">
        <v>40783</v>
      </c>
      <c r="J701" s="375">
        <v>10.66</v>
      </c>
      <c r="K701" s="315" t="s">
        <v>4405</v>
      </c>
      <c r="L701" s="320">
        <v>3700</v>
      </c>
      <c r="M701" s="322">
        <v>301</v>
      </c>
      <c r="N701" s="318" t="s">
        <v>1079</v>
      </c>
      <c r="O701" s="299">
        <f t="shared" si="22"/>
        <v>0.71430876606253135</v>
      </c>
      <c r="P701" s="299">
        <f>IF(O701&lt;&gt;"",VLOOKUP($A701,Sheet4!$A$2:$O$1309,14,FALSE)*100,"")</f>
        <v>0.35763667043200442</v>
      </c>
      <c r="Q701" s="299">
        <f>IF(P701&lt;&gt;"",VLOOKUP($A701,Sheet4!$A$2:$O$1309,15,FALSE)*100,"")</f>
        <v>3.4484730473535508</v>
      </c>
      <c r="R701" s="301" t="str">
        <f t="shared" si="23"/>
        <v>&gt;100, &lt;200</v>
      </c>
      <c r="S701" s="356" t="s">
        <v>4362</v>
      </c>
      <c r="T701" s="356" t="str">
        <f>IF(ISNA(VLOOKUP(A701,Sheet1!B$3:C$1266,2,FALSE)=TRUE),"NC",VLOOKUP(A701,Sheet1!B$3:C$1266,2,FALSE))</f>
        <v>Urban</v>
      </c>
      <c r="U701" s="392">
        <f>IF(ISNA(VLOOKUP($A701,Sheet1!$B$3:$AH$1266,Sheet1!E$1+(Sheet1!$A$1-1)*10,FALSE))=TRUE,"---",IF(VLOOKUP($A701,Sheet1!$B$3:$AH$1266,Sheet1!E$1+(Sheet1!$A$1-1)*10,FALSE)="---","---", (ROUND(VLOOKUP($A701,Sheet1!$B$3:$AH$1266,Sheet1!E$1+(Sheet1!$A$1-1)*10,FALSE),IF(VLOOKUP($A701,Sheet1!$B$3:$AH$1266,Sheet1!E$1+(Sheet1!$A$1-1)*10,FALSE)&gt;99999,-3,IF(VLOOKUP($A701,Sheet1!$B$3:$AH$1266,Sheet1!E$1+(Sheet1!$A$1-1)*10,FALSE)&gt;9999,-2,IF(VLOOKUP($A701,Sheet1!$B$3:$AH$1266,Sheet1!E$1+(Sheet1!$A$1-1)*10,FALSE)&gt;999,-1,0)))))))</f>
        <v>364</v>
      </c>
      <c r="V701" s="392">
        <f>IF(ISNA(VLOOKUP($A701,Sheet1!$B$3:$AH$1266,Sheet1!F$1+(Sheet1!$A$1-1)*10,FALSE))=TRUE,"---",IF(VLOOKUP($A701,Sheet1!$B$3:$AH$1266,Sheet1!F$1+(Sheet1!$A$1-1)*10,FALSE)="---","---", (ROUND(VLOOKUP($A701,Sheet1!$B$3:$AH$1266,Sheet1!F$1+(Sheet1!$A$1-1)*10,FALSE),IF(VLOOKUP($A701,Sheet1!$B$3:$AH$1266,Sheet1!F$1+(Sheet1!$A$1-1)*10,FALSE)&gt;99999,-3,IF(VLOOKUP($A701,Sheet1!$B$3:$AH$1266,Sheet1!F$1+(Sheet1!$A$1-1)*10,FALSE)&gt;9999,-2,IF(VLOOKUP($A701,Sheet1!$B$3:$AH$1266,Sheet1!F$1+(Sheet1!$A$1-1)*10,FALSE)&gt;999,-1,0)))))))</f>
        <v>461</v>
      </c>
      <c r="W701" s="392">
        <f>IF(ISNA(VLOOKUP($A701,Sheet1!$B$3:$AH$1266,Sheet1!G$1+(Sheet1!$A$1-1)*10,FALSE))=TRUE,"---",IF(VLOOKUP($A701,Sheet1!$B$3:$AH$1266,Sheet1!G$1+(Sheet1!$A$1-1)*10,FALSE)="---","---", (ROUND(VLOOKUP($A701,Sheet1!$B$3:$AH$1266,Sheet1!G$1+(Sheet1!$A$1-1)*10,FALSE),IF(VLOOKUP($A701,Sheet1!$B$3:$AH$1266,Sheet1!G$1+(Sheet1!$A$1-1)*10,FALSE)&gt;99999,-3,IF(VLOOKUP($A701,Sheet1!$B$3:$AH$1266,Sheet1!G$1+(Sheet1!$A$1-1)*10,FALSE)&gt;9999,-2,IF(VLOOKUP($A701,Sheet1!$B$3:$AH$1266,Sheet1!G$1+(Sheet1!$A$1-1)*10,FALSE)&gt;999,-1,0)))))))</f>
        <v>598</v>
      </c>
      <c r="X701" s="392">
        <f>IF(ISNA(VLOOKUP($A701,Sheet1!$B$3:$AH$1266,Sheet1!H$1+(Sheet1!$A$1-1)*10,FALSE))=TRUE,"---",IF(VLOOKUP($A701,Sheet1!$B$3:$AH$1266,Sheet1!H$1+(Sheet1!$A$1-1)*10,FALSE)="---","---", (ROUND(VLOOKUP($A701,Sheet1!$B$3:$AH$1266,Sheet1!H$1+(Sheet1!$A$1-1)*10,FALSE),IF(VLOOKUP($A701,Sheet1!$B$3:$AH$1266,Sheet1!H$1+(Sheet1!$A$1-1)*10,FALSE)&gt;99999,-3,IF(VLOOKUP($A701,Sheet1!$B$3:$AH$1266,Sheet1!H$1+(Sheet1!$A$1-1)*10,FALSE)&gt;9999,-2,IF(VLOOKUP($A701,Sheet1!$B$3:$AH$1266,Sheet1!H$1+(Sheet1!$A$1-1)*10,FALSE)&gt;999,-1,0)))))))</f>
        <v>1050</v>
      </c>
      <c r="Y701" s="392">
        <f>IF(ISNA(VLOOKUP($A701,Sheet1!$B$3:$AH$1266,Sheet1!I$1+(Sheet1!$A$1-1)*10,FALSE))=TRUE,"---",IF(VLOOKUP($A701,Sheet1!$B$3:$AH$1266,Sheet1!I$1+(Sheet1!$A$1-1)*10,FALSE)="---","---", (ROUND(VLOOKUP($A701,Sheet1!$B$3:$AH$1266,Sheet1!I$1+(Sheet1!$A$1-1)*10,FALSE),IF(VLOOKUP($A701,Sheet1!$B$3:$AH$1266,Sheet1!I$1+(Sheet1!$A$1-1)*10,FALSE)&gt;99999,-3,IF(VLOOKUP($A701,Sheet1!$B$3:$AH$1266,Sheet1!I$1+(Sheet1!$A$1-1)*10,FALSE)&gt;9999,-2,IF(VLOOKUP($A701,Sheet1!$B$3:$AH$1266,Sheet1!I$1+(Sheet1!$A$1-1)*10,FALSE)&gt;999,-1,0)))))))</f>
        <v>1440</v>
      </c>
      <c r="Z701" s="392">
        <f>IF(ISNA(VLOOKUP($A701,Sheet1!$B$3:$AH$1266,Sheet1!J$1+(Sheet1!$A$1-1)*10,FALSE))=TRUE,"---",IF(VLOOKUP($A701,Sheet1!$B$3:$AH$1266,Sheet1!J$1+(Sheet1!$A$1-1)*10,FALSE)="---","---", (ROUND(VLOOKUP($A701,Sheet1!$B$3:$AH$1266,Sheet1!J$1+(Sheet1!$A$1-1)*10,FALSE),IF(VLOOKUP($A701,Sheet1!$B$3:$AH$1266,Sheet1!J$1+(Sheet1!$A$1-1)*10,FALSE)&gt;99999,-3,IF(VLOOKUP($A701,Sheet1!$B$3:$AH$1266,Sheet1!J$1+(Sheet1!$A$1-1)*10,FALSE)&gt;9999,-2,IF(VLOOKUP($A701,Sheet1!$B$3:$AH$1266,Sheet1!J$1+(Sheet1!$A$1-1)*10,FALSE)&gt;999,-1,0)))))))</f>
        <v>2050</v>
      </c>
      <c r="AA701" s="392">
        <f>IF(ISNA(VLOOKUP($A701,Sheet1!$B$3:$AH$1266,Sheet1!K$1+(Sheet1!$A$1-1)*10,FALSE))=TRUE,"---",IF(VLOOKUP($A701,Sheet1!$B$3:$AH$1266,Sheet1!K$1+(Sheet1!$A$1-1)*10,FALSE)="---","---", (ROUND(VLOOKUP($A701,Sheet1!$B$3:$AH$1266,Sheet1!K$1+(Sheet1!$A$1-1)*10,FALSE),IF(VLOOKUP($A701,Sheet1!$B$3:$AH$1266,Sheet1!K$1+(Sheet1!$A$1-1)*10,FALSE)&gt;99999,-3,IF(VLOOKUP($A701,Sheet1!$B$3:$AH$1266,Sheet1!K$1+(Sheet1!$A$1-1)*10,FALSE)&gt;9999,-2,IF(VLOOKUP($A701,Sheet1!$B$3:$AH$1266,Sheet1!K$1+(Sheet1!$A$1-1)*10,FALSE)&gt;999,-1,0)))))))</f>
        <v>2620</v>
      </c>
      <c r="AB701" s="392">
        <f>IF(ISNA(VLOOKUP($A701,Sheet1!$B$3:$AH$1266,Sheet1!L$1+(Sheet1!$A$1-1)*10,FALSE))=TRUE,"---",IF(VLOOKUP($A701,Sheet1!$B$3:$AH$1266,Sheet1!L$1+(Sheet1!$A$1-1)*10,FALSE)="---","---", (ROUND(VLOOKUP($A701,Sheet1!$B$3:$AH$1266,Sheet1!L$1+(Sheet1!$A$1-1)*10,FALSE),IF(VLOOKUP($A701,Sheet1!$B$3:$AH$1266,Sheet1!L$1+(Sheet1!$A$1-1)*10,FALSE)&gt;99999,-3,IF(VLOOKUP($A701,Sheet1!$B$3:$AH$1266,Sheet1!L$1+(Sheet1!$A$1-1)*10,FALSE)&gt;9999,-2,IF(VLOOKUP($A701,Sheet1!$B$3:$AH$1266,Sheet1!L$1+(Sheet1!$A$1-1)*10,FALSE)&gt;999,-1,0)))))))</f>
        <v>3280</v>
      </c>
      <c r="AC701" s="392">
        <f>IF(ISNA(VLOOKUP($A701,Sheet1!$B$3:$AH$1266,Sheet1!M$1+(Sheet1!$A$1-1)*10,FALSE))=TRUE,"---",IF(VLOOKUP($A701,Sheet1!$B$3:$AH$1266,Sheet1!M$1+(Sheet1!$A$1-1)*10,FALSE)="---","---", (ROUND(VLOOKUP($A701,Sheet1!$B$3:$AH$1266,Sheet1!M$1+(Sheet1!$A$1-1)*10,FALSE),IF(VLOOKUP($A701,Sheet1!$B$3:$AH$1266,Sheet1!M$1+(Sheet1!$A$1-1)*10,FALSE)&gt;99999,-3,IF(VLOOKUP($A701,Sheet1!$B$3:$AH$1266,Sheet1!M$1+(Sheet1!$A$1-1)*10,FALSE)&gt;9999,-2,IF(VLOOKUP($A701,Sheet1!$B$3:$AH$1266,Sheet1!M$1+(Sheet1!$A$1-1)*10,FALSE)&gt;999,-1,0)))))))</f>
        <v>4050</v>
      </c>
      <c r="AD701" s="392">
        <f>IF(ISNA(VLOOKUP($A701,Sheet1!$B$3:$AH$1266,Sheet1!N$1+(Sheet1!$A$1-1)*10,FALSE))=TRUE,"---",IF(VLOOKUP($A701,Sheet1!$B$3:$AH$1266,Sheet1!N$1+(Sheet1!$A$1-1)*10,FALSE)="---","---", (ROUND(VLOOKUP($A701,Sheet1!$B$3:$AH$1266,Sheet1!N$1+(Sheet1!$A$1-1)*10,FALSE),IF(VLOOKUP($A701,Sheet1!$B$3:$AH$1266,Sheet1!N$1+(Sheet1!$A$1-1)*10,FALSE)&gt;99999,-3,IF(VLOOKUP($A701,Sheet1!$B$3:$AH$1266,Sheet1!N$1+(Sheet1!$A$1-1)*10,FALSE)&gt;9999,-2,IF(VLOOKUP($A701,Sheet1!$B$3:$AH$1266,Sheet1!N$1+(Sheet1!$A$1-1)*10,FALSE)&gt;999,-1,0)))))))</f>
        <v>5290</v>
      </c>
    </row>
    <row r="702" spans="1:30" ht="25.5" customHeight="1" x14ac:dyDescent="0.25">
      <c r="A702" s="303"/>
      <c r="B702" s="466"/>
      <c r="C702" s="303"/>
      <c r="D702" s="303"/>
      <c r="E702" s="307" t="e">
        <v>#N/A</v>
      </c>
      <c r="F702" s="52" t="s">
        <v>4650</v>
      </c>
      <c r="G702" s="127" t="s">
        <v>286</v>
      </c>
      <c r="H702" s="347"/>
      <c r="I702" s="327"/>
      <c r="J702" s="376"/>
      <c r="K702" s="319"/>
      <c r="L702" s="321"/>
      <c r="M702" s="323"/>
      <c r="N702" s="319"/>
      <c r="O702" s="317" t="str">
        <f t="shared" si="22"/>
        <v/>
      </c>
      <c r="P702" s="317" t="str">
        <f>IF(O702&lt;&gt;"",VLOOKUP($A702,Sheet4!$A$2:$O$1309,14,FALSE)*100,"")</f>
        <v/>
      </c>
      <c r="Q702" s="317" t="str">
        <f>IF(P702&lt;&gt;"",VLOOKUP($A702,Sheet4!$A$2:$O$1309,15,FALSE)*100,"")</f>
        <v/>
      </c>
      <c r="R702" s="356" t="str">
        <f t="shared" si="23"/>
        <v/>
      </c>
      <c r="S702" s="356" t="e">
        <v>#N/A</v>
      </c>
      <c r="T702" s="356" t="str">
        <f>IF(ISNA(VLOOKUP(A702,Sheet1!B$3:C$1266,2,FALSE)=TRUE),"ND",VLOOKUP(A702,Sheet1!B$3:C$1266,2,FALSE))</f>
        <v>ND</v>
      </c>
      <c r="U702" s="392" t="str">
        <f>IF(ISNA(VLOOKUP($A702,Sheet1!$B$3:$AH$1266,Sheet1!E$1+(Sheet1!$A$1-1)*10,FALSE))=TRUE,"---",IF(VLOOKUP($A702,Sheet1!$B$3:$AH$1266,Sheet1!E$1+(Sheet1!$A$1-1)*10,FALSE)="---","---", (ROUND(VLOOKUP($A702,Sheet1!$B$3:$AH$1266,Sheet1!E$1+(Sheet1!$A$1-1)*10,FALSE),IF(VLOOKUP($A702,Sheet1!$B$3:$AH$1266,Sheet1!E$1+(Sheet1!$A$1-1)*10,FALSE)&gt;99999,-3,IF(VLOOKUP($A702,Sheet1!$B$3:$AH$1266,Sheet1!E$1+(Sheet1!$A$1-1)*10,FALSE)&gt;9999,-2,IF(VLOOKUP($A702,Sheet1!$B$3:$AH$1266,Sheet1!E$1+(Sheet1!$A$1-1)*10,FALSE)&gt;999,-1,0)))))))</f>
        <v>---</v>
      </c>
      <c r="V702" s="392" t="str">
        <f>IF(ISNA(VLOOKUP($A702,Sheet1!$B$3:$AH$1266,Sheet1!F$1+(Sheet1!$A$1-1)*10,FALSE))=TRUE,"---",IF(VLOOKUP($A702,Sheet1!$B$3:$AH$1266,Sheet1!F$1+(Sheet1!$A$1-1)*10,FALSE)="---","---", (ROUND(VLOOKUP($A702,Sheet1!$B$3:$AH$1266,Sheet1!F$1+(Sheet1!$A$1-1)*10,FALSE),IF(VLOOKUP($A702,Sheet1!$B$3:$AH$1266,Sheet1!F$1+(Sheet1!$A$1-1)*10,FALSE)&gt;99999,-3,IF(VLOOKUP($A702,Sheet1!$B$3:$AH$1266,Sheet1!F$1+(Sheet1!$A$1-1)*10,FALSE)&gt;9999,-2,IF(VLOOKUP($A702,Sheet1!$B$3:$AH$1266,Sheet1!F$1+(Sheet1!$A$1-1)*10,FALSE)&gt;999,-1,0)))))))</f>
        <v>---</v>
      </c>
      <c r="W702" s="392" t="str">
        <f>IF(ISNA(VLOOKUP($A702,Sheet1!$B$3:$AH$1266,Sheet1!G$1+(Sheet1!$A$1-1)*10,FALSE))=TRUE,"---",IF(VLOOKUP($A702,Sheet1!$B$3:$AH$1266,Sheet1!G$1+(Sheet1!$A$1-1)*10,FALSE)="---","---", (ROUND(VLOOKUP($A702,Sheet1!$B$3:$AH$1266,Sheet1!G$1+(Sheet1!$A$1-1)*10,FALSE),IF(VLOOKUP($A702,Sheet1!$B$3:$AH$1266,Sheet1!G$1+(Sheet1!$A$1-1)*10,FALSE)&gt;99999,-3,IF(VLOOKUP($A702,Sheet1!$B$3:$AH$1266,Sheet1!G$1+(Sheet1!$A$1-1)*10,FALSE)&gt;9999,-2,IF(VLOOKUP($A702,Sheet1!$B$3:$AH$1266,Sheet1!G$1+(Sheet1!$A$1-1)*10,FALSE)&gt;999,-1,0)))))))</f>
        <v>---</v>
      </c>
      <c r="X702" s="392" t="str">
        <f>IF(ISNA(VLOOKUP($A702,Sheet1!$B$3:$AH$1266,Sheet1!H$1+(Sheet1!$A$1-1)*10,FALSE))=TRUE,"---",IF(VLOOKUP($A702,Sheet1!$B$3:$AH$1266,Sheet1!H$1+(Sheet1!$A$1-1)*10,FALSE)="---","---", (ROUND(VLOOKUP($A702,Sheet1!$B$3:$AH$1266,Sheet1!H$1+(Sheet1!$A$1-1)*10,FALSE),IF(VLOOKUP($A702,Sheet1!$B$3:$AH$1266,Sheet1!H$1+(Sheet1!$A$1-1)*10,FALSE)&gt;99999,-3,IF(VLOOKUP($A702,Sheet1!$B$3:$AH$1266,Sheet1!H$1+(Sheet1!$A$1-1)*10,FALSE)&gt;9999,-2,IF(VLOOKUP($A702,Sheet1!$B$3:$AH$1266,Sheet1!H$1+(Sheet1!$A$1-1)*10,FALSE)&gt;999,-1,0)))))))</f>
        <v>---</v>
      </c>
      <c r="Y702" s="392" t="str">
        <f>IF(ISNA(VLOOKUP($A702,Sheet1!$B$3:$AH$1266,Sheet1!I$1+(Sheet1!$A$1-1)*10,FALSE))=TRUE,"---",IF(VLOOKUP($A702,Sheet1!$B$3:$AH$1266,Sheet1!I$1+(Sheet1!$A$1-1)*10,FALSE)="---","---", (ROUND(VLOOKUP($A702,Sheet1!$B$3:$AH$1266,Sheet1!I$1+(Sheet1!$A$1-1)*10,FALSE),IF(VLOOKUP($A702,Sheet1!$B$3:$AH$1266,Sheet1!I$1+(Sheet1!$A$1-1)*10,FALSE)&gt;99999,-3,IF(VLOOKUP($A702,Sheet1!$B$3:$AH$1266,Sheet1!I$1+(Sheet1!$A$1-1)*10,FALSE)&gt;9999,-2,IF(VLOOKUP($A702,Sheet1!$B$3:$AH$1266,Sheet1!I$1+(Sheet1!$A$1-1)*10,FALSE)&gt;999,-1,0)))))))</f>
        <v>---</v>
      </c>
      <c r="Z702" s="392" t="str">
        <f>IF(ISNA(VLOOKUP($A702,Sheet1!$B$3:$AH$1266,Sheet1!J$1+(Sheet1!$A$1-1)*10,FALSE))=TRUE,"---",IF(VLOOKUP($A702,Sheet1!$B$3:$AH$1266,Sheet1!J$1+(Sheet1!$A$1-1)*10,FALSE)="---","---", (ROUND(VLOOKUP($A702,Sheet1!$B$3:$AH$1266,Sheet1!J$1+(Sheet1!$A$1-1)*10,FALSE),IF(VLOOKUP($A702,Sheet1!$B$3:$AH$1266,Sheet1!J$1+(Sheet1!$A$1-1)*10,FALSE)&gt;99999,-3,IF(VLOOKUP($A702,Sheet1!$B$3:$AH$1266,Sheet1!J$1+(Sheet1!$A$1-1)*10,FALSE)&gt;9999,-2,IF(VLOOKUP($A702,Sheet1!$B$3:$AH$1266,Sheet1!J$1+(Sheet1!$A$1-1)*10,FALSE)&gt;999,-1,0)))))))</f>
        <v>---</v>
      </c>
      <c r="AA702" s="392" t="str">
        <f>IF(ISNA(VLOOKUP($A702,Sheet1!$B$3:$AH$1266,Sheet1!K$1+(Sheet1!$A$1-1)*10,FALSE))=TRUE,"---",IF(VLOOKUP($A702,Sheet1!$B$3:$AH$1266,Sheet1!K$1+(Sheet1!$A$1-1)*10,FALSE)="---","---", (ROUND(VLOOKUP($A702,Sheet1!$B$3:$AH$1266,Sheet1!K$1+(Sheet1!$A$1-1)*10,FALSE),IF(VLOOKUP($A702,Sheet1!$B$3:$AH$1266,Sheet1!K$1+(Sheet1!$A$1-1)*10,FALSE)&gt;99999,-3,IF(VLOOKUP($A702,Sheet1!$B$3:$AH$1266,Sheet1!K$1+(Sheet1!$A$1-1)*10,FALSE)&gt;9999,-2,IF(VLOOKUP($A702,Sheet1!$B$3:$AH$1266,Sheet1!K$1+(Sheet1!$A$1-1)*10,FALSE)&gt;999,-1,0)))))))</f>
        <v>---</v>
      </c>
      <c r="AB702" s="392" t="str">
        <f>IF(ISNA(VLOOKUP($A702,Sheet1!$B$3:$AH$1266,Sheet1!L$1+(Sheet1!$A$1-1)*10,FALSE))=TRUE,"---",IF(VLOOKUP($A702,Sheet1!$B$3:$AH$1266,Sheet1!L$1+(Sheet1!$A$1-1)*10,FALSE)="---","---", (ROUND(VLOOKUP($A702,Sheet1!$B$3:$AH$1266,Sheet1!L$1+(Sheet1!$A$1-1)*10,FALSE),IF(VLOOKUP($A702,Sheet1!$B$3:$AH$1266,Sheet1!L$1+(Sheet1!$A$1-1)*10,FALSE)&gt;99999,-3,IF(VLOOKUP($A702,Sheet1!$B$3:$AH$1266,Sheet1!L$1+(Sheet1!$A$1-1)*10,FALSE)&gt;9999,-2,IF(VLOOKUP($A702,Sheet1!$B$3:$AH$1266,Sheet1!L$1+(Sheet1!$A$1-1)*10,FALSE)&gt;999,-1,0)))))))</f>
        <v>---</v>
      </c>
      <c r="AC702" s="392" t="str">
        <f>IF(ISNA(VLOOKUP($A702,Sheet1!$B$3:$AH$1266,Sheet1!M$1+(Sheet1!$A$1-1)*10,FALSE))=TRUE,"---",IF(VLOOKUP($A702,Sheet1!$B$3:$AH$1266,Sheet1!M$1+(Sheet1!$A$1-1)*10,FALSE)="---","---", (ROUND(VLOOKUP($A702,Sheet1!$B$3:$AH$1266,Sheet1!M$1+(Sheet1!$A$1-1)*10,FALSE),IF(VLOOKUP($A702,Sheet1!$B$3:$AH$1266,Sheet1!M$1+(Sheet1!$A$1-1)*10,FALSE)&gt;99999,-3,IF(VLOOKUP($A702,Sheet1!$B$3:$AH$1266,Sheet1!M$1+(Sheet1!$A$1-1)*10,FALSE)&gt;9999,-2,IF(VLOOKUP($A702,Sheet1!$B$3:$AH$1266,Sheet1!M$1+(Sheet1!$A$1-1)*10,FALSE)&gt;999,-1,0)))))))</f>
        <v>---</v>
      </c>
      <c r="AD702" s="392" t="str">
        <f>IF(ISNA(VLOOKUP($A702,Sheet1!$B$3:$AH$1266,Sheet1!N$1+(Sheet1!$A$1-1)*10,FALSE))=TRUE,"---",IF(VLOOKUP($A702,Sheet1!$B$3:$AH$1266,Sheet1!N$1+(Sheet1!$A$1-1)*10,FALSE)="---","---", (ROUND(VLOOKUP($A702,Sheet1!$B$3:$AH$1266,Sheet1!N$1+(Sheet1!$A$1-1)*10,FALSE),IF(VLOOKUP($A702,Sheet1!$B$3:$AH$1266,Sheet1!N$1+(Sheet1!$A$1-1)*10,FALSE)&gt;99999,-3,IF(VLOOKUP($A702,Sheet1!$B$3:$AH$1266,Sheet1!N$1+(Sheet1!$A$1-1)*10,FALSE)&gt;9999,-2,IF(VLOOKUP($A702,Sheet1!$B$3:$AH$1266,Sheet1!N$1+(Sheet1!$A$1-1)*10,FALSE)&gt;999,-1,0)))))))</f>
        <v>---</v>
      </c>
    </row>
    <row r="703" spans="1:30" ht="25.5" customHeight="1" x14ac:dyDescent="0.25">
      <c r="A703" s="303"/>
      <c r="B703" s="466"/>
      <c r="C703" s="303"/>
      <c r="D703" s="303"/>
      <c r="E703" s="307"/>
      <c r="F703" s="52" t="s">
        <v>4669</v>
      </c>
      <c r="G703" s="127" t="s">
        <v>31</v>
      </c>
      <c r="H703" s="347"/>
      <c r="I703" s="327"/>
      <c r="J703" s="376"/>
      <c r="K703" s="316"/>
      <c r="L703" s="321"/>
      <c r="M703" s="323"/>
      <c r="N703" s="319"/>
      <c r="O703" s="317" t="e">
        <f t="shared" si="22"/>
        <v>#NUM!</v>
      </c>
      <c r="P703" s="317" t="e">
        <f>IF(O703&lt;&gt;"",VLOOKUP($A703,Sheet4!$A$2:$O$1309,14,FALSE)*100,"")</f>
        <v>#NUM!</v>
      </c>
      <c r="Q703" s="317" t="e">
        <f>IF(P703&lt;&gt;"",VLOOKUP($A703,Sheet4!$A$2:$O$1309,15,FALSE)*100,"")</f>
        <v>#NUM!</v>
      </c>
      <c r="R703" s="356" t="e">
        <f t="shared" si="23"/>
        <v>#NUM!</v>
      </c>
      <c r="S703" s="356"/>
      <c r="T703" s="356"/>
      <c r="U703" s="392"/>
      <c r="V703" s="392"/>
      <c r="W703" s="392"/>
      <c r="X703" s="392"/>
      <c r="Y703" s="392"/>
      <c r="Z703" s="392"/>
      <c r="AA703" s="392"/>
      <c r="AB703" s="392"/>
      <c r="AC703" s="392"/>
      <c r="AD703" s="392"/>
    </row>
    <row r="704" spans="1:30" ht="25.5" customHeight="1" x14ac:dyDescent="0.25">
      <c r="A704" s="304" t="s">
        <v>1080</v>
      </c>
      <c r="B704" s="393" t="s">
        <v>1081</v>
      </c>
      <c r="C704" s="304">
        <v>410654</v>
      </c>
      <c r="D704" s="304">
        <v>740845</v>
      </c>
      <c r="E704" s="305" t="s">
        <v>3011</v>
      </c>
      <c r="F704" s="117" t="s">
        <v>4625</v>
      </c>
      <c r="G704" s="118" t="s">
        <v>31</v>
      </c>
      <c r="H704" s="348">
        <v>20.7</v>
      </c>
      <c r="I704" s="377">
        <v>22717</v>
      </c>
      <c r="J704" s="379">
        <v>5.88</v>
      </c>
      <c r="K704" s="340" t="s">
        <v>4405</v>
      </c>
      <c r="L704" s="338">
        <v>1050</v>
      </c>
      <c r="M704" s="381">
        <v>50.7</v>
      </c>
      <c r="N704" s="340" t="s">
        <v>4405</v>
      </c>
      <c r="O704" s="328" t="s">
        <v>4405</v>
      </c>
      <c r="P704" s="328" t="s">
        <v>4405</v>
      </c>
      <c r="Q704" s="328" t="s">
        <v>4405</v>
      </c>
      <c r="R704" s="358" t="s">
        <v>4405</v>
      </c>
      <c r="S704" s="357" t="s">
        <v>4362</v>
      </c>
      <c r="T704" s="357" t="str">
        <f>IF(ISNA(VLOOKUP(A704,Sheet1!B$3:C$1266,2,FALSE)=TRUE),"NC",VLOOKUP(A704,Sheet1!B$3:C$1266,2,FALSE))</f>
        <v>NC</v>
      </c>
      <c r="U704" s="385" t="str">
        <f>IF(ISNA(VLOOKUP($A704,Sheet1!$B$3:$AH$1266,Sheet1!E$1+(Sheet1!$A$1-1)*10,FALSE))=TRUE,"---",IF(VLOOKUP($A704,Sheet1!$B$3:$AH$1266,Sheet1!E$1+(Sheet1!$A$1-1)*10,FALSE)="---","---", (ROUND(VLOOKUP($A704,Sheet1!$B$3:$AH$1266,Sheet1!E$1+(Sheet1!$A$1-1)*10,FALSE),IF(VLOOKUP($A704,Sheet1!$B$3:$AH$1266,Sheet1!E$1+(Sheet1!$A$1-1)*10,FALSE)&gt;99999,-3,IF(VLOOKUP($A704,Sheet1!$B$3:$AH$1266,Sheet1!E$1+(Sheet1!$A$1-1)*10,FALSE)&gt;9999,-2,IF(VLOOKUP($A704,Sheet1!$B$3:$AH$1266,Sheet1!E$1+(Sheet1!$A$1-1)*10,FALSE)&gt;999,-1,0)))))))</f>
        <v>---</v>
      </c>
      <c r="V704" s="385" t="str">
        <f>IF(ISNA(VLOOKUP($A704,Sheet1!$B$3:$AH$1266,Sheet1!F$1+(Sheet1!$A$1-1)*10,FALSE))=TRUE,"---",IF(VLOOKUP($A704,Sheet1!$B$3:$AH$1266,Sheet1!F$1+(Sheet1!$A$1-1)*10,FALSE)="---","---", (ROUND(VLOOKUP($A704,Sheet1!$B$3:$AH$1266,Sheet1!F$1+(Sheet1!$A$1-1)*10,FALSE),IF(VLOOKUP($A704,Sheet1!$B$3:$AH$1266,Sheet1!F$1+(Sheet1!$A$1-1)*10,FALSE)&gt;99999,-3,IF(VLOOKUP($A704,Sheet1!$B$3:$AH$1266,Sheet1!F$1+(Sheet1!$A$1-1)*10,FALSE)&gt;9999,-2,IF(VLOOKUP($A704,Sheet1!$B$3:$AH$1266,Sheet1!F$1+(Sheet1!$A$1-1)*10,FALSE)&gt;999,-1,0)))))))</f>
        <v>---</v>
      </c>
      <c r="W704" s="385" t="str">
        <f>IF(ISNA(VLOOKUP($A704,Sheet1!$B$3:$AH$1266,Sheet1!G$1+(Sheet1!$A$1-1)*10,FALSE))=TRUE,"---",IF(VLOOKUP($A704,Sheet1!$B$3:$AH$1266,Sheet1!G$1+(Sheet1!$A$1-1)*10,FALSE)="---","---", (ROUND(VLOOKUP($A704,Sheet1!$B$3:$AH$1266,Sheet1!G$1+(Sheet1!$A$1-1)*10,FALSE),IF(VLOOKUP($A704,Sheet1!$B$3:$AH$1266,Sheet1!G$1+(Sheet1!$A$1-1)*10,FALSE)&gt;99999,-3,IF(VLOOKUP($A704,Sheet1!$B$3:$AH$1266,Sheet1!G$1+(Sheet1!$A$1-1)*10,FALSE)&gt;9999,-2,IF(VLOOKUP($A704,Sheet1!$B$3:$AH$1266,Sheet1!G$1+(Sheet1!$A$1-1)*10,FALSE)&gt;999,-1,0)))))))</f>
        <v>---</v>
      </c>
      <c r="X704" s="385" t="str">
        <f>IF(ISNA(VLOOKUP($A704,Sheet1!$B$3:$AH$1266,Sheet1!H$1+(Sheet1!$A$1-1)*10,FALSE))=TRUE,"---",IF(VLOOKUP($A704,Sheet1!$B$3:$AH$1266,Sheet1!H$1+(Sheet1!$A$1-1)*10,FALSE)="---","---", (ROUND(VLOOKUP($A704,Sheet1!$B$3:$AH$1266,Sheet1!H$1+(Sheet1!$A$1-1)*10,FALSE),IF(VLOOKUP($A704,Sheet1!$B$3:$AH$1266,Sheet1!H$1+(Sheet1!$A$1-1)*10,FALSE)&gt;99999,-3,IF(VLOOKUP($A704,Sheet1!$B$3:$AH$1266,Sheet1!H$1+(Sheet1!$A$1-1)*10,FALSE)&gt;9999,-2,IF(VLOOKUP($A704,Sheet1!$B$3:$AH$1266,Sheet1!H$1+(Sheet1!$A$1-1)*10,FALSE)&gt;999,-1,0)))))))</f>
        <v>---</v>
      </c>
      <c r="Y704" s="385" t="str">
        <f>IF(ISNA(VLOOKUP($A704,Sheet1!$B$3:$AH$1266,Sheet1!I$1+(Sheet1!$A$1-1)*10,FALSE))=TRUE,"---",IF(VLOOKUP($A704,Sheet1!$B$3:$AH$1266,Sheet1!I$1+(Sheet1!$A$1-1)*10,FALSE)="---","---", (ROUND(VLOOKUP($A704,Sheet1!$B$3:$AH$1266,Sheet1!I$1+(Sheet1!$A$1-1)*10,FALSE),IF(VLOOKUP($A704,Sheet1!$B$3:$AH$1266,Sheet1!I$1+(Sheet1!$A$1-1)*10,FALSE)&gt;99999,-3,IF(VLOOKUP($A704,Sheet1!$B$3:$AH$1266,Sheet1!I$1+(Sheet1!$A$1-1)*10,FALSE)&gt;9999,-2,IF(VLOOKUP($A704,Sheet1!$B$3:$AH$1266,Sheet1!I$1+(Sheet1!$A$1-1)*10,FALSE)&gt;999,-1,0)))))))</f>
        <v>---</v>
      </c>
      <c r="Z704" s="385" t="str">
        <f>IF(ISNA(VLOOKUP($A704,Sheet1!$B$3:$AH$1266,Sheet1!J$1+(Sheet1!$A$1-1)*10,FALSE))=TRUE,"---",IF(VLOOKUP($A704,Sheet1!$B$3:$AH$1266,Sheet1!J$1+(Sheet1!$A$1-1)*10,FALSE)="---","---", (ROUND(VLOOKUP($A704,Sheet1!$B$3:$AH$1266,Sheet1!J$1+(Sheet1!$A$1-1)*10,FALSE),IF(VLOOKUP($A704,Sheet1!$B$3:$AH$1266,Sheet1!J$1+(Sheet1!$A$1-1)*10,FALSE)&gt;99999,-3,IF(VLOOKUP($A704,Sheet1!$B$3:$AH$1266,Sheet1!J$1+(Sheet1!$A$1-1)*10,FALSE)&gt;9999,-2,IF(VLOOKUP($A704,Sheet1!$B$3:$AH$1266,Sheet1!J$1+(Sheet1!$A$1-1)*10,FALSE)&gt;999,-1,0)))))))</f>
        <v>---</v>
      </c>
      <c r="AA704" s="385" t="str">
        <f>IF(ISNA(VLOOKUP($A704,Sheet1!$B$3:$AH$1266,Sheet1!K$1+(Sheet1!$A$1-1)*10,FALSE))=TRUE,"---",IF(VLOOKUP($A704,Sheet1!$B$3:$AH$1266,Sheet1!K$1+(Sheet1!$A$1-1)*10,FALSE)="---","---", (ROUND(VLOOKUP($A704,Sheet1!$B$3:$AH$1266,Sheet1!K$1+(Sheet1!$A$1-1)*10,FALSE),IF(VLOOKUP($A704,Sheet1!$B$3:$AH$1266,Sheet1!K$1+(Sheet1!$A$1-1)*10,FALSE)&gt;99999,-3,IF(VLOOKUP($A704,Sheet1!$B$3:$AH$1266,Sheet1!K$1+(Sheet1!$A$1-1)*10,FALSE)&gt;9999,-2,IF(VLOOKUP($A704,Sheet1!$B$3:$AH$1266,Sheet1!K$1+(Sheet1!$A$1-1)*10,FALSE)&gt;999,-1,0)))))))</f>
        <v>---</v>
      </c>
      <c r="AB704" s="385" t="str">
        <f>IF(ISNA(VLOOKUP($A704,Sheet1!$B$3:$AH$1266,Sheet1!L$1+(Sheet1!$A$1-1)*10,FALSE))=TRUE,"---",IF(VLOOKUP($A704,Sheet1!$B$3:$AH$1266,Sheet1!L$1+(Sheet1!$A$1-1)*10,FALSE)="---","---", (ROUND(VLOOKUP($A704,Sheet1!$B$3:$AH$1266,Sheet1!L$1+(Sheet1!$A$1-1)*10,FALSE),IF(VLOOKUP($A704,Sheet1!$B$3:$AH$1266,Sheet1!L$1+(Sheet1!$A$1-1)*10,FALSE)&gt;99999,-3,IF(VLOOKUP($A704,Sheet1!$B$3:$AH$1266,Sheet1!L$1+(Sheet1!$A$1-1)*10,FALSE)&gt;9999,-2,IF(VLOOKUP($A704,Sheet1!$B$3:$AH$1266,Sheet1!L$1+(Sheet1!$A$1-1)*10,FALSE)&gt;999,-1,0)))))))</f>
        <v>---</v>
      </c>
      <c r="AC704" s="385" t="str">
        <f>IF(ISNA(VLOOKUP($A704,Sheet1!$B$3:$AH$1266,Sheet1!M$1+(Sheet1!$A$1-1)*10,FALSE))=TRUE,"---",IF(VLOOKUP($A704,Sheet1!$B$3:$AH$1266,Sheet1!M$1+(Sheet1!$A$1-1)*10,FALSE)="---","---", (ROUND(VLOOKUP($A704,Sheet1!$B$3:$AH$1266,Sheet1!M$1+(Sheet1!$A$1-1)*10,FALSE),IF(VLOOKUP($A704,Sheet1!$B$3:$AH$1266,Sheet1!M$1+(Sheet1!$A$1-1)*10,FALSE)&gt;99999,-3,IF(VLOOKUP($A704,Sheet1!$B$3:$AH$1266,Sheet1!M$1+(Sheet1!$A$1-1)*10,FALSE)&gt;9999,-2,IF(VLOOKUP($A704,Sheet1!$B$3:$AH$1266,Sheet1!M$1+(Sheet1!$A$1-1)*10,FALSE)&gt;999,-1,0)))))))</f>
        <v>---</v>
      </c>
      <c r="AD704" s="385" t="str">
        <f>IF(ISNA(VLOOKUP($A704,Sheet1!$B$3:$AH$1266,Sheet1!N$1+(Sheet1!$A$1-1)*10,FALSE))=TRUE,"---",IF(VLOOKUP($A704,Sheet1!$B$3:$AH$1266,Sheet1!N$1+(Sheet1!$A$1-1)*10,FALSE)="---","---", (ROUND(VLOOKUP($A704,Sheet1!$B$3:$AH$1266,Sheet1!N$1+(Sheet1!$A$1-1)*10,FALSE),IF(VLOOKUP($A704,Sheet1!$B$3:$AH$1266,Sheet1!N$1+(Sheet1!$A$1-1)*10,FALSE)&gt;99999,-3,IF(VLOOKUP($A704,Sheet1!$B$3:$AH$1266,Sheet1!N$1+(Sheet1!$A$1-1)*10,FALSE)&gt;9999,-2,IF(VLOOKUP($A704,Sheet1!$B$3:$AH$1266,Sheet1!N$1+(Sheet1!$A$1-1)*10,FALSE)&gt;999,-1,0)))))))</f>
        <v>---</v>
      </c>
    </row>
    <row r="705" spans="1:30" ht="25.5" customHeight="1" x14ac:dyDescent="0.25">
      <c r="A705" s="304"/>
      <c r="B705" s="346"/>
      <c r="C705" s="304"/>
      <c r="D705" s="304"/>
      <c r="E705" s="305"/>
      <c r="F705" s="117" t="s">
        <v>4670</v>
      </c>
      <c r="G705" s="118" t="s">
        <v>286</v>
      </c>
      <c r="H705" s="348"/>
      <c r="I705" s="378"/>
      <c r="J705" s="380"/>
      <c r="K705" s="341"/>
      <c r="L705" s="339"/>
      <c r="M705" s="382"/>
      <c r="N705" s="341"/>
      <c r="O705" s="329" t="e">
        <f t="shared" si="22"/>
        <v>#NUM!</v>
      </c>
      <c r="P705" s="329" t="e">
        <f>IF(O705&lt;&gt;"",VLOOKUP($A705,Sheet4!$A$2:$O$1309,14,FALSE)*100,"")</f>
        <v>#NUM!</v>
      </c>
      <c r="Q705" s="329" t="e">
        <f>IF(P705&lt;&gt;"",VLOOKUP($A705,Sheet4!$A$2:$O$1309,15,FALSE)*100,"")</f>
        <v>#NUM!</v>
      </c>
      <c r="R705" s="357" t="e">
        <f>IF(O705="&lt;0.2","&gt;500",IF(O705="&gt;50","&lt;2",IF(ISERR(1/O705*100),"",IF(AND((1/O705*100)&gt;=2,(1/O705*100)&lt;=10),MROUND(1/O705*100,1),IF(AND((1/O705*100)&gt;=10,(1/O705*100)&lt;=50),MROUND(1/O705*100,5),IF(AND((1/O705*100)&gt;=50,(1/O705*100)&lt;=104),MROUND(1/O705*100,10),IF(AND((1/O705*100)&gt;=104,(1/O705*100)&lt;=110),"100",IF(AND((1/O705*100)&gt;=110,(1/O705*100)&lt;=180),"&gt;100, &lt;200",IF(AND((1/O705*100)&gt;=180,(1/O705*100)&lt;=220),"200",IF(AND((1/O705*100)&gt;=220,(1/O705*100)&lt;=450),"&gt;200,  &lt;500","500"))))))))))</f>
        <v>#NUM!</v>
      </c>
      <c r="S705" s="357"/>
      <c r="T705" s="357"/>
      <c r="U705" s="385"/>
      <c r="V705" s="385"/>
      <c r="W705" s="385"/>
      <c r="X705" s="385"/>
      <c r="Y705" s="385"/>
      <c r="Z705" s="385"/>
      <c r="AA705" s="385"/>
      <c r="AB705" s="385"/>
      <c r="AC705" s="385"/>
      <c r="AD705" s="385"/>
    </row>
    <row r="706" spans="1:30" ht="25.5" customHeight="1" x14ac:dyDescent="0.25">
      <c r="A706" s="125" t="s">
        <v>1082</v>
      </c>
      <c r="B706" s="126" t="s">
        <v>1083</v>
      </c>
      <c r="C706" s="125">
        <v>410454</v>
      </c>
      <c r="D706" s="125">
        <v>740459</v>
      </c>
      <c r="E706" s="70" t="s">
        <v>3011</v>
      </c>
      <c r="F706" s="52" t="s">
        <v>4671</v>
      </c>
      <c r="G706" s="127" t="s">
        <v>31</v>
      </c>
      <c r="H706" s="167">
        <v>2.1</v>
      </c>
      <c r="I706" s="112">
        <v>22147</v>
      </c>
      <c r="J706" s="113">
        <v>8.6300000000000008</v>
      </c>
      <c r="K706" s="114" t="s">
        <v>4405</v>
      </c>
      <c r="L706" s="115">
        <v>404</v>
      </c>
      <c r="M706" s="116">
        <v>192</v>
      </c>
      <c r="N706" s="127" t="s">
        <v>12</v>
      </c>
      <c r="O706" s="68" t="s">
        <v>4405</v>
      </c>
      <c r="P706" s="68" t="s">
        <v>4405</v>
      </c>
      <c r="Q706" s="68" t="s">
        <v>4405</v>
      </c>
      <c r="R706" s="74" t="s">
        <v>4405</v>
      </c>
      <c r="S706" s="64" t="s">
        <v>4362</v>
      </c>
      <c r="T706" s="64" t="str">
        <f>IF(ISNA(VLOOKUP(A706,Sheet1!B$3:C$1266,2,FALSE)=TRUE),"NC",VLOOKUP(A706,Sheet1!B$3:C$1266,2,FALSE))</f>
        <v>NC</v>
      </c>
      <c r="U706" s="65" t="str">
        <f>IF(ISNA(VLOOKUP($A706,Sheet1!$B$3:$AH$1266,Sheet1!E$1+(Sheet1!$A$1-1)*10,FALSE))=TRUE,"---",IF(VLOOKUP($A706,Sheet1!$B$3:$AH$1266,Sheet1!E$1+(Sheet1!$A$1-1)*10,FALSE)="---","---", (ROUND(VLOOKUP($A706,Sheet1!$B$3:$AH$1266,Sheet1!E$1+(Sheet1!$A$1-1)*10,FALSE),IF(VLOOKUP($A706,Sheet1!$B$3:$AH$1266,Sheet1!E$1+(Sheet1!$A$1-1)*10,FALSE)&gt;99999,-3,IF(VLOOKUP($A706,Sheet1!$B$3:$AH$1266,Sheet1!E$1+(Sheet1!$A$1-1)*10,FALSE)&gt;9999,-2,IF(VLOOKUP($A706,Sheet1!$B$3:$AH$1266,Sheet1!E$1+(Sheet1!$A$1-1)*10,FALSE)&gt;999,-1,0)))))))</f>
        <v>---</v>
      </c>
      <c r="V706" s="65" t="str">
        <f>IF(ISNA(VLOOKUP($A706,Sheet1!$B$3:$AH$1266,Sheet1!F$1+(Sheet1!$A$1-1)*10,FALSE))=TRUE,"---",IF(VLOOKUP($A706,Sheet1!$B$3:$AH$1266,Sheet1!F$1+(Sheet1!$A$1-1)*10,FALSE)="---","---", (ROUND(VLOOKUP($A706,Sheet1!$B$3:$AH$1266,Sheet1!F$1+(Sheet1!$A$1-1)*10,FALSE),IF(VLOOKUP($A706,Sheet1!$B$3:$AH$1266,Sheet1!F$1+(Sheet1!$A$1-1)*10,FALSE)&gt;99999,-3,IF(VLOOKUP($A706,Sheet1!$B$3:$AH$1266,Sheet1!F$1+(Sheet1!$A$1-1)*10,FALSE)&gt;9999,-2,IF(VLOOKUP($A706,Sheet1!$B$3:$AH$1266,Sheet1!F$1+(Sheet1!$A$1-1)*10,FALSE)&gt;999,-1,0)))))))</f>
        <v>---</v>
      </c>
      <c r="W706" s="65" t="str">
        <f>IF(ISNA(VLOOKUP($A706,Sheet1!$B$3:$AH$1266,Sheet1!G$1+(Sheet1!$A$1-1)*10,FALSE))=TRUE,"---",IF(VLOOKUP($A706,Sheet1!$B$3:$AH$1266,Sheet1!G$1+(Sheet1!$A$1-1)*10,FALSE)="---","---", (ROUND(VLOOKUP($A706,Sheet1!$B$3:$AH$1266,Sheet1!G$1+(Sheet1!$A$1-1)*10,FALSE),IF(VLOOKUP($A706,Sheet1!$B$3:$AH$1266,Sheet1!G$1+(Sheet1!$A$1-1)*10,FALSE)&gt;99999,-3,IF(VLOOKUP($A706,Sheet1!$B$3:$AH$1266,Sheet1!G$1+(Sheet1!$A$1-1)*10,FALSE)&gt;9999,-2,IF(VLOOKUP($A706,Sheet1!$B$3:$AH$1266,Sheet1!G$1+(Sheet1!$A$1-1)*10,FALSE)&gt;999,-1,0)))))))</f>
        <v>---</v>
      </c>
      <c r="X706" s="65" t="str">
        <f>IF(ISNA(VLOOKUP($A706,Sheet1!$B$3:$AH$1266,Sheet1!H$1+(Sheet1!$A$1-1)*10,FALSE))=TRUE,"---",IF(VLOOKUP($A706,Sheet1!$B$3:$AH$1266,Sheet1!H$1+(Sheet1!$A$1-1)*10,FALSE)="---","---", (ROUND(VLOOKUP($A706,Sheet1!$B$3:$AH$1266,Sheet1!H$1+(Sheet1!$A$1-1)*10,FALSE),IF(VLOOKUP($A706,Sheet1!$B$3:$AH$1266,Sheet1!H$1+(Sheet1!$A$1-1)*10,FALSE)&gt;99999,-3,IF(VLOOKUP($A706,Sheet1!$B$3:$AH$1266,Sheet1!H$1+(Sheet1!$A$1-1)*10,FALSE)&gt;9999,-2,IF(VLOOKUP($A706,Sheet1!$B$3:$AH$1266,Sheet1!H$1+(Sheet1!$A$1-1)*10,FALSE)&gt;999,-1,0)))))))</f>
        <v>---</v>
      </c>
      <c r="Y706" s="65" t="str">
        <f>IF(ISNA(VLOOKUP($A706,Sheet1!$B$3:$AH$1266,Sheet1!I$1+(Sheet1!$A$1-1)*10,FALSE))=TRUE,"---",IF(VLOOKUP($A706,Sheet1!$B$3:$AH$1266,Sheet1!I$1+(Sheet1!$A$1-1)*10,FALSE)="---","---", (ROUND(VLOOKUP($A706,Sheet1!$B$3:$AH$1266,Sheet1!I$1+(Sheet1!$A$1-1)*10,FALSE),IF(VLOOKUP($A706,Sheet1!$B$3:$AH$1266,Sheet1!I$1+(Sheet1!$A$1-1)*10,FALSE)&gt;99999,-3,IF(VLOOKUP($A706,Sheet1!$B$3:$AH$1266,Sheet1!I$1+(Sheet1!$A$1-1)*10,FALSE)&gt;9999,-2,IF(VLOOKUP($A706,Sheet1!$B$3:$AH$1266,Sheet1!I$1+(Sheet1!$A$1-1)*10,FALSE)&gt;999,-1,0)))))))</f>
        <v>---</v>
      </c>
      <c r="Z706" s="65" t="str">
        <f>IF(ISNA(VLOOKUP($A706,Sheet1!$B$3:$AH$1266,Sheet1!J$1+(Sheet1!$A$1-1)*10,FALSE))=TRUE,"---",IF(VLOOKUP($A706,Sheet1!$B$3:$AH$1266,Sheet1!J$1+(Sheet1!$A$1-1)*10,FALSE)="---","---", (ROUND(VLOOKUP($A706,Sheet1!$B$3:$AH$1266,Sheet1!J$1+(Sheet1!$A$1-1)*10,FALSE),IF(VLOOKUP($A706,Sheet1!$B$3:$AH$1266,Sheet1!J$1+(Sheet1!$A$1-1)*10,FALSE)&gt;99999,-3,IF(VLOOKUP($A706,Sheet1!$B$3:$AH$1266,Sheet1!J$1+(Sheet1!$A$1-1)*10,FALSE)&gt;9999,-2,IF(VLOOKUP($A706,Sheet1!$B$3:$AH$1266,Sheet1!J$1+(Sheet1!$A$1-1)*10,FALSE)&gt;999,-1,0)))))))</f>
        <v>---</v>
      </c>
      <c r="AA706" s="65" t="str">
        <f>IF(ISNA(VLOOKUP($A706,Sheet1!$B$3:$AH$1266,Sheet1!K$1+(Sheet1!$A$1-1)*10,FALSE))=TRUE,"---",IF(VLOOKUP($A706,Sheet1!$B$3:$AH$1266,Sheet1!K$1+(Sheet1!$A$1-1)*10,FALSE)="---","---", (ROUND(VLOOKUP($A706,Sheet1!$B$3:$AH$1266,Sheet1!K$1+(Sheet1!$A$1-1)*10,FALSE),IF(VLOOKUP($A706,Sheet1!$B$3:$AH$1266,Sheet1!K$1+(Sheet1!$A$1-1)*10,FALSE)&gt;99999,-3,IF(VLOOKUP($A706,Sheet1!$B$3:$AH$1266,Sheet1!K$1+(Sheet1!$A$1-1)*10,FALSE)&gt;9999,-2,IF(VLOOKUP($A706,Sheet1!$B$3:$AH$1266,Sheet1!K$1+(Sheet1!$A$1-1)*10,FALSE)&gt;999,-1,0)))))))</f>
        <v>---</v>
      </c>
      <c r="AB706" s="65" t="str">
        <f>IF(ISNA(VLOOKUP($A706,Sheet1!$B$3:$AH$1266,Sheet1!L$1+(Sheet1!$A$1-1)*10,FALSE))=TRUE,"---",IF(VLOOKUP($A706,Sheet1!$B$3:$AH$1266,Sheet1!L$1+(Sheet1!$A$1-1)*10,FALSE)="---","---", (ROUND(VLOOKUP($A706,Sheet1!$B$3:$AH$1266,Sheet1!L$1+(Sheet1!$A$1-1)*10,FALSE),IF(VLOOKUP($A706,Sheet1!$B$3:$AH$1266,Sheet1!L$1+(Sheet1!$A$1-1)*10,FALSE)&gt;99999,-3,IF(VLOOKUP($A706,Sheet1!$B$3:$AH$1266,Sheet1!L$1+(Sheet1!$A$1-1)*10,FALSE)&gt;9999,-2,IF(VLOOKUP($A706,Sheet1!$B$3:$AH$1266,Sheet1!L$1+(Sheet1!$A$1-1)*10,FALSE)&gt;999,-1,0)))))))</f>
        <v>---</v>
      </c>
      <c r="AC706" s="65" t="str">
        <f>IF(ISNA(VLOOKUP($A706,Sheet1!$B$3:$AH$1266,Sheet1!M$1+(Sheet1!$A$1-1)*10,FALSE))=TRUE,"---",IF(VLOOKUP($A706,Sheet1!$B$3:$AH$1266,Sheet1!M$1+(Sheet1!$A$1-1)*10,FALSE)="---","---", (ROUND(VLOOKUP($A706,Sheet1!$B$3:$AH$1266,Sheet1!M$1+(Sheet1!$A$1-1)*10,FALSE),IF(VLOOKUP($A706,Sheet1!$B$3:$AH$1266,Sheet1!M$1+(Sheet1!$A$1-1)*10,FALSE)&gt;99999,-3,IF(VLOOKUP($A706,Sheet1!$B$3:$AH$1266,Sheet1!M$1+(Sheet1!$A$1-1)*10,FALSE)&gt;9999,-2,IF(VLOOKUP($A706,Sheet1!$B$3:$AH$1266,Sheet1!M$1+(Sheet1!$A$1-1)*10,FALSE)&gt;999,-1,0)))))))</f>
        <v>---</v>
      </c>
      <c r="AD706" s="65" t="str">
        <f>IF(ISNA(VLOOKUP($A706,Sheet1!$B$3:$AH$1266,Sheet1!N$1+(Sheet1!$A$1-1)*10,FALSE))=TRUE,"---",IF(VLOOKUP($A706,Sheet1!$B$3:$AH$1266,Sheet1!N$1+(Sheet1!$A$1-1)*10,FALSE)="---","---", (ROUND(VLOOKUP($A706,Sheet1!$B$3:$AH$1266,Sheet1!N$1+(Sheet1!$A$1-1)*10,FALSE),IF(VLOOKUP($A706,Sheet1!$B$3:$AH$1266,Sheet1!N$1+(Sheet1!$A$1-1)*10,FALSE)&gt;99999,-3,IF(VLOOKUP($A706,Sheet1!$B$3:$AH$1266,Sheet1!N$1+(Sheet1!$A$1-1)*10,FALSE)&gt;9999,-2,IF(VLOOKUP($A706,Sheet1!$B$3:$AH$1266,Sheet1!N$1+(Sheet1!$A$1-1)*10,FALSE)&gt;999,-1,0)))))))</f>
        <v>---</v>
      </c>
    </row>
    <row r="707" spans="1:30" ht="25.5" customHeight="1" x14ac:dyDescent="0.25">
      <c r="A707" s="304" t="s">
        <v>1084</v>
      </c>
      <c r="B707" s="393" t="s">
        <v>1085</v>
      </c>
      <c r="C707" s="304">
        <v>410442</v>
      </c>
      <c r="D707" s="304">
        <v>740403</v>
      </c>
      <c r="E707" s="305" t="s">
        <v>3011</v>
      </c>
      <c r="F707" s="117" t="s">
        <v>4625</v>
      </c>
      <c r="G707" s="118" t="s">
        <v>31</v>
      </c>
      <c r="H707" s="348">
        <v>2.2799999999999998</v>
      </c>
      <c r="I707" s="377">
        <v>23964</v>
      </c>
      <c r="J707" s="379">
        <v>3.36</v>
      </c>
      <c r="K707" s="340" t="s">
        <v>4405</v>
      </c>
      <c r="L707" s="338">
        <v>164</v>
      </c>
      <c r="M707" s="381">
        <v>71.900000000000006</v>
      </c>
      <c r="N707" s="351" t="s">
        <v>12</v>
      </c>
      <c r="O707" s="328" t="s">
        <v>4405</v>
      </c>
      <c r="P707" s="328" t="s">
        <v>4405</v>
      </c>
      <c r="Q707" s="328" t="s">
        <v>4405</v>
      </c>
      <c r="R707" s="358" t="s">
        <v>4405</v>
      </c>
      <c r="S707" s="357" t="s">
        <v>4362</v>
      </c>
      <c r="T707" s="357" t="str">
        <f>IF(ISNA(VLOOKUP(A707,Sheet1!B$3:C$1266,2,FALSE)=TRUE),"NC",VLOOKUP(A707,Sheet1!B$3:C$1266,2,FALSE))</f>
        <v>NC</v>
      </c>
      <c r="U707" s="385" t="str">
        <f>IF(ISNA(VLOOKUP($A707,Sheet1!$B$3:$AH$1266,Sheet1!E$1+(Sheet1!$A$1-1)*10,FALSE))=TRUE,"---",IF(VLOOKUP($A707,Sheet1!$B$3:$AH$1266,Sheet1!E$1+(Sheet1!$A$1-1)*10,FALSE)="---","---", (ROUND(VLOOKUP($A707,Sheet1!$B$3:$AH$1266,Sheet1!E$1+(Sheet1!$A$1-1)*10,FALSE),IF(VLOOKUP($A707,Sheet1!$B$3:$AH$1266,Sheet1!E$1+(Sheet1!$A$1-1)*10,FALSE)&gt;99999,-3,IF(VLOOKUP($A707,Sheet1!$B$3:$AH$1266,Sheet1!E$1+(Sheet1!$A$1-1)*10,FALSE)&gt;9999,-2,IF(VLOOKUP($A707,Sheet1!$B$3:$AH$1266,Sheet1!E$1+(Sheet1!$A$1-1)*10,FALSE)&gt;999,-1,0)))))))</f>
        <v>---</v>
      </c>
      <c r="V707" s="385" t="str">
        <f>IF(ISNA(VLOOKUP($A707,Sheet1!$B$3:$AH$1266,Sheet1!F$1+(Sheet1!$A$1-1)*10,FALSE))=TRUE,"---",IF(VLOOKUP($A707,Sheet1!$B$3:$AH$1266,Sheet1!F$1+(Sheet1!$A$1-1)*10,FALSE)="---","---", (ROUND(VLOOKUP($A707,Sheet1!$B$3:$AH$1266,Sheet1!F$1+(Sheet1!$A$1-1)*10,FALSE),IF(VLOOKUP($A707,Sheet1!$B$3:$AH$1266,Sheet1!F$1+(Sheet1!$A$1-1)*10,FALSE)&gt;99999,-3,IF(VLOOKUP($A707,Sheet1!$B$3:$AH$1266,Sheet1!F$1+(Sheet1!$A$1-1)*10,FALSE)&gt;9999,-2,IF(VLOOKUP($A707,Sheet1!$B$3:$AH$1266,Sheet1!F$1+(Sheet1!$A$1-1)*10,FALSE)&gt;999,-1,0)))))))</f>
        <v>---</v>
      </c>
      <c r="W707" s="385" t="str">
        <f>IF(ISNA(VLOOKUP($A707,Sheet1!$B$3:$AH$1266,Sheet1!G$1+(Sheet1!$A$1-1)*10,FALSE))=TRUE,"---",IF(VLOOKUP($A707,Sheet1!$B$3:$AH$1266,Sheet1!G$1+(Sheet1!$A$1-1)*10,FALSE)="---","---", (ROUND(VLOOKUP($A707,Sheet1!$B$3:$AH$1266,Sheet1!G$1+(Sheet1!$A$1-1)*10,FALSE),IF(VLOOKUP($A707,Sheet1!$B$3:$AH$1266,Sheet1!G$1+(Sheet1!$A$1-1)*10,FALSE)&gt;99999,-3,IF(VLOOKUP($A707,Sheet1!$B$3:$AH$1266,Sheet1!G$1+(Sheet1!$A$1-1)*10,FALSE)&gt;9999,-2,IF(VLOOKUP($A707,Sheet1!$B$3:$AH$1266,Sheet1!G$1+(Sheet1!$A$1-1)*10,FALSE)&gt;999,-1,0)))))))</f>
        <v>---</v>
      </c>
      <c r="X707" s="385" t="str">
        <f>IF(ISNA(VLOOKUP($A707,Sheet1!$B$3:$AH$1266,Sheet1!H$1+(Sheet1!$A$1-1)*10,FALSE))=TRUE,"---",IF(VLOOKUP($A707,Sheet1!$B$3:$AH$1266,Sheet1!H$1+(Sheet1!$A$1-1)*10,FALSE)="---","---", (ROUND(VLOOKUP($A707,Sheet1!$B$3:$AH$1266,Sheet1!H$1+(Sheet1!$A$1-1)*10,FALSE),IF(VLOOKUP($A707,Sheet1!$B$3:$AH$1266,Sheet1!H$1+(Sheet1!$A$1-1)*10,FALSE)&gt;99999,-3,IF(VLOOKUP($A707,Sheet1!$B$3:$AH$1266,Sheet1!H$1+(Sheet1!$A$1-1)*10,FALSE)&gt;9999,-2,IF(VLOOKUP($A707,Sheet1!$B$3:$AH$1266,Sheet1!H$1+(Sheet1!$A$1-1)*10,FALSE)&gt;999,-1,0)))))))</f>
        <v>---</v>
      </c>
      <c r="Y707" s="385" t="str">
        <f>IF(ISNA(VLOOKUP($A707,Sheet1!$B$3:$AH$1266,Sheet1!I$1+(Sheet1!$A$1-1)*10,FALSE))=TRUE,"---",IF(VLOOKUP($A707,Sheet1!$B$3:$AH$1266,Sheet1!I$1+(Sheet1!$A$1-1)*10,FALSE)="---","---", (ROUND(VLOOKUP($A707,Sheet1!$B$3:$AH$1266,Sheet1!I$1+(Sheet1!$A$1-1)*10,FALSE),IF(VLOOKUP($A707,Sheet1!$B$3:$AH$1266,Sheet1!I$1+(Sheet1!$A$1-1)*10,FALSE)&gt;99999,-3,IF(VLOOKUP($A707,Sheet1!$B$3:$AH$1266,Sheet1!I$1+(Sheet1!$A$1-1)*10,FALSE)&gt;9999,-2,IF(VLOOKUP($A707,Sheet1!$B$3:$AH$1266,Sheet1!I$1+(Sheet1!$A$1-1)*10,FALSE)&gt;999,-1,0)))))))</f>
        <v>---</v>
      </c>
      <c r="Z707" s="385" t="str">
        <f>IF(ISNA(VLOOKUP($A707,Sheet1!$B$3:$AH$1266,Sheet1!J$1+(Sheet1!$A$1-1)*10,FALSE))=TRUE,"---",IF(VLOOKUP($A707,Sheet1!$B$3:$AH$1266,Sheet1!J$1+(Sheet1!$A$1-1)*10,FALSE)="---","---", (ROUND(VLOOKUP($A707,Sheet1!$B$3:$AH$1266,Sheet1!J$1+(Sheet1!$A$1-1)*10,FALSE),IF(VLOOKUP($A707,Sheet1!$B$3:$AH$1266,Sheet1!J$1+(Sheet1!$A$1-1)*10,FALSE)&gt;99999,-3,IF(VLOOKUP($A707,Sheet1!$B$3:$AH$1266,Sheet1!J$1+(Sheet1!$A$1-1)*10,FALSE)&gt;9999,-2,IF(VLOOKUP($A707,Sheet1!$B$3:$AH$1266,Sheet1!J$1+(Sheet1!$A$1-1)*10,FALSE)&gt;999,-1,0)))))))</f>
        <v>---</v>
      </c>
      <c r="AA707" s="385" t="str">
        <f>IF(ISNA(VLOOKUP($A707,Sheet1!$B$3:$AH$1266,Sheet1!K$1+(Sheet1!$A$1-1)*10,FALSE))=TRUE,"---",IF(VLOOKUP($A707,Sheet1!$B$3:$AH$1266,Sheet1!K$1+(Sheet1!$A$1-1)*10,FALSE)="---","---", (ROUND(VLOOKUP($A707,Sheet1!$B$3:$AH$1266,Sheet1!K$1+(Sheet1!$A$1-1)*10,FALSE),IF(VLOOKUP($A707,Sheet1!$B$3:$AH$1266,Sheet1!K$1+(Sheet1!$A$1-1)*10,FALSE)&gt;99999,-3,IF(VLOOKUP($A707,Sheet1!$B$3:$AH$1266,Sheet1!K$1+(Sheet1!$A$1-1)*10,FALSE)&gt;9999,-2,IF(VLOOKUP($A707,Sheet1!$B$3:$AH$1266,Sheet1!K$1+(Sheet1!$A$1-1)*10,FALSE)&gt;999,-1,0)))))))</f>
        <v>---</v>
      </c>
      <c r="AB707" s="385" t="str">
        <f>IF(ISNA(VLOOKUP($A707,Sheet1!$B$3:$AH$1266,Sheet1!L$1+(Sheet1!$A$1-1)*10,FALSE))=TRUE,"---",IF(VLOOKUP($A707,Sheet1!$B$3:$AH$1266,Sheet1!L$1+(Sheet1!$A$1-1)*10,FALSE)="---","---", (ROUND(VLOOKUP($A707,Sheet1!$B$3:$AH$1266,Sheet1!L$1+(Sheet1!$A$1-1)*10,FALSE),IF(VLOOKUP($A707,Sheet1!$B$3:$AH$1266,Sheet1!L$1+(Sheet1!$A$1-1)*10,FALSE)&gt;99999,-3,IF(VLOOKUP($A707,Sheet1!$B$3:$AH$1266,Sheet1!L$1+(Sheet1!$A$1-1)*10,FALSE)&gt;9999,-2,IF(VLOOKUP($A707,Sheet1!$B$3:$AH$1266,Sheet1!L$1+(Sheet1!$A$1-1)*10,FALSE)&gt;999,-1,0)))))))</f>
        <v>---</v>
      </c>
      <c r="AC707" s="385" t="str">
        <f>IF(ISNA(VLOOKUP($A707,Sheet1!$B$3:$AH$1266,Sheet1!M$1+(Sheet1!$A$1-1)*10,FALSE))=TRUE,"---",IF(VLOOKUP($A707,Sheet1!$B$3:$AH$1266,Sheet1!M$1+(Sheet1!$A$1-1)*10,FALSE)="---","---", (ROUND(VLOOKUP($A707,Sheet1!$B$3:$AH$1266,Sheet1!M$1+(Sheet1!$A$1-1)*10,FALSE),IF(VLOOKUP($A707,Sheet1!$B$3:$AH$1266,Sheet1!M$1+(Sheet1!$A$1-1)*10,FALSE)&gt;99999,-3,IF(VLOOKUP($A707,Sheet1!$B$3:$AH$1266,Sheet1!M$1+(Sheet1!$A$1-1)*10,FALSE)&gt;9999,-2,IF(VLOOKUP($A707,Sheet1!$B$3:$AH$1266,Sheet1!M$1+(Sheet1!$A$1-1)*10,FALSE)&gt;999,-1,0)))))))</f>
        <v>---</v>
      </c>
      <c r="AD707" s="385" t="str">
        <f>IF(ISNA(VLOOKUP($A707,Sheet1!$B$3:$AH$1266,Sheet1!N$1+(Sheet1!$A$1-1)*10,FALSE))=TRUE,"---",IF(VLOOKUP($A707,Sheet1!$B$3:$AH$1266,Sheet1!N$1+(Sheet1!$A$1-1)*10,FALSE)="---","---", (ROUND(VLOOKUP($A707,Sheet1!$B$3:$AH$1266,Sheet1!N$1+(Sheet1!$A$1-1)*10,FALSE),IF(VLOOKUP($A707,Sheet1!$B$3:$AH$1266,Sheet1!N$1+(Sheet1!$A$1-1)*10,FALSE)&gt;99999,-3,IF(VLOOKUP($A707,Sheet1!$B$3:$AH$1266,Sheet1!N$1+(Sheet1!$A$1-1)*10,FALSE)&gt;9999,-2,IF(VLOOKUP($A707,Sheet1!$B$3:$AH$1266,Sheet1!N$1+(Sheet1!$A$1-1)*10,FALSE)&gt;999,-1,0)))))))</f>
        <v>---</v>
      </c>
    </row>
    <row r="708" spans="1:30" ht="25.5" customHeight="1" x14ac:dyDescent="0.25">
      <c r="A708" s="304"/>
      <c r="B708" s="346"/>
      <c r="C708" s="304"/>
      <c r="D708" s="304"/>
      <c r="E708" s="305"/>
      <c r="F708" s="117" t="s">
        <v>4672</v>
      </c>
      <c r="G708" s="118" t="s">
        <v>286</v>
      </c>
      <c r="H708" s="348"/>
      <c r="I708" s="378"/>
      <c r="J708" s="380"/>
      <c r="K708" s="341"/>
      <c r="L708" s="339"/>
      <c r="M708" s="382"/>
      <c r="N708" s="352"/>
      <c r="O708" s="329" t="e">
        <f t="shared" si="22"/>
        <v>#NUM!</v>
      </c>
      <c r="P708" s="329" t="e">
        <f>IF(O708&lt;&gt;"",VLOOKUP($A708,Sheet4!$A$2:$O$1309,14,FALSE)*100,"")</f>
        <v>#NUM!</v>
      </c>
      <c r="Q708" s="329" t="e">
        <f>IF(P708&lt;&gt;"",VLOOKUP($A708,Sheet4!$A$2:$O$1309,15,FALSE)*100,"")</f>
        <v>#NUM!</v>
      </c>
      <c r="R708" s="357" t="e">
        <f>IF(O708="&lt;0.2","&gt;500",IF(O708="&gt;50","&lt;2",IF(ISERR(1/O708*100),"",IF(AND((1/O708*100)&gt;=2,(1/O708*100)&lt;=10),MROUND(1/O708*100,1),IF(AND((1/O708*100)&gt;=10,(1/O708*100)&lt;=50),MROUND(1/O708*100,5),IF(AND((1/O708*100)&gt;=50,(1/O708*100)&lt;=104),MROUND(1/O708*100,10),IF(AND((1/O708*100)&gt;=104,(1/O708*100)&lt;=110),"100",IF(AND((1/O708*100)&gt;=110,(1/O708*100)&lt;=180),"&gt;100, &lt;200",IF(AND((1/O708*100)&gt;=180,(1/O708*100)&lt;=220),"200",IF(AND((1/O708*100)&gt;=220,(1/O708*100)&lt;=450),"&gt;200,  &lt;500","500"))))))))))</f>
        <v>#NUM!</v>
      </c>
      <c r="S708" s="357"/>
      <c r="T708" s="357"/>
      <c r="U708" s="385"/>
      <c r="V708" s="385"/>
      <c r="W708" s="385"/>
      <c r="X708" s="385"/>
      <c r="Y708" s="385"/>
      <c r="Z708" s="385"/>
      <c r="AA708" s="385"/>
      <c r="AB708" s="385"/>
      <c r="AC708" s="385"/>
      <c r="AD708" s="385"/>
    </row>
    <row r="709" spans="1:30" ht="25.5" customHeight="1" thickBot="1" x14ac:dyDescent="0.3">
      <c r="A709" s="312" t="s">
        <v>1086</v>
      </c>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2"/>
      <c r="Z709" s="312"/>
      <c r="AA709" s="312"/>
      <c r="AB709" s="312"/>
      <c r="AC709" s="312"/>
      <c r="AD709" s="312"/>
    </row>
    <row r="710" spans="1:30" ht="25.5" customHeight="1" thickTop="1" x14ac:dyDescent="0.25">
      <c r="A710" s="125" t="s">
        <v>1087</v>
      </c>
      <c r="B710" s="126" t="s">
        <v>1088</v>
      </c>
      <c r="C710" s="125">
        <v>421730</v>
      </c>
      <c r="D710" s="125">
        <v>743335</v>
      </c>
      <c r="E710" s="70" t="s">
        <v>3040</v>
      </c>
      <c r="F710" s="160" t="s">
        <v>4673</v>
      </c>
      <c r="G710" s="111" t="s">
        <v>31</v>
      </c>
      <c r="H710" s="128">
        <v>13.5</v>
      </c>
      <c r="I710" s="106">
        <v>40783</v>
      </c>
      <c r="J710" s="161">
        <v>7.73</v>
      </c>
      <c r="K710" s="108" t="s">
        <v>4405</v>
      </c>
      <c r="L710" s="109">
        <v>866</v>
      </c>
      <c r="M710" s="162">
        <v>64.099999999999994</v>
      </c>
      <c r="N710" s="111" t="s">
        <v>17</v>
      </c>
      <c r="O710" s="69">
        <f t="shared" ref="O710:O773" si="24">IF(U710&lt;&gt;"---",IF(L710&lt;W710,"&gt;50",IF(AND(L710&gt;=W710,L710&lt;=X710),(W$8-(((LOG(L710)-LOG(W710))/((LOG(X710)-LOG(W710)))*(W$8-X$8)))),IF(AND(L710&gt;=X710,L710&lt;=Y710),(X$8-(((LOG(L710)-LOG(X710))/((LOG(Y710)-LOG(X710)))*(X$8-Y$8)))),IF(AND(L710&gt;=Y710,L710&lt;=Z710),(Y$8-(((LOG(L710)-LOG(Y710))/((LOG(Z710)-LOG(Y710)))*(Y$8-Z$8)))),IF(AND(L710&gt;=Z710,L710&lt;=AA710),(Z$8-(((LOG(L710)-LOG(Z710))/((LOG(AA710)-LOG(Z710)))*(Z$8-AA$8)))),IF(AND(L710&gt;=AA710,L710&lt;=AB710),(AA$8-(((LOG(L710)-LOG(AA710))/((LOG(AB710)-LOG(AA710)))*(AA$8-AB$8)))),IF(AND(L710&gt;=AB710,L710&lt;=AC710),(AB$8-(((LOG(L710)-LOG(AB710))/((LOG(AC710)-LOG(AB710)))*(AB$8-AC$8)))),IF(AND(L710&gt;=AC710,L710&lt;=AD710),(AC$8-(((LOG(L710)-LOG(AC710))/((LOG(AD710)-LOG(AC710)))*(AC$8-AD$8)))),IF(L710&gt;AD710*1.1,"&lt;0.2",0.2))))))))),"")</f>
        <v>22.482954428044163</v>
      </c>
      <c r="P710" s="69">
        <f>IF(O710&lt;&gt;"",VLOOKUP($A710,Sheet4!$A$2:$O$1309,14,FALSE)*100,"")</f>
        <v>1.6473855015570193</v>
      </c>
      <c r="Q710" s="69">
        <f>IF(P710&lt;&gt;"",VLOOKUP($A710,Sheet4!$A$2:$O$1309,15,FALSE)*100,"")</f>
        <v>15.015864480938291</v>
      </c>
      <c r="R710" s="64">
        <f t="shared" ref="R710:R717" si="25">IF(O710="&lt;0.2","&gt;500",IF(O710="&gt;50","&lt;2",IF(ISERR(1/O710*100),"",IF(AND((1/O710*100)&gt;=2,(1/O710*100)&lt;=10),MROUND(1/O710*100,1),IF(AND((1/O710*100)&gt;=10,(1/O710*100)&lt;=50),MROUND(1/O710*100,5),IF(AND((1/O710*100)&gt;=50,(1/O710*100)&lt;=104),MROUND(1/O710*100,10),IF(AND((1/O710*100)&gt;=104,(1/O710*100)&lt;=110),"100",IF(AND((1/O710*100)&gt;=110,(1/O710*100)&lt;=180),"&gt;100, &lt;200",IF(AND((1/O710*100)&gt;=180,(1/O710*100)&lt;=220),"200",IF(AND((1/O710*100)&gt;=220,(1/O710*100)&lt;=450),"&gt;200,  &lt;500","500"))))))))))</f>
        <v>4</v>
      </c>
      <c r="S710" s="64" t="s">
        <v>4365</v>
      </c>
      <c r="T710" s="64" t="str">
        <f>IF(ISNA(VLOOKUP(A710,Sheet1!B$3:C$1266,2,FALSE)=TRUE),"NC",VLOOKUP(A710,Sheet1!B$3:C$1266,2,FALSE))</f>
        <v>Rural10</v>
      </c>
      <c r="U710" s="65">
        <f>IF(ISNA(VLOOKUP($A710,Sheet1!$B$3:$AH$1266,Sheet1!E$1+(Sheet1!$A$1-1)*10,FALSE))=TRUE,"---",IF(VLOOKUP($A710,Sheet1!$B$3:$AH$1266,Sheet1!E$1+(Sheet1!$A$1-1)*10,FALSE)="---","---", (ROUND(VLOOKUP($A710,Sheet1!$B$3:$AH$1266,Sheet1!E$1+(Sheet1!$A$1-1)*10,FALSE),IF(VLOOKUP($A710,Sheet1!$B$3:$AH$1266,Sheet1!E$1+(Sheet1!$A$1-1)*10,FALSE)&gt;99999,-3,IF(VLOOKUP($A710,Sheet1!$B$3:$AH$1266,Sheet1!E$1+(Sheet1!$A$1-1)*10,FALSE)&gt;9999,-2,IF(VLOOKUP($A710,Sheet1!$B$3:$AH$1266,Sheet1!E$1+(Sheet1!$A$1-1)*10,FALSE)&gt;999,-1,0)))))))</f>
        <v>304</v>
      </c>
      <c r="V710" s="65">
        <f>IF(ISNA(VLOOKUP($A710,Sheet1!$B$3:$AH$1266,Sheet1!F$1+(Sheet1!$A$1-1)*10,FALSE))=TRUE,"---",IF(VLOOKUP($A710,Sheet1!$B$3:$AH$1266,Sheet1!F$1+(Sheet1!$A$1-1)*10,FALSE)="---","---", (ROUND(VLOOKUP($A710,Sheet1!$B$3:$AH$1266,Sheet1!F$1+(Sheet1!$A$1-1)*10,FALSE),IF(VLOOKUP($A710,Sheet1!$B$3:$AH$1266,Sheet1!F$1+(Sheet1!$A$1-1)*10,FALSE)&gt;99999,-3,IF(VLOOKUP($A710,Sheet1!$B$3:$AH$1266,Sheet1!F$1+(Sheet1!$A$1-1)*10,FALSE)&gt;9999,-2,IF(VLOOKUP($A710,Sheet1!$B$3:$AH$1266,Sheet1!F$1+(Sheet1!$A$1-1)*10,FALSE)&gt;999,-1,0)))))))</f>
        <v>416</v>
      </c>
      <c r="W710" s="65">
        <f>IF(ISNA(VLOOKUP($A710,Sheet1!$B$3:$AH$1266,Sheet1!G$1+(Sheet1!$A$1-1)*10,FALSE))=TRUE,"---",IF(VLOOKUP($A710,Sheet1!$B$3:$AH$1266,Sheet1!G$1+(Sheet1!$A$1-1)*10,FALSE)="---","---", (ROUND(VLOOKUP($A710,Sheet1!$B$3:$AH$1266,Sheet1!G$1+(Sheet1!$A$1-1)*10,FALSE),IF(VLOOKUP($A710,Sheet1!$B$3:$AH$1266,Sheet1!G$1+(Sheet1!$A$1-1)*10,FALSE)&gt;99999,-3,IF(VLOOKUP($A710,Sheet1!$B$3:$AH$1266,Sheet1!G$1+(Sheet1!$A$1-1)*10,FALSE)&gt;9999,-2,IF(VLOOKUP($A710,Sheet1!$B$3:$AH$1266,Sheet1!G$1+(Sheet1!$A$1-1)*10,FALSE)&gt;999,-1,0)))))))</f>
        <v>488</v>
      </c>
      <c r="X710" s="65">
        <f>IF(ISNA(VLOOKUP($A710,Sheet1!$B$3:$AH$1266,Sheet1!H$1+(Sheet1!$A$1-1)*10,FALSE))=TRUE,"---",IF(VLOOKUP($A710,Sheet1!$B$3:$AH$1266,Sheet1!H$1+(Sheet1!$A$1-1)*10,FALSE)="---","---", (ROUND(VLOOKUP($A710,Sheet1!$B$3:$AH$1266,Sheet1!H$1+(Sheet1!$A$1-1)*10,FALSE),IF(VLOOKUP($A710,Sheet1!$B$3:$AH$1266,Sheet1!H$1+(Sheet1!$A$1-1)*10,FALSE)&gt;99999,-3,IF(VLOOKUP($A710,Sheet1!$B$3:$AH$1266,Sheet1!H$1+(Sheet1!$A$1-1)*10,FALSE)&gt;9999,-2,IF(VLOOKUP($A710,Sheet1!$B$3:$AH$1266,Sheet1!H$1+(Sheet1!$A$1-1)*10,FALSE)&gt;999,-1,0)))))))</f>
        <v>912</v>
      </c>
      <c r="Y710" s="65">
        <f>IF(ISNA(VLOOKUP($A710,Sheet1!$B$3:$AH$1266,Sheet1!I$1+(Sheet1!$A$1-1)*10,FALSE))=TRUE,"---",IF(VLOOKUP($A710,Sheet1!$B$3:$AH$1266,Sheet1!I$1+(Sheet1!$A$1-1)*10,FALSE)="---","---", (ROUND(VLOOKUP($A710,Sheet1!$B$3:$AH$1266,Sheet1!I$1+(Sheet1!$A$1-1)*10,FALSE),IF(VLOOKUP($A710,Sheet1!$B$3:$AH$1266,Sheet1!I$1+(Sheet1!$A$1-1)*10,FALSE)&gt;99999,-3,IF(VLOOKUP($A710,Sheet1!$B$3:$AH$1266,Sheet1!I$1+(Sheet1!$A$1-1)*10,FALSE)&gt;9999,-2,IF(VLOOKUP($A710,Sheet1!$B$3:$AH$1266,Sheet1!I$1+(Sheet1!$A$1-1)*10,FALSE)&gt;999,-1,0)))))))</f>
        <v>1320</v>
      </c>
      <c r="Z710" s="65">
        <f>IF(ISNA(VLOOKUP($A710,Sheet1!$B$3:$AH$1266,Sheet1!J$1+(Sheet1!$A$1-1)*10,FALSE))=TRUE,"---",IF(VLOOKUP($A710,Sheet1!$B$3:$AH$1266,Sheet1!J$1+(Sheet1!$A$1-1)*10,FALSE)="---","---", (ROUND(VLOOKUP($A710,Sheet1!$B$3:$AH$1266,Sheet1!J$1+(Sheet1!$A$1-1)*10,FALSE),IF(VLOOKUP($A710,Sheet1!$B$3:$AH$1266,Sheet1!J$1+(Sheet1!$A$1-1)*10,FALSE)&gt;99999,-3,IF(VLOOKUP($A710,Sheet1!$B$3:$AH$1266,Sheet1!J$1+(Sheet1!$A$1-1)*10,FALSE)&gt;9999,-2,IF(VLOOKUP($A710,Sheet1!$B$3:$AH$1266,Sheet1!J$1+(Sheet1!$A$1-1)*10,FALSE)&gt;999,-1,0)))))))</f>
        <v>1940</v>
      </c>
      <c r="AA710" s="65">
        <f>IF(ISNA(VLOOKUP($A710,Sheet1!$B$3:$AH$1266,Sheet1!K$1+(Sheet1!$A$1-1)*10,FALSE))=TRUE,"---",IF(VLOOKUP($A710,Sheet1!$B$3:$AH$1266,Sheet1!K$1+(Sheet1!$A$1-1)*10,FALSE)="---","---", (ROUND(VLOOKUP($A710,Sheet1!$B$3:$AH$1266,Sheet1!K$1+(Sheet1!$A$1-1)*10,FALSE),IF(VLOOKUP($A710,Sheet1!$B$3:$AH$1266,Sheet1!K$1+(Sheet1!$A$1-1)*10,FALSE)&gt;99999,-3,IF(VLOOKUP($A710,Sheet1!$B$3:$AH$1266,Sheet1!K$1+(Sheet1!$A$1-1)*10,FALSE)&gt;9999,-2,IF(VLOOKUP($A710,Sheet1!$B$3:$AH$1266,Sheet1!K$1+(Sheet1!$A$1-1)*10,FALSE)&gt;999,-1,0)))))))</f>
        <v>2490</v>
      </c>
      <c r="AB710" s="65">
        <f>IF(ISNA(VLOOKUP($A710,Sheet1!$B$3:$AH$1266,Sheet1!L$1+(Sheet1!$A$1-1)*10,FALSE))=TRUE,"---",IF(VLOOKUP($A710,Sheet1!$B$3:$AH$1266,Sheet1!L$1+(Sheet1!$A$1-1)*10,FALSE)="---","---", (ROUND(VLOOKUP($A710,Sheet1!$B$3:$AH$1266,Sheet1!L$1+(Sheet1!$A$1-1)*10,FALSE),IF(VLOOKUP($A710,Sheet1!$B$3:$AH$1266,Sheet1!L$1+(Sheet1!$A$1-1)*10,FALSE)&gt;99999,-3,IF(VLOOKUP($A710,Sheet1!$B$3:$AH$1266,Sheet1!L$1+(Sheet1!$A$1-1)*10,FALSE)&gt;9999,-2,IF(VLOOKUP($A710,Sheet1!$B$3:$AH$1266,Sheet1!L$1+(Sheet1!$A$1-1)*10,FALSE)&gt;999,-1,0)))))))</f>
        <v>3050</v>
      </c>
      <c r="AC710" s="65">
        <f>IF(ISNA(VLOOKUP($A710,Sheet1!$B$3:$AH$1266,Sheet1!M$1+(Sheet1!$A$1-1)*10,FALSE))=TRUE,"---",IF(VLOOKUP($A710,Sheet1!$B$3:$AH$1266,Sheet1!M$1+(Sheet1!$A$1-1)*10,FALSE)="---","---", (ROUND(VLOOKUP($A710,Sheet1!$B$3:$AH$1266,Sheet1!M$1+(Sheet1!$A$1-1)*10,FALSE),IF(VLOOKUP($A710,Sheet1!$B$3:$AH$1266,Sheet1!M$1+(Sheet1!$A$1-1)*10,FALSE)&gt;99999,-3,IF(VLOOKUP($A710,Sheet1!$B$3:$AH$1266,Sheet1!M$1+(Sheet1!$A$1-1)*10,FALSE)&gt;9999,-2,IF(VLOOKUP($A710,Sheet1!$B$3:$AH$1266,Sheet1!M$1+(Sheet1!$A$1-1)*10,FALSE)&gt;999,-1,0)))))))</f>
        <v>3660</v>
      </c>
      <c r="AD710" s="65">
        <f>IF(ISNA(VLOOKUP($A710,Sheet1!$B$3:$AH$1266,Sheet1!N$1+(Sheet1!$A$1-1)*10,FALSE))=TRUE,"---",IF(VLOOKUP($A710,Sheet1!$B$3:$AH$1266,Sheet1!N$1+(Sheet1!$A$1-1)*10,FALSE)="---","---", (ROUND(VLOOKUP($A710,Sheet1!$B$3:$AH$1266,Sheet1!N$1+(Sheet1!$A$1-1)*10,FALSE),IF(VLOOKUP($A710,Sheet1!$B$3:$AH$1266,Sheet1!N$1+(Sheet1!$A$1-1)*10,FALSE)&gt;99999,-3,IF(VLOOKUP($A710,Sheet1!$B$3:$AH$1266,Sheet1!N$1+(Sheet1!$A$1-1)*10,FALSE)&gt;9999,-2,IF(VLOOKUP($A710,Sheet1!$B$3:$AH$1266,Sheet1!N$1+(Sheet1!$A$1-1)*10,FALSE)&gt;999,-1,0)))))))</f>
        <v>4480</v>
      </c>
    </row>
    <row r="711" spans="1:30" ht="25.5" customHeight="1" x14ac:dyDescent="0.25">
      <c r="A711" s="133" t="s">
        <v>1089</v>
      </c>
      <c r="B711" s="134" t="s">
        <v>1090</v>
      </c>
      <c r="C711" s="133">
        <v>421059</v>
      </c>
      <c r="D711" s="133">
        <v>743605</v>
      </c>
      <c r="E711" s="67" t="s">
        <v>3040</v>
      </c>
      <c r="F711" s="135" t="s">
        <v>4405</v>
      </c>
      <c r="G711" s="118" t="s">
        <v>160</v>
      </c>
      <c r="H711" s="136">
        <v>19.2</v>
      </c>
      <c r="I711" s="119">
        <v>18592</v>
      </c>
      <c r="J711" s="137" t="s">
        <v>4405</v>
      </c>
      <c r="K711" s="118" t="s">
        <v>17</v>
      </c>
      <c r="L711" s="122">
        <v>1610</v>
      </c>
      <c r="M711" s="123">
        <v>83.9</v>
      </c>
      <c r="N711" s="118" t="s">
        <v>145</v>
      </c>
      <c r="O711" s="71">
        <f t="shared" si="24"/>
        <v>29.136803990520178</v>
      </c>
      <c r="P711" s="71">
        <f>IF(O711&lt;&gt;"",VLOOKUP($A711,Sheet4!$A$2:$O$1309,14,FALSE)*100,"")</f>
        <v>2.1993101570122686</v>
      </c>
      <c r="Q711" s="71">
        <f>IF(P711&lt;&gt;"",VLOOKUP($A711,Sheet4!$A$2:$O$1309,15,FALSE)*100,"")</f>
        <v>19.573544790697838</v>
      </c>
      <c r="R711" s="73">
        <f t="shared" si="25"/>
        <v>3</v>
      </c>
      <c r="S711" s="63" t="s">
        <v>4365</v>
      </c>
      <c r="T711" s="63" t="str">
        <f>IF(ISNA(VLOOKUP(A711,Sheet1!B$3:C$1266,2,FALSE)=TRUE),"NC",VLOOKUP(A711,Sheet1!B$3:C$1266,2,FALSE))</f>
        <v>Rural</v>
      </c>
      <c r="U711" s="66">
        <f>IF(ISNA(VLOOKUP($A711,Sheet1!$B$3:$AH$1266,Sheet1!E$1+(Sheet1!$A$1-1)*10,FALSE))=TRUE,"---",IF(VLOOKUP($A711,Sheet1!$B$3:$AH$1266,Sheet1!E$1+(Sheet1!$A$1-1)*10,FALSE)="---","---", (ROUND(VLOOKUP($A711,Sheet1!$B$3:$AH$1266,Sheet1!E$1+(Sheet1!$A$1-1)*10,FALSE),IF(VLOOKUP($A711,Sheet1!$B$3:$AH$1266,Sheet1!E$1+(Sheet1!$A$1-1)*10,FALSE)&gt;99999,-3,IF(VLOOKUP($A711,Sheet1!$B$3:$AH$1266,Sheet1!E$1+(Sheet1!$A$1-1)*10,FALSE)&gt;9999,-2,IF(VLOOKUP($A711,Sheet1!$B$3:$AH$1266,Sheet1!E$1+(Sheet1!$A$1-1)*10,FALSE)&gt;999,-1,0)))))))</f>
        <v>688</v>
      </c>
      <c r="V711" s="66">
        <f>IF(ISNA(VLOOKUP($A711,Sheet1!$B$3:$AH$1266,Sheet1!F$1+(Sheet1!$A$1-1)*10,FALSE))=TRUE,"---",IF(VLOOKUP($A711,Sheet1!$B$3:$AH$1266,Sheet1!F$1+(Sheet1!$A$1-1)*10,FALSE)="---","---", (ROUND(VLOOKUP($A711,Sheet1!$B$3:$AH$1266,Sheet1!F$1+(Sheet1!$A$1-1)*10,FALSE),IF(VLOOKUP($A711,Sheet1!$B$3:$AH$1266,Sheet1!F$1+(Sheet1!$A$1-1)*10,FALSE)&gt;99999,-3,IF(VLOOKUP($A711,Sheet1!$B$3:$AH$1266,Sheet1!F$1+(Sheet1!$A$1-1)*10,FALSE)&gt;9999,-2,IF(VLOOKUP($A711,Sheet1!$B$3:$AH$1266,Sheet1!F$1+(Sheet1!$A$1-1)*10,FALSE)&gt;999,-1,0)))))))</f>
        <v>864</v>
      </c>
      <c r="W711" s="66">
        <f>IF(ISNA(VLOOKUP($A711,Sheet1!$B$3:$AH$1266,Sheet1!G$1+(Sheet1!$A$1-1)*10,FALSE))=TRUE,"---",IF(VLOOKUP($A711,Sheet1!$B$3:$AH$1266,Sheet1!G$1+(Sheet1!$A$1-1)*10,FALSE)="---","---", (ROUND(VLOOKUP($A711,Sheet1!$B$3:$AH$1266,Sheet1!G$1+(Sheet1!$A$1-1)*10,FALSE),IF(VLOOKUP($A711,Sheet1!$B$3:$AH$1266,Sheet1!G$1+(Sheet1!$A$1-1)*10,FALSE)&gt;99999,-3,IF(VLOOKUP($A711,Sheet1!$B$3:$AH$1266,Sheet1!G$1+(Sheet1!$A$1-1)*10,FALSE)&gt;9999,-2,IF(VLOOKUP($A711,Sheet1!$B$3:$AH$1266,Sheet1!G$1+(Sheet1!$A$1-1)*10,FALSE)&gt;999,-1,0)))))))</f>
        <v>1130</v>
      </c>
      <c r="X711" s="66">
        <f>IF(ISNA(VLOOKUP($A711,Sheet1!$B$3:$AH$1266,Sheet1!H$1+(Sheet1!$A$1-1)*10,FALSE))=TRUE,"---",IF(VLOOKUP($A711,Sheet1!$B$3:$AH$1266,Sheet1!H$1+(Sheet1!$A$1-1)*10,FALSE)="---","---", (ROUND(VLOOKUP($A711,Sheet1!$B$3:$AH$1266,Sheet1!H$1+(Sheet1!$A$1-1)*10,FALSE),IF(VLOOKUP($A711,Sheet1!$B$3:$AH$1266,Sheet1!H$1+(Sheet1!$A$1-1)*10,FALSE)&gt;99999,-3,IF(VLOOKUP($A711,Sheet1!$B$3:$AH$1266,Sheet1!H$1+(Sheet1!$A$1-1)*10,FALSE)&gt;9999,-2,IF(VLOOKUP($A711,Sheet1!$B$3:$AH$1266,Sheet1!H$1+(Sheet1!$A$1-1)*10,FALSE)&gt;999,-1,0)))))))</f>
        <v>1880</v>
      </c>
      <c r="Y711" s="66">
        <f>IF(ISNA(VLOOKUP($A711,Sheet1!$B$3:$AH$1266,Sheet1!I$1+(Sheet1!$A$1-1)*10,FALSE))=TRUE,"---",IF(VLOOKUP($A711,Sheet1!$B$3:$AH$1266,Sheet1!I$1+(Sheet1!$A$1-1)*10,FALSE)="---","---", (ROUND(VLOOKUP($A711,Sheet1!$B$3:$AH$1266,Sheet1!I$1+(Sheet1!$A$1-1)*10,FALSE),IF(VLOOKUP($A711,Sheet1!$B$3:$AH$1266,Sheet1!I$1+(Sheet1!$A$1-1)*10,FALSE)&gt;99999,-3,IF(VLOOKUP($A711,Sheet1!$B$3:$AH$1266,Sheet1!I$1+(Sheet1!$A$1-1)*10,FALSE)&gt;9999,-2,IF(VLOOKUP($A711,Sheet1!$B$3:$AH$1266,Sheet1!I$1+(Sheet1!$A$1-1)*10,FALSE)&gt;999,-1,0)))))))</f>
        <v>2510</v>
      </c>
      <c r="Z711" s="66">
        <f>IF(ISNA(VLOOKUP($A711,Sheet1!$B$3:$AH$1266,Sheet1!J$1+(Sheet1!$A$1-1)*10,FALSE))=TRUE,"---",IF(VLOOKUP($A711,Sheet1!$B$3:$AH$1266,Sheet1!J$1+(Sheet1!$A$1-1)*10,FALSE)="---","---", (ROUND(VLOOKUP($A711,Sheet1!$B$3:$AH$1266,Sheet1!J$1+(Sheet1!$A$1-1)*10,FALSE),IF(VLOOKUP($A711,Sheet1!$B$3:$AH$1266,Sheet1!J$1+(Sheet1!$A$1-1)*10,FALSE)&gt;99999,-3,IF(VLOOKUP($A711,Sheet1!$B$3:$AH$1266,Sheet1!J$1+(Sheet1!$A$1-1)*10,FALSE)&gt;9999,-2,IF(VLOOKUP($A711,Sheet1!$B$3:$AH$1266,Sheet1!J$1+(Sheet1!$A$1-1)*10,FALSE)&gt;999,-1,0)))))))</f>
        <v>3420</v>
      </c>
      <c r="AA711" s="66">
        <f>IF(ISNA(VLOOKUP($A711,Sheet1!$B$3:$AH$1266,Sheet1!K$1+(Sheet1!$A$1-1)*10,FALSE))=TRUE,"---",IF(VLOOKUP($A711,Sheet1!$B$3:$AH$1266,Sheet1!K$1+(Sheet1!$A$1-1)*10,FALSE)="---","---", (ROUND(VLOOKUP($A711,Sheet1!$B$3:$AH$1266,Sheet1!K$1+(Sheet1!$A$1-1)*10,FALSE),IF(VLOOKUP($A711,Sheet1!$B$3:$AH$1266,Sheet1!K$1+(Sheet1!$A$1-1)*10,FALSE)&gt;99999,-3,IF(VLOOKUP($A711,Sheet1!$B$3:$AH$1266,Sheet1!K$1+(Sheet1!$A$1-1)*10,FALSE)&gt;9999,-2,IF(VLOOKUP($A711,Sheet1!$B$3:$AH$1266,Sheet1!K$1+(Sheet1!$A$1-1)*10,FALSE)&gt;999,-1,0)))))))</f>
        <v>4230</v>
      </c>
      <c r="AB711" s="66">
        <f>IF(ISNA(VLOOKUP($A711,Sheet1!$B$3:$AH$1266,Sheet1!L$1+(Sheet1!$A$1-1)*10,FALSE))=TRUE,"---",IF(VLOOKUP($A711,Sheet1!$B$3:$AH$1266,Sheet1!L$1+(Sheet1!$A$1-1)*10,FALSE)="---","---", (ROUND(VLOOKUP($A711,Sheet1!$B$3:$AH$1266,Sheet1!L$1+(Sheet1!$A$1-1)*10,FALSE),IF(VLOOKUP($A711,Sheet1!$B$3:$AH$1266,Sheet1!L$1+(Sheet1!$A$1-1)*10,FALSE)&gt;99999,-3,IF(VLOOKUP($A711,Sheet1!$B$3:$AH$1266,Sheet1!L$1+(Sheet1!$A$1-1)*10,FALSE)&gt;9999,-2,IF(VLOOKUP($A711,Sheet1!$B$3:$AH$1266,Sheet1!L$1+(Sheet1!$A$1-1)*10,FALSE)&gt;999,-1,0)))))))</f>
        <v>5100</v>
      </c>
      <c r="AC711" s="66">
        <f>IF(ISNA(VLOOKUP($A711,Sheet1!$B$3:$AH$1266,Sheet1!M$1+(Sheet1!$A$1-1)*10,FALSE))=TRUE,"---",IF(VLOOKUP($A711,Sheet1!$B$3:$AH$1266,Sheet1!M$1+(Sheet1!$A$1-1)*10,FALSE)="---","---", (ROUND(VLOOKUP($A711,Sheet1!$B$3:$AH$1266,Sheet1!M$1+(Sheet1!$A$1-1)*10,FALSE),IF(VLOOKUP($A711,Sheet1!$B$3:$AH$1266,Sheet1!M$1+(Sheet1!$A$1-1)*10,FALSE)&gt;99999,-3,IF(VLOOKUP($A711,Sheet1!$B$3:$AH$1266,Sheet1!M$1+(Sheet1!$A$1-1)*10,FALSE)&gt;9999,-2,IF(VLOOKUP($A711,Sheet1!$B$3:$AH$1266,Sheet1!M$1+(Sheet1!$A$1-1)*10,FALSE)&gt;999,-1,0)))))))</f>
        <v>6050</v>
      </c>
      <c r="AD711" s="66">
        <f>IF(ISNA(VLOOKUP($A711,Sheet1!$B$3:$AH$1266,Sheet1!N$1+(Sheet1!$A$1-1)*10,FALSE))=TRUE,"---",IF(VLOOKUP($A711,Sheet1!$B$3:$AH$1266,Sheet1!N$1+(Sheet1!$A$1-1)*10,FALSE)="---","---", (ROUND(VLOOKUP($A711,Sheet1!$B$3:$AH$1266,Sheet1!N$1+(Sheet1!$A$1-1)*10,FALSE),IF(VLOOKUP($A711,Sheet1!$B$3:$AH$1266,Sheet1!N$1+(Sheet1!$A$1-1)*10,FALSE)&gt;99999,-3,IF(VLOOKUP($A711,Sheet1!$B$3:$AH$1266,Sheet1!N$1+(Sheet1!$A$1-1)*10,FALSE)&gt;9999,-2,IF(VLOOKUP($A711,Sheet1!$B$3:$AH$1266,Sheet1!N$1+(Sheet1!$A$1-1)*10,FALSE)&gt;999,-1,0)))))))</f>
        <v>7380</v>
      </c>
    </row>
    <row r="712" spans="1:30" ht="25.5" customHeight="1" x14ac:dyDescent="0.25">
      <c r="A712" s="125" t="s">
        <v>1091</v>
      </c>
      <c r="B712" s="126" t="s">
        <v>1092</v>
      </c>
      <c r="C712" s="125">
        <v>420726</v>
      </c>
      <c r="D712" s="125">
        <v>743414</v>
      </c>
      <c r="E712" s="70" t="s">
        <v>3040</v>
      </c>
      <c r="F712" s="139" t="s">
        <v>4405</v>
      </c>
      <c r="G712" s="127" t="s">
        <v>160</v>
      </c>
      <c r="H712" s="128">
        <v>28.7</v>
      </c>
      <c r="I712" s="112">
        <v>35083</v>
      </c>
      <c r="J712" s="140" t="s">
        <v>4405</v>
      </c>
      <c r="K712" s="127" t="s">
        <v>17</v>
      </c>
      <c r="L712" s="115">
        <v>4840</v>
      </c>
      <c r="M712" s="116">
        <v>169</v>
      </c>
      <c r="N712" s="127" t="s">
        <v>160</v>
      </c>
      <c r="O712" s="68">
        <f t="shared" si="24"/>
        <v>11.468738897792891</v>
      </c>
      <c r="P712" s="68">
        <f>IF(O712&lt;&gt;"",VLOOKUP($A712,Sheet4!$A$2:$O$1309,14,FALSE)*100,"")</f>
        <v>1.0491068556980565</v>
      </c>
      <c r="Q712" s="68">
        <f>IF(P712&lt;&gt;"",VLOOKUP($A712,Sheet4!$A$2:$O$1309,15,FALSE)*100,"")</f>
        <v>9.8146350096562358</v>
      </c>
      <c r="R712" s="74">
        <f t="shared" si="25"/>
        <v>9</v>
      </c>
      <c r="S712" s="64" t="s">
        <v>4365</v>
      </c>
      <c r="T712" s="64" t="str">
        <f>IF(ISNA(VLOOKUP(A712,Sheet1!B$3:C$1266,2,FALSE)=TRUE),"NC",VLOOKUP(A712,Sheet1!B$3:C$1266,2,FALSE))</f>
        <v>Rural</v>
      </c>
      <c r="U712" s="65">
        <f>IF(ISNA(VLOOKUP($A712,Sheet1!$B$3:$AH$1266,Sheet1!E$1+(Sheet1!$A$1-1)*10,FALSE))=TRUE,"---",IF(VLOOKUP($A712,Sheet1!$B$3:$AH$1266,Sheet1!E$1+(Sheet1!$A$1-1)*10,FALSE)="---","---", (ROUND(VLOOKUP($A712,Sheet1!$B$3:$AH$1266,Sheet1!E$1+(Sheet1!$A$1-1)*10,FALSE),IF(VLOOKUP($A712,Sheet1!$B$3:$AH$1266,Sheet1!E$1+(Sheet1!$A$1-1)*10,FALSE)&gt;99999,-3,IF(VLOOKUP($A712,Sheet1!$B$3:$AH$1266,Sheet1!E$1+(Sheet1!$A$1-1)*10,FALSE)&gt;9999,-2,IF(VLOOKUP($A712,Sheet1!$B$3:$AH$1266,Sheet1!E$1+(Sheet1!$A$1-1)*10,FALSE)&gt;999,-1,0)))))))</f>
        <v>1550</v>
      </c>
      <c r="V712" s="65">
        <f>IF(ISNA(VLOOKUP($A712,Sheet1!$B$3:$AH$1266,Sheet1!F$1+(Sheet1!$A$1-1)*10,FALSE))=TRUE,"---",IF(VLOOKUP($A712,Sheet1!$B$3:$AH$1266,Sheet1!F$1+(Sheet1!$A$1-1)*10,FALSE)="---","---", (ROUND(VLOOKUP($A712,Sheet1!$B$3:$AH$1266,Sheet1!F$1+(Sheet1!$A$1-1)*10,FALSE),IF(VLOOKUP($A712,Sheet1!$B$3:$AH$1266,Sheet1!F$1+(Sheet1!$A$1-1)*10,FALSE)&gt;99999,-3,IF(VLOOKUP($A712,Sheet1!$B$3:$AH$1266,Sheet1!F$1+(Sheet1!$A$1-1)*10,FALSE)&gt;9999,-2,IF(VLOOKUP($A712,Sheet1!$B$3:$AH$1266,Sheet1!F$1+(Sheet1!$A$1-1)*10,FALSE)&gt;999,-1,0)))))))</f>
        <v>1910</v>
      </c>
      <c r="W712" s="65">
        <f>IF(ISNA(VLOOKUP($A712,Sheet1!$B$3:$AH$1266,Sheet1!G$1+(Sheet1!$A$1-1)*10,FALSE))=TRUE,"---",IF(VLOOKUP($A712,Sheet1!$B$3:$AH$1266,Sheet1!G$1+(Sheet1!$A$1-1)*10,FALSE)="---","---", (ROUND(VLOOKUP($A712,Sheet1!$B$3:$AH$1266,Sheet1!G$1+(Sheet1!$A$1-1)*10,FALSE),IF(VLOOKUP($A712,Sheet1!$B$3:$AH$1266,Sheet1!G$1+(Sheet1!$A$1-1)*10,FALSE)&gt;99999,-3,IF(VLOOKUP($A712,Sheet1!$B$3:$AH$1266,Sheet1!G$1+(Sheet1!$A$1-1)*10,FALSE)&gt;9999,-2,IF(VLOOKUP($A712,Sheet1!$B$3:$AH$1266,Sheet1!G$1+(Sheet1!$A$1-1)*10,FALSE)&gt;999,-1,0)))))))</f>
        <v>2430</v>
      </c>
      <c r="X712" s="65">
        <f>IF(ISNA(VLOOKUP($A712,Sheet1!$B$3:$AH$1266,Sheet1!H$1+(Sheet1!$A$1-1)*10,FALSE))=TRUE,"---",IF(VLOOKUP($A712,Sheet1!$B$3:$AH$1266,Sheet1!H$1+(Sheet1!$A$1-1)*10,FALSE)="---","---", (ROUND(VLOOKUP($A712,Sheet1!$B$3:$AH$1266,Sheet1!H$1+(Sheet1!$A$1-1)*10,FALSE),IF(VLOOKUP($A712,Sheet1!$B$3:$AH$1266,Sheet1!H$1+(Sheet1!$A$1-1)*10,FALSE)&gt;99999,-3,IF(VLOOKUP($A712,Sheet1!$B$3:$AH$1266,Sheet1!H$1+(Sheet1!$A$1-1)*10,FALSE)&gt;9999,-2,IF(VLOOKUP($A712,Sheet1!$B$3:$AH$1266,Sheet1!H$1+(Sheet1!$A$1-1)*10,FALSE)&gt;999,-1,0)))))))</f>
        <v>3870</v>
      </c>
      <c r="Y712" s="65">
        <f>IF(ISNA(VLOOKUP($A712,Sheet1!$B$3:$AH$1266,Sheet1!I$1+(Sheet1!$A$1-1)*10,FALSE))=TRUE,"---",IF(VLOOKUP($A712,Sheet1!$B$3:$AH$1266,Sheet1!I$1+(Sheet1!$A$1-1)*10,FALSE)="---","---", (ROUND(VLOOKUP($A712,Sheet1!$B$3:$AH$1266,Sheet1!I$1+(Sheet1!$A$1-1)*10,FALSE),IF(VLOOKUP($A712,Sheet1!$B$3:$AH$1266,Sheet1!I$1+(Sheet1!$A$1-1)*10,FALSE)&gt;99999,-3,IF(VLOOKUP($A712,Sheet1!$B$3:$AH$1266,Sheet1!I$1+(Sheet1!$A$1-1)*10,FALSE)&gt;9999,-2,IF(VLOOKUP($A712,Sheet1!$B$3:$AH$1266,Sheet1!I$1+(Sheet1!$A$1-1)*10,FALSE)&gt;999,-1,0)))))))</f>
        <v>5030</v>
      </c>
      <c r="Z712" s="65">
        <f>IF(ISNA(VLOOKUP($A712,Sheet1!$B$3:$AH$1266,Sheet1!J$1+(Sheet1!$A$1-1)*10,FALSE))=TRUE,"---",IF(VLOOKUP($A712,Sheet1!$B$3:$AH$1266,Sheet1!J$1+(Sheet1!$A$1-1)*10,FALSE)="---","---", (ROUND(VLOOKUP($A712,Sheet1!$B$3:$AH$1266,Sheet1!J$1+(Sheet1!$A$1-1)*10,FALSE),IF(VLOOKUP($A712,Sheet1!$B$3:$AH$1266,Sheet1!J$1+(Sheet1!$A$1-1)*10,FALSE)&gt;99999,-3,IF(VLOOKUP($A712,Sheet1!$B$3:$AH$1266,Sheet1!J$1+(Sheet1!$A$1-1)*10,FALSE)&gt;9999,-2,IF(VLOOKUP($A712,Sheet1!$B$3:$AH$1266,Sheet1!J$1+(Sheet1!$A$1-1)*10,FALSE)&gt;999,-1,0)))))))</f>
        <v>6660</v>
      </c>
      <c r="AA712" s="65">
        <f>IF(ISNA(VLOOKUP($A712,Sheet1!$B$3:$AH$1266,Sheet1!K$1+(Sheet1!$A$1-1)*10,FALSE))=TRUE,"---",IF(VLOOKUP($A712,Sheet1!$B$3:$AH$1266,Sheet1!K$1+(Sheet1!$A$1-1)*10,FALSE)="---","---", (ROUND(VLOOKUP($A712,Sheet1!$B$3:$AH$1266,Sheet1!K$1+(Sheet1!$A$1-1)*10,FALSE),IF(VLOOKUP($A712,Sheet1!$B$3:$AH$1266,Sheet1!K$1+(Sheet1!$A$1-1)*10,FALSE)&gt;99999,-3,IF(VLOOKUP($A712,Sheet1!$B$3:$AH$1266,Sheet1!K$1+(Sheet1!$A$1-1)*10,FALSE)&gt;9999,-2,IF(VLOOKUP($A712,Sheet1!$B$3:$AH$1266,Sheet1!K$1+(Sheet1!$A$1-1)*10,FALSE)&gt;999,-1,0)))))))</f>
        <v>8080</v>
      </c>
      <c r="AB712" s="65">
        <f>IF(ISNA(VLOOKUP($A712,Sheet1!$B$3:$AH$1266,Sheet1!L$1+(Sheet1!$A$1-1)*10,FALSE))=TRUE,"---",IF(VLOOKUP($A712,Sheet1!$B$3:$AH$1266,Sheet1!L$1+(Sheet1!$A$1-1)*10,FALSE)="---","---", (ROUND(VLOOKUP($A712,Sheet1!$B$3:$AH$1266,Sheet1!L$1+(Sheet1!$A$1-1)*10,FALSE),IF(VLOOKUP($A712,Sheet1!$B$3:$AH$1266,Sheet1!L$1+(Sheet1!$A$1-1)*10,FALSE)&gt;99999,-3,IF(VLOOKUP($A712,Sheet1!$B$3:$AH$1266,Sheet1!L$1+(Sheet1!$A$1-1)*10,FALSE)&gt;9999,-2,IF(VLOOKUP($A712,Sheet1!$B$3:$AH$1266,Sheet1!L$1+(Sheet1!$A$1-1)*10,FALSE)&gt;999,-1,0)))))))</f>
        <v>9580</v>
      </c>
      <c r="AC712" s="65">
        <f>IF(ISNA(VLOOKUP($A712,Sheet1!$B$3:$AH$1266,Sheet1!M$1+(Sheet1!$A$1-1)*10,FALSE))=TRUE,"---",IF(VLOOKUP($A712,Sheet1!$B$3:$AH$1266,Sheet1!M$1+(Sheet1!$A$1-1)*10,FALSE)="---","---", (ROUND(VLOOKUP($A712,Sheet1!$B$3:$AH$1266,Sheet1!M$1+(Sheet1!$A$1-1)*10,FALSE),IF(VLOOKUP($A712,Sheet1!$B$3:$AH$1266,Sheet1!M$1+(Sheet1!$A$1-1)*10,FALSE)&gt;99999,-3,IF(VLOOKUP($A712,Sheet1!$B$3:$AH$1266,Sheet1!M$1+(Sheet1!$A$1-1)*10,FALSE)&gt;9999,-2,IF(VLOOKUP($A712,Sheet1!$B$3:$AH$1266,Sheet1!M$1+(Sheet1!$A$1-1)*10,FALSE)&gt;999,-1,0)))))))</f>
        <v>11200</v>
      </c>
      <c r="AD712" s="65">
        <f>IF(ISNA(VLOOKUP($A712,Sheet1!$B$3:$AH$1266,Sheet1!N$1+(Sheet1!$A$1-1)*10,FALSE))=TRUE,"---",IF(VLOOKUP($A712,Sheet1!$B$3:$AH$1266,Sheet1!N$1+(Sheet1!$A$1-1)*10,FALSE)="---","---", (ROUND(VLOOKUP($A712,Sheet1!$B$3:$AH$1266,Sheet1!N$1+(Sheet1!$A$1-1)*10,FALSE),IF(VLOOKUP($A712,Sheet1!$B$3:$AH$1266,Sheet1!N$1+(Sheet1!$A$1-1)*10,FALSE)&gt;99999,-3,IF(VLOOKUP($A712,Sheet1!$B$3:$AH$1266,Sheet1!N$1+(Sheet1!$A$1-1)*10,FALSE)&gt;9999,-2,IF(VLOOKUP($A712,Sheet1!$B$3:$AH$1266,Sheet1!N$1+(Sheet1!$A$1-1)*10,FALSE)&gt;999,-1,0)))))))</f>
        <v>13400</v>
      </c>
    </row>
    <row r="713" spans="1:30" ht="25.5" customHeight="1" x14ac:dyDescent="0.25">
      <c r="A713" s="133" t="s">
        <v>1093</v>
      </c>
      <c r="B713" s="134" t="s">
        <v>1094</v>
      </c>
      <c r="C713" s="133">
        <v>420813</v>
      </c>
      <c r="D713" s="133">
        <v>743513</v>
      </c>
      <c r="E713" s="67" t="s">
        <v>3040</v>
      </c>
      <c r="F713" s="135" t="s">
        <v>4405</v>
      </c>
      <c r="G713" s="118" t="s">
        <v>160</v>
      </c>
      <c r="H713" s="136">
        <v>31.4</v>
      </c>
      <c r="I713" s="119">
        <v>18592</v>
      </c>
      <c r="J713" s="137" t="s">
        <v>4405</v>
      </c>
      <c r="K713" s="118" t="s">
        <v>17</v>
      </c>
      <c r="L713" s="122">
        <v>13300</v>
      </c>
      <c r="M713" s="123">
        <v>424</v>
      </c>
      <c r="N713" s="118" t="s">
        <v>145</v>
      </c>
      <c r="O713" s="71">
        <f t="shared" si="24"/>
        <v>0.32402790124680325</v>
      </c>
      <c r="P713" s="71">
        <f>IF(O713&lt;&gt;"",VLOOKUP($A713,Sheet4!$A$2:$O$1309,14,FALSE)*100,"")</f>
        <v>0.16473250502652137</v>
      </c>
      <c r="Q713" s="71">
        <f>IF(P713&lt;&gt;"",VLOOKUP($A713,Sheet4!$A$2:$O$1309,15,FALSE)*100,"")</f>
        <v>1.6019186999364665</v>
      </c>
      <c r="R713" s="73" t="str">
        <f t="shared" si="25"/>
        <v>&gt;200,  &lt;500</v>
      </c>
      <c r="S713" s="63" t="s">
        <v>4365</v>
      </c>
      <c r="T713" s="63" t="str">
        <f>IF(ISNA(VLOOKUP(A713,Sheet1!B$3:C$1266,2,FALSE)=TRUE),"NC",VLOOKUP(A713,Sheet1!B$3:C$1266,2,FALSE))</f>
        <v>Rural</v>
      </c>
      <c r="U713" s="66">
        <f>IF(ISNA(VLOOKUP($A713,Sheet1!$B$3:$AH$1266,Sheet1!E$1+(Sheet1!$A$1-1)*10,FALSE))=TRUE,"---",IF(VLOOKUP($A713,Sheet1!$B$3:$AH$1266,Sheet1!E$1+(Sheet1!$A$1-1)*10,FALSE)="---","---", (ROUND(VLOOKUP($A713,Sheet1!$B$3:$AH$1266,Sheet1!E$1+(Sheet1!$A$1-1)*10,FALSE),IF(VLOOKUP($A713,Sheet1!$B$3:$AH$1266,Sheet1!E$1+(Sheet1!$A$1-1)*10,FALSE)&gt;99999,-3,IF(VLOOKUP($A713,Sheet1!$B$3:$AH$1266,Sheet1!E$1+(Sheet1!$A$1-1)*10,FALSE)&gt;9999,-2,IF(VLOOKUP($A713,Sheet1!$B$3:$AH$1266,Sheet1!E$1+(Sheet1!$A$1-1)*10,FALSE)&gt;999,-1,0)))))))</f>
        <v>1640</v>
      </c>
      <c r="V713" s="66">
        <f>IF(ISNA(VLOOKUP($A713,Sheet1!$B$3:$AH$1266,Sheet1!F$1+(Sheet1!$A$1-1)*10,FALSE))=TRUE,"---",IF(VLOOKUP($A713,Sheet1!$B$3:$AH$1266,Sheet1!F$1+(Sheet1!$A$1-1)*10,FALSE)="---","---", (ROUND(VLOOKUP($A713,Sheet1!$B$3:$AH$1266,Sheet1!F$1+(Sheet1!$A$1-1)*10,FALSE),IF(VLOOKUP($A713,Sheet1!$B$3:$AH$1266,Sheet1!F$1+(Sheet1!$A$1-1)*10,FALSE)&gt;99999,-3,IF(VLOOKUP($A713,Sheet1!$B$3:$AH$1266,Sheet1!F$1+(Sheet1!$A$1-1)*10,FALSE)&gt;9999,-2,IF(VLOOKUP($A713,Sheet1!$B$3:$AH$1266,Sheet1!F$1+(Sheet1!$A$1-1)*10,FALSE)&gt;999,-1,0)))))))</f>
        <v>2010</v>
      </c>
      <c r="W713" s="66">
        <f>IF(ISNA(VLOOKUP($A713,Sheet1!$B$3:$AH$1266,Sheet1!G$1+(Sheet1!$A$1-1)*10,FALSE))=TRUE,"---",IF(VLOOKUP($A713,Sheet1!$B$3:$AH$1266,Sheet1!G$1+(Sheet1!$A$1-1)*10,FALSE)="---","---", (ROUND(VLOOKUP($A713,Sheet1!$B$3:$AH$1266,Sheet1!G$1+(Sheet1!$A$1-1)*10,FALSE),IF(VLOOKUP($A713,Sheet1!$B$3:$AH$1266,Sheet1!G$1+(Sheet1!$A$1-1)*10,FALSE)&gt;99999,-3,IF(VLOOKUP($A713,Sheet1!$B$3:$AH$1266,Sheet1!G$1+(Sheet1!$A$1-1)*10,FALSE)&gt;9999,-2,IF(VLOOKUP($A713,Sheet1!$B$3:$AH$1266,Sheet1!G$1+(Sheet1!$A$1-1)*10,FALSE)&gt;999,-1,0)))))))</f>
        <v>2570</v>
      </c>
      <c r="X713" s="66">
        <f>IF(ISNA(VLOOKUP($A713,Sheet1!$B$3:$AH$1266,Sheet1!H$1+(Sheet1!$A$1-1)*10,FALSE))=TRUE,"---",IF(VLOOKUP($A713,Sheet1!$B$3:$AH$1266,Sheet1!H$1+(Sheet1!$A$1-1)*10,FALSE)="---","---", (ROUND(VLOOKUP($A713,Sheet1!$B$3:$AH$1266,Sheet1!H$1+(Sheet1!$A$1-1)*10,FALSE),IF(VLOOKUP($A713,Sheet1!$B$3:$AH$1266,Sheet1!H$1+(Sheet1!$A$1-1)*10,FALSE)&gt;99999,-3,IF(VLOOKUP($A713,Sheet1!$B$3:$AH$1266,Sheet1!H$1+(Sheet1!$A$1-1)*10,FALSE)&gt;9999,-2,IF(VLOOKUP($A713,Sheet1!$B$3:$AH$1266,Sheet1!H$1+(Sheet1!$A$1-1)*10,FALSE)&gt;999,-1,0)))))))</f>
        <v>4100</v>
      </c>
      <c r="Y713" s="66">
        <f>IF(ISNA(VLOOKUP($A713,Sheet1!$B$3:$AH$1266,Sheet1!I$1+(Sheet1!$A$1-1)*10,FALSE))=TRUE,"---",IF(VLOOKUP($A713,Sheet1!$B$3:$AH$1266,Sheet1!I$1+(Sheet1!$A$1-1)*10,FALSE)="---","---", (ROUND(VLOOKUP($A713,Sheet1!$B$3:$AH$1266,Sheet1!I$1+(Sheet1!$A$1-1)*10,FALSE),IF(VLOOKUP($A713,Sheet1!$B$3:$AH$1266,Sheet1!I$1+(Sheet1!$A$1-1)*10,FALSE)&gt;99999,-3,IF(VLOOKUP($A713,Sheet1!$B$3:$AH$1266,Sheet1!I$1+(Sheet1!$A$1-1)*10,FALSE)&gt;9999,-2,IF(VLOOKUP($A713,Sheet1!$B$3:$AH$1266,Sheet1!I$1+(Sheet1!$A$1-1)*10,FALSE)&gt;999,-1,0)))))))</f>
        <v>5350</v>
      </c>
      <c r="Z713" s="66">
        <f>IF(ISNA(VLOOKUP($A713,Sheet1!$B$3:$AH$1266,Sheet1!J$1+(Sheet1!$A$1-1)*10,FALSE))=TRUE,"---",IF(VLOOKUP($A713,Sheet1!$B$3:$AH$1266,Sheet1!J$1+(Sheet1!$A$1-1)*10,FALSE)="---","---", (ROUND(VLOOKUP($A713,Sheet1!$B$3:$AH$1266,Sheet1!J$1+(Sheet1!$A$1-1)*10,FALSE),IF(VLOOKUP($A713,Sheet1!$B$3:$AH$1266,Sheet1!J$1+(Sheet1!$A$1-1)*10,FALSE)&gt;99999,-3,IF(VLOOKUP($A713,Sheet1!$B$3:$AH$1266,Sheet1!J$1+(Sheet1!$A$1-1)*10,FALSE)&gt;9999,-2,IF(VLOOKUP($A713,Sheet1!$B$3:$AH$1266,Sheet1!J$1+(Sheet1!$A$1-1)*10,FALSE)&gt;999,-1,0)))))))</f>
        <v>7100</v>
      </c>
      <c r="AA713" s="66">
        <f>IF(ISNA(VLOOKUP($A713,Sheet1!$B$3:$AH$1266,Sheet1!K$1+(Sheet1!$A$1-1)*10,FALSE))=TRUE,"---",IF(VLOOKUP($A713,Sheet1!$B$3:$AH$1266,Sheet1!K$1+(Sheet1!$A$1-1)*10,FALSE)="---","---", (ROUND(VLOOKUP($A713,Sheet1!$B$3:$AH$1266,Sheet1!K$1+(Sheet1!$A$1-1)*10,FALSE),IF(VLOOKUP($A713,Sheet1!$B$3:$AH$1266,Sheet1!K$1+(Sheet1!$A$1-1)*10,FALSE)&gt;99999,-3,IF(VLOOKUP($A713,Sheet1!$B$3:$AH$1266,Sheet1!K$1+(Sheet1!$A$1-1)*10,FALSE)&gt;9999,-2,IF(VLOOKUP($A713,Sheet1!$B$3:$AH$1266,Sheet1!K$1+(Sheet1!$A$1-1)*10,FALSE)&gt;999,-1,0)))))))</f>
        <v>8620</v>
      </c>
      <c r="AB713" s="66">
        <f>IF(ISNA(VLOOKUP($A713,Sheet1!$B$3:$AH$1266,Sheet1!L$1+(Sheet1!$A$1-1)*10,FALSE))=TRUE,"---",IF(VLOOKUP($A713,Sheet1!$B$3:$AH$1266,Sheet1!L$1+(Sheet1!$A$1-1)*10,FALSE)="---","---", (ROUND(VLOOKUP($A713,Sheet1!$B$3:$AH$1266,Sheet1!L$1+(Sheet1!$A$1-1)*10,FALSE),IF(VLOOKUP($A713,Sheet1!$B$3:$AH$1266,Sheet1!L$1+(Sheet1!$A$1-1)*10,FALSE)&gt;99999,-3,IF(VLOOKUP($A713,Sheet1!$B$3:$AH$1266,Sheet1!L$1+(Sheet1!$A$1-1)*10,FALSE)&gt;9999,-2,IF(VLOOKUP($A713,Sheet1!$B$3:$AH$1266,Sheet1!L$1+(Sheet1!$A$1-1)*10,FALSE)&gt;999,-1,0)))))))</f>
        <v>10200</v>
      </c>
      <c r="AC713" s="66">
        <f>IF(ISNA(VLOOKUP($A713,Sheet1!$B$3:$AH$1266,Sheet1!M$1+(Sheet1!$A$1-1)*10,FALSE))=TRUE,"---",IF(VLOOKUP($A713,Sheet1!$B$3:$AH$1266,Sheet1!M$1+(Sheet1!$A$1-1)*10,FALSE)="---","---", (ROUND(VLOOKUP($A713,Sheet1!$B$3:$AH$1266,Sheet1!M$1+(Sheet1!$A$1-1)*10,FALSE),IF(VLOOKUP($A713,Sheet1!$B$3:$AH$1266,Sheet1!M$1+(Sheet1!$A$1-1)*10,FALSE)&gt;99999,-3,IF(VLOOKUP($A713,Sheet1!$B$3:$AH$1266,Sheet1!M$1+(Sheet1!$A$1-1)*10,FALSE)&gt;9999,-2,IF(VLOOKUP($A713,Sheet1!$B$3:$AH$1266,Sheet1!M$1+(Sheet1!$A$1-1)*10,FALSE)&gt;999,-1,0)))))))</f>
        <v>12000</v>
      </c>
      <c r="AD713" s="66">
        <f>IF(ISNA(VLOOKUP($A713,Sheet1!$B$3:$AH$1266,Sheet1!N$1+(Sheet1!$A$1-1)*10,FALSE))=TRUE,"---",IF(VLOOKUP($A713,Sheet1!$B$3:$AH$1266,Sheet1!N$1+(Sheet1!$A$1-1)*10,FALSE)="---","---", (ROUND(VLOOKUP($A713,Sheet1!$B$3:$AH$1266,Sheet1!N$1+(Sheet1!$A$1-1)*10,FALSE),IF(VLOOKUP($A713,Sheet1!$B$3:$AH$1266,Sheet1!N$1+(Sheet1!$A$1-1)*10,FALSE)&gt;99999,-3,IF(VLOOKUP($A713,Sheet1!$B$3:$AH$1266,Sheet1!N$1+(Sheet1!$A$1-1)*10,FALSE)&gt;9999,-2,IF(VLOOKUP($A713,Sheet1!$B$3:$AH$1266,Sheet1!N$1+(Sheet1!$A$1-1)*10,FALSE)&gt;999,-1,0)))))))</f>
        <v>14300</v>
      </c>
    </row>
    <row r="714" spans="1:30" ht="25.5" customHeight="1" x14ac:dyDescent="0.25">
      <c r="A714" s="125" t="s">
        <v>1095</v>
      </c>
      <c r="B714" s="126" t="s">
        <v>1096</v>
      </c>
      <c r="C714" s="125">
        <v>420934</v>
      </c>
      <c r="D714" s="125">
        <v>743321</v>
      </c>
      <c r="E714" s="70" t="s">
        <v>3040</v>
      </c>
      <c r="F714" s="139" t="s">
        <v>4405</v>
      </c>
      <c r="G714" s="127" t="s">
        <v>160</v>
      </c>
      <c r="H714" s="128">
        <v>8.7100000000000009</v>
      </c>
      <c r="I714" s="112">
        <v>18592</v>
      </c>
      <c r="J714" s="140" t="s">
        <v>4405</v>
      </c>
      <c r="K714" s="127" t="s">
        <v>17</v>
      </c>
      <c r="L714" s="115">
        <v>810</v>
      </c>
      <c r="M714" s="155">
        <v>93</v>
      </c>
      <c r="N714" s="127" t="s">
        <v>145</v>
      </c>
      <c r="O714" s="68">
        <f t="shared" si="24"/>
        <v>27.541130685474833</v>
      </c>
      <c r="P714" s="68">
        <f>IF(O714&lt;&gt;"",VLOOKUP($A714,Sheet4!$A$2:$O$1309,14,FALSE)*100,"")</f>
        <v>2.1004453197216777</v>
      </c>
      <c r="Q714" s="68">
        <f>IF(P714&lt;&gt;"",VLOOKUP($A714,Sheet4!$A$2:$O$1309,15,FALSE)*100,"")</f>
        <v>18.773645310550414</v>
      </c>
      <c r="R714" s="74">
        <f t="shared" si="25"/>
        <v>4</v>
      </c>
      <c r="S714" s="64" t="s">
        <v>4365</v>
      </c>
      <c r="T714" s="64" t="str">
        <f>IF(ISNA(VLOOKUP(A714,Sheet1!B$3:C$1266,2,FALSE)=TRUE),"NC",VLOOKUP(A714,Sheet1!B$3:C$1266,2,FALSE))</f>
        <v>Rural</v>
      </c>
      <c r="U714" s="65">
        <f>IF(ISNA(VLOOKUP($A714,Sheet1!$B$3:$AH$1266,Sheet1!E$1+(Sheet1!$A$1-1)*10,FALSE))=TRUE,"---",IF(VLOOKUP($A714,Sheet1!$B$3:$AH$1266,Sheet1!E$1+(Sheet1!$A$1-1)*10,FALSE)="---","---", (ROUND(VLOOKUP($A714,Sheet1!$B$3:$AH$1266,Sheet1!E$1+(Sheet1!$A$1-1)*10,FALSE),IF(VLOOKUP($A714,Sheet1!$B$3:$AH$1266,Sheet1!E$1+(Sheet1!$A$1-1)*10,FALSE)&gt;99999,-3,IF(VLOOKUP($A714,Sheet1!$B$3:$AH$1266,Sheet1!E$1+(Sheet1!$A$1-1)*10,FALSE)&gt;9999,-2,IF(VLOOKUP($A714,Sheet1!$B$3:$AH$1266,Sheet1!E$1+(Sheet1!$A$1-1)*10,FALSE)&gt;999,-1,0)))))))</f>
        <v>333</v>
      </c>
      <c r="V714" s="65">
        <f>IF(ISNA(VLOOKUP($A714,Sheet1!$B$3:$AH$1266,Sheet1!F$1+(Sheet1!$A$1-1)*10,FALSE))=TRUE,"---",IF(VLOOKUP($A714,Sheet1!$B$3:$AH$1266,Sheet1!F$1+(Sheet1!$A$1-1)*10,FALSE)="---","---", (ROUND(VLOOKUP($A714,Sheet1!$B$3:$AH$1266,Sheet1!F$1+(Sheet1!$A$1-1)*10,FALSE),IF(VLOOKUP($A714,Sheet1!$B$3:$AH$1266,Sheet1!F$1+(Sheet1!$A$1-1)*10,FALSE)&gt;99999,-3,IF(VLOOKUP($A714,Sheet1!$B$3:$AH$1266,Sheet1!F$1+(Sheet1!$A$1-1)*10,FALSE)&gt;9999,-2,IF(VLOOKUP($A714,Sheet1!$B$3:$AH$1266,Sheet1!F$1+(Sheet1!$A$1-1)*10,FALSE)&gt;999,-1,0)))))))</f>
        <v>418</v>
      </c>
      <c r="W714" s="65">
        <f>IF(ISNA(VLOOKUP($A714,Sheet1!$B$3:$AH$1266,Sheet1!G$1+(Sheet1!$A$1-1)*10,FALSE))=TRUE,"---",IF(VLOOKUP($A714,Sheet1!$B$3:$AH$1266,Sheet1!G$1+(Sheet1!$A$1-1)*10,FALSE)="---","---", (ROUND(VLOOKUP($A714,Sheet1!$B$3:$AH$1266,Sheet1!G$1+(Sheet1!$A$1-1)*10,FALSE),IF(VLOOKUP($A714,Sheet1!$B$3:$AH$1266,Sheet1!G$1+(Sheet1!$A$1-1)*10,FALSE)&gt;99999,-3,IF(VLOOKUP($A714,Sheet1!$B$3:$AH$1266,Sheet1!G$1+(Sheet1!$A$1-1)*10,FALSE)&gt;9999,-2,IF(VLOOKUP($A714,Sheet1!$B$3:$AH$1266,Sheet1!G$1+(Sheet1!$A$1-1)*10,FALSE)&gt;999,-1,0)))))))</f>
        <v>549</v>
      </c>
      <c r="X714" s="65">
        <f>IF(ISNA(VLOOKUP($A714,Sheet1!$B$3:$AH$1266,Sheet1!H$1+(Sheet1!$A$1-1)*10,FALSE))=TRUE,"---",IF(VLOOKUP($A714,Sheet1!$B$3:$AH$1266,Sheet1!H$1+(Sheet1!$A$1-1)*10,FALSE)="---","---", (ROUND(VLOOKUP($A714,Sheet1!$B$3:$AH$1266,Sheet1!H$1+(Sheet1!$A$1-1)*10,FALSE),IF(VLOOKUP($A714,Sheet1!$B$3:$AH$1266,Sheet1!H$1+(Sheet1!$A$1-1)*10,FALSE)&gt;99999,-3,IF(VLOOKUP($A714,Sheet1!$B$3:$AH$1266,Sheet1!H$1+(Sheet1!$A$1-1)*10,FALSE)&gt;9999,-2,IF(VLOOKUP($A714,Sheet1!$B$3:$AH$1266,Sheet1!H$1+(Sheet1!$A$1-1)*10,FALSE)&gt;999,-1,0)))))))</f>
        <v>923</v>
      </c>
      <c r="Y714" s="65">
        <f>IF(ISNA(VLOOKUP($A714,Sheet1!$B$3:$AH$1266,Sheet1!I$1+(Sheet1!$A$1-1)*10,FALSE))=TRUE,"---",IF(VLOOKUP($A714,Sheet1!$B$3:$AH$1266,Sheet1!I$1+(Sheet1!$A$1-1)*10,FALSE)="---","---", (ROUND(VLOOKUP($A714,Sheet1!$B$3:$AH$1266,Sheet1!I$1+(Sheet1!$A$1-1)*10,FALSE),IF(VLOOKUP($A714,Sheet1!$B$3:$AH$1266,Sheet1!I$1+(Sheet1!$A$1-1)*10,FALSE)&gt;99999,-3,IF(VLOOKUP($A714,Sheet1!$B$3:$AH$1266,Sheet1!I$1+(Sheet1!$A$1-1)*10,FALSE)&gt;9999,-2,IF(VLOOKUP($A714,Sheet1!$B$3:$AH$1266,Sheet1!I$1+(Sheet1!$A$1-1)*10,FALSE)&gt;999,-1,0)))))))</f>
        <v>1240</v>
      </c>
      <c r="Z714" s="65">
        <f>IF(ISNA(VLOOKUP($A714,Sheet1!$B$3:$AH$1266,Sheet1!J$1+(Sheet1!$A$1-1)*10,FALSE))=TRUE,"---",IF(VLOOKUP($A714,Sheet1!$B$3:$AH$1266,Sheet1!J$1+(Sheet1!$A$1-1)*10,FALSE)="---","---", (ROUND(VLOOKUP($A714,Sheet1!$B$3:$AH$1266,Sheet1!J$1+(Sheet1!$A$1-1)*10,FALSE),IF(VLOOKUP($A714,Sheet1!$B$3:$AH$1266,Sheet1!J$1+(Sheet1!$A$1-1)*10,FALSE)&gt;99999,-3,IF(VLOOKUP($A714,Sheet1!$B$3:$AH$1266,Sheet1!J$1+(Sheet1!$A$1-1)*10,FALSE)&gt;9999,-2,IF(VLOOKUP($A714,Sheet1!$B$3:$AH$1266,Sheet1!J$1+(Sheet1!$A$1-1)*10,FALSE)&gt;999,-1,0)))))))</f>
        <v>1710</v>
      </c>
      <c r="AA714" s="65">
        <f>IF(ISNA(VLOOKUP($A714,Sheet1!$B$3:$AH$1266,Sheet1!K$1+(Sheet1!$A$1-1)*10,FALSE))=TRUE,"---",IF(VLOOKUP($A714,Sheet1!$B$3:$AH$1266,Sheet1!K$1+(Sheet1!$A$1-1)*10,FALSE)="---","---", (ROUND(VLOOKUP($A714,Sheet1!$B$3:$AH$1266,Sheet1!K$1+(Sheet1!$A$1-1)*10,FALSE),IF(VLOOKUP($A714,Sheet1!$B$3:$AH$1266,Sheet1!K$1+(Sheet1!$A$1-1)*10,FALSE)&gt;99999,-3,IF(VLOOKUP($A714,Sheet1!$B$3:$AH$1266,Sheet1!K$1+(Sheet1!$A$1-1)*10,FALSE)&gt;9999,-2,IF(VLOOKUP($A714,Sheet1!$B$3:$AH$1266,Sheet1!K$1+(Sheet1!$A$1-1)*10,FALSE)&gt;999,-1,0)))))))</f>
        <v>2130</v>
      </c>
      <c r="AB714" s="65">
        <f>IF(ISNA(VLOOKUP($A714,Sheet1!$B$3:$AH$1266,Sheet1!L$1+(Sheet1!$A$1-1)*10,FALSE))=TRUE,"---",IF(VLOOKUP($A714,Sheet1!$B$3:$AH$1266,Sheet1!L$1+(Sheet1!$A$1-1)*10,FALSE)="---","---", (ROUND(VLOOKUP($A714,Sheet1!$B$3:$AH$1266,Sheet1!L$1+(Sheet1!$A$1-1)*10,FALSE),IF(VLOOKUP($A714,Sheet1!$B$3:$AH$1266,Sheet1!L$1+(Sheet1!$A$1-1)*10,FALSE)&gt;99999,-3,IF(VLOOKUP($A714,Sheet1!$B$3:$AH$1266,Sheet1!L$1+(Sheet1!$A$1-1)*10,FALSE)&gt;9999,-2,IF(VLOOKUP($A714,Sheet1!$B$3:$AH$1266,Sheet1!L$1+(Sheet1!$A$1-1)*10,FALSE)&gt;999,-1,0)))))))</f>
        <v>2570</v>
      </c>
      <c r="AC714" s="65">
        <f>IF(ISNA(VLOOKUP($A714,Sheet1!$B$3:$AH$1266,Sheet1!M$1+(Sheet1!$A$1-1)*10,FALSE))=TRUE,"---",IF(VLOOKUP($A714,Sheet1!$B$3:$AH$1266,Sheet1!M$1+(Sheet1!$A$1-1)*10,FALSE)="---","---", (ROUND(VLOOKUP($A714,Sheet1!$B$3:$AH$1266,Sheet1!M$1+(Sheet1!$A$1-1)*10,FALSE),IF(VLOOKUP($A714,Sheet1!$B$3:$AH$1266,Sheet1!M$1+(Sheet1!$A$1-1)*10,FALSE)&gt;99999,-3,IF(VLOOKUP($A714,Sheet1!$B$3:$AH$1266,Sheet1!M$1+(Sheet1!$A$1-1)*10,FALSE)&gt;9999,-2,IF(VLOOKUP($A714,Sheet1!$B$3:$AH$1266,Sheet1!M$1+(Sheet1!$A$1-1)*10,FALSE)&gt;999,-1,0)))))))</f>
        <v>3070</v>
      </c>
      <c r="AD714" s="65">
        <f>IF(ISNA(VLOOKUP($A714,Sheet1!$B$3:$AH$1266,Sheet1!N$1+(Sheet1!$A$1-1)*10,FALSE))=TRUE,"---",IF(VLOOKUP($A714,Sheet1!$B$3:$AH$1266,Sheet1!N$1+(Sheet1!$A$1-1)*10,FALSE)="---","---", (ROUND(VLOOKUP($A714,Sheet1!$B$3:$AH$1266,Sheet1!N$1+(Sheet1!$A$1-1)*10,FALSE),IF(VLOOKUP($A714,Sheet1!$B$3:$AH$1266,Sheet1!N$1+(Sheet1!$A$1-1)*10,FALSE)&gt;99999,-3,IF(VLOOKUP($A714,Sheet1!$B$3:$AH$1266,Sheet1!N$1+(Sheet1!$A$1-1)*10,FALSE)&gt;9999,-2,IF(VLOOKUP($A714,Sheet1!$B$3:$AH$1266,Sheet1!N$1+(Sheet1!$A$1-1)*10,FALSE)&gt;999,-1,0)))))))</f>
        <v>3770</v>
      </c>
    </row>
    <row r="715" spans="1:30" ht="25.5" customHeight="1" x14ac:dyDescent="0.25">
      <c r="A715" s="133" t="s">
        <v>1097</v>
      </c>
      <c r="B715" s="141" t="s">
        <v>1098</v>
      </c>
      <c r="C715" s="133">
        <v>420931</v>
      </c>
      <c r="D715" s="133">
        <v>743348</v>
      </c>
      <c r="E715" s="67" t="s">
        <v>3040</v>
      </c>
      <c r="F715" s="135" t="s">
        <v>4405</v>
      </c>
      <c r="G715" s="118" t="s">
        <v>160</v>
      </c>
      <c r="H715" s="136">
        <v>42.2</v>
      </c>
      <c r="I715" s="119">
        <v>40783</v>
      </c>
      <c r="J715" s="137" t="s">
        <v>4405</v>
      </c>
      <c r="K715" s="118" t="s">
        <v>17</v>
      </c>
      <c r="L715" s="122">
        <v>12700</v>
      </c>
      <c r="M715" s="123">
        <v>301</v>
      </c>
      <c r="N715" s="118" t="s">
        <v>457</v>
      </c>
      <c r="O715" s="71">
        <f t="shared" si="24"/>
        <v>0.86626592844778183</v>
      </c>
      <c r="P715" s="71">
        <f>IF(O715&lt;&gt;"",VLOOKUP($A715,Sheet4!$A$2:$O$1309,14,FALSE)*100,"")</f>
        <v>0.67550130165217048</v>
      </c>
      <c r="Q715" s="71">
        <f>IF(P715&lt;&gt;"",VLOOKUP($A715,Sheet4!$A$2:$O$1309,15,FALSE)*100,"")</f>
        <v>6.4234109198359697</v>
      </c>
      <c r="R715" s="73" t="str">
        <f t="shared" si="25"/>
        <v>&gt;100, &lt;200</v>
      </c>
      <c r="S715" s="63">
        <v>3</v>
      </c>
      <c r="T715" s="63" t="str">
        <f>IF(ISNA(VLOOKUP(A715,Sheet1!B$3:C$1266,2,FALSE)=TRUE),"NC",VLOOKUP(A715,Sheet1!B$3:C$1266,2,FALSE))</f>
        <v>Rural10*</v>
      </c>
      <c r="U715" s="66">
        <f>IF(ISNA(VLOOKUP($A715,Sheet1!$B$3:$AH$1266,Sheet1!E$1+(Sheet1!$A$1-1)*10,FALSE))=TRUE,"---",IF(VLOOKUP($A715,Sheet1!$B$3:$AH$1266,Sheet1!E$1+(Sheet1!$A$1-1)*10,FALSE)="---","---", (ROUND(VLOOKUP($A715,Sheet1!$B$3:$AH$1266,Sheet1!E$1+(Sheet1!$A$1-1)*10,FALSE),IF(VLOOKUP($A715,Sheet1!$B$3:$AH$1266,Sheet1!E$1+(Sheet1!$A$1-1)*10,FALSE)&gt;99999,-3,IF(VLOOKUP($A715,Sheet1!$B$3:$AH$1266,Sheet1!E$1+(Sheet1!$A$1-1)*10,FALSE)&gt;9999,-2,IF(VLOOKUP($A715,Sheet1!$B$3:$AH$1266,Sheet1!E$1+(Sheet1!$A$1-1)*10,FALSE)&gt;999,-1,0)))))))</f>
        <v>1530</v>
      </c>
      <c r="V715" s="66">
        <f>IF(ISNA(VLOOKUP($A715,Sheet1!$B$3:$AH$1266,Sheet1!F$1+(Sheet1!$A$1-1)*10,FALSE))=TRUE,"---",IF(VLOOKUP($A715,Sheet1!$B$3:$AH$1266,Sheet1!F$1+(Sheet1!$A$1-1)*10,FALSE)="---","---", (ROUND(VLOOKUP($A715,Sheet1!$B$3:$AH$1266,Sheet1!F$1+(Sheet1!$A$1-1)*10,FALSE),IF(VLOOKUP($A715,Sheet1!$B$3:$AH$1266,Sheet1!F$1+(Sheet1!$A$1-1)*10,FALSE)&gt;99999,-3,IF(VLOOKUP($A715,Sheet1!$B$3:$AH$1266,Sheet1!F$1+(Sheet1!$A$1-1)*10,FALSE)&gt;9999,-2,IF(VLOOKUP($A715,Sheet1!$B$3:$AH$1266,Sheet1!F$1+(Sheet1!$A$1-1)*10,FALSE)&gt;999,-1,0)))))))</f>
        <v>1940</v>
      </c>
      <c r="W715" s="66">
        <f>IF(ISNA(VLOOKUP($A715,Sheet1!$B$3:$AH$1266,Sheet1!G$1+(Sheet1!$A$1-1)*10,FALSE))=TRUE,"---",IF(VLOOKUP($A715,Sheet1!$B$3:$AH$1266,Sheet1!G$1+(Sheet1!$A$1-1)*10,FALSE)="---","---", (ROUND(VLOOKUP($A715,Sheet1!$B$3:$AH$1266,Sheet1!G$1+(Sheet1!$A$1-1)*10,FALSE),IF(VLOOKUP($A715,Sheet1!$B$3:$AH$1266,Sheet1!G$1+(Sheet1!$A$1-1)*10,FALSE)&gt;99999,-3,IF(VLOOKUP($A715,Sheet1!$B$3:$AH$1266,Sheet1!G$1+(Sheet1!$A$1-1)*10,FALSE)&gt;9999,-2,IF(VLOOKUP($A715,Sheet1!$B$3:$AH$1266,Sheet1!G$1+(Sheet1!$A$1-1)*10,FALSE)&gt;999,-1,0)))))))</f>
        <v>2480</v>
      </c>
      <c r="X715" s="66">
        <f>IF(ISNA(VLOOKUP($A715,Sheet1!$B$3:$AH$1266,Sheet1!H$1+(Sheet1!$A$1-1)*10,FALSE))=TRUE,"---",IF(VLOOKUP($A715,Sheet1!$B$3:$AH$1266,Sheet1!H$1+(Sheet1!$A$1-1)*10,FALSE)="---","---", (ROUND(VLOOKUP($A715,Sheet1!$B$3:$AH$1266,Sheet1!H$1+(Sheet1!$A$1-1)*10,FALSE),IF(VLOOKUP($A715,Sheet1!$B$3:$AH$1266,Sheet1!H$1+(Sheet1!$A$1-1)*10,FALSE)&gt;99999,-3,IF(VLOOKUP($A715,Sheet1!$B$3:$AH$1266,Sheet1!H$1+(Sheet1!$A$1-1)*10,FALSE)&gt;9999,-2,IF(VLOOKUP($A715,Sheet1!$B$3:$AH$1266,Sheet1!H$1+(Sheet1!$A$1-1)*10,FALSE)&gt;999,-1,0)))))))</f>
        <v>4250</v>
      </c>
      <c r="Y715" s="66">
        <f>IF(ISNA(VLOOKUP($A715,Sheet1!$B$3:$AH$1266,Sheet1!I$1+(Sheet1!$A$1-1)*10,FALSE))=TRUE,"---",IF(VLOOKUP($A715,Sheet1!$B$3:$AH$1266,Sheet1!I$1+(Sheet1!$A$1-1)*10,FALSE)="---","---", (ROUND(VLOOKUP($A715,Sheet1!$B$3:$AH$1266,Sheet1!I$1+(Sheet1!$A$1-1)*10,FALSE),IF(VLOOKUP($A715,Sheet1!$B$3:$AH$1266,Sheet1!I$1+(Sheet1!$A$1-1)*10,FALSE)&gt;99999,-3,IF(VLOOKUP($A715,Sheet1!$B$3:$AH$1266,Sheet1!I$1+(Sheet1!$A$1-1)*10,FALSE)&gt;9999,-2,IF(VLOOKUP($A715,Sheet1!$B$3:$AH$1266,Sheet1!I$1+(Sheet1!$A$1-1)*10,FALSE)&gt;999,-1,0)))))))</f>
        <v>5780</v>
      </c>
      <c r="Z715" s="66">
        <f>IF(ISNA(VLOOKUP($A715,Sheet1!$B$3:$AH$1266,Sheet1!J$1+(Sheet1!$A$1-1)*10,FALSE))=TRUE,"---",IF(VLOOKUP($A715,Sheet1!$B$3:$AH$1266,Sheet1!J$1+(Sheet1!$A$1-1)*10,FALSE)="---","---", (ROUND(VLOOKUP($A715,Sheet1!$B$3:$AH$1266,Sheet1!J$1+(Sheet1!$A$1-1)*10,FALSE),IF(VLOOKUP($A715,Sheet1!$B$3:$AH$1266,Sheet1!J$1+(Sheet1!$A$1-1)*10,FALSE)&gt;99999,-3,IF(VLOOKUP($A715,Sheet1!$B$3:$AH$1266,Sheet1!J$1+(Sheet1!$A$1-1)*10,FALSE)&gt;9999,-2,IF(VLOOKUP($A715,Sheet1!$B$3:$AH$1266,Sheet1!J$1+(Sheet1!$A$1-1)*10,FALSE)&gt;999,-1,0)))))))</f>
        <v>8020</v>
      </c>
      <c r="AA715" s="66">
        <f>IF(ISNA(VLOOKUP($A715,Sheet1!$B$3:$AH$1266,Sheet1!K$1+(Sheet1!$A$1-1)*10,FALSE))=TRUE,"---",IF(VLOOKUP($A715,Sheet1!$B$3:$AH$1266,Sheet1!K$1+(Sheet1!$A$1-1)*10,FALSE)="---","---", (ROUND(VLOOKUP($A715,Sheet1!$B$3:$AH$1266,Sheet1!K$1+(Sheet1!$A$1-1)*10,FALSE),IF(VLOOKUP($A715,Sheet1!$B$3:$AH$1266,Sheet1!K$1+(Sheet1!$A$1-1)*10,FALSE)&gt;99999,-3,IF(VLOOKUP($A715,Sheet1!$B$3:$AH$1266,Sheet1!K$1+(Sheet1!$A$1-1)*10,FALSE)&gt;9999,-2,IF(VLOOKUP($A715,Sheet1!$B$3:$AH$1266,Sheet1!K$1+(Sheet1!$A$1-1)*10,FALSE)&gt;999,-1,0)))))))</f>
        <v>9990</v>
      </c>
      <c r="AB715" s="66">
        <f>IF(ISNA(VLOOKUP($A715,Sheet1!$B$3:$AH$1266,Sheet1!L$1+(Sheet1!$A$1-1)*10,FALSE))=TRUE,"---",IF(VLOOKUP($A715,Sheet1!$B$3:$AH$1266,Sheet1!L$1+(Sheet1!$A$1-1)*10,FALSE)="---","---", (ROUND(VLOOKUP($A715,Sheet1!$B$3:$AH$1266,Sheet1!L$1+(Sheet1!$A$1-1)*10,FALSE),IF(VLOOKUP($A715,Sheet1!$B$3:$AH$1266,Sheet1!L$1+(Sheet1!$A$1-1)*10,FALSE)&gt;99999,-3,IF(VLOOKUP($A715,Sheet1!$B$3:$AH$1266,Sheet1!L$1+(Sheet1!$A$1-1)*10,FALSE)&gt;9999,-2,IF(VLOOKUP($A715,Sheet1!$B$3:$AH$1266,Sheet1!L$1+(Sheet1!$A$1-1)*10,FALSE)&gt;999,-1,0)))))))</f>
        <v>12100</v>
      </c>
      <c r="AC715" s="66">
        <f>IF(ISNA(VLOOKUP($A715,Sheet1!$B$3:$AH$1266,Sheet1!M$1+(Sheet1!$A$1-1)*10,FALSE))=TRUE,"---",IF(VLOOKUP($A715,Sheet1!$B$3:$AH$1266,Sheet1!M$1+(Sheet1!$A$1-1)*10,FALSE)="---","---", (ROUND(VLOOKUP($A715,Sheet1!$B$3:$AH$1266,Sheet1!M$1+(Sheet1!$A$1-1)*10,FALSE),IF(VLOOKUP($A715,Sheet1!$B$3:$AH$1266,Sheet1!M$1+(Sheet1!$A$1-1)*10,FALSE)&gt;99999,-3,IF(VLOOKUP($A715,Sheet1!$B$3:$AH$1266,Sheet1!M$1+(Sheet1!$A$1-1)*10,FALSE)&gt;9999,-2,IF(VLOOKUP($A715,Sheet1!$B$3:$AH$1266,Sheet1!M$1+(Sheet1!$A$1-1)*10,FALSE)&gt;999,-1,0)))))))</f>
        <v>14500</v>
      </c>
      <c r="AD715" s="66">
        <f>IF(ISNA(VLOOKUP($A715,Sheet1!$B$3:$AH$1266,Sheet1!N$1+(Sheet1!$A$1-1)*10,FALSE))=TRUE,"---",IF(VLOOKUP($A715,Sheet1!$B$3:$AH$1266,Sheet1!N$1+(Sheet1!$A$1-1)*10,FALSE)="---","---", (ROUND(VLOOKUP($A715,Sheet1!$B$3:$AH$1266,Sheet1!N$1+(Sheet1!$A$1-1)*10,FALSE),IF(VLOOKUP($A715,Sheet1!$B$3:$AH$1266,Sheet1!N$1+(Sheet1!$A$1-1)*10,FALSE)&gt;99999,-3,IF(VLOOKUP($A715,Sheet1!$B$3:$AH$1266,Sheet1!N$1+(Sheet1!$A$1-1)*10,FALSE)&gt;9999,-2,IF(VLOOKUP($A715,Sheet1!$B$3:$AH$1266,Sheet1!N$1+(Sheet1!$A$1-1)*10,FALSE)&gt;999,-1,0)))))))</f>
        <v>17800</v>
      </c>
    </row>
    <row r="716" spans="1:30" ht="25.5" customHeight="1" x14ac:dyDescent="0.25">
      <c r="A716" s="125" t="s">
        <v>1099</v>
      </c>
      <c r="B716" s="126" t="s">
        <v>1100</v>
      </c>
      <c r="C716" s="125">
        <v>420903</v>
      </c>
      <c r="D716" s="125">
        <v>743605</v>
      </c>
      <c r="E716" s="70" t="s">
        <v>3040</v>
      </c>
      <c r="F716" s="52" t="s">
        <v>4489</v>
      </c>
      <c r="G716" s="127" t="s">
        <v>31</v>
      </c>
      <c r="H716" s="128">
        <v>46.7</v>
      </c>
      <c r="I716" s="112">
        <v>40783</v>
      </c>
      <c r="J716" s="147">
        <v>16.260000000000002</v>
      </c>
      <c r="K716" s="114" t="s">
        <v>4405</v>
      </c>
      <c r="L716" s="115">
        <v>13800</v>
      </c>
      <c r="M716" s="116">
        <v>296</v>
      </c>
      <c r="N716" s="127" t="s">
        <v>17</v>
      </c>
      <c r="O716" s="68">
        <f t="shared" si="24"/>
        <v>0.87185549048204836</v>
      </c>
      <c r="P716" s="68">
        <f>IF(O716&lt;&gt;"",VLOOKUP($A716,Sheet4!$A$2:$O$1309,14,FALSE)*100,"")</f>
        <v>1.2107549031377118</v>
      </c>
      <c r="Q716" s="68">
        <f>IF(P716&lt;&gt;"",VLOOKUP($A716,Sheet4!$A$2:$O$1309,15,FALSE)*100,"")</f>
        <v>11.247397232456713</v>
      </c>
      <c r="R716" s="74" t="str">
        <f t="shared" si="25"/>
        <v>&gt;100, &lt;200</v>
      </c>
      <c r="S716" s="64" t="s">
        <v>4365</v>
      </c>
      <c r="T716" s="64" t="str">
        <f>IF(ISNA(VLOOKUP(A716,Sheet1!B$3:C$1266,2,FALSE)=TRUE),"NC",VLOOKUP(A716,Sheet1!B$3:C$1266,2,FALSE))</f>
        <v>Rural10</v>
      </c>
      <c r="U716" s="65">
        <f>IF(ISNA(VLOOKUP($A716,Sheet1!$B$3:$AH$1266,Sheet1!E$1+(Sheet1!$A$1-1)*10,FALSE))=TRUE,"---",IF(VLOOKUP($A716,Sheet1!$B$3:$AH$1266,Sheet1!E$1+(Sheet1!$A$1-1)*10,FALSE)="---","---", (ROUND(VLOOKUP($A716,Sheet1!$B$3:$AH$1266,Sheet1!E$1+(Sheet1!$A$1-1)*10,FALSE),IF(VLOOKUP($A716,Sheet1!$B$3:$AH$1266,Sheet1!E$1+(Sheet1!$A$1-1)*10,FALSE)&gt;99999,-3,IF(VLOOKUP($A716,Sheet1!$B$3:$AH$1266,Sheet1!E$1+(Sheet1!$A$1-1)*10,FALSE)&gt;9999,-2,IF(VLOOKUP($A716,Sheet1!$B$3:$AH$1266,Sheet1!E$1+(Sheet1!$A$1-1)*10,FALSE)&gt;999,-1,0)))))))</f>
        <v>1640</v>
      </c>
      <c r="V716" s="65">
        <f>IF(ISNA(VLOOKUP($A716,Sheet1!$B$3:$AH$1266,Sheet1!F$1+(Sheet1!$A$1-1)*10,FALSE))=TRUE,"---",IF(VLOOKUP($A716,Sheet1!$B$3:$AH$1266,Sheet1!F$1+(Sheet1!$A$1-1)*10,FALSE)="---","---", (ROUND(VLOOKUP($A716,Sheet1!$B$3:$AH$1266,Sheet1!F$1+(Sheet1!$A$1-1)*10,FALSE),IF(VLOOKUP($A716,Sheet1!$B$3:$AH$1266,Sheet1!F$1+(Sheet1!$A$1-1)*10,FALSE)&gt;99999,-3,IF(VLOOKUP($A716,Sheet1!$B$3:$AH$1266,Sheet1!F$1+(Sheet1!$A$1-1)*10,FALSE)&gt;9999,-2,IF(VLOOKUP($A716,Sheet1!$B$3:$AH$1266,Sheet1!F$1+(Sheet1!$A$1-1)*10,FALSE)&gt;999,-1,0)))))))</f>
        <v>2080</v>
      </c>
      <c r="W716" s="65">
        <f>IF(ISNA(VLOOKUP($A716,Sheet1!$B$3:$AH$1266,Sheet1!G$1+(Sheet1!$A$1-1)*10,FALSE))=TRUE,"---",IF(VLOOKUP($A716,Sheet1!$B$3:$AH$1266,Sheet1!G$1+(Sheet1!$A$1-1)*10,FALSE)="---","---", (ROUND(VLOOKUP($A716,Sheet1!$B$3:$AH$1266,Sheet1!G$1+(Sheet1!$A$1-1)*10,FALSE),IF(VLOOKUP($A716,Sheet1!$B$3:$AH$1266,Sheet1!G$1+(Sheet1!$A$1-1)*10,FALSE)&gt;99999,-3,IF(VLOOKUP($A716,Sheet1!$B$3:$AH$1266,Sheet1!G$1+(Sheet1!$A$1-1)*10,FALSE)&gt;9999,-2,IF(VLOOKUP($A716,Sheet1!$B$3:$AH$1266,Sheet1!G$1+(Sheet1!$A$1-1)*10,FALSE)&gt;999,-1,0)))))))</f>
        <v>2640</v>
      </c>
      <c r="X716" s="65">
        <f>IF(ISNA(VLOOKUP($A716,Sheet1!$B$3:$AH$1266,Sheet1!H$1+(Sheet1!$A$1-1)*10,FALSE))=TRUE,"---",IF(VLOOKUP($A716,Sheet1!$B$3:$AH$1266,Sheet1!H$1+(Sheet1!$A$1-1)*10,FALSE)="---","---", (ROUND(VLOOKUP($A716,Sheet1!$B$3:$AH$1266,Sheet1!H$1+(Sheet1!$A$1-1)*10,FALSE),IF(VLOOKUP($A716,Sheet1!$B$3:$AH$1266,Sheet1!H$1+(Sheet1!$A$1-1)*10,FALSE)&gt;99999,-3,IF(VLOOKUP($A716,Sheet1!$B$3:$AH$1266,Sheet1!H$1+(Sheet1!$A$1-1)*10,FALSE)&gt;9999,-2,IF(VLOOKUP($A716,Sheet1!$B$3:$AH$1266,Sheet1!H$1+(Sheet1!$A$1-1)*10,FALSE)&gt;999,-1,0)))))))</f>
        <v>4550</v>
      </c>
      <c r="Y716" s="65">
        <f>IF(ISNA(VLOOKUP($A716,Sheet1!$B$3:$AH$1266,Sheet1!I$1+(Sheet1!$A$1-1)*10,FALSE))=TRUE,"---",IF(VLOOKUP($A716,Sheet1!$B$3:$AH$1266,Sheet1!I$1+(Sheet1!$A$1-1)*10,FALSE)="---","---", (ROUND(VLOOKUP($A716,Sheet1!$B$3:$AH$1266,Sheet1!I$1+(Sheet1!$A$1-1)*10,FALSE),IF(VLOOKUP($A716,Sheet1!$B$3:$AH$1266,Sheet1!I$1+(Sheet1!$A$1-1)*10,FALSE)&gt;99999,-3,IF(VLOOKUP($A716,Sheet1!$B$3:$AH$1266,Sheet1!I$1+(Sheet1!$A$1-1)*10,FALSE)&gt;9999,-2,IF(VLOOKUP($A716,Sheet1!$B$3:$AH$1266,Sheet1!I$1+(Sheet1!$A$1-1)*10,FALSE)&gt;999,-1,0)))))))</f>
        <v>6210</v>
      </c>
      <c r="Z716" s="65">
        <f>IF(ISNA(VLOOKUP($A716,Sheet1!$B$3:$AH$1266,Sheet1!J$1+(Sheet1!$A$1-1)*10,FALSE))=TRUE,"---",IF(VLOOKUP($A716,Sheet1!$B$3:$AH$1266,Sheet1!J$1+(Sheet1!$A$1-1)*10,FALSE)="---","---", (ROUND(VLOOKUP($A716,Sheet1!$B$3:$AH$1266,Sheet1!J$1+(Sheet1!$A$1-1)*10,FALSE),IF(VLOOKUP($A716,Sheet1!$B$3:$AH$1266,Sheet1!J$1+(Sheet1!$A$1-1)*10,FALSE)&gt;99999,-3,IF(VLOOKUP($A716,Sheet1!$B$3:$AH$1266,Sheet1!J$1+(Sheet1!$A$1-1)*10,FALSE)&gt;9999,-2,IF(VLOOKUP($A716,Sheet1!$B$3:$AH$1266,Sheet1!J$1+(Sheet1!$A$1-1)*10,FALSE)&gt;999,-1,0)))))))</f>
        <v>8670</v>
      </c>
      <c r="AA716" s="65">
        <f>IF(ISNA(VLOOKUP($A716,Sheet1!$B$3:$AH$1266,Sheet1!K$1+(Sheet1!$A$1-1)*10,FALSE))=TRUE,"---",IF(VLOOKUP($A716,Sheet1!$B$3:$AH$1266,Sheet1!K$1+(Sheet1!$A$1-1)*10,FALSE)="---","---", (ROUND(VLOOKUP($A716,Sheet1!$B$3:$AH$1266,Sheet1!K$1+(Sheet1!$A$1-1)*10,FALSE),IF(VLOOKUP($A716,Sheet1!$B$3:$AH$1266,Sheet1!K$1+(Sheet1!$A$1-1)*10,FALSE)&gt;99999,-3,IF(VLOOKUP($A716,Sheet1!$B$3:$AH$1266,Sheet1!K$1+(Sheet1!$A$1-1)*10,FALSE)&gt;9999,-2,IF(VLOOKUP($A716,Sheet1!$B$3:$AH$1266,Sheet1!K$1+(Sheet1!$A$1-1)*10,FALSE)&gt;999,-1,0)))))))</f>
        <v>10800</v>
      </c>
      <c r="AB716" s="65">
        <f>IF(ISNA(VLOOKUP($A716,Sheet1!$B$3:$AH$1266,Sheet1!L$1+(Sheet1!$A$1-1)*10,FALSE))=TRUE,"---",IF(VLOOKUP($A716,Sheet1!$B$3:$AH$1266,Sheet1!L$1+(Sheet1!$A$1-1)*10,FALSE)="---","---", (ROUND(VLOOKUP($A716,Sheet1!$B$3:$AH$1266,Sheet1!L$1+(Sheet1!$A$1-1)*10,FALSE),IF(VLOOKUP($A716,Sheet1!$B$3:$AH$1266,Sheet1!L$1+(Sheet1!$A$1-1)*10,FALSE)&gt;99999,-3,IF(VLOOKUP($A716,Sheet1!$B$3:$AH$1266,Sheet1!L$1+(Sheet1!$A$1-1)*10,FALSE)&gt;9999,-2,IF(VLOOKUP($A716,Sheet1!$B$3:$AH$1266,Sheet1!L$1+(Sheet1!$A$1-1)*10,FALSE)&gt;999,-1,0)))))))</f>
        <v>13200</v>
      </c>
      <c r="AC716" s="65">
        <f>IF(ISNA(VLOOKUP($A716,Sheet1!$B$3:$AH$1266,Sheet1!M$1+(Sheet1!$A$1-1)*10,FALSE))=TRUE,"---",IF(VLOOKUP($A716,Sheet1!$B$3:$AH$1266,Sheet1!M$1+(Sheet1!$A$1-1)*10,FALSE)="---","---", (ROUND(VLOOKUP($A716,Sheet1!$B$3:$AH$1266,Sheet1!M$1+(Sheet1!$A$1-1)*10,FALSE),IF(VLOOKUP($A716,Sheet1!$B$3:$AH$1266,Sheet1!M$1+(Sheet1!$A$1-1)*10,FALSE)&gt;99999,-3,IF(VLOOKUP($A716,Sheet1!$B$3:$AH$1266,Sheet1!M$1+(Sheet1!$A$1-1)*10,FALSE)&gt;9999,-2,IF(VLOOKUP($A716,Sheet1!$B$3:$AH$1266,Sheet1!M$1+(Sheet1!$A$1-1)*10,FALSE)&gt;999,-1,0)))))))</f>
        <v>15700</v>
      </c>
      <c r="AD716" s="65">
        <f>IF(ISNA(VLOOKUP($A716,Sheet1!$B$3:$AH$1266,Sheet1!N$1+(Sheet1!$A$1-1)*10,FALSE))=TRUE,"---",IF(VLOOKUP($A716,Sheet1!$B$3:$AH$1266,Sheet1!N$1+(Sheet1!$A$1-1)*10,FALSE)="---","---", (ROUND(VLOOKUP($A716,Sheet1!$B$3:$AH$1266,Sheet1!N$1+(Sheet1!$A$1-1)*10,FALSE),IF(VLOOKUP($A716,Sheet1!$B$3:$AH$1266,Sheet1!N$1+(Sheet1!$A$1-1)*10,FALSE)&gt;99999,-3,IF(VLOOKUP($A716,Sheet1!$B$3:$AH$1266,Sheet1!N$1+(Sheet1!$A$1-1)*10,FALSE)&gt;9999,-2,IF(VLOOKUP($A716,Sheet1!$B$3:$AH$1266,Sheet1!N$1+(Sheet1!$A$1-1)*10,FALSE)&gt;999,-1,0)))))))</f>
        <v>19300</v>
      </c>
    </row>
    <row r="717" spans="1:30" ht="25.5" customHeight="1" x14ac:dyDescent="0.25">
      <c r="A717" s="133" t="s">
        <v>1101</v>
      </c>
      <c r="B717" s="134" t="s">
        <v>1102</v>
      </c>
      <c r="C717" s="133">
        <v>420859</v>
      </c>
      <c r="D717" s="133">
        <v>743619</v>
      </c>
      <c r="E717" s="67" t="s">
        <v>3040</v>
      </c>
      <c r="F717" s="135" t="s">
        <v>4405</v>
      </c>
      <c r="G717" s="118" t="s">
        <v>160</v>
      </c>
      <c r="H717" s="183">
        <v>47</v>
      </c>
      <c r="I717" s="119">
        <v>35083</v>
      </c>
      <c r="J717" s="137" t="s">
        <v>4405</v>
      </c>
      <c r="K717" s="118" t="s">
        <v>17</v>
      </c>
      <c r="L717" s="122">
        <v>7600</v>
      </c>
      <c r="M717" s="123">
        <v>162</v>
      </c>
      <c r="N717" s="118" t="s">
        <v>160</v>
      </c>
      <c r="O717" s="71">
        <f t="shared" si="24"/>
        <v>7.2833551801682948</v>
      </c>
      <c r="P717" s="71">
        <f>IF(O717&lt;&gt;"",VLOOKUP($A717,Sheet4!$A$2:$O$1309,14,FALSE)*100,"")</f>
        <v>0.77279879686663611</v>
      </c>
      <c r="Q717" s="71">
        <f>IF(P717&lt;&gt;"",VLOOKUP($A717,Sheet4!$A$2:$O$1309,15,FALSE)*100,"")</f>
        <v>7.3174315914745431</v>
      </c>
      <c r="R717" s="73">
        <f t="shared" si="25"/>
        <v>15</v>
      </c>
      <c r="S717" s="63" t="s">
        <v>4365</v>
      </c>
      <c r="T717" s="63" t="str">
        <f>IF(ISNA(VLOOKUP(A717,Sheet1!B$3:C$1266,2,FALSE)=TRUE),"NC",VLOOKUP(A717,Sheet1!B$3:C$1266,2,FALSE))</f>
        <v>Rural</v>
      </c>
      <c r="U717" s="66">
        <f>IF(ISNA(VLOOKUP($A717,Sheet1!$B$3:$AH$1266,Sheet1!E$1+(Sheet1!$A$1-1)*10,FALSE))=TRUE,"---",IF(VLOOKUP($A717,Sheet1!$B$3:$AH$1266,Sheet1!E$1+(Sheet1!$A$1-1)*10,FALSE)="---","---", (ROUND(VLOOKUP($A717,Sheet1!$B$3:$AH$1266,Sheet1!E$1+(Sheet1!$A$1-1)*10,FALSE),IF(VLOOKUP($A717,Sheet1!$B$3:$AH$1266,Sheet1!E$1+(Sheet1!$A$1-1)*10,FALSE)&gt;99999,-3,IF(VLOOKUP($A717,Sheet1!$B$3:$AH$1266,Sheet1!E$1+(Sheet1!$A$1-1)*10,FALSE)&gt;9999,-2,IF(VLOOKUP($A717,Sheet1!$B$3:$AH$1266,Sheet1!E$1+(Sheet1!$A$1-1)*10,FALSE)&gt;999,-1,0)))))))</f>
        <v>1820</v>
      </c>
      <c r="V717" s="66">
        <f>IF(ISNA(VLOOKUP($A717,Sheet1!$B$3:$AH$1266,Sheet1!F$1+(Sheet1!$A$1-1)*10,FALSE))=TRUE,"---",IF(VLOOKUP($A717,Sheet1!$B$3:$AH$1266,Sheet1!F$1+(Sheet1!$A$1-1)*10,FALSE)="---","---", (ROUND(VLOOKUP($A717,Sheet1!$B$3:$AH$1266,Sheet1!F$1+(Sheet1!$A$1-1)*10,FALSE),IF(VLOOKUP($A717,Sheet1!$B$3:$AH$1266,Sheet1!F$1+(Sheet1!$A$1-1)*10,FALSE)&gt;99999,-3,IF(VLOOKUP($A717,Sheet1!$B$3:$AH$1266,Sheet1!F$1+(Sheet1!$A$1-1)*10,FALSE)&gt;9999,-2,IF(VLOOKUP($A717,Sheet1!$B$3:$AH$1266,Sheet1!F$1+(Sheet1!$A$1-1)*10,FALSE)&gt;999,-1,0)))))))</f>
        <v>2280</v>
      </c>
      <c r="W717" s="66">
        <f>IF(ISNA(VLOOKUP($A717,Sheet1!$B$3:$AH$1266,Sheet1!G$1+(Sheet1!$A$1-1)*10,FALSE))=TRUE,"---",IF(VLOOKUP($A717,Sheet1!$B$3:$AH$1266,Sheet1!G$1+(Sheet1!$A$1-1)*10,FALSE)="---","---", (ROUND(VLOOKUP($A717,Sheet1!$B$3:$AH$1266,Sheet1!G$1+(Sheet1!$A$1-1)*10,FALSE),IF(VLOOKUP($A717,Sheet1!$B$3:$AH$1266,Sheet1!G$1+(Sheet1!$A$1-1)*10,FALSE)&gt;99999,-3,IF(VLOOKUP($A717,Sheet1!$B$3:$AH$1266,Sheet1!G$1+(Sheet1!$A$1-1)*10,FALSE)&gt;9999,-2,IF(VLOOKUP($A717,Sheet1!$B$3:$AH$1266,Sheet1!G$1+(Sheet1!$A$1-1)*10,FALSE)&gt;999,-1,0)))))))</f>
        <v>2980</v>
      </c>
      <c r="X717" s="66">
        <f>IF(ISNA(VLOOKUP($A717,Sheet1!$B$3:$AH$1266,Sheet1!H$1+(Sheet1!$A$1-1)*10,FALSE))=TRUE,"---",IF(VLOOKUP($A717,Sheet1!$B$3:$AH$1266,Sheet1!H$1+(Sheet1!$A$1-1)*10,FALSE)="---","---", (ROUND(VLOOKUP($A717,Sheet1!$B$3:$AH$1266,Sheet1!H$1+(Sheet1!$A$1-1)*10,FALSE),IF(VLOOKUP($A717,Sheet1!$B$3:$AH$1266,Sheet1!H$1+(Sheet1!$A$1-1)*10,FALSE)&gt;99999,-3,IF(VLOOKUP($A717,Sheet1!$B$3:$AH$1266,Sheet1!H$1+(Sheet1!$A$1-1)*10,FALSE)&gt;9999,-2,IF(VLOOKUP($A717,Sheet1!$B$3:$AH$1266,Sheet1!H$1+(Sheet1!$A$1-1)*10,FALSE)&gt;999,-1,0)))))))</f>
        <v>4970</v>
      </c>
      <c r="Y717" s="66">
        <f>IF(ISNA(VLOOKUP($A717,Sheet1!$B$3:$AH$1266,Sheet1!I$1+(Sheet1!$A$1-1)*10,FALSE))=TRUE,"---",IF(VLOOKUP($A717,Sheet1!$B$3:$AH$1266,Sheet1!I$1+(Sheet1!$A$1-1)*10,FALSE)="---","---", (ROUND(VLOOKUP($A717,Sheet1!$B$3:$AH$1266,Sheet1!I$1+(Sheet1!$A$1-1)*10,FALSE),IF(VLOOKUP($A717,Sheet1!$B$3:$AH$1266,Sheet1!I$1+(Sheet1!$A$1-1)*10,FALSE)&gt;99999,-3,IF(VLOOKUP($A717,Sheet1!$B$3:$AH$1266,Sheet1!I$1+(Sheet1!$A$1-1)*10,FALSE)&gt;9999,-2,IF(VLOOKUP($A717,Sheet1!$B$3:$AH$1266,Sheet1!I$1+(Sheet1!$A$1-1)*10,FALSE)&gt;999,-1,0)))))))</f>
        <v>6620</v>
      </c>
      <c r="Z717" s="66">
        <f>IF(ISNA(VLOOKUP($A717,Sheet1!$B$3:$AH$1266,Sheet1!J$1+(Sheet1!$A$1-1)*10,FALSE))=TRUE,"---",IF(VLOOKUP($A717,Sheet1!$B$3:$AH$1266,Sheet1!J$1+(Sheet1!$A$1-1)*10,FALSE)="---","---", (ROUND(VLOOKUP($A717,Sheet1!$B$3:$AH$1266,Sheet1!J$1+(Sheet1!$A$1-1)*10,FALSE),IF(VLOOKUP($A717,Sheet1!$B$3:$AH$1266,Sheet1!J$1+(Sheet1!$A$1-1)*10,FALSE)&gt;99999,-3,IF(VLOOKUP($A717,Sheet1!$B$3:$AH$1266,Sheet1!J$1+(Sheet1!$A$1-1)*10,FALSE)&gt;9999,-2,IF(VLOOKUP($A717,Sheet1!$B$3:$AH$1266,Sheet1!J$1+(Sheet1!$A$1-1)*10,FALSE)&gt;999,-1,0)))))))</f>
        <v>8980</v>
      </c>
      <c r="AA717" s="66">
        <f>IF(ISNA(VLOOKUP($A717,Sheet1!$B$3:$AH$1266,Sheet1!K$1+(Sheet1!$A$1-1)*10,FALSE))=TRUE,"---",IF(VLOOKUP($A717,Sheet1!$B$3:$AH$1266,Sheet1!K$1+(Sheet1!$A$1-1)*10,FALSE)="---","---", (ROUND(VLOOKUP($A717,Sheet1!$B$3:$AH$1266,Sheet1!K$1+(Sheet1!$A$1-1)*10,FALSE),IF(VLOOKUP($A717,Sheet1!$B$3:$AH$1266,Sheet1!K$1+(Sheet1!$A$1-1)*10,FALSE)&gt;99999,-3,IF(VLOOKUP($A717,Sheet1!$B$3:$AH$1266,Sheet1!K$1+(Sheet1!$A$1-1)*10,FALSE)&gt;9999,-2,IF(VLOOKUP($A717,Sheet1!$B$3:$AH$1266,Sheet1!K$1+(Sheet1!$A$1-1)*10,FALSE)&gt;999,-1,0)))))))</f>
        <v>11100</v>
      </c>
      <c r="AB717" s="66">
        <f>IF(ISNA(VLOOKUP($A717,Sheet1!$B$3:$AH$1266,Sheet1!L$1+(Sheet1!$A$1-1)*10,FALSE))=TRUE,"---",IF(VLOOKUP($A717,Sheet1!$B$3:$AH$1266,Sheet1!L$1+(Sheet1!$A$1-1)*10,FALSE)="---","---", (ROUND(VLOOKUP($A717,Sheet1!$B$3:$AH$1266,Sheet1!L$1+(Sheet1!$A$1-1)*10,FALSE),IF(VLOOKUP($A717,Sheet1!$B$3:$AH$1266,Sheet1!L$1+(Sheet1!$A$1-1)*10,FALSE)&gt;99999,-3,IF(VLOOKUP($A717,Sheet1!$B$3:$AH$1266,Sheet1!L$1+(Sheet1!$A$1-1)*10,FALSE)&gt;9999,-2,IF(VLOOKUP($A717,Sheet1!$B$3:$AH$1266,Sheet1!L$1+(Sheet1!$A$1-1)*10,FALSE)&gt;999,-1,0)))))))</f>
        <v>13400</v>
      </c>
      <c r="AC717" s="66">
        <f>IF(ISNA(VLOOKUP($A717,Sheet1!$B$3:$AH$1266,Sheet1!M$1+(Sheet1!$A$1-1)*10,FALSE))=TRUE,"---",IF(VLOOKUP($A717,Sheet1!$B$3:$AH$1266,Sheet1!M$1+(Sheet1!$A$1-1)*10,FALSE)="---","---", (ROUND(VLOOKUP($A717,Sheet1!$B$3:$AH$1266,Sheet1!M$1+(Sheet1!$A$1-1)*10,FALSE),IF(VLOOKUP($A717,Sheet1!$B$3:$AH$1266,Sheet1!M$1+(Sheet1!$A$1-1)*10,FALSE)&gt;99999,-3,IF(VLOOKUP($A717,Sheet1!$B$3:$AH$1266,Sheet1!M$1+(Sheet1!$A$1-1)*10,FALSE)&gt;9999,-2,IF(VLOOKUP($A717,Sheet1!$B$3:$AH$1266,Sheet1!M$1+(Sheet1!$A$1-1)*10,FALSE)&gt;999,-1,0)))))))</f>
        <v>15900</v>
      </c>
      <c r="AD717" s="66">
        <f>IF(ISNA(VLOOKUP($A717,Sheet1!$B$3:$AH$1266,Sheet1!N$1+(Sheet1!$A$1-1)*10,FALSE))=TRUE,"---",IF(VLOOKUP($A717,Sheet1!$B$3:$AH$1266,Sheet1!N$1+(Sheet1!$A$1-1)*10,FALSE)="---","---", (ROUND(VLOOKUP($A717,Sheet1!$B$3:$AH$1266,Sheet1!N$1+(Sheet1!$A$1-1)*10,FALSE),IF(VLOOKUP($A717,Sheet1!$B$3:$AH$1266,Sheet1!N$1+(Sheet1!$A$1-1)*10,FALSE)&gt;99999,-3,IF(VLOOKUP($A717,Sheet1!$B$3:$AH$1266,Sheet1!N$1+(Sheet1!$A$1-1)*10,FALSE)&gt;9999,-2,IF(VLOOKUP($A717,Sheet1!$B$3:$AH$1266,Sheet1!N$1+(Sheet1!$A$1-1)*10,FALSE)&gt;999,-1,0)))))))</f>
        <v>19400</v>
      </c>
    </row>
    <row r="718" spans="1:30" ht="25.5" customHeight="1" x14ac:dyDescent="0.25">
      <c r="A718" s="303" t="s">
        <v>1103</v>
      </c>
      <c r="B718" s="330" t="s">
        <v>1104</v>
      </c>
      <c r="C718" s="303">
        <v>420848</v>
      </c>
      <c r="D718" s="303">
        <v>743724</v>
      </c>
      <c r="E718" s="307" t="s">
        <v>3040</v>
      </c>
      <c r="F718" s="342" t="s">
        <v>4497</v>
      </c>
      <c r="G718" s="318" t="s">
        <v>31</v>
      </c>
      <c r="H718" s="347">
        <v>82.2</v>
      </c>
      <c r="I718" s="112">
        <v>40783</v>
      </c>
      <c r="J718" s="148">
        <v>17.100000000000001</v>
      </c>
      <c r="K718" s="127" t="s">
        <v>49</v>
      </c>
      <c r="L718" s="115">
        <v>24600</v>
      </c>
      <c r="M718" s="116">
        <v>299</v>
      </c>
      <c r="N718" s="127" t="s">
        <v>1105</v>
      </c>
      <c r="O718" s="68">
        <f t="shared" si="24"/>
        <v>0.7995137092228819</v>
      </c>
      <c r="P718" s="68">
        <f>IF(O718&lt;&gt;"",VLOOKUP($A718,Sheet4!$A$2:$O$1309,14,FALSE)*100,"")</f>
        <v>1.1355140458131352</v>
      </c>
      <c r="Q718" s="68">
        <f>IF(P718&lt;&gt;"",VLOOKUP($A718,Sheet4!$A$2:$O$1309,15,FALSE)*100,"")</f>
        <v>10.583064950141729</v>
      </c>
      <c r="R718" s="74" t="str">
        <f t="shared" ref="R718:R781" si="26">IF(O718="&lt;0.2","&gt;500",IF(O718="&gt;50","&lt;2",IF(ISERR(1/O718*100),"",IF(AND((1/O718*100)&gt;=2,(1/O718*100)&lt;=10),MROUND(1/O718*100,1),IF(AND((1/O718*100)&gt;=10,(1/O718*100)&lt;=50),MROUND(1/O718*100,5),IF(AND((1/O718*100)&gt;=50,(1/O718*100)&lt;=104),MROUND(1/O718*100,10),IF(AND((1/O718*100)&gt;=104,(1/O718*100)&lt;=110),"100",IF(AND((1/O718*100)&gt;=110,(1/O718*100)&lt;=180),"&gt;100, &lt;200",IF(AND((1/O718*100)&gt;=180,(1/O718*100)&lt;=220),"200",IF(AND((1/O718*100)&gt;=220,(1/O718*100)&lt;=450),"&gt;200,  &lt;500","500"))))))))))</f>
        <v>&gt;100, &lt;200</v>
      </c>
      <c r="S718" s="356" t="s">
        <v>4365</v>
      </c>
      <c r="T718" s="356" t="str">
        <f>IF(ISNA(VLOOKUP(A718,Sheet1!B$3:C$1266,2,FALSE)=TRUE),"NC",VLOOKUP(A718,Sheet1!B$3:C$1266,2,FALSE))</f>
        <v>Rural10</v>
      </c>
      <c r="U718" s="392">
        <f>IF(ISNA(VLOOKUP($A718,Sheet1!$B$3:$AH$1266,Sheet1!E$1+(Sheet1!$A$1-1)*10,FALSE))=TRUE,"---",IF(VLOOKUP($A718,Sheet1!$B$3:$AH$1266,Sheet1!E$1+(Sheet1!$A$1-1)*10,FALSE)="---","---", (ROUND(VLOOKUP($A718,Sheet1!$B$3:$AH$1266,Sheet1!E$1+(Sheet1!$A$1-1)*10,FALSE),IF(VLOOKUP($A718,Sheet1!$B$3:$AH$1266,Sheet1!E$1+(Sheet1!$A$1-1)*10,FALSE)&gt;99999,-3,IF(VLOOKUP($A718,Sheet1!$B$3:$AH$1266,Sheet1!E$1+(Sheet1!$A$1-1)*10,FALSE)&gt;9999,-2,IF(VLOOKUP($A718,Sheet1!$B$3:$AH$1266,Sheet1!E$1+(Sheet1!$A$1-1)*10,FALSE)&gt;999,-1,0)))))))</f>
        <v>3410</v>
      </c>
      <c r="V718" s="392">
        <f>IF(ISNA(VLOOKUP($A718,Sheet1!$B$3:$AH$1266,Sheet1!F$1+(Sheet1!$A$1-1)*10,FALSE))=TRUE,"---",IF(VLOOKUP($A718,Sheet1!$B$3:$AH$1266,Sheet1!F$1+(Sheet1!$A$1-1)*10,FALSE)="---","---", (ROUND(VLOOKUP($A718,Sheet1!$B$3:$AH$1266,Sheet1!F$1+(Sheet1!$A$1-1)*10,FALSE),IF(VLOOKUP($A718,Sheet1!$B$3:$AH$1266,Sheet1!F$1+(Sheet1!$A$1-1)*10,FALSE)&gt;99999,-3,IF(VLOOKUP($A718,Sheet1!$B$3:$AH$1266,Sheet1!F$1+(Sheet1!$A$1-1)*10,FALSE)&gt;9999,-2,IF(VLOOKUP($A718,Sheet1!$B$3:$AH$1266,Sheet1!F$1+(Sheet1!$A$1-1)*10,FALSE)&gt;999,-1,0)))))))</f>
        <v>4280</v>
      </c>
      <c r="W718" s="392">
        <f>IF(ISNA(VLOOKUP($A718,Sheet1!$B$3:$AH$1266,Sheet1!G$1+(Sheet1!$A$1-1)*10,FALSE))=TRUE,"---",IF(VLOOKUP($A718,Sheet1!$B$3:$AH$1266,Sheet1!G$1+(Sheet1!$A$1-1)*10,FALSE)="---","---", (ROUND(VLOOKUP($A718,Sheet1!$B$3:$AH$1266,Sheet1!G$1+(Sheet1!$A$1-1)*10,FALSE),IF(VLOOKUP($A718,Sheet1!$B$3:$AH$1266,Sheet1!G$1+(Sheet1!$A$1-1)*10,FALSE)&gt;99999,-3,IF(VLOOKUP($A718,Sheet1!$B$3:$AH$1266,Sheet1!G$1+(Sheet1!$A$1-1)*10,FALSE)&gt;9999,-2,IF(VLOOKUP($A718,Sheet1!$B$3:$AH$1266,Sheet1!G$1+(Sheet1!$A$1-1)*10,FALSE)&gt;999,-1,0)))))))</f>
        <v>5510</v>
      </c>
      <c r="X718" s="392">
        <f>IF(ISNA(VLOOKUP($A718,Sheet1!$B$3:$AH$1266,Sheet1!H$1+(Sheet1!$A$1-1)*10,FALSE))=TRUE,"---",IF(VLOOKUP($A718,Sheet1!$B$3:$AH$1266,Sheet1!H$1+(Sheet1!$A$1-1)*10,FALSE)="---","---", (ROUND(VLOOKUP($A718,Sheet1!$B$3:$AH$1266,Sheet1!H$1+(Sheet1!$A$1-1)*10,FALSE),IF(VLOOKUP($A718,Sheet1!$B$3:$AH$1266,Sheet1!H$1+(Sheet1!$A$1-1)*10,FALSE)&gt;99999,-3,IF(VLOOKUP($A718,Sheet1!$B$3:$AH$1266,Sheet1!H$1+(Sheet1!$A$1-1)*10,FALSE)&gt;9999,-2,IF(VLOOKUP($A718,Sheet1!$B$3:$AH$1266,Sheet1!H$1+(Sheet1!$A$1-1)*10,FALSE)&gt;999,-1,0)))))))</f>
        <v>9020</v>
      </c>
      <c r="Y718" s="392">
        <f>IF(ISNA(VLOOKUP($A718,Sheet1!$B$3:$AH$1266,Sheet1!I$1+(Sheet1!$A$1-1)*10,FALSE))=TRUE,"---",IF(VLOOKUP($A718,Sheet1!$B$3:$AH$1266,Sheet1!I$1+(Sheet1!$A$1-1)*10,FALSE)="---","---", (ROUND(VLOOKUP($A718,Sheet1!$B$3:$AH$1266,Sheet1!I$1+(Sheet1!$A$1-1)*10,FALSE),IF(VLOOKUP($A718,Sheet1!$B$3:$AH$1266,Sheet1!I$1+(Sheet1!$A$1-1)*10,FALSE)&gt;99999,-3,IF(VLOOKUP($A718,Sheet1!$B$3:$AH$1266,Sheet1!I$1+(Sheet1!$A$1-1)*10,FALSE)&gt;9999,-2,IF(VLOOKUP($A718,Sheet1!$B$3:$AH$1266,Sheet1!I$1+(Sheet1!$A$1-1)*10,FALSE)&gt;999,-1,0)))))))</f>
        <v>11800</v>
      </c>
      <c r="Z718" s="392">
        <f>IF(ISNA(VLOOKUP($A718,Sheet1!$B$3:$AH$1266,Sheet1!J$1+(Sheet1!$A$1-1)*10,FALSE))=TRUE,"---",IF(VLOOKUP($A718,Sheet1!$B$3:$AH$1266,Sheet1!J$1+(Sheet1!$A$1-1)*10,FALSE)="---","---", (ROUND(VLOOKUP($A718,Sheet1!$B$3:$AH$1266,Sheet1!J$1+(Sheet1!$A$1-1)*10,FALSE),IF(VLOOKUP($A718,Sheet1!$B$3:$AH$1266,Sheet1!J$1+(Sheet1!$A$1-1)*10,FALSE)&gt;99999,-3,IF(VLOOKUP($A718,Sheet1!$B$3:$AH$1266,Sheet1!J$1+(Sheet1!$A$1-1)*10,FALSE)&gt;9999,-2,IF(VLOOKUP($A718,Sheet1!$B$3:$AH$1266,Sheet1!J$1+(Sheet1!$A$1-1)*10,FALSE)&gt;999,-1,0)))))))</f>
        <v>15800</v>
      </c>
      <c r="AA718" s="392">
        <f>IF(ISNA(VLOOKUP($A718,Sheet1!$B$3:$AH$1266,Sheet1!K$1+(Sheet1!$A$1-1)*10,FALSE))=TRUE,"---",IF(VLOOKUP($A718,Sheet1!$B$3:$AH$1266,Sheet1!K$1+(Sheet1!$A$1-1)*10,FALSE)="---","---", (ROUND(VLOOKUP($A718,Sheet1!$B$3:$AH$1266,Sheet1!K$1+(Sheet1!$A$1-1)*10,FALSE),IF(VLOOKUP($A718,Sheet1!$B$3:$AH$1266,Sheet1!K$1+(Sheet1!$A$1-1)*10,FALSE)&gt;99999,-3,IF(VLOOKUP($A718,Sheet1!$B$3:$AH$1266,Sheet1!K$1+(Sheet1!$A$1-1)*10,FALSE)&gt;9999,-2,IF(VLOOKUP($A718,Sheet1!$B$3:$AH$1266,Sheet1!K$1+(Sheet1!$A$1-1)*10,FALSE)&gt;999,-1,0)))))))</f>
        <v>19300</v>
      </c>
      <c r="AB718" s="392">
        <f>IF(ISNA(VLOOKUP($A718,Sheet1!$B$3:$AH$1266,Sheet1!L$1+(Sheet1!$A$1-1)*10,FALSE))=TRUE,"---",IF(VLOOKUP($A718,Sheet1!$B$3:$AH$1266,Sheet1!L$1+(Sheet1!$A$1-1)*10,FALSE)="---","---", (ROUND(VLOOKUP($A718,Sheet1!$B$3:$AH$1266,Sheet1!L$1+(Sheet1!$A$1-1)*10,FALSE),IF(VLOOKUP($A718,Sheet1!$B$3:$AH$1266,Sheet1!L$1+(Sheet1!$A$1-1)*10,FALSE)&gt;99999,-3,IF(VLOOKUP($A718,Sheet1!$B$3:$AH$1266,Sheet1!L$1+(Sheet1!$A$1-1)*10,FALSE)&gt;9999,-2,IF(VLOOKUP($A718,Sheet1!$B$3:$AH$1266,Sheet1!L$1+(Sheet1!$A$1-1)*10,FALSE)&gt;999,-1,0)))))))</f>
        <v>23000</v>
      </c>
      <c r="AC718" s="392">
        <f>IF(ISNA(VLOOKUP($A718,Sheet1!$B$3:$AH$1266,Sheet1!M$1+(Sheet1!$A$1-1)*10,FALSE))=TRUE,"---",IF(VLOOKUP($A718,Sheet1!$B$3:$AH$1266,Sheet1!M$1+(Sheet1!$A$1-1)*10,FALSE)="---","---", (ROUND(VLOOKUP($A718,Sheet1!$B$3:$AH$1266,Sheet1!M$1+(Sheet1!$A$1-1)*10,FALSE),IF(VLOOKUP($A718,Sheet1!$B$3:$AH$1266,Sheet1!M$1+(Sheet1!$A$1-1)*10,FALSE)&gt;99999,-3,IF(VLOOKUP($A718,Sheet1!$B$3:$AH$1266,Sheet1!M$1+(Sheet1!$A$1-1)*10,FALSE)&gt;9999,-2,IF(VLOOKUP($A718,Sheet1!$B$3:$AH$1266,Sheet1!M$1+(Sheet1!$A$1-1)*10,FALSE)&gt;999,-1,0)))))))</f>
        <v>27200</v>
      </c>
      <c r="AD718" s="392">
        <f>IF(ISNA(VLOOKUP($A718,Sheet1!$B$3:$AH$1266,Sheet1!N$1+(Sheet1!$A$1-1)*10,FALSE))=TRUE,"---",IF(VLOOKUP($A718,Sheet1!$B$3:$AH$1266,Sheet1!N$1+(Sheet1!$A$1-1)*10,FALSE)="---","---", (ROUND(VLOOKUP($A718,Sheet1!$B$3:$AH$1266,Sheet1!N$1+(Sheet1!$A$1-1)*10,FALSE),IF(VLOOKUP($A718,Sheet1!$B$3:$AH$1266,Sheet1!N$1+(Sheet1!$A$1-1)*10,FALSE)&gt;99999,-3,IF(VLOOKUP($A718,Sheet1!$B$3:$AH$1266,Sheet1!N$1+(Sheet1!$A$1-1)*10,FALSE)&gt;9999,-2,IF(VLOOKUP($A718,Sheet1!$B$3:$AH$1266,Sheet1!N$1+(Sheet1!$A$1-1)*10,FALSE)&gt;999,-1,0)))))))</f>
        <v>32900</v>
      </c>
    </row>
    <row r="719" spans="1:30" ht="25.5" customHeight="1" x14ac:dyDescent="0.25">
      <c r="A719" s="303"/>
      <c r="B719" s="331"/>
      <c r="C719" s="303"/>
      <c r="D719" s="303"/>
      <c r="E719" s="307" t="e">
        <v>#N/A</v>
      </c>
      <c r="F719" s="331"/>
      <c r="G719" s="319"/>
      <c r="H719" s="347"/>
      <c r="I719" s="112">
        <v>35083</v>
      </c>
      <c r="J719" s="148">
        <v>15.5</v>
      </c>
      <c r="K719" s="127" t="s">
        <v>49</v>
      </c>
      <c r="L719" s="115">
        <v>12000</v>
      </c>
      <c r="M719" s="116">
        <v>146</v>
      </c>
      <c r="N719" s="127" t="s">
        <v>14</v>
      </c>
      <c r="O719" s="68" t="s">
        <v>4405</v>
      </c>
      <c r="P719" s="68" t="s">
        <v>4405</v>
      </c>
      <c r="Q719" s="68" t="s">
        <v>4405</v>
      </c>
      <c r="R719" s="74" t="s">
        <v>4405</v>
      </c>
      <c r="S719" s="356" t="e">
        <v>#N/A</v>
      </c>
      <c r="T719" s="356" t="str">
        <f>IF(ISNA(VLOOKUP(A719,Sheet1!B$3:C$1266,2,FALSE)=TRUE),"ND",VLOOKUP(A719,Sheet1!B$3:C$1266,2,FALSE))</f>
        <v>ND</v>
      </c>
      <c r="U719" s="392" t="str">
        <f>IF(ISNA(VLOOKUP($A719,Sheet1!$B$3:$AH$1266,Sheet1!E$1+(Sheet1!$A$1-1)*10,FALSE))=TRUE,"---",IF(VLOOKUP($A719,Sheet1!$B$3:$AH$1266,Sheet1!E$1+(Sheet1!$A$1-1)*10,FALSE)="---","---", (ROUND(VLOOKUP($A719,Sheet1!$B$3:$AH$1266,Sheet1!E$1+(Sheet1!$A$1-1)*10,FALSE),IF(VLOOKUP($A719,Sheet1!$B$3:$AH$1266,Sheet1!E$1+(Sheet1!$A$1-1)*10,FALSE)&gt;99999,-3,IF(VLOOKUP($A719,Sheet1!$B$3:$AH$1266,Sheet1!E$1+(Sheet1!$A$1-1)*10,FALSE)&gt;9999,-2,IF(VLOOKUP($A719,Sheet1!$B$3:$AH$1266,Sheet1!E$1+(Sheet1!$A$1-1)*10,FALSE)&gt;999,-1,0)))))))</f>
        <v>---</v>
      </c>
      <c r="V719" s="392" t="str">
        <f>IF(ISNA(VLOOKUP($A719,Sheet1!$B$3:$AH$1266,Sheet1!F$1+(Sheet1!$A$1-1)*10,FALSE))=TRUE,"---",IF(VLOOKUP($A719,Sheet1!$B$3:$AH$1266,Sheet1!F$1+(Sheet1!$A$1-1)*10,FALSE)="---","---", (ROUND(VLOOKUP($A719,Sheet1!$B$3:$AH$1266,Sheet1!F$1+(Sheet1!$A$1-1)*10,FALSE),IF(VLOOKUP($A719,Sheet1!$B$3:$AH$1266,Sheet1!F$1+(Sheet1!$A$1-1)*10,FALSE)&gt;99999,-3,IF(VLOOKUP($A719,Sheet1!$B$3:$AH$1266,Sheet1!F$1+(Sheet1!$A$1-1)*10,FALSE)&gt;9999,-2,IF(VLOOKUP($A719,Sheet1!$B$3:$AH$1266,Sheet1!F$1+(Sheet1!$A$1-1)*10,FALSE)&gt;999,-1,0)))))))</f>
        <v>---</v>
      </c>
      <c r="W719" s="392" t="str">
        <f>IF(ISNA(VLOOKUP($A719,Sheet1!$B$3:$AH$1266,Sheet1!G$1+(Sheet1!$A$1-1)*10,FALSE))=TRUE,"---",IF(VLOOKUP($A719,Sheet1!$B$3:$AH$1266,Sheet1!G$1+(Sheet1!$A$1-1)*10,FALSE)="---","---", (ROUND(VLOOKUP($A719,Sheet1!$B$3:$AH$1266,Sheet1!G$1+(Sheet1!$A$1-1)*10,FALSE),IF(VLOOKUP($A719,Sheet1!$B$3:$AH$1266,Sheet1!G$1+(Sheet1!$A$1-1)*10,FALSE)&gt;99999,-3,IF(VLOOKUP($A719,Sheet1!$B$3:$AH$1266,Sheet1!G$1+(Sheet1!$A$1-1)*10,FALSE)&gt;9999,-2,IF(VLOOKUP($A719,Sheet1!$B$3:$AH$1266,Sheet1!G$1+(Sheet1!$A$1-1)*10,FALSE)&gt;999,-1,0)))))))</f>
        <v>---</v>
      </c>
      <c r="X719" s="392" t="str">
        <f>IF(ISNA(VLOOKUP($A719,Sheet1!$B$3:$AH$1266,Sheet1!H$1+(Sheet1!$A$1-1)*10,FALSE))=TRUE,"---",IF(VLOOKUP($A719,Sheet1!$B$3:$AH$1266,Sheet1!H$1+(Sheet1!$A$1-1)*10,FALSE)="---","---", (ROUND(VLOOKUP($A719,Sheet1!$B$3:$AH$1266,Sheet1!H$1+(Sheet1!$A$1-1)*10,FALSE),IF(VLOOKUP($A719,Sheet1!$B$3:$AH$1266,Sheet1!H$1+(Sheet1!$A$1-1)*10,FALSE)&gt;99999,-3,IF(VLOOKUP($A719,Sheet1!$B$3:$AH$1266,Sheet1!H$1+(Sheet1!$A$1-1)*10,FALSE)&gt;9999,-2,IF(VLOOKUP($A719,Sheet1!$B$3:$AH$1266,Sheet1!H$1+(Sheet1!$A$1-1)*10,FALSE)&gt;999,-1,0)))))))</f>
        <v>---</v>
      </c>
      <c r="Y719" s="392" t="str">
        <f>IF(ISNA(VLOOKUP($A719,Sheet1!$B$3:$AH$1266,Sheet1!I$1+(Sheet1!$A$1-1)*10,FALSE))=TRUE,"---",IF(VLOOKUP($A719,Sheet1!$B$3:$AH$1266,Sheet1!I$1+(Sheet1!$A$1-1)*10,FALSE)="---","---", (ROUND(VLOOKUP($A719,Sheet1!$B$3:$AH$1266,Sheet1!I$1+(Sheet1!$A$1-1)*10,FALSE),IF(VLOOKUP($A719,Sheet1!$B$3:$AH$1266,Sheet1!I$1+(Sheet1!$A$1-1)*10,FALSE)&gt;99999,-3,IF(VLOOKUP($A719,Sheet1!$B$3:$AH$1266,Sheet1!I$1+(Sheet1!$A$1-1)*10,FALSE)&gt;9999,-2,IF(VLOOKUP($A719,Sheet1!$B$3:$AH$1266,Sheet1!I$1+(Sheet1!$A$1-1)*10,FALSE)&gt;999,-1,0)))))))</f>
        <v>---</v>
      </c>
      <c r="Z719" s="392" t="str">
        <f>IF(ISNA(VLOOKUP($A719,Sheet1!$B$3:$AH$1266,Sheet1!J$1+(Sheet1!$A$1-1)*10,FALSE))=TRUE,"---",IF(VLOOKUP($A719,Sheet1!$B$3:$AH$1266,Sheet1!J$1+(Sheet1!$A$1-1)*10,FALSE)="---","---", (ROUND(VLOOKUP($A719,Sheet1!$B$3:$AH$1266,Sheet1!J$1+(Sheet1!$A$1-1)*10,FALSE),IF(VLOOKUP($A719,Sheet1!$B$3:$AH$1266,Sheet1!J$1+(Sheet1!$A$1-1)*10,FALSE)&gt;99999,-3,IF(VLOOKUP($A719,Sheet1!$B$3:$AH$1266,Sheet1!J$1+(Sheet1!$A$1-1)*10,FALSE)&gt;9999,-2,IF(VLOOKUP($A719,Sheet1!$B$3:$AH$1266,Sheet1!J$1+(Sheet1!$A$1-1)*10,FALSE)&gt;999,-1,0)))))))</f>
        <v>---</v>
      </c>
      <c r="AA719" s="392" t="str">
        <f>IF(ISNA(VLOOKUP($A719,Sheet1!$B$3:$AH$1266,Sheet1!K$1+(Sheet1!$A$1-1)*10,FALSE))=TRUE,"---",IF(VLOOKUP($A719,Sheet1!$B$3:$AH$1266,Sheet1!K$1+(Sheet1!$A$1-1)*10,FALSE)="---","---", (ROUND(VLOOKUP($A719,Sheet1!$B$3:$AH$1266,Sheet1!K$1+(Sheet1!$A$1-1)*10,FALSE),IF(VLOOKUP($A719,Sheet1!$B$3:$AH$1266,Sheet1!K$1+(Sheet1!$A$1-1)*10,FALSE)&gt;99999,-3,IF(VLOOKUP($A719,Sheet1!$B$3:$AH$1266,Sheet1!K$1+(Sheet1!$A$1-1)*10,FALSE)&gt;9999,-2,IF(VLOOKUP($A719,Sheet1!$B$3:$AH$1266,Sheet1!K$1+(Sheet1!$A$1-1)*10,FALSE)&gt;999,-1,0)))))))</f>
        <v>---</v>
      </c>
      <c r="AB719" s="392" t="str">
        <f>IF(ISNA(VLOOKUP($A719,Sheet1!$B$3:$AH$1266,Sheet1!L$1+(Sheet1!$A$1-1)*10,FALSE))=TRUE,"---",IF(VLOOKUP($A719,Sheet1!$B$3:$AH$1266,Sheet1!L$1+(Sheet1!$A$1-1)*10,FALSE)="---","---", (ROUND(VLOOKUP($A719,Sheet1!$B$3:$AH$1266,Sheet1!L$1+(Sheet1!$A$1-1)*10,FALSE),IF(VLOOKUP($A719,Sheet1!$B$3:$AH$1266,Sheet1!L$1+(Sheet1!$A$1-1)*10,FALSE)&gt;99999,-3,IF(VLOOKUP($A719,Sheet1!$B$3:$AH$1266,Sheet1!L$1+(Sheet1!$A$1-1)*10,FALSE)&gt;9999,-2,IF(VLOOKUP($A719,Sheet1!$B$3:$AH$1266,Sheet1!L$1+(Sheet1!$A$1-1)*10,FALSE)&gt;999,-1,0)))))))</f>
        <v>---</v>
      </c>
      <c r="AC719" s="392" t="str">
        <f>IF(ISNA(VLOOKUP($A719,Sheet1!$B$3:$AH$1266,Sheet1!M$1+(Sheet1!$A$1-1)*10,FALSE))=TRUE,"---",IF(VLOOKUP($A719,Sheet1!$B$3:$AH$1266,Sheet1!M$1+(Sheet1!$A$1-1)*10,FALSE)="---","---", (ROUND(VLOOKUP($A719,Sheet1!$B$3:$AH$1266,Sheet1!M$1+(Sheet1!$A$1-1)*10,FALSE),IF(VLOOKUP($A719,Sheet1!$B$3:$AH$1266,Sheet1!M$1+(Sheet1!$A$1-1)*10,FALSE)&gt;99999,-3,IF(VLOOKUP($A719,Sheet1!$B$3:$AH$1266,Sheet1!M$1+(Sheet1!$A$1-1)*10,FALSE)&gt;9999,-2,IF(VLOOKUP($A719,Sheet1!$B$3:$AH$1266,Sheet1!M$1+(Sheet1!$A$1-1)*10,FALSE)&gt;999,-1,0)))))))</f>
        <v>---</v>
      </c>
      <c r="AD719" s="392" t="str">
        <f>IF(ISNA(VLOOKUP($A719,Sheet1!$B$3:$AH$1266,Sheet1!N$1+(Sheet1!$A$1-1)*10,FALSE))=TRUE,"---",IF(VLOOKUP($A719,Sheet1!$B$3:$AH$1266,Sheet1!N$1+(Sheet1!$A$1-1)*10,FALSE)="---","---", (ROUND(VLOOKUP($A719,Sheet1!$B$3:$AH$1266,Sheet1!N$1+(Sheet1!$A$1-1)*10,FALSE),IF(VLOOKUP($A719,Sheet1!$B$3:$AH$1266,Sheet1!N$1+(Sheet1!$A$1-1)*10,FALSE)&gt;99999,-3,IF(VLOOKUP($A719,Sheet1!$B$3:$AH$1266,Sheet1!N$1+(Sheet1!$A$1-1)*10,FALSE)&gt;9999,-2,IF(VLOOKUP($A719,Sheet1!$B$3:$AH$1266,Sheet1!N$1+(Sheet1!$A$1-1)*10,FALSE)&gt;999,-1,0)))))))</f>
        <v>---</v>
      </c>
    </row>
    <row r="720" spans="1:30" ht="25.5" customHeight="1" x14ac:dyDescent="0.25">
      <c r="A720" s="133" t="s">
        <v>1106</v>
      </c>
      <c r="B720" s="141" t="s">
        <v>1107</v>
      </c>
      <c r="C720" s="133">
        <v>420859</v>
      </c>
      <c r="D720" s="133">
        <v>743902</v>
      </c>
      <c r="E720" s="67" t="s">
        <v>3040</v>
      </c>
      <c r="F720" s="135" t="s">
        <v>4405</v>
      </c>
      <c r="G720" s="118" t="s">
        <v>160</v>
      </c>
      <c r="H720" s="136">
        <v>2.69</v>
      </c>
      <c r="I720" s="119">
        <v>18592</v>
      </c>
      <c r="J720" s="137" t="s">
        <v>4405</v>
      </c>
      <c r="K720" s="118" t="s">
        <v>17</v>
      </c>
      <c r="L720" s="122">
        <v>722</v>
      </c>
      <c r="M720" s="123">
        <v>268</v>
      </c>
      <c r="N720" s="118" t="s">
        <v>145</v>
      </c>
      <c r="O720" s="71">
        <f t="shared" si="24"/>
        <v>0.81809717855269026</v>
      </c>
      <c r="P720" s="71">
        <f>IF(O720&lt;&gt;"",VLOOKUP($A720,Sheet4!$A$2:$O$1309,14,FALSE)*100,"")</f>
        <v>0.22242439668018754</v>
      </c>
      <c r="Q720" s="71">
        <f>IF(P720&lt;&gt;"",VLOOKUP($A720,Sheet4!$A$2:$O$1309,15,FALSE)*100,"")</f>
        <v>2.1574636821745652</v>
      </c>
      <c r="R720" s="73" t="str">
        <f t="shared" si="26"/>
        <v>&gt;100, &lt;200</v>
      </c>
      <c r="S720" s="63" t="s">
        <v>4365</v>
      </c>
      <c r="T720" s="63" t="str">
        <f>IF(ISNA(VLOOKUP(A720,Sheet1!B$3:C$1266,2,FALSE)=TRUE),"NC",VLOOKUP(A720,Sheet1!B$3:C$1266,2,FALSE))</f>
        <v>Rural</v>
      </c>
      <c r="U720" s="66">
        <f>IF(ISNA(VLOOKUP($A720,Sheet1!$B$3:$AH$1266,Sheet1!E$1+(Sheet1!$A$1-1)*10,FALSE))=TRUE,"---",IF(VLOOKUP($A720,Sheet1!$B$3:$AH$1266,Sheet1!E$1+(Sheet1!$A$1-1)*10,FALSE)="---","---", (ROUND(VLOOKUP($A720,Sheet1!$B$3:$AH$1266,Sheet1!E$1+(Sheet1!$A$1-1)*10,FALSE),IF(VLOOKUP($A720,Sheet1!$B$3:$AH$1266,Sheet1!E$1+(Sheet1!$A$1-1)*10,FALSE)&gt;99999,-3,IF(VLOOKUP($A720,Sheet1!$B$3:$AH$1266,Sheet1!E$1+(Sheet1!$A$1-1)*10,FALSE)&gt;9999,-2,IF(VLOOKUP($A720,Sheet1!$B$3:$AH$1266,Sheet1!E$1+(Sheet1!$A$1-1)*10,FALSE)&gt;999,-1,0)))))))</f>
        <v>86</v>
      </c>
      <c r="V720" s="66">
        <f>IF(ISNA(VLOOKUP($A720,Sheet1!$B$3:$AH$1266,Sheet1!F$1+(Sheet1!$A$1-1)*10,FALSE))=TRUE,"---",IF(VLOOKUP($A720,Sheet1!$B$3:$AH$1266,Sheet1!F$1+(Sheet1!$A$1-1)*10,FALSE)="---","---", (ROUND(VLOOKUP($A720,Sheet1!$B$3:$AH$1266,Sheet1!F$1+(Sheet1!$A$1-1)*10,FALSE),IF(VLOOKUP($A720,Sheet1!$B$3:$AH$1266,Sheet1!F$1+(Sheet1!$A$1-1)*10,FALSE)&gt;99999,-3,IF(VLOOKUP($A720,Sheet1!$B$3:$AH$1266,Sheet1!F$1+(Sheet1!$A$1-1)*10,FALSE)&gt;9999,-2,IF(VLOOKUP($A720,Sheet1!$B$3:$AH$1266,Sheet1!F$1+(Sheet1!$A$1-1)*10,FALSE)&gt;999,-1,0)))))))</f>
        <v>108</v>
      </c>
      <c r="W720" s="66">
        <f>IF(ISNA(VLOOKUP($A720,Sheet1!$B$3:$AH$1266,Sheet1!G$1+(Sheet1!$A$1-1)*10,FALSE))=TRUE,"---",IF(VLOOKUP($A720,Sheet1!$B$3:$AH$1266,Sheet1!G$1+(Sheet1!$A$1-1)*10,FALSE)="---","---", (ROUND(VLOOKUP($A720,Sheet1!$B$3:$AH$1266,Sheet1!G$1+(Sheet1!$A$1-1)*10,FALSE),IF(VLOOKUP($A720,Sheet1!$B$3:$AH$1266,Sheet1!G$1+(Sheet1!$A$1-1)*10,FALSE)&gt;99999,-3,IF(VLOOKUP($A720,Sheet1!$B$3:$AH$1266,Sheet1!G$1+(Sheet1!$A$1-1)*10,FALSE)&gt;9999,-2,IF(VLOOKUP($A720,Sheet1!$B$3:$AH$1266,Sheet1!G$1+(Sheet1!$A$1-1)*10,FALSE)&gt;999,-1,0)))))))</f>
        <v>142</v>
      </c>
      <c r="X720" s="66">
        <f>IF(ISNA(VLOOKUP($A720,Sheet1!$B$3:$AH$1266,Sheet1!H$1+(Sheet1!$A$1-1)*10,FALSE))=TRUE,"---",IF(VLOOKUP($A720,Sheet1!$B$3:$AH$1266,Sheet1!H$1+(Sheet1!$A$1-1)*10,FALSE)="---","---", (ROUND(VLOOKUP($A720,Sheet1!$B$3:$AH$1266,Sheet1!H$1+(Sheet1!$A$1-1)*10,FALSE),IF(VLOOKUP($A720,Sheet1!$B$3:$AH$1266,Sheet1!H$1+(Sheet1!$A$1-1)*10,FALSE)&gt;99999,-3,IF(VLOOKUP($A720,Sheet1!$B$3:$AH$1266,Sheet1!H$1+(Sheet1!$A$1-1)*10,FALSE)&gt;9999,-2,IF(VLOOKUP($A720,Sheet1!$B$3:$AH$1266,Sheet1!H$1+(Sheet1!$A$1-1)*10,FALSE)&gt;999,-1,0)))))))</f>
        <v>239</v>
      </c>
      <c r="Y720" s="66">
        <f>IF(ISNA(VLOOKUP($A720,Sheet1!$B$3:$AH$1266,Sheet1!I$1+(Sheet1!$A$1-1)*10,FALSE))=TRUE,"---",IF(VLOOKUP($A720,Sheet1!$B$3:$AH$1266,Sheet1!I$1+(Sheet1!$A$1-1)*10,FALSE)="---","---", (ROUND(VLOOKUP($A720,Sheet1!$B$3:$AH$1266,Sheet1!I$1+(Sheet1!$A$1-1)*10,FALSE),IF(VLOOKUP($A720,Sheet1!$B$3:$AH$1266,Sheet1!I$1+(Sheet1!$A$1-1)*10,FALSE)&gt;99999,-3,IF(VLOOKUP($A720,Sheet1!$B$3:$AH$1266,Sheet1!I$1+(Sheet1!$A$1-1)*10,FALSE)&gt;9999,-2,IF(VLOOKUP($A720,Sheet1!$B$3:$AH$1266,Sheet1!I$1+(Sheet1!$A$1-1)*10,FALSE)&gt;999,-1,0)))))))</f>
        <v>323</v>
      </c>
      <c r="Z720" s="66">
        <f>IF(ISNA(VLOOKUP($A720,Sheet1!$B$3:$AH$1266,Sheet1!J$1+(Sheet1!$A$1-1)*10,FALSE))=TRUE,"---",IF(VLOOKUP($A720,Sheet1!$B$3:$AH$1266,Sheet1!J$1+(Sheet1!$A$1-1)*10,FALSE)="---","---", (ROUND(VLOOKUP($A720,Sheet1!$B$3:$AH$1266,Sheet1!J$1+(Sheet1!$A$1-1)*10,FALSE),IF(VLOOKUP($A720,Sheet1!$B$3:$AH$1266,Sheet1!J$1+(Sheet1!$A$1-1)*10,FALSE)&gt;99999,-3,IF(VLOOKUP($A720,Sheet1!$B$3:$AH$1266,Sheet1!J$1+(Sheet1!$A$1-1)*10,FALSE)&gt;9999,-2,IF(VLOOKUP($A720,Sheet1!$B$3:$AH$1266,Sheet1!J$1+(Sheet1!$A$1-1)*10,FALSE)&gt;999,-1,0)))))))</f>
        <v>448</v>
      </c>
      <c r="AA720" s="66">
        <f>IF(ISNA(VLOOKUP($A720,Sheet1!$B$3:$AH$1266,Sheet1!K$1+(Sheet1!$A$1-1)*10,FALSE))=TRUE,"---",IF(VLOOKUP($A720,Sheet1!$B$3:$AH$1266,Sheet1!K$1+(Sheet1!$A$1-1)*10,FALSE)="---","---", (ROUND(VLOOKUP($A720,Sheet1!$B$3:$AH$1266,Sheet1!K$1+(Sheet1!$A$1-1)*10,FALSE),IF(VLOOKUP($A720,Sheet1!$B$3:$AH$1266,Sheet1!K$1+(Sheet1!$A$1-1)*10,FALSE)&gt;99999,-3,IF(VLOOKUP($A720,Sheet1!$B$3:$AH$1266,Sheet1!K$1+(Sheet1!$A$1-1)*10,FALSE)&gt;9999,-2,IF(VLOOKUP($A720,Sheet1!$B$3:$AH$1266,Sheet1!K$1+(Sheet1!$A$1-1)*10,FALSE)&gt;999,-1,0)))))))</f>
        <v>559</v>
      </c>
      <c r="AB720" s="66">
        <f>IF(ISNA(VLOOKUP($A720,Sheet1!$B$3:$AH$1266,Sheet1!L$1+(Sheet1!$A$1-1)*10,FALSE))=TRUE,"---",IF(VLOOKUP($A720,Sheet1!$B$3:$AH$1266,Sheet1!L$1+(Sheet1!$A$1-1)*10,FALSE)="---","---", (ROUND(VLOOKUP($A720,Sheet1!$B$3:$AH$1266,Sheet1!L$1+(Sheet1!$A$1-1)*10,FALSE),IF(VLOOKUP($A720,Sheet1!$B$3:$AH$1266,Sheet1!L$1+(Sheet1!$A$1-1)*10,FALSE)&gt;99999,-3,IF(VLOOKUP($A720,Sheet1!$B$3:$AH$1266,Sheet1!L$1+(Sheet1!$A$1-1)*10,FALSE)&gt;9999,-2,IF(VLOOKUP($A720,Sheet1!$B$3:$AH$1266,Sheet1!L$1+(Sheet1!$A$1-1)*10,FALSE)&gt;999,-1,0)))))))</f>
        <v>677</v>
      </c>
      <c r="AC720" s="66">
        <f>IF(ISNA(VLOOKUP($A720,Sheet1!$B$3:$AH$1266,Sheet1!M$1+(Sheet1!$A$1-1)*10,FALSE))=TRUE,"---",IF(VLOOKUP($A720,Sheet1!$B$3:$AH$1266,Sheet1!M$1+(Sheet1!$A$1-1)*10,FALSE)="---","---", (ROUND(VLOOKUP($A720,Sheet1!$B$3:$AH$1266,Sheet1!M$1+(Sheet1!$A$1-1)*10,FALSE),IF(VLOOKUP($A720,Sheet1!$B$3:$AH$1266,Sheet1!M$1+(Sheet1!$A$1-1)*10,FALSE)&gt;99999,-3,IF(VLOOKUP($A720,Sheet1!$B$3:$AH$1266,Sheet1!M$1+(Sheet1!$A$1-1)*10,FALSE)&gt;9999,-2,IF(VLOOKUP($A720,Sheet1!$B$3:$AH$1266,Sheet1!M$1+(Sheet1!$A$1-1)*10,FALSE)&gt;999,-1,0)))))))</f>
        <v>808</v>
      </c>
      <c r="AD720" s="66">
        <f>IF(ISNA(VLOOKUP($A720,Sheet1!$B$3:$AH$1266,Sheet1!N$1+(Sheet1!$A$1-1)*10,FALSE))=TRUE,"---",IF(VLOOKUP($A720,Sheet1!$B$3:$AH$1266,Sheet1!N$1+(Sheet1!$A$1-1)*10,FALSE)="---","---", (ROUND(VLOOKUP($A720,Sheet1!$B$3:$AH$1266,Sheet1!N$1+(Sheet1!$A$1-1)*10,FALSE),IF(VLOOKUP($A720,Sheet1!$B$3:$AH$1266,Sheet1!N$1+(Sheet1!$A$1-1)*10,FALSE)&gt;99999,-3,IF(VLOOKUP($A720,Sheet1!$B$3:$AH$1266,Sheet1!N$1+(Sheet1!$A$1-1)*10,FALSE)&gt;9999,-2,IF(VLOOKUP($A720,Sheet1!$B$3:$AH$1266,Sheet1!N$1+(Sheet1!$A$1-1)*10,FALSE)&gt;999,-1,0)))))))</f>
        <v>988</v>
      </c>
    </row>
    <row r="721" spans="1:30" ht="25.5" customHeight="1" x14ac:dyDescent="0.25">
      <c r="A721" s="303" t="s">
        <v>1108</v>
      </c>
      <c r="B721" s="330" t="s">
        <v>1109</v>
      </c>
      <c r="C721" s="303">
        <v>420841</v>
      </c>
      <c r="D721" s="303">
        <v>743913</v>
      </c>
      <c r="E721" s="307" t="s">
        <v>3040</v>
      </c>
      <c r="F721" s="52">
        <v>1937</v>
      </c>
      <c r="G721" s="127" t="s">
        <v>286</v>
      </c>
      <c r="H721" s="347">
        <v>163</v>
      </c>
      <c r="I721" s="326">
        <v>40783</v>
      </c>
      <c r="J721" s="375">
        <v>15.97</v>
      </c>
      <c r="K721" s="315" t="s">
        <v>4405</v>
      </c>
      <c r="L721" s="320">
        <v>35500</v>
      </c>
      <c r="M721" s="322">
        <v>218</v>
      </c>
      <c r="N721" s="318" t="s">
        <v>17</v>
      </c>
      <c r="O721" s="299">
        <f t="shared" si="24"/>
        <v>0.91718707806073685</v>
      </c>
      <c r="P721" s="299">
        <f>IF(O721&lt;&gt;"",VLOOKUP($A721,Sheet4!$A$2:$O$1309,14,FALSE)*100,"")</f>
        <v>0.24333231486970419</v>
      </c>
      <c r="Q721" s="299">
        <f>IF(P721&lt;&gt;"",VLOOKUP($A721,Sheet4!$A$2:$O$1309,15,FALSE)*100,"")</f>
        <v>2.3581004692892704</v>
      </c>
      <c r="R721" s="301" t="str">
        <f t="shared" si="26"/>
        <v>100</v>
      </c>
      <c r="S721" s="356" t="s">
        <v>4365</v>
      </c>
      <c r="T721" s="356" t="str">
        <f>IF(ISNA(VLOOKUP(A721,Sheet1!B$3:C$1266,2,FALSE)=TRUE),"NC",VLOOKUP(A721,Sheet1!B$3:C$1266,2,FALSE))</f>
        <v>Rural10</v>
      </c>
      <c r="U721" s="392">
        <f>IF(ISNA(VLOOKUP($A721,Sheet1!$B$3:$AH$1266,Sheet1!E$1+(Sheet1!$A$1-1)*10,FALSE))=TRUE,"---",IF(VLOOKUP($A721,Sheet1!$B$3:$AH$1266,Sheet1!E$1+(Sheet1!$A$1-1)*10,FALSE)="---","---", (ROUND(VLOOKUP($A721,Sheet1!$B$3:$AH$1266,Sheet1!E$1+(Sheet1!$A$1-1)*10,FALSE),IF(VLOOKUP($A721,Sheet1!$B$3:$AH$1266,Sheet1!E$1+(Sheet1!$A$1-1)*10,FALSE)&gt;99999,-3,IF(VLOOKUP($A721,Sheet1!$B$3:$AH$1266,Sheet1!E$1+(Sheet1!$A$1-1)*10,FALSE)&gt;9999,-2,IF(VLOOKUP($A721,Sheet1!$B$3:$AH$1266,Sheet1!E$1+(Sheet1!$A$1-1)*10,FALSE)&gt;999,-1,0)))))))</f>
        <v>3880</v>
      </c>
      <c r="V721" s="392">
        <f>IF(ISNA(VLOOKUP($A721,Sheet1!$B$3:$AH$1266,Sheet1!F$1+(Sheet1!$A$1-1)*10,FALSE))=TRUE,"---",IF(VLOOKUP($A721,Sheet1!$B$3:$AH$1266,Sheet1!F$1+(Sheet1!$A$1-1)*10,FALSE)="---","---", (ROUND(VLOOKUP($A721,Sheet1!$B$3:$AH$1266,Sheet1!F$1+(Sheet1!$A$1-1)*10,FALSE),IF(VLOOKUP($A721,Sheet1!$B$3:$AH$1266,Sheet1!F$1+(Sheet1!$A$1-1)*10,FALSE)&gt;99999,-3,IF(VLOOKUP($A721,Sheet1!$B$3:$AH$1266,Sheet1!F$1+(Sheet1!$A$1-1)*10,FALSE)&gt;9999,-2,IF(VLOOKUP($A721,Sheet1!$B$3:$AH$1266,Sheet1!F$1+(Sheet1!$A$1-1)*10,FALSE)&gt;999,-1,0)))))))</f>
        <v>5020</v>
      </c>
      <c r="W721" s="392">
        <f>IF(ISNA(VLOOKUP($A721,Sheet1!$B$3:$AH$1266,Sheet1!G$1+(Sheet1!$A$1-1)*10,FALSE))=TRUE,"---",IF(VLOOKUP($A721,Sheet1!$B$3:$AH$1266,Sheet1!G$1+(Sheet1!$A$1-1)*10,FALSE)="---","---", (ROUND(VLOOKUP($A721,Sheet1!$B$3:$AH$1266,Sheet1!G$1+(Sheet1!$A$1-1)*10,FALSE),IF(VLOOKUP($A721,Sheet1!$B$3:$AH$1266,Sheet1!G$1+(Sheet1!$A$1-1)*10,FALSE)&gt;99999,-3,IF(VLOOKUP($A721,Sheet1!$B$3:$AH$1266,Sheet1!G$1+(Sheet1!$A$1-1)*10,FALSE)&gt;9999,-2,IF(VLOOKUP($A721,Sheet1!$B$3:$AH$1266,Sheet1!G$1+(Sheet1!$A$1-1)*10,FALSE)&gt;999,-1,0)))))))</f>
        <v>6420</v>
      </c>
      <c r="X721" s="392">
        <f>IF(ISNA(VLOOKUP($A721,Sheet1!$B$3:$AH$1266,Sheet1!H$1+(Sheet1!$A$1-1)*10,FALSE))=TRUE,"---",IF(VLOOKUP($A721,Sheet1!$B$3:$AH$1266,Sheet1!H$1+(Sheet1!$A$1-1)*10,FALSE)="---","---", (ROUND(VLOOKUP($A721,Sheet1!$B$3:$AH$1266,Sheet1!H$1+(Sheet1!$A$1-1)*10,FALSE),IF(VLOOKUP($A721,Sheet1!$B$3:$AH$1266,Sheet1!H$1+(Sheet1!$A$1-1)*10,FALSE)&gt;99999,-3,IF(VLOOKUP($A721,Sheet1!$B$3:$AH$1266,Sheet1!H$1+(Sheet1!$A$1-1)*10,FALSE)&gt;9999,-2,IF(VLOOKUP($A721,Sheet1!$B$3:$AH$1266,Sheet1!H$1+(Sheet1!$A$1-1)*10,FALSE)&gt;999,-1,0)))))))</f>
        <v>11200</v>
      </c>
      <c r="Y721" s="392">
        <f>IF(ISNA(VLOOKUP($A721,Sheet1!$B$3:$AH$1266,Sheet1!I$1+(Sheet1!$A$1-1)*10,FALSE))=TRUE,"---",IF(VLOOKUP($A721,Sheet1!$B$3:$AH$1266,Sheet1!I$1+(Sheet1!$A$1-1)*10,FALSE)="---","---", (ROUND(VLOOKUP($A721,Sheet1!$B$3:$AH$1266,Sheet1!I$1+(Sheet1!$A$1-1)*10,FALSE),IF(VLOOKUP($A721,Sheet1!$B$3:$AH$1266,Sheet1!I$1+(Sheet1!$A$1-1)*10,FALSE)&gt;99999,-3,IF(VLOOKUP($A721,Sheet1!$B$3:$AH$1266,Sheet1!I$1+(Sheet1!$A$1-1)*10,FALSE)&gt;9999,-2,IF(VLOOKUP($A721,Sheet1!$B$3:$AH$1266,Sheet1!I$1+(Sheet1!$A$1-1)*10,FALSE)&gt;999,-1,0)))))))</f>
        <v>15500</v>
      </c>
      <c r="Z721" s="392">
        <f>IF(ISNA(VLOOKUP($A721,Sheet1!$B$3:$AH$1266,Sheet1!J$1+(Sheet1!$A$1-1)*10,FALSE))=TRUE,"---",IF(VLOOKUP($A721,Sheet1!$B$3:$AH$1266,Sheet1!J$1+(Sheet1!$A$1-1)*10,FALSE)="---","---", (ROUND(VLOOKUP($A721,Sheet1!$B$3:$AH$1266,Sheet1!J$1+(Sheet1!$A$1-1)*10,FALSE),IF(VLOOKUP($A721,Sheet1!$B$3:$AH$1266,Sheet1!J$1+(Sheet1!$A$1-1)*10,FALSE)&gt;99999,-3,IF(VLOOKUP($A721,Sheet1!$B$3:$AH$1266,Sheet1!J$1+(Sheet1!$A$1-1)*10,FALSE)&gt;9999,-2,IF(VLOOKUP($A721,Sheet1!$B$3:$AH$1266,Sheet1!J$1+(Sheet1!$A$1-1)*10,FALSE)&gt;999,-1,0)))))))</f>
        <v>22000</v>
      </c>
      <c r="AA721" s="392">
        <f>IF(ISNA(VLOOKUP($A721,Sheet1!$B$3:$AH$1266,Sheet1!K$1+(Sheet1!$A$1-1)*10,FALSE))=TRUE,"---",IF(VLOOKUP($A721,Sheet1!$B$3:$AH$1266,Sheet1!K$1+(Sheet1!$A$1-1)*10,FALSE)="---","---", (ROUND(VLOOKUP($A721,Sheet1!$B$3:$AH$1266,Sheet1!K$1+(Sheet1!$A$1-1)*10,FALSE),IF(VLOOKUP($A721,Sheet1!$B$3:$AH$1266,Sheet1!K$1+(Sheet1!$A$1-1)*10,FALSE)&gt;99999,-3,IF(VLOOKUP($A721,Sheet1!$B$3:$AH$1266,Sheet1!K$1+(Sheet1!$A$1-1)*10,FALSE)&gt;9999,-2,IF(VLOOKUP($A721,Sheet1!$B$3:$AH$1266,Sheet1!K$1+(Sheet1!$A$1-1)*10,FALSE)&gt;999,-1,0)))))))</f>
        <v>27900</v>
      </c>
      <c r="AB721" s="392">
        <f>IF(ISNA(VLOOKUP($A721,Sheet1!$B$3:$AH$1266,Sheet1!L$1+(Sheet1!$A$1-1)*10,FALSE))=TRUE,"---",IF(VLOOKUP($A721,Sheet1!$B$3:$AH$1266,Sheet1!L$1+(Sheet1!$A$1-1)*10,FALSE)="---","---", (ROUND(VLOOKUP($A721,Sheet1!$B$3:$AH$1266,Sheet1!L$1+(Sheet1!$A$1-1)*10,FALSE),IF(VLOOKUP($A721,Sheet1!$B$3:$AH$1266,Sheet1!L$1+(Sheet1!$A$1-1)*10,FALSE)&gt;99999,-3,IF(VLOOKUP($A721,Sheet1!$B$3:$AH$1266,Sheet1!L$1+(Sheet1!$A$1-1)*10,FALSE)&gt;9999,-2,IF(VLOOKUP($A721,Sheet1!$B$3:$AH$1266,Sheet1!L$1+(Sheet1!$A$1-1)*10,FALSE)&gt;999,-1,0)))))))</f>
        <v>34400</v>
      </c>
      <c r="AC721" s="392">
        <f>IF(ISNA(VLOOKUP($A721,Sheet1!$B$3:$AH$1266,Sheet1!M$1+(Sheet1!$A$1-1)*10,FALSE))=TRUE,"---",IF(VLOOKUP($A721,Sheet1!$B$3:$AH$1266,Sheet1!M$1+(Sheet1!$A$1-1)*10,FALSE)="---","---", (ROUND(VLOOKUP($A721,Sheet1!$B$3:$AH$1266,Sheet1!M$1+(Sheet1!$A$1-1)*10,FALSE),IF(VLOOKUP($A721,Sheet1!$B$3:$AH$1266,Sheet1!M$1+(Sheet1!$A$1-1)*10,FALSE)&gt;99999,-3,IF(VLOOKUP($A721,Sheet1!$B$3:$AH$1266,Sheet1!M$1+(Sheet1!$A$1-1)*10,FALSE)&gt;9999,-2,IF(VLOOKUP($A721,Sheet1!$B$3:$AH$1266,Sheet1!M$1+(Sheet1!$A$1-1)*10,FALSE)&gt;999,-1,0)))))))</f>
        <v>41600</v>
      </c>
      <c r="AD721" s="392">
        <f>IF(ISNA(VLOOKUP($A721,Sheet1!$B$3:$AH$1266,Sheet1!N$1+(Sheet1!$A$1-1)*10,FALSE))=TRUE,"---",IF(VLOOKUP($A721,Sheet1!$B$3:$AH$1266,Sheet1!N$1+(Sheet1!$A$1-1)*10,FALSE)="---","---", (ROUND(VLOOKUP($A721,Sheet1!$B$3:$AH$1266,Sheet1!N$1+(Sheet1!$A$1-1)*10,FALSE),IF(VLOOKUP($A721,Sheet1!$B$3:$AH$1266,Sheet1!N$1+(Sheet1!$A$1-1)*10,FALSE)&gt;99999,-3,IF(VLOOKUP($A721,Sheet1!$B$3:$AH$1266,Sheet1!N$1+(Sheet1!$A$1-1)*10,FALSE)&gt;9999,-2,IF(VLOOKUP($A721,Sheet1!$B$3:$AH$1266,Sheet1!N$1+(Sheet1!$A$1-1)*10,FALSE)&gt;999,-1,0)))))))</f>
        <v>51500</v>
      </c>
    </row>
    <row r="722" spans="1:30" ht="25.5" customHeight="1" x14ac:dyDescent="0.25">
      <c r="A722" s="303"/>
      <c r="B722" s="331"/>
      <c r="C722" s="303"/>
      <c r="D722" s="303"/>
      <c r="E722" s="307"/>
      <c r="F722" s="52" t="s">
        <v>4674</v>
      </c>
      <c r="G722" s="127" t="s">
        <v>31</v>
      </c>
      <c r="H722" s="347"/>
      <c r="I722" s="327"/>
      <c r="J722" s="376"/>
      <c r="K722" s="316"/>
      <c r="L722" s="321"/>
      <c r="M722" s="323"/>
      <c r="N722" s="319"/>
      <c r="O722" s="317" t="e">
        <f t="shared" si="24"/>
        <v>#NUM!</v>
      </c>
      <c r="P722" s="317" t="e">
        <f>IF(O722&lt;&gt;"",VLOOKUP($A722,Sheet4!$A$2:$O$1309,14,FALSE)*100,"")</f>
        <v>#NUM!</v>
      </c>
      <c r="Q722" s="317" t="e">
        <f>IF(P722&lt;&gt;"",VLOOKUP($A722,Sheet4!$A$2:$O$1309,15,FALSE)*100,"")</f>
        <v>#NUM!</v>
      </c>
      <c r="R722" s="356" t="e">
        <f t="shared" si="26"/>
        <v>#NUM!</v>
      </c>
      <c r="S722" s="356"/>
      <c r="T722" s="356"/>
      <c r="U722" s="392"/>
      <c r="V722" s="392"/>
      <c r="W722" s="392"/>
      <c r="X722" s="392"/>
      <c r="Y722" s="392"/>
      <c r="Z722" s="392"/>
      <c r="AA722" s="392"/>
      <c r="AB722" s="392"/>
      <c r="AC722" s="392"/>
      <c r="AD722" s="392"/>
    </row>
    <row r="723" spans="1:30" ht="25.5" customHeight="1" x14ac:dyDescent="0.25">
      <c r="A723" s="133" t="s">
        <v>1110</v>
      </c>
      <c r="B723" s="141" t="s">
        <v>1111</v>
      </c>
      <c r="C723" s="133">
        <v>420718</v>
      </c>
      <c r="D723" s="133">
        <v>744049</v>
      </c>
      <c r="E723" s="67" t="s">
        <v>3040</v>
      </c>
      <c r="F723" s="135" t="s">
        <v>4405</v>
      </c>
      <c r="G723" s="118" t="s">
        <v>160</v>
      </c>
      <c r="H723" s="136">
        <v>173</v>
      </c>
      <c r="I723" s="119">
        <v>35083</v>
      </c>
      <c r="J723" s="137" t="s">
        <v>4405</v>
      </c>
      <c r="K723" s="118" t="s">
        <v>17</v>
      </c>
      <c r="L723" s="122">
        <v>27100</v>
      </c>
      <c r="M723" s="123">
        <v>157</v>
      </c>
      <c r="N723" s="118" t="s">
        <v>145</v>
      </c>
      <c r="O723" s="71">
        <f t="shared" si="24"/>
        <v>2.8293522977814485</v>
      </c>
      <c r="P723" s="71">
        <f>IF(O723&lt;&gt;"",VLOOKUP($A723,Sheet4!$A$2:$O$1309,14,FALSE)*100,"")</f>
        <v>0.24480972958036418</v>
      </c>
      <c r="Q723" s="71">
        <f>IF(P723&lt;&gt;"",VLOOKUP($A723,Sheet4!$A$2:$O$1309,15,FALSE)*100,"")</f>
        <v>2.3722640674659123</v>
      </c>
      <c r="R723" s="73">
        <f t="shared" si="26"/>
        <v>35</v>
      </c>
      <c r="S723" s="63">
        <v>3</v>
      </c>
      <c r="T723" s="63" t="str">
        <f>IF(ISNA(VLOOKUP(A723,Sheet1!B$3:C$1266,2,FALSE)=TRUE),"NC",VLOOKUP(A723,Sheet1!B$3:C$1266,2,FALSE))</f>
        <v>Rural10*</v>
      </c>
      <c r="U723" s="66">
        <f>IF(ISNA(VLOOKUP($A723,Sheet1!$B$3:$AH$1266,Sheet1!E$1+(Sheet1!$A$1-1)*10,FALSE))=TRUE,"---",IF(VLOOKUP($A723,Sheet1!$B$3:$AH$1266,Sheet1!E$1+(Sheet1!$A$1-1)*10,FALSE)="---","---", (ROUND(VLOOKUP($A723,Sheet1!$B$3:$AH$1266,Sheet1!E$1+(Sheet1!$A$1-1)*10,FALSE),IF(VLOOKUP($A723,Sheet1!$B$3:$AH$1266,Sheet1!E$1+(Sheet1!$A$1-1)*10,FALSE)&gt;99999,-3,IF(VLOOKUP($A723,Sheet1!$B$3:$AH$1266,Sheet1!E$1+(Sheet1!$A$1-1)*10,FALSE)&gt;9999,-2,IF(VLOOKUP($A723,Sheet1!$B$3:$AH$1266,Sheet1!E$1+(Sheet1!$A$1-1)*10,FALSE)&gt;999,-1,0)))))))</f>
        <v>4300</v>
      </c>
      <c r="V723" s="66">
        <f>IF(ISNA(VLOOKUP($A723,Sheet1!$B$3:$AH$1266,Sheet1!F$1+(Sheet1!$A$1-1)*10,FALSE))=TRUE,"---",IF(VLOOKUP($A723,Sheet1!$B$3:$AH$1266,Sheet1!F$1+(Sheet1!$A$1-1)*10,FALSE)="---","---", (ROUND(VLOOKUP($A723,Sheet1!$B$3:$AH$1266,Sheet1!F$1+(Sheet1!$A$1-1)*10,FALSE),IF(VLOOKUP($A723,Sheet1!$B$3:$AH$1266,Sheet1!F$1+(Sheet1!$A$1-1)*10,FALSE)&gt;99999,-3,IF(VLOOKUP($A723,Sheet1!$B$3:$AH$1266,Sheet1!F$1+(Sheet1!$A$1-1)*10,FALSE)&gt;9999,-2,IF(VLOOKUP($A723,Sheet1!$B$3:$AH$1266,Sheet1!F$1+(Sheet1!$A$1-1)*10,FALSE)&gt;999,-1,0)))))))</f>
        <v>5530</v>
      </c>
      <c r="W723" s="66">
        <f>IF(ISNA(VLOOKUP($A723,Sheet1!$B$3:$AH$1266,Sheet1!G$1+(Sheet1!$A$1-1)*10,FALSE))=TRUE,"---",IF(VLOOKUP($A723,Sheet1!$B$3:$AH$1266,Sheet1!G$1+(Sheet1!$A$1-1)*10,FALSE)="---","---", (ROUND(VLOOKUP($A723,Sheet1!$B$3:$AH$1266,Sheet1!G$1+(Sheet1!$A$1-1)*10,FALSE),IF(VLOOKUP($A723,Sheet1!$B$3:$AH$1266,Sheet1!G$1+(Sheet1!$A$1-1)*10,FALSE)&gt;99999,-3,IF(VLOOKUP($A723,Sheet1!$B$3:$AH$1266,Sheet1!G$1+(Sheet1!$A$1-1)*10,FALSE)&gt;9999,-2,IF(VLOOKUP($A723,Sheet1!$B$3:$AH$1266,Sheet1!G$1+(Sheet1!$A$1-1)*10,FALSE)&gt;999,-1,0)))))))</f>
        <v>7080</v>
      </c>
      <c r="X723" s="66">
        <f>IF(ISNA(VLOOKUP($A723,Sheet1!$B$3:$AH$1266,Sheet1!H$1+(Sheet1!$A$1-1)*10,FALSE))=TRUE,"---",IF(VLOOKUP($A723,Sheet1!$B$3:$AH$1266,Sheet1!H$1+(Sheet1!$A$1-1)*10,FALSE)="---","---", (ROUND(VLOOKUP($A723,Sheet1!$B$3:$AH$1266,Sheet1!H$1+(Sheet1!$A$1-1)*10,FALSE),IF(VLOOKUP($A723,Sheet1!$B$3:$AH$1266,Sheet1!H$1+(Sheet1!$A$1-1)*10,FALSE)&gt;99999,-3,IF(VLOOKUP($A723,Sheet1!$B$3:$AH$1266,Sheet1!H$1+(Sheet1!$A$1-1)*10,FALSE)&gt;9999,-2,IF(VLOOKUP($A723,Sheet1!$B$3:$AH$1266,Sheet1!H$1+(Sheet1!$A$1-1)*10,FALSE)&gt;999,-1,0)))))))</f>
        <v>12300</v>
      </c>
      <c r="Y723" s="66">
        <f>IF(ISNA(VLOOKUP($A723,Sheet1!$B$3:$AH$1266,Sheet1!I$1+(Sheet1!$A$1-1)*10,FALSE))=TRUE,"---",IF(VLOOKUP($A723,Sheet1!$B$3:$AH$1266,Sheet1!I$1+(Sheet1!$A$1-1)*10,FALSE)="---","---", (ROUND(VLOOKUP($A723,Sheet1!$B$3:$AH$1266,Sheet1!I$1+(Sheet1!$A$1-1)*10,FALSE),IF(VLOOKUP($A723,Sheet1!$B$3:$AH$1266,Sheet1!I$1+(Sheet1!$A$1-1)*10,FALSE)&gt;99999,-3,IF(VLOOKUP($A723,Sheet1!$B$3:$AH$1266,Sheet1!I$1+(Sheet1!$A$1-1)*10,FALSE)&gt;9999,-2,IF(VLOOKUP($A723,Sheet1!$B$3:$AH$1266,Sheet1!I$1+(Sheet1!$A$1-1)*10,FALSE)&gt;999,-1,0)))))))</f>
        <v>16800</v>
      </c>
      <c r="Z723" s="66">
        <f>IF(ISNA(VLOOKUP($A723,Sheet1!$B$3:$AH$1266,Sheet1!J$1+(Sheet1!$A$1-1)*10,FALSE))=TRUE,"---",IF(VLOOKUP($A723,Sheet1!$B$3:$AH$1266,Sheet1!J$1+(Sheet1!$A$1-1)*10,FALSE)="---","---", (ROUND(VLOOKUP($A723,Sheet1!$B$3:$AH$1266,Sheet1!J$1+(Sheet1!$A$1-1)*10,FALSE),IF(VLOOKUP($A723,Sheet1!$B$3:$AH$1266,Sheet1!J$1+(Sheet1!$A$1-1)*10,FALSE)&gt;99999,-3,IF(VLOOKUP($A723,Sheet1!$B$3:$AH$1266,Sheet1!J$1+(Sheet1!$A$1-1)*10,FALSE)&gt;9999,-2,IF(VLOOKUP($A723,Sheet1!$B$3:$AH$1266,Sheet1!J$1+(Sheet1!$A$1-1)*10,FALSE)&gt;999,-1,0)))))))</f>
        <v>23700</v>
      </c>
      <c r="AA723" s="66">
        <f>IF(ISNA(VLOOKUP($A723,Sheet1!$B$3:$AH$1266,Sheet1!K$1+(Sheet1!$A$1-1)*10,FALSE))=TRUE,"---",IF(VLOOKUP($A723,Sheet1!$B$3:$AH$1266,Sheet1!K$1+(Sheet1!$A$1-1)*10,FALSE)="---","---", (ROUND(VLOOKUP($A723,Sheet1!$B$3:$AH$1266,Sheet1!K$1+(Sheet1!$A$1-1)*10,FALSE),IF(VLOOKUP($A723,Sheet1!$B$3:$AH$1266,Sheet1!K$1+(Sheet1!$A$1-1)*10,FALSE)&gt;99999,-3,IF(VLOOKUP($A723,Sheet1!$B$3:$AH$1266,Sheet1!K$1+(Sheet1!$A$1-1)*10,FALSE)&gt;9999,-2,IF(VLOOKUP($A723,Sheet1!$B$3:$AH$1266,Sheet1!K$1+(Sheet1!$A$1-1)*10,FALSE)&gt;999,-1,0)))))))</f>
        <v>29800</v>
      </c>
      <c r="AB723" s="66">
        <f>IF(ISNA(VLOOKUP($A723,Sheet1!$B$3:$AH$1266,Sheet1!L$1+(Sheet1!$A$1-1)*10,FALSE))=TRUE,"---",IF(VLOOKUP($A723,Sheet1!$B$3:$AH$1266,Sheet1!L$1+(Sheet1!$A$1-1)*10,FALSE)="---","---", (ROUND(VLOOKUP($A723,Sheet1!$B$3:$AH$1266,Sheet1!L$1+(Sheet1!$A$1-1)*10,FALSE),IF(VLOOKUP($A723,Sheet1!$B$3:$AH$1266,Sheet1!L$1+(Sheet1!$A$1-1)*10,FALSE)&gt;99999,-3,IF(VLOOKUP($A723,Sheet1!$B$3:$AH$1266,Sheet1!L$1+(Sheet1!$A$1-1)*10,FALSE)&gt;9999,-2,IF(VLOOKUP($A723,Sheet1!$B$3:$AH$1266,Sheet1!L$1+(Sheet1!$A$1-1)*10,FALSE)&gt;999,-1,0)))))))</f>
        <v>36600</v>
      </c>
      <c r="AC723" s="66">
        <f>IF(ISNA(VLOOKUP($A723,Sheet1!$B$3:$AH$1266,Sheet1!M$1+(Sheet1!$A$1-1)*10,FALSE))=TRUE,"---",IF(VLOOKUP($A723,Sheet1!$B$3:$AH$1266,Sheet1!M$1+(Sheet1!$A$1-1)*10,FALSE)="---","---", (ROUND(VLOOKUP($A723,Sheet1!$B$3:$AH$1266,Sheet1!M$1+(Sheet1!$A$1-1)*10,FALSE),IF(VLOOKUP($A723,Sheet1!$B$3:$AH$1266,Sheet1!M$1+(Sheet1!$A$1-1)*10,FALSE)&gt;99999,-3,IF(VLOOKUP($A723,Sheet1!$B$3:$AH$1266,Sheet1!M$1+(Sheet1!$A$1-1)*10,FALSE)&gt;9999,-2,IF(VLOOKUP($A723,Sheet1!$B$3:$AH$1266,Sheet1!M$1+(Sheet1!$A$1-1)*10,FALSE)&gt;999,-1,0)))))))</f>
        <v>44000</v>
      </c>
      <c r="AD723" s="66">
        <f>IF(ISNA(VLOOKUP($A723,Sheet1!$B$3:$AH$1266,Sheet1!N$1+(Sheet1!$A$1-1)*10,FALSE))=TRUE,"---",IF(VLOOKUP($A723,Sheet1!$B$3:$AH$1266,Sheet1!N$1+(Sheet1!$A$1-1)*10,FALSE)="---","---", (ROUND(VLOOKUP($A723,Sheet1!$B$3:$AH$1266,Sheet1!N$1+(Sheet1!$A$1-1)*10,FALSE),IF(VLOOKUP($A723,Sheet1!$B$3:$AH$1266,Sheet1!N$1+(Sheet1!$A$1-1)*10,FALSE)&gt;99999,-3,IF(VLOOKUP($A723,Sheet1!$B$3:$AH$1266,Sheet1!N$1+(Sheet1!$A$1-1)*10,FALSE)&gt;9999,-2,IF(VLOOKUP($A723,Sheet1!$B$3:$AH$1266,Sheet1!N$1+(Sheet1!$A$1-1)*10,FALSE)&gt;999,-1,0)))))))</f>
        <v>54400</v>
      </c>
    </row>
    <row r="724" spans="1:30" ht="25.5" customHeight="1" x14ac:dyDescent="0.25">
      <c r="A724" s="125" t="s">
        <v>1112</v>
      </c>
      <c r="B724" s="138" t="s">
        <v>1113</v>
      </c>
      <c r="C724" s="125">
        <v>420855</v>
      </c>
      <c r="D724" s="125">
        <v>744143</v>
      </c>
      <c r="E724" s="70" t="s">
        <v>3040</v>
      </c>
      <c r="F724" s="139" t="s">
        <v>4405</v>
      </c>
      <c r="G724" s="127" t="s">
        <v>160</v>
      </c>
      <c r="H724" s="128">
        <v>25.6</v>
      </c>
      <c r="I724" s="112">
        <v>18592</v>
      </c>
      <c r="J724" s="140" t="s">
        <v>4405</v>
      </c>
      <c r="K724" s="127" t="s">
        <v>17</v>
      </c>
      <c r="L724" s="115">
        <v>2730</v>
      </c>
      <c r="M724" s="116">
        <v>107</v>
      </c>
      <c r="N724" s="127" t="s">
        <v>145</v>
      </c>
      <c r="O724" s="68">
        <f t="shared" si="24"/>
        <v>10.910046911410038</v>
      </c>
      <c r="P724" s="68">
        <f>IF(O724&lt;&gt;"",VLOOKUP($A724,Sheet4!$A$2:$O$1309,14,FALSE)*100,"")</f>
        <v>1.0072738919286284</v>
      </c>
      <c r="Q724" s="68">
        <f>IF(P724&lt;&gt;"",VLOOKUP($A724,Sheet4!$A$2:$O$1309,15,FALSE)*100,"")</f>
        <v>9.4404833309417295</v>
      </c>
      <c r="R724" s="74">
        <f t="shared" si="26"/>
        <v>9</v>
      </c>
      <c r="S724" s="64" t="s">
        <v>4365</v>
      </c>
      <c r="T724" s="64" t="str">
        <f>IF(ISNA(VLOOKUP(A724,Sheet1!B$3:C$1266,2,FALSE)=TRUE),"NC",VLOOKUP(A724,Sheet1!B$3:C$1266,2,FALSE))</f>
        <v>Rural</v>
      </c>
      <c r="U724" s="65">
        <f>IF(ISNA(VLOOKUP($A724,Sheet1!$B$3:$AH$1266,Sheet1!E$1+(Sheet1!$A$1-1)*10,FALSE))=TRUE,"---",IF(VLOOKUP($A724,Sheet1!$B$3:$AH$1266,Sheet1!E$1+(Sheet1!$A$1-1)*10,FALSE)="---","---", (ROUND(VLOOKUP($A724,Sheet1!$B$3:$AH$1266,Sheet1!E$1+(Sheet1!$A$1-1)*10,FALSE),IF(VLOOKUP($A724,Sheet1!$B$3:$AH$1266,Sheet1!E$1+(Sheet1!$A$1-1)*10,FALSE)&gt;99999,-3,IF(VLOOKUP($A724,Sheet1!$B$3:$AH$1266,Sheet1!E$1+(Sheet1!$A$1-1)*10,FALSE)&gt;9999,-2,IF(VLOOKUP($A724,Sheet1!$B$3:$AH$1266,Sheet1!E$1+(Sheet1!$A$1-1)*10,FALSE)&gt;999,-1,0)))))))</f>
        <v>803</v>
      </c>
      <c r="V724" s="65">
        <f>IF(ISNA(VLOOKUP($A724,Sheet1!$B$3:$AH$1266,Sheet1!F$1+(Sheet1!$A$1-1)*10,FALSE))=TRUE,"---",IF(VLOOKUP($A724,Sheet1!$B$3:$AH$1266,Sheet1!F$1+(Sheet1!$A$1-1)*10,FALSE)="---","---", (ROUND(VLOOKUP($A724,Sheet1!$B$3:$AH$1266,Sheet1!F$1+(Sheet1!$A$1-1)*10,FALSE),IF(VLOOKUP($A724,Sheet1!$B$3:$AH$1266,Sheet1!F$1+(Sheet1!$A$1-1)*10,FALSE)&gt;99999,-3,IF(VLOOKUP($A724,Sheet1!$B$3:$AH$1266,Sheet1!F$1+(Sheet1!$A$1-1)*10,FALSE)&gt;9999,-2,IF(VLOOKUP($A724,Sheet1!$B$3:$AH$1266,Sheet1!F$1+(Sheet1!$A$1-1)*10,FALSE)&gt;999,-1,0)))))))</f>
        <v>1000</v>
      </c>
      <c r="W724" s="65">
        <f>IF(ISNA(VLOOKUP($A724,Sheet1!$B$3:$AH$1266,Sheet1!G$1+(Sheet1!$A$1-1)*10,FALSE))=TRUE,"---",IF(VLOOKUP($A724,Sheet1!$B$3:$AH$1266,Sheet1!G$1+(Sheet1!$A$1-1)*10,FALSE)="---","---", (ROUND(VLOOKUP($A724,Sheet1!$B$3:$AH$1266,Sheet1!G$1+(Sheet1!$A$1-1)*10,FALSE),IF(VLOOKUP($A724,Sheet1!$B$3:$AH$1266,Sheet1!G$1+(Sheet1!$A$1-1)*10,FALSE)&gt;99999,-3,IF(VLOOKUP($A724,Sheet1!$B$3:$AH$1266,Sheet1!G$1+(Sheet1!$A$1-1)*10,FALSE)&gt;9999,-2,IF(VLOOKUP($A724,Sheet1!$B$3:$AH$1266,Sheet1!G$1+(Sheet1!$A$1-1)*10,FALSE)&gt;999,-1,0)))))))</f>
        <v>1290</v>
      </c>
      <c r="X724" s="65">
        <f>IF(ISNA(VLOOKUP($A724,Sheet1!$B$3:$AH$1266,Sheet1!H$1+(Sheet1!$A$1-1)*10,FALSE))=TRUE,"---",IF(VLOOKUP($A724,Sheet1!$B$3:$AH$1266,Sheet1!H$1+(Sheet1!$A$1-1)*10,FALSE)="---","---", (ROUND(VLOOKUP($A724,Sheet1!$B$3:$AH$1266,Sheet1!H$1+(Sheet1!$A$1-1)*10,FALSE),IF(VLOOKUP($A724,Sheet1!$B$3:$AH$1266,Sheet1!H$1+(Sheet1!$A$1-1)*10,FALSE)&gt;99999,-3,IF(VLOOKUP($A724,Sheet1!$B$3:$AH$1266,Sheet1!H$1+(Sheet1!$A$1-1)*10,FALSE)&gt;9999,-2,IF(VLOOKUP($A724,Sheet1!$B$3:$AH$1266,Sheet1!H$1+(Sheet1!$A$1-1)*10,FALSE)&gt;999,-1,0)))))))</f>
        <v>2120</v>
      </c>
      <c r="Y724" s="65">
        <f>IF(ISNA(VLOOKUP($A724,Sheet1!$B$3:$AH$1266,Sheet1!I$1+(Sheet1!$A$1-1)*10,FALSE))=TRUE,"---",IF(VLOOKUP($A724,Sheet1!$B$3:$AH$1266,Sheet1!I$1+(Sheet1!$A$1-1)*10,FALSE)="---","---", (ROUND(VLOOKUP($A724,Sheet1!$B$3:$AH$1266,Sheet1!I$1+(Sheet1!$A$1-1)*10,FALSE),IF(VLOOKUP($A724,Sheet1!$B$3:$AH$1266,Sheet1!I$1+(Sheet1!$A$1-1)*10,FALSE)&gt;99999,-3,IF(VLOOKUP($A724,Sheet1!$B$3:$AH$1266,Sheet1!I$1+(Sheet1!$A$1-1)*10,FALSE)&gt;9999,-2,IF(VLOOKUP($A724,Sheet1!$B$3:$AH$1266,Sheet1!I$1+(Sheet1!$A$1-1)*10,FALSE)&gt;999,-1,0)))))))</f>
        <v>2800</v>
      </c>
      <c r="Z724" s="65">
        <f>IF(ISNA(VLOOKUP($A724,Sheet1!$B$3:$AH$1266,Sheet1!J$1+(Sheet1!$A$1-1)*10,FALSE))=TRUE,"---",IF(VLOOKUP($A724,Sheet1!$B$3:$AH$1266,Sheet1!J$1+(Sheet1!$A$1-1)*10,FALSE)="---","---", (ROUND(VLOOKUP($A724,Sheet1!$B$3:$AH$1266,Sheet1!J$1+(Sheet1!$A$1-1)*10,FALSE),IF(VLOOKUP($A724,Sheet1!$B$3:$AH$1266,Sheet1!J$1+(Sheet1!$A$1-1)*10,FALSE)&gt;99999,-3,IF(VLOOKUP($A724,Sheet1!$B$3:$AH$1266,Sheet1!J$1+(Sheet1!$A$1-1)*10,FALSE)&gt;9999,-2,IF(VLOOKUP($A724,Sheet1!$B$3:$AH$1266,Sheet1!J$1+(Sheet1!$A$1-1)*10,FALSE)&gt;999,-1,0)))))))</f>
        <v>3750</v>
      </c>
      <c r="AA724" s="65">
        <f>IF(ISNA(VLOOKUP($A724,Sheet1!$B$3:$AH$1266,Sheet1!K$1+(Sheet1!$A$1-1)*10,FALSE))=TRUE,"---",IF(VLOOKUP($A724,Sheet1!$B$3:$AH$1266,Sheet1!K$1+(Sheet1!$A$1-1)*10,FALSE)="---","---", (ROUND(VLOOKUP($A724,Sheet1!$B$3:$AH$1266,Sheet1!K$1+(Sheet1!$A$1-1)*10,FALSE),IF(VLOOKUP($A724,Sheet1!$B$3:$AH$1266,Sheet1!K$1+(Sheet1!$A$1-1)*10,FALSE)&gt;99999,-3,IF(VLOOKUP($A724,Sheet1!$B$3:$AH$1266,Sheet1!K$1+(Sheet1!$A$1-1)*10,FALSE)&gt;9999,-2,IF(VLOOKUP($A724,Sheet1!$B$3:$AH$1266,Sheet1!K$1+(Sheet1!$A$1-1)*10,FALSE)&gt;999,-1,0)))))))</f>
        <v>4570</v>
      </c>
      <c r="AB724" s="65">
        <f>IF(ISNA(VLOOKUP($A724,Sheet1!$B$3:$AH$1266,Sheet1!L$1+(Sheet1!$A$1-1)*10,FALSE))=TRUE,"---",IF(VLOOKUP($A724,Sheet1!$B$3:$AH$1266,Sheet1!L$1+(Sheet1!$A$1-1)*10,FALSE)="---","---", (ROUND(VLOOKUP($A724,Sheet1!$B$3:$AH$1266,Sheet1!L$1+(Sheet1!$A$1-1)*10,FALSE),IF(VLOOKUP($A724,Sheet1!$B$3:$AH$1266,Sheet1!L$1+(Sheet1!$A$1-1)*10,FALSE)&gt;99999,-3,IF(VLOOKUP($A724,Sheet1!$B$3:$AH$1266,Sheet1!L$1+(Sheet1!$A$1-1)*10,FALSE)&gt;9999,-2,IF(VLOOKUP($A724,Sheet1!$B$3:$AH$1266,Sheet1!L$1+(Sheet1!$A$1-1)*10,FALSE)&gt;999,-1,0)))))))</f>
        <v>5430</v>
      </c>
      <c r="AC724" s="65">
        <f>IF(ISNA(VLOOKUP($A724,Sheet1!$B$3:$AH$1266,Sheet1!M$1+(Sheet1!$A$1-1)*10,FALSE))=TRUE,"---",IF(VLOOKUP($A724,Sheet1!$B$3:$AH$1266,Sheet1!M$1+(Sheet1!$A$1-1)*10,FALSE)="---","---", (ROUND(VLOOKUP($A724,Sheet1!$B$3:$AH$1266,Sheet1!M$1+(Sheet1!$A$1-1)*10,FALSE),IF(VLOOKUP($A724,Sheet1!$B$3:$AH$1266,Sheet1!M$1+(Sheet1!$A$1-1)*10,FALSE)&gt;99999,-3,IF(VLOOKUP($A724,Sheet1!$B$3:$AH$1266,Sheet1!M$1+(Sheet1!$A$1-1)*10,FALSE)&gt;9999,-2,IF(VLOOKUP($A724,Sheet1!$B$3:$AH$1266,Sheet1!M$1+(Sheet1!$A$1-1)*10,FALSE)&gt;999,-1,0)))))))</f>
        <v>6370</v>
      </c>
      <c r="AD724" s="65">
        <f>IF(ISNA(VLOOKUP($A724,Sheet1!$B$3:$AH$1266,Sheet1!N$1+(Sheet1!$A$1-1)*10,FALSE))=TRUE,"---",IF(VLOOKUP($A724,Sheet1!$B$3:$AH$1266,Sheet1!N$1+(Sheet1!$A$1-1)*10,FALSE)="---","---", (ROUND(VLOOKUP($A724,Sheet1!$B$3:$AH$1266,Sheet1!N$1+(Sheet1!$A$1-1)*10,FALSE),IF(VLOOKUP($A724,Sheet1!$B$3:$AH$1266,Sheet1!N$1+(Sheet1!$A$1-1)*10,FALSE)&gt;99999,-3,IF(VLOOKUP($A724,Sheet1!$B$3:$AH$1266,Sheet1!N$1+(Sheet1!$A$1-1)*10,FALSE)&gt;9999,-2,IF(VLOOKUP($A724,Sheet1!$B$3:$AH$1266,Sheet1!N$1+(Sheet1!$A$1-1)*10,FALSE)&gt;999,-1,0)))))))</f>
        <v>7640</v>
      </c>
    </row>
    <row r="725" spans="1:30" ht="25.5" customHeight="1" x14ac:dyDescent="0.25">
      <c r="A725" s="133" t="s">
        <v>1114</v>
      </c>
      <c r="B725" s="141" t="s">
        <v>1115</v>
      </c>
      <c r="C725" s="133">
        <v>420854</v>
      </c>
      <c r="D725" s="133">
        <v>744143</v>
      </c>
      <c r="E725" s="67" t="s">
        <v>3040</v>
      </c>
      <c r="F725" s="135" t="s">
        <v>4405</v>
      </c>
      <c r="G725" s="118" t="s">
        <v>160</v>
      </c>
      <c r="H725" s="136">
        <v>7.27</v>
      </c>
      <c r="I725" s="119">
        <v>18592</v>
      </c>
      <c r="J725" s="137" t="s">
        <v>4405</v>
      </c>
      <c r="K725" s="118" t="s">
        <v>17</v>
      </c>
      <c r="L725" s="122">
        <v>1120</v>
      </c>
      <c r="M725" s="123">
        <v>154</v>
      </c>
      <c r="N725" s="118" t="s">
        <v>145</v>
      </c>
      <c r="O725" s="71">
        <f t="shared" si="24"/>
        <v>3.564991521140878</v>
      </c>
      <c r="P725" s="71">
        <f>IF(O725&lt;&gt;"",VLOOKUP($A725,Sheet4!$A$2:$O$1309,14,FALSE)*100,"")</f>
        <v>0.47583713556246243</v>
      </c>
      <c r="Q725" s="71">
        <f>IF(P725&lt;&gt;"",VLOOKUP($A725,Sheet4!$A$2:$O$1309,15,FALSE)*100,"")</f>
        <v>4.5645009523224811</v>
      </c>
      <c r="R725" s="73">
        <f t="shared" si="26"/>
        <v>30</v>
      </c>
      <c r="S725" s="63" t="s">
        <v>4365</v>
      </c>
      <c r="T725" s="63" t="str">
        <f>IF(ISNA(VLOOKUP(A725,Sheet1!B$3:C$1266,2,FALSE)=TRUE),"NC",VLOOKUP(A725,Sheet1!B$3:C$1266,2,FALSE))</f>
        <v>Rural</v>
      </c>
      <c r="U725" s="66">
        <f>IF(ISNA(VLOOKUP($A725,Sheet1!$B$3:$AH$1266,Sheet1!E$1+(Sheet1!$A$1-1)*10,FALSE))=TRUE,"---",IF(VLOOKUP($A725,Sheet1!$B$3:$AH$1266,Sheet1!E$1+(Sheet1!$A$1-1)*10,FALSE)="---","---", (ROUND(VLOOKUP($A725,Sheet1!$B$3:$AH$1266,Sheet1!E$1+(Sheet1!$A$1-1)*10,FALSE),IF(VLOOKUP($A725,Sheet1!$B$3:$AH$1266,Sheet1!E$1+(Sheet1!$A$1-1)*10,FALSE)&gt;99999,-3,IF(VLOOKUP($A725,Sheet1!$B$3:$AH$1266,Sheet1!E$1+(Sheet1!$A$1-1)*10,FALSE)&gt;9999,-2,IF(VLOOKUP($A725,Sheet1!$B$3:$AH$1266,Sheet1!E$1+(Sheet1!$A$1-1)*10,FALSE)&gt;999,-1,0)))))))</f>
        <v>217</v>
      </c>
      <c r="V725" s="66">
        <f>IF(ISNA(VLOOKUP($A725,Sheet1!$B$3:$AH$1266,Sheet1!F$1+(Sheet1!$A$1-1)*10,FALSE))=TRUE,"---",IF(VLOOKUP($A725,Sheet1!$B$3:$AH$1266,Sheet1!F$1+(Sheet1!$A$1-1)*10,FALSE)="---","---", (ROUND(VLOOKUP($A725,Sheet1!$B$3:$AH$1266,Sheet1!F$1+(Sheet1!$A$1-1)*10,FALSE),IF(VLOOKUP($A725,Sheet1!$B$3:$AH$1266,Sheet1!F$1+(Sheet1!$A$1-1)*10,FALSE)&gt;99999,-3,IF(VLOOKUP($A725,Sheet1!$B$3:$AH$1266,Sheet1!F$1+(Sheet1!$A$1-1)*10,FALSE)&gt;9999,-2,IF(VLOOKUP($A725,Sheet1!$B$3:$AH$1266,Sheet1!F$1+(Sheet1!$A$1-1)*10,FALSE)&gt;999,-1,0)))))))</f>
        <v>273</v>
      </c>
      <c r="W725" s="66">
        <f>IF(ISNA(VLOOKUP($A725,Sheet1!$B$3:$AH$1266,Sheet1!G$1+(Sheet1!$A$1-1)*10,FALSE))=TRUE,"---",IF(VLOOKUP($A725,Sheet1!$B$3:$AH$1266,Sheet1!G$1+(Sheet1!$A$1-1)*10,FALSE)="---","---", (ROUND(VLOOKUP($A725,Sheet1!$B$3:$AH$1266,Sheet1!G$1+(Sheet1!$A$1-1)*10,FALSE),IF(VLOOKUP($A725,Sheet1!$B$3:$AH$1266,Sheet1!G$1+(Sheet1!$A$1-1)*10,FALSE)&gt;99999,-3,IF(VLOOKUP($A725,Sheet1!$B$3:$AH$1266,Sheet1!G$1+(Sheet1!$A$1-1)*10,FALSE)&gt;9999,-2,IF(VLOOKUP($A725,Sheet1!$B$3:$AH$1266,Sheet1!G$1+(Sheet1!$A$1-1)*10,FALSE)&gt;999,-1,0)))))))</f>
        <v>353</v>
      </c>
      <c r="X725" s="66">
        <f>IF(ISNA(VLOOKUP($A725,Sheet1!$B$3:$AH$1266,Sheet1!H$1+(Sheet1!$A$1-1)*10,FALSE))=TRUE,"---",IF(VLOOKUP($A725,Sheet1!$B$3:$AH$1266,Sheet1!H$1+(Sheet1!$A$1-1)*10,FALSE)="---","---", (ROUND(VLOOKUP($A725,Sheet1!$B$3:$AH$1266,Sheet1!H$1+(Sheet1!$A$1-1)*10,FALSE),IF(VLOOKUP($A725,Sheet1!$B$3:$AH$1266,Sheet1!H$1+(Sheet1!$A$1-1)*10,FALSE)&gt;99999,-3,IF(VLOOKUP($A725,Sheet1!$B$3:$AH$1266,Sheet1!H$1+(Sheet1!$A$1-1)*10,FALSE)&gt;9999,-2,IF(VLOOKUP($A725,Sheet1!$B$3:$AH$1266,Sheet1!H$1+(Sheet1!$A$1-1)*10,FALSE)&gt;999,-1,0)))))))</f>
        <v>589</v>
      </c>
      <c r="Y725" s="66">
        <f>IF(ISNA(VLOOKUP($A725,Sheet1!$B$3:$AH$1266,Sheet1!I$1+(Sheet1!$A$1-1)*10,FALSE))=TRUE,"---",IF(VLOOKUP($A725,Sheet1!$B$3:$AH$1266,Sheet1!I$1+(Sheet1!$A$1-1)*10,FALSE)="---","---", (ROUND(VLOOKUP($A725,Sheet1!$B$3:$AH$1266,Sheet1!I$1+(Sheet1!$A$1-1)*10,FALSE),IF(VLOOKUP($A725,Sheet1!$B$3:$AH$1266,Sheet1!I$1+(Sheet1!$A$1-1)*10,FALSE)&gt;99999,-3,IF(VLOOKUP($A725,Sheet1!$B$3:$AH$1266,Sheet1!I$1+(Sheet1!$A$1-1)*10,FALSE)&gt;9999,-2,IF(VLOOKUP($A725,Sheet1!$B$3:$AH$1266,Sheet1!I$1+(Sheet1!$A$1-1)*10,FALSE)&gt;999,-1,0)))))))</f>
        <v>786</v>
      </c>
      <c r="Z725" s="66">
        <f>IF(ISNA(VLOOKUP($A725,Sheet1!$B$3:$AH$1266,Sheet1!J$1+(Sheet1!$A$1-1)*10,FALSE))=TRUE,"---",IF(VLOOKUP($A725,Sheet1!$B$3:$AH$1266,Sheet1!J$1+(Sheet1!$A$1-1)*10,FALSE)="---","---", (ROUND(VLOOKUP($A725,Sheet1!$B$3:$AH$1266,Sheet1!J$1+(Sheet1!$A$1-1)*10,FALSE),IF(VLOOKUP($A725,Sheet1!$B$3:$AH$1266,Sheet1!J$1+(Sheet1!$A$1-1)*10,FALSE)&gt;99999,-3,IF(VLOOKUP($A725,Sheet1!$B$3:$AH$1266,Sheet1!J$1+(Sheet1!$A$1-1)*10,FALSE)&gt;9999,-2,IF(VLOOKUP($A725,Sheet1!$B$3:$AH$1266,Sheet1!J$1+(Sheet1!$A$1-1)*10,FALSE)&gt;999,-1,0)))))))</f>
        <v>1070</v>
      </c>
      <c r="AA725" s="66">
        <f>IF(ISNA(VLOOKUP($A725,Sheet1!$B$3:$AH$1266,Sheet1!K$1+(Sheet1!$A$1-1)*10,FALSE))=TRUE,"---",IF(VLOOKUP($A725,Sheet1!$B$3:$AH$1266,Sheet1!K$1+(Sheet1!$A$1-1)*10,FALSE)="---","---", (ROUND(VLOOKUP($A725,Sheet1!$B$3:$AH$1266,Sheet1!K$1+(Sheet1!$A$1-1)*10,FALSE),IF(VLOOKUP($A725,Sheet1!$B$3:$AH$1266,Sheet1!K$1+(Sheet1!$A$1-1)*10,FALSE)&gt;99999,-3,IF(VLOOKUP($A725,Sheet1!$B$3:$AH$1266,Sheet1!K$1+(Sheet1!$A$1-1)*10,FALSE)&gt;9999,-2,IF(VLOOKUP($A725,Sheet1!$B$3:$AH$1266,Sheet1!K$1+(Sheet1!$A$1-1)*10,FALSE)&gt;999,-1,0)))))))</f>
        <v>1320</v>
      </c>
      <c r="AB725" s="66">
        <f>IF(ISNA(VLOOKUP($A725,Sheet1!$B$3:$AH$1266,Sheet1!L$1+(Sheet1!$A$1-1)*10,FALSE))=TRUE,"---",IF(VLOOKUP($A725,Sheet1!$B$3:$AH$1266,Sheet1!L$1+(Sheet1!$A$1-1)*10,FALSE)="---","---", (ROUND(VLOOKUP($A725,Sheet1!$B$3:$AH$1266,Sheet1!L$1+(Sheet1!$A$1-1)*10,FALSE),IF(VLOOKUP($A725,Sheet1!$B$3:$AH$1266,Sheet1!L$1+(Sheet1!$A$1-1)*10,FALSE)&gt;99999,-3,IF(VLOOKUP($A725,Sheet1!$B$3:$AH$1266,Sheet1!L$1+(Sheet1!$A$1-1)*10,FALSE)&gt;9999,-2,IF(VLOOKUP($A725,Sheet1!$B$3:$AH$1266,Sheet1!L$1+(Sheet1!$A$1-1)*10,FALSE)&gt;999,-1,0)))))))</f>
        <v>1580</v>
      </c>
      <c r="AC725" s="66">
        <f>IF(ISNA(VLOOKUP($A725,Sheet1!$B$3:$AH$1266,Sheet1!M$1+(Sheet1!$A$1-1)*10,FALSE))=TRUE,"---",IF(VLOOKUP($A725,Sheet1!$B$3:$AH$1266,Sheet1!M$1+(Sheet1!$A$1-1)*10,FALSE)="---","---", (ROUND(VLOOKUP($A725,Sheet1!$B$3:$AH$1266,Sheet1!M$1+(Sheet1!$A$1-1)*10,FALSE),IF(VLOOKUP($A725,Sheet1!$B$3:$AH$1266,Sheet1!M$1+(Sheet1!$A$1-1)*10,FALSE)&gt;99999,-3,IF(VLOOKUP($A725,Sheet1!$B$3:$AH$1266,Sheet1!M$1+(Sheet1!$A$1-1)*10,FALSE)&gt;9999,-2,IF(VLOOKUP($A725,Sheet1!$B$3:$AH$1266,Sheet1!M$1+(Sheet1!$A$1-1)*10,FALSE)&gt;999,-1,0)))))))</f>
        <v>1860</v>
      </c>
      <c r="AD725" s="66">
        <f>IF(ISNA(VLOOKUP($A725,Sheet1!$B$3:$AH$1266,Sheet1!N$1+(Sheet1!$A$1-1)*10,FALSE))=TRUE,"---",IF(VLOOKUP($A725,Sheet1!$B$3:$AH$1266,Sheet1!N$1+(Sheet1!$A$1-1)*10,FALSE)="---","---", (ROUND(VLOOKUP($A725,Sheet1!$B$3:$AH$1266,Sheet1!N$1+(Sheet1!$A$1-1)*10,FALSE),IF(VLOOKUP($A725,Sheet1!$B$3:$AH$1266,Sheet1!N$1+(Sheet1!$A$1-1)*10,FALSE)&gt;99999,-3,IF(VLOOKUP($A725,Sheet1!$B$3:$AH$1266,Sheet1!N$1+(Sheet1!$A$1-1)*10,FALSE)&gt;9999,-2,IF(VLOOKUP($A725,Sheet1!$B$3:$AH$1266,Sheet1!N$1+(Sheet1!$A$1-1)*10,FALSE)&gt;999,-1,0)))))))</f>
        <v>2250</v>
      </c>
    </row>
    <row r="726" spans="1:30" ht="25.5" customHeight="1" x14ac:dyDescent="0.25">
      <c r="A726" s="303" t="s">
        <v>1116</v>
      </c>
      <c r="B726" s="330" t="s">
        <v>1117</v>
      </c>
      <c r="C726" s="303">
        <v>420759</v>
      </c>
      <c r="D726" s="303">
        <v>744144</v>
      </c>
      <c r="E726" s="307" t="s">
        <v>3040</v>
      </c>
      <c r="F726" s="52" t="s">
        <v>4675</v>
      </c>
      <c r="G726" s="127" t="s">
        <v>31</v>
      </c>
      <c r="H726" s="347">
        <v>34.9</v>
      </c>
      <c r="I726" s="326">
        <v>35083</v>
      </c>
      <c r="J726" s="324">
        <v>9.6</v>
      </c>
      <c r="K726" s="318" t="s">
        <v>24</v>
      </c>
      <c r="L726" s="320">
        <v>5690</v>
      </c>
      <c r="M726" s="322">
        <v>163</v>
      </c>
      <c r="N726" s="318" t="s">
        <v>160</v>
      </c>
      <c r="O726" s="299">
        <f t="shared" si="24"/>
        <v>1.8760805748742913</v>
      </c>
      <c r="P726" s="299">
        <f>IF(O726&lt;&gt;"",VLOOKUP($A726,Sheet4!$A$2:$O$1309,14,FALSE)*100,"")</f>
        <v>0.49262486559580321</v>
      </c>
      <c r="Q726" s="299">
        <f>IF(P726&lt;&gt;"",VLOOKUP($A726,Sheet4!$A$2:$O$1309,15,FALSE)*100,"")</f>
        <v>4.7220647512283058</v>
      </c>
      <c r="R726" s="301">
        <f t="shared" si="26"/>
        <v>50</v>
      </c>
      <c r="S726" s="356" t="s">
        <v>4365</v>
      </c>
      <c r="T726" s="356" t="str">
        <f>IF(ISNA(VLOOKUP(A726,Sheet1!B$3:C$1266,2,FALSE)=TRUE),"NC",VLOOKUP(A726,Sheet1!B$3:C$1266,2,FALSE))</f>
        <v>Rural10</v>
      </c>
      <c r="U726" s="392">
        <f>IF(ISNA(VLOOKUP($A726,Sheet1!$B$3:$AH$1266,Sheet1!E$1+(Sheet1!$A$1-1)*10,FALSE))=TRUE,"---",IF(VLOOKUP($A726,Sheet1!$B$3:$AH$1266,Sheet1!E$1+(Sheet1!$A$1-1)*10,FALSE)="---","---", (ROUND(VLOOKUP($A726,Sheet1!$B$3:$AH$1266,Sheet1!E$1+(Sheet1!$A$1-1)*10,FALSE),IF(VLOOKUP($A726,Sheet1!$B$3:$AH$1266,Sheet1!E$1+(Sheet1!$A$1-1)*10,FALSE)&gt;99999,-3,IF(VLOOKUP($A726,Sheet1!$B$3:$AH$1266,Sheet1!E$1+(Sheet1!$A$1-1)*10,FALSE)&gt;9999,-2,IF(VLOOKUP($A726,Sheet1!$B$3:$AH$1266,Sheet1!E$1+(Sheet1!$A$1-1)*10,FALSE)&gt;999,-1,0)))))))</f>
        <v>1040</v>
      </c>
      <c r="V726" s="392">
        <f>IF(ISNA(VLOOKUP($A726,Sheet1!$B$3:$AH$1266,Sheet1!F$1+(Sheet1!$A$1-1)*10,FALSE))=TRUE,"---",IF(VLOOKUP($A726,Sheet1!$B$3:$AH$1266,Sheet1!F$1+(Sheet1!$A$1-1)*10,FALSE)="---","---", (ROUND(VLOOKUP($A726,Sheet1!$B$3:$AH$1266,Sheet1!F$1+(Sheet1!$A$1-1)*10,FALSE),IF(VLOOKUP($A726,Sheet1!$B$3:$AH$1266,Sheet1!F$1+(Sheet1!$A$1-1)*10,FALSE)&gt;99999,-3,IF(VLOOKUP($A726,Sheet1!$B$3:$AH$1266,Sheet1!F$1+(Sheet1!$A$1-1)*10,FALSE)&gt;9999,-2,IF(VLOOKUP($A726,Sheet1!$B$3:$AH$1266,Sheet1!F$1+(Sheet1!$A$1-1)*10,FALSE)&gt;999,-1,0)))))))</f>
        <v>1270</v>
      </c>
      <c r="W726" s="392">
        <f>IF(ISNA(VLOOKUP($A726,Sheet1!$B$3:$AH$1266,Sheet1!G$1+(Sheet1!$A$1-1)*10,FALSE))=TRUE,"---",IF(VLOOKUP($A726,Sheet1!$B$3:$AH$1266,Sheet1!G$1+(Sheet1!$A$1-1)*10,FALSE)="---","---", (ROUND(VLOOKUP($A726,Sheet1!$B$3:$AH$1266,Sheet1!G$1+(Sheet1!$A$1-1)*10,FALSE),IF(VLOOKUP($A726,Sheet1!$B$3:$AH$1266,Sheet1!G$1+(Sheet1!$A$1-1)*10,FALSE)&gt;99999,-3,IF(VLOOKUP($A726,Sheet1!$B$3:$AH$1266,Sheet1!G$1+(Sheet1!$A$1-1)*10,FALSE)&gt;9999,-2,IF(VLOOKUP($A726,Sheet1!$B$3:$AH$1266,Sheet1!G$1+(Sheet1!$A$1-1)*10,FALSE)&gt;999,-1,0)))))))</f>
        <v>1580</v>
      </c>
      <c r="X726" s="392">
        <f>IF(ISNA(VLOOKUP($A726,Sheet1!$B$3:$AH$1266,Sheet1!H$1+(Sheet1!$A$1-1)*10,FALSE))=TRUE,"---",IF(VLOOKUP($A726,Sheet1!$B$3:$AH$1266,Sheet1!H$1+(Sheet1!$A$1-1)*10,FALSE)="---","---", (ROUND(VLOOKUP($A726,Sheet1!$B$3:$AH$1266,Sheet1!H$1+(Sheet1!$A$1-1)*10,FALSE),IF(VLOOKUP($A726,Sheet1!$B$3:$AH$1266,Sheet1!H$1+(Sheet1!$A$1-1)*10,FALSE)&gt;99999,-3,IF(VLOOKUP($A726,Sheet1!$B$3:$AH$1266,Sheet1!H$1+(Sheet1!$A$1-1)*10,FALSE)&gt;9999,-2,IF(VLOOKUP($A726,Sheet1!$B$3:$AH$1266,Sheet1!H$1+(Sheet1!$A$1-1)*10,FALSE)&gt;999,-1,0)))))))</f>
        <v>2510</v>
      </c>
      <c r="Y726" s="392">
        <f>IF(ISNA(VLOOKUP($A726,Sheet1!$B$3:$AH$1266,Sheet1!I$1+(Sheet1!$A$1-1)*10,FALSE))=TRUE,"---",IF(VLOOKUP($A726,Sheet1!$B$3:$AH$1266,Sheet1!I$1+(Sheet1!$A$1-1)*10,FALSE)="---","---", (ROUND(VLOOKUP($A726,Sheet1!$B$3:$AH$1266,Sheet1!I$1+(Sheet1!$A$1-1)*10,FALSE),IF(VLOOKUP($A726,Sheet1!$B$3:$AH$1266,Sheet1!I$1+(Sheet1!$A$1-1)*10,FALSE)&gt;99999,-3,IF(VLOOKUP($A726,Sheet1!$B$3:$AH$1266,Sheet1!I$1+(Sheet1!$A$1-1)*10,FALSE)&gt;9999,-2,IF(VLOOKUP($A726,Sheet1!$B$3:$AH$1266,Sheet1!I$1+(Sheet1!$A$1-1)*10,FALSE)&gt;999,-1,0)))))))</f>
        <v>3300</v>
      </c>
      <c r="Z726" s="392">
        <f>IF(ISNA(VLOOKUP($A726,Sheet1!$B$3:$AH$1266,Sheet1!J$1+(Sheet1!$A$1-1)*10,FALSE))=TRUE,"---",IF(VLOOKUP($A726,Sheet1!$B$3:$AH$1266,Sheet1!J$1+(Sheet1!$A$1-1)*10,FALSE)="---","---", (ROUND(VLOOKUP($A726,Sheet1!$B$3:$AH$1266,Sheet1!J$1+(Sheet1!$A$1-1)*10,FALSE),IF(VLOOKUP($A726,Sheet1!$B$3:$AH$1266,Sheet1!J$1+(Sheet1!$A$1-1)*10,FALSE)&gt;99999,-3,IF(VLOOKUP($A726,Sheet1!$B$3:$AH$1266,Sheet1!J$1+(Sheet1!$A$1-1)*10,FALSE)&gt;9999,-2,IF(VLOOKUP($A726,Sheet1!$B$3:$AH$1266,Sheet1!J$1+(Sheet1!$A$1-1)*10,FALSE)&gt;999,-1,0)))))))</f>
        <v>4500</v>
      </c>
      <c r="AA726" s="392">
        <f>IF(ISNA(VLOOKUP($A726,Sheet1!$B$3:$AH$1266,Sheet1!K$1+(Sheet1!$A$1-1)*10,FALSE))=TRUE,"---",IF(VLOOKUP($A726,Sheet1!$B$3:$AH$1266,Sheet1!K$1+(Sheet1!$A$1-1)*10,FALSE)="---","---", (ROUND(VLOOKUP($A726,Sheet1!$B$3:$AH$1266,Sheet1!K$1+(Sheet1!$A$1-1)*10,FALSE),IF(VLOOKUP($A726,Sheet1!$B$3:$AH$1266,Sheet1!K$1+(Sheet1!$A$1-1)*10,FALSE)&gt;99999,-3,IF(VLOOKUP($A726,Sheet1!$B$3:$AH$1266,Sheet1!K$1+(Sheet1!$A$1-1)*10,FALSE)&gt;9999,-2,IF(VLOOKUP($A726,Sheet1!$B$3:$AH$1266,Sheet1!K$1+(Sheet1!$A$1-1)*10,FALSE)&gt;999,-1,0)))))))</f>
        <v>5560</v>
      </c>
      <c r="AB726" s="392">
        <f>IF(ISNA(VLOOKUP($A726,Sheet1!$B$3:$AH$1266,Sheet1!L$1+(Sheet1!$A$1-1)*10,FALSE))=TRUE,"---",IF(VLOOKUP($A726,Sheet1!$B$3:$AH$1266,Sheet1!L$1+(Sheet1!$A$1-1)*10,FALSE)="---","---", (ROUND(VLOOKUP($A726,Sheet1!$B$3:$AH$1266,Sheet1!L$1+(Sheet1!$A$1-1)*10,FALSE),IF(VLOOKUP($A726,Sheet1!$B$3:$AH$1266,Sheet1!L$1+(Sheet1!$A$1-1)*10,FALSE)&gt;99999,-3,IF(VLOOKUP($A726,Sheet1!$B$3:$AH$1266,Sheet1!L$1+(Sheet1!$A$1-1)*10,FALSE)&gt;9999,-2,IF(VLOOKUP($A726,Sheet1!$B$3:$AH$1266,Sheet1!L$1+(Sheet1!$A$1-1)*10,FALSE)&gt;999,-1,0)))))))</f>
        <v>6700</v>
      </c>
      <c r="AC726" s="392">
        <f>IF(ISNA(VLOOKUP($A726,Sheet1!$B$3:$AH$1266,Sheet1!M$1+(Sheet1!$A$1-1)*10,FALSE))=TRUE,"---",IF(VLOOKUP($A726,Sheet1!$B$3:$AH$1266,Sheet1!M$1+(Sheet1!$A$1-1)*10,FALSE)="---","---", (ROUND(VLOOKUP($A726,Sheet1!$B$3:$AH$1266,Sheet1!M$1+(Sheet1!$A$1-1)*10,FALSE),IF(VLOOKUP($A726,Sheet1!$B$3:$AH$1266,Sheet1!M$1+(Sheet1!$A$1-1)*10,FALSE)&gt;99999,-3,IF(VLOOKUP($A726,Sheet1!$B$3:$AH$1266,Sheet1!M$1+(Sheet1!$A$1-1)*10,FALSE)&gt;9999,-2,IF(VLOOKUP($A726,Sheet1!$B$3:$AH$1266,Sheet1!M$1+(Sheet1!$A$1-1)*10,FALSE)&gt;999,-1,0)))))))</f>
        <v>7950</v>
      </c>
      <c r="AD726" s="392">
        <f>IF(ISNA(VLOOKUP($A726,Sheet1!$B$3:$AH$1266,Sheet1!N$1+(Sheet1!$A$1-1)*10,FALSE))=TRUE,"---",IF(VLOOKUP($A726,Sheet1!$B$3:$AH$1266,Sheet1!N$1+(Sheet1!$A$1-1)*10,FALSE)="---","---", (ROUND(VLOOKUP($A726,Sheet1!$B$3:$AH$1266,Sheet1!N$1+(Sheet1!$A$1-1)*10,FALSE),IF(VLOOKUP($A726,Sheet1!$B$3:$AH$1266,Sheet1!N$1+(Sheet1!$A$1-1)*10,FALSE)&gt;99999,-3,IF(VLOOKUP($A726,Sheet1!$B$3:$AH$1266,Sheet1!N$1+(Sheet1!$A$1-1)*10,FALSE)&gt;9999,-2,IF(VLOOKUP($A726,Sheet1!$B$3:$AH$1266,Sheet1!N$1+(Sheet1!$A$1-1)*10,FALSE)&gt;999,-1,0)))))))</f>
        <v>9660</v>
      </c>
    </row>
    <row r="727" spans="1:30" ht="25.5" customHeight="1" x14ac:dyDescent="0.25">
      <c r="A727" s="303"/>
      <c r="B727" s="331"/>
      <c r="C727" s="303"/>
      <c r="D727" s="303"/>
      <c r="E727" s="307" t="e">
        <v>#N/A</v>
      </c>
      <c r="F727" s="52">
        <v>1996</v>
      </c>
      <c r="G727" s="127" t="s">
        <v>286</v>
      </c>
      <c r="H727" s="347"/>
      <c r="I727" s="327"/>
      <c r="J727" s="325"/>
      <c r="K727" s="319"/>
      <c r="L727" s="321"/>
      <c r="M727" s="323"/>
      <c r="N727" s="319"/>
      <c r="O727" s="317" t="str">
        <f t="shared" si="24"/>
        <v/>
      </c>
      <c r="P727" s="317" t="str">
        <f>IF(O727&lt;&gt;"",VLOOKUP($A727,Sheet4!$A$2:$O$1309,14,FALSE)*100,"")</f>
        <v/>
      </c>
      <c r="Q727" s="317" t="str">
        <f>IF(P727&lt;&gt;"",VLOOKUP($A727,Sheet4!$A$2:$O$1309,15,FALSE)*100,"")</f>
        <v/>
      </c>
      <c r="R727" s="356" t="str">
        <f t="shared" si="26"/>
        <v/>
      </c>
      <c r="S727" s="356" t="e">
        <v>#N/A</v>
      </c>
      <c r="T727" s="356" t="str">
        <f>IF(ISNA(VLOOKUP(A727,Sheet1!B$3:C$1266,2,FALSE)=TRUE),"ND",VLOOKUP(A727,Sheet1!B$3:C$1266,2,FALSE))</f>
        <v>ND</v>
      </c>
      <c r="U727" s="392" t="str">
        <f>IF(ISNA(VLOOKUP($A727,Sheet1!$B$3:$AH$1266,Sheet1!E$1+(Sheet1!$A$1-1)*10,FALSE))=TRUE,"---",IF(VLOOKUP($A727,Sheet1!$B$3:$AH$1266,Sheet1!E$1+(Sheet1!$A$1-1)*10,FALSE)="---","---", (ROUND(VLOOKUP($A727,Sheet1!$B$3:$AH$1266,Sheet1!E$1+(Sheet1!$A$1-1)*10,FALSE),IF(VLOOKUP($A727,Sheet1!$B$3:$AH$1266,Sheet1!E$1+(Sheet1!$A$1-1)*10,FALSE)&gt;99999,-3,IF(VLOOKUP($A727,Sheet1!$B$3:$AH$1266,Sheet1!E$1+(Sheet1!$A$1-1)*10,FALSE)&gt;9999,-2,IF(VLOOKUP($A727,Sheet1!$B$3:$AH$1266,Sheet1!E$1+(Sheet1!$A$1-1)*10,FALSE)&gt;999,-1,0)))))))</f>
        <v>---</v>
      </c>
      <c r="V727" s="392" t="str">
        <f>IF(ISNA(VLOOKUP($A727,Sheet1!$B$3:$AH$1266,Sheet1!F$1+(Sheet1!$A$1-1)*10,FALSE))=TRUE,"---",IF(VLOOKUP($A727,Sheet1!$B$3:$AH$1266,Sheet1!F$1+(Sheet1!$A$1-1)*10,FALSE)="---","---", (ROUND(VLOOKUP($A727,Sheet1!$B$3:$AH$1266,Sheet1!F$1+(Sheet1!$A$1-1)*10,FALSE),IF(VLOOKUP($A727,Sheet1!$B$3:$AH$1266,Sheet1!F$1+(Sheet1!$A$1-1)*10,FALSE)&gt;99999,-3,IF(VLOOKUP($A727,Sheet1!$B$3:$AH$1266,Sheet1!F$1+(Sheet1!$A$1-1)*10,FALSE)&gt;9999,-2,IF(VLOOKUP($A727,Sheet1!$B$3:$AH$1266,Sheet1!F$1+(Sheet1!$A$1-1)*10,FALSE)&gt;999,-1,0)))))))</f>
        <v>---</v>
      </c>
      <c r="W727" s="392" t="str">
        <f>IF(ISNA(VLOOKUP($A727,Sheet1!$B$3:$AH$1266,Sheet1!G$1+(Sheet1!$A$1-1)*10,FALSE))=TRUE,"---",IF(VLOOKUP($A727,Sheet1!$B$3:$AH$1266,Sheet1!G$1+(Sheet1!$A$1-1)*10,FALSE)="---","---", (ROUND(VLOOKUP($A727,Sheet1!$B$3:$AH$1266,Sheet1!G$1+(Sheet1!$A$1-1)*10,FALSE),IF(VLOOKUP($A727,Sheet1!$B$3:$AH$1266,Sheet1!G$1+(Sheet1!$A$1-1)*10,FALSE)&gt;99999,-3,IF(VLOOKUP($A727,Sheet1!$B$3:$AH$1266,Sheet1!G$1+(Sheet1!$A$1-1)*10,FALSE)&gt;9999,-2,IF(VLOOKUP($A727,Sheet1!$B$3:$AH$1266,Sheet1!G$1+(Sheet1!$A$1-1)*10,FALSE)&gt;999,-1,0)))))))</f>
        <v>---</v>
      </c>
      <c r="X727" s="392" t="str">
        <f>IF(ISNA(VLOOKUP($A727,Sheet1!$B$3:$AH$1266,Sheet1!H$1+(Sheet1!$A$1-1)*10,FALSE))=TRUE,"---",IF(VLOOKUP($A727,Sheet1!$B$3:$AH$1266,Sheet1!H$1+(Sheet1!$A$1-1)*10,FALSE)="---","---", (ROUND(VLOOKUP($A727,Sheet1!$B$3:$AH$1266,Sheet1!H$1+(Sheet1!$A$1-1)*10,FALSE),IF(VLOOKUP($A727,Sheet1!$B$3:$AH$1266,Sheet1!H$1+(Sheet1!$A$1-1)*10,FALSE)&gt;99999,-3,IF(VLOOKUP($A727,Sheet1!$B$3:$AH$1266,Sheet1!H$1+(Sheet1!$A$1-1)*10,FALSE)&gt;9999,-2,IF(VLOOKUP($A727,Sheet1!$B$3:$AH$1266,Sheet1!H$1+(Sheet1!$A$1-1)*10,FALSE)&gt;999,-1,0)))))))</f>
        <v>---</v>
      </c>
      <c r="Y727" s="392" t="str">
        <f>IF(ISNA(VLOOKUP($A727,Sheet1!$B$3:$AH$1266,Sheet1!I$1+(Sheet1!$A$1-1)*10,FALSE))=TRUE,"---",IF(VLOOKUP($A727,Sheet1!$B$3:$AH$1266,Sheet1!I$1+(Sheet1!$A$1-1)*10,FALSE)="---","---", (ROUND(VLOOKUP($A727,Sheet1!$B$3:$AH$1266,Sheet1!I$1+(Sheet1!$A$1-1)*10,FALSE),IF(VLOOKUP($A727,Sheet1!$B$3:$AH$1266,Sheet1!I$1+(Sheet1!$A$1-1)*10,FALSE)&gt;99999,-3,IF(VLOOKUP($A727,Sheet1!$B$3:$AH$1266,Sheet1!I$1+(Sheet1!$A$1-1)*10,FALSE)&gt;9999,-2,IF(VLOOKUP($A727,Sheet1!$B$3:$AH$1266,Sheet1!I$1+(Sheet1!$A$1-1)*10,FALSE)&gt;999,-1,0)))))))</f>
        <v>---</v>
      </c>
      <c r="Z727" s="392" t="str">
        <f>IF(ISNA(VLOOKUP($A727,Sheet1!$B$3:$AH$1266,Sheet1!J$1+(Sheet1!$A$1-1)*10,FALSE))=TRUE,"---",IF(VLOOKUP($A727,Sheet1!$B$3:$AH$1266,Sheet1!J$1+(Sheet1!$A$1-1)*10,FALSE)="---","---", (ROUND(VLOOKUP($A727,Sheet1!$B$3:$AH$1266,Sheet1!J$1+(Sheet1!$A$1-1)*10,FALSE),IF(VLOOKUP($A727,Sheet1!$B$3:$AH$1266,Sheet1!J$1+(Sheet1!$A$1-1)*10,FALSE)&gt;99999,-3,IF(VLOOKUP($A727,Sheet1!$B$3:$AH$1266,Sheet1!J$1+(Sheet1!$A$1-1)*10,FALSE)&gt;9999,-2,IF(VLOOKUP($A727,Sheet1!$B$3:$AH$1266,Sheet1!J$1+(Sheet1!$A$1-1)*10,FALSE)&gt;999,-1,0)))))))</f>
        <v>---</v>
      </c>
      <c r="AA727" s="392" t="str">
        <f>IF(ISNA(VLOOKUP($A727,Sheet1!$B$3:$AH$1266,Sheet1!K$1+(Sheet1!$A$1-1)*10,FALSE))=TRUE,"---",IF(VLOOKUP($A727,Sheet1!$B$3:$AH$1266,Sheet1!K$1+(Sheet1!$A$1-1)*10,FALSE)="---","---", (ROUND(VLOOKUP($A727,Sheet1!$B$3:$AH$1266,Sheet1!K$1+(Sheet1!$A$1-1)*10,FALSE),IF(VLOOKUP($A727,Sheet1!$B$3:$AH$1266,Sheet1!K$1+(Sheet1!$A$1-1)*10,FALSE)&gt;99999,-3,IF(VLOOKUP($A727,Sheet1!$B$3:$AH$1266,Sheet1!K$1+(Sheet1!$A$1-1)*10,FALSE)&gt;9999,-2,IF(VLOOKUP($A727,Sheet1!$B$3:$AH$1266,Sheet1!K$1+(Sheet1!$A$1-1)*10,FALSE)&gt;999,-1,0)))))))</f>
        <v>---</v>
      </c>
      <c r="AB727" s="392" t="str">
        <f>IF(ISNA(VLOOKUP($A727,Sheet1!$B$3:$AH$1266,Sheet1!L$1+(Sheet1!$A$1-1)*10,FALSE))=TRUE,"---",IF(VLOOKUP($A727,Sheet1!$B$3:$AH$1266,Sheet1!L$1+(Sheet1!$A$1-1)*10,FALSE)="---","---", (ROUND(VLOOKUP($A727,Sheet1!$B$3:$AH$1266,Sheet1!L$1+(Sheet1!$A$1-1)*10,FALSE),IF(VLOOKUP($A727,Sheet1!$B$3:$AH$1266,Sheet1!L$1+(Sheet1!$A$1-1)*10,FALSE)&gt;99999,-3,IF(VLOOKUP($A727,Sheet1!$B$3:$AH$1266,Sheet1!L$1+(Sheet1!$A$1-1)*10,FALSE)&gt;9999,-2,IF(VLOOKUP($A727,Sheet1!$B$3:$AH$1266,Sheet1!L$1+(Sheet1!$A$1-1)*10,FALSE)&gt;999,-1,0)))))))</f>
        <v>---</v>
      </c>
      <c r="AC727" s="392" t="str">
        <f>IF(ISNA(VLOOKUP($A727,Sheet1!$B$3:$AH$1266,Sheet1!M$1+(Sheet1!$A$1-1)*10,FALSE))=TRUE,"---",IF(VLOOKUP($A727,Sheet1!$B$3:$AH$1266,Sheet1!M$1+(Sheet1!$A$1-1)*10,FALSE)="---","---", (ROUND(VLOOKUP($A727,Sheet1!$B$3:$AH$1266,Sheet1!M$1+(Sheet1!$A$1-1)*10,FALSE),IF(VLOOKUP($A727,Sheet1!$B$3:$AH$1266,Sheet1!M$1+(Sheet1!$A$1-1)*10,FALSE)&gt;99999,-3,IF(VLOOKUP($A727,Sheet1!$B$3:$AH$1266,Sheet1!M$1+(Sheet1!$A$1-1)*10,FALSE)&gt;9999,-2,IF(VLOOKUP($A727,Sheet1!$B$3:$AH$1266,Sheet1!M$1+(Sheet1!$A$1-1)*10,FALSE)&gt;999,-1,0)))))))</f>
        <v>---</v>
      </c>
      <c r="AD727" s="392" t="str">
        <f>IF(ISNA(VLOOKUP($A727,Sheet1!$B$3:$AH$1266,Sheet1!N$1+(Sheet1!$A$1-1)*10,FALSE))=TRUE,"---",IF(VLOOKUP($A727,Sheet1!$B$3:$AH$1266,Sheet1!N$1+(Sheet1!$A$1-1)*10,FALSE)="---","---", (ROUND(VLOOKUP($A727,Sheet1!$B$3:$AH$1266,Sheet1!N$1+(Sheet1!$A$1-1)*10,FALSE),IF(VLOOKUP($A727,Sheet1!$B$3:$AH$1266,Sheet1!N$1+(Sheet1!$A$1-1)*10,FALSE)&gt;99999,-3,IF(VLOOKUP($A727,Sheet1!$B$3:$AH$1266,Sheet1!N$1+(Sheet1!$A$1-1)*10,FALSE)&gt;9999,-2,IF(VLOOKUP($A727,Sheet1!$B$3:$AH$1266,Sheet1!N$1+(Sheet1!$A$1-1)*10,FALSE)&gt;999,-1,0)))))))</f>
        <v>---</v>
      </c>
    </row>
    <row r="728" spans="1:30" ht="25.5" customHeight="1" x14ac:dyDescent="0.25">
      <c r="A728" s="303"/>
      <c r="B728" s="331"/>
      <c r="C728" s="303"/>
      <c r="D728" s="303"/>
      <c r="E728" s="307"/>
      <c r="F728" s="52" t="s">
        <v>4497</v>
      </c>
      <c r="G728" s="127" t="s">
        <v>31</v>
      </c>
      <c r="H728" s="347"/>
      <c r="I728" s="327"/>
      <c r="J728" s="325"/>
      <c r="K728" s="319"/>
      <c r="L728" s="321"/>
      <c r="M728" s="323"/>
      <c r="N728" s="319"/>
      <c r="O728" s="317" t="e">
        <f t="shared" si="24"/>
        <v>#NUM!</v>
      </c>
      <c r="P728" s="317" t="e">
        <f>IF(O728&lt;&gt;"",VLOOKUP($A728,Sheet4!$A$2:$O$1309,14,FALSE)*100,"")</f>
        <v>#NUM!</v>
      </c>
      <c r="Q728" s="317" t="e">
        <f>IF(P728&lt;&gt;"",VLOOKUP($A728,Sheet4!$A$2:$O$1309,15,FALSE)*100,"")</f>
        <v>#NUM!</v>
      </c>
      <c r="R728" s="356" t="e">
        <f t="shared" si="26"/>
        <v>#NUM!</v>
      </c>
      <c r="S728" s="356"/>
      <c r="T728" s="356"/>
      <c r="U728" s="392"/>
      <c r="V728" s="392"/>
      <c r="W728" s="392"/>
      <c r="X728" s="392"/>
      <c r="Y728" s="392"/>
      <c r="Z728" s="392"/>
      <c r="AA728" s="392"/>
      <c r="AB728" s="392"/>
      <c r="AC728" s="392"/>
      <c r="AD728" s="392"/>
    </row>
    <row r="729" spans="1:30" ht="25.5" customHeight="1" x14ac:dyDescent="0.25">
      <c r="A729" s="304" t="s">
        <v>1118</v>
      </c>
      <c r="B729" s="393" t="s">
        <v>1119</v>
      </c>
      <c r="C729" s="305">
        <v>420622</v>
      </c>
      <c r="D729" s="305">
        <v>744350</v>
      </c>
      <c r="E729" s="305" t="s">
        <v>3040</v>
      </c>
      <c r="F729" s="117" t="s">
        <v>4676</v>
      </c>
      <c r="G729" s="118" t="s">
        <v>286</v>
      </c>
      <c r="H729" s="348">
        <v>25.2</v>
      </c>
      <c r="I729" s="377">
        <v>35083</v>
      </c>
      <c r="J729" s="336">
        <v>12.56</v>
      </c>
      <c r="K729" s="423" t="s">
        <v>186</v>
      </c>
      <c r="L729" s="338">
        <v>5380</v>
      </c>
      <c r="M729" s="381">
        <v>213</v>
      </c>
      <c r="N729" s="351" t="s">
        <v>199</v>
      </c>
      <c r="O729" s="328">
        <f t="shared" si="24"/>
        <v>1.7598928297349445</v>
      </c>
      <c r="P729" s="328">
        <f>IF(O729&lt;&gt;"",VLOOKUP($A729,Sheet4!$A$2:$O$1309,14,FALSE)*100,"")</f>
        <v>0.24333231486970419</v>
      </c>
      <c r="Q729" s="328">
        <f>IF(P729&lt;&gt;"",VLOOKUP($A729,Sheet4!$A$2:$O$1309,15,FALSE)*100,"")</f>
        <v>2.3581004692892704</v>
      </c>
      <c r="R729" s="354">
        <f t="shared" si="26"/>
        <v>60</v>
      </c>
      <c r="S729" s="305" t="s">
        <v>4365</v>
      </c>
      <c r="T729" s="305" t="str">
        <f>IF(ISNA(VLOOKUP(A729,Sheet1!B$3:C$1266,2,FALSE)=TRUE),"NC",VLOOKUP(A729,Sheet1!B$3:C$1266,2,FALSE))</f>
        <v>Rural10</v>
      </c>
      <c r="U729" s="385">
        <f>IF(ISNA(VLOOKUP($A729,Sheet1!$B$3:$AH$1266,Sheet1!E$1+(Sheet1!$A$1-1)*10,FALSE))=TRUE,"---",IF(VLOOKUP($A729,Sheet1!$B$3:$AH$1266,Sheet1!E$1+(Sheet1!$A$1-1)*10,FALSE)="---","---", (ROUND(VLOOKUP($A729,Sheet1!$B$3:$AH$1266,Sheet1!E$1+(Sheet1!$A$1-1)*10,FALSE),IF(VLOOKUP($A729,Sheet1!$B$3:$AH$1266,Sheet1!E$1+(Sheet1!$A$1-1)*10,FALSE)&gt;99999,-3,IF(VLOOKUP($A729,Sheet1!$B$3:$AH$1266,Sheet1!E$1+(Sheet1!$A$1-1)*10,FALSE)&gt;9999,-2,IF(VLOOKUP($A729,Sheet1!$B$3:$AH$1266,Sheet1!E$1+(Sheet1!$A$1-1)*10,FALSE)&gt;999,-1,0)))))))</f>
        <v>942</v>
      </c>
      <c r="V729" s="385">
        <f>IF(ISNA(VLOOKUP($A729,Sheet1!$B$3:$AH$1266,Sheet1!F$1+(Sheet1!$A$1-1)*10,FALSE))=TRUE,"---",IF(VLOOKUP($A729,Sheet1!$B$3:$AH$1266,Sheet1!F$1+(Sheet1!$A$1-1)*10,FALSE)="---","---", (ROUND(VLOOKUP($A729,Sheet1!$B$3:$AH$1266,Sheet1!F$1+(Sheet1!$A$1-1)*10,FALSE),IF(VLOOKUP($A729,Sheet1!$B$3:$AH$1266,Sheet1!F$1+(Sheet1!$A$1-1)*10,FALSE)&gt;99999,-3,IF(VLOOKUP($A729,Sheet1!$B$3:$AH$1266,Sheet1!F$1+(Sheet1!$A$1-1)*10,FALSE)&gt;9999,-2,IF(VLOOKUP($A729,Sheet1!$B$3:$AH$1266,Sheet1!F$1+(Sheet1!$A$1-1)*10,FALSE)&gt;999,-1,0)))))))</f>
        <v>1180</v>
      </c>
      <c r="W729" s="385">
        <f>IF(ISNA(VLOOKUP($A729,Sheet1!$B$3:$AH$1266,Sheet1!G$1+(Sheet1!$A$1-1)*10,FALSE))=TRUE,"---",IF(VLOOKUP($A729,Sheet1!$B$3:$AH$1266,Sheet1!G$1+(Sheet1!$A$1-1)*10,FALSE)="---","---", (ROUND(VLOOKUP($A729,Sheet1!$B$3:$AH$1266,Sheet1!G$1+(Sheet1!$A$1-1)*10,FALSE),IF(VLOOKUP($A729,Sheet1!$B$3:$AH$1266,Sheet1!G$1+(Sheet1!$A$1-1)*10,FALSE)&gt;99999,-3,IF(VLOOKUP($A729,Sheet1!$B$3:$AH$1266,Sheet1!G$1+(Sheet1!$A$1-1)*10,FALSE)&gt;9999,-2,IF(VLOOKUP($A729,Sheet1!$B$3:$AH$1266,Sheet1!G$1+(Sheet1!$A$1-1)*10,FALSE)&gt;999,-1,0)))))))</f>
        <v>1500</v>
      </c>
      <c r="X729" s="385">
        <f>IF(ISNA(VLOOKUP($A729,Sheet1!$B$3:$AH$1266,Sheet1!H$1+(Sheet1!$A$1-1)*10,FALSE))=TRUE,"---",IF(VLOOKUP($A729,Sheet1!$B$3:$AH$1266,Sheet1!H$1+(Sheet1!$A$1-1)*10,FALSE)="---","---", (ROUND(VLOOKUP($A729,Sheet1!$B$3:$AH$1266,Sheet1!H$1+(Sheet1!$A$1-1)*10,FALSE),IF(VLOOKUP($A729,Sheet1!$B$3:$AH$1266,Sheet1!H$1+(Sheet1!$A$1-1)*10,FALSE)&gt;99999,-3,IF(VLOOKUP($A729,Sheet1!$B$3:$AH$1266,Sheet1!H$1+(Sheet1!$A$1-1)*10,FALSE)&gt;9999,-2,IF(VLOOKUP($A729,Sheet1!$B$3:$AH$1266,Sheet1!H$1+(Sheet1!$A$1-1)*10,FALSE)&gt;999,-1,0)))))))</f>
        <v>2440</v>
      </c>
      <c r="Y729" s="385">
        <f>IF(ISNA(VLOOKUP($A729,Sheet1!$B$3:$AH$1266,Sheet1!I$1+(Sheet1!$A$1-1)*10,FALSE))=TRUE,"---",IF(VLOOKUP($A729,Sheet1!$B$3:$AH$1266,Sheet1!I$1+(Sheet1!$A$1-1)*10,FALSE)="---","---", (ROUND(VLOOKUP($A729,Sheet1!$B$3:$AH$1266,Sheet1!I$1+(Sheet1!$A$1-1)*10,FALSE),IF(VLOOKUP($A729,Sheet1!$B$3:$AH$1266,Sheet1!I$1+(Sheet1!$A$1-1)*10,FALSE)&gt;99999,-3,IF(VLOOKUP($A729,Sheet1!$B$3:$AH$1266,Sheet1!I$1+(Sheet1!$A$1-1)*10,FALSE)&gt;9999,-2,IF(VLOOKUP($A729,Sheet1!$B$3:$AH$1266,Sheet1!I$1+(Sheet1!$A$1-1)*10,FALSE)&gt;999,-1,0)))))))</f>
        <v>3180</v>
      </c>
      <c r="Z729" s="385">
        <f>IF(ISNA(VLOOKUP($A729,Sheet1!$B$3:$AH$1266,Sheet1!J$1+(Sheet1!$A$1-1)*10,FALSE))=TRUE,"---",IF(VLOOKUP($A729,Sheet1!$B$3:$AH$1266,Sheet1!J$1+(Sheet1!$A$1-1)*10,FALSE)="---","---", (ROUND(VLOOKUP($A729,Sheet1!$B$3:$AH$1266,Sheet1!J$1+(Sheet1!$A$1-1)*10,FALSE),IF(VLOOKUP($A729,Sheet1!$B$3:$AH$1266,Sheet1!J$1+(Sheet1!$A$1-1)*10,FALSE)&gt;99999,-3,IF(VLOOKUP($A729,Sheet1!$B$3:$AH$1266,Sheet1!J$1+(Sheet1!$A$1-1)*10,FALSE)&gt;9999,-2,IF(VLOOKUP($A729,Sheet1!$B$3:$AH$1266,Sheet1!J$1+(Sheet1!$A$1-1)*10,FALSE)&gt;999,-1,0)))))))</f>
        <v>4250</v>
      </c>
      <c r="AA729" s="385">
        <f>IF(ISNA(VLOOKUP($A729,Sheet1!$B$3:$AH$1266,Sheet1!K$1+(Sheet1!$A$1-1)*10,FALSE))=TRUE,"---",IF(VLOOKUP($A729,Sheet1!$B$3:$AH$1266,Sheet1!K$1+(Sheet1!$A$1-1)*10,FALSE)="---","---", (ROUND(VLOOKUP($A729,Sheet1!$B$3:$AH$1266,Sheet1!K$1+(Sheet1!$A$1-1)*10,FALSE),IF(VLOOKUP($A729,Sheet1!$B$3:$AH$1266,Sheet1!K$1+(Sheet1!$A$1-1)*10,FALSE)&gt;99999,-3,IF(VLOOKUP($A729,Sheet1!$B$3:$AH$1266,Sheet1!K$1+(Sheet1!$A$1-1)*10,FALSE)&gt;9999,-2,IF(VLOOKUP($A729,Sheet1!$B$3:$AH$1266,Sheet1!K$1+(Sheet1!$A$1-1)*10,FALSE)&gt;999,-1,0)))))))</f>
        <v>5160</v>
      </c>
      <c r="AB729" s="385">
        <f>IF(ISNA(VLOOKUP($A729,Sheet1!$B$3:$AH$1266,Sheet1!L$1+(Sheet1!$A$1-1)*10,FALSE))=TRUE,"---",IF(VLOOKUP($A729,Sheet1!$B$3:$AH$1266,Sheet1!L$1+(Sheet1!$A$1-1)*10,FALSE)="---","---", (ROUND(VLOOKUP($A729,Sheet1!$B$3:$AH$1266,Sheet1!L$1+(Sheet1!$A$1-1)*10,FALSE),IF(VLOOKUP($A729,Sheet1!$B$3:$AH$1266,Sheet1!L$1+(Sheet1!$A$1-1)*10,FALSE)&gt;99999,-3,IF(VLOOKUP($A729,Sheet1!$B$3:$AH$1266,Sheet1!L$1+(Sheet1!$A$1-1)*10,FALSE)&gt;9999,-2,IF(VLOOKUP($A729,Sheet1!$B$3:$AH$1266,Sheet1!L$1+(Sheet1!$A$1-1)*10,FALSE)&gt;999,-1,0)))))))</f>
        <v>6140</v>
      </c>
      <c r="AC729" s="385">
        <f>IF(ISNA(VLOOKUP($A729,Sheet1!$B$3:$AH$1266,Sheet1!M$1+(Sheet1!$A$1-1)*10,FALSE))=TRUE,"---",IF(VLOOKUP($A729,Sheet1!$B$3:$AH$1266,Sheet1!M$1+(Sheet1!$A$1-1)*10,FALSE)="---","---", (ROUND(VLOOKUP($A729,Sheet1!$B$3:$AH$1266,Sheet1!M$1+(Sheet1!$A$1-1)*10,FALSE),IF(VLOOKUP($A729,Sheet1!$B$3:$AH$1266,Sheet1!M$1+(Sheet1!$A$1-1)*10,FALSE)&gt;99999,-3,IF(VLOOKUP($A729,Sheet1!$B$3:$AH$1266,Sheet1!M$1+(Sheet1!$A$1-1)*10,FALSE)&gt;9999,-2,IF(VLOOKUP($A729,Sheet1!$B$3:$AH$1266,Sheet1!M$1+(Sheet1!$A$1-1)*10,FALSE)&gt;999,-1,0)))))))</f>
        <v>7200</v>
      </c>
      <c r="AD729" s="385">
        <f>IF(ISNA(VLOOKUP($A729,Sheet1!$B$3:$AH$1266,Sheet1!N$1+(Sheet1!$A$1-1)*10,FALSE))=TRUE,"---",IF(VLOOKUP($A729,Sheet1!$B$3:$AH$1266,Sheet1!N$1+(Sheet1!$A$1-1)*10,FALSE)="---","---", (ROUND(VLOOKUP($A729,Sheet1!$B$3:$AH$1266,Sheet1!N$1+(Sheet1!$A$1-1)*10,FALSE),IF(VLOOKUP($A729,Sheet1!$B$3:$AH$1266,Sheet1!N$1+(Sheet1!$A$1-1)*10,FALSE)&gt;99999,-3,IF(VLOOKUP($A729,Sheet1!$B$3:$AH$1266,Sheet1!N$1+(Sheet1!$A$1-1)*10,FALSE)&gt;9999,-2,IF(VLOOKUP($A729,Sheet1!$B$3:$AH$1266,Sheet1!N$1+(Sheet1!$A$1-1)*10,FALSE)&gt;999,-1,0)))))))</f>
        <v>8670</v>
      </c>
    </row>
    <row r="730" spans="1:30" ht="25.5" customHeight="1" x14ac:dyDescent="0.25">
      <c r="A730" s="309"/>
      <c r="B730" s="456"/>
      <c r="C730" s="335"/>
      <c r="D730" s="335"/>
      <c r="E730" s="335"/>
      <c r="F730" s="117" t="s">
        <v>4553</v>
      </c>
      <c r="G730" s="118" t="s">
        <v>31</v>
      </c>
      <c r="H730" s="335"/>
      <c r="I730" s="309"/>
      <c r="J730" s="422"/>
      <c r="K730" s="424"/>
      <c r="L730" s="309"/>
      <c r="M730" s="419"/>
      <c r="N730" s="372"/>
      <c r="O730" s="353" t="e">
        <f t="shared" si="24"/>
        <v>#NUM!</v>
      </c>
      <c r="P730" s="353" t="e">
        <f>IF(O730&lt;&gt;"",VLOOKUP($A730,Sheet4!$A$2:$O$1309,14,FALSE)*100,"")</f>
        <v>#NUM!</v>
      </c>
      <c r="Q730" s="353" t="e">
        <f>IF(P730&lt;&gt;"",VLOOKUP($A730,Sheet4!$A$2:$O$1309,15,FALSE)*100,"")</f>
        <v>#NUM!</v>
      </c>
      <c r="R730" s="335" t="e">
        <f t="shared" si="26"/>
        <v>#NUM!</v>
      </c>
      <c r="S730" s="335"/>
      <c r="T730" s="481"/>
      <c r="U730" s="335"/>
      <c r="V730" s="335"/>
      <c r="W730" s="335"/>
      <c r="X730" s="335"/>
      <c r="Y730" s="335"/>
      <c r="Z730" s="335"/>
      <c r="AA730" s="335"/>
      <c r="AB730" s="335"/>
      <c r="AC730" s="335"/>
      <c r="AD730" s="335"/>
    </row>
    <row r="731" spans="1:30" s="27" customFormat="1" ht="25.5" customHeight="1" x14ac:dyDescent="0.25">
      <c r="A731" s="125" t="s">
        <v>1120</v>
      </c>
      <c r="B731" s="138" t="s">
        <v>1121</v>
      </c>
      <c r="C731" s="125">
        <v>420734</v>
      </c>
      <c r="D731" s="125">
        <v>744842</v>
      </c>
      <c r="E731" s="70" t="s">
        <v>3040</v>
      </c>
      <c r="F731" s="139" t="s">
        <v>4405</v>
      </c>
      <c r="G731" s="127" t="s">
        <v>160</v>
      </c>
      <c r="H731" s="158">
        <v>30</v>
      </c>
      <c r="I731" s="112">
        <v>35083</v>
      </c>
      <c r="J731" s="140" t="s">
        <v>4405</v>
      </c>
      <c r="K731" s="127" t="s">
        <v>17</v>
      </c>
      <c r="L731" s="115">
        <v>4480</v>
      </c>
      <c r="M731" s="116">
        <v>149</v>
      </c>
      <c r="N731" s="127" t="s">
        <v>160</v>
      </c>
      <c r="O731" s="68">
        <f t="shared" si="24"/>
        <v>2.346840686435919</v>
      </c>
      <c r="P731" s="68">
        <f>IF(O731&lt;&gt;"",VLOOKUP($A731,Sheet4!$A$2:$O$1309,14,FALSE)*100,"")</f>
        <v>0.27818097303825562</v>
      </c>
      <c r="Q731" s="68">
        <f>IF(P731&lt;&gt;"",VLOOKUP($A731,Sheet4!$A$2:$O$1309,15,FALSE)*100,"")</f>
        <v>2.6916946365381889</v>
      </c>
      <c r="R731" s="74">
        <f t="shared" si="26"/>
        <v>45</v>
      </c>
      <c r="S731" s="64" t="s">
        <v>4365</v>
      </c>
      <c r="T731" s="64" t="str">
        <f>IF(ISNA(VLOOKUP(A731,Sheet1!B$3:C$1266,2,FALSE)=TRUE),"NC",VLOOKUP(A731,Sheet1!B$3:C$1266,2,FALSE))</f>
        <v>Rural10*</v>
      </c>
      <c r="U731" s="65">
        <f>IF(ISNA(VLOOKUP($A731,Sheet1!$B$3:$AH$1266,Sheet1!E$1+(Sheet1!$A$1-1)*10,FALSE))=TRUE,"---",IF(VLOOKUP($A731,Sheet1!$B$3:$AH$1266,Sheet1!E$1+(Sheet1!$A$1-1)*10,FALSE)="---","---", (ROUND(VLOOKUP($A731,Sheet1!$B$3:$AH$1266,Sheet1!E$1+(Sheet1!$A$1-1)*10,FALSE),IF(VLOOKUP($A731,Sheet1!$B$3:$AH$1266,Sheet1!E$1+(Sheet1!$A$1-1)*10,FALSE)&gt;99999,-3,IF(VLOOKUP($A731,Sheet1!$B$3:$AH$1266,Sheet1!E$1+(Sheet1!$A$1-1)*10,FALSE)&gt;9999,-2,IF(VLOOKUP($A731,Sheet1!$B$3:$AH$1266,Sheet1!E$1+(Sheet1!$A$1-1)*10,FALSE)&gt;999,-1,0)))))))</f>
        <v>793</v>
      </c>
      <c r="V731" s="65">
        <f>IF(ISNA(VLOOKUP($A731,Sheet1!$B$3:$AH$1266,Sheet1!F$1+(Sheet1!$A$1-1)*10,FALSE))=TRUE,"---",IF(VLOOKUP($A731,Sheet1!$B$3:$AH$1266,Sheet1!F$1+(Sheet1!$A$1-1)*10,FALSE)="---","---", (ROUND(VLOOKUP($A731,Sheet1!$B$3:$AH$1266,Sheet1!F$1+(Sheet1!$A$1-1)*10,FALSE),IF(VLOOKUP($A731,Sheet1!$B$3:$AH$1266,Sheet1!F$1+(Sheet1!$A$1-1)*10,FALSE)&gt;99999,-3,IF(VLOOKUP($A731,Sheet1!$B$3:$AH$1266,Sheet1!F$1+(Sheet1!$A$1-1)*10,FALSE)&gt;9999,-2,IF(VLOOKUP($A731,Sheet1!$B$3:$AH$1266,Sheet1!F$1+(Sheet1!$A$1-1)*10,FALSE)&gt;999,-1,0)))))))</f>
        <v>1000</v>
      </c>
      <c r="W731" s="65">
        <f>IF(ISNA(VLOOKUP($A731,Sheet1!$B$3:$AH$1266,Sheet1!G$1+(Sheet1!$A$1-1)*10,FALSE))=TRUE,"---",IF(VLOOKUP($A731,Sheet1!$B$3:$AH$1266,Sheet1!G$1+(Sheet1!$A$1-1)*10,FALSE)="---","---", (ROUND(VLOOKUP($A731,Sheet1!$B$3:$AH$1266,Sheet1!G$1+(Sheet1!$A$1-1)*10,FALSE),IF(VLOOKUP($A731,Sheet1!$B$3:$AH$1266,Sheet1!G$1+(Sheet1!$A$1-1)*10,FALSE)&gt;99999,-3,IF(VLOOKUP($A731,Sheet1!$B$3:$AH$1266,Sheet1!G$1+(Sheet1!$A$1-1)*10,FALSE)&gt;9999,-2,IF(VLOOKUP($A731,Sheet1!$B$3:$AH$1266,Sheet1!G$1+(Sheet1!$A$1-1)*10,FALSE)&gt;999,-1,0)))))))</f>
        <v>1280</v>
      </c>
      <c r="X731" s="65">
        <f>IF(ISNA(VLOOKUP($A731,Sheet1!$B$3:$AH$1266,Sheet1!H$1+(Sheet1!$A$1-1)*10,FALSE))=TRUE,"---",IF(VLOOKUP($A731,Sheet1!$B$3:$AH$1266,Sheet1!H$1+(Sheet1!$A$1-1)*10,FALSE)="---","---", (ROUND(VLOOKUP($A731,Sheet1!$B$3:$AH$1266,Sheet1!H$1+(Sheet1!$A$1-1)*10,FALSE),IF(VLOOKUP($A731,Sheet1!$B$3:$AH$1266,Sheet1!H$1+(Sheet1!$A$1-1)*10,FALSE)&gt;99999,-3,IF(VLOOKUP($A731,Sheet1!$B$3:$AH$1266,Sheet1!H$1+(Sheet1!$A$1-1)*10,FALSE)&gt;9999,-2,IF(VLOOKUP($A731,Sheet1!$B$3:$AH$1266,Sheet1!H$1+(Sheet1!$A$1-1)*10,FALSE)&gt;999,-1,0)))))))</f>
        <v>2130</v>
      </c>
      <c r="Y731" s="65">
        <f>IF(ISNA(VLOOKUP($A731,Sheet1!$B$3:$AH$1266,Sheet1!I$1+(Sheet1!$A$1-1)*10,FALSE))=TRUE,"---",IF(VLOOKUP($A731,Sheet1!$B$3:$AH$1266,Sheet1!I$1+(Sheet1!$A$1-1)*10,FALSE)="---","---", (ROUND(VLOOKUP($A731,Sheet1!$B$3:$AH$1266,Sheet1!I$1+(Sheet1!$A$1-1)*10,FALSE),IF(VLOOKUP($A731,Sheet1!$B$3:$AH$1266,Sheet1!I$1+(Sheet1!$A$1-1)*10,FALSE)&gt;99999,-3,IF(VLOOKUP($A731,Sheet1!$B$3:$AH$1266,Sheet1!I$1+(Sheet1!$A$1-1)*10,FALSE)&gt;9999,-2,IF(VLOOKUP($A731,Sheet1!$B$3:$AH$1266,Sheet1!I$1+(Sheet1!$A$1-1)*10,FALSE)&gt;999,-1,0)))))))</f>
        <v>2810</v>
      </c>
      <c r="Z731" s="65">
        <f>IF(ISNA(VLOOKUP($A731,Sheet1!$B$3:$AH$1266,Sheet1!J$1+(Sheet1!$A$1-1)*10,FALSE))=TRUE,"---",IF(VLOOKUP($A731,Sheet1!$B$3:$AH$1266,Sheet1!J$1+(Sheet1!$A$1-1)*10,FALSE)="---","---", (ROUND(VLOOKUP($A731,Sheet1!$B$3:$AH$1266,Sheet1!J$1+(Sheet1!$A$1-1)*10,FALSE),IF(VLOOKUP($A731,Sheet1!$B$3:$AH$1266,Sheet1!J$1+(Sheet1!$A$1-1)*10,FALSE)&gt;99999,-3,IF(VLOOKUP($A731,Sheet1!$B$3:$AH$1266,Sheet1!J$1+(Sheet1!$A$1-1)*10,FALSE)&gt;9999,-2,IF(VLOOKUP($A731,Sheet1!$B$3:$AH$1266,Sheet1!J$1+(Sheet1!$A$1-1)*10,FALSE)&gt;999,-1,0)))))))</f>
        <v>3790</v>
      </c>
      <c r="AA731" s="65">
        <f>IF(ISNA(VLOOKUP($A731,Sheet1!$B$3:$AH$1266,Sheet1!K$1+(Sheet1!$A$1-1)*10,FALSE))=TRUE,"---",IF(VLOOKUP($A731,Sheet1!$B$3:$AH$1266,Sheet1!K$1+(Sheet1!$A$1-1)*10,FALSE)="---","---", (ROUND(VLOOKUP($A731,Sheet1!$B$3:$AH$1266,Sheet1!K$1+(Sheet1!$A$1-1)*10,FALSE),IF(VLOOKUP($A731,Sheet1!$B$3:$AH$1266,Sheet1!K$1+(Sheet1!$A$1-1)*10,FALSE)&gt;99999,-3,IF(VLOOKUP($A731,Sheet1!$B$3:$AH$1266,Sheet1!K$1+(Sheet1!$A$1-1)*10,FALSE)&gt;9999,-2,IF(VLOOKUP($A731,Sheet1!$B$3:$AH$1266,Sheet1!K$1+(Sheet1!$A$1-1)*10,FALSE)&gt;999,-1,0)))))))</f>
        <v>4640</v>
      </c>
      <c r="AB731" s="65">
        <f>IF(ISNA(VLOOKUP($A731,Sheet1!$B$3:$AH$1266,Sheet1!L$1+(Sheet1!$A$1-1)*10,FALSE))=TRUE,"---",IF(VLOOKUP($A731,Sheet1!$B$3:$AH$1266,Sheet1!L$1+(Sheet1!$A$1-1)*10,FALSE)="---","---", (ROUND(VLOOKUP($A731,Sheet1!$B$3:$AH$1266,Sheet1!L$1+(Sheet1!$A$1-1)*10,FALSE),IF(VLOOKUP($A731,Sheet1!$B$3:$AH$1266,Sheet1!L$1+(Sheet1!$A$1-1)*10,FALSE)&gt;99999,-3,IF(VLOOKUP($A731,Sheet1!$B$3:$AH$1266,Sheet1!L$1+(Sheet1!$A$1-1)*10,FALSE)&gt;9999,-2,IF(VLOOKUP($A731,Sheet1!$B$3:$AH$1266,Sheet1!L$1+(Sheet1!$A$1-1)*10,FALSE)&gt;999,-1,0)))))))</f>
        <v>5540</v>
      </c>
      <c r="AC731" s="65">
        <f>IF(ISNA(VLOOKUP($A731,Sheet1!$B$3:$AH$1266,Sheet1!M$1+(Sheet1!$A$1-1)*10,FALSE))=TRUE,"---",IF(VLOOKUP($A731,Sheet1!$B$3:$AH$1266,Sheet1!M$1+(Sheet1!$A$1-1)*10,FALSE)="---","---", (ROUND(VLOOKUP($A731,Sheet1!$B$3:$AH$1266,Sheet1!M$1+(Sheet1!$A$1-1)*10,FALSE),IF(VLOOKUP($A731,Sheet1!$B$3:$AH$1266,Sheet1!M$1+(Sheet1!$A$1-1)*10,FALSE)&gt;99999,-3,IF(VLOOKUP($A731,Sheet1!$B$3:$AH$1266,Sheet1!M$1+(Sheet1!$A$1-1)*10,FALSE)&gt;9999,-2,IF(VLOOKUP($A731,Sheet1!$B$3:$AH$1266,Sheet1!M$1+(Sheet1!$A$1-1)*10,FALSE)&gt;999,-1,0)))))))</f>
        <v>6530</v>
      </c>
      <c r="AD731" s="65">
        <f>IF(ISNA(VLOOKUP($A731,Sheet1!$B$3:$AH$1266,Sheet1!N$1+(Sheet1!$A$1-1)*10,FALSE))=TRUE,"---",IF(VLOOKUP($A731,Sheet1!$B$3:$AH$1266,Sheet1!N$1+(Sheet1!$A$1-1)*10,FALSE)="---","---", (ROUND(VLOOKUP($A731,Sheet1!$B$3:$AH$1266,Sheet1!N$1+(Sheet1!$A$1-1)*10,FALSE),IF(VLOOKUP($A731,Sheet1!$B$3:$AH$1266,Sheet1!N$1+(Sheet1!$A$1-1)*10,FALSE)&gt;99999,-3,IF(VLOOKUP($A731,Sheet1!$B$3:$AH$1266,Sheet1!N$1+(Sheet1!$A$1-1)*10,FALSE)&gt;9999,-2,IF(VLOOKUP($A731,Sheet1!$B$3:$AH$1266,Sheet1!N$1+(Sheet1!$A$1-1)*10,FALSE)&gt;999,-1,0)))))))</f>
        <v>7880</v>
      </c>
    </row>
    <row r="732" spans="1:30" s="27" customFormat="1" ht="25.5" customHeight="1" x14ac:dyDescent="0.25">
      <c r="A732" s="304" t="s">
        <v>1122</v>
      </c>
      <c r="B732" s="393" t="s">
        <v>1123</v>
      </c>
      <c r="C732" s="304">
        <v>420712</v>
      </c>
      <c r="D732" s="304">
        <v>744907</v>
      </c>
      <c r="E732" s="305" t="s">
        <v>3040</v>
      </c>
      <c r="F732" s="117">
        <v>1937</v>
      </c>
      <c r="G732" s="118" t="s">
        <v>286</v>
      </c>
      <c r="H732" s="348">
        <v>33.200000000000003</v>
      </c>
      <c r="I732" s="377">
        <v>40452</v>
      </c>
      <c r="J732" s="379">
        <v>8.51</v>
      </c>
      <c r="K732" s="340" t="s">
        <v>4405</v>
      </c>
      <c r="L732" s="338">
        <v>5900</v>
      </c>
      <c r="M732" s="381">
        <v>178</v>
      </c>
      <c r="N732" s="340" t="s">
        <v>4405</v>
      </c>
      <c r="O732" s="328">
        <f t="shared" si="24"/>
        <v>1.0374745165026154</v>
      </c>
      <c r="P732" s="328">
        <f>IF(O732&lt;&gt;"",VLOOKUP($A732,Sheet4!$A$2:$O$1309,14,FALSE)*100,"")</f>
        <v>0.24333231486970419</v>
      </c>
      <c r="Q732" s="328">
        <f>IF(P732&lt;&gt;"",VLOOKUP($A732,Sheet4!$A$2:$O$1309,15,FALSE)*100,"")</f>
        <v>2.3581004692892704</v>
      </c>
      <c r="R732" s="358">
        <f t="shared" si="26"/>
        <v>100</v>
      </c>
      <c r="S732" s="357" t="s">
        <v>4365</v>
      </c>
      <c r="T732" s="357" t="str">
        <f>IF(ISNA(VLOOKUP(A732,Sheet1!B$3:C$1266,2,FALSE)=TRUE),"NC",VLOOKUP(A732,Sheet1!B$3:C$1266,2,FALSE))</f>
        <v>Rural10</v>
      </c>
      <c r="U732" s="385">
        <f>IF(ISNA(VLOOKUP($A732,Sheet1!$B$3:$AH$1266,Sheet1!E$1+(Sheet1!$A$1-1)*10,FALSE))=TRUE,"---",IF(VLOOKUP($A732,Sheet1!$B$3:$AH$1266,Sheet1!E$1+(Sheet1!$A$1-1)*10,FALSE)="---","---", (ROUND(VLOOKUP($A732,Sheet1!$B$3:$AH$1266,Sheet1!E$1+(Sheet1!$A$1-1)*10,FALSE),IF(VLOOKUP($A732,Sheet1!$B$3:$AH$1266,Sheet1!E$1+(Sheet1!$A$1-1)*10,FALSE)&gt;99999,-3,IF(VLOOKUP($A732,Sheet1!$B$3:$AH$1266,Sheet1!E$1+(Sheet1!$A$1-1)*10,FALSE)&gt;9999,-2,IF(VLOOKUP($A732,Sheet1!$B$3:$AH$1266,Sheet1!E$1+(Sheet1!$A$1-1)*10,FALSE)&gt;999,-1,0)))))))</f>
        <v>841</v>
      </c>
      <c r="V732" s="385">
        <f>IF(ISNA(VLOOKUP($A732,Sheet1!$B$3:$AH$1266,Sheet1!F$1+(Sheet1!$A$1-1)*10,FALSE))=TRUE,"---",IF(VLOOKUP($A732,Sheet1!$B$3:$AH$1266,Sheet1!F$1+(Sheet1!$A$1-1)*10,FALSE)="---","---", (ROUND(VLOOKUP($A732,Sheet1!$B$3:$AH$1266,Sheet1!F$1+(Sheet1!$A$1-1)*10,FALSE),IF(VLOOKUP($A732,Sheet1!$B$3:$AH$1266,Sheet1!F$1+(Sheet1!$A$1-1)*10,FALSE)&gt;99999,-3,IF(VLOOKUP($A732,Sheet1!$B$3:$AH$1266,Sheet1!F$1+(Sheet1!$A$1-1)*10,FALSE)&gt;9999,-2,IF(VLOOKUP($A732,Sheet1!$B$3:$AH$1266,Sheet1!F$1+(Sheet1!$A$1-1)*10,FALSE)&gt;999,-1,0)))))))</f>
        <v>1070</v>
      </c>
      <c r="W732" s="385">
        <f>IF(ISNA(VLOOKUP($A732,Sheet1!$B$3:$AH$1266,Sheet1!G$1+(Sheet1!$A$1-1)*10,FALSE))=TRUE,"---",IF(VLOOKUP($A732,Sheet1!$B$3:$AH$1266,Sheet1!G$1+(Sheet1!$A$1-1)*10,FALSE)="---","---", (ROUND(VLOOKUP($A732,Sheet1!$B$3:$AH$1266,Sheet1!G$1+(Sheet1!$A$1-1)*10,FALSE),IF(VLOOKUP($A732,Sheet1!$B$3:$AH$1266,Sheet1!G$1+(Sheet1!$A$1-1)*10,FALSE)&gt;99999,-3,IF(VLOOKUP($A732,Sheet1!$B$3:$AH$1266,Sheet1!G$1+(Sheet1!$A$1-1)*10,FALSE)&gt;9999,-2,IF(VLOOKUP($A732,Sheet1!$B$3:$AH$1266,Sheet1!G$1+(Sheet1!$A$1-1)*10,FALSE)&gt;999,-1,0)))))))</f>
        <v>1370</v>
      </c>
      <c r="X732" s="385">
        <f>IF(ISNA(VLOOKUP($A732,Sheet1!$B$3:$AH$1266,Sheet1!H$1+(Sheet1!$A$1-1)*10,FALSE))=TRUE,"---",IF(VLOOKUP($A732,Sheet1!$B$3:$AH$1266,Sheet1!H$1+(Sheet1!$A$1-1)*10,FALSE)="---","---", (ROUND(VLOOKUP($A732,Sheet1!$B$3:$AH$1266,Sheet1!H$1+(Sheet1!$A$1-1)*10,FALSE),IF(VLOOKUP($A732,Sheet1!$B$3:$AH$1266,Sheet1!H$1+(Sheet1!$A$1-1)*10,FALSE)&gt;99999,-3,IF(VLOOKUP($A732,Sheet1!$B$3:$AH$1266,Sheet1!H$1+(Sheet1!$A$1-1)*10,FALSE)&gt;9999,-2,IF(VLOOKUP($A732,Sheet1!$B$3:$AH$1266,Sheet1!H$1+(Sheet1!$A$1-1)*10,FALSE)&gt;999,-1,0)))))))</f>
        <v>2270</v>
      </c>
      <c r="Y732" s="385">
        <f>IF(ISNA(VLOOKUP($A732,Sheet1!$B$3:$AH$1266,Sheet1!I$1+(Sheet1!$A$1-1)*10,FALSE))=TRUE,"---",IF(VLOOKUP($A732,Sheet1!$B$3:$AH$1266,Sheet1!I$1+(Sheet1!$A$1-1)*10,FALSE)="---","---", (ROUND(VLOOKUP($A732,Sheet1!$B$3:$AH$1266,Sheet1!I$1+(Sheet1!$A$1-1)*10,FALSE),IF(VLOOKUP($A732,Sheet1!$B$3:$AH$1266,Sheet1!I$1+(Sheet1!$A$1-1)*10,FALSE)&gt;99999,-3,IF(VLOOKUP($A732,Sheet1!$B$3:$AH$1266,Sheet1!I$1+(Sheet1!$A$1-1)*10,FALSE)&gt;9999,-2,IF(VLOOKUP($A732,Sheet1!$B$3:$AH$1266,Sheet1!I$1+(Sheet1!$A$1-1)*10,FALSE)&gt;999,-1,0)))))))</f>
        <v>2990</v>
      </c>
      <c r="Z732" s="385">
        <f>IF(ISNA(VLOOKUP($A732,Sheet1!$B$3:$AH$1266,Sheet1!J$1+(Sheet1!$A$1-1)*10,FALSE))=TRUE,"---",IF(VLOOKUP($A732,Sheet1!$B$3:$AH$1266,Sheet1!J$1+(Sheet1!$A$1-1)*10,FALSE)="---","---", (ROUND(VLOOKUP($A732,Sheet1!$B$3:$AH$1266,Sheet1!J$1+(Sheet1!$A$1-1)*10,FALSE),IF(VLOOKUP($A732,Sheet1!$B$3:$AH$1266,Sheet1!J$1+(Sheet1!$A$1-1)*10,FALSE)&gt;99999,-3,IF(VLOOKUP($A732,Sheet1!$B$3:$AH$1266,Sheet1!J$1+(Sheet1!$A$1-1)*10,FALSE)&gt;9999,-2,IF(VLOOKUP($A732,Sheet1!$B$3:$AH$1266,Sheet1!J$1+(Sheet1!$A$1-1)*10,FALSE)&gt;999,-1,0)))))))</f>
        <v>4050</v>
      </c>
      <c r="AA732" s="385">
        <f>IF(ISNA(VLOOKUP($A732,Sheet1!$B$3:$AH$1266,Sheet1!K$1+(Sheet1!$A$1-1)*10,FALSE))=TRUE,"---",IF(VLOOKUP($A732,Sheet1!$B$3:$AH$1266,Sheet1!K$1+(Sheet1!$A$1-1)*10,FALSE)="---","---", (ROUND(VLOOKUP($A732,Sheet1!$B$3:$AH$1266,Sheet1!K$1+(Sheet1!$A$1-1)*10,FALSE),IF(VLOOKUP($A732,Sheet1!$B$3:$AH$1266,Sheet1!K$1+(Sheet1!$A$1-1)*10,FALSE)&gt;99999,-3,IF(VLOOKUP($A732,Sheet1!$B$3:$AH$1266,Sheet1!K$1+(Sheet1!$A$1-1)*10,FALSE)&gt;9999,-2,IF(VLOOKUP($A732,Sheet1!$B$3:$AH$1266,Sheet1!K$1+(Sheet1!$A$1-1)*10,FALSE)&gt;999,-1,0)))))))</f>
        <v>4960</v>
      </c>
      <c r="AB732" s="385">
        <f>IF(ISNA(VLOOKUP($A732,Sheet1!$B$3:$AH$1266,Sheet1!L$1+(Sheet1!$A$1-1)*10,FALSE))=TRUE,"---",IF(VLOOKUP($A732,Sheet1!$B$3:$AH$1266,Sheet1!L$1+(Sheet1!$A$1-1)*10,FALSE)="---","---", (ROUND(VLOOKUP($A732,Sheet1!$B$3:$AH$1266,Sheet1!L$1+(Sheet1!$A$1-1)*10,FALSE),IF(VLOOKUP($A732,Sheet1!$B$3:$AH$1266,Sheet1!L$1+(Sheet1!$A$1-1)*10,FALSE)&gt;99999,-3,IF(VLOOKUP($A732,Sheet1!$B$3:$AH$1266,Sheet1!L$1+(Sheet1!$A$1-1)*10,FALSE)&gt;9999,-2,IF(VLOOKUP($A732,Sheet1!$B$3:$AH$1266,Sheet1!L$1+(Sheet1!$A$1-1)*10,FALSE)&gt;999,-1,0)))))))</f>
        <v>5940</v>
      </c>
      <c r="AC732" s="385">
        <f>IF(ISNA(VLOOKUP($A732,Sheet1!$B$3:$AH$1266,Sheet1!M$1+(Sheet1!$A$1-1)*10,FALSE))=TRUE,"---",IF(VLOOKUP($A732,Sheet1!$B$3:$AH$1266,Sheet1!M$1+(Sheet1!$A$1-1)*10,FALSE)="---","---", (ROUND(VLOOKUP($A732,Sheet1!$B$3:$AH$1266,Sheet1!M$1+(Sheet1!$A$1-1)*10,FALSE),IF(VLOOKUP($A732,Sheet1!$B$3:$AH$1266,Sheet1!M$1+(Sheet1!$A$1-1)*10,FALSE)&gt;99999,-3,IF(VLOOKUP($A732,Sheet1!$B$3:$AH$1266,Sheet1!M$1+(Sheet1!$A$1-1)*10,FALSE)&gt;9999,-2,IF(VLOOKUP($A732,Sheet1!$B$3:$AH$1266,Sheet1!M$1+(Sheet1!$A$1-1)*10,FALSE)&gt;999,-1,0)))))))</f>
        <v>7010</v>
      </c>
      <c r="AD732" s="385">
        <f>IF(ISNA(VLOOKUP($A732,Sheet1!$B$3:$AH$1266,Sheet1!N$1+(Sheet1!$A$1-1)*10,FALSE))=TRUE,"---",IF(VLOOKUP($A732,Sheet1!$B$3:$AH$1266,Sheet1!N$1+(Sheet1!$A$1-1)*10,FALSE)="---","---", (ROUND(VLOOKUP($A732,Sheet1!$B$3:$AH$1266,Sheet1!N$1+(Sheet1!$A$1-1)*10,FALSE),IF(VLOOKUP($A732,Sheet1!$B$3:$AH$1266,Sheet1!N$1+(Sheet1!$A$1-1)*10,FALSE)&gt;99999,-3,IF(VLOOKUP($A732,Sheet1!$B$3:$AH$1266,Sheet1!N$1+(Sheet1!$A$1-1)*10,FALSE)&gt;9999,-2,IF(VLOOKUP($A732,Sheet1!$B$3:$AH$1266,Sheet1!N$1+(Sheet1!$A$1-1)*10,FALSE)&gt;999,-1,0)))))))</f>
        <v>8480</v>
      </c>
    </row>
    <row r="733" spans="1:30" s="27" customFormat="1" ht="25.5" customHeight="1" x14ac:dyDescent="0.25">
      <c r="A733" s="304"/>
      <c r="B733" s="346"/>
      <c r="C733" s="304"/>
      <c r="D733" s="304"/>
      <c r="E733" s="305"/>
      <c r="F733" s="117" t="s">
        <v>4674</v>
      </c>
      <c r="G733" s="118" t="s">
        <v>31</v>
      </c>
      <c r="H733" s="348"/>
      <c r="I733" s="378"/>
      <c r="J733" s="380"/>
      <c r="K733" s="341"/>
      <c r="L733" s="339"/>
      <c r="M733" s="382"/>
      <c r="N733" s="341"/>
      <c r="O733" s="329" t="e">
        <f t="shared" si="24"/>
        <v>#NUM!</v>
      </c>
      <c r="P733" s="329" t="e">
        <f>IF(O733&lt;&gt;"",VLOOKUP($A733,Sheet4!$A$2:$O$1309,14,FALSE)*100,"")</f>
        <v>#NUM!</v>
      </c>
      <c r="Q733" s="329" t="e">
        <f>IF(P733&lt;&gt;"",VLOOKUP($A733,Sheet4!$A$2:$O$1309,15,FALSE)*100,"")</f>
        <v>#NUM!</v>
      </c>
      <c r="R733" s="357" t="e">
        <f t="shared" si="26"/>
        <v>#NUM!</v>
      </c>
      <c r="S733" s="357"/>
      <c r="T733" s="357"/>
      <c r="U733" s="385"/>
      <c r="V733" s="385"/>
      <c r="W733" s="385"/>
      <c r="X733" s="385"/>
      <c r="Y733" s="385"/>
      <c r="Z733" s="385"/>
      <c r="AA733" s="385"/>
      <c r="AB733" s="385"/>
      <c r="AC733" s="385"/>
      <c r="AD733" s="385"/>
    </row>
    <row r="734" spans="1:30" s="27" customFormat="1" ht="25.5" customHeight="1" x14ac:dyDescent="0.25">
      <c r="A734" s="303" t="s">
        <v>1124</v>
      </c>
      <c r="B734" s="330" t="s">
        <v>1125</v>
      </c>
      <c r="C734" s="303">
        <v>420750</v>
      </c>
      <c r="D734" s="303">
        <v>745401</v>
      </c>
      <c r="E734" s="307" t="s">
        <v>3040</v>
      </c>
      <c r="F734" s="52" t="s">
        <v>4677</v>
      </c>
      <c r="G734" s="127" t="s">
        <v>286</v>
      </c>
      <c r="H734" s="347">
        <v>13.6</v>
      </c>
      <c r="I734" s="112">
        <v>15484</v>
      </c>
      <c r="J734" s="113">
        <v>5.49</v>
      </c>
      <c r="K734" s="127" t="s">
        <v>20</v>
      </c>
      <c r="L734" s="115">
        <v>4010</v>
      </c>
      <c r="M734" s="116">
        <v>295</v>
      </c>
      <c r="N734" s="127" t="s">
        <v>145</v>
      </c>
      <c r="O734" s="68">
        <f t="shared" si="24"/>
        <v>0.2</v>
      </c>
      <c r="P734" s="68">
        <f>IF(O734&lt;&gt;"",VLOOKUP($A734,Sheet4!$A$2:$O$1309,14,FALSE)*100,"")</f>
        <v>0.70031183379898332</v>
      </c>
      <c r="Q734" s="68">
        <f>IF(P734&lt;&gt;"",VLOOKUP($A734,Sheet4!$A$2:$O$1309,15,FALSE)*100,"")</f>
        <v>6.6521156121573171</v>
      </c>
      <c r="R734" s="74" t="str">
        <f t="shared" si="26"/>
        <v>500</v>
      </c>
      <c r="S734" s="356" t="s">
        <v>4365</v>
      </c>
      <c r="T734" s="356" t="str">
        <f>IF(ISNA(VLOOKUP(A734,Sheet1!B$3:C$1266,2,FALSE)=TRUE),"NC",VLOOKUP(A734,Sheet1!B$3:C$1266,2,FALSE))</f>
        <v>Rural10</v>
      </c>
      <c r="U734" s="392">
        <f>IF(ISNA(VLOOKUP($A734,Sheet1!$B$3:$AH$1266,Sheet1!E$1+(Sheet1!$A$1-1)*10,FALSE))=TRUE,"---",IF(VLOOKUP($A734,Sheet1!$B$3:$AH$1266,Sheet1!E$1+(Sheet1!$A$1-1)*10,FALSE)="---","---", (ROUND(VLOOKUP($A734,Sheet1!$B$3:$AH$1266,Sheet1!E$1+(Sheet1!$A$1-1)*10,FALSE),IF(VLOOKUP($A734,Sheet1!$B$3:$AH$1266,Sheet1!E$1+(Sheet1!$A$1-1)*10,FALSE)&gt;99999,-3,IF(VLOOKUP($A734,Sheet1!$B$3:$AH$1266,Sheet1!E$1+(Sheet1!$A$1-1)*10,FALSE)&gt;9999,-2,IF(VLOOKUP($A734,Sheet1!$B$3:$AH$1266,Sheet1!E$1+(Sheet1!$A$1-1)*10,FALSE)&gt;999,-1,0)))))))</f>
        <v>457</v>
      </c>
      <c r="V734" s="392">
        <f>IF(ISNA(VLOOKUP($A734,Sheet1!$B$3:$AH$1266,Sheet1!F$1+(Sheet1!$A$1-1)*10,FALSE))=TRUE,"---",IF(VLOOKUP($A734,Sheet1!$B$3:$AH$1266,Sheet1!F$1+(Sheet1!$A$1-1)*10,FALSE)="---","---", (ROUND(VLOOKUP($A734,Sheet1!$B$3:$AH$1266,Sheet1!F$1+(Sheet1!$A$1-1)*10,FALSE),IF(VLOOKUP($A734,Sheet1!$B$3:$AH$1266,Sheet1!F$1+(Sheet1!$A$1-1)*10,FALSE)&gt;99999,-3,IF(VLOOKUP($A734,Sheet1!$B$3:$AH$1266,Sheet1!F$1+(Sheet1!$A$1-1)*10,FALSE)&gt;9999,-2,IF(VLOOKUP($A734,Sheet1!$B$3:$AH$1266,Sheet1!F$1+(Sheet1!$A$1-1)*10,FALSE)&gt;999,-1,0)))))))</f>
        <v>562</v>
      </c>
      <c r="W734" s="392">
        <f>IF(ISNA(VLOOKUP($A734,Sheet1!$B$3:$AH$1266,Sheet1!G$1+(Sheet1!$A$1-1)*10,FALSE))=TRUE,"---",IF(VLOOKUP($A734,Sheet1!$B$3:$AH$1266,Sheet1!G$1+(Sheet1!$A$1-1)*10,FALSE)="---","---", (ROUND(VLOOKUP($A734,Sheet1!$B$3:$AH$1266,Sheet1!G$1+(Sheet1!$A$1-1)*10,FALSE),IF(VLOOKUP($A734,Sheet1!$B$3:$AH$1266,Sheet1!G$1+(Sheet1!$A$1-1)*10,FALSE)&gt;99999,-3,IF(VLOOKUP($A734,Sheet1!$B$3:$AH$1266,Sheet1!G$1+(Sheet1!$A$1-1)*10,FALSE)&gt;9999,-2,IF(VLOOKUP($A734,Sheet1!$B$3:$AH$1266,Sheet1!G$1+(Sheet1!$A$1-1)*10,FALSE)&gt;999,-1,0)))))))</f>
        <v>715</v>
      </c>
      <c r="X734" s="392">
        <f>IF(ISNA(VLOOKUP($A734,Sheet1!$B$3:$AH$1266,Sheet1!H$1+(Sheet1!$A$1-1)*10,FALSE))=TRUE,"---",IF(VLOOKUP($A734,Sheet1!$B$3:$AH$1266,Sheet1!H$1+(Sheet1!$A$1-1)*10,FALSE)="---","---", (ROUND(VLOOKUP($A734,Sheet1!$B$3:$AH$1266,Sheet1!H$1+(Sheet1!$A$1-1)*10,FALSE),IF(VLOOKUP($A734,Sheet1!$B$3:$AH$1266,Sheet1!H$1+(Sheet1!$A$1-1)*10,FALSE)&gt;99999,-3,IF(VLOOKUP($A734,Sheet1!$B$3:$AH$1266,Sheet1!H$1+(Sheet1!$A$1-1)*10,FALSE)&gt;9999,-2,IF(VLOOKUP($A734,Sheet1!$B$3:$AH$1266,Sheet1!H$1+(Sheet1!$A$1-1)*10,FALSE)&gt;999,-1,0)))))))</f>
        <v>1170</v>
      </c>
      <c r="Y734" s="392">
        <f>IF(ISNA(VLOOKUP($A734,Sheet1!$B$3:$AH$1266,Sheet1!I$1+(Sheet1!$A$1-1)*10,FALSE))=TRUE,"---",IF(VLOOKUP($A734,Sheet1!$B$3:$AH$1266,Sheet1!I$1+(Sheet1!$A$1-1)*10,FALSE)="---","---", (ROUND(VLOOKUP($A734,Sheet1!$B$3:$AH$1266,Sheet1!I$1+(Sheet1!$A$1-1)*10,FALSE),IF(VLOOKUP($A734,Sheet1!$B$3:$AH$1266,Sheet1!I$1+(Sheet1!$A$1-1)*10,FALSE)&gt;99999,-3,IF(VLOOKUP($A734,Sheet1!$B$3:$AH$1266,Sheet1!I$1+(Sheet1!$A$1-1)*10,FALSE)&gt;9999,-2,IF(VLOOKUP($A734,Sheet1!$B$3:$AH$1266,Sheet1!I$1+(Sheet1!$A$1-1)*10,FALSE)&gt;999,-1,0)))))))</f>
        <v>1530</v>
      </c>
      <c r="Z734" s="392">
        <f>IF(ISNA(VLOOKUP($A734,Sheet1!$B$3:$AH$1266,Sheet1!J$1+(Sheet1!$A$1-1)*10,FALSE))=TRUE,"---",IF(VLOOKUP($A734,Sheet1!$B$3:$AH$1266,Sheet1!J$1+(Sheet1!$A$1-1)*10,FALSE)="---","---", (ROUND(VLOOKUP($A734,Sheet1!$B$3:$AH$1266,Sheet1!J$1+(Sheet1!$A$1-1)*10,FALSE),IF(VLOOKUP($A734,Sheet1!$B$3:$AH$1266,Sheet1!J$1+(Sheet1!$A$1-1)*10,FALSE)&gt;99999,-3,IF(VLOOKUP($A734,Sheet1!$B$3:$AH$1266,Sheet1!J$1+(Sheet1!$A$1-1)*10,FALSE)&gt;9999,-2,IF(VLOOKUP($A734,Sheet1!$B$3:$AH$1266,Sheet1!J$1+(Sheet1!$A$1-1)*10,FALSE)&gt;999,-1,0)))))))</f>
        <v>2030</v>
      </c>
      <c r="AA734" s="392">
        <f>IF(ISNA(VLOOKUP($A734,Sheet1!$B$3:$AH$1266,Sheet1!K$1+(Sheet1!$A$1-1)*10,FALSE))=TRUE,"---",IF(VLOOKUP($A734,Sheet1!$B$3:$AH$1266,Sheet1!K$1+(Sheet1!$A$1-1)*10,FALSE)="---","---", (ROUND(VLOOKUP($A734,Sheet1!$B$3:$AH$1266,Sheet1!K$1+(Sheet1!$A$1-1)*10,FALSE),IF(VLOOKUP($A734,Sheet1!$B$3:$AH$1266,Sheet1!K$1+(Sheet1!$A$1-1)*10,FALSE)&gt;99999,-3,IF(VLOOKUP($A734,Sheet1!$B$3:$AH$1266,Sheet1!K$1+(Sheet1!$A$1-1)*10,FALSE)&gt;9999,-2,IF(VLOOKUP($A734,Sheet1!$B$3:$AH$1266,Sheet1!K$1+(Sheet1!$A$1-1)*10,FALSE)&gt;999,-1,0)))))))</f>
        <v>2440</v>
      </c>
      <c r="AB734" s="392">
        <f>IF(ISNA(VLOOKUP($A734,Sheet1!$B$3:$AH$1266,Sheet1!L$1+(Sheet1!$A$1-1)*10,FALSE))=TRUE,"---",IF(VLOOKUP($A734,Sheet1!$B$3:$AH$1266,Sheet1!L$1+(Sheet1!$A$1-1)*10,FALSE)="---","---", (ROUND(VLOOKUP($A734,Sheet1!$B$3:$AH$1266,Sheet1!L$1+(Sheet1!$A$1-1)*10,FALSE),IF(VLOOKUP($A734,Sheet1!$B$3:$AH$1266,Sheet1!L$1+(Sheet1!$A$1-1)*10,FALSE)&gt;99999,-3,IF(VLOOKUP($A734,Sheet1!$B$3:$AH$1266,Sheet1!L$1+(Sheet1!$A$1-1)*10,FALSE)&gt;9999,-2,IF(VLOOKUP($A734,Sheet1!$B$3:$AH$1266,Sheet1!L$1+(Sheet1!$A$1-1)*10,FALSE)&gt;999,-1,0)))))))</f>
        <v>2870</v>
      </c>
      <c r="AC734" s="392">
        <f>IF(ISNA(VLOOKUP($A734,Sheet1!$B$3:$AH$1266,Sheet1!M$1+(Sheet1!$A$1-1)*10,FALSE))=TRUE,"---",IF(VLOOKUP($A734,Sheet1!$B$3:$AH$1266,Sheet1!M$1+(Sheet1!$A$1-1)*10,FALSE)="---","---", (ROUND(VLOOKUP($A734,Sheet1!$B$3:$AH$1266,Sheet1!M$1+(Sheet1!$A$1-1)*10,FALSE),IF(VLOOKUP($A734,Sheet1!$B$3:$AH$1266,Sheet1!M$1+(Sheet1!$A$1-1)*10,FALSE)&gt;99999,-3,IF(VLOOKUP($A734,Sheet1!$B$3:$AH$1266,Sheet1!M$1+(Sheet1!$A$1-1)*10,FALSE)&gt;9999,-2,IF(VLOOKUP($A734,Sheet1!$B$3:$AH$1266,Sheet1!M$1+(Sheet1!$A$1-1)*10,FALSE)&gt;999,-1,0)))))))</f>
        <v>3340</v>
      </c>
      <c r="AD734" s="392">
        <f>IF(ISNA(VLOOKUP($A734,Sheet1!$B$3:$AH$1266,Sheet1!N$1+(Sheet1!$A$1-1)*10,FALSE))=TRUE,"---",IF(VLOOKUP($A734,Sheet1!$B$3:$AH$1266,Sheet1!N$1+(Sheet1!$A$1-1)*10,FALSE)="---","---", (ROUND(VLOOKUP($A734,Sheet1!$B$3:$AH$1266,Sheet1!N$1+(Sheet1!$A$1-1)*10,FALSE),IF(VLOOKUP($A734,Sheet1!$B$3:$AH$1266,Sheet1!N$1+(Sheet1!$A$1-1)*10,FALSE)&gt;99999,-3,IF(VLOOKUP($A734,Sheet1!$B$3:$AH$1266,Sheet1!N$1+(Sheet1!$A$1-1)*10,FALSE)&gt;9999,-2,IF(VLOOKUP($A734,Sheet1!$B$3:$AH$1266,Sheet1!N$1+(Sheet1!$A$1-1)*10,FALSE)&gt;999,-1,0)))))))</f>
        <v>3980</v>
      </c>
    </row>
    <row r="735" spans="1:30" s="27" customFormat="1" ht="25.5" customHeight="1" x14ac:dyDescent="0.25">
      <c r="A735" s="304"/>
      <c r="B735" s="346"/>
      <c r="C735" s="304"/>
      <c r="D735" s="304"/>
      <c r="E735" s="305" t="e">
        <v>#N/A</v>
      </c>
      <c r="F735" s="195" t="s">
        <v>4678</v>
      </c>
      <c r="G735" s="196" t="s">
        <v>31</v>
      </c>
      <c r="H735" s="348"/>
      <c r="I735" s="197">
        <v>14144</v>
      </c>
      <c r="J735" s="198">
        <v>6.2</v>
      </c>
      <c r="K735" s="196" t="s">
        <v>224</v>
      </c>
      <c r="L735" s="199">
        <v>1700</v>
      </c>
      <c r="M735" s="200">
        <v>125</v>
      </c>
      <c r="N735" s="196" t="s">
        <v>127</v>
      </c>
      <c r="O735" s="61" t="s">
        <v>4405</v>
      </c>
      <c r="P735" s="61" t="s">
        <v>4405</v>
      </c>
      <c r="Q735" s="61" t="s">
        <v>4405</v>
      </c>
      <c r="R735" s="62" t="s">
        <v>4405</v>
      </c>
      <c r="S735" s="357" t="e">
        <v>#N/A</v>
      </c>
      <c r="T735" s="357" t="str">
        <f>IF(ISNA(VLOOKUP(A735,Sheet1!B$3:C$1266,2,FALSE)=TRUE),"ND",VLOOKUP(A735,Sheet1!B$3:C$1266,2,FALSE))</f>
        <v>ND</v>
      </c>
      <c r="U735" s="385" t="str">
        <f>IF(ISNA(VLOOKUP($A735,Sheet1!$B$3:$AH$1266,Sheet1!E$1+(Sheet1!$A$1-1)*10,FALSE))=TRUE,"---",IF(VLOOKUP($A735,Sheet1!$B$3:$AH$1266,Sheet1!E$1+(Sheet1!$A$1-1)*10,FALSE)="---","---", (ROUND(VLOOKUP($A735,Sheet1!$B$3:$AH$1266,Sheet1!E$1+(Sheet1!$A$1-1)*10,FALSE),IF(VLOOKUP($A735,Sheet1!$B$3:$AH$1266,Sheet1!E$1+(Sheet1!$A$1-1)*10,FALSE)&gt;99999,-3,IF(VLOOKUP($A735,Sheet1!$B$3:$AH$1266,Sheet1!E$1+(Sheet1!$A$1-1)*10,FALSE)&gt;9999,-2,IF(VLOOKUP($A735,Sheet1!$B$3:$AH$1266,Sheet1!E$1+(Sheet1!$A$1-1)*10,FALSE)&gt;999,-1,0)))))))</f>
        <v>---</v>
      </c>
      <c r="V735" s="385" t="str">
        <f>IF(ISNA(VLOOKUP($A735,Sheet1!$B$3:$AH$1266,Sheet1!F$1+(Sheet1!$A$1-1)*10,FALSE))=TRUE,"---",IF(VLOOKUP($A735,Sheet1!$B$3:$AH$1266,Sheet1!F$1+(Sheet1!$A$1-1)*10,FALSE)="---","---", (ROUND(VLOOKUP($A735,Sheet1!$B$3:$AH$1266,Sheet1!F$1+(Sheet1!$A$1-1)*10,FALSE),IF(VLOOKUP($A735,Sheet1!$B$3:$AH$1266,Sheet1!F$1+(Sheet1!$A$1-1)*10,FALSE)&gt;99999,-3,IF(VLOOKUP($A735,Sheet1!$B$3:$AH$1266,Sheet1!F$1+(Sheet1!$A$1-1)*10,FALSE)&gt;9999,-2,IF(VLOOKUP($A735,Sheet1!$B$3:$AH$1266,Sheet1!F$1+(Sheet1!$A$1-1)*10,FALSE)&gt;999,-1,0)))))))</f>
        <v>---</v>
      </c>
      <c r="W735" s="385" t="str">
        <f>IF(ISNA(VLOOKUP($A735,Sheet1!$B$3:$AH$1266,Sheet1!G$1+(Sheet1!$A$1-1)*10,FALSE))=TRUE,"---",IF(VLOOKUP($A735,Sheet1!$B$3:$AH$1266,Sheet1!G$1+(Sheet1!$A$1-1)*10,FALSE)="---","---", (ROUND(VLOOKUP($A735,Sheet1!$B$3:$AH$1266,Sheet1!G$1+(Sheet1!$A$1-1)*10,FALSE),IF(VLOOKUP($A735,Sheet1!$B$3:$AH$1266,Sheet1!G$1+(Sheet1!$A$1-1)*10,FALSE)&gt;99999,-3,IF(VLOOKUP($A735,Sheet1!$B$3:$AH$1266,Sheet1!G$1+(Sheet1!$A$1-1)*10,FALSE)&gt;9999,-2,IF(VLOOKUP($A735,Sheet1!$B$3:$AH$1266,Sheet1!G$1+(Sheet1!$A$1-1)*10,FALSE)&gt;999,-1,0)))))))</f>
        <v>---</v>
      </c>
      <c r="X735" s="385" t="str">
        <f>IF(ISNA(VLOOKUP($A735,Sheet1!$B$3:$AH$1266,Sheet1!H$1+(Sheet1!$A$1-1)*10,FALSE))=TRUE,"---",IF(VLOOKUP($A735,Sheet1!$B$3:$AH$1266,Sheet1!H$1+(Sheet1!$A$1-1)*10,FALSE)="---","---", (ROUND(VLOOKUP($A735,Sheet1!$B$3:$AH$1266,Sheet1!H$1+(Sheet1!$A$1-1)*10,FALSE),IF(VLOOKUP($A735,Sheet1!$B$3:$AH$1266,Sheet1!H$1+(Sheet1!$A$1-1)*10,FALSE)&gt;99999,-3,IF(VLOOKUP($A735,Sheet1!$B$3:$AH$1266,Sheet1!H$1+(Sheet1!$A$1-1)*10,FALSE)&gt;9999,-2,IF(VLOOKUP($A735,Sheet1!$B$3:$AH$1266,Sheet1!H$1+(Sheet1!$A$1-1)*10,FALSE)&gt;999,-1,0)))))))</f>
        <v>---</v>
      </c>
      <c r="Y735" s="385" t="str">
        <f>IF(ISNA(VLOOKUP($A735,Sheet1!$B$3:$AH$1266,Sheet1!I$1+(Sheet1!$A$1-1)*10,FALSE))=TRUE,"---",IF(VLOOKUP($A735,Sheet1!$B$3:$AH$1266,Sheet1!I$1+(Sheet1!$A$1-1)*10,FALSE)="---","---", (ROUND(VLOOKUP($A735,Sheet1!$B$3:$AH$1266,Sheet1!I$1+(Sheet1!$A$1-1)*10,FALSE),IF(VLOOKUP($A735,Sheet1!$B$3:$AH$1266,Sheet1!I$1+(Sheet1!$A$1-1)*10,FALSE)&gt;99999,-3,IF(VLOOKUP($A735,Sheet1!$B$3:$AH$1266,Sheet1!I$1+(Sheet1!$A$1-1)*10,FALSE)&gt;9999,-2,IF(VLOOKUP($A735,Sheet1!$B$3:$AH$1266,Sheet1!I$1+(Sheet1!$A$1-1)*10,FALSE)&gt;999,-1,0)))))))</f>
        <v>---</v>
      </c>
      <c r="Z735" s="385" t="str">
        <f>IF(ISNA(VLOOKUP($A735,Sheet1!$B$3:$AH$1266,Sheet1!J$1+(Sheet1!$A$1-1)*10,FALSE))=TRUE,"---",IF(VLOOKUP($A735,Sheet1!$B$3:$AH$1266,Sheet1!J$1+(Sheet1!$A$1-1)*10,FALSE)="---","---", (ROUND(VLOOKUP($A735,Sheet1!$B$3:$AH$1266,Sheet1!J$1+(Sheet1!$A$1-1)*10,FALSE),IF(VLOOKUP($A735,Sheet1!$B$3:$AH$1266,Sheet1!J$1+(Sheet1!$A$1-1)*10,FALSE)&gt;99999,-3,IF(VLOOKUP($A735,Sheet1!$B$3:$AH$1266,Sheet1!J$1+(Sheet1!$A$1-1)*10,FALSE)&gt;9999,-2,IF(VLOOKUP($A735,Sheet1!$B$3:$AH$1266,Sheet1!J$1+(Sheet1!$A$1-1)*10,FALSE)&gt;999,-1,0)))))))</f>
        <v>---</v>
      </c>
      <c r="AA735" s="385" t="str">
        <f>IF(ISNA(VLOOKUP($A735,Sheet1!$B$3:$AH$1266,Sheet1!K$1+(Sheet1!$A$1-1)*10,FALSE))=TRUE,"---",IF(VLOOKUP($A735,Sheet1!$B$3:$AH$1266,Sheet1!K$1+(Sheet1!$A$1-1)*10,FALSE)="---","---", (ROUND(VLOOKUP($A735,Sheet1!$B$3:$AH$1266,Sheet1!K$1+(Sheet1!$A$1-1)*10,FALSE),IF(VLOOKUP($A735,Sheet1!$B$3:$AH$1266,Sheet1!K$1+(Sheet1!$A$1-1)*10,FALSE)&gt;99999,-3,IF(VLOOKUP($A735,Sheet1!$B$3:$AH$1266,Sheet1!K$1+(Sheet1!$A$1-1)*10,FALSE)&gt;9999,-2,IF(VLOOKUP($A735,Sheet1!$B$3:$AH$1266,Sheet1!K$1+(Sheet1!$A$1-1)*10,FALSE)&gt;999,-1,0)))))))</f>
        <v>---</v>
      </c>
      <c r="AB735" s="385" t="str">
        <f>IF(ISNA(VLOOKUP($A735,Sheet1!$B$3:$AH$1266,Sheet1!L$1+(Sheet1!$A$1-1)*10,FALSE))=TRUE,"---",IF(VLOOKUP($A735,Sheet1!$B$3:$AH$1266,Sheet1!L$1+(Sheet1!$A$1-1)*10,FALSE)="---","---", (ROUND(VLOOKUP($A735,Sheet1!$B$3:$AH$1266,Sheet1!L$1+(Sheet1!$A$1-1)*10,FALSE),IF(VLOOKUP($A735,Sheet1!$B$3:$AH$1266,Sheet1!L$1+(Sheet1!$A$1-1)*10,FALSE)&gt;99999,-3,IF(VLOOKUP($A735,Sheet1!$B$3:$AH$1266,Sheet1!L$1+(Sheet1!$A$1-1)*10,FALSE)&gt;9999,-2,IF(VLOOKUP($A735,Sheet1!$B$3:$AH$1266,Sheet1!L$1+(Sheet1!$A$1-1)*10,FALSE)&gt;999,-1,0)))))))</f>
        <v>---</v>
      </c>
      <c r="AC735" s="385" t="str">
        <f>IF(ISNA(VLOOKUP($A735,Sheet1!$B$3:$AH$1266,Sheet1!M$1+(Sheet1!$A$1-1)*10,FALSE))=TRUE,"---",IF(VLOOKUP($A735,Sheet1!$B$3:$AH$1266,Sheet1!M$1+(Sheet1!$A$1-1)*10,FALSE)="---","---", (ROUND(VLOOKUP($A735,Sheet1!$B$3:$AH$1266,Sheet1!M$1+(Sheet1!$A$1-1)*10,FALSE),IF(VLOOKUP($A735,Sheet1!$B$3:$AH$1266,Sheet1!M$1+(Sheet1!$A$1-1)*10,FALSE)&gt;99999,-3,IF(VLOOKUP($A735,Sheet1!$B$3:$AH$1266,Sheet1!M$1+(Sheet1!$A$1-1)*10,FALSE)&gt;9999,-2,IF(VLOOKUP($A735,Sheet1!$B$3:$AH$1266,Sheet1!M$1+(Sheet1!$A$1-1)*10,FALSE)&gt;999,-1,0)))))))</f>
        <v>---</v>
      </c>
      <c r="AD735" s="385" t="str">
        <f>IF(ISNA(VLOOKUP($A735,Sheet1!$B$3:$AH$1266,Sheet1!N$1+(Sheet1!$A$1-1)*10,FALSE))=TRUE,"---",IF(VLOOKUP($A735,Sheet1!$B$3:$AH$1266,Sheet1!N$1+(Sheet1!$A$1-1)*10,FALSE)="---","---", (ROUND(VLOOKUP($A735,Sheet1!$B$3:$AH$1266,Sheet1!N$1+(Sheet1!$A$1-1)*10,FALSE),IF(VLOOKUP($A735,Sheet1!$B$3:$AH$1266,Sheet1!N$1+(Sheet1!$A$1-1)*10,FALSE)&gt;99999,-3,IF(VLOOKUP($A735,Sheet1!$B$3:$AH$1266,Sheet1!N$1+(Sheet1!$A$1-1)*10,FALSE)&gt;9999,-2,IF(VLOOKUP($A735,Sheet1!$B$3:$AH$1266,Sheet1!N$1+(Sheet1!$A$1-1)*10,FALSE)&gt;999,-1,0)))))))</f>
        <v>---</v>
      </c>
    </row>
    <row r="736" spans="1:30" s="27" customFormat="1" ht="25.5" customHeight="1" x14ac:dyDescent="0.25">
      <c r="A736" s="133" t="s">
        <v>1126</v>
      </c>
      <c r="B736" s="141" t="s">
        <v>1127</v>
      </c>
      <c r="C736" s="133">
        <v>420652</v>
      </c>
      <c r="D736" s="133">
        <v>745328</v>
      </c>
      <c r="E736" s="67" t="s">
        <v>3040</v>
      </c>
      <c r="F736" s="117" t="s">
        <v>4679</v>
      </c>
      <c r="G736" s="118" t="s">
        <v>286</v>
      </c>
      <c r="H736" s="136">
        <v>11.3</v>
      </c>
      <c r="I736" s="119">
        <v>15484</v>
      </c>
      <c r="J736" s="124">
        <v>6.1</v>
      </c>
      <c r="K736" s="118" t="s">
        <v>24</v>
      </c>
      <c r="L736" s="122">
        <v>960</v>
      </c>
      <c r="M736" s="164">
        <v>85</v>
      </c>
      <c r="N736" s="118" t="s">
        <v>145</v>
      </c>
      <c r="O736" s="71">
        <f t="shared" si="24"/>
        <v>16.850305395298445</v>
      </c>
      <c r="P736" s="71">
        <f>IF(O736&lt;&gt;"",VLOOKUP($A736,Sheet4!$A$2:$O$1309,14,FALSE)*100,"")</f>
        <v>1.4158270139935314</v>
      </c>
      <c r="Q736" s="71">
        <f>IF(P736&lt;&gt;"",VLOOKUP($A736,Sheet4!$A$2:$O$1309,15,FALSE)*100,"")</f>
        <v>13.035621615614179</v>
      </c>
      <c r="R736" s="73">
        <f t="shared" si="26"/>
        <v>6</v>
      </c>
      <c r="S736" s="63" t="s">
        <v>4365</v>
      </c>
      <c r="T736" s="63" t="str">
        <f>IF(ISNA(VLOOKUP(A736,Sheet1!B$3:C$1266,2,FALSE)=TRUE),"NC",VLOOKUP(A736,Sheet1!B$3:C$1266,2,FALSE))</f>
        <v>Rural</v>
      </c>
      <c r="U736" s="66">
        <f>IF(ISNA(VLOOKUP($A736,Sheet1!$B$3:$AH$1266,Sheet1!E$1+(Sheet1!$A$1-1)*10,FALSE))=TRUE,"---",IF(VLOOKUP($A736,Sheet1!$B$3:$AH$1266,Sheet1!E$1+(Sheet1!$A$1-1)*10,FALSE)="---","---", (ROUND(VLOOKUP($A736,Sheet1!$B$3:$AH$1266,Sheet1!E$1+(Sheet1!$A$1-1)*10,FALSE),IF(VLOOKUP($A736,Sheet1!$B$3:$AH$1266,Sheet1!E$1+(Sheet1!$A$1-1)*10,FALSE)&gt;99999,-3,IF(VLOOKUP($A736,Sheet1!$B$3:$AH$1266,Sheet1!E$1+(Sheet1!$A$1-1)*10,FALSE)&gt;9999,-2,IF(VLOOKUP($A736,Sheet1!$B$3:$AH$1266,Sheet1!E$1+(Sheet1!$A$1-1)*10,FALSE)&gt;999,-1,0)))))))</f>
        <v>339</v>
      </c>
      <c r="V736" s="66">
        <f>IF(ISNA(VLOOKUP($A736,Sheet1!$B$3:$AH$1266,Sheet1!F$1+(Sheet1!$A$1-1)*10,FALSE))=TRUE,"---",IF(VLOOKUP($A736,Sheet1!$B$3:$AH$1266,Sheet1!F$1+(Sheet1!$A$1-1)*10,FALSE)="---","---", (ROUND(VLOOKUP($A736,Sheet1!$B$3:$AH$1266,Sheet1!F$1+(Sheet1!$A$1-1)*10,FALSE),IF(VLOOKUP($A736,Sheet1!$B$3:$AH$1266,Sheet1!F$1+(Sheet1!$A$1-1)*10,FALSE)&gt;99999,-3,IF(VLOOKUP($A736,Sheet1!$B$3:$AH$1266,Sheet1!F$1+(Sheet1!$A$1-1)*10,FALSE)&gt;9999,-2,IF(VLOOKUP($A736,Sheet1!$B$3:$AH$1266,Sheet1!F$1+(Sheet1!$A$1-1)*10,FALSE)&gt;999,-1,0)))))))</f>
        <v>424</v>
      </c>
      <c r="W736" s="66">
        <f>IF(ISNA(VLOOKUP($A736,Sheet1!$B$3:$AH$1266,Sheet1!G$1+(Sheet1!$A$1-1)*10,FALSE))=TRUE,"---",IF(VLOOKUP($A736,Sheet1!$B$3:$AH$1266,Sheet1!G$1+(Sheet1!$A$1-1)*10,FALSE)="---","---", (ROUND(VLOOKUP($A736,Sheet1!$B$3:$AH$1266,Sheet1!G$1+(Sheet1!$A$1-1)*10,FALSE),IF(VLOOKUP($A736,Sheet1!$B$3:$AH$1266,Sheet1!G$1+(Sheet1!$A$1-1)*10,FALSE)&gt;99999,-3,IF(VLOOKUP($A736,Sheet1!$B$3:$AH$1266,Sheet1!G$1+(Sheet1!$A$1-1)*10,FALSE)&gt;9999,-2,IF(VLOOKUP($A736,Sheet1!$B$3:$AH$1266,Sheet1!G$1+(Sheet1!$A$1-1)*10,FALSE)&gt;999,-1,0)))))))</f>
        <v>539</v>
      </c>
      <c r="X736" s="66">
        <f>IF(ISNA(VLOOKUP($A736,Sheet1!$B$3:$AH$1266,Sheet1!H$1+(Sheet1!$A$1-1)*10,FALSE))=TRUE,"---",IF(VLOOKUP($A736,Sheet1!$B$3:$AH$1266,Sheet1!H$1+(Sheet1!$A$1-1)*10,FALSE)="---","---", (ROUND(VLOOKUP($A736,Sheet1!$B$3:$AH$1266,Sheet1!H$1+(Sheet1!$A$1-1)*10,FALSE),IF(VLOOKUP($A736,Sheet1!$B$3:$AH$1266,Sheet1!H$1+(Sheet1!$A$1-1)*10,FALSE)&gt;99999,-3,IF(VLOOKUP($A736,Sheet1!$B$3:$AH$1266,Sheet1!H$1+(Sheet1!$A$1-1)*10,FALSE)&gt;9999,-2,IF(VLOOKUP($A736,Sheet1!$B$3:$AH$1266,Sheet1!H$1+(Sheet1!$A$1-1)*10,FALSE)&gt;999,-1,0)))))))</f>
        <v>880</v>
      </c>
      <c r="Y736" s="66">
        <f>IF(ISNA(VLOOKUP($A736,Sheet1!$B$3:$AH$1266,Sheet1!I$1+(Sheet1!$A$1-1)*10,FALSE))=TRUE,"---",IF(VLOOKUP($A736,Sheet1!$B$3:$AH$1266,Sheet1!I$1+(Sheet1!$A$1-1)*10,FALSE)="---","---", (ROUND(VLOOKUP($A736,Sheet1!$B$3:$AH$1266,Sheet1!I$1+(Sheet1!$A$1-1)*10,FALSE),IF(VLOOKUP($A736,Sheet1!$B$3:$AH$1266,Sheet1!I$1+(Sheet1!$A$1-1)*10,FALSE)&gt;99999,-3,IF(VLOOKUP($A736,Sheet1!$B$3:$AH$1266,Sheet1!I$1+(Sheet1!$A$1-1)*10,FALSE)&gt;9999,-2,IF(VLOOKUP($A736,Sheet1!$B$3:$AH$1266,Sheet1!I$1+(Sheet1!$A$1-1)*10,FALSE)&gt;999,-1,0)))))))</f>
        <v>1160</v>
      </c>
      <c r="Z736" s="66">
        <f>IF(ISNA(VLOOKUP($A736,Sheet1!$B$3:$AH$1266,Sheet1!J$1+(Sheet1!$A$1-1)*10,FALSE))=TRUE,"---",IF(VLOOKUP($A736,Sheet1!$B$3:$AH$1266,Sheet1!J$1+(Sheet1!$A$1-1)*10,FALSE)="---","---", (ROUND(VLOOKUP($A736,Sheet1!$B$3:$AH$1266,Sheet1!J$1+(Sheet1!$A$1-1)*10,FALSE),IF(VLOOKUP($A736,Sheet1!$B$3:$AH$1266,Sheet1!J$1+(Sheet1!$A$1-1)*10,FALSE)&gt;99999,-3,IF(VLOOKUP($A736,Sheet1!$B$3:$AH$1266,Sheet1!J$1+(Sheet1!$A$1-1)*10,FALSE)&gt;9999,-2,IF(VLOOKUP($A736,Sheet1!$B$3:$AH$1266,Sheet1!J$1+(Sheet1!$A$1-1)*10,FALSE)&gt;999,-1,0)))))))</f>
        <v>1550</v>
      </c>
      <c r="AA736" s="66">
        <f>IF(ISNA(VLOOKUP($A736,Sheet1!$B$3:$AH$1266,Sheet1!K$1+(Sheet1!$A$1-1)*10,FALSE))=TRUE,"---",IF(VLOOKUP($A736,Sheet1!$B$3:$AH$1266,Sheet1!K$1+(Sheet1!$A$1-1)*10,FALSE)="---","---", (ROUND(VLOOKUP($A736,Sheet1!$B$3:$AH$1266,Sheet1!K$1+(Sheet1!$A$1-1)*10,FALSE),IF(VLOOKUP($A736,Sheet1!$B$3:$AH$1266,Sheet1!K$1+(Sheet1!$A$1-1)*10,FALSE)&gt;99999,-3,IF(VLOOKUP($A736,Sheet1!$B$3:$AH$1266,Sheet1!K$1+(Sheet1!$A$1-1)*10,FALSE)&gt;9999,-2,IF(VLOOKUP($A736,Sheet1!$B$3:$AH$1266,Sheet1!K$1+(Sheet1!$A$1-1)*10,FALSE)&gt;999,-1,0)))))))</f>
        <v>1890</v>
      </c>
      <c r="AB736" s="66">
        <f>IF(ISNA(VLOOKUP($A736,Sheet1!$B$3:$AH$1266,Sheet1!L$1+(Sheet1!$A$1-1)*10,FALSE))=TRUE,"---",IF(VLOOKUP($A736,Sheet1!$B$3:$AH$1266,Sheet1!L$1+(Sheet1!$A$1-1)*10,FALSE)="---","---", (ROUND(VLOOKUP($A736,Sheet1!$B$3:$AH$1266,Sheet1!L$1+(Sheet1!$A$1-1)*10,FALSE),IF(VLOOKUP($A736,Sheet1!$B$3:$AH$1266,Sheet1!L$1+(Sheet1!$A$1-1)*10,FALSE)&gt;99999,-3,IF(VLOOKUP($A736,Sheet1!$B$3:$AH$1266,Sheet1!L$1+(Sheet1!$A$1-1)*10,FALSE)&gt;9999,-2,IF(VLOOKUP($A736,Sheet1!$B$3:$AH$1266,Sheet1!L$1+(Sheet1!$A$1-1)*10,FALSE)&gt;999,-1,0)))))))</f>
        <v>2230</v>
      </c>
      <c r="AC736" s="66">
        <f>IF(ISNA(VLOOKUP($A736,Sheet1!$B$3:$AH$1266,Sheet1!M$1+(Sheet1!$A$1-1)*10,FALSE))=TRUE,"---",IF(VLOOKUP($A736,Sheet1!$B$3:$AH$1266,Sheet1!M$1+(Sheet1!$A$1-1)*10,FALSE)="---","---", (ROUND(VLOOKUP($A736,Sheet1!$B$3:$AH$1266,Sheet1!M$1+(Sheet1!$A$1-1)*10,FALSE),IF(VLOOKUP($A736,Sheet1!$B$3:$AH$1266,Sheet1!M$1+(Sheet1!$A$1-1)*10,FALSE)&gt;99999,-3,IF(VLOOKUP($A736,Sheet1!$B$3:$AH$1266,Sheet1!M$1+(Sheet1!$A$1-1)*10,FALSE)&gt;9999,-2,IF(VLOOKUP($A736,Sheet1!$B$3:$AH$1266,Sheet1!M$1+(Sheet1!$A$1-1)*10,FALSE)&gt;999,-1,0)))))))</f>
        <v>2610</v>
      </c>
      <c r="AD736" s="66">
        <f>IF(ISNA(VLOOKUP($A736,Sheet1!$B$3:$AH$1266,Sheet1!N$1+(Sheet1!$A$1-1)*10,FALSE))=TRUE,"---",IF(VLOOKUP($A736,Sheet1!$B$3:$AH$1266,Sheet1!N$1+(Sheet1!$A$1-1)*10,FALSE)="---","---", (ROUND(VLOOKUP($A736,Sheet1!$B$3:$AH$1266,Sheet1!N$1+(Sheet1!$A$1-1)*10,FALSE),IF(VLOOKUP($A736,Sheet1!$B$3:$AH$1266,Sheet1!N$1+(Sheet1!$A$1-1)*10,FALSE)&gt;99999,-3,IF(VLOOKUP($A736,Sheet1!$B$3:$AH$1266,Sheet1!N$1+(Sheet1!$A$1-1)*10,FALSE)&gt;9999,-2,IF(VLOOKUP($A736,Sheet1!$B$3:$AH$1266,Sheet1!N$1+(Sheet1!$A$1-1)*10,FALSE)&gt;999,-1,0)))))))</f>
        <v>3110</v>
      </c>
    </row>
    <row r="737" spans="1:30" s="27" customFormat="1" ht="25.5" customHeight="1" x14ac:dyDescent="0.25">
      <c r="A737" s="472" t="s">
        <v>1128</v>
      </c>
      <c r="B737" s="330" t="s">
        <v>1129</v>
      </c>
      <c r="C737" s="303">
        <v>420620</v>
      </c>
      <c r="D737" s="303">
        <v>745409</v>
      </c>
      <c r="E737" s="307" t="s">
        <v>3040</v>
      </c>
      <c r="F737" s="342" t="s">
        <v>4680</v>
      </c>
      <c r="G737" s="318" t="s">
        <v>31</v>
      </c>
      <c r="H737" s="430">
        <v>28</v>
      </c>
      <c r="I737" s="112">
        <v>17614</v>
      </c>
      <c r="J737" s="113">
        <v>6.41</v>
      </c>
      <c r="K737" s="127" t="s">
        <v>20</v>
      </c>
      <c r="L737" s="115">
        <v>2400</v>
      </c>
      <c r="M737" s="116">
        <v>85.7</v>
      </c>
      <c r="N737" s="127" t="s">
        <v>1130</v>
      </c>
      <c r="O737" s="68">
        <f t="shared" si="24"/>
        <v>15.57843333686904</v>
      </c>
      <c r="P737" s="68">
        <f>IF(O737&lt;&gt;"",VLOOKUP($A737,Sheet4!$A$2:$O$1309,14,FALSE)*100,"")</f>
        <v>1.3346544953992012</v>
      </c>
      <c r="Q737" s="68">
        <f>IF(P737&lt;&gt;"",VLOOKUP($A737,Sheet4!$A$2:$O$1309,15,FALSE)*100,"")</f>
        <v>12.33170466734439</v>
      </c>
      <c r="R737" s="74">
        <f t="shared" si="26"/>
        <v>6</v>
      </c>
      <c r="S737" s="356" t="s">
        <v>4365</v>
      </c>
      <c r="T737" s="356" t="str">
        <f>IF(ISNA(VLOOKUP(A737,Sheet1!B$3:C$1266,2,FALSE)=TRUE),"NC",VLOOKUP(A737,Sheet1!B$3:C$1266,2,FALSE))</f>
        <v>Rural</v>
      </c>
      <c r="U737" s="392">
        <f>IF(ISNA(VLOOKUP($A737,Sheet1!$B$3:$AH$1266,Sheet1!E$1+(Sheet1!$A$1-1)*10,FALSE))=TRUE,"---",IF(VLOOKUP($A737,Sheet1!$B$3:$AH$1266,Sheet1!E$1+(Sheet1!$A$1-1)*10,FALSE)="---","---", (ROUND(VLOOKUP($A737,Sheet1!$B$3:$AH$1266,Sheet1!E$1+(Sheet1!$A$1-1)*10,FALSE),IF(VLOOKUP($A737,Sheet1!$B$3:$AH$1266,Sheet1!E$1+(Sheet1!$A$1-1)*10,FALSE)&gt;99999,-3,IF(VLOOKUP($A737,Sheet1!$B$3:$AH$1266,Sheet1!E$1+(Sheet1!$A$1-1)*10,FALSE)&gt;9999,-2,IF(VLOOKUP($A737,Sheet1!$B$3:$AH$1266,Sheet1!E$1+(Sheet1!$A$1-1)*10,FALSE)&gt;999,-1,0)))))))</f>
        <v>823</v>
      </c>
      <c r="V737" s="392">
        <f>IF(ISNA(VLOOKUP($A737,Sheet1!$B$3:$AH$1266,Sheet1!F$1+(Sheet1!$A$1-1)*10,FALSE))=TRUE,"---",IF(VLOOKUP($A737,Sheet1!$B$3:$AH$1266,Sheet1!F$1+(Sheet1!$A$1-1)*10,FALSE)="---","---", (ROUND(VLOOKUP($A737,Sheet1!$B$3:$AH$1266,Sheet1!F$1+(Sheet1!$A$1-1)*10,FALSE),IF(VLOOKUP($A737,Sheet1!$B$3:$AH$1266,Sheet1!F$1+(Sheet1!$A$1-1)*10,FALSE)&gt;99999,-3,IF(VLOOKUP($A737,Sheet1!$B$3:$AH$1266,Sheet1!F$1+(Sheet1!$A$1-1)*10,FALSE)&gt;9999,-2,IF(VLOOKUP($A737,Sheet1!$B$3:$AH$1266,Sheet1!F$1+(Sheet1!$A$1-1)*10,FALSE)&gt;999,-1,0)))))))</f>
        <v>1030</v>
      </c>
      <c r="W737" s="392">
        <f>IF(ISNA(VLOOKUP($A737,Sheet1!$B$3:$AH$1266,Sheet1!G$1+(Sheet1!$A$1-1)*10,FALSE))=TRUE,"---",IF(VLOOKUP($A737,Sheet1!$B$3:$AH$1266,Sheet1!G$1+(Sheet1!$A$1-1)*10,FALSE)="---","---", (ROUND(VLOOKUP($A737,Sheet1!$B$3:$AH$1266,Sheet1!G$1+(Sheet1!$A$1-1)*10,FALSE),IF(VLOOKUP($A737,Sheet1!$B$3:$AH$1266,Sheet1!G$1+(Sheet1!$A$1-1)*10,FALSE)&gt;99999,-3,IF(VLOOKUP($A737,Sheet1!$B$3:$AH$1266,Sheet1!G$1+(Sheet1!$A$1-1)*10,FALSE)&gt;9999,-2,IF(VLOOKUP($A737,Sheet1!$B$3:$AH$1266,Sheet1!G$1+(Sheet1!$A$1-1)*10,FALSE)&gt;999,-1,0)))))))</f>
        <v>1300</v>
      </c>
      <c r="X737" s="392">
        <f>IF(ISNA(VLOOKUP($A737,Sheet1!$B$3:$AH$1266,Sheet1!H$1+(Sheet1!$A$1-1)*10,FALSE))=TRUE,"---",IF(VLOOKUP($A737,Sheet1!$B$3:$AH$1266,Sheet1!H$1+(Sheet1!$A$1-1)*10,FALSE)="---","---", (ROUND(VLOOKUP($A737,Sheet1!$B$3:$AH$1266,Sheet1!H$1+(Sheet1!$A$1-1)*10,FALSE),IF(VLOOKUP($A737,Sheet1!$B$3:$AH$1266,Sheet1!H$1+(Sheet1!$A$1-1)*10,FALSE)&gt;99999,-3,IF(VLOOKUP($A737,Sheet1!$B$3:$AH$1266,Sheet1!H$1+(Sheet1!$A$1-1)*10,FALSE)&gt;9999,-2,IF(VLOOKUP($A737,Sheet1!$B$3:$AH$1266,Sheet1!H$1+(Sheet1!$A$1-1)*10,FALSE)&gt;999,-1,0)))))))</f>
        <v>2130</v>
      </c>
      <c r="Y737" s="392">
        <f>IF(ISNA(VLOOKUP($A737,Sheet1!$B$3:$AH$1266,Sheet1!I$1+(Sheet1!$A$1-1)*10,FALSE))=TRUE,"---",IF(VLOOKUP($A737,Sheet1!$B$3:$AH$1266,Sheet1!I$1+(Sheet1!$A$1-1)*10,FALSE)="---","---", (ROUND(VLOOKUP($A737,Sheet1!$B$3:$AH$1266,Sheet1!I$1+(Sheet1!$A$1-1)*10,FALSE),IF(VLOOKUP($A737,Sheet1!$B$3:$AH$1266,Sheet1!I$1+(Sheet1!$A$1-1)*10,FALSE)&gt;99999,-3,IF(VLOOKUP($A737,Sheet1!$B$3:$AH$1266,Sheet1!I$1+(Sheet1!$A$1-1)*10,FALSE)&gt;9999,-2,IF(VLOOKUP($A737,Sheet1!$B$3:$AH$1266,Sheet1!I$1+(Sheet1!$A$1-1)*10,FALSE)&gt;999,-1,0)))))))</f>
        <v>2790</v>
      </c>
      <c r="Z737" s="392">
        <f>IF(ISNA(VLOOKUP($A737,Sheet1!$B$3:$AH$1266,Sheet1!J$1+(Sheet1!$A$1-1)*10,FALSE))=TRUE,"---",IF(VLOOKUP($A737,Sheet1!$B$3:$AH$1266,Sheet1!J$1+(Sheet1!$A$1-1)*10,FALSE)="---","---", (ROUND(VLOOKUP($A737,Sheet1!$B$3:$AH$1266,Sheet1!J$1+(Sheet1!$A$1-1)*10,FALSE),IF(VLOOKUP($A737,Sheet1!$B$3:$AH$1266,Sheet1!J$1+(Sheet1!$A$1-1)*10,FALSE)&gt;99999,-3,IF(VLOOKUP($A737,Sheet1!$B$3:$AH$1266,Sheet1!J$1+(Sheet1!$A$1-1)*10,FALSE)&gt;9999,-2,IF(VLOOKUP($A737,Sheet1!$B$3:$AH$1266,Sheet1!J$1+(Sheet1!$A$1-1)*10,FALSE)&gt;999,-1,0)))))))</f>
        <v>3700</v>
      </c>
      <c r="AA737" s="392">
        <f>IF(ISNA(VLOOKUP($A737,Sheet1!$B$3:$AH$1266,Sheet1!K$1+(Sheet1!$A$1-1)*10,FALSE))=TRUE,"---",IF(VLOOKUP($A737,Sheet1!$B$3:$AH$1266,Sheet1!K$1+(Sheet1!$A$1-1)*10,FALSE)="---","---", (ROUND(VLOOKUP($A737,Sheet1!$B$3:$AH$1266,Sheet1!K$1+(Sheet1!$A$1-1)*10,FALSE),IF(VLOOKUP($A737,Sheet1!$B$3:$AH$1266,Sheet1!K$1+(Sheet1!$A$1-1)*10,FALSE)&gt;99999,-3,IF(VLOOKUP($A737,Sheet1!$B$3:$AH$1266,Sheet1!K$1+(Sheet1!$A$1-1)*10,FALSE)&gt;9999,-2,IF(VLOOKUP($A737,Sheet1!$B$3:$AH$1266,Sheet1!K$1+(Sheet1!$A$1-1)*10,FALSE)&gt;999,-1,0)))))))</f>
        <v>4480</v>
      </c>
      <c r="AB737" s="392">
        <f>IF(ISNA(VLOOKUP($A737,Sheet1!$B$3:$AH$1266,Sheet1!L$1+(Sheet1!$A$1-1)*10,FALSE))=TRUE,"---",IF(VLOOKUP($A737,Sheet1!$B$3:$AH$1266,Sheet1!L$1+(Sheet1!$A$1-1)*10,FALSE)="---","---", (ROUND(VLOOKUP($A737,Sheet1!$B$3:$AH$1266,Sheet1!L$1+(Sheet1!$A$1-1)*10,FALSE),IF(VLOOKUP($A737,Sheet1!$B$3:$AH$1266,Sheet1!L$1+(Sheet1!$A$1-1)*10,FALSE)&gt;99999,-3,IF(VLOOKUP($A737,Sheet1!$B$3:$AH$1266,Sheet1!L$1+(Sheet1!$A$1-1)*10,FALSE)&gt;9999,-2,IF(VLOOKUP($A737,Sheet1!$B$3:$AH$1266,Sheet1!L$1+(Sheet1!$A$1-1)*10,FALSE)&gt;999,-1,0)))))))</f>
        <v>5280</v>
      </c>
      <c r="AC737" s="392">
        <f>IF(ISNA(VLOOKUP($A737,Sheet1!$B$3:$AH$1266,Sheet1!M$1+(Sheet1!$A$1-1)*10,FALSE))=TRUE,"---",IF(VLOOKUP($A737,Sheet1!$B$3:$AH$1266,Sheet1!M$1+(Sheet1!$A$1-1)*10,FALSE)="---","---", (ROUND(VLOOKUP($A737,Sheet1!$B$3:$AH$1266,Sheet1!M$1+(Sheet1!$A$1-1)*10,FALSE),IF(VLOOKUP($A737,Sheet1!$B$3:$AH$1266,Sheet1!M$1+(Sheet1!$A$1-1)*10,FALSE)&gt;99999,-3,IF(VLOOKUP($A737,Sheet1!$B$3:$AH$1266,Sheet1!M$1+(Sheet1!$A$1-1)*10,FALSE)&gt;9999,-2,IF(VLOOKUP($A737,Sheet1!$B$3:$AH$1266,Sheet1!M$1+(Sheet1!$A$1-1)*10,FALSE)&gt;999,-1,0)))))))</f>
        <v>6140</v>
      </c>
      <c r="AD737" s="392">
        <f>IF(ISNA(VLOOKUP($A737,Sheet1!$B$3:$AH$1266,Sheet1!N$1+(Sheet1!$A$1-1)*10,FALSE))=TRUE,"---",IF(VLOOKUP($A737,Sheet1!$B$3:$AH$1266,Sheet1!N$1+(Sheet1!$A$1-1)*10,FALSE)="---","---", (ROUND(VLOOKUP($A737,Sheet1!$B$3:$AH$1266,Sheet1!N$1+(Sheet1!$A$1-1)*10,FALSE),IF(VLOOKUP($A737,Sheet1!$B$3:$AH$1266,Sheet1!N$1+(Sheet1!$A$1-1)*10,FALSE)&gt;99999,-3,IF(VLOOKUP($A737,Sheet1!$B$3:$AH$1266,Sheet1!N$1+(Sheet1!$A$1-1)*10,FALSE)&gt;9999,-2,IF(VLOOKUP($A737,Sheet1!$B$3:$AH$1266,Sheet1!N$1+(Sheet1!$A$1-1)*10,FALSE)&gt;999,-1,0)))))))</f>
        <v>7310</v>
      </c>
    </row>
    <row r="738" spans="1:30" s="27" customFormat="1" ht="25.5" customHeight="1" x14ac:dyDescent="0.25">
      <c r="A738" s="473"/>
      <c r="B738" s="346"/>
      <c r="C738" s="304"/>
      <c r="D738" s="304"/>
      <c r="E738" s="305" t="e">
        <v>#N/A</v>
      </c>
      <c r="F738" s="346"/>
      <c r="G738" s="352"/>
      <c r="H738" s="428"/>
      <c r="I738" s="197">
        <v>16861</v>
      </c>
      <c r="J738" s="198">
        <v>6.62</v>
      </c>
      <c r="K738" s="196" t="s">
        <v>28</v>
      </c>
      <c r="L738" s="201" t="s">
        <v>4405</v>
      </c>
      <c r="M738" s="202" t="s">
        <v>4405</v>
      </c>
      <c r="N738" s="196" t="s">
        <v>75</v>
      </c>
      <c r="O738" s="61" t="s">
        <v>4405</v>
      </c>
      <c r="P738" s="61" t="s">
        <v>4405</v>
      </c>
      <c r="Q738" s="61" t="s">
        <v>4405</v>
      </c>
      <c r="R738" s="62" t="s">
        <v>4405</v>
      </c>
      <c r="S738" s="357" t="e">
        <v>#N/A</v>
      </c>
      <c r="T738" s="357" t="str">
        <f>IF(ISNA(VLOOKUP(A738,Sheet1!B$3:C$1266,2,FALSE)=TRUE),"ND",VLOOKUP(A738,Sheet1!B$3:C$1266,2,FALSE))</f>
        <v>ND</v>
      </c>
      <c r="U738" s="385" t="str">
        <f>IF(ISNA(VLOOKUP($A738,Sheet1!$B$3:$AH$1266,Sheet1!E$1+(Sheet1!$A$1-1)*10,FALSE))=TRUE,"---",IF(VLOOKUP($A738,Sheet1!$B$3:$AH$1266,Sheet1!E$1+(Sheet1!$A$1-1)*10,FALSE)="---","---", (ROUND(VLOOKUP($A738,Sheet1!$B$3:$AH$1266,Sheet1!E$1+(Sheet1!$A$1-1)*10,FALSE),IF(VLOOKUP($A738,Sheet1!$B$3:$AH$1266,Sheet1!E$1+(Sheet1!$A$1-1)*10,FALSE)&gt;99999,-3,IF(VLOOKUP($A738,Sheet1!$B$3:$AH$1266,Sheet1!E$1+(Sheet1!$A$1-1)*10,FALSE)&gt;9999,-2,IF(VLOOKUP($A738,Sheet1!$B$3:$AH$1266,Sheet1!E$1+(Sheet1!$A$1-1)*10,FALSE)&gt;999,-1,0)))))))</f>
        <v>---</v>
      </c>
      <c r="V738" s="385" t="str">
        <f>IF(ISNA(VLOOKUP($A738,Sheet1!$B$3:$AH$1266,Sheet1!F$1+(Sheet1!$A$1-1)*10,FALSE))=TRUE,"---",IF(VLOOKUP($A738,Sheet1!$B$3:$AH$1266,Sheet1!F$1+(Sheet1!$A$1-1)*10,FALSE)="---","---", (ROUND(VLOOKUP($A738,Sheet1!$B$3:$AH$1266,Sheet1!F$1+(Sheet1!$A$1-1)*10,FALSE),IF(VLOOKUP($A738,Sheet1!$B$3:$AH$1266,Sheet1!F$1+(Sheet1!$A$1-1)*10,FALSE)&gt;99999,-3,IF(VLOOKUP($A738,Sheet1!$B$3:$AH$1266,Sheet1!F$1+(Sheet1!$A$1-1)*10,FALSE)&gt;9999,-2,IF(VLOOKUP($A738,Sheet1!$B$3:$AH$1266,Sheet1!F$1+(Sheet1!$A$1-1)*10,FALSE)&gt;999,-1,0)))))))</f>
        <v>---</v>
      </c>
      <c r="W738" s="385" t="str">
        <f>IF(ISNA(VLOOKUP($A738,Sheet1!$B$3:$AH$1266,Sheet1!G$1+(Sheet1!$A$1-1)*10,FALSE))=TRUE,"---",IF(VLOOKUP($A738,Sheet1!$B$3:$AH$1266,Sheet1!G$1+(Sheet1!$A$1-1)*10,FALSE)="---","---", (ROUND(VLOOKUP($A738,Sheet1!$B$3:$AH$1266,Sheet1!G$1+(Sheet1!$A$1-1)*10,FALSE),IF(VLOOKUP($A738,Sheet1!$B$3:$AH$1266,Sheet1!G$1+(Sheet1!$A$1-1)*10,FALSE)&gt;99999,-3,IF(VLOOKUP($A738,Sheet1!$B$3:$AH$1266,Sheet1!G$1+(Sheet1!$A$1-1)*10,FALSE)&gt;9999,-2,IF(VLOOKUP($A738,Sheet1!$B$3:$AH$1266,Sheet1!G$1+(Sheet1!$A$1-1)*10,FALSE)&gt;999,-1,0)))))))</f>
        <v>---</v>
      </c>
      <c r="X738" s="385" t="str">
        <f>IF(ISNA(VLOOKUP($A738,Sheet1!$B$3:$AH$1266,Sheet1!H$1+(Sheet1!$A$1-1)*10,FALSE))=TRUE,"---",IF(VLOOKUP($A738,Sheet1!$B$3:$AH$1266,Sheet1!H$1+(Sheet1!$A$1-1)*10,FALSE)="---","---", (ROUND(VLOOKUP($A738,Sheet1!$B$3:$AH$1266,Sheet1!H$1+(Sheet1!$A$1-1)*10,FALSE),IF(VLOOKUP($A738,Sheet1!$B$3:$AH$1266,Sheet1!H$1+(Sheet1!$A$1-1)*10,FALSE)&gt;99999,-3,IF(VLOOKUP($A738,Sheet1!$B$3:$AH$1266,Sheet1!H$1+(Sheet1!$A$1-1)*10,FALSE)&gt;9999,-2,IF(VLOOKUP($A738,Sheet1!$B$3:$AH$1266,Sheet1!H$1+(Sheet1!$A$1-1)*10,FALSE)&gt;999,-1,0)))))))</f>
        <v>---</v>
      </c>
      <c r="Y738" s="385" t="str">
        <f>IF(ISNA(VLOOKUP($A738,Sheet1!$B$3:$AH$1266,Sheet1!I$1+(Sheet1!$A$1-1)*10,FALSE))=TRUE,"---",IF(VLOOKUP($A738,Sheet1!$B$3:$AH$1266,Sheet1!I$1+(Sheet1!$A$1-1)*10,FALSE)="---","---", (ROUND(VLOOKUP($A738,Sheet1!$B$3:$AH$1266,Sheet1!I$1+(Sheet1!$A$1-1)*10,FALSE),IF(VLOOKUP($A738,Sheet1!$B$3:$AH$1266,Sheet1!I$1+(Sheet1!$A$1-1)*10,FALSE)&gt;99999,-3,IF(VLOOKUP($A738,Sheet1!$B$3:$AH$1266,Sheet1!I$1+(Sheet1!$A$1-1)*10,FALSE)&gt;9999,-2,IF(VLOOKUP($A738,Sheet1!$B$3:$AH$1266,Sheet1!I$1+(Sheet1!$A$1-1)*10,FALSE)&gt;999,-1,0)))))))</f>
        <v>---</v>
      </c>
      <c r="Z738" s="385" t="str">
        <f>IF(ISNA(VLOOKUP($A738,Sheet1!$B$3:$AH$1266,Sheet1!J$1+(Sheet1!$A$1-1)*10,FALSE))=TRUE,"---",IF(VLOOKUP($A738,Sheet1!$B$3:$AH$1266,Sheet1!J$1+(Sheet1!$A$1-1)*10,FALSE)="---","---", (ROUND(VLOOKUP($A738,Sheet1!$B$3:$AH$1266,Sheet1!J$1+(Sheet1!$A$1-1)*10,FALSE),IF(VLOOKUP($A738,Sheet1!$B$3:$AH$1266,Sheet1!J$1+(Sheet1!$A$1-1)*10,FALSE)&gt;99999,-3,IF(VLOOKUP($A738,Sheet1!$B$3:$AH$1266,Sheet1!J$1+(Sheet1!$A$1-1)*10,FALSE)&gt;9999,-2,IF(VLOOKUP($A738,Sheet1!$B$3:$AH$1266,Sheet1!J$1+(Sheet1!$A$1-1)*10,FALSE)&gt;999,-1,0)))))))</f>
        <v>---</v>
      </c>
      <c r="AA738" s="385" t="str">
        <f>IF(ISNA(VLOOKUP($A738,Sheet1!$B$3:$AH$1266,Sheet1!K$1+(Sheet1!$A$1-1)*10,FALSE))=TRUE,"---",IF(VLOOKUP($A738,Sheet1!$B$3:$AH$1266,Sheet1!K$1+(Sheet1!$A$1-1)*10,FALSE)="---","---", (ROUND(VLOOKUP($A738,Sheet1!$B$3:$AH$1266,Sheet1!K$1+(Sheet1!$A$1-1)*10,FALSE),IF(VLOOKUP($A738,Sheet1!$B$3:$AH$1266,Sheet1!K$1+(Sheet1!$A$1-1)*10,FALSE)&gt;99999,-3,IF(VLOOKUP($A738,Sheet1!$B$3:$AH$1266,Sheet1!K$1+(Sheet1!$A$1-1)*10,FALSE)&gt;9999,-2,IF(VLOOKUP($A738,Sheet1!$B$3:$AH$1266,Sheet1!K$1+(Sheet1!$A$1-1)*10,FALSE)&gt;999,-1,0)))))))</f>
        <v>---</v>
      </c>
      <c r="AB738" s="385" t="str">
        <f>IF(ISNA(VLOOKUP($A738,Sheet1!$B$3:$AH$1266,Sheet1!L$1+(Sheet1!$A$1-1)*10,FALSE))=TRUE,"---",IF(VLOOKUP($A738,Sheet1!$B$3:$AH$1266,Sheet1!L$1+(Sheet1!$A$1-1)*10,FALSE)="---","---", (ROUND(VLOOKUP($A738,Sheet1!$B$3:$AH$1266,Sheet1!L$1+(Sheet1!$A$1-1)*10,FALSE),IF(VLOOKUP($A738,Sheet1!$B$3:$AH$1266,Sheet1!L$1+(Sheet1!$A$1-1)*10,FALSE)&gt;99999,-3,IF(VLOOKUP($A738,Sheet1!$B$3:$AH$1266,Sheet1!L$1+(Sheet1!$A$1-1)*10,FALSE)&gt;9999,-2,IF(VLOOKUP($A738,Sheet1!$B$3:$AH$1266,Sheet1!L$1+(Sheet1!$A$1-1)*10,FALSE)&gt;999,-1,0)))))))</f>
        <v>---</v>
      </c>
      <c r="AC738" s="385" t="str">
        <f>IF(ISNA(VLOOKUP($A738,Sheet1!$B$3:$AH$1266,Sheet1!M$1+(Sheet1!$A$1-1)*10,FALSE))=TRUE,"---",IF(VLOOKUP($A738,Sheet1!$B$3:$AH$1266,Sheet1!M$1+(Sheet1!$A$1-1)*10,FALSE)="---","---", (ROUND(VLOOKUP($A738,Sheet1!$B$3:$AH$1266,Sheet1!M$1+(Sheet1!$A$1-1)*10,FALSE),IF(VLOOKUP($A738,Sheet1!$B$3:$AH$1266,Sheet1!M$1+(Sheet1!$A$1-1)*10,FALSE)&gt;99999,-3,IF(VLOOKUP($A738,Sheet1!$B$3:$AH$1266,Sheet1!M$1+(Sheet1!$A$1-1)*10,FALSE)&gt;9999,-2,IF(VLOOKUP($A738,Sheet1!$B$3:$AH$1266,Sheet1!M$1+(Sheet1!$A$1-1)*10,FALSE)&gt;999,-1,0)))))))</f>
        <v>---</v>
      </c>
      <c r="AD738" s="385" t="str">
        <f>IF(ISNA(VLOOKUP($A738,Sheet1!$B$3:$AH$1266,Sheet1!N$1+(Sheet1!$A$1-1)*10,FALSE))=TRUE,"---",IF(VLOOKUP($A738,Sheet1!$B$3:$AH$1266,Sheet1!N$1+(Sheet1!$A$1-1)*10,FALSE)="---","---", (ROUND(VLOOKUP($A738,Sheet1!$B$3:$AH$1266,Sheet1!N$1+(Sheet1!$A$1-1)*10,FALSE),IF(VLOOKUP($A738,Sheet1!$B$3:$AH$1266,Sheet1!N$1+(Sheet1!$A$1-1)*10,FALSE)&gt;99999,-3,IF(VLOOKUP($A738,Sheet1!$B$3:$AH$1266,Sheet1!N$1+(Sheet1!$A$1-1)*10,FALSE)&gt;9999,-2,IF(VLOOKUP($A738,Sheet1!$B$3:$AH$1266,Sheet1!N$1+(Sheet1!$A$1-1)*10,FALSE)&gt;999,-1,0)))))))</f>
        <v>---</v>
      </c>
    </row>
    <row r="739" spans="1:30" s="27" customFormat="1" ht="25.5" customHeight="1" x14ac:dyDescent="0.25">
      <c r="A739" s="304" t="s">
        <v>1131</v>
      </c>
      <c r="B739" s="393" t="s">
        <v>1132</v>
      </c>
      <c r="C739" s="304">
        <v>420430</v>
      </c>
      <c r="D739" s="304">
        <v>745835</v>
      </c>
      <c r="E739" s="305" t="s">
        <v>3040</v>
      </c>
      <c r="F739" s="345" t="s">
        <v>4681</v>
      </c>
      <c r="G739" s="351" t="s">
        <v>31</v>
      </c>
      <c r="H739" s="348">
        <v>372</v>
      </c>
      <c r="I739" s="119">
        <v>1378</v>
      </c>
      <c r="J739" s="120">
        <v>16</v>
      </c>
      <c r="K739" s="118" t="s">
        <v>225</v>
      </c>
      <c r="L739" s="122">
        <v>34000</v>
      </c>
      <c r="M739" s="123">
        <v>91.4</v>
      </c>
      <c r="N739" s="118" t="s">
        <v>245</v>
      </c>
      <c r="O739" s="71" t="s">
        <v>4405</v>
      </c>
      <c r="P739" s="71" t="s">
        <v>4405</v>
      </c>
      <c r="Q739" s="71" t="s">
        <v>4405</v>
      </c>
      <c r="R739" s="73" t="s">
        <v>4405</v>
      </c>
      <c r="S739" s="357" t="s">
        <v>4365</v>
      </c>
      <c r="T739" s="357" t="str">
        <f>IF(ISNA(VLOOKUP(A739,Sheet1!B$3:C$1266,2,FALSE)=TRUE),"NC",VLOOKUP(A739,Sheet1!B$3:C$1266,2,FALSE))</f>
        <v>Regulated</v>
      </c>
      <c r="U739" s="385">
        <f>IF(ISNA(VLOOKUP($A739,Sheet1!$B$3:$AH$1266,Sheet1!E$1+(Sheet1!$A$1-1)*10,FALSE))=TRUE,"---",IF(VLOOKUP($A739,Sheet1!$B$3:$AH$1266,Sheet1!E$1+(Sheet1!$A$1-1)*10,FALSE)="---","---", (ROUND(VLOOKUP($A739,Sheet1!$B$3:$AH$1266,Sheet1!E$1+(Sheet1!$A$1-1)*10,FALSE),IF(VLOOKUP($A739,Sheet1!$B$3:$AH$1266,Sheet1!E$1+(Sheet1!$A$1-1)*10,FALSE)&gt;99999,-3,IF(VLOOKUP($A739,Sheet1!$B$3:$AH$1266,Sheet1!E$1+(Sheet1!$A$1-1)*10,FALSE)&gt;9999,-2,IF(VLOOKUP($A739,Sheet1!$B$3:$AH$1266,Sheet1!E$1+(Sheet1!$A$1-1)*10,FALSE)&gt;999,-1,0)))))))</f>
        <v>1050</v>
      </c>
      <c r="V739" s="385">
        <f>IF(ISNA(VLOOKUP($A739,Sheet1!$B$3:$AH$1266,Sheet1!F$1+(Sheet1!$A$1-1)*10,FALSE))=TRUE,"---",IF(VLOOKUP($A739,Sheet1!$B$3:$AH$1266,Sheet1!F$1+(Sheet1!$A$1-1)*10,FALSE)="---","---", (ROUND(VLOOKUP($A739,Sheet1!$B$3:$AH$1266,Sheet1!F$1+(Sheet1!$A$1-1)*10,FALSE),IF(VLOOKUP($A739,Sheet1!$B$3:$AH$1266,Sheet1!F$1+(Sheet1!$A$1-1)*10,FALSE)&gt;99999,-3,IF(VLOOKUP($A739,Sheet1!$B$3:$AH$1266,Sheet1!F$1+(Sheet1!$A$1-1)*10,FALSE)&gt;9999,-2,IF(VLOOKUP($A739,Sheet1!$B$3:$AH$1266,Sheet1!F$1+(Sheet1!$A$1-1)*10,FALSE)&gt;999,-1,0)))))))</f>
        <v>1660</v>
      </c>
      <c r="W739" s="385">
        <f>IF(ISNA(VLOOKUP($A739,Sheet1!$B$3:$AH$1266,Sheet1!G$1+(Sheet1!$A$1-1)*10,FALSE))=TRUE,"---",IF(VLOOKUP($A739,Sheet1!$B$3:$AH$1266,Sheet1!G$1+(Sheet1!$A$1-1)*10,FALSE)="---","---", (ROUND(VLOOKUP($A739,Sheet1!$B$3:$AH$1266,Sheet1!G$1+(Sheet1!$A$1-1)*10,FALSE),IF(VLOOKUP($A739,Sheet1!$B$3:$AH$1266,Sheet1!G$1+(Sheet1!$A$1-1)*10,FALSE)&gt;99999,-3,IF(VLOOKUP($A739,Sheet1!$B$3:$AH$1266,Sheet1!G$1+(Sheet1!$A$1-1)*10,FALSE)&gt;9999,-2,IF(VLOOKUP($A739,Sheet1!$B$3:$AH$1266,Sheet1!G$1+(Sheet1!$A$1-1)*10,FALSE)&gt;999,-1,0)))))))</f>
        <v>2680</v>
      </c>
      <c r="X739" s="385">
        <f>IF(ISNA(VLOOKUP($A739,Sheet1!$B$3:$AH$1266,Sheet1!H$1+(Sheet1!$A$1-1)*10,FALSE))=TRUE,"---",IF(VLOOKUP($A739,Sheet1!$B$3:$AH$1266,Sheet1!H$1+(Sheet1!$A$1-1)*10,FALSE)="---","---", (ROUND(VLOOKUP($A739,Sheet1!$B$3:$AH$1266,Sheet1!H$1+(Sheet1!$A$1-1)*10,FALSE),IF(VLOOKUP($A739,Sheet1!$B$3:$AH$1266,Sheet1!H$1+(Sheet1!$A$1-1)*10,FALSE)&gt;99999,-3,IF(VLOOKUP($A739,Sheet1!$B$3:$AH$1266,Sheet1!H$1+(Sheet1!$A$1-1)*10,FALSE)&gt;9999,-2,IF(VLOOKUP($A739,Sheet1!$B$3:$AH$1266,Sheet1!H$1+(Sheet1!$A$1-1)*10,FALSE)&gt;999,-1,0)))))))</f>
        <v>6740</v>
      </c>
      <c r="Y739" s="385">
        <f>IF(ISNA(VLOOKUP($A739,Sheet1!$B$3:$AH$1266,Sheet1!I$1+(Sheet1!$A$1-1)*10,FALSE))=TRUE,"---",IF(VLOOKUP($A739,Sheet1!$B$3:$AH$1266,Sheet1!I$1+(Sheet1!$A$1-1)*10,FALSE)="---","---", (ROUND(VLOOKUP($A739,Sheet1!$B$3:$AH$1266,Sheet1!I$1+(Sheet1!$A$1-1)*10,FALSE),IF(VLOOKUP($A739,Sheet1!$B$3:$AH$1266,Sheet1!I$1+(Sheet1!$A$1-1)*10,FALSE)&gt;99999,-3,IF(VLOOKUP($A739,Sheet1!$B$3:$AH$1266,Sheet1!I$1+(Sheet1!$A$1-1)*10,FALSE)&gt;9999,-2,IF(VLOOKUP($A739,Sheet1!$B$3:$AH$1266,Sheet1!I$1+(Sheet1!$A$1-1)*10,FALSE)&gt;999,-1,0)))))))</f>
        <v>10900</v>
      </c>
      <c r="Z739" s="385">
        <f>IF(ISNA(VLOOKUP($A739,Sheet1!$B$3:$AH$1266,Sheet1!J$1+(Sheet1!$A$1-1)*10,FALSE))=TRUE,"---",IF(VLOOKUP($A739,Sheet1!$B$3:$AH$1266,Sheet1!J$1+(Sheet1!$A$1-1)*10,FALSE)="---","---", (ROUND(VLOOKUP($A739,Sheet1!$B$3:$AH$1266,Sheet1!J$1+(Sheet1!$A$1-1)*10,FALSE),IF(VLOOKUP($A739,Sheet1!$B$3:$AH$1266,Sheet1!J$1+(Sheet1!$A$1-1)*10,FALSE)&gt;99999,-3,IF(VLOOKUP($A739,Sheet1!$B$3:$AH$1266,Sheet1!J$1+(Sheet1!$A$1-1)*10,FALSE)&gt;9999,-2,IF(VLOOKUP($A739,Sheet1!$B$3:$AH$1266,Sheet1!J$1+(Sheet1!$A$1-1)*10,FALSE)&gt;999,-1,0)))))))</f>
        <v>18000</v>
      </c>
      <c r="AA739" s="385">
        <f>IF(ISNA(VLOOKUP($A739,Sheet1!$B$3:$AH$1266,Sheet1!K$1+(Sheet1!$A$1-1)*10,FALSE))=TRUE,"---",IF(VLOOKUP($A739,Sheet1!$B$3:$AH$1266,Sheet1!K$1+(Sheet1!$A$1-1)*10,FALSE)="---","---", (ROUND(VLOOKUP($A739,Sheet1!$B$3:$AH$1266,Sheet1!K$1+(Sheet1!$A$1-1)*10,FALSE),IF(VLOOKUP($A739,Sheet1!$B$3:$AH$1266,Sheet1!K$1+(Sheet1!$A$1-1)*10,FALSE)&gt;99999,-3,IF(VLOOKUP($A739,Sheet1!$B$3:$AH$1266,Sheet1!K$1+(Sheet1!$A$1-1)*10,FALSE)&gt;9999,-2,IF(VLOOKUP($A739,Sheet1!$B$3:$AH$1266,Sheet1!K$1+(Sheet1!$A$1-1)*10,FALSE)&gt;999,-1,0)))))))</f>
        <v>24900</v>
      </c>
      <c r="AB739" s="385">
        <f>IF(ISNA(VLOOKUP($A739,Sheet1!$B$3:$AH$1266,Sheet1!L$1+(Sheet1!$A$1-1)*10,FALSE))=TRUE,"---",IF(VLOOKUP($A739,Sheet1!$B$3:$AH$1266,Sheet1!L$1+(Sheet1!$A$1-1)*10,FALSE)="---","---", (ROUND(VLOOKUP($A739,Sheet1!$B$3:$AH$1266,Sheet1!L$1+(Sheet1!$A$1-1)*10,FALSE),IF(VLOOKUP($A739,Sheet1!$B$3:$AH$1266,Sheet1!L$1+(Sheet1!$A$1-1)*10,FALSE)&gt;99999,-3,IF(VLOOKUP($A739,Sheet1!$B$3:$AH$1266,Sheet1!L$1+(Sheet1!$A$1-1)*10,FALSE)&gt;9999,-2,IF(VLOOKUP($A739,Sheet1!$B$3:$AH$1266,Sheet1!L$1+(Sheet1!$A$1-1)*10,FALSE)&gt;999,-1,0)))))))</f>
        <v>33400</v>
      </c>
      <c r="AC739" s="385">
        <f>IF(ISNA(VLOOKUP($A739,Sheet1!$B$3:$AH$1266,Sheet1!M$1+(Sheet1!$A$1-1)*10,FALSE))=TRUE,"---",IF(VLOOKUP($A739,Sheet1!$B$3:$AH$1266,Sheet1!M$1+(Sheet1!$A$1-1)*10,FALSE)="---","---", (ROUND(VLOOKUP($A739,Sheet1!$B$3:$AH$1266,Sheet1!M$1+(Sheet1!$A$1-1)*10,FALSE),IF(VLOOKUP($A739,Sheet1!$B$3:$AH$1266,Sheet1!M$1+(Sheet1!$A$1-1)*10,FALSE)&gt;99999,-3,IF(VLOOKUP($A739,Sheet1!$B$3:$AH$1266,Sheet1!M$1+(Sheet1!$A$1-1)*10,FALSE)&gt;9999,-2,IF(VLOOKUP($A739,Sheet1!$B$3:$AH$1266,Sheet1!M$1+(Sheet1!$A$1-1)*10,FALSE)&gt;999,-1,0)))))))</f>
        <v>43500</v>
      </c>
      <c r="AD739" s="385">
        <f>IF(ISNA(VLOOKUP($A739,Sheet1!$B$3:$AH$1266,Sheet1!N$1+(Sheet1!$A$1-1)*10,FALSE))=TRUE,"---",IF(VLOOKUP($A739,Sheet1!$B$3:$AH$1266,Sheet1!N$1+(Sheet1!$A$1-1)*10,FALSE)="---","---", (ROUND(VLOOKUP($A739,Sheet1!$B$3:$AH$1266,Sheet1!N$1+(Sheet1!$A$1-1)*10,FALSE),IF(VLOOKUP($A739,Sheet1!$B$3:$AH$1266,Sheet1!N$1+(Sheet1!$A$1-1)*10,FALSE)&gt;99999,-3,IF(VLOOKUP($A739,Sheet1!$B$3:$AH$1266,Sheet1!N$1+(Sheet1!$A$1-1)*10,FALSE)&gt;9999,-2,IF(VLOOKUP($A739,Sheet1!$B$3:$AH$1266,Sheet1!N$1+(Sheet1!$A$1-1)*10,FALSE)&gt;999,-1,0)))))))</f>
        <v>59800</v>
      </c>
    </row>
    <row r="740" spans="1:30" s="27" customFormat="1" ht="25.5" customHeight="1" x14ac:dyDescent="0.25">
      <c r="A740" s="304"/>
      <c r="B740" s="346"/>
      <c r="C740" s="304"/>
      <c r="D740" s="304"/>
      <c r="E740" s="305" t="e">
        <v>#N/A</v>
      </c>
      <c r="F740" s="346"/>
      <c r="G740" s="352"/>
      <c r="H740" s="348"/>
      <c r="I740" s="119">
        <v>18593</v>
      </c>
      <c r="J740" s="120">
        <v>14.52</v>
      </c>
      <c r="K740" s="118" t="s">
        <v>31</v>
      </c>
      <c r="L740" s="122">
        <v>23900</v>
      </c>
      <c r="M740" s="123">
        <v>64.2</v>
      </c>
      <c r="N740" s="118" t="s">
        <v>286</v>
      </c>
      <c r="O740" s="71" t="s">
        <v>4405</v>
      </c>
      <c r="P740" s="71" t="s">
        <v>4405</v>
      </c>
      <c r="Q740" s="71" t="s">
        <v>4405</v>
      </c>
      <c r="R740" s="73" t="s">
        <v>4405</v>
      </c>
      <c r="S740" s="357" t="e">
        <v>#N/A</v>
      </c>
      <c r="T740" s="357" t="str">
        <f>IF(ISNA(VLOOKUP(A740,Sheet1!B$3:C$1266,2,FALSE)=TRUE),"ND",VLOOKUP(A740,Sheet1!B$3:C$1266,2,FALSE))</f>
        <v>ND</v>
      </c>
      <c r="U740" s="385" t="str">
        <f>IF(ISNA(VLOOKUP($A740,Sheet1!$B$3:$AH$1266,Sheet1!E$1+(Sheet1!$A$1-1)*10,FALSE))=TRUE,"---",IF(VLOOKUP($A740,Sheet1!$B$3:$AH$1266,Sheet1!E$1+(Sheet1!$A$1-1)*10,FALSE)="---","---", (ROUND(VLOOKUP($A740,Sheet1!$B$3:$AH$1266,Sheet1!E$1+(Sheet1!$A$1-1)*10,FALSE),IF(VLOOKUP($A740,Sheet1!$B$3:$AH$1266,Sheet1!E$1+(Sheet1!$A$1-1)*10,FALSE)&gt;99999,-3,IF(VLOOKUP($A740,Sheet1!$B$3:$AH$1266,Sheet1!E$1+(Sheet1!$A$1-1)*10,FALSE)&gt;9999,-2,IF(VLOOKUP($A740,Sheet1!$B$3:$AH$1266,Sheet1!E$1+(Sheet1!$A$1-1)*10,FALSE)&gt;999,-1,0)))))))</f>
        <v>---</v>
      </c>
      <c r="V740" s="385" t="str">
        <f>IF(ISNA(VLOOKUP($A740,Sheet1!$B$3:$AH$1266,Sheet1!F$1+(Sheet1!$A$1-1)*10,FALSE))=TRUE,"---",IF(VLOOKUP($A740,Sheet1!$B$3:$AH$1266,Sheet1!F$1+(Sheet1!$A$1-1)*10,FALSE)="---","---", (ROUND(VLOOKUP($A740,Sheet1!$B$3:$AH$1266,Sheet1!F$1+(Sheet1!$A$1-1)*10,FALSE),IF(VLOOKUP($A740,Sheet1!$B$3:$AH$1266,Sheet1!F$1+(Sheet1!$A$1-1)*10,FALSE)&gt;99999,-3,IF(VLOOKUP($A740,Sheet1!$B$3:$AH$1266,Sheet1!F$1+(Sheet1!$A$1-1)*10,FALSE)&gt;9999,-2,IF(VLOOKUP($A740,Sheet1!$B$3:$AH$1266,Sheet1!F$1+(Sheet1!$A$1-1)*10,FALSE)&gt;999,-1,0)))))))</f>
        <v>---</v>
      </c>
      <c r="W740" s="385" t="str">
        <f>IF(ISNA(VLOOKUP($A740,Sheet1!$B$3:$AH$1266,Sheet1!G$1+(Sheet1!$A$1-1)*10,FALSE))=TRUE,"---",IF(VLOOKUP($A740,Sheet1!$B$3:$AH$1266,Sheet1!G$1+(Sheet1!$A$1-1)*10,FALSE)="---","---", (ROUND(VLOOKUP($A740,Sheet1!$B$3:$AH$1266,Sheet1!G$1+(Sheet1!$A$1-1)*10,FALSE),IF(VLOOKUP($A740,Sheet1!$B$3:$AH$1266,Sheet1!G$1+(Sheet1!$A$1-1)*10,FALSE)&gt;99999,-3,IF(VLOOKUP($A740,Sheet1!$B$3:$AH$1266,Sheet1!G$1+(Sheet1!$A$1-1)*10,FALSE)&gt;9999,-2,IF(VLOOKUP($A740,Sheet1!$B$3:$AH$1266,Sheet1!G$1+(Sheet1!$A$1-1)*10,FALSE)&gt;999,-1,0)))))))</f>
        <v>---</v>
      </c>
      <c r="X740" s="385" t="str">
        <f>IF(ISNA(VLOOKUP($A740,Sheet1!$B$3:$AH$1266,Sheet1!H$1+(Sheet1!$A$1-1)*10,FALSE))=TRUE,"---",IF(VLOOKUP($A740,Sheet1!$B$3:$AH$1266,Sheet1!H$1+(Sheet1!$A$1-1)*10,FALSE)="---","---", (ROUND(VLOOKUP($A740,Sheet1!$B$3:$AH$1266,Sheet1!H$1+(Sheet1!$A$1-1)*10,FALSE),IF(VLOOKUP($A740,Sheet1!$B$3:$AH$1266,Sheet1!H$1+(Sheet1!$A$1-1)*10,FALSE)&gt;99999,-3,IF(VLOOKUP($A740,Sheet1!$B$3:$AH$1266,Sheet1!H$1+(Sheet1!$A$1-1)*10,FALSE)&gt;9999,-2,IF(VLOOKUP($A740,Sheet1!$B$3:$AH$1266,Sheet1!H$1+(Sheet1!$A$1-1)*10,FALSE)&gt;999,-1,0)))))))</f>
        <v>---</v>
      </c>
      <c r="Y740" s="385" t="str">
        <f>IF(ISNA(VLOOKUP($A740,Sheet1!$B$3:$AH$1266,Sheet1!I$1+(Sheet1!$A$1-1)*10,FALSE))=TRUE,"---",IF(VLOOKUP($A740,Sheet1!$B$3:$AH$1266,Sheet1!I$1+(Sheet1!$A$1-1)*10,FALSE)="---","---", (ROUND(VLOOKUP($A740,Sheet1!$B$3:$AH$1266,Sheet1!I$1+(Sheet1!$A$1-1)*10,FALSE),IF(VLOOKUP($A740,Sheet1!$B$3:$AH$1266,Sheet1!I$1+(Sheet1!$A$1-1)*10,FALSE)&gt;99999,-3,IF(VLOOKUP($A740,Sheet1!$B$3:$AH$1266,Sheet1!I$1+(Sheet1!$A$1-1)*10,FALSE)&gt;9999,-2,IF(VLOOKUP($A740,Sheet1!$B$3:$AH$1266,Sheet1!I$1+(Sheet1!$A$1-1)*10,FALSE)&gt;999,-1,0)))))))</f>
        <v>---</v>
      </c>
      <c r="Z740" s="385" t="str">
        <f>IF(ISNA(VLOOKUP($A740,Sheet1!$B$3:$AH$1266,Sheet1!J$1+(Sheet1!$A$1-1)*10,FALSE))=TRUE,"---",IF(VLOOKUP($A740,Sheet1!$B$3:$AH$1266,Sheet1!J$1+(Sheet1!$A$1-1)*10,FALSE)="---","---", (ROUND(VLOOKUP($A740,Sheet1!$B$3:$AH$1266,Sheet1!J$1+(Sheet1!$A$1-1)*10,FALSE),IF(VLOOKUP($A740,Sheet1!$B$3:$AH$1266,Sheet1!J$1+(Sheet1!$A$1-1)*10,FALSE)&gt;99999,-3,IF(VLOOKUP($A740,Sheet1!$B$3:$AH$1266,Sheet1!J$1+(Sheet1!$A$1-1)*10,FALSE)&gt;9999,-2,IF(VLOOKUP($A740,Sheet1!$B$3:$AH$1266,Sheet1!J$1+(Sheet1!$A$1-1)*10,FALSE)&gt;999,-1,0)))))))</f>
        <v>---</v>
      </c>
      <c r="AA740" s="385" t="str">
        <f>IF(ISNA(VLOOKUP($A740,Sheet1!$B$3:$AH$1266,Sheet1!K$1+(Sheet1!$A$1-1)*10,FALSE))=TRUE,"---",IF(VLOOKUP($A740,Sheet1!$B$3:$AH$1266,Sheet1!K$1+(Sheet1!$A$1-1)*10,FALSE)="---","---", (ROUND(VLOOKUP($A740,Sheet1!$B$3:$AH$1266,Sheet1!K$1+(Sheet1!$A$1-1)*10,FALSE),IF(VLOOKUP($A740,Sheet1!$B$3:$AH$1266,Sheet1!K$1+(Sheet1!$A$1-1)*10,FALSE)&gt;99999,-3,IF(VLOOKUP($A740,Sheet1!$B$3:$AH$1266,Sheet1!K$1+(Sheet1!$A$1-1)*10,FALSE)&gt;9999,-2,IF(VLOOKUP($A740,Sheet1!$B$3:$AH$1266,Sheet1!K$1+(Sheet1!$A$1-1)*10,FALSE)&gt;999,-1,0)))))))</f>
        <v>---</v>
      </c>
      <c r="AB740" s="385" t="str">
        <f>IF(ISNA(VLOOKUP($A740,Sheet1!$B$3:$AH$1266,Sheet1!L$1+(Sheet1!$A$1-1)*10,FALSE))=TRUE,"---",IF(VLOOKUP($A740,Sheet1!$B$3:$AH$1266,Sheet1!L$1+(Sheet1!$A$1-1)*10,FALSE)="---","---", (ROUND(VLOOKUP($A740,Sheet1!$B$3:$AH$1266,Sheet1!L$1+(Sheet1!$A$1-1)*10,FALSE),IF(VLOOKUP($A740,Sheet1!$B$3:$AH$1266,Sheet1!L$1+(Sheet1!$A$1-1)*10,FALSE)&gt;99999,-3,IF(VLOOKUP($A740,Sheet1!$B$3:$AH$1266,Sheet1!L$1+(Sheet1!$A$1-1)*10,FALSE)&gt;9999,-2,IF(VLOOKUP($A740,Sheet1!$B$3:$AH$1266,Sheet1!L$1+(Sheet1!$A$1-1)*10,FALSE)&gt;999,-1,0)))))))</f>
        <v>---</v>
      </c>
      <c r="AC740" s="385" t="str">
        <f>IF(ISNA(VLOOKUP($A740,Sheet1!$B$3:$AH$1266,Sheet1!M$1+(Sheet1!$A$1-1)*10,FALSE))=TRUE,"---",IF(VLOOKUP($A740,Sheet1!$B$3:$AH$1266,Sheet1!M$1+(Sheet1!$A$1-1)*10,FALSE)="---","---", (ROUND(VLOOKUP($A740,Sheet1!$B$3:$AH$1266,Sheet1!M$1+(Sheet1!$A$1-1)*10,FALSE),IF(VLOOKUP($A740,Sheet1!$B$3:$AH$1266,Sheet1!M$1+(Sheet1!$A$1-1)*10,FALSE)&gt;99999,-3,IF(VLOOKUP($A740,Sheet1!$B$3:$AH$1266,Sheet1!M$1+(Sheet1!$A$1-1)*10,FALSE)&gt;9999,-2,IF(VLOOKUP($A740,Sheet1!$B$3:$AH$1266,Sheet1!M$1+(Sheet1!$A$1-1)*10,FALSE)&gt;999,-1,0)))))))</f>
        <v>---</v>
      </c>
      <c r="AD740" s="385" t="str">
        <f>IF(ISNA(VLOOKUP($A740,Sheet1!$B$3:$AH$1266,Sheet1!N$1+(Sheet1!$A$1-1)*10,FALSE))=TRUE,"---",IF(VLOOKUP($A740,Sheet1!$B$3:$AH$1266,Sheet1!N$1+(Sheet1!$A$1-1)*10,FALSE)="---","---", (ROUND(VLOOKUP($A740,Sheet1!$B$3:$AH$1266,Sheet1!N$1+(Sheet1!$A$1-1)*10,FALSE),IF(VLOOKUP($A740,Sheet1!$B$3:$AH$1266,Sheet1!N$1+(Sheet1!$A$1-1)*10,FALSE)&gt;99999,-3,IF(VLOOKUP($A740,Sheet1!$B$3:$AH$1266,Sheet1!N$1+(Sheet1!$A$1-1)*10,FALSE)&gt;9999,-2,IF(VLOOKUP($A740,Sheet1!$B$3:$AH$1266,Sheet1!N$1+(Sheet1!$A$1-1)*10,FALSE)&gt;999,-1,0)))))))</f>
        <v>---</v>
      </c>
    </row>
    <row r="741" spans="1:30" s="27" customFormat="1" ht="25.5" customHeight="1" x14ac:dyDescent="0.25">
      <c r="A741" s="304"/>
      <c r="B741" s="346"/>
      <c r="C741" s="304"/>
      <c r="D741" s="304"/>
      <c r="E741" s="305" t="e">
        <v>#N/A</v>
      </c>
      <c r="F741" s="355"/>
      <c r="G741" s="372"/>
      <c r="H741" s="348"/>
      <c r="I741" s="119">
        <v>38248</v>
      </c>
      <c r="J741" s="120">
        <v>12.08</v>
      </c>
      <c r="K741" s="118" t="s">
        <v>20</v>
      </c>
      <c r="L741" s="122">
        <v>20200</v>
      </c>
      <c r="M741" s="123">
        <v>54.3</v>
      </c>
      <c r="N741" s="118" t="s">
        <v>1133</v>
      </c>
      <c r="O741" s="71">
        <f>IF(U739&lt;&gt;"---",IF(L741&lt;W739,"&gt;50",IF(AND(L741&gt;=W739,L741&lt;=X739),(W$8-(((LOG(L741)-LOG(W739))/((LOG(X739)-LOG(W739)))*(W$8-X$8)))),IF(AND(L741&gt;=X739,L741&lt;=Y739),(X$8-(((LOG(L741)-LOG(X739))/((LOG(Y739)-LOG(X739)))*(X$8-Y$8)))),IF(AND(L741&gt;=Y739,L741&lt;=Z739),(Y$8-(((LOG(L741)-LOG(Y739))/((LOG(Z739)-LOG(Y739)))*(Y$8-Z$8)))),IF(AND(L741&gt;=Z739,L741&lt;=AA739),(Z$8-(((LOG(L741)-LOG(Z739))/((LOG(AA739)-LOG(Z739)))*(Z$8-AA$8)))),IF(AND(L741&gt;=AA739,L741&lt;=AB739),(AA$8-(((LOG(L741)-LOG(AA739))/((LOG(AB739)-LOG(AA739)))*(AA$8-AB$8)))),IF(AND(L741&gt;=AB739,L741&lt;=AC739),(AB$8-(((LOG(L741)-LOG(AB739))/((LOG(AC739)-LOG(AB739)))*(AB$8-AC$8)))),IF(AND(L741&gt;=AC739,L741&lt;=AD739),(AC$8-(((LOG(L741)-LOG(AC739))/((LOG(AD739)-LOG(AC739)))*(AC$8-AD$8)))),IF(L741&gt;AD739*1.1,"&lt;0.2",0.2))))))))),"")</f>
        <v>3.2892927474241271</v>
      </c>
      <c r="P741" s="71">
        <f>IF(O741&lt;&gt;"",VLOOKUP($A739,Sheet4!$A$2:$O$1309,14,FALSE)*100,"")</f>
        <v>0.32005101642995637</v>
      </c>
      <c r="Q741" s="71">
        <f>IF(P741&lt;&gt;"",VLOOKUP($A739,Sheet4!$A$2:$O$1309,15,FALSE)*100,"")</f>
        <v>3.0911484477492923</v>
      </c>
      <c r="R741" s="73">
        <f t="shared" si="26"/>
        <v>30</v>
      </c>
      <c r="S741" s="357" t="e">
        <v>#N/A</v>
      </c>
      <c r="T741" s="357" t="str">
        <f>IF(ISNA(VLOOKUP(A741,Sheet1!B$3:C$1266,2,FALSE)=TRUE),"ND",VLOOKUP(A741,Sheet1!B$3:C$1266,2,FALSE))</f>
        <v>ND</v>
      </c>
      <c r="U741" s="385" t="str">
        <f>IF(ISNA(VLOOKUP($A741,Sheet1!$B$3:$AH$1266,Sheet1!E$1+(Sheet1!$A$1-1)*10,FALSE))=TRUE,"---",IF(VLOOKUP($A741,Sheet1!$B$3:$AH$1266,Sheet1!E$1+(Sheet1!$A$1-1)*10,FALSE)="---","---", (ROUND(VLOOKUP($A741,Sheet1!$B$3:$AH$1266,Sheet1!E$1+(Sheet1!$A$1-1)*10,FALSE),IF(VLOOKUP($A741,Sheet1!$B$3:$AH$1266,Sheet1!E$1+(Sheet1!$A$1-1)*10,FALSE)&gt;99999,-3,IF(VLOOKUP($A741,Sheet1!$B$3:$AH$1266,Sheet1!E$1+(Sheet1!$A$1-1)*10,FALSE)&gt;9999,-2,IF(VLOOKUP($A741,Sheet1!$B$3:$AH$1266,Sheet1!E$1+(Sheet1!$A$1-1)*10,FALSE)&gt;999,-1,0)))))))</f>
        <v>---</v>
      </c>
      <c r="V741" s="385" t="str">
        <f>IF(ISNA(VLOOKUP($A741,Sheet1!$B$3:$AH$1266,Sheet1!F$1+(Sheet1!$A$1-1)*10,FALSE))=TRUE,"---",IF(VLOOKUP($A741,Sheet1!$B$3:$AH$1266,Sheet1!F$1+(Sheet1!$A$1-1)*10,FALSE)="---","---", (ROUND(VLOOKUP($A741,Sheet1!$B$3:$AH$1266,Sheet1!F$1+(Sheet1!$A$1-1)*10,FALSE),IF(VLOOKUP($A741,Sheet1!$B$3:$AH$1266,Sheet1!F$1+(Sheet1!$A$1-1)*10,FALSE)&gt;99999,-3,IF(VLOOKUP($A741,Sheet1!$B$3:$AH$1266,Sheet1!F$1+(Sheet1!$A$1-1)*10,FALSE)&gt;9999,-2,IF(VLOOKUP($A741,Sheet1!$B$3:$AH$1266,Sheet1!F$1+(Sheet1!$A$1-1)*10,FALSE)&gt;999,-1,0)))))))</f>
        <v>---</v>
      </c>
      <c r="W741" s="385" t="str">
        <f>IF(ISNA(VLOOKUP($A741,Sheet1!$B$3:$AH$1266,Sheet1!G$1+(Sheet1!$A$1-1)*10,FALSE))=TRUE,"---",IF(VLOOKUP($A741,Sheet1!$B$3:$AH$1266,Sheet1!G$1+(Sheet1!$A$1-1)*10,FALSE)="---","---", (ROUND(VLOOKUP($A741,Sheet1!$B$3:$AH$1266,Sheet1!G$1+(Sheet1!$A$1-1)*10,FALSE),IF(VLOOKUP($A741,Sheet1!$B$3:$AH$1266,Sheet1!G$1+(Sheet1!$A$1-1)*10,FALSE)&gt;99999,-3,IF(VLOOKUP($A741,Sheet1!$B$3:$AH$1266,Sheet1!G$1+(Sheet1!$A$1-1)*10,FALSE)&gt;9999,-2,IF(VLOOKUP($A741,Sheet1!$B$3:$AH$1266,Sheet1!G$1+(Sheet1!$A$1-1)*10,FALSE)&gt;999,-1,0)))))))</f>
        <v>---</v>
      </c>
      <c r="X741" s="385" t="str">
        <f>IF(ISNA(VLOOKUP($A741,Sheet1!$B$3:$AH$1266,Sheet1!H$1+(Sheet1!$A$1-1)*10,FALSE))=TRUE,"---",IF(VLOOKUP($A741,Sheet1!$B$3:$AH$1266,Sheet1!H$1+(Sheet1!$A$1-1)*10,FALSE)="---","---", (ROUND(VLOOKUP($A741,Sheet1!$B$3:$AH$1266,Sheet1!H$1+(Sheet1!$A$1-1)*10,FALSE),IF(VLOOKUP($A741,Sheet1!$B$3:$AH$1266,Sheet1!H$1+(Sheet1!$A$1-1)*10,FALSE)&gt;99999,-3,IF(VLOOKUP($A741,Sheet1!$B$3:$AH$1266,Sheet1!H$1+(Sheet1!$A$1-1)*10,FALSE)&gt;9999,-2,IF(VLOOKUP($A741,Sheet1!$B$3:$AH$1266,Sheet1!H$1+(Sheet1!$A$1-1)*10,FALSE)&gt;999,-1,0)))))))</f>
        <v>---</v>
      </c>
      <c r="Y741" s="385" t="str">
        <f>IF(ISNA(VLOOKUP($A741,Sheet1!$B$3:$AH$1266,Sheet1!I$1+(Sheet1!$A$1-1)*10,FALSE))=TRUE,"---",IF(VLOOKUP($A741,Sheet1!$B$3:$AH$1266,Sheet1!I$1+(Sheet1!$A$1-1)*10,FALSE)="---","---", (ROUND(VLOOKUP($A741,Sheet1!$B$3:$AH$1266,Sheet1!I$1+(Sheet1!$A$1-1)*10,FALSE),IF(VLOOKUP($A741,Sheet1!$B$3:$AH$1266,Sheet1!I$1+(Sheet1!$A$1-1)*10,FALSE)&gt;99999,-3,IF(VLOOKUP($A741,Sheet1!$B$3:$AH$1266,Sheet1!I$1+(Sheet1!$A$1-1)*10,FALSE)&gt;9999,-2,IF(VLOOKUP($A741,Sheet1!$B$3:$AH$1266,Sheet1!I$1+(Sheet1!$A$1-1)*10,FALSE)&gt;999,-1,0)))))))</f>
        <v>---</v>
      </c>
      <c r="Z741" s="385" t="str">
        <f>IF(ISNA(VLOOKUP($A741,Sheet1!$B$3:$AH$1266,Sheet1!J$1+(Sheet1!$A$1-1)*10,FALSE))=TRUE,"---",IF(VLOOKUP($A741,Sheet1!$B$3:$AH$1266,Sheet1!J$1+(Sheet1!$A$1-1)*10,FALSE)="---","---", (ROUND(VLOOKUP($A741,Sheet1!$B$3:$AH$1266,Sheet1!J$1+(Sheet1!$A$1-1)*10,FALSE),IF(VLOOKUP($A741,Sheet1!$B$3:$AH$1266,Sheet1!J$1+(Sheet1!$A$1-1)*10,FALSE)&gt;99999,-3,IF(VLOOKUP($A741,Sheet1!$B$3:$AH$1266,Sheet1!J$1+(Sheet1!$A$1-1)*10,FALSE)&gt;9999,-2,IF(VLOOKUP($A741,Sheet1!$B$3:$AH$1266,Sheet1!J$1+(Sheet1!$A$1-1)*10,FALSE)&gt;999,-1,0)))))))</f>
        <v>---</v>
      </c>
      <c r="AA741" s="385" t="str">
        <f>IF(ISNA(VLOOKUP($A741,Sheet1!$B$3:$AH$1266,Sheet1!K$1+(Sheet1!$A$1-1)*10,FALSE))=TRUE,"---",IF(VLOOKUP($A741,Sheet1!$B$3:$AH$1266,Sheet1!K$1+(Sheet1!$A$1-1)*10,FALSE)="---","---", (ROUND(VLOOKUP($A741,Sheet1!$B$3:$AH$1266,Sheet1!K$1+(Sheet1!$A$1-1)*10,FALSE),IF(VLOOKUP($A741,Sheet1!$B$3:$AH$1266,Sheet1!K$1+(Sheet1!$A$1-1)*10,FALSE)&gt;99999,-3,IF(VLOOKUP($A741,Sheet1!$B$3:$AH$1266,Sheet1!K$1+(Sheet1!$A$1-1)*10,FALSE)&gt;9999,-2,IF(VLOOKUP($A741,Sheet1!$B$3:$AH$1266,Sheet1!K$1+(Sheet1!$A$1-1)*10,FALSE)&gt;999,-1,0)))))))</f>
        <v>---</v>
      </c>
      <c r="AB741" s="385" t="str">
        <f>IF(ISNA(VLOOKUP($A741,Sheet1!$B$3:$AH$1266,Sheet1!L$1+(Sheet1!$A$1-1)*10,FALSE))=TRUE,"---",IF(VLOOKUP($A741,Sheet1!$B$3:$AH$1266,Sheet1!L$1+(Sheet1!$A$1-1)*10,FALSE)="---","---", (ROUND(VLOOKUP($A741,Sheet1!$B$3:$AH$1266,Sheet1!L$1+(Sheet1!$A$1-1)*10,FALSE),IF(VLOOKUP($A741,Sheet1!$B$3:$AH$1266,Sheet1!L$1+(Sheet1!$A$1-1)*10,FALSE)&gt;99999,-3,IF(VLOOKUP($A741,Sheet1!$B$3:$AH$1266,Sheet1!L$1+(Sheet1!$A$1-1)*10,FALSE)&gt;9999,-2,IF(VLOOKUP($A741,Sheet1!$B$3:$AH$1266,Sheet1!L$1+(Sheet1!$A$1-1)*10,FALSE)&gt;999,-1,0)))))))</f>
        <v>---</v>
      </c>
      <c r="AC741" s="385" t="str">
        <f>IF(ISNA(VLOOKUP($A741,Sheet1!$B$3:$AH$1266,Sheet1!M$1+(Sheet1!$A$1-1)*10,FALSE))=TRUE,"---",IF(VLOOKUP($A741,Sheet1!$B$3:$AH$1266,Sheet1!M$1+(Sheet1!$A$1-1)*10,FALSE)="---","---", (ROUND(VLOOKUP($A741,Sheet1!$B$3:$AH$1266,Sheet1!M$1+(Sheet1!$A$1-1)*10,FALSE),IF(VLOOKUP($A741,Sheet1!$B$3:$AH$1266,Sheet1!M$1+(Sheet1!$A$1-1)*10,FALSE)&gt;99999,-3,IF(VLOOKUP($A741,Sheet1!$B$3:$AH$1266,Sheet1!M$1+(Sheet1!$A$1-1)*10,FALSE)&gt;9999,-2,IF(VLOOKUP($A741,Sheet1!$B$3:$AH$1266,Sheet1!M$1+(Sheet1!$A$1-1)*10,FALSE)&gt;999,-1,0)))))))</f>
        <v>---</v>
      </c>
      <c r="AD741" s="385" t="str">
        <f>IF(ISNA(VLOOKUP($A741,Sheet1!$B$3:$AH$1266,Sheet1!N$1+(Sheet1!$A$1-1)*10,FALSE))=TRUE,"---",IF(VLOOKUP($A741,Sheet1!$B$3:$AH$1266,Sheet1!N$1+(Sheet1!$A$1-1)*10,FALSE)="---","---", (ROUND(VLOOKUP($A741,Sheet1!$B$3:$AH$1266,Sheet1!N$1+(Sheet1!$A$1-1)*10,FALSE),IF(VLOOKUP($A741,Sheet1!$B$3:$AH$1266,Sheet1!N$1+(Sheet1!$A$1-1)*10,FALSE)&gt;99999,-3,IF(VLOOKUP($A741,Sheet1!$B$3:$AH$1266,Sheet1!N$1+(Sheet1!$A$1-1)*10,FALSE)&gt;9999,-2,IF(VLOOKUP($A741,Sheet1!$B$3:$AH$1266,Sheet1!N$1+(Sheet1!$A$1-1)*10,FALSE)&gt;999,-1,0)))))))</f>
        <v>---</v>
      </c>
    </row>
    <row r="742" spans="1:30" s="27" customFormat="1" ht="25.5" customHeight="1" x14ac:dyDescent="0.25">
      <c r="A742" s="125" t="s">
        <v>1134</v>
      </c>
      <c r="B742" s="126" t="s">
        <v>1135</v>
      </c>
      <c r="C742" s="125">
        <v>420519</v>
      </c>
      <c r="D742" s="125">
        <v>745917</v>
      </c>
      <c r="E742" s="70" t="s">
        <v>3040</v>
      </c>
      <c r="F742" s="139" t="s">
        <v>4405</v>
      </c>
      <c r="G742" s="127" t="s">
        <v>160</v>
      </c>
      <c r="H742" s="128">
        <v>17.3</v>
      </c>
      <c r="I742" s="112">
        <v>15484</v>
      </c>
      <c r="J742" s="140" t="s">
        <v>4405</v>
      </c>
      <c r="K742" s="127" t="s">
        <v>17</v>
      </c>
      <c r="L742" s="115">
        <v>4940</v>
      </c>
      <c r="M742" s="116">
        <v>286</v>
      </c>
      <c r="N742" s="127" t="s">
        <v>145</v>
      </c>
      <c r="O742" s="68">
        <f t="shared" si="24"/>
        <v>0.2</v>
      </c>
      <c r="P742" s="68">
        <f>IF(O742&lt;&gt;"",VLOOKUP($A742,Sheet4!$A$2:$O$1309,14,FALSE)*100,"")</f>
        <v>0.14209477595243936</v>
      </c>
      <c r="Q742" s="68">
        <f>IF(P742&lt;&gt;"",VLOOKUP($A742,Sheet4!$A$2:$O$1309,15,FALSE)*100,"")</f>
        <v>1.3831557506582604</v>
      </c>
      <c r="R742" s="74" t="str">
        <f t="shared" si="26"/>
        <v>500</v>
      </c>
      <c r="S742" s="64" t="s">
        <v>4365</v>
      </c>
      <c r="T742" s="64" t="str">
        <f>IF(ISNA(VLOOKUP(A742,Sheet1!B$3:C$1266,2,FALSE)=TRUE),"NC",VLOOKUP(A742,Sheet1!B$3:C$1266,2,FALSE))</f>
        <v>Rural</v>
      </c>
      <c r="U742" s="65">
        <f>IF(ISNA(VLOOKUP($A742,Sheet1!$B$3:$AH$1266,Sheet1!E$1+(Sheet1!$A$1-1)*10,FALSE))=TRUE,"---",IF(VLOOKUP($A742,Sheet1!$B$3:$AH$1266,Sheet1!E$1+(Sheet1!$A$1-1)*10,FALSE)="---","---", (ROUND(VLOOKUP($A742,Sheet1!$B$3:$AH$1266,Sheet1!E$1+(Sheet1!$A$1-1)*10,FALSE),IF(VLOOKUP($A742,Sheet1!$B$3:$AH$1266,Sheet1!E$1+(Sheet1!$A$1-1)*10,FALSE)&gt;99999,-3,IF(VLOOKUP($A742,Sheet1!$B$3:$AH$1266,Sheet1!E$1+(Sheet1!$A$1-1)*10,FALSE)&gt;9999,-2,IF(VLOOKUP($A742,Sheet1!$B$3:$AH$1266,Sheet1!E$1+(Sheet1!$A$1-1)*10,FALSE)&gt;999,-1,0)))))))</f>
        <v>509</v>
      </c>
      <c r="V742" s="65">
        <f>IF(ISNA(VLOOKUP($A742,Sheet1!$B$3:$AH$1266,Sheet1!F$1+(Sheet1!$A$1-1)*10,FALSE))=TRUE,"---",IF(VLOOKUP($A742,Sheet1!$B$3:$AH$1266,Sheet1!F$1+(Sheet1!$A$1-1)*10,FALSE)="---","---", (ROUND(VLOOKUP($A742,Sheet1!$B$3:$AH$1266,Sheet1!F$1+(Sheet1!$A$1-1)*10,FALSE),IF(VLOOKUP($A742,Sheet1!$B$3:$AH$1266,Sheet1!F$1+(Sheet1!$A$1-1)*10,FALSE)&gt;99999,-3,IF(VLOOKUP($A742,Sheet1!$B$3:$AH$1266,Sheet1!F$1+(Sheet1!$A$1-1)*10,FALSE)&gt;9999,-2,IF(VLOOKUP($A742,Sheet1!$B$3:$AH$1266,Sheet1!F$1+(Sheet1!$A$1-1)*10,FALSE)&gt;999,-1,0)))))))</f>
        <v>636</v>
      </c>
      <c r="W742" s="65">
        <f>IF(ISNA(VLOOKUP($A742,Sheet1!$B$3:$AH$1266,Sheet1!G$1+(Sheet1!$A$1-1)*10,FALSE))=TRUE,"---",IF(VLOOKUP($A742,Sheet1!$B$3:$AH$1266,Sheet1!G$1+(Sheet1!$A$1-1)*10,FALSE)="---","---", (ROUND(VLOOKUP($A742,Sheet1!$B$3:$AH$1266,Sheet1!G$1+(Sheet1!$A$1-1)*10,FALSE),IF(VLOOKUP($A742,Sheet1!$B$3:$AH$1266,Sheet1!G$1+(Sheet1!$A$1-1)*10,FALSE)&gt;99999,-3,IF(VLOOKUP($A742,Sheet1!$B$3:$AH$1266,Sheet1!G$1+(Sheet1!$A$1-1)*10,FALSE)&gt;9999,-2,IF(VLOOKUP($A742,Sheet1!$B$3:$AH$1266,Sheet1!G$1+(Sheet1!$A$1-1)*10,FALSE)&gt;999,-1,0)))))))</f>
        <v>808</v>
      </c>
      <c r="X742" s="65">
        <f>IF(ISNA(VLOOKUP($A742,Sheet1!$B$3:$AH$1266,Sheet1!H$1+(Sheet1!$A$1-1)*10,FALSE))=TRUE,"---",IF(VLOOKUP($A742,Sheet1!$B$3:$AH$1266,Sheet1!H$1+(Sheet1!$A$1-1)*10,FALSE)="---","---", (ROUND(VLOOKUP($A742,Sheet1!$B$3:$AH$1266,Sheet1!H$1+(Sheet1!$A$1-1)*10,FALSE),IF(VLOOKUP($A742,Sheet1!$B$3:$AH$1266,Sheet1!H$1+(Sheet1!$A$1-1)*10,FALSE)&gt;99999,-3,IF(VLOOKUP($A742,Sheet1!$B$3:$AH$1266,Sheet1!H$1+(Sheet1!$A$1-1)*10,FALSE)&gt;9999,-2,IF(VLOOKUP($A742,Sheet1!$B$3:$AH$1266,Sheet1!H$1+(Sheet1!$A$1-1)*10,FALSE)&gt;999,-1,0)))))))</f>
        <v>1320</v>
      </c>
      <c r="Y742" s="65">
        <f>IF(ISNA(VLOOKUP($A742,Sheet1!$B$3:$AH$1266,Sheet1!I$1+(Sheet1!$A$1-1)*10,FALSE))=TRUE,"---",IF(VLOOKUP($A742,Sheet1!$B$3:$AH$1266,Sheet1!I$1+(Sheet1!$A$1-1)*10,FALSE)="---","---", (ROUND(VLOOKUP($A742,Sheet1!$B$3:$AH$1266,Sheet1!I$1+(Sheet1!$A$1-1)*10,FALSE),IF(VLOOKUP($A742,Sheet1!$B$3:$AH$1266,Sheet1!I$1+(Sheet1!$A$1-1)*10,FALSE)&gt;99999,-3,IF(VLOOKUP($A742,Sheet1!$B$3:$AH$1266,Sheet1!I$1+(Sheet1!$A$1-1)*10,FALSE)&gt;9999,-2,IF(VLOOKUP($A742,Sheet1!$B$3:$AH$1266,Sheet1!I$1+(Sheet1!$A$1-1)*10,FALSE)&gt;999,-1,0)))))))</f>
        <v>1740</v>
      </c>
      <c r="Z742" s="65">
        <f>IF(ISNA(VLOOKUP($A742,Sheet1!$B$3:$AH$1266,Sheet1!J$1+(Sheet1!$A$1-1)*10,FALSE))=TRUE,"---",IF(VLOOKUP($A742,Sheet1!$B$3:$AH$1266,Sheet1!J$1+(Sheet1!$A$1-1)*10,FALSE)="---","---", (ROUND(VLOOKUP($A742,Sheet1!$B$3:$AH$1266,Sheet1!J$1+(Sheet1!$A$1-1)*10,FALSE),IF(VLOOKUP($A742,Sheet1!$B$3:$AH$1266,Sheet1!J$1+(Sheet1!$A$1-1)*10,FALSE)&gt;99999,-3,IF(VLOOKUP($A742,Sheet1!$B$3:$AH$1266,Sheet1!J$1+(Sheet1!$A$1-1)*10,FALSE)&gt;9999,-2,IF(VLOOKUP($A742,Sheet1!$B$3:$AH$1266,Sheet1!J$1+(Sheet1!$A$1-1)*10,FALSE)&gt;999,-1,0)))))))</f>
        <v>2310</v>
      </c>
      <c r="AA742" s="65">
        <f>IF(ISNA(VLOOKUP($A742,Sheet1!$B$3:$AH$1266,Sheet1!K$1+(Sheet1!$A$1-1)*10,FALSE))=TRUE,"---",IF(VLOOKUP($A742,Sheet1!$B$3:$AH$1266,Sheet1!K$1+(Sheet1!$A$1-1)*10,FALSE)="---","---", (ROUND(VLOOKUP($A742,Sheet1!$B$3:$AH$1266,Sheet1!K$1+(Sheet1!$A$1-1)*10,FALSE),IF(VLOOKUP($A742,Sheet1!$B$3:$AH$1266,Sheet1!K$1+(Sheet1!$A$1-1)*10,FALSE)&gt;99999,-3,IF(VLOOKUP($A742,Sheet1!$B$3:$AH$1266,Sheet1!K$1+(Sheet1!$A$1-1)*10,FALSE)&gt;9999,-2,IF(VLOOKUP($A742,Sheet1!$B$3:$AH$1266,Sheet1!K$1+(Sheet1!$A$1-1)*10,FALSE)&gt;999,-1,0)))))))</f>
        <v>2810</v>
      </c>
      <c r="AB742" s="65">
        <f>IF(ISNA(VLOOKUP($A742,Sheet1!$B$3:$AH$1266,Sheet1!L$1+(Sheet1!$A$1-1)*10,FALSE))=TRUE,"---",IF(VLOOKUP($A742,Sheet1!$B$3:$AH$1266,Sheet1!L$1+(Sheet1!$A$1-1)*10,FALSE)="---","---", (ROUND(VLOOKUP($A742,Sheet1!$B$3:$AH$1266,Sheet1!L$1+(Sheet1!$A$1-1)*10,FALSE),IF(VLOOKUP($A742,Sheet1!$B$3:$AH$1266,Sheet1!L$1+(Sheet1!$A$1-1)*10,FALSE)&gt;99999,-3,IF(VLOOKUP($A742,Sheet1!$B$3:$AH$1266,Sheet1!L$1+(Sheet1!$A$1-1)*10,FALSE)&gt;9999,-2,IF(VLOOKUP($A742,Sheet1!$B$3:$AH$1266,Sheet1!L$1+(Sheet1!$A$1-1)*10,FALSE)&gt;999,-1,0)))))))</f>
        <v>3310</v>
      </c>
      <c r="AC742" s="65">
        <f>IF(ISNA(VLOOKUP($A742,Sheet1!$B$3:$AH$1266,Sheet1!M$1+(Sheet1!$A$1-1)*10,FALSE))=TRUE,"---",IF(VLOOKUP($A742,Sheet1!$B$3:$AH$1266,Sheet1!M$1+(Sheet1!$A$1-1)*10,FALSE)="---","---", (ROUND(VLOOKUP($A742,Sheet1!$B$3:$AH$1266,Sheet1!M$1+(Sheet1!$A$1-1)*10,FALSE),IF(VLOOKUP($A742,Sheet1!$B$3:$AH$1266,Sheet1!M$1+(Sheet1!$A$1-1)*10,FALSE)&gt;99999,-3,IF(VLOOKUP($A742,Sheet1!$B$3:$AH$1266,Sheet1!M$1+(Sheet1!$A$1-1)*10,FALSE)&gt;9999,-2,IF(VLOOKUP($A742,Sheet1!$B$3:$AH$1266,Sheet1!M$1+(Sheet1!$A$1-1)*10,FALSE)&gt;999,-1,0)))))))</f>
        <v>3860</v>
      </c>
      <c r="AD742" s="65">
        <f>IF(ISNA(VLOOKUP($A742,Sheet1!$B$3:$AH$1266,Sheet1!N$1+(Sheet1!$A$1-1)*10,FALSE))=TRUE,"---",IF(VLOOKUP($A742,Sheet1!$B$3:$AH$1266,Sheet1!N$1+(Sheet1!$A$1-1)*10,FALSE)="---","---", (ROUND(VLOOKUP($A742,Sheet1!$B$3:$AH$1266,Sheet1!N$1+(Sheet1!$A$1-1)*10,FALSE),IF(VLOOKUP($A742,Sheet1!$B$3:$AH$1266,Sheet1!N$1+(Sheet1!$A$1-1)*10,FALSE)&gt;99999,-3,IF(VLOOKUP($A742,Sheet1!$B$3:$AH$1266,Sheet1!N$1+(Sheet1!$A$1-1)*10,FALSE)&gt;9999,-2,IF(VLOOKUP($A742,Sheet1!$B$3:$AH$1266,Sheet1!N$1+(Sheet1!$A$1-1)*10,FALSE)&gt;999,-1,0)))))))</f>
        <v>4600</v>
      </c>
    </row>
    <row r="743" spans="1:30" s="27" customFormat="1" ht="25.5" customHeight="1" x14ac:dyDescent="0.25">
      <c r="A743" s="133" t="s">
        <v>1136</v>
      </c>
      <c r="B743" s="141" t="s">
        <v>1137</v>
      </c>
      <c r="C743" s="133">
        <v>420513</v>
      </c>
      <c r="D743" s="133">
        <v>750008</v>
      </c>
      <c r="E743" s="67" t="s">
        <v>3040</v>
      </c>
      <c r="F743" s="135" t="s">
        <v>4405</v>
      </c>
      <c r="G743" s="118" t="s">
        <v>160</v>
      </c>
      <c r="H743" s="136">
        <v>7.71</v>
      </c>
      <c r="I743" s="119">
        <v>15484</v>
      </c>
      <c r="J743" s="137" t="s">
        <v>4405</v>
      </c>
      <c r="K743" s="118" t="s">
        <v>17</v>
      </c>
      <c r="L743" s="122">
        <v>850</v>
      </c>
      <c r="M743" s="123">
        <v>110</v>
      </c>
      <c r="N743" s="118" t="s">
        <v>145</v>
      </c>
      <c r="O743" s="71">
        <f t="shared" si="24"/>
        <v>8.3399400521385481</v>
      </c>
      <c r="P743" s="71">
        <f>IF(O743&lt;&gt;"",VLOOKUP($A743,Sheet4!$A$2:$O$1309,14,FALSE)*100,"")</f>
        <v>0.84174144833026876</v>
      </c>
      <c r="Q743" s="71">
        <f>IF(P743&lt;&gt;"",VLOOKUP($A743,Sheet4!$A$2:$O$1309,15,FALSE)*100,"")</f>
        <v>7.9462625506508289</v>
      </c>
      <c r="R743" s="73">
        <f t="shared" si="26"/>
        <v>10</v>
      </c>
      <c r="S743" s="63" t="s">
        <v>4365</v>
      </c>
      <c r="T743" s="63" t="str">
        <f>IF(ISNA(VLOOKUP(A743,Sheet1!B$3:C$1266,2,FALSE)=TRUE),"NC",VLOOKUP(A743,Sheet1!B$3:C$1266,2,FALSE))</f>
        <v>Rural</v>
      </c>
      <c r="U743" s="66">
        <f>IF(ISNA(VLOOKUP($A743,Sheet1!$B$3:$AH$1266,Sheet1!E$1+(Sheet1!$A$1-1)*10,FALSE))=TRUE,"---",IF(VLOOKUP($A743,Sheet1!$B$3:$AH$1266,Sheet1!E$1+(Sheet1!$A$1-1)*10,FALSE)="---","---", (ROUND(VLOOKUP($A743,Sheet1!$B$3:$AH$1266,Sheet1!E$1+(Sheet1!$A$1-1)*10,FALSE),IF(VLOOKUP($A743,Sheet1!$B$3:$AH$1266,Sheet1!E$1+(Sheet1!$A$1-1)*10,FALSE)&gt;99999,-3,IF(VLOOKUP($A743,Sheet1!$B$3:$AH$1266,Sheet1!E$1+(Sheet1!$A$1-1)*10,FALSE)&gt;9999,-2,IF(VLOOKUP($A743,Sheet1!$B$3:$AH$1266,Sheet1!E$1+(Sheet1!$A$1-1)*10,FALSE)&gt;999,-1,0)))))))</f>
        <v>230</v>
      </c>
      <c r="V743" s="66">
        <f>IF(ISNA(VLOOKUP($A743,Sheet1!$B$3:$AH$1266,Sheet1!F$1+(Sheet1!$A$1-1)*10,FALSE))=TRUE,"---",IF(VLOOKUP($A743,Sheet1!$B$3:$AH$1266,Sheet1!F$1+(Sheet1!$A$1-1)*10,FALSE)="---","---", (ROUND(VLOOKUP($A743,Sheet1!$B$3:$AH$1266,Sheet1!F$1+(Sheet1!$A$1-1)*10,FALSE),IF(VLOOKUP($A743,Sheet1!$B$3:$AH$1266,Sheet1!F$1+(Sheet1!$A$1-1)*10,FALSE)&gt;99999,-3,IF(VLOOKUP($A743,Sheet1!$B$3:$AH$1266,Sheet1!F$1+(Sheet1!$A$1-1)*10,FALSE)&gt;9999,-2,IF(VLOOKUP($A743,Sheet1!$B$3:$AH$1266,Sheet1!F$1+(Sheet1!$A$1-1)*10,FALSE)&gt;999,-1,0)))))))</f>
        <v>287</v>
      </c>
      <c r="W743" s="66">
        <f>IF(ISNA(VLOOKUP($A743,Sheet1!$B$3:$AH$1266,Sheet1!G$1+(Sheet1!$A$1-1)*10,FALSE))=TRUE,"---",IF(VLOOKUP($A743,Sheet1!$B$3:$AH$1266,Sheet1!G$1+(Sheet1!$A$1-1)*10,FALSE)="---","---", (ROUND(VLOOKUP($A743,Sheet1!$B$3:$AH$1266,Sheet1!G$1+(Sheet1!$A$1-1)*10,FALSE),IF(VLOOKUP($A743,Sheet1!$B$3:$AH$1266,Sheet1!G$1+(Sheet1!$A$1-1)*10,FALSE)&gt;99999,-3,IF(VLOOKUP($A743,Sheet1!$B$3:$AH$1266,Sheet1!G$1+(Sheet1!$A$1-1)*10,FALSE)&gt;9999,-2,IF(VLOOKUP($A743,Sheet1!$B$3:$AH$1266,Sheet1!G$1+(Sheet1!$A$1-1)*10,FALSE)&gt;999,-1,0)))))))</f>
        <v>364</v>
      </c>
      <c r="X743" s="66">
        <f>IF(ISNA(VLOOKUP($A743,Sheet1!$B$3:$AH$1266,Sheet1!H$1+(Sheet1!$A$1-1)*10,FALSE))=TRUE,"---",IF(VLOOKUP($A743,Sheet1!$B$3:$AH$1266,Sheet1!H$1+(Sheet1!$A$1-1)*10,FALSE)="---","---", (ROUND(VLOOKUP($A743,Sheet1!$B$3:$AH$1266,Sheet1!H$1+(Sheet1!$A$1-1)*10,FALSE),IF(VLOOKUP($A743,Sheet1!$B$3:$AH$1266,Sheet1!H$1+(Sheet1!$A$1-1)*10,FALSE)&gt;99999,-3,IF(VLOOKUP($A743,Sheet1!$B$3:$AH$1266,Sheet1!H$1+(Sheet1!$A$1-1)*10,FALSE)&gt;9999,-2,IF(VLOOKUP($A743,Sheet1!$B$3:$AH$1266,Sheet1!H$1+(Sheet1!$A$1-1)*10,FALSE)&gt;999,-1,0)))))))</f>
        <v>595</v>
      </c>
      <c r="Y743" s="66">
        <f>IF(ISNA(VLOOKUP($A743,Sheet1!$B$3:$AH$1266,Sheet1!I$1+(Sheet1!$A$1-1)*10,FALSE))=TRUE,"---",IF(VLOOKUP($A743,Sheet1!$B$3:$AH$1266,Sheet1!I$1+(Sheet1!$A$1-1)*10,FALSE)="---","---", (ROUND(VLOOKUP($A743,Sheet1!$B$3:$AH$1266,Sheet1!I$1+(Sheet1!$A$1-1)*10,FALSE),IF(VLOOKUP($A743,Sheet1!$B$3:$AH$1266,Sheet1!I$1+(Sheet1!$A$1-1)*10,FALSE)&gt;99999,-3,IF(VLOOKUP($A743,Sheet1!$B$3:$AH$1266,Sheet1!I$1+(Sheet1!$A$1-1)*10,FALSE)&gt;9999,-2,IF(VLOOKUP($A743,Sheet1!$B$3:$AH$1266,Sheet1!I$1+(Sheet1!$A$1-1)*10,FALSE)&gt;999,-1,0)))))))</f>
        <v>784</v>
      </c>
      <c r="Z743" s="66">
        <f>IF(ISNA(VLOOKUP($A743,Sheet1!$B$3:$AH$1266,Sheet1!J$1+(Sheet1!$A$1-1)*10,FALSE))=TRUE,"---",IF(VLOOKUP($A743,Sheet1!$B$3:$AH$1266,Sheet1!J$1+(Sheet1!$A$1-1)*10,FALSE)="---","---", (ROUND(VLOOKUP($A743,Sheet1!$B$3:$AH$1266,Sheet1!J$1+(Sheet1!$A$1-1)*10,FALSE),IF(VLOOKUP($A743,Sheet1!$B$3:$AH$1266,Sheet1!J$1+(Sheet1!$A$1-1)*10,FALSE)&gt;99999,-3,IF(VLOOKUP($A743,Sheet1!$B$3:$AH$1266,Sheet1!J$1+(Sheet1!$A$1-1)*10,FALSE)&gt;9999,-2,IF(VLOOKUP($A743,Sheet1!$B$3:$AH$1266,Sheet1!J$1+(Sheet1!$A$1-1)*10,FALSE)&gt;999,-1,0)))))))</f>
        <v>1050</v>
      </c>
      <c r="AA743" s="66">
        <f>IF(ISNA(VLOOKUP($A743,Sheet1!$B$3:$AH$1266,Sheet1!K$1+(Sheet1!$A$1-1)*10,FALSE))=TRUE,"---",IF(VLOOKUP($A743,Sheet1!$B$3:$AH$1266,Sheet1!K$1+(Sheet1!$A$1-1)*10,FALSE)="---","---", (ROUND(VLOOKUP($A743,Sheet1!$B$3:$AH$1266,Sheet1!K$1+(Sheet1!$A$1-1)*10,FALSE),IF(VLOOKUP($A743,Sheet1!$B$3:$AH$1266,Sheet1!K$1+(Sheet1!$A$1-1)*10,FALSE)&gt;99999,-3,IF(VLOOKUP($A743,Sheet1!$B$3:$AH$1266,Sheet1!K$1+(Sheet1!$A$1-1)*10,FALSE)&gt;9999,-2,IF(VLOOKUP($A743,Sheet1!$B$3:$AH$1266,Sheet1!K$1+(Sheet1!$A$1-1)*10,FALSE)&gt;999,-1,0)))))))</f>
        <v>1280</v>
      </c>
      <c r="AB743" s="66">
        <f>IF(ISNA(VLOOKUP($A743,Sheet1!$B$3:$AH$1266,Sheet1!L$1+(Sheet1!$A$1-1)*10,FALSE))=TRUE,"---",IF(VLOOKUP($A743,Sheet1!$B$3:$AH$1266,Sheet1!L$1+(Sheet1!$A$1-1)*10,FALSE)="---","---", (ROUND(VLOOKUP($A743,Sheet1!$B$3:$AH$1266,Sheet1!L$1+(Sheet1!$A$1-1)*10,FALSE),IF(VLOOKUP($A743,Sheet1!$B$3:$AH$1266,Sheet1!L$1+(Sheet1!$A$1-1)*10,FALSE)&gt;99999,-3,IF(VLOOKUP($A743,Sheet1!$B$3:$AH$1266,Sheet1!L$1+(Sheet1!$A$1-1)*10,FALSE)&gt;9999,-2,IF(VLOOKUP($A743,Sheet1!$B$3:$AH$1266,Sheet1!L$1+(Sheet1!$A$1-1)*10,FALSE)&gt;999,-1,0)))))))</f>
        <v>1510</v>
      </c>
      <c r="AC743" s="66">
        <f>IF(ISNA(VLOOKUP($A743,Sheet1!$B$3:$AH$1266,Sheet1!M$1+(Sheet1!$A$1-1)*10,FALSE))=TRUE,"---",IF(VLOOKUP($A743,Sheet1!$B$3:$AH$1266,Sheet1!M$1+(Sheet1!$A$1-1)*10,FALSE)="---","---", (ROUND(VLOOKUP($A743,Sheet1!$B$3:$AH$1266,Sheet1!M$1+(Sheet1!$A$1-1)*10,FALSE),IF(VLOOKUP($A743,Sheet1!$B$3:$AH$1266,Sheet1!M$1+(Sheet1!$A$1-1)*10,FALSE)&gt;99999,-3,IF(VLOOKUP($A743,Sheet1!$B$3:$AH$1266,Sheet1!M$1+(Sheet1!$A$1-1)*10,FALSE)&gt;9999,-2,IF(VLOOKUP($A743,Sheet1!$B$3:$AH$1266,Sheet1!M$1+(Sheet1!$A$1-1)*10,FALSE)&gt;999,-1,0)))))))</f>
        <v>1760</v>
      </c>
      <c r="AD743" s="66">
        <f>IF(ISNA(VLOOKUP($A743,Sheet1!$B$3:$AH$1266,Sheet1!N$1+(Sheet1!$A$1-1)*10,FALSE))=TRUE,"---",IF(VLOOKUP($A743,Sheet1!$B$3:$AH$1266,Sheet1!N$1+(Sheet1!$A$1-1)*10,FALSE)="---","---", (ROUND(VLOOKUP($A743,Sheet1!$B$3:$AH$1266,Sheet1!N$1+(Sheet1!$A$1-1)*10,FALSE),IF(VLOOKUP($A743,Sheet1!$B$3:$AH$1266,Sheet1!N$1+(Sheet1!$A$1-1)*10,FALSE)&gt;99999,-3,IF(VLOOKUP($A743,Sheet1!$B$3:$AH$1266,Sheet1!N$1+(Sheet1!$A$1-1)*10,FALSE)&gt;9999,-2,IF(VLOOKUP($A743,Sheet1!$B$3:$AH$1266,Sheet1!N$1+(Sheet1!$A$1-1)*10,FALSE)&gt;999,-1,0)))))))</f>
        <v>2100</v>
      </c>
    </row>
    <row r="744" spans="1:30" s="27" customFormat="1" ht="25.5" customHeight="1" x14ac:dyDescent="0.25">
      <c r="A744" s="125" t="s">
        <v>1138</v>
      </c>
      <c r="B744" s="126" t="s">
        <v>1139</v>
      </c>
      <c r="C744" s="125">
        <v>420241</v>
      </c>
      <c r="D744" s="125">
        <v>745836</v>
      </c>
      <c r="E744" s="70" t="s">
        <v>3040</v>
      </c>
      <c r="F744" s="52" t="s">
        <v>4528</v>
      </c>
      <c r="G744" s="127" t="s">
        <v>286</v>
      </c>
      <c r="H744" s="128">
        <v>0.41</v>
      </c>
      <c r="I744" s="112">
        <v>29185</v>
      </c>
      <c r="J744" s="113">
        <v>4.3600000000000003</v>
      </c>
      <c r="K744" s="114" t="s">
        <v>4405</v>
      </c>
      <c r="L744" s="115">
        <v>57</v>
      </c>
      <c r="M744" s="116">
        <v>139</v>
      </c>
      <c r="N744" s="114" t="s">
        <v>4405</v>
      </c>
      <c r="O744" s="68">
        <f t="shared" si="24"/>
        <v>7.0998207363619503</v>
      </c>
      <c r="P744" s="68">
        <f>IF(O744&lt;&gt;"",VLOOKUP($A744,Sheet4!$A$2:$O$1309,14,FALSE)*100,"")</f>
        <v>1.5111461472122611</v>
      </c>
      <c r="Q744" s="68">
        <f>IF(P744&lt;&gt;"",VLOOKUP($A744,Sheet4!$A$2:$O$1309,15,FALSE)*100,"")</f>
        <v>13.855734458519663</v>
      </c>
      <c r="R744" s="74">
        <f t="shared" si="26"/>
        <v>15</v>
      </c>
      <c r="S744" s="64" t="s">
        <v>4365</v>
      </c>
      <c r="T744" s="64" t="str">
        <f>IF(ISNA(VLOOKUP(A744,Sheet1!B$3:C$1266,2,FALSE)=TRUE),"NC",VLOOKUP(A744,Sheet1!B$3:C$1266,2,FALSE))</f>
        <v>Rural10</v>
      </c>
      <c r="U744" s="65">
        <f>IF(ISNA(VLOOKUP($A744,Sheet1!$B$3:$AH$1266,Sheet1!E$1+(Sheet1!$A$1-1)*10,FALSE))=TRUE,"---",IF(VLOOKUP($A744,Sheet1!$B$3:$AH$1266,Sheet1!E$1+(Sheet1!$A$1-1)*10,FALSE)="---","---", (ROUND(VLOOKUP($A744,Sheet1!$B$3:$AH$1266,Sheet1!E$1+(Sheet1!$A$1-1)*10,FALSE),IF(VLOOKUP($A744,Sheet1!$B$3:$AH$1266,Sheet1!E$1+(Sheet1!$A$1-1)*10,FALSE)&gt;99999,-3,IF(VLOOKUP($A744,Sheet1!$B$3:$AH$1266,Sheet1!E$1+(Sheet1!$A$1-1)*10,FALSE)&gt;9999,-2,IF(VLOOKUP($A744,Sheet1!$B$3:$AH$1266,Sheet1!E$1+(Sheet1!$A$1-1)*10,FALSE)&gt;999,-1,0)))))))</f>
        <v>12</v>
      </c>
      <c r="V744" s="65">
        <f>IF(ISNA(VLOOKUP($A744,Sheet1!$B$3:$AH$1266,Sheet1!F$1+(Sheet1!$A$1-1)*10,FALSE))=TRUE,"---",IF(VLOOKUP($A744,Sheet1!$B$3:$AH$1266,Sheet1!F$1+(Sheet1!$A$1-1)*10,FALSE)="---","---", (ROUND(VLOOKUP($A744,Sheet1!$B$3:$AH$1266,Sheet1!F$1+(Sheet1!$A$1-1)*10,FALSE),IF(VLOOKUP($A744,Sheet1!$B$3:$AH$1266,Sheet1!F$1+(Sheet1!$A$1-1)*10,FALSE)&gt;99999,-3,IF(VLOOKUP($A744,Sheet1!$B$3:$AH$1266,Sheet1!F$1+(Sheet1!$A$1-1)*10,FALSE)&gt;9999,-2,IF(VLOOKUP($A744,Sheet1!$B$3:$AH$1266,Sheet1!F$1+(Sheet1!$A$1-1)*10,FALSE)&gt;999,-1,0)))))))</f>
        <v>16</v>
      </c>
      <c r="W744" s="65">
        <f>IF(ISNA(VLOOKUP($A744,Sheet1!$B$3:$AH$1266,Sheet1!G$1+(Sheet1!$A$1-1)*10,FALSE))=TRUE,"---",IF(VLOOKUP($A744,Sheet1!$B$3:$AH$1266,Sheet1!G$1+(Sheet1!$A$1-1)*10,FALSE)="---","---", (ROUND(VLOOKUP($A744,Sheet1!$B$3:$AH$1266,Sheet1!G$1+(Sheet1!$A$1-1)*10,FALSE),IF(VLOOKUP($A744,Sheet1!$B$3:$AH$1266,Sheet1!G$1+(Sheet1!$A$1-1)*10,FALSE)&gt;99999,-3,IF(VLOOKUP($A744,Sheet1!$B$3:$AH$1266,Sheet1!G$1+(Sheet1!$A$1-1)*10,FALSE)&gt;9999,-2,IF(VLOOKUP($A744,Sheet1!$B$3:$AH$1266,Sheet1!G$1+(Sheet1!$A$1-1)*10,FALSE)&gt;999,-1,0)))))))</f>
        <v>21</v>
      </c>
      <c r="X744" s="65">
        <f>IF(ISNA(VLOOKUP($A744,Sheet1!$B$3:$AH$1266,Sheet1!H$1+(Sheet1!$A$1-1)*10,FALSE))=TRUE,"---",IF(VLOOKUP($A744,Sheet1!$B$3:$AH$1266,Sheet1!H$1+(Sheet1!$A$1-1)*10,FALSE)="---","---", (ROUND(VLOOKUP($A744,Sheet1!$B$3:$AH$1266,Sheet1!H$1+(Sheet1!$A$1-1)*10,FALSE),IF(VLOOKUP($A744,Sheet1!$B$3:$AH$1266,Sheet1!H$1+(Sheet1!$A$1-1)*10,FALSE)&gt;99999,-3,IF(VLOOKUP($A744,Sheet1!$B$3:$AH$1266,Sheet1!H$1+(Sheet1!$A$1-1)*10,FALSE)&gt;9999,-2,IF(VLOOKUP($A744,Sheet1!$B$3:$AH$1266,Sheet1!H$1+(Sheet1!$A$1-1)*10,FALSE)&gt;999,-1,0)))))))</f>
        <v>36</v>
      </c>
      <c r="Y744" s="65">
        <f>IF(ISNA(VLOOKUP($A744,Sheet1!$B$3:$AH$1266,Sheet1!I$1+(Sheet1!$A$1-1)*10,FALSE))=TRUE,"---",IF(VLOOKUP($A744,Sheet1!$B$3:$AH$1266,Sheet1!I$1+(Sheet1!$A$1-1)*10,FALSE)="---","---", (ROUND(VLOOKUP($A744,Sheet1!$B$3:$AH$1266,Sheet1!I$1+(Sheet1!$A$1-1)*10,FALSE),IF(VLOOKUP($A744,Sheet1!$B$3:$AH$1266,Sheet1!I$1+(Sheet1!$A$1-1)*10,FALSE)&gt;99999,-3,IF(VLOOKUP($A744,Sheet1!$B$3:$AH$1266,Sheet1!I$1+(Sheet1!$A$1-1)*10,FALSE)&gt;9999,-2,IF(VLOOKUP($A744,Sheet1!$B$3:$AH$1266,Sheet1!I$1+(Sheet1!$A$1-1)*10,FALSE)&gt;999,-1,0)))))))</f>
        <v>49</v>
      </c>
      <c r="Z744" s="65">
        <f>IF(ISNA(VLOOKUP($A744,Sheet1!$B$3:$AH$1266,Sheet1!J$1+(Sheet1!$A$1-1)*10,FALSE))=TRUE,"---",IF(VLOOKUP($A744,Sheet1!$B$3:$AH$1266,Sheet1!J$1+(Sheet1!$A$1-1)*10,FALSE)="---","---", (ROUND(VLOOKUP($A744,Sheet1!$B$3:$AH$1266,Sheet1!J$1+(Sheet1!$A$1-1)*10,FALSE),IF(VLOOKUP($A744,Sheet1!$B$3:$AH$1266,Sheet1!J$1+(Sheet1!$A$1-1)*10,FALSE)&gt;99999,-3,IF(VLOOKUP($A744,Sheet1!$B$3:$AH$1266,Sheet1!J$1+(Sheet1!$A$1-1)*10,FALSE)&gt;9999,-2,IF(VLOOKUP($A744,Sheet1!$B$3:$AH$1266,Sheet1!J$1+(Sheet1!$A$1-1)*10,FALSE)&gt;999,-1,0)))))))</f>
        <v>67</v>
      </c>
      <c r="AA744" s="65">
        <f>IF(ISNA(VLOOKUP($A744,Sheet1!$B$3:$AH$1266,Sheet1!K$1+(Sheet1!$A$1-1)*10,FALSE))=TRUE,"---",IF(VLOOKUP($A744,Sheet1!$B$3:$AH$1266,Sheet1!K$1+(Sheet1!$A$1-1)*10,FALSE)="---","---", (ROUND(VLOOKUP($A744,Sheet1!$B$3:$AH$1266,Sheet1!K$1+(Sheet1!$A$1-1)*10,FALSE),IF(VLOOKUP($A744,Sheet1!$B$3:$AH$1266,Sheet1!K$1+(Sheet1!$A$1-1)*10,FALSE)&gt;99999,-3,IF(VLOOKUP($A744,Sheet1!$B$3:$AH$1266,Sheet1!K$1+(Sheet1!$A$1-1)*10,FALSE)&gt;9999,-2,IF(VLOOKUP($A744,Sheet1!$B$3:$AH$1266,Sheet1!K$1+(Sheet1!$A$1-1)*10,FALSE)&gt;999,-1,0)))))))</f>
        <v>82</v>
      </c>
      <c r="AB744" s="65">
        <f>IF(ISNA(VLOOKUP($A744,Sheet1!$B$3:$AH$1266,Sheet1!L$1+(Sheet1!$A$1-1)*10,FALSE))=TRUE,"---",IF(VLOOKUP($A744,Sheet1!$B$3:$AH$1266,Sheet1!L$1+(Sheet1!$A$1-1)*10,FALSE)="---","---", (ROUND(VLOOKUP($A744,Sheet1!$B$3:$AH$1266,Sheet1!L$1+(Sheet1!$A$1-1)*10,FALSE),IF(VLOOKUP($A744,Sheet1!$B$3:$AH$1266,Sheet1!L$1+(Sheet1!$A$1-1)*10,FALSE)&gt;99999,-3,IF(VLOOKUP($A744,Sheet1!$B$3:$AH$1266,Sheet1!L$1+(Sheet1!$A$1-1)*10,FALSE)&gt;9999,-2,IF(VLOOKUP($A744,Sheet1!$B$3:$AH$1266,Sheet1!L$1+(Sheet1!$A$1-1)*10,FALSE)&gt;999,-1,0)))))))</f>
        <v>98</v>
      </c>
      <c r="AC744" s="65">
        <f>IF(ISNA(VLOOKUP($A744,Sheet1!$B$3:$AH$1266,Sheet1!M$1+(Sheet1!$A$1-1)*10,FALSE))=TRUE,"---",IF(VLOOKUP($A744,Sheet1!$B$3:$AH$1266,Sheet1!M$1+(Sheet1!$A$1-1)*10,FALSE)="---","---", (ROUND(VLOOKUP($A744,Sheet1!$B$3:$AH$1266,Sheet1!M$1+(Sheet1!$A$1-1)*10,FALSE),IF(VLOOKUP($A744,Sheet1!$B$3:$AH$1266,Sheet1!M$1+(Sheet1!$A$1-1)*10,FALSE)&gt;99999,-3,IF(VLOOKUP($A744,Sheet1!$B$3:$AH$1266,Sheet1!M$1+(Sheet1!$A$1-1)*10,FALSE)&gt;9999,-2,IF(VLOOKUP($A744,Sheet1!$B$3:$AH$1266,Sheet1!M$1+(Sheet1!$A$1-1)*10,FALSE)&gt;999,-1,0)))))))</f>
        <v>115</v>
      </c>
      <c r="AD744" s="65">
        <f>IF(ISNA(VLOOKUP($A744,Sheet1!$B$3:$AH$1266,Sheet1!N$1+(Sheet1!$A$1-1)*10,FALSE))=TRUE,"---",IF(VLOOKUP($A744,Sheet1!$B$3:$AH$1266,Sheet1!N$1+(Sheet1!$A$1-1)*10,FALSE)="---","---", (ROUND(VLOOKUP($A744,Sheet1!$B$3:$AH$1266,Sheet1!N$1+(Sheet1!$A$1-1)*10,FALSE),IF(VLOOKUP($A744,Sheet1!$B$3:$AH$1266,Sheet1!N$1+(Sheet1!$A$1-1)*10,FALSE)&gt;99999,-3,IF(VLOOKUP($A744,Sheet1!$B$3:$AH$1266,Sheet1!N$1+(Sheet1!$A$1-1)*10,FALSE)&gt;9999,-2,IF(VLOOKUP($A744,Sheet1!$B$3:$AH$1266,Sheet1!N$1+(Sheet1!$A$1-1)*10,FALSE)&gt;999,-1,0)))))))</f>
        <v>138</v>
      </c>
    </row>
    <row r="745" spans="1:30" s="27" customFormat="1" ht="25.5" customHeight="1" x14ac:dyDescent="0.25">
      <c r="A745" s="304" t="s">
        <v>1140</v>
      </c>
      <c r="B745" s="393" t="s">
        <v>1141</v>
      </c>
      <c r="C745" s="304">
        <v>420128.5</v>
      </c>
      <c r="D745" s="304">
        <v>750709.4</v>
      </c>
      <c r="E745" s="305" t="s">
        <v>3040</v>
      </c>
      <c r="F745" s="345" t="s">
        <v>4682</v>
      </c>
      <c r="G745" s="351" t="s">
        <v>31</v>
      </c>
      <c r="H745" s="348">
        <v>458</v>
      </c>
      <c r="I745" s="119">
        <v>1378</v>
      </c>
      <c r="J745" s="137" t="s">
        <v>4405</v>
      </c>
      <c r="K745" s="118" t="s">
        <v>17</v>
      </c>
      <c r="L745" s="122">
        <v>42000</v>
      </c>
      <c r="M745" s="123">
        <v>91.7</v>
      </c>
      <c r="N745" s="118" t="s">
        <v>245</v>
      </c>
      <c r="O745" s="71" t="s">
        <v>4405</v>
      </c>
      <c r="P745" s="71" t="s">
        <v>4405</v>
      </c>
      <c r="Q745" s="71" t="s">
        <v>4405</v>
      </c>
      <c r="R745" s="73" t="s">
        <v>4405</v>
      </c>
      <c r="S745" s="357" t="s">
        <v>4365</v>
      </c>
      <c r="T745" s="357" t="str">
        <f>IF(ISNA(VLOOKUP(A745,Sheet1!B$3:C$1266,2,FALSE)=TRUE),"NC",VLOOKUP(A745,Sheet1!B$3:C$1266,2,FALSE))</f>
        <v>Regulated</v>
      </c>
      <c r="U745" s="385">
        <f>IF(ISNA(VLOOKUP($A745,Sheet1!$B$3:$AH$1266,Sheet1!E$1+(Sheet1!$A$1-1)*10,FALSE))=TRUE,"---",IF(VLOOKUP($A745,Sheet1!$B$3:$AH$1266,Sheet1!E$1+(Sheet1!$A$1-1)*10,FALSE)="---","---", (ROUND(VLOOKUP($A745,Sheet1!$B$3:$AH$1266,Sheet1!E$1+(Sheet1!$A$1-1)*10,FALSE),IF(VLOOKUP($A745,Sheet1!$B$3:$AH$1266,Sheet1!E$1+(Sheet1!$A$1-1)*10,FALSE)&gt;99999,-3,IF(VLOOKUP($A745,Sheet1!$B$3:$AH$1266,Sheet1!E$1+(Sheet1!$A$1-1)*10,FALSE)&gt;9999,-2,IF(VLOOKUP($A745,Sheet1!$B$3:$AH$1266,Sheet1!E$1+(Sheet1!$A$1-1)*10,FALSE)&gt;999,-1,0)))))))</f>
        <v>2740</v>
      </c>
      <c r="V745" s="385">
        <f>IF(ISNA(VLOOKUP($A745,Sheet1!$B$3:$AH$1266,Sheet1!F$1+(Sheet1!$A$1-1)*10,FALSE))=TRUE,"---",IF(VLOOKUP($A745,Sheet1!$B$3:$AH$1266,Sheet1!F$1+(Sheet1!$A$1-1)*10,FALSE)="---","---", (ROUND(VLOOKUP($A745,Sheet1!$B$3:$AH$1266,Sheet1!F$1+(Sheet1!$A$1-1)*10,FALSE),IF(VLOOKUP($A745,Sheet1!$B$3:$AH$1266,Sheet1!F$1+(Sheet1!$A$1-1)*10,FALSE)&gt;99999,-3,IF(VLOOKUP($A745,Sheet1!$B$3:$AH$1266,Sheet1!F$1+(Sheet1!$A$1-1)*10,FALSE)&gt;9999,-2,IF(VLOOKUP($A745,Sheet1!$B$3:$AH$1266,Sheet1!F$1+(Sheet1!$A$1-1)*10,FALSE)&gt;999,-1,0)))))))</f>
        <v>3640</v>
      </c>
      <c r="W745" s="385">
        <f>IF(ISNA(VLOOKUP($A745,Sheet1!$B$3:$AH$1266,Sheet1!G$1+(Sheet1!$A$1-1)*10,FALSE))=TRUE,"---",IF(VLOOKUP($A745,Sheet1!$B$3:$AH$1266,Sheet1!G$1+(Sheet1!$A$1-1)*10,FALSE)="---","---", (ROUND(VLOOKUP($A745,Sheet1!$B$3:$AH$1266,Sheet1!G$1+(Sheet1!$A$1-1)*10,FALSE),IF(VLOOKUP($A745,Sheet1!$B$3:$AH$1266,Sheet1!G$1+(Sheet1!$A$1-1)*10,FALSE)&gt;99999,-3,IF(VLOOKUP($A745,Sheet1!$B$3:$AH$1266,Sheet1!G$1+(Sheet1!$A$1-1)*10,FALSE)&gt;9999,-2,IF(VLOOKUP($A745,Sheet1!$B$3:$AH$1266,Sheet1!G$1+(Sheet1!$A$1-1)*10,FALSE)&gt;999,-1,0)))))))</f>
        <v>4920</v>
      </c>
      <c r="X745" s="385">
        <f>IF(ISNA(VLOOKUP($A745,Sheet1!$B$3:$AH$1266,Sheet1!H$1+(Sheet1!$A$1-1)*10,FALSE))=TRUE,"---",IF(VLOOKUP($A745,Sheet1!$B$3:$AH$1266,Sheet1!H$1+(Sheet1!$A$1-1)*10,FALSE)="---","---", (ROUND(VLOOKUP($A745,Sheet1!$B$3:$AH$1266,Sheet1!H$1+(Sheet1!$A$1-1)*10,FALSE),IF(VLOOKUP($A745,Sheet1!$B$3:$AH$1266,Sheet1!H$1+(Sheet1!$A$1-1)*10,FALSE)&gt;99999,-3,IF(VLOOKUP($A745,Sheet1!$B$3:$AH$1266,Sheet1!H$1+(Sheet1!$A$1-1)*10,FALSE)&gt;9999,-2,IF(VLOOKUP($A745,Sheet1!$B$3:$AH$1266,Sheet1!H$1+(Sheet1!$A$1-1)*10,FALSE)&gt;999,-1,0)))))))</f>
        <v>9120</v>
      </c>
      <c r="Y745" s="385">
        <f>IF(ISNA(VLOOKUP($A745,Sheet1!$B$3:$AH$1266,Sheet1!I$1+(Sheet1!$A$1-1)*10,FALSE))=TRUE,"---",IF(VLOOKUP($A745,Sheet1!$B$3:$AH$1266,Sheet1!I$1+(Sheet1!$A$1-1)*10,FALSE)="---","---", (ROUND(VLOOKUP($A745,Sheet1!$B$3:$AH$1266,Sheet1!I$1+(Sheet1!$A$1-1)*10,FALSE),IF(VLOOKUP($A745,Sheet1!$B$3:$AH$1266,Sheet1!I$1+(Sheet1!$A$1-1)*10,FALSE)&gt;99999,-3,IF(VLOOKUP($A745,Sheet1!$B$3:$AH$1266,Sheet1!I$1+(Sheet1!$A$1-1)*10,FALSE)&gt;9999,-2,IF(VLOOKUP($A745,Sheet1!$B$3:$AH$1266,Sheet1!I$1+(Sheet1!$A$1-1)*10,FALSE)&gt;999,-1,0)))))))</f>
        <v>12700</v>
      </c>
      <c r="Z745" s="385">
        <f>IF(ISNA(VLOOKUP($A745,Sheet1!$B$3:$AH$1266,Sheet1!J$1+(Sheet1!$A$1-1)*10,FALSE))=TRUE,"---",IF(VLOOKUP($A745,Sheet1!$B$3:$AH$1266,Sheet1!J$1+(Sheet1!$A$1-1)*10,FALSE)="---","---", (ROUND(VLOOKUP($A745,Sheet1!$B$3:$AH$1266,Sheet1!J$1+(Sheet1!$A$1-1)*10,FALSE),IF(VLOOKUP($A745,Sheet1!$B$3:$AH$1266,Sheet1!J$1+(Sheet1!$A$1-1)*10,FALSE)&gt;99999,-3,IF(VLOOKUP($A745,Sheet1!$B$3:$AH$1266,Sheet1!J$1+(Sheet1!$A$1-1)*10,FALSE)&gt;9999,-2,IF(VLOOKUP($A745,Sheet1!$B$3:$AH$1266,Sheet1!J$1+(Sheet1!$A$1-1)*10,FALSE)&gt;999,-1,0)))))))</f>
        <v>18400</v>
      </c>
      <c r="AA745" s="385">
        <f>IF(ISNA(VLOOKUP($A745,Sheet1!$B$3:$AH$1266,Sheet1!K$1+(Sheet1!$A$1-1)*10,FALSE))=TRUE,"---",IF(VLOOKUP($A745,Sheet1!$B$3:$AH$1266,Sheet1!K$1+(Sheet1!$A$1-1)*10,FALSE)="---","---", (ROUND(VLOOKUP($A745,Sheet1!$B$3:$AH$1266,Sheet1!K$1+(Sheet1!$A$1-1)*10,FALSE),IF(VLOOKUP($A745,Sheet1!$B$3:$AH$1266,Sheet1!K$1+(Sheet1!$A$1-1)*10,FALSE)&gt;99999,-3,IF(VLOOKUP($A745,Sheet1!$B$3:$AH$1266,Sheet1!K$1+(Sheet1!$A$1-1)*10,FALSE)&gt;9999,-2,IF(VLOOKUP($A745,Sheet1!$B$3:$AH$1266,Sheet1!K$1+(Sheet1!$A$1-1)*10,FALSE)&gt;999,-1,0)))))))</f>
        <v>23400</v>
      </c>
      <c r="AB745" s="385">
        <f>IF(ISNA(VLOOKUP($A745,Sheet1!$B$3:$AH$1266,Sheet1!L$1+(Sheet1!$A$1-1)*10,FALSE))=TRUE,"---",IF(VLOOKUP($A745,Sheet1!$B$3:$AH$1266,Sheet1!L$1+(Sheet1!$A$1-1)*10,FALSE)="---","---", (ROUND(VLOOKUP($A745,Sheet1!$B$3:$AH$1266,Sheet1!L$1+(Sheet1!$A$1-1)*10,FALSE),IF(VLOOKUP($A745,Sheet1!$B$3:$AH$1266,Sheet1!L$1+(Sheet1!$A$1-1)*10,FALSE)&gt;99999,-3,IF(VLOOKUP($A745,Sheet1!$B$3:$AH$1266,Sheet1!L$1+(Sheet1!$A$1-1)*10,FALSE)&gt;9999,-2,IF(VLOOKUP($A745,Sheet1!$B$3:$AH$1266,Sheet1!L$1+(Sheet1!$A$1-1)*10,FALSE)&gt;999,-1,0)))))))</f>
        <v>29200</v>
      </c>
      <c r="AC745" s="385">
        <f>IF(ISNA(VLOOKUP($A745,Sheet1!$B$3:$AH$1266,Sheet1!M$1+(Sheet1!$A$1-1)*10,FALSE))=TRUE,"---",IF(VLOOKUP($A745,Sheet1!$B$3:$AH$1266,Sheet1!M$1+(Sheet1!$A$1-1)*10,FALSE)="---","---", (ROUND(VLOOKUP($A745,Sheet1!$B$3:$AH$1266,Sheet1!M$1+(Sheet1!$A$1-1)*10,FALSE),IF(VLOOKUP($A745,Sheet1!$B$3:$AH$1266,Sheet1!M$1+(Sheet1!$A$1-1)*10,FALSE)&gt;99999,-3,IF(VLOOKUP($A745,Sheet1!$B$3:$AH$1266,Sheet1!M$1+(Sheet1!$A$1-1)*10,FALSE)&gt;9999,-2,IF(VLOOKUP($A745,Sheet1!$B$3:$AH$1266,Sheet1!M$1+(Sheet1!$A$1-1)*10,FALSE)&gt;999,-1,0)))))))</f>
        <v>35900</v>
      </c>
      <c r="AD745" s="385">
        <f>IF(ISNA(VLOOKUP($A745,Sheet1!$B$3:$AH$1266,Sheet1!N$1+(Sheet1!$A$1-1)*10,FALSE))=TRUE,"---",IF(VLOOKUP($A745,Sheet1!$B$3:$AH$1266,Sheet1!N$1+(Sheet1!$A$1-1)*10,FALSE)="---","---", (ROUND(VLOOKUP($A745,Sheet1!$B$3:$AH$1266,Sheet1!N$1+(Sheet1!$A$1-1)*10,FALSE),IF(VLOOKUP($A745,Sheet1!$B$3:$AH$1266,Sheet1!N$1+(Sheet1!$A$1-1)*10,FALSE)&gt;99999,-3,IF(VLOOKUP($A745,Sheet1!$B$3:$AH$1266,Sheet1!N$1+(Sheet1!$A$1-1)*10,FALSE)&gt;9999,-2,IF(VLOOKUP($A745,Sheet1!$B$3:$AH$1266,Sheet1!N$1+(Sheet1!$A$1-1)*10,FALSE)&gt;999,-1,0)))))))</f>
        <v>46200</v>
      </c>
    </row>
    <row r="746" spans="1:30" s="27" customFormat="1" ht="25.5" customHeight="1" x14ac:dyDescent="0.25">
      <c r="A746" s="304"/>
      <c r="B746" s="346"/>
      <c r="C746" s="304"/>
      <c r="D746" s="304"/>
      <c r="E746" s="305" t="e">
        <v>#N/A</v>
      </c>
      <c r="F746" s="355"/>
      <c r="G746" s="335"/>
      <c r="H746" s="348"/>
      <c r="I746" s="119">
        <v>14145</v>
      </c>
      <c r="J746" s="120">
        <v>16.93</v>
      </c>
      <c r="K746" s="118" t="s">
        <v>31</v>
      </c>
      <c r="L746" s="122">
        <v>31400</v>
      </c>
      <c r="M746" s="123">
        <v>68.599999999999994</v>
      </c>
      <c r="N746" s="118" t="s">
        <v>1142</v>
      </c>
      <c r="O746" s="71" t="s">
        <v>4405</v>
      </c>
      <c r="P746" s="71" t="s">
        <v>4405</v>
      </c>
      <c r="Q746" s="71" t="s">
        <v>4405</v>
      </c>
      <c r="R746" s="73" t="s">
        <v>4405</v>
      </c>
      <c r="S746" s="357" t="e">
        <v>#N/A</v>
      </c>
      <c r="T746" s="357" t="str">
        <f>IF(ISNA(VLOOKUP(A746,Sheet1!B$3:C$1266,2,FALSE)=TRUE),"ND",VLOOKUP(A746,Sheet1!B$3:C$1266,2,FALSE))</f>
        <v>ND</v>
      </c>
      <c r="U746" s="385" t="str">
        <f>IF(ISNA(VLOOKUP($A746,Sheet1!$B$3:$AH$1266,Sheet1!E$1+(Sheet1!$A$1-1)*10,FALSE))=TRUE,"---",IF(VLOOKUP($A746,Sheet1!$B$3:$AH$1266,Sheet1!E$1+(Sheet1!$A$1-1)*10,FALSE)="---","---", (ROUND(VLOOKUP($A746,Sheet1!$B$3:$AH$1266,Sheet1!E$1+(Sheet1!$A$1-1)*10,FALSE),IF(VLOOKUP($A746,Sheet1!$B$3:$AH$1266,Sheet1!E$1+(Sheet1!$A$1-1)*10,FALSE)&gt;99999,-3,IF(VLOOKUP($A746,Sheet1!$B$3:$AH$1266,Sheet1!E$1+(Sheet1!$A$1-1)*10,FALSE)&gt;9999,-2,IF(VLOOKUP($A746,Sheet1!$B$3:$AH$1266,Sheet1!E$1+(Sheet1!$A$1-1)*10,FALSE)&gt;999,-1,0)))))))</f>
        <v>---</v>
      </c>
      <c r="V746" s="385" t="str">
        <f>IF(ISNA(VLOOKUP($A746,Sheet1!$B$3:$AH$1266,Sheet1!F$1+(Sheet1!$A$1-1)*10,FALSE))=TRUE,"---",IF(VLOOKUP($A746,Sheet1!$B$3:$AH$1266,Sheet1!F$1+(Sheet1!$A$1-1)*10,FALSE)="---","---", (ROUND(VLOOKUP($A746,Sheet1!$B$3:$AH$1266,Sheet1!F$1+(Sheet1!$A$1-1)*10,FALSE),IF(VLOOKUP($A746,Sheet1!$B$3:$AH$1266,Sheet1!F$1+(Sheet1!$A$1-1)*10,FALSE)&gt;99999,-3,IF(VLOOKUP($A746,Sheet1!$B$3:$AH$1266,Sheet1!F$1+(Sheet1!$A$1-1)*10,FALSE)&gt;9999,-2,IF(VLOOKUP($A746,Sheet1!$B$3:$AH$1266,Sheet1!F$1+(Sheet1!$A$1-1)*10,FALSE)&gt;999,-1,0)))))))</f>
        <v>---</v>
      </c>
      <c r="W746" s="385" t="str">
        <f>IF(ISNA(VLOOKUP($A746,Sheet1!$B$3:$AH$1266,Sheet1!G$1+(Sheet1!$A$1-1)*10,FALSE))=TRUE,"---",IF(VLOOKUP($A746,Sheet1!$B$3:$AH$1266,Sheet1!G$1+(Sheet1!$A$1-1)*10,FALSE)="---","---", (ROUND(VLOOKUP($A746,Sheet1!$B$3:$AH$1266,Sheet1!G$1+(Sheet1!$A$1-1)*10,FALSE),IF(VLOOKUP($A746,Sheet1!$B$3:$AH$1266,Sheet1!G$1+(Sheet1!$A$1-1)*10,FALSE)&gt;99999,-3,IF(VLOOKUP($A746,Sheet1!$B$3:$AH$1266,Sheet1!G$1+(Sheet1!$A$1-1)*10,FALSE)&gt;9999,-2,IF(VLOOKUP($A746,Sheet1!$B$3:$AH$1266,Sheet1!G$1+(Sheet1!$A$1-1)*10,FALSE)&gt;999,-1,0)))))))</f>
        <v>---</v>
      </c>
      <c r="X746" s="385" t="str">
        <f>IF(ISNA(VLOOKUP($A746,Sheet1!$B$3:$AH$1266,Sheet1!H$1+(Sheet1!$A$1-1)*10,FALSE))=TRUE,"---",IF(VLOOKUP($A746,Sheet1!$B$3:$AH$1266,Sheet1!H$1+(Sheet1!$A$1-1)*10,FALSE)="---","---", (ROUND(VLOOKUP($A746,Sheet1!$B$3:$AH$1266,Sheet1!H$1+(Sheet1!$A$1-1)*10,FALSE),IF(VLOOKUP($A746,Sheet1!$B$3:$AH$1266,Sheet1!H$1+(Sheet1!$A$1-1)*10,FALSE)&gt;99999,-3,IF(VLOOKUP($A746,Sheet1!$B$3:$AH$1266,Sheet1!H$1+(Sheet1!$A$1-1)*10,FALSE)&gt;9999,-2,IF(VLOOKUP($A746,Sheet1!$B$3:$AH$1266,Sheet1!H$1+(Sheet1!$A$1-1)*10,FALSE)&gt;999,-1,0)))))))</f>
        <v>---</v>
      </c>
      <c r="Y746" s="385" t="str">
        <f>IF(ISNA(VLOOKUP($A746,Sheet1!$B$3:$AH$1266,Sheet1!I$1+(Sheet1!$A$1-1)*10,FALSE))=TRUE,"---",IF(VLOOKUP($A746,Sheet1!$B$3:$AH$1266,Sheet1!I$1+(Sheet1!$A$1-1)*10,FALSE)="---","---", (ROUND(VLOOKUP($A746,Sheet1!$B$3:$AH$1266,Sheet1!I$1+(Sheet1!$A$1-1)*10,FALSE),IF(VLOOKUP($A746,Sheet1!$B$3:$AH$1266,Sheet1!I$1+(Sheet1!$A$1-1)*10,FALSE)&gt;99999,-3,IF(VLOOKUP($A746,Sheet1!$B$3:$AH$1266,Sheet1!I$1+(Sheet1!$A$1-1)*10,FALSE)&gt;9999,-2,IF(VLOOKUP($A746,Sheet1!$B$3:$AH$1266,Sheet1!I$1+(Sheet1!$A$1-1)*10,FALSE)&gt;999,-1,0)))))))</f>
        <v>---</v>
      </c>
      <c r="Z746" s="385" t="str">
        <f>IF(ISNA(VLOOKUP($A746,Sheet1!$B$3:$AH$1266,Sheet1!J$1+(Sheet1!$A$1-1)*10,FALSE))=TRUE,"---",IF(VLOOKUP($A746,Sheet1!$B$3:$AH$1266,Sheet1!J$1+(Sheet1!$A$1-1)*10,FALSE)="---","---", (ROUND(VLOOKUP($A746,Sheet1!$B$3:$AH$1266,Sheet1!J$1+(Sheet1!$A$1-1)*10,FALSE),IF(VLOOKUP($A746,Sheet1!$B$3:$AH$1266,Sheet1!J$1+(Sheet1!$A$1-1)*10,FALSE)&gt;99999,-3,IF(VLOOKUP($A746,Sheet1!$B$3:$AH$1266,Sheet1!J$1+(Sheet1!$A$1-1)*10,FALSE)&gt;9999,-2,IF(VLOOKUP($A746,Sheet1!$B$3:$AH$1266,Sheet1!J$1+(Sheet1!$A$1-1)*10,FALSE)&gt;999,-1,0)))))))</f>
        <v>---</v>
      </c>
      <c r="AA746" s="385" t="str">
        <f>IF(ISNA(VLOOKUP($A746,Sheet1!$B$3:$AH$1266,Sheet1!K$1+(Sheet1!$A$1-1)*10,FALSE))=TRUE,"---",IF(VLOOKUP($A746,Sheet1!$B$3:$AH$1266,Sheet1!K$1+(Sheet1!$A$1-1)*10,FALSE)="---","---", (ROUND(VLOOKUP($A746,Sheet1!$B$3:$AH$1266,Sheet1!K$1+(Sheet1!$A$1-1)*10,FALSE),IF(VLOOKUP($A746,Sheet1!$B$3:$AH$1266,Sheet1!K$1+(Sheet1!$A$1-1)*10,FALSE)&gt;99999,-3,IF(VLOOKUP($A746,Sheet1!$B$3:$AH$1266,Sheet1!K$1+(Sheet1!$A$1-1)*10,FALSE)&gt;9999,-2,IF(VLOOKUP($A746,Sheet1!$B$3:$AH$1266,Sheet1!K$1+(Sheet1!$A$1-1)*10,FALSE)&gt;999,-1,0)))))))</f>
        <v>---</v>
      </c>
      <c r="AB746" s="385" t="str">
        <f>IF(ISNA(VLOOKUP($A746,Sheet1!$B$3:$AH$1266,Sheet1!L$1+(Sheet1!$A$1-1)*10,FALSE))=TRUE,"---",IF(VLOOKUP($A746,Sheet1!$B$3:$AH$1266,Sheet1!L$1+(Sheet1!$A$1-1)*10,FALSE)="---","---", (ROUND(VLOOKUP($A746,Sheet1!$B$3:$AH$1266,Sheet1!L$1+(Sheet1!$A$1-1)*10,FALSE),IF(VLOOKUP($A746,Sheet1!$B$3:$AH$1266,Sheet1!L$1+(Sheet1!$A$1-1)*10,FALSE)&gt;99999,-3,IF(VLOOKUP($A746,Sheet1!$B$3:$AH$1266,Sheet1!L$1+(Sheet1!$A$1-1)*10,FALSE)&gt;9999,-2,IF(VLOOKUP($A746,Sheet1!$B$3:$AH$1266,Sheet1!L$1+(Sheet1!$A$1-1)*10,FALSE)&gt;999,-1,0)))))))</f>
        <v>---</v>
      </c>
      <c r="AC746" s="385" t="str">
        <f>IF(ISNA(VLOOKUP($A746,Sheet1!$B$3:$AH$1266,Sheet1!M$1+(Sheet1!$A$1-1)*10,FALSE))=TRUE,"---",IF(VLOOKUP($A746,Sheet1!$B$3:$AH$1266,Sheet1!M$1+(Sheet1!$A$1-1)*10,FALSE)="---","---", (ROUND(VLOOKUP($A746,Sheet1!$B$3:$AH$1266,Sheet1!M$1+(Sheet1!$A$1-1)*10,FALSE),IF(VLOOKUP($A746,Sheet1!$B$3:$AH$1266,Sheet1!M$1+(Sheet1!$A$1-1)*10,FALSE)&gt;99999,-3,IF(VLOOKUP($A746,Sheet1!$B$3:$AH$1266,Sheet1!M$1+(Sheet1!$A$1-1)*10,FALSE)&gt;9999,-2,IF(VLOOKUP($A746,Sheet1!$B$3:$AH$1266,Sheet1!M$1+(Sheet1!$A$1-1)*10,FALSE)&gt;999,-1,0)))))))</f>
        <v>---</v>
      </c>
      <c r="AD746" s="385" t="str">
        <f>IF(ISNA(VLOOKUP($A746,Sheet1!$B$3:$AH$1266,Sheet1!N$1+(Sheet1!$A$1-1)*10,FALSE))=TRUE,"---",IF(VLOOKUP($A746,Sheet1!$B$3:$AH$1266,Sheet1!N$1+(Sheet1!$A$1-1)*10,FALSE)="---","---", (ROUND(VLOOKUP($A746,Sheet1!$B$3:$AH$1266,Sheet1!N$1+(Sheet1!$A$1-1)*10,FALSE),IF(VLOOKUP($A746,Sheet1!$B$3:$AH$1266,Sheet1!N$1+(Sheet1!$A$1-1)*10,FALSE)&gt;99999,-3,IF(VLOOKUP($A746,Sheet1!$B$3:$AH$1266,Sheet1!N$1+(Sheet1!$A$1-1)*10,FALSE)&gt;9999,-2,IF(VLOOKUP($A746,Sheet1!$B$3:$AH$1266,Sheet1!N$1+(Sheet1!$A$1-1)*10,FALSE)&gt;999,-1,0)))))))</f>
        <v>---</v>
      </c>
    </row>
    <row r="747" spans="1:30" s="27" customFormat="1" ht="25.5" customHeight="1" x14ac:dyDescent="0.25">
      <c r="A747" s="304"/>
      <c r="B747" s="346"/>
      <c r="C747" s="304"/>
      <c r="D747" s="304"/>
      <c r="E747" s="305" t="e">
        <v>#N/A</v>
      </c>
      <c r="F747" s="355"/>
      <c r="G747" s="335"/>
      <c r="H747" s="348"/>
      <c r="I747" s="119">
        <v>38896</v>
      </c>
      <c r="J747" s="120">
        <v>16.61</v>
      </c>
      <c r="K747" s="118" t="s">
        <v>20</v>
      </c>
      <c r="L747" s="122">
        <v>22100</v>
      </c>
      <c r="M747" s="123">
        <v>48.3</v>
      </c>
      <c r="N747" s="118" t="s">
        <v>203</v>
      </c>
      <c r="O747" s="71">
        <f>IF(U745&lt;&gt;"---",IF(L747&lt;W745,"&gt;50",IF(AND(L747&gt;=W745,L747&lt;=X745),(W$8-(((LOG(L747)-LOG(W745))/((LOG(X745)-LOG(W745)))*(W$8-X$8)))),IF(AND(L747&gt;=X745,L747&lt;=Y745),(X$8-(((LOG(L747)-LOG(X745))/((LOG(Y745)-LOG(X745)))*(X$8-Y$8)))),IF(AND(L747&gt;=Y745,L747&lt;=Z745),(Y$8-(((LOG(L747)-LOG(Y745))/((LOG(Z745)-LOG(Y745)))*(Y$8-Z$8)))),IF(AND(L747&gt;=Z745,L747&lt;=AA745),(Z$8-(((LOG(L747)-LOG(Z745))/((LOG(AA745)-LOG(Z745)))*(Z$8-AA$8)))),IF(AND(L747&gt;=AA745,L747&lt;=AB745),(AA$8-(((LOG(L747)-LOG(AA745))/((LOG(AB745)-LOG(AA745)))*(AA$8-AB$8)))),IF(AND(L747&gt;=AB745,L747&lt;=AC745),(AB$8-(((LOG(L747)-LOG(AB745))/((LOG(AC745)-LOG(AB745)))*(AB$8-AC$8)))),IF(AND(L747&gt;=AC745,L747&lt;=AD745),(AC$8-(((LOG(L747)-LOG(AC745))/((LOG(AD745)-LOG(AC745)))*(AC$8-AD$8)))),IF(L747&gt;AD745*1.1,"&lt;0.2",0.2))))))))),"")</f>
        <v>2.4755565345181907</v>
      </c>
      <c r="P747" s="71">
        <f>IF(O747&lt;&gt;"",VLOOKUP($A745,Sheet4!$A$2:$O$1309,14,FALSE)*100,"")</f>
        <v>0.38801471001502774</v>
      </c>
      <c r="Q747" s="71">
        <f>IF(P747&lt;&gt;"",VLOOKUP($A745,Sheet4!$A$2:$O$1309,15,FALSE)*100,"")</f>
        <v>3.7364103101100277</v>
      </c>
      <c r="R747" s="73">
        <f t="shared" si="26"/>
        <v>40</v>
      </c>
      <c r="S747" s="357" t="e">
        <v>#N/A</v>
      </c>
      <c r="T747" s="357" t="str">
        <f>IF(ISNA(VLOOKUP(A747,Sheet1!B$3:C$1266,2,FALSE)=TRUE),"ND",VLOOKUP(A747,Sheet1!B$3:C$1266,2,FALSE))</f>
        <v>ND</v>
      </c>
      <c r="U747" s="385" t="str">
        <f>IF(ISNA(VLOOKUP($A747,Sheet1!$B$3:$AH$1266,Sheet1!E$1+(Sheet1!$A$1-1)*10,FALSE))=TRUE,"---",IF(VLOOKUP($A747,Sheet1!$B$3:$AH$1266,Sheet1!E$1+(Sheet1!$A$1-1)*10,FALSE)="---","---", (ROUND(VLOOKUP($A747,Sheet1!$B$3:$AH$1266,Sheet1!E$1+(Sheet1!$A$1-1)*10,FALSE),IF(VLOOKUP($A747,Sheet1!$B$3:$AH$1266,Sheet1!E$1+(Sheet1!$A$1-1)*10,FALSE)&gt;99999,-3,IF(VLOOKUP($A747,Sheet1!$B$3:$AH$1266,Sheet1!E$1+(Sheet1!$A$1-1)*10,FALSE)&gt;9999,-2,IF(VLOOKUP($A747,Sheet1!$B$3:$AH$1266,Sheet1!E$1+(Sheet1!$A$1-1)*10,FALSE)&gt;999,-1,0)))))))</f>
        <v>---</v>
      </c>
      <c r="V747" s="385" t="str">
        <f>IF(ISNA(VLOOKUP($A747,Sheet1!$B$3:$AH$1266,Sheet1!F$1+(Sheet1!$A$1-1)*10,FALSE))=TRUE,"---",IF(VLOOKUP($A747,Sheet1!$B$3:$AH$1266,Sheet1!F$1+(Sheet1!$A$1-1)*10,FALSE)="---","---", (ROUND(VLOOKUP($A747,Sheet1!$B$3:$AH$1266,Sheet1!F$1+(Sheet1!$A$1-1)*10,FALSE),IF(VLOOKUP($A747,Sheet1!$B$3:$AH$1266,Sheet1!F$1+(Sheet1!$A$1-1)*10,FALSE)&gt;99999,-3,IF(VLOOKUP($A747,Sheet1!$B$3:$AH$1266,Sheet1!F$1+(Sheet1!$A$1-1)*10,FALSE)&gt;9999,-2,IF(VLOOKUP($A747,Sheet1!$B$3:$AH$1266,Sheet1!F$1+(Sheet1!$A$1-1)*10,FALSE)&gt;999,-1,0)))))))</f>
        <v>---</v>
      </c>
      <c r="W747" s="385" t="str">
        <f>IF(ISNA(VLOOKUP($A747,Sheet1!$B$3:$AH$1266,Sheet1!G$1+(Sheet1!$A$1-1)*10,FALSE))=TRUE,"---",IF(VLOOKUP($A747,Sheet1!$B$3:$AH$1266,Sheet1!G$1+(Sheet1!$A$1-1)*10,FALSE)="---","---", (ROUND(VLOOKUP($A747,Sheet1!$B$3:$AH$1266,Sheet1!G$1+(Sheet1!$A$1-1)*10,FALSE),IF(VLOOKUP($A747,Sheet1!$B$3:$AH$1266,Sheet1!G$1+(Sheet1!$A$1-1)*10,FALSE)&gt;99999,-3,IF(VLOOKUP($A747,Sheet1!$B$3:$AH$1266,Sheet1!G$1+(Sheet1!$A$1-1)*10,FALSE)&gt;9999,-2,IF(VLOOKUP($A747,Sheet1!$B$3:$AH$1266,Sheet1!G$1+(Sheet1!$A$1-1)*10,FALSE)&gt;999,-1,0)))))))</f>
        <v>---</v>
      </c>
      <c r="X747" s="385" t="str">
        <f>IF(ISNA(VLOOKUP($A747,Sheet1!$B$3:$AH$1266,Sheet1!H$1+(Sheet1!$A$1-1)*10,FALSE))=TRUE,"---",IF(VLOOKUP($A747,Sheet1!$B$3:$AH$1266,Sheet1!H$1+(Sheet1!$A$1-1)*10,FALSE)="---","---", (ROUND(VLOOKUP($A747,Sheet1!$B$3:$AH$1266,Sheet1!H$1+(Sheet1!$A$1-1)*10,FALSE),IF(VLOOKUP($A747,Sheet1!$B$3:$AH$1266,Sheet1!H$1+(Sheet1!$A$1-1)*10,FALSE)&gt;99999,-3,IF(VLOOKUP($A747,Sheet1!$B$3:$AH$1266,Sheet1!H$1+(Sheet1!$A$1-1)*10,FALSE)&gt;9999,-2,IF(VLOOKUP($A747,Sheet1!$B$3:$AH$1266,Sheet1!H$1+(Sheet1!$A$1-1)*10,FALSE)&gt;999,-1,0)))))))</f>
        <v>---</v>
      </c>
      <c r="Y747" s="385" t="str">
        <f>IF(ISNA(VLOOKUP($A747,Sheet1!$B$3:$AH$1266,Sheet1!I$1+(Sheet1!$A$1-1)*10,FALSE))=TRUE,"---",IF(VLOOKUP($A747,Sheet1!$B$3:$AH$1266,Sheet1!I$1+(Sheet1!$A$1-1)*10,FALSE)="---","---", (ROUND(VLOOKUP($A747,Sheet1!$B$3:$AH$1266,Sheet1!I$1+(Sheet1!$A$1-1)*10,FALSE),IF(VLOOKUP($A747,Sheet1!$B$3:$AH$1266,Sheet1!I$1+(Sheet1!$A$1-1)*10,FALSE)&gt;99999,-3,IF(VLOOKUP($A747,Sheet1!$B$3:$AH$1266,Sheet1!I$1+(Sheet1!$A$1-1)*10,FALSE)&gt;9999,-2,IF(VLOOKUP($A747,Sheet1!$B$3:$AH$1266,Sheet1!I$1+(Sheet1!$A$1-1)*10,FALSE)&gt;999,-1,0)))))))</f>
        <v>---</v>
      </c>
      <c r="Z747" s="385" t="str">
        <f>IF(ISNA(VLOOKUP($A747,Sheet1!$B$3:$AH$1266,Sheet1!J$1+(Sheet1!$A$1-1)*10,FALSE))=TRUE,"---",IF(VLOOKUP($A747,Sheet1!$B$3:$AH$1266,Sheet1!J$1+(Sheet1!$A$1-1)*10,FALSE)="---","---", (ROUND(VLOOKUP($A747,Sheet1!$B$3:$AH$1266,Sheet1!J$1+(Sheet1!$A$1-1)*10,FALSE),IF(VLOOKUP($A747,Sheet1!$B$3:$AH$1266,Sheet1!J$1+(Sheet1!$A$1-1)*10,FALSE)&gt;99999,-3,IF(VLOOKUP($A747,Sheet1!$B$3:$AH$1266,Sheet1!J$1+(Sheet1!$A$1-1)*10,FALSE)&gt;9999,-2,IF(VLOOKUP($A747,Sheet1!$B$3:$AH$1266,Sheet1!J$1+(Sheet1!$A$1-1)*10,FALSE)&gt;999,-1,0)))))))</f>
        <v>---</v>
      </c>
      <c r="AA747" s="385" t="str">
        <f>IF(ISNA(VLOOKUP($A747,Sheet1!$B$3:$AH$1266,Sheet1!K$1+(Sheet1!$A$1-1)*10,FALSE))=TRUE,"---",IF(VLOOKUP($A747,Sheet1!$B$3:$AH$1266,Sheet1!K$1+(Sheet1!$A$1-1)*10,FALSE)="---","---", (ROUND(VLOOKUP($A747,Sheet1!$B$3:$AH$1266,Sheet1!K$1+(Sheet1!$A$1-1)*10,FALSE),IF(VLOOKUP($A747,Sheet1!$B$3:$AH$1266,Sheet1!K$1+(Sheet1!$A$1-1)*10,FALSE)&gt;99999,-3,IF(VLOOKUP($A747,Sheet1!$B$3:$AH$1266,Sheet1!K$1+(Sheet1!$A$1-1)*10,FALSE)&gt;9999,-2,IF(VLOOKUP($A747,Sheet1!$B$3:$AH$1266,Sheet1!K$1+(Sheet1!$A$1-1)*10,FALSE)&gt;999,-1,0)))))))</f>
        <v>---</v>
      </c>
      <c r="AB747" s="385" t="str">
        <f>IF(ISNA(VLOOKUP($A747,Sheet1!$B$3:$AH$1266,Sheet1!L$1+(Sheet1!$A$1-1)*10,FALSE))=TRUE,"---",IF(VLOOKUP($A747,Sheet1!$B$3:$AH$1266,Sheet1!L$1+(Sheet1!$A$1-1)*10,FALSE)="---","---", (ROUND(VLOOKUP($A747,Sheet1!$B$3:$AH$1266,Sheet1!L$1+(Sheet1!$A$1-1)*10,FALSE),IF(VLOOKUP($A747,Sheet1!$B$3:$AH$1266,Sheet1!L$1+(Sheet1!$A$1-1)*10,FALSE)&gt;99999,-3,IF(VLOOKUP($A747,Sheet1!$B$3:$AH$1266,Sheet1!L$1+(Sheet1!$A$1-1)*10,FALSE)&gt;9999,-2,IF(VLOOKUP($A747,Sheet1!$B$3:$AH$1266,Sheet1!L$1+(Sheet1!$A$1-1)*10,FALSE)&gt;999,-1,0)))))))</f>
        <v>---</v>
      </c>
      <c r="AC747" s="385" t="str">
        <f>IF(ISNA(VLOOKUP($A747,Sheet1!$B$3:$AH$1266,Sheet1!M$1+(Sheet1!$A$1-1)*10,FALSE))=TRUE,"---",IF(VLOOKUP($A747,Sheet1!$B$3:$AH$1266,Sheet1!M$1+(Sheet1!$A$1-1)*10,FALSE)="---","---", (ROUND(VLOOKUP($A747,Sheet1!$B$3:$AH$1266,Sheet1!M$1+(Sheet1!$A$1-1)*10,FALSE),IF(VLOOKUP($A747,Sheet1!$B$3:$AH$1266,Sheet1!M$1+(Sheet1!$A$1-1)*10,FALSE)&gt;99999,-3,IF(VLOOKUP($A747,Sheet1!$B$3:$AH$1266,Sheet1!M$1+(Sheet1!$A$1-1)*10,FALSE)&gt;9999,-2,IF(VLOOKUP($A747,Sheet1!$B$3:$AH$1266,Sheet1!M$1+(Sheet1!$A$1-1)*10,FALSE)&gt;999,-1,0)))))))</f>
        <v>---</v>
      </c>
      <c r="AD747" s="385" t="str">
        <f>IF(ISNA(VLOOKUP($A747,Sheet1!$B$3:$AH$1266,Sheet1!N$1+(Sheet1!$A$1-1)*10,FALSE))=TRUE,"---",IF(VLOOKUP($A747,Sheet1!$B$3:$AH$1266,Sheet1!N$1+(Sheet1!$A$1-1)*10,FALSE)="---","---", (ROUND(VLOOKUP($A747,Sheet1!$B$3:$AH$1266,Sheet1!N$1+(Sheet1!$A$1-1)*10,FALSE),IF(VLOOKUP($A747,Sheet1!$B$3:$AH$1266,Sheet1!N$1+(Sheet1!$A$1-1)*10,FALSE)&gt;99999,-3,IF(VLOOKUP($A747,Sheet1!$B$3:$AH$1266,Sheet1!N$1+(Sheet1!$A$1-1)*10,FALSE)&gt;9999,-2,IF(VLOOKUP($A747,Sheet1!$B$3:$AH$1266,Sheet1!N$1+(Sheet1!$A$1-1)*10,FALSE)&gt;999,-1,0)))))))</f>
        <v>---</v>
      </c>
    </row>
    <row r="748" spans="1:30" s="27" customFormat="1" ht="25.5" customHeight="1" x14ac:dyDescent="0.25">
      <c r="A748" s="125" t="s">
        <v>1143</v>
      </c>
      <c r="B748" s="126" t="s">
        <v>1144</v>
      </c>
      <c r="C748" s="125">
        <v>420203</v>
      </c>
      <c r="D748" s="125">
        <v>744354</v>
      </c>
      <c r="E748" s="70" t="s">
        <v>3045</v>
      </c>
      <c r="F748" s="52" t="s">
        <v>4683</v>
      </c>
      <c r="G748" s="127" t="s">
        <v>31</v>
      </c>
      <c r="H748" s="128">
        <v>40.799999999999997</v>
      </c>
      <c r="I748" s="112">
        <v>18592</v>
      </c>
      <c r="J748" s="113">
        <v>9.16</v>
      </c>
      <c r="K748" s="114" t="s">
        <v>4405</v>
      </c>
      <c r="L748" s="115">
        <v>7400</v>
      </c>
      <c r="M748" s="116">
        <v>181</v>
      </c>
      <c r="N748" s="127" t="s">
        <v>160</v>
      </c>
      <c r="O748" s="68">
        <f t="shared" si="24"/>
        <v>5.2595945961288848</v>
      </c>
      <c r="P748" s="68">
        <f>IF(O748&lt;&gt;"",VLOOKUP($A748,Sheet4!$A$2:$O$1309,14,FALSE)*100,"")</f>
        <v>1.6473855015570193</v>
      </c>
      <c r="Q748" s="68">
        <f>IF(P748&lt;&gt;"",VLOOKUP($A748,Sheet4!$A$2:$O$1309,15,FALSE)*100,"")</f>
        <v>15.015864480938291</v>
      </c>
      <c r="R748" s="74">
        <f t="shared" si="26"/>
        <v>20</v>
      </c>
      <c r="S748" s="64" t="s">
        <v>4365</v>
      </c>
      <c r="T748" s="64" t="str">
        <f>IF(ISNA(VLOOKUP(A748,Sheet1!B$3:C$1266,2,FALSE)=TRUE),"NC",VLOOKUP(A748,Sheet1!B$3:C$1266,2,FALSE))</f>
        <v>Rural10</v>
      </c>
      <c r="U748" s="65">
        <f>IF(ISNA(VLOOKUP($A748,Sheet1!$B$3:$AH$1266,Sheet1!E$1+(Sheet1!$A$1-1)*10,FALSE))=TRUE,"---",IF(VLOOKUP($A748,Sheet1!$B$3:$AH$1266,Sheet1!E$1+(Sheet1!$A$1-1)*10,FALSE)="---","---", (ROUND(VLOOKUP($A748,Sheet1!$B$3:$AH$1266,Sheet1!E$1+(Sheet1!$A$1-1)*10,FALSE),IF(VLOOKUP($A748,Sheet1!$B$3:$AH$1266,Sheet1!E$1+(Sheet1!$A$1-1)*10,FALSE)&gt;99999,-3,IF(VLOOKUP($A748,Sheet1!$B$3:$AH$1266,Sheet1!E$1+(Sheet1!$A$1-1)*10,FALSE)&gt;9999,-2,IF(VLOOKUP($A748,Sheet1!$B$3:$AH$1266,Sheet1!E$1+(Sheet1!$A$1-1)*10,FALSE)&gt;999,-1,0)))))))</f>
        <v>2110</v>
      </c>
      <c r="V748" s="65">
        <f>IF(ISNA(VLOOKUP($A748,Sheet1!$B$3:$AH$1266,Sheet1!F$1+(Sheet1!$A$1-1)*10,FALSE))=TRUE,"---",IF(VLOOKUP($A748,Sheet1!$B$3:$AH$1266,Sheet1!F$1+(Sheet1!$A$1-1)*10,FALSE)="---","---", (ROUND(VLOOKUP($A748,Sheet1!$B$3:$AH$1266,Sheet1!F$1+(Sheet1!$A$1-1)*10,FALSE),IF(VLOOKUP($A748,Sheet1!$B$3:$AH$1266,Sheet1!F$1+(Sheet1!$A$1-1)*10,FALSE)&gt;99999,-3,IF(VLOOKUP($A748,Sheet1!$B$3:$AH$1266,Sheet1!F$1+(Sheet1!$A$1-1)*10,FALSE)&gt;9999,-2,IF(VLOOKUP($A748,Sheet1!$B$3:$AH$1266,Sheet1!F$1+(Sheet1!$A$1-1)*10,FALSE)&gt;999,-1,0)))))))</f>
        <v>2560</v>
      </c>
      <c r="W748" s="65">
        <f>IF(ISNA(VLOOKUP($A748,Sheet1!$B$3:$AH$1266,Sheet1!G$1+(Sheet1!$A$1-1)*10,FALSE))=TRUE,"---",IF(VLOOKUP($A748,Sheet1!$B$3:$AH$1266,Sheet1!G$1+(Sheet1!$A$1-1)*10,FALSE)="---","---", (ROUND(VLOOKUP($A748,Sheet1!$B$3:$AH$1266,Sheet1!G$1+(Sheet1!$A$1-1)*10,FALSE),IF(VLOOKUP($A748,Sheet1!$B$3:$AH$1266,Sheet1!G$1+(Sheet1!$A$1-1)*10,FALSE)&gt;99999,-3,IF(VLOOKUP($A748,Sheet1!$B$3:$AH$1266,Sheet1!G$1+(Sheet1!$A$1-1)*10,FALSE)&gt;9999,-2,IF(VLOOKUP($A748,Sheet1!$B$3:$AH$1266,Sheet1!G$1+(Sheet1!$A$1-1)*10,FALSE)&gt;999,-1,0)))))))</f>
        <v>3170</v>
      </c>
      <c r="X748" s="65">
        <f>IF(ISNA(VLOOKUP($A748,Sheet1!$B$3:$AH$1266,Sheet1!H$1+(Sheet1!$A$1-1)*10,FALSE))=TRUE,"---",IF(VLOOKUP($A748,Sheet1!$B$3:$AH$1266,Sheet1!H$1+(Sheet1!$A$1-1)*10,FALSE)="---","---", (ROUND(VLOOKUP($A748,Sheet1!$B$3:$AH$1266,Sheet1!H$1+(Sheet1!$A$1-1)*10,FALSE),IF(VLOOKUP($A748,Sheet1!$B$3:$AH$1266,Sheet1!H$1+(Sheet1!$A$1-1)*10,FALSE)&gt;99999,-3,IF(VLOOKUP($A748,Sheet1!$B$3:$AH$1266,Sheet1!H$1+(Sheet1!$A$1-1)*10,FALSE)&gt;9999,-2,IF(VLOOKUP($A748,Sheet1!$B$3:$AH$1266,Sheet1!H$1+(Sheet1!$A$1-1)*10,FALSE)&gt;999,-1,0)))))))</f>
        <v>4810</v>
      </c>
      <c r="Y748" s="65">
        <f>IF(ISNA(VLOOKUP($A748,Sheet1!$B$3:$AH$1266,Sheet1!I$1+(Sheet1!$A$1-1)*10,FALSE))=TRUE,"---",IF(VLOOKUP($A748,Sheet1!$B$3:$AH$1266,Sheet1!I$1+(Sheet1!$A$1-1)*10,FALSE)="---","---", (ROUND(VLOOKUP($A748,Sheet1!$B$3:$AH$1266,Sheet1!I$1+(Sheet1!$A$1-1)*10,FALSE),IF(VLOOKUP($A748,Sheet1!$B$3:$AH$1266,Sheet1!I$1+(Sheet1!$A$1-1)*10,FALSE)&gt;99999,-3,IF(VLOOKUP($A748,Sheet1!$B$3:$AH$1266,Sheet1!I$1+(Sheet1!$A$1-1)*10,FALSE)&gt;9999,-2,IF(VLOOKUP($A748,Sheet1!$B$3:$AH$1266,Sheet1!I$1+(Sheet1!$A$1-1)*10,FALSE)&gt;999,-1,0)))))))</f>
        <v>6070</v>
      </c>
      <c r="Z748" s="65">
        <f>IF(ISNA(VLOOKUP($A748,Sheet1!$B$3:$AH$1266,Sheet1!J$1+(Sheet1!$A$1-1)*10,FALSE))=TRUE,"---",IF(VLOOKUP($A748,Sheet1!$B$3:$AH$1266,Sheet1!J$1+(Sheet1!$A$1-1)*10,FALSE)="---","---", (ROUND(VLOOKUP($A748,Sheet1!$B$3:$AH$1266,Sheet1!J$1+(Sheet1!$A$1-1)*10,FALSE),IF(VLOOKUP($A748,Sheet1!$B$3:$AH$1266,Sheet1!J$1+(Sheet1!$A$1-1)*10,FALSE)&gt;99999,-3,IF(VLOOKUP($A748,Sheet1!$B$3:$AH$1266,Sheet1!J$1+(Sheet1!$A$1-1)*10,FALSE)&gt;9999,-2,IF(VLOOKUP($A748,Sheet1!$B$3:$AH$1266,Sheet1!J$1+(Sheet1!$A$1-1)*10,FALSE)&gt;999,-1,0)))))))</f>
        <v>7800</v>
      </c>
      <c r="AA748" s="65">
        <f>IF(ISNA(VLOOKUP($A748,Sheet1!$B$3:$AH$1266,Sheet1!K$1+(Sheet1!$A$1-1)*10,FALSE))=TRUE,"---",IF(VLOOKUP($A748,Sheet1!$B$3:$AH$1266,Sheet1!K$1+(Sheet1!$A$1-1)*10,FALSE)="---","---", (ROUND(VLOOKUP($A748,Sheet1!$B$3:$AH$1266,Sheet1!K$1+(Sheet1!$A$1-1)*10,FALSE),IF(VLOOKUP($A748,Sheet1!$B$3:$AH$1266,Sheet1!K$1+(Sheet1!$A$1-1)*10,FALSE)&gt;99999,-3,IF(VLOOKUP($A748,Sheet1!$B$3:$AH$1266,Sheet1!K$1+(Sheet1!$A$1-1)*10,FALSE)&gt;9999,-2,IF(VLOOKUP($A748,Sheet1!$B$3:$AH$1266,Sheet1!K$1+(Sheet1!$A$1-1)*10,FALSE)&gt;999,-1,0)))))))</f>
        <v>9250</v>
      </c>
      <c r="AB748" s="65">
        <f>IF(ISNA(VLOOKUP($A748,Sheet1!$B$3:$AH$1266,Sheet1!L$1+(Sheet1!$A$1-1)*10,FALSE))=TRUE,"---",IF(VLOOKUP($A748,Sheet1!$B$3:$AH$1266,Sheet1!L$1+(Sheet1!$A$1-1)*10,FALSE)="---","---", (ROUND(VLOOKUP($A748,Sheet1!$B$3:$AH$1266,Sheet1!L$1+(Sheet1!$A$1-1)*10,FALSE),IF(VLOOKUP($A748,Sheet1!$B$3:$AH$1266,Sheet1!L$1+(Sheet1!$A$1-1)*10,FALSE)&gt;99999,-3,IF(VLOOKUP($A748,Sheet1!$B$3:$AH$1266,Sheet1!L$1+(Sheet1!$A$1-1)*10,FALSE)&gt;9999,-2,IF(VLOOKUP($A748,Sheet1!$B$3:$AH$1266,Sheet1!L$1+(Sheet1!$A$1-1)*10,FALSE)&gt;999,-1,0)))))))</f>
        <v>10700</v>
      </c>
      <c r="AC748" s="65">
        <f>IF(ISNA(VLOOKUP($A748,Sheet1!$B$3:$AH$1266,Sheet1!M$1+(Sheet1!$A$1-1)*10,FALSE))=TRUE,"---",IF(VLOOKUP($A748,Sheet1!$B$3:$AH$1266,Sheet1!M$1+(Sheet1!$A$1-1)*10,FALSE)="---","---", (ROUND(VLOOKUP($A748,Sheet1!$B$3:$AH$1266,Sheet1!M$1+(Sheet1!$A$1-1)*10,FALSE),IF(VLOOKUP($A748,Sheet1!$B$3:$AH$1266,Sheet1!M$1+(Sheet1!$A$1-1)*10,FALSE)&gt;99999,-3,IF(VLOOKUP($A748,Sheet1!$B$3:$AH$1266,Sheet1!M$1+(Sheet1!$A$1-1)*10,FALSE)&gt;9999,-2,IF(VLOOKUP($A748,Sheet1!$B$3:$AH$1266,Sheet1!M$1+(Sheet1!$A$1-1)*10,FALSE)&gt;999,-1,0)))))))</f>
        <v>12300</v>
      </c>
      <c r="AD748" s="65">
        <f>IF(ISNA(VLOOKUP($A748,Sheet1!$B$3:$AH$1266,Sheet1!N$1+(Sheet1!$A$1-1)*10,FALSE))=TRUE,"---",IF(VLOOKUP($A748,Sheet1!$B$3:$AH$1266,Sheet1!N$1+(Sheet1!$A$1-1)*10,FALSE)="---","---", (ROUND(VLOOKUP($A748,Sheet1!$B$3:$AH$1266,Sheet1!N$1+(Sheet1!$A$1-1)*10,FALSE),IF(VLOOKUP($A748,Sheet1!$B$3:$AH$1266,Sheet1!N$1+(Sheet1!$A$1-1)*10,FALSE)&gt;99999,-3,IF(VLOOKUP($A748,Sheet1!$B$3:$AH$1266,Sheet1!N$1+(Sheet1!$A$1-1)*10,FALSE)&gt;9999,-2,IF(VLOOKUP($A748,Sheet1!$B$3:$AH$1266,Sheet1!N$1+(Sheet1!$A$1-1)*10,FALSE)&gt;999,-1,0)))))))</f>
        <v>14400</v>
      </c>
    </row>
    <row r="749" spans="1:30" s="27" customFormat="1" ht="25.5" customHeight="1" x14ac:dyDescent="0.25">
      <c r="A749" s="304" t="s">
        <v>1145</v>
      </c>
      <c r="B749" s="393" t="s">
        <v>1146</v>
      </c>
      <c r="C749" s="304">
        <v>415747</v>
      </c>
      <c r="D749" s="304">
        <v>745201</v>
      </c>
      <c r="E749" s="305" t="s">
        <v>3036</v>
      </c>
      <c r="F749" s="117" t="s">
        <v>4684</v>
      </c>
      <c r="G749" s="118" t="s">
        <v>31</v>
      </c>
      <c r="H749" s="348">
        <v>81.900000000000006</v>
      </c>
      <c r="I749" s="119">
        <v>35083</v>
      </c>
      <c r="J749" s="120">
        <v>11.83</v>
      </c>
      <c r="K749" s="118" t="s">
        <v>24</v>
      </c>
      <c r="L749" s="122">
        <v>13000</v>
      </c>
      <c r="M749" s="123">
        <v>159</v>
      </c>
      <c r="N749" s="118" t="s">
        <v>14</v>
      </c>
      <c r="O749" s="71">
        <f t="shared" si="24"/>
        <v>2.6550979023189512</v>
      </c>
      <c r="P749" s="71">
        <f>IF(O749&lt;&gt;"",VLOOKUP($A749,Sheet4!$A$2:$O$1309,14,FALSE)*100,"")</f>
        <v>0.47969219705146227</v>
      </c>
      <c r="Q749" s="71">
        <f>IF(P749&lt;&gt;"",VLOOKUP($A749,Sheet4!$A$2:$O$1309,15,FALSE)*100,"")</f>
        <v>4.600703899472169</v>
      </c>
      <c r="R749" s="73">
        <f t="shared" si="26"/>
        <v>40</v>
      </c>
      <c r="S749" s="357" t="s">
        <v>4365</v>
      </c>
      <c r="T749" s="357" t="str">
        <f>IF(ISNA(VLOOKUP(A749,Sheet1!B$3:C$1266,2,FALSE)=TRUE),"NC",VLOOKUP(A749,Sheet1!B$3:C$1266,2,FALSE))</f>
        <v>Rural10</v>
      </c>
      <c r="U749" s="385">
        <f>IF(ISNA(VLOOKUP($A749,Sheet1!$B$3:$AH$1266,Sheet1!E$1+(Sheet1!$A$1-1)*10,FALSE))=TRUE,"---",IF(VLOOKUP($A749,Sheet1!$B$3:$AH$1266,Sheet1!E$1+(Sheet1!$A$1-1)*10,FALSE)="---","---", (ROUND(VLOOKUP($A749,Sheet1!$B$3:$AH$1266,Sheet1!E$1+(Sheet1!$A$1-1)*10,FALSE),IF(VLOOKUP($A749,Sheet1!$B$3:$AH$1266,Sheet1!E$1+(Sheet1!$A$1-1)*10,FALSE)&gt;99999,-3,IF(VLOOKUP($A749,Sheet1!$B$3:$AH$1266,Sheet1!E$1+(Sheet1!$A$1-1)*10,FALSE)&gt;9999,-2,IF(VLOOKUP($A749,Sheet1!$B$3:$AH$1266,Sheet1!E$1+(Sheet1!$A$1-1)*10,FALSE)&gt;999,-1,0)))))))</f>
        <v>2740</v>
      </c>
      <c r="V749" s="385">
        <f>IF(ISNA(VLOOKUP($A749,Sheet1!$B$3:$AH$1266,Sheet1!F$1+(Sheet1!$A$1-1)*10,FALSE))=TRUE,"---",IF(VLOOKUP($A749,Sheet1!$B$3:$AH$1266,Sheet1!F$1+(Sheet1!$A$1-1)*10,FALSE)="---","---", (ROUND(VLOOKUP($A749,Sheet1!$B$3:$AH$1266,Sheet1!F$1+(Sheet1!$A$1-1)*10,FALSE),IF(VLOOKUP($A749,Sheet1!$B$3:$AH$1266,Sheet1!F$1+(Sheet1!$A$1-1)*10,FALSE)&gt;99999,-3,IF(VLOOKUP($A749,Sheet1!$B$3:$AH$1266,Sheet1!F$1+(Sheet1!$A$1-1)*10,FALSE)&gt;9999,-2,IF(VLOOKUP($A749,Sheet1!$B$3:$AH$1266,Sheet1!F$1+(Sheet1!$A$1-1)*10,FALSE)&gt;999,-1,0)))))))</f>
        <v>3410</v>
      </c>
      <c r="W749" s="385">
        <f>IF(ISNA(VLOOKUP($A749,Sheet1!$B$3:$AH$1266,Sheet1!G$1+(Sheet1!$A$1-1)*10,FALSE))=TRUE,"---",IF(VLOOKUP($A749,Sheet1!$B$3:$AH$1266,Sheet1!G$1+(Sheet1!$A$1-1)*10,FALSE)="---","---", (ROUND(VLOOKUP($A749,Sheet1!$B$3:$AH$1266,Sheet1!G$1+(Sheet1!$A$1-1)*10,FALSE),IF(VLOOKUP($A749,Sheet1!$B$3:$AH$1266,Sheet1!G$1+(Sheet1!$A$1-1)*10,FALSE)&gt;99999,-3,IF(VLOOKUP($A749,Sheet1!$B$3:$AH$1266,Sheet1!G$1+(Sheet1!$A$1-1)*10,FALSE)&gt;9999,-2,IF(VLOOKUP($A749,Sheet1!$B$3:$AH$1266,Sheet1!G$1+(Sheet1!$A$1-1)*10,FALSE)&gt;999,-1,0)))))))</f>
        <v>4190</v>
      </c>
      <c r="X749" s="385">
        <f>IF(ISNA(VLOOKUP($A749,Sheet1!$B$3:$AH$1266,Sheet1!H$1+(Sheet1!$A$1-1)*10,FALSE))=TRUE,"---",IF(VLOOKUP($A749,Sheet1!$B$3:$AH$1266,Sheet1!H$1+(Sheet1!$A$1-1)*10,FALSE)="---","---", (ROUND(VLOOKUP($A749,Sheet1!$B$3:$AH$1266,Sheet1!H$1+(Sheet1!$A$1-1)*10,FALSE),IF(VLOOKUP($A749,Sheet1!$B$3:$AH$1266,Sheet1!H$1+(Sheet1!$A$1-1)*10,FALSE)&gt;99999,-3,IF(VLOOKUP($A749,Sheet1!$B$3:$AH$1266,Sheet1!H$1+(Sheet1!$A$1-1)*10,FALSE)&gt;9999,-2,IF(VLOOKUP($A749,Sheet1!$B$3:$AH$1266,Sheet1!H$1+(Sheet1!$A$1-1)*10,FALSE)&gt;999,-1,0)))))))</f>
        <v>6640</v>
      </c>
      <c r="Y749" s="385">
        <f>IF(ISNA(VLOOKUP($A749,Sheet1!$B$3:$AH$1266,Sheet1!I$1+(Sheet1!$A$1-1)*10,FALSE))=TRUE,"---",IF(VLOOKUP($A749,Sheet1!$B$3:$AH$1266,Sheet1!I$1+(Sheet1!$A$1-1)*10,FALSE)="---","---", (ROUND(VLOOKUP($A749,Sheet1!$B$3:$AH$1266,Sheet1!I$1+(Sheet1!$A$1-1)*10,FALSE),IF(VLOOKUP($A749,Sheet1!$B$3:$AH$1266,Sheet1!I$1+(Sheet1!$A$1-1)*10,FALSE)&gt;99999,-3,IF(VLOOKUP($A749,Sheet1!$B$3:$AH$1266,Sheet1!I$1+(Sheet1!$A$1-1)*10,FALSE)&gt;9999,-2,IF(VLOOKUP($A749,Sheet1!$B$3:$AH$1266,Sheet1!I$1+(Sheet1!$A$1-1)*10,FALSE)&gt;999,-1,0)))))))</f>
        <v>8620</v>
      </c>
      <c r="Z749" s="385">
        <f>IF(ISNA(VLOOKUP($A749,Sheet1!$B$3:$AH$1266,Sheet1!J$1+(Sheet1!$A$1-1)*10,FALSE))=TRUE,"---",IF(VLOOKUP($A749,Sheet1!$B$3:$AH$1266,Sheet1!J$1+(Sheet1!$A$1-1)*10,FALSE)="---","---", (ROUND(VLOOKUP($A749,Sheet1!$B$3:$AH$1266,Sheet1!J$1+(Sheet1!$A$1-1)*10,FALSE),IF(VLOOKUP($A749,Sheet1!$B$3:$AH$1266,Sheet1!J$1+(Sheet1!$A$1-1)*10,FALSE)&gt;99999,-3,IF(VLOOKUP($A749,Sheet1!$B$3:$AH$1266,Sheet1!J$1+(Sheet1!$A$1-1)*10,FALSE)&gt;9999,-2,IF(VLOOKUP($A749,Sheet1!$B$3:$AH$1266,Sheet1!J$1+(Sheet1!$A$1-1)*10,FALSE)&gt;999,-1,0)))))))</f>
        <v>11500</v>
      </c>
      <c r="AA749" s="385">
        <f>IF(ISNA(VLOOKUP($A749,Sheet1!$B$3:$AH$1266,Sheet1!K$1+(Sheet1!$A$1-1)*10,FALSE))=TRUE,"---",IF(VLOOKUP($A749,Sheet1!$B$3:$AH$1266,Sheet1!K$1+(Sheet1!$A$1-1)*10,FALSE)="---","---", (ROUND(VLOOKUP($A749,Sheet1!$B$3:$AH$1266,Sheet1!K$1+(Sheet1!$A$1-1)*10,FALSE),IF(VLOOKUP($A749,Sheet1!$B$3:$AH$1266,Sheet1!K$1+(Sheet1!$A$1-1)*10,FALSE)&gt;99999,-3,IF(VLOOKUP($A749,Sheet1!$B$3:$AH$1266,Sheet1!K$1+(Sheet1!$A$1-1)*10,FALSE)&gt;9999,-2,IF(VLOOKUP($A749,Sheet1!$B$3:$AH$1266,Sheet1!K$1+(Sheet1!$A$1-1)*10,FALSE)&gt;999,-1,0)))))))</f>
        <v>13800</v>
      </c>
      <c r="AB749" s="385">
        <f>IF(ISNA(VLOOKUP($A749,Sheet1!$B$3:$AH$1266,Sheet1!L$1+(Sheet1!$A$1-1)*10,FALSE))=TRUE,"---",IF(VLOOKUP($A749,Sheet1!$B$3:$AH$1266,Sheet1!L$1+(Sheet1!$A$1-1)*10,FALSE)="---","---", (ROUND(VLOOKUP($A749,Sheet1!$B$3:$AH$1266,Sheet1!L$1+(Sheet1!$A$1-1)*10,FALSE),IF(VLOOKUP($A749,Sheet1!$B$3:$AH$1266,Sheet1!L$1+(Sheet1!$A$1-1)*10,FALSE)&gt;99999,-3,IF(VLOOKUP($A749,Sheet1!$B$3:$AH$1266,Sheet1!L$1+(Sheet1!$A$1-1)*10,FALSE)&gt;9999,-2,IF(VLOOKUP($A749,Sheet1!$B$3:$AH$1266,Sheet1!L$1+(Sheet1!$A$1-1)*10,FALSE)&gt;999,-1,0)))))))</f>
        <v>16300</v>
      </c>
      <c r="AC749" s="385">
        <f>IF(ISNA(VLOOKUP($A749,Sheet1!$B$3:$AH$1266,Sheet1!M$1+(Sheet1!$A$1-1)*10,FALSE))=TRUE,"---",IF(VLOOKUP($A749,Sheet1!$B$3:$AH$1266,Sheet1!M$1+(Sheet1!$A$1-1)*10,FALSE)="---","---", (ROUND(VLOOKUP($A749,Sheet1!$B$3:$AH$1266,Sheet1!M$1+(Sheet1!$A$1-1)*10,FALSE),IF(VLOOKUP($A749,Sheet1!$B$3:$AH$1266,Sheet1!M$1+(Sheet1!$A$1-1)*10,FALSE)&gt;99999,-3,IF(VLOOKUP($A749,Sheet1!$B$3:$AH$1266,Sheet1!M$1+(Sheet1!$A$1-1)*10,FALSE)&gt;9999,-2,IF(VLOOKUP($A749,Sheet1!$B$3:$AH$1266,Sheet1!M$1+(Sheet1!$A$1-1)*10,FALSE)&gt;999,-1,0)))))))</f>
        <v>18900</v>
      </c>
      <c r="AD749" s="385">
        <f>IF(ISNA(VLOOKUP($A749,Sheet1!$B$3:$AH$1266,Sheet1!N$1+(Sheet1!$A$1-1)*10,FALSE))=TRUE,"---",IF(VLOOKUP($A749,Sheet1!$B$3:$AH$1266,Sheet1!N$1+(Sheet1!$A$1-1)*10,FALSE)="---","---", (ROUND(VLOOKUP($A749,Sheet1!$B$3:$AH$1266,Sheet1!N$1+(Sheet1!$A$1-1)*10,FALSE),IF(VLOOKUP($A749,Sheet1!$B$3:$AH$1266,Sheet1!N$1+(Sheet1!$A$1-1)*10,FALSE)&gt;99999,-3,IF(VLOOKUP($A749,Sheet1!$B$3:$AH$1266,Sheet1!N$1+(Sheet1!$A$1-1)*10,FALSE)&gt;9999,-2,IF(VLOOKUP($A749,Sheet1!$B$3:$AH$1266,Sheet1!N$1+(Sheet1!$A$1-1)*10,FALSE)&gt;999,-1,0)))))))</f>
        <v>22300</v>
      </c>
    </row>
    <row r="750" spans="1:30" s="27" customFormat="1" ht="25.5" customHeight="1" x14ac:dyDescent="0.25">
      <c r="A750" s="304"/>
      <c r="B750" s="346"/>
      <c r="C750" s="304"/>
      <c r="D750" s="304"/>
      <c r="E750" s="305" t="e">
        <v>#N/A</v>
      </c>
      <c r="F750" s="345" t="s">
        <v>4685</v>
      </c>
      <c r="G750" s="351" t="s">
        <v>286</v>
      </c>
      <c r="H750" s="348"/>
      <c r="I750" s="119">
        <v>15611</v>
      </c>
      <c r="J750" s="120">
        <v>10.74</v>
      </c>
      <c r="K750" s="118" t="s">
        <v>20</v>
      </c>
      <c r="L750" s="122">
        <v>10300</v>
      </c>
      <c r="M750" s="123">
        <v>126</v>
      </c>
      <c r="N750" s="118" t="s">
        <v>145</v>
      </c>
      <c r="O750" s="71" t="s">
        <v>4405</v>
      </c>
      <c r="P750" s="71" t="s">
        <v>4405</v>
      </c>
      <c r="Q750" s="71" t="s">
        <v>4405</v>
      </c>
      <c r="R750" s="73" t="s">
        <v>4405</v>
      </c>
      <c r="S750" s="357" t="e">
        <v>#N/A</v>
      </c>
      <c r="T750" s="357" t="str">
        <f>IF(ISNA(VLOOKUP(A750,Sheet1!B$3:C$1266,2,FALSE)=TRUE),"ND",VLOOKUP(A750,Sheet1!B$3:C$1266,2,FALSE))</f>
        <v>ND</v>
      </c>
      <c r="U750" s="385" t="str">
        <f>IF(ISNA(VLOOKUP($A750,Sheet1!$B$3:$AH$1266,Sheet1!E$1+(Sheet1!$A$1-1)*10,FALSE))=TRUE,"---",IF(VLOOKUP($A750,Sheet1!$B$3:$AH$1266,Sheet1!E$1+(Sheet1!$A$1-1)*10,FALSE)="---","---", (ROUND(VLOOKUP($A750,Sheet1!$B$3:$AH$1266,Sheet1!E$1+(Sheet1!$A$1-1)*10,FALSE),IF(VLOOKUP($A750,Sheet1!$B$3:$AH$1266,Sheet1!E$1+(Sheet1!$A$1-1)*10,FALSE)&gt;99999,-3,IF(VLOOKUP($A750,Sheet1!$B$3:$AH$1266,Sheet1!E$1+(Sheet1!$A$1-1)*10,FALSE)&gt;9999,-2,IF(VLOOKUP($A750,Sheet1!$B$3:$AH$1266,Sheet1!E$1+(Sheet1!$A$1-1)*10,FALSE)&gt;999,-1,0)))))))</f>
        <v>---</v>
      </c>
      <c r="V750" s="385" t="str">
        <f>IF(ISNA(VLOOKUP($A750,Sheet1!$B$3:$AH$1266,Sheet1!F$1+(Sheet1!$A$1-1)*10,FALSE))=TRUE,"---",IF(VLOOKUP($A750,Sheet1!$B$3:$AH$1266,Sheet1!F$1+(Sheet1!$A$1-1)*10,FALSE)="---","---", (ROUND(VLOOKUP($A750,Sheet1!$B$3:$AH$1266,Sheet1!F$1+(Sheet1!$A$1-1)*10,FALSE),IF(VLOOKUP($A750,Sheet1!$B$3:$AH$1266,Sheet1!F$1+(Sheet1!$A$1-1)*10,FALSE)&gt;99999,-3,IF(VLOOKUP($A750,Sheet1!$B$3:$AH$1266,Sheet1!F$1+(Sheet1!$A$1-1)*10,FALSE)&gt;9999,-2,IF(VLOOKUP($A750,Sheet1!$B$3:$AH$1266,Sheet1!F$1+(Sheet1!$A$1-1)*10,FALSE)&gt;999,-1,0)))))))</f>
        <v>---</v>
      </c>
      <c r="W750" s="385" t="str">
        <f>IF(ISNA(VLOOKUP($A750,Sheet1!$B$3:$AH$1266,Sheet1!G$1+(Sheet1!$A$1-1)*10,FALSE))=TRUE,"---",IF(VLOOKUP($A750,Sheet1!$B$3:$AH$1266,Sheet1!G$1+(Sheet1!$A$1-1)*10,FALSE)="---","---", (ROUND(VLOOKUP($A750,Sheet1!$B$3:$AH$1266,Sheet1!G$1+(Sheet1!$A$1-1)*10,FALSE),IF(VLOOKUP($A750,Sheet1!$B$3:$AH$1266,Sheet1!G$1+(Sheet1!$A$1-1)*10,FALSE)&gt;99999,-3,IF(VLOOKUP($A750,Sheet1!$B$3:$AH$1266,Sheet1!G$1+(Sheet1!$A$1-1)*10,FALSE)&gt;9999,-2,IF(VLOOKUP($A750,Sheet1!$B$3:$AH$1266,Sheet1!G$1+(Sheet1!$A$1-1)*10,FALSE)&gt;999,-1,0)))))))</f>
        <v>---</v>
      </c>
      <c r="X750" s="385" t="str">
        <f>IF(ISNA(VLOOKUP($A750,Sheet1!$B$3:$AH$1266,Sheet1!H$1+(Sheet1!$A$1-1)*10,FALSE))=TRUE,"---",IF(VLOOKUP($A750,Sheet1!$B$3:$AH$1266,Sheet1!H$1+(Sheet1!$A$1-1)*10,FALSE)="---","---", (ROUND(VLOOKUP($A750,Sheet1!$B$3:$AH$1266,Sheet1!H$1+(Sheet1!$A$1-1)*10,FALSE),IF(VLOOKUP($A750,Sheet1!$B$3:$AH$1266,Sheet1!H$1+(Sheet1!$A$1-1)*10,FALSE)&gt;99999,-3,IF(VLOOKUP($A750,Sheet1!$B$3:$AH$1266,Sheet1!H$1+(Sheet1!$A$1-1)*10,FALSE)&gt;9999,-2,IF(VLOOKUP($A750,Sheet1!$B$3:$AH$1266,Sheet1!H$1+(Sheet1!$A$1-1)*10,FALSE)&gt;999,-1,0)))))))</f>
        <v>---</v>
      </c>
      <c r="Y750" s="385" t="str">
        <f>IF(ISNA(VLOOKUP($A750,Sheet1!$B$3:$AH$1266,Sheet1!I$1+(Sheet1!$A$1-1)*10,FALSE))=TRUE,"---",IF(VLOOKUP($A750,Sheet1!$B$3:$AH$1266,Sheet1!I$1+(Sheet1!$A$1-1)*10,FALSE)="---","---", (ROUND(VLOOKUP($A750,Sheet1!$B$3:$AH$1266,Sheet1!I$1+(Sheet1!$A$1-1)*10,FALSE),IF(VLOOKUP($A750,Sheet1!$B$3:$AH$1266,Sheet1!I$1+(Sheet1!$A$1-1)*10,FALSE)&gt;99999,-3,IF(VLOOKUP($A750,Sheet1!$B$3:$AH$1266,Sheet1!I$1+(Sheet1!$A$1-1)*10,FALSE)&gt;9999,-2,IF(VLOOKUP($A750,Sheet1!$B$3:$AH$1266,Sheet1!I$1+(Sheet1!$A$1-1)*10,FALSE)&gt;999,-1,0)))))))</f>
        <v>---</v>
      </c>
      <c r="Z750" s="385" t="str">
        <f>IF(ISNA(VLOOKUP($A750,Sheet1!$B$3:$AH$1266,Sheet1!J$1+(Sheet1!$A$1-1)*10,FALSE))=TRUE,"---",IF(VLOOKUP($A750,Sheet1!$B$3:$AH$1266,Sheet1!J$1+(Sheet1!$A$1-1)*10,FALSE)="---","---", (ROUND(VLOOKUP($A750,Sheet1!$B$3:$AH$1266,Sheet1!J$1+(Sheet1!$A$1-1)*10,FALSE),IF(VLOOKUP($A750,Sheet1!$B$3:$AH$1266,Sheet1!J$1+(Sheet1!$A$1-1)*10,FALSE)&gt;99999,-3,IF(VLOOKUP($A750,Sheet1!$B$3:$AH$1266,Sheet1!J$1+(Sheet1!$A$1-1)*10,FALSE)&gt;9999,-2,IF(VLOOKUP($A750,Sheet1!$B$3:$AH$1266,Sheet1!J$1+(Sheet1!$A$1-1)*10,FALSE)&gt;999,-1,0)))))))</f>
        <v>---</v>
      </c>
      <c r="AA750" s="385" t="str">
        <f>IF(ISNA(VLOOKUP($A750,Sheet1!$B$3:$AH$1266,Sheet1!K$1+(Sheet1!$A$1-1)*10,FALSE))=TRUE,"---",IF(VLOOKUP($A750,Sheet1!$B$3:$AH$1266,Sheet1!K$1+(Sheet1!$A$1-1)*10,FALSE)="---","---", (ROUND(VLOOKUP($A750,Sheet1!$B$3:$AH$1266,Sheet1!K$1+(Sheet1!$A$1-1)*10,FALSE),IF(VLOOKUP($A750,Sheet1!$B$3:$AH$1266,Sheet1!K$1+(Sheet1!$A$1-1)*10,FALSE)&gt;99999,-3,IF(VLOOKUP($A750,Sheet1!$B$3:$AH$1266,Sheet1!K$1+(Sheet1!$A$1-1)*10,FALSE)&gt;9999,-2,IF(VLOOKUP($A750,Sheet1!$B$3:$AH$1266,Sheet1!K$1+(Sheet1!$A$1-1)*10,FALSE)&gt;999,-1,0)))))))</f>
        <v>---</v>
      </c>
      <c r="AB750" s="385" t="str">
        <f>IF(ISNA(VLOOKUP($A750,Sheet1!$B$3:$AH$1266,Sheet1!L$1+(Sheet1!$A$1-1)*10,FALSE))=TRUE,"---",IF(VLOOKUP($A750,Sheet1!$B$3:$AH$1266,Sheet1!L$1+(Sheet1!$A$1-1)*10,FALSE)="---","---", (ROUND(VLOOKUP($A750,Sheet1!$B$3:$AH$1266,Sheet1!L$1+(Sheet1!$A$1-1)*10,FALSE),IF(VLOOKUP($A750,Sheet1!$B$3:$AH$1266,Sheet1!L$1+(Sheet1!$A$1-1)*10,FALSE)&gt;99999,-3,IF(VLOOKUP($A750,Sheet1!$B$3:$AH$1266,Sheet1!L$1+(Sheet1!$A$1-1)*10,FALSE)&gt;9999,-2,IF(VLOOKUP($A750,Sheet1!$B$3:$AH$1266,Sheet1!L$1+(Sheet1!$A$1-1)*10,FALSE)&gt;999,-1,0)))))))</f>
        <v>---</v>
      </c>
      <c r="AC750" s="385" t="str">
        <f>IF(ISNA(VLOOKUP($A750,Sheet1!$B$3:$AH$1266,Sheet1!M$1+(Sheet1!$A$1-1)*10,FALSE))=TRUE,"---",IF(VLOOKUP($A750,Sheet1!$B$3:$AH$1266,Sheet1!M$1+(Sheet1!$A$1-1)*10,FALSE)="---","---", (ROUND(VLOOKUP($A750,Sheet1!$B$3:$AH$1266,Sheet1!M$1+(Sheet1!$A$1-1)*10,FALSE),IF(VLOOKUP($A750,Sheet1!$B$3:$AH$1266,Sheet1!M$1+(Sheet1!$A$1-1)*10,FALSE)&gt;99999,-3,IF(VLOOKUP($A750,Sheet1!$B$3:$AH$1266,Sheet1!M$1+(Sheet1!$A$1-1)*10,FALSE)&gt;9999,-2,IF(VLOOKUP($A750,Sheet1!$B$3:$AH$1266,Sheet1!M$1+(Sheet1!$A$1-1)*10,FALSE)&gt;999,-1,0)))))))</f>
        <v>---</v>
      </c>
      <c r="AD750" s="385" t="str">
        <f>IF(ISNA(VLOOKUP($A750,Sheet1!$B$3:$AH$1266,Sheet1!N$1+(Sheet1!$A$1-1)*10,FALSE))=TRUE,"---",IF(VLOOKUP($A750,Sheet1!$B$3:$AH$1266,Sheet1!N$1+(Sheet1!$A$1-1)*10,FALSE)="---","---", (ROUND(VLOOKUP($A750,Sheet1!$B$3:$AH$1266,Sheet1!N$1+(Sheet1!$A$1-1)*10,FALSE),IF(VLOOKUP($A750,Sheet1!$B$3:$AH$1266,Sheet1!N$1+(Sheet1!$A$1-1)*10,FALSE)&gt;99999,-3,IF(VLOOKUP($A750,Sheet1!$B$3:$AH$1266,Sheet1!N$1+(Sheet1!$A$1-1)*10,FALSE)&gt;9999,-2,IF(VLOOKUP($A750,Sheet1!$B$3:$AH$1266,Sheet1!N$1+(Sheet1!$A$1-1)*10,FALSE)&gt;999,-1,0)))))))</f>
        <v>---</v>
      </c>
    </row>
    <row r="751" spans="1:30" s="27" customFormat="1" ht="25.5" customHeight="1" x14ac:dyDescent="0.25">
      <c r="A751" s="304"/>
      <c r="B751" s="346"/>
      <c r="C751" s="304"/>
      <c r="D751" s="304"/>
      <c r="E751" s="305" t="e">
        <v>#N/A</v>
      </c>
      <c r="F751" s="346"/>
      <c r="G751" s="352"/>
      <c r="H751" s="348"/>
      <c r="I751" s="119">
        <v>18592</v>
      </c>
      <c r="J751" s="120">
        <v>10.77</v>
      </c>
      <c r="K751" s="121" t="s">
        <v>4405</v>
      </c>
      <c r="L751" s="122">
        <v>10100</v>
      </c>
      <c r="M751" s="123">
        <v>123</v>
      </c>
      <c r="N751" s="118" t="s">
        <v>112</v>
      </c>
      <c r="O751" s="71" t="s">
        <v>4405</v>
      </c>
      <c r="P751" s="71" t="s">
        <v>4405</v>
      </c>
      <c r="Q751" s="71" t="s">
        <v>4405</v>
      </c>
      <c r="R751" s="73" t="s">
        <v>4405</v>
      </c>
      <c r="S751" s="357" t="e">
        <v>#N/A</v>
      </c>
      <c r="T751" s="357" t="str">
        <f>IF(ISNA(VLOOKUP(A751,Sheet1!B$3:C$1266,2,FALSE)=TRUE),"ND",VLOOKUP(A751,Sheet1!B$3:C$1266,2,FALSE))</f>
        <v>ND</v>
      </c>
      <c r="U751" s="385" t="str">
        <f>IF(ISNA(VLOOKUP($A751,Sheet1!$B$3:$AH$1266,Sheet1!E$1+(Sheet1!$A$1-1)*10,FALSE))=TRUE,"---",IF(VLOOKUP($A751,Sheet1!$B$3:$AH$1266,Sheet1!E$1+(Sheet1!$A$1-1)*10,FALSE)="---","---", (ROUND(VLOOKUP($A751,Sheet1!$B$3:$AH$1266,Sheet1!E$1+(Sheet1!$A$1-1)*10,FALSE),IF(VLOOKUP($A751,Sheet1!$B$3:$AH$1266,Sheet1!E$1+(Sheet1!$A$1-1)*10,FALSE)&gt;99999,-3,IF(VLOOKUP($A751,Sheet1!$B$3:$AH$1266,Sheet1!E$1+(Sheet1!$A$1-1)*10,FALSE)&gt;9999,-2,IF(VLOOKUP($A751,Sheet1!$B$3:$AH$1266,Sheet1!E$1+(Sheet1!$A$1-1)*10,FALSE)&gt;999,-1,0)))))))</f>
        <v>---</v>
      </c>
      <c r="V751" s="385" t="str">
        <f>IF(ISNA(VLOOKUP($A751,Sheet1!$B$3:$AH$1266,Sheet1!F$1+(Sheet1!$A$1-1)*10,FALSE))=TRUE,"---",IF(VLOOKUP($A751,Sheet1!$B$3:$AH$1266,Sheet1!F$1+(Sheet1!$A$1-1)*10,FALSE)="---","---", (ROUND(VLOOKUP($A751,Sheet1!$B$3:$AH$1266,Sheet1!F$1+(Sheet1!$A$1-1)*10,FALSE),IF(VLOOKUP($A751,Sheet1!$B$3:$AH$1266,Sheet1!F$1+(Sheet1!$A$1-1)*10,FALSE)&gt;99999,-3,IF(VLOOKUP($A751,Sheet1!$B$3:$AH$1266,Sheet1!F$1+(Sheet1!$A$1-1)*10,FALSE)&gt;9999,-2,IF(VLOOKUP($A751,Sheet1!$B$3:$AH$1266,Sheet1!F$1+(Sheet1!$A$1-1)*10,FALSE)&gt;999,-1,0)))))))</f>
        <v>---</v>
      </c>
      <c r="W751" s="385" t="str">
        <f>IF(ISNA(VLOOKUP($A751,Sheet1!$B$3:$AH$1266,Sheet1!G$1+(Sheet1!$A$1-1)*10,FALSE))=TRUE,"---",IF(VLOOKUP($A751,Sheet1!$B$3:$AH$1266,Sheet1!G$1+(Sheet1!$A$1-1)*10,FALSE)="---","---", (ROUND(VLOOKUP($A751,Sheet1!$B$3:$AH$1266,Sheet1!G$1+(Sheet1!$A$1-1)*10,FALSE),IF(VLOOKUP($A751,Sheet1!$B$3:$AH$1266,Sheet1!G$1+(Sheet1!$A$1-1)*10,FALSE)&gt;99999,-3,IF(VLOOKUP($A751,Sheet1!$B$3:$AH$1266,Sheet1!G$1+(Sheet1!$A$1-1)*10,FALSE)&gt;9999,-2,IF(VLOOKUP($A751,Sheet1!$B$3:$AH$1266,Sheet1!G$1+(Sheet1!$A$1-1)*10,FALSE)&gt;999,-1,0)))))))</f>
        <v>---</v>
      </c>
      <c r="X751" s="385" t="str">
        <f>IF(ISNA(VLOOKUP($A751,Sheet1!$B$3:$AH$1266,Sheet1!H$1+(Sheet1!$A$1-1)*10,FALSE))=TRUE,"---",IF(VLOOKUP($A751,Sheet1!$B$3:$AH$1266,Sheet1!H$1+(Sheet1!$A$1-1)*10,FALSE)="---","---", (ROUND(VLOOKUP($A751,Sheet1!$B$3:$AH$1266,Sheet1!H$1+(Sheet1!$A$1-1)*10,FALSE),IF(VLOOKUP($A751,Sheet1!$B$3:$AH$1266,Sheet1!H$1+(Sheet1!$A$1-1)*10,FALSE)&gt;99999,-3,IF(VLOOKUP($A751,Sheet1!$B$3:$AH$1266,Sheet1!H$1+(Sheet1!$A$1-1)*10,FALSE)&gt;9999,-2,IF(VLOOKUP($A751,Sheet1!$B$3:$AH$1266,Sheet1!H$1+(Sheet1!$A$1-1)*10,FALSE)&gt;999,-1,0)))))))</f>
        <v>---</v>
      </c>
      <c r="Y751" s="385" t="str">
        <f>IF(ISNA(VLOOKUP($A751,Sheet1!$B$3:$AH$1266,Sheet1!I$1+(Sheet1!$A$1-1)*10,FALSE))=TRUE,"---",IF(VLOOKUP($A751,Sheet1!$B$3:$AH$1266,Sheet1!I$1+(Sheet1!$A$1-1)*10,FALSE)="---","---", (ROUND(VLOOKUP($A751,Sheet1!$B$3:$AH$1266,Sheet1!I$1+(Sheet1!$A$1-1)*10,FALSE),IF(VLOOKUP($A751,Sheet1!$B$3:$AH$1266,Sheet1!I$1+(Sheet1!$A$1-1)*10,FALSE)&gt;99999,-3,IF(VLOOKUP($A751,Sheet1!$B$3:$AH$1266,Sheet1!I$1+(Sheet1!$A$1-1)*10,FALSE)&gt;9999,-2,IF(VLOOKUP($A751,Sheet1!$B$3:$AH$1266,Sheet1!I$1+(Sheet1!$A$1-1)*10,FALSE)&gt;999,-1,0)))))))</f>
        <v>---</v>
      </c>
      <c r="Z751" s="385" t="str">
        <f>IF(ISNA(VLOOKUP($A751,Sheet1!$B$3:$AH$1266,Sheet1!J$1+(Sheet1!$A$1-1)*10,FALSE))=TRUE,"---",IF(VLOOKUP($A751,Sheet1!$B$3:$AH$1266,Sheet1!J$1+(Sheet1!$A$1-1)*10,FALSE)="---","---", (ROUND(VLOOKUP($A751,Sheet1!$B$3:$AH$1266,Sheet1!J$1+(Sheet1!$A$1-1)*10,FALSE),IF(VLOOKUP($A751,Sheet1!$B$3:$AH$1266,Sheet1!J$1+(Sheet1!$A$1-1)*10,FALSE)&gt;99999,-3,IF(VLOOKUP($A751,Sheet1!$B$3:$AH$1266,Sheet1!J$1+(Sheet1!$A$1-1)*10,FALSE)&gt;9999,-2,IF(VLOOKUP($A751,Sheet1!$B$3:$AH$1266,Sheet1!J$1+(Sheet1!$A$1-1)*10,FALSE)&gt;999,-1,0)))))))</f>
        <v>---</v>
      </c>
      <c r="AA751" s="385" t="str">
        <f>IF(ISNA(VLOOKUP($A751,Sheet1!$B$3:$AH$1266,Sheet1!K$1+(Sheet1!$A$1-1)*10,FALSE))=TRUE,"---",IF(VLOOKUP($A751,Sheet1!$B$3:$AH$1266,Sheet1!K$1+(Sheet1!$A$1-1)*10,FALSE)="---","---", (ROUND(VLOOKUP($A751,Sheet1!$B$3:$AH$1266,Sheet1!K$1+(Sheet1!$A$1-1)*10,FALSE),IF(VLOOKUP($A751,Sheet1!$B$3:$AH$1266,Sheet1!K$1+(Sheet1!$A$1-1)*10,FALSE)&gt;99999,-3,IF(VLOOKUP($A751,Sheet1!$B$3:$AH$1266,Sheet1!K$1+(Sheet1!$A$1-1)*10,FALSE)&gt;9999,-2,IF(VLOOKUP($A751,Sheet1!$B$3:$AH$1266,Sheet1!K$1+(Sheet1!$A$1-1)*10,FALSE)&gt;999,-1,0)))))))</f>
        <v>---</v>
      </c>
      <c r="AB751" s="385" t="str">
        <f>IF(ISNA(VLOOKUP($A751,Sheet1!$B$3:$AH$1266,Sheet1!L$1+(Sheet1!$A$1-1)*10,FALSE))=TRUE,"---",IF(VLOOKUP($A751,Sheet1!$B$3:$AH$1266,Sheet1!L$1+(Sheet1!$A$1-1)*10,FALSE)="---","---", (ROUND(VLOOKUP($A751,Sheet1!$B$3:$AH$1266,Sheet1!L$1+(Sheet1!$A$1-1)*10,FALSE),IF(VLOOKUP($A751,Sheet1!$B$3:$AH$1266,Sheet1!L$1+(Sheet1!$A$1-1)*10,FALSE)&gt;99999,-3,IF(VLOOKUP($A751,Sheet1!$B$3:$AH$1266,Sheet1!L$1+(Sheet1!$A$1-1)*10,FALSE)&gt;9999,-2,IF(VLOOKUP($A751,Sheet1!$B$3:$AH$1266,Sheet1!L$1+(Sheet1!$A$1-1)*10,FALSE)&gt;999,-1,0)))))))</f>
        <v>---</v>
      </c>
      <c r="AC751" s="385" t="str">
        <f>IF(ISNA(VLOOKUP($A751,Sheet1!$B$3:$AH$1266,Sheet1!M$1+(Sheet1!$A$1-1)*10,FALSE))=TRUE,"---",IF(VLOOKUP($A751,Sheet1!$B$3:$AH$1266,Sheet1!M$1+(Sheet1!$A$1-1)*10,FALSE)="---","---", (ROUND(VLOOKUP($A751,Sheet1!$B$3:$AH$1266,Sheet1!M$1+(Sheet1!$A$1-1)*10,FALSE),IF(VLOOKUP($A751,Sheet1!$B$3:$AH$1266,Sheet1!M$1+(Sheet1!$A$1-1)*10,FALSE)&gt;99999,-3,IF(VLOOKUP($A751,Sheet1!$B$3:$AH$1266,Sheet1!M$1+(Sheet1!$A$1-1)*10,FALSE)&gt;9999,-2,IF(VLOOKUP($A751,Sheet1!$B$3:$AH$1266,Sheet1!M$1+(Sheet1!$A$1-1)*10,FALSE)&gt;999,-1,0)))))))</f>
        <v>---</v>
      </c>
      <c r="AD751" s="385" t="str">
        <f>IF(ISNA(VLOOKUP($A751,Sheet1!$B$3:$AH$1266,Sheet1!N$1+(Sheet1!$A$1-1)*10,FALSE))=TRUE,"---",IF(VLOOKUP($A751,Sheet1!$B$3:$AH$1266,Sheet1!N$1+(Sheet1!$A$1-1)*10,FALSE)="---","---", (ROUND(VLOOKUP($A751,Sheet1!$B$3:$AH$1266,Sheet1!N$1+(Sheet1!$A$1-1)*10,FALSE),IF(VLOOKUP($A751,Sheet1!$B$3:$AH$1266,Sheet1!N$1+(Sheet1!$A$1-1)*10,FALSE)&gt;99999,-3,IF(VLOOKUP($A751,Sheet1!$B$3:$AH$1266,Sheet1!N$1+(Sheet1!$A$1-1)*10,FALSE)&gt;9999,-2,IF(VLOOKUP($A751,Sheet1!$B$3:$AH$1266,Sheet1!N$1+(Sheet1!$A$1-1)*10,FALSE)&gt;999,-1,0)))))))</f>
        <v>---</v>
      </c>
    </row>
    <row r="752" spans="1:30" ht="25.5" customHeight="1" x14ac:dyDescent="0.25">
      <c r="A752" s="125" t="s">
        <v>1147</v>
      </c>
      <c r="B752" s="126" t="s">
        <v>1148</v>
      </c>
      <c r="C752" s="125">
        <v>415521</v>
      </c>
      <c r="D752" s="125">
        <v>744301</v>
      </c>
      <c r="E752" s="70" t="s">
        <v>3036</v>
      </c>
      <c r="F752" s="139" t="s">
        <v>4405</v>
      </c>
      <c r="G752" s="127" t="s">
        <v>160</v>
      </c>
      <c r="H752" s="128">
        <v>10.8</v>
      </c>
      <c r="I752" s="112">
        <v>18717</v>
      </c>
      <c r="J752" s="140" t="s">
        <v>4405</v>
      </c>
      <c r="K752" s="127" t="s">
        <v>17</v>
      </c>
      <c r="L752" s="115">
        <v>2430</v>
      </c>
      <c r="M752" s="116">
        <v>225</v>
      </c>
      <c r="N752" s="127" t="s">
        <v>145</v>
      </c>
      <c r="O752" s="68">
        <f t="shared" si="24"/>
        <v>1.8358856289149628</v>
      </c>
      <c r="P752" s="68">
        <f>IF(O752&lt;&gt;"",VLOOKUP($A752,Sheet4!$A$2:$O$1309,14,FALSE)*100,"")</f>
        <v>0.32453417565206921</v>
      </c>
      <c r="Q752" s="68">
        <f>IF(P752&lt;&gt;"",VLOOKUP($A752,Sheet4!$A$2:$O$1309,15,FALSE)*100,"")</f>
        <v>3.1338318556094258</v>
      </c>
      <c r="R752" s="74">
        <f t="shared" si="26"/>
        <v>50</v>
      </c>
      <c r="S752" s="64" t="s">
        <v>4365</v>
      </c>
      <c r="T752" s="64" t="str">
        <f>IF(ISNA(VLOOKUP(A752,Sheet1!B$3:C$1266,2,FALSE)=TRUE),"NC",VLOOKUP(A752,Sheet1!B$3:C$1266,2,FALSE))</f>
        <v>Rural</v>
      </c>
      <c r="U752" s="65">
        <f>IF(ISNA(VLOOKUP($A752,Sheet1!$B$3:$AH$1266,Sheet1!E$1+(Sheet1!$A$1-1)*10,FALSE))=TRUE,"---",IF(VLOOKUP($A752,Sheet1!$B$3:$AH$1266,Sheet1!E$1+(Sheet1!$A$1-1)*10,FALSE)="---","---", (ROUND(VLOOKUP($A752,Sheet1!$B$3:$AH$1266,Sheet1!E$1+(Sheet1!$A$1-1)*10,FALSE),IF(VLOOKUP($A752,Sheet1!$B$3:$AH$1266,Sheet1!E$1+(Sheet1!$A$1-1)*10,FALSE)&gt;99999,-3,IF(VLOOKUP($A752,Sheet1!$B$3:$AH$1266,Sheet1!E$1+(Sheet1!$A$1-1)*10,FALSE)&gt;9999,-2,IF(VLOOKUP($A752,Sheet1!$B$3:$AH$1266,Sheet1!E$1+(Sheet1!$A$1-1)*10,FALSE)&gt;999,-1,0)))))))</f>
        <v>517</v>
      </c>
      <c r="V752" s="65">
        <f>IF(ISNA(VLOOKUP($A752,Sheet1!$B$3:$AH$1266,Sheet1!F$1+(Sheet1!$A$1-1)*10,FALSE))=TRUE,"---",IF(VLOOKUP($A752,Sheet1!$B$3:$AH$1266,Sheet1!F$1+(Sheet1!$A$1-1)*10,FALSE)="---","---", (ROUND(VLOOKUP($A752,Sheet1!$B$3:$AH$1266,Sheet1!F$1+(Sheet1!$A$1-1)*10,FALSE),IF(VLOOKUP($A752,Sheet1!$B$3:$AH$1266,Sheet1!F$1+(Sheet1!$A$1-1)*10,FALSE)&gt;99999,-3,IF(VLOOKUP($A752,Sheet1!$B$3:$AH$1266,Sheet1!F$1+(Sheet1!$A$1-1)*10,FALSE)&gt;9999,-2,IF(VLOOKUP($A752,Sheet1!$B$3:$AH$1266,Sheet1!F$1+(Sheet1!$A$1-1)*10,FALSE)&gt;999,-1,0)))))))</f>
        <v>630</v>
      </c>
      <c r="W752" s="65">
        <f>IF(ISNA(VLOOKUP($A752,Sheet1!$B$3:$AH$1266,Sheet1!G$1+(Sheet1!$A$1-1)*10,FALSE))=TRUE,"---",IF(VLOOKUP($A752,Sheet1!$B$3:$AH$1266,Sheet1!G$1+(Sheet1!$A$1-1)*10,FALSE)="---","---", (ROUND(VLOOKUP($A752,Sheet1!$B$3:$AH$1266,Sheet1!G$1+(Sheet1!$A$1-1)*10,FALSE),IF(VLOOKUP($A752,Sheet1!$B$3:$AH$1266,Sheet1!G$1+(Sheet1!$A$1-1)*10,FALSE)&gt;99999,-3,IF(VLOOKUP($A752,Sheet1!$B$3:$AH$1266,Sheet1!G$1+(Sheet1!$A$1-1)*10,FALSE)&gt;9999,-2,IF(VLOOKUP($A752,Sheet1!$B$3:$AH$1266,Sheet1!G$1+(Sheet1!$A$1-1)*10,FALSE)&gt;999,-1,0)))))))</f>
        <v>779</v>
      </c>
      <c r="X752" s="65">
        <f>IF(ISNA(VLOOKUP($A752,Sheet1!$B$3:$AH$1266,Sheet1!H$1+(Sheet1!$A$1-1)*10,FALSE))=TRUE,"---",IF(VLOOKUP($A752,Sheet1!$B$3:$AH$1266,Sheet1!H$1+(Sheet1!$A$1-1)*10,FALSE)="---","---", (ROUND(VLOOKUP($A752,Sheet1!$B$3:$AH$1266,Sheet1!H$1+(Sheet1!$A$1-1)*10,FALSE),IF(VLOOKUP($A752,Sheet1!$B$3:$AH$1266,Sheet1!H$1+(Sheet1!$A$1-1)*10,FALSE)&gt;99999,-3,IF(VLOOKUP($A752,Sheet1!$B$3:$AH$1266,Sheet1!H$1+(Sheet1!$A$1-1)*10,FALSE)&gt;9999,-2,IF(VLOOKUP($A752,Sheet1!$B$3:$AH$1266,Sheet1!H$1+(Sheet1!$A$1-1)*10,FALSE)&gt;999,-1,0)))))))</f>
        <v>1200</v>
      </c>
      <c r="Y752" s="65">
        <f>IF(ISNA(VLOOKUP($A752,Sheet1!$B$3:$AH$1266,Sheet1!I$1+(Sheet1!$A$1-1)*10,FALSE))=TRUE,"---",IF(VLOOKUP($A752,Sheet1!$B$3:$AH$1266,Sheet1!I$1+(Sheet1!$A$1-1)*10,FALSE)="---","---", (ROUND(VLOOKUP($A752,Sheet1!$B$3:$AH$1266,Sheet1!I$1+(Sheet1!$A$1-1)*10,FALSE),IF(VLOOKUP($A752,Sheet1!$B$3:$AH$1266,Sheet1!I$1+(Sheet1!$A$1-1)*10,FALSE)&gt;99999,-3,IF(VLOOKUP($A752,Sheet1!$B$3:$AH$1266,Sheet1!I$1+(Sheet1!$A$1-1)*10,FALSE)&gt;9999,-2,IF(VLOOKUP($A752,Sheet1!$B$3:$AH$1266,Sheet1!I$1+(Sheet1!$A$1-1)*10,FALSE)&gt;999,-1,0)))))))</f>
        <v>1530</v>
      </c>
      <c r="Z752" s="65">
        <f>IF(ISNA(VLOOKUP($A752,Sheet1!$B$3:$AH$1266,Sheet1!J$1+(Sheet1!$A$1-1)*10,FALSE))=TRUE,"---",IF(VLOOKUP($A752,Sheet1!$B$3:$AH$1266,Sheet1!J$1+(Sheet1!$A$1-1)*10,FALSE)="---","---", (ROUND(VLOOKUP($A752,Sheet1!$B$3:$AH$1266,Sheet1!J$1+(Sheet1!$A$1-1)*10,FALSE),IF(VLOOKUP($A752,Sheet1!$B$3:$AH$1266,Sheet1!J$1+(Sheet1!$A$1-1)*10,FALSE)&gt;99999,-3,IF(VLOOKUP($A752,Sheet1!$B$3:$AH$1266,Sheet1!J$1+(Sheet1!$A$1-1)*10,FALSE)&gt;9999,-2,IF(VLOOKUP($A752,Sheet1!$B$3:$AH$1266,Sheet1!J$1+(Sheet1!$A$1-1)*10,FALSE)&gt;999,-1,0)))))))</f>
        <v>1990</v>
      </c>
      <c r="AA752" s="65">
        <f>IF(ISNA(VLOOKUP($A752,Sheet1!$B$3:$AH$1266,Sheet1!K$1+(Sheet1!$A$1-1)*10,FALSE))=TRUE,"---",IF(VLOOKUP($A752,Sheet1!$B$3:$AH$1266,Sheet1!K$1+(Sheet1!$A$1-1)*10,FALSE)="---","---", (ROUND(VLOOKUP($A752,Sheet1!$B$3:$AH$1266,Sheet1!K$1+(Sheet1!$A$1-1)*10,FALSE),IF(VLOOKUP($A752,Sheet1!$B$3:$AH$1266,Sheet1!K$1+(Sheet1!$A$1-1)*10,FALSE)&gt;99999,-3,IF(VLOOKUP($A752,Sheet1!$B$3:$AH$1266,Sheet1!K$1+(Sheet1!$A$1-1)*10,FALSE)&gt;9999,-2,IF(VLOOKUP($A752,Sheet1!$B$3:$AH$1266,Sheet1!K$1+(Sheet1!$A$1-1)*10,FALSE)&gt;999,-1,0)))))))</f>
        <v>2370</v>
      </c>
      <c r="AB752" s="65">
        <f>IF(ISNA(VLOOKUP($A752,Sheet1!$B$3:$AH$1266,Sheet1!L$1+(Sheet1!$A$1-1)*10,FALSE))=TRUE,"---",IF(VLOOKUP($A752,Sheet1!$B$3:$AH$1266,Sheet1!L$1+(Sheet1!$A$1-1)*10,FALSE)="---","---", (ROUND(VLOOKUP($A752,Sheet1!$B$3:$AH$1266,Sheet1!L$1+(Sheet1!$A$1-1)*10,FALSE),IF(VLOOKUP($A752,Sheet1!$B$3:$AH$1266,Sheet1!L$1+(Sheet1!$A$1-1)*10,FALSE)&gt;99999,-3,IF(VLOOKUP($A752,Sheet1!$B$3:$AH$1266,Sheet1!L$1+(Sheet1!$A$1-1)*10,FALSE)&gt;9999,-2,IF(VLOOKUP($A752,Sheet1!$B$3:$AH$1266,Sheet1!L$1+(Sheet1!$A$1-1)*10,FALSE)&gt;999,-1,0)))))))</f>
        <v>2760</v>
      </c>
      <c r="AC752" s="65">
        <f>IF(ISNA(VLOOKUP($A752,Sheet1!$B$3:$AH$1266,Sheet1!M$1+(Sheet1!$A$1-1)*10,FALSE))=TRUE,"---",IF(VLOOKUP($A752,Sheet1!$B$3:$AH$1266,Sheet1!M$1+(Sheet1!$A$1-1)*10,FALSE)="---","---", (ROUND(VLOOKUP($A752,Sheet1!$B$3:$AH$1266,Sheet1!M$1+(Sheet1!$A$1-1)*10,FALSE),IF(VLOOKUP($A752,Sheet1!$B$3:$AH$1266,Sheet1!M$1+(Sheet1!$A$1-1)*10,FALSE)&gt;99999,-3,IF(VLOOKUP($A752,Sheet1!$B$3:$AH$1266,Sheet1!M$1+(Sheet1!$A$1-1)*10,FALSE)&gt;9999,-2,IF(VLOOKUP($A752,Sheet1!$B$3:$AH$1266,Sheet1!M$1+(Sheet1!$A$1-1)*10,FALSE)&gt;999,-1,0)))))))</f>
        <v>3160</v>
      </c>
      <c r="AD752" s="65">
        <f>IF(ISNA(VLOOKUP($A752,Sheet1!$B$3:$AH$1266,Sheet1!N$1+(Sheet1!$A$1-1)*10,FALSE))=TRUE,"---",IF(VLOOKUP($A752,Sheet1!$B$3:$AH$1266,Sheet1!N$1+(Sheet1!$A$1-1)*10,FALSE)="---","---", (ROUND(VLOOKUP($A752,Sheet1!$B$3:$AH$1266,Sheet1!N$1+(Sheet1!$A$1-1)*10,FALSE),IF(VLOOKUP($A752,Sheet1!$B$3:$AH$1266,Sheet1!N$1+(Sheet1!$A$1-1)*10,FALSE)&gt;99999,-3,IF(VLOOKUP($A752,Sheet1!$B$3:$AH$1266,Sheet1!N$1+(Sheet1!$A$1-1)*10,FALSE)&gt;9999,-2,IF(VLOOKUP($A752,Sheet1!$B$3:$AH$1266,Sheet1!N$1+(Sheet1!$A$1-1)*10,FALSE)&gt;999,-1,0)))))))</f>
        <v>3680</v>
      </c>
    </row>
    <row r="753" spans="1:30" ht="25.5" customHeight="1" x14ac:dyDescent="0.25">
      <c r="A753" s="133" t="s">
        <v>1149</v>
      </c>
      <c r="B753" s="141" t="s">
        <v>1150</v>
      </c>
      <c r="C753" s="133">
        <v>415439</v>
      </c>
      <c r="D753" s="133">
        <v>744339</v>
      </c>
      <c r="E753" s="67" t="s">
        <v>3036</v>
      </c>
      <c r="F753" s="117" t="s">
        <v>4686</v>
      </c>
      <c r="G753" s="118" t="s">
        <v>31</v>
      </c>
      <c r="H753" s="136">
        <v>41.2</v>
      </c>
      <c r="I753" s="119">
        <v>18717</v>
      </c>
      <c r="J753" s="124">
        <v>7.01</v>
      </c>
      <c r="K753" s="121" t="s">
        <v>4405</v>
      </c>
      <c r="L753" s="122">
        <v>9480</v>
      </c>
      <c r="M753" s="123">
        <v>230</v>
      </c>
      <c r="N753" s="121" t="s">
        <v>4405</v>
      </c>
      <c r="O753" s="71">
        <f t="shared" si="24"/>
        <v>1.4846273493504731</v>
      </c>
      <c r="P753" s="71">
        <f>IF(O753&lt;&gt;"",VLOOKUP($A753,Sheet4!$A$2:$O$1309,14,FALSE)*100,"")</f>
        <v>0.29422806438110793</v>
      </c>
      <c r="Q753" s="71">
        <f>IF(P753&lt;&gt;"",VLOOKUP($A753,Sheet4!$A$2:$O$1309,15,FALSE)*100,"")</f>
        <v>2.844963491893171</v>
      </c>
      <c r="R753" s="73">
        <f t="shared" si="26"/>
        <v>70</v>
      </c>
      <c r="S753" s="63" t="s">
        <v>4365</v>
      </c>
      <c r="T753" s="63" t="str">
        <f>IF(ISNA(VLOOKUP(A753,Sheet1!B$3:C$1266,2,FALSE)=TRUE),"NC",VLOOKUP(A753,Sheet1!B$3:C$1266,2,FALSE))</f>
        <v>Rural</v>
      </c>
      <c r="U753" s="66">
        <f>IF(ISNA(VLOOKUP($A753,Sheet1!$B$3:$AH$1266,Sheet1!E$1+(Sheet1!$A$1-1)*10,FALSE))=TRUE,"---",IF(VLOOKUP($A753,Sheet1!$B$3:$AH$1266,Sheet1!E$1+(Sheet1!$A$1-1)*10,FALSE)="---","---", (ROUND(VLOOKUP($A753,Sheet1!$B$3:$AH$1266,Sheet1!E$1+(Sheet1!$A$1-1)*10,FALSE),IF(VLOOKUP($A753,Sheet1!$B$3:$AH$1266,Sheet1!E$1+(Sheet1!$A$1-1)*10,FALSE)&gt;99999,-3,IF(VLOOKUP($A753,Sheet1!$B$3:$AH$1266,Sheet1!E$1+(Sheet1!$A$1-1)*10,FALSE)&gt;9999,-2,IF(VLOOKUP($A753,Sheet1!$B$3:$AH$1266,Sheet1!E$1+(Sheet1!$A$1-1)*10,FALSE)&gt;999,-1,0)))))))</f>
        <v>1870</v>
      </c>
      <c r="V753" s="66">
        <f>IF(ISNA(VLOOKUP($A753,Sheet1!$B$3:$AH$1266,Sheet1!F$1+(Sheet1!$A$1-1)*10,FALSE))=TRUE,"---",IF(VLOOKUP($A753,Sheet1!$B$3:$AH$1266,Sheet1!F$1+(Sheet1!$A$1-1)*10,FALSE)="---","---", (ROUND(VLOOKUP($A753,Sheet1!$B$3:$AH$1266,Sheet1!F$1+(Sheet1!$A$1-1)*10,FALSE),IF(VLOOKUP($A753,Sheet1!$B$3:$AH$1266,Sheet1!F$1+(Sheet1!$A$1-1)*10,FALSE)&gt;99999,-3,IF(VLOOKUP($A753,Sheet1!$B$3:$AH$1266,Sheet1!F$1+(Sheet1!$A$1-1)*10,FALSE)&gt;9999,-2,IF(VLOOKUP($A753,Sheet1!$B$3:$AH$1266,Sheet1!F$1+(Sheet1!$A$1-1)*10,FALSE)&gt;999,-1,0)))))))</f>
        <v>2280</v>
      </c>
      <c r="W753" s="66">
        <f>IF(ISNA(VLOOKUP($A753,Sheet1!$B$3:$AH$1266,Sheet1!G$1+(Sheet1!$A$1-1)*10,FALSE))=TRUE,"---",IF(VLOOKUP($A753,Sheet1!$B$3:$AH$1266,Sheet1!G$1+(Sheet1!$A$1-1)*10,FALSE)="---","---", (ROUND(VLOOKUP($A753,Sheet1!$B$3:$AH$1266,Sheet1!G$1+(Sheet1!$A$1-1)*10,FALSE),IF(VLOOKUP($A753,Sheet1!$B$3:$AH$1266,Sheet1!G$1+(Sheet1!$A$1-1)*10,FALSE)&gt;99999,-3,IF(VLOOKUP($A753,Sheet1!$B$3:$AH$1266,Sheet1!G$1+(Sheet1!$A$1-1)*10,FALSE)&gt;9999,-2,IF(VLOOKUP($A753,Sheet1!$B$3:$AH$1266,Sheet1!G$1+(Sheet1!$A$1-1)*10,FALSE)&gt;999,-1,0)))))))</f>
        <v>2850</v>
      </c>
      <c r="X753" s="66">
        <f>IF(ISNA(VLOOKUP($A753,Sheet1!$B$3:$AH$1266,Sheet1!H$1+(Sheet1!$A$1-1)*10,FALSE))=TRUE,"---",IF(VLOOKUP($A753,Sheet1!$B$3:$AH$1266,Sheet1!H$1+(Sheet1!$A$1-1)*10,FALSE)="---","---", (ROUND(VLOOKUP($A753,Sheet1!$B$3:$AH$1266,Sheet1!H$1+(Sheet1!$A$1-1)*10,FALSE),IF(VLOOKUP($A753,Sheet1!$B$3:$AH$1266,Sheet1!H$1+(Sheet1!$A$1-1)*10,FALSE)&gt;99999,-3,IF(VLOOKUP($A753,Sheet1!$B$3:$AH$1266,Sheet1!H$1+(Sheet1!$A$1-1)*10,FALSE)&gt;9999,-2,IF(VLOOKUP($A753,Sheet1!$B$3:$AH$1266,Sheet1!H$1+(Sheet1!$A$1-1)*10,FALSE)&gt;999,-1,0)))))))</f>
        <v>4420</v>
      </c>
      <c r="Y753" s="66">
        <f>IF(ISNA(VLOOKUP($A753,Sheet1!$B$3:$AH$1266,Sheet1!I$1+(Sheet1!$A$1-1)*10,FALSE))=TRUE,"---",IF(VLOOKUP($A753,Sheet1!$B$3:$AH$1266,Sheet1!I$1+(Sheet1!$A$1-1)*10,FALSE)="---","---", (ROUND(VLOOKUP($A753,Sheet1!$B$3:$AH$1266,Sheet1!I$1+(Sheet1!$A$1-1)*10,FALSE),IF(VLOOKUP($A753,Sheet1!$B$3:$AH$1266,Sheet1!I$1+(Sheet1!$A$1-1)*10,FALSE)&gt;99999,-3,IF(VLOOKUP($A753,Sheet1!$B$3:$AH$1266,Sheet1!I$1+(Sheet1!$A$1-1)*10,FALSE)&gt;9999,-2,IF(VLOOKUP($A753,Sheet1!$B$3:$AH$1266,Sheet1!I$1+(Sheet1!$A$1-1)*10,FALSE)&gt;999,-1,0)))))))</f>
        <v>5670</v>
      </c>
      <c r="Z753" s="66">
        <f>IF(ISNA(VLOOKUP($A753,Sheet1!$B$3:$AH$1266,Sheet1!J$1+(Sheet1!$A$1-1)*10,FALSE))=TRUE,"---",IF(VLOOKUP($A753,Sheet1!$B$3:$AH$1266,Sheet1!J$1+(Sheet1!$A$1-1)*10,FALSE)="---","---", (ROUND(VLOOKUP($A753,Sheet1!$B$3:$AH$1266,Sheet1!J$1+(Sheet1!$A$1-1)*10,FALSE),IF(VLOOKUP($A753,Sheet1!$B$3:$AH$1266,Sheet1!J$1+(Sheet1!$A$1-1)*10,FALSE)&gt;99999,-3,IF(VLOOKUP($A753,Sheet1!$B$3:$AH$1266,Sheet1!J$1+(Sheet1!$A$1-1)*10,FALSE)&gt;9999,-2,IF(VLOOKUP($A753,Sheet1!$B$3:$AH$1266,Sheet1!J$1+(Sheet1!$A$1-1)*10,FALSE)&gt;999,-1,0)))))))</f>
        <v>7350</v>
      </c>
      <c r="AA753" s="66">
        <f>IF(ISNA(VLOOKUP($A753,Sheet1!$B$3:$AH$1266,Sheet1!K$1+(Sheet1!$A$1-1)*10,FALSE))=TRUE,"---",IF(VLOOKUP($A753,Sheet1!$B$3:$AH$1266,Sheet1!K$1+(Sheet1!$A$1-1)*10,FALSE)="---","---", (ROUND(VLOOKUP($A753,Sheet1!$B$3:$AH$1266,Sheet1!K$1+(Sheet1!$A$1-1)*10,FALSE),IF(VLOOKUP($A753,Sheet1!$B$3:$AH$1266,Sheet1!K$1+(Sheet1!$A$1-1)*10,FALSE)&gt;99999,-3,IF(VLOOKUP($A753,Sheet1!$B$3:$AH$1266,Sheet1!K$1+(Sheet1!$A$1-1)*10,FALSE)&gt;9999,-2,IF(VLOOKUP($A753,Sheet1!$B$3:$AH$1266,Sheet1!K$1+(Sheet1!$A$1-1)*10,FALSE)&gt;999,-1,0)))))))</f>
        <v>8770</v>
      </c>
      <c r="AB753" s="66">
        <f>IF(ISNA(VLOOKUP($A753,Sheet1!$B$3:$AH$1266,Sheet1!L$1+(Sheet1!$A$1-1)*10,FALSE))=TRUE,"---",IF(VLOOKUP($A753,Sheet1!$B$3:$AH$1266,Sheet1!L$1+(Sheet1!$A$1-1)*10,FALSE)="---","---", (ROUND(VLOOKUP($A753,Sheet1!$B$3:$AH$1266,Sheet1!L$1+(Sheet1!$A$1-1)*10,FALSE),IF(VLOOKUP($A753,Sheet1!$B$3:$AH$1266,Sheet1!L$1+(Sheet1!$A$1-1)*10,FALSE)&gt;99999,-3,IF(VLOOKUP($A753,Sheet1!$B$3:$AH$1266,Sheet1!L$1+(Sheet1!$A$1-1)*10,FALSE)&gt;9999,-2,IF(VLOOKUP($A753,Sheet1!$B$3:$AH$1266,Sheet1!L$1+(Sheet1!$A$1-1)*10,FALSE)&gt;999,-1,0)))))))</f>
        <v>10200</v>
      </c>
      <c r="AC753" s="66">
        <f>IF(ISNA(VLOOKUP($A753,Sheet1!$B$3:$AH$1266,Sheet1!M$1+(Sheet1!$A$1-1)*10,FALSE))=TRUE,"---",IF(VLOOKUP($A753,Sheet1!$B$3:$AH$1266,Sheet1!M$1+(Sheet1!$A$1-1)*10,FALSE)="---","---", (ROUND(VLOOKUP($A753,Sheet1!$B$3:$AH$1266,Sheet1!M$1+(Sheet1!$A$1-1)*10,FALSE),IF(VLOOKUP($A753,Sheet1!$B$3:$AH$1266,Sheet1!M$1+(Sheet1!$A$1-1)*10,FALSE)&gt;99999,-3,IF(VLOOKUP($A753,Sheet1!$B$3:$AH$1266,Sheet1!M$1+(Sheet1!$A$1-1)*10,FALSE)&gt;9999,-2,IF(VLOOKUP($A753,Sheet1!$B$3:$AH$1266,Sheet1!M$1+(Sheet1!$A$1-1)*10,FALSE)&gt;999,-1,0)))))))</f>
        <v>11800</v>
      </c>
      <c r="AD753" s="66">
        <f>IF(ISNA(VLOOKUP($A753,Sheet1!$B$3:$AH$1266,Sheet1!N$1+(Sheet1!$A$1-1)*10,FALSE))=TRUE,"---",IF(VLOOKUP($A753,Sheet1!$B$3:$AH$1266,Sheet1!N$1+(Sheet1!$A$1-1)*10,FALSE)="---","---", (ROUND(VLOOKUP($A753,Sheet1!$B$3:$AH$1266,Sheet1!N$1+(Sheet1!$A$1-1)*10,FALSE),IF(VLOOKUP($A753,Sheet1!$B$3:$AH$1266,Sheet1!N$1+(Sheet1!$A$1-1)*10,FALSE)&gt;99999,-3,IF(VLOOKUP($A753,Sheet1!$B$3:$AH$1266,Sheet1!N$1+(Sheet1!$A$1-1)*10,FALSE)&gt;9999,-2,IF(VLOOKUP($A753,Sheet1!$B$3:$AH$1266,Sheet1!N$1+(Sheet1!$A$1-1)*10,FALSE)&gt;999,-1,0)))))))</f>
        <v>13800</v>
      </c>
    </row>
    <row r="754" spans="1:30" ht="25.5" customHeight="1" x14ac:dyDescent="0.25">
      <c r="A754" s="303" t="s">
        <v>1151</v>
      </c>
      <c r="B754" s="330" t="s">
        <v>1152</v>
      </c>
      <c r="C754" s="303">
        <v>415412</v>
      </c>
      <c r="D754" s="303">
        <v>744846</v>
      </c>
      <c r="E754" s="307" t="s">
        <v>3036</v>
      </c>
      <c r="F754" s="52" t="s">
        <v>4684</v>
      </c>
      <c r="G754" s="127" t="s">
        <v>31</v>
      </c>
      <c r="H754" s="347">
        <v>62.6</v>
      </c>
      <c r="I754" s="326">
        <v>25412</v>
      </c>
      <c r="J754" s="375">
        <v>11.03</v>
      </c>
      <c r="K754" s="315" t="s">
        <v>4405</v>
      </c>
      <c r="L754" s="320">
        <v>15700</v>
      </c>
      <c r="M754" s="322">
        <v>251</v>
      </c>
      <c r="N754" s="318" t="s">
        <v>145</v>
      </c>
      <c r="O754" s="299">
        <f t="shared" si="24"/>
        <v>0.52117254048823347</v>
      </c>
      <c r="P754" s="299">
        <f>IF(O754&lt;&gt;"",VLOOKUP($A754,Sheet4!$A$2:$O$1309,14,FALSE)*100,"")</f>
        <v>0.47969219705146227</v>
      </c>
      <c r="Q754" s="299">
        <f>IF(P754&lt;&gt;"",VLOOKUP($A754,Sheet4!$A$2:$O$1309,15,FALSE)*100,"")</f>
        <v>4.600703899472169</v>
      </c>
      <c r="R754" s="301" t="str">
        <f t="shared" si="26"/>
        <v>200</v>
      </c>
      <c r="S754" s="356" t="s">
        <v>4365</v>
      </c>
      <c r="T754" s="356" t="str">
        <f>IF(ISNA(VLOOKUP(A754,Sheet1!B$3:C$1266,2,FALSE)=TRUE),"NC",VLOOKUP(A754,Sheet1!B$3:C$1266,2,FALSE))</f>
        <v>Rural10</v>
      </c>
      <c r="U754" s="392">
        <f>IF(ISNA(VLOOKUP($A754,Sheet1!$B$3:$AH$1266,Sheet1!E$1+(Sheet1!$A$1-1)*10,FALSE))=TRUE,"---",IF(VLOOKUP($A754,Sheet1!$B$3:$AH$1266,Sheet1!E$1+(Sheet1!$A$1-1)*10,FALSE)="---","---", (ROUND(VLOOKUP($A754,Sheet1!$B$3:$AH$1266,Sheet1!E$1+(Sheet1!$A$1-1)*10,FALSE),IF(VLOOKUP($A754,Sheet1!$B$3:$AH$1266,Sheet1!E$1+(Sheet1!$A$1-1)*10,FALSE)&gt;99999,-3,IF(VLOOKUP($A754,Sheet1!$B$3:$AH$1266,Sheet1!E$1+(Sheet1!$A$1-1)*10,FALSE)&gt;9999,-2,IF(VLOOKUP($A754,Sheet1!$B$3:$AH$1266,Sheet1!E$1+(Sheet1!$A$1-1)*10,FALSE)&gt;999,-1,0)))))))</f>
        <v>2180</v>
      </c>
      <c r="V754" s="392">
        <f>IF(ISNA(VLOOKUP($A754,Sheet1!$B$3:$AH$1266,Sheet1!F$1+(Sheet1!$A$1-1)*10,FALSE))=TRUE,"---",IF(VLOOKUP($A754,Sheet1!$B$3:$AH$1266,Sheet1!F$1+(Sheet1!$A$1-1)*10,FALSE)="---","---", (ROUND(VLOOKUP($A754,Sheet1!$B$3:$AH$1266,Sheet1!F$1+(Sheet1!$A$1-1)*10,FALSE),IF(VLOOKUP($A754,Sheet1!$B$3:$AH$1266,Sheet1!F$1+(Sheet1!$A$1-1)*10,FALSE)&gt;99999,-3,IF(VLOOKUP($A754,Sheet1!$B$3:$AH$1266,Sheet1!F$1+(Sheet1!$A$1-1)*10,FALSE)&gt;9999,-2,IF(VLOOKUP($A754,Sheet1!$B$3:$AH$1266,Sheet1!F$1+(Sheet1!$A$1-1)*10,FALSE)&gt;999,-1,0)))))))</f>
        <v>2720</v>
      </c>
      <c r="W754" s="392">
        <f>IF(ISNA(VLOOKUP($A754,Sheet1!$B$3:$AH$1266,Sheet1!G$1+(Sheet1!$A$1-1)*10,FALSE))=TRUE,"---",IF(VLOOKUP($A754,Sheet1!$B$3:$AH$1266,Sheet1!G$1+(Sheet1!$A$1-1)*10,FALSE)="---","---", (ROUND(VLOOKUP($A754,Sheet1!$B$3:$AH$1266,Sheet1!G$1+(Sheet1!$A$1-1)*10,FALSE),IF(VLOOKUP($A754,Sheet1!$B$3:$AH$1266,Sheet1!G$1+(Sheet1!$A$1-1)*10,FALSE)&gt;99999,-3,IF(VLOOKUP($A754,Sheet1!$B$3:$AH$1266,Sheet1!G$1+(Sheet1!$A$1-1)*10,FALSE)&gt;9999,-2,IF(VLOOKUP($A754,Sheet1!$B$3:$AH$1266,Sheet1!G$1+(Sheet1!$A$1-1)*10,FALSE)&gt;999,-1,0)))))))</f>
        <v>3360</v>
      </c>
      <c r="X754" s="392">
        <f>IF(ISNA(VLOOKUP($A754,Sheet1!$B$3:$AH$1266,Sheet1!H$1+(Sheet1!$A$1-1)*10,FALSE))=TRUE,"---",IF(VLOOKUP($A754,Sheet1!$B$3:$AH$1266,Sheet1!H$1+(Sheet1!$A$1-1)*10,FALSE)="---","---", (ROUND(VLOOKUP($A754,Sheet1!$B$3:$AH$1266,Sheet1!H$1+(Sheet1!$A$1-1)*10,FALSE),IF(VLOOKUP($A754,Sheet1!$B$3:$AH$1266,Sheet1!H$1+(Sheet1!$A$1-1)*10,FALSE)&gt;99999,-3,IF(VLOOKUP($A754,Sheet1!$B$3:$AH$1266,Sheet1!H$1+(Sheet1!$A$1-1)*10,FALSE)&gt;9999,-2,IF(VLOOKUP($A754,Sheet1!$B$3:$AH$1266,Sheet1!H$1+(Sheet1!$A$1-1)*10,FALSE)&gt;999,-1,0)))))))</f>
        <v>5420</v>
      </c>
      <c r="Y754" s="392">
        <f>IF(ISNA(VLOOKUP($A754,Sheet1!$B$3:$AH$1266,Sheet1!I$1+(Sheet1!$A$1-1)*10,FALSE))=TRUE,"---",IF(VLOOKUP($A754,Sheet1!$B$3:$AH$1266,Sheet1!I$1+(Sheet1!$A$1-1)*10,FALSE)="---","---", (ROUND(VLOOKUP($A754,Sheet1!$B$3:$AH$1266,Sheet1!I$1+(Sheet1!$A$1-1)*10,FALSE),IF(VLOOKUP($A754,Sheet1!$B$3:$AH$1266,Sheet1!I$1+(Sheet1!$A$1-1)*10,FALSE)&gt;99999,-3,IF(VLOOKUP($A754,Sheet1!$B$3:$AH$1266,Sheet1!I$1+(Sheet1!$A$1-1)*10,FALSE)&gt;9999,-2,IF(VLOOKUP($A754,Sheet1!$B$3:$AH$1266,Sheet1!I$1+(Sheet1!$A$1-1)*10,FALSE)&gt;999,-1,0)))))))</f>
        <v>7110</v>
      </c>
      <c r="Z754" s="392">
        <f>IF(ISNA(VLOOKUP($A754,Sheet1!$B$3:$AH$1266,Sheet1!J$1+(Sheet1!$A$1-1)*10,FALSE))=TRUE,"---",IF(VLOOKUP($A754,Sheet1!$B$3:$AH$1266,Sheet1!J$1+(Sheet1!$A$1-1)*10,FALSE)="---","---", (ROUND(VLOOKUP($A754,Sheet1!$B$3:$AH$1266,Sheet1!J$1+(Sheet1!$A$1-1)*10,FALSE),IF(VLOOKUP($A754,Sheet1!$B$3:$AH$1266,Sheet1!J$1+(Sheet1!$A$1-1)*10,FALSE)&gt;99999,-3,IF(VLOOKUP($A754,Sheet1!$B$3:$AH$1266,Sheet1!J$1+(Sheet1!$A$1-1)*10,FALSE)&gt;9999,-2,IF(VLOOKUP($A754,Sheet1!$B$3:$AH$1266,Sheet1!J$1+(Sheet1!$A$1-1)*10,FALSE)&gt;999,-1,0)))))))</f>
        <v>9520</v>
      </c>
      <c r="AA754" s="392">
        <f>IF(ISNA(VLOOKUP($A754,Sheet1!$B$3:$AH$1266,Sheet1!K$1+(Sheet1!$A$1-1)*10,FALSE))=TRUE,"---",IF(VLOOKUP($A754,Sheet1!$B$3:$AH$1266,Sheet1!K$1+(Sheet1!$A$1-1)*10,FALSE)="---","---", (ROUND(VLOOKUP($A754,Sheet1!$B$3:$AH$1266,Sheet1!K$1+(Sheet1!$A$1-1)*10,FALSE),IF(VLOOKUP($A754,Sheet1!$B$3:$AH$1266,Sheet1!K$1+(Sheet1!$A$1-1)*10,FALSE)&gt;99999,-3,IF(VLOOKUP($A754,Sheet1!$B$3:$AH$1266,Sheet1!K$1+(Sheet1!$A$1-1)*10,FALSE)&gt;9999,-2,IF(VLOOKUP($A754,Sheet1!$B$3:$AH$1266,Sheet1!K$1+(Sheet1!$A$1-1)*10,FALSE)&gt;999,-1,0)))))))</f>
        <v>11500</v>
      </c>
      <c r="AB754" s="392">
        <f>IF(ISNA(VLOOKUP($A754,Sheet1!$B$3:$AH$1266,Sheet1!L$1+(Sheet1!$A$1-1)*10,FALSE))=TRUE,"---",IF(VLOOKUP($A754,Sheet1!$B$3:$AH$1266,Sheet1!L$1+(Sheet1!$A$1-1)*10,FALSE)="---","---", (ROUND(VLOOKUP($A754,Sheet1!$B$3:$AH$1266,Sheet1!L$1+(Sheet1!$A$1-1)*10,FALSE),IF(VLOOKUP($A754,Sheet1!$B$3:$AH$1266,Sheet1!L$1+(Sheet1!$A$1-1)*10,FALSE)&gt;99999,-3,IF(VLOOKUP($A754,Sheet1!$B$3:$AH$1266,Sheet1!L$1+(Sheet1!$A$1-1)*10,FALSE)&gt;9999,-2,IF(VLOOKUP($A754,Sheet1!$B$3:$AH$1266,Sheet1!L$1+(Sheet1!$A$1-1)*10,FALSE)&gt;999,-1,0)))))))</f>
        <v>13600</v>
      </c>
      <c r="AC754" s="392">
        <f>IF(ISNA(VLOOKUP($A754,Sheet1!$B$3:$AH$1266,Sheet1!M$1+(Sheet1!$A$1-1)*10,FALSE))=TRUE,"---",IF(VLOOKUP($A754,Sheet1!$B$3:$AH$1266,Sheet1!M$1+(Sheet1!$A$1-1)*10,FALSE)="---","---", (ROUND(VLOOKUP($A754,Sheet1!$B$3:$AH$1266,Sheet1!M$1+(Sheet1!$A$1-1)*10,FALSE),IF(VLOOKUP($A754,Sheet1!$B$3:$AH$1266,Sheet1!M$1+(Sheet1!$A$1-1)*10,FALSE)&gt;99999,-3,IF(VLOOKUP($A754,Sheet1!$B$3:$AH$1266,Sheet1!M$1+(Sheet1!$A$1-1)*10,FALSE)&gt;9999,-2,IF(VLOOKUP($A754,Sheet1!$B$3:$AH$1266,Sheet1!M$1+(Sheet1!$A$1-1)*10,FALSE)&gt;999,-1,0)))))))</f>
        <v>15800</v>
      </c>
      <c r="AD754" s="392">
        <f>IF(ISNA(VLOOKUP($A754,Sheet1!$B$3:$AH$1266,Sheet1!N$1+(Sheet1!$A$1-1)*10,FALSE))=TRUE,"---",IF(VLOOKUP($A754,Sheet1!$B$3:$AH$1266,Sheet1!N$1+(Sheet1!$A$1-1)*10,FALSE)="---","---", (ROUND(VLOOKUP($A754,Sheet1!$B$3:$AH$1266,Sheet1!N$1+(Sheet1!$A$1-1)*10,FALSE),IF(VLOOKUP($A754,Sheet1!$B$3:$AH$1266,Sheet1!N$1+(Sheet1!$A$1-1)*10,FALSE)&gt;99999,-3,IF(VLOOKUP($A754,Sheet1!$B$3:$AH$1266,Sheet1!N$1+(Sheet1!$A$1-1)*10,FALSE)&gt;9999,-2,IF(VLOOKUP($A754,Sheet1!$B$3:$AH$1266,Sheet1!N$1+(Sheet1!$A$1-1)*10,FALSE)&gt;999,-1,0)))))))</f>
        <v>18700</v>
      </c>
    </row>
    <row r="755" spans="1:30" ht="25.5" customHeight="1" x14ac:dyDescent="0.25">
      <c r="A755" s="303"/>
      <c r="B755" s="331"/>
      <c r="C755" s="303"/>
      <c r="D755" s="303"/>
      <c r="E755" s="307"/>
      <c r="F755" s="52" t="s">
        <v>4685</v>
      </c>
      <c r="G755" s="127" t="s">
        <v>286</v>
      </c>
      <c r="H755" s="347"/>
      <c r="I755" s="327"/>
      <c r="J755" s="376"/>
      <c r="K755" s="316"/>
      <c r="L755" s="321"/>
      <c r="M755" s="323"/>
      <c r="N755" s="319"/>
      <c r="O755" s="317" t="e">
        <f t="shared" si="24"/>
        <v>#NUM!</v>
      </c>
      <c r="P755" s="317" t="e">
        <f>IF(O755&lt;&gt;"",VLOOKUP($A755,Sheet4!$A$2:$O$1309,14,FALSE)*100,"")</f>
        <v>#NUM!</v>
      </c>
      <c r="Q755" s="317" t="e">
        <f>IF(P755&lt;&gt;"",VLOOKUP($A755,Sheet4!$A$2:$O$1309,15,FALSE)*100,"")</f>
        <v>#NUM!</v>
      </c>
      <c r="R755" s="356" t="e">
        <f t="shared" si="26"/>
        <v>#NUM!</v>
      </c>
      <c r="S755" s="356"/>
      <c r="T755" s="356"/>
      <c r="U755" s="392"/>
      <c r="V755" s="392"/>
      <c r="W755" s="392"/>
      <c r="X755" s="392"/>
      <c r="Y755" s="392"/>
      <c r="Z755" s="392"/>
      <c r="AA755" s="392"/>
      <c r="AB755" s="392"/>
      <c r="AC755" s="392"/>
      <c r="AD755" s="392"/>
    </row>
    <row r="756" spans="1:30" ht="25.5" customHeight="1" x14ac:dyDescent="0.25">
      <c r="A756" s="304" t="s">
        <v>1153</v>
      </c>
      <c r="B756" s="393" t="s">
        <v>1154</v>
      </c>
      <c r="C756" s="304">
        <v>415222</v>
      </c>
      <c r="D756" s="304">
        <v>744750</v>
      </c>
      <c r="E756" s="305" t="s">
        <v>3036</v>
      </c>
      <c r="F756" s="117" t="s">
        <v>4687</v>
      </c>
      <c r="G756" s="118" t="s">
        <v>286</v>
      </c>
      <c r="H756" s="348">
        <v>20.100000000000001</v>
      </c>
      <c r="I756" s="377">
        <v>10466</v>
      </c>
      <c r="J756" s="379">
        <v>8.6999999999999993</v>
      </c>
      <c r="K756" s="351" t="s">
        <v>24</v>
      </c>
      <c r="L756" s="338">
        <v>3420</v>
      </c>
      <c r="M756" s="381">
        <v>170</v>
      </c>
      <c r="N756" s="340" t="s">
        <v>4405</v>
      </c>
      <c r="O756" s="328">
        <f t="shared" si="24"/>
        <v>3.6134363003747039</v>
      </c>
      <c r="P756" s="328">
        <f>IF(O756&lt;&gt;"",VLOOKUP($A756,Sheet4!$A$2:$O$1309,14,FALSE)*100,"")</f>
        <v>0.32005101642995637</v>
      </c>
      <c r="Q756" s="328">
        <f>IF(P756&lt;&gt;"",VLOOKUP($A756,Sheet4!$A$2:$O$1309,15,FALSE)*100,"")</f>
        <v>3.0911484477492923</v>
      </c>
      <c r="R756" s="358">
        <f t="shared" si="26"/>
        <v>30</v>
      </c>
      <c r="S756" s="357" t="s">
        <v>4365</v>
      </c>
      <c r="T756" s="357" t="str">
        <f>IF(ISNA(VLOOKUP(A756,Sheet1!B$3:C$1266,2,FALSE)=TRUE),"NC",VLOOKUP(A756,Sheet1!B$3:C$1266,2,FALSE))</f>
        <v>Rural10</v>
      </c>
      <c r="U756" s="385">
        <f>IF(ISNA(VLOOKUP($A756,Sheet1!$B$3:$AH$1266,Sheet1!E$1+(Sheet1!$A$1-1)*10,FALSE))=TRUE,"---",IF(VLOOKUP($A756,Sheet1!$B$3:$AH$1266,Sheet1!E$1+(Sheet1!$A$1-1)*10,FALSE)="---","---", (ROUND(VLOOKUP($A756,Sheet1!$B$3:$AH$1266,Sheet1!E$1+(Sheet1!$A$1-1)*10,FALSE),IF(VLOOKUP($A756,Sheet1!$B$3:$AH$1266,Sheet1!E$1+(Sheet1!$A$1-1)*10,FALSE)&gt;99999,-3,IF(VLOOKUP($A756,Sheet1!$B$3:$AH$1266,Sheet1!E$1+(Sheet1!$A$1-1)*10,FALSE)&gt;9999,-2,IF(VLOOKUP($A756,Sheet1!$B$3:$AH$1266,Sheet1!E$1+(Sheet1!$A$1-1)*10,FALSE)&gt;999,-1,0)))))))</f>
        <v>826</v>
      </c>
      <c r="V756" s="385">
        <f>IF(ISNA(VLOOKUP($A756,Sheet1!$B$3:$AH$1266,Sheet1!F$1+(Sheet1!$A$1-1)*10,FALSE))=TRUE,"---",IF(VLOOKUP($A756,Sheet1!$B$3:$AH$1266,Sheet1!F$1+(Sheet1!$A$1-1)*10,FALSE)="---","---", (ROUND(VLOOKUP($A756,Sheet1!$B$3:$AH$1266,Sheet1!F$1+(Sheet1!$A$1-1)*10,FALSE),IF(VLOOKUP($A756,Sheet1!$B$3:$AH$1266,Sheet1!F$1+(Sheet1!$A$1-1)*10,FALSE)&gt;99999,-3,IF(VLOOKUP($A756,Sheet1!$B$3:$AH$1266,Sheet1!F$1+(Sheet1!$A$1-1)*10,FALSE)&gt;9999,-2,IF(VLOOKUP($A756,Sheet1!$B$3:$AH$1266,Sheet1!F$1+(Sheet1!$A$1-1)*10,FALSE)&gt;999,-1,0)))))))</f>
        <v>1030</v>
      </c>
      <c r="W756" s="385">
        <f>IF(ISNA(VLOOKUP($A756,Sheet1!$B$3:$AH$1266,Sheet1!G$1+(Sheet1!$A$1-1)*10,FALSE))=TRUE,"---",IF(VLOOKUP($A756,Sheet1!$B$3:$AH$1266,Sheet1!G$1+(Sheet1!$A$1-1)*10,FALSE)="---","---", (ROUND(VLOOKUP($A756,Sheet1!$B$3:$AH$1266,Sheet1!G$1+(Sheet1!$A$1-1)*10,FALSE),IF(VLOOKUP($A756,Sheet1!$B$3:$AH$1266,Sheet1!G$1+(Sheet1!$A$1-1)*10,FALSE)&gt;99999,-3,IF(VLOOKUP($A756,Sheet1!$B$3:$AH$1266,Sheet1!G$1+(Sheet1!$A$1-1)*10,FALSE)&gt;9999,-2,IF(VLOOKUP($A756,Sheet1!$B$3:$AH$1266,Sheet1!G$1+(Sheet1!$A$1-1)*10,FALSE)&gt;999,-1,0)))))))</f>
        <v>1300</v>
      </c>
      <c r="X756" s="385">
        <f>IF(ISNA(VLOOKUP($A756,Sheet1!$B$3:$AH$1266,Sheet1!H$1+(Sheet1!$A$1-1)*10,FALSE))=TRUE,"---",IF(VLOOKUP($A756,Sheet1!$B$3:$AH$1266,Sheet1!H$1+(Sheet1!$A$1-1)*10,FALSE)="---","---", (ROUND(VLOOKUP($A756,Sheet1!$B$3:$AH$1266,Sheet1!H$1+(Sheet1!$A$1-1)*10,FALSE),IF(VLOOKUP($A756,Sheet1!$B$3:$AH$1266,Sheet1!H$1+(Sheet1!$A$1-1)*10,FALSE)&gt;99999,-3,IF(VLOOKUP($A756,Sheet1!$B$3:$AH$1266,Sheet1!H$1+(Sheet1!$A$1-1)*10,FALSE)&gt;9999,-2,IF(VLOOKUP($A756,Sheet1!$B$3:$AH$1266,Sheet1!H$1+(Sheet1!$A$1-1)*10,FALSE)&gt;999,-1,0)))))))</f>
        <v>2030</v>
      </c>
      <c r="Y756" s="385">
        <f>IF(ISNA(VLOOKUP($A756,Sheet1!$B$3:$AH$1266,Sheet1!I$1+(Sheet1!$A$1-1)*10,FALSE))=TRUE,"---",IF(VLOOKUP($A756,Sheet1!$B$3:$AH$1266,Sheet1!I$1+(Sheet1!$A$1-1)*10,FALSE)="---","---", (ROUND(VLOOKUP($A756,Sheet1!$B$3:$AH$1266,Sheet1!I$1+(Sheet1!$A$1-1)*10,FALSE),IF(VLOOKUP($A756,Sheet1!$B$3:$AH$1266,Sheet1!I$1+(Sheet1!$A$1-1)*10,FALSE)&gt;99999,-3,IF(VLOOKUP($A756,Sheet1!$B$3:$AH$1266,Sheet1!I$1+(Sheet1!$A$1-1)*10,FALSE)&gt;9999,-2,IF(VLOOKUP($A756,Sheet1!$B$3:$AH$1266,Sheet1!I$1+(Sheet1!$A$1-1)*10,FALSE)&gt;999,-1,0)))))))</f>
        <v>2570</v>
      </c>
      <c r="Z756" s="385">
        <f>IF(ISNA(VLOOKUP($A756,Sheet1!$B$3:$AH$1266,Sheet1!J$1+(Sheet1!$A$1-1)*10,FALSE))=TRUE,"---",IF(VLOOKUP($A756,Sheet1!$B$3:$AH$1266,Sheet1!J$1+(Sheet1!$A$1-1)*10,FALSE)="---","---", (ROUND(VLOOKUP($A756,Sheet1!$B$3:$AH$1266,Sheet1!J$1+(Sheet1!$A$1-1)*10,FALSE),IF(VLOOKUP($A756,Sheet1!$B$3:$AH$1266,Sheet1!J$1+(Sheet1!$A$1-1)*10,FALSE)&gt;99999,-3,IF(VLOOKUP($A756,Sheet1!$B$3:$AH$1266,Sheet1!J$1+(Sheet1!$A$1-1)*10,FALSE)&gt;9999,-2,IF(VLOOKUP($A756,Sheet1!$B$3:$AH$1266,Sheet1!J$1+(Sheet1!$A$1-1)*10,FALSE)&gt;999,-1,0)))))))</f>
        <v>3310</v>
      </c>
      <c r="AA756" s="385">
        <f>IF(ISNA(VLOOKUP($A756,Sheet1!$B$3:$AH$1266,Sheet1!K$1+(Sheet1!$A$1-1)*10,FALSE))=TRUE,"---",IF(VLOOKUP($A756,Sheet1!$B$3:$AH$1266,Sheet1!K$1+(Sheet1!$A$1-1)*10,FALSE)="---","---", (ROUND(VLOOKUP($A756,Sheet1!$B$3:$AH$1266,Sheet1!K$1+(Sheet1!$A$1-1)*10,FALSE),IF(VLOOKUP($A756,Sheet1!$B$3:$AH$1266,Sheet1!K$1+(Sheet1!$A$1-1)*10,FALSE)&gt;99999,-3,IF(VLOOKUP($A756,Sheet1!$B$3:$AH$1266,Sheet1!K$1+(Sheet1!$A$1-1)*10,FALSE)&gt;9999,-2,IF(VLOOKUP($A756,Sheet1!$B$3:$AH$1266,Sheet1!K$1+(Sheet1!$A$1-1)*10,FALSE)&gt;999,-1,0)))))))</f>
        <v>3920</v>
      </c>
      <c r="AB756" s="385">
        <f>IF(ISNA(VLOOKUP($A756,Sheet1!$B$3:$AH$1266,Sheet1!L$1+(Sheet1!$A$1-1)*10,FALSE))=TRUE,"---",IF(VLOOKUP($A756,Sheet1!$B$3:$AH$1266,Sheet1!L$1+(Sheet1!$A$1-1)*10,FALSE)="---","---", (ROUND(VLOOKUP($A756,Sheet1!$B$3:$AH$1266,Sheet1!L$1+(Sheet1!$A$1-1)*10,FALSE),IF(VLOOKUP($A756,Sheet1!$B$3:$AH$1266,Sheet1!L$1+(Sheet1!$A$1-1)*10,FALSE)&gt;99999,-3,IF(VLOOKUP($A756,Sheet1!$B$3:$AH$1266,Sheet1!L$1+(Sheet1!$A$1-1)*10,FALSE)&gt;9999,-2,IF(VLOOKUP($A756,Sheet1!$B$3:$AH$1266,Sheet1!L$1+(Sheet1!$A$1-1)*10,FALSE)&gt;999,-1,0)))))))</f>
        <v>4560</v>
      </c>
      <c r="AC756" s="385">
        <f>IF(ISNA(VLOOKUP($A756,Sheet1!$B$3:$AH$1266,Sheet1!M$1+(Sheet1!$A$1-1)*10,FALSE))=TRUE,"---",IF(VLOOKUP($A756,Sheet1!$B$3:$AH$1266,Sheet1!M$1+(Sheet1!$A$1-1)*10,FALSE)="---","---", (ROUND(VLOOKUP($A756,Sheet1!$B$3:$AH$1266,Sheet1!M$1+(Sheet1!$A$1-1)*10,FALSE),IF(VLOOKUP($A756,Sheet1!$B$3:$AH$1266,Sheet1!M$1+(Sheet1!$A$1-1)*10,FALSE)&gt;99999,-3,IF(VLOOKUP($A756,Sheet1!$B$3:$AH$1266,Sheet1!M$1+(Sheet1!$A$1-1)*10,FALSE)&gt;9999,-2,IF(VLOOKUP($A756,Sheet1!$B$3:$AH$1266,Sheet1!M$1+(Sheet1!$A$1-1)*10,FALSE)&gt;999,-1,0)))))))</f>
        <v>5230</v>
      </c>
      <c r="AD756" s="385">
        <f>IF(ISNA(VLOOKUP($A756,Sheet1!$B$3:$AH$1266,Sheet1!N$1+(Sheet1!$A$1-1)*10,FALSE))=TRUE,"---",IF(VLOOKUP($A756,Sheet1!$B$3:$AH$1266,Sheet1!N$1+(Sheet1!$A$1-1)*10,FALSE)="---","---", (ROUND(VLOOKUP($A756,Sheet1!$B$3:$AH$1266,Sheet1!N$1+(Sheet1!$A$1-1)*10,FALSE),IF(VLOOKUP($A756,Sheet1!$B$3:$AH$1266,Sheet1!N$1+(Sheet1!$A$1-1)*10,FALSE)&gt;99999,-3,IF(VLOOKUP($A756,Sheet1!$B$3:$AH$1266,Sheet1!N$1+(Sheet1!$A$1-1)*10,FALSE)&gt;9999,-2,IF(VLOOKUP($A756,Sheet1!$B$3:$AH$1266,Sheet1!N$1+(Sheet1!$A$1-1)*10,FALSE)&gt;999,-1,0)))))))</f>
        <v>6150</v>
      </c>
    </row>
    <row r="757" spans="1:30" ht="25.5" customHeight="1" x14ac:dyDescent="0.25">
      <c r="A757" s="304"/>
      <c r="B757" s="346"/>
      <c r="C757" s="304"/>
      <c r="D757" s="304"/>
      <c r="E757" s="305"/>
      <c r="F757" s="117" t="s">
        <v>4688</v>
      </c>
      <c r="G757" s="118" t="s">
        <v>31</v>
      </c>
      <c r="H757" s="348"/>
      <c r="I757" s="378"/>
      <c r="J757" s="380"/>
      <c r="K757" s="352"/>
      <c r="L757" s="339"/>
      <c r="M757" s="382"/>
      <c r="N757" s="341"/>
      <c r="O757" s="329" t="e">
        <f t="shared" si="24"/>
        <v>#NUM!</v>
      </c>
      <c r="P757" s="329" t="e">
        <f>IF(O757&lt;&gt;"",VLOOKUP($A757,Sheet4!$A$2:$O$1309,14,FALSE)*100,"")</f>
        <v>#NUM!</v>
      </c>
      <c r="Q757" s="329" t="e">
        <f>IF(P757&lt;&gt;"",VLOOKUP($A757,Sheet4!$A$2:$O$1309,15,FALSE)*100,"")</f>
        <v>#NUM!</v>
      </c>
      <c r="R757" s="357" t="e">
        <f t="shared" si="26"/>
        <v>#NUM!</v>
      </c>
      <c r="S757" s="357"/>
      <c r="T757" s="357"/>
      <c r="U757" s="385"/>
      <c r="V757" s="385"/>
      <c r="W757" s="385"/>
      <c r="X757" s="385"/>
      <c r="Y757" s="385"/>
      <c r="Z757" s="385"/>
      <c r="AA757" s="385"/>
      <c r="AB757" s="385"/>
      <c r="AC757" s="385"/>
      <c r="AD757" s="385"/>
    </row>
    <row r="758" spans="1:30" ht="25.5" customHeight="1" x14ac:dyDescent="0.25">
      <c r="A758" s="331" t="s">
        <v>1155</v>
      </c>
      <c r="B758" s="330" t="s">
        <v>1156</v>
      </c>
      <c r="C758" s="356">
        <v>415647</v>
      </c>
      <c r="D758" s="356">
        <v>745847</v>
      </c>
      <c r="E758" s="356" t="s">
        <v>3040</v>
      </c>
      <c r="F758" s="52" t="s">
        <v>4689</v>
      </c>
      <c r="G758" s="127" t="s">
        <v>286</v>
      </c>
      <c r="H758" s="347">
        <v>241</v>
      </c>
      <c r="I758" s="326">
        <v>38896</v>
      </c>
      <c r="J758" s="375">
        <v>20.55</v>
      </c>
      <c r="K758" s="318" t="s">
        <v>24</v>
      </c>
      <c r="L758" s="406">
        <v>62400</v>
      </c>
      <c r="M758" s="322">
        <v>259</v>
      </c>
      <c r="N758" s="318" t="s">
        <v>145</v>
      </c>
      <c r="O758" s="299">
        <f t="shared" si="24"/>
        <v>0.29349545599553883</v>
      </c>
      <c r="P758" s="299">
        <f>IF(O758&lt;&gt;"",VLOOKUP($A758,Sheet4!$A$2:$O$1309,14,FALSE)*100,"")</f>
        <v>0.18627693856614336</v>
      </c>
      <c r="Q758" s="299">
        <f>IF(P758&lt;&gt;"",VLOOKUP($A758,Sheet4!$A$2:$O$1309,15,FALSE)*100,"")</f>
        <v>1.8097116450936812</v>
      </c>
      <c r="R758" s="301" t="str">
        <f t="shared" si="26"/>
        <v>&gt;200,  &lt;500</v>
      </c>
      <c r="S758" s="307" t="s">
        <v>4365</v>
      </c>
      <c r="T758" s="356" t="str">
        <f>IF(ISNA(VLOOKUP(A758,Sheet1!B$3:C$1266,2,FALSE)=TRUE),"NC",VLOOKUP(A758,Sheet1!B$3:C$1266,2,FALSE))</f>
        <v>Rural10</v>
      </c>
      <c r="U758" s="373">
        <f>IF(ISNA(VLOOKUP($A758,Sheet1!$B$3:$AH$1266,Sheet1!E$1+(Sheet1!$A$1-1)*10,FALSE))=TRUE,"---",IF(VLOOKUP($A758,Sheet1!$B$3:$AH$1266,Sheet1!E$1+(Sheet1!$A$1-1)*10,FALSE)="---","---", (ROUND(VLOOKUP($A758,Sheet1!$B$3:$AH$1266,Sheet1!E$1+(Sheet1!$A$1-1)*10,FALSE),IF(VLOOKUP($A758,Sheet1!$B$3:$AH$1266,Sheet1!E$1+(Sheet1!$A$1-1)*10,FALSE)&gt;99999,-3,IF(VLOOKUP($A758,Sheet1!$B$3:$AH$1266,Sheet1!E$1+(Sheet1!$A$1-1)*10,FALSE)&gt;9999,-2,IF(VLOOKUP($A758,Sheet1!$B$3:$AH$1266,Sheet1!E$1+(Sheet1!$A$1-1)*10,FALSE)&gt;999,-1,0)))))))</f>
        <v>7170</v>
      </c>
      <c r="V758" s="373">
        <f>IF(ISNA(VLOOKUP($A758,Sheet1!$B$3:$AH$1266,Sheet1!F$1+(Sheet1!$A$1-1)*10,FALSE))=TRUE,"---",IF(VLOOKUP($A758,Sheet1!$B$3:$AH$1266,Sheet1!F$1+(Sheet1!$A$1-1)*10,FALSE)="---","---", (ROUND(VLOOKUP($A758,Sheet1!$B$3:$AH$1266,Sheet1!F$1+(Sheet1!$A$1-1)*10,FALSE),IF(VLOOKUP($A758,Sheet1!$B$3:$AH$1266,Sheet1!F$1+(Sheet1!$A$1-1)*10,FALSE)&gt;99999,-3,IF(VLOOKUP($A758,Sheet1!$B$3:$AH$1266,Sheet1!F$1+(Sheet1!$A$1-1)*10,FALSE)&gt;9999,-2,IF(VLOOKUP($A758,Sheet1!$B$3:$AH$1266,Sheet1!F$1+(Sheet1!$A$1-1)*10,FALSE)&gt;999,-1,0)))))))</f>
        <v>9060</v>
      </c>
      <c r="W758" s="373">
        <f>IF(ISNA(VLOOKUP($A758,Sheet1!$B$3:$AH$1266,Sheet1!G$1+(Sheet1!$A$1-1)*10,FALSE))=TRUE,"---",IF(VLOOKUP($A758,Sheet1!$B$3:$AH$1266,Sheet1!G$1+(Sheet1!$A$1-1)*10,FALSE)="---","---", (ROUND(VLOOKUP($A758,Sheet1!$B$3:$AH$1266,Sheet1!G$1+(Sheet1!$A$1-1)*10,FALSE),IF(VLOOKUP($A758,Sheet1!$B$3:$AH$1266,Sheet1!G$1+(Sheet1!$A$1-1)*10,FALSE)&gt;99999,-3,IF(VLOOKUP($A758,Sheet1!$B$3:$AH$1266,Sheet1!G$1+(Sheet1!$A$1-1)*10,FALSE)&gt;9999,-2,IF(VLOOKUP($A758,Sheet1!$B$3:$AH$1266,Sheet1!G$1+(Sheet1!$A$1-1)*10,FALSE)&gt;999,-1,0)))))))</f>
        <v>11600</v>
      </c>
      <c r="X758" s="373">
        <f>IF(ISNA(VLOOKUP($A758,Sheet1!$B$3:$AH$1266,Sheet1!H$1+(Sheet1!$A$1-1)*10,FALSE))=TRUE,"---",IF(VLOOKUP($A758,Sheet1!$B$3:$AH$1266,Sheet1!H$1+(Sheet1!$A$1-1)*10,FALSE)="---","---", (ROUND(VLOOKUP($A758,Sheet1!$B$3:$AH$1266,Sheet1!H$1+(Sheet1!$A$1-1)*10,FALSE),IF(VLOOKUP($A758,Sheet1!$B$3:$AH$1266,Sheet1!H$1+(Sheet1!$A$1-1)*10,FALSE)&gt;99999,-3,IF(VLOOKUP($A758,Sheet1!$B$3:$AH$1266,Sheet1!H$1+(Sheet1!$A$1-1)*10,FALSE)&gt;9999,-2,IF(VLOOKUP($A758,Sheet1!$B$3:$AH$1266,Sheet1!H$1+(Sheet1!$A$1-1)*10,FALSE)&gt;999,-1,0)))))))</f>
        <v>19400</v>
      </c>
      <c r="Y758" s="373">
        <f>IF(ISNA(VLOOKUP($A758,Sheet1!$B$3:$AH$1266,Sheet1!I$1+(Sheet1!$A$1-1)*10,FALSE))=TRUE,"---",IF(VLOOKUP($A758,Sheet1!$B$3:$AH$1266,Sheet1!I$1+(Sheet1!$A$1-1)*10,FALSE)="---","---", (ROUND(VLOOKUP($A758,Sheet1!$B$3:$AH$1266,Sheet1!I$1+(Sheet1!$A$1-1)*10,FALSE),IF(VLOOKUP($A758,Sheet1!$B$3:$AH$1266,Sheet1!I$1+(Sheet1!$A$1-1)*10,FALSE)&gt;99999,-3,IF(VLOOKUP($A758,Sheet1!$B$3:$AH$1266,Sheet1!I$1+(Sheet1!$A$1-1)*10,FALSE)&gt;9999,-2,IF(VLOOKUP($A758,Sheet1!$B$3:$AH$1266,Sheet1!I$1+(Sheet1!$A$1-1)*10,FALSE)&gt;999,-1,0)))))))</f>
        <v>25600</v>
      </c>
      <c r="Z758" s="373">
        <f>IF(ISNA(VLOOKUP($A758,Sheet1!$B$3:$AH$1266,Sheet1!J$1+(Sheet1!$A$1-1)*10,FALSE))=TRUE,"---",IF(VLOOKUP($A758,Sheet1!$B$3:$AH$1266,Sheet1!J$1+(Sheet1!$A$1-1)*10,FALSE)="---","---", (ROUND(VLOOKUP($A758,Sheet1!$B$3:$AH$1266,Sheet1!J$1+(Sheet1!$A$1-1)*10,FALSE),IF(VLOOKUP($A758,Sheet1!$B$3:$AH$1266,Sheet1!J$1+(Sheet1!$A$1-1)*10,FALSE)&gt;99999,-3,IF(VLOOKUP($A758,Sheet1!$B$3:$AH$1266,Sheet1!J$1+(Sheet1!$A$1-1)*10,FALSE)&gt;9999,-2,IF(VLOOKUP($A758,Sheet1!$B$3:$AH$1266,Sheet1!J$1+(Sheet1!$A$1-1)*10,FALSE)&gt;999,-1,0)))))))</f>
        <v>34200</v>
      </c>
      <c r="AA758" s="373">
        <f>IF(ISNA(VLOOKUP($A758,Sheet1!$B$3:$AH$1266,Sheet1!K$1+(Sheet1!$A$1-1)*10,FALSE))=TRUE,"---",IF(VLOOKUP($A758,Sheet1!$B$3:$AH$1266,Sheet1!K$1+(Sheet1!$A$1-1)*10,FALSE)="---","---", (ROUND(VLOOKUP($A758,Sheet1!$B$3:$AH$1266,Sheet1!K$1+(Sheet1!$A$1-1)*10,FALSE),IF(VLOOKUP($A758,Sheet1!$B$3:$AH$1266,Sheet1!K$1+(Sheet1!$A$1-1)*10,FALSE)&gt;99999,-3,IF(VLOOKUP($A758,Sheet1!$B$3:$AH$1266,Sheet1!K$1+(Sheet1!$A$1-1)*10,FALSE)&gt;9999,-2,IF(VLOOKUP($A758,Sheet1!$B$3:$AH$1266,Sheet1!K$1+(Sheet1!$A$1-1)*10,FALSE)&gt;999,-1,0)))))))</f>
        <v>41000</v>
      </c>
      <c r="AB758" s="373">
        <f>IF(ISNA(VLOOKUP($A758,Sheet1!$B$3:$AH$1266,Sheet1!L$1+(Sheet1!$A$1-1)*10,FALSE))=TRUE,"---",IF(VLOOKUP($A758,Sheet1!$B$3:$AH$1266,Sheet1!L$1+(Sheet1!$A$1-1)*10,FALSE)="---","---", (ROUND(VLOOKUP($A758,Sheet1!$B$3:$AH$1266,Sheet1!L$1+(Sheet1!$A$1-1)*10,FALSE),IF(VLOOKUP($A758,Sheet1!$B$3:$AH$1266,Sheet1!L$1+(Sheet1!$A$1-1)*10,FALSE)&gt;99999,-3,IF(VLOOKUP($A758,Sheet1!$B$3:$AH$1266,Sheet1!L$1+(Sheet1!$A$1-1)*10,FALSE)&gt;9999,-2,IF(VLOOKUP($A758,Sheet1!$B$3:$AH$1266,Sheet1!L$1+(Sheet1!$A$1-1)*10,FALSE)&gt;999,-1,0)))))))</f>
        <v>48100</v>
      </c>
      <c r="AC758" s="373">
        <f>IF(ISNA(VLOOKUP($A758,Sheet1!$B$3:$AH$1266,Sheet1!M$1+(Sheet1!$A$1-1)*10,FALSE))=TRUE,"---",IF(VLOOKUP($A758,Sheet1!$B$3:$AH$1266,Sheet1!M$1+(Sheet1!$A$1-1)*10,FALSE)="---","---", (ROUND(VLOOKUP($A758,Sheet1!$B$3:$AH$1266,Sheet1!M$1+(Sheet1!$A$1-1)*10,FALSE),IF(VLOOKUP($A758,Sheet1!$B$3:$AH$1266,Sheet1!M$1+(Sheet1!$A$1-1)*10,FALSE)&gt;99999,-3,IF(VLOOKUP($A758,Sheet1!$B$3:$AH$1266,Sheet1!M$1+(Sheet1!$A$1-1)*10,FALSE)&gt;9999,-2,IF(VLOOKUP($A758,Sheet1!$B$3:$AH$1266,Sheet1!M$1+(Sheet1!$A$1-1)*10,FALSE)&gt;999,-1,0)))))))</f>
        <v>55500</v>
      </c>
      <c r="AD758" s="373">
        <f>IF(ISNA(VLOOKUP($A758,Sheet1!$B$3:$AH$1266,Sheet1!N$1+(Sheet1!$A$1-1)*10,FALSE))=TRUE,"---",IF(VLOOKUP($A758,Sheet1!$B$3:$AH$1266,Sheet1!N$1+(Sheet1!$A$1-1)*10,FALSE)="---","---", (ROUND(VLOOKUP($A758,Sheet1!$B$3:$AH$1266,Sheet1!N$1+(Sheet1!$A$1-1)*10,FALSE),IF(VLOOKUP($A758,Sheet1!$B$3:$AH$1266,Sheet1!N$1+(Sheet1!$A$1-1)*10,FALSE)&gt;99999,-3,IF(VLOOKUP($A758,Sheet1!$B$3:$AH$1266,Sheet1!N$1+(Sheet1!$A$1-1)*10,FALSE)&gt;9999,-2,IF(VLOOKUP($A758,Sheet1!$B$3:$AH$1266,Sheet1!N$1+(Sheet1!$A$1-1)*10,FALSE)&gt;999,-1,0)))))))</f>
        <v>65800</v>
      </c>
    </row>
    <row r="759" spans="1:30" ht="25.5" customHeight="1" x14ac:dyDescent="0.25">
      <c r="A759" s="401"/>
      <c r="B759" s="400"/>
      <c r="C759" s="374"/>
      <c r="D759" s="374"/>
      <c r="E759" s="374"/>
      <c r="F759" s="52" t="s">
        <v>4652</v>
      </c>
      <c r="G759" s="127" t="s">
        <v>31</v>
      </c>
      <c r="H759" s="308"/>
      <c r="I759" s="453"/>
      <c r="J759" s="474"/>
      <c r="K759" s="405"/>
      <c r="L759" s="308"/>
      <c r="M759" s="407"/>
      <c r="N759" s="405"/>
      <c r="O759" s="396" t="e">
        <f t="shared" si="24"/>
        <v>#NUM!</v>
      </c>
      <c r="P759" s="396" t="e">
        <f>IF(O759&lt;&gt;"",VLOOKUP($A759,Sheet4!$A$2:$O$1309,14,FALSE)*100,"")</f>
        <v>#NUM!</v>
      </c>
      <c r="Q759" s="396" t="e">
        <f>IF(P759&lt;&gt;"",VLOOKUP($A759,Sheet4!$A$2:$O$1309,15,FALSE)*100,"")</f>
        <v>#NUM!</v>
      </c>
      <c r="R759" s="374" t="e">
        <f t="shared" si="26"/>
        <v>#NUM!</v>
      </c>
      <c r="S759" s="308"/>
      <c r="T759" s="482"/>
      <c r="U759" s="374"/>
      <c r="V759" s="374"/>
      <c r="W759" s="374"/>
      <c r="X759" s="374"/>
      <c r="Y759" s="374"/>
      <c r="Z759" s="374"/>
      <c r="AA759" s="374"/>
      <c r="AB759" s="374"/>
      <c r="AC759" s="374"/>
      <c r="AD759" s="374"/>
    </row>
    <row r="760" spans="1:30" ht="25.5" customHeight="1" x14ac:dyDescent="0.25">
      <c r="A760" s="133" t="s">
        <v>1157</v>
      </c>
      <c r="B760" s="141" t="s">
        <v>1158</v>
      </c>
      <c r="C760" s="133">
        <v>415813</v>
      </c>
      <c r="D760" s="133">
        <v>750528</v>
      </c>
      <c r="E760" s="67" t="s">
        <v>3040</v>
      </c>
      <c r="F760" s="135" t="s">
        <v>4405</v>
      </c>
      <c r="G760" s="118" t="s">
        <v>160</v>
      </c>
      <c r="H760" s="136">
        <v>18.100000000000001</v>
      </c>
      <c r="I760" s="119">
        <v>15484</v>
      </c>
      <c r="J760" s="137" t="s">
        <v>4405</v>
      </c>
      <c r="K760" s="118" t="s">
        <v>17</v>
      </c>
      <c r="L760" s="122">
        <v>3320</v>
      </c>
      <c r="M760" s="123">
        <v>183</v>
      </c>
      <c r="N760" s="118" t="s">
        <v>145</v>
      </c>
      <c r="O760" s="71">
        <f t="shared" si="24"/>
        <v>0.75060297782177177</v>
      </c>
      <c r="P760" s="71">
        <f>IF(O760&lt;&gt;"",VLOOKUP($A760,Sheet4!$A$2:$O$1309,14,FALSE)*100,"")</f>
        <v>0.21547638910910383</v>
      </c>
      <c r="Q760" s="71">
        <f>IF(P760&lt;&gt;"",VLOOKUP($A760,Sheet4!$A$2:$O$1309,15,FALSE)*100,"")</f>
        <v>2.0907072361074808</v>
      </c>
      <c r="R760" s="73" t="str">
        <f t="shared" si="26"/>
        <v>&gt;100, &lt;200</v>
      </c>
      <c r="S760" s="63" t="s">
        <v>4365</v>
      </c>
      <c r="T760" s="63" t="str">
        <f>IF(ISNA(VLOOKUP(A760,Sheet1!B$3:C$1266,2,FALSE)=TRUE),"NC",VLOOKUP(A760,Sheet1!B$3:C$1266,2,FALSE))</f>
        <v>Rural</v>
      </c>
      <c r="U760" s="66">
        <f>IF(ISNA(VLOOKUP($A760,Sheet1!$B$3:$AH$1266,Sheet1!E$1+(Sheet1!$A$1-1)*10,FALSE))=TRUE,"---",IF(VLOOKUP($A760,Sheet1!$B$3:$AH$1266,Sheet1!E$1+(Sheet1!$A$1-1)*10,FALSE)="---","---", (ROUND(VLOOKUP($A760,Sheet1!$B$3:$AH$1266,Sheet1!E$1+(Sheet1!$A$1-1)*10,FALSE),IF(VLOOKUP($A760,Sheet1!$B$3:$AH$1266,Sheet1!E$1+(Sheet1!$A$1-1)*10,FALSE)&gt;99999,-3,IF(VLOOKUP($A760,Sheet1!$B$3:$AH$1266,Sheet1!E$1+(Sheet1!$A$1-1)*10,FALSE)&gt;9999,-2,IF(VLOOKUP($A760,Sheet1!$B$3:$AH$1266,Sheet1!E$1+(Sheet1!$A$1-1)*10,FALSE)&gt;999,-1,0)))))))</f>
        <v>470</v>
      </c>
      <c r="V760" s="66">
        <f>IF(ISNA(VLOOKUP($A760,Sheet1!$B$3:$AH$1266,Sheet1!F$1+(Sheet1!$A$1-1)*10,FALSE))=TRUE,"---",IF(VLOOKUP($A760,Sheet1!$B$3:$AH$1266,Sheet1!F$1+(Sheet1!$A$1-1)*10,FALSE)="---","---", (ROUND(VLOOKUP($A760,Sheet1!$B$3:$AH$1266,Sheet1!F$1+(Sheet1!$A$1-1)*10,FALSE),IF(VLOOKUP($A760,Sheet1!$B$3:$AH$1266,Sheet1!F$1+(Sheet1!$A$1-1)*10,FALSE)&gt;99999,-3,IF(VLOOKUP($A760,Sheet1!$B$3:$AH$1266,Sheet1!F$1+(Sheet1!$A$1-1)*10,FALSE)&gt;9999,-2,IF(VLOOKUP($A760,Sheet1!$B$3:$AH$1266,Sheet1!F$1+(Sheet1!$A$1-1)*10,FALSE)&gt;999,-1,0)))))))</f>
        <v>589</v>
      </c>
      <c r="W760" s="66">
        <f>IF(ISNA(VLOOKUP($A760,Sheet1!$B$3:$AH$1266,Sheet1!G$1+(Sheet1!$A$1-1)*10,FALSE))=TRUE,"---",IF(VLOOKUP($A760,Sheet1!$B$3:$AH$1266,Sheet1!G$1+(Sheet1!$A$1-1)*10,FALSE)="---","---", (ROUND(VLOOKUP($A760,Sheet1!$B$3:$AH$1266,Sheet1!G$1+(Sheet1!$A$1-1)*10,FALSE),IF(VLOOKUP($A760,Sheet1!$B$3:$AH$1266,Sheet1!G$1+(Sheet1!$A$1-1)*10,FALSE)&gt;99999,-3,IF(VLOOKUP($A760,Sheet1!$B$3:$AH$1266,Sheet1!G$1+(Sheet1!$A$1-1)*10,FALSE)&gt;9999,-2,IF(VLOOKUP($A760,Sheet1!$B$3:$AH$1266,Sheet1!G$1+(Sheet1!$A$1-1)*10,FALSE)&gt;999,-1,0)))))))</f>
        <v>747</v>
      </c>
      <c r="X760" s="66">
        <f>IF(ISNA(VLOOKUP($A760,Sheet1!$B$3:$AH$1266,Sheet1!H$1+(Sheet1!$A$1-1)*10,FALSE))=TRUE,"---",IF(VLOOKUP($A760,Sheet1!$B$3:$AH$1266,Sheet1!H$1+(Sheet1!$A$1-1)*10,FALSE)="---","---", (ROUND(VLOOKUP($A760,Sheet1!$B$3:$AH$1266,Sheet1!H$1+(Sheet1!$A$1-1)*10,FALSE),IF(VLOOKUP($A760,Sheet1!$B$3:$AH$1266,Sheet1!H$1+(Sheet1!$A$1-1)*10,FALSE)&gt;99999,-3,IF(VLOOKUP($A760,Sheet1!$B$3:$AH$1266,Sheet1!H$1+(Sheet1!$A$1-1)*10,FALSE)&gt;9999,-2,IF(VLOOKUP($A760,Sheet1!$B$3:$AH$1266,Sheet1!H$1+(Sheet1!$A$1-1)*10,FALSE)&gt;999,-1,0)))))))</f>
        <v>1220</v>
      </c>
      <c r="Y760" s="66">
        <f>IF(ISNA(VLOOKUP($A760,Sheet1!$B$3:$AH$1266,Sheet1!I$1+(Sheet1!$A$1-1)*10,FALSE))=TRUE,"---",IF(VLOOKUP($A760,Sheet1!$B$3:$AH$1266,Sheet1!I$1+(Sheet1!$A$1-1)*10,FALSE)="---","---", (ROUND(VLOOKUP($A760,Sheet1!$B$3:$AH$1266,Sheet1!I$1+(Sheet1!$A$1-1)*10,FALSE),IF(VLOOKUP($A760,Sheet1!$B$3:$AH$1266,Sheet1!I$1+(Sheet1!$A$1-1)*10,FALSE)&gt;99999,-3,IF(VLOOKUP($A760,Sheet1!$B$3:$AH$1266,Sheet1!I$1+(Sheet1!$A$1-1)*10,FALSE)&gt;9999,-2,IF(VLOOKUP($A760,Sheet1!$B$3:$AH$1266,Sheet1!I$1+(Sheet1!$A$1-1)*10,FALSE)&gt;999,-1,0)))))))</f>
        <v>1610</v>
      </c>
      <c r="Z760" s="66">
        <f>IF(ISNA(VLOOKUP($A760,Sheet1!$B$3:$AH$1266,Sheet1!J$1+(Sheet1!$A$1-1)*10,FALSE))=TRUE,"---",IF(VLOOKUP($A760,Sheet1!$B$3:$AH$1266,Sheet1!J$1+(Sheet1!$A$1-1)*10,FALSE)="---","---", (ROUND(VLOOKUP($A760,Sheet1!$B$3:$AH$1266,Sheet1!J$1+(Sheet1!$A$1-1)*10,FALSE),IF(VLOOKUP($A760,Sheet1!$B$3:$AH$1266,Sheet1!J$1+(Sheet1!$A$1-1)*10,FALSE)&gt;99999,-3,IF(VLOOKUP($A760,Sheet1!$B$3:$AH$1266,Sheet1!J$1+(Sheet1!$A$1-1)*10,FALSE)&gt;9999,-2,IF(VLOOKUP($A760,Sheet1!$B$3:$AH$1266,Sheet1!J$1+(Sheet1!$A$1-1)*10,FALSE)&gt;999,-1,0)))))))</f>
        <v>2150</v>
      </c>
      <c r="AA760" s="66">
        <f>IF(ISNA(VLOOKUP($A760,Sheet1!$B$3:$AH$1266,Sheet1!K$1+(Sheet1!$A$1-1)*10,FALSE))=TRUE,"---",IF(VLOOKUP($A760,Sheet1!$B$3:$AH$1266,Sheet1!K$1+(Sheet1!$A$1-1)*10,FALSE)="---","---", (ROUND(VLOOKUP($A760,Sheet1!$B$3:$AH$1266,Sheet1!K$1+(Sheet1!$A$1-1)*10,FALSE),IF(VLOOKUP($A760,Sheet1!$B$3:$AH$1266,Sheet1!K$1+(Sheet1!$A$1-1)*10,FALSE)&gt;99999,-3,IF(VLOOKUP($A760,Sheet1!$B$3:$AH$1266,Sheet1!K$1+(Sheet1!$A$1-1)*10,FALSE)&gt;9999,-2,IF(VLOOKUP($A760,Sheet1!$B$3:$AH$1266,Sheet1!K$1+(Sheet1!$A$1-1)*10,FALSE)&gt;999,-1,0)))))))</f>
        <v>2610</v>
      </c>
      <c r="AB760" s="66">
        <f>IF(ISNA(VLOOKUP($A760,Sheet1!$B$3:$AH$1266,Sheet1!L$1+(Sheet1!$A$1-1)*10,FALSE))=TRUE,"---",IF(VLOOKUP($A760,Sheet1!$B$3:$AH$1266,Sheet1!L$1+(Sheet1!$A$1-1)*10,FALSE)="---","---", (ROUND(VLOOKUP($A760,Sheet1!$B$3:$AH$1266,Sheet1!L$1+(Sheet1!$A$1-1)*10,FALSE),IF(VLOOKUP($A760,Sheet1!$B$3:$AH$1266,Sheet1!L$1+(Sheet1!$A$1-1)*10,FALSE)&gt;99999,-3,IF(VLOOKUP($A760,Sheet1!$B$3:$AH$1266,Sheet1!L$1+(Sheet1!$A$1-1)*10,FALSE)&gt;9999,-2,IF(VLOOKUP($A760,Sheet1!$B$3:$AH$1266,Sheet1!L$1+(Sheet1!$A$1-1)*10,FALSE)&gt;999,-1,0)))))))</f>
        <v>3080</v>
      </c>
      <c r="AC760" s="66">
        <f>IF(ISNA(VLOOKUP($A760,Sheet1!$B$3:$AH$1266,Sheet1!M$1+(Sheet1!$A$1-1)*10,FALSE))=TRUE,"---",IF(VLOOKUP($A760,Sheet1!$B$3:$AH$1266,Sheet1!M$1+(Sheet1!$A$1-1)*10,FALSE)="---","---", (ROUND(VLOOKUP($A760,Sheet1!$B$3:$AH$1266,Sheet1!M$1+(Sheet1!$A$1-1)*10,FALSE),IF(VLOOKUP($A760,Sheet1!$B$3:$AH$1266,Sheet1!M$1+(Sheet1!$A$1-1)*10,FALSE)&gt;99999,-3,IF(VLOOKUP($A760,Sheet1!$B$3:$AH$1266,Sheet1!M$1+(Sheet1!$A$1-1)*10,FALSE)&gt;9999,-2,IF(VLOOKUP($A760,Sheet1!$B$3:$AH$1266,Sheet1!M$1+(Sheet1!$A$1-1)*10,FALSE)&gt;999,-1,0)))))))</f>
        <v>3580</v>
      </c>
      <c r="AD760" s="66">
        <f>IF(ISNA(VLOOKUP($A760,Sheet1!$B$3:$AH$1266,Sheet1!N$1+(Sheet1!$A$1-1)*10,FALSE))=TRUE,"---",IF(VLOOKUP($A760,Sheet1!$B$3:$AH$1266,Sheet1!N$1+(Sheet1!$A$1-1)*10,FALSE)="---","---", (ROUND(VLOOKUP($A760,Sheet1!$B$3:$AH$1266,Sheet1!N$1+(Sheet1!$A$1-1)*10,FALSE),IF(VLOOKUP($A760,Sheet1!$B$3:$AH$1266,Sheet1!N$1+(Sheet1!$A$1-1)*10,FALSE)&gt;99999,-3,IF(VLOOKUP($A760,Sheet1!$B$3:$AH$1266,Sheet1!N$1+(Sheet1!$A$1-1)*10,FALSE)&gt;9999,-2,IF(VLOOKUP($A760,Sheet1!$B$3:$AH$1266,Sheet1!N$1+(Sheet1!$A$1-1)*10,FALSE)&gt;999,-1,0)))))))</f>
        <v>4270</v>
      </c>
    </row>
    <row r="761" spans="1:30" ht="25.5" customHeight="1" x14ac:dyDescent="0.25">
      <c r="A761" s="303" t="s">
        <v>1159</v>
      </c>
      <c r="B761" s="330" t="s">
        <v>1160</v>
      </c>
      <c r="C761" s="303">
        <v>415823</v>
      </c>
      <c r="D761" s="303">
        <v>751027</v>
      </c>
      <c r="E761" s="307" t="s">
        <v>3040</v>
      </c>
      <c r="F761" s="52" t="s">
        <v>4690</v>
      </c>
      <c r="G761" s="127" t="s">
        <v>286</v>
      </c>
      <c r="H761" s="347">
        <v>784</v>
      </c>
      <c r="I761" s="112">
        <v>38896</v>
      </c>
      <c r="J761" s="147">
        <v>21.43</v>
      </c>
      <c r="K761" s="127" t="s">
        <v>20</v>
      </c>
      <c r="L761" s="115">
        <v>77400</v>
      </c>
      <c r="M761" s="116">
        <v>98.7</v>
      </c>
      <c r="N761" s="127" t="s">
        <v>92</v>
      </c>
      <c r="O761" s="68">
        <f t="shared" si="24"/>
        <v>0.82061618387318336</v>
      </c>
      <c r="P761" s="68">
        <f>IF(O761&lt;&gt;"",VLOOKUP($A761,Sheet4!$A$2:$O$1309,14,FALSE)*100,"")</f>
        <v>0.32005101642995637</v>
      </c>
      <c r="Q761" s="68">
        <f>IF(P761&lt;&gt;"",VLOOKUP($A761,Sheet4!$A$2:$O$1309,15,FALSE)*100,"")</f>
        <v>3.0911484477492923</v>
      </c>
      <c r="R761" s="74" t="str">
        <f t="shared" si="26"/>
        <v>&gt;100, &lt;200</v>
      </c>
      <c r="S761" s="356" t="s">
        <v>4365</v>
      </c>
      <c r="T761" s="356" t="str">
        <f>IF(ISNA(VLOOKUP(A761,Sheet1!B$3:C$1266,2,FALSE)=TRUE),"NC",VLOOKUP(A761,Sheet1!B$3:C$1266,2,FALSE))</f>
        <v>Regulated</v>
      </c>
      <c r="U761" s="392">
        <f>IF(ISNA(VLOOKUP($A761,Sheet1!$B$3:$AH$1266,Sheet1!E$1+(Sheet1!$A$1-1)*10,FALSE))=TRUE,"---",IF(VLOOKUP($A761,Sheet1!$B$3:$AH$1266,Sheet1!E$1+(Sheet1!$A$1-1)*10,FALSE)="---","---", (ROUND(VLOOKUP($A761,Sheet1!$B$3:$AH$1266,Sheet1!E$1+(Sheet1!$A$1-1)*10,FALSE),IF(VLOOKUP($A761,Sheet1!$B$3:$AH$1266,Sheet1!E$1+(Sheet1!$A$1-1)*10,FALSE)&gt;99999,-3,IF(VLOOKUP($A761,Sheet1!$B$3:$AH$1266,Sheet1!E$1+(Sheet1!$A$1-1)*10,FALSE)&gt;9999,-2,IF(VLOOKUP($A761,Sheet1!$B$3:$AH$1266,Sheet1!E$1+(Sheet1!$A$1-1)*10,FALSE)&gt;999,-1,0)))))))</f>
        <v>13100</v>
      </c>
      <c r="V761" s="392">
        <f>IF(ISNA(VLOOKUP($A761,Sheet1!$B$3:$AH$1266,Sheet1!F$1+(Sheet1!$A$1-1)*10,FALSE))=TRUE,"---",IF(VLOOKUP($A761,Sheet1!$B$3:$AH$1266,Sheet1!F$1+(Sheet1!$A$1-1)*10,FALSE)="---","---", (ROUND(VLOOKUP($A761,Sheet1!$B$3:$AH$1266,Sheet1!F$1+(Sheet1!$A$1-1)*10,FALSE),IF(VLOOKUP($A761,Sheet1!$B$3:$AH$1266,Sheet1!F$1+(Sheet1!$A$1-1)*10,FALSE)&gt;99999,-3,IF(VLOOKUP($A761,Sheet1!$B$3:$AH$1266,Sheet1!F$1+(Sheet1!$A$1-1)*10,FALSE)&gt;9999,-2,IF(VLOOKUP($A761,Sheet1!$B$3:$AH$1266,Sheet1!F$1+(Sheet1!$A$1-1)*10,FALSE)&gt;999,-1,0)))))))</f>
        <v>16100</v>
      </c>
      <c r="W761" s="392">
        <f>IF(ISNA(VLOOKUP($A761,Sheet1!$B$3:$AH$1266,Sheet1!G$1+(Sheet1!$A$1-1)*10,FALSE))=TRUE,"---",IF(VLOOKUP($A761,Sheet1!$B$3:$AH$1266,Sheet1!G$1+(Sheet1!$A$1-1)*10,FALSE)="---","---", (ROUND(VLOOKUP($A761,Sheet1!$B$3:$AH$1266,Sheet1!G$1+(Sheet1!$A$1-1)*10,FALSE),IF(VLOOKUP($A761,Sheet1!$B$3:$AH$1266,Sheet1!G$1+(Sheet1!$A$1-1)*10,FALSE)&gt;99999,-3,IF(VLOOKUP($A761,Sheet1!$B$3:$AH$1266,Sheet1!G$1+(Sheet1!$A$1-1)*10,FALSE)&gt;9999,-2,IF(VLOOKUP($A761,Sheet1!$B$3:$AH$1266,Sheet1!G$1+(Sheet1!$A$1-1)*10,FALSE)&gt;999,-1,0)))))))</f>
        <v>20100</v>
      </c>
      <c r="X761" s="392">
        <f>IF(ISNA(VLOOKUP($A761,Sheet1!$B$3:$AH$1266,Sheet1!H$1+(Sheet1!$A$1-1)*10,FALSE))=TRUE,"---",IF(VLOOKUP($A761,Sheet1!$B$3:$AH$1266,Sheet1!H$1+(Sheet1!$A$1-1)*10,FALSE)="---","---", (ROUND(VLOOKUP($A761,Sheet1!$B$3:$AH$1266,Sheet1!H$1+(Sheet1!$A$1-1)*10,FALSE),IF(VLOOKUP($A761,Sheet1!$B$3:$AH$1266,Sheet1!H$1+(Sheet1!$A$1-1)*10,FALSE)&gt;99999,-3,IF(VLOOKUP($A761,Sheet1!$B$3:$AH$1266,Sheet1!H$1+(Sheet1!$A$1-1)*10,FALSE)&gt;9999,-2,IF(VLOOKUP($A761,Sheet1!$B$3:$AH$1266,Sheet1!H$1+(Sheet1!$A$1-1)*10,FALSE)&gt;999,-1,0)))))))</f>
        <v>31500</v>
      </c>
      <c r="Y761" s="392">
        <f>IF(ISNA(VLOOKUP($A761,Sheet1!$B$3:$AH$1266,Sheet1!I$1+(Sheet1!$A$1-1)*10,FALSE))=TRUE,"---",IF(VLOOKUP($A761,Sheet1!$B$3:$AH$1266,Sheet1!I$1+(Sheet1!$A$1-1)*10,FALSE)="---","---", (ROUND(VLOOKUP($A761,Sheet1!$B$3:$AH$1266,Sheet1!I$1+(Sheet1!$A$1-1)*10,FALSE),IF(VLOOKUP($A761,Sheet1!$B$3:$AH$1266,Sheet1!I$1+(Sheet1!$A$1-1)*10,FALSE)&gt;99999,-3,IF(VLOOKUP($A761,Sheet1!$B$3:$AH$1266,Sheet1!I$1+(Sheet1!$A$1-1)*10,FALSE)&gt;9999,-2,IF(VLOOKUP($A761,Sheet1!$B$3:$AH$1266,Sheet1!I$1+(Sheet1!$A$1-1)*10,FALSE)&gt;999,-1,0)))))))</f>
        <v>40200</v>
      </c>
      <c r="Z761" s="392">
        <f>IF(ISNA(VLOOKUP($A761,Sheet1!$B$3:$AH$1266,Sheet1!J$1+(Sheet1!$A$1-1)*10,FALSE))=TRUE,"---",IF(VLOOKUP($A761,Sheet1!$B$3:$AH$1266,Sheet1!J$1+(Sheet1!$A$1-1)*10,FALSE)="---","---", (ROUND(VLOOKUP($A761,Sheet1!$B$3:$AH$1266,Sheet1!J$1+(Sheet1!$A$1-1)*10,FALSE),IF(VLOOKUP($A761,Sheet1!$B$3:$AH$1266,Sheet1!J$1+(Sheet1!$A$1-1)*10,FALSE)&gt;99999,-3,IF(VLOOKUP($A761,Sheet1!$B$3:$AH$1266,Sheet1!J$1+(Sheet1!$A$1-1)*10,FALSE)&gt;9999,-2,IF(VLOOKUP($A761,Sheet1!$B$3:$AH$1266,Sheet1!J$1+(Sheet1!$A$1-1)*10,FALSE)&gt;999,-1,0)))))))</f>
        <v>52400</v>
      </c>
      <c r="AA761" s="392">
        <f>IF(ISNA(VLOOKUP($A761,Sheet1!$B$3:$AH$1266,Sheet1!K$1+(Sheet1!$A$1-1)*10,FALSE))=TRUE,"---",IF(VLOOKUP($A761,Sheet1!$B$3:$AH$1266,Sheet1!K$1+(Sheet1!$A$1-1)*10,FALSE)="---","---", (ROUND(VLOOKUP($A761,Sheet1!$B$3:$AH$1266,Sheet1!K$1+(Sheet1!$A$1-1)*10,FALSE),IF(VLOOKUP($A761,Sheet1!$B$3:$AH$1266,Sheet1!K$1+(Sheet1!$A$1-1)*10,FALSE)&gt;99999,-3,IF(VLOOKUP($A761,Sheet1!$B$3:$AH$1266,Sheet1!K$1+(Sheet1!$A$1-1)*10,FALSE)&gt;9999,-2,IF(VLOOKUP($A761,Sheet1!$B$3:$AH$1266,Sheet1!K$1+(Sheet1!$A$1-1)*10,FALSE)&gt;999,-1,0)))))))</f>
        <v>62500</v>
      </c>
      <c r="AB761" s="392">
        <f>IF(ISNA(VLOOKUP($A761,Sheet1!$B$3:$AH$1266,Sheet1!L$1+(Sheet1!$A$1-1)*10,FALSE))=TRUE,"---",IF(VLOOKUP($A761,Sheet1!$B$3:$AH$1266,Sheet1!L$1+(Sheet1!$A$1-1)*10,FALSE)="---","---", (ROUND(VLOOKUP($A761,Sheet1!$B$3:$AH$1266,Sheet1!L$1+(Sheet1!$A$1-1)*10,FALSE),IF(VLOOKUP($A761,Sheet1!$B$3:$AH$1266,Sheet1!L$1+(Sheet1!$A$1-1)*10,FALSE)&gt;99999,-3,IF(VLOOKUP($A761,Sheet1!$B$3:$AH$1266,Sheet1!L$1+(Sheet1!$A$1-1)*10,FALSE)&gt;9999,-2,IF(VLOOKUP($A761,Sheet1!$B$3:$AH$1266,Sheet1!L$1+(Sheet1!$A$1-1)*10,FALSE)&gt;999,-1,0)))))))</f>
        <v>73400</v>
      </c>
      <c r="AC761" s="392">
        <f>IF(ISNA(VLOOKUP($A761,Sheet1!$B$3:$AH$1266,Sheet1!M$1+(Sheet1!$A$1-1)*10,FALSE))=TRUE,"---",IF(VLOOKUP($A761,Sheet1!$B$3:$AH$1266,Sheet1!M$1+(Sheet1!$A$1-1)*10,FALSE)="---","---", (ROUND(VLOOKUP($A761,Sheet1!$B$3:$AH$1266,Sheet1!M$1+(Sheet1!$A$1-1)*10,FALSE),IF(VLOOKUP($A761,Sheet1!$B$3:$AH$1266,Sheet1!M$1+(Sheet1!$A$1-1)*10,FALSE)&gt;99999,-3,IF(VLOOKUP($A761,Sheet1!$B$3:$AH$1266,Sheet1!M$1+(Sheet1!$A$1-1)*10,FALSE)&gt;9999,-2,IF(VLOOKUP($A761,Sheet1!$B$3:$AH$1266,Sheet1!M$1+(Sheet1!$A$1-1)*10,FALSE)&gt;999,-1,0)))))))</f>
        <v>85100</v>
      </c>
      <c r="AD761" s="392">
        <f>IF(ISNA(VLOOKUP($A761,Sheet1!$B$3:$AH$1266,Sheet1!N$1+(Sheet1!$A$1-1)*10,FALSE))=TRUE,"---",IF(VLOOKUP($A761,Sheet1!$B$3:$AH$1266,Sheet1!N$1+(Sheet1!$A$1-1)*10,FALSE)="---","---", (ROUND(VLOOKUP($A761,Sheet1!$B$3:$AH$1266,Sheet1!N$1+(Sheet1!$A$1-1)*10,FALSE),IF(VLOOKUP($A761,Sheet1!$B$3:$AH$1266,Sheet1!N$1+(Sheet1!$A$1-1)*10,FALSE)&gt;99999,-3,IF(VLOOKUP($A761,Sheet1!$B$3:$AH$1266,Sheet1!N$1+(Sheet1!$A$1-1)*10,FALSE)&gt;9999,-2,IF(VLOOKUP($A761,Sheet1!$B$3:$AH$1266,Sheet1!N$1+(Sheet1!$A$1-1)*10,FALSE)&gt;999,-1,0)))))))</f>
        <v>102000</v>
      </c>
    </row>
    <row r="762" spans="1:30" ht="25.5" customHeight="1" x14ac:dyDescent="0.25">
      <c r="A762" s="303"/>
      <c r="B762" s="331"/>
      <c r="C762" s="303"/>
      <c r="D762" s="303"/>
      <c r="E762" s="307" t="e">
        <v>#N/A</v>
      </c>
      <c r="F762" s="342" t="s">
        <v>4634</v>
      </c>
      <c r="G762" s="318" t="s">
        <v>31</v>
      </c>
      <c r="H762" s="347"/>
      <c r="I762" s="112">
        <v>1378</v>
      </c>
      <c r="J762" s="182">
        <v>23.6</v>
      </c>
      <c r="K762" s="127" t="s">
        <v>224</v>
      </c>
      <c r="L762" s="115">
        <v>70000</v>
      </c>
      <c r="M762" s="116">
        <v>89.3</v>
      </c>
      <c r="N762" s="127" t="s">
        <v>14</v>
      </c>
      <c r="O762" s="68" t="s">
        <v>4405</v>
      </c>
      <c r="P762" s="68" t="s">
        <v>4405</v>
      </c>
      <c r="Q762" s="68" t="s">
        <v>4405</v>
      </c>
      <c r="R762" s="74" t="s">
        <v>4405</v>
      </c>
      <c r="S762" s="356" t="e">
        <v>#N/A</v>
      </c>
      <c r="T762" s="356" t="str">
        <f>IF(ISNA(VLOOKUP(A762,Sheet1!B$3:C$1266,2,FALSE)=TRUE),"ND",VLOOKUP(A762,Sheet1!B$3:C$1266,2,FALSE))</f>
        <v>ND</v>
      </c>
      <c r="U762" s="392" t="str">
        <f>IF(ISNA(VLOOKUP($A762,Sheet1!$B$3:$AH$1266,Sheet1!E$1+(Sheet1!$A$1-1)*10,FALSE))=TRUE,"---",IF(VLOOKUP($A762,Sheet1!$B$3:$AH$1266,Sheet1!E$1+(Sheet1!$A$1-1)*10,FALSE)="---","---", (ROUND(VLOOKUP($A762,Sheet1!$B$3:$AH$1266,Sheet1!E$1+(Sheet1!$A$1-1)*10,FALSE),IF(VLOOKUP($A762,Sheet1!$B$3:$AH$1266,Sheet1!E$1+(Sheet1!$A$1-1)*10,FALSE)&gt;99999,-3,IF(VLOOKUP($A762,Sheet1!$B$3:$AH$1266,Sheet1!E$1+(Sheet1!$A$1-1)*10,FALSE)&gt;9999,-2,IF(VLOOKUP($A762,Sheet1!$B$3:$AH$1266,Sheet1!E$1+(Sheet1!$A$1-1)*10,FALSE)&gt;999,-1,0)))))))</f>
        <v>---</v>
      </c>
      <c r="V762" s="392" t="str">
        <f>IF(ISNA(VLOOKUP($A762,Sheet1!$B$3:$AH$1266,Sheet1!F$1+(Sheet1!$A$1-1)*10,FALSE))=TRUE,"---",IF(VLOOKUP($A762,Sheet1!$B$3:$AH$1266,Sheet1!F$1+(Sheet1!$A$1-1)*10,FALSE)="---","---", (ROUND(VLOOKUP($A762,Sheet1!$B$3:$AH$1266,Sheet1!F$1+(Sheet1!$A$1-1)*10,FALSE),IF(VLOOKUP($A762,Sheet1!$B$3:$AH$1266,Sheet1!F$1+(Sheet1!$A$1-1)*10,FALSE)&gt;99999,-3,IF(VLOOKUP($A762,Sheet1!$B$3:$AH$1266,Sheet1!F$1+(Sheet1!$A$1-1)*10,FALSE)&gt;9999,-2,IF(VLOOKUP($A762,Sheet1!$B$3:$AH$1266,Sheet1!F$1+(Sheet1!$A$1-1)*10,FALSE)&gt;999,-1,0)))))))</f>
        <v>---</v>
      </c>
      <c r="W762" s="392" t="str">
        <f>IF(ISNA(VLOOKUP($A762,Sheet1!$B$3:$AH$1266,Sheet1!G$1+(Sheet1!$A$1-1)*10,FALSE))=TRUE,"---",IF(VLOOKUP($A762,Sheet1!$B$3:$AH$1266,Sheet1!G$1+(Sheet1!$A$1-1)*10,FALSE)="---","---", (ROUND(VLOOKUP($A762,Sheet1!$B$3:$AH$1266,Sheet1!G$1+(Sheet1!$A$1-1)*10,FALSE),IF(VLOOKUP($A762,Sheet1!$B$3:$AH$1266,Sheet1!G$1+(Sheet1!$A$1-1)*10,FALSE)&gt;99999,-3,IF(VLOOKUP($A762,Sheet1!$B$3:$AH$1266,Sheet1!G$1+(Sheet1!$A$1-1)*10,FALSE)&gt;9999,-2,IF(VLOOKUP($A762,Sheet1!$B$3:$AH$1266,Sheet1!G$1+(Sheet1!$A$1-1)*10,FALSE)&gt;999,-1,0)))))))</f>
        <v>---</v>
      </c>
      <c r="X762" s="392" t="str">
        <f>IF(ISNA(VLOOKUP($A762,Sheet1!$B$3:$AH$1266,Sheet1!H$1+(Sheet1!$A$1-1)*10,FALSE))=TRUE,"---",IF(VLOOKUP($A762,Sheet1!$B$3:$AH$1266,Sheet1!H$1+(Sheet1!$A$1-1)*10,FALSE)="---","---", (ROUND(VLOOKUP($A762,Sheet1!$B$3:$AH$1266,Sheet1!H$1+(Sheet1!$A$1-1)*10,FALSE),IF(VLOOKUP($A762,Sheet1!$B$3:$AH$1266,Sheet1!H$1+(Sheet1!$A$1-1)*10,FALSE)&gt;99999,-3,IF(VLOOKUP($A762,Sheet1!$B$3:$AH$1266,Sheet1!H$1+(Sheet1!$A$1-1)*10,FALSE)&gt;9999,-2,IF(VLOOKUP($A762,Sheet1!$B$3:$AH$1266,Sheet1!H$1+(Sheet1!$A$1-1)*10,FALSE)&gt;999,-1,0)))))))</f>
        <v>---</v>
      </c>
      <c r="Y762" s="392" t="str">
        <f>IF(ISNA(VLOOKUP($A762,Sheet1!$B$3:$AH$1266,Sheet1!I$1+(Sheet1!$A$1-1)*10,FALSE))=TRUE,"---",IF(VLOOKUP($A762,Sheet1!$B$3:$AH$1266,Sheet1!I$1+(Sheet1!$A$1-1)*10,FALSE)="---","---", (ROUND(VLOOKUP($A762,Sheet1!$B$3:$AH$1266,Sheet1!I$1+(Sheet1!$A$1-1)*10,FALSE),IF(VLOOKUP($A762,Sheet1!$B$3:$AH$1266,Sheet1!I$1+(Sheet1!$A$1-1)*10,FALSE)&gt;99999,-3,IF(VLOOKUP($A762,Sheet1!$B$3:$AH$1266,Sheet1!I$1+(Sheet1!$A$1-1)*10,FALSE)&gt;9999,-2,IF(VLOOKUP($A762,Sheet1!$B$3:$AH$1266,Sheet1!I$1+(Sheet1!$A$1-1)*10,FALSE)&gt;999,-1,0)))))))</f>
        <v>---</v>
      </c>
      <c r="Z762" s="392" t="str">
        <f>IF(ISNA(VLOOKUP($A762,Sheet1!$B$3:$AH$1266,Sheet1!J$1+(Sheet1!$A$1-1)*10,FALSE))=TRUE,"---",IF(VLOOKUP($A762,Sheet1!$B$3:$AH$1266,Sheet1!J$1+(Sheet1!$A$1-1)*10,FALSE)="---","---", (ROUND(VLOOKUP($A762,Sheet1!$B$3:$AH$1266,Sheet1!J$1+(Sheet1!$A$1-1)*10,FALSE),IF(VLOOKUP($A762,Sheet1!$B$3:$AH$1266,Sheet1!J$1+(Sheet1!$A$1-1)*10,FALSE)&gt;99999,-3,IF(VLOOKUP($A762,Sheet1!$B$3:$AH$1266,Sheet1!J$1+(Sheet1!$A$1-1)*10,FALSE)&gt;9999,-2,IF(VLOOKUP($A762,Sheet1!$B$3:$AH$1266,Sheet1!J$1+(Sheet1!$A$1-1)*10,FALSE)&gt;999,-1,0)))))))</f>
        <v>---</v>
      </c>
      <c r="AA762" s="392" t="str">
        <f>IF(ISNA(VLOOKUP($A762,Sheet1!$B$3:$AH$1266,Sheet1!K$1+(Sheet1!$A$1-1)*10,FALSE))=TRUE,"---",IF(VLOOKUP($A762,Sheet1!$B$3:$AH$1266,Sheet1!K$1+(Sheet1!$A$1-1)*10,FALSE)="---","---", (ROUND(VLOOKUP($A762,Sheet1!$B$3:$AH$1266,Sheet1!K$1+(Sheet1!$A$1-1)*10,FALSE),IF(VLOOKUP($A762,Sheet1!$B$3:$AH$1266,Sheet1!K$1+(Sheet1!$A$1-1)*10,FALSE)&gt;99999,-3,IF(VLOOKUP($A762,Sheet1!$B$3:$AH$1266,Sheet1!K$1+(Sheet1!$A$1-1)*10,FALSE)&gt;9999,-2,IF(VLOOKUP($A762,Sheet1!$B$3:$AH$1266,Sheet1!K$1+(Sheet1!$A$1-1)*10,FALSE)&gt;999,-1,0)))))))</f>
        <v>---</v>
      </c>
      <c r="AB762" s="392" t="str">
        <f>IF(ISNA(VLOOKUP($A762,Sheet1!$B$3:$AH$1266,Sheet1!L$1+(Sheet1!$A$1-1)*10,FALSE))=TRUE,"---",IF(VLOOKUP($A762,Sheet1!$B$3:$AH$1266,Sheet1!L$1+(Sheet1!$A$1-1)*10,FALSE)="---","---", (ROUND(VLOOKUP($A762,Sheet1!$B$3:$AH$1266,Sheet1!L$1+(Sheet1!$A$1-1)*10,FALSE),IF(VLOOKUP($A762,Sheet1!$B$3:$AH$1266,Sheet1!L$1+(Sheet1!$A$1-1)*10,FALSE)&gt;99999,-3,IF(VLOOKUP($A762,Sheet1!$B$3:$AH$1266,Sheet1!L$1+(Sheet1!$A$1-1)*10,FALSE)&gt;9999,-2,IF(VLOOKUP($A762,Sheet1!$B$3:$AH$1266,Sheet1!L$1+(Sheet1!$A$1-1)*10,FALSE)&gt;999,-1,0)))))))</f>
        <v>---</v>
      </c>
      <c r="AC762" s="392" t="str">
        <f>IF(ISNA(VLOOKUP($A762,Sheet1!$B$3:$AH$1266,Sheet1!M$1+(Sheet1!$A$1-1)*10,FALSE))=TRUE,"---",IF(VLOOKUP($A762,Sheet1!$B$3:$AH$1266,Sheet1!M$1+(Sheet1!$A$1-1)*10,FALSE)="---","---", (ROUND(VLOOKUP($A762,Sheet1!$B$3:$AH$1266,Sheet1!M$1+(Sheet1!$A$1-1)*10,FALSE),IF(VLOOKUP($A762,Sheet1!$B$3:$AH$1266,Sheet1!M$1+(Sheet1!$A$1-1)*10,FALSE)&gt;99999,-3,IF(VLOOKUP($A762,Sheet1!$B$3:$AH$1266,Sheet1!M$1+(Sheet1!$A$1-1)*10,FALSE)&gt;9999,-2,IF(VLOOKUP($A762,Sheet1!$B$3:$AH$1266,Sheet1!M$1+(Sheet1!$A$1-1)*10,FALSE)&gt;999,-1,0)))))))</f>
        <v>---</v>
      </c>
      <c r="AD762" s="392" t="str">
        <f>IF(ISNA(VLOOKUP($A762,Sheet1!$B$3:$AH$1266,Sheet1!N$1+(Sheet1!$A$1-1)*10,FALSE))=TRUE,"---",IF(VLOOKUP($A762,Sheet1!$B$3:$AH$1266,Sheet1!N$1+(Sheet1!$A$1-1)*10,FALSE)="---","---", (ROUND(VLOOKUP($A762,Sheet1!$B$3:$AH$1266,Sheet1!N$1+(Sheet1!$A$1-1)*10,FALSE),IF(VLOOKUP($A762,Sheet1!$B$3:$AH$1266,Sheet1!N$1+(Sheet1!$A$1-1)*10,FALSE)&gt;99999,-3,IF(VLOOKUP($A762,Sheet1!$B$3:$AH$1266,Sheet1!N$1+(Sheet1!$A$1-1)*10,FALSE)&gt;9999,-2,IF(VLOOKUP($A762,Sheet1!$B$3:$AH$1266,Sheet1!N$1+(Sheet1!$A$1-1)*10,FALSE)&gt;999,-1,0)))))))</f>
        <v>---</v>
      </c>
    </row>
    <row r="763" spans="1:30" ht="25.5" customHeight="1" x14ac:dyDescent="0.25">
      <c r="A763" s="303"/>
      <c r="B763" s="331"/>
      <c r="C763" s="303"/>
      <c r="D763" s="303"/>
      <c r="E763" s="307" t="e">
        <v>#N/A</v>
      </c>
      <c r="F763" s="331"/>
      <c r="G763" s="319"/>
      <c r="H763" s="347"/>
      <c r="I763" s="112">
        <v>12290</v>
      </c>
      <c r="J763" s="147">
        <v>20.6</v>
      </c>
      <c r="K763" s="127" t="s">
        <v>31</v>
      </c>
      <c r="L763" s="115">
        <v>53300</v>
      </c>
      <c r="M763" s="155">
        <v>68</v>
      </c>
      <c r="N763" s="127" t="s">
        <v>286</v>
      </c>
      <c r="O763" s="68" t="s">
        <v>4405</v>
      </c>
      <c r="P763" s="68" t="s">
        <v>4405</v>
      </c>
      <c r="Q763" s="68" t="s">
        <v>4405</v>
      </c>
      <c r="R763" s="74" t="s">
        <v>4405</v>
      </c>
      <c r="S763" s="356" t="e">
        <v>#N/A</v>
      </c>
      <c r="T763" s="356" t="str">
        <f>IF(ISNA(VLOOKUP(A763,Sheet1!B$3:C$1266,2,FALSE)=TRUE),"ND",VLOOKUP(A763,Sheet1!B$3:C$1266,2,FALSE))</f>
        <v>ND</v>
      </c>
      <c r="U763" s="392" t="str">
        <f>IF(ISNA(VLOOKUP($A763,Sheet1!$B$3:$AH$1266,Sheet1!E$1+(Sheet1!$A$1-1)*10,FALSE))=TRUE,"---",IF(VLOOKUP($A763,Sheet1!$B$3:$AH$1266,Sheet1!E$1+(Sheet1!$A$1-1)*10,FALSE)="---","---", (ROUND(VLOOKUP($A763,Sheet1!$B$3:$AH$1266,Sheet1!E$1+(Sheet1!$A$1-1)*10,FALSE),IF(VLOOKUP($A763,Sheet1!$B$3:$AH$1266,Sheet1!E$1+(Sheet1!$A$1-1)*10,FALSE)&gt;99999,-3,IF(VLOOKUP($A763,Sheet1!$B$3:$AH$1266,Sheet1!E$1+(Sheet1!$A$1-1)*10,FALSE)&gt;9999,-2,IF(VLOOKUP($A763,Sheet1!$B$3:$AH$1266,Sheet1!E$1+(Sheet1!$A$1-1)*10,FALSE)&gt;999,-1,0)))))))</f>
        <v>---</v>
      </c>
      <c r="V763" s="392" t="str">
        <f>IF(ISNA(VLOOKUP($A763,Sheet1!$B$3:$AH$1266,Sheet1!F$1+(Sheet1!$A$1-1)*10,FALSE))=TRUE,"---",IF(VLOOKUP($A763,Sheet1!$B$3:$AH$1266,Sheet1!F$1+(Sheet1!$A$1-1)*10,FALSE)="---","---", (ROUND(VLOOKUP($A763,Sheet1!$B$3:$AH$1266,Sheet1!F$1+(Sheet1!$A$1-1)*10,FALSE),IF(VLOOKUP($A763,Sheet1!$B$3:$AH$1266,Sheet1!F$1+(Sheet1!$A$1-1)*10,FALSE)&gt;99999,-3,IF(VLOOKUP($A763,Sheet1!$B$3:$AH$1266,Sheet1!F$1+(Sheet1!$A$1-1)*10,FALSE)&gt;9999,-2,IF(VLOOKUP($A763,Sheet1!$B$3:$AH$1266,Sheet1!F$1+(Sheet1!$A$1-1)*10,FALSE)&gt;999,-1,0)))))))</f>
        <v>---</v>
      </c>
      <c r="W763" s="392" t="str">
        <f>IF(ISNA(VLOOKUP($A763,Sheet1!$B$3:$AH$1266,Sheet1!G$1+(Sheet1!$A$1-1)*10,FALSE))=TRUE,"---",IF(VLOOKUP($A763,Sheet1!$B$3:$AH$1266,Sheet1!G$1+(Sheet1!$A$1-1)*10,FALSE)="---","---", (ROUND(VLOOKUP($A763,Sheet1!$B$3:$AH$1266,Sheet1!G$1+(Sheet1!$A$1-1)*10,FALSE),IF(VLOOKUP($A763,Sheet1!$B$3:$AH$1266,Sheet1!G$1+(Sheet1!$A$1-1)*10,FALSE)&gt;99999,-3,IF(VLOOKUP($A763,Sheet1!$B$3:$AH$1266,Sheet1!G$1+(Sheet1!$A$1-1)*10,FALSE)&gt;9999,-2,IF(VLOOKUP($A763,Sheet1!$B$3:$AH$1266,Sheet1!G$1+(Sheet1!$A$1-1)*10,FALSE)&gt;999,-1,0)))))))</f>
        <v>---</v>
      </c>
      <c r="X763" s="392" t="str">
        <f>IF(ISNA(VLOOKUP($A763,Sheet1!$B$3:$AH$1266,Sheet1!H$1+(Sheet1!$A$1-1)*10,FALSE))=TRUE,"---",IF(VLOOKUP($A763,Sheet1!$B$3:$AH$1266,Sheet1!H$1+(Sheet1!$A$1-1)*10,FALSE)="---","---", (ROUND(VLOOKUP($A763,Sheet1!$B$3:$AH$1266,Sheet1!H$1+(Sheet1!$A$1-1)*10,FALSE),IF(VLOOKUP($A763,Sheet1!$B$3:$AH$1266,Sheet1!H$1+(Sheet1!$A$1-1)*10,FALSE)&gt;99999,-3,IF(VLOOKUP($A763,Sheet1!$B$3:$AH$1266,Sheet1!H$1+(Sheet1!$A$1-1)*10,FALSE)&gt;9999,-2,IF(VLOOKUP($A763,Sheet1!$B$3:$AH$1266,Sheet1!H$1+(Sheet1!$A$1-1)*10,FALSE)&gt;999,-1,0)))))))</f>
        <v>---</v>
      </c>
      <c r="Y763" s="392" t="str">
        <f>IF(ISNA(VLOOKUP($A763,Sheet1!$B$3:$AH$1266,Sheet1!I$1+(Sheet1!$A$1-1)*10,FALSE))=TRUE,"---",IF(VLOOKUP($A763,Sheet1!$B$3:$AH$1266,Sheet1!I$1+(Sheet1!$A$1-1)*10,FALSE)="---","---", (ROUND(VLOOKUP($A763,Sheet1!$B$3:$AH$1266,Sheet1!I$1+(Sheet1!$A$1-1)*10,FALSE),IF(VLOOKUP($A763,Sheet1!$B$3:$AH$1266,Sheet1!I$1+(Sheet1!$A$1-1)*10,FALSE)&gt;99999,-3,IF(VLOOKUP($A763,Sheet1!$B$3:$AH$1266,Sheet1!I$1+(Sheet1!$A$1-1)*10,FALSE)&gt;9999,-2,IF(VLOOKUP($A763,Sheet1!$B$3:$AH$1266,Sheet1!I$1+(Sheet1!$A$1-1)*10,FALSE)&gt;999,-1,0)))))))</f>
        <v>---</v>
      </c>
      <c r="Z763" s="392" t="str">
        <f>IF(ISNA(VLOOKUP($A763,Sheet1!$B$3:$AH$1266,Sheet1!J$1+(Sheet1!$A$1-1)*10,FALSE))=TRUE,"---",IF(VLOOKUP($A763,Sheet1!$B$3:$AH$1266,Sheet1!J$1+(Sheet1!$A$1-1)*10,FALSE)="---","---", (ROUND(VLOOKUP($A763,Sheet1!$B$3:$AH$1266,Sheet1!J$1+(Sheet1!$A$1-1)*10,FALSE),IF(VLOOKUP($A763,Sheet1!$B$3:$AH$1266,Sheet1!J$1+(Sheet1!$A$1-1)*10,FALSE)&gt;99999,-3,IF(VLOOKUP($A763,Sheet1!$B$3:$AH$1266,Sheet1!J$1+(Sheet1!$A$1-1)*10,FALSE)&gt;9999,-2,IF(VLOOKUP($A763,Sheet1!$B$3:$AH$1266,Sheet1!J$1+(Sheet1!$A$1-1)*10,FALSE)&gt;999,-1,0)))))))</f>
        <v>---</v>
      </c>
      <c r="AA763" s="392" t="str">
        <f>IF(ISNA(VLOOKUP($A763,Sheet1!$B$3:$AH$1266,Sheet1!K$1+(Sheet1!$A$1-1)*10,FALSE))=TRUE,"---",IF(VLOOKUP($A763,Sheet1!$B$3:$AH$1266,Sheet1!K$1+(Sheet1!$A$1-1)*10,FALSE)="---","---", (ROUND(VLOOKUP($A763,Sheet1!$B$3:$AH$1266,Sheet1!K$1+(Sheet1!$A$1-1)*10,FALSE),IF(VLOOKUP($A763,Sheet1!$B$3:$AH$1266,Sheet1!K$1+(Sheet1!$A$1-1)*10,FALSE)&gt;99999,-3,IF(VLOOKUP($A763,Sheet1!$B$3:$AH$1266,Sheet1!K$1+(Sheet1!$A$1-1)*10,FALSE)&gt;9999,-2,IF(VLOOKUP($A763,Sheet1!$B$3:$AH$1266,Sheet1!K$1+(Sheet1!$A$1-1)*10,FALSE)&gt;999,-1,0)))))))</f>
        <v>---</v>
      </c>
      <c r="AB763" s="392" t="str">
        <f>IF(ISNA(VLOOKUP($A763,Sheet1!$B$3:$AH$1266,Sheet1!L$1+(Sheet1!$A$1-1)*10,FALSE))=TRUE,"---",IF(VLOOKUP($A763,Sheet1!$B$3:$AH$1266,Sheet1!L$1+(Sheet1!$A$1-1)*10,FALSE)="---","---", (ROUND(VLOOKUP($A763,Sheet1!$B$3:$AH$1266,Sheet1!L$1+(Sheet1!$A$1-1)*10,FALSE),IF(VLOOKUP($A763,Sheet1!$B$3:$AH$1266,Sheet1!L$1+(Sheet1!$A$1-1)*10,FALSE)&gt;99999,-3,IF(VLOOKUP($A763,Sheet1!$B$3:$AH$1266,Sheet1!L$1+(Sheet1!$A$1-1)*10,FALSE)&gt;9999,-2,IF(VLOOKUP($A763,Sheet1!$B$3:$AH$1266,Sheet1!L$1+(Sheet1!$A$1-1)*10,FALSE)&gt;999,-1,0)))))))</f>
        <v>---</v>
      </c>
      <c r="AC763" s="392" t="str">
        <f>IF(ISNA(VLOOKUP($A763,Sheet1!$B$3:$AH$1266,Sheet1!M$1+(Sheet1!$A$1-1)*10,FALSE))=TRUE,"---",IF(VLOOKUP($A763,Sheet1!$B$3:$AH$1266,Sheet1!M$1+(Sheet1!$A$1-1)*10,FALSE)="---","---", (ROUND(VLOOKUP($A763,Sheet1!$B$3:$AH$1266,Sheet1!M$1+(Sheet1!$A$1-1)*10,FALSE),IF(VLOOKUP($A763,Sheet1!$B$3:$AH$1266,Sheet1!M$1+(Sheet1!$A$1-1)*10,FALSE)&gt;99999,-3,IF(VLOOKUP($A763,Sheet1!$B$3:$AH$1266,Sheet1!M$1+(Sheet1!$A$1-1)*10,FALSE)&gt;9999,-2,IF(VLOOKUP($A763,Sheet1!$B$3:$AH$1266,Sheet1!M$1+(Sheet1!$A$1-1)*10,FALSE)&gt;999,-1,0)))))))</f>
        <v>---</v>
      </c>
      <c r="AD763" s="392" t="str">
        <f>IF(ISNA(VLOOKUP($A763,Sheet1!$B$3:$AH$1266,Sheet1!N$1+(Sheet1!$A$1-1)*10,FALSE))=TRUE,"---",IF(VLOOKUP($A763,Sheet1!$B$3:$AH$1266,Sheet1!N$1+(Sheet1!$A$1-1)*10,FALSE)="---","---", (ROUND(VLOOKUP($A763,Sheet1!$B$3:$AH$1266,Sheet1!N$1+(Sheet1!$A$1-1)*10,FALSE),IF(VLOOKUP($A763,Sheet1!$B$3:$AH$1266,Sheet1!N$1+(Sheet1!$A$1-1)*10,FALSE)&gt;99999,-3,IF(VLOOKUP($A763,Sheet1!$B$3:$AH$1266,Sheet1!N$1+(Sheet1!$A$1-1)*10,FALSE)&gt;9999,-2,IF(VLOOKUP($A763,Sheet1!$B$3:$AH$1266,Sheet1!N$1+(Sheet1!$A$1-1)*10,FALSE)&gt;999,-1,0)))))))</f>
        <v>---</v>
      </c>
    </row>
    <row r="764" spans="1:30" ht="25.5" customHeight="1" x14ac:dyDescent="0.25">
      <c r="A764" s="133" t="s">
        <v>1161</v>
      </c>
      <c r="B764" s="134" t="s">
        <v>1162</v>
      </c>
      <c r="C764" s="133">
        <v>415744</v>
      </c>
      <c r="D764" s="133">
        <v>751023</v>
      </c>
      <c r="E764" s="67" t="s">
        <v>3040</v>
      </c>
      <c r="F764" s="135" t="s">
        <v>4405</v>
      </c>
      <c r="G764" s="118" t="s">
        <v>160</v>
      </c>
      <c r="H764" s="183">
        <v>11</v>
      </c>
      <c r="I764" s="119">
        <v>15484</v>
      </c>
      <c r="J764" s="137" t="s">
        <v>4405</v>
      </c>
      <c r="K764" s="118" t="s">
        <v>17</v>
      </c>
      <c r="L764" s="122">
        <v>2510</v>
      </c>
      <c r="M764" s="123">
        <v>228</v>
      </c>
      <c r="N764" s="118" t="s">
        <v>145</v>
      </c>
      <c r="O764" s="71">
        <f t="shared" si="24"/>
        <v>0.26680153207116231</v>
      </c>
      <c r="P764" s="71">
        <f>IF(O764&lt;&gt;"",VLOOKUP($A764,Sheet4!$A$2:$O$1309,14,FALSE)*100,"")</f>
        <v>0.15612934972148995</v>
      </c>
      <c r="Q764" s="71">
        <f>IF(P764&lt;&gt;"",VLOOKUP($A764,Sheet4!$A$2:$O$1309,15,FALSE)*100,"")</f>
        <v>1.5188322573714719</v>
      </c>
      <c r="R764" s="73" t="str">
        <f t="shared" si="26"/>
        <v>&gt;200,  &lt;500</v>
      </c>
      <c r="S764" s="63" t="s">
        <v>4365</v>
      </c>
      <c r="T764" s="63" t="str">
        <f>IF(ISNA(VLOOKUP(A764,Sheet1!B$3:C$1266,2,FALSE)=TRUE),"NC",VLOOKUP(A764,Sheet1!B$3:C$1266,2,FALSE))</f>
        <v>Rural</v>
      </c>
      <c r="U764" s="66">
        <f>IF(ISNA(VLOOKUP($A764,Sheet1!$B$3:$AH$1266,Sheet1!E$1+(Sheet1!$A$1-1)*10,FALSE))=TRUE,"---",IF(VLOOKUP($A764,Sheet1!$B$3:$AH$1266,Sheet1!E$1+(Sheet1!$A$1-1)*10,FALSE)="---","---", (ROUND(VLOOKUP($A764,Sheet1!$B$3:$AH$1266,Sheet1!E$1+(Sheet1!$A$1-1)*10,FALSE),IF(VLOOKUP($A764,Sheet1!$B$3:$AH$1266,Sheet1!E$1+(Sheet1!$A$1-1)*10,FALSE)&gt;99999,-3,IF(VLOOKUP($A764,Sheet1!$B$3:$AH$1266,Sheet1!E$1+(Sheet1!$A$1-1)*10,FALSE)&gt;9999,-2,IF(VLOOKUP($A764,Sheet1!$B$3:$AH$1266,Sheet1!E$1+(Sheet1!$A$1-1)*10,FALSE)&gt;999,-1,0)))))))</f>
        <v>284</v>
      </c>
      <c r="V764" s="66">
        <f>IF(ISNA(VLOOKUP($A764,Sheet1!$B$3:$AH$1266,Sheet1!F$1+(Sheet1!$A$1-1)*10,FALSE))=TRUE,"---",IF(VLOOKUP($A764,Sheet1!$B$3:$AH$1266,Sheet1!F$1+(Sheet1!$A$1-1)*10,FALSE)="---","---", (ROUND(VLOOKUP($A764,Sheet1!$B$3:$AH$1266,Sheet1!F$1+(Sheet1!$A$1-1)*10,FALSE),IF(VLOOKUP($A764,Sheet1!$B$3:$AH$1266,Sheet1!F$1+(Sheet1!$A$1-1)*10,FALSE)&gt;99999,-3,IF(VLOOKUP($A764,Sheet1!$B$3:$AH$1266,Sheet1!F$1+(Sheet1!$A$1-1)*10,FALSE)&gt;9999,-2,IF(VLOOKUP($A764,Sheet1!$B$3:$AH$1266,Sheet1!F$1+(Sheet1!$A$1-1)*10,FALSE)&gt;999,-1,0)))))))</f>
        <v>356</v>
      </c>
      <c r="W764" s="66">
        <f>IF(ISNA(VLOOKUP($A764,Sheet1!$B$3:$AH$1266,Sheet1!G$1+(Sheet1!$A$1-1)*10,FALSE))=TRUE,"---",IF(VLOOKUP($A764,Sheet1!$B$3:$AH$1266,Sheet1!G$1+(Sheet1!$A$1-1)*10,FALSE)="---","---", (ROUND(VLOOKUP($A764,Sheet1!$B$3:$AH$1266,Sheet1!G$1+(Sheet1!$A$1-1)*10,FALSE),IF(VLOOKUP($A764,Sheet1!$B$3:$AH$1266,Sheet1!G$1+(Sheet1!$A$1-1)*10,FALSE)&gt;99999,-3,IF(VLOOKUP($A764,Sheet1!$B$3:$AH$1266,Sheet1!G$1+(Sheet1!$A$1-1)*10,FALSE)&gt;9999,-2,IF(VLOOKUP($A764,Sheet1!$B$3:$AH$1266,Sheet1!G$1+(Sheet1!$A$1-1)*10,FALSE)&gt;999,-1,0)))))))</f>
        <v>452</v>
      </c>
      <c r="X764" s="66">
        <f>IF(ISNA(VLOOKUP($A764,Sheet1!$B$3:$AH$1266,Sheet1!H$1+(Sheet1!$A$1-1)*10,FALSE))=TRUE,"---",IF(VLOOKUP($A764,Sheet1!$B$3:$AH$1266,Sheet1!H$1+(Sheet1!$A$1-1)*10,FALSE)="---","---", (ROUND(VLOOKUP($A764,Sheet1!$B$3:$AH$1266,Sheet1!H$1+(Sheet1!$A$1-1)*10,FALSE),IF(VLOOKUP($A764,Sheet1!$B$3:$AH$1266,Sheet1!H$1+(Sheet1!$A$1-1)*10,FALSE)&gt;99999,-3,IF(VLOOKUP($A764,Sheet1!$B$3:$AH$1266,Sheet1!H$1+(Sheet1!$A$1-1)*10,FALSE)&gt;9999,-2,IF(VLOOKUP($A764,Sheet1!$B$3:$AH$1266,Sheet1!H$1+(Sheet1!$A$1-1)*10,FALSE)&gt;999,-1,0)))))))</f>
        <v>742</v>
      </c>
      <c r="Y764" s="66">
        <f>IF(ISNA(VLOOKUP($A764,Sheet1!$B$3:$AH$1266,Sheet1!I$1+(Sheet1!$A$1-1)*10,FALSE))=TRUE,"---",IF(VLOOKUP($A764,Sheet1!$B$3:$AH$1266,Sheet1!I$1+(Sheet1!$A$1-1)*10,FALSE)="---","---", (ROUND(VLOOKUP($A764,Sheet1!$B$3:$AH$1266,Sheet1!I$1+(Sheet1!$A$1-1)*10,FALSE),IF(VLOOKUP($A764,Sheet1!$B$3:$AH$1266,Sheet1!I$1+(Sheet1!$A$1-1)*10,FALSE)&gt;99999,-3,IF(VLOOKUP($A764,Sheet1!$B$3:$AH$1266,Sheet1!I$1+(Sheet1!$A$1-1)*10,FALSE)&gt;9999,-2,IF(VLOOKUP($A764,Sheet1!$B$3:$AH$1266,Sheet1!I$1+(Sheet1!$A$1-1)*10,FALSE)&gt;999,-1,0)))))))</f>
        <v>980</v>
      </c>
      <c r="Z764" s="66">
        <f>IF(ISNA(VLOOKUP($A764,Sheet1!$B$3:$AH$1266,Sheet1!J$1+(Sheet1!$A$1-1)*10,FALSE))=TRUE,"---",IF(VLOOKUP($A764,Sheet1!$B$3:$AH$1266,Sheet1!J$1+(Sheet1!$A$1-1)*10,FALSE)="---","---", (ROUND(VLOOKUP($A764,Sheet1!$B$3:$AH$1266,Sheet1!J$1+(Sheet1!$A$1-1)*10,FALSE),IF(VLOOKUP($A764,Sheet1!$B$3:$AH$1266,Sheet1!J$1+(Sheet1!$A$1-1)*10,FALSE)&gt;99999,-3,IF(VLOOKUP($A764,Sheet1!$B$3:$AH$1266,Sheet1!J$1+(Sheet1!$A$1-1)*10,FALSE)&gt;9999,-2,IF(VLOOKUP($A764,Sheet1!$B$3:$AH$1266,Sheet1!J$1+(Sheet1!$A$1-1)*10,FALSE)&gt;999,-1,0)))))))</f>
        <v>1310</v>
      </c>
      <c r="AA764" s="66">
        <f>IF(ISNA(VLOOKUP($A764,Sheet1!$B$3:$AH$1266,Sheet1!K$1+(Sheet1!$A$1-1)*10,FALSE))=TRUE,"---",IF(VLOOKUP($A764,Sheet1!$B$3:$AH$1266,Sheet1!K$1+(Sheet1!$A$1-1)*10,FALSE)="---","---", (ROUND(VLOOKUP($A764,Sheet1!$B$3:$AH$1266,Sheet1!K$1+(Sheet1!$A$1-1)*10,FALSE),IF(VLOOKUP($A764,Sheet1!$B$3:$AH$1266,Sheet1!K$1+(Sheet1!$A$1-1)*10,FALSE)&gt;99999,-3,IF(VLOOKUP($A764,Sheet1!$B$3:$AH$1266,Sheet1!K$1+(Sheet1!$A$1-1)*10,FALSE)&gt;9999,-2,IF(VLOOKUP($A764,Sheet1!$B$3:$AH$1266,Sheet1!K$1+(Sheet1!$A$1-1)*10,FALSE)&gt;999,-1,0)))))))</f>
        <v>1590</v>
      </c>
      <c r="AB764" s="66">
        <f>IF(ISNA(VLOOKUP($A764,Sheet1!$B$3:$AH$1266,Sheet1!L$1+(Sheet1!$A$1-1)*10,FALSE))=TRUE,"---",IF(VLOOKUP($A764,Sheet1!$B$3:$AH$1266,Sheet1!L$1+(Sheet1!$A$1-1)*10,FALSE)="---","---", (ROUND(VLOOKUP($A764,Sheet1!$B$3:$AH$1266,Sheet1!L$1+(Sheet1!$A$1-1)*10,FALSE),IF(VLOOKUP($A764,Sheet1!$B$3:$AH$1266,Sheet1!L$1+(Sheet1!$A$1-1)*10,FALSE)&gt;99999,-3,IF(VLOOKUP($A764,Sheet1!$B$3:$AH$1266,Sheet1!L$1+(Sheet1!$A$1-1)*10,FALSE)&gt;9999,-2,IF(VLOOKUP($A764,Sheet1!$B$3:$AH$1266,Sheet1!L$1+(Sheet1!$A$1-1)*10,FALSE)&gt;999,-1,0)))))))</f>
        <v>1880</v>
      </c>
      <c r="AC764" s="66">
        <f>IF(ISNA(VLOOKUP($A764,Sheet1!$B$3:$AH$1266,Sheet1!M$1+(Sheet1!$A$1-1)*10,FALSE))=TRUE,"---",IF(VLOOKUP($A764,Sheet1!$B$3:$AH$1266,Sheet1!M$1+(Sheet1!$A$1-1)*10,FALSE)="---","---", (ROUND(VLOOKUP($A764,Sheet1!$B$3:$AH$1266,Sheet1!M$1+(Sheet1!$A$1-1)*10,FALSE),IF(VLOOKUP($A764,Sheet1!$B$3:$AH$1266,Sheet1!M$1+(Sheet1!$A$1-1)*10,FALSE)&gt;99999,-3,IF(VLOOKUP($A764,Sheet1!$B$3:$AH$1266,Sheet1!M$1+(Sheet1!$A$1-1)*10,FALSE)&gt;9999,-2,IF(VLOOKUP($A764,Sheet1!$B$3:$AH$1266,Sheet1!M$1+(Sheet1!$A$1-1)*10,FALSE)&gt;999,-1,0)))))))</f>
        <v>2190</v>
      </c>
      <c r="AD764" s="66">
        <f>IF(ISNA(VLOOKUP($A764,Sheet1!$B$3:$AH$1266,Sheet1!N$1+(Sheet1!$A$1-1)*10,FALSE))=TRUE,"---",IF(VLOOKUP($A764,Sheet1!$B$3:$AH$1266,Sheet1!N$1+(Sheet1!$A$1-1)*10,FALSE)="---","---", (ROUND(VLOOKUP($A764,Sheet1!$B$3:$AH$1266,Sheet1!N$1+(Sheet1!$A$1-1)*10,FALSE),IF(VLOOKUP($A764,Sheet1!$B$3:$AH$1266,Sheet1!N$1+(Sheet1!$A$1-1)*10,FALSE)&gt;99999,-3,IF(VLOOKUP($A764,Sheet1!$B$3:$AH$1266,Sheet1!N$1+(Sheet1!$A$1-1)*10,FALSE)&gt;9999,-2,IF(VLOOKUP($A764,Sheet1!$B$3:$AH$1266,Sheet1!N$1+(Sheet1!$A$1-1)*10,FALSE)&gt;999,-1,0)))))))</f>
        <v>2610</v>
      </c>
    </row>
    <row r="765" spans="1:30" ht="25.5" customHeight="1" x14ac:dyDescent="0.25">
      <c r="A765" s="125" t="s">
        <v>1163</v>
      </c>
      <c r="B765" s="126" t="s">
        <v>1164</v>
      </c>
      <c r="C765" s="125">
        <v>415708</v>
      </c>
      <c r="D765" s="125">
        <v>751636</v>
      </c>
      <c r="E765" s="70" t="s">
        <v>3040</v>
      </c>
      <c r="F765" s="52" t="s">
        <v>4691</v>
      </c>
      <c r="G765" s="127" t="s">
        <v>286</v>
      </c>
      <c r="H765" s="128">
        <v>839</v>
      </c>
      <c r="I765" s="112">
        <v>1522</v>
      </c>
      <c r="J765" s="140" t="s">
        <v>4405</v>
      </c>
      <c r="K765" s="127" t="s">
        <v>17</v>
      </c>
      <c r="L765" s="115">
        <v>72500</v>
      </c>
      <c r="M765" s="116">
        <v>86.4</v>
      </c>
      <c r="N765" s="127" t="s">
        <v>28</v>
      </c>
      <c r="O765" s="68" t="s">
        <v>4405</v>
      </c>
      <c r="P765" s="68" t="s">
        <v>4405</v>
      </c>
      <c r="Q765" s="68" t="s">
        <v>4405</v>
      </c>
      <c r="R765" s="74" t="s">
        <v>4405</v>
      </c>
      <c r="S765" s="64" t="s">
        <v>4365</v>
      </c>
      <c r="T765" s="64" t="str">
        <f>IF(ISNA(VLOOKUP(A765,Sheet1!B$3:C$1266,2,FALSE)=TRUE),"NC",VLOOKUP(A765,Sheet1!B$3:C$1266,2,FALSE))</f>
        <v>Rural</v>
      </c>
      <c r="U765" s="65">
        <f>IF(ISNA(VLOOKUP($A765,Sheet1!$B$3:$AH$1266,Sheet1!E$1+(Sheet1!$A$1-1)*10,FALSE))=TRUE,"---",IF(VLOOKUP($A765,Sheet1!$B$3:$AH$1266,Sheet1!E$1+(Sheet1!$A$1-1)*10,FALSE)="---","---", (ROUND(VLOOKUP($A765,Sheet1!$B$3:$AH$1266,Sheet1!E$1+(Sheet1!$A$1-1)*10,FALSE),IF(VLOOKUP($A765,Sheet1!$B$3:$AH$1266,Sheet1!E$1+(Sheet1!$A$1-1)*10,FALSE)&gt;99999,-3,IF(VLOOKUP($A765,Sheet1!$B$3:$AH$1266,Sheet1!E$1+(Sheet1!$A$1-1)*10,FALSE)&gt;9999,-2,IF(VLOOKUP($A765,Sheet1!$B$3:$AH$1266,Sheet1!E$1+(Sheet1!$A$1-1)*10,FALSE)&gt;999,-1,0)))))))</f>
        <v>18800</v>
      </c>
      <c r="V765" s="65">
        <f>IF(ISNA(VLOOKUP($A765,Sheet1!$B$3:$AH$1266,Sheet1!F$1+(Sheet1!$A$1-1)*10,FALSE))=TRUE,"---",IF(VLOOKUP($A765,Sheet1!$B$3:$AH$1266,Sheet1!F$1+(Sheet1!$A$1-1)*10,FALSE)="---","---", (ROUND(VLOOKUP($A765,Sheet1!$B$3:$AH$1266,Sheet1!F$1+(Sheet1!$A$1-1)*10,FALSE),IF(VLOOKUP($A765,Sheet1!$B$3:$AH$1266,Sheet1!F$1+(Sheet1!$A$1-1)*10,FALSE)&gt;99999,-3,IF(VLOOKUP($A765,Sheet1!$B$3:$AH$1266,Sheet1!F$1+(Sheet1!$A$1-1)*10,FALSE)&gt;9999,-2,IF(VLOOKUP($A765,Sheet1!$B$3:$AH$1266,Sheet1!F$1+(Sheet1!$A$1-1)*10,FALSE)&gt;999,-1,0)))))))</f>
        <v>22600</v>
      </c>
      <c r="W765" s="65">
        <f>IF(ISNA(VLOOKUP($A765,Sheet1!$B$3:$AH$1266,Sheet1!G$1+(Sheet1!$A$1-1)*10,FALSE))=TRUE,"---",IF(VLOOKUP($A765,Sheet1!$B$3:$AH$1266,Sheet1!G$1+(Sheet1!$A$1-1)*10,FALSE)="---","---", (ROUND(VLOOKUP($A765,Sheet1!$B$3:$AH$1266,Sheet1!G$1+(Sheet1!$A$1-1)*10,FALSE),IF(VLOOKUP($A765,Sheet1!$B$3:$AH$1266,Sheet1!G$1+(Sheet1!$A$1-1)*10,FALSE)&gt;99999,-3,IF(VLOOKUP($A765,Sheet1!$B$3:$AH$1266,Sheet1!G$1+(Sheet1!$A$1-1)*10,FALSE)&gt;9999,-2,IF(VLOOKUP($A765,Sheet1!$B$3:$AH$1266,Sheet1!G$1+(Sheet1!$A$1-1)*10,FALSE)&gt;999,-1,0)))))))</f>
        <v>27900</v>
      </c>
      <c r="X765" s="65">
        <f>IF(ISNA(VLOOKUP($A765,Sheet1!$B$3:$AH$1266,Sheet1!H$1+(Sheet1!$A$1-1)*10,FALSE))=TRUE,"---",IF(VLOOKUP($A765,Sheet1!$B$3:$AH$1266,Sheet1!H$1+(Sheet1!$A$1-1)*10,FALSE)="---","---", (ROUND(VLOOKUP($A765,Sheet1!$B$3:$AH$1266,Sheet1!H$1+(Sheet1!$A$1-1)*10,FALSE),IF(VLOOKUP($A765,Sheet1!$B$3:$AH$1266,Sheet1!H$1+(Sheet1!$A$1-1)*10,FALSE)&gt;99999,-3,IF(VLOOKUP($A765,Sheet1!$B$3:$AH$1266,Sheet1!H$1+(Sheet1!$A$1-1)*10,FALSE)&gt;9999,-2,IF(VLOOKUP($A765,Sheet1!$B$3:$AH$1266,Sheet1!H$1+(Sheet1!$A$1-1)*10,FALSE)&gt;999,-1,0)))))))</f>
        <v>42700</v>
      </c>
      <c r="Y765" s="65">
        <f>IF(ISNA(VLOOKUP($A765,Sheet1!$B$3:$AH$1266,Sheet1!I$1+(Sheet1!$A$1-1)*10,FALSE))=TRUE,"---",IF(VLOOKUP($A765,Sheet1!$B$3:$AH$1266,Sheet1!I$1+(Sheet1!$A$1-1)*10,FALSE)="---","---", (ROUND(VLOOKUP($A765,Sheet1!$B$3:$AH$1266,Sheet1!I$1+(Sheet1!$A$1-1)*10,FALSE),IF(VLOOKUP($A765,Sheet1!$B$3:$AH$1266,Sheet1!I$1+(Sheet1!$A$1-1)*10,FALSE)&gt;99999,-3,IF(VLOOKUP($A765,Sheet1!$B$3:$AH$1266,Sheet1!I$1+(Sheet1!$A$1-1)*10,FALSE)&gt;9999,-2,IF(VLOOKUP($A765,Sheet1!$B$3:$AH$1266,Sheet1!I$1+(Sheet1!$A$1-1)*10,FALSE)&gt;999,-1,0)))))))</f>
        <v>54200</v>
      </c>
      <c r="Z765" s="65">
        <f>IF(ISNA(VLOOKUP($A765,Sheet1!$B$3:$AH$1266,Sheet1!J$1+(Sheet1!$A$1-1)*10,FALSE))=TRUE,"---",IF(VLOOKUP($A765,Sheet1!$B$3:$AH$1266,Sheet1!J$1+(Sheet1!$A$1-1)*10,FALSE)="---","---", (ROUND(VLOOKUP($A765,Sheet1!$B$3:$AH$1266,Sheet1!J$1+(Sheet1!$A$1-1)*10,FALSE),IF(VLOOKUP($A765,Sheet1!$B$3:$AH$1266,Sheet1!J$1+(Sheet1!$A$1-1)*10,FALSE)&gt;99999,-3,IF(VLOOKUP($A765,Sheet1!$B$3:$AH$1266,Sheet1!J$1+(Sheet1!$A$1-1)*10,FALSE)&gt;9999,-2,IF(VLOOKUP($A765,Sheet1!$B$3:$AH$1266,Sheet1!J$1+(Sheet1!$A$1-1)*10,FALSE)&gt;999,-1,0)))))))</f>
        <v>68900</v>
      </c>
      <c r="AA765" s="65">
        <f>IF(ISNA(VLOOKUP($A765,Sheet1!$B$3:$AH$1266,Sheet1!K$1+(Sheet1!$A$1-1)*10,FALSE))=TRUE,"---",IF(VLOOKUP($A765,Sheet1!$B$3:$AH$1266,Sheet1!K$1+(Sheet1!$A$1-1)*10,FALSE)="---","---", (ROUND(VLOOKUP($A765,Sheet1!$B$3:$AH$1266,Sheet1!K$1+(Sheet1!$A$1-1)*10,FALSE),IF(VLOOKUP($A765,Sheet1!$B$3:$AH$1266,Sheet1!K$1+(Sheet1!$A$1-1)*10,FALSE)&gt;99999,-3,IF(VLOOKUP($A765,Sheet1!$B$3:$AH$1266,Sheet1!K$1+(Sheet1!$A$1-1)*10,FALSE)&gt;9999,-2,IF(VLOOKUP($A765,Sheet1!$B$3:$AH$1266,Sheet1!K$1+(Sheet1!$A$1-1)*10,FALSE)&gt;999,-1,0)))))))</f>
        <v>81500</v>
      </c>
      <c r="AB765" s="65">
        <f>IF(ISNA(VLOOKUP($A765,Sheet1!$B$3:$AH$1266,Sheet1!L$1+(Sheet1!$A$1-1)*10,FALSE))=TRUE,"---",IF(VLOOKUP($A765,Sheet1!$B$3:$AH$1266,Sheet1!L$1+(Sheet1!$A$1-1)*10,FALSE)="---","---", (ROUND(VLOOKUP($A765,Sheet1!$B$3:$AH$1266,Sheet1!L$1+(Sheet1!$A$1-1)*10,FALSE),IF(VLOOKUP($A765,Sheet1!$B$3:$AH$1266,Sheet1!L$1+(Sheet1!$A$1-1)*10,FALSE)&gt;99999,-3,IF(VLOOKUP($A765,Sheet1!$B$3:$AH$1266,Sheet1!L$1+(Sheet1!$A$1-1)*10,FALSE)&gt;9999,-2,IF(VLOOKUP($A765,Sheet1!$B$3:$AH$1266,Sheet1!L$1+(Sheet1!$A$1-1)*10,FALSE)&gt;999,-1,0)))))))</f>
        <v>94600</v>
      </c>
      <c r="AC765" s="65">
        <f>IF(ISNA(VLOOKUP($A765,Sheet1!$B$3:$AH$1266,Sheet1!M$1+(Sheet1!$A$1-1)*10,FALSE))=TRUE,"---",IF(VLOOKUP($A765,Sheet1!$B$3:$AH$1266,Sheet1!M$1+(Sheet1!$A$1-1)*10,FALSE)="---","---", (ROUND(VLOOKUP($A765,Sheet1!$B$3:$AH$1266,Sheet1!M$1+(Sheet1!$A$1-1)*10,FALSE),IF(VLOOKUP($A765,Sheet1!$B$3:$AH$1266,Sheet1!M$1+(Sheet1!$A$1-1)*10,FALSE)&gt;99999,-3,IF(VLOOKUP($A765,Sheet1!$B$3:$AH$1266,Sheet1!M$1+(Sheet1!$A$1-1)*10,FALSE)&gt;9999,-2,IF(VLOOKUP($A765,Sheet1!$B$3:$AH$1266,Sheet1!M$1+(Sheet1!$A$1-1)*10,FALSE)&gt;999,-1,0)))))))</f>
        <v>109000</v>
      </c>
      <c r="AD765" s="65">
        <f>IF(ISNA(VLOOKUP($A765,Sheet1!$B$3:$AH$1266,Sheet1!N$1+(Sheet1!$A$1-1)*10,FALSE))=TRUE,"---",IF(VLOOKUP($A765,Sheet1!$B$3:$AH$1266,Sheet1!N$1+(Sheet1!$A$1-1)*10,FALSE)="---","---", (ROUND(VLOOKUP($A765,Sheet1!$B$3:$AH$1266,Sheet1!N$1+(Sheet1!$A$1-1)*10,FALSE),IF(VLOOKUP($A765,Sheet1!$B$3:$AH$1266,Sheet1!N$1+(Sheet1!$A$1-1)*10,FALSE)&gt;99999,-3,IF(VLOOKUP($A765,Sheet1!$B$3:$AH$1266,Sheet1!N$1+(Sheet1!$A$1-1)*10,FALSE)&gt;9999,-2,IF(VLOOKUP($A765,Sheet1!$B$3:$AH$1266,Sheet1!N$1+(Sheet1!$A$1-1)*10,FALSE)&gt;999,-1,0)))))))</f>
        <v>128000</v>
      </c>
    </row>
    <row r="766" spans="1:30" ht="25.5" customHeight="1" x14ac:dyDescent="0.25">
      <c r="A766" s="133" t="s">
        <v>1165</v>
      </c>
      <c r="B766" s="141" t="s">
        <v>1166</v>
      </c>
      <c r="C766" s="133">
        <v>422217</v>
      </c>
      <c r="D766" s="133">
        <v>744009</v>
      </c>
      <c r="E766" s="67" t="s">
        <v>3040</v>
      </c>
      <c r="F766" s="117" t="s">
        <v>4519</v>
      </c>
      <c r="G766" s="118" t="s">
        <v>31</v>
      </c>
      <c r="H766" s="136">
        <v>15.5</v>
      </c>
      <c r="I766" s="119">
        <v>40783</v>
      </c>
      <c r="J766" s="124">
        <v>3.22</v>
      </c>
      <c r="K766" s="121" t="s">
        <v>4405</v>
      </c>
      <c r="L766" s="122">
        <v>995</v>
      </c>
      <c r="M766" s="123">
        <v>64.2</v>
      </c>
      <c r="N766" s="118" t="s">
        <v>17</v>
      </c>
      <c r="O766" s="71">
        <f t="shared" si="24"/>
        <v>11.059416818425882</v>
      </c>
      <c r="P766" s="71">
        <f>IF(O766&lt;&gt;"",VLOOKUP($A766,Sheet4!$A$2:$O$1309,14,FALSE)*100,"")</f>
        <v>1.6473855015570193</v>
      </c>
      <c r="Q766" s="71">
        <f>IF(P766&lt;&gt;"",VLOOKUP($A766,Sheet4!$A$2:$O$1309,15,FALSE)*100,"")</f>
        <v>15.015864480938291</v>
      </c>
      <c r="R766" s="73">
        <f t="shared" si="26"/>
        <v>9</v>
      </c>
      <c r="S766" s="63" t="s">
        <v>4366</v>
      </c>
      <c r="T766" s="63" t="str">
        <f>IF(ISNA(VLOOKUP(A766,Sheet1!B$3:C$1266,2,FALSE)=TRUE),"NC",VLOOKUP(A766,Sheet1!B$3:C$1266,2,FALSE))</f>
        <v>Rural10</v>
      </c>
      <c r="U766" s="66">
        <f>IF(ISNA(VLOOKUP($A766,Sheet1!$B$3:$AH$1266,Sheet1!E$1+(Sheet1!$A$1-1)*10,FALSE))=TRUE,"---",IF(VLOOKUP($A766,Sheet1!$B$3:$AH$1266,Sheet1!E$1+(Sheet1!$A$1-1)*10,FALSE)="---","---", (ROUND(VLOOKUP($A766,Sheet1!$B$3:$AH$1266,Sheet1!E$1+(Sheet1!$A$1-1)*10,FALSE),IF(VLOOKUP($A766,Sheet1!$B$3:$AH$1266,Sheet1!E$1+(Sheet1!$A$1-1)*10,FALSE)&gt;99999,-3,IF(VLOOKUP($A766,Sheet1!$B$3:$AH$1266,Sheet1!E$1+(Sheet1!$A$1-1)*10,FALSE)&gt;9999,-2,IF(VLOOKUP($A766,Sheet1!$B$3:$AH$1266,Sheet1!E$1+(Sheet1!$A$1-1)*10,FALSE)&gt;999,-1,0)))))))</f>
        <v>348</v>
      </c>
      <c r="V766" s="66">
        <f>IF(ISNA(VLOOKUP($A766,Sheet1!$B$3:$AH$1266,Sheet1!F$1+(Sheet1!$A$1-1)*10,FALSE))=TRUE,"---",IF(VLOOKUP($A766,Sheet1!$B$3:$AH$1266,Sheet1!F$1+(Sheet1!$A$1-1)*10,FALSE)="---","---", (ROUND(VLOOKUP($A766,Sheet1!$B$3:$AH$1266,Sheet1!F$1+(Sheet1!$A$1-1)*10,FALSE),IF(VLOOKUP($A766,Sheet1!$B$3:$AH$1266,Sheet1!F$1+(Sheet1!$A$1-1)*10,FALSE)&gt;99999,-3,IF(VLOOKUP($A766,Sheet1!$B$3:$AH$1266,Sheet1!F$1+(Sheet1!$A$1-1)*10,FALSE)&gt;9999,-2,IF(VLOOKUP($A766,Sheet1!$B$3:$AH$1266,Sheet1!F$1+(Sheet1!$A$1-1)*10,FALSE)&gt;999,-1,0)))))))</f>
        <v>422</v>
      </c>
      <c r="W766" s="66">
        <f>IF(ISNA(VLOOKUP($A766,Sheet1!$B$3:$AH$1266,Sheet1!G$1+(Sheet1!$A$1-1)*10,FALSE))=TRUE,"---",IF(VLOOKUP($A766,Sheet1!$B$3:$AH$1266,Sheet1!G$1+(Sheet1!$A$1-1)*10,FALSE)="---","---", (ROUND(VLOOKUP($A766,Sheet1!$B$3:$AH$1266,Sheet1!G$1+(Sheet1!$A$1-1)*10,FALSE),IF(VLOOKUP($A766,Sheet1!$B$3:$AH$1266,Sheet1!G$1+(Sheet1!$A$1-1)*10,FALSE)&gt;99999,-3,IF(VLOOKUP($A766,Sheet1!$B$3:$AH$1266,Sheet1!G$1+(Sheet1!$A$1-1)*10,FALSE)&gt;9999,-2,IF(VLOOKUP($A766,Sheet1!$B$3:$AH$1266,Sheet1!G$1+(Sheet1!$A$1-1)*10,FALSE)&gt;999,-1,0)))))))</f>
        <v>520</v>
      </c>
      <c r="X766" s="66">
        <f>IF(ISNA(VLOOKUP($A766,Sheet1!$B$3:$AH$1266,Sheet1!H$1+(Sheet1!$A$1-1)*10,FALSE))=TRUE,"---",IF(VLOOKUP($A766,Sheet1!$B$3:$AH$1266,Sheet1!H$1+(Sheet1!$A$1-1)*10,FALSE)="---","---", (ROUND(VLOOKUP($A766,Sheet1!$B$3:$AH$1266,Sheet1!H$1+(Sheet1!$A$1-1)*10,FALSE),IF(VLOOKUP($A766,Sheet1!$B$3:$AH$1266,Sheet1!H$1+(Sheet1!$A$1-1)*10,FALSE)&gt;99999,-3,IF(VLOOKUP($A766,Sheet1!$B$3:$AH$1266,Sheet1!H$1+(Sheet1!$A$1-1)*10,FALSE)&gt;9999,-2,IF(VLOOKUP($A766,Sheet1!$B$3:$AH$1266,Sheet1!H$1+(Sheet1!$A$1-1)*10,FALSE)&gt;999,-1,0)))))))</f>
        <v>807</v>
      </c>
      <c r="Y766" s="66">
        <f>IF(ISNA(VLOOKUP($A766,Sheet1!$B$3:$AH$1266,Sheet1!I$1+(Sheet1!$A$1-1)*10,FALSE))=TRUE,"---",IF(VLOOKUP($A766,Sheet1!$B$3:$AH$1266,Sheet1!I$1+(Sheet1!$A$1-1)*10,FALSE)="---","---", (ROUND(VLOOKUP($A766,Sheet1!$B$3:$AH$1266,Sheet1!I$1+(Sheet1!$A$1-1)*10,FALSE),IF(VLOOKUP($A766,Sheet1!$B$3:$AH$1266,Sheet1!I$1+(Sheet1!$A$1-1)*10,FALSE)&gt;99999,-3,IF(VLOOKUP($A766,Sheet1!$B$3:$AH$1266,Sheet1!I$1+(Sheet1!$A$1-1)*10,FALSE)&gt;9999,-2,IF(VLOOKUP($A766,Sheet1!$B$3:$AH$1266,Sheet1!I$1+(Sheet1!$A$1-1)*10,FALSE)&gt;999,-1,0)))))))</f>
        <v>1020</v>
      </c>
      <c r="Z766" s="66">
        <f>IF(ISNA(VLOOKUP($A766,Sheet1!$B$3:$AH$1266,Sheet1!J$1+(Sheet1!$A$1-1)*10,FALSE))=TRUE,"---",IF(VLOOKUP($A766,Sheet1!$B$3:$AH$1266,Sheet1!J$1+(Sheet1!$A$1-1)*10,FALSE)="---","---", (ROUND(VLOOKUP($A766,Sheet1!$B$3:$AH$1266,Sheet1!J$1+(Sheet1!$A$1-1)*10,FALSE),IF(VLOOKUP($A766,Sheet1!$B$3:$AH$1266,Sheet1!J$1+(Sheet1!$A$1-1)*10,FALSE)&gt;99999,-3,IF(VLOOKUP($A766,Sheet1!$B$3:$AH$1266,Sheet1!J$1+(Sheet1!$A$1-1)*10,FALSE)&gt;9999,-2,IF(VLOOKUP($A766,Sheet1!$B$3:$AH$1266,Sheet1!J$1+(Sheet1!$A$1-1)*10,FALSE)&gt;999,-1,0)))))))</f>
        <v>1310</v>
      </c>
      <c r="AA766" s="66">
        <f>IF(ISNA(VLOOKUP($A766,Sheet1!$B$3:$AH$1266,Sheet1!K$1+(Sheet1!$A$1-1)*10,FALSE))=TRUE,"---",IF(VLOOKUP($A766,Sheet1!$B$3:$AH$1266,Sheet1!K$1+(Sheet1!$A$1-1)*10,FALSE)="---","---", (ROUND(VLOOKUP($A766,Sheet1!$B$3:$AH$1266,Sheet1!K$1+(Sheet1!$A$1-1)*10,FALSE),IF(VLOOKUP($A766,Sheet1!$B$3:$AH$1266,Sheet1!K$1+(Sheet1!$A$1-1)*10,FALSE)&gt;99999,-3,IF(VLOOKUP($A766,Sheet1!$B$3:$AH$1266,Sheet1!K$1+(Sheet1!$A$1-1)*10,FALSE)&gt;9999,-2,IF(VLOOKUP($A766,Sheet1!$B$3:$AH$1266,Sheet1!K$1+(Sheet1!$A$1-1)*10,FALSE)&gt;999,-1,0)))))))</f>
        <v>1540</v>
      </c>
      <c r="AB766" s="66">
        <f>IF(ISNA(VLOOKUP($A766,Sheet1!$B$3:$AH$1266,Sheet1!L$1+(Sheet1!$A$1-1)*10,FALSE))=TRUE,"---",IF(VLOOKUP($A766,Sheet1!$B$3:$AH$1266,Sheet1!L$1+(Sheet1!$A$1-1)*10,FALSE)="---","---", (ROUND(VLOOKUP($A766,Sheet1!$B$3:$AH$1266,Sheet1!L$1+(Sheet1!$A$1-1)*10,FALSE),IF(VLOOKUP($A766,Sheet1!$B$3:$AH$1266,Sheet1!L$1+(Sheet1!$A$1-1)*10,FALSE)&gt;99999,-3,IF(VLOOKUP($A766,Sheet1!$B$3:$AH$1266,Sheet1!L$1+(Sheet1!$A$1-1)*10,FALSE)&gt;9999,-2,IF(VLOOKUP($A766,Sheet1!$B$3:$AH$1266,Sheet1!L$1+(Sheet1!$A$1-1)*10,FALSE)&gt;999,-1,0)))))))</f>
        <v>1760</v>
      </c>
      <c r="AC766" s="66">
        <f>IF(ISNA(VLOOKUP($A766,Sheet1!$B$3:$AH$1266,Sheet1!M$1+(Sheet1!$A$1-1)*10,FALSE))=TRUE,"---",IF(VLOOKUP($A766,Sheet1!$B$3:$AH$1266,Sheet1!M$1+(Sheet1!$A$1-1)*10,FALSE)="---","---", (ROUND(VLOOKUP($A766,Sheet1!$B$3:$AH$1266,Sheet1!M$1+(Sheet1!$A$1-1)*10,FALSE),IF(VLOOKUP($A766,Sheet1!$B$3:$AH$1266,Sheet1!M$1+(Sheet1!$A$1-1)*10,FALSE)&gt;99999,-3,IF(VLOOKUP($A766,Sheet1!$B$3:$AH$1266,Sheet1!M$1+(Sheet1!$A$1-1)*10,FALSE)&gt;9999,-2,IF(VLOOKUP($A766,Sheet1!$B$3:$AH$1266,Sheet1!M$1+(Sheet1!$A$1-1)*10,FALSE)&gt;999,-1,0)))))))</f>
        <v>1990</v>
      </c>
      <c r="AD766" s="66">
        <f>IF(ISNA(VLOOKUP($A766,Sheet1!$B$3:$AH$1266,Sheet1!N$1+(Sheet1!$A$1-1)*10,FALSE))=TRUE,"---",IF(VLOOKUP($A766,Sheet1!$B$3:$AH$1266,Sheet1!N$1+(Sheet1!$A$1-1)*10,FALSE)="---","---", (ROUND(VLOOKUP($A766,Sheet1!$B$3:$AH$1266,Sheet1!N$1+(Sheet1!$A$1-1)*10,FALSE),IF(VLOOKUP($A766,Sheet1!$B$3:$AH$1266,Sheet1!N$1+(Sheet1!$A$1-1)*10,FALSE)&gt;99999,-3,IF(VLOOKUP($A766,Sheet1!$B$3:$AH$1266,Sheet1!N$1+(Sheet1!$A$1-1)*10,FALSE)&gt;9999,-2,IF(VLOOKUP($A766,Sheet1!$B$3:$AH$1266,Sheet1!N$1+(Sheet1!$A$1-1)*10,FALSE)&gt;999,-1,0)))))))</f>
        <v>2300</v>
      </c>
    </row>
    <row r="767" spans="1:30" ht="25.5" customHeight="1" x14ac:dyDescent="0.25">
      <c r="A767" s="125" t="s">
        <v>1167</v>
      </c>
      <c r="B767" s="126" t="s">
        <v>1168</v>
      </c>
      <c r="C767" s="125">
        <v>422058</v>
      </c>
      <c r="D767" s="125">
        <v>743640</v>
      </c>
      <c r="E767" s="70" t="s">
        <v>3040</v>
      </c>
      <c r="F767" s="52" t="s">
        <v>4534</v>
      </c>
      <c r="G767" s="127" t="s">
        <v>31</v>
      </c>
      <c r="H767" s="128">
        <v>0.76</v>
      </c>
      <c r="I767" s="112">
        <v>36345</v>
      </c>
      <c r="J767" s="113">
        <v>3.24</v>
      </c>
      <c r="K767" s="114" t="s">
        <v>4405</v>
      </c>
      <c r="L767" s="115">
        <v>268</v>
      </c>
      <c r="M767" s="116">
        <v>353</v>
      </c>
      <c r="N767" s="127" t="s">
        <v>321</v>
      </c>
      <c r="O767" s="68">
        <f t="shared" si="24"/>
        <v>4.7475150598001106</v>
      </c>
      <c r="P767" s="68">
        <f>IF(O767&lt;&gt;"",VLOOKUP($A767,Sheet4!$A$2:$O$1309,14,FALSE)*100,"")</f>
        <v>1.8106239831579218</v>
      </c>
      <c r="Q767" s="68">
        <f>IF(P767&lt;&gt;"",VLOOKUP($A767,Sheet4!$A$2:$O$1309,15,FALSE)*100,"")</f>
        <v>16.387415644390924</v>
      </c>
      <c r="R767" s="74">
        <f t="shared" si="26"/>
        <v>20</v>
      </c>
      <c r="S767" s="64" t="s">
        <v>4366</v>
      </c>
      <c r="T767" s="64" t="str">
        <f>IF(ISNA(VLOOKUP(A767,Sheet1!B$3:C$1266,2,FALSE)=TRUE),"NC",VLOOKUP(A767,Sheet1!B$3:C$1266,2,FALSE))</f>
        <v>Rural10</v>
      </c>
      <c r="U767" s="65">
        <f>IF(ISNA(VLOOKUP($A767,Sheet1!$B$3:$AH$1266,Sheet1!E$1+(Sheet1!$A$1-1)*10,FALSE))=TRUE,"---",IF(VLOOKUP($A767,Sheet1!$B$3:$AH$1266,Sheet1!E$1+(Sheet1!$A$1-1)*10,FALSE)="---","---", (ROUND(VLOOKUP($A767,Sheet1!$B$3:$AH$1266,Sheet1!E$1+(Sheet1!$A$1-1)*10,FALSE),IF(VLOOKUP($A767,Sheet1!$B$3:$AH$1266,Sheet1!E$1+(Sheet1!$A$1-1)*10,FALSE)&gt;99999,-3,IF(VLOOKUP($A767,Sheet1!$B$3:$AH$1266,Sheet1!E$1+(Sheet1!$A$1-1)*10,FALSE)&gt;9999,-2,IF(VLOOKUP($A767,Sheet1!$B$3:$AH$1266,Sheet1!E$1+(Sheet1!$A$1-1)*10,FALSE)&gt;999,-1,0)))))))</f>
        <v>33</v>
      </c>
      <c r="V767" s="65">
        <f>IF(ISNA(VLOOKUP($A767,Sheet1!$B$3:$AH$1266,Sheet1!F$1+(Sheet1!$A$1-1)*10,FALSE))=TRUE,"---",IF(VLOOKUP($A767,Sheet1!$B$3:$AH$1266,Sheet1!F$1+(Sheet1!$A$1-1)*10,FALSE)="---","---", (ROUND(VLOOKUP($A767,Sheet1!$B$3:$AH$1266,Sheet1!F$1+(Sheet1!$A$1-1)*10,FALSE),IF(VLOOKUP($A767,Sheet1!$B$3:$AH$1266,Sheet1!F$1+(Sheet1!$A$1-1)*10,FALSE)&gt;99999,-3,IF(VLOOKUP($A767,Sheet1!$B$3:$AH$1266,Sheet1!F$1+(Sheet1!$A$1-1)*10,FALSE)&gt;9999,-2,IF(VLOOKUP($A767,Sheet1!$B$3:$AH$1266,Sheet1!F$1+(Sheet1!$A$1-1)*10,FALSE)&gt;999,-1,0)))))))</f>
        <v>46</v>
      </c>
      <c r="W767" s="65">
        <f>IF(ISNA(VLOOKUP($A767,Sheet1!$B$3:$AH$1266,Sheet1!G$1+(Sheet1!$A$1-1)*10,FALSE))=TRUE,"---",IF(VLOOKUP($A767,Sheet1!$B$3:$AH$1266,Sheet1!G$1+(Sheet1!$A$1-1)*10,FALSE)="---","---", (ROUND(VLOOKUP($A767,Sheet1!$B$3:$AH$1266,Sheet1!G$1+(Sheet1!$A$1-1)*10,FALSE),IF(VLOOKUP($A767,Sheet1!$B$3:$AH$1266,Sheet1!G$1+(Sheet1!$A$1-1)*10,FALSE)&gt;99999,-3,IF(VLOOKUP($A767,Sheet1!$B$3:$AH$1266,Sheet1!G$1+(Sheet1!$A$1-1)*10,FALSE)&gt;9999,-2,IF(VLOOKUP($A767,Sheet1!$B$3:$AH$1266,Sheet1!G$1+(Sheet1!$A$1-1)*10,FALSE)&gt;999,-1,0)))))))</f>
        <v>66</v>
      </c>
      <c r="X767" s="65">
        <f>IF(ISNA(VLOOKUP($A767,Sheet1!$B$3:$AH$1266,Sheet1!H$1+(Sheet1!$A$1-1)*10,FALSE))=TRUE,"---",IF(VLOOKUP($A767,Sheet1!$B$3:$AH$1266,Sheet1!H$1+(Sheet1!$A$1-1)*10,FALSE)="---","---", (ROUND(VLOOKUP($A767,Sheet1!$B$3:$AH$1266,Sheet1!H$1+(Sheet1!$A$1-1)*10,FALSE),IF(VLOOKUP($A767,Sheet1!$B$3:$AH$1266,Sheet1!H$1+(Sheet1!$A$1-1)*10,FALSE)&gt;99999,-3,IF(VLOOKUP($A767,Sheet1!$B$3:$AH$1266,Sheet1!H$1+(Sheet1!$A$1-1)*10,FALSE)&gt;9999,-2,IF(VLOOKUP($A767,Sheet1!$B$3:$AH$1266,Sheet1!H$1+(Sheet1!$A$1-1)*10,FALSE)&gt;999,-1,0)))))))</f>
        <v>138</v>
      </c>
      <c r="Y767" s="65">
        <f>IF(ISNA(VLOOKUP($A767,Sheet1!$B$3:$AH$1266,Sheet1!I$1+(Sheet1!$A$1-1)*10,FALSE))=TRUE,"---",IF(VLOOKUP($A767,Sheet1!$B$3:$AH$1266,Sheet1!I$1+(Sheet1!$A$1-1)*10,FALSE)="---","---", (ROUND(VLOOKUP($A767,Sheet1!$B$3:$AH$1266,Sheet1!I$1+(Sheet1!$A$1-1)*10,FALSE),IF(VLOOKUP($A767,Sheet1!$B$3:$AH$1266,Sheet1!I$1+(Sheet1!$A$1-1)*10,FALSE)&gt;99999,-3,IF(VLOOKUP($A767,Sheet1!$B$3:$AH$1266,Sheet1!I$1+(Sheet1!$A$1-1)*10,FALSE)&gt;9999,-2,IF(VLOOKUP($A767,Sheet1!$B$3:$AH$1266,Sheet1!I$1+(Sheet1!$A$1-1)*10,FALSE)&gt;999,-1,0)))))))</f>
        <v>197</v>
      </c>
      <c r="Z767" s="65">
        <f>IF(ISNA(VLOOKUP($A767,Sheet1!$B$3:$AH$1266,Sheet1!J$1+(Sheet1!$A$1-1)*10,FALSE))=TRUE,"---",IF(VLOOKUP($A767,Sheet1!$B$3:$AH$1266,Sheet1!J$1+(Sheet1!$A$1-1)*10,FALSE)="---","---", (ROUND(VLOOKUP($A767,Sheet1!$B$3:$AH$1266,Sheet1!J$1+(Sheet1!$A$1-1)*10,FALSE),IF(VLOOKUP($A767,Sheet1!$B$3:$AH$1266,Sheet1!J$1+(Sheet1!$A$1-1)*10,FALSE)&gt;99999,-3,IF(VLOOKUP($A767,Sheet1!$B$3:$AH$1266,Sheet1!J$1+(Sheet1!$A$1-1)*10,FALSE)&gt;9999,-2,IF(VLOOKUP($A767,Sheet1!$B$3:$AH$1266,Sheet1!J$1+(Sheet1!$A$1-1)*10,FALSE)&gt;999,-1,0)))))))</f>
        <v>280</v>
      </c>
      <c r="AA767" s="65">
        <f>IF(ISNA(VLOOKUP($A767,Sheet1!$B$3:$AH$1266,Sheet1!K$1+(Sheet1!$A$1-1)*10,FALSE))=TRUE,"---",IF(VLOOKUP($A767,Sheet1!$B$3:$AH$1266,Sheet1!K$1+(Sheet1!$A$1-1)*10,FALSE)="---","---", (ROUND(VLOOKUP($A767,Sheet1!$B$3:$AH$1266,Sheet1!K$1+(Sheet1!$A$1-1)*10,FALSE),IF(VLOOKUP($A767,Sheet1!$B$3:$AH$1266,Sheet1!K$1+(Sheet1!$A$1-1)*10,FALSE)&gt;99999,-3,IF(VLOOKUP($A767,Sheet1!$B$3:$AH$1266,Sheet1!K$1+(Sheet1!$A$1-1)*10,FALSE)&gt;9999,-2,IF(VLOOKUP($A767,Sheet1!$B$3:$AH$1266,Sheet1!K$1+(Sheet1!$A$1-1)*10,FALSE)&gt;999,-1,0)))))))</f>
        <v>348</v>
      </c>
      <c r="AB767" s="65">
        <f>IF(ISNA(VLOOKUP($A767,Sheet1!$B$3:$AH$1266,Sheet1!L$1+(Sheet1!$A$1-1)*10,FALSE))=TRUE,"---",IF(VLOOKUP($A767,Sheet1!$B$3:$AH$1266,Sheet1!L$1+(Sheet1!$A$1-1)*10,FALSE)="---","---", (ROUND(VLOOKUP($A767,Sheet1!$B$3:$AH$1266,Sheet1!L$1+(Sheet1!$A$1-1)*10,FALSE),IF(VLOOKUP($A767,Sheet1!$B$3:$AH$1266,Sheet1!L$1+(Sheet1!$A$1-1)*10,FALSE)&gt;99999,-3,IF(VLOOKUP($A767,Sheet1!$B$3:$AH$1266,Sheet1!L$1+(Sheet1!$A$1-1)*10,FALSE)&gt;9999,-2,IF(VLOOKUP($A767,Sheet1!$B$3:$AH$1266,Sheet1!L$1+(Sheet1!$A$1-1)*10,FALSE)&gt;999,-1,0)))))))</f>
        <v>422</v>
      </c>
      <c r="AC767" s="65">
        <f>IF(ISNA(VLOOKUP($A767,Sheet1!$B$3:$AH$1266,Sheet1!M$1+(Sheet1!$A$1-1)*10,FALSE))=TRUE,"---",IF(VLOOKUP($A767,Sheet1!$B$3:$AH$1266,Sheet1!M$1+(Sheet1!$A$1-1)*10,FALSE)="---","---", (ROUND(VLOOKUP($A767,Sheet1!$B$3:$AH$1266,Sheet1!M$1+(Sheet1!$A$1-1)*10,FALSE),IF(VLOOKUP($A767,Sheet1!$B$3:$AH$1266,Sheet1!M$1+(Sheet1!$A$1-1)*10,FALSE)&gt;99999,-3,IF(VLOOKUP($A767,Sheet1!$B$3:$AH$1266,Sheet1!M$1+(Sheet1!$A$1-1)*10,FALSE)&gt;9999,-2,IF(VLOOKUP($A767,Sheet1!$B$3:$AH$1266,Sheet1!M$1+(Sheet1!$A$1-1)*10,FALSE)&gt;999,-1,0)))))))</f>
        <v>505</v>
      </c>
      <c r="AD767" s="65">
        <f>IF(ISNA(VLOOKUP($A767,Sheet1!$B$3:$AH$1266,Sheet1!N$1+(Sheet1!$A$1-1)*10,FALSE))=TRUE,"---",IF(VLOOKUP($A767,Sheet1!$B$3:$AH$1266,Sheet1!N$1+(Sheet1!$A$1-1)*10,FALSE)="---","---", (ROUND(VLOOKUP($A767,Sheet1!$B$3:$AH$1266,Sheet1!N$1+(Sheet1!$A$1-1)*10,FALSE),IF(VLOOKUP($A767,Sheet1!$B$3:$AH$1266,Sheet1!N$1+(Sheet1!$A$1-1)*10,FALSE)&gt;99999,-3,IF(VLOOKUP($A767,Sheet1!$B$3:$AH$1266,Sheet1!N$1+(Sheet1!$A$1-1)*10,FALSE)&gt;9999,-2,IF(VLOOKUP($A767,Sheet1!$B$3:$AH$1266,Sheet1!N$1+(Sheet1!$A$1-1)*10,FALSE)&gt;999,-1,0)))))))</f>
        <v>628</v>
      </c>
    </row>
    <row r="768" spans="1:30" ht="25.5" customHeight="1" x14ac:dyDescent="0.25">
      <c r="A768" s="304" t="s">
        <v>1169</v>
      </c>
      <c r="B768" s="393" t="s">
        <v>1170</v>
      </c>
      <c r="C768" s="304">
        <v>422140</v>
      </c>
      <c r="D768" s="304">
        <v>743944</v>
      </c>
      <c r="E768" s="305" t="s">
        <v>3040</v>
      </c>
      <c r="F768" s="345" t="s">
        <v>4489</v>
      </c>
      <c r="G768" s="351" t="s">
        <v>31</v>
      </c>
      <c r="H768" s="348">
        <v>14.3</v>
      </c>
      <c r="I768" s="119">
        <v>36345</v>
      </c>
      <c r="J768" s="124">
        <v>7.54</v>
      </c>
      <c r="K768" s="121" t="s">
        <v>4405</v>
      </c>
      <c r="L768" s="122">
        <v>4400</v>
      </c>
      <c r="M768" s="123">
        <v>308</v>
      </c>
      <c r="N768" s="118" t="s">
        <v>160</v>
      </c>
      <c r="O768" s="71">
        <f t="shared" si="24"/>
        <v>0.72856039951592177</v>
      </c>
      <c r="P768" s="71">
        <f>IF(O768&lt;&gt;"",VLOOKUP($A768,Sheet4!$A$2:$O$1309,14,FALSE)*100,"")</f>
        <v>1.2107549031377118</v>
      </c>
      <c r="Q768" s="71">
        <f>IF(P768&lt;&gt;"",VLOOKUP($A768,Sheet4!$A$2:$O$1309,15,FALSE)*100,"")</f>
        <v>11.247397232456713</v>
      </c>
      <c r="R768" s="73" t="str">
        <f t="shared" si="26"/>
        <v>&gt;100, &lt;200</v>
      </c>
      <c r="S768" s="357" t="s">
        <v>4366</v>
      </c>
      <c r="T768" s="357" t="str">
        <f>IF(ISNA(VLOOKUP(A768,Sheet1!B$3:C$1266,2,FALSE)=TRUE),"NC",VLOOKUP(A768,Sheet1!B$3:C$1266,2,FALSE))</f>
        <v>Rural10</v>
      </c>
      <c r="U768" s="385">
        <f>IF(ISNA(VLOOKUP($A768,Sheet1!$B$3:$AH$1266,Sheet1!E$1+(Sheet1!$A$1-1)*10,FALSE))=TRUE,"---",IF(VLOOKUP($A768,Sheet1!$B$3:$AH$1266,Sheet1!E$1+(Sheet1!$A$1-1)*10,FALSE)="---","---", (ROUND(VLOOKUP($A768,Sheet1!$B$3:$AH$1266,Sheet1!E$1+(Sheet1!$A$1-1)*10,FALSE),IF(VLOOKUP($A768,Sheet1!$B$3:$AH$1266,Sheet1!E$1+(Sheet1!$A$1-1)*10,FALSE)&gt;99999,-3,IF(VLOOKUP($A768,Sheet1!$B$3:$AH$1266,Sheet1!E$1+(Sheet1!$A$1-1)*10,FALSE)&gt;9999,-2,IF(VLOOKUP($A768,Sheet1!$B$3:$AH$1266,Sheet1!E$1+(Sheet1!$A$1-1)*10,FALSE)&gt;999,-1,0)))))))</f>
        <v>784</v>
      </c>
      <c r="V768" s="385">
        <f>IF(ISNA(VLOOKUP($A768,Sheet1!$B$3:$AH$1266,Sheet1!F$1+(Sheet1!$A$1-1)*10,FALSE))=TRUE,"---",IF(VLOOKUP($A768,Sheet1!$B$3:$AH$1266,Sheet1!F$1+(Sheet1!$A$1-1)*10,FALSE)="---","---", (ROUND(VLOOKUP($A768,Sheet1!$B$3:$AH$1266,Sheet1!F$1+(Sheet1!$A$1-1)*10,FALSE),IF(VLOOKUP($A768,Sheet1!$B$3:$AH$1266,Sheet1!F$1+(Sheet1!$A$1-1)*10,FALSE)&gt;99999,-3,IF(VLOOKUP($A768,Sheet1!$B$3:$AH$1266,Sheet1!F$1+(Sheet1!$A$1-1)*10,FALSE)&gt;9999,-2,IF(VLOOKUP($A768,Sheet1!$B$3:$AH$1266,Sheet1!F$1+(Sheet1!$A$1-1)*10,FALSE)&gt;999,-1,0)))))))</f>
        <v>998</v>
      </c>
      <c r="W768" s="385">
        <f>IF(ISNA(VLOOKUP($A768,Sheet1!$B$3:$AH$1266,Sheet1!G$1+(Sheet1!$A$1-1)*10,FALSE))=TRUE,"---",IF(VLOOKUP($A768,Sheet1!$B$3:$AH$1266,Sheet1!G$1+(Sheet1!$A$1-1)*10,FALSE)="---","---", (ROUND(VLOOKUP($A768,Sheet1!$B$3:$AH$1266,Sheet1!G$1+(Sheet1!$A$1-1)*10,FALSE),IF(VLOOKUP($A768,Sheet1!$B$3:$AH$1266,Sheet1!G$1+(Sheet1!$A$1-1)*10,FALSE)&gt;99999,-3,IF(VLOOKUP($A768,Sheet1!$B$3:$AH$1266,Sheet1!G$1+(Sheet1!$A$1-1)*10,FALSE)&gt;9999,-2,IF(VLOOKUP($A768,Sheet1!$B$3:$AH$1266,Sheet1!G$1+(Sheet1!$A$1-1)*10,FALSE)&gt;999,-1,0)))))))</f>
        <v>1280</v>
      </c>
      <c r="X768" s="385">
        <f>IF(ISNA(VLOOKUP($A768,Sheet1!$B$3:$AH$1266,Sheet1!H$1+(Sheet1!$A$1-1)*10,FALSE))=TRUE,"---",IF(VLOOKUP($A768,Sheet1!$B$3:$AH$1266,Sheet1!H$1+(Sheet1!$A$1-1)*10,FALSE)="---","---", (ROUND(VLOOKUP($A768,Sheet1!$B$3:$AH$1266,Sheet1!H$1+(Sheet1!$A$1-1)*10,FALSE),IF(VLOOKUP($A768,Sheet1!$B$3:$AH$1266,Sheet1!H$1+(Sheet1!$A$1-1)*10,FALSE)&gt;99999,-3,IF(VLOOKUP($A768,Sheet1!$B$3:$AH$1266,Sheet1!H$1+(Sheet1!$A$1-1)*10,FALSE)&gt;9999,-2,IF(VLOOKUP($A768,Sheet1!$B$3:$AH$1266,Sheet1!H$1+(Sheet1!$A$1-1)*10,FALSE)&gt;999,-1,0)))))))</f>
        <v>2020</v>
      </c>
      <c r="Y768" s="385">
        <f>IF(ISNA(VLOOKUP($A768,Sheet1!$B$3:$AH$1266,Sheet1!I$1+(Sheet1!$A$1-1)*10,FALSE))=TRUE,"---",IF(VLOOKUP($A768,Sheet1!$B$3:$AH$1266,Sheet1!I$1+(Sheet1!$A$1-1)*10,FALSE)="---","---", (ROUND(VLOOKUP($A768,Sheet1!$B$3:$AH$1266,Sheet1!I$1+(Sheet1!$A$1-1)*10,FALSE),IF(VLOOKUP($A768,Sheet1!$B$3:$AH$1266,Sheet1!I$1+(Sheet1!$A$1-1)*10,FALSE)&gt;99999,-3,IF(VLOOKUP($A768,Sheet1!$B$3:$AH$1266,Sheet1!I$1+(Sheet1!$A$1-1)*10,FALSE)&gt;9999,-2,IF(VLOOKUP($A768,Sheet1!$B$3:$AH$1266,Sheet1!I$1+(Sheet1!$A$1-1)*10,FALSE)&gt;999,-1,0)))))))</f>
        <v>2510</v>
      </c>
      <c r="Z768" s="385">
        <f>IF(ISNA(VLOOKUP($A768,Sheet1!$B$3:$AH$1266,Sheet1!J$1+(Sheet1!$A$1-1)*10,FALSE))=TRUE,"---",IF(VLOOKUP($A768,Sheet1!$B$3:$AH$1266,Sheet1!J$1+(Sheet1!$A$1-1)*10,FALSE)="---","---", (ROUND(VLOOKUP($A768,Sheet1!$B$3:$AH$1266,Sheet1!J$1+(Sheet1!$A$1-1)*10,FALSE),IF(VLOOKUP($A768,Sheet1!$B$3:$AH$1266,Sheet1!J$1+(Sheet1!$A$1-1)*10,FALSE)&gt;99999,-3,IF(VLOOKUP($A768,Sheet1!$B$3:$AH$1266,Sheet1!J$1+(Sheet1!$A$1-1)*10,FALSE)&gt;9999,-2,IF(VLOOKUP($A768,Sheet1!$B$3:$AH$1266,Sheet1!J$1+(Sheet1!$A$1-1)*10,FALSE)&gt;999,-1,0)))))))</f>
        <v>3130</v>
      </c>
      <c r="AA768" s="385">
        <f>IF(ISNA(VLOOKUP($A768,Sheet1!$B$3:$AH$1266,Sheet1!K$1+(Sheet1!$A$1-1)*10,FALSE))=TRUE,"---",IF(VLOOKUP($A768,Sheet1!$B$3:$AH$1266,Sheet1!K$1+(Sheet1!$A$1-1)*10,FALSE)="---","---", (ROUND(VLOOKUP($A768,Sheet1!$B$3:$AH$1266,Sheet1!K$1+(Sheet1!$A$1-1)*10,FALSE),IF(VLOOKUP($A768,Sheet1!$B$3:$AH$1266,Sheet1!K$1+(Sheet1!$A$1-1)*10,FALSE)&gt;99999,-3,IF(VLOOKUP($A768,Sheet1!$B$3:$AH$1266,Sheet1!K$1+(Sheet1!$A$1-1)*10,FALSE)&gt;9999,-2,IF(VLOOKUP($A768,Sheet1!$B$3:$AH$1266,Sheet1!K$1+(Sheet1!$A$1-1)*10,FALSE)&gt;999,-1,0)))))))</f>
        <v>3600</v>
      </c>
      <c r="AB768" s="385">
        <f>IF(ISNA(VLOOKUP($A768,Sheet1!$B$3:$AH$1266,Sheet1!L$1+(Sheet1!$A$1-1)*10,FALSE))=TRUE,"---",IF(VLOOKUP($A768,Sheet1!$B$3:$AH$1266,Sheet1!L$1+(Sheet1!$A$1-1)*10,FALSE)="---","---", (ROUND(VLOOKUP($A768,Sheet1!$B$3:$AH$1266,Sheet1!L$1+(Sheet1!$A$1-1)*10,FALSE),IF(VLOOKUP($A768,Sheet1!$B$3:$AH$1266,Sheet1!L$1+(Sheet1!$A$1-1)*10,FALSE)&gt;99999,-3,IF(VLOOKUP($A768,Sheet1!$B$3:$AH$1266,Sheet1!L$1+(Sheet1!$A$1-1)*10,FALSE)&gt;9999,-2,IF(VLOOKUP($A768,Sheet1!$B$3:$AH$1266,Sheet1!L$1+(Sheet1!$A$1-1)*10,FALSE)&gt;999,-1,0)))))))</f>
        <v>4110</v>
      </c>
      <c r="AC768" s="385">
        <f>IF(ISNA(VLOOKUP($A768,Sheet1!$B$3:$AH$1266,Sheet1!M$1+(Sheet1!$A$1-1)*10,FALSE))=TRUE,"---",IF(VLOOKUP($A768,Sheet1!$B$3:$AH$1266,Sheet1!M$1+(Sheet1!$A$1-1)*10,FALSE)="---","---", (ROUND(VLOOKUP($A768,Sheet1!$B$3:$AH$1266,Sheet1!M$1+(Sheet1!$A$1-1)*10,FALSE),IF(VLOOKUP($A768,Sheet1!$B$3:$AH$1266,Sheet1!M$1+(Sheet1!$A$1-1)*10,FALSE)&gt;99999,-3,IF(VLOOKUP($A768,Sheet1!$B$3:$AH$1266,Sheet1!M$1+(Sheet1!$A$1-1)*10,FALSE)&gt;9999,-2,IF(VLOOKUP($A768,Sheet1!$B$3:$AH$1266,Sheet1!M$1+(Sheet1!$A$1-1)*10,FALSE)&gt;999,-1,0)))))))</f>
        <v>4660</v>
      </c>
      <c r="AD768" s="385">
        <f>IF(ISNA(VLOOKUP($A768,Sheet1!$B$3:$AH$1266,Sheet1!N$1+(Sheet1!$A$1-1)*10,FALSE))=TRUE,"---",IF(VLOOKUP($A768,Sheet1!$B$3:$AH$1266,Sheet1!N$1+(Sheet1!$A$1-1)*10,FALSE)="---","---", (ROUND(VLOOKUP($A768,Sheet1!$B$3:$AH$1266,Sheet1!N$1+(Sheet1!$A$1-1)*10,FALSE),IF(VLOOKUP($A768,Sheet1!$B$3:$AH$1266,Sheet1!N$1+(Sheet1!$A$1-1)*10,FALSE)&gt;99999,-3,IF(VLOOKUP($A768,Sheet1!$B$3:$AH$1266,Sheet1!N$1+(Sheet1!$A$1-1)*10,FALSE)&gt;9999,-2,IF(VLOOKUP($A768,Sheet1!$B$3:$AH$1266,Sheet1!N$1+(Sheet1!$A$1-1)*10,FALSE)&gt;999,-1,0)))))))</f>
        <v>5440</v>
      </c>
    </row>
    <row r="769" spans="1:30" ht="25.5" customHeight="1" x14ac:dyDescent="0.25">
      <c r="A769" s="304"/>
      <c r="B769" s="346"/>
      <c r="C769" s="304"/>
      <c r="D769" s="304"/>
      <c r="E769" s="305" t="e">
        <v>#N/A</v>
      </c>
      <c r="F769" s="346"/>
      <c r="G769" s="352"/>
      <c r="H769" s="348"/>
      <c r="I769" s="119">
        <v>35083</v>
      </c>
      <c r="J769" s="124">
        <v>7.42</v>
      </c>
      <c r="K769" s="118" t="s">
        <v>24</v>
      </c>
      <c r="L769" s="122">
        <v>3100</v>
      </c>
      <c r="M769" s="123">
        <v>217</v>
      </c>
      <c r="N769" s="118" t="s">
        <v>24</v>
      </c>
      <c r="O769" s="71" t="s">
        <v>4405</v>
      </c>
      <c r="P769" s="71" t="s">
        <v>4405</v>
      </c>
      <c r="Q769" s="71" t="s">
        <v>4405</v>
      </c>
      <c r="R769" s="73" t="s">
        <v>4405</v>
      </c>
      <c r="S769" s="357" t="e">
        <v>#N/A</v>
      </c>
      <c r="T769" s="357" t="str">
        <f>IF(ISNA(VLOOKUP(A769,Sheet1!B$3:C$1266,2,FALSE)=TRUE),"ND",VLOOKUP(A769,Sheet1!B$3:C$1266,2,FALSE))</f>
        <v>ND</v>
      </c>
      <c r="U769" s="385" t="str">
        <f>IF(ISNA(VLOOKUP($A769,Sheet1!$B$3:$AH$1266,Sheet1!E$1+(Sheet1!$A$1-1)*10,FALSE))=TRUE,"---",IF(VLOOKUP($A769,Sheet1!$B$3:$AH$1266,Sheet1!E$1+(Sheet1!$A$1-1)*10,FALSE)="---","---", (ROUND(VLOOKUP($A769,Sheet1!$B$3:$AH$1266,Sheet1!E$1+(Sheet1!$A$1-1)*10,FALSE),IF(VLOOKUP($A769,Sheet1!$B$3:$AH$1266,Sheet1!E$1+(Sheet1!$A$1-1)*10,FALSE)&gt;99999,-3,IF(VLOOKUP($A769,Sheet1!$B$3:$AH$1266,Sheet1!E$1+(Sheet1!$A$1-1)*10,FALSE)&gt;9999,-2,IF(VLOOKUP($A769,Sheet1!$B$3:$AH$1266,Sheet1!E$1+(Sheet1!$A$1-1)*10,FALSE)&gt;999,-1,0)))))))</f>
        <v>---</v>
      </c>
      <c r="V769" s="385" t="str">
        <f>IF(ISNA(VLOOKUP($A769,Sheet1!$B$3:$AH$1266,Sheet1!F$1+(Sheet1!$A$1-1)*10,FALSE))=TRUE,"---",IF(VLOOKUP($A769,Sheet1!$B$3:$AH$1266,Sheet1!F$1+(Sheet1!$A$1-1)*10,FALSE)="---","---", (ROUND(VLOOKUP($A769,Sheet1!$B$3:$AH$1266,Sheet1!F$1+(Sheet1!$A$1-1)*10,FALSE),IF(VLOOKUP($A769,Sheet1!$B$3:$AH$1266,Sheet1!F$1+(Sheet1!$A$1-1)*10,FALSE)&gt;99999,-3,IF(VLOOKUP($A769,Sheet1!$B$3:$AH$1266,Sheet1!F$1+(Sheet1!$A$1-1)*10,FALSE)&gt;9999,-2,IF(VLOOKUP($A769,Sheet1!$B$3:$AH$1266,Sheet1!F$1+(Sheet1!$A$1-1)*10,FALSE)&gt;999,-1,0)))))))</f>
        <v>---</v>
      </c>
      <c r="W769" s="385" t="str">
        <f>IF(ISNA(VLOOKUP($A769,Sheet1!$B$3:$AH$1266,Sheet1!G$1+(Sheet1!$A$1-1)*10,FALSE))=TRUE,"---",IF(VLOOKUP($A769,Sheet1!$B$3:$AH$1266,Sheet1!G$1+(Sheet1!$A$1-1)*10,FALSE)="---","---", (ROUND(VLOOKUP($A769,Sheet1!$B$3:$AH$1266,Sheet1!G$1+(Sheet1!$A$1-1)*10,FALSE),IF(VLOOKUP($A769,Sheet1!$B$3:$AH$1266,Sheet1!G$1+(Sheet1!$A$1-1)*10,FALSE)&gt;99999,-3,IF(VLOOKUP($A769,Sheet1!$B$3:$AH$1266,Sheet1!G$1+(Sheet1!$A$1-1)*10,FALSE)&gt;9999,-2,IF(VLOOKUP($A769,Sheet1!$B$3:$AH$1266,Sheet1!G$1+(Sheet1!$A$1-1)*10,FALSE)&gt;999,-1,0)))))))</f>
        <v>---</v>
      </c>
      <c r="X769" s="385" t="str">
        <f>IF(ISNA(VLOOKUP($A769,Sheet1!$B$3:$AH$1266,Sheet1!H$1+(Sheet1!$A$1-1)*10,FALSE))=TRUE,"---",IF(VLOOKUP($A769,Sheet1!$B$3:$AH$1266,Sheet1!H$1+(Sheet1!$A$1-1)*10,FALSE)="---","---", (ROUND(VLOOKUP($A769,Sheet1!$B$3:$AH$1266,Sheet1!H$1+(Sheet1!$A$1-1)*10,FALSE),IF(VLOOKUP($A769,Sheet1!$B$3:$AH$1266,Sheet1!H$1+(Sheet1!$A$1-1)*10,FALSE)&gt;99999,-3,IF(VLOOKUP($A769,Sheet1!$B$3:$AH$1266,Sheet1!H$1+(Sheet1!$A$1-1)*10,FALSE)&gt;9999,-2,IF(VLOOKUP($A769,Sheet1!$B$3:$AH$1266,Sheet1!H$1+(Sheet1!$A$1-1)*10,FALSE)&gt;999,-1,0)))))))</f>
        <v>---</v>
      </c>
      <c r="Y769" s="385" t="str">
        <f>IF(ISNA(VLOOKUP($A769,Sheet1!$B$3:$AH$1266,Sheet1!I$1+(Sheet1!$A$1-1)*10,FALSE))=TRUE,"---",IF(VLOOKUP($A769,Sheet1!$B$3:$AH$1266,Sheet1!I$1+(Sheet1!$A$1-1)*10,FALSE)="---","---", (ROUND(VLOOKUP($A769,Sheet1!$B$3:$AH$1266,Sheet1!I$1+(Sheet1!$A$1-1)*10,FALSE),IF(VLOOKUP($A769,Sheet1!$B$3:$AH$1266,Sheet1!I$1+(Sheet1!$A$1-1)*10,FALSE)&gt;99999,-3,IF(VLOOKUP($A769,Sheet1!$B$3:$AH$1266,Sheet1!I$1+(Sheet1!$A$1-1)*10,FALSE)&gt;9999,-2,IF(VLOOKUP($A769,Sheet1!$B$3:$AH$1266,Sheet1!I$1+(Sheet1!$A$1-1)*10,FALSE)&gt;999,-1,0)))))))</f>
        <v>---</v>
      </c>
      <c r="Z769" s="385" t="str">
        <f>IF(ISNA(VLOOKUP($A769,Sheet1!$B$3:$AH$1266,Sheet1!J$1+(Sheet1!$A$1-1)*10,FALSE))=TRUE,"---",IF(VLOOKUP($A769,Sheet1!$B$3:$AH$1266,Sheet1!J$1+(Sheet1!$A$1-1)*10,FALSE)="---","---", (ROUND(VLOOKUP($A769,Sheet1!$B$3:$AH$1266,Sheet1!J$1+(Sheet1!$A$1-1)*10,FALSE),IF(VLOOKUP($A769,Sheet1!$B$3:$AH$1266,Sheet1!J$1+(Sheet1!$A$1-1)*10,FALSE)&gt;99999,-3,IF(VLOOKUP($A769,Sheet1!$B$3:$AH$1266,Sheet1!J$1+(Sheet1!$A$1-1)*10,FALSE)&gt;9999,-2,IF(VLOOKUP($A769,Sheet1!$B$3:$AH$1266,Sheet1!J$1+(Sheet1!$A$1-1)*10,FALSE)&gt;999,-1,0)))))))</f>
        <v>---</v>
      </c>
      <c r="AA769" s="385" t="str">
        <f>IF(ISNA(VLOOKUP($A769,Sheet1!$B$3:$AH$1266,Sheet1!K$1+(Sheet1!$A$1-1)*10,FALSE))=TRUE,"---",IF(VLOOKUP($A769,Sheet1!$B$3:$AH$1266,Sheet1!K$1+(Sheet1!$A$1-1)*10,FALSE)="---","---", (ROUND(VLOOKUP($A769,Sheet1!$B$3:$AH$1266,Sheet1!K$1+(Sheet1!$A$1-1)*10,FALSE),IF(VLOOKUP($A769,Sheet1!$B$3:$AH$1266,Sheet1!K$1+(Sheet1!$A$1-1)*10,FALSE)&gt;99999,-3,IF(VLOOKUP($A769,Sheet1!$B$3:$AH$1266,Sheet1!K$1+(Sheet1!$A$1-1)*10,FALSE)&gt;9999,-2,IF(VLOOKUP($A769,Sheet1!$B$3:$AH$1266,Sheet1!K$1+(Sheet1!$A$1-1)*10,FALSE)&gt;999,-1,0)))))))</f>
        <v>---</v>
      </c>
      <c r="AB769" s="385" t="str">
        <f>IF(ISNA(VLOOKUP($A769,Sheet1!$B$3:$AH$1266,Sheet1!L$1+(Sheet1!$A$1-1)*10,FALSE))=TRUE,"---",IF(VLOOKUP($A769,Sheet1!$B$3:$AH$1266,Sheet1!L$1+(Sheet1!$A$1-1)*10,FALSE)="---","---", (ROUND(VLOOKUP($A769,Sheet1!$B$3:$AH$1266,Sheet1!L$1+(Sheet1!$A$1-1)*10,FALSE),IF(VLOOKUP($A769,Sheet1!$B$3:$AH$1266,Sheet1!L$1+(Sheet1!$A$1-1)*10,FALSE)&gt;99999,-3,IF(VLOOKUP($A769,Sheet1!$B$3:$AH$1266,Sheet1!L$1+(Sheet1!$A$1-1)*10,FALSE)&gt;9999,-2,IF(VLOOKUP($A769,Sheet1!$B$3:$AH$1266,Sheet1!L$1+(Sheet1!$A$1-1)*10,FALSE)&gt;999,-1,0)))))))</f>
        <v>---</v>
      </c>
      <c r="AC769" s="385" t="str">
        <f>IF(ISNA(VLOOKUP($A769,Sheet1!$B$3:$AH$1266,Sheet1!M$1+(Sheet1!$A$1-1)*10,FALSE))=TRUE,"---",IF(VLOOKUP($A769,Sheet1!$B$3:$AH$1266,Sheet1!M$1+(Sheet1!$A$1-1)*10,FALSE)="---","---", (ROUND(VLOOKUP($A769,Sheet1!$B$3:$AH$1266,Sheet1!M$1+(Sheet1!$A$1-1)*10,FALSE),IF(VLOOKUP($A769,Sheet1!$B$3:$AH$1266,Sheet1!M$1+(Sheet1!$A$1-1)*10,FALSE)&gt;99999,-3,IF(VLOOKUP($A769,Sheet1!$B$3:$AH$1266,Sheet1!M$1+(Sheet1!$A$1-1)*10,FALSE)&gt;9999,-2,IF(VLOOKUP($A769,Sheet1!$B$3:$AH$1266,Sheet1!M$1+(Sheet1!$A$1-1)*10,FALSE)&gt;999,-1,0)))))))</f>
        <v>---</v>
      </c>
      <c r="AD769" s="385" t="str">
        <f>IF(ISNA(VLOOKUP($A769,Sheet1!$B$3:$AH$1266,Sheet1!N$1+(Sheet1!$A$1-1)*10,FALSE))=TRUE,"---",IF(VLOOKUP($A769,Sheet1!$B$3:$AH$1266,Sheet1!N$1+(Sheet1!$A$1-1)*10,FALSE)="---","---", (ROUND(VLOOKUP($A769,Sheet1!$B$3:$AH$1266,Sheet1!N$1+(Sheet1!$A$1-1)*10,FALSE),IF(VLOOKUP($A769,Sheet1!$B$3:$AH$1266,Sheet1!N$1+(Sheet1!$A$1-1)*10,FALSE)&gt;99999,-3,IF(VLOOKUP($A769,Sheet1!$B$3:$AH$1266,Sheet1!N$1+(Sheet1!$A$1-1)*10,FALSE)&gt;9999,-2,IF(VLOOKUP($A769,Sheet1!$B$3:$AH$1266,Sheet1!N$1+(Sheet1!$A$1-1)*10,FALSE)&gt;999,-1,0)))))))</f>
        <v>---</v>
      </c>
    </row>
    <row r="770" spans="1:30" ht="25.5" customHeight="1" x14ac:dyDescent="0.25">
      <c r="A770" s="125" t="s">
        <v>1171</v>
      </c>
      <c r="B770" s="126" t="s">
        <v>1172</v>
      </c>
      <c r="C770" s="125">
        <v>422058</v>
      </c>
      <c r="D770" s="125">
        <v>744841</v>
      </c>
      <c r="E770" s="70" t="s">
        <v>3040</v>
      </c>
      <c r="F770" s="139" t="s">
        <v>4405</v>
      </c>
      <c r="G770" s="127" t="s">
        <v>160</v>
      </c>
      <c r="H770" s="128">
        <v>2.93</v>
      </c>
      <c r="I770" s="112">
        <v>20721</v>
      </c>
      <c r="J770" s="140" t="s">
        <v>4405</v>
      </c>
      <c r="K770" s="127" t="s">
        <v>17</v>
      </c>
      <c r="L770" s="115">
        <v>2330</v>
      </c>
      <c r="M770" s="116">
        <v>795</v>
      </c>
      <c r="N770" s="127" t="s">
        <v>145</v>
      </c>
      <c r="O770" s="68" t="str">
        <f t="shared" si="24"/>
        <v>&lt;0.2</v>
      </c>
      <c r="P770" s="68">
        <f>IF(O770&lt;&gt;"",VLOOKUP($A770,Sheet4!$A$2:$O$1309,14,FALSE)*100,"")</f>
        <v>0.9374424601702791</v>
      </c>
      <c r="Q770" s="68">
        <f>IF(P770&lt;&gt;"",VLOOKUP($A770,Sheet4!$A$2:$O$1309,15,FALSE)*100,"")</f>
        <v>8.8128087598196903</v>
      </c>
      <c r="R770" s="74" t="str">
        <f t="shared" si="26"/>
        <v>&gt;500</v>
      </c>
      <c r="S770" s="64" t="s">
        <v>4366</v>
      </c>
      <c r="T770" s="64" t="str">
        <f>IF(ISNA(VLOOKUP(A770,Sheet1!B$3:C$1266,2,FALSE)=TRUE),"NC",VLOOKUP(A770,Sheet1!B$3:C$1266,2,FALSE))</f>
        <v>Rural</v>
      </c>
      <c r="U770" s="65">
        <f>IF(ISNA(VLOOKUP($A770,Sheet1!$B$3:$AH$1266,Sheet1!E$1+(Sheet1!$A$1-1)*10,FALSE))=TRUE,"---",IF(VLOOKUP($A770,Sheet1!$B$3:$AH$1266,Sheet1!E$1+(Sheet1!$A$1-1)*10,FALSE)="---","---", (ROUND(VLOOKUP($A770,Sheet1!$B$3:$AH$1266,Sheet1!E$1+(Sheet1!$A$1-1)*10,FALSE),IF(VLOOKUP($A770,Sheet1!$B$3:$AH$1266,Sheet1!E$1+(Sheet1!$A$1-1)*10,FALSE)&gt;99999,-3,IF(VLOOKUP($A770,Sheet1!$B$3:$AH$1266,Sheet1!E$1+(Sheet1!$A$1-1)*10,FALSE)&gt;9999,-2,IF(VLOOKUP($A770,Sheet1!$B$3:$AH$1266,Sheet1!E$1+(Sheet1!$A$1-1)*10,FALSE)&gt;999,-1,0)))))))</f>
        <v>107</v>
      </c>
      <c r="V770" s="65">
        <f>IF(ISNA(VLOOKUP($A770,Sheet1!$B$3:$AH$1266,Sheet1!F$1+(Sheet1!$A$1-1)*10,FALSE))=TRUE,"---",IF(VLOOKUP($A770,Sheet1!$B$3:$AH$1266,Sheet1!F$1+(Sheet1!$A$1-1)*10,FALSE)="---","---", (ROUND(VLOOKUP($A770,Sheet1!$B$3:$AH$1266,Sheet1!F$1+(Sheet1!$A$1-1)*10,FALSE),IF(VLOOKUP($A770,Sheet1!$B$3:$AH$1266,Sheet1!F$1+(Sheet1!$A$1-1)*10,FALSE)&gt;99999,-3,IF(VLOOKUP($A770,Sheet1!$B$3:$AH$1266,Sheet1!F$1+(Sheet1!$A$1-1)*10,FALSE)&gt;9999,-2,IF(VLOOKUP($A770,Sheet1!$B$3:$AH$1266,Sheet1!F$1+(Sheet1!$A$1-1)*10,FALSE)&gt;999,-1,0)))))))</f>
        <v>132</v>
      </c>
      <c r="W770" s="65">
        <f>IF(ISNA(VLOOKUP($A770,Sheet1!$B$3:$AH$1266,Sheet1!G$1+(Sheet1!$A$1-1)*10,FALSE))=TRUE,"---",IF(VLOOKUP($A770,Sheet1!$B$3:$AH$1266,Sheet1!G$1+(Sheet1!$A$1-1)*10,FALSE)="---","---", (ROUND(VLOOKUP($A770,Sheet1!$B$3:$AH$1266,Sheet1!G$1+(Sheet1!$A$1-1)*10,FALSE),IF(VLOOKUP($A770,Sheet1!$B$3:$AH$1266,Sheet1!G$1+(Sheet1!$A$1-1)*10,FALSE)&gt;99999,-3,IF(VLOOKUP($A770,Sheet1!$B$3:$AH$1266,Sheet1!G$1+(Sheet1!$A$1-1)*10,FALSE)&gt;9999,-2,IF(VLOOKUP($A770,Sheet1!$B$3:$AH$1266,Sheet1!G$1+(Sheet1!$A$1-1)*10,FALSE)&gt;999,-1,0)))))))</f>
        <v>165</v>
      </c>
      <c r="X770" s="65">
        <f>IF(ISNA(VLOOKUP($A770,Sheet1!$B$3:$AH$1266,Sheet1!H$1+(Sheet1!$A$1-1)*10,FALSE))=TRUE,"---",IF(VLOOKUP($A770,Sheet1!$B$3:$AH$1266,Sheet1!H$1+(Sheet1!$A$1-1)*10,FALSE)="---","---", (ROUND(VLOOKUP($A770,Sheet1!$B$3:$AH$1266,Sheet1!H$1+(Sheet1!$A$1-1)*10,FALSE),IF(VLOOKUP($A770,Sheet1!$B$3:$AH$1266,Sheet1!H$1+(Sheet1!$A$1-1)*10,FALSE)&gt;99999,-3,IF(VLOOKUP($A770,Sheet1!$B$3:$AH$1266,Sheet1!H$1+(Sheet1!$A$1-1)*10,FALSE)&gt;9999,-2,IF(VLOOKUP($A770,Sheet1!$B$3:$AH$1266,Sheet1!H$1+(Sheet1!$A$1-1)*10,FALSE)&gt;999,-1,0)))))))</f>
        <v>255</v>
      </c>
      <c r="Y770" s="65">
        <f>IF(ISNA(VLOOKUP($A770,Sheet1!$B$3:$AH$1266,Sheet1!I$1+(Sheet1!$A$1-1)*10,FALSE))=TRUE,"---",IF(VLOOKUP($A770,Sheet1!$B$3:$AH$1266,Sheet1!I$1+(Sheet1!$A$1-1)*10,FALSE)="---","---", (ROUND(VLOOKUP($A770,Sheet1!$B$3:$AH$1266,Sheet1!I$1+(Sheet1!$A$1-1)*10,FALSE),IF(VLOOKUP($A770,Sheet1!$B$3:$AH$1266,Sheet1!I$1+(Sheet1!$A$1-1)*10,FALSE)&gt;99999,-3,IF(VLOOKUP($A770,Sheet1!$B$3:$AH$1266,Sheet1!I$1+(Sheet1!$A$1-1)*10,FALSE)&gt;9999,-2,IF(VLOOKUP($A770,Sheet1!$B$3:$AH$1266,Sheet1!I$1+(Sheet1!$A$1-1)*10,FALSE)&gt;999,-1,0)))))))</f>
        <v>320</v>
      </c>
      <c r="Z770" s="65">
        <f>IF(ISNA(VLOOKUP($A770,Sheet1!$B$3:$AH$1266,Sheet1!J$1+(Sheet1!$A$1-1)*10,FALSE))=TRUE,"---",IF(VLOOKUP($A770,Sheet1!$B$3:$AH$1266,Sheet1!J$1+(Sheet1!$A$1-1)*10,FALSE)="---","---", (ROUND(VLOOKUP($A770,Sheet1!$B$3:$AH$1266,Sheet1!J$1+(Sheet1!$A$1-1)*10,FALSE),IF(VLOOKUP($A770,Sheet1!$B$3:$AH$1266,Sheet1!J$1+(Sheet1!$A$1-1)*10,FALSE)&gt;99999,-3,IF(VLOOKUP($A770,Sheet1!$B$3:$AH$1266,Sheet1!J$1+(Sheet1!$A$1-1)*10,FALSE)&gt;9999,-2,IF(VLOOKUP($A770,Sheet1!$B$3:$AH$1266,Sheet1!J$1+(Sheet1!$A$1-1)*10,FALSE)&gt;999,-1,0)))))))</f>
        <v>408</v>
      </c>
      <c r="AA770" s="65">
        <f>IF(ISNA(VLOOKUP($A770,Sheet1!$B$3:$AH$1266,Sheet1!K$1+(Sheet1!$A$1-1)*10,FALSE))=TRUE,"---",IF(VLOOKUP($A770,Sheet1!$B$3:$AH$1266,Sheet1!K$1+(Sheet1!$A$1-1)*10,FALSE)="---","---", (ROUND(VLOOKUP($A770,Sheet1!$B$3:$AH$1266,Sheet1!K$1+(Sheet1!$A$1-1)*10,FALSE),IF(VLOOKUP($A770,Sheet1!$B$3:$AH$1266,Sheet1!K$1+(Sheet1!$A$1-1)*10,FALSE)&gt;99999,-3,IF(VLOOKUP($A770,Sheet1!$B$3:$AH$1266,Sheet1!K$1+(Sheet1!$A$1-1)*10,FALSE)&gt;9999,-2,IF(VLOOKUP($A770,Sheet1!$B$3:$AH$1266,Sheet1!K$1+(Sheet1!$A$1-1)*10,FALSE)&gt;999,-1,0)))))))</f>
        <v>477</v>
      </c>
      <c r="AB770" s="65">
        <f>IF(ISNA(VLOOKUP($A770,Sheet1!$B$3:$AH$1266,Sheet1!L$1+(Sheet1!$A$1-1)*10,FALSE))=TRUE,"---",IF(VLOOKUP($A770,Sheet1!$B$3:$AH$1266,Sheet1!L$1+(Sheet1!$A$1-1)*10,FALSE)="---","---", (ROUND(VLOOKUP($A770,Sheet1!$B$3:$AH$1266,Sheet1!L$1+(Sheet1!$A$1-1)*10,FALSE),IF(VLOOKUP($A770,Sheet1!$B$3:$AH$1266,Sheet1!L$1+(Sheet1!$A$1-1)*10,FALSE)&gt;99999,-3,IF(VLOOKUP($A770,Sheet1!$B$3:$AH$1266,Sheet1!L$1+(Sheet1!$A$1-1)*10,FALSE)&gt;9999,-2,IF(VLOOKUP($A770,Sheet1!$B$3:$AH$1266,Sheet1!L$1+(Sheet1!$A$1-1)*10,FALSE)&gt;999,-1,0)))))))</f>
        <v>550</v>
      </c>
      <c r="AC770" s="65">
        <f>IF(ISNA(VLOOKUP($A770,Sheet1!$B$3:$AH$1266,Sheet1!M$1+(Sheet1!$A$1-1)*10,FALSE))=TRUE,"---",IF(VLOOKUP($A770,Sheet1!$B$3:$AH$1266,Sheet1!M$1+(Sheet1!$A$1-1)*10,FALSE)="---","---", (ROUND(VLOOKUP($A770,Sheet1!$B$3:$AH$1266,Sheet1!M$1+(Sheet1!$A$1-1)*10,FALSE),IF(VLOOKUP($A770,Sheet1!$B$3:$AH$1266,Sheet1!M$1+(Sheet1!$A$1-1)*10,FALSE)&gt;99999,-3,IF(VLOOKUP($A770,Sheet1!$B$3:$AH$1266,Sheet1!M$1+(Sheet1!$A$1-1)*10,FALSE)&gt;9999,-2,IF(VLOOKUP($A770,Sheet1!$B$3:$AH$1266,Sheet1!M$1+(Sheet1!$A$1-1)*10,FALSE)&gt;999,-1,0)))))))</f>
        <v>624</v>
      </c>
      <c r="AD770" s="65">
        <f>IF(ISNA(VLOOKUP($A770,Sheet1!$B$3:$AH$1266,Sheet1!N$1+(Sheet1!$A$1-1)*10,FALSE))=TRUE,"---",IF(VLOOKUP($A770,Sheet1!$B$3:$AH$1266,Sheet1!N$1+(Sheet1!$A$1-1)*10,FALSE)="---","---", (ROUND(VLOOKUP($A770,Sheet1!$B$3:$AH$1266,Sheet1!N$1+(Sheet1!$A$1-1)*10,FALSE),IF(VLOOKUP($A770,Sheet1!$B$3:$AH$1266,Sheet1!N$1+(Sheet1!$A$1-1)*10,FALSE)&gt;99999,-3,IF(VLOOKUP($A770,Sheet1!$B$3:$AH$1266,Sheet1!N$1+(Sheet1!$A$1-1)*10,FALSE)&gt;9999,-2,IF(VLOOKUP($A770,Sheet1!$B$3:$AH$1266,Sheet1!N$1+(Sheet1!$A$1-1)*10,FALSE)&gt;999,-1,0)))))))</f>
        <v>724</v>
      </c>
    </row>
    <row r="771" spans="1:30" ht="25.5" customHeight="1" x14ac:dyDescent="0.25">
      <c r="A771" s="133" t="s">
        <v>1173</v>
      </c>
      <c r="B771" s="141" t="s">
        <v>1174</v>
      </c>
      <c r="C771" s="133">
        <v>422007</v>
      </c>
      <c r="D771" s="133">
        <v>744829</v>
      </c>
      <c r="E771" s="67" t="s">
        <v>3040</v>
      </c>
      <c r="F771" s="135" t="s">
        <v>4405</v>
      </c>
      <c r="G771" s="118" t="s">
        <v>160</v>
      </c>
      <c r="H771" s="136">
        <v>11.8</v>
      </c>
      <c r="I771" s="119">
        <v>12973</v>
      </c>
      <c r="J771" s="137" t="s">
        <v>4405</v>
      </c>
      <c r="K771" s="118" t="s">
        <v>17</v>
      </c>
      <c r="L771" s="122">
        <v>2370</v>
      </c>
      <c r="M771" s="123">
        <v>201</v>
      </c>
      <c r="N771" s="118" t="s">
        <v>321</v>
      </c>
      <c r="O771" s="71" t="str">
        <f t="shared" si="24"/>
        <v>&lt;0.2</v>
      </c>
      <c r="P771" s="71">
        <f>IF(O771&lt;&gt;"",VLOOKUP($A771,Sheet4!$A$2:$O$1309,14,FALSE)*100,"")</f>
        <v>0.9374424601702791</v>
      </c>
      <c r="Q771" s="71">
        <f>IF(P771&lt;&gt;"",VLOOKUP($A771,Sheet4!$A$2:$O$1309,15,FALSE)*100,"")</f>
        <v>8.8128087598196903</v>
      </c>
      <c r="R771" s="73" t="str">
        <f t="shared" si="26"/>
        <v>&gt;500</v>
      </c>
      <c r="S771" s="63" t="s">
        <v>4366</v>
      </c>
      <c r="T771" s="63" t="str">
        <f>IF(ISNA(VLOOKUP(A771,Sheet1!B$3:C$1266,2,FALSE)=TRUE),"NC",VLOOKUP(A771,Sheet1!B$3:C$1266,2,FALSE))</f>
        <v>Rural</v>
      </c>
      <c r="U771" s="66">
        <f>IF(ISNA(VLOOKUP($A771,Sheet1!$B$3:$AH$1266,Sheet1!E$1+(Sheet1!$A$1-1)*10,FALSE))=TRUE,"---",IF(VLOOKUP($A771,Sheet1!$B$3:$AH$1266,Sheet1!E$1+(Sheet1!$A$1-1)*10,FALSE)="---","---", (ROUND(VLOOKUP($A771,Sheet1!$B$3:$AH$1266,Sheet1!E$1+(Sheet1!$A$1-1)*10,FALSE),IF(VLOOKUP($A771,Sheet1!$B$3:$AH$1266,Sheet1!E$1+(Sheet1!$A$1-1)*10,FALSE)&gt;99999,-3,IF(VLOOKUP($A771,Sheet1!$B$3:$AH$1266,Sheet1!E$1+(Sheet1!$A$1-1)*10,FALSE)&gt;9999,-2,IF(VLOOKUP($A771,Sheet1!$B$3:$AH$1266,Sheet1!E$1+(Sheet1!$A$1-1)*10,FALSE)&gt;999,-1,0)))))))</f>
        <v>334</v>
      </c>
      <c r="V771" s="66">
        <f>IF(ISNA(VLOOKUP($A771,Sheet1!$B$3:$AH$1266,Sheet1!F$1+(Sheet1!$A$1-1)*10,FALSE))=TRUE,"---",IF(VLOOKUP($A771,Sheet1!$B$3:$AH$1266,Sheet1!F$1+(Sheet1!$A$1-1)*10,FALSE)="---","---", (ROUND(VLOOKUP($A771,Sheet1!$B$3:$AH$1266,Sheet1!F$1+(Sheet1!$A$1-1)*10,FALSE),IF(VLOOKUP($A771,Sheet1!$B$3:$AH$1266,Sheet1!F$1+(Sheet1!$A$1-1)*10,FALSE)&gt;99999,-3,IF(VLOOKUP($A771,Sheet1!$B$3:$AH$1266,Sheet1!F$1+(Sheet1!$A$1-1)*10,FALSE)&gt;9999,-2,IF(VLOOKUP($A771,Sheet1!$B$3:$AH$1266,Sheet1!F$1+(Sheet1!$A$1-1)*10,FALSE)&gt;999,-1,0)))))))</f>
        <v>408</v>
      </c>
      <c r="W771" s="66">
        <f>IF(ISNA(VLOOKUP($A771,Sheet1!$B$3:$AH$1266,Sheet1!G$1+(Sheet1!$A$1-1)*10,FALSE))=TRUE,"---",IF(VLOOKUP($A771,Sheet1!$B$3:$AH$1266,Sheet1!G$1+(Sheet1!$A$1-1)*10,FALSE)="---","---", (ROUND(VLOOKUP($A771,Sheet1!$B$3:$AH$1266,Sheet1!G$1+(Sheet1!$A$1-1)*10,FALSE),IF(VLOOKUP($A771,Sheet1!$B$3:$AH$1266,Sheet1!G$1+(Sheet1!$A$1-1)*10,FALSE)&gt;99999,-3,IF(VLOOKUP($A771,Sheet1!$B$3:$AH$1266,Sheet1!G$1+(Sheet1!$A$1-1)*10,FALSE)&gt;9999,-2,IF(VLOOKUP($A771,Sheet1!$B$3:$AH$1266,Sheet1!G$1+(Sheet1!$A$1-1)*10,FALSE)&gt;999,-1,0)))))))</f>
        <v>502</v>
      </c>
      <c r="X771" s="66">
        <f>IF(ISNA(VLOOKUP($A771,Sheet1!$B$3:$AH$1266,Sheet1!H$1+(Sheet1!$A$1-1)*10,FALSE))=TRUE,"---",IF(VLOOKUP($A771,Sheet1!$B$3:$AH$1266,Sheet1!H$1+(Sheet1!$A$1-1)*10,FALSE)="---","---", (ROUND(VLOOKUP($A771,Sheet1!$B$3:$AH$1266,Sheet1!H$1+(Sheet1!$A$1-1)*10,FALSE),IF(VLOOKUP($A771,Sheet1!$B$3:$AH$1266,Sheet1!H$1+(Sheet1!$A$1-1)*10,FALSE)&gt;99999,-3,IF(VLOOKUP($A771,Sheet1!$B$3:$AH$1266,Sheet1!H$1+(Sheet1!$A$1-1)*10,FALSE)&gt;9999,-2,IF(VLOOKUP($A771,Sheet1!$B$3:$AH$1266,Sheet1!H$1+(Sheet1!$A$1-1)*10,FALSE)&gt;999,-1,0)))))))</f>
        <v>759</v>
      </c>
      <c r="Y771" s="66">
        <f>IF(ISNA(VLOOKUP($A771,Sheet1!$B$3:$AH$1266,Sheet1!I$1+(Sheet1!$A$1-1)*10,FALSE))=TRUE,"---",IF(VLOOKUP($A771,Sheet1!$B$3:$AH$1266,Sheet1!I$1+(Sheet1!$A$1-1)*10,FALSE)="---","---", (ROUND(VLOOKUP($A771,Sheet1!$B$3:$AH$1266,Sheet1!I$1+(Sheet1!$A$1-1)*10,FALSE),IF(VLOOKUP($A771,Sheet1!$B$3:$AH$1266,Sheet1!I$1+(Sheet1!$A$1-1)*10,FALSE)&gt;99999,-3,IF(VLOOKUP($A771,Sheet1!$B$3:$AH$1266,Sheet1!I$1+(Sheet1!$A$1-1)*10,FALSE)&gt;9999,-2,IF(VLOOKUP($A771,Sheet1!$B$3:$AH$1266,Sheet1!I$1+(Sheet1!$A$1-1)*10,FALSE)&gt;999,-1,0)))))))</f>
        <v>945</v>
      </c>
      <c r="Z771" s="66">
        <f>IF(ISNA(VLOOKUP($A771,Sheet1!$B$3:$AH$1266,Sheet1!J$1+(Sheet1!$A$1-1)*10,FALSE))=TRUE,"---",IF(VLOOKUP($A771,Sheet1!$B$3:$AH$1266,Sheet1!J$1+(Sheet1!$A$1-1)*10,FALSE)="---","---", (ROUND(VLOOKUP($A771,Sheet1!$B$3:$AH$1266,Sheet1!J$1+(Sheet1!$A$1-1)*10,FALSE),IF(VLOOKUP($A771,Sheet1!$B$3:$AH$1266,Sheet1!J$1+(Sheet1!$A$1-1)*10,FALSE)&gt;99999,-3,IF(VLOOKUP($A771,Sheet1!$B$3:$AH$1266,Sheet1!J$1+(Sheet1!$A$1-1)*10,FALSE)&gt;9999,-2,IF(VLOOKUP($A771,Sheet1!$B$3:$AH$1266,Sheet1!J$1+(Sheet1!$A$1-1)*10,FALSE)&gt;999,-1,0)))))))</f>
        <v>1190</v>
      </c>
      <c r="AA771" s="66">
        <f>IF(ISNA(VLOOKUP($A771,Sheet1!$B$3:$AH$1266,Sheet1!K$1+(Sheet1!$A$1-1)*10,FALSE))=TRUE,"---",IF(VLOOKUP($A771,Sheet1!$B$3:$AH$1266,Sheet1!K$1+(Sheet1!$A$1-1)*10,FALSE)="---","---", (ROUND(VLOOKUP($A771,Sheet1!$B$3:$AH$1266,Sheet1!K$1+(Sheet1!$A$1-1)*10,FALSE),IF(VLOOKUP($A771,Sheet1!$B$3:$AH$1266,Sheet1!K$1+(Sheet1!$A$1-1)*10,FALSE)&gt;99999,-3,IF(VLOOKUP($A771,Sheet1!$B$3:$AH$1266,Sheet1!K$1+(Sheet1!$A$1-1)*10,FALSE)&gt;9999,-2,IF(VLOOKUP($A771,Sheet1!$B$3:$AH$1266,Sheet1!K$1+(Sheet1!$A$1-1)*10,FALSE)&gt;999,-1,0)))))))</f>
        <v>1380</v>
      </c>
      <c r="AB771" s="66">
        <f>IF(ISNA(VLOOKUP($A771,Sheet1!$B$3:$AH$1266,Sheet1!L$1+(Sheet1!$A$1-1)*10,FALSE))=TRUE,"---",IF(VLOOKUP($A771,Sheet1!$B$3:$AH$1266,Sheet1!L$1+(Sheet1!$A$1-1)*10,FALSE)="---","---", (ROUND(VLOOKUP($A771,Sheet1!$B$3:$AH$1266,Sheet1!L$1+(Sheet1!$A$1-1)*10,FALSE),IF(VLOOKUP($A771,Sheet1!$B$3:$AH$1266,Sheet1!L$1+(Sheet1!$A$1-1)*10,FALSE)&gt;99999,-3,IF(VLOOKUP($A771,Sheet1!$B$3:$AH$1266,Sheet1!L$1+(Sheet1!$A$1-1)*10,FALSE)&gt;9999,-2,IF(VLOOKUP($A771,Sheet1!$B$3:$AH$1266,Sheet1!L$1+(Sheet1!$A$1-1)*10,FALSE)&gt;999,-1,0)))))))</f>
        <v>1580</v>
      </c>
      <c r="AC771" s="66">
        <f>IF(ISNA(VLOOKUP($A771,Sheet1!$B$3:$AH$1266,Sheet1!M$1+(Sheet1!$A$1-1)*10,FALSE))=TRUE,"---",IF(VLOOKUP($A771,Sheet1!$B$3:$AH$1266,Sheet1!M$1+(Sheet1!$A$1-1)*10,FALSE)="---","---", (ROUND(VLOOKUP($A771,Sheet1!$B$3:$AH$1266,Sheet1!M$1+(Sheet1!$A$1-1)*10,FALSE),IF(VLOOKUP($A771,Sheet1!$B$3:$AH$1266,Sheet1!M$1+(Sheet1!$A$1-1)*10,FALSE)&gt;99999,-3,IF(VLOOKUP($A771,Sheet1!$B$3:$AH$1266,Sheet1!M$1+(Sheet1!$A$1-1)*10,FALSE)&gt;9999,-2,IF(VLOOKUP($A771,Sheet1!$B$3:$AH$1266,Sheet1!M$1+(Sheet1!$A$1-1)*10,FALSE)&gt;999,-1,0)))))))</f>
        <v>1780</v>
      </c>
      <c r="AD771" s="66">
        <f>IF(ISNA(VLOOKUP($A771,Sheet1!$B$3:$AH$1266,Sheet1!N$1+(Sheet1!$A$1-1)*10,FALSE))=TRUE,"---",IF(VLOOKUP($A771,Sheet1!$B$3:$AH$1266,Sheet1!N$1+(Sheet1!$A$1-1)*10,FALSE)="---","---", (ROUND(VLOOKUP($A771,Sheet1!$B$3:$AH$1266,Sheet1!N$1+(Sheet1!$A$1-1)*10,FALSE),IF(VLOOKUP($A771,Sheet1!$B$3:$AH$1266,Sheet1!N$1+(Sheet1!$A$1-1)*10,FALSE)&gt;99999,-3,IF(VLOOKUP($A771,Sheet1!$B$3:$AH$1266,Sheet1!N$1+(Sheet1!$A$1-1)*10,FALSE)&gt;9999,-2,IF(VLOOKUP($A771,Sheet1!$B$3:$AH$1266,Sheet1!N$1+(Sheet1!$A$1-1)*10,FALSE)&gt;999,-1,0)))))))</f>
        <v>2050</v>
      </c>
    </row>
    <row r="772" spans="1:30" ht="25.5" customHeight="1" x14ac:dyDescent="0.25">
      <c r="A772" s="125" t="s">
        <v>1175</v>
      </c>
      <c r="B772" s="126" t="s">
        <v>1176</v>
      </c>
      <c r="C772" s="125">
        <v>421843</v>
      </c>
      <c r="D772" s="125">
        <v>744911</v>
      </c>
      <c r="E772" s="70" t="s">
        <v>3040</v>
      </c>
      <c r="F772" s="139" t="s">
        <v>4405</v>
      </c>
      <c r="G772" s="127" t="s">
        <v>160</v>
      </c>
      <c r="H772" s="128">
        <v>1.26</v>
      </c>
      <c r="I772" s="112">
        <v>19585</v>
      </c>
      <c r="J772" s="140" t="s">
        <v>4405</v>
      </c>
      <c r="K772" s="127" t="s">
        <v>17</v>
      </c>
      <c r="L772" s="115">
        <v>383</v>
      </c>
      <c r="M772" s="116">
        <v>304</v>
      </c>
      <c r="N772" s="127" t="s">
        <v>199</v>
      </c>
      <c r="O772" s="68">
        <f t="shared" si="24"/>
        <v>0.95163261242346764</v>
      </c>
      <c r="P772" s="68">
        <f>IF(O772&lt;&gt;"",VLOOKUP($A772,Sheet4!$A$2:$O$1309,14,FALSE)*100,"")</f>
        <v>1.2022521591772195</v>
      </c>
      <c r="Q772" s="68">
        <f>IF(P772&lt;&gt;"",VLOOKUP($A772,Sheet4!$A$2:$O$1309,15,FALSE)*100,"")</f>
        <v>11.172545804167965</v>
      </c>
      <c r="R772" s="74" t="str">
        <f t="shared" si="26"/>
        <v>100</v>
      </c>
      <c r="S772" s="64" t="s">
        <v>4366</v>
      </c>
      <c r="T772" s="64" t="str">
        <f>IF(ISNA(VLOOKUP(A772,Sheet1!B$3:C$1266,2,FALSE)=TRUE),"NC",VLOOKUP(A772,Sheet1!B$3:C$1266,2,FALSE))</f>
        <v>Rural</v>
      </c>
      <c r="U772" s="65">
        <f>IF(ISNA(VLOOKUP($A772,Sheet1!$B$3:$AH$1266,Sheet1!E$1+(Sheet1!$A$1-1)*10,FALSE))=TRUE,"---",IF(VLOOKUP($A772,Sheet1!$B$3:$AH$1266,Sheet1!E$1+(Sheet1!$A$1-1)*10,FALSE)="---","---", (ROUND(VLOOKUP($A772,Sheet1!$B$3:$AH$1266,Sheet1!E$1+(Sheet1!$A$1-1)*10,FALSE),IF(VLOOKUP($A772,Sheet1!$B$3:$AH$1266,Sheet1!E$1+(Sheet1!$A$1-1)*10,FALSE)&gt;99999,-3,IF(VLOOKUP($A772,Sheet1!$B$3:$AH$1266,Sheet1!E$1+(Sheet1!$A$1-1)*10,FALSE)&gt;9999,-2,IF(VLOOKUP($A772,Sheet1!$B$3:$AH$1266,Sheet1!E$1+(Sheet1!$A$1-1)*10,FALSE)&gt;999,-1,0)))))))</f>
        <v>67</v>
      </c>
      <c r="V772" s="65">
        <f>IF(ISNA(VLOOKUP($A772,Sheet1!$B$3:$AH$1266,Sheet1!F$1+(Sheet1!$A$1-1)*10,FALSE))=TRUE,"---",IF(VLOOKUP($A772,Sheet1!$B$3:$AH$1266,Sheet1!F$1+(Sheet1!$A$1-1)*10,FALSE)="---","---", (ROUND(VLOOKUP($A772,Sheet1!$B$3:$AH$1266,Sheet1!F$1+(Sheet1!$A$1-1)*10,FALSE),IF(VLOOKUP($A772,Sheet1!$B$3:$AH$1266,Sheet1!F$1+(Sheet1!$A$1-1)*10,FALSE)&gt;99999,-3,IF(VLOOKUP($A772,Sheet1!$B$3:$AH$1266,Sheet1!F$1+(Sheet1!$A$1-1)*10,FALSE)&gt;9999,-2,IF(VLOOKUP($A772,Sheet1!$B$3:$AH$1266,Sheet1!F$1+(Sheet1!$A$1-1)*10,FALSE)&gt;999,-1,0)))))))</f>
        <v>83</v>
      </c>
      <c r="W772" s="65">
        <f>IF(ISNA(VLOOKUP($A772,Sheet1!$B$3:$AH$1266,Sheet1!G$1+(Sheet1!$A$1-1)*10,FALSE))=TRUE,"---",IF(VLOOKUP($A772,Sheet1!$B$3:$AH$1266,Sheet1!G$1+(Sheet1!$A$1-1)*10,FALSE)="---","---", (ROUND(VLOOKUP($A772,Sheet1!$B$3:$AH$1266,Sheet1!G$1+(Sheet1!$A$1-1)*10,FALSE),IF(VLOOKUP($A772,Sheet1!$B$3:$AH$1266,Sheet1!G$1+(Sheet1!$A$1-1)*10,FALSE)&gt;99999,-3,IF(VLOOKUP($A772,Sheet1!$B$3:$AH$1266,Sheet1!G$1+(Sheet1!$A$1-1)*10,FALSE)&gt;9999,-2,IF(VLOOKUP($A772,Sheet1!$B$3:$AH$1266,Sheet1!G$1+(Sheet1!$A$1-1)*10,FALSE)&gt;999,-1,0)))))))</f>
        <v>105</v>
      </c>
      <c r="X772" s="65">
        <f>IF(ISNA(VLOOKUP($A772,Sheet1!$B$3:$AH$1266,Sheet1!H$1+(Sheet1!$A$1-1)*10,FALSE))=TRUE,"---",IF(VLOOKUP($A772,Sheet1!$B$3:$AH$1266,Sheet1!H$1+(Sheet1!$A$1-1)*10,FALSE)="---","---", (ROUND(VLOOKUP($A772,Sheet1!$B$3:$AH$1266,Sheet1!H$1+(Sheet1!$A$1-1)*10,FALSE),IF(VLOOKUP($A772,Sheet1!$B$3:$AH$1266,Sheet1!H$1+(Sheet1!$A$1-1)*10,FALSE)&gt;99999,-3,IF(VLOOKUP($A772,Sheet1!$B$3:$AH$1266,Sheet1!H$1+(Sheet1!$A$1-1)*10,FALSE)&gt;9999,-2,IF(VLOOKUP($A772,Sheet1!$B$3:$AH$1266,Sheet1!H$1+(Sheet1!$A$1-1)*10,FALSE)&gt;999,-1,0)))))))</f>
        <v>166</v>
      </c>
      <c r="Y772" s="65">
        <f>IF(ISNA(VLOOKUP($A772,Sheet1!$B$3:$AH$1266,Sheet1!I$1+(Sheet1!$A$1-1)*10,FALSE))=TRUE,"---",IF(VLOOKUP($A772,Sheet1!$B$3:$AH$1266,Sheet1!I$1+(Sheet1!$A$1-1)*10,FALSE)="---","---", (ROUND(VLOOKUP($A772,Sheet1!$B$3:$AH$1266,Sheet1!I$1+(Sheet1!$A$1-1)*10,FALSE),IF(VLOOKUP($A772,Sheet1!$B$3:$AH$1266,Sheet1!I$1+(Sheet1!$A$1-1)*10,FALSE)&gt;99999,-3,IF(VLOOKUP($A772,Sheet1!$B$3:$AH$1266,Sheet1!I$1+(Sheet1!$A$1-1)*10,FALSE)&gt;9999,-2,IF(VLOOKUP($A772,Sheet1!$B$3:$AH$1266,Sheet1!I$1+(Sheet1!$A$1-1)*10,FALSE)&gt;999,-1,0)))))))</f>
        <v>212</v>
      </c>
      <c r="Z772" s="65">
        <f>IF(ISNA(VLOOKUP($A772,Sheet1!$B$3:$AH$1266,Sheet1!J$1+(Sheet1!$A$1-1)*10,FALSE))=TRUE,"---",IF(VLOOKUP($A772,Sheet1!$B$3:$AH$1266,Sheet1!J$1+(Sheet1!$A$1-1)*10,FALSE)="---","---", (ROUND(VLOOKUP($A772,Sheet1!$B$3:$AH$1266,Sheet1!J$1+(Sheet1!$A$1-1)*10,FALSE),IF(VLOOKUP($A772,Sheet1!$B$3:$AH$1266,Sheet1!J$1+(Sheet1!$A$1-1)*10,FALSE)&gt;99999,-3,IF(VLOOKUP($A772,Sheet1!$B$3:$AH$1266,Sheet1!J$1+(Sheet1!$A$1-1)*10,FALSE)&gt;9999,-2,IF(VLOOKUP($A772,Sheet1!$B$3:$AH$1266,Sheet1!J$1+(Sheet1!$A$1-1)*10,FALSE)&gt;999,-1,0)))))))</f>
        <v>274</v>
      </c>
      <c r="AA772" s="65">
        <f>IF(ISNA(VLOOKUP($A772,Sheet1!$B$3:$AH$1266,Sheet1!K$1+(Sheet1!$A$1-1)*10,FALSE))=TRUE,"---",IF(VLOOKUP($A772,Sheet1!$B$3:$AH$1266,Sheet1!K$1+(Sheet1!$A$1-1)*10,FALSE)="---","---", (ROUND(VLOOKUP($A772,Sheet1!$B$3:$AH$1266,Sheet1!K$1+(Sheet1!$A$1-1)*10,FALSE),IF(VLOOKUP($A772,Sheet1!$B$3:$AH$1266,Sheet1!K$1+(Sheet1!$A$1-1)*10,FALSE)&gt;99999,-3,IF(VLOOKUP($A772,Sheet1!$B$3:$AH$1266,Sheet1!K$1+(Sheet1!$A$1-1)*10,FALSE)&gt;9999,-2,IF(VLOOKUP($A772,Sheet1!$B$3:$AH$1266,Sheet1!K$1+(Sheet1!$A$1-1)*10,FALSE)&gt;999,-1,0)))))))</f>
        <v>325</v>
      </c>
      <c r="AB772" s="65">
        <f>IF(ISNA(VLOOKUP($A772,Sheet1!$B$3:$AH$1266,Sheet1!L$1+(Sheet1!$A$1-1)*10,FALSE))=TRUE,"---",IF(VLOOKUP($A772,Sheet1!$B$3:$AH$1266,Sheet1!L$1+(Sheet1!$A$1-1)*10,FALSE)="---","---", (ROUND(VLOOKUP($A772,Sheet1!$B$3:$AH$1266,Sheet1!L$1+(Sheet1!$A$1-1)*10,FALSE),IF(VLOOKUP($A772,Sheet1!$B$3:$AH$1266,Sheet1!L$1+(Sheet1!$A$1-1)*10,FALSE)&gt;99999,-3,IF(VLOOKUP($A772,Sheet1!$B$3:$AH$1266,Sheet1!L$1+(Sheet1!$A$1-1)*10,FALSE)&gt;9999,-2,IF(VLOOKUP($A772,Sheet1!$B$3:$AH$1266,Sheet1!L$1+(Sheet1!$A$1-1)*10,FALSE)&gt;999,-1,0)))))))</f>
        <v>378</v>
      </c>
      <c r="AC772" s="65">
        <f>IF(ISNA(VLOOKUP($A772,Sheet1!$B$3:$AH$1266,Sheet1!M$1+(Sheet1!$A$1-1)*10,FALSE))=TRUE,"---",IF(VLOOKUP($A772,Sheet1!$B$3:$AH$1266,Sheet1!M$1+(Sheet1!$A$1-1)*10,FALSE)="---","---", (ROUND(VLOOKUP($A772,Sheet1!$B$3:$AH$1266,Sheet1!M$1+(Sheet1!$A$1-1)*10,FALSE),IF(VLOOKUP($A772,Sheet1!$B$3:$AH$1266,Sheet1!M$1+(Sheet1!$A$1-1)*10,FALSE)&gt;99999,-3,IF(VLOOKUP($A772,Sheet1!$B$3:$AH$1266,Sheet1!M$1+(Sheet1!$A$1-1)*10,FALSE)&gt;9999,-2,IF(VLOOKUP($A772,Sheet1!$B$3:$AH$1266,Sheet1!M$1+(Sheet1!$A$1-1)*10,FALSE)&gt;999,-1,0)))))))</f>
        <v>433</v>
      </c>
      <c r="AD772" s="65">
        <f>IF(ISNA(VLOOKUP($A772,Sheet1!$B$3:$AH$1266,Sheet1!N$1+(Sheet1!$A$1-1)*10,FALSE))=TRUE,"---",IF(VLOOKUP($A772,Sheet1!$B$3:$AH$1266,Sheet1!N$1+(Sheet1!$A$1-1)*10,FALSE)="---","---", (ROUND(VLOOKUP($A772,Sheet1!$B$3:$AH$1266,Sheet1!N$1+(Sheet1!$A$1-1)*10,FALSE),IF(VLOOKUP($A772,Sheet1!$B$3:$AH$1266,Sheet1!N$1+(Sheet1!$A$1-1)*10,FALSE)&gt;99999,-3,IF(VLOOKUP($A772,Sheet1!$B$3:$AH$1266,Sheet1!N$1+(Sheet1!$A$1-1)*10,FALSE)&gt;9999,-2,IF(VLOOKUP($A772,Sheet1!$B$3:$AH$1266,Sheet1!N$1+(Sheet1!$A$1-1)*10,FALSE)&gt;999,-1,0)))))))</f>
        <v>509</v>
      </c>
    </row>
    <row r="773" spans="1:30" ht="25.5" customHeight="1" x14ac:dyDescent="0.25">
      <c r="A773" s="304" t="s">
        <v>1177</v>
      </c>
      <c r="B773" s="393" t="s">
        <v>1178</v>
      </c>
      <c r="C773" s="304">
        <v>421649</v>
      </c>
      <c r="D773" s="304">
        <v>745426</v>
      </c>
      <c r="E773" s="305" t="s">
        <v>3040</v>
      </c>
      <c r="F773" s="117" t="s">
        <v>4692</v>
      </c>
      <c r="G773" s="118" t="s">
        <v>31</v>
      </c>
      <c r="H773" s="348">
        <v>134</v>
      </c>
      <c r="I773" s="119">
        <v>35083</v>
      </c>
      <c r="J773" s="176">
        <v>9.8000000000000007</v>
      </c>
      <c r="K773" s="118" t="s">
        <v>185</v>
      </c>
      <c r="L773" s="122">
        <v>13000</v>
      </c>
      <c r="M773" s="164">
        <v>97</v>
      </c>
      <c r="N773" s="118" t="s">
        <v>20</v>
      </c>
      <c r="O773" s="71">
        <f t="shared" si="24"/>
        <v>0.37173430841845451</v>
      </c>
      <c r="P773" s="71">
        <f>IF(O773&lt;&gt;"",VLOOKUP($A773,Sheet4!$A$2:$O$1309,14,FALSE)*100,"")</f>
        <v>0.33780156387953619</v>
      </c>
      <c r="Q773" s="71">
        <f>IF(P773&lt;&gt;"",VLOOKUP($A773,Sheet4!$A$2:$O$1309,15,FALSE)*100,"")</f>
        <v>3.2600495568969157</v>
      </c>
      <c r="R773" s="73" t="str">
        <f t="shared" si="26"/>
        <v>&gt;200,  &lt;500</v>
      </c>
      <c r="S773" s="357" t="s">
        <v>4366</v>
      </c>
      <c r="T773" s="357" t="str">
        <f>IF(ISNA(VLOOKUP(A773,Sheet1!B$3:C$1266,2,FALSE)=TRUE),"NC",VLOOKUP(A773,Sheet1!B$3:C$1266,2,FALSE))</f>
        <v>Rural10</v>
      </c>
      <c r="U773" s="385">
        <f>IF(ISNA(VLOOKUP($A773,Sheet1!$B$3:$AH$1266,Sheet1!E$1+(Sheet1!$A$1-1)*10,FALSE))=TRUE,"---",IF(VLOOKUP($A773,Sheet1!$B$3:$AH$1266,Sheet1!E$1+(Sheet1!$A$1-1)*10,FALSE)="---","---", (ROUND(VLOOKUP($A773,Sheet1!$B$3:$AH$1266,Sheet1!E$1+(Sheet1!$A$1-1)*10,FALSE),IF(VLOOKUP($A773,Sheet1!$B$3:$AH$1266,Sheet1!E$1+(Sheet1!$A$1-1)*10,FALSE)&gt;99999,-3,IF(VLOOKUP($A773,Sheet1!$B$3:$AH$1266,Sheet1!E$1+(Sheet1!$A$1-1)*10,FALSE)&gt;9999,-2,IF(VLOOKUP($A773,Sheet1!$B$3:$AH$1266,Sheet1!E$1+(Sheet1!$A$1-1)*10,FALSE)&gt;999,-1,0)))))))</f>
        <v>2880</v>
      </c>
      <c r="V773" s="385">
        <f>IF(ISNA(VLOOKUP($A773,Sheet1!$B$3:$AH$1266,Sheet1!F$1+(Sheet1!$A$1-1)*10,FALSE))=TRUE,"---",IF(VLOOKUP($A773,Sheet1!$B$3:$AH$1266,Sheet1!F$1+(Sheet1!$A$1-1)*10,FALSE)="---","---", (ROUND(VLOOKUP($A773,Sheet1!$B$3:$AH$1266,Sheet1!F$1+(Sheet1!$A$1-1)*10,FALSE),IF(VLOOKUP($A773,Sheet1!$B$3:$AH$1266,Sheet1!F$1+(Sheet1!$A$1-1)*10,FALSE)&gt;99999,-3,IF(VLOOKUP($A773,Sheet1!$B$3:$AH$1266,Sheet1!F$1+(Sheet1!$A$1-1)*10,FALSE)&gt;9999,-2,IF(VLOOKUP($A773,Sheet1!$B$3:$AH$1266,Sheet1!F$1+(Sheet1!$A$1-1)*10,FALSE)&gt;999,-1,0)))))))</f>
        <v>3430</v>
      </c>
      <c r="W773" s="385">
        <f>IF(ISNA(VLOOKUP($A773,Sheet1!$B$3:$AH$1266,Sheet1!G$1+(Sheet1!$A$1-1)*10,FALSE))=TRUE,"---",IF(VLOOKUP($A773,Sheet1!$B$3:$AH$1266,Sheet1!G$1+(Sheet1!$A$1-1)*10,FALSE)="---","---", (ROUND(VLOOKUP($A773,Sheet1!$B$3:$AH$1266,Sheet1!G$1+(Sheet1!$A$1-1)*10,FALSE),IF(VLOOKUP($A773,Sheet1!$B$3:$AH$1266,Sheet1!G$1+(Sheet1!$A$1-1)*10,FALSE)&gt;99999,-3,IF(VLOOKUP($A773,Sheet1!$B$3:$AH$1266,Sheet1!G$1+(Sheet1!$A$1-1)*10,FALSE)&gt;9999,-2,IF(VLOOKUP($A773,Sheet1!$B$3:$AH$1266,Sheet1!G$1+(Sheet1!$A$1-1)*10,FALSE)&gt;999,-1,0)))))))</f>
        <v>4100</v>
      </c>
      <c r="X773" s="385">
        <f>IF(ISNA(VLOOKUP($A773,Sheet1!$B$3:$AH$1266,Sheet1!H$1+(Sheet1!$A$1-1)*10,FALSE))=TRUE,"---",IF(VLOOKUP($A773,Sheet1!$B$3:$AH$1266,Sheet1!H$1+(Sheet1!$A$1-1)*10,FALSE)="---","---", (ROUND(VLOOKUP($A773,Sheet1!$B$3:$AH$1266,Sheet1!H$1+(Sheet1!$A$1-1)*10,FALSE),IF(VLOOKUP($A773,Sheet1!$B$3:$AH$1266,Sheet1!H$1+(Sheet1!$A$1-1)*10,FALSE)&gt;99999,-3,IF(VLOOKUP($A773,Sheet1!$B$3:$AH$1266,Sheet1!H$1+(Sheet1!$A$1-1)*10,FALSE)&gt;9999,-2,IF(VLOOKUP($A773,Sheet1!$B$3:$AH$1266,Sheet1!H$1+(Sheet1!$A$1-1)*10,FALSE)&gt;999,-1,0)))))))</f>
        <v>5850</v>
      </c>
      <c r="Y773" s="385">
        <f>IF(ISNA(VLOOKUP($A773,Sheet1!$B$3:$AH$1266,Sheet1!I$1+(Sheet1!$A$1-1)*10,FALSE))=TRUE,"---",IF(VLOOKUP($A773,Sheet1!$B$3:$AH$1266,Sheet1!I$1+(Sheet1!$A$1-1)*10,FALSE)="---","---", (ROUND(VLOOKUP($A773,Sheet1!$B$3:$AH$1266,Sheet1!I$1+(Sheet1!$A$1-1)*10,FALSE),IF(VLOOKUP($A773,Sheet1!$B$3:$AH$1266,Sheet1!I$1+(Sheet1!$A$1-1)*10,FALSE)&gt;99999,-3,IF(VLOOKUP($A773,Sheet1!$B$3:$AH$1266,Sheet1!I$1+(Sheet1!$A$1-1)*10,FALSE)&gt;9999,-2,IF(VLOOKUP($A773,Sheet1!$B$3:$AH$1266,Sheet1!I$1+(Sheet1!$A$1-1)*10,FALSE)&gt;999,-1,0)))))))</f>
        <v>7060</v>
      </c>
      <c r="Z773" s="385">
        <f>IF(ISNA(VLOOKUP($A773,Sheet1!$B$3:$AH$1266,Sheet1!J$1+(Sheet1!$A$1-1)*10,FALSE))=TRUE,"---",IF(VLOOKUP($A773,Sheet1!$B$3:$AH$1266,Sheet1!J$1+(Sheet1!$A$1-1)*10,FALSE)="---","---", (ROUND(VLOOKUP($A773,Sheet1!$B$3:$AH$1266,Sheet1!J$1+(Sheet1!$A$1-1)*10,FALSE),IF(VLOOKUP($A773,Sheet1!$B$3:$AH$1266,Sheet1!J$1+(Sheet1!$A$1-1)*10,FALSE)&gt;99999,-3,IF(VLOOKUP($A773,Sheet1!$B$3:$AH$1266,Sheet1!J$1+(Sheet1!$A$1-1)*10,FALSE)&gt;9999,-2,IF(VLOOKUP($A773,Sheet1!$B$3:$AH$1266,Sheet1!J$1+(Sheet1!$A$1-1)*10,FALSE)&gt;999,-1,0)))))))</f>
        <v>8620</v>
      </c>
      <c r="AA773" s="385">
        <f>IF(ISNA(VLOOKUP($A773,Sheet1!$B$3:$AH$1266,Sheet1!K$1+(Sheet1!$A$1-1)*10,FALSE))=TRUE,"---",IF(VLOOKUP($A773,Sheet1!$B$3:$AH$1266,Sheet1!K$1+(Sheet1!$A$1-1)*10,FALSE)="---","---", (ROUND(VLOOKUP($A773,Sheet1!$B$3:$AH$1266,Sheet1!K$1+(Sheet1!$A$1-1)*10,FALSE),IF(VLOOKUP($A773,Sheet1!$B$3:$AH$1266,Sheet1!K$1+(Sheet1!$A$1-1)*10,FALSE)&gt;99999,-3,IF(VLOOKUP($A773,Sheet1!$B$3:$AH$1266,Sheet1!K$1+(Sheet1!$A$1-1)*10,FALSE)&gt;9999,-2,IF(VLOOKUP($A773,Sheet1!$B$3:$AH$1266,Sheet1!K$1+(Sheet1!$A$1-1)*10,FALSE)&gt;999,-1,0)))))))</f>
        <v>9820</v>
      </c>
      <c r="AB773" s="385">
        <f>IF(ISNA(VLOOKUP($A773,Sheet1!$B$3:$AH$1266,Sheet1!L$1+(Sheet1!$A$1-1)*10,FALSE))=TRUE,"---",IF(VLOOKUP($A773,Sheet1!$B$3:$AH$1266,Sheet1!L$1+(Sheet1!$A$1-1)*10,FALSE)="---","---", (ROUND(VLOOKUP($A773,Sheet1!$B$3:$AH$1266,Sheet1!L$1+(Sheet1!$A$1-1)*10,FALSE),IF(VLOOKUP($A773,Sheet1!$B$3:$AH$1266,Sheet1!L$1+(Sheet1!$A$1-1)*10,FALSE)&gt;99999,-3,IF(VLOOKUP($A773,Sheet1!$B$3:$AH$1266,Sheet1!L$1+(Sheet1!$A$1-1)*10,FALSE)&gt;9999,-2,IF(VLOOKUP($A773,Sheet1!$B$3:$AH$1266,Sheet1!L$1+(Sheet1!$A$1-1)*10,FALSE)&gt;999,-1,0)))))))</f>
        <v>11000</v>
      </c>
      <c r="AC773" s="385">
        <f>IF(ISNA(VLOOKUP($A773,Sheet1!$B$3:$AH$1266,Sheet1!M$1+(Sheet1!$A$1-1)*10,FALSE))=TRUE,"---",IF(VLOOKUP($A773,Sheet1!$B$3:$AH$1266,Sheet1!M$1+(Sheet1!$A$1-1)*10,FALSE)="---","---", (ROUND(VLOOKUP($A773,Sheet1!$B$3:$AH$1266,Sheet1!M$1+(Sheet1!$A$1-1)*10,FALSE),IF(VLOOKUP($A773,Sheet1!$B$3:$AH$1266,Sheet1!M$1+(Sheet1!$A$1-1)*10,FALSE)&gt;99999,-3,IF(VLOOKUP($A773,Sheet1!$B$3:$AH$1266,Sheet1!M$1+(Sheet1!$A$1-1)*10,FALSE)&gt;9999,-2,IF(VLOOKUP($A773,Sheet1!$B$3:$AH$1266,Sheet1!M$1+(Sheet1!$A$1-1)*10,FALSE)&gt;999,-1,0)))))))</f>
        <v>12300</v>
      </c>
      <c r="AD773" s="385">
        <f>IF(ISNA(VLOOKUP($A773,Sheet1!$B$3:$AH$1266,Sheet1!N$1+(Sheet1!$A$1-1)*10,FALSE))=TRUE,"---",IF(VLOOKUP($A773,Sheet1!$B$3:$AH$1266,Sheet1!N$1+(Sheet1!$A$1-1)*10,FALSE)="---","---", (ROUND(VLOOKUP($A773,Sheet1!$B$3:$AH$1266,Sheet1!N$1+(Sheet1!$A$1-1)*10,FALSE),IF(VLOOKUP($A773,Sheet1!$B$3:$AH$1266,Sheet1!N$1+(Sheet1!$A$1-1)*10,FALSE)&gt;99999,-3,IF(VLOOKUP($A773,Sheet1!$B$3:$AH$1266,Sheet1!N$1+(Sheet1!$A$1-1)*10,FALSE)&gt;9999,-2,IF(VLOOKUP($A773,Sheet1!$B$3:$AH$1266,Sheet1!N$1+(Sheet1!$A$1-1)*10,FALSE)&gt;999,-1,0)))))))</f>
        <v>14000</v>
      </c>
    </row>
    <row r="774" spans="1:30" ht="25.5" customHeight="1" x14ac:dyDescent="0.25">
      <c r="A774" s="304"/>
      <c r="B774" s="346"/>
      <c r="C774" s="304"/>
      <c r="D774" s="304"/>
      <c r="E774" s="305" t="e">
        <v>#N/A</v>
      </c>
      <c r="F774" s="117" t="s">
        <v>4693</v>
      </c>
      <c r="G774" s="118" t="s">
        <v>286</v>
      </c>
      <c r="H774" s="348"/>
      <c r="I774" s="377">
        <v>40783</v>
      </c>
      <c r="J774" s="336">
        <v>12.53</v>
      </c>
      <c r="K774" s="340" t="s">
        <v>4405</v>
      </c>
      <c r="L774" s="338">
        <v>8860</v>
      </c>
      <c r="M774" s="381">
        <v>66.099999999999994</v>
      </c>
      <c r="N774" s="351" t="s">
        <v>127</v>
      </c>
      <c r="O774" s="328" t="s">
        <v>4405</v>
      </c>
      <c r="P774" s="328" t="s">
        <v>4405</v>
      </c>
      <c r="Q774" s="328" t="s">
        <v>4405</v>
      </c>
      <c r="R774" s="358" t="s">
        <v>4405</v>
      </c>
      <c r="S774" s="357" t="e">
        <v>#N/A</v>
      </c>
      <c r="T774" s="357" t="str">
        <f>IF(ISNA(VLOOKUP(A774,Sheet1!B$3:C$1266,2,FALSE)=TRUE),"ND",VLOOKUP(A774,Sheet1!B$3:C$1266,2,FALSE))</f>
        <v>ND</v>
      </c>
      <c r="U774" s="385" t="str">
        <f>IF(ISNA(VLOOKUP($A774,Sheet1!$B$3:$AH$1266,Sheet1!E$1+(Sheet1!$A$1-1)*10,FALSE))=TRUE,"---",IF(VLOOKUP($A774,Sheet1!$B$3:$AH$1266,Sheet1!E$1+(Sheet1!$A$1-1)*10,FALSE)="---","---", (ROUND(VLOOKUP($A774,Sheet1!$B$3:$AH$1266,Sheet1!E$1+(Sheet1!$A$1-1)*10,FALSE),IF(VLOOKUP($A774,Sheet1!$B$3:$AH$1266,Sheet1!E$1+(Sheet1!$A$1-1)*10,FALSE)&gt;99999,-3,IF(VLOOKUP($A774,Sheet1!$B$3:$AH$1266,Sheet1!E$1+(Sheet1!$A$1-1)*10,FALSE)&gt;9999,-2,IF(VLOOKUP($A774,Sheet1!$B$3:$AH$1266,Sheet1!E$1+(Sheet1!$A$1-1)*10,FALSE)&gt;999,-1,0)))))))</f>
        <v>---</v>
      </c>
      <c r="V774" s="385" t="str">
        <f>IF(ISNA(VLOOKUP($A774,Sheet1!$B$3:$AH$1266,Sheet1!F$1+(Sheet1!$A$1-1)*10,FALSE))=TRUE,"---",IF(VLOOKUP($A774,Sheet1!$B$3:$AH$1266,Sheet1!F$1+(Sheet1!$A$1-1)*10,FALSE)="---","---", (ROUND(VLOOKUP($A774,Sheet1!$B$3:$AH$1266,Sheet1!F$1+(Sheet1!$A$1-1)*10,FALSE),IF(VLOOKUP($A774,Sheet1!$B$3:$AH$1266,Sheet1!F$1+(Sheet1!$A$1-1)*10,FALSE)&gt;99999,-3,IF(VLOOKUP($A774,Sheet1!$B$3:$AH$1266,Sheet1!F$1+(Sheet1!$A$1-1)*10,FALSE)&gt;9999,-2,IF(VLOOKUP($A774,Sheet1!$B$3:$AH$1266,Sheet1!F$1+(Sheet1!$A$1-1)*10,FALSE)&gt;999,-1,0)))))))</f>
        <v>---</v>
      </c>
      <c r="W774" s="385" t="str">
        <f>IF(ISNA(VLOOKUP($A774,Sheet1!$B$3:$AH$1266,Sheet1!G$1+(Sheet1!$A$1-1)*10,FALSE))=TRUE,"---",IF(VLOOKUP($A774,Sheet1!$B$3:$AH$1266,Sheet1!G$1+(Sheet1!$A$1-1)*10,FALSE)="---","---", (ROUND(VLOOKUP($A774,Sheet1!$B$3:$AH$1266,Sheet1!G$1+(Sheet1!$A$1-1)*10,FALSE),IF(VLOOKUP($A774,Sheet1!$B$3:$AH$1266,Sheet1!G$1+(Sheet1!$A$1-1)*10,FALSE)&gt;99999,-3,IF(VLOOKUP($A774,Sheet1!$B$3:$AH$1266,Sheet1!G$1+(Sheet1!$A$1-1)*10,FALSE)&gt;9999,-2,IF(VLOOKUP($A774,Sheet1!$B$3:$AH$1266,Sheet1!G$1+(Sheet1!$A$1-1)*10,FALSE)&gt;999,-1,0)))))))</f>
        <v>---</v>
      </c>
      <c r="X774" s="385" t="str">
        <f>IF(ISNA(VLOOKUP($A774,Sheet1!$B$3:$AH$1266,Sheet1!H$1+(Sheet1!$A$1-1)*10,FALSE))=TRUE,"---",IF(VLOOKUP($A774,Sheet1!$B$3:$AH$1266,Sheet1!H$1+(Sheet1!$A$1-1)*10,FALSE)="---","---", (ROUND(VLOOKUP($A774,Sheet1!$B$3:$AH$1266,Sheet1!H$1+(Sheet1!$A$1-1)*10,FALSE),IF(VLOOKUP($A774,Sheet1!$B$3:$AH$1266,Sheet1!H$1+(Sheet1!$A$1-1)*10,FALSE)&gt;99999,-3,IF(VLOOKUP($A774,Sheet1!$B$3:$AH$1266,Sheet1!H$1+(Sheet1!$A$1-1)*10,FALSE)&gt;9999,-2,IF(VLOOKUP($A774,Sheet1!$B$3:$AH$1266,Sheet1!H$1+(Sheet1!$A$1-1)*10,FALSE)&gt;999,-1,0)))))))</f>
        <v>---</v>
      </c>
      <c r="Y774" s="385" t="str">
        <f>IF(ISNA(VLOOKUP($A774,Sheet1!$B$3:$AH$1266,Sheet1!I$1+(Sheet1!$A$1-1)*10,FALSE))=TRUE,"---",IF(VLOOKUP($A774,Sheet1!$B$3:$AH$1266,Sheet1!I$1+(Sheet1!$A$1-1)*10,FALSE)="---","---", (ROUND(VLOOKUP($A774,Sheet1!$B$3:$AH$1266,Sheet1!I$1+(Sheet1!$A$1-1)*10,FALSE),IF(VLOOKUP($A774,Sheet1!$B$3:$AH$1266,Sheet1!I$1+(Sheet1!$A$1-1)*10,FALSE)&gt;99999,-3,IF(VLOOKUP($A774,Sheet1!$B$3:$AH$1266,Sheet1!I$1+(Sheet1!$A$1-1)*10,FALSE)&gt;9999,-2,IF(VLOOKUP($A774,Sheet1!$B$3:$AH$1266,Sheet1!I$1+(Sheet1!$A$1-1)*10,FALSE)&gt;999,-1,0)))))))</f>
        <v>---</v>
      </c>
      <c r="Z774" s="385" t="str">
        <f>IF(ISNA(VLOOKUP($A774,Sheet1!$B$3:$AH$1266,Sheet1!J$1+(Sheet1!$A$1-1)*10,FALSE))=TRUE,"---",IF(VLOOKUP($A774,Sheet1!$B$3:$AH$1266,Sheet1!J$1+(Sheet1!$A$1-1)*10,FALSE)="---","---", (ROUND(VLOOKUP($A774,Sheet1!$B$3:$AH$1266,Sheet1!J$1+(Sheet1!$A$1-1)*10,FALSE),IF(VLOOKUP($A774,Sheet1!$B$3:$AH$1266,Sheet1!J$1+(Sheet1!$A$1-1)*10,FALSE)&gt;99999,-3,IF(VLOOKUP($A774,Sheet1!$B$3:$AH$1266,Sheet1!J$1+(Sheet1!$A$1-1)*10,FALSE)&gt;9999,-2,IF(VLOOKUP($A774,Sheet1!$B$3:$AH$1266,Sheet1!J$1+(Sheet1!$A$1-1)*10,FALSE)&gt;999,-1,0)))))))</f>
        <v>---</v>
      </c>
      <c r="AA774" s="385" t="str">
        <f>IF(ISNA(VLOOKUP($A774,Sheet1!$B$3:$AH$1266,Sheet1!K$1+(Sheet1!$A$1-1)*10,FALSE))=TRUE,"---",IF(VLOOKUP($A774,Sheet1!$B$3:$AH$1266,Sheet1!K$1+(Sheet1!$A$1-1)*10,FALSE)="---","---", (ROUND(VLOOKUP($A774,Sheet1!$B$3:$AH$1266,Sheet1!K$1+(Sheet1!$A$1-1)*10,FALSE),IF(VLOOKUP($A774,Sheet1!$B$3:$AH$1266,Sheet1!K$1+(Sheet1!$A$1-1)*10,FALSE)&gt;99999,-3,IF(VLOOKUP($A774,Sheet1!$B$3:$AH$1266,Sheet1!K$1+(Sheet1!$A$1-1)*10,FALSE)&gt;9999,-2,IF(VLOOKUP($A774,Sheet1!$B$3:$AH$1266,Sheet1!K$1+(Sheet1!$A$1-1)*10,FALSE)&gt;999,-1,0)))))))</f>
        <v>---</v>
      </c>
      <c r="AB774" s="385" t="str">
        <f>IF(ISNA(VLOOKUP($A774,Sheet1!$B$3:$AH$1266,Sheet1!L$1+(Sheet1!$A$1-1)*10,FALSE))=TRUE,"---",IF(VLOOKUP($A774,Sheet1!$B$3:$AH$1266,Sheet1!L$1+(Sheet1!$A$1-1)*10,FALSE)="---","---", (ROUND(VLOOKUP($A774,Sheet1!$B$3:$AH$1266,Sheet1!L$1+(Sheet1!$A$1-1)*10,FALSE),IF(VLOOKUP($A774,Sheet1!$B$3:$AH$1266,Sheet1!L$1+(Sheet1!$A$1-1)*10,FALSE)&gt;99999,-3,IF(VLOOKUP($A774,Sheet1!$B$3:$AH$1266,Sheet1!L$1+(Sheet1!$A$1-1)*10,FALSE)&gt;9999,-2,IF(VLOOKUP($A774,Sheet1!$B$3:$AH$1266,Sheet1!L$1+(Sheet1!$A$1-1)*10,FALSE)&gt;999,-1,0)))))))</f>
        <v>---</v>
      </c>
      <c r="AC774" s="385" t="str">
        <f>IF(ISNA(VLOOKUP($A774,Sheet1!$B$3:$AH$1266,Sheet1!M$1+(Sheet1!$A$1-1)*10,FALSE))=TRUE,"---",IF(VLOOKUP($A774,Sheet1!$B$3:$AH$1266,Sheet1!M$1+(Sheet1!$A$1-1)*10,FALSE)="---","---", (ROUND(VLOOKUP($A774,Sheet1!$B$3:$AH$1266,Sheet1!M$1+(Sheet1!$A$1-1)*10,FALSE),IF(VLOOKUP($A774,Sheet1!$B$3:$AH$1266,Sheet1!M$1+(Sheet1!$A$1-1)*10,FALSE)&gt;99999,-3,IF(VLOOKUP($A774,Sheet1!$B$3:$AH$1266,Sheet1!M$1+(Sheet1!$A$1-1)*10,FALSE)&gt;9999,-2,IF(VLOOKUP($A774,Sheet1!$B$3:$AH$1266,Sheet1!M$1+(Sheet1!$A$1-1)*10,FALSE)&gt;999,-1,0)))))))</f>
        <v>---</v>
      </c>
      <c r="AD774" s="385" t="str">
        <f>IF(ISNA(VLOOKUP($A774,Sheet1!$B$3:$AH$1266,Sheet1!N$1+(Sheet1!$A$1-1)*10,FALSE))=TRUE,"---",IF(VLOOKUP($A774,Sheet1!$B$3:$AH$1266,Sheet1!N$1+(Sheet1!$A$1-1)*10,FALSE)="---","---", (ROUND(VLOOKUP($A774,Sheet1!$B$3:$AH$1266,Sheet1!N$1+(Sheet1!$A$1-1)*10,FALSE),IF(VLOOKUP($A774,Sheet1!$B$3:$AH$1266,Sheet1!N$1+(Sheet1!$A$1-1)*10,FALSE)&gt;99999,-3,IF(VLOOKUP($A774,Sheet1!$B$3:$AH$1266,Sheet1!N$1+(Sheet1!$A$1-1)*10,FALSE)&gt;9999,-2,IF(VLOOKUP($A774,Sheet1!$B$3:$AH$1266,Sheet1!N$1+(Sheet1!$A$1-1)*10,FALSE)&gt;999,-1,0)))))))</f>
        <v>---</v>
      </c>
    </row>
    <row r="775" spans="1:30" ht="25.5" customHeight="1" x14ac:dyDescent="0.25">
      <c r="A775" s="304"/>
      <c r="B775" s="346"/>
      <c r="C775" s="304"/>
      <c r="D775" s="304"/>
      <c r="E775" s="305"/>
      <c r="F775" s="117" t="s">
        <v>4497</v>
      </c>
      <c r="G775" s="118" t="s">
        <v>31</v>
      </c>
      <c r="H775" s="348"/>
      <c r="I775" s="378"/>
      <c r="J775" s="337"/>
      <c r="K775" s="341"/>
      <c r="L775" s="339"/>
      <c r="M775" s="382"/>
      <c r="N775" s="352"/>
      <c r="O775" s="329" t="e">
        <f t="shared" ref="O775:O837" si="27">IF(U775&lt;&gt;"---",IF(L775&lt;W775,"&gt;50",IF(AND(L775&gt;=W775,L775&lt;=X775),(W$8-(((LOG(L775)-LOG(W775))/((LOG(X775)-LOG(W775)))*(W$8-X$8)))),IF(AND(L775&gt;=X775,L775&lt;=Y775),(X$8-(((LOG(L775)-LOG(X775))/((LOG(Y775)-LOG(X775)))*(X$8-Y$8)))),IF(AND(L775&gt;=Y775,L775&lt;=Z775),(Y$8-(((LOG(L775)-LOG(Y775))/((LOG(Z775)-LOG(Y775)))*(Y$8-Z$8)))),IF(AND(L775&gt;=Z775,L775&lt;=AA775),(Z$8-(((LOG(L775)-LOG(Z775))/((LOG(AA775)-LOG(Z775)))*(Z$8-AA$8)))),IF(AND(L775&gt;=AA775,L775&lt;=AB775),(AA$8-(((LOG(L775)-LOG(AA775))/((LOG(AB775)-LOG(AA775)))*(AA$8-AB$8)))),IF(AND(L775&gt;=AB775,L775&lt;=AC775),(AB$8-(((LOG(L775)-LOG(AB775))/((LOG(AC775)-LOG(AB775)))*(AB$8-AC$8)))),IF(AND(L775&gt;=AC775,L775&lt;=AD775),(AC$8-(((LOG(L775)-LOG(AC775))/((LOG(AD775)-LOG(AC775)))*(AC$8-AD$8)))),IF(L775&gt;AD775*1.1,"&lt;0.2",0.2))))))))),"")</f>
        <v>#NUM!</v>
      </c>
      <c r="P775" s="329" t="e">
        <f>IF(O775&lt;&gt;"",VLOOKUP($A775,Sheet4!$A$2:$O$1309,14,FALSE)*100,"")</f>
        <v>#NUM!</v>
      </c>
      <c r="Q775" s="329" t="e">
        <f>IF(P775&lt;&gt;"",VLOOKUP($A775,Sheet4!$A$2:$O$1309,15,FALSE)*100,"")</f>
        <v>#NUM!</v>
      </c>
      <c r="R775" s="357" t="e">
        <f t="shared" si="26"/>
        <v>#NUM!</v>
      </c>
      <c r="S775" s="357"/>
      <c r="T775" s="357"/>
      <c r="U775" s="385"/>
      <c r="V775" s="385"/>
      <c r="W775" s="385"/>
      <c r="X775" s="385"/>
      <c r="Y775" s="385"/>
      <c r="Z775" s="385"/>
      <c r="AA775" s="385"/>
      <c r="AB775" s="385"/>
      <c r="AC775" s="385"/>
      <c r="AD775" s="385"/>
    </row>
    <row r="776" spans="1:30" ht="25.5" customHeight="1" x14ac:dyDescent="0.25">
      <c r="A776" s="125" t="s">
        <v>1179</v>
      </c>
      <c r="B776" s="126" t="s">
        <v>1180</v>
      </c>
      <c r="C776" s="125">
        <v>421715</v>
      </c>
      <c r="D776" s="125">
        <v>745554</v>
      </c>
      <c r="E776" s="70" t="s">
        <v>3040</v>
      </c>
      <c r="F776" s="139" t="s">
        <v>4405</v>
      </c>
      <c r="G776" s="127" t="s">
        <v>160</v>
      </c>
      <c r="H776" s="128">
        <v>5.81</v>
      </c>
      <c r="I776" s="112">
        <v>12974</v>
      </c>
      <c r="J776" s="140" t="s">
        <v>4405</v>
      </c>
      <c r="K776" s="127" t="s">
        <v>17</v>
      </c>
      <c r="L776" s="115">
        <v>2850</v>
      </c>
      <c r="M776" s="116">
        <v>491</v>
      </c>
      <c r="N776" s="127" t="s">
        <v>321</v>
      </c>
      <c r="O776" s="68" t="str">
        <f t="shared" si="27"/>
        <v>&lt;0.2</v>
      </c>
      <c r="P776" s="68">
        <f>IF(O776&lt;&gt;"",VLOOKUP($A776,Sheet4!$A$2:$O$1309,14,FALSE)*100,"")</f>
        <v>0.9374424601702791</v>
      </c>
      <c r="Q776" s="68">
        <f>IF(P776&lt;&gt;"",VLOOKUP($A776,Sheet4!$A$2:$O$1309,15,FALSE)*100,"")</f>
        <v>8.8128087598196903</v>
      </c>
      <c r="R776" s="74" t="str">
        <f t="shared" si="26"/>
        <v>&gt;500</v>
      </c>
      <c r="S776" s="64" t="s">
        <v>4366</v>
      </c>
      <c r="T776" s="64" t="str">
        <f>IF(ISNA(VLOOKUP(A776,Sheet1!B$3:C$1266,2,FALSE)=TRUE),"NC",VLOOKUP(A776,Sheet1!B$3:C$1266,2,FALSE))</f>
        <v>Rural</v>
      </c>
      <c r="U776" s="65">
        <f>IF(ISNA(VLOOKUP($A776,Sheet1!$B$3:$AH$1266,Sheet1!E$1+(Sheet1!$A$1-1)*10,FALSE))=TRUE,"---",IF(VLOOKUP($A776,Sheet1!$B$3:$AH$1266,Sheet1!E$1+(Sheet1!$A$1-1)*10,FALSE)="---","---", (ROUND(VLOOKUP($A776,Sheet1!$B$3:$AH$1266,Sheet1!E$1+(Sheet1!$A$1-1)*10,FALSE),IF(VLOOKUP($A776,Sheet1!$B$3:$AH$1266,Sheet1!E$1+(Sheet1!$A$1-1)*10,FALSE)&gt;99999,-3,IF(VLOOKUP($A776,Sheet1!$B$3:$AH$1266,Sheet1!E$1+(Sheet1!$A$1-1)*10,FALSE)&gt;9999,-2,IF(VLOOKUP($A776,Sheet1!$B$3:$AH$1266,Sheet1!E$1+(Sheet1!$A$1-1)*10,FALSE)&gt;999,-1,0)))))))</f>
        <v>209</v>
      </c>
      <c r="V776" s="65">
        <f>IF(ISNA(VLOOKUP($A776,Sheet1!$B$3:$AH$1266,Sheet1!F$1+(Sheet1!$A$1-1)*10,FALSE))=TRUE,"---",IF(VLOOKUP($A776,Sheet1!$B$3:$AH$1266,Sheet1!F$1+(Sheet1!$A$1-1)*10,FALSE)="---","---", (ROUND(VLOOKUP($A776,Sheet1!$B$3:$AH$1266,Sheet1!F$1+(Sheet1!$A$1-1)*10,FALSE),IF(VLOOKUP($A776,Sheet1!$B$3:$AH$1266,Sheet1!F$1+(Sheet1!$A$1-1)*10,FALSE)&gt;99999,-3,IF(VLOOKUP($A776,Sheet1!$B$3:$AH$1266,Sheet1!F$1+(Sheet1!$A$1-1)*10,FALSE)&gt;9999,-2,IF(VLOOKUP($A776,Sheet1!$B$3:$AH$1266,Sheet1!F$1+(Sheet1!$A$1-1)*10,FALSE)&gt;999,-1,0)))))))</f>
        <v>257</v>
      </c>
      <c r="W776" s="65">
        <f>IF(ISNA(VLOOKUP($A776,Sheet1!$B$3:$AH$1266,Sheet1!G$1+(Sheet1!$A$1-1)*10,FALSE))=TRUE,"---",IF(VLOOKUP($A776,Sheet1!$B$3:$AH$1266,Sheet1!G$1+(Sheet1!$A$1-1)*10,FALSE)="---","---", (ROUND(VLOOKUP($A776,Sheet1!$B$3:$AH$1266,Sheet1!G$1+(Sheet1!$A$1-1)*10,FALSE),IF(VLOOKUP($A776,Sheet1!$B$3:$AH$1266,Sheet1!G$1+(Sheet1!$A$1-1)*10,FALSE)&gt;99999,-3,IF(VLOOKUP($A776,Sheet1!$B$3:$AH$1266,Sheet1!G$1+(Sheet1!$A$1-1)*10,FALSE)&gt;9999,-2,IF(VLOOKUP($A776,Sheet1!$B$3:$AH$1266,Sheet1!G$1+(Sheet1!$A$1-1)*10,FALSE)&gt;999,-1,0)))))))</f>
        <v>318</v>
      </c>
      <c r="X776" s="65">
        <f>IF(ISNA(VLOOKUP($A776,Sheet1!$B$3:$AH$1266,Sheet1!H$1+(Sheet1!$A$1-1)*10,FALSE))=TRUE,"---",IF(VLOOKUP($A776,Sheet1!$B$3:$AH$1266,Sheet1!H$1+(Sheet1!$A$1-1)*10,FALSE)="---","---", (ROUND(VLOOKUP($A776,Sheet1!$B$3:$AH$1266,Sheet1!H$1+(Sheet1!$A$1-1)*10,FALSE),IF(VLOOKUP($A776,Sheet1!$B$3:$AH$1266,Sheet1!H$1+(Sheet1!$A$1-1)*10,FALSE)&gt;99999,-3,IF(VLOOKUP($A776,Sheet1!$B$3:$AH$1266,Sheet1!H$1+(Sheet1!$A$1-1)*10,FALSE)&gt;9999,-2,IF(VLOOKUP($A776,Sheet1!$B$3:$AH$1266,Sheet1!H$1+(Sheet1!$A$1-1)*10,FALSE)&gt;999,-1,0)))))))</f>
        <v>486</v>
      </c>
      <c r="Y776" s="65">
        <f>IF(ISNA(VLOOKUP($A776,Sheet1!$B$3:$AH$1266,Sheet1!I$1+(Sheet1!$A$1-1)*10,FALSE))=TRUE,"---",IF(VLOOKUP($A776,Sheet1!$B$3:$AH$1266,Sheet1!I$1+(Sheet1!$A$1-1)*10,FALSE)="---","---", (ROUND(VLOOKUP($A776,Sheet1!$B$3:$AH$1266,Sheet1!I$1+(Sheet1!$A$1-1)*10,FALSE),IF(VLOOKUP($A776,Sheet1!$B$3:$AH$1266,Sheet1!I$1+(Sheet1!$A$1-1)*10,FALSE)&gt;99999,-3,IF(VLOOKUP($A776,Sheet1!$B$3:$AH$1266,Sheet1!I$1+(Sheet1!$A$1-1)*10,FALSE)&gt;9999,-2,IF(VLOOKUP($A776,Sheet1!$B$3:$AH$1266,Sheet1!I$1+(Sheet1!$A$1-1)*10,FALSE)&gt;999,-1,0)))))))</f>
        <v>609</v>
      </c>
      <c r="Z776" s="65">
        <f>IF(ISNA(VLOOKUP($A776,Sheet1!$B$3:$AH$1266,Sheet1!J$1+(Sheet1!$A$1-1)*10,FALSE))=TRUE,"---",IF(VLOOKUP($A776,Sheet1!$B$3:$AH$1266,Sheet1!J$1+(Sheet1!$A$1-1)*10,FALSE)="---","---", (ROUND(VLOOKUP($A776,Sheet1!$B$3:$AH$1266,Sheet1!J$1+(Sheet1!$A$1-1)*10,FALSE),IF(VLOOKUP($A776,Sheet1!$B$3:$AH$1266,Sheet1!J$1+(Sheet1!$A$1-1)*10,FALSE)&gt;99999,-3,IF(VLOOKUP($A776,Sheet1!$B$3:$AH$1266,Sheet1!J$1+(Sheet1!$A$1-1)*10,FALSE)&gt;9999,-2,IF(VLOOKUP($A776,Sheet1!$B$3:$AH$1266,Sheet1!J$1+(Sheet1!$A$1-1)*10,FALSE)&gt;999,-1,0)))))))</f>
        <v>771</v>
      </c>
      <c r="AA776" s="65">
        <f>IF(ISNA(VLOOKUP($A776,Sheet1!$B$3:$AH$1266,Sheet1!K$1+(Sheet1!$A$1-1)*10,FALSE))=TRUE,"---",IF(VLOOKUP($A776,Sheet1!$B$3:$AH$1266,Sheet1!K$1+(Sheet1!$A$1-1)*10,FALSE)="---","---", (ROUND(VLOOKUP($A776,Sheet1!$B$3:$AH$1266,Sheet1!K$1+(Sheet1!$A$1-1)*10,FALSE),IF(VLOOKUP($A776,Sheet1!$B$3:$AH$1266,Sheet1!K$1+(Sheet1!$A$1-1)*10,FALSE)&gt;99999,-3,IF(VLOOKUP($A776,Sheet1!$B$3:$AH$1266,Sheet1!K$1+(Sheet1!$A$1-1)*10,FALSE)&gt;9999,-2,IF(VLOOKUP($A776,Sheet1!$B$3:$AH$1266,Sheet1!K$1+(Sheet1!$A$1-1)*10,FALSE)&gt;999,-1,0)))))))</f>
        <v>900</v>
      </c>
      <c r="AB776" s="65">
        <f>IF(ISNA(VLOOKUP($A776,Sheet1!$B$3:$AH$1266,Sheet1!L$1+(Sheet1!$A$1-1)*10,FALSE))=TRUE,"---",IF(VLOOKUP($A776,Sheet1!$B$3:$AH$1266,Sheet1!L$1+(Sheet1!$A$1-1)*10,FALSE)="---","---", (ROUND(VLOOKUP($A776,Sheet1!$B$3:$AH$1266,Sheet1!L$1+(Sheet1!$A$1-1)*10,FALSE),IF(VLOOKUP($A776,Sheet1!$B$3:$AH$1266,Sheet1!L$1+(Sheet1!$A$1-1)*10,FALSE)&gt;99999,-3,IF(VLOOKUP($A776,Sheet1!$B$3:$AH$1266,Sheet1!L$1+(Sheet1!$A$1-1)*10,FALSE)&gt;9999,-2,IF(VLOOKUP($A776,Sheet1!$B$3:$AH$1266,Sheet1!L$1+(Sheet1!$A$1-1)*10,FALSE)&gt;999,-1,0)))))))</f>
        <v>1030</v>
      </c>
      <c r="AC776" s="65">
        <f>IF(ISNA(VLOOKUP($A776,Sheet1!$B$3:$AH$1266,Sheet1!M$1+(Sheet1!$A$1-1)*10,FALSE))=TRUE,"---",IF(VLOOKUP($A776,Sheet1!$B$3:$AH$1266,Sheet1!M$1+(Sheet1!$A$1-1)*10,FALSE)="---","---", (ROUND(VLOOKUP($A776,Sheet1!$B$3:$AH$1266,Sheet1!M$1+(Sheet1!$A$1-1)*10,FALSE),IF(VLOOKUP($A776,Sheet1!$B$3:$AH$1266,Sheet1!M$1+(Sheet1!$A$1-1)*10,FALSE)&gt;99999,-3,IF(VLOOKUP($A776,Sheet1!$B$3:$AH$1266,Sheet1!M$1+(Sheet1!$A$1-1)*10,FALSE)&gt;9999,-2,IF(VLOOKUP($A776,Sheet1!$B$3:$AH$1266,Sheet1!M$1+(Sheet1!$A$1-1)*10,FALSE)&gt;999,-1,0)))))))</f>
        <v>1170</v>
      </c>
      <c r="AD776" s="65">
        <f>IF(ISNA(VLOOKUP($A776,Sheet1!$B$3:$AH$1266,Sheet1!N$1+(Sheet1!$A$1-1)*10,FALSE))=TRUE,"---",IF(VLOOKUP($A776,Sheet1!$B$3:$AH$1266,Sheet1!N$1+(Sheet1!$A$1-1)*10,FALSE)="---","---", (ROUND(VLOOKUP($A776,Sheet1!$B$3:$AH$1266,Sheet1!N$1+(Sheet1!$A$1-1)*10,FALSE),IF(VLOOKUP($A776,Sheet1!$B$3:$AH$1266,Sheet1!N$1+(Sheet1!$A$1-1)*10,FALSE)&gt;99999,-3,IF(VLOOKUP($A776,Sheet1!$B$3:$AH$1266,Sheet1!N$1+(Sheet1!$A$1-1)*10,FALSE)&gt;9999,-2,IF(VLOOKUP($A776,Sheet1!$B$3:$AH$1266,Sheet1!N$1+(Sheet1!$A$1-1)*10,FALSE)&gt;999,-1,0)))))))</f>
        <v>1350</v>
      </c>
    </row>
    <row r="777" spans="1:30" ht="25.5" customHeight="1" x14ac:dyDescent="0.25">
      <c r="A777" s="133" t="s">
        <v>1181</v>
      </c>
      <c r="B777" s="141" t="s">
        <v>1182</v>
      </c>
      <c r="C777" s="133">
        <v>421419</v>
      </c>
      <c r="D777" s="133">
        <v>744410</v>
      </c>
      <c r="E777" s="67" t="s">
        <v>3040</v>
      </c>
      <c r="F777" s="117" t="s">
        <v>4537</v>
      </c>
      <c r="G777" s="118" t="s">
        <v>31</v>
      </c>
      <c r="H777" s="136">
        <v>0.76</v>
      </c>
      <c r="I777" s="119">
        <v>38896</v>
      </c>
      <c r="J777" s="124">
        <v>2.42</v>
      </c>
      <c r="K777" s="121" t="s">
        <v>4405</v>
      </c>
      <c r="L777" s="122">
        <v>95</v>
      </c>
      <c r="M777" s="123">
        <v>125</v>
      </c>
      <c r="N777" s="118" t="s">
        <v>1183</v>
      </c>
      <c r="O777" s="71">
        <f t="shared" si="27"/>
        <v>9.4880221746832536</v>
      </c>
      <c r="P777" s="71">
        <f>IF(O777&lt;&gt;"",VLOOKUP($A777,Sheet4!$A$2:$O$1309,14,FALSE)*100,"")</f>
        <v>1.6473855015570193</v>
      </c>
      <c r="Q777" s="71">
        <f>IF(P777&lt;&gt;"",VLOOKUP($A777,Sheet4!$A$2:$O$1309,15,FALSE)*100,"")</f>
        <v>15.015864480938291</v>
      </c>
      <c r="R777" s="73">
        <f t="shared" si="26"/>
        <v>10</v>
      </c>
      <c r="S777" s="63" t="s">
        <v>4366</v>
      </c>
      <c r="T777" s="63" t="str">
        <f>IF(ISNA(VLOOKUP(A777,Sheet1!B$3:C$1266,2,FALSE)=TRUE),"NC",VLOOKUP(A777,Sheet1!B$3:C$1266,2,FALSE))</f>
        <v>Rural10</v>
      </c>
      <c r="U777" s="66">
        <f>IF(ISNA(VLOOKUP($A777,Sheet1!$B$3:$AH$1266,Sheet1!E$1+(Sheet1!$A$1-1)*10,FALSE))=TRUE,"---",IF(VLOOKUP($A777,Sheet1!$B$3:$AH$1266,Sheet1!E$1+(Sheet1!$A$1-1)*10,FALSE)="---","---", (ROUND(VLOOKUP($A777,Sheet1!$B$3:$AH$1266,Sheet1!E$1+(Sheet1!$A$1-1)*10,FALSE),IF(VLOOKUP($A777,Sheet1!$B$3:$AH$1266,Sheet1!E$1+(Sheet1!$A$1-1)*10,FALSE)&gt;99999,-3,IF(VLOOKUP($A777,Sheet1!$B$3:$AH$1266,Sheet1!E$1+(Sheet1!$A$1-1)*10,FALSE)&gt;9999,-2,IF(VLOOKUP($A777,Sheet1!$B$3:$AH$1266,Sheet1!E$1+(Sheet1!$A$1-1)*10,FALSE)&gt;999,-1,0)))))))</f>
        <v>21</v>
      </c>
      <c r="V777" s="66">
        <f>IF(ISNA(VLOOKUP($A777,Sheet1!$B$3:$AH$1266,Sheet1!F$1+(Sheet1!$A$1-1)*10,FALSE))=TRUE,"---",IF(VLOOKUP($A777,Sheet1!$B$3:$AH$1266,Sheet1!F$1+(Sheet1!$A$1-1)*10,FALSE)="---","---", (ROUND(VLOOKUP($A777,Sheet1!$B$3:$AH$1266,Sheet1!F$1+(Sheet1!$A$1-1)*10,FALSE),IF(VLOOKUP($A777,Sheet1!$B$3:$AH$1266,Sheet1!F$1+(Sheet1!$A$1-1)*10,FALSE)&gt;99999,-3,IF(VLOOKUP($A777,Sheet1!$B$3:$AH$1266,Sheet1!F$1+(Sheet1!$A$1-1)*10,FALSE)&gt;9999,-2,IF(VLOOKUP($A777,Sheet1!$B$3:$AH$1266,Sheet1!F$1+(Sheet1!$A$1-1)*10,FALSE)&gt;999,-1,0)))))))</f>
        <v>26</v>
      </c>
      <c r="W777" s="66">
        <f>IF(ISNA(VLOOKUP($A777,Sheet1!$B$3:$AH$1266,Sheet1!G$1+(Sheet1!$A$1-1)*10,FALSE))=TRUE,"---",IF(VLOOKUP($A777,Sheet1!$B$3:$AH$1266,Sheet1!G$1+(Sheet1!$A$1-1)*10,FALSE)="---","---", (ROUND(VLOOKUP($A777,Sheet1!$B$3:$AH$1266,Sheet1!G$1+(Sheet1!$A$1-1)*10,FALSE),IF(VLOOKUP($A777,Sheet1!$B$3:$AH$1266,Sheet1!G$1+(Sheet1!$A$1-1)*10,FALSE)&gt;99999,-3,IF(VLOOKUP($A777,Sheet1!$B$3:$AH$1266,Sheet1!G$1+(Sheet1!$A$1-1)*10,FALSE)&gt;9999,-2,IF(VLOOKUP($A777,Sheet1!$B$3:$AH$1266,Sheet1!G$1+(Sheet1!$A$1-1)*10,FALSE)&gt;999,-1,0)))))))</f>
        <v>33</v>
      </c>
      <c r="X777" s="66">
        <f>IF(ISNA(VLOOKUP($A777,Sheet1!$B$3:$AH$1266,Sheet1!H$1+(Sheet1!$A$1-1)*10,FALSE))=TRUE,"---",IF(VLOOKUP($A777,Sheet1!$B$3:$AH$1266,Sheet1!H$1+(Sheet1!$A$1-1)*10,FALSE)="---","---", (ROUND(VLOOKUP($A777,Sheet1!$B$3:$AH$1266,Sheet1!H$1+(Sheet1!$A$1-1)*10,FALSE),IF(VLOOKUP($A777,Sheet1!$B$3:$AH$1266,Sheet1!H$1+(Sheet1!$A$1-1)*10,FALSE)&gt;99999,-3,IF(VLOOKUP($A777,Sheet1!$B$3:$AH$1266,Sheet1!H$1+(Sheet1!$A$1-1)*10,FALSE)&gt;9999,-2,IF(VLOOKUP($A777,Sheet1!$B$3:$AH$1266,Sheet1!H$1+(Sheet1!$A$1-1)*10,FALSE)&gt;999,-1,0)))))))</f>
        <v>63</v>
      </c>
      <c r="Y777" s="66">
        <f>IF(ISNA(VLOOKUP($A777,Sheet1!$B$3:$AH$1266,Sheet1!I$1+(Sheet1!$A$1-1)*10,FALSE))=TRUE,"---",IF(VLOOKUP($A777,Sheet1!$B$3:$AH$1266,Sheet1!I$1+(Sheet1!$A$1-1)*10,FALSE)="---","---", (ROUND(VLOOKUP($A777,Sheet1!$B$3:$AH$1266,Sheet1!I$1+(Sheet1!$A$1-1)*10,FALSE),IF(VLOOKUP($A777,Sheet1!$B$3:$AH$1266,Sheet1!I$1+(Sheet1!$A$1-1)*10,FALSE)&gt;99999,-3,IF(VLOOKUP($A777,Sheet1!$B$3:$AH$1266,Sheet1!I$1+(Sheet1!$A$1-1)*10,FALSE)&gt;9999,-2,IF(VLOOKUP($A777,Sheet1!$B$3:$AH$1266,Sheet1!I$1+(Sheet1!$A$1-1)*10,FALSE)&gt;999,-1,0)))))))</f>
        <v>92</v>
      </c>
      <c r="Z777" s="66">
        <f>IF(ISNA(VLOOKUP($A777,Sheet1!$B$3:$AH$1266,Sheet1!J$1+(Sheet1!$A$1-1)*10,FALSE))=TRUE,"---",IF(VLOOKUP($A777,Sheet1!$B$3:$AH$1266,Sheet1!J$1+(Sheet1!$A$1-1)*10,FALSE)="---","---", (ROUND(VLOOKUP($A777,Sheet1!$B$3:$AH$1266,Sheet1!J$1+(Sheet1!$A$1-1)*10,FALSE),IF(VLOOKUP($A777,Sheet1!$B$3:$AH$1266,Sheet1!J$1+(Sheet1!$A$1-1)*10,FALSE)&gt;99999,-3,IF(VLOOKUP($A777,Sheet1!$B$3:$AH$1266,Sheet1!J$1+(Sheet1!$A$1-1)*10,FALSE)&gt;9999,-2,IF(VLOOKUP($A777,Sheet1!$B$3:$AH$1266,Sheet1!J$1+(Sheet1!$A$1-1)*10,FALSE)&gt;999,-1,0)))))))</f>
        <v>134</v>
      </c>
      <c r="AA777" s="66">
        <f>IF(ISNA(VLOOKUP($A777,Sheet1!$B$3:$AH$1266,Sheet1!K$1+(Sheet1!$A$1-1)*10,FALSE))=TRUE,"---",IF(VLOOKUP($A777,Sheet1!$B$3:$AH$1266,Sheet1!K$1+(Sheet1!$A$1-1)*10,FALSE)="---","---", (ROUND(VLOOKUP($A777,Sheet1!$B$3:$AH$1266,Sheet1!K$1+(Sheet1!$A$1-1)*10,FALSE),IF(VLOOKUP($A777,Sheet1!$B$3:$AH$1266,Sheet1!K$1+(Sheet1!$A$1-1)*10,FALSE)&gt;99999,-3,IF(VLOOKUP($A777,Sheet1!$B$3:$AH$1266,Sheet1!K$1+(Sheet1!$A$1-1)*10,FALSE)&gt;9999,-2,IF(VLOOKUP($A777,Sheet1!$B$3:$AH$1266,Sheet1!K$1+(Sheet1!$A$1-1)*10,FALSE)&gt;999,-1,0)))))))</f>
        <v>170</v>
      </c>
      <c r="AB777" s="66">
        <f>IF(ISNA(VLOOKUP($A777,Sheet1!$B$3:$AH$1266,Sheet1!L$1+(Sheet1!$A$1-1)*10,FALSE))=TRUE,"---",IF(VLOOKUP($A777,Sheet1!$B$3:$AH$1266,Sheet1!L$1+(Sheet1!$A$1-1)*10,FALSE)="---","---", (ROUND(VLOOKUP($A777,Sheet1!$B$3:$AH$1266,Sheet1!L$1+(Sheet1!$A$1-1)*10,FALSE),IF(VLOOKUP($A777,Sheet1!$B$3:$AH$1266,Sheet1!L$1+(Sheet1!$A$1-1)*10,FALSE)&gt;99999,-3,IF(VLOOKUP($A777,Sheet1!$B$3:$AH$1266,Sheet1!L$1+(Sheet1!$A$1-1)*10,FALSE)&gt;9999,-2,IF(VLOOKUP($A777,Sheet1!$B$3:$AH$1266,Sheet1!L$1+(Sheet1!$A$1-1)*10,FALSE)&gt;999,-1,0)))))))</f>
        <v>207</v>
      </c>
      <c r="AC777" s="66">
        <f>IF(ISNA(VLOOKUP($A777,Sheet1!$B$3:$AH$1266,Sheet1!M$1+(Sheet1!$A$1-1)*10,FALSE))=TRUE,"---",IF(VLOOKUP($A777,Sheet1!$B$3:$AH$1266,Sheet1!M$1+(Sheet1!$A$1-1)*10,FALSE)="---","---", (ROUND(VLOOKUP($A777,Sheet1!$B$3:$AH$1266,Sheet1!M$1+(Sheet1!$A$1-1)*10,FALSE),IF(VLOOKUP($A777,Sheet1!$B$3:$AH$1266,Sheet1!M$1+(Sheet1!$A$1-1)*10,FALSE)&gt;99999,-3,IF(VLOOKUP($A777,Sheet1!$B$3:$AH$1266,Sheet1!M$1+(Sheet1!$A$1-1)*10,FALSE)&gt;9999,-2,IF(VLOOKUP($A777,Sheet1!$B$3:$AH$1266,Sheet1!M$1+(Sheet1!$A$1-1)*10,FALSE)&gt;999,-1,0)))))))</f>
        <v>245</v>
      </c>
      <c r="AD777" s="66">
        <f>IF(ISNA(VLOOKUP($A777,Sheet1!$B$3:$AH$1266,Sheet1!N$1+(Sheet1!$A$1-1)*10,FALSE))=TRUE,"---",IF(VLOOKUP($A777,Sheet1!$B$3:$AH$1266,Sheet1!N$1+(Sheet1!$A$1-1)*10,FALSE)="---","---", (ROUND(VLOOKUP($A777,Sheet1!$B$3:$AH$1266,Sheet1!N$1+(Sheet1!$A$1-1)*10,FALSE),IF(VLOOKUP($A777,Sheet1!$B$3:$AH$1266,Sheet1!N$1+(Sheet1!$A$1-1)*10,FALSE)&gt;99999,-3,IF(VLOOKUP($A777,Sheet1!$B$3:$AH$1266,Sheet1!N$1+(Sheet1!$A$1-1)*10,FALSE)&gt;9999,-2,IF(VLOOKUP($A777,Sheet1!$B$3:$AH$1266,Sheet1!N$1+(Sheet1!$A$1-1)*10,FALSE)&gt;999,-1,0)))))))</f>
        <v>298</v>
      </c>
    </row>
    <row r="778" spans="1:30" ht="25.5" customHeight="1" x14ac:dyDescent="0.25">
      <c r="A778" s="125" t="s">
        <v>1184</v>
      </c>
      <c r="B778" s="126" t="s">
        <v>1185</v>
      </c>
      <c r="C778" s="125">
        <v>421653</v>
      </c>
      <c r="D778" s="125">
        <v>744626</v>
      </c>
      <c r="E778" s="70" t="s">
        <v>3040</v>
      </c>
      <c r="F778" s="139" t="s">
        <v>4405</v>
      </c>
      <c r="G778" s="127" t="s">
        <v>160</v>
      </c>
      <c r="H778" s="128">
        <v>0.67</v>
      </c>
      <c r="I778" s="112">
        <v>19585</v>
      </c>
      <c r="J778" s="140" t="s">
        <v>4405</v>
      </c>
      <c r="K778" s="127" t="s">
        <v>17</v>
      </c>
      <c r="L778" s="115">
        <v>489</v>
      </c>
      <c r="M778" s="116">
        <v>730</v>
      </c>
      <c r="N778" s="127" t="s">
        <v>199</v>
      </c>
      <c r="O778" s="68" t="str">
        <f t="shared" si="27"/>
        <v>&lt;0.2</v>
      </c>
      <c r="P778" s="68">
        <f>IF(O778&lt;&gt;"",VLOOKUP($A778,Sheet4!$A$2:$O$1309,14,FALSE)*100,"")</f>
        <v>0.9374424601702791</v>
      </c>
      <c r="Q778" s="68">
        <f>IF(P778&lt;&gt;"",VLOOKUP($A778,Sheet4!$A$2:$O$1309,15,FALSE)*100,"")</f>
        <v>8.8128087598196903</v>
      </c>
      <c r="R778" s="74" t="str">
        <f t="shared" si="26"/>
        <v>&gt;500</v>
      </c>
      <c r="S778" s="64" t="s">
        <v>4366</v>
      </c>
      <c r="T778" s="64" t="str">
        <f>IF(ISNA(VLOOKUP(A778,Sheet1!B$3:C$1266,2,FALSE)=TRUE),"NC",VLOOKUP(A778,Sheet1!B$3:C$1266,2,FALSE))</f>
        <v>Rural</v>
      </c>
      <c r="U778" s="65">
        <f>IF(ISNA(VLOOKUP($A778,Sheet1!$B$3:$AH$1266,Sheet1!E$1+(Sheet1!$A$1-1)*10,FALSE))=TRUE,"---",IF(VLOOKUP($A778,Sheet1!$B$3:$AH$1266,Sheet1!E$1+(Sheet1!$A$1-1)*10,FALSE)="---","---", (ROUND(VLOOKUP($A778,Sheet1!$B$3:$AH$1266,Sheet1!E$1+(Sheet1!$A$1-1)*10,FALSE),IF(VLOOKUP($A778,Sheet1!$B$3:$AH$1266,Sheet1!E$1+(Sheet1!$A$1-1)*10,FALSE)&gt;99999,-3,IF(VLOOKUP($A778,Sheet1!$B$3:$AH$1266,Sheet1!E$1+(Sheet1!$A$1-1)*10,FALSE)&gt;9999,-2,IF(VLOOKUP($A778,Sheet1!$B$3:$AH$1266,Sheet1!E$1+(Sheet1!$A$1-1)*10,FALSE)&gt;999,-1,0)))))))</f>
        <v>40</v>
      </c>
      <c r="V778" s="65">
        <f>IF(ISNA(VLOOKUP($A778,Sheet1!$B$3:$AH$1266,Sheet1!F$1+(Sheet1!$A$1-1)*10,FALSE))=TRUE,"---",IF(VLOOKUP($A778,Sheet1!$B$3:$AH$1266,Sheet1!F$1+(Sheet1!$A$1-1)*10,FALSE)="---","---", (ROUND(VLOOKUP($A778,Sheet1!$B$3:$AH$1266,Sheet1!F$1+(Sheet1!$A$1-1)*10,FALSE),IF(VLOOKUP($A778,Sheet1!$B$3:$AH$1266,Sheet1!F$1+(Sheet1!$A$1-1)*10,FALSE)&gt;99999,-3,IF(VLOOKUP($A778,Sheet1!$B$3:$AH$1266,Sheet1!F$1+(Sheet1!$A$1-1)*10,FALSE)&gt;9999,-2,IF(VLOOKUP($A778,Sheet1!$B$3:$AH$1266,Sheet1!F$1+(Sheet1!$A$1-1)*10,FALSE)&gt;999,-1,0)))))))</f>
        <v>50</v>
      </c>
      <c r="W778" s="65">
        <f>IF(ISNA(VLOOKUP($A778,Sheet1!$B$3:$AH$1266,Sheet1!G$1+(Sheet1!$A$1-1)*10,FALSE))=TRUE,"---",IF(VLOOKUP($A778,Sheet1!$B$3:$AH$1266,Sheet1!G$1+(Sheet1!$A$1-1)*10,FALSE)="---","---", (ROUND(VLOOKUP($A778,Sheet1!$B$3:$AH$1266,Sheet1!G$1+(Sheet1!$A$1-1)*10,FALSE),IF(VLOOKUP($A778,Sheet1!$B$3:$AH$1266,Sheet1!G$1+(Sheet1!$A$1-1)*10,FALSE)&gt;99999,-3,IF(VLOOKUP($A778,Sheet1!$B$3:$AH$1266,Sheet1!G$1+(Sheet1!$A$1-1)*10,FALSE)&gt;9999,-2,IF(VLOOKUP($A778,Sheet1!$B$3:$AH$1266,Sheet1!G$1+(Sheet1!$A$1-1)*10,FALSE)&gt;999,-1,0)))))))</f>
        <v>64</v>
      </c>
      <c r="X778" s="65">
        <f>IF(ISNA(VLOOKUP($A778,Sheet1!$B$3:$AH$1266,Sheet1!H$1+(Sheet1!$A$1-1)*10,FALSE))=TRUE,"---",IF(VLOOKUP($A778,Sheet1!$B$3:$AH$1266,Sheet1!H$1+(Sheet1!$A$1-1)*10,FALSE)="---","---", (ROUND(VLOOKUP($A778,Sheet1!$B$3:$AH$1266,Sheet1!H$1+(Sheet1!$A$1-1)*10,FALSE),IF(VLOOKUP($A778,Sheet1!$B$3:$AH$1266,Sheet1!H$1+(Sheet1!$A$1-1)*10,FALSE)&gt;99999,-3,IF(VLOOKUP($A778,Sheet1!$B$3:$AH$1266,Sheet1!H$1+(Sheet1!$A$1-1)*10,FALSE)&gt;9999,-2,IF(VLOOKUP($A778,Sheet1!$B$3:$AH$1266,Sheet1!H$1+(Sheet1!$A$1-1)*10,FALSE)&gt;999,-1,0)))))))</f>
        <v>101</v>
      </c>
      <c r="Y778" s="65">
        <f>IF(ISNA(VLOOKUP($A778,Sheet1!$B$3:$AH$1266,Sheet1!I$1+(Sheet1!$A$1-1)*10,FALSE))=TRUE,"---",IF(VLOOKUP($A778,Sheet1!$B$3:$AH$1266,Sheet1!I$1+(Sheet1!$A$1-1)*10,FALSE)="---","---", (ROUND(VLOOKUP($A778,Sheet1!$B$3:$AH$1266,Sheet1!I$1+(Sheet1!$A$1-1)*10,FALSE),IF(VLOOKUP($A778,Sheet1!$B$3:$AH$1266,Sheet1!I$1+(Sheet1!$A$1-1)*10,FALSE)&gt;99999,-3,IF(VLOOKUP($A778,Sheet1!$B$3:$AH$1266,Sheet1!I$1+(Sheet1!$A$1-1)*10,FALSE)&gt;9999,-2,IF(VLOOKUP($A778,Sheet1!$B$3:$AH$1266,Sheet1!I$1+(Sheet1!$A$1-1)*10,FALSE)&gt;999,-1,0)))))))</f>
        <v>130</v>
      </c>
      <c r="Z778" s="65">
        <f>IF(ISNA(VLOOKUP($A778,Sheet1!$B$3:$AH$1266,Sheet1!J$1+(Sheet1!$A$1-1)*10,FALSE))=TRUE,"---",IF(VLOOKUP($A778,Sheet1!$B$3:$AH$1266,Sheet1!J$1+(Sheet1!$A$1-1)*10,FALSE)="---","---", (ROUND(VLOOKUP($A778,Sheet1!$B$3:$AH$1266,Sheet1!J$1+(Sheet1!$A$1-1)*10,FALSE),IF(VLOOKUP($A778,Sheet1!$B$3:$AH$1266,Sheet1!J$1+(Sheet1!$A$1-1)*10,FALSE)&gt;99999,-3,IF(VLOOKUP($A778,Sheet1!$B$3:$AH$1266,Sheet1!J$1+(Sheet1!$A$1-1)*10,FALSE)&gt;9999,-2,IF(VLOOKUP($A778,Sheet1!$B$3:$AH$1266,Sheet1!J$1+(Sheet1!$A$1-1)*10,FALSE)&gt;999,-1,0)))))))</f>
        <v>169</v>
      </c>
      <c r="AA778" s="65">
        <f>IF(ISNA(VLOOKUP($A778,Sheet1!$B$3:$AH$1266,Sheet1!K$1+(Sheet1!$A$1-1)*10,FALSE))=TRUE,"---",IF(VLOOKUP($A778,Sheet1!$B$3:$AH$1266,Sheet1!K$1+(Sheet1!$A$1-1)*10,FALSE)="---","---", (ROUND(VLOOKUP($A778,Sheet1!$B$3:$AH$1266,Sheet1!K$1+(Sheet1!$A$1-1)*10,FALSE),IF(VLOOKUP($A778,Sheet1!$B$3:$AH$1266,Sheet1!K$1+(Sheet1!$A$1-1)*10,FALSE)&gt;99999,-3,IF(VLOOKUP($A778,Sheet1!$B$3:$AH$1266,Sheet1!K$1+(Sheet1!$A$1-1)*10,FALSE)&gt;9999,-2,IF(VLOOKUP($A778,Sheet1!$B$3:$AH$1266,Sheet1!K$1+(Sheet1!$A$1-1)*10,FALSE)&gt;999,-1,0)))))))</f>
        <v>201</v>
      </c>
      <c r="AB778" s="65">
        <f>IF(ISNA(VLOOKUP($A778,Sheet1!$B$3:$AH$1266,Sheet1!L$1+(Sheet1!$A$1-1)*10,FALSE))=TRUE,"---",IF(VLOOKUP($A778,Sheet1!$B$3:$AH$1266,Sheet1!L$1+(Sheet1!$A$1-1)*10,FALSE)="---","---", (ROUND(VLOOKUP($A778,Sheet1!$B$3:$AH$1266,Sheet1!L$1+(Sheet1!$A$1-1)*10,FALSE),IF(VLOOKUP($A778,Sheet1!$B$3:$AH$1266,Sheet1!L$1+(Sheet1!$A$1-1)*10,FALSE)&gt;99999,-3,IF(VLOOKUP($A778,Sheet1!$B$3:$AH$1266,Sheet1!L$1+(Sheet1!$A$1-1)*10,FALSE)&gt;9999,-2,IF(VLOOKUP($A778,Sheet1!$B$3:$AH$1266,Sheet1!L$1+(Sheet1!$A$1-1)*10,FALSE)&gt;999,-1,0)))))))</f>
        <v>234</v>
      </c>
      <c r="AC778" s="65">
        <f>IF(ISNA(VLOOKUP($A778,Sheet1!$B$3:$AH$1266,Sheet1!M$1+(Sheet1!$A$1-1)*10,FALSE))=TRUE,"---",IF(VLOOKUP($A778,Sheet1!$B$3:$AH$1266,Sheet1!M$1+(Sheet1!$A$1-1)*10,FALSE)="---","---", (ROUND(VLOOKUP($A778,Sheet1!$B$3:$AH$1266,Sheet1!M$1+(Sheet1!$A$1-1)*10,FALSE),IF(VLOOKUP($A778,Sheet1!$B$3:$AH$1266,Sheet1!M$1+(Sheet1!$A$1-1)*10,FALSE)&gt;99999,-3,IF(VLOOKUP($A778,Sheet1!$B$3:$AH$1266,Sheet1!M$1+(Sheet1!$A$1-1)*10,FALSE)&gt;9999,-2,IF(VLOOKUP($A778,Sheet1!$B$3:$AH$1266,Sheet1!M$1+(Sheet1!$A$1-1)*10,FALSE)&gt;999,-1,0)))))))</f>
        <v>269</v>
      </c>
      <c r="AD778" s="65">
        <f>IF(ISNA(VLOOKUP($A778,Sheet1!$B$3:$AH$1266,Sheet1!N$1+(Sheet1!$A$1-1)*10,FALSE))=TRUE,"---",IF(VLOOKUP($A778,Sheet1!$B$3:$AH$1266,Sheet1!N$1+(Sheet1!$A$1-1)*10,FALSE)="---","---", (ROUND(VLOOKUP($A778,Sheet1!$B$3:$AH$1266,Sheet1!N$1+(Sheet1!$A$1-1)*10,FALSE),IF(VLOOKUP($A778,Sheet1!$B$3:$AH$1266,Sheet1!N$1+(Sheet1!$A$1-1)*10,FALSE)&gt;99999,-3,IF(VLOOKUP($A778,Sheet1!$B$3:$AH$1266,Sheet1!N$1+(Sheet1!$A$1-1)*10,FALSE)&gt;9999,-2,IF(VLOOKUP($A778,Sheet1!$B$3:$AH$1266,Sheet1!N$1+(Sheet1!$A$1-1)*10,FALSE)&gt;999,-1,0)))))))</f>
        <v>317</v>
      </c>
    </row>
    <row r="779" spans="1:30" ht="25.5" customHeight="1" x14ac:dyDescent="0.25">
      <c r="A779" s="133" t="s">
        <v>1186</v>
      </c>
      <c r="B779" s="141" t="s">
        <v>1187</v>
      </c>
      <c r="C779" s="133">
        <v>421551</v>
      </c>
      <c r="D779" s="133">
        <v>744652</v>
      </c>
      <c r="E779" s="67" t="s">
        <v>3040</v>
      </c>
      <c r="F779" s="135" t="s">
        <v>4405</v>
      </c>
      <c r="G779" s="118" t="s">
        <v>160</v>
      </c>
      <c r="H779" s="136">
        <v>5.52</v>
      </c>
      <c r="I779" s="119">
        <v>19585</v>
      </c>
      <c r="J779" s="137" t="s">
        <v>4405</v>
      </c>
      <c r="K779" s="118" t="s">
        <v>17</v>
      </c>
      <c r="L779" s="122">
        <v>2570</v>
      </c>
      <c r="M779" s="123">
        <v>466</v>
      </c>
      <c r="N779" s="118" t="s">
        <v>145</v>
      </c>
      <c r="O779" s="71" t="str">
        <f t="shared" si="27"/>
        <v>&lt;0.2</v>
      </c>
      <c r="P779" s="71">
        <f>IF(O779&lt;&gt;"",VLOOKUP($A779,Sheet4!$A$2:$O$1309,14,FALSE)*100,"")</f>
        <v>0.9374424601702791</v>
      </c>
      <c r="Q779" s="71">
        <f>IF(P779&lt;&gt;"",VLOOKUP($A779,Sheet4!$A$2:$O$1309,15,FALSE)*100,"")</f>
        <v>8.8128087598196903</v>
      </c>
      <c r="R779" s="73" t="str">
        <f t="shared" si="26"/>
        <v>&gt;500</v>
      </c>
      <c r="S779" s="63" t="s">
        <v>4366</v>
      </c>
      <c r="T779" s="63" t="str">
        <f>IF(ISNA(VLOOKUP(A779,Sheet1!B$3:C$1266,2,FALSE)=TRUE),"NC",VLOOKUP(A779,Sheet1!B$3:C$1266,2,FALSE))</f>
        <v>Rural</v>
      </c>
      <c r="U779" s="66">
        <f>IF(ISNA(VLOOKUP($A779,Sheet1!$B$3:$AH$1266,Sheet1!E$1+(Sheet1!$A$1-1)*10,FALSE))=TRUE,"---",IF(VLOOKUP($A779,Sheet1!$B$3:$AH$1266,Sheet1!E$1+(Sheet1!$A$1-1)*10,FALSE)="---","---", (ROUND(VLOOKUP($A779,Sheet1!$B$3:$AH$1266,Sheet1!E$1+(Sheet1!$A$1-1)*10,FALSE),IF(VLOOKUP($A779,Sheet1!$B$3:$AH$1266,Sheet1!E$1+(Sheet1!$A$1-1)*10,FALSE)&gt;99999,-3,IF(VLOOKUP($A779,Sheet1!$B$3:$AH$1266,Sheet1!E$1+(Sheet1!$A$1-1)*10,FALSE)&gt;9999,-2,IF(VLOOKUP($A779,Sheet1!$B$3:$AH$1266,Sheet1!E$1+(Sheet1!$A$1-1)*10,FALSE)&gt;999,-1,0)))))))</f>
        <v>218</v>
      </c>
      <c r="V779" s="66">
        <f>IF(ISNA(VLOOKUP($A779,Sheet1!$B$3:$AH$1266,Sheet1!F$1+(Sheet1!$A$1-1)*10,FALSE))=TRUE,"---",IF(VLOOKUP($A779,Sheet1!$B$3:$AH$1266,Sheet1!F$1+(Sheet1!$A$1-1)*10,FALSE)="---","---", (ROUND(VLOOKUP($A779,Sheet1!$B$3:$AH$1266,Sheet1!F$1+(Sheet1!$A$1-1)*10,FALSE),IF(VLOOKUP($A779,Sheet1!$B$3:$AH$1266,Sheet1!F$1+(Sheet1!$A$1-1)*10,FALSE)&gt;99999,-3,IF(VLOOKUP($A779,Sheet1!$B$3:$AH$1266,Sheet1!F$1+(Sheet1!$A$1-1)*10,FALSE)&gt;9999,-2,IF(VLOOKUP($A779,Sheet1!$B$3:$AH$1266,Sheet1!F$1+(Sheet1!$A$1-1)*10,FALSE)&gt;999,-1,0)))))))</f>
        <v>266</v>
      </c>
      <c r="W779" s="66">
        <f>IF(ISNA(VLOOKUP($A779,Sheet1!$B$3:$AH$1266,Sheet1!G$1+(Sheet1!$A$1-1)*10,FALSE))=TRUE,"---",IF(VLOOKUP($A779,Sheet1!$B$3:$AH$1266,Sheet1!G$1+(Sheet1!$A$1-1)*10,FALSE)="---","---", (ROUND(VLOOKUP($A779,Sheet1!$B$3:$AH$1266,Sheet1!G$1+(Sheet1!$A$1-1)*10,FALSE),IF(VLOOKUP($A779,Sheet1!$B$3:$AH$1266,Sheet1!G$1+(Sheet1!$A$1-1)*10,FALSE)&gt;99999,-3,IF(VLOOKUP($A779,Sheet1!$B$3:$AH$1266,Sheet1!G$1+(Sheet1!$A$1-1)*10,FALSE)&gt;9999,-2,IF(VLOOKUP($A779,Sheet1!$B$3:$AH$1266,Sheet1!G$1+(Sheet1!$A$1-1)*10,FALSE)&gt;999,-1,0)))))))</f>
        <v>330</v>
      </c>
      <c r="X779" s="66">
        <f>IF(ISNA(VLOOKUP($A779,Sheet1!$B$3:$AH$1266,Sheet1!H$1+(Sheet1!$A$1-1)*10,FALSE))=TRUE,"---",IF(VLOOKUP($A779,Sheet1!$B$3:$AH$1266,Sheet1!H$1+(Sheet1!$A$1-1)*10,FALSE)="---","---", (ROUND(VLOOKUP($A779,Sheet1!$B$3:$AH$1266,Sheet1!H$1+(Sheet1!$A$1-1)*10,FALSE),IF(VLOOKUP($A779,Sheet1!$B$3:$AH$1266,Sheet1!H$1+(Sheet1!$A$1-1)*10,FALSE)&gt;99999,-3,IF(VLOOKUP($A779,Sheet1!$B$3:$AH$1266,Sheet1!H$1+(Sheet1!$A$1-1)*10,FALSE)&gt;9999,-2,IF(VLOOKUP($A779,Sheet1!$B$3:$AH$1266,Sheet1!H$1+(Sheet1!$A$1-1)*10,FALSE)&gt;999,-1,0)))))))</f>
        <v>504</v>
      </c>
      <c r="Y779" s="66">
        <f>IF(ISNA(VLOOKUP($A779,Sheet1!$B$3:$AH$1266,Sheet1!I$1+(Sheet1!$A$1-1)*10,FALSE))=TRUE,"---",IF(VLOOKUP($A779,Sheet1!$B$3:$AH$1266,Sheet1!I$1+(Sheet1!$A$1-1)*10,FALSE)="---","---", (ROUND(VLOOKUP($A779,Sheet1!$B$3:$AH$1266,Sheet1!I$1+(Sheet1!$A$1-1)*10,FALSE),IF(VLOOKUP($A779,Sheet1!$B$3:$AH$1266,Sheet1!I$1+(Sheet1!$A$1-1)*10,FALSE)&gt;99999,-3,IF(VLOOKUP($A779,Sheet1!$B$3:$AH$1266,Sheet1!I$1+(Sheet1!$A$1-1)*10,FALSE)&gt;9999,-2,IF(VLOOKUP($A779,Sheet1!$B$3:$AH$1266,Sheet1!I$1+(Sheet1!$A$1-1)*10,FALSE)&gt;999,-1,0)))))))</f>
        <v>632</v>
      </c>
      <c r="Z779" s="66">
        <f>IF(ISNA(VLOOKUP($A779,Sheet1!$B$3:$AH$1266,Sheet1!J$1+(Sheet1!$A$1-1)*10,FALSE))=TRUE,"---",IF(VLOOKUP($A779,Sheet1!$B$3:$AH$1266,Sheet1!J$1+(Sheet1!$A$1-1)*10,FALSE)="---","---", (ROUND(VLOOKUP($A779,Sheet1!$B$3:$AH$1266,Sheet1!J$1+(Sheet1!$A$1-1)*10,FALSE),IF(VLOOKUP($A779,Sheet1!$B$3:$AH$1266,Sheet1!J$1+(Sheet1!$A$1-1)*10,FALSE)&gt;99999,-3,IF(VLOOKUP($A779,Sheet1!$B$3:$AH$1266,Sheet1!J$1+(Sheet1!$A$1-1)*10,FALSE)&gt;9999,-2,IF(VLOOKUP($A779,Sheet1!$B$3:$AH$1266,Sheet1!J$1+(Sheet1!$A$1-1)*10,FALSE)&gt;999,-1,0)))))))</f>
        <v>803</v>
      </c>
      <c r="AA779" s="66">
        <f>IF(ISNA(VLOOKUP($A779,Sheet1!$B$3:$AH$1266,Sheet1!K$1+(Sheet1!$A$1-1)*10,FALSE))=TRUE,"---",IF(VLOOKUP($A779,Sheet1!$B$3:$AH$1266,Sheet1!K$1+(Sheet1!$A$1-1)*10,FALSE)="---","---", (ROUND(VLOOKUP($A779,Sheet1!$B$3:$AH$1266,Sheet1!K$1+(Sheet1!$A$1-1)*10,FALSE),IF(VLOOKUP($A779,Sheet1!$B$3:$AH$1266,Sheet1!K$1+(Sheet1!$A$1-1)*10,FALSE)&gt;99999,-3,IF(VLOOKUP($A779,Sheet1!$B$3:$AH$1266,Sheet1!K$1+(Sheet1!$A$1-1)*10,FALSE)&gt;9999,-2,IF(VLOOKUP($A779,Sheet1!$B$3:$AH$1266,Sheet1!K$1+(Sheet1!$A$1-1)*10,FALSE)&gt;999,-1,0)))))))</f>
        <v>939</v>
      </c>
      <c r="AB779" s="66">
        <f>IF(ISNA(VLOOKUP($A779,Sheet1!$B$3:$AH$1266,Sheet1!L$1+(Sheet1!$A$1-1)*10,FALSE))=TRUE,"---",IF(VLOOKUP($A779,Sheet1!$B$3:$AH$1266,Sheet1!L$1+(Sheet1!$A$1-1)*10,FALSE)="---","---", (ROUND(VLOOKUP($A779,Sheet1!$B$3:$AH$1266,Sheet1!L$1+(Sheet1!$A$1-1)*10,FALSE),IF(VLOOKUP($A779,Sheet1!$B$3:$AH$1266,Sheet1!L$1+(Sheet1!$A$1-1)*10,FALSE)&gt;99999,-3,IF(VLOOKUP($A779,Sheet1!$B$3:$AH$1266,Sheet1!L$1+(Sheet1!$A$1-1)*10,FALSE)&gt;9999,-2,IF(VLOOKUP($A779,Sheet1!$B$3:$AH$1266,Sheet1!L$1+(Sheet1!$A$1-1)*10,FALSE)&gt;999,-1,0)))))))</f>
        <v>1080</v>
      </c>
      <c r="AC779" s="66">
        <f>IF(ISNA(VLOOKUP($A779,Sheet1!$B$3:$AH$1266,Sheet1!M$1+(Sheet1!$A$1-1)*10,FALSE))=TRUE,"---",IF(VLOOKUP($A779,Sheet1!$B$3:$AH$1266,Sheet1!M$1+(Sheet1!$A$1-1)*10,FALSE)="---","---", (ROUND(VLOOKUP($A779,Sheet1!$B$3:$AH$1266,Sheet1!M$1+(Sheet1!$A$1-1)*10,FALSE),IF(VLOOKUP($A779,Sheet1!$B$3:$AH$1266,Sheet1!M$1+(Sheet1!$A$1-1)*10,FALSE)&gt;99999,-3,IF(VLOOKUP($A779,Sheet1!$B$3:$AH$1266,Sheet1!M$1+(Sheet1!$A$1-1)*10,FALSE)&gt;9999,-2,IF(VLOOKUP($A779,Sheet1!$B$3:$AH$1266,Sheet1!M$1+(Sheet1!$A$1-1)*10,FALSE)&gt;999,-1,0)))))))</f>
        <v>1220</v>
      </c>
      <c r="AD779" s="66">
        <f>IF(ISNA(VLOOKUP($A779,Sheet1!$B$3:$AH$1266,Sheet1!N$1+(Sheet1!$A$1-1)*10,FALSE))=TRUE,"---",IF(VLOOKUP($A779,Sheet1!$B$3:$AH$1266,Sheet1!N$1+(Sheet1!$A$1-1)*10,FALSE)="---","---", (ROUND(VLOOKUP($A779,Sheet1!$B$3:$AH$1266,Sheet1!N$1+(Sheet1!$A$1-1)*10,FALSE),IF(VLOOKUP($A779,Sheet1!$B$3:$AH$1266,Sheet1!N$1+(Sheet1!$A$1-1)*10,FALSE)&gt;99999,-3,IF(VLOOKUP($A779,Sheet1!$B$3:$AH$1266,Sheet1!N$1+(Sheet1!$A$1-1)*10,FALSE)&gt;9999,-2,IF(VLOOKUP($A779,Sheet1!$B$3:$AH$1266,Sheet1!N$1+(Sheet1!$A$1-1)*10,FALSE)&gt;999,-1,0)))))))</f>
        <v>1420</v>
      </c>
    </row>
    <row r="780" spans="1:30" ht="25.5" customHeight="1" x14ac:dyDescent="0.25">
      <c r="A780" s="125" t="s">
        <v>1188</v>
      </c>
      <c r="B780" s="126" t="s">
        <v>1189</v>
      </c>
      <c r="C780" s="125">
        <v>421608</v>
      </c>
      <c r="D780" s="125">
        <v>744800</v>
      </c>
      <c r="E780" s="70" t="s">
        <v>3040</v>
      </c>
      <c r="F780" s="139" t="s">
        <v>4405</v>
      </c>
      <c r="G780" s="127" t="s">
        <v>160</v>
      </c>
      <c r="H780" s="128">
        <v>1.38</v>
      </c>
      <c r="I780" s="112">
        <v>19584</v>
      </c>
      <c r="J780" s="140" t="s">
        <v>4405</v>
      </c>
      <c r="K780" s="127" t="s">
        <v>17</v>
      </c>
      <c r="L780" s="115">
        <v>1560</v>
      </c>
      <c r="M780" s="116">
        <v>1130</v>
      </c>
      <c r="N780" s="127" t="s">
        <v>145</v>
      </c>
      <c r="O780" s="68" t="str">
        <f t="shared" si="27"/>
        <v>&lt;0.2</v>
      </c>
      <c r="P780" s="68">
        <f>IF(O780&lt;&gt;"",VLOOKUP($A780,Sheet4!$A$2:$O$1309,14,FALSE)*100,"")</f>
        <v>0.9374424601702791</v>
      </c>
      <c r="Q780" s="68">
        <f>IF(P780&lt;&gt;"",VLOOKUP($A780,Sheet4!$A$2:$O$1309,15,FALSE)*100,"")</f>
        <v>8.8128087598196903</v>
      </c>
      <c r="R780" s="74" t="str">
        <f t="shared" si="26"/>
        <v>&gt;500</v>
      </c>
      <c r="S780" s="64" t="s">
        <v>4366</v>
      </c>
      <c r="T780" s="64" t="str">
        <f>IF(ISNA(VLOOKUP(A780,Sheet1!B$3:C$1266,2,FALSE)=TRUE),"NC",VLOOKUP(A780,Sheet1!B$3:C$1266,2,FALSE))</f>
        <v>Rural</v>
      </c>
      <c r="U780" s="65">
        <f>IF(ISNA(VLOOKUP($A780,Sheet1!$B$3:$AH$1266,Sheet1!E$1+(Sheet1!$A$1-1)*10,FALSE))=TRUE,"---",IF(VLOOKUP($A780,Sheet1!$B$3:$AH$1266,Sheet1!E$1+(Sheet1!$A$1-1)*10,FALSE)="---","---", (ROUND(VLOOKUP($A780,Sheet1!$B$3:$AH$1266,Sheet1!E$1+(Sheet1!$A$1-1)*10,FALSE),IF(VLOOKUP($A780,Sheet1!$B$3:$AH$1266,Sheet1!E$1+(Sheet1!$A$1-1)*10,FALSE)&gt;99999,-3,IF(VLOOKUP($A780,Sheet1!$B$3:$AH$1266,Sheet1!E$1+(Sheet1!$A$1-1)*10,FALSE)&gt;9999,-2,IF(VLOOKUP($A780,Sheet1!$B$3:$AH$1266,Sheet1!E$1+(Sheet1!$A$1-1)*10,FALSE)&gt;999,-1,0)))))))</f>
        <v>69</v>
      </c>
      <c r="V780" s="65">
        <f>IF(ISNA(VLOOKUP($A780,Sheet1!$B$3:$AH$1266,Sheet1!F$1+(Sheet1!$A$1-1)*10,FALSE))=TRUE,"---",IF(VLOOKUP($A780,Sheet1!$B$3:$AH$1266,Sheet1!F$1+(Sheet1!$A$1-1)*10,FALSE)="---","---", (ROUND(VLOOKUP($A780,Sheet1!$B$3:$AH$1266,Sheet1!F$1+(Sheet1!$A$1-1)*10,FALSE),IF(VLOOKUP($A780,Sheet1!$B$3:$AH$1266,Sheet1!F$1+(Sheet1!$A$1-1)*10,FALSE)&gt;99999,-3,IF(VLOOKUP($A780,Sheet1!$B$3:$AH$1266,Sheet1!F$1+(Sheet1!$A$1-1)*10,FALSE)&gt;9999,-2,IF(VLOOKUP($A780,Sheet1!$B$3:$AH$1266,Sheet1!F$1+(Sheet1!$A$1-1)*10,FALSE)&gt;999,-1,0)))))))</f>
        <v>85</v>
      </c>
      <c r="W780" s="65">
        <f>IF(ISNA(VLOOKUP($A780,Sheet1!$B$3:$AH$1266,Sheet1!G$1+(Sheet1!$A$1-1)*10,FALSE))=TRUE,"---",IF(VLOOKUP($A780,Sheet1!$B$3:$AH$1266,Sheet1!G$1+(Sheet1!$A$1-1)*10,FALSE)="---","---", (ROUND(VLOOKUP($A780,Sheet1!$B$3:$AH$1266,Sheet1!G$1+(Sheet1!$A$1-1)*10,FALSE),IF(VLOOKUP($A780,Sheet1!$B$3:$AH$1266,Sheet1!G$1+(Sheet1!$A$1-1)*10,FALSE)&gt;99999,-3,IF(VLOOKUP($A780,Sheet1!$B$3:$AH$1266,Sheet1!G$1+(Sheet1!$A$1-1)*10,FALSE)&gt;9999,-2,IF(VLOOKUP($A780,Sheet1!$B$3:$AH$1266,Sheet1!G$1+(Sheet1!$A$1-1)*10,FALSE)&gt;999,-1,0)))))))</f>
        <v>107</v>
      </c>
      <c r="X780" s="65">
        <f>IF(ISNA(VLOOKUP($A780,Sheet1!$B$3:$AH$1266,Sheet1!H$1+(Sheet1!$A$1-1)*10,FALSE))=TRUE,"---",IF(VLOOKUP($A780,Sheet1!$B$3:$AH$1266,Sheet1!H$1+(Sheet1!$A$1-1)*10,FALSE)="---","---", (ROUND(VLOOKUP($A780,Sheet1!$B$3:$AH$1266,Sheet1!H$1+(Sheet1!$A$1-1)*10,FALSE),IF(VLOOKUP($A780,Sheet1!$B$3:$AH$1266,Sheet1!H$1+(Sheet1!$A$1-1)*10,FALSE)&gt;99999,-3,IF(VLOOKUP($A780,Sheet1!$B$3:$AH$1266,Sheet1!H$1+(Sheet1!$A$1-1)*10,FALSE)&gt;9999,-2,IF(VLOOKUP($A780,Sheet1!$B$3:$AH$1266,Sheet1!H$1+(Sheet1!$A$1-1)*10,FALSE)&gt;999,-1,0)))))))</f>
        <v>169</v>
      </c>
      <c r="Y780" s="65">
        <f>IF(ISNA(VLOOKUP($A780,Sheet1!$B$3:$AH$1266,Sheet1!I$1+(Sheet1!$A$1-1)*10,FALSE))=TRUE,"---",IF(VLOOKUP($A780,Sheet1!$B$3:$AH$1266,Sheet1!I$1+(Sheet1!$A$1-1)*10,FALSE)="---","---", (ROUND(VLOOKUP($A780,Sheet1!$B$3:$AH$1266,Sheet1!I$1+(Sheet1!$A$1-1)*10,FALSE),IF(VLOOKUP($A780,Sheet1!$B$3:$AH$1266,Sheet1!I$1+(Sheet1!$A$1-1)*10,FALSE)&gt;99999,-3,IF(VLOOKUP($A780,Sheet1!$B$3:$AH$1266,Sheet1!I$1+(Sheet1!$A$1-1)*10,FALSE)&gt;9999,-2,IF(VLOOKUP($A780,Sheet1!$B$3:$AH$1266,Sheet1!I$1+(Sheet1!$A$1-1)*10,FALSE)&gt;999,-1,0)))))))</f>
        <v>216</v>
      </c>
      <c r="Z780" s="65">
        <f>IF(ISNA(VLOOKUP($A780,Sheet1!$B$3:$AH$1266,Sheet1!J$1+(Sheet1!$A$1-1)*10,FALSE))=TRUE,"---",IF(VLOOKUP($A780,Sheet1!$B$3:$AH$1266,Sheet1!J$1+(Sheet1!$A$1-1)*10,FALSE)="---","---", (ROUND(VLOOKUP($A780,Sheet1!$B$3:$AH$1266,Sheet1!J$1+(Sheet1!$A$1-1)*10,FALSE),IF(VLOOKUP($A780,Sheet1!$B$3:$AH$1266,Sheet1!J$1+(Sheet1!$A$1-1)*10,FALSE)&gt;99999,-3,IF(VLOOKUP($A780,Sheet1!$B$3:$AH$1266,Sheet1!J$1+(Sheet1!$A$1-1)*10,FALSE)&gt;9999,-2,IF(VLOOKUP($A780,Sheet1!$B$3:$AH$1266,Sheet1!J$1+(Sheet1!$A$1-1)*10,FALSE)&gt;999,-1,0)))))))</f>
        <v>279</v>
      </c>
      <c r="AA780" s="65">
        <f>IF(ISNA(VLOOKUP($A780,Sheet1!$B$3:$AH$1266,Sheet1!K$1+(Sheet1!$A$1-1)*10,FALSE))=TRUE,"---",IF(VLOOKUP($A780,Sheet1!$B$3:$AH$1266,Sheet1!K$1+(Sheet1!$A$1-1)*10,FALSE)="---","---", (ROUND(VLOOKUP($A780,Sheet1!$B$3:$AH$1266,Sheet1!K$1+(Sheet1!$A$1-1)*10,FALSE),IF(VLOOKUP($A780,Sheet1!$B$3:$AH$1266,Sheet1!K$1+(Sheet1!$A$1-1)*10,FALSE)&gt;99999,-3,IF(VLOOKUP($A780,Sheet1!$B$3:$AH$1266,Sheet1!K$1+(Sheet1!$A$1-1)*10,FALSE)&gt;9999,-2,IF(VLOOKUP($A780,Sheet1!$B$3:$AH$1266,Sheet1!K$1+(Sheet1!$A$1-1)*10,FALSE)&gt;999,-1,0)))))))</f>
        <v>330</v>
      </c>
      <c r="AB780" s="65">
        <f>IF(ISNA(VLOOKUP($A780,Sheet1!$B$3:$AH$1266,Sheet1!L$1+(Sheet1!$A$1-1)*10,FALSE))=TRUE,"---",IF(VLOOKUP($A780,Sheet1!$B$3:$AH$1266,Sheet1!L$1+(Sheet1!$A$1-1)*10,FALSE)="---","---", (ROUND(VLOOKUP($A780,Sheet1!$B$3:$AH$1266,Sheet1!L$1+(Sheet1!$A$1-1)*10,FALSE),IF(VLOOKUP($A780,Sheet1!$B$3:$AH$1266,Sheet1!L$1+(Sheet1!$A$1-1)*10,FALSE)&gt;99999,-3,IF(VLOOKUP($A780,Sheet1!$B$3:$AH$1266,Sheet1!L$1+(Sheet1!$A$1-1)*10,FALSE)&gt;9999,-2,IF(VLOOKUP($A780,Sheet1!$B$3:$AH$1266,Sheet1!L$1+(Sheet1!$A$1-1)*10,FALSE)&gt;999,-1,0)))))))</f>
        <v>384</v>
      </c>
      <c r="AC780" s="65">
        <f>IF(ISNA(VLOOKUP($A780,Sheet1!$B$3:$AH$1266,Sheet1!M$1+(Sheet1!$A$1-1)*10,FALSE))=TRUE,"---",IF(VLOOKUP($A780,Sheet1!$B$3:$AH$1266,Sheet1!M$1+(Sheet1!$A$1-1)*10,FALSE)="---","---", (ROUND(VLOOKUP($A780,Sheet1!$B$3:$AH$1266,Sheet1!M$1+(Sheet1!$A$1-1)*10,FALSE),IF(VLOOKUP($A780,Sheet1!$B$3:$AH$1266,Sheet1!M$1+(Sheet1!$A$1-1)*10,FALSE)&gt;99999,-3,IF(VLOOKUP($A780,Sheet1!$B$3:$AH$1266,Sheet1!M$1+(Sheet1!$A$1-1)*10,FALSE)&gt;9999,-2,IF(VLOOKUP($A780,Sheet1!$B$3:$AH$1266,Sheet1!M$1+(Sheet1!$A$1-1)*10,FALSE)&gt;999,-1,0)))))))</f>
        <v>439</v>
      </c>
      <c r="AD780" s="65">
        <f>IF(ISNA(VLOOKUP($A780,Sheet1!$B$3:$AH$1266,Sheet1!N$1+(Sheet1!$A$1-1)*10,FALSE))=TRUE,"---",IF(VLOOKUP($A780,Sheet1!$B$3:$AH$1266,Sheet1!N$1+(Sheet1!$A$1-1)*10,FALSE)="---","---", (ROUND(VLOOKUP($A780,Sheet1!$B$3:$AH$1266,Sheet1!N$1+(Sheet1!$A$1-1)*10,FALSE),IF(VLOOKUP($A780,Sheet1!$B$3:$AH$1266,Sheet1!N$1+(Sheet1!$A$1-1)*10,FALSE)&gt;99999,-3,IF(VLOOKUP($A780,Sheet1!$B$3:$AH$1266,Sheet1!N$1+(Sheet1!$A$1-1)*10,FALSE)&gt;9999,-2,IF(VLOOKUP($A780,Sheet1!$B$3:$AH$1266,Sheet1!N$1+(Sheet1!$A$1-1)*10,FALSE)&gt;999,-1,0)))))))</f>
        <v>516</v>
      </c>
    </row>
    <row r="781" spans="1:30" ht="25.5" customHeight="1" x14ac:dyDescent="0.25">
      <c r="A781" s="304" t="s">
        <v>1190</v>
      </c>
      <c r="B781" s="393" t="s">
        <v>1191</v>
      </c>
      <c r="C781" s="304">
        <v>421508</v>
      </c>
      <c r="D781" s="304">
        <v>745406</v>
      </c>
      <c r="E781" s="305" t="s">
        <v>3040</v>
      </c>
      <c r="F781" s="117" t="s">
        <v>4694</v>
      </c>
      <c r="G781" s="118" t="s">
        <v>286</v>
      </c>
      <c r="H781" s="348">
        <v>49.8</v>
      </c>
      <c r="I781" s="119">
        <v>35083</v>
      </c>
      <c r="J781" s="124">
        <v>8.51</v>
      </c>
      <c r="K781" s="118" t="s">
        <v>14</v>
      </c>
      <c r="L781" s="122">
        <v>6100</v>
      </c>
      <c r="M781" s="123">
        <v>122</v>
      </c>
      <c r="N781" s="121" t="s">
        <v>4405</v>
      </c>
      <c r="O781" s="71">
        <f t="shared" si="27"/>
        <v>0.45138378406463786</v>
      </c>
      <c r="P781" s="71">
        <f>IF(O781&lt;&gt;"",VLOOKUP($A781,Sheet4!$A$2:$O$1309,14,FALSE)*100,"")</f>
        <v>0.34416419795543218</v>
      </c>
      <c r="Q781" s="71">
        <f>IF(P781&lt;&gt;"",VLOOKUP($A781,Sheet4!$A$2:$O$1309,15,FALSE)*100,"")</f>
        <v>3.3205273030778804</v>
      </c>
      <c r="R781" s="73" t="str">
        <f t="shared" si="26"/>
        <v>&gt;200,  &lt;500</v>
      </c>
      <c r="S781" s="357" t="s">
        <v>4366</v>
      </c>
      <c r="T781" s="357" t="str">
        <f>IF(ISNA(VLOOKUP(A781,Sheet1!B$3:C$1266,2,FALSE)=TRUE),"NC",VLOOKUP(A781,Sheet1!B$3:C$1266,2,FALSE))</f>
        <v>Rural10</v>
      </c>
      <c r="U781" s="385">
        <f>IF(ISNA(VLOOKUP($A781,Sheet1!$B$3:$AH$1266,Sheet1!E$1+(Sheet1!$A$1-1)*10,FALSE))=TRUE,"---",IF(VLOOKUP($A781,Sheet1!$B$3:$AH$1266,Sheet1!E$1+(Sheet1!$A$1-1)*10,FALSE)="---","---", (ROUND(VLOOKUP($A781,Sheet1!$B$3:$AH$1266,Sheet1!E$1+(Sheet1!$A$1-1)*10,FALSE),IF(VLOOKUP($A781,Sheet1!$B$3:$AH$1266,Sheet1!E$1+(Sheet1!$A$1-1)*10,FALSE)&gt;99999,-3,IF(VLOOKUP($A781,Sheet1!$B$3:$AH$1266,Sheet1!E$1+(Sheet1!$A$1-1)*10,FALSE)&gt;9999,-2,IF(VLOOKUP($A781,Sheet1!$B$3:$AH$1266,Sheet1!E$1+(Sheet1!$A$1-1)*10,FALSE)&gt;999,-1,0)))))))</f>
        <v>1500</v>
      </c>
      <c r="V781" s="385">
        <f>IF(ISNA(VLOOKUP($A781,Sheet1!$B$3:$AH$1266,Sheet1!F$1+(Sheet1!$A$1-1)*10,FALSE))=TRUE,"---",IF(VLOOKUP($A781,Sheet1!$B$3:$AH$1266,Sheet1!F$1+(Sheet1!$A$1-1)*10,FALSE)="---","---", (ROUND(VLOOKUP($A781,Sheet1!$B$3:$AH$1266,Sheet1!F$1+(Sheet1!$A$1-1)*10,FALSE),IF(VLOOKUP($A781,Sheet1!$B$3:$AH$1266,Sheet1!F$1+(Sheet1!$A$1-1)*10,FALSE)&gt;99999,-3,IF(VLOOKUP($A781,Sheet1!$B$3:$AH$1266,Sheet1!F$1+(Sheet1!$A$1-1)*10,FALSE)&gt;9999,-2,IF(VLOOKUP($A781,Sheet1!$B$3:$AH$1266,Sheet1!F$1+(Sheet1!$A$1-1)*10,FALSE)&gt;999,-1,0)))))))</f>
        <v>1770</v>
      </c>
      <c r="W781" s="385">
        <f>IF(ISNA(VLOOKUP($A781,Sheet1!$B$3:$AH$1266,Sheet1!G$1+(Sheet1!$A$1-1)*10,FALSE))=TRUE,"---",IF(VLOOKUP($A781,Sheet1!$B$3:$AH$1266,Sheet1!G$1+(Sheet1!$A$1-1)*10,FALSE)="---","---", (ROUND(VLOOKUP($A781,Sheet1!$B$3:$AH$1266,Sheet1!G$1+(Sheet1!$A$1-1)*10,FALSE),IF(VLOOKUP($A781,Sheet1!$B$3:$AH$1266,Sheet1!G$1+(Sheet1!$A$1-1)*10,FALSE)&gt;99999,-3,IF(VLOOKUP($A781,Sheet1!$B$3:$AH$1266,Sheet1!G$1+(Sheet1!$A$1-1)*10,FALSE)&gt;9999,-2,IF(VLOOKUP($A781,Sheet1!$B$3:$AH$1266,Sheet1!G$1+(Sheet1!$A$1-1)*10,FALSE)&gt;999,-1,0)))))))</f>
        <v>2110</v>
      </c>
      <c r="X781" s="385">
        <f>IF(ISNA(VLOOKUP($A781,Sheet1!$B$3:$AH$1266,Sheet1!H$1+(Sheet1!$A$1-1)*10,FALSE))=TRUE,"---",IF(VLOOKUP($A781,Sheet1!$B$3:$AH$1266,Sheet1!H$1+(Sheet1!$A$1-1)*10,FALSE)="---","---", (ROUND(VLOOKUP($A781,Sheet1!$B$3:$AH$1266,Sheet1!H$1+(Sheet1!$A$1-1)*10,FALSE),IF(VLOOKUP($A781,Sheet1!$B$3:$AH$1266,Sheet1!H$1+(Sheet1!$A$1-1)*10,FALSE)&gt;99999,-3,IF(VLOOKUP($A781,Sheet1!$B$3:$AH$1266,Sheet1!H$1+(Sheet1!$A$1-1)*10,FALSE)&gt;9999,-2,IF(VLOOKUP($A781,Sheet1!$B$3:$AH$1266,Sheet1!H$1+(Sheet1!$A$1-1)*10,FALSE)&gt;999,-1,0)))))))</f>
        <v>2950</v>
      </c>
      <c r="Y781" s="385">
        <f>IF(ISNA(VLOOKUP($A781,Sheet1!$B$3:$AH$1266,Sheet1!I$1+(Sheet1!$A$1-1)*10,FALSE))=TRUE,"---",IF(VLOOKUP($A781,Sheet1!$B$3:$AH$1266,Sheet1!I$1+(Sheet1!$A$1-1)*10,FALSE)="---","---", (ROUND(VLOOKUP($A781,Sheet1!$B$3:$AH$1266,Sheet1!I$1+(Sheet1!$A$1-1)*10,FALSE),IF(VLOOKUP($A781,Sheet1!$B$3:$AH$1266,Sheet1!I$1+(Sheet1!$A$1-1)*10,FALSE)&gt;99999,-3,IF(VLOOKUP($A781,Sheet1!$B$3:$AH$1266,Sheet1!I$1+(Sheet1!$A$1-1)*10,FALSE)&gt;9999,-2,IF(VLOOKUP($A781,Sheet1!$B$3:$AH$1266,Sheet1!I$1+(Sheet1!$A$1-1)*10,FALSE)&gt;999,-1,0)))))))</f>
        <v>3530</v>
      </c>
      <c r="Z781" s="385">
        <f>IF(ISNA(VLOOKUP($A781,Sheet1!$B$3:$AH$1266,Sheet1!J$1+(Sheet1!$A$1-1)*10,FALSE))=TRUE,"---",IF(VLOOKUP($A781,Sheet1!$B$3:$AH$1266,Sheet1!J$1+(Sheet1!$A$1-1)*10,FALSE)="---","---", (ROUND(VLOOKUP($A781,Sheet1!$B$3:$AH$1266,Sheet1!J$1+(Sheet1!$A$1-1)*10,FALSE),IF(VLOOKUP($A781,Sheet1!$B$3:$AH$1266,Sheet1!J$1+(Sheet1!$A$1-1)*10,FALSE)&gt;99999,-3,IF(VLOOKUP($A781,Sheet1!$B$3:$AH$1266,Sheet1!J$1+(Sheet1!$A$1-1)*10,FALSE)&gt;9999,-2,IF(VLOOKUP($A781,Sheet1!$B$3:$AH$1266,Sheet1!J$1+(Sheet1!$A$1-1)*10,FALSE)&gt;999,-1,0)))))))</f>
        <v>4270</v>
      </c>
      <c r="AA781" s="385">
        <f>IF(ISNA(VLOOKUP($A781,Sheet1!$B$3:$AH$1266,Sheet1!K$1+(Sheet1!$A$1-1)*10,FALSE))=TRUE,"---",IF(VLOOKUP($A781,Sheet1!$B$3:$AH$1266,Sheet1!K$1+(Sheet1!$A$1-1)*10,FALSE)="---","---", (ROUND(VLOOKUP($A781,Sheet1!$B$3:$AH$1266,Sheet1!K$1+(Sheet1!$A$1-1)*10,FALSE),IF(VLOOKUP($A781,Sheet1!$B$3:$AH$1266,Sheet1!K$1+(Sheet1!$A$1-1)*10,FALSE)&gt;99999,-3,IF(VLOOKUP($A781,Sheet1!$B$3:$AH$1266,Sheet1!K$1+(Sheet1!$A$1-1)*10,FALSE)&gt;9999,-2,IF(VLOOKUP($A781,Sheet1!$B$3:$AH$1266,Sheet1!K$1+(Sheet1!$A$1-1)*10,FALSE)&gt;999,-1,0)))))))</f>
        <v>4830</v>
      </c>
      <c r="AB781" s="385">
        <f>IF(ISNA(VLOOKUP($A781,Sheet1!$B$3:$AH$1266,Sheet1!L$1+(Sheet1!$A$1-1)*10,FALSE))=TRUE,"---",IF(VLOOKUP($A781,Sheet1!$B$3:$AH$1266,Sheet1!L$1+(Sheet1!$A$1-1)*10,FALSE)="---","---", (ROUND(VLOOKUP($A781,Sheet1!$B$3:$AH$1266,Sheet1!L$1+(Sheet1!$A$1-1)*10,FALSE),IF(VLOOKUP($A781,Sheet1!$B$3:$AH$1266,Sheet1!L$1+(Sheet1!$A$1-1)*10,FALSE)&gt;99999,-3,IF(VLOOKUP($A781,Sheet1!$B$3:$AH$1266,Sheet1!L$1+(Sheet1!$A$1-1)*10,FALSE)&gt;9999,-2,IF(VLOOKUP($A781,Sheet1!$B$3:$AH$1266,Sheet1!L$1+(Sheet1!$A$1-1)*10,FALSE)&gt;999,-1,0)))))))</f>
        <v>5400</v>
      </c>
      <c r="AC781" s="385">
        <f>IF(ISNA(VLOOKUP($A781,Sheet1!$B$3:$AH$1266,Sheet1!M$1+(Sheet1!$A$1-1)*10,FALSE))=TRUE,"---",IF(VLOOKUP($A781,Sheet1!$B$3:$AH$1266,Sheet1!M$1+(Sheet1!$A$1-1)*10,FALSE)="---","---", (ROUND(VLOOKUP($A781,Sheet1!$B$3:$AH$1266,Sheet1!M$1+(Sheet1!$A$1-1)*10,FALSE),IF(VLOOKUP($A781,Sheet1!$B$3:$AH$1266,Sheet1!M$1+(Sheet1!$A$1-1)*10,FALSE)&gt;99999,-3,IF(VLOOKUP($A781,Sheet1!$B$3:$AH$1266,Sheet1!M$1+(Sheet1!$A$1-1)*10,FALSE)&gt;9999,-2,IF(VLOOKUP($A781,Sheet1!$B$3:$AH$1266,Sheet1!M$1+(Sheet1!$A$1-1)*10,FALSE)&gt;999,-1,0)))))))</f>
        <v>5980</v>
      </c>
      <c r="AD781" s="385">
        <f>IF(ISNA(VLOOKUP($A781,Sheet1!$B$3:$AH$1266,Sheet1!N$1+(Sheet1!$A$1-1)*10,FALSE))=TRUE,"---",IF(VLOOKUP($A781,Sheet1!$B$3:$AH$1266,Sheet1!N$1+(Sheet1!$A$1-1)*10,FALSE)="---","---", (ROUND(VLOOKUP($A781,Sheet1!$B$3:$AH$1266,Sheet1!N$1+(Sheet1!$A$1-1)*10,FALSE),IF(VLOOKUP($A781,Sheet1!$B$3:$AH$1266,Sheet1!N$1+(Sheet1!$A$1-1)*10,FALSE)&gt;99999,-3,IF(VLOOKUP($A781,Sheet1!$B$3:$AH$1266,Sheet1!N$1+(Sheet1!$A$1-1)*10,FALSE)&gt;9999,-2,IF(VLOOKUP($A781,Sheet1!$B$3:$AH$1266,Sheet1!N$1+(Sheet1!$A$1-1)*10,FALSE)&gt;999,-1,0)))))))</f>
        <v>6760</v>
      </c>
    </row>
    <row r="782" spans="1:30" ht="25.5" customHeight="1" x14ac:dyDescent="0.25">
      <c r="A782" s="304"/>
      <c r="B782" s="346"/>
      <c r="C782" s="304"/>
      <c r="D782" s="304"/>
      <c r="E782" s="305" t="e">
        <v>#N/A</v>
      </c>
      <c r="F782" s="117" t="s">
        <v>4695</v>
      </c>
      <c r="G782" s="118" t="s">
        <v>31</v>
      </c>
      <c r="H782" s="348"/>
      <c r="I782" s="377">
        <v>36892</v>
      </c>
      <c r="J782" s="379">
        <v>8.5500000000000007</v>
      </c>
      <c r="K782" s="351" t="s">
        <v>28</v>
      </c>
      <c r="L782" s="420" t="s">
        <v>4405</v>
      </c>
      <c r="M782" s="464" t="s">
        <v>4405</v>
      </c>
      <c r="N782" s="351" t="s">
        <v>75</v>
      </c>
      <c r="O782" s="328" t="s">
        <v>4405</v>
      </c>
      <c r="P782" s="328" t="s">
        <v>4405</v>
      </c>
      <c r="Q782" s="328" t="s">
        <v>4405</v>
      </c>
      <c r="R782" s="358" t="s">
        <v>4405</v>
      </c>
      <c r="S782" s="357" t="e">
        <v>#N/A</v>
      </c>
      <c r="T782" s="357" t="str">
        <f>IF(ISNA(VLOOKUP(A782,Sheet1!B$3:C$1266,2,FALSE)=TRUE),"ND",VLOOKUP(A782,Sheet1!B$3:C$1266,2,FALSE))</f>
        <v>ND</v>
      </c>
      <c r="U782" s="385" t="str">
        <f>IF(ISNA(VLOOKUP($A782,Sheet1!$B$3:$AH$1266,Sheet1!E$1+(Sheet1!$A$1-1)*10,FALSE))=TRUE,"---",IF(VLOOKUP($A782,Sheet1!$B$3:$AH$1266,Sheet1!E$1+(Sheet1!$A$1-1)*10,FALSE)="---","---", (ROUND(VLOOKUP($A782,Sheet1!$B$3:$AH$1266,Sheet1!E$1+(Sheet1!$A$1-1)*10,FALSE),IF(VLOOKUP($A782,Sheet1!$B$3:$AH$1266,Sheet1!E$1+(Sheet1!$A$1-1)*10,FALSE)&gt;99999,-3,IF(VLOOKUP($A782,Sheet1!$B$3:$AH$1266,Sheet1!E$1+(Sheet1!$A$1-1)*10,FALSE)&gt;9999,-2,IF(VLOOKUP($A782,Sheet1!$B$3:$AH$1266,Sheet1!E$1+(Sheet1!$A$1-1)*10,FALSE)&gt;999,-1,0)))))))</f>
        <v>---</v>
      </c>
      <c r="V782" s="385" t="str">
        <f>IF(ISNA(VLOOKUP($A782,Sheet1!$B$3:$AH$1266,Sheet1!F$1+(Sheet1!$A$1-1)*10,FALSE))=TRUE,"---",IF(VLOOKUP($A782,Sheet1!$B$3:$AH$1266,Sheet1!F$1+(Sheet1!$A$1-1)*10,FALSE)="---","---", (ROUND(VLOOKUP($A782,Sheet1!$B$3:$AH$1266,Sheet1!F$1+(Sheet1!$A$1-1)*10,FALSE),IF(VLOOKUP($A782,Sheet1!$B$3:$AH$1266,Sheet1!F$1+(Sheet1!$A$1-1)*10,FALSE)&gt;99999,-3,IF(VLOOKUP($A782,Sheet1!$B$3:$AH$1266,Sheet1!F$1+(Sheet1!$A$1-1)*10,FALSE)&gt;9999,-2,IF(VLOOKUP($A782,Sheet1!$B$3:$AH$1266,Sheet1!F$1+(Sheet1!$A$1-1)*10,FALSE)&gt;999,-1,0)))))))</f>
        <v>---</v>
      </c>
      <c r="W782" s="385" t="str">
        <f>IF(ISNA(VLOOKUP($A782,Sheet1!$B$3:$AH$1266,Sheet1!G$1+(Sheet1!$A$1-1)*10,FALSE))=TRUE,"---",IF(VLOOKUP($A782,Sheet1!$B$3:$AH$1266,Sheet1!G$1+(Sheet1!$A$1-1)*10,FALSE)="---","---", (ROUND(VLOOKUP($A782,Sheet1!$B$3:$AH$1266,Sheet1!G$1+(Sheet1!$A$1-1)*10,FALSE),IF(VLOOKUP($A782,Sheet1!$B$3:$AH$1266,Sheet1!G$1+(Sheet1!$A$1-1)*10,FALSE)&gt;99999,-3,IF(VLOOKUP($A782,Sheet1!$B$3:$AH$1266,Sheet1!G$1+(Sheet1!$A$1-1)*10,FALSE)&gt;9999,-2,IF(VLOOKUP($A782,Sheet1!$B$3:$AH$1266,Sheet1!G$1+(Sheet1!$A$1-1)*10,FALSE)&gt;999,-1,0)))))))</f>
        <v>---</v>
      </c>
      <c r="X782" s="385" t="str">
        <f>IF(ISNA(VLOOKUP($A782,Sheet1!$B$3:$AH$1266,Sheet1!H$1+(Sheet1!$A$1-1)*10,FALSE))=TRUE,"---",IF(VLOOKUP($A782,Sheet1!$B$3:$AH$1266,Sheet1!H$1+(Sheet1!$A$1-1)*10,FALSE)="---","---", (ROUND(VLOOKUP($A782,Sheet1!$B$3:$AH$1266,Sheet1!H$1+(Sheet1!$A$1-1)*10,FALSE),IF(VLOOKUP($A782,Sheet1!$B$3:$AH$1266,Sheet1!H$1+(Sheet1!$A$1-1)*10,FALSE)&gt;99999,-3,IF(VLOOKUP($A782,Sheet1!$B$3:$AH$1266,Sheet1!H$1+(Sheet1!$A$1-1)*10,FALSE)&gt;9999,-2,IF(VLOOKUP($A782,Sheet1!$B$3:$AH$1266,Sheet1!H$1+(Sheet1!$A$1-1)*10,FALSE)&gt;999,-1,0)))))))</f>
        <v>---</v>
      </c>
      <c r="Y782" s="385" t="str">
        <f>IF(ISNA(VLOOKUP($A782,Sheet1!$B$3:$AH$1266,Sheet1!I$1+(Sheet1!$A$1-1)*10,FALSE))=TRUE,"---",IF(VLOOKUP($A782,Sheet1!$B$3:$AH$1266,Sheet1!I$1+(Sheet1!$A$1-1)*10,FALSE)="---","---", (ROUND(VLOOKUP($A782,Sheet1!$B$3:$AH$1266,Sheet1!I$1+(Sheet1!$A$1-1)*10,FALSE),IF(VLOOKUP($A782,Sheet1!$B$3:$AH$1266,Sheet1!I$1+(Sheet1!$A$1-1)*10,FALSE)&gt;99999,-3,IF(VLOOKUP($A782,Sheet1!$B$3:$AH$1266,Sheet1!I$1+(Sheet1!$A$1-1)*10,FALSE)&gt;9999,-2,IF(VLOOKUP($A782,Sheet1!$B$3:$AH$1266,Sheet1!I$1+(Sheet1!$A$1-1)*10,FALSE)&gt;999,-1,0)))))))</f>
        <v>---</v>
      </c>
      <c r="Z782" s="385" t="str">
        <f>IF(ISNA(VLOOKUP($A782,Sheet1!$B$3:$AH$1266,Sheet1!J$1+(Sheet1!$A$1-1)*10,FALSE))=TRUE,"---",IF(VLOOKUP($A782,Sheet1!$B$3:$AH$1266,Sheet1!J$1+(Sheet1!$A$1-1)*10,FALSE)="---","---", (ROUND(VLOOKUP($A782,Sheet1!$B$3:$AH$1266,Sheet1!J$1+(Sheet1!$A$1-1)*10,FALSE),IF(VLOOKUP($A782,Sheet1!$B$3:$AH$1266,Sheet1!J$1+(Sheet1!$A$1-1)*10,FALSE)&gt;99999,-3,IF(VLOOKUP($A782,Sheet1!$B$3:$AH$1266,Sheet1!J$1+(Sheet1!$A$1-1)*10,FALSE)&gt;9999,-2,IF(VLOOKUP($A782,Sheet1!$B$3:$AH$1266,Sheet1!J$1+(Sheet1!$A$1-1)*10,FALSE)&gt;999,-1,0)))))))</f>
        <v>---</v>
      </c>
      <c r="AA782" s="385" t="str">
        <f>IF(ISNA(VLOOKUP($A782,Sheet1!$B$3:$AH$1266,Sheet1!K$1+(Sheet1!$A$1-1)*10,FALSE))=TRUE,"---",IF(VLOOKUP($A782,Sheet1!$B$3:$AH$1266,Sheet1!K$1+(Sheet1!$A$1-1)*10,FALSE)="---","---", (ROUND(VLOOKUP($A782,Sheet1!$B$3:$AH$1266,Sheet1!K$1+(Sheet1!$A$1-1)*10,FALSE),IF(VLOOKUP($A782,Sheet1!$B$3:$AH$1266,Sheet1!K$1+(Sheet1!$A$1-1)*10,FALSE)&gt;99999,-3,IF(VLOOKUP($A782,Sheet1!$B$3:$AH$1266,Sheet1!K$1+(Sheet1!$A$1-1)*10,FALSE)&gt;9999,-2,IF(VLOOKUP($A782,Sheet1!$B$3:$AH$1266,Sheet1!K$1+(Sheet1!$A$1-1)*10,FALSE)&gt;999,-1,0)))))))</f>
        <v>---</v>
      </c>
      <c r="AB782" s="385" t="str">
        <f>IF(ISNA(VLOOKUP($A782,Sheet1!$B$3:$AH$1266,Sheet1!L$1+(Sheet1!$A$1-1)*10,FALSE))=TRUE,"---",IF(VLOOKUP($A782,Sheet1!$B$3:$AH$1266,Sheet1!L$1+(Sheet1!$A$1-1)*10,FALSE)="---","---", (ROUND(VLOOKUP($A782,Sheet1!$B$3:$AH$1266,Sheet1!L$1+(Sheet1!$A$1-1)*10,FALSE),IF(VLOOKUP($A782,Sheet1!$B$3:$AH$1266,Sheet1!L$1+(Sheet1!$A$1-1)*10,FALSE)&gt;99999,-3,IF(VLOOKUP($A782,Sheet1!$B$3:$AH$1266,Sheet1!L$1+(Sheet1!$A$1-1)*10,FALSE)&gt;9999,-2,IF(VLOOKUP($A782,Sheet1!$B$3:$AH$1266,Sheet1!L$1+(Sheet1!$A$1-1)*10,FALSE)&gt;999,-1,0)))))))</f>
        <v>---</v>
      </c>
      <c r="AC782" s="385" t="str">
        <f>IF(ISNA(VLOOKUP($A782,Sheet1!$B$3:$AH$1266,Sheet1!M$1+(Sheet1!$A$1-1)*10,FALSE))=TRUE,"---",IF(VLOOKUP($A782,Sheet1!$B$3:$AH$1266,Sheet1!M$1+(Sheet1!$A$1-1)*10,FALSE)="---","---", (ROUND(VLOOKUP($A782,Sheet1!$B$3:$AH$1266,Sheet1!M$1+(Sheet1!$A$1-1)*10,FALSE),IF(VLOOKUP($A782,Sheet1!$B$3:$AH$1266,Sheet1!M$1+(Sheet1!$A$1-1)*10,FALSE)&gt;99999,-3,IF(VLOOKUP($A782,Sheet1!$B$3:$AH$1266,Sheet1!M$1+(Sheet1!$A$1-1)*10,FALSE)&gt;9999,-2,IF(VLOOKUP($A782,Sheet1!$B$3:$AH$1266,Sheet1!M$1+(Sheet1!$A$1-1)*10,FALSE)&gt;999,-1,0)))))))</f>
        <v>---</v>
      </c>
      <c r="AD782" s="385" t="str">
        <f>IF(ISNA(VLOOKUP($A782,Sheet1!$B$3:$AH$1266,Sheet1!N$1+(Sheet1!$A$1-1)*10,FALSE))=TRUE,"---",IF(VLOOKUP($A782,Sheet1!$B$3:$AH$1266,Sheet1!N$1+(Sheet1!$A$1-1)*10,FALSE)="---","---", (ROUND(VLOOKUP($A782,Sheet1!$B$3:$AH$1266,Sheet1!N$1+(Sheet1!$A$1-1)*10,FALSE),IF(VLOOKUP($A782,Sheet1!$B$3:$AH$1266,Sheet1!N$1+(Sheet1!$A$1-1)*10,FALSE)&gt;99999,-3,IF(VLOOKUP($A782,Sheet1!$B$3:$AH$1266,Sheet1!N$1+(Sheet1!$A$1-1)*10,FALSE)&gt;9999,-2,IF(VLOOKUP($A782,Sheet1!$B$3:$AH$1266,Sheet1!N$1+(Sheet1!$A$1-1)*10,FALSE)&gt;999,-1,0)))))))</f>
        <v>---</v>
      </c>
    </row>
    <row r="783" spans="1:30" ht="25.5" customHeight="1" x14ac:dyDescent="0.25">
      <c r="A783" s="304"/>
      <c r="B783" s="346"/>
      <c r="C783" s="304"/>
      <c r="D783" s="304"/>
      <c r="E783" s="305"/>
      <c r="F783" s="117" t="s">
        <v>4696</v>
      </c>
      <c r="G783" s="118" t="s">
        <v>286</v>
      </c>
      <c r="H783" s="348"/>
      <c r="I783" s="378"/>
      <c r="J783" s="380"/>
      <c r="K783" s="352"/>
      <c r="L783" s="385"/>
      <c r="M783" s="488"/>
      <c r="N783" s="352"/>
      <c r="O783" s="329" t="e">
        <f t="shared" si="27"/>
        <v>#NUM!</v>
      </c>
      <c r="P783" s="329" t="e">
        <f>IF(O783&lt;&gt;"",VLOOKUP($A783,Sheet4!$A$2:$O$1309,14,FALSE)*100,"")</f>
        <v>#NUM!</v>
      </c>
      <c r="Q783" s="329" t="e">
        <f>IF(P783&lt;&gt;"",VLOOKUP($A783,Sheet4!$A$2:$O$1309,15,FALSE)*100,"")</f>
        <v>#NUM!</v>
      </c>
      <c r="R783" s="357" t="e">
        <f t="shared" ref="R783:R842" si="28">IF(O783="&lt;0.2","&gt;500",IF(O783="&gt;50","&lt;2",IF(ISERR(1/O783*100),"",IF(AND((1/O783*100)&gt;=2,(1/O783*100)&lt;=10),MROUND(1/O783*100,1),IF(AND((1/O783*100)&gt;=10,(1/O783*100)&lt;=50),MROUND(1/O783*100,5),IF(AND((1/O783*100)&gt;=50,(1/O783*100)&lt;=104),MROUND(1/O783*100,10),IF(AND((1/O783*100)&gt;=104,(1/O783*100)&lt;=110),"100",IF(AND((1/O783*100)&gt;=110,(1/O783*100)&lt;=180),"&gt;100, &lt;200",IF(AND((1/O783*100)&gt;=180,(1/O783*100)&lt;=220),"200",IF(AND((1/O783*100)&gt;=220,(1/O783*100)&lt;=450),"&gt;200,  &lt;500","500"))))))))))</f>
        <v>#NUM!</v>
      </c>
      <c r="S783" s="357"/>
      <c r="T783" s="357"/>
      <c r="U783" s="385"/>
      <c r="V783" s="385"/>
      <c r="W783" s="385"/>
      <c r="X783" s="385"/>
      <c r="Y783" s="385"/>
      <c r="Z783" s="385"/>
      <c r="AA783" s="385"/>
      <c r="AB783" s="385"/>
      <c r="AC783" s="385"/>
      <c r="AD783" s="385"/>
    </row>
    <row r="784" spans="1:30" ht="25.5" customHeight="1" x14ac:dyDescent="0.25">
      <c r="A784" s="304"/>
      <c r="B784" s="346"/>
      <c r="C784" s="304"/>
      <c r="D784" s="304"/>
      <c r="E784" s="305"/>
      <c r="F784" s="117" t="s">
        <v>4497</v>
      </c>
      <c r="G784" s="118" t="s">
        <v>31</v>
      </c>
      <c r="H784" s="348"/>
      <c r="I784" s="378"/>
      <c r="J784" s="380"/>
      <c r="K784" s="352"/>
      <c r="L784" s="421"/>
      <c r="M784" s="465"/>
      <c r="N784" s="352"/>
      <c r="O784" s="329" t="e">
        <f t="shared" si="27"/>
        <v>#NUM!</v>
      </c>
      <c r="P784" s="329" t="e">
        <f>IF(O784&lt;&gt;"",VLOOKUP($A784,Sheet4!$A$2:$O$1309,14,FALSE)*100,"")</f>
        <v>#NUM!</v>
      </c>
      <c r="Q784" s="329" t="e">
        <f>IF(P784&lt;&gt;"",VLOOKUP($A784,Sheet4!$A$2:$O$1309,15,FALSE)*100,"")</f>
        <v>#NUM!</v>
      </c>
      <c r="R784" s="357" t="e">
        <f t="shared" si="28"/>
        <v>#NUM!</v>
      </c>
      <c r="S784" s="357"/>
      <c r="T784" s="357"/>
      <c r="U784" s="385"/>
      <c r="V784" s="385"/>
      <c r="W784" s="385"/>
      <c r="X784" s="385"/>
      <c r="Y784" s="385"/>
      <c r="Z784" s="385"/>
      <c r="AA784" s="385"/>
      <c r="AB784" s="385"/>
      <c r="AC784" s="385"/>
      <c r="AD784" s="385"/>
    </row>
    <row r="785" spans="1:30" ht="25.5" customHeight="1" x14ac:dyDescent="0.25">
      <c r="A785" s="125" t="s">
        <v>1192</v>
      </c>
      <c r="B785" s="126" t="s">
        <v>1193</v>
      </c>
      <c r="C785" s="125">
        <v>421558</v>
      </c>
      <c r="D785" s="125">
        <v>745723</v>
      </c>
      <c r="E785" s="70" t="s">
        <v>3040</v>
      </c>
      <c r="F785" s="52" t="s">
        <v>4566</v>
      </c>
      <c r="G785" s="127" t="s">
        <v>286</v>
      </c>
      <c r="H785" s="128">
        <v>7.07</v>
      </c>
      <c r="I785" s="112">
        <v>27687</v>
      </c>
      <c r="J785" s="113">
        <v>4.04</v>
      </c>
      <c r="K785" s="114" t="s">
        <v>4405</v>
      </c>
      <c r="L785" s="115">
        <v>725</v>
      </c>
      <c r="M785" s="116">
        <v>103</v>
      </c>
      <c r="N785" s="114" t="s">
        <v>4405</v>
      </c>
      <c r="O785" s="68">
        <f t="shared" si="27"/>
        <v>12.067691277621385</v>
      </c>
      <c r="P785" s="68">
        <f>IF(O785&lt;&gt;"",VLOOKUP($A785,Sheet4!$A$2:$O$1309,14,FALSE)*100,"")</f>
        <v>3.1483760336457722</v>
      </c>
      <c r="Q785" s="68">
        <f>IF(P785&lt;&gt;"",VLOOKUP($A785,Sheet4!$A$2:$O$1309,15,FALSE)*100,"")</f>
        <v>26.900076050266787</v>
      </c>
      <c r="R785" s="74">
        <f t="shared" si="28"/>
        <v>8</v>
      </c>
      <c r="S785" s="64" t="s">
        <v>4366</v>
      </c>
      <c r="T785" s="64" t="str">
        <f>IF(ISNA(VLOOKUP(A785,Sheet1!B$3:C$1266,2,FALSE)=TRUE),"NC",VLOOKUP(A785,Sheet1!B$3:C$1266,2,FALSE))</f>
        <v>Rural</v>
      </c>
      <c r="U785" s="65">
        <f>IF(ISNA(VLOOKUP($A785,Sheet1!$B$3:$AH$1266,Sheet1!E$1+(Sheet1!$A$1-1)*10,FALSE))=TRUE,"---",IF(VLOOKUP($A785,Sheet1!$B$3:$AH$1266,Sheet1!E$1+(Sheet1!$A$1-1)*10,FALSE)="---","---", (ROUND(VLOOKUP($A785,Sheet1!$B$3:$AH$1266,Sheet1!E$1+(Sheet1!$A$1-1)*10,FALSE),IF(VLOOKUP($A785,Sheet1!$B$3:$AH$1266,Sheet1!E$1+(Sheet1!$A$1-1)*10,FALSE)&gt;99999,-3,IF(VLOOKUP($A785,Sheet1!$B$3:$AH$1266,Sheet1!E$1+(Sheet1!$A$1-1)*10,FALSE)&gt;9999,-2,IF(VLOOKUP($A785,Sheet1!$B$3:$AH$1266,Sheet1!E$1+(Sheet1!$A$1-1)*10,FALSE)&gt;999,-1,0)))))))</f>
        <v>251</v>
      </c>
      <c r="V785" s="65">
        <f>IF(ISNA(VLOOKUP($A785,Sheet1!$B$3:$AH$1266,Sheet1!F$1+(Sheet1!$A$1-1)*10,FALSE))=TRUE,"---",IF(VLOOKUP($A785,Sheet1!$B$3:$AH$1266,Sheet1!F$1+(Sheet1!$A$1-1)*10,FALSE)="---","---", (ROUND(VLOOKUP($A785,Sheet1!$B$3:$AH$1266,Sheet1!F$1+(Sheet1!$A$1-1)*10,FALSE),IF(VLOOKUP($A785,Sheet1!$B$3:$AH$1266,Sheet1!F$1+(Sheet1!$A$1-1)*10,FALSE)&gt;99999,-3,IF(VLOOKUP($A785,Sheet1!$B$3:$AH$1266,Sheet1!F$1+(Sheet1!$A$1-1)*10,FALSE)&gt;9999,-2,IF(VLOOKUP($A785,Sheet1!$B$3:$AH$1266,Sheet1!F$1+(Sheet1!$A$1-1)*10,FALSE)&gt;999,-1,0)))))))</f>
        <v>309</v>
      </c>
      <c r="W785" s="65">
        <f>IF(ISNA(VLOOKUP($A785,Sheet1!$B$3:$AH$1266,Sheet1!G$1+(Sheet1!$A$1-1)*10,FALSE))=TRUE,"---",IF(VLOOKUP($A785,Sheet1!$B$3:$AH$1266,Sheet1!G$1+(Sheet1!$A$1-1)*10,FALSE)="---","---", (ROUND(VLOOKUP($A785,Sheet1!$B$3:$AH$1266,Sheet1!G$1+(Sheet1!$A$1-1)*10,FALSE),IF(VLOOKUP($A785,Sheet1!$B$3:$AH$1266,Sheet1!G$1+(Sheet1!$A$1-1)*10,FALSE)&gt;99999,-3,IF(VLOOKUP($A785,Sheet1!$B$3:$AH$1266,Sheet1!G$1+(Sheet1!$A$1-1)*10,FALSE)&gt;9999,-2,IF(VLOOKUP($A785,Sheet1!$B$3:$AH$1266,Sheet1!G$1+(Sheet1!$A$1-1)*10,FALSE)&gt;999,-1,0)))))))</f>
        <v>386</v>
      </c>
      <c r="X785" s="65">
        <f>IF(ISNA(VLOOKUP($A785,Sheet1!$B$3:$AH$1266,Sheet1!H$1+(Sheet1!$A$1-1)*10,FALSE))=TRUE,"---",IF(VLOOKUP($A785,Sheet1!$B$3:$AH$1266,Sheet1!H$1+(Sheet1!$A$1-1)*10,FALSE)="---","---", (ROUND(VLOOKUP($A785,Sheet1!$B$3:$AH$1266,Sheet1!H$1+(Sheet1!$A$1-1)*10,FALSE),IF(VLOOKUP($A785,Sheet1!$B$3:$AH$1266,Sheet1!H$1+(Sheet1!$A$1-1)*10,FALSE)&gt;99999,-3,IF(VLOOKUP($A785,Sheet1!$B$3:$AH$1266,Sheet1!H$1+(Sheet1!$A$1-1)*10,FALSE)&gt;9999,-2,IF(VLOOKUP($A785,Sheet1!$B$3:$AH$1266,Sheet1!H$1+(Sheet1!$A$1-1)*10,FALSE)&gt;999,-1,0)))))))</f>
        <v>602</v>
      </c>
      <c r="Y785" s="65">
        <f>IF(ISNA(VLOOKUP($A785,Sheet1!$B$3:$AH$1266,Sheet1!I$1+(Sheet1!$A$1-1)*10,FALSE))=TRUE,"---",IF(VLOOKUP($A785,Sheet1!$B$3:$AH$1266,Sheet1!I$1+(Sheet1!$A$1-1)*10,FALSE)="---","---", (ROUND(VLOOKUP($A785,Sheet1!$B$3:$AH$1266,Sheet1!I$1+(Sheet1!$A$1-1)*10,FALSE),IF(VLOOKUP($A785,Sheet1!$B$3:$AH$1266,Sheet1!I$1+(Sheet1!$A$1-1)*10,FALSE)&gt;99999,-3,IF(VLOOKUP($A785,Sheet1!$B$3:$AH$1266,Sheet1!I$1+(Sheet1!$A$1-1)*10,FALSE)&gt;9999,-2,IF(VLOOKUP($A785,Sheet1!$B$3:$AH$1266,Sheet1!I$1+(Sheet1!$A$1-1)*10,FALSE)&gt;999,-1,0)))))))</f>
        <v>761</v>
      </c>
      <c r="Z785" s="65">
        <f>IF(ISNA(VLOOKUP($A785,Sheet1!$B$3:$AH$1266,Sheet1!J$1+(Sheet1!$A$1-1)*10,FALSE))=TRUE,"---",IF(VLOOKUP($A785,Sheet1!$B$3:$AH$1266,Sheet1!J$1+(Sheet1!$A$1-1)*10,FALSE)="---","---", (ROUND(VLOOKUP($A785,Sheet1!$B$3:$AH$1266,Sheet1!J$1+(Sheet1!$A$1-1)*10,FALSE),IF(VLOOKUP($A785,Sheet1!$B$3:$AH$1266,Sheet1!J$1+(Sheet1!$A$1-1)*10,FALSE)&gt;99999,-3,IF(VLOOKUP($A785,Sheet1!$B$3:$AH$1266,Sheet1!J$1+(Sheet1!$A$1-1)*10,FALSE)&gt;9999,-2,IF(VLOOKUP($A785,Sheet1!$B$3:$AH$1266,Sheet1!J$1+(Sheet1!$A$1-1)*10,FALSE)&gt;999,-1,0)))))))</f>
        <v>977</v>
      </c>
      <c r="AA785" s="65">
        <f>IF(ISNA(VLOOKUP($A785,Sheet1!$B$3:$AH$1266,Sheet1!K$1+(Sheet1!$A$1-1)*10,FALSE))=TRUE,"---",IF(VLOOKUP($A785,Sheet1!$B$3:$AH$1266,Sheet1!K$1+(Sheet1!$A$1-1)*10,FALSE)="---","---", (ROUND(VLOOKUP($A785,Sheet1!$B$3:$AH$1266,Sheet1!K$1+(Sheet1!$A$1-1)*10,FALSE),IF(VLOOKUP($A785,Sheet1!$B$3:$AH$1266,Sheet1!K$1+(Sheet1!$A$1-1)*10,FALSE)&gt;99999,-3,IF(VLOOKUP($A785,Sheet1!$B$3:$AH$1266,Sheet1!K$1+(Sheet1!$A$1-1)*10,FALSE)&gt;9999,-2,IF(VLOOKUP($A785,Sheet1!$B$3:$AH$1266,Sheet1!K$1+(Sheet1!$A$1-1)*10,FALSE)&gt;999,-1,0)))))))</f>
        <v>1150</v>
      </c>
      <c r="AB785" s="65">
        <f>IF(ISNA(VLOOKUP($A785,Sheet1!$B$3:$AH$1266,Sheet1!L$1+(Sheet1!$A$1-1)*10,FALSE))=TRUE,"---",IF(VLOOKUP($A785,Sheet1!$B$3:$AH$1266,Sheet1!L$1+(Sheet1!$A$1-1)*10,FALSE)="---","---", (ROUND(VLOOKUP($A785,Sheet1!$B$3:$AH$1266,Sheet1!L$1+(Sheet1!$A$1-1)*10,FALSE),IF(VLOOKUP($A785,Sheet1!$B$3:$AH$1266,Sheet1!L$1+(Sheet1!$A$1-1)*10,FALSE)&gt;99999,-3,IF(VLOOKUP($A785,Sheet1!$B$3:$AH$1266,Sheet1!L$1+(Sheet1!$A$1-1)*10,FALSE)&gt;9999,-2,IF(VLOOKUP($A785,Sheet1!$B$3:$AH$1266,Sheet1!L$1+(Sheet1!$A$1-1)*10,FALSE)&gt;999,-1,0)))))))</f>
        <v>1320</v>
      </c>
      <c r="AC785" s="65">
        <f>IF(ISNA(VLOOKUP($A785,Sheet1!$B$3:$AH$1266,Sheet1!M$1+(Sheet1!$A$1-1)*10,FALSE))=TRUE,"---",IF(VLOOKUP($A785,Sheet1!$B$3:$AH$1266,Sheet1!M$1+(Sheet1!$A$1-1)*10,FALSE)="---","---", (ROUND(VLOOKUP($A785,Sheet1!$B$3:$AH$1266,Sheet1!M$1+(Sheet1!$A$1-1)*10,FALSE),IF(VLOOKUP($A785,Sheet1!$B$3:$AH$1266,Sheet1!M$1+(Sheet1!$A$1-1)*10,FALSE)&gt;99999,-3,IF(VLOOKUP($A785,Sheet1!$B$3:$AH$1266,Sheet1!M$1+(Sheet1!$A$1-1)*10,FALSE)&gt;9999,-2,IF(VLOOKUP($A785,Sheet1!$B$3:$AH$1266,Sheet1!M$1+(Sheet1!$A$1-1)*10,FALSE)&gt;999,-1,0)))))))</f>
        <v>1510</v>
      </c>
      <c r="AD785" s="65">
        <f>IF(ISNA(VLOOKUP($A785,Sheet1!$B$3:$AH$1266,Sheet1!N$1+(Sheet1!$A$1-1)*10,FALSE))=TRUE,"---",IF(VLOOKUP($A785,Sheet1!$B$3:$AH$1266,Sheet1!N$1+(Sheet1!$A$1-1)*10,FALSE)="---","---", (ROUND(VLOOKUP($A785,Sheet1!$B$3:$AH$1266,Sheet1!N$1+(Sheet1!$A$1-1)*10,FALSE),IF(VLOOKUP($A785,Sheet1!$B$3:$AH$1266,Sheet1!N$1+(Sheet1!$A$1-1)*10,FALSE)&gt;99999,-3,IF(VLOOKUP($A785,Sheet1!$B$3:$AH$1266,Sheet1!N$1+(Sheet1!$A$1-1)*10,FALSE)&gt;9999,-2,IF(VLOOKUP($A785,Sheet1!$B$3:$AH$1266,Sheet1!N$1+(Sheet1!$A$1-1)*10,FALSE)&gt;999,-1,0)))))))</f>
        <v>1760</v>
      </c>
    </row>
    <row r="786" spans="1:30" ht="25.5" customHeight="1" x14ac:dyDescent="0.25">
      <c r="A786" s="133" t="s">
        <v>1194</v>
      </c>
      <c r="B786" s="141" t="s">
        <v>1195</v>
      </c>
      <c r="C786" s="133">
        <v>421032</v>
      </c>
      <c r="D786" s="133">
        <v>750103</v>
      </c>
      <c r="E786" s="67" t="s">
        <v>3040</v>
      </c>
      <c r="F786" s="117" t="s">
        <v>4697</v>
      </c>
      <c r="G786" s="118" t="s">
        <v>31</v>
      </c>
      <c r="H786" s="136">
        <v>256</v>
      </c>
      <c r="I786" s="119">
        <v>23441</v>
      </c>
      <c r="J786" s="120">
        <v>10.44</v>
      </c>
      <c r="K786" s="121" t="s">
        <v>4405</v>
      </c>
      <c r="L786" s="122">
        <v>16200</v>
      </c>
      <c r="M786" s="123">
        <v>63.3</v>
      </c>
      <c r="N786" s="121" t="s">
        <v>4405</v>
      </c>
      <c r="O786" s="71">
        <f t="shared" si="27"/>
        <v>2.9691161667372574</v>
      </c>
      <c r="P786" s="71">
        <f>IF(O786&lt;&gt;"",VLOOKUP($A786,Sheet4!$A$2:$O$1309,14,FALSE)*100,"")</f>
        <v>1.6718873901826248</v>
      </c>
      <c r="Q786" s="71">
        <f>IF(P786&lt;&gt;"",VLOOKUP($A786,Sheet4!$A$2:$O$1309,15,FALSE)*100,"")</f>
        <v>15.223012583138129</v>
      </c>
      <c r="R786" s="73">
        <f t="shared" si="28"/>
        <v>35</v>
      </c>
      <c r="S786" s="63" t="s">
        <v>4366</v>
      </c>
      <c r="T786" s="63" t="str">
        <f>IF(ISNA(VLOOKUP(A786,Sheet1!B$3:C$1266,2,FALSE)=TRUE),"NC",VLOOKUP(A786,Sheet1!B$3:C$1266,2,FALSE))</f>
        <v>Rural</v>
      </c>
      <c r="U786" s="66">
        <f>IF(ISNA(VLOOKUP($A786,Sheet1!$B$3:$AH$1266,Sheet1!E$1+(Sheet1!$A$1-1)*10,FALSE))=TRUE,"---",IF(VLOOKUP($A786,Sheet1!$B$3:$AH$1266,Sheet1!E$1+(Sheet1!$A$1-1)*10,FALSE)="---","---", (ROUND(VLOOKUP($A786,Sheet1!$B$3:$AH$1266,Sheet1!E$1+(Sheet1!$A$1-1)*10,FALSE),IF(VLOOKUP($A786,Sheet1!$B$3:$AH$1266,Sheet1!E$1+(Sheet1!$A$1-1)*10,FALSE)&gt;99999,-3,IF(VLOOKUP($A786,Sheet1!$B$3:$AH$1266,Sheet1!E$1+(Sheet1!$A$1-1)*10,FALSE)&gt;9999,-2,IF(VLOOKUP($A786,Sheet1!$B$3:$AH$1266,Sheet1!E$1+(Sheet1!$A$1-1)*10,FALSE)&gt;999,-1,0)))))))</f>
        <v>5170</v>
      </c>
      <c r="V786" s="66">
        <f>IF(ISNA(VLOOKUP($A786,Sheet1!$B$3:$AH$1266,Sheet1!F$1+(Sheet1!$A$1-1)*10,FALSE))=TRUE,"---",IF(VLOOKUP($A786,Sheet1!$B$3:$AH$1266,Sheet1!F$1+(Sheet1!$A$1-1)*10,FALSE)="---","---", (ROUND(VLOOKUP($A786,Sheet1!$B$3:$AH$1266,Sheet1!F$1+(Sheet1!$A$1-1)*10,FALSE),IF(VLOOKUP($A786,Sheet1!$B$3:$AH$1266,Sheet1!F$1+(Sheet1!$A$1-1)*10,FALSE)&gt;99999,-3,IF(VLOOKUP($A786,Sheet1!$B$3:$AH$1266,Sheet1!F$1+(Sheet1!$A$1-1)*10,FALSE)&gt;9999,-2,IF(VLOOKUP($A786,Sheet1!$B$3:$AH$1266,Sheet1!F$1+(Sheet1!$A$1-1)*10,FALSE)&gt;999,-1,0)))))))</f>
        <v>6120</v>
      </c>
      <c r="W786" s="66">
        <f>IF(ISNA(VLOOKUP($A786,Sheet1!$B$3:$AH$1266,Sheet1!G$1+(Sheet1!$A$1-1)*10,FALSE))=TRUE,"---",IF(VLOOKUP($A786,Sheet1!$B$3:$AH$1266,Sheet1!G$1+(Sheet1!$A$1-1)*10,FALSE)="---","---", (ROUND(VLOOKUP($A786,Sheet1!$B$3:$AH$1266,Sheet1!G$1+(Sheet1!$A$1-1)*10,FALSE),IF(VLOOKUP($A786,Sheet1!$B$3:$AH$1266,Sheet1!G$1+(Sheet1!$A$1-1)*10,FALSE)&gt;99999,-3,IF(VLOOKUP($A786,Sheet1!$B$3:$AH$1266,Sheet1!G$1+(Sheet1!$A$1-1)*10,FALSE)&gt;9999,-2,IF(VLOOKUP($A786,Sheet1!$B$3:$AH$1266,Sheet1!G$1+(Sheet1!$A$1-1)*10,FALSE)&gt;999,-1,0)))))))</f>
        <v>7300</v>
      </c>
      <c r="X786" s="66">
        <f>IF(ISNA(VLOOKUP($A786,Sheet1!$B$3:$AH$1266,Sheet1!H$1+(Sheet1!$A$1-1)*10,FALSE))=TRUE,"---",IF(VLOOKUP($A786,Sheet1!$B$3:$AH$1266,Sheet1!H$1+(Sheet1!$A$1-1)*10,FALSE)="---","---", (ROUND(VLOOKUP($A786,Sheet1!$B$3:$AH$1266,Sheet1!H$1+(Sheet1!$A$1-1)*10,FALSE),IF(VLOOKUP($A786,Sheet1!$B$3:$AH$1266,Sheet1!H$1+(Sheet1!$A$1-1)*10,FALSE)&gt;99999,-3,IF(VLOOKUP($A786,Sheet1!$B$3:$AH$1266,Sheet1!H$1+(Sheet1!$A$1-1)*10,FALSE)&gt;9999,-2,IF(VLOOKUP($A786,Sheet1!$B$3:$AH$1266,Sheet1!H$1+(Sheet1!$A$1-1)*10,FALSE)&gt;999,-1,0)))))))</f>
        <v>10400</v>
      </c>
      <c r="Y786" s="66">
        <f>IF(ISNA(VLOOKUP($A786,Sheet1!$B$3:$AH$1266,Sheet1!I$1+(Sheet1!$A$1-1)*10,FALSE))=TRUE,"---",IF(VLOOKUP($A786,Sheet1!$B$3:$AH$1266,Sheet1!I$1+(Sheet1!$A$1-1)*10,FALSE)="---","---", (ROUND(VLOOKUP($A786,Sheet1!$B$3:$AH$1266,Sheet1!I$1+(Sheet1!$A$1-1)*10,FALSE),IF(VLOOKUP($A786,Sheet1!$B$3:$AH$1266,Sheet1!I$1+(Sheet1!$A$1-1)*10,FALSE)&gt;99999,-3,IF(VLOOKUP($A786,Sheet1!$B$3:$AH$1266,Sheet1!I$1+(Sheet1!$A$1-1)*10,FALSE)&gt;9999,-2,IF(VLOOKUP($A786,Sheet1!$B$3:$AH$1266,Sheet1!I$1+(Sheet1!$A$1-1)*10,FALSE)&gt;999,-1,0)))))))</f>
        <v>12500</v>
      </c>
      <c r="Z786" s="66">
        <f>IF(ISNA(VLOOKUP($A786,Sheet1!$B$3:$AH$1266,Sheet1!J$1+(Sheet1!$A$1-1)*10,FALSE))=TRUE,"---",IF(VLOOKUP($A786,Sheet1!$B$3:$AH$1266,Sheet1!J$1+(Sheet1!$A$1-1)*10,FALSE)="---","---", (ROUND(VLOOKUP($A786,Sheet1!$B$3:$AH$1266,Sheet1!J$1+(Sheet1!$A$1-1)*10,FALSE),IF(VLOOKUP($A786,Sheet1!$B$3:$AH$1266,Sheet1!J$1+(Sheet1!$A$1-1)*10,FALSE)&gt;99999,-3,IF(VLOOKUP($A786,Sheet1!$B$3:$AH$1266,Sheet1!J$1+(Sheet1!$A$1-1)*10,FALSE)&gt;9999,-2,IF(VLOOKUP($A786,Sheet1!$B$3:$AH$1266,Sheet1!J$1+(Sheet1!$A$1-1)*10,FALSE)&gt;999,-1,0)))))))</f>
        <v>15200</v>
      </c>
      <c r="AA786" s="66">
        <f>IF(ISNA(VLOOKUP($A786,Sheet1!$B$3:$AH$1266,Sheet1!K$1+(Sheet1!$A$1-1)*10,FALSE))=TRUE,"---",IF(VLOOKUP($A786,Sheet1!$B$3:$AH$1266,Sheet1!K$1+(Sheet1!$A$1-1)*10,FALSE)="---","---", (ROUND(VLOOKUP($A786,Sheet1!$B$3:$AH$1266,Sheet1!K$1+(Sheet1!$A$1-1)*10,FALSE),IF(VLOOKUP($A786,Sheet1!$B$3:$AH$1266,Sheet1!K$1+(Sheet1!$A$1-1)*10,FALSE)&gt;99999,-3,IF(VLOOKUP($A786,Sheet1!$B$3:$AH$1266,Sheet1!K$1+(Sheet1!$A$1-1)*10,FALSE)&gt;9999,-2,IF(VLOOKUP($A786,Sheet1!$B$3:$AH$1266,Sheet1!K$1+(Sheet1!$A$1-1)*10,FALSE)&gt;999,-1,0)))))))</f>
        <v>17200</v>
      </c>
      <c r="AB786" s="66">
        <f>IF(ISNA(VLOOKUP($A786,Sheet1!$B$3:$AH$1266,Sheet1!L$1+(Sheet1!$A$1-1)*10,FALSE))=TRUE,"---",IF(VLOOKUP($A786,Sheet1!$B$3:$AH$1266,Sheet1!L$1+(Sheet1!$A$1-1)*10,FALSE)="---","---", (ROUND(VLOOKUP($A786,Sheet1!$B$3:$AH$1266,Sheet1!L$1+(Sheet1!$A$1-1)*10,FALSE),IF(VLOOKUP($A786,Sheet1!$B$3:$AH$1266,Sheet1!L$1+(Sheet1!$A$1-1)*10,FALSE)&gt;99999,-3,IF(VLOOKUP($A786,Sheet1!$B$3:$AH$1266,Sheet1!L$1+(Sheet1!$A$1-1)*10,FALSE)&gt;9999,-2,IF(VLOOKUP($A786,Sheet1!$B$3:$AH$1266,Sheet1!L$1+(Sheet1!$A$1-1)*10,FALSE)&gt;999,-1,0)))))))</f>
        <v>19300</v>
      </c>
      <c r="AC786" s="66">
        <f>IF(ISNA(VLOOKUP($A786,Sheet1!$B$3:$AH$1266,Sheet1!M$1+(Sheet1!$A$1-1)*10,FALSE))=TRUE,"---",IF(VLOOKUP($A786,Sheet1!$B$3:$AH$1266,Sheet1!M$1+(Sheet1!$A$1-1)*10,FALSE)="---","---", (ROUND(VLOOKUP($A786,Sheet1!$B$3:$AH$1266,Sheet1!M$1+(Sheet1!$A$1-1)*10,FALSE),IF(VLOOKUP($A786,Sheet1!$B$3:$AH$1266,Sheet1!M$1+(Sheet1!$A$1-1)*10,FALSE)&gt;99999,-3,IF(VLOOKUP($A786,Sheet1!$B$3:$AH$1266,Sheet1!M$1+(Sheet1!$A$1-1)*10,FALSE)&gt;9999,-2,IF(VLOOKUP($A786,Sheet1!$B$3:$AH$1266,Sheet1!M$1+(Sheet1!$A$1-1)*10,FALSE)&gt;999,-1,0)))))))</f>
        <v>21300</v>
      </c>
      <c r="AD786" s="66">
        <f>IF(ISNA(VLOOKUP($A786,Sheet1!$B$3:$AH$1266,Sheet1!N$1+(Sheet1!$A$1-1)*10,FALSE))=TRUE,"---",IF(VLOOKUP($A786,Sheet1!$B$3:$AH$1266,Sheet1!N$1+(Sheet1!$A$1-1)*10,FALSE)="---","---", (ROUND(VLOOKUP($A786,Sheet1!$B$3:$AH$1266,Sheet1!N$1+(Sheet1!$A$1-1)*10,FALSE),IF(VLOOKUP($A786,Sheet1!$B$3:$AH$1266,Sheet1!N$1+(Sheet1!$A$1-1)*10,FALSE)&gt;99999,-3,IF(VLOOKUP($A786,Sheet1!$B$3:$AH$1266,Sheet1!N$1+(Sheet1!$A$1-1)*10,FALSE)&gt;9999,-2,IF(VLOOKUP($A786,Sheet1!$B$3:$AH$1266,Sheet1!N$1+(Sheet1!$A$1-1)*10,FALSE)&gt;999,-1,0)))))))</f>
        <v>24000</v>
      </c>
    </row>
    <row r="787" spans="1:30" ht="25.5" customHeight="1" x14ac:dyDescent="0.25">
      <c r="A787" s="125" t="s">
        <v>1196</v>
      </c>
      <c r="B787" s="126" t="s">
        <v>1197</v>
      </c>
      <c r="C787" s="125">
        <v>421534</v>
      </c>
      <c r="D787" s="125">
        <v>750231</v>
      </c>
      <c r="E787" s="70" t="s">
        <v>3040</v>
      </c>
      <c r="F787" s="52" t="s">
        <v>4534</v>
      </c>
      <c r="G787" s="127" t="s">
        <v>31</v>
      </c>
      <c r="H787" s="128">
        <v>0.61</v>
      </c>
      <c r="I787" s="112">
        <v>38896</v>
      </c>
      <c r="J787" s="113">
        <v>4.29</v>
      </c>
      <c r="K787" s="114" t="s">
        <v>4405</v>
      </c>
      <c r="L787" s="115">
        <v>350</v>
      </c>
      <c r="M787" s="116">
        <v>574</v>
      </c>
      <c r="N787" s="127" t="s">
        <v>199</v>
      </c>
      <c r="O787" s="68" t="str">
        <f t="shared" si="27"/>
        <v>&lt;0.2</v>
      </c>
      <c r="P787" s="68">
        <f>IF(O787&lt;&gt;"",VLOOKUP($A787,Sheet4!$A$2:$O$1309,14,FALSE)*100,"")</f>
        <v>0.9374424601702791</v>
      </c>
      <c r="Q787" s="68">
        <f>IF(P787&lt;&gt;"",VLOOKUP($A787,Sheet4!$A$2:$O$1309,15,FALSE)*100,"")</f>
        <v>8.8128087598196903</v>
      </c>
      <c r="R787" s="74" t="str">
        <f t="shared" si="28"/>
        <v>&gt;500</v>
      </c>
      <c r="S787" s="64" t="s">
        <v>4366</v>
      </c>
      <c r="T787" s="64" t="str">
        <f>IF(ISNA(VLOOKUP(A787,Sheet1!B$3:C$1266,2,FALSE)=TRUE),"NC",VLOOKUP(A787,Sheet1!B$3:C$1266,2,FALSE))</f>
        <v>Rural</v>
      </c>
      <c r="U787" s="65">
        <f>IF(ISNA(VLOOKUP($A787,Sheet1!$B$3:$AH$1266,Sheet1!E$1+(Sheet1!$A$1-1)*10,FALSE))=TRUE,"---",IF(VLOOKUP($A787,Sheet1!$B$3:$AH$1266,Sheet1!E$1+(Sheet1!$A$1-1)*10,FALSE)="---","---", (ROUND(VLOOKUP($A787,Sheet1!$B$3:$AH$1266,Sheet1!E$1+(Sheet1!$A$1-1)*10,FALSE),IF(VLOOKUP($A787,Sheet1!$B$3:$AH$1266,Sheet1!E$1+(Sheet1!$A$1-1)*10,FALSE)&gt;99999,-3,IF(VLOOKUP($A787,Sheet1!$B$3:$AH$1266,Sheet1!E$1+(Sheet1!$A$1-1)*10,FALSE)&gt;9999,-2,IF(VLOOKUP($A787,Sheet1!$B$3:$AH$1266,Sheet1!E$1+(Sheet1!$A$1-1)*10,FALSE)&gt;999,-1,0)))))))</f>
        <v>32</v>
      </c>
      <c r="V787" s="65">
        <f>IF(ISNA(VLOOKUP($A787,Sheet1!$B$3:$AH$1266,Sheet1!F$1+(Sheet1!$A$1-1)*10,FALSE))=TRUE,"---",IF(VLOOKUP($A787,Sheet1!$B$3:$AH$1266,Sheet1!F$1+(Sheet1!$A$1-1)*10,FALSE)="---","---", (ROUND(VLOOKUP($A787,Sheet1!$B$3:$AH$1266,Sheet1!F$1+(Sheet1!$A$1-1)*10,FALSE),IF(VLOOKUP($A787,Sheet1!$B$3:$AH$1266,Sheet1!F$1+(Sheet1!$A$1-1)*10,FALSE)&gt;99999,-3,IF(VLOOKUP($A787,Sheet1!$B$3:$AH$1266,Sheet1!F$1+(Sheet1!$A$1-1)*10,FALSE)&gt;9999,-2,IF(VLOOKUP($A787,Sheet1!$B$3:$AH$1266,Sheet1!F$1+(Sheet1!$A$1-1)*10,FALSE)&gt;999,-1,0)))))))</f>
        <v>41</v>
      </c>
      <c r="W787" s="65">
        <f>IF(ISNA(VLOOKUP($A787,Sheet1!$B$3:$AH$1266,Sheet1!G$1+(Sheet1!$A$1-1)*10,FALSE))=TRUE,"---",IF(VLOOKUP($A787,Sheet1!$B$3:$AH$1266,Sheet1!G$1+(Sheet1!$A$1-1)*10,FALSE)="---","---", (ROUND(VLOOKUP($A787,Sheet1!$B$3:$AH$1266,Sheet1!G$1+(Sheet1!$A$1-1)*10,FALSE),IF(VLOOKUP($A787,Sheet1!$B$3:$AH$1266,Sheet1!G$1+(Sheet1!$A$1-1)*10,FALSE)&gt;99999,-3,IF(VLOOKUP($A787,Sheet1!$B$3:$AH$1266,Sheet1!G$1+(Sheet1!$A$1-1)*10,FALSE)&gt;9999,-2,IF(VLOOKUP($A787,Sheet1!$B$3:$AH$1266,Sheet1!G$1+(Sheet1!$A$1-1)*10,FALSE)&gt;999,-1,0)))))))</f>
        <v>52</v>
      </c>
      <c r="X787" s="65">
        <f>IF(ISNA(VLOOKUP($A787,Sheet1!$B$3:$AH$1266,Sheet1!H$1+(Sheet1!$A$1-1)*10,FALSE))=TRUE,"---",IF(VLOOKUP($A787,Sheet1!$B$3:$AH$1266,Sheet1!H$1+(Sheet1!$A$1-1)*10,FALSE)="---","---", (ROUND(VLOOKUP($A787,Sheet1!$B$3:$AH$1266,Sheet1!H$1+(Sheet1!$A$1-1)*10,FALSE),IF(VLOOKUP($A787,Sheet1!$B$3:$AH$1266,Sheet1!H$1+(Sheet1!$A$1-1)*10,FALSE)&gt;99999,-3,IF(VLOOKUP($A787,Sheet1!$B$3:$AH$1266,Sheet1!H$1+(Sheet1!$A$1-1)*10,FALSE)&gt;9999,-2,IF(VLOOKUP($A787,Sheet1!$B$3:$AH$1266,Sheet1!H$1+(Sheet1!$A$1-1)*10,FALSE)&gt;999,-1,0)))))))</f>
        <v>85</v>
      </c>
      <c r="Y787" s="65">
        <f>IF(ISNA(VLOOKUP($A787,Sheet1!$B$3:$AH$1266,Sheet1!I$1+(Sheet1!$A$1-1)*10,FALSE))=TRUE,"---",IF(VLOOKUP($A787,Sheet1!$B$3:$AH$1266,Sheet1!I$1+(Sheet1!$A$1-1)*10,FALSE)="---","---", (ROUND(VLOOKUP($A787,Sheet1!$B$3:$AH$1266,Sheet1!I$1+(Sheet1!$A$1-1)*10,FALSE),IF(VLOOKUP($A787,Sheet1!$B$3:$AH$1266,Sheet1!I$1+(Sheet1!$A$1-1)*10,FALSE)&gt;99999,-3,IF(VLOOKUP($A787,Sheet1!$B$3:$AH$1266,Sheet1!I$1+(Sheet1!$A$1-1)*10,FALSE)&gt;9999,-2,IF(VLOOKUP($A787,Sheet1!$B$3:$AH$1266,Sheet1!I$1+(Sheet1!$A$1-1)*10,FALSE)&gt;999,-1,0)))))))</f>
        <v>111</v>
      </c>
      <c r="Z787" s="65">
        <f>IF(ISNA(VLOOKUP($A787,Sheet1!$B$3:$AH$1266,Sheet1!J$1+(Sheet1!$A$1-1)*10,FALSE))=TRUE,"---",IF(VLOOKUP($A787,Sheet1!$B$3:$AH$1266,Sheet1!J$1+(Sheet1!$A$1-1)*10,FALSE)="---","---", (ROUND(VLOOKUP($A787,Sheet1!$B$3:$AH$1266,Sheet1!J$1+(Sheet1!$A$1-1)*10,FALSE),IF(VLOOKUP($A787,Sheet1!$B$3:$AH$1266,Sheet1!J$1+(Sheet1!$A$1-1)*10,FALSE)&gt;99999,-3,IF(VLOOKUP($A787,Sheet1!$B$3:$AH$1266,Sheet1!J$1+(Sheet1!$A$1-1)*10,FALSE)&gt;9999,-2,IF(VLOOKUP($A787,Sheet1!$B$3:$AH$1266,Sheet1!J$1+(Sheet1!$A$1-1)*10,FALSE)&gt;999,-1,0)))))))</f>
        <v>146</v>
      </c>
      <c r="AA787" s="65">
        <f>IF(ISNA(VLOOKUP($A787,Sheet1!$B$3:$AH$1266,Sheet1!K$1+(Sheet1!$A$1-1)*10,FALSE))=TRUE,"---",IF(VLOOKUP($A787,Sheet1!$B$3:$AH$1266,Sheet1!K$1+(Sheet1!$A$1-1)*10,FALSE)="---","---", (ROUND(VLOOKUP($A787,Sheet1!$B$3:$AH$1266,Sheet1!K$1+(Sheet1!$A$1-1)*10,FALSE),IF(VLOOKUP($A787,Sheet1!$B$3:$AH$1266,Sheet1!K$1+(Sheet1!$A$1-1)*10,FALSE)&gt;99999,-3,IF(VLOOKUP($A787,Sheet1!$B$3:$AH$1266,Sheet1!K$1+(Sheet1!$A$1-1)*10,FALSE)&gt;9999,-2,IF(VLOOKUP($A787,Sheet1!$B$3:$AH$1266,Sheet1!K$1+(Sheet1!$A$1-1)*10,FALSE)&gt;999,-1,0)))))))</f>
        <v>175</v>
      </c>
      <c r="AB787" s="65">
        <f>IF(ISNA(VLOOKUP($A787,Sheet1!$B$3:$AH$1266,Sheet1!L$1+(Sheet1!$A$1-1)*10,FALSE))=TRUE,"---",IF(VLOOKUP($A787,Sheet1!$B$3:$AH$1266,Sheet1!L$1+(Sheet1!$A$1-1)*10,FALSE)="---","---", (ROUND(VLOOKUP($A787,Sheet1!$B$3:$AH$1266,Sheet1!L$1+(Sheet1!$A$1-1)*10,FALSE),IF(VLOOKUP($A787,Sheet1!$B$3:$AH$1266,Sheet1!L$1+(Sheet1!$A$1-1)*10,FALSE)&gt;99999,-3,IF(VLOOKUP($A787,Sheet1!$B$3:$AH$1266,Sheet1!L$1+(Sheet1!$A$1-1)*10,FALSE)&gt;9999,-2,IF(VLOOKUP($A787,Sheet1!$B$3:$AH$1266,Sheet1!L$1+(Sheet1!$A$1-1)*10,FALSE)&gt;999,-1,0)))))))</f>
        <v>205</v>
      </c>
      <c r="AC787" s="65">
        <f>IF(ISNA(VLOOKUP($A787,Sheet1!$B$3:$AH$1266,Sheet1!M$1+(Sheet1!$A$1-1)*10,FALSE))=TRUE,"---",IF(VLOOKUP($A787,Sheet1!$B$3:$AH$1266,Sheet1!M$1+(Sheet1!$A$1-1)*10,FALSE)="---","---", (ROUND(VLOOKUP($A787,Sheet1!$B$3:$AH$1266,Sheet1!M$1+(Sheet1!$A$1-1)*10,FALSE),IF(VLOOKUP($A787,Sheet1!$B$3:$AH$1266,Sheet1!M$1+(Sheet1!$A$1-1)*10,FALSE)&gt;99999,-3,IF(VLOOKUP($A787,Sheet1!$B$3:$AH$1266,Sheet1!M$1+(Sheet1!$A$1-1)*10,FALSE)&gt;9999,-2,IF(VLOOKUP($A787,Sheet1!$B$3:$AH$1266,Sheet1!M$1+(Sheet1!$A$1-1)*10,FALSE)&gt;999,-1,0)))))))</f>
        <v>237</v>
      </c>
      <c r="AD787" s="65">
        <f>IF(ISNA(VLOOKUP($A787,Sheet1!$B$3:$AH$1266,Sheet1!N$1+(Sheet1!$A$1-1)*10,FALSE))=TRUE,"---",IF(VLOOKUP($A787,Sheet1!$B$3:$AH$1266,Sheet1!N$1+(Sheet1!$A$1-1)*10,FALSE)="---","---", (ROUND(VLOOKUP($A787,Sheet1!$B$3:$AH$1266,Sheet1!N$1+(Sheet1!$A$1-1)*10,FALSE),IF(VLOOKUP($A787,Sheet1!$B$3:$AH$1266,Sheet1!N$1+(Sheet1!$A$1-1)*10,FALSE)&gt;99999,-3,IF(VLOOKUP($A787,Sheet1!$B$3:$AH$1266,Sheet1!N$1+(Sheet1!$A$1-1)*10,FALSE)&gt;9999,-2,IF(VLOOKUP($A787,Sheet1!$B$3:$AH$1266,Sheet1!N$1+(Sheet1!$A$1-1)*10,FALSE)&gt;999,-1,0)))))))</f>
        <v>281</v>
      </c>
    </row>
    <row r="788" spans="1:30" ht="25.5" customHeight="1" x14ac:dyDescent="0.25">
      <c r="A788" s="133" t="s">
        <v>1198</v>
      </c>
      <c r="B788" s="134" t="s">
        <v>1199</v>
      </c>
      <c r="C788" s="133">
        <v>421047</v>
      </c>
      <c r="D788" s="133">
        <v>750641</v>
      </c>
      <c r="E788" s="67" t="s">
        <v>3040</v>
      </c>
      <c r="F788" s="135" t="s">
        <v>4405</v>
      </c>
      <c r="G788" s="118" t="s">
        <v>160</v>
      </c>
      <c r="H788" s="136">
        <v>23.9</v>
      </c>
      <c r="I788" s="119">
        <v>12974</v>
      </c>
      <c r="J788" s="137" t="s">
        <v>4405</v>
      </c>
      <c r="K788" s="118" t="s">
        <v>17</v>
      </c>
      <c r="L788" s="122">
        <v>2790</v>
      </c>
      <c r="M788" s="123">
        <v>117</v>
      </c>
      <c r="N788" s="118" t="s">
        <v>410</v>
      </c>
      <c r="O788" s="71">
        <f t="shared" si="27"/>
        <v>2.1437098192184036</v>
      </c>
      <c r="P788" s="71">
        <f>IF(O788&lt;&gt;"",VLOOKUP($A788,Sheet4!$A$2:$O$1309,14,FALSE)*100,"")</f>
        <v>1.481977370149834</v>
      </c>
      <c r="Q788" s="71">
        <f>IF(P788&lt;&gt;"",VLOOKUP($A788,Sheet4!$A$2:$O$1309,15,FALSE)*100,"")</f>
        <v>13.605510799601085</v>
      </c>
      <c r="R788" s="73">
        <f t="shared" si="28"/>
        <v>45</v>
      </c>
      <c r="S788" s="63" t="s">
        <v>4366</v>
      </c>
      <c r="T788" s="63" t="str">
        <f>IF(ISNA(VLOOKUP(A788,Sheet1!B$3:C$1266,2,FALSE)=TRUE),"NC",VLOOKUP(A788,Sheet1!B$3:C$1266,2,FALSE))</f>
        <v>Rural</v>
      </c>
      <c r="U788" s="66">
        <f>IF(ISNA(VLOOKUP($A788,Sheet1!$B$3:$AH$1266,Sheet1!E$1+(Sheet1!$A$1-1)*10,FALSE))=TRUE,"---",IF(VLOOKUP($A788,Sheet1!$B$3:$AH$1266,Sheet1!E$1+(Sheet1!$A$1-1)*10,FALSE)="---","---", (ROUND(VLOOKUP($A788,Sheet1!$B$3:$AH$1266,Sheet1!E$1+(Sheet1!$A$1-1)*10,FALSE),IF(VLOOKUP($A788,Sheet1!$B$3:$AH$1266,Sheet1!E$1+(Sheet1!$A$1-1)*10,FALSE)&gt;99999,-3,IF(VLOOKUP($A788,Sheet1!$B$3:$AH$1266,Sheet1!E$1+(Sheet1!$A$1-1)*10,FALSE)&gt;9999,-2,IF(VLOOKUP($A788,Sheet1!$B$3:$AH$1266,Sheet1!E$1+(Sheet1!$A$1-1)*10,FALSE)&gt;999,-1,0)))))))</f>
        <v>690</v>
      </c>
      <c r="V788" s="66">
        <f>IF(ISNA(VLOOKUP($A788,Sheet1!$B$3:$AH$1266,Sheet1!F$1+(Sheet1!$A$1-1)*10,FALSE))=TRUE,"---",IF(VLOOKUP($A788,Sheet1!$B$3:$AH$1266,Sheet1!F$1+(Sheet1!$A$1-1)*10,FALSE)="---","---", (ROUND(VLOOKUP($A788,Sheet1!$B$3:$AH$1266,Sheet1!F$1+(Sheet1!$A$1-1)*10,FALSE),IF(VLOOKUP($A788,Sheet1!$B$3:$AH$1266,Sheet1!F$1+(Sheet1!$A$1-1)*10,FALSE)&gt;99999,-3,IF(VLOOKUP($A788,Sheet1!$B$3:$AH$1266,Sheet1!F$1+(Sheet1!$A$1-1)*10,FALSE)&gt;9999,-2,IF(VLOOKUP($A788,Sheet1!$B$3:$AH$1266,Sheet1!F$1+(Sheet1!$A$1-1)*10,FALSE)&gt;999,-1,0)))))))</f>
        <v>841</v>
      </c>
      <c r="W788" s="66">
        <f>IF(ISNA(VLOOKUP($A788,Sheet1!$B$3:$AH$1266,Sheet1!G$1+(Sheet1!$A$1-1)*10,FALSE))=TRUE,"---",IF(VLOOKUP($A788,Sheet1!$B$3:$AH$1266,Sheet1!G$1+(Sheet1!$A$1-1)*10,FALSE)="---","---", (ROUND(VLOOKUP($A788,Sheet1!$B$3:$AH$1266,Sheet1!G$1+(Sheet1!$A$1-1)*10,FALSE),IF(VLOOKUP($A788,Sheet1!$B$3:$AH$1266,Sheet1!G$1+(Sheet1!$A$1-1)*10,FALSE)&gt;99999,-3,IF(VLOOKUP($A788,Sheet1!$B$3:$AH$1266,Sheet1!G$1+(Sheet1!$A$1-1)*10,FALSE)&gt;9999,-2,IF(VLOOKUP($A788,Sheet1!$B$3:$AH$1266,Sheet1!G$1+(Sheet1!$A$1-1)*10,FALSE)&gt;999,-1,0)))))))</f>
        <v>1030</v>
      </c>
      <c r="X788" s="66">
        <f>IF(ISNA(VLOOKUP($A788,Sheet1!$B$3:$AH$1266,Sheet1!H$1+(Sheet1!$A$1-1)*10,FALSE))=TRUE,"---",IF(VLOOKUP($A788,Sheet1!$B$3:$AH$1266,Sheet1!H$1+(Sheet1!$A$1-1)*10,FALSE)="---","---", (ROUND(VLOOKUP($A788,Sheet1!$B$3:$AH$1266,Sheet1!H$1+(Sheet1!$A$1-1)*10,FALSE),IF(VLOOKUP($A788,Sheet1!$B$3:$AH$1266,Sheet1!H$1+(Sheet1!$A$1-1)*10,FALSE)&gt;99999,-3,IF(VLOOKUP($A788,Sheet1!$B$3:$AH$1266,Sheet1!H$1+(Sheet1!$A$1-1)*10,FALSE)&gt;9999,-2,IF(VLOOKUP($A788,Sheet1!$B$3:$AH$1266,Sheet1!H$1+(Sheet1!$A$1-1)*10,FALSE)&gt;999,-1,0)))))))</f>
        <v>1560</v>
      </c>
      <c r="Y788" s="66">
        <f>IF(ISNA(VLOOKUP($A788,Sheet1!$B$3:$AH$1266,Sheet1!I$1+(Sheet1!$A$1-1)*10,FALSE))=TRUE,"---",IF(VLOOKUP($A788,Sheet1!$B$3:$AH$1266,Sheet1!I$1+(Sheet1!$A$1-1)*10,FALSE)="---","---", (ROUND(VLOOKUP($A788,Sheet1!$B$3:$AH$1266,Sheet1!I$1+(Sheet1!$A$1-1)*10,FALSE),IF(VLOOKUP($A788,Sheet1!$B$3:$AH$1266,Sheet1!I$1+(Sheet1!$A$1-1)*10,FALSE)&gt;99999,-3,IF(VLOOKUP($A788,Sheet1!$B$3:$AH$1266,Sheet1!I$1+(Sheet1!$A$1-1)*10,FALSE)&gt;9999,-2,IF(VLOOKUP($A788,Sheet1!$B$3:$AH$1266,Sheet1!I$1+(Sheet1!$A$1-1)*10,FALSE)&gt;999,-1,0)))))))</f>
        <v>1930</v>
      </c>
      <c r="Z788" s="66">
        <f>IF(ISNA(VLOOKUP($A788,Sheet1!$B$3:$AH$1266,Sheet1!J$1+(Sheet1!$A$1-1)*10,FALSE))=TRUE,"---",IF(VLOOKUP($A788,Sheet1!$B$3:$AH$1266,Sheet1!J$1+(Sheet1!$A$1-1)*10,FALSE)="---","---", (ROUND(VLOOKUP($A788,Sheet1!$B$3:$AH$1266,Sheet1!J$1+(Sheet1!$A$1-1)*10,FALSE),IF(VLOOKUP($A788,Sheet1!$B$3:$AH$1266,Sheet1!J$1+(Sheet1!$A$1-1)*10,FALSE)&gt;99999,-3,IF(VLOOKUP($A788,Sheet1!$B$3:$AH$1266,Sheet1!J$1+(Sheet1!$A$1-1)*10,FALSE)&gt;9999,-2,IF(VLOOKUP($A788,Sheet1!$B$3:$AH$1266,Sheet1!J$1+(Sheet1!$A$1-1)*10,FALSE)&gt;999,-1,0)))))))</f>
        <v>2430</v>
      </c>
      <c r="AA788" s="66">
        <f>IF(ISNA(VLOOKUP($A788,Sheet1!$B$3:$AH$1266,Sheet1!K$1+(Sheet1!$A$1-1)*10,FALSE))=TRUE,"---",IF(VLOOKUP($A788,Sheet1!$B$3:$AH$1266,Sheet1!K$1+(Sheet1!$A$1-1)*10,FALSE)="---","---", (ROUND(VLOOKUP($A788,Sheet1!$B$3:$AH$1266,Sheet1!K$1+(Sheet1!$A$1-1)*10,FALSE),IF(VLOOKUP($A788,Sheet1!$B$3:$AH$1266,Sheet1!K$1+(Sheet1!$A$1-1)*10,FALSE)&gt;99999,-3,IF(VLOOKUP($A788,Sheet1!$B$3:$AH$1266,Sheet1!K$1+(Sheet1!$A$1-1)*10,FALSE)&gt;9999,-2,IF(VLOOKUP($A788,Sheet1!$B$3:$AH$1266,Sheet1!K$1+(Sheet1!$A$1-1)*10,FALSE)&gt;999,-1,0)))))))</f>
        <v>2820</v>
      </c>
      <c r="AB788" s="66">
        <f>IF(ISNA(VLOOKUP($A788,Sheet1!$B$3:$AH$1266,Sheet1!L$1+(Sheet1!$A$1-1)*10,FALSE))=TRUE,"---",IF(VLOOKUP($A788,Sheet1!$B$3:$AH$1266,Sheet1!L$1+(Sheet1!$A$1-1)*10,FALSE)="---","---", (ROUND(VLOOKUP($A788,Sheet1!$B$3:$AH$1266,Sheet1!L$1+(Sheet1!$A$1-1)*10,FALSE),IF(VLOOKUP($A788,Sheet1!$B$3:$AH$1266,Sheet1!L$1+(Sheet1!$A$1-1)*10,FALSE)&gt;99999,-3,IF(VLOOKUP($A788,Sheet1!$B$3:$AH$1266,Sheet1!L$1+(Sheet1!$A$1-1)*10,FALSE)&gt;9999,-2,IF(VLOOKUP($A788,Sheet1!$B$3:$AH$1266,Sheet1!L$1+(Sheet1!$A$1-1)*10,FALSE)&gt;999,-1,0)))))))</f>
        <v>3230</v>
      </c>
      <c r="AC788" s="66">
        <f>IF(ISNA(VLOOKUP($A788,Sheet1!$B$3:$AH$1266,Sheet1!M$1+(Sheet1!$A$1-1)*10,FALSE))=TRUE,"---",IF(VLOOKUP($A788,Sheet1!$B$3:$AH$1266,Sheet1!M$1+(Sheet1!$A$1-1)*10,FALSE)="---","---", (ROUND(VLOOKUP($A788,Sheet1!$B$3:$AH$1266,Sheet1!M$1+(Sheet1!$A$1-1)*10,FALSE),IF(VLOOKUP($A788,Sheet1!$B$3:$AH$1266,Sheet1!M$1+(Sheet1!$A$1-1)*10,FALSE)&gt;99999,-3,IF(VLOOKUP($A788,Sheet1!$B$3:$AH$1266,Sheet1!M$1+(Sheet1!$A$1-1)*10,FALSE)&gt;9999,-2,IF(VLOOKUP($A788,Sheet1!$B$3:$AH$1266,Sheet1!M$1+(Sheet1!$A$1-1)*10,FALSE)&gt;999,-1,0)))))))</f>
        <v>3630</v>
      </c>
      <c r="AD788" s="66">
        <f>IF(ISNA(VLOOKUP($A788,Sheet1!$B$3:$AH$1266,Sheet1!N$1+(Sheet1!$A$1-1)*10,FALSE))=TRUE,"---",IF(VLOOKUP($A788,Sheet1!$B$3:$AH$1266,Sheet1!N$1+(Sheet1!$A$1-1)*10,FALSE)="---","---", (ROUND(VLOOKUP($A788,Sheet1!$B$3:$AH$1266,Sheet1!N$1+(Sheet1!$A$1-1)*10,FALSE),IF(VLOOKUP($A788,Sheet1!$B$3:$AH$1266,Sheet1!N$1+(Sheet1!$A$1-1)*10,FALSE)&gt;99999,-3,IF(VLOOKUP($A788,Sheet1!$B$3:$AH$1266,Sheet1!N$1+(Sheet1!$A$1-1)*10,FALSE)&gt;9999,-2,IF(VLOOKUP($A788,Sheet1!$B$3:$AH$1266,Sheet1!N$1+(Sheet1!$A$1-1)*10,FALSE)&gt;999,-1,0)))))))</f>
        <v>4180</v>
      </c>
    </row>
    <row r="789" spans="1:30" ht="25.5" customHeight="1" x14ac:dyDescent="0.25">
      <c r="A789" s="125" t="s">
        <v>1200</v>
      </c>
      <c r="B789" s="126" t="s">
        <v>1201</v>
      </c>
      <c r="C789" s="125">
        <v>421022</v>
      </c>
      <c r="D789" s="125">
        <v>750717</v>
      </c>
      <c r="E789" s="70" t="s">
        <v>3040</v>
      </c>
      <c r="F789" s="52" t="s">
        <v>4536</v>
      </c>
      <c r="G789" s="127" t="s">
        <v>31</v>
      </c>
      <c r="H789" s="128">
        <v>24.7</v>
      </c>
      <c r="I789" s="112">
        <v>38896</v>
      </c>
      <c r="J789" s="113">
        <v>9.9499999999999993</v>
      </c>
      <c r="K789" s="114" t="s">
        <v>4405</v>
      </c>
      <c r="L789" s="115">
        <v>7110</v>
      </c>
      <c r="M789" s="116">
        <v>288</v>
      </c>
      <c r="N789" s="114" t="s">
        <v>4405</v>
      </c>
      <c r="O789" s="68">
        <f t="shared" si="27"/>
        <v>0.2</v>
      </c>
      <c r="P789" s="68">
        <f>IF(O789&lt;&gt;"",VLOOKUP($A789,Sheet4!$A$2:$O$1309,14,FALSE)*100,"")</f>
        <v>1.3957193009523694</v>
      </c>
      <c r="Q789" s="68">
        <f>IF(P789&lt;&gt;"",VLOOKUP($A789,Sheet4!$A$2:$O$1309,15,FALSE)*100,"")</f>
        <v>12.861724803139552</v>
      </c>
      <c r="R789" s="74" t="str">
        <f t="shared" si="28"/>
        <v>500</v>
      </c>
      <c r="S789" s="64" t="s">
        <v>4366</v>
      </c>
      <c r="T789" s="64" t="str">
        <f>IF(ISNA(VLOOKUP(A789,Sheet1!B$3:C$1266,2,FALSE)=TRUE),"NC",VLOOKUP(A789,Sheet1!B$3:C$1266,2,FALSE))</f>
        <v>Rural10</v>
      </c>
      <c r="U789" s="65">
        <f>IF(ISNA(VLOOKUP($A789,Sheet1!$B$3:$AH$1266,Sheet1!E$1+(Sheet1!$A$1-1)*10,FALSE))=TRUE,"---",IF(VLOOKUP($A789,Sheet1!$B$3:$AH$1266,Sheet1!E$1+(Sheet1!$A$1-1)*10,FALSE)="---","---", (ROUND(VLOOKUP($A789,Sheet1!$B$3:$AH$1266,Sheet1!E$1+(Sheet1!$A$1-1)*10,FALSE),IF(VLOOKUP($A789,Sheet1!$B$3:$AH$1266,Sheet1!E$1+(Sheet1!$A$1-1)*10,FALSE)&gt;99999,-3,IF(VLOOKUP($A789,Sheet1!$B$3:$AH$1266,Sheet1!E$1+(Sheet1!$A$1-1)*10,FALSE)&gt;9999,-2,IF(VLOOKUP($A789,Sheet1!$B$3:$AH$1266,Sheet1!E$1+(Sheet1!$A$1-1)*10,FALSE)&gt;999,-1,0)))))))</f>
        <v>884</v>
      </c>
      <c r="V789" s="65">
        <f>IF(ISNA(VLOOKUP($A789,Sheet1!$B$3:$AH$1266,Sheet1!F$1+(Sheet1!$A$1-1)*10,FALSE))=TRUE,"---",IF(VLOOKUP($A789,Sheet1!$B$3:$AH$1266,Sheet1!F$1+(Sheet1!$A$1-1)*10,FALSE)="---","---", (ROUND(VLOOKUP($A789,Sheet1!$B$3:$AH$1266,Sheet1!F$1+(Sheet1!$A$1-1)*10,FALSE),IF(VLOOKUP($A789,Sheet1!$B$3:$AH$1266,Sheet1!F$1+(Sheet1!$A$1-1)*10,FALSE)&gt;99999,-3,IF(VLOOKUP($A789,Sheet1!$B$3:$AH$1266,Sheet1!F$1+(Sheet1!$A$1-1)*10,FALSE)&gt;9999,-2,IF(VLOOKUP($A789,Sheet1!$B$3:$AH$1266,Sheet1!F$1+(Sheet1!$A$1-1)*10,FALSE)&gt;999,-1,0)))))))</f>
        <v>1140</v>
      </c>
      <c r="W789" s="65">
        <f>IF(ISNA(VLOOKUP($A789,Sheet1!$B$3:$AH$1266,Sheet1!G$1+(Sheet1!$A$1-1)*10,FALSE))=TRUE,"---",IF(VLOOKUP($A789,Sheet1!$B$3:$AH$1266,Sheet1!G$1+(Sheet1!$A$1-1)*10,FALSE)="---","---", (ROUND(VLOOKUP($A789,Sheet1!$B$3:$AH$1266,Sheet1!G$1+(Sheet1!$A$1-1)*10,FALSE),IF(VLOOKUP($A789,Sheet1!$B$3:$AH$1266,Sheet1!G$1+(Sheet1!$A$1-1)*10,FALSE)&gt;99999,-3,IF(VLOOKUP($A789,Sheet1!$B$3:$AH$1266,Sheet1!G$1+(Sheet1!$A$1-1)*10,FALSE)&gt;9999,-2,IF(VLOOKUP($A789,Sheet1!$B$3:$AH$1266,Sheet1!G$1+(Sheet1!$A$1-1)*10,FALSE)&gt;999,-1,0)))))))</f>
        <v>1490</v>
      </c>
      <c r="X789" s="65">
        <f>IF(ISNA(VLOOKUP($A789,Sheet1!$B$3:$AH$1266,Sheet1!H$1+(Sheet1!$A$1-1)*10,FALSE))=TRUE,"---",IF(VLOOKUP($A789,Sheet1!$B$3:$AH$1266,Sheet1!H$1+(Sheet1!$A$1-1)*10,FALSE)="---","---", (ROUND(VLOOKUP($A789,Sheet1!$B$3:$AH$1266,Sheet1!H$1+(Sheet1!$A$1-1)*10,FALSE),IF(VLOOKUP($A789,Sheet1!$B$3:$AH$1266,Sheet1!H$1+(Sheet1!$A$1-1)*10,FALSE)&gt;99999,-3,IF(VLOOKUP($A789,Sheet1!$B$3:$AH$1266,Sheet1!H$1+(Sheet1!$A$1-1)*10,FALSE)&gt;9999,-2,IF(VLOOKUP($A789,Sheet1!$B$3:$AH$1266,Sheet1!H$1+(Sheet1!$A$1-1)*10,FALSE)&gt;999,-1,0)))))))</f>
        <v>2410</v>
      </c>
      <c r="Y789" s="65">
        <f>IF(ISNA(VLOOKUP($A789,Sheet1!$B$3:$AH$1266,Sheet1!I$1+(Sheet1!$A$1-1)*10,FALSE))=TRUE,"---",IF(VLOOKUP($A789,Sheet1!$B$3:$AH$1266,Sheet1!I$1+(Sheet1!$A$1-1)*10,FALSE)="---","---", (ROUND(VLOOKUP($A789,Sheet1!$B$3:$AH$1266,Sheet1!I$1+(Sheet1!$A$1-1)*10,FALSE),IF(VLOOKUP($A789,Sheet1!$B$3:$AH$1266,Sheet1!I$1+(Sheet1!$A$1-1)*10,FALSE)&gt;99999,-3,IF(VLOOKUP($A789,Sheet1!$B$3:$AH$1266,Sheet1!I$1+(Sheet1!$A$1-1)*10,FALSE)&gt;9999,-2,IF(VLOOKUP($A789,Sheet1!$B$3:$AH$1266,Sheet1!I$1+(Sheet1!$A$1-1)*10,FALSE)&gt;999,-1,0)))))))</f>
        <v>3020</v>
      </c>
      <c r="Z789" s="65">
        <f>IF(ISNA(VLOOKUP($A789,Sheet1!$B$3:$AH$1266,Sheet1!J$1+(Sheet1!$A$1-1)*10,FALSE))=TRUE,"---",IF(VLOOKUP($A789,Sheet1!$B$3:$AH$1266,Sheet1!J$1+(Sheet1!$A$1-1)*10,FALSE)="---","---", (ROUND(VLOOKUP($A789,Sheet1!$B$3:$AH$1266,Sheet1!J$1+(Sheet1!$A$1-1)*10,FALSE),IF(VLOOKUP($A789,Sheet1!$B$3:$AH$1266,Sheet1!J$1+(Sheet1!$A$1-1)*10,FALSE)&gt;99999,-3,IF(VLOOKUP($A789,Sheet1!$B$3:$AH$1266,Sheet1!J$1+(Sheet1!$A$1-1)*10,FALSE)&gt;9999,-2,IF(VLOOKUP($A789,Sheet1!$B$3:$AH$1266,Sheet1!J$1+(Sheet1!$A$1-1)*10,FALSE)&gt;999,-1,0)))))))</f>
        <v>3810</v>
      </c>
      <c r="AA789" s="65">
        <f>IF(ISNA(VLOOKUP($A789,Sheet1!$B$3:$AH$1266,Sheet1!K$1+(Sheet1!$A$1-1)*10,FALSE))=TRUE,"---",IF(VLOOKUP($A789,Sheet1!$B$3:$AH$1266,Sheet1!K$1+(Sheet1!$A$1-1)*10,FALSE)="---","---", (ROUND(VLOOKUP($A789,Sheet1!$B$3:$AH$1266,Sheet1!K$1+(Sheet1!$A$1-1)*10,FALSE),IF(VLOOKUP($A789,Sheet1!$B$3:$AH$1266,Sheet1!K$1+(Sheet1!$A$1-1)*10,FALSE)&gt;99999,-3,IF(VLOOKUP($A789,Sheet1!$B$3:$AH$1266,Sheet1!K$1+(Sheet1!$A$1-1)*10,FALSE)&gt;9999,-2,IF(VLOOKUP($A789,Sheet1!$B$3:$AH$1266,Sheet1!K$1+(Sheet1!$A$1-1)*10,FALSE)&gt;999,-1,0)))))))</f>
        <v>4400</v>
      </c>
      <c r="AB789" s="65">
        <f>IF(ISNA(VLOOKUP($A789,Sheet1!$B$3:$AH$1266,Sheet1!L$1+(Sheet1!$A$1-1)*10,FALSE))=TRUE,"---",IF(VLOOKUP($A789,Sheet1!$B$3:$AH$1266,Sheet1!L$1+(Sheet1!$A$1-1)*10,FALSE)="---","---", (ROUND(VLOOKUP($A789,Sheet1!$B$3:$AH$1266,Sheet1!L$1+(Sheet1!$A$1-1)*10,FALSE),IF(VLOOKUP($A789,Sheet1!$B$3:$AH$1266,Sheet1!L$1+(Sheet1!$A$1-1)*10,FALSE)&gt;99999,-3,IF(VLOOKUP($A789,Sheet1!$B$3:$AH$1266,Sheet1!L$1+(Sheet1!$A$1-1)*10,FALSE)&gt;9999,-2,IF(VLOOKUP($A789,Sheet1!$B$3:$AH$1266,Sheet1!L$1+(Sheet1!$A$1-1)*10,FALSE)&gt;999,-1,0)))))))</f>
        <v>5020</v>
      </c>
      <c r="AC789" s="65">
        <f>IF(ISNA(VLOOKUP($A789,Sheet1!$B$3:$AH$1266,Sheet1!M$1+(Sheet1!$A$1-1)*10,FALSE))=TRUE,"---",IF(VLOOKUP($A789,Sheet1!$B$3:$AH$1266,Sheet1!M$1+(Sheet1!$A$1-1)*10,FALSE)="---","---", (ROUND(VLOOKUP($A789,Sheet1!$B$3:$AH$1266,Sheet1!M$1+(Sheet1!$A$1-1)*10,FALSE),IF(VLOOKUP($A789,Sheet1!$B$3:$AH$1266,Sheet1!M$1+(Sheet1!$A$1-1)*10,FALSE)&gt;99999,-3,IF(VLOOKUP($A789,Sheet1!$B$3:$AH$1266,Sheet1!M$1+(Sheet1!$A$1-1)*10,FALSE)&gt;9999,-2,IF(VLOOKUP($A789,Sheet1!$B$3:$AH$1266,Sheet1!M$1+(Sheet1!$A$1-1)*10,FALSE)&gt;999,-1,0)))))))</f>
        <v>5680</v>
      </c>
      <c r="AD789" s="65">
        <f>IF(ISNA(VLOOKUP($A789,Sheet1!$B$3:$AH$1266,Sheet1!N$1+(Sheet1!$A$1-1)*10,FALSE))=TRUE,"---",IF(VLOOKUP($A789,Sheet1!$B$3:$AH$1266,Sheet1!N$1+(Sheet1!$A$1-1)*10,FALSE)="---","---", (ROUND(VLOOKUP($A789,Sheet1!$B$3:$AH$1266,Sheet1!N$1+(Sheet1!$A$1-1)*10,FALSE),IF(VLOOKUP($A789,Sheet1!$B$3:$AH$1266,Sheet1!N$1+(Sheet1!$A$1-1)*10,FALSE)&gt;99999,-3,IF(VLOOKUP($A789,Sheet1!$B$3:$AH$1266,Sheet1!N$1+(Sheet1!$A$1-1)*10,FALSE)&gt;9999,-2,IF(VLOOKUP($A789,Sheet1!$B$3:$AH$1266,Sheet1!N$1+(Sheet1!$A$1-1)*10,FALSE)&gt;999,-1,0)))))))</f>
        <v>6610</v>
      </c>
    </row>
    <row r="790" spans="1:30" ht="25.5" customHeight="1" x14ac:dyDescent="0.25">
      <c r="A790" s="133" t="s">
        <v>1202</v>
      </c>
      <c r="B790" s="134" t="s">
        <v>1203</v>
      </c>
      <c r="C790" s="133">
        <v>421209</v>
      </c>
      <c r="D790" s="133">
        <v>750734</v>
      </c>
      <c r="E790" s="67" t="s">
        <v>3040</v>
      </c>
      <c r="F790" s="135" t="s">
        <v>4405</v>
      </c>
      <c r="G790" s="118" t="s">
        <v>160</v>
      </c>
      <c r="H790" s="165">
        <v>7.2</v>
      </c>
      <c r="I790" s="119">
        <v>24999</v>
      </c>
      <c r="J790" s="137" t="s">
        <v>4405</v>
      </c>
      <c r="K790" s="118" t="s">
        <v>17</v>
      </c>
      <c r="L790" s="122">
        <v>1090</v>
      </c>
      <c r="M790" s="123">
        <v>151</v>
      </c>
      <c r="N790" s="118" t="s">
        <v>199</v>
      </c>
      <c r="O790" s="71">
        <f t="shared" si="27"/>
        <v>1.3779821880435288</v>
      </c>
      <c r="P790" s="71">
        <f>IF(O790&lt;&gt;"",VLOOKUP($A790,Sheet4!$A$2:$O$1309,14,FALSE)*100,"")</f>
        <v>1.3264807280839452</v>
      </c>
      <c r="Q790" s="71">
        <f>IF(P790&lt;&gt;"",VLOOKUP($A790,Sheet4!$A$2:$O$1309,15,FALSE)*100,"")</f>
        <v>12.260540136849373</v>
      </c>
      <c r="R790" s="73">
        <f t="shared" si="28"/>
        <v>70</v>
      </c>
      <c r="S790" s="63" t="s">
        <v>4366</v>
      </c>
      <c r="T790" s="63" t="str">
        <f>IF(ISNA(VLOOKUP(A790,Sheet1!B$3:C$1266,2,FALSE)=TRUE),"NC",VLOOKUP(A790,Sheet1!B$3:C$1266,2,FALSE))</f>
        <v>Rural</v>
      </c>
      <c r="U790" s="66">
        <f>IF(ISNA(VLOOKUP($A790,Sheet1!$B$3:$AH$1266,Sheet1!E$1+(Sheet1!$A$1-1)*10,FALSE))=TRUE,"---",IF(VLOOKUP($A790,Sheet1!$B$3:$AH$1266,Sheet1!E$1+(Sheet1!$A$1-1)*10,FALSE)="---","---", (ROUND(VLOOKUP($A790,Sheet1!$B$3:$AH$1266,Sheet1!E$1+(Sheet1!$A$1-1)*10,FALSE),IF(VLOOKUP($A790,Sheet1!$B$3:$AH$1266,Sheet1!E$1+(Sheet1!$A$1-1)*10,FALSE)&gt;99999,-3,IF(VLOOKUP($A790,Sheet1!$B$3:$AH$1266,Sheet1!E$1+(Sheet1!$A$1-1)*10,FALSE)&gt;9999,-2,IF(VLOOKUP($A790,Sheet1!$B$3:$AH$1266,Sheet1!E$1+(Sheet1!$A$1-1)*10,FALSE)&gt;999,-1,0)))))))</f>
        <v>225</v>
      </c>
      <c r="V790" s="66">
        <f>IF(ISNA(VLOOKUP($A790,Sheet1!$B$3:$AH$1266,Sheet1!F$1+(Sheet1!$A$1-1)*10,FALSE))=TRUE,"---",IF(VLOOKUP($A790,Sheet1!$B$3:$AH$1266,Sheet1!F$1+(Sheet1!$A$1-1)*10,FALSE)="---","---", (ROUND(VLOOKUP($A790,Sheet1!$B$3:$AH$1266,Sheet1!F$1+(Sheet1!$A$1-1)*10,FALSE),IF(VLOOKUP($A790,Sheet1!$B$3:$AH$1266,Sheet1!F$1+(Sheet1!$A$1-1)*10,FALSE)&gt;99999,-3,IF(VLOOKUP($A790,Sheet1!$B$3:$AH$1266,Sheet1!F$1+(Sheet1!$A$1-1)*10,FALSE)&gt;9999,-2,IF(VLOOKUP($A790,Sheet1!$B$3:$AH$1266,Sheet1!F$1+(Sheet1!$A$1-1)*10,FALSE)&gt;999,-1,0)))))))</f>
        <v>276</v>
      </c>
      <c r="W790" s="66">
        <f>IF(ISNA(VLOOKUP($A790,Sheet1!$B$3:$AH$1266,Sheet1!G$1+(Sheet1!$A$1-1)*10,FALSE))=TRUE,"---",IF(VLOOKUP($A790,Sheet1!$B$3:$AH$1266,Sheet1!G$1+(Sheet1!$A$1-1)*10,FALSE)="---","---", (ROUND(VLOOKUP($A790,Sheet1!$B$3:$AH$1266,Sheet1!G$1+(Sheet1!$A$1-1)*10,FALSE),IF(VLOOKUP($A790,Sheet1!$B$3:$AH$1266,Sheet1!G$1+(Sheet1!$A$1-1)*10,FALSE)&gt;99999,-3,IF(VLOOKUP($A790,Sheet1!$B$3:$AH$1266,Sheet1!G$1+(Sheet1!$A$1-1)*10,FALSE)&gt;9999,-2,IF(VLOOKUP($A790,Sheet1!$B$3:$AH$1266,Sheet1!G$1+(Sheet1!$A$1-1)*10,FALSE)&gt;999,-1,0)))))))</f>
        <v>344</v>
      </c>
      <c r="X790" s="66">
        <f>IF(ISNA(VLOOKUP($A790,Sheet1!$B$3:$AH$1266,Sheet1!H$1+(Sheet1!$A$1-1)*10,FALSE))=TRUE,"---",IF(VLOOKUP($A790,Sheet1!$B$3:$AH$1266,Sheet1!H$1+(Sheet1!$A$1-1)*10,FALSE)="---","---", (ROUND(VLOOKUP($A790,Sheet1!$B$3:$AH$1266,Sheet1!H$1+(Sheet1!$A$1-1)*10,FALSE),IF(VLOOKUP($A790,Sheet1!$B$3:$AH$1266,Sheet1!H$1+(Sheet1!$A$1-1)*10,FALSE)&gt;99999,-3,IF(VLOOKUP($A790,Sheet1!$B$3:$AH$1266,Sheet1!H$1+(Sheet1!$A$1-1)*10,FALSE)&gt;9999,-2,IF(VLOOKUP($A790,Sheet1!$B$3:$AH$1266,Sheet1!H$1+(Sheet1!$A$1-1)*10,FALSE)&gt;999,-1,0)))))))</f>
        <v>531</v>
      </c>
      <c r="Y790" s="66">
        <f>IF(ISNA(VLOOKUP($A790,Sheet1!$B$3:$AH$1266,Sheet1!I$1+(Sheet1!$A$1-1)*10,FALSE))=TRUE,"---",IF(VLOOKUP($A790,Sheet1!$B$3:$AH$1266,Sheet1!I$1+(Sheet1!$A$1-1)*10,FALSE)="---","---", (ROUND(VLOOKUP($A790,Sheet1!$B$3:$AH$1266,Sheet1!I$1+(Sheet1!$A$1-1)*10,FALSE),IF(VLOOKUP($A790,Sheet1!$B$3:$AH$1266,Sheet1!I$1+(Sheet1!$A$1-1)*10,FALSE)&gt;99999,-3,IF(VLOOKUP($A790,Sheet1!$B$3:$AH$1266,Sheet1!I$1+(Sheet1!$A$1-1)*10,FALSE)&gt;9999,-2,IF(VLOOKUP($A790,Sheet1!$B$3:$AH$1266,Sheet1!I$1+(Sheet1!$A$1-1)*10,FALSE)&gt;999,-1,0)))))))</f>
        <v>668</v>
      </c>
      <c r="Z790" s="66">
        <f>IF(ISNA(VLOOKUP($A790,Sheet1!$B$3:$AH$1266,Sheet1!J$1+(Sheet1!$A$1-1)*10,FALSE))=TRUE,"---",IF(VLOOKUP($A790,Sheet1!$B$3:$AH$1266,Sheet1!J$1+(Sheet1!$A$1-1)*10,FALSE)="---","---", (ROUND(VLOOKUP($A790,Sheet1!$B$3:$AH$1266,Sheet1!J$1+(Sheet1!$A$1-1)*10,FALSE),IF(VLOOKUP($A790,Sheet1!$B$3:$AH$1266,Sheet1!J$1+(Sheet1!$A$1-1)*10,FALSE)&gt;99999,-3,IF(VLOOKUP($A790,Sheet1!$B$3:$AH$1266,Sheet1!J$1+(Sheet1!$A$1-1)*10,FALSE)&gt;9999,-2,IF(VLOOKUP($A790,Sheet1!$B$3:$AH$1266,Sheet1!J$1+(Sheet1!$A$1-1)*10,FALSE)&gt;999,-1,0)))))))</f>
        <v>853</v>
      </c>
      <c r="AA790" s="66">
        <f>IF(ISNA(VLOOKUP($A790,Sheet1!$B$3:$AH$1266,Sheet1!K$1+(Sheet1!$A$1-1)*10,FALSE))=TRUE,"---",IF(VLOOKUP($A790,Sheet1!$B$3:$AH$1266,Sheet1!K$1+(Sheet1!$A$1-1)*10,FALSE)="---","---", (ROUND(VLOOKUP($A790,Sheet1!$B$3:$AH$1266,Sheet1!K$1+(Sheet1!$A$1-1)*10,FALSE),IF(VLOOKUP($A790,Sheet1!$B$3:$AH$1266,Sheet1!K$1+(Sheet1!$A$1-1)*10,FALSE)&gt;99999,-3,IF(VLOOKUP($A790,Sheet1!$B$3:$AH$1266,Sheet1!K$1+(Sheet1!$A$1-1)*10,FALSE)&gt;9999,-2,IF(VLOOKUP($A790,Sheet1!$B$3:$AH$1266,Sheet1!K$1+(Sheet1!$A$1-1)*10,FALSE)&gt;999,-1,0)))))))</f>
        <v>998</v>
      </c>
      <c r="AB790" s="66">
        <f>IF(ISNA(VLOOKUP($A790,Sheet1!$B$3:$AH$1266,Sheet1!L$1+(Sheet1!$A$1-1)*10,FALSE))=TRUE,"---",IF(VLOOKUP($A790,Sheet1!$B$3:$AH$1266,Sheet1!L$1+(Sheet1!$A$1-1)*10,FALSE)="---","---", (ROUND(VLOOKUP($A790,Sheet1!$B$3:$AH$1266,Sheet1!L$1+(Sheet1!$A$1-1)*10,FALSE),IF(VLOOKUP($A790,Sheet1!$B$3:$AH$1266,Sheet1!L$1+(Sheet1!$A$1-1)*10,FALSE)&gt;99999,-3,IF(VLOOKUP($A790,Sheet1!$B$3:$AH$1266,Sheet1!L$1+(Sheet1!$A$1-1)*10,FALSE)&gt;9999,-2,IF(VLOOKUP($A790,Sheet1!$B$3:$AH$1266,Sheet1!L$1+(Sheet1!$A$1-1)*10,FALSE)&gt;999,-1,0)))))))</f>
        <v>1150</v>
      </c>
      <c r="AC790" s="66">
        <f>IF(ISNA(VLOOKUP($A790,Sheet1!$B$3:$AH$1266,Sheet1!M$1+(Sheet1!$A$1-1)*10,FALSE))=TRUE,"---",IF(VLOOKUP($A790,Sheet1!$B$3:$AH$1266,Sheet1!M$1+(Sheet1!$A$1-1)*10,FALSE)="---","---", (ROUND(VLOOKUP($A790,Sheet1!$B$3:$AH$1266,Sheet1!M$1+(Sheet1!$A$1-1)*10,FALSE),IF(VLOOKUP($A790,Sheet1!$B$3:$AH$1266,Sheet1!M$1+(Sheet1!$A$1-1)*10,FALSE)&gt;99999,-3,IF(VLOOKUP($A790,Sheet1!$B$3:$AH$1266,Sheet1!M$1+(Sheet1!$A$1-1)*10,FALSE)&gt;9999,-2,IF(VLOOKUP($A790,Sheet1!$B$3:$AH$1266,Sheet1!M$1+(Sheet1!$A$1-1)*10,FALSE)&gt;999,-1,0)))))))</f>
        <v>1300</v>
      </c>
      <c r="AD790" s="66">
        <f>IF(ISNA(VLOOKUP($A790,Sheet1!$B$3:$AH$1266,Sheet1!N$1+(Sheet1!$A$1-1)*10,FALSE))=TRUE,"---",IF(VLOOKUP($A790,Sheet1!$B$3:$AH$1266,Sheet1!N$1+(Sheet1!$A$1-1)*10,FALSE)="---","---", (ROUND(VLOOKUP($A790,Sheet1!$B$3:$AH$1266,Sheet1!N$1+(Sheet1!$A$1-1)*10,FALSE),IF(VLOOKUP($A790,Sheet1!$B$3:$AH$1266,Sheet1!N$1+(Sheet1!$A$1-1)*10,FALSE)&gt;99999,-3,IF(VLOOKUP($A790,Sheet1!$B$3:$AH$1266,Sheet1!N$1+(Sheet1!$A$1-1)*10,FALSE)&gt;9999,-2,IF(VLOOKUP($A790,Sheet1!$B$3:$AH$1266,Sheet1!N$1+(Sheet1!$A$1-1)*10,FALSE)&gt;999,-1,0)))))))</f>
        <v>1510</v>
      </c>
    </row>
    <row r="791" spans="1:30" ht="25.5" customHeight="1" x14ac:dyDescent="0.25">
      <c r="A791" s="125" t="s">
        <v>1204</v>
      </c>
      <c r="B791" s="126" t="s">
        <v>1205</v>
      </c>
      <c r="C791" s="125">
        <v>420958</v>
      </c>
      <c r="D791" s="125">
        <v>750824</v>
      </c>
      <c r="E791" s="70" t="s">
        <v>3040</v>
      </c>
      <c r="F791" s="52" t="s">
        <v>4698</v>
      </c>
      <c r="G791" s="127" t="s">
        <v>31</v>
      </c>
      <c r="H791" s="128">
        <v>332</v>
      </c>
      <c r="I791" s="112">
        <v>38896</v>
      </c>
      <c r="J791" s="147">
        <v>16.850000000000001</v>
      </c>
      <c r="K791" s="114" t="s">
        <v>4405</v>
      </c>
      <c r="L791" s="115">
        <v>28600</v>
      </c>
      <c r="M791" s="116">
        <v>86.1</v>
      </c>
      <c r="N791" s="114" t="s">
        <v>4405</v>
      </c>
      <c r="O791" s="68">
        <f t="shared" si="27"/>
        <v>0.79372535367297092</v>
      </c>
      <c r="P791" s="68">
        <f>IF(O791&lt;&gt;"",VLOOKUP($A791,Sheet4!$A$2:$O$1309,14,FALSE)*100,"")</f>
        <v>0.29909548248275852</v>
      </c>
      <c r="Q791" s="68">
        <f>IF(P791&lt;&gt;"",VLOOKUP($A791,Sheet4!$A$2:$O$1309,15,FALSE)*100,"")</f>
        <v>2.8914102725584923</v>
      </c>
      <c r="R791" s="74" t="str">
        <f t="shared" si="28"/>
        <v>&gt;100, &lt;200</v>
      </c>
      <c r="S791" s="64" t="s">
        <v>4366</v>
      </c>
      <c r="T791" s="64" t="str">
        <f>IF(ISNA(VLOOKUP(A791,Sheet1!B$3:C$1266,2,FALSE)=TRUE),"NC",VLOOKUP(A791,Sheet1!B$3:C$1266,2,FALSE))</f>
        <v>Rural10</v>
      </c>
      <c r="U791" s="65">
        <f>IF(ISNA(VLOOKUP($A791,Sheet1!$B$3:$AH$1266,Sheet1!E$1+(Sheet1!$A$1-1)*10,FALSE))=TRUE,"---",IF(VLOOKUP($A791,Sheet1!$B$3:$AH$1266,Sheet1!E$1+(Sheet1!$A$1-1)*10,FALSE)="---","---", (ROUND(VLOOKUP($A791,Sheet1!$B$3:$AH$1266,Sheet1!E$1+(Sheet1!$A$1-1)*10,FALSE),IF(VLOOKUP($A791,Sheet1!$B$3:$AH$1266,Sheet1!E$1+(Sheet1!$A$1-1)*10,FALSE)&gt;99999,-3,IF(VLOOKUP($A791,Sheet1!$B$3:$AH$1266,Sheet1!E$1+(Sheet1!$A$1-1)*10,FALSE)&gt;9999,-2,IF(VLOOKUP($A791,Sheet1!$B$3:$AH$1266,Sheet1!E$1+(Sheet1!$A$1-1)*10,FALSE)&gt;999,-1,0)))))))</f>
        <v>6450</v>
      </c>
      <c r="V791" s="65">
        <f>IF(ISNA(VLOOKUP($A791,Sheet1!$B$3:$AH$1266,Sheet1!F$1+(Sheet1!$A$1-1)*10,FALSE))=TRUE,"---",IF(VLOOKUP($A791,Sheet1!$B$3:$AH$1266,Sheet1!F$1+(Sheet1!$A$1-1)*10,FALSE)="---","---", (ROUND(VLOOKUP($A791,Sheet1!$B$3:$AH$1266,Sheet1!F$1+(Sheet1!$A$1-1)*10,FALSE),IF(VLOOKUP($A791,Sheet1!$B$3:$AH$1266,Sheet1!F$1+(Sheet1!$A$1-1)*10,FALSE)&gt;99999,-3,IF(VLOOKUP($A791,Sheet1!$B$3:$AH$1266,Sheet1!F$1+(Sheet1!$A$1-1)*10,FALSE)&gt;9999,-2,IF(VLOOKUP($A791,Sheet1!$B$3:$AH$1266,Sheet1!F$1+(Sheet1!$A$1-1)*10,FALSE)&gt;999,-1,0)))))))</f>
        <v>7900</v>
      </c>
      <c r="W791" s="65">
        <f>IF(ISNA(VLOOKUP($A791,Sheet1!$B$3:$AH$1266,Sheet1!G$1+(Sheet1!$A$1-1)*10,FALSE))=TRUE,"---",IF(VLOOKUP($A791,Sheet1!$B$3:$AH$1266,Sheet1!G$1+(Sheet1!$A$1-1)*10,FALSE)="---","---", (ROUND(VLOOKUP($A791,Sheet1!$B$3:$AH$1266,Sheet1!G$1+(Sheet1!$A$1-1)*10,FALSE),IF(VLOOKUP($A791,Sheet1!$B$3:$AH$1266,Sheet1!G$1+(Sheet1!$A$1-1)*10,FALSE)&gt;99999,-3,IF(VLOOKUP($A791,Sheet1!$B$3:$AH$1266,Sheet1!G$1+(Sheet1!$A$1-1)*10,FALSE)&gt;9999,-2,IF(VLOOKUP($A791,Sheet1!$B$3:$AH$1266,Sheet1!G$1+(Sheet1!$A$1-1)*10,FALSE)&gt;999,-1,0)))))))</f>
        <v>9740</v>
      </c>
      <c r="X791" s="65">
        <f>IF(ISNA(VLOOKUP($A791,Sheet1!$B$3:$AH$1266,Sheet1!H$1+(Sheet1!$A$1-1)*10,FALSE))=TRUE,"---",IF(VLOOKUP($A791,Sheet1!$B$3:$AH$1266,Sheet1!H$1+(Sheet1!$A$1-1)*10,FALSE)="---","---", (ROUND(VLOOKUP($A791,Sheet1!$B$3:$AH$1266,Sheet1!H$1+(Sheet1!$A$1-1)*10,FALSE),IF(VLOOKUP($A791,Sheet1!$B$3:$AH$1266,Sheet1!H$1+(Sheet1!$A$1-1)*10,FALSE)&gt;99999,-3,IF(VLOOKUP($A791,Sheet1!$B$3:$AH$1266,Sheet1!H$1+(Sheet1!$A$1-1)*10,FALSE)&gt;9999,-2,IF(VLOOKUP($A791,Sheet1!$B$3:$AH$1266,Sheet1!H$1+(Sheet1!$A$1-1)*10,FALSE)&gt;999,-1,0)))))))</f>
        <v>14400</v>
      </c>
      <c r="Y791" s="65">
        <f>IF(ISNA(VLOOKUP($A791,Sheet1!$B$3:$AH$1266,Sheet1!I$1+(Sheet1!$A$1-1)*10,FALSE))=TRUE,"---",IF(VLOOKUP($A791,Sheet1!$B$3:$AH$1266,Sheet1!I$1+(Sheet1!$A$1-1)*10,FALSE)="---","---", (ROUND(VLOOKUP($A791,Sheet1!$B$3:$AH$1266,Sheet1!I$1+(Sheet1!$A$1-1)*10,FALSE),IF(VLOOKUP($A791,Sheet1!$B$3:$AH$1266,Sheet1!I$1+(Sheet1!$A$1-1)*10,FALSE)&gt;99999,-3,IF(VLOOKUP($A791,Sheet1!$B$3:$AH$1266,Sheet1!I$1+(Sheet1!$A$1-1)*10,FALSE)&gt;9999,-2,IF(VLOOKUP($A791,Sheet1!$B$3:$AH$1266,Sheet1!I$1+(Sheet1!$A$1-1)*10,FALSE)&gt;999,-1,0)))))))</f>
        <v>17600</v>
      </c>
      <c r="Z791" s="65">
        <f>IF(ISNA(VLOOKUP($A791,Sheet1!$B$3:$AH$1266,Sheet1!J$1+(Sheet1!$A$1-1)*10,FALSE))=TRUE,"---",IF(VLOOKUP($A791,Sheet1!$B$3:$AH$1266,Sheet1!J$1+(Sheet1!$A$1-1)*10,FALSE)="---","---", (ROUND(VLOOKUP($A791,Sheet1!$B$3:$AH$1266,Sheet1!J$1+(Sheet1!$A$1-1)*10,FALSE),IF(VLOOKUP($A791,Sheet1!$B$3:$AH$1266,Sheet1!J$1+(Sheet1!$A$1-1)*10,FALSE)&gt;99999,-3,IF(VLOOKUP($A791,Sheet1!$B$3:$AH$1266,Sheet1!J$1+(Sheet1!$A$1-1)*10,FALSE)&gt;9999,-2,IF(VLOOKUP($A791,Sheet1!$B$3:$AH$1266,Sheet1!J$1+(Sheet1!$A$1-1)*10,FALSE)&gt;999,-1,0)))))))</f>
        <v>21600</v>
      </c>
      <c r="AA791" s="65">
        <f>IF(ISNA(VLOOKUP($A791,Sheet1!$B$3:$AH$1266,Sheet1!K$1+(Sheet1!$A$1-1)*10,FALSE))=TRUE,"---",IF(VLOOKUP($A791,Sheet1!$B$3:$AH$1266,Sheet1!K$1+(Sheet1!$A$1-1)*10,FALSE)="---","---", (ROUND(VLOOKUP($A791,Sheet1!$B$3:$AH$1266,Sheet1!K$1+(Sheet1!$A$1-1)*10,FALSE),IF(VLOOKUP($A791,Sheet1!$B$3:$AH$1266,Sheet1!K$1+(Sheet1!$A$1-1)*10,FALSE)&gt;99999,-3,IF(VLOOKUP($A791,Sheet1!$B$3:$AH$1266,Sheet1!K$1+(Sheet1!$A$1-1)*10,FALSE)&gt;9999,-2,IF(VLOOKUP($A791,Sheet1!$B$3:$AH$1266,Sheet1!K$1+(Sheet1!$A$1-1)*10,FALSE)&gt;999,-1,0)))))))</f>
        <v>24500</v>
      </c>
      <c r="AB791" s="65">
        <f>IF(ISNA(VLOOKUP($A791,Sheet1!$B$3:$AH$1266,Sheet1!L$1+(Sheet1!$A$1-1)*10,FALSE))=TRUE,"---",IF(VLOOKUP($A791,Sheet1!$B$3:$AH$1266,Sheet1!L$1+(Sheet1!$A$1-1)*10,FALSE)="---","---", (ROUND(VLOOKUP($A791,Sheet1!$B$3:$AH$1266,Sheet1!L$1+(Sheet1!$A$1-1)*10,FALSE),IF(VLOOKUP($A791,Sheet1!$B$3:$AH$1266,Sheet1!L$1+(Sheet1!$A$1-1)*10,FALSE)&gt;99999,-3,IF(VLOOKUP($A791,Sheet1!$B$3:$AH$1266,Sheet1!L$1+(Sheet1!$A$1-1)*10,FALSE)&gt;9999,-2,IF(VLOOKUP($A791,Sheet1!$B$3:$AH$1266,Sheet1!L$1+(Sheet1!$A$1-1)*10,FALSE)&gt;999,-1,0)))))))</f>
        <v>27400</v>
      </c>
      <c r="AC791" s="65">
        <f>IF(ISNA(VLOOKUP($A791,Sheet1!$B$3:$AH$1266,Sheet1!M$1+(Sheet1!$A$1-1)*10,FALSE))=TRUE,"---",IF(VLOOKUP($A791,Sheet1!$B$3:$AH$1266,Sheet1!M$1+(Sheet1!$A$1-1)*10,FALSE)="---","---", (ROUND(VLOOKUP($A791,Sheet1!$B$3:$AH$1266,Sheet1!M$1+(Sheet1!$A$1-1)*10,FALSE),IF(VLOOKUP($A791,Sheet1!$B$3:$AH$1266,Sheet1!M$1+(Sheet1!$A$1-1)*10,FALSE)&gt;99999,-3,IF(VLOOKUP($A791,Sheet1!$B$3:$AH$1266,Sheet1!M$1+(Sheet1!$A$1-1)*10,FALSE)&gt;9999,-2,IF(VLOOKUP($A791,Sheet1!$B$3:$AH$1266,Sheet1!M$1+(Sheet1!$A$1-1)*10,FALSE)&gt;999,-1,0)))))))</f>
        <v>30400</v>
      </c>
      <c r="AD791" s="65">
        <f>IF(ISNA(VLOOKUP($A791,Sheet1!$B$3:$AH$1266,Sheet1!N$1+(Sheet1!$A$1-1)*10,FALSE))=TRUE,"---",IF(VLOOKUP($A791,Sheet1!$B$3:$AH$1266,Sheet1!N$1+(Sheet1!$A$1-1)*10,FALSE)="---","---", (ROUND(VLOOKUP($A791,Sheet1!$B$3:$AH$1266,Sheet1!N$1+(Sheet1!$A$1-1)*10,FALSE),IF(VLOOKUP($A791,Sheet1!$B$3:$AH$1266,Sheet1!N$1+(Sheet1!$A$1-1)*10,FALSE)&gt;99999,-3,IF(VLOOKUP($A791,Sheet1!$B$3:$AH$1266,Sheet1!N$1+(Sheet1!$A$1-1)*10,FALSE)&gt;9999,-2,IF(VLOOKUP($A791,Sheet1!$B$3:$AH$1266,Sheet1!N$1+(Sheet1!$A$1-1)*10,FALSE)&gt;999,-1,0)))))))</f>
        <v>34400</v>
      </c>
    </row>
    <row r="792" spans="1:30" ht="25.5" customHeight="1" x14ac:dyDescent="0.25">
      <c r="A792" s="133" t="s">
        <v>1206</v>
      </c>
      <c r="B792" s="141" t="s">
        <v>1207</v>
      </c>
      <c r="C792" s="133">
        <v>420743</v>
      </c>
      <c r="D792" s="133">
        <v>750940</v>
      </c>
      <c r="E792" s="67" t="s">
        <v>3040</v>
      </c>
      <c r="F792" s="135" t="s">
        <v>4405</v>
      </c>
      <c r="G792" s="118" t="s">
        <v>160</v>
      </c>
      <c r="H792" s="136">
        <v>352</v>
      </c>
      <c r="I792" s="119">
        <v>35083</v>
      </c>
      <c r="J792" s="137" t="s">
        <v>4405</v>
      </c>
      <c r="K792" s="118" t="s">
        <v>17</v>
      </c>
      <c r="L792" s="122">
        <v>26200</v>
      </c>
      <c r="M792" s="123">
        <v>74.400000000000006</v>
      </c>
      <c r="N792" s="118" t="s">
        <v>160</v>
      </c>
      <c r="O792" s="71">
        <f t="shared" si="27"/>
        <v>1.6880615447759597</v>
      </c>
      <c r="P792" s="71">
        <f>IF(O792&lt;&gt;"",VLOOKUP($A792,Sheet4!$A$2:$O$1309,14,FALSE)*100,"")</f>
        <v>0.36073006889625336</v>
      </c>
      <c r="Q792" s="71">
        <f>IF(P792&lt;&gt;"",VLOOKUP($A792,Sheet4!$A$2:$O$1309,15,FALSE)*100,"")</f>
        <v>3.4778290473871154</v>
      </c>
      <c r="R792" s="73">
        <f t="shared" si="28"/>
        <v>60</v>
      </c>
      <c r="S792" s="63" t="s">
        <v>4366</v>
      </c>
      <c r="T792" s="63" t="str">
        <f>IF(ISNA(VLOOKUP(A792,Sheet1!B$3:C$1266,2,FALSE)=TRUE),"NC",VLOOKUP(A792,Sheet1!B$3:C$1266,2,FALSE))</f>
        <v>Rural10*</v>
      </c>
      <c r="U792" s="66">
        <f>IF(ISNA(VLOOKUP($A792,Sheet1!$B$3:$AH$1266,Sheet1!E$1+(Sheet1!$A$1-1)*10,FALSE))=TRUE,"---",IF(VLOOKUP($A792,Sheet1!$B$3:$AH$1266,Sheet1!E$1+(Sheet1!$A$1-1)*10,FALSE)="---","---", (ROUND(VLOOKUP($A792,Sheet1!$B$3:$AH$1266,Sheet1!E$1+(Sheet1!$A$1-1)*10,FALSE),IF(VLOOKUP($A792,Sheet1!$B$3:$AH$1266,Sheet1!E$1+(Sheet1!$A$1-1)*10,FALSE)&gt;99999,-3,IF(VLOOKUP($A792,Sheet1!$B$3:$AH$1266,Sheet1!E$1+(Sheet1!$A$1-1)*10,FALSE)&gt;9999,-2,IF(VLOOKUP($A792,Sheet1!$B$3:$AH$1266,Sheet1!E$1+(Sheet1!$A$1-1)*10,FALSE)&gt;999,-1,0)))))))</f>
        <v>6980</v>
      </c>
      <c r="V792" s="66">
        <f>IF(ISNA(VLOOKUP($A792,Sheet1!$B$3:$AH$1266,Sheet1!F$1+(Sheet1!$A$1-1)*10,FALSE))=TRUE,"---",IF(VLOOKUP($A792,Sheet1!$B$3:$AH$1266,Sheet1!F$1+(Sheet1!$A$1-1)*10,FALSE)="---","---", (ROUND(VLOOKUP($A792,Sheet1!$B$3:$AH$1266,Sheet1!F$1+(Sheet1!$A$1-1)*10,FALSE),IF(VLOOKUP($A792,Sheet1!$B$3:$AH$1266,Sheet1!F$1+(Sheet1!$A$1-1)*10,FALSE)&gt;99999,-3,IF(VLOOKUP($A792,Sheet1!$B$3:$AH$1266,Sheet1!F$1+(Sheet1!$A$1-1)*10,FALSE)&gt;9999,-2,IF(VLOOKUP($A792,Sheet1!$B$3:$AH$1266,Sheet1!F$1+(Sheet1!$A$1-1)*10,FALSE)&gt;999,-1,0)))))))</f>
        <v>8460</v>
      </c>
      <c r="W792" s="66">
        <f>IF(ISNA(VLOOKUP($A792,Sheet1!$B$3:$AH$1266,Sheet1!G$1+(Sheet1!$A$1-1)*10,FALSE))=TRUE,"---",IF(VLOOKUP($A792,Sheet1!$B$3:$AH$1266,Sheet1!G$1+(Sheet1!$A$1-1)*10,FALSE)="---","---", (ROUND(VLOOKUP($A792,Sheet1!$B$3:$AH$1266,Sheet1!G$1+(Sheet1!$A$1-1)*10,FALSE),IF(VLOOKUP($A792,Sheet1!$B$3:$AH$1266,Sheet1!G$1+(Sheet1!$A$1-1)*10,FALSE)&gt;99999,-3,IF(VLOOKUP($A792,Sheet1!$B$3:$AH$1266,Sheet1!G$1+(Sheet1!$A$1-1)*10,FALSE)&gt;9999,-2,IF(VLOOKUP($A792,Sheet1!$B$3:$AH$1266,Sheet1!G$1+(Sheet1!$A$1-1)*10,FALSE)&gt;999,-1,0)))))))</f>
        <v>10300</v>
      </c>
      <c r="X792" s="66">
        <f>IF(ISNA(VLOOKUP($A792,Sheet1!$B$3:$AH$1266,Sheet1!H$1+(Sheet1!$A$1-1)*10,FALSE))=TRUE,"---",IF(VLOOKUP($A792,Sheet1!$B$3:$AH$1266,Sheet1!H$1+(Sheet1!$A$1-1)*10,FALSE)="---","---", (ROUND(VLOOKUP($A792,Sheet1!$B$3:$AH$1266,Sheet1!H$1+(Sheet1!$A$1-1)*10,FALSE),IF(VLOOKUP($A792,Sheet1!$B$3:$AH$1266,Sheet1!H$1+(Sheet1!$A$1-1)*10,FALSE)&gt;99999,-3,IF(VLOOKUP($A792,Sheet1!$B$3:$AH$1266,Sheet1!H$1+(Sheet1!$A$1-1)*10,FALSE)&gt;9999,-2,IF(VLOOKUP($A792,Sheet1!$B$3:$AH$1266,Sheet1!H$1+(Sheet1!$A$1-1)*10,FALSE)&gt;999,-1,0)))))))</f>
        <v>15100</v>
      </c>
      <c r="Y792" s="66">
        <f>IF(ISNA(VLOOKUP($A792,Sheet1!$B$3:$AH$1266,Sheet1!I$1+(Sheet1!$A$1-1)*10,FALSE))=TRUE,"---",IF(VLOOKUP($A792,Sheet1!$B$3:$AH$1266,Sheet1!I$1+(Sheet1!$A$1-1)*10,FALSE)="---","---", (ROUND(VLOOKUP($A792,Sheet1!$B$3:$AH$1266,Sheet1!I$1+(Sheet1!$A$1-1)*10,FALSE),IF(VLOOKUP($A792,Sheet1!$B$3:$AH$1266,Sheet1!I$1+(Sheet1!$A$1-1)*10,FALSE)&gt;99999,-3,IF(VLOOKUP($A792,Sheet1!$B$3:$AH$1266,Sheet1!I$1+(Sheet1!$A$1-1)*10,FALSE)&gt;9999,-2,IF(VLOOKUP($A792,Sheet1!$B$3:$AH$1266,Sheet1!I$1+(Sheet1!$A$1-1)*10,FALSE)&gt;999,-1,0)))))))</f>
        <v>18300</v>
      </c>
      <c r="Z792" s="66">
        <f>IF(ISNA(VLOOKUP($A792,Sheet1!$B$3:$AH$1266,Sheet1!J$1+(Sheet1!$A$1-1)*10,FALSE))=TRUE,"---",IF(VLOOKUP($A792,Sheet1!$B$3:$AH$1266,Sheet1!J$1+(Sheet1!$A$1-1)*10,FALSE)="---","---", (ROUND(VLOOKUP($A792,Sheet1!$B$3:$AH$1266,Sheet1!J$1+(Sheet1!$A$1-1)*10,FALSE),IF(VLOOKUP($A792,Sheet1!$B$3:$AH$1266,Sheet1!J$1+(Sheet1!$A$1-1)*10,FALSE)&gt;99999,-3,IF(VLOOKUP($A792,Sheet1!$B$3:$AH$1266,Sheet1!J$1+(Sheet1!$A$1-1)*10,FALSE)&gt;9999,-2,IF(VLOOKUP($A792,Sheet1!$B$3:$AH$1266,Sheet1!J$1+(Sheet1!$A$1-1)*10,FALSE)&gt;999,-1,0)))))))</f>
        <v>22300</v>
      </c>
      <c r="AA792" s="66">
        <f>IF(ISNA(VLOOKUP($A792,Sheet1!$B$3:$AH$1266,Sheet1!K$1+(Sheet1!$A$1-1)*10,FALSE))=TRUE,"---",IF(VLOOKUP($A792,Sheet1!$B$3:$AH$1266,Sheet1!K$1+(Sheet1!$A$1-1)*10,FALSE)="---","---", (ROUND(VLOOKUP($A792,Sheet1!$B$3:$AH$1266,Sheet1!K$1+(Sheet1!$A$1-1)*10,FALSE),IF(VLOOKUP($A792,Sheet1!$B$3:$AH$1266,Sheet1!K$1+(Sheet1!$A$1-1)*10,FALSE)&gt;99999,-3,IF(VLOOKUP($A792,Sheet1!$B$3:$AH$1266,Sheet1!K$1+(Sheet1!$A$1-1)*10,FALSE)&gt;9999,-2,IF(VLOOKUP($A792,Sheet1!$B$3:$AH$1266,Sheet1!K$1+(Sheet1!$A$1-1)*10,FALSE)&gt;999,-1,0)))))))</f>
        <v>25300</v>
      </c>
      <c r="AB792" s="66">
        <f>IF(ISNA(VLOOKUP($A792,Sheet1!$B$3:$AH$1266,Sheet1!L$1+(Sheet1!$A$1-1)*10,FALSE))=TRUE,"---",IF(VLOOKUP($A792,Sheet1!$B$3:$AH$1266,Sheet1!L$1+(Sheet1!$A$1-1)*10,FALSE)="---","---", (ROUND(VLOOKUP($A792,Sheet1!$B$3:$AH$1266,Sheet1!L$1+(Sheet1!$A$1-1)*10,FALSE),IF(VLOOKUP($A792,Sheet1!$B$3:$AH$1266,Sheet1!L$1+(Sheet1!$A$1-1)*10,FALSE)&gt;99999,-3,IF(VLOOKUP($A792,Sheet1!$B$3:$AH$1266,Sheet1!L$1+(Sheet1!$A$1-1)*10,FALSE)&gt;9999,-2,IF(VLOOKUP($A792,Sheet1!$B$3:$AH$1266,Sheet1!L$1+(Sheet1!$A$1-1)*10,FALSE)&gt;999,-1,0)))))))</f>
        <v>28300</v>
      </c>
      <c r="AC792" s="66">
        <f>IF(ISNA(VLOOKUP($A792,Sheet1!$B$3:$AH$1266,Sheet1!M$1+(Sheet1!$A$1-1)*10,FALSE))=TRUE,"---",IF(VLOOKUP($A792,Sheet1!$B$3:$AH$1266,Sheet1!M$1+(Sheet1!$A$1-1)*10,FALSE)="---","---", (ROUND(VLOOKUP($A792,Sheet1!$B$3:$AH$1266,Sheet1!M$1+(Sheet1!$A$1-1)*10,FALSE),IF(VLOOKUP($A792,Sheet1!$B$3:$AH$1266,Sheet1!M$1+(Sheet1!$A$1-1)*10,FALSE)&gt;99999,-3,IF(VLOOKUP($A792,Sheet1!$B$3:$AH$1266,Sheet1!M$1+(Sheet1!$A$1-1)*10,FALSE)&gt;9999,-2,IF(VLOOKUP($A792,Sheet1!$B$3:$AH$1266,Sheet1!M$1+(Sheet1!$A$1-1)*10,FALSE)&gt;999,-1,0)))))))</f>
        <v>31300</v>
      </c>
      <c r="AD792" s="66">
        <f>IF(ISNA(VLOOKUP($A792,Sheet1!$B$3:$AH$1266,Sheet1!N$1+(Sheet1!$A$1-1)*10,FALSE))=TRUE,"---",IF(VLOOKUP($A792,Sheet1!$B$3:$AH$1266,Sheet1!N$1+(Sheet1!$A$1-1)*10,FALSE)="---","---", (ROUND(VLOOKUP($A792,Sheet1!$B$3:$AH$1266,Sheet1!N$1+(Sheet1!$A$1-1)*10,FALSE),IF(VLOOKUP($A792,Sheet1!$B$3:$AH$1266,Sheet1!N$1+(Sheet1!$A$1-1)*10,FALSE)&gt;99999,-3,IF(VLOOKUP($A792,Sheet1!$B$3:$AH$1266,Sheet1!N$1+(Sheet1!$A$1-1)*10,FALSE)&gt;9999,-2,IF(VLOOKUP($A792,Sheet1!$B$3:$AH$1266,Sheet1!N$1+(Sheet1!$A$1-1)*10,FALSE)&gt;999,-1,0)))))))</f>
        <v>35300</v>
      </c>
    </row>
    <row r="793" spans="1:30" ht="25.5" customHeight="1" x14ac:dyDescent="0.25">
      <c r="A793" s="125" t="s">
        <v>1208</v>
      </c>
      <c r="B793" s="126" t="s">
        <v>1209</v>
      </c>
      <c r="C793" s="125">
        <v>420719</v>
      </c>
      <c r="D793" s="125">
        <v>751449</v>
      </c>
      <c r="E793" s="70" t="s">
        <v>3040</v>
      </c>
      <c r="F793" s="52" t="s">
        <v>4699</v>
      </c>
      <c r="G793" s="127" t="s">
        <v>31</v>
      </c>
      <c r="H793" s="167">
        <v>8.1</v>
      </c>
      <c r="I793" s="112">
        <v>22010</v>
      </c>
      <c r="J793" s="113">
        <v>4.6399999999999997</v>
      </c>
      <c r="K793" s="114" t="s">
        <v>4405</v>
      </c>
      <c r="L793" s="115">
        <v>633</v>
      </c>
      <c r="M793" s="116">
        <v>78.099999999999994</v>
      </c>
      <c r="N793" s="114" t="s">
        <v>4405</v>
      </c>
      <c r="O793" s="68">
        <f t="shared" si="27"/>
        <v>12.413960905926611</v>
      </c>
      <c r="P793" s="68">
        <f>IF(O793&lt;&gt;"",VLOOKUP($A793,Sheet4!$A$2:$O$1309,14,FALSE)*100,"")</f>
        <v>1.2107549031377118</v>
      </c>
      <c r="Q793" s="68">
        <f>IF(P793&lt;&gt;"",VLOOKUP($A793,Sheet4!$A$2:$O$1309,15,FALSE)*100,"")</f>
        <v>11.247397232456713</v>
      </c>
      <c r="R793" s="74">
        <f t="shared" si="28"/>
        <v>8</v>
      </c>
      <c r="S793" s="64" t="s">
        <v>4366</v>
      </c>
      <c r="T793" s="64" t="str">
        <f>IF(ISNA(VLOOKUP(A793,Sheet1!B$3:C$1266,2,FALSE)=TRUE),"NC",VLOOKUP(A793,Sheet1!B$3:C$1266,2,FALSE))</f>
        <v>Rural10</v>
      </c>
      <c r="U793" s="65">
        <f>IF(ISNA(VLOOKUP($A793,Sheet1!$B$3:$AH$1266,Sheet1!E$1+(Sheet1!$A$1-1)*10,FALSE))=TRUE,"---",IF(VLOOKUP($A793,Sheet1!$B$3:$AH$1266,Sheet1!E$1+(Sheet1!$A$1-1)*10,FALSE)="---","---", (ROUND(VLOOKUP($A793,Sheet1!$B$3:$AH$1266,Sheet1!E$1+(Sheet1!$A$1-1)*10,FALSE),IF(VLOOKUP($A793,Sheet1!$B$3:$AH$1266,Sheet1!E$1+(Sheet1!$A$1-1)*10,FALSE)&gt;99999,-3,IF(VLOOKUP($A793,Sheet1!$B$3:$AH$1266,Sheet1!E$1+(Sheet1!$A$1-1)*10,FALSE)&gt;9999,-2,IF(VLOOKUP($A793,Sheet1!$B$3:$AH$1266,Sheet1!E$1+(Sheet1!$A$1-1)*10,FALSE)&gt;999,-1,0)))))))</f>
        <v>235</v>
      </c>
      <c r="V793" s="65">
        <f>IF(ISNA(VLOOKUP($A793,Sheet1!$B$3:$AH$1266,Sheet1!F$1+(Sheet1!$A$1-1)*10,FALSE))=TRUE,"---",IF(VLOOKUP($A793,Sheet1!$B$3:$AH$1266,Sheet1!F$1+(Sheet1!$A$1-1)*10,FALSE)="---","---", (ROUND(VLOOKUP($A793,Sheet1!$B$3:$AH$1266,Sheet1!F$1+(Sheet1!$A$1-1)*10,FALSE),IF(VLOOKUP($A793,Sheet1!$B$3:$AH$1266,Sheet1!F$1+(Sheet1!$A$1-1)*10,FALSE)&gt;99999,-3,IF(VLOOKUP($A793,Sheet1!$B$3:$AH$1266,Sheet1!F$1+(Sheet1!$A$1-1)*10,FALSE)&gt;9999,-2,IF(VLOOKUP($A793,Sheet1!$B$3:$AH$1266,Sheet1!F$1+(Sheet1!$A$1-1)*10,FALSE)&gt;999,-1,0)))))))</f>
        <v>287</v>
      </c>
      <c r="W793" s="65">
        <f>IF(ISNA(VLOOKUP($A793,Sheet1!$B$3:$AH$1266,Sheet1!G$1+(Sheet1!$A$1-1)*10,FALSE))=TRUE,"---",IF(VLOOKUP($A793,Sheet1!$B$3:$AH$1266,Sheet1!G$1+(Sheet1!$A$1-1)*10,FALSE)="---","---", (ROUND(VLOOKUP($A793,Sheet1!$B$3:$AH$1266,Sheet1!G$1+(Sheet1!$A$1-1)*10,FALSE),IF(VLOOKUP($A793,Sheet1!$B$3:$AH$1266,Sheet1!G$1+(Sheet1!$A$1-1)*10,FALSE)&gt;99999,-3,IF(VLOOKUP($A793,Sheet1!$B$3:$AH$1266,Sheet1!G$1+(Sheet1!$A$1-1)*10,FALSE)&gt;9999,-2,IF(VLOOKUP($A793,Sheet1!$B$3:$AH$1266,Sheet1!G$1+(Sheet1!$A$1-1)*10,FALSE)&gt;999,-1,0)))))))</f>
        <v>352</v>
      </c>
      <c r="X793" s="65">
        <f>IF(ISNA(VLOOKUP($A793,Sheet1!$B$3:$AH$1266,Sheet1!H$1+(Sheet1!$A$1-1)*10,FALSE))=TRUE,"---",IF(VLOOKUP($A793,Sheet1!$B$3:$AH$1266,Sheet1!H$1+(Sheet1!$A$1-1)*10,FALSE)="---","---", (ROUND(VLOOKUP($A793,Sheet1!$B$3:$AH$1266,Sheet1!H$1+(Sheet1!$A$1-1)*10,FALSE),IF(VLOOKUP($A793,Sheet1!$B$3:$AH$1266,Sheet1!H$1+(Sheet1!$A$1-1)*10,FALSE)&gt;99999,-3,IF(VLOOKUP($A793,Sheet1!$B$3:$AH$1266,Sheet1!H$1+(Sheet1!$A$1-1)*10,FALSE)&gt;9999,-2,IF(VLOOKUP($A793,Sheet1!$B$3:$AH$1266,Sheet1!H$1+(Sheet1!$A$1-1)*10,FALSE)&gt;999,-1,0)))))))</f>
        <v>532</v>
      </c>
      <c r="Y793" s="65">
        <f>IF(ISNA(VLOOKUP($A793,Sheet1!$B$3:$AH$1266,Sheet1!I$1+(Sheet1!$A$1-1)*10,FALSE))=TRUE,"---",IF(VLOOKUP($A793,Sheet1!$B$3:$AH$1266,Sheet1!I$1+(Sheet1!$A$1-1)*10,FALSE)="---","---", (ROUND(VLOOKUP($A793,Sheet1!$B$3:$AH$1266,Sheet1!I$1+(Sheet1!$A$1-1)*10,FALSE),IF(VLOOKUP($A793,Sheet1!$B$3:$AH$1266,Sheet1!I$1+(Sheet1!$A$1-1)*10,FALSE)&gt;99999,-3,IF(VLOOKUP($A793,Sheet1!$B$3:$AH$1266,Sheet1!I$1+(Sheet1!$A$1-1)*10,FALSE)&gt;9999,-2,IF(VLOOKUP($A793,Sheet1!$B$3:$AH$1266,Sheet1!I$1+(Sheet1!$A$1-1)*10,FALSE)&gt;999,-1,0)))))))</f>
        <v>669</v>
      </c>
      <c r="Z793" s="65">
        <f>IF(ISNA(VLOOKUP($A793,Sheet1!$B$3:$AH$1266,Sheet1!J$1+(Sheet1!$A$1-1)*10,FALSE))=TRUE,"---",IF(VLOOKUP($A793,Sheet1!$B$3:$AH$1266,Sheet1!J$1+(Sheet1!$A$1-1)*10,FALSE)="---","---", (ROUND(VLOOKUP($A793,Sheet1!$B$3:$AH$1266,Sheet1!J$1+(Sheet1!$A$1-1)*10,FALSE),IF(VLOOKUP($A793,Sheet1!$B$3:$AH$1266,Sheet1!J$1+(Sheet1!$A$1-1)*10,FALSE)&gt;99999,-3,IF(VLOOKUP($A793,Sheet1!$B$3:$AH$1266,Sheet1!J$1+(Sheet1!$A$1-1)*10,FALSE)&gt;9999,-2,IF(VLOOKUP($A793,Sheet1!$B$3:$AH$1266,Sheet1!J$1+(Sheet1!$A$1-1)*10,FALSE)&gt;999,-1,0)))))))</f>
        <v>860</v>
      </c>
      <c r="AA793" s="65">
        <f>IF(ISNA(VLOOKUP($A793,Sheet1!$B$3:$AH$1266,Sheet1!K$1+(Sheet1!$A$1-1)*10,FALSE))=TRUE,"---",IF(VLOOKUP($A793,Sheet1!$B$3:$AH$1266,Sheet1!K$1+(Sheet1!$A$1-1)*10,FALSE)="---","---", (ROUND(VLOOKUP($A793,Sheet1!$B$3:$AH$1266,Sheet1!K$1+(Sheet1!$A$1-1)*10,FALSE),IF(VLOOKUP($A793,Sheet1!$B$3:$AH$1266,Sheet1!K$1+(Sheet1!$A$1-1)*10,FALSE)&gt;99999,-3,IF(VLOOKUP($A793,Sheet1!$B$3:$AH$1266,Sheet1!K$1+(Sheet1!$A$1-1)*10,FALSE)&gt;9999,-2,IF(VLOOKUP($A793,Sheet1!$B$3:$AH$1266,Sheet1!K$1+(Sheet1!$A$1-1)*10,FALSE)&gt;999,-1,0)))))))</f>
        <v>1010</v>
      </c>
      <c r="AB793" s="65">
        <f>IF(ISNA(VLOOKUP($A793,Sheet1!$B$3:$AH$1266,Sheet1!L$1+(Sheet1!$A$1-1)*10,FALSE))=TRUE,"---",IF(VLOOKUP($A793,Sheet1!$B$3:$AH$1266,Sheet1!L$1+(Sheet1!$A$1-1)*10,FALSE)="---","---", (ROUND(VLOOKUP($A793,Sheet1!$B$3:$AH$1266,Sheet1!L$1+(Sheet1!$A$1-1)*10,FALSE),IF(VLOOKUP($A793,Sheet1!$B$3:$AH$1266,Sheet1!L$1+(Sheet1!$A$1-1)*10,FALSE)&gt;99999,-3,IF(VLOOKUP($A793,Sheet1!$B$3:$AH$1266,Sheet1!L$1+(Sheet1!$A$1-1)*10,FALSE)&gt;9999,-2,IF(VLOOKUP($A793,Sheet1!$B$3:$AH$1266,Sheet1!L$1+(Sheet1!$A$1-1)*10,FALSE)&gt;999,-1,0)))))))</f>
        <v>1170</v>
      </c>
      <c r="AC793" s="65">
        <f>IF(ISNA(VLOOKUP($A793,Sheet1!$B$3:$AH$1266,Sheet1!M$1+(Sheet1!$A$1-1)*10,FALSE))=TRUE,"---",IF(VLOOKUP($A793,Sheet1!$B$3:$AH$1266,Sheet1!M$1+(Sheet1!$A$1-1)*10,FALSE)="---","---", (ROUND(VLOOKUP($A793,Sheet1!$B$3:$AH$1266,Sheet1!M$1+(Sheet1!$A$1-1)*10,FALSE),IF(VLOOKUP($A793,Sheet1!$B$3:$AH$1266,Sheet1!M$1+(Sheet1!$A$1-1)*10,FALSE)&gt;99999,-3,IF(VLOOKUP($A793,Sheet1!$B$3:$AH$1266,Sheet1!M$1+(Sheet1!$A$1-1)*10,FALSE)&gt;9999,-2,IF(VLOOKUP($A793,Sheet1!$B$3:$AH$1266,Sheet1!M$1+(Sheet1!$A$1-1)*10,FALSE)&gt;999,-1,0)))))))</f>
        <v>1340</v>
      </c>
      <c r="AD793" s="65">
        <f>IF(ISNA(VLOOKUP($A793,Sheet1!$B$3:$AH$1266,Sheet1!N$1+(Sheet1!$A$1-1)*10,FALSE))=TRUE,"---",IF(VLOOKUP($A793,Sheet1!$B$3:$AH$1266,Sheet1!N$1+(Sheet1!$A$1-1)*10,FALSE)="---","---", (ROUND(VLOOKUP($A793,Sheet1!$B$3:$AH$1266,Sheet1!N$1+(Sheet1!$A$1-1)*10,FALSE),IF(VLOOKUP($A793,Sheet1!$B$3:$AH$1266,Sheet1!N$1+(Sheet1!$A$1-1)*10,FALSE)&gt;99999,-3,IF(VLOOKUP($A793,Sheet1!$B$3:$AH$1266,Sheet1!N$1+(Sheet1!$A$1-1)*10,FALSE)&gt;9999,-2,IF(VLOOKUP($A793,Sheet1!$B$3:$AH$1266,Sheet1!N$1+(Sheet1!$A$1-1)*10,FALSE)&gt;999,-1,0)))))))</f>
        <v>1560</v>
      </c>
    </row>
    <row r="794" spans="1:30" ht="25.5" customHeight="1" x14ac:dyDescent="0.25">
      <c r="A794" s="304" t="s">
        <v>1210</v>
      </c>
      <c r="B794" s="393" t="s">
        <v>1211</v>
      </c>
      <c r="C794" s="304">
        <v>421025</v>
      </c>
      <c r="D794" s="304">
        <v>751646</v>
      </c>
      <c r="E794" s="305" t="s">
        <v>3040</v>
      </c>
      <c r="F794" s="117" t="s">
        <v>4699</v>
      </c>
      <c r="G794" s="118" t="s">
        <v>31</v>
      </c>
      <c r="H794" s="348">
        <v>20.2</v>
      </c>
      <c r="I794" s="377">
        <v>38895</v>
      </c>
      <c r="J794" s="379">
        <v>6.99</v>
      </c>
      <c r="K794" s="340" t="s">
        <v>4405</v>
      </c>
      <c r="L794" s="338">
        <v>4350</v>
      </c>
      <c r="M794" s="381">
        <v>215</v>
      </c>
      <c r="N794" s="351" t="s">
        <v>160</v>
      </c>
      <c r="O794" s="328">
        <f t="shared" si="27"/>
        <v>0.82891485800633014</v>
      </c>
      <c r="P794" s="328">
        <f>IF(O794&lt;&gt;"",VLOOKUP($A794,Sheet4!$A$2:$O$1309,14,FALSE)*100,"")</f>
        <v>0.58769093584254417</v>
      </c>
      <c r="Q794" s="328">
        <f>IF(P794&lt;&gt;"",VLOOKUP($A794,Sheet4!$A$2:$O$1309,15,FALSE)*100,"")</f>
        <v>5.6099235634859639</v>
      </c>
      <c r="R794" s="358" t="str">
        <f t="shared" si="28"/>
        <v>&gt;100, &lt;200</v>
      </c>
      <c r="S794" s="357" t="s">
        <v>4366</v>
      </c>
      <c r="T794" s="357" t="str">
        <f>IF(ISNA(VLOOKUP(A794,Sheet1!B$3:C$1266,2,FALSE)=TRUE),"NC",VLOOKUP(A794,Sheet1!B$3:C$1266,2,FALSE))</f>
        <v>Rural10</v>
      </c>
      <c r="U794" s="385">
        <f>IF(ISNA(VLOOKUP($A794,Sheet1!$B$3:$AH$1266,Sheet1!E$1+(Sheet1!$A$1-1)*10,FALSE))=TRUE,"---",IF(VLOOKUP($A794,Sheet1!$B$3:$AH$1266,Sheet1!E$1+(Sheet1!$A$1-1)*10,FALSE)="---","---", (ROUND(VLOOKUP($A794,Sheet1!$B$3:$AH$1266,Sheet1!E$1+(Sheet1!$A$1-1)*10,FALSE),IF(VLOOKUP($A794,Sheet1!$B$3:$AH$1266,Sheet1!E$1+(Sheet1!$A$1-1)*10,FALSE)&gt;99999,-3,IF(VLOOKUP($A794,Sheet1!$B$3:$AH$1266,Sheet1!E$1+(Sheet1!$A$1-1)*10,FALSE)&gt;9999,-2,IF(VLOOKUP($A794,Sheet1!$B$3:$AH$1266,Sheet1!E$1+(Sheet1!$A$1-1)*10,FALSE)&gt;999,-1,0)))))))</f>
        <v>697</v>
      </c>
      <c r="V794" s="385">
        <f>IF(ISNA(VLOOKUP($A794,Sheet1!$B$3:$AH$1266,Sheet1!F$1+(Sheet1!$A$1-1)*10,FALSE))=TRUE,"---",IF(VLOOKUP($A794,Sheet1!$B$3:$AH$1266,Sheet1!F$1+(Sheet1!$A$1-1)*10,FALSE)="---","---", (ROUND(VLOOKUP($A794,Sheet1!$B$3:$AH$1266,Sheet1!F$1+(Sheet1!$A$1-1)*10,FALSE),IF(VLOOKUP($A794,Sheet1!$B$3:$AH$1266,Sheet1!F$1+(Sheet1!$A$1-1)*10,FALSE)&gt;99999,-3,IF(VLOOKUP($A794,Sheet1!$B$3:$AH$1266,Sheet1!F$1+(Sheet1!$A$1-1)*10,FALSE)&gt;9999,-2,IF(VLOOKUP($A794,Sheet1!$B$3:$AH$1266,Sheet1!F$1+(Sheet1!$A$1-1)*10,FALSE)&gt;999,-1,0)))))))</f>
        <v>894</v>
      </c>
      <c r="W794" s="385">
        <f>IF(ISNA(VLOOKUP($A794,Sheet1!$B$3:$AH$1266,Sheet1!G$1+(Sheet1!$A$1-1)*10,FALSE))=TRUE,"---",IF(VLOOKUP($A794,Sheet1!$B$3:$AH$1266,Sheet1!G$1+(Sheet1!$A$1-1)*10,FALSE)="---","---", (ROUND(VLOOKUP($A794,Sheet1!$B$3:$AH$1266,Sheet1!G$1+(Sheet1!$A$1-1)*10,FALSE),IF(VLOOKUP($A794,Sheet1!$B$3:$AH$1266,Sheet1!G$1+(Sheet1!$A$1-1)*10,FALSE)&gt;99999,-3,IF(VLOOKUP($A794,Sheet1!$B$3:$AH$1266,Sheet1!G$1+(Sheet1!$A$1-1)*10,FALSE)&gt;9999,-2,IF(VLOOKUP($A794,Sheet1!$B$3:$AH$1266,Sheet1!G$1+(Sheet1!$A$1-1)*10,FALSE)&gt;999,-1,0)))))))</f>
        <v>1160</v>
      </c>
      <c r="X794" s="385">
        <f>IF(ISNA(VLOOKUP($A794,Sheet1!$B$3:$AH$1266,Sheet1!H$1+(Sheet1!$A$1-1)*10,FALSE))=TRUE,"---",IF(VLOOKUP($A794,Sheet1!$B$3:$AH$1266,Sheet1!H$1+(Sheet1!$A$1-1)*10,FALSE)="---","---", (ROUND(VLOOKUP($A794,Sheet1!$B$3:$AH$1266,Sheet1!H$1+(Sheet1!$A$1-1)*10,FALSE),IF(VLOOKUP($A794,Sheet1!$B$3:$AH$1266,Sheet1!H$1+(Sheet1!$A$1-1)*10,FALSE)&gt;99999,-3,IF(VLOOKUP($A794,Sheet1!$B$3:$AH$1266,Sheet1!H$1+(Sheet1!$A$1-1)*10,FALSE)&gt;9999,-2,IF(VLOOKUP($A794,Sheet1!$B$3:$AH$1266,Sheet1!H$1+(Sheet1!$A$1-1)*10,FALSE)&gt;999,-1,0)))))))</f>
        <v>1890</v>
      </c>
      <c r="Y794" s="385">
        <f>IF(ISNA(VLOOKUP($A794,Sheet1!$B$3:$AH$1266,Sheet1!I$1+(Sheet1!$A$1-1)*10,FALSE))=TRUE,"---",IF(VLOOKUP($A794,Sheet1!$B$3:$AH$1266,Sheet1!I$1+(Sheet1!$A$1-1)*10,FALSE)="---","---", (ROUND(VLOOKUP($A794,Sheet1!$B$3:$AH$1266,Sheet1!I$1+(Sheet1!$A$1-1)*10,FALSE),IF(VLOOKUP($A794,Sheet1!$B$3:$AH$1266,Sheet1!I$1+(Sheet1!$A$1-1)*10,FALSE)&gt;99999,-3,IF(VLOOKUP($A794,Sheet1!$B$3:$AH$1266,Sheet1!I$1+(Sheet1!$A$1-1)*10,FALSE)&gt;9999,-2,IF(VLOOKUP($A794,Sheet1!$B$3:$AH$1266,Sheet1!I$1+(Sheet1!$A$1-1)*10,FALSE)&gt;999,-1,0)))))))</f>
        <v>2410</v>
      </c>
      <c r="Z794" s="385">
        <f>IF(ISNA(VLOOKUP($A794,Sheet1!$B$3:$AH$1266,Sheet1!J$1+(Sheet1!$A$1-1)*10,FALSE))=TRUE,"---",IF(VLOOKUP($A794,Sheet1!$B$3:$AH$1266,Sheet1!J$1+(Sheet1!$A$1-1)*10,FALSE)="---","---", (ROUND(VLOOKUP($A794,Sheet1!$B$3:$AH$1266,Sheet1!J$1+(Sheet1!$A$1-1)*10,FALSE),IF(VLOOKUP($A794,Sheet1!$B$3:$AH$1266,Sheet1!J$1+(Sheet1!$A$1-1)*10,FALSE)&gt;99999,-3,IF(VLOOKUP($A794,Sheet1!$B$3:$AH$1266,Sheet1!J$1+(Sheet1!$A$1-1)*10,FALSE)&gt;9999,-2,IF(VLOOKUP($A794,Sheet1!$B$3:$AH$1266,Sheet1!J$1+(Sheet1!$A$1-1)*10,FALSE)&gt;999,-1,0)))))))</f>
        <v>3090</v>
      </c>
      <c r="AA794" s="385">
        <f>IF(ISNA(VLOOKUP($A794,Sheet1!$B$3:$AH$1266,Sheet1!K$1+(Sheet1!$A$1-1)*10,FALSE))=TRUE,"---",IF(VLOOKUP($A794,Sheet1!$B$3:$AH$1266,Sheet1!K$1+(Sheet1!$A$1-1)*10,FALSE)="---","---", (ROUND(VLOOKUP($A794,Sheet1!$B$3:$AH$1266,Sheet1!K$1+(Sheet1!$A$1-1)*10,FALSE),IF(VLOOKUP($A794,Sheet1!$B$3:$AH$1266,Sheet1!K$1+(Sheet1!$A$1-1)*10,FALSE)&gt;99999,-3,IF(VLOOKUP($A794,Sheet1!$B$3:$AH$1266,Sheet1!K$1+(Sheet1!$A$1-1)*10,FALSE)&gt;9999,-2,IF(VLOOKUP($A794,Sheet1!$B$3:$AH$1266,Sheet1!K$1+(Sheet1!$A$1-1)*10,FALSE)&gt;999,-1,0)))))))</f>
        <v>3610</v>
      </c>
      <c r="AB794" s="385">
        <f>IF(ISNA(VLOOKUP($A794,Sheet1!$B$3:$AH$1266,Sheet1!L$1+(Sheet1!$A$1-1)*10,FALSE))=TRUE,"---",IF(VLOOKUP($A794,Sheet1!$B$3:$AH$1266,Sheet1!L$1+(Sheet1!$A$1-1)*10,FALSE)="---","---", (ROUND(VLOOKUP($A794,Sheet1!$B$3:$AH$1266,Sheet1!L$1+(Sheet1!$A$1-1)*10,FALSE),IF(VLOOKUP($A794,Sheet1!$B$3:$AH$1266,Sheet1!L$1+(Sheet1!$A$1-1)*10,FALSE)&gt;99999,-3,IF(VLOOKUP($A794,Sheet1!$B$3:$AH$1266,Sheet1!L$1+(Sheet1!$A$1-1)*10,FALSE)&gt;9999,-2,IF(VLOOKUP($A794,Sheet1!$B$3:$AH$1266,Sheet1!L$1+(Sheet1!$A$1-1)*10,FALSE)&gt;999,-1,0)))))))</f>
        <v>4160</v>
      </c>
      <c r="AC794" s="385">
        <f>IF(ISNA(VLOOKUP($A794,Sheet1!$B$3:$AH$1266,Sheet1!M$1+(Sheet1!$A$1-1)*10,FALSE))=TRUE,"---",IF(VLOOKUP($A794,Sheet1!$B$3:$AH$1266,Sheet1!M$1+(Sheet1!$A$1-1)*10,FALSE)="---","---", (ROUND(VLOOKUP($A794,Sheet1!$B$3:$AH$1266,Sheet1!M$1+(Sheet1!$A$1-1)*10,FALSE),IF(VLOOKUP($A794,Sheet1!$B$3:$AH$1266,Sheet1!M$1+(Sheet1!$A$1-1)*10,FALSE)&gt;99999,-3,IF(VLOOKUP($A794,Sheet1!$B$3:$AH$1266,Sheet1!M$1+(Sheet1!$A$1-1)*10,FALSE)&gt;9999,-2,IF(VLOOKUP($A794,Sheet1!$B$3:$AH$1266,Sheet1!M$1+(Sheet1!$A$1-1)*10,FALSE)&gt;999,-1,0)))))))</f>
        <v>4740</v>
      </c>
      <c r="AD794" s="385">
        <f>IF(ISNA(VLOOKUP($A794,Sheet1!$B$3:$AH$1266,Sheet1!N$1+(Sheet1!$A$1-1)*10,FALSE))=TRUE,"---",IF(VLOOKUP($A794,Sheet1!$B$3:$AH$1266,Sheet1!N$1+(Sheet1!$A$1-1)*10,FALSE)="---","---", (ROUND(VLOOKUP($A794,Sheet1!$B$3:$AH$1266,Sheet1!N$1+(Sheet1!$A$1-1)*10,FALSE),IF(VLOOKUP($A794,Sheet1!$B$3:$AH$1266,Sheet1!N$1+(Sheet1!$A$1-1)*10,FALSE)&gt;99999,-3,IF(VLOOKUP($A794,Sheet1!$B$3:$AH$1266,Sheet1!N$1+(Sheet1!$A$1-1)*10,FALSE)&gt;9999,-2,IF(VLOOKUP($A794,Sheet1!$B$3:$AH$1266,Sheet1!N$1+(Sheet1!$A$1-1)*10,FALSE)&gt;999,-1,0)))))))</f>
        <v>5550</v>
      </c>
    </row>
    <row r="795" spans="1:30" ht="25.5" customHeight="1" x14ac:dyDescent="0.25">
      <c r="A795" s="304"/>
      <c r="B795" s="346"/>
      <c r="C795" s="304"/>
      <c r="D795" s="304"/>
      <c r="E795" s="305" t="e">
        <v>#N/A</v>
      </c>
      <c r="F795" s="117">
        <v>1996</v>
      </c>
      <c r="G795" s="118" t="s">
        <v>286</v>
      </c>
      <c r="H795" s="348"/>
      <c r="I795" s="378"/>
      <c r="J795" s="380"/>
      <c r="K795" s="352"/>
      <c r="L795" s="339"/>
      <c r="M795" s="382"/>
      <c r="N795" s="352"/>
      <c r="O795" s="329" t="str">
        <f t="shared" si="27"/>
        <v/>
      </c>
      <c r="P795" s="329" t="str">
        <f>IF(O795&lt;&gt;"",VLOOKUP($A795,Sheet4!$A$2:$O$1309,14,FALSE)*100,"")</f>
        <v/>
      </c>
      <c r="Q795" s="329" t="str">
        <f>IF(P795&lt;&gt;"",VLOOKUP($A795,Sheet4!$A$2:$O$1309,15,FALSE)*100,"")</f>
        <v/>
      </c>
      <c r="R795" s="357" t="str">
        <f t="shared" si="28"/>
        <v/>
      </c>
      <c r="S795" s="357" t="e">
        <v>#N/A</v>
      </c>
      <c r="T795" s="357" t="str">
        <f>IF(ISNA(VLOOKUP(A795,Sheet1!B$3:C$1266,2,FALSE)=TRUE),"ND",VLOOKUP(A795,Sheet1!B$3:C$1266,2,FALSE))</f>
        <v>ND</v>
      </c>
      <c r="U795" s="385" t="str">
        <f>IF(ISNA(VLOOKUP($A795,Sheet1!$B$3:$AH$1266,Sheet1!E$1+(Sheet1!$A$1-1)*10,FALSE))=TRUE,"---",IF(VLOOKUP($A795,Sheet1!$B$3:$AH$1266,Sheet1!E$1+(Sheet1!$A$1-1)*10,FALSE)="---","---", (ROUND(VLOOKUP($A795,Sheet1!$B$3:$AH$1266,Sheet1!E$1+(Sheet1!$A$1-1)*10,FALSE),IF(VLOOKUP($A795,Sheet1!$B$3:$AH$1266,Sheet1!E$1+(Sheet1!$A$1-1)*10,FALSE)&gt;99999,-3,IF(VLOOKUP($A795,Sheet1!$B$3:$AH$1266,Sheet1!E$1+(Sheet1!$A$1-1)*10,FALSE)&gt;9999,-2,IF(VLOOKUP($A795,Sheet1!$B$3:$AH$1266,Sheet1!E$1+(Sheet1!$A$1-1)*10,FALSE)&gt;999,-1,0)))))))</f>
        <v>---</v>
      </c>
      <c r="V795" s="385" t="str">
        <f>IF(ISNA(VLOOKUP($A795,Sheet1!$B$3:$AH$1266,Sheet1!F$1+(Sheet1!$A$1-1)*10,FALSE))=TRUE,"---",IF(VLOOKUP($A795,Sheet1!$B$3:$AH$1266,Sheet1!F$1+(Sheet1!$A$1-1)*10,FALSE)="---","---", (ROUND(VLOOKUP($A795,Sheet1!$B$3:$AH$1266,Sheet1!F$1+(Sheet1!$A$1-1)*10,FALSE),IF(VLOOKUP($A795,Sheet1!$B$3:$AH$1266,Sheet1!F$1+(Sheet1!$A$1-1)*10,FALSE)&gt;99999,-3,IF(VLOOKUP($A795,Sheet1!$B$3:$AH$1266,Sheet1!F$1+(Sheet1!$A$1-1)*10,FALSE)&gt;9999,-2,IF(VLOOKUP($A795,Sheet1!$B$3:$AH$1266,Sheet1!F$1+(Sheet1!$A$1-1)*10,FALSE)&gt;999,-1,0)))))))</f>
        <v>---</v>
      </c>
      <c r="W795" s="385" t="str">
        <f>IF(ISNA(VLOOKUP($A795,Sheet1!$B$3:$AH$1266,Sheet1!G$1+(Sheet1!$A$1-1)*10,FALSE))=TRUE,"---",IF(VLOOKUP($A795,Sheet1!$B$3:$AH$1266,Sheet1!G$1+(Sheet1!$A$1-1)*10,FALSE)="---","---", (ROUND(VLOOKUP($A795,Sheet1!$B$3:$AH$1266,Sheet1!G$1+(Sheet1!$A$1-1)*10,FALSE),IF(VLOOKUP($A795,Sheet1!$B$3:$AH$1266,Sheet1!G$1+(Sheet1!$A$1-1)*10,FALSE)&gt;99999,-3,IF(VLOOKUP($A795,Sheet1!$B$3:$AH$1266,Sheet1!G$1+(Sheet1!$A$1-1)*10,FALSE)&gt;9999,-2,IF(VLOOKUP($A795,Sheet1!$B$3:$AH$1266,Sheet1!G$1+(Sheet1!$A$1-1)*10,FALSE)&gt;999,-1,0)))))))</f>
        <v>---</v>
      </c>
      <c r="X795" s="385" t="str">
        <f>IF(ISNA(VLOOKUP($A795,Sheet1!$B$3:$AH$1266,Sheet1!H$1+(Sheet1!$A$1-1)*10,FALSE))=TRUE,"---",IF(VLOOKUP($A795,Sheet1!$B$3:$AH$1266,Sheet1!H$1+(Sheet1!$A$1-1)*10,FALSE)="---","---", (ROUND(VLOOKUP($A795,Sheet1!$B$3:$AH$1266,Sheet1!H$1+(Sheet1!$A$1-1)*10,FALSE),IF(VLOOKUP($A795,Sheet1!$B$3:$AH$1266,Sheet1!H$1+(Sheet1!$A$1-1)*10,FALSE)&gt;99999,-3,IF(VLOOKUP($A795,Sheet1!$B$3:$AH$1266,Sheet1!H$1+(Sheet1!$A$1-1)*10,FALSE)&gt;9999,-2,IF(VLOOKUP($A795,Sheet1!$B$3:$AH$1266,Sheet1!H$1+(Sheet1!$A$1-1)*10,FALSE)&gt;999,-1,0)))))))</f>
        <v>---</v>
      </c>
      <c r="Y795" s="385" t="str">
        <f>IF(ISNA(VLOOKUP($A795,Sheet1!$B$3:$AH$1266,Sheet1!I$1+(Sheet1!$A$1-1)*10,FALSE))=TRUE,"---",IF(VLOOKUP($A795,Sheet1!$B$3:$AH$1266,Sheet1!I$1+(Sheet1!$A$1-1)*10,FALSE)="---","---", (ROUND(VLOOKUP($A795,Sheet1!$B$3:$AH$1266,Sheet1!I$1+(Sheet1!$A$1-1)*10,FALSE),IF(VLOOKUP($A795,Sheet1!$B$3:$AH$1266,Sheet1!I$1+(Sheet1!$A$1-1)*10,FALSE)&gt;99999,-3,IF(VLOOKUP($A795,Sheet1!$B$3:$AH$1266,Sheet1!I$1+(Sheet1!$A$1-1)*10,FALSE)&gt;9999,-2,IF(VLOOKUP($A795,Sheet1!$B$3:$AH$1266,Sheet1!I$1+(Sheet1!$A$1-1)*10,FALSE)&gt;999,-1,0)))))))</f>
        <v>---</v>
      </c>
      <c r="Z795" s="385" t="str">
        <f>IF(ISNA(VLOOKUP($A795,Sheet1!$B$3:$AH$1266,Sheet1!J$1+(Sheet1!$A$1-1)*10,FALSE))=TRUE,"---",IF(VLOOKUP($A795,Sheet1!$B$3:$AH$1266,Sheet1!J$1+(Sheet1!$A$1-1)*10,FALSE)="---","---", (ROUND(VLOOKUP($A795,Sheet1!$B$3:$AH$1266,Sheet1!J$1+(Sheet1!$A$1-1)*10,FALSE),IF(VLOOKUP($A795,Sheet1!$B$3:$AH$1266,Sheet1!J$1+(Sheet1!$A$1-1)*10,FALSE)&gt;99999,-3,IF(VLOOKUP($A795,Sheet1!$B$3:$AH$1266,Sheet1!J$1+(Sheet1!$A$1-1)*10,FALSE)&gt;9999,-2,IF(VLOOKUP($A795,Sheet1!$B$3:$AH$1266,Sheet1!J$1+(Sheet1!$A$1-1)*10,FALSE)&gt;999,-1,0)))))))</f>
        <v>---</v>
      </c>
      <c r="AA795" s="385" t="str">
        <f>IF(ISNA(VLOOKUP($A795,Sheet1!$B$3:$AH$1266,Sheet1!K$1+(Sheet1!$A$1-1)*10,FALSE))=TRUE,"---",IF(VLOOKUP($A795,Sheet1!$B$3:$AH$1266,Sheet1!K$1+(Sheet1!$A$1-1)*10,FALSE)="---","---", (ROUND(VLOOKUP($A795,Sheet1!$B$3:$AH$1266,Sheet1!K$1+(Sheet1!$A$1-1)*10,FALSE),IF(VLOOKUP($A795,Sheet1!$B$3:$AH$1266,Sheet1!K$1+(Sheet1!$A$1-1)*10,FALSE)&gt;99999,-3,IF(VLOOKUP($A795,Sheet1!$B$3:$AH$1266,Sheet1!K$1+(Sheet1!$A$1-1)*10,FALSE)&gt;9999,-2,IF(VLOOKUP($A795,Sheet1!$B$3:$AH$1266,Sheet1!K$1+(Sheet1!$A$1-1)*10,FALSE)&gt;999,-1,0)))))))</f>
        <v>---</v>
      </c>
      <c r="AB795" s="385" t="str">
        <f>IF(ISNA(VLOOKUP($A795,Sheet1!$B$3:$AH$1266,Sheet1!L$1+(Sheet1!$A$1-1)*10,FALSE))=TRUE,"---",IF(VLOOKUP($A795,Sheet1!$B$3:$AH$1266,Sheet1!L$1+(Sheet1!$A$1-1)*10,FALSE)="---","---", (ROUND(VLOOKUP($A795,Sheet1!$B$3:$AH$1266,Sheet1!L$1+(Sheet1!$A$1-1)*10,FALSE),IF(VLOOKUP($A795,Sheet1!$B$3:$AH$1266,Sheet1!L$1+(Sheet1!$A$1-1)*10,FALSE)&gt;99999,-3,IF(VLOOKUP($A795,Sheet1!$B$3:$AH$1266,Sheet1!L$1+(Sheet1!$A$1-1)*10,FALSE)&gt;9999,-2,IF(VLOOKUP($A795,Sheet1!$B$3:$AH$1266,Sheet1!L$1+(Sheet1!$A$1-1)*10,FALSE)&gt;999,-1,0)))))))</f>
        <v>---</v>
      </c>
      <c r="AC795" s="385" t="str">
        <f>IF(ISNA(VLOOKUP($A795,Sheet1!$B$3:$AH$1266,Sheet1!M$1+(Sheet1!$A$1-1)*10,FALSE))=TRUE,"---",IF(VLOOKUP($A795,Sheet1!$B$3:$AH$1266,Sheet1!M$1+(Sheet1!$A$1-1)*10,FALSE)="---","---", (ROUND(VLOOKUP($A795,Sheet1!$B$3:$AH$1266,Sheet1!M$1+(Sheet1!$A$1-1)*10,FALSE),IF(VLOOKUP($A795,Sheet1!$B$3:$AH$1266,Sheet1!M$1+(Sheet1!$A$1-1)*10,FALSE)&gt;99999,-3,IF(VLOOKUP($A795,Sheet1!$B$3:$AH$1266,Sheet1!M$1+(Sheet1!$A$1-1)*10,FALSE)&gt;9999,-2,IF(VLOOKUP($A795,Sheet1!$B$3:$AH$1266,Sheet1!M$1+(Sheet1!$A$1-1)*10,FALSE)&gt;999,-1,0)))))))</f>
        <v>---</v>
      </c>
      <c r="AD795" s="385" t="str">
        <f>IF(ISNA(VLOOKUP($A795,Sheet1!$B$3:$AH$1266,Sheet1!N$1+(Sheet1!$A$1-1)*10,FALSE))=TRUE,"---",IF(VLOOKUP($A795,Sheet1!$B$3:$AH$1266,Sheet1!N$1+(Sheet1!$A$1-1)*10,FALSE)="---","---", (ROUND(VLOOKUP($A795,Sheet1!$B$3:$AH$1266,Sheet1!N$1+(Sheet1!$A$1-1)*10,FALSE),IF(VLOOKUP($A795,Sheet1!$B$3:$AH$1266,Sheet1!N$1+(Sheet1!$A$1-1)*10,FALSE)&gt;99999,-3,IF(VLOOKUP($A795,Sheet1!$B$3:$AH$1266,Sheet1!N$1+(Sheet1!$A$1-1)*10,FALSE)&gt;9999,-2,IF(VLOOKUP($A795,Sheet1!$B$3:$AH$1266,Sheet1!N$1+(Sheet1!$A$1-1)*10,FALSE)&gt;999,-1,0)))))))</f>
        <v>---</v>
      </c>
    </row>
    <row r="796" spans="1:30" ht="25.5" customHeight="1" x14ac:dyDescent="0.25">
      <c r="A796" s="304"/>
      <c r="B796" s="346"/>
      <c r="C796" s="304"/>
      <c r="D796" s="304"/>
      <c r="E796" s="305"/>
      <c r="F796" s="117" t="s">
        <v>4497</v>
      </c>
      <c r="G796" s="118" t="s">
        <v>31</v>
      </c>
      <c r="H796" s="348"/>
      <c r="I796" s="378"/>
      <c r="J796" s="380"/>
      <c r="K796" s="341"/>
      <c r="L796" s="339"/>
      <c r="M796" s="382"/>
      <c r="N796" s="352"/>
      <c r="O796" s="329" t="e">
        <f t="shared" si="27"/>
        <v>#NUM!</v>
      </c>
      <c r="P796" s="329" t="e">
        <f>IF(O796&lt;&gt;"",VLOOKUP($A796,Sheet4!$A$2:$O$1309,14,FALSE)*100,"")</f>
        <v>#NUM!</v>
      </c>
      <c r="Q796" s="329" t="e">
        <f>IF(P796&lt;&gt;"",VLOOKUP($A796,Sheet4!$A$2:$O$1309,15,FALSE)*100,"")</f>
        <v>#NUM!</v>
      </c>
      <c r="R796" s="357" t="e">
        <f t="shared" si="28"/>
        <v>#NUM!</v>
      </c>
      <c r="S796" s="357"/>
      <c r="T796" s="357"/>
      <c r="U796" s="385"/>
      <c r="V796" s="385"/>
      <c r="W796" s="385"/>
      <c r="X796" s="385"/>
      <c r="Y796" s="385"/>
      <c r="Z796" s="385"/>
      <c r="AA796" s="385"/>
      <c r="AB796" s="385"/>
      <c r="AC796" s="385"/>
      <c r="AD796" s="385"/>
    </row>
    <row r="797" spans="1:30" ht="25.5" customHeight="1" x14ac:dyDescent="0.25">
      <c r="A797" s="125" t="s">
        <v>1212</v>
      </c>
      <c r="B797" s="126" t="s">
        <v>1213</v>
      </c>
      <c r="C797" s="125">
        <v>421116</v>
      </c>
      <c r="D797" s="125">
        <v>751856</v>
      </c>
      <c r="E797" s="70" t="s">
        <v>3040</v>
      </c>
      <c r="F797" s="52" t="s">
        <v>4700</v>
      </c>
      <c r="G797" s="127" t="s">
        <v>31</v>
      </c>
      <c r="H797" s="128">
        <v>1.26</v>
      </c>
      <c r="I797" s="112">
        <v>38248</v>
      </c>
      <c r="J797" s="113">
        <v>2.67</v>
      </c>
      <c r="K797" s="246" t="s">
        <v>4405</v>
      </c>
      <c r="L797" s="115">
        <v>115</v>
      </c>
      <c r="M797" s="116">
        <v>91.3</v>
      </c>
      <c r="N797" s="114" t="s">
        <v>4405</v>
      </c>
      <c r="O797" s="68">
        <f t="shared" si="27"/>
        <v>13.248677479864297</v>
      </c>
      <c r="P797" s="68">
        <f>IF(O797&lt;&gt;"",VLOOKUP($A797,Sheet4!$A$2:$O$1309,14,FALSE)*100,"")</f>
        <v>1.8106239831579218</v>
      </c>
      <c r="Q797" s="68">
        <f>IF(P797&lt;&gt;"",VLOOKUP($A797,Sheet4!$A$2:$O$1309,15,FALSE)*100,"")</f>
        <v>16.387415644390924</v>
      </c>
      <c r="R797" s="74">
        <f t="shared" si="28"/>
        <v>8</v>
      </c>
      <c r="S797" s="64" t="s">
        <v>4366</v>
      </c>
      <c r="T797" s="64" t="str">
        <f>IF(ISNA(VLOOKUP(A797,Sheet1!B$3:C$1266,2,FALSE)=TRUE),"NC",VLOOKUP(A797,Sheet1!B$3:C$1266,2,FALSE))</f>
        <v>Rural10</v>
      </c>
      <c r="U797" s="65">
        <f>IF(ISNA(VLOOKUP($A797,Sheet1!$B$3:$AH$1266,Sheet1!E$1+(Sheet1!$A$1-1)*10,FALSE))=TRUE,"---",IF(VLOOKUP($A797,Sheet1!$B$3:$AH$1266,Sheet1!E$1+(Sheet1!$A$1-1)*10,FALSE)="---","---", (ROUND(VLOOKUP($A797,Sheet1!$B$3:$AH$1266,Sheet1!E$1+(Sheet1!$A$1-1)*10,FALSE),IF(VLOOKUP($A797,Sheet1!$B$3:$AH$1266,Sheet1!E$1+(Sheet1!$A$1-1)*10,FALSE)&gt;99999,-3,IF(VLOOKUP($A797,Sheet1!$B$3:$AH$1266,Sheet1!E$1+(Sheet1!$A$1-1)*10,FALSE)&gt;9999,-2,IF(VLOOKUP($A797,Sheet1!$B$3:$AH$1266,Sheet1!E$1+(Sheet1!$A$1-1)*10,FALSE)&gt;999,-1,0)))))))</f>
        <v>54</v>
      </c>
      <c r="V797" s="65">
        <f>IF(ISNA(VLOOKUP($A797,Sheet1!$B$3:$AH$1266,Sheet1!F$1+(Sheet1!$A$1-1)*10,FALSE))=TRUE,"---",IF(VLOOKUP($A797,Sheet1!$B$3:$AH$1266,Sheet1!F$1+(Sheet1!$A$1-1)*10,FALSE)="---","---", (ROUND(VLOOKUP($A797,Sheet1!$B$3:$AH$1266,Sheet1!F$1+(Sheet1!$A$1-1)*10,FALSE),IF(VLOOKUP($A797,Sheet1!$B$3:$AH$1266,Sheet1!F$1+(Sheet1!$A$1-1)*10,FALSE)&gt;99999,-3,IF(VLOOKUP($A797,Sheet1!$B$3:$AH$1266,Sheet1!F$1+(Sheet1!$A$1-1)*10,FALSE)&gt;9999,-2,IF(VLOOKUP($A797,Sheet1!$B$3:$AH$1266,Sheet1!F$1+(Sheet1!$A$1-1)*10,FALSE)&gt;999,-1,0)))))))</f>
        <v>63</v>
      </c>
      <c r="W797" s="65">
        <f>IF(ISNA(VLOOKUP($A797,Sheet1!$B$3:$AH$1266,Sheet1!G$1+(Sheet1!$A$1-1)*10,FALSE))=TRUE,"---",IF(VLOOKUP($A797,Sheet1!$B$3:$AH$1266,Sheet1!G$1+(Sheet1!$A$1-1)*10,FALSE)="---","---", (ROUND(VLOOKUP($A797,Sheet1!$B$3:$AH$1266,Sheet1!G$1+(Sheet1!$A$1-1)*10,FALSE),IF(VLOOKUP($A797,Sheet1!$B$3:$AH$1266,Sheet1!G$1+(Sheet1!$A$1-1)*10,FALSE)&gt;99999,-3,IF(VLOOKUP($A797,Sheet1!$B$3:$AH$1266,Sheet1!G$1+(Sheet1!$A$1-1)*10,FALSE)&gt;9999,-2,IF(VLOOKUP($A797,Sheet1!$B$3:$AH$1266,Sheet1!G$1+(Sheet1!$A$1-1)*10,FALSE)&gt;999,-1,0)))))))</f>
        <v>73</v>
      </c>
      <c r="X797" s="65">
        <f>IF(ISNA(VLOOKUP($A797,Sheet1!$B$3:$AH$1266,Sheet1!H$1+(Sheet1!$A$1-1)*10,FALSE))=TRUE,"---",IF(VLOOKUP($A797,Sheet1!$B$3:$AH$1266,Sheet1!H$1+(Sheet1!$A$1-1)*10,FALSE)="---","---", (ROUND(VLOOKUP($A797,Sheet1!$B$3:$AH$1266,Sheet1!H$1+(Sheet1!$A$1-1)*10,FALSE),IF(VLOOKUP($A797,Sheet1!$B$3:$AH$1266,Sheet1!H$1+(Sheet1!$A$1-1)*10,FALSE)&gt;99999,-3,IF(VLOOKUP($A797,Sheet1!$B$3:$AH$1266,Sheet1!H$1+(Sheet1!$A$1-1)*10,FALSE)&gt;9999,-2,IF(VLOOKUP($A797,Sheet1!$B$3:$AH$1266,Sheet1!H$1+(Sheet1!$A$1-1)*10,FALSE)&gt;999,-1,0)))))))</f>
        <v>100</v>
      </c>
      <c r="Y797" s="65">
        <f>IF(ISNA(VLOOKUP($A797,Sheet1!$B$3:$AH$1266,Sheet1!I$1+(Sheet1!$A$1-1)*10,FALSE))=TRUE,"---",IF(VLOOKUP($A797,Sheet1!$B$3:$AH$1266,Sheet1!I$1+(Sheet1!$A$1-1)*10,FALSE)="---","---", (ROUND(VLOOKUP($A797,Sheet1!$B$3:$AH$1266,Sheet1!I$1+(Sheet1!$A$1-1)*10,FALSE),IF(VLOOKUP($A797,Sheet1!$B$3:$AH$1266,Sheet1!I$1+(Sheet1!$A$1-1)*10,FALSE)&gt;99999,-3,IF(VLOOKUP($A797,Sheet1!$B$3:$AH$1266,Sheet1!I$1+(Sheet1!$A$1-1)*10,FALSE)&gt;9999,-2,IF(VLOOKUP($A797,Sheet1!$B$3:$AH$1266,Sheet1!I$1+(Sheet1!$A$1-1)*10,FALSE)&gt;999,-1,0)))))))</f>
        <v>123</v>
      </c>
      <c r="Z797" s="65">
        <f>IF(ISNA(VLOOKUP($A797,Sheet1!$B$3:$AH$1266,Sheet1!J$1+(Sheet1!$A$1-1)*10,FALSE))=TRUE,"---",IF(VLOOKUP($A797,Sheet1!$B$3:$AH$1266,Sheet1!J$1+(Sheet1!$A$1-1)*10,FALSE)="---","---", (ROUND(VLOOKUP($A797,Sheet1!$B$3:$AH$1266,Sheet1!J$1+(Sheet1!$A$1-1)*10,FALSE),IF(VLOOKUP($A797,Sheet1!$B$3:$AH$1266,Sheet1!J$1+(Sheet1!$A$1-1)*10,FALSE)&gt;99999,-3,IF(VLOOKUP($A797,Sheet1!$B$3:$AH$1266,Sheet1!J$1+(Sheet1!$A$1-1)*10,FALSE)&gt;9999,-2,IF(VLOOKUP($A797,Sheet1!$B$3:$AH$1266,Sheet1!J$1+(Sheet1!$A$1-1)*10,FALSE)&gt;999,-1,0)))))))</f>
        <v>155</v>
      </c>
      <c r="AA797" s="65">
        <f>IF(ISNA(VLOOKUP($A797,Sheet1!$B$3:$AH$1266,Sheet1!K$1+(Sheet1!$A$1-1)*10,FALSE))=TRUE,"---",IF(VLOOKUP($A797,Sheet1!$B$3:$AH$1266,Sheet1!K$1+(Sheet1!$A$1-1)*10,FALSE)="---","---", (ROUND(VLOOKUP($A797,Sheet1!$B$3:$AH$1266,Sheet1!K$1+(Sheet1!$A$1-1)*10,FALSE),IF(VLOOKUP($A797,Sheet1!$B$3:$AH$1266,Sheet1!K$1+(Sheet1!$A$1-1)*10,FALSE)&gt;99999,-3,IF(VLOOKUP($A797,Sheet1!$B$3:$AH$1266,Sheet1!K$1+(Sheet1!$A$1-1)*10,FALSE)&gt;9999,-2,IF(VLOOKUP($A797,Sheet1!$B$3:$AH$1266,Sheet1!K$1+(Sheet1!$A$1-1)*10,FALSE)&gt;999,-1,0)))))))</f>
        <v>183</v>
      </c>
      <c r="AB797" s="65">
        <f>IF(ISNA(VLOOKUP($A797,Sheet1!$B$3:$AH$1266,Sheet1!L$1+(Sheet1!$A$1-1)*10,FALSE))=TRUE,"---",IF(VLOOKUP($A797,Sheet1!$B$3:$AH$1266,Sheet1!L$1+(Sheet1!$A$1-1)*10,FALSE)="---","---", (ROUND(VLOOKUP($A797,Sheet1!$B$3:$AH$1266,Sheet1!L$1+(Sheet1!$A$1-1)*10,FALSE),IF(VLOOKUP($A797,Sheet1!$B$3:$AH$1266,Sheet1!L$1+(Sheet1!$A$1-1)*10,FALSE)&gt;99999,-3,IF(VLOOKUP($A797,Sheet1!$B$3:$AH$1266,Sheet1!L$1+(Sheet1!$A$1-1)*10,FALSE)&gt;9999,-2,IF(VLOOKUP($A797,Sheet1!$B$3:$AH$1266,Sheet1!L$1+(Sheet1!$A$1-1)*10,FALSE)&gt;999,-1,0)))))))</f>
        <v>212</v>
      </c>
      <c r="AC797" s="65">
        <f>IF(ISNA(VLOOKUP($A797,Sheet1!$B$3:$AH$1266,Sheet1!M$1+(Sheet1!$A$1-1)*10,FALSE))=TRUE,"---",IF(VLOOKUP($A797,Sheet1!$B$3:$AH$1266,Sheet1!M$1+(Sheet1!$A$1-1)*10,FALSE)="---","---", (ROUND(VLOOKUP($A797,Sheet1!$B$3:$AH$1266,Sheet1!M$1+(Sheet1!$A$1-1)*10,FALSE),IF(VLOOKUP($A797,Sheet1!$B$3:$AH$1266,Sheet1!M$1+(Sheet1!$A$1-1)*10,FALSE)&gt;99999,-3,IF(VLOOKUP($A797,Sheet1!$B$3:$AH$1266,Sheet1!M$1+(Sheet1!$A$1-1)*10,FALSE)&gt;9999,-2,IF(VLOOKUP($A797,Sheet1!$B$3:$AH$1266,Sheet1!M$1+(Sheet1!$A$1-1)*10,FALSE)&gt;999,-1,0)))))))</f>
        <v>243</v>
      </c>
      <c r="AD797" s="65">
        <f>IF(ISNA(VLOOKUP($A797,Sheet1!$B$3:$AH$1266,Sheet1!N$1+(Sheet1!$A$1-1)*10,FALSE))=TRUE,"---",IF(VLOOKUP($A797,Sheet1!$B$3:$AH$1266,Sheet1!N$1+(Sheet1!$A$1-1)*10,FALSE)="---","---", (ROUND(VLOOKUP($A797,Sheet1!$B$3:$AH$1266,Sheet1!N$1+(Sheet1!$A$1-1)*10,FALSE),IF(VLOOKUP($A797,Sheet1!$B$3:$AH$1266,Sheet1!N$1+(Sheet1!$A$1-1)*10,FALSE)&gt;99999,-3,IF(VLOOKUP($A797,Sheet1!$B$3:$AH$1266,Sheet1!N$1+(Sheet1!$A$1-1)*10,FALSE)&gt;9999,-2,IF(VLOOKUP($A797,Sheet1!$B$3:$AH$1266,Sheet1!N$1+(Sheet1!$A$1-1)*10,FALSE)&gt;999,-1,0)))))))</f>
        <v>284</v>
      </c>
    </row>
    <row r="798" spans="1:30" ht="25.5" customHeight="1" x14ac:dyDescent="0.25">
      <c r="A798" s="133" t="s">
        <v>1214</v>
      </c>
      <c r="B798" s="141" t="s">
        <v>1215</v>
      </c>
      <c r="C798" s="133">
        <v>420545</v>
      </c>
      <c r="D798" s="133">
        <v>751924</v>
      </c>
      <c r="E798" s="67" t="s">
        <v>3040</v>
      </c>
      <c r="F798" s="117" t="s">
        <v>4701</v>
      </c>
      <c r="G798" s="118" t="s">
        <v>31</v>
      </c>
      <c r="H798" s="136">
        <v>49.5</v>
      </c>
      <c r="I798" s="119">
        <v>17614</v>
      </c>
      <c r="J798" s="124">
        <v>9.9499999999999993</v>
      </c>
      <c r="K798" s="121" t="s">
        <v>4405</v>
      </c>
      <c r="L798" s="122">
        <v>4600</v>
      </c>
      <c r="M798" s="123">
        <v>92.9</v>
      </c>
      <c r="N798" s="118" t="s">
        <v>145</v>
      </c>
      <c r="O798" s="71">
        <f t="shared" si="27"/>
        <v>0.90347071720140715</v>
      </c>
      <c r="P798" s="71">
        <f>IF(O798&lt;&gt;"",VLOOKUP($A798,Sheet4!$A$2:$O$1309,14,FALSE)*100,"")</f>
        <v>0.79129454967692414</v>
      </c>
      <c r="Q798" s="71">
        <f>IF(P798&lt;&gt;"",VLOOKUP($A798,Sheet4!$A$2:$O$1309,15,FALSE)*100,"")</f>
        <v>7.4865101547239687</v>
      </c>
      <c r="R798" s="73" t="str">
        <f t="shared" si="28"/>
        <v>&gt;100, &lt;200</v>
      </c>
      <c r="S798" s="63" t="s">
        <v>4366</v>
      </c>
      <c r="T798" s="63" t="str">
        <f>IF(ISNA(VLOOKUP(A798,Sheet1!B$3:C$1266,2,FALSE)=TRUE),"NC",VLOOKUP(A798,Sheet1!B$3:C$1266,2,FALSE))</f>
        <v>Rural10</v>
      </c>
      <c r="U798" s="66">
        <f>IF(ISNA(VLOOKUP($A798,Sheet1!$B$3:$AH$1266,Sheet1!E$1+(Sheet1!$A$1-1)*10,FALSE))=TRUE,"---",IF(VLOOKUP($A798,Sheet1!$B$3:$AH$1266,Sheet1!E$1+(Sheet1!$A$1-1)*10,FALSE)="---","---", (ROUND(VLOOKUP($A798,Sheet1!$B$3:$AH$1266,Sheet1!E$1+(Sheet1!$A$1-1)*10,FALSE),IF(VLOOKUP($A798,Sheet1!$B$3:$AH$1266,Sheet1!E$1+(Sheet1!$A$1-1)*10,FALSE)&gt;99999,-3,IF(VLOOKUP($A798,Sheet1!$B$3:$AH$1266,Sheet1!E$1+(Sheet1!$A$1-1)*10,FALSE)&gt;9999,-2,IF(VLOOKUP($A798,Sheet1!$B$3:$AH$1266,Sheet1!E$1+(Sheet1!$A$1-1)*10,FALSE)&gt;999,-1,0)))))))</f>
        <v>1480</v>
      </c>
      <c r="V798" s="66">
        <f>IF(ISNA(VLOOKUP($A798,Sheet1!$B$3:$AH$1266,Sheet1!F$1+(Sheet1!$A$1-1)*10,FALSE))=TRUE,"---",IF(VLOOKUP($A798,Sheet1!$B$3:$AH$1266,Sheet1!F$1+(Sheet1!$A$1-1)*10,FALSE)="---","---", (ROUND(VLOOKUP($A798,Sheet1!$B$3:$AH$1266,Sheet1!F$1+(Sheet1!$A$1-1)*10,FALSE),IF(VLOOKUP($A798,Sheet1!$B$3:$AH$1266,Sheet1!F$1+(Sheet1!$A$1-1)*10,FALSE)&gt;99999,-3,IF(VLOOKUP($A798,Sheet1!$B$3:$AH$1266,Sheet1!F$1+(Sheet1!$A$1-1)*10,FALSE)&gt;9999,-2,IF(VLOOKUP($A798,Sheet1!$B$3:$AH$1266,Sheet1!F$1+(Sheet1!$A$1-1)*10,FALSE)&gt;999,-1,0)))))))</f>
        <v>1730</v>
      </c>
      <c r="W798" s="66">
        <f>IF(ISNA(VLOOKUP($A798,Sheet1!$B$3:$AH$1266,Sheet1!G$1+(Sheet1!$A$1-1)*10,FALSE))=TRUE,"---",IF(VLOOKUP($A798,Sheet1!$B$3:$AH$1266,Sheet1!G$1+(Sheet1!$A$1-1)*10,FALSE)="---","---", (ROUND(VLOOKUP($A798,Sheet1!$B$3:$AH$1266,Sheet1!G$1+(Sheet1!$A$1-1)*10,FALSE),IF(VLOOKUP($A798,Sheet1!$B$3:$AH$1266,Sheet1!G$1+(Sheet1!$A$1-1)*10,FALSE)&gt;99999,-3,IF(VLOOKUP($A798,Sheet1!$B$3:$AH$1266,Sheet1!G$1+(Sheet1!$A$1-1)*10,FALSE)&gt;9999,-2,IF(VLOOKUP($A798,Sheet1!$B$3:$AH$1266,Sheet1!G$1+(Sheet1!$A$1-1)*10,FALSE)&gt;999,-1,0)))))))</f>
        <v>2030</v>
      </c>
      <c r="X798" s="66">
        <f>IF(ISNA(VLOOKUP($A798,Sheet1!$B$3:$AH$1266,Sheet1!H$1+(Sheet1!$A$1-1)*10,FALSE))=TRUE,"---",IF(VLOOKUP($A798,Sheet1!$B$3:$AH$1266,Sheet1!H$1+(Sheet1!$A$1-1)*10,FALSE)="---","---", (ROUND(VLOOKUP($A798,Sheet1!$B$3:$AH$1266,Sheet1!H$1+(Sheet1!$A$1-1)*10,FALSE),IF(VLOOKUP($A798,Sheet1!$B$3:$AH$1266,Sheet1!H$1+(Sheet1!$A$1-1)*10,FALSE)&gt;99999,-3,IF(VLOOKUP($A798,Sheet1!$B$3:$AH$1266,Sheet1!H$1+(Sheet1!$A$1-1)*10,FALSE)&gt;9999,-2,IF(VLOOKUP($A798,Sheet1!$B$3:$AH$1266,Sheet1!H$1+(Sheet1!$A$1-1)*10,FALSE)&gt;999,-1,0)))))))</f>
        <v>2750</v>
      </c>
      <c r="Y798" s="66">
        <f>IF(ISNA(VLOOKUP($A798,Sheet1!$B$3:$AH$1266,Sheet1!I$1+(Sheet1!$A$1-1)*10,FALSE))=TRUE,"---",IF(VLOOKUP($A798,Sheet1!$B$3:$AH$1266,Sheet1!I$1+(Sheet1!$A$1-1)*10,FALSE)="---","---", (ROUND(VLOOKUP($A798,Sheet1!$B$3:$AH$1266,Sheet1!I$1+(Sheet1!$A$1-1)*10,FALSE),IF(VLOOKUP($A798,Sheet1!$B$3:$AH$1266,Sheet1!I$1+(Sheet1!$A$1-1)*10,FALSE)&gt;99999,-3,IF(VLOOKUP($A798,Sheet1!$B$3:$AH$1266,Sheet1!I$1+(Sheet1!$A$1-1)*10,FALSE)&gt;9999,-2,IF(VLOOKUP($A798,Sheet1!$B$3:$AH$1266,Sheet1!I$1+(Sheet1!$A$1-1)*10,FALSE)&gt;999,-1,0)))))))</f>
        <v>3180</v>
      </c>
      <c r="Z798" s="66">
        <f>IF(ISNA(VLOOKUP($A798,Sheet1!$B$3:$AH$1266,Sheet1!J$1+(Sheet1!$A$1-1)*10,FALSE))=TRUE,"---",IF(VLOOKUP($A798,Sheet1!$B$3:$AH$1266,Sheet1!J$1+(Sheet1!$A$1-1)*10,FALSE)="---","---", (ROUND(VLOOKUP($A798,Sheet1!$B$3:$AH$1266,Sheet1!J$1+(Sheet1!$A$1-1)*10,FALSE),IF(VLOOKUP($A798,Sheet1!$B$3:$AH$1266,Sheet1!J$1+(Sheet1!$A$1-1)*10,FALSE)&gt;99999,-3,IF(VLOOKUP($A798,Sheet1!$B$3:$AH$1266,Sheet1!J$1+(Sheet1!$A$1-1)*10,FALSE)&gt;9999,-2,IF(VLOOKUP($A798,Sheet1!$B$3:$AH$1266,Sheet1!J$1+(Sheet1!$A$1-1)*10,FALSE)&gt;999,-1,0)))))))</f>
        <v>3720</v>
      </c>
      <c r="AA798" s="66">
        <f>IF(ISNA(VLOOKUP($A798,Sheet1!$B$3:$AH$1266,Sheet1!K$1+(Sheet1!$A$1-1)*10,FALSE))=TRUE,"---",IF(VLOOKUP($A798,Sheet1!$B$3:$AH$1266,Sheet1!K$1+(Sheet1!$A$1-1)*10,FALSE)="---","---", (ROUND(VLOOKUP($A798,Sheet1!$B$3:$AH$1266,Sheet1!K$1+(Sheet1!$A$1-1)*10,FALSE),IF(VLOOKUP($A798,Sheet1!$B$3:$AH$1266,Sheet1!K$1+(Sheet1!$A$1-1)*10,FALSE)&gt;99999,-3,IF(VLOOKUP($A798,Sheet1!$B$3:$AH$1266,Sheet1!K$1+(Sheet1!$A$1-1)*10,FALSE)&gt;9999,-2,IF(VLOOKUP($A798,Sheet1!$B$3:$AH$1266,Sheet1!K$1+(Sheet1!$A$1-1)*10,FALSE)&gt;999,-1,0)))))))</f>
        <v>4110</v>
      </c>
      <c r="AB798" s="66">
        <f>IF(ISNA(VLOOKUP($A798,Sheet1!$B$3:$AH$1266,Sheet1!L$1+(Sheet1!$A$1-1)*10,FALSE))=TRUE,"---",IF(VLOOKUP($A798,Sheet1!$B$3:$AH$1266,Sheet1!L$1+(Sheet1!$A$1-1)*10,FALSE)="---","---", (ROUND(VLOOKUP($A798,Sheet1!$B$3:$AH$1266,Sheet1!L$1+(Sheet1!$A$1-1)*10,FALSE),IF(VLOOKUP($A798,Sheet1!$B$3:$AH$1266,Sheet1!L$1+(Sheet1!$A$1-1)*10,FALSE)&gt;99999,-3,IF(VLOOKUP($A798,Sheet1!$B$3:$AH$1266,Sheet1!L$1+(Sheet1!$A$1-1)*10,FALSE)&gt;9999,-2,IF(VLOOKUP($A798,Sheet1!$B$3:$AH$1266,Sheet1!L$1+(Sheet1!$A$1-1)*10,FALSE)&gt;999,-1,0)))))))</f>
        <v>4520</v>
      </c>
      <c r="AC798" s="66">
        <f>IF(ISNA(VLOOKUP($A798,Sheet1!$B$3:$AH$1266,Sheet1!M$1+(Sheet1!$A$1-1)*10,FALSE))=TRUE,"---",IF(VLOOKUP($A798,Sheet1!$B$3:$AH$1266,Sheet1!M$1+(Sheet1!$A$1-1)*10,FALSE)="---","---", (ROUND(VLOOKUP($A798,Sheet1!$B$3:$AH$1266,Sheet1!M$1+(Sheet1!$A$1-1)*10,FALSE),IF(VLOOKUP($A798,Sheet1!$B$3:$AH$1266,Sheet1!M$1+(Sheet1!$A$1-1)*10,FALSE)&gt;99999,-3,IF(VLOOKUP($A798,Sheet1!$B$3:$AH$1266,Sheet1!M$1+(Sheet1!$A$1-1)*10,FALSE)&gt;9999,-2,IF(VLOOKUP($A798,Sheet1!$B$3:$AH$1266,Sheet1!M$1+(Sheet1!$A$1-1)*10,FALSE)&gt;999,-1,0)))))))</f>
        <v>4950</v>
      </c>
      <c r="AD798" s="66">
        <f>IF(ISNA(VLOOKUP($A798,Sheet1!$B$3:$AH$1266,Sheet1!N$1+(Sheet1!$A$1-1)*10,FALSE))=TRUE,"---",IF(VLOOKUP($A798,Sheet1!$B$3:$AH$1266,Sheet1!N$1+(Sheet1!$A$1-1)*10,FALSE)="---","---", (ROUND(VLOOKUP($A798,Sheet1!$B$3:$AH$1266,Sheet1!N$1+(Sheet1!$A$1-1)*10,FALSE),IF(VLOOKUP($A798,Sheet1!$B$3:$AH$1266,Sheet1!N$1+(Sheet1!$A$1-1)*10,FALSE)&gt;99999,-3,IF(VLOOKUP($A798,Sheet1!$B$3:$AH$1266,Sheet1!N$1+(Sheet1!$A$1-1)*10,FALSE)&gt;9999,-2,IF(VLOOKUP($A798,Sheet1!$B$3:$AH$1266,Sheet1!N$1+(Sheet1!$A$1-1)*10,FALSE)&gt;999,-1,0)))))))</f>
        <v>5530</v>
      </c>
    </row>
    <row r="799" spans="1:30" ht="25.5" customHeight="1" x14ac:dyDescent="0.25">
      <c r="A799" s="303" t="s">
        <v>1216</v>
      </c>
      <c r="B799" s="330" t="s">
        <v>1217</v>
      </c>
      <c r="C799" s="303">
        <v>420429</v>
      </c>
      <c r="D799" s="303">
        <v>752346</v>
      </c>
      <c r="E799" s="307" t="s">
        <v>3040</v>
      </c>
      <c r="F799" s="342" t="s">
        <v>4702</v>
      </c>
      <c r="G799" s="318" t="s">
        <v>31</v>
      </c>
      <c r="H799" s="347">
        <v>456</v>
      </c>
      <c r="I799" s="112">
        <v>38896</v>
      </c>
      <c r="J799" s="147">
        <v>17.72</v>
      </c>
      <c r="K799" s="114" t="s">
        <v>4405</v>
      </c>
      <c r="L799" s="115">
        <v>33100</v>
      </c>
      <c r="M799" s="116">
        <v>72.599999999999994</v>
      </c>
      <c r="N799" s="127" t="s">
        <v>92</v>
      </c>
      <c r="O799" s="68">
        <f t="shared" si="27"/>
        <v>0.63781986709318073</v>
      </c>
      <c r="P799" s="68">
        <f>IF(O799&lt;&gt;"",VLOOKUP($A799,Sheet4!$A$2:$O$1309,14,FALSE)*100,"")</f>
        <v>0.37994644666760058</v>
      </c>
      <c r="Q799" s="68">
        <f>IF(P799&lt;&gt;"",VLOOKUP($A799,Sheet4!$A$2:$O$1309,15,FALSE)*100,"")</f>
        <v>3.6600108319001512</v>
      </c>
      <c r="R799" s="74" t="str">
        <f t="shared" si="28"/>
        <v>&gt;100, &lt;200</v>
      </c>
      <c r="S799" s="356" t="s">
        <v>4366</v>
      </c>
      <c r="T799" s="356" t="str">
        <f>IF(ISNA(VLOOKUP(A799,Sheet1!B$3:C$1266,2,FALSE)=TRUE),"NC",VLOOKUP(A799,Sheet1!B$3:C$1266,2,FALSE))</f>
        <v>Regulated</v>
      </c>
      <c r="U799" s="392">
        <f>IF(ISNA(VLOOKUP($A799,Sheet1!$B$3:$AH$1266,Sheet1!E$1+(Sheet1!$A$1-1)*10,FALSE))=TRUE,"---",IF(VLOOKUP($A799,Sheet1!$B$3:$AH$1266,Sheet1!E$1+(Sheet1!$A$1-1)*10,FALSE)="---","---", (ROUND(VLOOKUP($A799,Sheet1!$B$3:$AH$1266,Sheet1!E$1+(Sheet1!$A$1-1)*10,FALSE),IF(VLOOKUP($A799,Sheet1!$B$3:$AH$1266,Sheet1!E$1+(Sheet1!$A$1-1)*10,FALSE)&gt;99999,-3,IF(VLOOKUP($A799,Sheet1!$B$3:$AH$1266,Sheet1!E$1+(Sheet1!$A$1-1)*10,FALSE)&gt;9999,-2,IF(VLOOKUP($A799,Sheet1!$B$3:$AH$1266,Sheet1!E$1+(Sheet1!$A$1-1)*10,FALSE)&gt;999,-1,0)))))))</f>
        <v>2470</v>
      </c>
      <c r="V799" s="392">
        <f>IF(ISNA(VLOOKUP($A799,Sheet1!$B$3:$AH$1266,Sheet1!F$1+(Sheet1!$A$1-1)*10,FALSE))=TRUE,"---",IF(VLOOKUP($A799,Sheet1!$B$3:$AH$1266,Sheet1!F$1+(Sheet1!$A$1-1)*10,FALSE)="---","---", (ROUND(VLOOKUP($A799,Sheet1!$B$3:$AH$1266,Sheet1!F$1+(Sheet1!$A$1-1)*10,FALSE),IF(VLOOKUP($A799,Sheet1!$B$3:$AH$1266,Sheet1!F$1+(Sheet1!$A$1-1)*10,FALSE)&gt;99999,-3,IF(VLOOKUP($A799,Sheet1!$B$3:$AH$1266,Sheet1!F$1+(Sheet1!$A$1-1)*10,FALSE)&gt;9999,-2,IF(VLOOKUP($A799,Sheet1!$B$3:$AH$1266,Sheet1!F$1+(Sheet1!$A$1-1)*10,FALSE)&gt;999,-1,0)))))))</f>
        <v>3400</v>
      </c>
      <c r="W799" s="392">
        <f>IF(ISNA(VLOOKUP($A799,Sheet1!$B$3:$AH$1266,Sheet1!G$1+(Sheet1!$A$1-1)*10,FALSE))=TRUE,"---",IF(VLOOKUP($A799,Sheet1!$B$3:$AH$1266,Sheet1!G$1+(Sheet1!$A$1-1)*10,FALSE)="---","---", (ROUND(VLOOKUP($A799,Sheet1!$B$3:$AH$1266,Sheet1!G$1+(Sheet1!$A$1-1)*10,FALSE),IF(VLOOKUP($A799,Sheet1!$B$3:$AH$1266,Sheet1!G$1+(Sheet1!$A$1-1)*10,FALSE)&gt;99999,-3,IF(VLOOKUP($A799,Sheet1!$B$3:$AH$1266,Sheet1!G$1+(Sheet1!$A$1-1)*10,FALSE)&gt;9999,-2,IF(VLOOKUP($A799,Sheet1!$B$3:$AH$1266,Sheet1!G$1+(Sheet1!$A$1-1)*10,FALSE)&gt;999,-1,0)))))))</f>
        <v>4750</v>
      </c>
      <c r="X799" s="392">
        <f>IF(ISNA(VLOOKUP($A799,Sheet1!$B$3:$AH$1266,Sheet1!H$1+(Sheet1!$A$1-1)*10,FALSE))=TRUE,"---",IF(VLOOKUP($A799,Sheet1!$B$3:$AH$1266,Sheet1!H$1+(Sheet1!$A$1-1)*10,FALSE)="---","---", (ROUND(VLOOKUP($A799,Sheet1!$B$3:$AH$1266,Sheet1!H$1+(Sheet1!$A$1-1)*10,FALSE),IF(VLOOKUP($A799,Sheet1!$B$3:$AH$1266,Sheet1!H$1+(Sheet1!$A$1-1)*10,FALSE)&gt;99999,-3,IF(VLOOKUP($A799,Sheet1!$B$3:$AH$1266,Sheet1!H$1+(Sheet1!$A$1-1)*10,FALSE)&gt;9999,-2,IF(VLOOKUP($A799,Sheet1!$B$3:$AH$1266,Sheet1!H$1+(Sheet1!$A$1-1)*10,FALSE)&gt;999,-1,0)))))))</f>
        <v>9120</v>
      </c>
      <c r="Y799" s="392">
        <f>IF(ISNA(VLOOKUP($A799,Sheet1!$B$3:$AH$1266,Sheet1!I$1+(Sheet1!$A$1-1)*10,FALSE))=TRUE,"---",IF(VLOOKUP($A799,Sheet1!$B$3:$AH$1266,Sheet1!I$1+(Sheet1!$A$1-1)*10,FALSE)="---","---", (ROUND(VLOOKUP($A799,Sheet1!$B$3:$AH$1266,Sheet1!I$1+(Sheet1!$A$1-1)*10,FALSE),IF(VLOOKUP($A799,Sheet1!$B$3:$AH$1266,Sheet1!I$1+(Sheet1!$A$1-1)*10,FALSE)&gt;99999,-3,IF(VLOOKUP($A799,Sheet1!$B$3:$AH$1266,Sheet1!I$1+(Sheet1!$A$1-1)*10,FALSE)&gt;9999,-2,IF(VLOOKUP($A799,Sheet1!$B$3:$AH$1266,Sheet1!I$1+(Sheet1!$A$1-1)*10,FALSE)&gt;999,-1,0)))))))</f>
        <v>12800</v>
      </c>
      <c r="Z799" s="392">
        <f>IF(ISNA(VLOOKUP($A799,Sheet1!$B$3:$AH$1266,Sheet1!J$1+(Sheet1!$A$1-1)*10,FALSE))=TRUE,"---",IF(VLOOKUP($A799,Sheet1!$B$3:$AH$1266,Sheet1!J$1+(Sheet1!$A$1-1)*10,FALSE)="---","---", (ROUND(VLOOKUP($A799,Sheet1!$B$3:$AH$1266,Sheet1!J$1+(Sheet1!$A$1-1)*10,FALSE),IF(VLOOKUP($A799,Sheet1!$B$3:$AH$1266,Sheet1!J$1+(Sheet1!$A$1-1)*10,FALSE)&gt;99999,-3,IF(VLOOKUP($A799,Sheet1!$B$3:$AH$1266,Sheet1!J$1+(Sheet1!$A$1-1)*10,FALSE)&gt;9999,-2,IF(VLOOKUP($A799,Sheet1!$B$3:$AH$1266,Sheet1!J$1+(Sheet1!$A$1-1)*10,FALSE)&gt;999,-1,0)))))))</f>
        <v>18400</v>
      </c>
      <c r="AA799" s="392">
        <f>IF(ISNA(VLOOKUP($A799,Sheet1!$B$3:$AH$1266,Sheet1!K$1+(Sheet1!$A$1-1)*10,FALSE))=TRUE,"---",IF(VLOOKUP($A799,Sheet1!$B$3:$AH$1266,Sheet1!K$1+(Sheet1!$A$1-1)*10,FALSE)="---","---", (ROUND(VLOOKUP($A799,Sheet1!$B$3:$AH$1266,Sheet1!K$1+(Sheet1!$A$1-1)*10,FALSE),IF(VLOOKUP($A799,Sheet1!$B$3:$AH$1266,Sheet1!K$1+(Sheet1!$A$1-1)*10,FALSE)&gt;99999,-3,IF(VLOOKUP($A799,Sheet1!$B$3:$AH$1266,Sheet1!K$1+(Sheet1!$A$1-1)*10,FALSE)&gt;9999,-2,IF(VLOOKUP($A799,Sheet1!$B$3:$AH$1266,Sheet1!K$1+(Sheet1!$A$1-1)*10,FALSE)&gt;999,-1,0)))))))</f>
        <v>23300</v>
      </c>
      <c r="AB799" s="392">
        <f>IF(ISNA(VLOOKUP($A799,Sheet1!$B$3:$AH$1266,Sheet1!L$1+(Sheet1!$A$1-1)*10,FALSE))=TRUE,"---",IF(VLOOKUP($A799,Sheet1!$B$3:$AH$1266,Sheet1!L$1+(Sheet1!$A$1-1)*10,FALSE)="---","---", (ROUND(VLOOKUP($A799,Sheet1!$B$3:$AH$1266,Sheet1!L$1+(Sheet1!$A$1-1)*10,FALSE),IF(VLOOKUP($A799,Sheet1!$B$3:$AH$1266,Sheet1!L$1+(Sheet1!$A$1-1)*10,FALSE)&gt;99999,-3,IF(VLOOKUP($A799,Sheet1!$B$3:$AH$1266,Sheet1!L$1+(Sheet1!$A$1-1)*10,FALSE)&gt;9999,-2,IF(VLOOKUP($A799,Sheet1!$B$3:$AH$1266,Sheet1!L$1+(Sheet1!$A$1-1)*10,FALSE)&gt;999,-1,0)))))))</f>
        <v>28800</v>
      </c>
      <c r="AC799" s="392">
        <f>IF(ISNA(VLOOKUP($A799,Sheet1!$B$3:$AH$1266,Sheet1!M$1+(Sheet1!$A$1-1)*10,FALSE))=TRUE,"---",IF(VLOOKUP($A799,Sheet1!$B$3:$AH$1266,Sheet1!M$1+(Sheet1!$A$1-1)*10,FALSE)="---","---", (ROUND(VLOOKUP($A799,Sheet1!$B$3:$AH$1266,Sheet1!M$1+(Sheet1!$A$1-1)*10,FALSE),IF(VLOOKUP($A799,Sheet1!$B$3:$AH$1266,Sheet1!M$1+(Sheet1!$A$1-1)*10,FALSE)&gt;99999,-3,IF(VLOOKUP($A799,Sheet1!$B$3:$AH$1266,Sheet1!M$1+(Sheet1!$A$1-1)*10,FALSE)&gt;9999,-2,IF(VLOOKUP($A799,Sheet1!$B$3:$AH$1266,Sheet1!M$1+(Sheet1!$A$1-1)*10,FALSE)&gt;999,-1,0)))))))</f>
        <v>34900</v>
      </c>
      <c r="AD799" s="392">
        <f>IF(ISNA(VLOOKUP($A799,Sheet1!$B$3:$AH$1266,Sheet1!N$1+(Sheet1!$A$1-1)*10,FALSE))=TRUE,"---",IF(VLOOKUP($A799,Sheet1!$B$3:$AH$1266,Sheet1!N$1+(Sheet1!$A$1-1)*10,FALSE)="---","---", (ROUND(VLOOKUP($A799,Sheet1!$B$3:$AH$1266,Sheet1!N$1+(Sheet1!$A$1-1)*10,FALSE),IF(VLOOKUP($A799,Sheet1!$B$3:$AH$1266,Sheet1!N$1+(Sheet1!$A$1-1)*10,FALSE)&gt;99999,-3,IF(VLOOKUP($A799,Sheet1!$B$3:$AH$1266,Sheet1!N$1+(Sheet1!$A$1-1)*10,FALSE)&gt;9999,-2,IF(VLOOKUP($A799,Sheet1!$B$3:$AH$1266,Sheet1!N$1+(Sheet1!$A$1-1)*10,FALSE)&gt;999,-1,0)))))))</f>
        <v>44100</v>
      </c>
    </row>
    <row r="800" spans="1:30" ht="25.5" customHeight="1" x14ac:dyDescent="0.25">
      <c r="A800" s="303"/>
      <c r="B800" s="331"/>
      <c r="C800" s="303"/>
      <c r="D800" s="303"/>
      <c r="E800" s="307" t="e">
        <v>#N/A</v>
      </c>
      <c r="F800" s="331"/>
      <c r="G800" s="319"/>
      <c r="H800" s="347"/>
      <c r="I800" s="112">
        <v>21572</v>
      </c>
      <c r="J800" s="113">
        <v>9.01</v>
      </c>
      <c r="K800" s="127" t="s">
        <v>941</v>
      </c>
      <c r="L800" s="115">
        <v>17500</v>
      </c>
      <c r="M800" s="116">
        <v>38.4</v>
      </c>
      <c r="N800" s="127" t="s">
        <v>828</v>
      </c>
      <c r="O800" s="68" t="s">
        <v>4405</v>
      </c>
      <c r="P800" s="68" t="s">
        <v>4405</v>
      </c>
      <c r="Q800" s="68" t="s">
        <v>4405</v>
      </c>
      <c r="R800" s="74" t="s">
        <v>4405</v>
      </c>
      <c r="S800" s="356" t="e">
        <v>#N/A</v>
      </c>
      <c r="T800" s="356" t="str">
        <f>IF(ISNA(VLOOKUP(A800,Sheet1!B$3:C$1266,2,FALSE)=TRUE),"ND",VLOOKUP(A800,Sheet1!B$3:C$1266,2,FALSE))</f>
        <v>ND</v>
      </c>
      <c r="U800" s="392" t="str">
        <f>IF(ISNA(VLOOKUP($A800,Sheet1!$B$3:$AH$1266,Sheet1!E$1+(Sheet1!$A$1-1)*10,FALSE))=TRUE,"---",IF(VLOOKUP($A800,Sheet1!$B$3:$AH$1266,Sheet1!E$1+(Sheet1!$A$1-1)*10,FALSE)="---","---", (ROUND(VLOOKUP($A800,Sheet1!$B$3:$AH$1266,Sheet1!E$1+(Sheet1!$A$1-1)*10,FALSE),IF(VLOOKUP($A800,Sheet1!$B$3:$AH$1266,Sheet1!E$1+(Sheet1!$A$1-1)*10,FALSE)&gt;99999,-3,IF(VLOOKUP($A800,Sheet1!$B$3:$AH$1266,Sheet1!E$1+(Sheet1!$A$1-1)*10,FALSE)&gt;9999,-2,IF(VLOOKUP($A800,Sheet1!$B$3:$AH$1266,Sheet1!E$1+(Sheet1!$A$1-1)*10,FALSE)&gt;999,-1,0)))))))</f>
        <v>---</v>
      </c>
      <c r="V800" s="392" t="str">
        <f>IF(ISNA(VLOOKUP($A800,Sheet1!$B$3:$AH$1266,Sheet1!F$1+(Sheet1!$A$1-1)*10,FALSE))=TRUE,"---",IF(VLOOKUP($A800,Sheet1!$B$3:$AH$1266,Sheet1!F$1+(Sheet1!$A$1-1)*10,FALSE)="---","---", (ROUND(VLOOKUP($A800,Sheet1!$B$3:$AH$1266,Sheet1!F$1+(Sheet1!$A$1-1)*10,FALSE),IF(VLOOKUP($A800,Sheet1!$B$3:$AH$1266,Sheet1!F$1+(Sheet1!$A$1-1)*10,FALSE)&gt;99999,-3,IF(VLOOKUP($A800,Sheet1!$B$3:$AH$1266,Sheet1!F$1+(Sheet1!$A$1-1)*10,FALSE)&gt;9999,-2,IF(VLOOKUP($A800,Sheet1!$B$3:$AH$1266,Sheet1!F$1+(Sheet1!$A$1-1)*10,FALSE)&gt;999,-1,0)))))))</f>
        <v>---</v>
      </c>
      <c r="W800" s="392" t="str">
        <f>IF(ISNA(VLOOKUP($A800,Sheet1!$B$3:$AH$1266,Sheet1!G$1+(Sheet1!$A$1-1)*10,FALSE))=TRUE,"---",IF(VLOOKUP($A800,Sheet1!$B$3:$AH$1266,Sheet1!G$1+(Sheet1!$A$1-1)*10,FALSE)="---","---", (ROUND(VLOOKUP($A800,Sheet1!$B$3:$AH$1266,Sheet1!G$1+(Sheet1!$A$1-1)*10,FALSE),IF(VLOOKUP($A800,Sheet1!$B$3:$AH$1266,Sheet1!G$1+(Sheet1!$A$1-1)*10,FALSE)&gt;99999,-3,IF(VLOOKUP($A800,Sheet1!$B$3:$AH$1266,Sheet1!G$1+(Sheet1!$A$1-1)*10,FALSE)&gt;9999,-2,IF(VLOOKUP($A800,Sheet1!$B$3:$AH$1266,Sheet1!G$1+(Sheet1!$A$1-1)*10,FALSE)&gt;999,-1,0)))))))</f>
        <v>---</v>
      </c>
      <c r="X800" s="392" t="str">
        <f>IF(ISNA(VLOOKUP($A800,Sheet1!$B$3:$AH$1266,Sheet1!H$1+(Sheet1!$A$1-1)*10,FALSE))=TRUE,"---",IF(VLOOKUP($A800,Sheet1!$B$3:$AH$1266,Sheet1!H$1+(Sheet1!$A$1-1)*10,FALSE)="---","---", (ROUND(VLOOKUP($A800,Sheet1!$B$3:$AH$1266,Sheet1!H$1+(Sheet1!$A$1-1)*10,FALSE),IF(VLOOKUP($A800,Sheet1!$B$3:$AH$1266,Sheet1!H$1+(Sheet1!$A$1-1)*10,FALSE)&gt;99999,-3,IF(VLOOKUP($A800,Sheet1!$B$3:$AH$1266,Sheet1!H$1+(Sheet1!$A$1-1)*10,FALSE)&gt;9999,-2,IF(VLOOKUP($A800,Sheet1!$B$3:$AH$1266,Sheet1!H$1+(Sheet1!$A$1-1)*10,FALSE)&gt;999,-1,0)))))))</f>
        <v>---</v>
      </c>
      <c r="Y800" s="392" t="str">
        <f>IF(ISNA(VLOOKUP($A800,Sheet1!$B$3:$AH$1266,Sheet1!I$1+(Sheet1!$A$1-1)*10,FALSE))=TRUE,"---",IF(VLOOKUP($A800,Sheet1!$B$3:$AH$1266,Sheet1!I$1+(Sheet1!$A$1-1)*10,FALSE)="---","---", (ROUND(VLOOKUP($A800,Sheet1!$B$3:$AH$1266,Sheet1!I$1+(Sheet1!$A$1-1)*10,FALSE),IF(VLOOKUP($A800,Sheet1!$B$3:$AH$1266,Sheet1!I$1+(Sheet1!$A$1-1)*10,FALSE)&gt;99999,-3,IF(VLOOKUP($A800,Sheet1!$B$3:$AH$1266,Sheet1!I$1+(Sheet1!$A$1-1)*10,FALSE)&gt;9999,-2,IF(VLOOKUP($A800,Sheet1!$B$3:$AH$1266,Sheet1!I$1+(Sheet1!$A$1-1)*10,FALSE)&gt;999,-1,0)))))))</f>
        <v>---</v>
      </c>
      <c r="Z800" s="392" t="str">
        <f>IF(ISNA(VLOOKUP($A800,Sheet1!$B$3:$AH$1266,Sheet1!J$1+(Sheet1!$A$1-1)*10,FALSE))=TRUE,"---",IF(VLOOKUP($A800,Sheet1!$B$3:$AH$1266,Sheet1!J$1+(Sheet1!$A$1-1)*10,FALSE)="---","---", (ROUND(VLOOKUP($A800,Sheet1!$B$3:$AH$1266,Sheet1!J$1+(Sheet1!$A$1-1)*10,FALSE),IF(VLOOKUP($A800,Sheet1!$B$3:$AH$1266,Sheet1!J$1+(Sheet1!$A$1-1)*10,FALSE)&gt;99999,-3,IF(VLOOKUP($A800,Sheet1!$B$3:$AH$1266,Sheet1!J$1+(Sheet1!$A$1-1)*10,FALSE)&gt;9999,-2,IF(VLOOKUP($A800,Sheet1!$B$3:$AH$1266,Sheet1!J$1+(Sheet1!$A$1-1)*10,FALSE)&gt;999,-1,0)))))))</f>
        <v>---</v>
      </c>
      <c r="AA800" s="392" t="str">
        <f>IF(ISNA(VLOOKUP($A800,Sheet1!$B$3:$AH$1266,Sheet1!K$1+(Sheet1!$A$1-1)*10,FALSE))=TRUE,"---",IF(VLOOKUP($A800,Sheet1!$B$3:$AH$1266,Sheet1!K$1+(Sheet1!$A$1-1)*10,FALSE)="---","---", (ROUND(VLOOKUP($A800,Sheet1!$B$3:$AH$1266,Sheet1!K$1+(Sheet1!$A$1-1)*10,FALSE),IF(VLOOKUP($A800,Sheet1!$B$3:$AH$1266,Sheet1!K$1+(Sheet1!$A$1-1)*10,FALSE)&gt;99999,-3,IF(VLOOKUP($A800,Sheet1!$B$3:$AH$1266,Sheet1!K$1+(Sheet1!$A$1-1)*10,FALSE)&gt;9999,-2,IF(VLOOKUP($A800,Sheet1!$B$3:$AH$1266,Sheet1!K$1+(Sheet1!$A$1-1)*10,FALSE)&gt;999,-1,0)))))))</f>
        <v>---</v>
      </c>
      <c r="AB800" s="392" t="str">
        <f>IF(ISNA(VLOOKUP($A800,Sheet1!$B$3:$AH$1266,Sheet1!L$1+(Sheet1!$A$1-1)*10,FALSE))=TRUE,"---",IF(VLOOKUP($A800,Sheet1!$B$3:$AH$1266,Sheet1!L$1+(Sheet1!$A$1-1)*10,FALSE)="---","---", (ROUND(VLOOKUP($A800,Sheet1!$B$3:$AH$1266,Sheet1!L$1+(Sheet1!$A$1-1)*10,FALSE),IF(VLOOKUP($A800,Sheet1!$B$3:$AH$1266,Sheet1!L$1+(Sheet1!$A$1-1)*10,FALSE)&gt;99999,-3,IF(VLOOKUP($A800,Sheet1!$B$3:$AH$1266,Sheet1!L$1+(Sheet1!$A$1-1)*10,FALSE)&gt;9999,-2,IF(VLOOKUP($A800,Sheet1!$B$3:$AH$1266,Sheet1!L$1+(Sheet1!$A$1-1)*10,FALSE)&gt;999,-1,0)))))))</f>
        <v>---</v>
      </c>
      <c r="AC800" s="392" t="str">
        <f>IF(ISNA(VLOOKUP($A800,Sheet1!$B$3:$AH$1266,Sheet1!M$1+(Sheet1!$A$1-1)*10,FALSE))=TRUE,"---",IF(VLOOKUP($A800,Sheet1!$B$3:$AH$1266,Sheet1!M$1+(Sheet1!$A$1-1)*10,FALSE)="---","---", (ROUND(VLOOKUP($A800,Sheet1!$B$3:$AH$1266,Sheet1!M$1+(Sheet1!$A$1-1)*10,FALSE),IF(VLOOKUP($A800,Sheet1!$B$3:$AH$1266,Sheet1!M$1+(Sheet1!$A$1-1)*10,FALSE)&gt;99999,-3,IF(VLOOKUP($A800,Sheet1!$B$3:$AH$1266,Sheet1!M$1+(Sheet1!$A$1-1)*10,FALSE)&gt;9999,-2,IF(VLOOKUP($A800,Sheet1!$B$3:$AH$1266,Sheet1!M$1+(Sheet1!$A$1-1)*10,FALSE)&gt;999,-1,0)))))))</f>
        <v>---</v>
      </c>
      <c r="AD800" s="392" t="str">
        <f>IF(ISNA(VLOOKUP($A800,Sheet1!$B$3:$AH$1266,Sheet1!N$1+(Sheet1!$A$1-1)*10,FALSE))=TRUE,"---",IF(VLOOKUP($A800,Sheet1!$B$3:$AH$1266,Sheet1!N$1+(Sheet1!$A$1-1)*10,FALSE)="---","---", (ROUND(VLOOKUP($A800,Sheet1!$B$3:$AH$1266,Sheet1!N$1+(Sheet1!$A$1-1)*10,FALSE),IF(VLOOKUP($A800,Sheet1!$B$3:$AH$1266,Sheet1!N$1+(Sheet1!$A$1-1)*10,FALSE)&gt;99999,-3,IF(VLOOKUP($A800,Sheet1!$B$3:$AH$1266,Sheet1!N$1+(Sheet1!$A$1-1)*10,FALSE)&gt;9999,-2,IF(VLOOKUP($A800,Sheet1!$B$3:$AH$1266,Sheet1!N$1+(Sheet1!$A$1-1)*10,FALSE)&gt;999,-1,0)))))))</f>
        <v>---</v>
      </c>
    </row>
    <row r="801" spans="1:30" ht="25.5" customHeight="1" x14ac:dyDescent="0.25">
      <c r="A801" s="133" t="s">
        <v>1218</v>
      </c>
      <c r="B801" s="141" t="s">
        <v>1219</v>
      </c>
      <c r="C801" s="133">
        <v>420940</v>
      </c>
      <c r="D801" s="133">
        <v>752334</v>
      </c>
      <c r="E801" s="67" t="s">
        <v>3040</v>
      </c>
      <c r="F801" s="117" t="s">
        <v>4703</v>
      </c>
      <c r="G801" s="118" t="s">
        <v>31</v>
      </c>
      <c r="H801" s="136">
        <v>1.49</v>
      </c>
      <c r="I801" s="119">
        <v>13087</v>
      </c>
      <c r="J801" s="124">
        <v>4.5</v>
      </c>
      <c r="K801" s="118" t="s">
        <v>24</v>
      </c>
      <c r="L801" s="122">
        <v>335</v>
      </c>
      <c r="M801" s="123">
        <v>225</v>
      </c>
      <c r="N801" s="121" t="s">
        <v>4405</v>
      </c>
      <c r="O801" s="71">
        <f t="shared" si="27"/>
        <v>0.75147825056089501</v>
      </c>
      <c r="P801" s="71">
        <f>IF(O801&lt;&gt;"",VLOOKUP($A801,Sheet4!$A$2:$O$1309,14,FALSE)*100,"")</f>
        <v>0.53597507941403055</v>
      </c>
      <c r="Q801" s="71">
        <f>IF(P801&lt;&gt;"",VLOOKUP($A801,Sheet4!$A$2:$O$1309,15,FALSE)*100,"")</f>
        <v>5.1278550173221804</v>
      </c>
      <c r="R801" s="73" t="str">
        <f t="shared" si="28"/>
        <v>&gt;100, &lt;200</v>
      </c>
      <c r="S801" s="63" t="s">
        <v>4366</v>
      </c>
      <c r="T801" s="63" t="str">
        <f>IF(ISNA(VLOOKUP(A801,Sheet1!B$3:C$1266,2,FALSE)=TRUE),"NC",VLOOKUP(A801,Sheet1!B$3:C$1266,2,FALSE))</f>
        <v>Rural10</v>
      </c>
      <c r="U801" s="66">
        <f>IF(ISNA(VLOOKUP($A801,Sheet1!$B$3:$AH$1266,Sheet1!E$1+(Sheet1!$A$1-1)*10,FALSE))=TRUE,"---",IF(VLOOKUP($A801,Sheet1!$B$3:$AH$1266,Sheet1!E$1+(Sheet1!$A$1-1)*10,FALSE)="---","---", (ROUND(VLOOKUP($A801,Sheet1!$B$3:$AH$1266,Sheet1!E$1+(Sheet1!$A$1-1)*10,FALSE),IF(VLOOKUP($A801,Sheet1!$B$3:$AH$1266,Sheet1!E$1+(Sheet1!$A$1-1)*10,FALSE)&gt;99999,-3,IF(VLOOKUP($A801,Sheet1!$B$3:$AH$1266,Sheet1!E$1+(Sheet1!$A$1-1)*10,FALSE)&gt;9999,-2,IF(VLOOKUP($A801,Sheet1!$B$3:$AH$1266,Sheet1!E$1+(Sheet1!$A$1-1)*10,FALSE)&gt;999,-1,0)))))))</f>
        <v>53</v>
      </c>
      <c r="V801" s="66">
        <f>IF(ISNA(VLOOKUP($A801,Sheet1!$B$3:$AH$1266,Sheet1!F$1+(Sheet1!$A$1-1)*10,FALSE))=TRUE,"---",IF(VLOOKUP($A801,Sheet1!$B$3:$AH$1266,Sheet1!F$1+(Sheet1!$A$1-1)*10,FALSE)="---","---", (ROUND(VLOOKUP($A801,Sheet1!$B$3:$AH$1266,Sheet1!F$1+(Sheet1!$A$1-1)*10,FALSE),IF(VLOOKUP($A801,Sheet1!$B$3:$AH$1266,Sheet1!F$1+(Sheet1!$A$1-1)*10,FALSE)&gt;99999,-3,IF(VLOOKUP($A801,Sheet1!$B$3:$AH$1266,Sheet1!F$1+(Sheet1!$A$1-1)*10,FALSE)&gt;9999,-2,IF(VLOOKUP($A801,Sheet1!$B$3:$AH$1266,Sheet1!F$1+(Sheet1!$A$1-1)*10,FALSE)&gt;999,-1,0)))))))</f>
        <v>66</v>
      </c>
      <c r="W801" s="66">
        <f>IF(ISNA(VLOOKUP($A801,Sheet1!$B$3:$AH$1266,Sheet1!G$1+(Sheet1!$A$1-1)*10,FALSE))=TRUE,"---",IF(VLOOKUP($A801,Sheet1!$B$3:$AH$1266,Sheet1!G$1+(Sheet1!$A$1-1)*10,FALSE)="---","---", (ROUND(VLOOKUP($A801,Sheet1!$B$3:$AH$1266,Sheet1!G$1+(Sheet1!$A$1-1)*10,FALSE),IF(VLOOKUP($A801,Sheet1!$B$3:$AH$1266,Sheet1!G$1+(Sheet1!$A$1-1)*10,FALSE)&gt;99999,-3,IF(VLOOKUP($A801,Sheet1!$B$3:$AH$1266,Sheet1!G$1+(Sheet1!$A$1-1)*10,FALSE)&gt;9999,-2,IF(VLOOKUP($A801,Sheet1!$B$3:$AH$1266,Sheet1!G$1+(Sheet1!$A$1-1)*10,FALSE)&gt;999,-1,0)))))))</f>
        <v>83</v>
      </c>
      <c r="X801" s="66">
        <f>IF(ISNA(VLOOKUP($A801,Sheet1!$B$3:$AH$1266,Sheet1!H$1+(Sheet1!$A$1-1)*10,FALSE))=TRUE,"---",IF(VLOOKUP($A801,Sheet1!$B$3:$AH$1266,Sheet1!H$1+(Sheet1!$A$1-1)*10,FALSE)="---","---", (ROUND(VLOOKUP($A801,Sheet1!$B$3:$AH$1266,Sheet1!H$1+(Sheet1!$A$1-1)*10,FALSE),IF(VLOOKUP($A801,Sheet1!$B$3:$AH$1266,Sheet1!H$1+(Sheet1!$A$1-1)*10,FALSE)&gt;99999,-3,IF(VLOOKUP($A801,Sheet1!$B$3:$AH$1266,Sheet1!H$1+(Sheet1!$A$1-1)*10,FALSE)&gt;9999,-2,IF(VLOOKUP($A801,Sheet1!$B$3:$AH$1266,Sheet1!H$1+(Sheet1!$A$1-1)*10,FALSE)&gt;999,-1,0)))))))</f>
        <v>132</v>
      </c>
      <c r="Y801" s="66">
        <f>IF(ISNA(VLOOKUP($A801,Sheet1!$B$3:$AH$1266,Sheet1!I$1+(Sheet1!$A$1-1)*10,FALSE))=TRUE,"---",IF(VLOOKUP($A801,Sheet1!$B$3:$AH$1266,Sheet1!I$1+(Sheet1!$A$1-1)*10,FALSE)="---","---", (ROUND(VLOOKUP($A801,Sheet1!$B$3:$AH$1266,Sheet1!I$1+(Sheet1!$A$1-1)*10,FALSE),IF(VLOOKUP($A801,Sheet1!$B$3:$AH$1266,Sheet1!I$1+(Sheet1!$A$1-1)*10,FALSE)&gt;99999,-3,IF(VLOOKUP($A801,Sheet1!$B$3:$AH$1266,Sheet1!I$1+(Sheet1!$A$1-1)*10,FALSE)&gt;9999,-2,IF(VLOOKUP($A801,Sheet1!$B$3:$AH$1266,Sheet1!I$1+(Sheet1!$A$1-1)*10,FALSE)&gt;999,-1,0)))))))</f>
        <v>170</v>
      </c>
      <c r="Z801" s="66">
        <f>IF(ISNA(VLOOKUP($A801,Sheet1!$B$3:$AH$1266,Sheet1!J$1+(Sheet1!$A$1-1)*10,FALSE))=TRUE,"---",IF(VLOOKUP($A801,Sheet1!$B$3:$AH$1266,Sheet1!J$1+(Sheet1!$A$1-1)*10,FALSE)="---","---", (ROUND(VLOOKUP($A801,Sheet1!$B$3:$AH$1266,Sheet1!J$1+(Sheet1!$A$1-1)*10,FALSE),IF(VLOOKUP($A801,Sheet1!$B$3:$AH$1266,Sheet1!J$1+(Sheet1!$A$1-1)*10,FALSE)&gt;99999,-3,IF(VLOOKUP($A801,Sheet1!$B$3:$AH$1266,Sheet1!J$1+(Sheet1!$A$1-1)*10,FALSE)&gt;9999,-2,IF(VLOOKUP($A801,Sheet1!$B$3:$AH$1266,Sheet1!J$1+(Sheet1!$A$1-1)*10,FALSE)&gt;999,-1,0)))))))</f>
        <v>223</v>
      </c>
      <c r="AA801" s="66">
        <f>IF(ISNA(VLOOKUP($A801,Sheet1!$B$3:$AH$1266,Sheet1!K$1+(Sheet1!$A$1-1)*10,FALSE))=TRUE,"---",IF(VLOOKUP($A801,Sheet1!$B$3:$AH$1266,Sheet1!K$1+(Sheet1!$A$1-1)*10,FALSE)="---","---", (ROUND(VLOOKUP($A801,Sheet1!$B$3:$AH$1266,Sheet1!K$1+(Sheet1!$A$1-1)*10,FALSE),IF(VLOOKUP($A801,Sheet1!$B$3:$AH$1266,Sheet1!K$1+(Sheet1!$A$1-1)*10,FALSE)&gt;99999,-3,IF(VLOOKUP($A801,Sheet1!$B$3:$AH$1266,Sheet1!K$1+(Sheet1!$A$1-1)*10,FALSE)&gt;9999,-2,IF(VLOOKUP($A801,Sheet1!$B$3:$AH$1266,Sheet1!K$1+(Sheet1!$A$1-1)*10,FALSE)&gt;999,-1,0)))))))</f>
        <v>266</v>
      </c>
      <c r="AB801" s="66">
        <f>IF(ISNA(VLOOKUP($A801,Sheet1!$B$3:$AH$1266,Sheet1!L$1+(Sheet1!$A$1-1)*10,FALSE))=TRUE,"---",IF(VLOOKUP($A801,Sheet1!$B$3:$AH$1266,Sheet1!L$1+(Sheet1!$A$1-1)*10,FALSE)="---","---", (ROUND(VLOOKUP($A801,Sheet1!$B$3:$AH$1266,Sheet1!L$1+(Sheet1!$A$1-1)*10,FALSE),IF(VLOOKUP($A801,Sheet1!$B$3:$AH$1266,Sheet1!L$1+(Sheet1!$A$1-1)*10,FALSE)&gt;99999,-3,IF(VLOOKUP($A801,Sheet1!$B$3:$AH$1266,Sheet1!L$1+(Sheet1!$A$1-1)*10,FALSE)&gt;9999,-2,IF(VLOOKUP($A801,Sheet1!$B$3:$AH$1266,Sheet1!L$1+(Sheet1!$A$1-1)*10,FALSE)&gt;999,-1,0)))))))</f>
        <v>312</v>
      </c>
      <c r="AC801" s="66">
        <f>IF(ISNA(VLOOKUP($A801,Sheet1!$B$3:$AH$1266,Sheet1!M$1+(Sheet1!$A$1-1)*10,FALSE))=TRUE,"---",IF(VLOOKUP($A801,Sheet1!$B$3:$AH$1266,Sheet1!M$1+(Sheet1!$A$1-1)*10,FALSE)="---","---", (ROUND(VLOOKUP($A801,Sheet1!$B$3:$AH$1266,Sheet1!M$1+(Sheet1!$A$1-1)*10,FALSE),IF(VLOOKUP($A801,Sheet1!$B$3:$AH$1266,Sheet1!M$1+(Sheet1!$A$1-1)*10,FALSE)&gt;99999,-3,IF(VLOOKUP($A801,Sheet1!$B$3:$AH$1266,Sheet1!M$1+(Sheet1!$A$1-1)*10,FALSE)&gt;9999,-2,IF(VLOOKUP($A801,Sheet1!$B$3:$AH$1266,Sheet1!M$1+(Sheet1!$A$1-1)*10,FALSE)&gt;999,-1,0)))))))</f>
        <v>360</v>
      </c>
      <c r="AD801" s="66">
        <f>IF(ISNA(VLOOKUP($A801,Sheet1!$B$3:$AH$1266,Sheet1!N$1+(Sheet1!$A$1-1)*10,FALSE))=TRUE,"---",IF(VLOOKUP($A801,Sheet1!$B$3:$AH$1266,Sheet1!N$1+(Sheet1!$A$1-1)*10,FALSE)="---","---", (ROUND(VLOOKUP($A801,Sheet1!$B$3:$AH$1266,Sheet1!N$1+(Sheet1!$A$1-1)*10,FALSE),IF(VLOOKUP($A801,Sheet1!$B$3:$AH$1266,Sheet1!N$1+(Sheet1!$A$1-1)*10,FALSE)&gt;99999,-3,IF(VLOOKUP($A801,Sheet1!$B$3:$AH$1266,Sheet1!N$1+(Sheet1!$A$1-1)*10,FALSE)&gt;9999,-2,IF(VLOOKUP($A801,Sheet1!$B$3:$AH$1266,Sheet1!N$1+(Sheet1!$A$1-1)*10,FALSE)&gt;999,-1,0)))))))</f>
        <v>426</v>
      </c>
    </row>
    <row r="802" spans="1:30" ht="25.5" customHeight="1" x14ac:dyDescent="0.25">
      <c r="A802" s="125" t="s">
        <v>1220</v>
      </c>
      <c r="B802" s="138" t="s">
        <v>1221</v>
      </c>
      <c r="C802" s="125">
        <v>420432</v>
      </c>
      <c r="D802" s="125">
        <v>752530</v>
      </c>
      <c r="E802" s="70" t="s">
        <v>3014</v>
      </c>
      <c r="F802" s="139" t="s">
        <v>4405</v>
      </c>
      <c r="G802" s="127" t="s">
        <v>160</v>
      </c>
      <c r="H802" s="128">
        <v>4.78</v>
      </c>
      <c r="I802" s="112">
        <v>18837</v>
      </c>
      <c r="J802" s="140" t="s">
        <v>4405</v>
      </c>
      <c r="K802" s="127" t="s">
        <v>17</v>
      </c>
      <c r="L802" s="115">
        <v>932</v>
      </c>
      <c r="M802" s="116">
        <v>195</v>
      </c>
      <c r="N802" s="127" t="s">
        <v>145</v>
      </c>
      <c r="O802" s="68">
        <f t="shared" si="27"/>
        <v>0.30352397586567503</v>
      </c>
      <c r="P802" s="68">
        <f>IF(O802&lt;&gt;"",VLOOKUP($A802,Sheet4!$A$2:$O$1309,14,FALSE)*100,"")</f>
        <v>1.0048447572923003</v>
      </c>
      <c r="Q802" s="68">
        <f>IF(P802&lt;&gt;"",VLOOKUP($A802,Sheet4!$A$2:$O$1309,15,FALSE)*100,"")</f>
        <v>9.4187145334521887</v>
      </c>
      <c r="R802" s="74" t="str">
        <f t="shared" si="28"/>
        <v>&gt;200,  &lt;500</v>
      </c>
      <c r="S802" s="64" t="s">
        <v>4366</v>
      </c>
      <c r="T802" s="64" t="str">
        <f>IF(ISNA(VLOOKUP(A802,Sheet1!B$3:C$1266,2,FALSE)=TRUE),"NC",VLOOKUP(A802,Sheet1!B$3:C$1266,2,FALSE))</f>
        <v>Rural</v>
      </c>
      <c r="U802" s="65">
        <f>IF(ISNA(VLOOKUP($A802,Sheet1!$B$3:$AH$1266,Sheet1!E$1+(Sheet1!$A$1-1)*10,FALSE))=TRUE,"---",IF(VLOOKUP($A802,Sheet1!$B$3:$AH$1266,Sheet1!E$1+(Sheet1!$A$1-1)*10,FALSE)="---","---", (ROUND(VLOOKUP($A802,Sheet1!$B$3:$AH$1266,Sheet1!E$1+(Sheet1!$A$1-1)*10,FALSE),IF(VLOOKUP($A802,Sheet1!$B$3:$AH$1266,Sheet1!E$1+(Sheet1!$A$1-1)*10,FALSE)&gt;99999,-3,IF(VLOOKUP($A802,Sheet1!$B$3:$AH$1266,Sheet1!E$1+(Sheet1!$A$1-1)*10,FALSE)&gt;9999,-2,IF(VLOOKUP($A802,Sheet1!$B$3:$AH$1266,Sheet1!E$1+(Sheet1!$A$1-1)*10,FALSE)&gt;999,-1,0)))))))</f>
        <v>139</v>
      </c>
      <c r="V802" s="65">
        <f>IF(ISNA(VLOOKUP($A802,Sheet1!$B$3:$AH$1266,Sheet1!F$1+(Sheet1!$A$1-1)*10,FALSE))=TRUE,"---",IF(VLOOKUP($A802,Sheet1!$B$3:$AH$1266,Sheet1!F$1+(Sheet1!$A$1-1)*10,FALSE)="---","---", (ROUND(VLOOKUP($A802,Sheet1!$B$3:$AH$1266,Sheet1!F$1+(Sheet1!$A$1-1)*10,FALSE),IF(VLOOKUP($A802,Sheet1!$B$3:$AH$1266,Sheet1!F$1+(Sheet1!$A$1-1)*10,FALSE)&gt;99999,-3,IF(VLOOKUP($A802,Sheet1!$B$3:$AH$1266,Sheet1!F$1+(Sheet1!$A$1-1)*10,FALSE)&gt;9999,-2,IF(VLOOKUP($A802,Sheet1!$B$3:$AH$1266,Sheet1!F$1+(Sheet1!$A$1-1)*10,FALSE)&gt;999,-1,0)))))))</f>
        <v>172</v>
      </c>
      <c r="W802" s="65">
        <f>IF(ISNA(VLOOKUP($A802,Sheet1!$B$3:$AH$1266,Sheet1!G$1+(Sheet1!$A$1-1)*10,FALSE))=TRUE,"---",IF(VLOOKUP($A802,Sheet1!$B$3:$AH$1266,Sheet1!G$1+(Sheet1!$A$1-1)*10,FALSE)="---","---", (ROUND(VLOOKUP($A802,Sheet1!$B$3:$AH$1266,Sheet1!G$1+(Sheet1!$A$1-1)*10,FALSE),IF(VLOOKUP($A802,Sheet1!$B$3:$AH$1266,Sheet1!G$1+(Sheet1!$A$1-1)*10,FALSE)&gt;99999,-3,IF(VLOOKUP($A802,Sheet1!$B$3:$AH$1266,Sheet1!G$1+(Sheet1!$A$1-1)*10,FALSE)&gt;9999,-2,IF(VLOOKUP($A802,Sheet1!$B$3:$AH$1266,Sheet1!G$1+(Sheet1!$A$1-1)*10,FALSE)&gt;999,-1,0)))))))</f>
        <v>215</v>
      </c>
      <c r="X802" s="65">
        <f>IF(ISNA(VLOOKUP($A802,Sheet1!$B$3:$AH$1266,Sheet1!H$1+(Sheet1!$A$1-1)*10,FALSE))=TRUE,"---",IF(VLOOKUP($A802,Sheet1!$B$3:$AH$1266,Sheet1!H$1+(Sheet1!$A$1-1)*10,FALSE)="---","---", (ROUND(VLOOKUP($A802,Sheet1!$B$3:$AH$1266,Sheet1!H$1+(Sheet1!$A$1-1)*10,FALSE),IF(VLOOKUP($A802,Sheet1!$B$3:$AH$1266,Sheet1!H$1+(Sheet1!$A$1-1)*10,FALSE)&gt;99999,-3,IF(VLOOKUP($A802,Sheet1!$B$3:$AH$1266,Sheet1!H$1+(Sheet1!$A$1-1)*10,FALSE)&gt;9999,-2,IF(VLOOKUP($A802,Sheet1!$B$3:$AH$1266,Sheet1!H$1+(Sheet1!$A$1-1)*10,FALSE)&gt;999,-1,0)))))))</f>
        <v>337</v>
      </c>
      <c r="Y802" s="65">
        <f>IF(ISNA(VLOOKUP($A802,Sheet1!$B$3:$AH$1266,Sheet1!I$1+(Sheet1!$A$1-1)*10,FALSE))=TRUE,"---",IF(VLOOKUP($A802,Sheet1!$B$3:$AH$1266,Sheet1!I$1+(Sheet1!$A$1-1)*10,FALSE)="---","---", (ROUND(VLOOKUP($A802,Sheet1!$B$3:$AH$1266,Sheet1!I$1+(Sheet1!$A$1-1)*10,FALSE),IF(VLOOKUP($A802,Sheet1!$B$3:$AH$1266,Sheet1!I$1+(Sheet1!$A$1-1)*10,FALSE)&gt;99999,-3,IF(VLOOKUP($A802,Sheet1!$B$3:$AH$1266,Sheet1!I$1+(Sheet1!$A$1-1)*10,FALSE)&gt;9999,-2,IF(VLOOKUP($A802,Sheet1!$B$3:$AH$1266,Sheet1!I$1+(Sheet1!$A$1-1)*10,FALSE)&gt;999,-1,0)))))))</f>
        <v>427</v>
      </c>
      <c r="Z802" s="65">
        <f>IF(ISNA(VLOOKUP($A802,Sheet1!$B$3:$AH$1266,Sheet1!J$1+(Sheet1!$A$1-1)*10,FALSE))=TRUE,"---",IF(VLOOKUP($A802,Sheet1!$B$3:$AH$1266,Sheet1!J$1+(Sheet1!$A$1-1)*10,FALSE)="---","---", (ROUND(VLOOKUP($A802,Sheet1!$B$3:$AH$1266,Sheet1!J$1+(Sheet1!$A$1-1)*10,FALSE),IF(VLOOKUP($A802,Sheet1!$B$3:$AH$1266,Sheet1!J$1+(Sheet1!$A$1-1)*10,FALSE)&gt;99999,-3,IF(VLOOKUP($A802,Sheet1!$B$3:$AH$1266,Sheet1!J$1+(Sheet1!$A$1-1)*10,FALSE)&gt;9999,-2,IF(VLOOKUP($A802,Sheet1!$B$3:$AH$1266,Sheet1!J$1+(Sheet1!$A$1-1)*10,FALSE)&gt;999,-1,0)))))))</f>
        <v>548</v>
      </c>
      <c r="AA802" s="65">
        <f>IF(ISNA(VLOOKUP($A802,Sheet1!$B$3:$AH$1266,Sheet1!K$1+(Sheet1!$A$1-1)*10,FALSE))=TRUE,"---",IF(VLOOKUP($A802,Sheet1!$B$3:$AH$1266,Sheet1!K$1+(Sheet1!$A$1-1)*10,FALSE)="---","---", (ROUND(VLOOKUP($A802,Sheet1!$B$3:$AH$1266,Sheet1!K$1+(Sheet1!$A$1-1)*10,FALSE),IF(VLOOKUP($A802,Sheet1!$B$3:$AH$1266,Sheet1!K$1+(Sheet1!$A$1-1)*10,FALSE)&gt;99999,-3,IF(VLOOKUP($A802,Sheet1!$B$3:$AH$1266,Sheet1!K$1+(Sheet1!$A$1-1)*10,FALSE)&gt;9999,-2,IF(VLOOKUP($A802,Sheet1!$B$3:$AH$1266,Sheet1!K$1+(Sheet1!$A$1-1)*10,FALSE)&gt;999,-1,0)))))))</f>
        <v>643</v>
      </c>
      <c r="AB802" s="65">
        <f>IF(ISNA(VLOOKUP($A802,Sheet1!$B$3:$AH$1266,Sheet1!L$1+(Sheet1!$A$1-1)*10,FALSE))=TRUE,"---",IF(VLOOKUP($A802,Sheet1!$B$3:$AH$1266,Sheet1!L$1+(Sheet1!$A$1-1)*10,FALSE)="---","---", (ROUND(VLOOKUP($A802,Sheet1!$B$3:$AH$1266,Sheet1!L$1+(Sheet1!$A$1-1)*10,FALSE),IF(VLOOKUP($A802,Sheet1!$B$3:$AH$1266,Sheet1!L$1+(Sheet1!$A$1-1)*10,FALSE)&gt;99999,-3,IF(VLOOKUP($A802,Sheet1!$B$3:$AH$1266,Sheet1!L$1+(Sheet1!$A$1-1)*10,FALSE)&gt;9999,-2,IF(VLOOKUP($A802,Sheet1!$B$3:$AH$1266,Sheet1!L$1+(Sheet1!$A$1-1)*10,FALSE)&gt;999,-1,0)))))))</f>
        <v>742</v>
      </c>
      <c r="AC802" s="65">
        <f>IF(ISNA(VLOOKUP($A802,Sheet1!$B$3:$AH$1266,Sheet1!M$1+(Sheet1!$A$1-1)*10,FALSE))=TRUE,"---",IF(VLOOKUP($A802,Sheet1!$B$3:$AH$1266,Sheet1!M$1+(Sheet1!$A$1-1)*10,FALSE)="---","---", (ROUND(VLOOKUP($A802,Sheet1!$B$3:$AH$1266,Sheet1!M$1+(Sheet1!$A$1-1)*10,FALSE),IF(VLOOKUP($A802,Sheet1!$B$3:$AH$1266,Sheet1!M$1+(Sheet1!$A$1-1)*10,FALSE)&gt;99999,-3,IF(VLOOKUP($A802,Sheet1!$B$3:$AH$1266,Sheet1!M$1+(Sheet1!$A$1-1)*10,FALSE)&gt;9999,-2,IF(VLOOKUP($A802,Sheet1!$B$3:$AH$1266,Sheet1!M$1+(Sheet1!$A$1-1)*10,FALSE)&gt;999,-1,0)))))))</f>
        <v>844</v>
      </c>
      <c r="AD802" s="65">
        <f>IF(ISNA(VLOOKUP($A802,Sheet1!$B$3:$AH$1266,Sheet1!N$1+(Sheet1!$A$1-1)*10,FALSE))=TRUE,"---",IF(VLOOKUP($A802,Sheet1!$B$3:$AH$1266,Sheet1!N$1+(Sheet1!$A$1-1)*10,FALSE)="---","---", (ROUND(VLOOKUP($A802,Sheet1!$B$3:$AH$1266,Sheet1!N$1+(Sheet1!$A$1-1)*10,FALSE),IF(VLOOKUP($A802,Sheet1!$B$3:$AH$1266,Sheet1!N$1+(Sheet1!$A$1-1)*10,FALSE)&gt;99999,-3,IF(VLOOKUP($A802,Sheet1!$B$3:$AH$1266,Sheet1!N$1+(Sheet1!$A$1-1)*10,FALSE)&gt;9999,-2,IF(VLOOKUP($A802,Sheet1!$B$3:$AH$1266,Sheet1!N$1+(Sheet1!$A$1-1)*10,FALSE)&gt;999,-1,0)))))))</f>
        <v>982</v>
      </c>
    </row>
    <row r="803" spans="1:30" ht="25.5" customHeight="1" x14ac:dyDescent="0.25">
      <c r="A803" s="133" t="s">
        <v>1222</v>
      </c>
      <c r="B803" s="134" t="s">
        <v>1223</v>
      </c>
      <c r="C803" s="133">
        <v>420406</v>
      </c>
      <c r="D803" s="133">
        <v>752520</v>
      </c>
      <c r="E803" s="67" t="s">
        <v>3014</v>
      </c>
      <c r="F803" s="135" t="s">
        <v>4405</v>
      </c>
      <c r="G803" s="118" t="s">
        <v>160</v>
      </c>
      <c r="H803" s="136">
        <v>5.43</v>
      </c>
      <c r="I803" s="119">
        <v>25753</v>
      </c>
      <c r="J803" s="137" t="s">
        <v>4405</v>
      </c>
      <c r="K803" s="118" t="s">
        <v>17</v>
      </c>
      <c r="L803" s="122">
        <v>1810</v>
      </c>
      <c r="M803" s="123">
        <v>333</v>
      </c>
      <c r="N803" s="118" t="s">
        <v>145</v>
      </c>
      <c r="O803" s="71" t="str">
        <f t="shared" si="27"/>
        <v>&lt;0.2</v>
      </c>
      <c r="P803" s="71">
        <f>IF(O803&lt;&gt;"",VLOOKUP($A803,Sheet4!$A$2:$O$1309,14,FALSE)*100,"")</f>
        <v>0.9374424601702791</v>
      </c>
      <c r="Q803" s="71">
        <f>IF(P803&lt;&gt;"",VLOOKUP($A803,Sheet4!$A$2:$O$1309,15,FALSE)*100,"")</f>
        <v>8.8128087598196903</v>
      </c>
      <c r="R803" s="73" t="str">
        <f t="shared" si="28"/>
        <v>&gt;500</v>
      </c>
      <c r="S803" s="63" t="s">
        <v>4366</v>
      </c>
      <c r="T803" s="63" t="str">
        <f>IF(ISNA(VLOOKUP(A803,Sheet1!B$3:C$1266,2,FALSE)=TRUE),"NC",VLOOKUP(A803,Sheet1!B$3:C$1266,2,FALSE))</f>
        <v>Rural</v>
      </c>
      <c r="U803" s="66">
        <f>IF(ISNA(VLOOKUP($A803,Sheet1!$B$3:$AH$1266,Sheet1!E$1+(Sheet1!$A$1-1)*10,FALSE))=TRUE,"---",IF(VLOOKUP($A803,Sheet1!$B$3:$AH$1266,Sheet1!E$1+(Sheet1!$A$1-1)*10,FALSE)="---","---", (ROUND(VLOOKUP($A803,Sheet1!$B$3:$AH$1266,Sheet1!E$1+(Sheet1!$A$1-1)*10,FALSE),IF(VLOOKUP($A803,Sheet1!$B$3:$AH$1266,Sheet1!E$1+(Sheet1!$A$1-1)*10,FALSE)&gt;99999,-3,IF(VLOOKUP($A803,Sheet1!$B$3:$AH$1266,Sheet1!E$1+(Sheet1!$A$1-1)*10,FALSE)&gt;9999,-2,IF(VLOOKUP($A803,Sheet1!$B$3:$AH$1266,Sheet1!E$1+(Sheet1!$A$1-1)*10,FALSE)&gt;999,-1,0)))))))</f>
        <v>157</v>
      </c>
      <c r="V803" s="66">
        <f>IF(ISNA(VLOOKUP($A803,Sheet1!$B$3:$AH$1266,Sheet1!F$1+(Sheet1!$A$1-1)*10,FALSE))=TRUE,"---",IF(VLOOKUP($A803,Sheet1!$B$3:$AH$1266,Sheet1!F$1+(Sheet1!$A$1-1)*10,FALSE)="---","---", (ROUND(VLOOKUP($A803,Sheet1!$B$3:$AH$1266,Sheet1!F$1+(Sheet1!$A$1-1)*10,FALSE),IF(VLOOKUP($A803,Sheet1!$B$3:$AH$1266,Sheet1!F$1+(Sheet1!$A$1-1)*10,FALSE)&gt;99999,-3,IF(VLOOKUP($A803,Sheet1!$B$3:$AH$1266,Sheet1!F$1+(Sheet1!$A$1-1)*10,FALSE)&gt;9999,-2,IF(VLOOKUP($A803,Sheet1!$B$3:$AH$1266,Sheet1!F$1+(Sheet1!$A$1-1)*10,FALSE)&gt;999,-1,0)))))))</f>
        <v>195</v>
      </c>
      <c r="W803" s="66">
        <f>IF(ISNA(VLOOKUP($A803,Sheet1!$B$3:$AH$1266,Sheet1!G$1+(Sheet1!$A$1-1)*10,FALSE))=TRUE,"---",IF(VLOOKUP($A803,Sheet1!$B$3:$AH$1266,Sheet1!G$1+(Sheet1!$A$1-1)*10,FALSE)="---","---", (ROUND(VLOOKUP($A803,Sheet1!$B$3:$AH$1266,Sheet1!G$1+(Sheet1!$A$1-1)*10,FALSE),IF(VLOOKUP($A803,Sheet1!$B$3:$AH$1266,Sheet1!G$1+(Sheet1!$A$1-1)*10,FALSE)&gt;99999,-3,IF(VLOOKUP($A803,Sheet1!$B$3:$AH$1266,Sheet1!G$1+(Sheet1!$A$1-1)*10,FALSE)&gt;9999,-2,IF(VLOOKUP($A803,Sheet1!$B$3:$AH$1266,Sheet1!G$1+(Sheet1!$A$1-1)*10,FALSE)&gt;999,-1,0)))))))</f>
        <v>243</v>
      </c>
      <c r="X803" s="66">
        <f>IF(ISNA(VLOOKUP($A803,Sheet1!$B$3:$AH$1266,Sheet1!H$1+(Sheet1!$A$1-1)*10,FALSE))=TRUE,"---",IF(VLOOKUP($A803,Sheet1!$B$3:$AH$1266,Sheet1!H$1+(Sheet1!$A$1-1)*10,FALSE)="---","---", (ROUND(VLOOKUP($A803,Sheet1!$B$3:$AH$1266,Sheet1!H$1+(Sheet1!$A$1-1)*10,FALSE),IF(VLOOKUP($A803,Sheet1!$B$3:$AH$1266,Sheet1!H$1+(Sheet1!$A$1-1)*10,FALSE)&gt;99999,-3,IF(VLOOKUP($A803,Sheet1!$B$3:$AH$1266,Sheet1!H$1+(Sheet1!$A$1-1)*10,FALSE)&gt;9999,-2,IF(VLOOKUP($A803,Sheet1!$B$3:$AH$1266,Sheet1!H$1+(Sheet1!$A$1-1)*10,FALSE)&gt;999,-1,0)))))))</f>
        <v>381</v>
      </c>
      <c r="Y803" s="66">
        <f>IF(ISNA(VLOOKUP($A803,Sheet1!$B$3:$AH$1266,Sheet1!I$1+(Sheet1!$A$1-1)*10,FALSE))=TRUE,"---",IF(VLOOKUP($A803,Sheet1!$B$3:$AH$1266,Sheet1!I$1+(Sheet1!$A$1-1)*10,FALSE)="---","---", (ROUND(VLOOKUP($A803,Sheet1!$B$3:$AH$1266,Sheet1!I$1+(Sheet1!$A$1-1)*10,FALSE),IF(VLOOKUP($A803,Sheet1!$B$3:$AH$1266,Sheet1!I$1+(Sheet1!$A$1-1)*10,FALSE)&gt;99999,-3,IF(VLOOKUP($A803,Sheet1!$B$3:$AH$1266,Sheet1!I$1+(Sheet1!$A$1-1)*10,FALSE)&gt;9999,-2,IF(VLOOKUP($A803,Sheet1!$B$3:$AH$1266,Sheet1!I$1+(Sheet1!$A$1-1)*10,FALSE)&gt;999,-1,0)))))))</f>
        <v>482</v>
      </c>
      <c r="Z803" s="66">
        <f>IF(ISNA(VLOOKUP($A803,Sheet1!$B$3:$AH$1266,Sheet1!J$1+(Sheet1!$A$1-1)*10,FALSE))=TRUE,"---",IF(VLOOKUP($A803,Sheet1!$B$3:$AH$1266,Sheet1!J$1+(Sheet1!$A$1-1)*10,FALSE)="---","---", (ROUND(VLOOKUP($A803,Sheet1!$B$3:$AH$1266,Sheet1!J$1+(Sheet1!$A$1-1)*10,FALSE),IF(VLOOKUP($A803,Sheet1!$B$3:$AH$1266,Sheet1!J$1+(Sheet1!$A$1-1)*10,FALSE)&gt;99999,-3,IF(VLOOKUP($A803,Sheet1!$B$3:$AH$1266,Sheet1!J$1+(Sheet1!$A$1-1)*10,FALSE)&gt;9999,-2,IF(VLOOKUP($A803,Sheet1!$B$3:$AH$1266,Sheet1!J$1+(Sheet1!$A$1-1)*10,FALSE)&gt;999,-1,0)))))))</f>
        <v>618</v>
      </c>
      <c r="AA803" s="66">
        <f>IF(ISNA(VLOOKUP($A803,Sheet1!$B$3:$AH$1266,Sheet1!K$1+(Sheet1!$A$1-1)*10,FALSE))=TRUE,"---",IF(VLOOKUP($A803,Sheet1!$B$3:$AH$1266,Sheet1!K$1+(Sheet1!$A$1-1)*10,FALSE)="---","---", (ROUND(VLOOKUP($A803,Sheet1!$B$3:$AH$1266,Sheet1!K$1+(Sheet1!$A$1-1)*10,FALSE),IF(VLOOKUP($A803,Sheet1!$B$3:$AH$1266,Sheet1!K$1+(Sheet1!$A$1-1)*10,FALSE)&gt;99999,-3,IF(VLOOKUP($A803,Sheet1!$B$3:$AH$1266,Sheet1!K$1+(Sheet1!$A$1-1)*10,FALSE)&gt;9999,-2,IF(VLOOKUP($A803,Sheet1!$B$3:$AH$1266,Sheet1!K$1+(Sheet1!$A$1-1)*10,FALSE)&gt;999,-1,0)))))))</f>
        <v>725</v>
      </c>
      <c r="AB803" s="66">
        <f>IF(ISNA(VLOOKUP($A803,Sheet1!$B$3:$AH$1266,Sheet1!L$1+(Sheet1!$A$1-1)*10,FALSE))=TRUE,"---",IF(VLOOKUP($A803,Sheet1!$B$3:$AH$1266,Sheet1!L$1+(Sheet1!$A$1-1)*10,FALSE)="---","---", (ROUND(VLOOKUP($A803,Sheet1!$B$3:$AH$1266,Sheet1!L$1+(Sheet1!$A$1-1)*10,FALSE),IF(VLOOKUP($A803,Sheet1!$B$3:$AH$1266,Sheet1!L$1+(Sheet1!$A$1-1)*10,FALSE)&gt;99999,-3,IF(VLOOKUP($A803,Sheet1!$B$3:$AH$1266,Sheet1!L$1+(Sheet1!$A$1-1)*10,FALSE)&gt;9999,-2,IF(VLOOKUP($A803,Sheet1!$B$3:$AH$1266,Sheet1!L$1+(Sheet1!$A$1-1)*10,FALSE)&gt;999,-1,0)))))))</f>
        <v>837</v>
      </c>
      <c r="AC803" s="66">
        <f>IF(ISNA(VLOOKUP($A803,Sheet1!$B$3:$AH$1266,Sheet1!M$1+(Sheet1!$A$1-1)*10,FALSE))=TRUE,"---",IF(VLOOKUP($A803,Sheet1!$B$3:$AH$1266,Sheet1!M$1+(Sheet1!$A$1-1)*10,FALSE)="---","---", (ROUND(VLOOKUP($A803,Sheet1!$B$3:$AH$1266,Sheet1!M$1+(Sheet1!$A$1-1)*10,FALSE),IF(VLOOKUP($A803,Sheet1!$B$3:$AH$1266,Sheet1!M$1+(Sheet1!$A$1-1)*10,FALSE)&gt;99999,-3,IF(VLOOKUP($A803,Sheet1!$B$3:$AH$1266,Sheet1!M$1+(Sheet1!$A$1-1)*10,FALSE)&gt;9999,-2,IF(VLOOKUP($A803,Sheet1!$B$3:$AH$1266,Sheet1!M$1+(Sheet1!$A$1-1)*10,FALSE)&gt;999,-1,0)))))))</f>
        <v>951</v>
      </c>
      <c r="AD803" s="66">
        <f>IF(ISNA(VLOOKUP($A803,Sheet1!$B$3:$AH$1266,Sheet1!N$1+(Sheet1!$A$1-1)*10,FALSE))=TRUE,"---",IF(VLOOKUP($A803,Sheet1!$B$3:$AH$1266,Sheet1!N$1+(Sheet1!$A$1-1)*10,FALSE)="---","---", (ROUND(VLOOKUP($A803,Sheet1!$B$3:$AH$1266,Sheet1!N$1+(Sheet1!$A$1-1)*10,FALSE),IF(VLOOKUP($A803,Sheet1!$B$3:$AH$1266,Sheet1!N$1+(Sheet1!$A$1-1)*10,FALSE)&gt;99999,-3,IF(VLOOKUP($A803,Sheet1!$B$3:$AH$1266,Sheet1!N$1+(Sheet1!$A$1-1)*10,FALSE)&gt;9999,-2,IF(VLOOKUP($A803,Sheet1!$B$3:$AH$1266,Sheet1!N$1+(Sheet1!$A$1-1)*10,FALSE)&gt;999,-1,0)))))))</f>
        <v>1110</v>
      </c>
    </row>
    <row r="804" spans="1:30" ht="25.5" customHeight="1" x14ac:dyDescent="0.25">
      <c r="A804" s="303" t="s">
        <v>1224</v>
      </c>
      <c r="B804" s="330" t="s">
        <v>1225</v>
      </c>
      <c r="C804" s="303">
        <v>421028</v>
      </c>
      <c r="D804" s="303">
        <v>752624</v>
      </c>
      <c r="E804" s="307" t="s">
        <v>3014</v>
      </c>
      <c r="F804" s="342" t="s">
        <v>4704</v>
      </c>
      <c r="G804" s="318" t="s">
        <v>31</v>
      </c>
      <c r="H804" s="347">
        <v>4.6900000000000004</v>
      </c>
      <c r="I804" s="112">
        <v>29628</v>
      </c>
      <c r="J804" s="113">
        <v>2.96</v>
      </c>
      <c r="K804" s="127" t="s">
        <v>20</v>
      </c>
      <c r="L804" s="115">
        <v>480</v>
      </c>
      <c r="M804" s="116">
        <v>102</v>
      </c>
      <c r="N804" s="114" t="s">
        <v>4405</v>
      </c>
      <c r="O804" s="68">
        <f t="shared" si="27"/>
        <v>3.1538702243147716</v>
      </c>
      <c r="P804" s="68">
        <f>IF(O804&lt;&gt;"",VLOOKUP($A804,Sheet4!$A$2:$O$1309,14,FALSE)*100,"")</f>
        <v>1.5111461472122611</v>
      </c>
      <c r="Q804" s="68">
        <f>IF(P804&lt;&gt;"",VLOOKUP($A804,Sheet4!$A$2:$O$1309,15,FALSE)*100,"")</f>
        <v>13.855734458519663</v>
      </c>
      <c r="R804" s="74">
        <f t="shared" si="28"/>
        <v>30</v>
      </c>
      <c r="S804" s="356" t="s">
        <v>4366</v>
      </c>
      <c r="T804" s="356" t="str">
        <f>IF(ISNA(VLOOKUP(A804,Sheet1!B$3:C$1266,2,FALSE)=TRUE),"NC",VLOOKUP(A804,Sheet1!B$3:C$1266,2,FALSE))</f>
        <v>Rural10</v>
      </c>
      <c r="U804" s="392">
        <f>IF(ISNA(VLOOKUP($A804,Sheet1!$B$3:$AH$1266,Sheet1!E$1+(Sheet1!$A$1-1)*10,FALSE))=TRUE,"---",IF(VLOOKUP($A804,Sheet1!$B$3:$AH$1266,Sheet1!E$1+(Sheet1!$A$1-1)*10,FALSE)="---","---", (ROUND(VLOOKUP($A804,Sheet1!$B$3:$AH$1266,Sheet1!E$1+(Sheet1!$A$1-1)*10,FALSE),IF(VLOOKUP($A804,Sheet1!$B$3:$AH$1266,Sheet1!E$1+(Sheet1!$A$1-1)*10,FALSE)&gt;99999,-3,IF(VLOOKUP($A804,Sheet1!$B$3:$AH$1266,Sheet1!E$1+(Sheet1!$A$1-1)*10,FALSE)&gt;9999,-2,IF(VLOOKUP($A804,Sheet1!$B$3:$AH$1266,Sheet1!E$1+(Sheet1!$A$1-1)*10,FALSE)&gt;999,-1,0)))))))</f>
        <v>154</v>
      </c>
      <c r="V804" s="392">
        <f>IF(ISNA(VLOOKUP($A804,Sheet1!$B$3:$AH$1266,Sheet1!F$1+(Sheet1!$A$1-1)*10,FALSE))=TRUE,"---",IF(VLOOKUP($A804,Sheet1!$B$3:$AH$1266,Sheet1!F$1+(Sheet1!$A$1-1)*10,FALSE)="---","---", (ROUND(VLOOKUP($A804,Sheet1!$B$3:$AH$1266,Sheet1!F$1+(Sheet1!$A$1-1)*10,FALSE),IF(VLOOKUP($A804,Sheet1!$B$3:$AH$1266,Sheet1!F$1+(Sheet1!$A$1-1)*10,FALSE)&gt;99999,-3,IF(VLOOKUP($A804,Sheet1!$B$3:$AH$1266,Sheet1!F$1+(Sheet1!$A$1-1)*10,FALSE)&gt;9999,-2,IF(VLOOKUP($A804,Sheet1!$B$3:$AH$1266,Sheet1!F$1+(Sheet1!$A$1-1)*10,FALSE)&gt;999,-1,0)))))))</f>
        <v>180</v>
      </c>
      <c r="W804" s="392">
        <f>IF(ISNA(VLOOKUP($A804,Sheet1!$B$3:$AH$1266,Sheet1!G$1+(Sheet1!$A$1-1)*10,FALSE))=TRUE,"---",IF(VLOOKUP($A804,Sheet1!$B$3:$AH$1266,Sheet1!G$1+(Sheet1!$A$1-1)*10,FALSE)="---","---", (ROUND(VLOOKUP($A804,Sheet1!$B$3:$AH$1266,Sheet1!G$1+(Sheet1!$A$1-1)*10,FALSE),IF(VLOOKUP($A804,Sheet1!$B$3:$AH$1266,Sheet1!G$1+(Sheet1!$A$1-1)*10,FALSE)&gt;99999,-3,IF(VLOOKUP($A804,Sheet1!$B$3:$AH$1266,Sheet1!G$1+(Sheet1!$A$1-1)*10,FALSE)&gt;9999,-2,IF(VLOOKUP($A804,Sheet1!$B$3:$AH$1266,Sheet1!G$1+(Sheet1!$A$1-1)*10,FALSE)&gt;999,-1,0)))))))</f>
        <v>213</v>
      </c>
      <c r="X804" s="392">
        <f>IF(ISNA(VLOOKUP($A804,Sheet1!$B$3:$AH$1266,Sheet1!H$1+(Sheet1!$A$1-1)*10,FALSE))=TRUE,"---",IF(VLOOKUP($A804,Sheet1!$B$3:$AH$1266,Sheet1!H$1+(Sheet1!$A$1-1)*10,FALSE)="---","---", (ROUND(VLOOKUP($A804,Sheet1!$B$3:$AH$1266,Sheet1!H$1+(Sheet1!$A$1-1)*10,FALSE),IF(VLOOKUP($A804,Sheet1!$B$3:$AH$1266,Sheet1!H$1+(Sheet1!$A$1-1)*10,FALSE)&gt;99999,-3,IF(VLOOKUP($A804,Sheet1!$B$3:$AH$1266,Sheet1!H$1+(Sheet1!$A$1-1)*10,FALSE)&gt;9999,-2,IF(VLOOKUP($A804,Sheet1!$B$3:$AH$1266,Sheet1!H$1+(Sheet1!$A$1-1)*10,FALSE)&gt;999,-1,0)))))))</f>
        <v>301</v>
      </c>
      <c r="Y804" s="392">
        <f>IF(ISNA(VLOOKUP($A804,Sheet1!$B$3:$AH$1266,Sheet1!I$1+(Sheet1!$A$1-1)*10,FALSE))=TRUE,"---",IF(VLOOKUP($A804,Sheet1!$B$3:$AH$1266,Sheet1!I$1+(Sheet1!$A$1-1)*10,FALSE)="---","---", (ROUND(VLOOKUP($A804,Sheet1!$B$3:$AH$1266,Sheet1!I$1+(Sheet1!$A$1-1)*10,FALSE),IF(VLOOKUP($A804,Sheet1!$B$3:$AH$1266,Sheet1!I$1+(Sheet1!$A$1-1)*10,FALSE)&gt;99999,-3,IF(VLOOKUP($A804,Sheet1!$B$3:$AH$1266,Sheet1!I$1+(Sheet1!$A$1-1)*10,FALSE)&gt;9999,-2,IF(VLOOKUP($A804,Sheet1!$B$3:$AH$1266,Sheet1!I$1+(Sheet1!$A$1-1)*10,FALSE)&gt;999,-1,0)))))))</f>
        <v>365</v>
      </c>
      <c r="Z804" s="392">
        <f>IF(ISNA(VLOOKUP($A804,Sheet1!$B$3:$AH$1266,Sheet1!J$1+(Sheet1!$A$1-1)*10,FALSE))=TRUE,"---",IF(VLOOKUP($A804,Sheet1!$B$3:$AH$1266,Sheet1!J$1+(Sheet1!$A$1-1)*10,FALSE)="---","---", (ROUND(VLOOKUP($A804,Sheet1!$B$3:$AH$1266,Sheet1!J$1+(Sheet1!$A$1-1)*10,FALSE),IF(VLOOKUP($A804,Sheet1!$B$3:$AH$1266,Sheet1!J$1+(Sheet1!$A$1-1)*10,FALSE)&gt;99999,-3,IF(VLOOKUP($A804,Sheet1!$B$3:$AH$1266,Sheet1!J$1+(Sheet1!$A$1-1)*10,FALSE)&gt;9999,-2,IF(VLOOKUP($A804,Sheet1!$B$3:$AH$1266,Sheet1!J$1+(Sheet1!$A$1-1)*10,FALSE)&gt;999,-1,0)))))))</f>
        <v>452</v>
      </c>
      <c r="AA804" s="392">
        <f>IF(ISNA(VLOOKUP($A804,Sheet1!$B$3:$AH$1266,Sheet1!K$1+(Sheet1!$A$1-1)*10,FALSE))=TRUE,"---",IF(VLOOKUP($A804,Sheet1!$B$3:$AH$1266,Sheet1!K$1+(Sheet1!$A$1-1)*10,FALSE)="---","---", (ROUND(VLOOKUP($A804,Sheet1!$B$3:$AH$1266,Sheet1!K$1+(Sheet1!$A$1-1)*10,FALSE),IF(VLOOKUP($A804,Sheet1!$B$3:$AH$1266,Sheet1!K$1+(Sheet1!$A$1-1)*10,FALSE)&gt;99999,-3,IF(VLOOKUP($A804,Sheet1!$B$3:$AH$1266,Sheet1!K$1+(Sheet1!$A$1-1)*10,FALSE)&gt;9999,-2,IF(VLOOKUP($A804,Sheet1!$B$3:$AH$1266,Sheet1!K$1+(Sheet1!$A$1-1)*10,FALSE)&gt;999,-1,0)))))))</f>
        <v>521</v>
      </c>
      <c r="AB804" s="392">
        <f>IF(ISNA(VLOOKUP($A804,Sheet1!$B$3:$AH$1266,Sheet1!L$1+(Sheet1!$A$1-1)*10,FALSE))=TRUE,"---",IF(VLOOKUP($A804,Sheet1!$B$3:$AH$1266,Sheet1!L$1+(Sheet1!$A$1-1)*10,FALSE)="---","---", (ROUND(VLOOKUP($A804,Sheet1!$B$3:$AH$1266,Sheet1!L$1+(Sheet1!$A$1-1)*10,FALSE),IF(VLOOKUP($A804,Sheet1!$B$3:$AH$1266,Sheet1!L$1+(Sheet1!$A$1-1)*10,FALSE)&gt;99999,-3,IF(VLOOKUP($A804,Sheet1!$B$3:$AH$1266,Sheet1!L$1+(Sheet1!$A$1-1)*10,FALSE)&gt;9999,-2,IF(VLOOKUP($A804,Sheet1!$B$3:$AH$1266,Sheet1!L$1+(Sheet1!$A$1-1)*10,FALSE)&gt;999,-1,0)))))))</f>
        <v>592</v>
      </c>
      <c r="AC804" s="392">
        <f>IF(ISNA(VLOOKUP($A804,Sheet1!$B$3:$AH$1266,Sheet1!M$1+(Sheet1!$A$1-1)*10,FALSE))=TRUE,"---",IF(VLOOKUP($A804,Sheet1!$B$3:$AH$1266,Sheet1!M$1+(Sheet1!$A$1-1)*10,FALSE)="---","---", (ROUND(VLOOKUP($A804,Sheet1!$B$3:$AH$1266,Sheet1!M$1+(Sheet1!$A$1-1)*10,FALSE),IF(VLOOKUP($A804,Sheet1!$B$3:$AH$1266,Sheet1!M$1+(Sheet1!$A$1-1)*10,FALSE)&gt;99999,-3,IF(VLOOKUP($A804,Sheet1!$B$3:$AH$1266,Sheet1!M$1+(Sheet1!$A$1-1)*10,FALSE)&gt;9999,-2,IF(VLOOKUP($A804,Sheet1!$B$3:$AH$1266,Sheet1!M$1+(Sheet1!$A$1-1)*10,FALSE)&gt;999,-1,0)))))))</f>
        <v>663</v>
      </c>
      <c r="AD804" s="392">
        <f>IF(ISNA(VLOOKUP($A804,Sheet1!$B$3:$AH$1266,Sheet1!N$1+(Sheet1!$A$1-1)*10,FALSE))=TRUE,"---",IF(VLOOKUP($A804,Sheet1!$B$3:$AH$1266,Sheet1!N$1+(Sheet1!$A$1-1)*10,FALSE)="---","---", (ROUND(VLOOKUP($A804,Sheet1!$B$3:$AH$1266,Sheet1!N$1+(Sheet1!$A$1-1)*10,FALSE),IF(VLOOKUP($A804,Sheet1!$B$3:$AH$1266,Sheet1!N$1+(Sheet1!$A$1-1)*10,FALSE)&gt;99999,-3,IF(VLOOKUP($A804,Sheet1!$B$3:$AH$1266,Sheet1!N$1+(Sheet1!$A$1-1)*10,FALSE)&gt;9999,-2,IF(VLOOKUP($A804,Sheet1!$B$3:$AH$1266,Sheet1!N$1+(Sheet1!$A$1-1)*10,FALSE)&gt;999,-1,0)))))))</f>
        <v>760</v>
      </c>
    </row>
    <row r="805" spans="1:30" ht="25.5" customHeight="1" x14ac:dyDescent="0.25">
      <c r="A805" s="303"/>
      <c r="B805" s="331"/>
      <c r="C805" s="303"/>
      <c r="D805" s="303"/>
      <c r="E805" s="307" t="e">
        <v>#N/A</v>
      </c>
      <c r="F805" s="331"/>
      <c r="G805" s="319"/>
      <c r="H805" s="347"/>
      <c r="I805" s="112">
        <v>28919</v>
      </c>
      <c r="J805" s="113">
        <v>3.03</v>
      </c>
      <c r="K805" s="114" t="s">
        <v>4405</v>
      </c>
      <c r="L805" s="115">
        <v>393</v>
      </c>
      <c r="M805" s="116">
        <v>83.8</v>
      </c>
      <c r="N805" s="127" t="s">
        <v>112</v>
      </c>
      <c r="O805" s="68" t="s">
        <v>4405</v>
      </c>
      <c r="P805" s="68" t="s">
        <v>4405</v>
      </c>
      <c r="Q805" s="68" t="s">
        <v>4405</v>
      </c>
      <c r="R805" s="74" t="s">
        <v>4405</v>
      </c>
      <c r="S805" s="356" t="e">
        <v>#N/A</v>
      </c>
      <c r="T805" s="356" t="str">
        <f>IF(ISNA(VLOOKUP(A805,Sheet1!B$3:C$1266,2,FALSE)=TRUE),"ND",VLOOKUP(A805,Sheet1!B$3:C$1266,2,FALSE))</f>
        <v>ND</v>
      </c>
      <c r="U805" s="392" t="str">
        <f>IF(ISNA(VLOOKUP($A805,Sheet1!$B$3:$AH$1266,Sheet1!E$1+(Sheet1!$A$1-1)*10,FALSE))=TRUE,"---",IF(VLOOKUP($A805,Sheet1!$B$3:$AH$1266,Sheet1!E$1+(Sheet1!$A$1-1)*10,FALSE)="---","---", (ROUND(VLOOKUP($A805,Sheet1!$B$3:$AH$1266,Sheet1!E$1+(Sheet1!$A$1-1)*10,FALSE),IF(VLOOKUP($A805,Sheet1!$B$3:$AH$1266,Sheet1!E$1+(Sheet1!$A$1-1)*10,FALSE)&gt;99999,-3,IF(VLOOKUP($A805,Sheet1!$B$3:$AH$1266,Sheet1!E$1+(Sheet1!$A$1-1)*10,FALSE)&gt;9999,-2,IF(VLOOKUP($A805,Sheet1!$B$3:$AH$1266,Sheet1!E$1+(Sheet1!$A$1-1)*10,FALSE)&gt;999,-1,0)))))))</f>
        <v>---</v>
      </c>
      <c r="V805" s="392" t="str">
        <f>IF(ISNA(VLOOKUP($A805,Sheet1!$B$3:$AH$1266,Sheet1!F$1+(Sheet1!$A$1-1)*10,FALSE))=TRUE,"---",IF(VLOOKUP($A805,Sheet1!$B$3:$AH$1266,Sheet1!F$1+(Sheet1!$A$1-1)*10,FALSE)="---","---", (ROUND(VLOOKUP($A805,Sheet1!$B$3:$AH$1266,Sheet1!F$1+(Sheet1!$A$1-1)*10,FALSE),IF(VLOOKUP($A805,Sheet1!$B$3:$AH$1266,Sheet1!F$1+(Sheet1!$A$1-1)*10,FALSE)&gt;99999,-3,IF(VLOOKUP($A805,Sheet1!$B$3:$AH$1266,Sheet1!F$1+(Sheet1!$A$1-1)*10,FALSE)&gt;9999,-2,IF(VLOOKUP($A805,Sheet1!$B$3:$AH$1266,Sheet1!F$1+(Sheet1!$A$1-1)*10,FALSE)&gt;999,-1,0)))))))</f>
        <v>---</v>
      </c>
      <c r="W805" s="392" t="str">
        <f>IF(ISNA(VLOOKUP($A805,Sheet1!$B$3:$AH$1266,Sheet1!G$1+(Sheet1!$A$1-1)*10,FALSE))=TRUE,"---",IF(VLOOKUP($A805,Sheet1!$B$3:$AH$1266,Sheet1!G$1+(Sheet1!$A$1-1)*10,FALSE)="---","---", (ROUND(VLOOKUP($A805,Sheet1!$B$3:$AH$1266,Sheet1!G$1+(Sheet1!$A$1-1)*10,FALSE),IF(VLOOKUP($A805,Sheet1!$B$3:$AH$1266,Sheet1!G$1+(Sheet1!$A$1-1)*10,FALSE)&gt;99999,-3,IF(VLOOKUP($A805,Sheet1!$B$3:$AH$1266,Sheet1!G$1+(Sheet1!$A$1-1)*10,FALSE)&gt;9999,-2,IF(VLOOKUP($A805,Sheet1!$B$3:$AH$1266,Sheet1!G$1+(Sheet1!$A$1-1)*10,FALSE)&gt;999,-1,0)))))))</f>
        <v>---</v>
      </c>
      <c r="X805" s="392" t="str">
        <f>IF(ISNA(VLOOKUP($A805,Sheet1!$B$3:$AH$1266,Sheet1!H$1+(Sheet1!$A$1-1)*10,FALSE))=TRUE,"---",IF(VLOOKUP($A805,Sheet1!$B$3:$AH$1266,Sheet1!H$1+(Sheet1!$A$1-1)*10,FALSE)="---","---", (ROUND(VLOOKUP($A805,Sheet1!$B$3:$AH$1266,Sheet1!H$1+(Sheet1!$A$1-1)*10,FALSE),IF(VLOOKUP($A805,Sheet1!$B$3:$AH$1266,Sheet1!H$1+(Sheet1!$A$1-1)*10,FALSE)&gt;99999,-3,IF(VLOOKUP($A805,Sheet1!$B$3:$AH$1266,Sheet1!H$1+(Sheet1!$A$1-1)*10,FALSE)&gt;9999,-2,IF(VLOOKUP($A805,Sheet1!$B$3:$AH$1266,Sheet1!H$1+(Sheet1!$A$1-1)*10,FALSE)&gt;999,-1,0)))))))</f>
        <v>---</v>
      </c>
      <c r="Y805" s="392" t="str">
        <f>IF(ISNA(VLOOKUP($A805,Sheet1!$B$3:$AH$1266,Sheet1!I$1+(Sheet1!$A$1-1)*10,FALSE))=TRUE,"---",IF(VLOOKUP($A805,Sheet1!$B$3:$AH$1266,Sheet1!I$1+(Sheet1!$A$1-1)*10,FALSE)="---","---", (ROUND(VLOOKUP($A805,Sheet1!$B$3:$AH$1266,Sheet1!I$1+(Sheet1!$A$1-1)*10,FALSE),IF(VLOOKUP($A805,Sheet1!$B$3:$AH$1266,Sheet1!I$1+(Sheet1!$A$1-1)*10,FALSE)&gt;99999,-3,IF(VLOOKUP($A805,Sheet1!$B$3:$AH$1266,Sheet1!I$1+(Sheet1!$A$1-1)*10,FALSE)&gt;9999,-2,IF(VLOOKUP($A805,Sheet1!$B$3:$AH$1266,Sheet1!I$1+(Sheet1!$A$1-1)*10,FALSE)&gt;999,-1,0)))))))</f>
        <v>---</v>
      </c>
      <c r="Z805" s="392" t="str">
        <f>IF(ISNA(VLOOKUP($A805,Sheet1!$B$3:$AH$1266,Sheet1!J$1+(Sheet1!$A$1-1)*10,FALSE))=TRUE,"---",IF(VLOOKUP($A805,Sheet1!$B$3:$AH$1266,Sheet1!J$1+(Sheet1!$A$1-1)*10,FALSE)="---","---", (ROUND(VLOOKUP($A805,Sheet1!$B$3:$AH$1266,Sheet1!J$1+(Sheet1!$A$1-1)*10,FALSE),IF(VLOOKUP($A805,Sheet1!$B$3:$AH$1266,Sheet1!J$1+(Sheet1!$A$1-1)*10,FALSE)&gt;99999,-3,IF(VLOOKUP($A805,Sheet1!$B$3:$AH$1266,Sheet1!J$1+(Sheet1!$A$1-1)*10,FALSE)&gt;9999,-2,IF(VLOOKUP($A805,Sheet1!$B$3:$AH$1266,Sheet1!J$1+(Sheet1!$A$1-1)*10,FALSE)&gt;999,-1,0)))))))</f>
        <v>---</v>
      </c>
      <c r="AA805" s="392" t="str">
        <f>IF(ISNA(VLOOKUP($A805,Sheet1!$B$3:$AH$1266,Sheet1!K$1+(Sheet1!$A$1-1)*10,FALSE))=TRUE,"---",IF(VLOOKUP($A805,Sheet1!$B$3:$AH$1266,Sheet1!K$1+(Sheet1!$A$1-1)*10,FALSE)="---","---", (ROUND(VLOOKUP($A805,Sheet1!$B$3:$AH$1266,Sheet1!K$1+(Sheet1!$A$1-1)*10,FALSE),IF(VLOOKUP($A805,Sheet1!$B$3:$AH$1266,Sheet1!K$1+(Sheet1!$A$1-1)*10,FALSE)&gt;99999,-3,IF(VLOOKUP($A805,Sheet1!$B$3:$AH$1266,Sheet1!K$1+(Sheet1!$A$1-1)*10,FALSE)&gt;9999,-2,IF(VLOOKUP($A805,Sheet1!$B$3:$AH$1266,Sheet1!K$1+(Sheet1!$A$1-1)*10,FALSE)&gt;999,-1,0)))))))</f>
        <v>---</v>
      </c>
      <c r="AB805" s="392" t="str">
        <f>IF(ISNA(VLOOKUP($A805,Sheet1!$B$3:$AH$1266,Sheet1!L$1+(Sheet1!$A$1-1)*10,FALSE))=TRUE,"---",IF(VLOOKUP($A805,Sheet1!$B$3:$AH$1266,Sheet1!L$1+(Sheet1!$A$1-1)*10,FALSE)="---","---", (ROUND(VLOOKUP($A805,Sheet1!$B$3:$AH$1266,Sheet1!L$1+(Sheet1!$A$1-1)*10,FALSE),IF(VLOOKUP($A805,Sheet1!$B$3:$AH$1266,Sheet1!L$1+(Sheet1!$A$1-1)*10,FALSE)&gt;99999,-3,IF(VLOOKUP($A805,Sheet1!$B$3:$AH$1266,Sheet1!L$1+(Sheet1!$A$1-1)*10,FALSE)&gt;9999,-2,IF(VLOOKUP($A805,Sheet1!$B$3:$AH$1266,Sheet1!L$1+(Sheet1!$A$1-1)*10,FALSE)&gt;999,-1,0)))))))</f>
        <v>---</v>
      </c>
      <c r="AC805" s="392" t="str">
        <f>IF(ISNA(VLOOKUP($A805,Sheet1!$B$3:$AH$1266,Sheet1!M$1+(Sheet1!$A$1-1)*10,FALSE))=TRUE,"---",IF(VLOOKUP($A805,Sheet1!$B$3:$AH$1266,Sheet1!M$1+(Sheet1!$A$1-1)*10,FALSE)="---","---", (ROUND(VLOOKUP($A805,Sheet1!$B$3:$AH$1266,Sheet1!M$1+(Sheet1!$A$1-1)*10,FALSE),IF(VLOOKUP($A805,Sheet1!$B$3:$AH$1266,Sheet1!M$1+(Sheet1!$A$1-1)*10,FALSE)&gt;99999,-3,IF(VLOOKUP($A805,Sheet1!$B$3:$AH$1266,Sheet1!M$1+(Sheet1!$A$1-1)*10,FALSE)&gt;9999,-2,IF(VLOOKUP($A805,Sheet1!$B$3:$AH$1266,Sheet1!M$1+(Sheet1!$A$1-1)*10,FALSE)&gt;999,-1,0)))))))</f>
        <v>---</v>
      </c>
      <c r="AD805" s="392" t="str">
        <f>IF(ISNA(VLOOKUP($A805,Sheet1!$B$3:$AH$1266,Sheet1!N$1+(Sheet1!$A$1-1)*10,FALSE))=TRUE,"---",IF(VLOOKUP($A805,Sheet1!$B$3:$AH$1266,Sheet1!N$1+(Sheet1!$A$1-1)*10,FALSE)="---","---", (ROUND(VLOOKUP($A805,Sheet1!$B$3:$AH$1266,Sheet1!N$1+(Sheet1!$A$1-1)*10,FALSE),IF(VLOOKUP($A805,Sheet1!$B$3:$AH$1266,Sheet1!N$1+(Sheet1!$A$1-1)*10,FALSE)&gt;99999,-3,IF(VLOOKUP($A805,Sheet1!$B$3:$AH$1266,Sheet1!N$1+(Sheet1!$A$1-1)*10,FALSE)&gt;9999,-2,IF(VLOOKUP($A805,Sheet1!$B$3:$AH$1266,Sheet1!N$1+(Sheet1!$A$1-1)*10,FALSE)&gt;999,-1,0)))))))</f>
        <v>---</v>
      </c>
    </row>
    <row r="806" spans="1:30" ht="25.5" customHeight="1" x14ac:dyDescent="0.25">
      <c r="A806" s="133" t="s">
        <v>1226</v>
      </c>
      <c r="B806" s="134" t="s">
        <v>1227</v>
      </c>
      <c r="C806" s="133">
        <v>420402</v>
      </c>
      <c r="D806" s="133">
        <v>752631</v>
      </c>
      <c r="E806" s="67" t="s">
        <v>3014</v>
      </c>
      <c r="F806" s="135" t="s">
        <v>4405</v>
      </c>
      <c r="G806" s="118" t="s">
        <v>160</v>
      </c>
      <c r="H806" s="136">
        <v>0.98</v>
      </c>
      <c r="I806" s="119">
        <v>25753</v>
      </c>
      <c r="J806" s="137" t="s">
        <v>4405</v>
      </c>
      <c r="K806" s="118" t="s">
        <v>17</v>
      </c>
      <c r="L806" s="122">
        <v>1780</v>
      </c>
      <c r="M806" s="123">
        <v>1816</v>
      </c>
      <c r="N806" s="118" t="s">
        <v>554</v>
      </c>
      <c r="O806" s="71" t="str">
        <f t="shared" si="27"/>
        <v>&lt;0.2</v>
      </c>
      <c r="P806" s="71">
        <f>IF(O806&lt;&gt;"",VLOOKUP($A806,Sheet4!$A$2:$O$1309,14,FALSE)*100,"")</f>
        <v>0.9374424601702791</v>
      </c>
      <c r="Q806" s="71">
        <f>IF(P806&lt;&gt;"",VLOOKUP($A806,Sheet4!$A$2:$O$1309,15,FALSE)*100,"")</f>
        <v>8.8128087598196903</v>
      </c>
      <c r="R806" s="73" t="str">
        <f t="shared" si="28"/>
        <v>&gt;500</v>
      </c>
      <c r="S806" s="63" t="s">
        <v>4366</v>
      </c>
      <c r="T806" s="63" t="str">
        <f>IF(ISNA(VLOOKUP(A806,Sheet1!B$3:C$1266,2,FALSE)=TRUE),"NC",VLOOKUP(A806,Sheet1!B$3:C$1266,2,FALSE))</f>
        <v>Rural</v>
      </c>
      <c r="U806" s="66">
        <f>IF(ISNA(VLOOKUP($A806,Sheet1!$B$3:$AH$1266,Sheet1!E$1+(Sheet1!$A$1-1)*10,FALSE))=TRUE,"---",IF(VLOOKUP($A806,Sheet1!$B$3:$AH$1266,Sheet1!E$1+(Sheet1!$A$1-1)*10,FALSE)="---","---", (ROUND(VLOOKUP($A806,Sheet1!$B$3:$AH$1266,Sheet1!E$1+(Sheet1!$A$1-1)*10,FALSE),IF(VLOOKUP($A806,Sheet1!$B$3:$AH$1266,Sheet1!E$1+(Sheet1!$A$1-1)*10,FALSE)&gt;99999,-3,IF(VLOOKUP($A806,Sheet1!$B$3:$AH$1266,Sheet1!E$1+(Sheet1!$A$1-1)*10,FALSE)&gt;9999,-2,IF(VLOOKUP($A806,Sheet1!$B$3:$AH$1266,Sheet1!E$1+(Sheet1!$A$1-1)*10,FALSE)&gt;999,-1,0)))))))</f>
        <v>36</v>
      </c>
      <c r="V806" s="66">
        <f>IF(ISNA(VLOOKUP($A806,Sheet1!$B$3:$AH$1266,Sheet1!F$1+(Sheet1!$A$1-1)*10,FALSE))=TRUE,"---",IF(VLOOKUP($A806,Sheet1!$B$3:$AH$1266,Sheet1!F$1+(Sheet1!$A$1-1)*10,FALSE)="---","---", (ROUND(VLOOKUP($A806,Sheet1!$B$3:$AH$1266,Sheet1!F$1+(Sheet1!$A$1-1)*10,FALSE),IF(VLOOKUP($A806,Sheet1!$B$3:$AH$1266,Sheet1!F$1+(Sheet1!$A$1-1)*10,FALSE)&gt;99999,-3,IF(VLOOKUP($A806,Sheet1!$B$3:$AH$1266,Sheet1!F$1+(Sheet1!$A$1-1)*10,FALSE)&gt;9999,-2,IF(VLOOKUP($A806,Sheet1!$B$3:$AH$1266,Sheet1!F$1+(Sheet1!$A$1-1)*10,FALSE)&gt;999,-1,0)))))))</f>
        <v>46</v>
      </c>
      <c r="W806" s="66">
        <f>IF(ISNA(VLOOKUP($A806,Sheet1!$B$3:$AH$1266,Sheet1!G$1+(Sheet1!$A$1-1)*10,FALSE))=TRUE,"---",IF(VLOOKUP($A806,Sheet1!$B$3:$AH$1266,Sheet1!G$1+(Sheet1!$A$1-1)*10,FALSE)="---","---", (ROUND(VLOOKUP($A806,Sheet1!$B$3:$AH$1266,Sheet1!G$1+(Sheet1!$A$1-1)*10,FALSE),IF(VLOOKUP($A806,Sheet1!$B$3:$AH$1266,Sheet1!G$1+(Sheet1!$A$1-1)*10,FALSE)&gt;99999,-3,IF(VLOOKUP($A806,Sheet1!$B$3:$AH$1266,Sheet1!G$1+(Sheet1!$A$1-1)*10,FALSE)&gt;9999,-2,IF(VLOOKUP($A806,Sheet1!$B$3:$AH$1266,Sheet1!G$1+(Sheet1!$A$1-1)*10,FALSE)&gt;999,-1,0)))))))</f>
        <v>59</v>
      </c>
      <c r="X806" s="66">
        <f>IF(ISNA(VLOOKUP($A806,Sheet1!$B$3:$AH$1266,Sheet1!H$1+(Sheet1!$A$1-1)*10,FALSE))=TRUE,"---",IF(VLOOKUP($A806,Sheet1!$B$3:$AH$1266,Sheet1!H$1+(Sheet1!$A$1-1)*10,FALSE)="---","---", (ROUND(VLOOKUP($A806,Sheet1!$B$3:$AH$1266,Sheet1!H$1+(Sheet1!$A$1-1)*10,FALSE),IF(VLOOKUP($A806,Sheet1!$B$3:$AH$1266,Sheet1!H$1+(Sheet1!$A$1-1)*10,FALSE)&gt;99999,-3,IF(VLOOKUP($A806,Sheet1!$B$3:$AH$1266,Sheet1!H$1+(Sheet1!$A$1-1)*10,FALSE)&gt;9999,-2,IF(VLOOKUP($A806,Sheet1!$B$3:$AH$1266,Sheet1!H$1+(Sheet1!$A$1-1)*10,FALSE)&gt;999,-1,0)))))))</f>
        <v>97</v>
      </c>
      <c r="Y806" s="66">
        <f>IF(ISNA(VLOOKUP($A806,Sheet1!$B$3:$AH$1266,Sheet1!I$1+(Sheet1!$A$1-1)*10,FALSE))=TRUE,"---",IF(VLOOKUP($A806,Sheet1!$B$3:$AH$1266,Sheet1!I$1+(Sheet1!$A$1-1)*10,FALSE)="---","---", (ROUND(VLOOKUP($A806,Sheet1!$B$3:$AH$1266,Sheet1!I$1+(Sheet1!$A$1-1)*10,FALSE),IF(VLOOKUP($A806,Sheet1!$B$3:$AH$1266,Sheet1!I$1+(Sheet1!$A$1-1)*10,FALSE)&gt;99999,-3,IF(VLOOKUP($A806,Sheet1!$B$3:$AH$1266,Sheet1!I$1+(Sheet1!$A$1-1)*10,FALSE)&gt;9999,-2,IF(VLOOKUP($A806,Sheet1!$B$3:$AH$1266,Sheet1!I$1+(Sheet1!$A$1-1)*10,FALSE)&gt;999,-1,0)))))))</f>
        <v>128</v>
      </c>
      <c r="Z806" s="66">
        <f>IF(ISNA(VLOOKUP($A806,Sheet1!$B$3:$AH$1266,Sheet1!J$1+(Sheet1!$A$1-1)*10,FALSE))=TRUE,"---",IF(VLOOKUP($A806,Sheet1!$B$3:$AH$1266,Sheet1!J$1+(Sheet1!$A$1-1)*10,FALSE)="---","---", (ROUND(VLOOKUP($A806,Sheet1!$B$3:$AH$1266,Sheet1!J$1+(Sheet1!$A$1-1)*10,FALSE),IF(VLOOKUP($A806,Sheet1!$B$3:$AH$1266,Sheet1!J$1+(Sheet1!$A$1-1)*10,FALSE)&gt;99999,-3,IF(VLOOKUP($A806,Sheet1!$B$3:$AH$1266,Sheet1!J$1+(Sheet1!$A$1-1)*10,FALSE)&gt;9999,-2,IF(VLOOKUP($A806,Sheet1!$B$3:$AH$1266,Sheet1!J$1+(Sheet1!$A$1-1)*10,FALSE)&gt;999,-1,0)))))))</f>
        <v>169</v>
      </c>
      <c r="AA806" s="66">
        <f>IF(ISNA(VLOOKUP($A806,Sheet1!$B$3:$AH$1266,Sheet1!K$1+(Sheet1!$A$1-1)*10,FALSE))=TRUE,"---",IF(VLOOKUP($A806,Sheet1!$B$3:$AH$1266,Sheet1!K$1+(Sheet1!$A$1-1)*10,FALSE)="---","---", (ROUND(VLOOKUP($A806,Sheet1!$B$3:$AH$1266,Sheet1!K$1+(Sheet1!$A$1-1)*10,FALSE),IF(VLOOKUP($A806,Sheet1!$B$3:$AH$1266,Sheet1!K$1+(Sheet1!$A$1-1)*10,FALSE)&gt;99999,-3,IF(VLOOKUP($A806,Sheet1!$B$3:$AH$1266,Sheet1!K$1+(Sheet1!$A$1-1)*10,FALSE)&gt;9999,-2,IF(VLOOKUP($A806,Sheet1!$B$3:$AH$1266,Sheet1!K$1+(Sheet1!$A$1-1)*10,FALSE)&gt;999,-1,0)))))))</f>
        <v>203</v>
      </c>
      <c r="AB806" s="66">
        <f>IF(ISNA(VLOOKUP($A806,Sheet1!$B$3:$AH$1266,Sheet1!L$1+(Sheet1!$A$1-1)*10,FALSE))=TRUE,"---",IF(VLOOKUP($A806,Sheet1!$B$3:$AH$1266,Sheet1!L$1+(Sheet1!$A$1-1)*10,FALSE)="---","---", (ROUND(VLOOKUP($A806,Sheet1!$B$3:$AH$1266,Sheet1!L$1+(Sheet1!$A$1-1)*10,FALSE),IF(VLOOKUP($A806,Sheet1!$B$3:$AH$1266,Sheet1!L$1+(Sheet1!$A$1-1)*10,FALSE)&gt;99999,-3,IF(VLOOKUP($A806,Sheet1!$B$3:$AH$1266,Sheet1!L$1+(Sheet1!$A$1-1)*10,FALSE)&gt;9999,-2,IF(VLOOKUP($A806,Sheet1!$B$3:$AH$1266,Sheet1!L$1+(Sheet1!$A$1-1)*10,FALSE)&gt;999,-1,0)))))))</f>
        <v>239</v>
      </c>
      <c r="AC806" s="66">
        <f>IF(ISNA(VLOOKUP($A806,Sheet1!$B$3:$AH$1266,Sheet1!M$1+(Sheet1!$A$1-1)*10,FALSE))=TRUE,"---",IF(VLOOKUP($A806,Sheet1!$B$3:$AH$1266,Sheet1!M$1+(Sheet1!$A$1-1)*10,FALSE)="---","---", (ROUND(VLOOKUP($A806,Sheet1!$B$3:$AH$1266,Sheet1!M$1+(Sheet1!$A$1-1)*10,FALSE),IF(VLOOKUP($A806,Sheet1!$B$3:$AH$1266,Sheet1!M$1+(Sheet1!$A$1-1)*10,FALSE)&gt;99999,-3,IF(VLOOKUP($A806,Sheet1!$B$3:$AH$1266,Sheet1!M$1+(Sheet1!$A$1-1)*10,FALSE)&gt;9999,-2,IF(VLOOKUP($A806,Sheet1!$B$3:$AH$1266,Sheet1!M$1+(Sheet1!$A$1-1)*10,FALSE)&gt;999,-1,0)))))))</f>
        <v>276</v>
      </c>
      <c r="AD806" s="66">
        <f>IF(ISNA(VLOOKUP($A806,Sheet1!$B$3:$AH$1266,Sheet1!N$1+(Sheet1!$A$1-1)*10,FALSE))=TRUE,"---",IF(VLOOKUP($A806,Sheet1!$B$3:$AH$1266,Sheet1!N$1+(Sheet1!$A$1-1)*10,FALSE)="---","---", (ROUND(VLOOKUP($A806,Sheet1!$B$3:$AH$1266,Sheet1!N$1+(Sheet1!$A$1-1)*10,FALSE),IF(VLOOKUP($A806,Sheet1!$B$3:$AH$1266,Sheet1!N$1+(Sheet1!$A$1-1)*10,FALSE)&gt;99999,-3,IF(VLOOKUP($A806,Sheet1!$B$3:$AH$1266,Sheet1!N$1+(Sheet1!$A$1-1)*10,FALSE)&gt;9999,-2,IF(VLOOKUP($A806,Sheet1!$B$3:$AH$1266,Sheet1!N$1+(Sheet1!$A$1-1)*10,FALSE)&gt;999,-1,0)))))))</f>
        <v>328</v>
      </c>
    </row>
    <row r="807" spans="1:30" ht="25.5" customHeight="1" x14ac:dyDescent="0.25">
      <c r="A807" s="303" t="s">
        <v>1228</v>
      </c>
      <c r="B807" s="330" t="s">
        <v>1229</v>
      </c>
      <c r="C807" s="303">
        <v>420331</v>
      </c>
      <c r="D807" s="303">
        <v>752541</v>
      </c>
      <c r="E807" s="307" t="s">
        <v>3014</v>
      </c>
      <c r="F807" s="52" t="s">
        <v>4705</v>
      </c>
      <c r="G807" s="127" t="s">
        <v>31</v>
      </c>
      <c r="H807" s="347">
        <v>67.599999999999994</v>
      </c>
      <c r="I807" s="326">
        <v>38896</v>
      </c>
      <c r="J807" s="375">
        <v>10.51</v>
      </c>
      <c r="K807" s="318" t="s">
        <v>28</v>
      </c>
      <c r="L807" s="320">
        <v>7450</v>
      </c>
      <c r="M807" s="322">
        <v>110</v>
      </c>
      <c r="N807" s="318" t="s">
        <v>145</v>
      </c>
      <c r="O807" s="299">
        <f t="shared" si="27"/>
        <v>1.3610807873272366</v>
      </c>
      <c r="P807" s="299">
        <f>IF(O807&lt;&gt;"",VLOOKUP($A807,Sheet4!$A$2:$O$1309,14,FALSE)*100,"")</f>
        <v>0.45576232902141411</v>
      </c>
      <c r="Q807" s="299">
        <f>IF(P807&lt;&gt;"",VLOOKUP($A807,Sheet4!$A$2:$O$1309,15,FALSE)*100,"")</f>
        <v>4.3757786542545807</v>
      </c>
      <c r="R807" s="301">
        <f t="shared" si="28"/>
        <v>70</v>
      </c>
      <c r="S807" s="356" t="s">
        <v>4366</v>
      </c>
      <c r="T807" s="356" t="str">
        <f>IF(ISNA(VLOOKUP(A807,Sheet1!B$3:C$1266,2,FALSE)=TRUE),"NC",VLOOKUP(A807,Sheet1!B$3:C$1266,2,FALSE))</f>
        <v>Rural10</v>
      </c>
      <c r="U807" s="392">
        <f>IF(ISNA(VLOOKUP($A807,Sheet1!$B$3:$AH$1266,Sheet1!E$1+(Sheet1!$A$1-1)*10,FALSE))=TRUE,"---",IF(VLOOKUP($A807,Sheet1!$B$3:$AH$1266,Sheet1!E$1+(Sheet1!$A$1-1)*10,FALSE)="---","---", (ROUND(VLOOKUP($A807,Sheet1!$B$3:$AH$1266,Sheet1!E$1+(Sheet1!$A$1-1)*10,FALSE),IF(VLOOKUP($A807,Sheet1!$B$3:$AH$1266,Sheet1!E$1+(Sheet1!$A$1-1)*10,FALSE)&gt;99999,-3,IF(VLOOKUP($A807,Sheet1!$B$3:$AH$1266,Sheet1!E$1+(Sheet1!$A$1-1)*10,FALSE)&gt;9999,-2,IF(VLOOKUP($A807,Sheet1!$B$3:$AH$1266,Sheet1!E$1+(Sheet1!$A$1-1)*10,FALSE)&gt;999,-1,0)))))))</f>
        <v>1940</v>
      </c>
      <c r="V807" s="392">
        <f>IF(ISNA(VLOOKUP($A807,Sheet1!$B$3:$AH$1266,Sheet1!F$1+(Sheet1!$A$1-1)*10,FALSE))=TRUE,"---",IF(VLOOKUP($A807,Sheet1!$B$3:$AH$1266,Sheet1!F$1+(Sheet1!$A$1-1)*10,FALSE)="---","---", (ROUND(VLOOKUP($A807,Sheet1!$B$3:$AH$1266,Sheet1!F$1+(Sheet1!$A$1-1)*10,FALSE),IF(VLOOKUP($A807,Sheet1!$B$3:$AH$1266,Sheet1!F$1+(Sheet1!$A$1-1)*10,FALSE)&gt;99999,-3,IF(VLOOKUP($A807,Sheet1!$B$3:$AH$1266,Sheet1!F$1+(Sheet1!$A$1-1)*10,FALSE)&gt;9999,-2,IF(VLOOKUP($A807,Sheet1!$B$3:$AH$1266,Sheet1!F$1+(Sheet1!$A$1-1)*10,FALSE)&gt;999,-1,0)))))))</f>
        <v>2330</v>
      </c>
      <c r="W807" s="392">
        <f>IF(ISNA(VLOOKUP($A807,Sheet1!$B$3:$AH$1266,Sheet1!G$1+(Sheet1!$A$1-1)*10,FALSE))=TRUE,"---",IF(VLOOKUP($A807,Sheet1!$B$3:$AH$1266,Sheet1!G$1+(Sheet1!$A$1-1)*10,FALSE)="---","---", (ROUND(VLOOKUP($A807,Sheet1!$B$3:$AH$1266,Sheet1!G$1+(Sheet1!$A$1-1)*10,FALSE),IF(VLOOKUP($A807,Sheet1!$B$3:$AH$1266,Sheet1!G$1+(Sheet1!$A$1-1)*10,FALSE)&gt;99999,-3,IF(VLOOKUP($A807,Sheet1!$B$3:$AH$1266,Sheet1!G$1+(Sheet1!$A$1-1)*10,FALSE)&gt;9999,-2,IF(VLOOKUP($A807,Sheet1!$B$3:$AH$1266,Sheet1!G$1+(Sheet1!$A$1-1)*10,FALSE)&gt;999,-1,0)))))))</f>
        <v>2810</v>
      </c>
      <c r="X807" s="392">
        <f>IF(ISNA(VLOOKUP($A807,Sheet1!$B$3:$AH$1266,Sheet1!H$1+(Sheet1!$A$1-1)*10,FALSE))=TRUE,"---",IF(VLOOKUP($A807,Sheet1!$B$3:$AH$1266,Sheet1!H$1+(Sheet1!$A$1-1)*10,FALSE)="---","---", (ROUND(VLOOKUP($A807,Sheet1!$B$3:$AH$1266,Sheet1!H$1+(Sheet1!$A$1-1)*10,FALSE),IF(VLOOKUP($A807,Sheet1!$B$3:$AH$1266,Sheet1!H$1+(Sheet1!$A$1-1)*10,FALSE)&gt;99999,-3,IF(VLOOKUP($A807,Sheet1!$B$3:$AH$1266,Sheet1!H$1+(Sheet1!$A$1-1)*10,FALSE)&gt;9999,-2,IF(VLOOKUP($A807,Sheet1!$B$3:$AH$1266,Sheet1!H$1+(Sheet1!$A$1-1)*10,FALSE)&gt;999,-1,0)))))))</f>
        <v>4080</v>
      </c>
      <c r="Y807" s="392">
        <f>IF(ISNA(VLOOKUP($A807,Sheet1!$B$3:$AH$1266,Sheet1!I$1+(Sheet1!$A$1-1)*10,FALSE))=TRUE,"---",IF(VLOOKUP($A807,Sheet1!$B$3:$AH$1266,Sheet1!I$1+(Sheet1!$A$1-1)*10,FALSE)="---","---", (ROUND(VLOOKUP($A807,Sheet1!$B$3:$AH$1266,Sheet1!I$1+(Sheet1!$A$1-1)*10,FALSE),IF(VLOOKUP($A807,Sheet1!$B$3:$AH$1266,Sheet1!I$1+(Sheet1!$A$1-1)*10,FALSE)&gt;99999,-3,IF(VLOOKUP($A807,Sheet1!$B$3:$AH$1266,Sheet1!I$1+(Sheet1!$A$1-1)*10,FALSE)&gt;9999,-2,IF(VLOOKUP($A807,Sheet1!$B$3:$AH$1266,Sheet1!I$1+(Sheet1!$A$1-1)*10,FALSE)&gt;999,-1,0)))))))</f>
        <v>4940</v>
      </c>
      <c r="Z807" s="392">
        <f>IF(ISNA(VLOOKUP($A807,Sheet1!$B$3:$AH$1266,Sheet1!J$1+(Sheet1!$A$1-1)*10,FALSE))=TRUE,"---",IF(VLOOKUP($A807,Sheet1!$B$3:$AH$1266,Sheet1!J$1+(Sheet1!$A$1-1)*10,FALSE)="---","---", (ROUND(VLOOKUP($A807,Sheet1!$B$3:$AH$1266,Sheet1!J$1+(Sheet1!$A$1-1)*10,FALSE),IF(VLOOKUP($A807,Sheet1!$B$3:$AH$1266,Sheet1!J$1+(Sheet1!$A$1-1)*10,FALSE)&gt;99999,-3,IF(VLOOKUP($A807,Sheet1!$B$3:$AH$1266,Sheet1!J$1+(Sheet1!$A$1-1)*10,FALSE)&gt;9999,-2,IF(VLOOKUP($A807,Sheet1!$B$3:$AH$1266,Sheet1!J$1+(Sheet1!$A$1-1)*10,FALSE)&gt;999,-1,0)))))))</f>
        <v>6050</v>
      </c>
      <c r="AA807" s="392">
        <f>IF(ISNA(VLOOKUP($A807,Sheet1!$B$3:$AH$1266,Sheet1!K$1+(Sheet1!$A$1-1)*10,FALSE))=TRUE,"---",IF(VLOOKUP($A807,Sheet1!$B$3:$AH$1266,Sheet1!K$1+(Sheet1!$A$1-1)*10,FALSE)="---","---", (ROUND(VLOOKUP($A807,Sheet1!$B$3:$AH$1266,Sheet1!K$1+(Sheet1!$A$1-1)*10,FALSE),IF(VLOOKUP($A807,Sheet1!$B$3:$AH$1266,Sheet1!K$1+(Sheet1!$A$1-1)*10,FALSE)&gt;99999,-3,IF(VLOOKUP($A807,Sheet1!$B$3:$AH$1266,Sheet1!K$1+(Sheet1!$A$1-1)*10,FALSE)&gt;9999,-2,IF(VLOOKUP($A807,Sheet1!$B$3:$AH$1266,Sheet1!K$1+(Sheet1!$A$1-1)*10,FALSE)&gt;999,-1,0)))))))</f>
        <v>6900</v>
      </c>
      <c r="AB807" s="392">
        <f>IF(ISNA(VLOOKUP($A807,Sheet1!$B$3:$AH$1266,Sheet1!L$1+(Sheet1!$A$1-1)*10,FALSE))=TRUE,"---",IF(VLOOKUP($A807,Sheet1!$B$3:$AH$1266,Sheet1!L$1+(Sheet1!$A$1-1)*10,FALSE)="---","---", (ROUND(VLOOKUP($A807,Sheet1!$B$3:$AH$1266,Sheet1!L$1+(Sheet1!$A$1-1)*10,FALSE),IF(VLOOKUP($A807,Sheet1!$B$3:$AH$1266,Sheet1!L$1+(Sheet1!$A$1-1)*10,FALSE)&gt;99999,-3,IF(VLOOKUP($A807,Sheet1!$B$3:$AH$1266,Sheet1!L$1+(Sheet1!$A$1-1)*10,FALSE)&gt;9999,-2,IF(VLOOKUP($A807,Sheet1!$B$3:$AH$1266,Sheet1!L$1+(Sheet1!$A$1-1)*10,FALSE)&gt;999,-1,0)))))))</f>
        <v>7780</v>
      </c>
      <c r="AC807" s="392">
        <f>IF(ISNA(VLOOKUP($A807,Sheet1!$B$3:$AH$1266,Sheet1!M$1+(Sheet1!$A$1-1)*10,FALSE))=TRUE,"---",IF(VLOOKUP($A807,Sheet1!$B$3:$AH$1266,Sheet1!M$1+(Sheet1!$A$1-1)*10,FALSE)="---","---", (ROUND(VLOOKUP($A807,Sheet1!$B$3:$AH$1266,Sheet1!M$1+(Sheet1!$A$1-1)*10,FALSE),IF(VLOOKUP($A807,Sheet1!$B$3:$AH$1266,Sheet1!M$1+(Sheet1!$A$1-1)*10,FALSE)&gt;99999,-3,IF(VLOOKUP($A807,Sheet1!$B$3:$AH$1266,Sheet1!M$1+(Sheet1!$A$1-1)*10,FALSE)&gt;9999,-2,IF(VLOOKUP($A807,Sheet1!$B$3:$AH$1266,Sheet1!M$1+(Sheet1!$A$1-1)*10,FALSE)&gt;999,-1,0)))))))</f>
        <v>8690</v>
      </c>
      <c r="AD807" s="392">
        <f>IF(ISNA(VLOOKUP($A807,Sheet1!$B$3:$AH$1266,Sheet1!N$1+(Sheet1!$A$1-1)*10,FALSE))=TRUE,"---",IF(VLOOKUP($A807,Sheet1!$B$3:$AH$1266,Sheet1!N$1+(Sheet1!$A$1-1)*10,FALSE)="---","---", (ROUND(VLOOKUP($A807,Sheet1!$B$3:$AH$1266,Sheet1!N$1+(Sheet1!$A$1-1)*10,FALSE),IF(VLOOKUP($A807,Sheet1!$B$3:$AH$1266,Sheet1!N$1+(Sheet1!$A$1-1)*10,FALSE)&gt;99999,-3,IF(VLOOKUP($A807,Sheet1!$B$3:$AH$1266,Sheet1!N$1+(Sheet1!$A$1-1)*10,FALSE)&gt;9999,-2,IF(VLOOKUP($A807,Sheet1!$B$3:$AH$1266,Sheet1!N$1+(Sheet1!$A$1-1)*10,FALSE)&gt;999,-1,0)))))))</f>
        <v>9960</v>
      </c>
    </row>
    <row r="808" spans="1:30" ht="25.5" customHeight="1" x14ac:dyDescent="0.25">
      <c r="A808" s="303"/>
      <c r="B808" s="331"/>
      <c r="C808" s="303"/>
      <c r="D808" s="303"/>
      <c r="E808" s="307"/>
      <c r="F808" s="52" t="s">
        <v>4564</v>
      </c>
      <c r="G808" s="127" t="s">
        <v>286</v>
      </c>
      <c r="H808" s="347"/>
      <c r="I808" s="327"/>
      <c r="J808" s="376"/>
      <c r="K808" s="319"/>
      <c r="L808" s="321"/>
      <c r="M808" s="323"/>
      <c r="N808" s="319"/>
      <c r="O808" s="317" t="e">
        <f t="shared" si="27"/>
        <v>#NUM!</v>
      </c>
      <c r="P808" s="317" t="e">
        <f>IF(O808&lt;&gt;"",VLOOKUP($A808,Sheet4!$A$2:$O$1309,14,FALSE)*100,"")</f>
        <v>#NUM!</v>
      </c>
      <c r="Q808" s="317" t="e">
        <f>IF(P808&lt;&gt;"",VLOOKUP($A808,Sheet4!$A$2:$O$1309,15,FALSE)*100,"")</f>
        <v>#NUM!</v>
      </c>
      <c r="R808" s="356" t="e">
        <f t="shared" si="28"/>
        <v>#NUM!</v>
      </c>
      <c r="S808" s="356"/>
      <c r="T808" s="356"/>
      <c r="U808" s="392"/>
      <c r="V808" s="392"/>
      <c r="W808" s="392"/>
      <c r="X808" s="392"/>
      <c r="Y808" s="392"/>
      <c r="Z808" s="392"/>
      <c r="AA808" s="392"/>
      <c r="AB808" s="392"/>
      <c r="AC808" s="392"/>
      <c r="AD808" s="392"/>
    </row>
    <row r="809" spans="1:30" ht="25.5" customHeight="1" x14ac:dyDescent="0.25">
      <c r="A809" s="304" t="s">
        <v>1230</v>
      </c>
      <c r="B809" s="393" t="s">
        <v>1231</v>
      </c>
      <c r="C809" s="304">
        <v>420011</v>
      </c>
      <c r="D809" s="304">
        <v>752301</v>
      </c>
      <c r="E809" s="305" t="s">
        <v>3040</v>
      </c>
      <c r="F809" s="117" t="s">
        <v>4690</v>
      </c>
      <c r="G809" s="118" t="s">
        <v>286</v>
      </c>
      <c r="H809" s="348">
        <v>595</v>
      </c>
      <c r="I809" s="119">
        <v>1379</v>
      </c>
      <c r="J809" s="174">
        <v>20.3</v>
      </c>
      <c r="K809" s="118" t="s">
        <v>24</v>
      </c>
      <c r="L809" s="122">
        <v>46000</v>
      </c>
      <c r="M809" s="123">
        <v>77.3</v>
      </c>
      <c r="N809" s="118" t="s">
        <v>245</v>
      </c>
      <c r="O809" s="71" t="s">
        <v>4405</v>
      </c>
      <c r="P809" s="71" t="s">
        <v>4405</v>
      </c>
      <c r="Q809" s="71" t="s">
        <v>4405</v>
      </c>
      <c r="R809" s="73" t="s">
        <v>4405</v>
      </c>
      <c r="S809" s="357" t="s">
        <v>4366</v>
      </c>
      <c r="T809" s="357" t="str">
        <f>IF(ISNA(VLOOKUP(A809,Sheet1!B$3:C$1266,2,FALSE)=TRUE),"NC",VLOOKUP(A809,Sheet1!B$3:C$1266,2,FALSE))</f>
        <v>Regulated</v>
      </c>
      <c r="U809" s="385">
        <f>IF(ISNA(VLOOKUP($A809,Sheet1!$B$3:$AH$1266,Sheet1!E$1+(Sheet1!$A$1-1)*10,FALSE))=TRUE,"---",IF(VLOOKUP($A809,Sheet1!$B$3:$AH$1266,Sheet1!E$1+(Sheet1!$A$1-1)*10,FALSE)="---","---", (ROUND(VLOOKUP($A809,Sheet1!$B$3:$AH$1266,Sheet1!E$1+(Sheet1!$A$1-1)*10,FALSE),IF(VLOOKUP($A809,Sheet1!$B$3:$AH$1266,Sheet1!E$1+(Sheet1!$A$1-1)*10,FALSE)&gt;99999,-3,IF(VLOOKUP($A809,Sheet1!$B$3:$AH$1266,Sheet1!E$1+(Sheet1!$A$1-1)*10,FALSE)&gt;9999,-2,IF(VLOOKUP($A809,Sheet1!$B$3:$AH$1266,Sheet1!E$1+(Sheet1!$A$1-1)*10,FALSE)&gt;999,-1,0)))))))</f>
        <v>4770</v>
      </c>
      <c r="V809" s="385">
        <f>IF(ISNA(VLOOKUP($A809,Sheet1!$B$3:$AH$1266,Sheet1!F$1+(Sheet1!$A$1-1)*10,FALSE))=TRUE,"---",IF(VLOOKUP($A809,Sheet1!$B$3:$AH$1266,Sheet1!F$1+(Sheet1!$A$1-1)*10,FALSE)="---","---", (ROUND(VLOOKUP($A809,Sheet1!$B$3:$AH$1266,Sheet1!F$1+(Sheet1!$A$1-1)*10,FALSE),IF(VLOOKUP($A809,Sheet1!$B$3:$AH$1266,Sheet1!F$1+(Sheet1!$A$1-1)*10,FALSE)&gt;99999,-3,IF(VLOOKUP($A809,Sheet1!$B$3:$AH$1266,Sheet1!F$1+(Sheet1!$A$1-1)*10,FALSE)&gt;9999,-2,IF(VLOOKUP($A809,Sheet1!$B$3:$AH$1266,Sheet1!F$1+(Sheet1!$A$1-1)*10,FALSE)&gt;999,-1,0)))))))</f>
        <v>5980</v>
      </c>
      <c r="W809" s="385">
        <f>IF(ISNA(VLOOKUP($A809,Sheet1!$B$3:$AH$1266,Sheet1!G$1+(Sheet1!$A$1-1)*10,FALSE))=TRUE,"---",IF(VLOOKUP($A809,Sheet1!$B$3:$AH$1266,Sheet1!G$1+(Sheet1!$A$1-1)*10,FALSE)="---","---", (ROUND(VLOOKUP($A809,Sheet1!$B$3:$AH$1266,Sheet1!G$1+(Sheet1!$A$1-1)*10,FALSE),IF(VLOOKUP($A809,Sheet1!$B$3:$AH$1266,Sheet1!G$1+(Sheet1!$A$1-1)*10,FALSE)&gt;99999,-3,IF(VLOOKUP($A809,Sheet1!$B$3:$AH$1266,Sheet1!G$1+(Sheet1!$A$1-1)*10,FALSE)&gt;9999,-2,IF(VLOOKUP($A809,Sheet1!$B$3:$AH$1266,Sheet1!G$1+(Sheet1!$A$1-1)*10,FALSE)&gt;999,-1,0)))))))</f>
        <v>7650</v>
      </c>
      <c r="X809" s="385">
        <f>IF(ISNA(VLOOKUP($A809,Sheet1!$B$3:$AH$1266,Sheet1!H$1+(Sheet1!$A$1-1)*10,FALSE))=TRUE,"---",IF(VLOOKUP($A809,Sheet1!$B$3:$AH$1266,Sheet1!H$1+(Sheet1!$A$1-1)*10,FALSE)="---","---", (ROUND(VLOOKUP($A809,Sheet1!$B$3:$AH$1266,Sheet1!H$1+(Sheet1!$A$1-1)*10,FALSE),IF(VLOOKUP($A809,Sheet1!$B$3:$AH$1266,Sheet1!H$1+(Sheet1!$A$1-1)*10,FALSE)&gt;99999,-3,IF(VLOOKUP($A809,Sheet1!$B$3:$AH$1266,Sheet1!H$1+(Sheet1!$A$1-1)*10,FALSE)&gt;9999,-2,IF(VLOOKUP($A809,Sheet1!$B$3:$AH$1266,Sheet1!H$1+(Sheet1!$A$1-1)*10,FALSE)&gt;999,-1,0)))))))</f>
        <v>12900</v>
      </c>
      <c r="Y809" s="385">
        <f>IF(ISNA(VLOOKUP($A809,Sheet1!$B$3:$AH$1266,Sheet1!I$1+(Sheet1!$A$1-1)*10,FALSE))=TRUE,"---",IF(VLOOKUP($A809,Sheet1!$B$3:$AH$1266,Sheet1!I$1+(Sheet1!$A$1-1)*10,FALSE)="---","---", (ROUND(VLOOKUP($A809,Sheet1!$B$3:$AH$1266,Sheet1!I$1+(Sheet1!$A$1-1)*10,FALSE),IF(VLOOKUP($A809,Sheet1!$B$3:$AH$1266,Sheet1!I$1+(Sheet1!$A$1-1)*10,FALSE)&gt;99999,-3,IF(VLOOKUP($A809,Sheet1!$B$3:$AH$1266,Sheet1!I$1+(Sheet1!$A$1-1)*10,FALSE)&gt;9999,-2,IF(VLOOKUP($A809,Sheet1!$B$3:$AH$1266,Sheet1!I$1+(Sheet1!$A$1-1)*10,FALSE)&gt;999,-1,0)))))))</f>
        <v>17200</v>
      </c>
      <c r="Z809" s="385">
        <f>IF(ISNA(VLOOKUP($A809,Sheet1!$B$3:$AH$1266,Sheet1!J$1+(Sheet1!$A$1-1)*10,FALSE))=TRUE,"---",IF(VLOOKUP($A809,Sheet1!$B$3:$AH$1266,Sheet1!J$1+(Sheet1!$A$1-1)*10,FALSE)="---","---", (ROUND(VLOOKUP($A809,Sheet1!$B$3:$AH$1266,Sheet1!J$1+(Sheet1!$A$1-1)*10,FALSE),IF(VLOOKUP($A809,Sheet1!$B$3:$AH$1266,Sheet1!J$1+(Sheet1!$A$1-1)*10,FALSE)&gt;99999,-3,IF(VLOOKUP($A809,Sheet1!$B$3:$AH$1266,Sheet1!J$1+(Sheet1!$A$1-1)*10,FALSE)&gt;9999,-2,IF(VLOOKUP($A809,Sheet1!$B$3:$AH$1266,Sheet1!J$1+(Sheet1!$A$1-1)*10,FALSE)&gt;999,-1,0)))))))</f>
        <v>23800</v>
      </c>
      <c r="AA809" s="385">
        <f>IF(ISNA(VLOOKUP($A809,Sheet1!$B$3:$AH$1266,Sheet1!K$1+(Sheet1!$A$1-1)*10,FALSE))=TRUE,"---",IF(VLOOKUP($A809,Sheet1!$B$3:$AH$1266,Sheet1!K$1+(Sheet1!$A$1-1)*10,FALSE)="---","---", (ROUND(VLOOKUP($A809,Sheet1!$B$3:$AH$1266,Sheet1!K$1+(Sheet1!$A$1-1)*10,FALSE),IF(VLOOKUP($A809,Sheet1!$B$3:$AH$1266,Sheet1!K$1+(Sheet1!$A$1-1)*10,FALSE)&gt;99999,-3,IF(VLOOKUP($A809,Sheet1!$B$3:$AH$1266,Sheet1!K$1+(Sheet1!$A$1-1)*10,FALSE)&gt;9999,-2,IF(VLOOKUP($A809,Sheet1!$B$3:$AH$1266,Sheet1!K$1+(Sheet1!$A$1-1)*10,FALSE)&gt;999,-1,0)))))))</f>
        <v>29600</v>
      </c>
      <c r="AB809" s="385">
        <f>IF(ISNA(VLOOKUP($A809,Sheet1!$B$3:$AH$1266,Sheet1!L$1+(Sheet1!$A$1-1)*10,FALSE))=TRUE,"---",IF(VLOOKUP($A809,Sheet1!$B$3:$AH$1266,Sheet1!L$1+(Sheet1!$A$1-1)*10,FALSE)="---","---", (ROUND(VLOOKUP($A809,Sheet1!$B$3:$AH$1266,Sheet1!L$1+(Sheet1!$A$1-1)*10,FALSE),IF(VLOOKUP($A809,Sheet1!$B$3:$AH$1266,Sheet1!L$1+(Sheet1!$A$1-1)*10,FALSE)&gt;99999,-3,IF(VLOOKUP($A809,Sheet1!$B$3:$AH$1266,Sheet1!L$1+(Sheet1!$A$1-1)*10,FALSE)&gt;9999,-2,IF(VLOOKUP($A809,Sheet1!$B$3:$AH$1266,Sheet1!L$1+(Sheet1!$A$1-1)*10,FALSE)&gt;999,-1,0)))))))</f>
        <v>36300</v>
      </c>
      <c r="AC809" s="385">
        <f>IF(ISNA(VLOOKUP($A809,Sheet1!$B$3:$AH$1266,Sheet1!M$1+(Sheet1!$A$1-1)*10,FALSE))=TRUE,"---",IF(VLOOKUP($A809,Sheet1!$B$3:$AH$1266,Sheet1!M$1+(Sheet1!$A$1-1)*10,FALSE)="---","---", (ROUND(VLOOKUP($A809,Sheet1!$B$3:$AH$1266,Sheet1!M$1+(Sheet1!$A$1-1)*10,FALSE),IF(VLOOKUP($A809,Sheet1!$B$3:$AH$1266,Sheet1!M$1+(Sheet1!$A$1-1)*10,FALSE)&gt;99999,-3,IF(VLOOKUP($A809,Sheet1!$B$3:$AH$1266,Sheet1!M$1+(Sheet1!$A$1-1)*10,FALSE)&gt;9999,-2,IF(VLOOKUP($A809,Sheet1!$B$3:$AH$1266,Sheet1!M$1+(Sheet1!$A$1-1)*10,FALSE)&gt;999,-1,0)))))))</f>
        <v>43800</v>
      </c>
      <c r="AD809" s="385">
        <f>IF(ISNA(VLOOKUP($A809,Sheet1!$B$3:$AH$1266,Sheet1!N$1+(Sheet1!$A$1-1)*10,FALSE))=TRUE,"---",IF(VLOOKUP($A809,Sheet1!$B$3:$AH$1266,Sheet1!N$1+(Sheet1!$A$1-1)*10,FALSE)="---","---", (ROUND(VLOOKUP($A809,Sheet1!$B$3:$AH$1266,Sheet1!N$1+(Sheet1!$A$1-1)*10,FALSE),IF(VLOOKUP($A809,Sheet1!$B$3:$AH$1266,Sheet1!N$1+(Sheet1!$A$1-1)*10,FALSE)&gt;99999,-3,IF(VLOOKUP($A809,Sheet1!$B$3:$AH$1266,Sheet1!N$1+(Sheet1!$A$1-1)*10,FALSE)&gt;9999,-2,IF(VLOOKUP($A809,Sheet1!$B$3:$AH$1266,Sheet1!N$1+(Sheet1!$A$1-1)*10,FALSE)&gt;999,-1,0)))))))</f>
        <v>55500</v>
      </c>
    </row>
    <row r="810" spans="1:30" ht="25.5" customHeight="1" x14ac:dyDescent="0.25">
      <c r="A810" s="304"/>
      <c r="B810" s="346"/>
      <c r="C810" s="304"/>
      <c r="D810" s="304"/>
      <c r="E810" s="305" t="e">
        <v>#N/A</v>
      </c>
      <c r="F810" s="345" t="s">
        <v>4634</v>
      </c>
      <c r="G810" s="402" t="s">
        <v>31</v>
      </c>
      <c r="H810" s="348"/>
      <c r="I810" s="119">
        <v>38896</v>
      </c>
      <c r="J810" s="120">
        <v>19.100000000000001</v>
      </c>
      <c r="K810" s="121" t="s">
        <v>4405</v>
      </c>
      <c r="L810" s="122">
        <v>43400</v>
      </c>
      <c r="M810" s="123">
        <v>72.900000000000006</v>
      </c>
      <c r="N810" s="118" t="s">
        <v>92</v>
      </c>
      <c r="O810" s="71">
        <f>IF(U809&lt;&gt;"---",IF(L810&lt;W809,"&gt;50",IF(AND(L810&gt;=W809,L810&lt;=X809),(W$8-(((LOG(L810)-LOG(W809))/((LOG(X809)-LOG(W809)))*(W$8-X$8)))),IF(AND(L810&gt;=X809,L810&lt;=Y809),(X$8-(((LOG(L810)-LOG(X809))/((LOG(Y809)-LOG(X809)))*(X$8-Y$8)))),IF(AND(L810&gt;=Y809,L810&lt;=Z809),(Y$8-(((LOG(L810)-LOG(Y809))/((LOG(Z809)-LOG(Y809)))*(Y$8-Z$8)))),IF(AND(L810&gt;=Z809,L810&lt;=AA809),(Z$8-(((LOG(L810)-LOG(Z809))/((LOG(AA809)-LOG(Z809)))*(Z$8-AA$8)))),IF(AND(L810&gt;=AA809,L810&lt;=AB809),(AA$8-(((LOG(L810)-LOG(AA809))/((LOG(AB809)-LOG(AA809)))*(AA$8-AB$8)))),IF(AND(L810&gt;=AB809,L810&lt;=AC809),(AB$8-(((LOG(L810)-LOG(AB809))/((LOG(AC809)-LOG(AB809)))*(AB$8-AC$8)))),IF(AND(L810&gt;=AC809,L810&lt;=AD809),(AC$8-(((LOG(L810)-LOG(AC809))/((LOG(AD809)-LOG(AC809)))*(AC$8-AD$8)))),IF(L810&gt;AD809*1.1,"&lt;0.2",0.2))))))))),"")</f>
        <v>0.52442383119161562</v>
      </c>
      <c r="P810" s="71">
        <f>IF(O810&lt;&gt;"",VLOOKUP($A809,Sheet4!$A$2:$O$1309,14,FALSE)*100,"")</f>
        <v>0.37994644666760058</v>
      </c>
      <c r="Q810" s="71">
        <f>IF(P810&lt;&gt;"",VLOOKUP($A809,Sheet4!$A$2:$O$1309,15,FALSE)*100,"")</f>
        <v>3.6600108319001512</v>
      </c>
      <c r="R810" s="73" t="str">
        <f t="shared" si="28"/>
        <v>200</v>
      </c>
      <c r="S810" s="357" t="e">
        <v>#N/A</v>
      </c>
      <c r="T810" s="357" t="str">
        <f>IF(ISNA(VLOOKUP(A810,Sheet1!B$3:C$1266,2,FALSE)=TRUE),"ND",VLOOKUP(A810,Sheet1!B$3:C$1266,2,FALSE))</f>
        <v>ND</v>
      </c>
      <c r="U810" s="385" t="str">
        <f>IF(ISNA(VLOOKUP($A810,Sheet1!$B$3:$AH$1266,Sheet1!E$1+(Sheet1!$A$1-1)*10,FALSE))=TRUE,"---",IF(VLOOKUP($A810,Sheet1!$B$3:$AH$1266,Sheet1!E$1+(Sheet1!$A$1-1)*10,FALSE)="---","---", (ROUND(VLOOKUP($A810,Sheet1!$B$3:$AH$1266,Sheet1!E$1+(Sheet1!$A$1-1)*10,FALSE),IF(VLOOKUP($A810,Sheet1!$B$3:$AH$1266,Sheet1!E$1+(Sheet1!$A$1-1)*10,FALSE)&gt;99999,-3,IF(VLOOKUP($A810,Sheet1!$B$3:$AH$1266,Sheet1!E$1+(Sheet1!$A$1-1)*10,FALSE)&gt;9999,-2,IF(VLOOKUP($A810,Sheet1!$B$3:$AH$1266,Sheet1!E$1+(Sheet1!$A$1-1)*10,FALSE)&gt;999,-1,0)))))))</f>
        <v>---</v>
      </c>
      <c r="V810" s="385" t="str">
        <f>IF(ISNA(VLOOKUP($A810,Sheet1!$B$3:$AH$1266,Sheet1!F$1+(Sheet1!$A$1-1)*10,FALSE))=TRUE,"---",IF(VLOOKUP($A810,Sheet1!$B$3:$AH$1266,Sheet1!F$1+(Sheet1!$A$1-1)*10,FALSE)="---","---", (ROUND(VLOOKUP($A810,Sheet1!$B$3:$AH$1266,Sheet1!F$1+(Sheet1!$A$1-1)*10,FALSE),IF(VLOOKUP($A810,Sheet1!$B$3:$AH$1266,Sheet1!F$1+(Sheet1!$A$1-1)*10,FALSE)&gt;99999,-3,IF(VLOOKUP($A810,Sheet1!$B$3:$AH$1266,Sheet1!F$1+(Sheet1!$A$1-1)*10,FALSE)&gt;9999,-2,IF(VLOOKUP($A810,Sheet1!$B$3:$AH$1266,Sheet1!F$1+(Sheet1!$A$1-1)*10,FALSE)&gt;999,-1,0)))))))</f>
        <v>---</v>
      </c>
      <c r="W810" s="385" t="str">
        <f>IF(ISNA(VLOOKUP($A810,Sheet1!$B$3:$AH$1266,Sheet1!G$1+(Sheet1!$A$1-1)*10,FALSE))=TRUE,"---",IF(VLOOKUP($A810,Sheet1!$B$3:$AH$1266,Sheet1!G$1+(Sheet1!$A$1-1)*10,FALSE)="---","---", (ROUND(VLOOKUP($A810,Sheet1!$B$3:$AH$1266,Sheet1!G$1+(Sheet1!$A$1-1)*10,FALSE),IF(VLOOKUP($A810,Sheet1!$B$3:$AH$1266,Sheet1!G$1+(Sheet1!$A$1-1)*10,FALSE)&gt;99999,-3,IF(VLOOKUP($A810,Sheet1!$B$3:$AH$1266,Sheet1!G$1+(Sheet1!$A$1-1)*10,FALSE)&gt;9999,-2,IF(VLOOKUP($A810,Sheet1!$B$3:$AH$1266,Sheet1!G$1+(Sheet1!$A$1-1)*10,FALSE)&gt;999,-1,0)))))))</f>
        <v>---</v>
      </c>
      <c r="X810" s="385" t="str">
        <f>IF(ISNA(VLOOKUP($A810,Sheet1!$B$3:$AH$1266,Sheet1!H$1+(Sheet1!$A$1-1)*10,FALSE))=TRUE,"---",IF(VLOOKUP($A810,Sheet1!$B$3:$AH$1266,Sheet1!H$1+(Sheet1!$A$1-1)*10,FALSE)="---","---", (ROUND(VLOOKUP($A810,Sheet1!$B$3:$AH$1266,Sheet1!H$1+(Sheet1!$A$1-1)*10,FALSE),IF(VLOOKUP($A810,Sheet1!$B$3:$AH$1266,Sheet1!H$1+(Sheet1!$A$1-1)*10,FALSE)&gt;99999,-3,IF(VLOOKUP($A810,Sheet1!$B$3:$AH$1266,Sheet1!H$1+(Sheet1!$A$1-1)*10,FALSE)&gt;9999,-2,IF(VLOOKUP($A810,Sheet1!$B$3:$AH$1266,Sheet1!H$1+(Sheet1!$A$1-1)*10,FALSE)&gt;999,-1,0)))))))</f>
        <v>---</v>
      </c>
      <c r="Y810" s="385" t="str">
        <f>IF(ISNA(VLOOKUP($A810,Sheet1!$B$3:$AH$1266,Sheet1!I$1+(Sheet1!$A$1-1)*10,FALSE))=TRUE,"---",IF(VLOOKUP($A810,Sheet1!$B$3:$AH$1266,Sheet1!I$1+(Sheet1!$A$1-1)*10,FALSE)="---","---", (ROUND(VLOOKUP($A810,Sheet1!$B$3:$AH$1266,Sheet1!I$1+(Sheet1!$A$1-1)*10,FALSE),IF(VLOOKUP($A810,Sheet1!$B$3:$AH$1266,Sheet1!I$1+(Sheet1!$A$1-1)*10,FALSE)&gt;99999,-3,IF(VLOOKUP($A810,Sheet1!$B$3:$AH$1266,Sheet1!I$1+(Sheet1!$A$1-1)*10,FALSE)&gt;9999,-2,IF(VLOOKUP($A810,Sheet1!$B$3:$AH$1266,Sheet1!I$1+(Sheet1!$A$1-1)*10,FALSE)&gt;999,-1,0)))))))</f>
        <v>---</v>
      </c>
      <c r="Z810" s="385" t="str">
        <f>IF(ISNA(VLOOKUP($A810,Sheet1!$B$3:$AH$1266,Sheet1!J$1+(Sheet1!$A$1-1)*10,FALSE))=TRUE,"---",IF(VLOOKUP($A810,Sheet1!$B$3:$AH$1266,Sheet1!J$1+(Sheet1!$A$1-1)*10,FALSE)="---","---", (ROUND(VLOOKUP($A810,Sheet1!$B$3:$AH$1266,Sheet1!J$1+(Sheet1!$A$1-1)*10,FALSE),IF(VLOOKUP($A810,Sheet1!$B$3:$AH$1266,Sheet1!J$1+(Sheet1!$A$1-1)*10,FALSE)&gt;99999,-3,IF(VLOOKUP($A810,Sheet1!$B$3:$AH$1266,Sheet1!J$1+(Sheet1!$A$1-1)*10,FALSE)&gt;9999,-2,IF(VLOOKUP($A810,Sheet1!$B$3:$AH$1266,Sheet1!J$1+(Sheet1!$A$1-1)*10,FALSE)&gt;999,-1,0)))))))</f>
        <v>---</v>
      </c>
      <c r="AA810" s="385" t="str">
        <f>IF(ISNA(VLOOKUP($A810,Sheet1!$B$3:$AH$1266,Sheet1!K$1+(Sheet1!$A$1-1)*10,FALSE))=TRUE,"---",IF(VLOOKUP($A810,Sheet1!$B$3:$AH$1266,Sheet1!K$1+(Sheet1!$A$1-1)*10,FALSE)="---","---", (ROUND(VLOOKUP($A810,Sheet1!$B$3:$AH$1266,Sheet1!K$1+(Sheet1!$A$1-1)*10,FALSE),IF(VLOOKUP($A810,Sheet1!$B$3:$AH$1266,Sheet1!K$1+(Sheet1!$A$1-1)*10,FALSE)&gt;99999,-3,IF(VLOOKUP($A810,Sheet1!$B$3:$AH$1266,Sheet1!K$1+(Sheet1!$A$1-1)*10,FALSE)&gt;9999,-2,IF(VLOOKUP($A810,Sheet1!$B$3:$AH$1266,Sheet1!K$1+(Sheet1!$A$1-1)*10,FALSE)&gt;999,-1,0)))))))</f>
        <v>---</v>
      </c>
      <c r="AB810" s="385" t="str">
        <f>IF(ISNA(VLOOKUP($A810,Sheet1!$B$3:$AH$1266,Sheet1!L$1+(Sheet1!$A$1-1)*10,FALSE))=TRUE,"---",IF(VLOOKUP($A810,Sheet1!$B$3:$AH$1266,Sheet1!L$1+(Sheet1!$A$1-1)*10,FALSE)="---","---", (ROUND(VLOOKUP($A810,Sheet1!$B$3:$AH$1266,Sheet1!L$1+(Sheet1!$A$1-1)*10,FALSE),IF(VLOOKUP($A810,Sheet1!$B$3:$AH$1266,Sheet1!L$1+(Sheet1!$A$1-1)*10,FALSE)&gt;99999,-3,IF(VLOOKUP($A810,Sheet1!$B$3:$AH$1266,Sheet1!L$1+(Sheet1!$A$1-1)*10,FALSE)&gt;9999,-2,IF(VLOOKUP($A810,Sheet1!$B$3:$AH$1266,Sheet1!L$1+(Sheet1!$A$1-1)*10,FALSE)&gt;999,-1,0)))))))</f>
        <v>---</v>
      </c>
      <c r="AC810" s="385" t="str">
        <f>IF(ISNA(VLOOKUP($A810,Sheet1!$B$3:$AH$1266,Sheet1!M$1+(Sheet1!$A$1-1)*10,FALSE))=TRUE,"---",IF(VLOOKUP($A810,Sheet1!$B$3:$AH$1266,Sheet1!M$1+(Sheet1!$A$1-1)*10,FALSE)="---","---", (ROUND(VLOOKUP($A810,Sheet1!$B$3:$AH$1266,Sheet1!M$1+(Sheet1!$A$1-1)*10,FALSE),IF(VLOOKUP($A810,Sheet1!$B$3:$AH$1266,Sheet1!M$1+(Sheet1!$A$1-1)*10,FALSE)&gt;99999,-3,IF(VLOOKUP($A810,Sheet1!$B$3:$AH$1266,Sheet1!M$1+(Sheet1!$A$1-1)*10,FALSE)&gt;9999,-2,IF(VLOOKUP($A810,Sheet1!$B$3:$AH$1266,Sheet1!M$1+(Sheet1!$A$1-1)*10,FALSE)&gt;999,-1,0)))))))</f>
        <v>---</v>
      </c>
      <c r="AD810" s="385" t="str">
        <f>IF(ISNA(VLOOKUP($A810,Sheet1!$B$3:$AH$1266,Sheet1!N$1+(Sheet1!$A$1-1)*10,FALSE))=TRUE,"---",IF(VLOOKUP($A810,Sheet1!$B$3:$AH$1266,Sheet1!N$1+(Sheet1!$A$1-1)*10,FALSE)="---","---", (ROUND(VLOOKUP($A810,Sheet1!$B$3:$AH$1266,Sheet1!N$1+(Sheet1!$A$1-1)*10,FALSE),IF(VLOOKUP($A810,Sheet1!$B$3:$AH$1266,Sheet1!N$1+(Sheet1!$A$1-1)*10,FALSE)&gt;99999,-3,IF(VLOOKUP($A810,Sheet1!$B$3:$AH$1266,Sheet1!N$1+(Sheet1!$A$1-1)*10,FALSE)&gt;9999,-2,IF(VLOOKUP($A810,Sheet1!$B$3:$AH$1266,Sheet1!N$1+(Sheet1!$A$1-1)*10,FALSE)&gt;999,-1,0)))))))</f>
        <v>---</v>
      </c>
    </row>
    <row r="811" spans="1:30" ht="25.5" customHeight="1" x14ac:dyDescent="0.25">
      <c r="A811" s="304"/>
      <c r="B811" s="346"/>
      <c r="C811" s="304"/>
      <c r="D811" s="304"/>
      <c r="E811" s="305" t="e">
        <v>#N/A</v>
      </c>
      <c r="F811" s="346"/>
      <c r="G811" s="403"/>
      <c r="H811" s="348"/>
      <c r="I811" s="119">
        <v>17614</v>
      </c>
      <c r="J811" s="120">
        <v>15.69</v>
      </c>
      <c r="K811" s="118" t="s">
        <v>20</v>
      </c>
      <c r="L811" s="122">
        <v>28900</v>
      </c>
      <c r="M811" s="123">
        <v>48.6</v>
      </c>
      <c r="N811" s="118" t="s">
        <v>286</v>
      </c>
      <c r="O811" s="71" t="s">
        <v>4405</v>
      </c>
      <c r="P811" s="71" t="s">
        <v>4405</v>
      </c>
      <c r="Q811" s="71" t="s">
        <v>4405</v>
      </c>
      <c r="R811" s="73" t="s">
        <v>4405</v>
      </c>
      <c r="S811" s="357" t="e">
        <v>#N/A</v>
      </c>
      <c r="T811" s="357" t="str">
        <f>IF(ISNA(VLOOKUP(A811,Sheet1!B$3:C$1266,2,FALSE)=TRUE),"ND",VLOOKUP(A811,Sheet1!B$3:C$1266,2,FALSE))</f>
        <v>ND</v>
      </c>
      <c r="U811" s="385" t="str">
        <f>IF(ISNA(VLOOKUP($A811,Sheet1!$B$3:$AH$1266,Sheet1!E$1+(Sheet1!$A$1-1)*10,FALSE))=TRUE,"---",IF(VLOOKUP($A811,Sheet1!$B$3:$AH$1266,Sheet1!E$1+(Sheet1!$A$1-1)*10,FALSE)="---","---", (ROUND(VLOOKUP($A811,Sheet1!$B$3:$AH$1266,Sheet1!E$1+(Sheet1!$A$1-1)*10,FALSE),IF(VLOOKUP($A811,Sheet1!$B$3:$AH$1266,Sheet1!E$1+(Sheet1!$A$1-1)*10,FALSE)&gt;99999,-3,IF(VLOOKUP($A811,Sheet1!$B$3:$AH$1266,Sheet1!E$1+(Sheet1!$A$1-1)*10,FALSE)&gt;9999,-2,IF(VLOOKUP($A811,Sheet1!$B$3:$AH$1266,Sheet1!E$1+(Sheet1!$A$1-1)*10,FALSE)&gt;999,-1,0)))))))</f>
        <v>---</v>
      </c>
      <c r="V811" s="385" t="str">
        <f>IF(ISNA(VLOOKUP($A811,Sheet1!$B$3:$AH$1266,Sheet1!F$1+(Sheet1!$A$1-1)*10,FALSE))=TRUE,"---",IF(VLOOKUP($A811,Sheet1!$B$3:$AH$1266,Sheet1!F$1+(Sheet1!$A$1-1)*10,FALSE)="---","---", (ROUND(VLOOKUP($A811,Sheet1!$B$3:$AH$1266,Sheet1!F$1+(Sheet1!$A$1-1)*10,FALSE),IF(VLOOKUP($A811,Sheet1!$B$3:$AH$1266,Sheet1!F$1+(Sheet1!$A$1-1)*10,FALSE)&gt;99999,-3,IF(VLOOKUP($A811,Sheet1!$B$3:$AH$1266,Sheet1!F$1+(Sheet1!$A$1-1)*10,FALSE)&gt;9999,-2,IF(VLOOKUP($A811,Sheet1!$B$3:$AH$1266,Sheet1!F$1+(Sheet1!$A$1-1)*10,FALSE)&gt;999,-1,0)))))))</f>
        <v>---</v>
      </c>
      <c r="W811" s="385" t="str">
        <f>IF(ISNA(VLOOKUP($A811,Sheet1!$B$3:$AH$1266,Sheet1!G$1+(Sheet1!$A$1-1)*10,FALSE))=TRUE,"---",IF(VLOOKUP($A811,Sheet1!$B$3:$AH$1266,Sheet1!G$1+(Sheet1!$A$1-1)*10,FALSE)="---","---", (ROUND(VLOOKUP($A811,Sheet1!$B$3:$AH$1266,Sheet1!G$1+(Sheet1!$A$1-1)*10,FALSE),IF(VLOOKUP($A811,Sheet1!$B$3:$AH$1266,Sheet1!G$1+(Sheet1!$A$1-1)*10,FALSE)&gt;99999,-3,IF(VLOOKUP($A811,Sheet1!$B$3:$AH$1266,Sheet1!G$1+(Sheet1!$A$1-1)*10,FALSE)&gt;9999,-2,IF(VLOOKUP($A811,Sheet1!$B$3:$AH$1266,Sheet1!G$1+(Sheet1!$A$1-1)*10,FALSE)&gt;999,-1,0)))))))</f>
        <v>---</v>
      </c>
      <c r="X811" s="385" t="str">
        <f>IF(ISNA(VLOOKUP($A811,Sheet1!$B$3:$AH$1266,Sheet1!H$1+(Sheet1!$A$1-1)*10,FALSE))=TRUE,"---",IF(VLOOKUP($A811,Sheet1!$B$3:$AH$1266,Sheet1!H$1+(Sheet1!$A$1-1)*10,FALSE)="---","---", (ROUND(VLOOKUP($A811,Sheet1!$B$3:$AH$1266,Sheet1!H$1+(Sheet1!$A$1-1)*10,FALSE),IF(VLOOKUP($A811,Sheet1!$B$3:$AH$1266,Sheet1!H$1+(Sheet1!$A$1-1)*10,FALSE)&gt;99999,-3,IF(VLOOKUP($A811,Sheet1!$B$3:$AH$1266,Sheet1!H$1+(Sheet1!$A$1-1)*10,FALSE)&gt;9999,-2,IF(VLOOKUP($A811,Sheet1!$B$3:$AH$1266,Sheet1!H$1+(Sheet1!$A$1-1)*10,FALSE)&gt;999,-1,0)))))))</f>
        <v>---</v>
      </c>
      <c r="Y811" s="385" t="str">
        <f>IF(ISNA(VLOOKUP($A811,Sheet1!$B$3:$AH$1266,Sheet1!I$1+(Sheet1!$A$1-1)*10,FALSE))=TRUE,"---",IF(VLOOKUP($A811,Sheet1!$B$3:$AH$1266,Sheet1!I$1+(Sheet1!$A$1-1)*10,FALSE)="---","---", (ROUND(VLOOKUP($A811,Sheet1!$B$3:$AH$1266,Sheet1!I$1+(Sheet1!$A$1-1)*10,FALSE),IF(VLOOKUP($A811,Sheet1!$B$3:$AH$1266,Sheet1!I$1+(Sheet1!$A$1-1)*10,FALSE)&gt;99999,-3,IF(VLOOKUP($A811,Sheet1!$B$3:$AH$1266,Sheet1!I$1+(Sheet1!$A$1-1)*10,FALSE)&gt;9999,-2,IF(VLOOKUP($A811,Sheet1!$B$3:$AH$1266,Sheet1!I$1+(Sheet1!$A$1-1)*10,FALSE)&gt;999,-1,0)))))))</f>
        <v>---</v>
      </c>
      <c r="Z811" s="385" t="str">
        <f>IF(ISNA(VLOOKUP($A811,Sheet1!$B$3:$AH$1266,Sheet1!J$1+(Sheet1!$A$1-1)*10,FALSE))=TRUE,"---",IF(VLOOKUP($A811,Sheet1!$B$3:$AH$1266,Sheet1!J$1+(Sheet1!$A$1-1)*10,FALSE)="---","---", (ROUND(VLOOKUP($A811,Sheet1!$B$3:$AH$1266,Sheet1!J$1+(Sheet1!$A$1-1)*10,FALSE),IF(VLOOKUP($A811,Sheet1!$B$3:$AH$1266,Sheet1!J$1+(Sheet1!$A$1-1)*10,FALSE)&gt;99999,-3,IF(VLOOKUP($A811,Sheet1!$B$3:$AH$1266,Sheet1!J$1+(Sheet1!$A$1-1)*10,FALSE)&gt;9999,-2,IF(VLOOKUP($A811,Sheet1!$B$3:$AH$1266,Sheet1!J$1+(Sheet1!$A$1-1)*10,FALSE)&gt;999,-1,0)))))))</f>
        <v>---</v>
      </c>
      <c r="AA811" s="385" t="str">
        <f>IF(ISNA(VLOOKUP($A811,Sheet1!$B$3:$AH$1266,Sheet1!K$1+(Sheet1!$A$1-1)*10,FALSE))=TRUE,"---",IF(VLOOKUP($A811,Sheet1!$B$3:$AH$1266,Sheet1!K$1+(Sheet1!$A$1-1)*10,FALSE)="---","---", (ROUND(VLOOKUP($A811,Sheet1!$B$3:$AH$1266,Sheet1!K$1+(Sheet1!$A$1-1)*10,FALSE),IF(VLOOKUP($A811,Sheet1!$B$3:$AH$1266,Sheet1!K$1+(Sheet1!$A$1-1)*10,FALSE)&gt;99999,-3,IF(VLOOKUP($A811,Sheet1!$B$3:$AH$1266,Sheet1!K$1+(Sheet1!$A$1-1)*10,FALSE)&gt;9999,-2,IF(VLOOKUP($A811,Sheet1!$B$3:$AH$1266,Sheet1!K$1+(Sheet1!$A$1-1)*10,FALSE)&gt;999,-1,0)))))))</f>
        <v>---</v>
      </c>
      <c r="AB811" s="385" t="str">
        <f>IF(ISNA(VLOOKUP($A811,Sheet1!$B$3:$AH$1266,Sheet1!L$1+(Sheet1!$A$1-1)*10,FALSE))=TRUE,"---",IF(VLOOKUP($A811,Sheet1!$B$3:$AH$1266,Sheet1!L$1+(Sheet1!$A$1-1)*10,FALSE)="---","---", (ROUND(VLOOKUP($A811,Sheet1!$B$3:$AH$1266,Sheet1!L$1+(Sheet1!$A$1-1)*10,FALSE),IF(VLOOKUP($A811,Sheet1!$B$3:$AH$1266,Sheet1!L$1+(Sheet1!$A$1-1)*10,FALSE)&gt;99999,-3,IF(VLOOKUP($A811,Sheet1!$B$3:$AH$1266,Sheet1!L$1+(Sheet1!$A$1-1)*10,FALSE)&gt;9999,-2,IF(VLOOKUP($A811,Sheet1!$B$3:$AH$1266,Sheet1!L$1+(Sheet1!$A$1-1)*10,FALSE)&gt;999,-1,0)))))))</f>
        <v>---</v>
      </c>
      <c r="AC811" s="385" t="str">
        <f>IF(ISNA(VLOOKUP($A811,Sheet1!$B$3:$AH$1266,Sheet1!M$1+(Sheet1!$A$1-1)*10,FALSE))=TRUE,"---",IF(VLOOKUP($A811,Sheet1!$B$3:$AH$1266,Sheet1!M$1+(Sheet1!$A$1-1)*10,FALSE)="---","---", (ROUND(VLOOKUP($A811,Sheet1!$B$3:$AH$1266,Sheet1!M$1+(Sheet1!$A$1-1)*10,FALSE),IF(VLOOKUP($A811,Sheet1!$B$3:$AH$1266,Sheet1!M$1+(Sheet1!$A$1-1)*10,FALSE)&gt;99999,-3,IF(VLOOKUP($A811,Sheet1!$B$3:$AH$1266,Sheet1!M$1+(Sheet1!$A$1-1)*10,FALSE)&gt;9999,-2,IF(VLOOKUP($A811,Sheet1!$B$3:$AH$1266,Sheet1!M$1+(Sheet1!$A$1-1)*10,FALSE)&gt;999,-1,0)))))))</f>
        <v>---</v>
      </c>
      <c r="AD811" s="385" t="str">
        <f>IF(ISNA(VLOOKUP($A811,Sheet1!$B$3:$AH$1266,Sheet1!N$1+(Sheet1!$A$1-1)*10,FALSE))=TRUE,"---",IF(VLOOKUP($A811,Sheet1!$B$3:$AH$1266,Sheet1!N$1+(Sheet1!$A$1-1)*10,FALSE)="---","---", (ROUND(VLOOKUP($A811,Sheet1!$B$3:$AH$1266,Sheet1!N$1+(Sheet1!$A$1-1)*10,FALSE),IF(VLOOKUP($A811,Sheet1!$B$3:$AH$1266,Sheet1!N$1+(Sheet1!$A$1-1)*10,FALSE)&gt;99999,-3,IF(VLOOKUP($A811,Sheet1!$B$3:$AH$1266,Sheet1!N$1+(Sheet1!$A$1-1)*10,FALSE)&gt;9999,-2,IF(VLOOKUP($A811,Sheet1!$B$3:$AH$1266,Sheet1!N$1+(Sheet1!$A$1-1)*10,FALSE)&gt;999,-1,0)))))))</f>
        <v>---</v>
      </c>
    </row>
    <row r="812" spans="1:30" ht="25.5" customHeight="1" x14ac:dyDescent="0.25">
      <c r="A812" s="304"/>
      <c r="B812" s="346"/>
      <c r="C812" s="304"/>
      <c r="D812" s="304"/>
      <c r="E812" s="305" t="e">
        <v>#N/A</v>
      </c>
      <c r="F812" s="355"/>
      <c r="G812" s="404"/>
      <c r="H812" s="348"/>
      <c r="I812" s="119">
        <v>9040</v>
      </c>
      <c r="J812" s="174">
        <v>15.8</v>
      </c>
      <c r="K812" s="118" t="s">
        <v>20</v>
      </c>
      <c r="L812" s="122">
        <v>26500</v>
      </c>
      <c r="M812" s="123">
        <v>44.5</v>
      </c>
      <c r="N812" s="118" t="s">
        <v>828</v>
      </c>
      <c r="O812" s="71" t="s">
        <v>4405</v>
      </c>
      <c r="P812" s="71" t="s">
        <v>4405</v>
      </c>
      <c r="Q812" s="71" t="s">
        <v>4405</v>
      </c>
      <c r="R812" s="73" t="s">
        <v>4405</v>
      </c>
      <c r="S812" s="357" t="e">
        <v>#N/A</v>
      </c>
      <c r="T812" s="357" t="str">
        <f>IF(ISNA(VLOOKUP(A812,Sheet1!B$3:C$1266,2,FALSE)=TRUE),"ND",VLOOKUP(A812,Sheet1!B$3:C$1266,2,FALSE))</f>
        <v>ND</v>
      </c>
      <c r="U812" s="385" t="str">
        <f>IF(ISNA(VLOOKUP($A812,Sheet1!$B$3:$AH$1266,Sheet1!E$1+(Sheet1!$A$1-1)*10,FALSE))=TRUE,"---",IF(VLOOKUP($A812,Sheet1!$B$3:$AH$1266,Sheet1!E$1+(Sheet1!$A$1-1)*10,FALSE)="---","---", (ROUND(VLOOKUP($A812,Sheet1!$B$3:$AH$1266,Sheet1!E$1+(Sheet1!$A$1-1)*10,FALSE),IF(VLOOKUP($A812,Sheet1!$B$3:$AH$1266,Sheet1!E$1+(Sheet1!$A$1-1)*10,FALSE)&gt;99999,-3,IF(VLOOKUP($A812,Sheet1!$B$3:$AH$1266,Sheet1!E$1+(Sheet1!$A$1-1)*10,FALSE)&gt;9999,-2,IF(VLOOKUP($A812,Sheet1!$B$3:$AH$1266,Sheet1!E$1+(Sheet1!$A$1-1)*10,FALSE)&gt;999,-1,0)))))))</f>
        <v>---</v>
      </c>
      <c r="V812" s="385" t="str">
        <f>IF(ISNA(VLOOKUP($A812,Sheet1!$B$3:$AH$1266,Sheet1!F$1+(Sheet1!$A$1-1)*10,FALSE))=TRUE,"---",IF(VLOOKUP($A812,Sheet1!$B$3:$AH$1266,Sheet1!F$1+(Sheet1!$A$1-1)*10,FALSE)="---","---", (ROUND(VLOOKUP($A812,Sheet1!$B$3:$AH$1266,Sheet1!F$1+(Sheet1!$A$1-1)*10,FALSE),IF(VLOOKUP($A812,Sheet1!$B$3:$AH$1266,Sheet1!F$1+(Sheet1!$A$1-1)*10,FALSE)&gt;99999,-3,IF(VLOOKUP($A812,Sheet1!$B$3:$AH$1266,Sheet1!F$1+(Sheet1!$A$1-1)*10,FALSE)&gt;9999,-2,IF(VLOOKUP($A812,Sheet1!$B$3:$AH$1266,Sheet1!F$1+(Sheet1!$A$1-1)*10,FALSE)&gt;999,-1,0)))))))</f>
        <v>---</v>
      </c>
      <c r="W812" s="385" t="str">
        <f>IF(ISNA(VLOOKUP($A812,Sheet1!$B$3:$AH$1266,Sheet1!G$1+(Sheet1!$A$1-1)*10,FALSE))=TRUE,"---",IF(VLOOKUP($A812,Sheet1!$B$3:$AH$1266,Sheet1!G$1+(Sheet1!$A$1-1)*10,FALSE)="---","---", (ROUND(VLOOKUP($A812,Sheet1!$B$3:$AH$1266,Sheet1!G$1+(Sheet1!$A$1-1)*10,FALSE),IF(VLOOKUP($A812,Sheet1!$B$3:$AH$1266,Sheet1!G$1+(Sheet1!$A$1-1)*10,FALSE)&gt;99999,-3,IF(VLOOKUP($A812,Sheet1!$B$3:$AH$1266,Sheet1!G$1+(Sheet1!$A$1-1)*10,FALSE)&gt;9999,-2,IF(VLOOKUP($A812,Sheet1!$B$3:$AH$1266,Sheet1!G$1+(Sheet1!$A$1-1)*10,FALSE)&gt;999,-1,0)))))))</f>
        <v>---</v>
      </c>
      <c r="X812" s="385" t="str">
        <f>IF(ISNA(VLOOKUP($A812,Sheet1!$B$3:$AH$1266,Sheet1!H$1+(Sheet1!$A$1-1)*10,FALSE))=TRUE,"---",IF(VLOOKUP($A812,Sheet1!$B$3:$AH$1266,Sheet1!H$1+(Sheet1!$A$1-1)*10,FALSE)="---","---", (ROUND(VLOOKUP($A812,Sheet1!$B$3:$AH$1266,Sheet1!H$1+(Sheet1!$A$1-1)*10,FALSE),IF(VLOOKUP($A812,Sheet1!$B$3:$AH$1266,Sheet1!H$1+(Sheet1!$A$1-1)*10,FALSE)&gt;99999,-3,IF(VLOOKUP($A812,Sheet1!$B$3:$AH$1266,Sheet1!H$1+(Sheet1!$A$1-1)*10,FALSE)&gt;9999,-2,IF(VLOOKUP($A812,Sheet1!$B$3:$AH$1266,Sheet1!H$1+(Sheet1!$A$1-1)*10,FALSE)&gt;999,-1,0)))))))</f>
        <v>---</v>
      </c>
      <c r="Y812" s="385" t="str">
        <f>IF(ISNA(VLOOKUP($A812,Sheet1!$B$3:$AH$1266,Sheet1!I$1+(Sheet1!$A$1-1)*10,FALSE))=TRUE,"---",IF(VLOOKUP($A812,Sheet1!$B$3:$AH$1266,Sheet1!I$1+(Sheet1!$A$1-1)*10,FALSE)="---","---", (ROUND(VLOOKUP($A812,Sheet1!$B$3:$AH$1266,Sheet1!I$1+(Sheet1!$A$1-1)*10,FALSE),IF(VLOOKUP($A812,Sheet1!$B$3:$AH$1266,Sheet1!I$1+(Sheet1!$A$1-1)*10,FALSE)&gt;99999,-3,IF(VLOOKUP($A812,Sheet1!$B$3:$AH$1266,Sheet1!I$1+(Sheet1!$A$1-1)*10,FALSE)&gt;9999,-2,IF(VLOOKUP($A812,Sheet1!$B$3:$AH$1266,Sheet1!I$1+(Sheet1!$A$1-1)*10,FALSE)&gt;999,-1,0)))))))</f>
        <v>---</v>
      </c>
      <c r="Z812" s="385" t="str">
        <f>IF(ISNA(VLOOKUP($A812,Sheet1!$B$3:$AH$1266,Sheet1!J$1+(Sheet1!$A$1-1)*10,FALSE))=TRUE,"---",IF(VLOOKUP($A812,Sheet1!$B$3:$AH$1266,Sheet1!J$1+(Sheet1!$A$1-1)*10,FALSE)="---","---", (ROUND(VLOOKUP($A812,Sheet1!$B$3:$AH$1266,Sheet1!J$1+(Sheet1!$A$1-1)*10,FALSE),IF(VLOOKUP($A812,Sheet1!$B$3:$AH$1266,Sheet1!J$1+(Sheet1!$A$1-1)*10,FALSE)&gt;99999,-3,IF(VLOOKUP($A812,Sheet1!$B$3:$AH$1266,Sheet1!J$1+(Sheet1!$A$1-1)*10,FALSE)&gt;9999,-2,IF(VLOOKUP($A812,Sheet1!$B$3:$AH$1266,Sheet1!J$1+(Sheet1!$A$1-1)*10,FALSE)&gt;999,-1,0)))))))</f>
        <v>---</v>
      </c>
      <c r="AA812" s="385" t="str">
        <f>IF(ISNA(VLOOKUP($A812,Sheet1!$B$3:$AH$1266,Sheet1!K$1+(Sheet1!$A$1-1)*10,FALSE))=TRUE,"---",IF(VLOOKUP($A812,Sheet1!$B$3:$AH$1266,Sheet1!K$1+(Sheet1!$A$1-1)*10,FALSE)="---","---", (ROUND(VLOOKUP($A812,Sheet1!$B$3:$AH$1266,Sheet1!K$1+(Sheet1!$A$1-1)*10,FALSE),IF(VLOOKUP($A812,Sheet1!$B$3:$AH$1266,Sheet1!K$1+(Sheet1!$A$1-1)*10,FALSE)&gt;99999,-3,IF(VLOOKUP($A812,Sheet1!$B$3:$AH$1266,Sheet1!K$1+(Sheet1!$A$1-1)*10,FALSE)&gt;9999,-2,IF(VLOOKUP($A812,Sheet1!$B$3:$AH$1266,Sheet1!K$1+(Sheet1!$A$1-1)*10,FALSE)&gt;999,-1,0)))))))</f>
        <v>---</v>
      </c>
      <c r="AB812" s="385" t="str">
        <f>IF(ISNA(VLOOKUP($A812,Sheet1!$B$3:$AH$1266,Sheet1!L$1+(Sheet1!$A$1-1)*10,FALSE))=TRUE,"---",IF(VLOOKUP($A812,Sheet1!$B$3:$AH$1266,Sheet1!L$1+(Sheet1!$A$1-1)*10,FALSE)="---","---", (ROUND(VLOOKUP($A812,Sheet1!$B$3:$AH$1266,Sheet1!L$1+(Sheet1!$A$1-1)*10,FALSE),IF(VLOOKUP($A812,Sheet1!$B$3:$AH$1266,Sheet1!L$1+(Sheet1!$A$1-1)*10,FALSE)&gt;99999,-3,IF(VLOOKUP($A812,Sheet1!$B$3:$AH$1266,Sheet1!L$1+(Sheet1!$A$1-1)*10,FALSE)&gt;9999,-2,IF(VLOOKUP($A812,Sheet1!$B$3:$AH$1266,Sheet1!L$1+(Sheet1!$A$1-1)*10,FALSE)&gt;999,-1,0)))))))</f>
        <v>---</v>
      </c>
      <c r="AC812" s="385" t="str">
        <f>IF(ISNA(VLOOKUP($A812,Sheet1!$B$3:$AH$1266,Sheet1!M$1+(Sheet1!$A$1-1)*10,FALSE))=TRUE,"---",IF(VLOOKUP($A812,Sheet1!$B$3:$AH$1266,Sheet1!M$1+(Sheet1!$A$1-1)*10,FALSE)="---","---", (ROUND(VLOOKUP($A812,Sheet1!$B$3:$AH$1266,Sheet1!M$1+(Sheet1!$A$1-1)*10,FALSE),IF(VLOOKUP($A812,Sheet1!$B$3:$AH$1266,Sheet1!M$1+(Sheet1!$A$1-1)*10,FALSE)&gt;99999,-3,IF(VLOOKUP($A812,Sheet1!$B$3:$AH$1266,Sheet1!M$1+(Sheet1!$A$1-1)*10,FALSE)&gt;9999,-2,IF(VLOOKUP($A812,Sheet1!$B$3:$AH$1266,Sheet1!M$1+(Sheet1!$A$1-1)*10,FALSE)&gt;999,-1,0)))))))</f>
        <v>---</v>
      </c>
      <c r="AD812" s="385" t="str">
        <f>IF(ISNA(VLOOKUP($A812,Sheet1!$B$3:$AH$1266,Sheet1!N$1+(Sheet1!$A$1-1)*10,FALSE))=TRUE,"---",IF(VLOOKUP($A812,Sheet1!$B$3:$AH$1266,Sheet1!N$1+(Sheet1!$A$1-1)*10,FALSE)="---","---", (ROUND(VLOOKUP($A812,Sheet1!$B$3:$AH$1266,Sheet1!N$1+(Sheet1!$A$1-1)*10,FALSE),IF(VLOOKUP($A812,Sheet1!$B$3:$AH$1266,Sheet1!N$1+(Sheet1!$A$1-1)*10,FALSE)&gt;99999,-3,IF(VLOOKUP($A812,Sheet1!$B$3:$AH$1266,Sheet1!N$1+(Sheet1!$A$1-1)*10,FALSE)&gt;9999,-2,IF(VLOOKUP($A812,Sheet1!$B$3:$AH$1266,Sheet1!N$1+(Sheet1!$A$1-1)*10,FALSE)&gt;999,-1,0)))))))</f>
        <v>---</v>
      </c>
    </row>
    <row r="813" spans="1:30" ht="25.5" customHeight="1" x14ac:dyDescent="0.25">
      <c r="A813" s="125" t="s">
        <v>1232</v>
      </c>
      <c r="B813" s="126" t="s">
        <v>1233</v>
      </c>
      <c r="C813" s="125">
        <v>415708</v>
      </c>
      <c r="D813" s="125">
        <v>751730</v>
      </c>
      <c r="E813" s="70" t="s">
        <v>3040</v>
      </c>
      <c r="F813" s="52" t="s">
        <v>4691</v>
      </c>
      <c r="G813" s="127" t="s">
        <v>286</v>
      </c>
      <c r="H813" s="128">
        <v>650</v>
      </c>
      <c r="I813" s="112">
        <v>1379</v>
      </c>
      <c r="J813" s="140" t="s">
        <v>4405</v>
      </c>
      <c r="K813" s="127" t="s">
        <v>17</v>
      </c>
      <c r="L813" s="115">
        <v>33740</v>
      </c>
      <c r="M813" s="116">
        <v>51.9</v>
      </c>
      <c r="N813" s="127" t="s">
        <v>4391</v>
      </c>
      <c r="O813" s="68" t="s">
        <v>4405</v>
      </c>
      <c r="P813" s="68" t="s">
        <v>4405</v>
      </c>
      <c r="Q813" s="68" t="s">
        <v>4405</v>
      </c>
      <c r="R813" s="74" t="s">
        <v>4405</v>
      </c>
      <c r="S813" s="64" t="s">
        <v>4366</v>
      </c>
      <c r="T813" s="64" t="str">
        <f>IF(ISNA(VLOOKUP(A813,Sheet1!B$3:C$1266,2,FALSE)=TRUE),"NC",VLOOKUP(A813,Sheet1!B$3:C$1266,2,FALSE))</f>
        <v>Rural</v>
      </c>
      <c r="U813" s="65">
        <f>IF(ISNA(VLOOKUP($A813,Sheet1!$B$3:$AH$1266,Sheet1!E$1+(Sheet1!$A$1-1)*10,FALSE))=TRUE,"---",IF(VLOOKUP($A813,Sheet1!$B$3:$AH$1266,Sheet1!E$1+(Sheet1!$A$1-1)*10,FALSE)="---","---", (ROUND(VLOOKUP($A813,Sheet1!$B$3:$AH$1266,Sheet1!E$1+(Sheet1!$A$1-1)*10,FALSE),IF(VLOOKUP($A813,Sheet1!$B$3:$AH$1266,Sheet1!E$1+(Sheet1!$A$1-1)*10,FALSE)&gt;99999,-3,IF(VLOOKUP($A813,Sheet1!$B$3:$AH$1266,Sheet1!E$1+(Sheet1!$A$1-1)*10,FALSE)&gt;9999,-2,IF(VLOOKUP($A813,Sheet1!$B$3:$AH$1266,Sheet1!E$1+(Sheet1!$A$1-1)*10,FALSE)&gt;999,-1,0)))))))</f>
        <v>8830</v>
      </c>
      <c r="V813" s="65">
        <f>IF(ISNA(VLOOKUP($A813,Sheet1!$B$3:$AH$1266,Sheet1!F$1+(Sheet1!$A$1-1)*10,FALSE))=TRUE,"---",IF(VLOOKUP($A813,Sheet1!$B$3:$AH$1266,Sheet1!F$1+(Sheet1!$A$1-1)*10,FALSE)="---","---", (ROUND(VLOOKUP($A813,Sheet1!$B$3:$AH$1266,Sheet1!F$1+(Sheet1!$A$1-1)*10,FALSE),IF(VLOOKUP($A813,Sheet1!$B$3:$AH$1266,Sheet1!F$1+(Sheet1!$A$1-1)*10,FALSE)&gt;99999,-3,IF(VLOOKUP($A813,Sheet1!$B$3:$AH$1266,Sheet1!F$1+(Sheet1!$A$1-1)*10,FALSE)&gt;9999,-2,IF(VLOOKUP($A813,Sheet1!$B$3:$AH$1266,Sheet1!F$1+(Sheet1!$A$1-1)*10,FALSE)&gt;999,-1,0)))))))</f>
        <v>10300</v>
      </c>
      <c r="W813" s="65">
        <f>IF(ISNA(VLOOKUP($A813,Sheet1!$B$3:$AH$1266,Sheet1!G$1+(Sheet1!$A$1-1)*10,FALSE))=TRUE,"---",IF(VLOOKUP($A813,Sheet1!$B$3:$AH$1266,Sheet1!G$1+(Sheet1!$A$1-1)*10,FALSE)="---","---", (ROUND(VLOOKUP($A813,Sheet1!$B$3:$AH$1266,Sheet1!G$1+(Sheet1!$A$1-1)*10,FALSE),IF(VLOOKUP($A813,Sheet1!$B$3:$AH$1266,Sheet1!G$1+(Sheet1!$A$1-1)*10,FALSE)&gt;99999,-3,IF(VLOOKUP($A813,Sheet1!$B$3:$AH$1266,Sheet1!G$1+(Sheet1!$A$1-1)*10,FALSE)&gt;9999,-2,IF(VLOOKUP($A813,Sheet1!$B$3:$AH$1266,Sheet1!G$1+(Sheet1!$A$1-1)*10,FALSE)&gt;999,-1,0)))))))</f>
        <v>12000</v>
      </c>
      <c r="X813" s="65">
        <f>IF(ISNA(VLOOKUP($A813,Sheet1!$B$3:$AH$1266,Sheet1!H$1+(Sheet1!$A$1-1)*10,FALSE))=TRUE,"---",IF(VLOOKUP($A813,Sheet1!$B$3:$AH$1266,Sheet1!H$1+(Sheet1!$A$1-1)*10,FALSE)="---","---", (ROUND(VLOOKUP($A813,Sheet1!$B$3:$AH$1266,Sheet1!H$1+(Sheet1!$A$1-1)*10,FALSE),IF(VLOOKUP($A813,Sheet1!$B$3:$AH$1266,Sheet1!H$1+(Sheet1!$A$1-1)*10,FALSE)&gt;99999,-3,IF(VLOOKUP($A813,Sheet1!$B$3:$AH$1266,Sheet1!H$1+(Sheet1!$A$1-1)*10,FALSE)&gt;9999,-2,IF(VLOOKUP($A813,Sheet1!$B$3:$AH$1266,Sheet1!H$1+(Sheet1!$A$1-1)*10,FALSE)&gt;999,-1,0)))))))</f>
        <v>16100</v>
      </c>
      <c r="Y813" s="65">
        <f>IF(ISNA(VLOOKUP($A813,Sheet1!$B$3:$AH$1266,Sheet1!I$1+(Sheet1!$A$1-1)*10,FALSE))=TRUE,"---",IF(VLOOKUP($A813,Sheet1!$B$3:$AH$1266,Sheet1!I$1+(Sheet1!$A$1-1)*10,FALSE)="---","---", (ROUND(VLOOKUP($A813,Sheet1!$B$3:$AH$1266,Sheet1!I$1+(Sheet1!$A$1-1)*10,FALSE),IF(VLOOKUP($A813,Sheet1!$B$3:$AH$1266,Sheet1!I$1+(Sheet1!$A$1-1)*10,FALSE)&gt;99999,-3,IF(VLOOKUP($A813,Sheet1!$B$3:$AH$1266,Sheet1!I$1+(Sheet1!$A$1-1)*10,FALSE)&gt;9999,-2,IF(VLOOKUP($A813,Sheet1!$B$3:$AH$1266,Sheet1!I$1+(Sheet1!$A$1-1)*10,FALSE)&gt;999,-1,0)))))))</f>
        <v>18800</v>
      </c>
      <c r="Z813" s="65">
        <f>IF(ISNA(VLOOKUP($A813,Sheet1!$B$3:$AH$1266,Sheet1!J$1+(Sheet1!$A$1-1)*10,FALSE))=TRUE,"---",IF(VLOOKUP($A813,Sheet1!$B$3:$AH$1266,Sheet1!J$1+(Sheet1!$A$1-1)*10,FALSE)="---","---", (ROUND(VLOOKUP($A813,Sheet1!$B$3:$AH$1266,Sheet1!J$1+(Sheet1!$A$1-1)*10,FALSE),IF(VLOOKUP($A813,Sheet1!$B$3:$AH$1266,Sheet1!J$1+(Sheet1!$A$1-1)*10,FALSE)&gt;99999,-3,IF(VLOOKUP($A813,Sheet1!$B$3:$AH$1266,Sheet1!J$1+(Sheet1!$A$1-1)*10,FALSE)&gt;9999,-2,IF(VLOOKUP($A813,Sheet1!$B$3:$AH$1266,Sheet1!J$1+(Sheet1!$A$1-1)*10,FALSE)&gt;999,-1,0)))))))</f>
        <v>22100</v>
      </c>
      <c r="AA813" s="65">
        <f>IF(ISNA(VLOOKUP($A813,Sheet1!$B$3:$AH$1266,Sheet1!K$1+(Sheet1!$A$1-1)*10,FALSE))=TRUE,"---",IF(VLOOKUP($A813,Sheet1!$B$3:$AH$1266,Sheet1!K$1+(Sheet1!$A$1-1)*10,FALSE)="---","---", (ROUND(VLOOKUP($A813,Sheet1!$B$3:$AH$1266,Sheet1!K$1+(Sheet1!$A$1-1)*10,FALSE),IF(VLOOKUP($A813,Sheet1!$B$3:$AH$1266,Sheet1!K$1+(Sheet1!$A$1-1)*10,FALSE)&gt;99999,-3,IF(VLOOKUP($A813,Sheet1!$B$3:$AH$1266,Sheet1!K$1+(Sheet1!$A$1-1)*10,FALSE)&gt;9999,-2,IF(VLOOKUP($A813,Sheet1!$B$3:$AH$1266,Sheet1!K$1+(Sheet1!$A$1-1)*10,FALSE)&gt;999,-1,0)))))))</f>
        <v>24500</v>
      </c>
      <c r="AB813" s="65">
        <f>IF(ISNA(VLOOKUP($A813,Sheet1!$B$3:$AH$1266,Sheet1!L$1+(Sheet1!$A$1-1)*10,FALSE))=TRUE,"---",IF(VLOOKUP($A813,Sheet1!$B$3:$AH$1266,Sheet1!L$1+(Sheet1!$A$1-1)*10,FALSE)="---","---", (ROUND(VLOOKUP($A813,Sheet1!$B$3:$AH$1266,Sheet1!L$1+(Sheet1!$A$1-1)*10,FALSE),IF(VLOOKUP($A813,Sheet1!$B$3:$AH$1266,Sheet1!L$1+(Sheet1!$A$1-1)*10,FALSE)&gt;99999,-3,IF(VLOOKUP($A813,Sheet1!$B$3:$AH$1266,Sheet1!L$1+(Sheet1!$A$1-1)*10,FALSE)&gt;9999,-2,IF(VLOOKUP($A813,Sheet1!$B$3:$AH$1266,Sheet1!L$1+(Sheet1!$A$1-1)*10,FALSE)&gt;999,-1,0)))))))</f>
        <v>27000</v>
      </c>
      <c r="AC813" s="65">
        <f>IF(ISNA(VLOOKUP($A813,Sheet1!$B$3:$AH$1266,Sheet1!M$1+(Sheet1!$A$1-1)*10,FALSE))=TRUE,"---",IF(VLOOKUP($A813,Sheet1!$B$3:$AH$1266,Sheet1!M$1+(Sheet1!$A$1-1)*10,FALSE)="---","---", (ROUND(VLOOKUP($A813,Sheet1!$B$3:$AH$1266,Sheet1!M$1+(Sheet1!$A$1-1)*10,FALSE),IF(VLOOKUP($A813,Sheet1!$B$3:$AH$1266,Sheet1!M$1+(Sheet1!$A$1-1)*10,FALSE)&gt;99999,-3,IF(VLOOKUP($A813,Sheet1!$B$3:$AH$1266,Sheet1!M$1+(Sheet1!$A$1-1)*10,FALSE)&gt;9999,-2,IF(VLOOKUP($A813,Sheet1!$B$3:$AH$1266,Sheet1!M$1+(Sheet1!$A$1-1)*10,FALSE)&gt;999,-1,0)))))))</f>
        <v>29400</v>
      </c>
      <c r="AD813" s="65">
        <f>IF(ISNA(VLOOKUP($A813,Sheet1!$B$3:$AH$1266,Sheet1!N$1+(Sheet1!$A$1-1)*10,FALSE))=TRUE,"---",IF(VLOOKUP($A813,Sheet1!$B$3:$AH$1266,Sheet1!N$1+(Sheet1!$A$1-1)*10,FALSE)="---","---", (ROUND(VLOOKUP($A813,Sheet1!$B$3:$AH$1266,Sheet1!N$1+(Sheet1!$A$1-1)*10,FALSE),IF(VLOOKUP($A813,Sheet1!$B$3:$AH$1266,Sheet1!N$1+(Sheet1!$A$1-1)*10,FALSE)&gt;99999,-3,IF(VLOOKUP($A813,Sheet1!$B$3:$AH$1266,Sheet1!N$1+(Sheet1!$A$1-1)*10,FALSE)&gt;9999,-2,IF(VLOOKUP($A813,Sheet1!$B$3:$AH$1266,Sheet1!N$1+(Sheet1!$A$1-1)*10,FALSE)&gt;999,-1,0)))))))</f>
        <v>32400</v>
      </c>
    </row>
    <row r="814" spans="1:30" ht="25.5" customHeight="1" x14ac:dyDescent="0.25">
      <c r="A814" s="133" t="s">
        <v>1234</v>
      </c>
      <c r="B814" s="141" t="s">
        <v>1235</v>
      </c>
      <c r="C814" s="133">
        <v>415217</v>
      </c>
      <c r="D814" s="133">
        <v>751258</v>
      </c>
      <c r="E814" s="67" t="s">
        <v>3040</v>
      </c>
      <c r="F814" s="135" t="s">
        <v>4405</v>
      </c>
      <c r="G814" s="118" t="s">
        <v>160</v>
      </c>
      <c r="H814" s="136">
        <v>2.84</v>
      </c>
      <c r="I814" s="119">
        <v>19185</v>
      </c>
      <c r="J814" s="137" t="s">
        <v>4405</v>
      </c>
      <c r="K814" s="118" t="s">
        <v>17</v>
      </c>
      <c r="L814" s="122">
        <v>1200</v>
      </c>
      <c r="M814" s="123">
        <v>423</v>
      </c>
      <c r="N814" s="118" t="s">
        <v>145</v>
      </c>
      <c r="O814" s="71" t="str">
        <f t="shared" si="27"/>
        <v>&lt;0.2</v>
      </c>
      <c r="P814" s="71">
        <f>IF(O814&lt;&gt;"",VLOOKUP($A814,Sheet4!$A$2:$O$1309,14,FALSE)*100,"")</f>
        <v>0.14209477595243936</v>
      </c>
      <c r="Q814" s="71">
        <f>IF(P814&lt;&gt;"",VLOOKUP($A814,Sheet4!$A$2:$O$1309,15,FALSE)*100,"")</f>
        <v>1.3831557506582604</v>
      </c>
      <c r="R814" s="73" t="str">
        <f t="shared" si="28"/>
        <v>&gt;500</v>
      </c>
      <c r="S814" s="63" t="s">
        <v>4365</v>
      </c>
      <c r="T814" s="63" t="str">
        <f>IF(ISNA(VLOOKUP(A814,Sheet1!B$3:C$1266,2,FALSE)=TRUE),"NC",VLOOKUP(A814,Sheet1!B$3:C$1266,2,FALSE))</f>
        <v>Rural</v>
      </c>
      <c r="U814" s="66">
        <f>IF(ISNA(VLOOKUP($A814,Sheet1!$B$3:$AH$1266,Sheet1!E$1+(Sheet1!$A$1-1)*10,FALSE))=TRUE,"---",IF(VLOOKUP($A814,Sheet1!$B$3:$AH$1266,Sheet1!E$1+(Sheet1!$A$1-1)*10,FALSE)="---","---", (ROUND(VLOOKUP($A814,Sheet1!$B$3:$AH$1266,Sheet1!E$1+(Sheet1!$A$1-1)*10,FALSE),IF(VLOOKUP($A814,Sheet1!$B$3:$AH$1266,Sheet1!E$1+(Sheet1!$A$1-1)*10,FALSE)&gt;99999,-3,IF(VLOOKUP($A814,Sheet1!$B$3:$AH$1266,Sheet1!E$1+(Sheet1!$A$1-1)*10,FALSE)&gt;9999,-2,IF(VLOOKUP($A814,Sheet1!$B$3:$AH$1266,Sheet1!E$1+(Sheet1!$A$1-1)*10,FALSE)&gt;999,-1,0)))))))</f>
        <v>70</v>
      </c>
      <c r="V814" s="66">
        <f>IF(ISNA(VLOOKUP($A814,Sheet1!$B$3:$AH$1266,Sheet1!F$1+(Sheet1!$A$1-1)*10,FALSE))=TRUE,"---",IF(VLOOKUP($A814,Sheet1!$B$3:$AH$1266,Sheet1!F$1+(Sheet1!$A$1-1)*10,FALSE)="---","---", (ROUND(VLOOKUP($A814,Sheet1!$B$3:$AH$1266,Sheet1!F$1+(Sheet1!$A$1-1)*10,FALSE),IF(VLOOKUP($A814,Sheet1!$B$3:$AH$1266,Sheet1!F$1+(Sheet1!$A$1-1)*10,FALSE)&gt;99999,-3,IF(VLOOKUP($A814,Sheet1!$B$3:$AH$1266,Sheet1!F$1+(Sheet1!$A$1-1)*10,FALSE)&gt;9999,-2,IF(VLOOKUP($A814,Sheet1!$B$3:$AH$1266,Sheet1!F$1+(Sheet1!$A$1-1)*10,FALSE)&gt;999,-1,0)))))))</f>
        <v>88</v>
      </c>
      <c r="W814" s="66">
        <f>IF(ISNA(VLOOKUP($A814,Sheet1!$B$3:$AH$1266,Sheet1!G$1+(Sheet1!$A$1-1)*10,FALSE))=TRUE,"---",IF(VLOOKUP($A814,Sheet1!$B$3:$AH$1266,Sheet1!G$1+(Sheet1!$A$1-1)*10,FALSE)="---","---", (ROUND(VLOOKUP($A814,Sheet1!$B$3:$AH$1266,Sheet1!G$1+(Sheet1!$A$1-1)*10,FALSE),IF(VLOOKUP($A814,Sheet1!$B$3:$AH$1266,Sheet1!G$1+(Sheet1!$A$1-1)*10,FALSE)&gt;99999,-3,IF(VLOOKUP($A814,Sheet1!$B$3:$AH$1266,Sheet1!G$1+(Sheet1!$A$1-1)*10,FALSE)&gt;9999,-2,IF(VLOOKUP($A814,Sheet1!$B$3:$AH$1266,Sheet1!G$1+(Sheet1!$A$1-1)*10,FALSE)&gt;999,-1,0)))))))</f>
        <v>110</v>
      </c>
      <c r="X814" s="66">
        <f>IF(ISNA(VLOOKUP($A814,Sheet1!$B$3:$AH$1266,Sheet1!H$1+(Sheet1!$A$1-1)*10,FALSE))=TRUE,"---",IF(VLOOKUP($A814,Sheet1!$B$3:$AH$1266,Sheet1!H$1+(Sheet1!$A$1-1)*10,FALSE)="---","---", (ROUND(VLOOKUP($A814,Sheet1!$B$3:$AH$1266,Sheet1!H$1+(Sheet1!$A$1-1)*10,FALSE),IF(VLOOKUP($A814,Sheet1!$B$3:$AH$1266,Sheet1!H$1+(Sheet1!$A$1-1)*10,FALSE)&gt;99999,-3,IF(VLOOKUP($A814,Sheet1!$B$3:$AH$1266,Sheet1!H$1+(Sheet1!$A$1-1)*10,FALSE)&gt;9999,-2,IF(VLOOKUP($A814,Sheet1!$B$3:$AH$1266,Sheet1!H$1+(Sheet1!$A$1-1)*10,FALSE)&gt;999,-1,0)))))))</f>
        <v>180</v>
      </c>
      <c r="Y814" s="66">
        <f>IF(ISNA(VLOOKUP($A814,Sheet1!$B$3:$AH$1266,Sheet1!I$1+(Sheet1!$A$1-1)*10,FALSE))=TRUE,"---",IF(VLOOKUP($A814,Sheet1!$B$3:$AH$1266,Sheet1!I$1+(Sheet1!$A$1-1)*10,FALSE)="---","---", (ROUND(VLOOKUP($A814,Sheet1!$B$3:$AH$1266,Sheet1!I$1+(Sheet1!$A$1-1)*10,FALSE),IF(VLOOKUP($A814,Sheet1!$B$3:$AH$1266,Sheet1!I$1+(Sheet1!$A$1-1)*10,FALSE)&gt;99999,-3,IF(VLOOKUP($A814,Sheet1!$B$3:$AH$1266,Sheet1!I$1+(Sheet1!$A$1-1)*10,FALSE)&gt;9999,-2,IF(VLOOKUP($A814,Sheet1!$B$3:$AH$1266,Sheet1!I$1+(Sheet1!$A$1-1)*10,FALSE)&gt;999,-1,0)))))))</f>
        <v>237</v>
      </c>
      <c r="Z814" s="66">
        <f>IF(ISNA(VLOOKUP($A814,Sheet1!$B$3:$AH$1266,Sheet1!J$1+(Sheet1!$A$1-1)*10,FALSE))=TRUE,"---",IF(VLOOKUP($A814,Sheet1!$B$3:$AH$1266,Sheet1!J$1+(Sheet1!$A$1-1)*10,FALSE)="---","---", (ROUND(VLOOKUP($A814,Sheet1!$B$3:$AH$1266,Sheet1!J$1+(Sheet1!$A$1-1)*10,FALSE),IF(VLOOKUP($A814,Sheet1!$B$3:$AH$1266,Sheet1!J$1+(Sheet1!$A$1-1)*10,FALSE)&gt;99999,-3,IF(VLOOKUP($A814,Sheet1!$B$3:$AH$1266,Sheet1!J$1+(Sheet1!$A$1-1)*10,FALSE)&gt;9999,-2,IF(VLOOKUP($A814,Sheet1!$B$3:$AH$1266,Sheet1!J$1+(Sheet1!$A$1-1)*10,FALSE)&gt;999,-1,0)))))))</f>
        <v>318</v>
      </c>
      <c r="AA814" s="66">
        <f>IF(ISNA(VLOOKUP($A814,Sheet1!$B$3:$AH$1266,Sheet1!K$1+(Sheet1!$A$1-1)*10,FALSE))=TRUE,"---",IF(VLOOKUP($A814,Sheet1!$B$3:$AH$1266,Sheet1!K$1+(Sheet1!$A$1-1)*10,FALSE)="---","---", (ROUND(VLOOKUP($A814,Sheet1!$B$3:$AH$1266,Sheet1!K$1+(Sheet1!$A$1-1)*10,FALSE),IF(VLOOKUP($A814,Sheet1!$B$3:$AH$1266,Sheet1!K$1+(Sheet1!$A$1-1)*10,FALSE)&gt;99999,-3,IF(VLOOKUP($A814,Sheet1!$B$3:$AH$1266,Sheet1!K$1+(Sheet1!$A$1-1)*10,FALSE)&gt;9999,-2,IF(VLOOKUP($A814,Sheet1!$B$3:$AH$1266,Sheet1!K$1+(Sheet1!$A$1-1)*10,FALSE)&gt;999,-1,0)))))))</f>
        <v>387</v>
      </c>
      <c r="AB814" s="66">
        <f>IF(ISNA(VLOOKUP($A814,Sheet1!$B$3:$AH$1266,Sheet1!L$1+(Sheet1!$A$1-1)*10,FALSE))=TRUE,"---",IF(VLOOKUP($A814,Sheet1!$B$3:$AH$1266,Sheet1!L$1+(Sheet1!$A$1-1)*10,FALSE)="---","---", (ROUND(VLOOKUP($A814,Sheet1!$B$3:$AH$1266,Sheet1!L$1+(Sheet1!$A$1-1)*10,FALSE),IF(VLOOKUP($A814,Sheet1!$B$3:$AH$1266,Sheet1!L$1+(Sheet1!$A$1-1)*10,FALSE)&gt;99999,-3,IF(VLOOKUP($A814,Sheet1!$B$3:$AH$1266,Sheet1!L$1+(Sheet1!$A$1-1)*10,FALSE)&gt;9999,-2,IF(VLOOKUP($A814,Sheet1!$B$3:$AH$1266,Sheet1!L$1+(Sheet1!$A$1-1)*10,FALSE)&gt;999,-1,0)))))))</f>
        <v>457</v>
      </c>
      <c r="AC814" s="66">
        <f>IF(ISNA(VLOOKUP($A814,Sheet1!$B$3:$AH$1266,Sheet1!M$1+(Sheet1!$A$1-1)*10,FALSE))=TRUE,"---",IF(VLOOKUP($A814,Sheet1!$B$3:$AH$1266,Sheet1!M$1+(Sheet1!$A$1-1)*10,FALSE)="---","---", (ROUND(VLOOKUP($A814,Sheet1!$B$3:$AH$1266,Sheet1!M$1+(Sheet1!$A$1-1)*10,FALSE),IF(VLOOKUP($A814,Sheet1!$B$3:$AH$1266,Sheet1!M$1+(Sheet1!$A$1-1)*10,FALSE)&gt;99999,-3,IF(VLOOKUP($A814,Sheet1!$B$3:$AH$1266,Sheet1!M$1+(Sheet1!$A$1-1)*10,FALSE)&gt;9999,-2,IF(VLOOKUP($A814,Sheet1!$B$3:$AH$1266,Sheet1!M$1+(Sheet1!$A$1-1)*10,FALSE)&gt;999,-1,0)))))))</f>
        <v>532</v>
      </c>
      <c r="AD814" s="66">
        <f>IF(ISNA(VLOOKUP($A814,Sheet1!$B$3:$AH$1266,Sheet1!N$1+(Sheet1!$A$1-1)*10,FALSE))=TRUE,"---",IF(VLOOKUP($A814,Sheet1!$B$3:$AH$1266,Sheet1!N$1+(Sheet1!$A$1-1)*10,FALSE)="---","---", (ROUND(VLOOKUP($A814,Sheet1!$B$3:$AH$1266,Sheet1!N$1+(Sheet1!$A$1-1)*10,FALSE),IF(VLOOKUP($A814,Sheet1!$B$3:$AH$1266,Sheet1!N$1+(Sheet1!$A$1-1)*10,FALSE)&gt;99999,-3,IF(VLOOKUP($A814,Sheet1!$B$3:$AH$1266,Sheet1!N$1+(Sheet1!$A$1-1)*10,FALSE)&gt;9999,-2,IF(VLOOKUP($A814,Sheet1!$B$3:$AH$1266,Sheet1!N$1+(Sheet1!$A$1-1)*10,FALSE)&gt;999,-1,0)))))))</f>
        <v>632</v>
      </c>
    </row>
    <row r="815" spans="1:30" ht="25.5" customHeight="1" x14ac:dyDescent="0.25">
      <c r="A815" s="303" t="s">
        <v>1236</v>
      </c>
      <c r="B815" s="470" t="s">
        <v>1237</v>
      </c>
      <c r="C815" s="303">
        <v>415202</v>
      </c>
      <c r="D815" s="303">
        <v>751250</v>
      </c>
      <c r="E815" s="475" t="s">
        <v>1238</v>
      </c>
      <c r="F815" s="342" t="s">
        <v>4669</v>
      </c>
      <c r="G815" s="318" t="s">
        <v>31</v>
      </c>
      <c r="H815" s="433">
        <v>1590</v>
      </c>
      <c r="I815" s="112">
        <v>38896</v>
      </c>
      <c r="J815" s="147">
        <v>28.87</v>
      </c>
      <c r="K815" s="127" t="s">
        <v>24</v>
      </c>
      <c r="L815" s="115">
        <v>126000</v>
      </c>
      <c r="M815" s="116">
        <v>79.2</v>
      </c>
      <c r="N815" s="114" t="s">
        <v>4405</v>
      </c>
      <c r="O815" s="68" t="s">
        <v>4405</v>
      </c>
      <c r="P815" s="68" t="s">
        <v>4405</v>
      </c>
      <c r="Q815" s="68" t="s">
        <v>4405</v>
      </c>
      <c r="R815" s="74" t="s">
        <v>4405</v>
      </c>
      <c r="S815" s="356">
        <v>3</v>
      </c>
      <c r="T815" s="356" t="str">
        <f>IF(ISNA(VLOOKUP(A815,Sheet1!B$3:C$1266,2,FALSE)=TRUE),"NC",VLOOKUP(A815,Sheet1!B$3:C$1266,2,FALSE))</f>
        <v>NC</v>
      </c>
      <c r="U815" s="392" t="str">
        <f>IF(ISNA(VLOOKUP($A815,Sheet1!$B$3:$AH$1266,Sheet1!E$1+(Sheet1!$A$1-1)*10,FALSE))=TRUE,"---",IF(VLOOKUP($A815,Sheet1!$B$3:$AH$1266,Sheet1!E$1+(Sheet1!$A$1-1)*10,FALSE)="---","---", (ROUND(VLOOKUP($A815,Sheet1!$B$3:$AH$1266,Sheet1!E$1+(Sheet1!$A$1-1)*10,FALSE),IF(VLOOKUP($A815,Sheet1!$B$3:$AH$1266,Sheet1!E$1+(Sheet1!$A$1-1)*10,FALSE)&gt;99999,-3,IF(VLOOKUP($A815,Sheet1!$B$3:$AH$1266,Sheet1!E$1+(Sheet1!$A$1-1)*10,FALSE)&gt;9999,-2,IF(VLOOKUP($A815,Sheet1!$B$3:$AH$1266,Sheet1!E$1+(Sheet1!$A$1-1)*10,FALSE)&gt;999,-1,0)))))))</f>
        <v>---</v>
      </c>
      <c r="V815" s="392" t="str">
        <f>IF(ISNA(VLOOKUP($A815,Sheet1!$B$3:$AH$1266,Sheet1!F$1+(Sheet1!$A$1-1)*10,FALSE))=TRUE,"---",IF(VLOOKUP($A815,Sheet1!$B$3:$AH$1266,Sheet1!F$1+(Sheet1!$A$1-1)*10,FALSE)="---","---", (ROUND(VLOOKUP($A815,Sheet1!$B$3:$AH$1266,Sheet1!F$1+(Sheet1!$A$1-1)*10,FALSE),IF(VLOOKUP($A815,Sheet1!$B$3:$AH$1266,Sheet1!F$1+(Sheet1!$A$1-1)*10,FALSE)&gt;99999,-3,IF(VLOOKUP($A815,Sheet1!$B$3:$AH$1266,Sheet1!F$1+(Sheet1!$A$1-1)*10,FALSE)&gt;9999,-2,IF(VLOOKUP($A815,Sheet1!$B$3:$AH$1266,Sheet1!F$1+(Sheet1!$A$1-1)*10,FALSE)&gt;999,-1,0)))))))</f>
        <v>---</v>
      </c>
      <c r="W815" s="392" t="str">
        <f>IF(ISNA(VLOOKUP($A815,Sheet1!$B$3:$AH$1266,Sheet1!G$1+(Sheet1!$A$1-1)*10,FALSE))=TRUE,"---",IF(VLOOKUP($A815,Sheet1!$B$3:$AH$1266,Sheet1!G$1+(Sheet1!$A$1-1)*10,FALSE)="---","---", (ROUND(VLOOKUP($A815,Sheet1!$B$3:$AH$1266,Sheet1!G$1+(Sheet1!$A$1-1)*10,FALSE),IF(VLOOKUP($A815,Sheet1!$B$3:$AH$1266,Sheet1!G$1+(Sheet1!$A$1-1)*10,FALSE)&gt;99999,-3,IF(VLOOKUP($A815,Sheet1!$B$3:$AH$1266,Sheet1!G$1+(Sheet1!$A$1-1)*10,FALSE)&gt;9999,-2,IF(VLOOKUP($A815,Sheet1!$B$3:$AH$1266,Sheet1!G$1+(Sheet1!$A$1-1)*10,FALSE)&gt;999,-1,0)))))))</f>
        <v>---</v>
      </c>
      <c r="X815" s="392" t="str">
        <f>IF(ISNA(VLOOKUP($A815,Sheet1!$B$3:$AH$1266,Sheet1!H$1+(Sheet1!$A$1-1)*10,FALSE))=TRUE,"---",IF(VLOOKUP($A815,Sheet1!$B$3:$AH$1266,Sheet1!H$1+(Sheet1!$A$1-1)*10,FALSE)="---","---", (ROUND(VLOOKUP($A815,Sheet1!$B$3:$AH$1266,Sheet1!H$1+(Sheet1!$A$1-1)*10,FALSE),IF(VLOOKUP($A815,Sheet1!$B$3:$AH$1266,Sheet1!H$1+(Sheet1!$A$1-1)*10,FALSE)&gt;99999,-3,IF(VLOOKUP($A815,Sheet1!$B$3:$AH$1266,Sheet1!H$1+(Sheet1!$A$1-1)*10,FALSE)&gt;9999,-2,IF(VLOOKUP($A815,Sheet1!$B$3:$AH$1266,Sheet1!H$1+(Sheet1!$A$1-1)*10,FALSE)&gt;999,-1,0)))))))</f>
        <v>---</v>
      </c>
      <c r="Y815" s="392" t="str">
        <f>IF(ISNA(VLOOKUP($A815,Sheet1!$B$3:$AH$1266,Sheet1!I$1+(Sheet1!$A$1-1)*10,FALSE))=TRUE,"---",IF(VLOOKUP($A815,Sheet1!$B$3:$AH$1266,Sheet1!I$1+(Sheet1!$A$1-1)*10,FALSE)="---","---", (ROUND(VLOOKUP($A815,Sheet1!$B$3:$AH$1266,Sheet1!I$1+(Sheet1!$A$1-1)*10,FALSE),IF(VLOOKUP($A815,Sheet1!$B$3:$AH$1266,Sheet1!I$1+(Sheet1!$A$1-1)*10,FALSE)&gt;99999,-3,IF(VLOOKUP($A815,Sheet1!$B$3:$AH$1266,Sheet1!I$1+(Sheet1!$A$1-1)*10,FALSE)&gt;9999,-2,IF(VLOOKUP($A815,Sheet1!$B$3:$AH$1266,Sheet1!I$1+(Sheet1!$A$1-1)*10,FALSE)&gt;999,-1,0)))))))</f>
        <v>---</v>
      </c>
      <c r="Z815" s="392" t="str">
        <f>IF(ISNA(VLOOKUP($A815,Sheet1!$B$3:$AH$1266,Sheet1!J$1+(Sheet1!$A$1-1)*10,FALSE))=TRUE,"---",IF(VLOOKUP($A815,Sheet1!$B$3:$AH$1266,Sheet1!J$1+(Sheet1!$A$1-1)*10,FALSE)="---","---", (ROUND(VLOOKUP($A815,Sheet1!$B$3:$AH$1266,Sheet1!J$1+(Sheet1!$A$1-1)*10,FALSE),IF(VLOOKUP($A815,Sheet1!$B$3:$AH$1266,Sheet1!J$1+(Sheet1!$A$1-1)*10,FALSE)&gt;99999,-3,IF(VLOOKUP($A815,Sheet1!$B$3:$AH$1266,Sheet1!J$1+(Sheet1!$A$1-1)*10,FALSE)&gt;9999,-2,IF(VLOOKUP($A815,Sheet1!$B$3:$AH$1266,Sheet1!J$1+(Sheet1!$A$1-1)*10,FALSE)&gt;999,-1,0)))))))</f>
        <v>---</v>
      </c>
      <c r="AA815" s="392" t="str">
        <f>IF(ISNA(VLOOKUP($A815,Sheet1!$B$3:$AH$1266,Sheet1!K$1+(Sheet1!$A$1-1)*10,FALSE))=TRUE,"---",IF(VLOOKUP($A815,Sheet1!$B$3:$AH$1266,Sheet1!K$1+(Sheet1!$A$1-1)*10,FALSE)="---","---", (ROUND(VLOOKUP($A815,Sheet1!$B$3:$AH$1266,Sheet1!K$1+(Sheet1!$A$1-1)*10,FALSE),IF(VLOOKUP($A815,Sheet1!$B$3:$AH$1266,Sheet1!K$1+(Sheet1!$A$1-1)*10,FALSE)&gt;99999,-3,IF(VLOOKUP($A815,Sheet1!$B$3:$AH$1266,Sheet1!K$1+(Sheet1!$A$1-1)*10,FALSE)&gt;9999,-2,IF(VLOOKUP($A815,Sheet1!$B$3:$AH$1266,Sheet1!K$1+(Sheet1!$A$1-1)*10,FALSE)&gt;999,-1,0)))))))</f>
        <v>---</v>
      </c>
      <c r="AB815" s="392" t="str">
        <f>IF(ISNA(VLOOKUP($A815,Sheet1!$B$3:$AH$1266,Sheet1!L$1+(Sheet1!$A$1-1)*10,FALSE))=TRUE,"---",IF(VLOOKUP($A815,Sheet1!$B$3:$AH$1266,Sheet1!L$1+(Sheet1!$A$1-1)*10,FALSE)="---","---", (ROUND(VLOOKUP($A815,Sheet1!$B$3:$AH$1266,Sheet1!L$1+(Sheet1!$A$1-1)*10,FALSE),IF(VLOOKUP($A815,Sheet1!$B$3:$AH$1266,Sheet1!L$1+(Sheet1!$A$1-1)*10,FALSE)&gt;99999,-3,IF(VLOOKUP($A815,Sheet1!$B$3:$AH$1266,Sheet1!L$1+(Sheet1!$A$1-1)*10,FALSE)&gt;9999,-2,IF(VLOOKUP($A815,Sheet1!$B$3:$AH$1266,Sheet1!L$1+(Sheet1!$A$1-1)*10,FALSE)&gt;999,-1,0)))))))</f>
        <v>---</v>
      </c>
      <c r="AC815" s="392" t="str">
        <f>IF(ISNA(VLOOKUP($A815,Sheet1!$B$3:$AH$1266,Sheet1!M$1+(Sheet1!$A$1-1)*10,FALSE))=TRUE,"---",IF(VLOOKUP($A815,Sheet1!$B$3:$AH$1266,Sheet1!M$1+(Sheet1!$A$1-1)*10,FALSE)="---","---", (ROUND(VLOOKUP($A815,Sheet1!$B$3:$AH$1266,Sheet1!M$1+(Sheet1!$A$1-1)*10,FALSE),IF(VLOOKUP($A815,Sheet1!$B$3:$AH$1266,Sheet1!M$1+(Sheet1!$A$1-1)*10,FALSE)&gt;99999,-3,IF(VLOOKUP($A815,Sheet1!$B$3:$AH$1266,Sheet1!M$1+(Sheet1!$A$1-1)*10,FALSE)&gt;9999,-2,IF(VLOOKUP($A815,Sheet1!$B$3:$AH$1266,Sheet1!M$1+(Sheet1!$A$1-1)*10,FALSE)&gt;999,-1,0)))))))</f>
        <v>---</v>
      </c>
      <c r="AD815" s="392" t="str">
        <f>IF(ISNA(VLOOKUP($A815,Sheet1!$B$3:$AH$1266,Sheet1!N$1+(Sheet1!$A$1-1)*10,FALSE))=TRUE,"---",IF(VLOOKUP($A815,Sheet1!$B$3:$AH$1266,Sheet1!N$1+(Sheet1!$A$1-1)*10,FALSE)="---","---", (ROUND(VLOOKUP($A815,Sheet1!$B$3:$AH$1266,Sheet1!N$1+(Sheet1!$A$1-1)*10,FALSE),IF(VLOOKUP($A815,Sheet1!$B$3:$AH$1266,Sheet1!N$1+(Sheet1!$A$1-1)*10,FALSE)&gt;99999,-3,IF(VLOOKUP($A815,Sheet1!$B$3:$AH$1266,Sheet1!N$1+(Sheet1!$A$1-1)*10,FALSE)&gt;9999,-2,IF(VLOOKUP($A815,Sheet1!$B$3:$AH$1266,Sheet1!N$1+(Sheet1!$A$1-1)*10,FALSE)&gt;999,-1,0)))))))</f>
        <v>---</v>
      </c>
    </row>
    <row r="816" spans="1:30" ht="25.5" customHeight="1" x14ac:dyDescent="0.25">
      <c r="A816" s="303"/>
      <c r="B816" s="471"/>
      <c r="C816" s="303"/>
      <c r="D816" s="303"/>
      <c r="E816" s="307" t="e">
        <v>#N/A</v>
      </c>
      <c r="F816" s="331"/>
      <c r="G816" s="319"/>
      <c r="H816" s="433"/>
      <c r="I816" s="112">
        <v>38445</v>
      </c>
      <c r="J816" s="147">
        <v>25.2</v>
      </c>
      <c r="K816" s="127" t="s">
        <v>24</v>
      </c>
      <c r="L816" s="115">
        <v>102000</v>
      </c>
      <c r="M816" s="116">
        <v>64.2</v>
      </c>
      <c r="N816" s="127" t="s">
        <v>24</v>
      </c>
      <c r="O816" s="68" t="s">
        <v>4405</v>
      </c>
      <c r="P816" s="68" t="s">
        <v>4405</v>
      </c>
      <c r="Q816" s="68" t="s">
        <v>4405</v>
      </c>
      <c r="R816" s="74" t="s">
        <v>4405</v>
      </c>
      <c r="S816" s="356" t="e">
        <v>#N/A</v>
      </c>
      <c r="T816" s="356" t="str">
        <f>IF(ISNA(VLOOKUP(A816,Sheet1!B$3:C$1266,2,FALSE)=TRUE),"ND",VLOOKUP(A816,Sheet1!B$3:C$1266,2,FALSE))</f>
        <v>ND</v>
      </c>
      <c r="U816" s="392" t="str">
        <f>IF(ISNA(VLOOKUP($A816,Sheet1!$B$3:$AH$1266,Sheet1!E$1+(Sheet1!$A$1-1)*10,FALSE))=TRUE,"---",IF(VLOOKUP($A816,Sheet1!$B$3:$AH$1266,Sheet1!E$1+(Sheet1!$A$1-1)*10,FALSE)="---","---", (ROUND(VLOOKUP($A816,Sheet1!$B$3:$AH$1266,Sheet1!E$1+(Sheet1!$A$1-1)*10,FALSE),IF(VLOOKUP($A816,Sheet1!$B$3:$AH$1266,Sheet1!E$1+(Sheet1!$A$1-1)*10,FALSE)&gt;99999,-3,IF(VLOOKUP($A816,Sheet1!$B$3:$AH$1266,Sheet1!E$1+(Sheet1!$A$1-1)*10,FALSE)&gt;9999,-2,IF(VLOOKUP($A816,Sheet1!$B$3:$AH$1266,Sheet1!E$1+(Sheet1!$A$1-1)*10,FALSE)&gt;999,-1,0)))))))</f>
        <v>---</v>
      </c>
      <c r="V816" s="392" t="str">
        <f>IF(ISNA(VLOOKUP($A816,Sheet1!$B$3:$AH$1266,Sheet1!F$1+(Sheet1!$A$1-1)*10,FALSE))=TRUE,"---",IF(VLOOKUP($A816,Sheet1!$B$3:$AH$1266,Sheet1!F$1+(Sheet1!$A$1-1)*10,FALSE)="---","---", (ROUND(VLOOKUP($A816,Sheet1!$B$3:$AH$1266,Sheet1!F$1+(Sheet1!$A$1-1)*10,FALSE),IF(VLOOKUP($A816,Sheet1!$B$3:$AH$1266,Sheet1!F$1+(Sheet1!$A$1-1)*10,FALSE)&gt;99999,-3,IF(VLOOKUP($A816,Sheet1!$B$3:$AH$1266,Sheet1!F$1+(Sheet1!$A$1-1)*10,FALSE)&gt;9999,-2,IF(VLOOKUP($A816,Sheet1!$B$3:$AH$1266,Sheet1!F$1+(Sheet1!$A$1-1)*10,FALSE)&gt;999,-1,0)))))))</f>
        <v>---</v>
      </c>
      <c r="W816" s="392" t="str">
        <f>IF(ISNA(VLOOKUP($A816,Sheet1!$B$3:$AH$1266,Sheet1!G$1+(Sheet1!$A$1-1)*10,FALSE))=TRUE,"---",IF(VLOOKUP($A816,Sheet1!$B$3:$AH$1266,Sheet1!G$1+(Sheet1!$A$1-1)*10,FALSE)="---","---", (ROUND(VLOOKUP($A816,Sheet1!$B$3:$AH$1266,Sheet1!G$1+(Sheet1!$A$1-1)*10,FALSE),IF(VLOOKUP($A816,Sheet1!$B$3:$AH$1266,Sheet1!G$1+(Sheet1!$A$1-1)*10,FALSE)&gt;99999,-3,IF(VLOOKUP($A816,Sheet1!$B$3:$AH$1266,Sheet1!G$1+(Sheet1!$A$1-1)*10,FALSE)&gt;9999,-2,IF(VLOOKUP($A816,Sheet1!$B$3:$AH$1266,Sheet1!G$1+(Sheet1!$A$1-1)*10,FALSE)&gt;999,-1,0)))))))</f>
        <v>---</v>
      </c>
      <c r="X816" s="392" t="str">
        <f>IF(ISNA(VLOOKUP($A816,Sheet1!$B$3:$AH$1266,Sheet1!H$1+(Sheet1!$A$1-1)*10,FALSE))=TRUE,"---",IF(VLOOKUP($A816,Sheet1!$B$3:$AH$1266,Sheet1!H$1+(Sheet1!$A$1-1)*10,FALSE)="---","---", (ROUND(VLOOKUP($A816,Sheet1!$B$3:$AH$1266,Sheet1!H$1+(Sheet1!$A$1-1)*10,FALSE),IF(VLOOKUP($A816,Sheet1!$B$3:$AH$1266,Sheet1!H$1+(Sheet1!$A$1-1)*10,FALSE)&gt;99999,-3,IF(VLOOKUP($A816,Sheet1!$B$3:$AH$1266,Sheet1!H$1+(Sheet1!$A$1-1)*10,FALSE)&gt;9999,-2,IF(VLOOKUP($A816,Sheet1!$B$3:$AH$1266,Sheet1!H$1+(Sheet1!$A$1-1)*10,FALSE)&gt;999,-1,0)))))))</f>
        <v>---</v>
      </c>
      <c r="Y816" s="392" t="str">
        <f>IF(ISNA(VLOOKUP($A816,Sheet1!$B$3:$AH$1266,Sheet1!I$1+(Sheet1!$A$1-1)*10,FALSE))=TRUE,"---",IF(VLOOKUP($A816,Sheet1!$B$3:$AH$1266,Sheet1!I$1+(Sheet1!$A$1-1)*10,FALSE)="---","---", (ROUND(VLOOKUP($A816,Sheet1!$B$3:$AH$1266,Sheet1!I$1+(Sheet1!$A$1-1)*10,FALSE),IF(VLOOKUP($A816,Sheet1!$B$3:$AH$1266,Sheet1!I$1+(Sheet1!$A$1-1)*10,FALSE)&gt;99999,-3,IF(VLOOKUP($A816,Sheet1!$B$3:$AH$1266,Sheet1!I$1+(Sheet1!$A$1-1)*10,FALSE)&gt;9999,-2,IF(VLOOKUP($A816,Sheet1!$B$3:$AH$1266,Sheet1!I$1+(Sheet1!$A$1-1)*10,FALSE)&gt;999,-1,0)))))))</f>
        <v>---</v>
      </c>
      <c r="Z816" s="392" t="str">
        <f>IF(ISNA(VLOOKUP($A816,Sheet1!$B$3:$AH$1266,Sheet1!J$1+(Sheet1!$A$1-1)*10,FALSE))=TRUE,"---",IF(VLOOKUP($A816,Sheet1!$B$3:$AH$1266,Sheet1!J$1+(Sheet1!$A$1-1)*10,FALSE)="---","---", (ROUND(VLOOKUP($A816,Sheet1!$B$3:$AH$1266,Sheet1!J$1+(Sheet1!$A$1-1)*10,FALSE),IF(VLOOKUP($A816,Sheet1!$B$3:$AH$1266,Sheet1!J$1+(Sheet1!$A$1-1)*10,FALSE)&gt;99999,-3,IF(VLOOKUP($A816,Sheet1!$B$3:$AH$1266,Sheet1!J$1+(Sheet1!$A$1-1)*10,FALSE)&gt;9999,-2,IF(VLOOKUP($A816,Sheet1!$B$3:$AH$1266,Sheet1!J$1+(Sheet1!$A$1-1)*10,FALSE)&gt;999,-1,0)))))))</f>
        <v>---</v>
      </c>
      <c r="AA816" s="392" t="str">
        <f>IF(ISNA(VLOOKUP($A816,Sheet1!$B$3:$AH$1266,Sheet1!K$1+(Sheet1!$A$1-1)*10,FALSE))=TRUE,"---",IF(VLOOKUP($A816,Sheet1!$B$3:$AH$1266,Sheet1!K$1+(Sheet1!$A$1-1)*10,FALSE)="---","---", (ROUND(VLOOKUP($A816,Sheet1!$B$3:$AH$1266,Sheet1!K$1+(Sheet1!$A$1-1)*10,FALSE),IF(VLOOKUP($A816,Sheet1!$B$3:$AH$1266,Sheet1!K$1+(Sheet1!$A$1-1)*10,FALSE)&gt;99999,-3,IF(VLOOKUP($A816,Sheet1!$B$3:$AH$1266,Sheet1!K$1+(Sheet1!$A$1-1)*10,FALSE)&gt;9999,-2,IF(VLOOKUP($A816,Sheet1!$B$3:$AH$1266,Sheet1!K$1+(Sheet1!$A$1-1)*10,FALSE)&gt;999,-1,0)))))))</f>
        <v>---</v>
      </c>
      <c r="AB816" s="392" t="str">
        <f>IF(ISNA(VLOOKUP($A816,Sheet1!$B$3:$AH$1266,Sheet1!L$1+(Sheet1!$A$1-1)*10,FALSE))=TRUE,"---",IF(VLOOKUP($A816,Sheet1!$B$3:$AH$1266,Sheet1!L$1+(Sheet1!$A$1-1)*10,FALSE)="---","---", (ROUND(VLOOKUP($A816,Sheet1!$B$3:$AH$1266,Sheet1!L$1+(Sheet1!$A$1-1)*10,FALSE),IF(VLOOKUP($A816,Sheet1!$B$3:$AH$1266,Sheet1!L$1+(Sheet1!$A$1-1)*10,FALSE)&gt;99999,-3,IF(VLOOKUP($A816,Sheet1!$B$3:$AH$1266,Sheet1!L$1+(Sheet1!$A$1-1)*10,FALSE)&gt;9999,-2,IF(VLOOKUP($A816,Sheet1!$B$3:$AH$1266,Sheet1!L$1+(Sheet1!$A$1-1)*10,FALSE)&gt;999,-1,0)))))))</f>
        <v>---</v>
      </c>
      <c r="AC816" s="392" t="str">
        <f>IF(ISNA(VLOOKUP($A816,Sheet1!$B$3:$AH$1266,Sheet1!M$1+(Sheet1!$A$1-1)*10,FALSE))=TRUE,"---",IF(VLOOKUP($A816,Sheet1!$B$3:$AH$1266,Sheet1!M$1+(Sheet1!$A$1-1)*10,FALSE)="---","---", (ROUND(VLOOKUP($A816,Sheet1!$B$3:$AH$1266,Sheet1!M$1+(Sheet1!$A$1-1)*10,FALSE),IF(VLOOKUP($A816,Sheet1!$B$3:$AH$1266,Sheet1!M$1+(Sheet1!$A$1-1)*10,FALSE)&gt;99999,-3,IF(VLOOKUP($A816,Sheet1!$B$3:$AH$1266,Sheet1!M$1+(Sheet1!$A$1-1)*10,FALSE)&gt;9999,-2,IF(VLOOKUP($A816,Sheet1!$B$3:$AH$1266,Sheet1!M$1+(Sheet1!$A$1-1)*10,FALSE)&gt;999,-1,0)))))))</f>
        <v>---</v>
      </c>
      <c r="AD816" s="392" t="str">
        <f>IF(ISNA(VLOOKUP($A816,Sheet1!$B$3:$AH$1266,Sheet1!N$1+(Sheet1!$A$1-1)*10,FALSE))=TRUE,"---",IF(VLOOKUP($A816,Sheet1!$B$3:$AH$1266,Sheet1!N$1+(Sheet1!$A$1-1)*10,FALSE)="---","---", (ROUND(VLOOKUP($A816,Sheet1!$B$3:$AH$1266,Sheet1!N$1+(Sheet1!$A$1-1)*10,FALSE),IF(VLOOKUP($A816,Sheet1!$B$3:$AH$1266,Sheet1!N$1+(Sheet1!$A$1-1)*10,FALSE)&gt;99999,-3,IF(VLOOKUP($A816,Sheet1!$B$3:$AH$1266,Sheet1!N$1+(Sheet1!$A$1-1)*10,FALSE)&gt;9999,-2,IF(VLOOKUP($A816,Sheet1!$B$3:$AH$1266,Sheet1!N$1+(Sheet1!$A$1-1)*10,FALSE)&gt;999,-1,0)))))))</f>
        <v>---</v>
      </c>
    </row>
    <row r="817" spans="1:30" ht="25.5" customHeight="1" x14ac:dyDescent="0.25">
      <c r="A817" s="133" t="s">
        <v>1239</v>
      </c>
      <c r="B817" s="141" t="s">
        <v>1240</v>
      </c>
      <c r="C817" s="133">
        <v>415136</v>
      </c>
      <c r="D817" s="133">
        <v>750823</v>
      </c>
      <c r="E817" s="67" t="s">
        <v>3040</v>
      </c>
      <c r="F817" s="135" t="s">
        <v>4405</v>
      </c>
      <c r="G817" s="118" t="s">
        <v>160</v>
      </c>
      <c r="H817" s="136">
        <v>6.23</v>
      </c>
      <c r="I817" s="119">
        <v>19185</v>
      </c>
      <c r="J817" s="137" t="s">
        <v>4405</v>
      </c>
      <c r="K817" s="118" t="s">
        <v>17</v>
      </c>
      <c r="L817" s="122">
        <v>1390</v>
      </c>
      <c r="M817" s="123">
        <v>223</v>
      </c>
      <c r="N817" s="118" t="s">
        <v>145</v>
      </c>
      <c r="O817" s="71">
        <f t="shared" si="27"/>
        <v>0.31866655487329032</v>
      </c>
      <c r="P817" s="71">
        <f>IF(O817&lt;&gt;"",VLOOKUP($A817,Sheet4!$A$2:$O$1309,14,FALSE)*100,"")</f>
        <v>0.16402356586993072</v>
      </c>
      <c r="Q817" s="71">
        <f>IF(P817&lt;&gt;"",VLOOKUP($A817,Sheet4!$A$2:$O$1309,15,FALSE)*100,"")</f>
        <v>1.5950743793007871</v>
      </c>
      <c r="R817" s="73" t="str">
        <f t="shared" si="28"/>
        <v>&gt;200,  &lt;500</v>
      </c>
      <c r="S817" s="63" t="s">
        <v>4365</v>
      </c>
      <c r="T817" s="63" t="str">
        <f>IF(ISNA(VLOOKUP(A817,Sheet1!B$3:C$1266,2,FALSE)=TRUE),"NC",VLOOKUP(A817,Sheet1!B$3:C$1266,2,FALSE))</f>
        <v>Rural</v>
      </c>
      <c r="U817" s="66">
        <f>IF(ISNA(VLOOKUP($A817,Sheet1!$B$3:$AH$1266,Sheet1!E$1+(Sheet1!$A$1-1)*10,FALSE))=TRUE,"---",IF(VLOOKUP($A817,Sheet1!$B$3:$AH$1266,Sheet1!E$1+(Sheet1!$A$1-1)*10,FALSE)="---","---", (ROUND(VLOOKUP($A817,Sheet1!$B$3:$AH$1266,Sheet1!E$1+(Sheet1!$A$1-1)*10,FALSE),IF(VLOOKUP($A817,Sheet1!$B$3:$AH$1266,Sheet1!E$1+(Sheet1!$A$1-1)*10,FALSE)&gt;99999,-3,IF(VLOOKUP($A817,Sheet1!$B$3:$AH$1266,Sheet1!E$1+(Sheet1!$A$1-1)*10,FALSE)&gt;9999,-2,IF(VLOOKUP($A817,Sheet1!$B$3:$AH$1266,Sheet1!E$1+(Sheet1!$A$1-1)*10,FALSE)&gt;999,-1,0)))))))</f>
        <v>159</v>
      </c>
      <c r="V817" s="66">
        <f>IF(ISNA(VLOOKUP($A817,Sheet1!$B$3:$AH$1266,Sheet1!F$1+(Sheet1!$A$1-1)*10,FALSE))=TRUE,"---",IF(VLOOKUP($A817,Sheet1!$B$3:$AH$1266,Sheet1!F$1+(Sheet1!$A$1-1)*10,FALSE)="---","---", (ROUND(VLOOKUP($A817,Sheet1!$B$3:$AH$1266,Sheet1!F$1+(Sheet1!$A$1-1)*10,FALSE),IF(VLOOKUP($A817,Sheet1!$B$3:$AH$1266,Sheet1!F$1+(Sheet1!$A$1-1)*10,FALSE)&gt;99999,-3,IF(VLOOKUP($A817,Sheet1!$B$3:$AH$1266,Sheet1!F$1+(Sheet1!$A$1-1)*10,FALSE)&gt;9999,-2,IF(VLOOKUP($A817,Sheet1!$B$3:$AH$1266,Sheet1!F$1+(Sheet1!$A$1-1)*10,FALSE)&gt;999,-1,0)))))))</f>
        <v>200</v>
      </c>
      <c r="W817" s="66">
        <f>IF(ISNA(VLOOKUP($A817,Sheet1!$B$3:$AH$1266,Sheet1!G$1+(Sheet1!$A$1-1)*10,FALSE))=TRUE,"---",IF(VLOOKUP($A817,Sheet1!$B$3:$AH$1266,Sheet1!G$1+(Sheet1!$A$1-1)*10,FALSE)="---","---", (ROUND(VLOOKUP($A817,Sheet1!$B$3:$AH$1266,Sheet1!G$1+(Sheet1!$A$1-1)*10,FALSE),IF(VLOOKUP($A817,Sheet1!$B$3:$AH$1266,Sheet1!G$1+(Sheet1!$A$1-1)*10,FALSE)&gt;99999,-3,IF(VLOOKUP($A817,Sheet1!$B$3:$AH$1266,Sheet1!G$1+(Sheet1!$A$1-1)*10,FALSE)&gt;9999,-2,IF(VLOOKUP($A817,Sheet1!$B$3:$AH$1266,Sheet1!G$1+(Sheet1!$A$1-1)*10,FALSE)&gt;999,-1,0)))))))</f>
        <v>254</v>
      </c>
      <c r="X817" s="66">
        <f>IF(ISNA(VLOOKUP($A817,Sheet1!$B$3:$AH$1266,Sheet1!H$1+(Sheet1!$A$1-1)*10,FALSE))=TRUE,"---",IF(VLOOKUP($A817,Sheet1!$B$3:$AH$1266,Sheet1!H$1+(Sheet1!$A$1-1)*10,FALSE)="---","---", (ROUND(VLOOKUP($A817,Sheet1!$B$3:$AH$1266,Sheet1!H$1+(Sheet1!$A$1-1)*10,FALSE),IF(VLOOKUP($A817,Sheet1!$B$3:$AH$1266,Sheet1!H$1+(Sheet1!$A$1-1)*10,FALSE)&gt;99999,-3,IF(VLOOKUP($A817,Sheet1!$B$3:$AH$1266,Sheet1!H$1+(Sheet1!$A$1-1)*10,FALSE)&gt;9999,-2,IF(VLOOKUP($A817,Sheet1!$B$3:$AH$1266,Sheet1!H$1+(Sheet1!$A$1-1)*10,FALSE)&gt;999,-1,0)))))))</f>
        <v>418</v>
      </c>
      <c r="Y817" s="66">
        <f>IF(ISNA(VLOOKUP($A817,Sheet1!$B$3:$AH$1266,Sheet1!I$1+(Sheet1!$A$1-1)*10,FALSE))=TRUE,"---",IF(VLOOKUP($A817,Sheet1!$B$3:$AH$1266,Sheet1!I$1+(Sheet1!$A$1-1)*10,FALSE)="---","---", (ROUND(VLOOKUP($A817,Sheet1!$B$3:$AH$1266,Sheet1!I$1+(Sheet1!$A$1-1)*10,FALSE),IF(VLOOKUP($A817,Sheet1!$B$3:$AH$1266,Sheet1!I$1+(Sheet1!$A$1-1)*10,FALSE)&gt;99999,-3,IF(VLOOKUP($A817,Sheet1!$B$3:$AH$1266,Sheet1!I$1+(Sheet1!$A$1-1)*10,FALSE)&gt;9999,-2,IF(VLOOKUP($A817,Sheet1!$B$3:$AH$1266,Sheet1!I$1+(Sheet1!$A$1-1)*10,FALSE)&gt;999,-1,0)))))))</f>
        <v>553</v>
      </c>
      <c r="Z817" s="66">
        <f>IF(ISNA(VLOOKUP($A817,Sheet1!$B$3:$AH$1266,Sheet1!J$1+(Sheet1!$A$1-1)*10,FALSE))=TRUE,"---",IF(VLOOKUP($A817,Sheet1!$B$3:$AH$1266,Sheet1!J$1+(Sheet1!$A$1-1)*10,FALSE)="---","---", (ROUND(VLOOKUP($A817,Sheet1!$B$3:$AH$1266,Sheet1!J$1+(Sheet1!$A$1-1)*10,FALSE),IF(VLOOKUP($A817,Sheet1!$B$3:$AH$1266,Sheet1!J$1+(Sheet1!$A$1-1)*10,FALSE)&gt;99999,-3,IF(VLOOKUP($A817,Sheet1!$B$3:$AH$1266,Sheet1!J$1+(Sheet1!$A$1-1)*10,FALSE)&gt;9999,-2,IF(VLOOKUP($A817,Sheet1!$B$3:$AH$1266,Sheet1!J$1+(Sheet1!$A$1-1)*10,FALSE)&gt;999,-1,0)))))))</f>
        <v>743</v>
      </c>
      <c r="AA817" s="66">
        <f>IF(ISNA(VLOOKUP($A817,Sheet1!$B$3:$AH$1266,Sheet1!K$1+(Sheet1!$A$1-1)*10,FALSE))=TRUE,"---",IF(VLOOKUP($A817,Sheet1!$B$3:$AH$1266,Sheet1!K$1+(Sheet1!$A$1-1)*10,FALSE)="---","---", (ROUND(VLOOKUP($A817,Sheet1!$B$3:$AH$1266,Sheet1!K$1+(Sheet1!$A$1-1)*10,FALSE),IF(VLOOKUP($A817,Sheet1!$B$3:$AH$1266,Sheet1!K$1+(Sheet1!$A$1-1)*10,FALSE)&gt;99999,-3,IF(VLOOKUP($A817,Sheet1!$B$3:$AH$1266,Sheet1!K$1+(Sheet1!$A$1-1)*10,FALSE)&gt;9999,-2,IF(VLOOKUP($A817,Sheet1!$B$3:$AH$1266,Sheet1!K$1+(Sheet1!$A$1-1)*10,FALSE)&gt;999,-1,0)))))))</f>
        <v>905</v>
      </c>
      <c r="AB817" s="66">
        <f>IF(ISNA(VLOOKUP($A817,Sheet1!$B$3:$AH$1266,Sheet1!L$1+(Sheet1!$A$1-1)*10,FALSE))=TRUE,"---",IF(VLOOKUP($A817,Sheet1!$B$3:$AH$1266,Sheet1!L$1+(Sheet1!$A$1-1)*10,FALSE)="---","---", (ROUND(VLOOKUP($A817,Sheet1!$B$3:$AH$1266,Sheet1!L$1+(Sheet1!$A$1-1)*10,FALSE),IF(VLOOKUP($A817,Sheet1!$B$3:$AH$1266,Sheet1!L$1+(Sheet1!$A$1-1)*10,FALSE)&gt;99999,-3,IF(VLOOKUP($A817,Sheet1!$B$3:$AH$1266,Sheet1!L$1+(Sheet1!$A$1-1)*10,FALSE)&gt;9999,-2,IF(VLOOKUP($A817,Sheet1!$B$3:$AH$1266,Sheet1!L$1+(Sheet1!$A$1-1)*10,FALSE)&gt;999,-1,0)))))))</f>
        <v>1070</v>
      </c>
      <c r="AC817" s="66">
        <f>IF(ISNA(VLOOKUP($A817,Sheet1!$B$3:$AH$1266,Sheet1!M$1+(Sheet1!$A$1-1)*10,FALSE))=TRUE,"---",IF(VLOOKUP($A817,Sheet1!$B$3:$AH$1266,Sheet1!M$1+(Sheet1!$A$1-1)*10,FALSE)="---","---", (ROUND(VLOOKUP($A817,Sheet1!$B$3:$AH$1266,Sheet1!M$1+(Sheet1!$A$1-1)*10,FALSE),IF(VLOOKUP($A817,Sheet1!$B$3:$AH$1266,Sheet1!M$1+(Sheet1!$A$1-1)*10,FALSE)&gt;99999,-3,IF(VLOOKUP($A817,Sheet1!$B$3:$AH$1266,Sheet1!M$1+(Sheet1!$A$1-1)*10,FALSE)&gt;9999,-2,IF(VLOOKUP($A817,Sheet1!$B$3:$AH$1266,Sheet1!M$1+(Sheet1!$A$1-1)*10,FALSE)&gt;999,-1,0)))))))</f>
        <v>1250</v>
      </c>
      <c r="AD817" s="66">
        <f>IF(ISNA(VLOOKUP($A817,Sheet1!$B$3:$AH$1266,Sheet1!N$1+(Sheet1!$A$1-1)*10,FALSE))=TRUE,"---",IF(VLOOKUP($A817,Sheet1!$B$3:$AH$1266,Sheet1!N$1+(Sheet1!$A$1-1)*10,FALSE)="---","---", (ROUND(VLOOKUP($A817,Sheet1!$B$3:$AH$1266,Sheet1!N$1+(Sheet1!$A$1-1)*10,FALSE),IF(VLOOKUP($A817,Sheet1!$B$3:$AH$1266,Sheet1!N$1+(Sheet1!$A$1-1)*10,FALSE)&gt;99999,-3,IF(VLOOKUP($A817,Sheet1!$B$3:$AH$1266,Sheet1!N$1+(Sheet1!$A$1-1)*10,FALSE)&gt;9999,-2,IF(VLOOKUP($A817,Sheet1!$B$3:$AH$1266,Sheet1!N$1+(Sheet1!$A$1-1)*10,FALSE)&gt;999,-1,0)))))))</f>
        <v>1490</v>
      </c>
    </row>
    <row r="818" spans="1:30" ht="25.5" customHeight="1" x14ac:dyDescent="0.25">
      <c r="A818" s="125" t="s">
        <v>1241</v>
      </c>
      <c r="B818" s="126" t="s">
        <v>1242</v>
      </c>
      <c r="C818" s="125">
        <v>415145</v>
      </c>
      <c r="D818" s="125">
        <v>750737</v>
      </c>
      <c r="E818" s="70" t="s">
        <v>3040</v>
      </c>
      <c r="F818" s="139" t="s">
        <v>4405</v>
      </c>
      <c r="G818" s="127" t="s">
        <v>160</v>
      </c>
      <c r="H818" s="128">
        <v>4.16</v>
      </c>
      <c r="I818" s="112">
        <v>15484</v>
      </c>
      <c r="J818" s="140" t="s">
        <v>4405</v>
      </c>
      <c r="K818" s="127" t="s">
        <v>17</v>
      </c>
      <c r="L818" s="115">
        <v>1660</v>
      </c>
      <c r="M818" s="116">
        <v>399</v>
      </c>
      <c r="N818" s="127" t="s">
        <v>145</v>
      </c>
      <c r="O818" s="68" t="str">
        <f t="shared" si="27"/>
        <v>&lt;0.2</v>
      </c>
      <c r="P818" s="68">
        <f>IF(O818&lt;&gt;"",VLOOKUP($A818,Sheet4!$A$2:$O$1309,14,FALSE)*100,"")</f>
        <v>0.14209477595243936</v>
      </c>
      <c r="Q818" s="68">
        <f>IF(P818&lt;&gt;"",VLOOKUP($A818,Sheet4!$A$2:$O$1309,15,FALSE)*100,"")</f>
        <v>1.3831557506582604</v>
      </c>
      <c r="R818" s="74" t="str">
        <f t="shared" si="28"/>
        <v>&gt;500</v>
      </c>
      <c r="S818" s="64" t="s">
        <v>4365</v>
      </c>
      <c r="T818" s="64" t="str">
        <f>IF(ISNA(VLOOKUP(A818,Sheet1!B$3:C$1266,2,FALSE)=TRUE),"NC",VLOOKUP(A818,Sheet1!B$3:C$1266,2,FALSE))</f>
        <v>Rural</v>
      </c>
      <c r="U818" s="65">
        <f>IF(ISNA(VLOOKUP($A818,Sheet1!$B$3:$AH$1266,Sheet1!E$1+(Sheet1!$A$1-1)*10,FALSE))=TRUE,"---",IF(VLOOKUP($A818,Sheet1!$B$3:$AH$1266,Sheet1!E$1+(Sheet1!$A$1-1)*10,FALSE)="---","---", (ROUND(VLOOKUP($A818,Sheet1!$B$3:$AH$1266,Sheet1!E$1+(Sheet1!$A$1-1)*10,FALSE),IF(VLOOKUP($A818,Sheet1!$B$3:$AH$1266,Sheet1!E$1+(Sheet1!$A$1-1)*10,FALSE)&gt;99999,-3,IF(VLOOKUP($A818,Sheet1!$B$3:$AH$1266,Sheet1!E$1+(Sheet1!$A$1-1)*10,FALSE)&gt;9999,-2,IF(VLOOKUP($A818,Sheet1!$B$3:$AH$1266,Sheet1!E$1+(Sheet1!$A$1-1)*10,FALSE)&gt;999,-1,0)))))))</f>
        <v>109</v>
      </c>
      <c r="V818" s="65">
        <f>IF(ISNA(VLOOKUP($A818,Sheet1!$B$3:$AH$1266,Sheet1!F$1+(Sheet1!$A$1-1)*10,FALSE))=TRUE,"---",IF(VLOOKUP($A818,Sheet1!$B$3:$AH$1266,Sheet1!F$1+(Sheet1!$A$1-1)*10,FALSE)="---","---", (ROUND(VLOOKUP($A818,Sheet1!$B$3:$AH$1266,Sheet1!F$1+(Sheet1!$A$1-1)*10,FALSE),IF(VLOOKUP($A818,Sheet1!$B$3:$AH$1266,Sheet1!F$1+(Sheet1!$A$1-1)*10,FALSE)&gt;99999,-3,IF(VLOOKUP($A818,Sheet1!$B$3:$AH$1266,Sheet1!F$1+(Sheet1!$A$1-1)*10,FALSE)&gt;9999,-2,IF(VLOOKUP($A818,Sheet1!$B$3:$AH$1266,Sheet1!F$1+(Sheet1!$A$1-1)*10,FALSE)&gt;999,-1,0)))))))</f>
        <v>137</v>
      </c>
      <c r="W818" s="65">
        <f>IF(ISNA(VLOOKUP($A818,Sheet1!$B$3:$AH$1266,Sheet1!G$1+(Sheet1!$A$1-1)*10,FALSE))=TRUE,"---",IF(VLOOKUP($A818,Sheet1!$B$3:$AH$1266,Sheet1!G$1+(Sheet1!$A$1-1)*10,FALSE)="---","---", (ROUND(VLOOKUP($A818,Sheet1!$B$3:$AH$1266,Sheet1!G$1+(Sheet1!$A$1-1)*10,FALSE),IF(VLOOKUP($A818,Sheet1!$B$3:$AH$1266,Sheet1!G$1+(Sheet1!$A$1-1)*10,FALSE)&gt;99999,-3,IF(VLOOKUP($A818,Sheet1!$B$3:$AH$1266,Sheet1!G$1+(Sheet1!$A$1-1)*10,FALSE)&gt;9999,-2,IF(VLOOKUP($A818,Sheet1!$B$3:$AH$1266,Sheet1!G$1+(Sheet1!$A$1-1)*10,FALSE)&gt;999,-1,0)))))))</f>
        <v>174</v>
      </c>
      <c r="X818" s="65">
        <f>IF(ISNA(VLOOKUP($A818,Sheet1!$B$3:$AH$1266,Sheet1!H$1+(Sheet1!$A$1-1)*10,FALSE))=TRUE,"---",IF(VLOOKUP($A818,Sheet1!$B$3:$AH$1266,Sheet1!H$1+(Sheet1!$A$1-1)*10,FALSE)="---","---", (ROUND(VLOOKUP($A818,Sheet1!$B$3:$AH$1266,Sheet1!H$1+(Sheet1!$A$1-1)*10,FALSE),IF(VLOOKUP($A818,Sheet1!$B$3:$AH$1266,Sheet1!H$1+(Sheet1!$A$1-1)*10,FALSE)&gt;99999,-3,IF(VLOOKUP($A818,Sheet1!$B$3:$AH$1266,Sheet1!H$1+(Sheet1!$A$1-1)*10,FALSE)&gt;9999,-2,IF(VLOOKUP($A818,Sheet1!$B$3:$AH$1266,Sheet1!H$1+(Sheet1!$A$1-1)*10,FALSE)&gt;999,-1,0)))))))</f>
        <v>287</v>
      </c>
      <c r="Y818" s="65">
        <f>IF(ISNA(VLOOKUP($A818,Sheet1!$B$3:$AH$1266,Sheet1!I$1+(Sheet1!$A$1-1)*10,FALSE))=TRUE,"---",IF(VLOOKUP($A818,Sheet1!$B$3:$AH$1266,Sheet1!I$1+(Sheet1!$A$1-1)*10,FALSE)="---","---", (ROUND(VLOOKUP($A818,Sheet1!$B$3:$AH$1266,Sheet1!I$1+(Sheet1!$A$1-1)*10,FALSE),IF(VLOOKUP($A818,Sheet1!$B$3:$AH$1266,Sheet1!I$1+(Sheet1!$A$1-1)*10,FALSE)&gt;99999,-3,IF(VLOOKUP($A818,Sheet1!$B$3:$AH$1266,Sheet1!I$1+(Sheet1!$A$1-1)*10,FALSE)&gt;9999,-2,IF(VLOOKUP($A818,Sheet1!$B$3:$AH$1266,Sheet1!I$1+(Sheet1!$A$1-1)*10,FALSE)&gt;999,-1,0)))))))</f>
        <v>380</v>
      </c>
      <c r="Z818" s="65">
        <f>IF(ISNA(VLOOKUP($A818,Sheet1!$B$3:$AH$1266,Sheet1!J$1+(Sheet1!$A$1-1)*10,FALSE))=TRUE,"---",IF(VLOOKUP($A818,Sheet1!$B$3:$AH$1266,Sheet1!J$1+(Sheet1!$A$1-1)*10,FALSE)="---","---", (ROUND(VLOOKUP($A818,Sheet1!$B$3:$AH$1266,Sheet1!J$1+(Sheet1!$A$1-1)*10,FALSE),IF(VLOOKUP($A818,Sheet1!$B$3:$AH$1266,Sheet1!J$1+(Sheet1!$A$1-1)*10,FALSE)&gt;99999,-3,IF(VLOOKUP($A818,Sheet1!$B$3:$AH$1266,Sheet1!J$1+(Sheet1!$A$1-1)*10,FALSE)&gt;9999,-2,IF(VLOOKUP($A818,Sheet1!$B$3:$AH$1266,Sheet1!J$1+(Sheet1!$A$1-1)*10,FALSE)&gt;999,-1,0)))))))</f>
        <v>513</v>
      </c>
      <c r="AA818" s="65">
        <f>IF(ISNA(VLOOKUP($A818,Sheet1!$B$3:$AH$1266,Sheet1!K$1+(Sheet1!$A$1-1)*10,FALSE))=TRUE,"---",IF(VLOOKUP($A818,Sheet1!$B$3:$AH$1266,Sheet1!K$1+(Sheet1!$A$1-1)*10,FALSE)="---","---", (ROUND(VLOOKUP($A818,Sheet1!$B$3:$AH$1266,Sheet1!K$1+(Sheet1!$A$1-1)*10,FALSE),IF(VLOOKUP($A818,Sheet1!$B$3:$AH$1266,Sheet1!K$1+(Sheet1!$A$1-1)*10,FALSE)&gt;99999,-3,IF(VLOOKUP($A818,Sheet1!$B$3:$AH$1266,Sheet1!K$1+(Sheet1!$A$1-1)*10,FALSE)&gt;9999,-2,IF(VLOOKUP($A818,Sheet1!$B$3:$AH$1266,Sheet1!K$1+(Sheet1!$A$1-1)*10,FALSE)&gt;999,-1,0)))))))</f>
        <v>626</v>
      </c>
      <c r="AB818" s="65">
        <f>IF(ISNA(VLOOKUP($A818,Sheet1!$B$3:$AH$1266,Sheet1!L$1+(Sheet1!$A$1-1)*10,FALSE))=TRUE,"---",IF(VLOOKUP($A818,Sheet1!$B$3:$AH$1266,Sheet1!L$1+(Sheet1!$A$1-1)*10,FALSE)="---","---", (ROUND(VLOOKUP($A818,Sheet1!$B$3:$AH$1266,Sheet1!L$1+(Sheet1!$A$1-1)*10,FALSE),IF(VLOOKUP($A818,Sheet1!$B$3:$AH$1266,Sheet1!L$1+(Sheet1!$A$1-1)*10,FALSE)&gt;99999,-3,IF(VLOOKUP($A818,Sheet1!$B$3:$AH$1266,Sheet1!L$1+(Sheet1!$A$1-1)*10,FALSE)&gt;9999,-2,IF(VLOOKUP($A818,Sheet1!$B$3:$AH$1266,Sheet1!L$1+(Sheet1!$A$1-1)*10,FALSE)&gt;999,-1,0)))))))</f>
        <v>742</v>
      </c>
      <c r="AC818" s="65">
        <f>IF(ISNA(VLOOKUP($A818,Sheet1!$B$3:$AH$1266,Sheet1!M$1+(Sheet1!$A$1-1)*10,FALSE))=TRUE,"---",IF(VLOOKUP($A818,Sheet1!$B$3:$AH$1266,Sheet1!M$1+(Sheet1!$A$1-1)*10,FALSE)="---","---", (ROUND(VLOOKUP($A818,Sheet1!$B$3:$AH$1266,Sheet1!M$1+(Sheet1!$A$1-1)*10,FALSE),IF(VLOOKUP($A818,Sheet1!$B$3:$AH$1266,Sheet1!M$1+(Sheet1!$A$1-1)*10,FALSE)&gt;99999,-3,IF(VLOOKUP($A818,Sheet1!$B$3:$AH$1266,Sheet1!M$1+(Sheet1!$A$1-1)*10,FALSE)&gt;9999,-2,IF(VLOOKUP($A818,Sheet1!$B$3:$AH$1266,Sheet1!M$1+(Sheet1!$A$1-1)*10,FALSE)&gt;999,-1,0)))))))</f>
        <v>868</v>
      </c>
      <c r="AD818" s="65">
        <f>IF(ISNA(VLOOKUP($A818,Sheet1!$B$3:$AH$1266,Sheet1!N$1+(Sheet1!$A$1-1)*10,FALSE))=TRUE,"---",IF(VLOOKUP($A818,Sheet1!$B$3:$AH$1266,Sheet1!N$1+(Sheet1!$A$1-1)*10,FALSE)="---","---", (ROUND(VLOOKUP($A818,Sheet1!$B$3:$AH$1266,Sheet1!N$1+(Sheet1!$A$1-1)*10,FALSE),IF(VLOOKUP($A818,Sheet1!$B$3:$AH$1266,Sheet1!N$1+(Sheet1!$A$1-1)*10,FALSE)&gt;99999,-3,IF(VLOOKUP($A818,Sheet1!$B$3:$AH$1266,Sheet1!N$1+(Sheet1!$A$1-1)*10,FALSE)&gt;9999,-2,IF(VLOOKUP($A818,Sheet1!$B$3:$AH$1266,Sheet1!N$1+(Sheet1!$A$1-1)*10,FALSE)&gt;999,-1,0)))))))</f>
        <v>1040</v>
      </c>
    </row>
    <row r="819" spans="1:30" ht="25.5" customHeight="1" x14ac:dyDescent="0.25">
      <c r="A819" s="133" t="s">
        <v>1243</v>
      </c>
      <c r="B819" s="141" t="s">
        <v>1244</v>
      </c>
      <c r="C819" s="133">
        <v>415049</v>
      </c>
      <c r="D819" s="133">
        <v>750642</v>
      </c>
      <c r="E819" s="67" t="s">
        <v>3036</v>
      </c>
      <c r="F819" s="135" t="s">
        <v>4405</v>
      </c>
      <c r="G819" s="118" t="s">
        <v>160</v>
      </c>
      <c r="H819" s="136">
        <v>22.3</v>
      </c>
      <c r="I819" s="119">
        <v>15484</v>
      </c>
      <c r="J819" s="137" t="s">
        <v>4405</v>
      </c>
      <c r="K819" s="118" t="s">
        <v>17</v>
      </c>
      <c r="L819" s="122">
        <v>5340</v>
      </c>
      <c r="M819" s="123">
        <v>239</v>
      </c>
      <c r="N819" s="118" t="s">
        <v>145</v>
      </c>
      <c r="O819" s="71">
        <f t="shared" si="27"/>
        <v>0.2</v>
      </c>
      <c r="P819" s="71">
        <f>IF(O819&lt;&gt;"",VLOOKUP($A819,Sheet4!$A$2:$O$1309,14,FALSE)*100,"")</f>
        <v>0.14209477595243936</v>
      </c>
      <c r="Q819" s="71">
        <f>IF(P819&lt;&gt;"",VLOOKUP($A819,Sheet4!$A$2:$O$1309,15,FALSE)*100,"")</f>
        <v>1.3831557506582604</v>
      </c>
      <c r="R819" s="73" t="str">
        <f t="shared" si="28"/>
        <v>500</v>
      </c>
      <c r="S819" s="63" t="s">
        <v>4365</v>
      </c>
      <c r="T819" s="63" t="str">
        <f>IF(ISNA(VLOOKUP(A819,Sheet1!B$3:C$1266,2,FALSE)=TRUE),"NC",VLOOKUP(A819,Sheet1!B$3:C$1266,2,FALSE))</f>
        <v>Rural</v>
      </c>
      <c r="U819" s="66">
        <f>IF(ISNA(VLOOKUP($A819,Sheet1!$B$3:$AH$1266,Sheet1!E$1+(Sheet1!$A$1-1)*10,FALSE))=TRUE,"---",IF(VLOOKUP($A819,Sheet1!$B$3:$AH$1266,Sheet1!E$1+(Sheet1!$A$1-1)*10,FALSE)="---","---", (ROUND(VLOOKUP($A819,Sheet1!$B$3:$AH$1266,Sheet1!E$1+(Sheet1!$A$1-1)*10,FALSE),IF(VLOOKUP($A819,Sheet1!$B$3:$AH$1266,Sheet1!E$1+(Sheet1!$A$1-1)*10,FALSE)&gt;99999,-3,IF(VLOOKUP($A819,Sheet1!$B$3:$AH$1266,Sheet1!E$1+(Sheet1!$A$1-1)*10,FALSE)&gt;9999,-2,IF(VLOOKUP($A819,Sheet1!$B$3:$AH$1266,Sheet1!E$1+(Sheet1!$A$1-1)*10,FALSE)&gt;999,-1,0)))))))</f>
        <v>553</v>
      </c>
      <c r="V819" s="66">
        <f>IF(ISNA(VLOOKUP($A819,Sheet1!$B$3:$AH$1266,Sheet1!F$1+(Sheet1!$A$1-1)*10,FALSE))=TRUE,"---",IF(VLOOKUP($A819,Sheet1!$B$3:$AH$1266,Sheet1!F$1+(Sheet1!$A$1-1)*10,FALSE)="---","---", (ROUND(VLOOKUP($A819,Sheet1!$B$3:$AH$1266,Sheet1!F$1+(Sheet1!$A$1-1)*10,FALSE),IF(VLOOKUP($A819,Sheet1!$B$3:$AH$1266,Sheet1!F$1+(Sheet1!$A$1-1)*10,FALSE)&gt;99999,-3,IF(VLOOKUP($A819,Sheet1!$B$3:$AH$1266,Sheet1!F$1+(Sheet1!$A$1-1)*10,FALSE)&gt;9999,-2,IF(VLOOKUP($A819,Sheet1!$B$3:$AH$1266,Sheet1!F$1+(Sheet1!$A$1-1)*10,FALSE)&gt;999,-1,0)))))))</f>
        <v>696</v>
      </c>
      <c r="W819" s="66">
        <f>IF(ISNA(VLOOKUP($A819,Sheet1!$B$3:$AH$1266,Sheet1!G$1+(Sheet1!$A$1-1)*10,FALSE))=TRUE,"---",IF(VLOOKUP($A819,Sheet1!$B$3:$AH$1266,Sheet1!G$1+(Sheet1!$A$1-1)*10,FALSE)="---","---", (ROUND(VLOOKUP($A819,Sheet1!$B$3:$AH$1266,Sheet1!G$1+(Sheet1!$A$1-1)*10,FALSE),IF(VLOOKUP($A819,Sheet1!$B$3:$AH$1266,Sheet1!G$1+(Sheet1!$A$1-1)*10,FALSE)&gt;99999,-3,IF(VLOOKUP($A819,Sheet1!$B$3:$AH$1266,Sheet1!G$1+(Sheet1!$A$1-1)*10,FALSE)&gt;9999,-2,IF(VLOOKUP($A819,Sheet1!$B$3:$AH$1266,Sheet1!G$1+(Sheet1!$A$1-1)*10,FALSE)&gt;999,-1,0)))))))</f>
        <v>886</v>
      </c>
      <c r="X819" s="66">
        <f>IF(ISNA(VLOOKUP($A819,Sheet1!$B$3:$AH$1266,Sheet1!H$1+(Sheet1!$A$1-1)*10,FALSE))=TRUE,"---",IF(VLOOKUP($A819,Sheet1!$B$3:$AH$1266,Sheet1!H$1+(Sheet1!$A$1-1)*10,FALSE)="---","---", (ROUND(VLOOKUP($A819,Sheet1!$B$3:$AH$1266,Sheet1!H$1+(Sheet1!$A$1-1)*10,FALSE),IF(VLOOKUP($A819,Sheet1!$B$3:$AH$1266,Sheet1!H$1+(Sheet1!$A$1-1)*10,FALSE)&gt;99999,-3,IF(VLOOKUP($A819,Sheet1!$B$3:$AH$1266,Sheet1!H$1+(Sheet1!$A$1-1)*10,FALSE)&gt;9999,-2,IF(VLOOKUP($A819,Sheet1!$B$3:$AH$1266,Sheet1!H$1+(Sheet1!$A$1-1)*10,FALSE)&gt;999,-1,0)))))))</f>
        <v>1460</v>
      </c>
      <c r="Y819" s="66">
        <f>IF(ISNA(VLOOKUP($A819,Sheet1!$B$3:$AH$1266,Sheet1!I$1+(Sheet1!$A$1-1)*10,FALSE))=TRUE,"---",IF(VLOOKUP($A819,Sheet1!$B$3:$AH$1266,Sheet1!I$1+(Sheet1!$A$1-1)*10,FALSE)="---","---", (ROUND(VLOOKUP($A819,Sheet1!$B$3:$AH$1266,Sheet1!I$1+(Sheet1!$A$1-1)*10,FALSE),IF(VLOOKUP($A819,Sheet1!$B$3:$AH$1266,Sheet1!I$1+(Sheet1!$A$1-1)*10,FALSE)&gt;99999,-3,IF(VLOOKUP($A819,Sheet1!$B$3:$AH$1266,Sheet1!I$1+(Sheet1!$A$1-1)*10,FALSE)&gt;9999,-2,IF(VLOOKUP($A819,Sheet1!$B$3:$AH$1266,Sheet1!I$1+(Sheet1!$A$1-1)*10,FALSE)&gt;999,-1,0)))))))</f>
        <v>1930</v>
      </c>
      <c r="Z819" s="66">
        <f>IF(ISNA(VLOOKUP($A819,Sheet1!$B$3:$AH$1266,Sheet1!J$1+(Sheet1!$A$1-1)*10,FALSE))=TRUE,"---",IF(VLOOKUP($A819,Sheet1!$B$3:$AH$1266,Sheet1!J$1+(Sheet1!$A$1-1)*10,FALSE)="---","---", (ROUND(VLOOKUP($A819,Sheet1!$B$3:$AH$1266,Sheet1!J$1+(Sheet1!$A$1-1)*10,FALSE),IF(VLOOKUP($A819,Sheet1!$B$3:$AH$1266,Sheet1!J$1+(Sheet1!$A$1-1)*10,FALSE)&gt;99999,-3,IF(VLOOKUP($A819,Sheet1!$B$3:$AH$1266,Sheet1!J$1+(Sheet1!$A$1-1)*10,FALSE)&gt;9999,-2,IF(VLOOKUP($A819,Sheet1!$B$3:$AH$1266,Sheet1!J$1+(Sheet1!$A$1-1)*10,FALSE)&gt;999,-1,0)))))))</f>
        <v>2580</v>
      </c>
      <c r="AA819" s="66">
        <f>IF(ISNA(VLOOKUP($A819,Sheet1!$B$3:$AH$1266,Sheet1!K$1+(Sheet1!$A$1-1)*10,FALSE))=TRUE,"---",IF(VLOOKUP($A819,Sheet1!$B$3:$AH$1266,Sheet1!K$1+(Sheet1!$A$1-1)*10,FALSE)="---","---", (ROUND(VLOOKUP($A819,Sheet1!$B$3:$AH$1266,Sheet1!K$1+(Sheet1!$A$1-1)*10,FALSE),IF(VLOOKUP($A819,Sheet1!$B$3:$AH$1266,Sheet1!K$1+(Sheet1!$A$1-1)*10,FALSE)&gt;99999,-3,IF(VLOOKUP($A819,Sheet1!$B$3:$AH$1266,Sheet1!K$1+(Sheet1!$A$1-1)*10,FALSE)&gt;9999,-2,IF(VLOOKUP($A819,Sheet1!$B$3:$AH$1266,Sheet1!K$1+(Sheet1!$A$1-1)*10,FALSE)&gt;999,-1,0)))))))</f>
        <v>3130</v>
      </c>
      <c r="AB819" s="66">
        <f>IF(ISNA(VLOOKUP($A819,Sheet1!$B$3:$AH$1266,Sheet1!L$1+(Sheet1!$A$1-1)*10,FALSE))=TRUE,"---",IF(VLOOKUP($A819,Sheet1!$B$3:$AH$1266,Sheet1!L$1+(Sheet1!$A$1-1)*10,FALSE)="---","---", (ROUND(VLOOKUP($A819,Sheet1!$B$3:$AH$1266,Sheet1!L$1+(Sheet1!$A$1-1)*10,FALSE),IF(VLOOKUP($A819,Sheet1!$B$3:$AH$1266,Sheet1!L$1+(Sheet1!$A$1-1)*10,FALSE)&gt;99999,-3,IF(VLOOKUP($A819,Sheet1!$B$3:$AH$1266,Sheet1!L$1+(Sheet1!$A$1-1)*10,FALSE)&gt;9999,-2,IF(VLOOKUP($A819,Sheet1!$B$3:$AH$1266,Sheet1!L$1+(Sheet1!$A$1-1)*10,FALSE)&gt;999,-1,0)))))))</f>
        <v>3700</v>
      </c>
      <c r="AC819" s="66">
        <f>IF(ISNA(VLOOKUP($A819,Sheet1!$B$3:$AH$1266,Sheet1!M$1+(Sheet1!$A$1-1)*10,FALSE))=TRUE,"---",IF(VLOOKUP($A819,Sheet1!$B$3:$AH$1266,Sheet1!M$1+(Sheet1!$A$1-1)*10,FALSE)="---","---", (ROUND(VLOOKUP($A819,Sheet1!$B$3:$AH$1266,Sheet1!M$1+(Sheet1!$A$1-1)*10,FALSE),IF(VLOOKUP($A819,Sheet1!$B$3:$AH$1266,Sheet1!M$1+(Sheet1!$A$1-1)*10,FALSE)&gt;99999,-3,IF(VLOOKUP($A819,Sheet1!$B$3:$AH$1266,Sheet1!M$1+(Sheet1!$A$1-1)*10,FALSE)&gt;9999,-2,IF(VLOOKUP($A819,Sheet1!$B$3:$AH$1266,Sheet1!M$1+(Sheet1!$A$1-1)*10,FALSE)&gt;999,-1,0)))))))</f>
        <v>4310</v>
      </c>
      <c r="AD819" s="66">
        <f>IF(ISNA(VLOOKUP($A819,Sheet1!$B$3:$AH$1266,Sheet1!N$1+(Sheet1!$A$1-1)*10,FALSE))=TRUE,"---",IF(VLOOKUP($A819,Sheet1!$B$3:$AH$1266,Sheet1!N$1+(Sheet1!$A$1-1)*10,FALSE)="---","---", (ROUND(VLOOKUP($A819,Sheet1!$B$3:$AH$1266,Sheet1!N$1+(Sheet1!$A$1-1)*10,FALSE),IF(VLOOKUP($A819,Sheet1!$B$3:$AH$1266,Sheet1!N$1+(Sheet1!$A$1-1)*10,FALSE)&gt;99999,-3,IF(VLOOKUP($A819,Sheet1!$B$3:$AH$1266,Sheet1!N$1+(Sheet1!$A$1-1)*10,FALSE)&gt;9999,-2,IF(VLOOKUP($A819,Sheet1!$B$3:$AH$1266,Sheet1!N$1+(Sheet1!$A$1-1)*10,FALSE)&gt;999,-1,0)))))))</f>
        <v>5140</v>
      </c>
    </row>
    <row r="820" spans="1:30" ht="25.5" customHeight="1" x14ac:dyDescent="0.25">
      <c r="A820" s="125" t="s">
        <v>1245</v>
      </c>
      <c r="B820" s="126" t="s">
        <v>1246</v>
      </c>
      <c r="C820" s="125">
        <v>415022</v>
      </c>
      <c r="D820" s="125">
        <v>750243</v>
      </c>
      <c r="E820" s="70" t="s">
        <v>3036</v>
      </c>
      <c r="F820" s="139" t="s">
        <v>4405</v>
      </c>
      <c r="G820" s="127" t="s">
        <v>160</v>
      </c>
      <c r="H820" s="128">
        <v>8.26</v>
      </c>
      <c r="I820" s="112">
        <v>21803</v>
      </c>
      <c r="J820" s="140" t="s">
        <v>4405</v>
      </c>
      <c r="K820" s="127" t="s">
        <v>17</v>
      </c>
      <c r="L820" s="115">
        <v>3340</v>
      </c>
      <c r="M820" s="116">
        <v>404</v>
      </c>
      <c r="N820" s="127" t="s">
        <v>145</v>
      </c>
      <c r="O820" s="68" t="str">
        <f t="shared" si="27"/>
        <v>&lt;0.2</v>
      </c>
      <c r="P820" s="68">
        <f>IF(O820&lt;&gt;"",VLOOKUP($A820,Sheet4!$A$2:$O$1309,14,FALSE)*100,"")</f>
        <v>0.14209477595243936</v>
      </c>
      <c r="Q820" s="68">
        <f>IF(P820&lt;&gt;"",VLOOKUP($A820,Sheet4!$A$2:$O$1309,15,FALSE)*100,"")</f>
        <v>1.3831557506582604</v>
      </c>
      <c r="R820" s="74" t="str">
        <f t="shared" si="28"/>
        <v>&gt;500</v>
      </c>
      <c r="S820" s="64" t="s">
        <v>4365</v>
      </c>
      <c r="T820" s="64" t="str">
        <f>IF(ISNA(VLOOKUP(A820,Sheet1!B$3:C$1266,2,FALSE)=TRUE),"NC",VLOOKUP(A820,Sheet1!B$3:C$1266,2,FALSE))</f>
        <v>Rural</v>
      </c>
      <c r="U820" s="65">
        <f>IF(ISNA(VLOOKUP($A820,Sheet1!$B$3:$AH$1266,Sheet1!E$1+(Sheet1!$A$1-1)*10,FALSE))=TRUE,"---",IF(VLOOKUP($A820,Sheet1!$B$3:$AH$1266,Sheet1!E$1+(Sheet1!$A$1-1)*10,FALSE)="---","---", (ROUND(VLOOKUP($A820,Sheet1!$B$3:$AH$1266,Sheet1!E$1+(Sheet1!$A$1-1)*10,FALSE),IF(VLOOKUP($A820,Sheet1!$B$3:$AH$1266,Sheet1!E$1+(Sheet1!$A$1-1)*10,FALSE)&gt;99999,-3,IF(VLOOKUP($A820,Sheet1!$B$3:$AH$1266,Sheet1!E$1+(Sheet1!$A$1-1)*10,FALSE)&gt;9999,-2,IF(VLOOKUP($A820,Sheet1!$B$3:$AH$1266,Sheet1!E$1+(Sheet1!$A$1-1)*10,FALSE)&gt;999,-1,0)))))))</f>
        <v>213</v>
      </c>
      <c r="V820" s="65">
        <f>IF(ISNA(VLOOKUP($A820,Sheet1!$B$3:$AH$1266,Sheet1!F$1+(Sheet1!$A$1-1)*10,FALSE))=TRUE,"---",IF(VLOOKUP($A820,Sheet1!$B$3:$AH$1266,Sheet1!F$1+(Sheet1!$A$1-1)*10,FALSE)="---","---", (ROUND(VLOOKUP($A820,Sheet1!$B$3:$AH$1266,Sheet1!F$1+(Sheet1!$A$1-1)*10,FALSE),IF(VLOOKUP($A820,Sheet1!$B$3:$AH$1266,Sheet1!F$1+(Sheet1!$A$1-1)*10,FALSE)&gt;99999,-3,IF(VLOOKUP($A820,Sheet1!$B$3:$AH$1266,Sheet1!F$1+(Sheet1!$A$1-1)*10,FALSE)&gt;9999,-2,IF(VLOOKUP($A820,Sheet1!$B$3:$AH$1266,Sheet1!F$1+(Sheet1!$A$1-1)*10,FALSE)&gt;999,-1,0)))))))</f>
        <v>268</v>
      </c>
      <c r="W820" s="65">
        <f>IF(ISNA(VLOOKUP($A820,Sheet1!$B$3:$AH$1266,Sheet1!G$1+(Sheet1!$A$1-1)*10,FALSE))=TRUE,"---",IF(VLOOKUP($A820,Sheet1!$B$3:$AH$1266,Sheet1!G$1+(Sheet1!$A$1-1)*10,FALSE)="---","---", (ROUND(VLOOKUP($A820,Sheet1!$B$3:$AH$1266,Sheet1!G$1+(Sheet1!$A$1-1)*10,FALSE),IF(VLOOKUP($A820,Sheet1!$B$3:$AH$1266,Sheet1!G$1+(Sheet1!$A$1-1)*10,FALSE)&gt;99999,-3,IF(VLOOKUP($A820,Sheet1!$B$3:$AH$1266,Sheet1!G$1+(Sheet1!$A$1-1)*10,FALSE)&gt;9999,-2,IF(VLOOKUP($A820,Sheet1!$B$3:$AH$1266,Sheet1!G$1+(Sheet1!$A$1-1)*10,FALSE)&gt;999,-1,0)))))))</f>
        <v>342</v>
      </c>
      <c r="X820" s="65">
        <f>IF(ISNA(VLOOKUP($A820,Sheet1!$B$3:$AH$1266,Sheet1!H$1+(Sheet1!$A$1-1)*10,FALSE))=TRUE,"---",IF(VLOOKUP($A820,Sheet1!$B$3:$AH$1266,Sheet1!H$1+(Sheet1!$A$1-1)*10,FALSE)="---","---", (ROUND(VLOOKUP($A820,Sheet1!$B$3:$AH$1266,Sheet1!H$1+(Sheet1!$A$1-1)*10,FALSE),IF(VLOOKUP($A820,Sheet1!$B$3:$AH$1266,Sheet1!H$1+(Sheet1!$A$1-1)*10,FALSE)&gt;99999,-3,IF(VLOOKUP($A820,Sheet1!$B$3:$AH$1266,Sheet1!H$1+(Sheet1!$A$1-1)*10,FALSE)&gt;9999,-2,IF(VLOOKUP($A820,Sheet1!$B$3:$AH$1266,Sheet1!H$1+(Sheet1!$A$1-1)*10,FALSE)&gt;999,-1,0)))))))</f>
        <v>565</v>
      </c>
      <c r="Y820" s="65">
        <f>IF(ISNA(VLOOKUP($A820,Sheet1!$B$3:$AH$1266,Sheet1!I$1+(Sheet1!$A$1-1)*10,FALSE))=TRUE,"---",IF(VLOOKUP($A820,Sheet1!$B$3:$AH$1266,Sheet1!I$1+(Sheet1!$A$1-1)*10,FALSE)="---","---", (ROUND(VLOOKUP($A820,Sheet1!$B$3:$AH$1266,Sheet1!I$1+(Sheet1!$A$1-1)*10,FALSE),IF(VLOOKUP($A820,Sheet1!$B$3:$AH$1266,Sheet1!I$1+(Sheet1!$A$1-1)*10,FALSE)&gt;99999,-3,IF(VLOOKUP($A820,Sheet1!$B$3:$AH$1266,Sheet1!I$1+(Sheet1!$A$1-1)*10,FALSE)&gt;9999,-2,IF(VLOOKUP($A820,Sheet1!$B$3:$AH$1266,Sheet1!I$1+(Sheet1!$A$1-1)*10,FALSE)&gt;999,-1,0)))))))</f>
        <v>749</v>
      </c>
      <c r="Z820" s="65">
        <f>IF(ISNA(VLOOKUP($A820,Sheet1!$B$3:$AH$1266,Sheet1!J$1+(Sheet1!$A$1-1)*10,FALSE))=TRUE,"---",IF(VLOOKUP($A820,Sheet1!$B$3:$AH$1266,Sheet1!J$1+(Sheet1!$A$1-1)*10,FALSE)="---","---", (ROUND(VLOOKUP($A820,Sheet1!$B$3:$AH$1266,Sheet1!J$1+(Sheet1!$A$1-1)*10,FALSE),IF(VLOOKUP($A820,Sheet1!$B$3:$AH$1266,Sheet1!J$1+(Sheet1!$A$1-1)*10,FALSE)&gt;99999,-3,IF(VLOOKUP($A820,Sheet1!$B$3:$AH$1266,Sheet1!J$1+(Sheet1!$A$1-1)*10,FALSE)&gt;9999,-2,IF(VLOOKUP($A820,Sheet1!$B$3:$AH$1266,Sheet1!J$1+(Sheet1!$A$1-1)*10,FALSE)&gt;999,-1,0)))))))</f>
        <v>1010</v>
      </c>
      <c r="AA820" s="65">
        <f>IF(ISNA(VLOOKUP($A820,Sheet1!$B$3:$AH$1266,Sheet1!K$1+(Sheet1!$A$1-1)*10,FALSE))=TRUE,"---",IF(VLOOKUP($A820,Sheet1!$B$3:$AH$1266,Sheet1!K$1+(Sheet1!$A$1-1)*10,FALSE)="---","---", (ROUND(VLOOKUP($A820,Sheet1!$B$3:$AH$1266,Sheet1!K$1+(Sheet1!$A$1-1)*10,FALSE),IF(VLOOKUP($A820,Sheet1!$B$3:$AH$1266,Sheet1!K$1+(Sheet1!$A$1-1)*10,FALSE)&gt;99999,-3,IF(VLOOKUP($A820,Sheet1!$B$3:$AH$1266,Sheet1!K$1+(Sheet1!$A$1-1)*10,FALSE)&gt;9999,-2,IF(VLOOKUP($A820,Sheet1!$B$3:$AH$1266,Sheet1!K$1+(Sheet1!$A$1-1)*10,FALSE)&gt;999,-1,0)))))))</f>
        <v>1230</v>
      </c>
      <c r="AB820" s="65">
        <f>IF(ISNA(VLOOKUP($A820,Sheet1!$B$3:$AH$1266,Sheet1!L$1+(Sheet1!$A$1-1)*10,FALSE))=TRUE,"---",IF(VLOOKUP($A820,Sheet1!$B$3:$AH$1266,Sheet1!L$1+(Sheet1!$A$1-1)*10,FALSE)="---","---", (ROUND(VLOOKUP($A820,Sheet1!$B$3:$AH$1266,Sheet1!L$1+(Sheet1!$A$1-1)*10,FALSE),IF(VLOOKUP($A820,Sheet1!$B$3:$AH$1266,Sheet1!L$1+(Sheet1!$A$1-1)*10,FALSE)&gt;99999,-3,IF(VLOOKUP($A820,Sheet1!$B$3:$AH$1266,Sheet1!L$1+(Sheet1!$A$1-1)*10,FALSE)&gt;9999,-2,IF(VLOOKUP($A820,Sheet1!$B$3:$AH$1266,Sheet1!L$1+(Sheet1!$A$1-1)*10,FALSE)&gt;999,-1,0)))))))</f>
        <v>1460</v>
      </c>
      <c r="AC820" s="65">
        <f>IF(ISNA(VLOOKUP($A820,Sheet1!$B$3:$AH$1266,Sheet1!M$1+(Sheet1!$A$1-1)*10,FALSE))=TRUE,"---",IF(VLOOKUP($A820,Sheet1!$B$3:$AH$1266,Sheet1!M$1+(Sheet1!$A$1-1)*10,FALSE)="---","---", (ROUND(VLOOKUP($A820,Sheet1!$B$3:$AH$1266,Sheet1!M$1+(Sheet1!$A$1-1)*10,FALSE),IF(VLOOKUP($A820,Sheet1!$B$3:$AH$1266,Sheet1!M$1+(Sheet1!$A$1-1)*10,FALSE)&gt;99999,-3,IF(VLOOKUP($A820,Sheet1!$B$3:$AH$1266,Sheet1!M$1+(Sheet1!$A$1-1)*10,FALSE)&gt;9999,-2,IF(VLOOKUP($A820,Sheet1!$B$3:$AH$1266,Sheet1!M$1+(Sheet1!$A$1-1)*10,FALSE)&gt;999,-1,0)))))))</f>
        <v>1710</v>
      </c>
      <c r="AD820" s="65">
        <f>IF(ISNA(VLOOKUP($A820,Sheet1!$B$3:$AH$1266,Sheet1!N$1+(Sheet1!$A$1-1)*10,FALSE))=TRUE,"---",IF(VLOOKUP($A820,Sheet1!$B$3:$AH$1266,Sheet1!N$1+(Sheet1!$A$1-1)*10,FALSE)="---","---", (ROUND(VLOOKUP($A820,Sheet1!$B$3:$AH$1266,Sheet1!N$1+(Sheet1!$A$1-1)*10,FALSE),IF(VLOOKUP($A820,Sheet1!$B$3:$AH$1266,Sheet1!N$1+(Sheet1!$A$1-1)*10,FALSE)&gt;99999,-3,IF(VLOOKUP($A820,Sheet1!$B$3:$AH$1266,Sheet1!N$1+(Sheet1!$A$1-1)*10,FALSE)&gt;9999,-2,IF(VLOOKUP($A820,Sheet1!$B$3:$AH$1266,Sheet1!N$1+(Sheet1!$A$1-1)*10,FALSE)&gt;999,-1,0)))))))</f>
        <v>2040</v>
      </c>
    </row>
    <row r="821" spans="1:30" ht="25.5" customHeight="1" x14ac:dyDescent="0.25">
      <c r="A821" s="304" t="s">
        <v>1247</v>
      </c>
      <c r="B821" s="393" t="s">
        <v>1248</v>
      </c>
      <c r="C821" s="304">
        <v>414614</v>
      </c>
      <c r="D821" s="304">
        <v>750503</v>
      </c>
      <c r="E821" s="305" t="s">
        <v>3036</v>
      </c>
      <c r="F821" s="345" t="s">
        <v>4706</v>
      </c>
      <c r="G821" s="351" t="s">
        <v>31</v>
      </c>
      <c r="H821" s="437">
        <v>1708</v>
      </c>
      <c r="I821" s="119">
        <v>26844</v>
      </c>
      <c r="J821" s="120">
        <v>13.55</v>
      </c>
      <c r="K821" s="118" t="s">
        <v>20</v>
      </c>
      <c r="L821" s="122">
        <v>60500</v>
      </c>
      <c r="M821" s="123">
        <v>35.4</v>
      </c>
      <c r="N821" s="118" t="s">
        <v>12</v>
      </c>
      <c r="O821" s="101">
        <f>X$8-(((LOG(L821)-LOG(X821))/((LOG(Y821)-LOG(X821)))*(X$8-Y$8)))</f>
        <v>18.923701442439821</v>
      </c>
      <c r="P821" s="71">
        <f>IF(O821&lt;&gt;"",VLOOKUP($A821,Sheet4!$A$2:$O$1309,14,FALSE)*100,"")</f>
        <v>1.566665323992078</v>
      </c>
      <c r="Q821" s="71">
        <f>IF(P821&lt;&gt;"",VLOOKUP($A821,Sheet4!$A$2:$O$1309,15,FALSE)*100,"")</f>
        <v>14.330207066258982</v>
      </c>
      <c r="R821" s="73">
        <f t="shared" si="28"/>
        <v>5</v>
      </c>
      <c r="S821" s="357" t="s">
        <v>4365</v>
      </c>
      <c r="T821" s="357" t="str">
        <f>IF(ISNA(VLOOKUP(A821,Sheet1!B$3:C$1266,2,FALSE)=TRUE),"NC",VLOOKUP(A821,Sheet1!B$3:C$1266,2,FALSE))</f>
        <v>Regulated*</v>
      </c>
      <c r="U821" s="385" t="str">
        <f>IF(ISNA(VLOOKUP($A821,Sheet1!$B$3:$AH$1266,Sheet1!E$1+(Sheet1!$A$1-1)*10,FALSE))=TRUE,"---",IF(VLOOKUP($A821,Sheet1!$B$3:$AH$1266,Sheet1!E$1+(Sheet1!$A$1-1)*10,FALSE)="---","---", (ROUND(VLOOKUP($A821,Sheet1!$B$3:$AH$1266,Sheet1!E$1+(Sheet1!$A$1-1)*10,FALSE),IF(VLOOKUP($A821,Sheet1!$B$3:$AH$1266,Sheet1!E$1+(Sheet1!$A$1-1)*10,FALSE)&gt;99999,-3,IF(VLOOKUP($A821,Sheet1!$B$3:$AH$1266,Sheet1!E$1+(Sheet1!$A$1-1)*10,FALSE)&gt;9999,-2,IF(VLOOKUP($A821,Sheet1!$B$3:$AH$1266,Sheet1!E$1+(Sheet1!$A$1-1)*10,FALSE)&gt;999,-1,0)))))))</f>
        <v>---</v>
      </c>
      <c r="V821" s="385" t="str">
        <f>IF(ISNA(VLOOKUP($A821,Sheet1!$B$3:$AH$1266,Sheet1!F$1+(Sheet1!$A$1-1)*10,FALSE))=TRUE,"---",IF(VLOOKUP($A821,Sheet1!$B$3:$AH$1266,Sheet1!F$1+(Sheet1!$A$1-1)*10,FALSE)="---","---", (ROUND(VLOOKUP($A821,Sheet1!$B$3:$AH$1266,Sheet1!F$1+(Sheet1!$A$1-1)*10,FALSE),IF(VLOOKUP($A821,Sheet1!$B$3:$AH$1266,Sheet1!F$1+(Sheet1!$A$1-1)*10,FALSE)&gt;99999,-3,IF(VLOOKUP($A821,Sheet1!$B$3:$AH$1266,Sheet1!F$1+(Sheet1!$A$1-1)*10,FALSE)&gt;9999,-2,IF(VLOOKUP($A821,Sheet1!$B$3:$AH$1266,Sheet1!F$1+(Sheet1!$A$1-1)*10,FALSE)&gt;999,-1,0)))))))</f>
        <v>---</v>
      </c>
      <c r="W821" s="385">
        <f>IF(ISNA(VLOOKUP($A821,Sheet1!$B$3:$AH$1266,Sheet1!G$1+(Sheet1!$A$1-1)*10,FALSE))=TRUE,"---",IF(VLOOKUP($A821,Sheet1!$B$3:$AH$1266,Sheet1!G$1+(Sheet1!$A$1-1)*10,FALSE)="---","---", (ROUND(VLOOKUP($A821,Sheet1!$B$3:$AH$1266,Sheet1!G$1+(Sheet1!$A$1-1)*10,FALSE),IF(VLOOKUP($A821,Sheet1!$B$3:$AH$1266,Sheet1!G$1+(Sheet1!$A$1-1)*10,FALSE)&gt;99999,-3,IF(VLOOKUP($A821,Sheet1!$B$3:$AH$1266,Sheet1!G$1+(Sheet1!$A$1-1)*10,FALSE)&gt;9999,-2,IF(VLOOKUP($A821,Sheet1!$B$3:$AH$1266,Sheet1!G$1+(Sheet1!$A$1-1)*10,FALSE)&gt;999,-1,0)))))))</f>
        <v>38000</v>
      </c>
      <c r="X821" s="385">
        <f>IF(ISNA(VLOOKUP($A821,Sheet1!$B$3:$AH$1266,Sheet1!H$1+(Sheet1!$A$1-1)*10,FALSE))=TRUE,"---",IF(VLOOKUP($A821,Sheet1!$B$3:$AH$1266,Sheet1!H$1+(Sheet1!$A$1-1)*10,FALSE)="---","---", (ROUND(VLOOKUP($A821,Sheet1!$B$3:$AH$1266,Sheet1!H$1+(Sheet1!$A$1-1)*10,FALSE),IF(VLOOKUP($A821,Sheet1!$B$3:$AH$1266,Sheet1!H$1+(Sheet1!$A$1-1)*10,FALSE)&gt;99999,-3,IF(VLOOKUP($A821,Sheet1!$B$3:$AH$1266,Sheet1!H$1+(Sheet1!$A$1-1)*10,FALSE)&gt;9999,-2,IF(VLOOKUP($A821,Sheet1!$B$3:$AH$1266,Sheet1!H$1+(Sheet1!$A$1-1)*10,FALSE)&gt;999,-1,0)))))))</f>
        <v>59000</v>
      </c>
      <c r="Y821" s="385">
        <f>IF(ISNA(VLOOKUP($A821,Sheet1!$B$3:$AH$1266,Sheet1!I$1+(Sheet1!$A$1-1)*10,FALSE))=TRUE,"---",IF(VLOOKUP($A821,Sheet1!$B$3:$AH$1266,Sheet1!I$1+(Sheet1!$A$1-1)*10,FALSE)="---","---", (ROUND(VLOOKUP($A821,Sheet1!$B$3:$AH$1266,Sheet1!I$1+(Sheet1!$A$1-1)*10,FALSE),IF(VLOOKUP($A821,Sheet1!$B$3:$AH$1266,Sheet1!I$1+(Sheet1!$A$1-1)*10,FALSE)&gt;99999,-3,IF(VLOOKUP($A821,Sheet1!$B$3:$AH$1266,Sheet1!I$1+(Sheet1!$A$1-1)*10,FALSE)&gt;9999,-2,IF(VLOOKUP($A821,Sheet1!$B$3:$AH$1266,Sheet1!I$1+(Sheet1!$A$1-1)*10,FALSE)&gt;999,-1,0)))))))</f>
        <v>74500</v>
      </c>
      <c r="Z821" s="385">
        <f>IF(ISNA(VLOOKUP($A821,Sheet1!$B$3:$AH$1266,Sheet1!J$1+(Sheet1!$A$1-1)*10,FALSE))=TRUE,"---",IF(VLOOKUP($A821,Sheet1!$B$3:$AH$1266,Sheet1!J$1+(Sheet1!$A$1-1)*10,FALSE)="---","---", (ROUND(VLOOKUP($A821,Sheet1!$B$3:$AH$1266,Sheet1!J$1+(Sheet1!$A$1-1)*10,FALSE),IF(VLOOKUP($A821,Sheet1!$B$3:$AH$1266,Sheet1!J$1+(Sheet1!$A$1-1)*10,FALSE)&gt;99999,-3,IF(VLOOKUP($A821,Sheet1!$B$3:$AH$1266,Sheet1!J$1+(Sheet1!$A$1-1)*10,FALSE)&gt;9999,-2,IF(VLOOKUP($A821,Sheet1!$B$3:$AH$1266,Sheet1!J$1+(Sheet1!$A$1-1)*10,FALSE)&gt;999,-1,0)))))))</f>
        <v>95700</v>
      </c>
      <c r="AA821" s="385">
        <f>IF(ISNA(VLOOKUP($A821,Sheet1!$B$3:$AH$1266,Sheet1!K$1+(Sheet1!$A$1-1)*10,FALSE))=TRUE,"---",IF(VLOOKUP($A821,Sheet1!$B$3:$AH$1266,Sheet1!K$1+(Sheet1!$A$1-1)*10,FALSE)="---","---", (ROUND(VLOOKUP($A821,Sheet1!$B$3:$AH$1266,Sheet1!K$1+(Sheet1!$A$1-1)*10,FALSE),IF(VLOOKUP($A821,Sheet1!$B$3:$AH$1266,Sheet1!K$1+(Sheet1!$A$1-1)*10,FALSE)&gt;99999,-3,IF(VLOOKUP($A821,Sheet1!$B$3:$AH$1266,Sheet1!K$1+(Sheet1!$A$1-1)*10,FALSE)&gt;9999,-2,IF(VLOOKUP($A821,Sheet1!$B$3:$AH$1266,Sheet1!K$1+(Sheet1!$A$1-1)*10,FALSE)&gt;999,-1,0)))))))</f>
        <v>112000</v>
      </c>
      <c r="AB821" s="385">
        <f>IF(ISNA(VLOOKUP($A821,Sheet1!$B$3:$AH$1266,Sheet1!L$1+(Sheet1!$A$1-1)*10,FALSE))=TRUE,"---",IF(VLOOKUP($A821,Sheet1!$B$3:$AH$1266,Sheet1!L$1+(Sheet1!$A$1-1)*10,FALSE)="---","---", (ROUND(VLOOKUP($A821,Sheet1!$B$3:$AH$1266,Sheet1!L$1+(Sheet1!$A$1-1)*10,FALSE),IF(VLOOKUP($A821,Sheet1!$B$3:$AH$1266,Sheet1!L$1+(Sheet1!$A$1-1)*10,FALSE)&gt;99999,-3,IF(VLOOKUP($A821,Sheet1!$B$3:$AH$1266,Sheet1!L$1+(Sheet1!$A$1-1)*10,FALSE)&gt;9999,-2,IF(VLOOKUP($A821,Sheet1!$B$3:$AH$1266,Sheet1!L$1+(Sheet1!$A$1-1)*10,FALSE)&gt;999,-1,0)))))))</f>
        <v>130000</v>
      </c>
      <c r="AC821" s="385" t="str">
        <f>IF(ISNA(VLOOKUP($A821,Sheet1!$B$3:$AH$1266,Sheet1!M$1+(Sheet1!$A$1-1)*10,FALSE))=TRUE,"---",IF(VLOOKUP($A821,Sheet1!$B$3:$AH$1266,Sheet1!M$1+(Sheet1!$A$1-1)*10,FALSE)="---","---", (ROUND(VLOOKUP($A821,Sheet1!$B$3:$AH$1266,Sheet1!M$1+(Sheet1!$A$1-1)*10,FALSE),IF(VLOOKUP($A821,Sheet1!$B$3:$AH$1266,Sheet1!M$1+(Sheet1!$A$1-1)*10,FALSE)&gt;99999,-3,IF(VLOOKUP($A821,Sheet1!$B$3:$AH$1266,Sheet1!M$1+(Sheet1!$A$1-1)*10,FALSE)&gt;9999,-2,IF(VLOOKUP($A821,Sheet1!$B$3:$AH$1266,Sheet1!M$1+(Sheet1!$A$1-1)*10,FALSE)&gt;999,-1,0)))))))</f>
        <v>---</v>
      </c>
      <c r="AD821" s="385">
        <f>IF(ISNA(VLOOKUP($A821,Sheet1!$B$3:$AH$1266,Sheet1!N$1+(Sheet1!$A$1-1)*10,FALSE))=TRUE,"---",IF(VLOOKUP($A821,Sheet1!$B$3:$AH$1266,Sheet1!N$1+(Sheet1!$A$1-1)*10,FALSE)="---","---", (ROUND(VLOOKUP($A821,Sheet1!$B$3:$AH$1266,Sheet1!N$1+(Sheet1!$A$1-1)*10,FALSE),IF(VLOOKUP($A821,Sheet1!$B$3:$AH$1266,Sheet1!N$1+(Sheet1!$A$1-1)*10,FALSE)&gt;99999,-3,IF(VLOOKUP($A821,Sheet1!$B$3:$AH$1266,Sheet1!N$1+(Sheet1!$A$1-1)*10,FALSE)&gt;9999,-2,IF(VLOOKUP($A821,Sheet1!$B$3:$AH$1266,Sheet1!N$1+(Sheet1!$A$1-1)*10,FALSE)&gt;999,-1,0)))))))</f>
        <v>176000</v>
      </c>
    </row>
    <row r="822" spans="1:30" ht="25.5" customHeight="1" x14ac:dyDescent="0.25">
      <c r="A822" s="304"/>
      <c r="B822" s="346"/>
      <c r="C822" s="304"/>
      <c r="D822" s="304"/>
      <c r="E822" s="305" t="e">
        <v>#N/A</v>
      </c>
      <c r="F822" s="346"/>
      <c r="G822" s="352"/>
      <c r="H822" s="437"/>
      <c r="I822" s="119">
        <v>25603</v>
      </c>
      <c r="J822" s="120">
        <v>14.22</v>
      </c>
      <c r="K822" s="118" t="s">
        <v>28</v>
      </c>
      <c r="L822" s="129" t="s">
        <v>4405</v>
      </c>
      <c r="M822" s="130" t="s">
        <v>4405</v>
      </c>
      <c r="N822" s="118" t="s">
        <v>1249</v>
      </c>
      <c r="O822" s="71" t="s">
        <v>4405</v>
      </c>
      <c r="P822" s="71" t="s">
        <v>4405</v>
      </c>
      <c r="Q822" s="71" t="s">
        <v>4405</v>
      </c>
      <c r="R822" s="73" t="s">
        <v>4405</v>
      </c>
      <c r="S822" s="357" t="e">
        <v>#N/A</v>
      </c>
      <c r="T822" s="357" t="str">
        <f>IF(ISNA(VLOOKUP(A822,Sheet1!B$3:C$1266,2,FALSE)=TRUE),"ND",VLOOKUP(A822,Sheet1!B$3:C$1266,2,FALSE))</f>
        <v>ND</v>
      </c>
      <c r="U822" s="385" t="str">
        <f>IF(ISNA(VLOOKUP($A822,Sheet1!$B$3:$AH$1266,Sheet1!E$1+(Sheet1!$A$1-1)*10,FALSE))=TRUE,"---",IF(VLOOKUP($A822,Sheet1!$B$3:$AH$1266,Sheet1!E$1+(Sheet1!$A$1-1)*10,FALSE)="---","---", (ROUND(VLOOKUP($A822,Sheet1!$B$3:$AH$1266,Sheet1!E$1+(Sheet1!$A$1-1)*10,FALSE),IF(VLOOKUP($A822,Sheet1!$B$3:$AH$1266,Sheet1!E$1+(Sheet1!$A$1-1)*10,FALSE)&gt;99999,-3,IF(VLOOKUP($A822,Sheet1!$B$3:$AH$1266,Sheet1!E$1+(Sheet1!$A$1-1)*10,FALSE)&gt;9999,-2,IF(VLOOKUP($A822,Sheet1!$B$3:$AH$1266,Sheet1!E$1+(Sheet1!$A$1-1)*10,FALSE)&gt;999,-1,0)))))))</f>
        <v>---</v>
      </c>
      <c r="V822" s="385" t="str">
        <f>IF(ISNA(VLOOKUP($A822,Sheet1!$B$3:$AH$1266,Sheet1!F$1+(Sheet1!$A$1-1)*10,FALSE))=TRUE,"---",IF(VLOOKUP($A822,Sheet1!$B$3:$AH$1266,Sheet1!F$1+(Sheet1!$A$1-1)*10,FALSE)="---","---", (ROUND(VLOOKUP($A822,Sheet1!$B$3:$AH$1266,Sheet1!F$1+(Sheet1!$A$1-1)*10,FALSE),IF(VLOOKUP($A822,Sheet1!$B$3:$AH$1266,Sheet1!F$1+(Sheet1!$A$1-1)*10,FALSE)&gt;99999,-3,IF(VLOOKUP($A822,Sheet1!$B$3:$AH$1266,Sheet1!F$1+(Sheet1!$A$1-1)*10,FALSE)&gt;9999,-2,IF(VLOOKUP($A822,Sheet1!$B$3:$AH$1266,Sheet1!F$1+(Sheet1!$A$1-1)*10,FALSE)&gt;999,-1,0)))))))</f>
        <v>---</v>
      </c>
      <c r="W822" s="385" t="str">
        <f>IF(ISNA(VLOOKUP($A822,Sheet1!$B$3:$AH$1266,Sheet1!G$1+(Sheet1!$A$1-1)*10,FALSE))=TRUE,"---",IF(VLOOKUP($A822,Sheet1!$B$3:$AH$1266,Sheet1!G$1+(Sheet1!$A$1-1)*10,FALSE)="---","---", (ROUND(VLOOKUP($A822,Sheet1!$B$3:$AH$1266,Sheet1!G$1+(Sheet1!$A$1-1)*10,FALSE),IF(VLOOKUP($A822,Sheet1!$B$3:$AH$1266,Sheet1!G$1+(Sheet1!$A$1-1)*10,FALSE)&gt;99999,-3,IF(VLOOKUP($A822,Sheet1!$B$3:$AH$1266,Sheet1!G$1+(Sheet1!$A$1-1)*10,FALSE)&gt;9999,-2,IF(VLOOKUP($A822,Sheet1!$B$3:$AH$1266,Sheet1!G$1+(Sheet1!$A$1-1)*10,FALSE)&gt;999,-1,0)))))))</f>
        <v>---</v>
      </c>
      <c r="X822" s="385" t="str">
        <f>IF(ISNA(VLOOKUP($A822,Sheet1!$B$3:$AH$1266,Sheet1!H$1+(Sheet1!$A$1-1)*10,FALSE))=TRUE,"---",IF(VLOOKUP($A822,Sheet1!$B$3:$AH$1266,Sheet1!H$1+(Sheet1!$A$1-1)*10,FALSE)="---","---", (ROUND(VLOOKUP($A822,Sheet1!$B$3:$AH$1266,Sheet1!H$1+(Sheet1!$A$1-1)*10,FALSE),IF(VLOOKUP($A822,Sheet1!$B$3:$AH$1266,Sheet1!H$1+(Sheet1!$A$1-1)*10,FALSE)&gt;99999,-3,IF(VLOOKUP($A822,Sheet1!$B$3:$AH$1266,Sheet1!H$1+(Sheet1!$A$1-1)*10,FALSE)&gt;9999,-2,IF(VLOOKUP($A822,Sheet1!$B$3:$AH$1266,Sheet1!H$1+(Sheet1!$A$1-1)*10,FALSE)&gt;999,-1,0)))))))</f>
        <v>---</v>
      </c>
      <c r="Y822" s="385" t="str">
        <f>IF(ISNA(VLOOKUP($A822,Sheet1!$B$3:$AH$1266,Sheet1!I$1+(Sheet1!$A$1-1)*10,FALSE))=TRUE,"---",IF(VLOOKUP($A822,Sheet1!$B$3:$AH$1266,Sheet1!I$1+(Sheet1!$A$1-1)*10,FALSE)="---","---", (ROUND(VLOOKUP($A822,Sheet1!$B$3:$AH$1266,Sheet1!I$1+(Sheet1!$A$1-1)*10,FALSE),IF(VLOOKUP($A822,Sheet1!$B$3:$AH$1266,Sheet1!I$1+(Sheet1!$A$1-1)*10,FALSE)&gt;99999,-3,IF(VLOOKUP($A822,Sheet1!$B$3:$AH$1266,Sheet1!I$1+(Sheet1!$A$1-1)*10,FALSE)&gt;9999,-2,IF(VLOOKUP($A822,Sheet1!$B$3:$AH$1266,Sheet1!I$1+(Sheet1!$A$1-1)*10,FALSE)&gt;999,-1,0)))))))</f>
        <v>---</v>
      </c>
      <c r="Z822" s="385" t="str">
        <f>IF(ISNA(VLOOKUP($A822,Sheet1!$B$3:$AH$1266,Sheet1!J$1+(Sheet1!$A$1-1)*10,FALSE))=TRUE,"---",IF(VLOOKUP($A822,Sheet1!$B$3:$AH$1266,Sheet1!J$1+(Sheet1!$A$1-1)*10,FALSE)="---","---", (ROUND(VLOOKUP($A822,Sheet1!$B$3:$AH$1266,Sheet1!J$1+(Sheet1!$A$1-1)*10,FALSE),IF(VLOOKUP($A822,Sheet1!$B$3:$AH$1266,Sheet1!J$1+(Sheet1!$A$1-1)*10,FALSE)&gt;99999,-3,IF(VLOOKUP($A822,Sheet1!$B$3:$AH$1266,Sheet1!J$1+(Sheet1!$A$1-1)*10,FALSE)&gt;9999,-2,IF(VLOOKUP($A822,Sheet1!$B$3:$AH$1266,Sheet1!J$1+(Sheet1!$A$1-1)*10,FALSE)&gt;999,-1,0)))))))</f>
        <v>---</v>
      </c>
      <c r="AA822" s="385" t="str">
        <f>IF(ISNA(VLOOKUP($A822,Sheet1!$B$3:$AH$1266,Sheet1!K$1+(Sheet1!$A$1-1)*10,FALSE))=TRUE,"---",IF(VLOOKUP($A822,Sheet1!$B$3:$AH$1266,Sheet1!K$1+(Sheet1!$A$1-1)*10,FALSE)="---","---", (ROUND(VLOOKUP($A822,Sheet1!$B$3:$AH$1266,Sheet1!K$1+(Sheet1!$A$1-1)*10,FALSE),IF(VLOOKUP($A822,Sheet1!$B$3:$AH$1266,Sheet1!K$1+(Sheet1!$A$1-1)*10,FALSE)&gt;99999,-3,IF(VLOOKUP($A822,Sheet1!$B$3:$AH$1266,Sheet1!K$1+(Sheet1!$A$1-1)*10,FALSE)&gt;9999,-2,IF(VLOOKUP($A822,Sheet1!$B$3:$AH$1266,Sheet1!K$1+(Sheet1!$A$1-1)*10,FALSE)&gt;999,-1,0)))))))</f>
        <v>---</v>
      </c>
      <c r="AB822" s="385" t="str">
        <f>IF(ISNA(VLOOKUP($A822,Sheet1!$B$3:$AH$1266,Sheet1!L$1+(Sheet1!$A$1-1)*10,FALSE))=TRUE,"---",IF(VLOOKUP($A822,Sheet1!$B$3:$AH$1266,Sheet1!L$1+(Sheet1!$A$1-1)*10,FALSE)="---","---", (ROUND(VLOOKUP($A822,Sheet1!$B$3:$AH$1266,Sheet1!L$1+(Sheet1!$A$1-1)*10,FALSE),IF(VLOOKUP($A822,Sheet1!$B$3:$AH$1266,Sheet1!L$1+(Sheet1!$A$1-1)*10,FALSE)&gt;99999,-3,IF(VLOOKUP($A822,Sheet1!$B$3:$AH$1266,Sheet1!L$1+(Sheet1!$A$1-1)*10,FALSE)&gt;9999,-2,IF(VLOOKUP($A822,Sheet1!$B$3:$AH$1266,Sheet1!L$1+(Sheet1!$A$1-1)*10,FALSE)&gt;999,-1,0)))))))</f>
        <v>---</v>
      </c>
      <c r="AC822" s="385" t="str">
        <f>IF(ISNA(VLOOKUP($A822,Sheet1!$B$3:$AH$1266,Sheet1!M$1+(Sheet1!$A$1-1)*10,FALSE))=TRUE,"---",IF(VLOOKUP($A822,Sheet1!$B$3:$AH$1266,Sheet1!M$1+(Sheet1!$A$1-1)*10,FALSE)="---","---", (ROUND(VLOOKUP($A822,Sheet1!$B$3:$AH$1266,Sheet1!M$1+(Sheet1!$A$1-1)*10,FALSE),IF(VLOOKUP($A822,Sheet1!$B$3:$AH$1266,Sheet1!M$1+(Sheet1!$A$1-1)*10,FALSE)&gt;99999,-3,IF(VLOOKUP($A822,Sheet1!$B$3:$AH$1266,Sheet1!M$1+(Sheet1!$A$1-1)*10,FALSE)&gt;9999,-2,IF(VLOOKUP($A822,Sheet1!$B$3:$AH$1266,Sheet1!M$1+(Sheet1!$A$1-1)*10,FALSE)&gt;999,-1,0)))))))</f>
        <v>---</v>
      </c>
      <c r="AD822" s="385" t="str">
        <f>IF(ISNA(VLOOKUP($A822,Sheet1!$B$3:$AH$1266,Sheet1!N$1+(Sheet1!$A$1-1)*10,FALSE))=TRUE,"---",IF(VLOOKUP($A822,Sheet1!$B$3:$AH$1266,Sheet1!N$1+(Sheet1!$A$1-1)*10,FALSE)="---","---", (ROUND(VLOOKUP($A822,Sheet1!$B$3:$AH$1266,Sheet1!N$1+(Sheet1!$A$1-1)*10,FALSE),IF(VLOOKUP($A822,Sheet1!$B$3:$AH$1266,Sheet1!N$1+(Sheet1!$A$1-1)*10,FALSE)&gt;99999,-3,IF(VLOOKUP($A822,Sheet1!$B$3:$AH$1266,Sheet1!N$1+(Sheet1!$A$1-1)*10,FALSE)&gt;9999,-2,IF(VLOOKUP($A822,Sheet1!$B$3:$AH$1266,Sheet1!N$1+(Sheet1!$A$1-1)*10,FALSE)&gt;999,-1,0)))))))</f>
        <v>---</v>
      </c>
    </row>
    <row r="823" spans="1:30" ht="25.5" customHeight="1" x14ac:dyDescent="0.25">
      <c r="A823" s="125" t="s">
        <v>1250</v>
      </c>
      <c r="B823" s="126" t="s">
        <v>1251</v>
      </c>
      <c r="C823" s="125">
        <v>414603</v>
      </c>
      <c r="D823" s="125">
        <v>750324</v>
      </c>
      <c r="E823" s="70" t="s">
        <v>3036</v>
      </c>
      <c r="F823" s="139" t="s">
        <v>4405</v>
      </c>
      <c r="G823" s="127" t="s">
        <v>160</v>
      </c>
      <c r="H823" s="128">
        <v>0.65</v>
      </c>
      <c r="I823" s="112">
        <v>26844</v>
      </c>
      <c r="J823" s="140" t="s">
        <v>4405</v>
      </c>
      <c r="K823" s="127" t="s">
        <v>17</v>
      </c>
      <c r="L823" s="115">
        <v>555</v>
      </c>
      <c r="M823" s="116">
        <v>854</v>
      </c>
      <c r="N823" s="127" t="s">
        <v>199</v>
      </c>
      <c r="O823" s="68" t="str">
        <f t="shared" si="27"/>
        <v>&lt;0.2</v>
      </c>
      <c r="P823" s="68">
        <f>IF(O823&lt;&gt;"",VLOOKUP($A823,Sheet4!$A$2:$O$1309,14,FALSE)*100,"")</f>
        <v>0.14209477595243936</v>
      </c>
      <c r="Q823" s="68">
        <f>IF(P823&lt;&gt;"",VLOOKUP($A823,Sheet4!$A$2:$O$1309,15,FALSE)*100,"")</f>
        <v>1.3831557506582604</v>
      </c>
      <c r="R823" s="74" t="str">
        <f t="shared" si="28"/>
        <v>&gt;500</v>
      </c>
      <c r="S823" s="64" t="s">
        <v>4365</v>
      </c>
      <c r="T823" s="64" t="str">
        <f>IF(ISNA(VLOOKUP(A823,Sheet1!B$3:C$1266,2,FALSE)=TRUE),"NC",VLOOKUP(A823,Sheet1!B$3:C$1266,2,FALSE))</f>
        <v>Rural</v>
      </c>
      <c r="U823" s="65">
        <f>IF(ISNA(VLOOKUP($A823,Sheet1!$B$3:$AH$1266,Sheet1!E$1+(Sheet1!$A$1-1)*10,FALSE))=TRUE,"---",IF(VLOOKUP($A823,Sheet1!$B$3:$AH$1266,Sheet1!E$1+(Sheet1!$A$1-1)*10,FALSE)="---","---", (ROUND(VLOOKUP($A823,Sheet1!$B$3:$AH$1266,Sheet1!E$1+(Sheet1!$A$1-1)*10,FALSE),IF(VLOOKUP($A823,Sheet1!$B$3:$AH$1266,Sheet1!E$1+(Sheet1!$A$1-1)*10,FALSE)&gt;99999,-3,IF(VLOOKUP($A823,Sheet1!$B$3:$AH$1266,Sheet1!E$1+(Sheet1!$A$1-1)*10,FALSE)&gt;9999,-2,IF(VLOOKUP($A823,Sheet1!$B$3:$AH$1266,Sheet1!E$1+(Sheet1!$A$1-1)*10,FALSE)&gt;999,-1,0)))))))</f>
        <v>16</v>
      </c>
      <c r="V823" s="65">
        <f>IF(ISNA(VLOOKUP($A823,Sheet1!$B$3:$AH$1266,Sheet1!F$1+(Sheet1!$A$1-1)*10,FALSE))=TRUE,"---",IF(VLOOKUP($A823,Sheet1!$B$3:$AH$1266,Sheet1!F$1+(Sheet1!$A$1-1)*10,FALSE)="---","---", (ROUND(VLOOKUP($A823,Sheet1!$B$3:$AH$1266,Sheet1!F$1+(Sheet1!$A$1-1)*10,FALSE),IF(VLOOKUP($A823,Sheet1!$B$3:$AH$1266,Sheet1!F$1+(Sheet1!$A$1-1)*10,FALSE)&gt;99999,-3,IF(VLOOKUP($A823,Sheet1!$B$3:$AH$1266,Sheet1!F$1+(Sheet1!$A$1-1)*10,FALSE)&gt;9999,-2,IF(VLOOKUP($A823,Sheet1!$B$3:$AH$1266,Sheet1!F$1+(Sheet1!$A$1-1)*10,FALSE)&gt;999,-1,0)))))))</f>
        <v>21</v>
      </c>
      <c r="W823" s="65">
        <f>IF(ISNA(VLOOKUP($A823,Sheet1!$B$3:$AH$1266,Sheet1!G$1+(Sheet1!$A$1-1)*10,FALSE))=TRUE,"---",IF(VLOOKUP($A823,Sheet1!$B$3:$AH$1266,Sheet1!G$1+(Sheet1!$A$1-1)*10,FALSE)="---","---", (ROUND(VLOOKUP($A823,Sheet1!$B$3:$AH$1266,Sheet1!G$1+(Sheet1!$A$1-1)*10,FALSE),IF(VLOOKUP($A823,Sheet1!$B$3:$AH$1266,Sheet1!G$1+(Sheet1!$A$1-1)*10,FALSE)&gt;99999,-3,IF(VLOOKUP($A823,Sheet1!$B$3:$AH$1266,Sheet1!G$1+(Sheet1!$A$1-1)*10,FALSE)&gt;9999,-2,IF(VLOOKUP($A823,Sheet1!$B$3:$AH$1266,Sheet1!G$1+(Sheet1!$A$1-1)*10,FALSE)&gt;999,-1,0)))))))</f>
        <v>26</v>
      </c>
      <c r="X823" s="65">
        <f>IF(ISNA(VLOOKUP($A823,Sheet1!$B$3:$AH$1266,Sheet1!H$1+(Sheet1!$A$1-1)*10,FALSE))=TRUE,"---",IF(VLOOKUP($A823,Sheet1!$B$3:$AH$1266,Sheet1!H$1+(Sheet1!$A$1-1)*10,FALSE)="---","---", (ROUND(VLOOKUP($A823,Sheet1!$B$3:$AH$1266,Sheet1!H$1+(Sheet1!$A$1-1)*10,FALSE),IF(VLOOKUP($A823,Sheet1!$B$3:$AH$1266,Sheet1!H$1+(Sheet1!$A$1-1)*10,FALSE)&gt;99999,-3,IF(VLOOKUP($A823,Sheet1!$B$3:$AH$1266,Sheet1!H$1+(Sheet1!$A$1-1)*10,FALSE)&gt;9999,-2,IF(VLOOKUP($A823,Sheet1!$B$3:$AH$1266,Sheet1!H$1+(Sheet1!$A$1-1)*10,FALSE)&gt;999,-1,0)))))))</f>
        <v>44</v>
      </c>
      <c r="Y823" s="65">
        <f>IF(ISNA(VLOOKUP($A823,Sheet1!$B$3:$AH$1266,Sheet1!I$1+(Sheet1!$A$1-1)*10,FALSE))=TRUE,"---",IF(VLOOKUP($A823,Sheet1!$B$3:$AH$1266,Sheet1!I$1+(Sheet1!$A$1-1)*10,FALSE)="---","---", (ROUND(VLOOKUP($A823,Sheet1!$B$3:$AH$1266,Sheet1!I$1+(Sheet1!$A$1-1)*10,FALSE),IF(VLOOKUP($A823,Sheet1!$B$3:$AH$1266,Sheet1!I$1+(Sheet1!$A$1-1)*10,FALSE)&gt;99999,-3,IF(VLOOKUP($A823,Sheet1!$B$3:$AH$1266,Sheet1!I$1+(Sheet1!$A$1-1)*10,FALSE)&gt;9999,-2,IF(VLOOKUP($A823,Sheet1!$B$3:$AH$1266,Sheet1!I$1+(Sheet1!$A$1-1)*10,FALSE)&gt;999,-1,0)))))))</f>
        <v>58</v>
      </c>
      <c r="Z823" s="65">
        <f>IF(ISNA(VLOOKUP($A823,Sheet1!$B$3:$AH$1266,Sheet1!J$1+(Sheet1!$A$1-1)*10,FALSE))=TRUE,"---",IF(VLOOKUP($A823,Sheet1!$B$3:$AH$1266,Sheet1!J$1+(Sheet1!$A$1-1)*10,FALSE)="---","---", (ROUND(VLOOKUP($A823,Sheet1!$B$3:$AH$1266,Sheet1!J$1+(Sheet1!$A$1-1)*10,FALSE),IF(VLOOKUP($A823,Sheet1!$B$3:$AH$1266,Sheet1!J$1+(Sheet1!$A$1-1)*10,FALSE)&gt;99999,-3,IF(VLOOKUP($A823,Sheet1!$B$3:$AH$1266,Sheet1!J$1+(Sheet1!$A$1-1)*10,FALSE)&gt;9999,-2,IF(VLOOKUP($A823,Sheet1!$B$3:$AH$1266,Sheet1!J$1+(Sheet1!$A$1-1)*10,FALSE)&gt;999,-1,0)))))))</f>
        <v>80</v>
      </c>
      <c r="AA823" s="65">
        <f>IF(ISNA(VLOOKUP($A823,Sheet1!$B$3:$AH$1266,Sheet1!K$1+(Sheet1!$A$1-1)*10,FALSE))=TRUE,"---",IF(VLOOKUP($A823,Sheet1!$B$3:$AH$1266,Sheet1!K$1+(Sheet1!$A$1-1)*10,FALSE)="---","---", (ROUND(VLOOKUP($A823,Sheet1!$B$3:$AH$1266,Sheet1!K$1+(Sheet1!$A$1-1)*10,FALSE),IF(VLOOKUP($A823,Sheet1!$B$3:$AH$1266,Sheet1!K$1+(Sheet1!$A$1-1)*10,FALSE)&gt;99999,-3,IF(VLOOKUP($A823,Sheet1!$B$3:$AH$1266,Sheet1!K$1+(Sheet1!$A$1-1)*10,FALSE)&gt;9999,-2,IF(VLOOKUP($A823,Sheet1!$B$3:$AH$1266,Sheet1!K$1+(Sheet1!$A$1-1)*10,FALSE)&gt;999,-1,0)))))))</f>
        <v>99</v>
      </c>
      <c r="AB823" s="65">
        <f>IF(ISNA(VLOOKUP($A823,Sheet1!$B$3:$AH$1266,Sheet1!L$1+(Sheet1!$A$1-1)*10,FALSE))=TRUE,"---",IF(VLOOKUP($A823,Sheet1!$B$3:$AH$1266,Sheet1!L$1+(Sheet1!$A$1-1)*10,FALSE)="---","---", (ROUND(VLOOKUP($A823,Sheet1!$B$3:$AH$1266,Sheet1!L$1+(Sheet1!$A$1-1)*10,FALSE),IF(VLOOKUP($A823,Sheet1!$B$3:$AH$1266,Sheet1!L$1+(Sheet1!$A$1-1)*10,FALSE)&gt;99999,-3,IF(VLOOKUP($A823,Sheet1!$B$3:$AH$1266,Sheet1!L$1+(Sheet1!$A$1-1)*10,FALSE)&gt;9999,-2,IF(VLOOKUP($A823,Sheet1!$B$3:$AH$1266,Sheet1!L$1+(Sheet1!$A$1-1)*10,FALSE)&gt;999,-1,0)))))))</f>
        <v>118</v>
      </c>
      <c r="AC823" s="65">
        <f>IF(ISNA(VLOOKUP($A823,Sheet1!$B$3:$AH$1266,Sheet1!M$1+(Sheet1!$A$1-1)*10,FALSE))=TRUE,"---",IF(VLOOKUP($A823,Sheet1!$B$3:$AH$1266,Sheet1!M$1+(Sheet1!$A$1-1)*10,FALSE)="---","---", (ROUND(VLOOKUP($A823,Sheet1!$B$3:$AH$1266,Sheet1!M$1+(Sheet1!$A$1-1)*10,FALSE),IF(VLOOKUP($A823,Sheet1!$B$3:$AH$1266,Sheet1!M$1+(Sheet1!$A$1-1)*10,FALSE)&gt;99999,-3,IF(VLOOKUP($A823,Sheet1!$B$3:$AH$1266,Sheet1!M$1+(Sheet1!$A$1-1)*10,FALSE)&gt;9999,-2,IF(VLOOKUP($A823,Sheet1!$B$3:$AH$1266,Sheet1!M$1+(Sheet1!$A$1-1)*10,FALSE)&gt;999,-1,0)))))))</f>
        <v>139</v>
      </c>
      <c r="AD823" s="65">
        <f>IF(ISNA(VLOOKUP($A823,Sheet1!$B$3:$AH$1266,Sheet1!N$1+(Sheet1!$A$1-1)*10,FALSE))=TRUE,"---",IF(VLOOKUP($A823,Sheet1!$B$3:$AH$1266,Sheet1!N$1+(Sheet1!$A$1-1)*10,FALSE)="---","---", (ROUND(VLOOKUP($A823,Sheet1!$B$3:$AH$1266,Sheet1!N$1+(Sheet1!$A$1-1)*10,FALSE),IF(VLOOKUP($A823,Sheet1!$B$3:$AH$1266,Sheet1!N$1+(Sheet1!$A$1-1)*10,FALSE)&gt;99999,-3,IF(VLOOKUP($A823,Sheet1!$B$3:$AH$1266,Sheet1!N$1+(Sheet1!$A$1-1)*10,FALSE)&gt;9999,-2,IF(VLOOKUP($A823,Sheet1!$B$3:$AH$1266,Sheet1!N$1+(Sheet1!$A$1-1)*10,FALSE)&gt;999,-1,0)))))))</f>
        <v>167</v>
      </c>
    </row>
    <row r="824" spans="1:30" ht="25.5" customHeight="1" x14ac:dyDescent="0.25">
      <c r="A824" s="133" t="s">
        <v>1252</v>
      </c>
      <c r="B824" s="134" t="s">
        <v>1253</v>
      </c>
      <c r="C824" s="133">
        <v>414835</v>
      </c>
      <c r="D824" s="133">
        <v>745140</v>
      </c>
      <c r="E824" s="67" t="s">
        <v>3036</v>
      </c>
      <c r="F824" s="135" t="s">
        <v>4405</v>
      </c>
      <c r="G824" s="118" t="s">
        <v>160</v>
      </c>
      <c r="H824" s="136">
        <v>4.74</v>
      </c>
      <c r="I824" s="119">
        <v>17396</v>
      </c>
      <c r="J824" s="137" t="s">
        <v>4405</v>
      </c>
      <c r="K824" s="118" t="s">
        <v>17</v>
      </c>
      <c r="L824" s="122">
        <v>2890</v>
      </c>
      <c r="M824" s="123">
        <v>610</v>
      </c>
      <c r="N824" s="118" t="s">
        <v>321</v>
      </c>
      <c r="O824" s="71" t="str">
        <f t="shared" si="27"/>
        <v>&lt;0.2</v>
      </c>
      <c r="P824" s="71">
        <f>IF(O824&lt;&gt;"",VLOOKUP($A824,Sheet4!$A$2:$O$1309,14,FALSE)*100,"")</f>
        <v>0.14209477595243936</v>
      </c>
      <c r="Q824" s="71">
        <f>IF(P824&lt;&gt;"",VLOOKUP($A824,Sheet4!$A$2:$O$1309,15,FALSE)*100,"")</f>
        <v>1.3831557506582604</v>
      </c>
      <c r="R824" s="73" t="str">
        <f t="shared" si="28"/>
        <v>&gt;500</v>
      </c>
      <c r="S824" s="63" t="s">
        <v>4365</v>
      </c>
      <c r="T824" s="63" t="str">
        <f>IF(ISNA(VLOOKUP(A824,Sheet1!B$3:C$1266,2,FALSE)=TRUE),"NC",VLOOKUP(A824,Sheet1!B$3:C$1266,2,FALSE))</f>
        <v>Rural</v>
      </c>
      <c r="U824" s="66">
        <f>IF(ISNA(VLOOKUP($A824,Sheet1!$B$3:$AH$1266,Sheet1!E$1+(Sheet1!$A$1-1)*10,FALSE))=TRUE,"---",IF(VLOOKUP($A824,Sheet1!$B$3:$AH$1266,Sheet1!E$1+(Sheet1!$A$1-1)*10,FALSE)="---","---", (ROUND(VLOOKUP($A824,Sheet1!$B$3:$AH$1266,Sheet1!E$1+(Sheet1!$A$1-1)*10,FALSE),IF(VLOOKUP($A824,Sheet1!$B$3:$AH$1266,Sheet1!E$1+(Sheet1!$A$1-1)*10,FALSE)&gt;99999,-3,IF(VLOOKUP($A824,Sheet1!$B$3:$AH$1266,Sheet1!E$1+(Sheet1!$A$1-1)*10,FALSE)&gt;9999,-2,IF(VLOOKUP($A824,Sheet1!$B$3:$AH$1266,Sheet1!E$1+(Sheet1!$A$1-1)*10,FALSE)&gt;999,-1,0)))))))</f>
        <v>162</v>
      </c>
      <c r="V824" s="66">
        <f>IF(ISNA(VLOOKUP($A824,Sheet1!$B$3:$AH$1266,Sheet1!F$1+(Sheet1!$A$1-1)*10,FALSE))=TRUE,"---",IF(VLOOKUP($A824,Sheet1!$B$3:$AH$1266,Sheet1!F$1+(Sheet1!$A$1-1)*10,FALSE)="---","---", (ROUND(VLOOKUP($A824,Sheet1!$B$3:$AH$1266,Sheet1!F$1+(Sheet1!$A$1-1)*10,FALSE),IF(VLOOKUP($A824,Sheet1!$B$3:$AH$1266,Sheet1!F$1+(Sheet1!$A$1-1)*10,FALSE)&gt;99999,-3,IF(VLOOKUP($A824,Sheet1!$B$3:$AH$1266,Sheet1!F$1+(Sheet1!$A$1-1)*10,FALSE)&gt;9999,-2,IF(VLOOKUP($A824,Sheet1!$B$3:$AH$1266,Sheet1!F$1+(Sheet1!$A$1-1)*10,FALSE)&gt;999,-1,0)))))))</f>
        <v>202</v>
      </c>
      <c r="W824" s="66">
        <f>IF(ISNA(VLOOKUP($A824,Sheet1!$B$3:$AH$1266,Sheet1!G$1+(Sheet1!$A$1-1)*10,FALSE))=TRUE,"---",IF(VLOOKUP($A824,Sheet1!$B$3:$AH$1266,Sheet1!G$1+(Sheet1!$A$1-1)*10,FALSE)="---","---", (ROUND(VLOOKUP($A824,Sheet1!$B$3:$AH$1266,Sheet1!G$1+(Sheet1!$A$1-1)*10,FALSE),IF(VLOOKUP($A824,Sheet1!$B$3:$AH$1266,Sheet1!G$1+(Sheet1!$A$1-1)*10,FALSE)&gt;99999,-3,IF(VLOOKUP($A824,Sheet1!$B$3:$AH$1266,Sheet1!G$1+(Sheet1!$A$1-1)*10,FALSE)&gt;9999,-2,IF(VLOOKUP($A824,Sheet1!$B$3:$AH$1266,Sheet1!G$1+(Sheet1!$A$1-1)*10,FALSE)&gt;999,-1,0)))))))</f>
        <v>256</v>
      </c>
      <c r="X824" s="66">
        <f>IF(ISNA(VLOOKUP($A824,Sheet1!$B$3:$AH$1266,Sheet1!H$1+(Sheet1!$A$1-1)*10,FALSE))=TRUE,"---",IF(VLOOKUP($A824,Sheet1!$B$3:$AH$1266,Sheet1!H$1+(Sheet1!$A$1-1)*10,FALSE)="---","---", (ROUND(VLOOKUP($A824,Sheet1!$B$3:$AH$1266,Sheet1!H$1+(Sheet1!$A$1-1)*10,FALSE),IF(VLOOKUP($A824,Sheet1!$B$3:$AH$1266,Sheet1!H$1+(Sheet1!$A$1-1)*10,FALSE)&gt;99999,-3,IF(VLOOKUP($A824,Sheet1!$B$3:$AH$1266,Sheet1!H$1+(Sheet1!$A$1-1)*10,FALSE)&gt;9999,-2,IF(VLOOKUP($A824,Sheet1!$B$3:$AH$1266,Sheet1!H$1+(Sheet1!$A$1-1)*10,FALSE)&gt;999,-1,0)))))))</f>
        <v>414</v>
      </c>
      <c r="Y824" s="66">
        <f>IF(ISNA(VLOOKUP($A824,Sheet1!$B$3:$AH$1266,Sheet1!I$1+(Sheet1!$A$1-1)*10,FALSE))=TRUE,"---",IF(VLOOKUP($A824,Sheet1!$B$3:$AH$1266,Sheet1!I$1+(Sheet1!$A$1-1)*10,FALSE)="---","---", (ROUND(VLOOKUP($A824,Sheet1!$B$3:$AH$1266,Sheet1!I$1+(Sheet1!$A$1-1)*10,FALSE),IF(VLOOKUP($A824,Sheet1!$B$3:$AH$1266,Sheet1!I$1+(Sheet1!$A$1-1)*10,FALSE)&gt;99999,-3,IF(VLOOKUP($A824,Sheet1!$B$3:$AH$1266,Sheet1!I$1+(Sheet1!$A$1-1)*10,FALSE)&gt;9999,-2,IF(VLOOKUP($A824,Sheet1!$B$3:$AH$1266,Sheet1!I$1+(Sheet1!$A$1-1)*10,FALSE)&gt;999,-1,0)))))))</f>
        <v>545</v>
      </c>
      <c r="Z824" s="66">
        <f>IF(ISNA(VLOOKUP($A824,Sheet1!$B$3:$AH$1266,Sheet1!J$1+(Sheet1!$A$1-1)*10,FALSE))=TRUE,"---",IF(VLOOKUP($A824,Sheet1!$B$3:$AH$1266,Sheet1!J$1+(Sheet1!$A$1-1)*10,FALSE)="---","---", (ROUND(VLOOKUP($A824,Sheet1!$B$3:$AH$1266,Sheet1!J$1+(Sheet1!$A$1-1)*10,FALSE),IF(VLOOKUP($A824,Sheet1!$B$3:$AH$1266,Sheet1!J$1+(Sheet1!$A$1-1)*10,FALSE)&gt;99999,-3,IF(VLOOKUP($A824,Sheet1!$B$3:$AH$1266,Sheet1!J$1+(Sheet1!$A$1-1)*10,FALSE)&gt;9999,-2,IF(VLOOKUP($A824,Sheet1!$B$3:$AH$1266,Sheet1!J$1+(Sheet1!$A$1-1)*10,FALSE)&gt;999,-1,0)))))))</f>
        <v>729</v>
      </c>
      <c r="AA824" s="66">
        <f>IF(ISNA(VLOOKUP($A824,Sheet1!$B$3:$AH$1266,Sheet1!K$1+(Sheet1!$A$1-1)*10,FALSE))=TRUE,"---",IF(VLOOKUP($A824,Sheet1!$B$3:$AH$1266,Sheet1!K$1+(Sheet1!$A$1-1)*10,FALSE)="---","---", (ROUND(VLOOKUP($A824,Sheet1!$B$3:$AH$1266,Sheet1!K$1+(Sheet1!$A$1-1)*10,FALSE),IF(VLOOKUP($A824,Sheet1!$B$3:$AH$1266,Sheet1!K$1+(Sheet1!$A$1-1)*10,FALSE)&gt;99999,-3,IF(VLOOKUP($A824,Sheet1!$B$3:$AH$1266,Sheet1!K$1+(Sheet1!$A$1-1)*10,FALSE)&gt;9999,-2,IF(VLOOKUP($A824,Sheet1!$B$3:$AH$1266,Sheet1!K$1+(Sheet1!$A$1-1)*10,FALSE)&gt;999,-1,0)))))))</f>
        <v>887</v>
      </c>
      <c r="AB824" s="66">
        <f>IF(ISNA(VLOOKUP($A824,Sheet1!$B$3:$AH$1266,Sheet1!L$1+(Sheet1!$A$1-1)*10,FALSE))=TRUE,"---",IF(VLOOKUP($A824,Sheet1!$B$3:$AH$1266,Sheet1!L$1+(Sheet1!$A$1-1)*10,FALSE)="---","---", (ROUND(VLOOKUP($A824,Sheet1!$B$3:$AH$1266,Sheet1!L$1+(Sheet1!$A$1-1)*10,FALSE),IF(VLOOKUP($A824,Sheet1!$B$3:$AH$1266,Sheet1!L$1+(Sheet1!$A$1-1)*10,FALSE)&gt;99999,-3,IF(VLOOKUP($A824,Sheet1!$B$3:$AH$1266,Sheet1!L$1+(Sheet1!$A$1-1)*10,FALSE)&gt;9999,-2,IF(VLOOKUP($A824,Sheet1!$B$3:$AH$1266,Sheet1!L$1+(Sheet1!$A$1-1)*10,FALSE)&gt;999,-1,0)))))))</f>
        <v>1050</v>
      </c>
      <c r="AC824" s="66">
        <f>IF(ISNA(VLOOKUP($A824,Sheet1!$B$3:$AH$1266,Sheet1!M$1+(Sheet1!$A$1-1)*10,FALSE))=TRUE,"---",IF(VLOOKUP($A824,Sheet1!$B$3:$AH$1266,Sheet1!M$1+(Sheet1!$A$1-1)*10,FALSE)="---","---", (ROUND(VLOOKUP($A824,Sheet1!$B$3:$AH$1266,Sheet1!M$1+(Sheet1!$A$1-1)*10,FALSE),IF(VLOOKUP($A824,Sheet1!$B$3:$AH$1266,Sheet1!M$1+(Sheet1!$A$1-1)*10,FALSE)&gt;99999,-3,IF(VLOOKUP($A824,Sheet1!$B$3:$AH$1266,Sheet1!M$1+(Sheet1!$A$1-1)*10,FALSE)&gt;9999,-2,IF(VLOOKUP($A824,Sheet1!$B$3:$AH$1266,Sheet1!M$1+(Sheet1!$A$1-1)*10,FALSE)&gt;999,-1,0)))))))</f>
        <v>1220</v>
      </c>
      <c r="AD824" s="66">
        <f>IF(ISNA(VLOOKUP($A824,Sheet1!$B$3:$AH$1266,Sheet1!N$1+(Sheet1!$A$1-1)*10,FALSE))=TRUE,"---",IF(VLOOKUP($A824,Sheet1!$B$3:$AH$1266,Sheet1!N$1+(Sheet1!$A$1-1)*10,FALSE)="---","---", (ROUND(VLOOKUP($A824,Sheet1!$B$3:$AH$1266,Sheet1!N$1+(Sheet1!$A$1-1)*10,FALSE),IF(VLOOKUP($A824,Sheet1!$B$3:$AH$1266,Sheet1!N$1+(Sheet1!$A$1-1)*10,FALSE)&gt;99999,-3,IF(VLOOKUP($A824,Sheet1!$B$3:$AH$1266,Sheet1!N$1+(Sheet1!$A$1-1)*10,FALSE)&gt;9999,-2,IF(VLOOKUP($A824,Sheet1!$B$3:$AH$1266,Sheet1!N$1+(Sheet1!$A$1-1)*10,FALSE)&gt;999,-1,0)))))))</f>
        <v>1460</v>
      </c>
    </row>
    <row r="825" spans="1:30" ht="25.5" customHeight="1" x14ac:dyDescent="0.25">
      <c r="A825" s="125" t="s">
        <v>1254</v>
      </c>
      <c r="B825" s="138" t="s">
        <v>1255</v>
      </c>
      <c r="C825" s="125">
        <v>414930</v>
      </c>
      <c r="D825" s="125">
        <v>745305</v>
      </c>
      <c r="E825" s="70" t="s">
        <v>3036</v>
      </c>
      <c r="F825" s="139" t="s">
        <v>4405</v>
      </c>
      <c r="G825" s="127" t="s">
        <v>160</v>
      </c>
      <c r="H825" s="128">
        <v>5.27</v>
      </c>
      <c r="I825" s="112">
        <v>17396</v>
      </c>
      <c r="J825" s="140" t="s">
        <v>4405</v>
      </c>
      <c r="K825" s="127" t="s">
        <v>17</v>
      </c>
      <c r="L825" s="115">
        <v>3000</v>
      </c>
      <c r="M825" s="116">
        <v>569</v>
      </c>
      <c r="N825" s="127" t="s">
        <v>321</v>
      </c>
      <c r="O825" s="68" t="str">
        <f t="shared" si="27"/>
        <v>&lt;0.2</v>
      </c>
      <c r="P825" s="68">
        <f>IF(O825&lt;&gt;"",VLOOKUP($A825,Sheet4!$A$2:$O$1309,14,FALSE)*100,"")</f>
        <v>0.14209477595243936</v>
      </c>
      <c r="Q825" s="68">
        <f>IF(P825&lt;&gt;"",VLOOKUP($A825,Sheet4!$A$2:$O$1309,15,FALSE)*100,"")</f>
        <v>1.3831557506582604</v>
      </c>
      <c r="R825" s="74" t="str">
        <f t="shared" si="28"/>
        <v>&gt;500</v>
      </c>
      <c r="S825" s="64" t="s">
        <v>4365</v>
      </c>
      <c r="T825" s="64" t="str">
        <f>IF(ISNA(VLOOKUP(A825,Sheet1!B$3:C$1266,2,FALSE)=TRUE),"NC",VLOOKUP(A825,Sheet1!B$3:C$1266,2,FALSE))</f>
        <v>Rural</v>
      </c>
      <c r="U825" s="65">
        <f>IF(ISNA(VLOOKUP($A825,Sheet1!$B$3:$AH$1266,Sheet1!E$1+(Sheet1!$A$1-1)*10,FALSE))=TRUE,"---",IF(VLOOKUP($A825,Sheet1!$B$3:$AH$1266,Sheet1!E$1+(Sheet1!$A$1-1)*10,FALSE)="---","---", (ROUND(VLOOKUP($A825,Sheet1!$B$3:$AH$1266,Sheet1!E$1+(Sheet1!$A$1-1)*10,FALSE),IF(VLOOKUP($A825,Sheet1!$B$3:$AH$1266,Sheet1!E$1+(Sheet1!$A$1-1)*10,FALSE)&gt;99999,-3,IF(VLOOKUP($A825,Sheet1!$B$3:$AH$1266,Sheet1!E$1+(Sheet1!$A$1-1)*10,FALSE)&gt;9999,-2,IF(VLOOKUP($A825,Sheet1!$B$3:$AH$1266,Sheet1!E$1+(Sheet1!$A$1-1)*10,FALSE)&gt;999,-1,0)))))))</f>
        <v>159</v>
      </c>
      <c r="V825" s="65">
        <f>IF(ISNA(VLOOKUP($A825,Sheet1!$B$3:$AH$1266,Sheet1!F$1+(Sheet1!$A$1-1)*10,FALSE))=TRUE,"---",IF(VLOOKUP($A825,Sheet1!$B$3:$AH$1266,Sheet1!F$1+(Sheet1!$A$1-1)*10,FALSE)="---","---", (ROUND(VLOOKUP($A825,Sheet1!$B$3:$AH$1266,Sheet1!F$1+(Sheet1!$A$1-1)*10,FALSE),IF(VLOOKUP($A825,Sheet1!$B$3:$AH$1266,Sheet1!F$1+(Sheet1!$A$1-1)*10,FALSE)&gt;99999,-3,IF(VLOOKUP($A825,Sheet1!$B$3:$AH$1266,Sheet1!F$1+(Sheet1!$A$1-1)*10,FALSE)&gt;9999,-2,IF(VLOOKUP($A825,Sheet1!$B$3:$AH$1266,Sheet1!F$1+(Sheet1!$A$1-1)*10,FALSE)&gt;999,-1,0)))))))</f>
        <v>199</v>
      </c>
      <c r="W825" s="65">
        <f>IF(ISNA(VLOOKUP($A825,Sheet1!$B$3:$AH$1266,Sheet1!G$1+(Sheet1!$A$1-1)*10,FALSE))=TRUE,"---",IF(VLOOKUP($A825,Sheet1!$B$3:$AH$1266,Sheet1!G$1+(Sheet1!$A$1-1)*10,FALSE)="---","---", (ROUND(VLOOKUP($A825,Sheet1!$B$3:$AH$1266,Sheet1!G$1+(Sheet1!$A$1-1)*10,FALSE),IF(VLOOKUP($A825,Sheet1!$B$3:$AH$1266,Sheet1!G$1+(Sheet1!$A$1-1)*10,FALSE)&gt;99999,-3,IF(VLOOKUP($A825,Sheet1!$B$3:$AH$1266,Sheet1!G$1+(Sheet1!$A$1-1)*10,FALSE)&gt;9999,-2,IF(VLOOKUP($A825,Sheet1!$B$3:$AH$1266,Sheet1!G$1+(Sheet1!$A$1-1)*10,FALSE)&gt;999,-1,0)))))))</f>
        <v>253</v>
      </c>
      <c r="X825" s="65">
        <f>IF(ISNA(VLOOKUP($A825,Sheet1!$B$3:$AH$1266,Sheet1!H$1+(Sheet1!$A$1-1)*10,FALSE))=TRUE,"---",IF(VLOOKUP($A825,Sheet1!$B$3:$AH$1266,Sheet1!H$1+(Sheet1!$A$1-1)*10,FALSE)="---","---", (ROUND(VLOOKUP($A825,Sheet1!$B$3:$AH$1266,Sheet1!H$1+(Sheet1!$A$1-1)*10,FALSE),IF(VLOOKUP($A825,Sheet1!$B$3:$AH$1266,Sheet1!H$1+(Sheet1!$A$1-1)*10,FALSE)&gt;99999,-3,IF(VLOOKUP($A825,Sheet1!$B$3:$AH$1266,Sheet1!H$1+(Sheet1!$A$1-1)*10,FALSE)&gt;9999,-2,IF(VLOOKUP($A825,Sheet1!$B$3:$AH$1266,Sheet1!H$1+(Sheet1!$A$1-1)*10,FALSE)&gt;999,-1,0)))))))</f>
        <v>414</v>
      </c>
      <c r="Y825" s="65">
        <f>IF(ISNA(VLOOKUP($A825,Sheet1!$B$3:$AH$1266,Sheet1!I$1+(Sheet1!$A$1-1)*10,FALSE))=TRUE,"---",IF(VLOOKUP($A825,Sheet1!$B$3:$AH$1266,Sheet1!I$1+(Sheet1!$A$1-1)*10,FALSE)="---","---", (ROUND(VLOOKUP($A825,Sheet1!$B$3:$AH$1266,Sheet1!I$1+(Sheet1!$A$1-1)*10,FALSE),IF(VLOOKUP($A825,Sheet1!$B$3:$AH$1266,Sheet1!I$1+(Sheet1!$A$1-1)*10,FALSE)&gt;99999,-3,IF(VLOOKUP($A825,Sheet1!$B$3:$AH$1266,Sheet1!I$1+(Sheet1!$A$1-1)*10,FALSE)&gt;9999,-2,IF(VLOOKUP($A825,Sheet1!$B$3:$AH$1266,Sheet1!I$1+(Sheet1!$A$1-1)*10,FALSE)&gt;999,-1,0)))))))</f>
        <v>547</v>
      </c>
      <c r="Z825" s="65">
        <f>IF(ISNA(VLOOKUP($A825,Sheet1!$B$3:$AH$1266,Sheet1!J$1+(Sheet1!$A$1-1)*10,FALSE))=TRUE,"---",IF(VLOOKUP($A825,Sheet1!$B$3:$AH$1266,Sheet1!J$1+(Sheet1!$A$1-1)*10,FALSE)="---","---", (ROUND(VLOOKUP($A825,Sheet1!$B$3:$AH$1266,Sheet1!J$1+(Sheet1!$A$1-1)*10,FALSE),IF(VLOOKUP($A825,Sheet1!$B$3:$AH$1266,Sheet1!J$1+(Sheet1!$A$1-1)*10,FALSE)&gt;99999,-3,IF(VLOOKUP($A825,Sheet1!$B$3:$AH$1266,Sheet1!J$1+(Sheet1!$A$1-1)*10,FALSE)&gt;9999,-2,IF(VLOOKUP($A825,Sheet1!$B$3:$AH$1266,Sheet1!J$1+(Sheet1!$A$1-1)*10,FALSE)&gt;999,-1,0)))))))</f>
        <v>735</v>
      </c>
      <c r="AA825" s="65">
        <f>IF(ISNA(VLOOKUP($A825,Sheet1!$B$3:$AH$1266,Sheet1!K$1+(Sheet1!$A$1-1)*10,FALSE))=TRUE,"---",IF(VLOOKUP($A825,Sheet1!$B$3:$AH$1266,Sheet1!K$1+(Sheet1!$A$1-1)*10,FALSE)="---","---", (ROUND(VLOOKUP($A825,Sheet1!$B$3:$AH$1266,Sheet1!K$1+(Sheet1!$A$1-1)*10,FALSE),IF(VLOOKUP($A825,Sheet1!$B$3:$AH$1266,Sheet1!K$1+(Sheet1!$A$1-1)*10,FALSE)&gt;99999,-3,IF(VLOOKUP($A825,Sheet1!$B$3:$AH$1266,Sheet1!K$1+(Sheet1!$A$1-1)*10,FALSE)&gt;9999,-2,IF(VLOOKUP($A825,Sheet1!$B$3:$AH$1266,Sheet1!K$1+(Sheet1!$A$1-1)*10,FALSE)&gt;999,-1,0)))))))</f>
        <v>898</v>
      </c>
      <c r="AB825" s="65">
        <f>IF(ISNA(VLOOKUP($A825,Sheet1!$B$3:$AH$1266,Sheet1!L$1+(Sheet1!$A$1-1)*10,FALSE))=TRUE,"---",IF(VLOOKUP($A825,Sheet1!$B$3:$AH$1266,Sheet1!L$1+(Sheet1!$A$1-1)*10,FALSE)="---","---", (ROUND(VLOOKUP($A825,Sheet1!$B$3:$AH$1266,Sheet1!L$1+(Sheet1!$A$1-1)*10,FALSE),IF(VLOOKUP($A825,Sheet1!$B$3:$AH$1266,Sheet1!L$1+(Sheet1!$A$1-1)*10,FALSE)&gt;99999,-3,IF(VLOOKUP($A825,Sheet1!$B$3:$AH$1266,Sheet1!L$1+(Sheet1!$A$1-1)*10,FALSE)&gt;9999,-2,IF(VLOOKUP($A825,Sheet1!$B$3:$AH$1266,Sheet1!L$1+(Sheet1!$A$1-1)*10,FALSE)&gt;999,-1,0)))))))</f>
        <v>1060</v>
      </c>
      <c r="AC825" s="65">
        <f>IF(ISNA(VLOOKUP($A825,Sheet1!$B$3:$AH$1266,Sheet1!M$1+(Sheet1!$A$1-1)*10,FALSE))=TRUE,"---",IF(VLOOKUP($A825,Sheet1!$B$3:$AH$1266,Sheet1!M$1+(Sheet1!$A$1-1)*10,FALSE)="---","---", (ROUND(VLOOKUP($A825,Sheet1!$B$3:$AH$1266,Sheet1!M$1+(Sheet1!$A$1-1)*10,FALSE),IF(VLOOKUP($A825,Sheet1!$B$3:$AH$1266,Sheet1!M$1+(Sheet1!$A$1-1)*10,FALSE)&gt;99999,-3,IF(VLOOKUP($A825,Sheet1!$B$3:$AH$1266,Sheet1!M$1+(Sheet1!$A$1-1)*10,FALSE)&gt;9999,-2,IF(VLOOKUP($A825,Sheet1!$B$3:$AH$1266,Sheet1!M$1+(Sheet1!$A$1-1)*10,FALSE)&gt;999,-1,0)))))))</f>
        <v>1240</v>
      </c>
      <c r="AD825" s="65">
        <f>IF(ISNA(VLOOKUP($A825,Sheet1!$B$3:$AH$1266,Sheet1!N$1+(Sheet1!$A$1-1)*10,FALSE))=TRUE,"---",IF(VLOOKUP($A825,Sheet1!$B$3:$AH$1266,Sheet1!N$1+(Sheet1!$A$1-1)*10,FALSE)="---","---", (ROUND(VLOOKUP($A825,Sheet1!$B$3:$AH$1266,Sheet1!N$1+(Sheet1!$A$1-1)*10,FALSE),IF(VLOOKUP($A825,Sheet1!$B$3:$AH$1266,Sheet1!N$1+(Sheet1!$A$1-1)*10,FALSE)&gt;99999,-3,IF(VLOOKUP($A825,Sheet1!$B$3:$AH$1266,Sheet1!N$1+(Sheet1!$A$1-1)*10,FALSE)&gt;9999,-2,IF(VLOOKUP($A825,Sheet1!$B$3:$AH$1266,Sheet1!N$1+(Sheet1!$A$1-1)*10,FALSE)&gt;999,-1,0)))))))</f>
        <v>1490</v>
      </c>
    </row>
    <row r="826" spans="1:30" ht="25.5" customHeight="1" x14ac:dyDescent="0.25">
      <c r="A826" s="133" t="s">
        <v>1256</v>
      </c>
      <c r="B826" s="134" t="s">
        <v>1257</v>
      </c>
      <c r="C826" s="133">
        <v>414555</v>
      </c>
      <c r="D826" s="133">
        <v>745247</v>
      </c>
      <c r="E826" s="67" t="s">
        <v>3036</v>
      </c>
      <c r="F826" s="135" t="s">
        <v>4405</v>
      </c>
      <c r="G826" s="118" t="s">
        <v>160</v>
      </c>
      <c r="H826" s="136">
        <v>10.4</v>
      </c>
      <c r="I826" s="119">
        <v>17396</v>
      </c>
      <c r="J826" s="137" t="s">
        <v>4405</v>
      </c>
      <c r="K826" s="118" t="s">
        <v>17</v>
      </c>
      <c r="L826" s="122">
        <v>1500</v>
      </c>
      <c r="M826" s="123">
        <v>144</v>
      </c>
      <c r="N826" s="118" t="s">
        <v>321</v>
      </c>
      <c r="O826" s="71">
        <f t="shared" si="27"/>
        <v>3.0843589038074608</v>
      </c>
      <c r="P826" s="71">
        <f>IF(O826&lt;&gt;"",VLOOKUP($A826,Sheet4!$A$2:$O$1309,14,FALSE)*100,"")</f>
        <v>0.43960772197397802</v>
      </c>
      <c r="Q826" s="71">
        <f>IF(P826&lt;&gt;"",VLOOKUP($A826,Sheet4!$A$2:$O$1309,15,FALSE)*100,"")</f>
        <v>4.2236667100325249</v>
      </c>
      <c r="R826" s="73">
        <f t="shared" si="28"/>
        <v>30</v>
      </c>
      <c r="S826" s="63" t="s">
        <v>4365</v>
      </c>
      <c r="T826" s="63" t="str">
        <f>IF(ISNA(VLOOKUP(A826,Sheet1!B$3:C$1266,2,FALSE)=TRUE),"NC",VLOOKUP(A826,Sheet1!B$3:C$1266,2,FALSE))</f>
        <v>Rural</v>
      </c>
      <c r="U826" s="66">
        <f>IF(ISNA(VLOOKUP($A826,Sheet1!$B$3:$AH$1266,Sheet1!E$1+(Sheet1!$A$1-1)*10,FALSE))=TRUE,"---",IF(VLOOKUP($A826,Sheet1!$B$3:$AH$1266,Sheet1!E$1+(Sheet1!$A$1-1)*10,FALSE)="---","---", (ROUND(VLOOKUP($A826,Sheet1!$B$3:$AH$1266,Sheet1!E$1+(Sheet1!$A$1-1)*10,FALSE),IF(VLOOKUP($A826,Sheet1!$B$3:$AH$1266,Sheet1!E$1+(Sheet1!$A$1-1)*10,FALSE)&gt;99999,-3,IF(VLOOKUP($A826,Sheet1!$B$3:$AH$1266,Sheet1!E$1+(Sheet1!$A$1-1)*10,FALSE)&gt;9999,-2,IF(VLOOKUP($A826,Sheet1!$B$3:$AH$1266,Sheet1!E$1+(Sheet1!$A$1-1)*10,FALSE)&gt;999,-1,0)))))))</f>
        <v>298</v>
      </c>
      <c r="V826" s="66">
        <f>IF(ISNA(VLOOKUP($A826,Sheet1!$B$3:$AH$1266,Sheet1!F$1+(Sheet1!$A$1-1)*10,FALSE))=TRUE,"---",IF(VLOOKUP($A826,Sheet1!$B$3:$AH$1266,Sheet1!F$1+(Sheet1!$A$1-1)*10,FALSE)="---","---", (ROUND(VLOOKUP($A826,Sheet1!$B$3:$AH$1266,Sheet1!F$1+(Sheet1!$A$1-1)*10,FALSE),IF(VLOOKUP($A826,Sheet1!$B$3:$AH$1266,Sheet1!F$1+(Sheet1!$A$1-1)*10,FALSE)&gt;99999,-3,IF(VLOOKUP($A826,Sheet1!$B$3:$AH$1266,Sheet1!F$1+(Sheet1!$A$1-1)*10,FALSE)&gt;9999,-2,IF(VLOOKUP($A826,Sheet1!$B$3:$AH$1266,Sheet1!F$1+(Sheet1!$A$1-1)*10,FALSE)&gt;999,-1,0)))))))</f>
        <v>373</v>
      </c>
      <c r="W826" s="66">
        <f>IF(ISNA(VLOOKUP($A826,Sheet1!$B$3:$AH$1266,Sheet1!G$1+(Sheet1!$A$1-1)*10,FALSE))=TRUE,"---",IF(VLOOKUP($A826,Sheet1!$B$3:$AH$1266,Sheet1!G$1+(Sheet1!$A$1-1)*10,FALSE)="---","---", (ROUND(VLOOKUP($A826,Sheet1!$B$3:$AH$1266,Sheet1!G$1+(Sheet1!$A$1-1)*10,FALSE),IF(VLOOKUP($A826,Sheet1!$B$3:$AH$1266,Sheet1!G$1+(Sheet1!$A$1-1)*10,FALSE)&gt;99999,-3,IF(VLOOKUP($A826,Sheet1!$B$3:$AH$1266,Sheet1!G$1+(Sheet1!$A$1-1)*10,FALSE)&gt;9999,-2,IF(VLOOKUP($A826,Sheet1!$B$3:$AH$1266,Sheet1!G$1+(Sheet1!$A$1-1)*10,FALSE)&gt;999,-1,0)))))))</f>
        <v>474</v>
      </c>
      <c r="X826" s="66">
        <f>IF(ISNA(VLOOKUP($A826,Sheet1!$B$3:$AH$1266,Sheet1!H$1+(Sheet1!$A$1-1)*10,FALSE))=TRUE,"---",IF(VLOOKUP($A826,Sheet1!$B$3:$AH$1266,Sheet1!H$1+(Sheet1!$A$1-1)*10,FALSE)="---","---", (ROUND(VLOOKUP($A826,Sheet1!$B$3:$AH$1266,Sheet1!H$1+(Sheet1!$A$1-1)*10,FALSE),IF(VLOOKUP($A826,Sheet1!$B$3:$AH$1266,Sheet1!H$1+(Sheet1!$A$1-1)*10,FALSE)&gt;99999,-3,IF(VLOOKUP($A826,Sheet1!$B$3:$AH$1266,Sheet1!H$1+(Sheet1!$A$1-1)*10,FALSE)&gt;9999,-2,IF(VLOOKUP($A826,Sheet1!$B$3:$AH$1266,Sheet1!H$1+(Sheet1!$A$1-1)*10,FALSE)&gt;999,-1,0)))))))</f>
        <v>776</v>
      </c>
      <c r="Y826" s="66">
        <f>IF(ISNA(VLOOKUP($A826,Sheet1!$B$3:$AH$1266,Sheet1!I$1+(Sheet1!$A$1-1)*10,FALSE))=TRUE,"---",IF(VLOOKUP($A826,Sheet1!$B$3:$AH$1266,Sheet1!I$1+(Sheet1!$A$1-1)*10,FALSE)="---","---", (ROUND(VLOOKUP($A826,Sheet1!$B$3:$AH$1266,Sheet1!I$1+(Sheet1!$A$1-1)*10,FALSE),IF(VLOOKUP($A826,Sheet1!$B$3:$AH$1266,Sheet1!I$1+(Sheet1!$A$1-1)*10,FALSE)&gt;99999,-3,IF(VLOOKUP($A826,Sheet1!$B$3:$AH$1266,Sheet1!I$1+(Sheet1!$A$1-1)*10,FALSE)&gt;9999,-2,IF(VLOOKUP($A826,Sheet1!$B$3:$AH$1266,Sheet1!I$1+(Sheet1!$A$1-1)*10,FALSE)&gt;999,-1,0)))))))</f>
        <v>1020</v>
      </c>
      <c r="Z826" s="66">
        <f>IF(ISNA(VLOOKUP($A826,Sheet1!$B$3:$AH$1266,Sheet1!J$1+(Sheet1!$A$1-1)*10,FALSE))=TRUE,"---",IF(VLOOKUP($A826,Sheet1!$B$3:$AH$1266,Sheet1!J$1+(Sheet1!$A$1-1)*10,FALSE)="---","---", (ROUND(VLOOKUP($A826,Sheet1!$B$3:$AH$1266,Sheet1!J$1+(Sheet1!$A$1-1)*10,FALSE),IF(VLOOKUP($A826,Sheet1!$B$3:$AH$1266,Sheet1!J$1+(Sheet1!$A$1-1)*10,FALSE)&gt;99999,-3,IF(VLOOKUP($A826,Sheet1!$B$3:$AH$1266,Sheet1!J$1+(Sheet1!$A$1-1)*10,FALSE)&gt;9999,-2,IF(VLOOKUP($A826,Sheet1!$B$3:$AH$1266,Sheet1!J$1+(Sheet1!$A$1-1)*10,FALSE)&gt;999,-1,0)))))))</f>
        <v>1370</v>
      </c>
      <c r="AA826" s="66">
        <f>IF(ISNA(VLOOKUP($A826,Sheet1!$B$3:$AH$1266,Sheet1!K$1+(Sheet1!$A$1-1)*10,FALSE))=TRUE,"---",IF(VLOOKUP($A826,Sheet1!$B$3:$AH$1266,Sheet1!K$1+(Sheet1!$A$1-1)*10,FALSE)="---","---", (ROUND(VLOOKUP($A826,Sheet1!$B$3:$AH$1266,Sheet1!K$1+(Sheet1!$A$1-1)*10,FALSE),IF(VLOOKUP($A826,Sheet1!$B$3:$AH$1266,Sheet1!K$1+(Sheet1!$A$1-1)*10,FALSE)&gt;99999,-3,IF(VLOOKUP($A826,Sheet1!$B$3:$AH$1266,Sheet1!K$1+(Sheet1!$A$1-1)*10,FALSE)&gt;9999,-2,IF(VLOOKUP($A826,Sheet1!$B$3:$AH$1266,Sheet1!K$1+(Sheet1!$A$1-1)*10,FALSE)&gt;999,-1,0)))))))</f>
        <v>1670</v>
      </c>
      <c r="AB826" s="66">
        <f>IF(ISNA(VLOOKUP($A826,Sheet1!$B$3:$AH$1266,Sheet1!L$1+(Sheet1!$A$1-1)*10,FALSE))=TRUE,"---",IF(VLOOKUP($A826,Sheet1!$B$3:$AH$1266,Sheet1!L$1+(Sheet1!$A$1-1)*10,FALSE)="---","---", (ROUND(VLOOKUP($A826,Sheet1!$B$3:$AH$1266,Sheet1!L$1+(Sheet1!$A$1-1)*10,FALSE),IF(VLOOKUP($A826,Sheet1!$B$3:$AH$1266,Sheet1!L$1+(Sheet1!$A$1-1)*10,FALSE)&gt;99999,-3,IF(VLOOKUP($A826,Sheet1!$B$3:$AH$1266,Sheet1!L$1+(Sheet1!$A$1-1)*10,FALSE)&gt;9999,-2,IF(VLOOKUP($A826,Sheet1!$B$3:$AH$1266,Sheet1!L$1+(Sheet1!$A$1-1)*10,FALSE)&gt;999,-1,0)))))))</f>
        <v>1970</v>
      </c>
      <c r="AC826" s="66">
        <f>IF(ISNA(VLOOKUP($A826,Sheet1!$B$3:$AH$1266,Sheet1!M$1+(Sheet1!$A$1-1)*10,FALSE))=TRUE,"---",IF(VLOOKUP($A826,Sheet1!$B$3:$AH$1266,Sheet1!M$1+(Sheet1!$A$1-1)*10,FALSE)="---","---", (ROUND(VLOOKUP($A826,Sheet1!$B$3:$AH$1266,Sheet1!M$1+(Sheet1!$A$1-1)*10,FALSE),IF(VLOOKUP($A826,Sheet1!$B$3:$AH$1266,Sheet1!M$1+(Sheet1!$A$1-1)*10,FALSE)&gt;99999,-3,IF(VLOOKUP($A826,Sheet1!$B$3:$AH$1266,Sheet1!M$1+(Sheet1!$A$1-1)*10,FALSE)&gt;9999,-2,IF(VLOOKUP($A826,Sheet1!$B$3:$AH$1266,Sheet1!M$1+(Sheet1!$A$1-1)*10,FALSE)&gt;999,-1,0)))))))</f>
        <v>2300</v>
      </c>
      <c r="AD826" s="66">
        <f>IF(ISNA(VLOOKUP($A826,Sheet1!$B$3:$AH$1266,Sheet1!N$1+(Sheet1!$A$1-1)*10,FALSE))=TRUE,"---",IF(VLOOKUP($A826,Sheet1!$B$3:$AH$1266,Sheet1!N$1+(Sheet1!$A$1-1)*10,FALSE)="---","---", (ROUND(VLOOKUP($A826,Sheet1!$B$3:$AH$1266,Sheet1!N$1+(Sheet1!$A$1-1)*10,FALSE),IF(VLOOKUP($A826,Sheet1!$B$3:$AH$1266,Sheet1!N$1+(Sheet1!$A$1-1)*10,FALSE)&gt;99999,-3,IF(VLOOKUP($A826,Sheet1!$B$3:$AH$1266,Sheet1!N$1+(Sheet1!$A$1-1)*10,FALSE)&gt;9999,-2,IF(VLOOKUP($A826,Sheet1!$B$3:$AH$1266,Sheet1!N$1+(Sheet1!$A$1-1)*10,FALSE)&gt;999,-1,0)))))))</f>
        <v>2750</v>
      </c>
    </row>
    <row r="827" spans="1:30" ht="25.5" customHeight="1" x14ac:dyDescent="0.25">
      <c r="A827" s="125" t="s">
        <v>1258</v>
      </c>
      <c r="B827" s="138" t="s">
        <v>1259</v>
      </c>
      <c r="C827" s="125">
        <v>414638</v>
      </c>
      <c r="D827" s="125">
        <v>745530</v>
      </c>
      <c r="E827" s="70" t="s">
        <v>3036</v>
      </c>
      <c r="F827" s="139" t="s">
        <v>4405</v>
      </c>
      <c r="G827" s="127" t="s">
        <v>160</v>
      </c>
      <c r="H827" s="128">
        <v>31.5</v>
      </c>
      <c r="I827" s="112">
        <v>17396</v>
      </c>
      <c r="J827" s="140" t="s">
        <v>4405</v>
      </c>
      <c r="K827" s="127" t="s">
        <v>17</v>
      </c>
      <c r="L827" s="115">
        <v>8100</v>
      </c>
      <c r="M827" s="116">
        <v>257</v>
      </c>
      <c r="N827" s="127" t="s">
        <v>321</v>
      </c>
      <c r="O827" s="68">
        <f t="shared" si="27"/>
        <v>0.2</v>
      </c>
      <c r="P827" s="68">
        <f>IF(O827&lt;&gt;"",VLOOKUP($A827,Sheet4!$A$2:$O$1309,14,FALSE)*100,"")</f>
        <v>0.14209477595243936</v>
      </c>
      <c r="Q827" s="68">
        <f>IF(P827&lt;&gt;"",VLOOKUP($A827,Sheet4!$A$2:$O$1309,15,FALSE)*100,"")</f>
        <v>1.3831557506582604</v>
      </c>
      <c r="R827" s="74" t="str">
        <f t="shared" si="28"/>
        <v>500</v>
      </c>
      <c r="S827" s="64" t="s">
        <v>4365</v>
      </c>
      <c r="T827" s="64" t="str">
        <f>IF(ISNA(VLOOKUP(A827,Sheet1!B$3:C$1266,2,FALSE)=TRUE),"NC",VLOOKUP(A827,Sheet1!B$3:C$1266,2,FALSE))</f>
        <v>Rural</v>
      </c>
      <c r="U827" s="65">
        <f>IF(ISNA(VLOOKUP($A827,Sheet1!$B$3:$AH$1266,Sheet1!E$1+(Sheet1!$A$1-1)*10,FALSE))=TRUE,"---",IF(VLOOKUP($A827,Sheet1!$B$3:$AH$1266,Sheet1!E$1+(Sheet1!$A$1-1)*10,FALSE)="---","---", (ROUND(VLOOKUP($A827,Sheet1!$B$3:$AH$1266,Sheet1!E$1+(Sheet1!$A$1-1)*10,FALSE),IF(VLOOKUP($A827,Sheet1!$B$3:$AH$1266,Sheet1!E$1+(Sheet1!$A$1-1)*10,FALSE)&gt;99999,-3,IF(VLOOKUP($A827,Sheet1!$B$3:$AH$1266,Sheet1!E$1+(Sheet1!$A$1-1)*10,FALSE)&gt;9999,-2,IF(VLOOKUP($A827,Sheet1!$B$3:$AH$1266,Sheet1!E$1+(Sheet1!$A$1-1)*10,FALSE)&gt;999,-1,0)))))))</f>
        <v>861</v>
      </c>
      <c r="V827" s="65">
        <f>IF(ISNA(VLOOKUP($A827,Sheet1!$B$3:$AH$1266,Sheet1!F$1+(Sheet1!$A$1-1)*10,FALSE))=TRUE,"---",IF(VLOOKUP($A827,Sheet1!$B$3:$AH$1266,Sheet1!F$1+(Sheet1!$A$1-1)*10,FALSE)="---","---", (ROUND(VLOOKUP($A827,Sheet1!$B$3:$AH$1266,Sheet1!F$1+(Sheet1!$A$1-1)*10,FALSE),IF(VLOOKUP($A827,Sheet1!$B$3:$AH$1266,Sheet1!F$1+(Sheet1!$A$1-1)*10,FALSE)&gt;99999,-3,IF(VLOOKUP($A827,Sheet1!$B$3:$AH$1266,Sheet1!F$1+(Sheet1!$A$1-1)*10,FALSE)&gt;9999,-2,IF(VLOOKUP($A827,Sheet1!$B$3:$AH$1266,Sheet1!F$1+(Sheet1!$A$1-1)*10,FALSE)&gt;999,-1,0)))))))</f>
        <v>1080</v>
      </c>
      <c r="W827" s="65">
        <f>IF(ISNA(VLOOKUP($A827,Sheet1!$B$3:$AH$1266,Sheet1!G$1+(Sheet1!$A$1-1)*10,FALSE))=TRUE,"---",IF(VLOOKUP($A827,Sheet1!$B$3:$AH$1266,Sheet1!G$1+(Sheet1!$A$1-1)*10,FALSE)="---","---", (ROUND(VLOOKUP($A827,Sheet1!$B$3:$AH$1266,Sheet1!G$1+(Sheet1!$A$1-1)*10,FALSE),IF(VLOOKUP($A827,Sheet1!$B$3:$AH$1266,Sheet1!G$1+(Sheet1!$A$1-1)*10,FALSE)&gt;99999,-3,IF(VLOOKUP($A827,Sheet1!$B$3:$AH$1266,Sheet1!G$1+(Sheet1!$A$1-1)*10,FALSE)&gt;9999,-2,IF(VLOOKUP($A827,Sheet1!$B$3:$AH$1266,Sheet1!G$1+(Sheet1!$A$1-1)*10,FALSE)&gt;999,-1,0)))))))</f>
        <v>1370</v>
      </c>
      <c r="X827" s="65">
        <f>IF(ISNA(VLOOKUP($A827,Sheet1!$B$3:$AH$1266,Sheet1!H$1+(Sheet1!$A$1-1)*10,FALSE))=TRUE,"---",IF(VLOOKUP($A827,Sheet1!$B$3:$AH$1266,Sheet1!H$1+(Sheet1!$A$1-1)*10,FALSE)="---","---", (ROUND(VLOOKUP($A827,Sheet1!$B$3:$AH$1266,Sheet1!H$1+(Sheet1!$A$1-1)*10,FALSE),IF(VLOOKUP($A827,Sheet1!$B$3:$AH$1266,Sheet1!H$1+(Sheet1!$A$1-1)*10,FALSE)&gt;99999,-3,IF(VLOOKUP($A827,Sheet1!$B$3:$AH$1266,Sheet1!H$1+(Sheet1!$A$1-1)*10,FALSE)&gt;9999,-2,IF(VLOOKUP($A827,Sheet1!$B$3:$AH$1266,Sheet1!H$1+(Sheet1!$A$1-1)*10,FALSE)&gt;999,-1,0)))))))</f>
        <v>2250</v>
      </c>
      <c r="Y827" s="65">
        <f>IF(ISNA(VLOOKUP($A827,Sheet1!$B$3:$AH$1266,Sheet1!I$1+(Sheet1!$A$1-1)*10,FALSE))=TRUE,"---",IF(VLOOKUP($A827,Sheet1!$B$3:$AH$1266,Sheet1!I$1+(Sheet1!$A$1-1)*10,FALSE)="---","---", (ROUND(VLOOKUP($A827,Sheet1!$B$3:$AH$1266,Sheet1!I$1+(Sheet1!$A$1-1)*10,FALSE),IF(VLOOKUP($A827,Sheet1!$B$3:$AH$1266,Sheet1!I$1+(Sheet1!$A$1-1)*10,FALSE)&gt;99999,-3,IF(VLOOKUP($A827,Sheet1!$B$3:$AH$1266,Sheet1!I$1+(Sheet1!$A$1-1)*10,FALSE)&gt;9999,-2,IF(VLOOKUP($A827,Sheet1!$B$3:$AH$1266,Sheet1!I$1+(Sheet1!$A$1-1)*10,FALSE)&gt;999,-1,0)))))))</f>
        <v>2950</v>
      </c>
      <c r="Z827" s="65">
        <f>IF(ISNA(VLOOKUP($A827,Sheet1!$B$3:$AH$1266,Sheet1!J$1+(Sheet1!$A$1-1)*10,FALSE))=TRUE,"---",IF(VLOOKUP($A827,Sheet1!$B$3:$AH$1266,Sheet1!J$1+(Sheet1!$A$1-1)*10,FALSE)="---","---", (ROUND(VLOOKUP($A827,Sheet1!$B$3:$AH$1266,Sheet1!J$1+(Sheet1!$A$1-1)*10,FALSE),IF(VLOOKUP($A827,Sheet1!$B$3:$AH$1266,Sheet1!J$1+(Sheet1!$A$1-1)*10,FALSE)&gt;99999,-3,IF(VLOOKUP($A827,Sheet1!$B$3:$AH$1266,Sheet1!J$1+(Sheet1!$A$1-1)*10,FALSE)&gt;9999,-2,IF(VLOOKUP($A827,Sheet1!$B$3:$AH$1266,Sheet1!J$1+(Sheet1!$A$1-1)*10,FALSE)&gt;999,-1,0)))))))</f>
        <v>3930</v>
      </c>
      <c r="AA827" s="65">
        <f>IF(ISNA(VLOOKUP($A827,Sheet1!$B$3:$AH$1266,Sheet1!K$1+(Sheet1!$A$1-1)*10,FALSE))=TRUE,"---",IF(VLOOKUP($A827,Sheet1!$B$3:$AH$1266,Sheet1!K$1+(Sheet1!$A$1-1)*10,FALSE)="---","---", (ROUND(VLOOKUP($A827,Sheet1!$B$3:$AH$1266,Sheet1!K$1+(Sheet1!$A$1-1)*10,FALSE),IF(VLOOKUP($A827,Sheet1!$B$3:$AH$1266,Sheet1!K$1+(Sheet1!$A$1-1)*10,FALSE)&gt;99999,-3,IF(VLOOKUP($A827,Sheet1!$B$3:$AH$1266,Sheet1!K$1+(Sheet1!$A$1-1)*10,FALSE)&gt;9999,-2,IF(VLOOKUP($A827,Sheet1!$B$3:$AH$1266,Sheet1!K$1+(Sheet1!$A$1-1)*10,FALSE)&gt;999,-1,0)))))))</f>
        <v>4750</v>
      </c>
      <c r="AB827" s="65">
        <f>IF(ISNA(VLOOKUP($A827,Sheet1!$B$3:$AH$1266,Sheet1!L$1+(Sheet1!$A$1-1)*10,FALSE))=TRUE,"---",IF(VLOOKUP($A827,Sheet1!$B$3:$AH$1266,Sheet1!L$1+(Sheet1!$A$1-1)*10,FALSE)="---","---", (ROUND(VLOOKUP($A827,Sheet1!$B$3:$AH$1266,Sheet1!L$1+(Sheet1!$A$1-1)*10,FALSE),IF(VLOOKUP($A827,Sheet1!$B$3:$AH$1266,Sheet1!L$1+(Sheet1!$A$1-1)*10,FALSE)&gt;99999,-3,IF(VLOOKUP($A827,Sheet1!$B$3:$AH$1266,Sheet1!L$1+(Sheet1!$A$1-1)*10,FALSE)&gt;9999,-2,IF(VLOOKUP($A827,Sheet1!$B$3:$AH$1266,Sheet1!L$1+(Sheet1!$A$1-1)*10,FALSE)&gt;999,-1,0)))))))</f>
        <v>5610</v>
      </c>
      <c r="AC827" s="65">
        <f>IF(ISNA(VLOOKUP($A827,Sheet1!$B$3:$AH$1266,Sheet1!M$1+(Sheet1!$A$1-1)*10,FALSE))=TRUE,"---",IF(VLOOKUP($A827,Sheet1!$B$3:$AH$1266,Sheet1!M$1+(Sheet1!$A$1-1)*10,FALSE)="---","---", (ROUND(VLOOKUP($A827,Sheet1!$B$3:$AH$1266,Sheet1!M$1+(Sheet1!$A$1-1)*10,FALSE),IF(VLOOKUP($A827,Sheet1!$B$3:$AH$1266,Sheet1!M$1+(Sheet1!$A$1-1)*10,FALSE)&gt;99999,-3,IF(VLOOKUP($A827,Sheet1!$B$3:$AH$1266,Sheet1!M$1+(Sheet1!$A$1-1)*10,FALSE)&gt;9999,-2,IF(VLOOKUP($A827,Sheet1!$B$3:$AH$1266,Sheet1!M$1+(Sheet1!$A$1-1)*10,FALSE)&gt;999,-1,0)))))))</f>
        <v>6540</v>
      </c>
      <c r="AD827" s="65">
        <f>IF(ISNA(VLOOKUP($A827,Sheet1!$B$3:$AH$1266,Sheet1!N$1+(Sheet1!$A$1-1)*10,FALSE))=TRUE,"---",IF(VLOOKUP($A827,Sheet1!$B$3:$AH$1266,Sheet1!N$1+(Sheet1!$A$1-1)*10,FALSE)="---","---", (ROUND(VLOOKUP($A827,Sheet1!$B$3:$AH$1266,Sheet1!N$1+(Sheet1!$A$1-1)*10,FALSE),IF(VLOOKUP($A827,Sheet1!$B$3:$AH$1266,Sheet1!N$1+(Sheet1!$A$1-1)*10,FALSE)&gt;99999,-3,IF(VLOOKUP($A827,Sheet1!$B$3:$AH$1266,Sheet1!N$1+(Sheet1!$A$1-1)*10,FALSE)&gt;9999,-2,IF(VLOOKUP($A827,Sheet1!$B$3:$AH$1266,Sheet1!N$1+(Sheet1!$A$1-1)*10,FALSE)&gt;999,-1,0)))))))</f>
        <v>7780</v>
      </c>
    </row>
    <row r="828" spans="1:30" ht="25.5" customHeight="1" x14ac:dyDescent="0.25">
      <c r="A828" s="133" t="s">
        <v>1260</v>
      </c>
      <c r="B828" s="134" t="s">
        <v>1261</v>
      </c>
      <c r="C828" s="133">
        <v>414449</v>
      </c>
      <c r="D828" s="133">
        <v>745716</v>
      </c>
      <c r="E828" s="67" t="s">
        <v>3036</v>
      </c>
      <c r="F828" s="135" t="s">
        <v>4405</v>
      </c>
      <c r="G828" s="118" t="s">
        <v>160</v>
      </c>
      <c r="H828" s="136">
        <v>43.9</v>
      </c>
      <c r="I828" s="119">
        <v>17396</v>
      </c>
      <c r="J828" s="137" t="s">
        <v>4405</v>
      </c>
      <c r="K828" s="118" t="s">
        <v>17</v>
      </c>
      <c r="L828" s="122">
        <v>8700</v>
      </c>
      <c r="M828" s="123">
        <v>198</v>
      </c>
      <c r="N828" s="118" t="s">
        <v>160</v>
      </c>
      <c r="O828" s="71">
        <f t="shared" si="27"/>
        <v>0.46688952131741979</v>
      </c>
      <c r="P828" s="71">
        <f>IF(O828&lt;&gt;"",VLOOKUP($A828,Sheet4!$A$2:$O$1309,14,FALSE)*100,"")</f>
        <v>0.17878655963281531</v>
      </c>
      <c r="Q828" s="71">
        <f>IF(P828&lt;&gt;"",VLOOKUP($A828,Sheet4!$A$2:$O$1309,15,FALSE)*100,"")</f>
        <v>1.737512747011305</v>
      </c>
      <c r="R828" s="73" t="str">
        <f t="shared" si="28"/>
        <v>200</v>
      </c>
      <c r="S828" s="63" t="s">
        <v>4365</v>
      </c>
      <c r="T828" s="63" t="str">
        <f>IF(ISNA(VLOOKUP(A828,Sheet1!B$3:C$1266,2,FALSE)=TRUE),"NC",VLOOKUP(A828,Sheet1!B$3:C$1266,2,FALSE))</f>
        <v>Rural</v>
      </c>
      <c r="U828" s="66">
        <f>IF(ISNA(VLOOKUP($A828,Sheet1!$B$3:$AH$1266,Sheet1!E$1+(Sheet1!$A$1-1)*10,FALSE))=TRUE,"---",IF(VLOOKUP($A828,Sheet1!$B$3:$AH$1266,Sheet1!E$1+(Sheet1!$A$1-1)*10,FALSE)="---","---", (ROUND(VLOOKUP($A828,Sheet1!$B$3:$AH$1266,Sheet1!E$1+(Sheet1!$A$1-1)*10,FALSE),IF(VLOOKUP($A828,Sheet1!$B$3:$AH$1266,Sheet1!E$1+(Sheet1!$A$1-1)*10,FALSE)&gt;99999,-3,IF(VLOOKUP($A828,Sheet1!$B$3:$AH$1266,Sheet1!E$1+(Sheet1!$A$1-1)*10,FALSE)&gt;9999,-2,IF(VLOOKUP($A828,Sheet1!$B$3:$AH$1266,Sheet1!E$1+(Sheet1!$A$1-1)*10,FALSE)&gt;999,-1,0)))))))</f>
        <v>1130</v>
      </c>
      <c r="V828" s="66">
        <f>IF(ISNA(VLOOKUP($A828,Sheet1!$B$3:$AH$1266,Sheet1!F$1+(Sheet1!$A$1-1)*10,FALSE))=TRUE,"---",IF(VLOOKUP($A828,Sheet1!$B$3:$AH$1266,Sheet1!F$1+(Sheet1!$A$1-1)*10,FALSE)="---","---", (ROUND(VLOOKUP($A828,Sheet1!$B$3:$AH$1266,Sheet1!F$1+(Sheet1!$A$1-1)*10,FALSE),IF(VLOOKUP($A828,Sheet1!$B$3:$AH$1266,Sheet1!F$1+(Sheet1!$A$1-1)*10,FALSE)&gt;99999,-3,IF(VLOOKUP($A828,Sheet1!$B$3:$AH$1266,Sheet1!F$1+(Sheet1!$A$1-1)*10,FALSE)&gt;9999,-2,IF(VLOOKUP($A828,Sheet1!$B$3:$AH$1266,Sheet1!F$1+(Sheet1!$A$1-1)*10,FALSE)&gt;999,-1,0)))))))</f>
        <v>1410</v>
      </c>
      <c r="W828" s="66">
        <f>IF(ISNA(VLOOKUP($A828,Sheet1!$B$3:$AH$1266,Sheet1!G$1+(Sheet1!$A$1-1)*10,FALSE))=TRUE,"---",IF(VLOOKUP($A828,Sheet1!$B$3:$AH$1266,Sheet1!G$1+(Sheet1!$A$1-1)*10,FALSE)="---","---", (ROUND(VLOOKUP($A828,Sheet1!$B$3:$AH$1266,Sheet1!G$1+(Sheet1!$A$1-1)*10,FALSE),IF(VLOOKUP($A828,Sheet1!$B$3:$AH$1266,Sheet1!G$1+(Sheet1!$A$1-1)*10,FALSE)&gt;99999,-3,IF(VLOOKUP($A828,Sheet1!$B$3:$AH$1266,Sheet1!G$1+(Sheet1!$A$1-1)*10,FALSE)&gt;9999,-2,IF(VLOOKUP($A828,Sheet1!$B$3:$AH$1266,Sheet1!G$1+(Sheet1!$A$1-1)*10,FALSE)&gt;999,-1,0)))))))</f>
        <v>1800</v>
      </c>
      <c r="X828" s="66">
        <f>IF(ISNA(VLOOKUP($A828,Sheet1!$B$3:$AH$1266,Sheet1!H$1+(Sheet1!$A$1-1)*10,FALSE))=TRUE,"---",IF(VLOOKUP($A828,Sheet1!$B$3:$AH$1266,Sheet1!H$1+(Sheet1!$A$1-1)*10,FALSE)="---","---", (ROUND(VLOOKUP($A828,Sheet1!$B$3:$AH$1266,Sheet1!H$1+(Sheet1!$A$1-1)*10,FALSE),IF(VLOOKUP($A828,Sheet1!$B$3:$AH$1266,Sheet1!H$1+(Sheet1!$A$1-1)*10,FALSE)&gt;99999,-3,IF(VLOOKUP($A828,Sheet1!$B$3:$AH$1266,Sheet1!H$1+(Sheet1!$A$1-1)*10,FALSE)&gt;9999,-2,IF(VLOOKUP($A828,Sheet1!$B$3:$AH$1266,Sheet1!H$1+(Sheet1!$A$1-1)*10,FALSE)&gt;999,-1,0)))))))</f>
        <v>2940</v>
      </c>
      <c r="Y828" s="66">
        <f>IF(ISNA(VLOOKUP($A828,Sheet1!$B$3:$AH$1266,Sheet1!I$1+(Sheet1!$A$1-1)*10,FALSE))=TRUE,"---",IF(VLOOKUP($A828,Sheet1!$B$3:$AH$1266,Sheet1!I$1+(Sheet1!$A$1-1)*10,FALSE)="---","---", (ROUND(VLOOKUP($A828,Sheet1!$B$3:$AH$1266,Sheet1!I$1+(Sheet1!$A$1-1)*10,FALSE),IF(VLOOKUP($A828,Sheet1!$B$3:$AH$1266,Sheet1!I$1+(Sheet1!$A$1-1)*10,FALSE)&gt;99999,-3,IF(VLOOKUP($A828,Sheet1!$B$3:$AH$1266,Sheet1!I$1+(Sheet1!$A$1-1)*10,FALSE)&gt;9999,-2,IF(VLOOKUP($A828,Sheet1!$B$3:$AH$1266,Sheet1!I$1+(Sheet1!$A$1-1)*10,FALSE)&gt;999,-1,0)))))))</f>
        <v>3870</v>
      </c>
      <c r="Z828" s="66">
        <f>IF(ISNA(VLOOKUP($A828,Sheet1!$B$3:$AH$1266,Sheet1!J$1+(Sheet1!$A$1-1)*10,FALSE))=TRUE,"---",IF(VLOOKUP($A828,Sheet1!$B$3:$AH$1266,Sheet1!J$1+(Sheet1!$A$1-1)*10,FALSE)="---","---", (ROUND(VLOOKUP($A828,Sheet1!$B$3:$AH$1266,Sheet1!J$1+(Sheet1!$A$1-1)*10,FALSE),IF(VLOOKUP($A828,Sheet1!$B$3:$AH$1266,Sheet1!J$1+(Sheet1!$A$1-1)*10,FALSE)&gt;99999,-3,IF(VLOOKUP($A828,Sheet1!$B$3:$AH$1266,Sheet1!J$1+(Sheet1!$A$1-1)*10,FALSE)&gt;9999,-2,IF(VLOOKUP($A828,Sheet1!$B$3:$AH$1266,Sheet1!J$1+(Sheet1!$A$1-1)*10,FALSE)&gt;999,-1,0)))))))</f>
        <v>5130</v>
      </c>
      <c r="AA828" s="66">
        <f>IF(ISNA(VLOOKUP($A828,Sheet1!$B$3:$AH$1266,Sheet1!K$1+(Sheet1!$A$1-1)*10,FALSE))=TRUE,"---",IF(VLOOKUP($A828,Sheet1!$B$3:$AH$1266,Sheet1!K$1+(Sheet1!$A$1-1)*10,FALSE)="---","---", (ROUND(VLOOKUP($A828,Sheet1!$B$3:$AH$1266,Sheet1!K$1+(Sheet1!$A$1-1)*10,FALSE),IF(VLOOKUP($A828,Sheet1!$B$3:$AH$1266,Sheet1!K$1+(Sheet1!$A$1-1)*10,FALSE)&gt;99999,-3,IF(VLOOKUP($A828,Sheet1!$B$3:$AH$1266,Sheet1!K$1+(Sheet1!$A$1-1)*10,FALSE)&gt;9999,-2,IF(VLOOKUP($A828,Sheet1!$B$3:$AH$1266,Sheet1!K$1+(Sheet1!$A$1-1)*10,FALSE)&gt;999,-1,0)))))))</f>
        <v>6210</v>
      </c>
      <c r="AB828" s="66">
        <f>IF(ISNA(VLOOKUP($A828,Sheet1!$B$3:$AH$1266,Sheet1!L$1+(Sheet1!$A$1-1)*10,FALSE))=TRUE,"---",IF(VLOOKUP($A828,Sheet1!$B$3:$AH$1266,Sheet1!L$1+(Sheet1!$A$1-1)*10,FALSE)="---","---", (ROUND(VLOOKUP($A828,Sheet1!$B$3:$AH$1266,Sheet1!L$1+(Sheet1!$A$1-1)*10,FALSE),IF(VLOOKUP($A828,Sheet1!$B$3:$AH$1266,Sheet1!L$1+(Sheet1!$A$1-1)*10,FALSE)&gt;99999,-3,IF(VLOOKUP($A828,Sheet1!$B$3:$AH$1266,Sheet1!L$1+(Sheet1!$A$1-1)*10,FALSE)&gt;9999,-2,IF(VLOOKUP($A828,Sheet1!$B$3:$AH$1266,Sheet1!L$1+(Sheet1!$A$1-1)*10,FALSE)&gt;999,-1,0)))))))</f>
        <v>7330</v>
      </c>
      <c r="AC828" s="66">
        <f>IF(ISNA(VLOOKUP($A828,Sheet1!$B$3:$AH$1266,Sheet1!M$1+(Sheet1!$A$1-1)*10,FALSE))=TRUE,"---",IF(VLOOKUP($A828,Sheet1!$B$3:$AH$1266,Sheet1!M$1+(Sheet1!$A$1-1)*10,FALSE)="---","---", (ROUND(VLOOKUP($A828,Sheet1!$B$3:$AH$1266,Sheet1!M$1+(Sheet1!$A$1-1)*10,FALSE),IF(VLOOKUP($A828,Sheet1!$B$3:$AH$1266,Sheet1!M$1+(Sheet1!$A$1-1)*10,FALSE)&gt;99999,-3,IF(VLOOKUP($A828,Sheet1!$B$3:$AH$1266,Sheet1!M$1+(Sheet1!$A$1-1)*10,FALSE)&gt;9999,-2,IF(VLOOKUP($A828,Sheet1!$B$3:$AH$1266,Sheet1!M$1+(Sheet1!$A$1-1)*10,FALSE)&gt;999,-1,0)))))))</f>
        <v>8530</v>
      </c>
      <c r="AD828" s="66">
        <f>IF(ISNA(VLOOKUP($A828,Sheet1!$B$3:$AH$1266,Sheet1!N$1+(Sheet1!$A$1-1)*10,FALSE))=TRUE,"---",IF(VLOOKUP($A828,Sheet1!$B$3:$AH$1266,Sheet1!N$1+(Sheet1!$A$1-1)*10,FALSE)="---","---", (ROUND(VLOOKUP($A828,Sheet1!$B$3:$AH$1266,Sheet1!N$1+(Sheet1!$A$1-1)*10,FALSE),IF(VLOOKUP($A828,Sheet1!$B$3:$AH$1266,Sheet1!N$1+(Sheet1!$A$1-1)*10,FALSE)&gt;99999,-3,IF(VLOOKUP($A828,Sheet1!$B$3:$AH$1266,Sheet1!N$1+(Sheet1!$A$1-1)*10,FALSE)&gt;9999,-2,IF(VLOOKUP($A828,Sheet1!$B$3:$AH$1266,Sheet1!N$1+(Sheet1!$A$1-1)*10,FALSE)&gt;999,-1,0)))))))</f>
        <v>10200</v>
      </c>
    </row>
    <row r="829" spans="1:30" ht="25.5" customHeight="1" x14ac:dyDescent="0.25">
      <c r="A829" s="125" t="s">
        <v>1262</v>
      </c>
      <c r="B829" s="138" t="s">
        <v>1263</v>
      </c>
      <c r="C829" s="125">
        <v>414359</v>
      </c>
      <c r="D829" s="125">
        <v>745656</v>
      </c>
      <c r="E829" s="70" t="s">
        <v>3036</v>
      </c>
      <c r="F829" s="139" t="s">
        <v>4405</v>
      </c>
      <c r="G829" s="127" t="s">
        <v>160</v>
      </c>
      <c r="H829" s="128">
        <v>11.6</v>
      </c>
      <c r="I829" s="112">
        <v>17396</v>
      </c>
      <c r="J829" s="140" t="s">
        <v>4405</v>
      </c>
      <c r="K829" s="127" t="s">
        <v>17</v>
      </c>
      <c r="L829" s="115">
        <v>680</v>
      </c>
      <c r="M829" s="116">
        <v>58.6</v>
      </c>
      <c r="N829" s="127" t="s">
        <v>321</v>
      </c>
      <c r="O829" s="68">
        <f t="shared" si="27"/>
        <v>26.252059206967342</v>
      </c>
      <c r="P829" s="68">
        <f>IF(O829&lt;&gt;"",VLOOKUP($A829,Sheet4!$A$2:$O$1309,14,FALSE)*100,"")</f>
        <v>2.0190651339036525</v>
      </c>
      <c r="Q829" s="68">
        <f>IF(P829&lt;&gt;"",VLOOKUP($A829,Sheet4!$A$2:$O$1309,15,FALSE)*100,"")</f>
        <v>18.109859166144528</v>
      </c>
      <c r="R829" s="74">
        <f t="shared" si="28"/>
        <v>4</v>
      </c>
      <c r="S829" s="64" t="s">
        <v>4365</v>
      </c>
      <c r="T829" s="64" t="str">
        <f>IF(ISNA(VLOOKUP(A829,Sheet1!B$3:C$1266,2,FALSE)=TRUE),"NC",VLOOKUP(A829,Sheet1!B$3:C$1266,2,FALSE))</f>
        <v>Rural</v>
      </c>
      <c r="U829" s="65">
        <f>IF(ISNA(VLOOKUP($A829,Sheet1!$B$3:$AH$1266,Sheet1!E$1+(Sheet1!$A$1-1)*10,FALSE))=TRUE,"---",IF(VLOOKUP($A829,Sheet1!$B$3:$AH$1266,Sheet1!E$1+(Sheet1!$A$1-1)*10,FALSE)="---","---", (ROUND(VLOOKUP($A829,Sheet1!$B$3:$AH$1266,Sheet1!E$1+(Sheet1!$A$1-1)*10,FALSE),IF(VLOOKUP($A829,Sheet1!$B$3:$AH$1266,Sheet1!E$1+(Sheet1!$A$1-1)*10,FALSE)&gt;99999,-3,IF(VLOOKUP($A829,Sheet1!$B$3:$AH$1266,Sheet1!E$1+(Sheet1!$A$1-1)*10,FALSE)&gt;9999,-2,IF(VLOOKUP($A829,Sheet1!$B$3:$AH$1266,Sheet1!E$1+(Sheet1!$A$1-1)*10,FALSE)&gt;999,-1,0)))))))</f>
        <v>285</v>
      </c>
      <c r="V829" s="65">
        <f>IF(ISNA(VLOOKUP($A829,Sheet1!$B$3:$AH$1266,Sheet1!F$1+(Sheet1!$A$1-1)*10,FALSE))=TRUE,"---",IF(VLOOKUP($A829,Sheet1!$B$3:$AH$1266,Sheet1!F$1+(Sheet1!$A$1-1)*10,FALSE)="---","---", (ROUND(VLOOKUP($A829,Sheet1!$B$3:$AH$1266,Sheet1!F$1+(Sheet1!$A$1-1)*10,FALSE),IF(VLOOKUP($A829,Sheet1!$B$3:$AH$1266,Sheet1!F$1+(Sheet1!$A$1-1)*10,FALSE)&gt;99999,-3,IF(VLOOKUP($A829,Sheet1!$B$3:$AH$1266,Sheet1!F$1+(Sheet1!$A$1-1)*10,FALSE)&gt;9999,-2,IF(VLOOKUP($A829,Sheet1!$B$3:$AH$1266,Sheet1!F$1+(Sheet1!$A$1-1)*10,FALSE)&gt;999,-1,0)))))))</f>
        <v>359</v>
      </c>
      <c r="W829" s="65">
        <f>IF(ISNA(VLOOKUP($A829,Sheet1!$B$3:$AH$1266,Sheet1!G$1+(Sheet1!$A$1-1)*10,FALSE))=TRUE,"---",IF(VLOOKUP($A829,Sheet1!$B$3:$AH$1266,Sheet1!G$1+(Sheet1!$A$1-1)*10,FALSE)="---","---", (ROUND(VLOOKUP($A829,Sheet1!$B$3:$AH$1266,Sheet1!G$1+(Sheet1!$A$1-1)*10,FALSE),IF(VLOOKUP($A829,Sheet1!$B$3:$AH$1266,Sheet1!G$1+(Sheet1!$A$1-1)*10,FALSE)&gt;99999,-3,IF(VLOOKUP($A829,Sheet1!$B$3:$AH$1266,Sheet1!G$1+(Sheet1!$A$1-1)*10,FALSE)&gt;9999,-2,IF(VLOOKUP($A829,Sheet1!$B$3:$AH$1266,Sheet1!G$1+(Sheet1!$A$1-1)*10,FALSE)&gt;999,-1,0)))))))</f>
        <v>457</v>
      </c>
      <c r="X829" s="65">
        <f>IF(ISNA(VLOOKUP($A829,Sheet1!$B$3:$AH$1266,Sheet1!H$1+(Sheet1!$A$1-1)*10,FALSE))=TRUE,"---",IF(VLOOKUP($A829,Sheet1!$B$3:$AH$1266,Sheet1!H$1+(Sheet1!$A$1-1)*10,FALSE)="---","---", (ROUND(VLOOKUP($A829,Sheet1!$B$3:$AH$1266,Sheet1!H$1+(Sheet1!$A$1-1)*10,FALSE),IF(VLOOKUP($A829,Sheet1!$B$3:$AH$1266,Sheet1!H$1+(Sheet1!$A$1-1)*10,FALSE)&gt;99999,-3,IF(VLOOKUP($A829,Sheet1!$B$3:$AH$1266,Sheet1!H$1+(Sheet1!$A$1-1)*10,FALSE)&gt;9999,-2,IF(VLOOKUP($A829,Sheet1!$B$3:$AH$1266,Sheet1!H$1+(Sheet1!$A$1-1)*10,FALSE)&gt;999,-1,0)))))))</f>
        <v>755</v>
      </c>
      <c r="Y829" s="65">
        <f>IF(ISNA(VLOOKUP($A829,Sheet1!$B$3:$AH$1266,Sheet1!I$1+(Sheet1!$A$1-1)*10,FALSE))=TRUE,"---",IF(VLOOKUP($A829,Sheet1!$B$3:$AH$1266,Sheet1!I$1+(Sheet1!$A$1-1)*10,FALSE)="---","---", (ROUND(VLOOKUP($A829,Sheet1!$B$3:$AH$1266,Sheet1!I$1+(Sheet1!$A$1-1)*10,FALSE),IF(VLOOKUP($A829,Sheet1!$B$3:$AH$1266,Sheet1!I$1+(Sheet1!$A$1-1)*10,FALSE)&gt;99999,-3,IF(VLOOKUP($A829,Sheet1!$B$3:$AH$1266,Sheet1!I$1+(Sheet1!$A$1-1)*10,FALSE)&gt;9999,-2,IF(VLOOKUP($A829,Sheet1!$B$3:$AH$1266,Sheet1!I$1+(Sheet1!$A$1-1)*10,FALSE)&gt;999,-1,0)))))))</f>
        <v>1000</v>
      </c>
      <c r="Z829" s="65">
        <f>IF(ISNA(VLOOKUP($A829,Sheet1!$B$3:$AH$1266,Sheet1!J$1+(Sheet1!$A$1-1)*10,FALSE))=TRUE,"---",IF(VLOOKUP($A829,Sheet1!$B$3:$AH$1266,Sheet1!J$1+(Sheet1!$A$1-1)*10,FALSE)="---","---", (ROUND(VLOOKUP($A829,Sheet1!$B$3:$AH$1266,Sheet1!J$1+(Sheet1!$A$1-1)*10,FALSE),IF(VLOOKUP($A829,Sheet1!$B$3:$AH$1266,Sheet1!J$1+(Sheet1!$A$1-1)*10,FALSE)&gt;99999,-3,IF(VLOOKUP($A829,Sheet1!$B$3:$AH$1266,Sheet1!J$1+(Sheet1!$A$1-1)*10,FALSE)&gt;9999,-2,IF(VLOOKUP($A829,Sheet1!$B$3:$AH$1266,Sheet1!J$1+(Sheet1!$A$1-1)*10,FALSE)&gt;999,-1,0)))))))</f>
        <v>1340</v>
      </c>
      <c r="AA829" s="65">
        <f>IF(ISNA(VLOOKUP($A829,Sheet1!$B$3:$AH$1266,Sheet1!K$1+(Sheet1!$A$1-1)*10,FALSE))=TRUE,"---",IF(VLOOKUP($A829,Sheet1!$B$3:$AH$1266,Sheet1!K$1+(Sheet1!$A$1-1)*10,FALSE)="---","---", (ROUND(VLOOKUP($A829,Sheet1!$B$3:$AH$1266,Sheet1!K$1+(Sheet1!$A$1-1)*10,FALSE),IF(VLOOKUP($A829,Sheet1!$B$3:$AH$1266,Sheet1!K$1+(Sheet1!$A$1-1)*10,FALSE)&gt;99999,-3,IF(VLOOKUP($A829,Sheet1!$B$3:$AH$1266,Sheet1!K$1+(Sheet1!$A$1-1)*10,FALSE)&gt;9999,-2,IF(VLOOKUP($A829,Sheet1!$B$3:$AH$1266,Sheet1!K$1+(Sheet1!$A$1-1)*10,FALSE)&gt;999,-1,0)))))))</f>
        <v>1630</v>
      </c>
      <c r="AB829" s="65">
        <f>IF(ISNA(VLOOKUP($A829,Sheet1!$B$3:$AH$1266,Sheet1!L$1+(Sheet1!$A$1-1)*10,FALSE))=TRUE,"---",IF(VLOOKUP($A829,Sheet1!$B$3:$AH$1266,Sheet1!L$1+(Sheet1!$A$1-1)*10,FALSE)="---","---", (ROUND(VLOOKUP($A829,Sheet1!$B$3:$AH$1266,Sheet1!L$1+(Sheet1!$A$1-1)*10,FALSE),IF(VLOOKUP($A829,Sheet1!$B$3:$AH$1266,Sheet1!L$1+(Sheet1!$A$1-1)*10,FALSE)&gt;99999,-3,IF(VLOOKUP($A829,Sheet1!$B$3:$AH$1266,Sheet1!L$1+(Sheet1!$A$1-1)*10,FALSE)&gt;9999,-2,IF(VLOOKUP($A829,Sheet1!$B$3:$AH$1266,Sheet1!L$1+(Sheet1!$A$1-1)*10,FALSE)&gt;999,-1,0)))))))</f>
        <v>1940</v>
      </c>
      <c r="AC829" s="65">
        <f>IF(ISNA(VLOOKUP($A829,Sheet1!$B$3:$AH$1266,Sheet1!M$1+(Sheet1!$A$1-1)*10,FALSE))=TRUE,"---",IF(VLOOKUP($A829,Sheet1!$B$3:$AH$1266,Sheet1!M$1+(Sheet1!$A$1-1)*10,FALSE)="---","---", (ROUND(VLOOKUP($A829,Sheet1!$B$3:$AH$1266,Sheet1!M$1+(Sheet1!$A$1-1)*10,FALSE),IF(VLOOKUP($A829,Sheet1!$B$3:$AH$1266,Sheet1!M$1+(Sheet1!$A$1-1)*10,FALSE)&gt;99999,-3,IF(VLOOKUP($A829,Sheet1!$B$3:$AH$1266,Sheet1!M$1+(Sheet1!$A$1-1)*10,FALSE)&gt;9999,-2,IF(VLOOKUP($A829,Sheet1!$B$3:$AH$1266,Sheet1!M$1+(Sheet1!$A$1-1)*10,FALSE)&gt;999,-1,0)))))))</f>
        <v>2270</v>
      </c>
      <c r="AD829" s="65">
        <f>IF(ISNA(VLOOKUP($A829,Sheet1!$B$3:$AH$1266,Sheet1!N$1+(Sheet1!$A$1-1)*10,FALSE))=TRUE,"---",IF(VLOOKUP($A829,Sheet1!$B$3:$AH$1266,Sheet1!N$1+(Sheet1!$A$1-1)*10,FALSE)="---","---", (ROUND(VLOOKUP($A829,Sheet1!$B$3:$AH$1266,Sheet1!N$1+(Sheet1!$A$1-1)*10,FALSE),IF(VLOOKUP($A829,Sheet1!$B$3:$AH$1266,Sheet1!N$1+(Sheet1!$A$1-1)*10,FALSE)&gt;99999,-3,IF(VLOOKUP($A829,Sheet1!$B$3:$AH$1266,Sheet1!N$1+(Sheet1!$A$1-1)*10,FALSE)&gt;9999,-2,IF(VLOOKUP($A829,Sheet1!$B$3:$AH$1266,Sheet1!N$1+(Sheet1!$A$1-1)*10,FALSE)&gt;999,-1,0)))))))</f>
        <v>2710</v>
      </c>
    </row>
    <row r="830" spans="1:30" ht="25.5" customHeight="1" x14ac:dyDescent="0.25">
      <c r="A830" s="133" t="s">
        <v>1264</v>
      </c>
      <c r="B830" s="134" t="s">
        <v>1265</v>
      </c>
      <c r="C830" s="133">
        <v>414426</v>
      </c>
      <c r="D830" s="133">
        <v>750036</v>
      </c>
      <c r="E830" s="67" t="s">
        <v>3036</v>
      </c>
      <c r="F830" s="135" t="s">
        <v>4405</v>
      </c>
      <c r="G830" s="118" t="s">
        <v>160</v>
      </c>
      <c r="H830" s="136">
        <v>68.400000000000006</v>
      </c>
      <c r="I830" s="119">
        <v>17396</v>
      </c>
      <c r="J830" s="137" t="s">
        <v>4405</v>
      </c>
      <c r="K830" s="118" t="s">
        <v>17</v>
      </c>
      <c r="L830" s="122">
        <v>7400</v>
      </c>
      <c r="M830" s="123">
        <v>108</v>
      </c>
      <c r="N830" s="118" t="s">
        <v>145</v>
      </c>
      <c r="O830" s="71">
        <f t="shared" si="27"/>
        <v>3.7549341203342634</v>
      </c>
      <c r="P830" s="71">
        <f>IF(O830&lt;&gt;"",VLOOKUP($A830,Sheet4!$A$2:$O$1309,14,FALSE)*100,"")</f>
        <v>0.48891698528858996</v>
      </c>
      <c r="Q830" s="71">
        <f>IF(P830&lt;&gt;"",VLOOKUP($A830,Sheet4!$A$2:$O$1309,15,FALSE)*100,"")</f>
        <v>4.6872839874400825</v>
      </c>
      <c r="R830" s="73">
        <f t="shared" si="28"/>
        <v>25</v>
      </c>
      <c r="S830" s="63" t="s">
        <v>4365</v>
      </c>
      <c r="T830" s="63" t="str">
        <f>IF(ISNA(VLOOKUP(A830,Sheet1!B$3:C$1266,2,FALSE)=TRUE),"NC",VLOOKUP(A830,Sheet1!B$3:C$1266,2,FALSE))</f>
        <v>Rural</v>
      </c>
      <c r="U830" s="66">
        <f>IF(ISNA(VLOOKUP($A830,Sheet1!$B$3:$AH$1266,Sheet1!E$1+(Sheet1!$A$1-1)*10,FALSE))=TRUE,"---",IF(VLOOKUP($A830,Sheet1!$B$3:$AH$1266,Sheet1!E$1+(Sheet1!$A$1-1)*10,FALSE)="---","---", (ROUND(VLOOKUP($A830,Sheet1!$B$3:$AH$1266,Sheet1!E$1+(Sheet1!$A$1-1)*10,FALSE),IF(VLOOKUP($A830,Sheet1!$B$3:$AH$1266,Sheet1!E$1+(Sheet1!$A$1-1)*10,FALSE)&gt;99999,-3,IF(VLOOKUP($A830,Sheet1!$B$3:$AH$1266,Sheet1!E$1+(Sheet1!$A$1-1)*10,FALSE)&gt;9999,-2,IF(VLOOKUP($A830,Sheet1!$B$3:$AH$1266,Sheet1!E$1+(Sheet1!$A$1-1)*10,FALSE)&gt;999,-1,0)))))))</f>
        <v>1600</v>
      </c>
      <c r="V830" s="66">
        <f>IF(ISNA(VLOOKUP($A830,Sheet1!$B$3:$AH$1266,Sheet1!F$1+(Sheet1!$A$1-1)*10,FALSE))=TRUE,"---",IF(VLOOKUP($A830,Sheet1!$B$3:$AH$1266,Sheet1!F$1+(Sheet1!$A$1-1)*10,FALSE)="---","---", (ROUND(VLOOKUP($A830,Sheet1!$B$3:$AH$1266,Sheet1!F$1+(Sheet1!$A$1-1)*10,FALSE),IF(VLOOKUP($A830,Sheet1!$B$3:$AH$1266,Sheet1!F$1+(Sheet1!$A$1-1)*10,FALSE)&gt;99999,-3,IF(VLOOKUP($A830,Sheet1!$B$3:$AH$1266,Sheet1!F$1+(Sheet1!$A$1-1)*10,FALSE)&gt;9999,-2,IF(VLOOKUP($A830,Sheet1!$B$3:$AH$1266,Sheet1!F$1+(Sheet1!$A$1-1)*10,FALSE)&gt;999,-1,0)))))))</f>
        <v>2000</v>
      </c>
      <c r="W830" s="66">
        <f>IF(ISNA(VLOOKUP($A830,Sheet1!$B$3:$AH$1266,Sheet1!G$1+(Sheet1!$A$1-1)*10,FALSE))=TRUE,"---",IF(VLOOKUP($A830,Sheet1!$B$3:$AH$1266,Sheet1!G$1+(Sheet1!$A$1-1)*10,FALSE)="---","---", (ROUND(VLOOKUP($A830,Sheet1!$B$3:$AH$1266,Sheet1!G$1+(Sheet1!$A$1-1)*10,FALSE),IF(VLOOKUP($A830,Sheet1!$B$3:$AH$1266,Sheet1!G$1+(Sheet1!$A$1-1)*10,FALSE)&gt;99999,-3,IF(VLOOKUP($A830,Sheet1!$B$3:$AH$1266,Sheet1!G$1+(Sheet1!$A$1-1)*10,FALSE)&gt;9999,-2,IF(VLOOKUP($A830,Sheet1!$B$3:$AH$1266,Sheet1!G$1+(Sheet1!$A$1-1)*10,FALSE)&gt;999,-1,0)))))))</f>
        <v>2540</v>
      </c>
      <c r="X830" s="66">
        <f>IF(ISNA(VLOOKUP($A830,Sheet1!$B$3:$AH$1266,Sheet1!H$1+(Sheet1!$A$1-1)*10,FALSE))=TRUE,"---",IF(VLOOKUP($A830,Sheet1!$B$3:$AH$1266,Sheet1!H$1+(Sheet1!$A$1-1)*10,FALSE)="---","---", (ROUND(VLOOKUP($A830,Sheet1!$B$3:$AH$1266,Sheet1!H$1+(Sheet1!$A$1-1)*10,FALSE),IF(VLOOKUP($A830,Sheet1!$B$3:$AH$1266,Sheet1!H$1+(Sheet1!$A$1-1)*10,FALSE)&gt;99999,-3,IF(VLOOKUP($A830,Sheet1!$B$3:$AH$1266,Sheet1!H$1+(Sheet1!$A$1-1)*10,FALSE)&gt;9999,-2,IF(VLOOKUP($A830,Sheet1!$B$3:$AH$1266,Sheet1!H$1+(Sheet1!$A$1-1)*10,FALSE)&gt;999,-1,0)))))))</f>
        <v>4160</v>
      </c>
      <c r="Y830" s="66">
        <f>IF(ISNA(VLOOKUP($A830,Sheet1!$B$3:$AH$1266,Sheet1!I$1+(Sheet1!$A$1-1)*10,FALSE))=TRUE,"---",IF(VLOOKUP($A830,Sheet1!$B$3:$AH$1266,Sheet1!I$1+(Sheet1!$A$1-1)*10,FALSE)="---","---", (ROUND(VLOOKUP($A830,Sheet1!$B$3:$AH$1266,Sheet1!I$1+(Sheet1!$A$1-1)*10,FALSE),IF(VLOOKUP($A830,Sheet1!$B$3:$AH$1266,Sheet1!I$1+(Sheet1!$A$1-1)*10,FALSE)&gt;99999,-3,IF(VLOOKUP($A830,Sheet1!$B$3:$AH$1266,Sheet1!I$1+(Sheet1!$A$1-1)*10,FALSE)&gt;9999,-2,IF(VLOOKUP($A830,Sheet1!$B$3:$AH$1266,Sheet1!I$1+(Sheet1!$A$1-1)*10,FALSE)&gt;999,-1,0)))))))</f>
        <v>5470</v>
      </c>
      <c r="Z830" s="66">
        <f>IF(ISNA(VLOOKUP($A830,Sheet1!$B$3:$AH$1266,Sheet1!J$1+(Sheet1!$A$1-1)*10,FALSE))=TRUE,"---",IF(VLOOKUP($A830,Sheet1!$B$3:$AH$1266,Sheet1!J$1+(Sheet1!$A$1-1)*10,FALSE)="---","---", (ROUND(VLOOKUP($A830,Sheet1!$B$3:$AH$1266,Sheet1!J$1+(Sheet1!$A$1-1)*10,FALSE),IF(VLOOKUP($A830,Sheet1!$B$3:$AH$1266,Sheet1!J$1+(Sheet1!$A$1-1)*10,FALSE)&gt;99999,-3,IF(VLOOKUP($A830,Sheet1!$B$3:$AH$1266,Sheet1!J$1+(Sheet1!$A$1-1)*10,FALSE)&gt;9999,-2,IF(VLOOKUP($A830,Sheet1!$B$3:$AH$1266,Sheet1!J$1+(Sheet1!$A$1-1)*10,FALSE)&gt;999,-1,0)))))))</f>
        <v>7230</v>
      </c>
      <c r="AA830" s="66">
        <f>IF(ISNA(VLOOKUP($A830,Sheet1!$B$3:$AH$1266,Sheet1!K$1+(Sheet1!$A$1-1)*10,FALSE))=TRUE,"---",IF(VLOOKUP($A830,Sheet1!$B$3:$AH$1266,Sheet1!K$1+(Sheet1!$A$1-1)*10,FALSE)="---","---", (ROUND(VLOOKUP($A830,Sheet1!$B$3:$AH$1266,Sheet1!K$1+(Sheet1!$A$1-1)*10,FALSE),IF(VLOOKUP($A830,Sheet1!$B$3:$AH$1266,Sheet1!K$1+(Sheet1!$A$1-1)*10,FALSE)&gt;99999,-3,IF(VLOOKUP($A830,Sheet1!$B$3:$AH$1266,Sheet1!K$1+(Sheet1!$A$1-1)*10,FALSE)&gt;9999,-2,IF(VLOOKUP($A830,Sheet1!$B$3:$AH$1266,Sheet1!K$1+(Sheet1!$A$1-1)*10,FALSE)&gt;999,-1,0)))))))</f>
        <v>8740</v>
      </c>
      <c r="AB830" s="66">
        <f>IF(ISNA(VLOOKUP($A830,Sheet1!$B$3:$AH$1266,Sheet1!L$1+(Sheet1!$A$1-1)*10,FALSE))=TRUE,"---",IF(VLOOKUP($A830,Sheet1!$B$3:$AH$1266,Sheet1!L$1+(Sheet1!$A$1-1)*10,FALSE)="---","---", (ROUND(VLOOKUP($A830,Sheet1!$B$3:$AH$1266,Sheet1!L$1+(Sheet1!$A$1-1)*10,FALSE),IF(VLOOKUP($A830,Sheet1!$B$3:$AH$1266,Sheet1!L$1+(Sheet1!$A$1-1)*10,FALSE)&gt;99999,-3,IF(VLOOKUP($A830,Sheet1!$B$3:$AH$1266,Sheet1!L$1+(Sheet1!$A$1-1)*10,FALSE)&gt;9999,-2,IF(VLOOKUP($A830,Sheet1!$B$3:$AH$1266,Sheet1!L$1+(Sheet1!$A$1-1)*10,FALSE)&gt;999,-1,0)))))))</f>
        <v>10300</v>
      </c>
      <c r="AC830" s="66">
        <f>IF(ISNA(VLOOKUP($A830,Sheet1!$B$3:$AH$1266,Sheet1!M$1+(Sheet1!$A$1-1)*10,FALSE))=TRUE,"---",IF(VLOOKUP($A830,Sheet1!$B$3:$AH$1266,Sheet1!M$1+(Sheet1!$A$1-1)*10,FALSE)="---","---", (ROUND(VLOOKUP($A830,Sheet1!$B$3:$AH$1266,Sheet1!M$1+(Sheet1!$A$1-1)*10,FALSE),IF(VLOOKUP($A830,Sheet1!$B$3:$AH$1266,Sheet1!M$1+(Sheet1!$A$1-1)*10,FALSE)&gt;99999,-3,IF(VLOOKUP($A830,Sheet1!$B$3:$AH$1266,Sheet1!M$1+(Sheet1!$A$1-1)*10,FALSE)&gt;9999,-2,IF(VLOOKUP($A830,Sheet1!$B$3:$AH$1266,Sheet1!M$1+(Sheet1!$A$1-1)*10,FALSE)&gt;999,-1,0)))))))</f>
        <v>12000</v>
      </c>
      <c r="AD830" s="66">
        <f>IF(ISNA(VLOOKUP($A830,Sheet1!$B$3:$AH$1266,Sheet1!N$1+(Sheet1!$A$1-1)*10,FALSE))=TRUE,"---",IF(VLOOKUP($A830,Sheet1!$B$3:$AH$1266,Sheet1!N$1+(Sheet1!$A$1-1)*10,FALSE)="---","---", (ROUND(VLOOKUP($A830,Sheet1!$B$3:$AH$1266,Sheet1!N$1+(Sheet1!$A$1-1)*10,FALSE),IF(VLOOKUP($A830,Sheet1!$B$3:$AH$1266,Sheet1!N$1+(Sheet1!$A$1-1)*10,FALSE)&gt;99999,-3,IF(VLOOKUP($A830,Sheet1!$B$3:$AH$1266,Sheet1!N$1+(Sheet1!$A$1-1)*10,FALSE)&gt;9999,-2,IF(VLOOKUP($A830,Sheet1!$B$3:$AH$1266,Sheet1!N$1+(Sheet1!$A$1-1)*10,FALSE)&gt;999,-1,0)))))))</f>
        <v>14300</v>
      </c>
    </row>
    <row r="831" spans="1:30" ht="25.5" customHeight="1" x14ac:dyDescent="0.25">
      <c r="A831" s="125" t="s">
        <v>1266</v>
      </c>
      <c r="B831" s="138" t="s">
        <v>1267</v>
      </c>
      <c r="C831" s="125">
        <v>415203</v>
      </c>
      <c r="D831" s="125">
        <v>745549</v>
      </c>
      <c r="E831" s="70" t="s">
        <v>3036</v>
      </c>
      <c r="F831" s="139" t="s">
        <v>4405</v>
      </c>
      <c r="G831" s="127" t="s">
        <v>160</v>
      </c>
      <c r="H831" s="128">
        <v>1.91</v>
      </c>
      <c r="I831" s="112">
        <v>17396</v>
      </c>
      <c r="J831" s="140" t="s">
        <v>4405</v>
      </c>
      <c r="K831" s="127" t="s">
        <v>17</v>
      </c>
      <c r="L831" s="115">
        <v>1700</v>
      </c>
      <c r="M831" s="116">
        <v>890</v>
      </c>
      <c r="N831" s="127" t="s">
        <v>321</v>
      </c>
      <c r="O831" s="68" t="str">
        <f t="shared" si="27"/>
        <v>&lt;0.2</v>
      </c>
      <c r="P831" s="68">
        <f>IF(O831&lt;&gt;"",VLOOKUP($A831,Sheet4!$A$2:$O$1309,14,FALSE)*100,"")</f>
        <v>0.14209477595243936</v>
      </c>
      <c r="Q831" s="68">
        <f>IF(P831&lt;&gt;"",VLOOKUP($A831,Sheet4!$A$2:$O$1309,15,FALSE)*100,"")</f>
        <v>1.3831557506582604</v>
      </c>
      <c r="R831" s="74" t="str">
        <f t="shared" si="28"/>
        <v>&gt;500</v>
      </c>
      <c r="S831" s="64" t="s">
        <v>4365</v>
      </c>
      <c r="T831" s="64" t="str">
        <f>IF(ISNA(VLOOKUP(A831,Sheet1!B$3:C$1266,2,FALSE)=TRUE),"NC",VLOOKUP(A831,Sheet1!B$3:C$1266,2,FALSE))</f>
        <v>Rural</v>
      </c>
      <c r="U831" s="65">
        <f>IF(ISNA(VLOOKUP($A831,Sheet1!$B$3:$AH$1266,Sheet1!E$1+(Sheet1!$A$1-1)*10,FALSE))=TRUE,"---",IF(VLOOKUP($A831,Sheet1!$B$3:$AH$1266,Sheet1!E$1+(Sheet1!$A$1-1)*10,FALSE)="---","---", (ROUND(VLOOKUP($A831,Sheet1!$B$3:$AH$1266,Sheet1!E$1+(Sheet1!$A$1-1)*10,FALSE),IF(VLOOKUP($A831,Sheet1!$B$3:$AH$1266,Sheet1!E$1+(Sheet1!$A$1-1)*10,FALSE)&gt;99999,-3,IF(VLOOKUP($A831,Sheet1!$B$3:$AH$1266,Sheet1!E$1+(Sheet1!$A$1-1)*10,FALSE)&gt;9999,-2,IF(VLOOKUP($A831,Sheet1!$B$3:$AH$1266,Sheet1!E$1+(Sheet1!$A$1-1)*10,FALSE)&gt;999,-1,0)))))))</f>
        <v>66</v>
      </c>
      <c r="V831" s="65">
        <f>IF(ISNA(VLOOKUP($A831,Sheet1!$B$3:$AH$1266,Sheet1!F$1+(Sheet1!$A$1-1)*10,FALSE))=TRUE,"---",IF(VLOOKUP($A831,Sheet1!$B$3:$AH$1266,Sheet1!F$1+(Sheet1!$A$1-1)*10,FALSE)="---","---", (ROUND(VLOOKUP($A831,Sheet1!$B$3:$AH$1266,Sheet1!F$1+(Sheet1!$A$1-1)*10,FALSE),IF(VLOOKUP($A831,Sheet1!$B$3:$AH$1266,Sheet1!F$1+(Sheet1!$A$1-1)*10,FALSE)&gt;99999,-3,IF(VLOOKUP($A831,Sheet1!$B$3:$AH$1266,Sheet1!F$1+(Sheet1!$A$1-1)*10,FALSE)&gt;9999,-2,IF(VLOOKUP($A831,Sheet1!$B$3:$AH$1266,Sheet1!F$1+(Sheet1!$A$1-1)*10,FALSE)&gt;999,-1,0)))))))</f>
        <v>83</v>
      </c>
      <c r="W831" s="65">
        <f>IF(ISNA(VLOOKUP($A831,Sheet1!$B$3:$AH$1266,Sheet1!G$1+(Sheet1!$A$1-1)*10,FALSE))=TRUE,"---",IF(VLOOKUP($A831,Sheet1!$B$3:$AH$1266,Sheet1!G$1+(Sheet1!$A$1-1)*10,FALSE)="---","---", (ROUND(VLOOKUP($A831,Sheet1!$B$3:$AH$1266,Sheet1!G$1+(Sheet1!$A$1-1)*10,FALSE),IF(VLOOKUP($A831,Sheet1!$B$3:$AH$1266,Sheet1!G$1+(Sheet1!$A$1-1)*10,FALSE)&gt;99999,-3,IF(VLOOKUP($A831,Sheet1!$B$3:$AH$1266,Sheet1!G$1+(Sheet1!$A$1-1)*10,FALSE)&gt;9999,-2,IF(VLOOKUP($A831,Sheet1!$B$3:$AH$1266,Sheet1!G$1+(Sheet1!$A$1-1)*10,FALSE)&gt;999,-1,0)))))))</f>
        <v>106</v>
      </c>
      <c r="X831" s="65">
        <f>IF(ISNA(VLOOKUP($A831,Sheet1!$B$3:$AH$1266,Sheet1!H$1+(Sheet1!$A$1-1)*10,FALSE))=TRUE,"---",IF(VLOOKUP($A831,Sheet1!$B$3:$AH$1266,Sheet1!H$1+(Sheet1!$A$1-1)*10,FALSE)="---","---", (ROUND(VLOOKUP($A831,Sheet1!$B$3:$AH$1266,Sheet1!H$1+(Sheet1!$A$1-1)*10,FALSE),IF(VLOOKUP($A831,Sheet1!$B$3:$AH$1266,Sheet1!H$1+(Sheet1!$A$1-1)*10,FALSE)&gt;99999,-3,IF(VLOOKUP($A831,Sheet1!$B$3:$AH$1266,Sheet1!H$1+(Sheet1!$A$1-1)*10,FALSE)&gt;9999,-2,IF(VLOOKUP($A831,Sheet1!$B$3:$AH$1266,Sheet1!H$1+(Sheet1!$A$1-1)*10,FALSE)&gt;999,-1,0)))))))</f>
        <v>173</v>
      </c>
      <c r="Y831" s="65">
        <f>IF(ISNA(VLOOKUP($A831,Sheet1!$B$3:$AH$1266,Sheet1!I$1+(Sheet1!$A$1-1)*10,FALSE))=TRUE,"---",IF(VLOOKUP($A831,Sheet1!$B$3:$AH$1266,Sheet1!I$1+(Sheet1!$A$1-1)*10,FALSE)="---","---", (ROUND(VLOOKUP($A831,Sheet1!$B$3:$AH$1266,Sheet1!I$1+(Sheet1!$A$1-1)*10,FALSE),IF(VLOOKUP($A831,Sheet1!$B$3:$AH$1266,Sheet1!I$1+(Sheet1!$A$1-1)*10,FALSE)&gt;99999,-3,IF(VLOOKUP($A831,Sheet1!$B$3:$AH$1266,Sheet1!I$1+(Sheet1!$A$1-1)*10,FALSE)&gt;9999,-2,IF(VLOOKUP($A831,Sheet1!$B$3:$AH$1266,Sheet1!I$1+(Sheet1!$A$1-1)*10,FALSE)&gt;999,-1,0)))))))</f>
        <v>229</v>
      </c>
      <c r="Z831" s="65">
        <f>IF(ISNA(VLOOKUP($A831,Sheet1!$B$3:$AH$1266,Sheet1!J$1+(Sheet1!$A$1-1)*10,FALSE))=TRUE,"---",IF(VLOOKUP($A831,Sheet1!$B$3:$AH$1266,Sheet1!J$1+(Sheet1!$A$1-1)*10,FALSE)="---","---", (ROUND(VLOOKUP($A831,Sheet1!$B$3:$AH$1266,Sheet1!J$1+(Sheet1!$A$1-1)*10,FALSE),IF(VLOOKUP($A831,Sheet1!$B$3:$AH$1266,Sheet1!J$1+(Sheet1!$A$1-1)*10,FALSE)&gt;99999,-3,IF(VLOOKUP($A831,Sheet1!$B$3:$AH$1266,Sheet1!J$1+(Sheet1!$A$1-1)*10,FALSE)&gt;9999,-2,IF(VLOOKUP($A831,Sheet1!$B$3:$AH$1266,Sheet1!J$1+(Sheet1!$A$1-1)*10,FALSE)&gt;999,-1,0)))))))</f>
        <v>310</v>
      </c>
      <c r="AA831" s="65">
        <f>IF(ISNA(VLOOKUP($A831,Sheet1!$B$3:$AH$1266,Sheet1!K$1+(Sheet1!$A$1-1)*10,FALSE))=TRUE,"---",IF(VLOOKUP($A831,Sheet1!$B$3:$AH$1266,Sheet1!K$1+(Sheet1!$A$1-1)*10,FALSE)="---","---", (ROUND(VLOOKUP($A831,Sheet1!$B$3:$AH$1266,Sheet1!K$1+(Sheet1!$A$1-1)*10,FALSE),IF(VLOOKUP($A831,Sheet1!$B$3:$AH$1266,Sheet1!K$1+(Sheet1!$A$1-1)*10,FALSE)&gt;99999,-3,IF(VLOOKUP($A831,Sheet1!$B$3:$AH$1266,Sheet1!K$1+(Sheet1!$A$1-1)*10,FALSE)&gt;9999,-2,IF(VLOOKUP($A831,Sheet1!$B$3:$AH$1266,Sheet1!K$1+(Sheet1!$A$1-1)*10,FALSE)&gt;999,-1,0)))))))</f>
        <v>379</v>
      </c>
      <c r="AB831" s="65">
        <f>IF(ISNA(VLOOKUP($A831,Sheet1!$B$3:$AH$1266,Sheet1!L$1+(Sheet1!$A$1-1)*10,FALSE))=TRUE,"---",IF(VLOOKUP($A831,Sheet1!$B$3:$AH$1266,Sheet1!L$1+(Sheet1!$A$1-1)*10,FALSE)="---","---", (ROUND(VLOOKUP($A831,Sheet1!$B$3:$AH$1266,Sheet1!L$1+(Sheet1!$A$1-1)*10,FALSE),IF(VLOOKUP($A831,Sheet1!$B$3:$AH$1266,Sheet1!L$1+(Sheet1!$A$1-1)*10,FALSE)&gt;99999,-3,IF(VLOOKUP($A831,Sheet1!$B$3:$AH$1266,Sheet1!L$1+(Sheet1!$A$1-1)*10,FALSE)&gt;9999,-2,IF(VLOOKUP($A831,Sheet1!$B$3:$AH$1266,Sheet1!L$1+(Sheet1!$A$1-1)*10,FALSE)&gt;999,-1,0)))))))</f>
        <v>450</v>
      </c>
      <c r="AC831" s="65">
        <f>IF(ISNA(VLOOKUP($A831,Sheet1!$B$3:$AH$1266,Sheet1!M$1+(Sheet1!$A$1-1)*10,FALSE))=TRUE,"---",IF(VLOOKUP($A831,Sheet1!$B$3:$AH$1266,Sheet1!M$1+(Sheet1!$A$1-1)*10,FALSE)="---","---", (ROUND(VLOOKUP($A831,Sheet1!$B$3:$AH$1266,Sheet1!M$1+(Sheet1!$A$1-1)*10,FALSE),IF(VLOOKUP($A831,Sheet1!$B$3:$AH$1266,Sheet1!M$1+(Sheet1!$A$1-1)*10,FALSE)&gt;99999,-3,IF(VLOOKUP($A831,Sheet1!$B$3:$AH$1266,Sheet1!M$1+(Sheet1!$A$1-1)*10,FALSE)&gt;9999,-2,IF(VLOOKUP($A831,Sheet1!$B$3:$AH$1266,Sheet1!M$1+(Sheet1!$A$1-1)*10,FALSE)&gt;999,-1,0)))))))</f>
        <v>528</v>
      </c>
      <c r="AD831" s="65">
        <f>IF(ISNA(VLOOKUP($A831,Sheet1!$B$3:$AH$1266,Sheet1!N$1+(Sheet1!$A$1-1)*10,FALSE))=TRUE,"---",IF(VLOOKUP($A831,Sheet1!$B$3:$AH$1266,Sheet1!N$1+(Sheet1!$A$1-1)*10,FALSE)="---","---", (ROUND(VLOOKUP($A831,Sheet1!$B$3:$AH$1266,Sheet1!N$1+(Sheet1!$A$1-1)*10,FALSE),IF(VLOOKUP($A831,Sheet1!$B$3:$AH$1266,Sheet1!N$1+(Sheet1!$A$1-1)*10,FALSE)&gt;99999,-3,IF(VLOOKUP($A831,Sheet1!$B$3:$AH$1266,Sheet1!N$1+(Sheet1!$A$1-1)*10,FALSE)&gt;9999,-2,IF(VLOOKUP($A831,Sheet1!$B$3:$AH$1266,Sheet1!N$1+(Sheet1!$A$1-1)*10,FALSE)&gt;999,-1,0)))))))</f>
        <v>631</v>
      </c>
    </row>
    <row r="832" spans="1:30" ht="25.5" customHeight="1" x14ac:dyDescent="0.25">
      <c r="A832" s="133" t="s">
        <v>1268</v>
      </c>
      <c r="B832" s="134" t="s">
        <v>1269</v>
      </c>
      <c r="C832" s="133">
        <v>415210</v>
      </c>
      <c r="D832" s="133">
        <v>745645</v>
      </c>
      <c r="E832" s="67" t="s">
        <v>3036</v>
      </c>
      <c r="F832" s="135" t="s">
        <v>4405</v>
      </c>
      <c r="G832" s="118" t="s">
        <v>160</v>
      </c>
      <c r="H832" s="165">
        <v>0.2</v>
      </c>
      <c r="I832" s="119">
        <v>17396</v>
      </c>
      <c r="J832" s="137" t="s">
        <v>4405</v>
      </c>
      <c r="K832" s="118" t="s">
        <v>17</v>
      </c>
      <c r="L832" s="122">
        <v>470</v>
      </c>
      <c r="M832" s="123">
        <v>2350</v>
      </c>
      <c r="N832" s="118" t="s">
        <v>554</v>
      </c>
      <c r="O832" s="71" t="s">
        <v>4405</v>
      </c>
      <c r="P832" s="71" t="s">
        <v>4405</v>
      </c>
      <c r="Q832" s="71" t="s">
        <v>4405</v>
      </c>
      <c r="R832" s="73" t="s">
        <v>4405</v>
      </c>
      <c r="S832" s="63" t="s">
        <v>4365</v>
      </c>
      <c r="T832" s="63" t="str">
        <f>IF(ISNA(VLOOKUP(A832,Sheet1!B$3:C$1266,2,FALSE)=TRUE),"NC",VLOOKUP(A832,Sheet1!B$3:C$1266,2,FALSE))</f>
        <v>NC</v>
      </c>
      <c r="U832" s="66" t="str">
        <f>IF(ISNA(VLOOKUP($A832,Sheet1!$B$3:$AH$1266,Sheet1!E$1+(Sheet1!$A$1-1)*10,FALSE))=TRUE,"---",IF(VLOOKUP($A832,Sheet1!$B$3:$AH$1266,Sheet1!E$1+(Sheet1!$A$1-1)*10,FALSE)="---","---", (ROUND(VLOOKUP($A832,Sheet1!$B$3:$AH$1266,Sheet1!E$1+(Sheet1!$A$1-1)*10,FALSE),IF(VLOOKUP($A832,Sheet1!$B$3:$AH$1266,Sheet1!E$1+(Sheet1!$A$1-1)*10,FALSE)&gt;99999,-3,IF(VLOOKUP($A832,Sheet1!$B$3:$AH$1266,Sheet1!E$1+(Sheet1!$A$1-1)*10,FALSE)&gt;9999,-2,IF(VLOOKUP($A832,Sheet1!$B$3:$AH$1266,Sheet1!E$1+(Sheet1!$A$1-1)*10,FALSE)&gt;999,-1,0)))))))</f>
        <v>---</v>
      </c>
      <c r="V832" s="66" t="str">
        <f>IF(ISNA(VLOOKUP($A832,Sheet1!$B$3:$AH$1266,Sheet1!F$1+(Sheet1!$A$1-1)*10,FALSE))=TRUE,"---",IF(VLOOKUP($A832,Sheet1!$B$3:$AH$1266,Sheet1!F$1+(Sheet1!$A$1-1)*10,FALSE)="---","---", (ROUND(VLOOKUP($A832,Sheet1!$B$3:$AH$1266,Sheet1!F$1+(Sheet1!$A$1-1)*10,FALSE),IF(VLOOKUP($A832,Sheet1!$B$3:$AH$1266,Sheet1!F$1+(Sheet1!$A$1-1)*10,FALSE)&gt;99999,-3,IF(VLOOKUP($A832,Sheet1!$B$3:$AH$1266,Sheet1!F$1+(Sheet1!$A$1-1)*10,FALSE)&gt;9999,-2,IF(VLOOKUP($A832,Sheet1!$B$3:$AH$1266,Sheet1!F$1+(Sheet1!$A$1-1)*10,FALSE)&gt;999,-1,0)))))))</f>
        <v>---</v>
      </c>
      <c r="W832" s="66" t="str">
        <f>IF(ISNA(VLOOKUP($A832,Sheet1!$B$3:$AH$1266,Sheet1!G$1+(Sheet1!$A$1-1)*10,FALSE))=TRUE,"---",IF(VLOOKUP($A832,Sheet1!$B$3:$AH$1266,Sheet1!G$1+(Sheet1!$A$1-1)*10,FALSE)="---","---", (ROUND(VLOOKUP($A832,Sheet1!$B$3:$AH$1266,Sheet1!G$1+(Sheet1!$A$1-1)*10,FALSE),IF(VLOOKUP($A832,Sheet1!$B$3:$AH$1266,Sheet1!G$1+(Sheet1!$A$1-1)*10,FALSE)&gt;99999,-3,IF(VLOOKUP($A832,Sheet1!$B$3:$AH$1266,Sheet1!G$1+(Sheet1!$A$1-1)*10,FALSE)&gt;9999,-2,IF(VLOOKUP($A832,Sheet1!$B$3:$AH$1266,Sheet1!G$1+(Sheet1!$A$1-1)*10,FALSE)&gt;999,-1,0)))))))</f>
        <v>---</v>
      </c>
      <c r="X832" s="66" t="str">
        <f>IF(ISNA(VLOOKUP($A832,Sheet1!$B$3:$AH$1266,Sheet1!H$1+(Sheet1!$A$1-1)*10,FALSE))=TRUE,"---",IF(VLOOKUP($A832,Sheet1!$B$3:$AH$1266,Sheet1!H$1+(Sheet1!$A$1-1)*10,FALSE)="---","---", (ROUND(VLOOKUP($A832,Sheet1!$B$3:$AH$1266,Sheet1!H$1+(Sheet1!$A$1-1)*10,FALSE),IF(VLOOKUP($A832,Sheet1!$B$3:$AH$1266,Sheet1!H$1+(Sheet1!$A$1-1)*10,FALSE)&gt;99999,-3,IF(VLOOKUP($A832,Sheet1!$B$3:$AH$1266,Sheet1!H$1+(Sheet1!$A$1-1)*10,FALSE)&gt;9999,-2,IF(VLOOKUP($A832,Sheet1!$B$3:$AH$1266,Sheet1!H$1+(Sheet1!$A$1-1)*10,FALSE)&gt;999,-1,0)))))))</f>
        <v>---</v>
      </c>
      <c r="Y832" s="66" t="str">
        <f>IF(ISNA(VLOOKUP($A832,Sheet1!$B$3:$AH$1266,Sheet1!I$1+(Sheet1!$A$1-1)*10,FALSE))=TRUE,"---",IF(VLOOKUP($A832,Sheet1!$B$3:$AH$1266,Sheet1!I$1+(Sheet1!$A$1-1)*10,FALSE)="---","---", (ROUND(VLOOKUP($A832,Sheet1!$B$3:$AH$1266,Sheet1!I$1+(Sheet1!$A$1-1)*10,FALSE),IF(VLOOKUP($A832,Sheet1!$B$3:$AH$1266,Sheet1!I$1+(Sheet1!$A$1-1)*10,FALSE)&gt;99999,-3,IF(VLOOKUP($A832,Sheet1!$B$3:$AH$1266,Sheet1!I$1+(Sheet1!$A$1-1)*10,FALSE)&gt;9999,-2,IF(VLOOKUP($A832,Sheet1!$B$3:$AH$1266,Sheet1!I$1+(Sheet1!$A$1-1)*10,FALSE)&gt;999,-1,0)))))))</f>
        <v>---</v>
      </c>
      <c r="Z832" s="66" t="str">
        <f>IF(ISNA(VLOOKUP($A832,Sheet1!$B$3:$AH$1266,Sheet1!J$1+(Sheet1!$A$1-1)*10,FALSE))=TRUE,"---",IF(VLOOKUP($A832,Sheet1!$B$3:$AH$1266,Sheet1!J$1+(Sheet1!$A$1-1)*10,FALSE)="---","---", (ROUND(VLOOKUP($A832,Sheet1!$B$3:$AH$1266,Sheet1!J$1+(Sheet1!$A$1-1)*10,FALSE),IF(VLOOKUP($A832,Sheet1!$B$3:$AH$1266,Sheet1!J$1+(Sheet1!$A$1-1)*10,FALSE)&gt;99999,-3,IF(VLOOKUP($A832,Sheet1!$B$3:$AH$1266,Sheet1!J$1+(Sheet1!$A$1-1)*10,FALSE)&gt;9999,-2,IF(VLOOKUP($A832,Sheet1!$B$3:$AH$1266,Sheet1!J$1+(Sheet1!$A$1-1)*10,FALSE)&gt;999,-1,0)))))))</f>
        <v>---</v>
      </c>
      <c r="AA832" s="66" t="str">
        <f>IF(ISNA(VLOOKUP($A832,Sheet1!$B$3:$AH$1266,Sheet1!K$1+(Sheet1!$A$1-1)*10,FALSE))=TRUE,"---",IF(VLOOKUP($A832,Sheet1!$B$3:$AH$1266,Sheet1!K$1+(Sheet1!$A$1-1)*10,FALSE)="---","---", (ROUND(VLOOKUP($A832,Sheet1!$B$3:$AH$1266,Sheet1!K$1+(Sheet1!$A$1-1)*10,FALSE),IF(VLOOKUP($A832,Sheet1!$B$3:$AH$1266,Sheet1!K$1+(Sheet1!$A$1-1)*10,FALSE)&gt;99999,-3,IF(VLOOKUP($A832,Sheet1!$B$3:$AH$1266,Sheet1!K$1+(Sheet1!$A$1-1)*10,FALSE)&gt;9999,-2,IF(VLOOKUP($A832,Sheet1!$B$3:$AH$1266,Sheet1!K$1+(Sheet1!$A$1-1)*10,FALSE)&gt;999,-1,0)))))))</f>
        <v>---</v>
      </c>
      <c r="AB832" s="66" t="str">
        <f>IF(ISNA(VLOOKUP($A832,Sheet1!$B$3:$AH$1266,Sheet1!L$1+(Sheet1!$A$1-1)*10,FALSE))=TRUE,"---",IF(VLOOKUP($A832,Sheet1!$B$3:$AH$1266,Sheet1!L$1+(Sheet1!$A$1-1)*10,FALSE)="---","---", (ROUND(VLOOKUP($A832,Sheet1!$B$3:$AH$1266,Sheet1!L$1+(Sheet1!$A$1-1)*10,FALSE),IF(VLOOKUP($A832,Sheet1!$B$3:$AH$1266,Sheet1!L$1+(Sheet1!$A$1-1)*10,FALSE)&gt;99999,-3,IF(VLOOKUP($A832,Sheet1!$B$3:$AH$1266,Sheet1!L$1+(Sheet1!$A$1-1)*10,FALSE)&gt;9999,-2,IF(VLOOKUP($A832,Sheet1!$B$3:$AH$1266,Sheet1!L$1+(Sheet1!$A$1-1)*10,FALSE)&gt;999,-1,0)))))))</f>
        <v>---</v>
      </c>
      <c r="AC832" s="66" t="str">
        <f>IF(ISNA(VLOOKUP($A832,Sheet1!$B$3:$AH$1266,Sheet1!M$1+(Sheet1!$A$1-1)*10,FALSE))=TRUE,"---",IF(VLOOKUP($A832,Sheet1!$B$3:$AH$1266,Sheet1!M$1+(Sheet1!$A$1-1)*10,FALSE)="---","---", (ROUND(VLOOKUP($A832,Sheet1!$B$3:$AH$1266,Sheet1!M$1+(Sheet1!$A$1-1)*10,FALSE),IF(VLOOKUP($A832,Sheet1!$B$3:$AH$1266,Sheet1!M$1+(Sheet1!$A$1-1)*10,FALSE)&gt;99999,-3,IF(VLOOKUP($A832,Sheet1!$B$3:$AH$1266,Sheet1!M$1+(Sheet1!$A$1-1)*10,FALSE)&gt;9999,-2,IF(VLOOKUP($A832,Sheet1!$B$3:$AH$1266,Sheet1!M$1+(Sheet1!$A$1-1)*10,FALSE)&gt;999,-1,0)))))))</f>
        <v>---</v>
      </c>
      <c r="AD832" s="66" t="str">
        <f>IF(ISNA(VLOOKUP($A832,Sheet1!$B$3:$AH$1266,Sheet1!N$1+(Sheet1!$A$1-1)*10,FALSE))=TRUE,"---",IF(VLOOKUP($A832,Sheet1!$B$3:$AH$1266,Sheet1!N$1+(Sheet1!$A$1-1)*10,FALSE)="---","---", (ROUND(VLOOKUP($A832,Sheet1!$B$3:$AH$1266,Sheet1!N$1+(Sheet1!$A$1-1)*10,FALSE),IF(VLOOKUP($A832,Sheet1!$B$3:$AH$1266,Sheet1!N$1+(Sheet1!$A$1-1)*10,FALSE)&gt;99999,-3,IF(VLOOKUP($A832,Sheet1!$B$3:$AH$1266,Sheet1!N$1+(Sheet1!$A$1-1)*10,FALSE)&gt;9999,-2,IF(VLOOKUP($A832,Sheet1!$B$3:$AH$1266,Sheet1!N$1+(Sheet1!$A$1-1)*10,FALSE)&gt;999,-1,0)))))))</f>
        <v>---</v>
      </c>
    </row>
    <row r="833" spans="1:30" ht="25.5" customHeight="1" x14ac:dyDescent="0.25">
      <c r="A833" s="125" t="s">
        <v>1270</v>
      </c>
      <c r="B833" s="138" t="s">
        <v>1271</v>
      </c>
      <c r="C833" s="125">
        <v>415202</v>
      </c>
      <c r="D833" s="125">
        <v>745652</v>
      </c>
      <c r="E833" s="70" t="s">
        <v>3036</v>
      </c>
      <c r="F833" s="139" t="s">
        <v>4405</v>
      </c>
      <c r="G833" s="127" t="s">
        <v>160</v>
      </c>
      <c r="H833" s="128">
        <v>0.27</v>
      </c>
      <c r="I833" s="112">
        <v>17396</v>
      </c>
      <c r="J833" s="140" t="s">
        <v>4405</v>
      </c>
      <c r="K833" s="127" t="s">
        <v>17</v>
      </c>
      <c r="L833" s="115">
        <v>430</v>
      </c>
      <c r="M833" s="116">
        <v>1593</v>
      </c>
      <c r="N833" s="127" t="s">
        <v>321</v>
      </c>
      <c r="O833" s="68" t="s">
        <v>4405</v>
      </c>
      <c r="P833" s="68" t="s">
        <v>4405</v>
      </c>
      <c r="Q833" s="68" t="s">
        <v>4405</v>
      </c>
      <c r="R833" s="74" t="s">
        <v>4405</v>
      </c>
      <c r="S833" s="64" t="s">
        <v>4365</v>
      </c>
      <c r="T833" s="64" t="str">
        <f>IF(ISNA(VLOOKUP(A833,Sheet1!B$3:C$1266,2,FALSE)=TRUE),"NC",VLOOKUP(A833,Sheet1!B$3:C$1266,2,FALSE))</f>
        <v>NC</v>
      </c>
      <c r="U833" s="65" t="str">
        <f>IF(ISNA(VLOOKUP($A833,Sheet1!$B$3:$AH$1266,Sheet1!E$1+(Sheet1!$A$1-1)*10,FALSE))=TRUE,"---",IF(VLOOKUP($A833,Sheet1!$B$3:$AH$1266,Sheet1!E$1+(Sheet1!$A$1-1)*10,FALSE)="---","---", (ROUND(VLOOKUP($A833,Sheet1!$B$3:$AH$1266,Sheet1!E$1+(Sheet1!$A$1-1)*10,FALSE),IF(VLOOKUP($A833,Sheet1!$B$3:$AH$1266,Sheet1!E$1+(Sheet1!$A$1-1)*10,FALSE)&gt;99999,-3,IF(VLOOKUP($A833,Sheet1!$B$3:$AH$1266,Sheet1!E$1+(Sheet1!$A$1-1)*10,FALSE)&gt;9999,-2,IF(VLOOKUP($A833,Sheet1!$B$3:$AH$1266,Sheet1!E$1+(Sheet1!$A$1-1)*10,FALSE)&gt;999,-1,0)))))))</f>
        <v>---</v>
      </c>
      <c r="V833" s="65" t="str">
        <f>IF(ISNA(VLOOKUP($A833,Sheet1!$B$3:$AH$1266,Sheet1!F$1+(Sheet1!$A$1-1)*10,FALSE))=TRUE,"---",IF(VLOOKUP($A833,Sheet1!$B$3:$AH$1266,Sheet1!F$1+(Sheet1!$A$1-1)*10,FALSE)="---","---", (ROUND(VLOOKUP($A833,Sheet1!$B$3:$AH$1266,Sheet1!F$1+(Sheet1!$A$1-1)*10,FALSE),IF(VLOOKUP($A833,Sheet1!$B$3:$AH$1266,Sheet1!F$1+(Sheet1!$A$1-1)*10,FALSE)&gt;99999,-3,IF(VLOOKUP($A833,Sheet1!$B$3:$AH$1266,Sheet1!F$1+(Sheet1!$A$1-1)*10,FALSE)&gt;9999,-2,IF(VLOOKUP($A833,Sheet1!$B$3:$AH$1266,Sheet1!F$1+(Sheet1!$A$1-1)*10,FALSE)&gt;999,-1,0)))))))</f>
        <v>---</v>
      </c>
      <c r="W833" s="65" t="str">
        <f>IF(ISNA(VLOOKUP($A833,Sheet1!$B$3:$AH$1266,Sheet1!G$1+(Sheet1!$A$1-1)*10,FALSE))=TRUE,"---",IF(VLOOKUP($A833,Sheet1!$B$3:$AH$1266,Sheet1!G$1+(Sheet1!$A$1-1)*10,FALSE)="---","---", (ROUND(VLOOKUP($A833,Sheet1!$B$3:$AH$1266,Sheet1!G$1+(Sheet1!$A$1-1)*10,FALSE),IF(VLOOKUP($A833,Sheet1!$B$3:$AH$1266,Sheet1!G$1+(Sheet1!$A$1-1)*10,FALSE)&gt;99999,-3,IF(VLOOKUP($A833,Sheet1!$B$3:$AH$1266,Sheet1!G$1+(Sheet1!$A$1-1)*10,FALSE)&gt;9999,-2,IF(VLOOKUP($A833,Sheet1!$B$3:$AH$1266,Sheet1!G$1+(Sheet1!$A$1-1)*10,FALSE)&gt;999,-1,0)))))))</f>
        <v>---</v>
      </c>
      <c r="X833" s="65" t="str">
        <f>IF(ISNA(VLOOKUP($A833,Sheet1!$B$3:$AH$1266,Sheet1!H$1+(Sheet1!$A$1-1)*10,FALSE))=TRUE,"---",IF(VLOOKUP($A833,Sheet1!$B$3:$AH$1266,Sheet1!H$1+(Sheet1!$A$1-1)*10,FALSE)="---","---", (ROUND(VLOOKUP($A833,Sheet1!$B$3:$AH$1266,Sheet1!H$1+(Sheet1!$A$1-1)*10,FALSE),IF(VLOOKUP($A833,Sheet1!$B$3:$AH$1266,Sheet1!H$1+(Sheet1!$A$1-1)*10,FALSE)&gt;99999,-3,IF(VLOOKUP($A833,Sheet1!$B$3:$AH$1266,Sheet1!H$1+(Sheet1!$A$1-1)*10,FALSE)&gt;9999,-2,IF(VLOOKUP($A833,Sheet1!$B$3:$AH$1266,Sheet1!H$1+(Sheet1!$A$1-1)*10,FALSE)&gt;999,-1,0)))))))</f>
        <v>---</v>
      </c>
      <c r="Y833" s="65" t="str">
        <f>IF(ISNA(VLOOKUP($A833,Sheet1!$B$3:$AH$1266,Sheet1!I$1+(Sheet1!$A$1-1)*10,FALSE))=TRUE,"---",IF(VLOOKUP($A833,Sheet1!$B$3:$AH$1266,Sheet1!I$1+(Sheet1!$A$1-1)*10,FALSE)="---","---", (ROUND(VLOOKUP($A833,Sheet1!$B$3:$AH$1266,Sheet1!I$1+(Sheet1!$A$1-1)*10,FALSE),IF(VLOOKUP($A833,Sheet1!$B$3:$AH$1266,Sheet1!I$1+(Sheet1!$A$1-1)*10,FALSE)&gt;99999,-3,IF(VLOOKUP($A833,Sheet1!$B$3:$AH$1266,Sheet1!I$1+(Sheet1!$A$1-1)*10,FALSE)&gt;9999,-2,IF(VLOOKUP($A833,Sheet1!$B$3:$AH$1266,Sheet1!I$1+(Sheet1!$A$1-1)*10,FALSE)&gt;999,-1,0)))))))</f>
        <v>---</v>
      </c>
      <c r="Z833" s="65" t="str">
        <f>IF(ISNA(VLOOKUP($A833,Sheet1!$B$3:$AH$1266,Sheet1!J$1+(Sheet1!$A$1-1)*10,FALSE))=TRUE,"---",IF(VLOOKUP($A833,Sheet1!$B$3:$AH$1266,Sheet1!J$1+(Sheet1!$A$1-1)*10,FALSE)="---","---", (ROUND(VLOOKUP($A833,Sheet1!$B$3:$AH$1266,Sheet1!J$1+(Sheet1!$A$1-1)*10,FALSE),IF(VLOOKUP($A833,Sheet1!$B$3:$AH$1266,Sheet1!J$1+(Sheet1!$A$1-1)*10,FALSE)&gt;99999,-3,IF(VLOOKUP($A833,Sheet1!$B$3:$AH$1266,Sheet1!J$1+(Sheet1!$A$1-1)*10,FALSE)&gt;9999,-2,IF(VLOOKUP($A833,Sheet1!$B$3:$AH$1266,Sheet1!J$1+(Sheet1!$A$1-1)*10,FALSE)&gt;999,-1,0)))))))</f>
        <v>---</v>
      </c>
      <c r="AA833" s="65" t="str">
        <f>IF(ISNA(VLOOKUP($A833,Sheet1!$B$3:$AH$1266,Sheet1!K$1+(Sheet1!$A$1-1)*10,FALSE))=TRUE,"---",IF(VLOOKUP($A833,Sheet1!$B$3:$AH$1266,Sheet1!K$1+(Sheet1!$A$1-1)*10,FALSE)="---","---", (ROUND(VLOOKUP($A833,Sheet1!$B$3:$AH$1266,Sheet1!K$1+(Sheet1!$A$1-1)*10,FALSE),IF(VLOOKUP($A833,Sheet1!$B$3:$AH$1266,Sheet1!K$1+(Sheet1!$A$1-1)*10,FALSE)&gt;99999,-3,IF(VLOOKUP($A833,Sheet1!$B$3:$AH$1266,Sheet1!K$1+(Sheet1!$A$1-1)*10,FALSE)&gt;9999,-2,IF(VLOOKUP($A833,Sheet1!$B$3:$AH$1266,Sheet1!K$1+(Sheet1!$A$1-1)*10,FALSE)&gt;999,-1,0)))))))</f>
        <v>---</v>
      </c>
      <c r="AB833" s="65" t="str">
        <f>IF(ISNA(VLOOKUP($A833,Sheet1!$B$3:$AH$1266,Sheet1!L$1+(Sheet1!$A$1-1)*10,FALSE))=TRUE,"---",IF(VLOOKUP($A833,Sheet1!$B$3:$AH$1266,Sheet1!L$1+(Sheet1!$A$1-1)*10,FALSE)="---","---", (ROUND(VLOOKUP($A833,Sheet1!$B$3:$AH$1266,Sheet1!L$1+(Sheet1!$A$1-1)*10,FALSE),IF(VLOOKUP($A833,Sheet1!$B$3:$AH$1266,Sheet1!L$1+(Sheet1!$A$1-1)*10,FALSE)&gt;99999,-3,IF(VLOOKUP($A833,Sheet1!$B$3:$AH$1266,Sheet1!L$1+(Sheet1!$A$1-1)*10,FALSE)&gt;9999,-2,IF(VLOOKUP($A833,Sheet1!$B$3:$AH$1266,Sheet1!L$1+(Sheet1!$A$1-1)*10,FALSE)&gt;999,-1,0)))))))</f>
        <v>---</v>
      </c>
      <c r="AC833" s="65" t="str">
        <f>IF(ISNA(VLOOKUP($A833,Sheet1!$B$3:$AH$1266,Sheet1!M$1+(Sheet1!$A$1-1)*10,FALSE))=TRUE,"---",IF(VLOOKUP($A833,Sheet1!$B$3:$AH$1266,Sheet1!M$1+(Sheet1!$A$1-1)*10,FALSE)="---","---", (ROUND(VLOOKUP($A833,Sheet1!$B$3:$AH$1266,Sheet1!M$1+(Sheet1!$A$1-1)*10,FALSE),IF(VLOOKUP($A833,Sheet1!$B$3:$AH$1266,Sheet1!M$1+(Sheet1!$A$1-1)*10,FALSE)&gt;99999,-3,IF(VLOOKUP($A833,Sheet1!$B$3:$AH$1266,Sheet1!M$1+(Sheet1!$A$1-1)*10,FALSE)&gt;9999,-2,IF(VLOOKUP($A833,Sheet1!$B$3:$AH$1266,Sheet1!M$1+(Sheet1!$A$1-1)*10,FALSE)&gt;999,-1,0)))))))</f>
        <v>---</v>
      </c>
      <c r="AD833" s="65" t="str">
        <f>IF(ISNA(VLOOKUP($A833,Sheet1!$B$3:$AH$1266,Sheet1!N$1+(Sheet1!$A$1-1)*10,FALSE))=TRUE,"---",IF(VLOOKUP($A833,Sheet1!$B$3:$AH$1266,Sheet1!N$1+(Sheet1!$A$1-1)*10,FALSE)="---","---", (ROUND(VLOOKUP($A833,Sheet1!$B$3:$AH$1266,Sheet1!N$1+(Sheet1!$A$1-1)*10,FALSE),IF(VLOOKUP($A833,Sheet1!$B$3:$AH$1266,Sheet1!N$1+(Sheet1!$A$1-1)*10,FALSE)&gt;99999,-3,IF(VLOOKUP($A833,Sheet1!$B$3:$AH$1266,Sheet1!N$1+(Sheet1!$A$1-1)*10,FALSE)&gt;9999,-2,IF(VLOOKUP($A833,Sheet1!$B$3:$AH$1266,Sheet1!N$1+(Sheet1!$A$1-1)*10,FALSE)&gt;999,-1,0)))))))</f>
        <v>---</v>
      </c>
    </row>
    <row r="834" spans="1:30" ht="25.5" customHeight="1" x14ac:dyDescent="0.25">
      <c r="A834" s="133" t="s">
        <v>1272</v>
      </c>
      <c r="B834" s="134" t="s">
        <v>1273</v>
      </c>
      <c r="C834" s="133">
        <v>415157</v>
      </c>
      <c r="D834" s="133">
        <v>745654</v>
      </c>
      <c r="E834" s="67" t="s">
        <v>3036</v>
      </c>
      <c r="F834" s="135" t="s">
        <v>4405</v>
      </c>
      <c r="G834" s="118" t="s">
        <v>160</v>
      </c>
      <c r="H834" s="136">
        <v>1.04</v>
      </c>
      <c r="I834" s="119">
        <v>17396</v>
      </c>
      <c r="J834" s="137" t="s">
        <v>4405</v>
      </c>
      <c r="K834" s="118" t="s">
        <v>17</v>
      </c>
      <c r="L834" s="122">
        <v>1100</v>
      </c>
      <c r="M834" s="123">
        <v>1058</v>
      </c>
      <c r="N834" s="118" t="s">
        <v>554</v>
      </c>
      <c r="O834" s="71" t="str">
        <f t="shared" si="27"/>
        <v>&lt;0.2</v>
      </c>
      <c r="P834" s="71">
        <f>IF(O834&lt;&gt;"",VLOOKUP($A834,Sheet4!$A$2:$O$1309,14,FALSE)*100,"")</f>
        <v>0.14209477595243936</v>
      </c>
      <c r="Q834" s="71">
        <f>IF(P834&lt;&gt;"",VLOOKUP($A834,Sheet4!$A$2:$O$1309,15,FALSE)*100,"")</f>
        <v>1.3831557506582604</v>
      </c>
      <c r="R834" s="73" t="str">
        <f t="shared" si="28"/>
        <v>&gt;500</v>
      </c>
      <c r="S834" s="63" t="s">
        <v>4365</v>
      </c>
      <c r="T834" s="63" t="str">
        <f>IF(ISNA(VLOOKUP(A834,Sheet1!B$3:C$1266,2,FALSE)=TRUE),"NC",VLOOKUP(A834,Sheet1!B$3:C$1266,2,FALSE))</f>
        <v>Rural</v>
      </c>
      <c r="U834" s="66">
        <f>IF(ISNA(VLOOKUP($A834,Sheet1!$B$3:$AH$1266,Sheet1!E$1+(Sheet1!$A$1-1)*10,FALSE))=TRUE,"---",IF(VLOOKUP($A834,Sheet1!$B$3:$AH$1266,Sheet1!E$1+(Sheet1!$A$1-1)*10,FALSE)="---","---", (ROUND(VLOOKUP($A834,Sheet1!$B$3:$AH$1266,Sheet1!E$1+(Sheet1!$A$1-1)*10,FALSE),IF(VLOOKUP($A834,Sheet1!$B$3:$AH$1266,Sheet1!E$1+(Sheet1!$A$1-1)*10,FALSE)&gt;99999,-3,IF(VLOOKUP($A834,Sheet1!$B$3:$AH$1266,Sheet1!E$1+(Sheet1!$A$1-1)*10,FALSE)&gt;9999,-2,IF(VLOOKUP($A834,Sheet1!$B$3:$AH$1266,Sheet1!E$1+(Sheet1!$A$1-1)*10,FALSE)&gt;999,-1,0)))))))</f>
        <v>34</v>
      </c>
      <c r="V834" s="66">
        <f>IF(ISNA(VLOOKUP($A834,Sheet1!$B$3:$AH$1266,Sheet1!F$1+(Sheet1!$A$1-1)*10,FALSE))=TRUE,"---",IF(VLOOKUP($A834,Sheet1!$B$3:$AH$1266,Sheet1!F$1+(Sheet1!$A$1-1)*10,FALSE)="---","---", (ROUND(VLOOKUP($A834,Sheet1!$B$3:$AH$1266,Sheet1!F$1+(Sheet1!$A$1-1)*10,FALSE),IF(VLOOKUP($A834,Sheet1!$B$3:$AH$1266,Sheet1!F$1+(Sheet1!$A$1-1)*10,FALSE)&gt;99999,-3,IF(VLOOKUP($A834,Sheet1!$B$3:$AH$1266,Sheet1!F$1+(Sheet1!$A$1-1)*10,FALSE)&gt;9999,-2,IF(VLOOKUP($A834,Sheet1!$B$3:$AH$1266,Sheet1!F$1+(Sheet1!$A$1-1)*10,FALSE)&gt;999,-1,0)))))))</f>
        <v>42</v>
      </c>
      <c r="W834" s="66">
        <f>IF(ISNA(VLOOKUP($A834,Sheet1!$B$3:$AH$1266,Sheet1!G$1+(Sheet1!$A$1-1)*10,FALSE))=TRUE,"---",IF(VLOOKUP($A834,Sheet1!$B$3:$AH$1266,Sheet1!G$1+(Sheet1!$A$1-1)*10,FALSE)="---","---", (ROUND(VLOOKUP($A834,Sheet1!$B$3:$AH$1266,Sheet1!G$1+(Sheet1!$A$1-1)*10,FALSE),IF(VLOOKUP($A834,Sheet1!$B$3:$AH$1266,Sheet1!G$1+(Sheet1!$A$1-1)*10,FALSE)&gt;99999,-3,IF(VLOOKUP($A834,Sheet1!$B$3:$AH$1266,Sheet1!G$1+(Sheet1!$A$1-1)*10,FALSE)&gt;9999,-2,IF(VLOOKUP($A834,Sheet1!$B$3:$AH$1266,Sheet1!G$1+(Sheet1!$A$1-1)*10,FALSE)&gt;999,-1,0)))))))</f>
        <v>53</v>
      </c>
      <c r="X834" s="66">
        <f>IF(ISNA(VLOOKUP($A834,Sheet1!$B$3:$AH$1266,Sheet1!H$1+(Sheet1!$A$1-1)*10,FALSE))=TRUE,"---",IF(VLOOKUP($A834,Sheet1!$B$3:$AH$1266,Sheet1!H$1+(Sheet1!$A$1-1)*10,FALSE)="---","---", (ROUND(VLOOKUP($A834,Sheet1!$B$3:$AH$1266,Sheet1!H$1+(Sheet1!$A$1-1)*10,FALSE),IF(VLOOKUP($A834,Sheet1!$B$3:$AH$1266,Sheet1!H$1+(Sheet1!$A$1-1)*10,FALSE)&gt;99999,-3,IF(VLOOKUP($A834,Sheet1!$B$3:$AH$1266,Sheet1!H$1+(Sheet1!$A$1-1)*10,FALSE)&gt;9999,-2,IF(VLOOKUP($A834,Sheet1!$B$3:$AH$1266,Sheet1!H$1+(Sheet1!$A$1-1)*10,FALSE)&gt;999,-1,0)))))))</f>
        <v>87</v>
      </c>
      <c r="Y834" s="66">
        <f>IF(ISNA(VLOOKUP($A834,Sheet1!$B$3:$AH$1266,Sheet1!I$1+(Sheet1!$A$1-1)*10,FALSE))=TRUE,"---",IF(VLOOKUP($A834,Sheet1!$B$3:$AH$1266,Sheet1!I$1+(Sheet1!$A$1-1)*10,FALSE)="---","---", (ROUND(VLOOKUP($A834,Sheet1!$B$3:$AH$1266,Sheet1!I$1+(Sheet1!$A$1-1)*10,FALSE),IF(VLOOKUP($A834,Sheet1!$B$3:$AH$1266,Sheet1!I$1+(Sheet1!$A$1-1)*10,FALSE)&gt;99999,-3,IF(VLOOKUP($A834,Sheet1!$B$3:$AH$1266,Sheet1!I$1+(Sheet1!$A$1-1)*10,FALSE)&gt;9999,-2,IF(VLOOKUP($A834,Sheet1!$B$3:$AH$1266,Sheet1!I$1+(Sheet1!$A$1-1)*10,FALSE)&gt;999,-1,0)))))))</f>
        <v>116</v>
      </c>
      <c r="Z834" s="66">
        <f>IF(ISNA(VLOOKUP($A834,Sheet1!$B$3:$AH$1266,Sheet1!J$1+(Sheet1!$A$1-1)*10,FALSE))=TRUE,"---",IF(VLOOKUP($A834,Sheet1!$B$3:$AH$1266,Sheet1!J$1+(Sheet1!$A$1-1)*10,FALSE)="---","---", (ROUND(VLOOKUP($A834,Sheet1!$B$3:$AH$1266,Sheet1!J$1+(Sheet1!$A$1-1)*10,FALSE),IF(VLOOKUP($A834,Sheet1!$B$3:$AH$1266,Sheet1!J$1+(Sheet1!$A$1-1)*10,FALSE)&gt;99999,-3,IF(VLOOKUP($A834,Sheet1!$B$3:$AH$1266,Sheet1!J$1+(Sheet1!$A$1-1)*10,FALSE)&gt;9999,-2,IF(VLOOKUP($A834,Sheet1!$B$3:$AH$1266,Sheet1!J$1+(Sheet1!$A$1-1)*10,FALSE)&gt;999,-1,0)))))))</f>
        <v>158</v>
      </c>
      <c r="AA834" s="66">
        <f>IF(ISNA(VLOOKUP($A834,Sheet1!$B$3:$AH$1266,Sheet1!K$1+(Sheet1!$A$1-1)*10,FALSE))=TRUE,"---",IF(VLOOKUP($A834,Sheet1!$B$3:$AH$1266,Sheet1!K$1+(Sheet1!$A$1-1)*10,FALSE)="---","---", (ROUND(VLOOKUP($A834,Sheet1!$B$3:$AH$1266,Sheet1!K$1+(Sheet1!$A$1-1)*10,FALSE),IF(VLOOKUP($A834,Sheet1!$B$3:$AH$1266,Sheet1!K$1+(Sheet1!$A$1-1)*10,FALSE)&gt;99999,-3,IF(VLOOKUP($A834,Sheet1!$B$3:$AH$1266,Sheet1!K$1+(Sheet1!$A$1-1)*10,FALSE)&gt;9999,-2,IF(VLOOKUP($A834,Sheet1!$B$3:$AH$1266,Sheet1!K$1+(Sheet1!$A$1-1)*10,FALSE)&gt;999,-1,0)))))))</f>
        <v>194</v>
      </c>
      <c r="AB834" s="66">
        <f>IF(ISNA(VLOOKUP($A834,Sheet1!$B$3:$AH$1266,Sheet1!L$1+(Sheet1!$A$1-1)*10,FALSE))=TRUE,"---",IF(VLOOKUP($A834,Sheet1!$B$3:$AH$1266,Sheet1!L$1+(Sheet1!$A$1-1)*10,FALSE)="---","---", (ROUND(VLOOKUP($A834,Sheet1!$B$3:$AH$1266,Sheet1!L$1+(Sheet1!$A$1-1)*10,FALSE),IF(VLOOKUP($A834,Sheet1!$B$3:$AH$1266,Sheet1!L$1+(Sheet1!$A$1-1)*10,FALSE)&gt;99999,-3,IF(VLOOKUP($A834,Sheet1!$B$3:$AH$1266,Sheet1!L$1+(Sheet1!$A$1-1)*10,FALSE)&gt;9999,-2,IF(VLOOKUP($A834,Sheet1!$B$3:$AH$1266,Sheet1!L$1+(Sheet1!$A$1-1)*10,FALSE)&gt;999,-1,0)))))))</f>
        <v>231</v>
      </c>
      <c r="AC834" s="66">
        <f>IF(ISNA(VLOOKUP($A834,Sheet1!$B$3:$AH$1266,Sheet1!M$1+(Sheet1!$A$1-1)*10,FALSE))=TRUE,"---",IF(VLOOKUP($A834,Sheet1!$B$3:$AH$1266,Sheet1!M$1+(Sheet1!$A$1-1)*10,FALSE)="---","---", (ROUND(VLOOKUP($A834,Sheet1!$B$3:$AH$1266,Sheet1!M$1+(Sheet1!$A$1-1)*10,FALSE),IF(VLOOKUP($A834,Sheet1!$B$3:$AH$1266,Sheet1!M$1+(Sheet1!$A$1-1)*10,FALSE)&gt;99999,-3,IF(VLOOKUP($A834,Sheet1!$B$3:$AH$1266,Sheet1!M$1+(Sheet1!$A$1-1)*10,FALSE)&gt;9999,-2,IF(VLOOKUP($A834,Sheet1!$B$3:$AH$1266,Sheet1!M$1+(Sheet1!$A$1-1)*10,FALSE)&gt;999,-1,0)))))))</f>
        <v>271</v>
      </c>
      <c r="AD834" s="66">
        <f>IF(ISNA(VLOOKUP($A834,Sheet1!$B$3:$AH$1266,Sheet1!N$1+(Sheet1!$A$1-1)*10,FALSE))=TRUE,"---",IF(VLOOKUP($A834,Sheet1!$B$3:$AH$1266,Sheet1!N$1+(Sheet1!$A$1-1)*10,FALSE)="---","---", (ROUND(VLOOKUP($A834,Sheet1!$B$3:$AH$1266,Sheet1!N$1+(Sheet1!$A$1-1)*10,FALSE),IF(VLOOKUP($A834,Sheet1!$B$3:$AH$1266,Sheet1!N$1+(Sheet1!$A$1-1)*10,FALSE)&gt;99999,-3,IF(VLOOKUP($A834,Sheet1!$B$3:$AH$1266,Sheet1!N$1+(Sheet1!$A$1-1)*10,FALSE)&gt;9999,-2,IF(VLOOKUP($A834,Sheet1!$B$3:$AH$1266,Sheet1!N$1+(Sheet1!$A$1-1)*10,FALSE)&gt;999,-1,0)))))))</f>
        <v>324</v>
      </c>
    </row>
    <row r="835" spans="1:30" ht="25.5" customHeight="1" x14ac:dyDescent="0.25">
      <c r="A835" s="125" t="s">
        <v>1274</v>
      </c>
      <c r="B835" s="138" t="s">
        <v>1275</v>
      </c>
      <c r="C835" s="125">
        <v>414828</v>
      </c>
      <c r="D835" s="125">
        <v>745800</v>
      </c>
      <c r="E835" s="70" t="s">
        <v>3036</v>
      </c>
      <c r="F835" s="139" t="s">
        <v>4405</v>
      </c>
      <c r="G835" s="127" t="s">
        <v>160</v>
      </c>
      <c r="H835" s="128">
        <v>14.7</v>
      </c>
      <c r="I835" s="112">
        <v>17396</v>
      </c>
      <c r="J835" s="140" t="s">
        <v>4405</v>
      </c>
      <c r="K835" s="127" t="s">
        <v>17</v>
      </c>
      <c r="L835" s="115">
        <v>8300</v>
      </c>
      <c r="M835" s="116">
        <v>565</v>
      </c>
      <c r="N835" s="127" t="s">
        <v>321</v>
      </c>
      <c r="O835" s="68" t="str">
        <f t="shared" si="27"/>
        <v>&lt;0.2</v>
      </c>
      <c r="P835" s="68">
        <f>IF(O835&lt;&gt;"",VLOOKUP($A835,Sheet4!$A$2:$O$1309,14,FALSE)*100,"")</f>
        <v>0.14209477595243936</v>
      </c>
      <c r="Q835" s="68">
        <f>IF(P835&lt;&gt;"",VLOOKUP($A835,Sheet4!$A$2:$O$1309,15,FALSE)*100,"")</f>
        <v>1.3831557506582604</v>
      </c>
      <c r="R835" s="74" t="str">
        <f t="shared" si="28"/>
        <v>&gt;500</v>
      </c>
      <c r="S835" s="64" t="s">
        <v>4365</v>
      </c>
      <c r="T835" s="64" t="str">
        <f>IF(ISNA(VLOOKUP(A835,Sheet1!B$3:C$1266,2,FALSE)=TRUE),"NC",VLOOKUP(A835,Sheet1!B$3:C$1266,2,FALSE))</f>
        <v>Rural</v>
      </c>
      <c r="U835" s="65">
        <f>IF(ISNA(VLOOKUP($A835,Sheet1!$B$3:$AH$1266,Sheet1!E$1+(Sheet1!$A$1-1)*10,FALSE))=TRUE,"---",IF(VLOOKUP($A835,Sheet1!$B$3:$AH$1266,Sheet1!E$1+(Sheet1!$A$1-1)*10,FALSE)="---","---", (ROUND(VLOOKUP($A835,Sheet1!$B$3:$AH$1266,Sheet1!E$1+(Sheet1!$A$1-1)*10,FALSE),IF(VLOOKUP($A835,Sheet1!$B$3:$AH$1266,Sheet1!E$1+(Sheet1!$A$1-1)*10,FALSE)&gt;99999,-3,IF(VLOOKUP($A835,Sheet1!$B$3:$AH$1266,Sheet1!E$1+(Sheet1!$A$1-1)*10,FALSE)&gt;9999,-2,IF(VLOOKUP($A835,Sheet1!$B$3:$AH$1266,Sheet1!E$1+(Sheet1!$A$1-1)*10,FALSE)&gt;999,-1,0)))))))</f>
        <v>401</v>
      </c>
      <c r="V835" s="65">
        <f>IF(ISNA(VLOOKUP($A835,Sheet1!$B$3:$AH$1266,Sheet1!F$1+(Sheet1!$A$1-1)*10,FALSE))=TRUE,"---",IF(VLOOKUP($A835,Sheet1!$B$3:$AH$1266,Sheet1!F$1+(Sheet1!$A$1-1)*10,FALSE)="---","---", (ROUND(VLOOKUP($A835,Sheet1!$B$3:$AH$1266,Sheet1!F$1+(Sheet1!$A$1-1)*10,FALSE),IF(VLOOKUP($A835,Sheet1!$B$3:$AH$1266,Sheet1!F$1+(Sheet1!$A$1-1)*10,FALSE)&gt;99999,-3,IF(VLOOKUP($A835,Sheet1!$B$3:$AH$1266,Sheet1!F$1+(Sheet1!$A$1-1)*10,FALSE)&gt;9999,-2,IF(VLOOKUP($A835,Sheet1!$B$3:$AH$1266,Sheet1!F$1+(Sheet1!$A$1-1)*10,FALSE)&gt;999,-1,0)))))))</f>
        <v>503</v>
      </c>
      <c r="W835" s="65">
        <f>IF(ISNA(VLOOKUP($A835,Sheet1!$B$3:$AH$1266,Sheet1!G$1+(Sheet1!$A$1-1)*10,FALSE))=TRUE,"---",IF(VLOOKUP($A835,Sheet1!$B$3:$AH$1266,Sheet1!G$1+(Sheet1!$A$1-1)*10,FALSE)="---","---", (ROUND(VLOOKUP($A835,Sheet1!$B$3:$AH$1266,Sheet1!G$1+(Sheet1!$A$1-1)*10,FALSE),IF(VLOOKUP($A835,Sheet1!$B$3:$AH$1266,Sheet1!G$1+(Sheet1!$A$1-1)*10,FALSE)&gt;99999,-3,IF(VLOOKUP($A835,Sheet1!$B$3:$AH$1266,Sheet1!G$1+(Sheet1!$A$1-1)*10,FALSE)&gt;9999,-2,IF(VLOOKUP($A835,Sheet1!$B$3:$AH$1266,Sheet1!G$1+(Sheet1!$A$1-1)*10,FALSE)&gt;999,-1,0)))))))</f>
        <v>641</v>
      </c>
      <c r="X835" s="65">
        <f>IF(ISNA(VLOOKUP($A835,Sheet1!$B$3:$AH$1266,Sheet1!H$1+(Sheet1!$A$1-1)*10,FALSE))=TRUE,"---",IF(VLOOKUP($A835,Sheet1!$B$3:$AH$1266,Sheet1!H$1+(Sheet1!$A$1-1)*10,FALSE)="---","---", (ROUND(VLOOKUP($A835,Sheet1!$B$3:$AH$1266,Sheet1!H$1+(Sheet1!$A$1-1)*10,FALSE),IF(VLOOKUP($A835,Sheet1!$B$3:$AH$1266,Sheet1!H$1+(Sheet1!$A$1-1)*10,FALSE)&gt;99999,-3,IF(VLOOKUP($A835,Sheet1!$B$3:$AH$1266,Sheet1!H$1+(Sheet1!$A$1-1)*10,FALSE)&gt;9999,-2,IF(VLOOKUP($A835,Sheet1!$B$3:$AH$1266,Sheet1!H$1+(Sheet1!$A$1-1)*10,FALSE)&gt;999,-1,0)))))))</f>
        <v>1060</v>
      </c>
      <c r="Y835" s="65">
        <f>IF(ISNA(VLOOKUP($A835,Sheet1!$B$3:$AH$1266,Sheet1!I$1+(Sheet1!$A$1-1)*10,FALSE))=TRUE,"---",IF(VLOOKUP($A835,Sheet1!$B$3:$AH$1266,Sheet1!I$1+(Sheet1!$A$1-1)*10,FALSE)="---","---", (ROUND(VLOOKUP($A835,Sheet1!$B$3:$AH$1266,Sheet1!I$1+(Sheet1!$A$1-1)*10,FALSE),IF(VLOOKUP($A835,Sheet1!$B$3:$AH$1266,Sheet1!I$1+(Sheet1!$A$1-1)*10,FALSE)&gt;99999,-3,IF(VLOOKUP($A835,Sheet1!$B$3:$AH$1266,Sheet1!I$1+(Sheet1!$A$1-1)*10,FALSE)&gt;9999,-2,IF(VLOOKUP($A835,Sheet1!$B$3:$AH$1266,Sheet1!I$1+(Sheet1!$A$1-1)*10,FALSE)&gt;999,-1,0)))))))</f>
        <v>1400</v>
      </c>
      <c r="Z835" s="65">
        <f>IF(ISNA(VLOOKUP($A835,Sheet1!$B$3:$AH$1266,Sheet1!J$1+(Sheet1!$A$1-1)*10,FALSE))=TRUE,"---",IF(VLOOKUP($A835,Sheet1!$B$3:$AH$1266,Sheet1!J$1+(Sheet1!$A$1-1)*10,FALSE)="---","---", (ROUND(VLOOKUP($A835,Sheet1!$B$3:$AH$1266,Sheet1!J$1+(Sheet1!$A$1-1)*10,FALSE),IF(VLOOKUP($A835,Sheet1!$B$3:$AH$1266,Sheet1!J$1+(Sheet1!$A$1-1)*10,FALSE)&gt;99999,-3,IF(VLOOKUP($A835,Sheet1!$B$3:$AH$1266,Sheet1!J$1+(Sheet1!$A$1-1)*10,FALSE)&gt;9999,-2,IF(VLOOKUP($A835,Sheet1!$B$3:$AH$1266,Sheet1!J$1+(Sheet1!$A$1-1)*10,FALSE)&gt;999,-1,0)))))))</f>
        <v>1870</v>
      </c>
      <c r="AA835" s="65">
        <f>IF(ISNA(VLOOKUP($A835,Sheet1!$B$3:$AH$1266,Sheet1!K$1+(Sheet1!$A$1-1)*10,FALSE))=TRUE,"---",IF(VLOOKUP($A835,Sheet1!$B$3:$AH$1266,Sheet1!K$1+(Sheet1!$A$1-1)*10,FALSE)="---","---", (ROUND(VLOOKUP($A835,Sheet1!$B$3:$AH$1266,Sheet1!K$1+(Sheet1!$A$1-1)*10,FALSE),IF(VLOOKUP($A835,Sheet1!$B$3:$AH$1266,Sheet1!K$1+(Sheet1!$A$1-1)*10,FALSE)&gt;99999,-3,IF(VLOOKUP($A835,Sheet1!$B$3:$AH$1266,Sheet1!K$1+(Sheet1!$A$1-1)*10,FALSE)&gt;9999,-2,IF(VLOOKUP($A835,Sheet1!$B$3:$AH$1266,Sheet1!K$1+(Sheet1!$A$1-1)*10,FALSE)&gt;999,-1,0)))))))</f>
        <v>2270</v>
      </c>
      <c r="AB835" s="65">
        <f>IF(ISNA(VLOOKUP($A835,Sheet1!$B$3:$AH$1266,Sheet1!L$1+(Sheet1!$A$1-1)*10,FALSE))=TRUE,"---",IF(VLOOKUP($A835,Sheet1!$B$3:$AH$1266,Sheet1!L$1+(Sheet1!$A$1-1)*10,FALSE)="---","---", (ROUND(VLOOKUP($A835,Sheet1!$B$3:$AH$1266,Sheet1!L$1+(Sheet1!$A$1-1)*10,FALSE),IF(VLOOKUP($A835,Sheet1!$B$3:$AH$1266,Sheet1!L$1+(Sheet1!$A$1-1)*10,FALSE)&gt;99999,-3,IF(VLOOKUP($A835,Sheet1!$B$3:$AH$1266,Sheet1!L$1+(Sheet1!$A$1-1)*10,FALSE)&gt;9999,-2,IF(VLOOKUP($A835,Sheet1!$B$3:$AH$1266,Sheet1!L$1+(Sheet1!$A$1-1)*10,FALSE)&gt;999,-1,0)))))))</f>
        <v>2690</v>
      </c>
      <c r="AC835" s="65">
        <f>IF(ISNA(VLOOKUP($A835,Sheet1!$B$3:$AH$1266,Sheet1!M$1+(Sheet1!$A$1-1)*10,FALSE))=TRUE,"---",IF(VLOOKUP($A835,Sheet1!$B$3:$AH$1266,Sheet1!M$1+(Sheet1!$A$1-1)*10,FALSE)="---","---", (ROUND(VLOOKUP($A835,Sheet1!$B$3:$AH$1266,Sheet1!M$1+(Sheet1!$A$1-1)*10,FALSE),IF(VLOOKUP($A835,Sheet1!$B$3:$AH$1266,Sheet1!M$1+(Sheet1!$A$1-1)*10,FALSE)&gt;99999,-3,IF(VLOOKUP($A835,Sheet1!$B$3:$AH$1266,Sheet1!M$1+(Sheet1!$A$1-1)*10,FALSE)&gt;9999,-2,IF(VLOOKUP($A835,Sheet1!$B$3:$AH$1266,Sheet1!M$1+(Sheet1!$A$1-1)*10,FALSE)&gt;999,-1,0)))))))</f>
        <v>3140</v>
      </c>
      <c r="AD835" s="65">
        <f>IF(ISNA(VLOOKUP($A835,Sheet1!$B$3:$AH$1266,Sheet1!N$1+(Sheet1!$A$1-1)*10,FALSE))=TRUE,"---",IF(VLOOKUP($A835,Sheet1!$B$3:$AH$1266,Sheet1!N$1+(Sheet1!$A$1-1)*10,FALSE)="---","---", (ROUND(VLOOKUP($A835,Sheet1!$B$3:$AH$1266,Sheet1!N$1+(Sheet1!$A$1-1)*10,FALSE),IF(VLOOKUP($A835,Sheet1!$B$3:$AH$1266,Sheet1!N$1+(Sheet1!$A$1-1)*10,FALSE)&gt;99999,-3,IF(VLOOKUP($A835,Sheet1!$B$3:$AH$1266,Sheet1!N$1+(Sheet1!$A$1-1)*10,FALSE)&gt;9999,-2,IF(VLOOKUP($A835,Sheet1!$B$3:$AH$1266,Sheet1!N$1+(Sheet1!$A$1-1)*10,FALSE)&gt;999,-1,0)))))))</f>
        <v>3750</v>
      </c>
    </row>
    <row r="836" spans="1:30" ht="25.5" customHeight="1" x14ac:dyDescent="0.25">
      <c r="A836" s="133" t="s">
        <v>1276</v>
      </c>
      <c r="B836" s="134" t="s">
        <v>1277</v>
      </c>
      <c r="C836" s="133">
        <v>414814</v>
      </c>
      <c r="D836" s="133">
        <v>745932</v>
      </c>
      <c r="E836" s="67" t="s">
        <v>3036</v>
      </c>
      <c r="F836" s="135" t="s">
        <v>4405</v>
      </c>
      <c r="G836" s="118" t="s">
        <v>160</v>
      </c>
      <c r="H836" s="136">
        <v>17.2</v>
      </c>
      <c r="I836" s="119">
        <v>17396</v>
      </c>
      <c r="J836" s="137" t="s">
        <v>4405</v>
      </c>
      <c r="K836" s="118" t="s">
        <v>17</v>
      </c>
      <c r="L836" s="122">
        <v>8900</v>
      </c>
      <c r="M836" s="123">
        <v>517</v>
      </c>
      <c r="N836" s="118" t="s">
        <v>321</v>
      </c>
      <c r="O836" s="71" t="str">
        <f t="shared" si="27"/>
        <v>&lt;0.2</v>
      </c>
      <c r="P836" s="71">
        <f>IF(O836&lt;&gt;"",VLOOKUP($A836,Sheet4!$A$2:$O$1309,14,FALSE)*100,"")</f>
        <v>0.14209477595243936</v>
      </c>
      <c r="Q836" s="71">
        <f>IF(P836&lt;&gt;"",VLOOKUP($A836,Sheet4!$A$2:$O$1309,15,FALSE)*100,"")</f>
        <v>1.3831557506582604</v>
      </c>
      <c r="R836" s="73" t="str">
        <f t="shared" si="28"/>
        <v>&gt;500</v>
      </c>
      <c r="S836" s="63" t="s">
        <v>4365</v>
      </c>
      <c r="T836" s="63" t="str">
        <f>IF(ISNA(VLOOKUP(A836,Sheet1!B$3:C$1266,2,FALSE)=TRUE),"NC",VLOOKUP(A836,Sheet1!B$3:C$1266,2,FALSE))</f>
        <v>Rural</v>
      </c>
      <c r="U836" s="66">
        <f>IF(ISNA(VLOOKUP($A836,Sheet1!$B$3:$AH$1266,Sheet1!E$1+(Sheet1!$A$1-1)*10,FALSE))=TRUE,"---",IF(VLOOKUP($A836,Sheet1!$B$3:$AH$1266,Sheet1!E$1+(Sheet1!$A$1-1)*10,FALSE)="---","---", (ROUND(VLOOKUP($A836,Sheet1!$B$3:$AH$1266,Sheet1!E$1+(Sheet1!$A$1-1)*10,FALSE),IF(VLOOKUP($A836,Sheet1!$B$3:$AH$1266,Sheet1!E$1+(Sheet1!$A$1-1)*10,FALSE)&gt;99999,-3,IF(VLOOKUP($A836,Sheet1!$B$3:$AH$1266,Sheet1!E$1+(Sheet1!$A$1-1)*10,FALSE)&gt;9999,-2,IF(VLOOKUP($A836,Sheet1!$B$3:$AH$1266,Sheet1!E$1+(Sheet1!$A$1-1)*10,FALSE)&gt;999,-1,0)))))))</f>
        <v>458</v>
      </c>
      <c r="V836" s="66">
        <f>IF(ISNA(VLOOKUP($A836,Sheet1!$B$3:$AH$1266,Sheet1!F$1+(Sheet1!$A$1-1)*10,FALSE))=TRUE,"---",IF(VLOOKUP($A836,Sheet1!$B$3:$AH$1266,Sheet1!F$1+(Sheet1!$A$1-1)*10,FALSE)="---","---", (ROUND(VLOOKUP($A836,Sheet1!$B$3:$AH$1266,Sheet1!F$1+(Sheet1!$A$1-1)*10,FALSE),IF(VLOOKUP($A836,Sheet1!$B$3:$AH$1266,Sheet1!F$1+(Sheet1!$A$1-1)*10,FALSE)&gt;99999,-3,IF(VLOOKUP($A836,Sheet1!$B$3:$AH$1266,Sheet1!F$1+(Sheet1!$A$1-1)*10,FALSE)&gt;9999,-2,IF(VLOOKUP($A836,Sheet1!$B$3:$AH$1266,Sheet1!F$1+(Sheet1!$A$1-1)*10,FALSE)&gt;999,-1,0)))))))</f>
        <v>575</v>
      </c>
      <c r="W836" s="66">
        <f>IF(ISNA(VLOOKUP($A836,Sheet1!$B$3:$AH$1266,Sheet1!G$1+(Sheet1!$A$1-1)*10,FALSE))=TRUE,"---",IF(VLOOKUP($A836,Sheet1!$B$3:$AH$1266,Sheet1!G$1+(Sheet1!$A$1-1)*10,FALSE)="---","---", (ROUND(VLOOKUP($A836,Sheet1!$B$3:$AH$1266,Sheet1!G$1+(Sheet1!$A$1-1)*10,FALSE),IF(VLOOKUP($A836,Sheet1!$B$3:$AH$1266,Sheet1!G$1+(Sheet1!$A$1-1)*10,FALSE)&gt;99999,-3,IF(VLOOKUP($A836,Sheet1!$B$3:$AH$1266,Sheet1!G$1+(Sheet1!$A$1-1)*10,FALSE)&gt;9999,-2,IF(VLOOKUP($A836,Sheet1!$B$3:$AH$1266,Sheet1!G$1+(Sheet1!$A$1-1)*10,FALSE)&gt;999,-1,0)))))))</f>
        <v>733</v>
      </c>
      <c r="X836" s="66">
        <f>IF(ISNA(VLOOKUP($A836,Sheet1!$B$3:$AH$1266,Sheet1!H$1+(Sheet1!$A$1-1)*10,FALSE))=TRUE,"---",IF(VLOOKUP($A836,Sheet1!$B$3:$AH$1266,Sheet1!H$1+(Sheet1!$A$1-1)*10,FALSE)="---","---", (ROUND(VLOOKUP($A836,Sheet1!$B$3:$AH$1266,Sheet1!H$1+(Sheet1!$A$1-1)*10,FALSE),IF(VLOOKUP($A836,Sheet1!$B$3:$AH$1266,Sheet1!H$1+(Sheet1!$A$1-1)*10,FALSE)&gt;99999,-3,IF(VLOOKUP($A836,Sheet1!$B$3:$AH$1266,Sheet1!H$1+(Sheet1!$A$1-1)*10,FALSE)&gt;9999,-2,IF(VLOOKUP($A836,Sheet1!$B$3:$AH$1266,Sheet1!H$1+(Sheet1!$A$1-1)*10,FALSE)&gt;999,-1,0)))))))</f>
        <v>1210</v>
      </c>
      <c r="Y836" s="66">
        <f>IF(ISNA(VLOOKUP($A836,Sheet1!$B$3:$AH$1266,Sheet1!I$1+(Sheet1!$A$1-1)*10,FALSE))=TRUE,"---",IF(VLOOKUP($A836,Sheet1!$B$3:$AH$1266,Sheet1!I$1+(Sheet1!$A$1-1)*10,FALSE)="---","---", (ROUND(VLOOKUP($A836,Sheet1!$B$3:$AH$1266,Sheet1!I$1+(Sheet1!$A$1-1)*10,FALSE),IF(VLOOKUP($A836,Sheet1!$B$3:$AH$1266,Sheet1!I$1+(Sheet1!$A$1-1)*10,FALSE)&gt;99999,-3,IF(VLOOKUP($A836,Sheet1!$B$3:$AH$1266,Sheet1!I$1+(Sheet1!$A$1-1)*10,FALSE)&gt;9999,-2,IF(VLOOKUP($A836,Sheet1!$B$3:$AH$1266,Sheet1!I$1+(Sheet1!$A$1-1)*10,FALSE)&gt;999,-1,0)))))))</f>
        <v>1590</v>
      </c>
      <c r="Z836" s="66">
        <f>IF(ISNA(VLOOKUP($A836,Sheet1!$B$3:$AH$1266,Sheet1!J$1+(Sheet1!$A$1-1)*10,FALSE))=TRUE,"---",IF(VLOOKUP($A836,Sheet1!$B$3:$AH$1266,Sheet1!J$1+(Sheet1!$A$1-1)*10,FALSE)="---","---", (ROUND(VLOOKUP($A836,Sheet1!$B$3:$AH$1266,Sheet1!J$1+(Sheet1!$A$1-1)*10,FALSE),IF(VLOOKUP($A836,Sheet1!$B$3:$AH$1266,Sheet1!J$1+(Sheet1!$A$1-1)*10,FALSE)&gt;99999,-3,IF(VLOOKUP($A836,Sheet1!$B$3:$AH$1266,Sheet1!J$1+(Sheet1!$A$1-1)*10,FALSE)&gt;9999,-2,IF(VLOOKUP($A836,Sheet1!$B$3:$AH$1266,Sheet1!J$1+(Sheet1!$A$1-1)*10,FALSE)&gt;999,-1,0)))))))</f>
        <v>2130</v>
      </c>
      <c r="AA836" s="66">
        <f>IF(ISNA(VLOOKUP($A836,Sheet1!$B$3:$AH$1266,Sheet1!K$1+(Sheet1!$A$1-1)*10,FALSE))=TRUE,"---",IF(VLOOKUP($A836,Sheet1!$B$3:$AH$1266,Sheet1!K$1+(Sheet1!$A$1-1)*10,FALSE)="---","---", (ROUND(VLOOKUP($A836,Sheet1!$B$3:$AH$1266,Sheet1!K$1+(Sheet1!$A$1-1)*10,FALSE),IF(VLOOKUP($A836,Sheet1!$B$3:$AH$1266,Sheet1!K$1+(Sheet1!$A$1-1)*10,FALSE)&gt;99999,-3,IF(VLOOKUP($A836,Sheet1!$B$3:$AH$1266,Sheet1!K$1+(Sheet1!$A$1-1)*10,FALSE)&gt;9999,-2,IF(VLOOKUP($A836,Sheet1!$B$3:$AH$1266,Sheet1!K$1+(Sheet1!$A$1-1)*10,FALSE)&gt;999,-1,0)))))))</f>
        <v>2590</v>
      </c>
      <c r="AB836" s="66">
        <f>IF(ISNA(VLOOKUP($A836,Sheet1!$B$3:$AH$1266,Sheet1!L$1+(Sheet1!$A$1-1)*10,FALSE))=TRUE,"---",IF(VLOOKUP($A836,Sheet1!$B$3:$AH$1266,Sheet1!L$1+(Sheet1!$A$1-1)*10,FALSE)="---","---", (ROUND(VLOOKUP($A836,Sheet1!$B$3:$AH$1266,Sheet1!L$1+(Sheet1!$A$1-1)*10,FALSE),IF(VLOOKUP($A836,Sheet1!$B$3:$AH$1266,Sheet1!L$1+(Sheet1!$A$1-1)*10,FALSE)&gt;99999,-3,IF(VLOOKUP($A836,Sheet1!$B$3:$AH$1266,Sheet1!L$1+(Sheet1!$A$1-1)*10,FALSE)&gt;9999,-2,IF(VLOOKUP($A836,Sheet1!$B$3:$AH$1266,Sheet1!L$1+(Sheet1!$A$1-1)*10,FALSE)&gt;999,-1,0)))))))</f>
        <v>3070</v>
      </c>
      <c r="AC836" s="66">
        <f>IF(ISNA(VLOOKUP($A836,Sheet1!$B$3:$AH$1266,Sheet1!M$1+(Sheet1!$A$1-1)*10,FALSE))=TRUE,"---",IF(VLOOKUP($A836,Sheet1!$B$3:$AH$1266,Sheet1!M$1+(Sheet1!$A$1-1)*10,FALSE)="---","---", (ROUND(VLOOKUP($A836,Sheet1!$B$3:$AH$1266,Sheet1!M$1+(Sheet1!$A$1-1)*10,FALSE),IF(VLOOKUP($A836,Sheet1!$B$3:$AH$1266,Sheet1!M$1+(Sheet1!$A$1-1)*10,FALSE)&gt;99999,-3,IF(VLOOKUP($A836,Sheet1!$B$3:$AH$1266,Sheet1!M$1+(Sheet1!$A$1-1)*10,FALSE)&gt;9999,-2,IF(VLOOKUP($A836,Sheet1!$B$3:$AH$1266,Sheet1!M$1+(Sheet1!$A$1-1)*10,FALSE)&gt;999,-1,0)))))))</f>
        <v>3590</v>
      </c>
      <c r="AD836" s="66">
        <f>IF(ISNA(VLOOKUP($A836,Sheet1!$B$3:$AH$1266,Sheet1!N$1+(Sheet1!$A$1-1)*10,FALSE))=TRUE,"---",IF(VLOOKUP($A836,Sheet1!$B$3:$AH$1266,Sheet1!N$1+(Sheet1!$A$1-1)*10,FALSE)="---","---", (ROUND(VLOOKUP($A836,Sheet1!$B$3:$AH$1266,Sheet1!N$1+(Sheet1!$A$1-1)*10,FALSE),IF(VLOOKUP($A836,Sheet1!$B$3:$AH$1266,Sheet1!N$1+(Sheet1!$A$1-1)*10,FALSE)&gt;99999,-3,IF(VLOOKUP($A836,Sheet1!$B$3:$AH$1266,Sheet1!N$1+(Sheet1!$A$1-1)*10,FALSE)&gt;9999,-2,IF(VLOOKUP($A836,Sheet1!$B$3:$AH$1266,Sheet1!N$1+(Sheet1!$A$1-1)*10,FALSE)&gt;999,-1,0)))))))</f>
        <v>4280</v>
      </c>
    </row>
    <row r="837" spans="1:30" ht="25.5" customHeight="1" x14ac:dyDescent="0.25">
      <c r="A837" s="125" t="s">
        <v>1278</v>
      </c>
      <c r="B837" s="126" t="s">
        <v>1279</v>
      </c>
      <c r="C837" s="125">
        <v>414919</v>
      </c>
      <c r="D837" s="125">
        <v>745912</v>
      </c>
      <c r="E837" s="70" t="s">
        <v>3036</v>
      </c>
      <c r="F837" s="139" t="s">
        <v>4405</v>
      </c>
      <c r="G837" s="127" t="s">
        <v>160</v>
      </c>
      <c r="H837" s="167">
        <v>4.9000000000000004</v>
      </c>
      <c r="I837" s="112">
        <v>17396</v>
      </c>
      <c r="J837" s="140" t="s">
        <v>4405</v>
      </c>
      <c r="K837" s="127" t="s">
        <v>17</v>
      </c>
      <c r="L837" s="115">
        <v>2300</v>
      </c>
      <c r="M837" s="116">
        <v>469</v>
      </c>
      <c r="N837" s="127" t="s">
        <v>145</v>
      </c>
      <c r="O837" s="68" t="str">
        <f t="shared" si="27"/>
        <v>&lt;0.2</v>
      </c>
      <c r="P837" s="68">
        <f>IF(O837&lt;&gt;"",VLOOKUP($A837,Sheet4!$A$2:$O$1309,14,FALSE)*100,"")</f>
        <v>0.14209477595243936</v>
      </c>
      <c r="Q837" s="68">
        <f>IF(P837&lt;&gt;"",VLOOKUP($A837,Sheet4!$A$2:$O$1309,15,FALSE)*100,"")</f>
        <v>1.3831557506582604</v>
      </c>
      <c r="R837" s="74" t="str">
        <f t="shared" si="28"/>
        <v>&gt;500</v>
      </c>
      <c r="S837" s="64" t="s">
        <v>4365</v>
      </c>
      <c r="T837" s="64" t="str">
        <f>IF(ISNA(VLOOKUP(A837,Sheet1!B$3:C$1266,2,FALSE)=TRUE),"NC",VLOOKUP(A837,Sheet1!B$3:C$1266,2,FALSE))</f>
        <v>Rural</v>
      </c>
      <c r="U837" s="65">
        <f>IF(ISNA(VLOOKUP($A837,Sheet1!$B$3:$AH$1266,Sheet1!E$1+(Sheet1!$A$1-1)*10,FALSE))=TRUE,"---",IF(VLOOKUP($A837,Sheet1!$B$3:$AH$1266,Sheet1!E$1+(Sheet1!$A$1-1)*10,FALSE)="---","---", (ROUND(VLOOKUP($A837,Sheet1!$B$3:$AH$1266,Sheet1!E$1+(Sheet1!$A$1-1)*10,FALSE),IF(VLOOKUP($A837,Sheet1!$B$3:$AH$1266,Sheet1!E$1+(Sheet1!$A$1-1)*10,FALSE)&gt;99999,-3,IF(VLOOKUP($A837,Sheet1!$B$3:$AH$1266,Sheet1!E$1+(Sheet1!$A$1-1)*10,FALSE)&gt;9999,-2,IF(VLOOKUP($A837,Sheet1!$B$3:$AH$1266,Sheet1!E$1+(Sheet1!$A$1-1)*10,FALSE)&gt;999,-1,0)))))))</f>
        <v>136</v>
      </c>
      <c r="V837" s="65">
        <f>IF(ISNA(VLOOKUP($A837,Sheet1!$B$3:$AH$1266,Sheet1!F$1+(Sheet1!$A$1-1)*10,FALSE))=TRUE,"---",IF(VLOOKUP($A837,Sheet1!$B$3:$AH$1266,Sheet1!F$1+(Sheet1!$A$1-1)*10,FALSE)="---","---", (ROUND(VLOOKUP($A837,Sheet1!$B$3:$AH$1266,Sheet1!F$1+(Sheet1!$A$1-1)*10,FALSE),IF(VLOOKUP($A837,Sheet1!$B$3:$AH$1266,Sheet1!F$1+(Sheet1!$A$1-1)*10,FALSE)&gt;99999,-3,IF(VLOOKUP($A837,Sheet1!$B$3:$AH$1266,Sheet1!F$1+(Sheet1!$A$1-1)*10,FALSE)&gt;9999,-2,IF(VLOOKUP($A837,Sheet1!$B$3:$AH$1266,Sheet1!F$1+(Sheet1!$A$1-1)*10,FALSE)&gt;999,-1,0)))))))</f>
        <v>170</v>
      </c>
      <c r="W837" s="65">
        <f>IF(ISNA(VLOOKUP($A837,Sheet1!$B$3:$AH$1266,Sheet1!G$1+(Sheet1!$A$1-1)*10,FALSE))=TRUE,"---",IF(VLOOKUP($A837,Sheet1!$B$3:$AH$1266,Sheet1!G$1+(Sheet1!$A$1-1)*10,FALSE)="---","---", (ROUND(VLOOKUP($A837,Sheet1!$B$3:$AH$1266,Sheet1!G$1+(Sheet1!$A$1-1)*10,FALSE),IF(VLOOKUP($A837,Sheet1!$B$3:$AH$1266,Sheet1!G$1+(Sheet1!$A$1-1)*10,FALSE)&gt;99999,-3,IF(VLOOKUP($A837,Sheet1!$B$3:$AH$1266,Sheet1!G$1+(Sheet1!$A$1-1)*10,FALSE)&gt;9999,-2,IF(VLOOKUP($A837,Sheet1!$B$3:$AH$1266,Sheet1!G$1+(Sheet1!$A$1-1)*10,FALSE)&gt;999,-1,0)))))))</f>
        <v>217</v>
      </c>
      <c r="X837" s="65">
        <f>IF(ISNA(VLOOKUP($A837,Sheet1!$B$3:$AH$1266,Sheet1!H$1+(Sheet1!$A$1-1)*10,FALSE))=TRUE,"---",IF(VLOOKUP($A837,Sheet1!$B$3:$AH$1266,Sheet1!H$1+(Sheet1!$A$1-1)*10,FALSE)="---","---", (ROUND(VLOOKUP($A837,Sheet1!$B$3:$AH$1266,Sheet1!H$1+(Sheet1!$A$1-1)*10,FALSE),IF(VLOOKUP($A837,Sheet1!$B$3:$AH$1266,Sheet1!H$1+(Sheet1!$A$1-1)*10,FALSE)&gt;99999,-3,IF(VLOOKUP($A837,Sheet1!$B$3:$AH$1266,Sheet1!H$1+(Sheet1!$A$1-1)*10,FALSE)&gt;9999,-2,IF(VLOOKUP($A837,Sheet1!$B$3:$AH$1266,Sheet1!H$1+(Sheet1!$A$1-1)*10,FALSE)&gt;999,-1,0)))))))</f>
        <v>358</v>
      </c>
      <c r="Y837" s="65">
        <f>IF(ISNA(VLOOKUP($A837,Sheet1!$B$3:$AH$1266,Sheet1!I$1+(Sheet1!$A$1-1)*10,FALSE))=TRUE,"---",IF(VLOOKUP($A837,Sheet1!$B$3:$AH$1266,Sheet1!I$1+(Sheet1!$A$1-1)*10,FALSE)="---","---", (ROUND(VLOOKUP($A837,Sheet1!$B$3:$AH$1266,Sheet1!I$1+(Sheet1!$A$1-1)*10,FALSE),IF(VLOOKUP($A837,Sheet1!$B$3:$AH$1266,Sheet1!I$1+(Sheet1!$A$1-1)*10,FALSE)&gt;99999,-3,IF(VLOOKUP($A837,Sheet1!$B$3:$AH$1266,Sheet1!I$1+(Sheet1!$A$1-1)*10,FALSE)&gt;9999,-2,IF(VLOOKUP($A837,Sheet1!$B$3:$AH$1266,Sheet1!I$1+(Sheet1!$A$1-1)*10,FALSE)&gt;999,-1,0)))))))</f>
        <v>475</v>
      </c>
      <c r="Z837" s="65">
        <f>IF(ISNA(VLOOKUP($A837,Sheet1!$B$3:$AH$1266,Sheet1!J$1+(Sheet1!$A$1-1)*10,FALSE))=TRUE,"---",IF(VLOOKUP($A837,Sheet1!$B$3:$AH$1266,Sheet1!J$1+(Sheet1!$A$1-1)*10,FALSE)="---","---", (ROUND(VLOOKUP($A837,Sheet1!$B$3:$AH$1266,Sheet1!J$1+(Sheet1!$A$1-1)*10,FALSE),IF(VLOOKUP($A837,Sheet1!$B$3:$AH$1266,Sheet1!J$1+(Sheet1!$A$1-1)*10,FALSE)&gt;99999,-3,IF(VLOOKUP($A837,Sheet1!$B$3:$AH$1266,Sheet1!J$1+(Sheet1!$A$1-1)*10,FALSE)&gt;9999,-2,IF(VLOOKUP($A837,Sheet1!$B$3:$AH$1266,Sheet1!J$1+(Sheet1!$A$1-1)*10,FALSE)&gt;999,-1,0)))))))</f>
        <v>641</v>
      </c>
      <c r="AA837" s="65">
        <f>IF(ISNA(VLOOKUP($A837,Sheet1!$B$3:$AH$1266,Sheet1!K$1+(Sheet1!$A$1-1)*10,FALSE))=TRUE,"---",IF(VLOOKUP($A837,Sheet1!$B$3:$AH$1266,Sheet1!K$1+(Sheet1!$A$1-1)*10,FALSE)="---","---", (ROUND(VLOOKUP($A837,Sheet1!$B$3:$AH$1266,Sheet1!K$1+(Sheet1!$A$1-1)*10,FALSE),IF(VLOOKUP($A837,Sheet1!$B$3:$AH$1266,Sheet1!K$1+(Sheet1!$A$1-1)*10,FALSE)&gt;99999,-3,IF(VLOOKUP($A837,Sheet1!$B$3:$AH$1266,Sheet1!K$1+(Sheet1!$A$1-1)*10,FALSE)&gt;9999,-2,IF(VLOOKUP($A837,Sheet1!$B$3:$AH$1266,Sheet1!K$1+(Sheet1!$A$1-1)*10,FALSE)&gt;999,-1,0)))))))</f>
        <v>784</v>
      </c>
      <c r="AB837" s="65">
        <f>IF(ISNA(VLOOKUP($A837,Sheet1!$B$3:$AH$1266,Sheet1!L$1+(Sheet1!$A$1-1)*10,FALSE))=TRUE,"---",IF(VLOOKUP($A837,Sheet1!$B$3:$AH$1266,Sheet1!L$1+(Sheet1!$A$1-1)*10,FALSE)="---","---", (ROUND(VLOOKUP($A837,Sheet1!$B$3:$AH$1266,Sheet1!L$1+(Sheet1!$A$1-1)*10,FALSE),IF(VLOOKUP($A837,Sheet1!$B$3:$AH$1266,Sheet1!L$1+(Sheet1!$A$1-1)*10,FALSE)&gt;99999,-3,IF(VLOOKUP($A837,Sheet1!$B$3:$AH$1266,Sheet1!L$1+(Sheet1!$A$1-1)*10,FALSE)&gt;9999,-2,IF(VLOOKUP($A837,Sheet1!$B$3:$AH$1266,Sheet1!L$1+(Sheet1!$A$1-1)*10,FALSE)&gt;999,-1,0)))))))</f>
        <v>931</v>
      </c>
      <c r="AC837" s="65">
        <f>IF(ISNA(VLOOKUP($A837,Sheet1!$B$3:$AH$1266,Sheet1!M$1+(Sheet1!$A$1-1)*10,FALSE))=TRUE,"---",IF(VLOOKUP($A837,Sheet1!$B$3:$AH$1266,Sheet1!M$1+(Sheet1!$A$1-1)*10,FALSE)="---","---", (ROUND(VLOOKUP($A837,Sheet1!$B$3:$AH$1266,Sheet1!M$1+(Sheet1!$A$1-1)*10,FALSE),IF(VLOOKUP($A837,Sheet1!$B$3:$AH$1266,Sheet1!M$1+(Sheet1!$A$1-1)*10,FALSE)&gt;99999,-3,IF(VLOOKUP($A837,Sheet1!$B$3:$AH$1266,Sheet1!M$1+(Sheet1!$A$1-1)*10,FALSE)&gt;9999,-2,IF(VLOOKUP($A837,Sheet1!$B$3:$AH$1266,Sheet1!M$1+(Sheet1!$A$1-1)*10,FALSE)&gt;999,-1,0)))))))</f>
        <v>1090</v>
      </c>
      <c r="AD837" s="65">
        <f>IF(ISNA(VLOOKUP($A837,Sheet1!$B$3:$AH$1266,Sheet1!N$1+(Sheet1!$A$1-1)*10,FALSE))=TRUE,"---",IF(VLOOKUP($A837,Sheet1!$B$3:$AH$1266,Sheet1!N$1+(Sheet1!$A$1-1)*10,FALSE)="---","---", (ROUND(VLOOKUP($A837,Sheet1!$B$3:$AH$1266,Sheet1!N$1+(Sheet1!$A$1-1)*10,FALSE),IF(VLOOKUP($A837,Sheet1!$B$3:$AH$1266,Sheet1!N$1+(Sheet1!$A$1-1)*10,FALSE)&gt;99999,-3,IF(VLOOKUP($A837,Sheet1!$B$3:$AH$1266,Sheet1!N$1+(Sheet1!$A$1-1)*10,FALSE)&gt;9999,-2,IF(VLOOKUP($A837,Sheet1!$B$3:$AH$1266,Sheet1!N$1+(Sheet1!$A$1-1)*10,FALSE)&gt;999,-1,0)))))))</f>
        <v>1300</v>
      </c>
    </row>
    <row r="838" spans="1:30" ht="25.5" customHeight="1" x14ac:dyDescent="0.25">
      <c r="A838" s="133" t="s">
        <v>1280</v>
      </c>
      <c r="B838" s="141" t="s">
        <v>1281</v>
      </c>
      <c r="C838" s="133">
        <v>414829</v>
      </c>
      <c r="D838" s="133">
        <v>745931</v>
      </c>
      <c r="E838" s="67" t="s">
        <v>3036</v>
      </c>
      <c r="F838" s="135" t="s">
        <v>4405</v>
      </c>
      <c r="G838" s="118" t="s">
        <v>160</v>
      </c>
      <c r="H838" s="136">
        <v>6.98</v>
      </c>
      <c r="I838" s="119">
        <v>21803</v>
      </c>
      <c r="J838" s="137" t="s">
        <v>4405</v>
      </c>
      <c r="K838" s="118" t="s">
        <v>17</v>
      </c>
      <c r="L838" s="122">
        <v>4620</v>
      </c>
      <c r="M838" s="123">
        <v>662</v>
      </c>
      <c r="N838" s="118" t="s">
        <v>160</v>
      </c>
      <c r="O838" s="71" t="str">
        <f>IF(U838&lt;&gt;"---",IF(L838&lt;W838,"&gt;50",IF(AND(L838&gt;=W838,L838&lt;=X838),(W$8-(((LOG(L838)-LOG(W838))/((LOG(X838)-LOG(W838)))*(W$8-X$8)))),IF(AND(L838&gt;=X838,L838&lt;=Y838),(X$8-(((LOG(L838)-LOG(X838))/((LOG(Y838)-LOG(X838)))*(X$8-Y$8)))),IF(AND(L838&gt;=Y838,L838&lt;=Z838),(Y$8-(((LOG(L838)-LOG(Y838))/((LOG(Z838)-LOG(Y838)))*(Y$8-Z$8)))),IF(AND(L838&gt;=Z838,L838&lt;=AA838),(Z$8-(((LOG(L838)-LOG(Z838))/((LOG(AA838)-LOG(Z838)))*(Z$8-AA$8)))),IF(AND(L838&gt;=AA838,L838&lt;=AB838),(AA$8-(((LOG(L838)-LOG(AA838))/((LOG(AB838)-LOG(AA838)))*(AA$8-AB$8)))),IF(AND(L838&gt;=AB838,L838&lt;=AC838),(AB$8-(((LOG(L838)-LOG(AB838))/((LOG(AC838)-LOG(AB838)))*(AB$8-AC$8)))),IF(AND(L838&gt;=AC838,L838&lt;=AD838),(AC$8-(((LOG(L838)-LOG(AC838))/((LOG(AD838)-LOG(AC838)))*(AC$8-AD$8)))),IF(L838&gt;AD838*1.1,"&lt;0.2",0.2))))))))),"")</f>
        <v>&lt;0.2</v>
      </c>
      <c r="P838" s="71">
        <f>IF(O838&lt;&gt;"",VLOOKUP($A838,Sheet4!$A$2:$O$1309,14,FALSE)*100,"")</f>
        <v>0.14209477595243936</v>
      </c>
      <c r="Q838" s="71">
        <f>IF(P838&lt;&gt;"",VLOOKUP($A838,Sheet4!$A$2:$O$1309,15,FALSE)*100,"")</f>
        <v>1.3831557506582604</v>
      </c>
      <c r="R838" s="73" t="str">
        <f t="shared" si="28"/>
        <v>&gt;500</v>
      </c>
      <c r="S838" s="63" t="s">
        <v>4365</v>
      </c>
      <c r="T838" s="63" t="str">
        <f>IF(ISNA(VLOOKUP(A838,Sheet1!B$3:C$1266,2,FALSE)=TRUE),"NC",VLOOKUP(A838,Sheet1!B$3:C$1266,2,FALSE))</f>
        <v>Rural</v>
      </c>
      <c r="U838" s="66">
        <f>IF(ISNA(VLOOKUP($A838,Sheet1!$B$3:$AH$1266,Sheet1!E$1+(Sheet1!$A$1-1)*10,FALSE))=TRUE,"---",IF(VLOOKUP($A838,Sheet1!$B$3:$AH$1266,Sheet1!E$1+(Sheet1!$A$1-1)*10,FALSE)="---","---", (ROUND(VLOOKUP($A838,Sheet1!$B$3:$AH$1266,Sheet1!E$1+(Sheet1!$A$1-1)*10,FALSE),IF(VLOOKUP($A838,Sheet1!$B$3:$AH$1266,Sheet1!E$1+(Sheet1!$A$1-1)*10,FALSE)&gt;99999,-3,IF(VLOOKUP($A838,Sheet1!$B$3:$AH$1266,Sheet1!E$1+(Sheet1!$A$1-1)*10,FALSE)&gt;9999,-2,IF(VLOOKUP($A838,Sheet1!$B$3:$AH$1266,Sheet1!E$1+(Sheet1!$A$1-1)*10,FALSE)&gt;999,-1,0)))))))</f>
        <v>185</v>
      </c>
      <c r="V838" s="66">
        <f>IF(ISNA(VLOOKUP($A838,Sheet1!$B$3:$AH$1266,Sheet1!F$1+(Sheet1!$A$1-1)*10,FALSE))=TRUE,"---",IF(VLOOKUP($A838,Sheet1!$B$3:$AH$1266,Sheet1!F$1+(Sheet1!$A$1-1)*10,FALSE)="---","---", (ROUND(VLOOKUP($A838,Sheet1!$B$3:$AH$1266,Sheet1!F$1+(Sheet1!$A$1-1)*10,FALSE),IF(VLOOKUP($A838,Sheet1!$B$3:$AH$1266,Sheet1!F$1+(Sheet1!$A$1-1)*10,FALSE)&gt;99999,-3,IF(VLOOKUP($A838,Sheet1!$B$3:$AH$1266,Sheet1!F$1+(Sheet1!$A$1-1)*10,FALSE)&gt;9999,-2,IF(VLOOKUP($A838,Sheet1!$B$3:$AH$1266,Sheet1!F$1+(Sheet1!$A$1-1)*10,FALSE)&gt;999,-1,0)))))))</f>
        <v>232</v>
      </c>
      <c r="W838" s="66">
        <f>IF(ISNA(VLOOKUP($A838,Sheet1!$B$3:$AH$1266,Sheet1!G$1+(Sheet1!$A$1-1)*10,FALSE))=TRUE,"---",IF(VLOOKUP($A838,Sheet1!$B$3:$AH$1266,Sheet1!G$1+(Sheet1!$A$1-1)*10,FALSE)="---","---", (ROUND(VLOOKUP($A838,Sheet1!$B$3:$AH$1266,Sheet1!G$1+(Sheet1!$A$1-1)*10,FALSE),IF(VLOOKUP($A838,Sheet1!$B$3:$AH$1266,Sheet1!G$1+(Sheet1!$A$1-1)*10,FALSE)&gt;99999,-3,IF(VLOOKUP($A838,Sheet1!$B$3:$AH$1266,Sheet1!G$1+(Sheet1!$A$1-1)*10,FALSE)&gt;9999,-2,IF(VLOOKUP($A838,Sheet1!$B$3:$AH$1266,Sheet1!G$1+(Sheet1!$A$1-1)*10,FALSE)&gt;999,-1,0)))))))</f>
        <v>296</v>
      </c>
      <c r="X838" s="66">
        <f>IF(ISNA(VLOOKUP($A838,Sheet1!$B$3:$AH$1266,Sheet1!H$1+(Sheet1!$A$1-1)*10,FALSE))=TRUE,"---",IF(VLOOKUP($A838,Sheet1!$B$3:$AH$1266,Sheet1!H$1+(Sheet1!$A$1-1)*10,FALSE)="---","---", (ROUND(VLOOKUP($A838,Sheet1!$B$3:$AH$1266,Sheet1!H$1+(Sheet1!$A$1-1)*10,FALSE),IF(VLOOKUP($A838,Sheet1!$B$3:$AH$1266,Sheet1!H$1+(Sheet1!$A$1-1)*10,FALSE)&gt;99999,-3,IF(VLOOKUP($A838,Sheet1!$B$3:$AH$1266,Sheet1!H$1+(Sheet1!$A$1-1)*10,FALSE)&gt;9999,-2,IF(VLOOKUP($A838,Sheet1!$B$3:$AH$1266,Sheet1!H$1+(Sheet1!$A$1-1)*10,FALSE)&gt;999,-1,0)))))))</f>
        <v>490</v>
      </c>
      <c r="Y838" s="66">
        <f>IF(ISNA(VLOOKUP($A838,Sheet1!$B$3:$AH$1266,Sheet1!I$1+(Sheet1!$A$1-1)*10,FALSE))=TRUE,"---",IF(VLOOKUP($A838,Sheet1!$B$3:$AH$1266,Sheet1!I$1+(Sheet1!$A$1-1)*10,FALSE)="---","---", (ROUND(VLOOKUP($A838,Sheet1!$B$3:$AH$1266,Sheet1!I$1+(Sheet1!$A$1-1)*10,FALSE),IF(VLOOKUP($A838,Sheet1!$B$3:$AH$1266,Sheet1!I$1+(Sheet1!$A$1-1)*10,FALSE)&gt;99999,-3,IF(VLOOKUP($A838,Sheet1!$B$3:$AH$1266,Sheet1!I$1+(Sheet1!$A$1-1)*10,FALSE)&gt;9999,-2,IF(VLOOKUP($A838,Sheet1!$B$3:$AH$1266,Sheet1!I$1+(Sheet1!$A$1-1)*10,FALSE)&gt;999,-1,0)))))))</f>
        <v>650</v>
      </c>
      <c r="Z838" s="66">
        <f>IF(ISNA(VLOOKUP($A838,Sheet1!$B$3:$AH$1266,Sheet1!J$1+(Sheet1!$A$1-1)*10,FALSE))=TRUE,"---",IF(VLOOKUP($A838,Sheet1!$B$3:$AH$1266,Sheet1!J$1+(Sheet1!$A$1-1)*10,FALSE)="---","---", (ROUND(VLOOKUP($A838,Sheet1!$B$3:$AH$1266,Sheet1!J$1+(Sheet1!$A$1-1)*10,FALSE),IF(VLOOKUP($A838,Sheet1!$B$3:$AH$1266,Sheet1!J$1+(Sheet1!$A$1-1)*10,FALSE)&gt;99999,-3,IF(VLOOKUP($A838,Sheet1!$B$3:$AH$1266,Sheet1!J$1+(Sheet1!$A$1-1)*10,FALSE)&gt;9999,-2,IF(VLOOKUP($A838,Sheet1!$B$3:$AH$1266,Sheet1!J$1+(Sheet1!$A$1-1)*10,FALSE)&gt;999,-1,0)))))))</f>
        <v>876</v>
      </c>
      <c r="AA838" s="66">
        <f>IF(ISNA(VLOOKUP($A838,Sheet1!$B$3:$AH$1266,Sheet1!K$1+(Sheet1!$A$1-1)*10,FALSE))=TRUE,"---",IF(VLOOKUP($A838,Sheet1!$B$3:$AH$1266,Sheet1!K$1+(Sheet1!$A$1-1)*10,FALSE)="---","---", (ROUND(VLOOKUP($A838,Sheet1!$B$3:$AH$1266,Sheet1!K$1+(Sheet1!$A$1-1)*10,FALSE),IF(VLOOKUP($A838,Sheet1!$B$3:$AH$1266,Sheet1!K$1+(Sheet1!$A$1-1)*10,FALSE)&gt;99999,-3,IF(VLOOKUP($A838,Sheet1!$B$3:$AH$1266,Sheet1!K$1+(Sheet1!$A$1-1)*10,FALSE)&gt;9999,-2,IF(VLOOKUP($A838,Sheet1!$B$3:$AH$1266,Sheet1!K$1+(Sheet1!$A$1-1)*10,FALSE)&gt;999,-1,0)))))))</f>
        <v>1070</v>
      </c>
      <c r="AB838" s="66">
        <f>IF(ISNA(VLOOKUP($A838,Sheet1!$B$3:$AH$1266,Sheet1!L$1+(Sheet1!$A$1-1)*10,FALSE))=TRUE,"---",IF(VLOOKUP($A838,Sheet1!$B$3:$AH$1266,Sheet1!L$1+(Sheet1!$A$1-1)*10,FALSE)="---","---", (ROUND(VLOOKUP($A838,Sheet1!$B$3:$AH$1266,Sheet1!L$1+(Sheet1!$A$1-1)*10,FALSE),IF(VLOOKUP($A838,Sheet1!$B$3:$AH$1266,Sheet1!L$1+(Sheet1!$A$1-1)*10,FALSE)&gt;99999,-3,IF(VLOOKUP($A838,Sheet1!$B$3:$AH$1266,Sheet1!L$1+(Sheet1!$A$1-1)*10,FALSE)&gt;9999,-2,IF(VLOOKUP($A838,Sheet1!$B$3:$AH$1266,Sheet1!L$1+(Sheet1!$A$1-1)*10,FALSE)&gt;999,-1,0)))))))</f>
        <v>1270</v>
      </c>
      <c r="AC838" s="66">
        <f>IF(ISNA(VLOOKUP($A838,Sheet1!$B$3:$AH$1266,Sheet1!M$1+(Sheet1!$A$1-1)*10,FALSE))=TRUE,"---",IF(VLOOKUP($A838,Sheet1!$B$3:$AH$1266,Sheet1!M$1+(Sheet1!$A$1-1)*10,FALSE)="---","---", (ROUND(VLOOKUP($A838,Sheet1!$B$3:$AH$1266,Sheet1!M$1+(Sheet1!$A$1-1)*10,FALSE),IF(VLOOKUP($A838,Sheet1!$B$3:$AH$1266,Sheet1!M$1+(Sheet1!$A$1-1)*10,FALSE)&gt;99999,-3,IF(VLOOKUP($A838,Sheet1!$B$3:$AH$1266,Sheet1!M$1+(Sheet1!$A$1-1)*10,FALSE)&gt;9999,-2,IF(VLOOKUP($A838,Sheet1!$B$3:$AH$1266,Sheet1!M$1+(Sheet1!$A$1-1)*10,FALSE)&gt;999,-1,0)))))))</f>
        <v>1490</v>
      </c>
      <c r="AD838" s="66">
        <f>IF(ISNA(VLOOKUP($A838,Sheet1!$B$3:$AH$1266,Sheet1!N$1+(Sheet1!$A$1-1)*10,FALSE))=TRUE,"---",IF(VLOOKUP($A838,Sheet1!$B$3:$AH$1266,Sheet1!N$1+(Sheet1!$A$1-1)*10,FALSE)="---","---", (ROUND(VLOOKUP($A838,Sheet1!$B$3:$AH$1266,Sheet1!N$1+(Sheet1!$A$1-1)*10,FALSE),IF(VLOOKUP($A838,Sheet1!$B$3:$AH$1266,Sheet1!N$1+(Sheet1!$A$1-1)*10,FALSE)&gt;99999,-3,IF(VLOOKUP($A838,Sheet1!$B$3:$AH$1266,Sheet1!N$1+(Sheet1!$A$1-1)*10,FALSE)&gt;9999,-2,IF(VLOOKUP($A838,Sheet1!$B$3:$AH$1266,Sheet1!N$1+(Sheet1!$A$1-1)*10,FALSE)&gt;999,-1,0)))))))</f>
        <v>1780</v>
      </c>
    </row>
    <row r="839" spans="1:30" ht="25.5" customHeight="1" x14ac:dyDescent="0.25">
      <c r="A839" s="303" t="s">
        <v>1282</v>
      </c>
      <c r="B839" s="330" t="s">
        <v>1283</v>
      </c>
      <c r="C839" s="303">
        <v>414539</v>
      </c>
      <c r="D839" s="303">
        <v>750254</v>
      </c>
      <c r="E839" s="307" t="s">
        <v>3036</v>
      </c>
      <c r="F839" s="52" t="s">
        <v>4707</v>
      </c>
      <c r="G839" s="127" t="s">
        <v>31</v>
      </c>
      <c r="H839" s="347">
        <v>110</v>
      </c>
      <c r="I839" s="326">
        <v>17396</v>
      </c>
      <c r="J839" s="324">
        <v>9.68</v>
      </c>
      <c r="K839" s="315" t="s">
        <v>4405</v>
      </c>
      <c r="L839" s="320">
        <v>16000</v>
      </c>
      <c r="M839" s="322">
        <v>145</v>
      </c>
      <c r="N839" s="318" t="s">
        <v>145</v>
      </c>
      <c r="O839" s="299">
        <f>IF(U839&lt;&gt;"---",IF(L839&lt;W839,"&gt;50",IF(AND(L839&gt;=W839,L839&lt;=X839),(W$8-(((LOG(L839)-LOG(W839))/((LOG(X839)-LOG(W839)))*(W$8-X$8)))),IF(AND(L839&gt;=X839,L839&lt;=Y839),(X$8-(((LOG(L839)-LOG(X839))/((LOG(Y839)-LOG(X839)))*(X$8-Y$8)))),IF(AND(L839&gt;=Y839,L839&lt;=Z839),(Y$8-(((LOG(L839)-LOG(Y839))/((LOG(Z839)-LOG(Y839)))*(Y$8-Z$8)))),IF(AND(L839&gt;=Z839,L839&lt;=AA839),(Z$8-(((LOG(L839)-LOG(Z839))/((LOG(AA839)-LOG(Z839)))*(Z$8-AA$8)))),IF(AND(L839&gt;=AA839,L839&lt;=AB839),(AA$8-(((LOG(L839)-LOG(AA839))/((LOG(AB839)-LOG(AA839)))*(AA$8-AB$8)))),IF(AND(L839&gt;=AB839,L839&lt;=AC839),(AB$8-(((LOG(L839)-LOG(AB839))/((LOG(AC839)-LOG(AB839)))*(AB$8-AC$8)))),IF(AND(L839&gt;=AC839,L839&lt;=AD839),(AC$8-(((LOG(L839)-LOG(AC839))/((LOG(AD839)-LOG(AC839)))*(AC$8-AD$8)))),IF(L839&gt;AD839*1.1,"&lt;0.2",0.2))))))))),"")</f>
        <v>0.71033478017068541</v>
      </c>
      <c r="P839" s="299">
        <f>IF(O839&lt;&gt;"",VLOOKUP($A839,Sheet4!$A$2:$O$1309,14,FALSE)*100,"")</f>
        <v>0.33166991397594048</v>
      </c>
      <c r="Q839" s="299">
        <f>IF(P839&lt;&gt;"",VLOOKUP($A839,Sheet4!$A$2:$O$1309,15,FALSE)*100,"")</f>
        <v>3.2017352085042527</v>
      </c>
      <c r="R839" s="301" t="str">
        <f t="shared" si="28"/>
        <v>&gt;100, &lt;200</v>
      </c>
      <c r="S839" s="356" t="s">
        <v>4365</v>
      </c>
      <c r="T839" s="356" t="str">
        <f>IF(ISNA(VLOOKUP(A839,Sheet1!B$3:C$1266,2,FALSE)=TRUE),"NC",VLOOKUP(A839,Sheet1!B$3:C$1266,2,FALSE))</f>
        <v>Rural10</v>
      </c>
      <c r="U839" s="392">
        <f>IF(ISNA(VLOOKUP($A839,Sheet1!$B$3:$AH$1266,Sheet1!E$1+(Sheet1!$A$1-1)*10,FALSE))=TRUE,"---",IF(VLOOKUP($A839,Sheet1!$B$3:$AH$1266,Sheet1!E$1+(Sheet1!$A$1-1)*10,FALSE)="---","---", (ROUND(VLOOKUP($A839,Sheet1!$B$3:$AH$1266,Sheet1!E$1+(Sheet1!$A$1-1)*10,FALSE),IF(VLOOKUP($A839,Sheet1!$B$3:$AH$1266,Sheet1!E$1+(Sheet1!$A$1-1)*10,FALSE)&gt;99999,-3,IF(VLOOKUP($A839,Sheet1!$B$3:$AH$1266,Sheet1!E$1+(Sheet1!$A$1-1)*10,FALSE)&gt;9999,-2,IF(VLOOKUP($A839,Sheet1!$B$3:$AH$1266,Sheet1!E$1+(Sheet1!$A$1-1)*10,FALSE)&gt;999,-1,0)))))))</f>
        <v>2980</v>
      </c>
      <c r="V839" s="392">
        <f>IF(ISNA(VLOOKUP($A839,Sheet1!$B$3:$AH$1266,Sheet1!F$1+(Sheet1!$A$1-1)*10,FALSE))=TRUE,"---",IF(VLOOKUP($A839,Sheet1!$B$3:$AH$1266,Sheet1!F$1+(Sheet1!$A$1-1)*10,FALSE)="---","---", (ROUND(VLOOKUP($A839,Sheet1!$B$3:$AH$1266,Sheet1!F$1+(Sheet1!$A$1-1)*10,FALSE),IF(VLOOKUP($A839,Sheet1!$B$3:$AH$1266,Sheet1!F$1+(Sheet1!$A$1-1)*10,FALSE)&gt;99999,-3,IF(VLOOKUP($A839,Sheet1!$B$3:$AH$1266,Sheet1!F$1+(Sheet1!$A$1-1)*10,FALSE)&gt;9999,-2,IF(VLOOKUP($A839,Sheet1!$B$3:$AH$1266,Sheet1!F$1+(Sheet1!$A$1-1)*10,FALSE)&gt;999,-1,0)))))))</f>
        <v>3490</v>
      </c>
      <c r="W839" s="392">
        <f>IF(ISNA(VLOOKUP($A839,Sheet1!$B$3:$AH$1266,Sheet1!G$1+(Sheet1!$A$1-1)*10,FALSE))=TRUE,"---",IF(VLOOKUP($A839,Sheet1!$B$3:$AH$1266,Sheet1!G$1+(Sheet1!$A$1-1)*10,FALSE)="---","---", (ROUND(VLOOKUP($A839,Sheet1!$B$3:$AH$1266,Sheet1!G$1+(Sheet1!$A$1-1)*10,FALSE),IF(VLOOKUP($A839,Sheet1!$B$3:$AH$1266,Sheet1!G$1+(Sheet1!$A$1-1)*10,FALSE)&gt;99999,-3,IF(VLOOKUP($A839,Sheet1!$B$3:$AH$1266,Sheet1!G$1+(Sheet1!$A$1-1)*10,FALSE)&gt;9999,-2,IF(VLOOKUP($A839,Sheet1!$B$3:$AH$1266,Sheet1!G$1+(Sheet1!$A$1-1)*10,FALSE)&gt;999,-1,0)))))))</f>
        <v>4210</v>
      </c>
      <c r="X839" s="392">
        <f>IF(ISNA(VLOOKUP($A839,Sheet1!$B$3:$AH$1266,Sheet1!H$1+(Sheet1!$A$1-1)*10,FALSE))=TRUE,"---",IF(VLOOKUP($A839,Sheet1!$B$3:$AH$1266,Sheet1!H$1+(Sheet1!$A$1-1)*10,FALSE)="---","---", (ROUND(VLOOKUP($A839,Sheet1!$B$3:$AH$1266,Sheet1!H$1+(Sheet1!$A$1-1)*10,FALSE),IF(VLOOKUP($A839,Sheet1!$B$3:$AH$1266,Sheet1!H$1+(Sheet1!$A$1-1)*10,FALSE)&gt;99999,-3,IF(VLOOKUP($A839,Sheet1!$B$3:$AH$1266,Sheet1!H$1+(Sheet1!$A$1-1)*10,FALSE)&gt;9999,-2,IF(VLOOKUP($A839,Sheet1!$B$3:$AH$1266,Sheet1!H$1+(Sheet1!$A$1-1)*10,FALSE)&gt;999,-1,0)))))))</f>
        <v>6210</v>
      </c>
      <c r="Y839" s="392">
        <f>IF(ISNA(VLOOKUP($A839,Sheet1!$B$3:$AH$1266,Sheet1!I$1+(Sheet1!$A$1-1)*10,FALSE))=TRUE,"---",IF(VLOOKUP($A839,Sheet1!$B$3:$AH$1266,Sheet1!I$1+(Sheet1!$A$1-1)*10,FALSE)="---","---", (ROUND(VLOOKUP($A839,Sheet1!$B$3:$AH$1266,Sheet1!I$1+(Sheet1!$A$1-1)*10,FALSE),IF(VLOOKUP($A839,Sheet1!$B$3:$AH$1266,Sheet1!I$1+(Sheet1!$A$1-1)*10,FALSE)&gt;99999,-3,IF(VLOOKUP($A839,Sheet1!$B$3:$AH$1266,Sheet1!I$1+(Sheet1!$A$1-1)*10,FALSE)&gt;9999,-2,IF(VLOOKUP($A839,Sheet1!$B$3:$AH$1266,Sheet1!I$1+(Sheet1!$A$1-1)*10,FALSE)&gt;999,-1,0)))))))</f>
        <v>7810</v>
      </c>
      <c r="Z839" s="392">
        <f>IF(ISNA(VLOOKUP($A839,Sheet1!$B$3:$AH$1266,Sheet1!J$1+(Sheet1!$A$1-1)*10,FALSE))=TRUE,"---",IF(VLOOKUP($A839,Sheet1!$B$3:$AH$1266,Sheet1!J$1+(Sheet1!$A$1-1)*10,FALSE)="---","---", (ROUND(VLOOKUP($A839,Sheet1!$B$3:$AH$1266,Sheet1!J$1+(Sheet1!$A$1-1)*10,FALSE),IF(VLOOKUP($A839,Sheet1!$B$3:$AH$1266,Sheet1!J$1+(Sheet1!$A$1-1)*10,FALSE)&gt;99999,-3,IF(VLOOKUP($A839,Sheet1!$B$3:$AH$1266,Sheet1!J$1+(Sheet1!$A$1-1)*10,FALSE)&gt;9999,-2,IF(VLOOKUP($A839,Sheet1!$B$3:$AH$1266,Sheet1!J$1+(Sheet1!$A$1-1)*10,FALSE)&gt;999,-1,0)))))))</f>
        <v>10200</v>
      </c>
      <c r="AA839" s="392">
        <f>IF(ISNA(VLOOKUP($A839,Sheet1!$B$3:$AH$1266,Sheet1!K$1+(Sheet1!$A$1-1)*10,FALSE))=TRUE,"---",IF(VLOOKUP($A839,Sheet1!$B$3:$AH$1266,Sheet1!K$1+(Sheet1!$A$1-1)*10,FALSE)="---","---", (ROUND(VLOOKUP($A839,Sheet1!$B$3:$AH$1266,Sheet1!K$1+(Sheet1!$A$1-1)*10,FALSE),IF(VLOOKUP($A839,Sheet1!$B$3:$AH$1266,Sheet1!K$1+(Sheet1!$A$1-1)*10,FALSE)&gt;99999,-3,IF(VLOOKUP($A839,Sheet1!$B$3:$AH$1266,Sheet1!K$1+(Sheet1!$A$1-1)*10,FALSE)&gt;9999,-2,IF(VLOOKUP($A839,Sheet1!$B$3:$AH$1266,Sheet1!K$1+(Sheet1!$A$1-1)*10,FALSE)&gt;999,-1,0)))))))</f>
        <v>12300</v>
      </c>
      <c r="AB839" s="392">
        <f>IF(ISNA(VLOOKUP($A839,Sheet1!$B$3:$AH$1266,Sheet1!L$1+(Sheet1!$A$1-1)*10,FALSE))=TRUE,"---",IF(VLOOKUP($A839,Sheet1!$B$3:$AH$1266,Sheet1!L$1+(Sheet1!$A$1-1)*10,FALSE)="---","---", (ROUND(VLOOKUP($A839,Sheet1!$B$3:$AH$1266,Sheet1!L$1+(Sheet1!$A$1-1)*10,FALSE),IF(VLOOKUP($A839,Sheet1!$B$3:$AH$1266,Sheet1!L$1+(Sheet1!$A$1-1)*10,FALSE)&gt;99999,-3,IF(VLOOKUP($A839,Sheet1!$B$3:$AH$1266,Sheet1!L$1+(Sheet1!$A$1-1)*10,FALSE)&gt;9999,-2,IF(VLOOKUP($A839,Sheet1!$B$3:$AH$1266,Sheet1!L$1+(Sheet1!$A$1-1)*10,FALSE)&gt;999,-1,0)))))))</f>
        <v>14600</v>
      </c>
      <c r="AC839" s="392">
        <f>IF(ISNA(VLOOKUP($A839,Sheet1!$B$3:$AH$1266,Sheet1!M$1+(Sheet1!$A$1-1)*10,FALSE))=TRUE,"---",IF(VLOOKUP($A839,Sheet1!$B$3:$AH$1266,Sheet1!M$1+(Sheet1!$A$1-1)*10,FALSE)="---","---", (ROUND(VLOOKUP($A839,Sheet1!$B$3:$AH$1266,Sheet1!M$1+(Sheet1!$A$1-1)*10,FALSE),IF(VLOOKUP($A839,Sheet1!$B$3:$AH$1266,Sheet1!M$1+(Sheet1!$A$1-1)*10,FALSE)&gt;99999,-3,IF(VLOOKUP($A839,Sheet1!$B$3:$AH$1266,Sheet1!M$1+(Sheet1!$A$1-1)*10,FALSE)&gt;9999,-2,IF(VLOOKUP($A839,Sheet1!$B$3:$AH$1266,Sheet1!M$1+(Sheet1!$A$1-1)*10,FALSE)&gt;999,-1,0)))))))</f>
        <v>17100</v>
      </c>
      <c r="AD839" s="392">
        <f>IF(ISNA(VLOOKUP($A839,Sheet1!$B$3:$AH$1266,Sheet1!N$1+(Sheet1!$A$1-1)*10,FALSE))=TRUE,"---",IF(VLOOKUP($A839,Sheet1!$B$3:$AH$1266,Sheet1!N$1+(Sheet1!$A$1-1)*10,FALSE)="---","---", (ROUND(VLOOKUP($A839,Sheet1!$B$3:$AH$1266,Sheet1!N$1+(Sheet1!$A$1-1)*10,FALSE),IF(VLOOKUP($A839,Sheet1!$B$3:$AH$1266,Sheet1!N$1+(Sheet1!$A$1-1)*10,FALSE)&gt;99999,-3,IF(VLOOKUP($A839,Sheet1!$B$3:$AH$1266,Sheet1!N$1+(Sheet1!$A$1-1)*10,FALSE)&gt;9999,-2,IF(VLOOKUP($A839,Sheet1!$B$3:$AH$1266,Sheet1!N$1+(Sheet1!$A$1-1)*10,FALSE)&gt;999,-1,0)))))))</f>
        <v>20500</v>
      </c>
    </row>
    <row r="840" spans="1:30" ht="25.5" customHeight="1" x14ac:dyDescent="0.25">
      <c r="A840" s="303"/>
      <c r="B840" s="331"/>
      <c r="C840" s="303"/>
      <c r="D840" s="303"/>
      <c r="E840" s="307"/>
      <c r="F840" s="52" t="s">
        <v>4708</v>
      </c>
      <c r="G840" s="127" t="s">
        <v>286</v>
      </c>
      <c r="H840" s="347"/>
      <c r="I840" s="327"/>
      <c r="J840" s="325"/>
      <c r="K840" s="316"/>
      <c r="L840" s="321"/>
      <c r="M840" s="323"/>
      <c r="N840" s="319"/>
      <c r="O840" s="317" t="e">
        <f>IF(U840&lt;&gt;"---",IF(L840&lt;W840,"&gt;50",IF(AND(L840&gt;=W840,L840&lt;=X840),(W$8-(((LOG(L840)-LOG(W840))/((LOG(X840)-LOG(W840)))*(W$8-X$8)))),IF(AND(L840&gt;=X840,L840&lt;=Y840),(X$8-(((LOG(L840)-LOG(X840))/((LOG(Y840)-LOG(X840)))*(X$8-Y$8)))),IF(AND(L840&gt;=Y840,L840&lt;=Z840),(Y$8-(((LOG(L840)-LOG(Y840))/((LOG(Z840)-LOG(Y840)))*(Y$8-Z$8)))),IF(AND(L840&gt;=Z840,L840&lt;=AA840),(Z$8-(((LOG(L840)-LOG(Z840))/((LOG(AA840)-LOG(Z840)))*(Z$8-AA$8)))),IF(AND(L840&gt;=AA840,L840&lt;=AB840),(AA$8-(((LOG(L840)-LOG(AA840))/((LOG(AB840)-LOG(AA840)))*(AA$8-AB$8)))),IF(AND(L840&gt;=AB840,L840&lt;=AC840),(AB$8-(((LOG(L840)-LOG(AB840))/((LOG(AC840)-LOG(AB840)))*(AB$8-AC$8)))),IF(AND(L840&gt;=AC840,L840&lt;=AD840),(AC$8-(((LOG(L840)-LOG(AC840))/((LOG(AD840)-LOG(AC840)))*(AC$8-AD$8)))),IF(L840&gt;AD840*1.1,"&lt;0.2",0.2))))))))),"")</f>
        <v>#NUM!</v>
      </c>
      <c r="P840" s="317" t="e">
        <f>IF(O840&lt;&gt;"",VLOOKUP($A840,Sheet4!$A$2:$O$1309,14,FALSE)*100,"")</f>
        <v>#NUM!</v>
      </c>
      <c r="Q840" s="317" t="e">
        <f>IF(P840&lt;&gt;"",VLOOKUP($A840,Sheet4!$A$2:$O$1309,15,FALSE)*100,"")</f>
        <v>#NUM!</v>
      </c>
      <c r="R840" s="356" t="e">
        <f t="shared" si="28"/>
        <v>#NUM!</v>
      </c>
      <c r="S840" s="356"/>
      <c r="T840" s="356"/>
      <c r="U840" s="392"/>
      <c r="V840" s="392"/>
      <c r="W840" s="392"/>
      <c r="X840" s="392"/>
      <c r="Y840" s="392"/>
      <c r="Z840" s="392"/>
      <c r="AA840" s="392"/>
      <c r="AB840" s="392"/>
      <c r="AC840" s="392"/>
      <c r="AD840" s="392"/>
    </row>
    <row r="841" spans="1:30" ht="25.5" customHeight="1" x14ac:dyDescent="0.25">
      <c r="A841" s="133" t="s">
        <v>1284</v>
      </c>
      <c r="B841" s="203" t="s">
        <v>1285</v>
      </c>
      <c r="C841" s="133">
        <v>414524</v>
      </c>
      <c r="D841" s="133">
        <v>750327</v>
      </c>
      <c r="E841" s="204" t="s">
        <v>1238</v>
      </c>
      <c r="F841" s="117" t="s">
        <v>4419</v>
      </c>
      <c r="G841" s="118" t="s">
        <v>31</v>
      </c>
      <c r="H841" s="166">
        <v>1820</v>
      </c>
      <c r="I841" s="119">
        <v>38896</v>
      </c>
      <c r="J841" s="120">
        <v>20.38</v>
      </c>
      <c r="K841" s="118" t="s">
        <v>186</v>
      </c>
      <c r="L841" s="122">
        <v>144000</v>
      </c>
      <c r="M841" s="123">
        <v>79.099999999999994</v>
      </c>
      <c r="N841" s="118" t="s">
        <v>92</v>
      </c>
      <c r="O841" s="71">
        <f>(AB$8-(((LOG(L841)-LOG(AB841))/((LOG(AD841)-LOG(AB841)))*(AB$8-AD$8))))</f>
        <v>0.86727952602626268</v>
      </c>
      <c r="P841" s="71">
        <f>IF(O841&lt;&gt;"",VLOOKUP($A841,Sheet4!$A$2:$O$1309,14,FALSE)*100,"")</f>
        <v>0.50627419248587824</v>
      </c>
      <c r="Q841" s="71">
        <f>IF(P841&lt;&gt;"",VLOOKUP($A841,Sheet4!$A$2:$O$1309,15,FALSE)*100,"")</f>
        <v>4.8500003851243756</v>
      </c>
      <c r="R841" s="73" t="s">
        <v>4339</v>
      </c>
      <c r="S841" s="63" t="s">
        <v>4365</v>
      </c>
      <c r="T841" s="63" t="str">
        <f>IF(ISNA(VLOOKUP(A841,Sheet1!B$3:C$1266,2,FALSE)=TRUE),"NC",VLOOKUP(A841,Sheet1!B$3:C$1266,2,FALSE))</f>
        <v>Regulated</v>
      </c>
      <c r="U841" s="66"/>
      <c r="V841" s="66"/>
      <c r="W841" s="76">
        <v>40100</v>
      </c>
      <c r="X841" s="76">
        <v>62300</v>
      </c>
      <c r="Y841" s="76">
        <v>78600</v>
      </c>
      <c r="Z841" s="76">
        <v>101000</v>
      </c>
      <c r="AA841" s="76">
        <v>118000</v>
      </c>
      <c r="AB841" s="76">
        <v>137000</v>
      </c>
      <c r="AC841" s="76"/>
      <c r="AD841" s="76">
        <v>185000</v>
      </c>
    </row>
    <row r="842" spans="1:30" ht="25.5" customHeight="1" x14ac:dyDescent="0.25">
      <c r="A842" s="125" t="s">
        <v>1286</v>
      </c>
      <c r="B842" s="126" t="s">
        <v>1287</v>
      </c>
      <c r="C842" s="125">
        <v>413350</v>
      </c>
      <c r="D842" s="125">
        <v>750052</v>
      </c>
      <c r="E842" s="70" t="s">
        <v>3036</v>
      </c>
      <c r="F842" s="52" t="s">
        <v>4709</v>
      </c>
      <c r="G842" s="127" t="s">
        <v>31</v>
      </c>
      <c r="H842" s="128">
        <v>45.6</v>
      </c>
      <c r="I842" s="112">
        <v>20320</v>
      </c>
      <c r="J842" s="113">
        <v>9.08</v>
      </c>
      <c r="K842" s="114" t="s">
        <v>4405</v>
      </c>
      <c r="L842" s="115">
        <v>6850</v>
      </c>
      <c r="M842" s="116">
        <v>150</v>
      </c>
      <c r="N842" s="127" t="s">
        <v>17</v>
      </c>
      <c r="O842" s="68">
        <f>IF(U842&lt;&gt;"---",IF(L842&lt;W842,"&gt;50",IF(AND(L842&gt;=W842,L842&lt;=X842),(W$8-(((LOG(L842)-LOG(W842))/((LOG(X842)-LOG(W842)))*(W$8-X$8)))),IF(AND(L842&gt;=X842,L842&lt;=Y842),(X$8-(((LOG(L842)-LOG(X842))/((LOG(Y842)-LOG(X842)))*(X$8-Y$8)))),IF(AND(L842&gt;=Y842,L842&lt;=Z842),(Y$8-(((LOG(L842)-LOG(Y842))/((LOG(Z842)-LOG(Y842)))*(Y$8-Z$8)))),IF(AND(L842&gt;=Z842,L842&lt;=AA842),(Z$8-(((LOG(L842)-LOG(Z842))/((LOG(AA842)-LOG(Z842)))*(Z$8-AA$8)))),IF(AND(L842&gt;=AA842,L842&lt;=AB842),(AA$8-(((LOG(L842)-LOG(AA842))/((LOG(AB842)-LOG(AA842)))*(AA$8-AB$8)))),IF(AND(L842&gt;=AB842,L842&lt;=AC842),(AB$8-(((LOG(L842)-LOG(AB842))/((LOG(AC842)-LOG(AB842)))*(AB$8-AC$8)))),IF(AND(L842&gt;=AC842,L842&lt;=AD842),(AC$8-(((LOG(L842)-LOG(AC842))/((LOG(AD842)-LOG(AC842)))*(AC$8-AD$8)))),IF(L842&gt;AD842*1.1,"&lt;0.2",0.2))))))))),"")</f>
        <v>0.45661517142443192</v>
      </c>
      <c r="P842" s="68">
        <f>IF(O842&lt;&gt;"",VLOOKUP($A842,Sheet4!$A$2:$O$1309,14,FALSE)*100,"")</f>
        <v>0.65045261304325086</v>
      </c>
      <c r="Q842" s="68">
        <f>IF(P842&lt;&gt;"",VLOOKUP($A842,Sheet4!$A$2:$O$1309,15,FALSE)*100,"")</f>
        <v>6.1920006201743423</v>
      </c>
      <c r="R842" s="74" t="str">
        <f t="shared" si="28"/>
        <v>200</v>
      </c>
      <c r="S842" s="64" t="s">
        <v>4365</v>
      </c>
      <c r="T842" s="64" t="str">
        <f>IF(ISNA(VLOOKUP(A842,Sheet1!B$3:C$1266,2,FALSE)=TRUE),"NC",VLOOKUP(A842,Sheet1!B$3:C$1266,2,FALSE))</f>
        <v>Rural10</v>
      </c>
      <c r="U842" s="65">
        <f>IF(ISNA(VLOOKUP($A842,Sheet1!$B$3:$AH$1266,Sheet1!E$1+(Sheet1!$A$1-1)*10,FALSE))=TRUE,"---",IF(VLOOKUP($A842,Sheet1!$B$3:$AH$1266,Sheet1!E$1+(Sheet1!$A$1-1)*10,FALSE)="---","---", (ROUND(VLOOKUP($A842,Sheet1!$B$3:$AH$1266,Sheet1!E$1+(Sheet1!$A$1-1)*10,FALSE),IF(VLOOKUP($A842,Sheet1!$B$3:$AH$1266,Sheet1!E$1+(Sheet1!$A$1-1)*10,FALSE)&gt;99999,-3,IF(VLOOKUP($A842,Sheet1!$B$3:$AH$1266,Sheet1!E$1+(Sheet1!$A$1-1)*10,FALSE)&gt;9999,-2,IF(VLOOKUP($A842,Sheet1!$B$3:$AH$1266,Sheet1!E$1+(Sheet1!$A$1-1)*10,FALSE)&gt;999,-1,0)))))))</f>
        <v>753</v>
      </c>
      <c r="V842" s="65">
        <f>IF(ISNA(VLOOKUP($A842,Sheet1!$B$3:$AH$1266,Sheet1!F$1+(Sheet1!$A$1-1)*10,FALSE))=TRUE,"---",IF(VLOOKUP($A842,Sheet1!$B$3:$AH$1266,Sheet1!F$1+(Sheet1!$A$1-1)*10,FALSE)="---","---", (ROUND(VLOOKUP($A842,Sheet1!$B$3:$AH$1266,Sheet1!F$1+(Sheet1!$A$1-1)*10,FALSE),IF(VLOOKUP($A842,Sheet1!$B$3:$AH$1266,Sheet1!F$1+(Sheet1!$A$1-1)*10,FALSE)&gt;99999,-3,IF(VLOOKUP($A842,Sheet1!$B$3:$AH$1266,Sheet1!F$1+(Sheet1!$A$1-1)*10,FALSE)&gt;9999,-2,IF(VLOOKUP($A842,Sheet1!$B$3:$AH$1266,Sheet1!F$1+(Sheet1!$A$1-1)*10,FALSE)&gt;999,-1,0)))))))</f>
        <v>928</v>
      </c>
      <c r="W842" s="65">
        <f>IF(ISNA(VLOOKUP($A842,Sheet1!$B$3:$AH$1266,Sheet1!G$1+(Sheet1!$A$1-1)*10,FALSE))=TRUE,"---",IF(VLOOKUP($A842,Sheet1!$B$3:$AH$1266,Sheet1!G$1+(Sheet1!$A$1-1)*10,FALSE)="---","---", (ROUND(VLOOKUP($A842,Sheet1!$B$3:$AH$1266,Sheet1!G$1+(Sheet1!$A$1-1)*10,FALSE),IF(VLOOKUP($A842,Sheet1!$B$3:$AH$1266,Sheet1!G$1+(Sheet1!$A$1-1)*10,FALSE)&gt;99999,-3,IF(VLOOKUP($A842,Sheet1!$B$3:$AH$1266,Sheet1!G$1+(Sheet1!$A$1-1)*10,FALSE)&gt;9999,-2,IF(VLOOKUP($A842,Sheet1!$B$3:$AH$1266,Sheet1!G$1+(Sheet1!$A$1-1)*10,FALSE)&gt;999,-1,0)))))))</f>
        <v>1130</v>
      </c>
      <c r="X842" s="65">
        <f>IF(ISNA(VLOOKUP($A842,Sheet1!$B$3:$AH$1266,Sheet1!H$1+(Sheet1!$A$1-1)*10,FALSE))=TRUE,"---",IF(VLOOKUP($A842,Sheet1!$B$3:$AH$1266,Sheet1!H$1+(Sheet1!$A$1-1)*10,FALSE)="---","---", (ROUND(VLOOKUP($A842,Sheet1!$B$3:$AH$1266,Sheet1!H$1+(Sheet1!$A$1-1)*10,FALSE),IF(VLOOKUP($A842,Sheet1!$B$3:$AH$1266,Sheet1!H$1+(Sheet1!$A$1-1)*10,FALSE)&gt;99999,-3,IF(VLOOKUP($A842,Sheet1!$B$3:$AH$1266,Sheet1!H$1+(Sheet1!$A$1-1)*10,FALSE)&gt;9999,-2,IF(VLOOKUP($A842,Sheet1!$B$3:$AH$1266,Sheet1!H$1+(Sheet1!$A$1-1)*10,FALSE)&gt;999,-1,0)))))))</f>
        <v>1900</v>
      </c>
      <c r="Y842" s="65">
        <f>IF(ISNA(VLOOKUP($A842,Sheet1!$B$3:$AH$1266,Sheet1!I$1+(Sheet1!$A$1-1)*10,FALSE))=TRUE,"---",IF(VLOOKUP($A842,Sheet1!$B$3:$AH$1266,Sheet1!I$1+(Sheet1!$A$1-1)*10,FALSE)="---","---", (ROUND(VLOOKUP($A842,Sheet1!$B$3:$AH$1266,Sheet1!I$1+(Sheet1!$A$1-1)*10,FALSE),IF(VLOOKUP($A842,Sheet1!$B$3:$AH$1266,Sheet1!I$1+(Sheet1!$A$1-1)*10,FALSE)&gt;99999,-3,IF(VLOOKUP($A842,Sheet1!$B$3:$AH$1266,Sheet1!I$1+(Sheet1!$A$1-1)*10,FALSE)&gt;9999,-2,IF(VLOOKUP($A842,Sheet1!$B$3:$AH$1266,Sheet1!I$1+(Sheet1!$A$1-1)*10,FALSE)&gt;999,-1,0)))))))</f>
        <v>2610</v>
      </c>
      <c r="Z842" s="65">
        <f>IF(ISNA(VLOOKUP($A842,Sheet1!$B$3:$AH$1266,Sheet1!J$1+(Sheet1!$A$1-1)*10,FALSE))=TRUE,"---",IF(VLOOKUP($A842,Sheet1!$B$3:$AH$1266,Sheet1!J$1+(Sheet1!$A$1-1)*10,FALSE)="---","---", (ROUND(VLOOKUP($A842,Sheet1!$B$3:$AH$1266,Sheet1!J$1+(Sheet1!$A$1-1)*10,FALSE),IF(VLOOKUP($A842,Sheet1!$B$3:$AH$1266,Sheet1!J$1+(Sheet1!$A$1-1)*10,FALSE)&gt;99999,-3,IF(VLOOKUP($A842,Sheet1!$B$3:$AH$1266,Sheet1!J$1+(Sheet1!$A$1-1)*10,FALSE)&gt;9999,-2,IF(VLOOKUP($A842,Sheet1!$B$3:$AH$1266,Sheet1!J$1+(Sheet1!$A$1-1)*10,FALSE)&gt;999,-1,0)))))))</f>
        <v>3700</v>
      </c>
      <c r="AA842" s="65">
        <f>IF(ISNA(VLOOKUP($A842,Sheet1!$B$3:$AH$1266,Sheet1!K$1+(Sheet1!$A$1-1)*10,FALSE))=TRUE,"---",IF(VLOOKUP($A842,Sheet1!$B$3:$AH$1266,Sheet1!K$1+(Sheet1!$A$1-1)*10,FALSE)="---","---", (ROUND(VLOOKUP($A842,Sheet1!$B$3:$AH$1266,Sheet1!K$1+(Sheet1!$A$1-1)*10,FALSE),IF(VLOOKUP($A842,Sheet1!$B$3:$AH$1266,Sheet1!K$1+(Sheet1!$A$1-1)*10,FALSE)&gt;99999,-3,IF(VLOOKUP($A842,Sheet1!$B$3:$AH$1266,Sheet1!K$1+(Sheet1!$A$1-1)*10,FALSE)&gt;9999,-2,IF(VLOOKUP($A842,Sheet1!$B$3:$AH$1266,Sheet1!K$1+(Sheet1!$A$1-1)*10,FALSE)&gt;999,-1,0)))))))</f>
        <v>4630</v>
      </c>
      <c r="AB842" s="65">
        <f>IF(ISNA(VLOOKUP($A842,Sheet1!$B$3:$AH$1266,Sheet1!L$1+(Sheet1!$A$1-1)*10,FALSE))=TRUE,"---",IF(VLOOKUP($A842,Sheet1!$B$3:$AH$1266,Sheet1!L$1+(Sheet1!$A$1-1)*10,FALSE)="---","---", (ROUND(VLOOKUP($A842,Sheet1!$B$3:$AH$1266,Sheet1!L$1+(Sheet1!$A$1-1)*10,FALSE),IF(VLOOKUP($A842,Sheet1!$B$3:$AH$1266,Sheet1!L$1+(Sheet1!$A$1-1)*10,FALSE)&gt;99999,-3,IF(VLOOKUP($A842,Sheet1!$B$3:$AH$1266,Sheet1!L$1+(Sheet1!$A$1-1)*10,FALSE)&gt;9999,-2,IF(VLOOKUP($A842,Sheet1!$B$3:$AH$1266,Sheet1!L$1+(Sheet1!$A$1-1)*10,FALSE)&gt;999,-1,0)))))))</f>
        <v>5610</v>
      </c>
      <c r="AC842" s="65">
        <f>IF(ISNA(VLOOKUP($A842,Sheet1!$B$3:$AH$1266,Sheet1!M$1+(Sheet1!$A$1-1)*10,FALSE))=TRUE,"---",IF(VLOOKUP($A842,Sheet1!$B$3:$AH$1266,Sheet1!M$1+(Sheet1!$A$1-1)*10,FALSE)="---","---", (ROUND(VLOOKUP($A842,Sheet1!$B$3:$AH$1266,Sheet1!M$1+(Sheet1!$A$1-1)*10,FALSE),IF(VLOOKUP($A842,Sheet1!$B$3:$AH$1266,Sheet1!M$1+(Sheet1!$A$1-1)*10,FALSE)&gt;99999,-3,IF(VLOOKUP($A842,Sheet1!$B$3:$AH$1266,Sheet1!M$1+(Sheet1!$A$1-1)*10,FALSE)&gt;9999,-2,IF(VLOOKUP($A842,Sheet1!$B$3:$AH$1266,Sheet1!M$1+(Sheet1!$A$1-1)*10,FALSE)&gt;999,-1,0)))))))</f>
        <v>6660</v>
      </c>
      <c r="AD842" s="65">
        <f>IF(ISNA(VLOOKUP($A842,Sheet1!$B$3:$AH$1266,Sheet1!N$1+(Sheet1!$A$1-1)*10,FALSE))=TRUE,"---",IF(VLOOKUP($A842,Sheet1!$B$3:$AH$1266,Sheet1!N$1+(Sheet1!$A$1-1)*10,FALSE)="---","---", (ROUND(VLOOKUP($A842,Sheet1!$B$3:$AH$1266,Sheet1!N$1+(Sheet1!$A$1-1)*10,FALSE),IF(VLOOKUP($A842,Sheet1!$B$3:$AH$1266,Sheet1!N$1+(Sheet1!$A$1-1)*10,FALSE)&gt;99999,-3,IF(VLOOKUP($A842,Sheet1!$B$3:$AH$1266,Sheet1!N$1+(Sheet1!$A$1-1)*10,FALSE)&gt;9999,-2,IF(VLOOKUP($A842,Sheet1!$B$3:$AH$1266,Sheet1!N$1+(Sheet1!$A$1-1)*10,FALSE)&gt;999,-1,0)))))))</f>
        <v>8090</v>
      </c>
    </row>
    <row r="843" spans="1:30" ht="25.5" customHeight="1" x14ac:dyDescent="0.25">
      <c r="A843" s="304" t="s">
        <v>1288</v>
      </c>
      <c r="B843" s="393" t="s">
        <v>1289</v>
      </c>
      <c r="C843" s="304">
        <v>413032</v>
      </c>
      <c r="D843" s="304">
        <v>745909</v>
      </c>
      <c r="E843" s="305" t="s">
        <v>3036</v>
      </c>
      <c r="F843" s="345" t="s">
        <v>4710</v>
      </c>
      <c r="G843" s="402" t="s">
        <v>31</v>
      </c>
      <c r="H843" s="437">
        <v>2020</v>
      </c>
      <c r="I843" s="119">
        <v>38896</v>
      </c>
      <c r="J843" s="120">
        <v>28.97</v>
      </c>
      <c r="K843" s="118" t="s">
        <v>24</v>
      </c>
      <c r="L843" s="122">
        <v>151000</v>
      </c>
      <c r="M843" s="123">
        <v>74.8</v>
      </c>
      <c r="N843" s="118" t="s">
        <v>761</v>
      </c>
      <c r="O843" s="71">
        <f>(AB$8-(((LOG(L843)-LOG(AB843))/((LOG(AD843)-LOG(AB843)))*(AB$8-AD$8))))</f>
        <v>0.82480537400226062</v>
      </c>
      <c r="P843" s="71">
        <f>IF(O843&lt;&gt;"",VLOOKUP($A843,Sheet4!$A$2:$O$1309,14,FALSE)*100,"")</f>
        <v>0.37994644666760058</v>
      </c>
      <c r="Q843" s="71">
        <f>IF(P843&lt;&gt;"",VLOOKUP($A843,Sheet4!$A$2:$O$1309,15,FALSE)*100,"")</f>
        <v>3.6600108319001512</v>
      </c>
      <c r="R843" s="73" t="s">
        <v>4339</v>
      </c>
      <c r="S843" s="357" t="s">
        <v>4365</v>
      </c>
      <c r="T843" s="357" t="str">
        <f>IF(ISNA(VLOOKUP(A843,Sheet1!B$3:C$1266,2,FALSE)=TRUE),"NC",VLOOKUP(A843,Sheet1!B$3:C$1266,2,FALSE))</f>
        <v>Regulated</v>
      </c>
      <c r="U843" s="385"/>
      <c r="V843" s="385"/>
      <c r="W843" s="483">
        <v>44100</v>
      </c>
      <c r="X843" s="483">
        <v>67100</v>
      </c>
      <c r="Y843" s="483">
        <v>83600</v>
      </c>
      <c r="Z843" s="483">
        <v>106000</v>
      </c>
      <c r="AA843" s="483">
        <v>124000</v>
      </c>
      <c r="AB843" s="483">
        <v>142000</v>
      </c>
      <c r="AC843" s="385"/>
      <c r="AD843" s="483">
        <v>188000</v>
      </c>
    </row>
    <row r="844" spans="1:30" ht="25.5" customHeight="1" x14ac:dyDescent="0.25">
      <c r="A844" s="304"/>
      <c r="B844" s="346"/>
      <c r="C844" s="304"/>
      <c r="D844" s="304"/>
      <c r="E844" s="305" t="e">
        <v>#N/A</v>
      </c>
      <c r="F844" s="346"/>
      <c r="G844" s="403"/>
      <c r="H844" s="437"/>
      <c r="I844" s="119">
        <v>20320</v>
      </c>
      <c r="J844" s="120">
        <v>26.4</v>
      </c>
      <c r="K844" s="118" t="s">
        <v>14</v>
      </c>
      <c r="L844" s="122">
        <v>130000</v>
      </c>
      <c r="M844" s="123">
        <v>64.400000000000006</v>
      </c>
      <c r="N844" s="118" t="s">
        <v>1290</v>
      </c>
      <c r="O844" s="71" t="s">
        <v>4405</v>
      </c>
      <c r="P844" s="71" t="s">
        <v>4405</v>
      </c>
      <c r="Q844" s="71" t="s">
        <v>4405</v>
      </c>
      <c r="R844" s="73" t="s">
        <v>4405</v>
      </c>
      <c r="S844" s="357" t="e">
        <v>#N/A</v>
      </c>
      <c r="T844" s="357" t="str">
        <f>IF(ISNA(VLOOKUP(A844,Sheet1!B$3:C$1266,2,FALSE)=TRUE),"ND",VLOOKUP(A844,Sheet1!B$3:C$1266,2,FALSE))</f>
        <v>ND</v>
      </c>
      <c r="U844" s="385"/>
      <c r="V844" s="385"/>
      <c r="W844" s="483" t="str">
        <f>IF(ISNA(VLOOKUP($A844,Sheet1!$B$3:$AH$1266,Sheet1!G$1+(Sheet1!$A$1-1)*10,FALSE))=TRUE,"---",IF(VLOOKUP($A844,Sheet1!$B$3:$AH$1266,Sheet1!G$1+(Sheet1!$A$1-1)*10,FALSE)="---","---", (ROUND(VLOOKUP($A844,Sheet1!$B$3:$AH$1266,Sheet1!G$1+(Sheet1!$A$1-1)*10,FALSE),IF(VLOOKUP($A844,Sheet1!$B$3:$AH$1266,Sheet1!G$1+(Sheet1!$A$1-1)*10,FALSE)&gt;99999,-3,IF(VLOOKUP($A844,Sheet1!$B$3:$AH$1266,Sheet1!G$1+(Sheet1!$A$1-1)*10,FALSE)&gt;9999,-2,IF(VLOOKUP($A844,Sheet1!$B$3:$AH$1266,Sheet1!G$1+(Sheet1!$A$1-1)*10,FALSE)&gt;999,-1,0)))))))</f>
        <v>---</v>
      </c>
      <c r="X844" s="483" t="str">
        <f>IF(ISNA(VLOOKUP($A844,Sheet1!$B$3:$AH$1266,Sheet1!H$1+(Sheet1!$A$1-1)*10,FALSE))=TRUE,"---",IF(VLOOKUP($A844,Sheet1!$B$3:$AH$1266,Sheet1!H$1+(Sheet1!$A$1-1)*10,FALSE)="---","---", (ROUND(VLOOKUP($A844,Sheet1!$B$3:$AH$1266,Sheet1!H$1+(Sheet1!$A$1-1)*10,FALSE),IF(VLOOKUP($A844,Sheet1!$B$3:$AH$1266,Sheet1!H$1+(Sheet1!$A$1-1)*10,FALSE)&gt;99999,-3,IF(VLOOKUP($A844,Sheet1!$B$3:$AH$1266,Sheet1!H$1+(Sheet1!$A$1-1)*10,FALSE)&gt;9999,-2,IF(VLOOKUP($A844,Sheet1!$B$3:$AH$1266,Sheet1!H$1+(Sheet1!$A$1-1)*10,FALSE)&gt;999,-1,0)))))))</f>
        <v>---</v>
      </c>
      <c r="Y844" s="483" t="str">
        <f>IF(ISNA(VLOOKUP($A844,Sheet1!$B$3:$AH$1266,Sheet1!I$1+(Sheet1!$A$1-1)*10,FALSE))=TRUE,"---",IF(VLOOKUP($A844,Sheet1!$B$3:$AH$1266,Sheet1!I$1+(Sheet1!$A$1-1)*10,FALSE)="---","---", (ROUND(VLOOKUP($A844,Sheet1!$B$3:$AH$1266,Sheet1!I$1+(Sheet1!$A$1-1)*10,FALSE),IF(VLOOKUP($A844,Sheet1!$B$3:$AH$1266,Sheet1!I$1+(Sheet1!$A$1-1)*10,FALSE)&gt;99999,-3,IF(VLOOKUP($A844,Sheet1!$B$3:$AH$1266,Sheet1!I$1+(Sheet1!$A$1-1)*10,FALSE)&gt;9999,-2,IF(VLOOKUP($A844,Sheet1!$B$3:$AH$1266,Sheet1!I$1+(Sheet1!$A$1-1)*10,FALSE)&gt;999,-1,0)))))))</f>
        <v>---</v>
      </c>
      <c r="Z844" s="483" t="str">
        <f>IF(ISNA(VLOOKUP($A844,Sheet1!$B$3:$AH$1266,Sheet1!J$1+(Sheet1!$A$1-1)*10,FALSE))=TRUE,"---",IF(VLOOKUP($A844,Sheet1!$B$3:$AH$1266,Sheet1!J$1+(Sheet1!$A$1-1)*10,FALSE)="---","---", (ROUND(VLOOKUP($A844,Sheet1!$B$3:$AH$1266,Sheet1!J$1+(Sheet1!$A$1-1)*10,FALSE),IF(VLOOKUP($A844,Sheet1!$B$3:$AH$1266,Sheet1!J$1+(Sheet1!$A$1-1)*10,FALSE)&gt;99999,-3,IF(VLOOKUP($A844,Sheet1!$B$3:$AH$1266,Sheet1!J$1+(Sheet1!$A$1-1)*10,FALSE)&gt;9999,-2,IF(VLOOKUP($A844,Sheet1!$B$3:$AH$1266,Sheet1!J$1+(Sheet1!$A$1-1)*10,FALSE)&gt;999,-1,0)))))))</f>
        <v>---</v>
      </c>
      <c r="AA844" s="483" t="str">
        <f>IF(ISNA(VLOOKUP($A844,Sheet1!$B$3:$AH$1266,Sheet1!K$1+(Sheet1!$A$1-1)*10,FALSE))=TRUE,"---",IF(VLOOKUP($A844,Sheet1!$B$3:$AH$1266,Sheet1!K$1+(Sheet1!$A$1-1)*10,FALSE)="---","---", (ROUND(VLOOKUP($A844,Sheet1!$B$3:$AH$1266,Sheet1!K$1+(Sheet1!$A$1-1)*10,FALSE),IF(VLOOKUP($A844,Sheet1!$B$3:$AH$1266,Sheet1!K$1+(Sheet1!$A$1-1)*10,FALSE)&gt;99999,-3,IF(VLOOKUP($A844,Sheet1!$B$3:$AH$1266,Sheet1!K$1+(Sheet1!$A$1-1)*10,FALSE)&gt;9999,-2,IF(VLOOKUP($A844,Sheet1!$B$3:$AH$1266,Sheet1!K$1+(Sheet1!$A$1-1)*10,FALSE)&gt;999,-1,0)))))))</f>
        <v>---</v>
      </c>
      <c r="AB844" s="483" t="str">
        <f>IF(ISNA(VLOOKUP($A844,Sheet1!$B$3:$AH$1266,Sheet1!L$1+(Sheet1!$A$1-1)*10,FALSE))=TRUE,"---",IF(VLOOKUP($A844,Sheet1!$B$3:$AH$1266,Sheet1!L$1+(Sheet1!$A$1-1)*10,FALSE)="---","---", (ROUND(VLOOKUP($A844,Sheet1!$B$3:$AH$1266,Sheet1!L$1+(Sheet1!$A$1-1)*10,FALSE),IF(VLOOKUP($A844,Sheet1!$B$3:$AH$1266,Sheet1!L$1+(Sheet1!$A$1-1)*10,FALSE)&gt;99999,-3,IF(VLOOKUP($A844,Sheet1!$B$3:$AH$1266,Sheet1!L$1+(Sheet1!$A$1-1)*10,FALSE)&gt;9999,-2,IF(VLOOKUP($A844,Sheet1!$B$3:$AH$1266,Sheet1!L$1+(Sheet1!$A$1-1)*10,FALSE)&gt;999,-1,0)))))))</f>
        <v>---</v>
      </c>
      <c r="AC844" s="385" t="str">
        <f>IF(ISNA(VLOOKUP($A844,Sheet1!$B$3:$AH$1266,Sheet1!M$1+(Sheet1!$A$1-1)*10,FALSE))=TRUE,"---",IF(VLOOKUP($A844,Sheet1!$B$3:$AH$1266,Sheet1!M$1+(Sheet1!$A$1-1)*10,FALSE)="---","---", (ROUND(VLOOKUP($A844,Sheet1!$B$3:$AH$1266,Sheet1!M$1+(Sheet1!$A$1-1)*10,FALSE),IF(VLOOKUP($A844,Sheet1!$B$3:$AH$1266,Sheet1!M$1+(Sheet1!$A$1-1)*10,FALSE)&gt;99999,-3,IF(VLOOKUP($A844,Sheet1!$B$3:$AH$1266,Sheet1!M$1+(Sheet1!$A$1-1)*10,FALSE)&gt;9999,-2,IF(VLOOKUP($A844,Sheet1!$B$3:$AH$1266,Sheet1!M$1+(Sheet1!$A$1-1)*10,FALSE)&gt;999,-1,0)))))))</f>
        <v>---</v>
      </c>
      <c r="AD844" s="483" t="str">
        <f>IF(ISNA(VLOOKUP($A844,Sheet1!$B$3:$AH$1266,Sheet1!N$1+(Sheet1!$A$1-1)*10,FALSE))=TRUE,"---",IF(VLOOKUP($A844,Sheet1!$B$3:$AH$1266,Sheet1!N$1+(Sheet1!$A$1-1)*10,FALSE)="---","---", (ROUND(VLOOKUP($A844,Sheet1!$B$3:$AH$1266,Sheet1!N$1+(Sheet1!$A$1-1)*10,FALSE),IF(VLOOKUP($A844,Sheet1!$B$3:$AH$1266,Sheet1!N$1+(Sheet1!$A$1-1)*10,FALSE)&gt;99999,-3,IF(VLOOKUP($A844,Sheet1!$B$3:$AH$1266,Sheet1!N$1+(Sheet1!$A$1-1)*10,FALSE)&gt;9999,-2,IF(VLOOKUP($A844,Sheet1!$B$3:$AH$1266,Sheet1!N$1+(Sheet1!$A$1-1)*10,FALSE)&gt;999,-1,0)))))))</f>
        <v>---</v>
      </c>
    </row>
    <row r="845" spans="1:30" ht="25.5" customHeight="1" x14ac:dyDescent="0.25">
      <c r="A845" s="304"/>
      <c r="B845" s="346"/>
      <c r="C845" s="304"/>
      <c r="D845" s="304"/>
      <c r="E845" s="305" t="e">
        <v>#N/A</v>
      </c>
      <c r="F845" s="355"/>
      <c r="G845" s="404"/>
      <c r="H845" s="437"/>
      <c r="I845" s="119">
        <v>15484</v>
      </c>
      <c r="J845" s="120">
        <v>23.19</v>
      </c>
      <c r="K845" s="118" t="s">
        <v>20</v>
      </c>
      <c r="L845" s="122">
        <v>105000</v>
      </c>
      <c r="M845" s="164">
        <v>52</v>
      </c>
      <c r="N845" s="118" t="s">
        <v>828</v>
      </c>
      <c r="O845" s="71" t="s">
        <v>4405</v>
      </c>
      <c r="P845" s="71" t="s">
        <v>4405</v>
      </c>
      <c r="Q845" s="71" t="s">
        <v>4405</v>
      </c>
      <c r="R845" s="73" t="s">
        <v>4405</v>
      </c>
      <c r="S845" s="357" t="e">
        <v>#N/A</v>
      </c>
      <c r="T845" s="357" t="str">
        <f>IF(ISNA(VLOOKUP(A845,Sheet1!B$3:C$1266,2,FALSE)=TRUE),"ND",VLOOKUP(A845,Sheet1!B$3:C$1266,2,FALSE))</f>
        <v>ND</v>
      </c>
      <c r="U845" s="385"/>
      <c r="V845" s="385"/>
      <c r="W845" s="483" t="str">
        <f>IF(ISNA(VLOOKUP($A845,Sheet1!$B$3:$AH$1266,Sheet1!G$1+(Sheet1!$A$1-1)*10,FALSE))=TRUE,"---",IF(VLOOKUP($A845,Sheet1!$B$3:$AH$1266,Sheet1!G$1+(Sheet1!$A$1-1)*10,FALSE)="---","---", (ROUND(VLOOKUP($A845,Sheet1!$B$3:$AH$1266,Sheet1!G$1+(Sheet1!$A$1-1)*10,FALSE),IF(VLOOKUP($A845,Sheet1!$B$3:$AH$1266,Sheet1!G$1+(Sheet1!$A$1-1)*10,FALSE)&gt;99999,-3,IF(VLOOKUP($A845,Sheet1!$B$3:$AH$1266,Sheet1!G$1+(Sheet1!$A$1-1)*10,FALSE)&gt;9999,-2,IF(VLOOKUP($A845,Sheet1!$B$3:$AH$1266,Sheet1!G$1+(Sheet1!$A$1-1)*10,FALSE)&gt;999,-1,0)))))))</f>
        <v>---</v>
      </c>
      <c r="X845" s="483" t="str">
        <f>IF(ISNA(VLOOKUP($A845,Sheet1!$B$3:$AH$1266,Sheet1!H$1+(Sheet1!$A$1-1)*10,FALSE))=TRUE,"---",IF(VLOOKUP($A845,Sheet1!$B$3:$AH$1266,Sheet1!H$1+(Sheet1!$A$1-1)*10,FALSE)="---","---", (ROUND(VLOOKUP($A845,Sheet1!$B$3:$AH$1266,Sheet1!H$1+(Sheet1!$A$1-1)*10,FALSE),IF(VLOOKUP($A845,Sheet1!$B$3:$AH$1266,Sheet1!H$1+(Sheet1!$A$1-1)*10,FALSE)&gt;99999,-3,IF(VLOOKUP($A845,Sheet1!$B$3:$AH$1266,Sheet1!H$1+(Sheet1!$A$1-1)*10,FALSE)&gt;9999,-2,IF(VLOOKUP($A845,Sheet1!$B$3:$AH$1266,Sheet1!H$1+(Sheet1!$A$1-1)*10,FALSE)&gt;999,-1,0)))))))</f>
        <v>---</v>
      </c>
      <c r="Y845" s="483" t="str">
        <f>IF(ISNA(VLOOKUP($A845,Sheet1!$B$3:$AH$1266,Sheet1!I$1+(Sheet1!$A$1-1)*10,FALSE))=TRUE,"---",IF(VLOOKUP($A845,Sheet1!$B$3:$AH$1266,Sheet1!I$1+(Sheet1!$A$1-1)*10,FALSE)="---","---", (ROUND(VLOOKUP($A845,Sheet1!$B$3:$AH$1266,Sheet1!I$1+(Sheet1!$A$1-1)*10,FALSE),IF(VLOOKUP($A845,Sheet1!$B$3:$AH$1266,Sheet1!I$1+(Sheet1!$A$1-1)*10,FALSE)&gt;99999,-3,IF(VLOOKUP($A845,Sheet1!$B$3:$AH$1266,Sheet1!I$1+(Sheet1!$A$1-1)*10,FALSE)&gt;9999,-2,IF(VLOOKUP($A845,Sheet1!$B$3:$AH$1266,Sheet1!I$1+(Sheet1!$A$1-1)*10,FALSE)&gt;999,-1,0)))))))</f>
        <v>---</v>
      </c>
      <c r="Z845" s="483" t="str">
        <f>IF(ISNA(VLOOKUP($A845,Sheet1!$B$3:$AH$1266,Sheet1!J$1+(Sheet1!$A$1-1)*10,FALSE))=TRUE,"---",IF(VLOOKUP($A845,Sheet1!$B$3:$AH$1266,Sheet1!J$1+(Sheet1!$A$1-1)*10,FALSE)="---","---", (ROUND(VLOOKUP($A845,Sheet1!$B$3:$AH$1266,Sheet1!J$1+(Sheet1!$A$1-1)*10,FALSE),IF(VLOOKUP($A845,Sheet1!$B$3:$AH$1266,Sheet1!J$1+(Sheet1!$A$1-1)*10,FALSE)&gt;99999,-3,IF(VLOOKUP($A845,Sheet1!$B$3:$AH$1266,Sheet1!J$1+(Sheet1!$A$1-1)*10,FALSE)&gt;9999,-2,IF(VLOOKUP($A845,Sheet1!$B$3:$AH$1266,Sheet1!J$1+(Sheet1!$A$1-1)*10,FALSE)&gt;999,-1,0)))))))</f>
        <v>---</v>
      </c>
      <c r="AA845" s="483" t="str">
        <f>IF(ISNA(VLOOKUP($A845,Sheet1!$B$3:$AH$1266,Sheet1!K$1+(Sheet1!$A$1-1)*10,FALSE))=TRUE,"---",IF(VLOOKUP($A845,Sheet1!$B$3:$AH$1266,Sheet1!K$1+(Sheet1!$A$1-1)*10,FALSE)="---","---", (ROUND(VLOOKUP($A845,Sheet1!$B$3:$AH$1266,Sheet1!K$1+(Sheet1!$A$1-1)*10,FALSE),IF(VLOOKUP($A845,Sheet1!$B$3:$AH$1266,Sheet1!K$1+(Sheet1!$A$1-1)*10,FALSE)&gt;99999,-3,IF(VLOOKUP($A845,Sheet1!$B$3:$AH$1266,Sheet1!K$1+(Sheet1!$A$1-1)*10,FALSE)&gt;9999,-2,IF(VLOOKUP($A845,Sheet1!$B$3:$AH$1266,Sheet1!K$1+(Sheet1!$A$1-1)*10,FALSE)&gt;999,-1,0)))))))</f>
        <v>---</v>
      </c>
      <c r="AB845" s="483" t="str">
        <f>IF(ISNA(VLOOKUP($A845,Sheet1!$B$3:$AH$1266,Sheet1!L$1+(Sheet1!$A$1-1)*10,FALSE))=TRUE,"---",IF(VLOOKUP($A845,Sheet1!$B$3:$AH$1266,Sheet1!L$1+(Sheet1!$A$1-1)*10,FALSE)="---","---", (ROUND(VLOOKUP($A845,Sheet1!$B$3:$AH$1266,Sheet1!L$1+(Sheet1!$A$1-1)*10,FALSE),IF(VLOOKUP($A845,Sheet1!$B$3:$AH$1266,Sheet1!L$1+(Sheet1!$A$1-1)*10,FALSE)&gt;99999,-3,IF(VLOOKUP($A845,Sheet1!$B$3:$AH$1266,Sheet1!L$1+(Sheet1!$A$1-1)*10,FALSE)&gt;9999,-2,IF(VLOOKUP($A845,Sheet1!$B$3:$AH$1266,Sheet1!L$1+(Sheet1!$A$1-1)*10,FALSE)&gt;999,-1,0)))))))</f>
        <v>---</v>
      </c>
      <c r="AC845" s="385" t="str">
        <f>IF(ISNA(VLOOKUP($A845,Sheet1!$B$3:$AH$1266,Sheet1!M$1+(Sheet1!$A$1-1)*10,FALSE))=TRUE,"---",IF(VLOOKUP($A845,Sheet1!$B$3:$AH$1266,Sheet1!M$1+(Sheet1!$A$1-1)*10,FALSE)="---","---", (ROUND(VLOOKUP($A845,Sheet1!$B$3:$AH$1266,Sheet1!M$1+(Sheet1!$A$1-1)*10,FALSE),IF(VLOOKUP($A845,Sheet1!$B$3:$AH$1266,Sheet1!M$1+(Sheet1!$A$1-1)*10,FALSE)&gt;99999,-3,IF(VLOOKUP($A845,Sheet1!$B$3:$AH$1266,Sheet1!M$1+(Sheet1!$A$1-1)*10,FALSE)&gt;9999,-2,IF(VLOOKUP($A845,Sheet1!$B$3:$AH$1266,Sheet1!M$1+(Sheet1!$A$1-1)*10,FALSE)&gt;999,-1,0)))))))</f>
        <v>---</v>
      </c>
      <c r="AD845" s="483" t="str">
        <f>IF(ISNA(VLOOKUP($A845,Sheet1!$B$3:$AH$1266,Sheet1!N$1+(Sheet1!$A$1-1)*10,FALSE))=TRUE,"---",IF(VLOOKUP($A845,Sheet1!$B$3:$AH$1266,Sheet1!N$1+(Sheet1!$A$1-1)*10,FALSE)="---","---", (ROUND(VLOOKUP($A845,Sheet1!$B$3:$AH$1266,Sheet1!N$1+(Sheet1!$A$1-1)*10,FALSE),IF(VLOOKUP($A845,Sheet1!$B$3:$AH$1266,Sheet1!N$1+(Sheet1!$A$1-1)*10,FALSE)&gt;99999,-3,IF(VLOOKUP($A845,Sheet1!$B$3:$AH$1266,Sheet1!N$1+(Sheet1!$A$1-1)*10,FALSE)&gt;9999,-2,IF(VLOOKUP($A845,Sheet1!$B$3:$AH$1266,Sheet1!N$1+(Sheet1!$A$1-1)*10,FALSE)&gt;999,-1,0)))))))</f>
        <v>---</v>
      </c>
    </row>
    <row r="846" spans="1:30" ht="25.5" customHeight="1" x14ac:dyDescent="0.25">
      <c r="A846" s="125" t="s">
        <v>1291</v>
      </c>
      <c r="B846" s="126" t="s">
        <v>1292</v>
      </c>
      <c r="C846" s="125">
        <v>412830</v>
      </c>
      <c r="D846" s="125">
        <v>745047</v>
      </c>
      <c r="E846" s="70" t="s">
        <v>3036</v>
      </c>
      <c r="F846" s="139" t="s">
        <v>4405</v>
      </c>
      <c r="G846" s="127" t="s">
        <v>160</v>
      </c>
      <c r="H846" s="128">
        <v>11.9</v>
      </c>
      <c r="I846" s="112">
        <v>25412</v>
      </c>
      <c r="J846" s="140" t="s">
        <v>4405</v>
      </c>
      <c r="K846" s="127" t="s">
        <v>17</v>
      </c>
      <c r="L846" s="115">
        <v>1120</v>
      </c>
      <c r="M846" s="116">
        <v>94.1</v>
      </c>
      <c r="N846" s="127" t="s">
        <v>160</v>
      </c>
      <c r="O846" s="68">
        <f t="shared" ref="O846:O852" si="29">IF(U846&lt;&gt;"---",IF(L846&lt;W846,"&gt;50",IF(AND(L846&gt;=W846,L846&lt;=X846),(W$8-(((LOG(L846)-LOG(W846))/((LOG(X846)-LOG(W846)))*(W$8-X$8)))),IF(AND(L846&gt;=X846,L846&lt;=Y846),(X$8-(((LOG(L846)-LOG(X846))/((LOG(Y846)-LOG(X846)))*(X$8-Y$8)))),IF(AND(L846&gt;=Y846,L846&lt;=Z846),(Y$8-(((LOG(L846)-LOG(Y846))/((LOG(Z846)-LOG(Y846)))*(Y$8-Z$8)))),IF(AND(L846&gt;=Z846,L846&lt;=AA846),(Z$8-(((LOG(L846)-LOG(Z846))/((LOG(AA846)-LOG(Z846)))*(Z$8-AA$8)))),IF(AND(L846&gt;=AA846,L846&lt;=AB846),(AA$8-(((LOG(L846)-LOG(AA846))/((LOG(AB846)-LOG(AA846)))*(AA$8-AB$8)))),IF(AND(L846&gt;=AB846,L846&lt;=AC846),(AB$8-(((LOG(L846)-LOG(AB846))/((LOG(AC846)-LOG(AB846)))*(AB$8-AC$8)))),IF(AND(L846&gt;=AC846,L846&lt;=AD846),(AC$8-(((LOG(L846)-LOG(AC846))/((LOG(AD846)-LOG(AC846)))*(AC$8-AD$8)))),IF(L846&gt;AD846*1.1,"&lt;0.2",0.2))))))))),"")</f>
        <v>2.7486061107689421</v>
      </c>
      <c r="P846" s="68">
        <f>IF(O846&lt;&gt;"",VLOOKUP($A846,Sheet4!$A$2:$O$1309,14,FALSE)*100,"")</f>
        <v>0.4112383897579952</v>
      </c>
      <c r="Q846" s="68">
        <f>IF(P846&lt;&gt;"",VLOOKUP($A846,Sheet4!$A$2:$O$1309,15,FALSE)*100,"")</f>
        <v>3.9560149197942818</v>
      </c>
      <c r="R846" s="74">
        <f t="shared" ref="R846:R909" si="30">IF(O846="&lt;0.2","&gt;500",IF(O846="&gt;50","&lt;2",IF(ISERR(1/O846*100),"",IF(AND((1/O846*100)&gt;=2,(1/O846*100)&lt;=10),MROUND(1/O846*100,1),IF(AND((1/O846*100)&gt;=10,(1/O846*100)&lt;=50),MROUND(1/O846*100,5),IF(AND((1/O846*100)&gt;=50,(1/O846*100)&lt;=104),MROUND(1/O846*100,10),IF(AND((1/O846*100)&gt;=104,(1/O846*100)&lt;=110),"100",IF(AND((1/O846*100)&gt;=110,(1/O846*100)&lt;=180),"&gt;100, &lt;200",IF(AND((1/O846*100)&gt;=180,(1/O846*100)&lt;=220),"200",IF(AND((1/O846*100)&gt;=220,(1/O846*100)&lt;=450),"&gt;200,  &lt;500","500"))))))))))</f>
        <v>35</v>
      </c>
      <c r="S846" s="64" t="s">
        <v>4365</v>
      </c>
      <c r="T846" s="64" t="str">
        <f>IF(ISNA(VLOOKUP(A846,Sheet1!B$3:C$1266,2,FALSE)=TRUE),"NC",VLOOKUP(A846,Sheet1!B$3:C$1266,2,FALSE))</f>
        <v>Rural</v>
      </c>
      <c r="U846" s="65">
        <f>IF(ISNA(VLOOKUP($A846,Sheet1!$B$3:$AH$1266,Sheet1!E$1+(Sheet1!$A$1-1)*10,FALSE))=TRUE,"---",IF(VLOOKUP($A846,Sheet1!$B$3:$AH$1266,Sheet1!E$1+(Sheet1!$A$1-1)*10,FALSE)="---","---", (ROUND(VLOOKUP($A846,Sheet1!$B$3:$AH$1266,Sheet1!E$1+(Sheet1!$A$1-1)*10,FALSE),IF(VLOOKUP($A846,Sheet1!$B$3:$AH$1266,Sheet1!E$1+(Sheet1!$A$1-1)*10,FALSE)&gt;99999,-3,IF(VLOOKUP($A846,Sheet1!$B$3:$AH$1266,Sheet1!E$1+(Sheet1!$A$1-1)*10,FALSE)&gt;9999,-2,IF(VLOOKUP($A846,Sheet1!$B$3:$AH$1266,Sheet1!E$1+(Sheet1!$A$1-1)*10,FALSE)&gt;999,-1,0)))))))</f>
        <v>233</v>
      </c>
      <c r="V846" s="65">
        <f>IF(ISNA(VLOOKUP($A846,Sheet1!$B$3:$AH$1266,Sheet1!F$1+(Sheet1!$A$1-1)*10,FALSE))=TRUE,"---",IF(VLOOKUP($A846,Sheet1!$B$3:$AH$1266,Sheet1!F$1+(Sheet1!$A$1-1)*10,FALSE)="---","---", (ROUND(VLOOKUP($A846,Sheet1!$B$3:$AH$1266,Sheet1!F$1+(Sheet1!$A$1-1)*10,FALSE),IF(VLOOKUP($A846,Sheet1!$B$3:$AH$1266,Sheet1!F$1+(Sheet1!$A$1-1)*10,FALSE)&gt;99999,-3,IF(VLOOKUP($A846,Sheet1!$B$3:$AH$1266,Sheet1!F$1+(Sheet1!$A$1-1)*10,FALSE)&gt;9999,-2,IF(VLOOKUP($A846,Sheet1!$B$3:$AH$1266,Sheet1!F$1+(Sheet1!$A$1-1)*10,FALSE)&gt;999,-1,0)))))))</f>
        <v>290</v>
      </c>
      <c r="W846" s="65">
        <f>IF(ISNA(VLOOKUP($A846,Sheet1!$B$3:$AH$1266,Sheet1!G$1+(Sheet1!$A$1-1)*10,FALSE))=TRUE,"---",IF(VLOOKUP($A846,Sheet1!$B$3:$AH$1266,Sheet1!G$1+(Sheet1!$A$1-1)*10,FALSE)="---","---", (ROUND(VLOOKUP($A846,Sheet1!$B$3:$AH$1266,Sheet1!G$1+(Sheet1!$A$1-1)*10,FALSE),IF(VLOOKUP($A846,Sheet1!$B$3:$AH$1266,Sheet1!G$1+(Sheet1!$A$1-1)*10,FALSE)&gt;99999,-3,IF(VLOOKUP($A846,Sheet1!$B$3:$AH$1266,Sheet1!G$1+(Sheet1!$A$1-1)*10,FALSE)&gt;9999,-2,IF(VLOOKUP($A846,Sheet1!$B$3:$AH$1266,Sheet1!G$1+(Sheet1!$A$1-1)*10,FALSE)&gt;999,-1,0)))))))</f>
        <v>361</v>
      </c>
      <c r="X846" s="65">
        <f>IF(ISNA(VLOOKUP($A846,Sheet1!$B$3:$AH$1266,Sheet1!H$1+(Sheet1!$A$1-1)*10,FALSE))=TRUE,"---",IF(VLOOKUP($A846,Sheet1!$B$3:$AH$1266,Sheet1!H$1+(Sheet1!$A$1-1)*10,FALSE)="---","---", (ROUND(VLOOKUP($A846,Sheet1!$B$3:$AH$1266,Sheet1!H$1+(Sheet1!$A$1-1)*10,FALSE),IF(VLOOKUP($A846,Sheet1!$B$3:$AH$1266,Sheet1!H$1+(Sheet1!$A$1-1)*10,FALSE)&gt;99999,-3,IF(VLOOKUP($A846,Sheet1!$B$3:$AH$1266,Sheet1!H$1+(Sheet1!$A$1-1)*10,FALSE)&gt;9999,-2,IF(VLOOKUP($A846,Sheet1!$B$3:$AH$1266,Sheet1!H$1+(Sheet1!$A$1-1)*10,FALSE)&gt;999,-1,0)))))))</f>
        <v>581</v>
      </c>
      <c r="Y846" s="65">
        <f>IF(ISNA(VLOOKUP($A846,Sheet1!$B$3:$AH$1266,Sheet1!I$1+(Sheet1!$A$1-1)*10,FALSE))=TRUE,"---",IF(VLOOKUP($A846,Sheet1!$B$3:$AH$1266,Sheet1!I$1+(Sheet1!$A$1-1)*10,FALSE)="---","---", (ROUND(VLOOKUP($A846,Sheet1!$B$3:$AH$1266,Sheet1!I$1+(Sheet1!$A$1-1)*10,FALSE),IF(VLOOKUP($A846,Sheet1!$B$3:$AH$1266,Sheet1!I$1+(Sheet1!$A$1-1)*10,FALSE)&gt;99999,-3,IF(VLOOKUP($A846,Sheet1!$B$3:$AH$1266,Sheet1!I$1+(Sheet1!$A$1-1)*10,FALSE)&gt;9999,-2,IF(VLOOKUP($A846,Sheet1!$B$3:$AH$1266,Sheet1!I$1+(Sheet1!$A$1-1)*10,FALSE)&gt;999,-1,0)))))))</f>
        <v>758</v>
      </c>
      <c r="Z846" s="65">
        <f>IF(ISNA(VLOOKUP($A846,Sheet1!$B$3:$AH$1266,Sheet1!J$1+(Sheet1!$A$1-1)*10,FALSE))=TRUE,"---",IF(VLOOKUP($A846,Sheet1!$B$3:$AH$1266,Sheet1!J$1+(Sheet1!$A$1-1)*10,FALSE)="---","---", (ROUND(VLOOKUP($A846,Sheet1!$B$3:$AH$1266,Sheet1!J$1+(Sheet1!$A$1-1)*10,FALSE),IF(VLOOKUP($A846,Sheet1!$B$3:$AH$1266,Sheet1!J$1+(Sheet1!$A$1-1)*10,FALSE)&gt;99999,-3,IF(VLOOKUP($A846,Sheet1!$B$3:$AH$1266,Sheet1!J$1+(Sheet1!$A$1-1)*10,FALSE)&gt;9999,-2,IF(VLOOKUP($A846,Sheet1!$B$3:$AH$1266,Sheet1!J$1+(Sheet1!$A$1-1)*10,FALSE)&gt;999,-1,0)))))))</f>
        <v>998</v>
      </c>
      <c r="AA846" s="65">
        <f>IF(ISNA(VLOOKUP($A846,Sheet1!$B$3:$AH$1266,Sheet1!K$1+(Sheet1!$A$1-1)*10,FALSE))=TRUE,"---",IF(VLOOKUP($A846,Sheet1!$B$3:$AH$1266,Sheet1!K$1+(Sheet1!$A$1-1)*10,FALSE)="---","---", (ROUND(VLOOKUP($A846,Sheet1!$B$3:$AH$1266,Sheet1!K$1+(Sheet1!$A$1-1)*10,FALSE),IF(VLOOKUP($A846,Sheet1!$B$3:$AH$1266,Sheet1!K$1+(Sheet1!$A$1-1)*10,FALSE)&gt;99999,-3,IF(VLOOKUP($A846,Sheet1!$B$3:$AH$1266,Sheet1!K$1+(Sheet1!$A$1-1)*10,FALSE)&gt;9999,-2,IF(VLOOKUP($A846,Sheet1!$B$3:$AH$1266,Sheet1!K$1+(Sheet1!$A$1-1)*10,FALSE)&gt;999,-1,0)))))))</f>
        <v>1200</v>
      </c>
      <c r="AB846" s="65">
        <f>IF(ISNA(VLOOKUP($A846,Sheet1!$B$3:$AH$1266,Sheet1!L$1+(Sheet1!$A$1-1)*10,FALSE))=TRUE,"---",IF(VLOOKUP($A846,Sheet1!$B$3:$AH$1266,Sheet1!L$1+(Sheet1!$A$1-1)*10,FALSE)="---","---", (ROUND(VLOOKUP($A846,Sheet1!$B$3:$AH$1266,Sheet1!L$1+(Sheet1!$A$1-1)*10,FALSE),IF(VLOOKUP($A846,Sheet1!$B$3:$AH$1266,Sheet1!L$1+(Sheet1!$A$1-1)*10,FALSE)&gt;99999,-3,IF(VLOOKUP($A846,Sheet1!$B$3:$AH$1266,Sheet1!L$1+(Sheet1!$A$1-1)*10,FALSE)&gt;9999,-2,IF(VLOOKUP($A846,Sheet1!$B$3:$AH$1266,Sheet1!L$1+(Sheet1!$A$1-1)*10,FALSE)&gt;999,-1,0)))))))</f>
        <v>1400</v>
      </c>
      <c r="AC846" s="65">
        <f>IF(ISNA(VLOOKUP($A846,Sheet1!$B$3:$AH$1266,Sheet1!M$1+(Sheet1!$A$1-1)*10,FALSE))=TRUE,"---",IF(VLOOKUP($A846,Sheet1!$B$3:$AH$1266,Sheet1!M$1+(Sheet1!$A$1-1)*10,FALSE)="---","---", (ROUND(VLOOKUP($A846,Sheet1!$B$3:$AH$1266,Sheet1!M$1+(Sheet1!$A$1-1)*10,FALSE),IF(VLOOKUP($A846,Sheet1!$B$3:$AH$1266,Sheet1!M$1+(Sheet1!$A$1-1)*10,FALSE)&gt;99999,-3,IF(VLOOKUP($A846,Sheet1!$B$3:$AH$1266,Sheet1!M$1+(Sheet1!$A$1-1)*10,FALSE)&gt;9999,-2,IF(VLOOKUP($A846,Sheet1!$B$3:$AH$1266,Sheet1!M$1+(Sheet1!$A$1-1)*10,FALSE)&gt;999,-1,0)))))))</f>
        <v>1610</v>
      </c>
      <c r="AD846" s="65">
        <f>IF(ISNA(VLOOKUP($A846,Sheet1!$B$3:$AH$1266,Sheet1!N$1+(Sheet1!$A$1-1)*10,FALSE))=TRUE,"---",IF(VLOOKUP($A846,Sheet1!$B$3:$AH$1266,Sheet1!N$1+(Sheet1!$A$1-1)*10,FALSE)="---","---", (ROUND(VLOOKUP($A846,Sheet1!$B$3:$AH$1266,Sheet1!N$1+(Sheet1!$A$1-1)*10,FALSE),IF(VLOOKUP($A846,Sheet1!$B$3:$AH$1266,Sheet1!N$1+(Sheet1!$A$1-1)*10,FALSE)&gt;99999,-3,IF(VLOOKUP($A846,Sheet1!$B$3:$AH$1266,Sheet1!N$1+(Sheet1!$A$1-1)*10,FALSE)&gt;9999,-2,IF(VLOOKUP($A846,Sheet1!$B$3:$AH$1266,Sheet1!N$1+(Sheet1!$A$1-1)*10,FALSE)&gt;999,-1,0)))))))</f>
        <v>1890</v>
      </c>
    </row>
    <row r="847" spans="1:30" ht="25.5" customHeight="1" x14ac:dyDescent="0.25">
      <c r="A847" s="133" t="s">
        <v>1293</v>
      </c>
      <c r="B847" s="141" t="s">
        <v>1294</v>
      </c>
      <c r="C847" s="133">
        <v>414808</v>
      </c>
      <c r="D847" s="133">
        <v>744539</v>
      </c>
      <c r="E847" s="67" t="s">
        <v>3036</v>
      </c>
      <c r="F847" s="135" t="s">
        <v>4405</v>
      </c>
      <c r="G847" s="118" t="s">
        <v>160</v>
      </c>
      <c r="H847" s="136">
        <v>1.1299999999999999</v>
      </c>
      <c r="I847" s="119">
        <v>25412</v>
      </c>
      <c r="J847" s="137" t="s">
        <v>4405</v>
      </c>
      <c r="K847" s="118" t="s">
        <v>17</v>
      </c>
      <c r="L847" s="122">
        <v>844</v>
      </c>
      <c r="M847" s="123">
        <v>747</v>
      </c>
      <c r="N847" s="118" t="s">
        <v>145</v>
      </c>
      <c r="O847" s="71" t="str">
        <f t="shared" si="29"/>
        <v>&lt;0.2</v>
      </c>
      <c r="P847" s="71">
        <f>IF(O847&lt;&gt;"",VLOOKUP($A847,Sheet4!$A$2:$O$1309,14,FALSE)*100,"")</f>
        <v>0.14209477595243936</v>
      </c>
      <c r="Q847" s="71">
        <f>IF(P847&lt;&gt;"",VLOOKUP($A847,Sheet4!$A$2:$O$1309,15,FALSE)*100,"")</f>
        <v>1.3831557506582604</v>
      </c>
      <c r="R847" s="73" t="str">
        <f t="shared" si="30"/>
        <v>&gt;500</v>
      </c>
      <c r="S847" s="63" t="s">
        <v>4365</v>
      </c>
      <c r="T847" s="63" t="str">
        <f>IF(ISNA(VLOOKUP(A847,Sheet1!B$3:C$1266,2,FALSE)=TRUE),"NC",VLOOKUP(A847,Sheet1!B$3:C$1266,2,FALSE))</f>
        <v>Rural</v>
      </c>
      <c r="U847" s="66">
        <f>IF(ISNA(VLOOKUP($A847,Sheet1!$B$3:$AH$1266,Sheet1!E$1+(Sheet1!$A$1-1)*10,FALSE))=TRUE,"---",IF(VLOOKUP($A847,Sheet1!$B$3:$AH$1266,Sheet1!E$1+(Sheet1!$A$1-1)*10,FALSE)="---","---", (ROUND(VLOOKUP($A847,Sheet1!$B$3:$AH$1266,Sheet1!E$1+(Sheet1!$A$1-1)*10,FALSE),IF(VLOOKUP($A847,Sheet1!$B$3:$AH$1266,Sheet1!E$1+(Sheet1!$A$1-1)*10,FALSE)&gt;99999,-3,IF(VLOOKUP($A847,Sheet1!$B$3:$AH$1266,Sheet1!E$1+(Sheet1!$A$1-1)*10,FALSE)&gt;9999,-2,IF(VLOOKUP($A847,Sheet1!$B$3:$AH$1266,Sheet1!E$1+(Sheet1!$A$1-1)*10,FALSE)&gt;999,-1,0)))))))</f>
        <v>52</v>
      </c>
      <c r="V847" s="66">
        <f>IF(ISNA(VLOOKUP($A847,Sheet1!$B$3:$AH$1266,Sheet1!F$1+(Sheet1!$A$1-1)*10,FALSE))=TRUE,"---",IF(VLOOKUP($A847,Sheet1!$B$3:$AH$1266,Sheet1!F$1+(Sheet1!$A$1-1)*10,FALSE)="---","---", (ROUND(VLOOKUP($A847,Sheet1!$B$3:$AH$1266,Sheet1!F$1+(Sheet1!$A$1-1)*10,FALSE),IF(VLOOKUP($A847,Sheet1!$B$3:$AH$1266,Sheet1!F$1+(Sheet1!$A$1-1)*10,FALSE)&gt;99999,-3,IF(VLOOKUP($A847,Sheet1!$B$3:$AH$1266,Sheet1!F$1+(Sheet1!$A$1-1)*10,FALSE)&gt;9999,-2,IF(VLOOKUP($A847,Sheet1!$B$3:$AH$1266,Sheet1!F$1+(Sheet1!$A$1-1)*10,FALSE)&gt;999,-1,0)))))))</f>
        <v>64</v>
      </c>
      <c r="W847" s="66">
        <f>IF(ISNA(VLOOKUP($A847,Sheet1!$B$3:$AH$1266,Sheet1!G$1+(Sheet1!$A$1-1)*10,FALSE))=TRUE,"---",IF(VLOOKUP($A847,Sheet1!$B$3:$AH$1266,Sheet1!G$1+(Sheet1!$A$1-1)*10,FALSE)="---","---", (ROUND(VLOOKUP($A847,Sheet1!$B$3:$AH$1266,Sheet1!G$1+(Sheet1!$A$1-1)*10,FALSE),IF(VLOOKUP($A847,Sheet1!$B$3:$AH$1266,Sheet1!G$1+(Sheet1!$A$1-1)*10,FALSE)&gt;99999,-3,IF(VLOOKUP($A847,Sheet1!$B$3:$AH$1266,Sheet1!G$1+(Sheet1!$A$1-1)*10,FALSE)&gt;9999,-2,IF(VLOOKUP($A847,Sheet1!$B$3:$AH$1266,Sheet1!G$1+(Sheet1!$A$1-1)*10,FALSE)&gt;999,-1,0)))))))</f>
        <v>80</v>
      </c>
      <c r="X847" s="66">
        <f>IF(ISNA(VLOOKUP($A847,Sheet1!$B$3:$AH$1266,Sheet1!H$1+(Sheet1!$A$1-1)*10,FALSE))=TRUE,"---",IF(VLOOKUP($A847,Sheet1!$B$3:$AH$1266,Sheet1!H$1+(Sheet1!$A$1-1)*10,FALSE)="---","---", (ROUND(VLOOKUP($A847,Sheet1!$B$3:$AH$1266,Sheet1!H$1+(Sheet1!$A$1-1)*10,FALSE),IF(VLOOKUP($A847,Sheet1!$B$3:$AH$1266,Sheet1!H$1+(Sheet1!$A$1-1)*10,FALSE)&gt;99999,-3,IF(VLOOKUP($A847,Sheet1!$B$3:$AH$1266,Sheet1!H$1+(Sheet1!$A$1-1)*10,FALSE)&gt;9999,-2,IF(VLOOKUP($A847,Sheet1!$B$3:$AH$1266,Sheet1!H$1+(Sheet1!$A$1-1)*10,FALSE)&gt;999,-1,0)))))))</f>
        <v>126</v>
      </c>
      <c r="Y847" s="66">
        <f>IF(ISNA(VLOOKUP($A847,Sheet1!$B$3:$AH$1266,Sheet1!I$1+(Sheet1!$A$1-1)*10,FALSE))=TRUE,"---",IF(VLOOKUP($A847,Sheet1!$B$3:$AH$1266,Sheet1!I$1+(Sheet1!$A$1-1)*10,FALSE)="---","---", (ROUND(VLOOKUP($A847,Sheet1!$B$3:$AH$1266,Sheet1!I$1+(Sheet1!$A$1-1)*10,FALSE),IF(VLOOKUP($A847,Sheet1!$B$3:$AH$1266,Sheet1!I$1+(Sheet1!$A$1-1)*10,FALSE)&gt;99999,-3,IF(VLOOKUP($A847,Sheet1!$B$3:$AH$1266,Sheet1!I$1+(Sheet1!$A$1-1)*10,FALSE)&gt;9999,-2,IF(VLOOKUP($A847,Sheet1!$B$3:$AH$1266,Sheet1!I$1+(Sheet1!$A$1-1)*10,FALSE)&gt;999,-1,0)))))))</f>
        <v>164</v>
      </c>
      <c r="Z847" s="66">
        <f>IF(ISNA(VLOOKUP($A847,Sheet1!$B$3:$AH$1266,Sheet1!J$1+(Sheet1!$A$1-1)*10,FALSE))=TRUE,"---",IF(VLOOKUP($A847,Sheet1!$B$3:$AH$1266,Sheet1!J$1+(Sheet1!$A$1-1)*10,FALSE)="---","---", (ROUND(VLOOKUP($A847,Sheet1!$B$3:$AH$1266,Sheet1!J$1+(Sheet1!$A$1-1)*10,FALSE),IF(VLOOKUP($A847,Sheet1!$B$3:$AH$1266,Sheet1!J$1+(Sheet1!$A$1-1)*10,FALSE)&gt;99999,-3,IF(VLOOKUP($A847,Sheet1!$B$3:$AH$1266,Sheet1!J$1+(Sheet1!$A$1-1)*10,FALSE)&gt;9999,-2,IF(VLOOKUP($A847,Sheet1!$B$3:$AH$1266,Sheet1!J$1+(Sheet1!$A$1-1)*10,FALSE)&gt;999,-1,0)))))))</f>
        <v>218</v>
      </c>
      <c r="AA847" s="66">
        <f>IF(ISNA(VLOOKUP($A847,Sheet1!$B$3:$AH$1266,Sheet1!K$1+(Sheet1!$A$1-1)*10,FALSE))=TRUE,"---",IF(VLOOKUP($A847,Sheet1!$B$3:$AH$1266,Sheet1!K$1+(Sheet1!$A$1-1)*10,FALSE)="---","---", (ROUND(VLOOKUP($A847,Sheet1!$B$3:$AH$1266,Sheet1!K$1+(Sheet1!$A$1-1)*10,FALSE),IF(VLOOKUP($A847,Sheet1!$B$3:$AH$1266,Sheet1!K$1+(Sheet1!$A$1-1)*10,FALSE)&gt;99999,-3,IF(VLOOKUP($A847,Sheet1!$B$3:$AH$1266,Sheet1!K$1+(Sheet1!$A$1-1)*10,FALSE)&gt;9999,-2,IF(VLOOKUP($A847,Sheet1!$B$3:$AH$1266,Sheet1!K$1+(Sheet1!$A$1-1)*10,FALSE)&gt;999,-1,0)))))))</f>
        <v>264</v>
      </c>
      <c r="AB847" s="66">
        <f>IF(ISNA(VLOOKUP($A847,Sheet1!$B$3:$AH$1266,Sheet1!L$1+(Sheet1!$A$1-1)*10,FALSE))=TRUE,"---",IF(VLOOKUP($A847,Sheet1!$B$3:$AH$1266,Sheet1!L$1+(Sheet1!$A$1-1)*10,FALSE)="---","---", (ROUND(VLOOKUP($A847,Sheet1!$B$3:$AH$1266,Sheet1!L$1+(Sheet1!$A$1-1)*10,FALSE),IF(VLOOKUP($A847,Sheet1!$B$3:$AH$1266,Sheet1!L$1+(Sheet1!$A$1-1)*10,FALSE)&gt;99999,-3,IF(VLOOKUP($A847,Sheet1!$B$3:$AH$1266,Sheet1!L$1+(Sheet1!$A$1-1)*10,FALSE)&gt;9999,-2,IF(VLOOKUP($A847,Sheet1!$B$3:$AH$1266,Sheet1!L$1+(Sheet1!$A$1-1)*10,FALSE)&gt;999,-1,0)))))))</f>
        <v>311</v>
      </c>
      <c r="AC847" s="66">
        <f>IF(ISNA(VLOOKUP($A847,Sheet1!$B$3:$AH$1266,Sheet1!M$1+(Sheet1!$A$1-1)*10,FALSE))=TRUE,"---",IF(VLOOKUP($A847,Sheet1!$B$3:$AH$1266,Sheet1!M$1+(Sheet1!$A$1-1)*10,FALSE)="---","---", (ROUND(VLOOKUP($A847,Sheet1!$B$3:$AH$1266,Sheet1!M$1+(Sheet1!$A$1-1)*10,FALSE),IF(VLOOKUP($A847,Sheet1!$B$3:$AH$1266,Sheet1!M$1+(Sheet1!$A$1-1)*10,FALSE)&gt;99999,-3,IF(VLOOKUP($A847,Sheet1!$B$3:$AH$1266,Sheet1!M$1+(Sheet1!$A$1-1)*10,FALSE)&gt;9999,-2,IF(VLOOKUP($A847,Sheet1!$B$3:$AH$1266,Sheet1!M$1+(Sheet1!$A$1-1)*10,FALSE)&gt;999,-1,0)))))))</f>
        <v>360</v>
      </c>
      <c r="AD847" s="66">
        <f>IF(ISNA(VLOOKUP($A847,Sheet1!$B$3:$AH$1266,Sheet1!N$1+(Sheet1!$A$1-1)*10,FALSE))=TRUE,"---",IF(VLOOKUP($A847,Sheet1!$B$3:$AH$1266,Sheet1!N$1+(Sheet1!$A$1-1)*10,FALSE)="---","---", (ROUND(VLOOKUP($A847,Sheet1!$B$3:$AH$1266,Sheet1!N$1+(Sheet1!$A$1-1)*10,FALSE),IF(VLOOKUP($A847,Sheet1!$B$3:$AH$1266,Sheet1!N$1+(Sheet1!$A$1-1)*10,FALSE)&gt;99999,-3,IF(VLOOKUP($A847,Sheet1!$B$3:$AH$1266,Sheet1!N$1+(Sheet1!$A$1-1)*10,FALSE)&gt;9999,-2,IF(VLOOKUP($A847,Sheet1!$B$3:$AH$1266,Sheet1!N$1+(Sheet1!$A$1-1)*10,FALSE)&gt;999,-1,0)))))))</f>
        <v>424</v>
      </c>
    </row>
    <row r="848" spans="1:30" ht="25.5" customHeight="1" x14ac:dyDescent="0.25">
      <c r="A848" s="125" t="s">
        <v>1295</v>
      </c>
      <c r="B848" s="126" t="s">
        <v>1296</v>
      </c>
      <c r="C848" s="125">
        <v>414744</v>
      </c>
      <c r="D848" s="125">
        <v>744402</v>
      </c>
      <c r="E848" s="70" t="s">
        <v>3036</v>
      </c>
      <c r="F848" s="139" t="s">
        <v>4405</v>
      </c>
      <c r="G848" s="127" t="s">
        <v>160</v>
      </c>
      <c r="H848" s="158">
        <v>10</v>
      </c>
      <c r="I848" s="112">
        <v>25412</v>
      </c>
      <c r="J848" s="140" t="s">
        <v>4405</v>
      </c>
      <c r="K848" s="127" t="s">
        <v>17</v>
      </c>
      <c r="L848" s="115">
        <v>2710</v>
      </c>
      <c r="M848" s="116">
        <v>271</v>
      </c>
      <c r="N848" s="127" t="s">
        <v>145</v>
      </c>
      <c r="O848" s="68">
        <f t="shared" si="29"/>
        <v>0.52524366520903176</v>
      </c>
      <c r="P848" s="68">
        <f>IF(O848&lt;&gt;"",VLOOKUP($A848,Sheet4!$A$2:$O$1309,14,FALSE)*100,"")</f>
        <v>0.18536333243643899</v>
      </c>
      <c r="Q848" s="68">
        <f>IF(P848&lt;&gt;"",VLOOKUP($A848,Sheet4!$A$2:$O$1309,15,FALSE)*100,"")</f>
        <v>1.8009080523782584</v>
      </c>
      <c r="R848" s="74" t="str">
        <f t="shared" si="30"/>
        <v>200</v>
      </c>
      <c r="S848" s="64" t="s">
        <v>4365</v>
      </c>
      <c r="T848" s="64" t="str">
        <f>IF(ISNA(VLOOKUP(A848,Sheet1!B$3:C$1266,2,FALSE)=TRUE),"NC",VLOOKUP(A848,Sheet1!B$3:C$1266,2,FALSE))</f>
        <v>Rural</v>
      </c>
      <c r="U848" s="65">
        <f>IF(ISNA(VLOOKUP($A848,Sheet1!$B$3:$AH$1266,Sheet1!E$1+(Sheet1!$A$1-1)*10,FALSE))=TRUE,"---",IF(VLOOKUP($A848,Sheet1!$B$3:$AH$1266,Sheet1!E$1+(Sheet1!$A$1-1)*10,FALSE)="---","---", (ROUND(VLOOKUP($A848,Sheet1!$B$3:$AH$1266,Sheet1!E$1+(Sheet1!$A$1-1)*10,FALSE),IF(VLOOKUP($A848,Sheet1!$B$3:$AH$1266,Sheet1!E$1+(Sheet1!$A$1-1)*10,FALSE)&gt;99999,-3,IF(VLOOKUP($A848,Sheet1!$B$3:$AH$1266,Sheet1!E$1+(Sheet1!$A$1-1)*10,FALSE)&gt;9999,-2,IF(VLOOKUP($A848,Sheet1!$B$3:$AH$1266,Sheet1!E$1+(Sheet1!$A$1-1)*10,FALSE)&gt;999,-1,0)))))))</f>
        <v>402</v>
      </c>
      <c r="V848" s="65">
        <f>IF(ISNA(VLOOKUP($A848,Sheet1!$B$3:$AH$1266,Sheet1!F$1+(Sheet1!$A$1-1)*10,FALSE))=TRUE,"---",IF(VLOOKUP($A848,Sheet1!$B$3:$AH$1266,Sheet1!F$1+(Sheet1!$A$1-1)*10,FALSE)="---","---", (ROUND(VLOOKUP($A848,Sheet1!$B$3:$AH$1266,Sheet1!F$1+(Sheet1!$A$1-1)*10,FALSE),IF(VLOOKUP($A848,Sheet1!$B$3:$AH$1266,Sheet1!F$1+(Sheet1!$A$1-1)*10,FALSE)&gt;99999,-3,IF(VLOOKUP($A848,Sheet1!$B$3:$AH$1266,Sheet1!F$1+(Sheet1!$A$1-1)*10,FALSE)&gt;9999,-2,IF(VLOOKUP($A848,Sheet1!$B$3:$AH$1266,Sheet1!F$1+(Sheet1!$A$1-1)*10,FALSE)&gt;999,-1,0)))))))</f>
        <v>495</v>
      </c>
      <c r="W848" s="65">
        <f>IF(ISNA(VLOOKUP($A848,Sheet1!$B$3:$AH$1266,Sheet1!G$1+(Sheet1!$A$1-1)*10,FALSE))=TRUE,"---",IF(VLOOKUP($A848,Sheet1!$B$3:$AH$1266,Sheet1!G$1+(Sheet1!$A$1-1)*10,FALSE)="---","---", (ROUND(VLOOKUP($A848,Sheet1!$B$3:$AH$1266,Sheet1!G$1+(Sheet1!$A$1-1)*10,FALSE),IF(VLOOKUP($A848,Sheet1!$B$3:$AH$1266,Sheet1!G$1+(Sheet1!$A$1-1)*10,FALSE)&gt;99999,-3,IF(VLOOKUP($A848,Sheet1!$B$3:$AH$1266,Sheet1!G$1+(Sheet1!$A$1-1)*10,FALSE)&gt;9999,-2,IF(VLOOKUP($A848,Sheet1!$B$3:$AH$1266,Sheet1!G$1+(Sheet1!$A$1-1)*10,FALSE)&gt;999,-1,0)))))))</f>
        <v>620</v>
      </c>
      <c r="X848" s="65">
        <f>IF(ISNA(VLOOKUP($A848,Sheet1!$B$3:$AH$1266,Sheet1!H$1+(Sheet1!$A$1-1)*10,FALSE))=TRUE,"---",IF(VLOOKUP($A848,Sheet1!$B$3:$AH$1266,Sheet1!H$1+(Sheet1!$A$1-1)*10,FALSE)="---","---", (ROUND(VLOOKUP($A848,Sheet1!$B$3:$AH$1266,Sheet1!H$1+(Sheet1!$A$1-1)*10,FALSE),IF(VLOOKUP($A848,Sheet1!$B$3:$AH$1266,Sheet1!H$1+(Sheet1!$A$1-1)*10,FALSE)&gt;99999,-3,IF(VLOOKUP($A848,Sheet1!$B$3:$AH$1266,Sheet1!H$1+(Sheet1!$A$1-1)*10,FALSE)&gt;9999,-2,IF(VLOOKUP($A848,Sheet1!$B$3:$AH$1266,Sheet1!H$1+(Sheet1!$A$1-1)*10,FALSE)&gt;999,-1,0)))))))</f>
        <v>980</v>
      </c>
      <c r="Y848" s="65">
        <f>IF(ISNA(VLOOKUP($A848,Sheet1!$B$3:$AH$1266,Sheet1!I$1+(Sheet1!$A$1-1)*10,FALSE))=TRUE,"---",IF(VLOOKUP($A848,Sheet1!$B$3:$AH$1266,Sheet1!I$1+(Sheet1!$A$1-1)*10,FALSE)="---","---", (ROUND(VLOOKUP($A848,Sheet1!$B$3:$AH$1266,Sheet1!I$1+(Sheet1!$A$1-1)*10,FALSE),IF(VLOOKUP($A848,Sheet1!$B$3:$AH$1266,Sheet1!I$1+(Sheet1!$A$1-1)*10,FALSE)&gt;99999,-3,IF(VLOOKUP($A848,Sheet1!$B$3:$AH$1266,Sheet1!I$1+(Sheet1!$A$1-1)*10,FALSE)&gt;9999,-2,IF(VLOOKUP($A848,Sheet1!$B$3:$AH$1266,Sheet1!I$1+(Sheet1!$A$1-1)*10,FALSE)&gt;999,-1,0)))))))</f>
        <v>1270</v>
      </c>
      <c r="Z848" s="65">
        <f>IF(ISNA(VLOOKUP($A848,Sheet1!$B$3:$AH$1266,Sheet1!J$1+(Sheet1!$A$1-1)*10,FALSE))=TRUE,"---",IF(VLOOKUP($A848,Sheet1!$B$3:$AH$1266,Sheet1!J$1+(Sheet1!$A$1-1)*10,FALSE)="---","---", (ROUND(VLOOKUP($A848,Sheet1!$B$3:$AH$1266,Sheet1!J$1+(Sheet1!$A$1-1)*10,FALSE),IF(VLOOKUP($A848,Sheet1!$B$3:$AH$1266,Sheet1!J$1+(Sheet1!$A$1-1)*10,FALSE)&gt;99999,-3,IF(VLOOKUP($A848,Sheet1!$B$3:$AH$1266,Sheet1!J$1+(Sheet1!$A$1-1)*10,FALSE)&gt;9999,-2,IF(VLOOKUP($A848,Sheet1!$B$3:$AH$1266,Sheet1!J$1+(Sheet1!$A$1-1)*10,FALSE)&gt;999,-1,0)))))))</f>
        <v>1670</v>
      </c>
      <c r="AA848" s="65">
        <f>IF(ISNA(VLOOKUP($A848,Sheet1!$B$3:$AH$1266,Sheet1!K$1+(Sheet1!$A$1-1)*10,FALSE))=TRUE,"---",IF(VLOOKUP($A848,Sheet1!$B$3:$AH$1266,Sheet1!K$1+(Sheet1!$A$1-1)*10,FALSE)="---","---", (ROUND(VLOOKUP($A848,Sheet1!$B$3:$AH$1266,Sheet1!K$1+(Sheet1!$A$1-1)*10,FALSE),IF(VLOOKUP($A848,Sheet1!$B$3:$AH$1266,Sheet1!K$1+(Sheet1!$A$1-1)*10,FALSE)&gt;99999,-3,IF(VLOOKUP($A848,Sheet1!$B$3:$AH$1266,Sheet1!K$1+(Sheet1!$A$1-1)*10,FALSE)&gt;9999,-2,IF(VLOOKUP($A848,Sheet1!$B$3:$AH$1266,Sheet1!K$1+(Sheet1!$A$1-1)*10,FALSE)&gt;999,-1,0)))))))</f>
        <v>2020</v>
      </c>
      <c r="AB848" s="65">
        <f>IF(ISNA(VLOOKUP($A848,Sheet1!$B$3:$AH$1266,Sheet1!L$1+(Sheet1!$A$1-1)*10,FALSE))=TRUE,"---",IF(VLOOKUP($A848,Sheet1!$B$3:$AH$1266,Sheet1!L$1+(Sheet1!$A$1-1)*10,FALSE)="---","---", (ROUND(VLOOKUP($A848,Sheet1!$B$3:$AH$1266,Sheet1!L$1+(Sheet1!$A$1-1)*10,FALSE),IF(VLOOKUP($A848,Sheet1!$B$3:$AH$1266,Sheet1!L$1+(Sheet1!$A$1-1)*10,FALSE)&gt;99999,-3,IF(VLOOKUP($A848,Sheet1!$B$3:$AH$1266,Sheet1!L$1+(Sheet1!$A$1-1)*10,FALSE)&gt;9999,-2,IF(VLOOKUP($A848,Sheet1!$B$3:$AH$1266,Sheet1!L$1+(Sheet1!$A$1-1)*10,FALSE)&gt;999,-1,0)))))))</f>
        <v>2360</v>
      </c>
      <c r="AC848" s="65">
        <f>IF(ISNA(VLOOKUP($A848,Sheet1!$B$3:$AH$1266,Sheet1!M$1+(Sheet1!$A$1-1)*10,FALSE))=TRUE,"---",IF(VLOOKUP($A848,Sheet1!$B$3:$AH$1266,Sheet1!M$1+(Sheet1!$A$1-1)*10,FALSE)="---","---", (ROUND(VLOOKUP($A848,Sheet1!$B$3:$AH$1266,Sheet1!M$1+(Sheet1!$A$1-1)*10,FALSE),IF(VLOOKUP($A848,Sheet1!$B$3:$AH$1266,Sheet1!M$1+(Sheet1!$A$1-1)*10,FALSE)&gt;99999,-3,IF(VLOOKUP($A848,Sheet1!$B$3:$AH$1266,Sheet1!M$1+(Sheet1!$A$1-1)*10,FALSE)&gt;9999,-2,IF(VLOOKUP($A848,Sheet1!$B$3:$AH$1266,Sheet1!M$1+(Sheet1!$A$1-1)*10,FALSE)&gt;999,-1,0)))))))</f>
        <v>2730</v>
      </c>
      <c r="AD848" s="65">
        <f>IF(ISNA(VLOOKUP($A848,Sheet1!$B$3:$AH$1266,Sheet1!N$1+(Sheet1!$A$1-1)*10,FALSE))=TRUE,"---",IF(VLOOKUP($A848,Sheet1!$B$3:$AH$1266,Sheet1!N$1+(Sheet1!$A$1-1)*10,FALSE)="---","---", (ROUND(VLOOKUP($A848,Sheet1!$B$3:$AH$1266,Sheet1!N$1+(Sheet1!$A$1-1)*10,FALSE),IF(VLOOKUP($A848,Sheet1!$B$3:$AH$1266,Sheet1!N$1+(Sheet1!$A$1-1)*10,FALSE)&gt;99999,-3,IF(VLOOKUP($A848,Sheet1!$B$3:$AH$1266,Sheet1!N$1+(Sheet1!$A$1-1)*10,FALSE)&gt;9999,-2,IF(VLOOKUP($A848,Sheet1!$B$3:$AH$1266,Sheet1!N$1+(Sheet1!$A$1-1)*10,FALSE)&gt;999,-1,0)))))))</f>
        <v>3220</v>
      </c>
    </row>
    <row r="849" spans="1:30" ht="25.5" customHeight="1" x14ac:dyDescent="0.25">
      <c r="A849" s="133" t="s">
        <v>1297</v>
      </c>
      <c r="B849" s="141" t="s">
        <v>1298</v>
      </c>
      <c r="C849" s="133">
        <v>414005</v>
      </c>
      <c r="D849" s="133">
        <v>744650</v>
      </c>
      <c r="E849" s="67" t="s">
        <v>3036</v>
      </c>
      <c r="F849" s="117" t="s">
        <v>4454</v>
      </c>
      <c r="G849" s="118" t="s">
        <v>31</v>
      </c>
      <c r="H849" s="136">
        <v>76.599999999999994</v>
      </c>
      <c r="I849" s="119">
        <v>38445</v>
      </c>
      <c r="J849" s="120">
        <v>13.47</v>
      </c>
      <c r="K849" s="121" t="s">
        <v>4405</v>
      </c>
      <c r="L849" s="122">
        <v>7630</v>
      </c>
      <c r="M849" s="123">
        <v>99.6</v>
      </c>
      <c r="N849" s="118" t="s">
        <v>160</v>
      </c>
      <c r="O849" s="71">
        <f t="shared" si="29"/>
        <v>7.247025025040525</v>
      </c>
      <c r="P849" s="71">
        <f>IF(O849&lt;&gt;"",VLOOKUP($A849,Sheet4!$A$2:$O$1309,14,FALSE)*100,"")</f>
        <v>2.0097697967440542</v>
      </c>
      <c r="Q849" s="71">
        <f>IF(P849&lt;&gt;"",VLOOKUP($A849,Sheet4!$A$2:$O$1309,15,FALSE)*100,"")</f>
        <v>18.03373166904403</v>
      </c>
      <c r="R849" s="73">
        <f t="shared" si="30"/>
        <v>15</v>
      </c>
      <c r="S849" s="63" t="s">
        <v>4365</v>
      </c>
      <c r="T849" s="63" t="str">
        <f>IF(ISNA(VLOOKUP(A849,Sheet1!B$3:C$1266,2,FALSE)=TRUE),"NC",VLOOKUP(A849,Sheet1!B$3:C$1266,2,FALSE))</f>
        <v>Regulated</v>
      </c>
      <c r="U849" s="66">
        <f>IF(ISNA(VLOOKUP($A849,Sheet1!$B$3:$AH$1266,Sheet1!E$1+(Sheet1!$A$1-1)*10,FALSE))=TRUE,"---",IF(VLOOKUP($A849,Sheet1!$B$3:$AH$1266,Sheet1!E$1+(Sheet1!$A$1-1)*10,FALSE)="---","---", (ROUND(VLOOKUP($A849,Sheet1!$B$3:$AH$1266,Sheet1!E$1+(Sheet1!$A$1-1)*10,FALSE),IF(VLOOKUP($A849,Sheet1!$B$3:$AH$1266,Sheet1!E$1+(Sheet1!$A$1-1)*10,FALSE)&gt;99999,-3,IF(VLOOKUP($A849,Sheet1!$B$3:$AH$1266,Sheet1!E$1+(Sheet1!$A$1-1)*10,FALSE)&gt;9999,-2,IF(VLOOKUP($A849,Sheet1!$B$3:$AH$1266,Sheet1!E$1+(Sheet1!$A$1-1)*10,FALSE)&gt;999,-1,0)))))))</f>
        <v>2500</v>
      </c>
      <c r="V849" s="66">
        <f>IF(ISNA(VLOOKUP($A849,Sheet1!$B$3:$AH$1266,Sheet1!F$1+(Sheet1!$A$1-1)*10,FALSE))=TRUE,"---",IF(VLOOKUP($A849,Sheet1!$B$3:$AH$1266,Sheet1!F$1+(Sheet1!$A$1-1)*10,FALSE)="---","---", (ROUND(VLOOKUP($A849,Sheet1!$B$3:$AH$1266,Sheet1!F$1+(Sheet1!$A$1-1)*10,FALSE),IF(VLOOKUP($A849,Sheet1!$B$3:$AH$1266,Sheet1!F$1+(Sheet1!$A$1-1)*10,FALSE)&gt;99999,-3,IF(VLOOKUP($A849,Sheet1!$B$3:$AH$1266,Sheet1!F$1+(Sheet1!$A$1-1)*10,FALSE)&gt;9999,-2,IF(VLOOKUP($A849,Sheet1!$B$3:$AH$1266,Sheet1!F$1+(Sheet1!$A$1-1)*10,FALSE)&gt;999,-1,0)))))))</f>
        <v>3030</v>
      </c>
      <c r="W849" s="66">
        <f>IF(ISNA(VLOOKUP($A849,Sheet1!$B$3:$AH$1266,Sheet1!G$1+(Sheet1!$A$1-1)*10,FALSE))=TRUE,"---",IF(VLOOKUP($A849,Sheet1!$B$3:$AH$1266,Sheet1!G$1+(Sheet1!$A$1-1)*10,FALSE)="---","---", (ROUND(VLOOKUP($A849,Sheet1!$B$3:$AH$1266,Sheet1!G$1+(Sheet1!$A$1-1)*10,FALSE),IF(VLOOKUP($A849,Sheet1!$B$3:$AH$1266,Sheet1!G$1+(Sheet1!$A$1-1)*10,FALSE)&gt;99999,-3,IF(VLOOKUP($A849,Sheet1!$B$3:$AH$1266,Sheet1!G$1+(Sheet1!$A$1-1)*10,FALSE)&gt;9999,-2,IF(VLOOKUP($A849,Sheet1!$B$3:$AH$1266,Sheet1!G$1+(Sheet1!$A$1-1)*10,FALSE)&gt;999,-1,0)))))))</f>
        <v>3700</v>
      </c>
      <c r="X849" s="66">
        <f>IF(ISNA(VLOOKUP($A849,Sheet1!$B$3:$AH$1266,Sheet1!H$1+(Sheet1!$A$1-1)*10,FALSE))=TRUE,"---",IF(VLOOKUP($A849,Sheet1!$B$3:$AH$1266,Sheet1!H$1+(Sheet1!$A$1-1)*10,FALSE)="---","---", (ROUND(VLOOKUP($A849,Sheet1!$B$3:$AH$1266,Sheet1!H$1+(Sheet1!$A$1-1)*10,FALSE),IF(VLOOKUP($A849,Sheet1!$B$3:$AH$1266,Sheet1!H$1+(Sheet1!$A$1-1)*10,FALSE)&gt;99999,-3,IF(VLOOKUP($A849,Sheet1!$B$3:$AH$1266,Sheet1!H$1+(Sheet1!$A$1-1)*10,FALSE)&gt;9999,-2,IF(VLOOKUP($A849,Sheet1!$B$3:$AH$1266,Sheet1!H$1+(Sheet1!$A$1-1)*10,FALSE)&gt;999,-1,0)))))))</f>
        <v>5540</v>
      </c>
      <c r="Y849" s="66">
        <f>IF(ISNA(VLOOKUP($A849,Sheet1!$B$3:$AH$1266,Sheet1!I$1+(Sheet1!$A$1-1)*10,FALSE))=TRUE,"---",IF(VLOOKUP($A849,Sheet1!$B$3:$AH$1266,Sheet1!I$1+(Sheet1!$A$1-1)*10,FALSE)="---","---", (ROUND(VLOOKUP($A849,Sheet1!$B$3:$AH$1266,Sheet1!I$1+(Sheet1!$A$1-1)*10,FALSE),IF(VLOOKUP($A849,Sheet1!$B$3:$AH$1266,Sheet1!I$1+(Sheet1!$A$1-1)*10,FALSE)&gt;99999,-3,IF(VLOOKUP($A849,Sheet1!$B$3:$AH$1266,Sheet1!I$1+(Sheet1!$A$1-1)*10,FALSE)&gt;9999,-2,IF(VLOOKUP($A849,Sheet1!$B$3:$AH$1266,Sheet1!I$1+(Sheet1!$A$1-1)*10,FALSE)&gt;999,-1,0)))))))</f>
        <v>6860</v>
      </c>
      <c r="Z849" s="66">
        <f>IF(ISNA(VLOOKUP($A849,Sheet1!$B$3:$AH$1266,Sheet1!J$1+(Sheet1!$A$1-1)*10,FALSE))=TRUE,"---",IF(VLOOKUP($A849,Sheet1!$B$3:$AH$1266,Sheet1!J$1+(Sheet1!$A$1-1)*10,FALSE)="---","---", (ROUND(VLOOKUP($A849,Sheet1!$B$3:$AH$1266,Sheet1!J$1+(Sheet1!$A$1-1)*10,FALSE),IF(VLOOKUP($A849,Sheet1!$B$3:$AH$1266,Sheet1!J$1+(Sheet1!$A$1-1)*10,FALSE)&gt;99999,-3,IF(VLOOKUP($A849,Sheet1!$B$3:$AH$1266,Sheet1!J$1+(Sheet1!$A$1-1)*10,FALSE)&gt;9999,-2,IF(VLOOKUP($A849,Sheet1!$B$3:$AH$1266,Sheet1!J$1+(Sheet1!$A$1-1)*10,FALSE)&gt;999,-1,0)))))))</f>
        <v>8650</v>
      </c>
      <c r="AA849" s="66">
        <f>IF(ISNA(VLOOKUP($A849,Sheet1!$B$3:$AH$1266,Sheet1!K$1+(Sheet1!$A$1-1)*10,FALSE))=TRUE,"---",IF(VLOOKUP($A849,Sheet1!$B$3:$AH$1266,Sheet1!K$1+(Sheet1!$A$1-1)*10,FALSE)="---","---", (ROUND(VLOOKUP($A849,Sheet1!$B$3:$AH$1266,Sheet1!K$1+(Sheet1!$A$1-1)*10,FALSE),IF(VLOOKUP($A849,Sheet1!$B$3:$AH$1266,Sheet1!K$1+(Sheet1!$A$1-1)*10,FALSE)&gt;99999,-3,IF(VLOOKUP($A849,Sheet1!$B$3:$AH$1266,Sheet1!K$1+(Sheet1!$A$1-1)*10,FALSE)&gt;9999,-2,IF(VLOOKUP($A849,Sheet1!$B$3:$AH$1266,Sheet1!K$1+(Sheet1!$A$1-1)*10,FALSE)&gt;999,-1,0)))))))</f>
        <v>10100</v>
      </c>
      <c r="AB849" s="66">
        <f>IF(ISNA(VLOOKUP($A849,Sheet1!$B$3:$AH$1266,Sheet1!L$1+(Sheet1!$A$1-1)*10,FALSE))=TRUE,"---",IF(VLOOKUP($A849,Sheet1!$B$3:$AH$1266,Sheet1!L$1+(Sheet1!$A$1-1)*10,FALSE)="---","---", (ROUND(VLOOKUP($A849,Sheet1!$B$3:$AH$1266,Sheet1!L$1+(Sheet1!$A$1-1)*10,FALSE),IF(VLOOKUP($A849,Sheet1!$B$3:$AH$1266,Sheet1!L$1+(Sheet1!$A$1-1)*10,FALSE)&gt;99999,-3,IF(VLOOKUP($A849,Sheet1!$B$3:$AH$1266,Sheet1!L$1+(Sheet1!$A$1-1)*10,FALSE)&gt;9999,-2,IF(VLOOKUP($A849,Sheet1!$B$3:$AH$1266,Sheet1!L$1+(Sheet1!$A$1-1)*10,FALSE)&gt;999,-1,0)))))))</f>
        <v>11500</v>
      </c>
      <c r="AC849" s="66">
        <f>IF(ISNA(VLOOKUP($A849,Sheet1!$B$3:$AH$1266,Sheet1!M$1+(Sheet1!$A$1-1)*10,FALSE))=TRUE,"---",IF(VLOOKUP($A849,Sheet1!$B$3:$AH$1266,Sheet1!M$1+(Sheet1!$A$1-1)*10,FALSE)="---","---", (ROUND(VLOOKUP($A849,Sheet1!$B$3:$AH$1266,Sheet1!M$1+(Sheet1!$A$1-1)*10,FALSE),IF(VLOOKUP($A849,Sheet1!$B$3:$AH$1266,Sheet1!M$1+(Sheet1!$A$1-1)*10,FALSE)&gt;99999,-3,IF(VLOOKUP($A849,Sheet1!$B$3:$AH$1266,Sheet1!M$1+(Sheet1!$A$1-1)*10,FALSE)&gt;9999,-2,IF(VLOOKUP($A849,Sheet1!$B$3:$AH$1266,Sheet1!M$1+(Sheet1!$A$1-1)*10,FALSE)&gt;999,-1,0)))))))</f>
        <v>13100</v>
      </c>
      <c r="AD849" s="66">
        <f>IF(ISNA(VLOOKUP($A849,Sheet1!$B$3:$AH$1266,Sheet1!N$1+(Sheet1!$A$1-1)*10,FALSE))=TRUE,"---",IF(VLOOKUP($A849,Sheet1!$B$3:$AH$1266,Sheet1!N$1+(Sheet1!$A$1-1)*10,FALSE)="---","---", (ROUND(VLOOKUP($A849,Sheet1!$B$3:$AH$1266,Sheet1!N$1+(Sheet1!$A$1-1)*10,FALSE),IF(VLOOKUP($A849,Sheet1!$B$3:$AH$1266,Sheet1!N$1+(Sheet1!$A$1-1)*10,FALSE)&gt;99999,-3,IF(VLOOKUP($A849,Sheet1!$B$3:$AH$1266,Sheet1!N$1+(Sheet1!$A$1-1)*10,FALSE)&gt;9999,-2,IF(VLOOKUP($A849,Sheet1!$B$3:$AH$1266,Sheet1!N$1+(Sheet1!$A$1-1)*10,FALSE)&gt;999,-1,0)))))))</f>
        <v>15300</v>
      </c>
    </row>
    <row r="850" spans="1:30" ht="25.5" customHeight="1" x14ac:dyDescent="0.25">
      <c r="A850" s="125" t="s">
        <v>1299</v>
      </c>
      <c r="B850" s="126" t="s">
        <v>1300</v>
      </c>
      <c r="C850" s="125">
        <v>412940</v>
      </c>
      <c r="D850" s="125">
        <v>744509</v>
      </c>
      <c r="E850" s="70" t="s">
        <v>3047</v>
      </c>
      <c r="F850" s="52" t="s">
        <v>4711</v>
      </c>
      <c r="G850" s="127" t="s">
        <v>286</v>
      </c>
      <c r="H850" s="128">
        <v>191</v>
      </c>
      <c r="I850" s="112">
        <v>4835</v>
      </c>
      <c r="J850" s="113">
        <v>7</v>
      </c>
      <c r="K850" s="127" t="s">
        <v>24</v>
      </c>
      <c r="L850" s="115">
        <v>6500</v>
      </c>
      <c r="M850" s="155">
        <v>34</v>
      </c>
      <c r="N850" s="127" t="s">
        <v>20</v>
      </c>
      <c r="O850" s="68" t="str">
        <f t="shared" si="29"/>
        <v>&gt;50</v>
      </c>
      <c r="P850" s="68">
        <f>IF(O850&lt;&gt;"",VLOOKUP($A850,Sheet4!$A$2:$O$1309,14,FALSE)*100,"")</f>
        <v>3.3271260199905228</v>
      </c>
      <c r="Q850" s="68">
        <f>IF(P850&lt;&gt;"",VLOOKUP($A850,Sheet4!$A$2:$O$1309,15,FALSE)*100,"")</f>
        <v>28.210883960874224</v>
      </c>
      <c r="R850" s="74" t="str">
        <f t="shared" si="30"/>
        <v>&lt;2</v>
      </c>
      <c r="S850" s="64" t="s">
        <v>4365</v>
      </c>
      <c r="T850" s="64" t="str">
        <f>IF(ISNA(VLOOKUP(A850,Sheet1!B$3:C$1266,2,FALSE)=TRUE),"NC",VLOOKUP(A850,Sheet1!B$3:C$1266,2,FALSE))</f>
        <v>Rural</v>
      </c>
      <c r="U850" s="65">
        <f>IF(ISNA(VLOOKUP($A850,Sheet1!$B$3:$AH$1266,Sheet1!E$1+(Sheet1!$A$1-1)*10,FALSE))=TRUE,"---",IF(VLOOKUP($A850,Sheet1!$B$3:$AH$1266,Sheet1!E$1+(Sheet1!$A$1-1)*10,FALSE)="---","---", (ROUND(VLOOKUP($A850,Sheet1!$B$3:$AH$1266,Sheet1!E$1+(Sheet1!$A$1-1)*10,FALSE),IF(VLOOKUP($A850,Sheet1!$B$3:$AH$1266,Sheet1!E$1+(Sheet1!$A$1-1)*10,FALSE)&gt;99999,-3,IF(VLOOKUP($A850,Sheet1!$B$3:$AH$1266,Sheet1!E$1+(Sheet1!$A$1-1)*10,FALSE)&gt;9999,-2,IF(VLOOKUP($A850,Sheet1!$B$3:$AH$1266,Sheet1!E$1+(Sheet1!$A$1-1)*10,FALSE)&gt;999,-1,0)))))))</f>
        <v>4340</v>
      </c>
      <c r="V850" s="65">
        <f>IF(ISNA(VLOOKUP($A850,Sheet1!$B$3:$AH$1266,Sheet1!F$1+(Sheet1!$A$1-1)*10,FALSE))=TRUE,"---",IF(VLOOKUP($A850,Sheet1!$B$3:$AH$1266,Sheet1!F$1+(Sheet1!$A$1-1)*10,FALSE)="---","---", (ROUND(VLOOKUP($A850,Sheet1!$B$3:$AH$1266,Sheet1!F$1+(Sheet1!$A$1-1)*10,FALSE),IF(VLOOKUP($A850,Sheet1!$B$3:$AH$1266,Sheet1!F$1+(Sheet1!$A$1-1)*10,FALSE)&gt;99999,-3,IF(VLOOKUP($A850,Sheet1!$B$3:$AH$1266,Sheet1!F$1+(Sheet1!$A$1-1)*10,FALSE)&gt;9999,-2,IF(VLOOKUP($A850,Sheet1!$B$3:$AH$1266,Sheet1!F$1+(Sheet1!$A$1-1)*10,FALSE)&gt;999,-1,0)))))))</f>
        <v>5360</v>
      </c>
      <c r="W850" s="65">
        <f>IF(ISNA(VLOOKUP($A850,Sheet1!$B$3:$AH$1266,Sheet1!G$1+(Sheet1!$A$1-1)*10,FALSE))=TRUE,"---",IF(VLOOKUP($A850,Sheet1!$B$3:$AH$1266,Sheet1!G$1+(Sheet1!$A$1-1)*10,FALSE)="---","---", (ROUND(VLOOKUP($A850,Sheet1!$B$3:$AH$1266,Sheet1!G$1+(Sheet1!$A$1-1)*10,FALSE),IF(VLOOKUP($A850,Sheet1!$B$3:$AH$1266,Sheet1!G$1+(Sheet1!$A$1-1)*10,FALSE)&gt;99999,-3,IF(VLOOKUP($A850,Sheet1!$B$3:$AH$1266,Sheet1!G$1+(Sheet1!$A$1-1)*10,FALSE)&gt;9999,-2,IF(VLOOKUP($A850,Sheet1!$B$3:$AH$1266,Sheet1!G$1+(Sheet1!$A$1-1)*10,FALSE)&gt;999,-1,0)))))))</f>
        <v>6690</v>
      </c>
      <c r="X850" s="65">
        <f>IF(ISNA(VLOOKUP($A850,Sheet1!$B$3:$AH$1266,Sheet1!H$1+(Sheet1!$A$1-1)*10,FALSE))=TRUE,"---",IF(VLOOKUP($A850,Sheet1!$B$3:$AH$1266,Sheet1!H$1+(Sheet1!$A$1-1)*10,FALSE)="---","---", (ROUND(VLOOKUP($A850,Sheet1!$B$3:$AH$1266,Sheet1!H$1+(Sheet1!$A$1-1)*10,FALSE),IF(VLOOKUP($A850,Sheet1!$B$3:$AH$1266,Sheet1!H$1+(Sheet1!$A$1-1)*10,FALSE)&gt;99999,-3,IF(VLOOKUP($A850,Sheet1!$B$3:$AH$1266,Sheet1!H$1+(Sheet1!$A$1-1)*10,FALSE)&gt;9999,-2,IF(VLOOKUP($A850,Sheet1!$B$3:$AH$1266,Sheet1!H$1+(Sheet1!$A$1-1)*10,FALSE)&gt;999,-1,0)))))))</f>
        <v>10600</v>
      </c>
      <c r="Y850" s="65">
        <f>IF(ISNA(VLOOKUP($A850,Sheet1!$B$3:$AH$1266,Sheet1!I$1+(Sheet1!$A$1-1)*10,FALSE))=TRUE,"---",IF(VLOOKUP($A850,Sheet1!$B$3:$AH$1266,Sheet1!I$1+(Sheet1!$A$1-1)*10,FALSE)="---","---", (ROUND(VLOOKUP($A850,Sheet1!$B$3:$AH$1266,Sheet1!I$1+(Sheet1!$A$1-1)*10,FALSE),IF(VLOOKUP($A850,Sheet1!$B$3:$AH$1266,Sheet1!I$1+(Sheet1!$A$1-1)*10,FALSE)&gt;99999,-3,IF(VLOOKUP($A850,Sheet1!$B$3:$AH$1266,Sheet1!I$1+(Sheet1!$A$1-1)*10,FALSE)&gt;9999,-2,IF(VLOOKUP($A850,Sheet1!$B$3:$AH$1266,Sheet1!I$1+(Sheet1!$A$1-1)*10,FALSE)&gt;999,-1,0)))))))</f>
        <v>13700</v>
      </c>
      <c r="Z850" s="65">
        <f>IF(ISNA(VLOOKUP($A850,Sheet1!$B$3:$AH$1266,Sheet1!J$1+(Sheet1!$A$1-1)*10,FALSE))=TRUE,"---",IF(VLOOKUP($A850,Sheet1!$B$3:$AH$1266,Sheet1!J$1+(Sheet1!$A$1-1)*10,FALSE)="---","---", (ROUND(VLOOKUP($A850,Sheet1!$B$3:$AH$1266,Sheet1!J$1+(Sheet1!$A$1-1)*10,FALSE),IF(VLOOKUP($A850,Sheet1!$B$3:$AH$1266,Sheet1!J$1+(Sheet1!$A$1-1)*10,FALSE)&gt;99999,-3,IF(VLOOKUP($A850,Sheet1!$B$3:$AH$1266,Sheet1!J$1+(Sheet1!$A$1-1)*10,FALSE)&gt;9999,-2,IF(VLOOKUP($A850,Sheet1!$B$3:$AH$1266,Sheet1!J$1+(Sheet1!$A$1-1)*10,FALSE)&gt;999,-1,0)))))))</f>
        <v>17800</v>
      </c>
      <c r="AA850" s="65">
        <f>IF(ISNA(VLOOKUP($A850,Sheet1!$B$3:$AH$1266,Sheet1!K$1+(Sheet1!$A$1-1)*10,FALSE))=TRUE,"---",IF(VLOOKUP($A850,Sheet1!$B$3:$AH$1266,Sheet1!K$1+(Sheet1!$A$1-1)*10,FALSE)="---","---", (ROUND(VLOOKUP($A850,Sheet1!$B$3:$AH$1266,Sheet1!K$1+(Sheet1!$A$1-1)*10,FALSE),IF(VLOOKUP($A850,Sheet1!$B$3:$AH$1266,Sheet1!K$1+(Sheet1!$A$1-1)*10,FALSE)&gt;99999,-3,IF(VLOOKUP($A850,Sheet1!$B$3:$AH$1266,Sheet1!K$1+(Sheet1!$A$1-1)*10,FALSE)&gt;9999,-2,IF(VLOOKUP($A850,Sheet1!$B$3:$AH$1266,Sheet1!K$1+(Sheet1!$A$1-1)*10,FALSE)&gt;999,-1,0)))))))</f>
        <v>21200</v>
      </c>
      <c r="AB850" s="65">
        <f>IF(ISNA(VLOOKUP($A850,Sheet1!$B$3:$AH$1266,Sheet1!L$1+(Sheet1!$A$1-1)*10,FALSE))=TRUE,"---",IF(VLOOKUP($A850,Sheet1!$B$3:$AH$1266,Sheet1!L$1+(Sheet1!$A$1-1)*10,FALSE)="---","---", (ROUND(VLOOKUP($A850,Sheet1!$B$3:$AH$1266,Sheet1!L$1+(Sheet1!$A$1-1)*10,FALSE),IF(VLOOKUP($A850,Sheet1!$B$3:$AH$1266,Sheet1!L$1+(Sheet1!$A$1-1)*10,FALSE)&gt;99999,-3,IF(VLOOKUP($A850,Sheet1!$B$3:$AH$1266,Sheet1!L$1+(Sheet1!$A$1-1)*10,FALSE)&gt;9999,-2,IF(VLOOKUP($A850,Sheet1!$B$3:$AH$1266,Sheet1!L$1+(Sheet1!$A$1-1)*10,FALSE)&gt;999,-1,0)))))))</f>
        <v>24700</v>
      </c>
      <c r="AC850" s="65">
        <f>IF(ISNA(VLOOKUP($A850,Sheet1!$B$3:$AH$1266,Sheet1!M$1+(Sheet1!$A$1-1)*10,FALSE))=TRUE,"---",IF(VLOOKUP($A850,Sheet1!$B$3:$AH$1266,Sheet1!M$1+(Sheet1!$A$1-1)*10,FALSE)="---","---", (ROUND(VLOOKUP($A850,Sheet1!$B$3:$AH$1266,Sheet1!M$1+(Sheet1!$A$1-1)*10,FALSE),IF(VLOOKUP($A850,Sheet1!$B$3:$AH$1266,Sheet1!M$1+(Sheet1!$A$1-1)*10,FALSE)&gt;99999,-3,IF(VLOOKUP($A850,Sheet1!$B$3:$AH$1266,Sheet1!M$1+(Sheet1!$A$1-1)*10,FALSE)&gt;9999,-2,IF(VLOOKUP($A850,Sheet1!$B$3:$AH$1266,Sheet1!M$1+(Sheet1!$A$1-1)*10,FALSE)&gt;999,-1,0)))))))</f>
        <v>28400</v>
      </c>
      <c r="AD850" s="65">
        <f>IF(ISNA(VLOOKUP($A850,Sheet1!$B$3:$AH$1266,Sheet1!N$1+(Sheet1!$A$1-1)*10,FALSE))=TRUE,"---",IF(VLOOKUP($A850,Sheet1!$B$3:$AH$1266,Sheet1!N$1+(Sheet1!$A$1-1)*10,FALSE)="---","---", (ROUND(VLOOKUP($A850,Sheet1!$B$3:$AH$1266,Sheet1!N$1+(Sheet1!$A$1-1)*10,FALSE),IF(VLOOKUP($A850,Sheet1!$B$3:$AH$1266,Sheet1!N$1+(Sheet1!$A$1-1)*10,FALSE)&gt;99999,-3,IF(VLOOKUP($A850,Sheet1!$B$3:$AH$1266,Sheet1!N$1+(Sheet1!$A$1-1)*10,FALSE)&gt;9999,-2,IF(VLOOKUP($A850,Sheet1!$B$3:$AH$1266,Sheet1!N$1+(Sheet1!$A$1-1)*10,FALSE)&gt;999,-1,0)))))))</f>
        <v>33500</v>
      </c>
    </row>
    <row r="851" spans="1:30" ht="25.5" customHeight="1" x14ac:dyDescent="0.25">
      <c r="A851" s="133" t="s">
        <v>1301</v>
      </c>
      <c r="B851" s="141" t="s">
        <v>1302</v>
      </c>
      <c r="C851" s="133">
        <v>412741</v>
      </c>
      <c r="D851" s="133">
        <v>744532</v>
      </c>
      <c r="E851" s="67" t="s">
        <v>3036</v>
      </c>
      <c r="F851" s="117" t="s">
        <v>4712</v>
      </c>
      <c r="G851" s="118" t="s">
        <v>31</v>
      </c>
      <c r="H851" s="136">
        <v>200</v>
      </c>
      <c r="I851" s="119">
        <v>20320</v>
      </c>
      <c r="J851" s="120">
        <v>15.22</v>
      </c>
      <c r="K851" s="118" t="s">
        <v>186</v>
      </c>
      <c r="L851" s="122">
        <v>16100</v>
      </c>
      <c r="M851" s="123">
        <v>80.5</v>
      </c>
      <c r="N851" s="118" t="s">
        <v>152</v>
      </c>
      <c r="O851" s="71">
        <f t="shared" si="29"/>
        <v>1.916233201297161</v>
      </c>
      <c r="P851" s="71">
        <f>IF(O851&lt;&gt;"",VLOOKUP($A851,Sheet4!$A$2:$O$1309,14,FALSE)*100,"")</f>
        <v>0.44467092698268207</v>
      </c>
      <c r="Q851" s="71">
        <f>IF(P851&lt;&gt;"",VLOOKUP($A851,Sheet4!$A$2:$O$1309,15,FALSE)*100,"")</f>
        <v>4.2713652596356404</v>
      </c>
      <c r="R851" s="73">
        <f t="shared" si="30"/>
        <v>50</v>
      </c>
      <c r="S851" s="63" t="s">
        <v>4365</v>
      </c>
      <c r="T851" s="63" t="str">
        <f>IF(ISNA(VLOOKUP(A851,Sheet1!B$3:C$1266,2,FALSE)=TRUE),"NC",VLOOKUP(A851,Sheet1!B$3:C$1266,2,FALSE))</f>
        <v>Regulated</v>
      </c>
      <c r="U851" s="66">
        <f>IF(ISNA(VLOOKUP($A851,Sheet1!$B$3:$AH$1266,Sheet1!E$1+(Sheet1!$A$1-1)*10,FALSE))=TRUE,"---",IF(VLOOKUP($A851,Sheet1!$B$3:$AH$1266,Sheet1!E$1+(Sheet1!$A$1-1)*10,FALSE)="---","---", (ROUND(VLOOKUP($A851,Sheet1!$B$3:$AH$1266,Sheet1!E$1+(Sheet1!$A$1-1)*10,FALSE),IF(VLOOKUP($A851,Sheet1!$B$3:$AH$1266,Sheet1!E$1+(Sheet1!$A$1-1)*10,FALSE)&gt;99999,-3,IF(VLOOKUP($A851,Sheet1!$B$3:$AH$1266,Sheet1!E$1+(Sheet1!$A$1-1)*10,FALSE)&gt;9999,-2,IF(VLOOKUP($A851,Sheet1!$B$3:$AH$1266,Sheet1!E$1+(Sheet1!$A$1-1)*10,FALSE)&gt;999,-1,0)))))))</f>
        <v>1170</v>
      </c>
      <c r="V851" s="66">
        <f>IF(ISNA(VLOOKUP($A851,Sheet1!$B$3:$AH$1266,Sheet1!F$1+(Sheet1!$A$1-1)*10,FALSE))=TRUE,"---",IF(VLOOKUP($A851,Sheet1!$B$3:$AH$1266,Sheet1!F$1+(Sheet1!$A$1-1)*10,FALSE)="---","---", (ROUND(VLOOKUP($A851,Sheet1!$B$3:$AH$1266,Sheet1!F$1+(Sheet1!$A$1-1)*10,FALSE),IF(VLOOKUP($A851,Sheet1!$B$3:$AH$1266,Sheet1!F$1+(Sheet1!$A$1-1)*10,FALSE)&gt;99999,-3,IF(VLOOKUP($A851,Sheet1!$B$3:$AH$1266,Sheet1!F$1+(Sheet1!$A$1-1)*10,FALSE)&gt;9999,-2,IF(VLOOKUP($A851,Sheet1!$B$3:$AH$1266,Sheet1!F$1+(Sheet1!$A$1-1)*10,FALSE)&gt;999,-1,0)))))))</f>
        <v>1580</v>
      </c>
      <c r="W851" s="66">
        <f>IF(ISNA(VLOOKUP($A851,Sheet1!$B$3:$AH$1266,Sheet1!G$1+(Sheet1!$A$1-1)*10,FALSE))=TRUE,"---",IF(VLOOKUP($A851,Sheet1!$B$3:$AH$1266,Sheet1!G$1+(Sheet1!$A$1-1)*10,FALSE)="---","---", (ROUND(VLOOKUP($A851,Sheet1!$B$3:$AH$1266,Sheet1!G$1+(Sheet1!$A$1-1)*10,FALSE),IF(VLOOKUP($A851,Sheet1!$B$3:$AH$1266,Sheet1!G$1+(Sheet1!$A$1-1)*10,FALSE)&gt;99999,-3,IF(VLOOKUP($A851,Sheet1!$B$3:$AH$1266,Sheet1!G$1+(Sheet1!$A$1-1)*10,FALSE)&gt;9999,-2,IF(VLOOKUP($A851,Sheet1!$B$3:$AH$1266,Sheet1!G$1+(Sheet1!$A$1-1)*10,FALSE)&gt;999,-1,0)))))))</f>
        <v>2220</v>
      </c>
      <c r="X851" s="66">
        <f>IF(ISNA(VLOOKUP($A851,Sheet1!$B$3:$AH$1266,Sheet1!H$1+(Sheet1!$A$1-1)*10,FALSE))=TRUE,"---",IF(VLOOKUP($A851,Sheet1!$B$3:$AH$1266,Sheet1!H$1+(Sheet1!$A$1-1)*10,FALSE)="---","---", (ROUND(VLOOKUP($A851,Sheet1!$B$3:$AH$1266,Sheet1!H$1+(Sheet1!$A$1-1)*10,FALSE),IF(VLOOKUP($A851,Sheet1!$B$3:$AH$1266,Sheet1!H$1+(Sheet1!$A$1-1)*10,FALSE)&gt;99999,-3,IF(VLOOKUP($A851,Sheet1!$B$3:$AH$1266,Sheet1!H$1+(Sheet1!$A$1-1)*10,FALSE)&gt;9999,-2,IF(VLOOKUP($A851,Sheet1!$B$3:$AH$1266,Sheet1!H$1+(Sheet1!$A$1-1)*10,FALSE)&gt;999,-1,0)))))))</f>
        <v>4630</v>
      </c>
      <c r="Y851" s="66">
        <f>IF(ISNA(VLOOKUP($A851,Sheet1!$B$3:$AH$1266,Sheet1!I$1+(Sheet1!$A$1-1)*10,FALSE))=TRUE,"---",IF(VLOOKUP($A851,Sheet1!$B$3:$AH$1266,Sheet1!I$1+(Sheet1!$A$1-1)*10,FALSE)="---","---", (ROUND(VLOOKUP($A851,Sheet1!$B$3:$AH$1266,Sheet1!I$1+(Sheet1!$A$1-1)*10,FALSE),IF(VLOOKUP($A851,Sheet1!$B$3:$AH$1266,Sheet1!I$1+(Sheet1!$A$1-1)*10,FALSE)&gt;99999,-3,IF(VLOOKUP($A851,Sheet1!$B$3:$AH$1266,Sheet1!I$1+(Sheet1!$A$1-1)*10,FALSE)&gt;9999,-2,IF(VLOOKUP($A851,Sheet1!$B$3:$AH$1266,Sheet1!I$1+(Sheet1!$A$1-1)*10,FALSE)&gt;999,-1,0)))))))</f>
        <v>7050</v>
      </c>
      <c r="Z851" s="66">
        <f>IF(ISNA(VLOOKUP($A851,Sheet1!$B$3:$AH$1266,Sheet1!J$1+(Sheet1!$A$1-1)*10,FALSE))=TRUE,"---",IF(VLOOKUP($A851,Sheet1!$B$3:$AH$1266,Sheet1!J$1+(Sheet1!$A$1-1)*10,FALSE)="---","---", (ROUND(VLOOKUP($A851,Sheet1!$B$3:$AH$1266,Sheet1!J$1+(Sheet1!$A$1-1)*10,FALSE),IF(VLOOKUP($A851,Sheet1!$B$3:$AH$1266,Sheet1!J$1+(Sheet1!$A$1-1)*10,FALSE)&gt;99999,-3,IF(VLOOKUP($A851,Sheet1!$B$3:$AH$1266,Sheet1!J$1+(Sheet1!$A$1-1)*10,FALSE)&gt;9999,-2,IF(VLOOKUP($A851,Sheet1!$B$3:$AH$1266,Sheet1!J$1+(Sheet1!$A$1-1)*10,FALSE)&gt;999,-1,0)))))))</f>
        <v>11300</v>
      </c>
      <c r="AA851" s="66">
        <f>IF(ISNA(VLOOKUP($A851,Sheet1!$B$3:$AH$1266,Sheet1!K$1+(Sheet1!$A$1-1)*10,FALSE))=TRUE,"---",IF(VLOOKUP($A851,Sheet1!$B$3:$AH$1266,Sheet1!K$1+(Sheet1!$A$1-1)*10,FALSE)="---","---", (ROUND(VLOOKUP($A851,Sheet1!$B$3:$AH$1266,Sheet1!K$1+(Sheet1!$A$1-1)*10,FALSE),IF(VLOOKUP($A851,Sheet1!$B$3:$AH$1266,Sheet1!K$1+(Sheet1!$A$1-1)*10,FALSE)&gt;99999,-3,IF(VLOOKUP($A851,Sheet1!$B$3:$AH$1266,Sheet1!K$1+(Sheet1!$A$1-1)*10,FALSE)&gt;9999,-2,IF(VLOOKUP($A851,Sheet1!$B$3:$AH$1266,Sheet1!K$1+(Sheet1!$A$1-1)*10,FALSE)&gt;999,-1,0)))))))</f>
        <v>15700</v>
      </c>
      <c r="AB851" s="66">
        <f>IF(ISNA(VLOOKUP($A851,Sheet1!$B$3:$AH$1266,Sheet1!L$1+(Sheet1!$A$1-1)*10,FALSE))=TRUE,"---",IF(VLOOKUP($A851,Sheet1!$B$3:$AH$1266,Sheet1!L$1+(Sheet1!$A$1-1)*10,FALSE)="---","---", (ROUND(VLOOKUP($A851,Sheet1!$B$3:$AH$1266,Sheet1!L$1+(Sheet1!$A$1-1)*10,FALSE),IF(VLOOKUP($A851,Sheet1!$B$3:$AH$1266,Sheet1!L$1+(Sheet1!$A$1-1)*10,FALSE)&gt;99999,-3,IF(VLOOKUP($A851,Sheet1!$B$3:$AH$1266,Sheet1!L$1+(Sheet1!$A$1-1)*10,FALSE)&gt;9999,-2,IF(VLOOKUP($A851,Sheet1!$B$3:$AH$1266,Sheet1!L$1+(Sheet1!$A$1-1)*10,FALSE)&gt;999,-1,0)))))))</f>
        <v>21200</v>
      </c>
      <c r="AC851" s="66">
        <f>IF(ISNA(VLOOKUP($A851,Sheet1!$B$3:$AH$1266,Sheet1!M$1+(Sheet1!$A$1-1)*10,FALSE))=TRUE,"---",IF(VLOOKUP($A851,Sheet1!$B$3:$AH$1266,Sheet1!M$1+(Sheet1!$A$1-1)*10,FALSE)="---","---", (ROUND(VLOOKUP($A851,Sheet1!$B$3:$AH$1266,Sheet1!M$1+(Sheet1!$A$1-1)*10,FALSE),IF(VLOOKUP($A851,Sheet1!$B$3:$AH$1266,Sheet1!M$1+(Sheet1!$A$1-1)*10,FALSE)&gt;99999,-3,IF(VLOOKUP($A851,Sheet1!$B$3:$AH$1266,Sheet1!M$1+(Sheet1!$A$1-1)*10,FALSE)&gt;9999,-2,IF(VLOOKUP($A851,Sheet1!$B$3:$AH$1266,Sheet1!M$1+(Sheet1!$A$1-1)*10,FALSE)&gt;999,-1,0)))))))</f>
        <v>28200</v>
      </c>
      <c r="AD851" s="66">
        <f>IF(ISNA(VLOOKUP($A851,Sheet1!$B$3:$AH$1266,Sheet1!N$1+(Sheet1!$A$1-1)*10,FALSE))=TRUE,"---",IF(VLOOKUP($A851,Sheet1!$B$3:$AH$1266,Sheet1!N$1+(Sheet1!$A$1-1)*10,FALSE)="---","---", (ROUND(VLOOKUP($A851,Sheet1!$B$3:$AH$1266,Sheet1!N$1+(Sheet1!$A$1-1)*10,FALSE),IF(VLOOKUP($A851,Sheet1!$B$3:$AH$1266,Sheet1!N$1+(Sheet1!$A$1-1)*10,FALSE)&gt;99999,-3,IF(VLOOKUP($A851,Sheet1!$B$3:$AH$1266,Sheet1!N$1+(Sheet1!$A$1-1)*10,FALSE)&gt;9999,-2,IF(VLOOKUP($A851,Sheet1!$B$3:$AH$1266,Sheet1!N$1+(Sheet1!$A$1-1)*10,FALSE)&gt;999,-1,0)))))))</f>
        <v>40400</v>
      </c>
    </row>
    <row r="852" spans="1:30" ht="25.5" customHeight="1" x14ac:dyDescent="0.25">
      <c r="A852" s="125" t="s">
        <v>1303</v>
      </c>
      <c r="B852" s="126" t="s">
        <v>1304</v>
      </c>
      <c r="C852" s="125">
        <v>412515</v>
      </c>
      <c r="D852" s="125">
        <v>744318</v>
      </c>
      <c r="E852" s="70" t="s">
        <v>3047</v>
      </c>
      <c r="F852" s="139" t="s">
        <v>4405</v>
      </c>
      <c r="G852" s="127" t="s">
        <v>160</v>
      </c>
      <c r="H852" s="158">
        <v>12</v>
      </c>
      <c r="I852" s="112">
        <v>20320</v>
      </c>
      <c r="J852" s="140" t="s">
        <v>4405</v>
      </c>
      <c r="K852" s="127" t="s">
        <v>17</v>
      </c>
      <c r="L852" s="115">
        <v>6590</v>
      </c>
      <c r="M852" s="116">
        <v>549</v>
      </c>
      <c r="N852" s="127" t="s">
        <v>462</v>
      </c>
      <c r="O852" s="68" t="str">
        <f t="shared" si="29"/>
        <v>&lt;0.2</v>
      </c>
      <c r="P852" s="68">
        <f>IF(O852&lt;&gt;"",VLOOKUP($A852,Sheet4!$A$2:$O$1309,14,FALSE)*100,"")</f>
        <v>0.14209477595243936</v>
      </c>
      <c r="Q852" s="68">
        <f>IF(P852&lt;&gt;"",VLOOKUP($A852,Sheet4!$A$2:$O$1309,15,FALSE)*100,"")</f>
        <v>1.3831557506582604</v>
      </c>
      <c r="R852" s="74" t="str">
        <f t="shared" si="30"/>
        <v>&gt;500</v>
      </c>
      <c r="S852" s="64" t="s">
        <v>4365</v>
      </c>
      <c r="T852" s="64" t="str">
        <f>IF(ISNA(VLOOKUP(A852,Sheet1!B$3:C$1266,2,FALSE)=TRUE),"NC",VLOOKUP(A852,Sheet1!B$3:C$1266,2,FALSE))</f>
        <v>Rural</v>
      </c>
      <c r="U852" s="65">
        <f>IF(ISNA(VLOOKUP($A852,Sheet1!$B$3:$AH$1266,Sheet1!E$1+(Sheet1!$A$1-1)*10,FALSE))=TRUE,"---",IF(VLOOKUP($A852,Sheet1!$B$3:$AH$1266,Sheet1!E$1+(Sheet1!$A$1-1)*10,FALSE)="---","---", (ROUND(VLOOKUP($A852,Sheet1!$B$3:$AH$1266,Sheet1!E$1+(Sheet1!$A$1-1)*10,FALSE),IF(VLOOKUP($A852,Sheet1!$B$3:$AH$1266,Sheet1!E$1+(Sheet1!$A$1-1)*10,FALSE)&gt;99999,-3,IF(VLOOKUP($A852,Sheet1!$B$3:$AH$1266,Sheet1!E$1+(Sheet1!$A$1-1)*10,FALSE)&gt;9999,-2,IF(VLOOKUP($A852,Sheet1!$B$3:$AH$1266,Sheet1!E$1+(Sheet1!$A$1-1)*10,FALSE)&gt;999,-1,0)))))))</f>
        <v>283</v>
      </c>
      <c r="V852" s="65">
        <f>IF(ISNA(VLOOKUP($A852,Sheet1!$B$3:$AH$1266,Sheet1!F$1+(Sheet1!$A$1-1)*10,FALSE))=TRUE,"---",IF(VLOOKUP($A852,Sheet1!$B$3:$AH$1266,Sheet1!F$1+(Sheet1!$A$1-1)*10,FALSE)="---","---", (ROUND(VLOOKUP($A852,Sheet1!$B$3:$AH$1266,Sheet1!F$1+(Sheet1!$A$1-1)*10,FALSE),IF(VLOOKUP($A852,Sheet1!$B$3:$AH$1266,Sheet1!F$1+(Sheet1!$A$1-1)*10,FALSE)&gt;99999,-3,IF(VLOOKUP($A852,Sheet1!$B$3:$AH$1266,Sheet1!F$1+(Sheet1!$A$1-1)*10,FALSE)&gt;9999,-2,IF(VLOOKUP($A852,Sheet1!$B$3:$AH$1266,Sheet1!F$1+(Sheet1!$A$1-1)*10,FALSE)&gt;999,-1,0)))))))</f>
        <v>351</v>
      </c>
      <c r="W852" s="65">
        <f>IF(ISNA(VLOOKUP($A852,Sheet1!$B$3:$AH$1266,Sheet1!G$1+(Sheet1!$A$1-1)*10,FALSE))=TRUE,"---",IF(VLOOKUP($A852,Sheet1!$B$3:$AH$1266,Sheet1!G$1+(Sheet1!$A$1-1)*10,FALSE)="---","---", (ROUND(VLOOKUP($A852,Sheet1!$B$3:$AH$1266,Sheet1!G$1+(Sheet1!$A$1-1)*10,FALSE),IF(VLOOKUP($A852,Sheet1!$B$3:$AH$1266,Sheet1!G$1+(Sheet1!$A$1-1)*10,FALSE)&gt;99999,-3,IF(VLOOKUP($A852,Sheet1!$B$3:$AH$1266,Sheet1!G$1+(Sheet1!$A$1-1)*10,FALSE)&gt;9999,-2,IF(VLOOKUP($A852,Sheet1!$B$3:$AH$1266,Sheet1!G$1+(Sheet1!$A$1-1)*10,FALSE)&gt;999,-1,0)))))))</f>
        <v>431</v>
      </c>
      <c r="X852" s="65">
        <f>IF(ISNA(VLOOKUP($A852,Sheet1!$B$3:$AH$1266,Sheet1!H$1+(Sheet1!$A$1-1)*10,FALSE))=TRUE,"---",IF(VLOOKUP($A852,Sheet1!$B$3:$AH$1266,Sheet1!H$1+(Sheet1!$A$1-1)*10,FALSE)="---","---", (ROUND(VLOOKUP($A852,Sheet1!$B$3:$AH$1266,Sheet1!H$1+(Sheet1!$A$1-1)*10,FALSE),IF(VLOOKUP($A852,Sheet1!$B$3:$AH$1266,Sheet1!H$1+(Sheet1!$A$1-1)*10,FALSE)&gt;99999,-3,IF(VLOOKUP($A852,Sheet1!$B$3:$AH$1266,Sheet1!H$1+(Sheet1!$A$1-1)*10,FALSE)&gt;9999,-2,IF(VLOOKUP($A852,Sheet1!$B$3:$AH$1266,Sheet1!H$1+(Sheet1!$A$1-1)*10,FALSE)&gt;999,-1,0)))))))</f>
        <v>679</v>
      </c>
      <c r="Y852" s="65">
        <f>IF(ISNA(VLOOKUP($A852,Sheet1!$B$3:$AH$1266,Sheet1!I$1+(Sheet1!$A$1-1)*10,FALSE))=TRUE,"---",IF(VLOOKUP($A852,Sheet1!$B$3:$AH$1266,Sheet1!I$1+(Sheet1!$A$1-1)*10,FALSE)="---","---", (ROUND(VLOOKUP($A852,Sheet1!$B$3:$AH$1266,Sheet1!I$1+(Sheet1!$A$1-1)*10,FALSE),IF(VLOOKUP($A852,Sheet1!$B$3:$AH$1266,Sheet1!I$1+(Sheet1!$A$1-1)*10,FALSE)&gt;99999,-3,IF(VLOOKUP($A852,Sheet1!$B$3:$AH$1266,Sheet1!I$1+(Sheet1!$A$1-1)*10,FALSE)&gt;9999,-2,IF(VLOOKUP($A852,Sheet1!$B$3:$AH$1266,Sheet1!I$1+(Sheet1!$A$1-1)*10,FALSE)&gt;999,-1,0)))))))</f>
        <v>876</v>
      </c>
      <c r="Z852" s="65">
        <f>IF(ISNA(VLOOKUP($A852,Sheet1!$B$3:$AH$1266,Sheet1!J$1+(Sheet1!$A$1-1)*10,FALSE))=TRUE,"---",IF(VLOOKUP($A852,Sheet1!$B$3:$AH$1266,Sheet1!J$1+(Sheet1!$A$1-1)*10,FALSE)="---","---", (ROUND(VLOOKUP($A852,Sheet1!$B$3:$AH$1266,Sheet1!J$1+(Sheet1!$A$1-1)*10,FALSE),IF(VLOOKUP($A852,Sheet1!$B$3:$AH$1266,Sheet1!J$1+(Sheet1!$A$1-1)*10,FALSE)&gt;99999,-3,IF(VLOOKUP($A852,Sheet1!$B$3:$AH$1266,Sheet1!J$1+(Sheet1!$A$1-1)*10,FALSE)&gt;9999,-2,IF(VLOOKUP($A852,Sheet1!$B$3:$AH$1266,Sheet1!J$1+(Sheet1!$A$1-1)*10,FALSE)&gt;999,-1,0)))))))</f>
        <v>1130</v>
      </c>
      <c r="AA852" s="65">
        <f>IF(ISNA(VLOOKUP($A852,Sheet1!$B$3:$AH$1266,Sheet1!K$1+(Sheet1!$A$1-1)*10,FALSE))=TRUE,"---",IF(VLOOKUP($A852,Sheet1!$B$3:$AH$1266,Sheet1!K$1+(Sheet1!$A$1-1)*10,FALSE)="---","---", (ROUND(VLOOKUP($A852,Sheet1!$B$3:$AH$1266,Sheet1!K$1+(Sheet1!$A$1-1)*10,FALSE),IF(VLOOKUP($A852,Sheet1!$B$3:$AH$1266,Sheet1!K$1+(Sheet1!$A$1-1)*10,FALSE)&gt;99999,-3,IF(VLOOKUP($A852,Sheet1!$B$3:$AH$1266,Sheet1!K$1+(Sheet1!$A$1-1)*10,FALSE)&gt;9999,-2,IF(VLOOKUP($A852,Sheet1!$B$3:$AH$1266,Sheet1!K$1+(Sheet1!$A$1-1)*10,FALSE)&gt;999,-1,0)))))))</f>
        <v>1350</v>
      </c>
      <c r="AB852" s="65">
        <f>IF(ISNA(VLOOKUP($A852,Sheet1!$B$3:$AH$1266,Sheet1!L$1+(Sheet1!$A$1-1)*10,FALSE))=TRUE,"---",IF(VLOOKUP($A852,Sheet1!$B$3:$AH$1266,Sheet1!L$1+(Sheet1!$A$1-1)*10,FALSE)="---","---", (ROUND(VLOOKUP($A852,Sheet1!$B$3:$AH$1266,Sheet1!L$1+(Sheet1!$A$1-1)*10,FALSE),IF(VLOOKUP($A852,Sheet1!$B$3:$AH$1266,Sheet1!L$1+(Sheet1!$A$1-1)*10,FALSE)&gt;99999,-3,IF(VLOOKUP($A852,Sheet1!$B$3:$AH$1266,Sheet1!L$1+(Sheet1!$A$1-1)*10,FALSE)&gt;9999,-2,IF(VLOOKUP($A852,Sheet1!$B$3:$AH$1266,Sheet1!L$1+(Sheet1!$A$1-1)*10,FALSE)&gt;999,-1,0)))))))</f>
        <v>1550</v>
      </c>
      <c r="AC852" s="65">
        <f>IF(ISNA(VLOOKUP($A852,Sheet1!$B$3:$AH$1266,Sheet1!M$1+(Sheet1!$A$1-1)*10,FALSE))=TRUE,"---",IF(VLOOKUP($A852,Sheet1!$B$3:$AH$1266,Sheet1!M$1+(Sheet1!$A$1-1)*10,FALSE)="---","---", (ROUND(VLOOKUP($A852,Sheet1!$B$3:$AH$1266,Sheet1!M$1+(Sheet1!$A$1-1)*10,FALSE),IF(VLOOKUP($A852,Sheet1!$B$3:$AH$1266,Sheet1!M$1+(Sheet1!$A$1-1)*10,FALSE)&gt;99999,-3,IF(VLOOKUP($A852,Sheet1!$B$3:$AH$1266,Sheet1!M$1+(Sheet1!$A$1-1)*10,FALSE)&gt;9999,-2,IF(VLOOKUP($A852,Sheet1!$B$3:$AH$1266,Sheet1!M$1+(Sheet1!$A$1-1)*10,FALSE)&gt;999,-1,0)))))))</f>
        <v>1770</v>
      </c>
      <c r="AD852" s="65">
        <f>IF(ISNA(VLOOKUP($A852,Sheet1!$B$3:$AH$1266,Sheet1!N$1+(Sheet1!$A$1-1)*10,FALSE))=TRUE,"---",IF(VLOOKUP($A852,Sheet1!$B$3:$AH$1266,Sheet1!N$1+(Sheet1!$A$1-1)*10,FALSE)="---","---", (ROUND(VLOOKUP($A852,Sheet1!$B$3:$AH$1266,Sheet1!N$1+(Sheet1!$A$1-1)*10,FALSE),IF(VLOOKUP($A852,Sheet1!$B$3:$AH$1266,Sheet1!N$1+(Sheet1!$A$1-1)*10,FALSE)&gt;99999,-3,IF(VLOOKUP($A852,Sheet1!$B$3:$AH$1266,Sheet1!N$1+(Sheet1!$A$1-1)*10,FALSE)&gt;9999,-2,IF(VLOOKUP($A852,Sheet1!$B$3:$AH$1266,Sheet1!N$1+(Sheet1!$A$1-1)*10,FALSE)&gt;999,-1,0)))))))</f>
        <v>2040</v>
      </c>
    </row>
    <row r="853" spans="1:30" ht="25.5" customHeight="1" x14ac:dyDescent="0.25">
      <c r="A853" s="304" t="s">
        <v>1305</v>
      </c>
      <c r="B853" s="471" t="s">
        <v>1306</v>
      </c>
      <c r="C853" s="304">
        <v>412214</v>
      </c>
      <c r="D853" s="304">
        <v>744151</v>
      </c>
      <c r="E853" s="486" t="s">
        <v>1238</v>
      </c>
      <c r="F853" s="345" t="s">
        <v>4713</v>
      </c>
      <c r="G853" s="351" t="s">
        <v>286</v>
      </c>
      <c r="H853" s="437">
        <v>3070</v>
      </c>
      <c r="I853" s="119">
        <v>20320</v>
      </c>
      <c r="J853" s="120">
        <v>23.91</v>
      </c>
      <c r="K853" s="118" t="s">
        <v>14</v>
      </c>
      <c r="L853" s="122">
        <v>233000</v>
      </c>
      <c r="M853" s="123">
        <v>75.900000000000006</v>
      </c>
      <c r="N853" s="118" t="s">
        <v>1307</v>
      </c>
      <c r="O853" s="71" t="s">
        <v>4405</v>
      </c>
      <c r="P853" s="71" t="s">
        <v>4405</v>
      </c>
      <c r="Q853" s="71" t="s">
        <v>4405</v>
      </c>
      <c r="R853" s="73" t="s">
        <v>4405</v>
      </c>
      <c r="S853" s="357" t="s">
        <v>4365</v>
      </c>
      <c r="T853" s="357" t="str">
        <f>IF(ISNA(VLOOKUP(A853,Sheet1!B$3:C$1266,2,FALSE)=TRUE),"NC",VLOOKUP(A853,Sheet1!B$3:C$1266,2,FALSE))</f>
        <v>Regulated</v>
      </c>
      <c r="U853" s="385"/>
      <c r="V853" s="385"/>
      <c r="W853" s="483">
        <v>59500</v>
      </c>
      <c r="X853" s="483">
        <v>91000</v>
      </c>
      <c r="Y853" s="483">
        <v>114000</v>
      </c>
      <c r="Z853" s="483">
        <v>147000</v>
      </c>
      <c r="AA853" s="483">
        <v>173000</v>
      </c>
      <c r="AB853" s="483">
        <v>201000</v>
      </c>
      <c r="AC853" s="483"/>
      <c r="AD853" s="483">
        <v>273000</v>
      </c>
    </row>
    <row r="854" spans="1:30" ht="25.5" customHeight="1" x14ac:dyDescent="0.25">
      <c r="A854" s="304"/>
      <c r="B854" s="471"/>
      <c r="C854" s="304"/>
      <c r="D854" s="304"/>
      <c r="E854" s="305" t="e">
        <v>#N/A</v>
      </c>
      <c r="F854" s="434"/>
      <c r="G854" s="444"/>
      <c r="H854" s="437"/>
      <c r="I854" s="119">
        <v>1379</v>
      </c>
      <c r="J854" s="174">
        <v>23.1</v>
      </c>
      <c r="K854" s="118" t="s">
        <v>20</v>
      </c>
      <c r="L854" s="146">
        <v>205000</v>
      </c>
      <c r="M854" s="123">
        <v>66.8</v>
      </c>
      <c r="N854" s="118" t="s">
        <v>1308</v>
      </c>
      <c r="O854" s="71" t="s">
        <v>4405</v>
      </c>
      <c r="P854" s="71" t="s">
        <v>4405</v>
      </c>
      <c r="Q854" s="71" t="s">
        <v>4405</v>
      </c>
      <c r="R854" s="73" t="s">
        <v>4405</v>
      </c>
      <c r="S854" s="357" t="e">
        <v>#N/A</v>
      </c>
      <c r="T854" s="357" t="str">
        <f>IF(ISNA(VLOOKUP(A854,Sheet1!B$3:C$1266,2,FALSE)=TRUE),"ND",VLOOKUP(A854,Sheet1!B$3:C$1266,2,FALSE))</f>
        <v>ND</v>
      </c>
      <c r="U854" s="385"/>
      <c r="V854" s="385"/>
      <c r="W854" s="483" t="str">
        <f>IF(ISNA(VLOOKUP($A854,Sheet1!$B$3:$AH$1266,Sheet1!G$1+(Sheet1!$A$1-1)*10,FALSE))=TRUE,"---",IF(VLOOKUP($A854,Sheet1!$B$3:$AH$1266,Sheet1!G$1+(Sheet1!$A$1-1)*10,FALSE)="---","---", (ROUND(VLOOKUP($A854,Sheet1!$B$3:$AH$1266,Sheet1!G$1+(Sheet1!$A$1-1)*10,FALSE),IF(VLOOKUP($A854,Sheet1!$B$3:$AH$1266,Sheet1!G$1+(Sheet1!$A$1-1)*10,FALSE)&gt;99999,-3,IF(VLOOKUP($A854,Sheet1!$B$3:$AH$1266,Sheet1!G$1+(Sheet1!$A$1-1)*10,FALSE)&gt;9999,-2,IF(VLOOKUP($A854,Sheet1!$B$3:$AH$1266,Sheet1!G$1+(Sheet1!$A$1-1)*10,FALSE)&gt;999,-1,0)))))))</f>
        <v>---</v>
      </c>
      <c r="X854" s="483" t="str">
        <f>IF(ISNA(VLOOKUP($A854,Sheet1!$B$3:$AH$1266,Sheet1!H$1+(Sheet1!$A$1-1)*10,FALSE))=TRUE,"---",IF(VLOOKUP($A854,Sheet1!$B$3:$AH$1266,Sheet1!H$1+(Sheet1!$A$1-1)*10,FALSE)="---","---", (ROUND(VLOOKUP($A854,Sheet1!$B$3:$AH$1266,Sheet1!H$1+(Sheet1!$A$1-1)*10,FALSE),IF(VLOOKUP($A854,Sheet1!$B$3:$AH$1266,Sheet1!H$1+(Sheet1!$A$1-1)*10,FALSE)&gt;99999,-3,IF(VLOOKUP($A854,Sheet1!$B$3:$AH$1266,Sheet1!H$1+(Sheet1!$A$1-1)*10,FALSE)&gt;9999,-2,IF(VLOOKUP($A854,Sheet1!$B$3:$AH$1266,Sheet1!H$1+(Sheet1!$A$1-1)*10,FALSE)&gt;999,-1,0)))))))</f>
        <v>---</v>
      </c>
      <c r="Y854" s="483" t="str">
        <f>IF(ISNA(VLOOKUP($A854,Sheet1!$B$3:$AH$1266,Sheet1!I$1+(Sheet1!$A$1-1)*10,FALSE))=TRUE,"---",IF(VLOOKUP($A854,Sheet1!$B$3:$AH$1266,Sheet1!I$1+(Sheet1!$A$1-1)*10,FALSE)="---","---", (ROUND(VLOOKUP($A854,Sheet1!$B$3:$AH$1266,Sheet1!I$1+(Sheet1!$A$1-1)*10,FALSE),IF(VLOOKUP($A854,Sheet1!$B$3:$AH$1266,Sheet1!I$1+(Sheet1!$A$1-1)*10,FALSE)&gt;99999,-3,IF(VLOOKUP($A854,Sheet1!$B$3:$AH$1266,Sheet1!I$1+(Sheet1!$A$1-1)*10,FALSE)&gt;9999,-2,IF(VLOOKUP($A854,Sheet1!$B$3:$AH$1266,Sheet1!I$1+(Sheet1!$A$1-1)*10,FALSE)&gt;999,-1,0)))))))</f>
        <v>---</v>
      </c>
      <c r="Z854" s="483" t="str">
        <f>IF(ISNA(VLOOKUP($A854,Sheet1!$B$3:$AH$1266,Sheet1!J$1+(Sheet1!$A$1-1)*10,FALSE))=TRUE,"---",IF(VLOOKUP($A854,Sheet1!$B$3:$AH$1266,Sheet1!J$1+(Sheet1!$A$1-1)*10,FALSE)="---","---", (ROUND(VLOOKUP($A854,Sheet1!$B$3:$AH$1266,Sheet1!J$1+(Sheet1!$A$1-1)*10,FALSE),IF(VLOOKUP($A854,Sheet1!$B$3:$AH$1266,Sheet1!J$1+(Sheet1!$A$1-1)*10,FALSE)&gt;99999,-3,IF(VLOOKUP($A854,Sheet1!$B$3:$AH$1266,Sheet1!J$1+(Sheet1!$A$1-1)*10,FALSE)&gt;9999,-2,IF(VLOOKUP($A854,Sheet1!$B$3:$AH$1266,Sheet1!J$1+(Sheet1!$A$1-1)*10,FALSE)&gt;999,-1,0)))))))</f>
        <v>---</v>
      </c>
      <c r="AA854" s="483" t="str">
        <f>IF(ISNA(VLOOKUP($A854,Sheet1!$B$3:$AH$1266,Sheet1!K$1+(Sheet1!$A$1-1)*10,FALSE))=TRUE,"---",IF(VLOOKUP($A854,Sheet1!$B$3:$AH$1266,Sheet1!K$1+(Sheet1!$A$1-1)*10,FALSE)="---","---", (ROUND(VLOOKUP($A854,Sheet1!$B$3:$AH$1266,Sheet1!K$1+(Sheet1!$A$1-1)*10,FALSE),IF(VLOOKUP($A854,Sheet1!$B$3:$AH$1266,Sheet1!K$1+(Sheet1!$A$1-1)*10,FALSE)&gt;99999,-3,IF(VLOOKUP($A854,Sheet1!$B$3:$AH$1266,Sheet1!K$1+(Sheet1!$A$1-1)*10,FALSE)&gt;9999,-2,IF(VLOOKUP($A854,Sheet1!$B$3:$AH$1266,Sheet1!K$1+(Sheet1!$A$1-1)*10,FALSE)&gt;999,-1,0)))))))</f>
        <v>---</v>
      </c>
      <c r="AB854" s="483" t="str">
        <f>IF(ISNA(VLOOKUP($A854,Sheet1!$B$3:$AH$1266,Sheet1!L$1+(Sheet1!$A$1-1)*10,FALSE))=TRUE,"---",IF(VLOOKUP($A854,Sheet1!$B$3:$AH$1266,Sheet1!L$1+(Sheet1!$A$1-1)*10,FALSE)="---","---", (ROUND(VLOOKUP($A854,Sheet1!$B$3:$AH$1266,Sheet1!L$1+(Sheet1!$A$1-1)*10,FALSE),IF(VLOOKUP($A854,Sheet1!$B$3:$AH$1266,Sheet1!L$1+(Sheet1!$A$1-1)*10,FALSE)&gt;99999,-3,IF(VLOOKUP($A854,Sheet1!$B$3:$AH$1266,Sheet1!L$1+(Sheet1!$A$1-1)*10,FALSE)&gt;9999,-2,IF(VLOOKUP($A854,Sheet1!$B$3:$AH$1266,Sheet1!L$1+(Sheet1!$A$1-1)*10,FALSE)&gt;999,-1,0)))))))</f>
        <v>---</v>
      </c>
      <c r="AC854" s="483" t="str">
        <f>IF(ISNA(VLOOKUP($A854,Sheet1!$B$3:$AH$1266,Sheet1!M$1+(Sheet1!$A$1-1)*10,FALSE))=TRUE,"---",IF(VLOOKUP($A854,Sheet1!$B$3:$AH$1266,Sheet1!M$1+(Sheet1!$A$1-1)*10,FALSE)="---","---", (ROUND(VLOOKUP($A854,Sheet1!$B$3:$AH$1266,Sheet1!M$1+(Sheet1!$A$1-1)*10,FALSE),IF(VLOOKUP($A854,Sheet1!$B$3:$AH$1266,Sheet1!M$1+(Sheet1!$A$1-1)*10,FALSE)&gt;99999,-3,IF(VLOOKUP($A854,Sheet1!$B$3:$AH$1266,Sheet1!M$1+(Sheet1!$A$1-1)*10,FALSE)&gt;9999,-2,IF(VLOOKUP($A854,Sheet1!$B$3:$AH$1266,Sheet1!M$1+(Sheet1!$A$1-1)*10,FALSE)&gt;999,-1,0)))))))</f>
        <v>---</v>
      </c>
      <c r="AD854" s="483" t="str">
        <f>IF(ISNA(VLOOKUP($A854,Sheet1!$B$3:$AH$1266,Sheet1!N$1+(Sheet1!$A$1-1)*10,FALSE))=TRUE,"---",IF(VLOOKUP($A854,Sheet1!$B$3:$AH$1266,Sheet1!N$1+(Sheet1!$A$1-1)*10,FALSE)="---","---", (ROUND(VLOOKUP($A854,Sheet1!$B$3:$AH$1266,Sheet1!N$1+(Sheet1!$A$1-1)*10,FALSE),IF(VLOOKUP($A854,Sheet1!$B$3:$AH$1266,Sheet1!N$1+(Sheet1!$A$1-1)*10,FALSE)&gt;99999,-3,IF(VLOOKUP($A854,Sheet1!$B$3:$AH$1266,Sheet1!N$1+(Sheet1!$A$1-1)*10,FALSE)&gt;9999,-2,IF(VLOOKUP($A854,Sheet1!$B$3:$AH$1266,Sheet1!N$1+(Sheet1!$A$1-1)*10,FALSE)&gt;999,-1,0)))))))</f>
        <v>---</v>
      </c>
    </row>
    <row r="855" spans="1:30" ht="25.5" customHeight="1" x14ac:dyDescent="0.25">
      <c r="A855" s="304"/>
      <c r="B855" s="471"/>
      <c r="C855" s="304"/>
      <c r="D855" s="304"/>
      <c r="E855" s="305" t="e">
        <v>#N/A</v>
      </c>
      <c r="F855" s="434"/>
      <c r="G855" s="444"/>
      <c r="H855" s="437"/>
      <c r="I855" s="119">
        <v>38896</v>
      </c>
      <c r="J855" s="120">
        <v>21.47</v>
      </c>
      <c r="K855" s="118" t="s">
        <v>20</v>
      </c>
      <c r="L855" s="122">
        <v>189000</v>
      </c>
      <c r="M855" s="123">
        <v>61.6</v>
      </c>
      <c r="N855" s="118" t="s">
        <v>64</v>
      </c>
      <c r="O855" s="71" t="str">
        <f>IF(U855&lt;&gt;"---",IF(L855&lt;W855,"&gt;50",IF(AND(L855&gt;=W855,L855&lt;=X855),(W$8-(((LOG(L855)-LOG(W855))/((LOG(X855)-LOG(W855)))*(W$8-X$8)))),IF(AND(L855&gt;=X855,L855&lt;=Y855),(X$8-(((LOG(L855)-LOG(X855))/((LOG(Y855)-LOG(X855)))*(X$8-Y$8)))),IF(AND(L855&gt;=Y855,L855&lt;=Z855),(Y$8-(((LOG(L855)-LOG(Y855))/((LOG(Z855)-LOG(Y855)))*(Y$8-Z$8)))),IF(AND(L855&gt;=Z855,L855&lt;=AA855),(Z$8-(((LOG(L855)-LOG(Z855))/((LOG(AA855)-LOG(Z855)))*(Z$8-AA$8)))),IF(AND(L855&gt;=AA855,L855&lt;=AB855),(AA$8-(((LOG(L855)-LOG(AA855))/((LOG(AB855)-LOG(AA855)))*(AA$8-AB$8)))),IF(AND(L855&gt;=AB855,L855&lt;=AC855),(AB$8-(((LOG(L855)-LOG(AB855))/((LOG(AC855)-LOG(AB855)))*(AB$8-AC$8)))),IF(AND(L855&gt;=AC855,L855&lt;=AD855),(AC$8-(((LOG(L855)-LOG(AC855))/((LOG(AD855)-LOG(AC855)))*(AC$8-AD$8)))),IF(L855&gt;AD855*1.1,"&lt;0.2",0.2))))))))),"")</f>
        <v>&gt;50</v>
      </c>
      <c r="P855" s="71">
        <f>IF(O855&lt;&gt;"",VLOOKUP($A853,Sheet4!$A$2:$O$1309,14,FALSE)*100,"")</f>
        <v>0.37994644666760058</v>
      </c>
      <c r="Q855" s="71">
        <f>IF(P855&lt;&gt;"",VLOOKUP($A853,Sheet4!$A$2:$O$1309,15,FALSE)*100,"")</f>
        <v>3.6600108319001512</v>
      </c>
      <c r="R855" s="73" t="str">
        <f t="shared" si="30"/>
        <v>&lt;2</v>
      </c>
      <c r="S855" s="357" t="e">
        <v>#N/A</v>
      </c>
      <c r="T855" s="357" t="str">
        <f>IF(ISNA(VLOOKUP(A855,Sheet1!B$3:C$1266,2,FALSE)=TRUE),"ND",VLOOKUP(A855,Sheet1!B$3:C$1266,2,FALSE))</f>
        <v>ND</v>
      </c>
      <c r="U855" s="385"/>
      <c r="V855" s="385"/>
      <c r="W855" s="483" t="str">
        <f>IF(ISNA(VLOOKUP($A855,Sheet1!$B$3:$AH$1266,Sheet1!G$1+(Sheet1!$A$1-1)*10,FALSE))=TRUE,"---",IF(VLOOKUP($A855,Sheet1!$B$3:$AH$1266,Sheet1!G$1+(Sheet1!$A$1-1)*10,FALSE)="---","---", (ROUND(VLOOKUP($A855,Sheet1!$B$3:$AH$1266,Sheet1!G$1+(Sheet1!$A$1-1)*10,FALSE),IF(VLOOKUP($A855,Sheet1!$B$3:$AH$1266,Sheet1!G$1+(Sheet1!$A$1-1)*10,FALSE)&gt;99999,-3,IF(VLOOKUP($A855,Sheet1!$B$3:$AH$1266,Sheet1!G$1+(Sheet1!$A$1-1)*10,FALSE)&gt;9999,-2,IF(VLOOKUP($A855,Sheet1!$B$3:$AH$1266,Sheet1!G$1+(Sheet1!$A$1-1)*10,FALSE)&gt;999,-1,0)))))))</f>
        <v>---</v>
      </c>
      <c r="X855" s="483" t="str">
        <f>IF(ISNA(VLOOKUP($A855,Sheet1!$B$3:$AH$1266,Sheet1!H$1+(Sheet1!$A$1-1)*10,FALSE))=TRUE,"---",IF(VLOOKUP($A855,Sheet1!$B$3:$AH$1266,Sheet1!H$1+(Sheet1!$A$1-1)*10,FALSE)="---","---", (ROUND(VLOOKUP($A855,Sheet1!$B$3:$AH$1266,Sheet1!H$1+(Sheet1!$A$1-1)*10,FALSE),IF(VLOOKUP($A855,Sheet1!$B$3:$AH$1266,Sheet1!H$1+(Sheet1!$A$1-1)*10,FALSE)&gt;99999,-3,IF(VLOOKUP($A855,Sheet1!$B$3:$AH$1266,Sheet1!H$1+(Sheet1!$A$1-1)*10,FALSE)&gt;9999,-2,IF(VLOOKUP($A855,Sheet1!$B$3:$AH$1266,Sheet1!H$1+(Sheet1!$A$1-1)*10,FALSE)&gt;999,-1,0)))))))</f>
        <v>---</v>
      </c>
      <c r="Y855" s="483" t="str">
        <f>IF(ISNA(VLOOKUP($A855,Sheet1!$B$3:$AH$1266,Sheet1!I$1+(Sheet1!$A$1-1)*10,FALSE))=TRUE,"---",IF(VLOOKUP($A855,Sheet1!$B$3:$AH$1266,Sheet1!I$1+(Sheet1!$A$1-1)*10,FALSE)="---","---", (ROUND(VLOOKUP($A855,Sheet1!$B$3:$AH$1266,Sheet1!I$1+(Sheet1!$A$1-1)*10,FALSE),IF(VLOOKUP($A855,Sheet1!$B$3:$AH$1266,Sheet1!I$1+(Sheet1!$A$1-1)*10,FALSE)&gt;99999,-3,IF(VLOOKUP($A855,Sheet1!$B$3:$AH$1266,Sheet1!I$1+(Sheet1!$A$1-1)*10,FALSE)&gt;9999,-2,IF(VLOOKUP($A855,Sheet1!$B$3:$AH$1266,Sheet1!I$1+(Sheet1!$A$1-1)*10,FALSE)&gt;999,-1,0)))))))</f>
        <v>---</v>
      </c>
      <c r="Z855" s="483" t="str">
        <f>IF(ISNA(VLOOKUP($A855,Sheet1!$B$3:$AH$1266,Sheet1!J$1+(Sheet1!$A$1-1)*10,FALSE))=TRUE,"---",IF(VLOOKUP($A855,Sheet1!$B$3:$AH$1266,Sheet1!J$1+(Sheet1!$A$1-1)*10,FALSE)="---","---", (ROUND(VLOOKUP($A855,Sheet1!$B$3:$AH$1266,Sheet1!J$1+(Sheet1!$A$1-1)*10,FALSE),IF(VLOOKUP($A855,Sheet1!$B$3:$AH$1266,Sheet1!J$1+(Sheet1!$A$1-1)*10,FALSE)&gt;99999,-3,IF(VLOOKUP($A855,Sheet1!$B$3:$AH$1266,Sheet1!J$1+(Sheet1!$A$1-1)*10,FALSE)&gt;9999,-2,IF(VLOOKUP($A855,Sheet1!$B$3:$AH$1266,Sheet1!J$1+(Sheet1!$A$1-1)*10,FALSE)&gt;999,-1,0)))))))</f>
        <v>---</v>
      </c>
      <c r="AA855" s="483" t="str">
        <f>IF(ISNA(VLOOKUP($A855,Sheet1!$B$3:$AH$1266,Sheet1!K$1+(Sheet1!$A$1-1)*10,FALSE))=TRUE,"---",IF(VLOOKUP($A855,Sheet1!$B$3:$AH$1266,Sheet1!K$1+(Sheet1!$A$1-1)*10,FALSE)="---","---", (ROUND(VLOOKUP($A855,Sheet1!$B$3:$AH$1266,Sheet1!K$1+(Sheet1!$A$1-1)*10,FALSE),IF(VLOOKUP($A855,Sheet1!$B$3:$AH$1266,Sheet1!K$1+(Sheet1!$A$1-1)*10,FALSE)&gt;99999,-3,IF(VLOOKUP($A855,Sheet1!$B$3:$AH$1266,Sheet1!K$1+(Sheet1!$A$1-1)*10,FALSE)&gt;9999,-2,IF(VLOOKUP($A855,Sheet1!$B$3:$AH$1266,Sheet1!K$1+(Sheet1!$A$1-1)*10,FALSE)&gt;999,-1,0)))))))</f>
        <v>---</v>
      </c>
      <c r="AB855" s="483" t="str">
        <f>IF(ISNA(VLOOKUP($A855,Sheet1!$B$3:$AH$1266,Sheet1!L$1+(Sheet1!$A$1-1)*10,FALSE))=TRUE,"---",IF(VLOOKUP($A855,Sheet1!$B$3:$AH$1266,Sheet1!L$1+(Sheet1!$A$1-1)*10,FALSE)="---","---", (ROUND(VLOOKUP($A855,Sheet1!$B$3:$AH$1266,Sheet1!L$1+(Sheet1!$A$1-1)*10,FALSE),IF(VLOOKUP($A855,Sheet1!$B$3:$AH$1266,Sheet1!L$1+(Sheet1!$A$1-1)*10,FALSE)&gt;99999,-3,IF(VLOOKUP($A855,Sheet1!$B$3:$AH$1266,Sheet1!L$1+(Sheet1!$A$1-1)*10,FALSE)&gt;9999,-2,IF(VLOOKUP($A855,Sheet1!$B$3:$AH$1266,Sheet1!L$1+(Sheet1!$A$1-1)*10,FALSE)&gt;999,-1,0)))))))</f>
        <v>---</v>
      </c>
      <c r="AC855" s="483" t="str">
        <f>IF(ISNA(VLOOKUP($A855,Sheet1!$B$3:$AH$1266,Sheet1!M$1+(Sheet1!$A$1-1)*10,FALSE))=TRUE,"---",IF(VLOOKUP($A855,Sheet1!$B$3:$AH$1266,Sheet1!M$1+(Sheet1!$A$1-1)*10,FALSE)="---","---", (ROUND(VLOOKUP($A855,Sheet1!$B$3:$AH$1266,Sheet1!M$1+(Sheet1!$A$1-1)*10,FALSE),IF(VLOOKUP($A855,Sheet1!$B$3:$AH$1266,Sheet1!M$1+(Sheet1!$A$1-1)*10,FALSE)&gt;99999,-3,IF(VLOOKUP($A855,Sheet1!$B$3:$AH$1266,Sheet1!M$1+(Sheet1!$A$1-1)*10,FALSE)&gt;9999,-2,IF(VLOOKUP($A855,Sheet1!$B$3:$AH$1266,Sheet1!M$1+(Sheet1!$A$1-1)*10,FALSE)&gt;999,-1,0)))))))</f>
        <v>---</v>
      </c>
      <c r="AD855" s="483" t="str">
        <f>IF(ISNA(VLOOKUP($A855,Sheet1!$B$3:$AH$1266,Sheet1!N$1+(Sheet1!$A$1-1)*10,FALSE))=TRUE,"---",IF(VLOOKUP($A855,Sheet1!$B$3:$AH$1266,Sheet1!N$1+(Sheet1!$A$1-1)*10,FALSE)="---","---", (ROUND(VLOOKUP($A855,Sheet1!$B$3:$AH$1266,Sheet1!N$1+(Sheet1!$A$1-1)*10,FALSE),IF(VLOOKUP($A855,Sheet1!$B$3:$AH$1266,Sheet1!N$1+(Sheet1!$A$1-1)*10,FALSE)&gt;99999,-3,IF(VLOOKUP($A855,Sheet1!$B$3:$AH$1266,Sheet1!N$1+(Sheet1!$A$1-1)*10,FALSE)&gt;9999,-2,IF(VLOOKUP($A855,Sheet1!$B$3:$AH$1266,Sheet1!N$1+(Sheet1!$A$1-1)*10,FALSE)&gt;999,-1,0)))))))</f>
        <v>---</v>
      </c>
    </row>
    <row r="856" spans="1:30" ht="25.5" customHeight="1" x14ac:dyDescent="0.25">
      <c r="A856" s="304"/>
      <c r="B856" s="471"/>
      <c r="C856" s="304"/>
      <c r="D856" s="304"/>
      <c r="E856" s="305" t="e">
        <v>#N/A</v>
      </c>
      <c r="F856" s="345" t="s">
        <v>4634</v>
      </c>
      <c r="G856" s="351" t="s">
        <v>31</v>
      </c>
      <c r="H856" s="437"/>
      <c r="I856" s="119">
        <v>5201</v>
      </c>
      <c r="J856" s="120">
        <v>16</v>
      </c>
      <c r="K856" s="118" t="s">
        <v>20</v>
      </c>
      <c r="L856" s="122">
        <v>106000</v>
      </c>
      <c r="M856" s="123">
        <v>34.5</v>
      </c>
      <c r="N856" s="118" t="s">
        <v>828</v>
      </c>
      <c r="O856" s="71" t="s">
        <v>4405</v>
      </c>
      <c r="P856" s="71" t="s">
        <v>4405</v>
      </c>
      <c r="Q856" s="71" t="s">
        <v>4405</v>
      </c>
      <c r="R856" s="73" t="s">
        <v>4405</v>
      </c>
      <c r="S856" s="357" t="e">
        <v>#N/A</v>
      </c>
      <c r="T856" s="357" t="str">
        <f>IF(ISNA(VLOOKUP(A856,Sheet1!B$3:C$1266,2,FALSE)=TRUE),"ND",VLOOKUP(A856,Sheet1!B$3:C$1266,2,FALSE))</f>
        <v>ND</v>
      </c>
      <c r="U856" s="385"/>
      <c r="V856" s="385"/>
      <c r="W856" s="483" t="str">
        <f>IF(ISNA(VLOOKUP($A856,Sheet1!$B$3:$AH$1266,Sheet1!G$1+(Sheet1!$A$1-1)*10,FALSE))=TRUE,"---",IF(VLOOKUP($A856,Sheet1!$B$3:$AH$1266,Sheet1!G$1+(Sheet1!$A$1-1)*10,FALSE)="---","---", (ROUND(VLOOKUP($A856,Sheet1!$B$3:$AH$1266,Sheet1!G$1+(Sheet1!$A$1-1)*10,FALSE),IF(VLOOKUP($A856,Sheet1!$B$3:$AH$1266,Sheet1!G$1+(Sheet1!$A$1-1)*10,FALSE)&gt;99999,-3,IF(VLOOKUP($A856,Sheet1!$B$3:$AH$1266,Sheet1!G$1+(Sheet1!$A$1-1)*10,FALSE)&gt;9999,-2,IF(VLOOKUP($A856,Sheet1!$B$3:$AH$1266,Sheet1!G$1+(Sheet1!$A$1-1)*10,FALSE)&gt;999,-1,0)))))))</f>
        <v>---</v>
      </c>
      <c r="X856" s="483" t="str">
        <f>IF(ISNA(VLOOKUP($A856,Sheet1!$B$3:$AH$1266,Sheet1!H$1+(Sheet1!$A$1-1)*10,FALSE))=TRUE,"---",IF(VLOOKUP($A856,Sheet1!$B$3:$AH$1266,Sheet1!H$1+(Sheet1!$A$1-1)*10,FALSE)="---","---", (ROUND(VLOOKUP($A856,Sheet1!$B$3:$AH$1266,Sheet1!H$1+(Sheet1!$A$1-1)*10,FALSE),IF(VLOOKUP($A856,Sheet1!$B$3:$AH$1266,Sheet1!H$1+(Sheet1!$A$1-1)*10,FALSE)&gt;99999,-3,IF(VLOOKUP($A856,Sheet1!$B$3:$AH$1266,Sheet1!H$1+(Sheet1!$A$1-1)*10,FALSE)&gt;9999,-2,IF(VLOOKUP($A856,Sheet1!$B$3:$AH$1266,Sheet1!H$1+(Sheet1!$A$1-1)*10,FALSE)&gt;999,-1,0)))))))</f>
        <v>---</v>
      </c>
      <c r="Y856" s="483" t="str">
        <f>IF(ISNA(VLOOKUP($A856,Sheet1!$B$3:$AH$1266,Sheet1!I$1+(Sheet1!$A$1-1)*10,FALSE))=TRUE,"---",IF(VLOOKUP($A856,Sheet1!$B$3:$AH$1266,Sheet1!I$1+(Sheet1!$A$1-1)*10,FALSE)="---","---", (ROUND(VLOOKUP($A856,Sheet1!$B$3:$AH$1266,Sheet1!I$1+(Sheet1!$A$1-1)*10,FALSE),IF(VLOOKUP($A856,Sheet1!$B$3:$AH$1266,Sheet1!I$1+(Sheet1!$A$1-1)*10,FALSE)&gt;99999,-3,IF(VLOOKUP($A856,Sheet1!$B$3:$AH$1266,Sheet1!I$1+(Sheet1!$A$1-1)*10,FALSE)&gt;9999,-2,IF(VLOOKUP($A856,Sheet1!$B$3:$AH$1266,Sheet1!I$1+(Sheet1!$A$1-1)*10,FALSE)&gt;999,-1,0)))))))</f>
        <v>---</v>
      </c>
      <c r="Z856" s="483" t="str">
        <f>IF(ISNA(VLOOKUP($A856,Sheet1!$B$3:$AH$1266,Sheet1!J$1+(Sheet1!$A$1-1)*10,FALSE))=TRUE,"---",IF(VLOOKUP($A856,Sheet1!$B$3:$AH$1266,Sheet1!J$1+(Sheet1!$A$1-1)*10,FALSE)="---","---", (ROUND(VLOOKUP($A856,Sheet1!$B$3:$AH$1266,Sheet1!J$1+(Sheet1!$A$1-1)*10,FALSE),IF(VLOOKUP($A856,Sheet1!$B$3:$AH$1266,Sheet1!J$1+(Sheet1!$A$1-1)*10,FALSE)&gt;99999,-3,IF(VLOOKUP($A856,Sheet1!$B$3:$AH$1266,Sheet1!J$1+(Sheet1!$A$1-1)*10,FALSE)&gt;9999,-2,IF(VLOOKUP($A856,Sheet1!$B$3:$AH$1266,Sheet1!J$1+(Sheet1!$A$1-1)*10,FALSE)&gt;999,-1,0)))))))</f>
        <v>---</v>
      </c>
      <c r="AA856" s="483" t="str">
        <f>IF(ISNA(VLOOKUP($A856,Sheet1!$B$3:$AH$1266,Sheet1!K$1+(Sheet1!$A$1-1)*10,FALSE))=TRUE,"---",IF(VLOOKUP($A856,Sheet1!$B$3:$AH$1266,Sheet1!K$1+(Sheet1!$A$1-1)*10,FALSE)="---","---", (ROUND(VLOOKUP($A856,Sheet1!$B$3:$AH$1266,Sheet1!K$1+(Sheet1!$A$1-1)*10,FALSE),IF(VLOOKUP($A856,Sheet1!$B$3:$AH$1266,Sheet1!K$1+(Sheet1!$A$1-1)*10,FALSE)&gt;99999,-3,IF(VLOOKUP($A856,Sheet1!$B$3:$AH$1266,Sheet1!K$1+(Sheet1!$A$1-1)*10,FALSE)&gt;9999,-2,IF(VLOOKUP($A856,Sheet1!$B$3:$AH$1266,Sheet1!K$1+(Sheet1!$A$1-1)*10,FALSE)&gt;999,-1,0)))))))</f>
        <v>---</v>
      </c>
      <c r="AB856" s="483" t="str">
        <f>IF(ISNA(VLOOKUP($A856,Sheet1!$B$3:$AH$1266,Sheet1!L$1+(Sheet1!$A$1-1)*10,FALSE))=TRUE,"---",IF(VLOOKUP($A856,Sheet1!$B$3:$AH$1266,Sheet1!L$1+(Sheet1!$A$1-1)*10,FALSE)="---","---", (ROUND(VLOOKUP($A856,Sheet1!$B$3:$AH$1266,Sheet1!L$1+(Sheet1!$A$1-1)*10,FALSE),IF(VLOOKUP($A856,Sheet1!$B$3:$AH$1266,Sheet1!L$1+(Sheet1!$A$1-1)*10,FALSE)&gt;99999,-3,IF(VLOOKUP($A856,Sheet1!$B$3:$AH$1266,Sheet1!L$1+(Sheet1!$A$1-1)*10,FALSE)&gt;9999,-2,IF(VLOOKUP($A856,Sheet1!$B$3:$AH$1266,Sheet1!L$1+(Sheet1!$A$1-1)*10,FALSE)&gt;999,-1,0)))))))</f>
        <v>---</v>
      </c>
      <c r="AC856" s="483" t="str">
        <f>IF(ISNA(VLOOKUP($A856,Sheet1!$B$3:$AH$1266,Sheet1!M$1+(Sheet1!$A$1-1)*10,FALSE))=TRUE,"---",IF(VLOOKUP($A856,Sheet1!$B$3:$AH$1266,Sheet1!M$1+(Sheet1!$A$1-1)*10,FALSE)="---","---", (ROUND(VLOOKUP($A856,Sheet1!$B$3:$AH$1266,Sheet1!M$1+(Sheet1!$A$1-1)*10,FALSE),IF(VLOOKUP($A856,Sheet1!$B$3:$AH$1266,Sheet1!M$1+(Sheet1!$A$1-1)*10,FALSE)&gt;99999,-3,IF(VLOOKUP($A856,Sheet1!$B$3:$AH$1266,Sheet1!M$1+(Sheet1!$A$1-1)*10,FALSE)&gt;9999,-2,IF(VLOOKUP($A856,Sheet1!$B$3:$AH$1266,Sheet1!M$1+(Sheet1!$A$1-1)*10,FALSE)&gt;999,-1,0)))))))</f>
        <v>---</v>
      </c>
      <c r="AD856" s="483" t="str">
        <f>IF(ISNA(VLOOKUP($A856,Sheet1!$B$3:$AH$1266,Sheet1!N$1+(Sheet1!$A$1-1)*10,FALSE))=TRUE,"---",IF(VLOOKUP($A856,Sheet1!$B$3:$AH$1266,Sheet1!N$1+(Sheet1!$A$1-1)*10,FALSE)="---","---", (ROUND(VLOOKUP($A856,Sheet1!$B$3:$AH$1266,Sheet1!N$1+(Sheet1!$A$1-1)*10,FALSE),IF(VLOOKUP($A856,Sheet1!$B$3:$AH$1266,Sheet1!N$1+(Sheet1!$A$1-1)*10,FALSE)&gt;99999,-3,IF(VLOOKUP($A856,Sheet1!$B$3:$AH$1266,Sheet1!N$1+(Sheet1!$A$1-1)*10,FALSE)&gt;9999,-2,IF(VLOOKUP($A856,Sheet1!$B$3:$AH$1266,Sheet1!N$1+(Sheet1!$A$1-1)*10,FALSE)&gt;999,-1,0)))))))</f>
        <v>---</v>
      </c>
    </row>
    <row r="857" spans="1:30" ht="25.5" customHeight="1" x14ac:dyDescent="0.25">
      <c r="A857" s="304"/>
      <c r="B857" s="471"/>
      <c r="C857" s="304"/>
      <c r="D857" s="304"/>
      <c r="E857" s="305" t="e">
        <v>#N/A</v>
      </c>
      <c r="F857" s="355"/>
      <c r="G857" s="372"/>
      <c r="H857" s="437"/>
      <c r="I857" s="119">
        <v>1529</v>
      </c>
      <c r="J857" s="174">
        <v>25.5</v>
      </c>
      <c r="K857" s="118" t="s">
        <v>346</v>
      </c>
      <c r="L857" s="129" t="s">
        <v>4405</v>
      </c>
      <c r="M857" s="130" t="s">
        <v>4405</v>
      </c>
      <c r="N857" s="118" t="s">
        <v>1309</v>
      </c>
      <c r="O857" s="71" t="s">
        <v>4405</v>
      </c>
      <c r="P857" s="71" t="s">
        <v>4405</v>
      </c>
      <c r="Q857" s="71" t="s">
        <v>4405</v>
      </c>
      <c r="R857" s="73" t="s">
        <v>4405</v>
      </c>
      <c r="S857" s="357" t="e">
        <v>#N/A</v>
      </c>
      <c r="T857" s="357" t="str">
        <f>IF(ISNA(VLOOKUP(A857,Sheet1!B$3:C$1266,2,FALSE)=TRUE),"ND",VLOOKUP(A857,Sheet1!B$3:C$1266,2,FALSE))</f>
        <v>ND</v>
      </c>
      <c r="U857" s="385"/>
      <c r="V857" s="385"/>
      <c r="W857" s="483" t="str">
        <f>IF(ISNA(VLOOKUP($A857,Sheet1!$B$3:$AH$1266,Sheet1!G$1+(Sheet1!$A$1-1)*10,FALSE))=TRUE,"---",IF(VLOOKUP($A857,Sheet1!$B$3:$AH$1266,Sheet1!G$1+(Sheet1!$A$1-1)*10,FALSE)="---","---", (ROUND(VLOOKUP($A857,Sheet1!$B$3:$AH$1266,Sheet1!G$1+(Sheet1!$A$1-1)*10,FALSE),IF(VLOOKUP($A857,Sheet1!$B$3:$AH$1266,Sheet1!G$1+(Sheet1!$A$1-1)*10,FALSE)&gt;99999,-3,IF(VLOOKUP($A857,Sheet1!$B$3:$AH$1266,Sheet1!G$1+(Sheet1!$A$1-1)*10,FALSE)&gt;9999,-2,IF(VLOOKUP($A857,Sheet1!$B$3:$AH$1266,Sheet1!G$1+(Sheet1!$A$1-1)*10,FALSE)&gt;999,-1,0)))))))</f>
        <v>---</v>
      </c>
      <c r="X857" s="483" t="str">
        <f>IF(ISNA(VLOOKUP($A857,Sheet1!$B$3:$AH$1266,Sheet1!H$1+(Sheet1!$A$1-1)*10,FALSE))=TRUE,"---",IF(VLOOKUP($A857,Sheet1!$B$3:$AH$1266,Sheet1!H$1+(Sheet1!$A$1-1)*10,FALSE)="---","---", (ROUND(VLOOKUP($A857,Sheet1!$B$3:$AH$1266,Sheet1!H$1+(Sheet1!$A$1-1)*10,FALSE),IF(VLOOKUP($A857,Sheet1!$B$3:$AH$1266,Sheet1!H$1+(Sheet1!$A$1-1)*10,FALSE)&gt;99999,-3,IF(VLOOKUP($A857,Sheet1!$B$3:$AH$1266,Sheet1!H$1+(Sheet1!$A$1-1)*10,FALSE)&gt;9999,-2,IF(VLOOKUP($A857,Sheet1!$B$3:$AH$1266,Sheet1!H$1+(Sheet1!$A$1-1)*10,FALSE)&gt;999,-1,0)))))))</f>
        <v>---</v>
      </c>
      <c r="Y857" s="483" t="str">
        <f>IF(ISNA(VLOOKUP($A857,Sheet1!$B$3:$AH$1266,Sheet1!I$1+(Sheet1!$A$1-1)*10,FALSE))=TRUE,"---",IF(VLOOKUP($A857,Sheet1!$B$3:$AH$1266,Sheet1!I$1+(Sheet1!$A$1-1)*10,FALSE)="---","---", (ROUND(VLOOKUP($A857,Sheet1!$B$3:$AH$1266,Sheet1!I$1+(Sheet1!$A$1-1)*10,FALSE),IF(VLOOKUP($A857,Sheet1!$B$3:$AH$1266,Sheet1!I$1+(Sheet1!$A$1-1)*10,FALSE)&gt;99999,-3,IF(VLOOKUP($A857,Sheet1!$B$3:$AH$1266,Sheet1!I$1+(Sheet1!$A$1-1)*10,FALSE)&gt;9999,-2,IF(VLOOKUP($A857,Sheet1!$B$3:$AH$1266,Sheet1!I$1+(Sheet1!$A$1-1)*10,FALSE)&gt;999,-1,0)))))))</f>
        <v>---</v>
      </c>
      <c r="Z857" s="483" t="str">
        <f>IF(ISNA(VLOOKUP($A857,Sheet1!$B$3:$AH$1266,Sheet1!J$1+(Sheet1!$A$1-1)*10,FALSE))=TRUE,"---",IF(VLOOKUP($A857,Sheet1!$B$3:$AH$1266,Sheet1!J$1+(Sheet1!$A$1-1)*10,FALSE)="---","---", (ROUND(VLOOKUP($A857,Sheet1!$B$3:$AH$1266,Sheet1!J$1+(Sheet1!$A$1-1)*10,FALSE),IF(VLOOKUP($A857,Sheet1!$B$3:$AH$1266,Sheet1!J$1+(Sheet1!$A$1-1)*10,FALSE)&gt;99999,-3,IF(VLOOKUP($A857,Sheet1!$B$3:$AH$1266,Sheet1!J$1+(Sheet1!$A$1-1)*10,FALSE)&gt;9999,-2,IF(VLOOKUP($A857,Sheet1!$B$3:$AH$1266,Sheet1!J$1+(Sheet1!$A$1-1)*10,FALSE)&gt;999,-1,0)))))))</f>
        <v>---</v>
      </c>
      <c r="AA857" s="483" t="str">
        <f>IF(ISNA(VLOOKUP($A857,Sheet1!$B$3:$AH$1266,Sheet1!K$1+(Sheet1!$A$1-1)*10,FALSE))=TRUE,"---",IF(VLOOKUP($A857,Sheet1!$B$3:$AH$1266,Sheet1!K$1+(Sheet1!$A$1-1)*10,FALSE)="---","---", (ROUND(VLOOKUP($A857,Sheet1!$B$3:$AH$1266,Sheet1!K$1+(Sheet1!$A$1-1)*10,FALSE),IF(VLOOKUP($A857,Sheet1!$B$3:$AH$1266,Sheet1!K$1+(Sheet1!$A$1-1)*10,FALSE)&gt;99999,-3,IF(VLOOKUP($A857,Sheet1!$B$3:$AH$1266,Sheet1!K$1+(Sheet1!$A$1-1)*10,FALSE)&gt;9999,-2,IF(VLOOKUP($A857,Sheet1!$B$3:$AH$1266,Sheet1!K$1+(Sheet1!$A$1-1)*10,FALSE)&gt;999,-1,0)))))))</f>
        <v>---</v>
      </c>
      <c r="AB857" s="483" t="str">
        <f>IF(ISNA(VLOOKUP($A857,Sheet1!$B$3:$AH$1266,Sheet1!L$1+(Sheet1!$A$1-1)*10,FALSE))=TRUE,"---",IF(VLOOKUP($A857,Sheet1!$B$3:$AH$1266,Sheet1!L$1+(Sheet1!$A$1-1)*10,FALSE)="---","---", (ROUND(VLOOKUP($A857,Sheet1!$B$3:$AH$1266,Sheet1!L$1+(Sheet1!$A$1-1)*10,FALSE),IF(VLOOKUP($A857,Sheet1!$B$3:$AH$1266,Sheet1!L$1+(Sheet1!$A$1-1)*10,FALSE)&gt;99999,-3,IF(VLOOKUP($A857,Sheet1!$B$3:$AH$1266,Sheet1!L$1+(Sheet1!$A$1-1)*10,FALSE)&gt;9999,-2,IF(VLOOKUP($A857,Sheet1!$B$3:$AH$1266,Sheet1!L$1+(Sheet1!$A$1-1)*10,FALSE)&gt;999,-1,0)))))))</f>
        <v>---</v>
      </c>
      <c r="AC857" s="483" t="str">
        <f>IF(ISNA(VLOOKUP($A857,Sheet1!$B$3:$AH$1266,Sheet1!M$1+(Sheet1!$A$1-1)*10,FALSE))=TRUE,"---",IF(VLOOKUP($A857,Sheet1!$B$3:$AH$1266,Sheet1!M$1+(Sheet1!$A$1-1)*10,FALSE)="---","---", (ROUND(VLOOKUP($A857,Sheet1!$B$3:$AH$1266,Sheet1!M$1+(Sheet1!$A$1-1)*10,FALSE),IF(VLOOKUP($A857,Sheet1!$B$3:$AH$1266,Sheet1!M$1+(Sheet1!$A$1-1)*10,FALSE)&gt;99999,-3,IF(VLOOKUP($A857,Sheet1!$B$3:$AH$1266,Sheet1!M$1+(Sheet1!$A$1-1)*10,FALSE)&gt;9999,-2,IF(VLOOKUP($A857,Sheet1!$B$3:$AH$1266,Sheet1!M$1+(Sheet1!$A$1-1)*10,FALSE)&gt;999,-1,0)))))))</f>
        <v>---</v>
      </c>
      <c r="AD857" s="483" t="str">
        <f>IF(ISNA(VLOOKUP($A857,Sheet1!$B$3:$AH$1266,Sheet1!N$1+(Sheet1!$A$1-1)*10,FALSE))=TRUE,"---",IF(VLOOKUP($A857,Sheet1!$B$3:$AH$1266,Sheet1!N$1+(Sheet1!$A$1-1)*10,FALSE)="---","---", (ROUND(VLOOKUP($A857,Sheet1!$B$3:$AH$1266,Sheet1!N$1+(Sheet1!$A$1-1)*10,FALSE),IF(VLOOKUP($A857,Sheet1!$B$3:$AH$1266,Sheet1!N$1+(Sheet1!$A$1-1)*10,FALSE)&gt;99999,-3,IF(VLOOKUP($A857,Sheet1!$B$3:$AH$1266,Sheet1!N$1+(Sheet1!$A$1-1)*10,FALSE)&gt;9999,-2,IF(VLOOKUP($A857,Sheet1!$B$3:$AH$1266,Sheet1!N$1+(Sheet1!$A$1-1)*10,FALSE)&gt;999,-1,0)))))))</f>
        <v>---</v>
      </c>
    </row>
    <row r="858" spans="1:30" ht="25.5" customHeight="1" x14ac:dyDescent="0.25">
      <c r="A858" s="304"/>
      <c r="B858" s="471"/>
      <c r="C858" s="304"/>
      <c r="D858" s="304"/>
      <c r="E858" s="487" t="e">
        <v>#N/A</v>
      </c>
      <c r="F858" s="355"/>
      <c r="G858" s="372"/>
      <c r="H858" s="437"/>
      <c r="I858" s="119">
        <v>29629</v>
      </c>
      <c r="J858" s="174">
        <v>26.6</v>
      </c>
      <c r="K858" s="118" t="s">
        <v>87</v>
      </c>
      <c r="L858" s="129" t="s">
        <v>4405</v>
      </c>
      <c r="M858" s="130" t="s">
        <v>4405</v>
      </c>
      <c r="N858" s="118" t="s">
        <v>1249</v>
      </c>
      <c r="O858" s="71" t="s">
        <v>4405</v>
      </c>
      <c r="P858" s="71" t="s">
        <v>4405</v>
      </c>
      <c r="Q858" s="71" t="s">
        <v>4405</v>
      </c>
      <c r="R858" s="73" t="s">
        <v>4405</v>
      </c>
      <c r="S858" s="371" t="e">
        <v>#N/A</v>
      </c>
      <c r="T858" s="388" t="str">
        <f>IF(ISNA(VLOOKUP(A858,Sheet1!B$3:C$1266,2,FALSE)=TRUE),"ND",VLOOKUP(A858,Sheet1!B$3:C$1266,2,FALSE))</f>
        <v>ND</v>
      </c>
      <c r="U858" s="484"/>
      <c r="V858" s="484"/>
      <c r="W858" s="485" t="str">
        <f>IF(ISNA(VLOOKUP($A858,Sheet1!$B$3:$AH$1266,Sheet1!G$1+(Sheet1!$A$1-1)*10,FALSE))=TRUE,"---",IF(VLOOKUP($A858,Sheet1!$B$3:$AH$1266,Sheet1!G$1+(Sheet1!$A$1-1)*10,FALSE)="---","---", (ROUND(VLOOKUP($A858,Sheet1!$B$3:$AH$1266,Sheet1!G$1+(Sheet1!$A$1-1)*10,FALSE),IF(VLOOKUP($A858,Sheet1!$B$3:$AH$1266,Sheet1!G$1+(Sheet1!$A$1-1)*10,FALSE)&gt;99999,-3,IF(VLOOKUP($A858,Sheet1!$B$3:$AH$1266,Sheet1!G$1+(Sheet1!$A$1-1)*10,FALSE)&gt;9999,-2,IF(VLOOKUP($A858,Sheet1!$B$3:$AH$1266,Sheet1!G$1+(Sheet1!$A$1-1)*10,FALSE)&gt;999,-1,0)))))))</f>
        <v>---</v>
      </c>
      <c r="X858" s="485" t="str">
        <f>IF(ISNA(VLOOKUP($A858,Sheet1!$B$3:$AH$1266,Sheet1!H$1+(Sheet1!$A$1-1)*10,FALSE))=TRUE,"---",IF(VLOOKUP($A858,Sheet1!$B$3:$AH$1266,Sheet1!H$1+(Sheet1!$A$1-1)*10,FALSE)="---","---", (ROUND(VLOOKUP($A858,Sheet1!$B$3:$AH$1266,Sheet1!H$1+(Sheet1!$A$1-1)*10,FALSE),IF(VLOOKUP($A858,Sheet1!$B$3:$AH$1266,Sheet1!H$1+(Sheet1!$A$1-1)*10,FALSE)&gt;99999,-3,IF(VLOOKUP($A858,Sheet1!$B$3:$AH$1266,Sheet1!H$1+(Sheet1!$A$1-1)*10,FALSE)&gt;9999,-2,IF(VLOOKUP($A858,Sheet1!$B$3:$AH$1266,Sheet1!H$1+(Sheet1!$A$1-1)*10,FALSE)&gt;999,-1,0)))))))</f>
        <v>---</v>
      </c>
      <c r="Y858" s="485" t="str">
        <f>IF(ISNA(VLOOKUP($A858,Sheet1!$B$3:$AH$1266,Sheet1!I$1+(Sheet1!$A$1-1)*10,FALSE))=TRUE,"---",IF(VLOOKUP($A858,Sheet1!$B$3:$AH$1266,Sheet1!I$1+(Sheet1!$A$1-1)*10,FALSE)="---","---", (ROUND(VLOOKUP($A858,Sheet1!$B$3:$AH$1266,Sheet1!I$1+(Sheet1!$A$1-1)*10,FALSE),IF(VLOOKUP($A858,Sheet1!$B$3:$AH$1266,Sheet1!I$1+(Sheet1!$A$1-1)*10,FALSE)&gt;99999,-3,IF(VLOOKUP($A858,Sheet1!$B$3:$AH$1266,Sheet1!I$1+(Sheet1!$A$1-1)*10,FALSE)&gt;9999,-2,IF(VLOOKUP($A858,Sheet1!$B$3:$AH$1266,Sheet1!I$1+(Sheet1!$A$1-1)*10,FALSE)&gt;999,-1,0)))))))</f>
        <v>---</v>
      </c>
      <c r="Z858" s="485" t="str">
        <f>IF(ISNA(VLOOKUP($A858,Sheet1!$B$3:$AH$1266,Sheet1!J$1+(Sheet1!$A$1-1)*10,FALSE))=TRUE,"---",IF(VLOOKUP($A858,Sheet1!$B$3:$AH$1266,Sheet1!J$1+(Sheet1!$A$1-1)*10,FALSE)="---","---", (ROUND(VLOOKUP($A858,Sheet1!$B$3:$AH$1266,Sheet1!J$1+(Sheet1!$A$1-1)*10,FALSE),IF(VLOOKUP($A858,Sheet1!$B$3:$AH$1266,Sheet1!J$1+(Sheet1!$A$1-1)*10,FALSE)&gt;99999,-3,IF(VLOOKUP($A858,Sheet1!$B$3:$AH$1266,Sheet1!J$1+(Sheet1!$A$1-1)*10,FALSE)&gt;9999,-2,IF(VLOOKUP($A858,Sheet1!$B$3:$AH$1266,Sheet1!J$1+(Sheet1!$A$1-1)*10,FALSE)&gt;999,-1,0)))))))</f>
        <v>---</v>
      </c>
      <c r="AA858" s="485" t="str">
        <f>IF(ISNA(VLOOKUP($A858,Sheet1!$B$3:$AH$1266,Sheet1!K$1+(Sheet1!$A$1-1)*10,FALSE))=TRUE,"---",IF(VLOOKUP($A858,Sheet1!$B$3:$AH$1266,Sheet1!K$1+(Sheet1!$A$1-1)*10,FALSE)="---","---", (ROUND(VLOOKUP($A858,Sheet1!$B$3:$AH$1266,Sheet1!K$1+(Sheet1!$A$1-1)*10,FALSE),IF(VLOOKUP($A858,Sheet1!$B$3:$AH$1266,Sheet1!K$1+(Sheet1!$A$1-1)*10,FALSE)&gt;99999,-3,IF(VLOOKUP($A858,Sheet1!$B$3:$AH$1266,Sheet1!K$1+(Sheet1!$A$1-1)*10,FALSE)&gt;9999,-2,IF(VLOOKUP($A858,Sheet1!$B$3:$AH$1266,Sheet1!K$1+(Sheet1!$A$1-1)*10,FALSE)&gt;999,-1,0)))))))</f>
        <v>---</v>
      </c>
      <c r="AB858" s="485" t="str">
        <f>IF(ISNA(VLOOKUP($A858,Sheet1!$B$3:$AH$1266,Sheet1!L$1+(Sheet1!$A$1-1)*10,FALSE))=TRUE,"---",IF(VLOOKUP($A858,Sheet1!$B$3:$AH$1266,Sheet1!L$1+(Sheet1!$A$1-1)*10,FALSE)="---","---", (ROUND(VLOOKUP($A858,Sheet1!$B$3:$AH$1266,Sheet1!L$1+(Sheet1!$A$1-1)*10,FALSE),IF(VLOOKUP($A858,Sheet1!$B$3:$AH$1266,Sheet1!L$1+(Sheet1!$A$1-1)*10,FALSE)&gt;99999,-3,IF(VLOOKUP($A858,Sheet1!$B$3:$AH$1266,Sheet1!L$1+(Sheet1!$A$1-1)*10,FALSE)&gt;9999,-2,IF(VLOOKUP($A858,Sheet1!$B$3:$AH$1266,Sheet1!L$1+(Sheet1!$A$1-1)*10,FALSE)&gt;999,-1,0)))))))</f>
        <v>---</v>
      </c>
      <c r="AC858" s="485" t="str">
        <f>IF(ISNA(VLOOKUP($A858,Sheet1!$B$3:$AH$1266,Sheet1!M$1+(Sheet1!$A$1-1)*10,FALSE))=TRUE,"---",IF(VLOOKUP($A858,Sheet1!$B$3:$AH$1266,Sheet1!M$1+(Sheet1!$A$1-1)*10,FALSE)="---","---", (ROUND(VLOOKUP($A858,Sheet1!$B$3:$AH$1266,Sheet1!M$1+(Sheet1!$A$1-1)*10,FALSE),IF(VLOOKUP($A858,Sheet1!$B$3:$AH$1266,Sheet1!M$1+(Sheet1!$A$1-1)*10,FALSE)&gt;99999,-3,IF(VLOOKUP($A858,Sheet1!$B$3:$AH$1266,Sheet1!M$1+(Sheet1!$A$1-1)*10,FALSE)&gt;9999,-2,IF(VLOOKUP($A858,Sheet1!$B$3:$AH$1266,Sheet1!M$1+(Sheet1!$A$1-1)*10,FALSE)&gt;999,-1,0)))))))</f>
        <v>---</v>
      </c>
      <c r="AD858" s="485" t="str">
        <f>IF(ISNA(VLOOKUP($A858,Sheet1!$B$3:$AH$1266,Sheet1!N$1+(Sheet1!$A$1-1)*10,FALSE))=TRUE,"---",IF(VLOOKUP($A858,Sheet1!$B$3:$AH$1266,Sheet1!N$1+(Sheet1!$A$1-1)*10,FALSE)="---","---", (ROUND(VLOOKUP($A858,Sheet1!$B$3:$AH$1266,Sheet1!N$1+(Sheet1!$A$1-1)*10,FALSE),IF(VLOOKUP($A858,Sheet1!$B$3:$AH$1266,Sheet1!N$1+(Sheet1!$A$1-1)*10,FALSE)&gt;99999,-3,IF(VLOOKUP($A858,Sheet1!$B$3:$AH$1266,Sheet1!N$1+(Sheet1!$A$1-1)*10,FALSE)&gt;9999,-2,IF(VLOOKUP($A858,Sheet1!$B$3:$AH$1266,Sheet1!N$1+(Sheet1!$A$1-1)*10,FALSE)&gt;999,-1,0)))))))</f>
        <v>---</v>
      </c>
    </row>
    <row r="859" spans="1:30" ht="25.5" customHeight="1" x14ac:dyDescent="0.25">
      <c r="A859" s="125" t="s">
        <v>1310</v>
      </c>
      <c r="B859" s="126" t="s">
        <v>1311</v>
      </c>
      <c r="C859" s="125">
        <v>415801</v>
      </c>
      <c r="D859" s="125">
        <v>742653</v>
      </c>
      <c r="E859" s="70" t="s">
        <v>3045</v>
      </c>
      <c r="F859" s="52" t="s">
        <v>4572</v>
      </c>
      <c r="G859" s="127" t="s">
        <v>31</v>
      </c>
      <c r="H859" s="128">
        <v>8.93</v>
      </c>
      <c r="I859" s="112">
        <v>40783</v>
      </c>
      <c r="J859" s="113">
        <v>8.75</v>
      </c>
      <c r="K859" s="114" t="s">
        <v>4405</v>
      </c>
      <c r="L859" s="115">
        <v>5580</v>
      </c>
      <c r="M859" s="116">
        <v>625</v>
      </c>
      <c r="N859" s="127" t="s">
        <v>17</v>
      </c>
      <c r="O859" s="68">
        <f t="shared" ref="O859:O865" si="31">IF(U859&lt;&gt;"---",IF(L859&lt;W859,"&gt;50",IF(AND(L859&gt;=W859,L859&lt;=X859),(W$8-(((LOG(L859)-LOG(W859))/((LOG(X859)-LOG(W859)))*(W$8-X$8)))),IF(AND(L859&gt;=X859,L859&lt;=Y859),(X$8-(((LOG(L859)-LOG(X859))/((LOG(Y859)-LOG(X859)))*(X$8-Y$8)))),IF(AND(L859&gt;=Y859,L859&lt;=Z859),(Y$8-(((LOG(L859)-LOG(Y859))/((LOG(Z859)-LOG(Y859)))*(Y$8-Z$8)))),IF(AND(L859&gt;=Z859,L859&lt;=AA859),(Z$8-(((LOG(L859)-LOG(Z859))/((LOG(AA859)-LOG(Z859)))*(Z$8-AA$8)))),IF(AND(L859&gt;=AA859,L859&lt;=AB859),(AA$8-(((LOG(L859)-LOG(AA859))/((LOG(AB859)-LOG(AA859)))*(AA$8-AB$8)))),IF(AND(L859&gt;=AB859,L859&lt;=AC859),(AB$8-(((LOG(L859)-LOG(AB859))/((LOG(AC859)-LOG(AB859)))*(AB$8-AC$8)))),IF(AND(L859&gt;=AC859,L859&lt;=AD859),(AC$8-(((LOG(L859)-LOG(AC859))/((LOG(AD859)-LOG(AC859)))*(AC$8-AD$8)))),IF(L859&gt;AD859*1.1,"&lt;0.2",0.2))))))))),"")</f>
        <v>0.37389826923514713</v>
      </c>
      <c r="P859" s="68">
        <f>IF(O859&lt;&gt;"",VLOOKUP($A859,Sheet4!$A$2:$O$1309,14,FALSE)*100,"")</f>
        <v>0.8663285911275409</v>
      </c>
      <c r="Q859" s="68">
        <f>IF(P859&lt;&gt;"",VLOOKUP($A859,Sheet4!$A$2:$O$1309,15,FALSE)*100,"")</f>
        <v>8.1695952253656898</v>
      </c>
      <c r="R859" s="74" t="str">
        <f t="shared" si="30"/>
        <v>&gt;200,  &lt;500</v>
      </c>
      <c r="S859" s="64" t="s">
        <v>4365</v>
      </c>
      <c r="T859" s="64" t="str">
        <f>IF(ISNA(VLOOKUP(A859,Sheet1!B$3:C$1266,2,FALSE)=TRUE),"NC",VLOOKUP(A859,Sheet1!B$3:C$1266,2,FALSE))</f>
        <v>Rural10</v>
      </c>
      <c r="U859" s="65">
        <f>IF(ISNA(VLOOKUP($A859,Sheet1!$B$3:$AH$1266,Sheet1!E$1+(Sheet1!$A$1-1)*10,FALSE))=TRUE,"---",IF(VLOOKUP($A859,Sheet1!$B$3:$AH$1266,Sheet1!E$1+(Sheet1!$A$1-1)*10,FALSE)="---","---", (ROUND(VLOOKUP($A859,Sheet1!$B$3:$AH$1266,Sheet1!E$1+(Sheet1!$A$1-1)*10,FALSE),IF(VLOOKUP($A859,Sheet1!$B$3:$AH$1266,Sheet1!E$1+(Sheet1!$A$1-1)*10,FALSE)&gt;99999,-3,IF(VLOOKUP($A859,Sheet1!$B$3:$AH$1266,Sheet1!E$1+(Sheet1!$A$1-1)*10,FALSE)&gt;9999,-2,IF(VLOOKUP($A859,Sheet1!$B$3:$AH$1266,Sheet1!E$1+(Sheet1!$A$1-1)*10,FALSE)&gt;999,-1,0)))))))</f>
        <v>1020</v>
      </c>
      <c r="V859" s="65">
        <f>IF(ISNA(VLOOKUP($A859,Sheet1!$B$3:$AH$1266,Sheet1!F$1+(Sheet1!$A$1-1)*10,FALSE))=TRUE,"---",IF(VLOOKUP($A859,Sheet1!$B$3:$AH$1266,Sheet1!F$1+(Sheet1!$A$1-1)*10,FALSE)="---","---", (ROUND(VLOOKUP($A859,Sheet1!$B$3:$AH$1266,Sheet1!F$1+(Sheet1!$A$1-1)*10,FALSE),IF(VLOOKUP($A859,Sheet1!$B$3:$AH$1266,Sheet1!F$1+(Sheet1!$A$1-1)*10,FALSE)&gt;99999,-3,IF(VLOOKUP($A859,Sheet1!$B$3:$AH$1266,Sheet1!F$1+(Sheet1!$A$1-1)*10,FALSE)&gt;9999,-2,IF(VLOOKUP($A859,Sheet1!$B$3:$AH$1266,Sheet1!F$1+(Sheet1!$A$1-1)*10,FALSE)&gt;999,-1,0)))))))</f>
        <v>1200</v>
      </c>
      <c r="W859" s="65">
        <f>IF(ISNA(VLOOKUP($A859,Sheet1!$B$3:$AH$1266,Sheet1!G$1+(Sheet1!$A$1-1)*10,FALSE))=TRUE,"---",IF(VLOOKUP($A859,Sheet1!$B$3:$AH$1266,Sheet1!G$1+(Sheet1!$A$1-1)*10,FALSE)="---","---", (ROUND(VLOOKUP($A859,Sheet1!$B$3:$AH$1266,Sheet1!G$1+(Sheet1!$A$1-1)*10,FALSE),IF(VLOOKUP($A859,Sheet1!$B$3:$AH$1266,Sheet1!G$1+(Sheet1!$A$1-1)*10,FALSE)&gt;99999,-3,IF(VLOOKUP($A859,Sheet1!$B$3:$AH$1266,Sheet1!G$1+(Sheet1!$A$1-1)*10,FALSE)&gt;9999,-2,IF(VLOOKUP($A859,Sheet1!$B$3:$AH$1266,Sheet1!G$1+(Sheet1!$A$1-1)*10,FALSE)&gt;999,-1,0)))))))</f>
        <v>1550</v>
      </c>
      <c r="X859" s="65">
        <f>IF(ISNA(VLOOKUP($A859,Sheet1!$B$3:$AH$1266,Sheet1!H$1+(Sheet1!$A$1-1)*10,FALSE))=TRUE,"---",IF(VLOOKUP($A859,Sheet1!$B$3:$AH$1266,Sheet1!H$1+(Sheet1!$A$1-1)*10,FALSE)="---","---", (ROUND(VLOOKUP($A859,Sheet1!$B$3:$AH$1266,Sheet1!H$1+(Sheet1!$A$1-1)*10,FALSE),IF(VLOOKUP($A859,Sheet1!$B$3:$AH$1266,Sheet1!H$1+(Sheet1!$A$1-1)*10,FALSE)&gt;99999,-3,IF(VLOOKUP($A859,Sheet1!$B$3:$AH$1266,Sheet1!H$1+(Sheet1!$A$1-1)*10,FALSE)&gt;9999,-2,IF(VLOOKUP($A859,Sheet1!$B$3:$AH$1266,Sheet1!H$1+(Sheet1!$A$1-1)*10,FALSE)&gt;999,-1,0)))))))</f>
        <v>2260</v>
      </c>
      <c r="Y859" s="65">
        <f>IF(ISNA(VLOOKUP($A859,Sheet1!$B$3:$AH$1266,Sheet1!I$1+(Sheet1!$A$1-1)*10,FALSE))=TRUE,"---",IF(VLOOKUP($A859,Sheet1!$B$3:$AH$1266,Sheet1!I$1+(Sheet1!$A$1-1)*10,FALSE)="---","---", (ROUND(VLOOKUP($A859,Sheet1!$B$3:$AH$1266,Sheet1!I$1+(Sheet1!$A$1-1)*10,FALSE),IF(VLOOKUP($A859,Sheet1!$B$3:$AH$1266,Sheet1!I$1+(Sheet1!$A$1-1)*10,FALSE)&gt;99999,-3,IF(VLOOKUP($A859,Sheet1!$B$3:$AH$1266,Sheet1!I$1+(Sheet1!$A$1-1)*10,FALSE)&gt;9999,-2,IF(VLOOKUP($A859,Sheet1!$B$3:$AH$1266,Sheet1!I$1+(Sheet1!$A$1-1)*10,FALSE)&gt;999,-1,0)))))))</f>
        <v>2740</v>
      </c>
      <c r="Z859" s="65">
        <f>IF(ISNA(VLOOKUP($A859,Sheet1!$B$3:$AH$1266,Sheet1!J$1+(Sheet1!$A$1-1)*10,FALSE))=TRUE,"---",IF(VLOOKUP($A859,Sheet1!$B$3:$AH$1266,Sheet1!J$1+(Sheet1!$A$1-1)*10,FALSE)="---","---", (ROUND(VLOOKUP($A859,Sheet1!$B$3:$AH$1266,Sheet1!J$1+(Sheet1!$A$1-1)*10,FALSE),IF(VLOOKUP($A859,Sheet1!$B$3:$AH$1266,Sheet1!J$1+(Sheet1!$A$1-1)*10,FALSE)&gt;99999,-3,IF(VLOOKUP($A859,Sheet1!$B$3:$AH$1266,Sheet1!J$1+(Sheet1!$A$1-1)*10,FALSE)&gt;9999,-2,IF(VLOOKUP($A859,Sheet1!$B$3:$AH$1266,Sheet1!J$1+(Sheet1!$A$1-1)*10,FALSE)&gt;999,-1,0)))))))</f>
        <v>3370</v>
      </c>
      <c r="AA859" s="65">
        <f>IF(ISNA(VLOOKUP($A859,Sheet1!$B$3:$AH$1266,Sheet1!K$1+(Sheet1!$A$1-1)*10,FALSE))=TRUE,"---",IF(VLOOKUP($A859,Sheet1!$B$3:$AH$1266,Sheet1!K$1+(Sheet1!$A$1-1)*10,FALSE)="---","---", (ROUND(VLOOKUP($A859,Sheet1!$B$3:$AH$1266,Sheet1!K$1+(Sheet1!$A$1-1)*10,FALSE),IF(VLOOKUP($A859,Sheet1!$B$3:$AH$1266,Sheet1!K$1+(Sheet1!$A$1-1)*10,FALSE)&gt;99999,-3,IF(VLOOKUP($A859,Sheet1!$B$3:$AH$1266,Sheet1!K$1+(Sheet1!$A$1-1)*10,FALSE)&gt;9999,-2,IF(VLOOKUP($A859,Sheet1!$B$3:$AH$1266,Sheet1!K$1+(Sheet1!$A$1-1)*10,FALSE)&gt;999,-1,0)))))))</f>
        <v>3920</v>
      </c>
      <c r="AB859" s="65">
        <f>IF(ISNA(VLOOKUP($A859,Sheet1!$B$3:$AH$1266,Sheet1!L$1+(Sheet1!$A$1-1)*10,FALSE))=TRUE,"---",IF(VLOOKUP($A859,Sheet1!$B$3:$AH$1266,Sheet1!L$1+(Sheet1!$A$1-1)*10,FALSE)="---","---", (ROUND(VLOOKUP($A859,Sheet1!$B$3:$AH$1266,Sheet1!L$1+(Sheet1!$A$1-1)*10,FALSE),IF(VLOOKUP($A859,Sheet1!$B$3:$AH$1266,Sheet1!L$1+(Sheet1!$A$1-1)*10,FALSE)&gt;99999,-3,IF(VLOOKUP($A859,Sheet1!$B$3:$AH$1266,Sheet1!L$1+(Sheet1!$A$1-1)*10,FALSE)&gt;9999,-2,IF(VLOOKUP($A859,Sheet1!$B$3:$AH$1266,Sheet1!L$1+(Sheet1!$A$1-1)*10,FALSE)&gt;999,-1,0)))))))</f>
        <v>4520</v>
      </c>
      <c r="AC859" s="65">
        <f>IF(ISNA(VLOOKUP($A859,Sheet1!$B$3:$AH$1266,Sheet1!M$1+(Sheet1!$A$1-1)*10,FALSE))=TRUE,"---",IF(VLOOKUP($A859,Sheet1!$B$3:$AH$1266,Sheet1!M$1+(Sheet1!$A$1-1)*10,FALSE)="---","---", (ROUND(VLOOKUP($A859,Sheet1!$B$3:$AH$1266,Sheet1!M$1+(Sheet1!$A$1-1)*10,FALSE),IF(VLOOKUP($A859,Sheet1!$B$3:$AH$1266,Sheet1!M$1+(Sheet1!$A$1-1)*10,FALSE)&gt;99999,-3,IF(VLOOKUP($A859,Sheet1!$B$3:$AH$1266,Sheet1!M$1+(Sheet1!$A$1-1)*10,FALSE)&gt;9999,-2,IF(VLOOKUP($A859,Sheet1!$B$3:$AH$1266,Sheet1!M$1+(Sheet1!$A$1-1)*10,FALSE)&gt;999,-1,0)))))))</f>
        <v>5200</v>
      </c>
      <c r="AD859" s="65">
        <f>IF(ISNA(VLOOKUP($A859,Sheet1!$B$3:$AH$1266,Sheet1!N$1+(Sheet1!$A$1-1)*10,FALSE))=TRUE,"---",IF(VLOOKUP($A859,Sheet1!$B$3:$AH$1266,Sheet1!N$1+(Sheet1!$A$1-1)*10,FALSE)="---","---", (ROUND(VLOOKUP($A859,Sheet1!$B$3:$AH$1266,Sheet1!N$1+(Sheet1!$A$1-1)*10,FALSE),IF(VLOOKUP($A859,Sheet1!$B$3:$AH$1266,Sheet1!N$1+(Sheet1!$A$1-1)*10,FALSE)&gt;99999,-3,IF(VLOOKUP($A859,Sheet1!$B$3:$AH$1266,Sheet1!N$1+(Sheet1!$A$1-1)*10,FALSE)&gt;9999,-2,IF(VLOOKUP($A859,Sheet1!$B$3:$AH$1266,Sheet1!N$1+(Sheet1!$A$1-1)*10,FALSE)&gt;999,-1,0)))))))</f>
        <v>6150</v>
      </c>
    </row>
    <row r="860" spans="1:30" ht="25.5" customHeight="1" x14ac:dyDescent="0.25">
      <c r="A860" s="133" t="s">
        <v>1312</v>
      </c>
      <c r="B860" s="141" t="s">
        <v>1313</v>
      </c>
      <c r="C860" s="133">
        <v>415730</v>
      </c>
      <c r="D860" s="133">
        <v>742825</v>
      </c>
      <c r="E860" s="67" t="s">
        <v>3045</v>
      </c>
      <c r="F860" s="117" t="s">
        <v>4714</v>
      </c>
      <c r="G860" s="118" t="s">
        <v>286</v>
      </c>
      <c r="H860" s="136">
        <v>13.3</v>
      </c>
      <c r="I860" s="119">
        <v>31871</v>
      </c>
      <c r="J860" s="124">
        <v>6.39</v>
      </c>
      <c r="K860" s="118" t="s">
        <v>24</v>
      </c>
      <c r="L860" s="122">
        <v>4460</v>
      </c>
      <c r="M860" s="123">
        <v>335</v>
      </c>
      <c r="N860" s="121" t="s">
        <v>4405</v>
      </c>
      <c r="O860" s="71">
        <f t="shared" si="31"/>
        <v>3.215814706984089</v>
      </c>
      <c r="P860" s="71">
        <f>IF(O860&lt;&gt;"",VLOOKUP($A860,Sheet4!$A$2:$O$1309,14,FALSE)*100,"")</f>
        <v>1.0099852493919759</v>
      </c>
      <c r="Q860" s="71">
        <f>IF(P860&lt;&gt;"",VLOOKUP($A860,Sheet4!$A$2:$O$1309,15,FALSE)*100,"")</f>
        <v>9.4647757328916953</v>
      </c>
      <c r="R860" s="73">
        <f t="shared" si="30"/>
        <v>30</v>
      </c>
      <c r="S860" s="63" t="s">
        <v>4365</v>
      </c>
      <c r="T860" s="63" t="str">
        <f>IF(ISNA(VLOOKUP(A860,Sheet1!B$3:C$1266,2,FALSE)=TRUE),"NC",VLOOKUP(A860,Sheet1!B$3:C$1266,2,FALSE))</f>
        <v>Rural10</v>
      </c>
      <c r="U860" s="66">
        <f>IF(ISNA(VLOOKUP($A860,Sheet1!$B$3:$AH$1266,Sheet1!E$1+(Sheet1!$A$1-1)*10,FALSE))=TRUE,"---",IF(VLOOKUP($A860,Sheet1!$B$3:$AH$1266,Sheet1!E$1+(Sheet1!$A$1-1)*10,FALSE)="---","---", (ROUND(VLOOKUP($A860,Sheet1!$B$3:$AH$1266,Sheet1!E$1+(Sheet1!$A$1-1)*10,FALSE),IF(VLOOKUP($A860,Sheet1!$B$3:$AH$1266,Sheet1!E$1+(Sheet1!$A$1-1)*10,FALSE)&gt;99999,-3,IF(VLOOKUP($A860,Sheet1!$B$3:$AH$1266,Sheet1!E$1+(Sheet1!$A$1-1)*10,FALSE)&gt;9999,-2,IF(VLOOKUP($A860,Sheet1!$B$3:$AH$1266,Sheet1!E$1+(Sheet1!$A$1-1)*10,FALSE)&gt;999,-1,0)))))))</f>
        <v>1430</v>
      </c>
      <c r="V860" s="66">
        <f>IF(ISNA(VLOOKUP($A860,Sheet1!$B$3:$AH$1266,Sheet1!F$1+(Sheet1!$A$1-1)*10,FALSE))=TRUE,"---",IF(VLOOKUP($A860,Sheet1!$B$3:$AH$1266,Sheet1!F$1+(Sheet1!$A$1-1)*10,FALSE)="---","---", (ROUND(VLOOKUP($A860,Sheet1!$B$3:$AH$1266,Sheet1!F$1+(Sheet1!$A$1-1)*10,FALSE),IF(VLOOKUP($A860,Sheet1!$B$3:$AH$1266,Sheet1!F$1+(Sheet1!$A$1-1)*10,FALSE)&gt;99999,-3,IF(VLOOKUP($A860,Sheet1!$B$3:$AH$1266,Sheet1!F$1+(Sheet1!$A$1-1)*10,FALSE)&gt;9999,-2,IF(VLOOKUP($A860,Sheet1!$B$3:$AH$1266,Sheet1!F$1+(Sheet1!$A$1-1)*10,FALSE)&gt;999,-1,0)))))))</f>
        <v>1630</v>
      </c>
      <c r="W860" s="66">
        <f>IF(ISNA(VLOOKUP($A860,Sheet1!$B$3:$AH$1266,Sheet1!G$1+(Sheet1!$A$1-1)*10,FALSE))=TRUE,"---",IF(VLOOKUP($A860,Sheet1!$B$3:$AH$1266,Sheet1!G$1+(Sheet1!$A$1-1)*10,FALSE)="---","---", (ROUND(VLOOKUP($A860,Sheet1!$B$3:$AH$1266,Sheet1!G$1+(Sheet1!$A$1-1)*10,FALSE),IF(VLOOKUP($A860,Sheet1!$B$3:$AH$1266,Sheet1!G$1+(Sheet1!$A$1-1)*10,FALSE)&gt;99999,-3,IF(VLOOKUP($A860,Sheet1!$B$3:$AH$1266,Sheet1!G$1+(Sheet1!$A$1-1)*10,FALSE)&gt;9999,-2,IF(VLOOKUP($A860,Sheet1!$B$3:$AH$1266,Sheet1!G$1+(Sheet1!$A$1-1)*10,FALSE)&gt;999,-1,0)))))))</f>
        <v>2030</v>
      </c>
      <c r="X860" s="66">
        <f>IF(ISNA(VLOOKUP($A860,Sheet1!$B$3:$AH$1266,Sheet1!H$1+(Sheet1!$A$1-1)*10,FALSE))=TRUE,"---",IF(VLOOKUP($A860,Sheet1!$B$3:$AH$1266,Sheet1!H$1+(Sheet1!$A$1-1)*10,FALSE)="---","---", (ROUND(VLOOKUP($A860,Sheet1!$B$3:$AH$1266,Sheet1!H$1+(Sheet1!$A$1-1)*10,FALSE),IF(VLOOKUP($A860,Sheet1!$B$3:$AH$1266,Sheet1!H$1+(Sheet1!$A$1-1)*10,FALSE)&gt;99999,-3,IF(VLOOKUP($A860,Sheet1!$B$3:$AH$1266,Sheet1!H$1+(Sheet1!$A$1-1)*10,FALSE)&gt;9999,-2,IF(VLOOKUP($A860,Sheet1!$B$3:$AH$1266,Sheet1!H$1+(Sheet1!$A$1-1)*10,FALSE)&gt;999,-1,0)))))))</f>
        <v>2790</v>
      </c>
      <c r="Y860" s="66">
        <f>IF(ISNA(VLOOKUP($A860,Sheet1!$B$3:$AH$1266,Sheet1!I$1+(Sheet1!$A$1-1)*10,FALSE))=TRUE,"---",IF(VLOOKUP($A860,Sheet1!$B$3:$AH$1266,Sheet1!I$1+(Sheet1!$A$1-1)*10,FALSE)="---","---", (ROUND(VLOOKUP($A860,Sheet1!$B$3:$AH$1266,Sheet1!I$1+(Sheet1!$A$1-1)*10,FALSE),IF(VLOOKUP($A860,Sheet1!$B$3:$AH$1266,Sheet1!I$1+(Sheet1!$A$1-1)*10,FALSE)&gt;99999,-3,IF(VLOOKUP($A860,Sheet1!$B$3:$AH$1266,Sheet1!I$1+(Sheet1!$A$1-1)*10,FALSE)&gt;9999,-2,IF(VLOOKUP($A860,Sheet1!$B$3:$AH$1266,Sheet1!I$1+(Sheet1!$A$1-1)*10,FALSE)&gt;999,-1,0)))))))</f>
        <v>3340</v>
      </c>
      <c r="Z860" s="66">
        <f>IF(ISNA(VLOOKUP($A860,Sheet1!$B$3:$AH$1266,Sheet1!J$1+(Sheet1!$A$1-1)*10,FALSE))=TRUE,"---",IF(VLOOKUP($A860,Sheet1!$B$3:$AH$1266,Sheet1!J$1+(Sheet1!$A$1-1)*10,FALSE)="---","---", (ROUND(VLOOKUP($A860,Sheet1!$B$3:$AH$1266,Sheet1!J$1+(Sheet1!$A$1-1)*10,FALSE),IF(VLOOKUP($A860,Sheet1!$B$3:$AH$1266,Sheet1!J$1+(Sheet1!$A$1-1)*10,FALSE)&gt;99999,-3,IF(VLOOKUP($A860,Sheet1!$B$3:$AH$1266,Sheet1!J$1+(Sheet1!$A$1-1)*10,FALSE)&gt;9999,-2,IF(VLOOKUP($A860,Sheet1!$B$3:$AH$1266,Sheet1!J$1+(Sheet1!$A$1-1)*10,FALSE)&gt;999,-1,0)))))))</f>
        <v>4170</v>
      </c>
      <c r="AA860" s="66">
        <f>IF(ISNA(VLOOKUP($A860,Sheet1!$B$3:$AH$1266,Sheet1!K$1+(Sheet1!$A$1-1)*10,FALSE))=TRUE,"---",IF(VLOOKUP($A860,Sheet1!$B$3:$AH$1266,Sheet1!K$1+(Sheet1!$A$1-1)*10,FALSE)="---","---", (ROUND(VLOOKUP($A860,Sheet1!$B$3:$AH$1266,Sheet1!K$1+(Sheet1!$A$1-1)*10,FALSE),IF(VLOOKUP($A860,Sheet1!$B$3:$AH$1266,Sheet1!K$1+(Sheet1!$A$1-1)*10,FALSE)&gt;99999,-3,IF(VLOOKUP($A860,Sheet1!$B$3:$AH$1266,Sheet1!K$1+(Sheet1!$A$1-1)*10,FALSE)&gt;9999,-2,IF(VLOOKUP($A860,Sheet1!$B$3:$AH$1266,Sheet1!K$1+(Sheet1!$A$1-1)*10,FALSE)&gt;999,-1,0)))))))</f>
        <v>4950</v>
      </c>
      <c r="AB860" s="66">
        <f>IF(ISNA(VLOOKUP($A860,Sheet1!$B$3:$AH$1266,Sheet1!L$1+(Sheet1!$A$1-1)*10,FALSE))=TRUE,"---",IF(VLOOKUP($A860,Sheet1!$B$3:$AH$1266,Sheet1!L$1+(Sheet1!$A$1-1)*10,FALSE)="---","---", (ROUND(VLOOKUP($A860,Sheet1!$B$3:$AH$1266,Sheet1!L$1+(Sheet1!$A$1-1)*10,FALSE),IF(VLOOKUP($A860,Sheet1!$B$3:$AH$1266,Sheet1!L$1+(Sheet1!$A$1-1)*10,FALSE)&gt;99999,-3,IF(VLOOKUP($A860,Sheet1!$B$3:$AH$1266,Sheet1!L$1+(Sheet1!$A$1-1)*10,FALSE)&gt;9999,-2,IF(VLOOKUP($A860,Sheet1!$B$3:$AH$1266,Sheet1!L$1+(Sheet1!$A$1-1)*10,FALSE)&gt;999,-1,0)))))))</f>
        <v>5820</v>
      </c>
      <c r="AC860" s="66">
        <f>IF(ISNA(VLOOKUP($A860,Sheet1!$B$3:$AH$1266,Sheet1!M$1+(Sheet1!$A$1-1)*10,FALSE))=TRUE,"---",IF(VLOOKUP($A860,Sheet1!$B$3:$AH$1266,Sheet1!M$1+(Sheet1!$A$1-1)*10,FALSE)="---","---", (ROUND(VLOOKUP($A860,Sheet1!$B$3:$AH$1266,Sheet1!M$1+(Sheet1!$A$1-1)*10,FALSE),IF(VLOOKUP($A860,Sheet1!$B$3:$AH$1266,Sheet1!M$1+(Sheet1!$A$1-1)*10,FALSE)&gt;99999,-3,IF(VLOOKUP($A860,Sheet1!$B$3:$AH$1266,Sheet1!M$1+(Sheet1!$A$1-1)*10,FALSE)&gt;9999,-2,IF(VLOOKUP($A860,Sheet1!$B$3:$AH$1266,Sheet1!M$1+(Sheet1!$A$1-1)*10,FALSE)&gt;999,-1,0)))))))</f>
        <v>6790</v>
      </c>
      <c r="AD860" s="66">
        <f>IF(ISNA(VLOOKUP($A860,Sheet1!$B$3:$AH$1266,Sheet1!N$1+(Sheet1!$A$1-1)*10,FALSE))=TRUE,"---",IF(VLOOKUP($A860,Sheet1!$B$3:$AH$1266,Sheet1!N$1+(Sheet1!$A$1-1)*10,FALSE)="---","---", (ROUND(VLOOKUP($A860,Sheet1!$B$3:$AH$1266,Sheet1!N$1+(Sheet1!$A$1-1)*10,FALSE),IF(VLOOKUP($A860,Sheet1!$B$3:$AH$1266,Sheet1!N$1+(Sheet1!$A$1-1)*10,FALSE)&gt;99999,-3,IF(VLOOKUP($A860,Sheet1!$B$3:$AH$1266,Sheet1!N$1+(Sheet1!$A$1-1)*10,FALSE)&gt;9999,-2,IF(VLOOKUP($A860,Sheet1!$B$3:$AH$1266,Sheet1!N$1+(Sheet1!$A$1-1)*10,FALSE)&gt;999,-1,0)))))))</f>
        <v>8120</v>
      </c>
    </row>
    <row r="861" spans="1:30" ht="25.5" customHeight="1" x14ac:dyDescent="0.25">
      <c r="A861" s="125" t="s">
        <v>1314</v>
      </c>
      <c r="B861" s="126" t="s">
        <v>1315</v>
      </c>
      <c r="C861" s="125">
        <v>415618</v>
      </c>
      <c r="D861" s="125">
        <v>743019</v>
      </c>
      <c r="E861" s="70" t="s">
        <v>3045</v>
      </c>
      <c r="F861" s="52" t="s">
        <v>4715</v>
      </c>
      <c r="G861" s="127" t="s">
        <v>31</v>
      </c>
      <c r="H861" s="128">
        <v>18.600000000000001</v>
      </c>
      <c r="I861" s="112">
        <v>34301</v>
      </c>
      <c r="J861" s="113">
        <v>7.5</v>
      </c>
      <c r="K861" s="114" t="s">
        <v>4405</v>
      </c>
      <c r="L861" s="115">
        <v>2140</v>
      </c>
      <c r="M861" s="116">
        <v>115</v>
      </c>
      <c r="N861" s="114" t="s">
        <v>4405</v>
      </c>
      <c r="O861" s="68">
        <f t="shared" si="31"/>
        <v>47.08743201636608</v>
      </c>
      <c r="P861" s="68">
        <f>IF(O861&lt;&gt;"",VLOOKUP($A861,Sheet4!$A$2:$O$1309,14,FALSE)*100,"")</f>
        <v>0.3121178305629968</v>
      </c>
      <c r="Q861" s="68">
        <f>IF(P861&lt;&gt;"",VLOOKUP($A861,Sheet4!$A$2:$O$1309,15,FALSE)*100,"")</f>
        <v>3.0155765294777148</v>
      </c>
      <c r="R861" s="74">
        <f t="shared" si="30"/>
        <v>2</v>
      </c>
      <c r="S861" s="64" t="s">
        <v>4365</v>
      </c>
      <c r="T861" s="64" t="str">
        <f>IF(ISNA(VLOOKUP(A861,Sheet1!B$3:C$1266,2,FALSE)=TRUE),"NC",VLOOKUP(A861,Sheet1!B$3:C$1266,2,FALSE))</f>
        <v>Rural10*</v>
      </c>
      <c r="U861" s="65">
        <f>IF(ISNA(VLOOKUP($A861,Sheet1!$B$3:$AH$1266,Sheet1!E$1+(Sheet1!$A$1-1)*10,FALSE))=TRUE,"---",IF(VLOOKUP($A861,Sheet1!$B$3:$AH$1266,Sheet1!E$1+(Sheet1!$A$1-1)*10,FALSE)="---","---", (ROUND(VLOOKUP($A861,Sheet1!$B$3:$AH$1266,Sheet1!E$1+(Sheet1!$A$1-1)*10,FALSE),IF(VLOOKUP($A861,Sheet1!$B$3:$AH$1266,Sheet1!E$1+(Sheet1!$A$1-1)*10,FALSE)&gt;99999,-3,IF(VLOOKUP($A861,Sheet1!$B$3:$AH$1266,Sheet1!E$1+(Sheet1!$A$1-1)*10,FALSE)&gt;9999,-2,IF(VLOOKUP($A861,Sheet1!$B$3:$AH$1266,Sheet1!E$1+(Sheet1!$A$1-1)*10,FALSE)&gt;999,-1,0)))))))</f>
        <v>1440</v>
      </c>
      <c r="V861" s="65">
        <f>IF(ISNA(VLOOKUP($A861,Sheet1!$B$3:$AH$1266,Sheet1!F$1+(Sheet1!$A$1-1)*10,FALSE))=TRUE,"---",IF(VLOOKUP($A861,Sheet1!$B$3:$AH$1266,Sheet1!F$1+(Sheet1!$A$1-1)*10,FALSE)="---","---", (ROUND(VLOOKUP($A861,Sheet1!$B$3:$AH$1266,Sheet1!F$1+(Sheet1!$A$1-1)*10,FALSE),IF(VLOOKUP($A861,Sheet1!$B$3:$AH$1266,Sheet1!F$1+(Sheet1!$A$1-1)*10,FALSE)&gt;99999,-3,IF(VLOOKUP($A861,Sheet1!$B$3:$AH$1266,Sheet1!F$1+(Sheet1!$A$1-1)*10,FALSE)&gt;9999,-2,IF(VLOOKUP($A861,Sheet1!$B$3:$AH$1266,Sheet1!F$1+(Sheet1!$A$1-1)*10,FALSE)&gt;999,-1,0)))))))</f>
        <v>1680</v>
      </c>
      <c r="W861" s="65">
        <f>IF(ISNA(VLOOKUP($A861,Sheet1!$B$3:$AH$1266,Sheet1!G$1+(Sheet1!$A$1-1)*10,FALSE))=TRUE,"---",IF(VLOOKUP($A861,Sheet1!$B$3:$AH$1266,Sheet1!G$1+(Sheet1!$A$1-1)*10,FALSE)="---","---", (ROUND(VLOOKUP($A861,Sheet1!$B$3:$AH$1266,Sheet1!G$1+(Sheet1!$A$1-1)*10,FALSE),IF(VLOOKUP($A861,Sheet1!$B$3:$AH$1266,Sheet1!G$1+(Sheet1!$A$1-1)*10,FALSE)&gt;99999,-3,IF(VLOOKUP($A861,Sheet1!$B$3:$AH$1266,Sheet1!G$1+(Sheet1!$A$1-1)*10,FALSE)&gt;9999,-2,IF(VLOOKUP($A861,Sheet1!$B$3:$AH$1266,Sheet1!G$1+(Sheet1!$A$1-1)*10,FALSE)&gt;999,-1,0)))))))</f>
        <v>2060</v>
      </c>
      <c r="X861" s="65">
        <f>IF(ISNA(VLOOKUP($A861,Sheet1!$B$3:$AH$1266,Sheet1!H$1+(Sheet1!$A$1-1)*10,FALSE))=TRUE,"---",IF(VLOOKUP($A861,Sheet1!$B$3:$AH$1266,Sheet1!H$1+(Sheet1!$A$1-1)*10,FALSE)="---","---", (ROUND(VLOOKUP($A861,Sheet1!$B$3:$AH$1266,Sheet1!H$1+(Sheet1!$A$1-1)*10,FALSE),IF(VLOOKUP($A861,Sheet1!$B$3:$AH$1266,Sheet1!H$1+(Sheet1!$A$1-1)*10,FALSE)&gt;99999,-3,IF(VLOOKUP($A861,Sheet1!$B$3:$AH$1266,Sheet1!H$1+(Sheet1!$A$1-1)*10,FALSE)&gt;9999,-2,IF(VLOOKUP($A861,Sheet1!$B$3:$AH$1266,Sheet1!H$1+(Sheet1!$A$1-1)*10,FALSE)&gt;999,-1,0)))))))</f>
        <v>3050</v>
      </c>
      <c r="Y861" s="65">
        <f>IF(ISNA(VLOOKUP($A861,Sheet1!$B$3:$AH$1266,Sheet1!I$1+(Sheet1!$A$1-1)*10,FALSE))=TRUE,"---",IF(VLOOKUP($A861,Sheet1!$B$3:$AH$1266,Sheet1!I$1+(Sheet1!$A$1-1)*10,FALSE)="---","---", (ROUND(VLOOKUP($A861,Sheet1!$B$3:$AH$1266,Sheet1!I$1+(Sheet1!$A$1-1)*10,FALSE),IF(VLOOKUP($A861,Sheet1!$B$3:$AH$1266,Sheet1!I$1+(Sheet1!$A$1-1)*10,FALSE)&gt;99999,-3,IF(VLOOKUP($A861,Sheet1!$B$3:$AH$1266,Sheet1!I$1+(Sheet1!$A$1-1)*10,FALSE)&gt;9999,-2,IF(VLOOKUP($A861,Sheet1!$B$3:$AH$1266,Sheet1!I$1+(Sheet1!$A$1-1)*10,FALSE)&gt;999,-1,0)))))))</f>
        <v>3900</v>
      </c>
      <c r="Z861" s="65">
        <f>IF(ISNA(VLOOKUP($A861,Sheet1!$B$3:$AH$1266,Sheet1!J$1+(Sheet1!$A$1-1)*10,FALSE))=TRUE,"---",IF(VLOOKUP($A861,Sheet1!$B$3:$AH$1266,Sheet1!J$1+(Sheet1!$A$1-1)*10,FALSE)="---","---", (ROUND(VLOOKUP($A861,Sheet1!$B$3:$AH$1266,Sheet1!J$1+(Sheet1!$A$1-1)*10,FALSE),IF(VLOOKUP($A861,Sheet1!$B$3:$AH$1266,Sheet1!J$1+(Sheet1!$A$1-1)*10,FALSE)&gt;99999,-3,IF(VLOOKUP($A861,Sheet1!$B$3:$AH$1266,Sheet1!J$1+(Sheet1!$A$1-1)*10,FALSE)&gt;9999,-2,IF(VLOOKUP($A861,Sheet1!$B$3:$AH$1266,Sheet1!J$1+(Sheet1!$A$1-1)*10,FALSE)&gt;999,-1,0)))))))</f>
        <v>5150</v>
      </c>
      <c r="AA861" s="65">
        <f>IF(ISNA(VLOOKUP($A861,Sheet1!$B$3:$AH$1266,Sheet1!K$1+(Sheet1!$A$1-1)*10,FALSE))=TRUE,"---",IF(VLOOKUP($A861,Sheet1!$B$3:$AH$1266,Sheet1!K$1+(Sheet1!$A$1-1)*10,FALSE)="---","---", (ROUND(VLOOKUP($A861,Sheet1!$B$3:$AH$1266,Sheet1!K$1+(Sheet1!$A$1-1)*10,FALSE),IF(VLOOKUP($A861,Sheet1!$B$3:$AH$1266,Sheet1!K$1+(Sheet1!$A$1-1)*10,FALSE)&gt;99999,-3,IF(VLOOKUP($A861,Sheet1!$B$3:$AH$1266,Sheet1!K$1+(Sheet1!$A$1-1)*10,FALSE)&gt;9999,-2,IF(VLOOKUP($A861,Sheet1!$B$3:$AH$1266,Sheet1!K$1+(Sheet1!$A$1-1)*10,FALSE)&gt;999,-1,0)))))))</f>
        <v>6280</v>
      </c>
      <c r="AB861" s="65">
        <f>IF(ISNA(VLOOKUP($A861,Sheet1!$B$3:$AH$1266,Sheet1!L$1+(Sheet1!$A$1-1)*10,FALSE))=TRUE,"---",IF(VLOOKUP($A861,Sheet1!$B$3:$AH$1266,Sheet1!L$1+(Sheet1!$A$1-1)*10,FALSE)="---","---", (ROUND(VLOOKUP($A861,Sheet1!$B$3:$AH$1266,Sheet1!L$1+(Sheet1!$A$1-1)*10,FALSE),IF(VLOOKUP($A861,Sheet1!$B$3:$AH$1266,Sheet1!L$1+(Sheet1!$A$1-1)*10,FALSE)&gt;99999,-3,IF(VLOOKUP($A861,Sheet1!$B$3:$AH$1266,Sheet1!L$1+(Sheet1!$A$1-1)*10,FALSE)&gt;9999,-2,IF(VLOOKUP($A861,Sheet1!$B$3:$AH$1266,Sheet1!L$1+(Sheet1!$A$1-1)*10,FALSE)&gt;999,-1,0)))))))</f>
        <v>7490</v>
      </c>
      <c r="AC861" s="65">
        <f>IF(ISNA(VLOOKUP($A861,Sheet1!$B$3:$AH$1266,Sheet1!M$1+(Sheet1!$A$1-1)*10,FALSE))=TRUE,"---",IF(VLOOKUP($A861,Sheet1!$B$3:$AH$1266,Sheet1!M$1+(Sheet1!$A$1-1)*10,FALSE)="---","---", (ROUND(VLOOKUP($A861,Sheet1!$B$3:$AH$1266,Sheet1!M$1+(Sheet1!$A$1-1)*10,FALSE),IF(VLOOKUP($A861,Sheet1!$B$3:$AH$1266,Sheet1!M$1+(Sheet1!$A$1-1)*10,FALSE)&gt;99999,-3,IF(VLOOKUP($A861,Sheet1!$B$3:$AH$1266,Sheet1!M$1+(Sheet1!$A$1-1)*10,FALSE)&gt;9999,-2,IF(VLOOKUP($A861,Sheet1!$B$3:$AH$1266,Sheet1!M$1+(Sheet1!$A$1-1)*10,FALSE)&gt;999,-1,0)))))))</f>
        <v>8800</v>
      </c>
      <c r="AD861" s="65">
        <f>IF(ISNA(VLOOKUP($A861,Sheet1!$B$3:$AH$1266,Sheet1!N$1+(Sheet1!$A$1-1)*10,FALSE))=TRUE,"---",IF(VLOOKUP($A861,Sheet1!$B$3:$AH$1266,Sheet1!N$1+(Sheet1!$A$1-1)*10,FALSE)="---","---", (ROUND(VLOOKUP($A861,Sheet1!$B$3:$AH$1266,Sheet1!N$1+(Sheet1!$A$1-1)*10,FALSE),IF(VLOOKUP($A861,Sheet1!$B$3:$AH$1266,Sheet1!N$1+(Sheet1!$A$1-1)*10,FALSE)&gt;99999,-3,IF(VLOOKUP($A861,Sheet1!$B$3:$AH$1266,Sheet1!N$1+(Sheet1!$A$1-1)*10,FALSE)&gt;9999,-2,IF(VLOOKUP($A861,Sheet1!$B$3:$AH$1266,Sheet1!N$1+(Sheet1!$A$1-1)*10,FALSE)&gt;999,-1,0)))))))</f>
        <v>10600</v>
      </c>
    </row>
    <row r="862" spans="1:30" ht="25.5" customHeight="1" x14ac:dyDescent="0.25">
      <c r="A862" s="133" t="s">
        <v>1316</v>
      </c>
      <c r="B862" s="141" t="s">
        <v>1317</v>
      </c>
      <c r="C862" s="133">
        <v>415531</v>
      </c>
      <c r="D862" s="133">
        <v>743225</v>
      </c>
      <c r="E862" s="67" t="s">
        <v>3045</v>
      </c>
      <c r="F862" s="117" t="s">
        <v>4572</v>
      </c>
      <c r="G862" s="118" t="s">
        <v>31</v>
      </c>
      <c r="H862" s="136">
        <v>22.9</v>
      </c>
      <c r="I862" s="119">
        <v>40783</v>
      </c>
      <c r="J862" s="120">
        <v>13.61</v>
      </c>
      <c r="K862" s="121" t="s">
        <v>4405</v>
      </c>
      <c r="L862" s="122">
        <v>7650</v>
      </c>
      <c r="M862" s="123">
        <v>334</v>
      </c>
      <c r="N862" s="118" t="s">
        <v>17</v>
      </c>
      <c r="O862" s="71">
        <f t="shared" si="31"/>
        <v>1.7070906789965197</v>
      </c>
      <c r="P862" s="71">
        <f>IF(O862&lt;&gt;"",VLOOKUP($A862,Sheet4!$A$2:$O$1309,14,FALSE)*100,"")</f>
        <v>0.90944746503727192</v>
      </c>
      <c r="Q862" s="71">
        <f>IF(P862&lt;&gt;"",VLOOKUP($A862,Sheet4!$A$2:$O$1309,15,FALSE)*100,"")</f>
        <v>8.5600829201988642</v>
      </c>
      <c r="R862" s="73">
        <f t="shared" si="30"/>
        <v>60</v>
      </c>
      <c r="S862" s="63" t="s">
        <v>4365</v>
      </c>
      <c r="T862" s="63" t="str">
        <f>IF(ISNA(VLOOKUP(A862,Sheet1!B$3:C$1266,2,FALSE)=TRUE),"NC",VLOOKUP(A862,Sheet1!B$3:C$1266,2,FALSE))</f>
        <v>Rural10</v>
      </c>
      <c r="U862" s="66">
        <f>IF(ISNA(VLOOKUP($A862,Sheet1!$B$3:$AH$1266,Sheet1!E$1+(Sheet1!$A$1-1)*10,FALSE))=TRUE,"---",IF(VLOOKUP($A862,Sheet1!$B$3:$AH$1266,Sheet1!E$1+(Sheet1!$A$1-1)*10,FALSE)="---","---", (ROUND(VLOOKUP($A862,Sheet1!$B$3:$AH$1266,Sheet1!E$1+(Sheet1!$A$1-1)*10,FALSE),IF(VLOOKUP($A862,Sheet1!$B$3:$AH$1266,Sheet1!E$1+(Sheet1!$A$1-1)*10,FALSE)&gt;99999,-3,IF(VLOOKUP($A862,Sheet1!$B$3:$AH$1266,Sheet1!E$1+(Sheet1!$A$1-1)*10,FALSE)&gt;9999,-2,IF(VLOOKUP($A862,Sheet1!$B$3:$AH$1266,Sheet1!E$1+(Sheet1!$A$1-1)*10,FALSE)&gt;999,-1,0)))))))</f>
        <v>1830</v>
      </c>
      <c r="V862" s="66">
        <f>IF(ISNA(VLOOKUP($A862,Sheet1!$B$3:$AH$1266,Sheet1!F$1+(Sheet1!$A$1-1)*10,FALSE))=TRUE,"---",IF(VLOOKUP($A862,Sheet1!$B$3:$AH$1266,Sheet1!F$1+(Sheet1!$A$1-1)*10,FALSE)="---","---", (ROUND(VLOOKUP($A862,Sheet1!$B$3:$AH$1266,Sheet1!F$1+(Sheet1!$A$1-1)*10,FALSE),IF(VLOOKUP($A862,Sheet1!$B$3:$AH$1266,Sheet1!F$1+(Sheet1!$A$1-1)*10,FALSE)&gt;99999,-3,IF(VLOOKUP($A862,Sheet1!$B$3:$AH$1266,Sheet1!F$1+(Sheet1!$A$1-1)*10,FALSE)&gt;9999,-2,IF(VLOOKUP($A862,Sheet1!$B$3:$AH$1266,Sheet1!F$1+(Sheet1!$A$1-1)*10,FALSE)&gt;999,-1,0)))))))</f>
        <v>2080</v>
      </c>
      <c r="W862" s="66">
        <f>IF(ISNA(VLOOKUP($A862,Sheet1!$B$3:$AH$1266,Sheet1!G$1+(Sheet1!$A$1-1)*10,FALSE))=TRUE,"---",IF(VLOOKUP($A862,Sheet1!$B$3:$AH$1266,Sheet1!G$1+(Sheet1!$A$1-1)*10,FALSE)="---","---", (ROUND(VLOOKUP($A862,Sheet1!$B$3:$AH$1266,Sheet1!G$1+(Sheet1!$A$1-1)*10,FALSE),IF(VLOOKUP($A862,Sheet1!$B$3:$AH$1266,Sheet1!G$1+(Sheet1!$A$1-1)*10,FALSE)&gt;99999,-3,IF(VLOOKUP($A862,Sheet1!$B$3:$AH$1266,Sheet1!G$1+(Sheet1!$A$1-1)*10,FALSE)&gt;9999,-2,IF(VLOOKUP($A862,Sheet1!$B$3:$AH$1266,Sheet1!G$1+(Sheet1!$A$1-1)*10,FALSE)&gt;999,-1,0)))))))</f>
        <v>2500</v>
      </c>
      <c r="X862" s="66">
        <f>IF(ISNA(VLOOKUP($A862,Sheet1!$B$3:$AH$1266,Sheet1!H$1+(Sheet1!$A$1-1)*10,FALSE))=TRUE,"---",IF(VLOOKUP($A862,Sheet1!$B$3:$AH$1266,Sheet1!H$1+(Sheet1!$A$1-1)*10,FALSE)="---","---", (ROUND(VLOOKUP($A862,Sheet1!$B$3:$AH$1266,Sheet1!H$1+(Sheet1!$A$1-1)*10,FALSE),IF(VLOOKUP($A862,Sheet1!$B$3:$AH$1266,Sheet1!H$1+(Sheet1!$A$1-1)*10,FALSE)&gt;99999,-3,IF(VLOOKUP($A862,Sheet1!$B$3:$AH$1266,Sheet1!H$1+(Sheet1!$A$1-1)*10,FALSE)&gt;9999,-2,IF(VLOOKUP($A862,Sheet1!$B$3:$AH$1266,Sheet1!H$1+(Sheet1!$A$1-1)*10,FALSE)&gt;999,-1,0)))))))</f>
        <v>3590</v>
      </c>
      <c r="Y862" s="66">
        <f>IF(ISNA(VLOOKUP($A862,Sheet1!$B$3:$AH$1266,Sheet1!I$1+(Sheet1!$A$1-1)*10,FALSE))=TRUE,"---",IF(VLOOKUP($A862,Sheet1!$B$3:$AH$1266,Sheet1!I$1+(Sheet1!$A$1-1)*10,FALSE)="---","---", (ROUND(VLOOKUP($A862,Sheet1!$B$3:$AH$1266,Sheet1!I$1+(Sheet1!$A$1-1)*10,FALSE),IF(VLOOKUP($A862,Sheet1!$B$3:$AH$1266,Sheet1!I$1+(Sheet1!$A$1-1)*10,FALSE)&gt;99999,-3,IF(VLOOKUP($A862,Sheet1!$B$3:$AH$1266,Sheet1!I$1+(Sheet1!$A$1-1)*10,FALSE)&gt;9999,-2,IF(VLOOKUP($A862,Sheet1!$B$3:$AH$1266,Sheet1!I$1+(Sheet1!$A$1-1)*10,FALSE)&gt;999,-1,0)))))))</f>
        <v>4520</v>
      </c>
      <c r="Z862" s="66">
        <f>IF(ISNA(VLOOKUP($A862,Sheet1!$B$3:$AH$1266,Sheet1!J$1+(Sheet1!$A$1-1)*10,FALSE))=TRUE,"---",IF(VLOOKUP($A862,Sheet1!$B$3:$AH$1266,Sheet1!J$1+(Sheet1!$A$1-1)*10,FALSE)="---","---", (ROUND(VLOOKUP($A862,Sheet1!$B$3:$AH$1266,Sheet1!J$1+(Sheet1!$A$1-1)*10,FALSE),IF(VLOOKUP($A862,Sheet1!$B$3:$AH$1266,Sheet1!J$1+(Sheet1!$A$1-1)*10,FALSE)&gt;99999,-3,IF(VLOOKUP($A862,Sheet1!$B$3:$AH$1266,Sheet1!J$1+(Sheet1!$A$1-1)*10,FALSE)&gt;9999,-2,IF(VLOOKUP($A862,Sheet1!$B$3:$AH$1266,Sheet1!J$1+(Sheet1!$A$1-1)*10,FALSE)&gt;999,-1,0)))))))</f>
        <v>5960</v>
      </c>
      <c r="AA862" s="66">
        <f>IF(ISNA(VLOOKUP($A862,Sheet1!$B$3:$AH$1266,Sheet1!K$1+(Sheet1!$A$1-1)*10,FALSE))=TRUE,"---",IF(VLOOKUP($A862,Sheet1!$B$3:$AH$1266,Sheet1!K$1+(Sheet1!$A$1-1)*10,FALSE)="---","---", (ROUND(VLOOKUP($A862,Sheet1!$B$3:$AH$1266,Sheet1!K$1+(Sheet1!$A$1-1)*10,FALSE),IF(VLOOKUP($A862,Sheet1!$B$3:$AH$1266,Sheet1!K$1+(Sheet1!$A$1-1)*10,FALSE)&gt;99999,-3,IF(VLOOKUP($A862,Sheet1!$B$3:$AH$1266,Sheet1!K$1+(Sheet1!$A$1-1)*10,FALSE)&gt;9999,-2,IF(VLOOKUP($A862,Sheet1!$B$3:$AH$1266,Sheet1!K$1+(Sheet1!$A$1-1)*10,FALSE)&gt;999,-1,0)))))))</f>
        <v>7260</v>
      </c>
      <c r="AB862" s="66">
        <f>IF(ISNA(VLOOKUP($A862,Sheet1!$B$3:$AH$1266,Sheet1!L$1+(Sheet1!$A$1-1)*10,FALSE))=TRUE,"---",IF(VLOOKUP($A862,Sheet1!$B$3:$AH$1266,Sheet1!L$1+(Sheet1!$A$1-1)*10,FALSE)="---","---", (ROUND(VLOOKUP($A862,Sheet1!$B$3:$AH$1266,Sheet1!L$1+(Sheet1!$A$1-1)*10,FALSE),IF(VLOOKUP($A862,Sheet1!$B$3:$AH$1266,Sheet1!L$1+(Sheet1!$A$1-1)*10,FALSE)&gt;99999,-3,IF(VLOOKUP($A862,Sheet1!$B$3:$AH$1266,Sheet1!L$1+(Sheet1!$A$1-1)*10,FALSE)&gt;9999,-2,IF(VLOOKUP($A862,Sheet1!$B$3:$AH$1266,Sheet1!L$1+(Sheet1!$A$1-1)*10,FALSE)&gt;999,-1,0)))))))</f>
        <v>8680</v>
      </c>
      <c r="AC862" s="66">
        <f>IF(ISNA(VLOOKUP($A862,Sheet1!$B$3:$AH$1266,Sheet1!M$1+(Sheet1!$A$1-1)*10,FALSE))=TRUE,"---",IF(VLOOKUP($A862,Sheet1!$B$3:$AH$1266,Sheet1!M$1+(Sheet1!$A$1-1)*10,FALSE)="---","---", (ROUND(VLOOKUP($A862,Sheet1!$B$3:$AH$1266,Sheet1!M$1+(Sheet1!$A$1-1)*10,FALSE),IF(VLOOKUP($A862,Sheet1!$B$3:$AH$1266,Sheet1!M$1+(Sheet1!$A$1-1)*10,FALSE)&gt;99999,-3,IF(VLOOKUP($A862,Sheet1!$B$3:$AH$1266,Sheet1!M$1+(Sheet1!$A$1-1)*10,FALSE)&gt;9999,-2,IF(VLOOKUP($A862,Sheet1!$B$3:$AH$1266,Sheet1!M$1+(Sheet1!$A$1-1)*10,FALSE)&gt;999,-1,0)))))))</f>
        <v>10200</v>
      </c>
      <c r="AD862" s="66">
        <f>IF(ISNA(VLOOKUP($A862,Sheet1!$B$3:$AH$1266,Sheet1!N$1+(Sheet1!$A$1-1)*10,FALSE))=TRUE,"---",IF(VLOOKUP($A862,Sheet1!$B$3:$AH$1266,Sheet1!N$1+(Sheet1!$A$1-1)*10,FALSE)="---","---", (ROUND(VLOOKUP($A862,Sheet1!$B$3:$AH$1266,Sheet1!N$1+(Sheet1!$A$1-1)*10,FALSE),IF(VLOOKUP($A862,Sheet1!$B$3:$AH$1266,Sheet1!N$1+(Sheet1!$A$1-1)*10,FALSE)&gt;99999,-3,IF(VLOOKUP($A862,Sheet1!$B$3:$AH$1266,Sheet1!N$1+(Sheet1!$A$1-1)*10,FALSE)&gt;9999,-2,IF(VLOOKUP($A862,Sheet1!$B$3:$AH$1266,Sheet1!N$1+(Sheet1!$A$1-1)*10,FALSE)&gt;999,-1,0)))))))</f>
        <v>12300</v>
      </c>
    </row>
    <row r="863" spans="1:30" ht="25.5" customHeight="1" x14ac:dyDescent="0.25">
      <c r="A863" s="125" t="s">
        <v>1318</v>
      </c>
      <c r="B863" s="126" t="s">
        <v>1319</v>
      </c>
      <c r="C863" s="125">
        <v>420040</v>
      </c>
      <c r="D863" s="125">
        <v>742452</v>
      </c>
      <c r="E863" s="70" t="s">
        <v>3045</v>
      </c>
      <c r="F863" s="52" t="s">
        <v>4572</v>
      </c>
      <c r="G863" s="127" t="s">
        <v>31</v>
      </c>
      <c r="H863" s="128">
        <v>0.77</v>
      </c>
      <c r="I863" s="112">
        <v>40783</v>
      </c>
      <c r="J863" s="113">
        <v>4.76</v>
      </c>
      <c r="K863" s="114" t="s">
        <v>4405</v>
      </c>
      <c r="L863" s="115">
        <v>344</v>
      </c>
      <c r="M863" s="116">
        <v>447</v>
      </c>
      <c r="N863" s="127" t="s">
        <v>17</v>
      </c>
      <c r="O863" s="68">
        <f t="shared" si="31"/>
        <v>2.2976502834255568</v>
      </c>
      <c r="P863" s="68">
        <f>IF(O863&lt;&gt;"",VLOOKUP($A863,Sheet4!$A$2:$O$1309,14,FALSE)*100,"")</f>
        <v>0.90944746503727192</v>
      </c>
      <c r="Q863" s="68">
        <f>IF(P863&lt;&gt;"",VLOOKUP($A863,Sheet4!$A$2:$O$1309,15,FALSE)*100,"")</f>
        <v>8.5600829201988642</v>
      </c>
      <c r="R863" s="74">
        <f t="shared" si="30"/>
        <v>45</v>
      </c>
      <c r="S863" s="64" t="s">
        <v>4365</v>
      </c>
      <c r="T863" s="64" t="str">
        <f>IF(ISNA(VLOOKUP(A863,Sheet1!B$3:C$1266,2,FALSE)=TRUE),"NC",VLOOKUP(A863,Sheet1!B$3:C$1266,2,FALSE))</f>
        <v>Rural10</v>
      </c>
      <c r="U863" s="65">
        <f>IF(ISNA(VLOOKUP($A863,Sheet1!$B$3:$AH$1266,Sheet1!E$1+(Sheet1!$A$1-1)*10,FALSE))=TRUE,"---",IF(VLOOKUP($A863,Sheet1!$B$3:$AH$1266,Sheet1!E$1+(Sheet1!$A$1-1)*10,FALSE)="---","---", (ROUND(VLOOKUP($A863,Sheet1!$B$3:$AH$1266,Sheet1!E$1+(Sheet1!$A$1-1)*10,FALSE),IF(VLOOKUP($A863,Sheet1!$B$3:$AH$1266,Sheet1!E$1+(Sheet1!$A$1-1)*10,FALSE)&gt;99999,-3,IF(VLOOKUP($A863,Sheet1!$B$3:$AH$1266,Sheet1!E$1+(Sheet1!$A$1-1)*10,FALSE)&gt;9999,-2,IF(VLOOKUP($A863,Sheet1!$B$3:$AH$1266,Sheet1!E$1+(Sheet1!$A$1-1)*10,FALSE)&gt;999,-1,0)))))))</f>
        <v>103</v>
      </c>
      <c r="V863" s="65">
        <f>IF(ISNA(VLOOKUP($A863,Sheet1!$B$3:$AH$1266,Sheet1!F$1+(Sheet1!$A$1-1)*10,FALSE))=TRUE,"---",IF(VLOOKUP($A863,Sheet1!$B$3:$AH$1266,Sheet1!F$1+(Sheet1!$A$1-1)*10,FALSE)="---","---", (ROUND(VLOOKUP($A863,Sheet1!$B$3:$AH$1266,Sheet1!F$1+(Sheet1!$A$1-1)*10,FALSE),IF(VLOOKUP($A863,Sheet1!$B$3:$AH$1266,Sheet1!F$1+(Sheet1!$A$1-1)*10,FALSE)&gt;99999,-3,IF(VLOOKUP($A863,Sheet1!$B$3:$AH$1266,Sheet1!F$1+(Sheet1!$A$1-1)*10,FALSE)&gt;9999,-2,IF(VLOOKUP($A863,Sheet1!$B$3:$AH$1266,Sheet1!F$1+(Sheet1!$A$1-1)*10,FALSE)&gt;999,-1,0)))))))</f>
        <v>115</v>
      </c>
      <c r="W863" s="65">
        <f>IF(ISNA(VLOOKUP($A863,Sheet1!$B$3:$AH$1266,Sheet1!G$1+(Sheet1!$A$1-1)*10,FALSE))=TRUE,"---",IF(VLOOKUP($A863,Sheet1!$B$3:$AH$1266,Sheet1!G$1+(Sheet1!$A$1-1)*10,FALSE)="---","---", (ROUND(VLOOKUP($A863,Sheet1!$B$3:$AH$1266,Sheet1!G$1+(Sheet1!$A$1-1)*10,FALSE),IF(VLOOKUP($A863,Sheet1!$B$3:$AH$1266,Sheet1!G$1+(Sheet1!$A$1-1)*10,FALSE)&gt;99999,-3,IF(VLOOKUP($A863,Sheet1!$B$3:$AH$1266,Sheet1!G$1+(Sheet1!$A$1-1)*10,FALSE)&gt;9999,-2,IF(VLOOKUP($A863,Sheet1!$B$3:$AH$1266,Sheet1!G$1+(Sheet1!$A$1-1)*10,FALSE)&gt;999,-1,0)))))))</f>
        <v>139</v>
      </c>
      <c r="X863" s="65">
        <f>IF(ISNA(VLOOKUP($A863,Sheet1!$B$3:$AH$1266,Sheet1!H$1+(Sheet1!$A$1-1)*10,FALSE))=TRUE,"---",IF(VLOOKUP($A863,Sheet1!$B$3:$AH$1266,Sheet1!H$1+(Sheet1!$A$1-1)*10,FALSE)="---","---", (ROUND(VLOOKUP($A863,Sheet1!$B$3:$AH$1266,Sheet1!H$1+(Sheet1!$A$1-1)*10,FALSE),IF(VLOOKUP($A863,Sheet1!$B$3:$AH$1266,Sheet1!H$1+(Sheet1!$A$1-1)*10,FALSE)&gt;99999,-3,IF(VLOOKUP($A863,Sheet1!$B$3:$AH$1266,Sheet1!H$1+(Sheet1!$A$1-1)*10,FALSE)&gt;9999,-2,IF(VLOOKUP($A863,Sheet1!$B$3:$AH$1266,Sheet1!H$1+(Sheet1!$A$1-1)*10,FALSE)&gt;999,-1,0)))))))</f>
        <v>188</v>
      </c>
      <c r="Y863" s="65">
        <f>IF(ISNA(VLOOKUP($A863,Sheet1!$B$3:$AH$1266,Sheet1!I$1+(Sheet1!$A$1-1)*10,FALSE))=TRUE,"---",IF(VLOOKUP($A863,Sheet1!$B$3:$AH$1266,Sheet1!I$1+(Sheet1!$A$1-1)*10,FALSE)="---","---", (ROUND(VLOOKUP($A863,Sheet1!$B$3:$AH$1266,Sheet1!I$1+(Sheet1!$A$1-1)*10,FALSE),IF(VLOOKUP($A863,Sheet1!$B$3:$AH$1266,Sheet1!I$1+(Sheet1!$A$1-1)*10,FALSE)&gt;99999,-3,IF(VLOOKUP($A863,Sheet1!$B$3:$AH$1266,Sheet1!I$1+(Sheet1!$A$1-1)*10,FALSE)&gt;9999,-2,IF(VLOOKUP($A863,Sheet1!$B$3:$AH$1266,Sheet1!I$1+(Sheet1!$A$1-1)*10,FALSE)&gt;999,-1,0)))))))</f>
        <v>228</v>
      </c>
      <c r="Z863" s="65">
        <f>IF(ISNA(VLOOKUP($A863,Sheet1!$B$3:$AH$1266,Sheet1!J$1+(Sheet1!$A$1-1)*10,FALSE))=TRUE,"---",IF(VLOOKUP($A863,Sheet1!$B$3:$AH$1266,Sheet1!J$1+(Sheet1!$A$1-1)*10,FALSE)="---","---", (ROUND(VLOOKUP($A863,Sheet1!$B$3:$AH$1266,Sheet1!J$1+(Sheet1!$A$1-1)*10,FALSE),IF(VLOOKUP($A863,Sheet1!$B$3:$AH$1266,Sheet1!J$1+(Sheet1!$A$1-1)*10,FALSE)&gt;99999,-3,IF(VLOOKUP($A863,Sheet1!$B$3:$AH$1266,Sheet1!J$1+(Sheet1!$A$1-1)*10,FALSE)&gt;9999,-2,IF(VLOOKUP($A863,Sheet1!$B$3:$AH$1266,Sheet1!J$1+(Sheet1!$A$1-1)*10,FALSE)&gt;999,-1,0)))))))</f>
        <v>292</v>
      </c>
      <c r="AA863" s="65">
        <f>IF(ISNA(VLOOKUP($A863,Sheet1!$B$3:$AH$1266,Sheet1!K$1+(Sheet1!$A$1-1)*10,FALSE))=TRUE,"---",IF(VLOOKUP($A863,Sheet1!$B$3:$AH$1266,Sheet1!K$1+(Sheet1!$A$1-1)*10,FALSE)="---","---", (ROUND(VLOOKUP($A863,Sheet1!$B$3:$AH$1266,Sheet1!K$1+(Sheet1!$A$1-1)*10,FALSE),IF(VLOOKUP($A863,Sheet1!$B$3:$AH$1266,Sheet1!K$1+(Sheet1!$A$1-1)*10,FALSE)&gt;99999,-3,IF(VLOOKUP($A863,Sheet1!$B$3:$AH$1266,Sheet1!K$1+(Sheet1!$A$1-1)*10,FALSE)&gt;9999,-2,IF(VLOOKUP($A863,Sheet1!$B$3:$AH$1266,Sheet1!K$1+(Sheet1!$A$1-1)*10,FALSE)&gt;999,-1,0)))))))</f>
        <v>354</v>
      </c>
      <c r="AB863" s="65">
        <f>IF(ISNA(VLOOKUP($A863,Sheet1!$B$3:$AH$1266,Sheet1!L$1+(Sheet1!$A$1-1)*10,FALSE))=TRUE,"---",IF(VLOOKUP($A863,Sheet1!$B$3:$AH$1266,Sheet1!L$1+(Sheet1!$A$1-1)*10,FALSE)="---","---", (ROUND(VLOOKUP($A863,Sheet1!$B$3:$AH$1266,Sheet1!L$1+(Sheet1!$A$1-1)*10,FALSE),IF(VLOOKUP($A863,Sheet1!$B$3:$AH$1266,Sheet1!L$1+(Sheet1!$A$1-1)*10,FALSE)&gt;99999,-3,IF(VLOOKUP($A863,Sheet1!$B$3:$AH$1266,Sheet1!L$1+(Sheet1!$A$1-1)*10,FALSE)&gt;9999,-2,IF(VLOOKUP($A863,Sheet1!$B$3:$AH$1266,Sheet1!L$1+(Sheet1!$A$1-1)*10,FALSE)&gt;999,-1,0)))))))</f>
        <v>421</v>
      </c>
      <c r="AC863" s="65">
        <f>IF(ISNA(VLOOKUP($A863,Sheet1!$B$3:$AH$1266,Sheet1!M$1+(Sheet1!$A$1-1)*10,FALSE))=TRUE,"---",IF(VLOOKUP($A863,Sheet1!$B$3:$AH$1266,Sheet1!M$1+(Sheet1!$A$1-1)*10,FALSE)="---","---", (ROUND(VLOOKUP($A863,Sheet1!$B$3:$AH$1266,Sheet1!M$1+(Sheet1!$A$1-1)*10,FALSE),IF(VLOOKUP($A863,Sheet1!$B$3:$AH$1266,Sheet1!M$1+(Sheet1!$A$1-1)*10,FALSE)&gt;99999,-3,IF(VLOOKUP($A863,Sheet1!$B$3:$AH$1266,Sheet1!M$1+(Sheet1!$A$1-1)*10,FALSE)&gt;9999,-2,IF(VLOOKUP($A863,Sheet1!$B$3:$AH$1266,Sheet1!M$1+(Sheet1!$A$1-1)*10,FALSE)&gt;999,-1,0)))))))</f>
        <v>496</v>
      </c>
      <c r="AD863" s="65">
        <f>IF(ISNA(VLOOKUP($A863,Sheet1!$B$3:$AH$1266,Sheet1!N$1+(Sheet1!$A$1-1)*10,FALSE))=TRUE,"---",IF(VLOOKUP($A863,Sheet1!$B$3:$AH$1266,Sheet1!N$1+(Sheet1!$A$1-1)*10,FALSE)="---","---", (ROUND(VLOOKUP($A863,Sheet1!$B$3:$AH$1266,Sheet1!N$1+(Sheet1!$A$1-1)*10,FALSE),IF(VLOOKUP($A863,Sheet1!$B$3:$AH$1266,Sheet1!N$1+(Sheet1!$A$1-1)*10,FALSE)&gt;99999,-3,IF(VLOOKUP($A863,Sheet1!$B$3:$AH$1266,Sheet1!N$1+(Sheet1!$A$1-1)*10,FALSE)&gt;9999,-2,IF(VLOOKUP($A863,Sheet1!$B$3:$AH$1266,Sheet1!N$1+(Sheet1!$A$1-1)*10,FALSE)&gt;999,-1,0)))))))</f>
        <v>598</v>
      </c>
    </row>
    <row r="864" spans="1:30" ht="25.5" customHeight="1" x14ac:dyDescent="0.25">
      <c r="A864" s="133" t="s">
        <v>1320</v>
      </c>
      <c r="B864" s="141" t="s">
        <v>1321</v>
      </c>
      <c r="C864" s="133">
        <v>415925</v>
      </c>
      <c r="D864" s="133">
        <v>742851</v>
      </c>
      <c r="E864" s="67" t="s">
        <v>3045</v>
      </c>
      <c r="F864" s="117" t="s">
        <v>4715</v>
      </c>
      <c r="G864" s="118" t="s">
        <v>31</v>
      </c>
      <c r="H864" s="136">
        <v>7.89</v>
      </c>
      <c r="I864" s="119">
        <v>34075</v>
      </c>
      <c r="J864" s="124">
        <v>5.26</v>
      </c>
      <c r="K864" s="121" t="s">
        <v>4405</v>
      </c>
      <c r="L864" s="122">
        <v>868</v>
      </c>
      <c r="M864" s="123">
        <v>110</v>
      </c>
      <c r="N864" s="121" t="s">
        <v>4405</v>
      </c>
      <c r="O864" s="71" t="str">
        <f t="shared" si="31"/>
        <v>&gt;50</v>
      </c>
      <c r="P864" s="71">
        <f>IF(O864&lt;&gt;"",VLOOKUP($A864,Sheet4!$A$2:$O$1309,14,FALSE)*100,"")</f>
        <v>3.3271260199905228</v>
      </c>
      <c r="Q864" s="71">
        <f>IF(P864&lt;&gt;"",VLOOKUP($A864,Sheet4!$A$2:$O$1309,15,FALSE)*100,"")</f>
        <v>28.210883960874224</v>
      </c>
      <c r="R864" s="73" t="str">
        <f t="shared" si="30"/>
        <v>&lt;2</v>
      </c>
      <c r="S864" s="63" t="s">
        <v>4365</v>
      </c>
      <c r="T864" s="63" t="str">
        <f>IF(ISNA(VLOOKUP(A864,Sheet1!B$3:C$1266,2,FALSE)=TRUE),"NC",VLOOKUP(A864,Sheet1!B$3:C$1266,2,FALSE))</f>
        <v>Rural</v>
      </c>
      <c r="U864" s="66">
        <f>IF(ISNA(VLOOKUP($A864,Sheet1!$B$3:$AH$1266,Sheet1!E$1+(Sheet1!$A$1-1)*10,FALSE))=TRUE,"---",IF(VLOOKUP($A864,Sheet1!$B$3:$AH$1266,Sheet1!E$1+(Sheet1!$A$1-1)*10,FALSE)="---","---", (ROUND(VLOOKUP($A864,Sheet1!$B$3:$AH$1266,Sheet1!E$1+(Sheet1!$A$1-1)*10,FALSE),IF(VLOOKUP($A864,Sheet1!$B$3:$AH$1266,Sheet1!E$1+(Sheet1!$A$1-1)*10,FALSE)&gt;99999,-3,IF(VLOOKUP($A864,Sheet1!$B$3:$AH$1266,Sheet1!E$1+(Sheet1!$A$1-1)*10,FALSE)&gt;9999,-2,IF(VLOOKUP($A864,Sheet1!$B$3:$AH$1266,Sheet1!E$1+(Sheet1!$A$1-1)*10,FALSE)&gt;999,-1,0)))))))</f>
        <v>597</v>
      </c>
      <c r="V864" s="66">
        <f>IF(ISNA(VLOOKUP($A864,Sheet1!$B$3:$AH$1266,Sheet1!F$1+(Sheet1!$A$1-1)*10,FALSE))=TRUE,"---",IF(VLOOKUP($A864,Sheet1!$B$3:$AH$1266,Sheet1!F$1+(Sheet1!$A$1-1)*10,FALSE)="---","---", (ROUND(VLOOKUP($A864,Sheet1!$B$3:$AH$1266,Sheet1!F$1+(Sheet1!$A$1-1)*10,FALSE),IF(VLOOKUP($A864,Sheet1!$B$3:$AH$1266,Sheet1!F$1+(Sheet1!$A$1-1)*10,FALSE)&gt;99999,-3,IF(VLOOKUP($A864,Sheet1!$B$3:$AH$1266,Sheet1!F$1+(Sheet1!$A$1-1)*10,FALSE)&gt;9999,-2,IF(VLOOKUP($A864,Sheet1!$B$3:$AH$1266,Sheet1!F$1+(Sheet1!$A$1-1)*10,FALSE)&gt;999,-1,0)))))))</f>
        <v>727</v>
      </c>
      <c r="W864" s="66">
        <f>IF(ISNA(VLOOKUP($A864,Sheet1!$B$3:$AH$1266,Sheet1!G$1+(Sheet1!$A$1-1)*10,FALSE))=TRUE,"---",IF(VLOOKUP($A864,Sheet1!$B$3:$AH$1266,Sheet1!G$1+(Sheet1!$A$1-1)*10,FALSE)="---","---", (ROUND(VLOOKUP($A864,Sheet1!$B$3:$AH$1266,Sheet1!G$1+(Sheet1!$A$1-1)*10,FALSE),IF(VLOOKUP($A864,Sheet1!$B$3:$AH$1266,Sheet1!G$1+(Sheet1!$A$1-1)*10,FALSE)&gt;99999,-3,IF(VLOOKUP($A864,Sheet1!$B$3:$AH$1266,Sheet1!G$1+(Sheet1!$A$1-1)*10,FALSE)&gt;9999,-2,IF(VLOOKUP($A864,Sheet1!$B$3:$AH$1266,Sheet1!G$1+(Sheet1!$A$1-1)*10,FALSE)&gt;999,-1,0)))))))</f>
        <v>924</v>
      </c>
      <c r="X864" s="66">
        <f>IF(ISNA(VLOOKUP($A864,Sheet1!$B$3:$AH$1266,Sheet1!H$1+(Sheet1!$A$1-1)*10,FALSE))=TRUE,"---",IF(VLOOKUP($A864,Sheet1!$B$3:$AH$1266,Sheet1!H$1+(Sheet1!$A$1-1)*10,FALSE)="---","---", (ROUND(VLOOKUP($A864,Sheet1!$B$3:$AH$1266,Sheet1!H$1+(Sheet1!$A$1-1)*10,FALSE),IF(VLOOKUP($A864,Sheet1!$B$3:$AH$1266,Sheet1!H$1+(Sheet1!$A$1-1)*10,FALSE)&gt;99999,-3,IF(VLOOKUP($A864,Sheet1!$B$3:$AH$1266,Sheet1!H$1+(Sheet1!$A$1-1)*10,FALSE)&gt;9999,-2,IF(VLOOKUP($A864,Sheet1!$B$3:$AH$1266,Sheet1!H$1+(Sheet1!$A$1-1)*10,FALSE)&gt;999,-1,0)))))))</f>
        <v>1450</v>
      </c>
      <c r="Y864" s="66">
        <f>IF(ISNA(VLOOKUP($A864,Sheet1!$B$3:$AH$1266,Sheet1!I$1+(Sheet1!$A$1-1)*10,FALSE))=TRUE,"---",IF(VLOOKUP($A864,Sheet1!$B$3:$AH$1266,Sheet1!I$1+(Sheet1!$A$1-1)*10,FALSE)="---","---", (ROUND(VLOOKUP($A864,Sheet1!$B$3:$AH$1266,Sheet1!I$1+(Sheet1!$A$1-1)*10,FALSE),IF(VLOOKUP($A864,Sheet1!$B$3:$AH$1266,Sheet1!I$1+(Sheet1!$A$1-1)*10,FALSE)&gt;99999,-3,IF(VLOOKUP($A864,Sheet1!$B$3:$AH$1266,Sheet1!I$1+(Sheet1!$A$1-1)*10,FALSE)&gt;9999,-2,IF(VLOOKUP($A864,Sheet1!$B$3:$AH$1266,Sheet1!I$1+(Sheet1!$A$1-1)*10,FALSE)&gt;999,-1,0)))))))</f>
        <v>1880</v>
      </c>
      <c r="Z864" s="66">
        <f>IF(ISNA(VLOOKUP($A864,Sheet1!$B$3:$AH$1266,Sheet1!J$1+(Sheet1!$A$1-1)*10,FALSE))=TRUE,"---",IF(VLOOKUP($A864,Sheet1!$B$3:$AH$1266,Sheet1!J$1+(Sheet1!$A$1-1)*10,FALSE)="---","---", (ROUND(VLOOKUP($A864,Sheet1!$B$3:$AH$1266,Sheet1!J$1+(Sheet1!$A$1-1)*10,FALSE),IF(VLOOKUP($A864,Sheet1!$B$3:$AH$1266,Sheet1!J$1+(Sheet1!$A$1-1)*10,FALSE)&gt;99999,-3,IF(VLOOKUP($A864,Sheet1!$B$3:$AH$1266,Sheet1!J$1+(Sheet1!$A$1-1)*10,FALSE)&gt;9999,-2,IF(VLOOKUP($A864,Sheet1!$B$3:$AH$1266,Sheet1!J$1+(Sheet1!$A$1-1)*10,FALSE)&gt;999,-1,0)))))))</f>
        <v>2500</v>
      </c>
      <c r="AA864" s="66">
        <f>IF(ISNA(VLOOKUP($A864,Sheet1!$B$3:$AH$1266,Sheet1!K$1+(Sheet1!$A$1-1)*10,FALSE))=TRUE,"---",IF(VLOOKUP($A864,Sheet1!$B$3:$AH$1266,Sheet1!K$1+(Sheet1!$A$1-1)*10,FALSE)="---","---", (ROUND(VLOOKUP($A864,Sheet1!$B$3:$AH$1266,Sheet1!K$1+(Sheet1!$A$1-1)*10,FALSE),IF(VLOOKUP($A864,Sheet1!$B$3:$AH$1266,Sheet1!K$1+(Sheet1!$A$1-1)*10,FALSE)&gt;99999,-3,IF(VLOOKUP($A864,Sheet1!$B$3:$AH$1266,Sheet1!K$1+(Sheet1!$A$1-1)*10,FALSE)&gt;9999,-2,IF(VLOOKUP($A864,Sheet1!$B$3:$AH$1266,Sheet1!K$1+(Sheet1!$A$1-1)*10,FALSE)&gt;999,-1,0)))))))</f>
        <v>3050</v>
      </c>
      <c r="AB864" s="66">
        <f>IF(ISNA(VLOOKUP($A864,Sheet1!$B$3:$AH$1266,Sheet1!L$1+(Sheet1!$A$1-1)*10,FALSE))=TRUE,"---",IF(VLOOKUP($A864,Sheet1!$B$3:$AH$1266,Sheet1!L$1+(Sheet1!$A$1-1)*10,FALSE)="---","---", (ROUND(VLOOKUP($A864,Sheet1!$B$3:$AH$1266,Sheet1!L$1+(Sheet1!$A$1-1)*10,FALSE),IF(VLOOKUP($A864,Sheet1!$B$3:$AH$1266,Sheet1!L$1+(Sheet1!$A$1-1)*10,FALSE)&gt;99999,-3,IF(VLOOKUP($A864,Sheet1!$B$3:$AH$1266,Sheet1!L$1+(Sheet1!$A$1-1)*10,FALSE)&gt;9999,-2,IF(VLOOKUP($A864,Sheet1!$B$3:$AH$1266,Sheet1!L$1+(Sheet1!$A$1-1)*10,FALSE)&gt;999,-1,0)))))))</f>
        <v>3620</v>
      </c>
      <c r="AC864" s="66">
        <f>IF(ISNA(VLOOKUP($A864,Sheet1!$B$3:$AH$1266,Sheet1!M$1+(Sheet1!$A$1-1)*10,FALSE))=TRUE,"---",IF(VLOOKUP($A864,Sheet1!$B$3:$AH$1266,Sheet1!M$1+(Sheet1!$A$1-1)*10,FALSE)="---","---", (ROUND(VLOOKUP($A864,Sheet1!$B$3:$AH$1266,Sheet1!M$1+(Sheet1!$A$1-1)*10,FALSE),IF(VLOOKUP($A864,Sheet1!$B$3:$AH$1266,Sheet1!M$1+(Sheet1!$A$1-1)*10,FALSE)&gt;99999,-3,IF(VLOOKUP($A864,Sheet1!$B$3:$AH$1266,Sheet1!M$1+(Sheet1!$A$1-1)*10,FALSE)&gt;9999,-2,IF(VLOOKUP($A864,Sheet1!$B$3:$AH$1266,Sheet1!M$1+(Sheet1!$A$1-1)*10,FALSE)&gt;999,-1,0)))))))</f>
        <v>4240</v>
      </c>
      <c r="AD864" s="66">
        <f>IF(ISNA(VLOOKUP($A864,Sheet1!$B$3:$AH$1266,Sheet1!N$1+(Sheet1!$A$1-1)*10,FALSE))=TRUE,"---",IF(VLOOKUP($A864,Sheet1!$B$3:$AH$1266,Sheet1!N$1+(Sheet1!$A$1-1)*10,FALSE)="---","---", (ROUND(VLOOKUP($A864,Sheet1!$B$3:$AH$1266,Sheet1!N$1+(Sheet1!$A$1-1)*10,FALSE),IF(VLOOKUP($A864,Sheet1!$B$3:$AH$1266,Sheet1!N$1+(Sheet1!$A$1-1)*10,FALSE)&gt;99999,-3,IF(VLOOKUP($A864,Sheet1!$B$3:$AH$1266,Sheet1!N$1+(Sheet1!$A$1-1)*10,FALSE)&gt;9999,-2,IF(VLOOKUP($A864,Sheet1!$B$3:$AH$1266,Sheet1!N$1+(Sheet1!$A$1-1)*10,FALSE)&gt;999,-1,0)))))))</f>
        <v>5080</v>
      </c>
    </row>
    <row r="865" spans="1:30" ht="25.5" customHeight="1" x14ac:dyDescent="0.25">
      <c r="A865" s="125" t="s">
        <v>1322</v>
      </c>
      <c r="B865" s="126" t="s">
        <v>1323</v>
      </c>
      <c r="C865" s="125">
        <v>415945.9</v>
      </c>
      <c r="D865" s="125">
        <v>743000.8</v>
      </c>
      <c r="E865" s="70" t="s">
        <v>3045</v>
      </c>
      <c r="F865" s="52" t="s">
        <v>4716</v>
      </c>
      <c r="G865" s="127" t="s">
        <v>31</v>
      </c>
      <c r="H865" s="128">
        <v>3.72</v>
      </c>
      <c r="I865" s="112">
        <v>40783</v>
      </c>
      <c r="J865" s="113">
        <v>6.37</v>
      </c>
      <c r="K865" s="127" t="s">
        <v>31</v>
      </c>
      <c r="L865" s="115">
        <v>1500</v>
      </c>
      <c r="M865" s="116">
        <v>403</v>
      </c>
      <c r="N865" s="127" t="s">
        <v>21</v>
      </c>
      <c r="O865" s="68">
        <f t="shared" si="31"/>
        <v>1.3354883099052577</v>
      </c>
      <c r="P865" s="68">
        <f>IF(O865&lt;&gt;"",VLOOKUP($A865,Sheet4!$A$2:$O$1309,14,FALSE)*100,"")</f>
        <v>0.65045261304325086</v>
      </c>
      <c r="Q865" s="68">
        <f>IF(P865&lt;&gt;"",VLOOKUP($A865,Sheet4!$A$2:$O$1309,15,FALSE)*100,"")</f>
        <v>6.1920006201743423</v>
      </c>
      <c r="R865" s="74">
        <f t="shared" si="30"/>
        <v>70</v>
      </c>
      <c r="S865" s="64" t="s">
        <v>4365</v>
      </c>
      <c r="T865" s="64" t="str">
        <f>IF(ISNA(VLOOKUP(A865,Sheet1!B$3:C$1266,2,FALSE)=TRUE),"NC",VLOOKUP(A865,Sheet1!B$3:C$1266,2,FALSE))</f>
        <v>Rural10</v>
      </c>
      <c r="U865" s="65">
        <f>IF(ISNA(VLOOKUP($A865,Sheet1!$B$3:$AH$1266,Sheet1!E$1+(Sheet1!$A$1-1)*10,FALSE))=TRUE,"---",IF(VLOOKUP($A865,Sheet1!$B$3:$AH$1266,Sheet1!E$1+(Sheet1!$A$1-1)*10,FALSE)="---","---", (ROUND(VLOOKUP($A865,Sheet1!$B$3:$AH$1266,Sheet1!E$1+(Sheet1!$A$1-1)*10,FALSE),IF(VLOOKUP($A865,Sheet1!$B$3:$AH$1266,Sheet1!E$1+(Sheet1!$A$1-1)*10,FALSE)&gt;99999,-3,IF(VLOOKUP($A865,Sheet1!$B$3:$AH$1266,Sheet1!E$1+(Sheet1!$A$1-1)*10,FALSE)&gt;9999,-2,IF(VLOOKUP($A865,Sheet1!$B$3:$AH$1266,Sheet1!E$1+(Sheet1!$A$1-1)*10,FALSE)&gt;999,-1,0)))))))</f>
        <v>227</v>
      </c>
      <c r="V865" s="65">
        <f>IF(ISNA(VLOOKUP($A865,Sheet1!$B$3:$AH$1266,Sheet1!F$1+(Sheet1!$A$1-1)*10,FALSE))=TRUE,"---",IF(VLOOKUP($A865,Sheet1!$B$3:$AH$1266,Sheet1!F$1+(Sheet1!$A$1-1)*10,FALSE)="---","---", (ROUND(VLOOKUP($A865,Sheet1!$B$3:$AH$1266,Sheet1!F$1+(Sheet1!$A$1-1)*10,FALSE),IF(VLOOKUP($A865,Sheet1!$B$3:$AH$1266,Sheet1!F$1+(Sheet1!$A$1-1)*10,FALSE)&gt;99999,-3,IF(VLOOKUP($A865,Sheet1!$B$3:$AH$1266,Sheet1!F$1+(Sheet1!$A$1-1)*10,FALSE)&gt;9999,-2,IF(VLOOKUP($A865,Sheet1!$B$3:$AH$1266,Sheet1!F$1+(Sheet1!$A$1-1)*10,FALSE)&gt;999,-1,0)))))))</f>
        <v>282</v>
      </c>
      <c r="W865" s="65">
        <f>IF(ISNA(VLOOKUP($A865,Sheet1!$B$3:$AH$1266,Sheet1!G$1+(Sheet1!$A$1-1)*10,FALSE))=TRUE,"---",IF(VLOOKUP($A865,Sheet1!$B$3:$AH$1266,Sheet1!G$1+(Sheet1!$A$1-1)*10,FALSE)="---","---", (ROUND(VLOOKUP($A865,Sheet1!$B$3:$AH$1266,Sheet1!G$1+(Sheet1!$A$1-1)*10,FALSE),IF(VLOOKUP($A865,Sheet1!$B$3:$AH$1266,Sheet1!G$1+(Sheet1!$A$1-1)*10,FALSE)&gt;99999,-3,IF(VLOOKUP($A865,Sheet1!$B$3:$AH$1266,Sheet1!G$1+(Sheet1!$A$1-1)*10,FALSE)&gt;9999,-2,IF(VLOOKUP($A865,Sheet1!$B$3:$AH$1266,Sheet1!G$1+(Sheet1!$A$1-1)*10,FALSE)&gt;999,-1,0)))))))</f>
        <v>344</v>
      </c>
      <c r="X865" s="65">
        <f>IF(ISNA(VLOOKUP($A865,Sheet1!$B$3:$AH$1266,Sheet1!H$1+(Sheet1!$A$1-1)*10,FALSE))=TRUE,"---",IF(VLOOKUP($A865,Sheet1!$B$3:$AH$1266,Sheet1!H$1+(Sheet1!$A$1-1)*10,FALSE)="---","---", (ROUND(VLOOKUP($A865,Sheet1!$B$3:$AH$1266,Sheet1!H$1+(Sheet1!$A$1-1)*10,FALSE),IF(VLOOKUP($A865,Sheet1!$B$3:$AH$1266,Sheet1!H$1+(Sheet1!$A$1-1)*10,FALSE)&gt;99999,-3,IF(VLOOKUP($A865,Sheet1!$B$3:$AH$1266,Sheet1!H$1+(Sheet1!$A$1-1)*10,FALSE)&gt;9999,-2,IF(VLOOKUP($A865,Sheet1!$B$3:$AH$1266,Sheet1!H$1+(Sheet1!$A$1-1)*10,FALSE)&gt;999,-1,0)))))))</f>
        <v>565</v>
      </c>
      <c r="Y865" s="65">
        <f>IF(ISNA(VLOOKUP($A865,Sheet1!$B$3:$AH$1266,Sheet1!I$1+(Sheet1!$A$1-1)*10,FALSE))=TRUE,"---",IF(VLOOKUP($A865,Sheet1!$B$3:$AH$1266,Sheet1!I$1+(Sheet1!$A$1-1)*10,FALSE)="---","---", (ROUND(VLOOKUP($A865,Sheet1!$B$3:$AH$1266,Sheet1!I$1+(Sheet1!$A$1-1)*10,FALSE),IF(VLOOKUP($A865,Sheet1!$B$3:$AH$1266,Sheet1!I$1+(Sheet1!$A$1-1)*10,FALSE)&gt;99999,-3,IF(VLOOKUP($A865,Sheet1!$B$3:$AH$1266,Sheet1!I$1+(Sheet1!$A$1-1)*10,FALSE)&gt;9999,-2,IF(VLOOKUP($A865,Sheet1!$B$3:$AH$1266,Sheet1!I$1+(Sheet1!$A$1-1)*10,FALSE)&gt;999,-1,0)))))))</f>
        <v>760</v>
      </c>
      <c r="Z865" s="65">
        <f>IF(ISNA(VLOOKUP($A865,Sheet1!$B$3:$AH$1266,Sheet1!J$1+(Sheet1!$A$1-1)*10,FALSE))=TRUE,"---",IF(VLOOKUP($A865,Sheet1!$B$3:$AH$1266,Sheet1!J$1+(Sheet1!$A$1-1)*10,FALSE)="---","---", (ROUND(VLOOKUP($A865,Sheet1!$B$3:$AH$1266,Sheet1!J$1+(Sheet1!$A$1-1)*10,FALSE),IF(VLOOKUP($A865,Sheet1!$B$3:$AH$1266,Sheet1!J$1+(Sheet1!$A$1-1)*10,FALSE)&gt;99999,-3,IF(VLOOKUP($A865,Sheet1!$B$3:$AH$1266,Sheet1!J$1+(Sheet1!$A$1-1)*10,FALSE)&gt;9999,-2,IF(VLOOKUP($A865,Sheet1!$B$3:$AH$1266,Sheet1!J$1+(Sheet1!$A$1-1)*10,FALSE)&gt;999,-1,0)))))))</f>
        <v>1060</v>
      </c>
      <c r="AA865" s="65">
        <f>IF(ISNA(VLOOKUP($A865,Sheet1!$B$3:$AH$1266,Sheet1!K$1+(Sheet1!$A$1-1)*10,FALSE))=TRUE,"---",IF(VLOOKUP($A865,Sheet1!$B$3:$AH$1266,Sheet1!K$1+(Sheet1!$A$1-1)*10,FALSE)="---","---", (ROUND(VLOOKUP($A865,Sheet1!$B$3:$AH$1266,Sheet1!K$1+(Sheet1!$A$1-1)*10,FALSE),IF(VLOOKUP($A865,Sheet1!$B$3:$AH$1266,Sheet1!K$1+(Sheet1!$A$1-1)*10,FALSE)&gt;99999,-3,IF(VLOOKUP($A865,Sheet1!$B$3:$AH$1266,Sheet1!K$1+(Sheet1!$A$1-1)*10,FALSE)&gt;9999,-2,IF(VLOOKUP($A865,Sheet1!$B$3:$AH$1266,Sheet1!K$1+(Sheet1!$A$1-1)*10,FALSE)&gt;999,-1,0)))))))</f>
        <v>1320</v>
      </c>
      <c r="AB865" s="65">
        <f>IF(ISNA(VLOOKUP($A865,Sheet1!$B$3:$AH$1266,Sheet1!L$1+(Sheet1!$A$1-1)*10,FALSE))=TRUE,"---",IF(VLOOKUP($A865,Sheet1!$B$3:$AH$1266,Sheet1!L$1+(Sheet1!$A$1-1)*10,FALSE)="---","---", (ROUND(VLOOKUP($A865,Sheet1!$B$3:$AH$1266,Sheet1!L$1+(Sheet1!$A$1-1)*10,FALSE),IF(VLOOKUP($A865,Sheet1!$B$3:$AH$1266,Sheet1!L$1+(Sheet1!$A$1-1)*10,FALSE)&gt;99999,-3,IF(VLOOKUP($A865,Sheet1!$B$3:$AH$1266,Sheet1!L$1+(Sheet1!$A$1-1)*10,FALSE)&gt;9999,-2,IF(VLOOKUP($A865,Sheet1!$B$3:$AH$1266,Sheet1!L$1+(Sheet1!$A$1-1)*10,FALSE)&gt;999,-1,0)))))))</f>
        <v>1600</v>
      </c>
      <c r="AC865" s="65">
        <f>IF(ISNA(VLOOKUP($A865,Sheet1!$B$3:$AH$1266,Sheet1!M$1+(Sheet1!$A$1-1)*10,FALSE))=TRUE,"---",IF(VLOOKUP($A865,Sheet1!$B$3:$AH$1266,Sheet1!M$1+(Sheet1!$A$1-1)*10,FALSE)="---","---", (ROUND(VLOOKUP($A865,Sheet1!$B$3:$AH$1266,Sheet1!M$1+(Sheet1!$A$1-1)*10,FALSE),IF(VLOOKUP($A865,Sheet1!$B$3:$AH$1266,Sheet1!M$1+(Sheet1!$A$1-1)*10,FALSE)&gt;99999,-3,IF(VLOOKUP($A865,Sheet1!$B$3:$AH$1266,Sheet1!M$1+(Sheet1!$A$1-1)*10,FALSE)&gt;9999,-2,IF(VLOOKUP($A865,Sheet1!$B$3:$AH$1266,Sheet1!M$1+(Sheet1!$A$1-1)*10,FALSE)&gt;999,-1,0)))))))</f>
        <v>1900</v>
      </c>
      <c r="AD865" s="65">
        <f>IF(ISNA(VLOOKUP($A865,Sheet1!$B$3:$AH$1266,Sheet1!N$1+(Sheet1!$A$1-1)*10,FALSE))=TRUE,"---",IF(VLOOKUP($A865,Sheet1!$B$3:$AH$1266,Sheet1!N$1+(Sheet1!$A$1-1)*10,FALSE)="---","---", (ROUND(VLOOKUP($A865,Sheet1!$B$3:$AH$1266,Sheet1!N$1+(Sheet1!$A$1-1)*10,FALSE),IF(VLOOKUP($A865,Sheet1!$B$3:$AH$1266,Sheet1!N$1+(Sheet1!$A$1-1)*10,FALSE)&gt;99999,-3,IF(VLOOKUP($A865,Sheet1!$B$3:$AH$1266,Sheet1!N$1+(Sheet1!$A$1-1)*10,FALSE)&gt;9999,-2,IF(VLOOKUP($A865,Sheet1!$B$3:$AH$1266,Sheet1!N$1+(Sheet1!$A$1-1)*10,FALSE)&gt;999,-1,0)))))))</f>
        <v>2300</v>
      </c>
    </row>
    <row r="866" spans="1:30" ht="25.5" customHeight="1" x14ac:dyDescent="0.25">
      <c r="A866" s="133" t="s">
        <v>1324</v>
      </c>
      <c r="B866" s="141" t="s">
        <v>1325</v>
      </c>
      <c r="C866" s="133">
        <v>415820</v>
      </c>
      <c r="D866" s="133">
        <v>743030</v>
      </c>
      <c r="E866" s="67" t="s">
        <v>3045</v>
      </c>
      <c r="F866" s="117">
        <v>1994</v>
      </c>
      <c r="G866" s="118" t="s">
        <v>31</v>
      </c>
      <c r="H866" s="136">
        <v>0.31</v>
      </c>
      <c r="I866" s="119">
        <v>34440</v>
      </c>
      <c r="J866" s="124">
        <v>2.39</v>
      </c>
      <c r="K866" s="121" t="s">
        <v>4405</v>
      </c>
      <c r="L866" s="122">
        <v>17</v>
      </c>
      <c r="M866" s="123">
        <v>55</v>
      </c>
      <c r="N866" s="121" t="s">
        <v>4405</v>
      </c>
      <c r="O866" s="71" t="s">
        <v>4405</v>
      </c>
      <c r="P866" s="71" t="s">
        <v>4405</v>
      </c>
      <c r="Q866" s="71" t="s">
        <v>4405</v>
      </c>
      <c r="R866" s="73" t="s">
        <v>4405</v>
      </c>
      <c r="S866" s="63" t="s">
        <v>4365</v>
      </c>
      <c r="T866" s="63" t="str">
        <f>IF(ISNA(VLOOKUP(A866,Sheet1!B$3:C$1266,2,FALSE)=TRUE),"NC",VLOOKUP(A866,Sheet1!B$3:C$1266,2,FALSE))</f>
        <v>NC</v>
      </c>
      <c r="U866" s="66" t="str">
        <f>IF(ISNA(VLOOKUP($A866,Sheet1!$B$3:$AH$1266,Sheet1!E$1+(Sheet1!$A$1-1)*10,FALSE))=TRUE,"---",IF(VLOOKUP($A866,Sheet1!$B$3:$AH$1266,Sheet1!E$1+(Sheet1!$A$1-1)*10,FALSE)="---","---", (ROUND(VLOOKUP($A866,Sheet1!$B$3:$AH$1266,Sheet1!E$1+(Sheet1!$A$1-1)*10,FALSE),IF(VLOOKUP($A866,Sheet1!$B$3:$AH$1266,Sheet1!E$1+(Sheet1!$A$1-1)*10,FALSE)&gt;99999,-3,IF(VLOOKUP($A866,Sheet1!$B$3:$AH$1266,Sheet1!E$1+(Sheet1!$A$1-1)*10,FALSE)&gt;9999,-2,IF(VLOOKUP($A866,Sheet1!$B$3:$AH$1266,Sheet1!E$1+(Sheet1!$A$1-1)*10,FALSE)&gt;999,-1,0)))))))</f>
        <v>---</v>
      </c>
      <c r="V866" s="66" t="str">
        <f>IF(ISNA(VLOOKUP($A866,Sheet1!$B$3:$AH$1266,Sheet1!F$1+(Sheet1!$A$1-1)*10,FALSE))=TRUE,"---",IF(VLOOKUP($A866,Sheet1!$B$3:$AH$1266,Sheet1!F$1+(Sheet1!$A$1-1)*10,FALSE)="---","---", (ROUND(VLOOKUP($A866,Sheet1!$B$3:$AH$1266,Sheet1!F$1+(Sheet1!$A$1-1)*10,FALSE),IF(VLOOKUP($A866,Sheet1!$B$3:$AH$1266,Sheet1!F$1+(Sheet1!$A$1-1)*10,FALSE)&gt;99999,-3,IF(VLOOKUP($A866,Sheet1!$B$3:$AH$1266,Sheet1!F$1+(Sheet1!$A$1-1)*10,FALSE)&gt;9999,-2,IF(VLOOKUP($A866,Sheet1!$B$3:$AH$1266,Sheet1!F$1+(Sheet1!$A$1-1)*10,FALSE)&gt;999,-1,0)))))))</f>
        <v>---</v>
      </c>
      <c r="W866" s="66" t="str">
        <f>IF(ISNA(VLOOKUP($A866,Sheet1!$B$3:$AH$1266,Sheet1!G$1+(Sheet1!$A$1-1)*10,FALSE))=TRUE,"---",IF(VLOOKUP($A866,Sheet1!$B$3:$AH$1266,Sheet1!G$1+(Sheet1!$A$1-1)*10,FALSE)="---","---", (ROUND(VLOOKUP($A866,Sheet1!$B$3:$AH$1266,Sheet1!G$1+(Sheet1!$A$1-1)*10,FALSE),IF(VLOOKUP($A866,Sheet1!$B$3:$AH$1266,Sheet1!G$1+(Sheet1!$A$1-1)*10,FALSE)&gt;99999,-3,IF(VLOOKUP($A866,Sheet1!$B$3:$AH$1266,Sheet1!G$1+(Sheet1!$A$1-1)*10,FALSE)&gt;9999,-2,IF(VLOOKUP($A866,Sheet1!$B$3:$AH$1266,Sheet1!G$1+(Sheet1!$A$1-1)*10,FALSE)&gt;999,-1,0)))))))</f>
        <v>---</v>
      </c>
      <c r="X866" s="66" t="str">
        <f>IF(ISNA(VLOOKUP($A866,Sheet1!$B$3:$AH$1266,Sheet1!H$1+(Sheet1!$A$1-1)*10,FALSE))=TRUE,"---",IF(VLOOKUP($A866,Sheet1!$B$3:$AH$1266,Sheet1!H$1+(Sheet1!$A$1-1)*10,FALSE)="---","---", (ROUND(VLOOKUP($A866,Sheet1!$B$3:$AH$1266,Sheet1!H$1+(Sheet1!$A$1-1)*10,FALSE),IF(VLOOKUP($A866,Sheet1!$B$3:$AH$1266,Sheet1!H$1+(Sheet1!$A$1-1)*10,FALSE)&gt;99999,-3,IF(VLOOKUP($A866,Sheet1!$B$3:$AH$1266,Sheet1!H$1+(Sheet1!$A$1-1)*10,FALSE)&gt;9999,-2,IF(VLOOKUP($A866,Sheet1!$B$3:$AH$1266,Sheet1!H$1+(Sheet1!$A$1-1)*10,FALSE)&gt;999,-1,0)))))))</f>
        <v>---</v>
      </c>
      <c r="Y866" s="66" t="str">
        <f>IF(ISNA(VLOOKUP($A866,Sheet1!$B$3:$AH$1266,Sheet1!I$1+(Sheet1!$A$1-1)*10,FALSE))=TRUE,"---",IF(VLOOKUP($A866,Sheet1!$B$3:$AH$1266,Sheet1!I$1+(Sheet1!$A$1-1)*10,FALSE)="---","---", (ROUND(VLOOKUP($A866,Sheet1!$B$3:$AH$1266,Sheet1!I$1+(Sheet1!$A$1-1)*10,FALSE),IF(VLOOKUP($A866,Sheet1!$B$3:$AH$1266,Sheet1!I$1+(Sheet1!$A$1-1)*10,FALSE)&gt;99999,-3,IF(VLOOKUP($A866,Sheet1!$B$3:$AH$1266,Sheet1!I$1+(Sheet1!$A$1-1)*10,FALSE)&gt;9999,-2,IF(VLOOKUP($A866,Sheet1!$B$3:$AH$1266,Sheet1!I$1+(Sheet1!$A$1-1)*10,FALSE)&gt;999,-1,0)))))))</f>
        <v>---</v>
      </c>
      <c r="Z866" s="66" t="str">
        <f>IF(ISNA(VLOOKUP($A866,Sheet1!$B$3:$AH$1266,Sheet1!J$1+(Sheet1!$A$1-1)*10,FALSE))=TRUE,"---",IF(VLOOKUP($A866,Sheet1!$B$3:$AH$1266,Sheet1!J$1+(Sheet1!$A$1-1)*10,FALSE)="---","---", (ROUND(VLOOKUP($A866,Sheet1!$B$3:$AH$1266,Sheet1!J$1+(Sheet1!$A$1-1)*10,FALSE),IF(VLOOKUP($A866,Sheet1!$B$3:$AH$1266,Sheet1!J$1+(Sheet1!$A$1-1)*10,FALSE)&gt;99999,-3,IF(VLOOKUP($A866,Sheet1!$B$3:$AH$1266,Sheet1!J$1+(Sheet1!$A$1-1)*10,FALSE)&gt;9999,-2,IF(VLOOKUP($A866,Sheet1!$B$3:$AH$1266,Sheet1!J$1+(Sheet1!$A$1-1)*10,FALSE)&gt;999,-1,0)))))))</f>
        <v>---</v>
      </c>
      <c r="AA866" s="66" t="str">
        <f>IF(ISNA(VLOOKUP($A866,Sheet1!$B$3:$AH$1266,Sheet1!K$1+(Sheet1!$A$1-1)*10,FALSE))=TRUE,"---",IF(VLOOKUP($A866,Sheet1!$B$3:$AH$1266,Sheet1!K$1+(Sheet1!$A$1-1)*10,FALSE)="---","---", (ROUND(VLOOKUP($A866,Sheet1!$B$3:$AH$1266,Sheet1!K$1+(Sheet1!$A$1-1)*10,FALSE),IF(VLOOKUP($A866,Sheet1!$B$3:$AH$1266,Sheet1!K$1+(Sheet1!$A$1-1)*10,FALSE)&gt;99999,-3,IF(VLOOKUP($A866,Sheet1!$B$3:$AH$1266,Sheet1!K$1+(Sheet1!$A$1-1)*10,FALSE)&gt;9999,-2,IF(VLOOKUP($A866,Sheet1!$B$3:$AH$1266,Sheet1!K$1+(Sheet1!$A$1-1)*10,FALSE)&gt;999,-1,0)))))))</f>
        <v>---</v>
      </c>
      <c r="AB866" s="66" t="str">
        <f>IF(ISNA(VLOOKUP($A866,Sheet1!$B$3:$AH$1266,Sheet1!L$1+(Sheet1!$A$1-1)*10,FALSE))=TRUE,"---",IF(VLOOKUP($A866,Sheet1!$B$3:$AH$1266,Sheet1!L$1+(Sheet1!$A$1-1)*10,FALSE)="---","---", (ROUND(VLOOKUP($A866,Sheet1!$B$3:$AH$1266,Sheet1!L$1+(Sheet1!$A$1-1)*10,FALSE),IF(VLOOKUP($A866,Sheet1!$B$3:$AH$1266,Sheet1!L$1+(Sheet1!$A$1-1)*10,FALSE)&gt;99999,-3,IF(VLOOKUP($A866,Sheet1!$B$3:$AH$1266,Sheet1!L$1+(Sheet1!$A$1-1)*10,FALSE)&gt;9999,-2,IF(VLOOKUP($A866,Sheet1!$B$3:$AH$1266,Sheet1!L$1+(Sheet1!$A$1-1)*10,FALSE)&gt;999,-1,0)))))))</f>
        <v>---</v>
      </c>
      <c r="AC866" s="66" t="str">
        <f>IF(ISNA(VLOOKUP($A866,Sheet1!$B$3:$AH$1266,Sheet1!M$1+(Sheet1!$A$1-1)*10,FALSE))=TRUE,"---",IF(VLOOKUP($A866,Sheet1!$B$3:$AH$1266,Sheet1!M$1+(Sheet1!$A$1-1)*10,FALSE)="---","---", (ROUND(VLOOKUP($A866,Sheet1!$B$3:$AH$1266,Sheet1!M$1+(Sheet1!$A$1-1)*10,FALSE),IF(VLOOKUP($A866,Sheet1!$B$3:$AH$1266,Sheet1!M$1+(Sheet1!$A$1-1)*10,FALSE)&gt;99999,-3,IF(VLOOKUP($A866,Sheet1!$B$3:$AH$1266,Sheet1!M$1+(Sheet1!$A$1-1)*10,FALSE)&gt;9999,-2,IF(VLOOKUP($A866,Sheet1!$B$3:$AH$1266,Sheet1!M$1+(Sheet1!$A$1-1)*10,FALSE)&gt;999,-1,0)))))))</f>
        <v>---</v>
      </c>
      <c r="AD866" s="66" t="str">
        <f>IF(ISNA(VLOOKUP($A866,Sheet1!$B$3:$AH$1266,Sheet1!N$1+(Sheet1!$A$1-1)*10,FALSE))=TRUE,"---",IF(VLOOKUP($A866,Sheet1!$B$3:$AH$1266,Sheet1!N$1+(Sheet1!$A$1-1)*10,FALSE)="---","---", (ROUND(VLOOKUP($A866,Sheet1!$B$3:$AH$1266,Sheet1!N$1+(Sheet1!$A$1-1)*10,FALSE),IF(VLOOKUP($A866,Sheet1!$B$3:$AH$1266,Sheet1!N$1+(Sheet1!$A$1-1)*10,FALSE)&gt;99999,-3,IF(VLOOKUP($A866,Sheet1!$B$3:$AH$1266,Sheet1!N$1+(Sheet1!$A$1-1)*10,FALSE)&gt;9999,-2,IF(VLOOKUP($A866,Sheet1!$B$3:$AH$1266,Sheet1!N$1+(Sheet1!$A$1-1)*10,FALSE)&gt;999,-1,0)))))))</f>
        <v>---</v>
      </c>
    </row>
    <row r="867" spans="1:30" ht="25.5" customHeight="1" x14ac:dyDescent="0.25">
      <c r="A867" s="125" t="s">
        <v>1326</v>
      </c>
      <c r="B867" s="126" t="s">
        <v>1327</v>
      </c>
      <c r="C867" s="125">
        <v>415822</v>
      </c>
      <c r="D867" s="125">
        <v>743021</v>
      </c>
      <c r="E867" s="70" t="s">
        <v>3045</v>
      </c>
      <c r="F867" s="52">
        <v>1994</v>
      </c>
      <c r="G867" s="127" t="s">
        <v>31</v>
      </c>
      <c r="H867" s="128">
        <v>0.24</v>
      </c>
      <c r="I867" s="112">
        <v>34301</v>
      </c>
      <c r="J867" s="113">
        <v>2.41</v>
      </c>
      <c r="K867" s="114" t="s">
        <v>4405</v>
      </c>
      <c r="L867" s="115">
        <v>18</v>
      </c>
      <c r="M867" s="116">
        <v>75</v>
      </c>
      <c r="N867" s="114" t="s">
        <v>4405</v>
      </c>
      <c r="O867" s="68" t="s">
        <v>4405</v>
      </c>
      <c r="P867" s="68" t="s">
        <v>4405</v>
      </c>
      <c r="Q867" s="68" t="s">
        <v>4405</v>
      </c>
      <c r="R867" s="74" t="s">
        <v>4405</v>
      </c>
      <c r="S867" s="64" t="s">
        <v>4365</v>
      </c>
      <c r="T867" s="64" t="str">
        <f>IF(ISNA(VLOOKUP(A867,Sheet1!B$3:C$1266,2,FALSE)=TRUE),"NC",VLOOKUP(A867,Sheet1!B$3:C$1266,2,FALSE))</f>
        <v>NC</v>
      </c>
      <c r="U867" s="65" t="str">
        <f>IF(ISNA(VLOOKUP($A867,Sheet1!$B$3:$AH$1266,Sheet1!E$1+(Sheet1!$A$1-1)*10,FALSE))=TRUE,"---",IF(VLOOKUP($A867,Sheet1!$B$3:$AH$1266,Sheet1!E$1+(Sheet1!$A$1-1)*10,FALSE)="---","---", (ROUND(VLOOKUP($A867,Sheet1!$B$3:$AH$1266,Sheet1!E$1+(Sheet1!$A$1-1)*10,FALSE),IF(VLOOKUP($A867,Sheet1!$B$3:$AH$1266,Sheet1!E$1+(Sheet1!$A$1-1)*10,FALSE)&gt;99999,-3,IF(VLOOKUP($A867,Sheet1!$B$3:$AH$1266,Sheet1!E$1+(Sheet1!$A$1-1)*10,FALSE)&gt;9999,-2,IF(VLOOKUP($A867,Sheet1!$B$3:$AH$1266,Sheet1!E$1+(Sheet1!$A$1-1)*10,FALSE)&gt;999,-1,0)))))))</f>
        <v>---</v>
      </c>
      <c r="V867" s="65" t="str">
        <f>IF(ISNA(VLOOKUP($A867,Sheet1!$B$3:$AH$1266,Sheet1!F$1+(Sheet1!$A$1-1)*10,FALSE))=TRUE,"---",IF(VLOOKUP($A867,Sheet1!$B$3:$AH$1266,Sheet1!F$1+(Sheet1!$A$1-1)*10,FALSE)="---","---", (ROUND(VLOOKUP($A867,Sheet1!$B$3:$AH$1266,Sheet1!F$1+(Sheet1!$A$1-1)*10,FALSE),IF(VLOOKUP($A867,Sheet1!$B$3:$AH$1266,Sheet1!F$1+(Sheet1!$A$1-1)*10,FALSE)&gt;99999,-3,IF(VLOOKUP($A867,Sheet1!$B$3:$AH$1266,Sheet1!F$1+(Sheet1!$A$1-1)*10,FALSE)&gt;9999,-2,IF(VLOOKUP($A867,Sheet1!$B$3:$AH$1266,Sheet1!F$1+(Sheet1!$A$1-1)*10,FALSE)&gt;999,-1,0)))))))</f>
        <v>---</v>
      </c>
      <c r="W867" s="65" t="str">
        <f>IF(ISNA(VLOOKUP($A867,Sheet1!$B$3:$AH$1266,Sheet1!G$1+(Sheet1!$A$1-1)*10,FALSE))=TRUE,"---",IF(VLOOKUP($A867,Sheet1!$B$3:$AH$1266,Sheet1!G$1+(Sheet1!$A$1-1)*10,FALSE)="---","---", (ROUND(VLOOKUP($A867,Sheet1!$B$3:$AH$1266,Sheet1!G$1+(Sheet1!$A$1-1)*10,FALSE),IF(VLOOKUP($A867,Sheet1!$B$3:$AH$1266,Sheet1!G$1+(Sheet1!$A$1-1)*10,FALSE)&gt;99999,-3,IF(VLOOKUP($A867,Sheet1!$B$3:$AH$1266,Sheet1!G$1+(Sheet1!$A$1-1)*10,FALSE)&gt;9999,-2,IF(VLOOKUP($A867,Sheet1!$B$3:$AH$1266,Sheet1!G$1+(Sheet1!$A$1-1)*10,FALSE)&gt;999,-1,0)))))))</f>
        <v>---</v>
      </c>
      <c r="X867" s="65" t="str">
        <f>IF(ISNA(VLOOKUP($A867,Sheet1!$B$3:$AH$1266,Sheet1!H$1+(Sheet1!$A$1-1)*10,FALSE))=TRUE,"---",IF(VLOOKUP($A867,Sheet1!$B$3:$AH$1266,Sheet1!H$1+(Sheet1!$A$1-1)*10,FALSE)="---","---", (ROUND(VLOOKUP($A867,Sheet1!$B$3:$AH$1266,Sheet1!H$1+(Sheet1!$A$1-1)*10,FALSE),IF(VLOOKUP($A867,Sheet1!$B$3:$AH$1266,Sheet1!H$1+(Sheet1!$A$1-1)*10,FALSE)&gt;99999,-3,IF(VLOOKUP($A867,Sheet1!$B$3:$AH$1266,Sheet1!H$1+(Sheet1!$A$1-1)*10,FALSE)&gt;9999,-2,IF(VLOOKUP($A867,Sheet1!$B$3:$AH$1266,Sheet1!H$1+(Sheet1!$A$1-1)*10,FALSE)&gt;999,-1,0)))))))</f>
        <v>---</v>
      </c>
      <c r="Y867" s="65" t="str">
        <f>IF(ISNA(VLOOKUP($A867,Sheet1!$B$3:$AH$1266,Sheet1!I$1+(Sheet1!$A$1-1)*10,FALSE))=TRUE,"---",IF(VLOOKUP($A867,Sheet1!$B$3:$AH$1266,Sheet1!I$1+(Sheet1!$A$1-1)*10,FALSE)="---","---", (ROUND(VLOOKUP($A867,Sheet1!$B$3:$AH$1266,Sheet1!I$1+(Sheet1!$A$1-1)*10,FALSE),IF(VLOOKUP($A867,Sheet1!$B$3:$AH$1266,Sheet1!I$1+(Sheet1!$A$1-1)*10,FALSE)&gt;99999,-3,IF(VLOOKUP($A867,Sheet1!$B$3:$AH$1266,Sheet1!I$1+(Sheet1!$A$1-1)*10,FALSE)&gt;9999,-2,IF(VLOOKUP($A867,Sheet1!$B$3:$AH$1266,Sheet1!I$1+(Sheet1!$A$1-1)*10,FALSE)&gt;999,-1,0)))))))</f>
        <v>---</v>
      </c>
      <c r="Z867" s="65" t="str">
        <f>IF(ISNA(VLOOKUP($A867,Sheet1!$B$3:$AH$1266,Sheet1!J$1+(Sheet1!$A$1-1)*10,FALSE))=TRUE,"---",IF(VLOOKUP($A867,Sheet1!$B$3:$AH$1266,Sheet1!J$1+(Sheet1!$A$1-1)*10,FALSE)="---","---", (ROUND(VLOOKUP($A867,Sheet1!$B$3:$AH$1266,Sheet1!J$1+(Sheet1!$A$1-1)*10,FALSE),IF(VLOOKUP($A867,Sheet1!$B$3:$AH$1266,Sheet1!J$1+(Sheet1!$A$1-1)*10,FALSE)&gt;99999,-3,IF(VLOOKUP($A867,Sheet1!$B$3:$AH$1266,Sheet1!J$1+(Sheet1!$A$1-1)*10,FALSE)&gt;9999,-2,IF(VLOOKUP($A867,Sheet1!$B$3:$AH$1266,Sheet1!J$1+(Sheet1!$A$1-1)*10,FALSE)&gt;999,-1,0)))))))</f>
        <v>---</v>
      </c>
      <c r="AA867" s="65" t="str">
        <f>IF(ISNA(VLOOKUP($A867,Sheet1!$B$3:$AH$1266,Sheet1!K$1+(Sheet1!$A$1-1)*10,FALSE))=TRUE,"---",IF(VLOOKUP($A867,Sheet1!$B$3:$AH$1266,Sheet1!K$1+(Sheet1!$A$1-1)*10,FALSE)="---","---", (ROUND(VLOOKUP($A867,Sheet1!$B$3:$AH$1266,Sheet1!K$1+(Sheet1!$A$1-1)*10,FALSE),IF(VLOOKUP($A867,Sheet1!$B$3:$AH$1266,Sheet1!K$1+(Sheet1!$A$1-1)*10,FALSE)&gt;99999,-3,IF(VLOOKUP($A867,Sheet1!$B$3:$AH$1266,Sheet1!K$1+(Sheet1!$A$1-1)*10,FALSE)&gt;9999,-2,IF(VLOOKUP($A867,Sheet1!$B$3:$AH$1266,Sheet1!K$1+(Sheet1!$A$1-1)*10,FALSE)&gt;999,-1,0)))))))</f>
        <v>---</v>
      </c>
      <c r="AB867" s="65" t="str">
        <f>IF(ISNA(VLOOKUP($A867,Sheet1!$B$3:$AH$1266,Sheet1!L$1+(Sheet1!$A$1-1)*10,FALSE))=TRUE,"---",IF(VLOOKUP($A867,Sheet1!$B$3:$AH$1266,Sheet1!L$1+(Sheet1!$A$1-1)*10,FALSE)="---","---", (ROUND(VLOOKUP($A867,Sheet1!$B$3:$AH$1266,Sheet1!L$1+(Sheet1!$A$1-1)*10,FALSE),IF(VLOOKUP($A867,Sheet1!$B$3:$AH$1266,Sheet1!L$1+(Sheet1!$A$1-1)*10,FALSE)&gt;99999,-3,IF(VLOOKUP($A867,Sheet1!$B$3:$AH$1266,Sheet1!L$1+(Sheet1!$A$1-1)*10,FALSE)&gt;9999,-2,IF(VLOOKUP($A867,Sheet1!$B$3:$AH$1266,Sheet1!L$1+(Sheet1!$A$1-1)*10,FALSE)&gt;999,-1,0)))))))</f>
        <v>---</v>
      </c>
      <c r="AC867" s="65" t="str">
        <f>IF(ISNA(VLOOKUP($A867,Sheet1!$B$3:$AH$1266,Sheet1!M$1+(Sheet1!$A$1-1)*10,FALSE))=TRUE,"---",IF(VLOOKUP($A867,Sheet1!$B$3:$AH$1266,Sheet1!M$1+(Sheet1!$A$1-1)*10,FALSE)="---","---", (ROUND(VLOOKUP($A867,Sheet1!$B$3:$AH$1266,Sheet1!M$1+(Sheet1!$A$1-1)*10,FALSE),IF(VLOOKUP($A867,Sheet1!$B$3:$AH$1266,Sheet1!M$1+(Sheet1!$A$1-1)*10,FALSE)&gt;99999,-3,IF(VLOOKUP($A867,Sheet1!$B$3:$AH$1266,Sheet1!M$1+(Sheet1!$A$1-1)*10,FALSE)&gt;9999,-2,IF(VLOOKUP($A867,Sheet1!$B$3:$AH$1266,Sheet1!M$1+(Sheet1!$A$1-1)*10,FALSE)&gt;999,-1,0)))))))</f>
        <v>---</v>
      </c>
      <c r="AD867" s="65" t="str">
        <f>IF(ISNA(VLOOKUP($A867,Sheet1!$B$3:$AH$1266,Sheet1!N$1+(Sheet1!$A$1-1)*10,FALSE))=TRUE,"---",IF(VLOOKUP($A867,Sheet1!$B$3:$AH$1266,Sheet1!N$1+(Sheet1!$A$1-1)*10,FALSE)="---","---", (ROUND(VLOOKUP($A867,Sheet1!$B$3:$AH$1266,Sheet1!N$1+(Sheet1!$A$1-1)*10,FALSE),IF(VLOOKUP($A867,Sheet1!$B$3:$AH$1266,Sheet1!N$1+(Sheet1!$A$1-1)*10,FALSE)&gt;99999,-3,IF(VLOOKUP($A867,Sheet1!$B$3:$AH$1266,Sheet1!N$1+(Sheet1!$A$1-1)*10,FALSE)&gt;9999,-2,IF(VLOOKUP($A867,Sheet1!$B$3:$AH$1266,Sheet1!N$1+(Sheet1!$A$1-1)*10,FALSE)&gt;999,-1,0)))))))</f>
        <v>---</v>
      </c>
    </row>
    <row r="868" spans="1:30" ht="25.5" customHeight="1" x14ac:dyDescent="0.25">
      <c r="A868" s="133" t="s">
        <v>1328</v>
      </c>
      <c r="B868" s="141" t="s">
        <v>1329</v>
      </c>
      <c r="C868" s="133">
        <v>415818</v>
      </c>
      <c r="D868" s="133">
        <v>743035</v>
      </c>
      <c r="E868" s="67" t="s">
        <v>3045</v>
      </c>
      <c r="F868" s="117" t="s">
        <v>4627</v>
      </c>
      <c r="G868" s="118" t="s">
        <v>31</v>
      </c>
      <c r="H868" s="165">
        <v>0.4</v>
      </c>
      <c r="I868" s="119">
        <v>34301</v>
      </c>
      <c r="J868" s="124">
        <v>2.2000000000000002</v>
      </c>
      <c r="K868" s="121" t="s">
        <v>4405</v>
      </c>
      <c r="L868" s="122">
        <v>54</v>
      </c>
      <c r="M868" s="123">
        <v>135</v>
      </c>
      <c r="N868" s="121" t="s">
        <v>4405</v>
      </c>
      <c r="O868" s="71" t="s">
        <v>4405</v>
      </c>
      <c r="P868" s="71" t="s">
        <v>4405</v>
      </c>
      <c r="Q868" s="71" t="s">
        <v>4405</v>
      </c>
      <c r="R868" s="73" t="s">
        <v>4405</v>
      </c>
      <c r="S868" s="63" t="s">
        <v>4365</v>
      </c>
      <c r="T868" s="63" t="str">
        <f>IF(ISNA(VLOOKUP(A868,Sheet1!B$3:C$1266,2,FALSE)=TRUE),"NC",VLOOKUP(A868,Sheet1!B$3:C$1266,2,FALSE))</f>
        <v>NC</v>
      </c>
      <c r="U868" s="66" t="str">
        <f>IF(ISNA(VLOOKUP($A868,Sheet1!$B$3:$AH$1266,Sheet1!E$1+(Sheet1!$A$1-1)*10,FALSE))=TRUE,"---",IF(VLOOKUP($A868,Sheet1!$B$3:$AH$1266,Sheet1!E$1+(Sheet1!$A$1-1)*10,FALSE)="---","---", (ROUND(VLOOKUP($A868,Sheet1!$B$3:$AH$1266,Sheet1!E$1+(Sheet1!$A$1-1)*10,FALSE),IF(VLOOKUP($A868,Sheet1!$B$3:$AH$1266,Sheet1!E$1+(Sheet1!$A$1-1)*10,FALSE)&gt;99999,-3,IF(VLOOKUP($A868,Sheet1!$B$3:$AH$1266,Sheet1!E$1+(Sheet1!$A$1-1)*10,FALSE)&gt;9999,-2,IF(VLOOKUP($A868,Sheet1!$B$3:$AH$1266,Sheet1!E$1+(Sheet1!$A$1-1)*10,FALSE)&gt;999,-1,0)))))))</f>
        <v>---</v>
      </c>
      <c r="V868" s="66" t="str">
        <f>IF(ISNA(VLOOKUP($A868,Sheet1!$B$3:$AH$1266,Sheet1!F$1+(Sheet1!$A$1-1)*10,FALSE))=TRUE,"---",IF(VLOOKUP($A868,Sheet1!$B$3:$AH$1266,Sheet1!F$1+(Sheet1!$A$1-1)*10,FALSE)="---","---", (ROUND(VLOOKUP($A868,Sheet1!$B$3:$AH$1266,Sheet1!F$1+(Sheet1!$A$1-1)*10,FALSE),IF(VLOOKUP($A868,Sheet1!$B$3:$AH$1266,Sheet1!F$1+(Sheet1!$A$1-1)*10,FALSE)&gt;99999,-3,IF(VLOOKUP($A868,Sheet1!$B$3:$AH$1266,Sheet1!F$1+(Sheet1!$A$1-1)*10,FALSE)&gt;9999,-2,IF(VLOOKUP($A868,Sheet1!$B$3:$AH$1266,Sheet1!F$1+(Sheet1!$A$1-1)*10,FALSE)&gt;999,-1,0)))))))</f>
        <v>---</v>
      </c>
      <c r="W868" s="66" t="str">
        <f>IF(ISNA(VLOOKUP($A868,Sheet1!$B$3:$AH$1266,Sheet1!G$1+(Sheet1!$A$1-1)*10,FALSE))=TRUE,"---",IF(VLOOKUP($A868,Sheet1!$B$3:$AH$1266,Sheet1!G$1+(Sheet1!$A$1-1)*10,FALSE)="---","---", (ROUND(VLOOKUP($A868,Sheet1!$B$3:$AH$1266,Sheet1!G$1+(Sheet1!$A$1-1)*10,FALSE),IF(VLOOKUP($A868,Sheet1!$B$3:$AH$1266,Sheet1!G$1+(Sheet1!$A$1-1)*10,FALSE)&gt;99999,-3,IF(VLOOKUP($A868,Sheet1!$B$3:$AH$1266,Sheet1!G$1+(Sheet1!$A$1-1)*10,FALSE)&gt;9999,-2,IF(VLOOKUP($A868,Sheet1!$B$3:$AH$1266,Sheet1!G$1+(Sheet1!$A$1-1)*10,FALSE)&gt;999,-1,0)))))))</f>
        <v>---</v>
      </c>
      <c r="X868" s="66" t="str">
        <f>IF(ISNA(VLOOKUP($A868,Sheet1!$B$3:$AH$1266,Sheet1!H$1+(Sheet1!$A$1-1)*10,FALSE))=TRUE,"---",IF(VLOOKUP($A868,Sheet1!$B$3:$AH$1266,Sheet1!H$1+(Sheet1!$A$1-1)*10,FALSE)="---","---", (ROUND(VLOOKUP($A868,Sheet1!$B$3:$AH$1266,Sheet1!H$1+(Sheet1!$A$1-1)*10,FALSE),IF(VLOOKUP($A868,Sheet1!$B$3:$AH$1266,Sheet1!H$1+(Sheet1!$A$1-1)*10,FALSE)&gt;99999,-3,IF(VLOOKUP($A868,Sheet1!$B$3:$AH$1266,Sheet1!H$1+(Sheet1!$A$1-1)*10,FALSE)&gt;9999,-2,IF(VLOOKUP($A868,Sheet1!$B$3:$AH$1266,Sheet1!H$1+(Sheet1!$A$1-1)*10,FALSE)&gt;999,-1,0)))))))</f>
        <v>---</v>
      </c>
      <c r="Y868" s="66" t="str">
        <f>IF(ISNA(VLOOKUP($A868,Sheet1!$B$3:$AH$1266,Sheet1!I$1+(Sheet1!$A$1-1)*10,FALSE))=TRUE,"---",IF(VLOOKUP($A868,Sheet1!$B$3:$AH$1266,Sheet1!I$1+(Sheet1!$A$1-1)*10,FALSE)="---","---", (ROUND(VLOOKUP($A868,Sheet1!$B$3:$AH$1266,Sheet1!I$1+(Sheet1!$A$1-1)*10,FALSE),IF(VLOOKUP($A868,Sheet1!$B$3:$AH$1266,Sheet1!I$1+(Sheet1!$A$1-1)*10,FALSE)&gt;99999,-3,IF(VLOOKUP($A868,Sheet1!$B$3:$AH$1266,Sheet1!I$1+(Sheet1!$A$1-1)*10,FALSE)&gt;9999,-2,IF(VLOOKUP($A868,Sheet1!$B$3:$AH$1266,Sheet1!I$1+(Sheet1!$A$1-1)*10,FALSE)&gt;999,-1,0)))))))</f>
        <v>---</v>
      </c>
      <c r="Z868" s="66" t="str">
        <f>IF(ISNA(VLOOKUP($A868,Sheet1!$B$3:$AH$1266,Sheet1!J$1+(Sheet1!$A$1-1)*10,FALSE))=TRUE,"---",IF(VLOOKUP($A868,Sheet1!$B$3:$AH$1266,Sheet1!J$1+(Sheet1!$A$1-1)*10,FALSE)="---","---", (ROUND(VLOOKUP($A868,Sheet1!$B$3:$AH$1266,Sheet1!J$1+(Sheet1!$A$1-1)*10,FALSE),IF(VLOOKUP($A868,Sheet1!$B$3:$AH$1266,Sheet1!J$1+(Sheet1!$A$1-1)*10,FALSE)&gt;99999,-3,IF(VLOOKUP($A868,Sheet1!$B$3:$AH$1266,Sheet1!J$1+(Sheet1!$A$1-1)*10,FALSE)&gt;9999,-2,IF(VLOOKUP($A868,Sheet1!$B$3:$AH$1266,Sheet1!J$1+(Sheet1!$A$1-1)*10,FALSE)&gt;999,-1,0)))))))</f>
        <v>---</v>
      </c>
      <c r="AA868" s="66" t="str">
        <f>IF(ISNA(VLOOKUP($A868,Sheet1!$B$3:$AH$1266,Sheet1!K$1+(Sheet1!$A$1-1)*10,FALSE))=TRUE,"---",IF(VLOOKUP($A868,Sheet1!$B$3:$AH$1266,Sheet1!K$1+(Sheet1!$A$1-1)*10,FALSE)="---","---", (ROUND(VLOOKUP($A868,Sheet1!$B$3:$AH$1266,Sheet1!K$1+(Sheet1!$A$1-1)*10,FALSE),IF(VLOOKUP($A868,Sheet1!$B$3:$AH$1266,Sheet1!K$1+(Sheet1!$A$1-1)*10,FALSE)&gt;99999,-3,IF(VLOOKUP($A868,Sheet1!$B$3:$AH$1266,Sheet1!K$1+(Sheet1!$A$1-1)*10,FALSE)&gt;9999,-2,IF(VLOOKUP($A868,Sheet1!$B$3:$AH$1266,Sheet1!K$1+(Sheet1!$A$1-1)*10,FALSE)&gt;999,-1,0)))))))</f>
        <v>---</v>
      </c>
      <c r="AB868" s="66" t="str">
        <f>IF(ISNA(VLOOKUP($A868,Sheet1!$B$3:$AH$1266,Sheet1!L$1+(Sheet1!$A$1-1)*10,FALSE))=TRUE,"---",IF(VLOOKUP($A868,Sheet1!$B$3:$AH$1266,Sheet1!L$1+(Sheet1!$A$1-1)*10,FALSE)="---","---", (ROUND(VLOOKUP($A868,Sheet1!$B$3:$AH$1266,Sheet1!L$1+(Sheet1!$A$1-1)*10,FALSE),IF(VLOOKUP($A868,Sheet1!$B$3:$AH$1266,Sheet1!L$1+(Sheet1!$A$1-1)*10,FALSE)&gt;99999,-3,IF(VLOOKUP($A868,Sheet1!$B$3:$AH$1266,Sheet1!L$1+(Sheet1!$A$1-1)*10,FALSE)&gt;9999,-2,IF(VLOOKUP($A868,Sheet1!$B$3:$AH$1266,Sheet1!L$1+(Sheet1!$A$1-1)*10,FALSE)&gt;999,-1,0)))))))</f>
        <v>---</v>
      </c>
      <c r="AC868" s="66" t="str">
        <f>IF(ISNA(VLOOKUP($A868,Sheet1!$B$3:$AH$1266,Sheet1!M$1+(Sheet1!$A$1-1)*10,FALSE))=TRUE,"---",IF(VLOOKUP($A868,Sheet1!$B$3:$AH$1266,Sheet1!M$1+(Sheet1!$A$1-1)*10,FALSE)="---","---", (ROUND(VLOOKUP($A868,Sheet1!$B$3:$AH$1266,Sheet1!M$1+(Sheet1!$A$1-1)*10,FALSE),IF(VLOOKUP($A868,Sheet1!$B$3:$AH$1266,Sheet1!M$1+(Sheet1!$A$1-1)*10,FALSE)&gt;99999,-3,IF(VLOOKUP($A868,Sheet1!$B$3:$AH$1266,Sheet1!M$1+(Sheet1!$A$1-1)*10,FALSE)&gt;9999,-2,IF(VLOOKUP($A868,Sheet1!$B$3:$AH$1266,Sheet1!M$1+(Sheet1!$A$1-1)*10,FALSE)&gt;999,-1,0)))))))</f>
        <v>---</v>
      </c>
      <c r="AD868" s="66" t="str">
        <f>IF(ISNA(VLOOKUP($A868,Sheet1!$B$3:$AH$1266,Sheet1!N$1+(Sheet1!$A$1-1)*10,FALSE))=TRUE,"---",IF(VLOOKUP($A868,Sheet1!$B$3:$AH$1266,Sheet1!N$1+(Sheet1!$A$1-1)*10,FALSE)="---","---", (ROUND(VLOOKUP($A868,Sheet1!$B$3:$AH$1266,Sheet1!N$1+(Sheet1!$A$1-1)*10,FALSE),IF(VLOOKUP($A868,Sheet1!$B$3:$AH$1266,Sheet1!N$1+(Sheet1!$A$1-1)*10,FALSE)&gt;99999,-3,IF(VLOOKUP($A868,Sheet1!$B$3:$AH$1266,Sheet1!N$1+(Sheet1!$A$1-1)*10,FALSE)&gt;9999,-2,IF(VLOOKUP($A868,Sheet1!$B$3:$AH$1266,Sheet1!N$1+(Sheet1!$A$1-1)*10,FALSE)&gt;999,-1,0)))))))</f>
        <v>---</v>
      </c>
    </row>
    <row r="869" spans="1:30" ht="25.5" customHeight="1" x14ac:dyDescent="0.25">
      <c r="A869" s="125" t="s">
        <v>1330</v>
      </c>
      <c r="B869" s="126" t="s">
        <v>1331</v>
      </c>
      <c r="C869" s="125">
        <v>415804</v>
      </c>
      <c r="D869" s="125">
        <v>743042</v>
      </c>
      <c r="E869" s="70" t="s">
        <v>3045</v>
      </c>
      <c r="F869" s="52" t="s">
        <v>4627</v>
      </c>
      <c r="G869" s="127" t="s">
        <v>31</v>
      </c>
      <c r="H869" s="167">
        <v>0.1</v>
      </c>
      <c r="I869" s="112">
        <v>34301</v>
      </c>
      <c r="J869" s="113">
        <v>1.98</v>
      </c>
      <c r="K869" s="114" t="s">
        <v>4405</v>
      </c>
      <c r="L869" s="115">
        <v>10</v>
      </c>
      <c r="M869" s="116">
        <v>100</v>
      </c>
      <c r="N869" s="114" t="s">
        <v>4405</v>
      </c>
      <c r="O869" s="68" t="s">
        <v>4405</v>
      </c>
      <c r="P869" s="68" t="s">
        <v>4405</v>
      </c>
      <c r="Q869" s="68" t="s">
        <v>4405</v>
      </c>
      <c r="R869" s="74" t="s">
        <v>4405</v>
      </c>
      <c r="S869" s="64" t="s">
        <v>4365</v>
      </c>
      <c r="T869" s="64" t="str">
        <f>IF(ISNA(VLOOKUP(A869,Sheet1!B$3:C$1266,2,FALSE)=TRUE),"NC",VLOOKUP(A869,Sheet1!B$3:C$1266,2,FALSE))</f>
        <v>NC</v>
      </c>
      <c r="U869" s="65" t="str">
        <f>IF(ISNA(VLOOKUP($A869,Sheet1!$B$3:$AH$1266,Sheet1!E$1+(Sheet1!$A$1-1)*10,FALSE))=TRUE,"---",IF(VLOOKUP($A869,Sheet1!$B$3:$AH$1266,Sheet1!E$1+(Sheet1!$A$1-1)*10,FALSE)="---","---", (ROUND(VLOOKUP($A869,Sheet1!$B$3:$AH$1266,Sheet1!E$1+(Sheet1!$A$1-1)*10,FALSE),IF(VLOOKUP($A869,Sheet1!$B$3:$AH$1266,Sheet1!E$1+(Sheet1!$A$1-1)*10,FALSE)&gt;99999,-3,IF(VLOOKUP($A869,Sheet1!$B$3:$AH$1266,Sheet1!E$1+(Sheet1!$A$1-1)*10,FALSE)&gt;9999,-2,IF(VLOOKUP($A869,Sheet1!$B$3:$AH$1266,Sheet1!E$1+(Sheet1!$A$1-1)*10,FALSE)&gt;999,-1,0)))))))</f>
        <v>---</v>
      </c>
      <c r="V869" s="65" t="str">
        <f>IF(ISNA(VLOOKUP($A869,Sheet1!$B$3:$AH$1266,Sheet1!F$1+(Sheet1!$A$1-1)*10,FALSE))=TRUE,"---",IF(VLOOKUP($A869,Sheet1!$B$3:$AH$1266,Sheet1!F$1+(Sheet1!$A$1-1)*10,FALSE)="---","---", (ROUND(VLOOKUP($A869,Sheet1!$B$3:$AH$1266,Sheet1!F$1+(Sheet1!$A$1-1)*10,FALSE),IF(VLOOKUP($A869,Sheet1!$B$3:$AH$1266,Sheet1!F$1+(Sheet1!$A$1-1)*10,FALSE)&gt;99999,-3,IF(VLOOKUP($A869,Sheet1!$B$3:$AH$1266,Sheet1!F$1+(Sheet1!$A$1-1)*10,FALSE)&gt;9999,-2,IF(VLOOKUP($A869,Sheet1!$B$3:$AH$1266,Sheet1!F$1+(Sheet1!$A$1-1)*10,FALSE)&gt;999,-1,0)))))))</f>
        <v>---</v>
      </c>
      <c r="W869" s="65" t="str">
        <f>IF(ISNA(VLOOKUP($A869,Sheet1!$B$3:$AH$1266,Sheet1!G$1+(Sheet1!$A$1-1)*10,FALSE))=TRUE,"---",IF(VLOOKUP($A869,Sheet1!$B$3:$AH$1266,Sheet1!G$1+(Sheet1!$A$1-1)*10,FALSE)="---","---", (ROUND(VLOOKUP($A869,Sheet1!$B$3:$AH$1266,Sheet1!G$1+(Sheet1!$A$1-1)*10,FALSE),IF(VLOOKUP($A869,Sheet1!$B$3:$AH$1266,Sheet1!G$1+(Sheet1!$A$1-1)*10,FALSE)&gt;99999,-3,IF(VLOOKUP($A869,Sheet1!$B$3:$AH$1266,Sheet1!G$1+(Sheet1!$A$1-1)*10,FALSE)&gt;9999,-2,IF(VLOOKUP($A869,Sheet1!$B$3:$AH$1266,Sheet1!G$1+(Sheet1!$A$1-1)*10,FALSE)&gt;999,-1,0)))))))</f>
        <v>---</v>
      </c>
      <c r="X869" s="65" t="str">
        <f>IF(ISNA(VLOOKUP($A869,Sheet1!$B$3:$AH$1266,Sheet1!H$1+(Sheet1!$A$1-1)*10,FALSE))=TRUE,"---",IF(VLOOKUP($A869,Sheet1!$B$3:$AH$1266,Sheet1!H$1+(Sheet1!$A$1-1)*10,FALSE)="---","---", (ROUND(VLOOKUP($A869,Sheet1!$B$3:$AH$1266,Sheet1!H$1+(Sheet1!$A$1-1)*10,FALSE),IF(VLOOKUP($A869,Sheet1!$B$3:$AH$1266,Sheet1!H$1+(Sheet1!$A$1-1)*10,FALSE)&gt;99999,-3,IF(VLOOKUP($A869,Sheet1!$B$3:$AH$1266,Sheet1!H$1+(Sheet1!$A$1-1)*10,FALSE)&gt;9999,-2,IF(VLOOKUP($A869,Sheet1!$B$3:$AH$1266,Sheet1!H$1+(Sheet1!$A$1-1)*10,FALSE)&gt;999,-1,0)))))))</f>
        <v>---</v>
      </c>
      <c r="Y869" s="65" t="str">
        <f>IF(ISNA(VLOOKUP($A869,Sheet1!$B$3:$AH$1266,Sheet1!I$1+(Sheet1!$A$1-1)*10,FALSE))=TRUE,"---",IF(VLOOKUP($A869,Sheet1!$B$3:$AH$1266,Sheet1!I$1+(Sheet1!$A$1-1)*10,FALSE)="---","---", (ROUND(VLOOKUP($A869,Sheet1!$B$3:$AH$1266,Sheet1!I$1+(Sheet1!$A$1-1)*10,FALSE),IF(VLOOKUP($A869,Sheet1!$B$3:$AH$1266,Sheet1!I$1+(Sheet1!$A$1-1)*10,FALSE)&gt;99999,-3,IF(VLOOKUP($A869,Sheet1!$B$3:$AH$1266,Sheet1!I$1+(Sheet1!$A$1-1)*10,FALSE)&gt;9999,-2,IF(VLOOKUP($A869,Sheet1!$B$3:$AH$1266,Sheet1!I$1+(Sheet1!$A$1-1)*10,FALSE)&gt;999,-1,0)))))))</f>
        <v>---</v>
      </c>
      <c r="Z869" s="65" t="str">
        <f>IF(ISNA(VLOOKUP($A869,Sheet1!$B$3:$AH$1266,Sheet1!J$1+(Sheet1!$A$1-1)*10,FALSE))=TRUE,"---",IF(VLOOKUP($A869,Sheet1!$B$3:$AH$1266,Sheet1!J$1+(Sheet1!$A$1-1)*10,FALSE)="---","---", (ROUND(VLOOKUP($A869,Sheet1!$B$3:$AH$1266,Sheet1!J$1+(Sheet1!$A$1-1)*10,FALSE),IF(VLOOKUP($A869,Sheet1!$B$3:$AH$1266,Sheet1!J$1+(Sheet1!$A$1-1)*10,FALSE)&gt;99999,-3,IF(VLOOKUP($A869,Sheet1!$B$3:$AH$1266,Sheet1!J$1+(Sheet1!$A$1-1)*10,FALSE)&gt;9999,-2,IF(VLOOKUP($A869,Sheet1!$B$3:$AH$1266,Sheet1!J$1+(Sheet1!$A$1-1)*10,FALSE)&gt;999,-1,0)))))))</f>
        <v>---</v>
      </c>
      <c r="AA869" s="65" t="str">
        <f>IF(ISNA(VLOOKUP($A869,Sheet1!$B$3:$AH$1266,Sheet1!K$1+(Sheet1!$A$1-1)*10,FALSE))=TRUE,"---",IF(VLOOKUP($A869,Sheet1!$B$3:$AH$1266,Sheet1!K$1+(Sheet1!$A$1-1)*10,FALSE)="---","---", (ROUND(VLOOKUP($A869,Sheet1!$B$3:$AH$1266,Sheet1!K$1+(Sheet1!$A$1-1)*10,FALSE),IF(VLOOKUP($A869,Sheet1!$B$3:$AH$1266,Sheet1!K$1+(Sheet1!$A$1-1)*10,FALSE)&gt;99999,-3,IF(VLOOKUP($A869,Sheet1!$B$3:$AH$1266,Sheet1!K$1+(Sheet1!$A$1-1)*10,FALSE)&gt;9999,-2,IF(VLOOKUP($A869,Sheet1!$B$3:$AH$1266,Sheet1!K$1+(Sheet1!$A$1-1)*10,FALSE)&gt;999,-1,0)))))))</f>
        <v>---</v>
      </c>
      <c r="AB869" s="65" t="str">
        <f>IF(ISNA(VLOOKUP($A869,Sheet1!$B$3:$AH$1266,Sheet1!L$1+(Sheet1!$A$1-1)*10,FALSE))=TRUE,"---",IF(VLOOKUP($A869,Sheet1!$B$3:$AH$1266,Sheet1!L$1+(Sheet1!$A$1-1)*10,FALSE)="---","---", (ROUND(VLOOKUP($A869,Sheet1!$B$3:$AH$1266,Sheet1!L$1+(Sheet1!$A$1-1)*10,FALSE),IF(VLOOKUP($A869,Sheet1!$B$3:$AH$1266,Sheet1!L$1+(Sheet1!$A$1-1)*10,FALSE)&gt;99999,-3,IF(VLOOKUP($A869,Sheet1!$B$3:$AH$1266,Sheet1!L$1+(Sheet1!$A$1-1)*10,FALSE)&gt;9999,-2,IF(VLOOKUP($A869,Sheet1!$B$3:$AH$1266,Sheet1!L$1+(Sheet1!$A$1-1)*10,FALSE)&gt;999,-1,0)))))))</f>
        <v>---</v>
      </c>
      <c r="AC869" s="65" t="str">
        <f>IF(ISNA(VLOOKUP($A869,Sheet1!$B$3:$AH$1266,Sheet1!M$1+(Sheet1!$A$1-1)*10,FALSE))=TRUE,"---",IF(VLOOKUP($A869,Sheet1!$B$3:$AH$1266,Sheet1!M$1+(Sheet1!$A$1-1)*10,FALSE)="---","---", (ROUND(VLOOKUP($A869,Sheet1!$B$3:$AH$1266,Sheet1!M$1+(Sheet1!$A$1-1)*10,FALSE),IF(VLOOKUP($A869,Sheet1!$B$3:$AH$1266,Sheet1!M$1+(Sheet1!$A$1-1)*10,FALSE)&gt;99999,-3,IF(VLOOKUP($A869,Sheet1!$B$3:$AH$1266,Sheet1!M$1+(Sheet1!$A$1-1)*10,FALSE)&gt;9999,-2,IF(VLOOKUP($A869,Sheet1!$B$3:$AH$1266,Sheet1!M$1+(Sheet1!$A$1-1)*10,FALSE)&gt;999,-1,0)))))))</f>
        <v>---</v>
      </c>
      <c r="AD869" s="65" t="str">
        <f>IF(ISNA(VLOOKUP($A869,Sheet1!$B$3:$AH$1266,Sheet1!N$1+(Sheet1!$A$1-1)*10,FALSE))=TRUE,"---",IF(VLOOKUP($A869,Sheet1!$B$3:$AH$1266,Sheet1!N$1+(Sheet1!$A$1-1)*10,FALSE)="---","---", (ROUND(VLOOKUP($A869,Sheet1!$B$3:$AH$1266,Sheet1!N$1+(Sheet1!$A$1-1)*10,FALSE),IF(VLOOKUP($A869,Sheet1!$B$3:$AH$1266,Sheet1!N$1+(Sheet1!$A$1-1)*10,FALSE)&gt;99999,-3,IF(VLOOKUP($A869,Sheet1!$B$3:$AH$1266,Sheet1!N$1+(Sheet1!$A$1-1)*10,FALSE)&gt;9999,-2,IF(VLOOKUP($A869,Sheet1!$B$3:$AH$1266,Sheet1!N$1+(Sheet1!$A$1-1)*10,FALSE)&gt;999,-1,0)))))))</f>
        <v>---</v>
      </c>
    </row>
    <row r="870" spans="1:30" ht="25.5" customHeight="1" x14ac:dyDescent="0.25">
      <c r="A870" s="133" t="s">
        <v>1332</v>
      </c>
      <c r="B870" s="141" t="s">
        <v>1333</v>
      </c>
      <c r="C870" s="133">
        <v>415805</v>
      </c>
      <c r="D870" s="133">
        <v>743044</v>
      </c>
      <c r="E870" s="67" t="s">
        <v>3045</v>
      </c>
      <c r="F870" s="117" t="s">
        <v>4627</v>
      </c>
      <c r="G870" s="118" t="s">
        <v>31</v>
      </c>
      <c r="H870" s="136">
        <v>0.12</v>
      </c>
      <c r="I870" s="119">
        <v>34440</v>
      </c>
      <c r="J870" s="124">
        <v>1.92</v>
      </c>
      <c r="K870" s="118" t="s">
        <v>31</v>
      </c>
      <c r="L870" s="205">
        <v>4.9000000000000004</v>
      </c>
      <c r="M870" s="123">
        <v>40.799999999999997</v>
      </c>
      <c r="N870" s="121" t="s">
        <v>4405</v>
      </c>
      <c r="O870" s="71" t="s">
        <v>4405</v>
      </c>
      <c r="P870" s="71" t="s">
        <v>4405</v>
      </c>
      <c r="Q870" s="71" t="s">
        <v>4405</v>
      </c>
      <c r="R870" s="73" t="s">
        <v>4405</v>
      </c>
      <c r="S870" s="63" t="s">
        <v>4365</v>
      </c>
      <c r="T870" s="63" t="str">
        <f>IF(ISNA(VLOOKUP(A870,Sheet1!B$3:C$1266,2,FALSE)=TRUE),"NC",VLOOKUP(A870,Sheet1!B$3:C$1266,2,FALSE))</f>
        <v>NC</v>
      </c>
      <c r="U870" s="66" t="str">
        <f>IF(ISNA(VLOOKUP($A870,Sheet1!$B$3:$AH$1266,Sheet1!E$1+(Sheet1!$A$1-1)*10,FALSE))=TRUE,"---",IF(VLOOKUP($A870,Sheet1!$B$3:$AH$1266,Sheet1!E$1+(Sheet1!$A$1-1)*10,FALSE)="---","---", (ROUND(VLOOKUP($A870,Sheet1!$B$3:$AH$1266,Sheet1!E$1+(Sheet1!$A$1-1)*10,FALSE),IF(VLOOKUP($A870,Sheet1!$B$3:$AH$1266,Sheet1!E$1+(Sheet1!$A$1-1)*10,FALSE)&gt;99999,-3,IF(VLOOKUP($A870,Sheet1!$B$3:$AH$1266,Sheet1!E$1+(Sheet1!$A$1-1)*10,FALSE)&gt;9999,-2,IF(VLOOKUP($A870,Sheet1!$B$3:$AH$1266,Sheet1!E$1+(Sheet1!$A$1-1)*10,FALSE)&gt;999,-1,0)))))))</f>
        <v>---</v>
      </c>
      <c r="V870" s="66" t="str">
        <f>IF(ISNA(VLOOKUP($A870,Sheet1!$B$3:$AH$1266,Sheet1!F$1+(Sheet1!$A$1-1)*10,FALSE))=TRUE,"---",IF(VLOOKUP($A870,Sheet1!$B$3:$AH$1266,Sheet1!F$1+(Sheet1!$A$1-1)*10,FALSE)="---","---", (ROUND(VLOOKUP($A870,Sheet1!$B$3:$AH$1266,Sheet1!F$1+(Sheet1!$A$1-1)*10,FALSE),IF(VLOOKUP($A870,Sheet1!$B$3:$AH$1266,Sheet1!F$1+(Sheet1!$A$1-1)*10,FALSE)&gt;99999,-3,IF(VLOOKUP($A870,Sheet1!$B$3:$AH$1266,Sheet1!F$1+(Sheet1!$A$1-1)*10,FALSE)&gt;9999,-2,IF(VLOOKUP($A870,Sheet1!$B$3:$AH$1266,Sheet1!F$1+(Sheet1!$A$1-1)*10,FALSE)&gt;999,-1,0)))))))</f>
        <v>---</v>
      </c>
      <c r="W870" s="66" t="str">
        <f>IF(ISNA(VLOOKUP($A870,Sheet1!$B$3:$AH$1266,Sheet1!G$1+(Sheet1!$A$1-1)*10,FALSE))=TRUE,"---",IF(VLOOKUP($A870,Sheet1!$B$3:$AH$1266,Sheet1!G$1+(Sheet1!$A$1-1)*10,FALSE)="---","---", (ROUND(VLOOKUP($A870,Sheet1!$B$3:$AH$1266,Sheet1!G$1+(Sheet1!$A$1-1)*10,FALSE),IF(VLOOKUP($A870,Sheet1!$B$3:$AH$1266,Sheet1!G$1+(Sheet1!$A$1-1)*10,FALSE)&gt;99999,-3,IF(VLOOKUP($A870,Sheet1!$B$3:$AH$1266,Sheet1!G$1+(Sheet1!$A$1-1)*10,FALSE)&gt;9999,-2,IF(VLOOKUP($A870,Sheet1!$B$3:$AH$1266,Sheet1!G$1+(Sheet1!$A$1-1)*10,FALSE)&gt;999,-1,0)))))))</f>
        <v>---</v>
      </c>
      <c r="X870" s="66" t="str">
        <f>IF(ISNA(VLOOKUP($A870,Sheet1!$B$3:$AH$1266,Sheet1!H$1+(Sheet1!$A$1-1)*10,FALSE))=TRUE,"---",IF(VLOOKUP($A870,Sheet1!$B$3:$AH$1266,Sheet1!H$1+(Sheet1!$A$1-1)*10,FALSE)="---","---", (ROUND(VLOOKUP($A870,Sheet1!$B$3:$AH$1266,Sheet1!H$1+(Sheet1!$A$1-1)*10,FALSE),IF(VLOOKUP($A870,Sheet1!$B$3:$AH$1266,Sheet1!H$1+(Sheet1!$A$1-1)*10,FALSE)&gt;99999,-3,IF(VLOOKUP($A870,Sheet1!$B$3:$AH$1266,Sheet1!H$1+(Sheet1!$A$1-1)*10,FALSE)&gt;9999,-2,IF(VLOOKUP($A870,Sheet1!$B$3:$AH$1266,Sheet1!H$1+(Sheet1!$A$1-1)*10,FALSE)&gt;999,-1,0)))))))</f>
        <v>---</v>
      </c>
      <c r="Y870" s="66" t="str">
        <f>IF(ISNA(VLOOKUP($A870,Sheet1!$B$3:$AH$1266,Sheet1!I$1+(Sheet1!$A$1-1)*10,FALSE))=TRUE,"---",IF(VLOOKUP($A870,Sheet1!$B$3:$AH$1266,Sheet1!I$1+(Sheet1!$A$1-1)*10,FALSE)="---","---", (ROUND(VLOOKUP($A870,Sheet1!$B$3:$AH$1266,Sheet1!I$1+(Sheet1!$A$1-1)*10,FALSE),IF(VLOOKUP($A870,Sheet1!$B$3:$AH$1266,Sheet1!I$1+(Sheet1!$A$1-1)*10,FALSE)&gt;99999,-3,IF(VLOOKUP($A870,Sheet1!$B$3:$AH$1266,Sheet1!I$1+(Sheet1!$A$1-1)*10,FALSE)&gt;9999,-2,IF(VLOOKUP($A870,Sheet1!$B$3:$AH$1266,Sheet1!I$1+(Sheet1!$A$1-1)*10,FALSE)&gt;999,-1,0)))))))</f>
        <v>---</v>
      </c>
      <c r="Z870" s="66" t="str">
        <f>IF(ISNA(VLOOKUP($A870,Sheet1!$B$3:$AH$1266,Sheet1!J$1+(Sheet1!$A$1-1)*10,FALSE))=TRUE,"---",IF(VLOOKUP($A870,Sheet1!$B$3:$AH$1266,Sheet1!J$1+(Sheet1!$A$1-1)*10,FALSE)="---","---", (ROUND(VLOOKUP($A870,Sheet1!$B$3:$AH$1266,Sheet1!J$1+(Sheet1!$A$1-1)*10,FALSE),IF(VLOOKUP($A870,Sheet1!$B$3:$AH$1266,Sheet1!J$1+(Sheet1!$A$1-1)*10,FALSE)&gt;99999,-3,IF(VLOOKUP($A870,Sheet1!$B$3:$AH$1266,Sheet1!J$1+(Sheet1!$A$1-1)*10,FALSE)&gt;9999,-2,IF(VLOOKUP($A870,Sheet1!$B$3:$AH$1266,Sheet1!J$1+(Sheet1!$A$1-1)*10,FALSE)&gt;999,-1,0)))))))</f>
        <v>---</v>
      </c>
      <c r="AA870" s="66" t="str">
        <f>IF(ISNA(VLOOKUP($A870,Sheet1!$B$3:$AH$1266,Sheet1!K$1+(Sheet1!$A$1-1)*10,FALSE))=TRUE,"---",IF(VLOOKUP($A870,Sheet1!$B$3:$AH$1266,Sheet1!K$1+(Sheet1!$A$1-1)*10,FALSE)="---","---", (ROUND(VLOOKUP($A870,Sheet1!$B$3:$AH$1266,Sheet1!K$1+(Sheet1!$A$1-1)*10,FALSE),IF(VLOOKUP($A870,Sheet1!$B$3:$AH$1266,Sheet1!K$1+(Sheet1!$A$1-1)*10,FALSE)&gt;99999,-3,IF(VLOOKUP($A870,Sheet1!$B$3:$AH$1266,Sheet1!K$1+(Sheet1!$A$1-1)*10,FALSE)&gt;9999,-2,IF(VLOOKUP($A870,Sheet1!$B$3:$AH$1266,Sheet1!K$1+(Sheet1!$A$1-1)*10,FALSE)&gt;999,-1,0)))))))</f>
        <v>---</v>
      </c>
      <c r="AB870" s="66" t="str">
        <f>IF(ISNA(VLOOKUP($A870,Sheet1!$B$3:$AH$1266,Sheet1!L$1+(Sheet1!$A$1-1)*10,FALSE))=TRUE,"---",IF(VLOOKUP($A870,Sheet1!$B$3:$AH$1266,Sheet1!L$1+(Sheet1!$A$1-1)*10,FALSE)="---","---", (ROUND(VLOOKUP($A870,Sheet1!$B$3:$AH$1266,Sheet1!L$1+(Sheet1!$A$1-1)*10,FALSE),IF(VLOOKUP($A870,Sheet1!$B$3:$AH$1266,Sheet1!L$1+(Sheet1!$A$1-1)*10,FALSE)&gt;99999,-3,IF(VLOOKUP($A870,Sheet1!$B$3:$AH$1266,Sheet1!L$1+(Sheet1!$A$1-1)*10,FALSE)&gt;9999,-2,IF(VLOOKUP($A870,Sheet1!$B$3:$AH$1266,Sheet1!L$1+(Sheet1!$A$1-1)*10,FALSE)&gt;999,-1,0)))))))</f>
        <v>---</v>
      </c>
      <c r="AC870" s="66" t="str">
        <f>IF(ISNA(VLOOKUP($A870,Sheet1!$B$3:$AH$1266,Sheet1!M$1+(Sheet1!$A$1-1)*10,FALSE))=TRUE,"---",IF(VLOOKUP($A870,Sheet1!$B$3:$AH$1266,Sheet1!M$1+(Sheet1!$A$1-1)*10,FALSE)="---","---", (ROUND(VLOOKUP($A870,Sheet1!$B$3:$AH$1266,Sheet1!M$1+(Sheet1!$A$1-1)*10,FALSE),IF(VLOOKUP($A870,Sheet1!$B$3:$AH$1266,Sheet1!M$1+(Sheet1!$A$1-1)*10,FALSE)&gt;99999,-3,IF(VLOOKUP($A870,Sheet1!$B$3:$AH$1266,Sheet1!M$1+(Sheet1!$A$1-1)*10,FALSE)&gt;9999,-2,IF(VLOOKUP($A870,Sheet1!$B$3:$AH$1266,Sheet1!M$1+(Sheet1!$A$1-1)*10,FALSE)&gt;999,-1,0)))))))</f>
        <v>---</v>
      </c>
      <c r="AD870" s="66" t="str">
        <f>IF(ISNA(VLOOKUP($A870,Sheet1!$B$3:$AH$1266,Sheet1!N$1+(Sheet1!$A$1-1)*10,FALSE))=TRUE,"---",IF(VLOOKUP($A870,Sheet1!$B$3:$AH$1266,Sheet1!N$1+(Sheet1!$A$1-1)*10,FALSE)="---","---", (ROUND(VLOOKUP($A870,Sheet1!$B$3:$AH$1266,Sheet1!N$1+(Sheet1!$A$1-1)*10,FALSE),IF(VLOOKUP($A870,Sheet1!$B$3:$AH$1266,Sheet1!N$1+(Sheet1!$A$1-1)*10,FALSE)&gt;99999,-3,IF(VLOOKUP($A870,Sheet1!$B$3:$AH$1266,Sheet1!N$1+(Sheet1!$A$1-1)*10,FALSE)&gt;9999,-2,IF(VLOOKUP($A870,Sheet1!$B$3:$AH$1266,Sheet1!N$1+(Sheet1!$A$1-1)*10,FALSE)&gt;999,-1,0)))))))</f>
        <v>---</v>
      </c>
    </row>
    <row r="871" spans="1:30" ht="25.5" customHeight="1" x14ac:dyDescent="0.25">
      <c r="A871" s="125" t="s">
        <v>1334</v>
      </c>
      <c r="B871" s="126" t="s">
        <v>1335</v>
      </c>
      <c r="C871" s="125">
        <v>415806</v>
      </c>
      <c r="D871" s="125">
        <v>743045</v>
      </c>
      <c r="E871" s="70" t="s">
        <v>3045</v>
      </c>
      <c r="F871" s="52" t="s">
        <v>4578</v>
      </c>
      <c r="G871" s="127" t="s">
        <v>31</v>
      </c>
      <c r="H871" s="128">
        <v>0.13</v>
      </c>
      <c r="I871" s="112">
        <v>34301</v>
      </c>
      <c r="J871" s="113">
        <v>1.9</v>
      </c>
      <c r="K871" s="114" t="s">
        <v>4405</v>
      </c>
      <c r="L871" s="115">
        <v>11</v>
      </c>
      <c r="M871" s="116">
        <v>85</v>
      </c>
      <c r="N871" s="114" t="s">
        <v>4405</v>
      </c>
      <c r="O871" s="68" t="s">
        <v>4405</v>
      </c>
      <c r="P871" s="68" t="s">
        <v>4405</v>
      </c>
      <c r="Q871" s="68" t="s">
        <v>4405</v>
      </c>
      <c r="R871" s="74" t="s">
        <v>4405</v>
      </c>
      <c r="S871" s="64" t="s">
        <v>4365</v>
      </c>
      <c r="T871" s="64" t="str">
        <f>IF(ISNA(VLOOKUP(A871,Sheet1!B$3:C$1266,2,FALSE)=TRUE),"NC",VLOOKUP(A871,Sheet1!B$3:C$1266,2,FALSE))</f>
        <v>NC</v>
      </c>
      <c r="U871" s="65" t="str">
        <f>IF(ISNA(VLOOKUP($A871,Sheet1!$B$3:$AH$1266,Sheet1!E$1+(Sheet1!$A$1-1)*10,FALSE))=TRUE,"---",IF(VLOOKUP($A871,Sheet1!$B$3:$AH$1266,Sheet1!E$1+(Sheet1!$A$1-1)*10,FALSE)="---","---", (ROUND(VLOOKUP($A871,Sheet1!$B$3:$AH$1266,Sheet1!E$1+(Sheet1!$A$1-1)*10,FALSE),IF(VLOOKUP($A871,Sheet1!$B$3:$AH$1266,Sheet1!E$1+(Sheet1!$A$1-1)*10,FALSE)&gt;99999,-3,IF(VLOOKUP($A871,Sheet1!$B$3:$AH$1266,Sheet1!E$1+(Sheet1!$A$1-1)*10,FALSE)&gt;9999,-2,IF(VLOOKUP($A871,Sheet1!$B$3:$AH$1266,Sheet1!E$1+(Sheet1!$A$1-1)*10,FALSE)&gt;999,-1,0)))))))</f>
        <v>---</v>
      </c>
      <c r="V871" s="65" t="str">
        <f>IF(ISNA(VLOOKUP($A871,Sheet1!$B$3:$AH$1266,Sheet1!F$1+(Sheet1!$A$1-1)*10,FALSE))=TRUE,"---",IF(VLOOKUP($A871,Sheet1!$B$3:$AH$1266,Sheet1!F$1+(Sheet1!$A$1-1)*10,FALSE)="---","---", (ROUND(VLOOKUP($A871,Sheet1!$B$3:$AH$1266,Sheet1!F$1+(Sheet1!$A$1-1)*10,FALSE),IF(VLOOKUP($A871,Sheet1!$B$3:$AH$1266,Sheet1!F$1+(Sheet1!$A$1-1)*10,FALSE)&gt;99999,-3,IF(VLOOKUP($A871,Sheet1!$B$3:$AH$1266,Sheet1!F$1+(Sheet1!$A$1-1)*10,FALSE)&gt;9999,-2,IF(VLOOKUP($A871,Sheet1!$B$3:$AH$1266,Sheet1!F$1+(Sheet1!$A$1-1)*10,FALSE)&gt;999,-1,0)))))))</f>
        <v>---</v>
      </c>
      <c r="W871" s="65" t="str">
        <f>IF(ISNA(VLOOKUP($A871,Sheet1!$B$3:$AH$1266,Sheet1!G$1+(Sheet1!$A$1-1)*10,FALSE))=TRUE,"---",IF(VLOOKUP($A871,Sheet1!$B$3:$AH$1266,Sheet1!G$1+(Sheet1!$A$1-1)*10,FALSE)="---","---", (ROUND(VLOOKUP($A871,Sheet1!$B$3:$AH$1266,Sheet1!G$1+(Sheet1!$A$1-1)*10,FALSE),IF(VLOOKUP($A871,Sheet1!$B$3:$AH$1266,Sheet1!G$1+(Sheet1!$A$1-1)*10,FALSE)&gt;99999,-3,IF(VLOOKUP($A871,Sheet1!$B$3:$AH$1266,Sheet1!G$1+(Sheet1!$A$1-1)*10,FALSE)&gt;9999,-2,IF(VLOOKUP($A871,Sheet1!$B$3:$AH$1266,Sheet1!G$1+(Sheet1!$A$1-1)*10,FALSE)&gt;999,-1,0)))))))</f>
        <v>---</v>
      </c>
      <c r="X871" s="65" t="str">
        <f>IF(ISNA(VLOOKUP($A871,Sheet1!$B$3:$AH$1266,Sheet1!H$1+(Sheet1!$A$1-1)*10,FALSE))=TRUE,"---",IF(VLOOKUP($A871,Sheet1!$B$3:$AH$1266,Sheet1!H$1+(Sheet1!$A$1-1)*10,FALSE)="---","---", (ROUND(VLOOKUP($A871,Sheet1!$B$3:$AH$1266,Sheet1!H$1+(Sheet1!$A$1-1)*10,FALSE),IF(VLOOKUP($A871,Sheet1!$B$3:$AH$1266,Sheet1!H$1+(Sheet1!$A$1-1)*10,FALSE)&gt;99999,-3,IF(VLOOKUP($A871,Sheet1!$B$3:$AH$1266,Sheet1!H$1+(Sheet1!$A$1-1)*10,FALSE)&gt;9999,-2,IF(VLOOKUP($A871,Sheet1!$B$3:$AH$1266,Sheet1!H$1+(Sheet1!$A$1-1)*10,FALSE)&gt;999,-1,0)))))))</f>
        <v>---</v>
      </c>
      <c r="Y871" s="65" t="str">
        <f>IF(ISNA(VLOOKUP($A871,Sheet1!$B$3:$AH$1266,Sheet1!I$1+(Sheet1!$A$1-1)*10,FALSE))=TRUE,"---",IF(VLOOKUP($A871,Sheet1!$B$3:$AH$1266,Sheet1!I$1+(Sheet1!$A$1-1)*10,FALSE)="---","---", (ROUND(VLOOKUP($A871,Sheet1!$B$3:$AH$1266,Sheet1!I$1+(Sheet1!$A$1-1)*10,FALSE),IF(VLOOKUP($A871,Sheet1!$B$3:$AH$1266,Sheet1!I$1+(Sheet1!$A$1-1)*10,FALSE)&gt;99999,-3,IF(VLOOKUP($A871,Sheet1!$B$3:$AH$1266,Sheet1!I$1+(Sheet1!$A$1-1)*10,FALSE)&gt;9999,-2,IF(VLOOKUP($A871,Sheet1!$B$3:$AH$1266,Sheet1!I$1+(Sheet1!$A$1-1)*10,FALSE)&gt;999,-1,0)))))))</f>
        <v>---</v>
      </c>
      <c r="Z871" s="65" t="str">
        <f>IF(ISNA(VLOOKUP($A871,Sheet1!$B$3:$AH$1266,Sheet1!J$1+(Sheet1!$A$1-1)*10,FALSE))=TRUE,"---",IF(VLOOKUP($A871,Sheet1!$B$3:$AH$1266,Sheet1!J$1+(Sheet1!$A$1-1)*10,FALSE)="---","---", (ROUND(VLOOKUP($A871,Sheet1!$B$3:$AH$1266,Sheet1!J$1+(Sheet1!$A$1-1)*10,FALSE),IF(VLOOKUP($A871,Sheet1!$B$3:$AH$1266,Sheet1!J$1+(Sheet1!$A$1-1)*10,FALSE)&gt;99999,-3,IF(VLOOKUP($A871,Sheet1!$B$3:$AH$1266,Sheet1!J$1+(Sheet1!$A$1-1)*10,FALSE)&gt;9999,-2,IF(VLOOKUP($A871,Sheet1!$B$3:$AH$1266,Sheet1!J$1+(Sheet1!$A$1-1)*10,FALSE)&gt;999,-1,0)))))))</f>
        <v>---</v>
      </c>
      <c r="AA871" s="65" t="str">
        <f>IF(ISNA(VLOOKUP($A871,Sheet1!$B$3:$AH$1266,Sheet1!K$1+(Sheet1!$A$1-1)*10,FALSE))=TRUE,"---",IF(VLOOKUP($A871,Sheet1!$B$3:$AH$1266,Sheet1!K$1+(Sheet1!$A$1-1)*10,FALSE)="---","---", (ROUND(VLOOKUP($A871,Sheet1!$B$3:$AH$1266,Sheet1!K$1+(Sheet1!$A$1-1)*10,FALSE),IF(VLOOKUP($A871,Sheet1!$B$3:$AH$1266,Sheet1!K$1+(Sheet1!$A$1-1)*10,FALSE)&gt;99999,-3,IF(VLOOKUP($A871,Sheet1!$B$3:$AH$1266,Sheet1!K$1+(Sheet1!$A$1-1)*10,FALSE)&gt;9999,-2,IF(VLOOKUP($A871,Sheet1!$B$3:$AH$1266,Sheet1!K$1+(Sheet1!$A$1-1)*10,FALSE)&gt;999,-1,0)))))))</f>
        <v>---</v>
      </c>
      <c r="AB871" s="65" t="str">
        <f>IF(ISNA(VLOOKUP($A871,Sheet1!$B$3:$AH$1266,Sheet1!L$1+(Sheet1!$A$1-1)*10,FALSE))=TRUE,"---",IF(VLOOKUP($A871,Sheet1!$B$3:$AH$1266,Sheet1!L$1+(Sheet1!$A$1-1)*10,FALSE)="---","---", (ROUND(VLOOKUP($A871,Sheet1!$B$3:$AH$1266,Sheet1!L$1+(Sheet1!$A$1-1)*10,FALSE),IF(VLOOKUP($A871,Sheet1!$B$3:$AH$1266,Sheet1!L$1+(Sheet1!$A$1-1)*10,FALSE)&gt;99999,-3,IF(VLOOKUP($A871,Sheet1!$B$3:$AH$1266,Sheet1!L$1+(Sheet1!$A$1-1)*10,FALSE)&gt;9999,-2,IF(VLOOKUP($A871,Sheet1!$B$3:$AH$1266,Sheet1!L$1+(Sheet1!$A$1-1)*10,FALSE)&gt;999,-1,0)))))))</f>
        <v>---</v>
      </c>
      <c r="AC871" s="65" t="str">
        <f>IF(ISNA(VLOOKUP($A871,Sheet1!$B$3:$AH$1266,Sheet1!M$1+(Sheet1!$A$1-1)*10,FALSE))=TRUE,"---",IF(VLOOKUP($A871,Sheet1!$B$3:$AH$1266,Sheet1!M$1+(Sheet1!$A$1-1)*10,FALSE)="---","---", (ROUND(VLOOKUP($A871,Sheet1!$B$3:$AH$1266,Sheet1!M$1+(Sheet1!$A$1-1)*10,FALSE),IF(VLOOKUP($A871,Sheet1!$B$3:$AH$1266,Sheet1!M$1+(Sheet1!$A$1-1)*10,FALSE)&gt;99999,-3,IF(VLOOKUP($A871,Sheet1!$B$3:$AH$1266,Sheet1!M$1+(Sheet1!$A$1-1)*10,FALSE)&gt;9999,-2,IF(VLOOKUP($A871,Sheet1!$B$3:$AH$1266,Sheet1!M$1+(Sheet1!$A$1-1)*10,FALSE)&gt;999,-1,0)))))))</f>
        <v>---</v>
      </c>
      <c r="AD871" s="65" t="str">
        <f>IF(ISNA(VLOOKUP($A871,Sheet1!$B$3:$AH$1266,Sheet1!N$1+(Sheet1!$A$1-1)*10,FALSE))=TRUE,"---",IF(VLOOKUP($A871,Sheet1!$B$3:$AH$1266,Sheet1!N$1+(Sheet1!$A$1-1)*10,FALSE)="---","---", (ROUND(VLOOKUP($A871,Sheet1!$B$3:$AH$1266,Sheet1!N$1+(Sheet1!$A$1-1)*10,FALSE),IF(VLOOKUP($A871,Sheet1!$B$3:$AH$1266,Sheet1!N$1+(Sheet1!$A$1-1)*10,FALSE)&gt;99999,-3,IF(VLOOKUP($A871,Sheet1!$B$3:$AH$1266,Sheet1!N$1+(Sheet1!$A$1-1)*10,FALSE)&gt;9999,-2,IF(VLOOKUP($A871,Sheet1!$B$3:$AH$1266,Sheet1!N$1+(Sheet1!$A$1-1)*10,FALSE)&gt;999,-1,0)))))))</f>
        <v>---</v>
      </c>
    </row>
    <row r="872" spans="1:30" ht="25.5" customHeight="1" x14ac:dyDescent="0.25">
      <c r="A872" s="304" t="s">
        <v>1336</v>
      </c>
      <c r="B872" s="393" t="s">
        <v>1337</v>
      </c>
      <c r="C872" s="304">
        <v>415807</v>
      </c>
      <c r="D872" s="304">
        <v>743044</v>
      </c>
      <c r="E872" s="305" t="s">
        <v>3045</v>
      </c>
      <c r="F872" s="345" t="s">
        <v>4627</v>
      </c>
      <c r="G872" s="351" t="s">
        <v>31</v>
      </c>
      <c r="H872" s="348">
        <v>0.13</v>
      </c>
      <c r="I872" s="119">
        <v>34604</v>
      </c>
      <c r="J872" s="124">
        <v>1.57</v>
      </c>
      <c r="K872" s="118" t="s">
        <v>20</v>
      </c>
      <c r="L872" s="205">
        <v>0.6</v>
      </c>
      <c r="M872" s="123">
        <v>4.62</v>
      </c>
      <c r="N872" s="121" t="s">
        <v>4405</v>
      </c>
      <c r="O872" s="71" t="s">
        <v>4405</v>
      </c>
      <c r="P872" s="71" t="s">
        <v>4405</v>
      </c>
      <c r="Q872" s="71" t="s">
        <v>4405</v>
      </c>
      <c r="R872" s="73" t="s">
        <v>4405</v>
      </c>
      <c r="S872" s="357" t="s">
        <v>4365</v>
      </c>
      <c r="T872" s="357" t="str">
        <f>IF(ISNA(VLOOKUP(A872,Sheet1!B$3:C$1266,2,FALSE)=TRUE),"NC",VLOOKUP(A872,Sheet1!B$3:C$1266,2,FALSE))</f>
        <v>NC</v>
      </c>
      <c r="U872" s="385" t="str">
        <f>IF(ISNA(VLOOKUP($A872,Sheet1!$B$3:$AH$1266,Sheet1!E$1+(Sheet1!$A$1-1)*10,FALSE))=TRUE,"---",IF(VLOOKUP($A872,Sheet1!$B$3:$AH$1266,Sheet1!E$1+(Sheet1!$A$1-1)*10,FALSE)="---","---", (ROUND(VLOOKUP($A872,Sheet1!$B$3:$AH$1266,Sheet1!E$1+(Sheet1!$A$1-1)*10,FALSE),IF(VLOOKUP($A872,Sheet1!$B$3:$AH$1266,Sheet1!E$1+(Sheet1!$A$1-1)*10,FALSE)&gt;99999,-3,IF(VLOOKUP($A872,Sheet1!$B$3:$AH$1266,Sheet1!E$1+(Sheet1!$A$1-1)*10,FALSE)&gt;9999,-2,IF(VLOOKUP($A872,Sheet1!$B$3:$AH$1266,Sheet1!E$1+(Sheet1!$A$1-1)*10,FALSE)&gt;999,-1,0)))))))</f>
        <v>---</v>
      </c>
      <c r="V872" s="385" t="str">
        <f>IF(ISNA(VLOOKUP($A872,Sheet1!$B$3:$AH$1266,Sheet1!F$1+(Sheet1!$A$1-1)*10,FALSE))=TRUE,"---",IF(VLOOKUP($A872,Sheet1!$B$3:$AH$1266,Sheet1!F$1+(Sheet1!$A$1-1)*10,FALSE)="---","---", (ROUND(VLOOKUP($A872,Sheet1!$B$3:$AH$1266,Sheet1!F$1+(Sheet1!$A$1-1)*10,FALSE),IF(VLOOKUP($A872,Sheet1!$B$3:$AH$1266,Sheet1!F$1+(Sheet1!$A$1-1)*10,FALSE)&gt;99999,-3,IF(VLOOKUP($A872,Sheet1!$B$3:$AH$1266,Sheet1!F$1+(Sheet1!$A$1-1)*10,FALSE)&gt;9999,-2,IF(VLOOKUP($A872,Sheet1!$B$3:$AH$1266,Sheet1!F$1+(Sheet1!$A$1-1)*10,FALSE)&gt;999,-1,0)))))))</f>
        <v>---</v>
      </c>
      <c r="W872" s="385" t="str">
        <f>IF(ISNA(VLOOKUP($A872,Sheet1!$B$3:$AH$1266,Sheet1!G$1+(Sheet1!$A$1-1)*10,FALSE))=TRUE,"---",IF(VLOOKUP($A872,Sheet1!$B$3:$AH$1266,Sheet1!G$1+(Sheet1!$A$1-1)*10,FALSE)="---","---", (ROUND(VLOOKUP($A872,Sheet1!$B$3:$AH$1266,Sheet1!G$1+(Sheet1!$A$1-1)*10,FALSE),IF(VLOOKUP($A872,Sheet1!$B$3:$AH$1266,Sheet1!G$1+(Sheet1!$A$1-1)*10,FALSE)&gt;99999,-3,IF(VLOOKUP($A872,Sheet1!$B$3:$AH$1266,Sheet1!G$1+(Sheet1!$A$1-1)*10,FALSE)&gt;9999,-2,IF(VLOOKUP($A872,Sheet1!$B$3:$AH$1266,Sheet1!G$1+(Sheet1!$A$1-1)*10,FALSE)&gt;999,-1,0)))))))</f>
        <v>---</v>
      </c>
      <c r="X872" s="385" t="str">
        <f>IF(ISNA(VLOOKUP($A872,Sheet1!$B$3:$AH$1266,Sheet1!H$1+(Sheet1!$A$1-1)*10,FALSE))=TRUE,"---",IF(VLOOKUP($A872,Sheet1!$B$3:$AH$1266,Sheet1!H$1+(Sheet1!$A$1-1)*10,FALSE)="---","---", (ROUND(VLOOKUP($A872,Sheet1!$B$3:$AH$1266,Sheet1!H$1+(Sheet1!$A$1-1)*10,FALSE),IF(VLOOKUP($A872,Sheet1!$B$3:$AH$1266,Sheet1!H$1+(Sheet1!$A$1-1)*10,FALSE)&gt;99999,-3,IF(VLOOKUP($A872,Sheet1!$B$3:$AH$1266,Sheet1!H$1+(Sheet1!$A$1-1)*10,FALSE)&gt;9999,-2,IF(VLOOKUP($A872,Sheet1!$B$3:$AH$1266,Sheet1!H$1+(Sheet1!$A$1-1)*10,FALSE)&gt;999,-1,0)))))))</f>
        <v>---</v>
      </c>
      <c r="Y872" s="385" t="str">
        <f>IF(ISNA(VLOOKUP($A872,Sheet1!$B$3:$AH$1266,Sheet1!I$1+(Sheet1!$A$1-1)*10,FALSE))=TRUE,"---",IF(VLOOKUP($A872,Sheet1!$B$3:$AH$1266,Sheet1!I$1+(Sheet1!$A$1-1)*10,FALSE)="---","---", (ROUND(VLOOKUP($A872,Sheet1!$B$3:$AH$1266,Sheet1!I$1+(Sheet1!$A$1-1)*10,FALSE),IF(VLOOKUP($A872,Sheet1!$B$3:$AH$1266,Sheet1!I$1+(Sheet1!$A$1-1)*10,FALSE)&gt;99999,-3,IF(VLOOKUP($A872,Sheet1!$B$3:$AH$1266,Sheet1!I$1+(Sheet1!$A$1-1)*10,FALSE)&gt;9999,-2,IF(VLOOKUP($A872,Sheet1!$B$3:$AH$1266,Sheet1!I$1+(Sheet1!$A$1-1)*10,FALSE)&gt;999,-1,0)))))))</f>
        <v>---</v>
      </c>
      <c r="Z872" s="385" t="str">
        <f>IF(ISNA(VLOOKUP($A872,Sheet1!$B$3:$AH$1266,Sheet1!J$1+(Sheet1!$A$1-1)*10,FALSE))=TRUE,"---",IF(VLOOKUP($A872,Sheet1!$B$3:$AH$1266,Sheet1!J$1+(Sheet1!$A$1-1)*10,FALSE)="---","---", (ROUND(VLOOKUP($A872,Sheet1!$B$3:$AH$1266,Sheet1!J$1+(Sheet1!$A$1-1)*10,FALSE),IF(VLOOKUP($A872,Sheet1!$B$3:$AH$1266,Sheet1!J$1+(Sheet1!$A$1-1)*10,FALSE)&gt;99999,-3,IF(VLOOKUP($A872,Sheet1!$B$3:$AH$1266,Sheet1!J$1+(Sheet1!$A$1-1)*10,FALSE)&gt;9999,-2,IF(VLOOKUP($A872,Sheet1!$B$3:$AH$1266,Sheet1!J$1+(Sheet1!$A$1-1)*10,FALSE)&gt;999,-1,0)))))))</f>
        <v>---</v>
      </c>
      <c r="AA872" s="385" t="str">
        <f>IF(ISNA(VLOOKUP($A872,Sheet1!$B$3:$AH$1266,Sheet1!K$1+(Sheet1!$A$1-1)*10,FALSE))=TRUE,"---",IF(VLOOKUP($A872,Sheet1!$B$3:$AH$1266,Sheet1!K$1+(Sheet1!$A$1-1)*10,FALSE)="---","---", (ROUND(VLOOKUP($A872,Sheet1!$B$3:$AH$1266,Sheet1!K$1+(Sheet1!$A$1-1)*10,FALSE),IF(VLOOKUP($A872,Sheet1!$B$3:$AH$1266,Sheet1!K$1+(Sheet1!$A$1-1)*10,FALSE)&gt;99999,-3,IF(VLOOKUP($A872,Sheet1!$B$3:$AH$1266,Sheet1!K$1+(Sheet1!$A$1-1)*10,FALSE)&gt;9999,-2,IF(VLOOKUP($A872,Sheet1!$B$3:$AH$1266,Sheet1!K$1+(Sheet1!$A$1-1)*10,FALSE)&gt;999,-1,0)))))))</f>
        <v>---</v>
      </c>
      <c r="AB872" s="385" t="str">
        <f>IF(ISNA(VLOOKUP($A872,Sheet1!$B$3:$AH$1266,Sheet1!L$1+(Sheet1!$A$1-1)*10,FALSE))=TRUE,"---",IF(VLOOKUP($A872,Sheet1!$B$3:$AH$1266,Sheet1!L$1+(Sheet1!$A$1-1)*10,FALSE)="---","---", (ROUND(VLOOKUP($A872,Sheet1!$B$3:$AH$1266,Sheet1!L$1+(Sheet1!$A$1-1)*10,FALSE),IF(VLOOKUP($A872,Sheet1!$B$3:$AH$1266,Sheet1!L$1+(Sheet1!$A$1-1)*10,FALSE)&gt;99999,-3,IF(VLOOKUP($A872,Sheet1!$B$3:$AH$1266,Sheet1!L$1+(Sheet1!$A$1-1)*10,FALSE)&gt;9999,-2,IF(VLOOKUP($A872,Sheet1!$B$3:$AH$1266,Sheet1!L$1+(Sheet1!$A$1-1)*10,FALSE)&gt;999,-1,0)))))))</f>
        <v>---</v>
      </c>
      <c r="AC872" s="385" t="str">
        <f>IF(ISNA(VLOOKUP($A872,Sheet1!$B$3:$AH$1266,Sheet1!M$1+(Sheet1!$A$1-1)*10,FALSE))=TRUE,"---",IF(VLOOKUP($A872,Sheet1!$B$3:$AH$1266,Sheet1!M$1+(Sheet1!$A$1-1)*10,FALSE)="---","---", (ROUND(VLOOKUP($A872,Sheet1!$B$3:$AH$1266,Sheet1!M$1+(Sheet1!$A$1-1)*10,FALSE),IF(VLOOKUP($A872,Sheet1!$B$3:$AH$1266,Sheet1!M$1+(Sheet1!$A$1-1)*10,FALSE)&gt;99999,-3,IF(VLOOKUP($A872,Sheet1!$B$3:$AH$1266,Sheet1!M$1+(Sheet1!$A$1-1)*10,FALSE)&gt;9999,-2,IF(VLOOKUP($A872,Sheet1!$B$3:$AH$1266,Sheet1!M$1+(Sheet1!$A$1-1)*10,FALSE)&gt;999,-1,0)))))))</f>
        <v>---</v>
      </c>
      <c r="AD872" s="385" t="str">
        <f>IF(ISNA(VLOOKUP($A872,Sheet1!$B$3:$AH$1266,Sheet1!N$1+(Sheet1!$A$1-1)*10,FALSE))=TRUE,"---",IF(VLOOKUP($A872,Sheet1!$B$3:$AH$1266,Sheet1!N$1+(Sheet1!$A$1-1)*10,FALSE)="---","---", (ROUND(VLOOKUP($A872,Sheet1!$B$3:$AH$1266,Sheet1!N$1+(Sheet1!$A$1-1)*10,FALSE),IF(VLOOKUP($A872,Sheet1!$B$3:$AH$1266,Sheet1!N$1+(Sheet1!$A$1-1)*10,FALSE)&gt;99999,-3,IF(VLOOKUP($A872,Sheet1!$B$3:$AH$1266,Sheet1!N$1+(Sheet1!$A$1-1)*10,FALSE)&gt;9999,-2,IF(VLOOKUP($A872,Sheet1!$B$3:$AH$1266,Sheet1!N$1+(Sheet1!$A$1-1)*10,FALSE)&gt;999,-1,0)))))))</f>
        <v>---</v>
      </c>
    </row>
    <row r="873" spans="1:30" ht="25.5" customHeight="1" x14ac:dyDescent="0.25">
      <c r="A873" s="304"/>
      <c r="B873" s="346"/>
      <c r="C873" s="304"/>
      <c r="D873" s="304"/>
      <c r="E873" s="305" t="e">
        <v>#N/A</v>
      </c>
      <c r="F873" s="346"/>
      <c r="G873" s="352"/>
      <c r="H873" s="348"/>
      <c r="I873" s="119">
        <v>34743</v>
      </c>
      <c r="J873" s="124">
        <v>1.68</v>
      </c>
      <c r="K873" s="118" t="s">
        <v>28</v>
      </c>
      <c r="L873" s="129" t="s">
        <v>4405</v>
      </c>
      <c r="M873" s="130" t="s">
        <v>4405</v>
      </c>
      <c r="N873" s="118" t="s">
        <v>75</v>
      </c>
      <c r="O873" s="71" t="s">
        <v>4405</v>
      </c>
      <c r="P873" s="71" t="s">
        <v>4405</v>
      </c>
      <c r="Q873" s="71" t="s">
        <v>4405</v>
      </c>
      <c r="R873" s="73" t="s">
        <v>4405</v>
      </c>
      <c r="S873" s="357" t="e">
        <v>#N/A</v>
      </c>
      <c r="T873" s="357" t="str">
        <f>IF(ISNA(VLOOKUP(A873,Sheet1!B$3:C$1266,2,FALSE)=TRUE),"ND",VLOOKUP(A873,Sheet1!B$3:C$1266,2,FALSE))</f>
        <v>ND</v>
      </c>
      <c r="U873" s="385" t="str">
        <f>IF(ISNA(VLOOKUP($A873,Sheet1!$B$3:$AH$1266,Sheet1!E$1+(Sheet1!$A$1-1)*10,FALSE))=TRUE,"---",IF(VLOOKUP($A873,Sheet1!$B$3:$AH$1266,Sheet1!E$1+(Sheet1!$A$1-1)*10,FALSE)="---","---", (ROUND(VLOOKUP($A873,Sheet1!$B$3:$AH$1266,Sheet1!E$1+(Sheet1!$A$1-1)*10,FALSE),IF(VLOOKUP($A873,Sheet1!$B$3:$AH$1266,Sheet1!E$1+(Sheet1!$A$1-1)*10,FALSE)&gt;99999,-3,IF(VLOOKUP($A873,Sheet1!$B$3:$AH$1266,Sheet1!E$1+(Sheet1!$A$1-1)*10,FALSE)&gt;9999,-2,IF(VLOOKUP($A873,Sheet1!$B$3:$AH$1266,Sheet1!E$1+(Sheet1!$A$1-1)*10,FALSE)&gt;999,-1,0)))))))</f>
        <v>---</v>
      </c>
      <c r="V873" s="385" t="str">
        <f>IF(ISNA(VLOOKUP($A873,Sheet1!$B$3:$AH$1266,Sheet1!F$1+(Sheet1!$A$1-1)*10,FALSE))=TRUE,"---",IF(VLOOKUP($A873,Sheet1!$B$3:$AH$1266,Sheet1!F$1+(Sheet1!$A$1-1)*10,FALSE)="---","---", (ROUND(VLOOKUP($A873,Sheet1!$B$3:$AH$1266,Sheet1!F$1+(Sheet1!$A$1-1)*10,FALSE),IF(VLOOKUP($A873,Sheet1!$B$3:$AH$1266,Sheet1!F$1+(Sheet1!$A$1-1)*10,FALSE)&gt;99999,-3,IF(VLOOKUP($A873,Sheet1!$B$3:$AH$1266,Sheet1!F$1+(Sheet1!$A$1-1)*10,FALSE)&gt;9999,-2,IF(VLOOKUP($A873,Sheet1!$B$3:$AH$1266,Sheet1!F$1+(Sheet1!$A$1-1)*10,FALSE)&gt;999,-1,0)))))))</f>
        <v>---</v>
      </c>
      <c r="W873" s="385" t="str">
        <f>IF(ISNA(VLOOKUP($A873,Sheet1!$B$3:$AH$1266,Sheet1!G$1+(Sheet1!$A$1-1)*10,FALSE))=TRUE,"---",IF(VLOOKUP($A873,Sheet1!$B$3:$AH$1266,Sheet1!G$1+(Sheet1!$A$1-1)*10,FALSE)="---","---", (ROUND(VLOOKUP($A873,Sheet1!$B$3:$AH$1266,Sheet1!G$1+(Sheet1!$A$1-1)*10,FALSE),IF(VLOOKUP($A873,Sheet1!$B$3:$AH$1266,Sheet1!G$1+(Sheet1!$A$1-1)*10,FALSE)&gt;99999,-3,IF(VLOOKUP($A873,Sheet1!$B$3:$AH$1266,Sheet1!G$1+(Sheet1!$A$1-1)*10,FALSE)&gt;9999,-2,IF(VLOOKUP($A873,Sheet1!$B$3:$AH$1266,Sheet1!G$1+(Sheet1!$A$1-1)*10,FALSE)&gt;999,-1,0)))))))</f>
        <v>---</v>
      </c>
      <c r="X873" s="385" t="str">
        <f>IF(ISNA(VLOOKUP($A873,Sheet1!$B$3:$AH$1266,Sheet1!H$1+(Sheet1!$A$1-1)*10,FALSE))=TRUE,"---",IF(VLOOKUP($A873,Sheet1!$B$3:$AH$1266,Sheet1!H$1+(Sheet1!$A$1-1)*10,FALSE)="---","---", (ROUND(VLOOKUP($A873,Sheet1!$B$3:$AH$1266,Sheet1!H$1+(Sheet1!$A$1-1)*10,FALSE),IF(VLOOKUP($A873,Sheet1!$B$3:$AH$1266,Sheet1!H$1+(Sheet1!$A$1-1)*10,FALSE)&gt;99999,-3,IF(VLOOKUP($A873,Sheet1!$B$3:$AH$1266,Sheet1!H$1+(Sheet1!$A$1-1)*10,FALSE)&gt;9999,-2,IF(VLOOKUP($A873,Sheet1!$B$3:$AH$1266,Sheet1!H$1+(Sheet1!$A$1-1)*10,FALSE)&gt;999,-1,0)))))))</f>
        <v>---</v>
      </c>
      <c r="Y873" s="385" t="str">
        <f>IF(ISNA(VLOOKUP($A873,Sheet1!$B$3:$AH$1266,Sheet1!I$1+(Sheet1!$A$1-1)*10,FALSE))=TRUE,"---",IF(VLOOKUP($A873,Sheet1!$B$3:$AH$1266,Sheet1!I$1+(Sheet1!$A$1-1)*10,FALSE)="---","---", (ROUND(VLOOKUP($A873,Sheet1!$B$3:$AH$1266,Sheet1!I$1+(Sheet1!$A$1-1)*10,FALSE),IF(VLOOKUP($A873,Sheet1!$B$3:$AH$1266,Sheet1!I$1+(Sheet1!$A$1-1)*10,FALSE)&gt;99999,-3,IF(VLOOKUP($A873,Sheet1!$B$3:$AH$1266,Sheet1!I$1+(Sheet1!$A$1-1)*10,FALSE)&gt;9999,-2,IF(VLOOKUP($A873,Sheet1!$B$3:$AH$1266,Sheet1!I$1+(Sheet1!$A$1-1)*10,FALSE)&gt;999,-1,0)))))))</f>
        <v>---</v>
      </c>
      <c r="Z873" s="385" t="str">
        <f>IF(ISNA(VLOOKUP($A873,Sheet1!$B$3:$AH$1266,Sheet1!J$1+(Sheet1!$A$1-1)*10,FALSE))=TRUE,"---",IF(VLOOKUP($A873,Sheet1!$B$3:$AH$1266,Sheet1!J$1+(Sheet1!$A$1-1)*10,FALSE)="---","---", (ROUND(VLOOKUP($A873,Sheet1!$B$3:$AH$1266,Sheet1!J$1+(Sheet1!$A$1-1)*10,FALSE),IF(VLOOKUP($A873,Sheet1!$B$3:$AH$1266,Sheet1!J$1+(Sheet1!$A$1-1)*10,FALSE)&gt;99999,-3,IF(VLOOKUP($A873,Sheet1!$B$3:$AH$1266,Sheet1!J$1+(Sheet1!$A$1-1)*10,FALSE)&gt;9999,-2,IF(VLOOKUP($A873,Sheet1!$B$3:$AH$1266,Sheet1!J$1+(Sheet1!$A$1-1)*10,FALSE)&gt;999,-1,0)))))))</f>
        <v>---</v>
      </c>
      <c r="AA873" s="385" t="str">
        <f>IF(ISNA(VLOOKUP($A873,Sheet1!$B$3:$AH$1266,Sheet1!K$1+(Sheet1!$A$1-1)*10,FALSE))=TRUE,"---",IF(VLOOKUP($A873,Sheet1!$B$3:$AH$1266,Sheet1!K$1+(Sheet1!$A$1-1)*10,FALSE)="---","---", (ROUND(VLOOKUP($A873,Sheet1!$B$3:$AH$1266,Sheet1!K$1+(Sheet1!$A$1-1)*10,FALSE),IF(VLOOKUP($A873,Sheet1!$B$3:$AH$1266,Sheet1!K$1+(Sheet1!$A$1-1)*10,FALSE)&gt;99999,-3,IF(VLOOKUP($A873,Sheet1!$B$3:$AH$1266,Sheet1!K$1+(Sheet1!$A$1-1)*10,FALSE)&gt;9999,-2,IF(VLOOKUP($A873,Sheet1!$B$3:$AH$1266,Sheet1!K$1+(Sheet1!$A$1-1)*10,FALSE)&gt;999,-1,0)))))))</f>
        <v>---</v>
      </c>
      <c r="AB873" s="385" t="str">
        <f>IF(ISNA(VLOOKUP($A873,Sheet1!$B$3:$AH$1266,Sheet1!L$1+(Sheet1!$A$1-1)*10,FALSE))=TRUE,"---",IF(VLOOKUP($A873,Sheet1!$B$3:$AH$1266,Sheet1!L$1+(Sheet1!$A$1-1)*10,FALSE)="---","---", (ROUND(VLOOKUP($A873,Sheet1!$B$3:$AH$1266,Sheet1!L$1+(Sheet1!$A$1-1)*10,FALSE),IF(VLOOKUP($A873,Sheet1!$B$3:$AH$1266,Sheet1!L$1+(Sheet1!$A$1-1)*10,FALSE)&gt;99999,-3,IF(VLOOKUP($A873,Sheet1!$B$3:$AH$1266,Sheet1!L$1+(Sheet1!$A$1-1)*10,FALSE)&gt;9999,-2,IF(VLOOKUP($A873,Sheet1!$B$3:$AH$1266,Sheet1!L$1+(Sheet1!$A$1-1)*10,FALSE)&gt;999,-1,0)))))))</f>
        <v>---</v>
      </c>
      <c r="AC873" s="385" t="str">
        <f>IF(ISNA(VLOOKUP($A873,Sheet1!$B$3:$AH$1266,Sheet1!M$1+(Sheet1!$A$1-1)*10,FALSE))=TRUE,"---",IF(VLOOKUP($A873,Sheet1!$B$3:$AH$1266,Sheet1!M$1+(Sheet1!$A$1-1)*10,FALSE)="---","---", (ROUND(VLOOKUP($A873,Sheet1!$B$3:$AH$1266,Sheet1!M$1+(Sheet1!$A$1-1)*10,FALSE),IF(VLOOKUP($A873,Sheet1!$B$3:$AH$1266,Sheet1!M$1+(Sheet1!$A$1-1)*10,FALSE)&gt;99999,-3,IF(VLOOKUP($A873,Sheet1!$B$3:$AH$1266,Sheet1!M$1+(Sheet1!$A$1-1)*10,FALSE)&gt;9999,-2,IF(VLOOKUP($A873,Sheet1!$B$3:$AH$1266,Sheet1!M$1+(Sheet1!$A$1-1)*10,FALSE)&gt;999,-1,0)))))))</f>
        <v>---</v>
      </c>
      <c r="AD873" s="385" t="str">
        <f>IF(ISNA(VLOOKUP($A873,Sheet1!$B$3:$AH$1266,Sheet1!N$1+(Sheet1!$A$1-1)*10,FALSE))=TRUE,"---",IF(VLOOKUP($A873,Sheet1!$B$3:$AH$1266,Sheet1!N$1+(Sheet1!$A$1-1)*10,FALSE)="---","---", (ROUND(VLOOKUP($A873,Sheet1!$B$3:$AH$1266,Sheet1!N$1+(Sheet1!$A$1-1)*10,FALSE),IF(VLOOKUP($A873,Sheet1!$B$3:$AH$1266,Sheet1!N$1+(Sheet1!$A$1-1)*10,FALSE)&gt;99999,-3,IF(VLOOKUP($A873,Sheet1!$B$3:$AH$1266,Sheet1!N$1+(Sheet1!$A$1-1)*10,FALSE)&gt;9999,-2,IF(VLOOKUP($A873,Sheet1!$B$3:$AH$1266,Sheet1!N$1+(Sheet1!$A$1-1)*10,FALSE)&gt;999,-1,0)))))))</f>
        <v>---</v>
      </c>
    </row>
    <row r="874" spans="1:30" ht="25.5" customHeight="1" x14ac:dyDescent="0.25">
      <c r="A874" s="125" t="s">
        <v>1338</v>
      </c>
      <c r="B874" s="126" t="s">
        <v>1339</v>
      </c>
      <c r="C874" s="125">
        <v>415812</v>
      </c>
      <c r="D874" s="125">
        <v>743052</v>
      </c>
      <c r="E874" s="70" t="s">
        <v>3045</v>
      </c>
      <c r="F874" s="52" t="s">
        <v>4717</v>
      </c>
      <c r="G874" s="127" t="s">
        <v>31</v>
      </c>
      <c r="H874" s="128">
        <v>0.62</v>
      </c>
      <c r="I874" s="112">
        <v>38444</v>
      </c>
      <c r="J874" s="113">
        <v>3.19</v>
      </c>
      <c r="K874" s="127" t="s">
        <v>186</v>
      </c>
      <c r="L874" s="115">
        <v>220</v>
      </c>
      <c r="M874" s="116">
        <v>355</v>
      </c>
      <c r="N874" s="114" t="s">
        <v>4405</v>
      </c>
      <c r="O874" s="68">
        <f>IF(U874&lt;&gt;"---",IF(L874&lt;W874,"&gt;50",IF(AND(L874&gt;=W874,L874&lt;=X874),(W$8-(((LOG(L874)-LOG(W874))/((LOG(X874)-LOG(W874)))*(W$8-X$8)))),IF(AND(L874&gt;=X874,L874&lt;=Y874),(X$8-(((LOG(L874)-LOG(X874))/((LOG(Y874)-LOG(X874)))*(X$8-Y$8)))),IF(AND(L874&gt;=Y874,L874&lt;=Z874),(Y$8-(((LOG(L874)-LOG(Y874))/((LOG(Z874)-LOG(Y874)))*(Y$8-Z$8)))),IF(AND(L874&gt;=Z874,L874&lt;=AA874),(Z$8-(((LOG(L874)-LOG(Z874))/((LOG(AA874)-LOG(Z874)))*(Z$8-AA$8)))),IF(AND(L874&gt;=AA874,L874&lt;=AB874),(AA$8-(((LOG(L874)-LOG(AA874))/((LOG(AB874)-LOG(AA874)))*(AA$8-AB$8)))),IF(AND(L874&gt;=AB874,L874&lt;=AC874),(AB$8-(((LOG(L874)-LOG(AB874))/((LOG(AC874)-LOG(AB874)))*(AB$8-AC$8)))),IF(AND(L874&gt;=AC874,L874&lt;=AD874),(AC$8-(((LOG(L874)-LOG(AC874))/((LOG(AD874)-LOG(AC874)))*(AC$8-AD$8)))),IF(L874&gt;AD874*1.1,"&lt;0.2",0.2))))))))),"")</f>
        <v>2.62371628653458</v>
      </c>
      <c r="P874" s="68">
        <f>IF(O874&lt;&gt;"",VLOOKUP($A874,Sheet4!$A$2:$O$1309,14,FALSE)*100,"")</f>
        <v>1.2107549031377118</v>
      </c>
      <c r="Q874" s="68">
        <f>IF(P874&lt;&gt;"",VLOOKUP($A874,Sheet4!$A$2:$O$1309,15,FALSE)*100,"")</f>
        <v>11.247397232456713</v>
      </c>
      <c r="R874" s="74">
        <f t="shared" si="30"/>
        <v>40</v>
      </c>
      <c r="S874" s="64" t="s">
        <v>4365</v>
      </c>
      <c r="T874" s="64" t="str">
        <f>IF(ISNA(VLOOKUP(A874,Sheet1!B$3:C$1266,2,FALSE)=TRUE),"NC",VLOOKUP(A874,Sheet1!B$3:C$1266,2,FALSE))</f>
        <v>Rural</v>
      </c>
      <c r="U874" s="65">
        <f>IF(ISNA(VLOOKUP($A874,Sheet1!$B$3:$AH$1266,Sheet1!E$1+(Sheet1!$A$1-1)*10,FALSE))=TRUE,"---",IF(VLOOKUP($A874,Sheet1!$B$3:$AH$1266,Sheet1!E$1+(Sheet1!$A$1-1)*10,FALSE)="---","---", (ROUND(VLOOKUP($A874,Sheet1!$B$3:$AH$1266,Sheet1!E$1+(Sheet1!$A$1-1)*10,FALSE),IF(VLOOKUP($A874,Sheet1!$B$3:$AH$1266,Sheet1!E$1+(Sheet1!$A$1-1)*10,FALSE)&gt;99999,-3,IF(VLOOKUP($A874,Sheet1!$B$3:$AH$1266,Sheet1!E$1+(Sheet1!$A$1-1)*10,FALSE)&gt;9999,-2,IF(VLOOKUP($A874,Sheet1!$B$3:$AH$1266,Sheet1!E$1+(Sheet1!$A$1-1)*10,FALSE)&gt;999,-1,0)))))))</f>
        <v>43</v>
      </c>
      <c r="V874" s="65">
        <f>IF(ISNA(VLOOKUP($A874,Sheet1!$B$3:$AH$1266,Sheet1!F$1+(Sheet1!$A$1-1)*10,FALSE))=TRUE,"---",IF(VLOOKUP($A874,Sheet1!$B$3:$AH$1266,Sheet1!F$1+(Sheet1!$A$1-1)*10,FALSE)="---","---", (ROUND(VLOOKUP($A874,Sheet1!$B$3:$AH$1266,Sheet1!F$1+(Sheet1!$A$1-1)*10,FALSE),IF(VLOOKUP($A874,Sheet1!$B$3:$AH$1266,Sheet1!F$1+(Sheet1!$A$1-1)*10,FALSE)&gt;99999,-3,IF(VLOOKUP($A874,Sheet1!$B$3:$AH$1266,Sheet1!F$1+(Sheet1!$A$1-1)*10,FALSE)&gt;9999,-2,IF(VLOOKUP($A874,Sheet1!$B$3:$AH$1266,Sheet1!F$1+(Sheet1!$A$1-1)*10,FALSE)&gt;999,-1,0)))))))</f>
        <v>54</v>
      </c>
      <c r="W874" s="65">
        <f>IF(ISNA(VLOOKUP($A874,Sheet1!$B$3:$AH$1266,Sheet1!G$1+(Sheet1!$A$1-1)*10,FALSE))=TRUE,"---",IF(VLOOKUP($A874,Sheet1!$B$3:$AH$1266,Sheet1!G$1+(Sheet1!$A$1-1)*10,FALSE)="---","---", (ROUND(VLOOKUP($A874,Sheet1!$B$3:$AH$1266,Sheet1!G$1+(Sheet1!$A$1-1)*10,FALSE),IF(VLOOKUP($A874,Sheet1!$B$3:$AH$1266,Sheet1!G$1+(Sheet1!$A$1-1)*10,FALSE)&gt;99999,-3,IF(VLOOKUP($A874,Sheet1!$B$3:$AH$1266,Sheet1!G$1+(Sheet1!$A$1-1)*10,FALSE)&gt;9999,-2,IF(VLOOKUP($A874,Sheet1!$B$3:$AH$1266,Sheet1!G$1+(Sheet1!$A$1-1)*10,FALSE)&gt;999,-1,0)))))))</f>
        <v>69</v>
      </c>
      <c r="X874" s="65">
        <f>IF(ISNA(VLOOKUP($A874,Sheet1!$B$3:$AH$1266,Sheet1!H$1+(Sheet1!$A$1-1)*10,FALSE))=TRUE,"---",IF(VLOOKUP($A874,Sheet1!$B$3:$AH$1266,Sheet1!H$1+(Sheet1!$A$1-1)*10,FALSE)="---","---", (ROUND(VLOOKUP($A874,Sheet1!$B$3:$AH$1266,Sheet1!H$1+(Sheet1!$A$1-1)*10,FALSE),IF(VLOOKUP($A874,Sheet1!$B$3:$AH$1266,Sheet1!H$1+(Sheet1!$A$1-1)*10,FALSE)&gt;99999,-3,IF(VLOOKUP($A874,Sheet1!$B$3:$AH$1266,Sheet1!H$1+(Sheet1!$A$1-1)*10,FALSE)&gt;9999,-2,IF(VLOOKUP($A874,Sheet1!$B$3:$AH$1266,Sheet1!H$1+(Sheet1!$A$1-1)*10,FALSE)&gt;999,-1,0)))))))</f>
        <v>112</v>
      </c>
      <c r="Y874" s="65">
        <f>IF(ISNA(VLOOKUP($A874,Sheet1!$B$3:$AH$1266,Sheet1!I$1+(Sheet1!$A$1-1)*10,FALSE))=TRUE,"---",IF(VLOOKUP($A874,Sheet1!$B$3:$AH$1266,Sheet1!I$1+(Sheet1!$A$1-1)*10,FALSE)="---","---", (ROUND(VLOOKUP($A874,Sheet1!$B$3:$AH$1266,Sheet1!I$1+(Sheet1!$A$1-1)*10,FALSE),IF(VLOOKUP($A874,Sheet1!$B$3:$AH$1266,Sheet1!I$1+(Sheet1!$A$1-1)*10,FALSE)&gt;99999,-3,IF(VLOOKUP($A874,Sheet1!$B$3:$AH$1266,Sheet1!I$1+(Sheet1!$A$1-1)*10,FALSE)&gt;9999,-2,IF(VLOOKUP($A874,Sheet1!$B$3:$AH$1266,Sheet1!I$1+(Sheet1!$A$1-1)*10,FALSE)&gt;999,-1,0)))))))</f>
        <v>145</v>
      </c>
      <c r="Z874" s="65">
        <f>IF(ISNA(VLOOKUP($A874,Sheet1!$B$3:$AH$1266,Sheet1!J$1+(Sheet1!$A$1-1)*10,FALSE))=TRUE,"---",IF(VLOOKUP($A874,Sheet1!$B$3:$AH$1266,Sheet1!J$1+(Sheet1!$A$1-1)*10,FALSE)="---","---", (ROUND(VLOOKUP($A874,Sheet1!$B$3:$AH$1266,Sheet1!J$1+(Sheet1!$A$1-1)*10,FALSE),IF(VLOOKUP($A874,Sheet1!$B$3:$AH$1266,Sheet1!J$1+(Sheet1!$A$1-1)*10,FALSE)&gt;99999,-3,IF(VLOOKUP($A874,Sheet1!$B$3:$AH$1266,Sheet1!J$1+(Sheet1!$A$1-1)*10,FALSE)&gt;9999,-2,IF(VLOOKUP($A874,Sheet1!$B$3:$AH$1266,Sheet1!J$1+(Sheet1!$A$1-1)*10,FALSE)&gt;999,-1,0)))))))</f>
        <v>192</v>
      </c>
      <c r="AA874" s="65">
        <f>IF(ISNA(VLOOKUP($A874,Sheet1!$B$3:$AH$1266,Sheet1!K$1+(Sheet1!$A$1-1)*10,FALSE))=TRUE,"---",IF(VLOOKUP($A874,Sheet1!$B$3:$AH$1266,Sheet1!K$1+(Sheet1!$A$1-1)*10,FALSE)="---","---", (ROUND(VLOOKUP($A874,Sheet1!$B$3:$AH$1266,Sheet1!K$1+(Sheet1!$A$1-1)*10,FALSE),IF(VLOOKUP($A874,Sheet1!$B$3:$AH$1266,Sheet1!K$1+(Sheet1!$A$1-1)*10,FALSE)&gt;99999,-3,IF(VLOOKUP($A874,Sheet1!$B$3:$AH$1266,Sheet1!K$1+(Sheet1!$A$1-1)*10,FALSE)&gt;9999,-2,IF(VLOOKUP($A874,Sheet1!$B$3:$AH$1266,Sheet1!K$1+(Sheet1!$A$1-1)*10,FALSE)&gt;999,-1,0)))))))</f>
        <v>234</v>
      </c>
      <c r="AB874" s="65">
        <f>IF(ISNA(VLOOKUP($A874,Sheet1!$B$3:$AH$1266,Sheet1!L$1+(Sheet1!$A$1-1)*10,FALSE))=TRUE,"---",IF(VLOOKUP($A874,Sheet1!$B$3:$AH$1266,Sheet1!L$1+(Sheet1!$A$1-1)*10,FALSE)="---","---", (ROUND(VLOOKUP($A874,Sheet1!$B$3:$AH$1266,Sheet1!L$1+(Sheet1!$A$1-1)*10,FALSE),IF(VLOOKUP($A874,Sheet1!$B$3:$AH$1266,Sheet1!L$1+(Sheet1!$A$1-1)*10,FALSE)&gt;99999,-3,IF(VLOOKUP($A874,Sheet1!$B$3:$AH$1266,Sheet1!L$1+(Sheet1!$A$1-1)*10,FALSE)&gt;9999,-2,IF(VLOOKUP($A874,Sheet1!$B$3:$AH$1266,Sheet1!L$1+(Sheet1!$A$1-1)*10,FALSE)&gt;999,-1,0)))))))</f>
        <v>277</v>
      </c>
      <c r="AC874" s="65">
        <f>IF(ISNA(VLOOKUP($A874,Sheet1!$B$3:$AH$1266,Sheet1!M$1+(Sheet1!$A$1-1)*10,FALSE))=TRUE,"---",IF(VLOOKUP($A874,Sheet1!$B$3:$AH$1266,Sheet1!M$1+(Sheet1!$A$1-1)*10,FALSE)="---","---", (ROUND(VLOOKUP($A874,Sheet1!$B$3:$AH$1266,Sheet1!M$1+(Sheet1!$A$1-1)*10,FALSE),IF(VLOOKUP($A874,Sheet1!$B$3:$AH$1266,Sheet1!M$1+(Sheet1!$A$1-1)*10,FALSE)&gt;99999,-3,IF(VLOOKUP($A874,Sheet1!$B$3:$AH$1266,Sheet1!M$1+(Sheet1!$A$1-1)*10,FALSE)&gt;9999,-2,IF(VLOOKUP($A874,Sheet1!$B$3:$AH$1266,Sheet1!M$1+(Sheet1!$A$1-1)*10,FALSE)&gt;999,-1,0)))))))</f>
        <v>325</v>
      </c>
      <c r="AD874" s="65">
        <f>IF(ISNA(VLOOKUP($A874,Sheet1!$B$3:$AH$1266,Sheet1!N$1+(Sheet1!$A$1-1)*10,FALSE))=TRUE,"---",IF(VLOOKUP($A874,Sheet1!$B$3:$AH$1266,Sheet1!N$1+(Sheet1!$A$1-1)*10,FALSE)="---","---", (ROUND(VLOOKUP($A874,Sheet1!$B$3:$AH$1266,Sheet1!N$1+(Sheet1!$A$1-1)*10,FALSE),IF(VLOOKUP($A874,Sheet1!$B$3:$AH$1266,Sheet1!N$1+(Sheet1!$A$1-1)*10,FALSE)&gt;99999,-3,IF(VLOOKUP($A874,Sheet1!$B$3:$AH$1266,Sheet1!N$1+(Sheet1!$A$1-1)*10,FALSE)&gt;9999,-2,IF(VLOOKUP($A874,Sheet1!$B$3:$AH$1266,Sheet1!N$1+(Sheet1!$A$1-1)*10,FALSE)&gt;999,-1,0)))))))</f>
        <v>389</v>
      </c>
    </row>
    <row r="875" spans="1:30" ht="25.5" customHeight="1" x14ac:dyDescent="0.25">
      <c r="A875" s="304" t="s">
        <v>1340</v>
      </c>
      <c r="B875" s="393" t="s">
        <v>1341</v>
      </c>
      <c r="C875" s="304">
        <v>415838</v>
      </c>
      <c r="D875" s="304">
        <v>743120</v>
      </c>
      <c r="E875" s="305" t="s">
        <v>3045</v>
      </c>
      <c r="F875" s="345" t="s">
        <v>4718</v>
      </c>
      <c r="G875" s="351" t="s">
        <v>31</v>
      </c>
      <c r="H875" s="348">
        <v>2.74</v>
      </c>
      <c r="I875" s="119">
        <v>33187</v>
      </c>
      <c r="J875" s="124">
        <v>2.0099999999999998</v>
      </c>
      <c r="K875" s="118" t="s">
        <v>20</v>
      </c>
      <c r="L875" s="122">
        <v>108</v>
      </c>
      <c r="M875" s="123">
        <v>39.4</v>
      </c>
      <c r="N875" s="121" t="s">
        <v>4405</v>
      </c>
      <c r="O875" s="71" t="str">
        <f>IF(U875&lt;&gt;"---",IF(L875&lt;W875,"&gt;50",IF(AND(L875&gt;=W875,L875&lt;=X875),(W$8-(((LOG(L875)-LOG(W875))/((LOG(X875)-LOG(W875)))*(W$8-X$8)))),IF(AND(L875&gt;=X875,L875&lt;=Y875),(X$8-(((LOG(L875)-LOG(X875))/((LOG(Y875)-LOG(X875)))*(X$8-Y$8)))),IF(AND(L875&gt;=Y875,L875&lt;=Z875),(Y$8-(((LOG(L875)-LOG(Y875))/((LOG(Z875)-LOG(Y875)))*(Y$8-Z$8)))),IF(AND(L875&gt;=Z875,L875&lt;=AA875),(Z$8-(((LOG(L875)-LOG(Z875))/((LOG(AA875)-LOG(Z875)))*(Z$8-AA$8)))),IF(AND(L875&gt;=AA875,L875&lt;=AB875),(AA$8-(((LOG(L875)-LOG(AA875))/((LOG(AB875)-LOG(AA875)))*(AA$8-AB$8)))),IF(AND(L875&gt;=AB875,L875&lt;=AC875),(AB$8-(((LOG(L875)-LOG(AB875))/((LOG(AC875)-LOG(AB875)))*(AB$8-AC$8)))),IF(AND(L875&gt;=AC875,L875&lt;=AD875),(AC$8-(((LOG(L875)-LOG(AC875))/((LOG(AD875)-LOG(AC875)))*(AC$8-AD$8)))),IF(L875&gt;AD875*1.1,"&lt;0.2",0.2))))))))),"")</f>
        <v>&gt;50</v>
      </c>
      <c r="P875" s="71">
        <f>IF(O875&lt;&gt;"",VLOOKUP($A875,Sheet4!$A$2:$O$1309,14,FALSE)*100,"")</f>
        <v>3.3271260199905228</v>
      </c>
      <c r="Q875" s="71">
        <f>IF(P875&lt;&gt;"",VLOOKUP($A875,Sheet4!$A$2:$O$1309,15,FALSE)*100,"")</f>
        <v>28.210883960874224</v>
      </c>
      <c r="R875" s="73" t="str">
        <f t="shared" si="30"/>
        <v>&lt;2</v>
      </c>
      <c r="S875" s="357" t="s">
        <v>4365</v>
      </c>
      <c r="T875" s="357" t="str">
        <f>IF(ISNA(VLOOKUP(A875,Sheet1!B$3:C$1266,2,FALSE)=TRUE),"NC",VLOOKUP(A875,Sheet1!B$3:C$1266,2,FALSE))</f>
        <v>Rural</v>
      </c>
      <c r="U875" s="385">
        <f>IF(ISNA(VLOOKUP($A875,Sheet1!$B$3:$AH$1266,Sheet1!E$1+(Sheet1!$A$1-1)*10,FALSE))=TRUE,"---",IF(VLOOKUP($A875,Sheet1!$B$3:$AH$1266,Sheet1!E$1+(Sheet1!$A$1-1)*10,FALSE)="---","---", (ROUND(VLOOKUP($A875,Sheet1!$B$3:$AH$1266,Sheet1!E$1+(Sheet1!$A$1-1)*10,FALSE),IF(VLOOKUP($A875,Sheet1!$B$3:$AH$1266,Sheet1!E$1+(Sheet1!$A$1-1)*10,FALSE)&gt;99999,-3,IF(VLOOKUP($A875,Sheet1!$B$3:$AH$1266,Sheet1!E$1+(Sheet1!$A$1-1)*10,FALSE)&gt;9999,-2,IF(VLOOKUP($A875,Sheet1!$B$3:$AH$1266,Sheet1!E$1+(Sheet1!$A$1-1)*10,FALSE)&gt;999,-1,0)))))))</f>
        <v>196</v>
      </c>
      <c r="V875" s="385">
        <f>IF(ISNA(VLOOKUP($A875,Sheet1!$B$3:$AH$1266,Sheet1!F$1+(Sheet1!$A$1-1)*10,FALSE))=TRUE,"---",IF(VLOOKUP($A875,Sheet1!$B$3:$AH$1266,Sheet1!F$1+(Sheet1!$A$1-1)*10,FALSE)="---","---", (ROUND(VLOOKUP($A875,Sheet1!$B$3:$AH$1266,Sheet1!F$1+(Sheet1!$A$1-1)*10,FALSE),IF(VLOOKUP($A875,Sheet1!$B$3:$AH$1266,Sheet1!F$1+(Sheet1!$A$1-1)*10,FALSE)&gt;99999,-3,IF(VLOOKUP($A875,Sheet1!$B$3:$AH$1266,Sheet1!F$1+(Sheet1!$A$1-1)*10,FALSE)&gt;9999,-2,IF(VLOOKUP($A875,Sheet1!$B$3:$AH$1266,Sheet1!F$1+(Sheet1!$A$1-1)*10,FALSE)&gt;999,-1,0)))))))</f>
        <v>237</v>
      </c>
      <c r="W875" s="385">
        <f>IF(ISNA(VLOOKUP($A875,Sheet1!$B$3:$AH$1266,Sheet1!G$1+(Sheet1!$A$1-1)*10,FALSE))=TRUE,"---",IF(VLOOKUP($A875,Sheet1!$B$3:$AH$1266,Sheet1!G$1+(Sheet1!$A$1-1)*10,FALSE)="---","---", (ROUND(VLOOKUP($A875,Sheet1!$B$3:$AH$1266,Sheet1!G$1+(Sheet1!$A$1-1)*10,FALSE),IF(VLOOKUP($A875,Sheet1!$B$3:$AH$1266,Sheet1!G$1+(Sheet1!$A$1-1)*10,FALSE)&gt;99999,-3,IF(VLOOKUP($A875,Sheet1!$B$3:$AH$1266,Sheet1!G$1+(Sheet1!$A$1-1)*10,FALSE)&gt;9999,-2,IF(VLOOKUP($A875,Sheet1!$B$3:$AH$1266,Sheet1!G$1+(Sheet1!$A$1-1)*10,FALSE)&gt;999,-1,0)))))))</f>
        <v>297</v>
      </c>
      <c r="X875" s="385">
        <f>IF(ISNA(VLOOKUP($A875,Sheet1!$B$3:$AH$1266,Sheet1!H$1+(Sheet1!$A$1-1)*10,FALSE))=TRUE,"---",IF(VLOOKUP($A875,Sheet1!$B$3:$AH$1266,Sheet1!H$1+(Sheet1!$A$1-1)*10,FALSE)="---","---", (ROUND(VLOOKUP($A875,Sheet1!$B$3:$AH$1266,Sheet1!H$1+(Sheet1!$A$1-1)*10,FALSE),IF(VLOOKUP($A875,Sheet1!$B$3:$AH$1266,Sheet1!H$1+(Sheet1!$A$1-1)*10,FALSE)&gt;99999,-3,IF(VLOOKUP($A875,Sheet1!$B$3:$AH$1266,Sheet1!H$1+(Sheet1!$A$1-1)*10,FALSE)&gt;9999,-2,IF(VLOOKUP($A875,Sheet1!$B$3:$AH$1266,Sheet1!H$1+(Sheet1!$A$1-1)*10,FALSE)&gt;999,-1,0)))))))</f>
        <v>457</v>
      </c>
      <c r="Y875" s="385">
        <f>IF(ISNA(VLOOKUP($A875,Sheet1!$B$3:$AH$1266,Sheet1!I$1+(Sheet1!$A$1-1)*10,FALSE))=TRUE,"---",IF(VLOOKUP($A875,Sheet1!$B$3:$AH$1266,Sheet1!I$1+(Sheet1!$A$1-1)*10,FALSE)="---","---", (ROUND(VLOOKUP($A875,Sheet1!$B$3:$AH$1266,Sheet1!I$1+(Sheet1!$A$1-1)*10,FALSE),IF(VLOOKUP($A875,Sheet1!$B$3:$AH$1266,Sheet1!I$1+(Sheet1!$A$1-1)*10,FALSE)&gt;99999,-3,IF(VLOOKUP($A875,Sheet1!$B$3:$AH$1266,Sheet1!I$1+(Sheet1!$A$1-1)*10,FALSE)&gt;9999,-2,IF(VLOOKUP($A875,Sheet1!$B$3:$AH$1266,Sheet1!I$1+(Sheet1!$A$1-1)*10,FALSE)&gt;999,-1,0)))))))</f>
        <v>590</v>
      </c>
      <c r="Z875" s="385">
        <f>IF(ISNA(VLOOKUP($A875,Sheet1!$B$3:$AH$1266,Sheet1!J$1+(Sheet1!$A$1-1)*10,FALSE))=TRUE,"---",IF(VLOOKUP($A875,Sheet1!$B$3:$AH$1266,Sheet1!J$1+(Sheet1!$A$1-1)*10,FALSE)="---","---", (ROUND(VLOOKUP($A875,Sheet1!$B$3:$AH$1266,Sheet1!J$1+(Sheet1!$A$1-1)*10,FALSE),IF(VLOOKUP($A875,Sheet1!$B$3:$AH$1266,Sheet1!J$1+(Sheet1!$A$1-1)*10,FALSE)&gt;99999,-3,IF(VLOOKUP($A875,Sheet1!$B$3:$AH$1266,Sheet1!J$1+(Sheet1!$A$1-1)*10,FALSE)&gt;9999,-2,IF(VLOOKUP($A875,Sheet1!$B$3:$AH$1266,Sheet1!J$1+(Sheet1!$A$1-1)*10,FALSE)&gt;999,-1,0)))))))</f>
        <v>780</v>
      </c>
      <c r="AA875" s="385">
        <f>IF(ISNA(VLOOKUP($A875,Sheet1!$B$3:$AH$1266,Sheet1!K$1+(Sheet1!$A$1-1)*10,FALSE))=TRUE,"---",IF(VLOOKUP($A875,Sheet1!$B$3:$AH$1266,Sheet1!K$1+(Sheet1!$A$1-1)*10,FALSE)="---","---", (ROUND(VLOOKUP($A875,Sheet1!$B$3:$AH$1266,Sheet1!K$1+(Sheet1!$A$1-1)*10,FALSE),IF(VLOOKUP($A875,Sheet1!$B$3:$AH$1266,Sheet1!K$1+(Sheet1!$A$1-1)*10,FALSE)&gt;99999,-3,IF(VLOOKUP($A875,Sheet1!$B$3:$AH$1266,Sheet1!K$1+(Sheet1!$A$1-1)*10,FALSE)&gt;9999,-2,IF(VLOOKUP($A875,Sheet1!$B$3:$AH$1266,Sheet1!K$1+(Sheet1!$A$1-1)*10,FALSE)&gt;999,-1,0)))))))</f>
        <v>946</v>
      </c>
      <c r="AB875" s="385">
        <f>IF(ISNA(VLOOKUP($A875,Sheet1!$B$3:$AH$1266,Sheet1!L$1+(Sheet1!$A$1-1)*10,FALSE))=TRUE,"---",IF(VLOOKUP($A875,Sheet1!$B$3:$AH$1266,Sheet1!L$1+(Sheet1!$A$1-1)*10,FALSE)="---","---", (ROUND(VLOOKUP($A875,Sheet1!$B$3:$AH$1266,Sheet1!L$1+(Sheet1!$A$1-1)*10,FALSE),IF(VLOOKUP($A875,Sheet1!$B$3:$AH$1266,Sheet1!L$1+(Sheet1!$A$1-1)*10,FALSE)&gt;99999,-3,IF(VLOOKUP($A875,Sheet1!$B$3:$AH$1266,Sheet1!L$1+(Sheet1!$A$1-1)*10,FALSE)&gt;9999,-2,IF(VLOOKUP($A875,Sheet1!$B$3:$AH$1266,Sheet1!L$1+(Sheet1!$A$1-1)*10,FALSE)&gt;999,-1,0)))))))</f>
        <v>1110</v>
      </c>
      <c r="AC875" s="385">
        <f>IF(ISNA(VLOOKUP($A875,Sheet1!$B$3:$AH$1266,Sheet1!M$1+(Sheet1!$A$1-1)*10,FALSE))=TRUE,"---",IF(VLOOKUP($A875,Sheet1!$B$3:$AH$1266,Sheet1!M$1+(Sheet1!$A$1-1)*10,FALSE)="---","---", (ROUND(VLOOKUP($A875,Sheet1!$B$3:$AH$1266,Sheet1!M$1+(Sheet1!$A$1-1)*10,FALSE),IF(VLOOKUP($A875,Sheet1!$B$3:$AH$1266,Sheet1!M$1+(Sheet1!$A$1-1)*10,FALSE)&gt;99999,-3,IF(VLOOKUP($A875,Sheet1!$B$3:$AH$1266,Sheet1!M$1+(Sheet1!$A$1-1)*10,FALSE)&gt;9999,-2,IF(VLOOKUP($A875,Sheet1!$B$3:$AH$1266,Sheet1!M$1+(Sheet1!$A$1-1)*10,FALSE)&gt;999,-1,0)))))))</f>
        <v>1300</v>
      </c>
      <c r="AD875" s="385">
        <f>IF(ISNA(VLOOKUP($A875,Sheet1!$B$3:$AH$1266,Sheet1!N$1+(Sheet1!$A$1-1)*10,FALSE))=TRUE,"---",IF(VLOOKUP($A875,Sheet1!$B$3:$AH$1266,Sheet1!N$1+(Sheet1!$A$1-1)*10,FALSE)="---","---", (ROUND(VLOOKUP($A875,Sheet1!$B$3:$AH$1266,Sheet1!N$1+(Sheet1!$A$1-1)*10,FALSE),IF(VLOOKUP($A875,Sheet1!$B$3:$AH$1266,Sheet1!N$1+(Sheet1!$A$1-1)*10,FALSE)&gt;99999,-3,IF(VLOOKUP($A875,Sheet1!$B$3:$AH$1266,Sheet1!N$1+(Sheet1!$A$1-1)*10,FALSE)&gt;9999,-2,IF(VLOOKUP($A875,Sheet1!$B$3:$AH$1266,Sheet1!N$1+(Sheet1!$A$1-1)*10,FALSE)&gt;999,-1,0)))))))</f>
        <v>1530</v>
      </c>
    </row>
    <row r="876" spans="1:30" ht="25.5" customHeight="1" x14ac:dyDescent="0.25">
      <c r="A876" s="304"/>
      <c r="B876" s="346"/>
      <c r="C876" s="304"/>
      <c r="D876" s="304"/>
      <c r="E876" s="305" t="e">
        <v>#N/A</v>
      </c>
      <c r="F876" s="346"/>
      <c r="G876" s="352"/>
      <c r="H876" s="348"/>
      <c r="I876" s="119">
        <v>34706</v>
      </c>
      <c r="J876" s="124">
        <v>2.2999999999999998</v>
      </c>
      <c r="K876" s="118" t="s">
        <v>28</v>
      </c>
      <c r="L876" s="129" t="s">
        <v>4405</v>
      </c>
      <c r="M876" s="130" t="s">
        <v>4405</v>
      </c>
      <c r="N876" s="118" t="s">
        <v>75</v>
      </c>
      <c r="O876" s="71" t="s">
        <v>4405</v>
      </c>
      <c r="P876" s="71" t="s">
        <v>4405</v>
      </c>
      <c r="Q876" s="71" t="s">
        <v>4405</v>
      </c>
      <c r="R876" s="73" t="s">
        <v>4405</v>
      </c>
      <c r="S876" s="357" t="e">
        <v>#N/A</v>
      </c>
      <c r="T876" s="357" t="str">
        <f>IF(ISNA(VLOOKUP(A876,Sheet1!B$3:C$1266,2,FALSE)=TRUE),"ND",VLOOKUP(A876,Sheet1!B$3:C$1266,2,FALSE))</f>
        <v>ND</v>
      </c>
      <c r="U876" s="385" t="str">
        <f>IF(ISNA(VLOOKUP($A876,Sheet1!$B$3:$AH$1266,Sheet1!E$1+(Sheet1!$A$1-1)*10,FALSE))=TRUE,"---",IF(VLOOKUP($A876,Sheet1!$B$3:$AH$1266,Sheet1!E$1+(Sheet1!$A$1-1)*10,FALSE)="---","---", (ROUND(VLOOKUP($A876,Sheet1!$B$3:$AH$1266,Sheet1!E$1+(Sheet1!$A$1-1)*10,FALSE),IF(VLOOKUP($A876,Sheet1!$B$3:$AH$1266,Sheet1!E$1+(Sheet1!$A$1-1)*10,FALSE)&gt;99999,-3,IF(VLOOKUP($A876,Sheet1!$B$3:$AH$1266,Sheet1!E$1+(Sheet1!$A$1-1)*10,FALSE)&gt;9999,-2,IF(VLOOKUP($A876,Sheet1!$B$3:$AH$1266,Sheet1!E$1+(Sheet1!$A$1-1)*10,FALSE)&gt;999,-1,0)))))))</f>
        <v>---</v>
      </c>
      <c r="V876" s="385" t="str">
        <f>IF(ISNA(VLOOKUP($A876,Sheet1!$B$3:$AH$1266,Sheet1!F$1+(Sheet1!$A$1-1)*10,FALSE))=TRUE,"---",IF(VLOOKUP($A876,Sheet1!$B$3:$AH$1266,Sheet1!F$1+(Sheet1!$A$1-1)*10,FALSE)="---","---", (ROUND(VLOOKUP($A876,Sheet1!$B$3:$AH$1266,Sheet1!F$1+(Sheet1!$A$1-1)*10,FALSE),IF(VLOOKUP($A876,Sheet1!$B$3:$AH$1266,Sheet1!F$1+(Sheet1!$A$1-1)*10,FALSE)&gt;99999,-3,IF(VLOOKUP($A876,Sheet1!$B$3:$AH$1266,Sheet1!F$1+(Sheet1!$A$1-1)*10,FALSE)&gt;9999,-2,IF(VLOOKUP($A876,Sheet1!$B$3:$AH$1266,Sheet1!F$1+(Sheet1!$A$1-1)*10,FALSE)&gt;999,-1,0)))))))</f>
        <v>---</v>
      </c>
      <c r="W876" s="385" t="str">
        <f>IF(ISNA(VLOOKUP($A876,Sheet1!$B$3:$AH$1266,Sheet1!G$1+(Sheet1!$A$1-1)*10,FALSE))=TRUE,"---",IF(VLOOKUP($A876,Sheet1!$B$3:$AH$1266,Sheet1!G$1+(Sheet1!$A$1-1)*10,FALSE)="---","---", (ROUND(VLOOKUP($A876,Sheet1!$B$3:$AH$1266,Sheet1!G$1+(Sheet1!$A$1-1)*10,FALSE),IF(VLOOKUP($A876,Sheet1!$B$3:$AH$1266,Sheet1!G$1+(Sheet1!$A$1-1)*10,FALSE)&gt;99999,-3,IF(VLOOKUP($A876,Sheet1!$B$3:$AH$1266,Sheet1!G$1+(Sheet1!$A$1-1)*10,FALSE)&gt;9999,-2,IF(VLOOKUP($A876,Sheet1!$B$3:$AH$1266,Sheet1!G$1+(Sheet1!$A$1-1)*10,FALSE)&gt;999,-1,0)))))))</f>
        <v>---</v>
      </c>
      <c r="X876" s="385" t="str">
        <f>IF(ISNA(VLOOKUP($A876,Sheet1!$B$3:$AH$1266,Sheet1!H$1+(Sheet1!$A$1-1)*10,FALSE))=TRUE,"---",IF(VLOOKUP($A876,Sheet1!$B$3:$AH$1266,Sheet1!H$1+(Sheet1!$A$1-1)*10,FALSE)="---","---", (ROUND(VLOOKUP($A876,Sheet1!$B$3:$AH$1266,Sheet1!H$1+(Sheet1!$A$1-1)*10,FALSE),IF(VLOOKUP($A876,Sheet1!$B$3:$AH$1266,Sheet1!H$1+(Sheet1!$A$1-1)*10,FALSE)&gt;99999,-3,IF(VLOOKUP($A876,Sheet1!$B$3:$AH$1266,Sheet1!H$1+(Sheet1!$A$1-1)*10,FALSE)&gt;9999,-2,IF(VLOOKUP($A876,Sheet1!$B$3:$AH$1266,Sheet1!H$1+(Sheet1!$A$1-1)*10,FALSE)&gt;999,-1,0)))))))</f>
        <v>---</v>
      </c>
      <c r="Y876" s="385" t="str">
        <f>IF(ISNA(VLOOKUP($A876,Sheet1!$B$3:$AH$1266,Sheet1!I$1+(Sheet1!$A$1-1)*10,FALSE))=TRUE,"---",IF(VLOOKUP($A876,Sheet1!$B$3:$AH$1266,Sheet1!I$1+(Sheet1!$A$1-1)*10,FALSE)="---","---", (ROUND(VLOOKUP($A876,Sheet1!$B$3:$AH$1266,Sheet1!I$1+(Sheet1!$A$1-1)*10,FALSE),IF(VLOOKUP($A876,Sheet1!$B$3:$AH$1266,Sheet1!I$1+(Sheet1!$A$1-1)*10,FALSE)&gt;99999,-3,IF(VLOOKUP($A876,Sheet1!$B$3:$AH$1266,Sheet1!I$1+(Sheet1!$A$1-1)*10,FALSE)&gt;9999,-2,IF(VLOOKUP($A876,Sheet1!$B$3:$AH$1266,Sheet1!I$1+(Sheet1!$A$1-1)*10,FALSE)&gt;999,-1,0)))))))</f>
        <v>---</v>
      </c>
      <c r="Z876" s="385" t="str">
        <f>IF(ISNA(VLOOKUP($A876,Sheet1!$B$3:$AH$1266,Sheet1!J$1+(Sheet1!$A$1-1)*10,FALSE))=TRUE,"---",IF(VLOOKUP($A876,Sheet1!$B$3:$AH$1266,Sheet1!J$1+(Sheet1!$A$1-1)*10,FALSE)="---","---", (ROUND(VLOOKUP($A876,Sheet1!$B$3:$AH$1266,Sheet1!J$1+(Sheet1!$A$1-1)*10,FALSE),IF(VLOOKUP($A876,Sheet1!$B$3:$AH$1266,Sheet1!J$1+(Sheet1!$A$1-1)*10,FALSE)&gt;99999,-3,IF(VLOOKUP($A876,Sheet1!$B$3:$AH$1266,Sheet1!J$1+(Sheet1!$A$1-1)*10,FALSE)&gt;9999,-2,IF(VLOOKUP($A876,Sheet1!$B$3:$AH$1266,Sheet1!J$1+(Sheet1!$A$1-1)*10,FALSE)&gt;999,-1,0)))))))</f>
        <v>---</v>
      </c>
      <c r="AA876" s="385" t="str">
        <f>IF(ISNA(VLOOKUP($A876,Sheet1!$B$3:$AH$1266,Sheet1!K$1+(Sheet1!$A$1-1)*10,FALSE))=TRUE,"---",IF(VLOOKUP($A876,Sheet1!$B$3:$AH$1266,Sheet1!K$1+(Sheet1!$A$1-1)*10,FALSE)="---","---", (ROUND(VLOOKUP($A876,Sheet1!$B$3:$AH$1266,Sheet1!K$1+(Sheet1!$A$1-1)*10,FALSE),IF(VLOOKUP($A876,Sheet1!$B$3:$AH$1266,Sheet1!K$1+(Sheet1!$A$1-1)*10,FALSE)&gt;99999,-3,IF(VLOOKUP($A876,Sheet1!$B$3:$AH$1266,Sheet1!K$1+(Sheet1!$A$1-1)*10,FALSE)&gt;9999,-2,IF(VLOOKUP($A876,Sheet1!$B$3:$AH$1266,Sheet1!K$1+(Sheet1!$A$1-1)*10,FALSE)&gt;999,-1,0)))))))</f>
        <v>---</v>
      </c>
      <c r="AB876" s="385" t="str">
        <f>IF(ISNA(VLOOKUP($A876,Sheet1!$B$3:$AH$1266,Sheet1!L$1+(Sheet1!$A$1-1)*10,FALSE))=TRUE,"---",IF(VLOOKUP($A876,Sheet1!$B$3:$AH$1266,Sheet1!L$1+(Sheet1!$A$1-1)*10,FALSE)="---","---", (ROUND(VLOOKUP($A876,Sheet1!$B$3:$AH$1266,Sheet1!L$1+(Sheet1!$A$1-1)*10,FALSE),IF(VLOOKUP($A876,Sheet1!$B$3:$AH$1266,Sheet1!L$1+(Sheet1!$A$1-1)*10,FALSE)&gt;99999,-3,IF(VLOOKUP($A876,Sheet1!$B$3:$AH$1266,Sheet1!L$1+(Sheet1!$A$1-1)*10,FALSE)&gt;9999,-2,IF(VLOOKUP($A876,Sheet1!$B$3:$AH$1266,Sheet1!L$1+(Sheet1!$A$1-1)*10,FALSE)&gt;999,-1,0)))))))</f>
        <v>---</v>
      </c>
      <c r="AC876" s="385" t="str">
        <f>IF(ISNA(VLOOKUP($A876,Sheet1!$B$3:$AH$1266,Sheet1!M$1+(Sheet1!$A$1-1)*10,FALSE))=TRUE,"---",IF(VLOOKUP($A876,Sheet1!$B$3:$AH$1266,Sheet1!M$1+(Sheet1!$A$1-1)*10,FALSE)="---","---", (ROUND(VLOOKUP($A876,Sheet1!$B$3:$AH$1266,Sheet1!M$1+(Sheet1!$A$1-1)*10,FALSE),IF(VLOOKUP($A876,Sheet1!$B$3:$AH$1266,Sheet1!M$1+(Sheet1!$A$1-1)*10,FALSE)&gt;99999,-3,IF(VLOOKUP($A876,Sheet1!$B$3:$AH$1266,Sheet1!M$1+(Sheet1!$A$1-1)*10,FALSE)&gt;9999,-2,IF(VLOOKUP($A876,Sheet1!$B$3:$AH$1266,Sheet1!M$1+(Sheet1!$A$1-1)*10,FALSE)&gt;999,-1,0)))))))</f>
        <v>---</v>
      </c>
      <c r="AD876" s="385" t="str">
        <f>IF(ISNA(VLOOKUP($A876,Sheet1!$B$3:$AH$1266,Sheet1!N$1+(Sheet1!$A$1-1)*10,FALSE))=TRUE,"---",IF(VLOOKUP($A876,Sheet1!$B$3:$AH$1266,Sheet1!N$1+(Sheet1!$A$1-1)*10,FALSE)="---","---", (ROUND(VLOOKUP($A876,Sheet1!$B$3:$AH$1266,Sheet1!N$1+(Sheet1!$A$1-1)*10,FALSE),IF(VLOOKUP($A876,Sheet1!$B$3:$AH$1266,Sheet1!N$1+(Sheet1!$A$1-1)*10,FALSE)&gt;99999,-3,IF(VLOOKUP($A876,Sheet1!$B$3:$AH$1266,Sheet1!N$1+(Sheet1!$A$1-1)*10,FALSE)&gt;9999,-2,IF(VLOOKUP($A876,Sheet1!$B$3:$AH$1266,Sheet1!N$1+(Sheet1!$A$1-1)*10,FALSE)&gt;999,-1,0)))))))</f>
        <v>---</v>
      </c>
    </row>
    <row r="877" spans="1:30" ht="25.5" customHeight="1" x14ac:dyDescent="0.25">
      <c r="A877" s="125" t="s">
        <v>1342</v>
      </c>
      <c r="B877" s="126" t="s">
        <v>1343</v>
      </c>
      <c r="C877" s="125">
        <v>415720</v>
      </c>
      <c r="D877" s="125">
        <v>743259</v>
      </c>
      <c r="E877" s="70" t="s">
        <v>3045</v>
      </c>
      <c r="F877" s="52" t="s">
        <v>4715</v>
      </c>
      <c r="G877" s="127" t="s">
        <v>31</v>
      </c>
      <c r="H877" s="128">
        <v>25.3</v>
      </c>
      <c r="I877" s="112">
        <v>34075</v>
      </c>
      <c r="J877" s="113">
        <v>6.49</v>
      </c>
      <c r="K877" s="114" t="s">
        <v>4405</v>
      </c>
      <c r="L877" s="115">
        <v>2970</v>
      </c>
      <c r="M877" s="116">
        <v>117</v>
      </c>
      <c r="N877" s="114" t="s">
        <v>4405</v>
      </c>
      <c r="O877" s="68">
        <f>IF(U877&lt;&gt;"---",IF(L877&lt;W877,"&gt;50",IF(AND(L877&gt;=W877,L877&lt;=X877),(W$8-(((LOG(L877)-LOG(W877))/((LOG(X877)-LOG(W877)))*(W$8-X$8)))),IF(AND(L877&gt;=X877,L877&lt;=Y877),(X$8-(((LOG(L877)-LOG(X877))/((LOG(Y877)-LOG(X877)))*(X$8-Y$8)))),IF(AND(L877&gt;=Y877,L877&lt;=Z877),(Y$8-(((LOG(L877)-LOG(Y877))/((LOG(Z877)-LOG(Y877)))*(Y$8-Z$8)))),IF(AND(L877&gt;=Z877,L877&lt;=AA877),(Z$8-(((LOG(L877)-LOG(Z877))/((LOG(AA877)-LOG(Z877)))*(Z$8-AA$8)))),IF(AND(L877&gt;=AA877,L877&lt;=AB877),(AA$8-(((LOG(L877)-LOG(AA877))/((LOG(AB877)-LOG(AA877)))*(AA$8-AB$8)))),IF(AND(L877&gt;=AB877,L877&lt;=AC877),(AB$8-(((LOG(L877)-LOG(AB877))/((LOG(AC877)-LOG(AB877)))*(AB$8-AC$8)))),IF(AND(L877&gt;=AC877,L877&lt;=AD877),(AC$8-(((LOG(L877)-LOG(AC877))/((LOG(AD877)-LOG(AC877)))*(AC$8-AD$8)))),IF(L877&gt;AD877*1.1,"&lt;0.2",0.2))))))))),"")</f>
        <v>42.375255065105037</v>
      </c>
      <c r="P877" s="68">
        <f>IF(O877&lt;&gt;"",VLOOKUP($A877,Sheet4!$A$2:$O$1309,14,FALSE)*100,"")</f>
        <v>1.9168171177943893</v>
      </c>
      <c r="Q877" s="68">
        <f>IF(P877&lt;&gt;"",VLOOKUP($A877,Sheet4!$A$2:$O$1309,15,FALSE)*100,"")</f>
        <v>17.268959999760025</v>
      </c>
      <c r="R877" s="74">
        <f t="shared" si="30"/>
        <v>2</v>
      </c>
      <c r="S877" s="64" t="s">
        <v>4365</v>
      </c>
      <c r="T877" s="64" t="str">
        <f>IF(ISNA(VLOOKUP(A877,Sheet1!B$3:C$1266,2,FALSE)=TRUE),"NC",VLOOKUP(A877,Sheet1!B$3:C$1266,2,FALSE))</f>
        <v>Rural10*</v>
      </c>
      <c r="U877" s="65">
        <f>IF(ISNA(VLOOKUP($A877,Sheet1!$B$3:$AH$1266,Sheet1!E$1+(Sheet1!$A$1-1)*10,FALSE))=TRUE,"---",IF(VLOOKUP($A877,Sheet1!$B$3:$AH$1266,Sheet1!E$1+(Sheet1!$A$1-1)*10,FALSE)="---","---", (ROUND(VLOOKUP($A877,Sheet1!$B$3:$AH$1266,Sheet1!E$1+(Sheet1!$A$1-1)*10,FALSE),IF(VLOOKUP($A877,Sheet1!$B$3:$AH$1266,Sheet1!E$1+(Sheet1!$A$1-1)*10,FALSE)&gt;99999,-3,IF(VLOOKUP($A877,Sheet1!$B$3:$AH$1266,Sheet1!E$1+(Sheet1!$A$1-1)*10,FALSE)&gt;9999,-2,IF(VLOOKUP($A877,Sheet1!$B$3:$AH$1266,Sheet1!E$1+(Sheet1!$A$1-1)*10,FALSE)&gt;999,-1,0)))))))</f>
        <v>1690</v>
      </c>
      <c r="V877" s="65">
        <f>IF(ISNA(VLOOKUP($A877,Sheet1!$B$3:$AH$1266,Sheet1!F$1+(Sheet1!$A$1-1)*10,FALSE))=TRUE,"---",IF(VLOOKUP($A877,Sheet1!$B$3:$AH$1266,Sheet1!F$1+(Sheet1!$A$1-1)*10,FALSE)="---","---", (ROUND(VLOOKUP($A877,Sheet1!$B$3:$AH$1266,Sheet1!F$1+(Sheet1!$A$1-1)*10,FALSE),IF(VLOOKUP($A877,Sheet1!$B$3:$AH$1266,Sheet1!F$1+(Sheet1!$A$1-1)*10,FALSE)&gt;99999,-3,IF(VLOOKUP($A877,Sheet1!$B$3:$AH$1266,Sheet1!F$1+(Sheet1!$A$1-1)*10,FALSE)&gt;9999,-2,IF(VLOOKUP($A877,Sheet1!$B$3:$AH$1266,Sheet1!F$1+(Sheet1!$A$1-1)*10,FALSE)&gt;999,-1,0)))))))</f>
        <v>2060</v>
      </c>
      <c r="W877" s="65">
        <f>IF(ISNA(VLOOKUP($A877,Sheet1!$B$3:$AH$1266,Sheet1!G$1+(Sheet1!$A$1-1)*10,FALSE))=TRUE,"---",IF(VLOOKUP($A877,Sheet1!$B$3:$AH$1266,Sheet1!G$1+(Sheet1!$A$1-1)*10,FALSE)="---","---", (ROUND(VLOOKUP($A877,Sheet1!$B$3:$AH$1266,Sheet1!G$1+(Sheet1!$A$1-1)*10,FALSE),IF(VLOOKUP($A877,Sheet1!$B$3:$AH$1266,Sheet1!G$1+(Sheet1!$A$1-1)*10,FALSE)&gt;99999,-3,IF(VLOOKUP($A877,Sheet1!$B$3:$AH$1266,Sheet1!G$1+(Sheet1!$A$1-1)*10,FALSE)&gt;9999,-2,IF(VLOOKUP($A877,Sheet1!$B$3:$AH$1266,Sheet1!G$1+(Sheet1!$A$1-1)*10,FALSE)&gt;999,-1,0)))))))</f>
        <v>2650</v>
      </c>
      <c r="X877" s="65">
        <f>IF(ISNA(VLOOKUP($A877,Sheet1!$B$3:$AH$1266,Sheet1!H$1+(Sheet1!$A$1-1)*10,FALSE))=TRUE,"---",IF(VLOOKUP($A877,Sheet1!$B$3:$AH$1266,Sheet1!H$1+(Sheet1!$A$1-1)*10,FALSE)="---","---", (ROUND(VLOOKUP($A877,Sheet1!$B$3:$AH$1266,Sheet1!H$1+(Sheet1!$A$1-1)*10,FALSE),IF(VLOOKUP($A877,Sheet1!$B$3:$AH$1266,Sheet1!H$1+(Sheet1!$A$1-1)*10,FALSE)&gt;99999,-3,IF(VLOOKUP($A877,Sheet1!$B$3:$AH$1266,Sheet1!H$1+(Sheet1!$A$1-1)*10,FALSE)&gt;9999,-2,IF(VLOOKUP($A877,Sheet1!$B$3:$AH$1266,Sheet1!H$1+(Sheet1!$A$1-1)*10,FALSE)&gt;999,-1,0)))))))</f>
        <v>4150</v>
      </c>
      <c r="Y877" s="65">
        <f>IF(ISNA(VLOOKUP($A877,Sheet1!$B$3:$AH$1266,Sheet1!I$1+(Sheet1!$A$1-1)*10,FALSE))=TRUE,"---",IF(VLOOKUP($A877,Sheet1!$B$3:$AH$1266,Sheet1!I$1+(Sheet1!$A$1-1)*10,FALSE)="---","---", (ROUND(VLOOKUP($A877,Sheet1!$B$3:$AH$1266,Sheet1!I$1+(Sheet1!$A$1-1)*10,FALSE),IF(VLOOKUP($A877,Sheet1!$B$3:$AH$1266,Sheet1!I$1+(Sheet1!$A$1-1)*10,FALSE)&gt;99999,-3,IF(VLOOKUP($A877,Sheet1!$B$3:$AH$1266,Sheet1!I$1+(Sheet1!$A$1-1)*10,FALSE)&gt;9999,-2,IF(VLOOKUP($A877,Sheet1!$B$3:$AH$1266,Sheet1!I$1+(Sheet1!$A$1-1)*10,FALSE)&gt;999,-1,0)))))))</f>
        <v>5290</v>
      </c>
      <c r="Z877" s="65">
        <f>IF(ISNA(VLOOKUP($A877,Sheet1!$B$3:$AH$1266,Sheet1!J$1+(Sheet1!$A$1-1)*10,FALSE))=TRUE,"---",IF(VLOOKUP($A877,Sheet1!$B$3:$AH$1266,Sheet1!J$1+(Sheet1!$A$1-1)*10,FALSE)="---","---", (ROUND(VLOOKUP($A877,Sheet1!$B$3:$AH$1266,Sheet1!J$1+(Sheet1!$A$1-1)*10,FALSE),IF(VLOOKUP($A877,Sheet1!$B$3:$AH$1266,Sheet1!J$1+(Sheet1!$A$1-1)*10,FALSE)&gt;99999,-3,IF(VLOOKUP($A877,Sheet1!$B$3:$AH$1266,Sheet1!J$1+(Sheet1!$A$1-1)*10,FALSE)&gt;9999,-2,IF(VLOOKUP($A877,Sheet1!$B$3:$AH$1266,Sheet1!J$1+(Sheet1!$A$1-1)*10,FALSE)&gt;999,-1,0)))))))</f>
        <v>6840</v>
      </c>
      <c r="AA877" s="65">
        <f>IF(ISNA(VLOOKUP($A877,Sheet1!$B$3:$AH$1266,Sheet1!K$1+(Sheet1!$A$1-1)*10,FALSE))=TRUE,"---",IF(VLOOKUP($A877,Sheet1!$B$3:$AH$1266,Sheet1!K$1+(Sheet1!$A$1-1)*10,FALSE)="---","---", (ROUND(VLOOKUP($A877,Sheet1!$B$3:$AH$1266,Sheet1!K$1+(Sheet1!$A$1-1)*10,FALSE),IF(VLOOKUP($A877,Sheet1!$B$3:$AH$1266,Sheet1!K$1+(Sheet1!$A$1-1)*10,FALSE)&gt;99999,-3,IF(VLOOKUP($A877,Sheet1!$B$3:$AH$1266,Sheet1!K$1+(Sheet1!$A$1-1)*10,FALSE)&gt;9999,-2,IF(VLOOKUP($A877,Sheet1!$B$3:$AH$1266,Sheet1!K$1+(Sheet1!$A$1-1)*10,FALSE)&gt;999,-1,0)))))))</f>
        <v>8150</v>
      </c>
      <c r="AB877" s="65">
        <f>IF(ISNA(VLOOKUP($A877,Sheet1!$B$3:$AH$1266,Sheet1!L$1+(Sheet1!$A$1-1)*10,FALSE))=TRUE,"---",IF(VLOOKUP($A877,Sheet1!$B$3:$AH$1266,Sheet1!L$1+(Sheet1!$A$1-1)*10,FALSE)="---","---", (ROUND(VLOOKUP($A877,Sheet1!$B$3:$AH$1266,Sheet1!L$1+(Sheet1!$A$1-1)*10,FALSE),IF(VLOOKUP($A877,Sheet1!$B$3:$AH$1266,Sheet1!L$1+(Sheet1!$A$1-1)*10,FALSE)&gt;99999,-3,IF(VLOOKUP($A877,Sheet1!$B$3:$AH$1266,Sheet1!L$1+(Sheet1!$A$1-1)*10,FALSE)&gt;9999,-2,IF(VLOOKUP($A877,Sheet1!$B$3:$AH$1266,Sheet1!L$1+(Sheet1!$A$1-1)*10,FALSE)&gt;999,-1,0)))))))</f>
        <v>9530</v>
      </c>
      <c r="AC877" s="65">
        <f>IF(ISNA(VLOOKUP($A877,Sheet1!$B$3:$AH$1266,Sheet1!M$1+(Sheet1!$A$1-1)*10,FALSE))=TRUE,"---",IF(VLOOKUP($A877,Sheet1!$B$3:$AH$1266,Sheet1!M$1+(Sheet1!$A$1-1)*10,FALSE)="---","---", (ROUND(VLOOKUP($A877,Sheet1!$B$3:$AH$1266,Sheet1!M$1+(Sheet1!$A$1-1)*10,FALSE),IF(VLOOKUP($A877,Sheet1!$B$3:$AH$1266,Sheet1!M$1+(Sheet1!$A$1-1)*10,FALSE)&gt;99999,-3,IF(VLOOKUP($A877,Sheet1!$B$3:$AH$1266,Sheet1!M$1+(Sheet1!$A$1-1)*10,FALSE)&gt;9999,-2,IF(VLOOKUP($A877,Sheet1!$B$3:$AH$1266,Sheet1!M$1+(Sheet1!$A$1-1)*10,FALSE)&gt;999,-1,0)))))))</f>
        <v>11000</v>
      </c>
      <c r="AD877" s="65">
        <f>IF(ISNA(VLOOKUP($A877,Sheet1!$B$3:$AH$1266,Sheet1!N$1+(Sheet1!$A$1-1)*10,FALSE))=TRUE,"---",IF(VLOOKUP($A877,Sheet1!$B$3:$AH$1266,Sheet1!N$1+(Sheet1!$A$1-1)*10,FALSE)="---","---", (ROUND(VLOOKUP($A877,Sheet1!$B$3:$AH$1266,Sheet1!N$1+(Sheet1!$A$1-1)*10,FALSE),IF(VLOOKUP($A877,Sheet1!$B$3:$AH$1266,Sheet1!N$1+(Sheet1!$A$1-1)*10,FALSE)&gt;99999,-3,IF(VLOOKUP($A877,Sheet1!$B$3:$AH$1266,Sheet1!N$1+(Sheet1!$A$1-1)*10,FALSE)&gt;9999,-2,IF(VLOOKUP($A877,Sheet1!$B$3:$AH$1266,Sheet1!N$1+(Sheet1!$A$1-1)*10,FALSE)&gt;999,-1,0)))))))</f>
        <v>13100</v>
      </c>
    </row>
    <row r="878" spans="1:30" ht="25.5" customHeight="1" x14ac:dyDescent="0.25">
      <c r="A878" s="133" t="s">
        <v>1344</v>
      </c>
      <c r="B878" s="141" t="s">
        <v>1345</v>
      </c>
      <c r="C878" s="133">
        <v>415513</v>
      </c>
      <c r="D878" s="133">
        <v>743429</v>
      </c>
      <c r="E878" s="67" t="s">
        <v>3036</v>
      </c>
      <c r="F878" s="117" t="s">
        <v>4569</v>
      </c>
      <c r="G878" s="118" t="s">
        <v>31</v>
      </c>
      <c r="H878" s="136">
        <v>33.799999999999997</v>
      </c>
      <c r="I878" s="119">
        <v>40783</v>
      </c>
      <c r="J878" s="120">
        <v>15.38</v>
      </c>
      <c r="K878" s="121" t="s">
        <v>4405</v>
      </c>
      <c r="L878" s="122">
        <v>11600</v>
      </c>
      <c r="M878" s="123">
        <v>343</v>
      </c>
      <c r="N878" s="118" t="s">
        <v>17</v>
      </c>
      <c r="O878" s="71">
        <f>IF(U878&lt;&gt;"---",IF(L878&lt;W878,"&gt;50",IF(AND(L878&gt;=W878,L878&lt;=X878),(W$8-(((LOG(L878)-LOG(W878))/((LOG(X878)-LOG(W878)))*(W$8-X$8)))),IF(AND(L878&gt;=X878,L878&lt;=Y878),(X$8-(((LOG(L878)-LOG(X878))/((LOG(Y878)-LOG(X878)))*(X$8-Y$8)))),IF(AND(L878&gt;=Y878,L878&lt;=Z878),(Y$8-(((LOG(L878)-LOG(Y878))/((LOG(Z878)-LOG(Y878)))*(Y$8-Z$8)))),IF(AND(L878&gt;=Z878,L878&lt;=AA878),(Z$8-(((LOG(L878)-LOG(Z878))/((LOG(AA878)-LOG(Z878)))*(Z$8-AA$8)))),IF(AND(L878&gt;=AA878,L878&lt;=AB878),(AA$8-(((LOG(L878)-LOG(AA878))/((LOG(AB878)-LOG(AA878)))*(AA$8-AB$8)))),IF(AND(L878&gt;=AB878,L878&lt;=AC878),(AB$8-(((LOG(L878)-LOG(AB878))/((LOG(AC878)-LOG(AB878)))*(AB$8-AC$8)))),IF(AND(L878&gt;=AC878,L878&lt;=AD878),(AC$8-(((LOG(L878)-LOG(AC878))/((LOG(AD878)-LOG(AC878)))*(AC$8-AD$8)))),IF(L878&gt;AD878*1.1,"&lt;0.2",0.2))))))))),"")</f>
        <v>2.1093444424922296</v>
      </c>
      <c r="P878" s="71">
        <f>IF(O878&lt;&gt;"",VLOOKUP($A878,Sheet4!$A$2:$O$1309,14,FALSE)*100,"")</f>
        <v>0.90944746503727192</v>
      </c>
      <c r="Q878" s="71">
        <f>IF(P878&lt;&gt;"",VLOOKUP($A878,Sheet4!$A$2:$O$1309,15,FALSE)*100,"")</f>
        <v>8.5600829201988642</v>
      </c>
      <c r="R878" s="73">
        <f t="shared" si="30"/>
        <v>45</v>
      </c>
      <c r="S878" s="63" t="s">
        <v>4365</v>
      </c>
      <c r="T878" s="63" t="str">
        <f>IF(ISNA(VLOOKUP(A878,Sheet1!B$3:C$1266,2,FALSE)=TRUE),"NC",VLOOKUP(A878,Sheet1!B$3:C$1266,2,FALSE))</f>
        <v>Rural10</v>
      </c>
      <c r="U878" s="66">
        <f>IF(ISNA(VLOOKUP($A878,Sheet1!$B$3:$AH$1266,Sheet1!E$1+(Sheet1!$A$1-1)*10,FALSE))=TRUE,"---",IF(VLOOKUP($A878,Sheet1!$B$3:$AH$1266,Sheet1!E$1+(Sheet1!$A$1-1)*10,FALSE)="---","---", (ROUND(VLOOKUP($A878,Sheet1!$B$3:$AH$1266,Sheet1!E$1+(Sheet1!$A$1-1)*10,FALSE),IF(VLOOKUP($A878,Sheet1!$B$3:$AH$1266,Sheet1!E$1+(Sheet1!$A$1-1)*10,FALSE)&gt;99999,-3,IF(VLOOKUP($A878,Sheet1!$B$3:$AH$1266,Sheet1!E$1+(Sheet1!$A$1-1)*10,FALSE)&gt;9999,-2,IF(VLOOKUP($A878,Sheet1!$B$3:$AH$1266,Sheet1!E$1+(Sheet1!$A$1-1)*10,FALSE)&gt;999,-1,0)))))))</f>
        <v>2490</v>
      </c>
      <c r="V878" s="66">
        <f>IF(ISNA(VLOOKUP($A878,Sheet1!$B$3:$AH$1266,Sheet1!F$1+(Sheet1!$A$1-1)*10,FALSE))=TRUE,"---",IF(VLOOKUP($A878,Sheet1!$B$3:$AH$1266,Sheet1!F$1+(Sheet1!$A$1-1)*10,FALSE)="---","---", (ROUND(VLOOKUP($A878,Sheet1!$B$3:$AH$1266,Sheet1!F$1+(Sheet1!$A$1-1)*10,FALSE),IF(VLOOKUP($A878,Sheet1!$B$3:$AH$1266,Sheet1!F$1+(Sheet1!$A$1-1)*10,FALSE)&gt;99999,-3,IF(VLOOKUP($A878,Sheet1!$B$3:$AH$1266,Sheet1!F$1+(Sheet1!$A$1-1)*10,FALSE)&gt;9999,-2,IF(VLOOKUP($A878,Sheet1!$B$3:$AH$1266,Sheet1!F$1+(Sheet1!$A$1-1)*10,FALSE)&gt;999,-1,0)))))))</f>
        <v>3070</v>
      </c>
      <c r="W878" s="66">
        <f>IF(ISNA(VLOOKUP($A878,Sheet1!$B$3:$AH$1266,Sheet1!G$1+(Sheet1!$A$1-1)*10,FALSE))=TRUE,"---",IF(VLOOKUP($A878,Sheet1!$B$3:$AH$1266,Sheet1!G$1+(Sheet1!$A$1-1)*10,FALSE)="---","---", (ROUND(VLOOKUP($A878,Sheet1!$B$3:$AH$1266,Sheet1!G$1+(Sheet1!$A$1-1)*10,FALSE),IF(VLOOKUP($A878,Sheet1!$B$3:$AH$1266,Sheet1!G$1+(Sheet1!$A$1-1)*10,FALSE)&gt;99999,-3,IF(VLOOKUP($A878,Sheet1!$B$3:$AH$1266,Sheet1!G$1+(Sheet1!$A$1-1)*10,FALSE)&gt;9999,-2,IF(VLOOKUP($A878,Sheet1!$B$3:$AH$1266,Sheet1!G$1+(Sheet1!$A$1-1)*10,FALSE)&gt;999,-1,0)))))))</f>
        <v>4020</v>
      </c>
      <c r="X878" s="66">
        <f>IF(ISNA(VLOOKUP($A878,Sheet1!$B$3:$AH$1266,Sheet1!H$1+(Sheet1!$A$1-1)*10,FALSE))=TRUE,"---",IF(VLOOKUP($A878,Sheet1!$B$3:$AH$1266,Sheet1!H$1+(Sheet1!$A$1-1)*10,FALSE)="---","---", (ROUND(VLOOKUP($A878,Sheet1!$B$3:$AH$1266,Sheet1!H$1+(Sheet1!$A$1-1)*10,FALSE),IF(VLOOKUP($A878,Sheet1!$B$3:$AH$1266,Sheet1!H$1+(Sheet1!$A$1-1)*10,FALSE)&gt;99999,-3,IF(VLOOKUP($A878,Sheet1!$B$3:$AH$1266,Sheet1!H$1+(Sheet1!$A$1-1)*10,FALSE)&gt;9999,-2,IF(VLOOKUP($A878,Sheet1!$B$3:$AH$1266,Sheet1!H$1+(Sheet1!$A$1-1)*10,FALSE)&gt;999,-1,0)))))))</f>
        <v>6340</v>
      </c>
      <c r="Y878" s="66">
        <f>IF(ISNA(VLOOKUP($A878,Sheet1!$B$3:$AH$1266,Sheet1!I$1+(Sheet1!$A$1-1)*10,FALSE))=TRUE,"---",IF(VLOOKUP($A878,Sheet1!$B$3:$AH$1266,Sheet1!I$1+(Sheet1!$A$1-1)*10,FALSE)="---","---", (ROUND(VLOOKUP($A878,Sheet1!$B$3:$AH$1266,Sheet1!I$1+(Sheet1!$A$1-1)*10,FALSE),IF(VLOOKUP($A878,Sheet1!$B$3:$AH$1266,Sheet1!I$1+(Sheet1!$A$1-1)*10,FALSE)&gt;99999,-3,IF(VLOOKUP($A878,Sheet1!$B$3:$AH$1266,Sheet1!I$1+(Sheet1!$A$1-1)*10,FALSE)&gt;9999,-2,IF(VLOOKUP($A878,Sheet1!$B$3:$AH$1266,Sheet1!I$1+(Sheet1!$A$1-1)*10,FALSE)&gt;999,-1,0)))))))</f>
        <v>7950</v>
      </c>
      <c r="Z878" s="66">
        <f>IF(ISNA(VLOOKUP($A878,Sheet1!$B$3:$AH$1266,Sheet1!J$1+(Sheet1!$A$1-1)*10,FALSE))=TRUE,"---",IF(VLOOKUP($A878,Sheet1!$B$3:$AH$1266,Sheet1!J$1+(Sheet1!$A$1-1)*10,FALSE)="---","---", (ROUND(VLOOKUP($A878,Sheet1!$B$3:$AH$1266,Sheet1!J$1+(Sheet1!$A$1-1)*10,FALSE),IF(VLOOKUP($A878,Sheet1!$B$3:$AH$1266,Sheet1!J$1+(Sheet1!$A$1-1)*10,FALSE)&gt;99999,-3,IF(VLOOKUP($A878,Sheet1!$B$3:$AH$1266,Sheet1!J$1+(Sheet1!$A$1-1)*10,FALSE)&gt;9999,-2,IF(VLOOKUP($A878,Sheet1!$B$3:$AH$1266,Sheet1!J$1+(Sheet1!$A$1-1)*10,FALSE)&gt;999,-1,0)))))))</f>
        <v>10000</v>
      </c>
      <c r="AA878" s="66">
        <f>IF(ISNA(VLOOKUP($A878,Sheet1!$B$3:$AH$1266,Sheet1!K$1+(Sheet1!$A$1-1)*10,FALSE))=TRUE,"---",IF(VLOOKUP($A878,Sheet1!$B$3:$AH$1266,Sheet1!K$1+(Sheet1!$A$1-1)*10,FALSE)="---","---", (ROUND(VLOOKUP($A878,Sheet1!$B$3:$AH$1266,Sheet1!K$1+(Sheet1!$A$1-1)*10,FALSE),IF(VLOOKUP($A878,Sheet1!$B$3:$AH$1266,Sheet1!K$1+(Sheet1!$A$1-1)*10,FALSE)&gt;99999,-3,IF(VLOOKUP($A878,Sheet1!$B$3:$AH$1266,Sheet1!K$1+(Sheet1!$A$1-1)*10,FALSE)&gt;9999,-2,IF(VLOOKUP($A878,Sheet1!$B$3:$AH$1266,Sheet1!K$1+(Sheet1!$A$1-1)*10,FALSE)&gt;999,-1,0)))))))</f>
        <v>11700</v>
      </c>
      <c r="AB878" s="66">
        <f>IF(ISNA(VLOOKUP($A878,Sheet1!$B$3:$AH$1266,Sheet1!L$1+(Sheet1!$A$1-1)*10,FALSE))=TRUE,"---",IF(VLOOKUP($A878,Sheet1!$B$3:$AH$1266,Sheet1!L$1+(Sheet1!$A$1-1)*10,FALSE)="---","---", (ROUND(VLOOKUP($A878,Sheet1!$B$3:$AH$1266,Sheet1!L$1+(Sheet1!$A$1-1)*10,FALSE),IF(VLOOKUP($A878,Sheet1!$B$3:$AH$1266,Sheet1!L$1+(Sheet1!$A$1-1)*10,FALSE)&gt;99999,-3,IF(VLOOKUP($A878,Sheet1!$B$3:$AH$1266,Sheet1!L$1+(Sheet1!$A$1-1)*10,FALSE)&gt;9999,-2,IF(VLOOKUP($A878,Sheet1!$B$3:$AH$1266,Sheet1!L$1+(Sheet1!$A$1-1)*10,FALSE)&gt;999,-1,0)))))))</f>
        <v>13500</v>
      </c>
      <c r="AC878" s="66">
        <f>IF(ISNA(VLOOKUP($A878,Sheet1!$B$3:$AH$1266,Sheet1!M$1+(Sheet1!$A$1-1)*10,FALSE))=TRUE,"---",IF(VLOOKUP($A878,Sheet1!$B$3:$AH$1266,Sheet1!M$1+(Sheet1!$A$1-1)*10,FALSE)="---","---", (ROUND(VLOOKUP($A878,Sheet1!$B$3:$AH$1266,Sheet1!M$1+(Sheet1!$A$1-1)*10,FALSE),IF(VLOOKUP($A878,Sheet1!$B$3:$AH$1266,Sheet1!M$1+(Sheet1!$A$1-1)*10,FALSE)&gt;99999,-3,IF(VLOOKUP($A878,Sheet1!$B$3:$AH$1266,Sheet1!M$1+(Sheet1!$A$1-1)*10,FALSE)&gt;9999,-2,IF(VLOOKUP($A878,Sheet1!$B$3:$AH$1266,Sheet1!M$1+(Sheet1!$A$1-1)*10,FALSE)&gt;999,-1,0)))))))</f>
        <v>15400</v>
      </c>
      <c r="AD878" s="66">
        <f>IF(ISNA(VLOOKUP($A878,Sheet1!$B$3:$AH$1266,Sheet1!N$1+(Sheet1!$A$1-1)*10,FALSE))=TRUE,"---",IF(VLOOKUP($A878,Sheet1!$B$3:$AH$1266,Sheet1!N$1+(Sheet1!$A$1-1)*10,FALSE)="---","---", (ROUND(VLOOKUP($A878,Sheet1!$B$3:$AH$1266,Sheet1!N$1+(Sheet1!$A$1-1)*10,FALSE),IF(VLOOKUP($A878,Sheet1!$B$3:$AH$1266,Sheet1!N$1+(Sheet1!$A$1-1)*10,FALSE)&gt;99999,-3,IF(VLOOKUP($A878,Sheet1!$B$3:$AH$1266,Sheet1!N$1+(Sheet1!$A$1-1)*10,FALSE)&gt;9999,-2,IF(VLOOKUP($A878,Sheet1!$B$3:$AH$1266,Sheet1!N$1+(Sheet1!$A$1-1)*10,FALSE)&gt;999,-1,0)))))))</f>
        <v>18100</v>
      </c>
    </row>
    <row r="879" spans="1:30" ht="25.5" customHeight="1" x14ac:dyDescent="0.25">
      <c r="A879" s="125" t="s">
        <v>1346</v>
      </c>
      <c r="B879" s="126" t="s">
        <v>1347</v>
      </c>
      <c r="C879" s="125">
        <v>415451</v>
      </c>
      <c r="D879" s="125">
        <v>743429</v>
      </c>
      <c r="E879" s="70" t="s">
        <v>3036</v>
      </c>
      <c r="F879" s="52" t="s">
        <v>4719</v>
      </c>
      <c r="G879" s="127" t="s">
        <v>31</v>
      </c>
      <c r="H879" s="158">
        <v>62</v>
      </c>
      <c r="I879" s="112">
        <v>18592</v>
      </c>
      <c r="J879" s="147">
        <v>12.22</v>
      </c>
      <c r="K879" s="127" t="s">
        <v>24</v>
      </c>
      <c r="L879" s="115">
        <v>22000</v>
      </c>
      <c r="M879" s="116">
        <v>355</v>
      </c>
      <c r="N879" s="127" t="s">
        <v>145</v>
      </c>
      <c r="O879" s="68">
        <f>IF(U879&lt;&gt;"---",IF(L879&lt;W879,"&gt;50",IF(AND(L879&gt;=W879,L879&lt;=X879),(W$8-(((LOG(L879)-LOG(W879))/((LOG(X879)-LOG(W879)))*(W$8-X$8)))),IF(AND(L879&gt;=X879,L879&lt;=Y879),(X$8-(((LOG(L879)-LOG(X879))/((LOG(Y879)-LOG(X879)))*(X$8-Y$8)))),IF(AND(L879&gt;=Y879,L879&lt;=Z879),(Y$8-(((LOG(L879)-LOG(Y879))/((LOG(Z879)-LOG(Y879)))*(Y$8-Z$8)))),IF(AND(L879&gt;=Z879,L879&lt;=AA879),(Z$8-(((LOG(L879)-LOG(Z879))/((LOG(AA879)-LOG(Z879)))*(Z$8-AA$8)))),IF(AND(L879&gt;=AA879,L879&lt;=AB879),(AA$8-(((LOG(L879)-LOG(AA879))/((LOG(AB879)-LOG(AA879)))*(AA$8-AB$8)))),IF(AND(L879&gt;=AB879,L879&lt;=AC879),(AB$8-(((LOG(L879)-LOG(AB879))/((LOG(AC879)-LOG(AB879)))*(AB$8-AC$8)))),IF(AND(L879&gt;=AC879,L879&lt;=AD879),(AC$8-(((LOG(L879)-LOG(AC879))/((LOG(AD879)-LOG(AC879)))*(AC$8-AD$8)))),IF(L879&gt;AD879*1.1,"&lt;0.2",0.2))))))))),"")</f>
        <v>0.97012388408682482</v>
      </c>
      <c r="P879" s="68">
        <f>IF(O879&lt;&gt;"",VLOOKUP($A879,Sheet4!$A$2:$O$1309,14,FALSE)*100,"")</f>
        <v>0.23566772670313707</v>
      </c>
      <c r="Q879" s="68">
        <f>IF(P879&lt;&gt;"",VLOOKUP($A879,Sheet4!$A$2:$O$1309,15,FALSE)*100,"")</f>
        <v>2.2845923979693539</v>
      </c>
      <c r="R879" s="74">
        <f t="shared" si="30"/>
        <v>100</v>
      </c>
      <c r="S879" s="64" t="s">
        <v>4365</v>
      </c>
      <c r="T879" s="64" t="str">
        <f>IF(ISNA(VLOOKUP(A879,Sheet1!B$3:C$1266,2,FALSE)=TRUE),"NC",VLOOKUP(A879,Sheet1!B$3:C$1266,2,FALSE))</f>
        <v>Rural</v>
      </c>
      <c r="U879" s="65">
        <f>IF(ISNA(VLOOKUP($A879,Sheet1!$B$3:$AH$1266,Sheet1!E$1+(Sheet1!$A$1-1)*10,FALSE))=TRUE,"---",IF(VLOOKUP($A879,Sheet1!$B$3:$AH$1266,Sheet1!E$1+(Sheet1!$A$1-1)*10,FALSE)="---","---", (ROUND(VLOOKUP($A879,Sheet1!$B$3:$AH$1266,Sheet1!E$1+(Sheet1!$A$1-1)*10,FALSE),IF(VLOOKUP($A879,Sheet1!$B$3:$AH$1266,Sheet1!E$1+(Sheet1!$A$1-1)*10,FALSE)&gt;99999,-3,IF(VLOOKUP($A879,Sheet1!$B$3:$AH$1266,Sheet1!E$1+(Sheet1!$A$1-1)*10,FALSE)&gt;9999,-2,IF(VLOOKUP($A879,Sheet1!$B$3:$AH$1266,Sheet1!E$1+(Sheet1!$A$1-1)*10,FALSE)&gt;999,-1,0)))))))</f>
        <v>3730</v>
      </c>
      <c r="V879" s="65">
        <f>IF(ISNA(VLOOKUP($A879,Sheet1!$B$3:$AH$1266,Sheet1!F$1+(Sheet1!$A$1-1)*10,FALSE))=TRUE,"---",IF(VLOOKUP($A879,Sheet1!$B$3:$AH$1266,Sheet1!F$1+(Sheet1!$A$1-1)*10,FALSE)="---","---", (ROUND(VLOOKUP($A879,Sheet1!$B$3:$AH$1266,Sheet1!F$1+(Sheet1!$A$1-1)*10,FALSE),IF(VLOOKUP($A879,Sheet1!$B$3:$AH$1266,Sheet1!F$1+(Sheet1!$A$1-1)*10,FALSE)&gt;99999,-3,IF(VLOOKUP($A879,Sheet1!$B$3:$AH$1266,Sheet1!F$1+(Sheet1!$A$1-1)*10,FALSE)&gt;9999,-2,IF(VLOOKUP($A879,Sheet1!$B$3:$AH$1266,Sheet1!F$1+(Sheet1!$A$1-1)*10,FALSE)&gt;999,-1,0)))))))</f>
        <v>4560</v>
      </c>
      <c r="W879" s="65">
        <f>IF(ISNA(VLOOKUP($A879,Sheet1!$B$3:$AH$1266,Sheet1!G$1+(Sheet1!$A$1-1)*10,FALSE))=TRUE,"---",IF(VLOOKUP($A879,Sheet1!$B$3:$AH$1266,Sheet1!G$1+(Sheet1!$A$1-1)*10,FALSE)="---","---", (ROUND(VLOOKUP($A879,Sheet1!$B$3:$AH$1266,Sheet1!G$1+(Sheet1!$A$1-1)*10,FALSE),IF(VLOOKUP($A879,Sheet1!$B$3:$AH$1266,Sheet1!G$1+(Sheet1!$A$1-1)*10,FALSE)&gt;99999,-3,IF(VLOOKUP($A879,Sheet1!$B$3:$AH$1266,Sheet1!G$1+(Sheet1!$A$1-1)*10,FALSE)&gt;9999,-2,IF(VLOOKUP($A879,Sheet1!$B$3:$AH$1266,Sheet1!G$1+(Sheet1!$A$1-1)*10,FALSE)&gt;999,-1,0)))))))</f>
        <v>5780</v>
      </c>
      <c r="X879" s="65">
        <f>IF(ISNA(VLOOKUP($A879,Sheet1!$B$3:$AH$1266,Sheet1!H$1+(Sheet1!$A$1-1)*10,FALSE))=TRUE,"---",IF(VLOOKUP($A879,Sheet1!$B$3:$AH$1266,Sheet1!H$1+(Sheet1!$A$1-1)*10,FALSE)="---","---", (ROUND(VLOOKUP($A879,Sheet1!$B$3:$AH$1266,Sheet1!H$1+(Sheet1!$A$1-1)*10,FALSE),IF(VLOOKUP($A879,Sheet1!$B$3:$AH$1266,Sheet1!H$1+(Sheet1!$A$1-1)*10,FALSE)&gt;99999,-3,IF(VLOOKUP($A879,Sheet1!$B$3:$AH$1266,Sheet1!H$1+(Sheet1!$A$1-1)*10,FALSE)&gt;9999,-2,IF(VLOOKUP($A879,Sheet1!$B$3:$AH$1266,Sheet1!H$1+(Sheet1!$A$1-1)*10,FALSE)&gt;999,-1,0)))))))</f>
        <v>9070</v>
      </c>
      <c r="Y879" s="65">
        <f>IF(ISNA(VLOOKUP($A879,Sheet1!$B$3:$AH$1266,Sheet1!I$1+(Sheet1!$A$1-1)*10,FALSE))=TRUE,"---",IF(VLOOKUP($A879,Sheet1!$B$3:$AH$1266,Sheet1!I$1+(Sheet1!$A$1-1)*10,FALSE)="---","---", (ROUND(VLOOKUP($A879,Sheet1!$B$3:$AH$1266,Sheet1!I$1+(Sheet1!$A$1-1)*10,FALSE),IF(VLOOKUP($A879,Sheet1!$B$3:$AH$1266,Sheet1!I$1+(Sheet1!$A$1-1)*10,FALSE)&gt;99999,-3,IF(VLOOKUP($A879,Sheet1!$B$3:$AH$1266,Sheet1!I$1+(Sheet1!$A$1-1)*10,FALSE)&gt;9999,-2,IF(VLOOKUP($A879,Sheet1!$B$3:$AH$1266,Sheet1!I$1+(Sheet1!$A$1-1)*10,FALSE)&gt;999,-1,0)))))))</f>
        <v>11700</v>
      </c>
      <c r="Z879" s="65">
        <f>IF(ISNA(VLOOKUP($A879,Sheet1!$B$3:$AH$1266,Sheet1!J$1+(Sheet1!$A$1-1)*10,FALSE))=TRUE,"---",IF(VLOOKUP($A879,Sheet1!$B$3:$AH$1266,Sheet1!J$1+(Sheet1!$A$1-1)*10,FALSE)="---","---", (ROUND(VLOOKUP($A879,Sheet1!$B$3:$AH$1266,Sheet1!J$1+(Sheet1!$A$1-1)*10,FALSE),IF(VLOOKUP($A879,Sheet1!$B$3:$AH$1266,Sheet1!J$1+(Sheet1!$A$1-1)*10,FALSE)&gt;99999,-3,IF(VLOOKUP($A879,Sheet1!$B$3:$AH$1266,Sheet1!J$1+(Sheet1!$A$1-1)*10,FALSE)&gt;9999,-2,IF(VLOOKUP($A879,Sheet1!$B$3:$AH$1266,Sheet1!J$1+(Sheet1!$A$1-1)*10,FALSE)&gt;999,-1,0)))))))</f>
        <v>15300</v>
      </c>
      <c r="AA879" s="65">
        <f>IF(ISNA(VLOOKUP($A879,Sheet1!$B$3:$AH$1266,Sheet1!K$1+(Sheet1!$A$1-1)*10,FALSE))=TRUE,"---",IF(VLOOKUP($A879,Sheet1!$B$3:$AH$1266,Sheet1!K$1+(Sheet1!$A$1-1)*10,FALSE)="---","---", (ROUND(VLOOKUP($A879,Sheet1!$B$3:$AH$1266,Sheet1!K$1+(Sheet1!$A$1-1)*10,FALSE),IF(VLOOKUP($A879,Sheet1!$B$3:$AH$1266,Sheet1!K$1+(Sheet1!$A$1-1)*10,FALSE)&gt;99999,-3,IF(VLOOKUP($A879,Sheet1!$B$3:$AH$1266,Sheet1!K$1+(Sheet1!$A$1-1)*10,FALSE)&gt;9999,-2,IF(VLOOKUP($A879,Sheet1!$B$3:$AH$1266,Sheet1!K$1+(Sheet1!$A$1-1)*10,FALSE)&gt;999,-1,0)))))))</f>
        <v>18500</v>
      </c>
      <c r="AB879" s="65">
        <f>IF(ISNA(VLOOKUP($A879,Sheet1!$B$3:$AH$1266,Sheet1!L$1+(Sheet1!$A$1-1)*10,FALSE))=TRUE,"---",IF(VLOOKUP($A879,Sheet1!$B$3:$AH$1266,Sheet1!L$1+(Sheet1!$A$1-1)*10,FALSE)="---","---", (ROUND(VLOOKUP($A879,Sheet1!$B$3:$AH$1266,Sheet1!L$1+(Sheet1!$A$1-1)*10,FALSE),IF(VLOOKUP($A879,Sheet1!$B$3:$AH$1266,Sheet1!L$1+(Sheet1!$A$1-1)*10,FALSE)&gt;99999,-3,IF(VLOOKUP($A879,Sheet1!$B$3:$AH$1266,Sheet1!L$1+(Sheet1!$A$1-1)*10,FALSE)&gt;9999,-2,IF(VLOOKUP($A879,Sheet1!$B$3:$AH$1266,Sheet1!L$1+(Sheet1!$A$1-1)*10,FALSE)&gt;999,-1,0)))))))</f>
        <v>21800</v>
      </c>
      <c r="AC879" s="65">
        <f>IF(ISNA(VLOOKUP($A879,Sheet1!$B$3:$AH$1266,Sheet1!M$1+(Sheet1!$A$1-1)*10,FALSE))=TRUE,"---",IF(VLOOKUP($A879,Sheet1!$B$3:$AH$1266,Sheet1!M$1+(Sheet1!$A$1-1)*10,FALSE)="---","---", (ROUND(VLOOKUP($A879,Sheet1!$B$3:$AH$1266,Sheet1!M$1+(Sheet1!$A$1-1)*10,FALSE),IF(VLOOKUP($A879,Sheet1!$B$3:$AH$1266,Sheet1!M$1+(Sheet1!$A$1-1)*10,FALSE)&gt;99999,-3,IF(VLOOKUP($A879,Sheet1!$B$3:$AH$1266,Sheet1!M$1+(Sheet1!$A$1-1)*10,FALSE)&gt;9999,-2,IF(VLOOKUP($A879,Sheet1!$B$3:$AH$1266,Sheet1!M$1+(Sheet1!$A$1-1)*10,FALSE)&gt;999,-1,0)))))))</f>
        <v>25400</v>
      </c>
      <c r="AD879" s="65">
        <f>IF(ISNA(VLOOKUP($A879,Sheet1!$B$3:$AH$1266,Sheet1!N$1+(Sheet1!$A$1-1)*10,FALSE))=TRUE,"---",IF(VLOOKUP($A879,Sheet1!$B$3:$AH$1266,Sheet1!N$1+(Sheet1!$A$1-1)*10,FALSE)="---","---", (ROUND(VLOOKUP($A879,Sheet1!$B$3:$AH$1266,Sheet1!N$1+(Sheet1!$A$1-1)*10,FALSE),IF(VLOOKUP($A879,Sheet1!$B$3:$AH$1266,Sheet1!N$1+(Sheet1!$A$1-1)*10,FALSE)&gt;99999,-3,IF(VLOOKUP($A879,Sheet1!$B$3:$AH$1266,Sheet1!N$1+(Sheet1!$A$1-1)*10,FALSE)&gt;9999,-2,IF(VLOOKUP($A879,Sheet1!$B$3:$AH$1266,Sheet1!N$1+(Sheet1!$A$1-1)*10,FALSE)&gt;999,-1,0)))))))</f>
        <v>30300</v>
      </c>
    </row>
    <row r="880" spans="1:30" ht="25.5" customHeight="1" x14ac:dyDescent="0.25">
      <c r="A880" s="304" t="s">
        <v>1348</v>
      </c>
      <c r="B880" s="393" t="s">
        <v>1349</v>
      </c>
      <c r="C880" s="304">
        <v>415324</v>
      </c>
      <c r="D880" s="304">
        <v>743524</v>
      </c>
      <c r="E880" s="305" t="s">
        <v>3036</v>
      </c>
      <c r="F880" s="117" t="s">
        <v>4607</v>
      </c>
      <c r="G880" s="118" t="s">
        <v>31</v>
      </c>
      <c r="H880" s="348">
        <v>66.599999999999994</v>
      </c>
      <c r="I880" s="119">
        <v>18592</v>
      </c>
      <c r="J880" s="159">
        <v>15</v>
      </c>
      <c r="K880" s="118" t="s">
        <v>49</v>
      </c>
      <c r="L880" s="122">
        <v>23400</v>
      </c>
      <c r="M880" s="123">
        <v>351</v>
      </c>
      <c r="N880" s="118" t="s">
        <v>718</v>
      </c>
      <c r="O880" s="71">
        <f>IF(U880&lt;&gt;"---",IF(L880&lt;W880,"&gt;50",IF(AND(L880&gt;=W880,L880&lt;=X880),(W$8-(((LOG(L880)-LOG(W880))/((LOG(X880)-LOG(W880)))*(W$8-X$8)))),IF(AND(L880&gt;=X880,L880&lt;=Y880),(X$8-(((LOG(L880)-LOG(X880))/((LOG(Y880)-LOG(X880)))*(X$8-Y$8)))),IF(AND(L880&gt;=Y880,L880&lt;=Z880),(Y$8-(((LOG(L880)-LOG(Y880))/((LOG(Z880)-LOG(Y880)))*(Y$8-Z$8)))),IF(AND(L880&gt;=Z880,L880&lt;=AA880),(Z$8-(((LOG(L880)-LOG(Z880))/((LOG(AA880)-LOG(Z880)))*(Z$8-AA$8)))),IF(AND(L880&gt;=AA880,L880&lt;=AB880),(AA$8-(((LOG(L880)-LOG(AA880))/((LOG(AB880)-LOG(AA880)))*(AA$8-AB$8)))),IF(AND(L880&gt;=AB880,L880&lt;=AC880),(AB$8-(((LOG(L880)-LOG(AB880))/((LOG(AC880)-LOG(AB880)))*(AB$8-AC$8)))),IF(AND(L880&gt;=AC880,L880&lt;=AD880),(AC$8-(((LOG(L880)-LOG(AC880))/((LOG(AD880)-LOG(AC880)))*(AC$8-AD$8)))),IF(L880&gt;AD880*1.1,"&lt;0.2",0.2))))))))),"")</f>
        <v>0.94071598763802766</v>
      </c>
      <c r="P880" s="71">
        <f>IF(O880&lt;&gt;"",VLOOKUP($A880,Sheet4!$A$2:$O$1309,14,FALSE)*100,"")</f>
        <v>0.2499906137877872</v>
      </c>
      <c r="Q880" s="71">
        <f>IF(P880&lt;&gt;"",VLOOKUP($A880,Sheet4!$A$2:$O$1309,15,FALSE)*100,"")</f>
        <v>2.4219173075067935</v>
      </c>
      <c r="R880" s="73" t="str">
        <f t="shared" si="30"/>
        <v>100</v>
      </c>
      <c r="S880" s="357" t="s">
        <v>4365</v>
      </c>
      <c r="T880" s="357" t="str">
        <f>IF(ISNA(VLOOKUP(A880,Sheet1!B$3:C$1266,2,FALSE)=TRUE),"NC",VLOOKUP(A880,Sheet1!B$3:C$1266,2,FALSE))</f>
        <v>Rural10</v>
      </c>
      <c r="U880" s="385">
        <f>IF(ISNA(VLOOKUP($A880,Sheet1!$B$3:$AH$1266,Sheet1!E$1+(Sheet1!$A$1-1)*10,FALSE))=TRUE,"---",IF(VLOOKUP($A880,Sheet1!$B$3:$AH$1266,Sheet1!E$1+(Sheet1!$A$1-1)*10,FALSE)="---","---", (ROUND(VLOOKUP($A880,Sheet1!$B$3:$AH$1266,Sheet1!E$1+(Sheet1!$A$1-1)*10,FALSE),IF(VLOOKUP($A880,Sheet1!$B$3:$AH$1266,Sheet1!E$1+(Sheet1!$A$1-1)*10,FALSE)&gt;99999,-3,IF(VLOOKUP($A880,Sheet1!$B$3:$AH$1266,Sheet1!E$1+(Sheet1!$A$1-1)*10,FALSE)&gt;9999,-2,IF(VLOOKUP($A880,Sheet1!$B$3:$AH$1266,Sheet1!E$1+(Sheet1!$A$1-1)*10,FALSE)&gt;999,-1,0)))))))</f>
        <v>3900</v>
      </c>
      <c r="V880" s="385">
        <f>IF(ISNA(VLOOKUP($A880,Sheet1!$B$3:$AH$1266,Sheet1!F$1+(Sheet1!$A$1-1)*10,FALSE))=TRUE,"---",IF(VLOOKUP($A880,Sheet1!$B$3:$AH$1266,Sheet1!F$1+(Sheet1!$A$1-1)*10,FALSE)="---","---", (ROUND(VLOOKUP($A880,Sheet1!$B$3:$AH$1266,Sheet1!F$1+(Sheet1!$A$1-1)*10,FALSE),IF(VLOOKUP($A880,Sheet1!$B$3:$AH$1266,Sheet1!F$1+(Sheet1!$A$1-1)*10,FALSE)&gt;99999,-3,IF(VLOOKUP($A880,Sheet1!$B$3:$AH$1266,Sheet1!F$1+(Sheet1!$A$1-1)*10,FALSE)&gt;9999,-2,IF(VLOOKUP($A880,Sheet1!$B$3:$AH$1266,Sheet1!F$1+(Sheet1!$A$1-1)*10,FALSE)&gt;999,-1,0)))))))</f>
        <v>4900</v>
      </c>
      <c r="W880" s="385">
        <f>IF(ISNA(VLOOKUP($A880,Sheet1!$B$3:$AH$1266,Sheet1!G$1+(Sheet1!$A$1-1)*10,FALSE))=TRUE,"---",IF(VLOOKUP($A880,Sheet1!$B$3:$AH$1266,Sheet1!G$1+(Sheet1!$A$1-1)*10,FALSE)="---","---", (ROUND(VLOOKUP($A880,Sheet1!$B$3:$AH$1266,Sheet1!G$1+(Sheet1!$A$1-1)*10,FALSE),IF(VLOOKUP($A880,Sheet1!$B$3:$AH$1266,Sheet1!G$1+(Sheet1!$A$1-1)*10,FALSE)&gt;99999,-3,IF(VLOOKUP($A880,Sheet1!$B$3:$AH$1266,Sheet1!G$1+(Sheet1!$A$1-1)*10,FALSE)&gt;9999,-2,IF(VLOOKUP($A880,Sheet1!$B$3:$AH$1266,Sheet1!G$1+(Sheet1!$A$1-1)*10,FALSE)&gt;999,-1,0)))))))</f>
        <v>6250</v>
      </c>
      <c r="X880" s="385">
        <f>IF(ISNA(VLOOKUP($A880,Sheet1!$B$3:$AH$1266,Sheet1!H$1+(Sheet1!$A$1-1)*10,FALSE))=TRUE,"---",IF(VLOOKUP($A880,Sheet1!$B$3:$AH$1266,Sheet1!H$1+(Sheet1!$A$1-1)*10,FALSE)="---","---", (ROUND(VLOOKUP($A880,Sheet1!$B$3:$AH$1266,Sheet1!H$1+(Sheet1!$A$1-1)*10,FALSE),IF(VLOOKUP($A880,Sheet1!$B$3:$AH$1266,Sheet1!H$1+(Sheet1!$A$1-1)*10,FALSE)&gt;99999,-3,IF(VLOOKUP($A880,Sheet1!$B$3:$AH$1266,Sheet1!H$1+(Sheet1!$A$1-1)*10,FALSE)&gt;9999,-2,IF(VLOOKUP($A880,Sheet1!$B$3:$AH$1266,Sheet1!H$1+(Sheet1!$A$1-1)*10,FALSE)&gt;999,-1,0)))))))</f>
        <v>9980</v>
      </c>
      <c r="Y880" s="385">
        <f>IF(ISNA(VLOOKUP($A880,Sheet1!$B$3:$AH$1266,Sheet1!I$1+(Sheet1!$A$1-1)*10,FALSE))=TRUE,"---",IF(VLOOKUP($A880,Sheet1!$B$3:$AH$1266,Sheet1!I$1+(Sheet1!$A$1-1)*10,FALSE)="---","---", (ROUND(VLOOKUP($A880,Sheet1!$B$3:$AH$1266,Sheet1!I$1+(Sheet1!$A$1-1)*10,FALSE),IF(VLOOKUP($A880,Sheet1!$B$3:$AH$1266,Sheet1!I$1+(Sheet1!$A$1-1)*10,FALSE)&gt;99999,-3,IF(VLOOKUP($A880,Sheet1!$B$3:$AH$1266,Sheet1!I$1+(Sheet1!$A$1-1)*10,FALSE)&gt;9999,-2,IF(VLOOKUP($A880,Sheet1!$B$3:$AH$1266,Sheet1!I$1+(Sheet1!$A$1-1)*10,FALSE)&gt;999,-1,0)))))))</f>
        <v>12800</v>
      </c>
      <c r="Z880" s="385">
        <f>IF(ISNA(VLOOKUP($A880,Sheet1!$B$3:$AH$1266,Sheet1!J$1+(Sheet1!$A$1-1)*10,FALSE))=TRUE,"---",IF(VLOOKUP($A880,Sheet1!$B$3:$AH$1266,Sheet1!J$1+(Sheet1!$A$1-1)*10,FALSE)="---","---", (ROUND(VLOOKUP($A880,Sheet1!$B$3:$AH$1266,Sheet1!J$1+(Sheet1!$A$1-1)*10,FALSE),IF(VLOOKUP($A880,Sheet1!$B$3:$AH$1266,Sheet1!J$1+(Sheet1!$A$1-1)*10,FALSE)&gt;99999,-3,IF(VLOOKUP($A880,Sheet1!$B$3:$AH$1266,Sheet1!J$1+(Sheet1!$A$1-1)*10,FALSE)&gt;9999,-2,IF(VLOOKUP($A880,Sheet1!$B$3:$AH$1266,Sheet1!J$1+(Sheet1!$A$1-1)*10,FALSE)&gt;999,-1,0)))))))</f>
        <v>16500</v>
      </c>
      <c r="AA880" s="385">
        <f>IF(ISNA(VLOOKUP($A880,Sheet1!$B$3:$AH$1266,Sheet1!K$1+(Sheet1!$A$1-1)*10,FALSE))=TRUE,"---",IF(VLOOKUP($A880,Sheet1!$B$3:$AH$1266,Sheet1!K$1+(Sheet1!$A$1-1)*10,FALSE)="---","---", (ROUND(VLOOKUP($A880,Sheet1!$B$3:$AH$1266,Sheet1!K$1+(Sheet1!$A$1-1)*10,FALSE),IF(VLOOKUP($A880,Sheet1!$B$3:$AH$1266,Sheet1!K$1+(Sheet1!$A$1-1)*10,FALSE)&gt;99999,-3,IF(VLOOKUP($A880,Sheet1!$B$3:$AH$1266,Sheet1!K$1+(Sheet1!$A$1-1)*10,FALSE)&gt;9999,-2,IF(VLOOKUP($A880,Sheet1!$B$3:$AH$1266,Sheet1!K$1+(Sheet1!$A$1-1)*10,FALSE)&gt;999,-1,0)))))))</f>
        <v>19700</v>
      </c>
      <c r="AB880" s="385">
        <f>IF(ISNA(VLOOKUP($A880,Sheet1!$B$3:$AH$1266,Sheet1!L$1+(Sheet1!$A$1-1)*10,FALSE))=TRUE,"---",IF(VLOOKUP($A880,Sheet1!$B$3:$AH$1266,Sheet1!L$1+(Sheet1!$A$1-1)*10,FALSE)="---","---", (ROUND(VLOOKUP($A880,Sheet1!$B$3:$AH$1266,Sheet1!L$1+(Sheet1!$A$1-1)*10,FALSE),IF(VLOOKUP($A880,Sheet1!$B$3:$AH$1266,Sheet1!L$1+(Sheet1!$A$1-1)*10,FALSE)&gt;99999,-3,IF(VLOOKUP($A880,Sheet1!$B$3:$AH$1266,Sheet1!L$1+(Sheet1!$A$1-1)*10,FALSE)&gt;9999,-2,IF(VLOOKUP($A880,Sheet1!$B$3:$AH$1266,Sheet1!L$1+(Sheet1!$A$1-1)*10,FALSE)&gt;999,-1,0)))))))</f>
        <v>23000</v>
      </c>
      <c r="AC880" s="385">
        <f>IF(ISNA(VLOOKUP($A880,Sheet1!$B$3:$AH$1266,Sheet1!M$1+(Sheet1!$A$1-1)*10,FALSE))=TRUE,"---",IF(VLOOKUP($A880,Sheet1!$B$3:$AH$1266,Sheet1!M$1+(Sheet1!$A$1-1)*10,FALSE)="---","---", (ROUND(VLOOKUP($A880,Sheet1!$B$3:$AH$1266,Sheet1!M$1+(Sheet1!$A$1-1)*10,FALSE),IF(VLOOKUP($A880,Sheet1!$B$3:$AH$1266,Sheet1!M$1+(Sheet1!$A$1-1)*10,FALSE)&gt;99999,-3,IF(VLOOKUP($A880,Sheet1!$B$3:$AH$1266,Sheet1!M$1+(Sheet1!$A$1-1)*10,FALSE)&gt;9999,-2,IF(VLOOKUP($A880,Sheet1!$B$3:$AH$1266,Sheet1!M$1+(Sheet1!$A$1-1)*10,FALSE)&gt;999,-1,0)))))))</f>
        <v>26600</v>
      </c>
      <c r="AD880" s="385">
        <f>IF(ISNA(VLOOKUP($A880,Sheet1!$B$3:$AH$1266,Sheet1!N$1+(Sheet1!$A$1-1)*10,FALSE))=TRUE,"---",IF(VLOOKUP($A880,Sheet1!$B$3:$AH$1266,Sheet1!N$1+(Sheet1!$A$1-1)*10,FALSE)="---","---", (ROUND(VLOOKUP($A880,Sheet1!$B$3:$AH$1266,Sheet1!N$1+(Sheet1!$A$1-1)*10,FALSE),IF(VLOOKUP($A880,Sheet1!$B$3:$AH$1266,Sheet1!N$1+(Sheet1!$A$1-1)*10,FALSE)&gt;99999,-3,IF(VLOOKUP($A880,Sheet1!$B$3:$AH$1266,Sheet1!N$1+(Sheet1!$A$1-1)*10,FALSE)&gt;9999,-2,IF(VLOOKUP($A880,Sheet1!$B$3:$AH$1266,Sheet1!N$1+(Sheet1!$A$1-1)*10,FALSE)&gt;999,-1,0)))))))</f>
        <v>31600</v>
      </c>
    </row>
    <row r="881" spans="1:30" ht="25.5" customHeight="1" x14ac:dyDescent="0.25">
      <c r="A881" s="304"/>
      <c r="B881" s="346"/>
      <c r="C881" s="304"/>
      <c r="D881" s="304"/>
      <c r="E881" s="305" t="e">
        <v>#N/A</v>
      </c>
      <c r="F881" s="117" t="s">
        <v>4720</v>
      </c>
      <c r="G881" s="118" t="s">
        <v>31</v>
      </c>
      <c r="H881" s="348"/>
      <c r="I881" s="119">
        <v>40783</v>
      </c>
      <c r="J881" s="120">
        <v>14.64</v>
      </c>
      <c r="K881" s="121" t="s">
        <v>4405</v>
      </c>
      <c r="L881" s="122">
        <v>20900</v>
      </c>
      <c r="M881" s="123">
        <v>314</v>
      </c>
      <c r="N881" s="118" t="s">
        <v>17</v>
      </c>
      <c r="O881" s="71" t="s">
        <v>4405</v>
      </c>
      <c r="P881" s="71" t="s">
        <v>4405</v>
      </c>
      <c r="Q881" s="71" t="s">
        <v>4405</v>
      </c>
      <c r="R881" s="73" t="s">
        <v>4405</v>
      </c>
      <c r="S881" s="357" t="e">
        <v>#N/A</v>
      </c>
      <c r="T881" s="357" t="str">
        <f>IF(ISNA(VLOOKUP(A881,Sheet1!B$3:C$1266,2,FALSE)=TRUE),"ND",VLOOKUP(A881,Sheet1!B$3:C$1266,2,FALSE))</f>
        <v>ND</v>
      </c>
      <c r="U881" s="385" t="str">
        <f>IF(ISNA(VLOOKUP($A881,Sheet1!$B$3:$AH$1266,Sheet1!E$1+(Sheet1!$A$1-1)*10,FALSE))=TRUE,"---",IF(VLOOKUP($A881,Sheet1!$B$3:$AH$1266,Sheet1!E$1+(Sheet1!$A$1-1)*10,FALSE)="---","---", (ROUND(VLOOKUP($A881,Sheet1!$B$3:$AH$1266,Sheet1!E$1+(Sheet1!$A$1-1)*10,FALSE),IF(VLOOKUP($A881,Sheet1!$B$3:$AH$1266,Sheet1!E$1+(Sheet1!$A$1-1)*10,FALSE)&gt;99999,-3,IF(VLOOKUP($A881,Sheet1!$B$3:$AH$1266,Sheet1!E$1+(Sheet1!$A$1-1)*10,FALSE)&gt;9999,-2,IF(VLOOKUP($A881,Sheet1!$B$3:$AH$1266,Sheet1!E$1+(Sheet1!$A$1-1)*10,FALSE)&gt;999,-1,0)))))))</f>
        <v>---</v>
      </c>
      <c r="V881" s="385" t="str">
        <f>IF(ISNA(VLOOKUP($A881,Sheet1!$B$3:$AH$1266,Sheet1!F$1+(Sheet1!$A$1-1)*10,FALSE))=TRUE,"---",IF(VLOOKUP($A881,Sheet1!$B$3:$AH$1266,Sheet1!F$1+(Sheet1!$A$1-1)*10,FALSE)="---","---", (ROUND(VLOOKUP($A881,Sheet1!$B$3:$AH$1266,Sheet1!F$1+(Sheet1!$A$1-1)*10,FALSE),IF(VLOOKUP($A881,Sheet1!$B$3:$AH$1266,Sheet1!F$1+(Sheet1!$A$1-1)*10,FALSE)&gt;99999,-3,IF(VLOOKUP($A881,Sheet1!$B$3:$AH$1266,Sheet1!F$1+(Sheet1!$A$1-1)*10,FALSE)&gt;9999,-2,IF(VLOOKUP($A881,Sheet1!$B$3:$AH$1266,Sheet1!F$1+(Sheet1!$A$1-1)*10,FALSE)&gt;999,-1,0)))))))</f>
        <v>---</v>
      </c>
      <c r="W881" s="385" t="str">
        <f>IF(ISNA(VLOOKUP($A881,Sheet1!$B$3:$AH$1266,Sheet1!G$1+(Sheet1!$A$1-1)*10,FALSE))=TRUE,"---",IF(VLOOKUP($A881,Sheet1!$B$3:$AH$1266,Sheet1!G$1+(Sheet1!$A$1-1)*10,FALSE)="---","---", (ROUND(VLOOKUP($A881,Sheet1!$B$3:$AH$1266,Sheet1!G$1+(Sheet1!$A$1-1)*10,FALSE),IF(VLOOKUP($A881,Sheet1!$B$3:$AH$1266,Sheet1!G$1+(Sheet1!$A$1-1)*10,FALSE)&gt;99999,-3,IF(VLOOKUP($A881,Sheet1!$B$3:$AH$1266,Sheet1!G$1+(Sheet1!$A$1-1)*10,FALSE)&gt;9999,-2,IF(VLOOKUP($A881,Sheet1!$B$3:$AH$1266,Sheet1!G$1+(Sheet1!$A$1-1)*10,FALSE)&gt;999,-1,0)))))))</f>
        <v>---</v>
      </c>
      <c r="X881" s="385" t="str">
        <f>IF(ISNA(VLOOKUP($A881,Sheet1!$B$3:$AH$1266,Sheet1!H$1+(Sheet1!$A$1-1)*10,FALSE))=TRUE,"---",IF(VLOOKUP($A881,Sheet1!$B$3:$AH$1266,Sheet1!H$1+(Sheet1!$A$1-1)*10,FALSE)="---","---", (ROUND(VLOOKUP($A881,Sheet1!$B$3:$AH$1266,Sheet1!H$1+(Sheet1!$A$1-1)*10,FALSE),IF(VLOOKUP($A881,Sheet1!$B$3:$AH$1266,Sheet1!H$1+(Sheet1!$A$1-1)*10,FALSE)&gt;99999,-3,IF(VLOOKUP($A881,Sheet1!$B$3:$AH$1266,Sheet1!H$1+(Sheet1!$A$1-1)*10,FALSE)&gt;9999,-2,IF(VLOOKUP($A881,Sheet1!$B$3:$AH$1266,Sheet1!H$1+(Sheet1!$A$1-1)*10,FALSE)&gt;999,-1,0)))))))</f>
        <v>---</v>
      </c>
      <c r="Y881" s="385" t="str">
        <f>IF(ISNA(VLOOKUP($A881,Sheet1!$B$3:$AH$1266,Sheet1!I$1+(Sheet1!$A$1-1)*10,FALSE))=TRUE,"---",IF(VLOOKUP($A881,Sheet1!$B$3:$AH$1266,Sheet1!I$1+(Sheet1!$A$1-1)*10,FALSE)="---","---", (ROUND(VLOOKUP($A881,Sheet1!$B$3:$AH$1266,Sheet1!I$1+(Sheet1!$A$1-1)*10,FALSE),IF(VLOOKUP($A881,Sheet1!$B$3:$AH$1266,Sheet1!I$1+(Sheet1!$A$1-1)*10,FALSE)&gt;99999,-3,IF(VLOOKUP($A881,Sheet1!$B$3:$AH$1266,Sheet1!I$1+(Sheet1!$A$1-1)*10,FALSE)&gt;9999,-2,IF(VLOOKUP($A881,Sheet1!$B$3:$AH$1266,Sheet1!I$1+(Sheet1!$A$1-1)*10,FALSE)&gt;999,-1,0)))))))</f>
        <v>---</v>
      </c>
      <c r="Z881" s="385" t="str">
        <f>IF(ISNA(VLOOKUP($A881,Sheet1!$B$3:$AH$1266,Sheet1!J$1+(Sheet1!$A$1-1)*10,FALSE))=TRUE,"---",IF(VLOOKUP($A881,Sheet1!$B$3:$AH$1266,Sheet1!J$1+(Sheet1!$A$1-1)*10,FALSE)="---","---", (ROUND(VLOOKUP($A881,Sheet1!$B$3:$AH$1266,Sheet1!J$1+(Sheet1!$A$1-1)*10,FALSE),IF(VLOOKUP($A881,Sheet1!$B$3:$AH$1266,Sheet1!J$1+(Sheet1!$A$1-1)*10,FALSE)&gt;99999,-3,IF(VLOOKUP($A881,Sheet1!$B$3:$AH$1266,Sheet1!J$1+(Sheet1!$A$1-1)*10,FALSE)&gt;9999,-2,IF(VLOOKUP($A881,Sheet1!$B$3:$AH$1266,Sheet1!J$1+(Sheet1!$A$1-1)*10,FALSE)&gt;999,-1,0)))))))</f>
        <v>---</v>
      </c>
      <c r="AA881" s="385" t="str">
        <f>IF(ISNA(VLOOKUP($A881,Sheet1!$B$3:$AH$1266,Sheet1!K$1+(Sheet1!$A$1-1)*10,FALSE))=TRUE,"---",IF(VLOOKUP($A881,Sheet1!$B$3:$AH$1266,Sheet1!K$1+(Sheet1!$A$1-1)*10,FALSE)="---","---", (ROUND(VLOOKUP($A881,Sheet1!$B$3:$AH$1266,Sheet1!K$1+(Sheet1!$A$1-1)*10,FALSE),IF(VLOOKUP($A881,Sheet1!$B$3:$AH$1266,Sheet1!K$1+(Sheet1!$A$1-1)*10,FALSE)&gt;99999,-3,IF(VLOOKUP($A881,Sheet1!$B$3:$AH$1266,Sheet1!K$1+(Sheet1!$A$1-1)*10,FALSE)&gt;9999,-2,IF(VLOOKUP($A881,Sheet1!$B$3:$AH$1266,Sheet1!K$1+(Sheet1!$A$1-1)*10,FALSE)&gt;999,-1,0)))))))</f>
        <v>---</v>
      </c>
      <c r="AB881" s="385" t="str">
        <f>IF(ISNA(VLOOKUP($A881,Sheet1!$B$3:$AH$1266,Sheet1!L$1+(Sheet1!$A$1-1)*10,FALSE))=TRUE,"---",IF(VLOOKUP($A881,Sheet1!$B$3:$AH$1266,Sheet1!L$1+(Sheet1!$A$1-1)*10,FALSE)="---","---", (ROUND(VLOOKUP($A881,Sheet1!$B$3:$AH$1266,Sheet1!L$1+(Sheet1!$A$1-1)*10,FALSE),IF(VLOOKUP($A881,Sheet1!$B$3:$AH$1266,Sheet1!L$1+(Sheet1!$A$1-1)*10,FALSE)&gt;99999,-3,IF(VLOOKUP($A881,Sheet1!$B$3:$AH$1266,Sheet1!L$1+(Sheet1!$A$1-1)*10,FALSE)&gt;9999,-2,IF(VLOOKUP($A881,Sheet1!$B$3:$AH$1266,Sheet1!L$1+(Sheet1!$A$1-1)*10,FALSE)&gt;999,-1,0)))))))</f>
        <v>---</v>
      </c>
      <c r="AC881" s="385" t="str">
        <f>IF(ISNA(VLOOKUP($A881,Sheet1!$B$3:$AH$1266,Sheet1!M$1+(Sheet1!$A$1-1)*10,FALSE))=TRUE,"---",IF(VLOOKUP($A881,Sheet1!$B$3:$AH$1266,Sheet1!M$1+(Sheet1!$A$1-1)*10,FALSE)="---","---", (ROUND(VLOOKUP($A881,Sheet1!$B$3:$AH$1266,Sheet1!M$1+(Sheet1!$A$1-1)*10,FALSE),IF(VLOOKUP($A881,Sheet1!$B$3:$AH$1266,Sheet1!M$1+(Sheet1!$A$1-1)*10,FALSE)&gt;99999,-3,IF(VLOOKUP($A881,Sheet1!$B$3:$AH$1266,Sheet1!M$1+(Sheet1!$A$1-1)*10,FALSE)&gt;9999,-2,IF(VLOOKUP($A881,Sheet1!$B$3:$AH$1266,Sheet1!M$1+(Sheet1!$A$1-1)*10,FALSE)&gt;999,-1,0)))))))</f>
        <v>---</v>
      </c>
      <c r="AD881" s="385" t="str">
        <f>IF(ISNA(VLOOKUP($A881,Sheet1!$B$3:$AH$1266,Sheet1!N$1+(Sheet1!$A$1-1)*10,FALSE))=TRUE,"---",IF(VLOOKUP($A881,Sheet1!$B$3:$AH$1266,Sheet1!N$1+(Sheet1!$A$1-1)*10,FALSE)="---","---", (ROUND(VLOOKUP($A881,Sheet1!$B$3:$AH$1266,Sheet1!N$1+(Sheet1!$A$1-1)*10,FALSE),IF(VLOOKUP($A881,Sheet1!$B$3:$AH$1266,Sheet1!N$1+(Sheet1!$A$1-1)*10,FALSE)&gt;99999,-3,IF(VLOOKUP($A881,Sheet1!$B$3:$AH$1266,Sheet1!N$1+(Sheet1!$A$1-1)*10,FALSE)&gt;9999,-2,IF(VLOOKUP($A881,Sheet1!$B$3:$AH$1266,Sheet1!N$1+(Sheet1!$A$1-1)*10,FALSE)&gt;999,-1,0)))))))</f>
        <v>---</v>
      </c>
    </row>
    <row r="882" spans="1:30" ht="25.5" customHeight="1" x14ac:dyDescent="0.25">
      <c r="A882" s="303" t="s">
        <v>1350</v>
      </c>
      <c r="B882" s="330" t="s">
        <v>1351</v>
      </c>
      <c r="C882" s="303">
        <v>414912</v>
      </c>
      <c r="D882" s="303">
        <v>743808</v>
      </c>
      <c r="E882" s="307" t="s">
        <v>3036</v>
      </c>
      <c r="F882" s="342" t="s">
        <v>4681</v>
      </c>
      <c r="G882" s="318" t="s">
        <v>31</v>
      </c>
      <c r="H882" s="347">
        <v>92.6</v>
      </c>
      <c r="I882" s="112">
        <v>18592</v>
      </c>
      <c r="J882" s="147">
        <v>11.23</v>
      </c>
      <c r="K882" s="127" t="s">
        <v>941</v>
      </c>
      <c r="L882" s="115">
        <v>22300</v>
      </c>
      <c r="M882" s="116">
        <v>241</v>
      </c>
      <c r="N882" s="127" t="s">
        <v>1352</v>
      </c>
      <c r="O882" s="68" t="s">
        <v>4405</v>
      </c>
      <c r="P882" s="68" t="s">
        <v>4405</v>
      </c>
      <c r="Q882" s="68" t="s">
        <v>4405</v>
      </c>
      <c r="R882" s="74" t="s">
        <v>4405</v>
      </c>
      <c r="S882" s="356" t="s">
        <v>4365</v>
      </c>
      <c r="T882" s="356" t="str">
        <f>IF(ISNA(VLOOKUP(A882,Sheet1!B$3:C$1266,2,FALSE)=TRUE),"NC",VLOOKUP(A882,Sheet1!B$3:C$1266,2,FALSE))</f>
        <v>Regulated</v>
      </c>
      <c r="U882" s="392">
        <f>IF(ISNA(VLOOKUP($A882,Sheet1!$B$3:$AH$1266,Sheet1!E$1+(Sheet1!$A$1-1)*10,FALSE))=TRUE,"---",IF(VLOOKUP($A882,Sheet1!$B$3:$AH$1266,Sheet1!E$1+(Sheet1!$A$1-1)*10,FALSE)="---","---", (ROUND(VLOOKUP($A882,Sheet1!$B$3:$AH$1266,Sheet1!E$1+(Sheet1!$A$1-1)*10,FALSE),IF(VLOOKUP($A882,Sheet1!$B$3:$AH$1266,Sheet1!E$1+(Sheet1!$A$1-1)*10,FALSE)&gt;99999,-3,IF(VLOOKUP($A882,Sheet1!$B$3:$AH$1266,Sheet1!E$1+(Sheet1!$A$1-1)*10,FALSE)&gt;9999,-2,IF(VLOOKUP($A882,Sheet1!$B$3:$AH$1266,Sheet1!E$1+(Sheet1!$A$1-1)*10,FALSE)&gt;999,-1,0)))))))</f>
        <v>350</v>
      </c>
      <c r="V882" s="392">
        <f>IF(ISNA(VLOOKUP($A882,Sheet1!$B$3:$AH$1266,Sheet1!F$1+(Sheet1!$A$1-1)*10,FALSE))=TRUE,"---",IF(VLOOKUP($A882,Sheet1!$B$3:$AH$1266,Sheet1!F$1+(Sheet1!$A$1-1)*10,FALSE)="---","---", (ROUND(VLOOKUP($A882,Sheet1!$B$3:$AH$1266,Sheet1!F$1+(Sheet1!$A$1-1)*10,FALSE),IF(VLOOKUP($A882,Sheet1!$B$3:$AH$1266,Sheet1!F$1+(Sheet1!$A$1-1)*10,FALSE)&gt;99999,-3,IF(VLOOKUP($A882,Sheet1!$B$3:$AH$1266,Sheet1!F$1+(Sheet1!$A$1-1)*10,FALSE)&gt;9999,-2,IF(VLOOKUP($A882,Sheet1!$B$3:$AH$1266,Sheet1!F$1+(Sheet1!$A$1-1)*10,FALSE)&gt;999,-1,0)))))))</f>
        <v>622</v>
      </c>
      <c r="W882" s="392">
        <f>IF(ISNA(VLOOKUP($A882,Sheet1!$B$3:$AH$1266,Sheet1!G$1+(Sheet1!$A$1-1)*10,FALSE))=TRUE,"---",IF(VLOOKUP($A882,Sheet1!$B$3:$AH$1266,Sheet1!G$1+(Sheet1!$A$1-1)*10,FALSE)="---","---", (ROUND(VLOOKUP($A882,Sheet1!$B$3:$AH$1266,Sheet1!G$1+(Sheet1!$A$1-1)*10,FALSE),IF(VLOOKUP($A882,Sheet1!$B$3:$AH$1266,Sheet1!G$1+(Sheet1!$A$1-1)*10,FALSE)&gt;99999,-3,IF(VLOOKUP($A882,Sheet1!$B$3:$AH$1266,Sheet1!G$1+(Sheet1!$A$1-1)*10,FALSE)&gt;9999,-2,IF(VLOOKUP($A882,Sheet1!$B$3:$AH$1266,Sheet1!G$1+(Sheet1!$A$1-1)*10,FALSE)&gt;999,-1,0)))))))</f>
        <v>1110</v>
      </c>
      <c r="X882" s="392">
        <f>IF(ISNA(VLOOKUP($A882,Sheet1!$B$3:$AH$1266,Sheet1!H$1+(Sheet1!$A$1-1)*10,FALSE))=TRUE,"---",IF(VLOOKUP($A882,Sheet1!$B$3:$AH$1266,Sheet1!H$1+(Sheet1!$A$1-1)*10,FALSE)="---","---", (ROUND(VLOOKUP($A882,Sheet1!$B$3:$AH$1266,Sheet1!H$1+(Sheet1!$A$1-1)*10,FALSE),IF(VLOOKUP($A882,Sheet1!$B$3:$AH$1266,Sheet1!H$1+(Sheet1!$A$1-1)*10,FALSE)&gt;99999,-3,IF(VLOOKUP($A882,Sheet1!$B$3:$AH$1266,Sheet1!H$1+(Sheet1!$A$1-1)*10,FALSE)&gt;9999,-2,IF(VLOOKUP($A882,Sheet1!$B$3:$AH$1266,Sheet1!H$1+(Sheet1!$A$1-1)*10,FALSE)&gt;999,-1,0)))))))</f>
        <v>3160</v>
      </c>
      <c r="Y882" s="392">
        <f>IF(ISNA(VLOOKUP($A882,Sheet1!$B$3:$AH$1266,Sheet1!I$1+(Sheet1!$A$1-1)*10,FALSE))=TRUE,"---",IF(VLOOKUP($A882,Sheet1!$B$3:$AH$1266,Sheet1!I$1+(Sheet1!$A$1-1)*10,FALSE)="---","---", (ROUND(VLOOKUP($A882,Sheet1!$B$3:$AH$1266,Sheet1!I$1+(Sheet1!$A$1-1)*10,FALSE),IF(VLOOKUP($A882,Sheet1!$B$3:$AH$1266,Sheet1!I$1+(Sheet1!$A$1-1)*10,FALSE)&gt;99999,-3,IF(VLOOKUP($A882,Sheet1!$B$3:$AH$1266,Sheet1!I$1+(Sheet1!$A$1-1)*10,FALSE)&gt;9999,-2,IF(VLOOKUP($A882,Sheet1!$B$3:$AH$1266,Sheet1!I$1+(Sheet1!$A$1-1)*10,FALSE)&gt;999,-1,0)))))))</f>
        <v>5260</v>
      </c>
      <c r="Z882" s="392">
        <f>IF(ISNA(VLOOKUP($A882,Sheet1!$B$3:$AH$1266,Sheet1!J$1+(Sheet1!$A$1-1)*10,FALSE))=TRUE,"---",IF(VLOOKUP($A882,Sheet1!$B$3:$AH$1266,Sheet1!J$1+(Sheet1!$A$1-1)*10,FALSE)="---","---", (ROUND(VLOOKUP($A882,Sheet1!$B$3:$AH$1266,Sheet1!J$1+(Sheet1!$A$1-1)*10,FALSE),IF(VLOOKUP($A882,Sheet1!$B$3:$AH$1266,Sheet1!J$1+(Sheet1!$A$1-1)*10,FALSE)&gt;99999,-3,IF(VLOOKUP($A882,Sheet1!$B$3:$AH$1266,Sheet1!J$1+(Sheet1!$A$1-1)*10,FALSE)&gt;9999,-2,IF(VLOOKUP($A882,Sheet1!$B$3:$AH$1266,Sheet1!J$1+(Sheet1!$A$1-1)*10,FALSE)&gt;999,-1,0)))))))</f>
        <v>8800</v>
      </c>
      <c r="AA882" s="392">
        <f>IF(ISNA(VLOOKUP($A882,Sheet1!$B$3:$AH$1266,Sheet1!K$1+(Sheet1!$A$1-1)*10,FALSE))=TRUE,"---",IF(VLOOKUP($A882,Sheet1!$B$3:$AH$1266,Sheet1!K$1+(Sheet1!$A$1-1)*10,FALSE)="---","---", (ROUND(VLOOKUP($A882,Sheet1!$B$3:$AH$1266,Sheet1!K$1+(Sheet1!$A$1-1)*10,FALSE),IF(VLOOKUP($A882,Sheet1!$B$3:$AH$1266,Sheet1!K$1+(Sheet1!$A$1-1)*10,FALSE)&gt;99999,-3,IF(VLOOKUP($A882,Sheet1!$B$3:$AH$1266,Sheet1!K$1+(Sheet1!$A$1-1)*10,FALSE)&gt;9999,-2,IF(VLOOKUP($A882,Sheet1!$B$3:$AH$1266,Sheet1!K$1+(Sheet1!$A$1-1)*10,FALSE)&gt;999,-1,0)))))))</f>
        <v>12100</v>
      </c>
      <c r="AB882" s="392">
        <f>IF(ISNA(VLOOKUP($A882,Sheet1!$B$3:$AH$1266,Sheet1!L$1+(Sheet1!$A$1-1)*10,FALSE))=TRUE,"---",IF(VLOOKUP($A882,Sheet1!$B$3:$AH$1266,Sheet1!L$1+(Sheet1!$A$1-1)*10,FALSE)="---","---", (ROUND(VLOOKUP($A882,Sheet1!$B$3:$AH$1266,Sheet1!L$1+(Sheet1!$A$1-1)*10,FALSE),IF(VLOOKUP($A882,Sheet1!$B$3:$AH$1266,Sheet1!L$1+(Sheet1!$A$1-1)*10,FALSE)&gt;99999,-3,IF(VLOOKUP($A882,Sheet1!$B$3:$AH$1266,Sheet1!L$1+(Sheet1!$A$1-1)*10,FALSE)&gt;9999,-2,IF(VLOOKUP($A882,Sheet1!$B$3:$AH$1266,Sheet1!L$1+(Sheet1!$A$1-1)*10,FALSE)&gt;999,-1,0)))))))</f>
        <v>15900</v>
      </c>
      <c r="AC882" s="392">
        <f>IF(ISNA(VLOOKUP($A882,Sheet1!$B$3:$AH$1266,Sheet1!M$1+(Sheet1!$A$1-1)*10,FALSE))=TRUE,"---",IF(VLOOKUP($A882,Sheet1!$B$3:$AH$1266,Sheet1!M$1+(Sheet1!$A$1-1)*10,FALSE)="---","---", (ROUND(VLOOKUP($A882,Sheet1!$B$3:$AH$1266,Sheet1!M$1+(Sheet1!$A$1-1)*10,FALSE),IF(VLOOKUP($A882,Sheet1!$B$3:$AH$1266,Sheet1!M$1+(Sheet1!$A$1-1)*10,FALSE)&gt;99999,-3,IF(VLOOKUP($A882,Sheet1!$B$3:$AH$1266,Sheet1!M$1+(Sheet1!$A$1-1)*10,FALSE)&gt;9999,-2,IF(VLOOKUP($A882,Sheet1!$B$3:$AH$1266,Sheet1!M$1+(Sheet1!$A$1-1)*10,FALSE)&gt;999,-1,0)))))))</f>
        <v>20200</v>
      </c>
      <c r="AD882" s="392">
        <f>IF(ISNA(VLOOKUP($A882,Sheet1!$B$3:$AH$1266,Sheet1!N$1+(Sheet1!$A$1-1)*10,FALSE))=TRUE,"---",IF(VLOOKUP($A882,Sheet1!$B$3:$AH$1266,Sheet1!N$1+(Sheet1!$A$1-1)*10,FALSE)="---","---", (ROUND(VLOOKUP($A882,Sheet1!$B$3:$AH$1266,Sheet1!N$1+(Sheet1!$A$1-1)*10,FALSE),IF(VLOOKUP($A882,Sheet1!$B$3:$AH$1266,Sheet1!N$1+(Sheet1!$A$1-1)*10,FALSE)&gt;99999,-3,IF(VLOOKUP($A882,Sheet1!$B$3:$AH$1266,Sheet1!N$1+(Sheet1!$A$1-1)*10,FALSE)&gt;9999,-2,IF(VLOOKUP($A882,Sheet1!$B$3:$AH$1266,Sheet1!N$1+(Sheet1!$A$1-1)*10,FALSE)&gt;999,-1,0)))))))</f>
        <v>26800</v>
      </c>
    </row>
    <row r="883" spans="1:30" ht="25.5" customHeight="1" x14ac:dyDescent="0.25">
      <c r="A883" s="303"/>
      <c r="B883" s="331"/>
      <c r="C883" s="303"/>
      <c r="D883" s="303"/>
      <c r="E883" s="307" t="e">
        <v>#N/A</v>
      </c>
      <c r="F883" s="331"/>
      <c r="G883" s="319"/>
      <c r="H883" s="347"/>
      <c r="I883" s="112">
        <v>38445</v>
      </c>
      <c r="J883" s="147">
        <v>12.99</v>
      </c>
      <c r="K883" s="127" t="s">
        <v>186</v>
      </c>
      <c r="L883" s="115">
        <v>12300</v>
      </c>
      <c r="M883" s="116">
        <v>133</v>
      </c>
      <c r="N883" s="127" t="s">
        <v>203</v>
      </c>
      <c r="O883" s="68">
        <f>IF(U882&lt;&gt;"---",IF(L883&lt;W882,"&gt;50",IF(AND(L883&gt;=W882,L883&lt;=X882),(W$8-(((LOG(L883)-LOG(W882))/((LOG(X882)-LOG(W882)))*(W$8-X$8)))),IF(AND(L883&gt;=X882,L883&lt;=Y882),(X$8-(((LOG(L883)-LOG(X882))/((LOG(Y882)-LOG(X882)))*(X$8-Y$8)))),IF(AND(L883&gt;=Y882,L883&lt;=Z882),(Y$8-(((LOG(L883)-LOG(Y882))/((LOG(Z882)-LOG(Y882)))*(Y$8-Z$8)))),IF(AND(L883&gt;=Z882,L883&lt;=AA882),(Z$8-(((LOG(L883)-LOG(Z882))/((LOG(AA882)-LOG(Z882)))*(Z$8-AA$8)))),IF(AND(L883&gt;=AA882,L883&lt;=AB882),(AA$8-(((LOG(L883)-LOG(AA882))/((LOG(AB882)-LOG(AA882)))*(AA$8-AB$8)))),IF(AND(L883&gt;=AB882,L883&lt;=AC882),(AB$8-(((LOG(L883)-LOG(AB882))/((LOG(AC882)-LOG(AB882)))*(AB$8-AC$8)))),IF(AND(L883&gt;=AC882,L883&lt;=AD882),(AC$8-(((LOG(L883)-LOG(AC882))/((LOG(AD882)-LOG(AC882)))*(AC$8-AD$8)))),IF(L883&gt;AD882*1.1,"&lt;0.2",0.2))))))))),"")</f>
        <v>1.9399744048746805</v>
      </c>
      <c r="P883" s="68">
        <f>IF(O883&lt;&gt;"",VLOOKUP($A882,Sheet4!$A$2:$O$1309,14,FALSE)*100,"")</f>
        <v>0.31454158304289326</v>
      </c>
      <c r="Q883" s="68">
        <f>IF(P883&lt;&gt;"",VLOOKUP($A882,Sheet4!$A$2:$O$1309,15,FALSE)*100,"")</f>
        <v>3.0386709265264211</v>
      </c>
      <c r="R883" s="74">
        <f t="shared" si="30"/>
        <v>50</v>
      </c>
      <c r="S883" s="356" t="e">
        <v>#N/A</v>
      </c>
      <c r="T883" s="356" t="str">
        <f>IF(ISNA(VLOOKUP(A883,Sheet1!B$3:C$1266,2,FALSE)=TRUE),"ND",VLOOKUP(A883,Sheet1!B$3:C$1266,2,FALSE))</f>
        <v>ND</v>
      </c>
      <c r="U883" s="392" t="str">
        <f>IF(ISNA(VLOOKUP($A883,Sheet1!$B$3:$AH$1266,Sheet1!E$1+(Sheet1!$A$1-1)*10,FALSE))=TRUE,"---",IF(VLOOKUP($A883,Sheet1!$B$3:$AH$1266,Sheet1!E$1+(Sheet1!$A$1-1)*10,FALSE)="---","---", (ROUND(VLOOKUP($A883,Sheet1!$B$3:$AH$1266,Sheet1!E$1+(Sheet1!$A$1-1)*10,FALSE),IF(VLOOKUP($A883,Sheet1!$B$3:$AH$1266,Sheet1!E$1+(Sheet1!$A$1-1)*10,FALSE)&gt;99999,-3,IF(VLOOKUP($A883,Sheet1!$B$3:$AH$1266,Sheet1!E$1+(Sheet1!$A$1-1)*10,FALSE)&gt;9999,-2,IF(VLOOKUP($A883,Sheet1!$B$3:$AH$1266,Sheet1!E$1+(Sheet1!$A$1-1)*10,FALSE)&gt;999,-1,0)))))))</f>
        <v>---</v>
      </c>
      <c r="V883" s="392" t="str">
        <f>IF(ISNA(VLOOKUP($A883,Sheet1!$B$3:$AH$1266,Sheet1!F$1+(Sheet1!$A$1-1)*10,FALSE))=TRUE,"---",IF(VLOOKUP($A883,Sheet1!$B$3:$AH$1266,Sheet1!F$1+(Sheet1!$A$1-1)*10,FALSE)="---","---", (ROUND(VLOOKUP($A883,Sheet1!$B$3:$AH$1266,Sheet1!F$1+(Sheet1!$A$1-1)*10,FALSE),IF(VLOOKUP($A883,Sheet1!$B$3:$AH$1266,Sheet1!F$1+(Sheet1!$A$1-1)*10,FALSE)&gt;99999,-3,IF(VLOOKUP($A883,Sheet1!$B$3:$AH$1266,Sheet1!F$1+(Sheet1!$A$1-1)*10,FALSE)&gt;9999,-2,IF(VLOOKUP($A883,Sheet1!$B$3:$AH$1266,Sheet1!F$1+(Sheet1!$A$1-1)*10,FALSE)&gt;999,-1,0)))))))</f>
        <v>---</v>
      </c>
      <c r="W883" s="392" t="str">
        <f>IF(ISNA(VLOOKUP($A883,Sheet1!$B$3:$AH$1266,Sheet1!G$1+(Sheet1!$A$1-1)*10,FALSE))=TRUE,"---",IF(VLOOKUP($A883,Sheet1!$B$3:$AH$1266,Sheet1!G$1+(Sheet1!$A$1-1)*10,FALSE)="---","---", (ROUND(VLOOKUP($A883,Sheet1!$B$3:$AH$1266,Sheet1!G$1+(Sheet1!$A$1-1)*10,FALSE),IF(VLOOKUP($A883,Sheet1!$B$3:$AH$1266,Sheet1!G$1+(Sheet1!$A$1-1)*10,FALSE)&gt;99999,-3,IF(VLOOKUP($A883,Sheet1!$B$3:$AH$1266,Sheet1!G$1+(Sheet1!$A$1-1)*10,FALSE)&gt;9999,-2,IF(VLOOKUP($A883,Sheet1!$B$3:$AH$1266,Sheet1!G$1+(Sheet1!$A$1-1)*10,FALSE)&gt;999,-1,0)))))))</f>
        <v>---</v>
      </c>
      <c r="X883" s="392" t="str">
        <f>IF(ISNA(VLOOKUP($A883,Sheet1!$B$3:$AH$1266,Sheet1!H$1+(Sheet1!$A$1-1)*10,FALSE))=TRUE,"---",IF(VLOOKUP($A883,Sheet1!$B$3:$AH$1266,Sheet1!H$1+(Sheet1!$A$1-1)*10,FALSE)="---","---", (ROUND(VLOOKUP($A883,Sheet1!$B$3:$AH$1266,Sheet1!H$1+(Sheet1!$A$1-1)*10,FALSE),IF(VLOOKUP($A883,Sheet1!$B$3:$AH$1266,Sheet1!H$1+(Sheet1!$A$1-1)*10,FALSE)&gt;99999,-3,IF(VLOOKUP($A883,Sheet1!$B$3:$AH$1266,Sheet1!H$1+(Sheet1!$A$1-1)*10,FALSE)&gt;9999,-2,IF(VLOOKUP($A883,Sheet1!$B$3:$AH$1266,Sheet1!H$1+(Sheet1!$A$1-1)*10,FALSE)&gt;999,-1,0)))))))</f>
        <v>---</v>
      </c>
      <c r="Y883" s="392" t="str">
        <f>IF(ISNA(VLOOKUP($A883,Sheet1!$B$3:$AH$1266,Sheet1!I$1+(Sheet1!$A$1-1)*10,FALSE))=TRUE,"---",IF(VLOOKUP($A883,Sheet1!$B$3:$AH$1266,Sheet1!I$1+(Sheet1!$A$1-1)*10,FALSE)="---","---", (ROUND(VLOOKUP($A883,Sheet1!$B$3:$AH$1266,Sheet1!I$1+(Sheet1!$A$1-1)*10,FALSE),IF(VLOOKUP($A883,Sheet1!$B$3:$AH$1266,Sheet1!I$1+(Sheet1!$A$1-1)*10,FALSE)&gt;99999,-3,IF(VLOOKUP($A883,Sheet1!$B$3:$AH$1266,Sheet1!I$1+(Sheet1!$A$1-1)*10,FALSE)&gt;9999,-2,IF(VLOOKUP($A883,Sheet1!$B$3:$AH$1266,Sheet1!I$1+(Sheet1!$A$1-1)*10,FALSE)&gt;999,-1,0)))))))</f>
        <v>---</v>
      </c>
      <c r="Z883" s="392" t="str">
        <f>IF(ISNA(VLOOKUP($A883,Sheet1!$B$3:$AH$1266,Sheet1!J$1+(Sheet1!$A$1-1)*10,FALSE))=TRUE,"---",IF(VLOOKUP($A883,Sheet1!$B$3:$AH$1266,Sheet1!J$1+(Sheet1!$A$1-1)*10,FALSE)="---","---", (ROUND(VLOOKUP($A883,Sheet1!$B$3:$AH$1266,Sheet1!J$1+(Sheet1!$A$1-1)*10,FALSE),IF(VLOOKUP($A883,Sheet1!$B$3:$AH$1266,Sheet1!J$1+(Sheet1!$A$1-1)*10,FALSE)&gt;99999,-3,IF(VLOOKUP($A883,Sheet1!$B$3:$AH$1266,Sheet1!J$1+(Sheet1!$A$1-1)*10,FALSE)&gt;9999,-2,IF(VLOOKUP($A883,Sheet1!$B$3:$AH$1266,Sheet1!J$1+(Sheet1!$A$1-1)*10,FALSE)&gt;999,-1,0)))))))</f>
        <v>---</v>
      </c>
      <c r="AA883" s="392" t="str">
        <f>IF(ISNA(VLOOKUP($A883,Sheet1!$B$3:$AH$1266,Sheet1!K$1+(Sheet1!$A$1-1)*10,FALSE))=TRUE,"---",IF(VLOOKUP($A883,Sheet1!$B$3:$AH$1266,Sheet1!K$1+(Sheet1!$A$1-1)*10,FALSE)="---","---", (ROUND(VLOOKUP($A883,Sheet1!$B$3:$AH$1266,Sheet1!K$1+(Sheet1!$A$1-1)*10,FALSE),IF(VLOOKUP($A883,Sheet1!$B$3:$AH$1266,Sheet1!K$1+(Sheet1!$A$1-1)*10,FALSE)&gt;99999,-3,IF(VLOOKUP($A883,Sheet1!$B$3:$AH$1266,Sheet1!K$1+(Sheet1!$A$1-1)*10,FALSE)&gt;9999,-2,IF(VLOOKUP($A883,Sheet1!$B$3:$AH$1266,Sheet1!K$1+(Sheet1!$A$1-1)*10,FALSE)&gt;999,-1,0)))))))</f>
        <v>---</v>
      </c>
      <c r="AB883" s="392" t="str">
        <f>IF(ISNA(VLOOKUP($A883,Sheet1!$B$3:$AH$1266,Sheet1!L$1+(Sheet1!$A$1-1)*10,FALSE))=TRUE,"---",IF(VLOOKUP($A883,Sheet1!$B$3:$AH$1266,Sheet1!L$1+(Sheet1!$A$1-1)*10,FALSE)="---","---", (ROUND(VLOOKUP($A883,Sheet1!$B$3:$AH$1266,Sheet1!L$1+(Sheet1!$A$1-1)*10,FALSE),IF(VLOOKUP($A883,Sheet1!$B$3:$AH$1266,Sheet1!L$1+(Sheet1!$A$1-1)*10,FALSE)&gt;99999,-3,IF(VLOOKUP($A883,Sheet1!$B$3:$AH$1266,Sheet1!L$1+(Sheet1!$A$1-1)*10,FALSE)&gt;9999,-2,IF(VLOOKUP($A883,Sheet1!$B$3:$AH$1266,Sheet1!L$1+(Sheet1!$A$1-1)*10,FALSE)&gt;999,-1,0)))))))</f>
        <v>---</v>
      </c>
      <c r="AC883" s="392" t="str">
        <f>IF(ISNA(VLOOKUP($A883,Sheet1!$B$3:$AH$1266,Sheet1!M$1+(Sheet1!$A$1-1)*10,FALSE))=TRUE,"---",IF(VLOOKUP($A883,Sheet1!$B$3:$AH$1266,Sheet1!M$1+(Sheet1!$A$1-1)*10,FALSE)="---","---", (ROUND(VLOOKUP($A883,Sheet1!$B$3:$AH$1266,Sheet1!M$1+(Sheet1!$A$1-1)*10,FALSE),IF(VLOOKUP($A883,Sheet1!$B$3:$AH$1266,Sheet1!M$1+(Sheet1!$A$1-1)*10,FALSE)&gt;99999,-3,IF(VLOOKUP($A883,Sheet1!$B$3:$AH$1266,Sheet1!M$1+(Sheet1!$A$1-1)*10,FALSE)&gt;9999,-2,IF(VLOOKUP($A883,Sheet1!$B$3:$AH$1266,Sheet1!M$1+(Sheet1!$A$1-1)*10,FALSE)&gt;999,-1,0)))))))</f>
        <v>---</v>
      </c>
      <c r="AD883" s="392" t="str">
        <f>IF(ISNA(VLOOKUP($A883,Sheet1!$B$3:$AH$1266,Sheet1!N$1+(Sheet1!$A$1-1)*10,FALSE))=TRUE,"---",IF(VLOOKUP($A883,Sheet1!$B$3:$AH$1266,Sheet1!N$1+(Sheet1!$A$1-1)*10,FALSE)="---","---", (ROUND(VLOOKUP($A883,Sheet1!$B$3:$AH$1266,Sheet1!N$1+(Sheet1!$A$1-1)*10,FALSE),IF(VLOOKUP($A883,Sheet1!$B$3:$AH$1266,Sheet1!N$1+(Sheet1!$A$1-1)*10,FALSE)&gt;99999,-3,IF(VLOOKUP($A883,Sheet1!$B$3:$AH$1266,Sheet1!N$1+(Sheet1!$A$1-1)*10,FALSE)&gt;9999,-2,IF(VLOOKUP($A883,Sheet1!$B$3:$AH$1266,Sheet1!N$1+(Sheet1!$A$1-1)*10,FALSE)&gt;999,-1,0)))))))</f>
        <v>---</v>
      </c>
    </row>
    <row r="884" spans="1:30" ht="25.5" customHeight="1" x14ac:dyDescent="0.25">
      <c r="A884" s="133" t="s">
        <v>1353</v>
      </c>
      <c r="B884" s="141" t="s">
        <v>1354</v>
      </c>
      <c r="C884" s="133">
        <v>414805</v>
      </c>
      <c r="D884" s="133">
        <v>743754</v>
      </c>
      <c r="E884" s="67" t="s">
        <v>3036</v>
      </c>
      <c r="F884" s="117" t="s">
        <v>4721</v>
      </c>
      <c r="G884" s="118" t="s">
        <v>286</v>
      </c>
      <c r="H884" s="136">
        <v>1.32</v>
      </c>
      <c r="I884" s="119">
        <v>28198</v>
      </c>
      <c r="J884" s="124">
        <v>3.96</v>
      </c>
      <c r="K884" s="121" t="s">
        <v>4405</v>
      </c>
      <c r="L884" s="122">
        <v>120</v>
      </c>
      <c r="M884" s="123">
        <v>90.9</v>
      </c>
      <c r="N884" s="121" t="s">
        <v>4405</v>
      </c>
      <c r="O884" s="71">
        <f>IF(U884&lt;&gt;"---",IF(L884&lt;W884,"&gt;50",IF(AND(L884&gt;=W884,L884&lt;=X884),(W$8-(((LOG(L884)-LOG(W884))/((LOG(X884)-LOG(W884)))*(W$8-X$8)))),IF(AND(L884&gt;=X884,L884&lt;=Y884),(X$8-(((LOG(L884)-LOG(X884))/((LOG(Y884)-LOG(X884)))*(X$8-Y$8)))),IF(AND(L884&gt;=Y884,L884&lt;=Z884),(Y$8-(((LOG(L884)-LOG(Y884))/((LOG(Z884)-LOG(Y884)))*(Y$8-Z$8)))),IF(AND(L884&gt;=Z884,L884&lt;=AA884),(Z$8-(((LOG(L884)-LOG(Z884))/((LOG(AA884)-LOG(Z884)))*(Z$8-AA$8)))),IF(AND(L884&gt;=AA884,L884&lt;=AB884),(AA$8-(((LOG(L884)-LOG(AA884))/((LOG(AB884)-LOG(AA884)))*(AA$8-AB$8)))),IF(AND(L884&gt;=AB884,L884&lt;=AC884),(AB$8-(((LOG(L884)-LOG(AB884))/((LOG(AC884)-LOG(AB884)))*(AB$8-AC$8)))),IF(AND(L884&gt;=AC884,L884&lt;=AD884),(AC$8-(((LOG(L884)-LOG(AC884))/((LOG(AD884)-LOG(AC884)))*(AC$8-AD$8)))),IF(L884&gt;AD884*1.1,"&lt;0.2",0.2))))))))),"")</f>
        <v>19.397964141281907</v>
      </c>
      <c r="P884" s="71">
        <f>IF(O884&lt;&gt;"",VLOOKUP($A884,Sheet4!$A$2:$O$1309,14,FALSE)*100,"")</f>
        <v>1.5693699055432497</v>
      </c>
      <c r="Q884" s="71">
        <f>IF(P884&lt;&gt;"",VLOOKUP($A884,Sheet4!$A$2:$O$1309,15,FALSE)*100,"")</f>
        <v>14.353260642335607</v>
      </c>
      <c r="R884" s="73">
        <f t="shared" si="30"/>
        <v>5</v>
      </c>
      <c r="S884" s="63" t="s">
        <v>4365</v>
      </c>
      <c r="T884" s="63" t="str">
        <f>IF(ISNA(VLOOKUP(A884,Sheet1!B$3:C$1266,2,FALSE)=TRUE),"NC",VLOOKUP(A884,Sheet1!B$3:C$1266,2,FALSE))</f>
        <v>Rural</v>
      </c>
      <c r="U884" s="66">
        <f>IF(ISNA(VLOOKUP($A884,Sheet1!$B$3:$AH$1266,Sheet1!E$1+(Sheet1!$A$1-1)*10,FALSE))=TRUE,"---",IF(VLOOKUP($A884,Sheet1!$B$3:$AH$1266,Sheet1!E$1+(Sheet1!$A$1-1)*10,FALSE)="---","---", (ROUND(VLOOKUP($A884,Sheet1!$B$3:$AH$1266,Sheet1!E$1+(Sheet1!$A$1-1)*10,FALSE),IF(VLOOKUP($A884,Sheet1!$B$3:$AH$1266,Sheet1!E$1+(Sheet1!$A$1-1)*10,FALSE)&gt;99999,-3,IF(VLOOKUP($A884,Sheet1!$B$3:$AH$1266,Sheet1!E$1+(Sheet1!$A$1-1)*10,FALSE)&gt;9999,-2,IF(VLOOKUP($A884,Sheet1!$B$3:$AH$1266,Sheet1!E$1+(Sheet1!$A$1-1)*10,FALSE)&gt;999,-1,0)))))))</f>
        <v>45</v>
      </c>
      <c r="V884" s="66">
        <f>IF(ISNA(VLOOKUP($A884,Sheet1!$B$3:$AH$1266,Sheet1!F$1+(Sheet1!$A$1-1)*10,FALSE))=TRUE,"---",IF(VLOOKUP($A884,Sheet1!$B$3:$AH$1266,Sheet1!F$1+(Sheet1!$A$1-1)*10,FALSE)="---","---", (ROUND(VLOOKUP($A884,Sheet1!$B$3:$AH$1266,Sheet1!F$1+(Sheet1!$A$1-1)*10,FALSE),IF(VLOOKUP($A884,Sheet1!$B$3:$AH$1266,Sheet1!F$1+(Sheet1!$A$1-1)*10,FALSE)&gt;99999,-3,IF(VLOOKUP($A884,Sheet1!$B$3:$AH$1266,Sheet1!F$1+(Sheet1!$A$1-1)*10,FALSE)&gt;9999,-2,IF(VLOOKUP($A884,Sheet1!$B$3:$AH$1266,Sheet1!F$1+(Sheet1!$A$1-1)*10,FALSE)&gt;999,-1,0)))))))</f>
        <v>56</v>
      </c>
      <c r="W884" s="66">
        <f>IF(ISNA(VLOOKUP($A884,Sheet1!$B$3:$AH$1266,Sheet1!G$1+(Sheet1!$A$1-1)*10,FALSE))=TRUE,"---",IF(VLOOKUP($A884,Sheet1!$B$3:$AH$1266,Sheet1!G$1+(Sheet1!$A$1-1)*10,FALSE)="---","---", (ROUND(VLOOKUP($A884,Sheet1!$B$3:$AH$1266,Sheet1!G$1+(Sheet1!$A$1-1)*10,FALSE),IF(VLOOKUP($A884,Sheet1!$B$3:$AH$1266,Sheet1!G$1+(Sheet1!$A$1-1)*10,FALSE)&gt;99999,-3,IF(VLOOKUP($A884,Sheet1!$B$3:$AH$1266,Sheet1!G$1+(Sheet1!$A$1-1)*10,FALSE)&gt;9999,-2,IF(VLOOKUP($A884,Sheet1!$B$3:$AH$1266,Sheet1!G$1+(Sheet1!$A$1-1)*10,FALSE)&gt;999,-1,0)))))))</f>
        <v>72</v>
      </c>
      <c r="X884" s="66">
        <f>IF(ISNA(VLOOKUP($A884,Sheet1!$B$3:$AH$1266,Sheet1!H$1+(Sheet1!$A$1-1)*10,FALSE))=TRUE,"---",IF(VLOOKUP($A884,Sheet1!$B$3:$AH$1266,Sheet1!H$1+(Sheet1!$A$1-1)*10,FALSE)="---","---", (ROUND(VLOOKUP($A884,Sheet1!$B$3:$AH$1266,Sheet1!H$1+(Sheet1!$A$1-1)*10,FALSE),IF(VLOOKUP($A884,Sheet1!$B$3:$AH$1266,Sheet1!H$1+(Sheet1!$A$1-1)*10,FALSE)&gt;99999,-3,IF(VLOOKUP($A884,Sheet1!$B$3:$AH$1266,Sheet1!H$1+(Sheet1!$A$1-1)*10,FALSE)&gt;9999,-2,IF(VLOOKUP($A884,Sheet1!$B$3:$AH$1266,Sheet1!H$1+(Sheet1!$A$1-1)*10,FALSE)&gt;999,-1,0)))))))</f>
        <v>118</v>
      </c>
      <c r="Y884" s="66">
        <f>IF(ISNA(VLOOKUP($A884,Sheet1!$B$3:$AH$1266,Sheet1!I$1+(Sheet1!$A$1-1)*10,FALSE))=TRUE,"---",IF(VLOOKUP($A884,Sheet1!$B$3:$AH$1266,Sheet1!I$1+(Sheet1!$A$1-1)*10,FALSE)="---","---", (ROUND(VLOOKUP($A884,Sheet1!$B$3:$AH$1266,Sheet1!I$1+(Sheet1!$A$1-1)*10,FALSE),IF(VLOOKUP($A884,Sheet1!$B$3:$AH$1266,Sheet1!I$1+(Sheet1!$A$1-1)*10,FALSE)&gt;99999,-3,IF(VLOOKUP($A884,Sheet1!$B$3:$AH$1266,Sheet1!I$1+(Sheet1!$A$1-1)*10,FALSE)&gt;9999,-2,IF(VLOOKUP($A884,Sheet1!$B$3:$AH$1266,Sheet1!I$1+(Sheet1!$A$1-1)*10,FALSE)&gt;999,-1,0)))))))</f>
        <v>156</v>
      </c>
      <c r="Z884" s="66">
        <f>IF(ISNA(VLOOKUP($A884,Sheet1!$B$3:$AH$1266,Sheet1!J$1+(Sheet1!$A$1-1)*10,FALSE))=TRUE,"---",IF(VLOOKUP($A884,Sheet1!$B$3:$AH$1266,Sheet1!J$1+(Sheet1!$A$1-1)*10,FALSE)="---","---", (ROUND(VLOOKUP($A884,Sheet1!$B$3:$AH$1266,Sheet1!J$1+(Sheet1!$A$1-1)*10,FALSE),IF(VLOOKUP($A884,Sheet1!$B$3:$AH$1266,Sheet1!J$1+(Sheet1!$A$1-1)*10,FALSE)&gt;99999,-3,IF(VLOOKUP($A884,Sheet1!$B$3:$AH$1266,Sheet1!J$1+(Sheet1!$A$1-1)*10,FALSE)&gt;9999,-2,IF(VLOOKUP($A884,Sheet1!$B$3:$AH$1266,Sheet1!J$1+(Sheet1!$A$1-1)*10,FALSE)&gt;999,-1,0)))))))</f>
        <v>213</v>
      </c>
      <c r="AA884" s="66">
        <f>IF(ISNA(VLOOKUP($A884,Sheet1!$B$3:$AH$1266,Sheet1!K$1+(Sheet1!$A$1-1)*10,FALSE))=TRUE,"---",IF(VLOOKUP($A884,Sheet1!$B$3:$AH$1266,Sheet1!K$1+(Sheet1!$A$1-1)*10,FALSE)="---","---", (ROUND(VLOOKUP($A884,Sheet1!$B$3:$AH$1266,Sheet1!K$1+(Sheet1!$A$1-1)*10,FALSE),IF(VLOOKUP($A884,Sheet1!$B$3:$AH$1266,Sheet1!K$1+(Sheet1!$A$1-1)*10,FALSE)&gt;99999,-3,IF(VLOOKUP($A884,Sheet1!$B$3:$AH$1266,Sheet1!K$1+(Sheet1!$A$1-1)*10,FALSE)&gt;9999,-2,IF(VLOOKUP($A884,Sheet1!$B$3:$AH$1266,Sheet1!K$1+(Sheet1!$A$1-1)*10,FALSE)&gt;999,-1,0)))))))</f>
        <v>263</v>
      </c>
      <c r="AB884" s="66">
        <f>IF(ISNA(VLOOKUP($A884,Sheet1!$B$3:$AH$1266,Sheet1!L$1+(Sheet1!$A$1-1)*10,FALSE))=TRUE,"---",IF(VLOOKUP($A884,Sheet1!$B$3:$AH$1266,Sheet1!L$1+(Sheet1!$A$1-1)*10,FALSE)="---","---", (ROUND(VLOOKUP($A884,Sheet1!$B$3:$AH$1266,Sheet1!L$1+(Sheet1!$A$1-1)*10,FALSE),IF(VLOOKUP($A884,Sheet1!$B$3:$AH$1266,Sheet1!L$1+(Sheet1!$A$1-1)*10,FALSE)&gt;99999,-3,IF(VLOOKUP($A884,Sheet1!$B$3:$AH$1266,Sheet1!L$1+(Sheet1!$A$1-1)*10,FALSE)&gt;9999,-2,IF(VLOOKUP($A884,Sheet1!$B$3:$AH$1266,Sheet1!L$1+(Sheet1!$A$1-1)*10,FALSE)&gt;999,-1,0)))))))</f>
        <v>314</v>
      </c>
      <c r="AC884" s="66">
        <f>IF(ISNA(VLOOKUP($A884,Sheet1!$B$3:$AH$1266,Sheet1!M$1+(Sheet1!$A$1-1)*10,FALSE))=TRUE,"---",IF(VLOOKUP($A884,Sheet1!$B$3:$AH$1266,Sheet1!M$1+(Sheet1!$A$1-1)*10,FALSE)="---","---", (ROUND(VLOOKUP($A884,Sheet1!$B$3:$AH$1266,Sheet1!M$1+(Sheet1!$A$1-1)*10,FALSE),IF(VLOOKUP($A884,Sheet1!$B$3:$AH$1266,Sheet1!M$1+(Sheet1!$A$1-1)*10,FALSE)&gt;99999,-3,IF(VLOOKUP($A884,Sheet1!$B$3:$AH$1266,Sheet1!M$1+(Sheet1!$A$1-1)*10,FALSE)&gt;9999,-2,IF(VLOOKUP($A884,Sheet1!$B$3:$AH$1266,Sheet1!M$1+(Sheet1!$A$1-1)*10,FALSE)&gt;999,-1,0)))))))</f>
        <v>371</v>
      </c>
      <c r="AD884" s="66">
        <f>IF(ISNA(VLOOKUP($A884,Sheet1!$B$3:$AH$1266,Sheet1!N$1+(Sheet1!$A$1-1)*10,FALSE))=TRUE,"---",IF(VLOOKUP($A884,Sheet1!$B$3:$AH$1266,Sheet1!N$1+(Sheet1!$A$1-1)*10,FALSE)="---","---", (ROUND(VLOOKUP($A884,Sheet1!$B$3:$AH$1266,Sheet1!N$1+(Sheet1!$A$1-1)*10,FALSE),IF(VLOOKUP($A884,Sheet1!$B$3:$AH$1266,Sheet1!N$1+(Sheet1!$A$1-1)*10,FALSE)&gt;99999,-3,IF(VLOOKUP($A884,Sheet1!$B$3:$AH$1266,Sheet1!N$1+(Sheet1!$A$1-1)*10,FALSE)&gt;9999,-2,IF(VLOOKUP($A884,Sheet1!$B$3:$AH$1266,Sheet1!N$1+(Sheet1!$A$1-1)*10,FALSE)&gt;999,-1,0)))))))</f>
        <v>446</v>
      </c>
    </row>
    <row r="885" spans="1:30" ht="25.5" customHeight="1" x14ac:dyDescent="0.25">
      <c r="A885" s="303" t="s">
        <v>1355</v>
      </c>
      <c r="B885" s="330" t="s">
        <v>1356</v>
      </c>
      <c r="C885" s="303">
        <v>414524.3</v>
      </c>
      <c r="D885" s="303">
        <v>743548.4</v>
      </c>
      <c r="E885" s="307" t="s">
        <v>3036</v>
      </c>
      <c r="F885" s="52">
        <v>1938</v>
      </c>
      <c r="G885" s="127" t="s">
        <v>286</v>
      </c>
      <c r="H885" s="347">
        <v>113</v>
      </c>
      <c r="I885" s="112">
        <v>18593</v>
      </c>
      <c r="J885" s="147">
        <v>11.19</v>
      </c>
      <c r="K885" s="127" t="s">
        <v>20</v>
      </c>
      <c r="L885" s="115">
        <v>22000</v>
      </c>
      <c r="M885" s="116">
        <v>195</v>
      </c>
      <c r="N885" s="127" t="s">
        <v>286</v>
      </c>
      <c r="O885" s="68">
        <f>IF(U885&lt;&gt;"---",IF(L885&lt;W885,"&gt;50",IF(AND(L885&gt;=W885,L885&lt;=X885),(W$8-(((LOG(L885)-LOG(W885))/((LOG(X885)-LOG(W885)))*(W$8-X$8)))),IF(AND(L885&gt;=X885,L885&lt;=Y885),(X$8-(((LOG(L885)-LOG(X885))/((LOG(Y885)-LOG(X885)))*(X$8-Y$8)))),IF(AND(L885&gt;=Y885,L885&lt;=Z885),(Y$8-(((LOG(L885)-LOG(Y885))/((LOG(Z885)-LOG(Y885)))*(Y$8-Z$8)))),IF(AND(L885&gt;=Z885,L885&lt;=AA885),(Z$8-(((LOG(L885)-LOG(Z885))/((LOG(AA885)-LOG(Z885)))*(Z$8-AA$8)))),IF(AND(L885&gt;=AA885,L885&lt;=AB885),(AA$8-(((LOG(L885)-LOG(AA885))/((LOG(AB885)-LOG(AA885)))*(AA$8-AB$8)))),IF(AND(L885&gt;=AB885,L885&lt;=AC885),(AB$8-(((LOG(L885)-LOG(AB885))/((LOG(AC885)-LOG(AB885)))*(AB$8-AC$8)))),IF(AND(L885&gt;=AC885,L885&lt;=AD885),(AC$8-(((LOG(L885)-LOG(AC885))/((LOG(AD885)-LOG(AC885)))*(AC$8-AD$8)))),IF(L885&gt;AD885*1.1,"&lt;0.2",0.2))))))))),"")</f>
        <v>0.69456893287224664</v>
      </c>
      <c r="P885" s="68">
        <f>IF(O885&lt;&gt;"",VLOOKUP($A885,Sheet4!$A$2:$O$1309,14,FALSE)*100,"")</f>
        <v>0.47969219705146227</v>
      </c>
      <c r="Q885" s="68">
        <f>IF(P885&lt;&gt;"",VLOOKUP($A885,Sheet4!$A$2:$O$1309,15,FALSE)*100,"")</f>
        <v>4.600703899472169</v>
      </c>
      <c r="R885" s="74" t="str">
        <f t="shared" si="30"/>
        <v>&gt;100, &lt;200</v>
      </c>
      <c r="S885" s="356" t="s">
        <v>4365</v>
      </c>
      <c r="T885" s="356" t="str">
        <f>IF(ISNA(VLOOKUP(A885,Sheet1!B$3:C$1266,2,FALSE)=TRUE),"NC",VLOOKUP(A885,Sheet1!B$3:C$1266,2,FALSE))</f>
        <v>Regulated</v>
      </c>
      <c r="U885" s="392">
        <f>IF(ISNA(VLOOKUP($A885,Sheet1!$B$3:$AH$1266,Sheet1!E$1+(Sheet1!$A$1-1)*10,FALSE))=TRUE,"---",IF(VLOOKUP($A885,Sheet1!$B$3:$AH$1266,Sheet1!E$1+(Sheet1!$A$1-1)*10,FALSE)="---","---", (ROUND(VLOOKUP($A885,Sheet1!$B$3:$AH$1266,Sheet1!E$1+(Sheet1!$A$1-1)*10,FALSE),IF(VLOOKUP($A885,Sheet1!$B$3:$AH$1266,Sheet1!E$1+(Sheet1!$A$1-1)*10,FALSE)&gt;99999,-3,IF(VLOOKUP($A885,Sheet1!$B$3:$AH$1266,Sheet1!E$1+(Sheet1!$A$1-1)*10,FALSE)&gt;9999,-2,IF(VLOOKUP($A885,Sheet1!$B$3:$AH$1266,Sheet1!E$1+(Sheet1!$A$1-1)*10,FALSE)&gt;999,-1,0)))))))</f>
        <v>840</v>
      </c>
      <c r="V885" s="392">
        <f>IF(ISNA(VLOOKUP($A885,Sheet1!$B$3:$AH$1266,Sheet1!F$1+(Sheet1!$A$1-1)*10,FALSE))=TRUE,"---",IF(VLOOKUP($A885,Sheet1!$B$3:$AH$1266,Sheet1!F$1+(Sheet1!$A$1-1)*10,FALSE)="---","---", (ROUND(VLOOKUP($A885,Sheet1!$B$3:$AH$1266,Sheet1!F$1+(Sheet1!$A$1-1)*10,FALSE),IF(VLOOKUP($A885,Sheet1!$B$3:$AH$1266,Sheet1!F$1+(Sheet1!$A$1-1)*10,FALSE)&gt;99999,-3,IF(VLOOKUP($A885,Sheet1!$B$3:$AH$1266,Sheet1!F$1+(Sheet1!$A$1-1)*10,FALSE)&gt;9999,-2,IF(VLOOKUP($A885,Sheet1!$B$3:$AH$1266,Sheet1!F$1+(Sheet1!$A$1-1)*10,FALSE)&gt;999,-1,0)))))))</f>
        <v>1120</v>
      </c>
      <c r="W885" s="392">
        <f>IF(ISNA(VLOOKUP($A885,Sheet1!$B$3:$AH$1266,Sheet1!G$1+(Sheet1!$A$1-1)*10,FALSE))=TRUE,"---",IF(VLOOKUP($A885,Sheet1!$B$3:$AH$1266,Sheet1!G$1+(Sheet1!$A$1-1)*10,FALSE)="---","---", (ROUND(VLOOKUP($A885,Sheet1!$B$3:$AH$1266,Sheet1!G$1+(Sheet1!$A$1-1)*10,FALSE),IF(VLOOKUP($A885,Sheet1!$B$3:$AH$1266,Sheet1!G$1+(Sheet1!$A$1-1)*10,FALSE)&gt;99999,-3,IF(VLOOKUP($A885,Sheet1!$B$3:$AH$1266,Sheet1!G$1+(Sheet1!$A$1-1)*10,FALSE)&gt;9999,-2,IF(VLOOKUP($A885,Sheet1!$B$3:$AH$1266,Sheet1!G$1+(Sheet1!$A$1-1)*10,FALSE)&gt;999,-1,0)))))))</f>
        <v>1560</v>
      </c>
      <c r="X885" s="392">
        <f>IF(ISNA(VLOOKUP($A885,Sheet1!$B$3:$AH$1266,Sheet1!H$1+(Sheet1!$A$1-1)*10,FALSE))=TRUE,"---",IF(VLOOKUP($A885,Sheet1!$B$3:$AH$1266,Sheet1!H$1+(Sheet1!$A$1-1)*10,FALSE)="---","---", (ROUND(VLOOKUP($A885,Sheet1!$B$3:$AH$1266,Sheet1!H$1+(Sheet1!$A$1-1)*10,FALSE),IF(VLOOKUP($A885,Sheet1!$B$3:$AH$1266,Sheet1!H$1+(Sheet1!$A$1-1)*10,FALSE)&gt;99999,-3,IF(VLOOKUP($A885,Sheet1!$B$3:$AH$1266,Sheet1!H$1+(Sheet1!$A$1-1)*10,FALSE)&gt;9999,-2,IF(VLOOKUP($A885,Sheet1!$B$3:$AH$1266,Sheet1!H$1+(Sheet1!$A$1-1)*10,FALSE)&gt;999,-1,0)))))))</f>
        <v>3320</v>
      </c>
      <c r="Y885" s="392">
        <f>IF(ISNA(VLOOKUP($A885,Sheet1!$B$3:$AH$1266,Sheet1!I$1+(Sheet1!$A$1-1)*10,FALSE))=TRUE,"---",IF(VLOOKUP($A885,Sheet1!$B$3:$AH$1266,Sheet1!I$1+(Sheet1!$A$1-1)*10,FALSE)="---","---", (ROUND(VLOOKUP($A885,Sheet1!$B$3:$AH$1266,Sheet1!I$1+(Sheet1!$A$1-1)*10,FALSE),IF(VLOOKUP($A885,Sheet1!$B$3:$AH$1266,Sheet1!I$1+(Sheet1!$A$1-1)*10,FALSE)&gt;99999,-3,IF(VLOOKUP($A885,Sheet1!$B$3:$AH$1266,Sheet1!I$1+(Sheet1!$A$1-1)*10,FALSE)&gt;9999,-2,IF(VLOOKUP($A885,Sheet1!$B$3:$AH$1266,Sheet1!I$1+(Sheet1!$A$1-1)*10,FALSE)&gt;999,-1,0)))))))</f>
        <v>5220</v>
      </c>
      <c r="Z885" s="392">
        <f>IF(ISNA(VLOOKUP($A885,Sheet1!$B$3:$AH$1266,Sheet1!J$1+(Sheet1!$A$1-1)*10,FALSE))=TRUE,"---",IF(VLOOKUP($A885,Sheet1!$B$3:$AH$1266,Sheet1!J$1+(Sheet1!$A$1-1)*10,FALSE)="---","---", (ROUND(VLOOKUP($A885,Sheet1!$B$3:$AH$1266,Sheet1!J$1+(Sheet1!$A$1-1)*10,FALSE),IF(VLOOKUP($A885,Sheet1!$B$3:$AH$1266,Sheet1!J$1+(Sheet1!$A$1-1)*10,FALSE)&gt;99999,-3,IF(VLOOKUP($A885,Sheet1!$B$3:$AH$1266,Sheet1!J$1+(Sheet1!$A$1-1)*10,FALSE)&gt;9999,-2,IF(VLOOKUP($A885,Sheet1!$B$3:$AH$1266,Sheet1!J$1+(Sheet1!$A$1-1)*10,FALSE)&gt;999,-1,0)))))))</f>
        <v>8830</v>
      </c>
      <c r="AA885" s="392">
        <f>IF(ISNA(VLOOKUP($A885,Sheet1!$B$3:$AH$1266,Sheet1!K$1+(Sheet1!$A$1-1)*10,FALSE))=TRUE,"---",IF(VLOOKUP($A885,Sheet1!$B$3:$AH$1266,Sheet1!K$1+(Sheet1!$A$1-1)*10,FALSE)="---","---", (ROUND(VLOOKUP($A885,Sheet1!$B$3:$AH$1266,Sheet1!K$1+(Sheet1!$A$1-1)*10,FALSE),IF(VLOOKUP($A885,Sheet1!$B$3:$AH$1266,Sheet1!K$1+(Sheet1!$A$1-1)*10,FALSE)&gt;99999,-3,IF(VLOOKUP($A885,Sheet1!$B$3:$AH$1266,Sheet1!K$1+(Sheet1!$A$1-1)*10,FALSE)&gt;9999,-2,IF(VLOOKUP($A885,Sheet1!$B$3:$AH$1266,Sheet1!K$1+(Sheet1!$A$1-1)*10,FALSE)&gt;999,-1,0)))))))</f>
        <v>12700</v>
      </c>
      <c r="AB885" s="392">
        <f>IF(ISNA(VLOOKUP($A885,Sheet1!$B$3:$AH$1266,Sheet1!L$1+(Sheet1!$A$1-1)*10,FALSE))=TRUE,"---",IF(VLOOKUP($A885,Sheet1!$B$3:$AH$1266,Sheet1!L$1+(Sheet1!$A$1-1)*10,FALSE)="---","---", (ROUND(VLOOKUP($A885,Sheet1!$B$3:$AH$1266,Sheet1!L$1+(Sheet1!$A$1-1)*10,FALSE),IF(VLOOKUP($A885,Sheet1!$B$3:$AH$1266,Sheet1!L$1+(Sheet1!$A$1-1)*10,FALSE)&gt;99999,-3,IF(VLOOKUP($A885,Sheet1!$B$3:$AH$1266,Sheet1!L$1+(Sheet1!$A$1-1)*10,FALSE)&gt;9999,-2,IF(VLOOKUP($A885,Sheet1!$B$3:$AH$1266,Sheet1!L$1+(Sheet1!$A$1-1)*10,FALSE)&gt;999,-1,0)))))))</f>
        <v>18000</v>
      </c>
      <c r="AC885" s="392">
        <f>IF(ISNA(VLOOKUP($A885,Sheet1!$B$3:$AH$1266,Sheet1!M$1+(Sheet1!$A$1-1)*10,FALSE))=TRUE,"---",IF(VLOOKUP($A885,Sheet1!$B$3:$AH$1266,Sheet1!M$1+(Sheet1!$A$1-1)*10,FALSE)="---","---", (ROUND(VLOOKUP($A885,Sheet1!$B$3:$AH$1266,Sheet1!M$1+(Sheet1!$A$1-1)*10,FALSE),IF(VLOOKUP($A885,Sheet1!$B$3:$AH$1266,Sheet1!M$1+(Sheet1!$A$1-1)*10,FALSE)&gt;99999,-3,IF(VLOOKUP($A885,Sheet1!$B$3:$AH$1266,Sheet1!M$1+(Sheet1!$A$1-1)*10,FALSE)&gt;9999,-2,IF(VLOOKUP($A885,Sheet1!$B$3:$AH$1266,Sheet1!M$1+(Sheet1!$A$1-1)*10,FALSE)&gt;999,-1,0)))))))</f>
        <v>25000</v>
      </c>
      <c r="AD885" s="392">
        <f>IF(ISNA(VLOOKUP($A885,Sheet1!$B$3:$AH$1266,Sheet1!N$1+(Sheet1!$A$1-1)*10,FALSE))=TRUE,"---",IF(VLOOKUP($A885,Sheet1!$B$3:$AH$1266,Sheet1!N$1+(Sheet1!$A$1-1)*10,FALSE)="---","---", (ROUND(VLOOKUP($A885,Sheet1!$B$3:$AH$1266,Sheet1!N$1+(Sheet1!$A$1-1)*10,FALSE),IF(VLOOKUP($A885,Sheet1!$B$3:$AH$1266,Sheet1!N$1+(Sheet1!$A$1-1)*10,FALSE)&gt;99999,-3,IF(VLOOKUP($A885,Sheet1!$B$3:$AH$1266,Sheet1!N$1+(Sheet1!$A$1-1)*10,FALSE)&gt;9999,-2,IF(VLOOKUP($A885,Sheet1!$B$3:$AH$1266,Sheet1!N$1+(Sheet1!$A$1-1)*10,FALSE)&gt;999,-1,0)))))))</f>
        <v>38100</v>
      </c>
    </row>
    <row r="886" spans="1:30" ht="25.5" customHeight="1" x14ac:dyDescent="0.25">
      <c r="A886" s="303"/>
      <c r="B886" s="331"/>
      <c r="C886" s="303"/>
      <c r="D886" s="303"/>
      <c r="E886" s="307" t="e">
        <v>#N/A</v>
      </c>
      <c r="F886" s="342" t="s">
        <v>4722</v>
      </c>
      <c r="G886" s="318" t="s">
        <v>31</v>
      </c>
      <c r="H886" s="347"/>
      <c r="I886" s="112">
        <v>14083</v>
      </c>
      <c r="J886" s="147">
        <v>11.2</v>
      </c>
      <c r="K886" s="127" t="s">
        <v>24</v>
      </c>
      <c r="L886" s="156" t="s">
        <v>4405</v>
      </c>
      <c r="M886" s="157" t="s">
        <v>4405</v>
      </c>
      <c r="N886" s="127" t="s">
        <v>1357</v>
      </c>
      <c r="O886" s="68" t="s">
        <v>4405</v>
      </c>
      <c r="P886" s="68" t="s">
        <v>4405</v>
      </c>
      <c r="Q886" s="68" t="s">
        <v>4405</v>
      </c>
      <c r="R886" s="74" t="s">
        <v>4405</v>
      </c>
      <c r="S886" s="356" t="e">
        <v>#N/A</v>
      </c>
      <c r="T886" s="356" t="str">
        <f>IF(ISNA(VLOOKUP(A886,Sheet1!B$3:C$1266,2,FALSE)=TRUE),"ND",VLOOKUP(A886,Sheet1!B$3:C$1266,2,FALSE))</f>
        <v>ND</v>
      </c>
      <c r="U886" s="392" t="str">
        <f>IF(ISNA(VLOOKUP($A886,Sheet1!$B$3:$AH$1266,Sheet1!E$1+(Sheet1!$A$1-1)*10,FALSE))=TRUE,"---",IF(VLOOKUP($A886,Sheet1!$B$3:$AH$1266,Sheet1!E$1+(Sheet1!$A$1-1)*10,FALSE)="---","---", (ROUND(VLOOKUP($A886,Sheet1!$B$3:$AH$1266,Sheet1!E$1+(Sheet1!$A$1-1)*10,FALSE),IF(VLOOKUP($A886,Sheet1!$B$3:$AH$1266,Sheet1!E$1+(Sheet1!$A$1-1)*10,FALSE)&gt;99999,-3,IF(VLOOKUP($A886,Sheet1!$B$3:$AH$1266,Sheet1!E$1+(Sheet1!$A$1-1)*10,FALSE)&gt;9999,-2,IF(VLOOKUP($A886,Sheet1!$B$3:$AH$1266,Sheet1!E$1+(Sheet1!$A$1-1)*10,FALSE)&gt;999,-1,0)))))))</f>
        <v>---</v>
      </c>
      <c r="V886" s="392" t="str">
        <f>IF(ISNA(VLOOKUP($A886,Sheet1!$B$3:$AH$1266,Sheet1!F$1+(Sheet1!$A$1-1)*10,FALSE))=TRUE,"---",IF(VLOOKUP($A886,Sheet1!$B$3:$AH$1266,Sheet1!F$1+(Sheet1!$A$1-1)*10,FALSE)="---","---", (ROUND(VLOOKUP($A886,Sheet1!$B$3:$AH$1266,Sheet1!F$1+(Sheet1!$A$1-1)*10,FALSE),IF(VLOOKUP($A886,Sheet1!$B$3:$AH$1266,Sheet1!F$1+(Sheet1!$A$1-1)*10,FALSE)&gt;99999,-3,IF(VLOOKUP($A886,Sheet1!$B$3:$AH$1266,Sheet1!F$1+(Sheet1!$A$1-1)*10,FALSE)&gt;9999,-2,IF(VLOOKUP($A886,Sheet1!$B$3:$AH$1266,Sheet1!F$1+(Sheet1!$A$1-1)*10,FALSE)&gt;999,-1,0)))))))</f>
        <v>---</v>
      </c>
      <c r="W886" s="392" t="str">
        <f>IF(ISNA(VLOOKUP($A886,Sheet1!$B$3:$AH$1266,Sheet1!G$1+(Sheet1!$A$1-1)*10,FALSE))=TRUE,"---",IF(VLOOKUP($A886,Sheet1!$B$3:$AH$1266,Sheet1!G$1+(Sheet1!$A$1-1)*10,FALSE)="---","---", (ROUND(VLOOKUP($A886,Sheet1!$B$3:$AH$1266,Sheet1!G$1+(Sheet1!$A$1-1)*10,FALSE),IF(VLOOKUP($A886,Sheet1!$B$3:$AH$1266,Sheet1!G$1+(Sheet1!$A$1-1)*10,FALSE)&gt;99999,-3,IF(VLOOKUP($A886,Sheet1!$B$3:$AH$1266,Sheet1!G$1+(Sheet1!$A$1-1)*10,FALSE)&gt;9999,-2,IF(VLOOKUP($A886,Sheet1!$B$3:$AH$1266,Sheet1!G$1+(Sheet1!$A$1-1)*10,FALSE)&gt;999,-1,0)))))))</f>
        <v>---</v>
      </c>
      <c r="X886" s="392" t="str">
        <f>IF(ISNA(VLOOKUP($A886,Sheet1!$B$3:$AH$1266,Sheet1!H$1+(Sheet1!$A$1-1)*10,FALSE))=TRUE,"---",IF(VLOOKUP($A886,Sheet1!$B$3:$AH$1266,Sheet1!H$1+(Sheet1!$A$1-1)*10,FALSE)="---","---", (ROUND(VLOOKUP($A886,Sheet1!$B$3:$AH$1266,Sheet1!H$1+(Sheet1!$A$1-1)*10,FALSE),IF(VLOOKUP($A886,Sheet1!$B$3:$AH$1266,Sheet1!H$1+(Sheet1!$A$1-1)*10,FALSE)&gt;99999,-3,IF(VLOOKUP($A886,Sheet1!$B$3:$AH$1266,Sheet1!H$1+(Sheet1!$A$1-1)*10,FALSE)&gt;9999,-2,IF(VLOOKUP($A886,Sheet1!$B$3:$AH$1266,Sheet1!H$1+(Sheet1!$A$1-1)*10,FALSE)&gt;999,-1,0)))))))</f>
        <v>---</v>
      </c>
      <c r="Y886" s="392" t="str">
        <f>IF(ISNA(VLOOKUP($A886,Sheet1!$B$3:$AH$1266,Sheet1!I$1+(Sheet1!$A$1-1)*10,FALSE))=TRUE,"---",IF(VLOOKUP($A886,Sheet1!$B$3:$AH$1266,Sheet1!I$1+(Sheet1!$A$1-1)*10,FALSE)="---","---", (ROUND(VLOOKUP($A886,Sheet1!$B$3:$AH$1266,Sheet1!I$1+(Sheet1!$A$1-1)*10,FALSE),IF(VLOOKUP($A886,Sheet1!$B$3:$AH$1266,Sheet1!I$1+(Sheet1!$A$1-1)*10,FALSE)&gt;99999,-3,IF(VLOOKUP($A886,Sheet1!$B$3:$AH$1266,Sheet1!I$1+(Sheet1!$A$1-1)*10,FALSE)&gt;9999,-2,IF(VLOOKUP($A886,Sheet1!$B$3:$AH$1266,Sheet1!I$1+(Sheet1!$A$1-1)*10,FALSE)&gt;999,-1,0)))))))</f>
        <v>---</v>
      </c>
      <c r="Z886" s="392" t="str">
        <f>IF(ISNA(VLOOKUP($A886,Sheet1!$B$3:$AH$1266,Sheet1!J$1+(Sheet1!$A$1-1)*10,FALSE))=TRUE,"---",IF(VLOOKUP($A886,Sheet1!$B$3:$AH$1266,Sheet1!J$1+(Sheet1!$A$1-1)*10,FALSE)="---","---", (ROUND(VLOOKUP($A886,Sheet1!$B$3:$AH$1266,Sheet1!J$1+(Sheet1!$A$1-1)*10,FALSE),IF(VLOOKUP($A886,Sheet1!$B$3:$AH$1266,Sheet1!J$1+(Sheet1!$A$1-1)*10,FALSE)&gt;99999,-3,IF(VLOOKUP($A886,Sheet1!$B$3:$AH$1266,Sheet1!J$1+(Sheet1!$A$1-1)*10,FALSE)&gt;9999,-2,IF(VLOOKUP($A886,Sheet1!$B$3:$AH$1266,Sheet1!J$1+(Sheet1!$A$1-1)*10,FALSE)&gt;999,-1,0)))))))</f>
        <v>---</v>
      </c>
      <c r="AA886" s="392" t="str">
        <f>IF(ISNA(VLOOKUP($A886,Sheet1!$B$3:$AH$1266,Sheet1!K$1+(Sheet1!$A$1-1)*10,FALSE))=TRUE,"---",IF(VLOOKUP($A886,Sheet1!$B$3:$AH$1266,Sheet1!K$1+(Sheet1!$A$1-1)*10,FALSE)="---","---", (ROUND(VLOOKUP($A886,Sheet1!$B$3:$AH$1266,Sheet1!K$1+(Sheet1!$A$1-1)*10,FALSE),IF(VLOOKUP($A886,Sheet1!$B$3:$AH$1266,Sheet1!K$1+(Sheet1!$A$1-1)*10,FALSE)&gt;99999,-3,IF(VLOOKUP($A886,Sheet1!$B$3:$AH$1266,Sheet1!K$1+(Sheet1!$A$1-1)*10,FALSE)&gt;9999,-2,IF(VLOOKUP($A886,Sheet1!$B$3:$AH$1266,Sheet1!K$1+(Sheet1!$A$1-1)*10,FALSE)&gt;999,-1,0)))))))</f>
        <v>---</v>
      </c>
      <c r="AB886" s="392" t="str">
        <f>IF(ISNA(VLOOKUP($A886,Sheet1!$B$3:$AH$1266,Sheet1!L$1+(Sheet1!$A$1-1)*10,FALSE))=TRUE,"---",IF(VLOOKUP($A886,Sheet1!$B$3:$AH$1266,Sheet1!L$1+(Sheet1!$A$1-1)*10,FALSE)="---","---", (ROUND(VLOOKUP($A886,Sheet1!$B$3:$AH$1266,Sheet1!L$1+(Sheet1!$A$1-1)*10,FALSE),IF(VLOOKUP($A886,Sheet1!$B$3:$AH$1266,Sheet1!L$1+(Sheet1!$A$1-1)*10,FALSE)&gt;99999,-3,IF(VLOOKUP($A886,Sheet1!$B$3:$AH$1266,Sheet1!L$1+(Sheet1!$A$1-1)*10,FALSE)&gt;9999,-2,IF(VLOOKUP($A886,Sheet1!$B$3:$AH$1266,Sheet1!L$1+(Sheet1!$A$1-1)*10,FALSE)&gt;999,-1,0)))))))</f>
        <v>---</v>
      </c>
      <c r="AC886" s="392" t="str">
        <f>IF(ISNA(VLOOKUP($A886,Sheet1!$B$3:$AH$1266,Sheet1!M$1+(Sheet1!$A$1-1)*10,FALSE))=TRUE,"---",IF(VLOOKUP($A886,Sheet1!$B$3:$AH$1266,Sheet1!M$1+(Sheet1!$A$1-1)*10,FALSE)="---","---", (ROUND(VLOOKUP($A886,Sheet1!$B$3:$AH$1266,Sheet1!M$1+(Sheet1!$A$1-1)*10,FALSE),IF(VLOOKUP($A886,Sheet1!$B$3:$AH$1266,Sheet1!M$1+(Sheet1!$A$1-1)*10,FALSE)&gt;99999,-3,IF(VLOOKUP($A886,Sheet1!$B$3:$AH$1266,Sheet1!M$1+(Sheet1!$A$1-1)*10,FALSE)&gt;9999,-2,IF(VLOOKUP($A886,Sheet1!$B$3:$AH$1266,Sheet1!M$1+(Sheet1!$A$1-1)*10,FALSE)&gt;999,-1,0)))))))</f>
        <v>---</v>
      </c>
      <c r="AD886" s="392" t="str">
        <f>IF(ISNA(VLOOKUP($A886,Sheet1!$B$3:$AH$1266,Sheet1!N$1+(Sheet1!$A$1-1)*10,FALSE))=TRUE,"---",IF(VLOOKUP($A886,Sheet1!$B$3:$AH$1266,Sheet1!N$1+(Sheet1!$A$1-1)*10,FALSE)="---","---", (ROUND(VLOOKUP($A886,Sheet1!$B$3:$AH$1266,Sheet1!N$1+(Sheet1!$A$1-1)*10,FALSE),IF(VLOOKUP($A886,Sheet1!$B$3:$AH$1266,Sheet1!N$1+(Sheet1!$A$1-1)*10,FALSE)&gt;99999,-3,IF(VLOOKUP($A886,Sheet1!$B$3:$AH$1266,Sheet1!N$1+(Sheet1!$A$1-1)*10,FALSE)&gt;9999,-2,IF(VLOOKUP($A886,Sheet1!$B$3:$AH$1266,Sheet1!N$1+(Sheet1!$A$1-1)*10,FALSE)&gt;999,-1,0)))))))</f>
        <v>---</v>
      </c>
    </row>
    <row r="887" spans="1:30" ht="25.5" customHeight="1" x14ac:dyDescent="0.25">
      <c r="A887" s="303"/>
      <c r="B887" s="331"/>
      <c r="C887" s="303"/>
      <c r="D887" s="303"/>
      <c r="E887" s="307" t="e">
        <v>#N/A</v>
      </c>
      <c r="F887" s="401"/>
      <c r="G887" s="405"/>
      <c r="H887" s="347"/>
      <c r="I887" s="112">
        <v>26473</v>
      </c>
      <c r="J887" s="113">
        <v>8.58</v>
      </c>
      <c r="K887" s="127" t="s">
        <v>20</v>
      </c>
      <c r="L887" s="115">
        <v>6220</v>
      </c>
      <c r="M887" s="155">
        <v>55</v>
      </c>
      <c r="N887" s="127" t="s">
        <v>203</v>
      </c>
      <c r="O887" s="68">
        <f>IF(U885&lt;&gt;"---",IF(L887&lt;W885,"&gt;50",IF(AND(L887&gt;=W885,L887&lt;=X885),(W$8-(((LOG(L887)-LOG(W885))/((LOG(X885)-LOG(W885)))*(W$8-X$8)))),IF(AND(L887&gt;=X885,L887&lt;=Y885),(X$8-(((LOG(L887)-LOG(X885))/((LOG(Y885)-LOG(X885)))*(X$8-Y$8)))),IF(AND(L887&gt;=Y885,L887&lt;=Z885),(Y$8-(((LOG(L887)-LOG(Y885))/((LOG(Z885)-LOG(Y885)))*(Y$8-Z$8)))),IF(AND(L887&gt;=Z885,L887&lt;=AA885),(Z$8-(((LOG(L887)-LOG(Z885))/((LOG(AA885)-LOG(Z885)))*(Z$8-AA$8)))),IF(AND(L887&gt;=AA885,L887&lt;=AB885),(AA$8-(((LOG(L887)-LOG(AA885))/((LOG(AB885)-LOG(AA885)))*(AA$8-AB$8)))),IF(AND(L887&gt;=AB885,L887&lt;=AC885),(AB$8-(((LOG(L887)-LOG(AB885))/((LOG(AC885)-LOG(AB885)))*(AB$8-AC$8)))),IF(AND(L887&gt;=AC885,L887&lt;=AD885),(AC$8-(((LOG(L887)-LOG(AC885))/((LOG(AD885)-LOG(AC885)))*(AC$8-AD$8)))),IF(L887&gt;AD885*1.1,"&lt;0.2",0.2))))))))),"")</f>
        <v>7.9993916121656685</v>
      </c>
      <c r="P887" s="68">
        <f>IF(O887&lt;&gt;"",VLOOKUP($A885,Sheet4!$A$2:$O$1309,14,FALSE)*100,"")</f>
        <v>0.47969219705146227</v>
      </c>
      <c r="Q887" s="68">
        <f>IF(P887&lt;&gt;"",VLOOKUP($A885,Sheet4!$A$2:$O$1309,15,FALSE)*100,"")</f>
        <v>4.600703899472169</v>
      </c>
      <c r="R887" s="74">
        <f t="shared" si="30"/>
        <v>15</v>
      </c>
      <c r="S887" s="356" t="e">
        <v>#N/A</v>
      </c>
      <c r="T887" s="356" t="str">
        <f>IF(ISNA(VLOOKUP(A887,Sheet1!B$3:C$1266,2,FALSE)=TRUE),"ND",VLOOKUP(A887,Sheet1!B$3:C$1266,2,FALSE))</f>
        <v>ND</v>
      </c>
      <c r="U887" s="392" t="str">
        <f>IF(ISNA(VLOOKUP($A887,Sheet1!$B$3:$AH$1266,Sheet1!E$1+(Sheet1!$A$1-1)*10,FALSE))=TRUE,"---",IF(VLOOKUP($A887,Sheet1!$B$3:$AH$1266,Sheet1!E$1+(Sheet1!$A$1-1)*10,FALSE)="---","---", (ROUND(VLOOKUP($A887,Sheet1!$B$3:$AH$1266,Sheet1!E$1+(Sheet1!$A$1-1)*10,FALSE),IF(VLOOKUP($A887,Sheet1!$B$3:$AH$1266,Sheet1!E$1+(Sheet1!$A$1-1)*10,FALSE)&gt;99999,-3,IF(VLOOKUP($A887,Sheet1!$B$3:$AH$1266,Sheet1!E$1+(Sheet1!$A$1-1)*10,FALSE)&gt;9999,-2,IF(VLOOKUP($A887,Sheet1!$B$3:$AH$1266,Sheet1!E$1+(Sheet1!$A$1-1)*10,FALSE)&gt;999,-1,0)))))))</f>
        <v>---</v>
      </c>
      <c r="V887" s="392" t="str">
        <f>IF(ISNA(VLOOKUP($A887,Sheet1!$B$3:$AH$1266,Sheet1!F$1+(Sheet1!$A$1-1)*10,FALSE))=TRUE,"---",IF(VLOOKUP($A887,Sheet1!$B$3:$AH$1266,Sheet1!F$1+(Sheet1!$A$1-1)*10,FALSE)="---","---", (ROUND(VLOOKUP($A887,Sheet1!$B$3:$AH$1266,Sheet1!F$1+(Sheet1!$A$1-1)*10,FALSE),IF(VLOOKUP($A887,Sheet1!$B$3:$AH$1266,Sheet1!F$1+(Sheet1!$A$1-1)*10,FALSE)&gt;99999,-3,IF(VLOOKUP($A887,Sheet1!$B$3:$AH$1266,Sheet1!F$1+(Sheet1!$A$1-1)*10,FALSE)&gt;9999,-2,IF(VLOOKUP($A887,Sheet1!$B$3:$AH$1266,Sheet1!F$1+(Sheet1!$A$1-1)*10,FALSE)&gt;999,-1,0)))))))</f>
        <v>---</v>
      </c>
      <c r="W887" s="392" t="str">
        <f>IF(ISNA(VLOOKUP($A887,Sheet1!$B$3:$AH$1266,Sheet1!G$1+(Sheet1!$A$1-1)*10,FALSE))=TRUE,"---",IF(VLOOKUP($A887,Sheet1!$B$3:$AH$1266,Sheet1!G$1+(Sheet1!$A$1-1)*10,FALSE)="---","---", (ROUND(VLOOKUP($A887,Sheet1!$B$3:$AH$1266,Sheet1!G$1+(Sheet1!$A$1-1)*10,FALSE),IF(VLOOKUP($A887,Sheet1!$B$3:$AH$1266,Sheet1!G$1+(Sheet1!$A$1-1)*10,FALSE)&gt;99999,-3,IF(VLOOKUP($A887,Sheet1!$B$3:$AH$1266,Sheet1!G$1+(Sheet1!$A$1-1)*10,FALSE)&gt;9999,-2,IF(VLOOKUP($A887,Sheet1!$B$3:$AH$1266,Sheet1!G$1+(Sheet1!$A$1-1)*10,FALSE)&gt;999,-1,0)))))))</f>
        <v>---</v>
      </c>
      <c r="X887" s="392" t="str">
        <f>IF(ISNA(VLOOKUP($A887,Sheet1!$B$3:$AH$1266,Sheet1!H$1+(Sheet1!$A$1-1)*10,FALSE))=TRUE,"---",IF(VLOOKUP($A887,Sheet1!$B$3:$AH$1266,Sheet1!H$1+(Sheet1!$A$1-1)*10,FALSE)="---","---", (ROUND(VLOOKUP($A887,Sheet1!$B$3:$AH$1266,Sheet1!H$1+(Sheet1!$A$1-1)*10,FALSE),IF(VLOOKUP($A887,Sheet1!$B$3:$AH$1266,Sheet1!H$1+(Sheet1!$A$1-1)*10,FALSE)&gt;99999,-3,IF(VLOOKUP($A887,Sheet1!$B$3:$AH$1266,Sheet1!H$1+(Sheet1!$A$1-1)*10,FALSE)&gt;9999,-2,IF(VLOOKUP($A887,Sheet1!$B$3:$AH$1266,Sheet1!H$1+(Sheet1!$A$1-1)*10,FALSE)&gt;999,-1,0)))))))</f>
        <v>---</v>
      </c>
      <c r="Y887" s="392" t="str">
        <f>IF(ISNA(VLOOKUP($A887,Sheet1!$B$3:$AH$1266,Sheet1!I$1+(Sheet1!$A$1-1)*10,FALSE))=TRUE,"---",IF(VLOOKUP($A887,Sheet1!$B$3:$AH$1266,Sheet1!I$1+(Sheet1!$A$1-1)*10,FALSE)="---","---", (ROUND(VLOOKUP($A887,Sheet1!$B$3:$AH$1266,Sheet1!I$1+(Sheet1!$A$1-1)*10,FALSE),IF(VLOOKUP($A887,Sheet1!$B$3:$AH$1266,Sheet1!I$1+(Sheet1!$A$1-1)*10,FALSE)&gt;99999,-3,IF(VLOOKUP($A887,Sheet1!$B$3:$AH$1266,Sheet1!I$1+(Sheet1!$A$1-1)*10,FALSE)&gt;9999,-2,IF(VLOOKUP($A887,Sheet1!$B$3:$AH$1266,Sheet1!I$1+(Sheet1!$A$1-1)*10,FALSE)&gt;999,-1,0)))))))</f>
        <v>---</v>
      </c>
      <c r="Z887" s="392" t="str">
        <f>IF(ISNA(VLOOKUP($A887,Sheet1!$B$3:$AH$1266,Sheet1!J$1+(Sheet1!$A$1-1)*10,FALSE))=TRUE,"---",IF(VLOOKUP($A887,Sheet1!$B$3:$AH$1266,Sheet1!J$1+(Sheet1!$A$1-1)*10,FALSE)="---","---", (ROUND(VLOOKUP($A887,Sheet1!$B$3:$AH$1266,Sheet1!J$1+(Sheet1!$A$1-1)*10,FALSE),IF(VLOOKUP($A887,Sheet1!$B$3:$AH$1266,Sheet1!J$1+(Sheet1!$A$1-1)*10,FALSE)&gt;99999,-3,IF(VLOOKUP($A887,Sheet1!$B$3:$AH$1266,Sheet1!J$1+(Sheet1!$A$1-1)*10,FALSE)&gt;9999,-2,IF(VLOOKUP($A887,Sheet1!$B$3:$AH$1266,Sheet1!J$1+(Sheet1!$A$1-1)*10,FALSE)&gt;999,-1,0)))))))</f>
        <v>---</v>
      </c>
      <c r="AA887" s="392" t="str">
        <f>IF(ISNA(VLOOKUP($A887,Sheet1!$B$3:$AH$1266,Sheet1!K$1+(Sheet1!$A$1-1)*10,FALSE))=TRUE,"---",IF(VLOOKUP($A887,Sheet1!$B$3:$AH$1266,Sheet1!K$1+(Sheet1!$A$1-1)*10,FALSE)="---","---", (ROUND(VLOOKUP($A887,Sheet1!$B$3:$AH$1266,Sheet1!K$1+(Sheet1!$A$1-1)*10,FALSE),IF(VLOOKUP($A887,Sheet1!$B$3:$AH$1266,Sheet1!K$1+(Sheet1!$A$1-1)*10,FALSE)&gt;99999,-3,IF(VLOOKUP($A887,Sheet1!$B$3:$AH$1266,Sheet1!K$1+(Sheet1!$A$1-1)*10,FALSE)&gt;9999,-2,IF(VLOOKUP($A887,Sheet1!$B$3:$AH$1266,Sheet1!K$1+(Sheet1!$A$1-1)*10,FALSE)&gt;999,-1,0)))))))</f>
        <v>---</v>
      </c>
      <c r="AB887" s="392" t="str">
        <f>IF(ISNA(VLOOKUP($A887,Sheet1!$B$3:$AH$1266,Sheet1!L$1+(Sheet1!$A$1-1)*10,FALSE))=TRUE,"---",IF(VLOOKUP($A887,Sheet1!$B$3:$AH$1266,Sheet1!L$1+(Sheet1!$A$1-1)*10,FALSE)="---","---", (ROUND(VLOOKUP($A887,Sheet1!$B$3:$AH$1266,Sheet1!L$1+(Sheet1!$A$1-1)*10,FALSE),IF(VLOOKUP($A887,Sheet1!$B$3:$AH$1266,Sheet1!L$1+(Sheet1!$A$1-1)*10,FALSE)&gt;99999,-3,IF(VLOOKUP($A887,Sheet1!$B$3:$AH$1266,Sheet1!L$1+(Sheet1!$A$1-1)*10,FALSE)&gt;9999,-2,IF(VLOOKUP($A887,Sheet1!$B$3:$AH$1266,Sheet1!L$1+(Sheet1!$A$1-1)*10,FALSE)&gt;999,-1,0)))))))</f>
        <v>---</v>
      </c>
      <c r="AC887" s="392" t="str">
        <f>IF(ISNA(VLOOKUP($A887,Sheet1!$B$3:$AH$1266,Sheet1!M$1+(Sheet1!$A$1-1)*10,FALSE))=TRUE,"---",IF(VLOOKUP($A887,Sheet1!$B$3:$AH$1266,Sheet1!M$1+(Sheet1!$A$1-1)*10,FALSE)="---","---", (ROUND(VLOOKUP($A887,Sheet1!$B$3:$AH$1266,Sheet1!M$1+(Sheet1!$A$1-1)*10,FALSE),IF(VLOOKUP($A887,Sheet1!$B$3:$AH$1266,Sheet1!M$1+(Sheet1!$A$1-1)*10,FALSE)&gt;99999,-3,IF(VLOOKUP($A887,Sheet1!$B$3:$AH$1266,Sheet1!M$1+(Sheet1!$A$1-1)*10,FALSE)&gt;9999,-2,IF(VLOOKUP($A887,Sheet1!$B$3:$AH$1266,Sheet1!M$1+(Sheet1!$A$1-1)*10,FALSE)&gt;999,-1,0)))))))</f>
        <v>---</v>
      </c>
      <c r="AD887" s="392" t="str">
        <f>IF(ISNA(VLOOKUP($A887,Sheet1!$B$3:$AH$1266,Sheet1!N$1+(Sheet1!$A$1-1)*10,FALSE))=TRUE,"---",IF(VLOOKUP($A887,Sheet1!$B$3:$AH$1266,Sheet1!N$1+(Sheet1!$A$1-1)*10,FALSE)="---","---", (ROUND(VLOOKUP($A887,Sheet1!$B$3:$AH$1266,Sheet1!N$1+(Sheet1!$A$1-1)*10,FALSE),IF(VLOOKUP($A887,Sheet1!$B$3:$AH$1266,Sheet1!N$1+(Sheet1!$A$1-1)*10,FALSE)&gt;99999,-3,IF(VLOOKUP($A887,Sheet1!$B$3:$AH$1266,Sheet1!N$1+(Sheet1!$A$1-1)*10,FALSE)&gt;9999,-2,IF(VLOOKUP($A887,Sheet1!$B$3:$AH$1266,Sheet1!N$1+(Sheet1!$A$1-1)*10,FALSE)&gt;999,-1,0)))))))</f>
        <v>---</v>
      </c>
    </row>
    <row r="888" spans="1:30" ht="25.5" customHeight="1" x14ac:dyDescent="0.25">
      <c r="A888" s="303"/>
      <c r="B888" s="331"/>
      <c r="C888" s="303"/>
      <c r="D888" s="303"/>
      <c r="E888" s="307" t="e">
        <v>#N/A</v>
      </c>
      <c r="F888" s="52">
        <v>2005</v>
      </c>
      <c r="G888" s="127" t="s">
        <v>286</v>
      </c>
      <c r="H888" s="347"/>
      <c r="I888" s="112">
        <v>38445</v>
      </c>
      <c r="J888" s="148">
        <v>11</v>
      </c>
      <c r="K888" s="127" t="s">
        <v>49</v>
      </c>
      <c r="L888" s="156" t="s">
        <v>4405</v>
      </c>
      <c r="M888" s="157" t="s">
        <v>4405</v>
      </c>
      <c r="N888" s="127" t="s">
        <v>1358</v>
      </c>
      <c r="O888" s="68" t="s">
        <v>4405</v>
      </c>
      <c r="P888" s="68" t="s">
        <v>4405</v>
      </c>
      <c r="Q888" s="68" t="s">
        <v>4405</v>
      </c>
      <c r="R888" s="74" t="s">
        <v>4405</v>
      </c>
      <c r="S888" s="356" t="e">
        <v>#N/A</v>
      </c>
      <c r="T888" s="356" t="str">
        <f>IF(ISNA(VLOOKUP(A888,Sheet1!B$3:C$1266,2,FALSE)=TRUE),"ND",VLOOKUP(A888,Sheet1!B$3:C$1266,2,FALSE))</f>
        <v>ND</v>
      </c>
      <c r="U888" s="392" t="str">
        <f>IF(ISNA(VLOOKUP($A888,Sheet1!$B$3:$AH$1266,Sheet1!E$1+(Sheet1!$A$1-1)*10,FALSE))=TRUE,"---",IF(VLOOKUP($A888,Sheet1!$B$3:$AH$1266,Sheet1!E$1+(Sheet1!$A$1-1)*10,FALSE)="---","---", (ROUND(VLOOKUP($A888,Sheet1!$B$3:$AH$1266,Sheet1!E$1+(Sheet1!$A$1-1)*10,FALSE),IF(VLOOKUP($A888,Sheet1!$B$3:$AH$1266,Sheet1!E$1+(Sheet1!$A$1-1)*10,FALSE)&gt;99999,-3,IF(VLOOKUP($A888,Sheet1!$B$3:$AH$1266,Sheet1!E$1+(Sheet1!$A$1-1)*10,FALSE)&gt;9999,-2,IF(VLOOKUP($A888,Sheet1!$B$3:$AH$1266,Sheet1!E$1+(Sheet1!$A$1-1)*10,FALSE)&gt;999,-1,0)))))))</f>
        <v>---</v>
      </c>
      <c r="V888" s="392" t="str">
        <f>IF(ISNA(VLOOKUP($A888,Sheet1!$B$3:$AH$1266,Sheet1!F$1+(Sheet1!$A$1-1)*10,FALSE))=TRUE,"---",IF(VLOOKUP($A888,Sheet1!$B$3:$AH$1266,Sheet1!F$1+(Sheet1!$A$1-1)*10,FALSE)="---","---", (ROUND(VLOOKUP($A888,Sheet1!$B$3:$AH$1266,Sheet1!F$1+(Sheet1!$A$1-1)*10,FALSE),IF(VLOOKUP($A888,Sheet1!$B$3:$AH$1266,Sheet1!F$1+(Sheet1!$A$1-1)*10,FALSE)&gt;99999,-3,IF(VLOOKUP($A888,Sheet1!$B$3:$AH$1266,Sheet1!F$1+(Sheet1!$A$1-1)*10,FALSE)&gt;9999,-2,IF(VLOOKUP($A888,Sheet1!$B$3:$AH$1266,Sheet1!F$1+(Sheet1!$A$1-1)*10,FALSE)&gt;999,-1,0)))))))</f>
        <v>---</v>
      </c>
      <c r="W888" s="392" t="str">
        <f>IF(ISNA(VLOOKUP($A888,Sheet1!$B$3:$AH$1266,Sheet1!G$1+(Sheet1!$A$1-1)*10,FALSE))=TRUE,"---",IF(VLOOKUP($A888,Sheet1!$B$3:$AH$1266,Sheet1!G$1+(Sheet1!$A$1-1)*10,FALSE)="---","---", (ROUND(VLOOKUP($A888,Sheet1!$B$3:$AH$1266,Sheet1!G$1+(Sheet1!$A$1-1)*10,FALSE),IF(VLOOKUP($A888,Sheet1!$B$3:$AH$1266,Sheet1!G$1+(Sheet1!$A$1-1)*10,FALSE)&gt;99999,-3,IF(VLOOKUP($A888,Sheet1!$B$3:$AH$1266,Sheet1!G$1+(Sheet1!$A$1-1)*10,FALSE)&gt;9999,-2,IF(VLOOKUP($A888,Sheet1!$B$3:$AH$1266,Sheet1!G$1+(Sheet1!$A$1-1)*10,FALSE)&gt;999,-1,0)))))))</f>
        <v>---</v>
      </c>
      <c r="X888" s="392" t="str">
        <f>IF(ISNA(VLOOKUP($A888,Sheet1!$B$3:$AH$1266,Sheet1!H$1+(Sheet1!$A$1-1)*10,FALSE))=TRUE,"---",IF(VLOOKUP($A888,Sheet1!$B$3:$AH$1266,Sheet1!H$1+(Sheet1!$A$1-1)*10,FALSE)="---","---", (ROUND(VLOOKUP($A888,Sheet1!$B$3:$AH$1266,Sheet1!H$1+(Sheet1!$A$1-1)*10,FALSE),IF(VLOOKUP($A888,Sheet1!$B$3:$AH$1266,Sheet1!H$1+(Sheet1!$A$1-1)*10,FALSE)&gt;99999,-3,IF(VLOOKUP($A888,Sheet1!$B$3:$AH$1266,Sheet1!H$1+(Sheet1!$A$1-1)*10,FALSE)&gt;9999,-2,IF(VLOOKUP($A888,Sheet1!$B$3:$AH$1266,Sheet1!H$1+(Sheet1!$A$1-1)*10,FALSE)&gt;999,-1,0)))))))</f>
        <v>---</v>
      </c>
      <c r="Y888" s="392" t="str">
        <f>IF(ISNA(VLOOKUP($A888,Sheet1!$B$3:$AH$1266,Sheet1!I$1+(Sheet1!$A$1-1)*10,FALSE))=TRUE,"---",IF(VLOOKUP($A888,Sheet1!$B$3:$AH$1266,Sheet1!I$1+(Sheet1!$A$1-1)*10,FALSE)="---","---", (ROUND(VLOOKUP($A888,Sheet1!$B$3:$AH$1266,Sheet1!I$1+(Sheet1!$A$1-1)*10,FALSE),IF(VLOOKUP($A888,Sheet1!$B$3:$AH$1266,Sheet1!I$1+(Sheet1!$A$1-1)*10,FALSE)&gt;99999,-3,IF(VLOOKUP($A888,Sheet1!$B$3:$AH$1266,Sheet1!I$1+(Sheet1!$A$1-1)*10,FALSE)&gt;9999,-2,IF(VLOOKUP($A888,Sheet1!$B$3:$AH$1266,Sheet1!I$1+(Sheet1!$A$1-1)*10,FALSE)&gt;999,-1,0)))))))</f>
        <v>---</v>
      </c>
      <c r="Z888" s="392" t="str">
        <f>IF(ISNA(VLOOKUP($A888,Sheet1!$B$3:$AH$1266,Sheet1!J$1+(Sheet1!$A$1-1)*10,FALSE))=TRUE,"---",IF(VLOOKUP($A888,Sheet1!$B$3:$AH$1266,Sheet1!J$1+(Sheet1!$A$1-1)*10,FALSE)="---","---", (ROUND(VLOOKUP($A888,Sheet1!$B$3:$AH$1266,Sheet1!J$1+(Sheet1!$A$1-1)*10,FALSE),IF(VLOOKUP($A888,Sheet1!$B$3:$AH$1266,Sheet1!J$1+(Sheet1!$A$1-1)*10,FALSE)&gt;99999,-3,IF(VLOOKUP($A888,Sheet1!$B$3:$AH$1266,Sheet1!J$1+(Sheet1!$A$1-1)*10,FALSE)&gt;9999,-2,IF(VLOOKUP($A888,Sheet1!$B$3:$AH$1266,Sheet1!J$1+(Sheet1!$A$1-1)*10,FALSE)&gt;999,-1,0)))))))</f>
        <v>---</v>
      </c>
      <c r="AA888" s="392" t="str">
        <f>IF(ISNA(VLOOKUP($A888,Sheet1!$B$3:$AH$1266,Sheet1!K$1+(Sheet1!$A$1-1)*10,FALSE))=TRUE,"---",IF(VLOOKUP($A888,Sheet1!$B$3:$AH$1266,Sheet1!K$1+(Sheet1!$A$1-1)*10,FALSE)="---","---", (ROUND(VLOOKUP($A888,Sheet1!$B$3:$AH$1266,Sheet1!K$1+(Sheet1!$A$1-1)*10,FALSE),IF(VLOOKUP($A888,Sheet1!$B$3:$AH$1266,Sheet1!K$1+(Sheet1!$A$1-1)*10,FALSE)&gt;99999,-3,IF(VLOOKUP($A888,Sheet1!$B$3:$AH$1266,Sheet1!K$1+(Sheet1!$A$1-1)*10,FALSE)&gt;9999,-2,IF(VLOOKUP($A888,Sheet1!$B$3:$AH$1266,Sheet1!K$1+(Sheet1!$A$1-1)*10,FALSE)&gt;999,-1,0)))))))</f>
        <v>---</v>
      </c>
      <c r="AB888" s="392" t="str">
        <f>IF(ISNA(VLOOKUP($A888,Sheet1!$B$3:$AH$1266,Sheet1!L$1+(Sheet1!$A$1-1)*10,FALSE))=TRUE,"---",IF(VLOOKUP($A888,Sheet1!$B$3:$AH$1266,Sheet1!L$1+(Sheet1!$A$1-1)*10,FALSE)="---","---", (ROUND(VLOOKUP($A888,Sheet1!$B$3:$AH$1266,Sheet1!L$1+(Sheet1!$A$1-1)*10,FALSE),IF(VLOOKUP($A888,Sheet1!$B$3:$AH$1266,Sheet1!L$1+(Sheet1!$A$1-1)*10,FALSE)&gt;99999,-3,IF(VLOOKUP($A888,Sheet1!$B$3:$AH$1266,Sheet1!L$1+(Sheet1!$A$1-1)*10,FALSE)&gt;9999,-2,IF(VLOOKUP($A888,Sheet1!$B$3:$AH$1266,Sheet1!L$1+(Sheet1!$A$1-1)*10,FALSE)&gt;999,-1,0)))))))</f>
        <v>---</v>
      </c>
      <c r="AC888" s="392" t="str">
        <f>IF(ISNA(VLOOKUP($A888,Sheet1!$B$3:$AH$1266,Sheet1!M$1+(Sheet1!$A$1-1)*10,FALSE))=TRUE,"---",IF(VLOOKUP($A888,Sheet1!$B$3:$AH$1266,Sheet1!M$1+(Sheet1!$A$1-1)*10,FALSE)="---","---", (ROUND(VLOOKUP($A888,Sheet1!$B$3:$AH$1266,Sheet1!M$1+(Sheet1!$A$1-1)*10,FALSE),IF(VLOOKUP($A888,Sheet1!$B$3:$AH$1266,Sheet1!M$1+(Sheet1!$A$1-1)*10,FALSE)&gt;99999,-3,IF(VLOOKUP($A888,Sheet1!$B$3:$AH$1266,Sheet1!M$1+(Sheet1!$A$1-1)*10,FALSE)&gt;9999,-2,IF(VLOOKUP($A888,Sheet1!$B$3:$AH$1266,Sheet1!M$1+(Sheet1!$A$1-1)*10,FALSE)&gt;999,-1,0)))))))</f>
        <v>---</v>
      </c>
      <c r="AD888" s="392" t="str">
        <f>IF(ISNA(VLOOKUP($A888,Sheet1!$B$3:$AH$1266,Sheet1!N$1+(Sheet1!$A$1-1)*10,FALSE))=TRUE,"---",IF(VLOOKUP($A888,Sheet1!$B$3:$AH$1266,Sheet1!N$1+(Sheet1!$A$1-1)*10,FALSE)="---","---", (ROUND(VLOOKUP($A888,Sheet1!$B$3:$AH$1266,Sheet1!N$1+(Sheet1!$A$1-1)*10,FALSE),IF(VLOOKUP($A888,Sheet1!$B$3:$AH$1266,Sheet1!N$1+(Sheet1!$A$1-1)*10,FALSE)&gt;99999,-3,IF(VLOOKUP($A888,Sheet1!$B$3:$AH$1266,Sheet1!N$1+(Sheet1!$A$1-1)*10,FALSE)&gt;9999,-2,IF(VLOOKUP($A888,Sheet1!$B$3:$AH$1266,Sheet1!N$1+(Sheet1!$A$1-1)*10,FALSE)&gt;999,-1,0)))))))</f>
        <v>---</v>
      </c>
    </row>
    <row r="889" spans="1:30" ht="25.5" customHeight="1" x14ac:dyDescent="0.25">
      <c r="A889" s="133" t="s">
        <v>1359</v>
      </c>
      <c r="B889" s="141" t="s">
        <v>1360</v>
      </c>
      <c r="C889" s="133">
        <v>413817</v>
      </c>
      <c r="D889" s="133">
        <v>743700.8</v>
      </c>
      <c r="E889" s="67" t="s">
        <v>3036</v>
      </c>
      <c r="F889" s="117" t="s">
        <v>4451</v>
      </c>
      <c r="G889" s="118" t="s">
        <v>31</v>
      </c>
      <c r="H889" s="136">
        <v>171</v>
      </c>
      <c r="I889" s="119">
        <v>38445</v>
      </c>
      <c r="J889" s="120">
        <v>21.25</v>
      </c>
      <c r="K889" s="118" t="s">
        <v>24</v>
      </c>
      <c r="L889" s="122">
        <v>25900</v>
      </c>
      <c r="M889" s="123">
        <v>151</v>
      </c>
      <c r="N889" s="118" t="s">
        <v>92</v>
      </c>
      <c r="O889" s="71">
        <f>IF(U889&lt;&gt;"---",IF(L889&lt;W889,"&gt;50",IF(AND(L889&gt;=W889,L889&lt;=X889),(W$8-(((LOG(L889)-LOG(W889))/((LOG(X889)-LOG(W889)))*(W$8-X$8)))),IF(AND(L889&gt;=X889,L889&lt;=Y889),(X$8-(((LOG(L889)-LOG(X889))/((LOG(Y889)-LOG(X889)))*(X$8-Y$8)))),IF(AND(L889&gt;=Y889,L889&lt;=Z889),(Y$8-(((LOG(L889)-LOG(Y889))/((LOG(Z889)-LOG(Y889)))*(Y$8-Z$8)))),IF(AND(L889&gt;=Z889,L889&lt;=AA889),(Z$8-(((LOG(L889)-LOG(Z889))/((LOG(AA889)-LOG(Z889)))*(Z$8-AA$8)))),IF(AND(L889&gt;=AA889,L889&lt;=AB889),(AA$8-(((LOG(L889)-LOG(AA889))/((LOG(AB889)-LOG(AA889)))*(AA$8-AB$8)))),IF(AND(L889&gt;=AB889,L889&lt;=AC889),(AB$8-(((LOG(L889)-LOG(AB889))/((LOG(AC889)-LOG(AB889)))*(AB$8-AC$8)))),IF(AND(L889&gt;=AC889,L889&lt;=AD889),(AC$8-(((LOG(L889)-LOG(AC889))/((LOG(AD889)-LOG(AC889)))*(AC$8-AD$8)))),IF(L889&gt;AD889*1.1,"&lt;0.2",0.2))))))))),"")</f>
        <v>0.97102207690236653</v>
      </c>
      <c r="P889" s="71">
        <f>IF(O889&lt;&gt;"",VLOOKUP($A889,Sheet4!$A$2:$O$1309,14,FALSE)*100,"")</f>
        <v>0.95708334806381412</v>
      </c>
      <c r="Q889" s="71">
        <f>IF(P889&lt;&gt;"",VLOOKUP($A889,Sheet4!$A$2:$O$1309,15,FALSE)*100,"")</f>
        <v>8.9897430352381633</v>
      </c>
      <c r="R889" s="73">
        <f t="shared" si="30"/>
        <v>100</v>
      </c>
      <c r="S889" s="63" t="s">
        <v>4365</v>
      </c>
      <c r="T889" s="63" t="str">
        <f>IF(ISNA(VLOOKUP(A889,Sheet1!B$3:C$1266,2,FALSE)=TRUE),"NC",VLOOKUP(A889,Sheet1!B$3:C$1266,2,FALSE))</f>
        <v>Regulated</v>
      </c>
      <c r="U889" s="66">
        <f>IF(ISNA(VLOOKUP($A889,Sheet1!$B$3:$AH$1266,Sheet1!E$1+(Sheet1!$A$1-1)*10,FALSE))=TRUE,"---",IF(VLOOKUP($A889,Sheet1!$B$3:$AH$1266,Sheet1!E$1+(Sheet1!$A$1-1)*10,FALSE)="---","---", (ROUND(VLOOKUP($A889,Sheet1!$B$3:$AH$1266,Sheet1!E$1+(Sheet1!$A$1-1)*10,FALSE),IF(VLOOKUP($A889,Sheet1!$B$3:$AH$1266,Sheet1!E$1+(Sheet1!$A$1-1)*10,FALSE)&gt;99999,-3,IF(VLOOKUP($A889,Sheet1!$B$3:$AH$1266,Sheet1!E$1+(Sheet1!$A$1-1)*10,FALSE)&gt;9999,-2,IF(VLOOKUP($A889,Sheet1!$B$3:$AH$1266,Sheet1!E$1+(Sheet1!$A$1-1)*10,FALSE)&gt;999,-1,0)))))))</f>
        <v>3240</v>
      </c>
      <c r="V889" s="66">
        <f>IF(ISNA(VLOOKUP($A889,Sheet1!$B$3:$AH$1266,Sheet1!F$1+(Sheet1!$A$1-1)*10,FALSE))=TRUE,"---",IF(VLOOKUP($A889,Sheet1!$B$3:$AH$1266,Sheet1!F$1+(Sheet1!$A$1-1)*10,FALSE)="---","---", (ROUND(VLOOKUP($A889,Sheet1!$B$3:$AH$1266,Sheet1!F$1+(Sheet1!$A$1-1)*10,FALSE),IF(VLOOKUP($A889,Sheet1!$B$3:$AH$1266,Sheet1!F$1+(Sheet1!$A$1-1)*10,FALSE)&gt;99999,-3,IF(VLOOKUP($A889,Sheet1!$B$3:$AH$1266,Sheet1!F$1+(Sheet1!$A$1-1)*10,FALSE)&gt;9999,-2,IF(VLOOKUP($A889,Sheet1!$B$3:$AH$1266,Sheet1!F$1+(Sheet1!$A$1-1)*10,FALSE)&gt;999,-1,0)))))))</f>
        <v>4030</v>
      </c>
      <c r="W889" s="66">
        <f>IF(ISNA(VLOOKUP($A889,Sheet1!$B$3:$AH$1266,Sheet1!G$1+(Sheet1!$A$1-1)*10,FALSE))=TRUE,"---",IF(VLOOKUP($A889,Sheet1!$B$3:$AH$1266,Sheet1!G$1+(Sheet1!$A$1-1)*10,FALSE)="---","---", (ROUND(VLOOKUP($A889,Sheet1!$B$3:$AH$1266,Sheet1!G$1+(Sheet1!$A$1-1)*10,FALSE),IF(VLOOKUP($A889,Sheet1!$B$3:$AH$1266,Sheet1!G$1+(Sheet1!$A$1-1)*10,FALSE)&gt;99999,-3,IF(VLOOKUP($A889,Sheet1!$B$3:$AH$1266,Sheet1!G$1+(Sheet1!$A$1-1)*10,FALSE)&gt;9999,-2,IF(VLOOKUP($A889,Sheet1!$B$3:$AH$1266,Sheet1!G$1+(Sheet1!$A$1-1)*10,FALSE)&gt;999,-1,0)))))))</f>
        <v>5140</v>
      </c>
      <c r="X889" s="66">
        <f>IF(ISNA(VLOOKUP($A889,Sheet1!$B$3:$AH$1266,Sheet1!H$1+(Sheet1!$A$1-1)*10,FALSE))=TRUE,"---",IF(VLOOKUP($A889,Sheet1!$B$3:$AH$1266,Sheet1!H$1+(Sheet1!$A$1-1)*10,FALSE)="---","---", (ROUND(VLOOKUP($A889,Sheet1!$B$3:$AH$1266,Sheet1!H$1+(Sheet1!$A$1-1)*10,FALSE),IF(VLOOKUP($A889,Sheet1!$B$3:$AH$1266,Sheet1!H$1+(Sheet1!$A$1-1)*10,FALSE)&gt;99999,-3,IF(VLOOKUP($A889,Sheet1!$B$3:$AH$1266,Sheet1!H$1+(Sheet1!$A$1-1)*10,FALSE)&gt;9999,-2,IF(VLOOKUP($A889,Sheet1!$B$3:$AH$1266,Sheet1!H$1+(Sheet1!$A$1-1)*10,FALSE)&gt;999,-1,0)))))))</f>
        <v>8680</v>
      </c>
      <c r="Y889" s="66">
        <f>IF(ISNA(VLOOKUP($A889,Sheet1!$B$3:$AH$1266,Sheet1!I$1+(Sheet1!$A$1-1)*10,FALSE))=TRUE,"---",IF(VLOOKUP($A889,Sheet1!$B$3:$AH$1266,Sheet1!I$1+(Sheet1!$A$1-1)*10,FALSE)="---","---", (ROUND(VLOOKUP($A889,Sheet1!$B$3:$AH$1266,Sheet1!I$1+(Sheet1!$A$1-1)*10,FALSE),IF(VLOOKUP($A889,Sheet1!$B$3:$AH$1266,Sheet1!I$1+(Sheet1!$A$1-1)*10,FALSE)&gt;99999,-3,IF(VLOOKUP($A889,Sheet1!$B$3:$AH$1266,Sheet1!I$1+(Sheet1!$A$1-1)*10,FALSE)&gt;9999,-2,IF(VLOOKUP($A889,Sheet1!$B$3:$AH$1266,Sheet1!I$1+(Sheet1!$A$1-1)*10,FALSE)&gt;999,-1,0)))))))</f>
        <v>11700</v>
      </c>
      <c r="Z889" s="66">
        <f>IF(ISNA(VLOOKUP($A889,Sheet1!$B$3:$AH$1266,Sheet1!J$1+(Sheet1!$A$1-1)*10,FALSE))=TRUE,"---",IF(VLOOKUP($A889,Sheet1!$B$3:$AH$1266,Sheet1!J$1+(Sheet1!$A$1-1)*10,FALSE)="---","---", (ROUND(VLOOKUP($A889,Sheet1!$B$3:$AH$1266,Sheet1!J$1+(Sheet1!$A$1-1)*10,FALSE),IF(VLOOKUP($A889,Sheet1!$B$3:$AH$1266,Sheet1!J$1+(Sheet1!$A$1-1)*10,FALSE)&gt;99999,-3,IF(VLOOKUP($A889,Sheet1!$B$3:$AH$1266,Sheet1!J$1+(Sheet1!$A$1-1)*10,FALSE)&gt;9999,-2,IF(VLOOKUP($A889,Sheet1!$B$3:$AH$1266,Sheet1!J$1+(Sheet1!$A$1-1)*10,FALSE)&gt;999,-1,0)))))))</f>
        <v>16400</v>
      </c>
      <c r="AA889" s="66">
        <f>IF(ISNA(VLOOKUP($A889,Sheet1!$B$3:$AH$1266,Sheet1!K$1+(Sheet1!$A$1-1)*10,FALSE))=TRUE,"---",IF(VLOOKUP($A889,Sheet1!$B$3:$AH$1266,Sheet1!K$1+(Sheet1!$A$1-1)*10,FALSE)="---","---", (ROUND(VLOOKUP($A889,Sheet1!$B$3:$AH$1266,Sheet1!K$1+(Sheet1!$A$1-1)*10,FALSE),IF(VLOOKUP($A889,Sheet1!$B$3:$AH$1266,Sheet1!K$1+(Sheet1!$A$1-1)*10,FALSE)&gt;99999,-3,IF(VLOOKUP($A889,Sheet1!$B$3:$AH$1266,Sheet1!K$1+(Sheet1!$A$1-1)*10,FALSE)&gt;9999,-2,IF(VLOOKUP($A889,Sheet1!$B$3:$AH$1266,Sheet1!K$1+(Sheet1!$A$1-1)*10,FALSE)&gt;999,-1,0)))))))</f>
        <v>20600</v>
      </c>
      <c r="AB889" s="66">
        <f>IF(ISNA(VLOOKUP($A889,Sheet1!$B$3:$AH$1266,Sheet1!L$1+(Sheet1!$A$1-1)*10,FALSE))=TRUE,"---",IF(VLOOKUP($A889,Sheet1!$B$3:$AH$1266,Sheet1!L$1+(Sheet1!$A$1-1)*10,FALSE)="---","---", (ROUND(VLOOKUP($A889,Sheet1!$B$3:$AH$1266,Sheet1!L$1+(Sheet1!$A$1-1)*10,FALSE),IF(VLOOKUP($A889,Sheet1!$B$3:$AH$1266,Sheet1!L$1+(Sheet1!$A$1-1)*10,FALSE)&gt;99999,-3,IF(VLOOKUP($A889,Sheet1!$B$3:$AH$1266,Sheet1!L$1+(Sheet1!$A$1-1)*10,FALSE)&gt;9999,-2,IF(VLOOKUP($A889,Sheet1!$B$3:$AH$1266,Sheet1!L$1+(Sheet1!$A$1-1)*10,FALSE)&gt;999,-1,0)))))))</f>
        <v>25600</v>
      </c>
      <c r="AC889" s="66">
        <f>IF(ISNA(VLOOKUP($A889,Sheet1!$B$3:$AH$1266,Sheet1!M$1+(Sheet1!$A$1-1)*10,FALSE))=TRUE,"---",IF(VLOOKUP($A889,Sheet1!$B$3:$AH$1266,Sheet1!M$1+(Sheet1!$A$1-1)*10,FALSE)="---","---", (ROUND(VLOOKUP($A889,Sheet1!$B$3:$AH$1266,Sheet1!M$1+(Sheet1!$A$1-1)*10,FALSE),IF(VLOOKUP($A889,Sheet1!$B$3:$AH$1266,Sheet1!M$1+(Sheet1!$A$1-1)*10,FALSE)&gt;99999,-3,IF(VLOOKUP($A889,Sheet1!$B$3:$AH$1266,Sheet1!M$1+(Sheet1!$A$1-1)*10,FALSE)&gt;9999,-2,IF(VLOOKUP($A889,Sheet1!$B$3:$AH$1266,Sheet1!M$1+(Sheet1!$A$1-1)*10,FALSE)&gt;999,-1,0)))))))</f>
        <v>31300</v>
      </c>
      <c r="AD889" s="66">
        <f>IF(ISNA(VLOOKUP($A889,Sheet1!$B$3:$AH$1266,Sheet1!N$1+(Sheet1!$A$1-1)*10,FALSE))=TRUE,"---",IF(VLOOKUP($A889,Sheet1!$B$3:$AH$1266,Sheet1!N$1+(Sheet1!$A$1-1)*10,FALSE)="---","---", (ROUND(VLOOKUP($A889,Sheet1!$B$3:$AH$1266,Sheet1!N$1+(Sheet1!$A$1-1)*10,FALSE),IF(VLOOKUP($A889,Sheet1!$B$3:$AH$1266,Sheet1!N$1+(Sheet1!$A$1-1)*10,FALSE)&gt;99999,-3,IF(VLOOKUP($A889,Sheet1!$B$3:$AH$1266,Sheet1!N$1+(Sheet1!$A$1-1)*10,FALSE)&gt;9999,-2,IF(VLOOKUP($A889,Sheet1!$B$3:$AH$1266,Sheet1!N$1+(Sheet1!$A$1-1)*10,FALSE)&gt;999,-1,0)))))))</f>
        <v>40200</v>
      </c>
    </row>
    <row r="890" spans="1:30" ht="25.5" customHeight="1" x14ac:dyDescent="0.25">
      <c r="A890" s="303" t="s">
        <v>1361</v>
      </c>
      <c r="B890" s="330" t="s">
        <v>1362</v>
      </c>
      <c r="C890" s="303">
        <v>412945</v>
      </c>
      <c r="D890" s="303">
        <v>743847</v>
      </c>
      <c r="E890" s="307" t="s">
        <v>3047</v>
      </c>
      <c r="F890" s="52" t="s">
        <v>4723</v>
      </c>
      <c r="G890" s="127" t="s">
        <v>31</v>
      </c>
      <c r="H890" s="347">
        <v>223</v>
      </c>
      <c r="I890" s="112">
        <v>20320</v>
      </c>
      <c r="J890" s="147">
        <v>12.74</v>
      </c>
      <c r="K890" s="114" t="s">
        <v>4405</v>
      </c>
      <c r="L890" s="115">
        <v>23800</v>
      </c>
      <c r="M890" s="116">
        <v>107</v>
      </c>
      <c r="N890" s="127" t="s">
        <v>1363</v>
      </c>
      <c r="O890" s="68">
        <f>IF(U890&lt;&gt;"---",IF(L890&lt;W890,"&gt;50",IF(AND(L890&gt;=W890,L890&lt;=X890),(W$8-(((LOG(L890)-LOG(W890))/((LOG(X890)-LOG(W890)))*(W$8-X$8)))),IF(AND(L890&gt;=X890,L890&lt;=Y890),(X$8-(((LOG(L890)-LOG(X890))/((LOG(Y890)-LOG(X890)))*(X$8-Y$8)))),IF(AND(L890&gt;=Y890,L890&lt;=Z890),(Y$8-(((LOG(L890)-LOG(Y890))/((LOG(Z890)-LOG(Y890)))*(Y$8-Z$8)))),IF(AND(L890&gt;=Z890,L890&lt;=AA890),(Z$8-(((LOG(L890)-LOG(Z890))/((LOG(AA890)-LOG(Z890)))*(Z$8-AA$8)))),IF(AND(L890&gt;=AA890,L890&lt;=AB890),(AA$8-(((LOG(L890)-LOG(AA890))/((LOG(AB890)-LOG(AA890)))*(AA$8-AB$8)))),IF(AND(L890&gt;=AB890,L890&lt;=AC890),(AB$8-(((LOG(L890)-LOG(AB890))/((LOG(AC890)-LOG(AB890)))*(AB$8-AC$8)))),IF(AND(L890&gt;=AC890,L890&lt;=AD890),(AC$8-(((LOG(L890)-LOG(AC890))/((LOG(AD890)-LOG(AC890)))*(AC$8-AD$8)))),IF(L890&gt;AD890*1.1,"&lt;0.2",0.2))))))))),"")</f>
        <v>1.9531072442787973</v>
      </c>
      <c r="P890" s="68">
        <f>IF(O890&lt;&gt;"",VLOOKUP($A890,Sheet4!$A$2:$O$1309,14,FALSE)*100,"")</f>
        <v>0.90944746503727192</v>
      </c>
      <c r="Q890" s="68">
        <f>IF(P890&lt;&gt;"",VLOOKUP($A890,Sheet4!$A$2:$O$1309,15,FALSE)*100,"")</f>
        <v>8.5600829201988642</v>
      </c>
      <c r="R890" s="74">
        <f t="shared" si="30"/>
        <v>50</v>
      </c>
      <c r="S890" s="356" t="s">
        <v>4365</v>
      </c>
      <c r="T890" s="356" t="str">
        <f>IF(ISNA(VLOOKUP(A890,Sheet1!B$3:C$1266,2,FALSE)=TRUE),"NC",VLOOKUP(A890,Sheet1!B$3:C$1266,2,FALSE))</f>
        <v>Regulated</v>
      </c>
      <c r="U890" s="392">
        <f>IF(ISNA(VLOOKUP($A890,Sheet1!$B$3:$AH$1266,Sheet1!E$1+(Sheet1!$A$1-1)*10,FALSE))=TRUE,"---",IF(VLOOKUP($A890,Sheet1!$B$3:$AH$1266,Sheet1!E$1+(Sheet1!$A$1-1)*10,FALSE)="---","---", (ROUND(VLOOKUP($A890,Sheet1!$B$3:$AH$1266,Sheet1!E$1+(Sheet1!$A$1-1)*10,FALSE),IF(VLOOKUP($A890,Sheet1!$B$3:$AH$1266,Sheet1!E$1+(Sheet1!$A$1-1)*10,FALSE)&gt;99999,-3,IF(VLOOKUP($A890,Sheet1!$B$3:$AH$1266,Sheet1!E$1+(Sheet1!$A$1-1)*10,FALSE)&gt;9999,-2,IF(VLOOKUP($A890,Sheet1!$B$3:$AH$1266,Sheet1!E$1+(Sheet1!$A$1-1)*10,FALSE)&gt;999,-1,0)))))))</f>
        <v>2040</v>
      </c>
      <c r="V890" s="392">
        <f>IF(ISNA(VLOOKUP($A890,Sheet1!$B$3:$AH$1266,Sheet1!F$1+(Sheet1!$A$1-1)*10,FALSE))=TRUE,"---",IF(VLOOKUP($A890,Sheet1!$B$3:$AH$1266,Sheet1!F$1+(Sheet1!$A$1-1)*10,FALSE)="---","---", (ROUND(VLOOKUP($A890,Sheet1!$B$3:$AH$1266,Sheet1!F$1+(Sheet1!$A$1-1)*10,FALSE),IF(VLOOKUP($A890,Sheet1!$B$3:$AH$1266,Sheet1!F$1+(Sheet1!$A$1-1)*10,FALSE)&gt;99999,-3,IF(VLOOKUP($A890,Sheet1!$B$3:$AH$1266,Sheet1!F$1+(Sheet1!$A$1-1)*10,FALSE)&gt;9999,-2,IF(VLOOKUP($A890,Sheet1!$B$3:$AH$1266,Sheet1!F$1+(Sheet1!$A$1-1)*10,FALSE)&gt;999,-1,0)))))))</f>
        <v>2750</v>
      </c>
      <c r="W890" s="392">
        <f>IF(ISNA(VLOOKUP($A890,Sheet1!$B$3:$AH$1266,Sheet1!G$1+(Sheet1!$A$1-1)*10,FALSE))=TRUE,"---",IF(VLOOKUP($A890,Sheet1!$B$3:$AH$1266,Sheet1!G$1+(Sheet1!$A$1-1)*10,FALSE)="---","---", (ROUND(VLOOKUP($A890,Sheet1!$B$3:$AH$1266,Sheet1!G$1+(Sheet1!$A$1-1)*10,FALSE),IF(VLOOKUP($A890,Sheet1!$B$3:$AH$1266,Sheet1!G$1+(Sheet1!$A$1-1)*10,FALSE)&gt;99999,-3,IF(VLOOKUP($A890,Sheet1!$B$3:$AH$1266,Sheet1!G$1+(Sheet1!$A$1-1)*10,FALSE)&gt;9999,-2,IF(VLOOKUP($A890,Sheet1!$B$3:$AH$1266,Sheet1!G$1+(Sheet1!$A$1-1)*10,FALSE)&gt;999,-1,0)))))))</f>
        <v>3820</v>
      </c>
      <c r="X890" s="392">
        <f>IF(ISNA(VLOOKUP($A890,Sheet1!$B$3:$AH$1266,Sheet1!H$1+(Sheet1!$A$1-1)*10,FALSE))=TRUE,"---",IF(VLOOKUP($A890,Sheet1!$B$3:$AH$1266,Sheet1!H$1+(Sheet1!$A$1-1)*10,FALSE)="---","---", (ROUND(VLOOKUP($A890,Sheet1!$B$3:$AH$1266,Sheet1!H$1+(Sheet1!$A$1-1)*10,FALSE),IF(VLOOKUP($A890,Sheet1!$B$3:$AH$1266,Sheet1!H$1+(Sheet1!$A$1-1)*10,FALSE)&gt;99999,-3,IF(VLOOKUP($A890,Sheet1!$B$3:$AH$1266,Sheet1!H$1+(Sheet1!$A$1-1)*10,FALSE)&gt;9999,-2,IF(VLOOKUP($A890,Sheet1!$B$3:$AH$1266,Sheet1!H$1+(Sheet1!$A$1-1)*10,FALSE)&gt;999,-1,0)))))))</f>
        <v>7660</v>
      </c>
      <c r="Y890" s="392">
        <f>IF(ISNA(VLOOKUP($A890,Sheet1!$B$3:$AH$1266,Sheet1!I$1+(Sheet1!$A$1-1)*10,FALSE))=TRUE,"---",IF(VLOOKUP($A890,Sheet1!$B$3:$AH$1266,Sheet1!I$1+(Sheet1!$A$1-1)*10,FALSE)="---","---", (ROUND(VLOOKUP($A890,Sheet1!$B$3:$AH$1266,Sheet1!I$1+(Sheet1!$A$1-1)*10,FALSE),IF(VLOOKUP($A890,Sheet1!$B$3:$AH$1266,Sheet1!I$1+(Sheet1!$A$1-1)*10,FALSE)&gt;99999,-3,IF(VLOOKUP($A890,Sheet1!$B$3:$AH$1266,Sheet1!I$1+(Sheet1!$A$1-1)*10,FALSE)&gt;9999,-2,IF(VLOOKUP($A890,Sheet1!$B$3:$AH$1266,Sheet1!I$1+(Sheet1!$A$1-1)*10,FALSE)&gt;999,-1,0)))))))</f>
        <v>11300</v>
      </c>
      <c r="Z890" s="392">
        <f>IF(ISNA(VLOOKUP($A890,Sheet1!$B$3:$AH$1266,Sheet1!J$1+(Sheet1!$A$1-1)*10,FALSE))=TRUE,"---",IF(VLOOKUP($A890,Sheet1!$B$3:$AH$1266,Sheet1!J$1+(Sheet1!$A$1-1)*10,FALSE)="---","---", (ROUND(VLOOKUP($A890,Sheet1!$B$3:$AH$1266,Sheet1!J$1+(Sheet1!$A$1-1)*10,FALSE),IF(VLOOKUP($A890,Sheet1!$B$3:$AH$1266,Sheet1!J$1+(Sheet1!$A$1-1)*10,FALSE)&gt;99999,-3,IF(VLOOKUP($A890,Sheet1!$B$3:$AH$1266,Sheet1!J$1+(Sheet1!$A$1-1)*10,FALSE)&gt;9999,-2,IF(VLOOKUP($A890,Sheet1!$B$3:$AH$1266,Sheet1!J$1+(Sheet1!$A$1-1)*10,FALSE)&gt;999,-1,0)))))))</f>
        <v>17500</v>
      </c>
      <c r="AA890" s="392">
        <f>IF(ISNA(VLOOKUP($A890,Sheet1!$B$3:$AH$1266,Sheet1!K$1+(Sheet1!$A$1-1)*10,FALSE))=TRUE,"---",IF(VLOOKUP($A890,Sheet1!$B$3:$AH$1266,Sheet1!K$1+(Sheet1!$A$1-1)*10,FALSE)="---","---", (ROUND(VLOOKUP($A890,Sheet1!$B$3:$AH$1266,Sheet1!K$1+(Sheet1!$A$1-1)*10,FALSE),IF(VLOOKUP($A890,Sheet1!$B$3:$AH$1266,Sheet1!K$1+(Sheet1!$A$1-1)*10,FALSE)&gt;99999,-3,IF(VLOOKUP($A890,Sheet1!$B$3:$AH$1266,Sheet1!K$1+(Sheet1!$A$1-1)*10,FALSE)&gt;9999,-2,IF(VLOOKUP($A890,Sheet1!$B$3:$AH$1266,Sheet1!K$1+(Sheet1!$A$1-1)*10,FALSE)&gt;999,-1,0)))))))</f>
        <v>23500</v>
      </c>
      <c r="AB890" s="392">
        <f>IF(ISNA(VLOOKUP($A890,Sheet1!$B$3:$AH$1266,Sheet1!L$1+(Sheet1!$A$1-1)*10,FALSE))=TRUE,"---",IF(VLOOKUP($A890,Sheet1!$B$3:$AH$1266,Sheet1!L$1+(Sheet1!$A$1-1)*10,FALSE)="---","---", (ROUND(VLOOKUP($A890,Sheet1!$B$3:$AH$1266,Sheet1!L$1+(Sheet1!$A$1-1)*10,FALSE),IF(VLOOKUP($A890,Sheet1!$B$3:$AH$1266,Sheet1!L$1+(Sheet1!$A$1-1)*10,FALSE)&gt;99999,-3,IF(VLOOKUP($A890,Sheet1!$B$3:$AH$1266,Sheet1!L$1+(Sheet1!$A$1-1)*10,FALSE)&gt;9999,-2,IF(VLOOKUP($A890,Sheet1!$B$3:$AH$1266,Sheet1!L$1+(Sheet1!$A$1-1)*10,FALSE)&gt;999,-1,0)))))))</f>
        <v>30800</v>
      </c>
      <c r="AC890" s="392">
        <f>IF(ISNA(VLOOKUP($A890,Sheet1!$B$3:$AH$1266,Sheet1!M$1+(Sheet1!$A$1-1)*10,FALSE))=TRUE,"---",IF(VLOOKUP($A890,Sheet1!$B$3:$AH$1266,Sheet1!M$1+(Sheet1!$A$1-1)*10,FALSE)="---","---", (ROUND(VLOOKUP($A890,Sheet1!$B$3:$AH$1266,Sheet1!M$1+(Sheet1!$A$1-1)*10,FALSE),IF(VLOOKUP($A890,Sheet1!$B$3:$AH$1266,Sheet1!M$1+(Sheet1!$A$1-1)*10,FALSE)&gt;99999,-3,IF(VLOOKUP($A890,Sheet1!$B$3:$AH$1266,Sheet1!M$1+(Sheet1!$A$1-1)*10,FALSE)&gt;9999,-2,IF(VLOOKUP($A890,Sheet1!$B$3:$AH$1266,Sheet1!M$1+(Sheet1!$A$1-1)*10,FALSE)&gt;999,-1,0)))))))</f>
        <v>39800</v>
      </c>
      <c r="AD890" s="392">
        <f>IF(ISNA(VLOOKUP($A890,Sheet1!$B$3:$AH$1266,Sheet1!N$1+(Sheet1!$A$1-1)*10,FALSE))=TRUE,"---",IF(VLOOKUP($A890,Sheet1!$B$3:$AH$1266,Sheet1!N$1+(Sheet1!$A$1-1)*10,FALSE)="---","---", (ROUND(VLOOKUP($A890,Sheet1!$B$3:$AH$1266,Sheet1!N$1+(Sheet1!$A$1-1)*10,FALSE),IF(VLOOKUP($A890,Sheet1!$B$3:$AH$1266,Sheet1!N$1+(Sheet1!$A$1-1)*10,FALSE)&gt;99999,-3,IF(VLOOKUP($A890,Sheet1!$B$3:$AH$1266,Sheet1!N$1+(Sheet1!$A$1-1)*10,FALSE)&gt;9999,-2,IF(VLOOKUP($A890,Sheet1!$B$3:$AH$1266,Sheet1!N$1+(Sheet1!$A$1-1)*10,FALSE)&gt;999,-1,0)))))))</f>
        <v>54700</v>
      </c>
    </row>
    <row r="891" spans="1:30" ht="25.5" customHeight="1" x14ac:dyDescent="0.25">
      <c r="A891" s="303"/>
      <c r="B891" s="331"/>
      <c r="C891" s="303"/>
      <c r="D891" s="303"/>
      <c r="E891" s="307" t="e">
        <v>#N/A</v>
      </c>
      <c r="F891" s="342">
        <v>2005</v>
      </c>
      <c r="G891" s="318" t="s">
        <v>286</v>
      </c>
      <c r="H891" s="347"/>
      <c r="I891" s="112">
        <v>18593</v>
      </c>
      <c r="J891" s="147">
        <v>12.62</v>
      </c>
      <c r="K891" s="127" t="s">
        <v>20</v>
      </c>
      <c r="L891" s="115">
        <v>23300</v>
      </c>
      <c r="M891" s="116">
        <v>104</v>
      </c>
      <c r="N891" s="127" t="s">
        <v>828</v>
      </c>
      <c r="O891" s="68" t="s">
        <v>4405</v>
      </c>
      <c r="P891" s="68" t="s">
        <v>4405</v>
      </c>
      <c r="Q891" s="68" t="s">
        <v>4405</v>
      </c>
      <c r="R891" s="74" t="s">
        <v>4405</v>
      </c>
      <c r="S891" s="356" t="e">
        <v>#N/A</v>
      </c>
      <c r="T891" s="356" t="str">
        <f>IF(ISNA(VLOOKUP(A891,Sheet1!B$3:C$1266,2,FALSE)=TRUE),"ND",VLOOKUP(A891,Sheet1!B$3:C$1266,2,FALSE))</f>
        <v>ND</v>
      </c>
      <c r="U891" s="392" t="str">
        <f>IF(ISNA(VLOOKUP($A891,Sheet1!$B$3:$AH$1266,Sheet1!E$1+(Sheet1!$A$1-1)*10,FALSE))=TRUE,"---",IF(VLOOKUP($A891,Sheet1!$B$3:$AH$1266,Sheet1!E$1+(Sheet1!$A$1-1)*10,FALSE)="---","---", (ROUND(VLOOKUP($A891,Sheet1!$B$3:$AH$1266,Sheet1!E$1+(Sheet1!$A$1-1)*10,FALSE),IF(VLOOKUP($A891,Sheet1!$B$3:$AH$1266,Sheet1!E$1+(Sheet1!$A$1-1)*10,FALSE)&gt;99999,-3,IF(VLOOKUP($A891,Sheet1!$B$3:$AH$1266,Sheet1!E$1+(Sheet1!$A$1-1)*10,FALSE)&gt;9999,-2,IF(VLOOKUP($A891,Sheet1!$B$3:$AH$1266,Sheet1!E$1+(Sheet1!$A$1-1)*10,FALSE)&gt;999,-1,0)))))))</f>
        <v>---</v>
      </c>
      <c r="V891" s="392" t="str">
        <f>IF(ISNA(VLOOKUP($A891,Sheet1!$B$3:$AH$1266,Sheet1!F$1+(Sheet1!$A$1-1)*10,FALSE))=TRUE,"---",IF(VLOOKUP($A891,Sheet1!$B$3:$AH$1266,Sheet1!F$1+(Sheet1!$A$1-1)*10,FALSE)="---","---", (ROUND(VLOOKUP($A891,Sheet1!$B$3:$AH$1266,Sheet1!F$1+(Sheet1!$A$1-1)*10,FALSE),IF(VLOOKUP($A891,Sheet1!$B$3:$AH$1266,Sheet1!F$1+(Sheet1!$A$1-1)*10,FALSE)&gt;99999,-3,IF(VLOOKUP($A891,Sheet1!$B$3:$AH$1266,Sheet1!F$1+(Sheet1!$A$1-1)*10,FALSE)&gt;9999,-2,IF(VLOOKUP($A891,Sheet1!$B$3:$AH$1266,Sheet1!F$1+(Sheet1!$A$1-1)*10,FALSE)&gt;999,-1,0)))))))</f>
        <v>---</v>
      </c>
      <c r="W891" s="392" t="str">
        <f>IF(ISNA(VLOOKUP($A891,Sheet1!$B$3:$AH$1266,Sheet1!G$1+(Sheet1!$A$1-1)*10,FALSE))=TRUE,"---",IF(VLOOKUP($A891,Sheet1!$B$3:$AH$1266,Sheet1!G$1+(Sheet1!$A$1-1)*10,FALSE)="---","---", (ROUND(VLOOKUP($A891,Sheet1!$B$3:$AH$1266,Sheet1!G$1+(Sheet1!$A$1-1)*10,FALSE),IF(VLOOKUP($A891,Sheet1!$B$3:$AH$1266,Sheet1!G$1+(Sheet1!$A$1-1)*10,FALSE)&gt;99999,-3,IF(VLOOKUP($A891,Sheet1!$B$3:$AH$1266,Sheet1!G$1+(Sheet1!$A$1-1)*10,FALSE)&gt;9999,-2,IF(VLOOKUP($A891,Sheet1!$B$3:$AH$1266,Sheet1!G$1+(Sheet1!$A$1-1)*10,FALSE)&gt;999,-1,0)))))))</f>
        <v>---</v>
      </c>
      <c r="X891" s="392" t="str">
        <f>IF(ISNA(VLOOKUP($A891,Sheet1!$B$3:$AH$1266,Sheet1!H$1+(Sheet1!$A$1-1)*10,FALSE))=TRUE,"---",IF(VLOOKUP($A891,Sheet1!$B$3:$AH$1266,Sheet1!H$1+(Sheet1!$A$1-1)*10,FALSE)="---","---", (ROUND(VLOOKUP($A891,Sheet1!$B$3:$AH$1266,Sheet1!H$1+(Sheet1!$A$1-1)*10,FALSE),IF(VLOOKUP($A891,Sheet1!$B$3:$AH$1266,Sheet1!H$1+(Sheet1!$A$1-1)*10,FALSE)&gt;99999,-3,IF(VLOOKUP($A891,Sheet1!$B$3:$AH$1266,Sheet1!H$1+(Sheet1!$A$1-1)*10,FALSE)&gt;9999,-2,IF(VLOOKUP($A891,Sheet1!$B$3:$AH$1266,Sheet1!H$1+(Sheet1!$A$1-1)*10,FALSE)&gt;999,-1,0)))))))</f>
        <v>---</v>
      </c>
      <c r="Y891" s="392" t="str">
        <f>IF(ISNA(VLOOKUP($A891,Sheet1!$B$3:$AH$1266,Sheet1!I$1+(Sheet1!$A$1-1)*10,FALSE))=TRUE,"---",IF(VLOOKUP($A891,Sheet1!$B$3:$AH$1266,Sheet1!I$1+(Sheet1!$A$1-1)*10,FALSE)="---","---", (ROUND(VLOOKUP($A891,Sheet1!$B$3:$AH$1266,Sheet1!I$1+(Sheet1!$A$1-1)*10,FALSE),IF(VLOOKUP($A891,Sheet1!$B$3:$AH$1266,Sheet1!I$1+(Sheet1!$A$1-1)*10,FALSE)&gt;99999,-3,IF(VLOOKUP($A891,Sheet1!$B$3:$AH$1266,Sheet1!I$1+(Sheet1!$A$1-1)*10,FALSE)&gt;9999,-2,IF(VLOOKUP($A891,Sheet1!$B$3:$AH$1266,Sheet1!I$1+(Sheet1!$A$1-1)*10,FALSE)&gt;999,-1,0)))))))</f>
        <v>---</v>
      </c>
      <c r="Z891" s="392" t="str">
        <f>IF(ISNA(VLOOKUP($A891,Sheet1!$B$3:$AH$1266,Sheet1!J$1+(Sheet1!$A$1-1)*10,FALSE))=TRUE,"---",IF(VLOOKUP($A891,Sheet1!$B$3:$AH$1266,Sheet1!J$1+(Sheet1!$A$1-1)*10,FALSE)="---","---", (ROUND(VLOOKUP($A891,Sheet1!$B$3:$AH$1266,Sheet1!J$1+(Sheet1!$A$1-1)*10,FALSE),IF(VLOOKUP($A891,Sheet1!$B$3:$AH$1266,Sheet1!J$1+(Sheet1!$A$1-1)*10,FALSE)&gt;99999,-3,IF(VLOOKUP($A891,Sheet1!$B$3:$AH$1266,Sheet1!J$1+(Sheet1!$A$1-1)*10,FALSE)&gt;9999,-2,IF(VLOOKUP($A891,Sheet1!$B$3:$AH$1266,Sheet1!J$1+(Sheet1!$A$1-1)*10,FALSE)&gt;999,-1,0)))))))</f>
        <v>---</v>
      </c>
      <c r="AA891" s="392" t="str">
        <f>IF(ISNA(VLOOKUP($A891,Sheet1!$B$3:$AH$1266,Sheet1!K$1+(Sheet1!$A$1-1)*10,FALSE))=TRUE,"---",IF(VLOOKUP($A891,Sheet1!$B$3:$AH$1266,Sheet1!K$1+(Sheet1!$A$1-1)*10,FALSE)="---","---", (ROUND(VLOOKUP($A891,Sheet1!$B$3:$AH$1266,Sheet1!K$1+(Sheet1!$A$1-1)*10,FALSE),IF(VLOOKUP($A891,Sheet1!$B$3:$AH$1266,Sheet1!K$1+(Sheet1!$A$1-1)*10,FALSE)&gt;99999,-3,IF(VLOOKUP($A891,Sheet1!$B$3:$AH$1266,Sheet1!K$1+(Sheet1!$A$1-1)*10,FALSE)&gt;9999,-2,IF(VLOOKUP($A891,Sheet1!$B$3:$AH$1266,Sheet1!K$1+(Sheet1!$A$1-1)*10,FALSE)&gt;999,-1,0)))))))</f>
        <v>---</v>
      </c>
      <c r="AB891" s="392" t="str">
        <f>IF(ISNA(VLOOKUP($A891,Sheet1!$B$3:$AH$1266,Sheet1!L$1+(Sheet1!$A$1-1)*10,FALSE))=TRUE,"---",IF(VLOOKUP($A891,Sheet1!$B$3:$AH$1266,Sheet1!L$1+(Sheet1!$A$1-1)*10,FALSE)="---","---", (ROUND(VLOOKUP($A891,Sheet1!$B$3:$AH$1266,Sheet1!L$1+(Sheet1!$A$1-1)*10,FALSE),IF(VLOOKUP($A891,Sheet1!$B$3:$AH$1266,Sheet1!L$1+(Sheet1!$A$1-1)*10,FALSE)&gt;99999,-3,IF(VLOOKUP($A891,Sheet1!$B$3:$AH$1266,Sheet1!L$1+(Sheet1!$A$1-1)*10,FALSE)&gt;9999,-2,IF(VLOOKUP($A891,Sheet1!$B$3:$AH$1266,Sheet1!L$1+(Sheet1!$A$1-1)*10,FALSE)&gt;999,-1,0)))))))</f>
        <v>---</v>
      </c>
      <c r="AC891" s="392" t="str">
        <f>IF(ISNA(VLOOKUP($A891,Sheet1!$B$3:$AH$1266,Sheet1!M$1+(Sheet1!$A$1-1)*10,FALSE))=TRUE,"---",IF(VLOOKUP($A891,Sheet1!$B$3:$AH$1266,Sheet1!M$1+(Sheet1!$A$1-1)*10,FALSE)="---","---", (ROUND(VLOOKUP($A891,Sheet1!$B$3:$AH$1266,Sheet1!M$1+(Sheet1!$A$1-1)*10,FALSE),IF(VLOOKUP($A891,Sheet1!$B$3:$AH$1266,Sheet1!M$1+(Sheet1!$A$1-1)*10,FALSE)&gt;99999,-3,IF(VLOOKUP($A891,Sheet1!$B$3:$AH$1266,Sheet1!M$1+(Sheet1!$A$1-1)*10,FALSE)&gt;9999,-2,IF(VLOOKUP($A891,Sheet1!$B$3:$AH$1266,Sheet1!M$1+(Sheet1!$A$1-1)*10,FALSE)&gt;999,-1,0)))))))</f>
        <v>---</v>
      </c>
      <c r="AD891" s="392" t="str">
        <f>IF(ISNA(VLOOKUP($A891,Sheet1!$B$3:$AH$1266,Sheet1!N$1+(Sheet1!$A$1-1)*10,FALSE))=TRUE,"---",IF(VLOOKUP($A891,Sheet1!$B$3:$AH$1266,Sheet1!N$1+(Sheet1!$A$1-1)*10,FALSE)="---","---", (ROUND(VLOOKUP($A891,Sheet1!$B$3:$AH$1266,Sheet1!N$1+(Sheet1!$A$1-1)*10,FALSE),IF(VLOOKUP($A891,Sheet1!$B$3:$AH$1266,Sheet1!N$1+(Sheet1!$A$1-1)*10,FALSE)&gt;99999,-3,IF(VLOOKUP($A891,Sheet1!$B$3:$AH$1266,Sheet1!N$1+(Sheet1!$A$1-1)*10,FALSE)&gt;9999,-2,IF(VLOOKUP($A891,Sheet1!$B$3:$AH$1266,Sheet1!N$1+(Sheet1!$A$1-1)*10,FALSE)&gt;999,-1,0)))))))</f>
        <v>---</v>
      </c>
    </row>
    <row r="892" spans="1:30" ht="25.5" customHeight="1" x14ac:dyDescent="0.25">
      <c r="A892" s="303"/>
      <c r="B892" s="331"/>
      <c r="C892" s="303"/>
      <c r="D892" s="303"/>
      <c r="E892" s="307" t="e">
        <v>#N/A</v>
      </c>
      <c r="F892" s="331"/>
      <c r="G892" s="319"/>
      <c r="H892" s="347"/>
      <c r="I892" s="112">
        <v>38445</v>
      </c>
      <c r="J892" s="148">
        <v>13.5</v>
      </c>
      <c r="K892" s="127" t="s">
        <v>49</v>
      </c>
      <c r="L892" s="156" t="s">
        <v>4405</v>
      </c>
      <c r="M892" s="157" t="s">
        <v>4405</v>
      </c>
      <c r="N892" s="127" t="s">
        <v>1249</v>
      </c>
      <c r="O892" s="68" t="s">
        <v>4405</v>
      </c>
      <c r="P892" s="68" t="s">
        <v>4405</v>
      </c>
      <c r="Q892" s="68" t="s">
        <v>4405</v>
      </c>
      <c r="R892" s="74" t="s">
        <v>4405</v>
      </c>
      <c r="S892" s="356" t="e">
        <v>#N/A</v>
      </c>
      <c r="T892" s="356" t="str">
        <f>IF(ISNA(VLOOKUP(A892,Sheet1!B$3:C$1266,2,FALSE)=TRUE),"ND",VLOOKUP(A892,Sheet1!B$3:C$1266,2,FALSE))</f>
        <v>ND</v>
      </c>
      <c r="U892" s="392" t="str">
        <f>IF(ISNA(VLOOKUP($A892,Sheet1!$B$3:$AH$1266,Sheet1!E$1+(Sheet1!$A$1-1)*10,FALSE))=TRUE,"---",IF(VLOOKUP($A892,Sheet1!$B$3:$AH$1266,Sheet1!E$1+(Sheet1!$A$1-1)*10,FALSE)="---","---", (ROUND(VLOOKUP($A892,Sheet1!$B$3:$AH$1266,Sheet1!E$1+(Sheet1!$A$1-1)*10,FALSE),IF(VLOOKUP($A892,Sheet1!$B$3:$AH$1266,Sheet1!E$1+(Sheet1!$A$1-1)*10,FALSE)&gt;99999,-3,IF(VLOOKUP($A892,Sheet1!$B$3:$AH$1266,Sheet1!E$1+(Sheet1!$A$1-1)*10,FALSE)&gt;9999,-2,IF(VLOOKUP($A892,Sheet1!$B$3:$AH$1266,Sheet1!E$1+(Sheet1!$A$1-1)*10,FALSE)&gt;999,-1,0)))))))</f>
        <v>---</v>
      </c>
      <c r="V892" s="392" t="str">
        <f>IF(ISNA(VLOOKUP($A892,Sheet1!$B$3:$AH$1266,Sheet1!F$1+(Sheet1!$A$1-1)*10,FALSE))=TRUE,"---",IF(VLOOKUP($A892,Sheet1!$B$3:$AH$1266,Sheet1!F$1+(Sheet1!$A$1-1)*10,FALSE)="---","---", (ROUND(VLOOKUP($A892,Sheet1!$B$3:$AH$1266,Sheet1!F$1+(Sheet1!$A$1-1)*10,FALSE),IF(VLOOKUP($A892,Sheet1!$B$3:$AH$1266,Sheet1!F$1+(Sheet1!$A$1-1)*10,FALSE)&gt;99999,-3,IF(VLOOKUP($A892,Sheet1!$B$3:$AH$1266,Sheet1!F$1+(Sheet1!$A$1-1)*10,FALSE)&gt;9999,-2,IF(VLOOKUP($A892,Sheet1!$B$3:$AH$1266,Sheet1!F$1+(Sheet1!$A$1-1)*10,FALSE)&gt;999,-1,0)))))))</f>
        <v>---</v>
      </c>
      <c r="W892" s="392" t="str">
        <f>IF(ISNA(VLOOKUP($A892,Sheet1!$B$3:$AH$1266,Sheet1!G$1+(Sheet1!$A$1-1)*10,FALSE))=TRUE,"---",IF(VLOOKUP($A892,Sheet1!$B$3:$AH$1266,Sheet1!G$1+(Sheet1!$A$1-1)*10,FALSE)="---","---", (ROUND(VLOOKUP($A892,Sheet1!$B$3:$AH$1266,Sheet1!G$1+(Sheet1!$A$1-1)*10,FALSE),IF(VLOOKUP($A892,Sheet1!$B$3:$AH$1266,Sheet1!G$1+(Sheet1!$A$1-1)*10,FALSE)&gt;99999,-3,IF(VLOOKUP($A892,Sheet1!$B$3:$AH$1266,Sheet1!G$1+(Sheet1!$A$1-1)*10,FALSE)&gt;9999,-2,IF(VLOOKUP($A892,Sheet1!$B$3:$AH$1266,Sheet1!G$1+(Sheet1!$A$1-1)*10,FALSE)&gt;999,-1,0)))))))</f>
        <v>---</v>
      </c>
      <c r="X892" s="392" t="str">
        <f>IF(ISNA(VLOOKUP($A892,Sheet1!$B$3:$AH$1266,Sheet1!H$1+(Sheet1!$A$1-1)*10,FALSE))=TRUE,"---",IF(VLOOKUP($A892,Sheet1!$B$3:$AH$1266,Sheet1!H$1+(Sheet1!$A$1-1)*10,FALSE)="---","---", (ROUND(VLOOKUP($A892,Sheet1!$B$3:$AH$1266,Sheet1!H$1+(Sheet1!$A$1-1)*10,FALSE),IF(VLOOKUP($A892,Sheet1!$B$3:$AH$1266,Sheet1!H$1+(Sheet1!$A$1-1)*10,FALSE)&gt;99999,-3,IF(VLOOKUP($A892,Sheet1!$B$3:$AH$1266,Sheet1!H$1+(Sheet1!$A$1-1)*10,FALSE)&gt;9999,-2,IF(VLOOKUP($A892,Sheet1!$B$3:$AH$1266,Sheet1!H$1+(Sheet1!$A$1-1)*10,FALSE)&gt;999,-1,0)))))))</f>
        <v>---</v>
      </c>
      <c r="Y892" s="392" t="str">
        <f>IF(ISNA(VLOOKUP($A892,Sheet1!$B$3:$AH$1266,Sheet1!I$1+(Sheet1!$A$1-1)*10,FALSE))=TRUE,"---",IF(VLOOKUP($A892,Sheet1!$B$3:$AH$1266,Sheet1!I$1+(Sheet1!$A$1-1)*10,FALSE)="---","---", (ROUND(VLOOKUP($A892,Sheet1!$B$3:$AH$1266,Sheet1!I$1+(Sheet1!$A$1-1)*10,FALSE),IF(VLOOKUP($A892,Sheet1!$B$3:$AH$1266,Sheet1!I$1+(Sheet1!$A$1-1)*10,FALSE)&gt;99999,-3,IF(VLOOKUP($A892,Sheet1!$B$3:$AH$1266,Sheet1!I$1+(Sheet1!$A$1-1)*10,FALSE)&gt;9999,-2,IF(VLOOKUP($A892,Sheet1!$B$3:$AH$1266,Sheet1!I$1+(Sheet1!$A$1-1)*10,FALSE)&gt;999,-1,0)))))))</f>
        <v>---</v>
      </c>
      <c r="Z892" s="392" t="str">
        <f>IF(ISNA(VLOOKUP($A892,Sheet1!$B$3:$AH$1266,Sheet1!J$1+(Sheet1!$A$1-1)*10,FALSE))=TRUE,"---",IF(VLOOKUP($A892,Sheet1!$B$3:$AH$1266,Sheet1!J$1+(Sheet1!$A$1-1)*10,FALSE)="---","---", (ROUND(VLOOKUP($A892,Sheet1!$B$3:$AH$1266,Sheet1!J$1+(Sheet1!$A$1-1)*10,FALSE),IF(VLOOKUP($A892,Sheet1!$B$3:$AH$1266,Sheet1!J$1+(Sheet1!$A$1-1)*10,FALSE)&gt;99999,-3,IF(VLOOKUP($A892,Sheet1!$B$3:$AH$1266,Sheet1!J$1+(Sheet1!$A$1-1)*10,FALSE)&gt;9999,-2,IF(VLOOKUP($A892,Sheet1!$B$3:$AH$1266,Sheet1!J$1+(Sheet1!$A$1-1)*10,FALSE)&gt;999,-1,0)))))))</f>
        <v>---</v>
      </c>
      <c r="AA892" s="392" t="str">
        <f>IF(ISNA(VLOOKUP($A892,Sheet1!$B$3:$AH$1266,Sheet1!K$1+(Sheet1!$A$1-1)*10,FALSE))=TRUE,"---",IF(VLOOKUP($A892,Sheet1!$B$3:$AH$1266,Sheet1!K$1+(Sheet1!$A$1-1)*10,FALSE)="---","---", (ROUND(VLOOKUP($A892,Sheet1!$B$3:$AH$1266,Sheet1!K$1+(Sheet1!$A$1-1)*10,FALSE),IF(VLOOKUP($A892,Sheet1!$B$3:$AH$1266,Sheet1!K$1+(Sheet1!$A$1-1)*10,FALSE)&gt;99999,-3,IF(VLOOKUP($A892,Sheet1!$B$3:$AH$1266,Sheet1!K$1+(Sheet1!$A$1-1)*10,FALSE)&gt;9999,-2,IF(VLOOKUP($A892,Sheet1!$B$3:$AH$1266,Sheet1!K$1+(Sheet1!$A$1-1)*10,FALSE)&gt;999,-1,0)))))))</f>
        <v>---</v>
      </c>
      <c r="AB892" s="392" t="str">
        <f>IF(ISNA(VLOOKUP($A892,Sheet1!$B$3:$AH$1266,Sheet1!L$1+(Sheet1!$A$1-1)*10,FALSE))=TRUE,"---",IF(VLOOKUP($A892,Sheet1!$B$3:$AH$1266,Sheet1!L$1+(Sheet1!$A$1-1)*10,FALSE)="---","---", (ROUND(VLOOKUP($A892,Sheet1!$B$3:$AH$1266,Sheet1!L$1+(Sheet1!$A$1-1)*10,FALSE),IF(VLOOKUP($A892,Sheet1!$B$3:$AH$1266,Sheet1!L$1+(Sheet1!$A$1-1)*10,FALSE)&gt;99999,-3,IF(VLOOKUP($A892,Sheet1!$B$3:$AH$1266,Sheet1!L$1+(Sheet1!$A$1-1)*10,FALSE)&gt;9999,-2,IF(VLOOKUP($A892,Sheet1!$B$3:$AH$1266,Sheet1!L$1+(Sheet1!$A$1-1)*10,FALSE)&gt;999,-1,0)))))))</f>
        <v>---</v>
      </c>
      <c r="AC892" s="392" t="str">
        <f>IF(ISNA(VLOOKUP($A892,Sheet1!$B$3:$AH$1266,Sheet1!M$1+(Sheet1!$A$1-1)*10,FALSE))=TRUE,"---",IF(VLOOKUP($A892,Sheet1!$B$3:$AH$1266,Sheet1!M$1+(Sheet1!$A$1-1)*10,FALSE)="---","---", (ROUND(VLOOKUP($A892,Sheet1!$B$3:$AH$1266,Sheet1!M$1+(Sheet1!$A$1-1)*10,FALSE),IF(VLOOKUP($A892,Sheet1!$B$3:$AH$1266,Sheet1!M$1+(Sheet1!$A$1-1)*10,FALSE)&gt;99999,-3,IF(VLOOKUP($A892,Sheet1!$B$3:$AH$1266,Sheet1!M$1+(Sheet1!$A$1-1)*10,FALSE)&gt;9999,-2,IF(VLOOKUP($A892,Sheet1!$B$3:$AH$1266,Sheet1!M$1+(Sheet1!$A$1-1)*10,FALSE)&gt;999,-1,0)))))))</f>
        <v>---</v>
      </c>
      <c r="AD892" s="392" t="str">
        <f>IF(ISNA(VLOOKUP($A892,Sheet1!$B$3:$AH$1266,Sheet1!N$1+(Sheet1!$A$1-1)*10,FALSE))=TRUE,"---",IF(VLOOKUP($A892,Sheet1!$B$3:$AH$1266,Sheet1!N$1+(Sheet1!$A$1-1)*10,FALSE)="---","---", (ROUND(VLOOKUP($A892,Sheet1!$B$3:$AH$1266,Sheet1!N$1+(Sheet1!$A$1-1)*10,FALSE),IF(VLOOKUP($A892,Sheet1!$B$3:$AH$1266,Sheet1!N$1+(Sheet1!$A$1-1)*10,FALSE)&gt;99999,-3,IF(VLOOKUP($A892,Sheet1!$B$3:$AH$1266,Sheet1!N$1+(Sheet1!$A$1-1)*10,FALSE)&gt;9999,-2,IF(VLOOKUP($A892,Sheet1!$B$3:$AH$1266,Sheet1!N$1+(Sheet1!$A$1-1)*10,FALSE)&gt;999,-1,0)))))))</f>
        <v>---</v>
      </c>
    </row>
    <row r="893" spans="1:30" ht="25.5" customHeight="1" x14ac:dyDescent="0.25">
      <c r="A893" s="133" t="s">
        <v>1364</v>
      </c>
      <c r="B893" s="141" t="s">
        <v>1365</v>
      </c>
      <c r="C893" s="133">
        <v>412918</v>
      </c>
      <c r="D893" s="133">
        <v>743735</v>
      </c>
      <c r="E893" s="67" t="s">
        <v>3047</v>
      </c>
      <c r="F893" s="135" t="s">
        <v>4405</v>
      </c>
      <c r="G893" s="118" t="s">
        <v>160</v>
      </c>
      <c r="H893" s="136">
        <v>2.34</v>
      </c>
      <c r="I893" s="119">
        <v>26496</v>
      </c>
      <c r="J893" s="137" t="s">
        <v>4405</v>
      </c>
      <c r="K893" s="118" t="s">
        <v>17</v>
      </c>
      <c r="L893" s="122">
        <v>440</v>
      </c>
      <c r="M893" s="123">
        <v>188</v>
      </c>
      <c r="N893" s="118" t="s">
        <v>321</v>
      </c>
      <c r="O893" s="71">
        <f>IF(U893&lt;&gt;"---",IF(L893&lt;W893,"&gt;50",IF(AND(L893&gt;=W893,L893&lt;=X893),(W$8-(((LOG(L893)-LOG(W893))/((LOG(X893)-LOG(W893)))*(W$8-X$8)))),IF(AND(L893&gt;=X893,L893&lt;=Y893),(X$8-(((LOG(L893)-LOG(X893))/((LOG(Y893)-LOG(X893)))*(X$8-Y$8)))),IF(AND(L893&gt;=Y893,L893&lt;=Z893),(Y$8-(((LOG(L893)-LOG(Y893))/((LOG(Z893)-LOG(Y893)))*(Y$8-Z$8)))),IF(AND(L893&gt;=Z893,L893&lt;=AA893),(Z$8-(((LOG(L893)-LOG(Z893))/((LOG(AA893)-LOG(Z893)))*(Z$8-AA$8)))),IF(AND(L893&gt;=AA893,L893&lt;=AB893),(AA$8-(((LOG(L893)-LOG(AA893))/((LOG(AB893)-LOG(AA893)))*(AA$8-AB$8)))),IF(AND(L893&gt;=AB893,L893&lt;=AC893),(AB$8-(((LOG(L893)-LOG(AB893))/((LOG(AC893)-LOG(AB893)))*(AB$8-AC$8)))),IF(AND(L893&gt;=AC893,L893&lt;=AD893),(AC$8-(((LOG(L893)-LOG(AC893))/((LOG(AD893)-LOG(AC893)))*(AC$8-AD$8)))),IF(L893&gt;AD893*1.1,"&lt;0.2",0.2))))))))),"")</f>
        <v>0.34892461317586021</v>
      </c>
      <c r="P893" s="71">
        <f>IF(O893&lt;&gt;"",VLOOKUP($A893,Sheet4!$A$2:$O$1309,14,FALSE)*100,"")</f>
        <v>3.3271260199905228</v>
      </c>
      <c r="Q893" s="71">
        <f>IF(P893&lt;&gt;"",VLOOKUP($A893,Sheet4!$A$2:$O$1309,15,FALSE)*100,"")</f>
        <v>28.210883960874224</v>
      </c>
      <c r="R893" s="73" t="str">
        <f t="shared" si="30"/>
        <v>&gt;200,  &lt;500</v>
      </c>
      <c r="S893" s="63" t="s">
        <v>4365</v>
      </c>
      <c r="T893" s="63" t="str">
        <f>IF(ISNA(VLOOKUP(A893,Sheet1!B$3:C$1266,2,FALSE)=TRUE),"NC",VLOOKUP(A893,Sheet1!B$3:C$1266,2,FALSE))</f>
        <v>Rural</v>
      </c>
      <c r="U893" s="66">
        <f>IF(ISNA(VLOOKUP($A893,Sheet1!$B$3:$AH$1266,Sheet1!E$1+(Sheet1!$A$1-1)*10,FALSE))=TRUE,"---",IF(VLOOKUP($A893,Sheet1!$B$3:$AH$1266,Sheet1!E$1+(Sheet1!$A$1-1)*10,FALSE)="---","---", (ROUND(VLOOKUP($A893,Sheet1!$B$3:$AH$1266,Sheet1!E$1+(Sheet1!$A$1-1)*10,FALSE),IF(VLOOKUP($A893,Sheet1!$B$3:$AH$1266,Sheet1!E$1+(Sheet1!$A$1-1)*10,FALSE)&gt;99999,-3,IF(VLOOKUP($A893,Sheet1!$B$3:$AH$1266,Sheet1!E$1+(Sheet1!$A$1-1)*10,FALSE)&gt;9999,-2,IF(VLOOKUP($A893,Sheet1!$B$3:$AH$1266,Sheet1!E$1+(Sheet1!$A$1-1)*10,FALSE)&gt;999,-1,0)))))))</f>
        <v>63</v>
      </c>
      <c r="V893" s="66">
        <f>IF(ISNA(VLOOKUP($A893,Sheet1!$B$3:$AH$1266,Sheet1!F$1+(Sheet1!$A$1-1)*10,FALSE))=TRUE,"---",IF(VLOOKUP($A893,Sheet1!$B$3:$AH$1266,Sheet1!F$1+(Sheet1!$A$1-1)*10,FALSE)="---","---", (ROUND(VLOOKUP($A893,Sheet1!$B$3:$AH$1266,Sheet1!F$1+(Sheet1!$A$1-1)*10,FALSE),IF(VLOOKUP($A893,Sheet1!$B$3:$AH$1266,Sheet1!F$1+(Sheet1!$A$1-1)*10,FALSE)&gt;99999,-3,IF(VLOOKUP($A893,Sheet1!$B$3:$AH$1266,Sheet1!F$1+(Sheet1!$A$1-1)*10,FALSE)&gt;9999,-2,IF(VLOOKUP($A893,Sheet1!$B$3:$AH$1266,Sheet1!F$1+(Sheet1!$A$1-1)*10,FALSE)&gt;999,-1,0)))))))</f>
        <v>78</v>
      </c>
      <c r="W893" s="66">
        <f>IF(ISNA(VLOOKUP($A893,Sheet1!$B$3:$AH$1266,Sheet1!G$1+(Sheet1!$A$1-1)*10,FALSE))=TRUE,"---",IF(VLOOKUP($A893,Sheet1!$B$3:$AH$1266,Sheet1!G$1+(Sheet1!$A$1-1)*10,FALSE)="---","---", (ROUND(VLOOKUP($A893,Sheet1!$B$3:$AH$1266,Sheet1!G$1+(Sheet1!$A$1-1)*10,FALSE),IF(VLOOKUP($A893,Sheet1!$B$3:$AH$1266,Sheet1!G$1+(Sheet1!$A$1-1)*10,FALSE)&gt;99999,-3,IF(VLOOKUP($A893,Sheet1!$B$3:$AH$1266,Sheet1!G$1+(Sheet1!$A$1-1)*10,FALSE)&gt;9999,-2,IF(VLOOKUP($A893,Sheet1!$B$3:$AH$1266,Sheet1!G$1+(Sheet1!$A$1-1)*10,FALSE)&gt;999,-1,0)))))))</f>
        <v>96</v>
      </c>
      <c r="X893" s="66">
        <f>IF(ISNA(VLOOKUP($A893,Sheet1!$B$3:$AH$1266,Sheet1!H$1+(Sheet1!$A$1-1)*10,FALSE))=TRUE,"---",IF(VLOOKUP($A893,Sheet1!$B$3:$AH$1266,Sheet1!H$1+(Sheet1!$A$1-1)*10,FALSE)="---","---", (ROUND(VLOOKUP($A893,Sheet1!$B$3:$AH$1266,Sheet1!H$1+(Sheet1!$A$1-1)*10,FALSE),IF(VLOOKUP($A893,Sheet1!$B$3:$AH$1266,Sheet1!H$1+(Sheet1!$A$1-1)*10,FALSE)&gt;99999,-3,IF(VLOOKUP($A893,Sheet1!$B$3:$AH$1266,Sheet1!H$1+(Sheet1!$A$1-1)*10,FALSE)&gt;9999,-2,IF(VLOOKUP($A893,Sheet1!$B$3:$AH$1266,Sheet1!H$1+(Sheet1!$A$1-1)*10,FALSE)&gt;999,-1,0)))))))</f>
        <v>151</v>
      </c>
      <c r="Y893" s="66">
        <f>IF(ISNA(VLOOKUP($A893,Sheet1!$B$3:$AH$1266,Sheet1!I$1+(Sheet1!$A$1-1)*10,FALSE))=TRUE,"---",IF(VLOOKUP($A893,Sheet1!$B$3:$AH$1266,Sheet1!I$1+(Sheet1!$A$1-1)*10,FALSE)="---","---", (ROUND(VLOOKUP($A893,Sheet1!$B$3:$AH$1266,Sheet1!I$1+(Sheet1!$A$1-1)*10,FALSE),IF(VLOOKUP($A893,Sheet1!$B$3:$AH$1266,Sheet1!I$1+(Sheet1!$A$1-1)*10,FALSE)&gt;99999,-3,IF(VLOOKUP($A893,Sheet1!$B$3:$AH$1266,Sheet1!I$1+(Sheet1!$A$1-1)*10,FALSE)&gt;9999,-2,IF(VLOOKUP($A893,Sheet1!$B$3:$AH$1266,Sheet1!I$1+(Sheet1!$A$1-1)*10,FALSE)&gt;999,-1,0)))))))</f>
        <v>196</v>
      </c>
      <c r="Z893" s="66">
        <f>IF(ISNA(VLOOKUP($A893,Sheet1!$B$3:$AH$1266,Sheet1!J$1+(Sheet1!$A$1-1)*10,FALSE))=TRUE,"---",IF(VLOOKUP($A893,Sheet1!$B$3:$AH$1266,Sheet1!J$1+(Sheet1!$A$1-1)*10,FALSE)="---","---", (ROUND(VLOOKUP($A893,Sheet1!$B$3:$AH$1266,Sheet1!J$1+(Sheet1!$A$1-1)*10,FALSE),IF(VLOOKUP($A893,Sheet1!$B$3:$AH$1266,Sheet1!J$1+(Sheet1!$A$1-1)*10,FALSE)&gt;99999,-3,IF(VLOOKUP($A893,Sheet1!$B$3:$AH$1266,Sheet1!J$1+(Sheet1!$A$1-1)*10,FALSE)&gt;9999,-2,IF(VLOOKUP($A893,Sheet1!$B$3:$AH$1266,Sheet1!J$1+(Sheet1!$A$1-1)*10,FALSE)&gt;999,-1,0)))))))</f>
        <v>257</v>
      </c>
      <c r="AA893" s="66">
        <f>IF(ISNA(VLOOKUP($A893,Sheet1!$B$3:$AH$1266,Sheet1!K$1+(Sheet1!$A$1-1)*10,FALSE))=TRUE,"---",IF(VLOOKUP($A893,Sheet1!$B$3:$AH$1266,Sheet1!K$1+(Sheet1!$A$1-1)*10,FALSE)="---","---", (ROUND(VLOOKUP($A893,Sheet1!$B$3:$AH$1266,Sheet1!K$1+(Sheet1!$A$1-1)*10,FALSE),IF(VLOOKUP($A893,Sheet1!$B$3:$AH$1266,Sheet1!K$1+(Sheet1!$A$1-1)*10,FALSE)&gt;99999,-3,IF(VLOOKUP($A893,Sheet1!$B$3:$AH$1266,Sheet1!K$1+(Sheet1!$A$1-1)*10,FALSE)&gt;9999,-2,IF(VLOOKUP($A893,Sheet1!$B$3:$AH$1266,Sheet1!K$1+(Sheet1!$A$1-1)*10,FALSE)&gt;999,-1,0)))))))</f>
        <v>307</v>
      </c>
      <c r="AB893" s="66">
        <f>IF(ISNA(VLOOKUP($A893,Sheet1!$B$3:$AH$1266,Sheet1!L$1+(Sheet1!$A$1-1)*10,FALSE))=TRUE,"---",IF(VLOOKUP($A893,Sheet1!$B$3:$AH$1266,Sheet1!L$1+(Sheet1!$A$1-1)*10,FALSE)="---","---", (ROUND(VLOOKUP($A893,Sheet1!$B$3:$AH$1266,Sheet1!L$1+(Sheet1!$A$1-1)*10,FALSE),IF(VLOOKUP($A893,Sheet1!$B$3:$AH$1266,Sheet1!L$1+(Sheet1!$A$1-1)*10,FALSE)&gt;99999,-3,IF(VLOOKUP($A893,Sheet1!$B$3:$AH$1266,Sheet1!L$1+(Sheet1!$A$1-1)*10,FALSE)&gt;9999,-2,IF(VLOOKUP($A893,Sheet1!$B$3:$AH$1266,Sheet1!L$1+(Sheet1!$A$1-1)*10,FALSE)&gt;999,-1,0)))))))</f>
        <v>356</v>
      </c>
      <c r="AC893" s="66">
        <f>IF(ISNA(VLOOKUP($A893,Sheet1!$B$3:$AH$1266,Sheet1!M$1+(Sheet1!$A$1-1)*10,FALSE))=TRUE,"---",IF(VLOOKUP($A893,Sheet1!$B$3:$AH$1266,Sheet1!M$1+(Sheet1!$A$1-1)*10,FALSE)="---","---", (ROUND(VLOOKUP($A893,Sheet1!$B$3:$AH$1266,Sheet1!M$1+(Sheet1!$A$1-1)*10,FALSE),IF(VLOOKUP($A893,Sheet1!$B$3:$AH$1266,Sheet1!M$1+(Sheet1!$A$1-1)*10,FALSE)&gt;99999,-3,IF(VLOOKUP($A893,Sheet1!$B$3:$AH$1266,Sheet1!M$1+(Sheet1!$A$1-1)*10,FALSE)&gt;9999,-2,IF(VLOOKUP($A893,Sheet1!$B$3:$AH$1266,Sheet1!M$1+(Sheet1!$A$1-1)*10,FALSE)&gt;999,-1,0)))))))</f>
        <v>408</v>
      </c>
      <c r="AD893" s="66">
        <f>IF(ISNA(VLOOKUP($A893,Sheet1!$B$3:$AH$1266,Sheet1!N$1+(Sheet1!$A$1-1)*10,FALSE))=TRUE,"---",IF(VLOOKUP($A893,Sheet1!$B$3:$AH$1266,Sheet1!N$1+(Sheet1!$A$1-1)*10,FALSE)="---","---", (ROUND(VLOOKUP($A893,Sheet1!$B$3:$AH$1266,Sheet1!N$1+(Sheet1!$A$1-1)*10,FALSE),IF(VLOOKUP($A893,Sheet1!$B$3:$AH$1266,Sheet1!N$1+(Sheet1!$A$1-1)*10,FALSE)&gt;99999,-3,IF(VLOOKUP($A893,Sheet1!$B$3:$AH$1266,Sheet1!N$1+(Sheet1!$A$1-1)*10,FALSE)&gt;9999,-2,IF(VLOOKUP($A893,Sheet1!$B$3:$AH$1266,Sheet1!N$1+(Sheet1!$A$1-1)*10,FALSE)&gt;999,-1,0)))))))</f>
        <v>474</v>
      </c>
    </row>
    <row r="894" spans="1:30" ht="25.5" customHeight="1" x14ac:dyDescent="0.25">
      <c r="A894" s="125" t="s">
        <v>1366</v>
      </c>
      <c r="B894" s="126" t="s">
        <v>1367</v>
      </c>
      <c r="C894" s="125">
        <v>412912</v>
      </c>
      <c r="D894" s="125">
        <v>743732</v>
      </c>
      <c r="E894" s="70" t="s">
        <v>3047</v>
      </c>
      <c r="F894" s="139" t="s">
        <v>4405</v>
      </c>
      <c r="G894" s="127" t="s">
        <v>160</v>
      </c>
      <c r="H894" s="128">
        <v>0.44</v>
      </c>
      <c r="I894" s="112">
        <v>26496</v>
      </c>
      <c r="J894" s="140" t="s">
        <v>4405</v>
      </c>
      <c r="K894" s="127" t="s">
        <v>17</v>
      </c>
      <c r="L894" s="115">
        <v>83</v>
      </c>
      <c r="M894" s="116">
        <v>189</v>
      </c>
      <c r="N894" s="127" t="s">
        <v>199</v>
      </c>
      <c r="O894" s="68">
        <f>IF(U894&lt;&gt;"---",IF(L894&lt;W894,"&gt;50",IF(AND(L894&gt;=W894,L894&lt;=X894),(W$8-(((LOG(L894)-LOG(W894))/((LOG(X894)-LOG(W894)))*(W$8-X$8)))),IF(AND(L894&gt;=X894,L894&lt;=Y894),(X$8-(((LOG(L894)-LOG(X894))/((LOG(Y894)-LOG(X894)))*(X$8-Y$8)))),IF(AND(L894&gt;=Y894,L894&lt;=Z894),(Y$8-(((LOG(L894)-LOG(Y894))/((LOG(Z894)-LOG(Y894)))*(Y$8-Z$8)))),IF(AND(L894&gt;=Z894,L894&lt;=AA894),(Z$8-(((LOG(L894)-LOG(Z894))/((LOG(AA894)-LOG(Z894)))*(Z$8-AA$8)))),IF(AND(L894&gt;=AA894,L894&lt;=AB894),(AA$8-(((LOG(L894)-LOG(AA894))/((LOG(AB894)-LOG(AA894)))*(AA$8-AB$8)))),IF(AND(L894&gt;=AB894,L894&lt;=AC894),(AB$8-(((LOG(L894)-LOG(AB894))/((LOG(AC894)-LOG(AB894)))*(AB$8-AC$8)))),IF(AND(L894&gt;=AC894,L894&lt;=AD894),(AC$8-(((LOG(L894)-LOG(AC894))/((LOG(AD894)-LOG(AC894)))*(AC$8-AD$8)))),IF(L894&gt;AD894*1.1,"&lt;0.2",0.2))))))))),"")</f>
        <v>0.5</v>
      </c>
      <c r="P894" s="68">
        <f>IF(O894&lt;&gt;"",VLOOKUP($A894,Sheet4!$A$2:$O$1309,14,FALSE)*100,"")</f>
        <v>0.18110726760363072</v>
      </c>
      <c r="Q894" s="68">
        <f>IF(P894&lt;&gt;"",VLOOKUP($A894,Sheet4!$A$2:$O$1309,15,FALSE)*100,"")</f>
        <v>1.7598868781031229</v>
      </c>
      <c r="R894" s="74" t="str">
        <f t="shared" si="30"/>
        <v>200</v>
      </c>
      <c r="S894" s="64" t="s">
        <v>4365</v>
      </c>
      <c r="T894" s="64" t="str">
        <f>IF(ISNA(VLOOKUP(A894,Sheet1!B$3:C$1266,2,FALSE)=TRUE),"NC",VLOOKUP(A894,Sheet1!B$3:C$1266,2,FALSE))</f>
        <v>Rural</v>
      </c>
      <c r="U894" s="65">
        <f>IF(ISNA(VLOOKUP($A894,Sheet1!$B$3:$AH$1266,Sheet1!E$1+(Sheet1!$A$1-1)*10,FALSE))=TRUE,"---",IF(VLOOKUP($A894,Sheet1!$B$3:$AH$1266,Sheet1!E$1+(Sheet1!$A$1-1)*10,FALSE)="---","---", (ROUND(VLOOKUP($A894,Sheet1!$B$3:$AH$1266,Sheet1!E$1+(Sheet1!$A$1-1)*10,FALSE),IF(VLOOKUP($A894,Sheet1!$B$3:$AH$1266,Sheet1!E$1+(Sheet1!$A$1-1)*10,FALSE)&gt;99999,-3,IF(VLOOKUP($A894,Sheet1!$B$3:$AH$1266,Sheet1!E$1+(Sheet1!$A$1-1)*10,FALSE)&gt;9999,-2,IF(VLOOKUP($A894,Sheet1!$B$3:$AH$1266,Sheet1!E$1+(Sheet1!$A$1-1)*10,FALSE)&gt;999,-1,0)))))))</f>
        <v>13</v>
      </c>
      <c r="V894" s="65">
        <f>IF(ISNA(VLOOKUP($A894,Sheet1!$B$3:$AH$1266,Sheet1!F$1+(Sheet1!$A$1-1)*10,FALSE))=TRUE,"---",IF(VLOOKUP($A894,Sheet1!$B$3:$AH$1266,Sheet1!F$1+(Sheet1!$A$1-1)*10,FALSE)="---","---", (ROUND(VLOOKUP($A894,Sheet1!$B$3:$AH$1266,Sheet1!F$1+(Sheet1!$A$1-1)*10,FALSE),IF(VLOOKUP($A894,Sheet1!$B$3:$AH$1266,Sheet1!F$1+(Sheet1!$A$1-1)*10,FALSE)&gt;99999,-3,IF(VLOOKUP($A894,Sheet1!$B$3:$AH$1266,Sheet1!F$1+(Sheet1!$A$1-1)*10,FALSE)&gt;9999,-2,IF(VLOOKUP($A894,Sheet1!$B$3:$AH$1266,Sheet1!F$1+(Sheet1!$A$1-1)*10,FALSE)&gt;999,-1,0)))))))</f>
        <v>16</v>
      </c>
      <c r="W894" s="65">
        <f>IF(ISNA(VLOOKUP($A894,Sheet1!$B$3:$AH$1266,Sheet1!G$1+(Sheet1!$A$1-1)*10,FALSE))=TRUE,"---",IF(VLOOKUP($A894,Sheet1!$B$3:$AH$1266,Sheet1!G$1+(Sheet1!$A$1-1)*10,FALSE)="---","---", (ROUND(VLOOKUP($A894,Sheet1!$B$3:$AH$1266,Sheet1!G$1+(Sheet1!$A$1-1)*10,FALSE),IF(VLOOKUP($A894,Sheet1!$B$3:$AH$1266,Sheet1!G$1+(Sheet1!$A$1-1)*10,FALSE)&gt;99999,-3,IF(VLOOKUP($A894,Sheet1!$B$3:$AH$1266,Sheet1!G$1+(Sheet1!$A$1-1)*10,FALSE)&gt;9999,-2,IF(VLOOKUP($A894,Sheet1!$B$3:$AH$1266,Sheet1!G$1+(Sheet1!$A$1-1)*10,FALSE)&gt;999,-1,0)))))))</f>
        <v>19</v>
      </c>
      <c r="X894" s="65">
        <f>IF(ISNA(VLOOKUP($A894,Sheet1!$B$3:$AH$1266,Sheet1!H$1+(Sheet1!$A$1-1)*10,FALSE))=TRUE,"---",IF(VLOOKUP($A894,Sheet1!$B$3:$AH$1266,Sheet1!H$1+(Sheet1!$A$1-1)*10,FALSE)="---","---", (ROUND(VLOOKUP($A894,Sheet1!$B$3:$AH$1266,Sheet1!H$1+(Sheet1!$A$1-1)*10,FALSE),IF(VLOOKUP($A894,Sheet1!$B$3:$AH$1266,Sheet1!H$1+(Sheet1!$A$1-1)*10,FALSE)&gt;99999,-3,IF(VLOOKUP($A894,Sheet1!$B$3:$AH$1266,Sheet1!H$1+(Sheet1!$A$1-1)*10,FALSE)&gt;9999,-2,IF(VLOOKUP($A894,Sheet1!$B$3:$AH$1266,Sheet1!H$1+(Sheet1!$A$1-1)*10,FALSE)&gt;999,-1,0)))))))</f>
        <v>30</v>
      </c>
      <c r="Y894" s="65">
        <f>IF(ISNA(VLOOKUP($A894,Sheet1!$B$3:$AH$1266,Sheet1!I$1+(Sheet1!$A$1-1)*10,FALSE))=TRUE,"---",IF(VLOOKUP($A894,Sheet1!$B$3:$AH$1266,Sheet1!I$1+(Sheet1!$A$1-1)*10,FALSE)="---","---", (ROUND(VLOOKUP($A894,Sheet1!$B$3:$AH$1266,Sheet1!I$1+(Sheet1!$A$1-1)*10,FALSE),IF(VLOOKUP($A894,Sheet1!$B$3:$AH$1266,Sheet1!I$1+(Sheet1!$A$1-1)*10,FALSE)&gt;99999,-3,IF(VLOOKUP($A894,Sheet1!$B$3:$AH$1266,Sheet1!I$1+(Sheet1!$A$1-1)*10,FALSE)&gt;9999,-2,IF(VLOOKUP($A894,Sheet1!$B$3:$AH$1266,Sheet1!I$1+(Sheet1!$A$1-1)*10,FALSE)&gt;999,-1,0)))))))</f>
        <v>39</v>
      </c>
      <c r="Z894" s="65">
        <f>IF(ISNA(VLOOKUP($A894,Sheet1!$B$3:$AH$1266,Sheet1!J$1+(Sheet1!$A$1-1)*10,FALSE))=TRUE,"---",IF(VLOOKUP($A894,Sheet1!$B$3:$AH$1266,Sheet1!J$1+(Sheet1!$A$1-1)*10,FALSE)="---","---", (ROUND(VLOOKUP($A894,Sheet1!$B$3:$AH$1266,Sheet1!J$1+(Sheet1!$A$1-1)*10,FALSE),IF(VLOOKUP($A894,Sheet1!$B$3:$AH$1266,Sheet1!J$1+(Sheet1!$A$1-1)*10,FALSE)&gt;99999,-3,IF(VLOOKUP($A894,Sheet1!$B$3:$AH$1266,Sheet1!J$1+(Sheet1!$A$1-1)*10,FALSE)&gt;9999,-2,IF(VLOOKUP($A894,Sheet1!$B$3:$AH$1266,Sheet1!J$1+(Sheet1!$A$1-1)*10,FALSE)&gt;999,-1,0)))))))</f>
        <v>52</v>
      </c>
      <c r="AA894" s="65">
        <f>IF(ISNA(VLOOKUP($A894,Sheet1!$B$3:$AH$1266,Sheet1!K$1+(Sheet1!$A$1-1)*10,FALSE))=TRUE,"---",IF(VLOOKUP($A894,Sheet1!$B$3:$AH$1266,Sheet1!K$1+(Sheet1!$A$1-1)*10,FALSE)="---","---", (ROUND(VLOOKUP($A894,Sheet1!$B$3:$AH$1266,Sheet1!K$1+(Sheet1!$A$1-1)*10,FALSE),IF(VLOOKUP($A894,Sheet1!$B$3:$AH$1266,Sheet1!K$1+(Sheet1!$A$1-1)*10,FALSE)&gt;99999,-3,IF(VLOOKUP($A894,Sheet1!$B$3:$AH$1266,Sheet1!K$1+(Sheet1!$A$1-1)*10,FALSE)&gt;9999,-2,IF(VLOOKUP($A894,Sheet1!$B$3:$AH$1266,Sheet1!K$1+(Sheet1!$A$1-1)*10,FALSE)&gt;999,-1,0)))))))</f>
        <v>62</v>
      </c>
      <c r="AB894" s="65">
        <f>IF(ISNA(VLOOKUP($A894,Sheet1!$B$3:$AH$1266,Sheet1!L$1+(Sheet1!$A$1-1)*10,FALSE))=TRUE,"---",IF(VLOOKUP($A894,Sheet1!$B$3:$AH$1266,Sheet1!L$1+(Sheet1!$A$1-1)*10,FALSE)="---","---", (ROUND(VLOOKUP($A894,Sheet1!$B$3:$AH$1266,Sheet1!L$1+(Sheet1!$A$1-1)*10,FALSE),IF(VLOOKUP($A894,Sheet1!$B$3:$AH$1266,Sheet1!L$1+(Sheet1!$A$1-1)*10,FALSE)&gt;99999,-3,IF(VLOOKUP($A894,Sheet1!$B$3:$AH$1266,Sheet1!L$1+(Sheet1!$A$1-1)*10,FALSE)&gt;9999,-2,IF(VLOOKUP($A894,Sheet1!$B$3:$AH$1266,Sheet1!L$1+(Sheet1!$A$1-1)*10,FALSE)&gt;999,-1,0)))))))</f>
        <v>72</v>
      </c>
      <c r="AC894" s="65">
        <f>IF(ISNA(VLOOKUP($A894,Sheet1!$B$3:$AH$1266,Sheet1!M$1+(Sheet1!$A$1-1)*10,FALSE))=TRUE,"---",IF(VLOOKUP($A894,Sheet1!$B$3:$AH$1266,Sheet1!M$1+(Sheet1!$A$1-1)*10,FALSE)="---","---", (ROUND(VLOOKUP($A894,Sheet1!$B$3:$AH$1266,Sheet1!M$1+(Sheet1!$A$1-1)*10,FALSE),IF(VLOOKUP($A894,Sheet1!$B$3:$AH$1266,Sheet1!M$1+(Sheet1!$A$1-1)*10,FALSE)&gt;99999,-3,IF(VLOOKUP($A894,Sheet1!$B$3:$AH$1266,Sheet1!M$1+(Sheet1!$A$1-1)*10,FALSE)&gt;9999,-2,IF(VLOOKUP($A894,Sheet1!$B$3:$AH$1266,Sheet1!M$1+(Sheet1!$A$1-1)*10,FALSE)&gt;999,-1,0)))))))</f>
        <v>83</v>
      </c>
      <c r="AD894" s="65">
        <f>IF(ISNA(VLOOKUP($A894,Sheet1!$B$3:$AH$1266,Sheet1!N$1+(Sheet1!$A$1-1)*10,FALSE))=TRUE,"---",IF(VLOOKUP($A894,Sheet1!$B$3:$AH$1266,Sheet1!N$1+(Sheet1!$A$1-1)*10,FALSE)="---","---", (ROUND(VLOOKUP($A894,Sheet1!$B$3:$AH$1266,Sheet1!N$1+(Sheet1!$A$1-1)*10,FALSE),IF(VLOOKUP($A894,Sheet1!$B$3:$AH$1266,Sheet1!N$1+(Sheet1!$A$1-1)*10,FALSE)&gt;99999,-3,IF(VLOOKUP($A894,Sheet1!$B$3:$AH$1266,Sheet1!N$1+(Sheet1!$A$1-1)*10,FALSE)&gt;9999,-2,IF(VLOOKUP($A894,Sheet1!$B$3:$AH$1266,Sheet1!N$1+(Sheet1!$A$1-1)*10,FALSE)&gt;999,-1,0)))))))</f>
        <v>96</v>
      </c>
    </row>
    <row r="895" spans="1:30" ht="25.5" customHeight="1" x14ac:dyDescent="0.25">
      <c r="A895" s="133" t="s">
        <v>1368</v>
      </c>
      <c r="B895" s="134" t="s">
        <v>1369</v>
      </c>
      <c r="C895" s="133">
        <v>413555</v>
      </c>
      <c r="D895" s="133">
        <v>742807</v>
      </c>
      <c r="E895" s="67" t="s">
        <v>3036</v>
      </c>
      <c r="F895" s="135" t="s">
        <v>4405</v>
      </c>
      <c r="G895" s="118" t="s">
        <v>160</v>
      </c>
      <c r="H895" s="136">
        <v>10.3</v>
      </c>
      <c r="I895" s="119">
        <v>20320</v>
      </c>
      <c r="J895" s="137" t="s">
        <v>4405</v>
      </c>
      <c r="K895" s="118" t="s">
        <v>17</v>
      </c>
      <c r="L895" s="122">
        <v>2870</v>
      </c>
      <c r="M895" s="123">
        <v>279</v>
      </c>
      <c r="N895" s="118" t="s">
        <v>462</v>
      </c>
      <c r="O895" s="71" t="str">
        <f>IF(U895&lt;&gt;"---",IF(L895&lt;W895,"&gt;50",IF(AND(L895&gt;=W895,L895&lt;=X895),(W$8-(((LOG(L895)-LOG(W895))/((LOG(X895)-LOG(W895)))*(W$8-X$8)))),IF(AND(L895&gt;=X895,L895&lt;=Y895),(X$8-(((LOG(L895)-LOG(X895))/((LOG(Y895)-LOG(X895)))*(X$8-Y$8)))),IF(AND(L895&gt;=Y895,L895&lt;=Z895),(Y$8-(((LOG(L895)-LOG(Y895))/((LOG(Z895)-LOG(Y895)))*(Y$8-Z$8)))),IF(AND(L895&gt;=Z895,L895&lt;=AA895),(Z$8-(((LOG(L895)-LOG(Z895))/((LOG(AA895)-LOG(Z895)))*(Z$8-AA$8)))),IF(AND(L895&gt;=AA895,L895&lt;=AB895),(AA$8-(((LOG(L895)-LOG(AA895))/((LOG(AB895)-LOG(AA895)))*(AA$8-AB$8)))),IF(AND(L895&gt;=AB895,L895&lt;=AC895),(AB$8-(((LOG(L895)-LOG(AB895))/((LOG(AC895)-LOG(AB895)))*(AB$8-AC$8)))),IF(AND(L895&gt;=AC895,L895&lt;=AD895),(AC$8-(((LOG(L895)-LOG(AC895))/((LOG(AD895)-LOG(AC895)))*(AC$8-AD$8)))),IF(L895&gt;AD895*1.1,"&lt;0.2",0.2))))))))),"")</f>
        <v>&lt;0.2</v>
      </c>
      <c r="P895" s="71">
        <f>IF(O895&lt;&gt;"",VLOOKUP($A895,Sheet4!$A$2:$O$1309,14,FALSE)*100,"")</f>
        <v>0.14209477595243936</v>
      </c>
      <c r="Q895" s="71">
        <f>IF(P895&lt;&gt;"",VLOOKUP($A895,Sheet4!$A$2:$O$1309,15,FALSE)*100,"")</f>
        <v>1.3831557506582604</v>
      </c>
      <c r="R895" s="73" t="str">
        <f t="shared" si="30"/>
        <v>&gt;500</v>
      </c>
      <c r="S895" s="63" t="s">
        <v>4365</v>
      </c>
      <c r="T895" s="63" t="str">
        <f>IF(ISNA(VLOOKUP(A895,Sheet1!B$3:C$1266,2,FALSE)=TRUE),"NC",VLOOKUP(A895,Sheet1!B$3:C$1266,2,FALSE))</f>
        <v>Rural</v>
      </c>
      <c r="U895" s="66">
        <f>IF(ISNA(VLOOKUP($A895,Sheet1!$B$3:$AH$1266,Sheet1!E$1+(Sheet1!$A$1-1)*10,FALSE))=TRUE,"---",IF(VLOOKUP($A895,Sheet1!$B$3:$AH$1266,Sheet1!E$1+(Sheet1!$A$1-1)*10,FALSE)="---","---", (ROUND(VLOOKUP($A895,Sheet1!$B$3:$AH$1266,Sheet1!E$1+(Sheet1!$A$1-1)*10,FALSE),IF(VLOOKUP($A895,Sheet1!$B$3:$AH$1266,Sheet1!E$1+(Sheet1!$A$1-1)*10,FALSE)&gt;99999,-3,IF(VLOOKUP($A895,Sheet1!$B$3:$AH$1266,Sheet1!E$1+(Sheet1!$A$1-1)*10,FALSE)&gt;9999,-2,IF(VLOOKUP($A895,Sheet1!$B$3:$AH$1266,Sheet1!E$1+(Sheet1!$A$1-1)*10,FALSE)&gt;999,-1,0)))))))</f>
        <v>297</v>
      </c>
      <c r="V895" s="66">
        <f>IF(ISNA(VLOOKUP($A895,Sheet1!$B$3:$AH$1266,Sheet1!F$1+(Sheet1!$A$1-1)*10,FALSE))=TRUE,"---",IF(VLOOKUP($A895,Sheet1!$B$3:$AH$1266,Sheet1!F$1+(Sheet1!$A$1-1)*10,FALSE)="---","---", (ROUND(VLOOKUP($A895,Sheet1!$B$3:$AH$1266,Sheet1!F$1+(Sheet1!$A$1-1)*10,FALSE),IF(VLOOKUP($A895,Sheet1!$B$3:$AH$1266,Sheet1!F$1+(Sheet1!$A$1-1)*10,FALSE)&gt;99999,-3,IF(VLOOKUP($A895,Sheet1!$B$3:$AH$1266,Sheet1!F$1+(Sheet1!$A$1-1)*10,FALSE)&gt;9999,-2,IF(VLOOKUP($A895,Sheet1!$B$3:$AH$1266,Sheet1!F$1+(Sheet1!$A$1-1)*10,FALSE)&gt;999,-1,0)))))))</f>
        <v>370</v>
      </c>
      <c r="W895" s="66">
        <f>IF(ISNA(VLOOKUP($A895,Sheet1!$B$3:$AH$1266,Sheet1!G$1+(Sheet1!$A$1-1)*10,FALSE))=TRUE,"---",IF(VLOOKUP($A895,Sheet1!$B$3:$AH$1266,Sheet1!G$1+(Sheet1!$A$1-1)*10,FALSE)="---","---", (ROUND(VLOOKUP($A895,Sheet1!$B$3:$AH$1266,Sheet1!G$1+(Sheet1!$A$1-1)*10,FALSE),IF(VLOOKUP($A895,Sheet1!$B$3:$AH$1266,Sheet1!G$1+(Sheet1!$A$1-1)*10,FALSE)&gt;99999,-3,IF(VLOOKUP($A895,Sheet1!$B$3:$AH$1266,Sheet1!G$1+(Sheet1!$A$1-1)*10,FALSE)&gt;9999,-2,IF(VLOOKUP($A895,Sheet1!$B$3:$AH$1266,Sheet1!G$1+(Sheet1!$A$1-1)*10,FALSE)&gt;999,-1,0)))))))</f>
        <v>467</v>
      </c>
      <c r="X895" s="66">
        <f>IF(ISNA(VLOOKUP($A895,Sheet1!$B$3:$AH$1266,Sheet1!H$1+(Sheet1!$A$1-1)*10,FALSE))=TRUE,"---",IF(VLOOKUP($A895,Sheet1!$B$3:$AH$1266,Sheet1!H$1+(Sheet1!$A$1-1)*10,FALSE)="---","---", (ROUND(VLOOKUP($A895,Sheet1!$B$3:$AH$1266,Sheet1!H$1+(Sheet1!$A$1-1)*10,FALSE),IF(VLOOKUP($A895,Sheet1!$B$3:$AH$1266,Sheet1!H$1+(Sheet1!$A$1-1)*10,FALSE)&gt;99999,-3,IF(VLOOKUP($A895,Sheet1!$B$3:$AH$1266,Sheet1!H$1+(Sheet1!$A$1-1)*10,FALSE)&gt;9999,-2,IF(VLOOKUP($A895,Sheet1!$B$3:$AH$1266,Sheet1!H$1+(Sheet1!$A$1-1)*10,FALSE)&gt;999,-1,0)))))))</f>
        <v>756</v>
      </c>
      <c r="Y895" s="66">
        <f>IF(ISNA(VLOOKUP($A895,Sheet1!$B$3:$AH$1266,Sheet1!I$1+(Sheet1!$A$1-1)*10,FALSE))=TRUE,"---",IF(VLOOKUP($A895,Sheet1!$B$3:$AH$1266,Sheet1!I$1+(Sheet1!$A$1-1)*10,FALSE)="---","---", (ROUND(VLOOKUP($A895,Sheet1!$B$3:$AH$1266,Sheet1!I$1+(Sheet1!$A$1-1)*10,FALSE),IF(VLOOKUP($A895,Sheet1!$B$3:$AH$1266,Sheet1!I$1+(Sheet1!$A$1-1)*10,FALSE)&gt;99999,-3,IF(VLOOKUP($A895,Sheet1!$B$3:$AH$1266,Sheet1!I$1+(Sheet1!$A$1-1)*10,FALSE)&gt;9999,-2,IF(VLOOKUP($A895,Sheet1!$B$3:$AH$1266,Sheet1!I$1+(Sheet1!$A$1-1)*10,FALSE)&gt;999,-1,0)))))))</f>
        <v>991</v>
      </c>
      <c r="Z895" s="66">
        <f>IF(ISNA(VLOOKUP($A895,Sheet1!$B$3:$AH$1266,Sheet1!J$1+(Sheet1!$A$1-1)*10,FALSE))=TRUE,"---",IF(VLOOKUP($A895,Sheet1!$B$3:$AH$1266,Sheet1!J$1+(Sheet1!$A$1-1)*10,FALSE)="---","---", (ROUND(VLOOKUP($A895,Sheet1!$B$3:$AH$1266,Sheet1!J$1+(Sheet1!$A$1-1)*10,FALSE),IF(VLOOKUP($A895,Sheet1!$B$3:$AH$1266,Sheet1!J$1+(Sheet1!$A$1-1)*10,FALSE)&gt;99999,-3,IF(VLOOKUP($A895,Sheet1!$B$3:$AH$1266,Sheet1!J$1+(Sheet1!$A$1-1)*10,FALSE)&gt;9999,-2,IF(VLOOKUP($A895,Sheet1!$B$3:$AH$1266,Sheet1!J$1+(Sheet1!$A$1-1)*10,FALSE)&gt;999,-1,0)))))))</f>
        <v>1320</v>
      </c>
      <c r="AA895" s="66">
        <f>IF(ISNA(VLOOKUP($A895,Sheet1!$B$3:$AH$1266,Sheet1!K$1+(Sheet1!$A$1-1)*10,FALSE))=TRUE,"---",IF(VLOOKUP($A895,Sheet1!$B$3:$AH$1266,Sheet1!K$1+(Sheet1!$A$1-1)*10,FALSE)="---","---", (ROUND(VLOOKUP($A895,Sheet1!$B$3:$AH$1266,Sheet1!K$1+(Sheet1!$A$1-1)*10,FALSE),IF(VLOOKUP($A895,Sheet1!$B$3:$AH$1266,Sheet1!K$1+(Sheet1!$A$1-1)*10,FALSE)&gt;99999,-3,IF(VLOOKUP($A895,Sheet1!$B$3:$AH$1266,Sheet1!K$1+(Sheet1!$A$1-1)*10,FALSE)&gt;9999,-2,IF(VLOOKUP($A895,Sheet1!$B$3:$AH$1266,Sheet1!K$1+(Sheet1!$A$1-1)*10,FALSE)&gt;999,-1,0)))))))</f>
        <v>1590</v>
      </c>
      <c r="AB895" s="66">
        <f>IF(ISNA(VLOOKUP($A895,Sheet1!$B$3:$AH$1266,Sheet1!L$1+(Sheet1!$A$1-1)*10,FALSE))=TRUE,"---",IF(VLOOKUP($A895,Sheet1!$B$3:$AH$1266,Sheet1!L$1+(Sheet1!$A$1-1)*10,FALSE)="---","---", (ROUND(VLOOKUP($A895,Sheet1!$B$3:$AH$1266,Sheet1!L$1+(Sheet1!$A$1-1)*10,FALSE),IF(VLOOKUP($A895,Sheet1!$B$3:$AH$1266,Sheet1!L$1+(Sheet1!$A$1-1)*10,FALSE)&gt;99999,-3,IF(VLOOKUP($A895,Sheet1!$B$3:$AH$1266,Sheet1!L$1+(Sheet1!$A$1-1)*10,FALSE)&gt;9999,-2,IF(VLOOKUP($A895,Sheet1!$B$3:$AH$1266,Sheet1!L$1+(Sheet1!$A$1-1)*10,FALSE)&gt;999,-1,0)))))))</f>
        <v>1870</v>
      </c>
      <c r="AC895" s="66">
        <f>IF(ISNA(VLOOKUP($A895,Sheet1!$B$3:$AH$1266,Sheet1!M$1+(Sheet1!$A$1-1)*10,FALSE))=TRUE,"---",IF(VLOOKUP($A895,Sheet1!$B$3:$AH$1266,Sheet1!M$1+(Sheet1!$A$1-1)*10,FALSE)="---","---", (ROUND(VLOOKUP($A895,Sheet1!$B$3:$AH$1266,Sheet1!M$1+(Sheet1!$A$1-1)*10,FALSE),IF(VLOOKUP($A895,Sheet1!$B$3:$AH$1266,Sheet1!M$1+(Sheet1!$A$1-1)*10,FALSE)&gt;99999,-3,IF(VLOOKUP($A895,Sheet1!$B$3:$AH$1266,Sheet1!M$1+(Sheet1!$A$1-1)*10,FALSE)&gt;9999,-2,IF(VLOOKUP($A895,Sheet1!$B$3:$AH$1266,Sheet1!M$1+(Sheet1!$A$1-1)*10,FALSE)&gt;999,-1,0)))))))</f>
        <v>2170</v>
      </c>
      <c r="AD895" s="66">
        <f>IF(ISNA(VLOOKUP($A895,Sheet1!$B$3:$AH$1266,Sheet1!N$1+(Sheet1!$A$1-1)*10,FALSE))=TRUE,"---",IF(VLOOKUP($A895,Sheet1!$B$3:$AH$1266,Sheet1!N$1+(Sheet1!$A$1-1)*10,FALSE)="---","---", (ROUND(VLOOKUP($A895,Sheet1!$B$3:$AH$1266,Sheet1!N$1+(Sheet1!$A$1-1)*10,FALSE),IF(VLOOKUP($A895,Sheet1!$B$3:$AH$1266,Sheet1!N$1+(Sheet1!$A$1-1)*10,FALSE)&gt;99999,-3,IF(VLOOKUP($A895,Sheet1!$B$3:$AH$1266,Sheet1!N$1+(Sheet1!$A$1-1)*10,FALSE)&gt;9999,-2,IF(VLOOKUP($A895,Sheet1!$B$3:$AH$1266,Sheet1!N$1+(Sheet1!$A$1-1)*10,FALSE)&gt;999,-1,0)))))))</f>
        <v>2570</v>
      </c>
    </row>
    <row r="896" spans="1:30" ht="25.5" customHeight="1" x14ac:dyDescent="0.25">
      <c r="A896" s="303" t="s">
        <v>1370</v>
      </c>
      <c r="B896" s="330" t="s">
        <v>1371</v>
      </c>
      <c r="C896" s="303">
        <v>413034</v>
      </c>
      <c r="D896" s="303">
        <v>743235</v>
      </c>
      <c r="E896" s="307" t="s">
        <v>3036</v>
      </c>
      <c r="F896" s="342" t="s">
        <v>4724</v>
      </c>
      <c r="G896" s="318" t="s">
        <v>286</v>
      </c>
      <c r="H896" s="347">
        <v>1.07</v>
      </c>
      <c r="I896" s="112">
        <v>28438</v>
      </c>
      <c r="J896" s="113">
        <v>4.78</v>
      </c>
      <c r="K896" s="127" t="s">
        <v>20</v>
      </c>
      <c r="L896" s="115">
        <v>117</v>
      </c>
      <c r="M896" s="116">
        <v>109</v>
      </c>
      <c r="N896" s="114" t="s">
        <v>4405</v>
      </c>
      <c r="O896" s="68">
        <f>IF(U896&lt;&gt;"---",IF(L896&lt;W896,"&gt;50",IF(AND(L896&gt;=W896,L896&lt;=X896),(W$8-(((LOG(L896)-LOG(W896))/((LOG(X896)-LOG(W896)))*(W$8-X$8)))),IF(AND(L896&gt;=X896,L896&lt;=Y896),(X$8-(((LOG(L896)-LOG(X896))/((LOG(Y896)-LOG(X896)))*(X$8-Y$8)))),IF(AND(L896&gt;=Y896,L896&lt;=Z896),(Y$8-(((LOG(L896)-LOG(Y896))/((LOG(Z896)-LOG(Y896)))*(Y$8-Z$8)))),IF(AND(L896&gt;=Z896,L896&lt;=AA896),(Z$8-(((LOG(L896)-LOG(Z896))/((LOG(AA896)-LOG(Z896)))*(Z$8-AA$8)))),IF(AND(L896&gt;=AA896,L896&lt;=AB896),(AA$8-(((LOG(L896)-LOG(AA896))/((LOG(AB896)-LOG(AA896)))*(AA$8-AB$8)))),IF(AND(L896&gt;=AB896,L896&lt;=AC896),(AB$8-(((LOG(L896)-LOG(AB896))/((LOG(AC896)-LOG(AB896)))*(AB$8-AC$8)))),IF(AND(L896&gt;=AC896,L896&lt;=AD896),(AC$8-(((LOG(L896)-LOG(AC896))/((LOG(AD896)-LOG(AC896)))*(AC$8-AD$8)))),IF(L896&gt;AD896*1.1,"&lt;0.2",0.2))))))))),"")</f>
        <v>4.1740736977366071</v>
      </c>
      <c r="P896" s="68">
        <f>IF(O896&lt;&gt;"",VLOOKUP($A896,Sheet4!$A$2:$O$1309,14,FALSE)*100,"")</f>
        <v>0.52160442309754362</v>
      </c>
      <c r="Q896" s="68">
        <f>IF(P896&lt;&gt;"",VLOOKUP($A896,Sheet4!$A$2:$O$1309,15,FALSE)*100,"")</f>
        <v>4.9935072611193014</v>
      </c>
      <c r="R896" s="74">
        <f t="shared" si="30"/>
        <v>25</v>
      </c>
      <c r="S896" s="356" t="s">
        <v>4365</v>
      </c>
      <c r="T896" s="356" t="str">
        <f>IF(ISNA(VLOOKUP(A896,Sheet1!B$3:C$1266,2,FALSE)=TRUE),"NC",VLOOKUP(A896,Sheet1!B$3:C$1266,2,FALSE))</f>
        <v>Rural</v>
      </c>
      <c r="U896" s="392">
        <f>IF(ISNA(VLOOKUP($A896,Sheet1!$B$3:$AH$1266,Sheet1!E$1+(Sheet1!$A$1-1)*10,FALSE))=TRUE,"---",IF(VLOOKUP($A896,Sheet1!$B$3:$AH$1266,Sheet1!E$1+(Sheet1!$A$1-1)*10,FALSE)="---","---", (ROUND(VLOOKUP($A896,Sheet1!$B$3:$AH$1266,Sheet1!E$1+(Sheet1!$A$1-1)*10,FALSE),IF(VLOOKUP($A896,Sheet1!$B$3:$AH$1266,Sheet1!E$1+(Sheet1!$A$1-1)*10,FALSE)&gt;99999,-3,IF(VLOOKUP($A896,Sheet1!$B$3:$AH$1266,Sheet1!E$1+(Sheet1!$A$1-1)*10,FALSE)&gt;9999,-2,IF(VLOOKUP($A896,Sheet1!$B$3:$AH$1266,Sheet1!E$1+(Sheet1!$A$1-1)*10,FALSE)&gt;999,-1,0)))))))</f>
        <v>27</v>
      </c>
      <c r="V896" s="392">
        <f>IF(ISNA(VLOOKUP($A896,Sheet1!$B$3:$AH$1266,Sheet1!F$1+(Sheet1!$A$1-1)*10,FALSE))=TRUE,"---",IF(VLOOKUP($A896,Sheet1!$B$3:$AH$1266,Sheet1!F$1+(Sheet1!$A$1-1)*10,FALSE)="---","---", (ROUND(VLOOKUP($A896,Sheet1!$B$3:$AH$1266,Sheet1!F$1+(Sheet1!$A$1-1)*10,FALSE),IF(VLOOKUP($A896,Sheet1!$B$3:$AH$1266,Sheet1!F$1+(Sheet1!$A$1-1)*10,FALSE)&gt;99999,-3,IF(VLOOKUP($A896,Sheet1!$B$3:$AH$1266,Sheet1!F$1+(Sheet1!$A$1-1)*10,FALSE)&gt;9999,-2,IF(VLOOKUP($A896,Sheet1!$B$3:$AH$1266,Sheet1!F$1+(Sheet1!$A$1-1)*10,FALSE)&gt;999,-1,0)))))))</f>
        <v>34</v>
      </c>
      <c r="W896" s="392">
        <f>IF(ISNA(VLOOKUP($A896,Sheet1!$B$3:$AH$1266,Sheet1!G$1+(Sheet1!$A$1-1)*10,FALSE))=TRUE,"---",IF(VLOOKUP($A896,Sheet1!$B$3:$AH$1266,Sheet1!G$1+(Sheet1!$A$1-1)*10,FALSE)="---","---", (ROUND(VLOOKUP($A896,Sheet1!$B$3:$AH$1266,Sheet1!G$1+(Sheet1!$A$1-1)*10,FALSE),IF(VLOOKUP($A896,Sheet1!$B$3:$AH$1266,Sheet1!G$1+(Sheet1!$A$1-1)*10,FALSE)&gt;99999,-3,IF(VLOOKUP($A896,Sheet1!$B$3:$AH$1266,Sheet1!G$1+(Sheet1!$A$1-1)*10,FALSE)&gt;9999,-2,IF(VLOOKUP($A896,Sheet1!$B$3:$AH$1266,Sheet1!G$1+(Sheet1!$A$1-1)*10,FALSE)&gt;999,-1,0)))))))</f>
        <v>42</v>
      </c>
      <c r="X896" s="392">
        <f>IF(ISNA(VLOOKUP($A896,Sheet1!$B$3:$AH$1266,Sheet1!H$1+(Sheet1!$A$1-1)*10,FALSE))=TRUE,"---",IF(VLOOKUP($A896,Sheet1!$B$3:$AH$1266,Sheet1!H$1+(Sheet1!$A$1-1)*10,FALSE)="---","---", (ROUND(VLOOKUP($A896,Sheet1!$B$3:$AH$1266,Sheet1!H$1+(Sheet1!$A$1-1)*10,FALSE),IF(VLOOKUP($A896,Sheet1!$B$3:$AH$1266,Sheet1!H$1+(Sheet1!$A$1-1)*10,FALSE)&gt;99999,-3,IF(VLOOKUP($A896,Sheet1!$B$3:$AH$1266,Sheet1!H$1+(Sheet1!$A$1-1)*10,FALSE)&gt;9999,-2,IF(VLOOKUP($A896,Sheet1!$B$3:$AH$1266,Sheet1!H$1+(Sheet1!$A$1-1)*10,FALSE)&gt;999,-1,0)))))))</f>
        <v>68</v>
      </c>
      <c r="Y896" s="392">
        <f>IF(ISNA(VLOOKUP($A896,Sheet1!$B$3:$AH$1266,Sheet1!I$1+(Sheet1!$A$1-1)*10,FALSE))=TRUE,"---",IF(VLOOKUP($A896,Sheet1!$B$3:$AH$1266,Sheet1!I$1+(Sheet1!$A$1-1)*10,FALSE)="---","---", (ROUND(VLOOKUP($A896,Sheet1!$B$3:$AH$1266,Sheet1!I$1+(Sheet1!$A$1-1)*10,FALSE),IF(VLOOKUP($A896,Sheet1!$B$3:$AH$1266,Sheet1!I$1+(Sheet1!$A$1-1)*10,FALSE)&gt;99999,-3,IF(VLOOKUP($A896,Sheet1!$B$3:$AH$1266,Sheet1!I$1+(Sheet1!$A$1-1)*10,FALSE)&gt;9999,-2,IF(VLOOKUP($A896,Sheet1!$B$3:$AH$1266,Sheet1!I$1+(Sheet1!$A$1-1)*10,FALSE)&gt;999,-1,0)))))))</f>
        <v>88</v>
      </c>
      <c r="Z896" s="392">
        <f>IF(ISNA(VLOOKUP($A896,Sheet1!$B$3:$AH$1266,Sheet1!J$1+(Sheet1!$A$1-1)*10,FALSE))=TRUE,"---",IF(VLOOKUP($A896,Sheet1!$B$3:$AH$1266,Sheet1!J$1+(Sheet1!$A$1-1)*10,FALSE)="---","---", (ROUND(VLOOKUP($A896,Sheet1!$B$3:$AH$1266,Sheet1!J$1+(Sheet1!$A$1-1)*10,FALSE),IF(VLOOKUP($A896,Sheet1!$B$3:$AH$1266,Sheet1!J$1+(Sheet1!$A$1-1)*10,FALSE)&gt;99999,-3,IF(VLOOKUP($A896,Sheet1!$B$3:$AH$1266,Sheet1!J$1+(Sheet1!$A$1-1)*10,FALSE)&gt;9999,-2,IF(VLOOKUP($A896,Sheet1!$B$3:$AH$1266,Sheet1!J$1+(Sheet1!$A$1-1)*10,FALSE)&gt;999,-1,0)))))))</f>
        <v>118</v>
      </c>
      <c r="AA896" s="392">
        <f>IF(ISNA(VLOOKUP($A896,Sheet1!$B$3:$AH$1266,Sheet1!K$1+(Sheet1!$A$1-1)*10,FALSE))=TRUE,"---",IF(VLOOKUP($A896,Sheet1!$B$3:$AH$1266,Sheet1!K$1+(Sheet1!$A$1-1)*10,FALSE)="---","---", (ROUND(VLOOKUP($A896,Sheet1!$B$3:$AH$1266,Sheet1!K$1+(Sheet1!$A$1-1)*10,FALSE),IF(VLOOKUP($A896,Sheet1!$B$3:$AH$1266,Sheet1!K$1+(Sheet1!$A$1-1)*10,FALSE)&gt;99999,-3,IF(VLOOKUP($A896,Sheet1!$B$3:$AH$1266,Sheet1!K$1+(Sheet1!$A$1-1)*10,FALSE)&gt;9999,-2,IF(VLOOKUP($A896,Sheet1!$B$3:$AH$1266,Sheet1!K$1+(Sheet1!$A$1-1)*10,FALSE)&gt;999,-1,0)))))))</f>
        <v>143</v>
      </c>
      <c r="AB896" s="392">
        <f>IF(ISNA(VLOOKUP($A896,Sheet1!$B$3:$AH$1266,Sheet1!L$1+(Sheet1!$A$1-1)*10,FALSE))=TRUE,"---",IF(VLOOKUP($A896,Sheet1!$B$3:$AH$1266,Sheet1!L$1+(Sheet1!$A$1-1)*10,FALSE)="---","---", (ROUND(VLOOKUP($A896,Sheet1!$B$3:$AH$1266,Sheet1!L$1+(Sheet1!$A$1-1)*10,FALSE),IF(VLOOKUP($A896,Sheet1!$B$3:$AH$1266,Sheet1!L$1+(Sheet1!$A$1-1)*10,FALSE)&gt;99999,-3,IF(VLOOKUP($A896,Sheet1!$B$3:$AH$1266,Sheet1!L$1+(Sheet1!$A$1-1)*10,FALSE)&gt;9999,-2,IF(VLOOKUP($A896,Sheet1!$B$3:$AH$1266,Sheet1!L$1+(Sheet1!$A$1-1)*10,FALSE)&gt;999,-1,0)))))))</f>
        <v>167</v>
      </c>
      <c r="AC896" s="392">
        <f>IF(ISNA(VLOOKUP($A896,Sheet1!$B$3:$AH$1266,Sheet1!M$1+(Sheet1!$A$1-1)*10,FALSE))=TRUE,"---",IF(VLOOKUP($A896,Sheet1!$B$3:$AH$1266,Sheet1!M$1+(Sheet1!$A$1-1)*10,FALSE)="---","---", (ROUND(VLOOKUP($A896,Sheet1!$B$3:$AH$1266,Sheet1!M$1+(Sheet1!$A$1-1)*10,FALSE),IF(VLOOKUP($A896,Sheet1!$B$3:$AH$1266,Sheet1!M$1+(Sheet1!$A$1-1)*10,FALSE)&gt;99999,-3,IF(VLOOKUP($A896,Sheet1!$B$3:$AH$1266,Sheet1!M$1+(Sheet1!$A$1-1)*10,FALSE)&gt;9999,-2,IF(VLOOKUP($A896,Sheet1!$B$3:$AH$1266,Sheet1!M$1+(Sheet1!$A$1-1)*10,FALSE)&gt;999,-1,0)))))))</f>
        <v>193</v>
      </c>
      <c r="AD896" s="392">
        <f>IF(ISNA(VLOOKUP($A896,Sheet1!$B$3:$AH$1266,Sheet1!N$1+(Sheet1!$A$1-1)*10,FALSE))=TRUE,"---",IF(VLOOKUP($A896,Sheet1!$B$3:$AH$1266,Sheet1!N$1+(Sheet1!$A$1-1)*10,FALSE)="---","---", (ROUND(VLOOKUP($A896,Sheet1!$B$3:$AH$1266,Sheet1!N$1+(Sheet1!$A$1-1)*10,FALSE),IF(VLOOKUP($A896,Sheet1!$B$3:$AH$1266,Sheet1!N$1+(Sheet1!$A$1-1)*10,FALSE)&gt;99999,-3,IF(VLOOKUP($A896,Sheet1!$B$3:$AH$1266,Sheet1!N$1+(Sheet1!$A$1-1)*10,FALSE)&gt;9999,-2,IF(VLOOKUP($A896,Sheet1!$B$3:$AH$1266,Sheet1!N$1+(Sheet1!$A$1-1)*10,FALSE)&gt;999,-1,0)))))))</f>
        <v>226</v>
      </c>
    </row>
    <row r="897" spans="1:30" ht="25.5" customHeight="1" x14ac:dyDescent="0.25">
      <c r="A897" s="303"/>
      <c r="B897" s="331"/>
      <c r="C897" s="303"/>
      <c r="D897" s="303"/>
      <c r="E897" s="307" t="e">
        <v>#N/A</v>
      </c>
      <c r="F897" s="331"/>
      <c r="G897" s="319"/>
      <c r="H897" s="347"/>
      <c r="I897" s="112">
        <v>29301</v>
      </c>
      <c r="J897" s="113">
        <v>5.76</v>
      </c>
      <c r="K897" s="127" t="s">
        <v>28</v>
      </c>
      <c r="L897" s="156" t="s">
        <v>4405</v>
      </c>
      <c r="M897" s="157" t="s">
        <v>4405</v>
      </c>
      <c r="N897" s="127" t="s">
        <v>75</v>
      </c>
      <c r="O897" s="68" t="s">
        <v>4405</v>
      </c>
      <c r="P897" s="68" t="s">
        <v>4405</v>
      </c>
      <c r="Q897" s="68" t="s">
        <v>4405</v>
      </c>
      <c r="R897" s="74" t="s">
        <v>4405</v>
      </c>
      <c r="S897" s="356" t="e">
        <v>#N/A</v>
      </c>
      <c r="T897" s="356" t="str">
        <f>IF(ISNA(VLOOKUP(A897,Sheet1!B$3:C$1266,2,FALSE)=TRUE),"ND",VLOOKUP(A897,Sheet1!B$3:C$1266,2,FALSE))</f>
        <v>ND</v>
      </c>
      <c r="U897" s="392" t="str">
        <f>IF(ISNA(VLOOKUP($A897,Sheet1!$B$3:$AH$1266,Sheet1!E$1+(Sheet1!$A$1-1)*10,FALSE))=TRUE,"---",IF(VLOOKUP($A897,Sheet1!$B$3:$AH$1266,Sheet1!E$1+(Sheet1!$A$1-1)*10,FALSE)="---","---", (ROUND(VLOOKUP($A897,Sheet1!$B$3:$AH$1266,Sheet1!E$1+(Sheet1!$A$1-1)*10,FALSE),IF(VLOOKUP($A897,Sheet1!$B$3:$AH$1266,Sheet1!E$1+(Sheet1!$A$1-1)*10,FALSE)&gt;99999,-3,IF(VLOOKUP($A897,Sheet1!$B$3:$AH$1266,Sheet1!E$1+(Sheet1!$A$1-1)*10,FALSE)&gt;9999,-2,IF(VLOOKUP($A897,Sheet1!$B$3:$AH$1266,Sheet1!E$1+(Sheet1!$A$1-1)*10,FALSE)&gt;999,-1,0)))))))</f>
        <v>---</v>
      </c>
      <c r="V897" s="392" t="str">
        <f>IF(ISNA(VLOOKUP($A897,Sheet1!$B$3:$AH$1266,Sheet1!F$1+(Sheet1!$A$1-1)*10,FALSE))=TRUE,"---",IF(VLOOKUP($A897,Sheet1!$B$3:$AH$1266,Sheet1!F$1+(Sheet1!$A$1-1)*10,FALSE)="---","---", (ROUND(VLOOKUP($A897,Sheet1!$B$3:$AH$1266,Sheet1!F$1+(Sheet1!$A$1-1)*10,FALSE),IF(VLOOKUP($A897,Sheet1!$B$3:$AH$1266,Sheet1!F$1+(Sheet1!$A$1-1)*10,FALSE)&gt;99999,-3,IF(VLOOKUP($A897,Sheet1!$B$3:$AH$1266,Sheet1!F$1+(Sheet1!$A$1-1)*10,FALSE)&gt;9999,-2,IF(VLOOKUP($A897,Sheet1!$B$3:$AH$1266,Sheet1!F$1+(Sheet1!$A$1-1)*10,FALSE)&gt;999,-1,0)))))))</f>
        <v>---</v>
      </c>
      <c r="W897" s="392" t="str">
        <f>IF(ISNA(VLOOKUP($A897,Sheet1!$B$3:$AH$1266,Sheet1!G$1+(Sheet1!$A$1-1)*10,FALSE))=TRUE,"---",IF(VLOOKUP($A897,Sheet1!$B$3:$AH$1266,Sheet1!G$1+(Sheet1!$A$1-1)*10,FALSE)="---","---", (ROUND(VLOOKUP($A897,Sheet1!$B$3:$AH$1266,Sheet1!G$1+(Sheet1!$A$1-1)*10,FALSE),IF(VLOOKUP($A897,Sheet1!$B$3:$AH$1266,Sheet1!G$1+(Sheet1!$A$1-1)*10,FALSE)&gt;99999,-3,IF(VLOOKUP($A897,Sheet1!$B$3:$AH$1266,Sheet1!G$1+(Sheet1!$A$1-1)*10,FALSE)&gt;9999,-2,IF(VLOOKUP($A897,Sheet1!$B$3:$AH$1266,Sheet1!G$1+(Sheet1!$A$1-1)*10,FALSE)&gt;999,-1,0)))))))</f>
        <v>---</v>
      </c>
      <c r="X897" s="392" t="str">
        <f>IF(ISNA(VLOOKUP($A897,Sheet1!$B$3:$AH$1266,Sheet1!H$1+(Sheet1!$A$1-1)*10,FALSE))=TRUE,"---",IF(VLOOKUP($A897,Sheet1!$B$3:$AH$1266,Sheet1!H$1+(Sheet1!$A$1-1)*10,FALSE)="---","---", (ROUND(VLOOKUP($A897,Sheet1!$B$3:$AH$1266,Sheet1!H$1+(Sheet1!$A$1-1)*10,FALSE),IF(VLOOKUP($A897,Sheet1!$B$3:$AH$1266,Sheet1!H$1+(Sheet1!$A$1-1)*10,FALSE)&gt;99999,-3,IF(VLOOKUP($A897,Sheet1!$B$3:$AH$1266,Sheet1!H$1+(Sheet1!$A$1-1)*10,FALSE)&gt;9999,-2,IF(VLOOKUP($A897,Sheet1!$B$3:$AH$1266,Sheet1!H$1+(Sheet1!$A$1-1)*10,FALSE)&gt;999,-1,0)))))))</f>
        <v>---</v>
      </c>
      <c r="Y897" s="392" t="str">
        <f>IF(ISNA(VLOOKUP($A897,Sheet1!$B$3:$AH$1266,Sheet1!I$1+(Sheet1!$A$1-1)*10,FALSE))=TRUE,"---",IF(VLOOKUP($A897,Sheet1!$B$3:$AH$1266,Sheet1!I$1+(Sheet1!$A$1-1)*10,FALSE)="---","---", (ROUND(VLOOKUP($A897,Sheet1!$B$3:$AH$1266,Sheet1!I$1+(Sheet1!$A$1-1)*10,FALSE),IF(VLOOKUP($A897,Sheet1!$B$3:$AH$1266,Sheet1!I$1+(Sheet1!$A$1-1)*10,FALSE)&gt;99999,-3,IF(VLOOKUP($A897,Sheet1!$B$3:$AH$1266,Sheet1!I$1+(Sheet1!$A$1-1)*10,FALSE)&gt;9999,-2,IF(VLOOKUP($A897,Sheet1!$B$3:$AH$1266,Sheet1!I$1+(Sheet1!$A$1-1)*10,FALSE)&gt;999,-1,0)))))))</f>
        <v>---</v>
      </c>
      <c r="Z897" s="392" t="str">
        <f>IF(ISNA(VLOOKUP($A897,Sheet1!$B$3:$AH$1266,Sheet1!J$1+(Sheet1!$A$1-1)*10,FALSE))=TRUE,"---",IF(VLOOKUP($A897,Sheet1!$B$3:$AH$1266,Sheet1!J$1+(Sheet1!$A$1-1)*10,FALSE)="---","---", (ROUND(VLOOKUP($A897,Sheet1!$B$3:$AH$1266,Sheet1!J$1+(Sheet1!$A$1-1)*10,FALSE),IF(VLOOKUP($A897,Sheet1!$B$3:$AH$1266,Sheet1!J$1+(Sheet1!$A$1-1)*10,FALSE)&gt;99999,-3,IF(VLOOKUP($A897,Sheet1!$B$3:$AH$1266,Sheet1!J$1+(Sheet1!$A$1-1)*10,FALSE)&gt;9999,-2,IF(VLOOKUP($A897,Sheet1!$B$3:$AH$1266,Sheet1!J$1+(Sheet1!$A$1-1)*10,FALSE)&gt;999,-1,0)))))))</f>
        <v>---</v>
      </c>
      <c r="AA897" s="392" t="str">
        <f>IF(ISNA(VLOOKUP($A897,Sheet1!$B$3:$AH$1266,Sheet1!K$1+(Sheet1!$A$1-1)*10,FALSE))=TRUE,"---",IF(VLOOKUP($A897,Sheet1!$B$3:$AH$1266,Sheet1!K$1+(Sheet1!$A$1-1)*10,FALSE)="---","---", (ROUND(VLOOKUP($A897,Sheet1!$B$3:$AH$1266,Sheet1!K$1+(Sheet1!$A$1-1)*10,FALSE),IF(VLOOKUP($A897,Sheet1!$B$3:$AH$1266,Sheet1!K$1+(Sheet1!$A$1-1)*10,FALSE)&gt;99999,-3,IF(VLOOKUP($A897,Sheet1!$B$3:$AH$1266,Sheet1!K$1+(Sheet1!$A$1-1)*10,FALSE)&gt;9999,-2,IF(VLOOKUP($A897,Sheet1!$B$3:$AH$1266,Sheet1!K$1+(Sheet1!$A$1-1)*10,FALSE)&gt;999,-1,0)))))))</f>
        <v>---</v>
      </c>
      <c r="AB897" s="392" t="str">
        <f>IF(ISNA(VLOOKUP($A897,Sheet1!$B$3:$AH$1266,Sheet1!L$1+(Sheet1!$A$1-1)*10,FALSE))=TRUE,"---",IF(VLOOKUP($A897,Sheet1!$B$3:$AH$1266,Sheet1!L$1+(Sheet1!$A$1-1)*10,FALSE)="---","---", (ROUND(VLOOKUP($A897,Sheet1!$B$3:$AH$1266,Sheet1!L$1+(Sheet1!$A$1-1)*10,FALSE),IF(VLOOKUP($A897,Sheet1!$B$3:$AH$1266,Sheet1!L$1+(Sheet1!$A$1-1)*10,FALSE)&gt;99999,-3,IF(VLOOKUP($A897,Sheet1!$B$3:$AH$1266,Sheet1!L$1+(Sheet1!$A$1-1)*10,FALSE)&gt;9999,-2,IF(VLOOKUP($A897,Sheet1!$B$3:$AH$1266,Sheet1!L$1+(Sheet1!$A$1-1)*10,FALSE)&gt;999,-1,0)))))))</f>
        <v>---</v>
      </c>
      <c r="AC897" s="392" t="str">
        <f>IF(ISNA(VLOOKUP($A897,Sheet1!$B$3:$AH$1266,Sheet1!M$1+(Sheet1!$A$1-1)*10,FALSE))=TRUE,"---",IF(VLOOKUP($A897,Sheet1!$B$3:$AH$1266,Sheet1!M$1+(Sheet1!$A$1-1)*10,FALSE)="---","---", (ROUND(VLOOKUP($A897,Sheet1!$B$3:$AH$1266,Sheet1!M$1+(Sheet1!$A$1-1)*10,FALSE),IF(VLOOKUP($A897,Sheet1!$B$3:$AH$1266,Sheet1!M$1+(Sheet1!$A$1-1)*10,FALSE)&gt;99999,-3,IF(VLOOKUP($A897,Sheet1!$B$3:$AH$1266,Sheet1!M$1+(Sheet1!$A$1-1)*10,FALSE)&gt;9999,-2,IF(VLOOKUP($A897,Sheet1!$B$3:$AH$1266,Sheet1!M$1+(Sheet1!$A$1-1)*10,FALSE)&gt;999,-1,0)))))))</f>
        <v>---</v>
      </c>
      <c r="AD897" s="392" t="str">
        <f>IF(ISNA(VLOOKUP($A897,Sheet1!$B$3:$AH$1266,Sheet1!N$1+(Sheet1!$A$1-1)*10,FALSE))=TRUE,"---",IF(VLOOKUP($A897,Sheet1!$B$3:$AH$1266,Sheet1!N$1+(Sheet1!$A$1-1)*10,FALSE)="---","---", (ROUND(VLOOKUP($A897,Sheet1!$B$3:$AH$1266,Sheet1!N$1+(Sheet1!$A$1-1)*10,FALSE),IF(VLOOKUP($A897,Sheet1!$B$3:$AH$1266,Sheet1!N$1+(Sheet1!$A$1-1)*10,FALSE)&gt;99999,-3,IF(VLOOKUP($A897,Sheet1!$B$3:$AH$1266,Sheet1!N$1+(Sheet1!$A$1-1)*10,FALSE)&gt;9999,-2,IF(VLOOKUP($A897,Sheet1!$B$3:$AH$1266,Sheet1!N$1+(Sheet1!$A$1-1)*10,FALSE)&gt;999,-1,0)))))))</f>
        <v>---</v>
      </c>
    </row>
    <row r="898" spans="1:30" ht="25.5" customHeight="1" x14ac:dyDescent="0.25">
      <c r="A898" s="133" t="s">
        <v>1372</v>
      </c>
      <c r="B898" s="134" t="s">
        <v>1373</v>
      </c>
      <c r="C898" s="133">
        <v>413058</v>
      </c>
      <c r="D898" s="133">
        <v>743446</v>
      </c>
      <c r="E898" s="67" t="s">
        <v>3036</v>
      </c>
      <c r="F898" s="135" t="s">
        <v>4405</v>
      </c>
      <c r="G898" s="118" t="s">
        <v>160</v>
      </c>
      <c r="H898" s="136">
        <v>11.2</v>
      </c>
      <c r="I898" s="119">
        <v>20320</v>
      </c>
      <c r="J898" s="137" t="s">
        <v>4405</v>
      </c>
      <c r="K898" s="118" t="s">
        <v>17</v>
      </c>
      <c r="L898" s="122">
        <v>2640</v>
      </c>
      <c r="M898" s="123">
        <v>236</v>
      </c>
      <c r="N898" s="118" t="s">
        <v>462</v>
      </c>
      <c r="O898" s="71" t="str">
        <f>IF(U898&lt;&gt;"---",IF(L898&lt;W898,"&gt;50",IF(AND(L898&gt;=W898,L898&lt;=X898),(W$8-(((LOG(L898)-LOG(W898))/((LOG(X898)-LOG(W898)))*(W$8-X$8)))),IF(AND(L898&gt;=X898,L898&lt;=Y898),(X$8-(((LOG(L898)-LOG(X898))/((LOG(Y898)-LOG(X898)))*(X$8-Y$8)))),IF(AND(L898&gt;=Y898,L898&lt;=Z898),(Y$8-(((LOG(L898)-LOG(Y898))/((LOG(Z898)-LOG(Y898)))*(Y$8-Z$8)))),IF(AND(L898&gt;=Z898,L898&lt;=AA898),(Z$8-(((LOG(L898)-LOG(Z898))/((LOG(AA898)-LOG(Z898)))*(Z$8-AA$8)))),IF(AND(L898&gt;=AA898,L898&lt;=AB898),(AA$8-(((LOG(L898)-LOG(AA898))/((LOG(AB898)-LOG(AA898)))*(AA$8-AB$8)))),IF(AND(L898&gt;=AB898,L898&lt;=AC898),(AB$8-(((LOG(L898)-LOG(AB898))/((LOG(AC898)-LOG(AB898)))*(AB$8-AC$8)))),IF(AND(L898&gt;=AC898,L898&lt;=AD898),(AC$8-(((LOG(L898)-LOG(AC898))/((LOG(AD898)-LOG(AC898)))*(AC$8-AD$8)))),IF(L898&gt;AD898*1.1,"&lt;0.2",0.2))))))))),"")</f>
        <v>&lt;0.2</v>
      </c>
      <c r="P898" s="71">
        <f>IF(O898&lt;&gt;"",VLOOKUP($A898,Sheet4!$A$2:$O$1309,14,FALSE)*100,"")</f>
        <v>0.14209477595243936</v>
      </c>
      <c r="Q898" s="71">
        <f>IF(P898&lt;&gt;"",VLOOKUP($A898,Sheet4!$A$2:$O$1309,15,FALSE)*100,"")</f>
        <v>1.3831557506582604</v>
      </c>
      <c r="R898" s="73" t="str">
        <f t="shared" si="30"/>
        <v>&gt;500</v>
      </c>
      <c r="S898" s="63" t="s">
        <v>4365</v>
      </c>
      <c r="T898" s="63" t="str">
        <f>IF(ISNA(VLOOKUP(A898,Sheet1!B$3:C$1266,2,FALSE)=TRUE),"NC",VLOOKUP(A898,Sheet1!B$3:C$1266,2,FALSE))</f>
        <v>Rural</v>
      </c>
      <c r="U898" s="66">
        <f>IF(ISNA(VLOOKUP($A898,Sheet1!$B$3:$AH$1266,Sheet1!E$1+(Sheet1!$A$1-1)*10,FALSE))=TRUE,"---",IF(VLOOKUP($A898,Sheet1!$B$3:$AH$1266,Sheet1!E$1+(Sheet1!$A$1-1)*10,FALSE)="---","---", (ROUND(VLOOKUP($A898,Sheet1!$B$3:$AH$1266,Sheet1!E$1+(Sheet1!$A$1-1)*10,FALSE),IF(VLOOKUP($A898,Sheet1!$B$3:$AH$1266,Sheet1!E$1+(Sheet1!$A$1-1)*10,FALSE)&gt;99999,-3,IF(VLOOKUP($A898,Sheet1!$B$3:$AH$1266,Sheet1!E$1+(Sheet1!$A$1-1)*10,FALSE)&gt;9999,-2,IF(VLOOKUP($A898,Sheet1!$B$3:$AH$1266,Sheet1!E$1+(Sheet1!$A$1-1)*10,FALSE)&gt;999,-1,0)))))))</f>
        <v>300</v>
      </c>
      <c r="V898" s="66">
        <f>IF(ISNA(VLOOKUP($A898,Sheet1!$B$3:$AH$1266,Sheet1!F$1+(Sheet1!$A$1-1)*10,FALSE))=TRUE,"---",IF(VLOOKUP($A898,Sheet1!$B$3:$AH$1266,Sheet1!F$1+(Sheet1!$A$1-1)*10,FALSE)="---","---", (ROUND(VLOOKUP($A898,Sheet1!$B$3:$AH$1266,Sheet1!F$1+(Sheet1!$A$1-1)*10,FALSE),IF(VLOOKUP($A898,Sheet1!$B$3:$AH$1266,Sheet1!F$1+(Sheet1!$A$1-1)*10,FALSE)&gt;99999,-3,IF(VLOOKUP($A898,Sheet1!$B$3:$AH$1266,Sheet1!F$1+(Sheet1!$A$1-1)*10,FALSE)&gt;9999,-2,IF(VLOOKUP($A898,Sheet1!$B$3:$AH$1266,Sheet1!F$1+(Sheet1!$A$1-1)*10,FALSE)&gt;999,-1,0)))))))</f>
        <v>373</v>
      </c>
      <c r="W898" s="66">
        <f>IF(ISNA(VLOOKUP($A898,Sheet1!$B$3:$AH$1266,Sheet1!G$1+(Sheet1!$A$1-1)*10,FALSE))=TRUE,"---",IF(VLOOKUP($A898,Sheet1!$B$3:$AH$1266,Sheet1!G$1+(Sheet1!$A$1-1)*10,FALSE)="---","---", (ROUND(VLOOKUP($A898,Sheet1!$B$3:$AH$1266,Sheet1!G$1+(Sheet1!$A$1-1)*10,FALSE),IF(VLOOKUP($A898,Sheet1!$B$3:$AH$1266,Sheet1!G$1+(Sheet1!$A$1-1)*10,FALSE)&gt;99999,-3,IF(VLOOKUP($A898,Sheet1!$B$3:$AH$1266,Sheet1!G$1+(Sheet1!$A$1-1)*10,FALSE)&gt;9999,-2,IF(VLOOKUP($A898,Sheet1!$B$3:$AH$1266,Sheet1!G$1+(Sheet1!$A$1-1)*10,FALSE)&gt;999,-1,0)))))))</f>
        <v>464</v>
      </c>
      <c r="X898" s="66">
        <f>IF(ISNA(VLOOKUP($A898,Sheet1!$B$3:$AH$1266,Sheet1!H$1+(Sheet1!$A$1-1)*10,FALSE))=TRUE,"---",IF(VLOOKUP($A898,Sheet1!$B$3:$AH$1266,Sheet1!H$1+(Sheet1!$A$1-1)*10,FALSE)="---","---", (ROUND(VLOOKUP($A898,Sheet1!$B$3:$AH$1266,Sheet1!H$1+(Sheet1!$A$1-1)*10,FALSE),IF(VLOOKUP($A898,Sheet1!$B$3:$AH$1266,Sheet1!H$1+(Sheet1!$A$1-1)*10,FALSE)&gt;99999,-3,IF(VLOOKUP($A898,Sheet1!$B$3:$AH$1266,Sheet1!H$1+(Sheet1!$A$1-1)*10,FALSE)&gt;9999,-2,IF(VLOOKUP($A898,Sheet1!$B$3:$AH$1266,Sheet1!H$1+(Sheet1!$A$1-1)*10,FALSE)&gt;999,-1,0)))))))</f>
        <v>740</v>
      </c>
      <c r="Y898" s="66">
        <f>IF(ISNA(VLOOKUP($A898,Sheet1!$B$3:$AH$1266,Sheet1!I$1+(Sheet1!$A$1-1)*10,FALSE))=TRUE,"---",IF(VLOOKUP($A898,Sheet1!$B$3:$AH$1266,Sheet1!I$1+(Sheet1!$A$1-1)*10,FALSE)="---","---", (ROUND(VLOOKUP($A898,Sheet1!$B$3:$AH$1266,Sheet1!I$1+(Sheet1!$A$1-1)*10,FALSE),IF(VLOOKUP($A898,Sheet1!$B$3:$AH$1266,Sheet1!I$1+(Sheet1!$A$1-1)*10,FALSE)&gt;99999,-3,IF(VLOOKUP($A898,Sheet1!$B$3:$AH$1266,Sheet1!I$1+(Sheet1!$A$1-1)*10,FALSE)&gt;9999,-2,IF(VLOOKUP($A898,Sheet1!$B$3:$AH$1266,Sheet1!I$1+(Sheet1!$A$1-1)*10,FALSE)&gt;999,-1,0)))))))</f>
        <v>962</v>
      </c>
      <c r="Z898" s="66">
        <f>IF(ISNA(VLOOKUP($A898,Sheet1!$B$3:$AH$1266,Sheet1!J$1+(Sheet1!$A$1-1)*10,FALSE))=TRUE,"---",IF(VLOOKUP($A898,Sheet1!$B$3:$AH$1266,Sheet1!J$1+(Sheet1!$A$1-1)*10,FALSE)="---","---", (ROUND(VLOOKUP($A898,Sheet1!$B$3:$AH$1266,Sheet1!J$1+(Sheet1!$A$1-1)*10,FALSE),IF(VLOOKUP($A898,Sheet1!$B$3:$AH$1266,Sheet1!J$1+(Sheet1!$A$1-1)*10,FALSE)&gt;99999,-3,IF(VLOOKUP($A898,Sheet1!$B$3:$AH$1266,Sheet1!J$1+(Sheet1!$A$1-1)*10,FALSE)&gt;9999,-2,IF(VLOOKUP($A898,Sheet1!$B$3:$AH$1266,Sheet1!J$1+(Sheet1!$A$1-1)*10,FALSE)&gt;999,-1,0)))))))</f>
        <v>1260</v>
      </c>
      <c r="AA898" s="66">
        <f>IF(ISNA(VLOOKUP($A898,Sheet1!$B$3:$AH$1266,Sheet1!K$1+(Sheet1!$A$1-1)*10,FALSE))=TRUE,"---",IF(VLOOKUP($A898,Sheet1!$B$3:$AH$1266,Sheet1!K$1+(Sheet1!$A$1-1)*10,FALSE)="---","---", (ROUND(VLOOKUP($A898,Sheet1!$B$3:$AH$1266,Sheet1!K$1+(Sheet1!$A$1-1)*10,FALSE),IF(VLOOKUP($A898,Sheet1!$B$3:$AH$1266,Sheet1!K$1+(Sheet1!$A$1-1)*10,FALSE)&gt;99999,-3,IF(VLOOKUP($A898,Sheet1!$B$3:$AH$1266,Sheet1!K$1+(Sheet1!$A$1-1)*10,FALSE)&gt;9999,-2,IF(VLOOKUP($A898,Sheet1!$B$3:$AH$1266,Sheet1!K$1+(Sheet1!$A$1-1)*10,FALSE)&gt;999,-1,0)))))))</f>
        <v>1510</v>
      </c>
      <c r="AB898" s="66">
        <f>IF(ISNA(VLOOKUP($A898,Sheet1!$B$3:$AH$1266,Sheet1!L$1+(Sheet1!$A$1-1)*10,FALSE))=TRUE,"---",IF(VLOOKUP($A898,Sheet1!$B$3:$AH$1266,Sheet1!L$1+(Sheet1!$A$1-1)*10,FALSE)="---","---", (ROUND(VLOOKUP($A898,Sheet1!$B$3:$AH$1266,Sheet1!L$1+(Sheet1!$A$1-1)*10,FALSE),IF(VLOOKUP($A898,Sheet1!$B$3:$AH$1266,Sheet1!L$1+(Sheet1!$A$1-1)*10,FALSE)&gt;99999,-3,IF(VLOOKUP($A898,Sheet1!$B$3:$AH$1266,Sheet1!L$1+(Sheet1!$A$1-1)*10,FALSE)&gt;9999,-2,IF(VLOOKUP($A898,Sheet1!$B$3:$AH$1266,Sheet1!L$1+(Sheet1!$A$1-1)*10,FALSE)&gt;999,-1,0)))))))</f>
        <v>1760</v>
      </c>
      <c r="AC898" s="66">
        <f>IF(ISNA(VLOOKUP($A898,Sheet1!$B$3:$AH$1266,Sheet1!M$1+(Sheet1!$A$1-1)*10,FALSE))=TRUE,"---",IF(VLOOKUP($A898,Sheet1!$B$3:$AH$1266,Sheet1!M$1+(Sheet1!$A$1-1)*10,FALSE)="---","---", (ROUND(VLOOKUP($A898,Sheet1!$B$3:$AH$1266,Sheet1!M$1+(Sheet1!$A$1-1)*10,FALSE),IF(VLOOKUP($A898,Sheet1!$B$3:$AH$1266,Sheet1!M$1+(Sheet1!$A$1-1)*10,FALSE)&gt;99999,-3,IF(VLOOKUP($A898,Sheet1!$B$3:$AH$1266,Sheet1!M$1+(Sheet1!$A$1-1)*10,FALSE)&gt;9999,-2,IF(VLOOKUP($A898,Sheet1!$B$3:$AH$1266,Sheet1!M$1+(Sheet1!$A$1-1)*10,FALSE)&gt;999,-1,0)))))))</f>
        <v>2020</v>
      </c>
      <c r="AD898" s="66">
        <f>IF(ISNA(VLOOKUP($A898,Sheet1!$B$3:$AH$1266,Sheet1!N$1+(Sheet1!$A$1-1)*10,FALSE))=TRUE,"---",IF(VLOOKUP($A898,Sheet1!$B$3:$AH$1266,Sheet1!N$1+(Sheet1!$A$1-1)*10,FALSE)="---","---", (ROUND(VLOOKUP($A898,Sheet1!$B$3:$AH$1266,Sheet1!N$1+(Sheet1!$A$1-1)*10,FALSE),IF(VLOOKUP($A898,Sheet1!$B$3:$AH$1266,Sheet1!N$1+(Sheet1!$A$1-1)*10,FALSE)&gt;99999,-3,IF(VLOOKUP($A898,Sheet1!$B$3:$AH$1266,Sheet1!N$1+(Sheet1!$A$1-1)*10,FALSE)&gt;9999,-2,IF(VLOOKUP($A898,Sheet1!$B$3:$AH$1266,Sheet1!N$1+(Sheet1!$A$1-1)*10,FALSE)&gt;999,-1,0)))))))</f>
        <v>2370</v>
      </c>
    </row>
    <row r="899" spans="1:30" ht="25.5" customHeight="1" x14ac:dyDescent="0.25">
      <c r="A899" s="125" t="s">
        <v>1374</v>
      </c>
      <c r="B899" s="126" t="s">
        <v>1375</v>
      </c>
      <c r="C899" s="125">
        <v>412957</v>
      </c>
      <c r="D899" s="125">
        <v>743314</v>
      </c>
      <c r="E899" s="70" t="s">
        <v>3047</v>
      </c>
      <c r="F899" s="139" t="s">
        <v>4405</v>
      </c>
      <c r="G899" s="127" t="s">
        <v>160</v>
      </c>
      <c r="H899" s="128">
        <v>63.9</v>
      </c>
      <c r="I899" s="112">
        <v>20320</v>
      </c>
      <c r="J899" s="140" t="s">
        <v>4405</v>
      </c>
      <c r="K899" s="127" t="s">
        <v>17</v>
      </c>
      <c r="L899" s="115">
        <v>4150</v>
      </c>
      <c r="M899" s="116">
        <v>64.900000000000006</v>
      </c>
      <c r="N899" s="127" t="s">
        <v>457</v>
      </c>
      <c r="O899" s="68">
        <f>IF(U899&lt;&gt;"---",IF(L899&lt;W899,"&gt;50",IF(AND(L899&gt;=W899,L899&lt;=X899),(W$8-(((LOG(L899)-LOG(W899))/((LOG(X899)-LOG(W899)))*(W$8-X$8)))),IF(AND(L899&gt;=X899,L899&lt;=Y899),(X$8-(((LOG(L899)-LOG(X899))/((LOG(Y899)-LOG(X899)))*(X$8-Y$8)))),IF(AND(L899&gt;=Y899,L899&lt;=Z899),(Y$8-(((LOG(L899)-LOG(Y899))/((LOG(Z899)-LOG(Y899)))*(Y$8-Z$8)))),IF(AND(L899&gt;=Z899,L899&lt;=AA899),(Z$8-(((LOG(L899)-LOG(Z899))/((LOG(AA899)-LOG(Z899)))*(Z$8-AA$8)))),IF(AND(L899&gt;=AA899,L899&lt;=AB899),(AA$8-(((LOG(L899)-LOG(AA899))/((LOG(AB899)-LOG(AA899)))*(AA$8-AB$8)))),IF(AND(L899&gt;=AB899,L899&lt;=AC899),(AB$8-(((LOG(L899)-LOG(AB899))/((LOG(AC899)-LOG(AB899)))*(AB$8-AC$8)))),IF(AND(L899&gt;=AC899,L899&lt;=AD899),(AC$8-(((LOG(L899)-LOG(AC899))/((LOG(AD899)-LOG(AC899)))*(AC$8-AD$8)))),IF(L899&gt;AD899*1.1,"&lt;0.2",0.2))))))))),"")</f>
        <v>13.625226726679985</v>
      </c>
      <c r="P899" s="68">
        <f>IF(O899&lt;&gt;"",VLOOKUP($A899,Sheet4!$A$2:$O$1309,14,FALSE)*100,"")</f>
        <v>1.203600292086604</v>
      </c>
      <c r="Q899" s="68">
        <f>IF(P899&lt;&gt;"",VLOOKUP($A899,Sheet4!$A$2:$O$1309,15,FALSE)*100,"")</f>
        <v>11.1844174791363</v>
      </c>
      <c r="R899" s="74">
        <f t="shared" si="30"/>
        <v>7</v>
      </c>
      <c r="S899" s="64" t="s">
        <v>4365</v>
      </c>
      <c r="T899" s="64" t="str">
        <f>IF(ISNA(VLOOKUP(A899,Sheet1!B$3:C$1266,2,FALSE)=TRUE),"NC",VLOOKUP(A899,Sheet1!B$3:C$1266,2,FALSE))</f>
        <v>Rural</v>
      </c>
      <c r="U899" s="65">
        <f>IF(ISNA(VLOOKUP($A899,Sheet1!$B$3:$AH$1266,Sheet1!E$1+(Sheet1!$A$1-1)*10,FALSE))=TRUE,"---",IF(VLOOKUP($A899,Sheet1!$B$3:$AH$1266,Sheet1!E$1+(Sheet1!$A$1-1)*10,FALSE)="---","---", (ROUND(VLOOKUP($A899,Sheet1!$B$3:$AH$1266,Sheet1!E$1+(Sheet1!$A$1-1)*10,FALSE),IF(VLOOKUP($A899,Sheet1!$B$3:$AH$1266,Sheet1!E$1+(Sheet1!$A$1-1)*10,FALSE)&gt;99999,-3,IF(VLOOKUP($A899,Sheet1!$B$3:$AH$1266,Sheet1!E$1+(Sheet1!$A$1-1)*10,FALSE)&gt;9999,-2,IF(VLOOKUP($A899,Sheet1!$B$3:$AH$1266,Sheet1!E$1+(Sheet1!$A$1-1)*10,FALSE)&gt;999,-1,0)))))))</f>
        <v>1450</v>
      </c>
      <c r="V899" s="65">
        <f>IF(ISNA(VLOOKUP($A899,Sheet1!$B$3:$AH$1266,Sheet1!F$1+(Sheet1!$A$1-1)*10,FALSE))=TRUE,"---",IF(VLOOKUP($A899,Sheet1!$B$3:$AH$1266,Sheet1!F$1+(Sheet1!$A$1-1)*10,FALSE)="---","---", (ROUND(VLOOKUP($A899,Sheet1!$B$3:$AH$1266,Sheet1!F$1+(Sheet1!$A$1-1)*10,FALSE),IF(VLOOKUP($A899,Sheet1!$B$3:$AH$1266,Sheet1!F$1+(Sheet1!$A$1-1)*10,FALSE)&gt;99999,-3,IF(VLOOKUP($A899,Sheet1!$B$3:$AH$1266,Sheet1!F$1+(Sheet1!$A$1-1)*10,FALSE)&gt;9999,-2,IF(VLOOKUP($A899,Sheet1!$B$3:$AH$1266,Sheet1!F$1+(Sheet1!$A$1-1)*10,FALSE)&gt;999,-1,0)))))))</f>
        <v>1790</v>
      </c>
      <c r="W899" s="65">
        <f>IF(ISNA(VLOOKUP($A899,Sheet1!$B$3:$AH$1266,Sheet1!G$1+(Sheet1!$A$1-1)*10,FALSE))=TRUE,"---",IF(VLOOKUP($A899,Sheet1!$B$3:$AH$1266,Sheet1!G$1+(Sheet1!$A$1-1)*10,FALSE)="---","---", (ROUND(VLOOKUP($A899,Sheet1!$B$3:$AH$1266,Sheet1!G$1+(Sheet1!$A$1-1)*10,FALSE),IF(VLOOKUP($A899,Sheet1!$B$3:$AH$1266,Sheet1!G$1+(Sheet1!$A$1-1)*10,FALSE)&gt;99999,-3,IF(VLOOKUP($A899,Sheet1!$B$3:$AH$1266,Sheet1!G$1+(Sheet1!$A$1-1)*10,FALSE)&gt;9999,-2,IF(VLOOKUP($A899,Sheet1!$B$3:$AH$1266,Sheet1!G$1+(Sheet1!$A$1-1)*10,FALSE)&gt;999,-1,0)))))))</f>
        <v>2230</v>
      </c>
      <c r="X899" s="65">
        <f>IF(ISNA(VLOOKUP($A899,Sheet1!$B$3:$AH$1266,Sheet1!H$1+(Sheet1!$A$1-1)*10,FALSE))=TRUE,"---",IF(VLOOKUP($A899,Sheet1!$B$3:$AH$1266,Sheet1!H$1+(Sheet1!$A$1-1)*10,FALSE)="---","---", (ROUND(VLOOKUP($A899,Sheet1!$B$3:$AH$1266,Sheet1!H$1+(Sheet1!$A$1-1)*10,FALSE),IF(VLOOKUP($A899,Sheet1!$B$3:$AH$1266,Sheet1!H$1+(Sheet1!$A$1-1)*10,FALSE)&gt;99999,-3,IF(VLOOKUP($A899,Sheet1!$B$3:$AH$1266,Sheet1!H$1+(Sheet1!$A$1-1)*10,FALSE)&gt;9999,-2,IF(VLOOKUP($A899,Sheet1!$B$3:$AH$1266,Sheet1!H$1+(Sheet1!$A$1-1)*10,FALSE)&gt;999,-1,0)))))))</f>
        <v>3530</v>
      </c>
      <c r="Y899" s="65">
        <f>IF(ISNA(VLOOKUP($A899,Sheet1!$B$3:$AH$1266,Sheet1!I$1+(Sheet1!$A$1-1)*10,FALSE))=TRUE,"---",IF(VLOOKUP($A899,Sheet1!$B$3:$AH$1266,Sheet1!I$1+(Sheet1!$A$1-1)*10,FALSE)="---","---", (ROUND(VLOOKUP($A899,Sheet1!$B$3:$AH$1266,Sheet1!I$1+(Sheet1!$A$1-1)*10,FALSE),IF(VLOOKUP($A899,Sheet1!$B$3:$AH$1266,Sheet1!I$1+(Sheet1!$A$1-1)*10,FALSE)&gt;99999,-3,IF(VLOOKUP($A899,Sheet1!$B$3:$AH$1266,Sheet1!I$1+(Sheet1!$A$1-1)*10,FALSE)&gt;9999,-2,IF(VLOOKUP($A899,Sheet1!$B$3:$AH$1266,Sheet1!I$1+(Sheet1!$A$1-1)*10,FALSE)&gt;999,-1,0)))))))</f>
        <v>4550</v>
      </c>
      <c r="Z899" s="65">
        <f>IF(ISNA(VLOOKUP($A899,Sheet1!$B$3:$AH$1266,Sheet1!J$1+(Sheet1!$A$1-1)*10,FALSE))=TRUE,"---",IF(VLOOKUP($A899,Sheet1!$B$3:$AH$1266,Sheet1!J$1+(Sheet1!$A$1-1)*10,FALSE)="---","---", (ROUND(VLOOKUP($A899,Sheet1!$B$3:$AH$1266,Sheet1!J$1+(Sheet1!$A$1-1)*10,FALSE),IF(VLOOKUP($A899,Sheet1!$B$3:$AH$1266,Sheet1!J$1+(Sheet1!$A$1-1)*10,FALSE)&gt;99999,-3,IF(VLOOKUP($A899,Sheet1!$B$3:$AH$1266,Sheet1!J$1+(Sheet1!$A$1-1)*10,FALSE)&gt;9999,-2,IF(VLOOKUP($A899,Sheet1!$B$3:$AH$1266,Sheet1!J$1+(Sheet1!$A$1-1)*10,FALSE)&gt;999,-1,0)))))))</f>
        <v>5900</v>
      </c>
      <c r="AA899" s="65">
        <f>IF(ISNA(VLOOKUP($A899,Sheet1!$B$3:$AH$1266,Sheet1!K$1+(Sheet1!$A$1-1)*10,FALSE))=TRUE,"---",IF(VLOOKUP($A899,Sheet1!$B$3:$AH$1266,Sheet1!K$1+(Sheet1!$A$1-1)*10,FALSE)="---","---", (ROUND(VLOOKUP($A899,Sheet1!$B$3:$AH$1266,Sheet1!K$1+(Sheet1!$A$1-1)*10,FALSE),IF(VLOOKUP($A899,Sheet1!$B$3:$AH$1266,Sheet1!K$1+(Sheet1!$A$1-1)*10,FALSE)&gt;99999,-3,IF(VLOOKUP($A899,Sheet1!$B$3:$AH$1266,Sheet1!K$1+(Sheet1!$A$1-1)*10,FALSE)&gt;9999,-2,IF(VLOOKUP($A899,Sheet1!$B$3:$AH$1266,Sheet1!K$1+(Sheet1!$A$1-1)*10,FALSE)&gt;999,-1,0)))))))</f>
        <v>7020</v>
      </c>
      <c r="AB899" s="65">
        <f>IF(ISNA(VLOOKUP($A899,Sheet1!$B$3:$AH$1266,Sheet1!L$1+(Sheet1!$A$1-1)*10,FALSE))=TRUE,"---",IF(VLOOKUP($A899,Sheet1!$B$3:$AH$1266,Sheet1!L$1+(Sheet1!$A$1-1)*10,FALSE)="---","---", (ROUND(VLOOKUP($A899,Sheet1!$B$3:$AH$1266,Sheet1!L$1+(Sheet1!$A$1-1)*10,FALSE),IF(VLOOKUP($A899,Sheet1!$B$3:$AH$1266,Sheet1!L$1+(Sheet1!$A$1-1)*10,FALSE)&gt;99999,-3,IF(VLOOKUP($A899,Sheet1!$B$3:$AH$1266,Sheet1!L$1+(Sheet1!$A$1-1)*10,FALSE)&gt;9999,-2,IF(VLOOKUP($A899,Sheet1!$B$3:$AH$1266,Sheet1!L$1+(Sheet1!$A$1-1)*10,FALSE)&gt;999,-1,0)))))))</f>
        <v>8150</v>
      </c>
      <c r="AC899" s="65">
        <f>IF(ISNA(VLOOKUP($A899,Sheet1!$B$3:$AH$1266,Sheet1!M$1+(Sheet1!$A$1-1)*10,FALSE))=TRUE,"---",IF(VLOOKUP($A899,Sheet1!$B$3:$AH$1266,Sheet1!M$1+(Sheet1!$A$1-1)*10,FALSE)="---","---", (ROUND(VLOOKUP($A899,Sheet1!$B$3:$AH$1266,Sheet1!M$1+(Sheet1!$A$1-1)*10,FALSE),IF(VLOOKUP($A899,Sheet1!$B$3:$AH$1266,Sheet1!M$1+(Sheet1!$A$1-1)*10,FALSE)&gt;99999,-3,IF(VLOOKUP($A899,Sheet1!$B$3:$AH$1266,Sheet1!M$1+(Sheet1!$A$1-1)*10,FALSE)&gt;9999,-2,IF(VLOOKUP($A899,Sheet1!$B$3:$AH$1266,Sheet1!M$1+(Sheet1!$A$1-1)*10,FALSE)&gt;999,-1,0)))))))</f>
        <v>9350</v>
      </c>
      <c r="AD899" s="65">
        <f>IF(ISNA(VLOOKUP($A899,Sheet1!$B$3:$AH$1266,Sheet1!N$1+(Sheet1!$A$1-1)*10,FALSE))=TRUE,"---",IF(VLOOKUP($A899,Sheet1!$B$3:$AH$1266,Sheet1!N$1+(Sheet1!$A$1-1)*10,FALSE)="---","---", (ROUND(VLOOKUP($A899,Sheet1!$B$3:$AH$1266,Sheet1!N$1+(Sheet1!$A$1-1)*10,FALSE),IF(VLOOKUP($A899,Sheet1!$B$3:$AH$1266,Sheet1!N$1+(Sheet1!$A$1-1)*10,FALSE)&gt;99999,-3,IF(VLOOKUP($A899,Sheet1!$B$3:$AH$1266,Sheet1!N$1+(Sheet1!$A$1-1)*10,FALSE)&gt;9999,-2,IF(VLOOKUP($A899,Sheet1!$B$3:$AH$1266,Sheet1!N$1+(Sheet1!$A$1-1)*10,FALSE)&gt;999,-1,0)))))))</f>
        <v>10900</v>
      </c>
    </row>
    <row r="900" spans="1:30" ht="25.5" customHeight="1" x14ac:dyDescent="0.25">
      <c r="A900" s="304" t="s">
        <v>1376</v>
      </c>
      <c r="B900" s="393" t="s">
        <v>1377</v>
      </c>
      <c r="C900" s="304">
        <v>412628</v>
      </c>
      <c r="D900" s="304">
        <v>743607</v>
      </c>
      <c r="E900" s="305" t="s">
        <v>3047</v>
      </c>
      <c r="F900" s="345" t="s">
        <v>4674</v>
      </c>
      <c r="G900" s="351" t="s">
        <v>31</v>
      </c>
      <c r="H900" s="348">
        <v>307</v>
      </c>
      <c r="I900" s="119">
        <v>20320</v>
      </c>
      <c r="J900" s="120">
        <v>12.49</v>
      </c>
      <c r="K900" s="121" t="s">
        <v>4405</v>
      </c>
      <c r="L900" s="122">
        <v>33000</v>
      </c>
      <c r="M900" s="123">
        <v>107</v>
      </c>
      <c r="N900" s="118" t="s">
        <v>1363</v>
      </c>
      <c r="O900" s="71">
        <f>IF(U900&lt;&gt;"---",IF(L900&lt;W900,"&gt;50",IF(AND(L900&gt;=W900,L900&lt;=X900),(W$8-(((LOG(L900)-LOG(W900))/((LOG(X900)-LOG(W900)))*(W$8-X$8)))),IF(AND(L900&gt;=X900,L900&lt;=Y900),(X$8-(((LOG(L900)-LOG(X900))/((LOG(Y900)-LOG(X900)))*(X$8-Y$8)))),IF(AND(L900&gt;=Y900,L900&lt;=Z900),(Y$8-(((LOG(L900)-LOG(Y900))/((LOG(Z900)-LOG(Y900)))*(Y$8-Z$8)))),IF(AND(L900&gt;=Z900,L900&lt;=AA900),(Z$8-(((LOG(L900)-LOG(Z900))/((LOG(AA900)-LOG(Z900)))*(Z$8-AA$8)))),IF(AND(L900&gt;=AA900,L900&lt;=AB900),(AA$8-(((LOG(L900)-LOG(AA900))/((LOG(AB900)-LOG(AA900)))*(AA$8-AB$8)))),IF(AND(L900&gt;=AB900,L900&lt;=AC900),(AB$8-(((LOG(L900)-LOG(AB900))/((LOG(AC900)-LOG(AB900)))*(AB$8-AC$8)))),IF(AND(L900&gt;=AC900,L900&lt;=AD900),(AC$8-(((LOG(L900)-LOG(AC900))/((LOG(AD900)-LOG(AC900)))*(AC$8-AD$8)))),IF(L900&gt;AD900*1.1,"&lt;0.2",0.2))))))))),"")</f>
        <v>1.2740546734206406</v>
      </c>
      <c r="P900" s="71">
        <f>IF(O900&lt;&gt;"",VLOOKUP($A900,Sheet4!$A$2:$O$1309,14,FALSE)*100,"")</f>
        <v>0.31454158304289326</v>
      </c>
      <c r="Q900" s="71">
        <f>IF(P900&lt;&gt;"",VLOOKUP($A900,Sheet4!$A$2:$O$1309,15,FALSE)*100,"")</f>
        <v>3.0386709265264211</v>
      </c>
      <c r="R900" s="73">
        <f t="shared" si="30"/>
        <v>80</v>
      </c>
      <c r="S900" s="357" t="s">
        <v>4365</v>
      </c>
      <c r="T900" s="357" t="str">
        <f>IF(ISNA(VLOOKUP(A900,Sheet1!B$3:C$1266,2,FALSE)=TRUE),"NC",VLOOKUP(A900,Sheet1!B$3:C$1266,2,FALSE))</f>
        <v>Regulated</v>
      </c>
      <c r="U900" s="385">
        <f>IF(ISNA(VLOOKUP($A900,Sheet1!$B$3:$AH$1266,Sheet1!E$1+(Sheet1!$A$1-1)*10,FALSE))=TRUE,"---",IF(VLOOKUP($A900,Sheet1!$B$3:$AH$1266,Sheet1!E$1+(Sheet1!$A$1-1)*10,FALSE)="---","---", (ROUND(VLOOKUP($A900,Sheet1!$B$3:$AH$1266,Sheet1!E$1+(Sheet1!$A$1-1)*10,FALSE),IF(VLOOKUP($A900,Sheet1!$B$3:$AH$1266,Sheet1!E$1+(Sheet1!$A$1-1)*10,FALSE)&gt;99999,-3,IF(VLOOKUP($A900,Sheet1!$B$3:$AH$1266,Sheet1!E$1+(Sheet1!$A$1-1)*10,FALSE)&gt;9999,-2,IF(VLOOKUP($A900,Sheet1!$B$3:$AH$1266,Sheet1!E$1+(Sheet1!$A$1-1)*10,FALSE)&gt;999,-1,0)))))))</f>
        <v>3230</v>
      </c>
      <c r="V900" s="385">
        <f>IF(ISNA(VLOOKUP($A900,Sheet1!$B$3:$AH$1266,Sheet1!F$1+(Sheet1!$A$1-1)*10,FALSE))=TRUE,"---",IF(VLOOKUP($A900,Sheet1!$B$3:$AH$1266,Sheet1!F$1+(Sheet1!$A$1-1)*10,FALSE)="---","---", (ROUND(VLOOKUP($A900,Sheet1!$B$3:$AH$1266,Sheet1!F$1+(Sheet1!$A$1-1)*10,FALSE),IF(VLOOKUP($A900,Sheet1!$B$3:$AH$1266,Sheet1!F$1+(Sheet1!$A$1-1)*10,FALSE)&gt;99999,-3,IF(VLOOKUP($A900,Sheet1!$B$3:$AH$1266,Sheet1!F$1+(Sheet1!$A$1-1)*10,FALSE)&gt;9999,-2,IF(VLOOKUP($A900,Sheet1!$B$3:$AH$1266,Sheet1!F$1+(Sheet1!$A$1-1)*10,FALSE)&gt;999,-1,0)))))))</f>
        <v>4120</v>
      </c>
      <c r="W900" s="385">
        <f>IF(ISNA(VLOOKUP($A900,Sheet1!$B$3:$AH$1266,Sheet1!G$1+(Sheet1!$A$1-1)*10,FALSE))=TRUE,"---",IF(VLOOKUP($A900,Sheet1!$B$3:$AH$1266,Sheet1!G$1+(Sheet1!$A$1-1)*10,FALSE)="---","---", (ROUND(VLOOKUP($A900,Sheet1!$B$3:$AH$1266,Sheet1!G$1+(Sheet1!$A$1-1)*10,FALSE),IF(VLOOKUP($A900,Sheet1!$B$3:$AH$1266,Sheet1!G$1+(Sheet1!$A$1-1)*10,FALSE)&gt;99999,-3,IF(VLOOKUP($A900,Sheet1!$B$3:$AH$1266,Sheet1!G$1+(Sheet1!$A$1-1)*10,FALSE)&gt;9999,-2,IF(VLOOKUP($A900,Sheet1!$B$3:$AH$1266,Sheet1!G$1+(Sheet1!$A$1-1)*10,FALSE)&gt;999,-1,0)))))))</f>
        <v>5420</v>
      </c>
      <c r="X900" s="385">
        <f>IF(ISNA(VLOOKUP($A900,Sheet1!$B$3:$AH$1266,Sheet1!H$1+(Sheet1!$A$1-1)*10,FALSE))=TRUE,"---",IF(VLOOKUP($A900,Sheet1!$B$3:$AH$1266,Sheet1!H$1+(Sheet1!$A$1-1)*10,FALSE)="---","---", (ROUND(VLOOKUP($A900,Sheet1!$B$3:$AH$1266,Sheet1!H$1+(Sheet1!$A$1-1)*10,FALSE),IF(VLOOKUP($A900,Sheet1!$B$3:$AH$1266,Sheet1!H$1+(Sheet1!$A$1-1)*10,FALSE)&gt;99999,-3,IF(VLOOKUP($A900,Sheet1!$B$3:$AH$1266,Sheet1!H$1+(Sheet1!$A$1-1)*10,FALSE)&gt;9999,-2,IF(VLOOKUP($A900,Sheet1!$B$3:$AH$1266,Sheet1!H$1+(Sheet1!$A$1-1)*10,FALSE)&gt;999,-1,0)))))))</f>
        <v>9880</v>
      </c>
      <c r="Y900" s="385">
        <f>IF(ISNA(VLOOKUP($A900,Sheet1!$B$3:$AH$1266,Sheet1!I$1+(Sheet1!$A$1-1)*10,FALSE))=TRUE,"---",IF(VLOOKUP($A900,Sheet1!$B$3:$AH$1266,Sheet1!I$1+(Sheet1!$A$1-1)*10,FALSE)="---","---", (ROUND(VLOOKUP($A900,Sheet1!$B$3:$AH$1266,Sheet1!I$1+(Sheet1!$A$1-1)*10,FALSE),IF(VLOOKUP($A900,Sheet1!$B$3:$AH$1266,Sheet1!I$1+(Sheet1!$A$1-1)*10,FALSE)&gt;99999,-3,IF(VLOOKUP($A900,Sheet1!$B$3:$AH$1266,Sheet1!I$1+(Sheet1!$A$1-1)*10,FALSE)&gt;9999,-2,IF(VLOOKUP($A900,Sheet1!$B$3:$AH$1266,Sheet1!I$1+(Sheet1!$A$1-1)*10,FALSE)&gt;999,-1,0)))))))</f>
        <v>14000</v>
      </c>
      <c r="Z900" s="385">
        <f>IF(ISNA(VLOOKUP($A900,Sheet1!$B$3:$AH$1266,Sheet1!J$1+(Sheet1!$A$1-1)*10,FALSE))=TRUE,"---",IF(VLOOKUP($A900,Sheet1!$B$3:$AH$1266,Sheet1!J$1+(Sheet1!$A$1-1)*10,FALSE)="---","---", (ROUND(VLOOKUP($A900,Sheet1!$B$3:$AH$1266,Sheet1!J$1+(Sheet1!$A$1-1)*10,FALSE),IF(VLOOKUP($A900,Sheet1!$B$3:$AH$1266,Sheet1!J$1+(Sheet1!$A$1-1)*10,FALSE)&gt;99999,-3,IF(VLOOKUP($A900,Sheet1!$B$3:$AH$1266,Sheet1!J$1+(Sheet1!$A$1-1)*10,FALSE)&gt;9999,-2,IF(VLOOKUP($A900,Sheet1!$B$3:$AH$1266,Sheet1!J$1+(Sheet1!$A$1-1)*10,FALSE)&gt;999,-1,0)))))))</f>
        <v>20900</v>
      </c>
      <c r="AA900" s="385">
        <f>IF(ISNA(VLOOKUP($A900,Sheet1!$B$3:$AH$1266,Sheet1!K$1+(Sheet1!$A$1-1)*10,FALSE))=TRUE,"---",IF(VLOOKUP($A900,Sheet1!$B$3:$AH$1266,Sheet1!K$1+(Sheet1!$A$1-1)*10,FALSE)="---","---", (ROUND(VLOOKUP($A900,Sheet1!$B$3:$AH$1266,Sheet1!K$1+(Sheet1!$A$1-1)*10,FALSE),IF(VLOOKUP($A900,Sheet1!$B$3:$AH$1266,Sheet1!K$1+(Sheet1!$A$1-1)*10,FALSE)&gt;99999,-3,IF(VLOOKUP($A900,Sheet1!$B$3:$AH$1266,Sheet1!K$1+(Sheet1!$A$1-1)*10,FALSE)&gt;9999,-2,IF(VLOOKUP($A900,Sheet1!$B$3:$AH$1266,Sheet1!K$1+(Sheet1!$A$1-1)*10,FALSE)&gt;999,-1,0)))))))</f>
        <v>27400</v>
      </c>
      <c r="AB900" s="385">
        <f>IF(ISNA(VLOOKUP($A900,Sheet1!$B$3:$AH$1266,Sheet1!L$1+(Sheet1!$A$1-1)*10,FALSE))=TRUE,"---",IF(VLOOKUP($A900,Sheet1!$B$3:$AH$1266,Sheet1!L$1+(Sheet1!$A$1-1)*10,FALSE)="---","---", (ROUND(VLOOKUP($A900,Sheet1!$B$3:$AH$1266,Sheet1!L$1+(Sheet1!$A$1-1)*10,FALSE),IF(VLOOKUP($A900,Sheet1!$B$3:$AH$1266,Sheet1!L$1+(Sheet1!$A$1-1)*10,FALSE)&gt;99999,-3,IF(VLOOKUP($A900,Sheet1!$B$3:$AH$1266,Sheet1!L$1+(Sheet1!$A$1-1)*10,FALSE)&gt;9999,-2,IF(VLOOKUP($A900,Sheet1!$B$3:$AH$1266,Sheet1!L$1+(Sheet1!$A$1-1)*10,FALSE)&gt;999,-1,0)))))))</f>
        <v>35400</v>
      </c>
      <c r="AC900" s="385">
        <f>IF(ISNA(VLOOKUP($A900,Sheet1!$B$3:$AH$1266,Sheet1!M$1+(Sheet1!$A$1-1)*10,FALSE))=TRUE,"---",IF(VLOOKUP($A900,Sheet1!$B$3:$AH$1266,Sheet1!M$1+(Sheet1!$A$1-1)*10,FALSE)="---","---", (ROUND(VLOOKUP($A900,Sheet1!$B$3:$AH$1266,Sheet1!M$1+(Sheet1!$A$1-1)*10,FALSE),IF(VLOOKUP($A900,Sheet1!$B$3:$AH$1266,Sheet1!M$1+(Sheet1!$A$1-1)*10,FALSE)&gt;99999,-3,IF(VLOOKUP($A900,Sheet1!$B$3:$AH$1266,Sheet1!M$1+(Sheet1!$A$1-1)*10,FALSE)&gt;9999,-2,IF(VLOOKUP($A900,Sheet1!$B$3:$AH$1266,Sheet1!M$1+(Sheet1!$A$1-1)*10,FALSE)&gt;999,-1,0)))))))</f>
        <v>45100</v>
      </c>
      <c r="AD900" s="385">
        <f>IF(ISNA(VLOOKUP($A900,Sheet1!$B$3:$AH$1266,Sheet1!N$1+(Sheet1!$A$1-1)*10,FALSE))=TRUE,"---",IF(VLOOKUP($A900,Sheet1!$B$3:$AH$1266,Sheet1!N$1+(Sheet1!$A$1-1)*10,FALSE)="---","---", (ROUND(VLOOKUP($A900,Sheet1!$B$3:$AH$1266,Sheet1!N$1+(Sheet1!$A$1-1)*10,FALSE),IF(VLOOKUP($A900,Sheet1!$B$3:$AH$1266,Sheet1!N$1+(Sheet1!$A$1-1)*10,FALSE)&gt;99999,-3,IF(VLOOKUP($A900,Sheet1!$B$3:$AH$1266,Sheet1!N$1+(Sheet1!$A$1-1)*10,FALSE)&gt;9999,-2,IF(VLOOKUP($A900,Sheet1!$B$3:$AH$1266,Sheet1!N$1+(Sheet1!$A$1-1)*10,FALSE)&gt;999,-1,0)))))))</f>
        <v>61100</v>
      </c>
    </row>
    <row r="901" spans="1:30" ht="25.5" customHeight="1" x14ac:dyDescent="0.25">
      <c r="A901" s="304"/>
      <c r="B901" s="346"/>
      <c r="C901" s="304"/>
      <c r="D901" s="304"/>
      <c r="E901" s="305" t="e">
        <v>#N/A</v>
      </c>
      <c r="F901" s="346"/>
      <c r="G901" s="352"/>
      <c r="H901" s="348"/>
      <c r="I901" s="119">
        <v>18593</v>
      </c>
      <c r="J901" s="120">
        <v>11.79</v>
      </c>
      <c r="K901" s="118" t="s">
        <v>20</v>
      </c>
      <c r="L901" s="122">
        <v>24500</v>
      </c>
      <c r="M901" s="123">
        <v>79.8</v>
      </c>
      <c r="N901" s="118" t="s">
        <v>828</v>
      </c>
      <c r="O901" s="71" t="s">
        <v>4405</v>
      </c>
      <c r="P901" s="71" t="s">
        <v>4405</v>
      </c>
      <c r="Q901" s="71" t="s">
        <v>4405</v>
      </c>
      <c r="R901" s="73" t="s">
        <v>4405</v>
      </c>
      <c r="S901" s="357" t="e">
        <v>#N/A</v>
      </c>
      <c r="T901" s="357" t="str">
        <f>IF(ISNA(VLOOKUP(A901,Sheet1!B$3:C$1266,2,FALSE)=TRUE),"ND",VLOOKUP(A901,Sheet1!B$3:C$1266,2,FALSE))</f>
        <v>ND</v>
      </c>
      <c r="U901" s="385" t="str">
        <f>IF(ISNA(VLOOKUP($A901,Sheet1!$B$3:$AH$1266,Sheet1!E$1+(Sheet1!$A$1-1)*10,FALSE))=TRUE,"---",IF(VLOOKUP($A901,Sheet1!$B$3:$AH$1266,Sheet1!E$1+(Sheet1!$A$1-1)*10,FALSE)="---","---", (ROUND(VLOOKUP($A901,Sheet1!$B$3:$AH$1266,Sheet1!E$1+(Sheet1!$A$1-1)*10,FALSE),IF(VLOOKUP($A901,Sheet1!$B$3:$AH$1266,Sheet1!E$1+(Sheet1!$A$1-1)*10,FALSE)&gt;99999,-3,IF(VLOOKUP($A901,Sheet1!$B$3:$AH$1266,Sheet1!E$1+(Sheet1!$A$1-1)*10,FALSE)&gt;9999,-2,IF(VLOOKUP($A901,Sheet1!$B$3:$AH$1266,Sheet1!E$1+(Sheet1!$A$1-1)*10,FALSE)&gt;999,-1,0)))))))</f>
        <v>---</v>
      </c>
      <c r="V901" s="385" t="str">
        <f>IF(ISNA(VLOOKUP($A901,Sheet1!$B$3:$AH$1266,Sheet1!F$1+(Sheet1!$A$1-1)*10,FALSE))=TRUE,"---",IF(VLOOKUP($A901,Sheet1!$B$3:$AH$1266,Sheet1!F$1+(Sheet1!$A$1-1)*10,FALSE)="---","---", (ROUND(VLOOKUP($A901,Sheet1!$B$3:$AH$1266,Sheet1!F$1+(Sheet1!$A$1-1)*10,FALSE),IF(VLOOKUP($A901,Sheet1!$B$3:$AH$1266,Sheet1!F$1+(Sheet1!$A$1-1)*10,FALSE)&gt;99999,-3,IF(VLOOKUP($A901,Sheet1!$B$3:$AH$1266,Sheet1!F$1+(Sheet1!$A$1-1)*10,FALSE)&gt;9999,-2,IF(VLOOKUP($A901,Sheet1!$B$3:$AH$1266,Sheet1!F$1+(Sheet1!$A$1-1)*10,FALSE)&gt;999,-1,0)))))))</f>
        <v>---</v>
      </c>
      <c r="W901" s="385" t="str">
        <f>IF(ISNA(VLOOKUP($A901,Sheet1!$B$3:$AH$1266,Sheet1!G$1+(Sheet1!$A$1-1)*10,FALSE))=TRUE,"---",IF(VLOOKUP($A901,Sheet1!$B$3:$AH$1266,Sheet1!G$1+(Sheet1!$A$1-1)*10,FALSE)="---","---", (ROUND(VLOOKUP($A901,Sheet1!$B$3:$AH$1266,Sheet1!G$1+(Sheet1!$A$1-1)*10,FALSE),IF(VLOOKUP($A901,Sheet1!$B$3:$AH$1266,Sheet1!G$1+(Sheet1!$A$1-1)*10,FALSE)&gt;99999,-3,IF(VLOOKUP($A901,Sheet1!$B$3:$AH$1266,Sheet1!G$1+(Sheet1!$A$1-1)*10,FALSE)&gt;9999,-2,IF(VLOOKUP($A901,Sheet1!$B$3:$AH$1266,Sheet1!G$1+(Sheet1!$A$1-1)*10,FALSE)&gt;999,-1,0)))))))</f>
        <v>---</v>
      </c>
      <c r="X901" s="385" t="str">
        <f>IF(ISNA(VLOOKUP($A901,Sheet1!$B$3:$AH$1266,Sheet1!H$1+(Sheet1!$A$1-1)*10,FALSE))=TRUE,"---",IF(VLOOKUP($A901,Sheet1!$B$3:$AH$1266,Sheet1!H$1+(Sheet1!$A$1-1)*10,FALSE)="---","---", (ROUND(VLOOKUP($A901,Sheet1!$B$3:$AH$1266,Sheet1!H$1+(Sheet1!$A$1-1)*10,FALSE),IF(VLOOKUP($A901,Sheet1!$B$3:$AH$1266,Sheet1!H$1+(Sheet1!$A$1-1)*10,FALSE)&gt;99999,-3,IF(VLOOKUP($A901,Sheet1!$B$3:$AH$1266,Sheet1!H$1+(Sheet1!$A$1-1)*10,FALSE)&gt;9999,-2,IF(VLOOKUP($A901,Sheet1!$B$3:$AH$1266,Sheet1!H$1+(Sheet1!$A$1-1)*10,FALSE)&gt;999,-1,0)))))))</f>
        <v>---</v>
      </c>
      <c r="Y901" s="385" t="str">
        <f>IF(ISNA(VLOOKUP($A901,Sheet1!$B$3:$AH$1266,Sheet1!I$1+(Sheet1!$A$1-1)*10,FALSE))=TRUE,"---",IF(VLOOKUP($A901,Sheet1!$B$3:$AH$1266,Sheet1!I$1+(Sheet1!$A$1-1)*10,FALSE)="---","---", (ROUND(VLOOKUP($A901,Sheet1!$B$3:$AH$1266,Sheet1!I$1+(Sheet1!$A$1-1)*10,FALSE),IF(VLOOKUP($A901,Sheet1!$B$3:$AH$1266,Sheet1!I$1+(Sheet1!$A$1-1)*10,FALSE)&gt;99999,-3,IF(VLOOKUP($A901,Sheet1!$B$3:$AH$1266,Sheet1!I$1+(Sheet1!$A$1-1)*10,FALSE)&gt;9999,-2,IF(VLOOKUP($A901,Sheet1!$B$3:$AH$1266,Sheet1!I$1+(Sheet1!$A$1-1)*10,FALSE)&gt;999,-1,0)))))))</f>
        <v>---</v>
      </c>
      <c r="Z901" s="385" t="str">
        <f>IF(ISNA(VLOOKUP($A901,Sheet1!$B$3:$AH$1266,Sheet1!J$1+(Sheet1!$A$1-1)*10,FALSE))=TRUE,"---",IF(VLOOKUP($A901,Sheet1!$B$3:$AH$1266,Sheet1!J$1+(Sheet1!$A$1-1)*10,FALSE)="---","---", (ROUND(VLOOKUP($A901,Sheet1!$B$3:$AH$1266,Sheet1!J$1+(Sheet1!$A$1-1)*10,FALSE),IF(VLOOKUP($A901,Sheet1!$B$3:$AH$1266,Sheet1!J$1+(Sheet1!$A$1-1)*10,FALSE)&gt;99999,-3,IF(VLOOKUP($A901,Sheet1!$B$3:$AH$1266,Sheet1!J$1+(Sheet1!$A$1-1)*10,FALSE)&gt;9999,-2,IF(VLOOKUP($A901,Sheet1!$B$3:$AH$1266,Sheet1!J$1+(Sheet1!$A$1-1)*10,FALSE)&gt;999,-1,0)))))))</f>
        <v>---</v>
      </c>
      <c r="AA901" s="385" t="str">
        <f>IF(ISNA(VLOOKUP($A901,Sheet1!$B$3:$AH$1266,Sheet1!K$1+(Sheet1!$A$1-1)*10,FALSE))=TRUE,"---",IF(VLOOKUP($A901,Sheet1!$B$3:$AH$1266,Sheet1!K$1+(Sheet1!$A$1-1)*10,FALSE)="---","---", (ROUND(VLOOKUP($A901,Sheet1!$B$3:$AH$1266,Sheet1!K$1+(Sheet1!$A$1-1)*10,FALSE),IF(VLOOKUP($A901,Sheet1!$B$3:$AH$1266,Sheet1!K$1+(Sheet1!$A$1-1)*10,FALSE)&gt;99999,-3,IF(VLOOKUP($A901,Sheet1!$B$3:$AH$1266,Sheet1!K$1+(Sheet1!$A$1-1)*10,FALSE)&gt;9999,-2,IF(VLOOKUP($A901,Sheet1!$B$3:$AH$1266,Sheet1!K$1+(Sheet1!$A$1-1)*10,FALSE)&gt;999,-1,0)))))))</f>
        <v>---</v>
      </c>
      <c r="AB901" s="385" t="str">
        <f>IF(ISNA(VLOOKUP($A901,Sheet1!$B$3:$AH$1266,Sheet1!L$1+(Sheet1!$A$1-1)*10,FALSE))=TRUE,"---",IF(VLOOKUP($A901,Sheet1!$B$3:$AH$1266,Sheet1!L$1+(Sheet1!$A$1-1)*10,FALSE)="---","---", (ROUND(VLOOKUP($A901,Sheet1!$B$3:$AH$1266,Sheet1!L$1+(Sheet1!$A$1-1)*10,FALSE),IF(VLOOKUP($A901,Sheet1!$B$3:$AH$1266,Sheet1!L$1+(Sheet1!$A$1-1)*10,FALSE)&gt;99999,-3,IF(VLOOKUP($A901,Sheet1!$B$3:$AH$1266,Sheet1!L$1+(Sheet1!$A$1-1)*10,FALSE)&gt;9999,-2,IF(VLOOKUP($A901,Sheet1!$B$3:$AH$1266,Sheet1!L$1+(Sheet1!$A$1-1)*10,FALSE)&gt;999,-1,0)))))))</f>
        <v>---</v>
      </c>
      <c r="AC901" s="385" t="str">
        <f>IF(ISNA(VLOOKUP($A901,Sheet1!$B$3:$AH$1266,Sheet1!M$1+(Sheet1!$A$1-1)*10,FALSE))=TRUE,"---",IF(VLOOKUP($A901,Sheet1!$B$3:$AH$1266,Sheet1!M$1+(Sheet1!$A$1-1)*10,FALSE)="---","---", (ROUND(VLOOKUP($A901,Sheet1!$B$3:$AH$1266,Sheet1!M$1+(Sheet1!$A$1-1)*10,FALSE),IF(VLOOKUP($A901,Sheet1!$B$3:$AH$1266,Sheet1!M$1+(Sheet1!$A$1-1)*10,FALSE)&gt;99999,-3,IF(VLOOKUP($A901,Sheet1!$B$3:$AH$1266,Sheet1!M$1+(Sheet1!$A$1-1)*10,FALSE)&gt;9999,-2,IF(VLOOKUP($A901,Sheet1!$B$3:$AH$1266,Sheet1!M$1+(Sheet1!$A$1-1)*10,FALSE)&gt;999,-1,0)))))))</f>
        <v>---</v>
      </c>
      <c r="AD901" s="385" t="str">
        <f>IF(ISNA(VLOOKUP($A901,Sheet1!$B$3:$AH$1266,Sheet1!N$1+(Sheet1!$A$1-1)*10,FALSE))=TRUE,"---",IF(VLOOKUP($A901,Sheet1!$B$3:$AH$1266,Sheet1!N$1+(Sheet1!$A$1-1)*10,FALSE)="---","---", (ROUND(VLOOKUP($A901,Sheet1!$B$3:$AH$1266,Sheet1!N$1+(Sheet1!$A$1-1)*10,FALSE),IF(VLOOKUP($A901,Sheet1!$B$3:$AH$1266,Sheet1!N$1+(Sheet1!$A$1-1)*10,FALSE)&gt;99999,-3,IF(VLOOKUP($A901,Sheet1!$B$3:$AH$1266,Sheet1!N$1+(Sheet1!$A$1-1)*10,FALSE)&gt;9999,-2,IF(VLOOKUP($A901,Sheet1!$B$3:$AH$1266,Sheet1!N$1+(Sheet1!$A$1-1)*10,FALSE)&gt;999,-1,0)))))))</f>
        <v>---</v>
      </c>
    </row>
    <row r="902" spans="1:30" ht="25.5" customHeight="1" x14ac:dyDescent="0.25">
      <c r="A902" s="125" t="s">
        <v>1378</v>
      </c>
      <c r="B902" s="126" t="s">
        <v>1379</v>
      </c>
      <c r="C902" s="125">
        <v>412134</v>
      </c>
      <c r="D902" s="125">
        <v>744108</v>
      </c>
      <c r="E902" s="70" t="s">
        <v>3047</v>
      </c>
      <c r="F902" s="139" t="s">
        <v>4405</v>
      </c>
      <c r="G902" s="127" t="s">
        <v>160</v>
      </c>
      <c r="H902" s="158">
        <v>13</v>
      </c>
      <c r="I902" s="112">
        <v>21728</v>
      </c>
      <c r="J902" s="140" t="s">
        <v>4405</v>
      </c>
      <c r="K902" s="127" t="s">
        <v>17</v>
      </c>
      <c r="L902" s="115">
        <v>586</v>
      </c>
      <c r="M902" s="116">
        <v>45.1</v>
      </c>
      <c r="N902" s="127" t="s">
        <v>145</v>
      </c>
      <c r="O902" s="68">
        <f>IF(U902&lt;&gt;"---",IF(L902&lt;W902,"&gt;50",IF(AND(L902&gt;=W902,L902&lt;=X902),(W$8-(((LOG(L902)-LOG(W902))/((LOG(X902)-LOG(W902)))*(W$8-X$8)))),IF(AND(L902&gt;=X902,L902&lt;=Y902),(X$8-(((LOG(L902)-LOG(X902))/((LOG(Y902)-LOG(X902)))*(X$8-Y$8)))),IF(AND(L902&gt;=Y902,L902&lt;=Z902),(Y$8-(((LOG(L902)-LOG(Y902))/((LOG(Z902)-LOG(Y902)))*(Y$8-Z$8)))),IF(AND(L902&gt;=Z902,L902&lt;=AA902),(Z$8-(((LOG(L902)-LOG(Z902))/((LOG(AA902)-LOG(Z902)))*(Z$8-AA$8)))),IF(AND(L902&gt;=AA902,L902&lt;=AB902),(AA$8-(((LOG(L902)-LOG(AA902))/((LOG(AB902)-LOG(AA902)))*(AA$8-AB$8)))),IF(AND(L902&gt;=AB902,L902&lt;=AC902),(AB$8-(((LOG(L902)-LOG(AB902))/((LOG(AC902)-LOG(AB902)))*(AB$8-AC$8)))),IF(AND(L902&gt;=AC902,L902&lt;=AD902),(AC$8-(((LOG(L902)-LOG(AC902))/((LOG(AD902)-LOG(AC902)))*(AC$8-AD$8)))),IF(L902&gt;AD902*1.1,"&lt;0.2",0.2))))))))),"")</f>
        <v>25.713442680093092</v>
      </c>
      <c r="P902" s="68">
        <f>IF(O902&lt;&gt;"",VLOOKUP($A902,Sheet4!$A$2:$O$1309,14,FALSE)*100,"")</f>
        <v>1.9846525821034966</v>
      </c>
      <c r="Q902" s="68">
        <f>IF(P902&lt;&gt;"",VLOOKUP($A902,Sheet4!$A$2:$O$1309,15,FALSE)*100,"")</f>
        <v>17.827707287326611</v>
      </c>
      <c r="R902" s="74">
        <f t="shared" si="30"/>
        <v>4</v>
      </c>
      <c r="S902" s="64" t="s">
        <v>4365</v>
      </c>
      <c r="T902" s="64" t="str">
        <f>IF(ISNA(VLOOKUP(A902,Sheet1!B$3:C$1266,2,FALSE)=TRUE),"NC",VLOOKUP(A902,Sheet1!B$3:C$1266,2,FALSE))</f>
        <v>Rural</v>
      </c>
      <c r="U902" s="65">
        <f>IF(ISNA(VLOOKUP($A902,Sheet1!$B$3:$AH$1266,Sheet1!E$1+(Sheet1!$A$1-1)*10,FALSE))=TRUE,"---",IF(VLOOKUP($A902,Sheet1!$B$3:$AH$1266,Sheet1!E$1+(Sheet1!$A$1-1)*10,FALSE)="---","---", (ROUND(VLOOKUP($A902,Sheet1!$B$3:$AH$1266,Sheet1!E$1+(Sheet1!$A$1-1)*10,FALSE),IF(VLOOKUP($A902,Sheet1!$B$3:$AH$1266,Sheet1!E$1+(Sheet1!$A$1-1)*10,FALSE)&gt;99999,-3,IF(VLOOKUP($A902,Sheet1!$B$3:$AH$1266,Sheet1!E$1+(Sheet1!$A$1-1)*10,FALSE)&gt;9999,-2,IF(VLOOKUP($A902,Sheet1!$B$3:$AH$1266,Sheet1!E$1+(Sheet1!$A$1-1)*10,FALSE)&gt;999,-1,0)))))))</f>
        <v>277</v>
      </c>
      <c r="V902" s="65">
        <f>IF(ISNA(VLOOKUP($A902,Sheet1!$B$3:$AH$1266,Sheet1!F$1+(Sheet1!$A$1-1)*10,FALSE))=TRUE,"---",IF(VLOOKUP($A902,Sheet1!$B$3:$AH$1266,Sheet1!F$1+(Sheet1!$A$1-1)*10,FALSE)="---","---", (ROUND(VLOOKUP($A902,Sheet1!$B$3:$AH$1266,Sheet1!F$1+(Sheet1!$A$1-1)*10,FALSE),IF(VLOOKUP($A902,Sheet1!$B$3:$AH$1266,Sheet1!F$1+(Sheet1!$A$1-1)*10,FALSE)&gt;99999,-3,IF(VLOOKUP($A902,Sheet1!$B$3:$AH$1266,Sheet1!F$1+(Sheet1!$A$1-1)*10,FALSE)&gt;9999,-2,IF(VLOOKUP($A902,Sheet1!$B$3:$AH$1266,Sheet1!F$1+(Sheet1!$A$1-1)*10,FALSE)&gt;999,-1,0)))))))</f>
        <v>341</v>
      </c>
      <c r="W902" s="65">
        <f>IF(ISNA(VLOOKUP($A902,Sheet1!$B$3:$AH$1266,Sheet1!G$1+(Sheet1!$A$1-1)*10,FALSE))=TRUE,"---",IF(VLOOKUP($A902,Sheet1!$B$3:$AH$1266,Sheet1!G$1+(Sheet1!$A$1-1)*10,FALSE)="---","---", (ROUND(VLOOKUP($A902,Sheet1!$B$3:$AH$1266,Sheet1!G$1+(Sheet1!$A$1-1)*10,FALSE),IF(VLOOKUP($A902,Sheet1!$B$3:$AH$1266,Sheet1!G$1+(Sheet1!$A$1-1)*10,FALSE)&gt;99999,-3,IF(VLOOKUP($A902,Sheet1!$B$3:$AH$1266,Sheet1!G$1+(Sheet1!$A$1-1)*10,FALSE)&gt;9999,-2,IF(VLOOKUP($A902,Sheet1!$B$3:$AH$1266,Sheet1!G$1+(Sheet1!$A$1-1)*10,FALSE)&gt;999,-1,0)))))))</f>
        <v>411</v>
      </c>
      <c r="X902" s="65">
        <f>IF(ISNA(VLOOKUP($A902,Sheet1!$B$3:$AH$1266,Sheet1!H$1+(Sheet1!$A$1-1)*10,FALSE))=TRUE,"---",IF(VLOOKUP($A902,Sheet1!$B$3:$AH$1266,Sheet1!H$1+(Sheet1!$A$1-1)*10,FALSE)="---","---", (ROUND(VLOOKUP($A902,Sheet1!$B$3:$AH$1266,Sheet1!H$1+(Sheet1!$A$1-1)*10,FALSE),IF(VLOOKUP($A902,Sheet1!$B$3:$AH$1266,Sheet1!H$1+(Sheet1!$A$1-1)*10,FALSE)&gt;99999,-3,IF(VLOOKUP($A902,Sheet1!$B$3:$AH$1266,Sheet1!H$1+(Sheet1!$A$1-1)*10,FALSE)&gt;9999,-2,IF(VLOOKUP($A902,Sheet1!$B$3:$AH$1266,Sheet1!H$1+(Sheet1!$A$1-1)*10,FALSE)&gt;999,-1,0)))))))</f>
        <v>637</v>
      </c>
      <c r="Y902" s="65">
        <f>IF(ISNA(VLOOKUP($A902,Sheet1!$B$3:$AH$1266,Sheet1!I$1+(Sheet1!$A$1-1)*10,FALSE))=TRUE,"---",IF(VLOOKUP($A902,Sheet1!$B$3:$AH$1266,Sheet1!I$1+(Sheet1!$A$1-1)*10,FALSE)="---","---", (ROUND(VLOOKUP($A902,Sheet1!$B$3:$AH$1266,Sheet1!I$1+(Sheet1!$A$1-1)*10,FALSE),IF(VLOOKUP($A902,Sheet1!$B$3:$AH$1266,Sheet1!I$1+(Sheet1!$A$1-1)*10,FALSE)&gt;99999,-3,IF(VLOOKUP($A902,Sheet1!$B$3:$AH$1266,Sheet1!I$1+(Sheet1!$A$1-1)*10,FALSE)&gt;9999,-2,IF(VLOOKUP($A902,Sheet1!$B$3:$AH$1266,Sheet1!I$1+(Sheet1!$A$1-1)*10,FALSE)&gt;999,-1,0)))))))</f>
        <v>811</v>
      </c>
      <c r="Z902" s="65">
        <f>IF(ISNA(VLOOKUP($A902,Sheet1!$B$3:$AH$1266,Sheet1!J$1+(Sheet1!$A$1-1)*10,FALSE))=TRUE,"---",IF(VLOOKUP($A902,Sheet1!$B$3:$AH$1266,Sheet1!J$1+(Sheet1!$A$1-1)*10,FALSE)="---","---", (ROUND(VLOOKUP($A902,Sheet1!$B$3:$AH$1266,Sheet1!J$1+(Sheet1!$A$1-1)*10,FALSE),IF(VLOOKUP($A902,Sheet1!$B$3:$AH$1266,Sheet1!J$1+(Sheet1!$A$1-1)*10,FALSE)&gt;99999,-3,IF(VLOOKUP($A902,Sheet1!$B$3:$AH$1266,Sheet1!J$1+(Sheet1!$A$1-1)*10,FALSE)&gt;9999,-2,IF(VLOOKUP($A902,Sheet1!$B$3:$AH$1266,Sheet1!J$1+(Sheet1!$A$1-1)*10,FALSE)&gt;999,-1,0)))))))</f>
        <v>1030</v>
      </c>
      <c r="AA902" s="65">
        <f>IF(ISNA(VLOOKUP($A902,Sheet1!$B$3:$AH$1266,Sheet1!K$1+(Sheet1!$A$1-1)*10,FALSE))=TRUE,"---",IF(VLOOKUP($A902,Sheet1!$B$3:$AH$1266,Sheet1!K$1+(Sheet1!$A$1-1)*10,FALSE)="---","---", (ROUND(VLOOKUP($A902,Sheet1!$B$3:$AH$1266,Sheet1!K$1+(Sheet1!$A$1-1)*10,FALSE),IF(VLOOKUP($A902,Sheet1!$B$3:$AH$1266,Sheet1!K$1+(Sheet1!$A$1-1)*10,FALSE)&gt;99999,-3,IF(VLOOKUP($A902,Sheet1!$B$3:$AH$1266,Sheet1!K$1+(Sheet1!$A$1-1)*10,FALSE)&gt;9999,-2,IF(VLOOKUP($A902,Sheet1!$B$3:$AH$1266,Sheet1!K$1+(Sheet1!$A$1-1)*10,FALSE)&gt;999,-1,0)))))))</f>
        <v>1210</v>
      </c>
      <c r="AB902" s="65">
        <f>IF(ISNA(VLOOKUP($A902,Sheet1!$B$3:$AH$1266,Sheet1!L$1+(Sheet1!$A$1-1)*10,FALSE))=TRUE,"---",IF(VLOOKUP($A902,Sheet1!$B$3:$AH$1266,Sheet1!L$1+(Sheet1!$A$1-1)*10,FALSE)="---","---", (ROUND(VLOOKUP($A902,Sheet1!$B$3:$AH$1266,Sheet1!L$1+(Sheet1!$A$1-1)*10,FALSE),IF(VLOOKUP($A902,Sheet1!$B$3:$AH$1266,Sheet1!L$1+(Sheet1!$A$1-1)*10,FALSE)&gt;99999,-3,IF(VLOOKUP($A902,Sheet1!$B$3:$AH$1266,Sheet1!L$1+(Sheet1!$A$1-1)*10,FALSE)&gt;9999,-2,IF(VLOOKUP($A902,Sheet1!$B$3:$AH$1266,Sheet1!L$1+(Sheet1!$A$1-1)*10,FALSE)&gt;999,-1,0)))))))</f>
        <v>1380</v>
      </c>
      <c r="AC902" s="65">
        <f>IF(ISNA(VLOOKUP($A902,Sheet1!$B$3:$AH$1266,Sheet1!M$1+(Sheet1!$A$1-1)*10,FALSE))=TRUE,"---",IF(VLOOKUP($A902,Sheet1!$B$3:$AH$1266,Sheet1!M$1+(Sheet1!$A$1-1)*10,FALSE)="---","---", (ROUND(VLOOKUP($A902,Sheet1!$B$3:$AH$1266,Sheet1!M$1+(Sheet1!$A$1-1)*10,FALSE),IF(VLOOKUP($A902,Sheet1!$B$3:$AH$1266,Sheet1!M$1+(Sheet1!$A$1-1)*10,FALSE)&gt;99999,-3,IF(VLOOKUP($A902,Sheet1!$B$3:$AH$1266,Sheet1!M$1+(Sheet1!$A$1-1)*10,FALSE)&gt;9999,-2,IF(VLOOKUP($A902,Sheet1!$B$3:$AH$1266,Sheet1!M$1+(Sheet1!$A$1-1)*10,FALSE)&gt;999,-1,0)))))))</f>
        <v>1550</v>
      </c>
      <c r="AD902" s="65">
        <f>IF(ISNA(VLOOKUP($A902,Sheet1!$B$3:$AH$1266,Sheet1!N$1+(Sheet1!$A$1-1)*10,FALSE))=TRUE,"---",IF(VLOOKUP($A902,Sheet1!$B$3:$AH$1266,Sheet1!N$1+(Sheet1!$A$1-1)*10,FALSE)="---","---", (ROUND(VLOOKUP($A902,Sheet1!$B$3:$AH$1266,Sheet1!N$1+(Sheet1!$A$1-1)*10,FALSE),IF(VLOOKUP($A902,Sheet1!$B$3:$AH$1266,Sheet1!N$1+(Sheet1!$A$1-1)*10,FALSE)&gt;99999,-3,IF(VLOOKUP($A902,Sheet1!$B$3:$AH$1266,Sheet1!N$1+(Sheet1!$A$1-1)*10,FALSE)&gt;9999,-2,IF(VLOOKUP($A902,Sheet1!$B$3:$AH$1266,Sheet1!N$1+(Sheet1!$A$1-1)*10,FALSE)&gt;999,-1,0)))))))</f>
        <v>1760</v>
      </c>
    </row>
    <row r="903" spans="1:30" ht="25.5" customHeight="1" thickBot="1" x14ac:dyDescent="0.3">
      <c r="A903" s="312" t="s">
        <v>1380</v>
      </c>
      <c r="B903" s="312"/>
      <c r="C903" s="312"/>
      <c r="D903" s="312"/>
      <c r="E903" s="312"/>
      <c r="F903" s="312"/>
      <c r="G903" s="312"/>
      <c r="H903" s="312"/>
      <c r="I903" s="312"/>
      <c r="J903" s="312"/>
      <c r="K903" s="312"/>
      <c r="L903" s="312"/>
      <c r="M903" s="312"/>
      <c r="N903" s="312"/>
      <c r="O903" s="312"/>
      <c r="P903" s="312"/>
      <c r="Q903" s="312"/>
      <c r="R903" s="312"/>
      <c r="S903" s="312"/>
      <c r="T903" s="312"/>
      <c r="U903" s="312"/>
      <c r="V903" s="312"/>
      <c r="W903" s="312"/>
      <c r="X903" s="312"/>
      <c r="Y903" s="312"/>
      <c r="Z903" s="312"/>
      <c r="AA903" s="312"/>
      <c r="AB903" s="312"/>
      <c r="AC903" s="312"/>
      <c r="AD903" s="312"/>
    </row>
    <row r="904" spans="1:30" ht="25.5" customHeight="1" thickTop="1" x14ac:dyDescent="0.25">
      <c r="A904" s="133" t="s">
        <v>1381</v>
      </c>
      <c r="B904" s="141" t="s">
        <v>1382</v>
      </c>
      <c r="C904" s="133">
        <v>425113</v>
      </c>
      <c r="D904" s="133">
        <v>745929</v>
      </c>
      <c r="E904" s="67" t="s">
        <v>3056</v>
      </c>
      <c r="F904" s="169" t="s">
        <v>4566</v>
      </c>
      <c r="G904" s="152" t="s">
        <v>286</v>
      </c>
      <c r="H904" s="183">
        <v>20</v>
      </c>
      <c r="I904" s="150">
        <v>28197</v>
      </c>
      <c r="J904" s="151">
        <v>4.88</v>
      </c>
      <c r="K904" s="154" t="s">
        <v>4405</v>
      </c>
      <c r="L904" s="78">
        <v>1000</v>
      </c>
      <c r="M904" s="206">
        <v>50</v>
      </c>
      <c r="N904" s="154" t="s">
        <v>4405</v>
      </c>
      <c r="O904" s="72">
        <f t="shared" ref="O904:O967" si="32">IF(U904&lt;&gt;"---",IF(L904&lt;W904,"&gt;50",IF(AND(L904&gt;=W904,L904&lt;=X904),(W$8-(((LOG(L904)-LOG(W904))/((LOG(X904)-LOG(W904)))*(W$8-X$8)))),IF(AND(L904&gt;=X904,L904&lt;=Y904),(X$8-(((LOG(L904)-LOG(X904))/((LOG(Y904)-LOG(X904)))*(X$8-Y$8)))),IF(AND(L904&gt;=Y904,L904&lt;=Z904),(Y$8-(((LOG(L904)-LOG(Y904))/((LOG(Z904)-LOG(Y904)))*(Y$8-Z$8)))),IF(AND(L904&gt;=Z904,L904&lt;=AA904),(Z$8-(((LOG(L904)-LOG(Z904))/((LOG(AA904)-LOG(Z904)))*(Z$8-AA$8)))),IF(AND(L904&gt;=AA904,L904&lt;=AB904),(AA$8-(((LOG(L904)-LOG(AA904))/((LOG(AB904)-LOG(AA904)))*(AA$8-AB$8)))),IF(AND(L904&gt;=AB904,L904&lt;=AC904),(AB$8-(((LOG(L904)-LOG(AB904))/((LOG(AC904)-LOG(AB904)))*(AB$8-AC$8)))),IF(AND(L904&gt;=AC904,L904&lt;=AD904),(AC$8-(((LOG(L904)-LOG(AC904))/((LOG(AD904)-LOG(AC904)))*(AC$8-AD$8)))),IF(L904&gt;AD904*1.1,"&lt;0.2",0.2))))))))),"")</f>
        <v>2.3963352448169277</v>
      </c>
      <c r="P904" s="72">
        <f>IF(O904&lt;&gt;"",VLOOKUP($A904,Sheet4!$A$2:$O$1309,14,FALSE)*100,"")</f>
        <v>1.5486878867293941</v>
      </c>
      <c r="Q904" s="72">
        <f>IF(P904&lt;&gt;"",VLOOKUP($A904,Sheet4!$A$2:$O$1309,15,FALSE)*100,"")</f>
        <v>14.17682757147295</v>
      </c>
      <c r="R904" s="63">
        <f t="shared" si="30"/>
        <v>40</v>
      </c>
      <c r="S904" s="63" t="s">
        <v>4366</v>
      </c>
      <c r="T904" s="63" t="str">
        <f>IF(ISNA(VLOOKUP(A904,Sheet1!B$3:C$1266,2,FALSE)=TRUE),"NC",VLOOKUP(A904,Sheet1!B$3:C$1266,2,FALSE))</f>
        <v>Rural</v>
      </c>
      <c r="U904" s="66">
        <f>IF(ISNA(VLOOKUP($A904,Sheet1!$B$3:$AH$1266,Sheet1!E$1+(Sheet1!$A$1-1)*10,FALSE))=TRUE,"---",IF(VLOOKUP($A904,Sheet1!$B$3:$AH$1266,Sheet1!E$1+(Sheet1!$A$1-1)*10,FALSE)="---","---", (ROUND(VLOOKUP($A904,Sheet1!$B$3:$AH$1266,Sheet1!E$1+(Sheet1!$A$1-1)*10,FALSE),IF(VLOOKUP($A904,Sheet1!$B$3:$AH$1266,Sheet1!E$1+(Sheet1!$A$1-1)*10,FALSE)&gt;99999,-3,IF(VLOOKUP($A904,Sheet1!$B$3:$AH$1266,Sheet1!E$1+(Sheet1!$A$1-1)*10,FALSE)&gt;9999,-2,IF(VLOOKUP($A904,Sheet1!$B$3:$AH$1266,Sheet1!E$1+(Sheet1!$A$1-1)*10,FALSE)&gt;999,-1,0)))))))</f>
        <v>370</v>
      </c>
      <c r="V904" s="66">
        <f>IF(ISNA(VLOOKUP($A904,Sheet1!$B$3:$AH$1266,Sheet1!F$1+(Sheet1!$A$1-1)*10,FALSE))=TRUE,"---",IF(VLOOKUP($A904,Sheet1!$B$3:$AH$1266,Sheet1!F$1+(Sheet1!$A$1-1)*10,FALSE)="---","---", (ROUND(VLOOKUP($A904,Sheet1!$B$3:$AH$1266,Sheet1!F$1+(Sheet1!$A$1-1)*10,FALSE),IF(VLOOKUP($A904,Sheet1!$B$3:$AH$1266,Sheet1!F$1+(Sheet1!$A$1-1)*10,FALSE)&gt;99999,-3,IF(VLOOKUP($A904,Sheet1!$B$3:$AH$1266,Sheet1!F$1+(Sheet1!$A$1-1)*10,FALSE)&gt;9999,-2,IF(VLOOKUP($A904,Sheet1!$B$3:$AH$1266,Sheet1!F$1+(Sheet1!$A$1-1)*10,FALSE)&gt;999,-1,0)))))))</f>
        <v>434</v>
      </c>
      <c r="W904" s="66">
        <f>IF(ISNA(VLOOKUP($A904,Sheet1!$B$3:$AH$1266,Sheet1!G$1+(Sheet1!$A$1-1)*10,FALSE))=TRUE,"---",IF(VLOOKUP($A904,Sheet1!$B$3:$AH$1266,Sheet1!G$1+(Sheet1!$A$1-1)*10,FALSE)="---","---", (ROUND(VLOOKUP($A904,Sheet1!$B$3:$AH$1266,Sheet1!G$1+(Sheet1!$A$1-1)*10,FALSE),IF(VLOOKUP($A904,Sheet1!$B$3:$AH$1266,Sheet1!G$1+(Sheet1!$A$1-1)*10,FALSE)&gt;99999,-3,IF(VLOOKUP($A904,Sheet1!$B$3:$AH$1266,Sheet1!G$1+(Sheet1!$A$1-1)*10,FALSE)&gt;9999,-2,IF(VLOOKUP($A904,Sheet1!$B$3:$AH$1266,Sheet1!G$1+(Sheet1!$A$1-1)*10,FALSE)&gt;999,-1,0)))))))</f>
        <v>509</v>
      </c>
      <c r="X904" s="66">
        <f>IF(ISNA(VLOOKUP($A904,Sheet1!$B$3:$AH$1266,Sheet1!H$1+(Sheet1!$A$1-1)*10,FALSE))=TRUE,"---",IF(VLOOKUP($A904,Sheet1!$B$3:$AH$1266,Sheet1!H$1+(Sheet1!$A$1-1)*10,FALSE)="---","---", (ROUND(VLOOKUP($A904,Sheet1!$B$3:$AH$1266,Sheet1!H$1+(Sheet1!$A$1-1)*10,FALSE),IF(VLOOKUP($A904,Sheet1!$B$3:$AH$1266,Sheet1!H$1+(Sheet1!$A$1-1)*10,FALSE)&gt;99999,-3,IF(VLOOKUP($A904,Sheet1!$B$3:$AH$1266,Sheet1!H$1+(Sheet1!$A$1-1)*10,FALSE)&gt;9999,-2,IF(VLOOKUP($A904,Sheet1!$B$3:$AH$1266,Sheet1!H$1+(Sheet1!$A$1-1)*10,FALSE)&gt;999,-1,0)))))))</f>
        <v>683</v>
      </c>
      <c r="Y904" s="66">
        <f>IF(ISNA(VLOOKUP($A904,Sheet1!$B$3:$AH$1266,Sheet1!I$1+(Sheet1!$A$1-1)*10,FALSE))=TRUE,"---",IF(VLOOKUP($A904,Sheet1!$B$3:$AH$1266,Sheet1!I$1+(Sheet1!$A$1-1)*10,FALSE)="---","---", (ROUND(VLOOKUP($A904,Sheet1!$B$3:$AH$1266,Sheet1!I$1+(Sheet1!$A$1-1)*10,FALSE),IF(VLOOKUP($A904,Sheet1!$B$3:$AH$1266,Sheet1!I$1+(Sheet1!$A$1-1)*10,FALSE)&gt;99999,-3,IF(VLOOKUP($A904,Sheet1!$B$3:$AH$1266,Sheet1!I$1+(Sheet1!$A$1-1)*10,FALSE)&gt;9999,-2,IF(VLOOKUP($A904,Sheet1!$B$3:$AH$1266,Sheet1!I$1+(Sheet1!$A$1-1)*10,FALSE)&gt;999,-1,0)))))))</f>
        <v>790</v>
      </c>
      <c r="Z904" s="66">
        <f>IF(ISNA(VLOOKUP($A904,Sheet1!$B$3:$AH$1266,Sheet1!J$1+(Sheet1!$A$1-1)*10,FALSE))=TRUE,"---",IF(VLOOKUP($A904,Sheet1!$B$3:$AH$1266,Sheet1!J$1+(Sheet1!$A$1-1)*10,FALSE)="---","---", (ROUND(VLOOKUP($A904,Sheet1!$B$3:$AH$1266,Sheet1!J$1+(Sheet1!$A$1-1)*10,FALSE),IF(VLOOKUP($A904,Sheet1!$B$3:$AH$1266,Sheet1!J$1+(Sheet1!$A$1-1)*10,FALSE)&gt;99999,-3,IF(VLOOKUP($A904,Sheet1!$B$3:$AH$1266,Sheet1!J$1+(Sheet1!$A$1-1)*10,FALSE)&gt;9999,-2,IF(VLOOKUP($A904,Sheet1!$B$3:$AH$1266,Sheet1!J$1+(Sheet1!$A$1-1)*10,FALSE)&gt;999,-1,0)))))))</f>
        <v>923</v>
      </c>
      <c r="AA904" s="66">
        <f>IF(ISNA(VLOOKUP($A904,Sheet1!$B$3:$AH$1266,Sheet1!K$1+(Sheet1!$A$1-1)*10,FALSE))=TRUE,"---",IF(VLOOKUP($A904,Sheet1!$B$3:$AH$1266,Sheet1!K$1+(Sheet1!$A$1-1)*10,FALSE)="---","---", (ROUND(VLOOKUP($A904,Sheet1!$B$3:$AH$1266,Sheet1!K$1+(Sheet1!$A$1-1)*10,FALSE),IF(VLOOKUP($A904,Sheet1!$B$3:$AH$1266,Sheet1!K$1+(Sheet1!$A$1-1)*10,FALSE)&gt;99999,-3,IF(VLOOKUP($A904,Sheet1!$B$3:$AH$1266,Sheet1!K$1+(Sheet1!$A$1-1)*10,FALSE)&gt;9999,-2,IF(VLOOKUP($A904,Sheet1!$B$3:$AH$1266,Sheet1!K$1+(Sheet1!$A$1-1)*10,FALSE)&gt;999,-1,0)))))))</f>
        <v>1020</v>
      </c>
      <c r="AB904" s="66">
        <f>IF(ISNA(VLOOKUP($A904,Sheet1!$B$3:$AH$1266,Sheet1!L$1+(Sheet1!$A$1-1)*10,FALSE))=TRUE,"---",IF(VLOOKUP($A904,Sheet1!$B$3:$AH$1266,Sheet1!L$1+(Sheet1!$A$1-1)*10,FALSE)="---","---", (ROUND(VLOOKUP($A904,Sheet1!$B$3:$AH$1266,Sheet1!L$1+(Sheet1!$A$1-1)*10,FALSE),IF(VLOOKUP($A904,Sheet1!$B$3:$AH$1266,Sheet1!L$1+(Sheet1!$A$1-1)*10,FALSE)&gt;99999,-3,IF(VLOOKUP($A904,Sheet1!$B$3:$AH$1266,Sheet1!L$1+(Sheet1!$A$1-1)*10,FALSE)&gt;9999,-2,IF(VLOOKUP($A904,Sheet1!$B$3:$AH$1266,Sheet1!L$1+(Sheet1!$A$1-1)*10,FALSE)&gt;999,-1,0)))))))</f>
        <v>1120</v>
      </c>
      <c r="AC904" s="66">
        <f>IF(ISNA(VLOOKUP($A904,Sheet1!$B$3:$AH$1266,Sheet1!M$1+(Sheet1!$A$1-1)*10,FALSE))=TRUE,"---",IF(VLOOKUP($A904,Sheet1!$B$3:$AH$1266,Sheet1!M$1+(Sheet1!$A$1-1)*10,FALSE)="---","---", (ROUND(VLOOKUP($A904,Sheet1!$B$3:$AH$1266,Sheet1!M$1+(Sheet1!$A$1-1)*10,FALSE),IF(VLOOKUP($A904,Sheet1!$B$3:$AH$1266,Sheet1!M$1+(Sheet1!$A$1-1)*10,FALSE)&gt;99999,-3,IF(VLOOKUP($A904,Sheet1!$B$3:$AH$1266,Sheet1!M$1+(Sheet1!$A$1-1)*10,FALSE)&gt;9999,-2,IF(VLOOKUP($A904,Sheet1!$B$3:$AH$1266,Sheet1!M$1+(Sheet1!$A$1-1)*10,FALSE)&gt;999,-1,0)))))))</f>
        <v>1220</v>
      </c>
      <c r="AD904" s="66">
        <f>IF(ISNA(VLOOKUP($A904,Sheet1!$B$3:$AH$1266,Sheet1!N$1+(Sheet1!$A$1-1)*10,FALSE))=TRUE,"---",IF(VLOOKUP($A904,Sheet1!$B$3:$AH$1266,Sheet1!N$1+(Sheet1!$A$1-1)*10,FALSE)="---","---", (ROUND(VLOOKUP($A904,Sheet1!$B$3:$AH$1266,Sheet1!N$1+(Sheet1!$A$1-1)*10,FALSE),IF(VLOOKUP($A904,Sheet1!$B$3:$AH$1266,Sheet1!N$1+(Sheet1!$A$1-1)*10,FALSE)&gt;99999,-3,IF(VLOOKUP($A904,Sheet1!$B$3:$AH$1266,Sheet1!N$1+(Sheet1!$A$1-1)*10,FALSE)&gt;9999,-2,IF(VLOOKUP($A904,Sheet1!$B$3:$AH$1266,Sheet1!N$1+(Sheet1!$A$1-1)*10,FALSE)&gt;999,-1,0)))))))</f>
        <v>1340</v>
      </c>
    </row>
    <row r="905" spans="1:30" ht="25.5" customHeight="1" x14ac:dyDescent="0.25">
      <c r="A905" s="303" t="s">
        <v>1383</v>
      </c>
      <c r="B905" s="330" t="s">
        <v>1384</v>
      </c>
      <c r="C905" s="303">
        <v>425055</v>
      </c>
      <c r="D905" s="303">
        <v>750009</v>
      </c>
      <c r="E905" s="307" t="s">
        <v>3056</v>
      </c>
      <c r="F905" s="342" t="s">
        <v>4725</v>
      </c>
      <c r="G905" s="318" t="s">
        <v>286</v>
      </c>
      <c r="H905" s="347">
        <v>10.4</v>
      </c>
      <c r="I905" s="112">
        <v>31490</v>
      </c>
      <c r="J905" s="113">
        <v>5.34</v>
      </c>
      <c r="K905" s="127" t="s">
        <v>20</v>
      </c>
      <c r="L905" s="115">
        <v>498</v>
      </c>
      <c r="M905" s="116">
        <v>47.9</v>
      </c>
      <c r="N905" s="114" t="s">
        <v>4405</v>
      </c>
      <c r="O905" s="68">
        <f t="shared" si="32"/>
        <v>12.015726930796085</v>
      </c>
      <c r="P905" s="68">
        <f>IF(O905&lt;&gt;"",VLOOKUP($A905,Sheet4!$A$2:$O$1309,14,FALSE)*100,"")</f>
        <v>1.0099852493919759</v>
      </c>
      <c r="Q905" s="68">
        <f>IF(P905&lt;&gt;"",VLOOKUP($A905,Sheet4!$A$2:$O$1309,15,FALSE)*100,"")</f>
        <v>9.4647757328916953</v>
      </c>
      <c r="R905" s="74">
        <f t="shared" si="30"/>
        <v>8</v>
      </c>
      <c r="S905" s="356" t="s">
        <v>4366</v>
      </c>
      <c r="T905" s="356" t="str">
        <f>IF(ISNA(VLOOKUP(A905,Sheet1!B$3:C$1266,2,FALSE)=TRUE),"NC",VLOOKUP(A905,Sheet1!B$3:C$1266,2,FALSE))</f>
        <v>Rural10</v>
      </c>
      <c r="U905" s="392">
        <f>IF(ISNA(VLOOKUP($A905,Sheet1!$B$3:$AH$1266,Sheet1!E$1+(Sheet1!$A$1-1)*10,FALSE))=TRUE,"---",IF(VLOOKUP($A905,Sheet1!$B$3:$AH$1266,Sheet1!E$1+(Sheet1!$A$1-1)*10,FALSE)="---","---", (ROUND(VLOOKUP($A905,Sheet1!$B$3:$AH$1266,Sheet1!E$1+(Sheet1!$A$1-1)*10,FALSE),IF(VLOOKUP($A905,Sheet1!$B$3:$AH$1266,Sheet1!E$1+(Sheet1!$A$1-1)*10,FALSE)&gt;99999,-3,IF(VLOOKUP($A905,Sheet1!$B$3:$AH$1266,Sheet1!E$1+(Sheet1!$A$1-1)*10,FALSE)&gt;9999,-2,IF(VLOOKUP($A905,Sheet1!$B$3:$AH$1266,Sheet1!E$1+(Sheet1!$A$1-1)*10,FALSE)&gt;999,-1,0)))))))</f>
        <v>227</v>
      </c>
      <c r="V905" s="392">
        <f>IF(ISNA(VLOOKUP($A905,Sheet1!$B$3:$AH$1266,Sheet1!F$1+(Sheet1!$A$1-1)*10,FALSE))=TRUE,"---",IF(VLOOKUP($A905,Sheet1!$B$3:$AH$1266,Sheet1!F$1+(Sheet1!$A$1-1)*10,FALSE)="---","---", (ROUND(VLOOKUP($A905,Sheet1!$B$3:$AH$1266,Sheet1!F$1+(Sheet1!$A$1-1)*10,FALSE),IF(VLOOKUP($A905,Sheet1!$B$3:$AH$1266,Sheet1!F$1+(Sheet1!$A$1-1)*10,FALSE)&gt;99999,-3,IF(VLOOKUP($A905,Sheet1!$B$3:$AH$1266,Sheet1!F$1+(Sheet1!$A$1-1)*10,FALSE)&gt;9999,-2,IF(VLOOKUP($A905,Sheet1!$B$3:$AH$1266,Sheet1!F$1+(Sheet1!$A$1-1)*10,FALSE)&gt;999,-1,0)))))))</f>
        <v>266</v>
      </c>
      <c r="W905" s="392">
        <f>IF(ISNA(VLOOKUP($A905,Sheet1!$B$3:$AH$1266,Sheet1!G$1+(Sheet1!$A$1-1)*10,FALSE))=TRUE,"---",IF(VLOOKUP($A905,Sheet1!$B$3:$AH$1266,Sheet1!G$1+(Sheet1!$A$1-1)*10,FALSE)="---","---", (ROUND(VLOOKUP($A905,Sheet1!$B$3:$AH$1266,Sheet1!G$1+(Sheet1!$A$1-1)*10,FALSE),IF(VLOOKUP($A905,Sheet1!$B$3:$AH$1266,Sheet1!G$1+(Sheet1!$A$1-1)*10,FALSE)&gt;99999,-3,IF(VLOOKUP($A905,Sheet1!$B$3:$AH$1266,Sheet1!G$1+(Sheet1!$A$1-1)*10,FALSE)&gt;9999,-2,IF(VLOOKUP($A905,Sheet1!$B$3:$AH$1266,Sheet1!G$1+(Sheet1!$A$1-1)*10,FALSE)&gt;999,-1,0)))))))</f>
        <v>315</v>
      </c>
      <c r="X905" s="392">
        <f>IF(ISNA(VLOOKUP($A905,Sheet1!$B$3:$AH$1266,Sheet1!H$1+(Sheet1!$A$1-1)*10,FALSE))=TRUE,"---",IF(VLOOKUP($A905,Sheet1!$B$3:$AH$1266,Sheet1!H$1+(Sheet1!$A$1-1)*10,FALSE)="---","---", (ROUND(VLOOKUP($A905,Sheet1!$B$3:$AH$1266,Sheet1!H$1+(Sheet1!$A$1-1)*10,FALSE),IF(VLOOKUP($A905,Sheet1!$B$3:$AH$1266,Sheet1!H$1+(Sheet1!$A$1-1)*10,FALSE)&gt;99999,-3,IF(VLOOKUP($A905,Sheet1!$B$3:$AH$1266,Sheet1!H$1+(Sheet1!$A$1-1)*10,FALSE)&gt;9999,-2,IF(VLOOKUP($A905,Sheet1!$B$3:$AH$1266,Sheet1!H$1+(Sheet1!$A$1-1)*10,FALSE)&gt;999,-1,0)))))))</f>
        <v>436</v>
      </c>
      <c r="Y905" s="392">
        <f>IF(ISNA(VLOOKUP($A905,Sheet1!$B$3:$AH$1266,Sheet1!I$1+(Sheet1!$A$1-1)*10,FALSE))=TRUE,"---",IF(VLOOKUP($A905,Sheet1!$B$3:$AH$1266,Sheet1!I$1+(Sheet1!$A$1-1)*10,FALSE)="---","---", (ROUND(VLOOKUP($A905,Sheet1!$B$3:$AH$1266,Sheet1!I$1+(Sheet1!$A$1-1)*10,FALSE),IF(VLOOKUP($A905,Sheet1!$B$3:$AH$1266,Sheet1!I$1+(Sheet1!$A$1-1)*10,FALSE)&gt;99999,-3,IF(VLOOKUP($A905,Sheet1!$B$3:$AH$1266,Sheet1!I$1+(Sheet1!$A$1-1)*10,FALSE)&gt;9999,-2,IF(VLOOKUP($A905,Sheet1!$B$3:$AH$1266,Sheet1!I$1+(Sheet1!$A$1-1)*10,FALSE)&gt;999,-1,0)))))))</f>
        <v>515</v>
      </c>
      <c r="Z905" s="392">
        <f>IF(ISNA(VLOOKUP($A905,Sheet1!$B$3:$AH$1266,Sheet1!J$1+(Sheet1!$A$1-1)*10,FALSE))=TRUE,"---",IF(VLOOKUP($A905,Sheet1!$B$3:$AH$1266,Sheet1!J$1+(Sheet1!$A$1-1)*10,FALSE)="---","---", (ROUND(VLOOKUP($A905,Sheet1!$B$3:$AH$1266,Sheet1!J$1+(Sheet1!$A$1-1)*10,FALSE),IF(VLOOKUP($A905,Sheet1!$B$3:$AH$1266,Sheet1!J$1+(Sheet1!$A$1-1)*10,FALSE)&gt;99999,-3,IF(VLOOKUP($A905,Sheet1!$B$3:$AH$1266,Sheet1!J$1+(Sheet1!$A$1-1)*10,FALSE)&gt;9999,-2,IF(VLOOKUP($A905,Sheet1!$B$3:$AH$1266,Sheet1!J$1+(Sheet1!$A$1-1)*10,FALSE)&gt;999,-1,0)))))))</f>
        <v>615</v>
      </c>
      <c r="AA905" s="392">
        <f>IF(ISNA(VLOOKUP($A905,Sheet1!$B$3:$AH$1266,Sheet1!K$1+(Sheet1!$A$1-1)*10,FALSE))=TRUE,"---",IF(VLOOKUP($A905,Sheet1!$B$3:$AH$1266,Sheet1!K$1+(Sheet1!$A$1-1)*10,FALSE)="---","---", (ROUND(VLOOKUP($A905,Sheet1!$B$3:$AH$1266,Sheet1!K$1+(Sheet1!$A$1-1)*10,FALSE),IF(VLOOKUP($A905,Sheet1!$B$3:$AH$1266,Sheet1!K$1+(Sheet1!$A$1-1)*10,FALSE)&gt;99999,-3,IF(VLOOKUP($A905,Sheet1!$B$3:$AH$1266,Sheet1!K$1+(Sheet1!$A$1-1)*10,FALSE)&gt;9999,-2,IF(VLOOKUP($A905,Sheet1!$B$3:$AH$1266,Sheet1!K$1+(Sheet1!$A$1-1)*10,FALSE)&gt;999,-1,0)))))))</f>
        <v>688</v>
      </c>
      <c r="AB905" s="392">
        <f>IF(ISNA(VLOOKUP($A905,Sheet1!$B$3:$AH$1266,Sheet1!L$1+(Sheet1!$A$1-1)*10,FALSE))=TRUE,"---",IF(VLOOKUP($A905,Sheet1!$B$3:$AH$1266,Sheet1!L$1+(Sheet1!$A$1-1)*10,FALSE)="---","---", (ROUND(VLOOKUP($A905,Sheet1!$B$3:$AH$1266,Sheet1!L$1+(Sheet1!$A$1-1)*10,FALSE),IF(VLOOKUP($A905,Sheet1!$B$3:$AH$1266,Sheet1!L$1+(Sheet1!$A$1-1)*10,FALSE)&gt;99999,-3,IF(VLOOKUP($A905,Sheet1!$B$3:$AH$1266,Sheet1!L$1+(Sheet1!$A$1-1)*10,FALSE)&gt;9999,-2,IF(VLOOKUP($A905,Sheet1!$B$3:$AH$1266,Sheet1!L$1+(Sheet1!$A$1-1)*10,FALSE)&gt;999,-1,0)))))))</f>
        <v>761</v>
      </c>
      <c r="AC905" s="392">
        <f>IF(ISNA(VLOOKUP($A905,Sheet1!$B$3:$AH$1266,Sheet1!M$1+(Sheet1!$A$1-1)*10,FALSE))=TRUE,"---",IF(VLOOKUP($A905,Sheet1!$B$3:$AH$1266,Sheet1!M$1+(Sheet1!$A$1-1)*10,FALSE)="---","---", (ROUND(VLOOKUP($A905,Sheet1!$B$3:$AH$1266,Sheet1!M$1+(Sheet1!$A$1-1)*10,FALSE),IF(VLOOKUP($A905,Sheet1!$B$3:$AH$1266,Sheet1!M$1+(Sheet1!$A$1-1)*10,FALSE)&gt;99999,-3,IF(VLOOKUP($A905,Sheet1!$B$3:$AH$1266,Sheet1!M$1+(Sheet1!$A$1-1)*10,FALSE)&gt;9999,-2,IF(VLOOKUP($A905,Sheet1!$B$3:$AH$1266,Sheet1!M$1+(Sheet1!$A$1-1)*10,FALSE)&gt;999,-1,0)))))))</f>
        <v>832</v>
      </c>
      <c r="AD905" s="392">
        <f>IF(ISNA(VLOOKUP($A905,Sheet1!$B$3:$AH$1266,Sheet1!N$1+(Sheet1!$A$1-1)*10,FALSE))=TRUE,"---",IF(VLOOKUP($A905,Sheet1!$B$3:$AH$1266,Sheet1!N$1+(Sheet1!$A$1-1)*10,FALSE)="---","---", (ROUND(VLOOKUP($A905,Sheet1!$B$3:$AH$1266,Sheet1!N$1+(Sheet1!$A$1-1)*10,FALSE),IF(VLOOKUP($A905,Sheet1!$B$3:$AH$1266,Sheet1!N$1+(Sheet1!$A$1-1)*10,FALSE)&gt;99999,-3,IF(VLOOKUP($A905,Sheet1!$B$3:$AH$1266,Sheet1!N$1+(Sheet1!$A$1-1)*10,FALSE)&gt;9999,-2,IF(VLOOKUP($A905,Sheet1!$B$3:$AH$1266,Sheet1!N$1+(Sheet1!$A$1-1)*10,FALSE)&gt;999,-1,0)))))))</f>
        <v>925</v>
      </c>
    </row>
    <row r="906" spans="1:30" ht="25.5" customHeight="1" x14ac:dyDescent="0.25">
      <c r="A906" s="303"/>
      <c r="B906" s="331"/>
      <c r="C906" s="303"/>
      <c r="D906" s="303"/>
      <c r="E906" s="307" t="e">
        <v>#N/A</v>
      </c>
      <c r="F906" s="331"/>
      <c r="G906" s="319"/>
      <c r="H906" s="347"/>
      <c r="I906" s="112">
        <v>29628</v>
      </c>
      <c r="J906" s="113">
        <v>6.64</v>
      </c>
      <c r="K906" s="127" t="s">
        <v>28</v>
      </c>
      <c r="L906" s="156" t="s">
        <v>4405</v>
      </c>
      <c r="M906" s="157" t="s">
        <v>4405</v>
      </c>
      <c r="N906" s="127" t="s">
        <v>75</v>
      </c>
      <c r="O906" s="68" t="s">
        <v>4405</v>
      </c>
      <c r="P906" s="68" t="s">
        <v>4405</v>
      </c>
      <c r="Q906" s="68" t="s">
        <v>4405</v>
      </c>
      <c r="R906" s="74" t="s">
        <v>4405</v>
      </c>
      <c r="S906" s="356" t="e">
        <v>#N/A</v>
      </c>
      <c r="T906" s="356" t="str">
        <f>IF(ISNA(VLOOKUP(A906,Sheet1!B$3:C$1266,2,FALSE)=TRUE),"ND",VLOOKUP(A906,Sheet1!B$3:C$1266,2,FALSE))</f>
        <v>ND</v>
      </c>
      <c r="U906" s="392" t="str">
        <f>IF(ISNA(VLOOKUP($A906,Sheet1!$B$3:$AH$1266,Sheet1!E$1+(Sheet1!$A$1-1)*10,FALSE))=TRUE,"---",IF(VLOOKUP($A906,Sheet1!$B$3:$AH$1266,Sheet1!E$1+(Sheet1!$A$1-1)*10,FALSE)="---","---", (ROUND(VLOOKUP($A906,Sheet1!$B$3:$AH$1266,Sheet1!E$1+(Sheet1!$A$1-1)*10,FALSE),IF(VLOOKUP($A906,Sheet1!$B$3:$AH$1266,Sheet1!E$1+(Sheet1!$A$1-1)*10,FALSE)&gt;99999,-3,IF(VLOOKUP($A906,Sheet1!$B$3:$AH$1266,Sheet1!E$1+(Sheet1!$A$1-1)*10,FALSE)&gt;9999,-2,IF(VLOOKUP($A906,Sheet1!$B$3:$AH$1266,Sheet1!E$1+(Sheet1!$A$1-1)*10,FALSE)&gt;999,-1,0)))))))</f>
        <v>---</v>
      </c>
      <c r="V906" s="392" t="str">
        <f>IF(ISNA(VLOOKUP($A906,Sheet1!$B$3:$AH$1266,Sheet1!F$1+(Sheet1!$A$1-1)*10,FALSE))=TRUE,"---",IF(VLOOKUP($A906,Sheet1!$B$3:$AH$1266,Sheet1!F$1+(Sheet1!$A$1-1)*10,FALSE)="---","---", (ROUND(VLOOKUP($A906,Sheet1!$B$3:$AH$1266,Sheet1!F$1+(Sheet1!$A$1-1)*10,FALSE),IF(VLOOKUP($A906,Sheet1!$B$3:$AH$1266,Sheet1!F$1+(Sheet1!$A$1-1)*10,FALSE)&gt;99999,-3,IF(VLOOKUP($A906,Sheet1!$B$3:$AH$1266,Sheet1!F$1+(Sheet1!$A$1-1)*10,FALSE)&gt;9999,-2,IF(VLOOKUP($A906,Sheet1!$B$3:$AH$1266,Sheet1!F$1+(Sheet1!$A$1-1)*10,FALSE)&gt;999,-1,0)))))))</f>
        <v>---</v>
      </c>
      <c r="W906" s="392" t="str">
        <f>IF(ISNA(VLOOKUP($A906,Sheet1!$B$3:$AH$1266,Sheet1!G$1+(Sheet1!$A$1-1)*10,FALSE))=TRUE,"---",IF(VLOOKUP($A906,Sheet1!$B$3:$AH$1266,Sheet1!G$1+(Sheet1!$A$1-1)*10,FALSE)="---","---", (ROUND(VLOOKUP($A906,Sheet1!$B$3:$AH$1266,Sheet1!G$1+(Sheet1!$A$1-1)*10,FALSE),IF(VLOOKUP($A906,Sheet1!$B$3:$AH$1266,Sheet1!G$1+(Sheet1!$A$1-1)*10,FALSE)&gt;99999,-3,IF(VLOOKUP($A906,Sheet1!$B$3:$AH$1266,Sheet1!G$1+(Sheet1!$A$1-1)*10,FALSE)&gt;9999,-2,IF(VLOOKUP($A906,Sheet1!$B$3:$AH$1266,Sheet1!G$1+(Sheet1!$A$1-1)*10,FALSE)&gt;999,-1,0)))))))</f>
        <v>---</v>
      </c>
      <c r="X906" s="392" t="str">
        <f>IF(ISNA(VLOOKUP($A906,Sheet1!$B$3:$AH$1266,Sheet1!H$1+(Sheet1!$A$1-1)*10,FALSE))=TRUE,"---",IF(VLOOKUP($A906,Sheet1!$B$3:$AH$1266,Sheet1!H$1+(Sheet1!$A$1-1)*10,FALSE)="---","---", (ROUND(VLOOKUP($A906,Sheet1!$B$3:$AH$1266,Sheet1!H$1+(Sheet1!$A$1-1)*10,FALSE),IF(VLOOKUP($A906,Sheet1!$B$3:$AH$1266,Sheet1!H$1+(Sheet1!$A$1-1)*10,FALSE)&gt;99999,-3,IF(VLOOKUP($A906,Sheet1!$B$3:$AH$1266,Sheet1!H$1+(Sheet1!$A$1-1)*10,FALSE)&gt;9999,-2,IF(VLOOKUP($A906,Sheet1!$B$3:$AH$1266,Sheet1!H$1+(Sheet1!$A$1-1)*10,FALSE)&gt;999,-1,0)))))))</f>
        <v>---</v>
      </c>
      <c r="Y906" s="392" t="str">
        <f>IF(ISNA(VLOOKUP($A906,Sheet1!$B$3:$AH$1266,Sheet1!I$1+(Sheet1!$A$1-1)*10,FALSE))=TRUE,"---",IF(VLOOKUP($A906,Sheet1!$B$3:$AH$1266,Sheet1!I$1+(Sheet1!$A$1-1)*10,FALSE)="---","---", (ROUND(VLOOKUP($A906,Sheet1!$B$3:$AH$1266,Sheet1!I$1+(Sheet1!$A$1-1)*10,FALSE),IF(VLOOKUP($A906,Sheet1!$B$3:$AH$1266,Sheet1!I$1+(Sheet1!$A$1-1)*10,FALSE)&gt;99999,-3,IF(VLOOKUP($A906,Sheet1!$B$3:$AH$1266,Sheet1!I$1+(Sheet1!$A$1-1)*10,FALSE)&gt;9999,-2,IF(VLOOKUP($A906,Sheet1!$B$3:$AH$1266,Sheet1!I$1+(Sheet1!$A$1-1)*10,FALSE)&gt;999,-1,0)))))))</f>
        <v>---</v>
      </c>
      <c r="Z906" s="392" t="str">
        <f>IF(ISNA(VLOOKUP($A906,Sheet1!$B$3:$AH$1266,Sheet1!J$1+(Sheet1!$A$1-1)*10,FALSE))=TRUE,"---",IF(VLOOKUP($A906,Sheet1!$B$3:$AH$1266,Sheet1!J$1+(Sheet1!$A$1-1)*10,FALSE)="---","---", (ROUND(VLOOKUP($A906,Sheet1!$B$3:$AH$1266,Sheet1!J$1+(Sheet1!$A$1-1)*10,FALSE),IF(VLOOKUP($A906,Sheet1!$B$3:$AH$1266,Sheet1!J$1+(Sheet1!$A$1-1)*10,FALSE)&gt;99999,-3,IF(VLOOKUP($A906,Sheet1!$B$3:$AH$1266,Sheet1!J$1+(Sheet1!$A$1-1)*10,FALSE)&gt;9999,-2,IF(VLOOKUP($A906,Sheet1!$B$3:$AH$1266,Sheet1!J$1+(Sheet1!$A$1-1)*10,FALSE)&gt;999,-1,0)))))))</f>
        <v>---</v>
      </c>
      <c r="AA906" s="392" t="str">
        <f>IF(ISNA(VLOOKUP($A906,Sheet1!$B$3:$AH$1266,Sheet1!K$1+(Sheet1!$A$1-1)*10,FALSE))=TRUE,"---",IF(VLOOKUP($A906,Sheet1!$B$3:$AH$1266,Sheet1!K$1+(Sheet1!$A$1-1)*10,FALSE)="---","---", (ROUND(VLOOKUP($A906,Sheet1!$B$3:$AH$1266,Sheet1!K$1+(Sheet1!$A$1-1)*10,FALSE),IF(VLOOKUP($A906,Sheet1!$B$3:$AH$1266,Sheet1!K$1+(Sheet1!$A$1-1)*10,FALSE)&gt;99999,-3,IF(VLOOKUP($A906,Sheet1!$B$3:$AH$1266,Sheet1!K$1+(Sheet1!$A$1-1)*10,FALSE)&gt;9999,-2,IF(VLOOKUP($A906,Sheet1!$B$3:$AH$1266,Sheet1!K$1+(Sheet1!$A$1-1)*10,FALSE)&gt;999,-1,0)))))))</f>
        <v>---</v>
      </c>
      <c r="AB906" s="392" t="str">
        <f>IF(ISNA(VLOOKUP($A906,Sheet1!$B$3:$AH$1266,Sheet1!L$1+(Sheet1!$A$1-1)*10,FALSE))=TRUE,"---",IF(VLOOKUP($A906,Sheet1!$B$3:$AH$1266,Sheet1!L$1+(Sheet1!$A$1-1)*10,FALSE)="---","---", (ROUND(VLOOKUP($A906,Sheet1!$B$3:$AH$1266,Sheet1!L$1+(Sheet1!$A$1-1)*10,FALSE),IF(VLOOKUP($A906,Sheet1!$B$3:$AH$1266,Sheet1!L$1+(Sheet1!$A$1-1)*10,FALSE)&gt;99999,-3,IF(VLOOKUP($A906,Sheet1!$B$3:$AH$1266,Sheet1!L$1+(Sheet1!$A$1-1)*10,FALSE)&gt;9999,-2,IF(VLOOKUP($A906,Sheet1!$B$3:$AH$1266,Sheet1!L$1+(Sheet1!$A$1-1)*10,FALSE)&gt;999,-1,0)))))))</f>
        <v>---</v>
      </c>
      <c r="AC906" s="392" t="str">
        <f>IF(ISNA(VLOOKUP($A906,Sheet1!$B$3:$AH$1266,Sheet1!M$1+(Sheet1!$A$1-1)*10,FALSE))=TRUE,"---",IF(VLOOKUP($A906,Sheet1!$B$3:$AH$1266,Sheet1!M$1+(Sheet1!$A$1-1)*10,FALSE)="---","---", (ROUND(VLOOKUP($A906,Sheet1!$B$3:$AH$1266,Sheet1!M$1+(Sheet1!$A$1-1)*10,FALSE),IF(VLOOKUP($A906,Sheet1!$B$3:$AH$1266,Sheet1!M$1+(Sheet1!$A$1-1)*10,FALSE)&gt;99999,-3,IF(VLOOKUP($A906,Sheet1!$B$3:$AH$1266,Sheet1!M$1+(Sheet1!$A$1-1)*10,FALSE)&gt;9999,-2,IF(VLOOKUP($A906,Sheet1!$B$3:$AH$1266,Sheet1!M$1+(Sheet1!$A$1-1)*10,FALSE)&gt;999,-1,0)))))))</f>
        <v>---</v>
      </c>
      <c r="AD906" s="392" t="str">
        <f>IF(ISNA(VLOOKUP($A906,Sheet1!$B$3:$AH$1266,Sheet1!N$1+(Sheet1!$A$1-1)*10,FALSE))=TRUE,"---",IF(VLOOKUP($A906,Sheet1!$B$3:$AH$1266,Sheet1!N$1+(Sheet1!$A$1-1)*10,FALSE)="---","---", (ROUND(VLOOKUP($A906,Sheet1!$B$3:$AH$1266,Sheet1!N$1+(Sheet1!$A$1-1)*10,FALSE),IF(VLOOKUP($A906,Sheet1!$B$3:$AH$1266,Sheet1!N$1+(Sheet1!$A$1-1)*10,FALSE)&gt;99999,-3,IF(VLOOKUP($A906,Sheet1!$B$3:$AH$1266,Sheet1!N$1+(Sheet1!$A$1-1)*10,FALSE)&gt;9999,-2,IF(VLOOKUP($A906,Sheet1!$B$3:$AH$1266,Sheet1!N$1+(Sheet1!$A$1-1)*10,FALSE)&gt;999,-1,0)))))))</f>
        <v>---</v>
      </c>
    </row>
    <row r="907" spans="1:30" ht="25.5" customHeight="1" x14ac:dyDescent="0.25">
      <c r="A907" s="304" t="s">
        <v>1385</v>
      </c>
      <c r="B907" s="393" t="s">
        <v>1386</v>
      </c>
      <c r="C907" s="304">
        <v>424900</v>
      </c>
      <c r="D907" s="304">
        <v>750111</v>
      </c>
      <c r="E907" s="305" t="s">
        <v>3056</v>
      </c>
      <c r="F907" s="345" t="s">
        <v>4566</v>
      </c>
      <c r="G907" s="351" t="s">
        <v>286</v>
      </c>
      <c r="H907" s="348">
        <v>9.52</v>
      </c>
      <c r="I907" s="119">
        <v>28197</v>
      </c>
      <c r="J907" s="124">
        <v>5.15</v>
      </c>
      <c r="K907" s="118" t="s">
        <v>20</v>
      </c>
      <c r="L907" s="122">
        <v>720</v>
      </c>
      <c r="M907" s="123">
        <v>75.599999999999994</v>
      </c>
      <c r="N907" s="121" t="s">
        <v>4405</v>
      </c>
      <c r="O907" s="71">
        <f t="shared" si="32"/>
        <v>3.077180212920215</v>
      </c>
      <c r="P907" s="71">
        <f>IF(O907&lt;&gt;"",VLOOKUP($A907,Sheet4!$A$2:$O$1309,14,FALSE)*100,"")</f>
        <v>1.6916591053089403</v>
      </c>
      <c r="Q907" s="71">
        <f>IF(P907&lt;&gt;"",VLOOKUP($A907,Sheet4!$A$2:$O$1309,15,FALSE)*100,"")</f>
        <v>15.389839377658953</v>
      </c>
      <c r="R907" s="73">
        <f t="shared" si="30"/>
        <v>30</v>
      </c>
      <c r="S907" s="357" t="s">
        <v>4366</v>
      </c>
      <c r="T907" s="357" t="str">
        <f>IF(ISNA(VLOOKUP(A907,Sheet1!B$3:C$1266,2,FALSE)=TRUE),"NC",VLOOKUP(A907,Sheet1!B$3:C$1266,2,FALSE))</f>
        <v>Rural</v>
      </c>
      <c r="U907" s="385">
        <f>IF(ISNA(VLOOKUP($A907,Sheet1!$B$3:$AH$1266,Sheet1!E$1+(Sheet1!$A$1-1)*10,FALSE))=TRUE,"---",IF(VLOOKUP($A907,Sheet1!$B$3:$AH$1266,Sheet1!E$1+(Sheet1!$A$1-1)*10,FALSE)="---","---", (ROUND(VLOOKUP($A907,Sheet1!$B$3:$AH$1266,Sheet1!E$1+(Sheet1!$A$1-1)*10,FALSE),IF(VLOOKUP($A907,Sheet1!$B$3:$AH$1266,Sheet1!E$1+(Sheet1!$A$1-1)*10,FALSE)&gt;99999,-3,IF(VLOOKUP($A907,Sheet1!$B$3:$AH$1266,Sheet1!E$1+(Sheet1!$A$1-1)*10,FALSE)&gt;9999,-2,IF(VLOOKUP($A907,Sheet1!$B$3:$AH$1266,Sheet1!E$1+(Sheet1!$A$1-1)*10,FALSE)&gt;999,-1,0)))))))</f>
        <v>225</v>
      </c>
      <c r="V907" s="385">
        <f>IF(ISNA(VLOOKUP($A907,Sheet1!$B$3:$AH$1266,Sheet1!F$1+(Sheet1!$A$1-1)*10,FALSE))=TRUE,"---",IF(VLOOKUP($A907,Sheet1!$B$3:$AH$1266,Sheet1!F$1+(Sheet1!$A$1-1)*10,FALSE)="---","---", (ROUND(VLOOKUP($A907,Sheet1!$B$3:$AH$1266,Sheet1!F$1+(Sheet1!$A$1-1)*10,FALSE),IF(VLOOKUP($A907,Sheet1!$B$3:$AH$1266,Sheet1!F$1+(Sheet1!$A$1-1)*10,FALSE)&gt;99999,-3,IF(VLOOKUP($A907,Sheet1!$B$3:$AH$1266,Sheet1!F$1+(Sheet1!$A$1-1)*10,FALSE)&gt;9999,-2,IF(VLOOKUP($A907,Sheet1!$B$3:$AH$1266,Sheet1!F$1+(Sheet1!$A$1-1)*10,FALSE)&gt;999,-1,0)))))))</f>
        <v>270</v>
      </c>
      <c r="W907" s="385">
        <f>IF(ISNA(VLOOKUP($A907,Sheet1!$B$3:$AH$1266,Sheet1!G$1+(Sheet1!$A$1-1)*10,FALSE))=TRUE,"---",IF(VLOOKUP($A907,Sheet1!$B$3:$AH$1266,Sheet1!G$1+(Sheet1!$A$1-1)*10,FALSE)="---","---", (ROUND(VLOOKUP($A907,Sheet1!$B$3:$AH$1266,Sheet1!G$1+(Sheet1!$A$1-1)*10,FALSE),IF(VLOOKUP($A907,Sheet1!$B$3:$AH$1266,Sheet1!G$1+(Sheet1!$A$1-1)*10,FALSE)&gt;99999,-3,IF(VLOOKUP($A907,Sheet1!$B$3:$AH$1266,Sheet1!G$1+(Sheet1!$A$1-1)*10,FALSE)&gt;9999,-2,IF(VLOOKUP($A907,Sheet1!$B$3:$AH$1266,Sheet1!G$1+(Sheet1!$A$1-1)*10,FALSE)&gt;999,-1,0)))))))</f>
        <v>325</v>
      </c>
      <c r="X907" s="385">
        <f>IF(ISNA(VLOOKUP($A907,Sheet1!$B$3:$AH$1266,Sheet1!H$1+(Sheet1!$A$1-1)*10,FALSE))=TRUE,"---",IF(VLOOKUP($A907,Sheet1!$B$3:$AH$1266,Sheet1!H$1+(Sheet1!$A$1-1)*10,FALSE)="---","---", (ROUND(VLOOKUP($A907,Sheet1!$B$3:$AH$1266,Sheet1!H$1+(Sheet1!$A$1-1)*10,FALSE),IF(VLOOKUP($A907,Sheet1!$B$3:$AH$1266,Sheet1!H$1+(Sheet1!$A$1-1)*10,FALSE)&gt;99999,-3,IF(VLOOKUP($A907,Sheet1!$B$3:$AH$1266,Sheet1!H$1+(Sheet1!$A$1-1)*10,FALSE)&gt;9999,-2,IF(VLOOKUP($A907,Sheet1!$B$3:$AH$1266,Sheet1!H$1+(Sheet1!$A$1-1)*10,FALSE)&gt;999,-1,0)))))))</f>
        <v>465</v>
      </c>
      <c r="Y907" s="385">
        <f>IF(ISNA(VLOOKUP($A907,Sheet1!$B$3:$AH$1266,Sheet1!I$1+(Sheet1!$A$1-1)*10,FALSE))=TRUE,"---",IF(VLOOKUP($A907,Sheet1!$B$3:$AH$1266,Sheet1!I$1+(Sheet1!$A$1-1)*10,FALSE)="---","---", (ROUND(VLOOKUP($A907,Sheet1!$B$3:$AH$1266,Sheet1!I$1+(Sheet1!$A$1-1)*10,FALSE),IF(VLOOKUP($A907,Sheet1!$B$3:$AH$1266,Sheet1!I$1+(Sheet1!$A$1-1)*10,FALSE)&gt;99999,-3,IF(VLOOKUP($A907,Sheet1!$B$3:$AH$1266,Sheet1!I$1+(Sheet1!$A$1-1)*10,FALSE)&gt;9999,-2,IF(VLOOKUP($A907,Sheet1!$B$3:$AH$1266,Sheet1!I$1+(Sheet1!$A$1-1)*10,FALSE)&gt;999,-1,0)))))))</f>
        <v>559</v>
      </c>
      <c r="Z907" s="385">
        <f>IF(ISNA(VLOOKUP($A907,Sheet1!$B$3:$AH$1266,Sheet1!J$1+(Sheet1!$A$1-1)*10,FALSE))=TRUE,"---",IF(VLOOKUP($A907,Sheet1!$B$3:$AH$1266,Sheet1!J$1+(Sheet1!$A$1-1)*10,FALSE)="---","---", (ROUND(VLOOKUP($A907,Sheet1!$B$3:$AH$1266,Sheet1!J$1+(Sheet1!$A$1-1)*10,FALSE),IF(VLOOKUP($A907,Sheet1!$B$3:$AH$1266,Sheet1!J$1+(Sheet1!$A$1-1)*10,FALSE)&gt;99999,-3,IF(VLOOKUP($A907,Sheet1!$B$3:$AH$1266,Sheet1!J$1+(Sheet1!$A$1-1)*10,FALSE)&gt;9999,-2,IF(VLOOKUP($A907,Sheet1!$B$3:$AH$1266,Sheet1!J$1+(Sheet1!$A$1-1)*10,FALSE)&gt;999,-1,0)))))))</f>
        <v>679</v>
      </c>
      <c r="AA907" s="385">
        <f>IF(ISNA(VLOOKUP($A907,Sheet1!$B$3:$AH$1266,Sheet1!K$1+(Sheet1!$A$1-1)*10,FALSE))=TRUE,"---",IF(VLOOKUP($A907,Sheet1!$B$3:$AH$1266,Sheet1!K$1+(Sheet1!$A$1-1)*10,FALSE)="---","---", (ROUND(VLOOKUP($A907,Sheet1!$B$3:$AH$1266,Sheet1!K$1+(Sheet1!$A$1-1)*10,FALSE),IF(VLOOKUP($A907,Sheet1!$B$3:$AH$1266,Sheet1!K$1+(Sheet1!$A$1-1)*10,FALSE)&gt;99999,-3,IF(VLOOKUP($A907,Sheet1!$B$3:$AH$1266,Sheet1!K$1+(Sheet1!$A$1-1)*10,FALSE)&gt;9999,-2,IF(VLOOKUP($A907,Sheet1!$B$3:$AH$1266,Sheet1!K$1+(Sheet1!$A$1-1)*10,FALSE)&gt;999,-1,0)))))))</f>
        <v>771</v>
      </c>
      <c r="AB907" s="385">
        <f>IF(ISNA(VLOOKUP($A907,Sheet1!$B$3:$AH$1266,Sheet1!L$1+(Sheet1!$A$1-1)*10,FALSE))=TRUE,"---",IF(VLOOKUP($A907,Sheet1!$B$3:$AH$1266,Sheet1!L$1+(Sheet1!$A$1-1)*10,FALSE)="---","---", (ROUND(VLOOKUP($A907,Sheet1!$B$3:$AH$1266,Sheet1!L$1+(Sheet1!$A$1-1)*10,FALSE),IF(VLOOKUP($A907,Sheet1!$B$3:$AH$1266,Sheet1!L$1+(Sheet1!$A$1-1)*10,FALSE)&gt;99999,-3,IF(VLOOKUP($A907,Sheet1!$B$3:$AH$1266,Sheet1!L$1+(Sheet1!$A$1-1)*10,FALSE)&gt;9999,-2,IF(VLOOKUP($A907,Sheet1!$B$3:$AH$1266,Sheet1!L$1+(Sheet1!$A$1-1)*10,FALSE)&gt;999,-1,0)))))))</f>
        <v>866</v>
      </c>
      <c r="AC907" s="385">
        <f>IF(ISNA(VLOOKUP($A907,Sheet1!$B$3:$AH$1266,Sheet1!M$1+(Sheet1!$A$1-1)*10,FALSE))=TRUE,"---",IF(VLOOKUP($A907,Sheet1!$B$3:$AH$1266,Sheet1!M$1+(Sheet1!$A$1-1)*10,FALSE)="---","---", (ROUND(VLOOKUP($A907,Sheet1!$B$3:$AH$1266,Sheet1!M$1+(Sheet1!$A$1-1)*10,FALSE),IF(VLOOKUP($A907,Sheet1!$B$3:$AH$1266,Sheet1!M$1+(Sheet1!$A$1-1)*10,FALSE)&gt;99999,-3,IF(VLOOKUP($A907,Sheet1!$B$3:$AH$1266,Sheet1!M$1+(Sheet1!$A$1-1)*10,FALSE)&gt;9999,-2,IF(VLOOKUP($A907,Sheet1!$B$3:$AH$1266,Sheet1!M$1+(Sheet1!$A$1-1)*10,FALSE)&gt;999,-1,0)))))))</f>
        <v>959</v>
      </c>
      <c r="AD907" s="385">
        <f>IF(ISNA(VLOOKUP($A907,Sheet1!$B$3:$AH$1266,Sheet1!N$1+(Sheet1!$A$1-1)*10,FALSE))=TRUE,"---",IF(VLOOKUP($A907,Sheet1!$B$3:$AH$1266,Sheet1!N$1+(Sheet1!$A$1-1)*10,FALSE)="---","---", (ROUND(VLOOKUP($A907,Sheet1!$B$3:$AH$1266,Sheet1!N$1+(Sheet1!$A$1-1)*10,FALSE),IF(VLOOKUP($A907,Sheet1!$B$3:$AH$1266,Sheet1!N$1+(Sheet1!$A$1-1)*10,FALSE)&gt;99999,-3,IF(VLOOKUP($A907,Sheet1!$B$3:$AH$1266,Sheet1!N$1+(Sheet1!$A$1-1)*10,FALSE)&gt;9999,-2,IF(VLOOKUP($A907,Sheet1!$B$3:$AH$1266,Sheet1!N$1+(Sheet1!$A$1-1)*10,FALSE)&gt;999,-1,0)))))))</f>
        <v>1080</v>
      </c>
    </row>
    <row r="908" spans="1:30" ht="25.5" customHeight="1" x14ac:dyDescent="0.25">
      <c r="A908" s="304"/>
      <c r="B908" s="346"/>
      <c r="C908" s="304"/>
      <c r="D908" s="304"/>
      <c r="E908" s="305" t="e">
        <v>#N/A</v>
      </c>
      <c r="F908" s="346"/>
      <c r="G908" s="352"/>
      <c r="H908" s="348"/>
      <c r="I908" s="119">
        <v>27812</v>
      </c>
      <c r="J908" s="124">
        <v>6.25</v>
      </c>
      <c r="K908" s="118" t="s">
        <v>28</v>
      </c>
      <c r="L908" s="129" t="s">
        <v>4405</v>
      </c>
      <c r="M908" s="130" t="s">
        <v>4405</v>
      </c>
      <c r="N908" s="118" t="s">
        <v>75</v>
      </c>
      <c r="O908" s="71" t="s">
        <v>4405</v>
      </c>
      <c r="P908" s="71" t="s">
        <v>4405</v>
      </c>
      <c r="Q908" s="71" t="s">
        <v>4405</v>
      </c>
      <c r="R908" s="73" t="s">
        <v>4405</v>
      </c>
      <c r="S908" s="357" t="e">
        <v>#N/A</v>
      </c>
      <c r="T908" s="357" t="str">
        <f>IF(ISNA(VLOOKUP(A908,Sheet1!B$3:C$1266,2,FALSE)=TRUE),"ND",VLOOKUP(A908,Sheet1!B$3:C$1266,2,FALSE))</f>
        <v>ND</v>
      </c>
      <c r="U908" s="385" t="str">
        <f>IF(ISNA(VLOOKUP($A908,Sheet1!$B$3:$AH$1266,Sheet1!E$1+(Sheet1!$A$1-1)*10,FALSE))=TRUE,"---",IF(VLOOKUP($A908,Sheet1!$B$3:$AH$1266,Sheet1!E$1+(Sheet1!$A$1-1)*10,FALSE)="---","---", (ROUND(VLOOKUP($A908,Sheet1!$B$3:$AH$1266,Sheet1!E$1+(Sheet1!$A$1-1)*10,FALSE),IF(VLOOKUP($A908,Sheet1!$B$3:$AH$1266,Sheet1!E$1+(Sheet1!$A$1-1)*10,FALSE)&gt;99999,-3,IF(VLOOKUP($A908,Sheet1!$B$3:$AH$1266,Sheet1!E$1+(Sheet1!$A$1-1)*10,FALSE)&gt;9999,-2,IF(VLOOKUP($A908,Sheet1!$B$3:$AH$1266,Sheet1!E$1+(Sheet1!$A$1-1)*10,FALSE)&gt;999,-1,0)))))))</f>
        <v>---</v>
      </c>
      <c r="V908" s="385" t="str">
        <f>IF(ISNA(VLOOKUP($A908,Sheet1!$B$3:$AH$1266,Sheet1!F$1+(Sheet1!$A$1-1)*10,FALSE))=TRUE,"---",IF(VLOOKUP($A908,Sheet1!$B$3:$AH$1266,Sheet1!F$1+(Sheet1!$A$1-1)*10,FALSE)="---","---", (ROUND(VLOOKUP($A908,Sheet1!$B$3:$AH$1266,Sheet1!F$1+(Sheet1!$A$1-1)*10,FALSE),IF(VLOOKUP($A908,Sheet1!$B$3:$AH$1266,Sheet1!F$1+(Sheet1!$A$1-1)*10,FALSE)&gt;99999,-3,IF(VLOOKUP($A908,Sheet1!$B$3:$AH$1266,Sheet1!F$1+(Sheet1!$A$1-1)*10,FALSE)&gt;9999,-2,IF(VLOOKUP($A908,Sheet1!$B$3:$AH$1266,Sheet1!F$1+(Sheet1!$A$1-1)*10,FALSE)&gt;999,-1,0)))))))</f>
        <v>---</v>
      </c>
      <c r="W908" s="385" t="str">
        <f>IF(ISNA(VLOOKUP($A908,Sheet1!$B$3:$AH$1266,Sheet1!G$1+(Sheet1!$A$1-1)*10,FALSE))=TRUE,"---",IF(VLOOKUP($A908,Sheet1!$B$3:$AH$1266,Sheet1!G$1+(Sheet1!$A$1-1)*10,FALSE)="---","---", (ROUND(VLOOKUP($A908,Sheet1!$B$3:$AH$1266,Sheet1!G$1+(Sheet1!$A$1-1)*10,FALSE),IF(VLOOKUP($A908,Sheet1!$B$3:$AH$1266,Sheet1!G$1+(Sheet1!$A$1-1)*10,FALSE)&gt;99999,-3,IF(VLOOKUP($A908,Sheet1!$B$3:$AH$1266,Sheet1!G$1+(Sheet1!$A$1-1)*10,FALSE)&gt;9999,-2,IF(VLOOKUP($A908,Sheet1!$B$3:$AH$1266,Sheet1!G$1+(Sheet1!$A$1-1)*10,FALSE)&gt;999,-1,0)))))))</f>
        <v>---</v>
      </c>
      <c r="X908" s="385" t="str">
        <f>IF(ISNA(VLOOKUP($A908,Sheet1!$B$3:$AH$1266,Sheet1!H$1+(Sheet1!$A$1-1)*10,FALSE))=TRUE,"---",IF(VLOOKUP($A908,Sheet1!$B$3:$AH$1266,Sheet1!H$1+(Sheet1!$A$1-1)*10,FALSE)="---","---", (ROUND(VLOOKUP($A908,Sheet1!$B$3:$AH$1266,Sheet1!H$1+(Sheet1!$A$1-1)*10,FALSE),IF(VLOOKUP($A908,Sheet1!$B$3:$AH$1266,Sheet1!H$1+(Sheet1!$A$1-1)*10,FALSE)&gt;99999,-3,IF(VLOOKUP($A908,Sheet1!$B$3:$AH$1266,Sheet1!H$1+(Sheet1!$A$1-1)*10,FALSE)&gt;9999,-2,IF(VLOOKUP($A908,Sheet1!$B$3:$AH$1266,Sheet1!H$1+(Sheet1!$A$1-1)*10,FALSE)&gt;999,-1,0)))))))</f>
        <v>---</v>
      </c>
      <c r="Y908" s="385" t="str">
        <f>IF(ISNA(VLOOKUP($A908,Sheet1!$B$3:$AH$1266,Sheet1!I$1+(Sheet1!$A$1-1)*10,FALSE))=TRUE,"---",IF(VLOOKUP($A908,Sheet1!$B$3:$AH$1266,Sheet1!I$1+(Sheet1!$A$1-1)*10,FALSE)="---","---", (ROUND(VLOOKUP($A908,Sheet1!$B$3:$AH$1266,Sheet1!I$1+(Sheet1!$A$1-1)*10,FALSE),IF(VLOOKUP($A908,Sheet1!$B$3:$AH$1266,Sheet1!I$1+(Sheet1!$A$1-1)*10,FALSE)&gt;99999,-3,IF(VLOOKUP($A908,Sheet1!$B$3:$AH$1266,Sheet1!I$1+(Sheet1!$A$1-1)*10,FALSE)&gt;9999,-2,IF(VLOOKUP($A908,Sheet1!$B$3:$AH$1266,Sheet1!I$1+(Sheet1!$A$1-1)*10,FALSE)&gt;999,-1,0)))))))</f>
        <v>---</v>
      </c>
      <c r="Z908" s="385" t="str">
        <f>IF(ISNA(VLOOKUP($A908,Sheet1!$B$3:$AH$1266,Sheet1!J$1+(Sheet1!$A$1-1)*10,FALSE))=TRUE,"---",IF(VLOOKUP($A908,Sheet1!$B$3:$AH$1266,Sheet1!J$1+(Sheet1!$A$1-1)*10,FALSE)="---","---", (ROUND(VLOOKUP($A908,Sheet1!$B$3:$AH$1266,Sheet1!J$1+(Sheet1!$A$1-1)*10,FALSE),IF(VLOOKUP($A908,Sheet1!$B$3:$AH$1266,Sheet1!J$1+(Sheet1!$A$1-1)*10,FALSE)&gt;99999,-3,IF(VLOOKUP($A908,Sheet1!$B$3:$AH$1266,Sheet1!J$1+(Sheet1!$A$1-1)*10,FALSE)&gt;9999,-2,IF(VLOOKUP($A908,Sheet1!$B$3:$AH$1266,Sheet1!J$1+(Sheet1!$A$1-1)*10,FALSE)&gt;999,-1,0)))))))</f>
        <v>---</v>
      </c>
      <c r="AA908" s="385" t="str">
        <f>IF(ISNA(VLOOKUP($A908,Sheet1!$B$3:$AH$1266,Sheet1!K$1+(Sheet1!$A$1-1)*10,FALSE))=TRUE,"---",IF(VLOOKUP($A908,Sheet1!$B$3:$AH$1266,Sheet1!K$1+(Sheet1!$A$1-1)*10,FALSE)="---","---", (ROUND(VLOOKUP($A908,Sheet1!$B$3:$AH$1266,Sheet1!K$1+(Sheet1!$A$1-1)*10,FALSE),IF(VLOOKUP($A908,Sheet1!$B$3:$AH$1266,Sheet1!K$1+(Sheet1!$A$1-1)*10,FALSE)&gt;99999,-3,IF(VLOOKUP($A908,Sheet1!$B$3:$AH$1266,Sheet1!K$1+(Sheet1!$A$1-1)*10,FALSE)&gt;9999,-2,IF(VLOOKUP($A908,Sheet1!$B$3:$AH$1266,Sheet1!K$1+(Sheet1!$A$1-1)*10,FALSE)&gt;999,-1,0)))))))</f>
        <v>---</v>
      </c>
      <c r="AB908" s="385" t="str">
        <f>IF(ISNA(VLOOKUP($A908,Sheet1!$B$3:$AH$1266,Sheet1!L$1+(Sheet1!$A$1-1)*10,FALSE))=TRUE,"---",IF(VLOOKUP($A908,Sheet1!$B$3:$AH$1266,Sheet1!L$1+(Sheet1!$A$1-1)*10,FALSE)="---","---", (ROUND(VLOOKUP($A908,Sheet1!$B$3:$AH$1266,Sheet1!L$1+(Sheet1!$A$1-1)*10,FALSE),IF(VLOOKUP($A908,Sheet1!$B$3:$AH$1266,Sheet1!L$1+(Sheet1!$A$1-1)*10,FALSE)&gt;99999,-3,IF(VLOOKUP($A908,Sheet1!$B$3:$AH$1266,Sheet1!L$1+(Sheet1!$A$1-1)*10,FALSE)&gt;9999,-2,IF(VLOOKUP($A908,Sheet1!$B$3:$AH$1266,Sheet1!L$1+(Sheet1!$A$1-1)*10,FALSE)&gt;999,-1,0)))))))</f>
        <v>---</v>
      </c>
      <c r="AC908" s="385" t="str">
        <f>IF(ISNA(VLOOKUP($A908,Sheet1!$B$3:$AH$1266,Sheet1!M$1+(Sheet1!$A$1-1)*10,FALSE))=TRUE,"---",IF(VLOOKUP($A908,Sheet1!$B$3:$AH$1266,Sheet1!M$1+(Sheet1!$A$1-1)*10,FALSE)="---","---", (ROUND(VLOOKUP($A908,Sheet1!$B$3:$AH$1266,Sheet1!M$1+(Sheet1!$A$1-1)*10,FALSE),IF(VLOOKUP($A908,Sheet1!$B$3:$AH$1266,Sheet1!M$1+(Sheet1!$A$1-1)*10,FALSE)&gt;99999,-3,IF(VLOOKUP($A908,Sheet1!$B$3:$AH$1266,Sheet1!M$1+(Sheet1!$A$1-1)*10,FALSE)&gt;9999,-2,IF(VLOOKUP($A908,Sheet1!$B$3:$AH$1266,Sheet1!M$1+(Sheet1!$A$1-1)*10,FALSE)&gt;999,-1,0)))))))</f>
        <v>---</v>
      </c>
      <c r="AD908" s="385" t="str">
        <f>IF(ISNA(VLOOKUP($A908,Sheet1!$B$3:$AH$1266,Sheet1!N$1+(Sheet1!$A$1-1)*10,FALSE))=TRUE,"---",IF(VLOOKUP($A908,Sheet1!$B$3:$AH$1266,Sheet1!N$1+(Sheet1!$A$1-1)*10,FALSE)="---","---", (ROUND(VLOOKUP($A908,Sheet1!$B$3:$AH$1266,Sheet1!N$1+(Sheet1!$A$1-1)*10,FALSE),IF(VLOOKUP($A908,Sheet1!$B$3:$AH$1266,Sheet1!N$1+(Sheet1!$A$1-1)*10,FALSE)&gt;99999,-3,IF(VLOOKUP($A908,Sheet1!$B$3:$AH$1266,Sheet1!N$1+(Sheet1!$A$1-1)*10,FALSE)&gt;9999,-2,IF(VLOOKUP($A908,Sheet1!$B$3:$AH$1266,Sheet1!N$1+(Sheet1!$A$1-1)*10,FALSE)&gt;999,-1,0)))))))</f>
        <v>---</v>
      </c>
    </row>
    <row r="909" spans="1:30" ht="25.5" customHeight="1" x14ac:dyDescent="0.25">
      <c r="A909" s="303" t="s">
        <v>1387</v>
      </c>
      <c r="B909" s="330" t="s">
        <v>1388</v>
      </c>
      <c r="C909" s="303">
        <v>424719</v>
      </c>
      <c r="D909" s="303">
        <v>750129</v>
      </c>
      <c r="E909" s="307" t="s">
        <v>3056</v>
      </c>
      <c r="F909" s="342" t="s">
        <v>4726</v>
      </c>
      <c r="G909" s="318" t="s">
        <v>286</v>
      </c>
      <c r="H909" s="430">
        <v>12</v>
      </c>
      <c r="I909" s="112">
        <v>27812</v>
      </c>
      <c r="J909" s="113">
        <v>4.57</v>
      </c>
      <c r="K909" s="127" t="s">
        <v>20</v>
      </c>
      <c r="L909" s="115">
        <v>660</v>
      </c>
      <c r="M909" s="155">
        <v>55</v>
      </c>
      <c r="N909" s="114" t="s">
        <v>4405</v>
      </c>
      <c r="O909" s="68">
        <f t="shared" si="32"/>
        <v>20.476792763613165</v>
      </c>
      <c r="P909" s="68">
        <f>IF(O909&lt;&gt;"",VLOOKUP($A909,Sheet4!$A$2:$O$1309,14,FALSE)*100,"")</f>
        <v>4.32368674737803</v>
      </c>
      <c r="Q909" s="68">
        <f>IF(P909&lt;&gt;"",VLOOKUP($A909,Sheet4!$A$2:$O$1309,15,FALSE)*100,"")</f>
        <v>35.13967905887079</v>
      </c>
      <c r="R909" s="74">
        <f t="shared" si="30"/>
        <v>5</v>
      </c>
      <c r="S909" s="356" t="s">
        <v>4366</v>
      </c>
      <c r="T909" s="356" t="str">
        <f>IF(ISNA(VLOOKUP(A909,Sheet1!B$3:C$1266,2,FALSE)=TRUE),"NC",VLOOKUP(A909,Sheet1!B$3:C$1266,2,FALSE))</f>
        <v>Rural</v>
      </c>
      <c r="U909" s="392">
        <f>IF(ISNA(VLOOKUP($A909,Sheet1!$B$3:$AH$1266,Sheet1!E$1+(Sheet1!$A$1-1)*10,FALSE))=TRUE,"---",IF(VLOOKUP($A909,Sheet1!$B$3:$AH$1266,Sheet1!E$1+(Sheet1!$A$1-1)*10,FALSE)="---","---", (ROUND(VLOOKUP($A909,Sheet1!$B$3:$AH$1266,Sheet1!E$1+(Sheet1!$A$1-1)*10,FALSE),IF(VLOOKUP($A909,Sheet1!$B$3:$AH$1266,Sheet1!E$1+(Sheet1!$A$1-1)*10,FALSE)&gt;99999,-3,IF(VLOOKUP($A909,Sheet1!$B$3:$AH$1266,Sheet1!E$1+(Sheet1!$A$1-1)*10,FALSE)&gt;9999,-2,IF(VLOOKUP($A909,Sheet1!$B$3:$AH$1266,Sheet1!E$1+(Sheet1!$A$1-1)*10,FALSE)&gt;999,-1,0)))))))</f>
        <v>310</v>
      </c>
      <c r="V909" s="392">
        <f>IF(ISNA(VLOOKUP($A909,Sheet1!$B$3:$AH$1266,Sheet1!F$1+(Sheet1!$A$1-1)*10,FALSE))=TRUE,"---",IF(VLOOKUP($A909,Sheet1!$B$3:$AH$1266,Sheet1!F$1+(Sheet1!$A$1-1)*10,FALSE)="---","---", (ROUND(VLOOKUP($A909,Sheet1!$B$3:$AH$1266,Sheet1!F$1+(Sheet1!$A$1-1)*10,FALSE),IF(VLOOKUP($A909,Sheet1!$B$3:$AH$1266,Sheet1!F$1+(Sheet1!$A$1-1)*10,FALSE)&gt;99999,-3,IF(VLOOKUP($A909,Sheet1!$B$3:$AH$1266,Sheet1!F$1+(Sheet1!$A$1-1)*10,FALSE)&gt;9999,-2,IF(VLOOKUP($A909,Sheet1!$B$3:$AH$1266,Sheet1!F$1+(Sheet1!$A$1-1)*10,FALSE)&gt;999,-1,0)))))))</f>
        <v>374</v>
      </c>
      <c r="W909" s="392">
        <f>IF(ISNA(VLOOKUP($A909,Sheet1!$B$3:$AH$1266,Sheet1!G$1+(Sheet1!$A$1-1)*10,FALSE))=TRUE,"---",IF(VLOOKUP($A909,Sheet1!$B$3:$AH$1266,Sheet1!G$1+(Sheet1!$A$1-1)*10,FALSE)="---","---", (ROUND(VLOOKUP($A909,Sheet1!$B$3:$AH$1266,Sheet1!G$1+(Sheet1!$A$1-1)*10,FALSE),IF(VLOOKUP($A909,Sheet1!$B$3:$AH$1266,Sheet1!G$1+(Sheet1!$A$1-1)*10,FALSE)&gt;99999,-3,IF(VLOOKUP($A909,Sheet1!$B$3:$AH$1266,Sheet1!G$1+(Sheet1!$A$1-1)*10,FALSE)&gt;9999,-2,IF(VLOOKUP($A909,Sheet1!$B$3:$AH$1266,Sheet1!G$1+(Sheet1!$A$1-1)*10,FALSE)&gt;999,-1,0)))))))</f>
        <v>454</v>
      </c>
      <c r="X909" s="392">
        <f>IF(ISNA(VLOOKUP($A909,Sheet1!$B$3:$AH$1266,Sheet1!H$1+(Sheet1!$A$1-1)*10,FALSE))=TRUE,"---",IF(VLOOKUP($A909,Sheet1!$B$3:$AH$1266,Sheet1!H$1+(Sheet1!$A$1-1)*10,FALSE)="---","---", (ROUND(VLOOKUP($A909,Sheet1!$B$3:$AH$1266,Sheet1!H$1+(Sheet1!$A$1-1)*10,FALSE),IF(VLOOKUP($A909,Sheet1!$B$3:$AH$1266,Sheet1!H$1+(Sheet1!$A$1-1)*10,FALSE)&gt;99999,-3,IF(VLOOKUP($A909,Sheet1!$B$3:$AH$1266,Sheet1!H$1+(Sheet1!$A$1-1)*10,FALSE)&gt;9999,-2,IF(VLOOKUP($A909,Sheet1!$B$3:$AH$1266,Sheet1!H$1+(Sheet1!$A$1-1)*10,FALSE)&gt;999,-1,0)))))))</f>
        <v>664</v>
      </c>
      <c r="Y909" s="392">
        <f>IF(ISNA(VLOOKUP($A909,Sheet1!$B$3:$AH$1266,Sheet1!I$1+(Sheet1!$A$1-1)*10,FALSE))=TRUE,"---",IF(VLOOKUP($A909,Sheet1!$B$3:$AH$1266,Sheet1!I$1+(Sheet1!$A$1-1)*10,FALSE)="---","---", (ROUND(VLOOKUP($A909,Sheet1!$B$3:$AH$1266,Sheet1!I$1+(Sheet1!$A$1-1)*10,FALSE),IF(VLOOKUP($A909,Sheet1!$B$3:$AH$1266,Sheet1!I$1+(Sheet1!$A$1-1)*10,FALSE)&gt;99999,-3,IF(VLOOKUP($A909,Sheet1!$B$3:$AH$1266,Sheet1!I$1+(Sheet1!$A$1-1)*10,FALSE)&gt;9999,-2,IF(VLOOKUP($A909,Sheet1!$B$3:$AH$1266,Sheet1!I$1+(Sheet1!$A$1-1)*10,FALSE)&gt;999,-1,0)))))))</f>
        <v>809</v>
      </c>
      <c r="Z909" s="392">
        <f>IF(ISNA(VLOOKUP($A909,Sheet1!$B$3:$AH$1266,Sheet1!J$1+(Sheet1!$A$1-1)*10,FALSE))=TRUE,"---",IF(VLOOKUP($A909,Sheet1!$B$3:$AH$1266,Sheet1!J$1+(Sheet1!$A$1-1)*10,FALSE)="---","---", (ROUND(VLOOKUP($A909,Sheet1!$B$3:$AH$1266,Sheet1!J$1+(Sheet1!$A$1-1)*10,FALSE),IF(VLOOKUP($A909,Sheet1!$B$3:$AH$1266,Sheet1!J$1+(Sheet1!$A$1-1)*10,FALSE)&gt;99999,-3,IF(VLOOKUP($A909,Sheet1!$B$3:$AH$1266,Sheet1!J$1+(Sheet1!$A$1-1)*10,FALSE)&gt;9999,-2,IF(VLOOKUP($A909,Sheet1!$B$3:$AH$1266,Sheet1!J$1+(Sheet1!$A$1-1)*10,FALSE)&gt;999,-1,0)))))))</f>
        <v>998</v>
      </c>
      <c r="AA909" s="392">
        <f>IF(ISNA(VLOOKUP($A909,Sheet1!$B$3:$AH$1266,Sheet1!K$1+(Sheet1!$A$1-1)*10,FALSE))=TRUE,"---",IF(VLOOKUP($A909,Sheet1!$B$3:$AH$1266,Sheet1!K$1+(Sheet1!$A$1-1)*10,FALSE)="---","---", (ROUND(VLOOKUP($A909,Sheet1!$B$3:$AH$1266,Sheet1!K$1+(Sheet1!$A$1-1)*10,FALSE),IF(VLOOKUP($A909,Sheet1!$B$3:$AH$1266,Sheet1!K$1+(Sheet1!$A$1-1)*10,FALSE)&gt;99999,-3,IF(VLOOKUP($A909,Sheet1!$B$3:$AH$1266,Sheet1!K$1+(Sheet1!$A$1-1)*10,FALSE)&gt;9999,-2,IF(VLOOKUP($A909,Sheet1!$B$3:$AH$1266,Sheet1!K$1+(Sheet1!$A$1-1)*10,FALSE)&gt;999,-1,0)))))))</f>
        <v>1140</v>
      </c>
      <c r="AB909" s="392">
        <f>IF(ISNA(VLOOKUP($A909,Sheet1!$B$3:$AH$1266,Sheet1!L$1+(Sheet1!$A$1-1)*10,FALSE))=TRUE,"---",IF(VLOOKUP($A909,Sheet1!$B$3:$AH$1266,Sheet1!L$1+(Sheet1!$A$1-1)*10,FALSE)="---","---", (ROUND(VLOOKUP($A909,Sheet1!$B$3:$AH$1266,Sheet1!L$1+(Sheet1!$A$1-1)*10,FALSE),IF(VLOOKUP($A909,Sheet1!$B$3:$AH$1266,Sheet1!L$1+(Sheet1!$A$1-1)*10,FALSE)&gt;99999,-3,IF(VLOOKUP($A909,Sheet1!$B$3:$AH$1266,Sheet1!L$1+(Sheet1!$A$1-1)*10,FALSE)&gt;9999,-2,IF(VLOOKUP($A909,Sheet1!$B$3:$AH$1266,Sheet1!L$1+(Sheet1!$A$1-1)*10,FALSE)&gt;999,-1,0)))))))</f>
        <v>1290</v>
      </c>
      <c r="AC909" s="392">
        <f>IF(ISNA(VLOOKUP($A909,Sheet1!$B$3:$AH$1266,Sheet1!M$1+(Sheet1!$A$1-1)*10,FALSE))=TRUE,"---",IF(VLOOKUP($A909,Sheet1!$B$3:$AH$1266,Sheet1!M$1+(Sheet1!$A$1-1)*10,FALSE)="---","---", (ROUND(VLOOKUP($A909,Sheet1!$B$3:$AH$1266,Sheet1!M$1+(Sheet1!$A$1-1)*10,FALSE),IF(VLOOKUP($A909,Sheet1!$B$3:$AH$1266,Sheet1!M$1+(Sheet1!$A$1-1)*10,FALSE)&gt;99999,-3,IF(VLOOKUP($A909,Sheet1!$B$3:$AH$1266,Sheet1!M$1+(Sheet1!$A$1-1)*10,FALSE)&gt;9999,-2,IF(VLOOKUP($A909,Sheet1!$B$3:$AH$1266,Sheet1!M$1+(Sheet1!$A$1-1)*10,FALSE)&gt;999,-1,0)))))))</f>
        <v>1440</v>
      </c>
      <c r="AD909" s="392">
        <f>IF(ISNA(VLOOKUP($A909,Sheet1!$B$3:$AH$1266,Sheet1!N$1+(Sheet1!$A$1-1)*10,FALSE))=TRUE,"---",IF(VLOOKUP($A909,Sheet1!$B$3:$AH$1266,Sheet1!N$1+(Sheet1!$A$1-1)*10,FALSE)="---","---", (ROUND(VLOOKUP($A909,Sheet1!$B$3:$AH$1266,Sheet1!N$1+(Sheet1!$A$1-1)*10,FALSE),IF(VLOOKUP($A909,Sheet1!$B$3:$AH$1266,Sheet1!N$1+(Sheet1!$A$1-1)*10,FALSE)&gt;99999,-3,IF(VLOOKUP($A909,Sheet1!$B$3:$AH$1266,Sheet1!N$1+(Sheet1!$A$1-1)*10,FALSE)&gt;9999,-2,IF(VLOOKUP($A909,Sheet1!$B$3:$AH$1266,Sheet1!N$1+(Sheet1!$A$1-1)*10,FALSE)&gt;999,-1,0)))))))</f>
        <v>1640</v>
      </c>
    </row>
    <row r="910" spans="1:30" ht="25.5" customHeight="1" x14ac:dyDescent="0.25">
      <c r="A910" s="303"/>
      <c r="B910" s="331"/>
      <c r="C910" s="303"/>
      <c r="D910" s="303"/>
      <c r="E910" s="307" t="e">
        <v>#N/A</v>
      </c>
      <c r="F910" s="331"/>
      <c r="G910" s="319"/>
      <c r="H910" s="430"/>
      <c r="I910" s="112">
        <v>28197</v>
      </c>
      <c r="J910" s="113">
        <v>5.63</v>
      </c>
      <c r="K910" s="114" t="s">
        <v>4405</v>
      </c>
      <c r="L910" s="115">
        <v>460</v>
      </c>
      <c r="M910" s="116">
        <v>38.299999999999997</v>
      </c>
      <c r="N910" s="127" t="s">
        <v>112</v>
      </c>
      <c r="O910" s="68" t="s">
        <v>4405</v>
      </c>
      <c r="P910" s="68" t="s">
        <v>4405</v>
      </c>
      <c r="Q910" s="68" t="s">
        <v>4405</v>
      </c>
      <c r="R910" s="74" t="s">
        <v>4405</v>
      </c>
      <c r="S910" s="356" t="e">
        <v>#N/A</v>
      </c>
      <c r="T910" s="356" t="str">
        <f>IF(ISNA(VLOOKUP(A910,Sheet1!B$3:C$1266,2,FALSE)=TRUE),"ND",VLOOKUP(A910,Sheet1!B$3:C$1266,2,FALSE))</f>
        <v>ND</v>
      </c>
      <c r="U910" s="392" t="str">
        <f>IF(ISNA(VLOOKUP($A910,Sheet1!$B$3:$AH$1266,Sheet1!E$1+(Sheet1!$A$1-1)*10,FALSE))=TRUE,"---",IF(VLOOKUP($A910,Sheet1!$B$3:$AH$1266,Sheet1!E$1+(Sheet1!$A$1-1)*10,FALSE)="---","---", (ROUND(VLOOKUP($A910,Sheet1!$B$3:$AH$1266,Sheet1!E$1+(Sheet1!$A$1-1)*10,FALSE),IF(VLOOKUP($A910,Sheet1!$B$3:$AH$1266,Sheet1!E$1+(Sheet1!$A$1-1)*10,FALSE)&gt;99999,-3,IF(VLOOKUP($A910,Sheet1!$B$3:$AH$1266,Sheet1!E$1+(Sheet1!$A$1-1)*10,FALSE)&gt;9999,-2,IF(VLOOKUP($A910,Sheet1!$B$3:$AH$1266,Sheet1!E$1+(Sheet1!$A$1-1)*10,FALSE)&gt;999,-1,0)))))))</f>
        <v>---</v>
      </c>
      <c r="V910" s="392" t="str">
        <f>IF(ISNA(VLOOKUP($A910,Sheet1!$B$3:$AH$1266,Sheet1!F$1+(Sheet1!$A$1-1)*10,FALSE))=TRUE,"---",IF(VLOOKUP($A910,Sheet1!$B$3:$AH$1266,Sheet1!F$1+(Sheet1!$A$1-1)*10,FALSE)="---","---", (ROUND(VLOOKUP($A910,Sheet1!$B$3:$AH$1266,Sheet1!F$1+(Sheet1!$A$1-1)*10,FALSE),IF(VLOOKUP($A910,Sheet1!$B$3:$AH$1266,Sheet1!F$1+(Sheet1!$A$1-1)*10,FALSE)&gt;99999,-3,IF(VLOOKUP($A910,Sheet1!$B$3:$AH$1266,Sheet1!F$1+(Sheet1!$A$1-1)*10,FALSE)&gt;9999,-2,IF(VLOOKUP($A910,Sheet1!$B$3:$AH$1266,Sheet1!F$1+(Sheet1!$A$1-1)*10,FALSE)&gt;999,-1,0)))))))</f>
        <v>---</v>
      </c>
      <c r="W910" s="392" t="str">
        <f>IF(ISNA(VLOOKUP($A910,Sheet1!$B$3:$AH$1266,Sheet1!G$1+(Sheet1!$A$1-1)*10,FALSE))=TRUE,"---",IF(VLOOKUP($A910,Sheet1!$B$3:$AH$1266,Sheet1!G$1+(Sheet1!$A$1-1)*10,FALSE)="---","---", (ROUND(VLOOKUP($A910,Sheet1!$B$3:$AH$1266,Sheet1!G$1+(Sheet1!$A$1-1)*10,FALSE),IF(VLOOKUP($A910,Sheet1!$B$3:$AH$1266,Sheet1!G$1+(Sheet1!$A$1-1)*10,FALSE)&gt;99999,-3,IF(VLOOKUP($A910,Sheet1!$B$3:$AH$1266,Sheet1!G$1+(Sheet1!$A$1-1)*10,FALSE)&gt;9999,-2,IF(VLOOKUP($A910,Sheet1!$B$3:$AH$1266,Sheet1!G$1+(Sheet1!$A$1-1)*10,FALSE)&gt;999,-1,0)))))))</f>
        <v>---</v>
      </c>
      <c r="X910" s="392" t="str">
        <f>IF(ISNA(VLOOKUP($A910,Sheet1!$B$3:$AH$1266,Sheet1!H$1+(Sheet1!$A$1-1)*10,FALSE))=TRUE,"---",IF(VLOOKUP($A910,Sheet1!$B$3:$AH$1266,Sheet1!H$1+(Sheet1!$A$1-1)*10,FALSE)="---","---", (ROUND(VLOOKUP($A910,Sheet1!$B$3:$AH$1266,Sheet1!H$1+(Sheet1!$A$1-1)*10,FALSE),IF(VLOOKUP($A910,Sheet1!$B$3:$AH$1266,Sheet1!H$1+(Sheet1!$A$1-1)*10,FALSE)&gt;99999,-3,IF(VLOOKUP($A910,Sheet1!$B$3:$AH$1266,Sheet1!H$1+(Sheet1!$A$1-1)*10,FALSE)&gt;9999,-2,IF(VLOOKUP($A910,Sheet1!$B$3:$AH$1266,Sheet1!H$1+(Sheet1!$A$1-1)*10,FALSE)&gt;999,-1,0)))))))</f>
        <v>---</v>
      </c>
      <c r="Y910" s="392" t="str">
        <f>IF(ISNA(VLOOKUP($A910,Sheet1!$B$3:$AH$1266,Sheet1!I$1+(Sheet1!$A$1-1)*10,FALSE))=TRUE,"---",IF(VLOOKUP($A910,Sheet1!$B$3:$AH$1266,Sheet1!I$1+(Sheet1!$A$1-1)*10,FALSE)="---","---", (ROUND(VLOOKUP($A910,Sheet1!$B$3:$AH$1266,Sheet1!I$1+(Sheet1!$A$1-1)*10,FALSE),IF(VLOOKUP($A910,Sheet1!$B$3:$AH$1266,Sheet1!I$1+(Sheet1!$A$1-1)*10,FALSE)&gt;99999,-3,IF(VLOOKUP($A910,Sheet1!$B$3:$AH$1266,Sheet1!I$1+(Sheet1!$A$1-1)*10,FALSE)&gt;9999,-2,IF(VLOOKUP($A910,Sheet1!$B$3:$AH$1266,Sheet1!I$1+(Sheet1!$A$1-1)*10,FALSE)&gt;999,-1,0)))))))</f>
        <v>---</v>
      </c>
      <c r="Z910" s="392" t="str">
        <f>IF(ISNA(VLOOKUP($A910,Sheet1!$B$3:$AH$1266,Sheet1!J$1+(Sheet1!$A$1-1)*10,FALSE))=TRUE,"---",IF(VLOOKUP($A910,Sheet1!$B$3:$AH$1266,Sheet1!J$1+(Sheet1!$A$1-1)*10,FALSE)="---","---", (ROUND(VLOOKUP($A910,Sheet1!$B$3:$AH$1266,Sheet1!J$1+(Sheet1!$A$1-1)*10,FALSE),IF(VLOOKUP($A910,Sheet1!$B$3:$AH$1266,Sheet1!J$1+(Sheet1!$A$1-1)*10,FALSE)&gt;99999,-3,IF(VLOOKUP($A910,Sheet1!$B$3:$AH$1266,Sheet1!J$1+(Sheet1!$A$1-1)*10,FALSE)&gt;9999,-2,IF(VLOOKUP($A910,Sheet1!$B$3:$AH$1266,Sheet1!J$1+(Sheet1!$A$1-1)*10,FALSE)&gt;999,-1,0)))))))</f>
        <v>---</v>
      </c>
      <c r="AA910" s="392" t="str">
        <f>IF(ISNA(VLOOKUP($A910,Sheet1!$B$3:$AH$1266,Sheet1!K$1+(Sheet1!$A$1-1)*10,FALSE))=TRUE,"---",IF(VLOOKUP($A910,Sheet1!$B$3:$AH$1266,Sheet1!K$1+(Sheet1!$A$1-1)*10,FALSE)="---","---", (ROUND(VLOOKUP($A910,Sheet1!$B$3:$AH$1266,Sheet1!K$1+(Sheet1!$A$1-1)*10,FALSE),IF(VLOOKUP($A910,Sheet1!$B$3:$AH$1266,Sheet1!K$1+(Sheet1!$A$1-1)*10,FALSE)&gt;99999,-3,IF(VLOOKUP($A910,Sheet1!$B$3:$AH$1266,Sheet1!K$1+(Sheet1!$A$1-1)*10,FALSE)&gt;9999,-2,IF(VLOOKUP($A910,Sheet1!$B$3:$AH$1266,Sheet1!K$1+(Sheet1!$A$1-1)*10,FALSE)&gt;999,-1,0)))))))</f>
        <v>---</v>
      </c>
      <c r="AB910" s="392" t="str">
        <f>IF(ISNA(VLOOKUP($A910,Sheet1!$B$3:$AH$1266,Sheet1!L$1+(Sheet1!$A$1-1)*10,FALSE))=TRUE,"---",IF(VLOOKUP($A910,Sheet1!$B$3:$AH$1266,Sheet1!L$1+(Sheet1!$A$1-1)*10,FALSE)="---","---", (ROUND(VLOOKUP($A910,Sheet1!$B$3:$AH$1266,Sheet1!L$1+(Sheet1!$A$1-1)*10,FALSE),IF(VLOOKUP($A910,Sheet1!$B$3:$AH$1266,Sheet1!L$1+(Sheet1!$A$1-1)*10,FALSE)&gt;99999,-3,IF(VLOOKUP($A910,Sheet1!$B$3:$AH$1266,Sheet1!L$1+(Sheet1!$A$1-1)*10,FALSE)&gt;9999,-2,IF(VLOOKUP($A910,Sheet1!$B$3:$AH$1266,Sheet1!L$1+(Sheet1!$A$1-1)*10,FALSE)&gt;999,-1,0)))))))</f>
        <v>---</v>
      </c>
      <c r="AC910" s="392" t="str">
        <f>IF(ISNA(VLOOKUP($A910,Sheet1!$B$3:$AH$1266,Sheet1!M$1+(Sheet1!$A$1-1)*10,FALSE))=TRUE,"---",IF(VLOOKUP($A910,Sheet1!$B$3:$AH$1266,Sheet1!M$1+(Sheet1!$A$1-1)*10,FALSE)="---","---", (ROUND(VLOOKUP($A910,Sheet1!$B$3:$AH$1266,Sheet1!M$1+(Sheet1!$A$1-1)*10,FALSE),IF(VLOOKUP($A910,Sheet1!$B$3:$AH$1266,Sheet1!M$1+(Sheet1!$A$1-1)*10,FALSE)&gt;99999,-3,IF(VLOOKUP($A910,Sheet1!$B$3:$AH$1266,Sheet1!M$1+(Sheet1!$A$1-1)*10,FALSE)&gt;9999,-2,IF(VLOOKUP($A910,Sheet1!$B$3:$AH$1266,Sheet1!M$1+(Sheet1!$A$1-1)*10,FALSE)&gt;999,-1,0)))))))</f>
        <v>---</v>
      </c>
      <c r="AD910" s="392" t="str">
        <f>IF(ISNA(VLOOKUP($A910,Sheet1!$B$3:$AH$1266,Sheet1!N$1+(Sheet1!$A$1-1)*10,FALSE))=TRUE,"---",IF(VLOOKUP($A910,Sheet1!$B$3:$AH$1266,Sheet1!N$1+(Sheet1!$A$1-1)*10,FALSE)="---","---", (ROUND(VLOOKUP($A910,Sheet1!$B$3:$AH$1266,Sheet1!N$1+(Sheet1!$A$1-1)*10,FALSE),IF(VLOOKUP($A910,Sheet1!$B$3:$AH$1266,Sheet1!N$1+(Sheet1!$A$1-1)*10,FALSE)&gt;99999,-3,IF(VLOOKUP($A910,Sheet1!$B$3:$AH$1266,Sheet1!N$1+(Sheet1!$A$1-1)*10,FALSE)&gt;9999,-2,IF(VLOOKUP($A910,Sheet1!$B$3:$AH$1266,Sheet1!N$1+(Sheet1!$A$1-1)*10,FALSE)&gt;999,-1,0)))))))</f>
        <v>---</v>
      </c>
    </row>
    <row r="911" spans="1:30" ht="25.5" customHeight="1" x14ac:dyDescent="0.25">
      <c r="A911" s="304" t="s">
        <v>1389</v>
      </c>
      <c r="B911" s="393" t="s">
        <v>1390</v>
      </c>
      <c r="C911" s="304">
        <v>423956</v>
      </c>
      <c r="D911" s="304">
        <v>745735</v>
      </c>
      <c r="E911" s="305" t="s">
        <v>3056</v>
      </c>
      <c r="F911" s="117" t="s">
        <v>4727</v>
      </c>
      <c r="G911" s="118" t="s">
        <v>286</v>
      </c>
      <c r="H911" s="348">
        <v>102</v>
      </c>
      <c r="I911" s="377">
        <v>28415</v>
      </c>
      <c r="J911" s="379">
        <v>7.62</v>
      </c>
      <c r="K911" s="340" t="s">
        <v>4405</v>
      </c>
      <c r="L911" s="338">
        <v>3320</v>
      </c>
      <c r="M911" s="381">
        <v>32.5</v>
      </c>
      <c r="N911" s="351" t="s">
        <v>12</v>
      </c>
      <c r="O911" s="328">
        <f t="shared" si="32"/>
        <v>1.2332139611566046</v>
      </c>
      <c r="P911" s="328">
        <f>IF(O911&lt;&gt;"",VLOOKUP($A911,Sheet4!$A$2:$O$1309,14,FALSE)*100,"")</f>
        <v>0.2942784670019738</v>
      </c>
      <c r="Q911" s="328">
        <f>IF(P911&lt;&gt;"",VLOOKUP($A911,Sheet4!$A$2:$O$1309,15,FALSE)*100,"")</f>
        <v>2.8454445553302787</v>
      </c>
      <c r="R911" s="358">
        <f t="shared" ref="R911:R973" si="33">IF(O911="&lt;0.2","&gt;500",IF(O911="&gt;50","&lt;2",IF(ISERR(1/O911*100),"",IF(AND((1/O911*100)&gt;=2,(1/O911*100)&lt;=10),MROUND(1/O911*100,1),IF(AND((1/O911*100)&gt;=10,(1/O911*100)&lt;=50),MROUND(1/O911*100,5),IF(AND((1/O911*100)&gt;=50,(1/O911*100)&lt;=104),MROUND(1/O911*100,10),IF(AND((1/O911*100)&gt;=104,(1/O911*100)&lt;=110),"100",IF(AND((1/O911*100)&gt;=110,(1/O911*100)&lt;=180),"&gt;100, &lt;200",IF(AND((1/O911*100)&gt;=180,(1/O911*100)&lt;=220),"200",IF(AND((1/O911*100)&gt;=220,(1/O911*100)&lt;=450),"&gt;200,  &lt;500","500"))))))))))</f>
        <v>80</v>
      </c>
      <c r="S911" s="357" t="s">
        <v>4366</v>
      </c>
      <c r="T911" s="357" t="str">
        <f>IF(ISNA(VLOOKUP(A911,Sheet1!B$3:C$1266,2,FALSE)=TRUE),"NC",VLOOKUP(A911,Sheet1!B$3:C$1266,2,FALSE))</f>
        <v>Rural10</v>
      </c>
      <c r="U911" s="385">
        <f>IF(ISNA(VLOOKUP($A911,Sheet1!$B$3:$AH$1266,Sheet1!E$1+(Sheet1!$A$1-1)*10,FALSE))=TRUE,"---",IF(VLOOKUP($A911,Sheet1!$B$3:$AH$1266,Sheet1!E$1+(Sheet1!$A$1-1)*10,FALSE)="---","---", (ROUND(VLOOKUP($A911,Sheet1!$B$3:$AH$1266,Sheet1!E$1+(Sheet1!$A$1-1)*10,FALSE),IF(VLOOKUP($A911,Sheet1!$B$3:$AH$1266,Sheet1!E$1+(Sheet1!$A$1-1)*10,FALSE)&gt;99999,-3,IF(VLOOKUP($A911,Sheet1!$B$3:$AH$1266,Sheet1!E$1+(Sheet1!$A$1-1)*10,FALSE)&gt;9999,-2,IF(VLOOKUP($A911,Sheet1!$B$3:$AH$1266,Sheet1!E$1+(Sheet1!$A$1-1)*10,FALSE)&gt;999,-1,0)))))))</f>
        <v>1000</v>
      </c>
      <c r="V911" s="385">
        <f>IF(ISNA(VLOOKUP($A911,Sheet1!$B$3:$AH$1266,Sheet1!F$1+(Sheet1!$A$1-1)*10,FALSE))=TRUE,"---",IF(VLOOKUP($A911,Sheet1!$B$3:$AH$1266,Sheet1!F$1+(Sheet1!$A$1-1)*10,FALSE)="---","---", (ROUND(VLOOKUP($A911,Sheet1!$B$3:$AH$1266,Sheet1!F$1+(Sheet1!$A$1-1)*10,FALSE),IF(VLOOKUP($A911,Sheet1!$B$3:$AH$1266,Sheet1!F$1+(Sheet1!$A$1-1)*10,FALSE)&gt;99999,-3,IF(VLOOKUP($A911,Sheet1!$B$3:$AH$1266,Sheet1!F$1+(Sheet1!$A$1-1)*10,FALSE)&gt;9999,-2,IF(VLOOKUP($A911,Sheet1!$B$3:$AH$1266,Sheet1!F$1+(Sheet1!$A$1-1)*10,FALSE)&gt;999,-1,0)))))))</f>
        <v>1170</v>
      </c>
      <c r="W911" s="385">
        <f>IF(ISNA(VLOOKUP($A911,Sheet1!$B$3:$AH$1266,Sheet1!G$1+(Sheet1!$A$1-1)*10,FALSE))=TRUE,"---",IF(VLOOKUP($A911,Sheet1!$B$3:$AH$1266,Sheet1!G$1+(Sheet1!$A$1-1)*10,FALSE)="---","---", (ROUND(VLOOKUP($A911,Sheet1!$B$3:$AH$1266,Sheet1!G$1+(Sheet1!$A$1-1)*10,FALSE),IF(VLOOKUP($A911,Sheet1!$B$3:$AH$1266,Sheet1!G$1+(Sheet1!$A$1-1)*10,FALSE)&gt;99999,-3,IF(VLOOKUP($A911,Sheet1!$B$3:$AH$1266,Sheet1!G$1+(Sheet1!$A$1-1)*10,FALSE)&gt;9999,-2,IF(VLOOKUP($A911,Sheet1!$B$3:$AH$1266,Sheet1!G$1+(Sheet1!$A$1-1)*10,FALSE)&gt;999,-1,0)))))))</f>
        <v>1380</v>
      </c>
      <c r="X911" s="385">
        <f>IF(ISNA(VLOOKUP($A911,Sheet1!$B$3:$AH$1266,Sheet1!H$1+(Sheet1!$A$1-1)*10,FALSE))=TRUE,"---",IF(VLOOKUP($A911,Sheet1!$B$3:$AH$1266,Sheet1!H$1+(Sheet1!$A$1-1)*10,FALSE)="---","---", (ROUND(VLOOKUP($A911,Sheet1!$B$3:$AH$1266,Sheet1!H$1+(Sheet1!$A$1-1)*10,FALSE),IF(VLOOKUP($A911,Sheet1!$B$3:$AH$1266,Sheet1!H$1+(Sheet1!$A$1-1)*10,FALSE)&gt;99999,-3,IF(VLOOKUP($A911,Sheet1!$B$3:$AH$1266,Sheet1!H$1+(Sheet1!$A$1-1)*10,FALSE)&gt;9999,-2,IF(VLOOKUP($A911,Sheet1!$B$3:$AH$1266,Sheet1!H$1+(Sheet1!$A$1-1)*10,FALSE)&gt;999,-1,0)))))))</f>
        <v>1920</v>
      </c>
      <c r="Y911" s="385">
        <f>IF(ISNA(VLOOKUP($A911,Sheet1!$B$3:$AH$1266,Sheet1!I$1+(Sheet1!$A$1-1)*10,FALSE))=TRUE,"---",IF(VLOOKUP($A911,Sheet1!$B$3:$AH$1266,Sheet1!I$1+(Sheet1!$A$1-1)*10,FALSE)="---","---", (ROUND(VLOOKUP($A911,Sheet1!$B$3:$AH$1266,Sheet1!I$1+(Sheet1!$A$1-1)*10,FALSE),IF(VLOOKUP($A911,Sheet1!$B$3:$AH$1266,Sheet1!I$1+(Sheet1!$A$1-1)*10,FALSE)&gt;99999,-3,IF(VLOOKUP($A911,Sheet1!$B$3:$AH$1266,Sheet1!I$1+(Sheet1!$A$1-1)*10,FALSE)&gt;9999,-2,IF(VLOOKUP($A911,Sheet1!$B$3:$AH$1266,Sheet1!I$1+(Sheet1!$A$1-1)*10,FALSE)&gt;999,-1,0)))))))</f>
        <v>2280</v>
      </c>
      <c r="Z911" s="385">
        <f>IF(ISNA(VLOOKUP($A911,Sheet1!$B$3:$AH$1266,Sheet1!J$1+(Sheet1!$A$1-1)*10,FALSE))=TRUE,"---",IF(VLOOKUP($A911,Sheet1!$B$3:$AH$1266,Sheet1!J$1+(Sheet1!$A$1-1)*10,FALSE)="---","---", (ROUND(VLOOKUP($A911,Sheet1!$B$3:$AH$1266,Sheet1!J$1+(Sheet1!$A$1-1)*10,FALSE),IF(VLOOKUP($A911,Sheet1!$B$3:$AH$1266,Sheet1!J$1+(Sheet1!$A$1-1)*10,FALSE)&gt;99999,-3,IF(VLOOKUP($A911,Sheet1!$B$3:$AH$1266,Sheet1!J$1+(Sheet1!$A$1-1)*10,FALSE)&gt;9999,-2,IF(VLOOKUP($A911,Sheet1!$B$3:$AH$1266,Sheet1!J$1+(Sheet1!$A$1-1)*10,FALSE)&gt;999,-1,0)))))))</f>
        <v>2730</v>
      </c>
      <c r="AA911" s="385">
        <f>IF(ISNA(VLOOKUP($A911,Sheet1!$B$3:$AH$1266,Sheet1!K$1+(Sheet1!$A$1-1)*10,FALSE))=TRUE,"---",IF(VLOOKUP($A911,Sheet1!$B$3:$AH$1266,Sheet1!K$1+(Sheet1!$A$1-1)*10,FALSE)="---","---", (ROUND(VLOOKUP($A911,Sheet1!$B$3:$AH$1266,Sheet1!K$1+(Sheet1!$A$1-1)*10,FALSE),IF(VLOOKUP($A911,Sheet1!$B$3:$AH$1266,Sheet1!K$1+(Sheet1!$A$1-1)*10,FALSE)&gt;99999,-3,IF(VLOOKUP($A911,Sheet1!$B$3:$AH$1266,Sheet1!K$1+(Sheet1!$A$1-1)*10,FALSE)&gt;9999,-2,IF(VLOOKUP($A911,Sheet1!$B$3:$AH$1266,Sheet1!K$1+(Sheet1!$A$1-1)*10,FALSE)&gt;999,-1,0)))))))</f>
        <v>3070</v>
      </c>
      <c r="AB911" s="385">
        <f>IF(ISNA(VLOOKUP($A911,Sheet1!$B$3:$AH$1266,Sheet1!L$1+(Sheet1!$A$1-1)*10,FALSE))=TRUE,"---",IF(VLOOKUP($A911,Sheet1!$B$3:$AH$1266,Sheet1!L$1+(Sheet1!$A$1-1)*10,FALSE)="---","---", (ROUND(VLOOKUP($A911,Sheet1!$B$3:$AH$1266,Sheet1!L$1+(Sheet1!$A$1-1)*10,FALSE),IF(VLOOKUP($A911,Sheet1!$B$3:$AH$1266,Sheet1!L$1+(Sheet1!$A$1-1)*10,FALSE)&gt;99999,-3,IF(VLOOKUP($A911,Sheet1!$B$3:$AH$1266,Sheet1!L$1+(Sheet1!$A$1-1)*10,FALSE)&gt;9999,-2,IF(VLOOKUP($A911,Sheet1!$B$3:$AH$1266,Sheet1!L$1+(Sheet1!$A$1-1)*10,FALSE)&gt;999,-1,0)))))))</f>
        <v>3400</v>
      </c>
      <c r="AC911" s="385">
        <f>IF(ISNA(VLOOKUP($A911,Sheet1!$B$3:$AH$1266,Sheet1!M$1+(Sheet1!$A$1-1)*10,FALSE))=TRUE,"---",IF(VLOOKUP($A911,Sheet1!$B$3:$AH$1266,Sheet1!M$1+(Sheet1!$A$1-1)*10,FALSE)="---","---", (ROUND(VLOOKUP($A911,Sheet1!$B$3:$AH$1266,Sheet1!M$1+(Sheet1!$A$1-1)*10,FALSE),IF(VLOOKUP($A911,Sheet1!$B$3:$AH$1266,Sheet1!M$1+(Sheet1!$A$1-1)*10,FALSE)&gt;99999,-3,IF(VLOOKUP($A911,Sheet1!$B$3:$AH$1266,Sheet1!M$1+(Sheet1!$A$1-1)*10,FALSE)&gt;9999,-2,IF(VLOOKUP($A911,Sheet1!$B$3:$AH$1266,Sheet1!M$1+(Sheet1!$A$1-1)*10,FALSE)&gt;999,-1,0)))))))</f>
        <v>3720</v>
      </c>
      <c r="AD911" s="385">
        <f>IF(ISNA(VLOOKUP($A911,Sheet1!$B$3:$AH$1266,Sheet1!N$1+(Sheet1!$A$1-1)*10,FALSE))=TRUE,"---",IF(VLOOKUP($A911,Sheet1!$B$3:$AH$1266,Sheet1!N$1+(Sheet1!$A$1-1)*10,FALSE)="---","---", (ROUND(VLOOKUP($A911,Sheet1!$B$3:$AH$1266,Sheet1!N$1+(Sheet1!$A$1-1)*10,FALSE),IF(VLOOKUP($A911,Sheet1!$B$3:$AH$1266,Sheet1!N$1+(Sheet1!$A$1-1)*10,FALSE)&gt;99999,-3,IF(VLOOKUP($A911,Sheet1!$B$3:$AH$1266,Sheet1!N$1+(Sheet1!$A$1-1)*10,FALSE)&gt;9999,-2,IF(VLOOKUP($A911,Sheet1!$B$3:$AH$1266,Sheet1!N$1+(Sheet1!$A$1-1)*10,FALSE)&gt;999,-1,0)))))))</f>
        <v>4150</v>
      </c>
    </row>
    <row r="912" spans="1:30" ht="25.5" customHeight="1" x14ac:dyDescent="0.25">
      <c r="A912" s="304"/>
      <c r="B912" s="346"/>
      <c r="C912" s="304"/>
      <c r="D912" s="304"/>
      <c r="E912" s="305"/>
      <c r="F912" s="117" t="s">
        <v>4728</v>
      </c>
      <c r="G912" s="118" t="s">
        <v>31</v>
      </c>
      <c r="H912" s="348"/>
      <c r="I912" s="378"/>
      <c r="J912" s="380"/>
      <c r="K912" s="341"/>
      <c r="L912" s="339"/>
      <c r="M912" s="382"/>
      <c r="N912" s="352"/>
      <c r="O912" s="329" t="e">
        <f t="shared" si="32"/>
        <v>#NUM!</v>
      </c>
      <c r="P912" s="329" t="e">
        <f>IF(O912&lt;&gt;"",VLOOKUP($A912,Sheet4!$A$2:$O$1309,14,FALSE)*100,"")</f>
        <v>#NUM!</v>
      </c>
      <c r="Q912" s="329" t="e">
        <f>IF(P912&lt;&gt;"",VLOOKUP($A912,Sheet4!$A$2:$O$1309,15,FALSE)*100,"")</f>
        <v>#NUM!</v>
      </c>
      <c r="R912" s="357" t="e">
        <f t="shared" si="33"/>
        <v>#NUM!</v>
      </c>
      <c r="S912" s="357"/>
      <c r="T912" s="357"/>
      <c r="U912" s="385"/>
      <c r="V912" s="385"/>
      <c r="W912" s="385"/>
      <c r="X912" s="385"/>
      <c r="Y912" s="385"/>
      <c r="Z912" s="385"/>
      <c r="AA912" s="385"/>
      <c r="AB912" s="385"/>
      <c r="AC912" s="385"/>
      <c r="AD912" s="385"/>
    </row>
    <row r="913" spans="1:30" ht="25.5" customHeight="1" x14ac:dyDescent="0.25">
      <c r="A913" s="125" t="s">
        <v>1391</v>
      </c>
      <c r="B913" s="126" t="s">
        <v>1392</v>
      </c>
      <c r="C913" s="125">
        <v>423707</v>
      </c>
      <c r="D913" s="125">
        <v>745933</v>
      </c>
      <c r="E913" s="70" t="s">
        <v>3056</v>
      </c>
      <c r="F913" s="52">
        <v>1976</v>
      </c>
      <c r="G913" s="127" t="s">
        <v>286</v>
      </c>
      <c r="H913" s="128">
        <v>3.52</v>
      </c>
      <c r="I913" s="112">
        <v>27685</v>
      </c>
      <c r="J913" s="113">
        <v>4.76</v>
      </c>
      <c r="K913" s="114" t="s">
        <v>4405</v>
      </c>
      <c r="L913" s="156" t="s">
        <v>4405</v>
      </c>
      <c r="M913" s="157" t="s">
        <v>4405</v>
      </c>
      <c r="N913" s="127" t="s">
        <v>75</v>
      </c>
      <c r="O913" s="68" t="s">
        <v>4405</v>
      </c>
      <c r="P913" s="68" t="s">
        <v>4405</v>
      </c>
      <c r="Q913" s="68" t="s">
        <v>4405</v>
      </c>
      <c r="R913" s="74" t="s">
        <v>4405</v>
      </c>
      <c r="S913" s="64" t="s">
        <v>4366</v>
      </c>
      <c r="T913" s="64" t="str">
        <f>IF(ISNA(VLOOKUP(A913,Sheet1!B$3:C$1266,2,FALSE)=TRUE),"NC",VLOOKUP(A913,Sheet1!B$3:C$1266,2,FALSE))</f>
        <v>Rural</v>
      </c>
      <c r="U913" s="65">
        <f>IF(ISNA(VLOOKUP($A913,Sheet1!$B$3:$AH$1266,Sheet1!E$1+(Sheet1!$A$1-1)*10,FALSE))=TRUE,"---",IF(VLOOKUP($A913,Sheet1!$B$3:$AH$1266,Sheet1!E$1+(Sheet1!$A$1-1)*10,FALSE)="---","---", (ROUND(VLOOKUP($A913,Sheet1!$B$3:$AH$1266,Sheet1!E$1+(Sheet1!$A$1-1)*10,FALSE),IF(VLOOKUP($A913,Sheet1!$B$3:$AH$1266,Sheet1!E$1+(Sheet1!$A$1-1)*10,FALSE)&gt;99999,-3,IF(VLOOKUP($A913,Sheet1!$B$3:$AH$1266,Sheet1!E$1+(Sheet1!$A$1-1)*10,FALSE)&gt;9999,-2,IF(VLOOKUP($A913,Sheet1!$B$3:$AH$1266,Sheet1!E$1+(Sheet1!$A$1-1)*10,FALSE)&gt;999,-1,0)))))))</f>
        <v>69</v>
      </c>
      <c r="V913" s="65">
        <f>IF(ISNA(VLOOKUP($A913,Sheet1!$B$3:$AH$1266,Sheet1!F$1+(Sheet1!$A$1-1)*10,FALSE))=TRUE,"---",IF(VLOOKUP($A913,Sheet1!$B$3:$AH$1266,Sheet1!F$1+(Sheet1!$A$1-1)*10,FALSE)="---","---", (ROUND(VLOOKUP($A913,Sheet1!$B$3:$AH$1266,Sheet1!F$1+(Sheet1!$A$1-1)*10,FALSE),IF(VLOOKUP($A913,Sheet1!$B$3:$AH$1266,Sheet1!F$1+(Sheet1!$A$1-1)*10,FALSE)&gt;99999,-3,IF(VLOOKUP($A913,Sheet1!$B$3:$AH$1266,Sheet1!F$1+(Sheet1!$A$1-1)*10,FALSE)&gt;9999,-2,IF(VLOOKUP($A913,Sheet1!$B$3:$AH$1266,Sheet1!F$1+(Sheet1!$A$1-1)*10,FALSE)&gt;999,-1,0)))))))</f>
        <v>84</v>
      </c>
      <c r="W913" s="65">
        <f>IF(ISNA(VLOOKUP($A913,Sheet1!$B$3:$AH$1266,Sheet1!G$1+(Sheet1!$A$1-1)*10,FALSE))=TRUE,"---",IF(VLOOKUP($A913,Sheet1!$B$3:$AH$1266,Sheet1!G$1+(Sheet1!$A$1-1)*10,FALSE)="---","---", (ROUND(VLOOKUP($A913,Sheet1!$B$3:$AH$1266,Sheet1!G$1+(Sheet1!$A$1-1)*10,FALSE),IF(VLOOKUP($A913,Sheet1!$B$3:$AH$1266,Sheet1!G$1+(Sheet1!$A$1-1)*10,FALSE)&gt;99999,-3,IF(VLOOKUP($A913,Sheet1!$B$3:$AH$1266,Sheet1!G$1+(Sheet1!$A$1-1)*10,FALSE)&gt;9999,-2,IF(VLOOKUP($A913,Sheet1!$B$3:$AH$1266,Sheet1!G$1+(Sheet1!$A$1-1)*10,FALSE)&gt;999,-1,0)))))))</f>
        <v>104</v>
      </c>
      <c r="X913" s="65">
        <f>IF(ISNA(VLOOKUP($A913,Sheet1!$B$3:$AH$1266,Sheet1!H$1+(Sheet1!$A$1-1)*10,FALSE))=TRUE,"---",IF(VLOOKUP($A913,Sheet1!$B$3:$AH$1266,Sheet1!H$1+(Sheet1!$A$1-1)*10,FALSE)="---","---", (ROUND(VLOOKUP($A913,Sheet1!$B$3:$AH$1266,Sheet1!H$1+(Sheet1!$A$1-1)*10,FALSE),IF(VLOOKUP($A913,Sheet1!$B$3:$AH$1266,Sheet1!H$1+(Sheet1!$A$1-1)*10,FALSE)&gt;99999,-3,IF(VLOOKUP($A913,Sheet1!$B$3:$AH$1266,Sheet1!H$1+(Sheet1!$A$1-1)*10,FALSE)&gt;9999,-2,IF(VLOOKUP($A913,Sheet1!$B$3:$AH$1266,Sheet1!H$1+(Sheet1!$A$1-1)*10,FALSE)&gt;999,-1,0)))))))</f>
        <v>155</v>
      </c>
      <c r="Y913" s="65">
        <f>IF(ISNA(VLOOKUP($A913,Sheet1!$B$3:$AH$1266,Sheet1!I$1+(Sheet1!$A$1-1)*10,FALSE))=TRUE,"---",IF(VLOOKUP($A913,Sheet1!$B$3:$AH$1266,Sheet1!I$1+(Sheet1!$A$1-1)*10,FALSE)="---","---", (ROUND(VLOOKUP($A913,Sheet1!$B$3:$AH$1266,Sheet1!I$1+(Sheet1!$A$1-1)*10,FALSE),IF(VLOOKUP($A913,Sheet1!$B$3:$AH$1266,Sheet1!I$1+(Sheet1!$A$1-1)*10,FALSE)&gt;99999,-3,IF(VLOOKUP($A913,Sheet1!$B$3:$AH$1266,Sheet1!I$1+(Sheet1!$A$1-1)*10,FALSE)&gt;9999,-2,IF(VLOOKUP($A913,Sheet1!$B$3:$AH$1266,Sheet1!I$1+(Sheet1!$A$1-1)*10,FALSE)&gt;999,-1,0)))))))</f>
        <v>191</v>
      </c>
      <c r="Z913" s="65">
        <f>IF(ISNA(VLOOKUP($A913,Sheet1!$B$3:$AH$1266,Sheet1!J$1+(Sheet1!$A$1-1)*10,FALSE))=TRUE,"---",IF(VLOOKUP($A913,Sheet1!$B$3:$AH$1266,Sheet1!J$1+(Sheet1!$A$1-1)*10,FALSE)="---","---", (ROUND(VLOOKUP($A913,Sheet1!$B$3:$AH$1266,Sheet1!J$1+(Sheet1!$A$1-1)*10,FALSE),IF(VLOOKUP($A913,Sheet1!$B$3:$AH$1266,Sheet1!J$1+(Sheet1!$A$1-1)*10,FALSE)&gt;99999,-3,IF(VLOOKUP($A913,Sheet1!$B$3:$AH$1266,Sheet1!J$1+(Sheet1!$A$1-1)*10,FALSE)&gt;9999,-2,IF(VLOOKUP($A913,Sheet1!$B$3:$AH$1266,Sheet1!J$1+(Sheet1!$A$1-1)*10,FALSE)&gt;999,-1,0)))))))</f>
        <v>236</v>
      </c>
      <c r="AA913" s="65">
        <f>IF(ISNA(VLOOKUP($A913,Sheet1!$B$3:$AH$1266,Sheet1!K$1+(Sheet1!$A$1-1)*10,FALSE))=TRUE,"---",IF(VLOOKUP($A913,Sheet1!$B$3:$AH$1266,Sheet1!K$1+(Sheet1!$A$1-1)*10,FALSE)="---","---", (ROUND(VLOOKUP($A913,Sheet1!$B$3:$AH$1266,Sheet1!K$1+(Sheet1!$A$1-1)*10,FALSE),IF(VLOOKUP($A913,Sheet1!$B$3:$AH$1266,Sheet1!K$1+(Sheet1!$A$1-1)*10,FALSE)&gt;99999,-3,IF(VLOOKUP($A913,Sheet1!$B$3:$AH$1266,Sheet1!K$1+(Sheet1!$A$1-1)*10,FALSE)&gt;9999,-2,IF(VLOOKUP($A913,Sheet1!$B$3:$AH$1266,Sheet1!K$1+(Sheet1!$A$1-1)*10,FALSE)&gt;999,-1,0)))))))</f>
        <v>272</v>
      </c>
      <c r="AB913" s="65">
        <f>IF(ISNA(VLOOKUP($A913,Sheet1!$B$3:$AH$1266,Sheet1!L$1+(Sheet1!$A$1-1)*10,FALSE))=TRUE,"---",IF(VLOOKUP($A913,Sheet1!$B$3:$AH$1266,Sheet1!L$1+(Sheet1!$A$1-1)*10,FALSE)="---","---", (ROUND(VLOOKUP($A913,Sheet1!$B$3:$AH$1266,Sheet1!L$1+(Sheet1!$A$1-1)*10,FALSE),IF(VLOOKUP($A913,Sheet1!$B$3:$AH$1266,Sheet1!L$1+(Sheet1!$A$1-1)*10,FALSE)&gt;99999,-3,IF(VLOOKUP($A913,Sheet1!$B$3:$AH$1266,Sheet1!L$1+(Sheet1!$A$1-1)*10,FALSE)&gt;9999,-2,IF(VLOOKUP($A913,Sheet1!$B$3:$AH$1266,Sheet1!L$1+(Sheet1!$A$1-1)*10,FALSE)&gt;999,-1,0)))))))</f>
        <v>308</v>
      </c>
      <c r="AC913" s="65">
        <f>IF(ISNA(VLOOKUP($A913,Sheet1!$B$3:$AH$1266,Sheet1!M$1+(Sheet1!$A$1-1)*10,FALSE))=TRUE,"---",IF(VLOOKUP($A913,Sheet1!$B$3:$AH$1266,Sheet1!M$1+(Sheet1!$A$1-1)*10,FALSE)="---","---", (ROUND(VLOOKUP($A913,Sheet1!$B$3:$AH$1266,Sheet1!M$1+(Sheet1!$A$1-1)*10,FALSE),IF(VLOOKUP($A913,Sheet1!$B$3:$AH$1266,Sheet1!M$1+(Sheet1!$A$1-1)*10,FALSE)&gt;99999,-3,IF(VLOOKUP($A913,Sheet1!$B$3:$AH$1266,Sheet1!M$1+(Sheet1!$A$1-1)*10,FALSE)&gt;9999,-2,IF(VLOOKUP($A913,Sheet1!$B$3:$AH$1266,Sheet1!M$1+(Sheet1!$A$1-1)*10,FALSE)&gt;999,-1,0)))))))</f>
        <v>344</v>
      </c>
      <c r="AD913" s="65">
        <f>IF(ISNA(VLOOKUP($A913,Sheet1!$B$3:$AH$1266,Sheet1!N$1+(Sheet1!$A$1-1)*10,FALSE))=TRUE,"---",IF(VLOOKUP($A913,Sheet1!$B$3:$AH$1266,Sheet1!N$1+(Sheet1!$A$1-1)*10,FALSE)="---","---", (ROUND(VLOOKUP($A913,Sheet1!$B$3:$AH$1266,Sheet1!N$1+(Sheet1!$A$1-1)*10,FALSE),IF(VLOOKUP($A913,Sheet1!$B$3:$AH$1266,Sheet1!N$1+(Sheet1!$A$1-1)*10,FALSE)&gt;99999,-3,IF(VLOOKUP($A913,Sheet1!$B$3:$AH$1266,Sheet1!N$1+(Sheet1!$A$1-1)*10,FALSE)&gt;9999,-2,IF(VLOOKUP($A913,Sheet1!$B$3:$AH$1266,Sheet1!N$1+(Sheet1!$A$1-1)*10,FALSE)&gt;999,-1,0)))))))</f>
        <v>393</v>
      </c>
    </row>
    <row r="914" spans="1:30" ht="25.5" customHeight="1" x14ac:dyDescent="0.25">
      <c r="A914" s="304" t="s">
        <v>1393</v>
      </c>
      <c r="B914" s="393" t="s">
        <v>1394</v>
      </c>
      <c r="C914" s="304">
        <v>423755</v>
      </c>
      <c r="D914" s="304">
        <v>745258</v>
      </c>
      <c r="E914" s="305" t="s">
        <v>3056</v>
      </c>
      <c r="F914" s="117" t="s">
        <v>4729</v>
      </c>
      <c r="G914" s="118" t="s">
        <v>286</v>
      </c>
      <c r="H914" s="348">
        <v>81.400000000000006</v>
      </c>
      <c r="I914" s="377">
        <v>14145</v>
      </c>
      <c r="J914" s="379">
        <v>8.65</v>
      </c>
      <c r="K914" s="340" t="s">
        <v>4405</v>
      </c>
      <c r="L914" s="338">
        <v>4470</v>
      </c>
      <c r="M914" s="381">
        <v>54.9</v>
      </c>
      <c r="N914" s="351" t="s">
        <v>17</v>
      </c>
      <c r="O914" s="328" t="str">
        <f t="shared" si="32"/>
        <v>&lt;0.2</v>
      </c>
      <c r="P914" s="328">
        <f>IF(O914&lt;&gt;"",VLOOKUP($A914,Sheet4!$A$2:$O$1309,14,FALSE)*100,"")</f>
        <v>0.9374424601702791</v>
      </c>
      <c r="Q914" s="328">
        <f>IF(P914&lt;&gt;"",VLOOKUP($A914,Sheet4!$A$2:$O$1309,15,FALSE)*100,"")</f>
        <v>8.8128087598196903</v>
      </c>
      <c r="R914" s="358" t="str">
        <f t="shared" si="33"/>
        <v>&gt;500</v>
      </c>
      <c r="S914" s="357" t="s">
        <v>4366</v>
      </c>
      <c r="T914" s="357" t="str">
        <f>IF(ISNA(VLOOKUP(A914,Sheet1!B$3:C$1266,2,FALSE)=TRUE),"NC",VLOOKUP(A914,Sheet1!B$3:C$1266,2,FALSE))</f>
        <v>Rural</v>
      </c>
      <c r="U914" s="385">
        <f>IF(ISNA(VLOOKUP($A914,Sheet1!$B$3:$AH$1266,Sheet1!E$1+(Sheet1!$A$1-1)*10,FALSE))=TRUE,"---",IF(VLOOKUP($A914,Sheet1!$B$3:$AH$1266,Sheet1!E$1+(Sheet1!$A$1-1)*10,FALSE)="---","---", (ROUND(VLOOKUP($A914,Sheet1!$B$3:$AH$1266,Sheet1!E$1+(Sheet1!$A$1-1)*10,FALSE),IF(VLOOKUP($A914,Sheet1!$B$3:$AH$1266,Sheet1!E$1+(Sheet1!$A$1-1)*10,FALSE)&gt;99999,-3,IF(VLOOKUP($A914,Sheet1!$B$3:$AH$1266,Sheet1!E$1+(Sheet1!$A$1-1)*10,FALSE)&gt;9999,-2,IF(VLOOKUP($A914,Sheet1!$B$3:$AH$1266,Sheet1!E$1+(Sheet1!$A$1-1)*10,FALSE)&gt;999,-1,0)))))))</f>
        <v>773</v>
      </c>
      <c r="V914" s="385">
        <f>IF(ISNA(VLOOKUP($A914,Sheet1!$B$3:$AH$1266,Sheet1!F$1+(Sheet1!$A$1-1)*10,FALSE))=TRUE,"---",IF(VLOOKUP($A914,Sheet1!$B$3:$AH$1266,Sheet1!F$1+(Sheet1!$A$1-1)*10,FALSE)="---","---", (ROUND(VLOOKUP($A914,Sheet1!$B$3:$AH$1266,Sheet1!F$1+(Sheet1!$A$1-1)*10,FALSE),IF(VLOOKUP($A914,Sheet1!$B$3:$AH$1266,Sheet1!F$1+(Sheet1!$A$1-1)*10,FALSE)&gt;99999,-3,IF(VLOOKUP($A914,Sheet1!$B$3:$AH$1266,Sheet1!F$1+(Sheet1!$A$1-1)*10,FALSE)&gt;9999,-2,IF(VLOOKUP($A914,Sheet1!$B$3:$AH$1266,Sheet1!F$1+(Sheet1!$A$1-1)*10,FALSE)&gt;999,-1,0)))))))</f>
        <v>927</v>
      </c>
      <c r="W914" s="385">
        <f>IF(ISNA(VLOOKUP($A914,Sheet1!$B$3:$AH$1266,Sheet1!G$1+(Sheet1!$A$1-1)*10,FALSE))=TRUE,"---",IF(VLOOKUP($A914,Sheet1!$B$3:$AH$1266,Sheet1!G$1+(Sheet1!$A$1-1)*10,FALSE)="---","---", (ROUND(VLOOKUP($A914,Sheet1!$B$3:$AH$1266,Sheet1!G$1+(Sheet1!$A$1-1)*10,FALSE),IF(VLOOKUP($A914,Sheet1!$B$3:$AH$1266,Sheet1!G$1+(Sheet1!$A$1-1)*10,FALSE)&gt;99999,-3,IF(VLOOKUP($A914,Sheet1!$B$3:$AH$1266,Sheet1!G$1+(Sheet1!$A$1-1)*10,FALSE)&gt;9999,-2,IF(VLOOKUP($A914,Sheet1!$B$3:$AH$1266,Sheet1!G$1+(Sheet1!$A$1-1)*10,FALSE)&gt;999,-1,0)))))))</f>
        <v>1130</v>
      </c>
      <c r="X914" s="385">
        <f>IF(ISNA(VLOOKUP($A914,Sheet1!$B$3:$AH$1266,Sheet1!H$1+(Sheet1!$A$1-1)*10,FALSE))=TRUE,"---",IF(VLOOKUP($A914,Sheet1!$B$3:$AH$1266,Sheet1!H$1+(Sheet1!$A$1-1)*10,FALSE)="---","---", (ROUND(VLOOKUP($A914,Sheet1!$B$3:$AH$1266,Sheet1!H$1+(Sheet1!$A$1-1)*10,FALSE),IF(VLOOKUP($A914,Sheet1!$B$3:$AH$1266,Sheet1!H$1+(Sheet1!$A$1-1)*10,FALSE)&gt;99999,-3,IF(VLOOKUP($A914,Sheet1!$B$3:$AH$1266,Sheet1!H$1+(Sheet1!$A$1-1)*10,FALSE)&gt;9999,-2,IF(VLOOKUP($A914,Sheet1!$B$3:$AH$1266,Sheet1!H$1+(Sheet1!$A$1-1)*10,FALSE)&gt;999,-1,0)))))))</f>
        <v>1660</v>
      </c>
      <c r="Y914" s="385">
        <f>IF(ISNA(VLOOKUP($A914,Sheet1!$B$3:$AH$1266,Sheet1!I$1+(Sheet1!$A$1-1)*10,FALSE))=TRUE,"---",IF(VLOOKUP($A914,Sheet1!$B$3:$AH$1266,Sheet1!I$1+(Sheet1!$A$1-1)*10,FALSE)="---","---", (ROUND(VLOOKUP($A914,Sheet1!$B$3:$AH$1266,Sheet1!I$1+(Sheet1!$A$1-1)*10,FALSE),IF(VLOOKUP($A914,Sheet1!$B$3:$AH$1266,Sheet1!I$1+(Sheet1!$A$1-1)*10,FALSE)&gt;99999,-3,IF(VLOOKUP($A914,Sheet1!$B$3:$AH$1266,Sheet1!I$1+(Sheet1!$A$1-1)*10,FALSE)&gt;9999,-2,IF(VLOOKUP($A914,Sheet1!$B$3:$AH$1266,Sheet1!I$1+(Sheet1!$A$1-1)*10,FALSE)&gt;999,-1,0)))))))</f>
        <v>2030</v>
      </c>
      <c r="Z914" s="385">
        <f>IF(ISNA(VLOOKUP($A914,Sheet1!$B$3:$AH$1266,Sheet1!J$1+(Sheet1!$A$1-1)*10,FALSE))=TRUE,"---",IF(VLOOKUP($A914,Sheet1!$B$3:$AH$1266,Sheet1!J$1+(Sheet1!$A$1-1)*10,FALSE)="---","---", (ROUND(VLOOKUP($A914,Sheet1!$B$3:$AH$1266,Sheet1!J$1+(Sheet1!$A$1-1)*10,FALSE),IF(VLOOKUP($A914,Sheet1!$B$3:$AH$1266,Sheet1!J$1+(Sheet1!$A$1-1)*10,FALSE)&gt;99999,-3,IF(VLOOKUP($A914,Sheet1!$B$3:$AH$1266,Sheet1!J$1+(Sheet1!$A$1-1)*10,FALSE)&gt;9999,-2,IF(VLOOKUP($A914,Sheet1!$B$3:$AH$1266,Sheet1!J$1+(Sheet1!$A$1-1)*10,FALSE)&gt;999,-1,0)))))))</f>
        <v>2510</v>
      </c>
      <c r="AA914" s="385">
        <f>IF(ISNA(VLOOKUP($A914,Sheet1!$B$3:$AH$1266,Sheet1!K$1+(Sheet1!$A$1-1)*10,FALSE))=TRUE,"---",IF(VLOOKUP($A914,Sheet1!$B$3:$AH$1266,Sheet1!K$1+(Sheet1!$A$1-1)*10,FALSE)="---","---", (ROUND(VLOOKUP($A914,Sheet1!$B$3:$AH$1266,Sheet1!K$1+(Sheet1!$A$1-1)*10,FALSE),IF(VLOOKUP($A914,Sheet1!$B$3:$AH$1266,Sheet1!K$1+(Sheet1!$A$1-1)*10,FALSE)&gt;99999,-3,IF(VLOOKUP($A914,Sheet1!$B$3:$AH$1266,Sheet1!K$1+(Sheet1!$A$1-1)*10,FALSE)&gt;9999,-2,IF(VLOOKUP($A914,Sheet1!$B$3:$AH$1266,Sheet1!K$1+(Sheet1!$A$1-1)*10,FALSE)&gt;999,-1,0)))))))</f>
        <v>2870</v>
      </c>
      <c r="AB914" s="385">
        <f>IF(ISNA(VLOOKUP($A914,Sheet1!$B$3:$AH$1266,Sheet1!L$1+(Sheet1!$A$1-1)*10,FALSE))=TRUE,"---",IF(VLOOKUP($A914,Sheet1!$B$3:$AH$1266,Sheet1!L$1+(Sheet1!$A$1-1)*10,FALSE)="---","---", (ROUND(VLOOKUP($A914,Sheet1!$B$3:$AH$1266,Sheet1!L$1+(Sheet1!$A$1-1)*10,FALSE),IF(VLOOKUP($A914,Sheet1!$B$3:$AH$1266,Sheet1!L$1+(Sheet1!$A$1-1)*10,FALSE)&gt;99999,-3,IF(VLOOKUP($A914,Sheet1!$B$3:$AH$1266,Sheet1!L$1+(Sheet1!$A$1-1)*10,FALSE)&gt;9999,-2,IF(VLOOKUP($A914,Sheet1!$B$3:$AH$1266,Sheet1!L$1+(Sheet1!$A$1-1)*10,FALSE)&gt;999,-1,0)))))))</f>
        <v>3240</v>
      </c>
      <c r="AC914" s="385">
        <f>IF(ISNA(VLOOKUP($A914,Sheet1!$B$3:$AH$1266,Sheet1!M$1+(Sheet1!$A$1-1)*10,FALSE))=TRUE,"---",IF(VLOOKUP($A914,Sheet1!$B$3:$AH$1266,Sheet1!M$1+(Sheet1!$A$1-1)*10,FALSE)="---","---", (ROUND(VLOOKUP($A914,Sheet1!$B$3:$AH$1266,Sheet1!M$1+(Sheet1!$A$1-1)*10,FALSE),IF(VLOOKUP($A914,Sheet1!$B$3:$AH$1266,Sheet1!M$1+(Sheet1!$A$1-1)*10,FALSE)&gt;99999,-3,IF(VLOOKUP($A914,Sheet1!$B$3:$AH$1266,Sheet1!M$1+(Sheet1!$A$1-1)*10,FALSE)&gt;9999,-2,IF(VLOOKUP($A914,Sheet1!$B$3:$AH$1266,Sheet1!M$1+(Sheet1!$A$1-1)*10,FALSE)&gt;999,-1,0)))))))</f>
        <v>3590</v>
      </c>
      <c r="AD914" s="385">
        <f>IF(ISNA(VLOOKUP($A914,Sheet1!$B$3:$AH$1266,Sheet1!N$1+(Sheet1!$A$1-1)*10,FALSE))=TRUE,"---",IF(VLOOKUP($A914,Sheet1!$B$3:$AH$1266,Sheet1!N$1+(Sheet1!$A$1-1)*10,FALSE)="---","---", (ROUND(VLOOKUP($A914,Sheet1!$B$3:$AH$1266,Sheet1!N$1+(Sheet1!$A$1-1)*10,FALSE),IF(VLOOKUP($A914,Sheet1!$B$3:$AH$1266,Sheet1!N$1+(Sheet1!$A$1-1)*10,FALSE)&gt;99999,-3,IF(VLOOKUP($A914,Sheet1!$B$3:$AH$1266,Sheet1!N$1+(Sheet1!$A$1-1)*10,FALSE)&gt;9999,-2,IF(VLOOKUP($A914,Sheet1!$B$3:$AH$1266,Sheet1!N$1+(Sheet1!$A$1-1)*10,FALSE)&gt;999,-1,0)))))))</f>
        <v>4060</v>
      </c>
    </row>
    <row r="915" spans="1:30" ht="25.5" customHeight="1" x14ac:dyDescent="0.25">
      <c r="A915" s="304"/>
      <c r="B915" s="346"/>
      <c r="C915" s="304"/>
      <c r="D915" s="304"/>
      <c r="E915" s="305"/>
      <c r="F915" s="117" t="s">
        <v>4730</v>
      </c>
      <c r="G915" s="118" t="s">
        <v>31</v>
      </c>
      <c r="H915" s="348"/>
      <c r="I915" s="378"/>
      <c r="J915" s="380"/>
      <c r="K915" s="341"/>
      <c r="L915" s="339"/>
      <c r="M915" s="382"/>
      <c r="N915" s="352"/>
      <c r="O915" s="329" t="e">
        <f t="shared" si="32"/>
        <v>#NUM!</v>
      </c>
      <c r="P915" s="329" t="e">
        <f>IF(O915&lt;&gt;"",VLOOKUP($A915,Sheet4!$A$2:$O$1309,14,FALSE)*100,"")</f>
        <v>#NUM!</v>
      </c>
      <c r="Q915" s="329" t="e">
        <f>IF(P915&lt;&gt;"",VLOOKUP($A915,Sheet4!$A$2:$O$1309,15,FALSE)*100,"")</f>
        <v>#NUM!</v>
      </c>
      <c r="R915" s="357" t="e">
        <f t="shared" si="33"/>
        <v>#NUM!</v>
      </c>
      <c r="S915" s="357"/>
      <c r="T915" s="357"/>
      <c r="U915" s="385"/>
      <c r="V915" s="385"/>
      <c r="W915" s="385"/>
      <c r="X915" s="385"/>
      <c r="Y915" s="385"/>
      <c r="Z915" s="385"/>
      <c r="AA915" s="385"/>
      <c r="AB915" s="385"/>
      <c r="AC915" s="385"/>
      <c r="AD915" s="385"/>
    </row>
    <row r="916" spans="1:30" ht="25.5" customHeight="1" x14ac:dyDescent="0.25">
      <c r="A916" s="303" t="s">
        <v>1395</v>
      </c>
      <c r="B916" s="330" t="s">
        <v>1396</v>
      </c>
      <c r="C916" s="303">
        <v>422959</v>
      </c>
      <c r="D916" s="303">
        <v>745851</v>
      </c>
      <c r="E916" s="307" t="s">
        <v>3056</v>
      </c>
      <c r="F916" s="52" t="s">
        <v>4731</v>
      </c>
      <c r="G916" s="127" t="s">
        <v>31</v>
      </c>
      <c r="H916" s="347">
        <v>349</v>
      </c>
      <c r="I916" s="326">
        <v>13228</v>
      </c>
      <c r="J916" s="324">
        <v>8.1300000000000008</v>
      </c>
      <c r="K916" s="315" t="s">
        <v>4405</v>
      </c>
      <c r="L916" s="320">
        <v>8740</v>
      </c>
      <c r="M916" s="425">
        <v>25</v>
      </c>
      <c r="N916" s="318" t="s">
        <v>12</v>
      </c>
      <c r="O916" s="299">
        <f t="shared" si="32"/>
        <v>1.8815644806472964</v>
      </c>
      <c r="P916" s="299">
        <f>IF(O916&lt;&gt;"",VLOOKUP($A916,Sheet4!$A$2:$O$1309,14,FALSE)*100,"")</f>
        <v>0.37994644666760058</v>
      </c>
      <c r="Q916" s="299">
        <f>IF(P916&lt;&gt;"",VLOOKUP($A916,Sheet4!$A$2:$O$1309,15,FALSE)*100,"")</f>
        <v>3.6600108319001512</v>
      </c>
      <c r="R916" s="301">
        <f t="shared" si="33"/>
        <v>50</v>
      </c>
      <c r="S916" s="356" t="s">
        <v>4366</v>
      </c>
      <c r="T916" s="356" t="str">
        <f>IF(ISNA(VLOOKUP(A916,Sheet1!B$3:C$1266,2,FALSE)=TRUE),"NC",VLOOKUP(A916,Sheet1!B$3:C$1266,2,FALSE))</f>
        <v>Rural10</v>
      </c>
      <c r="U916" s="392">
        <f>IF(ISNA(VLOOKUP($A916,Sheet1!$B$3:$AH$1266,Sheet1!E$1+(Sheet1!$A$1-1)*10,FALSE))=TRUE,"---",IF(VLOOKUP($A916,Sheet1!$B$3:$AH$1266,Sheet1!E$1+(Sheet1!$A$1-1)*10,FALSE)="---","---", (ROUND(VLOOKUP($A916,Sheet1!$B$3:$AH$1266,Sheet1!E$1+(Sheet1!$A$1-1)*10,FALSE),IF(VLOOKUP($A916,Sheet1!$B$3:$AH$1266,Sheet1!E$1+(Sheet1!$A$1-1)*10,FALSE)&gt;99999,-3,IF(VLOOKUP($A916,Sheet1!$B$3:$AH$1266,Sheet1!E$1+(Sheet1!$A$1-1)*10,FALSE)&gt;9999,-2,IF(VLOOKUP($A916,Sheet1!$B$3:$AH$1266,Sheet1!E$1+(Sheet1!$A$1-1)*10,FALSE)&gt;999,-1,0)))))))</f>
        <v>3330</v>
      </c>
      <c r="V916" s="392">
        <f>IF(ISNA(VLOOKUP($A916,Sheet1!$B$3:$AH$1266,Sheet1!F$1+(Sheet1!$A$1-1)*10,FALSE))=TRUE,"---",IF(VLOOKUP($A916,Sheet1!$B$3:$AH$1266,Sheet1!F$1+(Sheet1!$A$1-1)*10,FALSE)="---","---", (ROUND(VLOOKUP($A916,Sheet1!$B$3:$AH$1266,Sheet1!F$1+(Sheet1!$A$1-1)*10,FALSE),IF(VLOOKUP($A916,Sheet1!$B$3:$AH$1266,Sheet1!F$1+(Sheet1!$A$1-1)*10,FALSE)&gt;99999,-3,IF(VLOOKUP($A916,Sheet1!$B$3:$AH$1266,Sheet1!F$1+(Sheet1!$A$1-1)*10,FALSE)&gt;9999,-2,IF(VLOOKUP($A916,Sheet1!$B$3:$AH$1266,Sheet1!F$1+(Sheet1!$A$1-1)*10,FALSE)&gt;999,-1,0)))))))</f>
        <v>3830</v>
      </c>
      <c r="W916" s="392">
        <f>IF(ISNA(VLOOKUP($A916,Sheet1!$B$3:$AH$1266,Sheet1!G$1+(Sheet1!$A$1-1)*10,FALSE))=TRUE,"---",IF(VLOOKUP($A916,Sheet1!$B$3:$AH$1266,Sheet1!G$1+(Sheet1!$A$1-1)*10,FALSE)="---","---", (ROUND(VLOOKUP($A916,Sheet1!$B$3:$AH$1266,Sheet1!G$1+(Sheet1!$A$1-1)*10,FALSE),IF(VLOOKUP($A916,Sheet1!$B$3:$AH$1266,Sheet1!G$1+(Sheet1!$A$1-1)*10,FALSE)&gt;99999,-3,IF(VLOOKUP($A916,Sheet1!$B$3:$AH$1266,Sheet1!G$1+(Sheet1!$A$1-1)*10,FALSE)&gt;9999,-2,IF(VLOOKUP($A916,Sheet1!$B$3:$AH$1266,Sheet1!G$1+(Sheet1!$A$1-1)*10,FALSE)&gt;999,-1,0)))))))</f>
        <v>4430</v>
      </c>
      <c r="X916" s="392">
        <f>IF(ISNA(VLOOKUP($A916,Sheet1!$B$3:$AH$1266,Sheet1!H$1+(Sheet1!$A$1-1)*10,FALSE))=TRUE,"---",IF(VLOOKUP($A916,Sheet1!$B$3:$AH$1266,Sheet1!H$1+(Sheet1!$A$1-1)*10,FALSE)="---","---", (ROUND(VLOOKUP($A916,Sheet1!$B$3:$AH$1266,Sheet1!H$1+(Sheet1!$A$1-1)*10,FALSE),IF(VLOOKUP($A916,Sheet1!$B$3:$AH$1266,Sheet1!H$1+(Sheet1!$A$1-1)*10,FALSE)&gt;99999,-3,IF(VLOOKUP($A916,Sheet1!$B$3:$AH$1266,Sheet1!H$1+(Sheet1!$A$1-1)*10,FALSE)&gt;9999,-2,IF(VLOOKUP($A916,Sheet1!$B$3:$AH$1266,Sheet1!H$1+(Sheet1!$A$1-1)*10,FALSE)&gt;999,-1,0)))))))</f>
        <v>5840</v>
      </c>
      <c r="Y916" s="392">
        <f>IF(ISNA(VLOOKUP($A916,Sheet1!$B$3:$AH$1266,Sheet1!I$1+(Sheet1!$A$1-1)*10,FALSE))=TRUE,"---",IF(VLOOKUP($A916,Sheet1!$B$3:$AH$1266,Sheet1!I$1+(Sheet1!$A$1-1)*10,FALSE)="---","---", (ROUND(VLOOKUP($A916,Sheet1!$B$3:$AH$1266,Sheet1!I$1+(Sheet1!$A$1-1)*10,FALSE),IF(VLOOKUP($A916,Sheet1!$B$3:$AH$1266,Sheet1!I$1+(Sheet1!$A$1-1)*10,FALSE)&gt;99999,-3,IF(VLOOKUP($A916,Sheet1!$B$3:$AH$1266,Sheet1!I$1+(Sheet1!$A$1-1)*10,FALSE)&gt;9999,-2,IF(VLOOKUP($A916,Sheet1!$B$3:$AH$1266,Sheet1!I$1+(Sheet1!$A$1-1)*10,FALSE)&gt;999,-1,0)))))))</f>
        <v>6740</v>
      </c>
      <c r="Z916" s="392">
        <f>IF(ISNA(VLOOKUP($A916,Sheet1!$B$3:$AH$1266,Sheet1!J$1+(Sheet1!$A$1-1)*10,FALSE))=TRUE,"---",IF(VLOOKUP($A916,Sheet1!$B$3:$AH$1266,Sheet1!J$1+(Sheet1!$A$1-1)*10,FALSE)="---","---", (ROUND(VLOOKUP($A916,Sheet1!$B$3:$AH$1266,Sheet1!J$1+(Sheet1!$A$1-1)*10,FALSE),IF(VLOOKUP($A916,Sheet1!$B$3:$AH$1266,Sheet1!J$1+(Sheet1!$A$1-1)*10,FALSE)&gt;99999,-3,IF(VLOOKUP($A916,Sheet1!$B$3:$AH$1266,Sheet1!J$1+(Sheet1!$A$1-1)*10,FALSE)&gt;9999,-2,IF(VLOOKUP($A916,Sheet1!$B$3:$AH$1266,Sheet1!J$1+(Sheet1!$A$1-1)*10,FALSE)&gt;999,-1,0)))))))</f>
        <v>7850</v>
      </c>
      <c r="AA916" s="392">
        <f>IF(ISNA(VLOOKUP($A916,Sheet1!$B$3:$AH$1266,Sheet1!K$1+(Sheet1!$A$1-1)*10,FALSE))=TRUE,"---",IF(VLOOKUP($A916,Sheet1!$B$3:$AH$1266,Sheet1!K$1+(Sheet1!$A$1-1)*10,FALSE)="---","---", (ROUND(VLOOKUP($A916,Sheet1!$B$3:$AH$1266,Sheet1!K$1+(Sheet1!$A$1-1)*10,FALSE),IF(VLOOKUP($A916,Sheet1!$B$3:$AH$1266,Sheet1!K$1+(Sheet1!$A$1-1)*10,FALSE)&gt;99999,-3,IF(VLOOKUP($A916,Sheet1!$B$3:$AH$1266,Sheet1!K$1+(Sheet1!$A$1-1)*10,FALSE)&gt;9999,-2,IF(VLOOKUP($A916,Sheet1!$B$3:$AH$1266,Sheet1!K$1+(Sheet1!$A$1-1)*10,FALSE)&gt;999,-1,0)))))))</f>
        <v>8650</v>
      </c>
      <c r="AB916" s="392">
        <f>IF(ISNA(VLOOKUP($A916,Sheet1!$B$3:$AH$1266,Sheet1!L$1+(Sheet1!$A$1-1)*10,FALSE))=TRUE,"---",IF(VLOOKUP($A916,Sheet1!$B$3:$AH$1266,Sheet1!L$1+(Sheet1!$A$1-1)*10,FALSE)="---","---", (ROUND(VLOOKUP($A916,Sheet1!$B$3:$AH$1266,Sheet1!L$1+(Sheet1!$A$1-1)*10,FALSE),IF(VLOOKUP($A916,Sheet1!$B$3:$AH$1266,Sheet1!L$1+(Sheet1!$A$1-1)*10,FALSE)&gt;99999,-3,IF(VLOOKUP($A916,Sheet1!$B$3:$AH$1266,Sheet1!L$1+(Sheet1!$A$1-1)*10,FALSE)&gt;9999,-2,IF(VLOOKUP($A916,Sheet1!$B$3:$AH$1266,Sheet1!L$1+(Sheet1!$A$1-1)*10,FALSE)&gt;999,-1,0)))))))</f>
        <v>9440</v>
      </c>
      <c r="AC916" s="392">
        <f>IF(ISNA(VLOOKUP($A916,Sheet1!$B$3:$AH$1266,Sheet1!M$1+(Sheet1!$A$1-1)*10,FALSE))=TRUE,"---",IF(VLOOKUP($A916,Sheet1!$B$3:$AH$1266,Sheet1!M$1+(Sheet1!$A$1-1)*10,FALSE)="---","---", (ROUND(VLOOKUP($A916,Sheet1!$B$3:$AH$1266,Sheet1!M$1+(Sheet1!$A$1-1)*10,FALSE),IF(VLOOKUP($A916,Sheet1!$B$3:$AH$1266,Sheet1!M$1+(Sheet1!$A$1-1)*10,FALSE)&gt;99999,-3,IF(VLOOKUP($A916,Sheet1!$B$3:$AH$1266,Sheet1!M$1+(Sheet1!$A$1-1)*10,FALSE)&gt;9999,-2,IF(VLOOKUP($A916,Sheet1!$B$3:$AH$1266,Sheet1!M$1+(Sheet1!$A$1-1)*10,FALSE)&gt;999,-1,0)))))))</f>
        <v>10200</v>
      </c>
      <c r="AD916" s="392">
        <f>IF(ISNA(VLOOKUP($A916,Sheet1!$B$3:$AH$1266,Sheet1!N$1+(Sheet1!$A$1-1)*10,FALSE))=TRUE,"---",IF(VLOOKUP($A916,Sheet1!$B$3:$AH$1266,Sheet1!N$1+(Sheet1!$A$1-1)*10,FALSE)="---","---", (ROUND(VLOOKUP($A916,Sheet1!$B$3:$AH$1266,Sheet1!N$1+(Sheet1!$A$1-1)*10,FALSE),IF(VLOOKUP($A916,Sheet1!$B$3:$AH$1266,Sheet1!N$1+(Sheet1!$A$1-1)*10,FALSE)&gt;99999,-3,IF(VLOOKUP($A916,Sheet1!$B$3:$AH$1266,Sheet1!N$1+(Sheet1!$A$1-1)*10,FALSE)&gt;9999,-2,IF(VLOOKUP($A916,Sheet1!$B$3:$AH$1266,Sheet1!N$1+(Sheet1!$A$1-1)*10,FALSE)&gt;999,-1,0)))))))</f>
        <v>11200</v>
      </c>
    </row>
    <row r="917" spans="1:30" ht="25.5" customHeight="1" x14ac:dyDescent="0.25">
      <c r="A917" s="303"/>
      <c r="B917" s="331"/>
      <c r="C917" s="303"/>
      <c r="D917" s="303"/>
      <c r="E917" s="307"/>
      <c r="F917" s="52" t="s">
        <v>4638</v>
      </c>
      <c r="G917" s="127" t="s">
        <v>286</v>
      </c>
      <c r="H917" s="347"/>
      <c r="I917" s="327"/>
      <c r="J917" s="325"/>
      <c r="K917" s="316"/>
      <c r="L917" s="321"/>
      <c r="M917" s="323"/>
      <c r="N917" s="319"/>
      <c r="O917" s="317" t="e">
        <f t="shared" si="32"/>
        <v>#NUM!</v>
      </c>
      <c r="P917" s="317" t="e">
        <f>IF(O917&lt;&gt;"",VLOOKUP($A917,Sheet4!$A$2:$O$1309,14,FALSE)*100,"")</f>
        <v>#NUM!</v>
      </c>
      <c r="Q917" s="317" t="e">
        <f>IF(P917&lt;&gt;"",VLOOKUP($A917,Sheet4!$A$2:$O$1309,15,FALSE)*100,"")</f>
        <v>#NUM!</v>
      </c>
      <c r="R917" s="356" t="e">
        <f t="shared" si="33"/>
        <v>#NUM!</v>
      </c>
      <c r="S917" s="356"/>
      <c r="T917" s="356"/>
      <c r="U917" s="392"/>
      <c r="V917" s="392"/>
      <c r="W917" s="392"/>
      <c r="X917" s="392"/>
      <c r="Y917" s="392"/>
      <c r="Z917" s="392"/>
      <c r="AA917" s="392"/>
      <c r="AB917" s="392"/>
      <c r="AC917" s="392"/>
      <c r="AD917" s="392"/>
    </row>
    <row r="918" spans="1:30" ht="25.5" customHeight="1" x14ac:dyDescent="0.25">
      <c r="A918" s="133" t="s">
        <v>1397</v>
      </c>
      <c r="B918" s="141" t="s">
        <v>1398</v>
      </c>
      <c r="C918" s="133">
        <v>423247</v>
      </c>
      <c r="D918" s="133">
        <v>744953</v>
      </c>
      <c r="E918" s="67" t="s">
        <v>3056</v>
      </c>
      <c r="F918" s="117" t="s">
        <v>4626</v>
      </c>
      <c r="G918" s="118" t="s">
        <v>286</v>
      </c>
      <c r="H918" s="136">
        <v>54.2</v>
      </c>
      <c r="I918" s="119">
        <v>23441</v>
      </c>
      <c r="J918" s="124">
        <v>8.14</v>
      </c>
      <c r="K918" s="121" t="s">
        <v>4405</v>
      </c>
      <c r="L918" s="122">
        <v>2200</v>
      </c>
      <c r="M918" s="123">
        <v>40.6</v>
      </c>
      <c r="N918" s="121" t="s">
        <v>4405</v>
      </c>
      <c r="O918" s="71">
        <f t="shared" si="32"/>
        <v>6.2179849295290239</v>
      </c>
      <c r="P918" s="71">
        <f>IF(O918&lt;&gt;"",VLOOKUP($A918,Sheet4!$A$2:$O$1309,14,FALSE)*100,"")</f>
        <v>1.2966743400683489</v>
      </c>
      <c r="Q918" s="71">
        <f>IF(P918&lt;&gt;"",VLOOKUP($A918,Sheet4!$A$2:$O$1309,15,FALSE)*100,"")</f>
        <v>12.000592523546294</v>
      </c>
      <c r="R918" s="73">
        <f t="shared" si="33"/>
        <v>15</v>
      </c>
      <c r="S918" s="63" t="s">
        <v>4366</v>
      </c>
      <c r="T918" s="63" t="str">
        <f>IF(ISNA(VLOOKUP(A918,Sheet1!B$3:C$1266,2,FALSE)=TRUE),"NC",VLOOKUP(A918,Sheet1!B$3:C$1266,2,FALSE))</f>
        <v>Rural10</v>
      </c>
      <c r="U918" s="66">
        <f>IF(ISNA(VLOOKUP($A918,Sheet1!$B$3:$AH$1266,Sheet1!E$1+(Sheet1!$A$1-1)*10,FALSE))=TRUE,"---",IF(VLOOKUP($A918,Sheet1!$B$3:$AH$1266,Sheet1!E$1+(Sheet1!$A$1-1)*10,FALSE)="---","---", (ROUND(VLOOKUP($A918,Sheet1!$B$3:$AH$1266,Sheet1!E$1+(Sheet1!$A$1-1)*10,FALSE),IF(VLOOKUP($A918,Sheet1!$B$3:$AH$1266,Sheet1!E$1+(Sheet1!$A$1-1)*10,FALSE)&gt;99999,-3,IF(VLOOKUP($A918,Sheet1!$B$3:$AH$1266,Sheet1!E$1+(Sheet1!$A$1-1)*10,FALSE)&gt;9999,-2,IF(VLOOKUP($A918,Sheet1!$B$3:$AH$1266,Sheet1!E$1+(Sheet1!$A$1-1)*10,FALSE)&gt;999,-1,0)))))))</f>
        <v>601</v>
      </c>
      <c r="V918" s="66">
        <f>IF(ISNA(VLOOKUP($A918,Sheet1!$B$3:$AH$1266,Sheet1!F$1+(Sheet1!$A$1-1)*10,FALSE))=TRUE,"---",IF(VLOOKUP($A918,Sheet1!$B$3:$AH$1266,Sheet1!F$1+(Sheet1!$A$1-1)*10,FALSE)="---","---", (ROUND(VLOOKUP($A918,Sheet1!$B$3:$AH$1266,Sheet1!F$1+(Sheet1!$A$1-1)*10,FALSE),IF(VLOOKUP($A918,Sheet1!$B$3:$AH$1266,Sheet1!F$1+(Sheet1!$A$1-1)*10,FALSE)&gt;99999,-3,IF(VLOOKUP($A918,Sheet1!$B$3:$AH$1266,Sheet1!F$1+(Sheet1!$A$1-1)*10,FALSE)&gt;9999,-2,IF(VLOOKUP($A918,Sheet1!$B$3:$AH$1266,Sheet1!F$1+(Sheet1!$A$1-1)*10,FALSE)&gt;999,-1,0)))))))</f>
        <v>738</v>
      </c>
      <c r="W918" s="66">
        <f>IF(ISNA(VLOOKUP($A918,Sheet1!$B$3:$AH$1266,Sheet1!G$1+(Sheet1!$A$1-1)*10,FALSE))=TRUE,"---",IF(VLOOKUP($A918,Sheet1!$B$3:$AH$1266,Sheet1!G$1+(Sheet1!$A$1-1)*10,FALSE)="---","---", (ROUND(VLOOKUP($A918,Sheet1!$B$3:$AH$1266,Sheet1!G$1+(Sheet1!$A$1-1)*10,FALSE),IF(VLOOKUP($A918,Sheet1!$B$3:$AH$1266,Sheet1!G$1+(Sheet1!$A$1-1)*10,FALSE)&gt;99999,-3,IF(VLOOKUP($A918,Sheet1!$B$3:$AH$1266,Sheet1!G$1+(Sheet1!$A$1-1)*10,FALSE)&gt;9999,-2,IF(VLOOKUP($A918,Sheet1!$B$3:$AH$1266,Sheet1!G$1+(Sheet1!$A$1-1)*10,FALSE)&gt;999,-1,0)))))))</f>
        <v>922</v>
      </c>
      <c r="X918" s="66">
        <f>IF(ISNA(VLOOKUP($A918,Sheet1!$B$3:$AH$1266,Sheet1!H$1+(Sheet1!$A$1-1)*10,FALSE))=TRUE,"---",IF(VLOOKUP($A918,Sheet1!$B$3:$AH$1266,Sheet1!H$1+(Sheet1!$A$1-1)*10,FALSE)="---","---", (ROUND(VLOOKUP($A918,Sheet1!$B$3:$AH$1266,Sheet1!H$1+(Sheet1!$A$1-1)*10,FALSE),IF(VLOOKUP($A918,Sheet1!$B$3:$AH$1266,Sheet1!H$1+(Sheet1!$A$1-1)*10,FALSE)&gt;99999,-3,IF(VLOOKUP($A918,Sheet1!$B$3:$AH$1266,Sheet1!H$1+(Sheet1!$A$1-1)*10,FALSE)&gt;9999,-2,IF(VLOOKUP($A918,Sheet1!$B$3:$AH$1266,Sheet1!H$1+(Sheet1!$A$1-1)*10,FALSE)&gt;999,-1,0)))))))</f>
        <v>1460</v>
      </c>
      <c r="Y918" s="66">
        <f>IF(ISNA(VLOOKUP($A918,Sheet1!$B$3:$AH$1266,Sheet1!I$1+(Sheet1!$A$1-1)*10,FALSE))=TRUE,"---",IF(VLOOKUP($A918,Sheet1!$B$3:$AH$1266,Sheet1!I$1+(Sheet1!$A$1-1)*10,FALSE)="---","---", (ROUND(VLOOKUP($A918,Sheet1!$B$3:$AH$1266,Sheet1!I$1+(Sheet1!$A$1-1)*10,FALSE),IF(VLOOKUP($A918,Sheet1!$B$3:$AH$1266,Sheet1!I$1+(Sheet1!$A$1-1)*10,FALSE)&gt;99999,-3,IF(VLOOKUP($A918,Sheet1!$B$3:$AH$1266,Sheet1!I$1+(Sheet1!$A$1-1)*10,FALSE)&gt;9999,-2,IF(VLOOKUP($A918,Sheet1!$B$3:$AH$1266,Sheet1!I$1+(Sheet1!$A$1-1)*10,FALSE)&gt;999,-1,0)))))))</f>
        <v>1870</v>
      </c>
      <c r="Z918" s="66">
        <f>IF(ISNA(VLOOKUP($A918,Sheet1!$B$3:$AH$1266,Sheet1!J$1+(Sheet1!$A$1-1)*10,FALSE))=TRUE,"---",IF(VLOOKUP($A918,Sheet1!$B$3:$AH$1266,Sheet1!J$1+(Sheet1!$A$1-1)*10,FALSE)="---","---", (ROUND(VLOOKUP($A918,Sheet1!$B$3:$AH$1266,Sheet1!J$1+(Sheet1!$A$1-1)*10,FALSE),IF(VLOOKUP($A918,Sheet1!$B$3:$AH$1266,Sheet1!J$1+(Sheet1!$A$1-1)*10,FALSE)&gt;99999,-3,IF(VLOOKUP($A918,Sheet1!$B$3:$AH$1266,Sheet1!J$1+(Sheet1!$A$1-1)*10,FALSE)&gt;9999,-2,IF(VLOOKUP($A918,Sheet1!$B$3:$AH$1266,Sheet1!J$1+(Sheet1!$A$1-1)*10,FALSE)&gt;999,-1,0)))))))</f>
        <v>2420</v>
      </c>
      <c r="AA918" s="66">
        <f>IF(ISNA(VLOOKUP($A918,Sheet1!$B$3:$AH$1266,Sheet1!K$1+(Sheet1!$A$1-1)*10,FALSE))=TRUE,"---",IF(VLOOKUP($A918,Sheet1!$B$3:$AH$1266,Sheet1!K$1+(Sheet1!$A$1-1)*10,FALSE)="---","---", (ROUND(VLOOKUP($A918,Sheet1!$B$3:$AH$1266,Sheet1!K$1+(Sheet1!$A$1-1)*10,FALSE),IF(VLOOKUP($A918,Sheet1!$B$3:$AH$1266,Sheet1!K$1+(Sheet1!$A$1-1)*10,FALSE)&gt;99999,-3,IF(VLOOKUP($A918,Sheet1!$B$3:$AH$1266,Sheet1!K$1+(Sheet1!$A$1-1)*10,FALSE)&gt;9999,-2,IF(VLOOKUP($A918,Sheet1!$B$3:$AH$1266,Sheet1!K$1+(Sheet1!$A$1-1)*10,FALSE)&gt;999,-1,0)))))))</f>
        <v>2840</v>
      </c>
      <c r="AB918" s="66">
        <f>IF(ISNA(VLOOKUP($A918,Sheet1!$B$3:$AH$1266,Sheet1!L$1+(Sheet1!$A$1-1)*10,FALSE))=TRUE,"---",IF(VLOOKUP($A918,Sheet1!$B$3:$AH$1266,Sheet1!L$1+(Sheet1!$A$1-1)*10,FALSE)="---","---", (ROUND(VLOOKUP($A918,Sheet1!$B$3:$AH$1266,Sheet1!L$1+(Sheet1!$A$1-1)*10,FALSE),IF(VLOOKUP($A918,Sheet1!$B$3:$AH$1266,Sheet1!L$1+(Sheet1!$A$1-1)*10,FALSE)&gt;99999,-3,IF(VLOOKUP($A918,Sheet1!$B$3:$AH$1266,Sheet1!L$1+(Sheet1!$A$1-1)*10,FALSE)&gt;9999,-2,IF(VLOOKUP($A918,Sheet1!$B$3:$AH$1266,Sheet1!L$1+(Sheet1!$A$1-1)*10,FALSE)&gt;999,-1,0)))))))</f>
        <v>3260</v>
      </c>
      <c r="AC918" s="66">
        <f>IF(ISNA(VLOOKUP($A918,Sheet1!$B$3:$AH$1266,Sheet1!M$1+(Sheet1!$A$1-1)*10,FALSE))=TRUE,"---",IF(VLOOKUP($A918,Sheet1!$B$3:$AH$1266,Sheet1!M$1+(Sheet1!$A$1-1)*10,FALSE)="---","---", (ROUND(VLOOKUP($A918,Sheet1!$B$3:$AH$1266,Sheet1!M$1+(Sheet1!$A$1-1)*10,FALSE),IF(VLOOKUP($A918,Sheet1!$B$3:$AH$1266,Sheet1!M$1+(Sheet1!$A$1-1)*10,FALSE)&gt;99999,-3,IF(VLOOKUP($A918,Sheet1!$B$3:$AH$1266,Sheet1!M$1+(Sheet1!$A$1-1)*10,FALSE)&gt;9999,-2,IF(VLOOKUP($A918,Sheet1!$B$3:$AH$1266,Sheet1!M$1+(Sheet1!$A$1-1)*10,FALSE)&gt;999,-1,0)))))))</f>
        <v>3690</v>
      </c>
      <c r="AD918" s="66">
        <f>IF(ISNA(VLOOKUP($A918,Sheet1!$B$3:$AH$1266,Sheet1!N$1+(Sheet1!$A$1-1)*10,FALSE))=TRUE,"---",IF(VLOOKUP($A918,Sheet1!$B$3:$AH$1266,Sheet1!N$1+(Sheet1!$A$1-1)*10,FALSE)="---","---", (ROUND(VLOOKUP($A918,Sheet1!$B$3:$AH$1266,Sheet1!N$1+(Sheet1!$A$1-1)*10,FALSE),IF(VLOOKUP($A918,Sheet1!$B$3:$AH$1266,Sheet1!N$1+(Sheet1!$A$1-1)*10,FALSE)&gt;99999,-3,IF(VLOOKUP($A918,Sheet1!$B$3:$AH$1266,Sheet1!N$1+(Sheet1!$A$1-1)*10,FALSE)&gt;9999,-2,IF(VLOOKUP($A918,Sheet1!$B$3:$AH$1266,Sheet1!N$1+(Sheet1!$A$1-1)*10,FALSE)&gt;999,-1,0)))))))</f>
        <v>4250</v>
      </c>
    </row>
    <row r="919" spans="1:30" ht="25.5" customHeight="1" x14ac:dyDescent="0.25">
      <c r="A919" s="125" t="s">
        <v>1399</v>
      </c>
      <c r="B919" s="126" t="s">
        <v>1400</v>
      </c>
      <c r="C919" s="125">
        <v>423801</v>
      </c>
      <c r="D919" s="125">
        <v>744744</v>
      </c>
      <c r="E919" s="70" t="s">
        <v>3056</v>
      </c>
      <c r="F919" s="52" t="s">
        <v>4494</v>
      </c>
      <c r="G919" s="127" t="s">
        <v>286</v>
      </c>
      <c r="H919" s="128">
        <v>3.73</v>
      </c>
      <c r="I919" s="112">
        <v>40794</v>
      </c>
      <c r="J919" s="113">
        <v>22</v>
      </c>
      <c r="K919" s="127" t="s">
        <v>24</v>
      </c>
      <c r="L919" s="115">
        <v>740</v>
      </c>
      <c r="M919" s="116">
        <v>198</v>
      </c>
      <c r="N919" s="114" t="s">
        <v>4405</v>
      </c>
      <c r="O919" s="68">
        <f t="shared" si="32"/>
        <v>0.2</v>
      </c>
      <c r="P919" s="68">
        <f>IF(O919&lt;&gt;"",VLOOKUP($A919,Sheet4!$A$2:$O$1309,14,FALSE)*100,"")</f>
        <v>0.53597507941403055</v>
      </c>
      <c r="Q919" s="68">
        <f>IF(P919&lt;&gt;"",VLOOKUP($A919,Sheet4!$A$2:$O$1309,15,FALSE)*100,"")</f>
        <v>5.1278550173221804</v>
      </c>
      <c r="R919" s="74" t="str">
        <f t="shared" si="33"/>
        <v>500</v>
      </c>
      <c r="S919" s="64" t="s">
        <v>4366</v>
      </c>
      <c r="T919" s="64" t="str">
        <f>IF(ISNA(VLOOKUP(A919,Sheet1!B$3:C$1266,2,FALSE)=TRUE),"NC",VLOOKUP(A919,Sheet1!B$3:C$1266,2,FALSE))</f>
        <v>Rural10</v>
      </c>
      <c r="U919" s="65">
        <f>IF(ISNA(VLOOKUP($A919,Sheet1!$B$3:$AH$1266,Sheet1!E$1+(Sheet1!$A$1-1)*10,FALSE))=TRUE,"---",IF(VLOOKUP($A919,Sheet1!$B$3:$AH$1266,Sheet1!E$1+(Sheet1!$A$1-1)*10,FALSE)="---","---", (ROUND(VLOOKUP($A919,Sheet1!$B$3:$AH$1266,Sheet1!E$1+(Sheet1!$A$1-1)*10,FALSE),IF(VLOOKUP($A919,Sheet1!$B$3:$AH$1266,Sheet1!E$1+(Sheet1!$A$1-1)*10,FALSE)&gt;99999,-3,IF(VLOOKUP($A919,Sheet1!$B$3:$AH$1266,Sheet1!E$1+(Sheet1!$A$1-1)*10,FALSE)&gt;9999,-2,IF(VLOOKUP($A919,Sheet1!$B$3:$AH$1266,Sheet1!E$1+(Sheet1!$A$1-1)*10,FALSE)&gt;999,-1,0)))))))</f>
        <v>75</v>
      </c>
      <c r="V919" s="65">
        <f>IF(ISNA(VLOOKUP($A919,Sheet1!$B$3:$AH$1266,Sheet1!F$1+(Sheet1!$A$1-1)*10,FALSE))=TRUE,"---",IF(VLOOKUP($A919,Sheet1!$B$3:$AH$1266,Sheet1!F$1+(Sheet1!$A$1-1)*10,FALSE)="---","---", (ROUND(VLOOKUP($A919,Sheet1!$B$3:$AH$1266,Sheet1!F$1+(Sheet1!$A$1-1)*10,FALSE),IF(VLOOKUP($A919,Sheet1!$B$3:$AH$1266,Sheet1!F$1+(Sheet1!$A$1-1)*10,FALSE)&gt;99999,-3,IF(VLOOKUP($A919,Sheet1!$B$3:$AH$1266,Sheet1!F$1+(Sheet1!$A$1-1)*10,FALSE)&gt;9999,-2,IF(VLOOKUP($A919,Sheet1!$B$3:$AH$1266,Sheet1!F$1+(Sheet1!$A$1-1)*10,FALSE)&gt;999,-1,0)))))))</f>
        <v>93</v>
      </c>
      <c r="W919" s="65">
        <f>IF(ISNA(VLOOKUP($A919,Sheet1!$B$3:$AH$1266,Sheet1!G$1+(Sheet1!$A$1-1)*10,FALSE))=TRUE,"---",IF(VLOOKUP($A919,Sheet1!$B$3:$AH$1266,Sheet1!G$1+(Sheet1!$A$1-1)*10,FALSE)="---","---", (ROUND(VLOOKUP($A919,Sheet1!$B$3:$AH$1266,Sheet1!G$1+(Sheet1!$A$1-1)*10,FALSE),IF(VLOOKUP($A919,Sheet1!$B$3:$AH$1266,Sheet1!G$1+(Sheet1!$A$1-1)*10,FALSE)&gt;99999,-3,IF(VLOOKUP($A919,Sheet1!$B$3:$AH$1266,Sheet1!G$1+(Sheet1!$A$1-1)*10,FALSE)&gt;9999,-2,IF(VLOOKUP($A919,Sheet1!$B$3:$AH$1266,Sheet1!G$1+(Sheet1!$A$1-1)*10,FALSE)&gt;999,-1,0)))))))</f>
        <v>119</v>
      </c>
      <c r="X919" s="65">
        <f>IF(ISNA(VLOOKUP($A919,Sheet1!$B$3:$AH$1266,Sheet1!H$1+(Sheet1!$A$1-1)*10,FALSE))=TRUE,"---",IF(VLOOKUP($A919,Sheet1!$B$3:$AH$1266,Sheet1!H$1+(Sheet1!$A$1-1)*10,FALSE)="---","---", (ROUND(VLOOKUP($A919,Sheet1!$B$3:$AH$1266,Sheet1!H$1+(Sheet1!$A$1-1)*10,FALSE),IF(VLOOKUP($A919,Sheet1!$B$3:$AH$1266,Sheet1!H$1+(Sheet1!$A$1-1)*10,FALSE)&gt;99999,-3,IF(VLOOKUP($A919,Sheet1!$B$3:$AH$1266,Sheet1!H$1+(Sheet1!$A$1-1)*10,FALSE)&gt;9999,-2,IF(VLOOKUP($A919,Sheet1!$B$3:$AH$1266,Sheet1!H$1+(Sheet1!$A$1-1)*10,FALSE)&gt;999,-1,0)))))))</f>
        <v>197</v>
      </c>
      <c r="Y919" s="65">
        <f>IF(ISNA(VLOOKUP($A919,Sheet1!$B$3:$AH$1266,Sheet1!I$1+(Sheet1!$A$1-1)*10,FALSE))=TRUE,"---",IF(VLOOKUP($A919,Sheet1!$B$3:$AH$1266,Sheet1!I$1+(Sheet1!$A$1-1)*10,FALSE)="---","---", (ROUND(VLOOKUP($A919,Sheet1!$B$3:$AH$1266,Sheet1!I$1+(Sheet1!$A$1-1)*10,FALSE),IF(VLOOKUP($A919,Sheet1!$B$3:$AH$1266,Sheet1!I$1+(Sheet1!$A$1-1)*10,FALSE)&gt;99999,-3,IF(VLOOKUP($A919,Sheet1!$B$3:$AH$1266,Sheet1!I$1+(Sheet1!$A$1-1)*10,FALSE)&gt;9999,-2,IF(VLOOKUP($A919,Sheet1!$B$3:$AH$1266,Sheet1!I$1+(Sheet1!$A$1-1)*10,FALSE)&gt;999,-1,0)))))))</f>
        <v>260</v>
      </c>
      <c r="Z919" s="65">
        <f>IF(ISNA(VLOOKUP($A919,Sheet1!$B$3:$AH$1266,Sheet1!J$1+(Sheet1!$A$1-1)*10,FALSE))=TRUE,"---",IF(VLOOKUP($A919,Sheet1!$B$3:$AH$1266,Sheet1!J$1+(Sheet1!$A$1-1)*10,FALSE)="---","---", (ROUND(VLOOKUP($A919,Sheet1!$B$3:$AH$1266,Sheet1!J$1+(Sheet1!$A$1-1)*10,FALSE),IF(VLOOKUP($A919,Sheet1!$B$3:$AH$1266,Sheet1!J$1+(Sheet1!$A$1-1)*10,FALSE)&gt;99999,-3,IF(VLOOKUP($A919,Sheet1!$B$3:$AH$1266,Sheet1!J$1+(Sheet1!$A$1-1)*10,FALSE)&gt;9999,-2,IF(VLOOKUP($A919,Sheet1!$B$3:$AH$1266,Sheet1!J$1+(Sheet1!$A$1-1)*10,FALSE)&gt;999,-1,0)))))))</f>
        <v>353</v>
      </c>
      <c r="AA919" s="65">
        <f>IF(ISNA(VLOOKUP($A919,Sheet1!$B$3:$AH$1266,Sheet1!K$1+(Sheet1!$A$1-1)*10,FALSE))=TRUE,"---",IF(VLOOKUP($A919,Sheet1!$B$3:$AH$1266,Sheet1!K$1+(Sheet1!$A$1-1)*10,FALSE)="---","---", (ROUND(VLOOKUP($A919,Sheet1!$B$3:$AH$1266,Sheet1!K$1+(Sheet1!$A$1-1)*10,FALSE),IF(VLOOKUP($A919,Sheet1!$B$3:$AH$1266,Sheet1!K$1+(Sheet1!$A$1-1)*10,FALSE)&gt;99999,-3,IF(VLOOKUP($A919,Sheet1!$B$3:$AH$1266,Sheet1!K$1+(Sheet1!$A$1-1)*10,FALSE)&gt;9999,-2,IF(VLOOKUP($A919,Sheet1!$B$3:$AH$1266,Sheet1!K$1+(Sheet1!$A$1-1)*10,FALSE)&gt;999,-1,0)))))))</f>
        <v>431</v>
      </c>
      <c r="AB919" s="65">
        <f>IF(ISNA(VLOOKUP($A919,Sheet1!$B$3:$AH$1266,Sheet1!L$1+(Sheet1!$A$1-1)*10,FALSE))=TRUE,"---",IF(VLOOKUP($A919,Sheet1!$B$3:$AH$1266,Sheet1!L$1+(Sheet1!$A$1-1)*10,FALSE)="---","---", (ROUND(VLOOKUP($A919,Sheet1!$B$3:$AH$1266,Sheet1!L$1+(Sheet1!$A$1-1)*10,FALSE),IF(VLOOKUP($A919,Sheet1!$B$3:$AH$1266,Sheet1!L$1+(Sheet1!$A$1-1)*10,FALSE)&gt;99999,-3,IF(VLOOKUP($A919,Sheet1!$B$3:$AH$1266,Sheet1!L$1+(Sheet1!$A$1-1)*10,FALSE)&gt;9999,-2,IF(VLOOKUP($A919,Sheet1!$B$3:$AH$1266,Sheet1!L$1+(Sheet1!$A$1-1)*10,FALSE)&gt;999,-1,0)))))))</f>
        <v>515</v>
      </c>
      <c r="AC919" s="65">
        <f>IF(ISNA(VLOOKUP($A919,Sheet1!$B$3:$AH$1266,Sheet1!M$1+(Sheet1!$A$1-1)*10,FALSE))=TRUE,"---",IF(VLOOKUP($A919,Sheet1!$B$3:$AH$1266,Sheet1!M$1+(Sheet1!$A$1-1)*10,FALSE)="---","---", (ROUND(VLOOKUP($A919,Sheet1!$B$3:$AH$1266,Sheet1!M$1+(Sheet1!$A$1-1)*10,FALSE),IF(VLOOKUP($A919,Sheet1!$B$3:$AH$1266,Sheet1!M$1+(Sheet1!$A$1-1)*10,FALSE)&gt;99999,-3,IF(VLOOKUP($A919,Sheet1!$B$3:$AH$1266,Sheet1!M$1+(Sheet1!$A$1-1)*10,FALSE)&gt;9999,-2,IF(VLOOKUP($A919,Sheet1!$B$3:$AH$1266,Sheet1!M$1+(Sheet1!$A$1-1)*10,FALSE)&gt;999,-1,0)))))))</f>
        <v>606</v>
      </c>
      <c r="AD919" s="65">
        <f>IF(ISNA(VLOOKUP($A919,Sheet1!$B$3:$AH$1266,Sheet1!N$1+(Sheet1!$A$1-1)*10,FALSE))=TRUE,"---",IF(VLOOKUP($A919,Sheet1!$B$3:$AH$1266,Sheet1!N$1+(Sheet1!$A$1-1)*10,FALSE)="---","---", (ROUND(VLOOKUP($A919,Sheet1!$B$3:$AH$1266,Sheet1!N$1+(Sheet1!$A$1-1)*10,FALSE),IF(VLOOKUP($A919,Sheet1!$B$3:$AH$1266,Sheet1!N$1+(Sheet1!$A$1-1)*10,FALSE)&gt;99999,-3,IF(VLOOKUP($A919,Sheet1!$B$3:$AH$1266,Sheet1!N$1+(Sheet1!$A$1-1)*10,FALSE)&gt;9999,-2,IF(VLOOKUP($A919,Sheet1!$B$3:$AH$1266,Sheet1!N$1+(Sheet1!$A$1-1)*10,FALSE)&gt;999,-1,0)))))))</f>
        <v>738</v>
      </c>
    </row>
    <row r="920" spans="1:30" ht="25.5" customHeight="1" x14ac:dyDescent="0.25">
      <c r="A920" s="304" t="s">
        <v>1401</v>
      </c>
      <c r="B920" s="393" t="s">
        <v>1402</v>
      </c>
      <c r="C920" s="304">
        <v>422642</v>
      </c>
      <c r="D920" s="304">
        <v>745749</v>
      </c>
      <c r="E920" s="305" t="s">
        <v>3040</v>
      </c>
      <c r="F920" s="345" t="s">
        <v>4732</v>
      </c>
      <c r="G920" s="351" t="s">
        <v>31</v>
      </c>
      <c r="H920" s="348">
        <v>167</v>
      </c>
      <c r="I920" s="119">
        <v>14145</v>
      </c>
      <c r="J920" s="124">
        <v>9.65</v>
      </c>
      <c r="K920" s="118" t="s">
        <v>185</v>
      </c>
      <c r="L920" s="122">
        <v>14000</v>
      </c>
      <c r="M920" s="123">
        <v>83.8</v>
      </c>
      <c r="N920" s="118" t="s">
        <v>462</v>
      </c>
      <c r="O920" s="71">
        <f t="shared" si="32"/>
        <v>0.23337212526197293</v>
      </c>
      <c r="P920" s="71">
        <f>IF(O920&lt;&gt;"",VLOOKUP($A920,Sheet4!$A$2:$O$1309,14,FALSE)*100,"")</f>
        <v>0.47969219705146227</v>
      </c>
      <c r="Q920" s="71">
        <f>IF(P920&lt;&gt;"",VLOOKUP($A920,Sheet4!$A$2:$O$1309,15,FALSE)*100,"")</f>
        <v>4.600703899472169</v>
      </c>
      <c r="R920" s="73" t="str">
        <f t="shared" si="33"/>
        <v>&gt;200,  &lt;500</v>
      </c>
      <c r="S920" s="357" t="s">
        <v>4366</v>
      </c>
      <c r="T920" s="357" t="str">
        <f>IF(ISNA(VLOOKUP(A920,Sheet1!B$3:C$1266,2,FALSE)=TRUE),"NC",VLOOKUP(A920,Sheet1!B$3:C$1266,2,FALSE))</f>
        <v>Rural10</v>
      </c>
      <c r="U920" s="385">
        <f>IF(ISNA(VLOOKUP($A920,Sheet1!$B$3:$AH$1266,Sheet1!E$1+(Sheet1!$A$1-1)*10,FALSE))=TRUE,"---",IF(VLOOKUP($A920,Sheet1!$B$3:$AH$1266,Sheet1!E$1+(Sheet1!$A$1-1)*10,FALSE)="---","---", (ROUND(VLOOKUP($A920,Sheet1!$B$3:$AH$1266,Sheet1!E$1+(Sheet1!$A$1-1)*10,FALSE),IF(VLOOKUP($A920,Sheet1!$B$3:$AH$1266,Sheet1!E$1+(Sheet1!$A$1-1)*10,FALSE)&gt;99999,-3,IF(VLOOKUP($A920,Sheet1!$B$3:$AH$1266,Sheet1!E$1+(Sheet1!$A$1-1)*10,FALSE)&gt;9999,-2,IF(VLOOKUP($A920,Sheet1!$B$3:$AH$1266,Sheet1!E$1+(Sheet1!$A$1-1)*10,FALSE)&gt;999,-1,0)))))))</f>
        <v>2690</v>
      </c>
      <c r="V920" s="385">
        <f>IF(ISNA(VLOOKUP($A920,Sheet1!$B$3:$AH$1266,Sheet1!F$1+(Sheet1!$A$1-1)*10,FALSE))=TRUE,"---",IF(VLOOKUP($A920,Sheet1!$B$3:$AH$1266,Sheet1!F$1+(Sheet1!$A$1-1)*10,FALSE)="---","---", (ROUND(VLOOKUP($A920,Sheet1!$B$3:$AH$1266,Sheet1!F$1+(Sheet1!$A$1-1)*10,FALSE),IF(VLOOKUP($A920,Sheet1!$B$3:$AH$1266,Sheet1!F$1+(Sheet1!$A$1-1)*10,FALSE)&gt;99999,-3,IF(VLOOKUP($A920,Sheet1!$B$3:$AH$1266,Sheet1!F$1+(Sheet1!$A$1-1)*10,FALSE)&gt;9999,-2,IF(VLOOKUP($A920,Sheet1!$B$3:$AH$1266,Sheet1!F$1+(Sheet1!$A$1-1)*10,FALSE)&gt;999,-1,0)))))))</f>
        <v>3280</v>
      </c>
      <c r="W920" s="385">
        <f>IF(ISNA(VLOOKUP($A920,Sheet1!$B$3:$AH$1266,Sheet1!G$1+(Sheet1!$A$1-1)*10,FALSE))=TRUE,"---",IF(VLOOKUP($A920,Sheet1!$B$3:$AH$1266,Sheet1!G$1+(Sheet1!$A$1-1)*10,FALSE)="---","---", (ROUND(VLOOKUP($A920,Sheet1!$B$3:$AH$1266,Sheet1!G$1+(Sheet1!$A$1-1)*10,FALSE),IF(VLOOKUP($A920,Sheet1!$B$3:$AH$1266,Sheet1!G$1+(Sheet1!$A$1-1)*10,FALSE)&gt;99999,-3,IF(VLOOKUP($A920,Sheet1!$B$3:$AH$1266,Sheet1!G$1+(Sheet1!$A$1-1)*10,FALSE)&gt;9999,-2,IF(VLOOKUP($A920,Sheet1!$B$3:$AH$1266,Sheet1!G$1+(Sheet1!$A$1-1)*10,FALSE)&gt;999,-1,0)))))))</f>
        <v>4030</v>
      </c>
      <c r="X920" s="385">
        <f>IF(ISNA(VLOOKUP($A920,Sheet1!$B$3:$AH$1266,Sheet1!H$1+(Sheet1!$A$1-1)*10,FALSE))=TRUE,"---",IF(VLOOKUP($A920,Sheet1!$B$3:$AH$1266,Sheet1!H$1+(Sheet1!$A$1-1)*10,FALSE)="---","---", (ROUND(VLOOKUP($A920,Sheet1!$B$3:$AH$1266,Sheet1!H$1+(Sheet1!$A$1-1)*10,FALSE),IF(VLOOKUP($A920,Sheet1!$B$3:$AH$1266,Sheet1!H$1+(Sheet1!$A$1-1)*10,FALSE)&gt;99999,-3,IF(VLOOKUP($A920,Sheet1!$B$3:$AH$1266,Sheet1!H$1+(Sheet1!$A$1-1)*10,FALSE)&gt;9999,-2,IF(VLOOKUP($A920,Sheet1!$B$3:$AH$1266,Sheet1!H$1+(Sheet1!$A$1-1)*10,FALSE)&gt;999,-1,0)))))))</f>
        <v>5960</v>
      </c>
      <c r="Y920" s="385">
        <f>IF(ISNA(VLOOKUP($A920,Sheet1!$B$3:$AH$1266,Sheet1!I$1+(Sheet1!$A$1-1)*10,FALSE))=TRUE,"---",IF(VLOOKUP($A920,Sheet1!$B$3:$AH$1266,Sheet1!I$1+(Sheet1!$A$1-1)*10,FALSE)="---","---", (ROUND(VLOOKUP($A920,Sheet1!$B$3:$AH$1266,Sheet1!I$1+(Sheet1!$A$1-1)*10,FALSE),IF(VLOOKUP($A920,Sheet1!$B$3:$AH$1266,Sheet1!I$1+(Sheet1!$A$1-1)*10,FALSE)&gt;99999,-3,IF(VLOOKUP($A920,Sheet1!$B$3:$AH$1266,Sheet1!I$1+(Sheet1!$A$1-1)*10,FALSE)&gt;9999,-2,IF(VLOOKUP($A920,Sheet1!$B$3:$AH$1266,Sheet1!I$1+(Sheet1!$A$1-1)*10,FALSE)&gt;999,-1,0)))))))</f>
        <v>7260</v>
      </c>
      <c r="Z920" s="385">
        <f>IF(ISNA(VLOOKUP($A920,Sheet1!$B$3:$AH$1266,Sheet1!J$1+(Sheet1!$A$1-1)*10,FALSE))=TRUE,"---",IF(VLOOKUP($A920,Sheet1!$B$3:$AH$1266,Sheet1!J$1+(Sheet1!$A$1-1)*10,FALSE)="---","---", (ROUND(VLOOKUP($A920,Sheet1!$B$3:$AH$1266,Sheet1!J$1+(Sheet1!$A$1-1)*10,FALSE),IF(VLOOKUP($A920,Sheet1!$B$3:$AH$1266,Sheet1!J$1+(Sheet1!$A$1-1)*10,FALSE)&gt;99999,-3,IF(VLOOKUP($A920,Sheet1!$B$3:$AH$1266,Sheet1!J$1+(Sheet1!$A$1-1)*10,FALSE)&gt;9999,-2,IF(VLOOKUP($A920,Sheet1!$B$3:$AH$1266,Sheet1!J$1+(Sheet1!$A$1-1)*10,FALSE)&gt;999,-1,0)))))))</f>
        <v>8890</v>
      </c>
      <c r="AA920" s="385">
        <f>IF(ISNA(VLOOKUP($A920,Sheet1!$B$3:$AH$1266,Sheet1!K$1+(Sheet1!$A$1-1)*10,FALSE))=TRUE,"---",IF(VLOOKUP($A920,Sheet1!$B$3:$AH$1266,Sheet1!K$1+(Sheet1!$A$1-1)*10,FALSE)="---","---", (ROUND(VLOOKUP($A920,Sheet1!$B$3:$AH$1266,Sheet1!K$1+(Sheet1!$A$1-1)*10,FALSE),IF(VLOOKUP($A920,Sheet1!$B$3:$AH$1266,Sheet1!K$1+(Sheet1!$A$1-1)*10,FALSE)&gt;99999,-3,IF(VLOOKUP($A920,Sheet1!$B$3:$AH$1266,Sheet1!K$1+(Sheet1!$A$1-1)*10,FALSE)&gt;9999,-2,IF(VLOOKUP($A920,Sheet1!$B$3:$AH$1266,Sheet1!K$1+(Sheet1!$A$1-1)*10,FALSE)&gt;999,-1,0)))))))</f>
        <v>10100</v>
      </c>
      <c r="AB920" s="385">
        <f>IF(ISNA(VLOOKUP($A920,Sheet1!$B$3:$AH$1266,Sheet1!L$1+(Sheet1!$A$1-1)*10,FALSE))=TRUE,"---",IF(VLOOKUP($A920,Sheet1!$B$3:$AH$1266,Sheet1!L$1+(Sheet1!$A$1-1)*10,FALSE)="---","---", (ROUND(VLOOKUP($A920,Sheet1!$B$3:$AH$1266,Sheet1!L$1+(Sheet1!$A$1-1)*10,FALSE),IF(VLOOKUP($A920,Sheet1!$B$3:$AH$1266,Sheet1!L$1+(Sheet1!$A$1-1)*10,FALSE)&gt;99999,-3,IF(VLOOKUP($A920,Sheet1!$B$3:$AH$1266,Sheet1!L$1+(Sheet1!$A$1-1)*10,FALSE)&gt;9999,-2,IF(VLOOKUP($A920,Sheet1!$B$3:$AH$1266,Sheet1!L$1+(Sheet1!$A$1-1)*10,FALSE)&gt;999,-1,0)))))))</f>
        <v>11300</v>
      </c>
      <c r="AC920" s="385">
        <f>IF(ISNA(VLOOKUP($A920,Sheet1!$B$3:$AH$1266,Sheet1!M$1+(Sheet1!$A$1-1)*10,FALSE))=TRUE,"---",IF(VLOOKUP($A920,Sheet1!$B$3:$AH$1266,Sheet1!M$1+(Sheet1!$A$1-1)*10,FALSE)="---","---", (ROUND(VLOOKUP($A920,Sheet1!$B$3:$AH$1266,Sheet1!M$1+(Sheet1!$A$1-1)*10,FALSE),IF(VLOOKUP($A920,Sheet1!$B$3:$AH$1266,Sheet1!M$1+(Sheet1!$A$1-1)*10,FALSE)&gt;99999,-3,IF(VLOOKUP($A920,Sheet1!$B$3:$AH$1266,Sheet1!M$1+(Sheet1!$A$1-1)*10,FALSE)&gt;9999,-2,IF(VLOOKUP($A920,Sheet1!$B$3:$AH$1266,Sheet1!M$1+(Sheet1!$A$1-1)*10,FALSE)&gt;999,-1,0)))))))</f>
        <v>12500</v>
      </c>
      <c r="AD920" s="385">
        <f>IF(ISNA(VLOOKUP($A920,Sheet1!$B$3:$AH$1266,Sheet1!N$1+(Sheet1!$A$1-1)*10,FALSE))=TRUE,"---",IF(VLOOKUP($A920,Sheet1!$B$3:$AH$1266,Sheet1!N$1+(Sheet1!$A$1-1)*10,FALSE)="---","---", (ROUND(VLOOKUP($A920,Sheet1!$B$3:$AH$1266,Sheet1!N$1+(Sheet1!$A$1-1)*10,FALSE),IF(VLOOKUP($A920,Sheet1!$B$3:$AH$1266,Sheet1!N$1+(Sheet1!$A$1-1)*10,FALSE)&gt;99999,-3,IF(VLOOKUP($A920,Sheet1!$B$3:$AH$1266,Sheet1!N$1+(Sheet1!$A$1-1)*10,FALSE)&gt;9999,-2,IF(VLOOKUP($A920,Sheet1!$B$3:$AH$1266,Sheet1!N$1+(Sheet1!$A$1-1)*10,FALSE)&gt;999,-1,0)))))))</f>
        <v>14200</v>
      </c>
    </row>
    <row r="921" spans="1:30" ht="25.5" customHeight="1" x14ac:dyDescent="0.25">
      <c r="A921" s="304"/>
      <c r="B921" s="346"/>
      <c r="C921" s="304"/>
      <c r="D921" s="304"/>
      <c r="E921" s="305" t="e">
        <v>#N/A</v>
      </c>
      <c r="F921" s="346"/>
      <c r="G921" s="352"/>
      <c r="H921" s="348"/>
      <c r="I921" s="119">
        <v>22010</v>
      </c>
      <c r="J921" s="120">
        <v>10.66</v>
      </c>
      <c r="K921" s="121" t="s">
        <v>4405</v>
      </c>
      <c r="L921" s="122">
        <v>9840</v>
      </c>
      <c r="M921" s="123">
        <v>58.9</v>
      </c>
      <c r="N921" s="118" t="s">
        <v>112</v>
      </c>
      <c r="O921" s="71" t="s">
        <v>4405</v>
      </c>
      <c r="P921" s="71" t="s">
        <v>4405</v>
      </c>
      <c r="Q921" s="71" t="s">
        <v>4405</v>
      </c>
      <c r="R921" s="73" t="s">
        <v>4405</v>
      </c>
      <c r="S921" s="357" t="e">
        <v>#N/A</v>
      </c>
      <c r="T921" s="357" t="str">
        <f>IF(ISNA(VLOOKUP(A921,Sheet1!B$3:C$1266,2,FALSE)=TRUE),"ND",VLOOKUP(A921,Sheet1!B$3:C$1266,2,FALSE))</f>
        <v>ND</v>
      </c>
      <c r="U921" s="385" t="str">
        <f>IF(ISNA(VLOOKUP($A921,Sheet1!$B$3:$AH$1266,Sheet1!E$1+(Sheet1!$A$1-1)*10,FALSE))=TRUE,"---",IF(VLOOKUP($A921,Sheet1!$B$3:$AH$1266,Sheet1!E$1+(Sheet1!$A$1-1)*10,FALSE)="---","---", (ROUND(VLOOKUP($A921,Sheet1!$B$3:$AH$1266,Sheet1!E$1+(Sheet1!$A$1-1)*10,FALSE),IF(VLOOKUP($A921,Sheet1!$B$3:$AH$1266,Sheet1!E$1+(Sheet1!$A$1-1)*10,FALSE)&gt;99999,-3,IF(VLOOKUP($A921,Sheet1!$B$3:$AH$1266,Sheet1!E$1+(Sheet1!$A$1-1)*10,FALSE)&gt;9999,-2,IF(VLOOKUP($A921,Sheet1!$B$3:$AH$1266,Sheet1!E$1+(Sheet1!$A$1-1)*10,FALSE)&gt;999,-1,0)))))))</f>
        <v>---</v>
      </c>
      <c r="V921" s="385" t="str">
        <f>IF(ISNA(VLOOKUP($A921,Sheet1!$B$3:$AH$1266,Sheet1!F$1+(Sheet1!$A$1-1)*10,FALSE))=TRUE,"---",IF(VLOOKUP($A921,Sheet1!$B$3:$AH$1266,Sheet1!F$1+(Sheet1!$A$1-1)*10,FALSE)="---","---", (ROUND(VLOOKUP($A921,Sheet1!$B$3:$AH$1266,Sheet1!F$1+(Sheet1!$A$1-1)*10,FALSE),IF(VLOOKUP($A921,Sheet1!$B$3:$AH$1266,Sheet1!F$1+(Sheet1!$A$1-1)*10,FALSE)&gt;99999,-3,IF(VLOOKUP($A921,Sheet1!$B$3:$AH$1266,Sheet1!F$1+(Sheet1!$A$1-1)*10,FALSE)&gt;9999,-2,IF(VLOOKUP($A921,Sheet1!$B$3:$AH$1266,Sheet1!F$1+(Sheet1!$A$1-1)*10,FALSE)&gt;999,-1,0)))))))</f>
        <v>---</v>
      </c>
      <c r="W921" s="385" t="str">
        <f>IF(ISNA(VLOOKUP($A921,Sheet1!$B$3:$AH$1266,Sheet1!G$1+(Sheet1!$A$1-1)*10,FALSE))=TRUE,"---",IF(VLOOKUP($A921,Sheet1!$B$3:$AH$1266,Sheet1!G$1+(Sheet1!$A$1-1)*10,FALSE)="---","---", (ROUND(VLOOKUP($A921,Sheet1!$B$3:$AH$1266,Sheet1!G$1+(Sheet1!$A$1-1)*10,FALSE),IF(VLOOKUP($A921,Sheet1!$B$3:$AH$1266,Sheet1!G$1+(Sheet1!$A$1-1)*10,FALSE)&gt;99999,-3,IF(VLOOKUP($A921,Sheet1!$B$3:$AH$1266,Sheet1!G$1+(Sheet1!$A$1-1)*10,FALSE)&gt;9999,-2,IF(VLOOKUP($A921,Sheet1!$B$3:$AH$1266,Sheet1!G$1+(Sheet1!$A$1-1)*10,FALSE)&gt;999,-1,0)))))))</f>
        <v>---</v>
      </c>
      <c r="X921" s="385" t="str">
        <f>IF(ISNA(VLOOKUP($A921,Sheet1!$B$3:$AH$1266,Sheet1!H$1+(Sheet1!$A$1-1)*10,FALSE))=TRUE,"---",IF(VLOOKUP($A921,Sheet1!$B$3:$AH$1266,Sheet1!H$1+(Sheet1!$A$1-1)*10,FALSE)="---","---", (ROUND(VLOOKUP($A921,Sheet1!$B$3:$AH$1266,Sheet1!H$1+(Sheet1!$A$1-1)*10,FALSE),IF(VLOOKUP($A921,Sheet1!$B$3:$AH$1266,Sheet1!H$1+(Sheet1!$A$1-1)*10,FALSE)&gt;99999,-3,IF(VLOOKUP($A921,Sheet1!$B$3:$AH$1266,Sheet1!H$1+(Sheet1!$A$1-1)*10,FALSE)&gt;9999,-2,IF(VLOOKUP($A921,Sheet1!$B$3:$AH$1266,Sheet1!H$1+(Sheet1!$A$1-1)*10,FALSE)&gt;999,-1,0)))))))</f>
        <v>---</v>
      </c>
      <c r="Y921" s="385" t="str">
        <f>IF(ISNA(VLOOKUP($A921,Sheet1!$B$3:$AH$1266,Sheet1!I$1+(Sheet1!$A$1-1)*10,FALSE))=TRUE,"---",IF(VLOOKUP($A921,Sheet1!$B$3:$AH$1266,Sheet1!I$1+(Sheet1!$A$1-1)*10,FALSE)="---","---", (ROUND(VLOOKUP($A921,Sheet1!$B$3:$AH$1266,Sheet1!I$1+(Sheet1!$A$1-1)*10,FALSE),IF(VLOOKUP($A921,Sheet1!$B$3:$AH$1266,Sheet1!I$1+(Sheet1!$A$1-1)*10,FALSE)&gt;99999,-3,IF(VLOOKUP($A921,Sheet1!$B$3:$AH$1266,Sheet1!I$1+(Sheet1!$A$1-1)*10,FALSE)&gt;9999,-2,IF(VLOOKUP($A921,Sheet1!$B$3:$AH$1266,Sheet1!I$1+(Sheet1!$A$1-1)*10,FALSE)&gt;999,-1,0)))))))</f>
        <v>---</v>
      </c>
      <c r="Z921" s="385" t="str">
        <f>IF(ISNA(VLOOKUP($A921,Sheet1!$B$3:$AH$1266,Sheet1!J$1+(Sheet1!$A$1-1)*10,FALSE))=TRUE,"---",IF(VLOOKUP($A921,Sheet1!$B$3:$AH$1266,Sheet1!J$1+(Sheet1!$A$1-1)*10,FALSE)="---","---", (ROUND(VLOOKUP($A921,Sheet1!$B$3:$AH$1266,Sheet1!J$1+(Sheet1!$A$1-1)*10,FALSE),IF(VLOOKUP($A921,Sheet1!$B$3:$AH$1266,Sheet1!J$1+(Sheet1!$A$1-1)*10,FALSE)&gt;99999,-3,IF(VLOOKUP($A921,Sheet1!$B$3:$AH$1266,Sheet1!J$1+(Sheet1!$A$1-1)*10,FALSE)&gt;9999,-2,IF(VLOOKUP($A921,Sheet1!$B$3:$AH$1266,Sheet1!J$1+(Sheet1!$A$1-1)*10,FALSE)&gt;999,-1,0)))))))</f>
        <v>---</v>
      </c>
      <c r="AA921" s="385" t="str">
        <f>IF(ISNA(VLOOKUP($A921,Sheet1!$B$3:$AH$1266,Sheet1!K$1+(Sheet1!$A$1-1)*10,FALSE))=TRUE,"---",IF(VLOOKUP($A921,Sheet1!$B$3:$AH$1266,Sheet1!K$1+(Sheet1!$A$1-1)*10,FALSE)="---","---", (ROUND(VLOOKUP($A921,Sheet1!$B$3:$AH$1266,Sheet1!K$1+(Sheet1!$A$1-1)*10,FALSE),IF(VLOOKUP($A921,Sheet1!$B$3:$AH$1266,Sheet1!K$1+(Sheet1!$A$1-1)*10,FALSE)&gt;99999,-3,IF(VLOOKUP($A921,Sheet1!$B$3:$AH$1266,Sheet1!K$1+(Sheet1!$A$1-1)*10,FALSE)&gt;9999,-2,IF(VLOOKUP($A921,Sheet1!$B$3:$AH$1266,Sheet1!K$1+(Sheet1!$A$1-1)*10,FALSE)&gt;999,-1,0)))))))</f>
        <v>---</v>
      </c>
      <c r="AB921" s="385" t="str">
        <f>IF(ISNA(VLOOKUP($A921,Sheet1!$B$3:$AH$1266,Sheet1!L$1+(Sheet1!$A$1-1)*10,FALSE))=TRUE,"---",IF(VLOOKUP($A921,Sheet1!$B$3:$AH$1266,Sheet1!L$1+(Sheet1!$A$1-1)*10,FALSE)="---","---", (ROUND(VLOOKUP($A921,Sheet1!$B$3:$AH$1266,Sheet1!L$1+(Sheet1!$A$1-1)*10,FALSE),IF(VLOOKUP($A921,Sheet1!$B$3:$AH$1266,Sheet1!L$1+(Sheet1!$A$1-1)*10,FALSE)&gt;99999,-3,IF(VLOOKUP($A921,Sheet1!$B$3:$AH$1266,Sheet1!L$1+(Sheet1!$A$1-1)*10,FALSE)&gt;9999,-2,IF(VLOOKUP($A921,Sheet1!$B$3:$AH$1266,Sheet1!L$1+(Sheet1!$A$1-1)*10,FALSE)&gt;999,-1,0)))))))</f>
        <v>---</v>
      </c>
      <c r="AC921" s="385" t="str">
        <f>IF(ISNA(VLOOKUP($A921,Sheet1!$B$3:$AH$1266,Sheet1!M$1+(Sheet1!$A$1-1)*10,FALSE))=TRUE,"---",IF(VLOOKUP($A921,Sheet1!$B$3:$AH$1266,Sheet1!M$1+(Sheet1!$A$1-1)*10,FALSE)="---","---", (ROUND(VLOOKUP($A921,Sheet1!$B$3:$AH$1266,Sheet1!M$1+(Sheet1!$A$1-1)*10,FALSE),IF(VLOOKUP($A921,Sheet1!$B$3:$AH$1266,Sheet1!M$1+(Sheet1!$A$1-1)*10,FALSE)&gt;99999,-3,IF(VLOOKUP($A921,Sheet1!$B$3:$AH$1266,Sheet1!M$1+(Sheet1!$A$1-1)*10,FALSE)&gt;9999,-2,IF(VLOOKUP($A921,Sheet1!$B$3:$AH$1266,Sheet1!M$1+(Sheet1!$A$1-1)*10,FALSE)&gt;999,-1,0)))))))</f>
        <v>---</v>
      </c>
      <c r="AD921" s="385" t="str">
        <f>IF(ISNA(VLOOKUP($A921,Sheet1!$B$3:$AH$1266,Sheet1!N$1+(Sheet1!$A$1-1)*10,FALSE))=TRUE,"---",IF(VLOOKUP($A921,Sheet1!$B$3:$AH$1266,Sheet1!N$1+(Sheet1!$A$1-1)*10,FALSE)="---","---", (ROUND(VLOOKUP($A921,Sheet1!$B$3:$AH$1266,Sheet1!N$1+(Sheet1!$A$1-1)*10,FALSE),IF(VLOOKUP($A921,Sheet1!$B$3:$AH$1266,Sheet1!N$1+(Sheet1!$A$1-1)*10,FALSE)&gt;99999,-3,IF(VLOOKUP($A921,Sheet1!$B$3:$AH$1266,Sheet1!N$1+(Sheet1!$A$1-1)*10,FALSE)&gt;9999,-2,IF(VLOOKUP($A921,Sheet1!$B$3:$AH$1266,Sheet1!N$1+(Sheet1!$A$1-1)*10,FALSE)&gt;999,-1,0)))))))</f>
        <v>---</v>
      </c>
    </row>
    <row r="922" spans="1:30" ht="25.5" customHeight="1" x14ac:dyDescent="0.25">
      <c r="A922" s="303" t="s">
        <v>1403</v>
      </c>
      <c r="B922" s="469" t="s">
        <v>1404</v>
      </c>
      <c r="C922" s="303">
        <v>422644</v>
      </c>
      <c r="D922" s="303">
        <v>750350</v>
      </c>
      <c r="E922" s="307" t="s">
        <v>3056</v>
      </c>
      <c r="F922" s="467" t="s">
        <v>4405</v>
      </c>
      <c r="G922" s="318" t="s">
        <v>160</v>
      </c>
      <c r="H922" s="347">
        <v>674</v>
      </c>
      <c r="I922" s="112">
        <v>28198</v>
      </c>
      <c r="J922" s="140" t="s">
        <v>4405</v>
      </c>
      <c r="K922" s="127" t="s">
        <v>17</v>
      </c>
      <c r="L922" s="115">
        <v>16600</v>
      </c>
      <c r="M922" s="116">
        <v>24.6</v>
      </c>
      <c r="N922" s="127" t="s">
        <v>145</v>
      </c>
      <c r="O922" s="68">
        <f t="shared" si="32"/>
        <v>6.5282305000207455</v>
      </c>
      <c r="P922" s="68">
        <f>IF(O922&lt;&gt;"",VLOOKUP($A922,Sheet4!$A$2:$O$1309,14,FALSE)*100,"")</f>
        <v>2.3434398867534956</v>
      </c>
      <c r="Q922" s="68">
        <f>IF(P922&lt;&gt;"",VLOOKUP($A922,Sheet4!$A$2:$O$1309,15,FALSE)*100,"")</f>
        <v>20.727005777872776</v>
      </c>
      <c r="R922" s="74">
        <f t="shared" si="33"/>
        <v>15</v>
      </c>
      <c r="S922" s="356" t="s">
        <v>4366</v>
      </c>
      <c r="T922" s="356" t="str">
        <f>IF(ISNA(VLOOKUP(A922,Sheet1!B$3:C$1266,2,FALSE)=TRUE),"NC",VLOOKUP(A922,Sheet1!B$3:C$1266,2,FALSE))</f>
        <v>Rural</v>
      </c>
      <c r="U922" s="392">
        <f>IF(ISNA(VLOOKUP($A922,Sheet1!$B$3:$AH$1266,Sheet1!E$1+(Sheet1!$A$1-1)*10,FALSE))=TRUE,"---",IF(VLOOKUP($A922,Sheet1!$B$3:$AH$1266,Sheet1!E$1+(Sheet1!$A$1-1)*10,FALSE)="---","---", (ROUND(VLOOKUP($A922,Sheet1!$B$3:$AH$1266,Sheet1!E$1+(Sheet1!$A$1-1)*10,FALSE),IF(VLOOKUP($A922,Sheet1!$B$3:$AH$1266,Sheet1!E$1+(Sheet1!$A$1-1)*10,FALSE)&gt;99999,-3,IF(VLOOKUP($A922,Sheet1!$B$3:$AH$1266,Sheet1!E$1+(Sheet1!$A$1-1)*10,FALSE)&gt;9999,-2,IF(VLOOKUP($A922,Sheet1!$B$3:$AH$1266,Sheet1!E$1+(Sheet1!$A$1-1)*10,FALSE)&gt;999,-1,0)))))))</f>
        <v>7210</v>
      </c>
      <c r="V922" s="392">
        <f>IF(ISNA(VLOOKUP($A922,Sheet1!$B$3:$AH$1266,Sheet1!F$1+(Sheet1!$A$1-1)*10,FALSE))=TRUE,"---",IF(VLOOKUP($A922,Sheet1!$B$3:$AH$1266,Sheet1!F$1+(Sheet1!$A$1-1)*10,FALSE)="---","---", (ROUND(VLOOKUP($A922,Sheet1!$B$3:$AH$1266,Sheet1!F$1+(Sheet1!$A$1-1)*10,FALSE),IF(VLOOKUP($A922,Sheet1!$B$3:$AH$1266,Sheet1!F$1+(Sheet1!$A$1-1)*10,FALSE)&gt;99999,-3,IF(VLOOKUP($A922,Sheet1!$B$3:$AH$1266,Sheet1!F$1+(Sheet1!$A$1-1)*10,FALSE)&gt;9999,-2,IF(VLOOKUP($A922,Sheet1!$B$3:$AH$1266,Sheet1!F$1+(Sheet1!$A$1-1)*10,FALSE)&gt;999,-1,0)))))))</f>
        <v>8390</v>
      </c>
      <c r="W922" s="392">
        <f>IF(ISNA(VLOOKUP($A922,Sheet1!$B$3:$AH$1266,Sheet1!G$1+(Sheet1!$A$1-1)*10,FALSE))=TRUE,"---",IF(VLOOKUP($A922,Sheet1!$B$3:$AH$1266,Sheet1!G$1+(Sheet1!$A$1-1)*10,FALSE)="---","---", (ROUND(VLOOKUP($A922,Sheet1!$B$3:$AH$1266,Sheet1!G$1+(Sheet1!$A$1-1)*10,FALSE),IF(VLOOKUP($A922,Sheet1!$B$3:$AH$1266,Sheet1!G$1+(Sheet1!$A$1-1)*10,FALSE)&gt;99999,-3,IF(VLOOKUP($A922,Sheet1!$B$3:$AH$1266,Sheet1!G$1+(Sheet1!$A$1-1)*10,FALSE)&gt;9999,-2,IF(VLOOKUP($A922,Sheet1!$B$3:$AH$1266,Sheet1!G$1+(Sheet1!$A$1-1)*10,FALSE)&gt;999,-1,0)))))))</f>
        <v>9780</v>
      </c>
      <c r="X922" s="392">
        <f>IF(ISNA(VLOOKUP($A922,Sheet1!$B$3:$AH$1266,Sheet1!H$1+(Sheet1!$A$1-1)*10,FALSE))=TRUE,"---",IF(VLOOKUP($A922,Sheet1!$B$3:$AH$1266,Sheet1!H$1+(Sheet1!$A$1-1)*10,FALSE)="---","---", (ROUND(VLOOKUP($A922,Sheet1!$B$3:$AH$1266,Sheet1!H$1+(Sheet1!$A$1-1)*10,FALSE),IF(VLOOKUP($A922,Sheet1!$B$3:$AH$1266,Sheet1!H$1+(Sheet1!$A$1-1)*10,FALSE)&gt;99999,-3,IF(VLOOKUP($A922,Sheet1!$B$3:$AH$1266,Sheet1!H$1+(Sheet1!$A$1-1)*10,FALSE)&gt;9999,-2,IF(VLOOKUP($A922,Sheet1!$B$3:$AH$1266,Sheet1!H$1+(Sheet1!$A$1-1)*10,FALSE)&gt;999,-1,0)))))))</f>
        <v>13100</v>
      </c>
      <c r="Y922" s="392">
        <f>IF(ISNA(VLOOKUP($A922,Sheet1!$B$3:$AH$1266,Sheet1!I$1+(Sheet1!$A$1-1)*10,FALSE))=TRUE,"---",IF(VLOOKUP($A922,Sheet1!$B$3:$AH$1266,Sheet1!I$1+(Sheet1!$A$1-1)*10,FALSE)="---","---", (ROUND(VLOOKUP($A922,Sheet1!$B$3:$AH$1266,Sheet1!I$1+(Sheet1!$A$1-1)*10,FALSE),IF(VLOOKUP($A922,Sheet1!$B$3:$AH$1266,Sheet1!I$1+(Sheet1!$A$1-1)*10,FALSE)&gt;99999,-3,IF(VLOOKUP($A922,Sheet1!$B$3:$AH$1266,Sheet1!I$1+(Sheet1!$A$1-1)*10,FALSE)&gt;9999,-2,IF(VLOOKUP($A922,Sheet1!$B$3:$AH$1266,Sheet1!I$1+(Sheet1!$A$1-1)*10,FALSE)&gt;999,-1,0)))))))</f>
        <v>15200</v>
      </c>
      <c r="Z922" s="392">
        <f>IF(ISNA(VLOOKUP($A922,Sheet1!$B$3:$AH$1266,Sheet1!J$1+(Sheet1!$A$1-1)*10,FALSE))=TRUE,"---",IF(VLOOKUP($A922,Sheet1!$B$3:$AH$1266,Sheet1!J$1+(Sheet1!$A$1-1)*10,FALSE)="---","---", (ROUND(VLOOKUP($A922,Sheet1!$B$3:$AH$1266,Sheet1!J$1+(Sheet1!$A$1-1)*10,FALSE),IF(VLOOKUP($A922,Sheet1!$B$3:$AH$1266,Sheet1!J$1+(Sheet1!$A$1-1)*10,FALSE)&gt;99999,-3,IF(VLOOKUP($A922,Sheet1!$B$3:$AH$1266,Sheet1!J$1+(Sheet1!$A$1-1)*10,FALSE)&gt;9999,-2,IF(VLOOKUP($A922,Sheet1!$B$3:$AH$1266,Sheet1!J$1+(Sheet1!$A$1-1)*10,FALSE)&gt;999,-1,0)))))))</f>
        <v>17700</v>
      </c>
      <c r="AA922" s="392">
        <f>IF(ISNA(VLOOKUP($A922,Sheet1!$B$3:$AH$1266,Sheet1!K$1+(Sheet1!$A$1-1)*10,FALSE))=TRUE,"---",IF(VLOOKUP($A922,Sheet1!$B$3:$AH$1266,Sheet1!K$1+(Sheet1!$A$1-1)*10,FALSE)="---","---", (ROUND(VLOOKUP($A922,Sheet1!$B$3:$AH$1266,Sheet1!K$1+(Sheet1!$A$1-1)*10,FALSE),IF(VLOOKUP($A922,Sheet1!$B$3:$AH$1266,Sheet1!K$1+(Sheet1!$A$1-1)*10,FALSE)&gt;99999,-3,IF(VLOOKUP($A922,Sheet1!$B$3:$AH$1266,Sheet1!K$1+(Sheet1!$A$1-1)*10,FALSE)&gt;9999,-2,IF(VLOOKUP($A922,Sheet1!$B$3:$AH$1266,Sheet1!K$1+(Sheet1!$A$1-1)*10,FALSE)&gt;999,-1,0)))))))</f>
        <v>19600</v>
      </c>
      <c r="AB922" s="392">
        <f>IF(ISNA(VLOOKUP($A922,Sheet1!$B$3:$AH$1266,Sheet1!L$1+(Sheet1!$A$1-1)*10,FALSE))=TRUE,"---",IF(VLOOKUP($A922,Sheet1!$B$3:$AH$1266,Sheet1!L$1+(Sheet1!$A$1-1)*10,FALSE)="---","---", (ROUND(VLOOKUP($A922,Sheet1!$B$3:$AH$1266,Sheet1!L$1+(Sheet1!$A$1-1)*10,FALSE),IF(VLOOKUP($A922,Sheet1!$B$3:$AH$1266,Sheet1!L$1+(Sheet1!$A$1-1)*10,FALSE)&gt;99999,-3,IF(VLOOKUP($A922,Sheet1!$B$3:$AH$1266,Sheet1!L$1+(Sheet1!$A$1-1)*10,FALSE)&gt;9999,-2,IF(VLOOKUP($A922,Sheet1!$B$3:$AH$1266,Sheet1!L$1+(Sheet1!$A$1-1)*10,FALSE)&gt;999,-1,0)))))))</f>
        <v>21400</v>
      </c>
      <c r="AC922" s="392">
        <f>IF(ISNA(VLOOKUP($A922,Sheet1!$B$3:$AH$1266,Sheet1!M$1+(Sheet1!$A$1-1)*10,FALSE))=TRUE,"---",IF(VLOOKUP($A922,Sheet1!$B$3:$AH$1266,Sheet1!M$1+(Sheet1!$A$1-1)*10,FALSE)="---","---", (ROUND(VLOOKUP($A922,Sheet1!$B$3:$AH$1266,Sheet1!M$1+(Sheet1!$A$1-1)*10,FALSE),IF(VLOOKUP($A922,Sheet1!$B$3:$AH$1266,Sheet1!M$1+(Sheet1!$A$1-1)*10,FALSE)&gt;99999,-3,IF(VLOOKUP($A922,Sheet1!$B$3:$AH$1266,Sheet1!M$1+(Sheet1!$A$1-1)*10,FALSE)&gt;9999,-2,IF(VLOOKUP($A922,Sheet1!$B$3:$AH$1266,Sheet1!M$1+(Sheet1!$A$1-1)*10,FALSE)&gt;999,-1,0)))))))</f>
        <v>23200</v>
      </c>
      <c r="AD922" s="392">
        <f>IF(ISNA(VLOOKUP($A922,Sheet1!$B$3:$AH$1266,Sheet1!N$1+(Sheet1!$A$1-1)*10,FALSE))=TRUE,"---",IF(VLOOKUP($A922,Sheet1!$B$3:$AH$1266,Sheet1!N$1+(Sheet1!$A$1-1)*10,FALSE)="---","---", (ROUND(VLOOKUP($A922,Sheet1!$B$3:$AH$1266,Sheet1!N$1+(Sheet1!$A$1-1)*10,FALSE),IF(VLOOKUP($A922,Sheet1!$B$3:$AH$1266,Sheet1!N$1+(Sheet1!$A$1-1)*10,FALSE)&gt;99999,-3,IF(VLOOKUP($A922,Sheet1!$B$3:$AH$1266,Sheet1!N$1+(Sheet1!$A$1-1)*10,FALSE)&gt;9999,-2,IF(VLOOKUP($A922,Sheet1!$B$3:$AH$1266,Sheet1!N$1+(Sheet1!$A$1-1)*10,FALSE)&gt;999,-1,0)))))))</f>
        <v>25500</v>
      </c>
    </row>
    <row r="923" spans="1:30" ht="25.5" customHeight="1" x14ac:dyDescent="0.25">
      <c r="A923" s="303"/>
      <c r="B923" s="466"/>
      <c r="C923" s="303"/>
      <c r="D923" s="303"/>
      <c r="E923" s="307" t="e">
        <v>#N/A</v>
      </c>
      <c r="F923" s="468"/>
      <c r="G923" s="405"/>
      <c r="H923" s="347"/>
      <c r="I923" s="112">
        <v>14145</v>
      </c>
      <c r="J923" s="182">
        <v>21.3</v>
      </c>
      <c r="K923" s="114" t="s">
        <v>4405</v>
      </c>
      <c r="L923" s="156" t="s">
        <v>4405</v>
      </c>
      <c r="M923" s="157" t="s">
        <v>4405</v>
      </c>
      <c r="N923" s="127" t="s">
        <v>75</v>
      </c>
      <c r="O923" s="68" t="s">
        <v>4405</v>
      </c>
      <c r="P923" s="68" t="s">
        <v>4405</v>
      </c>
      <c r="Q923" s="68" t="s">
        <v>4405</v>
      </c>
      <c r="R923" s="74" t="s">
        <v>4405</v>
      </c>
      <c r="S923" s="356" t="e">
        <v>#N/A</v>
      </c>
      <c r="T923" s="356" t="str">
        <f>IF(ISNA(VLOOKUP(A923,Sheet1!B$3:C$1266,2,FALSE)=TRUE),"ND",VLOOKUP(A923,Sheet1!B$3:C$1266,2,FALSE))</f>
        <v>ND</v>
      </c>
      <c r="U923" s="392" t="str">
        <f>IF(ISNA(VLOOKUP($A923,Sheet1!$B$3:$AH$1266,Sheet1!E$1+(Sheet1!$A$1-1)*10,FALSE))=TRUE,"---",IF(VLOOKUP($A923,Sheet1!$B$3:$AH$1266,Sheet1!E$1+(Sheet1!$A$1-1)*10,FALSE)="---","---", (ROUND(VLOOKUP($A923,Sheet1!$B$3:$AH$1266,Sheet1!E$1+(Sheet1!$A$1-1)*10,FALSE),IF(VLOOKUP($A923,Sheet1!$B$3:$AH$1266,Sheet1!E$1+(Sheet1!$A$1-1)*10,FALSE)&gt;99999,-3,IF(VLOOKUP($A923,Sheet1!$B$3:$AH$1266,Sheet1!E$1+(Sheet1!$A$1-1)*10,FALSE)&gt;9999,-2,IF(VLOOKUP($A923,Sheet1!$B$3:$AH$1266,Sheet1!E$1+(Sheet1!$A$1-1)*10,FALSE)&gt;999,-1,0)))))))</f>
        <v>---</v>
      </c>
      <c r="V923" s="392" t="str">
        <f>IF(ISNA(VLOOKUP($A923,Sheet1!$B$3:$AH$1266,Sheet1!F$1+(Sheet1!$A$1-1)*10,FALSE))=TRUE,"---",IF(VLOOKUP($A923,Sheet1!$B$3:$AH$1266,Sheet1!F$1+(Sheet1!$A$1-1)*10,FALSE)="---","---", (ROUND(VLOOKUP($A923,Sheet1!$B$3:$AH$1266,Sheet1!F$1+(Sheet1!$A$1-1)*10,FALSE),IF(VLOOKUP($A923,Sheet1!$B$3:$AH$1266,Sheet1!F$1+(Sheet1!$A$1-1)*10,FALSE)&gt;99999,-3,IF(VLOOKUP($A923,Sheet1!$B$3:$AH$1266,Sheet1!F$1+(Sheet1!$A$1-1)*10,FALSE)&gt;9999,-2,IF(VLOOKUP($A923,Sheet1!$B$3:$AH$1266,Sheet1!F$1+(Sheet1!$A$1-1)*10,FALSE)&gt;999,-1,0)))))))</f>
        <v>---</v>
      </c>
      <c r="W923" s="392" t="str">
        <f>IF(ISNA(VLOOKUP($A923,Sheet1!$B$3:$AH$1266,Sheet1!G$1+(Sheet1!$A$1-1)*10,FALSE))=TRUE,"---",IF(VLOOKUP($A923,Sheet1!$B$3:$AH$1266,Sheet1!G$1+(Sheet1!$A$1-1)*10,FALSE)="---","---", (ROUND(VLOOKUP($A923,Sheet1!$B$3:$AH$1266,Sheet1!G$1+(Sheet1!$A$1-1)*10,FALSE),IF(VLOOKUP($A923,Sheet1!$B$3:$AH$1266,Sheet1!G$1+(Sheet1!$A$1-1)*10,FALSE)&gt;99999,-3,IF(VLOOKUP($A923,Sheet1!$B$3:$AH$1266,Sheet1!G$1+(Sheet1!$A$1-1)*10,FALSE)&gt;9999,-2,IF(VLOOKUP($A923,Sheet1!$B$3:$AH$1266,Sheet1!G$1+(Sheet1!$A$1-1)*10,FALSE)&gt;999,-1,0)))))))</f>
        <v>---</v>
      </c>
      <c r="X923" s="392" t="str">
        <f>IF(ISNA(VLOOKUP($A923,Sheet1!$B$3:$AH$1266,Sheet1!H$1+(Sheet1!$A$1-1)*10,FALSE))=TRUE,"---",IF(VLOOKUP($A923,Sheet1!$B$3:$AH$1266,Sheet1!H$1+(Sheet1!$A$1-1)*10,FALSE)="---","---", (ROUND(VLOOKUP($A923,Sheet1!$B$3:$AH$1266,Sheet1!H$1+(Sheet1!$A$1-1)*10,FALSE),IF(VLOOKUP($A923,Sheet1!$B$3:$AH$1266,Sheet1!H$1+(Sheet1!$A$1-1)*10,FALSE)&gt;99999,-3,IF(VLOOKUP($A923,Sheet1!$B$3:$AH$1266,Sheet1!H$1+(Sheet1!$A$1-1)*10,FALSE)&gt;9999,-2,IF(VLOOKUP($A923,Sheet1!$B$3:$AH$1266,Sheet1!H$1+(Sheet1!$A$1-1)*10,FALSE)&gt;999,-1,0)))))))</f>
        <v>---</v>
      </c>
      <c r="Y923" s="392" t="str">
        <f>IF(ISNA(VLOOKUP($A923,Sheet1!$B$3:$AH$1266,Sheet1!I$1+(Sheet1!$A$1-1)*10,FALSE))=TRUE,"---",IF(VLOOKUP($A923,Sheet1!$B$3:$AH$1266,Sheet1!I$1+(Sheet1!$A$1-1)*10,FALSE)="---","---", (ROUND(VLOOKUP($A923,Sheet1!$B$3:$AH$1266,Sheet1!I$1+(Sheet1!$A$1-1)*10,FALSE),IF(VLOOKUP($A923,Sheet1!$B$3:$AH$1266,Sheet1!I$1+(Sheet1!$A$1-1)*10,FALSE)&gt;99999,-3,IF(VLOOKUP($A923,Sheet1!$B$3:$AH$1266,Sheet1!I$1+(Sheet1!$A$1-1)*10,FALSE)&gt;9999,-2,IF(VLOOKUP($A923,Sheet1!$B$3:$AH$1266,Sheet1!I$1+(Sheet1!$A$1-1)*10,FALSE)&gt;999,-1,0)))))))</f>
        <v>---</v>
      </c>
      <c r="Z923" s="392" t="str">
        <f>IF(ISNA(VLOOKUP($A923,Sheet1!$B$3:$AH$1266,Sheet1!J$1+(Sheet1!$A$1-1)*10,FALSE))=TRUE,"---",IF(VLOOKUP($A923,Sheet1!$B$3:$AH$1266,Sheet1!J$1+(Sheet1!$A$1-1)*10,FALSE)="---","---", (ROUND(VLOOKUP($A923,Sheet1!$B$3:$AH$1266,Sheet1!J$1+(Sheet1!$A$1-1)*10,FALSE),IF(VLOOKUP($A923,Sheet1!$B$3:$AH$1266,Sheet1!J$1+(Sheet1!$A$1-1)*10,FALSE)&gt;99999,-3,IF(VLOOKUP($A923,Sheet1!$B$3:$AH$1266,Sheet1!J$1+(Sheet1!$A$1-1)*10,FALSE)&gt;9999,-2,IF(VLOOKUP($A923,Sheet1!$B$3:$AH$1266,Sheet1!J$1+(Sheet1!$A$1-1)*10,FALSE)&gt;999,-1,0)))))))</f>
        <v>---</v>
      </c>
      <c r="AA923" s="392" t="str">
        <f>IF(ISNA(VLOOKUP($A923,Sheet1!$B$3:$AH$1266,Sheet1!K$1+(Sheet1!$A$1-1)*10,FALSE))=TRUE,"---",IF(VLOOKUP($A923,Sheet1!$B$3:$AH$1266,Sheet1!K$1+(Sheet1!$A$1-1)*10,FALSE)="---","---", (ROUND(VLOOKUP($A923,Sheet1!$B$3:$AH$1266,Sheet1!K$1+(Sheet1!$A$1-1)*10,FALSE),IF(VLOOKUP($A923,Sheet1!$B$3:$AH$1266,Sheet1!K$1+(Sheet1!$A$1-1)*10,FALSE)&gt;99999,-3,IF(VLOOKUP($A923,Sheet1!$B$3:$AH$1266,Sheet1!K$1+(Sheet1!$A$1-1)*10,FALSE)&gt;9999,-2,IF(VLOOKUP($A923,Sheet1!$B$3:$AH$1266,Sheet1!K$1+(Sheet1!$A$1-1)*10,FALSE)&gt;999,-1,0)))))))</f>
        <v>---</v>
      </c>
      <c r="AB923" s="392" t="str">
        <f>IF(ISNA(VLOOKUP($A923,Sheet1!$B$3:$AH$1266,Sheet1!L$1+(Sheet1!$A$1-1)*10,FALSE))=TRUE,"---",IF(VLOOKUP($A923,Sheet1!$B$3:$AH$1266,Sheet1!L$1+(Sheet1!$A$1-1)*10,FALSE)="---","---", (ROUND(VLOOKUP($A923,Sheet1!$B$3:$AH$1266,Sheet1!L$1+(Sheet1!$A$1-1)*10,FALSE),IF(VLOOKUP($A923,Sheet1!$B$3:$AH$1266,Sheet1!L$1+(Sheet1!$A$1-1)*10,FALSE)&gt;99999,-3,IF(VLOOKUP($A923,Sheet1!$B$3:$AH$1266,Sheet1!L$1+(Sheet1!$A$1-1)*10,FALSE)&gt;9999,-2,IF(VLOOKUP($A923,Sheet1!$B$3:$AH$1266,Sheet1!L$1+(Sheet1!$A$1-1)*10,FALSE)&gt;999,-1,0)))))))</f>
        <v>---</v>
      </c>
      <c r="AC923" s="392" t="str">
        <f>IF(ISNA(VLOOKUP($A923,Sheet1!$B$3:$AH$1266,Sheet1!M$1+(Sheet1!$A$1-1)*10,FALSE))=TRUE,"---",IF(VLOOKUP($A923,Sheet1!$B$3:$AH$1266,Sheet1!M$1+(Sheet1!$A$1-1)*10,FALSE)="---","---", (ROUND(VLOOKUP($A923,Sheet1!$B$3:$AH$1266,Sheet1!M$1+(Sheet1!$A$1-1)*10,FALSE),IF(VLOOKUP($A923,Sheet1!$B$3:$AH$1266,Sheet1!M$1+(Sheet1!$A$1-1)*10,FALSE)&gt;99999,-3,IF(VLOOKUP($A923,Sheet1!$B$3:$AH$1266,Sheet1!M$1+(Sheet1!$A$1-1)*10,FALSE)&gt;9999,-2,IF(VLOOKUP($A923,Sheet1!$B$3:$AH$1266,Sheet1!M$1+(Sheet1!$A$1-1)*10,FALSE)&gt;999,-1,0)))))))</f>
        <v>---</v>
      </c>
      <c r="AD923" s="392" t="str">
        <f>IF(ISNA(VLOOKUP($A923,Sheet1!$B$3:$AH$1266,Sheet1!N$1+(Sheet1!$A$1-1)*10,FALSE))=TRUE,"---",IF(VLOOKUP($A923,Sheet1!$B$3:$AH$1266,Sheet1!N$1+(Sheet1!$A$1-1)*10,FALSE)="---","---", (ROUND(VLOOKUP($A923,Sheet1!$B$3:$AH$1266,Sheet1!N$1+(Sheet1!$A$1-1)*10,FALSE),IF(VLOOKUP($A923,Sheet1!$B$3:$AH$1266,Sheet1!N$1+(Sheet1!$A$1-1)*10,FALSE)&gt;99999,-3,IF(VLOOKUP($A923,Sheet1!$B$3:$AH$1266,Sheet1!N$1+(Sheet1!$A$1-1)*10,FALSE)&gt;9999,-2,IF(VLOOKUP($A923,Sheet1!$B$3:$AH$1266,Sheet1!N$1+(Sheet1!$A$1-1)*10,FALSE)&gt;999,-1,0)))))))</f>
        <v>---</v>
      </c>
    </row>
    <row r="924" spans="1:30" ht="25.5" customHeight="1" x14ac:dyDescent="0.25">
      <c r="A924" s="304" t="s">
        <v>1405</v>
      </c>
      <c r="B924" s="393" t="s">
        <v>1406</v>
      </c>
      <c r="C924" s="304">
        <v>422624</v>
      </c>
      <c r="D924" s="304">
        <v>750600</v>
      </c>
      <c r="E924" s="305" t="s">
        <v>3056</v>
      </c>
      <c r="F924" s="117" t="s">
        <v>4733</v>
      </c>
      <c r="G924" s="118" t="s">
        <v>286</v>
      </c>
      <c r="H924" s="348">
        <v>678</v>
      </c>
      <c r="I924" s="377">
        <v>38897</v>
      </c>
      <c r="J924" s="336">
        <v>17.53</v>
      </c>
      <c r="K924" s="351" t="s">
        <v>24</v>
      </c>
      <c r="L924" s="338">
        <v>25300</v>
      </c>
      <c r="M924" s="426">
        <f>L924/H924</f>
        <v>37.315634218289084</v>
      </c>
      <c r="N924" s="351" t="s">
        <v>14</v>
      </c>
      <c r="O924" s="328">
        <f t="shared" si="32"/>
        <v>0.21306262739693727</v>
      </c>
      <c r="P924" s="328">
        <f>IF(O924&lt;&gt;"",VLOOKUP($A924,Sheet4!$A$2:$O$1309,14,FALSE)*100,"")</f>
        <v>1.1477941709246542</v>
      </c>
      <c r="Q924" s="328">
        <f>IF(P924&lt;&gt;"",VLOOKUP($A924,Sheet4!$A$2:$O$1309,15,FALSE)*100,"")</f>
        <v>10.69179515980313</v>
      </c>
      <c r="R924" s="358" t="str">
        <f t="shared" si="33"/>
        <v>500</v>
      </c>
      <c r="S924" s="357" t="s">
        <v>4366</v>
      </c>
      <c r="T924" s="357" t="str">
        <f>IF(ISNA(VLOOKUP(A924,Sheet1!B$3:C$1266,2,FALSE)=TRUE),"NC",VLOOKUP(A924,Sheet1!B$3:C$1266,2,FALSE))</f>
        <v>Rural</v>
      </c>
      <c r="U924" s="385">
        <f>IF(ISNA(VLOOKUP($A924,Sheet1!$B$3:$AH$1266,Sheet1!E$1+(Sheet1!$A$1-1)*10,FALSE))=TRUE,"---",IF(VLOOKUP($A924,Sheet1!$B$3:$AH$1266,Sheet1!E$1+(Sheet1!$A$1-1)*10,FALSE)="---","---", (ROUND(VLOOKUP($A924,Sheet1!$B$3:$AH$1266,Sheet1!E$1+(Sheet1!$A$1-1)*10,FALSE),IF(VLOOKUP($A924,Sheet1!$B$3:$AH$1266,Sheet1!E$1+(Sheet1!$A$1-1)*10,FALSE)&gt;99999,-3,IF(VLOOKUP($A924,Sheet1!$B$3:$AH$1266,Sheet1!E$1+(Sheet1!$A$1-1)*10,FALSE)&gt;9999,-2,IF(VLOOKUP($A924,Sheet1!$B$3:$AH$1266,Sheet1!E$1+(Sheet1!$A$1-1)*10,FALSE)&gt;999,-1,0)))))))</f>
        <v>7200</v>
      </c>
      <c r="V924" s="385">
        <f>IF(ISNA(VLOOKUP($A924,Sheet1!$B$3:$AH$1266,Sheet1!F$1+(Sheet1!$A$1-1)*10,FALSE))=TRUE,"---",IF(VLOOKUP($A924,Sheet1!$B$3:$AH$1266,Sheet1!F$1+(Sheet1!$A$1-1)*10,FALSE)="---","---", (ROUND(VLOOKUP($A924,Sheet1!$B$3:$AH$1266,Sheet1!F$1+(Sheet1!$A$1-1)*10,FALSE),IF(VLOOKUP($A924,Sheet1!$B$3:$AH$1266,Sheet1!F$1+(Sheet1!$A$1-1)*10,FALSE)&gt;99999,-3,IF(VLOOKUP($A924,Sheet1!$B$3:$AH$1266,Sheet1!F$1+(Sheet1!$A$1-1)*10,FALSE)&gt;9999,-2,IF(VLOOKUP($A924,Sheet1!$B$3:$AH$1266,Sheet1!F$1+(Sheet1!$A$1-1)*10,FALSE)&gt;999,-1,0)))))))</f>
        <v>8370</v>
      </c>
      <c r="W924" s="385">
        <f>IF(ISNA(VLOOKUP($A924,Sheet1!$B$3:$AH$1266,Sheet1!G$1+(Sheet1!$A$1-1)*10,FALSE))=TRUE,"---",IF(VLOOKUP($A924,Sheet1!$B$3:$AH$1266,Sheet1!G$1+(Sheet1!$A$1-1)*10,FALSE)="---","---", (ROUND(VLOOKUP($A924,Sheet1!$B$3:$AH$1266,Sheet1!G$1+(Sheet1!$A$1-1)*10,FALSE),IF(VLOOKUP($A924,Sheet1!$B$3:$AH$1266,Sheet1!G$1+(Sheet1!$A$1-1)*10,FALSE)&gt;99999,-3,IF(VLOOKUP($A924,Sheet1!$B$3:$AH$1266,Sheet1!G$1+(Sheet1!$A$1-1)*10,FALSE)&gt;9999,-2,IF(VLOOKUP($A924,Sheet1!$B$3:$AH$1266,Sheet1!G$1+(Sheet1!$A$1-1)*10,FALSE)&gt;999,-1,0)))))))</f>
        <v>9760</v>
      </c>
      <c r="X924" s="385">
        <f>IF(ISNA(VLOOKUP($A924,Sheet1!$B$3:$AH$1266,Sheet1!H$1+(Sheet1!$A$1-1)*10,FALSE))=TRUE,"---",IF(VLOOKUP($A924,Sheet1!$B$3:$AH$1266,Sheet1!H$1+(Sheet1!$A$1-1)*10,FALSE)="---","---", (ROUND(VLOOKUP($A924,Sheet1!$B$3:$AH$1266,Sheet1!H$1+(Sheet1!$A$1-1)*10,FALSE),IF(VLOOKUP($A924,Sheet1!$B$3:$AH$1266,Sheet1!H$1+(Sheet1!$A$1-1)*10,FALSE)&gt;99999,-3,IF(VLOOKUP($A924,Sheet1!$B$3:$AH$1266,Sheet1!H$1+(Sheet1!$A$1-1)*10,FALSE)&gt;9999,-2,IF(VLOOKUP($A924,Sheet1!$B$3:$AH$1266,Sheet1!H$1+(Sheet1!$A$1-1)*10,FALSE)&gt;999,-1,0)))))))</f>
        <v>13100</v>
      </c>
      <c r="Y924" s="385">
        <f>IF(ISNA(VLOOKUP($A924,Sheet1!$B$3:$AH$1266,Sheet1!I$1+(Sheet1!$A$1-1)*10,FALSE))=TRUE,"---",IF(VLOOKUP($A924,Sheet1!$B$3:$AH$1266,Sheet1!I$1+(Sheet1!$A$1-1)*10,FALSE)="---","---", (ROUND(VLOOKUP($A924,Sheet1!$B$3:$AH$1266,Sheet1!I$1+(Sheet1!$A$1-1)*10,FALSE),IF(VLOOKUP($A924,Sheet1!$B$3:$AH$1266,Sheet1!I$1+(Sheet1!$A$1-1)*10,FALSE)&gt;99999,-3,IF(VLOOKUP($A924,Sheet1!$B$3:$AH$1266,Sheet1!I$1+(Sheet1!$A$1-1)*10,FALSE)&gt;9999,-2,IF(VLOOKUP($A924,Sheet1!$B$3:$AH$1266,Sheet1!I$1+(Sheet1!$A$1-1)*10,FALSE)&gt;999,-1,0)))))))</f>
        <v>15100</v>
      </c>
      <c r="Z924" s="385">
        <f>IF(ISNA(VLOOKUP($A924,Sheet1!$B$3:$AH$1266,Sheet1!J$1+(Sheet1!$A$1-1)*10,FALSE))=TRUE,"---",IF(VLOOKUP($A924,Sheet1!$B$3:$AH$1266,Sheet1!J$1+(Sheet1!$A$1-1)*10,FALSE)="---","---", (ROUND(VLOOKUP($A924,Sheet1!$B$3:$AH$1266,Sheet1!J$1+(Sheet1!$A$1-1)*10,FALSE),IF(VLOOKUP($A924,Sheet1!$B$3:$AH$1266,Sheet1!J$1+(Sheet1!$A$1-1)*10,FALSE)&gt;99999,-3,IF(VLOOKUP($A924,Sheet1!$B$3:$AH$1266,Sheet1!J$1+(Sheet1!$A$1-1)*10,FALSE)&gt;9999,-2,IF(VLOOKUP($A924,Sheet1!$B$3:$AH$1266,Sheet1!J$1+(Sheet1!$A$1-1)*10,FALSE)&gt;999,-1,0)))))))</f>
        <v>17700</v>
      </c>
      <c r="AA924" s="385">
        <f>IF(ISNA(VLOOKUP($A924,Sheet1!$B$3:$AH$1266,Sheet1!K$1+(Sheet1!$A$1-1)*10,FALSE))=TRUE,"---",IF(VLOOKUP($A924,Sheet1!$B$3:$AH$1266,Sheet1!K$1+(Sheet1!$A$1-1)*10,FALSE)="---","---", (ROUND(VLOOKUP($A924,Sheet1!$B$3:$AH$1266,Sheet1!K$1+(Sheet1!$A$1-1)*10,FALSE),IF(VLOOKUP($A924,Sheet1!$B$3:$AH$1266,Sheet1!K$1+(Sheet1!$A$1-1)*10,FALSE)&gt;99999,-3,IF(VLOOKUP($A924,Sheet1!$B$3:$AH$1266,Sheet1!K$1+(Sheet1!$A$1-1)*10,FALSE)&gt;9999,-2,IF(VLOOKUP($A924,Sheet1!$B$3:$AH$1266,Sheet1!K$1+(Sheet1!$A$1-1)*10,FALSE)&gt;999,-1,0)))))))</f>
        <v>19500</v>
      </c>
      <c r="AB924" s="385">
        <f>IF(ISNA(VLOOKUP($A924,Sheet1!$B$3:$AH$1266,Sheet1!L$1+(Sheet1!$A$1-1)*10,FALSE))=TRUE,"---",IF(VLOOKUP($A924,Sheet1!$B$3:$AH$1266,Sheet1!L$1+(Sheet1!$A$1-1)*10,FALSE)="---","---", (ROUND(VLOOKUP($A924,Sheet1!$B$3:$AH$1266,Sheet1!L$1+(Sheet1!$A$1-1)*10,FALSE),IF(VLOOKUP($A924,Sheet1!$B$3:$AH$1266,Sheet1!L$1+(Sheet1!$A$1-1)*10,FALSE)&gt;99999,-3,IF(VLOOKUP($A924,Sheet1!$B$3:$AH$1266,Sheet1!L$1+(Sheet1!$A$1-1)*10,FALSE)&gt;9999,-2,IF(VLOOKUP($A924,Sheet1!$B$3:$AH$1266,Sheet1!L$1+(Sheet1!$A$1-1)*10,FALSE)&gt;999,-1,0)))))))</f>
        <v>21400</v>
      </c>
      <c r="AC924" s="385">
        <f>IF(ISNA(VLOOKUP($A924,Sheet1!$B$3:$AH$1266,Sheet1!M$1+(Sheet1!$A$1-1)*10,FALSE))=TRUE,"---",IF(VLOOKUP($A924,Sheet1!$B$3:$AH$1266,Sheet1!M$1+(Sheet1!$A$1-1)*10,FALSE)="---","---", (ROUND(VLOOKUP($A924,Sheet1!$B$3:$AH$1266,Sheet1!M$1+(Sheet1!$A$1-1)*10,FALSE),IF(VLOOKUP($A924,Sheet1!$B$3:$AH$1266,Sheet1!M$1+(Sheet1!$A$1-1)*10,FALSE)&gt;99999,-3,IF(VLOOKUP($A924,Sheet1!$B$3:$AH$1266,Sheet1!M$1+(Sheet1!$A$1-1)*10,FALSE)&gt;9999,-2,IF(VLOOKUP($A924,Sheet1!$B$3:$AH$1266,Sheet1!M$1+(Sheet1!$A$1-1)*10,FALSE)&gt;999,-1,0)))))))</f>
        <v>23200</v>
      </c>
      <c r="AD924" s="385">
        <f>IF(ISNA(VLOOKUP($A924,Sheet1!$B$3:$AH$1266,Sheet1!N$1+(Sheet1!$A$1-1)*10,FALSE))=TRUE,"---",IF(VLOOKUP($A924,Sheet1!$B$3:$AH$1266,Sheet1!N$1+(Sheet1!$A$1-1)*10,FALSE)="---","---", (ROUND(VLOOKUP($A924,Sheet1!$B$3:$AH$1266,Sheet1!N$1+(Sheet1!$A$1-1)*10,FALSE),IF(VLOOKUP($A924,Sheet1!$B$3:$AH$1266,Sheet1!N$1+(Sheet1!$A$1-1)*10,FALSE)&gt;99999,-3,IF(VLOOKUP($A924,Sheet1!$B$3:$AH$1266,Sheet1!N$1+(Sheet1!$A$1-1)*10,FALSE)&gt;9999,-2,IF(VLOOKUP($A924,Sheet1!$B$3:$AH$1266,Sheet1!N$1+(Sheet1!$A$1-1)*10,FALSE)&gt;999,-1,0)))))))</f>
        <v>25400</v>
      </c>
    </row>
    <row r="925" spans="1:30" ht="25.5" customHeight="1" x14ac:dyDescent="0.25">
      <c r="A925" s="304"/>
      <c r="B925" s="393"/>
      <c r="C925" s="304"/>
      <c r="D925" s="304"/>
      <c r="E925" s="305"/>
      <c r="F925" s="117">
        <v>2006</v>
      </c>
      <c r="G925" s="118" t="s">
        <v>160</v>
      </c>
      <c r="H925" s="348"/>
      <c r="I925" s="378"/>
      <c r="J925" s="337"/>
      <c r="K925" s="352"/>
      <c r="L925" s="339"/>
      <c r="M925" s="427"/>
      <c r="N925" s="352"/>
      <c r="O925" s="329" t="e">
        <f t="shared" si="32"/>
        <v>#NUM!</v>
      </c>
      <c r="P925" s="329" t="e">
        <f>IF(O925&lt;&gt;"",VLOOKUP($A925,Sheet4!$A$2:$O$1309,14,FALSE)*100,"")</f>
        <v>#NUM!</v>
      </c>
      <c r="Q925" s="329" t="e">
        <f>IF(P925&lt;&gt;"",VLOOKUP($A925,Sheet4!$A$2:$O$1309,15,FALSE)*100,"")</f>
        <v>#NUM!</v>
      </c>
      <c r="R925" s="357" t="e">
        <f t="shared" si="33"/>
        <v>#NUM!</v>
      </c>
      <c r="S925" s="357"/>
      <c r="T925" s="357"/>
      <c r="U925" s="385"/>
      <c r="V925" s="385"/>
      <c r="W925" s="385"/>
      <c r="X925" s="385"/>
      <c r="Y925" s="385"/>
      <c r="Z925" s="385"/>
      <c r="AA925" s="385"/>
      <c r="AB925" s="385"/>
      <c r="AC925" s="385"/>
      <c r="AD925" s="385"/>
    </row>
    <row r="926" spans="1:30" ht="25.5" customHeight="1" x14ac:dyDescent="0.25">
      <c r="A926" s="304"/>
      <c r="B926" s="346"/>
      <c r="C926" s="304"/>
      <c r="D926" s="304"/>
      <c r="E926" s="305"/>
      <c r="F926" s="117" t="s">
        <v>4427</v>
      </c>
      <c r="G926" s="118" t="s">
        <v>31</v>
      </c>
      <c r="H926" s="348"/>
      <c r="I926" s="378"/>
      <c r="J926" s="337"/>
      <c r="K926" s="352"/>
      <c r="L926" s="339"/>
      <c r="M926" s="382"/>
      <c r="N926" s="352"/>
      <c r="O926" s="329" t="e">
        <f t="shared" si="32"/>
        <v>#NUM!</v>
      </c>
      <c r="P926" s="329" t="e">
        <f>IF(O926&lt;&gt;"",VLOOKUP($A926,Sheet4!$A$2:$O$1309,14,FALSE)*100,"")</f>
        <v>#NUM!</v>
      </c>
      <c r="Q926" s="329" t="e">
        <f>IF(P926&lt;&gt;"",VLOOKUP($A926,Sheet4!$A$2:$O$1309,15,FALSE)*100,"")</f>
        <v>#NUM!</v>
      </c>
      <c r="R926" s="357" t="e">
        <f t="shared" si="33"/>
        <v>#NUM!</v>
      </c>
      <c r="S926" s="357"/>
      <c r="T926" s="357"/>
      <c r="U926" s="385"/>
      <c r="V926" s="385"/>
      <c r="W926" s="385"/>
      <c r="X926" s="385"/>
      <c r="Y926" s="385"/>
      <c r="Z926" s="385"/>
      <c r="AA926" s="385"/>
      <c r="AB926" s="385"/>
      <c r="AC926" s="385"/>
      <c r="AD926" s="385"/>
    </row>
    <row r="927" spans="1:30" ht="25.5" customHeight="1" x14ac:dyDescent="0.25">
      <c r="A927" s="303" t="s">
        <v>1407</v>
      </c>
      <c r="B927" s="330" t="s">
        <v>1408</v>
      </c>
      <c r="C927" s="303">
        <v>422703</v>
      </c>
      <c r="D927" s="303">
        <v>750653</v>
      </c>
      <c r="E927" s="307" t="s">
        <v>3056</v>
      </c>
      <c r="F927" s="52" t="s">
        <v>4734</v>
      </c>
      <c r="G927" s="127" t="s">
        <v>31</v>
      </c>
      <c r="H927" s="347">
        <v>108</v>
      </c>
      <c r="I927" s="112">
        <v>15705</v>
      </c>
      <c r="J927" s="147">
        <v>14.1</v>
      </c>
      <c r="K927" s="127" t="s">
        <v>14</v>
      </c>
      <c r="L927" s="115">
        <v>6000</v>
      </c>
      <c r="M927" s="116">
        <v>55.6</v>
      </c>
      <c r="N927" s="114" t="s">
        <v>4405</v>
      </c>
      <c r="O927" s="68">
        <f t="shared" si="32"/>
        <v>1.4116881231463023</v>
      </c>
      <c r="P927" s="68">
        <f>IF(O927&lt;&gt;"",VLOOKUP($A927,Sheet4!$A$2:$O$1309,14,FALSE)*100,"")</f>
        <v>0.52070144511677796</v>
      </c>
      <c r="Q927" s="68">
        <f>IF(P927&lt;&gt;"",VLOOKUP($A927,Sheet4!$A$2:$O$1309,15,FALSE)*100,"")</f>
        <v>4.9850598392022434</v>
      </c>
      <c r="R927" s="74">
        <f t="shared" si="33"/>
        <v>70</v>
      </c>
      <c r="S927" s="356" t="s">
        <v>4366</v>
      </c>
      <c r="T927" s="356" t="str">
        <f>IF(ISNA(VLOOKUP(A927,Sheet1!B$3:C$1266,2,FALSE)=TRUE),"NC",VLOOKUP(A927,Sheet1!B$3:C$1266,2,FALSE))</f>
        <v>Rural10</v>
      </c>
      <c r="U927" s="392">
        <f>IF(ISNA(VLOOKUP($A927,Sheet1!$B$3:$AH$1266,Sheet1!E$1+(Sheet1!$A$1-1)*10,FALSE))=TRUE,"---",IF(VLOOKUP($A927,Sheet1!$B$3:$AH$1266,Sheet1!E$1+(Sheet1!$A$1-1)*10,FALSE)="---","---", (ROUND(VLOOKUP($A927,Sheet1!$B$3:$AH$1266,Sheet1!E$1+(Sheet1!$A$1-1)*10,FALSE),IF(VLOOKUP($A927,Sheet1!$B$3:$AH$1266,Sheet1!E$1+(Sheet1!$A$1-1)*10,FALSE)&gt;99999,-3,IF(VLOOKUP($A927,Sheet1!$B$3:$AH$1266,Sheet1!E$1+(Sheet1!$A$1-1)*10,FALSE)&gt;9999,-2,IF(VLOOKUP($A927,Sheet1!$B$3:$AH$1266,Sheet1!E$1+(Sheet1!$A$1-1)*10,FALSE)&gt;999,-1,0)))))))</f>
        <v>1840</v>
      </c>
      <c r="V927" s="392">
        <f>IF(ISNA(VLOOKUP($A927,Sheet1!$B$3:$AH$1266,Sheet1!F$1+(Sheet1!$A$1-1)*10,FALSE))=TRUE,"---",IF(VLOOKUP($A927,Sheet1!$B$3:$AH$1266,Sheet1!F$1+(Sheet1!$A$1-1)*10,FALSE)="---","---", (ROUND(VLOOKUP($A927,Sheet1!$B$3:$AH$1266,Sheet1!F$1+(Sheet1!$A$1-1)*10,FALSE),IF(VLOOKUP($A927,Sheet1!$B$3:$AH$1266,Sheet1!F$1+(Sheet1!$A$1-1)*10,FALSE)&gt;99999,-3,IF(VLOOKUP($A927,Sheet1!$B$3:$AH$1266,Sheet1!F$1+(Sheet1!$A$1-1)*10,FALSE)&gt;9999,-2,IF(VLOOKUP($A927,Sheet1!$B$3:$AH$1266,Sheet1!F$1+(Sheet1!$A$1-1)*10,FALSE)&gt;999,-1,0)))))))</f>
        <v>2190</v>
      </c>
      <c r="W927" s="392">
        <f>IF(ISNA(VLOOKUP($A927,Sheet1!$B$3:$AH$1266,Sheet1!G$1+(Sheet1!$A$1-1)*10,FALSE))=TRUE,"---",IF(VLOOKUP($A927,Sheet1!$B$3:$AH$1266,Sheet1!G$1+(Sheet1!$A$1-1)*10,FALSE)="---","---", (ROUND(VLOOKUP($A927,Sheet1!$B$3:$AH$1266,Sheet1!G$1+(Sheet1!$A$1-1)*10,FALSE),IF(VLOOKUP($A927,Sheet1!$B$3:$AH$1266,Sheet1!G$1+(Sheet1!$A$1-1)*10,FALSE)&gt;99999,-3,IF(VLOOKUP($A927,Sheet1!$B$3:$AH$1266,Sheet1!G$1+(Sheet1!$A$1-1)*10,FALSE)&gt;9999,-2,IF(VLOOKUP($A927,Sheet1!$B$3:$AH$1266,Sheet1!G$1+(Sheet1!$A$1-1)*10,FALSE)&gt;999,-1,0)))))))</f>
        <v>2610</v>
      </c>
      <c r="X927" s="392">
        <f>IF(ISNA(VLOOKUP($A927,Sheet1!$B$3:$AH$1266,Sheet1!H$1+(Sheet1!$A$1-1)*10,FALSE))=TRUE,"---",IF(VLOOKUP($A927,Sheet1!$B$3:$AH$1266,Sheet1!H$1+(Sheet1!$A$1-1)*10,FALSE)="---","---", (ROUND(VLOOKUP($A927,Sheet1!$B$3:$AH$1266,Sheet1!H$1+(Sheet1!$A$1-1)*10,FALSE),IF(VLOOKUP($A927,Sheet1!$B$3:$AH$1266,Sheet1!H$1+(Sheet1!$A$1-1)*10,FALSE)&gt;99999,-3,IF(VLOOKUP($A927,Sheet1!$B$3:$AH$1266,Sheet1!H$1+(Sheet1!$A$1-1)*10,FALSE)&gt;9999,-2,IF(VLOOKUP($A927,Sheet1!$B$3:$AH$1266,Sheet1!H$1+(Sheet1!$A$1-1)*10,FALSE)&gt;999,-1,0)))))))</f>
        <v>3620</v>
      </c>
      <c r="Y927" s="392">
        <f>IF(ISNA(VLOOKUP($A927,Sheet1!$B$3:$AH$1266,Sheet1!I$1+(Sheet1!$A$1-1)*10,FALSE))=TRUE,"---",IF(VLOOKUP($A927,Sheet1!$B$3:$AH$1266,Sheet1!I$1+(Sheet1!$A$1-1)*10,FALSE)="---","---", (ROUND(VLOOKUP($A927,Sheet1!$B$3:$AH$1266,Sheet1!I$1+(Sheet1!$A$1-1)*10,FALSE),IF(VLOOKUP($A927,Sheet1!$B$3:$AH$1266,Sheet1!I$1+(Sheet1!$A$1-1)*10,FALSE)&gt;99999,-3,IF(VLOOKUP($A927,Sheet1!$B$3:$AH$1266,Sheet1!I$1+(Sheet1!$A$1-1)*10,FALSE)&gt;9999,-2,IF(VLOOKUP($A927,Sheet1!$B$3:$AH$1266,Sheet1!I$1+(Sheet1!$A$1-1)*10,FALSE)&gt;999,-1,0)))))))</f>
        <v>4270</v>
      </c>
      <c r="Z927" s="392">
        <f>IF(ISNA(VLOOKUP($A927,Sheet1!$B$3:$AH$1266,Sheet1!J$1+(Sheet1!$A$1-1)*10,FALSE))=TRUE,"---",IF(VLOOKUP($A927,Sheet1!$B$3:$AH$1266,Sheet1!J$1+(Sheet1!$A$1-1)*10,FALSE)="---","---", (ROUND(VLOOKUP($A927,Sheet1!$B$3:$AH$1266,Sheet1!J$1+(Sheet1!$A$1-1)*10,FALSE),IF(VLOOKUP($A927,Sheet1!$B$3:$AH$1266,Sheet1!J$1+(Sheet1!$A$1-1)*10,FALSE)&gt;99999,-3,IF(VLOOKUP($A927,Sheet1!$B$3:$AH$1266,Sheet1!J$1+(Sheet1!$A$1-1)*10,FALSE)&gt;9999,-2,IF(VLOOKUP($A927,Sheet1!$B$3:$AH$1266,Sheet1!J$1+(Sheet1!$A$1-1)*10,FALSE)&gt;999,-1,0)))))))</f>
        <v>5070</v>
      </c>
      <c r="AA927" s="392">
        <f>IF(ISNA(VLOOKUP($A927,Sheet1!$B$3:$AH$1266,Sheet1!K$1+(Sheet1!$A$1-1)*10,FALSE))=TRUE,"---",IF(VLOOKUP($A927,Sheet1!$B$3:$AH$1266,Sheet1!K$1+(Sheet1!$A$1-1)*10,FALSE)="---","---", (ROUND(VLOOKUP($A927,Sheet1!$B$3:$AH$1266,Sheet1!K$1+(Sheet1!$A$1-1)*10,FALSE),IF(VLOOKUP($A927,Sheet1!$B$3:$AH$1266,Sheet1!K$1+(Sheet1!$A$1-1)*10,FALSE)&gt;99999,-3,IF(VLOOKUP($A927,Sheet1!$B$3:$AH$1266,Sheet1!K$1+(Sheet1!$A$1-1)*10,FALSE)&gt;9999,-2,IF(VLOOKUP($A927,Sheet1!$B$3:$AH$1266,Sheet1!K$1+(Sheet1!$A$1-1)*10,FALSE)&gt;999,-1,0)))))))</f>
        <v>5660</v>
      </c>
      <c r="AB927" s="392">
        <f>IF(ISNA(VLOOKUP($A927,Sheet1!$B$3:$AH$1266,Sheet1!L$1+(Sheet1!$A$1-1)*10,FALSE))=TRUE,"---",IF(VLOOKUP($A927,Sheet1!$B$3:$AH$1266,Sheet1!L$1+(Sheet1!$A$1-1)*10,FALSE)="---","---", (ROUND(VLOOKUP($A927,Sheet1!$B$3:$AH$1266,Sheet1!L$1+(Sheet1!$A$1-1)*10,FALSE),IF(VLOOKUP($A927,Sheet1!$B$3:$AH$1266,Sheet1!L$1+(Sheet1!$A$1-1)*10,FALSE)&gt;99999,-3,IF(VLOOKUP($A927,Sheet1!$B$3:$AH$1266,Sheet1!L$1+(Sheet1!$A$1-1)*10,FALSE)&gt;9999,-2,IF(VLOOKUP($A927,Sheet1!$B$3:$AH$1266,Sheet1!L$1+(Sheet1!$A$1-1)*10,FALSE)&gt;999,-1,0)))))))</f>
        <v>6250</v>
      </c>
      <c r="AC927" s="392">
        <f>IF(ISNA(VLOOKUP($A927,Sheet1!$B$3:$AH$1266,Sheet1!M$1+(Sheet1!$A$1-1)*10,FALSE))=TRUE,"---",IF(VLOOKUP($A927,Sheet1!$B$3:$AH$1266,Sheet1!M$1+(Sheet1!$A$1-1)*10,FALSE)="---","---", (ROUND(VLOOKUP($A927,Sheet1!$B$3:$AH$1266,Sheet1!M$1+(Sheet1!$A$1-1)*10,FALSE),IF(VLOOKUP($A927,Sheet1!$B$3:$AH$1266,Sheet1!M$1+(Sheet1!$A$1-1)*10,FALSE)&gt;99999,-3,IF(VLOOKUP($A927,Sheet1!$B$3:$AH$1266,Sheet1!M$1+(Sheet1!$A$1-1)*10,FALSE)&gt;9999,-2,IF(VLOOKUP($A927,Sheet1!$B$3:$AH$1266,Sheet1!M$1+(Sheet1!$A$1-1)*10,FALSE)&gt;999,-1,0)))))))</f>
        <v>6840</v>
      </c>
      <c r="AD927" s="392">
        <f>IF(ISNA(VLOOKUP($A927,Sheet1!$B$3:$AH$1266,Sheet1!N$1+(Sheet1!$A$1-1)*10,FALSE))=TRUE,"---",IF(VLOOKUP($A927,Sheet1!$B$3:$AH$1266,Sheet1!N$1+(Sheet1!$A$1-1)*10,FALSE)="---","---", (ROUND(VLOOKUP($A927,Sheet1!$B$3:$AH$1266,Sheet1!N$1+(Sheet1!$A$1-1)*10,FALSE),IF(VLOOKUP($A927,Sheet1!$B$3:$AH$1266,Sheet1!N$1+(Sheet1!$A$1-1)*10,FALSE)&gt;99999,-3,IF(VLOOKUP($A927,Sheet1!$B$3:$AH$1266,Sheet1!N$1+(Sheet1!$A$1-1)*10,FALSE)&gt;9999,-2,IF(VLOOKUP($A927,Sheet1!$B$3:$AH$1266,Sheet1!N$1+(Sheet1!$A$1-1)*10,FALSE)&gt;999,-1,0)))))))</f>
        <v>7620</v>
      </c>
    </row>
    <row r="928" spans="1:30" ht="25.5" customHeight="1" x14ac:dyDescent="0.25">
      <c r="A928" s="303"/>
      <c r="B928" s="331"/>
      <c r="C928" s="303"/>
      <c r="D928" s="303"/>
      <c r="E928" s="307" t="e">
        <v>#N/A</v>
      </c>
      <c r="F928" s="52" t="s">
        <v>4735</v>
      </c>
      <c r="G928" s="127" t="s">
        <v>286</v>
      </c>
      <c r="H928" s="347"/>
      <c r="I928" s="112">
        <v>21572</v>
      </c>
      <c r="J928" s="147">
        <v>14.46</v>
      </c>
      <c r="K928" s="127" t="s">
        <v>28</v>
      </c>
      <c r="L928" s="115">
        <v>4200</v>
      </c>
      <c r="M928" s="116">
        <v>38.9</v>
      </c>
      <c r="N928" s="127" t="s">
        <v>112</v>
      </c>
      <c r="O928" s="68" t="s">
        <v>4405</v>
      </c>
      <c r="P928" s="68" t="s">
        <v>4405</v>
      </c>
      <c r="Q928" s="68" t="s">
        <v>4405</v>
      </c>
      <c r="R928" s="74" t="s">
        <v>4405</v>
      </c>
      <c r="S928" s="356" t="e">
        <v>#N/A</v>
      </c>
      <c r="T928" s="356" t="str">
        <f>IF(ISNA(VLOOKUP(A928,Sheet1!B$3:C$1266,2,FALSE)=TRUE),"ND",VLOOKUP(A928,Sheet1!B$3:C$1266,2,FALSE))</f>
        <v>ND</v>
      </c>
      <c r="U928" s="392" t="str">
        <f>IF(ISNA(VLOOKUP($A928,Sheet1!$B$3:$AH$1266,Sheet1!E$1+(Sheet1!$A$1-1)*10,FALSE))=TRUE,"---",IF(VLOOKUP($A928,Sheet1!$B$3:$AH$1266,Sheet1!E$1+(Sheet1!$A$1-1)*10,FALSE)="---","---", (ROUND(VLOOKUP($A928,Sheet1!$B$3:$AH$1266,Sheet1!E$1+(Sheet1!$A$1-1)*10,FALSE),IF(VLOOKUP($A928,Sheet1!$B$3:$AH$1266,Sheet1!E$1+(Sheet1!$A$1-1)*10,FALSE)&gt;99999,-3,IF(VLOOKUP($A928,Sheet1!$B$3:$AH$1266,Sheet1!E$1+(Sheet1!$A$1-1)*10,FALSE)&gt;9999,-2,IF(VLOOKUP($A928,Sheet1!$B$3:$AH$1266,Sheet1!E$1+(Sheet1!$A$1-1)*10,FALSE)&gt;999,-1,0)))))))</f>
        <v>---</v>
      </c>
      <c r="V928" s="392" t="str">
        <f>IF(ISNA(VLOOKUP($A928,Sheet1!$B$3:$AH$1266,Sheet1!F$1+(Sheet1!$A$1-1)*10,FALSE))=TRUE,"---",IF(VLOOKUP($A928,Sheet1!$B$3:$AH$1266,Sheet1!F$1+(Sheet1!$A$1-1)*10,FALSE)="---","---", (ROUND(VLOOKUP($A928,Sheet1!$B$3:$AH$1266,Sheet1!F$1+(Sheet1!$A$1-1)*10,FALSE),IF(VLOOKUP($A928,Sheet1!$B$3:$AH$1266,Sheet1!F$1+(Sheet1!$A$1-1)*10,FALSE)&gt;99999,-3,IF(VLOOKUP($A928,Sheet1!$B$3:$AH$1266,Sheet1!F$1+(Sheet1!$A$1-1)*10,FALSE)&gt;9999,-2,IF(VLOOKUP($A928,Sheet1!$B$3:$AH$1266,Sheet1!F$1+(Sheet1!$A$1-1)*10,FALSE)&gt;999,-1,0)))))))</f>
        <v>---</v>
      </c>
      <c r="W928" s="392" t="str">
        <f>IF(ISNA(VLOOKUP($A928,Sheet1!$B$3:$AH$1266,Sheet1!G$1+(Sheet1!$A$1-1)*10,FALSE))=TRUE,"---",IF(VLOOKUP($A928,Sheet1!$B$3:$AH$1266,Sheet1!G$1+(Sheet1!$A$1-1)*10,FALSE)="---","---", (ROUND(VLOOKUP($A928,Sheet1!$B$3:$AH$1266,Sheet1!G$1+(Sheet1!$A$1-1)*10,FALSE),IF(VLOOKUP($A928,Sheet1!$B$3:$AH$1266,Sheet1!G$1+(Sheet1!$A$1-1)*10,FALSE)&gt;99999,-3,IF(VLOOKUP($A928,Sheet1!$B$3:$AH$1266,Sheet1!G$1+(Sheet1!$A$1-1)*10,FALSE)&gt;9999,-2,IF(VLOOKUP($A928,Sheet1!$B$3:$AH$1266,Sheet1!G$1+(Sheet1!$A$1-1)*10,FALSE)&gt;999,-1,0)))))))</f>
        <v>---</v>
      </c>
      <c r="X928" s="392" t="str">
        <f>IF(ISNA(VLOOKUP($A928,Sheet1!$B$3:$AH$1266,Sheet1!H$1+(Sheet1!$A$1-1)*10,FALSE))=TRUE,"---",IF(VLOOKUP($A928,Sheet1!$B$3:$AH$1266,Sheet1!H$1+(Sheet1!$A$1-1)*10,FALSE)="---","---", (ROUND(VLOOKUP($A928,Sheet1!$B$3:$AH$1266,Sheet1!H$1+(Sheet1!$A$1-1)*10,FALSE),IF(VLOOKUP($A928,Sheet1!$B$3:$AH$1266,Sheet1!H$1+(Sheet1!$A$1-1)*10,FALSE)&gt;99999,-3,IF(VLOOKUP($A928,Sheet1!$B$3:$AH$1266,Sheet1!H$1+(Sheet1!$A$1-1)*10,FALSE)&gt;9999,-2,IF(VLOOKUP($A928,Sheet1!$B$3:$AH$1266,Sheet1!H$1+(Sheet1!$A$1-1)*10,FALSE)&gt;999,-1,0)))))))</f>
        <v>---</v>
      </c>
      <c r="Y928" s="392" t="str">
        <f>IF(ISNA(VLOOKUP($A928,Sheet1!$B$3:$AH$1266,Sheet1!I$1+(Sheet1!$A$1-1)*10,FALSE))=TRUE,"---",IF(VLOOKUP($A928,Sheet1!$B$3:$AH$1266,Sheet1!I$1+(Sheet1!$A$1-1)*10,FALSE)="---","---", (ROUND(VLOOKUP($A928,Sheet1!$B$3:$AH$1266,Sheet1!I$1+(Sheet1!$A$1-1)*10,FALSE),IF(VLOOKUP($A928,Sheet1!$B$3:$AH$1266,Sheet1!I$1+(Sheet1!$A$1-1)*10,FALSE)&gt;99999,-3,IF(VLOOKUP($A928,Sheet1!$B$3:$AH$1266,Sheet1!I$1+(Sheet1!$A$1-1)*10,FALSE)&gt;9999,-2,IF(VLOOKUP($A928,Sheet1!$B$3:$AH$1266,Sheet1!I$1+(Sheet1!$A$1-1)*10,FALSE)&gt;999,-1,0)))))))</f>
        <v>---</v>
      </c>
      <c r="Z928" s="392" t="str">
        <f>IF(ISNA(VLOOKUP($A928,Sheet1!$B$3:$AH$1266,Sheet1!J$1+(Sheet1!$A$1-1)*10,FALSE))=TRUE,"---",IF(VLOOKUP($A928,Sheet1!$B$3:$AH$1266,Sheet1!J$1+(Sheet1!$A$1-1)*10,FALSE)="---","---", (ROUND(VLOOKUP($A928,Sheet1!$B$3:$AH$1266,Sheet1!J$1+(Sheet1!$A$1-1)*10,FALSE),IF(VLOOKUP($A928,Sheet1!$B$3:$AH$1266,Sheet1!J$1+(Sheet1!$A$1-1)*10,FALSE)&gt;99999,-3,IF(VLOOKUP($A928,Sheet1!$B$3:$AH$1266,Sheet1!J$1+(Sheet1!$A$1-1)*10,FALSE)&gt;9999,-2,IF(VLOOKUP($A928,Sheet1!$B$3:$AH$1266,Sheet1!J$1+(Sheet1!$A$1-1)*10,FALSE)&gt;999,-1,0)))))))</f>
        <v>---</v>
      </c>
      <c r="AA928" s="392" t="str">
        <f>IF(ISNA(VLOOKUP($A928,Sheet1!$B$3:$AH$1266,Sheet1!K$1+(Sheet1!$A$1-1)*10,FALSE))=TRUE,"---",IF(VLOOKUP($A928,Sheet1!$B$3:$AH$1266,Sheet1!K$1+(Sheet1!$A$1-1)*10,FALSE)="---","---", (ROUND(VLOOKUP($A928,Sheet1!$B$3:$AH$1266,Sheet1!K$1+(Sheet1!$A$1-1)*10,FALSE),IF(VLOOKUP($A928,Sheet1!$B$3:$AH$1266,Sheet1!K$1+(Sheet1!$A$1-1)*10,FALSE)&gt;99999,-3,IF(VLOOKUP($A928,Sheet1!$B$3:$AH$1266,Sheet1!K$1+(Sheet1!$A$1-1)*10,FALSE)&gt;9999,-2,IF(VLOOKUP($A928,Sheet1!$B$3:$AH$1266,Sheet1!K$1+(Sheet1!$A$1-1)*10,FALSE)&gt;999,-1,0)))))))</f>
        <v>---</v>
      </c>
      <c r="AB928" s="392" t="str">
        <f>IF(ISNA(VLOOKUP($A928,Sheet1!$B$3:$AH$1266,Sheet1!L$1+(Sheet1!$A$1-1)*10,FALSE))=TRUE,"---",IF(VLOOKUP($A928,Sheet1!$B$3:$AH$1266,Sheet1!L$1+(Sheet1!$A$1-1)*10,FALSE)="---","---", (ROUND(VLOOKUP($A928,Sheet1!$B$3:$AH$1266,Sheet1!L$1+(Sheet1!$A$1-1)*10,FALSE),IF(VLOOKUP($A928,Sheet1!$B$3:$AH$1266,Sheet1!L$1+(Sheet1!$A$1-1)*10,FALSE)&gt;99999,-3,IF(VLOOKUP($A928,Sheet1!$B$3:$AH$1266,Sheet1!L$1+(Sheet1!$A$1-1)*10,FALSE)&gt;9999,-2,IF(VLOOKUP($A928,Sheet1!$B$3:$AH$1266,Sheet1!L$1+(Sheet1!$A$1-1)*10,FALSE)&gt;999,-1,0)))))))</f>
        <v>---</v>
      </c>
      <c r="AC928" s="392" t="str">
        <f>IF(ISNA(VLOOKUP($A928,Sheet1!$B$3:$AH$1266,Sheet1!M$1+(Sheet1!$A$1-1)*10,FALSE))=TRUE,"---",IF(VLOOKUP($A928,Sheet1!$B$3:$AH$1266,Sheet1!M$1+(Sheet1!$A$1-1)*10,FALSE)="---","---", (ROUND(VLOOKUP($A928,Sheet1!$B$3:$AH$1266,Sheet1!M$1+(Sheet1!$A$1-1)*10,FALSE),IF(VLOOKUP($A928,Sheet1!$B$3:$AH$1266,Sheet1!M$1+(Sheet1!$A$1-1)*10,FALSE)&gt;99999,-3,IF(VLOOKUP($A928,Sheet1!$B$3:$AH$1266,Sheet1!M$1+(Sheet1!$A$1-1)*10,FALSE)&gt;9999,-2,IF(VLOOKUP($A928,Sheet1!$B$3:$AH$1266,Sheet1!M$1+(Sheet1!$A$1-1)*10,FALSE)&gt;999,-1,0)))))))</f>
        <v>---</v>
      </c>
      <c r="AD928" s="392" t="str">
        <f>IF(ISNA(VLOOKUP($A928,Sheet1!$B$3:$AH$1266,Sheet1!N$1+(Sheet1!$A$1-1)*10,FALSE))=TRUE,"---",IF(VLOOKUP($A928,Sheet1!$B$3:$AH$1266,Sheet1!N$1+(Sheet1!$A$1-1)*10,FALSE)="---","---", (ROUND(VLOOKUP($A928,Sheet1!$B$3:$AH$1266,Sheet1!N$1+(Sheet1!$A$1-1)*10,FALSE),IF(VLOOKUP($A928,Sheet1!$B$3:$AH$1266,Sheet1!N$1+(Sheet1!$A$1-1)*10,FALSE)&gt;99999,-3,IF(VLOOKUP($A928,Sheet1!$B$3:$AH$1266,Sheet1!N$1+(Sheet1!$A$1-1)*10,FALSE)&gt;9999,-2,IF(VLOOKUP($A928,Sheet1!$B$3:$AH$1266,Sheet1!N$1+(Sheet1!$A$1-1)*10,FALSE)&gt;999,-1,0)))))))</f>
        <v>---</v>
      </c>
    </row>
    <row r="929" spans="1:30" ht="25.5" customHeight="1" x14ac:dyDescent="0.25">
      <c r="A929" s="304" t="s">
        <v>1409</v>
      </c>
      <c r="B929" s="393" t="s">
        <v>1410</v>
      </c>
      <c r="C929" s="304">
        <v>422400</v>
      </c>
      <c r="D929" s="304">
        <v>751214</v>
      </c>
      <c r="E929" s="305" t="s">
        <v>3056</v>
      </c>
      <c r="F929" s="345" t="s">
        <v>4514</v>
      </c>
      <c r="G929" s="351" t="s">
        <v>31</v>
      </c>
      <c r="H929" s="348">
        <v>4.22</v>
      </c>
      <c r="I929" s="119">
        <v>25001</v>
      </c>
      <c r="J929" s="124">
        <v>2.89</v>
      </c>
      <c r="K929" s="118" t="s">
        <v>20</v>
      </c>
      <c r="L929" s="122">
        <v>612</v>
      </c>
      <c r="M929" s="123">
        <v>145</v>
      </c>
      <c r="N929" s="121" t="s">
        <v>4405</v>
      </c>
      <c r="O929" s="71">
        <f t="shared" si="32"/>
        <v>1.250765933190551</v>
      </c>
      <c r="P929" s="71">
        <f>IF(O929&lt;&gt;"",VLOOKUP($A929,Sheet4!$A$2:$O$1309,14,FALSE)*100,"")</f>
        <v>1.2932192881764948</v>
      </c>
      <c r="Q929" s="71">
        <f>IF(P929&lt;&gt;"",VLOOKUP($A929,Sheet4!$A$2:$O$1309,15,FALSE)*100,"")</f>
        <v>11.970415627557497</v>
      </c>
      <c r="R929" s="73">
        <f t="shared" si="33"/>
        <v>80</v>
      </c>
      <c r="S929" s="357" t="s">
        <v>4366</v>
      </c>
      <c r="T929" s="357" t="str">
        <f>IF(ISNA(VLOOKUP(A929,Sheet1!B$3:C$1266,2,FALSE)=TRUE),"NC",VLOOKUP(A929,Sheet1!B$3:C$1266,2,FALSE))</f>
        <v>Rural</v>
      </c>
      <c r="U929" s="385">
        <f>IF(ISNA(VLOOKUP($A929,Sheet1!$B$3:$AH$1266,Sheet1!E$1+(Sheet1!$A$1-1)*10,FALSE))=TRUE,"---",IF(VLOOKUP($A929,Sheet1!$B$3:$AH$1266,Sheet1!E$1+(Sheet1!$A$1-1)*10,FALSE)="---","---", (ROUND(VLOOKUP($A929,Sheet1!$B$3:$AH$1266,Sheet1!E$1+(Sheet1!$A$1-1)*10,FALSE),IF(VLOOKUP($A929,Sheet1!$B$3:$AH$1266,Sheet1!E$1+(Sheet1!$A$1-1)*10,FALSE)&gt;99999,-3,IF(VLOOKUP($A929,Sheet1!$B$3:$AH$1266,Sheet1!E$1+(Sheet1!$A$1-1)*10,FALSE)&gt;9999,-2,IF(VLOOKUP($A929,Sheet1!$B$3:$AH$1266,Sheet1!E$1+(Sheet1!$A$1-1)*10,FALSE)&gt;999,-1,0)))))))</f>
        <v>98</v>
      </c>
      <c r="V929" s="385">
        <f>IF(ISNA(VLOOKUP($A929,Sheet1!$B$3:$AH$1266,Sheet1!F$1+(Sheet1!$A$1-1)*10,FALSE))=TRUE,"---",IF(VLOOKUP($A929,Sheet1!$B$3:$AH$1266,Sheet1!F$1+(Sheet1!$A$1-1)*10,FALSE)="---","---", (ROUND(VLOOKUP($A929,Sheet1!$B$3:$AH$1266,Sheet1!F$1+(Sheet1!$A$1-1)*10,FALSE),IF(VLOOKUP($A929,Sheet1!$B$3:$AH$1266,Sheet1!F$1+(Sheet1!$A$1-1)*10,FALSE)&gt;99999,-3,IF(VLOOKUP($A929,Sheet1!$B$3:$AH$1266,Sheet1!F$1+(Sheet1!$A$1-1)*10,FALSE)&gt;9999,-2,IF(VLOOKUP($A929,Sheet1!$B$3:$AH$1266,Sheet1!F$1+(Sheet1!$A$1-1)*10,FALSE)&gt;999,-1,0)))))))</f>
        <v>124</v>
      </c>
      <c r="W929" s="385">
        <f>IF(ISNA(VLOOKUP($A929,Sheet1!$B$3:$AH$1266,Sheet1!G$1+(Sheet1!$A$1-1)*10,FALSE))=TRUE,"---",IF(VLOOKUP($A929,Sheet1!$B$3:$AH$1266,Sheet1!G$1+(Sheet1!$A$1-1)*10,FALSE)="---","---", (ROUND(VLOOKUP($A929,Sheet1!$B$3:$AH$1266,Sheet1!G$1+(Sheet1!$A$1-1)*10,FALSE),IF(VLOOKUP($A929,Sheet1!$B$3:$AH$1266,Sheet1!G$1+(Sheet1!$A$1-1)*10,FALSE)&gt;99999,-3,IF(VLOOKUP($A929,Sheet1!$B$3:$AH$1266,Sheet1!G$1+(Sheet1!$A$1-1)*10,FALSE)&gt;9999,-2,IF(VLOOKUP($A929,Sheet1!$B$3:$AH$1266,Sheet1!G$1+(Sheet1!$A$1-1)*10,FALSE)&gt;999,-1,0)))))))</f>
        <v>159</v>
      </c>
      <c r="X929" s="385">
        <f>IF(ISNA(VLOOKUP($A929,Sheet1!$B$3:$AH$1266,Sheet1!H$1+(Sheet1!$A$1-1)*10,FALSE))=TRUE,"---",IF(VLOOKUP($A929,Sheet1!$B$3:$AH$1266,Sheet1!H$1+(Sheet1!$A$1-1)*10,FALSE)="---","---", (ROUND(VLOOKUP($A929,Sheet1!$B$3:$AH$1266,Sheet1!H$1+(Sheet1!$A$1-1)*10,FALSE),IF(VLOOKUP($A929,Sheet1!$B$3:$AH$1266,Sheet1!H$1+(Sheet1!$A$1-1)*10,FALSE)&gt;99999,-3,IF(VLOOKUP($A929,Sheet1!$B$3:$AH$1266,Sheet1!H$1+(Sheet1!$A$1-1)*10,FALSE)&gt;9999,-2,IF(VLOOKUP($A929,Sheet1!$B$3:$AH$1266,Sheet1!H$1+(Sheet1!$A$1-1)*10,FALSE)&gt;999,-1,0)))))))</f>
        <v>263</v>
      </c>
      <c r="Y929" s="385">
        <f>IF(ISNA(VLOOKUP($A929,Sheet1!$B$3:$AH$1266,Sheet1!I$1+(Sheet1!$A$1-1)*10,FALSE))=TRUE,"---",IF(VLOOKUP($A929,Sheet1!$B$3:$AH$1266,Sheet1!I$1+(Sheet1!$A$1-1)*10,FALSE)="---","---", (ROUND(VLOOKUP($A929,Sheet1!$B$3:$AH$1266,Sheet1!I$1+(Sheet1!$A$1-1)*10,FALSE),IF(VLOOKUP($A929,Sheet1!$B$3:$AH$1266,Sheet1!I$1+(Sheet1!$A$1-1)*10,FALSE)&gt;99999,-3,IF(VLOOKUP($A929,Sheet1!$B$3:$AH$1266,Sheet1!I$1+(Sheet1!$A$1-1)*10,FALSE)&gt;9999,-2,IF(VLOOKUP($A929,Sheet1!$B$3:$AH$1266,Sheet1!I$1+(Sheet1!$A$1-1)*10,FALSE)&gt;999,-1,0)))))))</f>
        <v>344</v>
      </c>
      <c r="Z929" s="385">
        <f>IF(ISNA(VLOOKUP($A929,Sheet1!$B$3:$AH$1266,Sheet1!J$1+(Sheet1!$A$1-1)*10,FALSE))=TRUE,"---",IF(VLOOKUP($A929,Sheet1!$B$3:$AH$1266,Sheet1!J$1+(Sheet1!$A$1-1)*10,FALSE)="---","---", (ROUND(VLOOKUP($A929,Sheet1!$B$3:$AH$1266,Sheet1!J$1+(Sheet1!$A$1-1)*10,FALSE),IF(VLOOKUP($A929,Sheet1!$B$3:$AH$1266,Sheet1!J$1+(Sheet1!$A$1-1)*10,FALSE)&gt;99999,-3,IF(VLOOKUP($A929,Sheet1!$B$3:$AH$1266,Sheet1!J$1+(Sheet1!$A$1-1)*10,FALSE)&gt;9999,-2,IF(VLOOKUP($A929,Sheet1!$B$3:$AH$1266,Sheet1!J$1+(Sheet1!$A$1-1)*10,FALSE)&gt;999,-1,0)))))))</f>
        <v>455</v>
      </c>
      <c r="AA929" s="385">
        <f>IF(ISNA(VLOOKUP($A929,Sheet1!$B$3:$AH$1266,Sheet1!K$1+(Sheet1!$A$1-1)*10,FALSE))=TRUE,"---",IF(VLOOKUP($A929,Sheet1!$B$3:$AH$1266,Sheet1!K$1+(Sheet1!$A$1-1)*10,FALSE)="---","---", (ROUND(VLOOKUP($A929,Sheet1!$B$3:$AH$1266,Sheet1!K$1+(Sheet1!$A$1-1)*10,FALSE),IF(VLOOKUP($A929,Sheet1!$B$3:$AH$1266,Sheet1!K$1+(Sheet1!$A$1-1)*10,FALSE)&gt;99999,-3,IF(VLOOKUP($A929,Sheet1!$B$3:$AH$1266,Sheet1!K$1+(Sheet1!$A$1-1)*10,FALSE)&gt;9999,-2,IF(VLOOKUP($A929,Sheet1!$B$3:$AH$1266,Sheet1!K$1+(Sheet1!$A$1-1)*10,FALSE)&gt;999,-1,0)))))))</f>
        <v>543</v>
      </c>
      <c r="AB929" s="385">
        <f>IF(ISNA(VLOOKUP($A929,Sheet1!$B$3:$AH$1266,Sheet1!L$1+(Sheet1!$A$1-1)*10,FALSE))=TRUE,"---",IF(VLOOKUP($A929,Sheet1!$B$3:$AH$1266,Sheet1!L$1+(Sheet1!$A$1-1)*10,FALSE)="---","---", (ROUND(VLOOKUP($A929,Sheet1!$B$3:$AH$1266,Sheet1!L$1+(Sheet1!$A$1-1)*10,FALSE),IF(VLOOKUP($A929,Sheet1!$B$3:$AH$1266,Sheet1!L$1+(Sheet1!$A$1-1)*10,FALSE)&gt;99999,-3,IF(VLOOKUP($A929,Sheet1!$B$3:$AH$1266,Sheet1!L$1+(Sheet1!$A$1-1)*10,FALSE)&gt;9999,-2,IF(VLOOKUP($A929,Sheet1!$B$3:$AH$1266,Sheet1!L$1+(Sheet1!$A$1-1)*10,FALSE)&gt;999,-1,0)))))))</f>
        <v>637</v>
      </c>
      <c r="AC929" s="385">
        <f>IF(ISNA(VLOOKUP($A929,Sheet1!$B$3:$AH$1266,Sheet1!M$1+(Sheet1!$A$1-1)*10,FALSE))=TRUE,"---",IF(VLOOKUP($A929,Sheet1!$B$3:$AH$1266,Sheet1!M$1+(Sheet1!$A$1-1)*10,FALSE)="---","---", (ROUND(VLOOKUP($A929,Sheet1!$B$3:$AH$1266,Sheet1!M$1+(Sheet1!$A$1-1)*10,FALSE),IF(VLOOKUP($A929,Sheet1!$B$3:$AH$1266,Sheet1!M$1+(Sheet1!$A$1-1)*10,FALSE)&gt;99999,-3,IF(VLOOKUP($A929,Sheet1!$B$3:$AH$1266,Sheet1!M$1+(Sheet1!$A$1-1)*10,FALSE)&gt;9999,-2,IF(VLOOKUP($A929,Sheet1!$B$3:$AH$1266,Sheet1!M$1+(Sheet1!$A$1-1)*10,FALSE)&gt;999,-1,0)))))))</f>
        <v>734</v>
      </c>
      <c r="AD929" s="385">
        <f>IF(ISNA(VLOOKUP($A929,Sheet1!$B$3:$AH$1266,Sheet1!N$1+(Sheet1!$A$1-1)*10,FALSE))=TRUE,"---",IF(VLOOKUP($A929,Sheet1!$B$3:$AH$1266,Sheet1!N$1+(Sheet1!$A$1-1)*10,FALSE)="---","---", (ROUND(VLOOKUP($A929,Sheet1!$B$3:$AH$1266,Sheet1!N$1+(Sheet1!$A$1-1)*10,FALSE),IF(VLOOKUP($A929,Sheet1!$B$3:$AH$1266,Sheet1!N$1+(Sheet1!$A$1-1)*10,FALSE)&gt;99999,-3,IF(VLOOKUP($A929,Sheet1!$B$3:$AH$1266,Sheet1!N$1+(Sheet1!$A$1-1)*10,FALSE)&gt;9999,-2,IF(VLOOKUP($A929,Sheet1!$B$3:$AH$1266,Sheet1!N$1+(Sheet1!$A$1-1)*10,FALSE)&gt;999,-1,0)))))))</f>
        <v>867</v>
      </c>
    </row>
    <row r="930" spans="1:30" ht="25.5" customHeight="1" x14ac:dyDescent="0.25">
      <c r="A930" s="304"/>
      <c r="B930" s="346"/>
      <c r="C930" s="304"/>
      <c r="D930" s="304"/>
      <c r="E930" s="305" t="e">
        <v>#N/A</v>
      </c>
      <c r="F930" s="346"/>
      <c r="G930" s="352"/>
      <c r="H930" s="348"/>
      <c r="I930" s="119">
        <v>24542</v>
      </c>
      <c r="J930" s="124">
        <v>2.9</v>
      </c>
      <c r="K930" s="121" t="s">
        <v>4405</v>
      </c>
      <c r="L930" s="122">
        <v>590</v>
      </c>
      <c r="M930" s="123">
        <v>140</v>
      </c>
      <c r="N930" s="118" t="s">
        <v>112</v>
      </c>
      <c r="O930" s="71" t="s">
        <v>4405</v>
      </c>
      <c r="P930" s="71" t="s">
        <v>4405</v>
      </c>
      <c r="Q930" s="71" t="s">
        <v>4405</v>
      </c>
      <c r="R930" s="73" t="s">
        <v>4405</v>
      </c>
      <c r="S930" s="357" t="e">
        <v>#N/A</v>
      </c>
      <c r="T930" s="357" t="str">
        <f>IF(ISNA(VLOOKUP(A930,Sheet1!B$3:C$1266,2,FALSE)=TRUE),"ND",VLOOKUP(A930,Sheet1!B$3:C$1266,2,FALSE))</f>
        <v>ND</v>
      </c>
      <c r="U930" s="385" t="str">
        <f>IF(ISNA(VLOOKUP($A930,Sheet1!$B$3:$AH$1266,Sheet1!E$1+(Sheet1!$A$1-1)*10,FALSE))=TRUE,"---",IF(VLOOKUP($A930,Sheet1!$B$3:$AH$1266,Sheet1!E$1+(Sheet1!$A$1-1)*10,FALSE)="---","---", (ROUND(VLOOKUP($A930,Sheet1!$B$3:$AH$1266,Sheet1!E$1+(Sheet1!$A$1-1)*10,FALSE),IF(VLOOKUP($A930,Sheet1!$B$3:$AH$1266,Sheet1!E$1+(Sheet1!$A$1-1)*10,FALSE)&gt;99999,-3,IF(VLOOKUP($A930,Sheet1!$B$3:$AH$1266,Sheet1!E$1+(Sheet1!$A$1-1)*10,FALSE)&gt;9999,-2,IF(VLOOKUP($A930,Sheet1!$B$3:$AH$1266,Sheet1!E$1+(Sheet1!$A$1-1)*10,FALSE)&gt;999,-1,0)))))))</f>
        <v>---</v>
      </c>
      <c r="V930" s="385" t="str">
        <f>IF(ISNA(VLOOKUP($A930,Sheet1!$B$3:$AH$1266,Sheet1!F$1+(Sheet1!$A$1-1)*10,FALSE))=TRUE,"---",IF(VLOOKUP($A930,Sheet1!$B$3:$AH$1266,Sheet1!F$1+(Sheet1!$A$1-1)*10,FALSE)="---","---", (ROUND(VLOOKUP($A930,Sheet1!$B$3:$AH$1266,Sheet1!F$1+(Sheet1!$A$1-1)*10,FALSE),IF(VLOOKUP($A930,Sheet1!$B$3:$AH$1266,Sheet1!F$1+(Sheet1!$A$1-1)*10,FALSE)&gt;99999,-3,IF(VLOOKUP($A930,Sheet1!$B$3:$AH$1266,Sheet1!F$1+(Sheet1!$A$1-1)*10,FALSE)&gt;9999,-2,IF(VLOOKUP($A930,Sheet1!$B$3:$AH$1266,Sheet1!F$1+(Sheet1!$A$1-1)*10,FALSE)&gt;999,-1,0)))))))</f>
        <v>---</v>
      </c>
      <c r="W930" s="385" t="str">
        <f>IF(ISNA(VLOOKUP($A930,Sheet1!$B$3:$AH$1266,Sheet1!G$1+(Sheet1!$A$1-1)*10,FALSE))=TRUE,"---",IF(VLOOKUP($A930,Sheet1!$B$3:$AH$1266,Sheet1!G$1+(Sheet1!$A$1-1)*10,FALSE)="---","---", (ROUND(VLOOKUP($A930,Sheet1!$B$3:$AH$1266,Sheet1!G$1+(Sheet1!$A$1-1)*10,FALSE),IF(VLOOKUP($A930,Sheet1!$B$3:$AH$1266,Sheet1!G$1+(Sheet1!$A$1-1)*10,FALSE)&gt;99999,-3,IF(VLOOKUP($A930,Sheet1!$B$3:$AH$1266,Sheet1!G$1+(Sheet1!$A$1-1)*10,FALSE)&gt;9999,-2,IF(VLOOKUP($A930,Sheet1!$B$3:$AH$1266,Sheet1!G$1+(Sheet1!$A$1-1)*10,FALSE)&gt;999,-1,0)))))))</f>
        <v>---</v>
      </c>
      <c r="X930" s="385" t="str">
        <f>IF(ISNA(VLOOKUP($A930,Sheet1!$B$3:$AH$1266,Sheet1!H$1+(Sheet1!$A$1-1)*10,FALSE))=TRUE,"---",IF(VLOOKUP($A930,Sheet1!$B$3:$AH$1266,Sheet1!H$1+(Sheet1!$A$1-1)*10,FALSE)="---","---", (ROUND(VLOOKUP($A930,Sheet1!$B$3:$AH$1266,Sheet1!H$1+(Sheet1!$A$1-1)*10,FALSE),IF(VLOOKUP($A930,Sheet1!$B$3:$AH$1266,Sheet1!H$1+(Sheet1!$A$1-1)*10,FALSE)&gt;99999,-3,IF(VLOOKUP($A930,Sheet1!$B$3:$AH$1266,Sheet1!H$1+(Sheet1!$A$1-1)*10,FALSE)&gt;9999,-2,IF(VLOOKUP($A930,Sheet1!$B$3:$AH$1266,Sheet1!H$1+(Sheet1!$A$1-1)*10,FALSE)&gt;999,-1,0)))))))</f>
        <v>---</v>
      </c>
      <c r="Y930" s="385" t="str">
        <f>IF(ISNA(VLOOKUP($A930,Sheet1!$B$3:$AH$1266,Sheet1!I$1+(Sheet1!$A$1-1)*10,FALSE))=TRUE,"---",IF(VLOOKUP($A930,Sheet1!$B$3:$AH$1266,Sheet1!I$1+(Sheet1!$A$1-1)*10,FALSE)="---","---", (ROUND(VLOOKUP($A930,Sheet1!$B$3:$AH$1266,Sheet1!I$1+(Sheet1!$A$1-1)*10,FALSE),IF(VLOOKUP($A930,Sheet1!$B$3:$AH$1266,Sheet1!I$1+(Sheet1!$A$1-1)*10,FALSE)&gt;99999,-3,IF(VLOOKUP($A930,Sheet1!$B$3:$AH$1266,Sheet1!I$1+(Sheet1!$A$1-1)*10,FALSE)&gt;9999,-2,IF(VLOOKUP($A930,Sheet1!$B$3:$AH$1266,Sheet1!I$1+(Sheet1!$A$1-1)*10,FALSE)&gt;999,-1,0)))))))</f>
        <v>---</v>
      </c>
      <c r="Z930" s="385" t="str">
        <f>IF(ISNA(VLOOKUP($A930,Sheet1!$B$3:$AH$1266,Sheet1!J$1+(Sheet1!$A$1-1)*10,FALSE))=TRUE,"---",IF(VLOOKUP($A930,Sheet1!$B$3:$AH$1266,Sheet1!J$1+(Sheet1!$A$1-1)*10,FALSE)="---","---", (ROUND(VLOOKUP($A930,Sheet1!$B$3:$AH$1266,Sheet1!J$1+(Sheet1!$A$1-1)*10,FALSE),IF(VLOOKUP($A930,Sheet1!$B$3:$AH$1266,Sheet1!J$1+(Sheet1!$A$1-1)*10,FALSE)&gt;99999,-3,IF(VLOOKUP($A930,Sheet1!$B$3:$AH$1266,Sheet1!J$1+(Sheet1!$A$1-1)*10,FALSE)&gt;9999,-2,IF(VLOOKUP($A930,Sheet1!$B$3:$AH$1266,Sheet1!J$1+(Sheet1!$A$1-1)*10,FALSE)&gt;999,-1,0)))))))</f>
        <v>---</v>
      </c>
      <c r="AA930" s="385" t="str">
        <f>IF(ISNA(VLOOKUP($A930,Sheet1!$B$3:$AH$1266,Sheet1!K$1+(Sheet1!$A$1-1)*10,FALSE))=TRUE,"---",IF(VLOOKUP($A930,Sheet1!$B$3:$AH$1266,Sheet1!K$1+(Sheet1!$A$1-1)*10,FALSE)="---","---", (ROUND(VLOOKUP($A930,Sheet1!$B$3:$AH$1266,Sheet1!K$1+(Sheet1!$A$1-1)*10,FALSE),IF(VLOOKUP($A930,Sheet1!$B$3:$AH$1266,Sheet1!K$1+(Sheet1!$A$1-1)*10,FALSE)&gt;99999,-3,IF(VLOOKUP($A930,Sheet1!$B$3:$AH$1266,Sheet1!K$1+(Sheet1!$A$1-1)*10,FALSE)&gt;9999,-2,IF(VLOOKUP($A930,Sheet1!$B$3:$AH$1266,Sheet1!K$1+(Sheet1!$A$1-1)*10,FALSE)&gt;999,-1,0)))))))</f>
        <v>---</v>
      </c>
      <c r="AB930" s="385" t="str">
        <f>IF(ISNA(VLOOKUP($A930,Sheet1!$B$3:$AH$1266,Sheet1!L$1+(Sheet1!$A$1-1)*10,FALSE))=TRUE,"---",IF(VLOOKUP($A930,Sheet1!$B$3:$AH$1266,Sheet1!L$1+(Sheet1!$A$1-1)*10,FALSE)="---","---", (ROUND(VLOOKUP($A930,Sheet1!$B$3:$AH$1266,Sheet1!L$1+(Sheet1!$A$1-1)*10,FALSE),IF(VLOOKUP($A930,Sheet1!$B$3:$AH$1266,Sheet1!L$1+(Sheet1!$A$1-1)*10,FALSE)&gt;99999,-3,IF(VLOOKUP($A930,Sheet1!$B$3:$AH$1266,Sheet1!L$1+(Sheet1!$A$1-1)*10,FALSE)&gt;9999,-2,IF(VLOOKUP($A930,Sheet1!$B$3:$AH$1266,Sheet1!L$1+(Sheet1!$A$1-1)*10,FALSE)&gt;999,-1,0)))))))</f>
        <v>---</v>
      </c>
      <c r="AC930" s="385" t="str">
        <f>IF(ISNA(VLOOKUP($A930,Sheet1!$B$3:$AH$1266,Sheet1!M$1+(Sheet1!$A$1-1)*10,FALSE))=TRUE,"---",IF(VLOOKUP($A930,Sheet1!$B$3:$AH$1266,Sheet1!M$1+(Sheet1!$A$1-1)*10,FALSE)="---","---", (ROUND(VLOOKUP($A930,Sheet1!$B$3:$AH$1266,Sheet1!M$1+(Sheet1!$A$1-1)*10,FALSE),IF(VLOOKUP($A930,Sheet1!$B$3:$AH$1266,Sheet1!M$1+(Sheet1!$A$1-1)*10,FALSE)&gt;99999,-3,IF(VLOOKUP($A930,Sheet1!$B$3:$AH$1266,Sheet1!M$1+(Sheet1!$A$1-1)*10,FALSE)&gt;9999,-2,IF(VLOOKUP($A930,Sheet1!$B$3:$AH$1266,Sheet1!M$1+(Sheet1!$A$1-1)*10,FALSE)&gt;999,-1,0)))))))</f>
        <v>---</v>
      </c>
      <c r="AD930" s="385" t="str">
        <f>IF(ISNA(VLOOKUP($A930,Sheet1!$B$3:$AH$1266,Sheet1!N$1+(Sheet1!$A$1-1)*10,FALSE))=TRUE,"---",IF(VLOOKUP($A930,Sheet1!$B$3:$AH$1266,Sheet1!N$1+(Sheet1!$A$1-1)*10,FALSE)="---","---", (ROUND(VLOOKUP($A930,Sheet1!$B$3:$AH$1266,Sheet1!N$1+(Sheet1!$A$1-1)*10,FALSE),IF(VLOOKUP($A930,Sheet1!$B$3:$AH$1266,Sheet1!N$1+(Sheet1!$A$1-1)*10,FALSE)&gt;99999,-3,IF(VLOOKUP($A930,Sheet1!$B$3:$AH$1266,Sheet1!N$1+(Sheet1!$A$1-1)*10,FALSE)&gt;9999,-2,IF(VLOOKUP($A930,Sheet1!$B$3:$AH$1266,Sheet1!N$1+(Sheet1!$A$1-1)*10,FALSE)&gt;999,-1,0)))))))</f>
        <v>---</v>
      </c>
    </row>
    <row r="931" spans="1:30" ht="25.5" customHeight="1" x14ac:dyDescent="0.25">
      <c r="A931" s="125" t="s">
        <v>1411</v>
      </c>
      <c r="B931" s="138" t="s">
        <v>1412</v>
      </c>
      <c r="C931" s="125">
        <v>422300</v>
      </c>
      <c r="D931" s="125">
        <v>745558</v>
      </c>
      <c r="E931" s="70" t="s">
        <v>3040</v>
      </c>
      <c r="F931" s="139" t="s">
        <v>4405</v>
      </c>
      <c r="G931" s="127" t="s">
        <v>160</v>
      </c>
      <c r="H931" s="128">
        <v>0.52</v>
      </c>
      <c r="I931" s="112">
        <v>12973</v>
      </c>
      <c r="J931" s="140" t="s">
        <v>4405</v>
      </c>
      <c r="K931" s="127" t="s">
        <v>17</v>
      </c>
      <c r="L931" s="115">
        <v>170</v>
      </c>
      <c r="M931" s="116">
        <v>327</v>
      </c>
      <c r="N931" s="127" t="s">
        <v>321</v>
      </c>
      <c r="O931" s="68" t="s">
        <v>4405</v>
      </c>
      <c r="P931" s="68" t="s">
        <v>4405</v>
      </c>
      <c r="Q931" s="68" t="s">
        <v>4405</v>
      </c>
      <c r="R931" s="74" t="s">
        <v>4405</v>
      </c>
      <c r="S931" s="64" t="s">
        <v>4366</v>
      </c>
      <c r="T931" s="64" t="str">
        <f>IF(ISNA(VLOOKUP(A931,Sheet1!B$3:C$1266,2,FALSE)=TRUE),"NC",VLOOKUP(A931,Sheet1!B$3:C$1266,2,FALSE))</f>
        <v>NC</v>
      </c>
      <c r="U931" s="65" t="str">
        <f>IF(ISNA(VLOOKUP($A931,Sheet1!$B$3:$AH$1266,Sheet1!E$1+(Sheet1!$A$1-1)*10,FALSE))=TRUE,"---",IF(VLOOKUP($A931,Sheet1!$B$3:$AH$1266,Sheet1!E$1+(Sheet1!$A$1-1)*10,FALSE)="---","---", (ROUND(VLOOKUP($A931,Sheet1!$B$3:$AH$1266,Sheet1!E$1+(Sheet1!$A$1-1)*10,FALSE),IF(VLOOKUP($A931,Sheet1!$B$3:$AH$1266,Sheet1!E$1+(Sheet1!$A$1-1)*10,FALSE)&gt;99999,-3,IF(VLOOKUP($A931,Sheet1!$B$3:$AH$1266,Sheet1!E$1+(Sheet1!$A$1-1)*10,FALSE)&gt;9999,-2,IF(VLOOKUP($A931,Sheet1!$B$3:$AH$1266,Sheet1!E$1+(Sheet1!$A$1-1)*10,FALSE)&gt;999,-1,0)))))))</f>
        <v>---</v>
      </c>
      <c r="V931" s="65" t="str">
        <f>IF(ISNA(VLOOKUP($A931,Sheet1!$B$3:$AH$1266,Sheet1!F$1+(Sheet1!$A$1-1)*10,FALSE))=TRUE,"---",IF(VLOOKUP($A931,Sheet1!$B$3:$AH$1266,Sheet1!F$1+(Sheet1!$A$1-1)*10,FALSE)="---","---", (ROUND(VLOOKUP($A931,Sheet1!$B$3:$AH$1266,Sheet1!F$1+(Sheet1!$A$1-1)*10,FALSE),IF(VLOOKUP($A931,Sheet1!$B$3:$AH$1266,Sheet1!F$1+(Sheet1!$A$1-1)*10,FALSE)&gt;99999,-3,IF(VLOOKUP($A931,Sheet1!$B$3:$AH$1266,Sheet1!F$1+(Sheet1!$A$1-1)*10,FALSE)&gt;9999,-2,IF(VLOOKUP($A931,Sheet1!$B$3:$AH$1266,Sheet1!F$1+(Sheet1!$A$1-1)*10,FALSE)&gt;999,-1,0)))))))</f>
        <v>---</v>
      </c>
      <c r="W931" s="65" t="str">
        <f>IF(ISNA(VLOOKUP($A931,Sheet1!$B$3:$AH$1266,Sheet1!G$1+(Sheet1!$A$1-1)*10,FALSE))=TRUE,"---",IF(VLOOKUP($A931,Sheet1!$B$3:$AH$1266,Sheet1!G$1+(Sheet1!$A$1-1)*10,FALSE)="---","---", (ROUND(VLOOKUP($A931,Sheet1!$B$3:$AH$1266,Sheet1!G$1+(Sheet1!$A$1-1)*10,FALSE),IF(VLOOKUP($A931,Sheet1!$B$3:$AH$1266,Sheet1!G$1+(Sheet1!$A$1-1)*10,FALSE)&gt;99999,-3,IF(VLOOKUP($A931,Sheet1!$B$3:$AH$1266,Sheet1!G$1+(Sheet1!$A$1-1)*10,FALSE)&gt;9999,-2,IF(VLOOKUP($A931,Sheet1!$B$3:$AH$1266,Sheet1!G$1+(Sheet1!$A$1-1)*10,FALSE)&gt;999,-1,0)))))))</f>
        <v>---</v>
      </c>
      <c r="X931" s="65" t="str">
        <f>IF(ISNA(VLOOKUP($A931,Sheet1!$B$3:$AH$1266,Sheet1!H$1+(Sheet1!$A$1-1)*10,FALSE))=TRUE,"---",IF(VLOOKUP($A931,Sheet1!$B$3:$AH$1266,Sheet1!H$1+(Sheet1!$A$1-1)*10,FALSE)="---","---", (ROUND(VLOOKUP($A931,Sheet1!$B$3:$AH$1266,Sheet1!H$1+(Sheet1!$A$1-1)*10,FALSE),IF(VLOOKUP($A931,Sheet1!$B$3:$AH$1266,Sheet1!H$1+(Sheet1!$A$1-1)*10,FALSE)&gt;99999,-3,IF(VLOOKUP($A931,Sheet1!$B$3:$AH$1266,Sheet1!H$1+(Sheet1!$A$1-1)*10,FALSE)&gt;9999,-2,IF(VLOOKUP($A931,Sheet1!$B$3:$AH$1266,Sheet1!H$1+(Sheet1!$A$1-1)*10,FALSE)&gt;999,-1,0)))))))</f>
        <v>---</v>
      </c>
      <c r="Y931" s="65" t="str">
        <f>IF(ISNA(VLOOKUP($A931,Sheet1!$B$3:$AH$1266,Sheet1!I$1+(Sheet1!$A$1-1)*10,FALSE))=TRUE,"---",IF(VLOOKUP($A931,Sheet1!$B$3:$AH$1266,Sheet1!I$1+(Sheet1!$A$1-1)*10,FALSE)="---","---", (ROUND(VLOOKUP($A931,Sheet1!$B$3:$AH$1266,Sheet1!I$1+(Sheet1!$A$1-1)*10,FALSE),IF(VLOOKUP($A931,Sheet1!$B$3:$AH$1266,Sheet1!I$1+(Sheet1!$A$1-1)*10,FALSE)&gt;99999,-3,IF(VLOOKUP($A931,Sheet1!$B$3:$AH$1266,Sheet1!I$1+(Sheet1!$A$1-1)*10,FALSE)&gt;9999,-2,IF(VLOOKUP($A931,Sheet1!$B$3:$AH$1266,Sheet1!I$1+(Sheet1!$A$1-1)*10,FALSE)&gt;999,-1,0)))))))</f>
        <v>---</v>
      </c>
      <c r="Z931" s="65" t="str">
        <f>IF(ISNA(VLOOKUP($A931,Sheet1!$B$3:$AH$1266,Sheet1!J$1+(Sheet1!$A$1-1)*10,FALSE))=TRUE,"---",IF(VLOOKUP($A931,Sheet1!$B$3:$AH$1266,Sheet1!J$1+(Sheet1!$A$1-1)*10,FALSE)="---","---", (ROUND(VLOOKUP($A931,Sheet1!$B$3:$AH$1266,Sheet1!J$1+(Sheet1!$A$1-1)*10,FALSE),IF(VLOOKUP($A931,Sheet1!$B$3:$AH$1266,Sheet1!J$1+(Sheet1!$A$1-1)*10,FALSE)&gt;99999,-3,IF(VLOOKUP($A931,Sheet1!$B$3:$AH$1266,Sheet1!J$1+(Sheet1!$A$1-1)*10,FALSE)&gt;9999,-2,IF(VLOOKUP($A931,Sheet1!$B$3:$AH$1266,Sheet1!J$1+(Sheet1!$A$1-1)*10,FALSE)&gt;999,-1,0)))))))</f>
        <v>---</v>
      </c>
      <c r="AA931" s="65" t="str">
        <f>IF(ISNA(VLOOKUP($A931,Sheet1!$B$3:$AH$1266,Sheet1!K$1+(Sheet1!$A$1-1)*10,FALSE))=TRUE,"---",IF(VLOOKUP($A931,Sheet1!$B$3:$AH$1266,Sheet1!K$1+(Sheet1!$A$1-1)*10,FALSE)="---","---", (ROUND(VLOOKUP($A931,Sheet1!$B$3:$AH$1266,Sheet1!K$1+(Sheet1!$A$1-1)*10,FALSE),IF(VLOOKUP($A931,Sheet1!$B$3:$AH$1266,Sheet1!K$1+(Sheet1!$A$1-1)*10,FALSE)&gt;99999,-3,IF(VLOOKUP($A931,Sheet1!$B$3:$AH$1266,Sheet1!K$1+(Sheet1!$A$1-1)*10,FALSE)&gt;9999,-2,IF(VLOOKUP($A931,Sheet1!$B$3:$AH$1266,Sheet1!K$1+(Sheet1!$A$1-1)*10,FALSE)&gt;999,-1,0)))))))</f>
        <v>---</v>
      </c>
      <c r="AB931" s="65" t="str">
        <f>IF(ISNA(VLOOKUP($A931,Sheet1!$B$3:$AH$1266,Sheet1!L$1+(Sheet1!$A$1-1)*10,FALSE))=TRUE,"---",IF(VLOOKUP($A931,Sheet1!$B$3:$AH$1266,Sheet1!L$1+(Sheet1!$A$1-1)*10,FALSE)="---","---", (ROUND(VLOOKUP($A931,Sheet1!$B$3:$AH$1266,Sheet1!L$1+(Sheet1!$A$1-1)*10,FALSE),IF(VLOOKUP($A931,Sheet1!$B$3:$AH$1266,Sheet1!L$1+(Sheet1!$A$1-1)*10,FALSE)&gt;99999,-3,IF(VLOOKUP($A931,Sheet1!$B$3:$AH$1266,Sheet1!L$1+(Sheet1!$A$1-1)*10,FALSE)&gt;9999,-2,IF(VLOOKUP($A931,Sheet1!$B$3:$AH$1266,Sheet1!L$1+(Sheet1!$A$1-1)*10,FALSE)&gt;999,-1,0)))))))</f>
        <v>---</v>
      </c>
      <c r="AC931" s="65" t="str">
        <f>IF(ISNA(VLOOKUP($A931,Sheet1!$B$3:$AH$1266,Sheet1!M$1+(Sheet1!$A$1-1)*10,FALSE))=TRUE,"---",IF(VLOOKUP($A931,Sheet1!$B$3:$AH$1266,Sheet1!M$1+(Sheet1!$A$1-1)*10,FALSE)="---","---", (ROUND(VLOOKUP($A931,Sheet1!$B$3:$AH$1266,Sheet1!M$1+(Sheet1!$A$1-1)*10,FALSE),IF(VLOOKUP($A931,Sheet1!$B$3:$AH$1266,Sheet1!M$1+(Sheet1!$A$1-1)*10,FALSE)&gt;99999,-3,IF(VLOOKUP($A931,Sheet1!$B$3:$AH$1266,Sheet1!M$1+(Sheet1!$A$1-1)*10,FALSE)&gt;9999,-2,IF(VLOOKUP($A931,Sheet1!$B$3:$AH$1266,Sheet1!M$1+(Sheet1!$A$1-1)*10,FALSE)&gt;999,-1,0)))))))</f>
        <v>---</v>
      </c>
      <c r="AD931" s="65" t="str">
        <f>IF(ISNA(VLOOKUP($A931,Sheet1!$B$3:$AH$1266,Sheet1!N$1+(Sheet1!$A$1-1)*10,FALSE))=TRUE,"---",IF(VLOOKUP($A931,Sheet1!$B$3:$AH$1266,Sheet1!N$1+(Sheet1!$A$1-1)*10,FALSE)="---","---", (ROUND(VLOOKUP($A931,Sheet1!$B$3:$AH$1266,Sheet1!N$1+(Sheet1!$A$1-1)*10,FALSE),IF(VLOOKUP($A931,Sheet1!$B$3:$AH$1266,Sheet1!N$1+(Sheet1!$A$1-1)*10,FALSE)&gt;99999,-3,IF(VLOOKUP($A931,Sheet1!$B$3:$AH$1266,Sheet1!N$1+(Sheet1!$A$1-1)*10,FALSE)&gt;9999,-2,IF(VLOOKUP($A931,Sheet1!$B$3:$AH$1266,Sheet1!N$1+(Sheet1!$A$1-1)*10,FALSE)&gt;999,-1,0)))))))</f>
        <v>---</v>
      </c>
    </row>
    <row r="932" spans="1:30" ht="25.5" customHeight="1" x14ac:dyDescent="0.25">
      <c r="A932" s="133" t="s">
        <v>1413</v>
      </c>
      <c r="B932" s="134" t="s">
        <v>1414</v>
      </c>
      <c r="C932" s="133">
        <v>422141</v>
      </c>
      <c r="D932" s="133">
        <v>745638</v>
      </c>
      <c r="E932" s="67" t="s">
        <v>3040</v>
      </c>
      <c r="F932" s="135" t="s">
        <v>4405</v>
      </c>
      <c r="G932" s="118" t="s">
        <v>160</v>
      </c>
      <c r="H932" s="136">
        <v>0.44</v>
      </c>
      <c r="I932" s="119">
        <v>12973</v>
      </c>
      <c r="J932" s="137" t="s">
        <v>4405</v>
      </c>
      <c r="K932" s="118" t="s">
        <v>17</v>
      </c>
      <c r="L932" s="122">
        <v>156</v>
      </c>
      <c r="M932" s="123">
        <v>355</v>
      </c>
      <c r="N932" s="118" t="s">
        <v>321</v>
      </c>
      <c r="O932" s="71" t="s">
        <v>4405</v>
      </c>
      <c r="P932" s="71" t="s">
        <v>4405</v>
      </c>
      <c r="Q932" s="71" t="s">
        <v>4405</v>
      </c>
      <c r="R932" s="73" t="s">
        <v>4405</v>
      </c>
      <c r="S932" s="63" t="s">
        <v>4366</v>
      </c>
      <c r="T932" s="63" t="str">
        <f>IF(ISNA(VLOOKUP(A932,Sheet1!B$3:C$1266,2,FALSE)=TRUE),"NC",VLOOKUP(A932,Sheet1!B$3:C$1266,2,FALSE))</f>
        <v>NC</v>
      </c>
      <c r="U932" s="66" t="str">
        <f>IF(ISNA(VLOOKUP($A932,Sheet1!$B$3:$AH$1266,Sheet1!E$1+(Sheet1!$A$1-1)*10,FALSE))=TRUE,"---",IF(VLOOKUP($A932,Sheet1!$B$3:$AH$1266,Sheet1!E$1+(Sheet1!$A$1-1)*10,FALSE)="---","---", (ROUND(VLOOKUP($A932,Sheet1!$B$3:$AH$1266,Sheet1!E$1+(Sheet1!$A$1-1)*10,FALSE),IF(VLOOKUP($A932,Sheet1!$B$3:$AH$1266,Sheet1!E$1+(Sheet1!$A$1-1)*10,FALSE)&gt;99999,-3,IF(VLOOKUP($A932,Sheet1!$B$3:$AH$1266,Sheet1!E$1+(Sheet1!$A$1-1)*10,FALSE)&gt;9999,-2,IF(VLOOKUP($A932,Sheet1!$B$3:$AH$1266,Sheet1!E$1+(Sheet1!$A$1-1)*10,FALSE)&gt;999,-1,0)))))))</f>
        <v>---</v>
      </c>
      <c r="V932" s="66" t="str">
        <f>IF(ISNA(VLOOKUP($A932,Sheet1!$B$3:$AH$1266,Sheet1!F$1+(Sheet1!$A$1-1)*10,FALSE))=TRUE,"---",IF(VLOOKUP($A932,Sheet1!$B$3:$AH$1266,Sheet1!F$1+(Sheet1!$A$1-1)*10,FALSE)="---","---", (ROUND(VLOOKUP($A932,Sheet1!$B$3:$AH$1266,Sheet1!F$1+(Sheet1!$A$1-1)*10,FALSE),IF(VLOOKUP($A932,Sheet1!$B$3:$AH$1266,Sheet1!F$1+(Sheet1!$A$1-1)*10,FALSE)&gt;99999,-3,IF(VLOOKUP($A932,Sheet1!$B$3:$AH$1266,Sheet1!F$1+(Sheet1!$A$1-1)*10,FALSE)&gt;9999,-2,IF(VLOOKUP($A932,Sheet1!$B$3:$AH$1266,Sheet1!F$1+(Sheet1!$A$1-1)*10,FALSE)&gt;999,-1,0)))))))</f>
        <v>---</v>
      </c>
      <c r="W932" s="66" t="str">
        <f>IF(ISNA(VLOOKUP($A932,Sheet1!$B$3:$AH$1266,Sheet1!G$1+(Sheet1!$A$1-1)*10,FALSE))=TRUE,"---",IF(VLOOKUP($A932,Sheet1!$B$3:$AH$1266,Sheet1!G$1+(Sheet1!$A$1-1)*10,FALSE)="---","---", (ROUND(VLOOKUP($A932,Sheet1!$B$3:$AH$1266,Sheet1!G$1+(Sheet1!$A$1-1)*10,FALSE),IF(VLOOKUP($A932,Sheet1!$B$3:$AH$1266,Sheet1!G$1+(Sheet1!$A$1-1)*10,FALSE)&gt;99999,-3,IF(VLOOKUP($A932,Sheet1!$B$3:$AH$1266,Sheet1!G$1+(Sheet1!$A$1-1)*10,FALSE)&gt;9999,-2,IF(VLOOKUP($A932,Sheet1!$B$3:$AH$1266,Sheet1!G$1+(Sheet1!$A$1-1)*10,FALSE)&gt;999,-1,0)))))))</f>
        <v>---</v>
      </c>
      <c r="X932" s="66" t="str">
        <f>IF(ISNA(VLOOKUP($A932,Sheet1!$B$3:$AH$1266,Sheet1!H$1+(Sheet1!$A$1-1)*10,FALSE))=TRUE,"---",IF(VLOOKUP($A932,Sheet1!$B$3:$AH$1266,Sheet1!H$1+(Sheet1!$A$1-1)*10,FALSE)="---","---", (ROUND(VLOOKUP($A932,Sheet1!$B$3:$AH$1266,Sheet1!H$1+(Sheet1!$A$1-1)*10,FALSE),IF(VLOOKUP($A932,Sheet1!$B$3:$AH$1266,Sheet1!H$1+(Sheet1!$A$1-1)*10,FALSE)&gt;99999,-3,IF(VLOOKUP($A932,Sheet1!$B$3:$AH$1266,Sheet1!H$1+(Sheet1!$A$1-1)*10,FALSE)&gt;9999,-2,IF(VLOOKUP($A932,Sheet1!$B$3:$AH$1266,Sheet1!H$1+(Sheet1!$A$1-1)*10,FALSE)&gt;999,-1,0)))))))</f>
        <v>---</v>
      </c>
      <c r="Y932" s="66" t="str">
        <f>IF(ISNA(VLOOKUP($A932,Sheet1!$B$3:$AH$1266,Sheet1!I$1+(Sheet1!$A$1-1)*10,FALSE))=TRUE,"---",IF(VLOOKUP($A932,Sheet1!$B$3:$AH$1266,Sheet1!I$1+(Sheet1!$A$1-1)*10,FALSE)="---","---", (ROUND(VLOOKUP($A932,Sheet1!$B$3:$AH$1266,Sheet1!I$1+(Sheet1!$A$1-1)*10,FALSE),IF(VLOOKUP($A932,Sheet1!$B$3:$AH$1266,Sheet1!I$1+(Sheet1!$A$1-1)*10,FALSE)&gt;99999,-3,IF(VLOOKUP($A932,Sheet1!$B$3:$AH$1266,Sheet1!I$1+(Sheet1!$A$1-1)*10,FALSE)&gt;9999,-2,IF(VLOOKUP($A932,Sheet1!$B$3:$AH$1266,Sheet1!I$1+(Sheet1!$A$1-1)*10,FALSE)&gt;999,-1,0)))))))</f>
        <v>---</v>
      </c>
      <c r="Z932" s="66" t="str">
        <f>IF(ISNA(VLOOKUP($A932,Sheet1!$B$3:$AH$1266,Sheet1!J$1+(Sheet1!$A$1-1)*10,FALSE))=TRUE,"---",IF(VLOOKUP($A932,Sheet1!$B$3:$AH$1266,Sheet1!J$1+(Sheet1!$A$1-1)*10,FALSE)="---","---", (ROUND(VLOOKUP($A932,Sheet1!$B$3:$AH$1266,Sheet1!J$1+(Sheet1!$A$1-1)*10,FALSE),IF(VLOOKUP($A932,Sheet1!$B$3:$AH$1266,Sheet1!J$1+(Sheet1!$A$1-1)*10,FALSE)&gt;99999,-3,IF(VLOOKUP($A932,Sheet1!$B$3:$AH$1266,Sheet1!J$1+(Sheet1!$A$1-1)*10,FALSE)&gt;9999,-2,IF(VLOOKUP($A932,Sheet1!$B$3:$AH$1266,Sheet1!J$1+(Sheet1!$A$1-1)*10,FALSE)&gt;999,-1,0)))))))</f>
        <v>---</v>
      </c>
      <c r="AA932" s="66" t="str">
        <f>IF(ISNA(VLOOKUP($A932,Sheet1!$B$3:$AH$1266,Sheet1!K$1+(Sheet1!$A$1-1)*10,FALSE))=TRUE,"---",IF(VLOOKUP($A932,Sheet1!$B$3:$AH$1266,Sheet1!K$1+(Sheet1!$A$1-1)*10,FALSE)="---","---", (ROUND(VLOOKUP($A932,Sheet1!$B$3:$AH$1266,Sheet1!K$1+(Sheet1!$A$1-1)*10,FALSE),IF(VLOOKUP($A932,Sheet1!$B$3:$AH$1266,Sheet1!K$1+(Sheet1!$A$1-1)*10,FALSE)&gt;99999,-3,IF(VLOOKUP($A932,Sheet1!$B$3:$AH$1266,Sheet1!K$1+(Sheet1!$A$1-1)*10,FALSE)&gt;9999,-2,IF(VLOOKUP($A932,Sheet1!$B$3:$AH$1266,Sheet1!K$1+(Sheet1!$A$1-1)*10,FALSE)&gt;999,-1,0)))))))</f>
        <v>---</v>
      </c>
      <c r="AB932" s="66" t="str">
        <f>IF(ISNA(VLOOKUP($A932,Sheet1!$B$3:$AH$1266,Sheet1!L$1+(Sheet1!$A$1-1)*10,FALSE))=TRUE,"---",IF(VLOOKUP($A932,Sheet1!$B$3:$AH$1266,Sheet1!L$1+(Sheet1!$A$1-1)*10,FALSE)="---","---", (ROUND(VLOOKUP($A932,Sheet1!$B$3:$AH$1266,Sheet1!L$1+(Sheet1!$A$1-1)*10,FALSE),IF(VLOOKUP($A932,Sheet1!$B$3:$AH$1266,Sheet1!L$1+(Sheet1!$A$1-1)*10,FALSE)&gt;99999,-3,IF(VLOOKUP($A932,Sheet1!$B$3:$AH$1266,Sheet1!L$1+(Sheet1!$A$1-1)*10,FALSE)&gt;9999,-2,IF(VLOOKUP($A932,Sheet1!$B$3:$AH$1266,Sheet1!L$1+(Sheet1!$A$1-1)*10,FALSE)&gt;999,-1,0)))))))</f>
        <v>---</v>
      </c>
      <c r="AC932" s="66" t="str">
        <f>IF(ISNA(VLOOKUP($A932,Sheet1!$B$3:$AH$1266,Sheet1!M$1+(Sheet1!$A$1-1)*10,FALSE))=TRUE,"---",IF(VLOOKUP($A932,Sheet1!$B$3:$AH$1266,Sheet1!M$1+(Sheet1!$A$1-1)*10,FALSE)="---","---", (ROUND(VLOOKUP($A932,Sheet1!$B$3:$AH$1266,Sheet1!M$1+(Sheet1!$A$1-1)*10,FALSE),IF(VLOOKUP($A932,Sheet1!$B$3:$AH$1266,Sheet1!M$1+(Sheet1!$A$1-1)*10,FALSE)&gt;99999,-3,IF(VLOOKUP($A932,Sheet1!$B$3:$AH$1266,Sheet1!M$1+(Sheet1!$A$1-1)*10,FALSE)&gt;9999,-2,IF(VLOOKUP($A932,Sheet1!$B$3:$AH$1266,Sheet1!M$1+(Sheet1!$A$1-1)*10,FALSE)&gt;999,-1,0)))))))</f>
        <v>---</v>
      </c>
      <c r="AD932" s="66" t="str">
        <f>IF(ISNA(VLOOKUP($A932,Sheet1!$B$3:$AH$1266,Sheet1!N$1+(Sheet1!$A$1-1)*10,FALSE))=TRUE,"---",IF(VLOOKUP($A932,Sheet1!$B$3:$AH$1266,Sheet1!N$1+(Sheet1!$A$1-1)*10,FALSE)="---","---", (ROUND(VLOOKUP($A932,Sheet1!$B$3:$AH$1266,Sheet1!N$1+(Sheet1!$A$1-1)*10,FALSE),IF(VLOOKUP($A932,Sheet1!$B$3:$AH$1266,Sheet1!N$1+(Sheet1!$A$1-1)*10,FALSE)&gt;99999,-3,IF(VLOOKUP($A932,Sheet1!$B$3:$AH$1266,Sheet1!N$1+(Sheet1!$A$1-1)*10,FALSE)&gt;9999,-2,IF(VLOOKUP($A932,Sheet1!$B$3:$AH$1266,Sheet1!N$1+(Sheet1!$A$1-1)*10,FALSE)&gt;999,-1,0)))))))</f>
        <v>---</v>
      </c>
    </row>
    <row r="933" spans="1:30" ht="25.5" customHeight="1" x14ac:dyDescent="0.25">
      <c r="A933" s="125" t="s">
        <v>1415</v>
      </c>
      <c r="B933" s="126" t="s">
        <v>1416</v>
      </c>
      <c r="C933" s="125">
        <v>422027</v>
      </c>
      <c r="D933" s="125">
        <v>750908</v>
      </c>
      <c r="E933" s="70" t="s">
        <v>3040</v>
      </c>
      <c r="F933" s="52" t="s">
        <v>4514</v>
      </c>
      <c r="G933" s="127" t="s">
        <v>31</v>
      </c>
      <c r="H933" s="128">
        <v>9.1199999999999992</v>
      </c>
      <c r="I933" s="112">
        <v>24988</v>
      </c>
      <c r="J933" s="113">
        <v>3</v>
      </c>
      <c r="K933" s="114" t="s">
        <v>4405</v>
      </c>
      <c r="L933" s="115">
        <v>320</v>
      </c>
      <c r="M933" s="116">
        <v>35.1</v>
      </c>
      <c r="N933" s="114" t="s">
        <v>4405</v>
      </c>
      <c r="O933" s="68" t="str">
        <f t="shared" si="32"/>
        <v>&gt;50</v>
      </c>
      <c r="P933" s="68">
        <f>IF(O933&lt;&gt;"",VLOOKUP($A933,Sheet4!$A$2:$O$1309,14,FALSE)*100,"")</f>
        <v>7.0481579828126639</v>
      </c>
      <c r="Q933" s="68">
        <f>IF(P933&lt;&gt;"",VLOOKUP($A933,Sheet4!$A$2:$O$1309,15,FALSE)*100,"")</f>
        <v>51.125020475863735</v>
      </c>
      <c r="R933" s="74" t="str">
        <f t="shared" si="33"/>
        <v>&lt;2</v>
      </c>
      <c r="S933" s="64" t="s">
        <v>4366</v>
      </c>
      <c r="T933" s="64" t="str">
        <f>IF(ISNA(VLOOKUP(A933,Sheet1!B$3:C$1266,2,FALSE)=TRUE),"NC",VLOOKUP(A933,Sheet1!B$3:C$1266,2,FALSE))</f>
        <v>Rural</v>
      </c>
      <c r="U933" s="65">
        <f>IF(ISNA(VLOOKUP($A933,Sheet1!$B$3:$AH$1266,Sheet1!E$1+(Sheet1!$A$1-1)*10,FALSE))=TRUE,"---",IF(VLOOKUP($A933,Sheet1!$B$3:$AH$1266,Sheet1!E$1+(Sheet1!$A$1-1)*10,FALSE)="---","---", (ROUND(VLOOKUP($A933,Sheet1!$B$3:$AH$1266,Sheet1!E$1+(Sheet1!$A$1-1)*10,FALSE),IF(VLOOKUP($A933,Sheet1!$B$3:$AH$1266,Sheet1!E$1+(Sheet1!$A$1-1)*10,FALSE)&gt;99999,-3,IF(VLOOKUP($A933,Sheet1!$B$3:$AH$1266,Sheet1!E$1+(Sheet1!$A$1-1)*10,FALSE)&gt;9999,-2,IF(VLOOKUP($A933,Sheet1!$B$3:$AH$1266,Sheet1!E$1+(Sheet1!$A$1-1)*10,FALSE)&gt;999,-1,0)))))))</f>
        <v>287</v>
      </c>
      <c r="V933" s="65">
        <f>IF(ISNA(VLOOKUP($A933,Sheet1!$B$3:$AH$1266,Sheet1!F$1+(Sheet1!$A$1-1)*10,FALSE))=TRUE,"---",IF(VLOOKUP($A933,Sheet1!$B$3:$AH$1266,Sheet1!F$1+(Sheet1!$A$1-1)*10,FALSE)="---","---", (ROUND(VLOOKUP($A933,Sheet1!$B$3:$AH$1266,Sheet1!F$1+(Sheet1!$A$1-1)*10,FALSE),IF(VLOOKUP($A933,Sheet1!$B$3:$AH$1266,Sheet1!F$1+(Sheet1!$A$1-1)*10,FALSE)&gt;99999,-3,IF(VLOOKUP($A933,Sheet1!$B$3:$AH$1266,Sheet1!F$1+(Sheet1!$A$1-1)*10,FALSE)&gt;9999,-2,IF(VLOOKUP($A933,Sheet1!$B$3:$AH$1266,Sheet1!F$1+(Sheet1!$A$1-1)*10,FALSE)&gt;999,-1,0)))))))</f>
        <v>349</v>
      </c>
      <c r="W933" s="65">
        <f>IF(ISNA(VLOOKUP($A933,Sheet1!$B$3:$AH$1266,Sheet1!G$1+(Sheet1!$A$1-1)*10,FALSE))=TRUE,"---",IF(VLOOKUP($A933,Sheet1!$B$3:$AH$1266,Sheet1!G$1+(Sheet1!$A$1-1)*10,FALSE)="---","---", (ROUND(VLOOKUP($A933,Sheet1!$B$3:$AH$1266,Sheet1!G$1+(Sheet1!$A$1-1)*10,FALSE),IF(VLOOKUP($A933,Sheet1!$B$3:$AH$1266,Sheet1!G$1+(Sheet1!$A$1-1)*10,FALSE)&gt;99999,-3,IF(VLOOKUP($A933,Sheet1!$B$3:$AH$1266,Sheet1!G$1+(Sheet1!$A$1-1)*10,FALSE)&gt;9999,-2,IF(VLOOKUP($A933,Sheet1!$B$3:$AH$1266,Sheet1!G$1+(Sheet1!$A$1-1)*10,FALSE)&gt;999,-1,0)))))))</f>
        <v>429</v>
      </c>
      <c r="X933" s="65">
        <f>IF(ISNA(VLOOKUP($A933,Sheet1!$B$3:$AH$1266,Sheet1!H$1+(Sheet1!$A$1-1)*10,FALSE))=TRUE,"---",IF(VLOOKUP($A933,Sheet1!$B$3:$AH$1266,Sheet1!H$1+(Sheet1!$A$1-1)*10,FALSE)="---","---", (ROUND(VLOOKUP($A933,Sheet1!$B$3:$AH$1266,Sheet1!H$1+(Sheet1!$A$1-1)*10,FALSE),IF(VLOOKUP($A933,Sheet1!$B$3:$AH$1266,Sheet1!H$1+(Sheet1!$A$1-1)*10,FALSE)&gt;99999,-3,IF(VLOOKUP($A933,Sheet1!$B$3:$AH$1266,Sheet1!H$1+(Sheet1!$A$1-1)*10,FALSE)&gt;9999,-2,IF(VLOOKUP($A933,Sheet1!$B$3:$AH$1266,Sheet1!H$1+(Sheet1!$A$1-1)*10,FALSE)&gt;999,-1,0)))))))</f>
        <v>644</v>
      </c>
      <c r="Y933" s="65">
        <f>IF(ISNA(VLOOKUP($A933,Sheet1!$B$3:$AH$1266,Sheet1!I$1+(Sheet1!$A$1-1)*10,FALSE))=TRUE,"---",IF(VLOOKUP($A933,Sheet1!$B$3:$AH$1266,Sheet1!I$1+(Sheet1!$A$1-1)*10,FALSE)="---","---", (ROUND(VLOOKUP($A933,Sheet1!$B$3:$AH$1266,Sheet1!I$1+(Sheet1!$A$1-1)*10,FALSE),IF(VLOOKUP($A933,Sheet1!$B$3:$AH$1266,Sheet1!I$1+(Sheet1!$A$1-1)*10,FALSE)&gt;99999,-3,IF(VLOOKUP($A933,Sheet1!$B$3:$AH$1266,Sheet1!I$1+(Sheet1!$A$1-1)*10,FALSE)&gt;9999,-2,IF(VLOOKUP($A933,Sheet1!$B$3:$AH$1266,Sheet1!I$1+(Sheet1!$A$1-1)*10,FALSE)&gt;999,-1,0)))))))</f>
        <v>798</v>
      </c>
      <c r="Z933" s="65">
        <f>IF(ISNA(VLOOKUP($A933,Sheet1!$B$3:$AH$1266,Sheet1!J$1+(Sheet1!$A$1-1)*10,FALSE))=TRUE,"---",IF(VLOOKUP($A933,Sheet1!$B$3:$AH$1266,Sheet1!J$1+(Sheet1!$A$1-1)*10,FALSE)="---","---", (ROUND(VLOOKUP($A933,Sheet1!$B$3:$AH$1266,Sheet1!J$1+(Sheet1!$A$1-1)*10,FALSE),IF(VLOOKUP($A933,Sheet1!$B$3:$AH$1266,Sheet1!J$1+(Sheet1!$A$1-1)*10,FALSE)&gt;99999,-3,IF(VLOOKUP($A933,Sheet1!$B$3:$AH$1266,Sheet1!J$1+(Sheet1!$A$1-1)*10,FALSE)&gt;9999,-2,IF(VLOOKUP($A933,Sheet1!$B$3:$AH$1266,Sheet1!J$1+(Sheet1!$A$1-1)*10,FALSE)&gt;999,-1,0)))))))</f>
        <v>1000</v>
      </c>
      <c r="AA933" s="65">
        <f>IF(ISNA(VLOOKUP($A933,Sheet1!$B$3:$AH$1266,Sheet1!K$1+(Sheet1!$A$1-1)*10,FALSE))=TRUE,"---",IF(VLOOKUP($A933,Sheet1!$B$3:$AH$1266,Sheet1!K$1+(Sheet1!$A$1-1)*10,FALSE)="---","---", (ROUND(VLOOKUP($A933,Sheet1!$B$3:$AH$1266,Sheet1!K$1+(Sheet1!$A$1-1)*10,FALSE),IF(VLOOKUP($A933,Sheet1!$B$3:$AH$1266,Sheet1!K$1+(Sheet1!$A$1-1)*10,FALSE)&gt;99999,-3,IF(VLOOKUP($A933,Sheet1!$B$3:$AH$1266,Sheet1!K$1+(Sheet1!$A$1-1)*10,FALSE)&gt;9999,-2,IF(VLOOKUP($A933,Sheet1!$B$3:$AH$1266,Sheet1!K$1+(Sheet1!$A$1-1)*10,FALSE)&gt;999,-1,0)))))))</f>
        <v>1160</v>
      </c>
      <c r="AB933" s="65">
        <f>IF(ISNA(VLOOKUP($A933,Sheet1!$B$3:$AH$1266,Sheet1!L$1+(Sheet1!$A$1-1)*10,FALSE))=TRUE,"---",IF(VLOOKUP($A933,Sheet1!$B$3:$AH$1266,Sheet1!L$1+(Sheet1!$A$1-1)*10,FALSE)="---","---", (ROUND(VLOOKUP($A933,Sheet1!$B$3:$AH$1266,Sheet1!L$1+(Sheet1!$A$1-1)*10,FALSE),IF(VLOOKUP($A933,Sheet1!$B$3:$AH$1266,Sheet1!L$1+(Sheet1!$A$1-1)*10,FALSE)&gt;99999,-3,IF(VLOOKUP($A933,Sheet1!$B$3:$AH$1266,Sheet1!L$1+(Sheet1!$A$1-1)*10,FALSE)&gt;9999,-2,IF(VLOOKUP($A933,Sheet1!$B$3:$AH$1266,Sheet1!L$1+(Sheet1!$A$1-1)*10,FALSE)&gt;999,-1,0)))))))</f>
        <v>1320</v>
      </c>
      <c r="AC933" s="65">
        <f>IF(ISNA(VLOOKUP($A933,Sheet1!$B$3:$AH$1266,Sheet1!M$1+(Sheet1!$A$1-1)*10,FALSE))=TRUE,"---",IF(VLOOKUP($A933,Sheet1!$B$3:$AH$1266,Sheet1!M$1+(Sheet1!$A$1-1)*10,FALSE)="---","---", (ROUND(VLOOKUP($A933,Sheet1!$B$3:$AH$1266,Sheet1!M$1+(Sheet1!$A$1-1)*10,FALSE),IF(VLOOKUP($A933,Sheet1!$B$3:$AH$1266,Sheet1!M$1+(Sheet1!$A$1-1)*10,FALSE)&gt;99999,-3,IF(VLOOKUP($A933,Sheet1!$B$3:$AH$1266,Sheet1!M$1+(Sheet1!$A$1-1)*10,FALSE)&gt;9999,-2,IF(VLOOKUP($A933,Sheet1!$B$3:$AH$1266,Sheet1!M$1+(Sheet1!$A$1-1)*10,FALSE)&gt;999,-1,0)))))))</f>
        <v>1490</v>
      </c>
      <c r="AD933" s="65">
        <f>IF(ISNA(VLOOKUP($A933,Sheet1!$B$3:$AH$1266,Sheet1!N$1+(Sheet1!$A$1-1)*10,FALSE))=TRUE,"---",IF(VLOOKUP($A933,Sheet1!$B$3:$AH$1266,Sheet1!N$1+(Sheet1!$A$1-1)*10,FALSE)="---","---", (ROUND(VLOOKUP($A933,Sheet1!$B$3:$AH$1266,Sheet1!N$1+(Sheet1!$A$1-1)*10,FALSE),IF(VLOOKUP($A933,Sheet1!$B$3:$AH$1266,Sheet1!N$1+(Sheet1!$A$1-1)*10,FALSE)&gt;99999,-3,IF(VLOOKUP($A933,Sheet1!$B$3:$AH$1266,Sheet1!N$1+(Sheet1!$A$1-1)*10,FALSE)&gt;9999,-2,IF(VLOOKUP($A933,Sheet1!$B$3:$AH$1266,Sheet1!N$1+(Sheet1!$A$1-1)*10,FALSE)&gt;999,-1,0)))))))</f>
        <v>1710</v>
      </c>
    </row>
    <row r="934" spans="1:30" ht="25.5" customHeight="1" x14ac:dyDescent="0.25">
      <c r="A934" s="304" t="s">
        <v>1417</v>
      </c>
      <c r="B934" s="393" t="s">
        <v>1418</v>
      </c>
      <c r="C934" s="304">
        <v>422000</v>
      </c>
      <c r="D934" s="304">
        <v>751406</v>
      </c>
      <c r="E934" s="305" t="s">
        <v>3040</v>
      </c>
      <c r="F934" s="345" t="s">
        <v>4710</v>
      </c>
      <c r="G934" s="351" t="s">
        <v>31</v>
      </c>
      <c r="H934" s="348">
        <v>103</v>
      </c>
      <c r="I934" s="119">
        <v>12974</v>
      </c>
      <c r="J934" s="137" t="s">
        <v>4405</v>
      </c>
      <c r="K934" s="118" t="s">
        <v>17</v>
      </c>
      <c r="L934" s="122">
        <v>16700</v>
      </c>
      <c r="M934" s="123">
        <v>162</v>
      </c>
      <c r="N934" s="118" t="s">
        <v>1419</v>
      </c>
      <c r="O934" s="71" t="str">
        <f t="shared" si="32"/>
        <v>&lt;0.2</v>
      </c>
      <c r="P934" s="71">
        <f>IF(O934&lt;&gt;"",VLOOKUP($A934,Sheet4!$A$2:$O$1309,14,FALSE)*100,"")</f>
        <v>0.2942784670019738</v>
      </c>
      <c r="Q934" s="71">
        <f>IF(P934&lt;&gt;"",VLOOKUP($A934,Sheet4!$A$2:$O$1309,15,FALSE)*100,"")</f>
        <v>2.8454445553302787</v>
      </c>
      <c r="R934" s="73" t="str">
        <f t="shared" si="33"/>
        <v>&gt;500</v>
      </c>
      <c r="S934" s="357" t="s">
        <v>4366</v>
      </c>
      <c r="T934" s="357" t="str">
        <f>IF(ISNA(VLOOKUP(A934,Sheet1!B$3:C$1266,2,FALSE)=TRUE),"NC",VLOOKUP(A934,Sheet1!B$3:C$1266,2,FALSE))</f>
        <v>Regulated</v>
      </c>
      <c r="U934" s="385">
        <f>IF(ISNA(VLOOKUP($A934,Sheet1!$B$3:$AH$1266,Sheet1!E$1+(Sheet1!$A$1-1)*10,FALSE))=TRUE,"---",IF(VLOOKUP($A934,Sheet1!$B$3:$AH$1266,Sheet1!E$1+(Sheet1!$A$1-1)*10,FALSE)="---","---", (ROUND(VLOOKUP($A934,Sheet1!$B$3:$AH$1266,Sheet1!E$1+(Sheet1!$A$1-1)*10,FALSE),IF(VLOOKUP($A934,Sheet1!$B$3:$AH$1266,Sheet1!E$1+(Sheet1!$A$1-1)*10,FALSE)&gt;99999,-3,IF(VLOOKUP($A934,Sheet1!$B$3:$AH$1266,Sheet1!E$1+(Sheet1!$A$1-1)*10,FALSE)&gt;9999,-2,IF(VLOOKUP($A934,Sheet1!$B$3:$AH$1266,Sheet1!E$1+(Sheet1!$A$1-1)*10,FALSE)&gt;999,-1,0)))))))</f>
        <v>1550</v>
      </c>
      <c r="V934" s="385">
        <f>IF(ISNA(VLOOKUP($A934,Sheet1!$B$3:$AH$1266,Sheet1!F$1+(Sheet1!$A$1-1)*10,FALSE))=TRUE,"---",IF(VLOOKUP($A934,Sheet1!$B$3:$AH$1266,Sheet1!F$1+(Sheet1!$A$1-1)*10,FALSE)="---","---", (ROUND(VLOOKUP($A934,Sheet1!$B$3:$AH$1266,Sheet1!F$1+(Sheet1!$A$1-1)*10,FALSE),IF(VLOOKUP($A934,Sheet1!$B$3:$AH$1266,Sheet1!F$1+(Sheet1!$A$1-1)*10,FALSE)&gt;99999,-3,IF(VLOOKUP($A934,Sheet1!$B$3:$AH$1266,Sheet1!F$1+(Sheet1!$A$1-1)*10,FALSE)&gt;9999,-2,IF(VLOOKUP($A934,Sheet1!$B$3:$AH$1266,Sheet1!F$1+(Sheet1!$A$1-1)*10,FALSE)&gt;999,-1,0)))))))</f>
        <v>1670</v>
      </c>
      <c r="W934" s="385">
        <f>IF(ISNA(VLOOKUP($A934,Sheet1!$B$3:$AH$1266,Sheet1!G$1+(Sheet1!$A$1-1)*10,FALSE))=TRUE,"---",IF(VLOOKUP($A934,Sheet1!$B$3:$AH$1266,Sheet1!G$1+(Sheet1!$A$1-1)*10,FALSE)="---","---", (ROUND(VLOOKUP($A934,Sheet1!$B$3:$AH$1266,Sheet1!G$1+(Sheet1!$A$1-1)*10,FALSE),IF(VLOOKUP($A934,Sheet1!$B$3:$AH$1266,Sheet1!G$1+(Sheet1!$A$1-1)*10,FALSE)&gt;99999,-3,IF(VLOOKUP($A934,Sheet1!$B$3:$AH$1266,Sheet1!G$1+(Sheet1!$A$1-1)*10,FALSE)&gt;9999,-2,IF(VLOOKUP($A934,Sheet1!$B$3:$AH$1266,Sheet1!G$1+(Sheet1!$A$1-1)*10,FALSE)&gt;999,-1,0)))))))</f>
        <v>1810</v>
      </c>
      <c r="X934" s="385">
        <f>IF(ISNA(VLOOKUP($A934,Sheet1!$B$3:$AH$1266,Sheet1!H$1+(Sheet1!$A$1-1)*10,FALSE))=TRUE,"---",IF(VLOOKUP($A934,Sheet1!$B$3:$AH$1266,Sheet1!H$1+(Sheet1!$A$1-1)*10,FALSE)="---","---", (ROUND(VLOOKUP($A934,Sheet1!$B$3:$AH$1266,Sheet1!H$1+(Sheet1!$A$1-1)*10,FALSE),IF(VLOOKUP($A934,Sheet1!$B$3:$AH$1266,Sheet1!H$1+(Sheet1!$A$1-1)*10,FALSE)&gt;99999,-3,IF(VLOOKUP($A934,Sheet1!$B$3:$AH$1266,Sheet1!H$1+(Sheet1!$A$1-1)*10,FALSE)&gt;9999,-2,IF(VLOOKUP($A934,Sheet1!$B$3:$AH$1266,Sheet1!H$1+(Sheet1!$A$1-1)*10,FALSE)&gt;999,-1,0)))))))</f>
        <v>2200</v>
      </c>
      <c r="Y934" s="385">
        <f>IF(ISNA(VLOOKUP($A934,Sheet1!$B$3:$AH$1266,Sheet1!I$1+(Sheet1!$A$1-1)*10,FALSE))=TRUE,"---",IF(VLOOKUP($A934,Sheet1!$B$3:$AH$1266,Sheet1!I$1+(Sheet1!$A$1-1)*10,FALSE)="---","---", (ROUND(VLOOKUP($A934,Sheet1!$B$3:$AH$1266,Sheet1!I$1+(Sheet1!$A$1-1)*10,FALSE),IF(VLOOKUP($A934,Sheet1!$B$3:$AH$1266,Sheet1!I$1+(Sheet1!$A$1-1)*10,FALSE)&gt;99999,-3,IF(VLOOKUP($A934,Sheet1!$B$3:$AH$1266,Sheet1!I$1+(Sheet1!$A$1-1)*10,FALSE)&gt;9999,-2,IF(VLOOKUP($A934,Sheet1!$B$3:$AH$1266,Sheet1!I$1+(Sheet1!$A$1-1)*10,FALSE)&gt;999,-1,0)))))))</f>
        <v>2480</v>
      </c>
      <c r="Z934" s="385">
        <f>IF(ISNA(VLOOKUP($A934,Sheet1!$B$3:$AH$1266,Sheet1!J$1+(Sheet1!$A$1-1)*10,FALSE))=TRUE,"---",IF(VLOOKUP($A934,Sheet1!$B$3:$AH$1266,Sheet1!J$1+(Sheet1!$A$1-1)*10,FALSE)="---","---", (ROUND(VLOOKUP($A934,Sheet1!$B$3:$AH$1266,Sheet1!J$1+(Sheet1!$A$1-1)*10,FALSE),IF(VLOOKUP($A934,Sheet1!$B$3:$AH$1266,Sheet1!J$1+(Sheet1!$A$1-1)*10,FALSE)&gt;99999,-3,IF(VLOOKUP($A934,Sheet1!$B$3:$AH$1266,Sheet1!J$1+(Sheet1!$A$1-1)*10,FALSE)&gt;9999,-2,IF(VLOOKUP($A934,Sheet1!$B$3:$AH$1266,Sheet1!J$1+(Sheet1!$A$1-1)*10,FALSE)&gt;999,-1,0)))))))</f>
        <v>2850</v>
      </c>
      <c r="AA934" s="385">
        <f>IF(ISNA(VLOOKUP($A934,Sheet1!$B$3:$AH$1266,Sheet1!K$1+(Sheet1!$A$1-1)*10,FALSE))=TRUE,"---",IF(VLOOKUP($A934,Sheet1!$B$3:$AH$1266,Sheet1!K$1+(Sheet1!$A$1-1)*10,FALSE)="---","---", (ROUND(VLOOKUP($A934,Sheet1!$B$3:$AH$1266,Sheet1!K$1+(Sheet1!$A$1-1)*10,FALSE),IF(VLOOKUP($A934,Sheet1!$B$3:$AH$1266,Sheet1!K$1+(Sheet1!$A$1-1)*10,FALSE)&gt;99999,-3,IF(VLOOKUP($A934,Sheet1!$B$3:$AH$1266,Sheet1!K$1+(Sheet1!$A$1-1)*10,FALSE)&gt;9999,-2,IF(VLOOKUP($A934,Sheet1!$B$3:$AH$1266,Sheet1!K$1+(Sheet1!$A$1-1)*10,FALSE)&gt;999,-1,0)))))))</f>
        <v>3150</v>
      </c>
      <c r="AB934" s="385">
        <f>IF(ISNA(VLOOKUP($A934,Sheet1!$B$3:$AH$1266,Sheet1!L$1+(Sheet1!$A$1-1)*10,FALSE))=TRUE,"---",IF(VLOOKUP($A934,Sheet1!$B$3:$AH$1266,Sheet1!L$1+(Sheet1!$A$1-1)*10,FALSE)="---","---", (ROUND(VLOOKUP($A934,Sheet1!$B$3:$AH$1266,Sheet1!L$1+(Sheet1!$A$1-1)*10,FALSE),IF(VLOOKUP($A934,Sheet1!$B$3:$AH$1266,Sheet1!L$1+(Sheet1!$A$1-1)*10,FALSE)&gt;99999,-3,IF(VLOOKUP($A934,Sheet1!$B$3:$AH$1266,Sheet1!L$1+(Sheet1!$A$1-1)*10,FALSE)&gt;9999,-2,IF(VLOOKUP($A934,Sheet1!$B$3:$AH$1266,Sheet1!L$1+(Sheet1!$A$1-1)*10,FALSE)&gt;999,-1,0)))))))</f>
        <v>3450</v>
      </c>
      <c r="AC934" s="385">
        <f>IF(ISNA(VLOOKUP($A934,Sheet1!$B$3:$AH$1266,Sheet1!M$1+(Sheet1!$A$1-1)*10,FALSE))=TRUE,"---",IF(VLOOKUP($A934,Sheet1!$B$3:$AH$1266,Sheet1!M$1+(Sheet1!$A$1-1)*10,FALSE)="---","---", (ROUND(VLOOKUP($A934,Sheet1!$B$3:$AH$1266,Sheet1!M$1+(Sheet1!$A$1-1)*10,FALSE),IF(VLOOKUP($A934,Sheet1!$B$3:$AH$1266,Sheet1!M$1+(Sheet1!$A$1-1)*10,FALSE)&gt;99999,-3,IF(VLOOKUP($A934,Sheet1!$B$3:$AH$1266,Sheet1!M$1+(Sheet1!$A$1-1)*10,FALSE)&gt;9999,-2,IF(VLOOKUP($A934,Sheet1!$B$3:$AH$1266,Sheet1!M$1+(Sheet1!$A$1-1)*10,FALSE)&gt;999,-1,0)))))))</f>
        <v>3770</v>
      </c>
      <c r="AD934" s="385">
        <f>IF(ISNA(VLOOKUP($A934,Sheet1!$B$3:$AH$1266,Sheet1!N$1+(Sheet1!$A$1-1)*10,FALSE))=TRUE,"---",IF(VLOOKUP($A934,Sheet1!$B$3:$AH$1266,Sheet1!N$1+(Sheet1!$A$1-1)*10,FALSE)="---","---", (ROUND(VLOOKUP($A934,Sheet1!$B$3:$AH$1266,Sheet1!N$1+(Sheet1!$A$1-1)*10,FALSE),IF(VLOOKUP($A934,Sheet1!$B$3:$AH$1266,Sheet1!N$1+(Sheet1!$A$1-1)*10,FALSE)&gt;99999,-3,IF(VLOOKUP($A934,Sheet1!$B$3:$AH$1266,Sheet1!N$1+(Sheet1!$A$1-1)*10,FALSE)&gt;9999,-2,IF(VLOOKUP($A934,Sheet1!$B$3:$AH$1266,Sheet1!N$1+(Sheet1!$A$1-1)*10,FALSE)&gt;999,-1,0)))))))</f>
        <v>4230</v>
      </c>
    </row>
    <row r="935" spans="1:30" ht="25.5" customHeight="1" x14ac:dyDescent="0.25">
      <c r="A935" s="304"/>
      <c r="B935" s="346"/>
      <c r="C935" s="304"/>
      <c r="D935" s="304"/>
      <c r="E935" s="305" t="e">
        <v>#N/A</v>
      </c>
      <c r="F935" s="346"/>
      <c r="G935" s="352"/>
      <c r="H935" s="348"/>
      <c r="I935" s="119">
        <v>15705</v>
      </c>
      <c r="J935" s="124">
        <v>7.62</v>
      </c>
      <c r="K935" s="118" t="s">
        <v>31</v>
      </c>
      <c r="L935" s="122">
        <v>7250</v>
      </c>
      <c r="M935" s="123">
        <v>70.400000000000006</v>
      </c>
      <c r="N935" s="118" t="s">
        <v>286</v>
      </c>
      <c r="O935" s="71" t="s">
        <v>4405</v>
      </c>
      <c r="P935" s="71" t="s">
        <v>4405</v>
      </c>
      <c r="Q935" s="71" t="s">
        <v>4405</v>
      </c>
      <c r="R935" s="73" t="s">
        <v>4405</v>
      </c>
      <c r="S935" s="357" t="e">
        <v>#N/A</v>
      </c>
      <c r="T935" s="357" t="str">
        <f>IF(ISNA(VLOOKUP(A935,Sheet1!B$3:C$1266,2,FALSE)=TRUE),"ND",VLOOKUP(A935,Sheet1!B$3:C$1266,2,FALSE))</f>
        <v>ND</v>
      </c>
      <c r="U935" s="385" t="str">
        <f>IF(ISNA(VLOOKUP($A935,Sheet1!$B$3:$AH$1266,Sheet1!E$1+(Sheet1!$A$1-1)*10,FALSE))=TRUE,"---",IF(VLOOKUP($A935,Sheet1!$B$3:$AH$1266,Sheet1!E$1+(Sheet1!$A$1-1)*10,FALSE)="---","---", (ROUND(VLOOKUP($A935,Sheet1!$B$3:$AH$1266,Sheet1!E$1+(Sheet1!$A$1-1)*10,FALSE),IF(VLOOKUP($A935,Sheet1!$B$3:$AH$1266,Sheet1!E$1+(Sheet1!$A$1-1)*10,FALSE)&gt;99999,-3,IF(VLOOKUP($A935,Sheet1!$B$3:$AH$1266,Sheet1!E$1+(Sheet1!$A$1-1)*10,FALSE)&gt;9999,-2,IF(VLOOKUP($A935,Sheet1!$B$3:$AH$1266,Sheet1!E$1+(Sheet1!$A$1-1)*10,FALSE)&gt;999,-1,0)))))))</f>
        <v>---</v>
      </c>
      <c r="V935" s="385" t="str">
        <f>IF(ISNA(VLOOKUP($A935,Sheet1!$B$3:$AH$1266,Sheet1!F$1+(Sheet1!$A$1-1)*10,FALSE))=TRUE,"---",IF(VLOOKUP($A935,Sheet1!$B$3:$AH$1266,Sheet1!F$1+(Sheet1!$A$1-1)*10,FALSE)="---","---", (ROUND(VLOOKUP($A935,Sheet1!$B$3:$AH$1266,Sheet1!F$1+(Sheet1!$A$1-1)*10,FALSE),IF(VLOOKUP($A935,Sheet1!$B$3:$AH$1266,Sheet1!F$1+(Sheet1!$A$1-1)*10,FALSE)&gt;99999,-3,IF(VLOOKUP($A935,Sheet1!$B$3:$AH$1266,Sheet1!F$1+(Sheet1!$A$1-1)*10,FALSE)&gt;9999,-2,IF(VLOOKUP($A935,Sheet1!$B$3:$AH$1266,Sheet1!F$1+(Sheet1!$A$1-1)*10,FALSE)&gt;999,-1,0)))))))</f>
        <v>---</v>
      </c>
      <c r="W935" s="385" t="str">
        <f>IF(ISNA(VLOOKUP($A935,Sheet1!$B$3:$AH$1266,Sheet1!G$1+(Sheet1!$A$1-1)*10,FALSE))=TRUE,"---",IF(VLOOKUP($A935,Sheet1!$B$3:$AH$1266,Sheet1!G$1+(Sheet1!$A$1-1)*10,FALSE)="---","---", (ROUND(VLOOKUP($A935,Sheet1!$B$3:$AH$1266,Sheet1!G$1+(Sheet1!$A$1-1)*10,FALSE),IF(VLOOKUP($A935,Sheet1!$B$3:$AH$1266,Sheet1!G$1+(Sheet1!$A$1-1)*10,FALSE)&gt;99999,-3,IF(VLOOKUP($A935,Sheet1!$B$3:$AH$1266,Sheet1!G$1+(Sheet1!$A$1-1)*10,FALSE)&gt;9999,-2,IF(VLOOKUP($A935,Sheet1!$B$3:$AH$1266,Sheet1!G$1+(Sheet1!$A$1-1)*10,FALSE)&gt;999,-1,0)))))))</f>
        <v>---</v>
      </c>
      <c r="X935" s="385" t="str">
        <f>IF(ISNA(VLOOKUP($A935,Sheet1!$B$3:$AH$1266,Sheet1!H$1+(Sheet1!$A$1-1)*10,FALSE))=TRUE,"---",IF(VLOOKUP($A935,Sheet1!$B$3:$AH$1266,Sheet1!H$1+(Sheet1!$A$1-1)*10,FALSE)="---","---", (ROUND(VLOOKUP($A935,Sheet1!$B$3:$AH$1266,Sheet1!H$1+(Sheet1!$A$1-1)*10,FALSE),IF(VLOOKUP($A935,Sheet1!$B$3:$AH$1266,Sheet1!H$1+(Sheet1!$A$1-1)*10,FALSE)&gt;99999,-3,IF(VLOOKUP($A935,Sheet1!$B$3:$AH$1266,Sheet1!H$1+(Sheet1!$A$1-1)*10,FALSE)&gt;9999,-2,IF(VLOOKUP($A935,Sheet1!$B$3:$AH$1266,Sheet1!H$1+(Sheet1!$A$1-1)*10,FALSE)&gt;999,-1,0)))))))</f>
        <v>---</v>
      </c>
      <c r="Y935" s="385" t="str">
        <f>IF(ISNA(VLOOKUP($A935,Sheet1!$B$3:$AH$1266,Sheet1!I$1+(Sheet1!$A$1-1)*10,FALSE))=TRUE,"---",IF(VLOOKUP($A935,Sheet1!$B$3:$AH$1266,Sheet1!I$1+(Sheet1!$A$1-1)*10,FALSE)="---","---", (ROUND(VLOOKUP($A935,Sheet1!$B$3:$AH$1266,Sheet1!I$1+(Sheet1!$A$1-1)*10,FALSE),IF(VLOOKUP($A935,Sheet1!$B$3:$AH$1266,Sheet1!I$1+(Sheet1!$A$1-1)*10,FALSE)&gt;99999,-3,IF(VLOOKUP($A935,Sheet1!$B$3:$AH$1266,Sheet1!I$1+(Sheet1!$A$1-1)*10,FALSE)&gt;9999,-2,IF(VLOOKUP($A935,Sheet1!$B$3:$AH$1266,Sheet1!I$1+(Sheet1!$A$1-1)*10,FALSE)&gt;999,-1,0)))))))</f>
        <v>---</v>
      </c>
      <c r="Z935" s="385" t="str">
        <f>IF(ISNA(VLOOKUP($A935,Sheet1!$B$3:$AH$1266,Sheet1!J$1+(Sheet1!$A$1-1)*10,FALSE))=TRUE,"---",IF(VLOOKUP($A935,Sheet1!$B$3:$AH$1266,Sheet1!J$1+(Sheet1!$A$1-1)*10,FALSE)="---","---", (ROUND(VLOOKUP($A935,Sheet1!$B$3:$AH$1266,Sheet1!J$1+(Sheet1!$A$1-1)*10,FALSE),IF(VLOOKUP($A935,Sheet1!$B$3:$AH$1266,Sheet1!J$1+(Sheet1!$A$1-1)*10,FALSE)&gt;99999,-3,IF(VLOOKUP($A935,Sheet1!$B$3:$AH$1266,Sheet1!J$1+(Sheet1!$A$1-1)*10,FALSE)&gt;9999,-2,IF(VLOOKUP($A935,Sheet1!$B$3:$AH$1266,Sheet1!J$1+(Sheet1!$A$1-1)*10,FALSE)&gt;999,-1,0)))))))</f>
        <v>---</v>
      </c>
      <c r="AA935" s="385" t="str">
        <f>IF(ISNA(VLOOKUP($A935,Sheet1!$B$3:$AH$1266,Sheet1!K$1+(Sheet1!$A$1-1)*10,FALSE))=TRUE,"---",IF(VLOOKUP($A935,Sheet1!$B$3:$AH$1266,Sheet1!K$1+(Sheet1!$A$1-1)*10,FALSE)="---","---", (ROUND(VLOOKUP($A935,Sheet1!$B$3:$AH$1266,Sheet1!K$1+(Sheet1!$A$1-1)*10,FALSE),IF(VLOOKUP($A935,Sheet1!$B$3:$AH$1266,Sheet1!K$1+(Sheet1!$A$1-1)*10,FALSE)&gt;99999,-3,IF(VLOOKUP($A935,Sheet1!$B$3:$AH$1266,Sheet1!K$1+(Sheet1!$A$1-1)*10,FALSE)&gt;9999,-2,IF(VLOOKUP($A935,Sheet1!$B$3:$AH$1266,Sheet1!K$1+(Sheet1!$A$1-1)*10,FALSE)&gt;999,-1,0)))))))</f>
        <v>---</v>
      </c>
      <c r="AB935" s="385" t="str">
        <f>IF(ISNA(VLOOKUP($A935,Sheet1!$B$3:$AH$1266,Sheet1!L$1+(Sheet1!$A$1-1)*10,FALSE))=TRUE,"---",IF(VLOOKUP($A935,Sheet1!$B$3:$AH$1266,Sheet1!L$1+(Sheet1!$A$1-1)*10,FALSE)="---","---", (ROUND(VLOOKUP($A935,Sheet1!$B$3:$AH$1266,Sheet1!L$1+(Sheet1!$A$1-1)*10,FALSE),IF(VLOOKUP($A935,Sheet1!$B$3:$AH$1266,Sheet1!L$1+(Sheet1!$A$1-1)*10,FALSE)&gt;99999,-3,IF(VLOOKUP($A935,Sheet1!$B$3:$AH$1266,Sheet1!L$1+(Sheet1!$A$1-1)*10,FALSE)&gt;9999,-2,IF(VLOOKUP($A935,Sheet1!$B$3:$AH$1266,Sheet1!L$1+(Sheet1!$A$1-1)*10,FALSE)&gt;999,-1,0)))))))</f>
        <v>---</v>
      </c>
      <c r="AC935" s="385" t="str">
        <f>IF(ISNA(VLOOKUP($A935,Sheet1!$B$3:$AH$1266,Sheet1!M$1+(Sheet1!$A$1-1)*10,FALSE))=TRUE,"---",IF(VLOOKUP($A935,Sheet1!$B$3:$AH$1266,Sheet1!M$1+(Sheet1!$A$1-1)*10,FALSE)="---","---", (ROUND(VLOOKUP($A935,Sheet1!$B$3:$AH$1266,Sheet1!M$1+(Sheet1!$A$1-1)*10,FALSE),IF(VLOOKUP($A935,Sheet1!$B$3:$AH$1266,Sheet1!M$1+(Sheet1!$A$1-1)*10,FALSE)&gt;99999,-3,IF(VLOOKUP($A935,Sheet1!$B$3:$AH$1266,Sheet1!M$1+(Sheet1!$A$1-1)*10,FALSE)&gt;9999,-2,IF(VLOOKUP($A935,Sheet1!$B$3:$AH$1266,Sheet1!M$1+(Sheet1!$A$1-1)*10,FALSE)&gt;999,-1,0)))))))</f>
        <v>---</v>
      </c>
      <c r="AD935" s="385" t="str">
        <f>IF(ISNA(VLOOKUP($A935,Sheet1!$B$3:$AH$1266,Sheet1!N$1+(Sheet1!$A$1-1)*10,FALSE))=TRUE,"---",IF(VLOOKUP($A935,Sheet1!$B$3:$AH$1266,Sheet1!N$1+(Sheet1!$A$1-1)*10,FALSE)="---","---", (ROUND(VLOOKUP($A935,Sheet1!$B$3:$AH$1266,Sheet1!N$1+(Sheet1!$A$1-1)*10,FALSE),IF(VLOOKUP($A935,Sheet1!$B$3:$AH$1266,Sheet1!N$1+(Sheet1!$A$1-1)*10,FALSE)&gt;99999,-3,IF(VLOOKUP($A935,Sheet1!$B$3:$AH$1266,Sheet1!N$1+(Sheet1!$A$1-1)*10,FALSE)&gt;9999,-2,IF(VLOOKUP($A935,Sheet1!$B$3:$AH$1266,Sheet1!N$1+(Sheet1!$A$1-1)*10,FALSE)&gt;999,-1,0)))))))</f>
        <v>---</v>
      </c>
    </row>
    <row r="936" spans="1:30" ht="25.5" customHeight="1" x14ac:dyDescent="0.25">
      <c r="A936" s="304"/>
      <c r="B936" s="346"/>
      <c r="C936" s="304"/>
      <c r="D936" s="304"/>
      <c r="E936" s="305" t="e">
        <v>#N/A</v>
      </c>
      <c r="F936" s="355"/>
      <c r="G936" s="372"/>
      <c r="H936" s="348"/>
      <c r="I936" s="119">
        <v>22013</v>
      </c>
      <c r="J936" s="124">
        <v>6.19</v>
      </c>
      <c r="K936" s="118" t="s">
        <v>20</v>
      </c>
      <c r="L936" s="122">
        <v>4000</v>
      </c>
      <c r="M936" s="123">
        <v>38.799999999999997</v>
      </c>
      <c r="N936" s="118" t="s">
        <v>203</v>
      </c>
      <c r="O936" s="71" t="s">
        <v>4405</v>
      </c>
      <c r="P936" s="71" t="s">
        <v>4405</v>
      </c>
      <c r="Q936" s="71" t="s">
        <v>4405</v>
      </c>
      <c r="R936" s="73" t="s">
        <v>4405</v>
      </c>
      <c r="S936" s="357" t="e">
        <v>#N/A</v>
      </c>
      <c r="T936" s="357" t="str">
        <f>IF(ISNA(VLOOKUP(A936,Sheet1!B$3:C$1266,2,FALSE)=TRUE),"ND",VLOOKUP(A936,Sheet1!B$3:C$1266,2,FALSE))</f>
        <v>ND</v>
      </c>
      <c r="U936" s="385" t="str">
        <f>IF(ISNA(VLOOKUP($A936,Sheet1!$B$3:$AH$1266,Sheet1!E$1+(Sheet1!$A$1-1)*10,FALSE))=TRUE,"---",IF(VLOOKUP($A936,Sheet1!$B$3:$AH$1266,Sheet1!E$1+(Sheet1!$A$1-1)*10,FALSE)="---","---", (ROUND(VLOOKUP($A936,Sheet1!$B$3:$AH$1266,Sheet1!E$1+(Sheet1!$A$1-1)*10,FALSE),IF(VLOOKUP($A936,Sheet1!$B$3:$AH$1266,Sheet1!E$1+(Sheet1!$A$1-1)*10,FALSE)&gt;99999,-3,IF(VLOOKUP($A936,Sheet1!$B$3:$AH$1266,Sheet1!E$1+(Sheet1!$A$1-1)*10,FALSE)&gt;9999,-2,IF(VLOOKUP($A936,Sheet1!$B$3:$AH$1266,Sheet1!E$1+(Sheet1!$A$1-1)*10,FALSE)&gt;999,-1,0)))))))</f>
        <v>---</v>
      </c>
      <c r="V936" s="385" t="str">
        <f>IF(ISNA(VLOOKUP($A936,Sheet1!$B$3:$AH$1266,Sheet1!F$1+(Sheet1!$A$1-1)*10,FALSE))=TRUE,"---",IF(VLOOKUP($A936,Sheet1!$B$3:$AH$1266,Sheet1!F$1+(Sheet1!$A$1-1)*10,FALSE)="---","---", (ROUND(VLOOKUP($A936,Sheet1!$B$3:$AH$1266,Sheet1!F$1+(Sheet1!$A$1-1)*10,FALSE),IF(VLOOKUP($A936,Sheet1!$B$3:$AH$1266,Sheet1!F$1+(Sheet1!$A$1-1)*10,FALSE)&gt;99999,-3,IF(VLOOKUP($A936,Sheet1!$B$3:$AH$1266,Sheet1!F$1+(Sheet1!$A$1-1)*10,FALSE)&gt;9999,-2,IF(VLOOKUP($A936,Sheet1!$B$3:$AH$1266,Sheet1!F$1+(Sheet1!$A$1-1)*10,FALSE)&gt;999,-1,0)))))))</f>
        <v>---</v>
      </c>
      <c r="W936" s="385" t="str">
        <f>IF(ISNA(VLOOKUP($A936,Sheet1!$B$3:$AH$1266,Sheet1!G$1+(Sheet1!$A$1-1)*10,FALSE))=TRUE,"---",IF(VLOOKUP($A936,Sheet1!$B$3:$AH$1266,Sheet1!G$1+(Sheet1!$A$1-1)*10,FALSE)="---","---", (ROUND(VLOOKUP($A936,Sheet1!$B$3:$AH$1266,Sheet1!G$1+(Sheet1!$A$1-1)*10,FALSE),IF(VLOOKUP($A936,Sheet1!$B$3:$AH$1266,Sheet1!G$1+(Sheet1!$A$1-1)*10,FALSE)&gt;99999,-3,IF(VLOOKUP($A936,Sheet1!$B$3:$AH$1266,Sheet1!G$1+(Sheet1!$A$1-1)*10,FALSE)&gt;9999,-2,IF(VLOOKUP($A936,Sheet1!$B$3:$AH$1266,Sheet1!G$1+(Sheet1!$A$1-1)*10,FALSE)&gt;999,-1,0)))))))</f>
        <v>---</v>
      </c>
      <c r="X936" s="385" t="str">
        <f>IF(ISNA(VLOOKUP($A936,Sheet1!$B$3:$AH$1266,Sheet1!H$1+(Sheet1!$A$1-1)*10,FALSE))=TRUE,"---",IF(VLOOKUP($A936,Sheet1!$B$3:$AH$1266,Sheet1!H$1+(Sheet1!$A$1-1)*10,FALSE)="---","---", (ROUND(VLOOKUP($A936,Sheet1!$B$3:$AH$1266,Sheet1!H$1+(Sheet1!$A$1-1)*10,FALSE),IF(VLOOKUP($A936,Sheet1!$B$3:$AH$1266,Sheet1!H$1+(Sheet1!$A$1-1)*10,FALSE)&gt;99999,-3,IF(VLOOKUP($A936,Sheet1!$B$3:$AH$1266,Sheet1!H$1+(Sheet1!$A$1-1)*10,FALSE)&gt;9999,-2,IF(VLOOKUP($A936,Sheet1!$B$3:$AH$1266,Sheet1!H$1+(Sheet1!$A$1-1)*10,FALSE)&gt;999,-1,0)))))))</f>
        <v>---</v>
      </c>
      <c r="Y936" s="385" t="str">
        <f>IF(ISNA(VLOOKUP($A936,Sheet1!$B$3:$AH$1266,Sheet1!I$1+(Sheet1!$A$1-1)*10,FALSE))=TRUE,"---",IF(VLOOKUP($A936,Sheet1!$B$3:$AH$1266,Sheet1!I$1+(Sheet1!$A$1-1)*10,FALSE)="---","---", (ROUND(VLOOKUP($A936,Sheet1!$B$3:$AH$1266,Sheet1!I$1+(Sheet1!$A$1-1)*10,FALSE),IF(VLOOKUP($A936,Sheet1!$B$3:$AH$1266,Sheet1!I$1+(Sheet1!$A$1-1)*10,FALSE)&gt;99999,-3,IF(VLOOKUP($A936,Sheet1!$B$3:$AH$1266,Sheet1!I$1+(Sheet1!$A$1-1)*10,FALSE)&gt;9999,-2,IF(VLOOKUP($A936,Sheet1!$B$3:$AH$1266,Sheet1!I$1+(Sheet1!$A$1-1)*10,FALSE)&gt;999,-1,0)))))))</f>
        <v>---</v>
      </c>
      <c r="Z936" s="385" t="str">
        <f>IF(ISNA(VLOOKUP($A936,Sheet1!$B$3:$AH$1266,Sheet1!J$1+(Sheet1!$A$1-1)*10,FALSE))=TRUE,"---",IF(VLOOKUP($A936,Sheet1!$B$3:$AH$1266,Sheet1!J$1+(Sheet1!$A$1-1)*10,FALSE)="---","---", (ROUND(VLOOKUP($A936,Sheet1!$B$3:$AH$1266,Sheet1!J$1+(Sheet1!$A$1-1)*10,FALSE),IF(VLOOKUP($A936,Sheet1!$B$3:$AH$1266,Sheet1!J$1+(Sheet1!$A$1-1)*10,FALSE)&gt;99999,-3,IF(VLOOKUP($A936,Sheet1!$B$3:$AH$1266,Sheet1!J$1+(Sheet1!$A$1-1)*10,FALSE)&gt;9999,-2,IF(VLOOKUP($A936,Sheet1!$B$3:$AH$1266,Sheet1!J$1+(Sheet1!$A$1-1)*10,FALSE)&gt;999,-1,0)))))))</f>
        <v>---</v>
      </c>
      <c r="AA936" s="385" t="str">
        <f>IF(ISNA(VLOOKUP($A936,Sheet1!$B$3:$AH$1266,Sheet1!K$1+(Sheet1!$A$1-1)*10,FALSE))=TRUE,"---",IF(VLOOKUP($A936,Sheet1!$B$3:$AH$1266,Sheet1!K$1+(Sheet1!$A$1-1)*10,FALSE)="---","---", (ROUND(VLOOKUP($A936,Sheet1!$B$3:$AH$1266,Sheet1!K$1+(Sheet1!$A$1-1)*10,FALSE),IF(VLOOKUP($A936,Sheet1!$B$3:$AH$1266,Sheet1!K$1+(Sheet1!$A$1-1)*10,FALSE)&gt;99999,-3,IF(VLOOKUP($A936,Sheet1!$B$3:$AH$1266,Sheet1!K$1+(Sheet1!$A$1-1)*10,FALSE)&gt;9999,-2,IF(VLOOKUP($A936,Sheet1!$B$3:$AH$1266,Sheet1!K$1+(Sheet1!$A$1-1)*10,FALSE)&gt;999,-1,0)))))))</f>
        <v>---</v>
      </c>
      <c r="AB936" s="385" t="str">
        <f>IF(ISNA(VLOOKUP($A936,Sheet1!$B$3:$AH$1266,Sheet1!L$1+(Sheet1!$A$1-1)*10,FALSE))=TRUE,"---",IF(VLOOKUP($A936,Sheet1!$B$3:$AH$1266,Sheet1!L$1+(Sheet1!$A$1-1)*10,FALSE)="---","---", (ROUND(VLOOKUP($A936,Sheet1!$B$3:$AH$1266,Sheet1!L$1+(Sheet1!$A$1-1)*10,FALSE),IF(VLOOKUP($A936,Sheet1!$B$3:$AH$1266,Sheet1!L$1+(Sheet1!$A$1-1)*10,FALSE)&gt;99999,-3,IF(VLOOKUP($A936,Sheet1!$B$3:$AH$1266,Sheet1!L$1+(Sheet1!$A$1-1)*10,FALSE)&gt;9999,-2,IF(VLOOKUP($A936,Sheet1!$B$3:$AH$1266,Sheet1!L$1+(Sheet1!$A$1-1)*10,FALSE)&gt;999,-1,0)))))))</f>
        <v>---</v>
      </c>
      <c r="AC936" s="385" t="str">
        <f>IF(ISNA(VLOOKUP($A936,Sheet1!$B$3:$AH$1266,Sheet1!M$1+(Sheet1!$A$1-1)*10,FALSE))=TRUE,"---",IF(VLOOKUP($A936,Sheet1!$B$3:$AH$1266,Sheet1!M$1+(Sheet1!$A$1-1)*10,FALSE)="---","---", (ROUND(VLOOKUP($A936,Sheet1!$B$3:$AH$1266,Sheet1!M$1+(Sheet1!$A$1-1)*10,FALSE),IF(VLOOKUP($A936,Sheet1!$B$3:$AH$1266,Sheet1!M$1+(Sheet1!$A$1-1)*10,FALSE)&gt;99999,-3,IF(VLOOKUP($A936,Sheet1!$B$3:$AH$1266,Sheet1!M$1+(Sheet1!$A$1-1)*10,FALSE)&gt;9999,-2,IF(VLOOKUP($A936,Sheet1!$B$3:$AH$1266,Sheet1!M$1+(Sheet1!$A$1-1)*10,FALSE)&gt;999,-1,0)))))))</f>
        <v>---</v>
      </c>
      <c r="AD936" s="385" t="str">
        <f>IF(ISNA(VLOOKUP($A936,Sheet1!$B$3:$AH$1266,Sheet1!N$1+(Sheet1!$A$1-1)*10,FALSE))=TRUE,"---",IF(VLOOKUP($A936,Sheet1!$B$3:$AH$1266,Sheet1!N$1+(Sheet1!$A$1-1)*10,FALSE)="---","---", (ROUND(VLOOKUP($A936,Sheet1!$B$3:$AH$1266,Sheet1!N$1+(Sheet1!$A$1-1)*10,FALSE),IF(VLOOKUP($A936,Sheet1!$B$3:$AH$1266,Sheet1!N$1+(Sheet1!$A$1-1)*10,FALSE)&gt;99999,-3,IF(VLOOKUP($A936,Sheet1!$B$3:$AH$1266,Sheet1!N$1+(Sheet1!$A$1-1)*10,FALSE)&gt;9999,-2,IF(VLOOKUP($A936,Sheet1!$B$3:$AH$1266,Sheet1!N$1+(Sheet1!$A$1-1)*10,FALSE)&gt;999,-1,0)))))))</f>
        <v>---</v>
      </c>
    </row>
    <row r="937" spans="1:30" ht="25.5" customHeight="1" x14ac:dyDescent="0.25">
      <c r="A937" s="125" t="s">
        <v>1420</v>
      </c>
      <c r="B937" s="138" t="s">
        <v>1421</v>
      </c>
      <c r="C937" s="125">
        <v>422006</v>
      </c>
      <c r="D937" s="125">
        <v>751349</v>
      </c>
      <c r="E937" s="70" t="s">
        <v>3040</v>
      </c>
      <c r="F937" s="139" t="s">
        <v>4405</v>
      </c>
      <c r="G937" s="127" t="s">
        <v>160</v>
      </c>
      <c r="H937" s="167">
        <v>1.6</v>
      </c>
      <c r="I937" s="112">
        <v>22491</v>
      </c>
      <c r="J937" s="140" t="s">
        <v>4405</v>
      </c>
      <c r="K937" s="127" t="s">
        <v>17</v>
      </c>
      <c r="L937" s="115">
        <v>4500</v>
      </c>
      <c r="M937" s="116">
        <v>2812</v>
      </c>
      <c r="N937" s="127" t="s">
        <v>554</v>
      </c>
      <c r="O937" s="68" t="str">
        <f t="shared" si="32"/>
        <v>&lt;0.2</v>
      </c>
      <c r="P937" s="68">
        <f>IF(O937&lt;&gt;"",VLOOKUP($A937,Sheet4!$A$2:$O$1309,14,FALSE)*100,"")</f>
        <v>0.9374424601702791</v>
      </c>
      <c r="Q937" s="68">
        <f>IF(P937&lt;&gt;"",VLOOKUP($A937,Sheet4!$A$2:$O$1309,15,FALSE)*100,"")</f>
        <v>8.8128087598196903</v>
      </c>
      <c r="R937" s="74" t="str">
        <f t="shared" si="33"/>
        <v>&gt;500</v>
      </c>
      <c r="S937" s="64" t="s">
        <v>4366</v>
      </c>
      <c r="T937" s="64" t="str">
        <f>IF(ISNA(VLOOKUP(A937,Sheet1!B$3:C$1266,2,FALSE)=TRUE),"NC",VLOOKUP(A937,Sheet1!B$3:C$1266,2,FALSE))</f>
        <v>Rural</v>
      </c>
      <c r="U937" s="65">
        <f>IF(ISNA(VLOOKUP($A937,Sheet1!$B$3:$AH$1266,Sheet1!E$1+(Sheet1!$A$1-1)*10,FALSE))=TRUE,"---",IF(VLOOKUP($A937,Sheet1!$B$3:$AH$1266,Sheet1!E$1+(Sheet1!$A$1-1)*10,FALSE)="---","---", (ROUND(VLOOKUP($A937,Sheet1!$B$3:$AH$1266,Sheet1!E$1+(Sheet1!$A$1-1)*10,FALSE),IF(VLOOKUP($A937,Sheet1!$B$3:$AH$1266,Sheet1!E$1+(Sheet1!$A$1-1)*10,FALSE)&gt;99999,-3,IF(VLOOKUP($A937,Sheet1!$B$3:$AH$1266,Sheet1!E$1+(Sheet1!$A$1-1)*10,FALSE)&gt;9999,-2,IF(VLOOKUP($A937,Sheet1!$B$3:$AH$1266,Sheet1!E$1+(Sheet1!$A$1-1)*10,FALSE)&gt;999,-1,0)))))))</f>
        <v>57</v>
      </c>
      <c r="V937" s="65">
        <f>IF(ISNA(VLOOKUP($A937,Sheet1!$B$3:$AH$1266,Sheet1!F$1+(Sheet1!$A$1-1)*10,FALSE))=TRUE,"---",IF(VLOOKUP($A937,Sheet1!$B$3:$AH$1266,Sheet1!F$1+(Sheet1!$A$1-1)*10,FALSE)="---","---", (ROUND(VLOOKUP($A937,Sheet1!$B$3:$AH$1266,Sheet1!F$1+(Sheet1!$A$1-1)*10,FALSE),IF(VLOOKUP($A937,Sheet1!$B$3:$AH$1266,Sheet1!F$1+(Sheet1!$A$1-1)*10,FALSE)&gt;99999,-3,IF(VLOOKUP($A937,Sheet1!$B$3:$AH$1266,Sheet1!F$1+(Sheet1!$A$1-1)*10,FALSE)&gt;9999,-2,IF(VLOOKUP($A937,Sheet1!$B$3:$AH$1266,Sheet1!F$1+(Sheet1!$A$1-1)*10,FALSE)&gt;999,-1,0)))))))</f>
        <v>73</v>
      </c>
      <c r="W937" s="65">
        <f>IF(ISNA(VLOOKUP($A937,Sheet1!$B$3:$AH$1266,Sheet1!G$1+(Sheet1!$A$1-1)*10,FALSE))=TRUE,"---",IF(VLOOKUP($A937,Sheet1!$B$3:$AH$1266,Sheet1!G$1+(Sheet1!$A$1-1)*10,FALSE)="---","---", (ROUND(VLOOKUP($A937,Sheet1!$B$3:$AH$1266,Sheet1!G$1+(Sheet1!$A$1-1)*10,FALSE),IF(VLOOKUP($A937,Sheet1!$B$3:$AH$1266,Sheet1!G$1+(Sheet1!$A$1-1)*10,FALSE)&gt;99999,-3,IF(VLOOKUP($A937,Sheet1!$B$3:$AH$1266,Sheet1!G$1+(Sheet1!$A$1-1)*10,FALSE)&gt;9999,-2,IF(VLOOKUP($A937,Sheet1!$B$3:$AH$1266,Sheet1!G$1+(Sheet1!$A$1-1)*10,FALSE)&gt;999,-1,0)))))))</f>
        <v>93</v>
      </c>
      <c r="X937" s="65">
        <f>IF(ISNA(VLOOKUP($A937,Sheet1!$B$3:$AH$1266,Sheet1!H$1+(Sheet1!$A$1-1)*10,FALSE))=TRUE,"---",IF(VLOOKUP($A937,Sheet1!$B$3:$AH$1266,Sheet1!H$1+(Sheet1!$A$1-1)*10,FALSE)="---","---", (ROUND(VLOOKUP($A937,Sheet1!$B$3:$AH$1266,Sheet1!H$1+(Sheet1!$A$1-1)*10,FALSE),IF(VLOOKUP($A937,Sheet1!$B$3:$AH$1266,Sheet1!H$1+(Sheet1!$A$1-1)*10,FALSE)&gt;99999,-3,IF(VLOOKUP($A937,Sheet1!$B$3:$AH$1266,Sheet1!H$1+(Sheet1!$A$1-1)*10,FALSE)&gt;9999,-2,IF(VLOOKUP($A937,Sheet1!$B$3:$AH$1266,Sheet1!H$1+(Sheet1!$A$1-1)*10,FALSE)&gt;999,-1,0)))))))</f>
        <v>153</v>
      </c>
      <c r="Y937" s="65">
        <f>IF(ISNA(VLOOKUP($A937,Sheet1!$B$3:$AH$1266,Sheet1!I$1+(Sheet1!$A$1-1)*10,FALSE))=TRUE,"---",IF(VLOOKUP($A937,Sheet1!$B$3:$AH$1266,Sheet1!I$1+(Sheet1!$A$1-1)*10,FALSE)="---","---", (ROUND(VLOOKUP($A937,Sheet1!$B$3:$AH$1266,Sheet1!I$1+(Sheet1!$A$1-1)*10,FALSE),IF(VLOOKUP($A937,Sheet1!$B$3:$AH$1266,Sheet1!I$1+(Sheet1!$A$1-1)*10,FALSE)&gt;99999,-3,IF(VLOOKUP($A937,Sheet1!$B$3:$AH$1266,Sheet1!I$1+(Sheet1!$A$1-1)*10,FALSE)&gt;9999,-2,IF(VLOOKUP($A937,Sheet1!$B$3:$AH$1266,Sheet1!I$1+(Sheet1!$A$1-1)*10,FALSE)&gt;999,-1,0)))))))</f>
        <v>200</v>
      </c>
      <c r="Z937" s="65">
        <f>IF(ISNA(VLOOKUP($A937,Sheet1!$B$3:$AH$1266,Sheet1!J$1+(Sheet1!$A$1-1)*10,FALSE))=TRUE,"---",IF(VLOOKUP($A937,Sheet1!$B$3:$AH$1266,Sheet1!J$1+(Sheet1!$A$1-1)*10,FALSE)="---","---", (ROUND(VLOOKUP($A937,Sheet1!$B$3:$AH$1266,Sheet1!J$1+(Sheet1!$A$1-1)*10,FALSE),IF(VLOOKUP($A937,Sheet1!$B$3:$AH$1266,Sheet1!J$1+(Sheet1!$A$1-1)*10,FALSE)&gt;99999,-3,IF(VLOOKUP($A937,Sheet1!$B$3:$AH$1266,Sheet1!J$1+(Sheet1!$A$1-1)*10,FALSE)&gt;9999,-2,IF(VLOOKUP($A937,Sheet1!$B$3:$AH$1266,Sheet1!J$1+(Sheet1!$A$1-1)*10,FALSE)&gt;999,-1,0)))))))</f>
        <v>264</v>
      </c>
      <c r="AA937" s="65">
        <f>IF(ISNA(VLOOKUP($A937,Sheet1!$B$3:$AH$1266,Sheet1!K$1+(Sheet1!$A$1-1)*10,FALSE))=TRUE,"---",IF(VLOOKUP($A937,Sheet1!$B$3:$AH$1266,Sheet1!K$1+(Sheet1!$A$1-1)*10,FALSE)="---","---", (ROUND(VLOOKUP($A937,Sheet1!$B$3:$AH$1266,Sheet1!K$1+(Sheet1!$A$1-1)*10,FALSE),IF(VLOOKUP($A937,Sheet1!$B$3:$AH$1266,Sheet1!K$1+(Sheet1!$A$1-1)*10,FALSE)&gt;99999,-3,IF(VLOOKUP($A937,Sheet1!$B$3:$AH$1266,Sheet1!K$1+(Sheet1!$A$1-1)*10,FALSE)&gt;9999,-2,IF(VLOOKUP($A937,Sheet1!$B$3:$AH$1266,Sheet1!K$1+(Sheet1!$A$1-1)*10,FALSE)&gt;999,-1,0)))))))</f>
        <v>316</v>
      </c>
      <c r="AB937" s="65">
        <f>IF(ISNA(VLOOKUP($A937,Sheet1!$B$3:$AH$1266,Sheet1!L$1+(Sheet1!$A$1-1)*10,FALSE))=TRUE,"---",IF(VLOOKUP($A937,Sheet1!$B$3:$AH$1266,Sheet1!L$1+(Sheet1!$A$1-1)*10,FALSE)="---","---", (ROUND(VLOOKUP($A937,Sheet1!$B$3:$AH$1266,Sheet1!L$1+(Sheet1!$A$1-1)*10,FALSE),IF(VLOOKUP($A937,Sheet1!$B$3:$AH$1266,Sheet1!L$1+(Sheet1!$A$1-1)*10,FALSE)&gt;99999,-3,IF(VLOOKUP($A937,Sheet1!$B$3:$AH$1266,Sheet1!L$1+(Sheet1!$A$1-1)*10,FALSE)&gt;9999,-2,IF(VLOOKUP($A937,Sheet1!$B$3:$AH$1266,Sheet1!L$1+(Sheet1!$A$1-1)*10,FALSE)&gt;999,-1,0)))))))</f>
        <v>371</v>
      </c>
      <c r="AC937" s="65">
        <f>IF(ISNA(VLOOKUP($A937,Sheet1!$B$3:$AH$1266,Sheet1!M$1+(Sheet1!$A$1-1)*10,FALSE))=TRUE,"---",IF(VLOOKUP($A937,Sheet1!$B$3:$AH$1266,Sheet1!M$1+(Sheet1!$A$1-1)*10,FALSE)="---","---", (ROUND(VLOOKUP($A937,Sheet1!$B$3:$AH$1266,Sheet1!M$1+(Sheet1!$A$1-1)*10,FALSE),IF(VLOOKUP($A937,Sheet1!$B$3:$AH$1266,Sheet1!M$1+(Sheet1!$A$1-1)*10,FALSE)&gt;99999,-3,IF(VLOOKUP($A937,Sheet1!$B$3:$AH$1266,Sheet1!M$1+(Sheet1!$A$1-1)*10,FALSE)&gt;9999,-2,IF(VLOOKUP($A937,Sheet1!$B$3:$AH$1266,Sheet1!M$1+(Sheet1!$A$1-1)*10,FALSE)&gt;999,-1,0)))))))</f>
        <v>428</v>
      </c>
      <c r="AD937" s="65">
        <f>IF(ISNA(VLOOKUP($A937,Sheet1!$B$3:$AH$1266,Sheet1!N$1+(Sheet1!$A$1-1)*10,FALSE))=TRUE,"---",IF(VLOOKUP($A937,Sheet1!$B$3:$AH$1266,Sheet1!N$1+(Sheet1!$A$1-1)*10,FALSE)="---","---", (ROUND(VLOOKUP($A937,Sheet1!$B$3:$AH$1266,Sheet1!N$1+(Sheet1!$A$1-1)*10,FALSE),IF(VLOOKUP($A937,Sheet1!$B$3:$AH$1266,Sheet1!N$1+(Sheet1!$A$1-1)*10,FALSE)&gt;99999,-3,IF(VLOOKUP($A937,Sheet1!$B$3:$AH$1266,Sheet1!N$1+(Sheet1!$A$1-1)*10,FALSE)&gt;9999,-2,IF(VLOOKUP($A937,Sheet1!$B$3:$AH$1266,Sheet1!N$1+(Sheet1!$A$1-1)*10,FALSE)&gt;999,-1,0)))))))</f>
        <v>508</v>
      </c>
    </row>
    <row r="938" spans="1:30" ht="25.5" customHeight="1" x14ac:dyDescent="0.25">
      <c r="A938" s="133" t="s">
        <v>1422</v>
      </c>
      <c r="B938" s="134" t="s">
        <v>1423</v>
      </c>
      <c r="C938" s="133">
        <v>422040</v>
      </c>
      <c r="D938" s="133">
        <v>751439</v>
      </c>
      <c r="E938" s="67" t="s">
        <v>3040</v>
      </c>
      <c r="F938" s="135" t="s">
        <v>4405</v>
      </c>
      <c r="G938" s="118" t="s">
        <v>160</v>
      </c>
      <c r="H938" s="136">
        <v>0.26</v>
      </c>
      <c r="I938" s="119">
        <v>22491</v>
      </c>
      <c r="J938" s="137" t="s">
        <v>4405</v>
      </c>
      <c r="K938" s="118" t="s">
        <v>17</v>
      </c>
      <c r="L938" s="122">
        <v>319</v>
      </c>
      <c r="M938" s="123">
        <v>1227</v>
      </c>
      <c r="N938" s="118" t="s">
        <v>145</v>
      </c>
      <c r="O938" s="71" t="s">
        <v>4405</v>
      </c>
      <c r="P938" s="71" t="s">
        <v>4405</v>
      </c>
      <c r="Q938" s="71" t="s">
        <v>4405</v>
      </c>
      <c r="R938" s="73" t="s">
        <v>4405</v>
      </c>
      <c r="S938" s="63" t="s">
        <v>4366</v>
      </c>
      <c r="T938" s="63" t="str">
        <f>IF(ISNA(VLOOKUP(A938,Sheet1!B$3:C$1266,2,FALSE)=TRUE),"NC",VLOOKUP(A938,Sheet1!B$3:C$1266,2,FALSE))</f>
        <v>NC</v>
      </c>
      <c r="U938" s="66" t="str">
        <f>IF(ISNA(VLOOKUP($A938,Sheet1!$B$3:$AH$1266,Sheet1!E$1+(Sheet1!$A$1-1)*10,FALSE))=TRUE,"---",IF(VLOOKUP($A938,Sheet1!$B$3:$AH$1266,Sheet1!E$1+(Sheet1!$A$1-1)*10,FALSE)="---","---", (ROUND(VLOOKUP($A938,Sheet1!$B$3:$AH$1266,Sheet1!E$1+(Sheet1!$A$1-1)*10,FALSE),IF(VLOOKUP($A938,Sheet1!$B$3:$AH$1266,Sheet1!E$1+(Sheet1!$A$1-1)*10,FALSE)&gt;99999,-3,IF(VLOOKUP($A938,Sheet1!$B$3:$AH$1266,Sheet1!E$1+(Sheet1!$A$1-1)*10,FALSE)&gt;9999,-2,IF(VLOOKUP($A938,Sheet1!$B$3:$AH$1266,Sheet1!E$1+(Sheet1!$A$1-1)*10,FALSE)&gt;999,-1,0)))))))</f>
        <v>---</v>
      </c>
      <c r="V938" s="66" t="str">
        <f>IF(ISNA(VLOOKUP($A938,Sheet1!$B$3:$AH$1266,Sheet1!F$1+(Sheet1!$A$1-1)*10,FALSE))=TRUE,"---",IF(VLOOKUP($A938,Sheet1!$B$3:$AH$1266,Sheet1!F$1+(Sheet1!$A$1-1)*10,FALSE)="---","---", (ROUND(VLOOKUP($A938,Sheet1!$B$3:$AH$1266,Sheet1!F$1+(Sheet1!$A$1-1)*10,FALSE),IF(VLOOKUP($A938,Sheet1!$B$3:$AH$1266,Sheet1!F$1+(Sheet1!$A$1-1)*10,FALSE)&gt;99999,-3,IF(VLOOKUP($A938,Sheet1!$B$3:$AH$1266,Sheet1!F$1+(Sheet1!$A$1-1)*10,FALSE)&gt;9999,-2,IF(VLOOKUP($A938,Sheet1!$B$3:$AH$1266,Sheet1!F$1+(Sheet1!$A$1-1)*10,FALSE)&gt;999,-1,0)))))))</f>
        <v>---</v>
      </c>
      <c r="W938" s="66" t="str">
        <f>IF(ISNA(VLOOKUP($A938,Sheet1!$B$3:$AH$1266,Sheet1!G$1+(Sheet1!$A$1-1)*10,FALSE))=TRUE,"---",IF(VLOOKUP($A938,Sheet1!$B$3:$AH$1266,Sheet1!G$1+(Sheet1!$A$1-1)*10,FALSE)="---","---", (ROUND(VLOOKUP($A938,Sheet1!$B$3:$AH$1266,Sheet1!G$1+(Sheet1!$A$1-1)*10,FALSE),IF(VLOOKUP($A938,Sheet1!$B$3:$AH$1266,Sheet1!G$1+(Sheet1!$A$1-1)*10,FALSE)&gt;99999,-3,IF(VLOOKUP($A938,Sheet1!$B$3:$AH$1266,Sheet1!G$1+(Sheet1!$A$1-1)*10,FALSE)&gt;9999,-2,IF(VLOOKUP($A938,Sheet1!$B$3:$AH$1266,Sheet1!G$1+(Sheet1!$A$1-1)*10,FALSE)&gt;999,-1,0)))))))</f>
        <v>---</v>
      </c>
      <c r="X938" s="66" t="str">
        <f>IF(ISNA(VLOOKUP($A938,Sheet1!$B$3:$AH$1266,Sheet1!H$1+(Sheet1!$A$1-1)*10,FALSE))=TRUE,"---",IF(VLOOKUP($A938,Sheet1!$B$3:$AH$1266,Sheet1!H$1+(Sheet1!$A$1-1)*10,FALSE)="---","---", (ROUND(VLOOKUP($A938,Sheet1!$B$3:$AH$1266,Sheet1!H$1+(Sheet1!$A$1-1)*10,FALSE),IF(VLOOKUP($A938,Sheet1!$B$3:$AH$1266,Sheet1!H$1+(Sheet1!$A$1-1)*10,FALSE)&gt;99999,-3,IF(VLOOKUP($A938,Sheet1!$B$3:$AH$1266,Sheet1!H$1+(Sheet1!$A$1-1)*10,FALSE)&gt;9999,-2,IF(VLOOKUP($A938,Sheet1!$B$3:$AH$1266,Sheet1!H$1+(Sheet1!$A$1-1)*10,FALSE)&gt;999,-1,0)))))))</f>
        <v>---</v>
      </c>
      <c r="Y938" s="66" t="str">
        <f>IF(ISNA(VLOOKUP($A938,Sheet1!$B$3:$AH$1266,Sheet1!I$1+(Sheet1!$A$1-1)*10,FALSE))=TRUE,"---",IF(VLOOKUP($A938,Sheet1!$B$3:$AH$1266,Sheet1!I$1+(Sheet1!$A$1-1)*10,FALSE)="---","---", (ROUND(VLOOKUP($A938,Sheet1!$B$3:$AH$1266,Sheet1!I$1+(Sheet1!$A$1-1)*10,FALSE),IF(VLOOKUP($A938,Sheet1!$B$3:$AH$1266,Sheet1!I$1+(Sheet1!$A$1-1)*10,FALSE)&gt;99999,-3,IF(VLOOKUP($A938,Sheet1!$B$3:$AH$1266,Sheet1!I$1+(Sheet1!$A$1-1)*10,FALSE)&gt;9999,-2,IF(VLOOKUP($A938,Sheet1!$B$3:$AH$1266,Sheet1!I$1+(Sheet1!$A$1-1)*10,FALSE)&gt;999,-1,0)))))))</f>
        <v>---</v>
      </c>
      <c r="Z938" s="66" t="str">
        <f>IF(ISNA(VLOOKUP($A938,Sheet1!$B$3:$AH$1266,Sheet1!J$1+(Sheet1!$A$1-1)*10,FALSE))=TRUE,"---",IF(VLOOKUP($A938,Sheet1!$B$3:$AH$1266,Sheet1!J$1+(Sheet1!$A$1-1)*10,FALSE)="---","---", (ROUND(VLOOKUP($A938,Sheet1!$B$3:$AH$1266,Sheet1!J$1+(Sheet1!$A$1-1)*10,FALSE),IF(VLOOKUP($A938,Sheet1!$B$3:$AH$1266,Sheet1!J$1+(Sheet1!$A$1-1)*10,FALSE)&gt;99999,-3,IF(VLOOKUP($A938,Sheet1!$B$3:$AH$1266,Sheet1!J$1+(Sheet1!$A$1-1)*10,FALSE)&gt;9999,-2,IF(VLOOKUP($A938,Sheet1!$B$3:$AH$1266,Sheet1!J$1+(Sheet1!$A$1-1)*10,FALSE)&gt;999,-1,0)))))))</f>
        <v>---</v>
      </c>
      <c r="AA938" s="66" t="str">
        <f>IF(ISNA(VLOOKUP($A938,Sheet1!$B$3:$AH$1266,Sheet1!K$1+(Sheet1!$A$1-1)*10,FALSE))=TRUE,"---",IF(VLOOKUP($A938,Sheet1!$B$3:$AH$1266,Sheet1!K$1+(Sheet1!$A$1-1)*10,FALSE)="---","---", (ROUND(VLOOKUP($A938,Sheet1!$B$3:$AH$1266,Sheet1!K$1+(Sheet1!$A$1-1)*10,FALSE),IF(VLOOKUP($A938,Sheet1!$B$3:$AH$1266,Sheet1!K$1+(Sheet1!$A$1-1)*10,FALSE)&gt;99999,-3,IF(VLOOKUP($A938,Sheet1!$B$3:$AH$1266,Sheet1!K$1+(Sheet1!$A$1-1)*10,FALSE)&gt;9999,-2,IF(VLOOKUP($A938,Sheet1!$B$3:$AH$1266,Sheet1!K$1+(Sheet1!$A$1-1)*10,FALSE)&gt;999,-1,0)))))))</f>
        <v>---</v>
      </c>
      <c r="AB938" s="66" t="str">
        <f>IF(ISNA(VLOOKUP($A938,Sheet1!$B$3:$AH$1266,Sheet1!L$1+(Sheet1!$A$1-1)*10,FALSE))=TRUE,"---",IF(VLOOKUP($A938,Sheet1!$B$3:$AH$1266,Sheet1!L$1+(Sheet1!$A$1-1)*10,FALSE)="---","---", (ROUND(VLOOKUP($A938,Sheet1!$B$3:$AH$1266,Sheet1!L$1+(Sheet1!$A$1-1)*10,FALSE),IF(VLOOKUP($A938,Sheet1!$B$3:$AH$1266,Sheet1!L$1+(Sheet1!$A$1-1)*10,FALSE)&gt;99999,-3,IF(VLOOKUP($A938,Sheet1!$B$3:$AH$1266,Sheet1!L$1+(Sheet1!$A$1-1)*10,FALSE)&gt;9999,-2,IF(VLOOKUP($A938,Sheet1!$B$3:$AH$1266,Sheet1!L$1+(Sheet1!$A$1-1)*10,FALSE)&gt;999,-1,0)))))))</f>
        <v>---</v>
      </c>
      <c r="AC938" s="66" t="str">
        <f>IF(ISNA(VLOOKUP($A938,Sheet1!$B$3:$AH$1266,Sheet1!M$1+(Sheet1!$A$1-1)*10,FALSE))=TRUE,"---",IF(VLOOKUP($A938,Sheet1!$B$3:$AH$1266,Sheet1!M$1+(Sheet1!$A$1-1)*10,FALSE)="---","---", (ROUND(VLOOKUP($A938,Sheet1!$B$3:$AH$1266,Sheet1!M$1+(Sheet1!$A$1-1)*10,FALSE),IF(VLOOKUP($A938,Sheet1!$B$3:$AH$1266,Sheet1!M$1+(Sheet1!$A$1-1)*10,FALSE)&gt;99999,-3,IF(VLOOKUP($A938,Sheet1!$B$3:$AH$1266,Sheet1!M$1+(Sheet1!$A$1-1)*10,FALSE)&gt;9999,-2,IF(VLOOKUP($A938,Sheet1!$B$3:$AH$1266,Sheet1!M$1+(Sheet1!$A$1-1)*10,FALSE)&gt;999,-1,0)))))))</f>
        <v>---</v>
      </c>
      <c r="AD938" s="66" t="str">
        <f>IF(ISNA(VLOOKUP($A938,Sheet1!$B$3:$AH$1266,Sheet1!N$1+(Sheet1!$A$1-1)*10,FALSE))=TRUE,"---",IF(VLOOKUP($A938,Sheet1!$B$3:$AH$1266,Sheet1!N$1+(Sheet1!$A$1-1)*10,FALSE)="---","---", (ROUND(VLOOKUP($A938,Sheet1!$B$3:$AH$1266,Sheet1!N$1+(Sheet1!$A$1-1)*10,FALSE),IF(VLOOKUP($A938,Sheet1!$B$3:$AH$1266,Sheet1!N$1+(Sheet1!$A$1-1)*10,FALSE)&gt;99999,-3,IF(VLOOKUP($A938,Sheet1!$B$3:$AH$1266,Sheet1!N$1+(Sheet1!$A$1-1)*10,FALSE)&gt;9999,-2,IF(VLOOKUP($A938,Sheet1!$B$3:$AH$1266,Sheet1!N$1+(Sheet1!$A$1-1)*10,FALSE)&gt;999,-1,0)))))))</f>
        <v>---</v>
      </c>
    </row>
    <row r="939" spans="1:30" ht="25.5" customHeight="1" x14ac:dyDescent="0.25">
      <c r="A939" s="125" t="s">
        <v>1424</v>
      </c>
      <c r="B939" s="138" t="s">
        <v>1425</v>
      </c>
      <c r="C939" s="125">
        <v>422033</v>
      </c>
      <c r="D939" s="125">
        <v>751850</v>
      </c>
      <c r="E939" s="70" t="s">
        <v>3056</v>
      </c>
      <c r="F939" s="52" t="s">
        <v>4736</v>
      </c>
      <c r="G939" s="127" t="s">
        <v>286</v>
      </c>
      <c r="H939" s="128">
        <v>2.21</v>
      </c>
      <c r="I939" s="112">
        <v>22491</v>
      </c>
      <c r="J939" s="113">
        <v>8.3000000000000007</v>
      </c>
      <c r="K939" s="114" t="s">
        <v>4405</v>
      </c>
      <c r="L939" s="115">
        <v>2530</v>
      </c>
      <c r="M939" s="116">
        <v>1145</v>
      </c>
      <c r="N939" s="127" t="s">
        <v>321</v>
      </c>
      <c r="O939" s="68" t="str">
        <f t="shared" si="32"/>
        <v>&lt;0.2</v>
      </c>
      <c r="P939" s="68">
        <f>IF(O939&lt;&gt;"",VLOOKUP($A939,Sheet4!$A$2:$O$1309,14,FALSE)*100,"")</f>
        <v>0.9374424601702791</v>
      </c>
      <c r="Q939" s="68">
        <f>IF(P939&lt;&gt;"",VLOOKUP($A939,Sheet4!$A$2:$O$1309,15,FALSE)*100,"")</f>
        <v>8.8128087598196903</v>
      </c>
      <c r="R939" s="74" t="str">
        <f t="shared" si="33"/>
        <v>&gt;500</v>
      </c>
      <c r="S939" s="64" t="s">
        <v>4366</v>
      </c>
      <c r="T939" s="64" t="str">
        <f>IF(ISNA(VLOOKUP(A939,Sheet1!B$3:C$1266,2,FALSE)=TRUE),"NC",VLOOKUP(A939,Sheet1!B$3:C$1266,2,FALSE))</f>
        <v>Rural</v>
      </c>
      <c r="U939" s="65">
        <f>IF(ISNA(VLOOKUP($A939,Sheet1!$B$3:$AH$1266,Sheet1!E$1+(Sheet1!$A$1-1)*10,FALSE))=TRUE,"---",IF(VLOOKUP($A939,Sheet1!$B$3:$AH$1266,Sheet1!E$1+(Sheet1!$A$1-1)*10,FALSE)="---","---", (ROUND(VLOOKUP($A939,Sheet1!$B$3:$AH$1266,Sheet1!E$1+(Sheet1!$A$1-1)*10,FALSE),IF(VLOOKUP($A939,Sheet1!$B$3:$AH$1266,Sheet1!E$1+(Sheet1!$A$1-1)*10,FALSE)&gt;99999,-3,IF(VLOOKUP($A939,Sheet1!$B$3:$AH$1266,Sheet1!E$1+(Sheet1!$A$1-1)*10,FALSE)&gt;9999,-2,IF(VLOOKUP($A939,Sheet1!$B$3:$AH$1266,Sheet1!E$1+(Sheet1!$A$1-1)*10,FALSE)&gt;999,-1,0)))))))</f>
        <v>78</v>
      </c>
      <c r="V939" s="65">
        <f>IF(ISNA(VLOOKUP($A939,Sheet1!$B$3:$AH$1266,Sheet1!F$1+(Sheet1!$A$1-1)*10,FALSE))=TRUE,"---",IF(VLOOKUP($A939,Sheet1!$B$3:$AH$1266,Sheet1!F$1+(Sheet1!$A$1-1)*10,FALSE)="---","---", (ROUND(VLOOKUP($A939,Sheet1!$B$3:$AH$1266,Sheet1!F$1+(Sheet1!$A$1-1)*10,FALSE),IF(VLOOKUP($A939,Sheet1!$B$3:$AH$1266,Sheet1!F$1+(Sheet1!$A$1-1)*10,FALSE)&gt;99999,-3,IF(VLOOKUP($A939,Sheet1!$B$3:$AH$1266,Sheet1!F$1+(Sheet1!$A$1-1)*10,FALSE)&gt;9999,-2,IF(VLOOKUP($A939,Sheet1!$B$3:$AH$1266,Sheet1!F$1+(Sheet1!$A$1-1)*10,FALSE)&gt;999,-1,0)))))))</f>
        <v>98</v>
      </c>
      <c r="W939" s="65">
        <f>IF(ISNA(VLOOKUP($A939,Sheet1!$B$3:$AH$1266,Sheet1!G$1+(Sheet1!$A$1-1)*10,FALSE))=TRUE,"---",IF(VLOOKUP($A939,Sheet1!$B$3:$AH$1266,Sheet1!G$1+(Sheet1!$A$1-1)*10,FALSE)="---","---", (ROUND(VLOOKUP($A939,Sheet1!$B$3:$AH$1266,Sheet1!G$1+(Sheet1!$A$1-1)*10,FALSE),IF(VLOOKUP($A939,Sheet1!$B$3:$AH$1266,Sheet1!G$1+(Sheet1!$A$1-1)*10,FALSE)&gt;99999,-3,IF(VLOOKUP($A939,Sheet1!$B$3:$AH$1266,Sheet1!G$1+(Sheet1!$A$1-1)*10,FALSE)&gt;9999,-2,IF(VLOOKUP($A939,Sheet1!$B$3:$AH$1266,Sheet1!G$1+(Sheet1!$A$1-1)*10,FALSE)&gt;999,-1,0)))))))</f>
        <v>126</v>
      </c>
      <c r="X939" s="65">
        <f>IF(ISNA(VLOOKUP($A939,Sheet1!$B$3:$AH$1266,Sheet1!H$1+(Sheet1!$A$1-1)*10,FALSE))=TRUE,"---",IF(VLOOKUP($A939,Sheet1!$B$3:$AH$1266,Sheet1!H$1+(Sheet1!$A$1-1)*10,FALSE)="---","---", (ROUND(VLOOKUP($A939,Sheet1!$B$3:$AH$1266,Sheet1!H$1+(Sheet1!$A$1-1)*10,FALSE),IF(VLOOKUP($A939,Sheet1!$B$3:$AH$1266,Sheet1!H$1+(Sheet1!$A$1-1)*10,FALSE)&gt;99999,-3,IF(VLOOKUP($A939,Sheet1!$B$3:$AH$1266,Sheet1!H$1+(Sheet1!$A$1-1)*10,FALSE)&gt;9999,-2,IF(VLOOKUP($A939,Sheet1!$B$3:$AH$1266,Sheet1!H$1+(Sheet1!$A$1-1)*10,FALSE)&gt;999,-1,0)))))))</f>
        <v>207</v>
      </c>
      <c r="Y939" s="65">
        <f>IF(ISNA(VLOOKUP($A939,Sheet1!$B$3:$AH$1266,Sheet1!I$1+(Sheet1!$A$1-1)*10,FALSE))=TRUE,"---",IF(VLOOKUP($A939,Sheet1!$B$3:$AH$1266,Sheet1!I$1+(Sheet1!$A$1-1)*10,FALSE)="---","---", (ROUND(VLOOKUP($A939,Sheet1!$B$3:$AH$1266,Sheet1!I$1+(Sheet1!$A$1-1)*10,FALSE),IF(VLOOKUP($A939,Sheet1!$B$3:$AH$1266,Sheet1!I$1+(Sheet1!$A$1-1)*10,FALSE)&gt;99999,-3,IF(VLOOKUP($A939,Sheet1!$B$3:$AH$1266,Sheet1!I$1+(Sheet1!$A$1-1)*10,FALSE)&gt;9999,-2,IF(VLOOKUP($A939,Sheet1!$B$3:$AH$1266,Sheet1!I$1+(Sheet1!$A$1-1)*10,FALSE)&gt;999,-1,0)))))))</f>
        <v>270</v>
      </c>
      <c r="Z939" s="65">
        <f>IF(ISNA(VLOOKUP($A939,Sheet1!$B$3:$AH$1266,Sheet1!J$1+(Sheet1!$A$1-1)*10,FALSE))=TRUE,"---",IF(VLOOKUP($A939,Sheet1!$B$3:$AH$1266,Sheet1!J$1+(Sheet1!$A$1-1)*10,FALSE)="---","---", (ROUND(VLOOKUP($A939,Sheet1!$B$3:$AH$1266,Sheet1!J$1+(Sheet1!$A$1-1)*10,FALSE),IF(VLOOKUP($A939,Sheet1!$B$3:$AH$1266,Sheet1!J$1+(Sheet1!$A$1-1)*10,FALSE)&gt;99999,-3,IF(VLOOKUP($A939,Sheet1!$B$3:$AH$1266,Sheet1!J$1+(Sheet1!$A$1-1)*10,FALSE)&gt;9999,-2,IF(VLOOKUP($A939,Sheet1!$B$3:$AH$1266,Sheet1!J$1+(Sheet1!$A$1-1)*10,FALSE)&gt;999,-1,0)))))))</f>
        <v>356</v>
      </c>
      <c r="AA939" s="65">
        <f>IF(ISNA(VLOOKUP($A939,Sheet1!$B$3:$AH$1266,Sheet1!K$1+(Sheet1!$A$1-1)*10,FALSE))=TRUE,"---",IF(VLOOKUP($A939,Sheet1!$B$3:$AH$1266,Sheet1!K$1+(Sheet1!$A$1-1)*10,FALSE)="---","---", (ROUND(VLOOKUP($A939,Sheet1!$B$3:$AH$1266,Sheet1!K$1+(Sheet1!$A$1-1)*10,FALSE),IF(VLOOKUP($A939,Sheet1!$B$3:$AH$1266,Sheet1!K$1+(Sheet1!$A$1-1)*10,FALSE)&gt;99999,-3,IF(VLOOKUP($A939,Sheet1!$B$3:$AH$1266,Sheet1!K$1+(Sheet1!$A$1-1)*10,FALSE)&gt;9999,-2,IF(VLOOKUP($A939,Sheet1!$B$3:$AH$1266,Sheet1!K$1+(Sheet1!$A$1-1)*10,FALSE)&gt;999,-1,0)))))))</f>
        <v>426</v>
      </c>
      <c r="AB939" s="65">
        <f>IF(ISNA(VLOOKUP($A939,Sheet1!$B$3:$AH$1266,Sheet1!L$1+(Sheet1!$A$1-1)*10,FALSE))=TRUE,"---",IF(VLOOKUP($A939,Sheet1!$B$3:$AH$1266,Sheet1!L$1+(Sheet1!$A$1-1)*10,FALSE)="---","---", (ROUND(VLOOKUP($A939,Sheet1!$B$3:$AH$1266,Sheet1!L$1+(Sheet1!$A$1-1)*10,FALSE),IF(VLOOKUP($A939,Sheet1!$B$3:$AH$1266,Sheet1!L$1+(Sheet1!$A$1-1)*10,FALSE)&gt;99999,-3,IF(VLOOKUP($A939,Sheet1!$B$3:$AH$1266,Sheet1!L$1+(Sheet1!$A$1-1)*10,FALSE)&gt;9999,-2,IF(VLOOKUP($A939,Sheet1!$B$3:$AH$1266,Sheet1!L$1+(Sheet1!$A$1-1)*10,FALSE)&gt;999,-1,0)))))))</f>
        <v>499</v>
      </c>
      <c r="AC939" s="65">
        <f>IF(ISNA(VLOOKUP($A939,Sheet1!$B$3:$AH$1266,Sheet1!M$1+(Sheet1!$A$1-1)*10,FALSE))=TRUE,"---",IF(VLOOKUP($A939,Sheet1!$B$3:$AH$1266,Sheet1!M$1+(Sheet1!$A$1-1)*10,FALSE)="---","---", (ROUND(VLOOKUP($A939,Sheet1!$B$3:$AH$1266,Sheet1!M$1+(Sheet1!$A$1-1)*10,FALSE),IF(VLOOKUP($A939,Sheet1!$B$3:$AH$1266,Sheet1!M$1+(Sheet1!$A$1-1)*10,FALSE)&gt;99999,-3,IF(VLOOKUP($A939,Sheet1!$B$3:$AH$1266,Sheet1!M$1+(Sheet1!$A$1-1)*10,FALSE)&gt;9999,-2,IF(VLOOKUP($A939,Sheet1!$B$3:$AH$1266,Sheet1!M$1+(Sheet1!$A$1-1)*10,FALSE)&gt;999,-1,0)))))))</f>
        <v>576</v>
      </c>
      <c r="AD939" s="65">
        <f>IF(ISNA(VLOOKUP($A939,Sheet1!$B$3:$AH$1266,Sheet1!N$1+(Sheet1!$A$1-1)*10,FALSE))=TRUE,"---",IF(VLOOKUP($A939,Sheet1!$B$3:$AH$1266,Sheet1!N$1+(Sheet1!$A$1-1)*10,FALSE)="---","---", (ROUND(VLOOKUP($A939,Sheet1!$B$3:$AH$1266,Sheet1!N$1+(Sheet1!$A$1-1)*10,FALSE),IF(VLOOKUP($A939,Sheet1!$B$3:$AH$1266,Sheet1!N$1+(Sheet1!$A$1-1)*10,FALSE)&gt;99999,-3,IF(VLOOKUP($A939,Sheet1!$B$3:$AH$1266,Sheet1!N$1+(Sheet1!$A$1-1)*10,FALSE)&gt;9999,-2,IF(VLOOKUP($A939,Sheet1!$B$3:$AH$1266,Sheet1!N$1+(Sheet1!$A$1-1)*10,FALSE)&gt;999,-1,0)))))))</f>
        <v>683</v>
      </c>
    </row>
    <row r="940" spans="1:30" ht="25.5" customHeight="1" x14ac:dyDescent="0.25">
      <c r="A940" s="304" t="s">
        <v>1426</v>
      </c>
      <c r="B940" s="393" t="s">
        <v>1427</v>
      </c>
      <c r="C940" s="304">
        <v>421917</v>
      </c>
      <c r="D940" s="304">
        <v>751900</v>
      </c>
      <c r="E940" s="305" t="s">
        <v>3056</v>
      </c>
      <c r="F940" s="117" t="s">
        <v>4737</v>
      </c>
      <c r="G940" s="118" t="s">
        <v>31</v>
      </c>
      <c r="H940" s="348">
        <v>982</v>
      </c>
      <c r="I940" s="119">
        <v>38897</v>
      </c>
      <c r="J940" s="120">
        <v>17.72</v>
      </c>
      <c r="K940" s="121" t="s">
        <v>4405</v>
      </c>
      <c r="L940" s="122">
        <v>35100</v>
      </c>
      <c r="M940" s="123">
        <v>35.700000000000003</v>
      </c>
      <c r="N940" s="118" t="s">
        <v>12</v>
      </c>
      <c r="O940" s="71">
        <f t="shared" si="32"/>
        <v>0.47687919179494165</v>
      </c>
      <c r="P940" s="71">
        <f>IF(O940&lt;&gt;"",VLOOKUP($A940,Sheet4!$A$2:$O$1309,14,FALSE)*100,"")</f>
        <v>0.24013442122702289</v>
      </c>
      <c r="Q940" s="71">
        <f>IF(P940&lt;&gt;"",VLOOKUP($A940,Sheet4!$A$2:$O$1309,15,FALSE)*100,"")</f>
        <v>2.3274367590735201</v>
      </c>
      <c r="R940" s="73" t="str">
        <f t="shared" si="33"/>
        <v>200</v>
      </c>
      <c r="S940" s="357" t="s">
        <v>4366</v>
      </c>
      <c r="T940" s="357" t="str">
        <f>IF(ISNA(VLOOKUP(A940,Sheet1!B$3:C$1266,2,FALSE)=TRUE),"NC",VLOOKUP(A940,Sheet1!B$3:C$1266,2,FALSE))</f>
        <v>Rural10</v>
      </c>
      <c r="U940" s="385">
        <f>IF(ISNA(VLOOKUP($A940,Sheet1!$B$3:$AH$1266,Sheet1!E$1+(Sheet1!$A$1-1)*10,FALSE))=TRUE,"---",IF(VLOOKUP($A940,Sheet1!$B$3:$AH$1266,Sheet1!E$1+(Sheet1!$A$1-1)*10,FALSE)="---","---", (ROUND(VLOOKUP($A940,Sheet1!$B$3:$AH$1266,Sheet1!E$1+(Sheet1!$A$1-1)*10,FALSE),IF(VLOOKUP($A940,Sheet1!$B$3:$AH$1266,Sheet1!E$1+(Sheet1!$A$1-1)*10,FALSE)&gt;99999,-3,IF(VLOOKUP($A940,Sheet1!$B$3:$AH$1266,Sheet1!E$1+(Sheet1!$A$1-1)*10,FALSE)&gt;9999,-2,IF(VLOOKUP($A940,Sheet1!$B$3:$AH$1266,Sheet1!E$1+(Sheet1!$A$1-1)*10,FALSE)&gt;999,-1,0)))))))</f>
        <v>9990</v>
      </c>
      <c r="V940" s="385">
        <f>IF(ISNA(VLOOKUP($A940,Sheet1!$B$3:$AH$1266,Sheet1!F$1+(Sheet1!$A$1-1)*10,FALSE))=TRUE,"---",IF(VLOOKUP($A940,Sheet1!$B$3:$AH$1266,Sheet1!F$1+(Sheet1!$A$1-1)*10,FALSE)="---","---", (ROUND(VLOOKUP($A940,Sheet1!$B$3:$AH$1266,Sheet1!F$1+(Sheet1!$A$1-1)*10,FALSE),IF(VLOOKUP($A940,Sheet1!$B$3:$AH$1266,Sheet1!F$1+(Sheet1!$A$1-1)*10,FALSE)&gt;99999,-3,IF(VLOOKUP($A940,Sheet1!$B$3:$AH$1266,Sheet1!F$1+(Sheet1!$A$1-1)*10,FALSE)&gt;9999,-2,IF(VLOOKUP($A940,Sheet1!$B$3:$AH$1266,Sheet1!F$1+(Sheet1!$A$1-1)*10,FALSE)&gt;999,-1,0)))))))</f>
        <v>11500</v>
      </c>
      <c r="W940" s="385">
        <f>IF(ISNA(VLOOKUP($A940,Sheet1!$B$3:$AH$1266,Sheet1!G$1+(Sheet1!$A$1-1)*10,FALSE))=TRUE,"---",IF(VLOOKUP($A940,Sheet1!$B$3:$AH$1266,Sheet1!G$1+(Sheet1!$A$1-1)*10,FALSE)="---","---", (ROUND(VLOOKUP($A940,Sheet1!$B$3:$AH$1266,Sheet1!G$1+(Sheet1!$A$1-1)*10,FALSE),IF(VLOOKUP($A940,Sheet1!$B$3:$AH$1266,Sheet1!G$1+(Sheet1!$A$1-1)*10,FALSE)&gt;99999,-3,IF(VLOOKUP($A940,Sheet1!$B$3:$AH$1266,Sheet1!G$1+(Sheet1!$A$1-1)*10,FALSE)&gt;9999,-2,IF(VLOOKUP($A940,Sheet1!$B$3:$AH$1266,Sheet1!G$1+(Sheet1!$A$1-1)*10,FALSE)&gt;999,-1,0)))))))</f>
        <v>13500</v>
      </c>
      <c r="X940" s="385">
        <f>IF(ISNA(VLOOKUP($A940,Sheet1!$B$3:$AH$1266,Sheet1!H$1+(Sheet1!$A$1-1)*10,FALSE))=TRUE,"---",IF(VLOOKUP($A940,Sheet1!$B$3:$AH$1266,Sheet1!H$1+(Sheet1!$A$1-1)*10,FALSE)="---","---", (ROUND(VLOOKUP($A940,Sheet1!$B$3:$AH$1266,Sheet1!H$1+(Sheet1!$A$1-1)*10,FALSE),IF(VLOOKUP($A940,Sheet1!$B$3:$AH$1266,Sheet1!H$1+(Sheet1!$A$1-1)*10,FALSE)&gt;99999,-3,IF(VLOOKUP($A940,Sheet1!$B$3:$AH$1266,Sheet1!H$1+(Sheet1!$A$1-1)*10,FALSE)&gt;9999,-2,IF(VLOOKUP($A940,Sheet1!$B$3:$AH$1266,Sheet1!H$1+(Sheet1!$A$1-1)*10,FALSE)&gt;999,-1,0)))))))</f>
        <v>18300</v>
      </c>
      <c r="Y940" s="385">
        <f>IF(ISNA(VLOOKUP($A940,Sheet1!$B$3:$AH$1266,Sheet1!I$1+(Sheet1!$A$1-1)*10,FALSE))=TRUE,"---",IF(VLOOKUP($A940,Sheet1!$B$3:$AH$1266,Sheet1!I$1+(Sheet1!$A$1-1)*10,FALSE)="---","---", (ROUND(VLOOKUP($A940,Sheet1!$B$3:$AH$1266,Sheet1!I$1+(Sheet1!$A$1-1)*10,FALSE),IF(VLOOKUP($A940,Sheet1!$B$3:$AH$1266,Sheet1!I$1+(Sheet1!$A$1-1)*10,FALSE)&gt;99999,-3,IF(VLOOKUP($A940,Sheet1!$B$3:$AH$1266,Sheet1!I$1+(Sheet1!$A$1-1)*10,FALSE)&gt;9999,-2,IF(VLOOKUP($A940,Sheet1!$B$3:$AH$1266,Sheet1!I$1+(Sheet1!$A$1-1)*10,FALSE)&gt;999,-1,0)))))))</f>
        <v>21500</v>
      </c>
      <c r="Z940" s="385">
        <f>IF(ISNA(VLOOKUP($A940,Sheet1!$B$3:$AH$1266,Sheet1!J$1+(Sheet1!$A$1-1)*10,FALSE))=TRUE,"---",IF(VLOOKUP($A940,Sheet1!$B$3:$AH$1266,Sheet1!J$1+(Sheet1!$A$1-1)*10,FALSE)="---","---", (ROUND(VLOOKUP($A940,Sheet1!$B$3:$AH$1266,Sheet1!J$1+(Sheet1!$A$1-1)*10,FALSE),IF(VLOOKUP($A940,Sheet1!$B$3:$AH$1266,Sheet1!J$1+(Sheet1!$A$1-1)*10,FALSE)&gt;99999,-3,IF(VLOOKUP($A940,Sheet1!$B$3:$AH$1266,Sheet1!J$1+(Sheet1!$A$1-1)*10,FALSE)&gt;9999,-2,IF(VLOOKUP($A940,Sheet1!$B$3:$AH$1266,Sheet1!J$1+(Sheet1!$A$1-1)*10,FALSE)&gt;999,-1,0)))))))</f>
        <v>25600</v>
      </c>
      <c r="AA940" s="385">
        <f>IF(ISNA(VLOOKUP($A940,Sheet1!$B$3:$AH$1266,Sheet1!K$1+(Sheet1!$A$1-1)*10,FALSE))=TRUE,"---",IF(VLOOKUP($A940,Sheet1!$B$3:$AH$1266,Sheet1!K$1+(Sheet1!$A$1-1)*10,FALSE)="---","---", (ROUND(VLOOKUP($A940,Sheet1!$B$3:$AH$1266,Sheet1!K$1+(Sheet1!$A$1-1)*10,FALSE),IF(VLOOKUP($A940,Sheet1!$B$3:$AH$1266,Sheet1!K$1+(Sheet1!$A$1-1)*10,FALSE)&gt;99999,-3,IF(VLOOKUP($A940,Sheet1!$B$3:$AH$1266,Sheet1!K$1+(Sheet1!$A$1-1)*10,FALSE)&gt;9999,-2,IF(VLOOKUP($A940,Sheet1!$B$3:$AH$1266,Sheet1!K$1+(Sheet1!$A$1-1)*10,FALSE)&gt;999,-1,0)))))))</f>
        <v>28600</v>
      </c>
      <c r="AB940" s="385">
        <f>IF(ISNA(VLOOKUP($A940,Sheet1!$B$3:$AH$1266,Sheet1!L$1+(Sheet1!$A$1-1)*10,FALSE))=TRUE,"---",IF(VLOOKUP($A940,Sheet1!$B$3:$AH$1266,Sheet1!L$1+(Sheet1!$A$1-1)*10,FALSE)="---","---", (ROUND(VLOOKUP($A940,Sheet1!$B$3:$AH$1266,Sheet1!L$1+(Sheet1!$A$1-1)*10,FALSE),IF(VLOOKUP($A940,Sheet1!$B$3:$AH$1266,Sheet1!L$1+(Sheet1!$A$1-1)*10,FALSE)&gt;99999,-3,IF(VLOOKUP($A940,Sheet1!$B$3:$AH$1266,Sheet1!L$1+(Sheet1!$A$1-1)*10,FALSE)&gt;9999,-2,IF(VLOOKUP($A940,Sheet1!$B$3:$AH$1266,Sheet1!L$1+(Sheet1!$A$1-1)*10,FALSE)&gt;999,-1,0)))))))</f>
        <v>31700</v>
      </c>
      <c r="AC940" s="385">
        <f>IF(ISNA(VLOOKUP($A940,Sheet1!$B$3:$AH$1266,Sheet1!M$1+(Sheet1!$A$1-1)*10,FALSE))=TRUE,"---",IF(VLOOKUP($A940,Sheet1!$B$3:$AH$1266,Sheet1!M$1+(Sheet1!$A$1-1)*10,FALSE)="---","---", (ROUND(VLOOKUP($A940,Sheet1!$B$3:$AH$1266,Sheet1!M$1+(Sheet1!$A$1-1)*10,FALSE),IF(VLOOKUP($A940,Sheet1!$B$3:$AH$1266,Sheet1!M$1+(Sheet1!$A$1-1)*10,FALSE)&gt;99999,-3,IF(VLOOKUP($A940,Sheet1!$B$3:$AH$1266,Sheet1!M$1+(Sheet1!$A$1-1)*10,FALSE)&gt;9999,-2,IF(VLOOKUP($A940,Sheet1!$B$3:$AH$1266,Sheet1!M$1+(Sheet1!$A$1-1)*10,FALSE)&gt;999,-1,0)))))))</f>
        <v>34800</v>
      </c>
      <c r="AD940" s="385">
        <f>IF(ISNA(VLOOKUP($A940,Sheet1!$B$3:$AH$1266,Sheet1!N$1+(Sheet1!$A$1-1)*10,FALSE))=TRUE,"---",IF(VLOOKUP($A940,Sheet1!$B$3:$AH$1266,Sheet1!N$1+(Sheet1!$A$1-1)*10,FALSE)="---","---", (ROUND(VLOOKUP($A940,Sheet1!$B$3:$AH$1266,Sheet1!N$1+(Sheet1!$A$1-1)*10,FALSE),IF(VLOOKUP($A940,Sheet1!$B$3:$AH$1266,Sheet1!N$1+(Sheet1!$A$1-1)*10,FALSE)&gt;99999,-3,IF(VLOOKUP($A940,Sheet1!$B$3:$AH$1266,Sheet1!N$1+(Sheet1!$A$1-1)*10,FALSE)&gt;9999,-2,IF(VLOOKUP($A940,Sheet1!$B$3:$AH$1266,Sheet1!N$1+(Sheet1!$A$1-1)*10,FALSE)&gt;999,-1,0)))))))</f>
        <v>38900</v>
      </c>
    </row>
    <row r="941" spans="1:30" ht="25.5" customHeight="1" x14ac:dyDescent="0.25">
      <c r="A941" s="304"/>
      <c r="B941" s="346"/>
      <c r="C941" s="304"/>
      <c r="D941" s="304"/>
      <c r="E941" s="305" t="e">
        <v>#N/A</v>
      </c>
      <c r="F941" s="117" t="s">
        <v>4647</v>
      </c>
      <c r="G941" s="118" t="s">
        <v>286</v>
      </c>
      <c r="H941" s="348"/>
      <c r="I941" s="119">
        <v>13227</v>
      </c>
      <c r="J941" s="189">
        <v>16.600000000000001</v>
      </c>
      <c r="K941" s="118" t="s">
        <v>24</v>
      </c>
      <c r="L941" s="146">
        <v>31300</v>
      </c>
      <c r="M941" s="123">
        <v>31.9</v>
      </c>
      <c r="N941" s="118" t="s">
        <v>24</v>
      </c>
      <c r="O941" s="71" t="s">
        <v>4405</v>
      </c>
      <c r="P941" s="71" t="s">
        <v>4405</v>
      </c>
      <c r="Q941" s="71" t="s">
        <v>4405</v>
      </c>
      <c r="R941" s="73" t="s">
        <v>4405</v>
      </c>
      <c r="S941" s="357" t="e">
        <v>#N/A</v>
      </c>
      <c r="T941" s="357" t="str">
        <f>IF(ISNA(VLOOKUP(A941,Sheet1!B$3:C$1266,2,FALSE)=TRUE),"ND",VLOOKUP(A941,Sheet1!B$3:C$1266,2,FALSE))</f>
        <v>ND</v>
      </c>
      <c r="U941" s="385" t="str">
        <f>IF(ISNA(VLOOKUP($A941,Sheet1!$B$3:$AH$1266,Sheet1!E$1+(Sheet1!$A$1-1)*10,FALSE))=TRUE,"---",IF(VLOOKUP($A941,Sheet1!$B$3:$AH$1266,Sheet1!E$1+(Sheet1!$A$1-1)*10,FALSE)="---","---", (ROUND(VLOOKUP($A941,Sheet1!$B$3:$AH$1266,Sheet1!E$1+(Sheet1!$A$1-1)*10,FALSE),IF(VLOOKUP($A941,Sheet1!$B$3:$AH$1266,Sheet1!E$1+(Sheet1!$A$1-1)*10,FALSE)&gt;99999,-3,IF(VLOOKUP($A941,Sheet1!$B$3:$AH$1266,Sheet1!E$1+(Sheet1!$A$1-1)*10,FALSE)&gt;9999,-2,IF(VLOOKUP($A941,Sheet1!$B$3:$AH$1266,Sheet1!E$1+(Sheet1!$A$1-1)*10,FALSE)&gt;999,-1,0)))))))</f>
        <v>---</v>
      </c>
      <c r="V941" s="385" t="str">
        <f>IF(ISNA(VLOOKUP($A941,Sheet1!$B$3:$AH$1266,Sheet1!F$1+(Sheet1!$A$1-1)*10,FALSE))=TRUE,"---",IF(VLOOKUP($A941,Sheet1!$B$3:$AH$1266,Sheet1!F$1+(Sheet1!$A$1-1)*10,FALSE)="---","---", (ROUND(VLOOKUP($A941,Sheet1!$B$3:$AH$1266,Sheet1!F$1+(Sheet1!$A$1-1)*10,FALSE),IF(VLOOKUP($A941,Sheet1!$B$3:$AH$1266,Sheet1!F$1+(Sheet1!$A$1-1)*10,FALSE)&gt;99999,-3,IF(VLOOKUP($A941,Sheet1!$B$3:$AH$1266,Sheet1!F$1+(Sheet1!$A$1-1)*10,FALSE)&gt;9999,-2,IF(VLOOKUP($A941,Sheet1!$B$3:$AH$1266,Sheet1!F$1+(Sheet1!$A$1-1)*10,FALSE)&gt;999,-1,0)))))))</f>
        <v>---</v>
      </c>
      <c r="W941" s="385" t="str">
        <f>IF(ISNA(VLOOKUP($A941,Sheet1!$B$3:$AH$1266,Sheet1!G$1+(Sheet1!$A$1-1)*10,FALSE))=TRUE,"---",IF(VLOOKUP($A941,Sheet1!$B$3:$AH$1266,Sheet1!G$1+(Sheet1!$A$1-1)*10,FALSE)="---","---", (ROUND(VLOOKUP($A941,Sheet1!$B$3:$AH$1266,Sheet1!G$1+(Sheet1!$A$1-1)*10,FALSE),IF(VLOOKUP($A941,Sheet1!$B$3:$AH$1266,Sheet1!G$1+(Sheet1!$A$1-1)*10,FALSE)&gt;99999,-3,IF(VLOOKUP($A941,Sheet1!$B$3:$AH$1266,Sheet1!G$1+(Sheet1!$A$1-1)*10,FALSE)&gt;9999,-2,IF(VLOOKUP($A941,Sheet1!$B$3:$AH$1266,Sheet1!G$1+(Sheet1!$A$1-1)*10,FALSE)&gt;999,-1,0)))))))</f>
        <v>---</v>
      </c>
      <c r="X941" s="385" t="str">
        <f>IF(ISNA(VLOOKUP($A941,Sheet1!$B$3:$AH$1266,Sheet1!H$1+(Sheet1!$A$1-1)*10,FALSE))=TRUE,"---",IF(VLOOKUP($A941,Sheet1!$B$3:$AH$1266,Sheet1!H$1+(Sheet1!$A$1-1)*10,FALSE)="---","---", (ROUND(VLOOKUP($A941,Sheet1!$B$3:$AH$1266,Sheet1!H$1+(Sheet1!$A$1-1)*10,FALSE),IF(VLOOKUP($A941,Sheet1!$B$3:$AH$1266,Sheet1!H$1+(Sheet1!$A$1-1)*10,FALSE)&gt;99999,-3,IF(VLOOKUP($A941,Sheet1!$B$3:$AH$1266,Sheet1!H$1+(Sheet1!$A$1-1)*10,FALSE)&gt;9999,-2,IF(VLOOKUP($A941,Sheet1!$B$3:$AH$1266,Sheet1!H$1+(Sheet1!$A$1-1)*10,FALSE)&gt;999,-1,0)))))))</f>
        <v>---</v>
      </c>
      <c r="Y941" s="385" t="str">
        <f>IF(ISNA(VLOOKUP($A941,Sheet1!$B$3:$AH$1266,Sheet1!I$1+(Sheet1!$A$1-1)*10,FALSE))=TRUE,"---",IF(VLOOKUP($A941,Sheet1!$B$3:$AH$1266,Sheet1!I$1+(Sheet1!$A$1-1)*10,FALSE)="---","---", (ROUND(VLOOKUP($A941,Sheet1!$B$3:$AH$1266,Sheet1!I$1+(Sheet1!$A$1-1)*10,FALSE),IF(VLOOKUP($A941,Sheet1!$B$3:$AH$1266,Sheet1!I$1+(Sheet1!$A$1-1)*10,FALSE)&gt;99999,-3,IF(VLOOKUP($A941,Sheet1!$B$3:$AH$1266,Sheet1!I$1+(Sheet1!$A$1-1)*10,FALSE)&gt;9999,-2,IF(VLOOKUP($A941,Sheet1!$B$3:$AH$1266,Sheet1!I$1+(Sheet1!$A$1-1)*10,FALSE)&gt;999,-1,0)))))))</f>
        <v>---</v>
      </c>
      <c r="Z941" s="385" t="str">
        <f>IF(ISNA(VLOOKUP($A941,Sheet1!$B$3:$AH$1266,Sheet1!J$1+(Sheet1!$A$1-1)*10,FALSE))=TRUE,"---",IF(VLOOKUP($A941,Sheet1!$B$3:$AH$1266,Sheet1!J$1+(Sheet1!$A$1-1)*10,FALSE)="---","---", (ROUND(VLOOKUP($A941,Sheet1!$B$3:$AH$1266,Sheet1!J$1+(Sheet1!$A$1-1)*10,FALSE),IF(VLOOKUP($A941,Sheet1!$B$3:$AH$1266,Sheet1!J$1+(Sheet1!$A$1-1)*10,FALSE)&gt;99999,-3,IF(VLOOKUP($A941,Sheet1!$B$3:$AH$1266,Sheet1!J$1+(Sheet1!$A$1-1)*10,FALSE)&gt;9999,-2,IF(VLOOKUP($A941,Sheet1!$B$3:$AH$1266,Sheet1!J$1+(Sheet1!$A$1-1)*10,FALSE)&gt;999,-1,0)))))))</f>
        <v>---</v>
      </c>
      <c r="AA941" s="385" t="str">
        <f>IF(ISNA(VLOOKUP($A941,Sheet1!$B$3:$AH$1266,Sheet1!K$1+(Sheet1!$A$1-1)*10,FALSE))=TRUE,"---",IF(VLOOKUP($A941,Sheet1!$B$3:$AH$1266,Sheet1!K$1+(Sheet1!$A$1-1)*10,FALSE)="---","---", (ROUND(VLOOKUP($A941,Sheet1!$B$3:$AH$1266,Sheet1!K$1+(Sheet1!$A$1-1)*10,FALSE),IF(VLOOKUP($A941,Sheet1!$B$3:$AH$1266,Sheet1!K$1+(Sheet1!$A$1-1)*10,FALSE)&gt;99999,-3,IF(VLOOKUP($A941,Sheet1!$B$3:$AH$1266,Sheet1!K$1+(Sheet1!$A$1-1)*10,FALSE)&gt;9999,-2,IF(VLOOKUP($A941,Sheet1!$B$3:$AH$1266,Sheet1!K$1+(Sheet1!$A$1-1)*10,FALSE)&gt;999,-1,0)))))))</f>
        <v>---</v>
      </c>
      <c r="AB941" s="385" t="str">
        <f>IF(ISNA(VLOOKUP($A941,Sheet1!$B$3:$AH$1266,Sheet1!L$1+(Sheet1!$A$1-1)*10,FALSE))=TRUE,"---",IF(VLOOKUP($A941,Sheet1!$B$3:$AH$1266,Sheet1!L$1+(Sheet1!$A$1-1)*10,FALSE)="---","---", (ROUND(VLOOKUP($A941,Sheet1!$B$3:$AH$1266,Sheet1!L$1+(Sheet1!$A$1-1)*10,FALSE),IF(VLOOKUP($A941,Sheet1!$B$3:$AH$1266,Sheet1!L$1+(Sheet1!$A$1-1)*10,FALSE)&gt;99999,-3,IF(VLOOKUP($A941,Sheet1!$B$3:$AH$1266,Sheet1!L$1+(Sheet1!$A$1-1)*10,FALSE)&gt;9999,-2,IF(VLOOKUP($A941,Sheet1!$B$3:$AH$1266,Sheet1!L$1+(Sheet1!$A$1-1)*10,FALSE)&gt;999,-1,0)))))))</f>
        <v>---</v>
      </c>
      <c r="AC941" s="385" t="str">
        <f>IF(ISNA(VLOOKUP($A941,Sheet1!$B$3:$AH$1266,Sheet1!M$1+(Sheet1!$A$1-1)*10,FALSE))=TRUE,"---",IF(VLOOKUP($A941,Sheet1!$B$3:$AH$1266,Sheet1!M$1+(Sheet1!$A$1-1)*10,FALSE)="---","---", (ROUND(VLOOKUP($A941,Sheet1!$B$3:$AH$1266,Sheet1!M$1+(Sheet1!$A$1-1)*10,FALSE),IF(VLOOKUP($A941,Sheet1!$B$3:$AH$1266,Sheet1!M$1+(Sheet1!$A$1-1)*10,FALSE)&gt;99999,-3,IF(VLOOKUP($A941,Sheet1!$B$3:$AH$1266,Sheet1!M$1+(Sheet1!$A$1-1)*10,FALSE)&gt;9999,-2,IF(VLOOKUP($A941,Sheet1!$B$3:$AH$1266,Sheet1!M$1+(Sheet1!$A$1-1)*10,FALSE)&gt;999,-1,0)))))))</f>
        <v>---</v>
      </c>
      <c r="AD941" s="385" t="str">
        <f>IF(ISNA(VLOOKUP($A941,Sheet1!$B$3:$AH$1266,Sheet1!N$1+(Sheet1!$A$1-1)*10,FALSE))=TRUE,"---",IF(VLOOKUP($A941,Sheet1!$B$3:$AH$1266,Sheet1!N$1+(Sheet1!$A$1-1)*10,FALSE)="---","---", (ROUND(VLOOKUP($A941,Sheet1!$B$3:$AH$1266,Sheet1!N$1+(Sheet1!$A$1-1)*10,FALSE),IF(VLOOKUP($A941,Sheet1!$B$3:$AH$1266,Sheet1!N$1+(Sheet1!$A$1-1)*10,FALSE)&gt;99999,-3,IF(VLOOKUP($A941,Sheet1!$B$3:$AH$1266,Sheet1!N$1+(Sheet1!$A$1-1)*10,FALSE)&gt;9999,-2,IF(VLOOKUP($A941,Sheet1!$B$3:$AH$1266,Sheet1!N$1+(Sheet1!$A$1-1)*10,FALSE)&gt;999,-1,0)))))))</f>
        <v>---</v>
      </c>
    </row>
    <row r="942" spans="1:30" ht="25.5" customHeight="1" x14ac:dyDescent="0.25">
      <c r="A942" s="125" t="s">
        <v>1428</v>
      </c>
      <c r="B942" s="138" t="s">
        <v>1429</v>
      </c>
      <c r="C942" s="125">
        <v>421939</v>
      </c>
      <c r="D942" s="125">
        <v>751935</v>
      </c>
      <c r="E942" s="70" t="s">
        <v>3056</v>
      </c>
      <c r="F942" s="139" t="s">
        <v>4405</v>
      </c>
      <c r="G942" s="127" t="s">
        <v>160</v>
      </c>
      <c r="H942" s="167">
        <v>0.5</v>
      </c>
      <c r="I942" s="112">
        <v>22491</v>
      </c>
      <c r="J942" s="140" t="s">
        <v>4405</v>
      </c>
      <c r="K942" s="127" t="s">
        <v>17</v>
      </c>
      <c r="L942" s="115">
        <v>2300</v>
      </c>
      <c r="M942" s="116">
        <v>4600</v>
      </c>
      <c r="N942" s="127" t="s">
        <v>1183</v>
      </c>
      <c r="O942" s="68" t="s">
        <v>4405</v>
      </c>
      <c r="P942" s="68" t="s">
        <v>4405</v>
      </c>
      <c r="Q942" s="68" t="s">
        <v>4405</v>
      </c>
      <c r="R942" s="74" t="s">
        <v>4405</v>
      </c>
      <c r="S942" s="64" t="s">
        <v>4366</v>
      </c>
      <c r="T942" s="64" t="str">
        <f>IF(ISNA(VLOOKUP(A942,Sheet1!B$3:C$1266,2,FALSE)=TRUE),"NC",VLOOKUP(A942,Sheet1!B$3:C$1266,2,FALSE))</f>
        <v>NC</v>
      </c>
      <c r="U942" s="65" t="str">
        <f>IF(ISNA(VLOOKUP($A942,Sheet1!$B$3:$AH$1266,Sheet1!E$1+(Sheet1!$A$1-1)*10,FALSE))=TRUE,"---",IF(VLOOKUP($A942,Sheet1!$B$3:$AH$1266,Sheet1!E$1+(Sheet1!$A$1-1)*10,FALSE)="---","---", (ROUND(VLOOKUP($A942,Sheet1!$B$3:$AH$1266,Sheet1!E$1+(Sheet1!$A$1-1)*10,FALSE),IF(VLOOKUP($A942,Sheet1!$B$3:$AH$1266,Sheet1!E$1+(Sheet1!$A$1-1)*10,FALSE)&gt;99999,-3,IF(VLOOKUP($A942,Sheet1!$B$3:$AH$1266,Sheet1!E$1+(Sheet1!$A$1-1)*10,FALSE)&gt;9999,-2,IF(VLOOKUP($A942,Sheet1!$B$3:$AH$1266,Sheet1!E$1+(Sheet1!$A$1-1)*10,FALSE)&gt;999,-1,0)))))))</f>
        <v>---</v>
      </c>
      <c r="V942" s="65" t="str">
        <f>IF(ISNA(VLOOKUP($A942,Sheet1!$B$3:$AH$1266,Sheet1!F$1+(Sheet1!$A$1-1)*10,FALSE))=TRUE,"---",IF(VLOOKUP($A942,Sheet1!$B$3:$AH$1266,Sheet1!F$1+(Sheet1!$A$1-1)*10,FALSE)="---","---", (ROUND(VLOOKUP($A942,Sheet1!$B$3:$AH$1266,Sheet1!F$1+(Sheet1!$A$1-1)*10,FALSE),IF(VLOOKUP($A942,Sheet1!$B$3:$AH$1266,Sheet1!F$1+(Sheet1!$A$1-1)*10,FALSE)&gt;99999,-3,IF(VLOOKUP($A942,Sheet1!$B$3:$AH$1266,Sheet1!F$1+(Sheet1!$A$1-1)*10,FALSE)&gt;9999,-2,IF(VLOOKUP($A942,Sheet1!$B$3:$AH$1266,Sheet1!F$1+(Sheet1!$A$1-1)*10,FALSE)&gt;999,-1,0)))))))</f>
        <v>---</v>
      </c>
      <c r="W942" s="65" t="str">
        <f>IF(ISNA(VLOOKUP($A942,Sheet1!$B$3:$AH$1266,Sheet1!G$1+(Sheet1!$A$1-1)*10,FALSE))=TRUE,"---",IF(VLOOKUP($A942,Sheet1!$B$3:$AH$1266,Sheet1!G$1+(Sheet1!$A$1-1)*10,FALSE)="---","---", (ROUND(VLOOKUP($A942,Sheet1!$B$3:$AH$1266,Sheet1!G$1+(Sheet1!$A$1-1)*10,FALSE),IF(VLOOKUP($A942,Sheet1!$B$3:$AH$1266,Sheet1!G$1+(Sheet1!$A$1-1)*10,FALSE)&gt;99999,-3,IF(VLOOKUP($A942,Sheet1!$B$3:$AH$1266,Sheet1!G$1+(Sheet1!$A$1-1)*10,FALSE)&gt;9999,-2,IF(VLOOKUP($A942,Sheet1!$B$3:$AH$1266,Sheet1!G$1+(Sheet1!$A$1-1)*10,FALSE)&gt;999,-1,0)))))))</f>
        <v>---</v>
      </c>
      <c r="X942" s="65" t="str">
        <f>IF(ISNA(VLOOKUP($A942,Sheet1!$B$3:$AH$1266,Sheet1!H$1+(Sheet1!$A$1-1)*10,FALSE))=TRUE,"---",IF(VLOOKUP($A942,Sheet1!$B$3:$AH$1266,Sheet1!H$1+(Sheet1!$A$1-1)*10,FALSE)="---","---", (ROUND(VLOOKUP($A942,Sheet1!$B$3:$AH$1266,Sheet1!H$1+(Sheet1!$A$1-1)*10,FALSE),IF(VLOOKUP($A942,Sheet1!$B$3:$AH$1266,Sheet1!H$1+(Sheet1!$A$1-1)*10,FALSE)&gt;99999,-3,IF(VLOOKUP($A942,Sheet1!$B$3:$AH$1266,Sheet1!H$1+(Sheet1!$A$1-1)*10,FALSE)&gt;9999,-2,IF(VLOOKUP($A942,Sheet1!$B$3:$AH$1266,Sheet1!H$1+(Sheet1!$A$1-1)*10,FALSE)&gt;999,-1,0)))))))</f>
        <v>---</v>
      </c>
      <c r="Y942" s="65" t="str">
        <f>IF(ISNA(VLOOKUP($A942,Sheet1!$B$3:$AH$1266,Sheet1!I$1+(Sheet1!$A$1-1)*10,FALSE))=TRUE,"---",IF(VLOOKUP($A942,Sheet1!$B$3:$AH$1266,Sheet1!I$1+(Sheet1!$A$1-1)*10,FALSE)="---","---", (ROUND(VLOOKUP($A942,Sheet1!$B$3:$AH$1266,Sheet1!I$1+(Sheet1!$A$1-1)*10,FALSE),IF(VLOOKUP($A942,Sheet1!$B$3:$AH$1266,Sheet1!I$1+(Sheet1!$A$1-1)*10,FALSE)&gt;99999,-3,IF(VLOOKUP($A942,Sheet1!$B$3:$AH$1266,Sheet1!I$1+(Sheet1!$A$1-1)*10,FALSE)&gt;9999,-2,IF(VLOOKUP($A942,Sheet1!$B$3:$AH$1266,Sheet1!I$1+(Sheet1!$A$1-1)*10,FALSE)&gt;999,-1,0)))))))</f>
        <v>---</v>
      </c>
      <c r="Z942" s="65" t="str">
        <f>IF(ISNA(VLOOKUP($A942,Sheet1!$B$3:$AH$1266,Sheet1!J$1+(Sheet1!$A$1-1)*10,FALSE))=TRUE,"---",IF(VLOOKUP($A942,Sheet1!$B$3:$AH$1266,Sheet1!J$1+(Sheet1!$A$1-1)*10,FALSE)="---","---", (ROUND(VLOOKUP($A942,Sheet1!$B$3:$AH$1266,Sheet1!J$1+(Sheet1!$A$1-1)*10,FALSE),IF(VLOOKUP($A942,Sheet1!$B$3:$AH$1266,Sheet1!J$1+(Sheet1!$A$1-1)*10,FALSE)&gt;99999,-3,IF(VLOOKUP($A942,Sheet1!$B$3:$AH$1266,Sheet1!J$1+(Sheet1!$A$1-1)*10,FALSE)&gt;9999,-2,IF(VLOOKUP($A942,Sheet1!$B$3:$AH$1266,Sheet1!J$1+(Sheet1!$A$1-1)*10,FALSE)&gt;999,-1,0)))))))</f>
        <v>---</v>
      </c>
      <c r="AA942" s="65" t="str">
        <f>IF(ISNA(VLOOKUP($A942,Sheet1!$B$3:$AH$1266,Sheet1!K$1+(Sheet1!$A$1-1)*10,FALSE))=TRUE,"---",IF(VLOOKUP($A942,Sheet1!$B$3:$AH$1266,Sheet1!K$1+(Sheet1!$A$1-1)*10,FALSE)="---","---", (ROUND(VLOOKUP($A942,Sheet1!$B$3:$AH$1266,Sheet1!K$1+(Sheet1!$A$1-1)*10,FALSE),IF(VLOOKUP($A942,Sheet1!$B$3:$AH$1266,Sheet1!K$1+(Sheet1!$A$1-1)*10,FALSE)&gt;99999,-3,IF(VLOOKUP($A942,Sheet1!$B$3:$AH$1266,Sheet1!K$1+(Sheet1!$A$1-1)*10,FALSE)&gt;9999,-2,IF(VLOOKUP($A942,Sheet1!$B$3:$AH$1266,Sheet1!K$1+(Sheet1!$A$1-1)*10,FALSE)&gt;999,-1,0)))))))</f>
        <v>---</v>
      </c>
      <c r="AB942" s="65" t="str">
        <f>IF(ISNA(VLOOKUP($A942,Sheet1!$B$3:$AH$1266,Sheet1!L$1+(Sheet1!$A$1-1)*10,FALSE))=TRUE,"---",IF(VLOOKUP($A942,Sheet1!$B$3:$AH$1266,Sheet1!L$1+(Sheet1!$A$1-1)*10,FALSE)="---","---", (ROUND(VLOOKUP($A942,Sheet1!$B$3:$AH$1266,Sheet1!L$1+(Sheet1!$A$1-1)*10,FALSE),IF(VLOOKUP($A942,Sheet1!$B$3:$AH$1266,Sheet1!L$1+(Sheet1!$A$1-1)*10,FALSE)&gt;99999,-3,IF(VLOOKUP($A942,Sheet1!$B$3:$AH$1266,Sheet1!L$1+(Sheet1!$A$1-1)*10,FALSE)&gt;9999,-2,IF(VLOOKUP($A942,Sheet1!$B$3:$AH$1266,Sheet1!L$1+(Sheet1!$A$1-1)*10,FALSE)&gt;999,-1,0)))))))</f>
        <v>---</v>
      </c>
      <c r="AC942" s="65" t="str">
        <f>IF(ISNA(VLOOKUP($A942,Sheet1!$B$3:$AH$1266,Sheet1!M$1+(Sheet1!$A$1-1)*10,FALSE))=TRUE,"---",IF(VLOOKUP($A942,Sheet1!$B$3:$AH$1266,Sheet1!M$1+(Sheet1!$A$1-1)*10,FALSE)="---","---", (ROUND(VLOOKUP($A942,Sheet1!$B$3:$AH$1266,Sheet1!M$1+(Sheet1!$A$1-1)*10,FALSE),IF(VLOOKUP($A942,Sheet1!$B$3:$AH$1266,Sheet1!M$1+(Sheet1!$A$1-1)*10,FALSE)&gt;99999,-3,IF(VLOOKUP($A942,Sheet1!$B$3:$AH$1266,Sheet1!M$1+(Sheet1!$A$1-1)*10,FALSE)&gt;9999,-2,IF(VLOOKUP($A942,Sheet1!$B$3:$AH$1266,Sheet1!M$1+(Sheet1!$A$1-1)*10,FALSE)&gt;999,-1,0)))))))</f>
        <v>---</v>
      </c>
      <c r="AD942" s="65" t="str">
        <f>IF(ISNA(VLOOKUP($A942,Sheet1!$B$3:$AH$1266,Sheet1!N$1+(Sheet1!$A$1-1)*10,FALSE))=TRUE,"---",IF(VLOOKUP($A942,Sheet1!$B$3:$AH$1266,Sheet1!N$1+(Sheet1!$A$1-1)*10,FALSE)="---","---", (ROUND(VLOOKUP($A942,Sheet1!$B$3:$AH$1266,Sheet1!N$1+(Sheet1!$A$1-1)*10,FALSE),IF(VLOOKUP($A942,Sheet1!$B$3:$AH$1266,Sheet1!N$1+(Sheet1!$A$1-1)*10,FALSE)&gt;99999,-3,IF(VLOOKUP($A942,Sheet1!$B$3:$AH$1266,Sheet1!N$1+(Sheet1!$A$1-1)*10,FALSE)&gt;9999,-2,IF(VLOOKUP($A942,Sheet1!$B$3:$AH$1266,Sheet1!N$1+(Sheet1!$A$1-1)*10,FALSE)&gt;999,-1,0)))))))</f>
        <v>---</v>
      </c>
    </row>
    <row r="943" spans="1:30" ht="25.5" customHeight="1" x14ac:dyDescent="0.25">
      <c r="A943" s="133" t="s">
        <v>1430</v>
      </c>
      <c r="B943" s="134" t="s">
        <v>1431</v>
      </c>
      <c r="C943" s="133">
        <v>421642</v>
      </c>
      <c r="D943" s="133">
        <v>751511</v>
      </c>
      <c r="E943" s="67" t="s">
        <v>3040</v>
      </c>
      <c r="F943" s="135" t="s">
        <v>4405</v>
      </c>
      <c r="G943" s="118" t="s">
        <v>160</v>
      </c>
      <c r="H943" s="136">
        <v>4.04</v>
      </c>
      <c r="I943" s="119">
        <v>24999</v>
      </c>
      <c r="J943" s="137" t="s">
        <v>4405</v>
      </c>
      <c r="K943" s="118" t="s">
        <v>17</v>
      </c>
      <c r="L943" s="122">
        <v>752</v>
      </c>
      <c r="M943" s="123">
        <v>186</v>
      </c>
      <c r="N943" s="118" t="s">
        <v>160</v>
      </c>
      <c r="O943" s="71">
        <f t="shared" si="32"/>
        <v>0.53759334139849124</v>
      </c>
      <c r="P943" s="71">
        <f>IF(O943&lt;&gt;"",VLOOKUP($A943,Sheet4!$A$2:$O$1309,14,FALSE)*100,"")</f>
        <v>1.0813322988123319</v>
      </c>
      <c r="Q943" s="71">
        <f>IF(P943&lt;&gt;"",VLOOKUP($A943,Sheet4!$A$2:$O$1309,15,FALSE)*100,"")</f>
        <v>10.101910472468367</v>
      </c>
      <c r="R943" s="73" t="str">
        <f t="shared" si="33"/>
        <v>200</v>
      </c>
      <c r="S943" s="63" t="s">
        <v>4366</v>
      </c>
      <c r="T943" s="63" t="str">
        <f>IF(ISNA(VLOOKUP(A943,Sheet1!B$3:C$1266,2,FALSE)=TRUE),"NC",VLOOKUP(A943,Sheet1!B$3:C$1266,2,FALSE))</f>
        <v>Rural</v>
      </c>
      <c r="U943" s="66">
        <f>IF(ISNA(VLOOKUP($A943,Sheet1!$B$3:$AH$1266,Sheet1!E$1+(Sheet1!$A$1-1)*10,FALSE))=TRUE,"---",IF(VLOOKUP($A943,Sheet1!$B$3:$AH$1266,Sheet1!E$1+(Sheet1!$A$1-1)*10,FALSE)="---","---", (ROUND(VLOOKUP($A943,Sheet1!$B$3:$AH$1266,Sheet1!E$1+(Sheet1!$A$1-1)*10,FALSE),IF(VLOOKUP($A943,Sheet1!$B$3:$AH$1266,Sheet1!E$1+(Sheet1!$A$1-1)*10,FALSE)&gt;99999,-3,IF(VLOOKUP($A943,Sheet1!$B$3:$AH$1266,Sheet1!E$1+(Sheet1!$A$1-1)*10,FALSE)&gt;9999,-2,IF(VLOOKUP($A943,Sheet1!$B$3:$AH$1266,Sheet1!E$1+(Sheet1!$A$1-1)*10,FALSE)&gt;999,-1,0)))))))</f>
        <v>137</v>
      </c>
      <c r="V943" s="66">
        <f>IF(ISNA(VLOOKUP($A943,Sheet1!$B$3:$AH$1266,Sheet1!F$1+(Sheet1!$A$1-1)*10,FALSE))=TRUE,"---",IF(VLOOKUP($A943,Sheet1!$B$3:$AH$1266,Sheet1!F$1+(Sheet1!$A$1-1)*10,FALSE)="---","---", (ROUND(VLOOKUP($A943,Sheet1!$B$3:$AH$1266,Sheet1!F$1+(Sheet1!$A$1-1)*10,FALSE),IF(VLOOKUP($A943,Sheet1!$B$3:$AH$1266,Sheet1!F$1+(Sheet1!$A$1-1)*10,FALSE)&gt;99999,-3,IF(VLOOKUP($A943,Sheet1!$B$3:$AH$1266,Sheet1!F$1+(Sheet1!$A$1-1)*10,FALSE)&gt;9999,-2,IF(VLOOKUP($A943,Sheet1!$B$3:$AH$1266,Sheet1!F$1+(Sheet1!$A$1-1)*10,FALSE)&gt;999,-1,0)))))))</f>
        <v>168</v>
      </c>
      <c r="W943" s="66">
        <f>IF(ISNA(VLOOKUP($A943,Sheet1!$B$3:$AH$1266,Sheet1!G$1+(Sheet1!$A$1-1)*10,FALSE))=TRUE,"---",IF(VLOOKUP($A943,Sheet1!$B$3:$AH$1266,Sheet1!G$1+(Sheet1!$A$1-1)*10,FALSE)="---","---", (ROUND(VLOOKUP($A943,Sheet1!$B$3:$AH$1266,Sheet1!G$1+(Sheet1!$A$1-1)*10,FALSE),IF(VLOOKUP($A943,Sheet1!$B$3:$AH$1266,Sheet1!G$1+(Sheet1!$A$1-1)*10,FALSE)&gt;99999,-3,IF(VLOOKUP($A943,Sheet1!$B$3:$AH$1266,Sheet1!G$1+(Sheet1!$A$1-1)*10,FALSE)&gt;9999,-2,IF(VLOOKUP($A943,Sheet1!$B$3:$AH$1266,Sheet1!G$1+(Sheet1!$A$1-1)*10,FALSE)&gt;999,-1,0)))))))</f>
        <v>208</v>
      </c>
      <c r="X943" s="66">
        <f>IF(ISNA(VLOOKUP($A943,Sheet1!$B$3:$AH$1266,Sheet1!H$1+(Sheet1!$A$1-1)*10,FALSE))=TRUE,"---",IF(VLOOKUP($A943,Sheet1!$B$3:$AH$1266,Sheet1!H$1+(Sheet1!$A$1-1)*10,FALSE)="---","---", (ROUND(VLOOKUP($A943,Sheet1!$B$3:$AH$1266,Sheet1!H$1+(Sheet1!$A$1-1)*10,FALSE),IF(VLOOKUP($A943,Sheet1!$B$3:$AH$1266,Sheet1!H$1+(Sheet1!$A$1-1)*10,FALSE)&gt;99999,-3,IF(VLOOKUP($A943,Sheet1!$B$3:$AH$1266,Sheet1!H$1+(Sheet1!$A$1-1)*10,FALSE)&gt;9999,-2,IF(VLOOKUP($A943,Sheet1!$B$3:$AH$1266,Sheet1!H$1+(Sheet1!$A$1-1)*10,FALSE)&gt;999,-1,0)))))))</f>
        <v>317</v>
      </c>
      <c r="Y943" s="66">
        <f>IF(ISNA(VLOOKUP($A943,Sheet1!$B$3:$AH$1266,Sheet1!I$1+(Sheet1!$A$1-1)*10,FALSE))=TRUE,"---",IF(VLOOKUP($A943,Sheet1!$B$3:$AH$1266,Sheet1!I$1+(Sheet1!$A$1-1)*10,FALSE)="---","---", (ROUND(VLOOKUP($A943,Sheet1!$B$3:$AH$1266,Sheet1!I$1+(Sheet1!$A$1-1)*10,FALSE),IF(VLOOKUP($A943,Sheet1!$B$3:$AH$1266,Sheet1!I$1+(Sheet1!$A$1-1)*10,FALSE)&gt;99999,-3,IF(VLOOKUP($A943,Sheet1!$B$3:$AH$1266,Sheet1!I$1+(Sheet1!$A$1-1)*10,FALSE)&gt;9999,-2,IF(VLOOKUP($A943,Sheet1!$B$3:$AH$1266,Sheet1!I$1+(Sheet1!$A$1-1)*10,FALSE)&gt;999,-1,0)))))))</f>
        <v>396</v>
      </c>
      <c r="Z943" s="66">
        <f>IF(ISNA(VLOOKUP($A943,Sheet1!$B$3:$AH$1266,Sheet1!J$1+(Sheet1!$A$1-1)*10,FALSE))=TRUE,"---",IF(VLOOKUP($A943,Sheet1!$B$3:$AH$1266,Sheet1!J$1+(Sheet1!$A$1-1)*10,FALSE)="---","---", (ROUND(VLOOKUP($A943,Sheet1!$B$3:$AH$1266,Sheet1!J$1+(Sheet1!$A$1-1)*10,FALSE),IF(VLOOKUP($A943,Sheet1!$B$3:$AH$1266,Sheet1!J$1+(Sheet1!$A$1-1)*10,FALSE)&gt;99999,-3,IF(VLOOKUP($A943,Sheet1!$B$3:$AH$1266,Sheet1!J$1+(Sheet1!$A$1-1)*10,FALSE)&gt;9999,-2,IF(VLOOKUP($A943,Sheet1!$B$3:$AH$1266,Sheet1!J$1+(Sheet1!$A$1-1)*10,FALSE)&gt;999,-1,0)))))))</f>
        <v>502</v>
      </c>
      <c r="AA943" s="66">
        <f>IF(ISNA(VLOOKUP($A943,Sheet1!$B$3:$AH$1266,Sheet1!K$1+(Sheet1!$A$1-1)*10,FALSE))=TRUE,"---",IF(VLOOKUP($A943,Sheet1!$B$3:$AH$1266,Sheet1!K$1+(Sheet1!$A$1-1)*10,FALSE)="---","---", (ROUND(VLOOKUP($A943,Sheet1!$B$3:$AH$1266,Sheet1!K$1+(Sheet1!$A$1-1)*10,FALSE),IF(VLOOKUP($A943,Sheet1!$B$3:$AH$1266,Sheet1!K$1+(Sheet1!$A$1-1)*10,FALSE)&gt;99999,-3,IF(VLOOKUP($A943,Sheet1!$B$3:$AH$1266,Sheet1!K$1+(Sheet1!$A$1-1)*10,FALSE)&gt;9999,-2,IF(VLOOKUP($A943,Sheet1!$B$3:$AH$1266,Sheet1!K$1+(Sheet1!$A$1-1)*10,FALSE)&gt;999,-1,0)))))))</f>
        <v>585</v>
      </c>
      <c r="AB943" s="66">
        <f>IF(ISNA(VLOOKUP($A943,Sheet1!$B$3:$AH$1266,Sheet1!L$1+(Sheet1!$A$1-1)*10,FALSE))=TRUE,"---",IF(VLOOKUP($A943,Sheet1!$B$3:$AH$1266,Sheet1!L$1+(Sheet1!$A$1-1)*10,FALSE)="---","---", (ROUND(VLOOKUP($A943,Sheet1!$B$3:$AH$1266,Sheet1!L$1+(Sheet1!$A$1-1)*10,FALSE),IF(VLOOKUP($A943,Sheet1!$B$3:$AH$1266,Sheet1!L$1+(Sheet1!$A$1-1)*10,FALSE)&gt;99999,-3,IF(VLOOKUP($A943,Sheet1!$B$3:$AH$1266,Sheet1!L$1+(Sheet1!$A$1-1)*10,FALSE)&gt;9999,-2,IF(VLOOKUP($A943,Sheet1!$B$3:$AH$1266,Sheet1!L$1+(Sheet1!$A$1-1)*10,FALSE)&gt;999,-1,0)))))))</f>
        <v>671</v>
      </c>
      <c r="AC943" s="66">
        <f>IF(ISNA(VLOOKUP($A943,Sheet1!$B$3:$AH$1266,Sheet1!M$1+(Sheet1!$A$1-1)*10,FALSE))=TRUE,"---",IF(VLOOKUP($A943,Sheet1!$B$3:$AH$1266,Sheet1!M$1+(Sheet1!$A$1-1)*10,FALSE)="---","---", (ROUND(VLOOKUP($A943,Sheet1!$B$3:$AH$1266,Sheet1!M$1+(Sheet1!$A$1-1)*10,FALSE),IF(VLOOKUP($A943,Sheet1!$B$3:$AH$1266,Sheet1!M$1+(Sheet1!$A$1-1)*10,FALSE)&gt;99999,-3,IF(VLOOKUP($A943,Sheet1!$B$3:$AH$1266,Sheet1!M$1+(Sheet1!$A$1-1)*10,FALSE)&gt;9999,-2,IF(VLOOKUP($A943,Sheet1!$B$3:$AH$1266,Sheet1!M$1+(Sheet1!$A$1-1)*10,FALSE)&gt;999,-1,0)))))))</f>
        <v>759</v>
      </c>
      <c r="AD943" s="66">
        <f>IF(ISNA(VLOOKUP($A943,Sheet1!$B$3:$AH$1266,Sheet1!N$1+(Sheet1!$A$1-1)*10,FALSE))=TRUE,"---",IF(VLOOKUP($A943,Sheet1!$B$3:$AH$1266,Sheet1!N$1+(Sheet1!$A$1-1)*10,FALSE)="---","---", (ROUND(VLOOKUP($A943,Sheet1!$B$3:$AH$1266,Sheet1!N$1+(Sheet1!$A$1-1)*10,FALSE),IF(VLOOKUP($A943,Sheet1!$B$3:$AH$1266,Sheet1!N$1+(Sheet1!$A$1-1)*10,FALSE)&gt;99999,-3,IF(VLOOKUP($A943,Sheet1!$B$3:$AH$1266,Sheet1!N$1+(Sheet1!$A$1-1)*10,FALSE)&gt;9999,-2,IF(VLOOKUP($A943,Sheet1!$B$3:$AH$1266,Sheet1!N$1+(Sheet1!$A$1-1)*10,FALSE)&gt;999,-1,0)))))))</f>
        <v>878</v>
      </c>
    </row>
    <row r="944" spans="1:30" ht="25.5" customHeight="1" x14ac:dyDescent="0.25">
      <c r="A944" s="125" t="s">
        <v>1432</v>
      </c>
      <c r="B944" s="138" t="s">
        <v>1433</v>
      </c>
      <c r="C944" s="125">
        <v>421715</v>
      </c>
      <c r="D944" s="125">
        <v>751544</v>
      </c>
      <c r="E944" s="70" t="s">
        <v>3040</v>
      </c>
      <c r="F944" s="139" t="s">
        <v>4405</v>
      </c>
      <c r="G944" s="127" t="s">
        <v>160</v>
      </c>
      <c r="H944" s="128">
        <v>0.74</v>
      </c>
      <c r="I944" s="112">
        <v>19885</v>
      </c>
      <c r="J944" s="140" t="s">
        <v>4405</v>
      </c>
      <c r="K944" s="127" t="s">
        <v>17</v>
      </c>
      <c r="L944" s="115">
        <v>1660</v>
      </c>
      <c r="M944" s="116">
        <v>2243</v>
      </c>
      <c r="N944" s="127" t="s">
        <v>554</v>
      </c>
      <c r="O944" s="68" t="str">
        <f t="shared" si="32"/>
        <v>&lt;0.2</v>
      </c>
      <c r="P944" s="68">
        <f>IF(O944&lt;&gt;"",VLOOKUP($A944,Sheet4!$A$2:$O$1309,14,FALSE)*100,"")</f>
        <v>0.9374424601702791</v>
      </c>
      <c r="Q944" s="68">
        <f>IF(P944&lt;&gt;"",VLOOKUP($A944,Sheet4!$A$2:$O$1309,15,FALSE)*100,"")</f>
        <v>8.8128087598196903</v>
      </c>
      <c r="R944" s="74" t="str">
        <f t="shared" si="33"/>
        <v>&gt;500</v>
      </c>
      <c r="S944" s="64" t="s">
        <v>4366</v>
      </c>
      <c r="T944" s="64" t="str">
        <f>IF(ISNA(VLOOKUP(A944,Sheet1!B$3:C$1266,2,FALSE)=TRUE),"NC",VLOOKUP(A944,Sheet1!B$3:C$1266,2,FALSE))</f>
        <v>Rural</v>
      </c>
      <c r="U944" s="65">
        <f>IF(ISNA(VLOOKUP($A944,Sheet1!$B$3:$AH$1266,Sheet1!E$1+(Sheet1!$A$1-1)*10,FALSE))=TRUE,"---",IF(VLOOKUP($A944,Sheet1!$B$3:$AH$1266,Sheet1!E$1+(Sheet1!$A$1-1)*10,FALSE)="---","---", (ROUND(VLOOKUP($A944,Sheet1!$B$3:$AH$1266,Sheet1!E$1+(Sheet1!$A$1-1)*10,FALSE),IF(VLOOKUP($A944,Sheet1!$B$3:$AH$1266,Sheet1!E$1+(Sheet1!$A$1-1)*10,FALSE)&gt;99999,-3,IF(VLOOKUP($A944,Sheet1!$B$3:$AH$1266,Sheet1!E$1+(Sheet1!$A$1-1)*10,FALSE)&gt;9999,-2,IF(VLOOKUP($A944,Sheet1!$B$3:$AH$1266,Sheet1!E$1+(Sheet1!$A$1-1)*10,FALSE)&gt;999,-1,0)))))))</f>
        <v>29</v>
      </c>
      <c r="V944" s="65">
        <f>IF(ISNA(VLOOKUP($A944,Sheet1!$B$3:$AH$1266,Sheet1!F$1+(Sheet1!$A$1-1)*10,FALSE))=TRUE,"---",IF(VLOOKUP($A944,Sheet1!$B$3:$AH$1266,Sheet1!F$1+(Sheet1!$A$1-1)*10,FALSE)="---","---", (ROUND(VLOOKUP($A944,Sheet1!$B$3:$AH$1266,Sheet1!F$1+(Sheet1!$A$1-1)*10,FALSE),IF(VLOOKUP($A944,Sheet1!$B$3:$AH$1266,Sheet1!F$1+(Sheet1!$A$1-1)*10,FALSE)&gt;99999,-3,IF(VLOOKUP($A944,Sheet1!$B$3:$AH$1266,Sheet1!F$1+(Sheet1!$A$1-1)*10,FALSE)&gt;9999,-2,IF(VLOOKUP($A944,Sheet1!$B$3:$AH$1266,Sheet1!F$1+(Sheet1!$A$1-1)*10,FALSE)&gt;999,-1,0)))))))</f>
        <v>36</v>
      </c>
      <c r="W944" s="65">
        <f>IF(ISNA(VLOOKUP($A944,Sheet1!$B$3:$AH$1266,Sheet1!G$1+(Sheet1!$A$1-1)*10,FALSE))=TRUE,"---",IF(VLOOKUP($A944,Sheet1!$B$3:$AH$1266,Sheet1!G$1+(Sheet1!$A$1-1)*10,FALSE)="---","---", (ROUND(VLOOKUP($A944,Sheet1!$B$3:$AH$1266,Sheet1!G$1+(Sheet1!$A$1-1)*10,FALSE),IF(VLOOKUP($A944,Sheet1!$B$3:$AH$1266,Sheet1!G$1+(Sheet1!$A$1-1)*10,FALSE)&gt;99999,-3,IF(VLOOKUP($A944,Sheet1!$B$3:$AH$1266,Sheet1!G$1+(Sheet1!$A$1-1)*10,FALSE)&gt;9999,-2,IF(VLOOKUP($A944,Sheet1!$B$3:$AH$1266,Sheet1!G$1+(Sheet1!$A$1-1)*10,FALSE)&gt;999,-1,0)))))))</f>
        <v>46</v>
      </c>
      <c r="X944" s="65">
        <f>IF(ISNA(VLOOKUP($A944,Sheet1!$B$3:$AH$1266,Sheet1!H$1+(Sheet1!$A$1-1)*10,FALSE))=TRUE,"---",IF(VLOOKUP($A944,Sheet1!$B$3:$AH$1266,Sheet1!H$1+(Sheet1!$A$1-1)*10,FALSE)="---","---", (ROUND(VLOOKUP($A944,Sheet1!$B$3:$AH$1266,Sheet1!H$1+(Sheet1!$A$1-1)*10,FALSE),IF(VLOOKUP($A944,Sheet1!$B$3:$AH$1266,Sheet1!H$1+(Sheet1!$A$1-1)*10,FALSE)&gt;99999,-3,IF(VLOOKUP($A944,Sheet1!$B$3:$AH$1266,Sheet1!H$1+(Sheet1!$A$1-1)*10,FALSE)&gt;9999,-2,IF(VLOOKUP($A944,Sheet1!$B$3:$AH$1266,Sheet1!H$1+(Sheet1!$A$1-1)*10,FALSE)&gt;999,-1,0)))))))</f>
        <v>76</v>
      </c>
      <c r="Y944" s="65">
        <f>IF(ISNA(VLOOKUP($A944,Sheet1!$B$3:$AH$1266,Sheet1!I$1+(Sheet1!$A$1-1)*10,FALSE))=TRUE,"---",IF(VLOOKUP($A944,Sheet1!$B$3:$AH$1266,Sheet1!I$1+(Sheet1!$A$1-1)*10,FALSE)="---","---", (ROUND(VLOOKUP($A944,Sheet1!$B$3:$AH$1266,Sheet1!I$1+(Sheet1!$A$1-1)*10,FALSE),IF(VLOOKUP($A944,Sheet1!$B$3:$AH$1266,Sheet1!I$1+(Sheet1!$A$1-1)*10,FALSE)&gt;99999,-3,IF(VLOOKUP($A944,Sheet1!$B$3:$AH$1266,Sheet1!I$1+(Sheet1!$A$1-1)*10,FALSE)&gt;9999,-2,IF(VLOOKUP($A944,Sheet1!$B$3:$AH$1266,Sheet1!I$1+(Sheet1!$A$1-1)*10,FALSE)&gt;999,-1,0)))))))</f>
        <v>98</v>
      </c>
      <c r="Z944" s="65">
        <f>IF(ISNA(VLOOKUP($A944,Sheet1!$B$3:$AH$1266,Sheet1!J$1+(Sheet1!$A$1-1)*10,FALSE))=TRUE,"---",IF(VLOOKUP($A944,Sheet1!$B$3:$AH$1266,Sheet1!J$1+(Sheet1!$A$1-1)*10,FALSE)="---","---", (ROUND(VLOOKUP($A944,Sheet1!$B$3:$AH$1266,Sheet1!J$1+(Sheet1!$A$1-1)*10,FALSE),IF(VLOOKUP($A944,Sheet1!$B$3:$AH$1266,Sheet1!J$1+(Sheet1!$A$1-1)*10,FALSE)&gt;99999,-3,IF(VLOOKUP($A944,Sheet1!$B$3:$AH$1266,Sheet1!J$1+(Sheet1!$A$1-1)*10,FALSE)&gt;9999,-2,IF(VLOOKUP($A944,Sheet1!$B$3:$AH$1266,Sheet1!J$1+(Sheet1!$A$1-1)*10,FALSE)&gt;999,-1,0)))))))</f>
        <v>130</v>
      </c>
      <c r="AA944" s="65">
        <f>IF(ISNA(VLOOKUP($A944,Sheet1!$B$3:$AH$1266,Sheet1!K$1+(Sheet1!$A$1-1)*10,FALSE))=TRUE,"---",IF(VLOOKUP($A944,Sheet1!$B$3:$AH$1266,Sheet1!K$1+(Sheet1!$A$1-1)*10,FALSE)="---","---", (ROUND(VLOOKUP($A944,Sheet1!$B$3:$AH$1266,Sheet1!K$1+(Sheet1!$A$1-1)*10,FALSE),IF(VLOOKUP($A944,Sheet1!$B$3:$AH$1266,Sheet1!K$1+(Sheet1!$A$1-1)*10,FALSE)&gt;99999,-3,IF(VLOOKUP($A944,Sheet1!$B$3:$AH$1266,Sheet1!K$1+(Sheet1!$A$1-1)*10,FALSE)&gt;9999,-2,IF(VLOOKUP($A944,Sheet1!$B$3:$AH$1266,Sheet1!K$1+(Sheet1!$A$1-1)*10,FALSE)&gt;999,-1,0)))))))</f>
        <v>155</v>
      </c>
      <c r="AB944" s="65">
        <f>IF(ISNA(VLOOKUP($A944,Sheet1!$B$3:$AH$1266,Sheet1!L$1+(Sheet1!$A$1-1)*10,FALSE))=TRUE,"---",IF(VLOOKUP($A944,Sheet1!$B$3:$AH$1266,Sheet1!L$1+(Sheet1!$A$1-1)*10,FALSE)="---","---", (ROUND(VLOOKUP($A944,Sheet1!$B$3:$AH$1266,Sheet1!L$1+(Sheet1!$A$1-1)*10,FALSE),IF(VLOOKUP($A944,Sheet1!$B$3:$AH$1266,Sheet1!L$1+(Sheet1!$A$1-1)*10,FALSE)&gt;99999,-3,IF(VLOOKUP($A944,Sheet1!$B$3:$AH$1266,Sheet1!L$1+(Sheet1!$A$1-1)*10,FALSE)&gt;9999,-2,IF(VLOOKUP($A944,Sheet1!$B$3:$AH$1266,Sheet1!L$1+(Sheet1!$A$1-1)*10,FALSE)&gt;999,-1,0)))))))</f>
        <v>182</v>
      </c>
      <c r="AC944" s="65">
        <f>IF(ISNA(VLOOKUP($A944,Sheet1!$B$3:$AH$1266,Sheet1!M$1+(Sheet1!$A$1-1)*10,FALSE))=TRUE,"---",IF(VLOOKUP($A944,Sheet1!$B$3:$AH$1266,Sheet1!M$1+(Sheet1!$A$1-1)*10,FALSE)="---","---", (ROUND(VLOOKUP($A944,Sheet1!$B$3:$AH$1266,Sheet1!M$1+(Sheet1!$A$1-1)*10,FALSE),IF(VLOOKUP($A944,Sheet1!$B$3:$AH$1266,Sheet1!M$1+(Sheet1!$A$1-1)*10,FALSE)&gt;99999,-3,IF(VLOOKUP($A944,Sheet1!$B$3:$AH$1266,Sheet1!M$1+(Sheet1!$A$1-1)*10,FALSE)&gt;9999,-2,IF(VLOOKUP($A944,Sheet1!$B$3:$AH$1266,Sheet1!M$1+(Sheet1!$A$1-1)*10,FALSE)&gt;999,-1,0)))))))</f>
        <v>210</v>
      </c>
      <c r="AD944" s="65">
        <f>IF(ISNA(VLOOKUP($A944,Sheet1!$B$3:$AH$1266,Sheet1!N$1+(Sheet1!$A$1-1)*10,FALSE))=TRUE,"---",IF(VLOOKUP($A944,Sheet1!$B$3:$AH$1266,Sheet1!N$1+(Sheet1!$A$1-1)*10,FALSE)="---","---", (ROUND(VLOOKUP($A944,Sheet1!$B$3:$AH$1266,Sheet1!N$1+(Sheet1!$A$1-1)*10,FALSE),IF(VLOOKUP($A944,Sheet1!$B$3:$AH$1266,Sheet1!N$1+(Sheet1!$A$1-1)*10,FALSE)&gt;99999,-3,IF(VLOOKUP($A944,Sheet1!$B$3:$AH$1266,Sheet1!N$1+(Sheet1!$A$1-1)*10,FALSE)&gt;9999,-2,IF(VLOOKUP($A944,Sheet1!$B$3:$AH$1266,Sheet1!N$1+(Sheet1!$A$1-1)*10,FALSE)&gt;999,-1,0)))))))</f>
        <v>249</v>
      </c>
    </row>
    <row r="945" spans="1:30" ht="25.5" customHeight="1" x14ac:dyDescent="0.25">
      <c r="A945" s="133" t="s">
        <v>1434</v>
      </c>
      <c r="B945" s="134" t="s">
        <v>1435</v>
      </c>
      <c r="C945" s="133">
        <v>421737</v>
      </c>
      <c r="D945" s="133">
        <v>751544</v>
      </c>
      <c r="E945" s="67" t="s">
        <v>3040</v>
      </c>
      <c r="F945" s="135" t="s">
        <v>4405</v>
      </c>
      <c r="G945" s="118" t="s">
        <v>160</v>
      </c>
      <c r="H945" s="136">
        <v>19.899999999999999</v>
      </c>
      <c r="I945" s="119">
        <v>19885</v>
      </c>
      <c r="J945" s="137" t="s">
        <v>4405</v>
      </c>
      <c r="K945" s="118" t="s">
        <v>17</v>
      </c>
      <c r="L945" s="122">
        <v>3400</v>
      </c>
      <c r="M945" s="123">
        <v>171</v>
      </c>
      <c r="N945" s="118" t="s">
        <v>145</v>
      </c>
      <c r="O945" s="71">
        <f t="shared" si="32"/>
        <v>0.36728492821747383</v>
      </c>
      <c r="P945" s="71">
        <f>IF(O945&lt;&gt;"",VLOOKUP($A945,Sheet4!$A$2:$O$1309,14,FALSE)*100,"")</f>
        <v>1.0296743954895882</v>
      </c>
      <c r="Q945" s="71">
        <f>IF(P945&lt;&gt;"",VLOOKUP($A945,Sheet4!$A$2:$O$1309,15,FALSE)*100,"")</f>
        <v>9.6410051555736231</v>
      </c>
      <c r="R945" s="73" t="str">
        <f t="shared" si="33"/>
        <v>&gt;200,  &lt;500</v>
      </c>
      <c r="S945" s="63" t="s">
        <v>4366</v>
      </c>
      <c r="T945" s="63" t="str">
        <f>IF(ISNA(VLOOKUP(A945,Sheet1!B$3:C$1266,2,FALSE)=TRUE),"NC",VLOOKUP(A945,Sheet1!B$3:C$1266,2,FALSE))</f>
        <v>Rural</v>
      </c>
      <c r="U945" s="66">
        <f>IF(ISNA(VLOOKUP($A945,Sheet1!$B$3:$AH$1266,Sheet1!E$1+(Sheet1!$A$1-1)*10,FALSE))=TRUE,"---",IF(VLOOKUP($A945,Sheet1!$B$3:$AH$1266,Sheet1!E$1+(Sheet1!$A$1-1)*10,FALSE)="---","---", (ROUND(VLOOKUP($A945,Sheet1!$B$3:$AH$1266,Sheet1!E$1+(Sheet1!$A$1-1)*10,FALSE),IF(VLOOKUP($A945,Sheet1!$B$3:$AH$1266,Sheet1!E$1+(Sheet1!$A$1-1)*10,FALSE)&gt;99999,-3,IF(VLOOKUP($A945,Sheet1!$B$3:$AH$1266,Sheet1!E$1+(Sheet1!$A$1-1)*10,FALSE)&gt;9999,-2,IF(VLOOKUP($A945,Sheet1!$B$3:$AH$1266,Sheet1!E$1+(Sheet1!$A$1-1)*10,FALSE)&gt;999,-1,0)))))))</f>
        <v>639</v>
      </c>
      <c r="V945" s="66">
        <f>IF(ISNA(VLOOKUP($A945,Sheet1!$B$3:$AH$1266,Sheet1!F$1+(Sheet1!$A$1-1)*10,FALSE))=TRUE,"---",IF(VLOOKUP($A945,Sheet1!$B$3:$AH$1266,Sheet1!F$1+(Sheet1!$A$1-1)*10,FALSE)="---","---", (ROUND(VLOOKUP($A945,Sheet1!$B$3:$AH$1266,Sheet1!F$1+(Sheet1!$A$1-1)*10,FALSE),IF(VLOOKUP($A945,Sheet1!$B$3:$AH$1266,Sheet1!F$1+(Sheet1!$A$1-1)*10,FALSE)&gt;99999,-3,IF(VLOOKUP($A945,Sheet1!$B$3:$AH$1266,Sheet1!F$1+(Sheet1!$A$1-1)*10,FALSE)&gt;9999,-2,IF(VLOOKUP($A945,Sheet1!$B$3:$AH$1266,Sheet1!F$1+(Sheet1!$A$1-1)*10,FALSE)&gt;999,-1,0)))))))</f>
        <v>777</v>
      </c>
      <c r="W945" s="66">
        <f>IF(ISNA(VLOOKUP($A945,Sheet1!$B$3:$AH$1266,Sheet1!G$1+(Sheet1!$A$1-1)*10,FALSE))=TRUE,"---",IF(VLOOKUP($A945,Sheet1!$B$3:$AH$1266,Sheet1!G$1+(Sheet1!$A$1-1)*10,FALSE)="---","---", (ROUND(VLOOKUP($A945,Sheet1!$B$3:$AH$1266,Sheet1!G$1+(Sheet1!$A$1-1)*10,FALSE),IF(VLOOKUP($A945,Sheet1!$B$3:$AH$1266,Sheet1!G$1+(Sheet1!$A$1-1)*10,FALSE)&gt;99999,-3,IF(VLOOKUP($A945,Sheet1!$B$3:$AH$1266,Sheet1!G$1+(Sheet1!$A$1-1)*10,FALSE)&gt;9999,-2,IF(VLOOKUP($A945,Sheet1!$B$3:$AH$1266,Sheet1!G$1+(Sheet1!$A$1-1)*10,FALSE)&gt;999,-1,0)))))))</f>
        <v>949</v>
      </c>
      <c r="X945" s="66">
        <f>IF(ISNA(VLOOKUP($A945,Sheet1!$B$3:$AH$1266,Sheet1!H$1+(Sheet1!$A$1-1)*10,FALSE))=TRUE,"---",IF(VLOOKUP($A945,Sheet1!$B$3:$AH$1266,Sheet1!H$1+(Sheet1!$A$1-1)*10,FALSE)="---","---", (ROUND(VLOOKUP($A945,Sheet1!$B$3:$AH$1266,Sheet1!H$1+(Sheet1!$A$1-1)*10,FALSE),IF(VLOOKUP($A945,Sheet1!$B$3:$AH$1266,Sheet1!H$1+(Sheet1!$A$1-1)*10,FALSE)&gt;99999,-3,IF(VLOOKUP($A945,Sheet1!$B$3:$AH$1266,Sheet1!H$1+(Sheet1!$A$1-1)*10,FALSE)&gt;9999,-2,IF(VLOOKUP($A945,Sheet1!$B$3:$AH$1266,Sheet1!H$1+(Sheet1!$A$1-1)*10,FALSE)&gt;999,-1,0)))))))</f>
        <v>1410</v>
      </c>
      <c r="Y945" s="66">
        <f>IF(ISNA(VLOOKUP($A945,Sheet1!$B$3:$AH$1266,Sheet1!I$1+(Sheet1!$A$1-1)*10,FALSE))=TRUE,"---",IF(VLOOKUP($A945,Sheet1!$B$3:$AH$1266,Sheet1!I$1+(Sheet1!$A$1-1)*10,FALSE)="---","---", (ROUND(VLOOKUP($A945,Sheet1!$B$3:$AH$1266,Sheet1!I$1+(Sheet1!$A$1-1)*10,FALSE),IF(VLOOKUP($A945,Sheet1!$B$3:$AH$1266,Sheet1!I$1+(Sheet1!$A$1-1)*10,FALSE)&gt;99999,-3,IF(VLOOKUP($A945,Sheet1!$B$3:$AH$1266,Sheet1!I$1+(Sheet1!$A$1-1)*10,FALSE)&gt;9999,-2,IF(VLOOKUP($A945,Sheet1!$B$3:$AH$1266,Sheet1!I$1+(Sheet1!$A$1-1)*10,FALSE)&gt;999,-1,0)))))))</f>
        <v>1740</v>
      </c>
      <c r="Z945" s="66">
        <f>IF(ISNA(VLOOKUP($A945,Sheet1!$B$3:$AH$1266,Sheet1!J$1+(Sheet1!$A$1-1)*10,FALSE))=TRUE,"---",IF(VLOOKUP($A945,Sheet1!$B$3:$AH$1266,Sheet1!J$1+(Sheet1!$A$1-1)*10,FALSE)="---","---", (ROUND(VLOOKUP($A945,Sheet1!$B$3:$AH$1266,Sheet1!J$1+(Sheet1!$A$1-1)*10,FALSE),IF(VLOOKUP($A945,Sheet1!$B$3:$AH$1266,Sheet1!J$1+(Sheet1!$A$1-1)*10,FALSE)&gt;99999,-3,IF(VLOOKUP($A945,Sheet1!$B$3:$AH$1266,Sheet1!J$1+(Sheet1!$A$1-1)*10,FALSE)&gt;9999,-2,IF(VLOOKUP($A945,Sheet1!$B$3:$AH$1266,Sheet1!J$1+(Sheet1!$A$1-1)*10,FALSE)&gt;999,-1,0)))))))</f>
        <v>2170</v>
      </c>
      <c r="AA945" s="66">
        <f>IF(ISNA(VLOOKUP($A945,Sheet1!$B$3:$AH$1266,Sheet1!K$1+(Sheet1!$A$1-1)*10,FALSE))=TRUE,"---",IF(VLOOKUP($A945,Sheet1!$B$3:$AH$1266,Sheet1!K$1+(Sheet1!$A$1-1)*10,FALSE)="---","---", (ROUND(VLOOKUP($A945,Sheet1!$B$3:$AH$1266,Sheet1!K$1+(Sheet1!$A$1-1)*10,FALSE),IF(VLOOKUP($A945,Sheet1!$B$3:$AH$1266,Sheet1!K$1+(Sheet1!$A$1-1)*10,FALSE)&gt;99999,-3,IF(VLOOKUP($A945,Sheet1!$B$3:$AH$1266,Sheet1!K$1+(Sheet1!$A$1-1)*10,FALSE)&gt;9999,-2,IF(VLOOKUP($A945,Sheet1!$B$3:$AH$1266,Sheet1!K$1+(Sheet1!$A$1-1)*10,FALSE)&gt;999,-1,0)))))))</f>
        <v>2500</v>
      </c>
      <c r="AB945" s="66">
        <f>IF(ISNA(VLOOKUP($A945,Sheet1!$B$3:$AH$1266,Sheet1!L$1+(Sheet1!$A$1-1)*10,FALSE))=TRUE,"---",IF(VLOOKUP($A945,Sheet1!$B$3:$AH$1266,Sheet1!L$1+(Sheet1!$A$1-1)*10,FALSE)="---","---", (ROUND(VLOOKUP($A945,Sheet1!$B$3:$AH$1266,Sheet1!L$1+(Sheet1!$A$1-1)*10,FALSE),IF(VLOOKUP($A945,Sheet1!$B$3:$AH$1266,Sheet1!L$1+(Sheet1!$A$1-1)*10,FALSE)&gt;99999,-3,IF(VLOOKUP($A945,Sheet1!$B$3:$AH$1266,Sheet1!L$1+(Sheet1!$A$1-1)*10,FALSE)&gt;9999,-2,IF(VLOOKUP($A945,Sheet1!$B$3:$AH$1266,Sheet1!L$1+(Sheet1!$A$1-1)*10,FALSE)&gt;999,-1,0)))))))</f>
        <v>2850</v>
      </c>
      <c r="AC945" s="66">
        <f>IF(ISNA(VLOOKUP($A945,Sheet1!$B$3:$AH$1266,Sheet1!M$1+(Sheet1!$A$1-1)*10,FALSE))=TRUE,"---",IF(VLOOKUP($A945,Sheet1!$B$3:$AH$1266,Sheet1!M$1+(Sheet1!$A$1-1)*10,FALSE)="---","---", (ROUND(VLOOKUP($A945,Sheet1!$B$3:$AH$1266,Sheet1!M$1+(Sheet1!$A$1-1)*10,FALSE),IF(VLOOKUP($A945,Sheet1!$B$3:$AH$1266,Sheet1!M$1+(Sheet1!$A$1-1)*10,FALSE)&gt;99999,-3,IF(VLOOKUP($A945,Sheet1!$B$3:$AH$1266,Sheet1!M$1+(Sheet1!$A$1-1)*10,FALSE)&gt;9999,-2,IF(VLOOKUP($A945,Sheet1!$B$3:$AH$1266,Sheet1!M$1+(Sheet1!$A$1-1)*10,FALSE)&gt;999,-1,0)))))))</f>
        <v>3200</v>
      </c>
      <c r="AD945" s="66">
        <f>IF(ISNA(VLOOKUP($A945,Sheet1!$B$3:$AH$1266,Sheet1!N$1+(Sheet1!$A$1-1)*10,FALSE))=TRUE,"---",IF(VLOOKUP($A945,Sheet1!$B$3:$AH$1266,Sheet1!N$1+(Sheet1!$A$1-1)*10,FALSE)="---","---", (ROUND(VLOOKUP($A945,Sheet1!$B$3:$AH$1266,Sheet1!N$1+(Sheet1!$A$1-1)*10,FALSE),IF(VLOOKUP($A945,Sheet1!$B$3:$AH$1266,Sheet1!N$1+(Sheet1!$A$1-1)*10,FALSE)&gt;99999,-3,IF(VLOOKUP($A945,Sheet1!$B$3:$AH$1266,Sheet1!N$1+(Sheet1!$A$1-1)*10,FALSE)&gt;9999,-2,IF(VLOOKUP($A945,Sheet1!$B$3:$AH$1266,Sheet1!N$1+(Sheet1!$A$1-1)*10,FALSE)&gt;999,-1,0)))))))</f>
        <v>3670</v>
      </c>
    </row>
    <row r="946" spans="1:30" ht="25.5" customHeight="1" x14ac:dyDescent="0.25">
      <c r="A946" s="125" t="s">
        <v>1436</v>
      </c>
      <c r="B946" s="138" t="s">
        <v>1437</v>
      </c>
      <c r="C946" s="125">
        <v>421810</v>
      </c>
      <c r="D946" s="125">
        <v>751544</v>
      </c>
      <c r="E946" s="70" t="s">
        <v>3040</v>
      </c>
      <c r="F946" s="139" t="s">
        <v>4405</v>
      </c>
      <c r="G946" s="127" t="s">
        <v>160</v>
      </c>
      <c r="H946" s="128">
        <v>1.02</v>
      </c>
      <c r="I946" s="112">
        <v>22491</v>
      </c>
      <c r="J946" s="140" t="s">
        <v>4405</v>
      </c>
      <c r="K946" s="127" t="s">
        <v>17</v>
      </c>
      <c r="L946" s="115">
        <v>3200</v>
      </c>
      <c r="M946" s="116">
        <v>3137</v>
      </c>
      <c r="N946" s="127" t="s">
        <v>145</v>
      </c>
      <c r="O946" s="68" t="str">
        <f t="shared" si="32"/>
        <v>&lt;0.2</v>
      </c>
      <c r="P946" s="68">
        <f>IF(O946&lt;&gt;"",VLOOKUP($A946,Sheet4!$A$2:$O$1309,14,FALSE)*100,"")</f>
        <v>0.9374424601702791</v>
      </c>
      <c r="Q946" s="68">
        <f>IF(P946&lt;&gt;"",VLOOKUP($A946,Sheet4!$A$2:$O$1309,15,FALSE)*100,"")</f>
        <v>8.8128087598196903</v>
      </c>
      <c r="R946" s="74" t="str">
        <f t="shared" si="33"/>
        <v>&gt;500</v>
      </c>
      <c r="S946" s="64" t="s">
        <v>4366</v>
      </c>
      <c r="T946" s="64" t="str">
        <f>IF(ISNA(VLOOKUP(A946,Sheet1!B$3:C$1266,2,FALSE)=TRUE),"NC",VLOOKUP(A946,Sheet1!B$3:C$1266,2,FALSE))</f>
        <v>Rural</v>
      </c>
      <c r="U946" s="65">
        <f>IF(ISNA(VLOOKUP($A946,Sheet1!$B$3:$AH$1266,Sheet1!E$1+(Sheet1!$A$1-1)*10,FALSE))=TRUE,"---",IF(VLOOKUP($A946,Sheet1!$B$3:$AH$1266,Sheet1!E$1+(Sheet1!$A$1-1)*10,FALSE)="---","---", (ROUND(VLOOKUP($A946,Sheet1!$B$3:$AH$1266,Sheet1!E$1+(Sheet1!$A$1-1)*10,FALSE),IF(VLOOKUP($A946,Sheet1!$B$3:$AH$1266,Sheet1!E$1+(Sheet1!$A$1-1)*10,FALSE)&gt;99999,-3,IF(VLOOKUP($A946,Sheet1!$B$3:$AH$1266,Sheet1!E$1+(Sheet1!$A$1-1)*10,FALSE)&gt;9999,-2,IF(VLOOKUP($A946,Sheet1!$B$3:$AH$1266,Sheet1!E$1+(Sheet1!$A$1-1)*10,FALSE)&gt;999,-1,0)))))))</f>
        <v>42</v>
      </c>
      <c r="V946" s="65">
        <f>IF(ISNA(VLOOKUP($A946,Sheet1!$B$3:$AH$1266,Sheet1!F$1+(Sheet1!$A$1-1)*10,FALSE))=TRUE,"---",IF(VLOOKUP($A946,Sheet1!$B$3:$AH$1266,Sheet1!F$1+(Sheet1!$A$1-1)*10,FALSE)="---","---", (ROUND(VLOOKUP($A946,Sheet1!$B$3:$AH$1266,Sheet1!F$1+(Sheet1!$A$1-1)*10,FALSE),IF(VLOOKUP($A946,Sheet1!$B$3:$AH$1266,Sheet1!F$1+(Sheet1!$A$1-1)*10,FALSE)&gt;99999,-3,IF(VLOOKUP($A946,Sheet1!$B$3:$AH$1266,Sheet1!F$1+(Sheet1!$A$1-1)*10,FALSE)&gt;9999,-2,IF(VLOOKUP($A946,Sheet1!$B$3:$AH$1266,Sheet1!F$1+(Sheet1!$A$1-1)*10,FALSE)&gt;999,-1,0)))))))</f>
        <v>53</v>
      </c>
      <c r="W946" s="65">
        <f>IF(ISNA(VLOOKUP($A946,Sheet1!$B$3:$AH$1266,Sheet1!G$1+(Sheet1!$A$1-1)*10,FALSE))=TRUE,"---",IF(VLOOKUP($A946,Sheet1!$B$3:$AH$1266,Sheet1!G$1+(Sheet1!$A$1-1)*10,FALSE)="---","---", (ROUND(VLOOKUP($A946,Sheet1!$B$3:$AH$1266,Sheet1!G$1+(Sheet1!$A$1-1)*10,FALSE),IF(VLOOKUP($A946,Sheet1!$B$3:$AH$1266,Sheet1!G$1+(Sheet1!$A$1-1)*10,FALSE)&gt;99999,-3,IF(VLOOKUP($A946,Sheet1!$B$3:$AH$1266,Sheet1!G$1+(Sheet1!$A$1-1)*10,FALSE)&gt;9999,-2,IF(VLOOKUP($A946,Sheet1!$B$3:$AH$1266,Sheet1!G$1+(Sheet1!$A$1-1)*10,FALSE)&gt;999,-1,0)))))))</f>
        <v>68</v>
      </c>
      <c r="X946" s="65">
        <f>IF(ISNA(VLOOKUP($A946,Sheet1!$B$3:$AH$1266,Sheet1!H$1+(Sheet1!$A$1-1)*10,FALSE))=TRUE,"---",IF(VLOOKUP($A946,Sheet1!$B$3:$AH$1266,Sheet1!H$1+(Sheet1!$A$1-1)*10,FALSE)="---","---", (ROUND(VLOOKUP($A946,Sheet1!$B$3:$AH$1266,Sheet1!H$1+(Sheet1!$A$1-1)*10,FALSE),IF(VLOOKUP($A946,Sheet1!$B$3:$AH$1266,Sheet1!H$1+(Sheet1!$A$1-1)*10,FALSE)&gt;99999,-3,IF(VLOOKUP($A946,Sheet1!$B$3:$AH$1266,Sheet1!H$1+(Sheet1!$A$1-1)*10,FALSE)&gt;9999,-2,IF(VLOOKUP($A946,Sheet1!$B$3:$AH$1266,Sheet1!H$1+(Sheet1!$A$1-1)*10,FALSE)&gt;999,-1,0)))))))</f>
        <v>111</v>
      </c>
      <c r="Y946" s="65">
        <f>IF(ISNA(VLOOKUP($A946,Sheet1!$B$3:$AH$1266,Sheet1!I$1+(Sheet1!$A$1-1)*10,FALSE))=TRUE,"---",IF(VLOOKUP($A946,Sheet1!$B$3:$AH$1266,Sheet1!I$1+(Sheet1!$A$1-1)*10,FALSE)="---","---", (ROUND(VLOOKUP($A946,Sheet1!$B$3:$AH$1266,Sheet1!I$1+(Sheet1!$A$1-1)*10,FALSE),IF(VLOOKUP($A946,Sheet1!$B$3:$AH$1266,Sheet1!I$1+(Sheet1!$A$1-1)*10,FALSE)&gt;99999,-3,IF(VLOOKUP($A946,Sheet1!$B$3:$AH$1266,Sheet1!I$1+(Sheet1!$A$1-1)*10,FALSE)&gt;9999,-2,IF(VLOOKUP($A946,Sheet1!$B$3:$AH$1266,Sheet1!I$1+(Sheet1!$A$1-1)*10,FALSE)&gt;999,-1,0)))))))</f>
        <v>145</v>
      </c>
      <c r="Z946" s="65">
        <f>IF(ISNA(VLOOKUP($A946,Sheet1!$B$3:$AH$1266,Sheet1!J$1+(Sheet1!$A$1-1)*10,FALSE))=TRUE,"---",IF(VLOOKUP($A946,Sheet1!$B$3:$AH$1266,Sheet1!J$1+(Sheet1!$A$1-1)*10,FALSE)="---","---", (ROUND(VLOOKUP($A946,Sheet1!$B$3:$AH$1266,Sheet1!J$1+(Sheet1!$A$1-1)*10,FALSE),IF(VLOOKUP($A946,Sheet1!$B$3:$AH$1266,Sheet1!J$1+(Sheet1!$A$1-1)*10,FALSE)&gt;99999,-3,IF(VLOOKUP($A946,Sheet1!$B$3:$AH$1266,Sheet1!J$1+(Sheet1!$A$1-1)*10,FALSE)&gt;9999,-2,IF(VLOOKUP($A946,Sheet1!$B$3:$AH$1266,Sheet1!J$1+(Sheet1!$A$1-1)*10,FALSE)&gt;999,-1,0)))))))</f>
        <v>191</v>
      </c>
      <c r="AA946" s="65">
        <f>IF(ISNA(VLOOKUP($A946,Sheet1!$B$3:$AH$1266,Sheet1!K$1+(Sheet1!$A$1-1)*10,FALSE))=TRUE,"---",IF(VLOOKUP($A946,Sheet1!$B$3:$AH$1266,Sheet1!K$1+(Sheet1!$A$1-1)*10,FALSE)="---","---", (ROUND(VLOOKUP($A946,Sheet1!$B$3:$AH$1266,Sheet1!K$1+(Sheet1!$A$1-1)*10,FALSE),IF(VLOOKUP($A946,Sheet1!$B$3:$AH$1266,Sheet1!K$1+(Sheet1!$A$1-1)*10,FALSE)&gt;99999,-3,IF(VLOOKUP($A946,Sheet1!$B$3:$AH$1266,Sheet1!K$1+(Sheet1!$A$1-1)*10,FALSE)&gt;9999,-2,IF(VLOOKUP($A946,Sheet1!$B$3:$AH$1266,Sheet1!K$1+(Sheet1!$A$1-1)*10,FALSE)&gt;999,-1,0)))))))</f>
        <v>228</v>
      </c>
      <c r="AB946" s="65">
        <f>IF(ISNA(VLOOKUP($A946,Sheet1!$B$3:$AH$1266,Sheet1!L$1+(Sheet1!$A$1-1)*10,FALSE))=TRUE,"---",IF(VLOOKUP($A946,Sheet1!$B$3:$AH$1266,Sheet1!L$1+(Sheet1!$A$1-1)*10,FALSE)="---","---", (ROUND(VLOOKUP($A946,Sheet1!$B$3:$AH$1266,Sheet1!L$1+(Sheet1!$A$1-1)*10,FALSE),IF(VLOOKUP($A946,Sheet1!$B$3:$AH$1266,Sheet1!L$1+(Sheet1!$A$1-1)*10,FALSE)&gt;99999,-3,IF(VLOOKUP($A946,Sheet1!$B$3:$AH$1266,Sheet1!L$1+(Sheet1!$A$1-1)*10,FALSE)&gt;9999,-2,IF(VLOOKUP($A946,Sheet1!$B$3:$AH$1266,Sheet1!L$1+(Sheet1!$A$1-1)*10,FALSE)&gt;999,-1,0)))))))</f>
        <v>267</v>
      </c>
      <c r="AC946" s="65">
        <f>IF(ISNA(VLOOKUP($A946,Sheet1!$B$3:$AH$1266,Sheet1!M$1+(Sheet1!$A$1-1)*10,FALSE))=TRUE,"---",IF(VLOOKUP($A946,Sheet1!$B$3:$AH$1266,Sheet1!M$1+(Sheet1!$A$1-1)*10,FALSE)="---","---", (ROUND(VLOOKUP($A946,Sheet1!$B$3:$AH$1266,Sheet1!M$1+(Sheet1!$A$1-1)*10,FALSE),IF(VLOOKUP($A946,Sheet1!$B$3:$AH$1266,Sheet1!M$1+(Sheet1!$A$1-1)*10,FALSE)&gt;99999,-3,IF(VLOOKUP($A946,Sheet1!$B$3:$AH$1266,Sheet1!M$1+(Sheet1!$A$1-1)*10,FALSE)&gt;9999,-2,IF(VLOOKUP($A946,Sheet1!$B$3:$AH$1266,Sheet1!M$1+(Sheet1!$A$1-1)*10,FALSE)&gt;999,-1,0)))))))</f>
        <v>308</v>
      </c>
      <c r="AD946" s="65">
        <f>IF(ISNA(VLOOKUP($A946,Sheet1!$B$3:$AH$1266,Sheet1!N$1+(Sheet1!$A$1-1)*10,FALSE))=TRUE,"---",IF(VLOOKUP($A946,Sheet1!$B$3:$AH$1266,Sheet1!N$1+(Sheet1!$A$1-1)*10,FALSE)="---","---", (ROUND(VLOOKUP($A946,Sheet1!$B$3:$AH$1266,Sheet1!N$1+(Sheet1!$A$1-1)*10,FALSE),IF(VLOOKUP($A946,Sheet1!$B$3:$AH$1266,Sheet1!N$1+(Sheet1!$A$1-1)*10,FALSE)&gt;99999,-3,IF(VLOOKUP($A946,Sheet1!$B$3:$AH$1266,Sheet1!N$1+(Sheet1!$A$1-1)*10,FALSE)&gt;9999,-2,IF(VLOOKUP($A946,Sheet1!$B$3:$AH$1266,Sheet1!N$1+(Sheet1!$A$1-1)*10,FALSE)&gt;999,-1,0)))))))</f>
        <v>365</v>
      </c>
    </row>
    <row r="947" spans="1:30" ht="25.5" customHeight="1" x14ac:dyDescent="0.25">
      <c r="A947" s="133" t="s">
        <v>1438</v>
      </c>
      <c r="B947" s="134" t="s">
        <v>1439</v>
      </c>
      <c r="C947" s="133">
        <v>421800</v>
      </c>
      <c r="D947" s="133">
        <v>751644</v>
      </c>
      <c r="E947" s="67" t="s">
        <v>3040</v>
      </c>
      <c r="F947" s="135" t="s">
        <v>4405</v>
      </c>
      <c r="G947" s="118" t="s">
        <v>160</v>
      </c>
      <c r="H947" s="136">
        <v>0.38</v>
      </c>
      <c r="I947" s="119">
        <v>22491</v>
      </c>
      <c r="J947" s="137" t="s">
        <v>4405</v>
      </c>
      <c r="K947" s="118" t="s">
        <v>17</v>
      </c>
      <c r="L947" s="122">
        <v>376</v>
      </c>
      <c r="M947" s="123">
        <v>989</v>
      </c>
      <c r="N947" s="118" t="s">
        <v>145</v>
      </c>
      <c r="O947" s="71" t="s">
        <v>4405</v>
      </c>
      <c r="P947" s="71" t="s">
        <v>4405</v>
      </c>
      <c r="Q947" s="71" t="s">
        <v>4405</v>
      </c>
      <c r="R947" s="73" t="s">
        <v>4405</v>
      </c>
      <c r="S947" s="63" t="s">
        <v>4366</v>
      </c>
      <c r="T947" s="63" t="str">
        <f>IF(ISNA(VLOOKUP(A947,Sheet1!B$3:C$1266,2,FALSE)=TRUE),"NC",VLOOKUP(A947,Sheet1!B$3:C$1266,2,FALSE))</f>
        <v>NC</v>
      </c>
      <c r="U947" s="66" t="str">
        <f>IF(ISNA(VLOOKUP($A947,Sheet1!$B$3:$AH$1266,Sheet1!E$1+(Sheet1!$A$1-1)*10,FALSE))=TRUE,"---",IF(VLOOKUP($A947,Sheet1!$B$3:$AH$1266,Sheet1!E$1+(Sheet1!$A$1-1)*10,FALSE)="---","---", (ROUND(VLOOKUP($A947,Sheet1!$B$3:$AH$1266,Sheet1!E$1+(Sheet1!$A$1-1)*10,FALSE),IF(VLOOKUP($A947,Sheet1!$B$3:$AH$1266,Sheet1!E$1+(Sheet1!$A$1-1)*10,FALSE)&gt;99999,-3,IF(VLOOKUP($A947,Sheet1!$B$3:$AH$1266,Sheet1!E$1+(Sheet1!$A$1-1)*10,FALSE)&gt;9999,-2,IF(VLOOKUP($A947,Sheet1!$B$3:$AH$1266,Sheet1!E$1+(Sheet1!$A$1-1)*10,FALSE)&gt;999,-1,0)))))))</f>
        <v>---</v>
      </c>
      <c r="V947" s="66" t="str">
        <f>IF(ISNA(VLOOKUP($A947,Sheet1!$B$3:$AH$1266,Sheet1!F$1+(Sheet1!$A$1-1)*10,FALSE))=TRUE,"---",IF(VLOOKUP($A947,Sheet1!$B$3:$AH$1266,Sheet1!F$1+(Sheet1!$A$1-1)*10,FALSE)="---","---", (ROUND(VLOOKUP($A947,Sheet1!$B$3:$AH$1266,Sheet1!F$1+(Sheet1!$A$1-1)*10,FALSE),IF(VLOOKUP($A947,Sheet1!$B$3:$AH$1266,Sheet1!F$1+(Sheet1!$A$1-1)*10,FALSE)&gt;99999,-3,IF(VLOOKUP($A947,Sheet1!$B$3:$AH$1266,Sheet1!F$1+(Sheet1!$A$1-1)*10,FALSE)&gt;9999,-2,IF(VLOOKUP($A947,Sheet1!$B$3:$AH$1266,Sheet1!F$1+(Sheet1!$A$1-1)*10,FALSE)&gt;999,-1,0)))))))</f>
        <v>---</v>
      </c>
      <c r="W947" s="66" t="str">
        <f>IF(ISNA(VLOOKUP($A947,Sheet1!$B$3:$AH$1266,Sheet1!G$1+(Sheet1!$A$1-1)*10,FALSE))=TRUE,"---",IF(VLOOKUP($A947,Sheet1!$B$3:$AH$1266,Sheet1!G$1+(Sheet1!$A$1-1)*10,FALSE)="---","---", (ROUND(VLOOKUP($A947,Sheet1!$B$3:$AH$1266,Sheet1!G$1+(Sheet1!$A$1-1)*10,FALSE),IF(VLOOKUP($A947,Sheet1!$B$3:$AH$1266,Sheet1!G$1+(Sheet1!$A$1-1)*10,FALSE)&gt;99999,-3,IF(VLOOKUP($A947,Sheet1!$B$3:$AH$1266,Sheet1!G$1+(Sheet1!$A$1-1)*10,FALSE)&gt;9999,-2,IF(VLOOKUP($A947,Sheet1!$B$3:$AH$1266,Sheet1!G$1+(Sheet1!$A$1-1)*10,FALSE)&gt;999,-1,0)))))))</f>
        <v>---</v>
      </c>
      <c r="X947" s="66" t="str">
        <f>IF(ISNA(VLOOKUP($A947,Sheet1!$B$3:$AH$1266,Sheet1!H$1+(Sheet1!$A$1-1)*10,FALSE))=TRUE,"---",IF(VLOOKUP($A947,Sheet1!$B$3:$AH$1266,Sheet1!H$1+(Sheet1!$A$1-1)*10,FALSE)="---","---", (ROUND(VLOOKUP($A947,Sheet1!$B$3:$AH$1266,Sheet1!H$1+(Sheet1!$A$1-1)*10,FALSE),IF(VLOOKUP($A947,Sheet1!$B$3:$AH$1266,Sheet1!H$1+(Sheet1!$A$1-1)*10,FALSE)&gt;99999,-3,IF(VLOOKUP($A947,Sheet1!$B$3:$AH$1266,Sheet1!H$1+(Sheet1!$A$1-1)*10,FALSE)&gt;9999,-2,IF(VLOOKUP($A947,Sheet1!$B$3:$AH$1266,Sheet1!H$1+(Sheet1!$A$1-1)*10,FALSE)&gt;999,-1,0)))))))</f>
        <v>---</v>
      </c>
      <c r="Y947" s="66" t="str">
        <f>IF(ISNA(VLOOKUP($A947,Sheet1!$B$3:$AH$1266,Sheet1!I$1+(Sheet1!$A$1-1)*10,FALSE))=TRUE,"---",IF(VLOOKUP($A947,Sheet1!$B$3:$AH$1266,Sheet1!I$1+(Sheet1!$A$1-1)*10,FALSE)="---","---", (ROUND(VLOOKUP($A947,Sheet1!$B$3:$AH$1266,Sheet1!I$1+(Sheet1!$A$1-1)*10,FALSE),IF(VLOOKUP($A947,Sheet1!$B$3:$AH$1266,Sheet1!I$1+(Sheet1!$A$1-1)*10,FALSE)&gt;99999,-3,IF(VLOOKUP($A947,Sheet1!$B$3:$AH$1266,Sheet1!I$1+(Sheet1!$A$1-1)*10,FALSE)&gt;9999,-2,IF(VLOOKUP($A947,Sheet1!$B$3:$AH$1266,Sheet1!I$1+(Sheet1!$A$1-1)*10,FALSE)&gt;999,-1,0)))))))</f>
        <v>---</v>
      </c>
      <c r="Z947" s="66" t="str">
        <f>IF(ISNA(VLOOKUP($A947,Sheet1!$B$3:$AH$1266,Sheet1!J$1+(Sheet1!$A$1-1)*10,FALSE))=TRUE,"---",IF(VLOOKUP($A947,Sheet1!$B$3:$AH$1266,Sheet1!J$1+(Sheet1!$A$1-1)*10,FALSE)="---","---", (ROUND(VLOOKUP($A947,Sheet1!$B$3:$AH$1266,Sheet1!J$1+(Sheet1!$A$1-1)*10,FALSE),IF(VLOOKUP($A947,Sheet1!$B$3:$AH$1266,Sheet1!J$1+(Sheet1!$A$1-1)*10,FALSE)&gt;99999,-3,IF(VLOOKUP($A947,Sheet1!$B$3:$AH$1266,Sheet1!J$1+(Sheet1!$A$1-1)*10,FALSE)&gt;9999,-2,IF(VLOOKUP($A947,Sheet1!$B$3:$AH$1266,Sheet1!J$1+(Sheet1!$A$1-1)*10,FALSE)&gt;999,-1,0)))))))</f>
        <v>---</v>
      </c>
      <c r="AA947" s="66" t="str">
        <f>IF(ISNA(VLOOKUP($A947,Sheet1!$B$3:$AH$1266,Sheet1!K$1+(Sheet1!$A$1-1)*10,FALSE))=TRUE,"---",IF(VLOOKUP($A947,Sheet1!$B$3:$AH$1266,Sheet1!K$1+(Sheet1!$A$1-1)*10,FALSE)="---","---", (ROUND(VLOOKUP($A947,Sheet1!$B$3:$AH$1266,Sheet1!K$1+(Sheet1!$A$1-1)*10,FALSE),IF(VLOOKUP($A947,Sheet1!$B$3:$AH$1266,Sheet1!K$1+(Sheet1!$A$1-1)*10,FALSE)&gt;99999,-3,IF(VLOOKUP($A947,Sheet1!$B$3:$AH$1266,Sheet1!K$1+(Sheet1!$A$1-1)*10,FALSE)&gt;9999,-2,IF(VLOOKUP($A947,Sheet1!$B$3:$AH$1266,Sheet1!K$1+(Sheet1!$A$1-1)*10,FALSE)&gt;999,-1,0)))))))</f>
        <v>---</v>
      </c>
      <c r="AB947" s="66" t="str">
        <f>IF(ISNA(VLOOKUP($A947,Sheet1!$B$3:$AH$1266,Sheet1!L$1+(Sheet1!$A$1-1)*10,FALSE))=TRUE,"---",IF(VLOOKUP($A947,Sheet1!$B$3:$AH$1266,Sheet1!L$1+(Sheet1!$A$1-1)*10,FALSE)="---","---", (ROUND(VLOOKUP($A947,Sheet1!$B$3:$AH$1266,Sheet1!L$1+(Sheet1!$A$1-1)*10,FALSE),IF(VLOOKUP($A947,Sheet1!$B$3:$AH$1266,Sheet1!L$1+(Sheet1!$A$1-1)*10,FALSE)&gt;99999,-3,IF(VLOOKUP($A947,Sheet1!$B$3:$AH$1266,Sheet1!L$1+(Sheet1!$A$1-1)*10,FALSE)&gt;9999,-2,IF(VLOOKUP($A947,Sheet1!$B$3:$AH$1266,Sheet1!L$1+(Sheet1!$A$1-1)*10,FALSE)&gt;999,-1,0)))))))</f>
        <v>---</v>
      </c>
      <c r="AC947" s="66" t="str">
        <f>IF(ISNA(VLOOKUP($A947,Sheet1!$B$3:$AH$1266,Sheet1!M$1+(Sheet1!$A$1-1)*10,FALSE))=TRUE,"---",IF(VLOOKUP($A947,Sheet1!$B$3:$AH$1266,Sheet1!M$1+(Sheet1!$A$1-1)*10,FALSE)="---","---", (ROUND(VLOOKUP($A947,Sheet1!$B$3:$AH$1266,Sheet1!M$1+(Sheet1!$A$1-1)*10,FALSE),IF(VLOOKUP($A947,Sheet1!$B$3:$AH$1266,Sheet1!M$1+(Sheet1!$A$1-1)*10,FALSE)&gt;99999,-3,IF(VLOOKUP($A947,Sheet1!$B$3:$AH$1266,Sheet1!M$1+(Sheet1!$A$1-1)*10,FALSE)&gt;9999,-2,IF(VLOOKUP($A947,Sheet1!$B$3:$AH$1266,Sheet1!M$1+(Sheet1!$A$1-1)*10,FALSE)&gt;999,-1,0)))))))</f>
        <v>---</v>
      </c>
      <c r="AD947" s="66" t="str">
        <f>IF(ISNA(VLOOKUP($A947,Sheet1!$B$3:$AH$1266,Sheet1!N$1+(Sheet1!$A$1-1)*10,FALSE))=TRUE,"---",IF(VLOOKUP($A947,Sheet1!$B$3:$AH$1266,Sheet1!N$1+(Sheet1!$A$1-1)*10,FALSE)="---","---", (ROUND(VLOOKUP($A947,Sheet1!$B$3:$AH$1266,Sheet1!N$1+(Sheet1!$A$1-1)*10,FALSE),IF(VLOOKUP($A947,Sheet1!$B$3:$AH$1266,Sheet1!N$1+(Sheet1!$A$1-1)*10,FALSE)&gt;99999,-3,IF(VLOOKUP($A947,Sheet1!$B$3:$AH$1266,Sheet1!N$1+(Sheet1!$A$1-1)*10,FALSE)&gt;9999,-2,IF(VLOOKUP($A947,Sheet1!$B$3:$AH$1266,Sheet1!N$1+(Sheet1!$A$1-1)*10,FALSE)&gt;999,-1,0)))))))</f>
        <v>---</v>
      </c>
    </row>
    <row r="948" spans="1:30" ht="25.5" customHeight="1" x14ac:dyDescent="0.25">
      <c r="A948" s="303" t="s">
        <v>1440</v>
      </c>
      <c r="B948" s="469" t="s">
        <v>1441</v>
      </c>
      <c r="C948" s="303">
        <v>421854</v>
      </c>
      <c r="D948" s="303">
        <v>752002</v>
      </c>
      <c r="E948" s="307" t="s">
        <v>3040</v>
      </c>
      <c r="F948" s="342" t="s">
        <v>4738</v>
      </c>
      <c r="G948" s="318" t="s">
        <v>286</v>
      </c>
      <c r="H948" s="430">
        <v>29.7</v>
      </c>
      <c r="I948" s="112">
        <v>19885</v>
      </c>
      <c r="J948" s="140" t="s">
        <v>4405</v>
      </c>
      <c r="K948" s="127" t="s">
        <v>17</v>
      </c>
      <c r="L948" s="115">
        <v>7730</v>
      </c>
      <c r="M948" s="116">
        <v>260</v>
      </c>
      <c r="N948" s="127" t="s">
        <v>258</v>
      </c>
      <c r="O948" s="68" t="str">
        <f t="shared" si="32"/>
        <v>&lt;0.2</v>
      </c>
      <c r="P948" s="68">
        <f>IF(O948&lt;&gt;"",VLOOKUP($A948,Sheet4!$A$2:$O$1309,14,FALSE)*100,"")</f>
        <v>0.9374424601702791</v>
      </c>
      <c r="Q948" s="68">
        <f>IF(P948&lt;&gt;"",VLOOKUP($A948,Sheet4!$A$2:$O$1309,15,FALSE)*100,"")</f>
        <v>8.8128087598196903</v>
      </c>
      <c r="R948" s="74" t="str">
        <f t="shared" si="33"/>
        <v>&gt;500</v>
      </c>
      <c r="S948" s="356" t="s">
        <v>4366</v>
      </c>
      <c r="T948" s="356" t="str">
        <f>IF(ISNA(VLOOKUP(A948,Sheet1!B$3:C$1266,2,FALSE)=TRUE),"NC",VLOOKUP(A948,Sheet1!B$3:C$1266,2,FALSE))</f>
        <v>Rural</v>
      </c>
      <c r="U948" s="392">
        <f>IF(ISNA(VLOOKUP($A948,Sheet1!$B$3:$AH$1266,Sheet1!E$1+(Sheet1!$A$1-1)*10,FALSE))=TRUE,"---",IF(VLOOKUP($A948,Sheet1!$B$3:$AH$1266,Sheet1!E$1+(Sheet1!$A$1-1)*10,FALSE)="---","---", (ROUND(VLOOKUP($A948,Sheet1!$B$3:$AH$1266,Sheet1!E$1+(Sheet1!$A$1-1)*10,FALSE),IF(VLOOKUP($A948,Sheet1!$B$3:$AH$1266,Sheet1!E$1+(Sheet1!$A$1-1)*10,FALSE)&gt;99999,-3,IF(VLOOKUP($A948,Sheet1!$B$3:$AH$1266,Sheet1!E$1+(Sheet1!$A$1-1)*10,FALSE)&gt;9999,-2,IF(VLOOKUP($A948,Sheet1!$B$3:$AH$1266,Sheet1!E$1+(Sheet1!$A$1-1)*10,FALSE)&gt;999,-1,0)))))))</f>
        <v>818</v>
      </c>
      <c r="V948" s="392">
        <f>IF(ISNA(VLOOKUP($A948,Sheet1!$B$3:$AH$1266,Sheet1!F$1+(Sheet1!$A$1-1)*10,FALSE))=TRUE,"---",IF(VLOOKUP($A948,Sheet1!$B$3:$AH$1266,Sheet1!F$1+(Sheet1!$A$1-1)*10,FALSE)="---","---", (ROUND(VLOOKUP($A948,Sheet1!$B$3:$AH$1266,Sheet1!F$1+(Sheet1!$A$1-1)*10,FALSE),IF(VLOOKUP($A948,Sheet1!$B$3:$AH$1266,Sheet1!F$1+(Sheet1!$A$1-1)*10,FALSE)&gt;99999,-3,IF(VLOOKUP($A948,Sheet1!$B$3:$AH$1266,Sheet1!F$1+(Sheet1!$A$1-1)*10,FALSE)&gt;9999,-2,IF(VLOOKUP($A948,Sheet1!$B$3:$AH$1266,Sheet1!F$1+(Sheet1!$A$1-1)*10,FALSE)&gt;999,-1,0)))))))</f>
        <v>992</v>
      </c>
      <c r="W948" s="392">
        <f>IF(ISNA(VLOOKUP($A948,Sheet1!$B$3:$AH$1266,Sheet1!G$1+(Sheet1!$A$1-1)*10,FALSE))=TRUE,"---",IF(VLOOKUP($A948,Sheet1!$B$3:$AH$1266,Sheet1!G$1+(Sheet1!$A$1-1)*10,FALSE)="---","---", (ROUND(VLOOKUP($A948,Sheet1!$B$3:$AH$1266,Sheet1!G$1+(Sheet1!$A$1-1)*10,FALSE),IF(VLOOKUP($A948,Sheet1!$B$3:$AH$1266,Sheet1!G$1+(Sheet1!$A$1-1)*10,FALSE)&gt;99999,-3,IF(VLOOKUP($A948,Sheet1!$B$3:$AH$1266,Sheet1!G$1+(Sheet1!$A$1-1)*10,FALSE)&gt;9999,-2,IF(VLOOKUP($A948,Sheet1!$B$3:$AH$1266,Sheet1!G$1+(Sheet1!$A$1-1)*10,FALSE)&gt;999,-1,0)))))))</f>
        <v>1210</v>
      </c>
      <c r="X948" s="392">
        <f>IF(ISNA(VLOOKUP($A948,Sheet1!$B$3:$AH$1266,Sheet1!H$1+(Sheet1!$A$1-1)*10,FALSE))=TRUE,"---",IF(VLOOKUP($A948,Sheet1!$B$3:$AH$1266,Sheet1!H$1+(Sheet1!$A$1-1)*10,FALSE)="---","---", (ROUND(VLOOKUP($A948,Sheet1!$B$3:$AH$1266,Sheet1!H$1+(Sheet1!$A$1-1)*10,FALSE),IF(VLOOKUP($A948,Sheet1!$B$3:$AH$1266,Sheet1!H$1+(Sheet1!$A$1-1)*10,FALSE)&gt;99999,-3,IF(VLOOKUP($A948,Sheet1!$B$3:$AH$1266,Sheet1!H$1+(Sheet1!$A$1-1)*10,FALSE)&gt;9999,-2,IF(VLOOKUP($A948,Sheet1!$B$3:$AH$1266,Sheet1!H$1+(Sheet1!$A$1-1)*10,FALSE)&gt;999,-1,0)))))))</f>
        <v>1810</v>
      </c>
      <c r="Y948" s="392">
        <f>IF(ISNA(VLOOKUP($A948,Sheet1!$B$3:$AH$1266,Sheet1!I$1+(Sheet1!$A$1-1)*10,FALSE))=TRUE,"---",IF(VLOOKUP($A948,Sheet1!$B$3:$AH$1266,Sheet1!I$1+(Sheet1!$A$1-1)*10,FALSE)="---","---", (ROUND(VLOOKUP($A948,Sheet1!$B$3:$AH$1266,Sheet1!I$1+(Sheet1!$A$1-1)*10,FALSE),IF(VLOOKUP($A948,Sheet1!$B$3:$AH$1266,Sheet1!I$1+(Sheet1!$A$1-1)*10,FALSE)&gt;99999,-3,IF(VLOOKUP($A948,Sheet1!$B$3:$AH$1266,Sheet1!I$1+(Sheet1!$A$1-1)*10,FALSE)&gt;9999,-2,IF(VLOOKUP($A948,Sheet1!$B$3:$AH$1266,Sheet1!I$1+(Sheet1!$A$1-1)*10,FALSE)&gt;999,-1,0)))))))</f>
        <v>2240</v>
      </c>
      <c r="Z948" s="392">
        <f>IF(ISNA(VLOOKUP($A948,Sheet1!$B$3:$AH$1266,Sheet1!J$1+(Sheet1!$A$1-1)*10,FALSE))=TRUE,"---",IF(VLOOKUP($A948,Sheet1!$B$3:$AH$1266,Sheet1!J$1+(Sheet1!$A$1-1)*10,FALSE)="---","---", (ROUND(VLOOKUP($A948,Sheet1!$B$3:$AH$1266,Sheet1!J$1+(Sheet1!$A$1-1)*10,FALSE),IF(VLOOKUP($A948,Sheet1!$B$3:$AH$1266,Sheet1!J$1+(Sheet1!$A$1-1)*10,FALSE)&gt;99999,-3,IF(VLOOKUP($A948,Sheet1!$B$3:$AH$1266,Sheet1!J$1+(Sheet1!$A$1-1)*10,FALSE)&gt;9999,-2,IF(VLOOKUP($A948,Sheet1!$B$3:$AH$1266,Sheet1!J$1+(Sheet1!$A$1-1)*10,FALSE)&gt;999,-1,0)))))))</f>
        <v>2800</v>
      </c>
      <c r="AA948" s="392">
        <f>IF(ISNA(VLOOKUP($A948,Sheet1!$B$3:$AH$1266,Sheet1!K$1+(Sheet1!$A$1-1)*10,FALSE))=TRUE,"---",IF(VLOOKUP($A948,Sheet1!$B$3:$AH$1266,Sheet1!K$1+(Sheet1!$A$1-1)*10,FALSE)="---","---", (ROUND(VLOOKUP($A948,Sheet1!$B$3:$AH$1266,Sheet1!K$1+(Sheet1!$A$1-1)*10,FALSE),IF(VLOOKUP($A948,Sheet1!$B$3:$AH$1266,Sheet1!K$1+(Sheet1!$A$1-1)*10,FALSE)&gt;99999,-3,IF(VLOOKUP($A948,Sheet1!$B$3:$AH$1266,Sheet1!K$1+(Sheet1!$A$1-1)*10,FALSE)&gt;9999,-2,IF(VLOOKUP($A948,Sheet1!$B$3:$AH$1266,Sheet1!K$1+(Sheet1!$A$1-1)*10,FALSE)&gt;999,-1,0)))))))</f>
        <v>3230</v>
      </c>
      <c r="AB948" s="392">
        <f>IF(ISNA(VLOOKUP($A948,Sheet1!$B$3:$AH$1266,Sheet1!L$1+(Sheet1!$A$1-1)*10,FALSE))=TRUE,"---",IF(VLOOKUP($A948,Sheet1!$B$3:$AH$1266,Sheet1!L$1+(Sheet1!$A$1-1)*10,FALSE)="---","---", (ROUND(VLOOKUP($A948,Sheet1!$B$3:$AH$1266,Sheet1!L$1+(Sheet1!$A$1-1)*10,FALSE),IF(VLOOKUP($A948,Sheet1!$B$3:$AH$1266,Sheet1!L$1+(Sheet1!$A$1-1)*10,FALSE)&gt;99999,-3,IF(VLOOKUP($A948,Sheet1!$B$3:$AH$1266,Sheet1!L$1+(Sheet1!$A$1-1)*10,FALSE)&gt;9999,-2,IF(VLOOKUP($A948,Sheet1!$B$3:$AH$1266,Sheet1!L$1+(Sheet1!$A$1-1)*10,FALSE)&gt;999,-1,0)))))))</f>
        <v>3680</v>
      </c>
      <c r="AC948" s="392">
        <f>IF(ISNA(VLOOKUP($A948,Sheet1!$B$3:$AH$1266,Sheet1!M$1+(Sheet1!$A$1-1)*10,FALSE))=TRUE,"---",IF(VLOOKUP($A948,Sheet1!$B$3:$AH$1266,Sheet1!M$1+(Sheet1!$A$1-1)*10,FALSE)="---","---", (ROUND(VLOOKUP($A948,Sheet1!$B$3:$AH$1266,Sheet1!M$1+(Sheet1!$A$1-1)*10,FALSE),IF(VLOOKUP($A948,Sheet1!$B$3:$AH$1266,Sheet1!M$1+(Sheet1!$A$1-1)*10,FALSE)&gt;99999,-3,IF(VLOOKUP($A948,Sheet1!$B$3:$AH$1266,Sheet1!M$1+(Sheet1!$A$1-1)*10,FALSE)&gt;9999,-2,IF(VLOOKUP($A948,Sheet1!$B$3:$AH$1266,Sheet1!M$1+(Sheet1!$A$1-1)*10,FALSE)&gt;999,-1,0)))))))</f>
        <v>4140</v>
      </c>
      <c r="AD948" s="392">
        <f>IF(ISNA(VLOOKUP($A948,Sheet1!$B$3:$AH$1266,Sheet1!N$1+(Sheet1!$A$1-1)*10,FALSE))=TRUE,"---",IF(VLOOKUP($A948,Sheet1!$B$3:$AH$1266,Sheet1!N$1+(Sheet1!$A$1-1)*10,FALSE)="---","---", (ROUND(VLOOKUP($A948,Sheet1!$B$3:$AH$1266,Sheet1!N$1+(Sheet1!$A$1-1)*10,FALSE),IF(VLOOKUP($A948,Sheet1!$B$3:$AH$1266,Sheet1!N$1+(Sheet1!$A$1-1)*10,FALSE)&gt;99999,-3,IF(VLOOKUP($A948,Sheet1!$B$3:$AH$1266,Sheet1!N$1+(Sheet1!$A$1-1)*10,FALSE)&gt;9999,-2,IF(VLOOKUP($A948,Sheet1!$B$3:$AH$1266,Sheet1!N$1+(Sheet1!$A$1-1)*10,FALSE)&gt;999,-1,0)))))))</f>
        <v>4740</v>
      </c>
    </row>
    <row r="949" spans="1:30" ht="25.5" customHeight="1" x14ac:dyDescent="0.25">
      <c r="A949" s="303"/>
      <c r="B949" s="466"/>
      <c r="C949" s="303"/>
      <c r="D949" s="303"/>
      <c r="E949" s="307" t="e">
        <v>#N/A</v>
      </c>
      <c r="F949" s="331"/>
      <c r="G949" s="319"/>
      <c r="H949" s="430"/>
      <c r="I949" s="112">
        <v>22491</v>
      </c>
      <c r="J949" s="113">
        <v>7.5</v>
      </c>
      <c r="K949" s="127" t="s">
        <v>24</v>
      </c>
      <c r="L949" s="115">
        <v>4640</v>
      </c>
      <c r="M949" s="116">
        <v>156</v>
      </c>
      <c r="N949" s="127" t="s">
        <v>160</v>
      </c>
      <c r="O949" s="68" t="s">
        <v>4405</v>
      </c>
      <c r="P949" s="68" t="s">
        <v>4405</v>
      </c>
      <c r="Q949" s="68" t="s">
        <v>4405</v>
      </c>
      <c r="R949" s="74" t="s">
        <v>4405</v>
      </c>
      <c r="S949" s="356" t="e">
        <v>#N/A</v>
      </c>
      <c r="T949" s="356" t="str">
        <f>IF(ISNA(VLOOKUP(A949,Sheet1!B$3:C$1266,2,FALSE)=TRUE),"ND",VLOOKUP(A949,Sheet1!B$3:C$1266,2,FALSE))</f>
        <v>ND</v>
      </c>
      <c r="U949" s="392" t="str">
        <f>IF(ISNA(VLOOKUP($A949,Sheet1!$B$3:$AH$1266,Sheet1!E$1+(Sheet1!$A$1-1)*10,FALSE))=TRUE,"---",IF(VLOOKUP($A949,Sheet1!$B$3:$AH$1266,Sheet1!E$1+(Sheet1!$A$1-1)*10,FALSE)="---","---", (ROUND(VLOOKUP($A949,Sheet1!$B$3:$AH$1266,Sheet1!E$1+(Sheet1!$A$1-1)*10,FALSE),IF(VLOOKUP($A949,Sheet1!$B$3:$AH$1266,Sheet1!E$1+(Sheet1!$A$1-1)*10,FALSE)&gt;99999,-3,IF(VLOOKUP($A949,Sheet1!$B$3:$AH$1266,Sheet1!E$1+(Sheet1!$A$1-1)*10,FALSE)&gt;9999,-2,IF(VLOOKUP($A949,Sheet1!$B$3:$AH$1266,Sheet1!E$1+(Sheet1!$A$1-1)*10,FALSE)&gt;999,-1,0)))))))</f>
        <v>---</v>
      </c>
      <c r="V949" s="392" t="str">
        <f>IF(ISNA(VLOOKUP($A949,Sheet1!$B$3:$AH$1266,Sheet1!F$1+(Sheet1!$A$1-1)*10,FALSE))=TRUE,"---",IF(VLOOKUP($A949,Sheet1!$B$3:$AH$1266,Sheet1!F$1+(Sheet1!$A$1-1)*10,FALSE)="---","---", (ROUND(VLOOKUP($A949,Sheet1!$B$3:$AH$1266,Sheet1!F$1+(Sheet1!$A$1-1)*10,FALSE),IF(VLOOKUP($A949,Sheet1!$B$3:$AH$1266,Sheet1!F$1+(Sheet1!$A$1-1)*10,FALSE)&gt;99999,-3,IF(VLOOKUP($A949,Sheet1!$B$3:$AH$1266,Sheet1!F$1+(Sheet1!$A$1-1)*10,FALSE)&gt;9999,-2,IF(VLOOKUP($A949,Sheet1!$B$3:$AH$1266,Sheet1!F$1+(Sheet1!$A$1-1)*10,FALSE)&gt;999,-1,0)))))))</f>
        <v>---</v>
      </c>
      <c r="W949" s="392" t="str">
        <f>IF(ISNA(VLOOKUP($A949,Sheet1!$B$3:$AH$1266,Sheet1!G$1+(Sheet1!$A$1-1)*10,FALSE))=TRUE,"---",IF(VLOOKUP($A949,Sheet1!$B$3:$AH$1266,Sheet1!G$1+(Sheet1!$A$1-1)*10,FALSE)="---","---", (ROUND(VLOOKUP($A949,Sheet1!$B$3:$AH$1266,Sheet1!G$1+(Sheet1!$A$1-1)*10,FALSE),IF(VLOOKUP($A949,Sheet1!$B$3:$AH$1266,Sheet1!G$1+(Sheet1!$A$1-1)*10,FALSE)&gt;99999,-3,IF(VLOOKUP($A949,Sheet1!$B$3:$AH$1266,Sheet1!G$1+(Sheet1!$A$1-1)*10,FALSE)&gt;9999,-2,IF(VLOOKUP($A949,Sheet1!$B$3:$AH$1266,Sheet1!G$1+(Sheet1!$A$1-1)*10,FALSE)&gt;999,-1,0)))))))</f>
        <v>---</v>
      </c>
      <c r="X949" s="392" t="str">
        <f>IF(ISNA(VLOOKUP($A949,Sheet1!$B$3:$AH$1266,Sheet1!H$1+(Sheet1!$A$1-1)*10,FALSE))=TRUE,"---",IF(VLOOKUP($A949,Sheet1!$B$3:$AH$1266,Sheet1!H$1+(Sheet1!$A$1-1)*10,FALSE)="---","---", (ROUND(VLOOKUP($A949,Sheet1!$B$3:$AH$1266,Sheet1!H$1+(Sheet1!$A$1-1)*10,FALSE),IF(VLOOKUP($A949,Sheet1!$B$3:$AH$1266,Sheet1!H$1+(Sheet1!$A$1-1)*10,FALSE)&gt;99999,-3,IF(VLOOKUP($A949,Sheet1!$B$3:$AH$1266,Sheet1!H$1+(Sheet1!$A$1-1)*10,FALSE)&gt;9999,-2,IF(VLOOKUP($A949,Sheet1!$B$3:$AH$1266,Sheet1!H$1+(Sheet1!$A$1-1)*10,FALSE)&gt;999,-1,0)))))))</f>
        <v>---</v>
      </c>
      <c r="Y949" s="392" t="str">
        <f>IF(ISNA(VLOOKUP($A949,Sheet1!$B$3:$AH$1266,Sheet1!I$1+(Sheet1!$A$1-1)*10,FALSE))=TRUE,"---",IF(VLOOKUP($A949,Sheet1!$B$3:$AH$1266,Sheet1!I$1+(Sheet1!$A$1-1)*10,FALSE)="---","---", (ROUND(VLOOKUP($A949,Sheet1!$B$3:$AH$1266,Sheet1!I$1+(Sheet1!$A$1-1)*10,FALSE),IF(VLOOKUP($A949,Sheet1!$B$3:$AH$1266,Sheet1!I$1+(Sheet1!$A$1-1)*10,FALSE)&gt;99999,-3,IF(VLOOKUP($A949,Sheet1!$B$3:$AH$1266,Sheet1!I$1+(Sheet1!$A$1-1)*10,FALSE)&gt;9999,-2,IF(VLOOKUP($A949,Sheet1!$B$3:$AH$1266,Sheet1!I$1+(Sheet1!$A$1-1)*10,FALSE)&gt;999,-1,0)))))))</f>
        <v>---</v>
      </c>
      <c r="Z949" s="392" t="str">
        <f>IF(ISNA(VLOOKUP($A949,Sheet1!$B$3:$AH$1266,Sheet1!J$1+(Sheet1!$A$1-1)*10,FALSE))=TRUE,"---",IF(VLOOKUP($A949,Sheet1!$B$3:$AH$1266,Sheet1!J$1+(Sheet1!$A$1-1)*10,FALSE)="---","---", (ROUND(VLOOKUP($A949,Sheet1!$B$3:$AH$1266,Sheet1!J$1+(Sheet1!$A$1-1)*10,FALSE),IF(VLOOKUP($A949,Sheet1!$B$3:$AH$1266,Sheet1!J$1+(Sheet1!$A$1-1)*10,FALSE)&gt;99999,-3,IF(VLOOKUP($A949,Sheet1!$B$3:$AH$1266,Sheet1!J$1+(Sheet1!$A$1-1)*10,FALSE)&gt;9999,-2,IF(VLOOKUP($A949,Sheet1!$B$3:$AH$1266,Sheet1!J$1+(Sheet1!$A$1-1)*10,FALSE)&gt;999,-1,0)))))))</f>
        <v>---</v>
      </c>
      <c r="AA949" s="392" t="str">
        <f>IF(ISNA(VLOOKUP($A949,Sheet1!$B$3:$AH$1266,Sheet1!K$1+(Sheet1!$A$1-1)*10,FALSE))=TRUE,"---",IF(VLOOKUP($A949,Sheet1!$B$3:$AH$1266,Sheet1!K$1+(Sheet1!$A$1-1)*10,FALSE)="---","---", (ROUND(VLOOKUP($A949,Sheet1!$B$3:$AH$1266,Sheet1!K$1+(Sheet1!$A$1-1)*10,FALSE),IF(VLOOKUP($A949,Sheet1!$B$3:$AH$1266,Sheet1!K$1+(Sheet1!$A$1-1)*10,FALSE)&gt;99999,-3,IF(VLOOKUP($A949,Sheet1!$B$3:$AH$1266,Sheet1!K$1+(Sheet1!$A$1-1)*10,FALSE)&gt;9999,-2,IF(VLOOKUP($A949,Sheet1!$B$3:$AH$1266,Sheet1!K$1+(Sheet1!$A$1-1)*10,FALSE)&gt;999,-1,0)))))))</f>
        <v>---</v>
      </c>
      <c r="AB949" s="392" t="str">
        <f>IF(ISNA(VLOOKUP($A949,Sheet1!$B$3:$AH$1266,Sheet1!L$1+(Sheet1!$A$1-1)*10,FALSE))=TRUE,"---",IF(VLOOKUP($A949,Sheet1!$B$3:$AH$1266,Sheet1!L$1+(Sheet1!$A$1-1)*10,FALSE)="---","---", (ROUND(VLOOKUP($A949,Sheet1!$B$3:$AH$1266,Sheet1!L$1+(Sheet1!$A$1-1)*10,FALSE),IF(VLOOKUP($A949,Sheet1!$B$3:$AH$1266,Sheet1!L$1+(Sheet1!$A$1-1)*10,FALSE)&gt;99999,-3,IF(VLOOKUP($A949,Sheet1!$B$3:$AH$1266,Sheet1!L$1+(Sheet1!$A$1-1)*10,FALSE)&gt;9999,-2,IF(VLOOKUP($A949,Sheet1!$B$3:$AH$1266,Sheet1!L$1+(Sheet1!$A$1-1)*10,FALSE)&gt;999,-1,0)))))))</f>
        <v>---</v>
      </c>
      <c r="AC949" s="392" t="str">
        <f>IF(ISNA(VLOOKUP($A949,Sheet1!$B$3:$AH$1266,Sheet1!M$1+(Sheet1!$A$1-1)*10,FALSE))=TRUE,"---",IF(VLOOKUP($A949,Sheet1!$B$3:$AH$1266,Sheet1!M$1+(Sheet1!$A$1-1)*10,FALSE)="---","---", (ROUND(VLOOKUP($A949,Sheet1!$B$3:$AH$1266,Sheet1!M$1+(Sheet1!$A$1-1)*10,FALSE),IF(VLOOKUP($A949,Sheet1!$B$3:$AH$1266,Sheet1!M$1+(Sheet1!$A$1-1)*10,FALSE)&gt;99999,-3,IF(VLOOKUP($A949,Sheet1!$B$3:$AH$1266,Sheet1!M$1+(Sheet1!$A$1-1)*10,FALSE)&gt;9999,-2,IF(VLOOKUP($A949,Sheet1!$B$3:$AH$1266,Sheet1!M$1+(Sheet1!$A$1-1)*10,FALSE)&gt;999,-1,0)))))))</f>
        <v>---</v>
      </c>
      <c r="AD949" s="392" t="str">
        <f>IF(ISNA(VLOOKUP($A949,Sheet1!$B$3:$AH$1266,Sheet1!N$1+(Sheet1!$A$1-1)*10,FALSE))=TRUE,"---",IF(VLOOKUP($A949,Sheet1!$B$3:$AH$1266,Sheet1!N$1+(Sheet1!$A$1-1)*10,FALSE)="---","---", (ROUND(VLOOKUP($A949,Sheet1!$B$3:$AH$1266,Sheet1!N$1+(Sheet1!$A$1-1)*10,FALSE),IF(VLOOKUP($A949,Sheet1!$B$3:$AH$1266,Sheet1!N$1+(Sheet1!$A$1-1)*10,FALSE)&gt;99999,-3,IF(VLOOKUP($A949,Sheet1!$B$3:$AH$1266,Sheet1!N$1+(Sheet1!$A$1-1)*10,FALSE)&gt;9999,-2,IF(VLOOKUP($A949,Sheet1!$B$3:$AH$1266,Sheet1!N$1+(Sheet1!$A$1-1)*10,FALSE)&gt;999,-1,0)))))))</f>
        <v>---</v>
      </c>
    </row>
    <row r="950" spans="1:30" ht="25.5" customHeight="1" x14ac:dyDescent="0.25">
      <c r="A950" s="133" t="s">
        <v>1442</v>
      </c>
      <c r="B950" s="134" t="s">
        <v>1443</v>
      </c>
      <c r="C950" s="133">
        <v>424926</v>
      </c>
      <c r="D950" s="133">
        <v>751327</v>
      </c>
      <c r="E950" s="67" t="s">
        <v>3056</v>
      </c>
      <c r="F950" s="135" t="s">
        <v>4405</v>
      </c>
      <c r="G950" s="118" t="s">
        <v>160</v>
      </c>
      <c r="H950" s="136">
        <v>0.62</v>
      </c>
      <c r="I950" s="119">
        <v>18507</v>
      </c>
      <c r="J950" s="137" t="s">
        <v>4405</v>
      </c>
      <c r="K950" s="118" t="s">
        <v>17</v>
      </c>
      <c r="L950" s="122">
        <v>2580</v>
      </c>
      <c r="M950" s="123">
        <v>4161</v>
      </c>
      <c r="N950" s="118" t="s">
        <v>145</v>
      </c>
      <c r="O950" s="71" t="str">
        <f t="shared" si="32"/>
        <v>&lt;0.2</v>
      </c>
      <c r="P950" s="71">
        <f>IF(O950&lt;&gt;"",VLOOKUP($A950,Sheet4!$A$2:$O$1309,14,FALSE)*100,"")</f>
        <v>0.9374424601702791</v>
      </c>
      <c r="Q950" s="71">
        <f>IF(P950&lt;&gt;"",VLOOKUP($A950,Sheet4!$A$2:$O$1309,15,FALSE)*100,"")</f>
        <v>8.8128087598196903</v>
      </c>
      <c r="R950" s="73" t="str">
        <f t="shared" si="33"/>
        <v>&gt;500</v>
      </c>
      <c r="S950" s="63" t="s">
        <v>4366</v>
      </c>
      <c r="T950" s="63" t="str">
        <f>IF(ISNA(VLOOKUP(A950,Sheet1!B$3:C$1266,2,FALSE)=TRUE),"NC",VLOOKUP(A950,Sheet1!B$3:C$1266,2,FALSE))</f>
        <v>Rural</v>
      </c>
      <c r="U950" s="66">
        <f>IF(ISNA(VLOOKUP($A950,Sheet1!$B$3:$AH$1266,Sheet1!E$1+(Sheet1!$A$1-1)*10,FALSE))=TRUE,"---",IF(VLOOKUP($A950,Sheet1!$B$3:$AH$1266,Sheet1!E$1+(Sheet1!$A$1-1)*10,FALSE)="---","---", (ROUND(VLOOKUP($A950,Sheet1!$B$3:$AH$1266,Sheet1!E$1+(Sheet1!$A$1-1)*10,FALSE),IF(VLOOKUP($A950,Sheet1!$B$3:$AH$1266,Sheet1!E$1+(Sheet1!$A$1-1)*10,FALSE)&gt;99999,-3,IF(VLOOKUP($A950,Sheet1!$B$3:$AH$1266,Sheet1!E$1+(Sheet1!$A$1-1)*10,FALSE)&gt;9999,-2,IF(VLOOKUP($A950,Sheet1!$B$3:$AH$1266,Sheet1!E$1+(Sheet1!$A$1-1)*10,FALSE)&gt;999,-1,0)))))))</f>
        <v>25</v>
      </c>
      <c r="V950" s="66">
        <f>IF(ISNA(VLOOKUP($A950,Sheet1!$B$3:$AH$1266,Sheet1!F$1+(Sheet1!$A$1-1)*10,FALSE))=TRUE,"---",IF(VLOOKUP($A950,Sheet1!$B$3:$AH$1266,Sheet1!F$1+(Sheet1!$A$1-1)*10,FALSE)="---","---", (ROUND(VLOOKUP($A950,Sheet1!$B$3:$AH$1266,Sheet1!F$1+(Sheet1!$A$1-1)*10,FALSE),IF(VLOOKUP($A950,Sheet1!$B$3:$AH$1266,Sheet1!F$1+(Sheet1!$A$1-1)*10,FALSE)&gt;99999,-3,IF(VLOOKUP($A950,Sheet1!$B$3:$AH$1266,Sheet1!F$1+(Sheet1!$A$1-1)*10,FALSE)&gt;9999,-2,IF(VLOOKUP($A950,Sheet1!$B$3:$AH$1266,Sheet1!F$1+(Sheet1!$A$1-1)*10,FALSE)&gt;999,-1,0)))))))</f>
        <v>31</v>
      </c>
      <c r="W950" s="66">
        <f>IF(ISNA(VLOOKUP($A950,Sheet1!$B$3:$AH$1266,Sheet1!G$1+(Sheet1!$A$1-1)*10,FALSE))=TRUE,"---",IF(VLOOKUP($A950,Sheet1!$B$3:$AH$1266,Sheet1!G$1+(Sheet1!$A$1-1)*10,FALSE)="---","---", (ROUND(VLOOKUP($A950,Sheet1!$B$3:$AH$1266,Sheet1!G$1+(Sheet1!$A$1-1)*10,FALSE),IF(VLOOKUP($A950,Sheet1!$B$3:$AH$1266,Sheet1!G$1+(Sheet1!$A$1-1)*10,FALSE)&gt;99999,-3,IF(VLOOKUP($A950,Sheet1!$B$3:$AH$1266,Sheet1!G$1+(Sheet1!$A$1-1)*10,FALSE)&gt;9999,-2,IF(VLOOKUP($A950,Sheet1!$B$3:$AH$1266,Sheet1!G$1+(Sheet1!$A$1-1)*10,FALSE)&gt;999,-1,0)))))))</f>
        <v>40</v>
      </c>
      <c r="X950" s="66">
        <f>IF(ISNA(VLOOKUP($A950,Sheet1!$B$3:$AH$1266,Sheet1!H$1+(Sheet1!$A$1-1)*10,FALSE))=TRUE,"---",IF(VLOOKUP($A950,Sheet1!$B$3:$AH$1266,Sheet1!H$1+(Sheet1!$A$1-1)*10,FALSE)="---","---", (ROUND(VLOOKUP($A950,Sheet1!$B$3:$AH$1266,Sheet1!H$1+(Sheet1!$A$1-1)*10,FALSE),IF(VLOOKUP($A950,Sheet1!$B$3:$AH$1266,Sheet1!H$1+(Sheet1!$A$1-1)*10,FALSE)&gt;99999,-3,IF(VLOOKUP($A950,Sheet1!$B$3:$AH$1266,Sheet1!H$1+(Sheet1!$A$1-1)*10,FALSE)&gt;9999,-2,IF(VLOOKUP($A950,Sheet1!$B$3:$AH$1266,Sheet1!H$1+(Sheet1!$A$1-1)*10,FALSE)&gt;999,-1,0)))))))</f>
        <v>66</v>
      </c>
      <c r="Y950" s="66">
        <f>IF(ISNA(VLOOKUP($A950,Sheet1!$B$3:$AH$1266,Sheet1!I$1+(Sheet1!$A$1-1)*10,FALSE))=TRUE,"---",IF(VLOOKUP($A950,Sheet1!$B$3:$AH$1266,Sheet1!I$1+(Sheet1!$A$1-1)*10,FALSE)="---","---", (ROUND(VLOOKUP($A950,Sheet1!$B$3:$AH$1266,Sheet1!I$1+(Sheet1!$A$1-1)*10,FALSE),IF(VLOOKUP($A950,Sheet1!$B$3:$AH$1266,Sheet1!I$1+(Sheet1!$A$1-1)*10,FALSE)&gt;99999,-3,IF(VLOOKUP($A950,Sheet1!$B$3:$AH$1266,Sheet1!I$1+(Sheet1!$A$1-1)*10,FALSE)&gt;9999,-2,IF(VLOOKUP($A950,Sheet1!$B$3:$AH$1266,Sheet1!I$1+(Sheet1!$A$1-1)*10,FALSE)&gt;999,-1,0)))))))</f>
        <v>87</v>
      </c>
      <c r="Z950" s="66">
        <f>IF(ISNA(VLOOKUP($A950,Sheet1!$B$3:$AH$1266,Sheet1!J$1+(Sheet1!$A$1-1)*10,FALSE))=TRUE,"---",IF(VLOOKUP($A950,Sheet1!$B$3:$AH$1266,Sheet1!J$1+(Sheet1!$A$1-1)*10,FALSE)="---","---", (ROUND(VLOOKUP($A950,Sheet1!$B$3:$AH$1266,Sheet1!J$1+(Sheet1!$A$1-1)*10,FALSE),IF(VLOOKUP($A950,Sheet1!$B$3:$AH$1266,Sheet1!J$1+(Sheet1!$A$1-1)*10,FALSE)&gt;99999,-3,IF(VLOOKUP($A950,Sheet1!$B$3:$AH$1266,Sheet1!J$1+(Sheet1!$A$1-1)*10,FALSE)&gt;9999,-2,IF(VLOOKUP($A950,Sheet1!$B$3:$AH$1266,Sheet1!J$1+(Sheet1!$A$1-1)*10,FALSE)&gt;999,-1,0)))))))</f>
        <v>115</v>
      </c>
      <c r="AA950" s="66">
        <f>IF(ISNA(VLOOKUP($A950,Sheet1!$B$3:$AH$1266,Sheet1!K$1+(Sheet1!$A$1-1)*10,FALSE))=TRUE,"---",IF(VLOOKUP($A950,Sheet1!$B$3:$AH$1266,Sheet1!K$1+(Sheet1!$A$1-1)*10,FALSE)="---","---", (ROUND(VLOOKUP($A950,Sheet1!$B$3:$AH$1266,Sheet1!K$1+(Sheet1!$A$1-1)*10,FALSE),IF(VLOOKUP($A950,Sheet1!$B$3:$AH$1266,Sheet1!K$1+(Sheet1!$A$1-1)*10,FALSE)&gt;99999,-3,IF(VLOOKUP($A950,Sheet1!$B$3:$AH$1266,Sheet1!K$1+(Sheet1!$A$1-1)*10,FALSE)&gt;9999,-2,IF(VLOOKUP($A950,Sheet1!$B$3:$AH$1266,Sheet1!K$1+(Sheet1!$A$1-1)*10,FALSE)&gt;999,-1,0)))))))</f>
        <v>137</v>
      </c>
      <c r="AB950" s="66">
        <f>IF(ISNA(VLOOKUP($A950,Sheet1!$B$3:$AH$1266,Sheet1!L$1+(Sheet1!$A$1-1)*10,FALSE))=TRUE,"---",IF(VLOOKUP($A950,Sheet1!$B$3:$AH$1266,Sheet1!L$1+(Sheet1!$A$1-1)*10,FALSE)="---","---", (ROUND(VLOOKUP($A950,Sheet1!$B$3:$AH$1266,Sheet1!L$1+(Sheet1!$A$1-1)*10,FALSE),IF(VLOOKUP($A950,Sheet1!$B$3:$AH$1266,Sheet1!L$1+(Sheet1!$A$1-1)*10,FALSE)&gt;99999,-3,IF(VLOOKUP($A950,Sheet1!$B$3:$AH$1266,Sheet1!L$1+(Sheet1!$A$1-1)*10,FALSE)&gt;9999,-2,IF(VLOOKUP($A950,Sheet1!$B$3:$AH$1266,Sheet1!L$1+(Sheet1!$A$1-1)*10,FALSE)&gt;999,-1,0)))))))</f>
        <v>161</v>
      </c>
      <c r="AC950" s="66">
        <f>IF(ISNA(VLOOKUP($A950,Sheet1!$B$3:$AH$1266,Sheet1!M$1+(Sheet1!$A$1-1)*10,FALSE))=TRUE,"---",IF(VLOOKUP($A950,Sheet1!$B$3:$AH$1266,Sheet1!M$1+(Sheet1!$A$1-1)*10,FALSE)="---","---", (ROUND(VLOOKUP($A950,Sheet1!$B$3:$AH$1266,Sheet1!M$1+(Sheet1!$A$1-1)*10,FALSE),IF(VLOOKUP($A950,Sheet1!$B$3:$AH$1266,Sheet1!M$1+(Sheet1!$A$1-1)*10,FALSE)&gt;99999,-3,IF(VLOOKUP($A950,Sheet1!$B$3:$AH$1266,Sheet1!M$1+(Sheet1!$A$1-1)*10,FALSE)&gt;9999,-2,IF(VLOOKUP($A950,Sheet1!$B$3:$AH$1266,Sheet1!M$1+(Sheet1!$A$1-1)*10,FALSE)&gt;999,-1,0)))))))</f>
        <v>186</v>
      </c>
      <c r="AD950" s="66">
        <f>IF(ISNA(VLOOKUP($A950,Sheet1!$B$3:$AH$1266,Sheet1!N$1+(Sheet1!$A$1-1)*10,FALSE))=TRUE,"---",IF(VLOOKUP($A950,Sheet1!$B$3:$AH$1266,Sheet1!N$1+(Sheet1!$A$1-1)*10,FALSE)="---","---", (ROUND(VLOOKUP($A950,Sheet1!$B$3:$AH$1266,Sheet1!N$1+(Sheet1!$A$1-1)*10,FALSE),IF(VLOOKUP($A950,Sheet1!$B$3:$AH$1266,Sheet1!N$1+(Sheet1!$A$1-1)*10,FALSE)&gt;99999,-3,IF(VLOOKUP($A950,Sheet1!$B$3:$AH$1266,Sheet1!N$1+(Sheet1!$A$1-1)*10,FALSE)&gt;9999,-2,IF(VLOOKUP($A950,Sheet1!$B$3:$AH$1266,Sheet1!N$1+(Sheet1!$A$1-1)*10,FALSE)&gt;999,-1,0)))))))</f>
        <v>221</v>
      </c>
    </row>
    <row r="951" spans="1:30" ht="25.5" customHeight="1" x14ac:dyDescent="0.25">
      <c r="A951" s="303" t="s">
        <v>1444</v>
      </c>
      <c r="B951" s="330" t="s">
        <v>1445</v>
      </c>
      <c r="C951" s="303">
        <v>423837</v>
      </c>
      <c r="D951" s="303">
        <v>751923</v>
      </c>
      <c r="E951" s="307" t="s">
        <v>3029</v>
      </c>
      <c r="F951" s="52" t="s">
        <v>4739</v>
      </c>
      <c r="G951" s="127" t="s">
        <v>286</v>
      </c>
      <c r="H951" s="347">
        <v>199</v>
      </c>
      <c r="I951" s="112">
        <v>2074</v>
      </c>
      <c r="J951" s="140" t="s">
        <v>4405</v>
      </c>
      <c r="K951" s="127" t="s">
        <v>17</v>
      </c>
      <c r="L951" s="115">
        <v>8200</v>
      </c>
      <c r="M951" s="116">
        <v>41.2</v>
      </c>
      <c r="N951" s="127" t="s">
        <v>14</v>
      </c>
      <c r="O951" s="68">
        <f t="shared" si="32"/>
        <v>0.91004763171818637</v>
      </c>
      <c r="P951" s="68">
        <f>IF(O951&lt;&gt;"",VLOOKUP($A951,Sheet4!$A$2:$O$1309,14,FALSE)*100,"")</f>
        <v>0.37220688615385855</v>
      </c>
      <c r="Q951" s="68">
        <f>IF(P951&lt;&gt;"",VLOOKUP($A951,Sheet4!$A$2:$O$1309,15,FALSE)*100,"")</f>
        <v>3.586672727803486</v>
      </c>
      <c r="R951" s="74" t="str">
        <f t="shared" si="33"/>
        <v>100</v>
      </c>
      <c r="S951" s="356" t="s">
        <v>4366</v>
      </c>
      <c r="T951" s="356" t="str">
        <f>IF(ISNA(VLOOKUP(A951,Sheet1!B$3:C$1266,2,FALSE)=TRUE),"NC",VLOOKUP(A951,Sheet1!B$3:C$1266,2,FALSE))</f>
        <v>Rural10</v>
      </c>
      <c r="U951" s="392">
        <f>IF(ISNA(VLOOKUP($A951,Sheet1!$B$3:$AH$1266,Sheet1!E$1+(Sheet1!$A$1-1)*10,FALSE))=TRUE,"---",IF(VLOOKUP($A951,Sheet1!$B$3:$AH$1266,Sheet1!E$1+(Sheet1!$A$1-1)*10,FALSE)="---","---", (ROUND(VLOOKUP($A951,Sheet1!$B$3:$AH$1266,Sheet1!E$1+(Sheet1!$A$1-1)*10,FALSE),IF(VLOOKUP($A951,Sheet1!$B$3:$AH$1266,Sheet1!E$1+(Sheet1!$A$1-1)*10,FALSE)&gt;99999,-3,IF(VLOOKUP($A951,Sheet1!$B$3:$AH$1266,Sheet1!E$1+(Sheet1!$A$1-1)*10,FALSE)&gt;9999,-2,IF(VLOOKUP($A951,Sheet1!$B$3:$AH$1266,Sheet1!E$1+(Sheet1!$A$1-1)*10,FALSE)&gt;999,-1,0)))))))</f>
        <v>2720</v>
      </c>
      <c r="V951" s="392">
        <f>IF(ISNA(VLOOKUP($A951,Sheet1!$B$3:$AH$1266,Sheet1!F$1+(Sheet1!$A$1-1)*10,FALSE))=TRUE,"---",IF(VLOOKUP($A951,Sheet1!$B$3:$AH$1266,Sheet1!F$1+(Sheet1!$A$1-1)*10,FALSE)="---","---", (ROUND(VLOOKUP($A951,Sheet1!$B$3:$AH$1266,Sheet1!F$1+(Sheet1!$A$1-1)*10,FALSE),IF(VLOOKUP($A951,Sheet1!$B$3:$AH$1266,Sheet1!F$1+(Sheet1!$A$1-1)*10,FALSE)&gt;99999,-3,IF(VLOOKUP($A951,Sheet1!$B$3:$AH$1266,Sheet1!F$1+(Sheet1!$A$1-1)*10,FALSE)&gt;9999,-2,IF(VLOOKUP($A951,Sheet1!$B$3:$AH$1266,Sheet1!F$1+(Sheet1!$A$1-1)*10,FALSE)&gt;999,-1,0)))))))</f>
        <v>3160</v>
      </c>
      <c r="W951" s="392">
        <f>IF(ISNA(VLOOKUP($A951,Sheet1!$B$3:$AH$1266,Sheet1!G$1+(Sheet1!$A$1-1)*10,FALSE))=TRUE,"---",IF(VLOOKUP($A951,Sheet1!$B$3:$AH$1266,Sheet1!G$1+(Sheet1!$A$1-1)*10,FALSE)="---","---", (ROUND(VLOOKUP($A951,Sheet1!$B$3:$AH$1266,Sheet1!G$1+(Sheet1!$A$1-1)*10,FALSE),IF(VLOOKUP($A951,Sheet1!$B$3:$AH$1266,Sheet1!G$1+(Sheet1!$A$1-1)*10,FALSE)&gt;99999,-3,IF(VLOOKUP($A951,Sheet1!$B$3:$AH$1266,Sheet1!G$1+(Sheet1!$A$1-1)*10,FALSE)&gt;9999,-2,IF(VLOOKUP($A951,Sheet1!$B$3:$AH$1266,Sheet1!G$1+(Sheet1!$A$1-1)*10,FALSE)&gt;999,-1,0)))))))</f>
        <v>3690</v>
      </c>
      <c r="X951" s="392">
        <f>IF(ISNA(VLOOKUP($A951,Sheet1!$B$3:$AH$1266,Sheet1!H$1+(Sheet1!$A$1-1)*10,FALSE))=TRUE,"---",IF(VLOOKUP($A951,Sheet1!$B$3:$AH$1266,Sheet1!H$1+(Sheet1!$A$1-1)*10,FALSE)="---","---", (ROUND(VLOOKUP($A951,Sheet1!$B$3:$AH$1266,Sheet1!H$1+(Sheet1!$A$1-1)*10,FALSE),IF(VLOOKUP($A951,Sheet1!$B$3:$AH$1266,Sheet1!H$1+(Sheet1!$A$1-1)*10,FALSE)&gt;99999,-3,IF(VLOOKUP($A951,Sheet1!$B$3:$AH$1266,Sheet1!H$1+(Sheet1!$A$1-1)*10,FALSE)&gt;9999,-2,IF(VLOOKUP($A951,Sheet1!$B$3:$AH$1266,Sheet1!H$1+(Sheet1!$A$1-1)*10,FALSE)&gt;999,-1,0)))))))</f>
        <v>4920</v>
      </c>
      <c r="Y951" s="392">
        <f>IF(ISNA(VLOOKUP($A951,Sheet1!$B$3:$AH$1266,Sheet1!I$1+(Sheet1!$A$1-1)*10,FALSE))=TRUE,"---",IF(VLOOKUP($A951,Sheet1!$B$3:$AH$1266,Sheet1!I$1+(Sheet1!$A$1-1)*10,FALSE)="---","---", (ROUND(VLOOKUP($A951,Sheet1!$B$3:$AH$1266,Sheet1!I$1+(Sheet1!$A$1-1)*10,FALSE),IF(VLOOKUP($A951,Sheet1!$B$3:$AH$1266,Sheet1!I$1+(Sheet1!$A$1-1)*10,FALSE)&gt;99999,-3,IF(VLOOKUP($A951,Sheet1!$B$3:$AH$1266,Sheet1!I$1+(Sheet1!$A$1-1)*10,FALSE)&gt;9999,-2,IF(VLOOKUP($A951,Sheet1!$B$3:$AH$1266,Sheet1!I$1+(Sheet1!$A$1-1)*10,FALSE)&gt;999,-1,0)))))))</f>
        <v>5700</v>
      </c>
      <c r="Z951" s="392">
        <f>IF(ISNA(VLOOKUP($A951,Sheet1!$B$3:$AH$1266,Sheet1!J$1+(Sheet1!$A$1-1)*10,FALSE))=TRUE,"---",IF(VLOOKUP($A951,Sheet1!$B$3:$AH$1266,Sheet1!J$1+(Sheet1!$A$1-1)*10,FALSE)="---","---", (ROUND(VLOOKUP($A951,Sheet1!$B$3:$AH$1266,Sheet1!J$1+(Sheet1!$A$1-1)*10,FALSE),IF(VLOOKUP($A951,Sheet1!$B$3:$AH$1266,Sheet1!J$1+(Sheet1!$A$1-1)*10,FALSE)&gt;99999,-3,IF(VLOOKUP($A951,Sheet1!$B$3:$AH$1266,Sheet1!J$1+(Sheet1!$A$1-1)*10,FALSE)&gt;9999,-2,IF(VLOOKUP($A951,Sheet1!$B$3:$AH$1266,Sheet1!J$1+(Sheet1!$A$1-1)*10,FALSE)&gt;999,-1,0)))))))</f>
        <v>6660</v>
      </c>
      <c r="AA951" s="392">
        <f>IF(ISNA(VLOOKUP($A951,Sheet1!$B$3:$AH$1266,Sheet1!K$1+(Sheet1!$A$1-1)*10,FALSE))=TRUE,"---",IF(VLOOKUP($A951,Sheet1!$B$3:$AH$1266,Sheet1!K$1+(Sheet1!$A$1-1)*10,FALSE)="---","---", (ROUND(VLOOKUP($A951,Sheet1!$B$3:$AH$1266,Sheet1!K$1+(Sheet1!$A$1-1)*10,FALSE),IF(VLOOKUP($A951,Sheet1!$B$3:$AH$1266,Sheet1!K$1+(Sheet1!$A$1-1)*10,FALSE)&gt;99999,-3,IF(VLOOKUP($A951,Sheet1!$B$3:$AH$1266,Sheet1!K$1+(Sheet1!$A$1-1)*10,FALSE)&gt;9999,-2,IF(VLOOKUP($A951,Sheet1!$B$3:$AH$1266,Sheet1!K$1+(Sheet1!$A$1-1)*10,FALSE)&gt;999,-1,0)))))))</f>
        <v>7370</v>
      </c>
      <c r="AB951" s="392">
        <f>IF(ISNA(VLOOKUP($A951,Sheet1!$B$3:$AH$1266,Sheet1!L$1+(Sheet1!$A$1-1)*10,FALSE))=TRUE,"---",IF(VLOOKUP($A951,Sheet1!$B$3:$AH$1266,Sheet1!L$1+(Sheet1!$A$1-1)*10,FALSE)="---","---", (ROUND(VLOOKUP($A951,Sheet1!$B$3:$AH$1266,Sheet1!L$1+(Sheet1!$A$1-1)*10,FALSE),IF(VLOOKUP($A951,Sheet1!$B$3:$AH$1266,Sheet1!L$1+(Sheet1!$A$1-1)*10,FALSE)&gt;99999,-3,IF(VLOOKUP($A951,Sheet1!$B$3:$AH$1266,Sheet1!L$1+(Sheet1!$A$1-1)*10,FALSE)&gt;9999,-2,IF(VLOOKUP($A951,Sheet1!$B$3:$AH$1266,Sheet1!L$1+(Sheet1!$A$1-1)*10,FALSE)&gt;999,-1,0)))))))</f>
        <v>8080</v>
      </c>
      <c r="AC951" s="392">
        <f>IF(ISNA(VLOOKUP($A951,Sheet1!$B$3:$AH$1266,Sheet1!M$1+(Sheet1!$A$1-1)*10,FALSE))=TRUE,"---",IF(VLOOKUP($A951,Sheet1!$B$3:$AH$1266,Sheet1!M$1+(Sheet1!$A$1-1)*10,FALSE)="---","---", (ROUND(VLOOKUP($A951,Sheet1!$B$3:$AH$1266,Sheet1!M$1+(Sheet1!$A$1-1)*10,FALSE),IF(VLOOKUP($A951,Sheet1!$B$3:$AH$1266,Sheet1!M$1+(Sheet1!$A$1-1)*10,FALSE)&gt;99999,-3,IF(VLOOKUP($A951,Sheet1!$B$3:$AH$1266,Sheet1!M$1+(Sheet1!$A$1-1)*10,FALSE)&gt;9999,-2,IF(VLOOKUP($A951,Sheet1!$B$3:$AH$1266,Sheet1!M$1+(Sheet1!$A$1-1)*10,FALSE)&gt;999,-1,0)))))))</f>
        <v>8770</v>
      </c>
      <c r="AD951" s="392">
        <f>IF(ISNA(VLOOKUP($A951,Sheet1!$B$3:$AH$1266,Sheet1!N$1+(Sheet1!$A$1-1)*10,FALSE))=TRUE,"---",IF(VLOOKUP($A951,Sheet1!$B$3:$AH$1266,Sheet1!N$1+(Sheet1!$A$1-1)*10,FALSE)="---","---", (ROUND(VLOOKUP($A951,Sheet1!$B$3:$AH$1266,Sheet1!N$1+(Sheet1!$A$1-1)*10,FALSE),IF(VLOOKUP($A951,Sheet1!$B$3:$AH$1266,Sheet1!N$1+(Sheet1!$A$1-1)*10,FALSE)&gt;99999,-3,IF(VLOOKUP($A951,Sheet1!$B$3:$AH$1266,Sheet1!N$1+(Sheet1!$A$1-1)*10,FALSE)&gt;9999,-2,IF(VLOOKUP($A951,Sheet1!$B$3:$AH$1266,Sheet1!N$1+(Sheet1!$A$1-1)*10,FALSE)&gt;999,-1,0)))))))</f>
        <v>9670</v>
      </c>
    </row>
    <row r="952" spans="1:30" ht="25.5" customHeight="1" x14ac:dyDescent="0.25">
      <c r="A952" s="303"/>
      <c r="B952" s="331"/>
      <c r="C952" s="303"/>
      <c r="D952" s="303"/>
      <c r="E952" s="307" t="e">
        <v>#N/A</v>
      </c>
      <c r="F952" s="52" t="s">
        <v>4740</v>
      </c>
      <c r="G952" s="127" t="s">
        <v>31</v>
      </c>
      <c r="H952" s="347"/>
      <c r="I952" s="326">
        <v>23441</v>
      </c>
      <c r="J952" s="375">
        <v>10.119999999999999</v>
      </c>
      <c r="K952" s="315" t="s">
        <v>4405</v>
      </c>
      <c r="L952" s="320">
        <v>6940</v>
      </c>
      <c r="M952" s="322">
        <v>34.9</v>
      </c>
      <c r="N952" s="315" t="s">
        <v>4405</v>
      </c>
      <c r="O952" s="299" t="s">
        <v>4405</v>
      </c>
      <c r="P952" s="299" t="s">
        <v>4405</v>
      </c>
      <c r="Q952" s="299" t="s">
        <v>4405</v>
      </c>
      <c r="R952" s="301" t="s">
        <v>4405</v>
      </c>
      <c r="S952" s="356" t="e">
        <v>#N/A</v>
      </c>
      <c r="T952" s="356" t="str">
        <f>IF(ISNA(VLOOKUP(A952,Sheet1!B$3:C$1266,2,FALSE)=TRUE),"ND",VLOOKUP(A952,Sheet1!B$3:C$1266,2,FALSE))</f>
        <v>ND</v>
      </c>
      <c r="U952" s="392" t="str">
        <f>IF(ISNA(VLOOKUP($A952,Sheet1!$B$3:$AH$1266,Sheet1!E$1+(Sheet1!$A$1-1)*10,FALSE))=TRUE,"---",IF(VLOOKUP($A952,Sheet1!$B$3:$AH$1266,Sheet1!E$1+(Sheet1!$A$1-1)*10,FALSE)="---","---", (ROUND(VLOOKUP($A952,Sheet1!$B$3:$AH$1266,Sheet1!E$1+(Sheet1!$A$1-1)*10,FALSE),IF(VLOOKUP($A952,Sheet1!$B$3:$AH$1266,Sheet1!E$1+(Sheet1!$A$1-1)*10,FALSE)&gt;99999,-3,IF(VLOOKUP($A952,Sheet1!$B$3:$AH$1266,Sheet1!E$1+(Sheet1!$A$1-1)*10,FALSE)&gt;9999,-2,IF(VLOOKUP($A952,Sheet1!$B$3:$AH$1266,Sheet1!E$1+(Sheet1!$A$1-1)*10,FALSE)&gt;999,-1,0)))))))</f>
        <v>---</v>
      </c>
      <c r="V952" s="392" t="str">
        <f>IF(ISNA(VLOOKUP($A952,Sheet1!$B$3:$AH$1266,Sheet1!F$1+(Sheet1!$A$1-1)*10,FALSE))=TRUE,"---",IF(VLOOKUP($A952,Sheet1!$B$3:$AH$1266,Sheet1!F$1+(Sheet1!$A$1-1)*10,FALSE)="---","---", (ROUND(VLOOKUP($A952,Sheet1!$B$3:$AH$1266,Sheet1!F$1+(Sheet1!$A$1-1)*10,FALSE),IF(VLOOKUP($A952,Sheet1!$B$3:$AH$1266,Sheet1!F$1+(Sheet1!$A$1-1)*10,FALSE)&gt;99999,-3,IF(VLOOKUP($A952,Sheet1!$B$3:$AH$1266,Sheet1!F$1+(Sheet1!$A$1-1)*10,FALSE)&gt;9999,-2,IF(VLOOKUP($A952,Sheet1!$B$3:$AH$1266,Sheet1!F$1+(Sheet1!$A$1-1)*10,FALSE)&gt;999,-1,0)))))))</f>
        <v>---</v>
      </c>
      <c r="W952" s="392" t="str">
        <f>IF(ISNA(VLOOKUP($A952,Sheet1!$B$3:$AH$1266,Sheet1!G$1+(Sheet1!$A$1-1)*10,FALSE))=TRUE,"---",IF(VLOOKUP($A952,Sheet1!$B$3:$AH$1266,Sheet1!G$1+(Sheet1!$A$1-1)*10,FALSE)="---","---", (ROUND(VLOOKUP($A952,Sheet1!$B$3:$AH$1266,Sheet1!G$1+(Sheet1!$A$1-1)*10,FALSE),IF(VLOOKUP($A952,Sheet1!$B$3:$AH$1266,Sheet1!G$1+(Sheet1!$A$1-1)*10,FALSE)&gt;99999,-3,IF(VLOOKUP($A952,Sheet1!$B$3:$AH$1266,Sheet1!G$1+(Sheet1!$A$1-1)*10,FALSE)&gt;9999,-2,IF(VLOOKUP($A952,Sheet1!$B$3:$AH$1266,Sheet1!G$1+(Sheet1!$A$1-1)*10,FALSE)&gt;999,-1,0)))))))</f>
        <v>---</v>
      </c>
      <c r="X952" s="392" t="str">
        <f>IF(ISNA(VLOOKUP($A952,Sheet1!$B$3:$AH$1266,Sheet1!H$1+(Sheet1!$A$1-1)*10,FALSE))=TRUE,"---",IF(VLOOKUP($A952,Sheet1!$B$3:$AH$1266,Sheet1!H$1+(Sheet1!$A$1-1)*10,FALSE)="---","---", (ROUND(VLOOKUP($A952,Sheet1!$B$3:$AH$1266,Sheet1!H$1+(Sheet1!$A$1-1)*10,FALSE),IF(VLOOKUP($A952,Sheet1!$B$3:$AH$1266,Sheet1!H$1+(Sheet1!$A$1-1)*10,FALSE)&gt;99999,-3,IF(VLOOKUP($A952,Sheet1!$B$3:$AH$1266,Sheet1!H$1+(Sheet1!$A$1-1)*10,FALSE)&gt;9999,-2,IF(VLOOKUP($A952,Sheet1!$B$3:$AH$1266,Sheet1!H$1+(Sheet1!$A$1-1)*10,FALSE)&gt;999,-1,0)))))))</f>
        <v>---</v>
      </c>
      <c r="Y952" s="392" t="str">
        <f>IF(ISNA(VLOOKUP($A952,Sheet1!$B$3:$AH$1266,Sheet1!I$1+(Sheet1!$A$1-1)*10,FALSE))=TRUE,"---",IF(VLOOKUP($A952,Sheet1!$B$3:$AH$1266,Sheet1!I$1+(Sheet1!$A$1-1)*10,FALSE)="---","---", (ROUND(VLOOKUP($A952,Sheet1!$B$3:$AH$1266,Sheet1!I$1+(Sheet1!$A$1-1)*10,FALSE),IF(VLOOKUP($A952,Sheet1!$B$3:$AH$1266,Sheet1!I$1+(Sheet1!$A$1-1)*10,FALSE)&gt;99999,-3,IF(VLOOKUP($A952,Sheet1!$B$3:$AH$1266,Sheet1!I$1+(Sheet1!$A$1-1)*10,FALSE)&gt;9999,-2,IF(VLOOKUP($A952,Sheet1!$B$3:$AH$1266,Sheet1!I$1+(Sheet1!$A$1-1)*10,FALSE)&gt;999,-1,0)))))))</f>
        <v>---</v>
      </c>
      <c r="Z952" s="392" t="str">
        <f>IF(ISNA(VLOOKUP($A952,Sheet1!$B$3:$AH$1266,Sheet1!J$1+(Sheet1!$A$1-1)*10,FALSE))=TRUE,"---",IF(VLOOKUP($A952,Sheet1!$B$3:$AH$1266,Sheet1!J$1+(Sheet1!$A$1-1)*10,FALSE)="---","---", (ROUND(VLOOKUP($A952,Sheet1!$B$3:$AH$1266,Sheet1!J$1+(Sheet1!$A$1-1)*10,FALSE),IF(VLOOKUP($A952,Sheet1!$B$3:$AH$1266,Sheet1!J$1+(Sheet1!$A$1-1)*10,FALSE)&gt;99999,-3,IF(VLOOKUP($A952,Sheet1!$B$3:$AH$1266,Sheet1!J$1+(Sheet1!$A$1-1)*10,FALSE)&gt;9999,-2,IF(VLOOKUP($A952,Sheet1!$B$3:$AH$1266,Sheet1!J$1+(Sheet1!$A$1-1)*10,FALSE)&gt;999,-1,0)))))))</f>
        <v>---</v>
      </c>
      <c r="AA952" s="392" t="str">
        <f>IF(ISNA(VLOOKUP($A952,Sheet1!$B$3:$AH$1266,Sheet1!K$1+(Sheet1!$A$1-1)*10,FALSE))=TRUE,"---",IF(VLOOKUP($A952,Sheet1!$B$3:$AH$1266,Sheet1!K$1+(Sheet1!$A$1-1)*10,FALSE)="---","---", (ROUND(VLOOKUP($A952,Sheet1!$B$3:$AH$1266,Sheet1!K$1+(Sheet1!$A$1-1)*10,FALSE),IF(VLOOKUP($A952,Sheet1!$B$3:$AH$1266,Sheet1!K$1+(Sheet1!$A$1-1)*10,FALSE)&gt;99999,-3,IF(VLOOKUP($A952,Sheet1!$B$3:$AH$1266,Sheet1!K$1+(Sheet1!$A$1-1)*10,FALSE)&gt;9999,-2,IF(VLOOKUP($A952,Sheet1!$B$3:$AH$1266,Sheet1!K$1+(Sheet1!$A$1-1)*10,FALSE)&gt;999,-1,0)))))))</f>
        <v>---</v>
      </c>
      <c r="AB952" s="392" t="str">
        <f>IF(ISNA(VLOOKUP($A952,Sheet1!$B$3:$AH$1266,Sheet1!L$1+(Sheet1!$A$1-1)*10,FALSE))=TRUE,"---",IF(VLOOKUP($A952,Sheet1!$B$3:$AH$1266,Sheet1!L$1+(Sheet1!$A$1-1)*10,FALSE)="---","---", (ROUND(VLOOKUP($A952,Sheet1!$B$3:$AH$1266,Sheet1!L$1+(Sheet1!$A$1-1)*10,FALSE),IF(VLOOKUP($A952,Sheet1!$B$3:$AH$1266,Sheet1!L$1+(Sheet1!$A$1-1)*10,FALSE)&gt;99999,-3,IF(VLOOKUP($A952,Sheet1!$B$3:$AH$1266,Sheet1!L$1+(Sheet1!$A$1-1)*10,FALSE)&gt;9999,-2,IF(VLOOKUP($A952,Sheet1!$B$3:$AH$1266,Sheet1!L$1+(Sheet1!$A$1-1)*10,FALSE)&gt;999,-1,0)))))))</f>
        <v>---</v>
      </c>
      <c r="AC952" s="392" t="str">
        <f>IF(ISNA(VLOOKUP($A952,Sheet1!$B$3:$AH$1266,Sheet1!M$1+(Sheet1!$A$1-1)*10,FALSE))=TRUE,"---",IF(VLOOKUP($A952,Sheet1!$B$3:$AH$1266,Sheet1!M$1+(Sheet1!$A$1-1)*10,FALSE)="---","---", (ROUND(VLOOKUP($A952,Sheet1!$B$3:$AH$1266,Sheet1!M$1+(Sheet1!$A$1-1)*10,FALSE),IF(VLOOKUP($A952,Sheet1!$B$3:$AH$1266,Sheet1!M$1+(Sheet1!$A$1-1)*10,FALSE)&gt;99999,-3,IF(VLOOKUP($A952,Sheet1!$B$3:$AH$1266,Sheet1!M$1+(Sheet1!$A$1-1)*10,FALSE)&gt;9999,-2,IF(VLOOKUP($A952,Sheet1!$B$3:$AH$1266,Sheet1!M$1+(Sheet1!$A$1-1)*10,FALSE)&gt;999,-1,0)))))))</f>
        <v>---</v>
      </c>
      <c r="AD952" s="392" t="str">
        <f>IF(ISNA(VLOOKUP($A952,Sheet1!$B$3:$AH$1266,Sheet1!N$1+(Sheet1!$A$1-1)*10,FALSE))=TRUE,"---",IF(VLOOKUP($A952,Sheet1!$B$3:$AH$1266,Sheet1!N$1+(Sheet1!$A$1-1)*10,FALSE)="---","---", (ROUND(VLOOKUP($A952,Sheet1!$B$3:$AH$1266,Sheet1!N$1+(Sheet1!$A$1-1)*10,FALSE),IF(VLOOKUP($A952,Sheet1!$B$3:$AH$1266,Sheet1!N$1+(Sheet1!$A$1-1)*10,FALSE)&gt;99999,-3,IF(VLOOKUP($A952,Sheet1!$B$3:$AH$1266,Sheet1!N$1+(Sheet1!$A$1-1)*10,FALSE)&gt;9999,-2,IF(VLOOKUP($A952,Sheet1!$B$3:$AH$1266,Sheet1!N$1+(Sheet1!$A$1-1)*10,FALSE)&gt;999,-1,0)))))))</f>
        <v>---</v>
      </c>
    </row>
    <row r="953" spans="1:30" ht="25.5" customHeight="1" x14ac:dyDescent="0.25">
      <c r="A953" s="303"/>
      <c r="B953" s="331"/>
      <c r="C953" s="303"/>
      <c r="D953" s="303"/>
      <c r="E953" s="307"/>
      <c r="F953" s="52" t="s">
        <v>4741</v>
      </c>
      <c r="G953" s="127" t="s">
        <v>286</v>
      </c>
      <c r="H953" s="347"/>
      <c r="I953" s="327"/>
      <c r="J953" s="376"/>
      <c r="K953" s="316"/>
      <c r="L953" s="321"/>
      <c r="M953" s="323"/>
      <c r="N953" s="316"/>
      <c r="O953" s="317" t="e">
        <f t="shared" si="32"/>
        <v>#NUM!</v>
      </c>
      <c r="P953" s="317" t="e">
        <f>IF(O953&lt;&gt;"",VLOOKUP($A953,Sheet4!$A$2:$O$1309,14,FALSE)*100,"")</f>
        <v>#NUM!</v>
      </c>
      <c r="Q953" s="317" t="e">
        <f>IF(P953&lt;&gt;"",VLOOKUP($A953,Sheet4!$A$2:$O$1309,15,FALSE)*100,"")</f>
        <v>#NUM!</v>
      </c>
      <c r="R953" s="356" t="e">
        <f t="shared" si="33"/>
        <v>#NUM!</v>
      </c>
      <c r="S953" s="356"/>
      <c r="T953" s="356"/>
      <c r="U953" s="392"/>
      <c r="V953" s="392"/>
      <c r="W953" s="392"/>
      <c r="X953" s="392"/>
      <c r="Y953" s="392"/>
      <c r="Z953" s="392"/>
      <c r="AA953" s="392"/>
      <c r="AB953" s="392"/>
      <c r="AC953" s="392"/>
      <c r="AD953" s="392"/>
    </row>
    <row r="954" spans="1:30" ht="25.5" customHeight="1" x14ac:dyDescent="0.25">
      <c r="A954" s="304" t="s">
        <v>1446</v>
      </c>
      <c r="B954" s="393" t="s">
        <v>1447</v>
      </c>
      <c r="C954" s="304">
        <v>423732</v>
      </c>
      <c r="D954" s="304">
        <v>751942</v>
      </c>
      <c r="E954" s="305" t="s">
        <v>3029</v>
      </c>
      <c r="F954" s="117" t="s">
        <v>4636</v>
      </c>
      <c r="G954" s="118" t="s">
        <v>31</v>
      </c>
      <c r="H954" s="348">
        <v>4.6399999999999997</v>
      </c>
      <c r="I954" s="119">
        <v>28415</v>
      </c>
      <c r="J954" s="124">
        <v>1.81</v>
      </c>
      <c r="K954" s="118" t="s">
        <v>20</v>
      </c>
      <c r="L954" s="122">
        <v>450</v>
      </c>
      <c r="M954" s="164">
        <v>97</v>
      </c>
      <c r="N954" s="121" t="s">
        <v>4405</v>
      </c>
      <c r="O954" s="71">
        <f t="shared" si="32"/>
        <v>4.2756494334579145</v>
      </c>
      <c r="P954" s="71">
        <f>IF(O954&lt;&gt;"",VLOOKUP($A954,Sheet4!$A$2:$O$1309,14,FALSE)*100,"")</f>
        <v>1.5111461472122611</v>
      </c>
      <c r="Q954" s="71">
        <f>IF(P954&lt;&gt;"",VLOOKUP($A954,Sheet4!$A$2:$O$1309,15,FALSE)*100,"")</f>
        <v>13.855734458519663</v>
      </c>
      <c r="R954" s="73">
        <f t="shared" si="33"/>
        <v>25</v>
      </c>
      <c r="S954" s="357" t="s">
        <v>4366</v>
      </c>
      <c r="T954" s="357" t="str">
        <f>IF(ISNA(VLOOKUP(A954,Sheet1!B$3:C$1266,2,FALSE)=TRUE),"NC",VLOOKUP(A954,Sheet1!B$3:C$1266,2,FALSE))</f>
        <v>Rural10</v>
      </c>
      <c r="U954" s="385">
        <f>IF(ISNA(VLOOKUP($A954,Sheet1!$B$3:$AH$1266,Sheet1!E$1+(Sheet1!$A$1-1)*10,FALSE))=TRUE,"---",IF(VLOOKUP($A954,Sheet1!$B$3:$AH$1266,Sheet1!E$1+(Sheet1!$A$1-1)*10,FALSE)="---","---", (ROUND(VLOOKUP($A954,Sheet1!$B$3:$AH$1266,Sheet1!E$1+(Sheet1!$A$1-1)*10,FALSE),IF(VLOOKUP($A954,Sheet1!$B$3:$AH$1266,Sheet1!E$1+(Sheet1!$A$1-1)*10,FALSE)&gt;99999,-3,IF(VLOOKUP($A954,Sheet1!$B$3:$AH$1266,Sheet1!E$1+(Sheet1!$A$1-1)*10,FALSE)&gt;9999,-2,IF(VLOOKUP($A954,Sheet1!$B$3:$AH$1266,Sheet1!E$1+(Sheet1!$A$1-1)*10,FALSE)&gt;999,-1,0)))))))</f>
        <v>182</v>
      </c>
      <c r="V954" s="385">
        <f>IF(ISNA(VLOOKUP($A954,Sheet1!$B$3:$AH$1266,Sheet1!F$1+(Sheet1!$A$1-1)*10,FALSE))=TRUE,"---",IF(VLOOKUP($A954,Sheet1!$B$3:$AH$1266,Sheet1!F$1+(Sheet1!$A$1-1)*10,FALSE)="---","---", (ROUND(VLOOKUP($A954,Sheet1!$B$3:$AH$1266,Sheet1!F$1+(Sheet1!$A$1-1)*10,FALSE),IF(VLOOKUP($A954,Sheet1!$B$3:$AH$1266,Sheet1!F$1+(Sheet1!$A$1-1)*10,FALSE)&gt;99999,-3,IF(VLOOKUP($A954,Sheet1!$B$3:$AH$1266,Sheet1!F$1+(Sheet1!$A$1-1)*10,FALSE)&gt;9999,-2,IF(VLOOKUP($A954,Sheet1!$B$3:$AH$1266,Sheet1!F$1+(Sheet1!$A$1-1)*10,FALSE)&gt;999,-1,0)))))))</f>
        <v>218</v>
      </c>
      <c r="W954" s="385">
        <f>IF(ISNA(VLOOKUP($A954,Sheet1!$B$3:$AH$1266,Sheet1!G$1+(Sheet1!$A$1-1)*10,FALSE))=TRUE,"---",IF(VLOOKUP($A954,Sheet1!$B$3:$AH$1266,Sheet1!G$1+(Sheet1!$A$1-1)*10,FALSE)="---","---", (ROUND(VLOOKUP($A954,Sheet1!$B$3:$AH$1266,Sheet1!G$1+(Sheet1!$A$1-1)*10,FALSE),IF(VLOOKUP($A954,Sheet1!$B$3:$AH$1266,Sheet1!G$1+(Sheet1!$A$1-1)*10,FALSE)&gt;99999,-3,IF(VLOOKUP($A954,Sheet1!$B$3:$AH$1266,Sheet1!G$1+(Sheet1!$A$1-1)*10,FALSE)&gt;9999,-2,IF(VLOOKUP($A954,Sheet1!$B$3:$AH$1266,Sheet1!G$1+(Sheet1!$A$1-1)*10,FALSE)&gt;999,-1,0)))))))</f>
        <v>259</v>
      </c>
      <c r="X954" s="385">
        <f>IF(ISNA(VLOOKUP($A954,Sheet1!$B$3:$AH$1266,Sheet1!H$1+(Sheet1!$A$1-1)*10,FALSE))=TRUE,"---",IF(VLOOKUP($A954,Sheet1!$B$3:$AH$1266,Sheet1!H$1+(Sheet1!$A$1-1)*10,FALSE)="---","---", (ROUND(VLOOKUP($A954,Sheet1!$B$3:$AH$1266,Sheet1!H$1+(Sheet1!$A$1-1)*10,FALSE),IF(VLOOKUP($A954,Sheet1!$B$3:$AH$1266,Sheet1!H$1+(Sheet1!$A$1-1)*10,FALSE)&gt;99999,-3,IF(VLOOKUP($A954,Sheet1!$B$3:$AH$1266,Sheet1!H$1+(Sheet1!$A$1-1)*10,FALSE)&gt;9999,-2,IF(VLOOKUP($A954,Sheet1!$B$3:$AH$1266,Sheet1!H$1+(Sheet1!$A$1-1)*10,FALSE)&gt;999,-1,0)))))))</f>
        <v>343</v>
      </c>
      <c r="Y954" s="385">
        <f>IF(ISNA(VLOOKUP($A954,Sheet1!$B$3:$AH$1266,Sheet1!I$1+(Sheet1!$A$1-1)*10,FALSE))=TRUE,"---",IF(VLOOKUP($A954,Sheet1!$B$3:$AH$1266,Sheet1!I$1+(Sheet1!$A$1-1)*10,FALSE)="---","---", (ROUND(VLOOKUP($A954,Sheet1!$B$3:$AH$1266,Sheet1!I$1+(Sheet1!$A$1-1)*10,FALSE),IF(VLOOKUP($A954,Sheet1!$B$3:$AH$1266,Sheet1!I$1+(Sheet1!$A$1-1)*10,FALSE)&gt;99999,-3,IF(VLOOKUP($A954,Sheet1!$B$3:$AH$1266,Sheet1!I$1+(Sheet1!$A$1-1)*10,FALSE)&gt;9999,-2,IF(VLOOKUP($A954,Sheet1!$B$3:$AH$1266,Sheet1!I$1+(Sheet1!$A$1-1)*10,FALSE)&gt;999,-1,0)))))))</f>
        <v>392</v>
      </c>
      <c r="Z954" s="385">
        <f>IF(ISNA(VLOOKUP($A954,Sheet1!$B$3:$AH$1266,Sheet1!J$1+(Sheet1!$A$1-1)*10,FALSE))=TRUE,"---",IF(VLOOKUP($A954,Sheet1!$B$3:$AH$1266,Sheet1!J$1+(Sheet1!$A$1-1)*10,FALSE)="---","---", (ROUND(VLOOKUP($A954,Sheet1!$B$3:$AH$1266,Sheet1!J$1+(Sheet1!$A$1-1)*10,FALSE),IF(VLOOKUP($A954,Sheet1!$B$3:$AH$1266,Sheet1!J$1+(Sheet1!$A$1-1)*10,FALSE)&gt;99999,-3,IF(VLOOKUP($A954,Sheet1!$B$3:$AH$1266,Sheet1!J$1+(Sheet1!$A$1-1)*10,FALSE)&gt;9999,-2,IF(VLOOKUP($A954,Sheet1!$B$3:$AH$1266,Sheet1!J$1+(Sheet1!$A$1-1)*10,FALSE)&gt;999,-1,0)))))))</f>
        <v>453</v>
      </c>
      <c r="AA954" s="385">
        <f>IF(ISNA(VLOOKUP($A954,Sheet1!$B$3:$AH$1266,Sheet1!K$1+(Sheet1!$A$1-1)*10,FALSE))=TRUE,"---",IF(VLOOKUP($A954,Sheet1!$B$3:$AH$1266,Sheet1!K$1+(Sheet1!$A$1-1)*10,FALSE)="---","---", (ROUND(VLOOKUP($A954,Sheet1!$B$3:$AH$1266,Sheet1!K$1+(Sheet1!$A$1-1)*10,FALSE),IF(VLOOKUP($A954,Sheet1!$B$3:$AH$1266,Sheet1!K$1+(Sheet1!$A$1-1)*10,FALSE)&gt;99999,-3,IF(VLOOKUP($A954,Sheet1!$B$3:$AH$1266,Sheet1!K$1+(Sheet1!$A$1-1)*10,FALSE)&gt;9999,-2,IF(VLOOKUP($A954,Sheet1!$B$3:$AH$1266,Sheet1!K$1+(Sheet1!$A$1-1)*10,FALSE)&gt;999,-1,0)))))))</f>
        <v>501</v>
      </c>
      <c r="AB954" s="385">
        <f>IF(ISNA(VLOOKUP($A954,Sheet1!$B$3:$AH$1266,Sheet1!L$1+(Sheet1!$A$1-1)*10,FALSE))=TRUE,"---",IF(VLOOKUP($A954,Sheet1!$B$3:$AH$1266,Sheet1!L$1+(Sheet1!$A$1-1)*10,FALSE)="---","---", (ROUND(VLOOKUP($A954,Sheet1!$B$3:$AH$1266,Sheet1!L$1+(Sheet1!$A$1-1)*10,FALSE),IF(VLOOKUP($A954,Sheet1!$B$3:$AH$1266,Sheet1!L$1+(Sheet1!$A$1-1)*10,FALSE)&gt;99999,-3,IF(VLOOKUP($A954,Sheet1!$B$3:$AH$1266,Sheet1!L$1+(Sheet1!$A$1-1)*10,FALSE)&gt;9999,-2,IF(VLOOKUP($A954,Sheet1!$B$3:$AH$1266,Sheet1!L$1+(Sheet1!$A$1-1)*10,FALSE)&gt;999,-1,0)))))))</f>
        <v>553</v>
      </c>
      <c r="AC954" s="385">
        <f>IF(ISNA(VLOOKUP($A954,Sheet1!$B$3:$AH$1266,Sheet1!M$1+(Sheet1!$A$1-1)*10,FALSE))=TRUE,"---",IF(VLOOKUP($A954,Sheet1!$B$3:$AH$1266,Sheet1!M$1+(Sheet1!$A$1-1)*10,FALSE)="---","---", (ROUND(VLOOKUP($A954,Sheet1!$B$3:$AH$1266,Sheet1!M$1+(Sheet1!$A$1-1)*10,FALSE),IF(VLOOKUP($A954,Sheet1!$B$3:$AH$1266,Sheet1!M$1+(Sheet1!$A$1-1)*10,FALSE)&gt;99999,-3,IF(VLOOKUP($A954,Sheet1!$B$3:$AH$1266,Sheet1!M$1+(Sheet1!$A$1-1)*10,FALSE)&gt;9999,-2,IF(VLOOKUP($A954,Sheet1!$B$3:$AH$1266,Sheet1!M$1+(Sheet1!$A$1-1)*10,FALSE)&gt;999,-1,0)))))))</f>
        <v>606</v>
      </c>
      <c r="AD954" s="385">
        <f>IF(ISNA(VLOOKUP($A954,Sheet1!$B$3:$AH$1266,Sheet1!N$1+(Sheet1!$A$1-1)*10,FALSE))=TRUE,"---",IF(VLOOKUP($A954,Sheet1!$B$3:$AH$1266,Sheet1!N$1+(Sheet1!$A$1-1)*10,FALSE)="---","---", (ROUND(VLOOKUP($A954,Sheet1!$B$3:$AH$1266,Sheet1!N$1+(Sheet1!$A$1-1)*10,FALSE),IF(VLOOKUP($A954,Sheet1!$B$3:$AH$1266,Sheet1!N$1+(Sheet1!$A$1-1)*10,FALSE)&gt;99999,-3,IF(VLOOKUP($A954,Sheet1!$B$3:$AH$1266,Sheet1!N$1+(Sheet1!$A$1-1)*10,FALSE)&gt;9999,-2,IF(VLOOKUP($A954,Sheet1!$B$3:$AH$1266,Sheet1!N$1+(Sheet1!$A$1-1)*10,FALSE)&gt;999,-1,0)))))))</f>
        <v>679</v>
      </c>
    </row>
    <row r="955" spans="1:30" ht="25.5" customHeight="1" x14ac:dyDescent="0.25">
      <c r="A955" s="304"/>
      <c r="B955" s="346"/>
      <c r="C955" s="304"/>
      <c r="D955" s="304"/>
      <c r="E955" s="305" t="e">
        <v>#N/A</v>
      </c>
      <c r="F955" s="117" t="s">
        <v>4742</v>
      </c>
      <c r="G955" s="118" t="s">
        <v>286</v>
      </c>
      <c r="H955" s="348"/>
      <c r="I955" s="119">
        <v>29628</v>
      </c>
      <c r="J955" s="124">
        <v>4</v>
      </c>
      <c r="K955" s="118" t="s">
        <v>100</v>
      </c>
      <c r="L955" s="129" t="s">
        <v>4405</v>
      </c>
      <c r="M955" s="130" t="s">
        <v>4405</v>
      </c>
      <c r="N955" s="118" t="s">
        <v>75</v>
      </c>
      <c r="O955" s="71" t="s">
        <v>4405</v>
      </c>
      <c r="P955" s="71" t="s">
        <v>4405</v>
      </c>
      <c r="Q955" s="71" t="s">
        <v>4405</v>
      </c>
      <c r="R955" s="73" t="s">
        <v>4405</v>
      </c>
      <c r="S955" s="357" t="e">
        <v>#N/A</v>
      </c>
      <c r="T955" s="357" t="str">
        <f>IF(ISNA(VLOOKUP(A955,Sheet1!B$3:C$1266,2,FALSE)=TRUE),"ND",VLOOKUP(A955,Sheet1!B$3:C$1266,2,FALSE))</f>
        <v>ND</v>
      </c>
      <c r="U955" s="385" t="str">
        <f>IF(ISNA(VLOOKUP($A955,Sheet1!$B$3:$AH$1266,Sheet1!E$1+(Sheet1!$A$1-1)*10,FALSE))=TRUE,"---",IF(VLOOKUP($A955,Sheet1!$B$3:$AH$1266,Sheet1!E$1+(Sheet1!$A$1-1)*10,FALSE)="---","---", (ROUND(VLOOKUP($A955,Sheet1!$B$3:$AH$1266,Sheet1!E$1+(Sheet1!$A$1-1)*10,FALSE),IF(VLOOKUP($A955,Sheet1!$B$3:$AH$1266,Sheet1!E$1+(Sheet1!$A$1-1)*10,FALSE)&gt;99999,-3,IF(VLOOKUP($A955,Sheet1!$B$3:$AH$1266,Sheet1!E$1+(Sheet1!$A$1-1)*10,FALSE)&gt;9999,-2,IF(VLOOKUP($A955,Sheet1!$B$3:$AH$1266,Sheet1!E$1+(Sheet1!$A$1-1)*10,FALSE)&gt;999,-1,0)))))))</f>
        <v>---</v>
      </c>
      <c r="V955" s="385" t="str">
        <f>IF(ISNA(VLOOKUP($A955,Sheet1!$B$3:$AH$1266,Sheet1!F$1+(Sheet1!$A$1-1)*10,FALSE))=TRUE,"---",IF(VLOOKUP($A955,Sheet1!$B$3:$AH$1266,Sheet1!F$1+(Sheet1!$A$1-1)*10,FALSE)="---","---", (ROUND(VLOOKUP($A955,Sheet1!$B$3:$AH$1266,Sheet1!F$1+(Sheet1!$A$1-1)*10,FALSE),IF(VLOOKUP($A955,Sheet1!$B$3:$AH$1266,Sheet1!F$1+(Sheet1!$A$1-1)*10,FALSE)&gt;99999,-3,IF(VLOOKUP($A955,Sheet1!$B$3:$AH$1266,Sheet1!F$1+(Sheet1!$A$1-1)*10,FALSE)&gt;9999,-2,IF(VLOOKUP($A955,Sheet1!$B$3:$AH$1266,Sheet1!F$1+(Sheet1!$A$1-1)*10,FALSE)&gt;999,-1,0)))))))</f>
        <v>---</v>
      </c>
      <c r="W955" s="385" t="str">
        <f>IF(ISNA(VLOOKUP($A955,Sheet1!$B$3:$AH$1266,Sheet1!G$1+(Sheet1!$A$1-1)*10,FALSE))=TRUE,"---",IF(VLOOKUP($A955,Sheet1!$B$3:$AH$1266,Sheet1!G$1+(Sheet1!$A$1-1)*10,FALSE)="---","---", (ROUND(VLOOKUP($A955,Sheet1!$B$3:$AH$1266,Sheet1!G$1+(Sheet1!$A$1-1)*10,FALSE),IF(VLOOKUP($A955,Sheet1!$B$3:$AH$1266,Sheet1!G$1+(Sheet1!$A$1-1)*10,FALSE)&gt;99999,-3,IF(VLOOKUP($A955,Sheet1!$B$3:$AH$1266,Sheet1!G$1+(Sheet1!$A$1-1)*10,FALSE)&gt;9999,-2,IF(VLOOKUP($A955,Sheet1!$B$3:$AH$1266,Sheet1!G$1+(Sheet1!$A$1-1)*10,FALSE)&gt;999,-1,0)))))))</f>
        <v>---</v>
      </c>
      <c r="X955" s="385" t="str">
        <f>IF(ISNA(VLOOKUP($A955,Sheet1!$B$3:$AH$1266,Sheet1!H$1+(Sheet1!$A$1-1)*10,FALSE))=TRUE,"---",IF(VLOOKUP($A955,Sheet1!$B$3:$AH$1266,Sheet1!H$1+(Sheet1!$A$1-1)*10,FALSE)="---","---", (ROUND(VLOOKUP($A955,Sheet1!$B$3:$AH$1266,Sheet1!H$1+(Sheet1!$A$1-1)*10,FALSE),IF(VLOOKUP($A955,Sheet1!$B$3:$AH$1266,Sheet1!H$1+(Sheet1!$A$1-1)*10,FALSE)&gt;99999,-3,IF(VLOOKUP($A955,Sheet1!$B$3:$AH$1266,Sheet1!H$1+(Sheet1!$A$1-1)*10,FALSE)&gt;9999,-2,IF(VLOOKUP($A955,Sheet1!$B$3:$AH$1266,Sheet1!H$1+(Sheet1!$A$1-1)*10,FALSE)&gt;999,-1,0)))))))</f>
        <v>---</v>
      </c>
      <c r="Y955" s="385" t="str">
        <f>IF(ISNA(VLOOKUP($A955,Sheet1!$B$3:$AH$1266,Sheet1!I$1+(Sheet1!$A$1-1)*10,FALSE))=TRUE,"---",IF(VLOOKUP($A955,Sheet1!$B$3:$AH$1266,Sheet1!I$1+(Sheet1!$A$1-1)*10,FALSE)="---","---", (ROUND(VLOOKUP($A955,Sheet1!$B$3:$AH$1266,Sheet1!I$1+(Sheet1!$A$1-1)*10,FALSE),IF(VLOOKUP($A955,Sheet1!$B$3:$AH$1266,Sheet1!I$1+(Sheet1!$A$1-1)*10,FALSE)&gt;99999,-3,IF(VLOOKUP($A955,Sheet1!$B$3:$AH$1266,Sheet1!I$1+(Sheet1!$A$1-1)*10,FALSE)&gt;9999,-2,IF(VLOOKUP($A955,Sheet1!$B$3:$AH$1266,Sheet1!I$1+(Sheet1!$A$1-1)*10,FALSE)&gt;999,-1,0)))))))</f>
        <v>---</v>
      </c>
      <c r="Z955" s="385" t="str">
        <f>IF(ISNA(VLOOKUP($A955,Sheet1!$B$3:$AH$1266,Sheet1!J$1+(Sheet1!$A$1-1)*10,FALSE))=TRUE,"---",IF(VLOOKUP($A955,Sheet1!$B$3:$AH$1266,Sheet1!J$1+(Sheet1!$A$1-1)*10,FALSE)="---","---", (ROUND(VLOOKUP($A955,Sheet1!$B$3:$AH$1266,Sheet1!J$1+(Sheet1!$A$1-1)*10,FALSE),IF(VLOOKUP($A955,Sheet1!$B$3:$AH$1266,Sheet1!J$1+(Sheet1!$A$1-1)*10,FALSE)&gt;99999,-3,IF(VLOOKUP($A955,Sheet1!$B$3:$AH$1266,Sheet1!J$1+(Sheet1!$A$1-1)*10,FALSE)&gt;9999,-2,IF(VLOOKUP($A955,Sheet1!$B$3:$AH$1266,Sheet1!J$1+(Sheet1!$A$1-1)*10,FALSE)&gt;999,-1,0)))))))</f>
        <v>---</v>
      </c>
      <c r="AA955" s="385" t="str">
        <f>IF(ISNA(VLOOKUP($A955,Sheet1!$B$3:$AH$1266,Sheet1!K$1+(Sheet1!$A$1-1)*10,FALSE))=TRUE,"---",IF(VLOOKUP($A955,Sheet1!$B$3:$AH$1266,Sheet1!K$1+(Sheet1!$A$1-1)*10,FALSE)="---","---", (ROUND(VLOOKUP($A955,Sheet1!$B$3:$AH$1266,Sheet1!K$1+(Sheet1!$A$1-1)*10,FALSE),IF(VLOOKUP($A955,Sheet1!$B$3:$AH$1266,Sheet1!K$1+(Sheet1!$A$1-1)*10,FALSE)&gt;99999,-3,IF(VLOOKUP($A955,Sheet1!$B$3:$AH$1266,Sheet1!K$1+(Sheet1!$A$1-1)*10,FALSE)&gt;9999,-2,IF(VLOOKUP($A955,Sheet1!$B$3:$AH$1266,Sheet1!K$1+(Sheet1!$A$1-1)*10,FALSE)&gt;999,-1,0)))))))</f>
        <v>---</v>
      </c>
      <c r="AB955" s="385" t="str">
        <f>IF(ISNA(VLOOKUP($A955,Sheet1!$B$3:$AH$1266,Sheet1!L$1+(Sheet1!$A$1-1)*10,FALSE))=TRUE,"---",IF(VLOOKUP($A955,Sheet1!$B$3:$AH$1266,Sheet1!L$1+(Sheet1!$A$1-1)*10,FALSE)="---","---", (ROUND(VLOOKUP($A955,Sheet1!$B$3:$AH$1266,Sheet1!L$1+(Sheet1!$A$1-1)*10,FALSE),IF(VLOOKUP($A955,Sheet1!$B$3:$AH$1266,Sheet1!L$1+(Sheet1!$A$1-1)*10,FALSE)&gt;99999,-3,IF(VLOOKUP($A955,Sheet1!$B$3:$AH$1266,Sheet1!L$1+(Sheet1!$A$1-1)*10,FALSE)&gt;9999,-2,IF(VLOOKUP($A955,Sheet1!$B$3:$AH$1266,Sheet1!L$1+(Sheet1!$A$1-1)*10,FALSE)&gt;999,-1,0)))))))</f>
        <v>---</v>
      </c>
      <c r="AC955" s="385" t="str">
        <f>IF(ISNA(VLOOKUP($A955,Sheet1!$B$3:$AH$1266,Sheet1!M$1+(Sheet1!$A$1-1)*10,FALSE))=TRUE,"---",IF(VLOOKUP($A955,Sheet1!$B$3:$AH$1266,Sheet1!M$1+(Sheet1!$A$1-1)*10,FALSE)="---","---", (ROUND(VLOOKUP($A955,Sheet1!$B$3:$AH$1266,Sheet1!M$1+(Sheet1!$A$1-1)*10,FALSE),IF(VLOOKUP($A955,Sheet1!$B$3:$AH$1266,Sheet1!M$1+(Sheet1!$A$1-1)*10,FALSE)&gt;99999,-3,IF(VLOOKUP($A955,Sheet1!$B$3:$AH$1266,Sheet1!M$1+(Sheet1!$A$1-1)*10,FALSE)&gt;9999,-2,IF(VLOOKUP($A955,Sheet1!$B$3:$AH$1266,Sheet1!M$1+(Sheet1!$A$1-1)*10,FALSE)&gt;999,-1,0)))))))</f>
        <v>---</v>
      </c>
      <c r="AD955" s="385" t="str">
        <f>IF(ISNA(VLOOKUP($A955,Sheet1!$B$3:$AH$1266,Sheet1!N$1+(Sheet1!$A$1-1)*10,FALSE))=TRUE,"---",IF(VLOOKUP($A955,Sheet1!$B$3:$AH$1266,Sheet1!N$1+(Sheet1!$A$1-1)*10,FALSE)="---","---", (ROUND(VLOOKUP($A955,Sheet1!$B$3:$AH$1266,Sheet1!N$1+(Sheet1!$A$1-1)*10,FALSE),IF(VLOOKUP($A955,Sheet1!$B$3:$AH$1266,Sheet1!N$1+(Sheet1!$A$1-1)*10,FALSE)&gt;99999,-3,IF(VLOOKUP($A955,Sheet1!$B$3:$AH$1266,Sheet1!N$1+(Sheet1!$A$1-1)*10,FALSE)&gt;9999,-2,IF(VLOOKUP($A955,Sheet1!$B$3:$AH$1266,Sheet1!N$1+(Sheet1!$A$1-1)*10,FALSE)&gt;999,-1,0)))))))</f>
        <v>---</v>
      </c>
    </row>
    <row r="956" spans="1:30" ht="25.5" customHeight="1" x14ac:dyDescent="0.25">
      <c r="A956" s="303" t="s">
        <v>1448</v>
      </c>
      <c r="B956" s="330" t="s">
        <v>1449</v>
      </c>
      <c r="C956" s="303">
        <v>424235</v>
      </c>
      <c r="D956" s="303">
        <v>751318</v>
      </c>
      <c r="E956" s="307" t="s">
        <v>3056</v>
      </c>
      <c r="F956" s="342" t="s">
        <v>4495</v>
      </c>
      <c r="G956" s="318" t="s">
        <v>286</v>
      </c>
      <c r="H956" s="347">
        <v>2.02</v>
      </c>
      <c r="I956" s="112">
        <v>31317</v>
      </c>
      <c r="J956" s="113">
        <v>4.68</v>
      </c>
      <c r="K956" s="127" t="s">
        <v>20</v>
      </c>
      <c r="L956" s="115">
        <v>290</v>
      </c>
      <c r="M956" s="116">
        <v>144</v>
      </c>
      <c r="N956" s="114" t="s">
        <v>4405</v>
      </c>
      <c r="O956" s="68">
        <f t="shared" si="32"/>
        <v>1.5175196069988997</v>
      </c>
      <c r="P956" s="68">
        <f>IF(O956&lt;&gt;"",VLOOKUP($A956,Sheet4!$A$2:$O$1309,14,FALSE)*100,"")</f>
        <v>1.6473855015570193</v>
      </c>
      <c r="Q956" s="68">
        <f>IF(P956&lt;&gt;"",VLOOKUP($A956,Sheet4!$A$2:$O$1309,15,FALSE)*100,"")</f>
        <v>15.015864480938291</v>
      </c>
      <c r="R956" s="74">
        <f t="shared" si="33"/>
        <v>70</v>
      </c>
      <c r="S956" s="356" t="s">
        <v>4366</v>
      </c>
      <c r="T956" s="356" t="str">
        <f>IF(ISNA(VLOOKUP(A956,Sheet1!B$3:C$1266,2,FALSE)=TRUE),"NC",VLOOKUP(A956,Sheet1!B$3:C$1266,2,FALSE))</f>
        <v>Rural10</v>
      </c>
      <c r="U956" s="392">
        <f>IF(ISNA(VLOOKUP($A956,Sheet1!$B$3:$AH$1266,Sheet1!E$1+(Sheet1!$A$1-1)*10,FALSE))=TRUE,"---",IF(VLOOKUP($A956,Sheet1!$B$3:$AH$1266,Sheet1!E$1+(Sheet1!$A$1-1)*10,FALSE)="---","---", (ROUND(VLOOKUP($A956,Sheet1!$B$3:$AH$1266,Sheet1!E$1+(Sheet1!$A$1-1)*10,FALSE),IF(VLOOKUP($A956,Sheet1!$B$3:$AH$1266,Sheet1!E$1+(Sheet1!$A$1-1)*10,FALSE)&gt;99999,-3,IF(VLOOKUP($A956,Sheet1!$B$3:$AH$1266,Sheet1!E$1+(Sheet1!$A$1-1)*10,FALSE)&gt;9999,-2,IF(VLOOKUP($A956,Sheet1!$B$3:$AH$1266,Sheet1!E$1+(Sheet1!$A$1-1)*10,FALSE)&gt;999,-1,0)))))))</f>
        <v>88</v>
      </c>
      <c r="V956" s="392">
        <f>IF(ISNA(VLOOKUP($A956,Sheet1!$B$3:$AH$1266,Sheet1!F$1+(Sheet1!$A$1-1)*10,FALSE))=TRUE,"---",IF(VLOOKUP($A956,Sheet1!$B$3:$AH$1266,Sheet1!F$1+(Sheet1!$A$1-1)*10,FALSE)="---","---", (ROUND(VLOOKUP($A956,Sheet1!$B$3:$AH$1266,Sheet1!F$1+(Sheet1!$A$1-1)*10,FALSE),IF(VLOOKUP($A956,Sheet1!$B$3:$AH$1266,Sheet1!F$1+(Sheet1!$A$1-1)*10,FALSE)&gt;99999,-3,IF(VLOOKUP($A956,Sheet1!$B$3:$AH$1266,Sheet1!F$1+(Sheet1!$A$1-1)*10,FALSE)&gt;9999,-2,IF(VLOOKUP($A956,Sheet1!$B$3:$AH$1266,Sheet1!F$1+(Sheet1!$A$1-1)*10,FALSE)&gt;999,-1,0)))))))</f>
        <v>106</v>
      </c>
      <c r="W956" s="392">
        <f>IF(ISNA(VLOOKUP($A956,Sheet1!$B$3:$AH$1266,Sheet1!G$1+(Sheet1!$A$1-1)*10,FALSE))=TRUE,"---",IF(VLOOKUP($A956,Sheet1!$B$3:$AH$1266,Sheet1!G$1+(Sheet1!$A$1-1)*10,FALSE)="---","---", (ROUND(VLOOKUP($A956,Sheet1!$B$3:$AH$1266,Sheet1!G$1+(Sheet1!$A$1-1)*10,FALSE),IF(VLOOKUP($A956,Sheet1!$B$3:$AH$1266,Sheet1!G$1+(Sheet1!$A$1-1)*10,FALSE)&gt;99999,-3,IF(VLOOKUP($A956,Sheet1!$B$3:$AH$1266,Sheet1!G$1+(Sheet1!$A$1-1)*10,FALSE)&gt;9999,-2,IF(VLOOKUP($A956,Sheet1!$B$3:$AH$1266,Sheet1!G$1+(Sheet1!$A$1-1)*10,FALSE)&gt;999,-1,0)))))))</f>
        <v>127</v>
      </c>
      <c r="X956" s="392">
        <f>IF(ISNA(VLOOKUP($A956,Sheet1!$B$3:$AH$1266,Sheet1!H$1+(Sheet1!$A$1-1)*10,FALSE))=TRUE,"---",IF(VLOOKUP($A956,Sheet1!$B$3:$AH$1266,Sheet1!H$1+(Sheet1!$A$1-1)*10,FALSE)="---","---", (ROUND(VLOOKUP($A956,Sheet1!$B$3:$AH$1266,Sheet1!H$1+(Sheet1!$A$1-1)*10,FALSE),IF(VLOOKUP($A956,Sheet1!$B$3:$AH$1266,Sheet1!H$1+(Sheet1!$A$1-1)*10,FALSE)&gt;99999,-3,IF(VLOOKUP($A956,Sheet1!$B$3:$AH$1266,Sheet1!H$1+(Sheet1!$A$1-1)*10,FALSE)&gt;9999,-2,IF(VLOOKUP($A956,Sheet1!$B$3:$AH$1266,Sheet1!H$1+(Sheet1!$A$1-1)*10,FALSE)&gt;999,-1,0)))))))</f>
        <v>175</v>
      </c>
      <c r="Y956" s="392">
        <f>IF(ISNA(VLOOKUP($A956,Sheet1!$B$3:$AH$1266,Sheet1!I$1+(Sheet1!$A$1-1)*10,FALSE))=TRUE,"---",IF(VLOOKUP($A956,Sheet1!$B$3:$AH$1266,Sheet1!I$1+(Sheet1!$A$1-1)*10,FALSE)="---","---", (ROUND(VLOOKUP($A956,Sheet1!$B$3:$AH$1266,Sheet1!I$1+(Sheet1!$A$1-1)*10,FALSE),IF(VLOOKUP($A956,Sheet1!$B$3:$AH$1266,Sheet1!I$1+(Sheet1!$A$1-1)*10,FALSE)&gt;99999,-3,IF(VLOOKUP($A956,Sheet1!$B$3:$AH$1266,Sheet1!I$1+(Sheet1!$A$1-1)*10,FALSE)&gt;9999,-2,IF(VLOOKUP($A956,Sheet1!$B$3:$AH$1266,Sheet1!I$1+(Sheet1!$A$1-1)*10,FALSE)&gt;999,-1,0)))))))</f>
        <v>205</v>
      </c>
      <c r="Z956" s="392">
        <f>IF(ISNA(VLOOKUP($A956,Sheet1!$B$3:$AH$1266,Sheet1!J$1+(Sheet1!$A$1-1)*10,FALSE))=TRUE,"---",IF(VLOOKUP($A956,Sheet1!$B$3:$AH$1266,Sheet1!J$1+(Sheet1!$A$1-1)*10,FALSE)="---","---", (ROUND(VLOOKUP($A956,Sheet1!$B$3:$AH$1266,Sheet1!J$1+(Sheet1!$A$1-1)*10,FALSE),IF(VLOOKUP($A956,Sheet1!$B$3:$AH$1266,Sheet1!J$1+(Sheet1!$A$1-1)*10,FALSE)&gt;99999,-3,IF(VLOOKUP($A956,Sheet1!$B$3:$AH$1266,Sheet1!J$1+(Sheet1!$A$1-1)*10,FALSE)&gt;9999,-2,IF(VLOOKUP($A956,Sheet1!$B$3:$AH$1266,Sheet1!J$1+(Sheet1!$A$1-1)*10,FALSE)&gt;999,-1,0)))))))</f>
        <v>244</v>
      </c>
      <c r="AA956" s="392">
        <f>IF(ISNA(VLOOKUP($A956,Sheet1!$B$3:$AH$1266,Sheet1!K$1+(Sheet1!$A$1-1)*10,FALSE))=TRUE,"---",IF(VLOOKUP($A956,Sheet1!$B$3:$AH$1266,Sheet1!K$1+(Sheet1!$A$1-1)*10,FALSE)="---","---", (ROUND(VLOOKUP($A956,Sheet1!$B$3:$AH$1266,Sheet1!K$1+(Sheet1!$A$1-1)*10,FALSE),IF(VLOOKUP($A956,Sheet1!$B$3:$AH$1266,Sheet1!K$1+(Sheet1!$A$1-1)*10,FALSE)&gt;99999,-3,IF(VLOOKUP($A956,Sheet1!$B$3:$AH$1266,Sheet1!K$1+(Sheet1!$A$1-1)*10,FALSE)&gt;9999,-2,IF(VLOOKUP($A956,Sheet1!$B$3:$AH$1266,Sheet1!K$1+(Sheet1!$A$1-1)*10,FALSE)&gt;999,-1,0)))))))</f>
        <v>275</v>
      </c>
      <c r="AB956" s="392">
        <f>IF(ISNA(VLOOKUP($A956,Sheet1!$B$3:$AH$1266,Sheet1!L$1+(Sheet1!$A$1-1)*10,FALSE))=TRUE,"---",IF(VLOOKUP($A956,Sheet1!$B$3:$AH$1266,Sheet1!L$1+(Sheet1!$A$1-1)*10,FALSE)="---","---", (ROUND(VLOOKUP($A956,Sheet1!$B$3:$AH$1266,Sheet1!L$1+(Sheet1!$A$1-1)*10,FALSE),IF(VLOOKUP($A956,Sheet1!$B$3:$AH$1266,Sheet1!L$1+(Sheet1!$A$1-1)*10,FALSE)&gt;99999,-3,IF(VLOOKUP($A956,Sheet1!$B$3:$AH$1266,Sheet1!L$1+(Sheet1!$A$1-1)*10,FALSE)&gt;9999,-2,IF(VLOOKUP($A956,Sheet1!$B$3:$AH$1266,Sheet1!L$1+(Sheet1!$A$1-1)*10,FALSE)&gt;999,-1,0)))))))</f>
        <v>307</v>
      </c>
      <c r="AC956" s="392">
        <f>IF(ISNA(VLOOKUP($A956,Sheet1!$B$3:$AH$1266,Sheet1!M$1+(Sheet1!$A$1-1)*10,FALSE))=TRUE,"---",IF(VLOOKUP($A956,Sheet1!$B$3:$AH$1266,Sheet1!M$1+(Sheet1!$A$1-1)*10,FALSE)="---","---", (ROUND(VLOOKUP($A956,Sheet1!$B$3:$AH$1266,Sheet1!M$1+(Sheet1!$A$1-1)*10,FALSE),IF(VLOOKUP($A956,Sheet1!$B$3:$AH$1266,Sheet1!M$1+(Sheet1!$A$1-1)*10,FALSE)&gt;99999,-3,IF(VLOOKUP($A956,Sheet1!$B$3:$AH$1266,Sheet1!M$1+(Sheet1!$A$1-1)*10,FALSE)&gt;9999,-2,IF(VLOOKUP($A956,Sheet1!$B$3:$AH$1266,Sheet1!M$1+(Sheet1!$A$1-1)*10,FALSE)&gt;999,-1,0)))))))</f>
        <v>340</v>
      </c>
      <c r="AD956" s="392">
        <f>IF(ISNA(VLOOKUP($A956,Sheet1!$B$3:$AH$1266,Sheet1!N$1+(Sheet1!$A$1-1)*10,FALSE))=TRUE,"---",IF(VLOOKUP($A956,Sheet1!$B$3:$AH$1266,Sheet1!N$1+(Sheet1!$A$1-1)*10,FALSE)="---","---", (ROUND(VLOOKUP($A956,Sheet1!$B$3:$AH$1266,Sheet1!N$1+(Sheet1!$A$1-1)*10,FALSE),IF(VLOOKUP($A956,Sheet1!$B$3:$AH$1266,Sheet1!N$1+(Sheet1!$A$1-1)*10,FALSE)&gt;99999,-3,IF(VLOOKUP($A956,Sheet1!$B$3:$AH$1266,Sheet1!N$1+(Sheet1!$A$1-1)*10,FALSE)&gt;9999,-2,IF(VLOOKUP($A956,Sheet1!$B$3:$AH$1266,Sheet1!N$1+(Sheet1!$A$1-1)*10,FALSE)&gt;999,-1,0)))))))</f>
        <v>386</v>
      </c>
    </row>
    <row r="957" spans="1:30" ht="25.5" customHeight="1" x14ac:dyDescent="0.25">
      <c r="A957" s="303"/>
      <c r="B957" s="331"/>
      <c r="C957" s="303"/>
      <c r="D957" s="303"/>
      <c r="E957" s="307" t="e">
        <v>#N/A</v>
      </c>
      <c r="F957" s="331"/>
      <c r="G957" s="319"/>
      <c r="H957" s="347"/>
      <c r="I957" s="112">
        <v>29628</v>
      </c>
      <c r="J957" s="113">
        <v>5.5</v>
      </c>
      <c r="K957" s="127" t="s">
        <v>28</v>
      </c>
      <c r="L957" s="156" t="s">
        <v>4405</v>
      </c>
      <c r="M957" s="157" t="s">
        <v>4405</v>
      </c>
      <c r="N957" s="127" t="s">
        <v>75</v>
      </c>
      <c r="O957" s="68" t="s">
        <v>4405</v>
      </c>
      <c r="P957" s="68" t="s">
        <v>4405</v>
      </c>
      <c r="Q957" s="68" t="s">
        <v>4405</v>
      </c>
      <c r="R957" s="74" t="s">
        <v>4405</v>
      </c>
      <c r="S957" s="356" t="e">
        <v>#N/A</v>
      </c>
      <c r="T957" s="356" t="str">
        <f>IF(ISNA(VLOOKUP(A957,Sheet1!B$3:C$1266,2,FALSE)=TRUE),"ND",VLOOKUP(A957,Sheet1!B$3:C$1266,2,FALSE))</f>
        <v>ND</v>
      </c>
      <c r="U957" s="392" t="str">
        <f>IF(ISNA(VLOOKUP($A957,Sheet1!$B$3:$AH$1266,Sheet1!E$1+(Sheet1!$A$1-1)*10,FALSE))=TRUE,"---",IF(VLOOKUP($A957,Sheet1!$B$3:$AH$1266,Sheet1!E$1+(Sheet1!$A$1-1)*10,FALSE)="---","---", (ROUND(VLOOKUP($A957,Sheet1!$B$3:$AH$1266,Sheet1!E$1+(Sheet1!$A$1-1)*10,FALSE),IF(VLOOKUP($A957,Sheet1!$B$3:$AH$1266,Sheet1!E$1+(Sheet1!$A$1-1)*10,FALSE)&gt;99999,-3,IF(VLOOKUP($A957,Sheet1!$B$3:$AH$1266,Sheet1!E$1+(Sheet1!$A$1-1)*10,FALSE)&gt;9999,-2,IF(VLOOKUP($A957,Sheet1!$B$3:$AH$1266,Sheet1!E$1+(Sheet1!$A$1-1)*10,FALSE)&gt;999,-1,0)))))))</f>
        <v>---</v>
      </c>
      <c r="V957" s="392" t="str">
        <f>IF(ISNA(VLOOKUP($A957,Sheet1!$B$3:$AH$1266,Sheet1!F$1+(Sheet1!$A$1-1)*10,FALSE))=TRUE,"---",IF(VLOOKUP($A957,Sheet1!$B$3:$AH$1266,Sheet1!F$1+(Sheet1!$A$1-1)*10,FALSE)="---","---", (ROUND(VLOOKUP($A957,Sheet1!$B$3:$AH$1266,Sheet1!F$1+(Sheet1!$A$1-1)*10,FALSE),IF(VLOOKUP($A957,Sheet1!$B$3:$AH$1266,Sheet1!F$1+(Sheet1!$A$1-1)*10,FALSE)&gt;99999,-3,IF(VLOOKUP($A957,Sheet1!$B$3:$AH$1266,Sheet1!F$1+(Sheet1!$A$1-1)*10,FALSE)&gt;9999,-2,IF(VLOOKUP($A957,Sheet1!$B$3:$AH$1266,Sheet1!F$1+(Sheet1!$A$1-1)*10,FALSE)&gt;999,-1,0)))))))</f>
        <v>---</v>
      </c>
      <c r="W957" s="392" t="str">
        <f>IF(ISNA(VLOOKUP($A957,Sheet1!$B$3:$AH$1266,Sheet1!G$1+(Sheet1!$A$1-1)*10,FALSE))=TRUE,"---",IF(VLOOKUP($A957,Sheet1!$B$3:$AH$1266,Sheet1!G$1+(Sheet1!$A$1-1)*10,FALSE)="---","---", (ROUND(VLOOKUP($A957,Sheet1!$B$3:$AH$1266,Sheet1!G$1+(Sheet1!$A$1-1)*10,FALSE),IF(VLOOKUP($A957,Sheet1!$B$3:$AH$1266,Sheet1!G$1+(Sheet1!$A$1-1)*10,FALSE)&gt;99999,-3,IF(VLOOKUP($A957,Sheet1!$B$3:$AH$1266,Sheet1!G$1+(Sheet1!$A$1-1)*10,FALSE)&gt;9999,-2,IF(VLOOKUP($A957,Sheet1!$B$3:$AH$1266,Sheet1!G$1+(Sheet1!$A$1-1)*10,FALSE)&gt;999,-1,0)))))))</f>
        <v>---</v>
      </c>
      <c r="X957" s="392" t="str">
        <f>IF(ISNA(VLOOKUP($A957,Sheet1!$B$3:$AH$1266,Sheet1!H$1+(Sheet1!$A$1-1)*10,FALSE))=TRUE,"---",IF(VLOOKUP($A957,Sheet1!$B$3:$AH$1266,Sheet1!H$1+(Sheet1!$A$1-1)*10,FALSE)="---","---", (ROUND(VLOOKUP($A957,Sheet1!$B$3:$AH$1266,Sheet1!H$1+(Sheet1!$A$1-1)*10,FALSE),IF(VLOOKUP($A957,Sheet1!$B$3:$AH$1266,Sheet1!H$1+(Sheet1!$A$1-1)*10,FALSE)&gt;99999,-3,IF(VLOOKUP($A957,Sheet1!$B$3:$AH$1266,Sheet1!H$1+(Sheet1!$A$1-1)*10,FALSE)&gt;9999,-2,IF(VLOOKUP($A957,Sheet1!$B$3:$AH$1266,Sheet1!H$1+(Sheet1!$A$1-1)*10,FALSE)&gt;999,-1,0)))))))</f>
        <v>---</v>
      </c>
      <c r="Y957" s="392" t="str">
        <f>IF(ISNA(VLOOKUP($A957,Sheet1!$B$3:$AH$1266,Sheet1!I$1+(Sheet1!$A$1-1)*10,FALSE))=TRUE,"---",IF(VLOOKUP($A957,Sheet1!$B$3:$AH$1266,Sheet1!I$1+(Sheet1!$A$1-1)*10,FALSE)="---","---", (ROUND(VLOOKUP($A957,Sheet1!$B$3:$AH$1266,Sheet1!I$1+(Sheet1!$A$1-1)*10,FALSE),IF(VLOOKUP($A957,Sheet1!$B$3:$AH$1266,Sheet1!I$1+(Sheet1!$A$1-1)*10,FALSE)&gt;99999,-3,IF(VLOOKUP($A957,Sheet1!$B$3:$AH$1266,Sheet1!I$1+(Sheet1!$A$1-1)*10,FALSE)&gt;9999,-2,IF(VLOOKUP($A957,Sheet1!$B$3:$AH$1266,Sheet1!I$1+(Sheet1!$A$1-1)*10,FALSE)&gt;999,-1,0)))))))</f>
        <v>---</v>
      </c>
      <c r="Z957" s="392" t="str">
        <f>IF(ISNA(VLOOKUP($A957,Sheet1!$B$3:$AH$1266,Sheet1!J$1+(Sheet1!$A$1-1)*10,FALSE))=TRUE,"---",IF(VLOOKUP($A957,Sheet1!$B$3:$AH$1266,Sheet1!J$1+(Sheet1!$A$1-1)*10,FALSE)="---","---", (ROUND(VLOOKUP($A957,Sheet1!$B$3:$AH$1266,Sheet1!J$1+(Sheet1!$A$1-1)*10,FALSE),IF(VLOOKUP($A957,Sheet1!$B$3:$AH$1266,Sheet1!J$1+(Sheet1!$A$1-1)*10,FALSE)&gt;99999,-3,IF(VLOOKUP($A957,Sheet1!$B$3:$AH$1266,Sheet1!J$1+(Sheet1!$A$1-1)*10,FALSE)&gt;9999,-2,IF(VLOOKUP($A957,Sheet1!$B$3:$AH$1266,Sheet1!J$1+(Sheet1!$A$1-1)*10,FALSE)&gt;999,-1,0)))))))</f>
        <v>---</v>
      </c>
      <c r="AA957" s="392" t="str">
        <f>IF(ISNA(VLOOKUP($A957,Sheet1!$B$3:$AH$1266,Sheet1!K$1+(Sheet1!$A$1-1)*10,FALSE))=TRUE,"---",IF(VLOOKUP($A957,Sheet1!$B$3:$AH$1266,Sheet1!K$1+(Sheet1!$A$1-1)*10,FALSE)="---","---", (ROUND(VLOOKUP($A957,Sheet1!$B$3:$AH$1266,Sheet1!K$1+(Sheet1!$A$1-1)*10,FALSE),IF(VLOOKUP($A957,Sheet1!$B$3:$AH$1266,Sheet1!K$1+(Sheet1!$A$1-1)*10,FALSE)&gt;99999,-3,IF(VLOOKUP($A957,Sheet1!$B$3:$AH$1266,Sheet1!K$1+(Sheet1!$A$1-1)*10,FALSE)&gt;9999,-2,IF(VLOOKUP($A957,Sheet1!$B$3:$AH$1266,Sheet1!K$1+(Sheet1!$A$1-1)*10,FALSE)&gt;999,-1,0)))))))</f>
        <v>---</v>
      </c>
      <c r="AB957" s="392" t="str">
        <f>IF(ISNA(VLOOKUP($A957,Sheet1!$B$3:$AH$1266,Sheet1!L$1+(Sheet1!$A$1-1)*10,FALSE))=TRUE,"---",IF(VLOOKUP($A957,Sheet1!$B$3:$AH$1266,Sheet1!L$1+(Sheet1!$A$1-1)*10,FALSE)="---","---", (ROUND(VLOOKUP($A957,Sheet1!$B$3:$AH$1266,Sheet1!L$1+(Sheet1!$A$1-1)*10,FALSE),IF(VLOOKUP($A957,Sheet1!$B$3:$AH$1266,Sheet1!L$1+(Sheet1!$A$1-1)*10,FALSE)&gt;99999,-3,IF(VLOOKUP($A957,Sheet1!$B$3:$AH$1266,Sheet1!L$1+(Sheet1!$A$1-1)*10,FALSE)&gt;9999,-2,IF(VLOOKUP($A957,Sheet1!$B$3:$AH$1266,Sheet1!L$1+(Sheet1!$A$1-1)*10,FALSE)&gt;999,-1,0)))))))</f>
        <v>---</v>
      </c>
      <c r="AC957" s="392" t="str">
        <f>IF(ISNA(VLOOKUP($A957,Sheet1!$B$3:$AH$1266,Sheet1!M$1+(Sheet1!$A$1-1)*10,FALSE))=TRUE,"---",IF(VLOOKUP($A957,Sheet1!$B$3:$AH$1266,Sheet1!M$1+(Sheet1!$A$1-1)*10,FALSE)="---","---", (ROUND(VLOOKUP($A957,Sheet1!$B$3:$AH$1266,Sheet1!M$1+(Sheet1!$A$1-1)*10,FALSE),IF(VLOOKUP($A957,Sheet1!$B$3:$AH$1266,Sheet1!M$1+(Sheet1!$A$1-1)*10,FALSE)&gt;99999,-3,IF(VLOOKUP($A957,Sheet1!$B$3:$AH$1266,Sheet1!M$1+(Sheet1!$A$1-1)*10,FALSE)&gt;9999,-2,IF(VLOOKUP($A957,Sheet1!$B$3:$AH$1266,Sheet1!M$1+(Sheet1!$A$1-1)*10,FALSE)&gt;999,-1,0)))))))</f>
        <v>---</v>
      </c>
      <c r="AD957" s="392" t="str">
        <f>IF(ISNA(VLOOKUP($A957,Sheet1!$B$3:$AH$1266,Sheet1!N$1+(Sheet1!$A$1-1)*10,FALSE))=TRUE,"---",IF(VLOOKUP($A957,Sheet1!$B$3:$AH$1266,Sheet1!N$1+(Sheet1!$A$1-1)*10,FALSE)="---","---", (ROUND(VLOOKUP($A957,Sheet1!$B$3:$AH$1266,Sheet1!N$1+(Sheet1!$A$1-1)*10,FALSE),IF(VLOOKUP($A957,Sheet1!$B$3:$AH$1266,Sheet1!N$1+(Sheet1!$A$1-1)*10,FALSE)&gt;99999,-3,IF(VLOOKUP($A957,Sheet1!$B$3:$AH$1266,Sheet1!N$1+(Sheet1!$A$1-1)*10,FALSE)&gt;9999,-2,IF(VLOOKUP($A957,Sheet1!$B$3:$AH$1266,Sheet1!N$1+(Sheet1!$A$1-1)*10,FALSE)&gt;999,-1,0)))))))</f>
        <v>---</v>
      </c>
    </row>
    <row r="958" spans="1:30" ht="25.5" customHeight="1" x14ac:dyDescent="0.25">
      <c r="A958" s="133" t="s">
        <v>1450</v>
      </c>
      <c r="B958" s="134" t="s">
        <v>1451</v>
      </c>
      <c r="C958" s="133">
        <v>424218</v>
      </c>
      <c r="D958" s="133">
        <v>751440</v>
      </c>
      <c r="E958" s="67" t="s">
        <v>3056</v>
      </c>
      <c r="F958" s="135" t="s">
        <v>4405</v>
      </c>
      <c r="G958" s="118" t="s">
        <v>160</v>
      </c>
      <c r="H958" s="165">
        <v>9.4</v>
      </c>
      <c r="I958" s="119">
        <v>2073</v>
      </c>
      <c r="J958" s="137" t="s">
        <v>4405</v>
      </c>
      <c r="K958" s="118" t="s">
        <v>17</v>
      </c>
      <c r="L958" s="122">
        <v>2300</v>
      </c>
      <c r="M958" s="123">
        <v>245</v>
      </c>
      <c r="N958" s="121" t="s">
        <v>4405</v>
      </c>
      <c r="O958" s="71" t="str">
        <f t="shared" si="32"/>
        <v>&lt;0.2</v>
      </c>
      <c r="P958" s="71">
        <f>IF(O958&lt;&gt;"",VLOOKUP($A958,Sheet4!$A$2:$O$1309,14,FALSE)*100,"")</f>
        <v>0.9374424601702791</v>
      </c>
      <c r="Q958" s="71">
        <f>IF(P958&lt;&gt;"",VLOOKUP($A958,Sheet4!$A$2:$O$1309,15,FALSE)*100,"")</f>
        <v>8.8128087598196903</v>
      </c>
      <c r="R958" s="73" t="str">
        <f t="shared" si="33"/>
        <v>&gt;500</v>
      </c>
      <c r="S958" s="63" t="s">
        <v>4366</v>
      </c>
      <c r="T958" s="63" t="str">
        <f>IF(ISNA(VLOOKUP(A958,Sheet1!B$3:C$1266,2,FALSE)=TRUE),"NC",VLOOKUP(A958,Sheet1!B$3:C$1266,2,FALSE))</f>
        <v>Rural</v>
      </c>
      <c r="U958" s="66">
        <f>IF(ISNA(VLOOKUP($A958,Sheet1!$B$3:$AH$1266,Sheet1!E$1+(Sheet1!$A$1-1)*10,FALSE))=TRUE,"---",IF(VLOOKUP($A958,Sheet1!$B$3:$AH$1266,Sheet1!E$1+(Sheet1!$A$1-1)*10,FALSE)="---","---", (ROUND(VLOOKUP($A958,Sheet1!$B$3:$AH$1266,Sheet1!E$1+(Sheet1!$A$1-1)*10,FALSE),IF(VLOOKUP($A958,Sheet1!$B$3:$AH$1266,Sheet1!E$1+(Sheet1!$A$1-1)*10,FALSE)&gt;99999,-3,IF(VLOOKUP($A958,Sheet1!$B$3:$AH$1266,Sheet1!E$1+(Sheet1!$A$1-1)*10,FALSE)&gt;9999,-2,IF(VLOOKUP($A958,Sheet1!$B$3:$AH$1266,Sheet1!E$1+(Sheet1!$A$1-1)*10,FALSE)&gt;999,-1,0)))))))</f>
        <v>247</v>
      </c>
      <c r="V958" s="66">
        <f>IF(ISNA(VLOOKUP($A958,Sheet1!$B$3:$AH$1266,Sheet1!F$1+(Sheet1!$A$1-1)*10,FALSE))=TRUE,"---",IF(VLOOKUP($A958,Sheet1!$B$3:$AH$1266,Sheet1!F$1+(Sheet1!$A$1-1)*10,FALSE)="---","---", (ROUND(VLOOKUP($A958,Sheet1!$B$3:$AH$1266,Sheet1!F$1+(Sheet1!$A$1-1)*10,FALSE),IF(VLOOKUP($A958,Sheet1!$B$3:$AH$1266,Sheet1!F$1+(Sheet1!$A$1-1)*10,FALSE)&gt;99999,-3,IF(VLOOKUP($A958,Sheet1!$B$3:$AH$1266,Sheet1!F$1+(Sheet1!$A$1-1)*10,FALSE)&gt;9999,-2,IF(VLOOKUP($A958,Sheet1!$B$3:$AH$1266,Sheet1!F$1+(Sheet1!$A$1-1)*10,FALSE)&gt;999,-1,0)))))))</f>
        <v>299</v>
      </c>
      <c r="W958" s="66">
        <f>IF(ISNA(VLOOKUP($A958,Sheet1!$B$3:$AH$1266,Sheet1!G$1+(Sheet1!$A$1-1)*10,FALSE))=TRUE,"---",IF(VLOOKUP($A958,Sheet1!$B$3:$AH$1266,Sheet1!G$1+(Sheet1!$A$1-1)*10,FALSE)="---","---", (ROUND(VLOOKUP($A958,Sheet1!$B$3:$AH$1266,Sheet1!G$1+(Sheet1!$A$1-1)*10,FALSE),IF(VLOOKUP($A958,Sheet1!$B$3:$AH$1266,Sheet1!G$1+(Sheet1!$A$1-1)*10,FALSE)&gt;99999,-3,IF(VLOOKUP($A958,Sheet1!$B$3:$AH$1266,Sheet1!G$1+(Sheet1!$A$1-1)*10,FALSE)&gt;9999,-2,IF(VLOOKUP($A958,Sheet1!$B$3:$AH$1266,Sheet1!G$1+(Sheet1!$A$1-1)*10,FALSE)&gt;999,-1,0)))))))</f>
        <v>365</v>
      </c>
      <c r="X958" s="66">
        <f>IF(ISNA(VLOOKUP($A958,Sheet1!$B$3:$AH$1266,Sheet1!H$1+(Sheet1!$A$1-1)*10,FALSE))=TRUE,"---",IF(VLOOKUP($A958,Sheet1!$B$3:$AH$1266,Sheet1!H$1+(Sheet1!$A$1-1)*10,FALSE)="---","---", (ROUND(VLOOKUP($A958,Sheet1!$B$3:$AH$1266,Sheet1!H$1+(Sheet1!$A$1-1)*10,FALSE),IF(VLOOKUP($A958,Sheet1!$B$3:$AH$1266,Sheet1!H$1+(Sheet1!$A$1-1)*10,FALSE)&gt;99999,-3,IF(VLOOKUP($A958,Sheet1!$B$3:$AH$1266,Sheet1!H$1+(Sheet1!$A$1-1)*10,FALSE)&gt;9999,-2,IF(VLOOKUP($A958,Sheet1!$B$3:$AH$1266,Sheet1!H$1+(Sheet1!$A$1-1)*10,FALSE)&gt;999,-1,0)))))))</f>
        <v>536</v>
      </c>
      <c r="Y958" s="66">
        <f>IF(ISNA(VLOOKUP($A958,Sheet1!$B$3:$AH$1266,Sheet1!I$1+(Sheet1!$A$1-1)*10,FALSE))=TRUE,"---",IF(VLOOKUP($A958,Sheet1!$B$3:$AH$1266,Sheet1!I$1+(Sheet1!$A$1-1)*10,FALSE)="---","---", (ROUND(VLOOKUP($A958,Sheet1!$B$3:$AH$1266,Sheet1!I$1+(Sheet1!$A$1-1)*10,FALSE),IF(VLOOKUP($A958,Sheet1!$B$3:$AH$1266,Sheet1!I$1+(Sheet1!$A$1-1)*10,FALSE)&gt;99999,-3,IF(VLOOKUP($A958,Sheet1!$B$3:$AH$1266,Sheet1!I$1+(Sheet1!$A$1-1)*10,FALSE)&gt;9999,-2,IF(VLOOKUP($A958,Sheet1!$B$3:$AH$1266,Sheet1!I$1+(Sheet1!$A$1-1)*10,FALSE)&gt;999,-1,0)))))))</f>
        <v>655</v>
      </c>
      <c r="Z958" s="66">
        <f>IF(ISNA(VLOOKUP($A958,Sheet1!$B$3:$AH$1266,Sheet1!J$1+(Sheet1!$A$1-1)*10,FALSE))=TRUE,"---",IF(VLOOKUP($A958,Sheet1!$B$3:$AH$1266,Sheet1!J$1+(Sheet1!$A$1-1)*10,FALSE)="---","---", (ROUND(VLOOKUP($A958,Sheet1!$B$3:$AH$1266,Sheet1!J$1+(Sheet1!$A$1-1)*10,FALSE),IF(VLOOKUP($A958,Sheet1!$B$3:$AH$1266,Sheet1!J$1+(Sheet1!$A$1-1)*10,FALSE)&gt;99999,-3,IF(VLOOKUP($A958,Sheet1!$B$3:$AH$1266,Sheet1!J$1+(Sheet1!$A$1-1)*10,FALSE)&gt;9999,-2,IF(VLOOKUP($A958,Sheet1!$B$3:$AH$1266,Sheet1!J$1+(Sheet1!$A$1-1)*10,FALSE)&gt;999,-1,0)))))))</f>
        <v>810</v>
      </c>
      <c r="AA958" s="66">
        <f>IF(ISNA(VLOOKUP($A958,Sheet1!$B$3:$AH$1266,Sheet1!K$1+(Sheet1!$A$1-1)*10,FALSE))=TRUE,"---",IF(VLOOKUP($A958,Sheet1!$B$3:$AH$1266,Sheet1!K$1+(Sheet1!$A$1-1)*10,FALSE)="---","---", (ROUND(VLOOKUP($A958,Sheet1!$B$3:$AH$1266,Sheet1!K$1+(Sheet1!$A$1-1)*10,FALSE),IF(VLOOKUP($A958,Sheet1!$B$3:$AH$1266,Sheet1!K$1+(Sheet1!$A$1-1)*10,FALSE)&gt;99999,-3,IF(VLOOKUP($A958,Sheet1!$B$3:$AH$1266,Sheet1!K$1+(Sheet1!$A$1-1)*10,FALSE)&gt;9999,-2,IF(VLOOKUP($A958,Sheet1!$B$3:$AH$1266,Sheet1!K$1+(Sheet1!$A$1-1)*10,FALSE)&gt;999,-1,0)))))))</f>
        <v>929</v>
      </c>
      <c r="AB958" s="66">
        <f>IF(ISNA(VLOOKUP($A958,Sheet1!$B$3:$AH$1266,Sheet1!L$1+(Sheet1!$A$1-1)*10,FALSE))=TRUE,"---",IF(VLOOKUP($A958,Sheet1!$B$3:$AH$1266,Sheet1!L$1+(Sheet1!$A$1-1)*10,FALSE)="---","---", (ROUND(VLOOKUP($A958,Sheet1!$B$3:$AH$1266,Sheet1!L$1+(Sheet1!$A$1-1)*10,FALSE),IF(VLOOKUP($A958,Sheet1!$B$3:$AH$1266,Sheet1!L$1+(Sheet1!$A$1-1)*10,FALSE)&gt;99999,-3,IF(VLOOKUP($A958,Sheet1!$B$3:$AH$1266,Sheet1!L$1+(Sheet1!$A$1-1)*10,FALSE)&gt;9999,-2,IF(VLOOKUP($A958,Sheet1!$B$3:$AH$1266,Sheet1!L$1+(Sheet1!$A$1-1)*10,FALSE)&gt;999,-1,0)))))))</f>
        <v>1050</v>
      </c>
      <c r="AC958" s="66">
        <f>IF(ISNA(VLOOKUP($A958,Sheet1!$B$3:$AH$1266,Sheet1!M$1+(Sheet1!$A$1-1)*10,FALSE))=TRUE,"---",IF(VLOOKUP($A958,Sheet1!$B$3:$AH$1266,Sheet1!M$1+(Sheet1!$A$1-1)*10,FALSE)="---","---", (ROUND(VLOOKUP($A958,Sheet1!$B$3:$AH$1266,Sheet1!M$1+(Sheet1!$A$1-1)*10,FALSE),IF(VLOOKUP($A958,Sheet1!$B$3:$AH$1266,Sheet1!M$1+(Sheet1!$A$1-1)*10,FALSE)&gt;99999,-3,IF(VLOOKUP($A958,Sheet1!$B$3:$AH$1266,Sheet1!M$1+(Sheet1!$A$1-1)*10,FALSE)&gt;9999,-2,IF(VLOOKUP($A958,Sheet1!$B$3:$AH$1266,Sheet1!M$1+(Sheet1!$A$1-1)*10,FALSE)&gt;999,-1,0)))))))</f>
        <v>1170</v>
      </c>
      <c r="AD958" s="66">
        <f>IF(ISNA(VLOOKUP($A958,Sheet1!$B$3:$AH$1266,Sheet1!N$1+(Sheet1!$A$1-1)*10,FALSE))=TRUE,"---",IF(VLOOKUP($A958,Sheet1!$B$3:$AH$1266,Sheet1!N$1+(Sheet1!$A$1-1)*10,FALSE)="---","---", (ROUND(VLOOKUP($A958,Sheet1!$B$3:$AH$1266,Sheet1!N$1+(Sheet1!$A$1-1)*10,FALSE),IF(VLOOKUP($A958,Sheet1!$B$3:$AH$1266,Sheet1!N$1+(Sheet1!$A$1-1)*10,FALSE)&gt;99999,-3,IF(VLOOKUP($A958,Sheet1!$B$3:$AH$1266,Sheet1!N$1+(Sheet1!$A$1-1)*10,FALSE)&gt;9999,-2,IF(VLOOKUP($A958,Sheet1!$B$3:$AH$1266,Sheet1!N$1+(Sheet1!$A$1-1)*10,FALSE)&gt;999,-1,0)))))))</f>
        <v>1340</v>
      </c>
    </row>
    <row r="959" spans="1:30" ht="25.5" customHeight="1" x14ac:dyDescent="0.25">
      <c r="A959" s="125" t="s">
        <v>1452</v>
      </c>
      <c r="B959" s="126" t="s">
        <v>1453</v>
      </c>
      <c r="C959" s="125">
        <v>423152</v>
      </c>
      <c r="D959" s="125">
        <v>752531</v>
      </c>
      <c r="E959" s="70" t="s">
        <v>3029</v>
      </c>
      <c r="F959" s="52" t="s">
        <v>4743</v>
      </c>
      <c r="G959" s="127" t="s">
        <v>31</v>
      </c>
      <c r="H959" s="128">
        <v>0.61</v>
      </c>
      <c r="I959" s="112">
        <v>16640</v>
      </c>
      <c r="J959" s="113">
        <v>5.53</v>
      </c>
      <c r="K959" s="114" t="s">
        <v>4405</v>
      </c>
      <c r="L959" s="115">
        <v>287</v>
      </c>
      <c r="M959" s="116">
        <v>470</v>
      </c>
      <c r="N959" s="127" t="s">
        <v>321</v>
      </c>
      <c r="O959" s="68" t="str">
        <f t="shared" si="32"/>
        <v>&lt;0.2</v>
      </c>
      <c r="P959" s="68">
        <f>IF(O959&lt;&gt;"",VLOOKUP($A959,Sheet4!$A$2:$O$1309,14,FALSE)*100,"")</f>
        <v>0.50627419248587824</v>
      </c>
      <c r="Q959" s="68">
        <f>IF(P959&lt;&gt;"",VLOOKUP($A959,Sheet4!$A$2:$O$1309,15,FALSE)*100,"")</f>
        <v>4.8500003851243756</v>
      </c>
      <c r="R959" s="74" t="str">
        <f t="shared" si="33"/>
        <v>&gt;500</v>
      </c>
      <c r="S959" s="64" t="s">
        <v>4366</v>
      </c>
      <c r="T959" s="64" t="str">
        <f>IF(ISNA(VLOOKUP(A959,Sheet1!B$3:C$1266,2,FALSE)=TRUE),"NC",VLOOKUP(A959,Sheet1!B$3:C$1266,2,FALSE))</f>
        <v>Rural10</v>
      </c>
      <c r="U959" s="65">
        <f>IF(ISNA(VLOOKUP($A959,Sheet1!$B$3:$AH$1266,Sheet1!E$1+(Sheet1!$A$1-1)*10,FALSE))=TRUE,"---",IF(VLOOKUP($A959,Sheet1!$B$3:$AH$1266,Sheet1!E$1+(Sheet1!$A$1-1)*10,FALSE)="---","---", (ROUND(VLOOKUP($A959,Sheet1!$B$3:$AH$1266,Sheet1!E$1+(Sheet1!$A$1-1)*10,FALSE),IF(VLOOKUP($A959,Sheet1!$B$3:$AH$1266,Sheet1!E$1+(Sheet1!$A$1-1)*10,FALSE)&gt;99999,-3,IF(VLOOKUP($A959,Sheet1!$B$3:$AH$1266,Sheet1!E$1+(Sheet1!$A$1-1)*10,FALSE)&gt;9999,-2,IF(VLOOKUP($A959,Sheet1!$B$3:$AH$1266,Sheet1!E$1+(Sheet1!$A$1-1)*10,FALSE)&gt;999,-1,0)))))))</f>
        <v>19</v>
      </c>
      <c r="V959" s="65">
        <f>IF(ISNA(VLOOKUP($A959,Sheet1!$B$3:$AH$1266,Sheet1!F$1+(Sheet1!$A$1-1)*10,FALSE))=TRUE,"---",IF(VLOOKUP($A959,Sheet1!$B$3:$AH$1266,Sheet1!F$1+(Sheet1!$A$1-1)*10,FALSE)="---","---", (ROUND(VLOOKUP($A959,Sheet1!$B$3:$AH$1266,Sheet1!F$1+(Sheet1!$A$1-1)*10,FALSE),IF(VLOOKUP($A959,Sheet1!$B$3:$AH$1266,Sheet1!F$1+(Sheet1!$A$1-1)*10,FALSE)&gt;99999,-3,IF(VLOOKUP($A959,Sheet1!$B$3:$AH$1266,Sheet1!F$1+(Sheet1!$A$1-1)*10,FALSE)&gt;9999,-2,IF(VLOOKUP($A959,Sheet1!$B$3:$AH$1266,Sheet1!F$1+(Sheet1!$A$1-1)*10,FALSE)&gt;999,-1,0)))))))</f>
        <v>25</v>
      </c>
      <c r="W959" s="65">
        <f>IF(ISNA(VLOOKUP($A959,Sheet1!$B$3:$AH$1266,Sheet1!G$1+(Sheet1!$A$1-1)*10,FALSE))=TRUE,"---",IF(VLOOKUP($A959,Sheet1!$B$3:$AH$1266,Sheet1!G$1+(Sheet1!$A$1-1)*10,FALSE)="---","---", (ROUND(VLOOKUP($A959,Sheet1!$B$3:$AH$1266,Sheet1!G$1+(Sheet1!$A$1-1)*10,FALSE),IF(VLOOKUP($A959,Sheet1!$B$3:$AH$1266,Sheet1!G$1+(Sheet1!$A$1-1)*10,FALSE)&gt;99999,-3,IF(VLOOKUP($A959,Sheet1!$B$3:$AH$1266,Sheet1!G$1+(Sheet1!$A$1-1)*10,FALSE)&gt;9999,-2,IF(VLOOKUP($A959,Sheet1!$B$3:$AH$1266,Sheet1!G$1+(Sheet1!$A$1-1)*10,FALSE)&gt;999,-1,0)))))))</f>
        <v>34</v>
      </c>
      <c r="X959" s="65">
        <f>IF(ISNA(VLOOKUP($A959,Sheet1!$B$3:$AH$1266,Sheet1!H$1+(Sheet1!$A$1-1)*10,FALSE))=TRUE,"---",IF(VLOOKUP($A959,Sheet1!$B$3:$AH$1266,Sheet1!H$1+(Sheet1!$A$1-1)*10,FALSE)="---","---", (ROUND(VLOOKUP($A959,Sheet1!$B$3:$AH$1266,Sheet1!H$1+(Sheet1!$A$1-1)*10,FALSE),IF(VLOOKUP($A959,Sheet1!$B$3:$AH$1266,Sheet1!H$1+(Sheet1!$A$1-1)*10,FALSE)&gt;99999,-3,IF(VLOOKUP($A959,Sheet1!$B$3:$AH$1266,Sheet1!H$1+(Sheet1!$A$1-1)*10,FALSE)&gt;9999,-2,IF(VLOOKUP($A959,Sheet1!$B$3:$AH$1266,Sheet1!H$1+(Sheet1!$A$1-1)*10,FALSE)&gt;999,-1,0)))))))</f>
        <v>60</v>
      </c>
      <c r="Y959" s="65">
        <f>IF(ISNA(VLOOKUP($A959,Sheet1!$B$3:$AH$1266,Sheet1!I$1+(Sheet1!$A$1-1)*10,FALSE))=TRUE,"---",IF(VLOOKUP($A959,Sheet1!$B$3:$AH$1266,Sheet1!I$1+(Sheet1!$A$1-1)*10,FALSE)="---","---", (ROUND(VLOOKUP($A959,Sheet1!$B$3:$AH$1266,Sheet1!I$1+(Sheet1!$A$1-1)*10,FALSE),IF(VLOOKUP($A959,Sheet1!$B$3:$AH$1266,Sheet1!I$1+(Sheet1!$A$1-1)*10,FALSE)&gt;99999,-3,IF(VLOOKUP($A959,Sheet1!$B$3:$AH$1266,Sheet1!I$1+(Sheet1!$A$1-1)*10,FALSE)&gt;9999,-2,IF(VLOOKUP($A959,Sheet1!$B$3:$AH$1266,Sheet1!I$1+(Sheet1!$A$1-1)*10,FALSE)&gt;999,-1,0)))))))</f>
        <v>81</v>
      </c>
      <c r="Z959" s="65">
        <f>IF(ISNA(VLOOKUP($A959,Sheet1!$B$3:$AH$1266,Sheet1!J$1+(Sheet1!$A$1-1)*10,FALSE))=TRUE,"---",IF(VLOOKUP($A959,Sheet1!$B$3:$AH$1266,Sheet1!J$1+(Sheet1!$A$1-1)*10,FALSE)="---","---", (ROUND(VLOOKUP($A959,Sheet1!$B$3:$AH$1266,Sheet1!J$1+(Sheet1!$A$1-1)*10,FALSE),IF(VLOOKUP($A959,Sheet1!$B$3:$AH$1266,Sheet1!J$1+(Sheet1!$A$1-1)*10,FALSE)&gt;99999,-3,IF(VLOOKUP($A959,Sheet1!$B$3:$AH$1266,Sheet1!J$1+(Sheet1!$A$1-1)*10,FALSE)&gt;9999,-2,IF(VLOOKUP($A959,Sheet1!$B$3:$AH$1266,Sheet1!J$1+(Sheet1!$A$1-1)*10,FALSE)&gt;999,-1,0)))))))</f>
        <v>111</v>
      </c>
      <c r="AA959" s="65">
        <f>IF(ISNA(VLOOKUP($A959,Sheet1!$B$3:$AH$1266,Sheet1!K$1+(Sheet1!$A$1-1)*10,FALSE))=TRUE,"---",IF(VLOOKUP($A959,Sheet1!$B$3:$AH$1266,Sheet1!K$1+(Sheet1!$A$1-1)*10,FALSE)="---","---", (ROUND(VLOOKUP($A959,Sheet1!$B$3:$AH$1266,Sheet1!K$1+(Sheet1!$A$1-1)*10,FALSE),IF(VLOOKUP($A959,Sheet1!$B$3:$AH$1266,Sheet1!K$1+(Sheet1!$A$1-1)*10,FALSE)&gt;99999,-3,IF(VLOOKUP($A959,Sheet1!$B$3:$AH$1266,Sheet1!K$1+(Sheet1!$A$1-1)*10,FALSE)&gt;9999,-2,IF(VLOOKUP($A959,Sheet1!$B$3:$AH$1266,Sheet1!K$1+(Sheet1!$A$1-1)*10,FALSE)&gt;999,-1,0)))))))</f>
        <v>137</v>
      </c>
      <c r="AB959" s="65">
        <f>IF(ISNA(VLOOKUP($A959,Sheet1!$B$3:$AH$1266,Sheet1!L$1+(Sheet1!$A$1-1)*10,FALSE))=TRUE,"---",IF(VLOOKUP($A959,Sheet1!$B$3:$AH$1266,Sheet1!L$1+(Sheet1!$A$1-1)*10,FALSE)="---","---", (ROUND(VLOOKUP($A959,Sheet1!$B$3:$AH$1266,Sheet1!L$1+(Sheet1!$A$1-1)*10,FALSE),IF(VLOOKUP($A959,Sheet1!$B$3:$AH$1266,Sheet1!L$1+(Sheet1!$A$1-1)*10,FALSE)&gt;99999,-3,IF(VLOOKUP($A959,Sheet1!$B$3:$AH$1266,Sheet1!L$1+(Sheet1!$A$1-1)*10,FALSE)&gt;9999,-2,IF(VLOOKUP($A959,Sheet1!$B$3:$AH$1266,Sheet1!L$1+(Sheet1!$A$1-1)*10,FALSE)&gt;999,-1,0)))))))</f>
        <v>166</v>
      </c>
      <c r="AC959" s="65">
        <f>IF(ISNA(VLOOKUP($A959,Sheet1!$B$3:$AH$1266,Sheet1!M$1+(Sheet1!$A$1-1)*10,FALSE))=TRUE,"---",IF(VLOOKUP($A959,Sheet1!$B$3:$AH$1266,Sheet1!M$1+(Sheet1!$A$1-1)*10,FALSE)="---","---", (ROUND(VLOOKUP($A959,Sheet1!$B$3:$AH$1266,Sheet1!M$1+(Sheet1!$A$1-1)*10,FALSE),IF(VLOOKUP($A959,Sheet1!$B$3:$AH$1266,Sheet1!M$1+(Sheet1!$A$1-1)*10,FALSE)&gt;99999,-3,IF(VLOOKUP($A959,Sheet1!$B$3:$AH$1266,Sheet1!M$1+(Sheet1!$A$1-1)*10,FALSE)&gt;9999,-2,IF(VLOOKUP($A959,Sheet1!$B$3:$AH$1266,Sheet1!M$1+(Sheet1!$A$1-1)*10,FALSE)&gt;999,-1,0)))))))</f>
        <v>197</v>
      </c>
      <c r="AD959" s="65">
        <f>IF(ISNA(VLOOKUP($A959,Sheet1!$B$3:$AH$1266,Sheet1!N$1+(Sheet1!$A$1-1)*10,FALSE))=TRUE,"---",IF(VLOOKUP($A959,Sheet1!$B$3:$AH$1266,Sheet1!N$1+(Sheet1!$A$1-1)*10,FALSE)="---","---", (ROUND(VLOOKUP($A959,Sheet1!$B$3:$AH$1266,Sheet1!N$1+(Sheet1!$A$1-1)*10,FALSE),IF(VLOOKUP($A959,Sheet1!$B$3:$AH$1266,Sheet1!N$1+(Sheet1!$A$1-1)*10,FALSE)&gt;99999,-3,IF(VLOOKUP($A959,Sheet1!$B$3:$AH$1266,Sheet1!N$1+(Sheet1!$A$1-1)*10,FALSE)&gt;9999,-2,IF(VLOOKUP($A959,Sheet1!$B$3:$AH$1266,Sheet1!N$1+(Sheet1!$A$1-1)*10,FALSE)&gt;999,-1,0)))))))</f>
        <v>242</v>
      </c>
    </row>
    <row r="960" spans="1:30" ht="25.5" customHeight="1" x14ac:dyDescent="0.25">
      <c r="A960" s="133" t="s">
        <v>1454</v>
      </c>
      <c r="B960" s="141" t="s">
        <v>1455</v>
      </c>
      <c r="C960" s="133">
        <v>423243</v>
      </c>
      <c r="D960" s="133">
        <v>751421</v>
      </c>
      <c r="E960" s="67" t="s">
        <v>3056</v>
      </c>
      <c r="F960" s="117" t="s">
        <v>4737</v>
      </c>
      <c r="G960" s="118" t="s">
        <v>31</v>
      </c>
      <c r="H960" s="136">
        <v>59.7</v>
      </c>
      <c r="I960" s="119">
        <v>28415</v>
      </c>
      <c r="J960" s="124">
        <v>9.44</v>
      </c>
      <c r="K960" s="121" t="s">
        <v>4405</v>
      </c>
      <c r="L960" s="122">
        <v>5980</v>
      </c>
      <c r="M960" s="123">
        <v>100</v>
      </c>
      <c r="N960" s="121" t="s">
        <v>4405</v>
      </c>
      <c r="O960" s="71">
        <f t="shared" si="32"/>
        <v>0.37054898381438078</v>
      </c>
      <c r="P960" s="71">
        <f>IF(O960&lt;&gt;"",VLOOKUP($A960,Sheet4!$A$2:$O$1309,14,FALSE)*100,"")</f>
        <v>0.31454158304289326</v>
      </c>
      <c r="Q960" s="71">
        <f>IF(P960&lt;&gt;"",VLOOKUP($A960,Sheet4!$A$2:$O$1309,15,FALSE)*100,"")</f>
        <v>3.0386709265264211</v>
      </c>
      <c r="R960" s="73" t="str">
        <f t="shared" si="33"/>
        <v>&gt;200,  &lt;500</v>
      </c>
      <c r="S960" s="63" t="s">
        <v>4366</v>
      </c>
      <c r="T960" s="63" t="str">
        <f>IF(ISNA(VLOOKUP(A960,Sheet1!B$3:C$1266,2,FALSE)=TRUE),"NC",VLOOKUP(A960,Sheet1!B$3:C$1266,2,FALSE))</f>
        <v>Rural10</v>
      </c>
      <c r="U960" s="66">
        <f>IF(ISNA(VLOOKUP($A960,Sheet1!$B$3:$AH$1266,Sheet1!E$1+(Sheet1!$A$1-1)*10,FALSE))=TRUE,"---",IF(VLOOKUP($A960,Sheet1!$B$3:$AH$1266,Sheet1!E$1+(Sheet1!$A$1-1)*10,FALSE)="---","---", (ROUND(VLOOKUP($A960,Sheet1!$B$3:$AH$1266,Sheet1!E$1+(Sheet1!$A$1-1)*10,FALSE),IF(VLOOKUP($A960,Sheet1!$B$3:$AH$1266,Sheet1!E$1+(Sheet1!$A$1-1)*10,FALSE)&gt;99999,-3,IF(VLOOKUP($A960,Sheet1!$B$3:$AH$1266,Sheet1!E$1+(Sheet1!$A$1-1)*10,FALSE)&gt;9999,-2,IF(VLOOKUP($A960,Sheet1!$B$3:$AH$1266,Sheet1!E$1+(Sheet1!$A$1-1)*10,FALSE)&gt;999,-1,0)))))))</f>
        <v>1290</v>
      </c>
      <c r="V960" s="66">
        <f>IF(ISNA(VLOOKUP($A960,Sheet1!$B$3:$AH$1266,Sheet1!F$1+(Sheet1!$A$1-1)*10,FALSE))=TRUE,"---",IF(VLOOKUP($A960,Sheet1!$B$3:$AH$1266,Sheet1!F$1+(Sheet1!$A$1-1)*10,FALSE)="---","---", (ROUND(VLOOKUP($A960,Sheet1!$B$3:$AH$1266,Sheet1!F$1+(Sheet1!$A$1-1)*10,FALSE),IF(VLOOKUP($A960,Sheet1!$B$3:$AH$1266,Sheet1!F$1+(Sheet1!$A$1-1)*10,FALSE)&gt;99999,-3,IF(VLOOKUP($A960,Sheet1!$B$3:$AH$1266,Sheet1!F$1+(Sheet1!$A$1-1)*10,FALSE)&gt;9999,-2,IF(VLOOKUP($A960,Sheet1!$B$3:$AH$1266,Sheet1!F$1+(Sheet1!$A$1-1)*10,FALSE)&gt;999,-1,0)))))))</f>
        <v>1590</v>
      </c>
      <c r="W960" s="66">
        <f>IF(ISNA(VLOOKUP($A960,Sheet1!$B$3:$AH$1266,Sheet1!G$1+(Sheet1!$A$1-1)*10,FALSE))=TRUE,"---",IF(VLOOKUP($A960,Sheet1!$B$3:$AH$1266,Sheet1!G$1+(Sheet1!$A$1-1)*10,FALSE)="---","---", (ROUND(VLOOKUP($A960,Sheet1!$B$3:$AH$1266,Sheet1!G$1+(Sheet1!$A$1-1)*10,FALSE),IF(VLOOKUP($A960,Sheet1!$B$3:$AH$1266,Sheet1!G$1+(Sheet1!$A$1-1)*10,FALSE)&gt;99999,-3,IF(VLOOKUP($A960,Sheet1!$B$3:$AH$1266,Sheet1!G$1+(Sheet1!$A$1-1)*10,FALSE)&gt;9999,-2,IF(VLOOKUP($A960,Sheet1!$B$3:$AH$1266,Sheet1!G$1+(Sheet1!$A$1-1)*10,FALSE)&gt;999,-1,0)))))))</f>
        <v>1960</v>
      </c>
      <c r="X960" s="66">
        <f>IF(ISNA(VLOOKUP($A960,Sheet1!$B$3:$AH$1266,Sheet1!H$1+(Sheet1!$A$1-1)*10,FALSE))=TRUE,"---",IF(VLOOKUP($A960,Sheet1!$B$3:$AH$1266,Sheet1!H$1+(Sheet1!$A$1-1)*10,FALSE)="---","---", (ROUND(VLOOKUP($A960,Sheet1!$B$3:$AH$1266,Sheet1!H$1+(Sheet1!$A$1-1)*10,FALSE),IF(VLOOKUP($A960,Sheet1!$B$3:$AH$1266,Sheet1!H$1+(Sheet1!$A$1-1)*10,FALSE)&gt;99999,-3,IF(VLOOKUP($A960,Sheet1!$B$3:$AH$1266,Sheet1!H$1+(Sheet1!$A$1-1)*10,FALSE)&gt;9999,-2,IF(VLOOKUP($A960,Sheet1!$B$3:$AH$1266,Sheet1!H$1+(Sheet1!$A$1-1)*10,FALSE)&gt;999,-1,0)))))))</f>
        <v>2870</v>
      </c>
      <c r="Y960" s="66">
        <f>IF(ISNA(VLOOKUP($A960,Sheet1!$B$3:$AH$1266,Sheet1!I$1+(Sheet1!$A$1-1)*10,FALSE))=TRUE,"---",IF(VLOOKUP($A960,Sheet1!$B$3:$AH$1266,Sheet1!I$1+(Sheet1!$A$1-1)*10,FALSE)="---","---", (ROUND(VLOOKUP($A960,Sheet1!$B$3:$AH$1266,Sheet1!I$1+(Sheet1!$A$1-1)*10,FALSE),IF(VLOOKUP($A960,Sheet1!$B$3:$AH$1266,Sheet1!I$1+(Sheet1!$A$1-1)*10,FALSE)&gt;99999,-3,IF(VLOOKUP($A960,Sheet1!$B$3:$AH$1266,Sheet1!I$1+(Sheet1!$A$1-1)*10,FALSE)&gt;9999,-2,IF(VLOOKUP($A960,Sheet1!$B$3:$AH$1266,Sheet1!I$1+(Sheet1!$A$1-1)*10,FALSE)&gt;999,-1,0)))))))</f>
        <v>3460</v>
      </c>
      <c r="Z960" s="66">
        <f>IF(ISNA(VLOOKUP($A960,Sheet1!$B$3:$AH$1266,Sheet1!J$1+(Sheet1!$A$1-1)*10,FALSE))=TRUE,"---",IF(VLOOKUP($A960,Sheet1!$B$3:$AH$1266,Sheet1!J$1+(Sheet1!$A$1-1)*10,FALSE)="---","---", (ROUND(VLOOKUP($A960,Sheet1!$B$3:$AH$1266,Sheet1!J$1+(Sheet1!$A$1-1)*10,FALSE),IF(VLOOKUP($A960,Sheet1!$B$3:$AH$1266,Sheet1!J$1+(Sheet1!$A$1-1)*10,FALSE)&gt;99999,-3,IF(VLOOKUP($A960,Sheet1!$B$3:$AH$1266,Sheet1!J$1+(Sheet1!$A$1-1)*10,FALSE)&gt;9999,-2,IF(VLOOKUP($A960,Sheet1!$B$3:$AH$1266,Sheet1!J$1+(Sheet1!$A$1-1)*10,FALSE)&gt;999,-1,0)))))))</f>
        <v>4170</v>
      </c>
      <c r="AA960" s="66">
        <f>IF(ISNA(VLOOKUP($A960,Sheet1!$B$3:$AH$1266,Sheet1!K$1+(Sheet1!$A$1-1)*10,FALSE))=TRUE,"---",IF(VLOOKUP($A960,Sheet1!$B$3:$AH$1266,Sheet1!K$1+(Sheet1!$A$1-1)*10,FALSE)="---","---", (ROUND(VLOOKUP($A960,Sheet1!$B$3:$AH$1266,Sheet1!K$1+(Sheet1!$A$1-1)*10,FALSE),IF(VLOOKUP($A960,Sheet1!$B$3:$AH$1266,Sheet1!K$1+(Sheet1!$A$1-1)*10,FALSE)&gt;99999,-3,IF(VLOOKUP($A960,Sheet1!$B$3:$AH$1266,Sheet1!K$1+(Sheet1!$A$1-1)*10,FALSE)&gt;9999,-2,IF(VLOOKUP($A960,Sheet1!$B$3:$AH$1266,Sheet1!K$1+(Sheet1!$A$1-1)*10,FALSE)&gt;999,-1,0)))))))</f>
        <v>4690</v>
      </c>
      <c r="AB960" s="66">
        <f>IF(ISNA(VLOOKUP($A960,Sheet1!$B$3:$AH$1266,Sheet1!L$1+(Sheet1!$A$1-1)*10,FALSE))=TRUE,"---",IF(VLOOKUP($A960,Sheet1!$B$3:$AH$1266,Sheet1!L$1+(Sheet1!$A$1-1)*10,FALSE)="---","---", (ROUND(VLOOKUP($A960,Sheet1!$B$3:$AH$1266,Sheet1!L$1+(Sheet1!$A$1-1)*10,FALSE),IF(VLOOKUP($A960,Sheet1!$B$3:$AH$1266,Sheet1!L$1+(Sheet1!$A$1-1)*10,FALSE)&gt;99999,-3,IF(VLOOKUP($A960,Sheet1!$B$3:$AH$1266,Sheet1!L$1+(Sheet1!$A$1-1)*10,FALSE)&gt;9999,-2,IF(VLOOKUP($A960,Sheet1!$B$3:$AH$1266,Sheet1!L$1+(Sheet1!$A$1-1)*10,FALSE)&gt;999,-1,0)))))))</f>
        <v>5200</v>
      </c>
      <c r="AC960" s="66">
        <f>IF(ISNA(VLOOKUP($A960,Sheet1!$B$3:$AH$1266,Sheet1!M$1+(Sheet1!$A$1-1)*10,FALSE))=TRUE,"---",IF(VLOOKUP($A960,Sheet1!$B$3:$AH$1266,Sheet1!M$1+(Sheet1!$A$1-1)*10,FALSE)="---","---", (ROUND(VLOOKUP($A960,Sheet1!$B$3:$AH$1266,Sheet1!M$1+(Sheet1!$A$1-1)*10,FALSE),IF(VLOOKUP($A960,Sheet1!$B$3:$AH$1266,Sheet1!M$1+(Sheet1!$A$1-1)*10,FALSE)&gt;99999,-3,IF(VLOOKUP($A960,Sheet1!$B$3:$AH$1266,Sheet1!M$1+(Sheet1!$A$1-1)*10,FALSE)&gt;9999,-2,IF(VLOOKUP($A960,Sheet1!$B$3:$AH$1266,Sheet1!M$1+(Sheet1!$A$1-1)*10,FALSE)&gt;999,-1,0)))))))</f>
        <v>5700</v>
      </c>
      <c r="AD960" s="66">
        <f>IF(ISNA(VLOOKUP($A960,Sheet1!$B$3:$AH$1266,Sheet1!N$1+(Sheet1!$A$1-1)*10,FALSE))=TRUE,"---",IF(VLOOKUP($A960,Sheet1!$B$3:$AH$1266,Sheet1!N$1+(Sheet1!$A$1-1)*10,FALSE)="---","---", (ROUND(VLOOKUP($A960,Sheet1!$B$3:$AH$1266,Sheet1!N$1+(Sheet1!$A$1-1)*10,FALSE),IF(VLOOKUP($A960,Sheet1!$B$3:$AH$1266,Sheet1!N$1+(Sheet1!$A$1-1)*10,FALSE)&gt;99999,-3,IF(VLOOKUP($A960,Sheet1!$B$3:$AH$1266,Sheet1!N$1+(Sheet1!$A$1-1)*10,FALSE)&gt;9999,-2,IF(VLOOKUP($A960,Sheet1!$B$3:$AH$1266,Sheet1!N$1+(Sheet1!$A$1-1)*10,FALSE)&gt;999,-1,0)))))))</f>
        <v>6370</v>
      </c>
    </row>
    <row r="961" spans="1:30" ht="25.5" customHeight="1" x14ac:dyDescent="0.25">
      <c r="A961" s="303" t="s">
        <v>1456</v>
      </c>
      <c r="B961" s="330" t="s">
        <v>1457</v>
      </c>
      <c r="C961" s="303">
        <v>422240</v>
      </c>
      <c r="D961" s="303">
        <v>752422</v>
      </c>
      <c r="E961" s="307" t="s">
        <v>3029</v>
      </c>
      <c r="F961" s="52" t="s">
        <v>4744</v>
      </c>
      <c r="G961" s="127" t="s">
        <v>286</v>
      </c>
      <c r="H961" s="347">
        <v>520</v>
      </c>
      <c r="I961" s="326">
        <v>40794</v>
      </c>
      <c r="J961" s="375">
        <v>14.22</v>
      </c>
      <c r="K961" s="315" t="s">
        <v>4405</v>
      </c>
      <c r="L961" s="320">
        <v>21100</v>
      </c>
      <c r="M961" s="322">
        <v>40.6</v>
      </c>
      <c r="N961" s="315" t="s">
        <v>4405</v>
      </c>
      <c r="O961" s="299">
        <f t="shared" si="32"/>
        <v>0.84878124461624738</v>
      </c>
      <c r="P961" s="299">
        <f>IF(O961&lt;&gt;"",VLOOKUP($A961,Sheet4!$A$2:$O$1309,14,FALSE)*100,"")</f>
        <v>0.23102593451491682</v>
      </c>
      <c r="Q961" s="299">
        <f>IF(P961&lt;&gt;"",VLOOKUP($A961,Sheet4!$A$2:$O$1309,15,FALSE)*100,"")</f>
        <v>2.2400506272250098</v>
      </c>
      <c r="R961" s="301" t="str">
        <f t="shared" si="33"/>
        <v>&gt;100, &lt;200</v>
      </c>
      <c r="S961" s="356" t="s">
        <v>4366</v>
      </c>
      <c r="T961" s="356" t="str">
        <f>IF(ISNA(VLOOKUP(A961,Sheet1!B$3:C$1266,2,FALSE)=TRUE),"NC",VLOOKUP(A961,Sheet1!B$3:C$1266,2,FALSE))</f>
        <v>Rural10</v>
      </c>
      <c r="U961" s="392">
        <f>IF(ISNA(VLOOKUP($A961,Sheet1!$B$3:$AH$1266,Sheet1!E$1+(Sheet1!$A$1-1)*10,FALSE))=TRUE,"---",IF(VLOOKUP($A961,Sheet1!$B$3:$AH$1266,Sheet1!E$1+(Sheet1!$A$1-1)*10,FALSE)="---","---", (ROUND(VLOOKUP($A961,Sheet1!$B$3:$AH$1266,Sheet1!E$1+(Sheet1!$A$1-1)*10,FALSE),IF(VLOOKUP($A961,Sheet1!$B$3:$AH$1266,Sheet1!E$1+(Sheet1!$A$1-1)*10,FALSE)&gt;99999,-3,IF(VLOOKUP($A961,Sheet1!$B$3:$AH$1266,Sheet1!E$1+(Sheet1!$A$1-1)*10,FALSE)&gt;9999,-2,IF(VLOOKUP($A961,Sheet1!$B$3:$AH$1266,Sheet1!E$1+(Sheet1!$A$1-1)*10,FALSE)&gt;999,-1,0)))))))</f>
        <v>6620</v>
      </c>
      <c r="V961" s="392">
        <f>IF(ISNA(VLOOKUP($A961,Sheet1!$B$3:$AH$1266,Sheet1!F$1+(Sheet1!$A$1-1)*10,FALSE))=TRUE,"---",IF(VLOOKUP($A961,Sheet1!$B$3:$AH$1266,Sheet1!F$1+(Sheet1!$A$1-1)*10,FALSE)="---","---", (ROUND(VLOOKUP($A961,Sheet1!$B$3:$AH$1266,Sheet1!F$1+(Sheet1!$A$1-1)*10,FALSE),IF(VLOOKUP($A961,Sheet1!$B$3:$AH$1266,Sheet1!F$1+(Sheet1!$A$1-1)*10,FALSE)&gt;99999,-3,IF(VLOOKUP($A961,Sheet1!$B$3:$AH$1266,Sheet1!F$1+(Sheet1!$A$1-1)*10,FALSE)&gt;9999,-2,IF(VLOOKUP($A961,Sheet1!$B$3:$AH$1266,Sheet1!F$1+(Sheet1!$A$1-1)*10,FALSE)&gt;999,-1,0)))))))</f>
        <v>7770</v>
      </c>
      <c r="W961" s="392">
        <f>IF(ISNA(VLOOKUP($A961,Sheet1!$B$3:$AH$1266,Sheet1!G$1+(Sheet1!$A$1-1)*10,FALSE))=TRUE,"---",IF(VLOOKUP($A961,Sheet1!$B$3:$AH$1266,Sheet1!G$1+(Sheet1!$A$1-1)*10,FALSE)="---","---", (ROUND(VLOOKUP($A961,Sheet1!$B$3:$AH$1266,Sheet1!G$1+(Sheet1!$A$1-1)*10,FALSE),IF(VLOOKUP($A961,Sheet1!$B$3:$AH$1266,Sheet1!G$1+(Sheet1!$A$1-1)*10,FALSE)&gt;99999,-3,IF(VLOOKUP($A961,Sheet1!$B$3:$AH$1266,Sheet1!G$1+(Sheet1!$A$1-1)*10,FALSE)&gt;9999,-2,IF(VLOOKUP($A961,Sheet1!$B$3:$AH$1266,Sheet1!G$1+(Sheet1!$A$1-1)*10,FALSE)&gt;999,-1,0)))))))</f>
        <v>9150</v>
      </c>
      <c r="X961" s="392">
        <f>IF(ISNA(VLOOKUP($A961,Sheet1!$B$3:$AH$1266,Sheet1!H$1+(Sheet1!$A$1-1)*10,FALSE))=TRUE,"---",IF(VLOOKUP($A961,Sheet1!$B$3:$AH$1266,Sheet1!H$1+(Sheet1!$A$1-1)*10,FALSE)="---","---", (ROUND(VLOOKUP($A961,Sheet1!$B$3:$AH$1266,Sheet1!H$1+(Sheet1!$A$1-1)*10,FALSE),IF(VLOOKUP($A961,Sheet1!$B$3:$AH$1266,Sheet1!H$1+(Sheet1!$A$1-1)*10,FALSE)&gt;99999,-3,IF(VLOOKUP($A961,Sheet1!$B$3:$AH$1266,Sheet1!H$1+(Sheet1!$A$1-1)*10,FALSE)&gt;9999,-2,IF(VLOOKUP($A961,Sheet1!$B$3:$AH$1266,Sheet1!H$1+(Sheet1!$A$1-1)*10,FALSE)&gt;999,-1,0)))))))</f>
        <v>12400</v>
      </c>
      <c r="Y961" s="392">
        <f>IF(ISNA(VLOOKUP($A961,Sheet1!$B$3:$AH$1266,Sheet1!I$1+(Sheet1!$A$1-1)*10,FALSE))=TRUE,"---",IF(VLOOKUP($A961,Sheet1!$B$3:$AH$1266,Sheet1!I$1+(Sheet1!$A$1-1)*10,FALSE)="---","---", (ROUND(VLOOKUP($A961,Sheet1!$B$3:$AH$1266,Sheet1!I$1+(Sheet1!$A$1-1)*10,FALSE),IF(VLOOKUP($A961,Sheet1!$B$3:$AH$1266,Sheet1!I$1+(Sheet1!$A$1-1)*10,FALSE)&gt;99999,-3,IF(VLOOKUP($A961,Sheet1!$B$3:$AH$1266,Sheet1!I$1+(Sheet1!$A$1-1)*10,FALSE)&gt;9999,-2,IF(VLOOKUP($A961,Sheet1!$B$3:$AH$1266,Sheet1!I$1+(Sheet1!$A$1-1)*10,FALSE)&gt;999,-1,0)))))))</f>
        <v>14500</v>
      </c>
      <c r="Z961" s="392">
        <f>IF(ISNA(VLOOKUP($A961,Sheet1!$B$3:$AH$1266,Sheet1!J$1+(Sheet1!$A$1-1)*10,FALSE))=TRUE,"---",IF(VLOOKUP($A961,Sheet1!$B$3:$AH$1266,Sheet1!J$1+(Sheet1!$A$1-1)*10,FALSE)="---","---", (ROUND(VLOOKUP($A961,Sheet1!$B$3:$AH$1266,Sheet1!J$1+(Sheet1!$A$1-1)*10,FALSE),IF(VLOOKUP($A961,Sheet1!$B$3:$AH$1266,Sheet1!J$1+(Sheet1!$A$1-1)*10,FALSE)&gt;99999,-3,IF(VLOOKUP($A961,Sheet1!$B$3:$AH$1266,Sheet1!J$1+(Sheet1!$A$1-1)*10,FALSE)&gt;9999,-2,IF(VLOOKUP($A961,Sheet1!$B$3:$AH$1266,Sheet1!J$1+(Sheet1!$A$1-1)*10,FALSE)&gt;999,-1,0)))))))</f>
        <v>17000</v>
      </c>
      <c r="AA961" s="392">
        <f>IF(ISNA(VLOOKUP($A961,Sheet1!$B$3:$AH$1266,Sheet1!K$1+(Sheet1!$A$1-1)*10,FALSE))=TRUE,"---",IF(VLOOKUP($A961,Sheet1!$B$3:$AH$1266,Sheet1!K$1+(Sheet1!$A$1-1)*10,FALSE)="---","---", (ROUND(VLOOKUP($A961,Sheet1!$B$3:$AH$1266,Sheet1!K$1+(Sheet1!$A$1-1)*10,FALSE),IF(VLOOKUP($A961,Sheet1!$B$3:$AH$1266,Sheet1!K$1+(Sheet1!$A$1-1)*10,FALSE)&gt;99999,-3,IF(VLOOKUP($A961,Sheet1!$B$3:$AH$1266,Sheet1!K$1+(Sheet1!$A$1-1)*10,FALSE)&gt;9999,-2,IF(VLOOKUP($A961,Sheet1!$B$3:$AH$1266,Sheet1!K$1+(Sheet1!$A$1-1)*10,FALSE)&gt;999,-1,0)))))))</f>
        <v>18800</v>
      </c>
      <c r="AB961" s="392">
        <f>IF(ISNA(VLOOKUP($A961,Sheet1!$B$3:$AH$1266,Sheet1!L$1+(Sheet1!$A$1-1)*10,FALSE))=TRUE,"---",IF(VLOOKUP($A961,Sheet1!$B$3:$AH$1266,Sheet1!L$1+(Sheet1!$A$1-1)*10,FALSE)="---","---", (ROUND(VLOOKUP($A961,Sheet1!$B$3:$AH$1266,Sheet1!L$1+(Sheet1!$A$1-1)*10,FALSE),IF(VLOOKUP($A961,Sheet1!$B$3:$AH$1266,Sheet1!L$1+(Sheet1!$A$1-1)*10,FALSE)&gt;99999,-3,IF(VLOOKUP($A961,Sheet1!$B$3:$AH$1266,Sheet1!L$1+(Sheet1!$A$1-1)*10,FALSE)&gt;9999,-2,IF(VLOOKUP($A961,Sheet1!$B$3:$AH$1266,Sheet1!L$1+(Sheet1!$A$1-1)*10,FALSE)&gt;999,-1,0)))))))</f>
        <v>20600</v>
      </c>
      <c r="AC961" s="392">
        <f>IF(ISNA(VLOOKUP($A961,Sheet1!$B$3:$AH$1266,Sheet1!M$1+(Sheet1!$A$1-1)*10,FALSE))=TRUE,"---",IF(VLOOKUP($A961,Sheet1!$B$3:$AH$1266,Sheet1!M$1+(Sheet1!$A$1-1)*10,FALSE)="---","---", (ROUND(VLOOKUP($A961,Sheet1!$B$3:$AH$1266,Sheet1!M$1+(Sheet1!$A$1-1)*10,FALSE),IF(VLOOKUP($A961,Sheet1!$B$3:$AH$1266,Sheet1!M$1+(Sheet1!$A$1-1)*10,FALSE)&gt;99999,-3,IF(VLOOKUP($A961,Sheet1!$B$3:$AH$1266,Sheet1!M$1+(Sheet1!$A$1-1)*10,FALSE)&gt;9999,-2,IF(VLOOKUP($A961,Sheet1!$B$3:$AH$1266,Sheet1!M$1+(Sheet1!$A$1-1)*10,FALSE)&gt;999,-1,0)))))))</f>
        <v>22300</v>
      </c>
      <c r="AD961" s="392">
        <f>IF(ISNA(VLOOKUP($A961,Sheet1!$B$3:$AH$1266,Sheet1!N$1+(Sheet1!$A$1-1)*10,FALSE))=TRUE,"---",IF(VLOOKUP($A961,Sheet1!$B$3:$AH$1266,Sheet1!N$1+(Sheet1!$A$1-1)*10,FALSE)="---","---", (ROUND(VLOOKUP($A961,Sheet1!$B$3:$AH$1266,Sheet1!N$1+(Sheet1!$A$1-1)*10,FALSE),IF(VLOOKUP($A961,Sheet1!$B$3:$AH$1266,Sheet1!N$1+(Sheet1!$A$1-1)*10,FALSE)&gt;99999,-3,IF(VLOOKUP($A961,Sheet1!$B$3:$AH$1266,Sheet1!N$1+(Sheet1!$A$1-1)*10,FALSE)&gt;9999,-2,IF(VLOOKUP($A961,Sheet1!$B$3:$AH$1266,Sheet1!N$1+(Sheet1!$A$1-1)*10,FALSE)&gt;999,-1,0)))))))</f>
        <v>24600</v>
      </c>
    </row>
    <row r="962" spans="1:30" ht="25.5" customHeight="1" x14ac:dyDescent="0.25">
      <c r="A962" s="303"/>
      <c r="B962" s="331"/>
      <c r="C962" s="303"/>
      <c r="D962" s="303"/>
      <c r="E962" s="307"/>
      <c r="F962" s="52" t="s">
        <v>4728</v>
      </c>
      <c r="G962" s="127" t="s">
        <v>31</v>
      </c>
      <c r="H962" s="347"/>
      <c r="I962" s="327"/>
      <c r="J962" s="376"/>
      <c r="K962" s="319"/>
      <c r="L962" s="321"/>
      <c r="M962" s="323"/>
      <c r="N962" s="319"/>
      <c r="O962" s="317" t="e">
        <f t="shared" si="32"/>
        <v>#NUM!</v>
      </c>
      <c r="P962" s="317" t="e">
        <f>IF(O962&lt;&gt;"",VLOOKUP($A962,Sheet4!$A$2:$O$1309,14,FALSE)*100,"")</f>
        <v>#NUM!</v>
      </c>
      <c r="Q962" s="317" t="e">
        <f>IF(P962&lt;&gt;"",VLOOKUP($A962,Sheet4!$A$2:$O$1309,15,FALSE)*100,"")</f>
        <v>#NUM!</v>
      </c>
      <c r="R962" s="356" t="e">
        <f t="shared" si="33"/>
        <v>#NUM!</v>
      </c>
      <c r="S962" s="356"/>
      <c r="T962" s="356"/>
      <c r="U962" s="392"/>
      <c r="V962" s="392"/>
      <c r="W962" s="392"/>
      <c r="X962" s="392"/>
      <c r="Y962" s="392"/>
      <c r="Z962" s="392"/>
      <c r="AA962" s="392"/>
      <c r="AB962" s="392"/>
      <c r="AC962" s="392"/>
      <c r="AD962" s="392"/>
    </row>
    <row r="963" spans="1:30" ht="25.5" customHeight="1" x14ac:dyDescent="0.25">
      <c r="A963" s="303"/>
      <c r="B963" s="331"/>
      <c r="C963" s="303"/>
      <c r="D963" s="303"/>
      <c r="E963" s="307"/>
      <c r="F963" s="52" t="s">
        <v>4745</v>
      </c>
      <c r="G963" s="127" t="s">
        <v>286</v>
      </c>
      <c r="H963" s="347"/>
      <c r="I963" s="327"/>
      <c r="J963" s="376"/>
      <c r="K963" s="319"/>
      <c r="L963" s="321"/>
      <c r="M963" s="323"/>
      <c r="N963" s="319"/>
      <c r="O963" s="317" t="e">
        <f t="shared" si="32"/>
        <v>#NUM!</v>
      </c>
      <c r="P963" s="317" t="e">
        <f>IF(O963&lt;&gt;"",VLOOKUP($A963,Sheet4!$A$2:$O$1309,14,FALSE)*100,"")</f>
        <v>#NUM!</v>
      </c>
      <c r="Q963" s="317" t="e">
        <f>IF(P963&lt;&gt;"",VLOOKUP($A963,Sheet4!$A$2:$O$1309,15,FALSE)*100,"")</f>
        <v>#NUM!</v>
      </c>
      <c r="R963" s="356" t="e">
        <f t="shared" si="33"/>
        <v>#NUM!</v>
      </c>
      <c r="S963" s="356"/>
      <c r="T963" s="356"/>
      <c r="U963" s="392"/>
      <c r="V963" s="392"/>
      <c r="W963" s="392"/>
      <c r="X963" s="392"/>
      <c r="Y963" s="392"/>
      <c r="Z963" s="392"/>
      <c r="AA963" s="392"/>
      <c r="AB963" s="392"/>
      <c r="AC963" s="392"/>
      <c r="AD963" s="392"/>
    </row>
    <row r="964" spans="1:30" ht="25.5" customHeight="1" x14ac:dyDescent="0.25">
      <c r="A964" s="303"/>
      <c r="B964" s="331"/>
      <c r="C964" s="303"/>
      <c r="D964" s="303"/>
      <c r="E964" s="307"/>
      <c r="F964" s="52" t="s">
        <v>4519</v>
      </c>
      <c r="G964" s="127" t="s">
        <v>31</v>
      </c>
      <c r="H964" s="347"/>
      <c r="I964" s="327"/>
      <c r="J964" s="376"/>
      <c r="K964" s="316"/>
      <c r="L964" s="321"/>
      <c r="M964" s="323"/>
      <c r="N964" s="316"/>
      <c r="O964" s="317" t="e">
        <f t="shared" si="32"/>
        <v>#NUM!</v>
      </c>
      <c r="P964" s="317" t="e">
        <f>IF(O964&lt;&gt;"",VLOOKUP($A964,Sheet4!$A$2:$O$1309,14,FALSE)*100,"")</f>
        <v>#NUM!</v>
      </c>
      <c r="Q964" s="317" t="e">
        <f>IF(P964&lt;&gt;"",VLOOKUP($A964,Sheet4!$A$2:$O$1309,15,FALSE)*100,"")</f>
        <v>#NUM!</v>
      </c>
      <c r="R964" s="356" t="e">
        <f t="shared" si="33"/>
        <v>#NUM!</v>
      </c>
      <c r="S964" s="356"/>
      <c r="T964" s="356"/>
      <c r="U964" s="392"/>
      <c r="V964" s="392"/>
      <c r="W964" s="392"/>
      <c r="X964" s="392"/>
      <c r="Y964" s="392"/>
      <c r="Z964" s="392"/>
      <c r="AA964" s="392"/>
      <c r="AB964" s="392"/>
      <c r="AC964" s="392"/>
      <c r="AD964" s="392"/>
    </row>
    <row r="965" spans="1:30" ht="25.5" customHeight="1" x14ac:dyDescent="0.25">
      <c r="A965" s="304" t="s">
        <v>1458</v>
      </c>
      <c r="B965" s="393" t="s">
        <v>1459</v>
      </c>
      <c r="C965" s="304">
        <v>421729</v>
      </c>
      <c r="D965" s="304">
        <v>752835</v>
      </c>
      <c r="E965" s="305" t="s">
        <v>3029</v>
      </c>
      <c r="F965" s="117" t="s">
        <v>4746</v>
      </c>
      <c r="G965" s="118" t="s">
        <v>286</v>
      </c>
      <c r="H965" s="437">
        <v>1610</v>
      </c>
      <c r="I965" s="377">
        <v>38897</v>
      </c>
      <c r="J965" s="336">
        <v>27.05</v>
      </c>
      <c r="K965" s="351" t="s">
        <v>186</v>
      </c>
      <c r="L965" s="338">
        <v>58700</v>
      </c>
      <c r="M965" s="381">
        <v>36.5</v>
      </c>
      <c r="N965" s="340" t="s">
        <v>4405</v>
      </c>
      <c r="O965" s="328">
        <f t="shared" si="32"/>
        <v>0.31222772840680735</v>
      </c>
      <c r="P965" s="328">
        <f>IF(O965&lt;&gt;"",VLOOKUP($A965,Sheet4!$A$2:$O$1309,14,FALSE)*100,"")</f>
        <v>0.75844930031184754</v>
      </c>
      <c r="Q965" s="328">
        <f>IF(P965&lt;&gt;"",VLOOKUP($A965,Sheet4!$A$2:$O$1309,15,FALSE)*100,"")</f>
        <v>7.1860648709040404</v>
      </c>
      <c r="R965" s="358" t="str">
        <f t="shared" si="33"/>
        <v>&gt;200,  &lt;500</v>
      </c>
      <c r="S965" s="357" t="s">
        <v>4366</v>
      </c>
      <c r="T965" s="357" t="str">
        <f>IF(ISNA(VLOOKUP(A965,Sheet1!B$3:C$1266,2,FALSE)=TRUE),"NC",VLOOKUP(A965,Sheet1!B$3:C$1266,2,FALSE))</f>
        <v>Rural10</v>
      </c>
      <c r="U965" s="385">
        <f>IF(ISNA(VLOOKUP($A965,Sheet1!$B$3:$AH$1266,Sheet1!E$1+(Sheet1!$A$1-1)*10,FALSE))=TRUE,"---",IF(VLOOKUP($A965,Sheet1!$B$3:$AH$1266,Sheet1!E$1+(Sheet1!$A$1-1)*10,FALSE)="---","---", (ROUND(VLOOKUP($A965,Sheet1!$B$3:$AH$1266,Sheet1!E$1+(Sheet1!$A$1-1)*10,FALSE),IF(VLOOKUP($A965,Sheet1!$B$3:$AH$1266,Sheet1!E$1+(Sheet1!$A$1-1)*10,FALSE)&gt;99999,-3,IF(VLOOKUP($A965,Sheet1!$B$3:$AH$1266,Sheet1!E$1+(Sheet1!$A$1-1)*10,FALSE)&gt;9999,-2,IF(VLOOKUP($A965,Sheet1!$B$3:$AH$1266,Sheet1!E$1+(Sheet1!$A$1-1)*10,FALSE)&gt;999,-1,0)))))))</f>
        <v>18600</v>
      </c>
      <c r="V965" s="385">
        <f>IF(ISNA(VLOOKUP($A965,Sheet1!$B$3:$AH$1266,Sheet1!F$1+(Sheet1!$A$1-1)*10,FALSE))=TRUE,"---",IF(VLOOKUP($A965,Sheet1!$B$3:$AH$1266,Sheet1!F$1+(Sheet1!$A$1-1)*10,FALSE)="---","---", (ROUND(VLOOKUP($A965,Sheet1!$B$3:$AH$1266,Sheet1!F$1+(Sheet1!$A$1-1)*10,FALSE),IF(VLOOKUP($A965,Sheet1!$B$3:$AH$1266,Sheet1!F$1+(Sheet1!$A$1-1)*10,FALSE)&gt;99999,-3,IF(VLOOKUP($A965,Sheet1!$B$3:$AH$1266,Sheet1!F$1+(Sheet1!$A$1-1)*10,FALSE)&gt;9999,-2,IF(VLOOKUP($A965,Sheet1!$B$3:$AH$1266,Sheet1!F$1+(Sheet1!$A$1-1)*10,FALSE)&gt;999,-1,0)))))))</f>
        <v>21400</v>
      </c>
      <c r="W965" s="385">
        <f>IF(ISNA(VLOOKUP($A965,Sheet1!$B$3:$AH$1266,Sheet1!G$1+(Sheet1!$A$1-1)*10,FALSE))=TRUE,"---",IF(VLOOKUP($A965,Sheet1!$B$3:$AH$1266,Sheet1!G$1+(Sheet1!$A$1-1)*10,FALSE)="---","---", (ROUND(VLOOKUP($A965,Sheet1!$B$3:$AH$1266,Sheet1!G$1+(Sheet1!$A$1-1)*10,FALSE),IF(VLOOKUP($A965,Sheet1!$B$3:$AH$1266,Sheet1!G$1+(Sheet1!$A$1-1)*10,FALSE)&gt;99999,-3,IF(VLOOKUP($A965,Sheet1!$B$3:$AH$1266,Sheet1!G$1+(Sheet1!$A$1-1)*10,FALSE)&gt;9999,-2,IF(VLOOKUP($A965,Sheet1!$B$3:$AH$1266,Sheet1!G$1+(Sheet1!$A$1-1)*10,FALSE)&gt;999,-1,0)))))))</f>
        <v>24700</v>
      </c>
      <c r="X965" s="385">
        <f>IF(ISNA(VLOOKUP($A965,Sheet1!$B$3:$AH$1266,Sheet1!H$1+(Sheet1!$A$1-1)*10,FALSE))=TRUE,"---",IF(VLOOKUP($A965,Sheet1!$B$3:$AH$1266,Sheet1!H$1+(Sheet1!$A$1-1)*10,FALSE)="---","---", (ROUND(VLOOKUP($A965,Sheet1!$B$3:$AH$1266,Sheet1!H$1+(Sheet1!$A$1-1)*10,FALSE),IF(VLOOKUP($A965,Sheet1!$B$3:$AH$1266,Sheet1!H$1+(Sheet1!$A$1-1)*10,FALSE)&gt;99999,-3,IF(VLOOKUP($A965,Sheet1!$B$3:$AH$1266,Sheet1!H$1+(Sheet1!$A$1-1)*10,FALSE)&gt;9999,-2,IF(VLOOKUP($A965,Sheet1!$B$3:$AH$1266,Sheet1!H$1+(Sheet1!$A$1-1)*10,FALSE)&gt;999,-1,0)))))))</f>
        <v>32500</v>
      </c>
      <c r="Y965" s="385">
        <f>IF(ISNA(VLOOKUP($A965,Sheet1!$B$3:$AH$1266,Sheet1!I$1+(Sheet1!$A$1-1)*10,FALSE))=TRUE,"---",IF(VLOOKUP($A965,Sheet1!$B$3:$AH$1266,Sheet1!I$1+(Sheet1!$A$1-1)*10,FALSE)="---","---", (ROUND(VLOOKUP($A965,Sheet1!$B$3:$AH$1266,Sheet1!I$1+(Sheet1!$A$1-1)*10,FALSE),IF(VLOOKUP($A965,Sheet1!$B$3:$AH$1266,Sheet1!I$1+(Sheet1!$A$1-1)*10,FALSE)&gt;99999,-3,IF(VLOOKUP($A965,Sheet1!$B$3:$AH$1266,Sheet1!I$1+(Sheet1!$A$1-1)*10,FALSE)&gt;9999,-2,IF(VLOOKUP($A965,Sheet1!$B$3:$AH$1266,Sheet1!I$1+(Sheet1!$A$1-1)*10,FALSE)&gt;999,-1,0)))))))</f>
        <v>37300</v>
      </c>
      <c r="Z965" s="385">
        <f>IF(ISNA(VLOOKUP($A965,Sheet1!$B$3:$AH$1266,Sheet1!J$1+(Sheet1!$A$1-1)*10,FALSE))=TRUE,"---",IF(VLOOKUP($A965,Sheet1!$B$3:$AH$1266,Sheet1!J$1+(Sheet1!$A$1-1)*10,FALSE)="---","---", (ROUND(VLOOKUP($A965,Sheet1!$B$3:$AH$1266,Sheet1!J$1+(Sheet1!$A$1-1)*10,FALSE),IF(VLOOKUP($A965,Sheet1!$B$3:$AH$1266,Sheet1!J$1+(Sheet1!$A$1-1)*10,FALSE)&gt;99999,-3,IF(VLOOKUP($A965,Sheet1!$B$3:$AH$1266,Sheet1!J$1+(Sheet1!$A$1-1)*10,FALSE)&gt;9999,-2,IF(VLOOKUP($A965,Sheet1!$B$3:$AH$1266,Sheet1!J$1+(Sheet1!$A$1-1)*10,FALSE)&gt;999,-1,0)))))))</f>
        <v>43100</v>
      </c>
      <c r="AA965" s="385">
        <f>IF(ISNA(VLOOKUP($A965,Sheet1!$B$3:$AH$1266,Sheet1!K$1+(Sheet1!$A$1-1)*10,FALSE))=TRUE,"---",IF(VLOOKUP($A965,Sheet1!$B$3:$AH$1266,Sheet1!K$1+(Sheet1!$A$1-1)*10,FALSE)="---","---", (ROUND(VLOOKUP($A965,Sheet1!$B$3:$AH$1266,Sheet1!K$1+(Sheet1!$A$1-1)*10,FALSE),IF(VLOOKUP($A965,Sheet1!$B$3:$AH$1266,Sheet1!K$1+(Sheet1!$A$1-1)*10,FALSE)&gt;99999,-3,IF(VLOOKUP($A965,Sheet1!$B$3:$AH$1266,Sheet1!K$1+(Sheet1!$A$1-1)*10,FALSE)&gt;9999,-2,IF(VLOOKUP($A965,Sheet1!$B$3:$AH$1266,Sheet1!K$1+(Sheet1!$A$1-1)*10,FALSE)&gt;999,-1,0)))))))</f>
        <v>47300</v>
      </c>
      <c r="AB965" s="385">
        <f>IF(ISNA(VLOOKUP($A965,Sheet1!$B$3:$AH$1266,Sheet1!L$1+(Sheet1!$A$1-1)*10,FALSE))=TRUE,"---",IF(VLOOKUP($A965,Sheet1!$B$3:$AH$1266,Sheet1!L$1+(Sheet1!$A$1-1)*10,FALSE)="---","---", (ROUND(VLOOKUP($A965,Sheet1!$B$3:$AH$1266,Sheet1!L$1+(Sheet1!$A$1-1)*10,FALSE),IF(VLOOKUP($A965,Sheet1!$B$3:$AH$1266,Sheet1!L$1+(Sheet1!$A$1-1)*10,FALSE)&gt;99999,-3,IF(VLOOKUP($A965,Sheet1!$B$3:$AH$1266,Sheet1!L$1+(Sheet1!$A$1-1)*10,FALSE)&gt;9999,-2,IF(VLOOKUP($A965,Sheet1!$B$3:$AH$1266,Sheet1!L$1+(Sheet1!$A$1-1)*10,FALSE)&gt;999,-1,0)))))))</f>
        <v>51400</v>
      </c>
      <c r="AC965" s="385">
        <f>IF(ISNA(VLOOKUP($A965,Sheet1!$B$3:$AH$1266,Sheet1!M$1+(Sheet1!$A$1-1)*10,FALSE))=TRUE,"---",IF(VLOOKUP($A965,Sheet1!$B$3:$AH$1266,Sheet1!M$1+(Sheet1!$A$1-1)*10,FALSE)="---","---", (ROUND(VLOOKUP($A965,Sheet1!$B$3:$AH$1266,Sheet1!M$1+(Sheet1!$A$1-1)*10,FALSE),IF(VLOOKUP($A965,Sheet1!$B$3:$AH$1266,Sheet1!M$1+(Sheet1!$A$1-1)*10,FALSE)&gt;99999,-3,IF(VLOOKUP($A965,Sheet1!$B$3:$AH$1266,Sheet1!M$1+(Sheet1!$A$1-1)*10,FALSE)&gt;9999,-2,IF(VLOOKUP($A965,Sheet1!$B$3:$AH$1266,Sheet1!M$1+(Sheet1!$A$1-1)*10,FALSE)&gt;999,-1,0)))))))</f>
        <v>55500</v>
      </c>
      <c r="AD965" s="385">
        <f>IF(ISNA(VLOOKUP($A965,Sheet1!$B$3:$AH$1266,Sheet1!N$1+(Sheet1!$A$1-1)*10,FALSE))=TRUE,"---",IF(VLOOKUP($A965,Sheet1!$B$3:$AH$1266,Sheet1!N$1+(Sheet1!$A$1-1)*10,FALSE)="---","---", (ROUND(VLOOKUP($A965,Sheet1!$B$3:$AH$1266,Sheet1!N$1+(Sheet1!$A$1-1)*10,FALSE),IF(VLOOKUP($A965,Sheet1!$B$3:$AH$1266,Sheet1!N$1+(Sheet1!$A$1-1)*10,FALSE)&gt;99999,-3,IF(VLOOKUP($A965,Sheet1!$B$3:$AH$1266,Sheet1!N$1+(Sheet1!$A$1-1)*10,FALSE)&gt;9999,-2,IF(VLOOKUP($A965,Sheet1!$B$3:$AH$1266,Sheet1!N$1+(Sheet1!$A$1-1)*10,FALSE)&gt;999,-1,0)))))))</f>
        <v>60700</v>
      </c>
    </row>
    <row r="966" spans="1:30" ht="25.5" customHeight="1" x14ac:dyDescent="0.25">
      <c r="A966" s="304"/>
      <c r="B966" s="346"/>
      <c r="C966" s="304"/>
      <c r="D966" s="304"/>
      <c r="E966" s="305"/>
      <c r="F966" s="117" t="s">
        <v>4747</v>
      </c>
      <c r="G966" s="118" t="s">
        <v>31</v>
      </c>
      <c r="H966" s="437"/>
      <c r="I966" s="378"/>
      <c r="J966" s="337"/>
      <c r="K966" s="352"/>
      <c r="L966" s="339"/>
      <c r="M966" s="382"/>
      <c r="N966" s="341"/>
      <c r="O966" s="329" t="e">
        <f t="shared" si="32"/>
        <v>#NUM!</v>
      </c>
      <c r="P966" s="329" t="e">
        <f>IF(O966&lt;&gt;"",VLOOKUP($A966,Sheet4!$A$2:$O$1309,14,FALSE)*100,"")</f>
        <v>#NUM!</v>
      </c>
      <c r="Q966" s="329" t="e">
        <f>IF(P966&lt;&gt;"",VLOOKUP($A966,Sheet4!$A$2:$O$1309,15,FALSE)*100,"")</f>
        <v>#NUM!</v>
      </c>
      <c r="R966" s="357" t="e">
        <f t="shared" si="33"/>
        <v>#NUM!</v>
      </c>
      <c r="S966" s="357"/>
      <c r="T966" s="357"/>
      <c r="U966" s="385"/>
      <c r="V966" s="385"/>
      <c r="W966" s="385"/>
      <c r="X966" s="385"/>
      <c r="Y966" s="385"/>
      <c r="Z966" s="385"/>
      <c r="AA966" s="385"/>
      <c r="AB966" s="385"/>
      <c r="AC966" s="385"/>
      <c r="AD966" s="385"/>
    </row>
    <row r="967" spans="1:30" ht="25.5" customHeight="1" x14ac:dyDescent="0.25">
      <c r="A967" s="303" t="s">
        <v>1460</v>
      </c>
      <c r="B967" s="330" t="s">
        <v>1461</v>
      </c>
      <c r="C967" s="303">
        <v>421338</v>
      </c>
      <c r="D967" s="303">
        <v>753126</v>
      </c>
      <c r="E967" s="307" t="s">
        <v>3029</v>
      </c>
      <c r="F967" s="342" t="s">
        <v>4748</v>
      </c>
      <c r="G967" s="431" t="s">
        <v>286</v>
      </c>
      <c r="H967" s="433">
        <v>1716</v>
      </c>
      <c r="I967" s="112">
        <v>28921</v>
      </c>
      <c r="J967" s="147">
        <v>17.899999999999999</v>
      </c>
      <c r="K967" s="127" t="s">
        <v>20</v>
      </c>
      <c r="L967" s="115">
        <v>42000</v>
      </c>
      <c r="M967" s="116">
        <v>24.5</v>
      </c>
      <c r="N967" s="114" t="s">
        <v>4405</v>
      </c>
      <c r="O967" s="68">
        <f t="shared" si="32"/>
        <v>6.2878771741487522</v>
      </c>
      <c r="P967" s="68">
        <f>IF(O967&lt;&gt;"",VLOOKUP($A967,Sheet4!$A$2:$O$1309,14,FALSE)*100,"")</f>
        <v>1.2107549031377118</v>
      </c>
      <c r="Q967" s="68">
        <f>IF(P967&lt;&gt;"",VLOOKUP($A967,Sheet4!$A$2:$O$1309,15,FALSE)*100,"")</f>
        <v>11.247397232456713</v>
      </c>
      <c r="R967" s="74">
        <f t="shared" si="33"/>
        <v>15</v>
      </c>
      <c r="S967" s="356" t="s">
        <v>4366</v>
      </c>
      <c r="T967" s="356" t="str">
        <f>IF(ISNA(VLOOKUP(A967,Sheet1!B$3:C$1266,2,FALSE)=TRUE),"NC",VLOOKUP(A967,Sheet1!B$3:C$1266,2,FALSE))</f>
        <v>Rural10</v>
      </c>
      <c r="U967" s="392">
        <f>IF(ISNA(VLOOKUP($A967,Sheet1!$B$3:$AH$1266,Sheet1!E$1+(Sheet1!$A$1-1)*10,FALSE))=TRUE,"---",IF(VLOOKUP($A967,Sheet1!$B$3:$AH$1266,Sheet1!E$1+(Sheet1!$A$1-1)*10,FALSE)="---","---", (ROUND(VLOOKUP($A967,Sheet1!$B$3:$AH$1266,Sheet1!E$1+(Sheet1!$A$1-1)*10,FALSE),IF(VLOOKUP($A967,Sheet1!$B$3:$AH$1266,Sheet1!E$1+(Sheet1!$A$1-1)*10,FALSE)&gt;99999,-3,IF(VLOOKUP($A967,Sheet1!$B$3:$AH$1266,Sheet1!E$1+(Sheet1!$A$1-1)*10,FALSE)&gt;9999,-2,IF(VLOOKUP($A967,Sheet1!$B$3:$AH$1266,Sheet1!E$1+(Sheet1!$A$1-1)*10,FALSE)&gt;999,-1,0)))))))</f>
        <v>18400</v>
      </c>
      <c r="V967" s="392">
        <f>IF(ISNA(VLOOKUP($A967,Sheet1!$B$3:$AH$1266,Sheet1!F$1+(Sheet1!$A$1-1)*10,FALSE))=TRUE,"---",IF(VLOOKUP($A967,Sheet1!$B$3:$AH$1266,Sheet1!F$1+(Sheet1!$A$1-1)*10,FALSE)="---","---", (ROUND(VLOOKUP($A967,Sheet1!$B$3:$AH$1266,Sheet1!F$1+(Sheet1!$A$1-1)*10,FALSE),IF(VLOOKUP($A967,Sheet1!$B$3:$AH$1266,Sheet1!F$1+(Sheet1!$A$1-1)*10,FALSE)&gt;99999,-3,IF(VLOOKUP($A967,Sheet1!$B$3:$AH$1266,Sheet1!F$1+(Sheet1!$A$1-1)*10,FALSE)&gt;9999,-2,IF(VLOOKUP($A967,Sheet1!$B$3:$AH$1266,Sheet1!F$1+(Sheet1!$A$1-1)*10,FALSE)&gt;999,-1,0)))))))</f>
        <v>21200</v>
      </c>
      <c r="W967" s="392">
        <f>IF(ISNA(VLOOKUP($A967,Sheet1!$B$3:$AH$1266,Sheet1!G$1+(Sheet1!$A$1-1)*10,FALSE))=TRUE,"---",IF(VLOOKUP($A967,Sheet1!$B$3:$AH$1266,Sheet1!G$1+(Sheet1!$A$1-1)*10,FALSE)="---","---", (ROUND(VLOOKUP($A967,Sheet1!$B$3:$AH$1266,Sheet1!G$1+(Sheet1!$A$1-1)*10,FALSE),IF(VLOOKUP($A967,Sheet1!$B$3:$AH$1266,Sheet1!G$1+(Sheet1!$A$1-1)*10,FALSE)&gt;99999,-3,IF(VLOOKUP($A967,Sheet1!$B$3:$AH$1266,Sheet1!G$1+(Sheet1!$A$1-1)*10,FALSE)&gt;9999,-2,IF(VLOOKUP($A967,Sheet1!$B$3:$AH$1266,Sheet1!G$1+(Sheet1!$A$1-1)*10,FALSE)&gt;999,-1,0)))))))</f>
        <v>24600</v>
      </c>
      <c r="X967" s="392">
        <f>IF(ISNA(VLOOKUP($A967,Sheet1!$B$3:$AH$1266,Sheet1!H$1+(Sheet1!$A$1-1)*10,FALSE))=TRUE,"---",IF(VLOOKUP($A967,Sheet1!$B$3:$AH$1266,Sheet1!H$1+(Sheet1!$A$1-1)*10,FALSE)="---","---", (ROUND(VLOOKUP($A967,Sheet1!$B$3:$AH$1266,Sheet1!H$1+(Sheet1!$A$1-1)*10,FALSE),IF(VLOOKUP($A967,Sheet1!$B$3:$AH$1266,Sheet1!H$1+(Sheet1!$A$1-1)*10,FALSE)&gt;99999,-3,IF(VLOOKUP($A967,Sheet1!$B$3:$AH$1266,Sheet1!H$1+(Sheet1!$A$1-1)*10,FALSE)&gt;9999,-2,IF(VLOOKUP($A967,Sheet1!$B$3:$AH$1266,Sheet1!H$1+(Sheet1!$A$1-1)*10,FALSE)&gt;999,-1,0)))))))</f>
        <v>32900</v>
      </c>
      <c r="Y967" s="392">
        <f>IF(ISNA(VLOOKUP($A967,Sheet1!$B$3:$AH$1266,Sheet1!I$1+(Sheet1!$A$1-1)*10,FALSE))=TRUE,"---",IF(VLOOKUP($A967,Sheet1!$B$3:$AH$1266,Sheet1!I$1+(Sheet1!$A$1-1)*10,FALSE)="---","---", (ROUND(VLOOKUP($A967,Sheet1!$B$3:$AH$1266,Sheet1!I$1+(Sheet1!$A$1-1)*10,FALSE),IF(VLOOKUP($A967,Sheet1!$B$3:$AH$1266,Sheet1!I$1+(Sheet1!$A$1-1)*10,FALSE)&gt;99999,-3,IF(VLOOKUP($A967,Sheet1!$B$3:$AH$1266,Sheet1!I$1+(Sheet1!$A$1-1)*10,FALSE)&gt;9999,-2,IF(VLOOKUP($A967,Sheet1!$B$3:$AH$1266,Sheet1!I$1+(Sheet1!$A$1-1)*10,FALSE)&gt;999,-1,0)))))))</f>
        <v>38100</v>
      </c>
      <c r="Z967" s="392">
        <f>IF(ISNA(VLOOKUP($A967,Sheet1!$B$3:$AH$1266,Sheet1!J$1+(Sheet1!$A$1-1)*10,FALSE))=TRUE,"---",IF(VLOOKUP($A967,Sheet1!$B$3:$AH$1266,Sheet1!J$1+(Sheet1!$A$1-1)*10,FALSE)="---","---", (ROUND(VLOOKUP($A967,Sheet1!$B$3:$AH$1266,Sheet1!J$1+(Sheet1!$A$1-1)*10,FALSE),IF(VLOOKUP($A967,Sheet1!$B$3:$AH$1266,Sheet1!J$1+(Sheet1!$A$1-1)*10,FALSE)&gt;99999,-3,IF(VLOOKUP($A967,Sheet1!$B$3:$AH$1266,Sheet1!J$1+(Sheet1!$A$1-1)*10,FALSE)&gt;9999,-2,IF(VLOOKUP($A967,Sheet1!$B$3:$AH$1266,Sheet1!J$1+(Sheet1!$A$1-1)*10,FALSE)&gt;999,-1,0)))))))</f>
        <v>44600</v>
      </c>
      <c r="AA967" s="392">
        <f>IF(ISNA(VLOOKUP($A967,Sheet1!$B$3:$AH$1266,Sheet1!K$1+(Sheet1!$A$1-1)*10,FALSE))=TRUE,"---",IF(VLOOKUP($A967,Sheet1!$B$3:$AH$1266,Sheet1!K$1+(Sheet1!$A$1-1)*10,FALSE)="---","---", (ROUND(VLOOKUP($A967,Sheet1!$B$3:$AH$1266,Sheet1!K$1+(Sheet1!$A$1-1)*10,FALSE),IF(VLOOKUP($A967,Sheet1!$B$3:$AH$1266,Sheet1!K$1+(Sheet1!$A$1-1)*10,FALSE)&gt;99999,-3,IF(VLOOKUP($A967,Sheet1!$B$3:$AH$1266,Sheet1!K$1+(Sheet1!$A$1-1)*10,FALSE)&gt;9999,-2,IF(VLOOKUP($A967,Sheet1!$B$3:$AH$1266,Sheet1!K$1+(Sheet1!$A$1-1)*10,FALSE)&gt;999,-1,0)))))))</f>
        <v>49300</v>
      </c>
      <c r="AB967" s="392">
        <f>IF(ISNA(VLOOKUP($A967,Sheet1!$B$3:$AH$1266,Sheet1!L$1+(Sheet1!$A$1-1)*10,FALSE))=TRUE,"---",IF(VLOOKUP($A967,Sheet1!$B$3:$AH$1266,Sheet1!L$1+(Sheet1!$A$1-1)*10,FALSE)="---","---", (ROUND(VLOOKUP($A967,Sheet1!$B$3:$AH$1266,Sheet1!L$1+(Sheet1!$A$1-1)*10,FALSE),IF(VLOOKUP($A967,Sheet1!$B$3:$AH$1266,Sheet1!L$1+(Sheet1!$A$1-1)*10,FALSE)&gt;99999,-3,IF(VLOOKUP($A967,Sheet1!$B$3:$AH$1266,Sheet1!L$1+(Sheet1!$A$1-1)*10,FALSE)&gt;9999,-2,IF(VLOOKUP($A967,Sheet1!$B$3:$AH$1266,Sheet1!L$1+(Sheet1!$A$1-1)*10,FALSE)&gt;999,-1,0)))))))</f>
        <v>54000</v>
      </c>
      <c r="AC967" s="392">
        <f>IF(ISNA(VLOOKUP($A967,Sheet1!$B$3:$AH$1266,Sheet1!M$1+(Sheet1!$A$1-1)*10,FALSE))=TRUE,"---",IF(VLOOKUP($A967,Sheet1!$B$3:$AH$1266,Sheet1!M$1+(Sheet1!$A$1-1)*10,FALSE)="---","---", (ROUND(VLOOKUP($A967,Sheet1!$B$3:$AH$1266,Sheet1!M$1+(Sheet1!$A$1-1)*10,FALSE),IF(VLOOKUP($A967,Sheet1!$B$3:$AH$1266,Sheet1!M$1+(Sheet1!$A$1-1)*10,FALSE)&gt;99999,-3,IF(VLOOKUP($A967,Sheet1!$B$3:$AH$1266,Sheet1!M$1+(Sheet1!$A$1-1)*10,FALSE)&gt;9999,-2,IF(VLOOKUP($A967,Sheet1!$B$3:$AH$1266,Sheet1!M$1+(Sheet1!$A$1-1)*10,FALSE)&gt;999,-1,0)))))))</f>
        <v>58600</v>
      </c>
      <c r="AD967" s="392">
        <f>IF(ISNA(VLOOKUP($A967,Sheet1!$B$3:$AH$1266,Sheet1!N$1+(Sheet1!$A$1-1)*10,FALSE))=TRUE,"---",IF(VLOOKUP($A967,Sheet1!$B$3:$AH$1266,Sheet1!N$1+(Sheet1!$A$1-1)*10,FALSE)="---","---", (ROUND(VLOOKUP($A967,Sheet1!$B$3:$AH$1266,Sheet1!N$1+(Sheet1!$A$1-1)*10,FALSE),IF(VLOOKUP($A967,Sheet1!$B$3:$AH$1266,Sheet1!N$1+(Sheet1!$A$1-1)*10,FALSE)&gt;99999,-3,IF(VLOOKUP($A967,Sheet1!$B$3:$AH$1266,Sheet1!N$1+(Sheet1!$A$1-1)*10,FALSE)&gt;9999,-2,IF(VLOOKUP($A967,Sheet1!$B$3:$AH$1266,Sheet1!N$1+(Sheet1!$A$1-1)*10,FALSE)&gt;999,-1,0)))))))</f>
        <v>64600</v>
      </c>
    </row>
    <row r="968" spans="1:30" ht="25.5" customHeight="1" x14ac:dyDescent="0.25">
      <c r="A968" s="303"/>
      <c r="B968" s="331"/>
      <c r="C968" s="303"/>
      <c r="D968" s="303"/>
      <c r="E968" s="307" t="e">
        <v>#N/A</v>
      </c>
      <c r="F968" s="331"/>
      <c r="G968" s="432"/>
      <c r="H968" s="433"/>
      <c r="I968" s="112">
        <v>28198</v>
      </c>
      <c r="J968" s="147">
        <v>17.86</v>
      </c>
      <c r="K968" s="127" t="s">
        <v>20</v>
      </c>
      <c r="L968" s="115">
        <v>41900</v>
      </c>
      <c r="M968" s="116">
        <v>24.4</v>
      </c>
      <c r="N968" s="127" t="s">
        <v>24</v>
      </c>
      <c r="O968" s="68" t="s">
        <v>4405</v>
      </c>
      <c r="P968" s="68" t="s">
        <v>4405</v>
      </c>
      <c r="Q968" s="68" t="s">
        <v>4405</v>
      </c>
      <c r="R968" s="74" t="s">
        <v>4405</v>
      </c>
      <c r="S968" s="356" t="e">
        <v>#N/A</v>
      </c>
      <c r="T968" s="356" t="str">
        <f>IF(ISNA(VLOOKUP(A968,Sheet1!B$3:C$1266,2,FALSE)=TRUE),"ND",VLOOKUP(A968,Sheet1!B$3:C$1266,2,FALSE))</f>
        <v>ND</v>
      </c>
      <c r="U968" s="392" t="str">
        <f>IF(ISNA(VLOOKUP($A968,Sheet1!$B$3:$AH$1266,Sheet1!E$1+(Sheet1!$A$1-1)*10,FALSE))=TRUE,"---",IF(VLOOKUP($A968,Sheet1!$B$3:$AH$1266,Sheet1!E$1+(Sheet1!$A$1-1)*10,FALSE)="---","---", (ROUND(VLOOKUP($A968,Sheet1!$B$3:$AH$1266,Sheet1!E$1+(Sheet1!$A$1-1)*10,FALSE),IF(VLOOKUP($A968,Sheet1!$B$3:$AH$1266,Sheet1!E$1+(Sheet1!$A$1-1)*10,FALSE)&gt;99999,-3,IF(VLOOKUP($A968,Sheet1!$B$3:$AH$1266,Sheet1!E$1+(Sheet1!$A$1-1)*10,FALSE)&gt;9999,-2,IF(VLOOKUP($A968,Sheet1!$B$3:$AH$1266,Sheet1!E$1+(Sheet1!$A$1-1)*10,FALSE)&gt;999,-1,0)))))))</f>
        <v>---</v>
      </c>
      <c r="V968" s="392" t="str">
        <f>IF(ISNA(VLOOKUP($A968,Sheet1!$B$3:$AH$1266,Sheet1!F$1+(Sheet1!$A$1-1)*10,FALSE))=TRUE,"---",IF(VLOOKUP($A968,Sheet1!$B$3:$AH$1266,Sheet1!F$1+(Sheet1!$A$1-1)*10,FALSE)="---","---", (ROUND(VLOOKUP($A968,Sheet1!$B$3:$AH$1266,Sheet1!F$1+(Sheet1!$A$1-1)*10,FALSE),IF(VLOOKUP($A968,Sheet1!$B$3:$AH$1266,Sheet1!F$1+(Sheet1!$A$1-1)*10,FALSE)&gt;99999,-3,IF(VLOOKUP($A968,Sheet1!$B$3:$AH$1266,Sheet1!F$1+(Sheet1!$A$1-1)*10,FALSE)&gt;9999,-2,IF(VLOOKUP($A968,Sheet1!$B$3:$AH$1266,Sheet1!F$1+(Sheet1!$A$1-1)*10,FALSE)&gt;999,-1,0)))))))</f>
        <v>---</v>
      </c>
      <c r="W968" s="392" t="str">
        <f>IF(ISNA(VLOOKUP($A968,Sheet1!$B$3:$AH$1266,Sheet1!G$1+(Sheet1!$A$1-1)*10,FALSE))=TRUE,"---",IF(VLOOKUP($A968,Sheet1!$B$3:$AH$1266,Sheet1!G$1+(Sheet1!$A$1-1)*10,FALSE)="---","---", (ROUND(VLOOKUP($A968,Sheet1!$B$3:$AH$1266,Sheet1!G$1+(Sheet1!$A$1-1)*10,FALSE),IF(VLOOKUP($A968,Sheet1!$B$3:$AH$1266,Sheet1!G$1+(Sheet1!$A$1-1)*10,FALSE)&gt;99999,-3,IF(VLOOKUP($A968,Sheet1!$B$3:$AH$1266,Sheet1!G$1+(Sheet1!$A$1-1)*10,FALSE)&gt;9999,-2,IF(VLOOKUP($A968,Sheet1!$B$3:$AH$1266,Sheet1!G$1+(Sheet1!$A$1-1)*10,FALSE)&gt;999,-1,0)))))))</f>
        <v>---</v>
      </c>
      <c r="X968" s="392" t="str">
        <f>IF(ISNA(VLOOKUP($A968,Sheet1!$B$3:$AH$1266,Sheet1!H$1+(Sheet1!$A$1-1)*10,FALSE))=TRUE,"---",IF(VLOOKUP($A968,Sheet1!$B$3:$AH$1266,Sheet1!H$1+(Sheet1!$A$1-1)*10,FALSE)="---","---", (ROUND(VLOOKUP($A968,Sheet1!$B$3:$AH$1266,Sheet1!H$1+(Sheet1!$A$1-1)*10,FALSE),IF(VLOOKUP($A968,Sheet1!$B$3:$AH$1266,Sheet1!H$1+(Sheet1!$A$1-1)*10,FALSE)&gt;99999,-3,IF(VLOOKUP($A968,Sheet1!$B$3:$AH$1266,Sheet1!H$1+(Sheet1!$A$1-1)*10,FALSE)&gt;9999,-2,IF(VLOOKUP($A968,Sheet1!$B$3:$AH$1266,Sheet1!H$1+(Sheet1!$A$1-1)*10,FALSE)&gt;999,-1,0)))))))</f>
        <v>---</v>
      </c>
      <c r="Y968" s="392" t="str">
        <f>IF(ISNA(VLOOKUP($A968,Sheet1!$B$3:$AH$1266,Sheet1!I$1+(Sheet1!$A$1-1)*10,FALSE))=TRUE,"---",IF(VLOOKUP($A968,Sheet1!$B$3:$AH$1266,Sheet1!I$1+(Sheet1!$A$1-1)*10,FALSE)="---","---", (ROUND(VLOOKUP($A968,Sheet1!$B$3:$AH$1266,Sheet1!I$1+(Sheet1!$A$1-1)*10,FALSE),IF(VLOOKUP($A968,Sheet1!$B$3:$AH$1266,Sheet1!I$1+(Sheet1!$A$1-1)*10,FALSE)&gt;99999,-3,IF(VLOOKUP($A968,Sheet1!$B$3:$AH$1266,Sheet1!I$1+(Sheet1!$A$1-1)*10,FALSE)&gt;9999,-2,IF(VLOOKUP($A968,Sheet1!$B$3:$AH$1266,Sheet1!I$1+(Sheet1!$A$1-1)*10,FALSE)&gt;999,-1,0)))))))</f>
        <v>---</v>
      </c>
      <c r="Z968" s="392" t="str">
        <f>IF(ISNA(VLOOKUP($A968,Sheet1!$B$3:$AH$1266,Sheet1!J$1+(Sheet1!$A$1-1)*10,FALSE))=TRUE,"---",IF(VLOOKUP($A968,Sheet1!$B$3:$AH$1266,Sheet1!J$1+(Sheet1!$A$1-1)*10,FALSE)="---","---", (ROUND(VLOOKUP($A968,Sheet1!$B$3:$AH$1266,Sheet1!J$1+(Sheet1!$A$1-1)*10,FALSE),IF(VLOOKUP($A968,Sheet1!$B$3:$AH$1266,Sheet1!J$1+(Sheet1!$A$1-1)*10,FALSE)&gt;99999,-3,IF(VLOOKUP($A968,Sheet1!$B$3:$AH$1266,Sheet1!J$1+(Sheet1!$A$1-1)*10,FALSE)&gt;9999,-2,IF(VLOOKUP($A968,Sheet1!$B$3:$AH$1266,Sheet1!J$1+(Sheet1!$A$1-1)*10,FALSE)&gt;999,-1,0)))))))</f>
        <v>---</v>
      </c>
      <c r="AA968" s="392" t="str">
        <f>IF(ISNA(VLOOKUP($A968,Sheet1!$B$3:$AH$1266,Sheet1!K$1+(Sheet1!$A$1-1)*10,FALSE))=TRUE,"---",IF(VLOOKUP($A968,Sheet1!$B$3:$AH$1266,Sheet1!K$1+(Sheet1!$A$1-1)*10,FALSE)="---","---", (ROUND(VLOOKUP($A968,Sheet1!$B$3:$AH$1266,Sheet1!K$1+(Sheet1!$A$1-1)*10,FALSE),IF(VLOOKUP($A968,Sheet1!$B$3:$AH$1266,Sheet1!K$1+(Sheet1!$A$1-1)*10,FALSE)&gt;99999,-3,IF(VLOOKUP($A968,Sheet1!$B$3:$AH$1266,Sheet1!K$1+(Sheet1!$A$1-1)*10,FALSE)&gt;9999,-2,IF(VLOOKUP($A968,Sheet1!$B$3:$AH$1266,Sheet1!K$1+(Sheet1!$A$1-1)*10,FALSE)&gt;999,-1,0)))))))</f>
        <v>---</v>
      </c>
      <c r="AB968" s="392" t="str">
        <f>IF(ISNA(VLOOKUP($A968,Sheet1!$B$3:$AH$1266,Sheet1!L$1+(Sheet1!$A$1-1)*10,FALSE))=TRUE,"---",IF(VLOOKUP($A968,Sheet1!$B$3:$AH$1266,Sheet1!L$1+(Sheet1!$A$1-1)*10,FALSE)="---","---", (ROUND(VLOOKUP($A968,Sheet1!$B$3:$AH$1266,Sheet1!L$1+(Sheet1!$A$1-1)*10,FALSE),IF(VLOOKUP($A968,Sheet1!$B$3:$AH$1266,Sheet1!L$1+(Sheet1!$A$1-1)*10,FALSE)&gt;99999,-3,IF(VLOOKUP($A968,Sheet1!$B$3:$AH$1266,Sheet1!L$1+(Sheet1!$A$1-1)*10,FALSE)&gt;9999,-2,IF(VLOOKUP($A968,Sheet1!$B$3:$AH$1266,Sheet1!L$1+(Sheet1!$A$1-1)*10,FALSE)&gt;999,-1,0)))))))</f>
        <v>---</v>
      </c>
      <c r="AC968" s="392" t="str">
        <f>IF(ISNA(VLOOKUP($A968,Sheet1!$B$3:$AH$1266,Sheet1!M$1+(Sheet1!$A$1-1)*10,FALSE))=TRUE,"---",IF(VLOOKUP($A968,Sheet1!$B$3:$AH$1266,Sheet1!M$1+(Sheet1!$A$1-1)*10,FALSE)="---","---", (ROUND(VLOOKUP($A968,Sheet1!$B$3:$AH$1266,Sheet1!M$1+(Sheet1!$A$1-1)*10,FALSE),IF(VLOOKUP($A968,Sheet1!$B$3:$AH$1266,Sheet1!M$1+(Sheet1!$A$1-1)*10,FALSE)&gt;99999,-3,IF(VLOOKUP($A968,Sheet1!$B$3:$AH$1266,Sheet1!M$1+(Sheet1!$A$1-1)*10,FALSE)&gt;9999,-2,IF(VLOOKUP($A968,Sheet1!$B$3:$AH$1266,Sheet1!M$1+(Sheet1!$A$1-1)*10,FALSE)&gt;999,-1,0)))))))</f>
        <v>---</v>
      </c>
      <c r="AD968" s="392" t="str">
        <f>IF(ISNA(VLOOKUP($A968,Sheet1!$B$3:$AH$1266,Sheet1!N$1+(Sheet1!$A$1-1)*10,FALSE))=TRUE,"---",IF(VLOOKUP($A968,Sheet1!$B$3:$AH$1266,Sheet1!N$1+(Sheet1!$A$1-1)*10,FALSE)="---","---", (ROUND(VLOOKUP($A968,Sheet1!$B$3:$AH$1266,Sheet1!N$1+(Sheet1!$A$1-1)*10,FALSE),IF(VLOOKUP($A968,Sheet1!$B$3:$AH$1266,Sheet1!N$1+(Sheet1!$A$1-1)*10,FALSE)&gt;99999,-3,IF(VLOOKUP($A968,Sheet1!$B$3:$AH$1266,Sheet1!N$1+(Sheet1!$A$1-1)*10,FALSE)&gt;9999,-2,IF(VLOOKUP($A968,Sheet1!$B$3:$AH$1266,Sheet1!N$1+(Sheet1!$A$1-1)*10,FALSE)&gt;999,-1,0)))))))</f>
        <v>---</v>
      </c>
    </row>
    <row r="969" spans="1:30" ht="25.5" customHeight="1" x14ac:dyDescent="0.25">
      <c r="A969" s="303"/>
      <c r="B969" s="331"/>
      <c r="C969" s="303"/>
      <c r="D969" s="303"/>
      <c r="E969" s="307" t="e">
        <v>#N/A</v>
      </c>
      <c r="F969" s="401"/>
      <c r="G969" s="445"/>
      <c r="H969" s="433"/>
      <c r="I969" s="112">
        <v>31802</v>
      </c>
      <c r="J969" s="147">
        <v>18.34</v>
      </c>
      <c r="K969" s="127" t="s">
        <v>28</v>
      </c>
      <c r="L969" s="156" t="s">
        <v>4405</v>
      </c>
      <c r="M969" s="157" t="s">
        <v>4405</v>
      </c>
      <c r="N969" s="127" t="s">
        <v>75</v>
      </c>
      <c r="O969" s="68" t="s">
        <v>4405</v>
      </c>
      <c r="P969" s="68" t="s">
        <v>4405</v>
      </c>
      <c r="Q969" s="68" t="s">
        <v>4405</v>
      </c>
      <c r="R969" s="74" t="s">
        <v>4405</v>
      </c>
      <c r="S969" s="356" t="e">
        <v>#N/A</v>
      </c>
      <c r="T969" s="356" t="str">
        <f>IF(ISNA(VLOOKUP(A969,Sheet1!B$3:C$1266,2,FALSE)=TRUE),"ND",VLOOKUP(A969,Sheet1!B$3:C$1266,2,FALSE))</f>
        <v>ND</v>
      </c>
      <c r="U969" s="392" t="str">
        <f>IF(ISNA(VLOOKUP($A969,Sheet1!$B$3:$AH$1266,Sheet1!E$1+(Sheet1!$A$1-1)*10,FALSE))=TRUE,"---",IF(VLOOKUP($A969,Sheet1!$B$3:$AH$1266,Sheet1!E$1+(Sheet1!$A$1-1)*10,FALSE)="---","---", (ROUND(VLOOKUP($A969,Sheet1!$B$3:$AH$1266,Sheet1!E$1+(Sheet1!$A$1-1)*10,FALSE),IF(VLOOKUP($A969,Sheet1!$B$3:$AH$1266,Sheet1!E$1+(Sheet1!$A$1-1)*10,FALSE)&gt;99999,-3,IF(VLOOKUP($A969,Sheet1!$B$3:$AH$1266,Sheet1!E$1+(Sheet1!$A$1-1)*10,FALSE)&gt;9999,-2,IF(VLOOKUP($A969,Sheet1!$B$3:$AH$1266,Sheet1!E$1+(Sheet1!$A$1-1)*10,FALSE)&gt;999,-1,0)))))))</f>
        <v>---</v>
      </c>
      <c r="V969" s="392" t="str">
        <f>IF(ISNA(VLOOKUP($A969,Sheet1!$B$3:$AH$1266,Sheet1!F$1+(Sheet1!$A$1-1)*10,FALSE))=TRUE,"---",IF(VLOOKUP($A969,Sheet1!$B$3:$AH$1266,Sheet1!F$1+(Sheet1!$A$1-1)*10,FALSE)="---","---", (ROUND(VLOOKUP($A969,Sheet1!$B$3:$AH$1266,Sheet1!F$1+(Sheet1!$A$1-1)*10,FALSE),IF(VLOOKUP($A969,Sheet1!$B$3:$AH$1266,Sheet1!F$1+(Sheet1!$A$1-1)*10,FALSE)&gt;99999,-3,IF(VLOOKUP($A969,Sheet1!$B$3:$AH$1266,Sheet1!F$1+(Sheet1!$A$1-1)*10,FALSE)&gt;9999,-2,IF(VLOOKUP($A969,Sheet1!$B$3:$AH$1266,Sheet1!F$1+(Sheet1!$A$1-1)*10,FALSE)&gt;999,-1,0)))))))</f>
        <v>---</v>
      </c>
      <c r="W969" s="392" t="str">
        <f>IF(ISNA(VLOOKUP($A969,Sheet1!$B$3:$AH$1266,Sheet1!G$1+(Sheet1!$A$1-1)*10,FALSE))=TRUE,"---",IF(VLOOKUP($A969,Sheet1!$B$3:$AH$1266,Sheet1!G$1+(Sheet1!$A$1-1)*10,FALSE)="---","---", (ROUND(VLOOKUP($A969,Sheet1!$B$3:$AH$1266,Sheet1!G$1+(Sheet1!$A$1-1)*10,FALSE),IF(VLOOKUP($A969,Sheet1!$B$3:$AH$1266,Sheet1!G$1+(Sheet1!$A$1-1)*10,FALSE)&gt;99999,-3,IF(VLOOKUP($A969,Sheet1!$B$3:$AH$1266,Sheet1!G$1+(Sheet1!$A$1-1)*10,FALSE)&gt;9999,-2,IF(VLOOKUP($A969,Sheet1!$B$3:$AH$1266,Sheet1!G$1+(Sheet1!$A$1-1)*10,FALSE)&gt;999,-1,0)))))))</f>
        <v>---</v>
      </c>
      <c r="X969" s="392" t="str">
        <f>IF(ISNA(VLOOKUP($A969,Sheet1!$B$3:$AH$1266,Sheet1!H$1+(Sheet1!$A$1-1)*10,FALSE))=TRUE,"---",IF(VLOOKUP($A969,Sheet1!$B$3:$AH$1266,Sheet1!H$1+(Sheet1!$A$1-1)*10,FALSE)="---","---", (ROUND(VLOOKUP($A969,Sheet1!$B$3:$AH$1266,Sheet1!H$1+(Sheet1!$A$1-1)*10,FALSE),IF(VLOOKUP($A969,Sheet1!$B$3:$AH$1266,Sheet1!H$1+(Sheet1!$A$1-1)*10,FALSE)&gt;99999,-3,IF(VLOOKUP($A969,Sheet1!$B$3:$AH$1266,Sheet1!H$1+(Sheet1!$A$1-1)*10,FALSE)&gt;9999,-2,IF(VLOOKUP($A969,Sheet1!$B$3:$AH$1266,Sheet1!H$1+(Sheet1!$A$1-1)*10,FALSE)&gt;999,-1,0)))))))</f>
        <v>---</v>
      </c>
      <c r="Y969" s="392" t="str">
        <f>IF(ISNA(VLOOKUP($A969,Sheet1!$B$3:$AH$1266,Sheet1!I$1+(Sheet1!$A$1-1)*10,FALSE))=TRUE,"---",IF(VLOOKUP($A969,Sheet1!$B$3:$AH$1266,Sheet1!I$1+(Sheet1!$A$1-1)*10,FALSE)="---","---", (ROUND(VLOOKUP($A969,Sheet1!$B$3:$AH$1266,Sheet1!I$1+(Sheet1!$A$1-1)*10,FALSE),IF(VLOOKUP($A969,Sheet1!$B$3:$AH$1266,Sheet1!I$1+(Sheet1!$A$1-1)*10,FALSE)&gt;99999,-3,IF(VLOOKUP($A969,Sheet1!$B$3:$AH$1266,Sheet1!I$1+(Sheet1!$A$1-1)*10,FALSE)&gt;9999,-2,IF(VLOOKUP($A969,Sheet1!$B$3:$AH$1266,Sheet1!I$1+(Sheet1!$A$1-1)*10,FALSE)&gt;999,-1,0)))))))</f>
        <v>---</v>
      </c>
      <c r="Z969" s="392" t="str">
        <f>IF(ISNA(VLOOKUP($A969,Sheet1!$B$3:$AH$1266,Sheet1!J$1+(Sheet1!$A$1-1)*10,FALSE))=TRUE,"---",IF(VLOOKUP($A969,Sheet1!$B$3:$AH$1266,Sheet1!J$1+(Sheet1!$A$1-1)*10,FALSE)="---","---", (ROUND(VLOOKUP($A969,Sheet1!$B$3:$AH$1266,Sheet1!J$1+(Sheet1!$A$1-1)*10,FALSE),IF(VLOOKUP($A969,Sheet1!$B$3:$AH$1266,Sheet1!J$1+(Sheet1!$A$1-1)*10,FALSE)&gt;99999,-3,IF(VLOOKUP($A969,Sheet1!$B$3:$AH$1266,Sheet1!J$1+(Sheet1!$A$1-1)*10,FALSE)&gt;9999,-2,IF(VLOOKUP($A969,Sheet1!$B$3:$AH$1266,Sheet1!J$1+(Sheet1!$A$1-1)*10,FALSE)&gt;999,-1,0)))))))</f>
        <v>---</v>
      </c>
      <c r="AA969" s="392" t="str">
        <f>IF(ISNA(VLOOKUP($A969,Sheet1!$B$3:$AH$1266,Sheet1!K$1+(Sheet1!$A$1-1)*10,FALSE))=TRUE,"---",IF(VLOOKUP($A969,Sheet1!$B$3:$AH$1266,Sheet1!K$1+(Sheet1!$A$1-1)*10,FALSE)="---","---", (ROUND(VLOOKUP($A969,Sheet1!$B$3:$AH$1266,Sheet1!K$1+(Sheet1!$A$1-1)*10,FALSE),IF(VLOOKUP($A969,Sheet1!$B$3:$AH$1266,Sheet1!K$1+(Sheet1!$A$1-1)*10,FALSE)&gt;99999,-3,IF(VLOOKUP($A969,Sheet1!$B$3:$AH$1266,Sheet1!K$1+(Sheet1!$A$1-1)*10,FALSE)&gt;9999,-2,IF(VLOOKUP($A969,Sheet1!$B$3:$AH$1266,Sheet1!K$1+(Sheet1!$A$1-1)*10,FALSE)&gt;999,-1,0)))))))</f>
        <v>---</v>
      </c>
      <c r="AB969" s="392" t="str">
        <f>IF(ISNA(VLOOKUP($A969,Sheet1!$B$3:$AH$1266,Sheet1!L$1+(Sheet1!$A$1-1)*10,FALSE))=TRUE,"---",IF(VLOOKUP($A969,Sheet1!$B$3:$AH$1266,Sheet1!L$1+(Sheet1!$A$1-1)*10,FALSE)="---","---", (ROUND(VLOOKUP($A969,Sheet1!$B$3:$AH$1266,Sheet1!L$1+(Sheet1!$A$1-1)*10,FALSE),IF(VLOOKUP($A969,Sheet1!$B$3:$AH$1266,Sheet1!L$1+(Sheet1!$A$1-1)*10,FALSE)&gt;99999,-3,IF(VLOOKUP($A969,Sheet1!$B$3:$AH$1266,Sheet1!L$1+(Sheet1!$A$1-1)*10,FALSE)&gt;9999,-2,IF(VLOOKUP($A969,Sheet1!$B$3:$AH$1266,Sheet1!L$1+(Sheet1!$A$1-1)*10,FALSE)&gt;999,-1,0)))))))</f>
        <v>---</v>
      </c>
      <c r="AC969" s="392" t="str">
        <f>IF(ISNA(VLOOKUP($A969,Sheet1!$B$3:$AH$1266,Sheet1!M$1+(Sheet1!$A$1-1)*10,FALSE))=TRUE,"---",IF(VLOOKUP($A969,Sheet1!$B$3:$AH$1266,Sheet1!M$1+(Sheet1!$A$1-1)*10,FALSE)="---","---", (ROUND(VLOOKUP($A969,Sheet1!$B$3:$AH$1266,Sheet1!M$1+(Sheet1!$A$1-1)*10,FALSE),IF(VLOOKUP($A969,Sheet1!$B$3:$AH$1266,Sheet1!M$1+(Sheet1!$A$1-1)*10,FALSE)&gt;99999,-3,IF(VLOOKUP($A969,Sheet1!$B$3:$AH$1266,Sheet1!M$1+(Sheet1!$A$1-1)*10,FALSE)&gt;9999,-2,IF(VLOOKUP($A969,Sheet1!$B$3:$AH$1266,Sheet1!M$1+(Sheet1!$A$1-1)*10,FALSE)&gt;999,-1,0)))))))</f>
        <v>---</v>
      </c>
      <c r="AD969" s="392" t="str">
        <f>IF(ISNA(VLOOKUP($A969,Sheet1!$B$3:$AH$1266,Sheet1!N$1+(Sheet1!$A$1-1)*10,FALSE))=TRUE,"---",IF(VLOOKUP($A969,Sheet1!$B$3:$AH$1266,Sheet1!N$1+(Sheet1!$A$1-1)*10,FALSE)="---","---", (ROUND(VLOOKUP($A969,Sheet1!$B$3:$AH$1266,Sheet1!N$1+(Sheet1!$A$1-1)*10,FALSE),IF(VLOOKUP($A969,Sheet1!$B$3:$AH$1266,Sheet1!N$1+(Sheet1!$A$1-1)*10,FALSE)&gt;99999,-3,IF(VLOOKUP($A969,Sheet1!$B$3:$AH$1266,Sheet1!N$1+(Sheet1!$A$1-1)*10,FALSE)&gt;9999,-2,IF(VLOOKUP($A969,Sheet1!$B$3:$AH$1266,Sheet1!N$1+(Sheet1!$A$1-1)*10,FALSE)&gt;999,-1,0)))))))</f>
        <v>---</v>
      </c>
    </row>
    <row r="970" spans="1:30" ht="25.5" customHeight="1" x14ac:dyDescent="0.25">
      <c r="A970" s="133" t="s">
        <v>1462</v>
      </c>
      <c r="B970" s="141" t="s">
        <v>1463</v>
      </c>
      <c r="C970" s="133">
        <v>421012</v>
      </c>
      <c r="D970" s="133">
        <v>754044</v>
      </c>
      <c r="E970" s="67" t="s">
        <v>3014</v>
      </c>
      <c r="F970" s="117" t="s">
        <v>4528</v>
      </c>
      <c r="G970" s="118" t="s">
        <v>286</v>
      </c>
      <c r="H970" s="136">
        <v>3.37</v>
      </c>
      <c r="I970" s="119">
        <v>31626</v>
      </c>
      <c r="J970" s="124">
        <v>5.17</v>
      </c>
      <c r="K970" s="121" t="s">
        <v>4405</v>
      </c>
      <c r="L970" s="122">
        <v>496</v>
      </c>
      <c r="M970" s="123">
        <v>147</v>
      </c>
      <c r="N970" s="121" t="s">
        <v>4405</v>
      </c>
      <c r="O970" s="71">
        <f t="shared" ref="O970:O1030" si="34">IF(U970&lt;&gt;"---",IF(L970&lt;W970,"&gt;50",IF(AND(L970&gt;=W970,L970&lt;=X970),(W$8-(((LOG(L970)-LOG(W970))/((LOG(X970)-LOG(W970)))*(W$8-X$8)))),IF(AND(L970&gt;=X970,L970&lt;=Y970),(X$8-(((LOG(L970)-LOG(X970))/((LOG(Y970)-LOG(X970)))*(X$8-Y$8)))),IF(AND(L970&gt;=Y970,L970&lt;=Z970),(Y$8-(((LOG(L970)-LOG(Y970))/((LOG(Z970)-LOG(Y970)))*(Y$8-Z$8)))),IF(AND(L970&gt;=Z970,L970&lt;=AA970),(Z$8-(((LOG(L970)-LOG(Z970))/((LOG(AA970)-LOG(Z970)))*(Z$8-AA$8)))),IF(AND(L970&gt;=AA970,L970&lt;=AB970),(AA$8-(((LOG(L970)-LOG(AA970))/((LOG(AB970)-LOG(AA970)))*(AA$8-AB$8)))),IF(AND(L970&gt;=AB970,L970&lt;=AC970),(AB$8-(((LOG(L970)-LOG(AB970))/((LOG(AC970)-LOG(AB970)))*(AB$8-AC$8)))),IF(AND(L970&gt;=AC970,L970&lt;=AD970),(AC$8-(((LOG(L970)-LOG(AC970))/((LOG(AD970)-LOG(AC970)))*(AC$8-AD$8)))),IF(L970&gt;AD970*1.1,"&lt;0.2",0.2))))))))),"")</f>
        <v>1.3759801734906736</v>
      </c>
      <c r="P970" s="71">
        <f>IF(O970&lt;&gt;"",VLOOKUP($A970,Sheet4!$A$2:$O$1309,14,FALSE)*100,"")</f>
        <v>1.5111461472122611</v>
      </c>
      <c r="Q970" s="71">
        <f>IF(P970&lt;&gt;"",VLOOKUP($A970,Sheet4!$A$2:$O$1309,15,FALSE)*100,"")</f>
        <v>13.855734458519663</v>
      </c>
      <c r="R970" s="73">
        <f t="shared" si="33"/>
        <v>70</v>
      </c>
      <c r="S970" s="63" t="s">
        <v>4366</v>
      </c>
      <c r="T970" s="63" t="str">
        <f>IF(ISNA(VLOOKUP(A970,Sheet1!B$3:C$1266,2,FALSE)=TRUE),"NC",VLOOKUP(A970,Sheet1!B$3:C$1266,2,FALSE))</f>
        <v>Rural10</v>
      </c>
      <c r="U970" s="66">
        <f>IF(ISNA(VLOOKUP($A970,Sheet1!$B$3:$AH$1266,Sheet1!E$1+(Sheet1!$A$1-1)*10,FALSE))=TRUE,"---",IF(VLOOKUP($A970,Sheet1!$B$3:$AH$1266,Sheet1!E$1+(Sheet1!$A$1-1)*10,FALSE)="---","---", (ROUND(VLOOKUP($A970,Sheet1!$B$3:$AH$1266,Sheet1!E$1+(Sheet1!$A$1-1)*10,FALSE),IF(VLOOKUP($A970,Sheet1!$B$3:$AH$1266,Sheet1!E$1+(Sheet1!$A$1-1)*10,FALSE)&gt;99999,-3,IF(VLOOKUP($A970,Sheet1!$B$3:$AH$1266,Sheet1!E$1+(Sheet1!$A$1-1)*10,FALSE)&gt;9999,-2,IF(VLOOKUP($A970,Sheet1!$B$3:$AH$1266,Sheet1!E$1+(Sheet1!$A$1-1)*10,FALSE)&gt;999,-1,0)))))))</f>
        <v>164</v>
      </c>
      <c r="V970" s="66">
        <f>IF(ISNA(VLOOKUP($A970,Sheet1!$B$3:$AH$1266,Sheet1!F$1+(Sheet1!$A$1-1)*10,FALSE))=TRUE,"---",IF(VLOOKUP($A970,Sheet1!$B$3:$AH$1266,Sheet1!F$1+(Sheet1!$A$1-1)*10,FALSE)="---","---", (ROUND(VLOOKUP($A970,Sheet1!$B$3:$AH$1266,Sheet1!F$1+(Sheet1!$A$1-1)*10,FALSE),IF(VLOOKUP($A970,Sheet1!$B$3:$AH$1266,Sheet1!F$1+(Sheet1!$A$1-1)*10,FALSE)&gt;99999,-3,IF(VLOOKUP($A970,Sheet1!$B$3:$AH$1266,Sheet1!F$1+(Sheet1!$A$1-1)*10,FALSE)&gt;9999,-2,IF(VLOOKUP($A970,Sheet1!$B$3:$AH$1266,Sheet1!F$1+(Sheet1!$A$1-1)*10,FALSE)&gt;999,-1,0)))))))</f>
        <v>197</v>
      </c>
      <c r="W970" s="66">
        <f>IF(ISNA(VLOOKUP($A970,Sheet1!$B$3:$AH$1266,Sheet1!G$1+(Sheet1!$A$1-1)*10,FALSE))=TRUE,"---",IF(VLOOKUP($A970,Sheet1!$B$3:$AH$1266,Sheet1!G$1+(Sheet1!$A$1-1)*10,FALSE)="---","---", (ROUND(VLOOKUP($A970,Sheet1!$B$3:$AH$1266,Sheet1!G$1+(Sheet1!$A$1-1)*10,FALSE),IF(VLOOKUP($A970,Sheet1!$B$3:$AH$1266,Sheet1!G$1+(Sheet1!$A$1-1)*10,FALSE)&gt;99999,-3,IF(VLOOKUP($A970,Sheet1!$B$3:$AH$1266,Sheet1!G$1+(Sheet1!$A$1-1)*10,FALSE)&gt;9999,-2,IF(VLOOKUP($A970,Sheet1!$B$3:$AH$1266,Sheet1!G$1+(Sheet1!$A$1-1)*10,FALSE)&gt;999,-1,0)))))))</f>
        <v>236</v>
      </c>
      <c r="X970" s="66">
        <f>IF(ISNA(VLOOKUP($A970,Sheet1!$B$3:$AH$1266,Sheet1!H$1+(Sheet1!$A$1-1)*10,FALSE))=TRUE,"---",IF(VLOOKUP($A970,Sheet1!$B$3:$AH$1266,Sheet1!H$1+(Sheet1!$A$1-1)*10,FALSE)="---","---", (ROUND(VLOOKUP($A970,Sheet1!$B$3:$AH$1266,Sheet1!H$1+(Sheet1!$A$1-1)*10,FALSE),IF(VLOOKUP($A970,Sheet1!$B$3:$AH$1266,Sheet1!H$1+(Sheet1!$A$1-1)*10,FALSE)&gt;99999,-3,IF(VLOOKUP($A970,Sheet1!$B$3:$AH$1266,Sheet1!H$1+(Sheet1!$A$1-1)*10,FALSE)&gt;9999,-2,IF(VLOOKUP($A970,Sheet1!$B$3:$AH$1266,Sheet1!H$1+(Sheet1!$A$1-1)*10,FALSE)&gt;999,-1,0)))))))</f>
        <v>317</v>
      </c>
      <c r="Y970" s="66">
        <f>IF(ISNA(VLOOKUP($A970,Sheet1!$B$3:$AH$1266,Sheet1!I$1+(Sheet1!$A$1-1)*10,FALSE))=TRUE,"---",IF(VLOOKUP($A970,Sheet1!$B$3:$AH$1266,Sheet1!I$1+(Sheet1!$A$1-1)*10,FALSE)="---","---", (ROUND(VLOOKUP($A970,Sheet1!$B$3:$AH$1266,Sheet1!I$1+(Sheet1!$A$1-1)*10,FALSE),IF(VLOOKUP($A970,Sheet1!$B$3:$AH$1266,Sheet1!I$1+(Sheet1!$A$1-1)*10,FALSE)&gt;99999,-3,IF(VLOOKUP($A970,Sheet1!$B$3:$AH$1266,Sheet1!I$1+(Sheet1!$A$1-1)*10,FALSE)&gt;9999,-2,IF(VLOOKUP($A970,Sheet1!$B$3:$AH$1266,Sheet1!I$1+(Sheet1!$A$1-1)*10,FALSE)&gt;999,-1,0)))))))</f>
        <v>362</v>
      </c>
      <c r="Z970" s="66">
        <f>IF(ISNA(VLOOKUP($A970,Sheet1!$B$3:$AH$1266,Sheet1!J$1+(Sheet1!$A$1-1)*10,FALSE))=TRUE,"---",IF(VLOOKUP($A970,Sheet1!$B$3:$AH$1266,Sheet1!J$1+(Sheet1!$A$1-1)*10,FALSE)="---","---", (ROUND(VLOOKUP($A970,Sheet1!$B$3:$AH$1266,Sheet1!J$1+(Sheet1!$A$1-1)*10,FALSE),IF(VLOOKUP($A970,Sheet1!$B$3:$AH$1266,Sheet1!J$1+(Sheet1!$A$1-1)*10,FALSE)&gt;99999,-3,IF(VLOOKUP($A970,Sheet1!$B$3:$AH$1266,Sheet1!J$1+(Sheet1!$A$1-1)*10,FALSE)&gt;9999,-2,IF(VLOOKUP($A970,Sheet1!$B$3:$AH$1266,Sheet1!J$1+(Sheet1!$A$1-1)*10,FALSE)&gt;999,-1,0)))))))</f>
        <v>420</v>
      </c>
      <c r="AA970" s="66">
        <f>IF(ISNA(VLOOKUP($A970,Sheet1!$B$3:$AH$1266,Sheet1!K$1+(Sheet1!$A$1-1)*10,FALSE))=TRUE,"---",IF(VLOOKUP($A970,Sheet1!$B$3:$AH$1266,Sheet1!K$1+(Sheet1!$A$1-1)*10,FALSE)="---","---", (ROUND(VLOOKUP($A970,Sheet1!$B$3:$AH$1266,Sheet1!K$1+(Sheet1!$A$1-1)*10,FALSE),IF(VLOOKUP($A970,Sheet1!$B$3:$AH$1266,Sheet1!K$1+(Sheet1!$A$1-1)*10,FALSE)&gt;99999,-3,IF(VLOOKUP($A970,Sheet1!$B$3:$AH$1266,Sheet1!K$1+(Sheet1!$A$1-1)*10,FALSE)&gt;9999,-2,IF(VLOOKUP($A970,Sheet1!$B$3:$AH$1266,Sheet1!K$1+(Sheet1!$A$1-1)*10,FALSE)&gt;999,-1,0)))))))</f>
        <v>466</v>
      </c>
      <c r="AB970" s="66">
        <f>IF(ISNA(VLOOKUP($A970,Sheet1!$B$3:$AH$1266,Sheet1!L$1+(Sheet1!$A$1-1)*10,FALSE))=TRUE,"---",IF(VLOOKUP($A970,Sheet1!$B$3:$AH$1266,Sheet1!L$1+(Sheet1!$A$1-1)*10,FALSE)="---","---", (ROUND(VLOOKUP($A970,Sheet1!$B$3:$AH$1266,Sheet1!L$1+(Sheet1!$A$1-1)*10,FALSE),IF(VLOOKUP($A970,Sheet1!$B$3:$AH$1266,Sheet1!L$1+(Sheet1!$A$1-1)*10,FALSE)&gt;99999,-3,IF(VLOOKUP($A970,Sheet1!$B$3:$AH$1266,Sheet1!L$1+(Sheet1!$A$1-1)*10,FALSE)&gt;9999,-2,IF(VLOOKUP($A970,Sheet1!$B$3:$AH$1266,Sheet1!L$1+(Sheet1!$A$1-1)*10,FALSE)&gt;999,-1,0)))))))</f>
        <v>515</v>
      </c>
      <c r="AC970" s="66">
        <f>IF(ISNA(VLOOKUP($A970,Sheet1!$B$3:$AH$1266,Sheet1!M$1+(Sheet1!$A$1-1)*10,FALSE))=TRUE,"---",IF(VLOOKUP($A970,Sheet1!$B$3:$AH$1266,Sheet1!M$1+(Sheet1!$A$1-1)*10,FALSE)="---","---", (ROUND(VLOOKUP($A970,Sheet1!$B$3:$AH$1266,Sheet1!M$1+(Sheet1!$A$1-1)*10,FALSE),IF(VLOOKUP($A970,Sheet1!$B$3:$AH$1266,Sheet1!M$1+(Sheet1!$A$1-1)*10,FALSE)&gt;99999,-3,IF(VLOOKUP($A970,Sheet1!$B$3:$AH$1266,Sheet1!M$1+(Sheet1!$A$1-1)*10,FALSE)&gt;9999,-2,IF(VLOOKUP($A970,Sheet1!$B$3:$AH$1266,Sheet1!M$1+(Sheet1!$A$1-1)*10,FALSE)&gt;999,-1,0)))))))</f>
        <v>567</v>
      </c>
      <c r="AD970" s="66">
        <f>IF(ISNA(VLOOKUP($A970,Sheet1!$B$3:$AH$1266,Sheet1!N$1+(Sheet1!$A$1-1)*10,FALSE))=TRUE,"---",IF(VLOOKUP($A970,Sheet1!$B$3:$AH$1266,Sheet1!N$1+(Sheet1!$A$1-1)*10,FALSE)="---","---", (ROUND(VLOOKUP($A970,Sheet1!$B$3:$AH$1266,Sheet1!N$1+(Sheet1!$A$1-1)*10,FALSE),IF(VLOOKUP($A970,Sheet1!$B$3:$AH$1266,Sheet1!N$1+(Sheet1!$A$1-1)*10,FALSE)&gt;99999,-3,IF(VLOOKUP($A970,Sheet1!$B$3:$AH$1266,Sheet1!N$1+(Sheet1!$A$1-1)*10,FALSE)&gt;9999,-2,IF(VLOOKUP($A970,Sheet1!$B$3:$AH$1266,Sheet1!N$1+(Sheet1!$A$1-1)*10,FALSE)&gt;999,-1,0)))))))</f>
        <v>640</v>
      </c>
    </row>
    <row r="971" spans="1:30" ht="25.5" customHeight="1" x14ac:dyDescent="0.25">
      <c r="A971" s="303" t="s">
        <v>1464</v>
      </c>
      <c r="B971" s="330" t="s">
        <v>1465</v>
      </c>
      <c r="C971" s="303">
        <v>420429</v>
      </c>
      <c r="D971" s="303">
        <v>753816</v>
      </c>
      <c r="E971" s="307" t="s">
        <v>3014</v>
      </c>
      <c r="F971" s="52" t="s">
        <v>4746</v>
      </c>
      <c r="G971" s="127" t="s">
        <v>286</v>
      </c>
      <c r="H971" s="433">
        <v>1820</v>
      </c>
      <c r="I971" s="326">
        <v>38897</v>
      </c>
      <c r="J971" s="375">
        <v>24.27</v>
      </c>
      <c r="K971" s="318" t="s">
        <v>186</v>
      </c>
      <c r="L971" s="320">
        <v>55900</v>
      </c>
      <c r="M971" s="322">
        <v>30.7</v>
      </c>
      <c r="N971" s="315" t="s">
        <v>4405</v>
      </c>
      <c r="O971" s="299">
        <f t="shared" si="34"/>
        <v>0.75645596246885849</v>
      </c>
      <c r="P971" s="299">
        <f>IF(O971&lt;&gt;"",VLOOKUP($A971,Sheet4!$A$2:$O$1309,14,FALSE)*100,"")</f>
        <v>0.75844930031184754</v>
      </c>
      <c r="Q971" s="299">
        <f>IF(P971&lt;&gt;"",VLOOKUP($A971,Sheet4!$A$2:$O$1309,15,FALSE)*100,"")</f>
        <v>7.1860648709040404</v>
      </c>
      <c r="R971" s="301" t="str">
        <f t="shared" si="33"/>
        <v>&gt;100, &lt;200</v>
      </c>
      <c r="S971" s="356" t="s">
        <v>4366</v>
      </c>
      <c r="T971" s="356" t="str">
        <f>IF(ISNA(VLOOKUP(A971,Sheet1!B$3:C$1266,2,FALSE)=TRUE),"NC",VLOOKUP(A971,Sheet1!B$3:C$1266,2,FALSE))</f>
        <v>Rural10</v>
      </c>
      <c r="U971" s="392">
        <f>IF(ISNA(VLOOKUP($A971,Sheet1!$B$3:$AH$1266,Sheet1!E$1+(Sheet1!$A$1-1)*10,FALSE))=TRUE,"---",IF(VLOOKUP($A971,Sheet1!$B$3:$AH$1266,Sheet1!E$1+(Sheet1!$A$1-1)*10,FALSE)="---","---", (ROUND(VLOOKUP($A971,Sheet1!$B$3:$AH$1266,Sheet1!E$1+(Sheet1!$A$1-1)*10,FALSE),IF(VLOOKUP($A971,Sheet1!$B$3:$AH$1266,Sheet1!E$1+(Sheet1!$A$1-1)*10,FALSE)&gt;99999,-3,IF(VLOOKUP($A971,Sheet1!$B$3:$AH$1266,Sheet1!E$1+(Sheet1!$A$1-1)*10,FALSE)&gt;9999,-2,IF(VLOOKUP($A971,Sheet1!$B$3:$AH$1266,Sheet1!E$1+(Sheet1!$A$1-1)*10,FALSE)&gt;999,-1,0)))))))</f>
        <v>19700</v>
      </c>
      <c r="V971" s="392">
        <f>IF(ISNA(VLOOKUP($A971,Sheet1!$B$3:$AH$1266,Sheet1!F$1+(Sheet1!$A$1-1)*10,FALSE))=TRUE,"---",IF(VLOOKUP($A971,Sheet1!$B$3:$AH$1266,Sheet1!F$1+(Sheet1!$A$1-1)*10,FALSE)="---","---", (ROUND(VLOOKUP($A971,Sheet1!$B$3:$AH$1266,Sheet1!F$1+(Sheet1!$A$1-1)*10,FALSE),IF(VLOOKUP($A971,Sheet1!$B$3:$AH$1266,Sheet1!F$1+(Sheet1!$A$1-1)*10,FALSE)&gt;99999,-3,IF(VLOOKUP($A971,Sheet1!$B$3:$AH$1266,Sheet1!F$1+(Sheet1!$A$1-1)*10,FALSE)&gt;9999,-2,IF(VLOOKUP($A971,Sheet1!$B$3:$AH$1266,Sheet1!F$1+(Sheet1!$A$1-1)*10,FALSE)&gt;999,-1,0)))))))</f>
        <v>22400</v>
      </c>
      <c r="W971" s="392">
        <f>IF(ISNA(VLOOKUP($A971,Sheet1!$B$3:$AH$1266,Sheet1!G$1+(Sheet1!$A$1-1)*10,FALSE))=TRUE,"---",IF(VLOOKUP($A971,Sheet1!$B$3:$AH$1266,Sheet1!G$1+(Sheet1!$A$1-1)*10,FALSE)="---","---", (ROUND(VLOOKUP($A971,Sheet1!$B$3:$AH$1266,Sheet1!G$1+(Sheet1!$A$1-1)*10,FALSE),IF(VLOOKUP($A971,Sheet1!$B$3:$AH$1266,Sheet1!G$1+(Sheet1!$A$1-1)*10,FALSE)&gt;99999,-3,IF(VLOOKUP($A971,Sheet1!$B$3:$AH$1266,Sheet1!G$1+(Sheet1!$A$1-1)*10,FALSE)&gt;9999,-2,IF(VLOOKUP($A971,Sheet1!$B$3:$AH$1266,Sheet1!G$1+(Sheet1!$A$1-1)*10,FALSE)&gt;999,-1,0)))))))</f>
        <v>25700</v>
      </c>
      <c r="X971" s="392">
        <f>IF(ISNA(VLOOKUP($A971,Sheet1!$B$3:$AH$1266,Sheet1!H$1+(Sheet1!$A$1-1)*10,FALSE))=TRUE,"---",IF(VLOOKUP($A971,Sheet1!$B$3:$AH$1266,Sheet1!H$1+(Sheet1!$A$1-1)*10,FALSE)="---","---", (ROUND(VLOOKUP($A971,Sheet1!$B$3:$AH$1266,Sheet1!H$1+(Sheet1!$A$1-1)*10,FALSE),IF(VLOOKUP($A971,Sheet1!$B$3:$AH$1266,Sheet1!H$1+(Sheet1!$A$1-1)*10,FALSE)&gt;99999,-3,IF(VLOOKUP($A971,Sheet1!$B$3:$AH$1266,Sheet1!H$1+(Sheet1!$A$1-1)*10,FALSE)&gt;9999,-2,IF(VLOOKUP($A971,Sheet1!$B$3:$AH$1266,Sheet1!H$1+(Sheet1!$A$1-1)*10,FALSE)&gt;999,-1,0)))))))</f>
        <v>33600</v>
      </c>
      <c r="Y971" s="392">
        <f>IF(ISNA(VLOOKUP($A971,Sheet1!$B$3:$AH$1266,Sheet1!I$1+(Sheet1!$A$1-1)*10,FALSE))=TRUE,"---",IF(VLOOKUP($A971,Sheet1!$B$3:$AH$1266,Sheet1!I$1+(Sheet1!$A$1-1)*10,FALSE)="---","---", (ROUND(VLOOKUP($A971,Sheet1!$B$3:$AH$1266,Sheet1!I$1+(Sheet1!$A$1-1)*10,FALSE),IF(VLOOKUP($A971,Sheet1!$B$3:$AH$1266,Sheet1!I$1+(Sheet1!$A$1-1)*10,FALSE)&gt;99999,-3,IF(VLOOKUP($A971,Sheet1!$B$3:$AH$1266,Sheet1!I$1+(Sheet1!$A$1-1)*10,FALSE)&gt;9999,-2,IF(VLOOKUP($A971,Sheet1!$B$3:$AH$1266,Sheet1!I$1+(Sheet1!$A$1-1)*10,FALSE)&gt;999,-1,0)))))))</f>
        <v>38600</v>
      </c>
      <c r="Z971" s="392">
        <f>IF(ISNA(VLOOKUP($A971,Sheet1!$B$3:$AH$1266,Sheet1!J$1+(Sheet1!$A$1-1)*10,FALSE))=TRUE,"---",IF(VLOOKUP($A971,Sheet1!$B$3:$AH$1266,Sheet1!J$1+(Sheet1!$A$1-1)*10,FALSE)="---","---", (ROUND(VLOOKUP($A971,Sheet1!$B$3:$AH$1266,Sheet1!J$1+(Sheet1!$A$1-1)*10,FALSE),IF(VLOOKUP($A971,Sheet1!$B$3:$AH$1266,Sheet1!J$1+(Sheet1!$A$1-1)*10,FALSE)&gt;99999,-3,IF(VLOOKUP($A971,Sheet1!$B$3:$AH$1266,Sheet1!J$1+(Sheet1!$A$1-1)*10,FALSE)&gt;9999,-2,IF(VLOOKUP($A971,Sheet1!$B$3:$AH$1266,Sheet1!J$1+(Sheet1!$A$1-1)*10,FALSE)&gt;999,-1,0)))))))</f>
        <v>44800</v>
      </c>
      <c r="AA971" s="392">
        <f>IF(ISNA(VLOOKUP($A971,Sheet1!$B$3:$AH$1266,Sheet1!K$1+(Sheet1!$A$1-1)*10,FALSE))=TRUE,"---",IF(VLOOKUP($A971,Sheet1!$B$3:$AH$1266,Sheet1!K$1+(Sheet1!$A$1-1)*10,FALSE)="---","---", (ROUND(VLOOKUP($A971,Sheet1!$B$3:$AH$1266,Sheet1!K$1+(Sheet1!$A$1-1)*10,FALSE),IF(VLOOKUP($A971,Sheet1!$B$3:$AH$1266,Sheet1!K$1+(Sheet1!$A$1-1)*10,FALSE)&gt;99999,-3,IF(VLOOKUP($A971,Sheet1!$B$3:$AH$1266,Sheet1!K$1+(Sheet1!$A$1-1)*10,FALSE)&gt;9999,-2,IF(VLOOKUP($A971,Sheet1!$B$3:$AH$1266,Sheet1!K$1+(Sheet1!$A$1-1)*10,FALSE)&gt;999,-1,0)))))))</f>
        <v>49300</v>
      </c>
      <c r="AB971" s="392">
        <f>IF(ISNA(VLOOKUP($A971,Sheet1!$B$3:$AH$1266,Sheet1!L$1+(Sheet1!$A$1-1)*10,FALSE))=TRUE,"---",IF(VLOOKUP($A971,Sheet1!$B$3:$AH$1266,Sheet1!L$1+(Sheet1!$A$1-1)*10,FALSE)="---","---", (ROUND(VLOOKUP($A971,Sheet1!$B$3:$AH$1266,Sheet1!L$1+(Sheet1!$A$1-1)*10,FALSE),IF(VLOOKUP($A971,Sheet1!$B$3:$AH$1266,Sheet1!L$1+(Sheet1!$A$1-1)*10,FALSE)&gt;99999,-3,IF(VLOOKUP($A971,Sheet1!$B$3:$AH$1266,Sheet1!L$1+(Sheet1!$A$1-1)*10,FALSE)&gt;9999,-2,IF(VLOOKUP($A971,Sheet1!$B$3:$AH$1266,Sheet1!L$1+(Sheet1!$A$1-1)*10,FALSE)&gt;999,-1,0)))))))</f>
        <v>53800</v>
      </c>
      <c r="AC971" s="392">
        <f>IF(ISNA(VLOOKUP($A971,Sheet1!$B$3:$AH$1266,Sheet1!M$1+(Sheet1!$A$1-1)*10,FALSE))=TRUE,"---",IF(VLOOKUP($A971,Sheet1!$B$3:$AH$1266,Sheet1!M$1+(Sheet1!$A$1-1)*10,FALSE)="---","---", (ROUND(VLOOKUP($A971,Sheet1!$B$3:$AH$1266,Sheet1!M$1+(Sheet1!$A$1-1)*10,FALSE),IF(VLOOKUP($A971,Sheet1!$B$3:$AH$1266,Sheet1!M$1+(Sheet1!$A$1-1)*10,FALSE)&gt;99999,-3,IF(VLOOKUP($A971,Sheet1!$B$3:$AH$1266,Sheet1!M$1+(Sheet1!$A$1-1)*10,FALSE)&gt;9999,-2,IF(VLOOKUP($A971,Sheet1!$B$3:$AH$1266,Sheet1!M$1+(Sheet1!$A$1-1)*10,FALSE)&gt;999,-1,0)))))))</f>
        <v>58200</v>
      </c>
      <c r="AD971" s="392">
        <f>IF(ISNA(VLOOKUP($A971,Sheet1!$B$3:$AH$1266,Sheet1!N$1+(Sheet1!$A$1-1)*10,FALSE))=TRUE,"---",IF(VLOOKUP($A971,Sheet1!$B$3:$AH$1266,Sheet1!N$1+(Sheet1!$A$1-1)*10,FALSE)="---","---", (ROUND(VLOOKUP($A971,Sheet1!$B$3:$AH$1266,Sheet1!N$1+(Sheet1!$A$1-1)*10,FALSE),IF(VLOOKUP($A971,Sheet1!$B$3:$AH$1266,Sheet1!N$1+(Sheet1!$A$1-1)*10,FALSE)&gt;99999,-3,IF(VLOOKUP($A971,Sheet1!$B$3:$AH$1266,Sheet1!N$1+(Sheet1!$A$1-1)*10,FALSE)&gt;9999,-2,IF(VLOOKUP($A971,Sheet1!$B$3:$AH$1266,Sheet1!N$1+(Sheet1!$A$1-1)*10,FALSE)&gt;999,-1,0)))))))</f>
        <v>63900</v>
      </c>
    </row>
    <row r="972" spans="1:30" ht="25.5" customHeight="1" x14ac:dyDescent="0.25">
      <c r="A972" s="303"/>
      <c r="B972" s="331"/>
      <c r="C972" s="303"/>
      <c r="D972" s="303"/>
      <c r="E972" s="307"/>
      <c r="F972" s="52" t="s">
        <v>4747</v>
      </c>
      <c r="G972" s="127" t="s">
        <v>31</v>
      </c>
      <c r="H972" s="433"/>
      <c r="I972" s="327"/>
      <c r="J972" s="376"/>
      <c r="K972" s="319"/>
      <c r="L972" s="321"/>
      <c r="M972" s="323"/>
      <c r="N972" s="316"/>
      <c r="O972" s="317" t="e">
        <f t="shared" si="34"/>
        <v>#NUM!</v>
      </c>
      <c r="P972" s="317" t="e">
        <f>IF(O972&lt;&gt;"",VLOOKUP($A972,Sheet4!$A$2:$O$1309,14,FALSE)*100,"")</f>
        <v>#NUM!</v>
      </c>
      <c r="Q972" s="317" t="e">
        <f>IF(P972&lt;&gt;"",VLOOKUP($A972,Sheet4!$A$2:$O$1309,15,FALSE)*100,"")</f>
        <v>#NUM!</v>
      </c>
      <c r="R972" s="356" t="e">
        <f t="shared" si="33"/>
        <v>#NUM!</v>
      </c>
      <c r="S972" s="356"/>
      <c r="T972" s="356"/>
      <c r="U972" s="392"/>
      <c r="V972" s="392"/>
      <c r="W972" s="392"/>
      <c r="X972" s="392"/>
      <c r="Y972" s="392"/>
      <c r="Z972" s="392"/>
      <c r="AA972" s="392"/>
      <c r="AB972" s="392"/>
      <c r="AC972" s="392"/>
      <c r="AD972" s="392"/>
    </row>
    <row r="973" spans="1:30" ht="25.5" customHeight="1" x14ac:dyDescent="0.25">
      <c r="A973" s="133" t="s">
        <v>1466</v>
      </c>
      <c r="B973" s="134" t="s">
        <v>1467</v>
      </c>
      <c r="C973" s="133">
        <v>420454</v>
      </c>
      <c r="D973" s="133">
        <v>753501</v>
      </c>
      <c r="E973" s="67" t="s">
        <v>3014</v>
      </c>
      <c r="F973" s="135" t="s">
        <v>4405</v>
      </c>
      <c r="G973" s="118" t="s">
        <v>160</v>
      </c>
      <c r="H973" s="136">
        <v>1.33</v>
      </c>
      <c r="I973" s="119">
        <v>18837</v>
      </c>
      <c r="J973" s="137" t="s">
        <v>4405</v>
      </c>
      <c r="K973" s="118" t="s">
        <v>17</v>
      </c>
      <c r="L973" s="122">
        <v>190</v>
      </c>
      <c r="M973" s="123">
        <v>143</v>
      </c>
      <c r="N973" s="118" t="s">
        <v>199</v>
      </c>
      <c r="O973" s="71">
        <f t="shared" si="34"/>
        <v>7.6562412447019241</v>
      </c>
      <c r="P973" s="71">
        <f>IF(O973&lt;&gt;"",VLOOKUP($A973,Sheet4!$A$2:$O$1309,14,FALSE)*100,"")</f>
        <v>2.5079735630275879</v>
      </c>
      <c r="Q973" s="71">
        <f>IF(P973&lt;&gt;"",VLOOKUP($A973,Sheet4!$A$2:$O$1309,15,FALSE)*100,"")</f>
        <v>22.025584546643096</v>
      </c>
      <c r="R973" s="73">
        <f t="shared" si="33"/>
        <v>15</v>
      </c>
      <c r="S973" s="63" t="s">
        <v>4366</v>
      </c>
      <c r="T973" s="63" t="str">
        <f>IF(ISNA(VLOOKUP(A973,Sheet1!B$3:C$1266,2,FALSE)=TRUE),"NC",VLOOKUP(A973,Sheet1!B$3:C$1266,2,FALSE))</f>
        <v>Rural</v>
      </c>
      <c r="U973" s="66">
        <f>IF(ISNA(VLOOKUP($A973,Sheet1!$B$3:$AH$1266,Sheet1!E$1+(Sheet1!$A$1-1)*10,FALSE))=TRUE,"---",IF(VLOOKUP($A973,Sheet1!$B$3:$AH$1266,Sheet1!E$1+(Sheet1!$A$1-1)*10,FALSE)="---","---", (ROUND(VLOOKUP($A973,Sheet1!$B$3:$AH$1266,Sheet1!E$1+(Sheet1!$A$1-1)*10,FALSE),IF(VLOOKUP($A973,Sheet1!$B$3:$AH$1266,Sheet1!E$1+(Sheet1!$A$1-1)*10,FALSE)&gt;99999,-3,IF(VLOOKUP($A973,Sheet1!$B$3:$AH$1266,Sheet1!E$1+(Sheet1!$A$1-1)*10,FALSE)&gt;9999,-2,IF(VLOOKUP($A973,Sheet1!$B$3:$AH$1266,Sheet1!E$1+(Sheet1!$A$1-1)*10,FALSE)&gt;999,-1,0)))))))</f>
        <v>48</v>
      </c>
      <c r="V973" s="66">
        <f>IF(ISNA(VLOOKUP($A973,Sheet1!$B$3:$AH$1266,Sheet1!F$1+(Sheet1!$A$1-1)*10,FALSE))=TRUE,"---",IF(VLOOKUP($A973,Sheet1!$B$3:$AH$1266,Sheet1!F$1+(Sheet1!$A$1-1)*10,FALSE)="---","---", (ROUND(VLOOKUP($A973,Sheet1!$B$3:$AH$1266,Sheet1!F$1+(Sheet1!$A$1-1)*10,FALSE),IF(VLOOKUP($A973,Sheet1!$B$3:$AH$1266,Sheet1!F$1+(Sheet1!$A$1-1)*10,FALSE)&gt;99999,-3,IF(VLOOKUP($A973,Sheet1!$B$3:$AH$1266,Sheet1!F$1+(Sheet1!$A$1-1)*10,FALSE)&gt;9999,-2,IF(VLOOKUP($A973,Sheet1!$B$3:$AH$1266,Sheet1!F$1+(Sheet1!$A$1-1)*10,FALSE)&gt;999,-1,0)))))))</f>
        <v>61</v>
      </c>
      <c r="W973" s="66">
        <f>IF(ISNA(VLOOKUP($A973,Sheet1!$B$3:$AH$1266,Sheet1!G$1+(Sheet1!$A$1-1)*10,FALSE))=TRUE,"---",IF(VLOOKUP($A973,Sheet1!$B$3:$AH$1266,Sheet1!G$1+(Sheet1!$A$1-1)*10,FALSE)="---","---", (ROUND(VLOOKUP($A973,Sheet1!$B$3:$AH$1266,Sheet1!G$1+(Sheet1!$A$1-1)*10,FALSE),IF(VLOOKUP($A973,Sheet1!$B$3:$AH$1266,Sheet1!G$1+(Sheet1!$A$1-1)*10,FALSE)&gt;99999,-3,IF(VLOOKUP($A973,Sheet1!$B$3:$AH$1266,Sheet1!G$1+(Sheet1!$A$1-1)*10,FALSE)&gt;9999,-2,IF(VLOOKUP($A973,Sheet1!$B$3:$AH$1266,Sheet1!G$1+(Sheet1!$A$1-1)*10,FALSE)&gt;999,-1,0)))))))</f>
        <v>79</v>
      </c>
      <c r="X973" s="66">
        <f>IF(ISNA(VLOOKUP($A973,Sheet1!$B$3:$AH$1266,Sheet1!H$1+(Sheet1!$A$1-1)*10,FALSE))=TRUE,"---",IF(VLOOKUP($A973,Sheet1!$B$3:$AH$1266,Sheet1!H$1+(Sheet1!$A$1-1)*10,FALSE)="---","---", (ROUND(VLOOKUP($A973,Sheet1!$B$3:$AH$1266,Sheet1!H$1+(Sheet1!$A$1-1)*10,FALSE),IF(VLOOKUP($A973,Sheet1!$B$3:$AH$1266,Sheet1!H$1+(Sheet1!$A$1-1)*10,FALSE)&gt;99999,-3,IF(VLOOKUP($A973,Sheet1!$B$3:$AH$1266,Sheet1!H$1+(Sheet1!$A$1-1)*10,FALSE)&gt;9999,-2,IF(VLOOKUP($A973,Sheet1!$B$3:$AH$1266,Sheet1!H$1+(Sheet1!$A$1-1)*10,FALSE)&gt;999,-1,0)))))))</f>
        <v>130</v>
      </c>
      <c r="Y973" s="66">
        <f>IF(ISNA(VLOOKUP($A973,Sheet1!$B$3:$AH$1266,Sheet1!I$1+(Sheet1!$A$1-1)*10,FALSE))=TRUE,"---",IF(VLOOKUP($A973,Sheet1!$B$3:$AH$1266,Sheet1!I$1+(Sheet1!$A$1-1)*10,FALSE)="---","---", (ROUND(VLOOKUP($A973,Sheet1!$B$3:$AH$1266,Sheet1!I$1+(Sheet1!$A$1-1)*10,FALSE),IF(VLOOKUP($A973,Sheet1!$B$3:$AH$1266,Sheet1!I$1+(Sheet1!$A$1-1)*10,FALSE)&gt;99999,-3,IF(VLOOKUP($A973,Sheet1!$B$3:$AH$1266,Sheet1!I$1+(Sheet1!$A$1-1)*10,FALSE)&gt;9999,-2,IF(VLOOKUP($A973,Sheet1!$B$3:$AH$1266,Sheet1!I$1+(Sheet1!$A$1-1)*10,FALSE)&gt;999,-1,0)))))))</f>
        <v>170</v>
      </c>
      <c r="Z973" s="66">
        <f>IF(ISNA(VLOOKUP($A973,Sheet1!$B$3:$AH$1266,Sheet1!J$1+(Sheet1!$A$1-1)*10,FALSE))=TRUE,"---",IF(VLOOKUP($A973,Sheet1!$B$3:$AH$1266,Sheet1!J$1+(Sheet1!$A$1-1)*10,FALSE)="---","---", (ROUND(VLOOKUP($A973,Sheet1!$B$3:$AH$1266,Sheet1!J$1+(Sheet1!$A$1-1)*10,FALSE),IF(VLOOKUP($A973,Sheet1!$B$3:$AH$1266,Sheet1!J$1+(Sheet1!$A$1-1)*10,FALSE)&gt;99999,-3,IF(VLOOKUP($A973,Sheet1!$B$3:$AH$1266,Sheet1!J$1+(Sheet1!$A$1-1)*10,FALSE)&gt;9999,-2,IF(VLOOKUP($A973,Sheet1!$B$3:$AH$1266,Sheet1!J$1+(Sheet1!$A$1-1)*10,FALSE)&gt;999,-1,0)))))))</f>
        <v>226</v>
      </c>
      <c r="AA973" s="66">
        <f>IF(ISNA(VLOOKUP($A973,Sheet1!$B$3:$AH$1266,Sheet1!K$1+(Sheet1!$A$1-1)*10,FALSE))=TRUE,"---",IF(VLOOKUP($A973,Sheet1!$B$3:$AH$1266,Sheet1!K$1+(Sheet1!$A$1-1)*10,FALSE)="---","---", (ROUND(VLOOKUP($A973,Sheet1!$B$3:$AH$1266,Sheet1!K$1+(Sheet1!$A$1-1)*10,FALSE),IF(VLOOKUP($A973,Sheet1!$B$3:$AH$1266,Sheet1!K$1+(Sheet1!$A$1-1)*10,FALSE)&gt;99999,-3,IF(VLOOKUP($A973,Sheet1!$B$3:$AH$1266,Sheet1!K$1+(Sheet1!$A$1-1)*10,FALSE)&gt;9999,-2,IF(VLOOKUP($A973,Sheet1!$B$3:$AH$1266,Sheet1!K$1+(Sheet1!$A$1-1)*10,FALSE)&gt;999,-1,0)))))))</f>
        <v>271</v>
      </c>
      <c r="AB973" s="66">
        <f>IF(ISNA(VLOOKUP($A973,Sheet1!$B$3:$AH$1266,Sheet1!L$1+(Sheet1!$A$1-1)*10,FALSE))=TRUE,"---",IF(VLOOKUP($A973,Sheet1!$B$3:$AH$1266,Sheet1!L$1+(Sheet1!$A$1-1)*10,FALSE)="---","---", (ROUND(VLOOKUP($A973,Sheet1!$B$3:$AH$1266,Sheet1!L$1+(Sheet1!$A$1-1)*10,FALSE),IF(VLOOKUP($A973,Sheet1!$B$3:$AH$1266,Sheet1!L$1+(Sheet1!$A$1-1)*10,FALSE)&gt;99999,-3,IF(VLOOKUP($A973,Sheet1!$B$3:$AH$1266,Sheet1!L$1+(Sheet1!$A$1-1)*10,FALSE)&gt;9999,-2,IF(VLOOKUP($A973,Sheet1!$B$3:$AH$1266,Sheet1!L$1+(Sheet1!$A$1-1)*10,FALSE)&gt;999,-1,0)))))))</f>
        <v>318</v>
      </c>
      <c r="AC973" s="66">
        <f>IF(ISNA(VLOOKUP($A973,Sheet1!$B$3:$AH$1266,Sheet1!M$1+(Sheet1!$A$1-1)*10,FALSE))=TRUE,"---",IF(VLOOKUP($A973,Sheet1!$B$3:$AH$1266,Sheet1!M$1+(Sheet1!$A$1-1)*10,FALSE)="---","---", (ROUND(VLOOKUP($A973,Sheet1!$B$3:$AH$1266,Sheet1!M$1+(Sheet1!$A$1-1)*10,FALSE),IF(VLOOKUP($A973,Sheet1!$B$3:$AH$1266,Sheet1!M$1+(Sheet1!$A$1-1)*10,FALSE)&gt;99999,-3,IF(VLOOKUP($A973,Sheet1!$B$3:$AH$1266,Sheet1!M$1+(Sheet1!$A$1-1)*10,FALSE)&gt;9999,-2,IF(VLOOKUP($A973,Sheet1!$B$3:$AH$1266,Sheet1!M$1+(Sheet1!$A$1-1)*10,FALSE)&gt;999,-1,0)))))))</f>
        <v>368</v>
      </c>
      <c r="AD973" s="66">
        <f>IF(ISNA(VLOOKUP($A973,Sheet1!$B$3:$AH$1266,Sheet1!N$1+(Sheet1!$A$1-1)*10,FALSE))=TRUE,"---",IF(VLOOKUP($A973,Sheet1!$B$3:$AH$1266,Sheet1!N$1+(Sheet1!$A$1-1)*10,FALSE)="---","---", (ROUND(VLOOKUP($A973,Sheet1!$B$3:$AH$1266,Sheet1!N$1+(Sheet1!$A$1-1)*10,FALSE),IF(VLOOKUP($A973,Sheet1!$B$3:$AH$1266,Sheet1!N$1+(Sheet1!$A$1-1)*10,FALSE)&gt;99999,-3,IF(VLOOKUP($A973,Sheet1!$B$3:$AH$1266,Sheet1!N$1+(Sheet1!$A$1-1)*10,FALSE)&gt;9999,-2,IF(VLOOKUP($A973,Sheet1!$B$3:$AH$1266,Sheet1!N$1+(Sheet1!$A$1-1)*10,FALSE)&gt;999,-1,0)))))))</f>
        <v>437</v>
      </c>
    </row>
    <row r="974" spans="1:30" ht="25.5" customHeight="1" x14ac:dyDescent="0.25">
      <c r="A974" s="125" t="s">
        <v>1468</v>
      </c>
      <c r="B974" s="138" t="s">
        <v>1469</v>
      </c>
      <c r="C974" s="125">
        <v>420343</v>
      </c>
      <c r="D974" s="125">
        <v>753557</v>
      </c>
      <c r="E974" s="70" t="s">
        <v>3014</v>
      </c>
      <c r="F974" s="139" t="s">
        <v>4405</v>
      </c>
      <c r="G974" s="127" t="s">
        <v>160</v>
      </c>
      <c r="H974" s="128">
        <v>1.35</v>
      </c>
      <c r="I974" s="112">
        <v>18837</v>
      </c>
      <c r="J974" s="140" t="s">
        <v>4405</v>
      </c>
      <c r="K974" s="127" t="s">
        <v>17</v>
      </c>
      <c r="L974" s="115">
        <v>255</v>
      </c>
      <c r="M974" s="116">
        <v>189</v>
      </c>
      <c r="N974" s="127" t="s">
        <v>199</v>
      </c>
      <c r="O974" s="68">
        <f t="shared" si="34"/>
        <v>1.5032716565714401</v>
      </c>
      <c r="P974" s="68">
        <f>IF(O974&lt;&gt;"",VLOOKUP($A974,Sheet4!$A$2:$O$1309,14,FALSE)*100,"")</f>
        <v>1.3550389312313671</v>
      </c>
      <c r="Q974" s="68">
        <f>IF(P974&lt;&gt;"",VLOOKUP($A974,Sheet4!$A$2:$O$1309,15,FALSE)*100,"")</f>
        <v>12.50895508020804</v>
      </c>
      <c r="R974" s="74">
        <f t="shared" ref="R974:R1036" si="35">IF(O974="&lt;0.2","&gt;500",IF(O974="&gt;50","&lt;2",IF(ISERR(1/O974*100),"",IF(AND((1/O974*100)&gt;=2,(1/O974*100)&lt;=10),MROUND(1/O974*100,1),IF(AND((1/O974*100)&gt;=10,(1/O974*100)&lt;=50),MROUND(1/O974*100,5),IF(AND((1/O974*100)&gt;=50,(1/O974*100)&lt;=104),MROUND(1/O974*100,10),IF(AND((1/O974*100)&gt;=104,(1/O974*100)&lt;=110),"100",IF(AND((1/O974*100)&gt;=110,(1/O974*100)&lt;=180),"&gt;100, &lt;200",IF(AND((1/O974*100)&gt;=180,(1/O974*100)&lt;=220),"200",IF(AND((1/O974*100)&gt;=220,(1/O974*100)&lt;=450),"&gt;200,  &lt;500","500"))))))))))</f>
        <v>70</v>
      </c>
      <c r="S974" s="64" t="s">
        <v>4366</v>
      </c>
      <c r="T974" s="64" t="str">
        <f>IF(ISNA(VLOOKUP(A974,Sheet1!B$3:C$1266,2,FALSE)=TRUE),"NC",VLOOKUP(A974,Sheet1!B$3:C$1266,2,FALSE))</f>
        <v>Rural</v>
      </c>
      <c r="U974" s="65">
        <f>IF(ISNA(VLOOKUP($A974,Sheet1!$B$3:$AH$1266,Sheet1!E$1+(Sheet1!$A$1-1)*10,FALSE))=TRUE,"---",IF(VLOOKUP($A974,Sheet1!$B$3:$AH$1266,Sheet1!E$1+(Sheet1!$A$1-1)*10,FALSE)="---","---", (ROUND(VLOOKUP($A974,Sheet1!$B$3:$AH$1266,Sheet1!E$1+(Sheet1!$A$1-1)*10,FALSE),IF(VLOOKUP($A974,Sheet1!$B$3:$AH$1266,Sheet1!E$1+(Sheet1!$A$1-1)*10,FALSE)&gt;99999,-3,IF(VLOOKUP($A974,Sheet1!$B$3:$AH$1266,Sheet1!E$1+(Sheet1!$A$1-1)*10,FALSE)&gt;9999,-2,IF(VLOOKUP($A974,Sheet1!$B$3:$AH$1266,Sheet1!E$1+(Sheet1!$A$1-1)*10,FALSE)&gt;999,-1,0)))))))</f>
        <v>41</v>
      </c>
      <c r="V974" s="65">
        <f>IF(ISNA(VLOOKUP($A974,Sheet1!$B$3:$AH$1266,Sheet1!F$1+(Sheet1!$A$1-1)*10,FALSE))=TRUE,"---",IF(VLOOKUP($A974,Sheet1!$B$3:$AH$1266,Sheet1!F$1+(Sheet1!$A$1-1)*10,FALSE)="---","---", (ROUND(VLOOKUP($A974,Sheet1!$B$3:$AH$1266,Sheet1!F$1+(Sheet1!$A$1-1)*10,FALSE),IF(VLOOKUP($A974,Sheet1!$B$3:$AH$1266,Sheet1!F$1+(Sheet1!$A$1-1)*10,FALSE)&gt;99999,-3,IF(VLOOKUP($A974,Sheet1!$B$3:$AH$1266,Sheet1!F$1+(Sheet1!$A$1-1)*10,FALSE)&gt;9999,-2,IF(VLOOKUP($A974,Sheet1!$B$3:$AH$1266,Sheet1!F$1+(Sheet1!$A$1-1)*10,FALSE)&gt;999,-1,0)))))))</f>
        <v>52</v>
      </c>
      <c r="W974" s="65">
        <f>IF(ISNA(VLOOKUP($A974,Sheet1!$B$3:$AH$1266,Sheet1!G$1+(Sheet1!$A$1-1)*10,FALSE))=TRUE,"---",IF(VLOOKUP($A974,Sheet1!$B$3:$AH$1266,Sheet1!G$1+(Sheet1!$A$1-1)*10,FALSE)="---","---", (ROUND(VLOOKUP($A974,Sheet1!$B$3:$AH$1266,Sheet1!G$1+(Sheet1!$A$1-1)*10,FALSE),IF(VLOOKUP($A974,Sheet1!$B$3:$AH$1266,Sheet1!G$1+(Sheet1!$A$1-1)*10,FALSE)&gt;99999,-3,IF(VLOOKUP($A974,Sheet1!$B$3:$AH$1266,Sheet1!G$1+(Sheet1!$A$1-1)*10,FALSE)&gt;9999,-2,IF(VLOOKUP($A974,Sheet1!$B$3:$AH$1266,Sheet1!G$1+(Sheet1!$A$1-1)*10,FALSE)&gt;999,-1,0)))))))</f>
        <v>67</v>
      </c>
      <c r="X974" s="65">
        <f>IF(ISNA(VLOOKUP($A974,Sheet1!$B$3:$AH$1266,Sheet1!H$1+(Sheet1!$A$1-1)*10,FALSE))=TRUE,"---",IF(VLOOKUP($A974,Sheet1!$B$3:$AH$1266,Sheet1!H$1+(Sheet1!$A$1-1)*10,FALSE)="---","---", (ROUND(VLOOKUP($A974,Sheet1!$B$3:$AH$1266,Sheet1!H$1+(Sheet1!$A$1-1)*10,FALSE),IF(VLOOKUP($A974,Sheet1!$B$3:$AH$1266,Sheet1!H$1+(Sheet1!$A$1-1)*10,FALSE)&gt;99999,-3,IF(VLOOKUP($A974,Sheet1!$B$3:$AH$1266,Sheet1!H$1+(Sheet1!$A$1-1)*10,FALSE)&gt;9999,-2,IF(VLOOKUP($A974,Sheet1!$B$3:$AH$1266,Sheet1!H$1+(Sheet1!$A$1-1)*10,FALSE)&gt;999,-1,0)))))))</f>
        <v>112</v>
      </c>
      <c r="Y974" s="65">
        <f>IF(ISNA(VLOOKUP($A974,Sheet1!$B$3:$AH$1266,Sheet1!I$1+(Sheet1!$A$1-1)*10,FALSE))=TRUE,"---",IF(VLOOKUP($A974,Sheet1!$B$3:$AH$1266,Sheet1!I$1+(Sheet1!$A$1-1)*10,FALSE)="---","---", (ROUND(VLOOKUP($A974,Sheet1!$B$3:$AH$1266,Sheet1!I$1+(Sheet1!$A$1-1)*10,FALSE),IF(VLOOKUP($A974,Sheet1!$B$3:$AH$1266,Sheet1!I$1+(Sheet1!$A$1-1)*10,FALSE)&gt;99999,-3,IF(VLOOKUP($A974,Sheet1!$B$3:$AH$1266,Sheet1!I$1+(Sheet1!$A$1-1)*10,FALSE)&gt;9999,-2,IF(VLOOKUP($A974,Sheet1!$B$3:$AH$1266,Sheet1!I$1+(Sheet1!$A$1-1)*10,FALSE)&gt;999,-1,0)))))))</f>
        <v>147</v>
      </c>
      <c r="Z974" s="65">
        <f>IF(ISNA(VLOOKUP($A974,Sheet1!$B$3:$AH$1266,Sheet1!J$1+(Sheet1!$A$1-1)*10,FALSE))=TRUE,"---",IF(VLOOKUP($A974,Sheet1!$B$3:$AH$1266,Sheet1!J$1+(Sheet1!$A$1-1)*10,FALSE)="---","---", (ROUND(VLOOKUP($A974,Sheet1!$B$3:$AH$1266,Sheet1!J$1+(Sheet1!$A$1-1)*10,FALSE),IF(VLOOKUP($A974,Sheet1!$B$3:$AH$1266,Sheet1!J$1+(Sheet1!$A$1-1)*10,FALSE)&gt;99999,-3,IF(VLOOKUP($A974,Sheet1!$B$3:$AH$1266,Sheet1!J$1+(Sheet1!$A$1-1)*10,FALSE)&gt;9999,-2,IF(VLOOKUP($A974,Sheet1!$B$3:$AH$1266,Sheet1!J$1+(Sheet1!$A$1-1)*10,FALSE)&gt;999,-1,0)))))))</f>
        <v>196</v>
      </c>
      <c r="AA974" s="65">
        <f>IF(ISNA(VLOOKUP($A974,Sheet1!$B$3:$AH$1266,Sheet1!K$1+(Sheet1!$A$1-1)*10,FALSE))=TRUE,"---",IF(VLOOKUP($A974,Sheet1!$B$3:$AH$1266,Sheet1!K$1+(Sheet1!$A$1-1)*10,FALSE)="---","---", (ROUND(VLOOKUP($A974,Sheet1!$B$3:$AH$1266,Sheet1!K$1+(Sheet1!$A$1-1)*10,FALSE),IF(VLOOKUP($A974,Sheet1!$B$3:$AH$1266,Sheet1!K$1+(Sheet1!$A$1-1)*10,FALSE)&gt;99999,-3,IF(VLOOKUP($A974,Sheet1!$B$3:$AH$1266,Sheet1!K$1+(Sheet1!$A$1-1)*10,FALSE)&gt;9999,-2,IF(VLOOKUP($A974,Sheet1!$B$3:$AH$1266,Sheet1!K$1+(Sheet1!$A$1-1)*10,FALSE)&gt;999,-1,0)))))))</f>
        <v>235</v>
      </c>
      <c r="AB974" s="65">
        <f>IF(ISNA(VLOOKUP($A974,Sheet1!$B$3:$AH$1266,Sheet1!L$1+(Sheet1!$A$1-1)*10,FALSE))=TRUE,"---",IF(VLOOKUP($A974,Sheet1!$B$3:$AH$1266,Sheet1!L$1+(Sheet1!$A$1-1)*10,FALSE)="---","---", (ROUND(VLOOKUP($A974,Sheet1!$B$3:$AH$1266,Sheet1!L$1+(Sheet1!$A$1-1)*10,FALSE),IF(VLOOKUP($A974,Sheet1!$B$3:$AH$1266,Sheet1!L$1+(Sheet1!$A$1-1)*10,FALSE)&gt;99999,-3,IF(VLOOKUP($A974,Sheet1!$B$3:$AH$1266,Sheet1!L$1+(Sheet1!$A$1-1)*10,FALSE)&gt;9999,-2,IF(VLOOKUP($A974,Sheet1!$B$3:$AH$1266,Sheet1!L$1+(Sheet1!$A$1-1)*10,FALSE)&gt;999,-1,0)))))))</f>
        <v>277</v>
      </c>
      <c r="AC974" s="65">
        <f>IF(ISNA(VLOOKUP($A974,Sheet1!$B$3:$AH$1266,Sheet1!M$1+(Sheet1!$A$1-1)*10,FALSE))=TRUE,"---",IF(VLOOKUP($A974,Sheet1!$B$3:$AH$1266,Sheet1!M$1+(Sheet1!$A$1-1)*10,FALSE)="---","---", (ROUND(VLOOKUP($A974,Sheet1!$B$3:$AH$1266,Sheet1!M$1+(Sheet1!$A$1-1)*10,FALSE),IF(VLOOKUP($A974,Sheet1!$B$3:$AH$1266,Sheet1!M$1+(Sheet1!$A$1-1)*10,FALSE)&gt;99999,-3,IF(VLOOKUP($A974,Sheet1!$B$3:$AH$1266,Sheet1!M$1+(Sheet1!$A$1-1)*10,FALSE)&gt;9999,-2,IF(VLOOKUP($A974,Sheet1!$B$3:$AH$1266,Sheet1!M$1+(Sheet1!$A$1-1)*10,FALSE)&gt;999,-1,0)))))))</f>
        <v>321</v>
      </c>
      <c r="AD974" s="65">
        <f>IF(ISNA(VLOOKUP($A974,Sheet1!$B$3:$AH$1266,Sheet1!N$1+(Sheet1!$A$1-1)*10,FALSE))=TRUE,"---",IF(VLOOKUP($A974,Sheet1!$B$3:$AH$1266,Sheet1!N$1+(Sheet1!$A$1-1)*10,FALSE)="---","---", (ROUND(VLOOKUP($A974,Sheet1!$B$3:$AH$1266,Sheet1!N$1+(Sheet1!$A$1-1)*10,FALSE),IF(VLOOKUP($A974,Sheet1!$B$3:$AH$1266,Sheet1!N$1+(Sheet1!$A$1-1)*10,FALSE)&gt;99999,-3,IF(VLOOKUP($A974,Sheet1!$B$3:$AH$1266,Sheet1!N$1+(Sheet1!$A$1-1)*10,FALSE)&gt;9999,-2,IF(VLOOKUP($A974,Sheet1!$B$3:$AH$1266,Sheet1!N$1+(Sheet1!$A$1-1)*10,FALSE)&gt;999,-1,0)))))))</f>
        <v>382</v>
      </c>
    </row>
    <row r="975" spans="1:30" ht="25.5" customHeight="1" x14ac:dyDescent="0.25">
      <c r="A975" s="133" t="s">
        <v>1470</v>
      </c>
      <c r="B975" s="134" t="s">
        <v>1471</v>
      </c>
      <c r="C975" s="133">
        <v>420042</v>
      </c>
      <c r="D975" s="133">
        <v>753747</v>
      </c>
      <c r="E975" s="67" t="s">
        <v>3014</v>
      </c>
      <c r="F975" s="135" t="s">
        <v>4405</v>
      </c>
      <c r="G975" s="118" t="s">
        <v>160</v>
      </c>
      <c r="H975" s="136">
        <v>0.54</v>
      </c>
      <c r="I975" s="119">
        <v>22057</v>
      </c>
      <c r="J975" s="137" t="s">
        <v>4405</v>
      </c>
      <c r="K975" s="118" t="s">
        <v>17</v>
      </c>
      <c r="L975" s="122">
        <v>1040</v>
      </c>
      <c r="M975" s="123">
        <v>1926</v>
      </c>
      <c r="N975" s="118" t="s">
        <v>145</v>
      </c>
      <c r="O975" s="71" t="s">
        <v>4405</v>
      </c>
      <c r="P975" s="71" t="s">
        <v>4405</v>
      </c>
      <c r="Q975" s="71" t="s">
        <v>4405</v>
      </c>
      <c r="R975" s="73" t="s">
        <v>4405</v>
      </c>
      <c r="S975" s="63" t="s">
        <v>4366</v>
      </c>
      <c r="T975" s="63" t="str">
        <f>IF(ISNA(VLOOKUP(A975,Sheet1!B$3:C$1266,2,FALSE)=TRUE),"NC",VLOOKUP(A975,Sheet1!B$3:C$1266,2,FALSE))</f>
        <v>NC</v>
      </c>
      <c r="U975" s="66" t="str">
        <f>IF(ISNA(VLOOKUP($A975,Sheet1!$B$3:$AH$1266,Sheet1!E$1+(Sheet1!$A$1-1)*10,FALSE))=TRUE,"---",IF(VLOOKUP($A975,Sheet1!$B$3:$AH$1266,Sheet1!E$1+(Sheet1!$A$1-1)*10,FALSE)="---","---", (ROUND(VLOOKUP($A975,Sheet1!$B$3:$AH$1266,Sheet1!E$1+(Sheet1!$A$1-1)*10,FALSE),IF(VLOOKUP($A975,Sheet1!$B$3:$AH$1266,Sheet1!E$1+(Sheet1!$A$1-1)*10,FALSE)&gt;99999,-3,IF(VLOOKUP($A975,Sheet1!$B$3:$AH$1266,Sheet1!E$1+(Sheet1!$A$1-1)*10,FALSE)&gt;9999,-2,IF(VLOOKUP($A975,Sheet1!$B$3:$AH$1266,Sheet1!E$1+(Sheet1!$A$1-1)*10,FALSE)&gt;999,-1,0)))))))</f>
        <v>---</v>
      </c>
      <c r="V975" s="66" t="str">
        <f>IF(ISNA(VLOOKUP($A975,Sheet1!$B$3:$AH$1266,Sheet1!F$1+(Sheet1!$A$1-1)*10,FALSE))=TRUE,"---",IF(VLOOKUP($A975,Sheet1!$B$3:$AH$1266,Sheet1!F$1+(Sheet1!$A$1-1)*10,FALSE)="---","---", (ROUND(VLOOKUP($A975,Sheet1!$B$3:$AH$1266,Sheet1!F$1+(Sheet1!$A$1-1)*10,FALSE),IF(VLOOKUP($A975,Sheet1!$B$3:$AH$1266,Sheet1!F$1+(Sheet1!$A$1-1)*10,FALSE)&gt;99999,-3,IF(VLOOKUP($A975,Sheet1!$B$3:$AH$1266,Sheet1!F$1+(Sheet1!$A$1-1)*10,FALSE)&gt;9999,-2,IF(VLOOKUP($A975,Sheet1!$B$3:$AH$1266,Sheet1!F$1+(Sheet1!$A$1-1)*10,FALSE)&gt;999,-1,0)))))))</f>
        <v>---</v>
      </c>
      <c r="W975" s="66" t="str">
        <f>IF(ISNA(VLOOKUP($A975,Sheet1!$B$3:$AH$1266,Sheet1!G$1+(Sheet1!$A$1-1)*10,FALSE))=TRUE,"---",IF(VLOOKUP($A975,Sheet1!$B$3:$AH$1266,Sheet1!G$1+(Sheet1!$A$1-1)*10,FALSE)="---","---", (ROUND(VLOOKUP($A975,Sheet1!$B$3:$AH$1266,Sheet1!G$1+(Sheet1!$A$1-1)*10,FALSE),IF(VLOOKUP($A975,Sheet1!$B$3:$AH$1266,Sheet1!G$1+(Sheet1!$A$1-1)*10,FALSE)&gt;99999,-3,IF(VLOOKUP($A975,Sheet1!$B$3:$AH$1266,Sheet1!G$1+(Sheet1!$A$1-1)*10,FALSE)&gt;9999,-2,IF(VLOOKUP($A975,Sheet1!$B$3:$AH$1266,Sheet1!G$1+(Sheet1!$A$1-1)*10,FALSE)&gt;999,-1,0)))))))</f>
        <v>---</v>
      </c>
      <c r="X975" s="66" t="str">
        <f>IF(ISNA(VLOOKUP($A975,Sheet1!$B$3:$AH$1266,Sheet1!H$1+(Sheet1!$A$1-1)*10,FALSE))=TRUE,"---",IF(VLOOKUP($A975,Sheet1!$B$3:$AH$1266,Sheet1!H$1+(Sheet1!$A$1-1)*10,FALSE)="---","---", (ROUND(VLOOKUP($A975,Sheet1!$B$3:$AH$1266,Sheet1!H$1+(Sheet1!$A$1-1)*10,FALSE),IF(VLOOKUP($A975,Sheet1!$B$3:$AH$1266,Sheet1!H$1+(Sheet1!$A$1-1)*10,FALSE)&gt;99999,-3,IF(VLOOKUP($A975,Sheet1!$B$3:$AH$1266,Sheet1!H$1+(Sheet1!$A$1-1)*10,FALSE)&gt;9999,-2,IF(VLOOKUP($A975,Sheet1!$B$3:$AH$1266,Sheet1!H$1+(Sheet1!$A$1-1)*10,FALSE)&gt;999,-1,0)))))))</f>
        <v>---</v>
      </c>
      <c r="Y975" s="66" t="str">
        <f>IF(ISNA(VLOOKUP($A975,Sheet1!$B$3:$AH$1266,Sheet1!I$1+(Sheet1!$A$1-1)*10,FALSE))=TRUE,"---",IF(VLOOKUP($A975,Sheet1!$B$3:$AH$1266,Sheet1!I$1+(Sheet1!$A$1-1)*10,FALSE)="---","---", (ROUND(VLOOKUP($A975,Sheet1!$B$3:$AH$1266,Sheet1!I$1+(Sheet1!$A$1-1)*10,FALSE),IF(VLOOKUP($A975,Sheet1!$B$3:$AH$1266,Sheet1!I$1+(Sheet1!$A$1-1)*10,FALSE)&gt;99999,-3,IF(VLOOKUP($A975,Sheet1!$B$3:$AH$1266,Sheet1!I$1+(Sheet1!$A$1-1)*10,FALSE)&gt;9999,-2,IF(VLOOKUP($A975,Sheet1!$B$3:$AH$1266,Sheet1!I$1+(Sheet1!$A$1-1)*10,FALSE)&gt;999,-1,0)))))))</f>
        <v>---</v>
      </c>
      <c r="Z975" s="66" t="str">
        <f>IF(ISNA(VLOOKUP($A975,Sheet1!$B$3:$AH$1266,Sheet1!J$1+(Sheet1!$A$1-1)*10,FALSE))=TRUE,"---",IF(VLOOKUP($A975,Sheet1!$B$3:$AH$1266,Sheet1!J$1+(Sheet1!$A$1-1)*10,FALSE)="---","---", (ROUND(VLOOKUP($A975,Sheet1!$B$3:$AH$1266,Sheet1!J$1+(Sheet1!$A$1-1)*10,FALSE),IF(VLOOKUP($A975,Sheet1!$B$3:$AH$1266,Sheet1!J$1+(Sheet1!$A$1-1)*10,FALSE)&gt;99999,-3,IF(VLOOKUP($A975,Sheet1!$B$3:$AH$1266,Sheet1!J$1+(Sheet1!$A$1-1)*10,FALSE)&gt;9999,-2,IF(VLOOKUP($A975,Sheet1!$B$3:$AH$1266,Sheet1!J$1+(Sheet1!$A$1-1)*10,FALSE)&gt;999,-1,0)))))))</f>
        <v>---</v>
      </c>
      <c r="AA975" s="66" t="str">
        <f>IF(ISNA(VLOOKUP($A975,Sheet1!$B$3:$AH$1266,Sheet1!K$1+(Sheet1!$A$1-1)*10,FALSE))=TRUE,"---",IF(VLOOKUP($A975,Sheet1!$B$3:$AH$1266,Sheet1!K$1+(Sheet1!$A$1-1)*10,FALSE)="---","---", (ROUND(VLOOKUP($A975,Sheet1!$B$3:$AH$1266,Sheet1!K$1+(Sheet1!$A$1-1)*10,FALSE),IF(VLOOKUP($A975,Sheet1!$B$3:$AH$1266,Sheet1!K$1+(Sheet1!$A$1-1)*10,FALSE)&gt;99999,-3,IF(VLOOKUP($A975,Sheet1!$B$3:$AH$1266,Sheet1!K$1+(Sheet1!$A$1-1)*10,FALSE)&gt;9999,-2,IF(VLOOKUP($A975,Sheet1!$B$3:$AH$1266,Sheet1!K$1+(Sheet1!$A$1-1)*10,FALSE)&gt;999,-1,0)))))))</f>
        <v>---</v>
      </c>
      <c r="AB975" s="66" t="str">
        <f>IF(ISNA(VLOOKUP($A975,Sheet1!$B$3:$AH$1266,Sheet1!L$1+(Sheet1!$A$1-1)*10,FALSE))=TRUE,"---",IF(VLOOKUP($A975,Sheet1!$B$3:$AH$1266,Sheet1!L$1+(Sheet1!$A$1-1)*10,FALSE)="---","---", (ROUND(VLOOKUP($A975,Sheet1!$B$3:$AH$1266,Sheet1!L$1+(Sheet1!$A$1-1)*10,FALSE),IF(VLOOKUP($A975,Sheet1!$B$3:$AH$1266,Sheet1!L$1+(Sheet1!$A$1-1)*10,FALSE)&gt;99999,-3,IF(VLOOKUP($A975,Sheet1!$B$3:$AH$1266,Sheet1!L$1+(Sheet1!$A$1-1)*10,FALSE)&gt;9999,-2,IF(VLOOKUP($A975,Sheet1!$B$3:$AH$1266,Sheet1!L$1+(Sheet1!$A$1-1)*10,FALSE)&gt;999,-1,0)))))))</f>
        <v>---</v>
      </c>
      <c r="AC975" s="66" t="str">
        <f>IF(ISNA(VLOOKUP($A975,Sheet1!$B$3:$AH$1266,Sheet1!M$1+(Sheet1!$A$1-1)*10,FALSE))=TRUE,"---",IF(VLOOKUP($A975,Sheet1!$B$3:$AH$1266,Sheet1!M$1+(Sheet1!$A$1-1)*10,FALSE)="---","---", (ROUND(VLOOKUP($A975,Sheet1!$B$3:$AH$1266,Sheet1!M$1+(Sheet1!$A$1-1)*10,FALSE),IF(VLOOKUP($A975,Sheet1!$B$3:$AH$1266,Sheet1!M$1+(Sheet1!$A$1-1)*10,FALSE)&gt;99999,-3,IF(VLOOKUP($A975,Sheet1!$B$3:$AH$1266,Sheet1!M$1+(Sheet1!$A$1-1)*10,FALSE)&gt;9999,-2,IF(VLOOKUP($A975,Sheet1!$B$3:$AH$1266,Sheet1!M$1+(Sheet1!$A$1-1)*10,FALSE)&gt;999,-1,0)))))))</f>
        <v>---</v>
      </c>
      <c r="AD975" s="66" t="str">
        <f>IF(ISNA(VLOOKUP($A975,Sheet1!$B$3:$AH$1266,Sheet1!N$1+(Sheet1!$A$1-1)*10,FALSE))=TRUE,"---",IF(VLOOKUP($A975,Sheet1!$B$3:$AH$1266,Sheet1!N$1+(Sheet1!$A$1-1)*10,FALSE)="---","---", (ROUND(VLOOKUP($A975,Sheet1!$B$3:$AH$1266,Sheet1!N$1+(Sheet1!$A$1-1)*10,FALSE),IF(VLOOKUP($A975,Sheet1!$B$3:$AH$1266,Sheet1!N$1+(Sheet1!$A$1-1)*10,FALSE)&gt;99999,-3,IF(VLOOKUP($A975,Sheet1!$B$3:$AH$1266,Sheet1!N$1+(Sheet1!$A$1-1)*10,FALSE)&gt;9999,-2,IF(VLOOKUP($A975,Sheet1!$B$3:$AH$1266,Sheet1!N$1+(Sheet1!$A$1-1)*10,FALSE)&gt;999,-1,0)))))))</f>
        <v>---</v>
      </c>
    </row>
    <row r="976" spans="1:30" ht="25.5" customHeight="1" x14ac:dyDescent="0.25">
      <c r="A976" s="303" t="s">
        <v>1472</v>
      </c>
      <c r="B976" s="330" t="s">
        <v>1473</v>
      </c>
      <c r="C976" s="303">
        <v>420207</v>
      </c>
      <c r="D976" s="303">
        <v>754811</v>
      </c>
      <c r="E976" s="307" t="s">
        <v>3014</v>
      </c>
      <c r="F976" s="52" t="s">
        <v>4749</v>
      </c>
      <c r="G976" s="127" t="s">
        <v>286</v>
      </c>
      <c r="H976" s="433">
        <v>2232</v>
      </c>
      <c r="I976" s="326">
        <v>38896</v>
      </c>
      <c r="J976" s="375">
        <v>25.02</v>
      </c>
      <c r="K976" s="318" t="s">
        <v>186</v>
      </c>
      <c r="L976" s="320">
        <v>76800</v>
      </c>
      <c r="M976" s="322">
        <v>34.4</v>
      </c>
      <c r="N976" s="315" t="s">
        <v>4405</v>
      </c>
      <c r="O976" s="299">
        <f t="shared" si="34"/>
        <v>0.50736721691640208</v>
      </c>
      <c r="P976" s="299">
        <f>IF(O976&lt;&gt;"",VLOOKUP($A976,Sheet4!$A$2:$O$1309,14,FALSE)*100,"")</f>
        <v>0.18439708919503195</v>
      </c>
      <c r="Q976" s="299">
        <f>IF(P976&lt;&gt;"",VLOOKUP($A976,Sheet4!$A$2:$O$1309,15,FALSE)*100,"")</f>
        <v>1.7915964724582345</v>
      </c>
      <c r="R976" s="301" t="str">
        <f t="shared" si="35"/>
        <v>200</v>
      </c>
      <c r="S976" s="356" t="s">
        <v>4366</v>
      </c>
      <c r="T976" s="356" t="str">
        <f>IF(ISNA(VLOOKUP(A976,Sheet1!B$3:C$1266,2,FALSE)=TRUE),"NC",VLOOKUP(A976,Sheet1!B$3:C$1266,2,FALSE))</f>
        <v>Rural10</v>
      </c>
      <c r="U976" s="392">
        <f>IF(ISNA(VLOOKUP($A976,Sheet1!$B$3:$AH$1266,Sheet1!E$1+(Sheet1!$A$1-1)*10,FALSE))=TRUE,"---",IF(VLOOKUP($A976,Sheet1!$B$3:$AH$1266,Sheet1!E$1+(Sheet1!$A$1-1)*10,FALSE)="---","---", (ROUND(VLOOKUP($A976,Sheet1!$B$3:$AH$1266,Sheet1!E$1+(Sheet1!$A$1-1)*10,FALSE),IF(VLOOKUP($A976,Sheet1!$B$3:$AH$1266,Sheet1!E$1+(Sheet1!$A$1-1)*10,FALSE)&gt;99999,-3,IF(VLOOKUP($A976,Sheet1!$B$3:$AH$1266,Sheet1!E$1+(Sheet1!$A$1-1)*10,FALSE)&gt;9999,-2,IF(VLOOKUP($A976,Sheet1!$B$3:$AH$1266,Sheet1!E$1+(Sheet1!$A$1-1)*10,FALSE)&gt;999,-1,0)))))))</f>
        <v>23400</v>
      </c>
      <c r="V976" s="392">
        <f>IF(ISNA(VLOOKUP($A976,Sheet1!$B$3:$AH$1266,Sheet1!F$1+(Sheet1!$A$1-1)*10,FALSE))=TRUE,"---",IF(VLOOKUP($A976,Sheet1!$B$3:$AH$1266,Sheet1!F$1+(Sheet1!$A$1-1)*10,FALSE)="---","---", (ROUND(VLOOKUP($A976,Sheet1!$B$3:$AH$1266,Sheet1!F$1+(Sheet1!$A$1-1)*10,FALSE),IF(VLOOKUP($A976,Sheet1!$B$3:$AH$1266,Sheet1!F$1+(Sheet1!$A$1-1)*10,FALSE)&gt;99999,-3,IF(VLOOKUP($A976,Sheet1!$B$3:$AH$1266,Sheet1!F$1+(Sheet1!$A$1-1)*10,FALSE)&gt;9999,-2,IF(VLOOKUP($A976,Sheet1!$B$3:$AH$1266,Sheet1!F$1+(Sheet1!$A$1-1)*10,FALSE)&gt;999,-1,0)))))))</f>
        <v>26900</v>
      </c>
      <c r="W976" s="392">
        <f>IF(ISNA(VLOOKUP($A976,Sheet1!$B$3:$AH$1266,Sheet1!G$1+(Sheet1!$A$1-1)*10,FALSE))=TRUE,"---",IF(VLOOKUP($A976,Sheet1!$B$3:$AH$1266,Sheet1!G$1+(Sheet1!$A$1-1)*10,FALSE)="---","---", (ROUND(VLOOKUP($A976,Sheet1!$B$3:$AH$1266,Sheet1!G$1+(Sheet1!$A$1-1)*10,FALSE),IF(VLOOKUP($A976,Sheet1!$B$3:$AH$1266,Sheet1!G$1+(Sheet1!$A$1-1)*10,FALSE)&gt;99999,-3,IF(VLOOKUP($A976,Sheet1!$B$3:$AH$1266,Sheet1!G$1+(Sheet1!$A$1-1)*10,FALSE)&gt;9999,-2,IF(VLOOKUP($A976,Sheet1!$B$3:$AH$1266,Sheet1!G$1+(Sheet1!$A$1-1)*10,FALSE)&gt;999,-1,0)))))))</f>
        <v>31200</v>
      </c>
      <c r="X976" s="392">
        <f>IF(ISNA(VLOOKUP($A976,Sheet1!$B$3:$AH$1266,Sheet1!H$1+(Sheet1!$A$1-1)*10,FALSE))=TRUE,"---",IF(VLOOKUP($A976,Sheet1!$B$3:$AH$1266,Sheet1!H$1+(Sheet1!$A$1-1)*10,FALSE)="---","---", (ROUND(VLOOKUP($A976,Sheet1!$B$3:$AH$1266,Sheet1!H$1+(Sheet1!$A$1-1)*10,FALSE),IF(VLOOKUP($A976,Sheet1!$B$3:$AH$1266,Sheet1!H$1+(Sheet1!$A$1-1)*10,FALSE)&gt;99999,-3,IF(VLOOKUP($A976,Sheet1!$B$3:$AH$1266,Sheet1!H$1+(Sheet1!$A$1-1)*10,FALSE)&gt;9999,-2,IF(VLOOKUP($A976,Sheet1!$B$3:$AH$1266,Sheet1!H$1+(Sheet1!$A$1-1)*10,FALSE)&gt;999,-1,0)))))))</f>
        <v>41800</v>
      </c>
      <c r="Y976" s="392">
        <f>IF(ISNA(VLOOKUP($A976,Sheet1!$B$3:$AH$1266,Sheet1!I$1+(Sheet1!$A$1-1)*10,FALSE))=TRUE,"---",IF(VLOOKUP($A976,Sheet1!$B$3:$AH$1266,Sheet1!I$1+(Sheet1!$A$1-1)*10,FALSE)="---","---", (ROUND(VLOOKUP($A976,Sheet1!$B$3:$AH$1266,Sheet1!I$1+(Sheet1!$A$1-1)*10,FALSE),IF(VLOOKUP($A976,Sheet1!$B$3:$AH$1266,Sheet1!I$1+(Sheet1!$A$1-1)*10,FALSE)&gt;99999,-3,IF(VLOOKUP($A976,Sheet1!$B$3:$AH$1266,Sheet1!I$1+(Sheet1!$A$1-1)*10,FALSE)&gt;9999,-2,IF(VLOOKUP($A976,Sheet1!$B$3:$AH$1266,Sheet1!I$1+(Sheet1!$A$1-1)*10,FALSE)&gt;999,-1,0)))))))</f>
        <v>48700</v>
      </c>
      <c r="Z976" s="392">
        <f>IF(ISNA(VLOOKUP($A976,Sheet1!$B$3:$AH$1266,Sheet1!J$1+(Sheet1!$A$1-1)*10,FALSE))=TRUE,"---",IF(VLOOKUP($A976,Sheet1!$B$3:$AH$1266,Sheet1!J$1+(Sheet1!$A$1-1)*10,FALSE)="---","---", (ROUND(VLOOKUP($A976,Sheet1!$B$3:$AH$1266,Sheet1!J$1+(Sheet1!$A$1-1)*10,FALSE),IF(VLOOKUP($A976,Sheet1!$B$3:$AH$1266,Sheet1!J$1+(Sheet1!$A$1-1)*10,FALSE)&gt;99999,-3,IF(VLOOKUP($A976,Sheet1!$B$3:$AH$1266,Sheet1!J$1+(Sheet1!$A$1-1)*10,FALSE)&gt;9999,-2,IF(VLOOKUP($A976,Sheet1!$B$3:$AH$1266,Sheet1!J$1+(Sheet1!$A$1-1)*10,FALSE)&gt;999,-1,0)))))))</f>
        <v>57500</v>
      </c>
      <c r="AA976" s="392">
        <f>IF(ISNA(VLOOKUP($A976,Sheet1!$B$3:$AH$1266,Sheet1!K$1+(Sheet1!$A$1-1)*10,FALSE))=TRUE,"---",IF(VLOOKUP($A976,Sheet1!$B$3:$AH$1266,Sheet1!K$1+(Sheet1!$A$1-1)*10,FALSE)="---","---", (ROUND(VLOOKUP($A976,Sheet1!$B$3:$AH$1266,Sheet1!K$1+(Sheet1!$A$1-1)*10,FALSE),IF(VLOOKUP($A976,Sheet1!$B$3:$AH$1266,Sheet1!K$1+(Sheet1!$A$1-1)*10,FALSE)&gt;99999,-3,IF(VLOOKUP($A976,Sheet1!$B$3:$AH$1266,Sheet1!K$1+(Sheet1!$A$1-1)*10,FALSE)&gt;9999,-2,IF(VLOOKUP($A976,Sheet1!$B$3:$AH$1266,Sheet1!K$1+(Sheet1!$A$1-1)*10,FALSE)&gt;999,-1,0)))))))</f>
        <v>63900</v>
      </c>
      <c r="AB976" s="392">
        <f>IF(ISNA(VLOOKUP($A976,Sheet1!$B$3:$AH$1266,Sheet1!L$1+(Sheet1!$A$1-1)*10,FALSE))=TRUE,"---",IF(VLOOKUP($A976,Sheet1!$B$3:$AH$1266,Sheet1!L$1+(Sheet1!$A$1-1)*10,FALSE)="---","---", (ROUND(VLOOKUP($A976,Sheet1!$B$3:$AH$1266,Sheet1!L$1+(Sheet1!$A$1-1)*10,FALSE),IF(VLOOKUP($A976,Sheet1!$B$3:$AH$1266,Sheet1!L$1+(Sheet1!$A$1-1)*10,FALSE)&gt;99999,-3,IF(VLOOKUP($A976,Sheet1!$B$3:$AH$1266,Sheet1!L$1+(Sheet1!$A$1-1)*10,FALSE)&gt;9999,-2,IF(VLOOKUP($A976,Sheet1!$B$3:$AH$1266,Sheet1!L$1+(Sheet1!$A$1-1)*10,FALSE)&gt;999,-1,0)))))))</f>
        <v>70400</v>
      </c>
      <c r="AC976" s="392">
        <f>IF(ISNA(VLOOKUP($A976,Sheet1!$B$3:$AH$1266,Sheet1!M$1+(Sheet1!$A$1-1)*10,FALSE))=TRUE,"---",IF(VLOOKUP($A976,Sheet1!$B$3:$AH$1266,Sheet1!M$1+(Sheet1!$A$1-1)*10,FALSE)="---","---", (ROUND(VLOOKUP($A976,Sheet1!$B$3:$AH$1266,Sheet1!M$1+(Sheet1!$A$1-1)*10,FALSE),IF(VLOOKUP($A976,Sheet1!$B$3:$AH$1266,Sheet1!M$1+(Sheet1!$A$1-1)*10,FALSE)&gt;99999,-3,IF(VLOOKUP($A976,Sheet1!$B$3:$AH$1266,Sheet1!M$1+(Sheet1!$A$1-1)*10,FALSE)&gt;9999,-2,IF(VLOOKUP($A976,Sheet1!$B$3:$AH$1266,Sheet1!M$1+(Sheet1!$A$1-1)*10,FALSE)&gt;999,-1,0)))))))</f>
        <v>76900</v>
      </c>
      <c r="AD976" s="392">
        <f>IF(ISNA(VLOOKUP($A976,Sheet1!$B$3:$AH$1266,Sheet1!N$1+(Sheet1!$A$1-1)*10,FALSE))=TRUE,"---",IF(VLOOKUP($A976,Sheet1!$B$3:$AH$1266,Sheet1!N$1+(Sheet1!$A$1-1)*10,FALSE)="---","---", (ROUND(VLOOKUP($A976,Sheet1!$B$3:$AH$1266,Sheet1!N$1+(Sheet1!$A$1-1)*10,FALSE),IF(VLOOKUP($A976,Sheet1!$B$3:$AH$1266,Sheet1!N$1+(Sheet1!$A$1-1)*10,FALSE)&gt;99999,-3,IF(VLOOKUP($A976,Sheet1!$B$3:$AH$1266,Sheet1!N$1+(Sheet1!$A$1-1)*10,FALSE)&gt;9999,-2,IF(VLOOKUP($A976,Sheet1!$B$3:$AH$1266,Sheet1!N$1+(Sheet1!$A$1-1)*10,FALSE)&gt;999,-1,0)))))))</f>
        <v>85600</v>
      </c>
    </row>
    <row r="977" spans="1:30" ht="25.5" customHeight="1" x14ac:dyDescent="0.25">
      <c r="A977" s="303"/>
      <c r="B977" s="331"/>
      <c r="C977" s="303"/>
      <c r="D977" s="303"/>
      <c r="E977" s="307"/>
      <c r="F977" s="52" t="s">
        <v>4750</v>
      </c>
      <c r="G977" s="127" t="s">
        <v>31</v>
      </c>
      <c r="H977" s="433"/>
      <c r="I977" s="327"/>
      <c r="J977" s="376"/>
      <c r="K977" s="319"/>
      <c r="L977" s="321"/>
      <c r="M977" s="323"/>
      <c r="N977" s="316"/>
      <c r="O977" s="317" t="e">
        <f t="shared" si="34"/>
        <v>#NUM!</v>
      </c>
      <c r="P977" s="317" t="e">
        <f>IF(O977&lt;&gt;"",VLOOKUP($A977,Sheet4!$A$2:$O$1309,14,FALSE)*100,"")</f>
        <v>#NUM!</v>
      </c>
      <c r="Q977" s="317" t="e">
        <f>IF(P977&lt;&gt;"",VLOOKUP($A977,Sheet4!$A$2:$O$1309,15,FALSE)*100,"")</f>
        <v>#NUM!</v>
      </c>
      <c r="R977" s="356" t="e">
        <f t="shared" si="35"/>
        <v>#NUM!</v>
      </c>
      <c r="S977" s="356"/>
      <c r="T977" s="356"/>
      <c r="U977" s="392"/>
      <c r="V977" s="392"/>
      <c r="W977" s="392"/>
      <c r="X977" s="392"/>
      <c r="Y977" s="392"/>
      <c r="Z977" s="392"/>
      <c r="AA977" s="392"/>
      <c r="AB977" s="392"/>
      <c r="AC977" s="392"/>
      <c r="AD977" s="392"/>
    </row>
    <row r="978" spans="1:30" ht="25.5" customHeight="1" x14ac:dyDescent="0.25">
      <c r="A978" s="133" t="s">
        <v>1474</v>
      </c>
      <c r="B978" s="141" t="s">
        <v>1475</v>
      </c>
      <c r="C978" s="133">
        <v>420538</v>
      </c>
      <c r="D978" s="133">
        <v>754921</v>
      </c>
      <c r="E978" s="67" t="s">
        <v>3014</v>
      </c>
      <c r="F978" s="135" t="s">
        <v>4405</v>
      </c>
      <c r="G978" s="118" t="s">
        <v>160</v>
      </c>
      <c r="H978" s="136">
        <v>15.7</v>
      </c>
      <c r="I978" s="119">
        <v>22931</v>
      </c>
      <c r="J978" s="137" t="s">
        <v>4405</v>
      </c>
      <c r="K978" s="118" t="s">
        <v>17</v>
      </c>
      <c r="L978" s="122">
        <v>3070</v>
      </c>
      <c r="M978" s="123">
        <v>196</v>
      </c>
      <c r="N978" s="118" t="s">
        <v>145</v>
      </c>
      <c r="O978" s="71" t="str">
        <f t="shared" si="34"/>
        <v>&lt;0.2</v>
      </c>
      <c r="P978" s="71">
        <f>IF(O978&lt;&gt;"",VLOOKUP($A978,Sheet4!$A$2:$O$1309,14,FALSE)*100,"")</f>
        <v>0.9374424601702791</v>
      </c>
      <c r="Q978" s="71">
        <f>IF(P978&lt;&gt;"",VLOOKUP($A978,Sheet4!$A$2:$O$1309,15,FALSE)*100,"")</f>
        <v>8.8128087598196903</v>
      </c>
      <c r="R978" s="73" t="str">
        <f t="shared" si="35"/>
        <v>&gt;500</v>
      </c>
      <c r="S978" s="63" t="s">
        <v>4366</v>
      </c>
      <c r="T978" s="63" t="str">
        <f>IF(ISNA(VLOOKUP(A978,Sheet1!B$3:C$1266,2,FALSE)=TRUE),"NC",VLOOKUP(A978,Sheet1!B$3:C$1266,2,FALSE))</f>
        <v>Rural</v>
      </c>
      <c r="U978" s="66">
        <f>IF(ISNA(VLOOKUP($A978,Sheet1!$B$3:$AH$1266,Sheet1!E$1+(Sheet1!$A$1-1)*10,FALSE))=TRUE,"---",IF(VLOOKUP($A978,Sheet1!$B$3:$AH$1266,Sheet1!E$1+(Sheet1!$A$1-1)*10,FALSE)="---","---", (ROUND(VLOOKUP($A978,Sheet1!$B$3:$AH$1266,Sheet1!E$1+(Sheet1!$A$1-1)*10,FALSE),IF(VLOOKUP($A978,Sheet1!$B$3:$AH$1266,Sheet1!E$1+(Sheet1!$A$1-1)*10,FALSE)&gt;99999,-3,IF(VLOOKUP($A978,Sheet1!$B$3:$AH$1266,Sheet1!E$1+(Sheet1!$A$1-1)*10,FALSE)&gt;9999,-2,IF(VLOOKUP($A978,Sheet1!$B$3:$AH$1266,Sheet1!E$1+(Sheet1!$A$1-1)*10,FALSE)&gt;999,-1,0)))))))</f>
        <v>291</v>
      </c>
      <c r="V978" s="66">
        <f>IF(ISNA(VLOOKUP($A978,Sheet1!$B$3:$AH$1266,Sheet1!F$1+(Sheet1!$A$1-1)*10,FALSE))=TRUE,"---",IF(VLOOKUP($A978,Sheet1!$B$3:$AH$1266,Sheet1!F$1+(Sheet1!$A$1-1)*10,FALSE)="---","---", (ROUND(VLOOKUP($A978,Sheet1!$B$3:$AH$1266,Sheet1!F$1+(Sheet1!$A$1-1)*10,FALSE),IF(VLOOKUP($A978,Sheet1!$B$3:$AH$1266,Sheet1!F$1+(Sheet1!$A$1-1)*10,FALSE)&gt;99999,-3,IF(VLOOKUP($A978,Sheet1!$B$3:$AH$1266,Sheet1!F$1+(Sheet1!$A$1-1)*10,FALSE)&gt;9999,-2,IF(VLOOKUP($A978,Sheet1!$B$3:$AH$1266,Sheet1!F$1+(Sheet1!$A$1-1)*10,FALSE)&gt;999,-1,0)))))))</f>
        <v>365</v>
      </c>
      <c r="W978" s="66">
        <f>IF(ISNA(VLOOKUP($A978,Sheet1!$B$3:$AH$1266,Sheet1!G$1+(Sheet1!$A$1-1)*10,FALSE))=TRUE,"---",IF(VLOOKUP($A978,Sheet1!$B$3:$AH$1266,Sheet1!G$1+(Sheet1!$A$1-1)*10,FALSE)="---","---", (ROUND(VLOOKUP($A978,Sheet1!$B$3:$AH$1266,Sheet1!G$1+(Sheet1!$A$1-1)*10,FALSE),IF(VLOOKUP($A978,Sheet1!$B$3:$AH$1266,Sheet1!G$1+(Sheet1!$A$1-1)*10,FALSE)&gt;99999,-3,IF(VLOOKUP($A978,Sheet1!$B$3:$AH$1266,Sheet1!G$1+(Sheet1!$A$1-1)*10,FALSE)&gt;9999,-2,IF(VLOOKUP($A978,Sheet1!$B$3:$AH$1266,Sheet1!G$1+(Sheet1!$A$1-1)*10,FALSE)&gt;999,-1,0)))))))</f>
        <v>463</v>
      </c>
      <c r="X978" s="66">
        <f>IF(ISNA(VLOOKUP($A978,Sheet1!$B$3:$AH$1266,Sheet1!H$1+(Sheet1!$A$1-1)*10,FALSE))=TRUE,"---",IF(VLOOKUP($A978,Sheet1!$B$3:$AH$1266,Sheet1!H$1+(Sheet1!$A$1-1)*10,FALSE)="---","---", (ROUND(VLOOKUP($A978,Sheet1!$B$3:$AH$1266,Sheet1!H$1+(Sheet1!$A$1-1)*10,FALSE),IF(VLOOKUP($A978,Sheet1!$B$3:$AH$1266,Sheet1!H$1+(Sheet1!$A$1-1)*10,FALSE)&gt;99999,-3,IF(VLOOKUP($A978,Sheet1!$B$3:$AH$1266,Sheet1!H$1+(Sheet1!$A$1-1)*10,FALSE)&gt;9999,-2,IF(VLOOKUP($A978,Sheet1!$B$3:$AH$1266,Sheet1!H$1+(Sheet1!$A$1-1)*10,FALSE)&gt;999,-1,0)))))))</f>
        <v>753</v>
      </c>
      <c r="Y978" s="66">
        <f>IF(ISNA(VLOOKUP($A978,Sheet1!$B$3:$AH$1266,Sheet1!I$1+(Sheet1!$A$1-1)*10,FALSE))=TRUE,"---",IF(VLOOKUP($A978,Sheet1!$B$3:$AH$1266,Sheet1!I$1+(Sheet1!$A$1-1)*10,FALSE)="---","---", (ROUND(VLOOKUP($A978,Sheet1!$B$3:$AH$1266,Sheet1!I$1+(Sheet1!$A$1-1)*10,FALSE),IF(VLOOKUP($A978,Sheet1!$B$3:$AH$1266,Sheet1!I$1+(Sheet1!$A$1-1)*10,FALSE)&gt;99999,-3,IF(VLOOKUP($A978,Sheet1!$B$3:$AH$1266,Sheet1!I$1+(Sheet1!$A$1-1)*10,FALSE)&gt;9999,-2,IF(VLOOKUP($A978,Sheet1!$B$3:$AH$1266,Sheet1!I$1+(Sheet1!$A$1-1)*10,FALSE)&gt;999,-1,0)))))))</f>
        <v>972</v>
      </c>
      <c r="Z978" s="66">
        <f>IF(ISNA(VLOOKUP($A978,Sheet1!$B$3:$AH$1266,Sheet1!J$1+(Sheet1!$A$1-1)*10,FALSE))=TRUE,"---",IF(VLOOKUP($A978,Sheet1!$B$3:$AH$1266,Sheet1!J$1+(Sheet1!$A$1-1)*10,FALSE)="---","---", (ROUND(VLOOKUP($A978,Sheet1!$B$3:$AH$1266,Sheet1!J$1+(Sheet1!$A$1-1)*10,FALSE),IF(VLOOKUP($A978,Sheet1!$B$3:$AH$1266,Sheet1!J$1+(Sheet1!$A$1-1)*10,FALSE)&gt;99999,-3,IF(VLOOKUP($A978,Sheet1!$B$3:$AH$1266,Sheet1!J$1+(Sheet1!$A$1-1)*10,FALSE)&gt;9999,-2,IF(VLOOKUP($A978,Sheet1!$B$3:$AH$1266,Sheet1!J$1+(Sheet1!$A$1-1)*10,FALSE)&gt;999,-1,0)))))))</f>
        <v>1270</v>
      </c>
      <c r="AA978" s="66">
        <f>IF(ISNA(VLOOKUP($A978,Sheet1!$B$3:$AH$1266,Sheet1!K$1+(Sheet1!$A$1-1)*10,FALSE))=TRUE,"---",IF(VLOOKUP($A978,Sheet1!$B$3:$AH$1266,Sheet1!K$1+(Sheet1!$A$1-1)*10,FALSE)="---","---", (ROUND(VLOOKUP($A978,Sheet1!$B$3:$AH$1266,Sheet1!K$1+(Sheet1!$A$1-1)*10,FALSE),IF(VLOOKUP($A978,Sheet1!$B$3:$AH$1266,Sheet1!K$1+(Sheet1!$A$1-1)*10,FALSE)&gt;99999,-3,IF(VLOOKUP($A978,Sheet1!$B$3:$AH$1266,Sheet1!K$1+(Sheet1!$A$1-1)*10,FALSE)&gt;9999,-2,IF(VLOOKUP($A978,Sheet1!$B$3:$AH$1266,Sheet1!K$1+(Sheet1!$A$1-1)*10,FALSE)&gt;999,-1,0)))))))</f>
        <v>1500</v>
      </c>
      <c r="AB978" s="66">
        <f>IF(ISNA(VLOOKUP($A978,Sheet1!$B$3:$AH$1266,Sheet1!L$1+(Sheet1!$A$1-1)*10,FALSE))=TRUE,"---",IF(VLOOKUP($A978,Sheet1!$B$3:$AH$1266,Sheet1!L$1+(Sheet1!$A$1-1)*10,FALSE)="---","---", (ROUND(VLOOKUP($A978,Sheet1!$B$3:$AH$1266,Sheet1!L$1+(Sheet1!$A$1-1)*10,FALSE),IF(VLOOKUP($A978,Sheet1!$B$3:$AH$1266,Sheet1!L$1+(Sheet1!$A$1-1)*10,FALSE)&gt;99999,-3,IF(VLOOKUP($A978,Sheet1!$B$3:$AH$1266,Sheet1!L$1+(Sheet1!$A$1-1)*10,FALSE)&gt;9999,-2,IF(VLOOKUP($A978,Sheet1!$B$3:$AH$1266,Sheet1!L$1+(Sheet1!$A$1-1)*10,FALSE)&gt;999,-1,0)))))))</f>
        <v>1750</v>
      </c>
      <c r="AC978" s="66">
        <f>IF(ISNA(VLOOKUP($A978,Sheet1!$B$3:$AH$1266,Sheet1!M$1+(Sheet1!$A$1-1)*10,FALSE))=TRUE,"---",IF(VLOOKUP($A978,Sheet1!$B$3:$AH$1266,Sheet1!M$1+(Sheet1!$A$1-1)*10,FALSE)="---","---", (ROUND(VLOOKUP($A978,Sheet1!$B$3:$AH$1266,Sheet1!M$1+(Sheet1!$A$1-1)*10,FALSE),IF(VLOOKUP($A978,Sheet1!$B$3:$AH$1266,Sheet1!M$1+(Sheet1!$A$1-1)*10,FALSE)&gt;99999,-3,IF(VLOOKUP($A978,Sheet1!$B$3:$AH$1266,Sheet1!M$1+(Sheet1!$A$1-1)*10,FALSE)&gt;9999,-2,IF(VLOOKUP($A978,Sheet1!$B$3:$AH$1266,Sheet1!M$1+(Sheet1!$A$1-1)*10,FALSE)&gt;999,-1,0)))))))</f>
        <v>2000</v>
      </c>
      <c r="AD978" s="66">
        <f>IF(ISNA(VLOOKUP($A978,Sheet1!$B$3:$AH$1266,Sheet1!N$1+(Sheet1!$A$1-1)*10,FALSE))=TRUE,"---",IF(VLOOKUP($A978,Sheet1!$B$3:$AH$1266,Sheet1!N$1+(Sheet1!$A$1-1)*10,FALSE)="---","---", (ROUND(VLOOKUP($A978,Sheet1!$B$3:$AH$1266,Sheet1!N$1+(Sheet1!$A$1-1)*10,FALSE),IF(VLOOKUP($A978,Sheet1!$B$3:$AH$1266,Sheet1!N$1+(Sheet1!$A$1-1)*10,FALSE)&gt;99999,-3,IF(VLOOKUP($A978,Sheet1!$B$3:$AH$1266,Sheet1!N$1+(Sheet1!$A$1-1)*10,FALSE)&gt;9999,-2,IF(VLOOKUP($A978,Sheet1!$B$3:$AH$1266,Sheet1!N$1+(Sheet1!$A$1-1)*10,FALSE)&gt;999,-1,0)))))))</f>
        <v>2340</v>
      </c>
    </row>
    <row r="979" spans="1:30" ht="25.5" customHeight="1" x14ac:dyDescent="0.25">
      <c r="A979" s="125" t="s">
        <v>1476</v>
      </c>
      <c r="B979" s="126" t="s">
        <v>1477</v>
      </c>
      <c r="C979" s="125">
        <v>420608</v>
      </c>
      <c r="D979" s="125">
        <v>755351</v>
      </c>
      <c r="E979" s="70" t="s">
        <v>3014</v>
      </c>
      <c r="F979" s="52" t="s">
        <v>4751</v>
      </c>
      <c r="G979" s="127" t="s">
        <v>286</v>
      </c>
      <c r="H979" s="163">
        <v>2282</v>
      </c>
      <c r="I979" s="112">
        <v>32635</v>
      </c>
      <c r="J979" s="113">
        <v>7.57</v>
      </c>
      <c r="K979" s="114" t="s">
        <v>4405</v>
      </c>
      <c r="L979" s="115">
        <v>25800</v>
      </c>
      <c r="M979" s="116">
        <v>11.3</v>
      </c>
      <c r="N979" s="114" t="s">
        <v>4405</v>
      </c>
      <c r="O979" s="68" t="s">
        <v>4405</v>
      </c>
      <c r="P979" s="68" t="s">
        <v>4405</v>
      </c>
      <c r="Q979" s="68" t="s">
        <v>4405</v>
      </c>
      <c r="R979" s="74" t="s">
        <v>4405</v>
      </c>
      <c r="S979" s="64" t="s">
        <v>4366</v>
      </c>
      <c r="T979" s="64" t="str">
        <f>IF(ISNA(VLOOKUP(A979,Sheet1!B$3:C$1266,2,FALSE)=TRUE),"NC",VLOOKUP(A979,Sheet1!B$3:C$1266,2,FALSE))</f>
        <v>NC</v>
      </c>
      <c r="U979" s="65" t="str">
        <f>IF(ISNA(VLOOKUP($A979,Sheet1!$B$3:$AH$1266,Sheet1!E$1+(Sheet1!$A$1-1)*10,FALSE))=TRUE,"---",IF(VLOOKUP($A979,Sheet1!$B$3:$AH$1266,Sheet1!E$1+(Sheet1!$A$1-1)*10,FALSE)="---","---", (ROUND(VLOOKUP($A979,Sheet1!$B$3:$AH$1266,Sheet1!E$1+(Sheet1!$A$1-1)*10,FALSE),IF(VLOOKUP($A979,Sheet1!$B$3:$AH$1266,Sheet1!E$1+(Sheet1!$A$1-1)*10,FALSE)&gt;99999,-3,IF(VLOOKUP($A979,Sheet1!$B$3:$AH$1266,Sheet1!E$1+(Sheet1!$A$1-1)*10,FALSE)&gt;9999,-2,IF(VLOOKUP($A979,Sheet1!$B$3:$AH$1266,Sheet1!E$1+(Sheet1!$A$1-1)*10,FALSE)&gt;999,-1,0)))))))</f>
        <v>---</v>
      </c>
      <c r="V979" s="65" t="str">
        <f>IF(ISNA(VLOOKUP($A979,Sheet1!$B$3:$AH$1266,Sheet1!F$1+(Sheet1!$A$1-1)*10,FALSE))=TRUE,"---",IF(VLOOKUP($A979,Sheet1!$B$3:$AH$1266,Sheet1!F$1+(Sheet1!$A$1-1)*10,FALSE)="---","---", (ROUND(VLOOKUP($A979,Sheet1!$B$3:$AH$1266,Sheet1!F$1+(Sheet1!$A$1-1)*10,FALSE),IF(VLOOKUP($A979,Sheet1!$B$3:$AH$1266,Sheet1!F$1+(Sheet1!$A$1-1)*10,FALSE)&gt;99999,-3,IF(VLOOKUP($A979,Sheet1!$B$3:$AH$1266,Sheet1!F$1+(Sheet1!$A$1-1)*10,FALSE)&gt;9999,-2,IF(VLOOKUP($A979,Sheet1!$B$3:$AH$1266,Sheet1!F$1+(Sheet1!$A$1-1)*10,FALSE)&gt;999,-1,0)))))))</f>
        <v>---</v>
      </c>
      <c r="W979" s="65" t="str">
        <f>IF(ISNA(VLOOKUP($A979,Sheet1!$B$3:$AH$1266,Sheet1!G$1+(Sheet1!$A$1-1)*10,FALSE))=TRUE,"---",IF(VLOOKUP($A979,Sheet1!$B$3:$AH$1266,Sheet1!G$1+(Sheet1!$A$1-1)*10,FALSE)="---","---", (ROUND(VLOOKUP($A979,Sheet1!$B$3:$AH$1266,Sheet1!G$1+(Sheet1!$A$1-1)*10,FALSE),IF(VLOOKUP($A979,Sheet1!$B$3:$AH$1266,Sheet1!G$1+(Sheet1!$A$1-1)*10,FALSE)&gt;99999,-3,IF(VLOOKUP($A979,Sheet1!$B$3:$AH$1266,Sheet1!G$1+(Sheet1!$A$1-1)*10,FALSE)&gt;9999,-2,IF(VLOOKUP($A979,Sheet1!$B$3:$AH$1266,Sheet1!G$1+(Sheet1!$A$1-1)*10,FALSE)&gt;999,-1,0)))))))</f>
        <v>---</v>
      </c>
      <c r="X979" s="65" t="str">
        <f>IF(ISNA(VLOOKUP($A979,Sheet1!$B$3:$AH$1266,Sheet1!H$1+(Sheet1!$A$1-1)*10,FALSE))=TRUE,"---",IF(VLOOKUP($A979,Sheet1!$B$3:$AH$1266,Sheet1!H$1+(Sheet1!$A$1-1)*10,FALSE)="---","---", (ROUND(VLOOKUP($A979,Sheet1!$B$3:$AH$1266,Sheet1!H$1+(Sheet1!$A$1-1)*10,FALSE),IF(VLOOKUP($A979,Sheet1!$B$3:$AH$1266,Sheet1!H$1+(Sheet1!$A$1-1)*10,FALSE)&gt;99999,-3,IF(VLOOKUP($A979,Sheet1!$B$3:$AH$1266,Sheet1!H$1+(Sheet1!$A$1-1)*10,FALSE)&gt;9999,-2,IF(VLOOKUP($A979,Sheet1!$B$3:$AH$1266,Sheet1!H$1+(Sheet1!$A$1-1)*10,FALSE)&gt;999,-1,0)))))))</f>
        <v>---</v>
      </c>
      <c r="Y979" s="65" t="str">
        <f>IF(ISNA(VLOOKUP($A979,Sheet1!$B$3:$AH$1266,Sheet1!I$1+(Sheet1!$A$1-1)*10,FALSE))=TRUE,"---",IF(VLOOKUP($A979,Sheet1!$B$3:$AH$1266,Sheet1!I$1+(Sheet1!$A$1-1)*10,FALSE)="---","---", (ROUND(VLOOKUP($A979,Sheet1!$B$3:$AH$1266,Sheet1!I$1+(Sheet1!$A$1-1)*10,FALSE),IF(VLOOKUP($A979,Sheet1!$B$3:$AH$1266,Sheet1!I$1+(Sheet1!$A$1-1)*10,FALSE)&gt;99999,-3,IF(VLOOKUP($A979,Sheet1!$B$3:$AH$1266,Sheet1!I$1+(Sheet1!$A$1-1)*10,FALSE)&gt;9999,-2,IF(VLOOKUP($A979,Sheet1!$B$3:$AH$1266,Sheet1!I$1+(Sheet1!$A$1-1)*10,FALSE)&gt;999,-1,0)))))))</f>
        <v>---</v>
      </c>
      <c r="Z979" s="65" t="str">
        <f>IF(ISNA(VLOOKUP($A979,Sheet1!$B$3:$AH$1266,Sheet1!J$1+(Sheet1!$A$1-1)*10,FALSE))=TRUE,"---",IF(VLOOKUP($A979,Sheet1!$B$3:$AH$1266,Sheet1!J$1+(Sheet1!$A$1-1)*10,FALSE)="---","---", (ROUND(VLOOKUP($A979,Sheet1!$B$3:$AH$1266,Sheet1!J$1+(Sheet1!$A$1-1)*10,FALSE),IF(VLOOKUP($A979,Sheet1!$B$3:$AH$1266,Sheet1!J$1+(Sheet1!$A$1-1)*10,FALSE)&gt;99999,-3,IF(VLOOKUP($A979,Sheet1!$B$3:$AH$1266,Sheet1!J$1+(Sheet1!$A$1-1)*10,FALSE)&gt;9999,-2,IF(VLOOKUP($A979,Sheet1!$B$3:$AH$1266,Sheet1!J$1+(Sheet1!$A$1-1)*10,FALSE)&gt;999,-1,0)))))))</f>
        <v>---</v>
      </c>
      <c r="AA979" s="65" t="str">
        <f>IF(ISNA(VLOOKUP($A979,Sheet1!$B$3:$AH$1266,Sheet1!K$1+(Sheet1!$A$1-1)*10,FALSE))=TRUE,"---",IF(VLOOKUP($A979,Sheet1!$B$3:$AH$1266,Sheet1!K$1+(Sheet1!$A$1-1)*10,FALSE)="---","---", (ROUND(VLOOKUP($A979,Sheet1!$B$3:$AH$1266,Sheet1!K$1+(Sheet1!$A$1-1)*10,FALSE),IF(VLOOKUP($A979,Sheet1!$B$3:$AH$1266,Sheet1!K$1+(Sheet1!$A$1-1)*10,FALSE)&gt;99999,-3,IF(VLOOKUP($A979,Sheet1!$B$3:$AH$1266,Sheet1!K$1+(Sheet1!$A$1-1)*10,FALSE)&gt;9999,-2,IF(VLOOKUP($A979,Sheet1!$B$3:$AH$1266,Sheet1!K$1+(Sheet1!$A$1-1)*10,FALSE)&gt;999,-1,0)))))))</f>
        <v>---</v>
      </c>
      <c r="AB979" s="65" t="str">
        <f>IF(ISNA(VLOOKUP($A979,Sheet1!$B$3:$AH$1266,Sheet1!L$1+(Sheet1!$A$1-1)*10,FALSE))=TRUE,"---",IF(VLOOKUP($A979,Sheet1!$B$3:$AH$1266,Sheet1!L$1+(Sheet1!$A$1-1)*10,FALSE)="---","---", (ROUND(VLOOKUP($A979,Sheet1!$B$3:$AH$1266,Sheet1!L$1+(Sheet1!$A$1-1)*10,FALSE),IF(VLOOKUP($A979,Sheet1!$B$3:$AH$1266,Sheet1!L$1+(Sheet1!$A$1-1)*10,FALSE)&gt;99999,-3,IF(VLOOKUP($A979,Sheet1!$B$3:$AH$1266,Sheet1!L$1+(Sheet1!$A$1-1)*10,FALSE)&gt;9999,-2,IF(VLOOKUP($A979,Sheet1!$B$3:$AH$1266,Sheet1!L$1+(Sheet1!$A$1-1)*10,FALSE)&gt;999,-1,0)))))))</f>
        <v>---</v>
      </c>
      <c r="AC979" s="65" t="str">
        <f>IF(ISNA(VLOOKUP($A979,Sheet1!$B$3:$AH$1266,Sheet1!M$1+(Sheet1!$A$1-1)*10,FALSE))=TRUE,"---",IF(VLOOKUP($A979,Sheet1!$B$3:$AH$1266,Sheet1!M$1+(Sheet1!$A$1-1)*10,FALSE)="---","---", (ROUND(VLOOKUP($A979,Sheet1!$B$3:$AH$1266,Sheet1!M$1+(Sheet1!$A$1-1)*10,FALSE),IF(VLOOKUP($A979,Sheet1!$B$3:$AH$1266,Sheet1!M$1+(Sheet1!$A$1-1)*10,FALSE)&gt;99999,-3,IF(VLOOKUP($A979,Sheet1!$B$3:$AH$1266,Sheet1!M$1+(Sheet1!$A$1-1)*10,FALSE)&gt;9999,-2,IF(VLOOKUP($A979,Sheet1!$B$3:$AH$1266,Sheet1!M$1+(Sheet1!$A$1-1)*10,FALSE)&gt;999,-1,0)))))))</f>
        <v>---</v>
      </c>
      <c r="AD979" s="65" t="str">
        <f>IF(ISNA(VLOOKUP($A979,Sheet1!$B$3:$AH$1266,Sheet1!N$1+(Sheet1!$A$1-1)*10,FALSE))=TRUE,"---",IF(VLOOKUP($A979,Sheet1!$B$3:$AH$1266,Sheet1!N$1+(Sheet1!$A$1-1)*10,FALSE)="---","---", (ROUND(VLOOKUP($A979,Sheet1!$B$3:$AH$1266,Sheet1!N$1+(Sheet1!$A$1-1)*10,FALSE),IF(VLOOKUP($A979,Sheet1!$B$3:$AH$1266,Sheet1!N$1+(Sheet1!$A$1-1)*10,FALSE)&gt;99999,-3,IF(VLOOKUP($A979,Sheet1!$B$3:$AH$1266,Sheet1!N$1+(Sheet1!$A$1-1)*10,FALSE)&gt;9999,-2,IF(VLOOKUP($A979,Sheet1!$B$3:$AH$1266,Sheet1!N$1+(Sheet1!$A$1-1)*10,FALSE)&gt;999,-1,0)))))))</f>
        <v>---</v>
      </c>
    </row>
    <row r="980" spans="1:30" ht="25.5" customHeight="1" x14ac:dyDescent="0.25">
      <c r="A980" s="304" t="s">
        <v>1478</v>
      </c>
      <c r="B980" s="393" t="s">
        <v>1479</v>
      </c>
      <c r="C980" s="304">
        <v>420533</v>
      </c>
      <c r="D980" s="304">
        <v>755453</v>
      </c>
      <c r="E980" s="305" t="s">
        <v>3014</v>
      </c>
      <c r="F980" s="345" t="s">
        <v>4747</v>
      </c>
      <c r="G980" s="351" t="s">
        <v>4361</v>
      </c>
      <c r="H980" s="437">
        <v>2283</v>
      </c>
      <c r="I980" s="119">
        <v>40794</v>
      </c>
      <c r="J980" s="120">
        <v>25.73</v>
      </c>
      <c r="K980" s="121" t="s">
        <v>4405</v>
      </c>
      <c r="L980" s="129" t="s">
        <v>4405</v>
      </c>
      <c r="M980" s="130" t="s">
        <v>4405</v>
      </c>
      <c r="N980" s="118" t="s">
        <v>75</v>
      </c>
      <c r="O980" s="259" t="s">
        <v>4405</v>
      </c>
      <c r="P980" s="259" t="s">
        <v>4405</v>
      </c>
      <c r="Q980" s="259" t="s">
        <v>4405</v>
      </c>
      <c r="R980" s="268" t="s">
        <v>4405</v>
      </c>
      <c r="S980" s="357" t="s">
        <v>4366</v>
      </c>
      <c r="T980" s="357" t="str">
        <f>IF(ISNA(VLOOKUP(A980,Sheet1!B$3:C$1266,2,FALSE)=TRUE),"NC",VLOOKUP(A980,Sheet1!B$3:C$1266,2,FALSE))</f>
        <v>Rural10*</v>
      </c>
      <c r="U980" s="385">
        <f>IF(ISNA(VLOOKUP($A980,Sheet1!$B$3:$AH$1266,Sheet1!E$1+(Sheet1!$A$1-1)*10,FALSE))=TRUE,"---",IF(VLOOKUP($A980,Sheet1!$B$3:$AH$1266,Sheet1!E$1+(Sheet1!$A$1-1)*10,FALSE)="---","---", (ROUND(VLOOKUP($A980,Sheet1!$B$3:$AH$1266,Sheet1!E$1+(Sheet1!$A$1-1)*10,FALSE),IF(VLOOKUP($A980,Sheet1!$B$3:$AH$1266,Sheet1!E$1+(Sheet1!$A$1-1)*10,FALSE)&gt;99999,-3,IF(VLOOKUP($A980,Sheet1!$B$3:$AH$1266,Sheet1!E$1+(Sheet1!$A$1-1)*10,FALSE)&gt;9999,-2,IF(VLOOKUP($A980,Sheet1!$B$3:$AH$1266,Sheet1!E$1+(Sheet1!$A$1-1)*10,FALSE)&gt;999,-1,0)))))))</f>
        <v>23800</v>
      </c>
      <c r="V980" s="385">
        <f>IF(ISNA(VLOOKUP($A980,Sheet1!$B$3:$AH$1266,Sheet1!F$1+(Sheet1!$A$1-1)*10,FALSE))=TRUE,"---",IF(VLOOKUP($A980,Sheet1!$B$3:$AH$1266,Sheet1!F$1+(Sheet1!$A$1-1)*10,FALSE)="---","---", (ROUND(VLOOKUP($A980,Sheet1!$B$3:$AH$1266,Sheet1!F$1+(Sheet1!$A$1-1)*10,FALSE),IF(VLOOKUP($A980,Sheet1!$B$3:$AH$1266,Sheet1!F$1+(Sheet1!$A$1-1)*10,FALSE)&gt;99999,-3,IF(VLOOKUP($A980,Sheet1!$B$3:$AH$1266,Sheet1!F$1+(Sheet1!$A$1-1)*10,FALSE)&gt;9999,-2,IF(VLOOKUP($A980,Sheet1!$B$3:$AH$1266,Sheet1!F$1+(Sheet1!$A$1-1)*10,FALSE)&gt;999,-1,0)))))))</f>
        <v>27300</v>
      </c>
      <c r="W980" s="385">
        <f>IF(ISNA(VLOOKUP($A980,Sheet1!$B$3:$AH$1266,Sheet1!G$1+(Sheet1!$A$1-1)*10,FALSE))=TRUE,"---",IF(VLOOKUP($A980,Sheet1!$B$3:$AH$1266,Sheet1!G$1+(Sheet1!$A$1-1)*10,FALSE)="---","---", (ROUND(VLOOKUP($A980,Sheet1!$B$3:$AH$1266,Sheet1!G$1+(Sheet1!$A$1-1)*10,FALSE),IF(VLOOKUP($A980,Sheet1!$B$3:$AH$1266,Sheet1!G$1+(Sheet1!$A$1-1)*10,FALSE)&gt;99999,-3,IF(VLOOKUP($A980,Sheet1!$B$3:$AH$1266,Sheet1!G$1+(Sheet1!$A$1-1)*10,FALSE)&gt;9999,-2,IF(VLOOKUP($A980,Sheet1!$B$3:$AH$1266,Sheet1!G$1+(Sheet1!$A$1-1)*10,FALSE)&gt;999,-1,0)))))))</f>
        <v>31700</v>
      </c>
      <c r="X980" s="385">
        <f>IF(ISNA(VLOOKUP($A980,Sheet1!$B$3:$AH$1266,Sheet1!H$1+(Sheet1!$A$1-1)*10,FALSE))=TRUE,"---",IF(VLOOKUP($A980,Sheet1!$B$3:$AH$1266,Sheet1!H$1+(Sheet1!$A$1-1)*10,FALSE)="---","---", (ROUND(VLOOKUP($A980,Sheet1!$B$3:$AH$1266,Sheet1!H$1+(Sheet1!$A$1-1)*10,FALSE),IF(VLOOKUP($A980,Sheet1!$B$3:$AH$1266,Sheet1!H$1+(Sheet1!$A$1-1)*10,FALSE)&gt;99999,-3,IF(VLOOKUP($A980,Sheet1!$B$3:$AH$1266,Sheet1!H$1+(Sheet1!$A$1-1)*10,FALSE)&gt;9999,-2,IF(VLOOKUP($A980,Sheet1!$B$3:$AH$1266,Sheet1!H$1+(Sheet1!$A$1-1)*10,FALSE)&gt;999,-1,0)))))))</f>
        <v>42400</v>
      </c>
      <c r="Y980" s="385">
        <f>IF(ISNA(VLOOKUP($A980,Sheet1!$B$3:$AH$1266,Sheet1!I$1+(Sheet1!$A$1-1)*10,FALSE))=TRUE,"---",IF(VLOOKUP($A980,Sheet1!$B$3:$AH$1266,Sheet1!I$1+(Sheet1!$A$1-1)*10,FALSE)="---","---", (ROUND(VLOOKUP($A980,Sheet1!$B$3:$AH$1266,Sheet1!I$1+(Sheet1!$A$1-1)*10,FALSE),IF(VLOOKUP($A980,Sheet1!$B$3:$AH$1266,Sheet1!I$1+(Sheet1!$A$1-1)*10,FALSE)&gt;99999,-3,IF(VLOOKUP($A980,Sheet1!$B$3:$AH$1266,Sheet1!I$1+(Sheet1!$A$1-1)*10,FALSE)&gt;9999,-2,IF(VLOOKUP($A980,Sheet1!$B$3:$AH$1266,Sheet1!I$1+(Sheet1!$A$1-1)*10,FALSE)&gt;999,-1,0)))))))</f>
        <v>49400</v>
      </c>
      <c r="Z980" s="385">
        <f>IF(ISNA(VLOOKUP($A980,Sheet1!$B$3:$AH$1266,Sheet1!J$1+(Sheet1!$A$1-1)*10,FALSE))=TRUE,"---",IF(VLOOKUP($A980,Sheet1!$B$3:$AH$1266,Sheet1!J$1+(Sheet1!$A$1-1)*10,FALSE)="---","---", (ROUND(VLOOKUP($A980,Sheet1!$B$3:$AH$1266,Sheet1!J$1+(Sheet1!$A$1-1)*10,FALSE),IF(VLOOKUP($A980,Sheet1!$B$3:$AH$1266,Sheet1!J$1+(Sheet1!$A$1-1)*10,FALSE)&gt;99999,-3,IF(VLOOKUP($A980,Sheet1!$B$3:$AH$1266,Sheet1!J$1+(Sheet1!$A$1-1)*10,FALSE)&gt;9999,-2,IF(VLOOKUP($A980,Sheet1!$B$3:$AH$1266,Sheet1!J$1+(Sheet1!$A$1-1)*10,FALSE)&gt;999,-1,0)))))))</f>
        <v>58200</v>
      </c>
      <c r="AA980" s="385">
        <f>IF(ISNA(VLOOKUP($A980,Sheet1!$B$3:$AH$1266,Sheet1!K$1+(Sheet1!$A$1-1)*10,FALSE))=TRUE,"---",IF(VLOOKUP($A980,Sheet1!$B$3:$AH$1266,Sheet1!K$1+(Sheet1!$A$1-1)*10,FALSE)="---","---", (ROUND(VLOOKUP($A980,Sheet1!$B$3:$AH$1266,Sheet1!K$1+(Sheet1!$A$1-1)*10,FALSE),IF(VLOOKUP($A980,Sheet1!$B$3:$AH$1266,Sheet1!K$1+(Sheet1!$A$1-1)*10,FALSE)&gt;99999,-3,IF(VLOOKUP($A980,Sheet1!$B$3:$AH$1266,Sheet1!K$1+(Sheet1!$A$1-1)*10,FALSE)&gt;9999,-2,IF(VLOOKUP($A980,Sheet1!$B$3:$AH$1266,Sheet1!K$1+(Sheet1!$A$1-1)*10,FALSE)&gt;999,-1,0)))))))</f>
        <v>64700</v>
      </c>
      <c r="AB980" s="385">
        <f>IF(ISNA(VLOOKUP($A980,Sheet1!$B$3:$AH$1266,Sheet1!L$1+(Sheet1!$A$1-1)*10,FALSE))=TRUE,"---",IF(VLOOKUP($A980,Sheet1!$B$3:$AH$1266,Sheet1!L$1+(Sheet1!$A$1-1)*10,FALSE)="---","---", (ROUND(VLOOKUP($A980,Sheet1!$B$3:$AH$1266,Sheet1!L$1+(Sheet1!$A$1-1)*10,FALSE),IF(VLOOKUP($A980,Sheet1!$B$3:$AH$1266,Sheet1!L$1+(Sheet1!$A$1-1)*10,FALSE)&gt;99999,-3,IF(VLOOKUP($A980,Sheet1!$B$3:$AH$1266,Sheet1!L$1+(Sheet1!$A$1-1)*10,FALSE)&gt;9999,-2,IF(VLOOKUP($A980,Sheet1!$B$3:$AH$1266,Sheet1!L$1+(Sheet1!$A$1-1)*10,FALSE)&gt;999,-1,0)))))))</f>
        <v>71200</v>
      </c>
      <c r="AC980" s="385">
        <f>IF(ISNA(VLOOKUP($A980,Sheet1!$B$3:$AH$1266,Sheet1!M$1+(Sheet1!$A$1-1)*10,FALSE))=TRUE,"---",IF(VLOOKUP($A980,Sheet1!$B$3:$AH$1266,Sheet1!M$1+(Sheet1!$A$1-1)*10,FALSE)="---","---", (ROUND(VLOOKUP($A980,Sheet1!$B$3:$AH$1266,Sheet1!M$1+(Sheet1!$A$1-1)*10,FALSE),IF(VLOOKUP($A980,Sheet1!$B$3:$AH$1266,Sheet1!M$1+(Sheet1!$A$1-1)*10,FALSE)&gt;99999,-3,IF(VLOOKUP($A980,Sheet1!$B$3:$AH$1266,Sheet1!M$1+(Sheet1!$A$1-1)*10,FALSE)&gt;9999,-2,IF(VLOOKUP($A980,Sheet1!$B$3:$AH$1266,Sheet1!M$1+(Sheet1!$A$1-1)*10,FALSE)&gt;999,-1,0)))))))</f>
        <v>77800</v>
      </c>
      <c r="AD980" s="385">
        <f>IF(ISNA(VLOOKUP($A980,Sheet1!$B$3:$AH$1266,Sheet1!N$1+(Sheet1!$A$1-1)*10,FALSE))=TRUE,"---",IF(VLOOKUP($A980,Sheet1!$B$3:$AH$1266,Sheet1!N$1+(Sheet1!$A$1-1)*10,FALSE)="---","---", (ROUND(VLOOKUP($A980,Sheet1!$B$3:$AH$1266,Sheet1!N$1+(Sheet1!$A$1-1)*10,FALSE),IF(VLOOKUP($A980,Sheet1!$B$3:$AH$1266,Sheet1!N$1+(Sheet1!$A$1-1)*10,FALSE)&gt;99999,-3,IF(VLOOKUP($A980,Sheet1!$B$3:$AH$1266,Sheet1!N$1+(Sheet1!$A$1-1)*10,FALSE)&gt;9999,-2,IF(VLOOKUP($A980,Sheet1!$B$3:$AH$1266,Sheet1!N$1+(Sheet1!$A$1-1)*10,FALSE)&gt;999,-1,0)))))))</f>
        <v>86500</v>
      </c>
    </row>
    <row r="981" spans="1:30" ht="25.5" customHeight="1" x14ac:dyDescent="0.25">
      <c r="A981" s="304"/>
      <c r="B981" s="346"/>
      <c r="C981" s="304"/>
      <c r="D981" s="304"/>
      <c r="E981" s="305" t="e">
        <v>#N/A</v>
      </c>
      <c r="F981" s="346"/>
      <c r="G981" s="352"/>
      <c r="H981" s="437"/>
      <c r="I981" s="119">
        <v>38896</v>
      </c>
      <c r="J981" s="174">
        <v>25.2</v>
      </c>
      <c r="K981" s="118" t="s">
        <v>49</v>
      </c>
      <c r="L981" s="129" t="s">
        <v>4405</v>
      </c>
      <c r="M981" s="130" t="s">
        <v>4405</v>
      </c>
      <c r="N981" s="118" t="s">
        <v>25</v>
      </c>
      <c r="O981" s="71" t="s">
        <v>4405</v>
      </c>
      <c r="P981" s="71" t="s">
        <v>4405</v>
      </c>
      <c r="Q981" s="71" t="s">
        <v>4405</v>
      </c>
      <c r="R981" s="73" t="s">
        <v>4405</v>
      </c>
      <c r="S981" s="357" t="e">
        <v>#N/A</v>
      </c>
      <c r="T981" s="357" t="str">
        <f>IF(ISNA(VLOOKUP(A981,Sheet1!B$3:C$1266,2,FALSE)=TRUE),"ND",VLOOKUP(A981,Sheet1!B$3:C$1266,2,FALSE))</f>
        <v>ND</v>
      </c>
      <c r="U981" s="385" t="str">
        <f>IF(ISNA(VLOOKUP($A981,Sheet1!$B$3:$AH$1266,Sheet1!E$1+(Sheet1!$A$1-1)*10,FALSE))=TRUE,"---",IF(VLOOKUP($A981,Sheet1!$B$3:$AH$1266,Sheet1!E$1+(Sheet1!$A$1-1)*10,FALSE)="---","---", (ROUND(VLOOKUP($A981,Sheet1!$B$3:$AH$1266,Sheet1!E$1+(Sheet1!$A$1-1)*10,FALSE),IF(VLOOKUP($A981,Sheet1!$B$3:$AH$1266,Sheet1!E$1+(Sheet1!$A$1-1)*10,FALSE)&gt;99999,-3,IF(VLOOKUP($A981,Sheet1!$B$3:$AH$1266,Sheet1!E$1+(Sheet1!$A$1-1)*10,FALSE)&gt;9999,-2,IF(VLOOKUP($A981,Sheet1!$B$3:$AH$1266,Sheet1!E$1+(Sheet1!$A$1-1)*10,FALSE)&gt;999,-1,0)))))))</f>
        <v>---</v>
      </c>
      <c r="V981" s="385" t="str">
        <f>IF(ISNA(VLOOKUP($A981,Sheet1!$B$3:$AH$1266,Sheet1!F$1+(Sheet1!$A$1-1)*10,FALSE))=TRUE,"---",IF(VLOOKUP($A981,Sheet1!$B$3:$AH$1266,Sheet1!F$1+(Sheet1!$A$1-1)*10,FALSE)="---","---", (ROUND(VLOOKUP($A981,Sheet1!$B$3:$AH$1266,Sheet1!F$1+(Sheet1!$A$1-1)*10,FALSE),IF(VLOOKUP($A981,Sheet1!$B$3:$AH$1266,Sheet1!F$1+(Sheet1!$A$1-1)*10,FALSE)&gt;99999,-3,IF(VLOOKUP($A981,Sheet1!$B$3:$AH$1266,Sheet1!F$1+(Sheet1!$A$1-1)*10,FALSE)&gt;9999,-2,IF(VLOOKUP($A981,Sheet1!$B$3:$AH$1266,Sheet1!F$1+(Sheet1!$A$1-1)*10,FALSE)&gt;999,-1,0)))))))</f>
        <v>---</v>
      </c>
      <c r="W981" s="385" t="str">
        <f>IF(ISNA(VLOOKUP($A981,Sheet1!$B$3:$AH$1266,Sheet1!G$1+(Sheet1!$A$1-1)*10,FALSE))=TRUE,"---",IF(VLOOKUP($A981,Sheet1!$B$3:$AH$1266,Sheet1!G$1+(Sheet1!$A$1-1)*10,FALSE)="---","---", (ROUND(VLOOKUP($A981,Sheet1!$B$3:$AH$1266,Sheet1!G$1+(Sheet1!$A$1-1)*10,FALSE),IF(VLOOKUP($A981,Sheet1!$B$3:$AH$1266,Sheet1!G$1+(Sheet1!$A$1-1)*10,FALSE)&gt;99999,-3,IF(VLOOKUP($A981,Sheet1!$B$3:$AH$1266,Sheet1!G$1+(Sheet1!$A$1-1)*10,FALSE)&gt;9999,-2,IF(VLOOKUP($A981,Sheet1!$B$3:$AH$1266,Sheet1!G$1+(Sheet1!$A$1-1)*10,FALSE)&gt;999,-1,0)))))))</f>
        <v>---</v>
      </c>
      <c r="X981" s="385" t="str">
        <f>IF(ISNA(VLOOKUP($A981,Sheet1!$B$3:$AH$1266,Sheet1!H$1+(Sheet1!$A$1-1)*10,FALSE))=TRUE,"---",IF(VLOOKUP($A981,Sheet1!$B$3:$AH$1266,Sheet1!H$1+(Sheet1!$A$1-1)*10,FALSE)="---","---", (ROUND(VLOOKUP($A981,Sheet1!$B$3:$AH$1266,Sheet1!H$1+(Sheet1!$A$1-1)*10,FALSE),IF(VLOOKUP($A981,Sheet1!$B$3:$AH$1266,Sheet1!H$1+(Sheet1!$A$1-1)*10,FALSE)&gt;99999,-3,IF(VLOOKUP($A981,Sheet1!$B$3:$AH$1266,Sheet1!H$1+(Sheet1!$A$1-1)*10,FALSE)&gt;9999,-2,IF(VLOOKUP($A981,Sheet1!$B$3:$AH$1266,Sheet1!H$1+(Sheet1!$A$1-1)*10,FALSE)&gt;999,-1,0)))))))</f>
        <v>---</v>
      </c>
      <c r="Y981" s="385" t="str">
        <f>IF(ISNA(VLOOKUP($A981,Sheet1!$B$3:$AH$1266,Sheet1!I$1+(Sheet1!$A$1-1)*10,FALSE))=TRUE,"---",IF(VLOOKUP($A981,Sheet1!$B$3:$AH$1266,Sheet1!I$1+(Sheet1!$A$1-1)*10,FALSE)="---","---", (ROUND(VLOOKUP($A981,Sheet1!$B$3:$AH$1266,Sheet1!I$1+(Sheet1!$A$1-1)*10,FALSE),IF(VLOOKUP($A981,Sheet1!$B$3:$AH$1266,Sheet1!I$1+(Sheet1!$A$1-1)*10,FALSE)&gt;99999,-3,IF(VLOOKUP($A981,Sheet1!$B$3:$AH$1266,Sheet1!I$1+(Sheet1!$A$1-1)*10,FALSE)&gt;9999,-2,IF(VLOOKUP($A981,Sheet1!$B$3:$AH$1266,Sheet1!I$1+(Sheet1!$A$1-1)*10,FALSE)&gt;999,-1,0)))))))</f>
        <v>---</v>
      </c>
      <c r="Z981" s="385" t="str">
        <f>IF(ISNA(VLOOKUP($A981,Sheet1!$B$3:$AH$1266,Sheet1!J$1+(Sheet1!$A$1-1)*10,FALSE))=TRUE,"---",IF(VLOOKUP($A981,Sheet1!$B$3:$AH$1266,Sheet1!J$1+(Sheet1!$A$1-1)*10,FALSE)="---","---", (ROUND(VLOOKUP($A981,Sheet1!$B$3:$AH$1266,Sheet1!J$1+(Sheet1!$A$1-1)*10,FALSE),IF(VLOOKUP($A981,Sheet1!$B$3:$AH$1266,Sheet1!J$1+(Sheet1!$A$1-1)*10,FALSE)&gt;99999,-3,IF(VLOOKUP($A981,Sheet1!$B$3:$AH$1266,Sheet1!J$1+(Sheet1!$A$1-1)*10,FALSE)&gt;9999,-2,IF(VLOOKUP($A981,Sheet1!$B$3:$AH$1266,Sheet1!J$1+(Sheet1!$A$1-1)*10,FALSE)&gt;999,-1,0)))))))</f>
        <v>---</v>
      </c>
      <c r="AA981" s="385" t="str">
        <f>IF(ISNA(VLOOKUP($A981,Sheet1!$B$3:$AH$1266,Sheet1!K$1+(Sheet1!$A$1-1)*10,FALSE))=TRUE,"---",IF(VLOOKUP($A981,Sheet1!$B$3:$AH$1266,Sheet1!K$1+(Sheet1!$A$1-1)*10,FALSE)="---","---", (ROUND(VLOOKUP($A981,Sheet1!$B$3:$AH$1266,Sheet1!K$1+(Sheet1!$A$1-1)*10,FALSE),IF(VLOOKUP($A981,Sheet1!$B$3:$AH$1266,Sheet1!K$1+(Sheet1!$A$1-1)*10,FALSE)&gt;99999,-3,IF(VLOOKUP($A981,Sheet1!$B$3:$AH$1266,Sheet1!K$1+(Sheet1!$A$1-1)*10,FALSE)&gt;9999,-2,IF(VLOOKUP($A981,Sheet1!$B$3:$AH$1266,Sheet1!K$1+(Sheet1!$A$1-1)*10,FALSE)&gt;999,-1,0)))))))</f>
        <v>---</v>
      </c>
      <c r="AB981" s="385" t="str">
        <f>IF(ISNA(VLOOKUP($A981,Sheet1!$B$3:$AH$1266,Sheet1!L$1+(Sheet1!$A$1-1)*10,FALSE))=TRUE,"---",IF(VLOOKUP($A981,Sheet1!$B$3:$AH$1266,Sheet1!L$1+(Sheet1!$A$1-1)*10,FALSE)="---","---", (ROUND(VLOOKUP($A981,Sheet1!$B$3:$AH$1266,Sheet1!L$1+(Sheet1!$A$1-1)*10,FALSE),IF(VLOOKUP($A981,Sheet1!$B$3:$AH$1266,Sheet1!L$1+(Sheet1!$A$1-1)*10,FALSE)&gt;99999,-3,IF(VLOOKUP($A981,Sheet1!$B$3:$AH$1266,Sheet1!L$1+(Sheet1!$A$1-1)*10,FALSE)&gt;9999,-2,IF(VLOOKUP($A981,Sheet1!$B$3:$AH$1266,Sheet1!L$1+(Sheet1!$A$1-1)*10,FALSE)&gt;999,-1,0)))))))</f>
        <v>---</v>
      </c>
      <c r="AC981" s="385" t="str">
        <f>IF(ISNA(VLOOKUP($A981,Sheet1!$B$3:$AH$1266,Sheet1!M$1+(Sheet1!$A$1-1)*10,FALSE))=TRUE,"---",IF(VLOOKUP($A981,Sheet1!$B$3:$AH$1266,Sheet1!M$1+(Sheet1!$A$1-1)*10,FALSE)="---","---", (ROUND(VLOOKUP($A981,Sheet1!$B$3:$AH$1266,Sheet1!M$1+(Sheet1!$A$1-1)*10,FALSE),IF(VLOOKUP($A981,Sheet1!$B$3:$AH$1266,Sheet1!M$1+(Sheet1!$A$1-1)*10,FALSE)&gt;99999,-3,IF(VLOOKUP($A981,Sheet1!$B$3:$AH$1266,Sheet1!M$1+(Sheet1!$A$1-1)*10,FALSE)&gt;9999,-2,IF(VLOOKUP($A981,Sheet1!$B$3:$AH$1266,Sheet1!M$1+(Sheet1!$A$1-1)*10,FALSE)&gt;999,-1,0)))))))</f>
        <v>---</v>
      </c>
      <c r="AD981" s="385" t="str">
        <f>IF(ISNA(VLOOKUP($A981,Sheet1!$B$3:$AH$1266,Sheet1!N$1+(Sheet1!$A$1-1)*10,FALSE))=TRUE,"---",IF(VLOOKUP($A981,Sheet1!$B$3:$AH$1266,Sheet1!N$1+(Sheet1!$A$1-1)*10,FALSE)="---","---", (ROUND(VLOOKUP($A981,Sheet1!$B$3:$AH$1266,Sheet1!N$1+(Sheet1!$A$1-1)*10,FALSE),IF(VLOOKUP($A981,Sheet1!$B$3:$AH$1266,Sheet1!N$1+(Sheet1!$A$1-1)*10,FALSE)&gt;99999,-3,IF(VLOOKUP($A981,Sheet1!$B$3:$AH$1266,Sheet1!N$1+(Sheet1!$A$1-1)*10,FALSE)&gt;9999,-2,IF(VLOOKUP($A981,Sheet1!$B$3:$AH$1266,Sheet1!N$1+(Sheet1!$A$1-1)*10,FALSE)&gt;999,-1,0)))))))</f>
        <v>---</v>
      </c>
    </row>
    <row r="982" spans="1:30" ht="25.5" customHeight="1" x14ac:dyDescent="0.25">
      <c r="A982" s="125" t="s">
        <v>1480</v>
      </c>
      <c r="B982" s="126" t="s">
        <v>1481</v>
      </c>
      <c r="C982" s="125">
        <v>425251</v>
      </c>
      <c r="D982" s="125">
        <v>753836</v>
      </c>
      <c r="E982" s="70" t="s">
        <v>3021</v>
      </c>
      <c r="F982" s="52" t="s">
        <v>4495</v>
      </c>
      <c r="G982" s="127" t="s">
        <v>286</v>
      </c>
      <c r="H982" s="128">
        <v>7.21</v>
      </c>
      <c r="I982" s="112">
        <v>28042</v>
      </c>
      <c r="J982" s="147">
        <v>10.96</v>
      </c>
      <c r="K982" s="114" t="s">
        <v>4405</v>
      </c>
      <c r="L982" s="115">
        <v>400</v>
      </c>
      <c r="M982" s="116">
        <v>55.5</v>
      </c>
      <c r="N982" s="114" t="s">
        <v>4405</v>
      </c>
      <c r="O982" s="68">
        <f t="shared" si="34"/>
        <v>16.948793528401151</v>
      </c>
      <c r="P982" s="68">
        <f>IF(O982&lt;&gt;"",VLOOKUP($A982,Sheet4!$A$2:$O$1309,14,FALSE)*100,"")</f>
        <v>1.6473855015570193</v>
      </c>
      <c r="Q982" s="68">
        <f>IF(P982&lt;&gt;"",VLOOKUP($A982,Sheet4!$A$2:$O$1309,15,FALSE)*100,"")</f>
        <v>15.015864480938291</v>
      </c>
      <c r="R982" s="74">
        <f t="shared" si="35"/>
        <v>6</v>
      </c>
      <c r="S982" s="64" t="s">
        <v>4366</v>
      </c>
      <c r="T982" s="64" t="str">
        <f>IF(ISNA(VLOOKUP(A982,Sheet1!B$3:C$1266,2,FALSE)=TRUE),"NC",VLOOKUP(A982,Sheet1!B$3:C$1266,2,FALSE))</f>
        <v>Rural10</v>
      </c>
      <c r="U982" s="65">
        <f>IF(ISNA(VLOOKUP($A982,Sheet1!$B$3:$AH$1266,Sheet1!E$1+(Sheet1!$A$1-1)*10,FALSE))=TRUE,"---",IF(VLOOKUP($A982,Sheet1!$B$3:$AH$1266,Sheet1!E$1+(Sheet1!$A$1-1)*10,FALSE)="---","---", (ROUND(VLOOKUP($A982,Sheet1!$B$3:$AH$1266,Sheet1!E$1+(Sheet1!$A$1-1)*10,FALSE),IF(VLOOKUP($A982,Sheet1!$B$3:$AH$1266,Sheet1!E$1+(Sheet1!$A$1-1)*10,FALSE)&gt;99999,-3,IF(VLOOKUP($A982,Sheet1!$B$3:$AH$1266,Sheet1!E$1+(Sheet1!$A$1-1)*10,FALSE)&gt;9999,-2,IF(VLOOKUP($A982,Sheet1!$B$3:$AH$1266,Sheet1!E$1+(Sheet1!$A$1-1)*10,FALSE)&gt;999,-1,0)))))))</f>
        <v>221</v>
      </c>
      <c r="V982" s="65">
        <f>IF(ISNA(VLOOKUP($A982,Sheet1!$B$3:$AH$1266,Sheet1!F$1+(Sheet1!$A$1-1)*10,FALSE))=TRUE,"---",IF(VLOOKUP($A982,Sheet1!$B$3:$AH$1266,Sheet1!F$1+(Sheet1!$A$1-1)*10,FALSE)="---","---", (ROUND(VLOOKUP($A982,Sheet1!$B$3:$AH$1266,Sheet1!F$1+(Sheet1!$A$1-1)*10,FALSE),IF(VLOOKUP($A982,Sheet1!$B$3:$AH$1266,Sheet1!F$1+(Sheet1!$A$1-1)*10,FALSE)&gt;99999,-3,IF(VLOOKUP($A982,Sheet1!$B$3:$AH$1266,Sheet1!F$1+(Sheet1!$A$1-1)*10,FALSE)&gt;9999,-2,IF(VLOOKUP($A982,Sheet1!$B$3:$AH$1266,Sheet1!F$1+(Sheet1!$A$1-1)*10,FALSE)&gt;999,-1,0)))))))</f>
        <v>250</v>
      </c>
      <c r="W982" s="65">
        <f>IF(ISNA(VLOOKUP($A982,Sheet1!$B$3:$AH$1266,Sheet1!G$1+(Sheet1!$A$1-1)*10,FALSE))=TRUE,"---",IF(VLOOKUP($A982,Sheet1!$B$3:$AH$1266,Sheet1!G$1+(Sheet1!$A$1-1)*10,FALSE)="---","---", (ROUND(VLOOKUP($A982,Sheet1!$B$3:$AH$1266,Sheet1!G$1+(Sheet1!$A$1-1)*10,FALSE),IF(VLOOKUP($A982,Sheet1!$B$3:$AH$1266,Sheet1!G$1+(Sheet1!$A$1-1)*10,FALSE)&gt;99999,-3,IF(VLOOKUP($A982,Sheet1!$B$3:$AH$1266,Sheet1!G$1+(Sheet1!$A$1-1)*10,FALSE)&gt;9999,-2,IF(VLOOKUP($A982,Sheet1!$B$3:$AH$1266,Sheet1!G$1+(Sheet1!$A$1-1)*10,FALSE)&gt;999,-1,0)))))))</f>
        <v>285</v>
      </c>
      <c r="X982" s="65">
        <f>IF(ISNA(VLOOKUP($A982,Sheet1!$B$3:$AH$1266,Sheet1!H$1+(Sheet1!$A$1-1)*10,FALSE))=TRUE,"---",IF(VLOOKUP($A982,Sheet1!$B$3:$AH$1266,Sheet1!H$1+(Sheet1!$A$1-1)*10,FALSE)="---","---", (ROUND(VLOOKUP($A982,Sheet1!$B$3:$AH$1266,Sheet1!H$1+(Sheet1!$A$1-1)*10,FALSE),IF(VLOOKUP($A982,Sheet1!$B$3:$AH$1266,Sheet1!H$1+(Sheet1!$A$1-1)*10,FALSE)&gt;99999,-3,IF(VLOOKUP($A982,Sheet1!$B$3:$AH$1266,Sheet1!H$1+(Sheet1!$A$1-1)*10,FALSE)&gt;9999,-2,IF(VLOOKUP($A982,Sheet1!$B$3:$AH$1266,Sheet1!H$1+(Sheet1!$A$1-1)*10,FALSE)&gt;999,-1,0)))))))</f>
        <v>378</v>
      </c>
      <c r="Y982" s="65">
        <f>IF(ISNA(VLOOKUP($A982,Sheet1!$B$3:$AH$1266,Sheet1!I$1+(Sheet1!$A$1-1)*10,FALSE))=TRUE,"---",IF(VLOOKUP($A982,Sheet1!$B$3:$AH$1266,Sheet1!I$1+(Sheet1!$A$1-1)*10,FALSE)="---","---", (ROUND(VLOOKUP($A982,Sheet1!$B$3:$AH$1266,Sheet1!I$1+(Sheet1!$A$1-1)*10,FALSE),IF(VLOOKUP($A982,Sheet1!$B$3:$AH$1266,Sheet1!I$1+(Sheet1!$A$1-1)*10,FALSE)&gt;99999,-3,IF(VLOOKUP($A982,Sheet1!$B$3:$AH$1266,Sheet1!I$1+(Sheet1!$A$1-1)*10,FALSE)&gt;9999,-2,IF(VLOOKUP($A982,Sheet1!$B$3:$AH$1266,Sheet1!I$1+(Sheet1!$A$1-1)*10,FALSE)&gt;999,-1,0)))))))</f>
        <v>455</v>
      </c>
      <c r="Z982" s="65">
        <f>IF(ISNA(VLOOKUP($A982,Sheet1!$B$3:$AH$1266,Sheet1!J$1+(Sheet1!$A$1-1)*10,FALSE))=TRUE,"---",IF(VLOOKUP($A982,Sheet1!$B$3:$AH$1266,Sheet1!J$1+(Sheet1!$A$1-1)*10,FALSE)="---","---", (ROUND(VLOOKUP($A982,Sheet1!$B$3:$AH$1266,Sheet1!J$1+(Sheet1!$A$1-1)*10,FALSE),IF(VLOOKUP($A982,Sheet1!$B$3:$AH$1266,Sheet1!J$1+(Sheet1!$A$1-1)*10,FALSE)&gt;99999,-3,IF(VLOOKUP($A982,Sheet1!$B$3:$AH$1266,Sheet1!J$1+(Sheet1!$A$1-1)*10,FALSE)&gt;9999,-2,IF(VLOOKUP($A982,Sheet1!$B$3:$AH$1266,Sheet1!J$1+(Sheet1!$A$1-1)*10,FALSE)&gt;999,-1,0)))))))</f>
        <v>566</v>
      </c>
      <c r="AA982" s="65">
        <f>IF(ISNA(VLOOKUP($A982,Sheet1!$B$3:$AH$1266,Sheet1!K$1+(Sheet1!$A$1-1)*10,FALSE))=TRUE,"---",IF(VLOOKUP($A982,Sheet1!$B$3:$AH$1266,Sheet1!K$1+(Sheet1!$A$1-1)*10,FALSE)="---","---", (ROUND(VLOOKUP($A982,Sheet1!$B$3:$AH$1266,Sheet1!K$1+(Sheet1!$A$1-1)*10,FALSE),IF(VLOOKUP($A982,Sheet1!$B$3:$AH$1266,Sheet1!K$1+(Sheet1!$A$1-1)*10,FALSE)&gt;99999,-3,IF(VLOOKUP($A982,Sheet1!$B$3:$AH$1266,Sheet1!K$1+(Sheet1!$A$1-1)*10,FALSE)&gt;9999,-2,IF(VLOOKUP($A982,Sheet1!$B$3:$AH$1266,Sheet1!K$1+(Sheet1!$A$1-1)*10,FALSE)&gt;999,-1,0)))))))</f>
        <v>657</v>
      </c>
      <c r="AB982" s="65">
        <f>IF(ISNA(VLOOKUP($A982,Sheet1!$B$3:$AH$1266,Sheet1!L$1+(Sheet1!$A$1-1)*10,FALSE))=TRUE,"---",IF(VLOOKUP($A982,Sheet1!$B$3:$AH$1266,Sheet1!L$1+(Sheet1!$A$1-1)*10,FALSE)="---","---", (ROUND(VLOOKUP($A982,Sheet1!$B$3:$AH$1266,Sheet1!L$1+(Sheet1!$A$1-1)*10,FALSE),IF(VLOOKUP($A982,Sheet1!$B$3:$AH$1266,Sheet1!L$1+(Sheet1!$A$1-1)*10,FALSE)&gt;99999,-3,IF(VLOOKUP($A982,Sheet1!$B$3:$AH$1266,Sheet1!L$1+(Sheet1!$A$1-1)*10,FALSE)&gt;9999,-2,IF(VLOOKUP($A982,Sheet1!$B$3:$AH$1266,Sheet1!L$1+(Sheet1!$A$1-1)*10,FALSE)&gt;999,-1,0)))))))</f>
        <v>751</v>
      </c>
      <c r="AC982" s="65">
        <f>IF(ISNA(VLOOKUP($A982,Sheet1!$B$3:$AH$1266,Sheet1!M$1+(Sheet1!$A$1-1)*10,FALSE))=TRUE,"---",IF(VLOOKUP($A982,Sheet1!$B$3:$AH$1266,Sheet1!M$1+(Sheet1!$A$1-1)*10,FALSE)="---","---", (ROUND(VLOOKUP($A982,Sheet1!$B$3:$AH$1266,Sheet1!M$1+(Sheet1!$A$1-1)*10,FALSE),IF(VLOOKUP($A982,Sheet1!$B$3:$AH$1266,Sheet1!M$1+(Sheet1!$A$1-1)*10,FALSE)&gt;99999,-3,IF(VLOOKUP($A982,Sheet1!$B$3:$AH$1266,Sheet1!M$1+(Sheet1!$A$1-1)*10,FALSE)&gt;9999,-2,IF(VLOOKUP($A982,Sheet1!$B$3:$AH$1266,Sheet1!M$1+(Sheet1!$A$1-1)*10,FALSE)&gt;999,-1,0)))))))</f>
        <v>847</v>
      </c>
      <c r="AD982" s="65">
        <f>IF(ISNA(VLOOKUP($A982,Sheet1!$B$3:$AH$1266,Sheet1!N$1+(Sheet1!$A$1-1)*10,FALSE))=TRUE,"---",IF(VLOOKUP($A982,Sheet1!$B$3:$AH$1266,Sheet1!N$1+(Sheet1!$A$1-1)*10,FALSE)="---","---", (ROUND(VLOOKUP($A982,Sheet1!$B$3:$AH$1266,Sheet1!N$1+(Sheet1!$A$1-1)*10,FALSE),IF(VLOOKUP($A982,Sheet1!$B$3:$AH$1266,Sheet1!N$1+(Sheet1!$A$1-1)*10,FALSE)&gt;99999,-3,IF(VLOOKUP($A982,Sheet1!$B$3:$AH$1266,Sheet1!N$1+(Sheet1!$A$1-1)*10,FALSE)&gt;9999,-2,IF(VLOOKUP($A982,Sheet1!$B$3:$AH$1266,Sheet1!N$1+(Sheet1!$A$1-1)*10,FALSE)&gt;999,-1,0)))))))</f>
        <v>975</v>
      </c>
    </row>
    <row r="983" spans="1:30" ht="25.5" customHeight="1" x14ac:dyDescent="0.25">
      <c r="A983" s="304" t="s">
        <v>1482</v>
      </c>
      <c r="B983" s="393" t="s">
        <v>1483</v>
      </c>
      <c r="C983" s="304">
        <v>425102</v>
      </c>
      <c r="D983" s="304">
        <v>753620</v>
      </c>
      <c r="E983" s="305" t="s">
        <v>3021</v>
      </c>
      <c r="F983" s="117" t="s">
        <v>4752</v>
      </c>
      <c r="G983" s="118" t="s">
        <v>286</v>
      </c>
      <c r="H983" s="348">
        <v>24.3</v>
      </c>
      <c r="I983" s="119">
        <v>38444</v>
      </c>
      <c r="J983" s="124">
        <v>8.25</v>
      </c>
      <c r="K983" s="118" t="s">
        <v>20</v>
      </c>
      <c r="L983" s="122">
        <v>2780</v>
      </c>
      <c r="M983" s="123">
        <v>114</v>
      </c>
      <c r="N983" s="118" t="s">
        <v>186</v>
      </c>
      <c r="O983" s="71">
        <f t="shared" si="34"/>
        <v>0.89776913229301791</v>
      </c>
      <c r="P983" s="71">
        <f>IF(O983&lt;&gt;"",VLOOKUP($A983,Sheet4!$A$2:$O$1309,14,FALSE)*100,"")</f>
        <v>0.38801471001502774</v>
      </c>
      <c r="Q983" s="71">
        <f>IF(P983&lt;&gt;"",VLOOKUP($A983,Sheet4!$A$2:$O$1309,15,FALSE)*100,"")</f>
        <v>3.7364103101100277</v>
      </c>
      <c r="R983" s="73" t="str">
        <f t="shared" si="35"/>
        <v>&gt;100, &lt;200</v>
      </c>
      <c r="S983" s="357" t="s">
        <v>4366</v>
      </c>
      <c r="T983" s="357" t="str">
        <f>IF(ISNA(VLOOKUP(A983,Sheet1!B$3:C$1266,2,FALSE)=TRUE),"NC",VLOOKUP(A983,Sheet1!B$3:C$1266,2,FALSE))</f>
        <v>Rural10</v>
      </c>
      <c r="U983" s="385">
        <f>IF(ISNA(VLOOKUP($A983,Sheet1!$B$3:$AH$1266,Sheet1!E$1+(Sheet1!$A$1-1)*10,FALSE))=TRUE,"---",IF(VLOOKUP($A983,Sheet1!$B$3:$AH$1266,Sheet1!E$1+(Sheet1!$A$1-1)*10,FALSE)="---","---", (ROUND(VLOOKUP($A983,Sheet1!$B$3:$AH$1266,Sheet1!E$1+(Sheet1!$A$1-1)*10,FALSE),IF(VLOOKUP($A983,Sheet1!$B$3:$AH$1266,Sheet1!E$1+(Sheet1!$A$1-1)*10,FALSE)&gt;99999,-3,IF(VLOOKUP($A983,Sheet1!$B$3:$AH$1266,Sheet1!E$1+(Sheet1!$A$1-1)*10,FALSE)&gt;9999,-2,IF(VLOOKUP($A983,Sheet1!$B$3:$AH$1266,Sheet1!E$1+(Sheet1!$A$1-1)*10,FALSE)&gt;999,-1,0)))))))</f>
        <v>554</v>
      </c>
      <c r="V983" s="385">
        <f>IF(ISNA(VLOOKUP($A983,Sheet1!$B$3:$AH$1266,Sheet1!F$1+(Sheet1!$A$1-1)*10,FALSE))=TRUE,"---",IF(VLOOKUP($A983,Sheet1!$B$3:$AH$1266,Sheet1!F$1+(Sheet1!$A$1-1)*10,FALSE)="---","---", (ROUND(VLOOKUP($A983,Sheet1!$B$3:$AH$1266,Sheet1!F$1+(Sheet1!$A$1-1)*10,FALSE),IF(VLOOKUP($A983,Sheet1!$B$3:$AH$1266,Sheet1!F$1+(Sheet1!$A$1-1)*10,FALSE)&gt;99999,-3,IF(VLOOKUP($A983,Sheet1!$B$3:$AH$1266,Sheet1!F$1+(Sheet1!$A$1-1)*10,FALSE)&gt;9999,-2,IF(VLOOKUP($A983,Sheet1!$B$3:$AH$1266,Sheet1!F$1+(Sheet1!$A$1-1)*10,FALSE)&gt;999,-1,0)))))))</f>
        <v>681</v>
      </c>
      <c r="W983" s="385">
        <f>IF(ISNA(VLOOKUP($A983,Sheet1!$B$3:$AH$1266,Sheet1!G$1+(Sheet1!$A$1-1)*10,FALSE))=TRUE,"---",IF(VLOOKUP($A983,Sheet1!$B$3:$AH$1266,Sheet1!G$1+(Sheet1!$A$1-1)*10,FALSE)="---","---", (ROUND(VLOOKUP($A983,Sheet1!$B$3:$AH$1266,Sheet1!G$1+(Sheet1!$A$1-1)*10,FALSE),IF(VLOOKUP($A983,Sheet1!$B$3:$AH$1266,Sheet1!G$1+(Sheet1!$A$1-1)*10,FALSE)&gt;99999,-3,IF(VLOOKUP($A983,Sheet1!$B$3:$AH$1266,Sheet1!G$1+(Sheet1!$A$1-1)*10,FALSE)&gt;9999,-2,IF(VLOOKUP($A983,Sheet1!$B$3:$AH$1266,Sheet1!G$1+(Sheet1!$A$1-1)*10,FALSE)&gt;999,-1,0)))))))</f>
        <v>848</v>
      </c>
      <c r="X983" s="385">
        <f>IF(ISNA(VLOOKUP($A983,Sheet1!$B$3:$AH$1266,Sheet1!H$1+(Sheet1!$A$1-1)*10,FALSE))=TRUE,"---",IF(VLOOKUP($A983,Sheet1!$B$3:$AH$1266,Sheet1!H$1+(Sheet1!$A$1-1)*10,FALSE)="---","---", (ROUND(VLOOKUP($A983,Sheet1!$B$3:$AH$1266,Sheet1!H$1+(Sheet1!$A$1-1)*10,FALSE),IF(VLOOKUP($A983,Sheet1!$B$3:$AH$1266,Sheet1!H$1+(Sheet1!$A$1-1)*10,FALSE)&gt;99999,-3,IF(VLOOKUP($A983,Sheet1!$B$3:$AH$1266,Sheet1!H$1+(Sheet1!$A$1-1)*10,FALSE)&gt;9999,-2,IF(VLOOKUP($A983,Sheet1!$B$3:$AH$1266,Sheet1!H$1+(Sheet1!$A$1-1)*10,FALSE)&gt;999,-1,0)))))))</f>
        <v>1300</v>
      </c>
      <c r="Y983" s="385">
        <f>IF(ISNA(VLOOKUP($A983,Sheet1!$B$3:$AH$1266,Sheet1!I$1+(Sheet1!$A$1-1)*10,FALSE))=TRUE,"---",IF(VLOOKUP($A983,Sheet1!$B$3:$AH$1266,Sheet1!I$1+(Sheet1!$A$1-1)*10,FALSE)="---","---", (ROUND(VLOOKUP($A983,Sheet1!$B$3:$AH$1266,Sheet1!I$1+(Sheet1!$A$1-1)*10,FALSE),IF(VLOOKUP($A983,Sheet1!$B$3:$AH$1266,Sheet1!I$1+(Sheet1!$A$1-1)*10,FALSE)&gt;99999,-3,IF(VLOOKUP($A983,Sheet1!$B$3:$AH$1266,Sheet1!I$1+(Sheet1!$A$1-1)*10,FALSE)&gt;9999,-2,IF(VLOOKUP($A983,Sheet1!$B$3:$AH$1266,Sheet1!I$1+(Sheet1!$A$1-1)*10,FALSE)&gt;999,-1,0)))))))</f>
        <v>1620</v>
      </c>
      <c r="Z983" s="385">
        <f>IF(ISNA(VLOOKUP($A983,Sheet1!$B$3:$AH$1266,Sheet1!J$1+(Sheet1!$A$1-1)*10,FALSE))=TRUE,"---",IF(VLOOKUP($A983,Sheet1!$B$3:$AH$1266,Sheet1!J$1+(Sheet1!$A$1-1)*10,FALSE)="---","---", (ROUND(VLOOKUP($A983,Sheet1!$B$3:$AH$1266,Sheet1!J$1+(Sheet1!$A$1-1)*10,FALSE),IF(VLOOKUP($A983,Sheet1!$B$3:$AH$1266,Sheet1!J$1+(Sheet1!$A$1-1)*10,FALSE)&gt;99999,-3,IF(VLOOKUP($A983,Sheet1!$B$3:$AH$1266,Sheet1!J$1+(Sheet1!$A$1-1)*10,FALSE)&gt;9999,-2,IF(VLOOKUP($A983,Sheet1!$B$3:$AH$1266,Sheet1!J$1+(Sheet1!$A$1-1)*10,FALSE)&gt;999,-1,0)))))))</f>
        <v>2050</v>
      </c>
      <c r="AA983" s="385">
        <f>IF(ISNA(VLOOKUP($A983,Sheet1!$B$3:$AH$1266,Sheet1!K$1+(Sheet1!$A$1-1)*10,FALSE))=TRUE,"---",IF(VLOOKUP($A983,Sheet1!$B$3:$AH$1266,Sheet1!K$1+(Sheet1!$A$1-1)*10,FALSE)="---","---", (ROUND(VLOOKUP($A983,Sheet1!$B$3:$AH$1266,Sheet1!K$1+(Sheet1!$A$1-1)*10,FALSE),IF(VLOOKUP($A983,Sheet1!$B$3:$AH$1266,Sheet1!K$1+(Sheet1!$A$1-1)*10,FALSE)&gt;99999,-3,IF(VLOOKUP($A983,Sheet1!$B$3:$AH$1266,Sheet1!K$1+(Sheet1!$A$1-1)*10,FALSE)&gt;9999,-2,IF(VLOOKUP($A983,Sheet1!$B$3:$AH$1266,Sheet1!K$1+(Sheet1!$A$1-1)*10,FALSE)&gt;999,-1,0)))))))</f>
        <v>2370</v>
      </c>
      <c r="AB983" s="385">
        <f>IF(ISNA(VLOOKUP($A983,Sheet1!$B$3:$AH$1266,Sheet1!L$1+(Sheet1!$A$1-1)*10,FALSE))=TRUE,"---",IF(VLOOKUP($A983,Sheet1!$B$3:$AH$1266,Sheet1!L$1+(Sheet1!$A$1-1)*10,FALSE)="---","---", (ROUND(VLOOKUP($A983,Sheet1!$B$3:$AH$1266,Sheet1!L$1+(Sheet1!$A$1-1)*10,FALSE),IF(VLOOKUP($A983,Sheet1!$B$3:$AH$1266,Sheet1!L$1+(Sheet1!$A$1-1)*10,FALSE)&gt;99999,-3,IF(VLOOKUP($A983,Sheet1!$B$3:$AH$1266,Sheet1!L$1+(Sheet1!$A$1-1)*10,FALSE)&gt;9999,-2,IF(VLOOKUP($A983,Sheet1!$B$3:$AH$1266,Sheet1!L$1+(Sheet1!$A$1-1)*10,FALSE)&gt;999,-1,0)))))))</f>
        <v>2710</v>
      </c>
      <c r="AC983" s="385">
        <f>IF(ISNA(VLOOKUP($A983,Sheet1!$B$3:$AH$1266,Sheet1!M$1+(Sheet1!$A$1-1)*10,FALSE))=TRUE,"---",IF(VLOOKUP($A983,Sheet1!$B$3:$AH$1266,Sheet1!M$1+(Sheet1!$A$1-1)*10,FALSE)="---","---", (ROUND(VLOOKUP($A983,Sheet1!$B$3:$AH$1266,Sheet1!M$1+(Sheet1!$A$1-1)*10,FALSE),IF(VLOOKUP($A983,Sheet1!$B$3:$AH$1266,Sheet1!M$1+(Sheet1!$A$1-1)*10,FALSE)&gt;99999,-3,IF(VLOOKUP($A983,Sheet1!$B$3:$AH$1266,Sheet1!M$1+(Sheet1!$A$1-1)*10,FALSE)&gt;9999,-2,IF(VLOOKUP($A983,Sheet1!$B$3:$AH$1266,Sheet1!M$1+(Sheet1!$A$1-1)*10,FALSE)&gt;999,-1,0)))))))</f>
        <v>3070</v>
      </c>
      <c r="AD983" s="385">
        <f>IF(ISNA(VLOOKUP($A983,Sheet1!$B$3:$AH$1266,Sheet1!N$1+(Sheet1!$A$1-1)*10,FALSE))=TRUE,"---",IF(VLOOKUP($A983,Sheet1!$B$3:$AH$1266,Sheet1!N$1+(Sheet1!$A$1-1)*10,FALSE)="---","---", (ROUND(VLOOKUP($A983,Sheet1!$B$3:$AH$1266,Sheet1!N$1+(Sheet1!$A$1-1)*10,FALSE),IF(VLOOKUP($A983,Sheet1!$B$3:$AH$1266,Sheet1!N$1+(Sheet1!$A$1-1)*10,FALSE)&gt;99999,-3,IF(VLOOKUP($A983,Sheet1!$B$3:$AH$1266,Sheet1!N$1+(Sheet1!$A$1-1)*10,FALSE)&gt;9999,-2,IF(VLOOKUP($A983,Sheet1!$B$3:$AH$1266,Sheet1!N$1+(Sheet1!$A$1-1)*10,FALSE)&gt;999,-1,0)))))))</f>
        <v>3570</v>
      </c>
    </row>
    <row r="984" spans="1:30" ht="25.5" customHeight="1" x14ac:dyDescent="0.25">
      <c r="A984" s="304"/>
      <c r="B984" s="346"/>
      <c r="C984" s="304"/>
      <c r="D984" s="304"/>
      <c r="E984" s="305" t="e">
        <v>#N/A</v>
      </c>
      <c r="F984" s="117" t="s">
        <v>4753</v>
      </c>
      <c r="G984" s="118" t="s">
        <v>286</v>
      </c>
      <c r="H984" s="348"/>
      <c r="I984" s="119">
        <v>35083</v>
      </c>
      <c r="J984" s="124">
        <v>8.51</v>
      </c>
      <c r="K984" s="118" t="s">
        <v>28</v>
      </c>
      <c r="L984" s="129" t="s">
        <v>4405</v>
      </c>
      <c r="M984" s="130" t="s">
        <v>4405</v>
      </c>
      <c r="N984" s="118" t="s">
        <v>75</v>
      </c>
      <c r="O984" s="71" t="s">
        <v>4405</v>
      </c>
      <c r="P984" s="71" t="s">
        <v>4405</v>
      </c>
      <c r="Q984" s="71" t="s">
        <v>4405</v>
      </c>
      <c r="R984" s="73" t="s">
        <v>4405</v>
      </c>
      <c r="S984" s="357" t="e">
        <v>#N/A</v>
      </c>
      <c r="T984" s="357" t="str">
        <f>IF(ISNA(VLOOKUP(A984,Sheet1!B$3:C$1266,2,FALSE)=TRUE),"ND",VLOOKUP(A984,Sheet1!B$3:C$1266,2,FALSE))</f>
        <v>ND</v>
      </c>
      <c r="U984" s="385" t="str">
        <f>IF(ISNA(VLOOKUP($A984,Sheet1!$B$3:$AH$1266,Sheet1!E$1+(Sheet1!$A$1-1)*10,FALSE))=TRUE,"---",IF(VLOOKUP($A984,Sheet1!$B$3:$AH$1266,Sheet1!E$1+(Sheet1!$A$1-1)*10,FALSE)="---","---", (ROUND(VLOOKUP($A984,Sheet1!$B$3:$AH$1266,Sheet1!E$1+(Sheet1!$A$1-1)*10,FALSE),IF(VLOOKUP($A984,Sheet1!$B$3:$AH$1266,Sheet1!E$1+(Sheet1!$A$1-1)*10,FALSE)&gt;99999,-3,IF(VLOOKUP($A984,Sheet1!$B$3:$AH$1266,Sheet1!E$1+(Sheet1!$A$1-1)*10,FALSE)&gt;9999,-2,IF(VLOOKUP($A984,Sheet1!$B$3:$AH$1266,Sheet1!E$1+(Sheet1!$A$1-1)*10,FALSE)&gt;999,-1,0)))))))</f>
        <v>---</v>
      </c>
      <c r="V984" s="385" t="str">
        <f>IF(ISNA(VLOOKUP($A984,Sheet1!$B$3:$AH$1266,Sheet1!F$1+(Sheet1!$A$1-1)*10,FALSE))=TRUE,"---",IF(VLOOKUP($A984,Sheet1!$B$3:$AH$1266,Sheet1!F$1+(Sheet1!$A$1-1)*10,FALSE)="---","---", (ROUND(VLOOKUP($A984,Sheet1!$B$3:$AH$1266,Sheet1!F$1+(Sheet1!$A$1-1)*10,FALSE),IF(VLOOKUP($A984,Sheet1!$B$3:$AH$1266,Sheet1!F$1+(Sheet1!$A$1-1)*10,FALSE)&gt;99999,-3,IF(VLOOKUP($A984,Sheet1!$B$3:$AH$1266,Sheet1!F$1+(Sheet1!$A$1-1)*10,FALSE)&gt;9999,-2,IF(VLOOKUP($A984,Sheet1!$B$3:$AH$1266,Sheet1!F$1+(Sheet1!$A$1-1)*10,FALSE)&gt;999,-1,0)))))))</f>
        <v>---</v>
      </c>
      <c r="W984" s="385" t="str">
        <f>IF(ISNA(VLOOKUP($A984,Sheet1!$B$3:$AH$1266,Sheet1!G$1+(Sheet1!$A$1-1)*10,FALSE))=TRUE,"---",IF(VLOOKUP($A984,Sheet1!$B$3:$AH$1266,Sheet1!G$1+(Sheet1!$A$1-1)*10,FALSE)="---","---", (ROUND(VLOOKUP($A984,Sheet1!$B$3:$AH$1266,Sheet1!G$1+(Sheet1!$A$1-1)*10,FALSE),IF(VLOOKUP($A984,Sheet1!$B$3:$AH$1266,Sheet1!G$1+(Sheet1!$A$1-1)*10,FALSE)&gt;99999,-3,IF(VLOOKUP($A984,Sheet1!$B$3:$AH$1266,Sheet1!G$1+(Sheet1!$A$1-1)*10,FALSE)&gt;9999,-2,IF(VLOOKUP($A984,Sheet1!$B$3:$AH$1266,Sheet1!G$1+(Sheet1!$A$1-1)*10,FALSE)&gt;999,-1,0)))))))</f>
        <v>---</v>
      </c>
      <c r="X984" s="385" t="str">
        <f>IF(ISNA(VLOOKUP($A984,Sheet1!$B$3:$AH$1266,Sheet1!H$1+(Sheet1!$A$1-1)*10,FALSE))=TRUE,"---",IF(VLOOKUP($A984,Sheet1!$B$3:$AH$1266,Sheet1!H$1+(Sheet1!$A$1-1)*10,FALSE)="---","---", (ROUND(VLOOKUP($A984,Sheet1!$B$3:$AH$1266,Sheet1!H$1+(Sheet1!$A$1-1)*10,FALSE),IF(VLOOKUP($A984,Sheet1!$B$3:$AH$1266,Sheet1!H$1+(Sheet1!$A$1-1)*10,FALSE)&gt;99999,-3,IF(VLOOKUP($A984,Sheet1!$B$3:$AH$1266,Sheet1!H$1+(Sheet1!$A$1-1)*10,FALSE)&gt;9999,-2,IF(VLOOKUP($A984,Sheet1!$B$3:$AH$1266,Sheet1!H$1+(Sheet1!$A$1-1)*10,FALSE)&gt;999,-1,0)))))))</f>
        <v>---</v>
      </c>
      <c r="Y984" s="385" t="str">
        <f>IF(ISNA(VLOOKUP($A984,Sheet1!$B$3:$AH$1266,Sheet1!I$1+(Sheet1!$A$1-1)*10,FALSE))=TRUE,"---",IF(VLOOKUP($A984,Sheet1!$B$3:$AH$1266,Sheet1!I$1+(Sheet1!$A$1-1)*10,FALSE)="---","---", (ROUND(VLOOKUP($A984,Sheet1!$B$3:$AH$1266,Sheet1!I$1+(Sheet1!$A$1-1)*10,FALSE),IF(VLOOKUP($A984,Sheet1!$B$3:$AH$1266,Sheet1!I$1+(Sheet1!$A$1-1)*10,FALSE)&gt;99999,-3,IF(VLOOKUP($A984,Sheet1!$B$3:$AH$1266,Sheet1!I$1+(Sheet1!$A$1-1)*10,FALSE)&gt;9999,-2,IF(VLOOKUP($A984,Sheet1!$B$3:$AH$1266,Sheet1!I$1+(Sheet1!$A$1-1)*10,FALSE)&gt;999,-1,0)))))))</f>
        <v>---</v>
      </c>
      <c r="Z984" s="385" t="str">
        <f>IF(ISNA(VLOOKUP($A984,Sheet1!$B$3:$AH$1266,Sheet1!J$1+(Sheet1!$A$1-1)*10,FALSE))=TRUE,"---",IF(VLOOKUP($A984,Sheet1!$B$3:$AH$1266,Sheet1!J$1+(Sheet1!$A$1-1)*10,FALSE)="---","---", (ROUND(VLOOKUP($A984,Sheet1!$B$3:$AH$1266,Sheet1!J$1+(Sheet1!$A$1-1)*10,FALSE),IF(VLOOKUP($A984,Sheet1!$B$3:$AH$1266,Sheet1!J$1+(Sheet1!$A$1-1)*10,FALSE)&gt;99999,-3,IF(VLOOKUP($A984,Sheet1!$B$3:$AH$1266,Sheet1!J$1+(Sheet1!$A$1-1)*10,FALSE)&gt;9999,-2,IF(VLOOKUP($A984,Sheet1!$B$3:$AH$1266,Sheet1!J$1+(Sheet1!$A$1-1)*10,FALSE)&gt;999,-1,0)))))))</f>
        <v>---</v>
      </c>
      <c r="AA984" s="385" t="str">
        <f>IF(ISNA(VLOOKUP($A984,Sheet1!$B$3:$AH$1266,Sheet1!K$1+(Sheet1!$A$1-1)*10,FALSE))=TRUE,"---",IF(VLOOKUP($A984,Sheet1!$B$3:$AH$1266,Sheet1!K$1+(Sheet1!$A$1-1)*10,FALSE)="---","---", (ROUND(VLOOKUP($A984,Sheet1!$B$3:$AH$1266,Sheet1!K$1+(Sheet1!$A$1-1)*10,FALSE),IF(VLOOKUP($A984,Sheet1!$B$3:$AH$1266,Sheet1!K$1+(Sheet1!$A$1-1)*10,FALSE)&gt;99999,-3,IF(VLOOKUP($A984,Sheet1!$B$3:$AH$1266,Sheet1!K$1+(Sheet1!$A$1-1)*10,FALSE)&gt;9999,-2,IF(VLOOKUP($A984,Sheet1!$B$3:$AH$1266,Sheet1!K$1+(Sheet1!$A$1-1)*10,FALSE)&gt;999,-1,0)))))))</f>
        <v>---</v>
      </c>
      <c r="AB984" s="385" t="str">
        <f>IF(ISNA(VLOOKUP($A984,Sheet1!$B$3:$AH$1266,Sheet1!L$1+(Sheet1!$A$1-1)*10,FALSE))=TRUE,"---",IF(VLOOKUP($A984,Sheet1!$B$3:$AH$1266,Sheet1!L$1+(Sheet1!$A$1-1)*10,FALSE)="---","---", (ROUND(VLOOKUP($A984,Sheet1!$B$3:$AH$1266,Sheet1!L$1+(Sheet1!$A$1-1)*10,FALSE),IF(VLOOKUP($A984,Sheet1!$B$3:$AH$1266,Sheet1!L$1+(Sheet1!$A$1-1)*10,FALSE)&gt;99999,-3,IF(VLOOKUP($A984,Sheet1!$B$3:$AH$1266,Sheet1!L$1+(Sheet1!$A$1-1)*10,FALSE)&gt;9999,-2,IF(VLOOKUP($A984,Sheet1!$B$3:$AH$1266,Sheet1!L$1+(Sheet1!$A$1-1)*10,FALSE)&gt;999,-1,0)))))))</f>
        <v>---</v>
      </c>
      <c r="AC984" s="385" t="str">
        <f>IF(ISNA(VLOOKUP($A984,Sheet1!$B$3:$AH$1266,Sheet1!M$1+(Sheet1!$A$1-1)*10,FALSE))=TRUE,"---",IF(VLOOKUP($A984,Sheet1!$B$3:$AH$1266,Sheet1!M$1+(Sheet1!$A$1-1)*10,FALSE)="---","---", (ROUND(VLOOKUP($A984,Sheet1!$B$3:$AH$1266,Sheet1!M$1+(Sheet1!$A$1-1)*10,FALSE),IF(VLOOKUP($A984,Sheet1!$B$3:$AH$1266,Sheet1!M$1+(Sheet1!$A$1-1)*10,FALSE)&gt;99999,-3,IF(VLOOKUP($A984,Sheet1!$B$3:$AH$1266,Sheet1!M$1+(Sheet1!$A$1-1)*10,FALSE)&gt;9999,-2,IF(VLOOKUP($A984,Sheet1!$B$3:$AH$1266,Sheet1!M$1+(Sheet1!$A$1-1)*10,FALSE)&gt;999,-1,0)))))))</f>
        <v>---</v>
      </c>
      <c r="AD984" s="385" t="str">
        <f>IF(ISNA(VLOOKUP($A984,Sheet1!$B$3:$AH$1266,Sheet1!N$1+(Sheet1!$A$1-1)*10,FALSE))=TRUE,"---",IF(VLOOKUP($A984,Sheet1!$B$3:$AH$1266,Sheet1!N$1+(Sheet1!$A$1-1)*10,FALSE)="---","---", (ROUND(VLOOKUP($A984,Sheet1!$B$3:$AH$1266,Sheet1!N$1+(Sheet1!$A$1-1)*10,FALSE),IF(VLOOKUP($A984,Sheet1!$B$3:$AH$1266,Sheet1!N$1+(Sheet1!$A$1-1)*10,FALSE)&gt;99999,-3,IF(VLOOKUP($A984,Sheet1!$B$3:$AH$1266,Sheet1!N$1+(Sheet1!$A$1-1)*10,FALSE)&gt;9999,-2,IF(VLOOKUP($A984,Sheet1!$B$3:$AH$1266,Sheet1!N$1+(Sheet1!$A$1-1)*10,FALSE)&gt;999,-1,0)))))))</f>
        <v>---</v>
      </c>
    </row>
    <row r="985" spans="1:30" ht="25.5" customHeight="1" x14ac:dyDescent="0.25">
      <c r="A985" s="125" t="s">
        <v>1484</v>
      </c>
      <c r="B985" s="138" t="s">
        <v>1485</v>
      </c>
      <c r="C985" s="125">
        <v>425105</v>
      </c>
      <c r="D985" s="125">
        <v>752324</v>
      </c>
      <c r="E985" s="70" t="s">
        <v>3021</v>
      </c>
      <c r="F985" s="139" t="s">
        <v>4405</v>
      </c>
      <c r="G985" s="127" t="s">
        <v>160</v>
      </c>
      <c r="H985" s="128">
        <v>4.34</v>
      </c>
      <c r="I985" s="112">
        <v>18507</v>
      </c>
      <c r="J985" s="140" t="s">
        <v>4405</v>
      </c>
      <c r="K985" s="127" t="s">
        <v>17</v>
      </c>
      <c r="L985" s="115">
        <v>543</v>
      </c>
      <c r="M985" s="116">
        <v>125</v>
      </c>
      <c r="N985" s="127" t="s">
        <v>145</v>
      </c>
      <c r="O985" s="68">
        <f t="shared" si="34"/>
        <v>1.4692089456756876</v>
      </c>
      <c r="P985" s="68">
        <f>IF(O985&lt;&gt;"",VLOOKUP($A985,Sheet4!$A$2:$O$1309,14,FALSE)*100,"")</f>
        <v>1.3476406876831382</v>
      </c>
      <c r="Q985" s="68">
        <f>IF(P985&lt;&gt;"",VLOOKUP($A985,Sheet4!$A$2:$O$1309,15,FALSE)*100,"")</f>
        <v>12.444661777452737</v>
      </c>
      <c r="R985" s="74">
        <f t="shared" si="35"/>
        <v>70</v>
      </c>
      <c r="S985" s="64" t="s">
        <v>4366</v>
      </c>
      <c r="T985" s="64" t="str">
        <f>IF(ISNA(VLOOKUP(A985,Sheet1!B$3:C$1266,2,FALSE)=TRUE),"NC",VLOOKUP(A985,Sheet1!B$3:C$1266,2,FALSE))</f>
        <v>Rural</v>
      </c>
      <c r="U985" s="65">
        <f>IF(ISNA(VLOOKUP($A985,Sheet1!$B$3:$AH$1266,Sheet1!E$1+(Sheet1!$A$1-1)*10,FALSE))=TRUE,"---",IF(VLOOKUP($A985,Sheet1!$B$3:$AH$1266,Sheet1!E$1+(Sheet1!$A$1-1)*10,FALSE)="---","---", (ROUND(VLOOKUP($A985,Sheet1!$B$3:$AH$1266,Sheet1!E$1+(Sheet1!$A$1-1)*10,FALSE),IF(VLOOKUP($A985,Sheet1!$B$3:$AH$1266,Sheet1!E$1+(Sheet1!$A$1-1)*10,FALSE)&gt;99999,-3,IF(VLOOKUP($A985,Sheet1!$B$3:$AH$1266,Sheet1!E$1+(Sheet1!$A$1-1)*10,FALSE)&gt;9999,-2,IF(VLOOKUP($A985,Sheet1!$B$3:$AH$1266,Sheet1!E$1+(Sheet1!$A$1-1)*10,FALSE)&gt;999,-1,0)))))))</f>
        <v>108</v>
      </c>
      <c r="V985" s="65">
        <f>IF(ISNA(VLOOKUP($A985,Sheet1!$B$3:$AH$1266,Sheet1!F$1+(Sheet1!$A$1-1)*10,FALSE))=TRUE,"---",IF(VLOOKUP($A985,Sheet1!$B$3:$AH$1266,Sheet1!F$1+(Sheet1!$A$1-1)*10,FALSE)="---","---", (ROUND(VLOOKUP($A985,Sheet1!$B$3:$AH$1266,Sheet1!F$1+(Sheet1!$A$1-1)*10,FALSE),IF(VLOOKUP($A985,Sheet1!$B$3:$AH$1266,Sheet1!F$1+(Sheet1!$A$1-1)*10,FALSE)&gt;99999,-3,IF(VLOOKUP($A985,Sheet1!$B$3:$AH$1266,Sheet1!F$1+(Sheet1!$A$1-1)*10,FALSE)&gt;9999,-2,IF(VLOOKUP($A985,Sheet1!$B$3:$AH$1266,Sheet1!F$1+(Sheet1!$A$1-1)*10,FALSE)&gt;999,-1,0)))))))</f>
        <v>135</v>
      </c>
      <c r="W985" s="65">
        <f>IF(ISNA(VLOOKUP($A985,Sheet1!$B$3:$AH$1266,Sheet1!G$1+(Sheet1!$A$1-1)*10,FALSE))=TRUE,"---",IF(VLOOKUP($A985,Sheet1!$B$3:$AH$1266,Sheet1!G$1+(Sheet1!$A$1-1)*10,FALSE)="---","---", (ROUND(VLOOKUP($A985,Sheet1!$B$3:$AH$1266,Sheet1!G$1+(Sheet1!$A$1-1)*10,FALSE),IF(VLOOKUP($A985,Sheet1!$B$3:$AH$1266,Sheet1!G$1+(Sheet1!$A$1-1)*10,FALSE)&gt;99999,-3,IF(VLOOKUP($A985,Sheet1!$B$3:$AH$1266,Sheet1!G$1+(Sheet1!$A$1-1)*10,FALSE)&gt;9999,-2,IF(VLOOKUP($A985,Sheet1!$B$3:$AH$1266,Sheet1!G$1+(Sheet1!$A$1-1)*10,FALSE)&gt;999,-1,0)))))))</f>
        <v>169</v>
      </c>
      <c r="X985" s="65">
        <f>IF(ISNA(VLOOKUP($A985,Sheet1!$B$3:$AH$1266,Sheet1!H$1+(Sheet1!$A$1-1)*10,FALSE))=TRUE,"---",IF(VLOOKUP($A985,Sheet1!$B$3:$AH$1266,Sheet1!H$1+(Sheet1!$A$1-1)*10,FALSE)="---","---", (ROUND(VLOOKUP($A985,Sheet1!$B$3:$AH$1266,Sheet1!H$1+(Sheet1!$A$1-1)*10,FALSE),IF(VLOOKUP($A985,Sheet1!$B$3:$AH$1266,Sheet1!H$1+(Sheet1!$A$1-1)*10,FALSE)&gt;99999,-3,IF(VLOOKUP($A985,Sheet1!$B$3:$AH$1266,Sheet1!H$1+(Sheet1!$A$1-1)*10,FALSE)&gt;9999,-2,IF(VLOOKUP($A985,Sheet1!$B$3:$AH$1266,Sheet1!H$1+(Sheet1!$A$1-1)*10,FALSE)&gt;999,-1,0)))))))</f>
        <v>265</v>
      </c>
      <c r="Y985" s="65">
        <f>IF(ISNA(VLOOKUP($A985,Sheet1!$B$3:$AH$1266,Sheet1!I$1+(Sheet1!$A$1-1)*10,FALSE))=TRUE,"---",IF(VLOOKUP($A985,Sheet1!$B$3:$AH$1266,Sheet1!I$1+(Sheet1!$A$1-1)*10,FALSE)="---","---", (ROUND(VLOOKUP($A985,Sheet1!$B$3:$AH$1266,Sheet1!I$1+(Sheet1!$A$1-1)*10,FALSE),IF(VLOOKUP($A985,Sheet1!$B$3:$AH$1266,Sheet1!I$1+(Sheet1!$A$1-1)*10,FALSE)&gt;99999,-3,IF(VLOOKUP($A985,Sheet1!$B$3:$AH$1266,Sheet1!I$1+(Sheet1!$A$1-1)*10,FALSE)&gt;9999,-2,IF(VLOOKUP($A985,Sheet1!$B$3:$AH$1266,Sheet1!I$1+(Sheet1!$A$1-1)*10,FALSE)&gt;999,-1,0)))))))</f>
        <v>336</v>
      </c>
      <c r="Z985" s="65">
        <f>IF(ISNA(VLOOKUP($A985,Sheet1!$B$3:$AH$1266,Sheet1!J$1+(Sheet1!$A$1-1)*10,FALSE))=TRUE,"---",IF(VLOOKUP($A985,Sheet1!$B$3:$AH$1266,Sheet1!J$1+(Sheet1!$A$1-1)*10,FALSE)="---","---", (ROUND(VLOOKUP($A985,Sheet1!$B$3:$AH$1266,Sheet1!J$1+(Sheet1!$A$1-1)*10,FALSE),IF(VLOOKUP($A985,Sheet1!$B$3:$AH$1266,Sheet1!J$1+(Sheet1!$A$1-1)*10,FALSE)&gt;99999,-3,IF(VLOOKUP($A985,Sheet1!$B$3:$AH$1266,Sheet1!J$1+(Sheet1!$A$1-1)*10,FALSE)&gt;9999,-2,IF(VLOOKUP($A985,Sheet1!$B$3:$AH$1266,Sheet1!J$1+(Sheet1!$A$1-1)*10,FALSE)&gt;999,-1,0)))))))</f>
        <v>430</v>
      </c>
      <c r="AA985" s="65">
        <f>IF(ISNA(VLOOKUP($A985,Sheet1!$B$3:$AH$1266,Sheet1!K$1+(Sheet1!$A$1-1)*10,FALSE))=TRUE,"---",IF(VLOOKUP($A985,Sheet1!$B$3:$AH$1266,Sheet1!K$1+(Sheet1!$A$1-1)*10,FALSE)="---","---", (ROUND(VLOOKUP($A985,Sheet1!$B$3:$AH$1266,Sheet1!K$1+(Sheet1!$A$1-1)*10,FALSE),IF(VLOOKUP($A985,Sheet1!$B$3:$AH$1266,Sheet1!K$1+(Sheet1!$A$1-1)*10,FALSE)&gt;99999,-3,IF(VLOOKUP($A985,Sheet1!$B$3:$AH$1266,Sheet1!K$1+(Sheet1!$A$1-1)*10,FALSE)&gt;9999,-2,IF(VLOOKUP($A985,Sheet1!$B$3:$AH$1266,Sheet1!K$1+(Sheet1!$A$1-1)*10,FALSE)&gt;999,-1,0)))))))</f>
        <v>503</v>
      </c>
      <c r="AB985" s="65">
        <f>IF(ISNA(VLOOKUP($A985,Sheet1!$B$3:$AH$1266,Sheet1!L$1+(Sheet1!$A$1-1)*10,FALSE))=TRUE,"---",IF(VLOOKUP($A985,Sheet1!$B$3:$AH$1266,Sheet1!L$1+(Sheet1!$A$1-1)*10,FALSE)="---","---", (ROUND(VLOOKUP($A985,Sheet1!$B$3:$AH$1266,Sheet1!L$1+(Sheet1!$A$1-1)*10,FALSE),IF(VLOOKUP($A985,Sheet1!$B$3:$AH$1266,Sheet1!L$1+(Sheet1!$A$1-1)*10,FALSE)&gt;99999,-3,IF(VLOOKUP($A985,Sheet1!$B$3:$AH$1266,Sheet1!L$1+(Sheet1!$A$1-1)*10,FALSE)&gt;9999,-2,IF(VLOOKUP($A985,Sheet1!$B$3:$AH$1266,Sheet1!L$1+(Sheet1!$A$1-1)*10,FALSE)&gt;999,-1,0)))))))</f>
        <v>581</v>
      </c>
      <c r="AC985" s="65">
        <f>IF(ISNA(VLOOKUP($A985,Sheet1!$B$3:$AH$1266,Sheet1!M$1+(Sheet1!$A$1-1)*10,FALSE))=TRUE,"---",IF(VLOOKUP($A985,Sheet1!$B$3:$AH$1266,Sheet1!M$1+(Sheet1!$A$1-1)*10,FALSE)="---","---", (ROUND(VLOOKUP($A985,Sheet1!$B$3:$AH$1266,Sheet1!M$1+(Sheet1!$A$1-1)*10,FALSE),IF(VLOOKUP($A985,Sheet1!$B$3:$AH$1266,Sheet1!M$1+(Sheet1!$A$1-1)*10,FALSE)&gt;99999,-3,IF(VLOOKUP($A985,Sheet1!$B$3:$AH$1266,Sheet1!M$1+(Sheet1!$A$1-1)*10,FALSE)&gt;9999,-2,IF(VLOOKUP($A985,Sheet1!$B$3:$AH$1266,Sheet1!M$1+(Sheet1!$A$1-1)*10,FALSE)&gt;999,-1,0)))))))</f>
        <v>659</v>
      </c>
      <c r="AD985" s="65">
        <f>IF(ISNA(VLOOKUP($A985,Sheet1!$B$3:$AH$1266,Sheet1!N$1+(Sheet1!$A$1-1)*10,FALSE))=TRUE,"---",IF(VLOOKUP($A985,Sheet1!$B$3:$AH$1266,Sheet1!N$1+(Sheet1!$A$1-1)*10,FALSE)="---","---", (ROUND(VLOOKUP($A985,Sheet1!$B$3:$AH$1266,Sheet1!N$1+(Sheet1!$A$1-1)*10,FALSE),IF(VLOOKUP($A985,Sheet1!$B$3:$AH$1266,Sheet1!N$1+(Sheet1!$A$1-1)*10,FALSE)&gt;99999,-3,IF(VLOOKUP($A985,Sheet1!$B$3:$AH$1266,Sheet1!N$1+(Sheet1!$A$1-1)*10,FALSE)&gt;9999,-2,IF(VLOOKUP($A985,Sheet1!$B$3:$AH$1266,Sheet1!N$1+(Sheet1!$A$1-1)*10,FALSE)&gt;999,-1,0)))))))</f>
        <v>767</v>
      </c>
    </row>
    <row r="986" spans="1:30" ht="25.5" customHeight="1" x14ac:dyDescent="0.25">
      <c r="A986" s="304" t="s">
        <v>1486</v>
      </c>
      <c r="B986" s="393" t="s">
        <v>1487</v>
      </c>
      <c r="C986" s="304">
        <v>424043</v>
      </c>
      <c r="D986" s="304">
        <v>753038</v>
      </c>
      <c r="E986" s="305" t="s">
        <v>3029</v>
      </c>
      <c r="F986" s="117" t="s">
        <v>4754</v>
      </c>
      <c r="G986" s="118" t="s">
        <v>31</v>
      </c>
      <c r="H986" s="348">
        <v>263</v>
      </c>
      <c r="I986" s="119">
        <v>13227</v>
      </c>
      <c r="J986" s="189">
        <v>10.6</v>
      </c>
      <c r="K986" s="121" t="s">
        <v>4405</v>
      </c>
      <c r="L986" s="122">
        <v>12500</v>
      </c>
      <c r="M986" s="123">
        <v>47.5</v>
      </c>
      <c r="N986" s="118" t="s">
        <v>14</v>
      </c>
      <c r="O986" s="71">
        <f t="shared" si="34"/>
        <v>0.82802623092112126</v>
      </c>
      <c r="P986" s="71">
        <f>IF(O986&lt;&gt;"",VLOOKUP($A986,Sheet4!$A$2:$O$1309,14,FALSE)*100,"")</f>
        <v>0.24661653136561767</v>
      </c>
      <c r="Q986" s="71">
        <f>IF(P986&lt;&gt;"",VLOOKUP($A986,Sheet4!$A$2:$O$1309,15,FALSE)*100,"")</f>
        <v>2.3895829079848219</v>
      </c>
      <c r="R986" s="73" t="str">
        <f t="shared" si="35"/>
        <v>&gt;100, &lt;200</v>
      </c>
      <c r="S986" s="357" t="s">
        <v>4366</v>
      </c>
      <c r="T986" s="357" t="str">
        <f>IF(ISNA(VLOOKUP(A986,Sheet1!B$3:C$1266,2,FALSE)=TRUE),"NC",VLOOKUP(A986,Sheet1!B$3:C$1266,2,FALSE))</f>
        <v>Rural10</v>
      </c>
      <c r="U986" s="385">
        <f>IF(ISNA(VLOOKUP($A986,Sheet1!$B$3:$AH$1266,Sheet1!E$1+(Sheet1!$A$1-1)*10,FALSE))=TRUE,"---",IF(VLOOKUP($A986,Sheet1!$B$3:$AH$1266,Sheet1!E$1+(Sheet1!$A$1-1)*10,FALSE)="---","---", (ROUND(VLOOKUP($A986,Sheet1!$B$3:$AH$1266,Sheet1!E$1+(Sheet1!$A$1-1)*10,FALSE),IF(VLOOKUP($A986,Sheet1!$B$3:$AH$1266,Sheet1!E$1+(Sheet1!$A$1-1)*10,FALSE)&gt;99999,-3,IF(VLOOKUP($A986,Sheet1!$B$3:$AH$1266,Sheet1!E$1+(Sheet1!$A$1-1)*10,FALSE)&gt;9999,-2,IF(VLOOKUP($A986,Sheet1!$B$3:$AH$1266,Sheet1!E$1+(Sheet1!$A$1-1)*10,FALSE)&gt;999,-1,0)))))))</f>
        <v>3200</v>
      </c>
      <c r="V986" s="385">
        <f>IF(ISNA(VLOOKUP($A986,Sheet1!$B$3:$AH$1266,Sheet1!F$1+(Sheet1!$A$1-1)*10,FALSE))=TRUE,"---",IF(VLOOKUP($A986,Sheet1!$B$3:$AH$1266,Sheet1!F$1+(Sheet1!$A$1-1)*10,FALSE)="---","---", (ROUND(VLOOKUP($A986,Sheet1!$B$3:$AH$1266,Sheet1!F$1+(Sheet1!$A$1-1)*10,FALSE),IF(VLOOKUP($A986,Sheet1!$B$3:$AH$1266,Sheet1!F$1+(Sheet1!$A$1-1)*10,FALSE)&gt;99999,-3,IF(VLOOKUP($A986,Sheet1!$B$3:$AH$1266,Sheet1!F$1+(Sheet1!$A$1-1)*10,FALSE)&gt;9999,-2,IF(VLOOKUP($A986,Sheet1!$B$3:$AH$1266,Sheet1!F$1+(Sheet1!$A$1-1)*10,FALSE)&gt;999,-1,0)))))))</f>
        <v>3840</v>
      </c>
      <c r="W986" s="385">
        <f>IF(ISNA(VLOOKUP($A986,Sheet1!$B$3:$AH$1266,Sheet1!G$1+(Sheet1!$A$1-1)*10,FALSE))=TRUE,"---",IF(VLOOKUP($A986,Sheet1!$B$3:$AH$1266,Sheet1!G$1+(Sheet1!$A$1-1)*10,FALSE)="---","---", (ROUND(VLOOKUP($A986,Sheet1!$B$3:$AH$1266,Sheet1!G$1+(Sheet1!$A$1-1)*10,FALSE),IF(VLOOKUP($A986,Sheet1!$B$3:$AH$1266,Sheet1!G$1+(Sheet1!$A$1-1)*10,FALSE)&gt;99999,-3,IF(VLOOKUP($A986,Sheet1!$B$3:$AH$1266,Sheet1!G$1+(Sheet1!$A$1-1)*10,FALSE)&gt;9999,-2,IF(VLOOKUP($A986,Sheet1!$B$3:$AH$1266,Sheet1!G$1+(Sheet1!$A$1-1)*10,FALSE)&gt;999,-1,0)))))))</f>
        <v>4640</v>
      </c>
      <c r="X986" s="385">
        <f>IF(ISNA(VLOOKUP($A986,Sheet1!$B$3:$AH$1266,Sheet1!H$1+(Sheet1!$A$1-1)*10,FALSE))=TRUE,"---",IF(VLOOKUP($A986,Sheet1!$B$3:$AH$1266,Sheet1!H$1+(Sheet1!$A$1-1)*10,FALSE)="---","---", (ROUND(VLOOKUP($A986,Sheet1!$B$3:$AH$1266,Sheet1!H$1+(Sheet1!$A$1-1)*10,FALSE),IF(VLOOKUP($A986,Sheet1!$B$3:$AH$1266,Sheet1!H$1+(Sheet1!$A$1-1)*10,FALSE)&gt;99999,-3,IF(VLOOKUP($A986,Sheet1!$B$3:$AH$1266,Sheet1!H$1+(Sheet1!$A$1-1)*10,FALSE)&gt;9999,-2,IF(VLOOKUP($A986,Sheet1!$B$3:$AH$1266,Sheet1!H$1+(Sheet1!$A$1-1)*10,FALSE)&gt;999,-1,0)))))))</f>
        <v>6640</v>
      </c>
      <c r="Y986" s="385">
        <f>IF(ISNA(VLOOKUP($A986,Sheet1!$B$3:$AH$1266,Sheet1!I$1+(Sheet1!$A$1-1)*10,FALSE))=TRUE,"---",IF(VLOOKUP($A986,Sheet1!$B$3:$AH$1266,Sheet1!I$1+(Sheet1!$A$1-1)*10,FALSE)="---","---", (ROUND(VLOOKUP($A986,Sheet1!$B$3:$AH$1266,Sheet1!I$1+(Sheet1!$A$1-1)*10,FALSE),IF(VLOOKUP($A986,Sheet1!$B$3:$AH$1266,Sheet1!I$1+(Sheet1!$A$1-1)*10,FALSE)&gt;99999,-3,IF(VLOOKUP($A986,Sheet1!$B$3:$AH$1266,Sheet1!I$1+(Sheet1!$A$1-1)*10,FALSE)&gt;9999,-2,IF(VLOOKUP($A986,Sheet1!$B$3:$AH$1266,Sheet1!I$1+(Sheet1!$A$1-1)*10,FALSE)&gt;999,-1,0)))))))</f>
        <v>7980</v>
      </c>
      <c r="Z986" s="385">
        <f>IF(ISNA(VLOOKUP($A986,Sheet1!$B$3:$AH$1266,Sheet1!J$1+(Sheet1!$A$1-1)*10,FALSE))=TRUE,"---",IF(VLOOKUP($A986,Sheet1!$B$3:$AH$1266,Sheet1!J$1+(Sheet1!$A$1-1)*10,FALSE)="---","---", (ROUND(VLOOKUP($A986,Sheet1!$B$3:$AH$1266,Sheet1!J$1+(Sheet1!$A$1-1)*10,FALSE),IF(VLOOKUP($A986,Sheet1!$B$3:$AH$1266,Sheet1!J$1+(Sheet1!$A$1-1)*10,FALSE)&gt;99999,-3,IF(VLOOKUP($A986,Sheet1!$B$3:$AH$1266,Sheet1!J$1+(Sheet1!$A$1-1)*10,FALSE)&gt;9999,-2,IF(VLOOKUP($A986,Sheet1!$B$3:$AH$1266,Sheet1!J$1+(Sheet1!$A$1-1)*10,FALSE)&gt;999,-1,0)))))))</f>
        <v>9650</v>
      </c>
      <c r="AA986" s="385">
        <f>IF(ISNA(VLOOKUP($A986,Sheet1!$B$3:$AH$1266,Sheet1!K$1+(Sheet1!$A$1-1)*10,FALSE))=TRUE,"---",IF(VLOOKUP($A986,Sheet1!$B$3:$AH$1266,Sheet1!K$1+(Sheet1!$A$1-1)*10,FALSE)="---","---", (ROUND(VLOOKUP($A986,Sheet1!$B$3:$AH$1266,Sheet1!K$1+(Sheet1!$A$1-1)*10,FALSE),IF(VLOOKUP($A986,Sheet1!$B$3:$AH$1266,Sheet1!K$1+(Sheet1!$A$1-1)*10,FALSE)&gt;99999,-3,IF(VLOOKUP($A986,Sheet1!$B$3:$AH$1266,Sheet1!K$1+(Sheet1!$A$1-1)*10,FALSE)&gt;9999,-2,IF(VLOOKUP($A986,Sheet1!$B$3:$AH$1266,Sheet1!K$1+(Sheet1!$A$1-1)*10,FALSE)&gt;999,-1,0)))))))</f>
        <v>10900</v>
      </c>
      <c r="AB986" s="385">
        <f>IF(ISNA(VLOOKUP($A986,Sheet1!$B$3:$AH$1266,Sheet1!L$1+(Sheet1!$A$1-1)*10,FALSE))=TRUE,"---",IF(VLOOKUP($A986,Sheet1!$B$3:$AH$1266,Sheet1!L$1+(Sheet1!$A$1-1)*10,FALSE)="---","---", (ROUND(VLOOKUP($A986,Sheet1!$B$3:$AH$1266,Sheet1!L$1+(Sheet1!$A$1-1)*10,FALSE),IF(VLOOKUP($A986,Sheet1!$B$3:$AH$1266,Sheet1!L$1+(Sheet1!$A$1-1)*10,FALSE)&gt;99999,-3,IF(VLOOKUP($A986,Sheet1!$B$3:$AH$1266,Sheet1!L$1+(Sheet1!$A$1-1)*10,FALSE)&gt;9999,-2,IF(VLOOKUP($A986,Sheet1!$B$3:$AH$1266,Sheet1!L$1+(Sheet1!$A$1-1)*10,FALSE)&gt;999,-1,0)))))))</f>
        <v>12100</v>
      </c>
      <c r="AC986" s="385">
        <f>IF(ISNA(VLOOKUP($A986,Sheet1!$B$3:$AH$1266,Sheet1!M$1+(Sheet1!$A$1-1)*10,FALSE))=TRUE,"---",IF(VLOOKUP($A986,Sheet1!$B$3:$AH$1266,Sheet1!M$1+(Sheet1!$A$1-1)*10,FALSE)="---","---", (ROUND(VLOOKUP($A986,Sheet1!$B$3:$AH$1266,Sheet1!M$1+(Sheet1!$A$1-1)*10,FALSE),IF(VLOOKUP($A986,Sheet1!$B$3:$AH$1266,Sheet1!M$1+(Sheet1!$A$1-1)*10,FALSE)&gt;99999,-3,IF(VLOOKUP($A986,Sheet1!$B$3:$AH$1266,Sheet1!M$1+(Sheet1!$A$1-1)*10,FALSE)&gt;9999,-2,IF(VLOOKUP($A986,Sheet1!$B$3:$AH$1266,Sheet1!M$1+(Sheet1!$A$1-1)*10,FALSE)&gt;999,-1,0)))))))</f>
        <v>13300</v>
      </c>
      <c r="AD986" s="385">
        <f>IF(ISNA(VLOOKUP($A986,Sheet1!$B$3:$AH$1266,Sheet1!N$1+(Sheet1!$A$1-1)*10,FALSE))=TRUE,"---",IF(VLOOKUP($A986,Sheet1!$B$3:$AH$1266,Sheet1!N$1+(Sheet1!$A$1-1)*10,FALSE)="---","---", (ROUND(VLOOKUP($A986,Sheet1!$B$3:$AH$1266,Sheet1!N$1+(Sheet1!$A$1-1)*10,FALSE),IF(VLOOKUP($A986,Sheet1!$B$3:$AH$1266,Sheet1!N$1+(Sheet1!$A$1-1)*10,FALSE)&gt;99999,-3,IF(VLOOKUP($A986,Sheet1!$B$3:$AH$1266,Sheet1!N$1+(Sheet1!$A$1-1)*10,FALSE)&gt;9999,-2,IF(VLOOKUP($A986,Sheet1!$B$3:$AH$1266,Sheet1!N$1+(Sheet1!$A$1-1)*10,FALSE)&gt;999,-1,0)))))))</f>
        <v>15000</v>
      </c>
    </row>
    <row r="987" spans="1:30" ht="25.5" customHeight="1" x14ac:dyDescent="0.25">
      <c r="A987" s="304"/>
      <c r="B987" s="346"/>
      <c r="C987" s="304"/>
      <c r="D987" s="304"/>
      <c r="E987" s="305" t="e">
        <v>#N/A</v>
      </c>
      <c r="F987" s="117" t="s">
        <v>4755</v>
      </c>
      <c r="G987" s="118" t="s">
        <v>286</v>
      </c>
      <c r="H987" s="348"/>
      <c r="I987" s="119">
        <v>38896</v>
      </c>
      <c r="J987" s="120">
        <v>11.35</v>
      </c>
      <c r="K987" s="118" t="s">
        <v>20</v>
      </c>
      <c r="L987" s="122">
        <v>11400</v>
      </c>
      <c r="M987" s="123">
        <v>43.3</v>
      </c>
      <c r="N987" s="121" t="s">
        <v>4405</v>
      </c>
      <c r="O987" s="71" t="s">
        <v>4405</v>
      </c>
      <c r="P987" s="71" t="s">
        <v>4405</v>
      </c>
      <c r="Q987" s="71" t="s">
        <v>4405</v>
      </c>
      <c r="R987" s="73" t="s">
        <v>4405</v>
      </c>
      <c r="S987" s="357" t="e">
        <v>#N/A</v>
      </c>
      <c r="T987" s="357" t="str">
        <f>IF(ISNA(VLOOKUP(A987,Sheet1!B$3:C$1266,2,FALSE)=TRUE),"ND",VLOOKUP(A987,Sheet1!B$3:C$1266,2,FALSE))</f>
        <v>ND</v>
      </c>
      <c r="U987" s="385" t="str">
        <f>IF(ISNA(VLOOKUP($A987,Sheet1!$B$3:$AH$1266,Sheet1!E$1+(Sheet1!$A$1-1)*10,FALSE))=TRUE,"---",IF(VLOOKUP($A987,Sheet1!$B$3:$AH$1266,Sheet1!E$1+(Sheet1!$A$1-1)*10,FALSE)="---","---", (ROUND(VLOOKUP($A987,Sheet1!$B$3:$AH$1266,Sheet1!E$1+(Sheet1!$A$1-1)*10,FALSE),IF(VLOOKUP($A987,Sheet1!$B$3:$AH$1266,Sheet1!E$1+(Sheet1!$A$1-1)*10,FALSE)&gt;99999,-3,IF(VLOOKUP($A987,Sheet1!$B$3:$AH$1266,Sheet1!E$1+(Sheet1!$A$1-1)*10,FALSE)&gt;9999,-2,IF(VLOOKUP($A987,Sheet1!$B$3:$AH$1266,Sheet1!E$1+(Sheet1!$A$1-1)*10,FALSE)&gt;999,-1,0)))))))</f>
        <v>---</v>
      </c>
      <c r="V987" s="385" t="str">
        <f>IF(ISNA(VLOOKUP($A987,Sheet1!$B$3:$AH$1266,Sheet1!F$1+(Sheet1!$A$1-1)*10,FALSE))=TRUE,"---",IF(VLOOKUP($A987,Sheet1!$B$3:$AH$1266,Sheet1!F$1+(Sheet1!$A$1-1)*10,FALSE)="---","---", (ROUND(VLOOKUP($A987,Sheet1!$B$3:$AH$1266,Sheet1!F$1+(Sheet1!$A$1-1)*10,FALSE),IF(VLOOKUP($A987,Sheet1!$B$3:$AH$1266,Sheet1!F$1+(Sheet1!$A$1-1)*10,FALSE)&gt;99999,-3,IF(VLOOKUP($A987,Sheet1!$B$3:$AH$1266,Sheet1!F$1+(Sheet1!$A$1-1)*10,FALSE)&gt;9999,-2,IF(VLOOKUP($A987,Sheet1!$B$3:$AH$1266,Sheet1!F$1+(Sheet1!$A$1-1)*10,FALSE)&gt;999,-1,0)))))))</f>
        <v>---</v>
      </c>
      <c r="W987" s="385" t="str">
        <f>IF(ISNA(VLOOKUP($A987,Sheet1!$B$3:$AH$1266,Sheet1!G$1+(Sheet1!$A$1-1)*10,FALSE))=TRUE,"---",IF(VLOOKUP($A987,Sheet1!$B$3:$AH$1266,Sheet1!G$1+(Sheet1!$A$1-1)*10,FALSE)="---","---", (ROUND(VLOOKUP($A987,Sheet1!$B$3:$AH$1266,Sheet1!G$1+(Sheet1!$A$1-1)*10,FALSE),IF(VLOOKUP($A987,Sheet1!$B$3:$AH$1266,Sheet1!G$1+(Sheet1!$A$1-1)*10,FALSE)&gt;99999,-3,IF(VLOOKUP($A987,Sheet1!$B$3:$AH$1266,Sheet1!G$1+(Sheet1!$A$1-1)*10,FALSE)&gt;9999,-2,IF(VLOOKUP($A987,Sheet1!$B$3:$AH$1266,Sheet1!G$1+(Sheet1!$A$1-1)*10,FALSE)&gt;999,-1,0)))))))</f>
        <v>---</v>
      </c>
      <c r="X987" s="385" t="str">
        <f>IF(ISNA(VLOOKUP($A987,Sheet1!$B$3:$AH$1266,Sheet1!H$1+(Sheet1!$A$1-1)*10,FALSE))=TRUE,"---",IF(VLOOKUP($A987,Sheet1!$B$3:$AH$1266,Sheet1!H$1+(Sheet1!$A$1-1)*10,FALSE)="---","---", (ROUND(VLOOKUP($A987,Sheet1!$B$3:$AH$1266,Sheet1!H$1+(Sheet1!$A$1-1)*10,FALSE),IF(VLOOKUP($A987,Sheet1!$B$3:$AH$1266,Sheet1!H$1+(Sheet1!$A$1-1)*10,FALSE)&gt;99999,-3,IF(VLOOKUP($A987,Sheet1!$B$3:$AH$1266,Sheet1!H$1+(Sheet1!$A$1-1)*10,FALSE)&gt;9999,-2,IF(VLOOKUP($A987,Sheet1!$B$3:$AH$1266,Sheet1!H$1+(Sheet1!$A$1-1)*10,FALSE)&gt;999,-1,0)))))))</f>
        <v>---</v>
      </c>
      <c r="Y987" s="385" t="str">
        <f>IF(ISNA(VLOOKUP($A987,Sheet1!$B$3:$AH$1266,Sheet1!I$1+(Sheet1!$A$1-1)*10,FALSE))=TRUE,"---",IF(VLOOKUP($A987,Sheet1!$B$3:$AH$1266,Sheet1!I$1+(Sheet1!$A$1-1)*10,FALSE)="---","---", (ROUND(VLOOKUP($A987,Sheet1!$B$3:$AH$1266,Sheet1!I$1+(Sheet1!$A$1-1)*10,FALSE),IF(VLOOKUP($A987,Sheet1!$B$3:$AH$1266,Sheet1!I$1+(Sheet1!$A$1-1)*10,FALSE)&gt;99999,-3,IF(VLOOKUP($A987,Sheet1!$B$3:$AH$1266,Sheet1!I$1+(Sheet1!$A$1-1)*10,FALSE)&gt;9999,-2,IF(VLOOKUP($A987,Sheet1!$B$3:$AH$1266,Sheet1!I$1+(Sheet1!$A$1-1)*10,FALSE)&gt;999,-1,0)))))))</f>
        <v>---</v>
      </c>
      <c r="Z987" s="385" t="str">
        <f>IF(ISNA(VLOOKUP($A987,Sheet1!$B$3:$AH$1266,Sheet1!J$1+(Sheet1!$A$1-1)*10,FALSE))=TRUE,"---",IF(VLOOKUP($A987,Sheet1!$B$3:$AH$1266,Sheet1!J$1+(Sheet1!$A$1-1)*10,FALSE)="---","---", (ROUND(VLOOKUP($A987,Sheet1!$B$3:$AH$1266,Sheet1!J$1+(Sheet1!$A$1-1)*10,FALSE),IF(VLOOKUP($A987,Sheet1!$B$3:$AH$1266,Sheet1!J$1+(Sheet1!$A$1-1)*10,FALSE)&gt;99999,-3,IF(VLOOKUP($A987,Sheet1!$B$3:$AH$1266,Sheet1!J$1+(Sheet1!$A$1-1)*10,FALSE)&gt;9999,-2,IF(VLOOKUP($A987,Sheet1!$B$3:$AH$1266,Sheet1!J$1+(Sheet1!$A$1-1)*10,FALSE)&gt;999,-1,0)))))))</f>
        <v>---</v>
      </c>
      <c r="AA987" s="385" t="str">
        <f>IF(ISNA(VLOOKUP($A987,Sheet1!$B$3:$AH$1266,Sheet1!K$1+(Sheet1!$A$1-1)*10,FALSE))=TRUE,"---",IF(VLOOKUP($A987,Sheet1!$B$3:$AH$1266,Sheet1!K$1+(Sheet1!$A$1-1)*10,FALSE)="---","---", (ROUND(VLOOKUP($A987,Sheet1!$B$3:$AH$1266,Sheet1!K$1+(Sheet1!$A$1-1)*10,FALSE),IF(VLOOKUP($A987,Sheet1!$B$3:$AH$1266,Sheet1!K$1+(Sheet1!$A$1-1)*10,FALSE)&gt;99999,-3,IF(VLOOKUP($A987,Sheet1!$B$3:$AH$1266,Sheet1!K$1+(Sheet1!$A$1-1)*10,FALSE)&gt;9999,-2,IF(VLOOKUP($A987,Sheet1!$B$3:$AH$1266,Sheet1!K$1+(Sheet1!$A$1-1)*10,FALSE)&gt;999,-1,0)))))))</f>
        <v>---</v>
      </c>
      <c r="AB987" s="385" t="str">
        <f>IF(ISNA(VLOOKUP($A987,Sheet1!$B$3:$AH$1266,Sheet1!L$1+(Sheet1!$A$1-1)*10,FALSE))=TRUE,"---",IF(VLOOKUP($A987,Sheet1!$B$3:$AH$1266,Sheet1!L$1+(Sheet1!$A$1-1)*10,FALSE)="---","---", (ROUND(VLOOKUP($A987,Sheet1!$B$3:$AH$1266,Sheet1!L$1+(Sheet1!$A$1-1)*10,FALSE),IF(VLOOKUP($A987,Sheet1!$B$3:$AH$1266,Sheet1!L$1+(Sheet1!$A$1-1)*10,FALSE)&gt;99999,-3,IF(VLOOKUP($A987,Sheet1!$B$3:$AH$1266,Sheet1!L$1+(Sheet1!$A$1-1)*10,FALSE)&gt;9999,-2,IF(VLOOKUP($A987,Sheet1!$B$3:$AH$1266,Sheet1!L$1+(Sheet1!$A$1-1)*10,FALSE)&gt;999,-1,0)))))))</f>
        <v>---</v>
      </c>
      <c r="AC987" s="385" t="str">
        <f>IF(ISNA(VLOOKUP($A987,Sheet1!$B$3:$AH$1266,Sheet1!M$1+(Sheet1!$A$1-1)*10,FALSE))=TRUE,"---",IF(VLOOKUP($A987,Sheet1!$B$3:$AH$1266,Sheet1!M$1+(Sheet1!$A$1-1)*10,FALSE)="---","---", (ROUND(VLOOKUP($A987,Sheet1!$B$3:$AH$1266,Sheet1!M$1+(Sheet1!$A$1-1)*10,FALSE),IF(VLOOKUP($A987,Sheet1!$B$3:$AH$1266,Sheet1!M$1+(Sheet1!$A$1-1)*10,FALSE)&gt;99999,-3,IF(VLOOKUP($A987,Sheet1!$B$3:$AH$1266,Sheet1!M$1+(Sheet1!$A$1-1)*10,FALSE)&gt;9999,-2,IF(VLOOKUP($A987,Sheet1!$B$3:$AH$1266,Sheet1!M$1+(Sheet1!$A$1-1)*10,FALSE)&gt;999,-1,0)))))))</f>
        <v>---</v>
      </c>
      <c r="AD987" s="385" t="str">
        <f>IF(ISNA(VLOOKUP($A987,Sheet1!$B$3:$AH$1266,Sheet1!N$1+(Sheet1!$A$1-1)*10,FALSE))=TRUE,"---",IF(VLOOKUP($A987,Sheet1!$B$3:$AH$1266,Sheet1!N$1+(Sheet1!$A$1-1)*10,FALSE)="---","---", (ROUND(VLOOKUP($A987,Sheet1!$B$3:$AH$1266,Sheet1!N$1+(Sheet1!$A$1-1)*10,FALSE),IF(VLOOKUP($A987,Sheet1!$B$3:$AH$1266,Sheet1!N$1+(Sheet1!$A$1-1)*10,FALSE)&gt;99999,-3,IF(VLOOKUP($A987,Sheet1!$B$3:$AH$1266,Sheet1!N$1+(Sheet1!$A$1-1)*10,FALSE)&gt;9999,-2,IF(VLOOKUP($A987,Sheet1!$B$3:$AH$1266,Sheet1!N$1+(Sheet1!$A$1-1)*10,FALSE)&gt;999,-1,0)))))))</f>
        <v>---</v>
      </c>
    </row>
    <row r="988" spans="1:30" ht="25.5" customHeight="1" x14ac:dyDescent="0.25">
      <c r="A988" s="304"/>
      <c r="B988" s="346"/>
      <c r="C988" s="304"/>
      <c r="D988" s="304"/>
      <c r="E988" s="305" t="e">
        <v>#N/A</v>
      </c>
      <c r="F988" s="117" t="s">
        <v>4756</v>
      </c>
      <c r="G988" s="118" t="s">
        <v>31</v>
      </c>
      <c r="H988" s="348"/>
      <c r="I988" s="119">
        <v>40794</v>
      </c>
      <c r="J988" s="120">
        <v>11.64</v>
      </c>
      <c r="K988" s="121" t="s">
        <v>4405</v>
      </c>
      <c r="L988" s="122">
        <v>10900</v>
      </c>
      <c r="M988" s="123">
        <v>41.4</v>
      </c>
      <c r="N988" s="118" t="s">
        <v>112</v>
      </c>
      <c r="O988" s="71" t="s">
        <v>4405</v>
      </c>
      <c r="P988" s="71" t="s">
        <v>4405</v>
      </c>
      <c r="Q988" s="71" t="s">
        <v>4405</v>
      </c>
      <c r="R988" s="73" t="s">
        <v>4405</v>
      </c>
      <c r="S988" s="357" t="e">
        <v>#N/A</v>
      </c>
      <c r="T988" s="357" t="str">
        <f>IF(ISNA(VLOOKUP(A988,Sheet1!B$3:C$1266,2,FALSE)=TRUE),"ND",VLOOKUP(A988,Sheet1!B$3:C$1266,2,FALSE))</f>
        <v>ND</v>
      </c>
      <c r="U988" s="385" t="str">
        <f>IF(ISNA(VLOOKUP($A988,Sheet1!$B$3:$AH$1266,Sheet1!E$1+(Sheet1!$A$1-1)*10,FALSE))=TRUE,"---",IF(VLOOKUP($A988,Sheet1!$B$3:$AH$1266,Sheet1!E$1+(Sheet1!$A$1-1)*10,FALSE)="---","---", (ROUND(VLOOKUP($A988,Sheet1!$B$3:$AH$1266,Sheet1!E$1+(Sheet1!$A$1-1)*10,FALSE),IF(VLOOKUP($A988,Sheet1!$B$3:$AH$1266,Sheet1!E$1+(Sheet1!$A$1-1)*10,FALSE)&gt;99999,-3,IF(VLOOKUP($A988,Sheet1!$B$3:$AH$1266,Sheet1!E$1+(Sheet1!$A$1-1)*10,FALSE)&gt;9999,-2,IF(VLOOKUP($A988,Sheet1!$B$3:$AH$1266,Sheet1!E$1+(Sheet1!$A$1-1)*10,FALSE)&gt;999,-1,0)))))))</f>
        <v>---</v>
      </c>
      <c r="V988" s="385" t="str">
        <f>IF(ISNA(VLOOKUP($A988,Sheet1!$B$3:$AH$1266,Sheet1!F$1+(Sheet1!$A$1-1)*10,FALSE))=TRUE,"---",IF(VLOOKUP($A988,Sheet1!$B$3:$AH$1266,Sheet1!F$1+(Sheet1!$A$1-1)*10,FALSE)="---","---", (ROUND(VLOOKUP($A988,Sheet1!$B$3:$AH$1266,Sheet1!F$1+(Sheet1!$A$1-1)*10,FALSE),IF(VLOOKUP($A988,Sheet1!$B$3:$AH$1266,Sheet1!F$1+(Sheet1!$A$1-1)*10,FALSE)&gt;99999,-3,IF(VLOOKUP($A988,Sheet1!$B$3:$AH$1266,Sheet1!F$1+(Sheet1!$A$1-1)*10,FALSE)&gt;9999,-2,IF(VLOOKUP($A988,Sheet1!$B$3:$AH$1266,Sheet1!F$1+(Sheet1!$A$1-1)*10,FALSE)&gt;999,-1,0)))))))</f>
        <v>---</v>
      </c>
      <c r="W988" s="385" t="str">
        <f>IF(ISNA(VLOOKUP($A988,Sheet1!$B$3:$AH$1266,Sheet1!G$1+(Sheet1!$A$1-1)*10,FALSE))=TRUE,"---",IF(VLOOKUP($A988,Sheet1!$B$3:$AH$1266,Sheet1!G$1+(Sheet1!$A$1-1)*10,FALSE)="---","---", (ROUND(VLOOKUP($A988,Sheet1!$B$3:$AH$1266,Sheet1!G$1+(Sheet1!$A$1-1)*10,FALSE),IF(VLOOKUP($A988,Sheet1!$B$3:$AH$1266,Sheet1!G$1+(Sheet1!$A$1-1)*10,FALSE)&gt;99999,-3,IF(VLOOKUP($A988,Sheet1!$B$3:$AH$1266,Sheet1!G$1+(Sheet1!$A$1-1)*10,FALSE)&gt;9999,-2,IF(VLOOKUP($A988,Sheet1!$B$3:$AH$1266,Sheet1!G$1+(Sheet1!$A$1-1)*10,FALSE)&gt;999,-1,0)))))))</f>
        <v>---</v>
      </c>
      <c r="X988" s="385" t="str">
        <f>IF(ISNA(VLOOKUP($A988,Sheet1!$B$3:$AH$1266,Sheet1!H$1+(Sheet1!$A$1-1)*10,FALSE))=TRUE,"---",IF(VLOOKUP($A988,Sheet1!$B$3:$AH$1266,Sheet1!H$1+(Sheet1!$A$1-1)*10,FALSE)="---","---", (ROUND(VLOOKUP($A988,Sheet1!$B$3:$AH$1266,Sheet1!H$1+(Sheet1!$A$1-1)*10,FALSE),IF(VLOOKUP($A988,Sheet1!$B$3:$AH$1266,Sheet1!H$1+(Sheet1!$A$1-1)*10,FALSE)&gt;99999,-3,IF(VLOOKUP($A988,Sheet1!$B$3:$AH$1266,Sheet1!H$1+(Sheet1!$A$1-1)*10,FALSE)&gt;9999,-2,IF(VLOOKUP($A988,Sheet1!$B$3:$AH$1266,Sheet1!H$1+(Sheet1!$A$1-1)*10,FALSE)&gt;999,-1,0)))))))</f>
        <v>---</v>
      </c>
      <c r="Y988" s="385" t="str">
        <f>IF(ISNA(VLOOKUP($A988,Sheet1!$B$3:$AH$1266,Sheet1!I$1+(Sheet1!$A$1-1)*10,FALSE))=TRUE,"---",IF(VLOOKUP($A988,Sheet1!$B$3:$AH$1266,Sheet1!I$1+(Sheet1!$A$1-1)*10,FALSE)="---","---", (ROUND(VLOOKUP($A988,Sheet1!$B$3:$AH$1266,Sheet1!I$1+(Sheet1!$A$1-1)*10,FALSE),IF(VLOOKUP($A988,Sheet1!$B$3:$AH$1266,Sheet1!I$1+(Sheet1!$A$1-1)*10,FALSE)&gt;99999,-3,IF(VLOOKUP($A988,Sheet1!$B$3:$AH$1266,Sheet1!I$1+(Sheet1!$A$1-1)*10,FALSE)&gt;9999,-2,IF(VLOOKUP($A988,Sheet1!$B$3:$AH$1266,Sheet1!I$1+(Sheet1!$A$1-1)*10,FALSE)&gt;999,-1,0)))))))</f>
        <v>---</v>
      </c>
      <c r="Z988" s="385" t="str">
        <f>IF(ISNA(VLOOKUP($A988,Sheet1!$B$3:$AH$1266,Sheet1!J$1+(Sheet1!$A$1-1)*10,FALSE))=TRUE,"---",IF(VLOOKUP($A988,Sheet1!$B$3:$AH$1266,Sheet1!J$1+(Sheet1!$A$1-1)*10,FALSE)="---","---", (ROUND(VLOOKUP($A988,Sheet1!$B$3:$AH$1266,Sheet1!J$1+(Sheet1!$A$1-1)*10,FALSE),IF(VLOOKUP($A988,Sheet1!$B$3:$AH$1266,Sheet1!J$1+(Sheet1!$A$1-1)*10,FALSE)&gt;99999,-3,IF(VLOOKUP($A988,Sheet1!$B$3:$AH$1266,Sheet1!J$1+(Sheet1!$A$1-1)*10,FALSE)&gt;9999,-2,IF(VLOOKUP($A988,Sheet1!$B$3:$AH$1266,Sheet1!J$1+(Sheet1!$A$1-1)*10,FALSE)&gt;999,-1,0)))))))</f>
        <v>---</v>
      </c>
      <c r="AA988" s="385" t="str">
        <f>IF(ISNA(VLOOKUP($A988,Sheet1!$B$3:$AH$1266,Sheet1!K$1+(Sheet1!$A$1-1)*10,FALSE))=TRUE,"---",IF(VLOOKUP($A988,Sheet1!$B$3:$AH$1266,Sheet1!K$1+(Sheet1!$A$1-1)*10,FALSE)="---","---", (ROUND(VLOOKUP($A988,Sheet1!$B$3:$AH$1266,Sheet1!K$1+(Sheet1!$A$1-1)*10,FALSE),IF(VLOOKUP($A988,Sheet1!$B$3:$AH$1266,Sheet1!K$1+(Sheet1!$A$1-1)*10,FALSE)&gt;99999,-3,IF(VLOOKUP($A988,Sheet1!$B$3:$AH$1266,Sheet1!K$1+(Sheet1!$A$1-1)*10,FALSE)&gt;9999,-2,IF(VLOOKUP($A988,Sheet1!$B$3:$AH$1266,Sheet1!K$1+(Sheet1!$A$1-1)*10,FALSE)&gt;999,-1,0)))))))</f>
        <v>---</v>
      </c>
      <c r="AB988" s="385" t="str">
        <f>IF(ISNA(VLOOKUP($A988,Sheet1!$B$3:$AH$1266,Sheet1!L$1+(Sheet1!$A$1-1)*10,FALSE))=TRUE,"---",IF(VLOOKUP($A988,Sheet1!$B$3:$AH$1266,Sheet1!L$1+(Sheet1!$A$1-1)*10,FALSE)="---","---", (ROUND(VLOOKUP($A988,Sheet1!$B$3:$AH$1266,Sheet1!L$1+(Sheet1!$A$1-1)*10,FALSE),IF(VLOOKUP($A988,Sheet1!$B$3:$AH$1266,Sheet1!L$1+(Sheet1!$A$1-1)*10,FALSE)&gt;99999,-3,IF(VLOOKUP($A988,Sheet1!$B$3:$AH$1266,Sheet1!L$1+(Sheet1!$A$1-1)*10,FALSE)&gt;9999,-2,IF(VLOOKUP($A988,Sheet1!$B$3:$AH$1266,Sheet1!L$1+(Sheet1!$A$1-1)*10,FALSE)&gt;999,-1,0)))))))</f>
        <v>---</v>
      </c>
      <c r="AC988" s="385" t="str">
        <f>IF(ISNA(VLOOKUP($A988,Sheet1!$B$3:$AH$1266,Sheet1!M$1+(Sheet1!$A$1-1)*10,FALSE))=TRUE,"---",IF(VLOOKUP($A988,Sheet1!$B$3:$AH$1266,Sheet1!M$1+(Sheet1!$A$1-1)*10,FALSE)="---","---", (ROUND(VLOOKUP($A988,Sheet1!$B$3:$AH$1266,Sheet1!M$1+(Sheet1!$A$1-1)*10,FALSE),IF(VLOOKUP($A988,Sheet1!$B$3:$AH$1266,Sheet1!M$1+(Sheet1!$A$1-1)*10,FALSE)&gt;99999,-3,IF(VLOOKUP($A988,Sheet1!$B$3:$AH$1266,Sheet1!M$1+(Sheet1!$A$1-1)*10,FALSE)&gt;9999,-2,IF(VLOOKUP($A988,Sheet1!$B$3:$AH$1266,Sheet1!M$1+(Sheet1!$A$1-1)*10,FALSE)&gt;999,-1,0)))))))</f>
        <v>---</v>
      </c>
      <c r="AD988" s="385" t="str">
        <f>IF(ISNA(VLOOKUP($A988,Sheet1!$B$3:$AH$1266,Sheet1!N$1+(Sheet1!$A$1-1)*10,FALSE))=TRUE,"---",IF(VLOOKUP($A988,Sheet1!$B$3:$AH$1266,Sheet1!N$1+(Sheet1!$A$1-1)*10,FALSE)="---","---", (ROUND(VLOOKUP($A988,Sheet1!$B$3:$AH$1266,Sheet1!N$1+(Sheet1!$A$1-1)*10,FALSE),IF(VLOOKUP($A988,Sheet1!$B$3:$AH$1266,Sheet1!N$1+(Sheet1!$A$1-1)*10,FALSE)&gt;99999,-3,IF(VLOOKUP($A988,Sheet1!$B$3:$AH$1266,Sheet1!N$1+(Sheet1!$A$1-1)*10,FALSE)&gt;9999,-2,IF(VLOOKUP($A988,Sheet1!$B$3:$AH$1266,Sheet1!N$1+(Sheet1!$A$1-1)*10,FALSE)&gt;999,-1,0)))))))</f>
        <v>---</v>
      </c>
    </row>
    <row r="989" spans="1:30" ht="25.5" customHeight="1" x14ac:dyDescent="0.25">
      <c r="A989" s="125" t="s">
        <v>1488</v>
      </c>
      <c r="B989" s="138" t="s">
        <v>1489</v>
      </c>
      <c r="C989" s="125">
        <v>424040</v>
      </c>
      <c r="D989" s="125">
        <v>752859</v>
      </c>
      <c r="E989" s="70" t="s">
        <v>3029</v>
      </c>
      <c r="F989" s="139" t="s">
        <v>4405</v>
      </c>
      <c r="G989" s="127" t="s">
        <v>160</v>
      </c>
      <c r="H989" s="167">
        <v>5</v>
      </c>
      <c r="I989" s="112">
        <v>2074</v>
      </c>
      <c r="J989" s="140" t="s">
        <v>4405</v>
      </c>
      <c r="K989" s="127" t="s">
        <v>17</v>
      </c>
      <c r="L989" s="115">
        <v>1300</v>
      </c>
      <c r="M989" s="116">
        <v>260</v>
      </c>
      <c r="N989" s="114" t="s">
        <v>4405</v>
      </c>
      <c r="O989" s="68" t="str">
        <f t="shared" si="34"/>
        <v>&lt;0.2</v>
      </c>
      <c r="P989" s="68">
        <f>IF(O989&lt;&gt;"",VLOOKUP($A989,Sheet4!$A$2:$O$1309,14,FALSE)*100,"")</f>
        <v>0.9374424601702791</v>
      </c>
      <c r="Q989" s="68">
        <f>IF(P989&lt;&gt;"",VLOOKUP($A989,Sheet4!$A$2:$O$1309,15,FALSE)*100,"")</f>
        <v>8.8128087598196903</v>
      </c>
      <c r="R989" s="74" t="str">
        <f t="shared" si="35"/>
        <v>&gt;500</v>
      </c>
      <c r="S989" s="64" t="s">
        <v>4366</v>
      </c>
      <c r="T989" s="64" t="str">
        <f>IF(ISNA(VLOOKUP(A989,Sheet1!B$3:C$1266,2,FALSE)=TRUE),"NC",VLOOKUP(A989,Sheet1!B$3:C$1266,2,FALSE))</f>
        <v>Rural</v>
      </c>
      <c r="U989" s="65">
        <f>IF(ISNA(VLOOKUP($A989,Sheet1!$B$3:$AH$1266,Sheet1!E$1+(Sheet1!$A$1-1)*10,FALSE))=TRUE,"---",IF(VLOOKUP($A989,Sheet1!$B$3:$AH$1266,Sheet1!E$1+(Sheet1!$A$1-1)*10,FALSE)="---","---", (ROUND(VLOOKUP($A989,Sheet1!$B$3:$AH$1266,Sheet1!E$1+(Sheet1!$A$1-1)*10,FALSE),IF(VLOOKUP($A989,Sheet1!$B$3:$AH$1266,Sheet1!E$1+(Sheet1!$A$1-1)*10,FALSE)&gt;99999,-3,IF(VLOOKUP($A989,Sheet1!$B$3:$AH$1266,Sheet1!E$1+(Sheet1!$A$1-1)*10,FALSE)&gt;9999,-2,IF(VLOOKUP($A989,Sheet1!$B$3:$AH$1266,Sheet1!E$1+(Sheet1!$A$1-1)*10,FALSE)&gt;999,-1,0)))))))</f>
        <v>126</v>
      </c>
      <c r="V989" s="65">
        <f>IF(ISNA(VLOOKUP($A989,Sheet1!$B$3:$AH$1266,Sheet1!F$1+(Sheet1!$A$1-1)*10,FALSE))=TRUE,"---",IF(VLOOKUP($A989,Sheet1!$B$3:$AH$1266,Sheet1!F$1+(Sheet1!$A$1-1)*10,FALSE)="---","---", (ROUND(VLOOKUP($A989,Sheet1!$B$3:$AH$1266,Sheet1!F$1+(Sheet1!$A$1-1)*10,FALSE),IF(VLOOKUP($A989,Sheet1!$B$3:$AH$1266,Sheet1!F$1+(Sheet1!$A$1-1)*10,FALSE)&gt;99999,-3,IF(VLOOKUP($A989,Sheet1!$B$3:$AH$1266,Sheet1!F$1+(Sheet1!$A$1-1)*10,FALSE)&gt;9999,-2,IF(VLOOKUP($A989,Sheet1!$B$3:$AH$1266,Sheet1!F$1+(Sheet1!$A$1-1)*10,FALSE)&gt;999,-1,0)))))))</f>
        <v>158</v>
      </c>
      <c r="W989" s="65">
        <f>IF(ISNA(VLOOKUP($A989,Sheet1!$B$3:$AH$1266,Sheet1!G$1+(Sheet1!$A$1-1)*10,FALSE))=TRUE,"---",IF(VLOOKUP($A989,Sheet1!$B$3:$AH$1266,Sheet1!G$1+(Sheet1!$A$1-1)*10,FALSE)="---","---", (ROUND(VLOOKUP($A989,Sheet1!$B$3:$AH$1266,Sheet1!G$1+(Sheet1!$A$1-1)*10,FALSE),IF(VLOOKUP($A989,Sheet1!$B$3:$AH$1266,Sheet1!G$1+(Sheet1!$A$1-1)*10,FALSE)&gt;99999,-3,IF(VLOOKUP($A989,Sheet1!$B$3:$AH$1266,Sheet1!G$1+(Sheet1!$A$1-1)*10,FALSE)&gt;9999,-2,IF(VLOOKUP($A989,Sheet1!$B$3:$AH$1266,Sheet1!G$1+(Sheet1!$A$1-1)*10,FALSE)&gt;999,-1,0)))))))</f>
        <v>200</v>
      </c>
      <c r="X989" s="65">
        <f>IF(ISNA(VLOOKUP($A989,Sheet1!$B$3:$AH$1266,Sheet1!H$1+(Sheet1!$A$1-1)*10,FALSE))=TRUE,"---",IF(VLOOKUP($A989,Sheet1!$B$3:$AH$1266,Sheet1!H$1+(Sheet1!$A$1-1)*10,FALSE)="---","---", (ROUND(VLOOKUP($A989,Sheet1!$B$3:$AH$1266,Sheet1!H$1+(Sheet1!$A$1-1)*10,FALSE),IF(VLOOKUP($A989,Sheet1!$B$3:$AH$1266,Sheet1!H$1+(Sheet1!$A$1-1)*10,FALSE)&gt;99999,-3,IF(VLOOKUP($A989,Sheet1!$B$3:$AH$1266,Sheet1!H$1+(Sheet1!$A$1-1)*10,FALSE)&gt;9999,-2,IF(VLOOKUP($A989,Sheet1!$B$3:$AH$1266,Sheet1!H$1+(Sheet1!$A$1-1)*10,FALSE)&gt;999,-1,0)))))))</f>
        <v>323</v>
      </c>
      <c r="Y989" s="65">
        <f>IF(ISNA(VLOOKUP($A989,Sheet1!$B$3:$AH$1266,Sheet1!I$1+(Sheet1!$A$1-1)*10,FALSE))=TRUE,"---",IF(VLOOKUP($A989,Sheet1!$B$3:$AH$1266,Sheet1!I$1+(Sheet1!$A$1-1)*10,FALSE)="---","---", (ROUND(VLOOKUP($A989,Sheet1!$B$3:$AH$1266,Sheet1!I$1+(Sheet1!$A$1-1)*10,FALSE),IF(VLOOKUP($A989,Sheet1!$B$3:$AH$1266,Sheet1!I$1+(Sheet1!$A$1-1)*10,FALSE)&gt;99999,-3,IF(VLOOKUP($A989,Sheet1!$B$3:$AH$1266,Sheet1!I$1+(Sheet1!$A$1-1)*10,FALSE)&gt;9999,-2,IF(VLOOKUP($A989,Sheet1!$B$3:$AH$1266,Sheet1!I$1+(Sheet1!$A$1-1)*10,FALSE)&gt;999,-1,0)))))))</f>
        <v>416</v>
      </c>
      <c r="Z989" s="65">
        <f>IF(ISNA(VLOOKUP($A989,Sheet1!$B$3:$AH$1266,Sheet1!J$1+(Sheet1!$A$1-1)*10,FALSE))=TRUE,"---",IF(VLOOKUP($A989,Sheet1!$B$3:$AH$1266,Sheet1!J$1+(Sheet1!$A$1-1)*10,FALSE)="---","---", (ROUND(VLOOKUP($A989,Sheet1!$B$3:$AH$1266,Sheet1!J$1+(Sheet1!$A$1-1)*10,FALSE),IF(VLOOKUP($A989,Sheet1!$B$3:$AH$1266,Sheet1!J$1+(Sheet1!$A$1-1)*10,FALSE)&gt;99999,-3,IF(VLOOKUP($A989,Sheet1!$B$3:$AH$1266,Sheet1!J$1+(Sheet1!$A$1-1)*10,FALSE)&gt;9999,-2,IF(VLOOKUP($A989,Sheet1!$B$3:$AH$1266,Sheet1!J$1+(Sheet1!$A$1-1)*10,FALSE)&gt;999,-1,0)))))))</f>
        <v>541</v>
      </c>
      <c r="AA989" s="65">
        <f>IF(ISNA(VLOOKUP($A989,Sheet1!$B$3:$AH$1266,Sheet1!K$1+(Sheet1!$A$1-1)*10,FALSE))=TRUE,"---",IF(VLOOKUP($A989,Sheet1!$B$3:$AH$1266,Sheet1!K$1+(Sheet1!$A$1-1)*10,FALSE)="---","---", (ROUND(VLOOKUP($A989,Sheet1!$B$3:$AH$1266,Sheet1!K$1+(Sheet1!$A$1-1)*10,FALSE),IF(VLOOKUP($A989,Sheet1!$B$3:$AH$1266,Sheet1!K$1+(Sheet1!$A$1-1)*10,FALSE)&gt;99999,-3,IF(VLOOKUP($A989,Sheet1!$B$3:$AH$1266,Sheet1!K$1+(Sheet1!$A$1-1)*10,FALSE)&gt;9999,-2,IF(VLOOKUP($A989,Sheet1!$B$3:$AH$1266,Sheet1!K$1+(Sheet1!$A$1-1)*10,FALSE)&gt;999,-1,0)))))))</f>
        <v>640</v>
      </c>
      <c r="AB989" s="65">
        <f>IF(ISNA(VLOOKUP($A989,Sheet1!$B$3:$AH$1266,Sheet1!L$1+(Sheet1!$A$1-1)*10,FALSE))=TRUE,"---",IF(VLOOKUP($A989,Sheet1!$B$3:$AH$1266,Sheet1!L$1+(Sheet1!$A$1-1)*10,FALSE)="---","---", (ROUND(VLOOKUP($A989,Sheet1!$B$3:$AH$1266,Sheet1!L$1+(Sheet1!$A$1-1)*10,FALSE),IF(VLOOKUP($A989,Sheet1!$B$3:$AH$1266,Sheet1!L$1+(Sheet1!$A$1-1)*10,FALSE)&gt;99999,-3,IF(VLOOKUP($A989,Sheet1!$B$3:$AH$1266,Sheet1!L$1+(Sheet1!$A$1-1)*10,FALSE)&gt;9999,-2,IF(VLOOKUP($A989,Sheet1!$B$3:$AH$1266,Sheet1!L$1+(Sheet1!$A$1-1)*10,FALSE)&gt;999,-1,0)))))))</f>
        <v>744</v>
      </c>
      <c r="AC989" s="65">
        <f>IF(ISNA(VLOOKUP($A989,Sheet1!$B$3:$AH$1266,Sheet1!M$1+(Sheet1!$A$1-1)*10,FALSE))=TRUE,"---",IF(VLOOKUP($A989,Sheet1!$B$3:$AH$1266,Sheet1!M$1+(Sheet1!$A$1-1)*10,FALSE)="---","---", (ROUND(VLOOKUP($A989,Sheet1!$B$3:$AH$1266,Sheet1!M$1+(Sheet1!$A$1-1)*10,FALSE),IF(VLOOKUP($A989,Sheet1!$B$3:$AH$1266,Sheet1!M$1+(Sheet1!$A$1-1)*10,FALSE)&gt;99999,-3,IF(VLOOKUP($A989,Sheet1!$B$3:$AH$1266,Sheet1!M$1+(Sheet1!$A$1-1)*10,FALSE)&gt;9999,-2,IF(VLOOKUP($A989,Sheet1!$B$3:$AH$1266,Sheet1!M$1+(Sheet1!$A$1-1)*10,FALSE)&gt;999,-1,0)))))))</f>
        <v>851</v>
      </c>
      <c r="AD989" s="65">
        <f>IF(ISNA(VLOOKUP($A989,Sheet1!$B$3:$AH$1266,Sheet1!N$1+(Sheet1!$A$1-1)*10,FALSE))=TRUE,"---",IF(VLOOKUP($A989,Sheet1!$B$3:$AH$1266,Sheet1!N$1+(Sheet1!$A$1-1)*10,FALSE)="---","---", (ROUND(VLOOKUP($A989,Sheet1!$B$3:$AH$1266,Sheet1!N$1+(Sheet1!$A$1-1)*10,FALSE),IF(VLOOKUP($A989,Sheet1!$B$3:$AH$1266,Sheet1!N$1+(Sheet1!$A$1-1)*10,FALSE)&gt;99999,-3,IF(VLOOKUP($A989,Sheet1!$B$3:$AH$1266,Sheet1!N$1+(Sheet1!$A$1-1)*10,FALSE)&gt;9999,-2,IF(VLOOKUP($A989,Sheet1!$B$3:$AH$1266,Sheet1!N$1+(Sheet1!$A$1-1)*10,FALSE)&gt;999,-1,0)))))))</f>
        <v>998</v>
      </c>
    </row>
    <row r="990" spans="1:30" ht="25.5" customHeight="1" x14ac:dyDescent="0.25">
      <c r="A990" s="304" t="s">
        <v>1490</v>
      </c>
      <c r="B990" s="393" t="s">
        <v>1491</v>
      </c>
      <c r="C990" s="304">
        <v>423630</v>
      </c>
      <c r="D990" s="304">
        <v>753215</v>
      </c>
      <c r="E990" s="305" t="s">
        <v>3029</v>
      </c>
      <c r="F990" s="345" t="s">
        <v>4757</v>
      </c>
      <c r="G990" s="351" t="s">
        <v>286</v>
      </c>
      <c r="H990" s="452">
        <v>5.8</v>
      </c>
      <c r="I990" s="119">
        <v>30664</v>
      </c>
      <c r="J990" s="120">
        <v>22.61</v>
      </c>
      <c r="K990" s="118" t="s">
        <v>20</v>
      </c>
      <c r="L990" s="122">
        <v>230</v>
      </c>
      <c r="M990" s="123">
        <v>39.700000000000003</v>
      </c>
      <c r="N990" s="121" t="s">
        <v>4405</v>
      </c>
      <c r="O990" s="71">
        <f t="shared" si="34"/>
        <v>34.608292628613981</v>
      </c>
      <c r="P990" s="71">
        <f>IF(O990&lt;&gt;"",VLOOKUP($A990,Sheet4!$A$2:$O$1309,14,FALSE)*100,"")</f>
        <v>1.5111461472122611</v>
      </c>
      <c r="Q990" s="71">
        <f>IF(P990&lt;&gt;"",VLOOKUP($A990,Sheet4!$A$2:$O$1309,15,FALSE)*100,"")</f>
        <v>13.855734458519663</v>
      </c>
      <c r="R990" s="73">
        <f t="shared" si="35"/>
        <v>3</v>
      </c>
      <c r="S990" s="357" t="s">
        <v>4366</v>
      </c>
      <c r="T990" s="357" t="str">
        <f>IF(ISNA(VLOOKUP(A990,Sheet1!B$3:C$1266,2,FALSE)=TRUE),"NC",VLOOKUP(A990,Sheet1!B$3:C$1266,2,FALSE))</f>
        <v>Rural10</v>
      </c>
      <c r="U990" s="385">
        <f>IF(ISNA(VLOOKUP($A990,Sheet1!$B$3:$AH$1266,Sheet1!E$1+(Sheet1!$A$1-1)*10,FALSE))=TRUE,"---",IF(VLOOKUP($A990,Sheet1!$B$3:$AH$1266,Sheet1!E$1+(Sheet1!$A$1-1)*10,FALSE)="---","---", (ROUND(VLOOKUP($A990,Sheet1!$B$3:$AH$1266,Sheet1!E$1+(Sheet1!$A$1-1)*10,FALSE),IF(VLOOKUP($A990,Sheet1!$B$3:$AH$1266,Sheet1!E$1+(Sheet1!$A$1-1)*10,FALSE)&gt;99999,-3,IF(VLOOKUP($A990,Sheet1!$B$3:$AH$1266,Sheet1!E$1+(Sheet1!$A$1-1)*10,FALSE)&gt;9999,-2,IF(VLOOKUP($A990,Sheet1!$B$3:$AH$1266,Sheet1!E$1+(Sheet1!$A$1-1)*10,FALSE)&gt;999,-1,0)))))))</f>
        <v>139</v>
      </c>
      <c r="V990" s="385">
        <f>IF(ISNA(VLOOKUP($A990,Sheet1!$B$3:$AH$1266,Sheet1!F$1+(Sheet1!$A$1-1)*10,FALSE))=TRUE,"---",IF(VLOOKUP($A990,Sheet1!$B$3:$AH$1266,Sheet1!F$1+(Sheet1!$A$1-1)*10,FALSE)="---","---", (ROUND(VLOOKUP($A990,Sheet1!$B$3:$AH$1266,Sheet1!F$1+(Sheet1!$A$1-1)*10,FALSE),IF(VLOOKUP($A990,Sheet1!$B$3:$AH$1266,Sheet1!F$1+(Sheet1!$A$1-1)*10,FALSE)&gt;99999,-3,IF(VLOOKUP($A990,Sheet1!$B$3:$AH$1266,Sheet1!F$1+(Sheet1!$A$1-1)*10,FALSE)&gt;9999,-2,IF(VLOOKUP($A990,Sheet1!$B$3:$AH$1266,Sheet1!F$1+(Sheet1!$A$1-1)*10,FALSE)&gt;999,-1,0)))))))</f>
        <v>163</v>
      </c>
      <c r="W990" s="385">
        <f>IF(ISNA(VLOOKUP($A990,Sheet1!$B$3:$AH$1266,Sheet1!G$1+(Sheet1!$A$1-1)*10,FALSE))=TRUE,"---",IF(VLOOKUP($A990,Sheet1!$B$3:$AH$1266,Sheet1!G$1+(Sheet1!$A$1-1)*10,FALSE)="---","---", (ROUND(VLOOKUP($A990,Sheet1!$B$3:$AH$1266,Sheet1!G$1+(Sheet1!$A$1-1)*10,FALSE),IF(VLOOKUP($A990,Sheet1!$B$3:$AH$1266,Sheet1!G$1+(Sheet1!$A$1-1)*10,FALSE)&gt;99999,-3,IF(VLOOKUP($A990,Sheet1!$B$3:$AH$1266,Sheet1!G$1+(Sheet1!$A$1-1)*10,FALSE)&gt;9999,-2,IF(VLOOKUP($A990,Sheet1!$B$3:$AH$1266,Sheet1!G$1+(Sheet1!$A$1-1)*10,FALSE)&gt;999,-1,0)))))))</f>
        <v>192</v>
      </c>
      <c r="X990" s="385">
        <f>IF(ISNA(VLOOKUP($A990,Sheet1!$B$3:$AH$1266,Sheet1!H$1+(Sheet1!$A$1-1)*10,FALSE))=TRUE,"---",IF(VLOOKUP($A990,Sheet1!$B$3:$AH$1266,Sheet1!H$1+(Sheet1!$A$1-1)*10,FALSE)="---","---", (ROUND(VLOOKUP($A990,Sheet1!$B$3:$AH$1266,Sheet1!H$1+(Sheet1!$A$1-1)*10,FALSE),IF(VLOOKUP($A990,Sheet1!$B$3:$AH$1266,Sheet1!H$1+(Sheet1!$A$1-1)*10,FALSE)&gt;99999,-3,IF(VLOOKUP($A990,Sheet1!$B$3:$AH$1266,Sheet1!H$1+(Sheet1!$A$1-1)*10,FALSE)&gt;9999,-2,IF(VLOOKUP($A990,Sheet1!$B$3:$AH$1266,Sheet1!H$1+(Sheet1!$A$1-1)*10,FALSE)&gt;999,-1,0)))))))</f>
        <v>273</v>
      </c>
      <c r="Y990" s="385">
        <f>IF(ISNA(VLOOKUP($A990,Sheet1!$B$3:$AH$1266,Sheet1!I$1+(Sheet1!$A$1-1)*10,FALSE))=TRUE,"---",IF(VLOOKUP($A990,Sheet1!$B$3:$AH$1266,Sheet1!I$1+(Sheet1!$A$1-1)*10,FALSE)="---","---", (ROUND(VLOOKUP($A990,Sheet1!$B$3:$AH$1266,Sheet1!I$1+(Sheet1!$A$1-1)*10,FALSE),IF(VLOOKUP($A990,Sheet1!$B$3:$AH$1266,Sheet1!I$1+(Sheet1!$A$1-1)*10,FALSE)&gt;99999,-3,IF(VLOOKUP($A990,Sheet1!$B$3:$AH$1266,Sheet1!I$1+(Sheet1!$A$1-1)*10,FALSE)&gt;9999,-2,IF(VLOOKUP($A990,Sheet1!$B$3:$AH$1266,Sheet1!I$1+(Sheet1!$A$1-1)*10,FALSE)&gt;999,-1,0)))))))</f>
        <v>341</v>
      </c>
      <c r="Z990" s="385">
        <f>IF(ISNA(VLOOKUP($A990,Sheet1!$B$3:$AH$1266,Sheet1!J$1+(Sheet1!$A$1-1)*10,FALSE))=TRUE,"---",IF(VLOOKUP($A990,Sheet1!$B$3:$AH$1266,Sheet1!J$1+(Sheet1!$A$1-1)*10,FALSE)="---","---", (ROUND(VLOOKUP($A990,Sheet1!$B$3:$AH$1266,Sheet1!J$1+(Sheet1!$A$1-1)*10,FALSE),IF(VLOOKUP($A990,Sheet1!$B$3:$AH$1266,Sheet1!J$1+(Sheet1!$A$1-1)*10,FALSE)&gt;99999,-3,IF(VLOOKUP($A990,Sheet1!$B$3:$AH$1266,Sheet1!J$1+(Sheet1!$A$1-1)*10,FALSE)&gt;9999,-2,IF(VLOOKUP($A990,Sheet1!$B$3:$AH$1266,Sheet1!J$1+(Sheet1!$A$1-1)*10,FALSE)&gt;999,-1,0)))))))</f>
        <v>439</v>
      </c>
      <c r="AA990" s="385">
        <f>IF(ISNA(VLOOKUP($A990,Sheet1!$B$3:$AH$1266,Sheet1!K$1+(Sheet1!$A$1-1)*10,FALSE))=TRUE,"---",IF(VLOOKUP($A990,Sheet1!$B$3:$AH$1266,Sheet1!K$1+(Sheet1!$A$1-1)*10,FALSE)="---","---", (ROUND(VLOOKUP($A990,Sheet1!$B$3:$AH$1266,Sheet1!K$1+(Sheet1!$A$1-1)*10,FALSE),IF(VLOOKUP($A990,Sheet1!$B$3:$AH$1266,Sheet1!K$1+(Sheet1!$A$1-1)*10,FALSE)&gt;99999,-3,IF(VLOOKUP($A990,Sheet1!$B$3:$AH$1266,Sheet1!K$1+(Sheet1!$A$1-1)*10,FALSE)&gt;9999,-2,IF(VLOOKUP($A990,Sheet1!$B$3:$AH$1266,Sheet1!K$1+(Sheet1!$A$1-1)*10,FALSE)&gt;999,-1,0)))))))</f>
        <v>520</v>
      </c>
      <c r="AB990" s="385">
        <f>IF(ISNA(VLOOKUP($A990,Sheet1!$B$3:$AH$1266,Sheet1!L$1+(Sheet1!$A$1-1)*10,FALSE))=TRUE,"---",IF(VLOOKUP($A990,Sheet1!$B$3:$AH$1266,Sheet1!L$1+(Sheet1!$A$1-1)*10,FALSE)="---","---", (ROUND(VLOOKUP($A990,Sheet1!$B$3:$AH$1266,Sheet1!L$1+(Sheet1!$A$1-1)*10,FALSE),IF(VLOOKUP($A990,Sheet1!$B$3:$AH$1266,Sheet1!L$1+(Sheet1!$A$1-1)*10,FALSE)&gt;99999,-3,IF(VLOOKUP($A990,Sheet1!$B$3:$AH$1266,Sheet1!L$1+(Sheet1!$A$1-1)*10,FALSE)&gt;9999,-2,IF(VLOOKUP($A990,Sheet1!$B$3:$AH$1266,Sheet1!L$1+(Sheet1!$A$1-1)*10,FALSE)&gt;999,-1,0)))))))</f>
        <v>605</v>
      </c>
      <c r="AC990" s="385">
        <f>IF(ISNA(VLOOKUP($A990,Sheet1!$B$3:$AH$1266,Sheet1!M$1+(Sheet1!$A$1-1)*10,FALSE))=TRUE,"---",IF(VLOOKUP($A990,Sheet1!$B$3:$AH$1266,Sheet1!M$1+(Sheet1!$A$1-1)*10,FALSE)="---","---", (ROUND(VLOOKUP($A990,Sheet1!$B$3:$AH$1266,Sheet1!M$1+(Sheet1!$A$1-1)*10,FALSE),IF(VLOOKUP($A990,Sheet1!$B$3:$AH$1266,Sheet1!M$1+(Sheet1!$A$1-1)*10,FALSE)&gt;99999,-3,IF(VLOOKUP($A990,Sheet1!$B$3:$AH$1266,Sheet1!M$1+(Sheet1!$A$1-1)*10,FALSE)&gt;9999,-2,IF(VLOOKUP($A990,Sheet1!$B$3:$AH$1266,Sheet1!M$1+(Sheet1!$A$1-1)*10,FALSE)&gt;999,-1,0)))))))</f>
        <v>692</v>
      </c>
      <c r="AD990" s="385">
        <f>IF(ISNA(VLOOKUP($A990,Sheet1!$B$3:$AH$1266,Sheet1!N$1+(Sheet1!$A$1-1)*10,FALSE))=TRUE,"---",IF(VLOOKUP($A990,Sheet1!$B$3:$AH$1266,Sheet1!N$1+(Sheet1!$A$1-1)*10,FALSE)="---","---", (ROUND(VLOOKUP($A990,Sheet1!$B$3:$AH$1266,Sheet1!N$1+(Sheet1!$A$1-1)*10,FALSE),IF(VLOOKUP($A990,Sheet1!$B$3:$AH$1266,Sheet1!N$1+(Sheet1!$A$1-1)*10,FALSE)&gt;99999,-3,IF(VLOOKUP($A990,Sheet1!$B$3:$AH$1266,Sheet1!N$1+(Sheet1!$A$1-1)*10,FALSE)&gt;9999,-2,IF(VLOOKUP($A990,Sheet1!$B$3:$AH$1266,Sheet1!N$1+(Sheet1!$A$1-1)*10,FALSE)&gt;999,-1,0)))))))</f>
        <v>808</v>
      </c>
    </row>
    <row r="991" spans="1:30" ht="25.5" customHeight="1" x14ac:dyDescent="0.25">
      <c r="A991" s="304"/>
      <c r="B991" s="346"/>
      <c r="C991" s="304"/>
      <c r="D991" s="304"/>
      <c r="E991" s="305" t="e">
        <v>#N/A</v>
      </c>
      <c r="F991" s="346"/>
      <c r="G991" s="352"/>
      <c r="H991" s="452"/>
      <c r="I991" s="119">
        <v>30727</v>
      </c>
      <c r="J991" s="120">
        <v>24.02</v>
      </c>
      <c r="K991" s="118" t="s">
        <v>28</v>
      </c>
      <c r="L991" s="122">
        <v>151</v>
      </c>
      <c r="M991" s="164">
        <v>26</v>
      </c>
      <c r="N991" s="121" t="s">
        <v>4405</v>
      </c>
      <c r="O991" s="71" t="s">
        <v>4405</v>
      </c>
      <c r="P991" s="71" t="s">
        <v>4405</v>
      </c>
      <c r="Q991" s="71" t="s">
        <v>4405</v>
      </c>
      <c r="R991" s="73" t="s">
        <v>4405</v>
      </c>
      <c r="S991" s="357" t="e">
        <v>#N/A</v>
      </c>
      <c r="T991" s="357" t="str">
        <f>IF(ISNA(VLOOKUP(A991,Sheet1!B$3:C$1266,2,FALSE)=TRUE),"ND",VLOOKUP(A991,Sheet1!B$3:C$1266,2,FALSE))</f>
        <v>ND</v>
      </c>
      <c r="U991" s="385" t="str">
        <f>IF(ISNA(VLOOKUP($A991,Sheet1!$B$3:$AH$1266,Sheet1!E$1+(Sheet1!$A$1-1)*10,FALSE))=TRUE,"---",IF(VLOOKUP($A991,Sheet1!$B$3:$AH$1266,Sheet1!E$1+(Sheet1!$A$1-1)*10,FALSE)="---","---", (ROUND(VLOOKUP($A991,Sheet1!$B$3:$AH$1266,Sheet1!E$1+(Sheet1!$A$1-1)*10,FALSE),IF(VLOOKUP($A991,Sheet1!$B$3:$AH$1266,Sheet1!E$1+(Sheet1!$A$1-1)*10,FALSE)&gt;99999,-3,IF(VLOOKUP($A991,Sheet1!$B$3:$AH$1266,Sheet1!E$1+(Sheet1!$A$1-1)*10,FALSE)&gt;9999,-2,IF(VLOOKUP($A991,Sheet1!$B$3:$AH$1266,Sheet1!E$1+(Sheet1!$A$1-1)*10,FALSE)&gt;999,-1,0)))))))</f>
        <v>---</v>
      </c>
      <c r="V991" s="385" t="str">
        <f>IF(ISNA(VLOOKUP($A991,Sheet1!$B$3:$AH$1266,Sheet1!F$1+(Sheet1!$A$1-1)*10,FALSE))=TRUE,"---",IF(VLOOKUP($A991,Sheet1!$B$3:$AH$1266,Sheet1!F$1+(Sheet1!$A$1-1)*10,FALSE)="---","---", (ROUND(VLOOKUP($A991,Sheet1!$B$3:$AH$1266,Sheet1!F$1+(Sheet1!$A$1-1)*10,FALSE),IF(VLOOKUP($A991,Sheet1!$B$3:$AH$1266,Sheet1!F$1+(Sheet1!$A$1-1)*10,FALSE)&gt;99999,-3,IF(VLOOKUP($A991,Sheet1!$B$3:$AH$1266,Sheet1!F$1+(Sheet1!$A$1-1)*10,FALSE)&gt;9999,-2,IF(VLOOKUP($A991,Sheet1!$B$3:$AH$1266,Sheet1!F$1+(Sheet1!$A$1-1)*10,FALSE)&gt;999,-1,0)))))))</f>
        <v>---</v>
      </c>
      <c r="W991" s="385" t="str">
        <f>IF(ISNA(VLOOKUP($A991,Sheet1!$B$3:$AH$1266,Sheet1!G$1+(Sheet1!$A$1-1)*10,FALSE))=TRUE,"---",IF(VLOOKUP($A991,Sheet1!$B$3:$AH$1266,Sheet1!G$1+(Sheet1!$A$1-1)*10,FALSE)="---","---", (ROUND(VLOOKUP($A991,Sheet1!$B$3:$AH$1266,Sheet1!G$1+(Sheet1!$A$1-1)*10,FALSE),IF(VLOOKUP($A991,Sheet1!$B$3:$AH$1266,Sheet1!G$1+(Sheet1!$A$1-1)*10,FALSE)&gt;99999,-3,IF(VLOOKUP($A991,Sheet1!$B$3:$AH$1266,Sheet1!G$1+(Sheet1!$A$1-1)*10,FALSE)&gt;9999,-2,IF(VLOOKUP($A991,Sheet1!$B$3:$AH$1266,Sheet1!G$1+(Sheet1!$A$1-1)*10,FALSE)&gt;999,-1,0)))))))</f>
        <v>---</v>
      </c>
      <c r="X991" s="385" t="str">
        <f>IF(ISNA(VLOOKUP($A991,Sheet1!$B$3:$AH$1266,Sheet1!H$1+(Sheet1!$A$1-1)*10,FALSE))=TRUE,"---",IF(VLOOKUP($A991,Sheet1!$B$3:$AH$1266,Sheet1!H$1+(Sheet1!$A$1-1)*10,FALSE)="---","---", (ROUND(VLOOKUP($A991,Sheet1!$B$3:$AH$1266,Sheet1!H$1+(Sheet1!$A$1-1)*10,FALSE),IF(VLOOKUP($A991,Sheet1!$B$3:$AH$1266,Sheet1!H$1+(Sheet1!$A$1-1)*10,FALSE)&gt;99999,-3,IF(VLOOKUP($A991,Sheet1!$B$3:$AH$1266,Sheet1!H$1+(Sheet1!$A$1-1)*10,FALSE)&gt;9999,-2,IF(VLOOKUP($A991,Sheet1!$B$3:$AH$1266,Sheet1!H$1+(Sheet1!$A$1-1)*10,FALSE)&gt;999,-1,0)))))))</f>
        <v>---</v>
      </c>
      <c r="Y991" s="385" t="str">
        <f>IF(ISNA(VLOOKUP($A991,Sheet1!$B$3:$AH$1266,Sheet1!I$1+(Sheet1!$A$1-1)*10,FALSE))=TRUE,"---",IF(VLOOKUP($A991,Sheet1!$B$3:$AH$1266,Sheet1!I$1+(Sheet1!$A$1-1)*10,FALSE)="---","---", (ROUND(VLOOKUP($A991,Sheet1!$B$3:$AH$1266,Sheet1!I$1+(Sheet1!$A$1-1)*10,FALSE),IF(VLOOKUP($A991,Sheet1!$B$3:$AH$1266,Sheet1!I$1+(Sheet1!$A$1-1)*10,FALSE)&gt;99999,-3,IF(VLOOKUP($A991,Sheet1!$B$3:$AH$1266,Sheet1!I$1+(Sheet1!$A$1-1)*10,FALSE)&gt;9999,-2,IF(VLOOKUP($A991,Sheet1!$B$3:$AH$1266,Sheet1!I$1+(Sheet1!$A$1-1)*10,FALSE)&gt;999,-1,0)))))))</f>
        <v>---</v>
      </c>
      <c r="Z991" s="385" t="str">
        <f>IF(ISNA(VLOOKUP($A991,Sheet1!$B$3:$AH$1266,Sheet1!J$1+(Sheet1!$A$1-1)*10,FALSE))=TRUE,"---",IF(VLOOKUP($A991,Sheet1!$B$3:$AH$1266,Sheet1!J$1+(Sheet1!$A$1-1)*10,FALSE)="---","---", (ROUND(VLOOKUP($A991,Sheet1!$B$3:$AH$1266,Sheet1!J$1+(Sheet1!$A$1-1)*10,FALSE),IF(VLOOKUP($A991,Sheet1!$B$3:$AH$1266,Sheet1!J$1+(Sheet1!$A$1-1)*10,FALSE)&gt;99999,-3,IF(VLOOKUP($A991,Sheet1!$B$3:$AH$1266,Sheet1!J$1+(Sheet1!$A$1-1)*10,FALSE)&gt;9999,-2,IF(VLOOKUP($A991,Sheet1!$B$3:$AH$1266,Sheet1!J$1+(Sheet1!$A$1-1)*10,FALSE)&gt;999,-1,0)))))))</f>
        <v>---</v>
      </c>
      <c r="AA991" s="385" t="str">
        <f>IF(ISNA(VLOOKUP($A991,Sheet1!$B$3:$AH$1266,Sheet1!K$1+(Sheet1!$A$1-1)*10,FALSE))=TRUE,"---",IF(VLOOKUP($A991,Sheet1!$B$3:$AH$1266,Sheet1!K$1+(Sheet1!$A$1-1)*10,FALSE)="---","---", (ROUND(VLOOKUP($A991,Sheet1!$B$3:$AH$1266,Sheet1!K$1+(Sheet1!$A$1-1)*10,FALSE),IF(VLOOKUP($A991,Sheet1!$B$3:$AH$1266,Sheet1!K$1+(Sheet1!$A$1-1)*10,FALSE)&gt;99999,-3,IF(VLOOKUP($A991,Sheet1!$B$3:$AH$1266,Sheet1!K$1+(Sheet1!$A$1-1)*10,FALSE)&gt;9999,-2,IF(VLOOKUP($A991,Sheet1!$B$3:$AH$1266,Sheet1!K$1+(Sheet1!$A$1-1)*10,FALSE)&gt;999,-1,0)))))))</f>
        <v>---</v>
      </c>
      <c r="AB991" s="385" t="str">
        <f>IF(ISNA(VLOOKUP($A991,Sheet1!$B$3:$AH$1266,Sheet1!L$1+(Sheet1!$A$1-1)*10,FALSE))=TRUE,"---",IF(VLOOKUP($A991,Sheet1!$B$3:$AH$1266,Sheet1!L$1+(Sheet1!$A$1-1)*10,FALSE)="---","---", (ROUND(VLOOKUP($A991,Sheet1!$B$3:$AH$1266,Sheet1!L$1+(Sheet1!$A$1-1)*10,FALSE),IF(VLOOKUP($A991,Sheet1!$B$3:$AH$1266,Sheet1!L$1+(Sheet1!$A$1-1)*10,FALSE)&gt;99999,-3,IF(VLOOKUP($A991,Sheet1!$B$3:$AH$1266,Sheet1!L$1+(Sheet1!$A$1-1)*10,FALSE)&gt;9999,-2,IF(VLOOKUP($A991,Sheet1!$B$3:$AH$1266,Sheet1!L$1+(Sheet1!$A$1-1)*10,FALSE)&gt;999,-1,0)))))))</f>
        <v>---</v>
      </c>
      <c r="AC991" s="385" t="str">
        <f>IF(ISNA(VLOOKUP($A991,Sheet1!$B$3:$AH$1266,Sheet1!M$1+(Sheet1!$A$1-1)*10,FALSE))=TRUE,"---",IF(VLOOKUP($A991,Sheet1!$B$3:$AH$1266,Sheet1!M$1+(Sheet1!$A$1-1)*10,FALSE)="---","---", (ROUND(VLOOKUP($A991,Sheet1!$B$3:$AH$1266,Sheet1!M$1+(Sheet1!$A$1-1)*10,FALSE),IF(VLOOKUP($A991,Sheet1!$B$3:$AH$1266,Sheet1!M$1+(Sheet1!$A$1-1)*10,FALSE)&gt;99999,-3,IF(VLOOKUP($A991,Sheet1!$B$3:$AH$1266,Sheet1!M$1+(Sheet1!$A$1-1)*10,FALSE)&gt;9999,-2,IF(VLOOKUP($A991,Sheet1!$B$3:$AH$1266,Sheet1!M$1+(Sheet1!$A$1-1)*10,FALSE)&gt;999,-1,0)))))))</f>
        <v>---</v>
      </c>
      <c r="AD991" s="385" t="str">
        <f>IF(ISNA(VLOOKUP($A991,Sheet1!$B$3:$AH$1266,Sheet1!N$1+(Sheet1!$A$1-1)*10,FALSE))=TRUE,"---",IF(VLOOKUP($A991,Sheet1!$B$3:$AH$1266,Sheet1!N$1+(Sheet1!$A$1-1)*10,FALSE)="---","---", (ROUND(VLOOKUP($A991,Sheet1!$B$3:$AH$1266,Sheet1!N$1+(Sheet1!$A$1-1)*10,FALSE),IF(VLOOKUP($A991,Sheet1!$B$3:$AH$1266,Sheet1!N$1+(Sheet1!$A$1-1)*10,FALSE)&gt;99999,-3,IF(VLOOKUP($A991,Sheet1!$B$3:$AH$1266,Sheet1!N$1+(Sheet1!$A$1-1)*10,FALSE)&gt;9999,-2,IF(VLOOKUP($A991,Sheet1!$B$3:$AH$1266,Sheet1!N$1+(Sheet1!$A$1-1)*10,FALSE)&gt;999,-1,0)))))))</f>
        <v>---</v>
      </c>
    </row>
    <row r="992" spans="1:30" ht="25.5" customHeight="1" x14ac:dyDescent="0.25">
      <c r="A992" s="125" t="s">
        <v>1492</v>
      </c>
      <c r="B992" s="126" t="s">
        <v>1493</v>
      </c>
      <c r="C992" s="125">
        <v>423626</v>
      </c>
      <c r="D992" s="125">
        <v>753157</v>
      </c>
      <c r="E992" s="70" t="s">
        <v>3029</v>
      </c>
      <c r="F992" s="52" t="s">
        <v>4662</v>
      </c>
      <c r="G992" s="127" t="s">
        <v>286</v>
      </c>
      <c r="H992" s="167">
        <v>5.9</v>
      </c>
      <c r="I992" s="112">
        <v>28919</v>
      </c>
      <c r="J992" s="113">
        <v>5.86</v>
      </c>
      <c r="K992" s="114" t="s">
        <v>4405</v>
      </c>
      <c r="L992" s="115">
        <v>300</v>
      </c>
      <c r="M992" s="116">
        <v>50.8</v>
      </c>
      <c r="N992" s="127" t="s">
        <v>20</v>
      </c>
      <c r="O992" s="68">
        <f t="shared" si="34"/>
        <v>16.113317574960416</v>
      </c>
      <c r="P992" s="68">
        <f>IF(O992&lt;&gt;"",VLOOKUP($A992,Sheet4!$A$2:$O$1309,14,FALSE)*100,"")</f>
        <v>1.5111461472122611</v>
      </c>
      <c r="Q992" s="68">
        <f>IF(P992&lt;&gt;"",VLOOKUP($A992,Sheet4!$A$2:$O$1309,15,FALSE)*100,"")</f>
        <v>13.855734458519663</v>
      </c>
      <c r="R992" s="74">
        <f t="shared" si="35"/>
        <v>6</v>
      </c>
      <c r="S992" s="64" t="s">
        <v>4366</v>
      </c>
      <c r="T992" s="64" t="str">
        <f>IF(ISNA(VLOOKUP(A992,Sheet1!B$3:C$1266,2,FALSE)=TRUE),"NC",VLOOKUP(A992,Sheet1!B$3:C$1266,2,FALSE))</f>
        <v>Rural10</v>
      </c>
      <c r="U992" s="65">
        <f>IF(ISNA(VLOOKUP($A992,Sheet1!$B$3:$AH$1266,Sheet1!E$1+(Sheet1!$A$1-1)*10,FALSE))=TRUE,"---",IF(VLOOKUP($A992,Sheet1!$B$3:$AH$1266,Sheet1!E$1+(Sheet1!$A$1-1)*10,FALSE)="---","---", (ROUND(VLOOKUP($A992,Sheet1!$B$3:$AH$1266,Sheet1!E$1+(Sheet1!$A$1-1)*10,FALSE),IF(VLOOKUP($A992,Sheet1!$B$3:$AH$1266,Sheet1!E$1+(Sheet1!$A$1-1)*10,FALSE)&gt;99999,-3,IF(VLOOKUP($A992,Sheet1!$B$3:$AH$1266,Sheet1!E$1+(Sheet1!$A$1-1)*10,FALSE)&gt;9999,-2,IF(VLOOKUP($A992,Sheet1!$B$3:$AH$1266,Sheet1!E$1+(Sheet1!$A$1-1)*10,FALSE)&gt;999,-1,0)))))))</f>
        <v>140</v>
      </c>
      <c r="V992" s="65">
        <f>IF(ISNA(VLOOKUP($A992,Sheet1!$B$3:$AH$1266,Sheet1!F$1+(Sheet1!$A$1-1)*10,FALSE))=TRUE,"---",IF(VLOOKUP($A992,Sheet1!$B$3:$AH$1266,Sheet1!F$1+(Sheet1!$A$1-1)*10,FALSE)="---","---", (ROUND(VLOOKUP($A992,Sheet1!$B$3:$AH$1266,Sheet1!F$1+(Sheet1!$A$1-1)*10,FALSE),IF(VLOOKUP($A992,Sheet1!$B$3:$AH$1266,Sheet1!F$1+(Sheet1!$A$1-1)*10,FALSE)&gt;99999,-3,IF(VLOOKUP($A992,Sheet1!$B$3:$AH$1266,Sheet1!F$1+(Sheet1!$A$1-1)*10,FALSE)&gt;9999,-2,IF(VLOOKUP($A992,Sheet1!$B$3:$AH$1266,Sheet1!F$1+(Sheet1!$A$1-1)*10,FALSE)&gt;999,-1,0)))))))</f>
        <v>163</v>
      </c>
      <c r="W992" s="65">
        <f>IF(ISNA(VLOOKUP($A992,Sheet1!$B$3:$AH$1266,Sheet1!G$1+(Sheet1!$A$1-1)*10,FALSE))=TRUE,"---",IF(VLOOKUP($A992,Sheet1!$B$3:$AH$1266,Sheet1!G$1+(Sheet1!$A$1-1)*10,FALSE)="---","---", (ROUND(VLOOKUP($A992,Sheet1!$B$3:$AH$1266,Sheet1!G$1+(Sheet1!$A$1-1)*10,FALSE),IF(VLOOKUP($A992,Sheet1!$B$3:$AH$1266,Sheet1!G$1+(Sheet1!$A$1-1)*10,FALSE)&gt;99999,-3,IF(VLOOKUP($A992,Sheet1!$B$3:$AH$1266,Sheet1!G$1+(Sheet1!$A$1-1)*10,FALSE)&gt;9999,-2,IF(VLOOKUP($A992,Sheet1!$B$3:$AH$1266,Sheet1!G$1+(Sheet1!$A$1-1)*10,FALSE)&gt;999,-1,0)))))))</f>
        <v>193</v>
      </c>
      <c r="X992" s="65">
        <f>IF(ISNA(VLOOKUP($A992,Sheet1!$B$3:$AH$1266,Sheet1!H$1+(Sheet1!$A$1-1)*10,FALSE))=TRUE,"---",IF(VLOOKUP($A992,Sheet1!$B$3:$AH$1266,Sheet1!H$1+(Sheet1!$A$1-1)*10,FALSE)="---","---", (ROUND(VLOOKUP($A992,Sheet1!$B$3:$AH$1266,Sheet1!H$1+(Sheet1!$A$1-1)*10,FALSE),IF(VLOOKUP($A992,Sheet1!$B$3:$AH$1266,Sheet1!H$1+(Sheet1!$A$1-1)*10,FALSE)&gt;99999,-3,IF(VLOOKUP($A992,Sheet1!$B$3:$AH$1266,Sheet1!H$1+(Sheet1!$A$1-1)*10,FALSE)&gt;9999,-2,IF(VLOOKUP($A992,Sheet1!$B$3:$AH$1266,Sheet1!H$1+(Sheet1!$A$1-1)*10,FALSE)&gt;999,-1,0)))))))</f>
        <v>275</v>
      </c>
      <c r="Y992" s="65">
        <f>IF(ISNA(VLOOKUP($A992,Sheet1!$B$3:$AH$1266,Sheet1!I$1+(Sheet1!$A$1-1)*10,FALSE))=TRUE,"---",IF(VLOOKUP($A992,Sheet1!$B$3:$AH$1266,Sheet1!I$1+(Sheet1!$A$1-1)*10,FALSE)="---","---", (ROUND(VLOOKUP($A992,Sheet1!$B$3:$AH$1266,Sheet1!I$1+(Sheet1!$A$1-1)*10,FALSE),IF(VLOOKUP($A992,Sheet1!$B$3:$AH$1266,Sheet1!I$1+(Sheet1!$A$1-1)*10,FALSE)&gt;99999,-3,IF(VLOOKUP($A992,Sheet1!$B$3:$AH$1266,Sheet1!I$1+(Sheet1!$A$1-1)*10,FALSE)&gt;9999,-2,IF(VLOOKUP($A992,Sheet1!$B$3:$AH$1266,Sheet1!I$1+(Sheet1!$A$1-1)*10,FALSE)&gt;999,-1,0)))))))</f>
        <v>344</v>
      </c>
      <c r="Z992" s="65">
        <f>IF(ISNA(VLOOKUP($A992,Sheet1!$B$3:$AH$1266,Sheet1!J$1+(Sheet1!$A$1-1)*10,FALSE))=TRUE,"---",IF(VLOOKUP($A992,Sheet1!$B$3:$AH$1266,Sheet1!J$1+(Sheet1!$A$1-1)*10,FALSE)="---","---", (ROUND(VLOOKUP($A992,Sheet1!$B$3:$AH$1266,Sheet1!J$1+(Sheet1!$A$1-1)*10,FALSE),IF(VLOOKUP($A992,Sheet1!$B$3:$AH$1266,Sheet1!J$1+(Sheet1!$A$1-1)*10,FALSE)&gt;99999,-3,IF(VLOOKUP($A992,Sheet1!$B$3:$AH$1266,Sheet1!J$1+(Sheet1!$A$1-1)*10,FALSE)&gt;9999,-2,IF(VLOOKUP($A992,Sheet1!$B$3:$AH$1266,Sheet1!J$1+(Sheet1!$A$1-1)*10,FALSE)&gt;999,-1,0)))))))</f>
        <v>445</v>
      </c>
      <c r="AA992" s="65">
        <f>IF(ISNA(VLOOKUP($A992,Sheet1!$B$3:$AH$1266,Sheet1!K$1+(Sheet1!$A$1-1)*10,FALSE))=TRUE,"---",IF(VLOOKUP($A992,Sheet1!$B$3:$AH$1266,Sheet1!K$1+(Sheet1!$A$1-1)*10,FALSE)="---","---", (ROUND(VLOOKUP($A992,Sheet1!$B$3:$AH$1266,Sheet1!K$1+(Sheet1!$A$1-1)*10,FALSE),IF(VLOOKUP($A992,Sheet1!$B$3:$AH$1266,Sheet1!K$1+(Sheet1!$A$1-1)*10,FALSE)&gt;99999,-3,IF(VLOOKUP($A992,Sheet1!$B$3:$AH$1266,Sheet1!K$1+(Sheet1!$A$1-1)*10,FALSE)&gt;9999,-2,IF(VLOOKUP($A992,Sheet1!$B$3:$AH$1266,Sheet1!K$1+(Sheet1!$A$1-1)*10,FALSE)&gt;999,-1,0)))))))</f>
        <v>529</v>
      </c>
      <c r="AB992" s="65">
        <f>IF(ISNA(VLOOKUP($A992,Sheet1!$B$3:$AH$1266,Sheet1!L$1+(Sheet1!$A$1-1)*10,FALSE))=TRUE,"---",IF(VLOOKUP($A992,Sheet1!$B$3:$AH$1266,Sheet1!L$1+(Sheet1!$A$1-1)*10,FALSE)="---","---", (ROUND(VLOOKUP($A992,Sheet1!$B$3:$AH$1266,Sheet1!L$1+(Sheet1!$A$1-1)*10,FALSE),IF(VLOOKUP($A992,Sheet1!$B$3:$AH$1266,Sheet1!L$1+(Sheet1!$A$1-1)*10,FALSE)&gt;99999,-3,IF(VLOOKUP($A992,Sheet1!$B$3:$AH$1266,Sheet1!L$1+(Sheet1!$A$1-1)*10,FALSE)&gt;9999,-2,IF(VLOOKUP($A992,Sheet1!$B$3:$AH$1266,Sheet1!L$1+(Sheet1!$A$1-1)*10,FALSE)&gt;999,-1,0)))))))</f>
        <v>616</v>
      </c>
      <c r="AC992" s="65">
        <f>IF(ISNA(VLOOKUP($A992,Sheet1!$B$3:$AH$1266,Sheet1!M$1+(Sheet1!$A$1-1)*10,FALSE))=TRUE,"---",IF(VLOOKUP($A992,Sheet1!$B$3:$AH$1266,Sheet1!M$1+(Sheet1!$A$1-1)*10,FALSE)="---","---", (ROUND(VLOOKUP($A992,Sheet1!$B$3:$AH$1266,Sheet1!M$1+(Sheet1!$A$1-1)*10,FALSE),IF(VLOOKUP($A992,Sheet1!$B$3:$AH$1266,Sheet1!M$1+(Sheet1!$A$1-1)*10,FALSE)&gt;99999,-3,IF(VLOOKUP($A992,Sheet1!$B$3:$AH$1266,Sheet1!M$1+(Sheet1!$A$1-1)*10,FALSE)&gt;9999,-2,IF(VLOOKUP($A992,Sheet1!$B$3:$AH$1266,Sheet1!M$1+(Sheet1!$A$1-1)*10,FALSE)&gt;999,-1,0)))))))</f>
        <v>704</v>
      </c>
      <c r="AD992" s="65">
        <f>IF(ISNA(VLOOKUP($A992,Sheet1!$B$3:$AH$1266,Sheet1!N$1+(Sheet1!$A$1-1)*10,FALSE))=TRUE,"---",IF(VLOOKUP($A992,Sheet1!$B$3:$AH$1266,Sheet1!N$1+(Sheet1!$A$1-1)*10,FALSE)="---","---", (ROUND(VLOOKUP($A992,Sheet1!$B$3:$AH$1266,Sheet1!N$1+(Sheet1!$A$1-1)*10,FALSE),IF(VLOOKUP($A992,Sheet1!$B$3:$AH$1266,Sheet1!N$1+(Sheet1!$A$1-1)*10,FALSE)&gt;99999,-3,IF(VLOOKUP($A992,Sheet1!$B$3:$AH$1266,Sheet1!N$1+(Sheet1!$A$1-1)*10,FALSE)&gt;9999,-2,IF(VLOOKUP($A992,Sheet1!$B$3:$AH$1266,Sheet1!N$1+(Sheet1!$A$1-1)*10,FALSE)&gt;999,-1,0)))))))</f>
        <v>824</v>
      </c>
    </row>
    <row r="993" spans="1:30" ht="25.5" customHeight="1" x14ac:dyDescent="0.25">
      <c r="A993" s="133" t="s">
        <v>1494</v>
      </c>
      <c r="B993" s="141" t="s">
        <v>1495</v>
      </c>
      <c r="C993" s="133">
        <v>423216.5</v>
      </c>
      <c r="D993" s="133">
        <v>753048.4</v>
      </c>
      <c r="E993" s="67" t="s">
        <v>3029</v>
      </c>
      <c r="F993" s="117" t="s">
        <v>4747</v>
      </c>
      <c r="G993" s="118" t="s">
        <v>286</v>
      </c>
      <c r="H993" s="136">
        <v>329</v>
      </c>
      <c r="I993" s="119">
        <v>40796</v>
      </c>
      <c r="J993" s="120">
        <v>11.58</v>
      </c>
      <c r="K993" s="121" t="s">
        <v>4405</v>
      </c>
      <c r="L993" s="122">
        <v>8500</v>
      </c>
      <c r="M993" s="123">
        <v>25.8</v>
      </c>
      <c r="N993" s="121" t="s">
        <v>4405</v>
      </c>
      <c r="O993" s="71">
        <f t="shared" si="34"/>
        <v>13.754305973307051</v>
      </c>
      <c r="P993" s="71">
        <f>IF(O993&lt;&gt;"",VLOOKUP($A993,Sheet4!$A$2:$O$1309,14,FALSE)*100,"")</f>
        <v>0.40111871160083412</v>
      </c>
      <c r="Q993" s="71">
        <f>IF(P993&lt;&gt;"",VLOOKUP($A993,Sheet4!$A$2:$O$1309,15,FALSE)*100,"")</f>
        <v>3.860377953867089</v>
      </c>
      <c r="R993" s="73">
        <f t="shared" si="35"/>
        <v>7</v>
      </c>
      <c r="S993" s="63">
        <v>4</v>
      </c>
      <c r="T993" s="63" t="str">
        <f>IF(ISNA(VLOOKUP(A993,Sheet1!B$3:C$1266,2,FALSE)=TRUE),"NC",VLOOKUP(A993,Sheet1!B$3:C$1266,2,FALSE))</f>
        <v>Rural10*</v>
      </c>
      <c r="U993" s="66">
        <f>IF(ISNA(VLOOKUP($A993,Sheet1!$B$3:$AH$1266,Sheet1!E$1+(Sheet1!$A$1-1)*10,FALSE))=TRUE,"---",IF(VLOOKUP($A993,Sheet1!$B$3:$AH$1266,Sheet1!E$1+(Sheet1!$A$1-1)*10,FALSE)="---","---", (ROUND(VLOOKUP($A993,Sheet1!$B$3:$AH$1266,Sheet1!E$1+(Sheet1!$A$1-1)*10,FALSE),IF(VLOOKUP($A993,Sheet1!$B$3:$AH$1266,Sheet1!E$1+(Sheet1!$A$1-1)*10,FALSE)&gt;99999,-3,IF(VLOOKUP($A993,Sheet1!$B$3:$AH$1266,Sheet1!E$1+(Sheet1!$A$1-1)*10,FALSE)&gt;9999,-2,IF(VLOOKUP($A993,Sheet1!$B$3:$AH$1266,Sheet1!E$1+(Sheet1!$A$1-1)*10,FALSE)&gt;999,-1,0)))))))</f>
        <v>3840</v>
      </c>
      <c r="V993" s="66">
        <f>IF(ISNA(VLOOKUP($A993,Sheet1!$B$3:$AH$1266,Sheet1!F$1+(Sheet1!$A$1-1)*10,FALSE))=TRUE,"---",IF(VLOOKUP($A993,Sheet1!$B$3:$AH$1266,Sheet1!F$1+(Sheet1!$A$1-1)*10,FALSE)="---","---", (ROUND(VLOOKUP($A993,Sheet1!$B$3:$AH$1266,Sheet1!F$1+(Sheet1!$A$1-1)*10,FALSE),IF(VLOOKUP($A993,Sheet1!$B$3:$AH$1266,Sheet1!F$1+(Sheet1!$A$1-1)*10,FALSE)&gt;99999,-3,IF(VLOOKUP($A993,Sheet1!$B$3:$AH$1266,Sheet1!F$1+(Sheet1!$A$1-1)*10,FALSE)&gt;9999,-2,IF(VLOOKUP($A993,Sheet1!$B$3:$AH$1266,Sheet1!F$1+(Sheet1!$A$1-1)*10,FALSE)&gt;999,-1,0)))))))</f>
        <v>4560</v>
      </c>
      <c r="W993" s="66">
        <f>IF(ISNA(VLOOKUP($A993,Sheet1!$B$3:$AH$1266,Sheet1!G$1+(Sheet1!$A$1-1)*10,FALSE))=TRUE,"---",IF(VLOOKUP($A993,Sheet1!$B$3:$AH$1266,Sheet1!G$1+(Sheet1!$A$1-1)*10,FALSE)="---","---", (ROUND(VLOOKUP($A993,Sheet1!$B$3:$AH$1266,Sheet1!G$1+(Sheet1!$A$1-1)*10,FALSE),IF(VLOOKUP($A993,Sheet1!$B$3:$AH$1266,Sheet1!G$1+(Sheet1!$A$1-1)*10,FALSE)&gt;99999,-3,IF(VLOOKUP($A993,Sheet1!$B$3:$AH$1266,Sheet1!G$1+(Sheet1!$A$1-1)*10,FALSE)&gt;9999,-2,IF(VLOOKUP($A993,Sheet1!$B$3:$AH$1266,Sheet1!G$1+(Sheet1!$A$1-1)*10,FALSE)&gt;999,-1,0)))))))</f>
        <v>5430</v>
      </c>
      <c r="X993" s="66">
        <f>IF(ISNA(VLOOKUP($A993,Sheet1!$B$3:$AH$1266,Sheet1!H$1+(Sheet1!$A$1-1)*10,FALSE))=TRUE,"---",IF(VLOOKUP($A993,Sheet1!$B$3:$AH$1266,Sheet1!H$1+(Sheet1!$A$1-1)*10,FALSE)="---","---", (ROUND(VLOOKUP($A993,Sheet1!$B$3:$AH$1266,Sheet1!H$1+(Sheet1!$A$1-1)*10,FALSE),IF(VLOOKUP($A993,Sheet1!$B$3:$AH$1266,Sheet1!H$1+(Sheet1!$A$1-1)*10,FALSE)&gt;99999,-3,IF(VLOOKUP($A993,Sheet1!$B$3:$AH$1266,Sheet1!H$1+(Sheet1!$A$1-1)*10,FALSE)&gt;9999,-2,IF(VLOOKUP($A993,Sheet1!$B$3:$AH$1266,Sheet1!H$1+(Sheet1!$A$1-1)*10,FALSE)&gt;999,-1,0)))))))</f>
        <v>7630</v>
      </c>
      <c r="Y993" s="66">
        <f>IF(ISNA(VLOOKUP($A993,Sheet1!$B$3:$AH$1266,Sheet1!I$1+(Sheet1!$A$1-1)*10,FALSE))=TRUE,"---",IF(VLOOKUP($A993,Sheet1!$B$3:$AH$1266,Sheet1!I$1+(Sheet1!$A$1-1)*10,FALSE)="---","---", (ROUND(VLOOKUP($A993,Sheet1!$B$3:$AH$1266,Sheet1!I$1+(Sheet1!$A$1-1)*10,FALSE),IF(VLOOKUP($A993,Sheet1!$B$3:$AH$1266,Sheet1!I$1+(Sheet1!$A$1-1)*10,FALSE)&gt;99999,-3,IF(VLOOKUP($A993,Sheet1!$B$3:$AH$1266,Sheet1!I$1+(Sheet1!$A$1-1)*10,FALSE)&gt;9999,-2,IF(VLOOKUP($A993,Sheet1!$B$3:$AH$1266,Sheet1!I$1+(Sheet1!$A$1-1)*10,FALSE)&gt;999,-1,0)))))))</f>
        <v>9070</v>
      </c>
      <c r="Z993" s="66">
        <f>IF(ISNA(VLOOKUP($A993,Sheet1!$B$3:$AH$1266,Sheet1!J$1+(Sheet1!$A$1-1)*10,FALSE))=TRUE,"---",IF(VLOOKUP($A993,Sheet1!$B$3:$AH$1266,Sheet1!J$1+(Sheet1!$A$1-1)*10,FALSE)="---","---", (ROUND(VLOOKUP($A993,Sheet1!$B$3:$AH$1266,Sheet1!J$1+(Sheet1!$A$1-1)*10,FALSE),IF(VLOOKUP($A993,Sheet1!$B$3:$AH$1266,Sheet1!J$1+(Sheet1!$A$1-1)*10,FALSE)&gt;99999,-3,IF(VLOOKUP($A993,Sheet1!$B$3:$AH$1266,Sheet1!J$1+(Sheet1!$A$1-1)*10,FALSE)&gt;9999,-2,IF(VLOOKUP($A993,Sheet1!$B$3:$AH$1266,Sheet1!J$1+(Sheet1!$A$1-1)*10,FALSE)&gt;999,-1,0)))))))</f>
        <v>10900</v>
      </c>
      <c r="AA993" s="66">
        <f>IF(ISNA(VLOOKUP($A993,Sheet1!$B$3:$AH$1266,Sheet1!K$1+(Sheet1!$A$1-1)*10,FALSE))=TRUE,"---",IF(VLOOKUP($A993,Sheet1!$B$3:$AH$1266,Sheet1!K$1+(Sheet1!$A$1-1)*10,FALSE)="---","---", (ROUND(VLOOKUP($A993,Sheet1!$B$3:$AH$1266,Sheet1!K$1+(Sheet1!$A$1-1)*10,FALSE),IF(VLOOKUP($A993,Sheet1!$B$3:$AH$1266,Sheet1!K$1+(Sheet1!$A$1-1)*10,FALSE)&gt;99999,-3,IF(VLOOKUP($A993,Sheet1!$B$3:$AH$1266,Sheet1!K$1+(Sheet1!$A$1-1)*10,FALSE)&gt;9999,-2,IF(VLOOKUP($A993,Sheet1!$B$3:$AH$1266,Sheet1!K$1+(Sheet1!$A$1-1)*10,FALSE)&gt;999,-1,0)))))))</f>
        <v>12200</v>
      </c>
      <c r="AB993" s="66">
        <f>IF(ISNA(VLOOKUP($A993,Sheet1!$B$3:$AH$1266,Sheet1!L$1+(Sheet1!$A$1-1)*10,FALSE))=TRUE,"---",IF(VLOOKUP($A993,Sheet1!$B$3:$AH$1266,Sheet1!L$1+(Sheet1!$A$1-1)*10,FALSE)="---","---", (ROUND(VLOOKUP($A993,Sheet1!$B$3:$AH$1266,Sheet1!L$1+(Sheet1!$A$1-1)*10,FALSE),IF(VLOOKUP($A993,Sheet1!$B$3:$AH$1266,Sheet1!L$1+(Sheet1!$A$1-1)*10,FALSE)&gt;99999,-3,IF(VLOOKUP($A993,Sheet1!$B$3:$AH$1266,Sheet1!L$1+(Sheet1!$A$1-1)*10,FALSE)&gt;9999,-2,IF(VLOOKUP($A993,Sheet1!$B$3:$AH$1266,Sheet1!L$1+(Sheet1!$A$1-1)*10,FALSE)&gt;999,-1,0)))))))</f>
        <v>13500</v>
      </c>
      <c r="AC993" s="66">
        <f>IF(ISNA(VLOOKUP($A993,Sheet1!$B$3:$AH$1266,Sheet1!M$1+(Sheet1!$A$1-1)*10,FALSE))=TRUE,"---",IF(VLOOKUP($A993,Sheet1!$B$3:$AH$1266,Sheet1!M$1+(Sheet1!$A$1-1)*10,FALSE)="---","---", (ROUND(VLOOKUP($A993,Sheet1!$B$3:$AH$1266,Sheet1!M$1+(Sheet1!$A$1-1)*10,FALSE),IF(VLOOKUP($A993,Sheet1!$B$3:$AH$1266,Sheet1!M$1+(Sheet1!$A$1-1)*10,FALSE)&gt;99999,-3,IF(VLOOKUP($A993,Sheet1!$B$3:$AH$1266,Sheet1!M$1+(Sheet1!$A$1-1)*10,FALSE)&gt;9999,-2,IF(VLOOKUP($A993,Sheet1!$B$3:$AH$1266,Sheet1!M$1+(Sheet1!$A$1-1)*10,FALSE)&gt;999,-1,0)))))))</f>
        <v>14800</v>
      </c>
      <c r="AD993" s="66">
        <f>IF(ISNA(VLOOKUP($A993,Sheet1!$B$3:$AH$1266,Sheet1!N$1+(Sheet1!$A$1-1)*10,FALSE))=TRUE,"---",IF(VLOOKUP($A993,Sheet1!$B$3:$AH$1266,Sheet1!N$1+(Sheet1!$A$1-1)*10,FALSE)="---","---", (ROUND(VLOOKUP($A993,Sheet1!$B$3:$AH$1266,Sheet1!N$1+(Sheet1!$A$1-1)*10,FALSE),IF(VLOOKUP($A993,Sheet1!$B$3:$AH$1266,Sheet1!N$1+(Sheet1!$A$1-1)*10,FALSE)&gt;99999,-3,IF(VLOOKUP($A993,Sheet1!$B$3:$AH$1266,Sheet1!N$1+(Sheet1!$A$1-1)*10,FALSE)&gt;9999,-2,IF(VLOOKUP($A993,Sheet1!$B$3:$AH$1266,Sheet1!N$1+(Sheet1!$A$1-1)*10,FALSE)&gt;999,-1,0)))))))</f>
        <v>16500</v>
      </c>
    </row>
    <row r="994" spans="1:30" ht="25.5" customHeight="1" x14ac:dyDescent="0.25">
      <c r="A994" s="303" t="s">
        <v>1496</v>
      </c>
      <c r="B994" s="330" t="s">
        <v>1497</v>
      </c>
      <c r="C994" s="303">
        <v>423350</v>
      </c>
      <c r="D994" s="303">
        <v>753309</v>
      </c>
      <c r="E994" s="307" t="s">
        <v>3029</v>
      </c>
      <c r="F994" s="52" t="s">
        <v>4758</v>
      </c>
      <c r="G994" s="127" t="s">
        <v>31</v>
      </c>
      <c r="H994" s="347">
        <v>57.9</v>
      </c>
      <c r="I994" s="112">
        <v>22337</v>
      </c>
      <c r="J994" s="113">
        <v>5.94</v>
      </c>
      <c r="K994" s="127" t="s">
        <v>20</v>
      </c>
      <c r="L994" s="115">
        <v>6980</v>
      </c>
      <c r="M994" s="116">
        <v>121</v>
      </c>
      <c r="N994" s="114" t="s">
        <v>4405</v>
      </c>
      <c r="O994" s="68">
        <f t="shared" si="34"/>
        <v>1.5002711715106758</v>
      </c>
      <c r="P994" s="68">
        <f>IF(O994&lt;&gt;"",VLOOKUP($A994,Sheet4!$A$2:$O$1309,14,FALSE)*100,"")</f>
        <v>0.56937797932326006</v>
      </c>
      <c r="Q994" s="68">
        <f>IF(P994&lt;&gt;"",VLOOKUP($A994,Sheet4!$A$2:$O$1309,15,FALSE)*100,"")</f>
        <v>5.4394717390716547</v>
      </c>
      <c r="R994" s="74">
        <f t="shared" si="35"/>
        <v>70</v>
      </c>
      <c r="S994" s="356" t="s">
        <v>4366</v>
      </c>
      <c r="T994" s="356" t="str">
        <f>IF(ISNA(VLOOKUP(A994,Sheet1!B$3:C$1266,2,FALSE)=TRUE),"NC",VLOOKUP(A994,Sheet1!B$3:C$1266,2,FALSE))</f>
        <v>Rural10</v>
      </c>
      <c r="U994" s="392">
        <f>IF(ISNA(VLOOKUP($A994,Sheet1!$B$3:$AH$1266,Sheet1!E$1+(Sheet1!$A$1-1)*10,FALSE))=TRUE,"---",IF(VLOOKUP($A994,Sheet1!$B$3:$AH$1266,Sheet1!E$1+(Sheet1!$A$1-1)*10,FALSE)="---","---", (ROUND(VLOOKUP($A994,Sheet1!$B$3:$AH$1266,Sheet1!E$1+(Sheet1!$A$1-1)*10,FALSE),IF(VLOOKUP($A994,Sheet1!$B$3:$AH$1266,Sheet1!E$1+(Sheet1!$A$1-1)*10,FALSE)&gt;99999,-3,IF(VLOOKUP($A994,Sheet1!$B$3:$AH$1266,Sheet1!E$1+(Sheet1!$A$1-1)*10,FALSE)&gt;9999,-2,IF(VLOOKUP($A994,Sheet1!$B$3:$AH$1266,Sheet1!E$1+(Sheet1!$A$1-1)*10,FALSE)&gt;999,-1,0)))))))</f>
        <v>1680</v>
      </c>
      <c r="V994" s="392">
        <f>IF(ISNA(VLOOKUP($A994,Sheet1!$B$3:$AH$1266,Sheet1!F$1+(Sheet1!$A$1-1)*10,FALSE))=TRUE,"---",IF(VLOOKUP($A994,Sheet1!$B$3:$AH$1266,Sheet1!F$1+(Sheet1!$A$1-1)*10,FALSE)="---","---", (ROUND(VLOOKUP($A994,Sheet1!$B$3:$AH$1266,Sheet1!F$1+(Sheet1!$A$1-1)*10,FALSE),IF(VLOOKUP($A994,Sheet1!$B$3:$AH$1266,Sheet1!F$1+(Sheet1!$A$1-1)*10,FALSE)&gt;99999,-3,IF(VLOOKUP($A994,Sheet1!$B$3:$AH$1266,Sheet1!F$1+(Sheet1!$A$1-1)*10,FALSE)&gt;9999,-2,IF(VLOOKUP($A994,Sheet1!$B$3:$AH$1266,Sheet1!F$1+(Sheet1!$A$1-1)*10,FALSE)&gt;999,-1,0)))))))</f>
        <v>2100</v>
      </c>
      <c r="W994" s="392">
        <f>IF(ISNA(VLOOKUP($A994,Sheet1!$B$3:$AH$1266,Sheet1!G$1+(Sheet1!$A$1-1)*10,FALSE))=TRUE,"---",IF(VLOOKUP($A994,Sheet1!$B$3:$AH$1266,Sheet1!G$1+(Sheet1!$A$1-1)*10,FALSE)="---","---", (ROUND(VLOOKUP($A994,Sheet1!$B$3:$AH$1266,Sheet1!G$1+(Sheet1!$A$1-1)*10,FALSE),IF(VLOOKUP($A994,Sheet1!$B$3:$AH$1266,Sheet1!G$1+(Sheet1!$A$1-1)*10,FALSE)&gt;99999,-3,IF(VLOOKUP($A994,Sheet1!$B$3:$AH$1266,Sheet1!G$1+(Sheet1!$A$1-1)*10,FALSE)&gt;9999,-2,IF(VLOOKUP($A994,Sheet1!$B$3:$AH$1266,Sheet1!G$1+(Sheet1!$A$1-1)*10,FALSE)&gt;999,-1,0)))))))</f>
        <v>2640</v>
      </c>
      <c r="X994" s="392">
        <f>IF(ISNA(VLOOKUP($A994,Sheet1!$B$3:$AH$1266,Sheet1!H$1+(Sheet1!$A$1-1)*10,FALSE))=TRUE,"---",IF(VLOOKUP($A994,Sheet1!$B$3:$AH$1266,Sheet1!H$1+(Sheet1!$A$1-1)*10,FALSE)="---","---", (ROUND(VLOOKUP($A994,Sheet1!$B$3:$AH$1266,Sheet1!H$1+(Sheet1!$A$1-1)*10,FALSE),IF(VLOOKUP($A994,Sheet1!$B$3:$AH$1266,Sheet1!H$1+(Sheet1!$A$1-1)*10,FALSE)&gt;99999,-3,IF(VLOOKUP($A994,Sheet1!$B$3:$AH$1266,Sheet1!H$1+(Sheet1!$A$1-1)*10,FALSE)&gt;9999,-2,IF(VLOOKUP($A994,Sheet1!$B$3:$AH$1266,Sheet1!H$1+(Sheet1!$A$1-1)*10,FALSE)&gt;999,-1,0)))))))</f>
        <v>3990</v>
      </c>
      <c r="Y994" s="392">
        <f>IF(ISNA(VLOOKUP($A994,Sheet1!$B$3:$AH$1266,Sheet1!I$1+(Sheet1!$A$1-1)*10,FALSE))=TRUE,"---",IF(VLOOKUP($A994,Sheet1!$B$3:$AH$1266,Sheet1!I$1+(Sheet1!$A$1-1)*10,FALSE)="---","---", (ROUND(VLOOKUP($A994,Sheet1!$B$3:$AH$1266,Sheet1!I$1+(Sheet1!$A$1-1)*10,FALSE),IF(VLOOKUP($A994,Sheet1!$B$3:$AH$1266,Sheet1!I$1+(Sheet1!$A$1-1)*10,FALSE)&gt;99999,-3,IF(VLOOKUP($A994,Sheet1!$B$3:$AH$1266,Sheet1!I$1+(Sheet1!$A$1-1)*10,FALSE)&gt;9999,-2,IF(VLOOKUP($A994,Sheet1!$B$3:$AH$1266,Sheet1!I$1+(Sheet1!$A$1-1)*10,FALSE)&gt;999,-1,0)))))))</f>
        <v>4840</v>
      </c>
      <c r="Z994" s="392">
        <f>IF(ISNA(VLOOKUP($A994,Sheet1!$B$3:$AH$1266,Sheet1!J$1+(Sheet1!$A$1-1)*10,FALSE))=TRUE,"---",IF(VLOOKUP($A994,Sheet1!$B$3:$AH$1266,Sheet1!J$1+(Sheet1!$A$1-1)*10,FALSE)="---","---", (ROUND(VLOOKUP($A994,Sheet1!$B$3:$AH$1266,Sheet1!J$1+(Sheet1!$A$1-1)*10,FALSE),IF(VLOOKUP($A994,Sheet1!$B$3:$AH$1266,Sheet1!J$1+(Sheet1!$A$1-1)*10,FALSE)&gt;99999,-3,IF(VLOOKUP($A994,Sheet1!$B$3:$AH$1266,Sheet1!J$1+(Sheet1!$A$1-1)*10,FALSE)&gt;9999,-2,IF(VLOOKUP($A994,Sheet1!$B$3:$AH$1266,Sheet1!J$1+(Sheet1!$A$1-1)*10,FALSE)&gt;999,-1,0)))))))</f>
        <v>5880</v>
      </c>
      <c r="AA994" s="392">
        <f>IF(ISNA(VLOOKUP($A994,Sheet1!$B$3:$AH$1266,Sheet1!K$1+(Sheet1!$A$1-1)*10,FALSE))=TRUE,"---",IF(VLOOKUP($A994,Sheet1!$B$3:$AH$1266,Sheet1!K$1+(Sheet1!$A$1-1)*10,FALSE)="---","---", (ROUND(VLOOKUP($A994,Sheet1!$B$3:$AH$1266,Sheet1!K$1+(Sheet1!$A$1-1)*10,FALSE),IF(VLOOKUP($A994,Sheet1!$B$3:$AH$1266,Sheet1!K$1+(Sheet1!$A$1-1)*10,FALSE)&gt;99999,-3,IF(VLOOKUP($A994,Sheet1!$B$3:$AH$1266,Sheet1!K$1+(Sheet1!$A$1-1)*10,FALSE)&gt;9999,-2,IF(VLOOKUP($A994,Sheet1!$B$3:$AH$1266,Sheet1!K$1+(Sheet1!$A$1-1)*10,FALSE)&gt;999,-1,0)))))))</f>
        <v>6620</v>
      </c>
      <c r="AB994" s="392">
        <f>IF(ISNA(VLOOKUP($A994,Sheet1!$B$3:$AH$1266,Sheet1!L$1+(Sheet1!$A$1-1)*10,FALSE))=TRUE,"---",IF(VLOOKUP($A994,Sheet1!$B$3:$AH$1266,Sheet1!L$1+(Sheet1!$A$1-1)*10,FALSE)="---","---", (ROUND(VLOOKUP($A994,Sheet1!$B$3:$AH$1266,Sheet1!L$1+(Sheet1!$A$1-1)*10,FALSE),IF(VLOOKUP($A994,Sheet1!$B$3:$AH$1266,Sheet1!L$1+(Sheet1!$A$1-1)*10,FALSE)&gt;99999,-3,IF(VLOOKUP($A994,Sheet1!$B$3:$AH$1266,Sheet1!L$1+(Sheet1!$A$1-1)*10,FALSE)&gt;9999,-2,IF(VLOOKUP($A994,Sheet1!$B$3:$AH$1266,Sheet1!L$1+(Sheet1!$A$1-1)*10,FALSE)&gt;999,-1,0)))))))</f>
        <v>7360</v>
      </c>
      <c r="AC994" s="392">
        <f>IF(ISNA(VLOOKUP($A994,Sheet1!$B$3:$AH$1266,Sheet1!M$1+(Sheet1!$A$1-1)*10,FALSE))=TRUE,"---",IF(VLOOKUP($A994,Sheet1!$B$3:$AH$1266,Sheet1!M$1+(Sheet1!$A$1-1)*10,FALSE)="---","---", (ROUND(VLOOKUP($A994,Sheet1!$B$3:$AH$1266,Sheet1!M$1+(Sheet1!$A$1-1)*10,FALSE),IF(VLOOKUP($A994,Sheet1!$B$3:$AH$1266,Sheet1!M$1+(Sheet1!$A$1-1)*10,FALSE)&gt;99999,-3,IF(VLOOKUP($A994,Sheet1!$B$3:$AH$1266,Sheet1!M$1+(Sheet1!$A$1-1)*10,FALSE)&gt;9999,-2,IF(VLOOKUP($A994,Sheet1!$B$3:$AH$1266,Sheet1!M$1+(Sheet1!$A$1-1)*10,FALSE)&gt;999,-1,0)))))))</f>
        <v>8110</v>
      </c>
      <c r="AD994" s="392">
        <f>IF(ISNA(VLOOKUP($A994,Sheet1!$B$3:$AH$1266,Sheet1!N$1+(Sheet1!$A$1-1)*10,FALSE))=TRUE,"---",IF(VLOOKUP($A994,Sheet1!$B$3:$AH$1266,Sheet1!N$1+(Sheet1!$A$1-1)*10,FALSE)="---","---", (ROUND(VLOOKUP($A994,Sheet1!$B$3:$AH$1266,Sheet1!N$1+(Sheet1!$A$1-1)*10,FALSE),IF(VLOOKUP($A994,Sheet1!$B$3:$AH$1266,Sheet1!N$1+(Sheet1!$A$1-1)*10,FALSE)&gt;99999,-3,IF(VLOOKUP($A994,Sheet1!$B$3:$AH$1266,Sheet1!N$1+(Sheet1!$A$1-1)*10,FALSE)&gt;9999,-2,IF(VLOOKUP($A994,Sheet1!$B$3:$AH$1266,Sheet1!N$1+(Sheet1!$A$1-1)*10,FALSE)&gt;999,-1,0)))))))</f>
        <v>9100</v>
      </c>
    </row>
    <row r="995" spans="1:30" ht="25.5" customHeight="1" x14ac:dyDescent="0.25">
      <c r="A995" s="303"/>
      <c r="B995" s="331"/>
      <c r="C995" s="303"/>
      <c r="D995" s="303"/>
      <c r="E995" s="307" t="e">
        <v>#N/A</v>
      </c>
      <c r="F995" s="52">
        <v>1977</v>
      </c>
      <c r="G995" s="127" t="s">
        <v>286</v>
      </c>
      <c r="H995" s="347"/>
      <c r="I995" s="112">
        <v>21572</v>
      </c>
      <c r="J995" s="113">
        <v>6.16</v>
      </c>
      <c r="K995" s="127" t="s">
        <v>28</v>
      </c>
      <c r="L995" s="115">
        <v>5200</v>
      </c>
      <c r="M995" s="116">
        <v>89.8</v>
      </c>
      <c r="N995" s="127" t="s">
        <v>112</v>
      </c>
      <c r="O995" s="68" t="s">
        <v>4405</v>
      </c>
      <c r="P995" s="68" t="s">
        <v>4405</v>
      </c>
      <c r="Q995" s="68" t="s">
        <v>4405</v>
      </c>
      <c r="R995" s="74" t="s">
        <v>4405</v>
      </c>
      <c r="S995" s="356" t="e">
        <v>#N/A</v>
      </c>
      <c r="T995" s="356" t="str">
        <f>IF(ISNA(VLOOKUP(A995,Sheet1!B$3:C$1266,2,FALSE)=TRUE),"ND",VLOOKUP(A995,Sheet1!B$3:C$1266,2,FALSE))</f>
        <v>ND</v>
      </c>
      <c r="U995" s="392" t="str">
        <f>IF(ISNA(VLOOKUP($A995,Sheet1!$B$3:$AH$1266,Sheet1!E$1+(Sheet1!$A$1-1)*10,FALSE))=TRUE,"---",IF(VLOOKUP($A995,Sheet1!$B$3:$AH$1266,Sheet1!E$1+(Sheet1!$A$1-1)*10,FALSE)="---","---", (ROUND(VLOOKUP($A995,Sheet1!$B$3:$AH$1266,Sheet1!E$1+(Sheet1!$A$1-1)*10,FALSE),IF(VLOOKUP($A995,Sheet1!$B$3:$AH$1266,Sheet1!E$1+(Sheet1!$A$1-1)*10,FALSE)&gt;99999,-3,IF(VLOOKUP($A995,Sheet1!$B$3:$AH$1266,Sheet1!E$1+(Sheet1!$A$1-1)*10,FALSE)&gt;9999,-2,IF(VLOOKUP($A995,Sheet1!$B$3:$AH$1266,Sheet1!E$1+(Sheet1!$A$1-1)*10,FALSE)&gt;999,-1,0)))))))</f>
        <v>---</v>
      </c>
      <c r="V995" s="392" t="str">
        <f>IF(ISNA(VLOOKUP($A995,Sheet1!$B$3:$AH$1266,Sheet1!F$1+(Sheet1!$A$1-1)*10,FALSE))=TRUE,"---",IF(VLOOKUP($A995,Sheet1!$B$3:$AH$1266,Sheet1!F$1+(Sheet1!$A$1-1)*10,FALSE)="---","---", (ROUND(VLOOKUP($A995,Sheet1!$B$3:$AH$1266,Sheet1!F$1+(Sheet1!$A$1-1)*10,FALSE),IF(VLOOKUP($A995,Sheet1!$B$3:$AH$1266,Sheet1!F$1+(Sheet1!$A$1-1)*10,FALSE)&gt;99999,-3,IF(VLOOKUP($A995,Sheet1!$B$3:$AH$1266,Sheet1!F$1+(Sheet1!$A$1-1)*10,FALSE)&gt;9999,-2,IF(VLOOKUP($A995,Sheet1!$B$3:$AH$1266,Sheet1!F$1+(Sheet1!$A$1-1)*10,FALSE)&gt;999,-1,0)))))))</f>
        <v>---</v>
      </c>
      <c r="W995" s="392" t="str">
        <f>IF(ISNA(VLOOKUP($A995,Sheet1!$B$3:$AH$1266,Sheet1!G$1+(Sheet1!$A$1-1)*10,FALSE))=TRUE,"---",IF(VLOOKUP($A995,Sheet1!$B$3:$AH$1266,Sheet1!G$1+(Sheet1!$A$1-1)*10,FALSE)="---","---", (ROUND(VLOOKUP($A995,Sheet1!$B$3:$AH$1266,Sheet1!G$1+(Sheet1!$A$1-1)*10,FALSE),IF(VLOOKUP($A995,Sheet1!$B$3:$AH$1266,Sheet1!G$1+(Sheet1!$A$1-1)*10,FALSE)&gt;99999,-3,IF(VLOOKUP($A995,Sheet1!$B$3:$AH$1266,Sheet1!G$1+(Sheet1!$A$1-1)*10,FALSE)&gt;9999,-2,IF(VLOOKUP($A995,Sheet1!$B$3:$AH$1266,Sheet1!G$1+(Sheet1!$A$1-1)*10,FALSE)&gt;999,-1,0)))))))</f>
        <v>---</v>
      </c>
      <c r="X995" s="392" t="str">
        <f>IF(ISNA(VLOOKUP($A995,Sheet1!$B$3:$AH$1266,Sheet1!H$1+(Sheet1!$A$1-1)*10,FALSE))=TRUE,"---",IF(VLOOKUP($A995,Sheet1!$B$3:$AH$1266,Sheet1!H$1+(Sheet1!$A$1-1)*10,FALSE)="---","---", (ROUND(VLOOKUP($A995,Sheet1!$B$3:$AH$1266,Sheet1!H$1+(Sheet1!$A$1-1)*10,FALSE),IF(VLOOKUP($A995,Sheet1!$B$3:$AH$1266,Sheet1!H$1+(Sheet1!$A$1-1)*10,FALSE)&gt;99999,-3,IF(VLOOKUP($A995,Sheet1!$B$3:$AH$1266,Sheet1!H$1+(Sheet1!$A$1-1)*10,FALSE)&gt;9999,-2,IF(VLOOKUP($A995,Sheet1!$B$3:$AH$1266,Sheet1!H$1+(Sheet1!$A$1-1)*10,FALSE)&gt;999,-1,0)))))))</f>
        <v>---</v>
      </c>
      <c r="Y995" s="392" t="str">
        <f>IF(ISNA(VLOOKUP($A995,Sheet1!$B$3:$AH$1266,Sheet1!I$1+(Sheet1!$A$1-1)*10,FALSE))=TRUE,"---",IF(VLOOKUP($A995,Sheet1!$B$3:$AH$1266,Sheet1!I$1+(Sheet1!$A$1-1)*10,FALSE)="---","---", (ROUND(VLOOKUP($A995,Sheet1!$B$3:$AH$1266,Sheet1!I$1+(Sheet1!$A$1-1)*10,FALSE),IF(VLOOKUP($A995,Sheet1!$B$3:$AH$1266,Sheet1!I$1+(Sheet1!$A$1-1)*10,FALSE)&gt;99999,-3,IF(VLOOKUP($A995,Sheet1!$B$3:$AH$1266,Sheet1!I$1+(Sheet1!$A$1-1)*10,FALSE)&gt;9999,-2,IF(VLOOKUP($A995,Sheet1!$B$3:$AH$1266,Sheet1!I$1+(Sheet1!$A$1-1)*10,FALSE)&gt;999,-1,0)))))))</f>
        <v>---</v>
      </c>
      <c r="Z995" s="392" t="str">
        <f>IF(ISNA(VLOOKUP($A995,Sheet1!$B$3:$AH$1266,Sheet1!J$1+(Sheet1!$A$1-1)*10,FALSE))=TRUE,"---",IF(VLOOKUP($A995,Sheet1!$B$3:$AH$1266,Sheet1!J$1+(Sheet1!$A$1-1)*10,FALSE)="---","---", (ROUND(VLOOKUP($A995,Sheet1!$B$3:$AH$1266,Sheet1!J$1+(Sheet1!$A$1-1)*10,FALSE),IF(VLOOKUP($A995,Sheet1!$B$3:$AH$1266,Sheet1!J$1+(Sheet1!$A$1-1)*10,FALSE)&gt;99999,-3,IF(VLOOKUP($A995,Sheet1!$B$3:$AH$1266,Sheet1!J$1+(Sheet1!$A$1-1)*10,FALSE)&gt;9999,-2,IF(VLOOKUP($A995,Sheet1!$B$3:$AH$1266,Sheet1!J$1+(Sheet1!$A$1-1)*10,FALSE)&gt;999,-1,0)))))))</f>
        <v>---</v>
      </c>
      <c r="AA995" s="392" t="str">
        <f>IF(ISNA(VLOOKUP($A995,Sheet1!$B$3:$AH$1266,Sheet1!K$1+(Sheet1!$A$1-1)*10,FALSE))=TRUE,"---",IF(VLOOKUP($A995,Sheet1!$B$3:$AH$1266,Sheet1!K$1+(Sheet1!$A$1-1)*10,FALSE)="---","---", (ROUND(VLOOKUP($A995,Sheet1!$B$3:$AH$1266,Sheet1!K$1+(Sheet1!$A$1-1)*10,FALSE),IF(VLOOKUP($A995,Sheet1!$B$3:$AH$1266,Sheet1!K$1+(Sheet1!$A$1-1)*10,FALSE)&gt;99999,-3,IF(VLOOKUP($A995,Sheet1!$B$3:$AH$1266,Sheet1!K$1+(Sheet1!$A$1-1)*10,FALSE)&gt;9999,-2,IF(VLOOKUP($A995,Sheet1!$B$3:$AH$1266,Sheet1!K$1+(Sheet1!$A$1-1)*10,FALSE)&gt;999,-1,0)))))))</f>
        <v>---</v>
      </c>
      <c r="AB995" s="392" t="str">
        <f>IF(ISNA(VLOOKUP($A995,Sheet1!$B$3:$AH$1266,Sheet1!L$1+(Sheet1!$A$1-1)*10,FALSE))=TRUE,"---",IF(VLOOKUP($A995,Sheet1!$B$3:$AH$1266,Sheet1!L$1+(Sheet1!$A$1-1)*10,FALSE)="---","---", (ROUND(VLOOKUP($A995,Sheet1!$B$3:$AH$1266,Sheet1!L$1+(Sheet1!$A$1-1)*10,FALSE),IF(VLOOKUP($A995,Sheet1!$B$3:$AH$1266,Sheet1!L$1+(Sheet1!$A$1-1)*10,FALSE)&gt;99999,-3,IF(VLOOKUP($A995,Sheet1!$B$3:$AH$1266,Sheet1!L$1+(Sheet1!$A$1-1)*10,FALSE)&gt;9999,-2,IF(VLOOKUP($A995,Sheet1!$B$3:$AH$1266,Sheet1!L$1+(Sheet1!$A$1-1)*10,FALSE)&gt;999,-1,0)))))))</f>
        <v>---</v>
      </c>
      <c r="AC995" s="392" t="str">
        <f>IF(ISNA(VLOOKUP($A995,Sheet1!$B$3:$AH$1266,Sheet1!M$1+(Sheet1!$A$1-1)*10,FALSE))=TRUE,"---",IF(VLOOKUP($A995,Sheet1!$B$3:$AH$1266,Sheet1!M$1+(Sheet1!$A$1-1)*10,FALSE)="---","---", (ROUND(VLOOKUP($A995,Sheet1!$B$3:$AH$1266,Sheet1!M$1+(Sheet1!$A$1-1)*10,FALSE),IF(VLOOKUP($A995,Sheet1!$B$3:$AH$1266,Sheet1!M$1+(Sheet1!$A$1-1)*10,FALSE)&gt;99999,-3,IF(VLOOKUP($A995,Sheet1!$B$3:$AH$1266,Sheet1!M$1+(Sheet1!$A$1-1)*10,FALSE)&gt;9999,-2,IF(VLOOKUP($A995,Sheet1!$B$3:$AH$1266,Sheet1!M$1+(Sheet1!$A$1-1)*10,FALSE)&gt;999,-1,0)))))))</f>
        <v>---</v>
      </c>
      <c r="AD995" s="392" t="str">
        <f>IF(ISNA(VLOOKUP($A995,Sheet1!$B$3:$AH$1266,Sheet1!N$1+(Sheet1!$A$1-1)*10,FALSE))=TRUE,"---",IF(VLOOKUP($A995,Sheet1!$B$3:$AH$1266,Sheet1!N$1+(Sheet1!$A$1-1)*10,FALSE)="---","---", (ROUND(VLOOKUP($A995,Sheet1!$B$3:$AH$1266,Sheet1!N$1+(Sheet1!$A$1-1)*10,FALSE),IF(VLOOKUP($A995,Sheet1!$B$3:$AH$1266,Sheet1!N$1+(Sheet1!$A$1-1)*10,FALSE)&gt;99999,-3,IF(VLOOKUP($A995,Sheet1!$B$3:$AH$1266,Sheet1!N$1+(Sheet1!$A$1-1)*10,FALSE)&gt;9999,-2,IF(VLOOKUP($A995,Sheet1!$B$3:$AH$1266,Sheet1!N$1+(Sheet1!$A$1-1)*10,FALSE)&gt;999,-1,0)))))))</f>
        <v>---</v>
      </c>
    </row>
    <row r="996" spans="1:30" ht="25.5" customHeight="1" x14ac:dyDescent="0.25">
      <c r="A996" s="133" t="s">
        <v>1498</v>
      </c>
      <c r="B996" s="134" t="s">
        <v>1499</v>
      </c>
      <c r="C996" s="133">
        <v>423227</v>
      </c>
      <c r="D996" s="133">
        <v>753441</v>
      </c>
      <c r="E996" s="67" t="s">
        <v>3029</v>
      </c>
      <c r="F996" s="135" t="s">
        <v>4405</v>
      </c>
      <c r="G996" s="118" t="s">
        <v>160</v>
      </c>
      <c r="H996" s="165">
        <v>0.6</v>
      </c>
      <c r="I996" s="119">
        <v>12973</v>
      </c>
      <c r="J996" s="137" t="s">
        <v>4405</v>
      </c>
      <c r="K996" s="118" t="s">
        <v>17</v>
      </c>
      <c r="L996" s="122">
        <v>518</v>
      </c>
      <c r="M996" s="123">
        <v>863</v>
      </c>
      <c r="N996" s="118" t="s">
        <v>199</v>
      </c>
      <c r="O996" s="71" t="s">
        <v>4405</v>
      </c>
      <c r="P996" s="71" t="s">
        <v>4405</v>
      </c>
      <c r="Q996" s="71" t="s">
        <v>4405</v>
      </c>
      <c r="R996" s="73" t="s">
        <v>4405</v>
      </c>
      <c r="S996" s="63" t="s">
        <v>4366</v>
      </c>
      <c r="T996" s="63" t="str">
        <f>IF(ISNA(VLOOKUP(A996,Sheet1!B$3:C$1266,2,FALSE)=TRUE),"NC",VLOOKUP(A996,Sheet1!B$3:C$1266,2,FALSE))</f>
        <v>NC</v>
      </c>
      <c r="U996" s="66" t="str">
        <f>IF(ISNA(VLOOKUP($A996,Sheet1!$B$3:$AH$1266,Sheet1!E$1+(Sheet1!$A$1-1)*10,FALSE))=TRUE,"---",IF(VLOOKUP($A996,Sheet1!$B$3:$AH$1266,Sheet1!E$1+(Sheet1!$A$1-1)*10,FALSE)="---","---", (ROUND(VLOOKUP($A996,Sheet1!$B$3:$AH$1266,Sheet1!E$1+(Sheet1!$A$1-1)*10,FALSE),IF(VLOOKUP($A996,Sheet1!$B$3:$AH$1266,Sheet1!E$1+(Sheet1!$A$1-1)*10,FALSE)&gt;99999,-3,IF(VLOOKUP($A996,Sheet1!$B$3:$AH$1266,Sheet1!E$1+(Sheet1!$A$1-1)*10,FALSE)&gt;9999,-2,IF(VLOOKUP($A996,Sheet1!$B$3:$AH$1266,Sheet1!E$1+(Sheet1!$A$1-1)*10,FALSE)&gt;999,-1,0)))))))</f>
        <v>---</v>
      </c>
      <c r="V996" s="66" t="str">
        <f>IF(ISNA(VLOOKUP($A996,Sheet1!$B$3:$AH$1266,Sheet1!F$1+(Sheet1!$A$1-1)*10,FALSE))=TRUE,"---",IF(VLOOKUP($A996,Sheet1!$B$3:$AH$1266,Sheet1!F$1+(Sheet1!$A$1-1)*10,FALSE)="---","---", (ROUND(VLOOKUP($A996,Sheet1!$B$3:$AH$1266,Sheet1!F$1+(Sheet1!$A$1-1)*10,FALSE),IF(VLOOKUP($A996,Sheet1!$B$3:$AH$1266,Sheet1!F$1+(Sheet1!$A$1-1)*10,FALSE)&gt;99999,-3,IF(VLOOKUP($A996,Sheet1!$B$3:$AH$1266,Sheet1!F$1+(Sheet1!$A$1-1)*10,FALSE)&gt;9999,-2,IF(VLOOKUP($A996,Sheet1!$B$3:$AH$1266,Sheet1!F$1+(Sheet1!$A$1-1)*10,FALSE)&gt;999,-1,0)))))))</f>
        <v>---</v>
      </c>
      <c r="W996" s="66" t="str">
        <f>IF(ISNA(VLOOKUP($A996,Sheet1!$B$3:$AH$1266,Sheet1!G$1+(Sheet1!$A$1-1)*10,FALSE))=TRUE,"---",IF(VLOOKUP($A996,Sheet1!$B$3:$AH$1266,Sheet1!G$1+(Sheet1!$A$1-1)*10,FALSE)="---","---", (ROUND(VLOOKUP($A996,Sheet1!$B$3:$AH$1266,Sheet1!G$1+(Sheet1!$A$1-1)*10,FALSE),IF(VLOOKUP($A996,Sheet1!$B$3:$AH$1266,Sheet1!G$1+(Sheet1!$A$1-1)*10,FALSE)&gt;99999,-3,IF(VLOOKUP($A996,Sheet1!$B$3:$AH$1266,Sheet1!G$1+(Sheet1!$A$1-1)*10,FALSE)&gt;9999,-2,IF(VLOOKUP($A996,Sheet1!$B$3:$AH$1266,Sheet1!G$1+(Sheet1!$A$1-1)*10,FALSE)&gt;999,-1,0)))))))</f>
        <v>---</v>
      </c>
      <c r="X996" s="66" t="str">
        <f>IF(ISNA(VLOOKUP($A996,Sheet1!$B$3:$AH$1266,Sheet1!H$1+(Sheet1!$A$1-1)*10,FALSE))=TRUE,"---",IF(VLOOKUP($A996,Sheet1!$B$3:$AH$1266,Sheet1!H$1+(Sheet1!$A$1-1)*10,FALSE)="---","---", (ROUND(VLOOKUP($A996,Sheet1!$B$3:$AH$1266,Sheet1!H$1+(Sheet1!$A$1-1)*10,FALSE),IF(VLOOKUP($A996,Sheet1!$B$3:$AH$1266,Sheet1!H$1+(Sheet1!$A$1-1)*10,FALSE)&gt;99999,-3,IF(VLOOKUP($A996,Sheet1!$B$3:$AH$1266,Sheet1!H$1+(Sheet1!$A$1-1)*10,FALSE)&gt;9999,-2,IF(VLOOKUP($A996,Sheet1!$B$3:$AH$1266,Sheet1!H$1+(Sheet1!$A$1-1)*10,FALSE)&gt;999,-1,0)))))))</f>
        <v>---</v>
      </c>
      <c r="Y996" s="66" t="str">
        <f>IF(ISNA(VLOOKUP($A996,Sheet1!$B$3:$AH$1266,Sheet1!I$1+(Sheet1!$A$1-1)*10,FALSE))=TRUE,"---",IF(VLOOKUP($A996,Sheet1!$B$3:$AH$1266,Sheet1!I$1+(Sheet1!$A$1-1)*10,FALSE)="---","---", (ROUND(VLOOKUP($A996,Sheet1!$B$3:$AH$1266,Sheet1!I$1+(Sheet1!$A$1-1)*10,FALSE),IF(VLOOKUP($A996,Sheet1!$B$3:$AH$1266,Sheet1!I$1+(Sheet1!$A$1-1)*10,FALSE)&gt;99999,-3,IF(VLOOKUP($A996,Sheet1!$B$3:$AH$1266,Sheet1!I$1+(Sheet1!$A$1-1)*10,FALSE)&gt;9999,-2,IF(VLOOKUP($A996,Sheet1!$B$3:$AH$1266,Sheet1!I$1+(Sheet1!$A$1-1)*10,FALSE)&gt;999,-1,0)))))))</f>
        <v>---</v>
      </c>
      <c r="Z996" s="66" t="str">
        <f>IF(ISNA(VLOOKUP($A996,Sheet1!$B$3:$AH$1266,Sheet1!J$1+(Sheet1!$A$1-1)*10,FALSE))=TRUE,"---",IF(VLOOKUP($A996,Sheet1!$B$3:$AH$1266,Sheet1!J$1+(Sheet1!$A$1-1)*10,FALSE)="---","---", (ROUND(VLOOKUP($A996,Sheet1!$B$3:$AH$1266,Sheet1!J$1+(Sheet1!$A$1-1)*10,FALSE),IF(VLOOKUP($A996,Sheet1!$B$3:$AH$1266,Sheet1!J$1+(Sheet1!$A$1-1)*10,FALSE)&gt;99999,-3,IF(VLOOKUP($A996,Sheet1!$B$3:$AH$1266,Sheet1!J$1+(Sheet1!$A$1-1)*10,FALSE)&gt;9999,-2,IF(VLOOKUP($A996,Sheet1!$B$3:$AH$1266,Sheet1!J$1+(Sheet1!$A$1-1)*10,FALSE)&gt;999,-1,0)))))))</f>
        <v>---</v>
      </c>
      <c r="AA996" s="66" t="str">
        <f>IF(ISNA(VLOOKUP($A996,Sheet1!$B$3:$AH$1266,Sheet1!K$1+(Sheet1!$A$1-1)*10,FALSE))=TRUE,"---",IF(VLOOKUP($A996,Sheet1!$B$3:$AH$1266,Sheet1!K$1+(Sheet1!$A$1-1)*10,FALSE)="---","---", (ROUND(VLOOKUP($A996,Sheet1!$B$3:$AH$1266,Sheet1!K$1+(Sheet1!$A$1-1)*10,FALSE),IF(VLOOKUP($A996,Sheet1!$B$3:$AH$1266,Sheet1!K$1+(Sheet1!$A$1-1)*10,FALSE)&gt;99999,-3,IF(VLOOKUP($A996,Sheet1!$B$3:$AH$1266,Sheet1!K$1+(Sheet1!$A$1-1)*10,FALSE)&gt;9999,-2,IF(VLOOKUP($A996,Sheet1!$B$3:$AH$1266,Sheet1!K$1+(Sheet1!$A$1-1)*10,FALSE)&gt;999,-1,0)))))))</f>
        <v>---</v>
      </c>
      <c r="AB996" s="66" t="str">
        <f>IF(ISNA(VLOOKUP($A996,Sheet1!$B$3:$AH$1266,Sheet1!L$1+(Sheet1!$A$1-1)*10,FALSE))=TRUE,"---",IF(VLOOKUP($A996,Sheet1!$B$3:$AH$1266,Sheet1!L$1+(Sheet1!$A$1-1)*10,FALSE)="---","---", (ROUND(VLOOKUP($A996,Sheet1!$B$3:$AH$1266,Sheet1!L$1+(Sheet1!$A$1-1)*10,FALSE),IF(VLOOKUP($A996,Sheet1!$B$3:$AH$1266,Sheet1!L$1+(Sheet1!$A$1-1)*10,FALSE)&gt;99999,-3,IF(VLOOKUP($A996,Sheet1!$B$3:$AH$1266,Sheet1!L$1+(Sheet1!$A$1-1)*10,FALSE)&gt;9999,-2,IF(VLOOKUP($A996,Sheet1!$B$3:$AH$1266,Sheet1!L$1+(Sheet1!$A$1-1)*10,FALSE)&gt;999,-1,0)))))))</f>
        <v>---</v>
      </c>
      <c r="AC996" s="66" t="str">
        <f>IF(ISNA(VLOOKUP($A996,Sheet1!$B$3:$AH$1266,Sheet1!M$1+(Sheet1!$A$1-1)*10,FALSE))=TRUE,"---",IF(VLOOKUP($A996,Sheet1!$B$3:$AH$1266,Sheet1!M$1+(Sheet1!$A$1-1)*10,FALSE)="---","---", (ROUND(VLOOKUP($A996,Sheet1!$B$3:$AH$1266,Sheet1!M$1+(Sheet1!$A$1-1)*10,FALSE),IF(VLOOKUP($A996,Sheet1!$B$3:$AH$1266,Sheet1!M$1+(Sheet1!$A$1-1)*10,FALSE)&gt;99999,-3,IF(VLOOKUP($A996,Sheet1!$B$3:$AH$1266,Sheet1!M$1+(Sheet1!$A$1-1)*10,FALSE)&gt;9999,-2,IF(VLOOKUP($A996,Sheet1!$B$3:$AH$1266,Sheet1!M$1+(Sheet1!$A$1-1)*10,FALSE)&gt;999,-1,0)))))))</f>
        <v>---</v>
      </c>
      <c r="AD996" s="66" t="str">
        <f>IF(ISNA(VLOOKUP($A996,Sheet1!$B$3:$AH$1266,Sheet1!N$1+(Sheet1!$A$1-1)*10,FALSE))=TRUE,"---",IF(VLOOKUP($A996,Sheet1!$B$3:$AH$1266,Sheet1!N$1+(Sheet1!$A$1-1)*10,FALSE)="---","---", (ROUND(VLOOKUP($A996,Sheet1!$B$3:$AH$1266,Sheet1!N$1+(Sheet1!$A$1-1)*10,FALSE),IF(VLOOKUP($A996,Sheet1!$B$3:$AH$1266,Sheet1!N$1+(Sheet1!$A$1-1)*10,FALSE)&gt;99999,-3,IF(VLOOKUP($A996,Sheet1!$B$3:$AH$1266,Sheet1!N$1+(Sheet1!$A$1-1)*10,FALSE)&gt;9999,-2,IF(VLOOKUP($A996,Sheet1!$B$3:$AH$1266,Sheet1!N$1+(Sheet1!$A$1-1)*10,FALSE)&gt;999,-1,0)))))))</f>
        <v>---</v>
      </c>
    </row>
    <row r="997" spans="1:30" ht="25.5" customHeight="1" x14ac:dyDescent="0.25">
      <c r="A997" s="125" t="s">
        <v>1500</v>
      </c>
      <c r="B997" s="138" t="s">
        <v>1501</v>
      </c>
      <c r="C997" s="125">
        <v>423209</v>
      </c>
      <c r="D997" s="125">
        <v>753702</v>
      </c>
      <c r="E997" s="70" t="s">
        <v>3029</v>
      </c>
      <c r="F997" s="139" t="s">
        <v>4405</v>
      </c>
      <c r="G997" s="127" t="s">
        <v>160</v>
      </c>
      <c r="H997" s="128">
        <v>1.34</v>
      </c>
      <c r="I997" s="112">
        <v>12973</v>
      </c>
      <c r="J997" s="140" t="s">
        <v>4405</v>
      </c>
      <c r="K997" s="127" t="s">
        <v>17</v>
      </c>
      <c r="L997" s="115">
        <v>449</v>
      </c>
      <c r="M997" s="116">
        <v>335</v>
      </c>
      <c r="N997" s="127" t="s">
        <v>321</v>
      </c>
      <c r="O997" s="68">
        <f t="shared" si="34"/>
        <v>0.2</v>
      </c>
      <c r="P997" s="68">
        <f>IF(O997&lt;&gt;"",VLOOKUP($A997,Sheet4!$A$2:$O$1309,14,FALSE)*100,"")</f>
        <v>0.9374424601702791</v>
      </c>
      <c r="Q997" s="68">
        <f>IF(P997&lt;&gt;"",VLOOKUP($A997,Sheet4!$A$2:$O$1309,15,FALSE)*100,"")</f>
        <v>8.8128087598196903</v>
      </c>
      <c r="R997" s="74" t="str">
        <f t="shared" si="35"/>
        <v>500</v>
      </c>
      <c r="S997" s="64" t="s">
        <v>4366</v>
      </c>
      <c r="T997" s="64" t="str">
        <f>IF(ISNA(VLOOKUP(A997,Sheet1!B$3:C$1266,2,FALSE)=TRUE),"NC",VLOOKUP(A997,Sheet1!B$3:C$1266,2,FALSE))</f>
        <v>Rural</v>
      </c>
      <c r="U997" s="65">
        <f>IF(ISNA(VLOOKUP($A997,Sheet1!$B$3:$AH$1266,Sheet1!E$1+(Sheet1!$A$1-1)*10,FALSE))=TRUE,"---",IF(VLOOKUP($A997,Sheet1!$B$3:$AH$1266,Sheet1!E$1+(Sheet1!$A$1-1)*10,FALSE)="---","---", (ROUND(VLOOKUP($A997,Sheet1!$B$3:$AH$1266,Sheet1!E$1+(Sheet1!$A$1-1)*10,FALSE),IF(VLOOKUP($A997,Sheet1!$B$3:$AH$1266,Sheet1!E$1+(Sheet1!$A$1-1)*10,FALSE)&gt;99999,-3,IF(VLOOKUP($A997,Sheet1!$B$3:$AH$1266,Sheet1!E$1+(Sheet1!$A$1-1)*10,FALSE)&gt;9999,-2,IF(VLOOKUP($A997,Sheet1!$B$3:$AH$1266,Sheet1!E$1+(Sheet1!$A$1-1)*10,FALSE)&gt;999,-1,0)))))))</f>
        <v>46</v>
      </c>
      <c r="V997" s="65">
        <f>IF(ISNA(VLOOKUP($A997,Sheet1!$B$3:$AH$1266,Sheet1!F$1+(Sheet1!$A$1-1)*10,FALSE))=TRUE,"---",IF(VLOOKUP($A997,Sheet1!$B$3:$AH$1266,Sheet1!F$1+(Sheet1!$A$1-1)*10,FALSE)="---","---", (ROUND(VLOOKUP($A997,Sheet1!$B$3:$AH$1266,Sheet1!F$1+(Sheet1!$A$1-1)*10,FALSE),IF(VLOOKUP($A997,Sheet1!$B$3:$AH$1266,Sheet1!F$1+(Sheet1!$A$1-1)*10,FALSE)&gt;99999,-3,IF(VLOOKUP($A997,Sheet1!$B$3:$AH$1266,Sheet1!F$1+(Sheet1!$A$1-1)*10,FALSE)&gt;9999,-2,IF(VLOOKUP($A997,Sheet1!$B$3:$AH$1266,Sheet1!F$1+(Sheet1!$A$1-1)*10,FALSE)&gt;999,-1,0)))))))</f>
        <v>59</v>
      </c>
      <c r="W997" s="65">
        <f>IF(ISNA(VLOOKUP($A997,Sheet1!$B$3:$AH$1266,Sheet1!G$1+(Sheet1!$A$1-1)*10,FALSE))=TRUE,"---",IF(VLOOKUP($A997,Sheet1!$B$3:$AH$1266,Sheet1!G$1+(Sheet1!$A$1-1)*10,FALSE)="---","---", (ROUND(VLOOKUP($A997,Sheet1!$B$3:$AH$1266,Sheet1!G$1+(Sheet1!$A$1-1)*10,FALSE),IF(VLOOKUP($A997,Sheet1!$B$3:$AH$1266,Sheet1!G$1+(Sheet1!$A$1-1)*10,FALSE)&gt;99999,-3,IF(VLOOKUP($A997,Sheet1!$B$3:$AH$1266,Sheet1!G$1+(Sheet1!$A$1-1)*10,FALSE)&gt;9999,-2,IF(VLOOKUP($A997,Sheet1!$B$3:$AH$1266,Sheet1!G$1+(Sheet1!$A$1-1)*10,FALSE)&gt;999,-1,0)))))))</f>
        <v>75</v>
      </c>
      <c r="X997" s="65">
        <f>IF(ISNA(VLOOKUP($A997,Sheet1!$B$3:$AH$1266,Sheet1!H$1+(Sheet1!$A$1-1)*10,FALSE))=TRUE,"---",IF(VLOOKUP($A997,Sheet1!$B$3:$AH$1266,Sheet1!H$1+(Sheet1!$A$1-1)*10,FALSE)="---","---", (ROUND(VLOOKUP($A997,Sheet1!$B$3:$AH$1266,Sheet1!H$1+(Sheet1!$A$1-1)*10,FALSE),IF(VLOOKUP($A997,Sheet1!$B$3:$AH$1266,Sheet1!H$1+(Sheet1!$A$1-1)*10,FALSE)&gt;99999,-3,IF(VLOOKUP($A997,Sheet1!$B$3:$AH$1266,Sheet1!H$1+(Sheet1!$A$1-1)*10,FALSE)&gt;9999,-2,IF(VLOOKUP($A997,Sheet1!$B$3:$AH$1266,Sheet1!H$1+(Sheet1!$A$1-1)*10,FALSE)&gt;999,-1,0)))))))</f>
        <v>124</v>
      </c>
      <c r="Y997" s="65">
        <f>IF(ISNA(VLOOKUP($A997,Sheet1!$B$3:$AH$1266,Sheet1!I$1+(Sheet1!$A$1-1)*10,FALSE))=TRUE,"---",IF(VLOOKUP($A997,Sheet1!$B$3:$AH$1266,Sheet1!I$1+(Sheet1!$A$1-1)*10,FALSE)="---","---", (ROUND(VLOOKUP($A997,Sheet1!$B$3:$AH$1266,Sheet1!I$1+(Sheet1!$A$1-1)*10,FALSE),IF(VLOOKUP($A997,Sheet1!$B$3:$AH$1266,Sheet1!I$1+(Sheet1!$A$1-1)*10,FALSE)&gt;99999,-3,IF(VLOOKUP($A997,Sheet1!$B$3:$AH$1266,Sheet1!I$1+(Sheet1!$A$1-1)*10,FALSE)&gt;9999,-2,IF(VLOOKUP($A997,Sheet1!$B$3:$AH$1266,Sheet1!I$1+(Sheet1!$A$1-1)*10,FALSE)&gt;999,-1,0)))))))</f>
        <v>162</v>
      </c>
      <c r="Z997" s="65">
        <f>IF(ISNA(VLOOKUP($A997,Sheet1!$B$3:$AH$1266,Sheet1!J$1+(Sheet1!$A$1-1)*10,FALSE))=TRUE,"---",IF(VLOOKUP($A997,Sheet1!$B$3:$AH$1266,Sheet1!J$1+(Sheet1!$A$1-1)*10,FALSE)="---","---", (ROUND(VLOOKUP($A997,Sheet1!$B$3:$AH$1266,Sheet1!J$1+(Sheet1!$A$1-1)*10,FALSE),IF(VLOOKUP($A997,Sheet1!$B$3:$AH$1266,Sheet1!J$1+(Sheet1!$A$1-1)*10,FALSE)&gt;99999,-3,IF(VLOOKUP($A997,Sheet1!$B$3:$AH$1266,Sheet1!J$1+(Sheet1!$A$1-1)*10,FALSE)&gt;9999,-2,IF(VLOOKUP($A997,Sheet1!$B$3:$AH$1266,Sheet1!J$1+(Sheet1!$A$1-1)*10,FALSE)&gt;999,-1,0)))))))</f>
        <v>214</v>
      </c>
      <c r="AA997" s="65">
        <f>IF(ISNA(VLOOKUP($A997,Sheet1!$B$3:$AH$1266,Sheet1!K$1+(Sheet1!$A$1-1)*10,FALSE))=TRUE,"---",IF(VLOOKUP($A997,Sheet1!$B$3:$AH$1266,Sheet1!K$1+(Sheet1!$A$1-1)*10,FALSE)="---","---", (ROUND(VLOOKUP($A997,Sheet1!$B$3:$AH$1266,Sheet1!K$1+(Sheet1!$A$1-1)*10,FALSE),IF(VLOOKUP($A997,Sheet1!$B$3:$AH$1266,Sheet1!K$1+(Sheet1!$A$1-1)*10,FALSE)&gt;99999,-3,IF(VLOOKUP($A997,Sheet1!$B$3:$AH$1266,Sheet1!K$1+(Sheet1!$A$1-1)*10,FALSE)&gt;9999,-2,IF(VLOOKUP($A997,Sheet1!$B$3:$AH$1266,Sheet1!K$1+(Sheet1!$A$1-1)*10,FALSE)&gt;999,-1,0)))))))</f>
        <v>256</v>
      </c>
      <c r="AB997" s="65">
        <f>IF(ISNA(VLOOKUP($A997,Sheet1!$B$3:$AH$1266,Sheet1!L$1+(Sheet1!$A$1-1)*10,FALSE))=TRUE,"---",IF(VLOOKUP($A997,Sheet1!$B$3:$AH$1266,Sheet1!L$1+(Sheet1!$A$1-1)*10,FALSE)="---","---", (ROUND(VLOOKUP($A997,Sheet1!$B$3:$AH$1266,Sheet1!L$1+(Sheet1!$A$1-1)*10,FALSE),IF(VLOOKUP($A997,Sheet1!$B$3:$AH$1266,Sheet1!L$1+(Sheet1!$A$1-1)*10,FALSE)&gt;99999,-3,IF(VLOOKUP($A997,Sheet1!$B$3:$AH$1266,Sheet1!L$1+(Sheet1!$A$1-1)*10,FALSE)&gt;9999,-2,IF(VLOOKUP($A997,Sheet1!$B$3:$AH$1266,Sheet1!L$1+(Sheet1!$A$1-1)*10,FALSE)&gt;999,-1,0)))))))</f>
        <v>301</v>
      </c>
      <c r="AC997" s="65">
        <f>IF(ISNA(VLOOKUP($A997,Sheet1!$B$3:$AH$1266,Sheet1!M$1+(Sheet1!$A$1-1)*10,FALSE))=TRUE,"---",IF(VLOOKUP($A997,Sheet1!$B$3:$AH$1266,Sheet1!M$1+(Sheet1!$A$1-1)*10,FALSE)="---","---", (ROUND(VLOOKUP($A997,Sheet1!$B$3:$AH$1266,Sheet1!M$1+(Sheet1!$A$1-1)*10,FALSE),IF(VLOOKUP($A997,Sheet1!$B$3:$AH$1266,Sheet1!M$1+(Sheet1!$A$1-1)*10,FALSE)&gt;99999,-3,IF(VLOOKUP($A997,Sheet1!$B$3:$AH$1266,Sheet1!M$1+(Sheet1!$A$1-1)*10,FALSE)&gt;9999,-2,IF(VLOOKUP($A997,Sheet1!$B$3:$AH$1266,Sheet1!M$1+(Sheet1!$A$1-1)*10,FALSE)&gt;999,-1,0)))))))</f>
        <v>347</v>
      </c>
      <c r="AD997" s="65">
        <f>IF(ISNA(VLOOKUP($A997,Sheet1!$B$3:$AH$1266,Sheet1!N$1+(Sheet1!$A$1-1)*10,FALSE))=TRUE,"---",IF(VLOOKUP($A997,Sheet1!$B$3:$AH$1266,Sheet1!N$1+(Sheet1!$A$1-1)*10,FALSE)="---","---", (ROUND(VLOOKUP($A997,Sheet1!$B$3:$AH$1266,Sheet1!N$1+(Sheet1!$A$1-1)*10,FALSE),IF(VLOOKUP($A997,Sheet1!$B$3:$AH$1266,Sheet1!N$1+(Sheet1!$A$1-1)*10,FALSE)&gt;99999,-3,IF(VLOOKUP($A997,Sheet1!$B$3:$AH$1266,Sheet1!N$1+(Sheet1!$A$1-1)*10,FALSE)&gt;9999,-2,IF(VLOOKUP($A997,Sheet1!$B$3:$AH$1266,Sheet1!N$1+(Sheet1!$A$1-1)*10,FALSE)&gt;999,-1,0)))))))</f>
        <v>412</v>
      </c>
    </row>
    <row r="998" spans="1:30" ht="25.5" customHeight="1" x14ac:dyDescent="0.25">
      <c r="A998" s="133" t="s">
        <v>1502</v>
      </c>
      <c r="B998" s="134" t="s">
        <v>1503</v>
      </c>
      <c r="C998" s="133">
        <v>422638</v>
      </c>
      <c r="D998" s="133">
        <v>753551</v>
      </c>
      <c r="E998" s="67" t="s">
        <v>3029</v>
      </c>
      <c r="F998" s="135" t="s">
        <v>4405</v>
      </c>
      <c r="G998" s="118" t="s">
        <v>160</v>
      </c>
      <c r="H998" s="136">
        <v>1.55</v>
      </c>
      <c r="I998" s="119">
        <v>23441</v>
      </c>
      <c r="J998" s="137" t="s">
        <v>4405</v>
      </c>
      <c r="K998" s="118" t="s">
        <v>17</v>
      </c>
      <c r="L998" s="122">
        <v>152</v>
      </c>
      <c r="M998" s="123">
        <v>98.1</v>
      </c>
      <c r="N998" s="118" t="s">
        <v>199</v>
      </c>
      <c r="O998" s="71">
        <f t="shared" si="34"/>
        <v>12.383550092459572</v>
      </c>
      <c r="P998" s="71">
        <f>IF(O998&lt;&gt;"",VLOOKUP($A998,Sheet4!$A$2:$O$1309,14,FALSE)*100,"")</f>
        <v>3.2020129125543972</v>
      </c>
      <c r="Q998" s="71">
        <f>IF(P998&lt;&gt;"",VLOOKUP($A998,Sheet4!$A$2:$O$1309,15,FALSE)*100,"")</f>
        <v>27.295644152474431</v>
      </c>
      <c r="R998" s="73">
        <f t="shared" si="35"/>
        <v>8</v>
      </c>
      <c r="S998" s="63" t="s">
        <v>4366</v>
      </c>
      <c r="T998" s="63" t="str">
        <f>IF(ISNA(VLOOKUP(A998,Sheet1!B$3:C$1266,2,FALSE)=TRUE),"NC",VLOOKUP(A998,Sheet1!B$3:C$1266,2,FALSE))</f>
        <v>Rural</v>
      </c>
      <c r="U998" s="66">
        <f>IF(ISNA(VLOOKUP($A998,Sheet1!$B$3:$AH$1266,Sheet1!E$1+(Sheet1!$A$1-1)*10,FALSE))=TRUE,"---",IF(VLOOKUP($A998,Sheet1!$B$3:$AH$1266,Sheet1!E$1+(Sheet1!$A$1-1)*10,FALSE)="---","---", (ROUND(VLOOKUP($A998,Sheet1!$B$3:$AH$1266,Sheet1!E$1+(Sheet1!$A$1-1)*10,FALSE),IF(VLOOKUP($A998,Sheet1!$B$3:$AH$1266,Sheet1!E$1+(Sheet1!$A$1-1)*10,FALSE)&gt;99999,-3,IF(VLOOKUP($A998,Sheet1!$B$3:$AH$1266,Sheet1!E$1+(Sheet1!$A$1-1)*10,FALSE)&gt;9999,-2,IF(VLOOKUP($A998,Sheet1!$B$3:$AH$1266,Sheet1!E$1+(Sheet1!$A$1-1)*10,FALSE)&gt;999,-1,0)))))))</f>
        <v>47</v>
      </c>
      <c r="V998" s="66">
        <f>IF(ISNA(VLOOKUP($A998,Sheet1!$B$3:$AH$1266,Sheet1!F$1+(Sheet1!$A$1-1)*10,FALSE))=TRUE,"---",IF(VLOOKUP($A998,Sheet1!$B$3:$AH$1266,Sheet1!F$1+(Sheet1!$A$1-1)*10,FALSE)="---","---", (ROUND(VLOOKUP($A998,Sheet1!$B$3:$AH$1266,Sheet1!F$1+(Sheet1!$A$1-1)*10,FALSE),IF(VLOOKUP($A998,Sheet1!$B$3:$AH$1266,Sheet1!F$1+(Sheet1!$A$1-1)*10,FALSE)&gt;99999,-3,IF(VLOOKUP($A998,Sheet1!$B$3:$AH$1266,Sheet1!F$1+(Sheet1!$A$1-1)*10,FALSE)&gt;9999,-2,IF(VLOOKUP($A998,Sheet1!$B$3:$AH$1266,Sheet1!F$1+(Sheet1!$A$1-1)*10,FALSE)&gt;999,-1,0)))))))</f>
        <v>59</v>
      </c>
      <c r="W998" s="66">
        <f>IF(ISNA(VLOOKUP($A998,Sheet1!$B$3:$AH$1266,Sheet1!G$1+(Sheet1!$A$1-1)*10,FALSE))=TRUE,"---",IF(VLOOKUP($A998,Sheet1!$B$3:$AH$1266,Sheet1!G$1+(Sheet1!$A$1-1)*10,FALSE)="---","---", (ROUND(VLOOKUP($A998,Sheet1!$B$3:$AH$1266,Sheet1!G$1+(Sheet1!$A$1-1)*10,FALSE),IF(VLOOKUP($A998,Sheet1!$B$3:$AH$1266,Sheet1!G$1+(Sheet1!$A$1-1)*10,FALSE)&gt;99999,-3,IF(VLOOKUP($A998,Sheet1!$B$3:$AH$1266,Sheet1!G$1+(Sheet1!$A$1-1)*10,FALSE)&gt;9999,-2,IF(VLOOKUP($A998,Sheet1!$B$3:$AH$1266,Sheet1!G$1+(Sheet1!$A$1-1)*10,FALSE)&gt;999,-1,0)))))))</f>
        <v>75</v>
      </c>
      <c r="X998" s="66">
        <f>IF(ISNA(VLOOKUP($A998,Sheet1!$B$3:$AH$1266,Sheet1!H$1+(Sheet1!$A$1-1)*10,FALSE))=TRUE,"---",IF(VLOOKUP($A998,Sheet1!$B$3:$AH$1266,Sheet1!H$1+(Sheet1!$A$1-1)*10,FALSE)="---","---", (ROUND(VLOOKUP($A998,Sheet1!$B$3:$AH$1266,Sheet1!H$1+(Sheet1!$A$1-1)*10,FALSE),IF(VLOOKUP($A998,Sheet1!$B$3:$AH$1266,Sheet1!H$1+(Sheet1!$A$1-1)*10,FALSE)&gt;99999,-3,IF(VLOOKUP($A998,Sheet1!$B$3:$AH$1266,Sheet1!H$1+(Sheet1!$A$1-1)*10,FALSE)&gt;9999,-2,IF(VLOOKUP($A998,Sheet1!$B$3:$AH$1266,Sheet1!H$1+(Sheet1!$A$1-1)*10,FALSE)&gt;999,-1,0)))))))</f>
        <v>124</v>
      </c>
      <c r="Y998" s="66">
        <f>IF(ISNA(VLOOKUP($A998,Sheet1!$B$3:$AH$1266,Sheet1!I$1+(Sheet1!$A$1-1)*10,FALSE))=TRUE,"---",IF(VLOOKUP($A998,Sheet1!$B$3:$AH$1266,Sheet1!I$1+(Sheet1!$A$1-1)*10,FALSE)="---","---", (ROUND(VLOOKUP($A998,Sheet1!$B$3:$AH$1266,Sheet1!I$1+(Sheet1!$A$1-1)*10,FALSE),IF(VLOOKUP($A998,Sheet1!$B$3:$AH$1266,Sheet1!I$1+(Sheet1!$A$1-1)*10,FALSE)&gt;99999,-3,IF(VLOOKUP($A998,Sheet1!$B$3:$AH$1266,Sheet1!I$1+(Sheet1!$A$1-1)*10,FALSE)&gt;9999,-2,IF(VLOOKUP($A998,Sheet1!$B$3:$AH$1266,Sheet1!I$1+(Sheet1!$A$1-1)*10,FALSE)&gt;999,-1,0)))))))</f>
        <v>162</v>
      </c>
      <c r="Z998" s="66">
        <f>IF(ISNA(VLOOKUP($A998,Sheet1!$B$3:$AH$1266,Sheet1!J$1+(Sheet1!$A$1-1)*10,FALSE))=TRUE,"---",IF(VLOOKUP($A998,Sheet1!$B$3:$AH$1266,Sheet1!J$1+(Sheet1!$A$1-1)*10,FALSE)="---","---", (ROUND(VLOOKUP($A998,Sheet1!$B$3:$AH$1266,Sheet1!J$1+(Sheet1!$A$1-1)*10,FALSE),IF(VLOOKUP($A998,Sheet1!$B$3:$AH$1266,Sheet1!J$1+(Sheet1!$A$1-1)*10,FALSE)&gt;99999,-3,IF(VLOOKUP($A998,Sheet1!$B$3:$AH$1266,Sheet1!J$1+(Sheet1!$A$1-1)*10,FALSE)&gt;9999,-2,IF(VLOOKUP($A998,Sheet1!$B$3:$AH$1266,Sheet1!J$1+(Sheet1!$A$1-1)*10,FALSE)&gt;999,-1,0)))))))</f>
        <v>213</v>
      </c>
      <c r="AA998" s="66">
        <f>IF(ISNA(VLOOKUP($A998,Sheet1!$B$3:$AH$1266,Sheet1!K$1+(Sheet1!$A$1-1)*10,FALSE))=TRUE,"---",IF(VLOOKUP($A998,Sheet1!$B$3:$AH$1266,Sheet1!K$1+(Sheet1!$A$1-1)*10,FALSE)="---","---", (ROUND(VLOOKUP($A998,Sheet1!$B$3:$AH$1266,Sheet1!K$1+(Sheet1!$A$1-1)*10,FALSE),IF(VLOOKUP($A998,Sheet1!$B$3:$AH$1266,Sheet1!K$1+(Sheet1!$A$1-1)*10,FALSE)&gt;99999,-3,IF(VLOOKUP($A998,Sheet1!$B$3:$AH$1266,Sheet1!K$1+(Sheet1!$A$1-1)*10,FALSE)&gt;9999,-2,IF(VLOOKUP($A998,Sheet1!$B$3:$AH$1266,Sheet1!K$1+(Sheet1!$A$1-1)*10,FALSE)&gt;999,-1,0)))))))</f>
        <v>254</v>
      </c>
      <c r="AB998" s="66">
        <f>IF(ISNA(VLOOKUP($A998,Sheet1!$B$3:$AH$1266,Sheet1!L$1+(Sheet1!$A$1-1)*10,FALSE))=TRUE,"---",IF(VLOOKUP($A998,Sheet1!$B$3:$AH$1266,Sheet1!L$1+(Sheet1!$A$1-1)*10,FALSE)="---","---", (ROUND(VLOOKUP($A998,Sheet1!$B$3:$AH$1266,Sheet1!L$1+(Sheet1!$A$1-1)*10,FALSE),IF(VLOOKUP($A998,Sheet1!$B$3:$AH$1266,Sheet1!L$1+(Sheet1!$A$1-1)*10,FALSE)&gt;99999,-3,IF(VLOOKUP($A998,Sheet1!$B$3:$AH$1266,Sheet1!L$1+(Sheet1!$A$1-1)*10,FALSE)&gt;9999,-2,IF(VLOOKUP($A998,Sheet1!$B$3:$AH$1266,Sheet1!L$1+(Sheet1!$A$1-1)*10,FALSE)&gt;999,-1,0)))))))</f>
        <v>297</v>
      </c>
      <c r="AC998" s="66">
        <f>IF(ISNA(VLOOKUP($A998,Sheet1!$B$3:$AH$1266,Sheet1!M$1+(Sheet1!$A$1-1)*10,FALSE))=TRUE,"---",IF(VLOOKUP($A998,Sheet1!$B$3:$AH$1266,Sheet1!M$1+(Sheet1!$A$1-1)*10,FALSE)="---","---", (ROUND(VLOOKUP($A998,Sheet1!$B$3:$AH$1266,Sheet1!M$1+(Sheet1!$A$1-1)*10,FALSE),IF(VLOOKUP($A998,Sheet1!$B$3:$AH$1266,Sheet1!M$1+(Sheet1!$A$1-1)*10,FALSE)&gt;99999,-3,IF(VLOOKUP($A998,Sheet1!$B$3:$AH$1266,Sheet1!M$1+(Sheet1!$A$1-1)*10,FALSE)&gt;9999,-2,IF(VLOOKUP($A998,Sheet1!$B$3:$AH$1266,Sheet1!M$1+(Sheet1!$A$1-1)*10,FALSE)&gt;999,-1,0)))))))</f>
        <v>342</v>
      </c>
      <c r="AD998" s="66">
        <f>IF(ISNA(VLOOKUP($A998,Sheet1!$B$3:$AH$1266,Sheet1!N$1+(Sheet1!$A$1-1)*10,FALSE))=TRUE,"---",IF(VLOOKUP($A998,Sheet1!$B$3:$AH$1266,Sheet1!N$1+(Sheet1!$A$1-1)*10,FALSE)="---","---", (ROUND(VLOOKUP($A998,Sheet1!$B$3:$AH$1266,Sheet1!N$1+(Sheet1!$A$1-1)*10,FALSE),IF(VLOOKUP($A998,Sheet1!$B$3:$AH$1266,Sheet1!N$1+(Sheet1!$A$1-1)*10,FALSE)&gt;99999,-3,IF(VLOOKUP($A998,Sheet1!$B$3:$AH$1266,Sheet1!N$1+(Sheet1!$A$1-1)*10,FALSE)&gt;9999,-2,IF(VLOOKUP($A998,Sheet1!$B$3:$AH$1266,Sheet1!N$1+(Sheet1!$A$1-1)*10,FALSE)&gt;999,-1,0)))))))</f>
        <v>405</v>
      </c>
    </row>
    <row r="999" spans="1:30" ht="25.5" customHeight="1" x14ac:dyDescent="0.25">
      <c r="A999" s="303" t="s">
        <v>1504</v>
      </c>
      <c r="B999" s="330" t="s">
        <v>1505</v>
      </c>
      <c r="C999" s="303">
        <v>422630</v>
      </c>
      <c r="D999" s="303">
        <v>753547</v>
      </c>
      <c r="E999" s="307" t="s">
        <v>3029</v>
      </c>
      <c r="F999" s="342" t="s">
        <v>4427</v>
      </c>
      <c r="G999" s="318" t="s">
        <v>31</v>
      </c>
      <c r="H999" s="347">
        <v>458</v>
      </c>
      <c r="I999" s="112">
        <v>40794</v>
      </c>
      <c r="J999" s="147">
        <v>21.76</v>
      </c>
      <c r="K999" s="114" t="s">
        <v>4405</v>
      </c>
      <c r="L999" s="115">
        <v>14100</v>
      </c>
      <c r="M999" s="116">
        <v>30.8</v>
      </c>
      <c r="N999" s="114" t="s">
        <v>4405</v>
      </c>
      <c r="O999" s="68">
        <f t="shared" si="34"/>
        <v>5.5048007188217092</v>
      </c>
      <c r="P999" s="68">
        <f>IF(O999&lt;&gt;"",VLOOKUP($A999,Sheet4!$A$2:$O$1309,14,FALSE)*100,"")</f>
        <v>0.48608979827375887</v>
      </c>
      <c r="Q999" s="68">
        <f>IF(P999&lt;&gt;"",VLOOKUP($A999,Sheet4!$A$2:$O$1309,15,FALSE)*100,"")</f>
        <v>4.660756668049526</v>
      </c>
      <c r="R999" s="74">
        <f t="shared" si="35"/>
        <v>20</v>
      </c>
      <c r="S999" s="356">
        <v>4</v>
      </c>
      <c r="T999" s="356" t="str">
        <f>IF(ISNA(VLOOKUP(A999,Sheet1!B$3:C$1266,2,FALSE)=TRUE),"NC",VLOOKUP(A999,Sheet1!B$3:C$1266,2,FALSE))</f>
        <v>Rural10*</v>
      </c>
      <c r="U999" s="392">
        <f>IF(ISNA(VLOOKUP($A999,Sheet1!$B$3:$AH$1266,Sheet1!E$1+(Sheet1!$A$1-1)*10,FALSE))=TRUE,"---",IF(VLOOKUP($A999,Sheet1!$B$3:$AH$1266,Sheet1!E$1+(Sheet1!$A$1-1)*10,FALSE)="---","---", (ROUND(VLOOKUP($A999,Sheet1!$B$3:$AH$1266,Sheet1!E$1+(Sheet1!$A$1-1)*10,FALSE),IF(VLOOKUP($A999,Sheet1!$B$3:$AH$1266,Sheet1!E$1+(Sheet1!$A$1-1)*10,FALSE)&gt;99999,-3,IF(VLOOKUP($A999,Sheet1!$B$3:$AH$1266,Sheet1!E$1+(Sheet1!$A$1-1)*10,FALSE)&gt;9999,-2,IF(VLOOKUP($A999,Sheet1!$B$3:$AH$1266,Sheet1!E$1+(Sheet1!$A$1-1)*10,FALSE)&gt;999,-1,0)))))))</f>
        <v>5310</v>
      </c>
      <c r="V999" s="392">
        <f>IF(ISNA(VLOOKUP($A999,Sheet1!$B$3:$AH$1266,Sheet1!F$1+(Sheet1!$A$1-1)*10,FALSE))=TRUE,"---",IF(VLOOKUP($A999,Sheet1!$B$3:$AH$1266,Sheet1!F$1+(Sheet1!$A$1-1)*10,FALSE)="---","---", (ROUND(VLOOKUP($A999,Sheet1!$B$3:$AH$1266,Sheet1!F$1+(Sheet1!$A$1-1)*10,FALSE),IF(VLOOKUP($A999,Sheet1!$B$3:$AH$1266,Sheet1!F$1+(Sheet1!$A$1-1)*10,FALSE)&gt;99999,-3,IF(VLOOKUP($A999,Sheet1!$B$3:$AH$1266,Sheet1!F$1+(Sheet1!$A$1-1)*10,FALSE)&gt;9999,-2,IF(VLOOKUP($A999,Sheet1!$B$3:$AH$1266,Sheet1!F$1+(Sheet1!$A$1-1)*10,FALSE)&gt;999,-1,0)))))))</f>
        <v>6230</v>
      </c>
      <c r="W999" s="392">
        <f>IF(ISNA(VLOOKUP($A999,Sheet1!$B$3:$AH$1266,Sheet1!G$1+(Sheet1!$A$1-1)*10,FALSE))=TRUE,"---",IF(VLOOKUP($A999,Sheet1!$B$3:$AH$1266,Sheet1!G$1+(Sheet1!$A$1-1)*10,FALSE)="---","---", (ROUND(VLOOKUP($A999,Sheet1!$B$3:$AH$1266,Sheet1!G$1+(Sheet1!$A$1-1)*10,FALSE),IF(VLOOKUP($A999,Sheet1!$B$3:$AH$1266,Sheet1!G$1+(Sheet1!$A$1-1)*10,FALSE)&gt;99999,-3,IF(VLOOKUP($A999,Sheet1!$B$3:$AH$1266,Sheet1!G$1+(Sheet1!$A$1-1)*10,FALSE)&gt;9999,-2,IF(VLOOKUP($A999,Sheet1!$B$3:$AH$1266,Sheet1!G$1+(Sheet1!$A$1-1)*10,FALSE)&gt;999,-1,0)))))))</f>
        <v>7370</v>
      </c>
      <c r="X999" s="392">
        <f>IF(ISNA(VLOOKUP($A999,Sheet1!$B$3:$AH$1266,Sheet1!H$1+(Sheet1!$A$1-1)*10,FALSE))=TRUE,"---",IF(VLOOKUP($A999,Sheet1!$B$3:$AH$1266,Sheet1!H$1+(Sheet1!$A$1-1)*10,FALSE)="---","---", (ROUND(VLOOKUP($A999,Sheet1!$B$3:$AH$1266,Sheet1!H$1+(Sheet1!$A$1-1)*10,FALSE),IF(VLOOKUP($A999,Sheet1!$B$3:$AH$1266,Sheet1!H$1+(Sheet1!$A$1-1)*10,FALSE)&gt;99999,-3,IF(VLOOKUP($A999,Sheet1!$B$3:$AH$1266,Sheet1!H$1+(Sheet1!$A$1-1)*10,FALSE)&gt;9999,-2,IF(VLOOKUP($A999,Sheet1!$B$3:$AH$1266,Sheet1!H$1+(Sheet1!$A$1-1)*10,FALSE)&gt;999,-1,0)))))))</f>
        <v>10300</v>
      </c>
      <c r="Y999" s="392">
        <f>IF(ISNA(VLOOKUP($A999,Sheet1!$B$3:$AH$1266,Sheet1!I$1+(Sheet1!$A$1-1)*10,FALSE))=TRUE,"---",IF(VLOOKUP($A999,Sheet1!$B$3:$AH$1266,Sheet1!I$1+(Sheet1!$A$1-1)*10,FALSE)="---","---", (ROUND(VLOOKUP($A999,Sheet1!$B$3:$AH$1266,Sheet1!I$1+(Sheet1!$A$1-1)*10,FALSE),IF(VLOOKUP($A999,Sheet1!$B$3:$AH$1266,Sheet1!I$1+(Sheet1!$A$1-1)*10,FALSE)&gt;99999,-3,IF(VLOOKUP($A999,Sheet1!$B$3:$AH$1266,Sheet1!I$1+(Sheet1!$A$1-1)*10,FALSE)&gt;9999,-2,IF(VLOOKUP($A999,Sheet1!$B$3:$AH$1266,Sheet1!I$1+(Sheet1!$A$1-1)*10,FALSE)&gt;999,-1,0)))))))</f>
        <v>12200</v>
      </c>
      <c r="Z999" s="392">
        <f>IF(ISNA(VLOOKUP($A999,Sheet1!$B$3:$AH$1266,Sheet1!J$1+(Sheet1!$A$1-1)*10,FALSE))=TRUE,"---",IF(VLOOKUP($A999,Sheet1!$B$3:$AH$1266,Sheet1!J$1+(Sheet1!$A$1-1)*10,FALSE)="---","---", (ROUND(VLOOKUP($A999,Sheet1!$B$3:$AH$1266,Sheet1!J$1+(Sheet1!$A$1-1)*10,FALSE),IF(VLOOKUP($A999,Sheet1!$B$3:$AH$1266,Sheet1!J$1+(Sheet1!$A$1-1)*10,FALSE)&gt;99999,-3,IF(VLOOKUP($A999,Sheet1!$B$3:$AH$1266,Sheet1!J$1+(Sheet1!$A$1-1)*10,FALSE)&gt;9999,-2,IF(VLOOKUP($A999,Sheet1!$B$3:$AH$1266,Sheet1!J$1+(Sheet1!$A$1-1)*10,FALSE)&gt;999,-1,0)))))))</f>
        <v>14800</v>
      </c>
      <c r="AA999" s="392">
        <f>IF(ISNA(VLOOKUP($A999,Sheet1!$B$3:$AH$1266,Sheet1!K$1+(Sheet1!$A$1-1)*10,FALSE))=TRUE,"---",IF(VLOOKUP($A999,Sheet1!$B$3:$AH$1266,Sheet1!K$1+(Sheet1!$A$1-1)*10,FALSE)="---","---", (ROUND(VLOOKUP($A999,Sheet1!$B$3:$AH$1266,Sheet1!K$1+(Sheet1!$A$1-1)*10,FALSE),IF(VLOOKUP($A999,Sheet1!$B$3:$AH$1266,Sheet1!K$1+(Sheet1!$A$1-1)*10,FALSE)&gt;99999,-3,IF(VLOOKUP($A999,Sheet1!$B$3:$AH$1266,Sheet1!K$1+(Sheet1!$A$1-1)*10,FALSE)&gt;9999,-2,IF(VLOOKUP($A999,Sheet1!$B$3:$AH$1266,Sheet1!K$1+(Sheet1!$A$1-1)*10,FALSE)&gt;999,-1,0)))))))</f>
        <v>16700</v>
      </c>
      <c r="AB999" s="392">
        <f>IF(ISNA(VLOOKUP($A999,Sheet1!$B$3:$AH$1266,Sheet1!L$1+(Sheet1!$A$1-1)*10,FALSE))=TRUE,"---",IF(VLOOKUP($A999,Sheet1!$B$3:$AH$1266,Sheet1!L$1+(Sheet1!$A$1-1)*10,FALSE)="---","---", (ROUND(VLOOKUP($A999,Sheet1!$B$3:$AH$1266,Sheet1!L$1+(Sheet1!$A$1-1)*10,FALSE),IF(VLOOKUP($A999,Sheet1!$B$3:$AH$1266,Sheet1!L$1+(Sheet1!$A$1-1)*10,FALSE)&gt;99999,-3,IF(VLOOKUP($A999,Sheet1!$B$3:$AH$1266,Sheet1!L$1+(Sheet1!$A$1-1)*10,FALSE)&gt;9999,-2,IF(VLOOKUP($A999,Sheet1!$B$3:$AH$1266,Sheet1!L$1+(Sheet1!$A$1-1)*10,FALSE)&gt;999,-1,0)))))))</f>
        <v>18600</v>
      </c>
      <c r="AC999" s="392">
        <f>IF(ISNA(VLOOKUP($A999,Sheet1!$B$3:$AH$1266,Sheet1!M$1+(Sheet1!$A$1-1)*10,FALSE))=TRUE,"---",IF(VLOOKUP($A999,Sheet1!$B$3:$AH$1266,Sheet1!M$1+(Sheet1!$A$1-1)*10,FALSE)="---","---", (ROUND(VLOOKUP($A999,Sheet1!$B$3:$AH$1266,Sheet1!M$1+(Sheet1!$A$1-1)*10,FALSE),IF(VLOOKUP($A999,Sheet1!$B$3:$AH$1266,Sheet1!M$1+(Sheet1!$A$1-1)*10,FALSE)&gt;99999,-3,IF(VLOOKUP($A999,Sheet1!$B$3:$AH$1266,Sheet1!M$1+(Sheet1!$A$1-1)*10,FALSE)&gt;9999,-2,IF(VLOOKUP($A999,Sheet1!$B$3:$AH$1266,Sheet1!M$1+(Sheet1!$A$1-1)*10,FALSE)&gt;999,-1,0)))))))</f>
        <v>20600</v>
      </c>
      <c r="AD999" s="392">
        <f>IF(ISNA(VLOOKUP($A999,Sheet1!$B$3:$AH$1266,Sheet1!N$1+(Sheet1!$A$1-1)*10,FALSE))=TRUE,"---",IF(VLOOKUP($A999,Sheet1!$B$3:$AH$1266,Sheet1!N$1+(Sheet1!$A$1-1)*10,FALSE)="---","---", (ROUND(VLOOKUP($A999,Sheet1!$B$3:$AH$1266,Sheet1!N$1+(Sheet1!$A$1-1)*10,FALSE),IF(VLOOKUP($A999,Sheet1!$B$3:$AH$1266,Sheet1!N$1+(Sheet1!$A$1-1)*10,FALSE)&gt;99999,-3,IF(VLOOKUP($A999,Sheet1!$B$3:$AH$1266,Sheet1!N$1+(Sheet1!$A$1-1)*10,FALSE)&gt;9999,-2,IF(VLOOKUP($A999,Sheet1!$B$3:$AH$1266,Sheet1!N$1+(Sheet1!$A$1-1)*10,FALSE)&gt;999,-1,0)))))))</f>
        <v>23200</v>
      </c>
    </row>
    <row r="1000" spans="1:30" ht="25.5" customHeight="1" x14ac:dyDescent="0.25">
      <c r="A1000" s="303"/>
      <c r="B1000" s="331"/>
      <c r="C1000" s="303"/>
      <c r="D1000" s="303"/>
      <c r="E1000" s="307" t="e">
        <v>#N/A</v>
      </c>
      <c r="F1000" s="331"/>
      <c r="G1000" s="319"/>
      <c r="H1000" s="347"/>
      <c r="I1000" s="112">
        <v>38896</v>
      </c>
      <c r="J1000" s="147">
        <v>22.51</v>
      </c>
      <c r="K1000" s="127" t="s">
        <v>24</v>
      </c>
      <c r="L1000" s="156" t="s">
        <v>4405</v>
      </c>
      <c r="M1000" s="157" t="s">
        <v>4405</v>
      </c>
      <c r="N1000" s="127" t="s">
        <v>25</v>
      </c>
      <c r="O1000" s="68" t="s">
        <v>4405</v>
      </c>
      <c r="P1000" s="68" t="s">
        <v>4405</v>
      </c>
      <c r="Q1000" s="68" t="s">
        <v>4405</v>
      </c>
      <c r="R1000" s="74" t="s">
        <v>4405</v>
      </c>
      <c r="S1000" s="356" t="e">
        <v>#N/A</v>
      </c>
      <c r="T1000" s="356" t="str">
        <f>IF(ISNA(VLOOKUP(A1000,Sheet1!B$3:C$1266,2,FALSE)=TRUE),"ND",VLOOKUP(A1000,Sheet1!B$3:C$1266,2,FALSE))</f>
        <v>ND</v>
      </c>
      <c r="U1000" s="392" t="str">
        <f>IF(ISNA(VLOOKUP($A1000,Sheet1!$B$3:$AH$1266,Sheet1!E$1+(Sheet1!$A$1-1)*10,FALSE))=TRUE,"---",IF(VLOOKUP($A1000,Sheet1!$B$3:$AH$1266,Sheet1!E$1+(Sheet1!$A$1-1)*10,FALSE)="---","---", (ROUND(VLOOKUP($A1000,Sheet1!$B$3:$AH$1266,Sheet1!E$1+(Sheet1!$A$1-1)*10,FALSE),IF(VLOOKUP($A1000,Sheet1!$B$3:$AH$1266,Sheet1!E$1+(Sheet1!$A$1-1)*10,FALSE)&gt;99999,-3,IF(VLOOKUP($A1000,Sheet1!$B$3:$AH$1266,Sheet1!E$1+(Sheet1!$A$1-1)*10,FALSE)&gt;9999,-2,IF(VLOOKUP($A1000,Sheet1!$B$3:$AH$1266,Sheet1!E$1+(Sheet1!$A$1-1)*10,FALSE)&gt;999,-1,0)))))))</f>
        <v>---</v>
      </c>
      <c r="V1000" s="392" t="str">
        <f>IF(ISNA(VLOOKUP($A1000,Sheet1!$B$3:$AH$1266,Sheet1!F$1+(Sheet1!$A$1-1)*10,FALSE))=TRUE,"---",IF(VLOOKUP($A1000,Sheet1!$B$3:$AH$1266,Sheet1!F$1+(Sheet1!$A$1-1)*10,FALSE)="---","---", (ROUND(VLOOKUP($A1000,Sheet1!$B$3:$AH$1266,Sheet1!F$1+(Sheet1!$A$1-1)*10,FALSE),IF(VLOOKUP($A1000,Sheet1!$B$3:$AH$1266,Sheet1!F$1+(Sheet1!$A$1-1)*10,FALSE)&gt;99999,-3,IF(VLOOKUP($A1000,Sheet1!$B$3:$AH$1266,Sheet1!F$1+(Sheet1!$A$1-1)*10,FALSE)&gt;9999,-2,IF(VLOOKUP($A1000,Sheet1!$B$3:$AH$1266,Sheet1!F$1+(Sheet1!$A$1-1)*10,FALSE)&gt;999,-1,0)))))))</f>
        <v>---</v>
      </c>
      <c r="W1000" s="392" t="str">
        <f>IF(ISNA(VLOOKUP($A1000,Sheet1!$B$3:$AH$1266,Sheet1!G$1+(Sheet1!$A$1-1)*10,FALSE))=TRUE,"---",IF(VLOOKUP($A1000,Sheet1!$B$3:$AH$1266,Sheet1!G$1+(Sheet1!$A$1-1)*10,FALSE)="---","---", (ROUND(VLOOKUP($A1000,Sheet1!$B$3:$AH$1266,Sheet1!G$1+(Sheet1!$A$1-1)*10,FALSE),IF(VLOOKUP($A1000,Sheet1!$B$3:$AH$1266,Sheet1!G$1+(Sheet1!$A$1-1)*10,FALSE)&gt;99999,-3,IF(VLOOKUP($A1000,Sheet1!$B$3:$AH$1266,Sheet1!G$1+(Sheet1!$A$1-1)*10,FALSE)&gt;9999,-2,IF(VLOOKUP($A1000,Sheet1!$B$3:$AH$1266,Sheet1!G$1+(Sheet1!$A$1-1)*10,FALSE)&gt;999,-1,0)))))))</f>
        <v>---</v>
      </c>
      <c r="X1000" s="392" t="str">
        <f>IF(ISNA(VLOOKUP($A1000,Sheet1!$B$3:$AH$1266,Sheet1!H$1+(Sheet1!$A$1-1)*10,FALSE))=TRUE,"---",IF(VLOOKUP($A1000,Sheet1!$B$3:$AH$1266,Sheet1!H$1+(Sheet1!$A$1-1)*10,FALSE)="---","---", (ROUND(VLOOKUP($A1000,Sheet1!$B$3:$AH$1266,Sheet1!H$1+(Sheet1!$A$1-1)*10,FALSE),IF(VLOOKUP($A1000,Sheet1!$B$3:$AH$1266,Sheet1!H$1+(Sheet1!$A$1-1)*10,FALSE)&gt;99999,-3,IF(VLOOKUP($A1000,Sheet1!$B$3:$AH$1266,Sheet1!H$1+(Sheet1!$A$1-1)*10,FALSE)&gt;9999,-2,IF(VLOOKUP($A1000,Sheet1!$B$3:$AH$1266,Sheet1!H$1+(Sheet1!$A$1-1)*10,FALSE)&gt;999,-1,0)))))))</f>
        <v>---</v>
      </c>
      <c r="Y1000" s="392" t="str">
        <f>IF(ISNA(VLOOKUP($A1000,Sheet1!$B$3:$AH$1266,Sheet1!I$1+(Sheet1!$A$1-1)*10,FALSE))=TRUE,"---",IF(VLOOKUP($A1000,Sheet1!$B$3:$AH$1266,Sheet1!I$1+(Sheet1!$A$1-1)*10,FALSE)="---","---", (ROUND(VLOOKUP($A1000,Sheet1!$B$3:$AH$1266,Sheet1!I$1+(Sheet1!$A$1-1)*10,FALSE),IF(VLOOKUP($A1000,Sheet1!$B$3:$AH$1266,Sheet1!I$1+(Sheet1!$A$1-1)*10,FALSE)&gt;99999,-3,IF(VLOOKUP($A1000,Sheet1!$B$3:$AH$1266,Sheet1!I$1+(Sheet1!$A$1-1)*10,FALSE)&gt;9999,-2,IF(VLOOKUP($A1000,Sheet1!$B$3:$AH$1266,Sheet1!I$1+(Sheet1!$A$1-1)*10,FALSE)&gt;999,-1,0)))))))</f>
        <v>---</v>
      </c>
      <c r="Z1000" s="392" t="str">
        <f>IF(ISNA(VLOOKUP($A1000,Sheet1!$B$3:$AH$1266,Sheet1!J$1+(Sheet1!$A$1-1)*10,FALSE))=TRUE,"---",IF(VLOOKUP($A1000,Sheet1!$B$3:$AH$1266,Sheet1!J$1+(Sheet1!$A$1-1)*10,FALSE)="---","---", (ROUND(VLOOKUP($A1000,Sheet1!$B$3:$AH$1266,Sheet1!J$1+(Sheet1!$A$1-1)*10,FALSE),IF(VLOOKUP($A1000,Sheet1!$B$3:$AH$1266,Sheet1!J$1+(Sheet1!$A$1-1)*10,FALSE)&gt;99999,-3,IF(VLOOKUP($A1000,Sheet1!$B$3:$AH$1266,Sheet1!J$1+(Sheet1!$A$1-1)*10,FALSE)&gt;9999,-2,IF(VLOOKUP($A1000,Sheet1!$B$3:$AH$1266,Sheet1!J$1+(Sheet1!$A$1-1)*10,FALSE)&gt;999,-1,0)))))))</f>
        <v>---</v>
      </c>
      <c r="AA1000" s="392" t="str">
        <f>IF(ISNA(VLOOKUP($A1000,Sheet1!$B$3:$AH$1266,Sheet1!K$1+(Sheet1!$A$1-1)*10,FALSE))=TRUE,"---",IF(VLOOKUP($A1000,Sheet1!$B$3:$AH$1266,Sheet1!K$1+(Sheet1!$A$1-1)*10,FALSE)="---","---", (ROUND(VLOOKUP($A1000,Sheet1!$B$3:$AH$1266,Sheet1!K$1+(Sheet1!$A$1-1)*10,FALSE),IF(VLOOKUP($A1000,Sheet1!$B$3:$AH$1266,Sheet1!K$1+(Sheet1!$A$1-1)*10,FALSE)&gt;99999,-3,IF(VLOOKUP($A1000,Sheet1!$B$3:$AH$1266,Sheet1!K$1+(Sheet1!$A$1-1)*10,FALSE)&gt;9999,-2,IF(VLOOKUP($A1000,Sheet1!$B$3:$AH$1266,Sheet1!K$1+(Sheet1!$A$1-1)*10,FALSE)&gt;999,-1,0)))))))</f>
        <v>---</v>
      </c>
      <c r="AB1000" s="392" t="str">
        <f>IF(ISNA(VLOOKUP($A1000,Sheet1!$B$3:$AH$1266,Sheet1!L$1+(Sheet1!$A$1-1)*10,FALSE))=TRUE,"---",IF(VLOOKUP($A1000,Sheet1!$B$3:$AH$1266,Sheet1!L$1+(Sheet1!$A$1-1)*10,FALSE)="---","---", (ROUND(VLOOKUP($A1000,Sheet1!$B$3:$AH$1266,Sheet1!L$1+(Sheet1!$A$1-1)*10,FALSE),IF(VLOOKUP($A1000,Sheet1!$B$3:$AH$1266,Sheet1!L$1+(Sheet1!$A$1-1)*10,FALSE)&gt;99999,-3,IF(VLOOKUP($A1000,Sheet1!$B$3:$AH$1266,Sheet1!L$1+(Sheet1!$A$1-1)*10,FALSE)&gt;9999,-2,IF(VLOOKUP($A1000,Sheet1!$B$3:$AH$1266,Sheet1!L$1+(Sheet1!$A$1-1)*10,FALSE)&gt;999,-1,0)))))))</f>
        <v>---</v>
      </c>
      <c r="AC1000" s="392" t="str">
        <f>IF(ISNA(VLOOKUP($A1000,Sheet1!$B$3:$AH$1266,Sheet1!M$1+(Sheet1!$A$1-1)*10,FALSE))=TRUE,"---",IF(VLOOKUP($A1000,Sheet1!$B$3:$AH$1266,Sheet1!M$1+(Sheet1!$A$1-1)*10,FALSE)="---","---", (ROUND(VLOOKUP($A1000,Sheet1!$B$3:$AH$1266,Sheet1!M$1+(Sheet1!$A$1-1)*10,FALSE),IF(VLOOKUP($A1000,Sheet1!$B$3:$AH$1266,Sheet1!M$1+(Sheet1!$A$1-1)*10,FALSE)&gt;99999,-3,IF(VLOOKUP($A1000,Sheet1!$B$3:$AH$1266,Sheet1!M$1+(Sheet1!$A$1-1)*10,FALSE)&gt;9999,-2,IF(VLOOKUP($A1000,Sheet1!$B$3:$AH$1266,Sheet1!M$1+(Sheet1!$A$1-1)*10,FALSE)&gt;999,-1,0)))))))</f>
        <v>---</v>
      </c>
      <c r="AD1000" s="392" t="str">
        <f>IF(ISNA(VLOOKUP($A1000,Sheet1!$B$3:$AH$1266,Sheet1!N$1+(Sheet1!$A$1-1)*10,FALSE))=TRUE,"---",IF(VLOOKUP($A1000,Sheet1!$B$3:$AH$1266,Sheet1!N$1+(Sheet1!$A$1-1)*10,FALSE)="---","---", (ROUND(VLOOKUP($A1000,Sheet1!$B$3:$AH$1266,Sheet1!N$1+(Sheet1!$A$1-1)*10,FALSE),IF(VLOOKUP($A1000,Sheet1!$B$3:$AH$1266,Sheet1!N$1+(Sheet1!$A$1-1)*10,FALSE)&gt;99999,-3,IF(VLOOKUP($A1000,Sheet1!$B$3:$AH$1266,Sheet1!N$1+(Sheet1!$A$1-1)*10,FALSE)&gt;9999,-2,IF(VLOOKUP($A1000,Sheet1!$B$3:$AH$1266,Sheet1!N$1+(Sheet1!$A$1-1)*10,FALSE)&gt;999,-1,0)))))))</f>
        <v>---</v>
      </c>
    </row>
    <row r="1001" spans="1:30" ht="25.5" customHeight="1" x14ac:dyDescent="0.25">
      <c r="A1001" s="304" t="s">
        <v>1506</v>
      </c>
      <c r="B1001" s="393" t="s">
        <v>1507</v>
      </c>
      <c r="C1001" s="304">
        <v>421928</v>
      </c>
      <c r="D1001" s="304">
        <v>754617</v>
      </c>
      <c r="E1001" s="305" t="s">
        <v>3029</v>
      </c>
      <c r="F1001" s="117" t="s">
        <v>4692</v>
      </c>
      <c r="G1001" s="118" t="s">
        <v>31</v>
      </c>
      <c r="H1001" s="348">
        <v>593</v>
      </c>
      <c r="I1001" s="377">
        <v>38896</v>
      </c>
      <c r="J1001" s="336">
        <v>21.16</v>
      </c>
      <c r="K1001" s="340" t="s">
        <v>4405</v>
      </c>
      <c r="L1001" s="338">
        <v>27100</v>
      </c>
      <c r="M1001" s="381">
        <v>45.7</v>
      </c>
      <c r="N1001" s="340" t="s">
        <v>4405</v>
      </c>
      <c r="O1001" s="328">
        <f t="shared" si="34"/>
        <v>0.46473037257398947</v>
      </c>
      <c r="P1001" s="328">
        <f>IF(O1001&lt;&gt;"",VLOOKUP($A1001,Sheet4!$A$2:$O$1309,14,FALSE)*100,"")</f>
        <v>0.24333231486970419</v>
      </c>
      <c r="Q1001" s="328">
        <f>IF(P1001&lt;&gt;"",VLOOKUP($A1001,Sheet4!$A$2:$O$1309,15,FALSE)*100,"")</f>
        <v>2.3581004692892704</v>
      </c>
      <c r="R1001" s="358" t="str">
        <f t="shared" si="35"/>
        <v>200</v>
      </c>
      <c r="S1001" s="357" t="s">
        <v>4366</v>
      </c>
      <c r="T1001" s="357" t="str">
        <f>IF(ISNA(VLOOKUP(A1001,Sheet1!B$3:C$1266,2,FALSE)=TRUE),"NC",VLOOKUP(A1001,Sheet1!B$3:C$1266,2,FALSE))</f>
        <v>Rural10</v>
      </c>
      <c r="U1001" s="385">
        <f>IF(ISNA(VLOOKUP($A1001,Sheet1!$B$3:$AH$1266,Sheet1!E$1+(Sheet1!$A$1-1)*10,FALSE))=TRUE,"---",IF(VLOOKUP($A1001,Sheet1!$B$3:$AH$1266,Sheet1!E$1+(Sheet1!$A$1-1)*10,FALSE)="---","---", (ROUND(VLOOKUP($A1001,Sheet1!$B$3:$AH$1266,Sheet1!E$1+(Sheet1!$A$1-1)*10,FALSE),IF(VLOOKUP($A1001,Sheet1!$B$3:$AH$1266,Sheet1!E$1+(Sheet1!$A$1-1)*10,FALSE)&gt;99999,-3,IF(VLOOKUP($A1001,Sheet1!$B$3:$AH$1266,Sheet1!E$1+(Sheet1!$A$1-1)*10,FALSE)&gt;9999,-2,IF(VLOOKUP($A1001,Sheet1!$B$3:$AH$1266,Sheet1!E$1+(Sheet1!$A$1-1)*10,FALSE)&gt;999,-1,0)))))))</f>
        <v>6720</v>
      </c>
      <c r="V1001" s="385">
        <f>IF(ISNA(VLOOKUP($A1001,Sheet1!$B$3:$AH$1266,Sheet1!F$1+(Sheet1!$A$1-1)*10,FALSE))=TRUE,"---",IF(VLOOKUP($A1001,Sheet1!$B$3:$AH$1266,Sheet1!F$1+(Sheet1!$A$1-1)*10,FALSE)="---","---", (ROUND(VLOOKUP($A1001,Sheet1!$B$3:$AH$1266,Sheet1!F$1+(Sheet1!$A$1-1)*10,FALSE),IF(VLOOKUP($A1001,Sheet1!$B$3:$AH$1266,Sheet1!F$1+(Sheet1!$A$1-1)*10,FALSE)&gt;99999,-3,IF(VLOOKUP($A1001,Sheet1!$B$3:$AH$1266,Sheet1!F$1+(Sheet1!$A$1-1)*10,FALSE)&gt;9999,-2,IF(VLOOKUP($A1001,Sheet1!$B$3:$AH$1266,Sheet1!F$1+(Sheet1!$A$1-1)*10,FALSE)&gt;999,-1,0)))))))</f>
        <v>7860</v>
      </c>
      <c r="W1001" s="385">
        <f>IF(ISNA(VLOOKUP($A1001,Sheet1!$B$3:$AH$1266,Sheet1!G$1+(Sheet1!$A$1-1)*10,FALSE))=TRUE,"---",IF(VLOOKUP($A1001,Sheet1!$B$3:$AH$1266,Sheet1!G$1+(Sheet1!$A$1-1)*10,FALSE)="---","---", (ROUND(VLOOKUP($A1001,Sheet1!$B$3:$AH$1266,Sheet1!G$1+(Sheet1!$A$1-1)*10,FALSE),IF(VLOOKUP($A1001,Sheet1!$B$3:$AH$1266,Sheet1!G$1+(Sheet1!$A$1-1)*10,FALSE)&gt;99999,-3,IF(VLOOKUP($A1001,Sheet1!$B$3:$AH$1266,Sheet1!G$1+(Sheet1!$A$1-1)*10,FALSE)&gt;9999,-2,IF(VLOOKUP($A1001,Sheet1!$B$3:$AH$1266,Sheet1!G$1+(Sheet1!$A$1-1)*10,FALSE)&gt;999,-1,0)))))))</f>
        <v>9290</v>
      </c>
      <c r="X1001" s="385">
        <f>IF(ISNA(VLOOKUP($A1001,Sheet1!$B$3:$AH$1266,Sheet1!H$1+(Sheet1!$A$1-1)*10,FALSE))=TRUE,"---",IF(VLOOKUP($A1001,Sheet1!$B$3:$AH$1266,Sheet1!H$1+(Sheet1!$A$1-1)*10,FALSE)="---","---", (ROUND(VLOOKUP($A1001,Sheet1!$B$3:$AH$1266,Sheet1!H$1+(Sheet1!$A$1-1)*10,FALSE),IF(VLOOKUP($A1001,Sheet1!$B$3:$AH$1266,Sheet1!H$1+(Sheet1!$A$1-1)*10,FALSE)&gt;99999,-3,IF(VLOOKUP($A1001,Sheet1!$B$3:$AH$1266,Sheet1!H$1+(Sheet1!$A$1-1)*10,FALSE)&gt;9999,-2,IF(VLOOKUP($A1001,Sheet1!$B$3:$AH$1266,Sheet1!H$1+(Sheet1!$A$1-1)*10,FALSE)&gt;999,-1,0)))))))</f>
        <v>13000</v>
      </c>
      <c r="Y1001" s="385">
        <f>IF(ISNA(VLOOKUP($A1001,Sheet1!$B$3:$AH$1266,Sheet1!I$1+(Sheet1!$A$1-1)*10,FALSE))=TRUE,"---",IF(VLOOKUP($A1001,Sheet1!$B$3:$AH$1266,Sheet1!I$1+(Sheet1!$A$1-1)*10,FALSE)="---","---", (ROUND(VLOOKUP($A1001,Sheet1!$B$3:$AH$1266,Sheet1!I$1+(Sheet1!$A$1-1)*10,FALSE),IF(VLOOKUP($A1001,Sheet1!$B$3:$AH$1266,Sheet1!I$1+(Sheet1!$A$1-1)*10,FALSE)&gt;99999,-3,IF(VLOOKUP($A1001,Sheet1!$B$3:$AH$1266,Sheet1!I$1+(Sheet1!$A$1-1)*10,FALSE)&gt;9999,-2,IF(VLOOKUP($A1001,Sheet1!$B$3:$AH$1266,Sheet1!I$1+(Sheet1!$A$1-1)*10,FALSE)&gt;999,-1,0)))))))</f>
        <v>15600</v>
      </c>
      <c r="Z1001" s="385">
        <f>IF(ISNA(VLOOKUP($A1001,Sheet1!$B$3:$AH$1266,Sheet1!J$1+(Sheet1!$A$1-1)*10,FALSE))=TRUE,"---",IF(VLOOKUP($A1001,Sheet1!$B$3:$AH$1266,Sheet1!J$1+(Sheet1!$A$1-1)*10,FALSE)="---","---", (ROUND(VLOOKUP($A1001,Sheet1!$B$3:$AH$1266,Sheet1!J$1+(Sheet1!$A$1-1)*10,FALSE),IF(VLOOKUP($A1001,Sheet1!$B$3:$AH$1266,Sheet1!J$1+(Sheet1!$A$1-1)*10,FALSE)&gt;99999,-3,IF(VLOOKUP($A1001,Sheet1!$B$3:$AH$1266,Sheet1!J$1+(Sheet1!$A$1-1)*10,FALSE)&gt;9999,-2,IF(VLOOKUP($A1001,Sheet1!$B$3:$AH$1266,Sheet1!J$1+(Sheet1!$A$1-1)*10,FALSE)&gt;999,-1,0)))))))</f>
        <v>18900</v>
      </c>
      <c r="AA1001" s="385">
        <f>IF(ISNA(VLOOKUP($A1001,Sheet1!$B$3:$AH$1266,Sheet1!K$1+(Sheet1!$A$1-1)*10,FALSE))=TRUE,"---",IF(VLOOKUP($A1001,Sheet1!$B$3:$AH$1266,Sheet1!K$1+(Sheet1!$A$1-1)*10,FALSE)="---","---", (ROUND(VLOOKUP($A1001,Sheet1!$B$3:$AH$1266,Sheet1!K$1+(Sheet1!$A$1-1)*10,FALSE),IF(VLOOKUP($A1001,Sheet1!$B$3:$AH$1266,Sheet1!K$1+(Sheet1!$A$1-1)*10,FALSE)&gt;99999,-3,IF(VLOOKUP($A1001,Sheet1!$B$3:$AH$1266,Sheet1!K$1+(Sheet1!$A$1-1)*10,FALSE)&gt;9999,-2,IF(VLOOKUP($A1001,Sheet1!$B$3:$AH$1266,Sheet1!K$1+(Sheet1!$A$1-1)*10,FALSE)&gt;999,-1,0)))))))</f>
        <v>21400</v>
      </c>
      <c r="AB1001" s="385">
        <f>IF(ISNA(VLOOKUP($A1001,Sheet1!$B$3:$AH$1266,Sheet1!L$1+(Sheet1!$A$1-1)*10,FALSE))=TRUE,"---",IF(VLOOKUP($A1001,Sheet1!$B$3:$AH$1266,Sheet1!L$1+(Sheet1!$A$1-1)*10,FALSE)="---","---", (ROUND(VLOOKUP($A1001,Sheet1!$B$3:$AH$1266,Sheet1!L$1+(Sheet1!$A$1-1)*10,FALSE),IF(VLOOKUP($A1001,Sheet1!$B$3:$AH$1266,Sheet1!L$1+(Sheet1!$A$1-1)*10,FALSE)&gt;99999,-3,IF(VLOOKUP($A1001,Sheet1!$B$3:$AH$1266,Sheet1!L$1+(Sheet1!$A$1-1)*10,FALSE)&gt;9999,-2,IF(VLOOKUP($A1001,Sheet1!$B$3:$AH$1266,Sheet1!L$1+(Sheet1!$A$1-1)*10,FALSE)&gt;999,-1,0)))))))</f>
        <v>24000</v>
      </c>
      <c r="AC1001" s="385">
        <f>IF(ISNA(VLOOKUP($A1001,Sheet1!$B$3:$AH$1266,Sheet1!M$1+(Sheet1!$A$1-1)*10,FALSE))=TRUE,"---",IF(VLOOKUP($A1001,Sheet1!$B$3:$AH$1266,Sheet1!M$1+(Sheet1!$A$1-1)*10,FALSE)="---","---", (ROUND(VLOOKUP($A1001,Sheet1!$B$3:$AH$1266,Sheet1!M$1+(Sheet1!$A$1-1)*10,FALSE),IF(VLOOKUP($A1001,Sheet1!$B$3:$AH$1266,Sheet1!M$1+(Sheet1!$A$1-1)*10,FALSE)&gt;99999,-3,IF(VLOOKUP($A1001,Sheet1!$B$3:$AH$1266,Sheet1!M$1+(Sheet1!$A$1-1)*10,FALSE)&gt;9999,-2,IF(VLOOKUP($A1001,Sheet1!$B$3:$AH$1266,Sheet1!M$1+(Sheet1!$A$1-1)*10,FALSE)&gt;999,-1,0)))))))</f>
        <v>26700</v>
      </c>
      <c r="AD1001" s="385">
        <f>IF(ISNA(VLOOKUP($A1001,Sheet1!$B$3:$AH$1266,Sheet1!N$1+(Sheet1!$A$1-1)*10,FALSE))=TRUE,"---",IF(VLOOKUP($A1001,Sheet1!$B$3:$AH$1266,Sheet1!N$1+(Sheet1!$A$1-1)*10,FALSE)="---","---", (ROUND(VLOOKUP($A1001,Sheet1!$B$3:$AH$1266,Sheet1!N$1+(Sheet1!$A$1-1)*10,FALSE),IF(VLOOKUP($A1001,Sheet1!$B$3:$AH$1266,Sheet1!N$1+(Sheet1!$A$1-1)*10,FALSE)&gt;99999,-3,IF(VLOOKUP($A1001,Sheet1!$B$3:$AH$1266,Sheet1!N$1+(Sheet1!$A$1-1)*10,FALSE)&gt;9999,-2,IF(VLOOKUP($A1001,Sheet1!$B$3:$AH$1266,Sheet1!N$1+(Sheet1!$A$1-1)*10,FALSE)&gt;999,-1,0)))))))</f>
        <v>30300</v>
      </c>
    </row>
    <row r="1002" spans="1:30" ht="25.5" customHeight="1" x14ac:dyDescent="0.25">
      <c r="A1002" s="304"/>
      <c r="B1002" s="346"/>
      <c r="C1002" s="304"/>
      <c r="D1002" s="304"/>
      <c r="E1002" s="305"/>
      <c r="F1002" s="117" t="s">
        <v>4759</v>
      </c>
      <c r="G1002" s="118" t="s">
        <v>286</v>
      </c>
      <c r="H1002" s="348"/>
      <c r="I1002" s="378"/>
      <c r="J1002" s="337"/>
      <c r="K1002" s="352"/>
      <c r="L1002" s="339"/>
      <c r="M1002" s="382"/>
      <c r="N1002" s="352"/>
      <c r="O1002" s="329" t="e">
        <f t="shared" si="34"/>
        <v>#NUM!</v>
      </c>
      <c r="P1002" s="329" t="e">
        <f>IF(O1002&lt;&gt;"",VLOOKUP($A1002,Sheet4!$A$2:$O$1309,14,FALSE)*100,"")</f>
        <v>#NUM!</v>
      </c>
      <c r="Q1002" s="329" t="e">
        <f>IF(P1002&lt;&gt;"",VLOOKUP($A1002,Sheet4!$A$2:$O$1309,15,FALSE)*100,"")</f>
        <v>#NUM!</v>
      </c>
      <c r="R1002" s="357" t="e">
        <f t="shared" si="35"/>
        <v>#NUM!</v>
      </c>
      <c r="S1002" s="357"/>
      <c r="T1002" s="357"/>
      <c r="U1002" s="385"/>
      <c r="V1002" s="385"/>
      <c r="W1002" s="385"/>
      <c r="X1002" s="385"/>
      <c r="Y1002" s="385"/>
      <c r="Z1002" s="385"/>
      <c r="AA1002" s="385"/>
      <c r="AB1002" s="385"/>
      <c r="AC1002" s="385"/>
      <c r="AD1002" s="385"/>
    </row>
    <row r="1003" spans="1:30" ht="25.5" customHeight="1" x14ac:dyDescent="0.25">
      <c r="A1003" s="304"/>
      <c r="B1003" s="346"/>
      <c r="C1003" s="304"/>
      <c r="D1003" s="304"/>
      <c r="E1003" s="305"/>
      <c r="F1003" s="117" t="s">
        <v>4747</v>
      </c>
      <c r="G1003" s="118" t="s">
        <v>31</v>
      </c>
      <c r="H1003" s="348"/>
      <c r="I1003" s="378"/>
      <c r="J1003" s="337"/>
      <c r="K1003" s="341"/>
      <c r="L1003" s="339"/>
      <c r="M1003" s="382"/>
      <c r="N1003" s="341"/>
      <c r="O1003" s="329" t="e">
        <f t="shared" si="34"/>
        <v>#NUM!</v>
      </c>
      <c r="P1003" s="329" t="e">
        <f>IF(O1003&lt;&gt;"",VLOOKUP($A1003,Sheet4!$A$2:$O$1309,14,FALSE)*100,"")</f>
        <v>#NUM!</v>
      </c>
      <c r="Q1003" s="329" t="e">
        <f>IF(P1003&lt;&gt;"",VLOOKUP($A1003,Sheet4!$A$2:$O$1309,15,FALSE)*100,"")</f>
        <v>#NUM!</v>
      </c>
      <c r="R1003" s="357" t="e">
        <f t="shared" si="35"/>
        <v>#NUM!</v>
      </c>
      <c r="S1003" s="357"/>
      <c r="T1003" s="357"/>
      <c r="U1003" s="385"/>
      <c r="V1003" s="385"/>
      <c r="W1003" s="385"/>
      <c r="X1003" s="385"/>
      <c r="Y1003" s="385"/>
      <c r="Z1003" s="385"/>
      <c r="AA1003" s="385"/>
      <c r="AB1003" s="385"/>
      <c r="AC1003" s="385"/>
      <c r="AD1003" s="385"/>
    </row>
    <row r="1004" spans="1:30" ht="25.5" customHeight="1" x14ac:dyDescent="0.25">
      <c r="A1004" s="125" t="s">
        <v>1508</v>
      </c>
      <c r="B1004" s="138" t="s">
        <v>4340</v>
      </c>
      <c r="C1004" s="125">
        <v>422429</v>
      </c>
      <c r="D1004" s="125">
        <v>754903</v>
      </c>
      <c r="E1004" s="70" t="s">
        <v>3029</v>
      </c>
      <c r="F1004" s="139" t="s">
        <v>4405</v>
      </c>
      <c r="G1004" s="127" t="s">
        <v>160</v>
      </c>
      <c r="H1004" s="128">
        <v>6.41</v>
      </c>
      <c r="I1004" s="112">
        <v>12973</v>
      </c>
      <c r="J1004" s="140" t="s">
        <v>4405</v>
      </c>
      <c r="K1004" s="127" t="s">
        <v>17</v>
      </c>
      <c r="L1004" s="115">
        <v>6650</v>
      </c>
      <c r="M1004" s="116">
        <v>1037</v>
      </c>
      <c r="N1004" s="127" t="s">
        <v>145</v>
      </c>
      <c r="O1004" s="68" t="str">
        <f t="shared" si="34"/>
        <v>&lt;0.2</v>
      </c>
      <c r="P1004" s="68">
        <f>IF(O1004&lt;&gt;"",VLOOKUP($A1004,Sheet4!$A$2:$O$1309,14,FALSE)*100,"")</f>
        <v>0.9374424601702791</v>
      </c>
      <c r="Q1004" s="68">
        <f>IF(P1004&lt;&gt;"",VLOOKUP($A1004,Sheet4!$A$2:$O$1309,15,FALSE)*100,"")</f>
        <v>8.8128087598196903</v>
      </c>
      <c r="R1004" s="74" t="str">
        <f t="shared" si="35"/>
        <v>&gt;500</v>
      </c>
      <c r="S1004" s="64" t="s">
        <v>4366</v>
      </c>
      <c r="T1004" s="64" t="str">
        <f>IF(ISNA(VLOOKUP(A1004,Sheet1!B$3:C$1266,2,FALSE)=TRUE),"NC",VLOOKUP(A1004,Sheet1!B$3:C$1266,2,FALSE))</f>
        <v>Rural</v>
      </c>
      <c r="U1004" s="65">
        <f>IF(ISNA(VLOOKUP($A1004,Sheet1!$B$3:$AH$1266,Sheet1!E$1+(Sheet1!$A$1-1)*10,FALSE))=TRUE,"---",IF(VLOOKUP($A1004,Sheet1!$B$3:$AH$1266,Sheet1!E$1+(Sheet1!$A$1-1)*10,FALSE)="---","---", (ROUND(VLOOKUP($A1004,Sheet1!$B$3:$AH$1266,Sheet1!E$1+(Sheet1!$A$1-1)*10,FALSE),IF(VLOOKUP($A1004,Sheet1!$B$3:$AH$1266,Sheet1!E$1+(Sheet1!$A$1-1)*10,FALSE)&gt;99999,-3,IF(VLOOKUP($A1004,Sheet1!$B$3:$AH$1266,Sheet1!E$1+(Sheet1!$A$1-1)*10,FALSE)&gt;9999,-2,IF(VLOOKUP($A1004,Sheet1!$B$3:$AH$1266,Sheet1!E$1+(Sheet1!$A$1-1)*10,FALSE)&gt;999,-1,0)))))))</f>
        <v>153</v>
      </c>
      <c r="V1004" s="65">
        <f>IF(ISNA(VLOOKUP($A1004,Sheet1!$B$3:$AH$1266,Sheet1!F$1+(Sheet1!$A$1-1)*10,FALSE))=TRUE,"---",IF(VLOOKUP($A1004,Sheet1!$B$3:$AH$1266,Sheet1!F$1+(Sheet1!$A$1-1)*10,FALSE)="---","---", (ROUND(VLOOKUP($A1004,Sheet1!$B$3:$AH$1266,Sheet1!F$1+(Sheet1!$A$1-1)*10,FALSE),IF(VLOOKUP($A1004,Sheet1!$B$3:$AH$1266,Sheet1!F$1+(Sheet1!$A$1-1)*10,FALSE)&gt;99999,-3,IF(VLOOKUP($A1004,Sheet1!$B$3:$AH$1266,Sheet1!F$1+(Sheet1!$A$1-1)*10,FALSE)&gt;9999,-2,IF(VLOOKUP($A1004,Sheet1!$B$3:$AH$1266,Sheet1!F$1+(Sheet1!$A$1-1)*10,FALSE)&gt;999,-1,0)))))))</f>
        <v>186</v>
      </c>
      <c r="W1004" s="65">
        <f>IF(ISNA(VLOOKUP($A1004,Sheet1!$B$3:$AH$1266,Sheet1!G$1+(Sheet1!$A$1-1)*10,FALSE))=TRUE,"---",IF(VLOOKUP($A1004,Sheet1!$B$3:$AH$1266,Sheet1!G$1+(Sheet1!$A$1-1)*10,FALSE)="---","---", (ROUND(VLOOKUP($A1004,Sheet1!$B$3:$AH$1266,Sheet1!G$1+(Sheet1!$A$1-1)*10,FALSE),IF(VLOOKUP($A1004,Sheet1!$B$3:$AH$1266,Sheet1!G$1+(Sheet1!$A$1-1)*10,FALSE)&gt;99999,-3,IF(VLOOKUP($A1004,Sheet1!$B$3:$AH$1266,Sheet1!G$1+(Sheet1!$A$1-1)*10,FALSE)&gt;9999,-2,IF(VLOOKUP($A1004,Sheet1!$B$3:$AH$1266,Sheet1!G$1+(Sheet1!$A$1-1)*10,FALSE)&gt;999,-1,0)))))))</f>
        <v>228</v>
      </c>
      <c r="X1004" s="65">
        <f>IF(ISNA(VLOOKUP($A1004,Sheet1!$B$3:$AH$1266,Sheet1!H$1+(Sheet1!$A$1-1)*10,FALSE))=TRUE,"---",IF(VLOOKUP($A1004,Sheet1!$B$3:$AH$1266,Sheet1!H$1+(Sheet1!$A$1-1)*10,FALSE)="---","---", (ROUND(VLOOKUP($A1004,Sheet1!$B$3:$AH$1266,Sheet1!H$1+(Sheet1!$A$1-1)*10,FALSE),IF(VLOOKUP($A1004,Sheet1!$B$3:$AH$1266,Sheet1!H$1+(Sheet1!$A$1-1)*10,FALSE)&gt;99999,-3,IF(VLOOKUP($A1004,Sheet1!$B$3:$AH$1266,Sheet1!H$1+(Sheet1!$A$1-1)*10,FALSE)&gt;9999,-2,IF(VLOOKUP($A1004,Sheet1!$B$3:$AH$1266,Sheet1!H$1+(Sheet1!$A$1-1)*10,FALSE)&gt;999,-1,0)))))))</f>
        <v>339</v>
      </c>
      <c r="Y1004" s="65">
        <f>IF(ISNA(VLOOKUP($A1004,Sheet1!$B$3:$AH$1266,Sheet1!I$1+(Sheet1!$A$1-1)*10,FALSE))=TRUE,"---",IF(VLOOKUP($A1004,Sheet1!$B$3:$AH$1266,Sheet1!I$1+(Sheet1!$A$1-1)*10,FALSE)="---","---", (ROUND(VLOOKUP($A1004,Sheet1!$B$3:$AH$1266,Sheet1!I$1+(Sheet1!$A$1-1)*10,FALSE),IF(VLOOKUP($A1004,Sheet1!$B$3:$AH$1266,Sheet1!I$1+(Sheet1!$A$1-1)*10,FALSE)&gt;99999,-3,IF(VLOOKUP($A1004,Sheet1!$B$3:$AH$1266,Sheet1!I$1+(Sheet1!$A$1-1)*10,FALSE)&gt;9999,-2,IF(VLOOKUP($A1004,Sheet1!$B$3:$AH$1266,Sheet1!I$1+(Sheet1!$A$1-1)*10,FALSE)&gt;999,-1,0)))))))</f>
        <v>417</v>
      </c>
      <c r="Z1004" s="65">
        <f>IF(ISNA(VLOOKUP($A1004,Sheet1!$B$3:$AH$1266,Sheet1!J$1+(Sheet1!$A$1-1)*10,FALSE))=TRUE,"---",IF(VLOOKUP($A1004,Sheet1!$B$3:$AH$1266,Sheet1!J$1+(Sheet1!$A$1-1)*10,FALSE)="---","---", (ROUND(VLOOKUP($A1004,Sheet1!$B$3:$AH$1266,Sheet1!J$1+(Sheet1!$A$1-1)*10,FALSE),IF(VLOOKUP($A1004,Sheet1!$B$3:$AH$1266,Sheet1!J$1+(Sheet1!$A$1-1)*10,FALSE)&gt;99999,-3,IF(VLOOKUP($A1004,Sheet1!$B$3:$AH$1266,Sheet1!J$1+(Sheet1!$A$1-1)*10,FALSE)&gt;9999,-2,IF(VLOOKUP($A1004,Sheet1!$B$3:$AH$1266,Sheet1!J$1+(Sheet1!$A$1-1)*10,FALSE)&gt;999,-1,0)))))))</f>
        <v>517</v>
      </c>
      <c r="AA1004" s="65">
        <f>IF(ISNA(VLOOKUP($A1004,Sheet1!$B$3:$AH$1266,Sheet1!K$1+(Sheet1!$A$1-1)*10,FALSE))=TRUE,"---",IF(VLOOKUP($A1004,Sheet1!$B$3:$AH$1266,Sheet1!K$1+(Sheet1!$A$1-1)*10,FALSE)="---","---", (ROUND(VLOOKUP($A1004,Sheet1!$B$3:$AH$1266,Sheet1!K$1+(Sheet1!$A$1-1)*10,FALSE),IF(VLOOKUP($A1004,Sheet1!$B$3:$AH$1266,Sheet1!K$1+(Sheet1!$A$1-1)*10,FALSE)&gt;99999,-3,IF(VLOOKUP($A1004,Sheet1!$B$3:$AH$1266,Sheet1!K$1+(Sheet1!$A$1-1)*10,FALSE)&gt;9999,-2,IF(VLOOKUP($A1004,Sheet1!$B$3:$AH$1266,Sheet1!K$1+(Sheet1!$A$1-1)*10,FALSE)&gt;999,-1,0)))))))</f>
        <v>595</v>
      </c>
      <c r="AB1004" s="65">
        <f>IF(ISNA(VLOOKUP($A1004,Sheet1!$B$3:$AH$1266,Sheet1!L$1+(Sheet1!$A$1-1)*10,FALSE))=TRUE,"---",IF(VLOOKUP($A1004,Sheet1!$B$3:$AH$1266,Sheet1!L$1+(Sheet1!$A$1-1)*10,FALSE)="---","---", (ROUND(VLOOKUP($A1004,Sheet1!$B$3:$AH$1266,Sheet1!L$1+(Sheet1!$A$1-1)*10,FALSE),IF(VLOOKUP($A1004,Sheet1!$B$3:$AH$1266,Sheet1!L$1+(Sheet1!$A$1-1)*10,FALSE)&gt;99999,-3,IF(VLOOKUP($A1004,Sheet1!$B$3:$AH$1266,Sheet1!L$1+(Sheet1!$A$1-1)*10,FALSE)&gt;9999,-2,IF(VLOOKUP($A1004,Sheet1!$B$3:$AH$1266,Sheet1!L$1+(Sheet1!$A$1-1)*10,FALSE)&gt;999,-1,0)))))))</f>
        <v>675</v>
      </c>
      <c r="AC1004" s="65">
        <f>IF(ISNA(VLOOKUP($A1004,Sheet1!$B$3:$AH$1266,Sheet1!M$1+(Sheet1!$A$1-1)*10,FALSE))=TRUE,"---",IF(VLOOKUP($A1004,Sheet1!$B$3:$AH$1266,Sheet1!M$1+(Sheet1!$A$1-1)*10,FALSE)="---","---", (ROUND(VLOOKUP($A1004,Sheet1!$B$3:$AH$1266,Sheet1!M$1+(Sheet1!$A$1-1)*10,FALSE),IF(VLOOKUP($A1004,Sheet1!$B$3:$AH$1266,Sheet1!M$1+(Sheet1!$A$1-1)*10,FALSE)&gt;99999,-3,IF(VLOOKUP($A1004,Sheet1!$B$3:$AH$1266,Sheet1!M$1+(Sheet1!$A$1-1)*10,FALSE)&gt;9999,-2,IF(VLOOKUP($A1004,Sheet1!$B$3:$AH$1266,Sheet1!M$1+(Sheet1!$A$1-1)*10,FALSE)&gt;999,-1,0)))))))</f>
        <v>755</v>
      </c>
      <c r="AD1004" s="65">
        <f>IF(ISNA(VLOOKUP($A1004,Sheet1!$B$3:$AH$1266,Sheet1!N$1+(Sheet1!$A$1-1)*10,FALSE))=TRUE,"---",IF(VLOOKUP($A1004,Sheet1!$B$3:$AH$1266,Sheet1!N$1+(Sheet1!$A$1-1)*10,FALSE)="---","---", (ROUND(VLOOKUP($A1004,Sheet1!$B$3:$AH$1266,Sheet1!N$1+(Sheet1!$A$1-1)*10,FALSE),IF(VLOOKUP($A1004,Sheet1!$B$3:$AH$1266,Sheet1!N$1+(Sheet1!$A$1-1)*10,FALSE)&gt;99999,-3,IF(VLOOKUP($A1004,Sheet1!$B$3:$AH$1266,Sheet1!N$1+(Sheet1!$A$1-1)*10,FALSE)&gt;9999,-2,IF(VLOOKUP($A1004,Sheet1!$B$3:$AH$1266,Sheet1!N$1+(Sheet1!$A$1-1)*10,FALSE)&gt;999,-1,0)))))))</f>
        <v>862</v>
      </c>
    </row>
    <row r="1005" spans="1:30" ht="25.5" customHeight="1" x14ac:dyDescent="0.25">
      <c r="A1005" s="304" t="s">
        <v>1510</v>
      </c>
      <c r="B1005" s="393" t="s">
        <v>1509</v>
      </c>
      <c r="C1005" s="304">
        <v>422419</v>
      </c>
      <c r="D1005" s="304">
        <v>754840</v>
      </c>
      <c r="E1005" s="305" t="s">
        <v>3029</v>
      </c>
      <c r="F1005" s="345" t="s">
        <v>4514</v>
      </c>
      <c r="G1005" s="351" t="s">
        <v>31</v>
      </c>
      <c r="H1005" s="348">
        <v>7.06</v>
      </c>
      <c r="I1005" s="119">
        <v>24778</v>
      </c>
      <c r="J1005" s="124">
        <v>4.2</v>
      </c>
      <c r="K1005" s="118" t="s">
        <v>20</v>
      </c>
      <c r="L1005" s="122">
        <v>110</v>
      </c>
      <c r="M1005" s="123">
        <v>15.6</v>
      </c>
      <c r="N1005" s="121" t="s">
        <v>4405</v>
      </c>
      <c r="O1005" s="71" t="str">
        <f t="shared" si="34"/>
        <v>&gt;50</v>
      </c>
      <c r="P1005" s="71">
        <f>IF(O1005&lt;&gt;"",VLOOKUP($A1005,Sheet4!$A$2:$O$1309,14,FALSE)*100,"")</f>
        <v>7.0481579828126639</v>
      </c>
      <c r="Q1005" s="71">
        <f>IF(P1005&lt;&gt;"",VLOOKUP($A1005,Sheet4!$A$2:$O$1309,15,FALSE)*100,"")</f>
        <v>51.125020475863735</v>
      </c>
      <c r="R1005" s="73" t="str">
        <f t="shared" si="35"/>
        <v>&lt;2</v>
      </c>
      <c r="S1005" s="357" t="s">
        <v>4366</v>
      </c>
      <c r="T1005" s="357" t="str">
        <f>IF(ISNA(VLOOKUP(A1005,Sheet1!B$3:C$1266,2,FALSE)=TRUE),"NC",VLOOKUP(A1005,Sheet1!B$3:C$1266,2,FALSE))</f>
        <v>Rural</v>
      </c>
      <c r="U1005" s="385">
        <f>IF(ISNA(VLOOKUP($A1005,Sheet1!$B$3:$AH$1266,Sheet1!E$1+(Sheet1!$A$1-1)*10,FALSE))=TRUE,"---",IF(VLOOKUP($A1005,Sheet1!$B$3:$AH$1266,Sheet1!E$1+(Sheet1!$A$1-1)*10,FALSE)="---","---", (ROUND(VLOOKUP($A1005,Sheet1!$B$3:$AH$1266,Sheet1!E$1+(Sheet1!$A$1-1)*10,FALSE),IF(VLOOKUP($A1005,Sheet1!$B$3:$AH$1266,Sheet1!E$1+(Sheet1!$A$1-1)*10,FALSE)&gt;99999,-3,IF(VLOOKUP($A1005,Sheet1!$B$3:$AH$1266,Sheet1!E$1+(Sheet1!$A$1-1)*10,FALSE)&gt;9999,-2,IF(VLOOKUP($A1005,Sheet1!$B$3:$AH$1266,Sheet1!E$1+(Sheet1!$A$1-1)*10,FALSE)&gt;999,-1,0)))))))</f>
        <v>154</v>
      </c>
      <c r="V1005" s="385">
        <f>IF(ISNA(VLOOKUP($A1005,Sheet1!$B$3:$AH$1266,Sheet1!F$1+(Sheet1!$A$1-1)*10,FALSE))=TRUE,"---",IF(VLOOKUP($A1005,Sheet1!$B$3:$AH$1266,Sheet1!F$1+(Sheet1!$A$1-1)*10,FALSE)="---","---", (ROUND(VLOOKUP($A1005,Sheet1!$B$3:$AH$1266,Sheet1!F$1+(Sheet1!$A$1-1)*10,FALSE),IF(VLOOKUP($A1005,Sheet1!$B$3:$AH$1266,Sheet1!F$1+(Sheet1!$A$1-1)*10,FALSE)&gt;99999,-3,IF(VLOOKUP($A1005,Sheet1!$B$3:$AH$1266,Sheet1!F$1+(Sheet1!$A$1-1)*10,FALSE)&gt;9999,-2,IF(VLOOKUP($A1005,Sheet1!$B$3:$AH$1266,Sheet1!F$1+(Sheet1!$A$1-1)*10,FALSE)&gt;999,-1,0)))))))</f>
        <v>188</v>
      </c>
      <c r="W1005" s="385">
        <f>IF(ISNA(VLOOKUP($A1005,Sheet1!$B$3:$AH$1266,Sheet1!G$1+(Sheet1!$A$1-1)*10,FALSE))=TRUE,"---",IF(VLOOKUP($A1005,Sheet1!$B$3:$AH$1266,Sheet1!G$1+(Sheet1!$A$1-1)*10,FALSE)="---","---", (ROUND(VLOOKUP($A1005,Sheet1!$B$3:$AH$1266,Sheet1!G$1+(Sheet1!$A$1-1)*10,FALSE),IF(VLOOKUP($A1005,Sheet1!$B$3:$AH$1266,Sheet1!G$1+(Sheet1!$A$1-1)*10,FALSE)&gt;99999,-3,IF(VLOOKUP($A1005,Sheet1!$B$3:$AH$1266,Sheet1!G$1+(Sheet1!$A$1-1)*10,FALSE)&gt;9999,-2,IF(VLOOKUP($A1005,Sheet1!$B$3:$AH$1266,Sheet1!G$1+(Sheet1!$A$1-1)*10,FALSE)&gt;999,-1,0)))))))</f>
        <v>230</v>
      </c>
      <c r="X1005" s="385">
        <f>IF(ISNA(VLOOKUP($A1005,Sheet1!$B$3:$AH$1266,Sheet1!H$1+(Sheet1!$A$1-1)*10,FALSE))=TRUE,"---",IF(VLOOKUP($A1005,Sheet1!$B$3:$AH$1266,Sheet1!H$1+(Sheet1!$A$1-1)*10,FALSE)="---","---", (ROUND(VLOOKUP($A1005,Sheet1!$B$3:$AH$1266,Sheet1!H$1+(Sheet1!$A$1-1)*10,FALSE),IF(VLOOKUP($A1005,Sheet1!$B$3:$AH$1266,Sheet1!H$1+(Sheet1!$A$1-1)*10,FALSE)&gt;99999,-3,IF(VLOOKUP($A1005,Sheet1!$B$3:$AH$1266,Sheet1!H$1+(Sheet1!$A$1-1)*10,FALSE)&gt;9999,-2,IF(VLOOKUP($A1005,Sheet1!$B$3:$AH$1266,Sheet1!H$1+(Sheet1!$A$1-1)*10,FALSE)&gt;999,-1,0)))))))</f>
        <v>343</v>
      </c>
      <c r="Y1005" s="385">
        <f>IF(ISNA(VLOOKUP($A1005,Sheet1!$B$3:$AH$1266,Sheet1!I$1+(Sheet1!$A$1-1)*10,FALSE))=TRUE,"---",IF(VLOOKUP($A1005,Sheet1!$B$3:$AH$1266,Sheet1!I$1+(Sheet1!$A$1-1)*10,FALSE)="---","---", (ROUND(VLOOKUP($A1005,Sheet1!$B$3:$AH$1266,Sheet1!I$1+(Sheet1!$A$1-1)*10,FALSE),IF(VLOOKUP($A1005,Sheet1!$B$3:$AH$1266,Sheet1!I$1+(Sheet1!$A$1-1)*10,FALSE)&gt;99999,-3,IF(VLOOKUP($A1005,Sheet1!$B$3:$AH$1266,Sheet1!I$1+(Sheet1!$A$1-1)*10,FALSE)&gt;9999,-2,IF(VLOOKUP($A1005,Sheet1!$B$3:$AH$1266,Sheet1!I$1+(Sheet1!$A$1-1)*10,FALSE)&gt;999,-1,0)))))))</f>
        <v>421</v>
      </c>
      <c r="Z1005" s="385">
        <f>IF(ISNA(VLOOKUP($A1005,Sheet1!$B$3:$AH$1266,Sheet1!J$1+(Sheet1!$A$1-1)*10,FALSE))=TRUE,"---",IF(VLOOKUP($A1005,Sheet1!$B$3:$AH$1266,Sheet1!J$1+(Sheet1!$A$1-1)*10,FALSE)="---","---", (ROUND(VLOOKUP($A1005,Sheet1!$B$3:$AH$1266,Sheet1!J$1+(Sheet1!$A$1-1)*10,FALSE),IF(VLOOKUP($A1005,Sheet1!$B$3:$AH$1266,Sheet1!J$1+(Sheet1!$A$1-1)*10,FALSE)&gt;99999,-3,IF(VLOOKUP($A1005,Sheet1!$B$3:$AH$1266,Sheet1!J$1+(Sheet1!$A$1-1)*10,FALSE)&gt;9999,-2,IF(VLOOKUP($A1005,Sheet1!$B$3:$AH$1266,Sheet1!J$1+(Sheet1!$A$1-1)*10,FALSE)&gt;999,-1,0)))))))</f>
        <v>523</v>
      </c>
      <c r="AA1005" s="385">
        <f>IF(ISNA(VLOOKUP($A1005,Sheet1!$B$3:$AH$1266,Sheet1!K$1+(Sheet1!$A$1-1)*10,FALSE))=TRUE,"---",IF(VLOOKUP($A1005,Sheet1!$B$3:$AH$1266,Sheet1!K$1+(Sheet1!$A$1-1)*10,FALSE)="---","---", (ROUND(VLOOKUP($A1005,Sheet1!$B$3:$AH$1266,Sheet1!K$1+(Sheet1!$A$1-1)*10,FALSE),IF(VLOOKUP($A1005,Sheet1!$B$3:$AH$1266,Sheet1!K$1+(Sheet1!$A$1-1)*10,FALSE)&gt;99999,-3,IF(VLOOKUP($A1005,Sheet1!$B$3:$AH$1266,Sheet1!K$1+(Sheet1!$A$1-1)*10,FALSE)&gt;9999,-2,IF(VLOOKUP($A1005,Sheet1!$B$3:$AH$1266,Sheet1!K$1+(Sheet1!$A$1-1)*10,FALSE)&gt;999,-1,0)))))))</f>
        <v>602</v>
      </c>
      <c r="AB1005" s="385">
        <f>IF(ISNA(VLOOKUP($A1005,Sheet1!$B$3:$AH$1266,Sheet1!L$1+(Sheet1!$A$1-1)*10,FALSE))=TRUE,"---",IF(VLOOKUP($A1005,Sheet1!$B$3:$AH$1266,Sheet1!L$1+(Sheet1!$A$1-1)*10,FALSE)="---","---", (ROUND(VLOOKUP($A1005,Sheet1!$B$3:$AH$1266,Sheet1!L$1+(Sheet1!$A$1-1)*10,FALSE),IF(VLOOKUP($A1005,Sheet1!$B$3:$AH$1266,Sheet1!L$1+(Sheet1!$A$1-1)*10,FALSE)&gt;99999,-3,IF(VLOOKUP($A1005,Sheet1!$B$3:$AH$1266,Sheet1!L$1+(Sheet1!$A$1-1)*10,FALSE)&gt;9999,-2,IF(VLOOKUP($A1005,Sheet1!$B$3:$AH$1266,Sheet1!L$1+(Sheet1!$A$1-1)*10,FALSE)&gt;999,-1,0)))))))</f>
        <v>683</v>
      </c>
      <c r="AC1005" s="385">
        <f>IF(ISNA(VLOOKUP($A1005,Sheet1!$B$3:$AH$1266,Sheet1!M$1+(Sheet1!$A$1-1)*10,FALSE))=TRUE,"---",IF(VLOOKUP($A1005,Sheet1!$B$3:$AH$1266,Sheet1!M$1+(Sheet1!$A$1-1)*10,FALSE)="---","---", (ROUND(VLOOKUP($A1005,Sheet1!$B$3:$AH$1266,Sheet1!M$1+(Sheet1!$A$1-1)*10,FALSE),IF(VLOOKUP($A1005,Sheet1!$B$3:$AH$1266,Sheet1!M$1+(Sheet1!$A$1-1)*10,FALSE)&gt;99999,-3,IF(VLOOKUP($A1005,Sheet1!$B$3:$AH$1266,Sheet1!M$1+(Sheet1!$A$1-1)*10,FALSE)&gt;9999,-2,IF(VLOOKUP($A1005,Sheet1!$B$3:$AH$1266,Sheet1!M$1+(Sheet1!$A$1-1)*10,FALSE)&gt;999,-1,0)))))))</f>
        <v>764</v>
      </c>
      <c r="AD1005" s="385">
        <f>IF(ISNA(VLOOKUP($A1005,Sheet1!$B$3:$AH$1266,Sheet1!N$1+(Sheet1!$A$1-1)*10,FALSE))=TRUE,"---",IF(VLOOKUP($A1005,Sheet1!$B$3:$AH$1266,Sheet1!N$1+(Sheet1!$A$1-1)*10,FALSE)="---","---", (ROUND(VLOOKUP($A1005,Sheet1!$B$3:$AH$1266,Sheet1!N$1+(Sheet1!$A$1-1)*10,FALSE),IF(VLOOKUP($A1005,Sheet1!$B$3:$AH$1266,Sheet1!N$1+(Sheet1!$A$1-1)*10,FALSE)&gt;99999,-3,IF(VLOOKUP($A1005,Sheet1!$B$3:$AH$1266,Sheet1!N$1+(Sheet1!$A$1-1)*10,FALSE)&gt;9999,-2,IF(VLOOKUP($A1005,Sheet1!$B$3:$AH$1266,Sheet1!N$1+(Sheet1!$A$1-1)*10,FALSE)&gt;999,-1,0)))))))</f>
        <v>872</v>
      </c>
    </row>
    <row r="1006" spans="1:30" ht="25.5" customHeight="1" x14ac:dyDescent="0.25">
      <c r="A1006" s="304"/>
      <c r="B1006" s="346"/>
      <c r="C1006" s="304"/>
      <c r="D1006" s="304"/>
      <c r="E1006" s="305" t="e">
        <v>#N/A</v>
      </c>
      <c r="F1006" s="346"/>
      <c r="G1006" s="352"/>
      <c r="H1006" s="348"/>
      <c r="I1006" s="119">
        <v>25092</v>
      </c>
      <c r="J1006" s="124">
        <v>4.47</v>
      </c>
      <c r="K1006" s="121" t="s">
        <v>4405</v>
      </c>
      <c r="L1006" s="122">
        <v>105</v>
      </c>
      <c r="M1006" s="123">
        <v>14.9</v>
      </c>
      <c r="N1006" s="118" t="s">
        <v>112</v>
      </c>
      <c r="O1006" s="71" t="s">
        <v>4405</v>
      </c>
      <c r="P1006" s="71" t="s">
        <v>4405</v>
      </c>
      <c r="Q1006" s="71" t="s">
        <v>4405</v>
      </c>
      <c r="R1006" s="73" t="s">
        <v>4405</v>
      </c>
      <c r="S1006" s="357" t="e">
        <v>#N/A</v>
      </c>
      <c r="T1006" s="357" t="str">
        <f>IF(ISNA(VLOOKUP(A1006,Sheet1!B$3:C$1266,2,FALSE)=TRUE),"ND",VLOOKUP(A1006,Sheet1!B$3:C$1266,2,FALSE))</f>
        <v>ND</v>
      </c>
      <c r="U1006" s="385" t="str">
        <f>IF(ISNA(VLOOKUP($A1006,Sheet1!$B$3:$AH$1266,Sheet1!E$1+(Sheet1!$A$1-1)*10,FALSE))=TRUE,"---",IF(VLOOKUP($A1006,Sheet1!$B$3:$AH$1266,Sheet1!E$1+(Sheet1!$A$1-1)*10,FALSE)="---","---", (ROUND(VLOOKUP($A1006,Sheet1!$B$3:$AH$1266,Sheet1!E$1+(Sheet1!$A$1-1)*10,FALSE),IF(VLOOKUP($A1006,Sheet1!$B$3:$AH$1266,Sheet1!E$1+(Sheet1!$A$1-1)*10,FALSE)&gt;99999,-3,IF(VLOOKUP($A1006,Sheet1!$B$3:$AH$1266,Sheet1!E$1+(Sheet1!$A$1-1)*10,FALSE)&gt;9999,-2,IF(VLOOKUP($A1006,Sheet1!$B$3:$AH$1266,Sheet1!E$1+(Sheet1!$A$1-1)*10,FALSE)&gt;999,-1,0)))))))</f>
        <v>---</v>
      </c>
      <c r="V1006" s="385" t="str">
        <f>IF(ISNA(VLOOKUP($A1006,Sheet1!$B$3:$AH$1266,Sheet1!F$1+(Sheet1!$A$1-1)*10,FALSE))=TRUE,"---",IF(VLOOKUP($A1006,Sheet1!$B$3:$AH$1266,Sheet1!F$1+(Sheet1!$A$1-1)*10,FALSE)="---","---", (ROUND(VLOOKUP($A1006,Sheet1!$B$3:$AH$1266,Sheet1!F$1+(Sheet1!$A$1-1)*10,FALSE),IF(VLOOKUP($A1006,Sheet1!$B$3:$AH$1266,Sheet1!F$1+(Sheet1!$A$1-1)*10,FALSE)&gt;99999,-3,IF(VLOOKUP($A1006,Sheet1!$B$3:$AH$1266,Sheet1!F$1+(Sheet1!$A$1-1)*10,FALSE)&gt;9999,-2,IF(VLOOKUP($A1006,Sheet1!$B$3:$AH$1266,Sheet1!F$1+(Sheet1!$A$1-1)*10,FALSE)&gt;999,-1,0)))))))</f>
        <v>---</v>
      </c>
      <c r="W1006" s="385" t="str">
        <f>IF(ISNA(VLOOKUP($A1006,Sheet1!$B$3:$AH$1266,Sheet1!G$1+(Sheet1!$A$1-1)*10,FALSE))=TRUE,"---",IF(VLOOKUP($A1006,Sheet1!$B$3:$AH$1266,Sheet1!G$1+(Sheet1!$A$1-1)*10,FALSE)="---","---", (ROUND(VLOOKUP($A1006,Sheet1!$B$3:$AH$1266,Sheet1!G$1+(Sheet1!$A$1-1)*10,FALSE),IF(VLOOKUP($A1006,Sheet1!$B$3:$AH$1266,Sheet1!G$1+(Sheet1!$A$1-1)*10,FALSE)&gt;99999,-3,IF(VLOOKUP($A1006,Sheet1!$B$3:$AH$1266,Sheet1!G$1+(Sheet1!$A$1-1)*10,FALSE)&gt;9999,-2,IF(VLOOKUP($A1006,Sheet1!$B$3:$AH$1266,Sheet1!G$1+(Sheet1!$A$1-1)*10,FALSE)&gt;999,-1,0)))))))</f>
        <v>---</v>
      </c>
      <c r="X1006" s="385" t="str">
        <f>IF(ISNA(VLOOKUP($A1006,Sheet1!$B$3:$AH$1266,Sheet1!H$1+(Sheet1!$A$1-1)*10,FALSE))=TRUE,"---",IF(VLOOKUP($A1006,Sheet1!$B$3:$AH$1266,Sheet1!H$1+(Sheet1!$A$1-1)*10,FALSE)="---","---", (ROUND(VLOOKUP($A1006,Sheet1!$B$3:$AH$1266,Sheet1!H$1+(Sheet1!$A$1-1)*10,FALSE),IF(VLOOKUP($A1006,Sheet1!$B$3:$AH$1266,Sheet1!H$1+(Sheet1!$A$1-1)*10,FALSE)&gt;99999,-3,IF(VLOOKUP($A1006,Sheet1!$B$3:$AH$1266,Sheet1!H$1+(Sheet1!$A$1-1)*10,FALSE)&gt;9999,-2,IF(VLOOKUP($A1006,Sheet1!$B$3:$AH$1266,Sheet1!H$1+(Sheet1!$A$1-1)*10,FALSE)&gt;999,-1,0)))))))</f>
        <v>---</v>
      </c>
      <c r="Y1006" s="385" t="str">
        <f>IF(ISNA(VLOOKUP($A1006,Sheet1!$B$3:$AH$1266,Sheet1!I$1+(Sheet1!$A$1-1)*10,FALSE))=TRUE,"---",IF(VLOOKUP($A1006,Sheet1!$B$3:$AH$1266,Sheet1!I$1+(Sheet1!$A$1-1)*10,FALSE)="---","---", (ROUND(VLOOKUP($A1006,Sheet1!$B$3:$AH$1266,Sheet1!I$1+(Sheet1!$A$1-1)*10,FALSE),IF(VLOOKUP($A1006,Sheet1!$B$3:$AH$1266,Sheet1!I$1+(Sheet1!$A$1-1)*10,FALSE)&gt;99999,-3,IF(VLOOKUP($A1006,Sheet1!$B$3:$AH$1266,Sheet1!I$1+(Sheet1!$A$1-1)*10,FALSE)&gt;9999,-2,IF(VLOOKUP($A1006,Sheet1!$B$3:$AH$1266,Sheet1!I$1+(Sheet1!$A$1-1)*10,FALSE)&gt;999,-1,0)))))))</f>
        <v>---</v>
      </c>
      <c r="Z1006" s="385" t="str">
        <f>IF(ISNA(VLOOKUP($A1006,Sheet1!$B$3:$AH$1266,Sheet1!J$1+(Sheet1!$A$1-1)*10,FALSE))=TRUE,"---",IF(VLOOKUP($A1006,Sheet1!$B$3:$AH$1266,Sheet1!J$1+(Sheet1!$A$1-1)*10,FALSE)="---","---", (ROUND(VLOOKUP($A1006,Sheet1!$B$3:$AH$1266,Sheet1!J$1+(Sheet1!$A$1-1)*10,FALSE),IF(VLOOKUP($A1006,Sheet1!$B$3:$AH$1266,Sheet1!J$1+(Sheet1!$A$1-1)*10,FALSE)&gt;99999,-3,IF(VLOOKUP($A1006,Sheet1!$B$3:$AH$1266,Sheet1!J$1+(Sheet1!$A$1-1)*10,FALSE)&gt;9999,-2,IF(VLOOKUP($A1006,Sheet1!$B$3:$AH$1266,Sheet1!J$1+(Sheet1!$A$1-1)*10,FALSE)&gt;999,-1,0)))))))</f>
        <v>---</v>
      </c>
      <c r="AA1006" s="385" t="str">
        <f>IF(ISNA(VLOOKUP($A1006,Sheet1!$B$3:$AH$1266,Sheet1!K$1+(Sheet1!$A$1-1)*10,FALSE))=TRUE,"---",IF(VLOOKUP($A1006,Sheet1!$B$3:$AH$1266,Sheet1!K$1+(Sheet1!$A$1-1)*10,FALSE)="---","---", (ROUND(VLOOKUP($A1006,Sheet1!$B$3:$AH$1266,Sheet1!K$1+(Sheet1!$A$1-1)*10,FALSE),IF(VLOOKUP($A1006,Sheet1!$B$3:$AH$1266,Sheet1!K$1+(Sheet1!$A$1-1)*10,FALSE)&gt;99999,-3,IF(VLOOKUP($A1006,Sheet1!$B$3:$AH$1266,Sheet1!K$1+(Sheet1!$A$1-1)*10,FALSE)&gt;9999,-2,IF(VLOOKUP($A1006,Sheet1!$B$3:$AH$1266,Sheet1!K$1+(Sheet1!$A$1-1)*10,FALSE)&gt;999,-1,0)))))))</f>
        <v>---</v>
      </c>
      <c r="AB1006" s="385" t="str">
        <f>IF(ISNA(VLOOKUP($A1006,Sheet1!$B$3:$AH$1266,Sheet1!L$1+(Sheet1!$A$1-1)*10,FALSE))=TRUE,"---",IF(VLOOKUP($A1006,Sheet1!$B$3:$AH$1266,Sheet1!L$1+(Sheet1!$A$1-1)*10,FALSE)="---","---", (ROUND(VLOOKUP($A1006,Sheet1!$B$3:$AH$1266,Sheet1!L$1+(Sheet1!$A$1-1)*10,FALSE),IF(VLOOKUP($A1006,Sheet1!$B$3:$AH$1266,Sheet1!L$1+(Sheet1!$A$1-1)*10,FALSE)&gt;99999,-3,IF(VLOOKUP($A1006,Sheet1!$B$3:$AH$1266,Sheet1!L$1+(Sheet1!$A$1-1)*10,FALSE)&gt;9999,-2,IF(VLOOKUP($A1006,Sheet1!$B$3:$AH$1266,Sheet1!L$1+(Sheet1!$A$1-1)*10,FALSE)&gt;999,-1,0)))))))</f>
        <v>---</v>
      </c>
      <c r="AC1006" s="385" t="str">
        <f>IF(ISNA(VLOOKUP($A1006,Sheet1!$B$3:$AH$1266,Sheet1!M$1+(Sheet1!$A$1-1)*10,FALSE))=TRUE,"---",IF(VLOOKUP($A1006,Sheet1!$B$3:$AH$1266,Sheet1!M$1+(Sheet1!$A$1-1)*10,FALSE)="---","---", (ROUND(VLOOKUP($A1006,Sheet1!$B$3:$AH$1266,Sheet1!M$1+(Sheet1!$A$1-1)*10,FALSE),IF(VLOOKUP($A1006,Sheet1!$B$3:$AH$1266,Sheet1!M$1+(Sheet1!$A$1-1)*10,FALSE)&gt;99999,-3,IF(VLOOKUP($A1006,Sheet1!$B$3:$AH$1266,Sheet1!M$1+(Sheet1!$A$1-1)*10,FALSE)&gt;9999,-2,IF(VLOOKUP($A1006,Sheet1!$B$3:$AH$1266,Sheet1!M$1+(Sheet1!$A$1-1)*10,FALSE)&gt;999,-1,0)))))))</f>
        <v>---</v>
      </c>
      <c r="AD1006" s="385" t="str">
        <f>IF(ISNA(VLOOKUP($A1006,Sheet1!$B$3:$AH$1266,Sheet1!N$1+(Sheet1!$A$1-1)*10,FALSE))=TRUE,"---",IF(VLOOKUP($A1006,Sheet1!$B$3:$AH$1266,Sheet1!N$1+(Sheet1!$A$1-1)*10,FALSE)="---","---", (ROUND(VLOOKUP($A1006,Sheet1!$B$3:$AH$1266,Sheet1!N$1+(Sheet1!$A$1-1)*10,FALSE),IF(VLOOKUP($A1006,Sheet1!$B$3:$AH$1266,Sheet1!N$1+(Sheet1!$A$1-1)*10,FALSE)&gt;99999,-3,IF(VLOOKUP($A1006,Sheet1!$B$3:$AH$1266,Sheet1!N$1+(Sheet1!$A$1-1)*10,FALSE)&gt;9999,-2,IF(VLOOKUP($A1006,Sheet1!$B$3:$AH$1266,Sheet1!N$1+(Sheet1!$A$1-1)*10,FALSE)&gt;999,-1,0)))))))</f>
        <v>---</v>
      </c>
    </row>
    <row r="1007" spans="1:30" ht="25.5" customHeight="1" x14ac:dyDescent="0.25">
      <c r="A1007" s="303" t="s">
        <v>1511</v>
      </c>
      <c r="B1007" s="330" t="s">
        <v>1512</v>
      </c>
      <c r="C1007" s="303">
        <v>422334</v>
      </c>
      <c r="D1007" s="303">
        <v>754814</v>
      </c>
      <c r="E1007" s="307" t="s">
        <v>3029</v>
      </c>
      <c r="F1007" s="52" t="s">
        <v>4760</v>
      </c>
      <c r="G1007" s="127" t="s">
        <v>31</v>
      </c>
      <c r="H1007" s="347">
        <v>82.3</v>
      </c>
      <c r="I1007" s="326">
        <v>15705</v>
      </c>
      <c r="J1007" s="375">
        <v>10.4</v>
      </c>
      <c r="K1007" s="318" t="s">
        <v>24</v>
      </c>
      <c r="L1007" s="320">
        <v>5890</v>
      </c>
      <c r="M1007" s="322">
        <v>71.599999999999994</v>
      </c>
      <c r="N1007" s="315" t="s">
        <v>4405</v>
      </c>
      <c r="O1007" s="299">
        <f t="shared" si="34"/>
        <v>2.1950479764091719</v>
      </c>
      <c r="P1007" s="299">
        <f>IF(O1007&lt;&gt;"",VLOOKUP($A1007,Sheet4!$A$2:$O$1309,14,FALSE)*100,"")</f>
        <v>0.53597507941403055</v>
      </c>
      <c r="Q1007" s="299">
        <f>IF(P1007&lt;&gt;"",VLOOKUP($A1007,Sheet4!$A$2:$O$1309,15,FALSE)*100,"")</f>
        <v>5.1278550173221804</v>
      </c>
      <c r="R1007" s="301">
        <f t="shared" si="35"/>
        <v>45</v>
      </c>
      <c r="S1007" s="356" t="s">
        <v>4366</v>
      </c>
      <c r="T1007" s="356" t="str">
        <f>IF(ISNA(VLOOKUP(A1007,Sheet1!B$3:C$1266,2,FALSE)=TRUE),"NC",VLOOKUP(A1007,Sheet1!B$3:C$1266,2,FALSE))</f>
        <v>Rural10</v>
      </c>
      <c r="U1007" s="392">
        <f>IF(ISNA(VLOOKUP($A1007,Sheet1!$B$3:$AH$1266,Sheet1!E$1+(Sheet1!$A$1-1)*10,FALSE))=TRUE,"---",IF(VLOOKUP($A1007,Sheet1!$B$3:$AH$1266,Sheet1!E$1+(Sheet1!$A$1-1)*10,FALSE)="---","---", (ROUND(VLOOKUP($A1007,Sheet1!$B$3:$AH$1266,Sheet1!E$1+(Sheet1!$A$1-1)*10,FALSE),IF(VLOOKUP($A1007,Sheet1!$B$3:$AH$1266,Sheet1!E$1+(Sheet1!$A$1-1)*10,FALSE)&gt;99999,-3,IF(VLOOKUP($A1007,Sheet1!$B$3:$AH$1266,Sheet1!E$1+(Sheet1!$A$1-1)*10,FALSE)&gt;9999,-2,IF(VLOOKUP($A1007,Sheet1!$B$3:$AH$1266,Sheet1!E$1+(Sheet1!$A$1-1)*10,FALSE)&gt;999,-1,0)))))))</f>
        <v>1920</v>
      </c>
      <c r="V1007" s="392">
        <f>IF(ISNA(VLOOKUP($A1007,Sheet1!$B$3:$AH$1266,Sheet1!F$1+(Sheet1!$A$1-1)*10,FALSE))=TRUE,"---",IF(VLOOKUP($A1007,Sheet1!$B$3:$AH$1266,Sheet1!F$1+(Sheet1!$A$1-1)*10,FALSE)="---","---", (ROUND(VLOOKUP($A1007,Sheet1!$B$3:$AH$1266,Sheet1!F$1+(Sheet1!$A$1-1)*10,FALSE),IF(VLOOKUP($A1007,Sheet1!$B$3:$AH$1266,Sheet1!F$1+(Sheet1!$A$1-1)*10,FALSE)&gt;99999,-3,IF(VLOOKUP($A1007,Sheet1!$B$3:$AH$1266,Sheet1!F$1+(Sheet1!$A$1-1)*10,FALSE)&gt;9999,-2,IF(VLOOKUP($A1007,Sheet1!$B$3:$AH$1266,Sheet1!F$1+(Sheet1!$A$1-1)*10,FALSE)&gt;999,-1,0)))))))</f>
        <v>2250</v>
      </c>
      <c r="W1007" s="392">
        <f>IF(ISNA(VLOOKUP($A1007,Sheet1!$B$3:$AH$1266,Sheet1!G$1+(Sheet1!$A$1-1)*10,FALSE))=TRUE,"---",IF(VLOOKUP($A1007,Sheet1!$B$3:$AH$1266,Sheet1!G$1+(Sheet1!$A$1-1)*10,FALSE)="---","---", (ROUND(VLOOKUP($A1007,Sheet1!$B$3:$AH$1266,Sheet1!G$1+(Sheet1!$A$1-1)*10,FALSE),IF(VLOOKUP($A1007,Sheet1!$B$3:$AH$1266,Sheet1!G$1+(Sheet1!$A$1-1)*10,FALSE)&gt;99999,-3,IF(VLOOKUP($A1007,Sheet1!$B$3:$AH$1266,Sheet1!G$1+(Sheet1!$A$1-1)*10,FALSE)&gt;9999,-2,IF(VLOOKUP($A1007,Sheet1!$B$3:$AH$1266,Sheet1!G$1+(Sheet1!$A$1-1)*10,FALSE)&gt;999,-1,0)))))))</f>
        <v>2660</v>
      </c>
      <c r="X1007" s="392">
        <f>IF(ISNA(VLOOKUP($A1007,Sheet1!$B$3:$AH$1266,Sheet1!H$1+(Sheet1!$A$1-1)*10,FALSE))=TRUE,"---",IF(VLOOKUP($A1007,Sheet1!$B$3:$AH$1266,Sheet1!H$1+(Sheet1!$A$1-1)*10,FALSE)="---","---", (ROUND(VLOOKUP($A1007,Sheet1!$B$3:$AH$1266,Sheet1!H$1+(Sheet1!$A$1-1)*10,FALSE),IF(VLOOKUP($A1007,Sheet1!$B$3:$AH$1266,Sheet1!H$1+(Sheet1!$A$1-1)*10,FALSE)&gt;99999,-3,IF(VLOOKUP($A1007,Sheet1!$B$3:$AH$1266,Sheet1!H$1+(Sheet1!$A$1-1)*10,FALSE)&gt;9999,-2,IF(VLOOKUP($A1007,Sheet1!$B$3:$AH$1266,Sheet1!H$1+(Sheet1!$A$1-1)*10,FALSE)&gt;999,-1,0)))))))</f>
        <v>3680</v>
      </c>
      <c r="Y1007" s="392">
        <f>IF(ISNA(VLOOKUP($A1007,Sheet1!$B$3:$AH$1266,Sheet1!I$1+(Sheet1!$A$1-1)*10,FALSE))=TRUE,"---",IF(VLOOKUP($A1007,Sheet1!$B$3:$AH$1266,Sheet1!I$1+(Sheet1!$A$1-1)*10,FALSE)="---","---", (ROUND(VLOOKUP($A1007,Sheet1!$B$3:$AH$1266,Sheet1!I$1+(Sheet1!$A$1-1)*10,FALSE),IF(VLOOKUP($A1007,Sheet1!$B$3:$AH$1266,Sheet1!I$1+(Sheet1!$A$1-1)*10,FALSE)&gt;99999,-3,IF(VLOOKUP($A1007,Sheet1!$B$3:$AH$1266,Sheet1!I$1+(Sheet1!$A$1-1)*10,FALSE)&gt;9999,-2,IF(VLOOKUP($A1007,Sheet1!$B$3:$AH$1266,Sheet1!I$1+(Sheet1!$A$1-1)*10,FALSE)&gt;999,-1,0)))))))</f>
        <v>4380</v>
      </c>
      <c r="Z1007" s="392">
        <f>IF(ISNA(VLOOKUP($A1007,Sheet1!$B$3:$AH$1266,Sheet1!J$1+(Sheet1!$A$1-1)*10,FALSE))=TRUE,"---",IF(VLOOKUP($A1007,Sheet1!$B$3:$AH$1266,Sheet1!J$1+(Sheet1!$A$1-1)*10,FALSE)="---","---", (ROUND(VLOOKUP($A1007,Sheet1!$B$3:$AH$1266,Sheet1!J$1+(Sheet1!$A$1-1)*10,FALSE),IF(VLOOKUP($A1007,Sheet1!$B$3:$AH$1266,Sheet1!J$1+(Sheet1!$A$1-1)*10,FALSE)&gt;99999,-3,IF(VLOOKUP($A1007,Sheet1!$B$3:$AH$1266,Sheet1!J$1+(Sheet1!$A$1-1)*10,FALSE)&gt;9999,-2,IF(VLOOKUP($A1007,Sheet1!$B$3:$AH$1266,Sheet1!J$1+(Sheet1!$A$1-1)*10,FALSE)&gt;999,-1,0)))))))</f>
        <v>5280</v>
      </c>
      <c r="AA1007" s="392">
        <f>IF(ISNA(VLOOKUP($A1007,Sheet1!$B$3:$AH$1266,Sheet1!K$1+(Sheet1!$A$1-1)*10,FALSE))=TRUE,"---",IF(VLOOKUP($A1007,Sheet1!$B$3:$AH$1266,Sheet1!K$1+(Sheet1!$A$1-1)*10,FALSE)="---","---", (ROUND(VLOOKUP($A1007,Sheet1!$B$3:$AH$1266,Sheet1!K$1+(Sheet1!$A$1-1)*10,FALSE),IF(VLOOKUP($A1007,Sheet1!$B$3:$AH$1266,Sheet1!K$1+(Sheet1!$A$1-1)*10,FALSE)&gt;99999,-3,IF(VLOOKUP($A1007,Sheet1!$B$3:$AH$1266,Sheet1!K$1+(Sheet1!$A$1-1)*10,FALSE)&gt;9999,-2,IF(VLOOKUP($A1007,Sheet1!$B$3:$AH$1266,Sheet1!K$1+(Sheet1!$A$1-1)*10,FALSE)&gt;999,-1,0)))))))</f>
        <v>5960</v>
      </c>
      <c r="AB1007" s="392">
        <f>IF(ISNA(VLOOKUP($A1007,Sheet1!$B$3:$AH$1266,Sheet1!L$1+(Sheet1!$A$1-1)*10,FALSE))=TRUE,"---",IF(VLOOKUP($A1007,Sheet1!$B$3:$AH$1266,Sheet1!L$1+(Sheet1!$A$1-1)*10,FALSE)="---","---", (ROUND(VLOOKUP($A1007,Sheet1!$B$3:$AH$1266,Sheet1!L$1+(Sheet1!$A$1-1)*10,FALSE),IF(VLOOKUP($A1007,Sheet1!$B$3:$AH$1266,Sheet1!L$1+(Sheet1!$A$1-1)*10,FALSE)&gt;99999,-3,IF(VLOOKUP($A1007,Sheet1!$B$3:$AH$1266,Sheet1!L$1+(Sheet1!$A$1-1)*10,FALSE)&gt;9999,-2,IF(VLOOKUP($A1007,Sheet1!$B$3:$AH$1266,Sheet1!L$1+(Sheet1!$A$1-1)*10,FALSE)&gt;999,-1,0)))))))</f>
        <v>6660</v>
      </c>
      <c r="AC1007" s="392">
        <f>IF(ISNA(VLOOKUP($A1007,Sheet1!$B$3:$AH$1266,Sheet1!M$1+(Sheet1!$A$1-1)*10,FALSE))=TRUE,"---",IF(VLOOKUP($A1007,Sheet1!$B$3:$AH$1266,Sheet1!M$1+(Sheet1!$A$1-1)*10,FALSE)="---","---", (ROUND(VLOOKUP($A1007,Sheet1!$B$3:$AH$1266,Sheet1!M$1+(Sheet1!$A$1-1)*10,FALSE),IF(VLOOKUP($A1007,Sheet1!$B$3:$AH$1266,Sheet1!M$1+(Sheet1!$A$1-1)*10,FALSE)&gt;99999,-3,IF(VLOOKUP($A1007,Sheet1!$B$3:$AH$1266,Sheet1!M$1+(Sheet1!$A$1-1)*10,FALSE)&gt;9999,-2,IF(VLOOKUP($A1007,Sheet1!$B$3:$AH$1266,Sheet1!M$1+(Sheet1!$A$1-1)*10,FALSE)&gt;999,-1,0)))))))</f>
        <v>7360</v>
      </c>
      <c r="AD1007" s="392">
        <f>IF(ISNA(VLOOKUP($A1007,Sheet1!$B$3:$AH$1266,Sheet1!N$1+(Sheet1!$A$1-1)*10,FALSE))=TRUE,"---",IF(VLOOKUP($A1007,Sheet1!$B$3:$AH$1266,Sheet1!N$1+(Sheet1!$A$1-1)*10,FALSE)="---","---", (ROUND(VLOOKUP($A1007,Sheet1!$B$3:$AH$1266,Sheet1!N$1+(Sheet1!$A$1-1)*10,FALSE),IF(VLOOKUP($A1007,Sheet1!$B$3:$AH$1266,Sheet1!N$1+(Sheet1!$A$1-1)*10,FALSE)&gt;99999,-3,IF(VLOOKUP($A1007,Sheet1!$B$3:$AH$1266,Sheet1!N$1+(Sheet1!$A$1-1)*10,FALSE)&gt;9999,-2,IF(VLOOKUP($A1007,Sheet1!$B$3:$AH$1266,Sheet1!N$1+(Sheet1!$A$1-1)*10,FALSE)&gt;999,-1,0)))))))</f>
        <v>8290</v>
      </c>
    </row>
    <row r="1008" spans="1:30" ht="25.5" customHeight="1" x14ac:dyDescent="0.25">
      <c r="A1008" s="303"/>
      <c r="B1008" s="331"/>
      <c r="C1008" s="303"/>
      <c r="D1008" s="303"/>
      <c r="E1008" s="307" t="e">
        <v>#N/A</v>
      </c>
      <c r="F1008" s="52">
        <v>1971</v>
      </c>
      <c r="G1008" s="127" t="s">
        <v>286</v>
      </c>
      <c r="H1008" s="347"/>
      <c r="I1008" s="327"/>
      <c r="J1008" s="376"/>
      <c r="K1008" s="319"/>
      <c r="L1008" s="321"/>
      <c r="M1008" s="323"/>
      <c r="N1008" s="316"/>
      <c r="O1008" s="317" t="str">
        <f t="shared" si="34"/>
        <v/>
      </c>
      <c r="P1008" s="317" t="str">
        <f>IF(O1008&lt;&gt;"",VLOOKUP($A1008,Sheet4!$A$2:$O$1309,14,FALSE)*100,"")</f>
        <v/>
      </c>
      <c r="Q1008" s="317" t="str">
        <f>IF(P1008&lt;&gt;"",VLOOKUP($A1008,Sheet4!$A$2:$O$1309,15,FALSE)*100,"")</f>
        <v/>
      </c>
      <c r="R1008" s="356" t="str">
        <f t="shared" si="35"/>
        <v/>
      </c>
      <c r="S1008" s="356" t="e">
        <v>#N/A</v>
      </c>
      <c r="T1008" s="356" t="str">
        <f>IF(ISNA(VLOOKUP(A1008,Sheet1!B$3:C$1266,2,FALSE)=TRUE),"ND",VLOOKUP(A1008,Sheet1!B$3:C$1266,2,FALSE))</f>
        <v>ND</v>
      </c>
      <c r="U1008" s="392" t="str">
        <f>IF(ISNA(VLOOKUP($A1008,Sheet1!$B$3:$AH$1266,Sheet1!E$1+(Sheet1!$A$1-1)*10,FALSE))=TRUE,"---",IF(VLOOKUP($A1008,Sheet1!$B$3:$AH$1266,Sheet1!E$1+(Sheet1!$A$1-1)*10,FALSE)="---","---", (ROUND(VLOOKUP($A1008,Sheet1!$B$3:$AH$1266,Sheet1!E$1+(Sheet1!$A$1-1)*10,FALSE),IF(VLOOKUP($A1008,Sheet1!$B$3:$AH$1266,Sheet1!E$1+(Sheet1!$A$1-1)*10,FALSE)&gt;99999,-3,IF(VLOOKUP($A1008,Sheet1!$B$3:$AH$1266,Sheet1!E$1+(Sheet1!$A$1-1)*10,FALSE)&gt;9999,-2,IF(VLOOKUP($A1008,Sheet1!$B$3:$AH$1266,Sheet1!E$1+(Sheet1!$A$1-1)*10,FALSE)&gt;999,-1,0)))))))</f>
        <v>---</v>
      </c>
      <c r="V1008" s="392" t="str">
        <f>IF(ISNA(VLOOKUP($A1008,Sheet1!$B$3:$AH$1266,Sheet1!F$1+(Sheet1!$A$1-1)*10,FALSE))=TRUE,"---",IF(VLOOKUP($A1008,Sheet1!$B$3:$AH$1266,Sheet1!F$1+(Sheet1!$A$1-1)*10,FALSE)="---","---", (ROUND(VLOOKUP($A1008,Sheet1!$B$3:$AH$1266,Sheet1!F$1+(Sheet1!$A$1-1)*10,FALSE),IF(VLOOKUP($A1008,Sheet1!$B$3:$AH$1266,Sheet1!F$1+(Sheet1!$A$1-1)*10,FALSE)&gt;99999,-3,IF(VLOOKUP($A1008,Sheet1!$B$3:$AH$1266,Sheet1!F$1+(Sheet1!$A$1-1)*10,FALSE)&gt;9999,-2,IF(VLOOKUP($A1008,Sheet1!$B$3:$AH$1266,Sheet1!F$1+(Sheet1!$A$1-1)*10,FALSE)&gt;999,-1,0)))))))</f>
        <v>---</v>
      </c>
      <c r="W1008" s="392" t="str">
        <f>IF(ISNA(VLOOKUP($A1008,Sheet1!$B$3:$AH$1266,Sheet1!G$1+(Sheet1!$A$1-1)*10,FALSE))=TRUE,"---",IF(VLOOKUP($A1008,Sheet1!$B$3:$AH$1266,Sheet1!G$1+(Sheet1!$A$1-1)*10,FALSE)="---","---", (ROUND(VLOOKUP($A1008,Sheet1!$B$3:$AH$1266,Sheet1!G$1+(Sheet1!$A$1-1)*10,FALSE),IF(VLOOKUP($A1008,Sheet1!$B$3:$AH$1266,Sheet1!G$1+(Sheet1!$A$1-1)*10,FALSE)&gt;99999,-3,IF(VLOOKUP($A1008,Sheet1!$B$3:$AH$1266,Sheet1!G$1+(Sheet1!$A$1-1)*10,FALSE)&gt;9999,-2,IF(VLOOKUP($A1008,Sheet1!$B$3:$AH$1266,Sheet1!G$1+(Sheet1!$A$1-1)*10,FALSE)&gt;999,-1,0)))))))</f>
        <v>---</v>
      </c>
      <c r="X1008" s="392" t="str">
        <f>IF(ISNA(VLOOKUP($A1008,Sheet1!$B$3:$AH$1266,Sheet1!H$1+(Sheet1!$A$1-1)*10,FALSE))=TRUE,"---",IF(VLOOKUP($A1008,Sheet1!$B$3:$AH$1266,Sheet1!H$1+(Sheet1!$A$1-1)*10,FALSE)="---","---", (ROUND(VLOOKUP($A1008,Sheet1!$B$3:$AH$1266,Sheet1!H$1+(Sheet1!$A$1-1)*10,FALSE),IF(VLOOKUP($A1008,Sheet1!$B$3:$AH$1266,Sheet1!H$1+(Sheet1!$A$1-1)*10,FALSE)&gt;99999,-3,IF(VLOOKUP($A1008,Sheet1!$B$3:$AH$1266,Sheet1!H$1+(Sheet1!$A$1-1)*10,FALSE)&gt;9999,-2,IF(VLOOKUP($A1008,Sheet1!$B$3:$AH$1266,Sheet1!H$1+(Sheet1!$A$1-1)*10,FALSE)&gt;999,-1,0)))))))</f>
        <v>---</v>
      </c>
      <c r="Y1008" s="392" t="str">
        <f>IF(ISNA(VLOOKUP($A1008,Sheet1!$B$3:$AH$1266,Sheet1!I$1+(Sheet1!$A$1-1)*10,FALSE))=TRUE,"---",IF(VLOOKUP($A1008,Sheet1!$B$3:$AH$1266,Sheet1!I$1+(Sheet1!$A$1-1)*10,FALSE)="---","---", (ROUND(VLOOKUP($A1008,Sheet1!$B$3:$AH$1266,Sheet1!I$1+(Sheet1!$A$1-1)*10,FALSE),IF(VLOOKUP($A1008,Sheet1!$B$3:$AH$1266,Sheet1!I$1+(Sheet1!$A$1-1)*10,FALSE)&gt;99999,-3,IF(VLOOKUP($A1008,Sheet1!$B$3:$AH$1266,Sheet1!I$1+(Sheet1!$A$1-1)*10,FALSE)&gt;9999,-2,IF(VLOOKUP($A1008,Sheet1!$B$3:$AH$1266,Sheet1!I$1+(Sheet1!$A$1-1)*10,FALSE)&gt;999,-1,0)))))))</f>
        <v>---</v>
      </c>
      <c r="Z1008" s="392" t="str">
        <f>IF(ISNA(VLOOKUP($A1008,Sheet1!$B$3:$AH$1266,Sheet1!J$1+(Sheet1!$A$1-1)*10,FALSE))=TRUE,"---",IF(VLOOKUP($A1008,Sheet1!$B$3:$AH$1266,Sheet1!J$1+(Sheet1!$A$1-1)*10,FALSE)="---","---", (ROUND(VLOOKUP($A1008,Sheet1!$B$3:$AH$1266,Sheet1!J$1+(Sheet1!$A$1-1)*10,FALSE),IF(VLOOKUP($A1008,Sheet1!$B$3:$AH$1266,Sheet1!J$1+(Sheet1!$A$1-1)*10,FALSE)&gt;99999,-3,IF(VLOOKUP($A1008,Sheet1!$B$3:$AH$1266,Sheet1!J$1+(Sheet1!$A$1-1)*10,FALSE)&gt;9999,-2,IF(VLOOKUP($A1008,Sheet1!$B$3:$AH$1266,Sheet1!J$1+(Sheet1!$A$1-1)*10,FALSE)&gt;999,-1,0)))))))</f>
        <v>---</v>
      </c>
      <c r="AA1008" s="392" t="str">
        <f>IF(ISNA(VLOOKUP($A1008,Sheet1!$B$3:$AH$1266,Sheet1!K$1+(Sheet1!$A$1-1)*10,FALSE))=TRUE,"---",IF(VLOOKUP($A1008,Sheet1!$B$3:$AH$1266,Sheet1!K$1+(Sheet1!$A$1-1)*10,FALSE)="---","---", (ROUND(VLOOKUP($A1008,Sheet1!$B$3:$AH$1266,Sheet1!K$1+(Sheet1!$A$1-1)*10,FALSE),IF(VLOOKUP($A1008,Sheet1!$B$3:$AH$1266,Sheet1!K$1+(Sheet1!$A$1-1)*10,FALSE)&gt;99999,-3,IF(VLOOKUP($A1008,Sheet1!$B$3:$AH$1266,Sheet1!K$1+(Sheet1!$A$1-1)*10,FALSE)&gt;9999,-2,IF(VLOOKUP($A1008,Sheet1!$B$3:$AH$1266,Sheet1!K$1+(Sheet1!$A$1-1)*10,FALSE)&gt;999,-1,0)))))))</f>
        <v>---</v>
      </c>
      <c r="AB1008" s="392" t="str">
        <f>IF(ISNA(VLOOKUP($A1008,Sheet1!$B$3:$AH$1266,Sheet1!L$1+(Sheet1!$A$1-1)*10,FALSE))=TRUE,"---",IF(VLOOKUP($A1008,Sheet1!$B$3:$AH$1266,Sheet1!L$1+(Sheet1!$A$1-1)*10,FALSE)="---","---", (ROUND(VLOOKUP($A1008,Sheet1!$B$3:$AH$1266,Sheet1!L$1+(Sheet1!$A$1-1)*10,FALSE),IF(VLOOKUP($A1008,Sheet1!$B$3:$AH$1266,Sheet1!L$1+(Sheet1!$A$1-1)*10,FALSE)&gt;99999,-3,IF(VLOOKUP($A1008,Sheet1!$B$3:$AH$1266,Sheet1!L$1+(Sheet1!$A$1-1)*10,FALSE)&gt;9999,-2,IF(VLOOKUP($A1008,Sheet1!$B$3:$AH$1266,Sheet1!L$1+(Sheet1!$A$1-1)*10,FALSE)&gt;999,-1,0)))))))</f>
        <v>---</v>
      </c>
      <c r="AC1008" s="392" t="str">
        <f>IF(ISNA(VLOOKUP($A1008,Sheet1!$B$3:$AH$1266,Sheet1!M$1+(Sheet1!$A$1-1)*10,FALSE))=TRUE,"---",IF(VLOOKUP($A1008,Sheet1!$B$3:$AH$1266,Sheet1!M$1+(Sheet1!$A$1-1)*10,FALSE)="---","---", (ROUND(VLOOKUP($A1008,Sheet1!$B$3:$AH$1266,Sheet1!M$1+(Sheet1!$A$1-1)*10,FALSE),IF(VLOOKUP($A1008,Sheet1!$B$3:$AH$1266,Sheet1!M$1+(Sheet1!$A$1-1)*10,FALSE)&gt;99999,-3,IF(VLOOKUP($A1008,Sheet1!$B$3:$AH$1266,Sheet1!M$1+(Sheet1!$A$1-1)*10,FALSE)&gt;9999,-2,IF(VLOOKUP($A1008,Sheet1!$B$3:$AH$1266,Sheet1!M$1+(Sheet1!$A$1-1)*10,FALSE)&gt;999,-1,0)))))))</f>
        <v>---</v>
      </c>
      <c r="AD1008" s="392" t="str">
        <f>IF(ISNA(VLOOKUP($A1008,Sheet1!$B$3:$AH$1266,Sheet1!N$1+(Sheet1!$A$1-1)*10,FALSE))=TRUE,"---",IF(VLOOKUP($A1008,Sheet1!$B$3:$AH$1266,Sheet1!N$1+(Sheet1!$A$1-1)*10,FALSE)="---","---", (ROUND(VLOOKUP($A1008,Sheet1!$B$3:$AH$1266,Sheet1!N$1+(Sheet1!$A$1-1)*10,FALSE),IF(VLOOKUP($A1008,Sheet1!$B$3:$AH$1266,Sheet1!N$1+(Sheet1!$A$1-1)*10,FALSE)&gt;99999,-3,IF(VLOOKUP($A1008,Sheet1!$B$3:$AH$1266,Sheet1!N$1+(Sheet1!$A$1-1)*10,FALSE)&gt;9999,-2,IF(VLOOKUP($A1008,Sheet1!$B$3:$AH$1266,Sheet1!N$1+(Sheet1!$A$1-1)*10,FALSE)&gt;999,-1,0)))))))</f>
        <v>---</v>
      </c>
    </row>
    <row r="1009" spans="1:30" ht="25.5" customHeight="1" x14ac:dyDescent="0.25">
      <c r="A1009" s="133" t="s">
        <v>1513</v>
      </c>
      <c r="B1009" s="141" t="s">
        <v>1514</v>
      </c>
      <c r="C1009" s="133">
        <v>424332</v>
      </c>
      <c r="D1009" s="133">
        <v>755845</v>
      </c>
      <c r="E1009" s="67" t="s">
        <v>3037</v>
      </c>
      <c r="F1009" s="117" t="s">
        <v>4514</v>
      </c>
      <c r="G1009" s="118" t="s">
        <v>31</v>
      </c>
      <c r="H1009" s="136">
        <v>2.67</v>
      </c>
      <c r="I1009" s="119">
        <v>24920</v>
      </c>
      <c r="J1009" s="124">
        <v>2.93</v>
      </c>
      <c r="K1009" s="121" t="s">
        <v>4405</v>
      </c>
      <c r="L1009" s="122">
        <v>187</v>
      </c>
      <c r="M1009" s="164">
        <v>70</v>
      </c>
      <c r="N1009" s="121" t="s">
        <v>4405</v>
      </c>
      <c r="O1009" s="71">
        <f t="shared" si="34"/>
        <v>44.125227262605222</v>
      </c>
      <c r="P1009" s="71">
        <f>IF(O1009&lt;&gt;"",VLOOKUP($A1009,Sheet4!$A$2:$O$1309,14,FALSE)*100,"")</f>
        <v>6.6606490966509835</v>
      </c>
      <c r="Q1009" s="71">
        <f>IF(P1009&lt;&gt;"",VLOOKUP($A1009,Sheet4!$A$2:$O$1309,15,FALSE)*100,"")</f>
        <v>49.092240017311383</v>
      </c>
      <c r="R1009" s="73">
        <f t="shared" si="35"/>
        <v>2</v>
      </c>
      <c r="S1009" s="63" t="s">
        <v>4366</v>
      </c>
      <c r="T1009" s="63" t="str">
        <f>IF(ISNA(VLOOKUP(A1009,Sheet1!B$3:C$1266,2,FALSE)=TRUE),"NC",VLOOKUP(A1009,Sheet1!B$3:C$1266,2,FALSE))</f>
        <v>Rural</v>
      </c>
      <c r="U1009" s="66">
        <f>IF(ISNA(VLOOKUP($A1009,Sheet1!$B$3:$AH$1266,Sheet1!E$1+(Sheet1!$A$1-1)*10,FALSE))=TRUE,"---",IF(VLOOKUP($A1009,Sheet1!$B$3:$AH$1266,Sheet1!E$1+(Sheet1!$A$1-1)*10,FALSE)="---","---", (ROUND(VLOOKUP($A1009,Sheet1!$B$3:$AH$1266,Sheet1!E$1+(Sheet1!$A$1-1)*10,FALSE),IF(VLOOKUP($A1009,Sheet1!$B$3:$AH$1266,Sheet1!E$1+(Sheet1!$A$1-1)*10,FALSE)&gt;99999,-3,IF(VLOOKUP($A1009,Sheet1!$B$3:$AH$1266,Sheet1!E$1+(Sheet1!$A$1-1)*10,FALSE)&gt;9999,-2,IF(VLOOKUP($A1009,Sheet1!$B$3:$AH$1266,Sheet1!E$1+(Sheet1!$A$1-1)*10,FALSE)&gt;999,-1,0)))))))</f>
        <v>110</v>
      </c>
      <c r="V1009" s="66">
        <f>IF(ISNA(VLOOKUP($A1009,Sheet1!$B$3:$AH$1266,Sheet1!F$1+(Sheet1!$A$1-1)*10,FALSE))=TRUE,"---",IF(VLOOKUP($A1009,Sheet1!$B$3:$AH$1266,Sheet1!F$1+(Sheet1!$A$1-1)*10,FALSE)="---","---", (ROUND(VLOOKUP($A1009,Sheet1!$B$3:$AH$1266,Sheet1!F$1+(Sheet1!$A$1-1)*10,FALSE),IF(VLOOKUP($A1009,Sheet1!$B$3:$AH$1266,Sheet1!F$1+(Sheet1!$A$1-1)*10,FALSE)&gt;99999,-3,IF(VLOOKUP($A1009,Sheet1!$B$3:$AH$1266,Sheet1!F$1+(Sheet1!$A$1-1)*10,FALSE)&gt;9999,-2,IF(VLOOKUP($A1009,Sheet1!$B$3:$AH$1266,Sheet1!F$1+(Sheet1!$A$1-1)*10,FALSE)&gt;999,-1,0)))))))</f>
        <v>136</v>
      </c>
      <c r="W1009" s="66">
        <f>IF(ISNA(VLOOKUP($A1009,Sheet1!$B$3:$AH$1266,Sheet1!G$1+(Sheet1!$A$1-1)*10,FALSE))=TRUE,"---",IF(VLOOKUP($A1009,Sheet1!$B$3:$AH$1266,Sheet1!G$1+(Sheet1!$A$1-1)*10,FALSE)="---","---", (ROUND(VLOOKUP($A1009,Sheet1!$B$3:$AH$1266,Sheet1!G$1+(Sheet1!$A$1-1)*10,FALSE),IF(VLOOKUP($A1009,Sheet1!$B$3:$AH$1266,Sheet1!G$1+(Sheet1!$A$1-1)*10,FALSE)&gt;99999,-3,IF(VLOOKUP($A1009,Sheet1!$B$3:$AH$1266,Sheet1!G$1+(Sheet1!$A$1-1)*10,FALSE)&gt;9999,-2,IF(VLOOKUP($A1009,Sheet1!$B$3:$AH$1266,Sheet1!G$1+(Sheet1!$A$1-1)*10,FALSE)&gt;999,-1,0)))))))</f>
        <v>171</v>
      </c>
      <c r="X1009" s="66">
        <f>IF(ISNA(VLOOKUP($A1009,Sheet1!$B$3:$AH$1266,Sheet1!H$1+(Sheet1!$A$1-1)*10,FALSE))=TRUE,"---",IF(VLOOKUP($A1009,Sheet1!$B$3:$AH$1266,Sheet1!H$1+(Sheet1!$A$1-1)*10,FALSE)="---","---", (ROUND(VLOOKUP($A1009,Sheet1!$B$3:$AH$1266,Sheet1!H$1+(Sheet1!$A$1-1)*10,FALSE),IF(VLOOKUP($A1009,Sheet1!$B$3:$AH$1266,Sheet1!H$1+(Sheet1!$A$1-1)*10,FALSE)&gt;99999,-3,IF(VLOOKUP($A1009,Sheet1!$B$3:$AH$1266,Sheet1!H$1+(Sheet1!$A$1-1)*10,FALSE)&gt;9999,-2,IF(VLOOKUP($A1009,Sheet1!$B$3:$AH$1266,Sheet1!H$1+(Sheet1!$A$1-1)*10,FALSE)&gt;999,-1,0)))))))</f>
        <v>270</v>
      </c>
      <c r="Y1009" s="66">
        <f>IF(ISNA(VLOOKUP($A1009,Sheet1!$B$3:$AH$1266,Sheet1!I$1+(Sheet1!$A$1-1)*10,FALSE))=TRUE,"---",IF(VLOOKUP($A1009,Sheet1!$B$3:$AH$1266,Sheet1!I$1+(Sheet1!$A$1-1)*10,FALSE)="---","---", (ROUND(VLOOKUP($A1009,Sheet1!$B$3:$AH$1266,Sheet1!I$1+(Sheet1!$A$1-1)*10,FALSE),IF(VLOOKUP($A1009,Sheet1!$B$3:$AH$1266,Sheet1!I$1+(Sheet1!$A$1-1)*10,FALSE)&gt;99999,-3,IF(VLOOKUP($A1009,Sheet1!$B$3:$AH$1266,Sheet1!I$1+(Sheet1!$A$1-1)*10,FALSE)&gt;9999,-2,IF(VLOOKUP($A1009,Sheet1!$B$3:$AH$1266,Sheet1!I$1+(Sheet1!$A$1-1)*10,FALSE)&gt;999,-1,0)))))))</f>
        <v>345</v>
      </c>
      <c r="Z1009" s="66">
        <f>IF(ISNA(VLOOKUP($A1009,Sheet1!$B$3:$AH$1266,Sheet1!J$1+(Sheet1!$A$1-1)*10,FALSE))=TRUE,"---",IF(VLOOKUP($A1009,Sheet1!$B$3:$AH$1266,Sheet1!J$1+(Sheet1!$A$1-1)*10,FALSE)="---","---", (ROUND(VLOOKUP($A1009,Sheet1!$B$3:$AH$1266,Sheet1!J$1+(Sheet1!$A$1-1)*10,FALSE),IF(VLOOKUP($A1009,Sheet1!$B$3:$AH$1266,Sheet1!J$1+(Sheet1!$A$1-1)*10,FALSE)&gt;99999,-3,IF(VLOOKUP($A1009,Sheet1!$B$3:$AH$1266,Sheet1!J$1+(Sheet1!$A$1-1)*10,FALSE)&gt;9999,-2,IF(VLOOKUP($A1009,Sheet1!$B$3:$AH$1266,Sheet1!J$1+(Sheet1!$A$1-1)*10,FALSE)&gt;999,-1,0)))))))</f>
        <v>446</v>
      </c>
      <c r="AA1009" s="66">
        <f>IF(ISNA(VLOOKUP($A1009,Sheet1!$B$3:$AH$1266,Sheet1!K$1+(Sheet1!$A$1-1)*10,FALSE))=TRUE,"---",IF(VLOOKUP($A1009,Sheet1!$B$3:$AH$1266,Sheet1!K$1+(Sheet1!$A$1-1)*10,FALSE)="---","---", (ROUND(VLOOKUP($A1009,Sheet1!$B$3:$AH$1266,Sheet1!K$1+(Sheet1!$A$1-1)*10,FALSE),IF(VLOOKUP($A1009,Sheet1!$B$3:$AH$1266,Sheet1!K$1+(Sheet1!$A$1-1)*10,FALSE)&gt;99999,-3,IF(VLOOKUP($A1009,Sheet1!$B$3:$AH$1266,Sheet1!K$1+(Sheet1!$A$1-1)*10,FALSE)&gt;9999,-2,IF(VLOOKUP($A1009,Sheet1!$B$3:$AH$1266,Sheet1!K$1+(Sheet1!$A$1-1)*10,FALSE)&gt;999,-1,0)))))))</f>
        <v>527</v>
      </c>
      <c r="AB1009" s="66">
        <f>IF(ISNA(VLOOKUP($A1009,Sheet1!$B$3:$AH$1266,Sheet1!L$1+(Sheet1!$A$1-1)*10,FALSE))=TRUE,"---",IF(VLOOKUP($A1009,Sheet1!$B$3:$AH$1266,Sheet1!L$1+(Sheet1!$A$1-1)*10,FALSE)="---","---", (ROUND(VLOOKUP($A1009,Sheet1!$B$3:$AH$1266,Sheet1!L$1+(Sheet1!$A$1-1)*10,FALSE),IF(VLOOKUP($A1009,Sheet1!$B$3:$AH$1266,Sheet1!L$1+(Sheet1!$A$1-1)*10,FALSE)&gt;99999,-3,IF(VLOOKUP($A1009,Sheet1!$B$3:$AH$1266,Sheet1!L$1+(Sheet1!$A$1-1)*10,FALSE)&gt;9999,-2,IF(VLOOKUP($A1009,Sheet1!$B$3:$AH$1266,Sheet1!L$1+(Sheet1!$A$1-1)*10,FALSE)&gt;999,-1,0)))))))</f>
        <v>612</v>
      </c>
      <c r="AC1009" s="66">
        <f>IF(ISNA(VLOOKUP($A1009,Sheet1!$B$3:$AH$1266,Sheet1!M$1+(Sheet1!$A$1-1)*10,FALSE))=TRUE,"---",IF(VLOOKUP($A1009,Sheet1!$B$3:$AH$1266,Sheet1!M$1+(Sheet1!$A$1-1)*10,FALSE)="---","---", (ROUND(VLOOKUP($A1009,Sheet1!$B$3:$AH$1266,Sheet1!M$1+(Sheet1!$A$1-1)*10,FALSE),IF(VLOOKUP($A1009,Sheet1!$B$3:$AH$1266,Sheet1!M$1+(Sheet1!$A$1-1)*10,FALSE)&gt;99999,-3,IF(VLOOKUP($A1009,Sheet1!$B$3:$AH$1266,Sheet1!M$1+(Sheet1!$A$1-1)*10,FALSE)&gt;9999,-2,IF(VLOOKUP($A1009,Sheet1!$B$3:$AH$1266,Sheet1!M$1+(Sheet1!$A$1-1)*10,FALSE)&gt;999,-1,0)))))))</f>
        <v>699</v>
      </c>
      <c r="AD1009" s="66">
        <f>IF(ISNA(VLOOKUP($A1009,Sheet1!$B$3:$AH$1266,Sheet1!N$1+(Sheet1!$A$1-1)*10,FALSE))=TRUE,"---",IF(VLOOKUP($A1009,Sheet1!$B$3:$AH$1266,Sheet1!N$1+(Sheet1!$A$1-1)*10,FALSE)="---","---", (ROUND(VLOOKUP($A1009,Sheet1!$B$3:$AH$1266,Sheet1!N$1+(Sheet1!$A$1-1)*10,FALSE),IF(VLOOKUP($A1009,Sheet1!$B$3:$AH$1266,Sheet1!N$1+(Sheet1!$A$1-1)*10,FALSE)&gt;99999,-3,IF(VLOOKUP($A1009,Sheet1!$B$3:$AH$1266,Sheet1!N$1+(Sheet1!$A$1-1)*10,FALSE)&gt;9999,-2,IF(VLOOKUP($A1009,Sheet1!$B$3:$AH$1266,Sheet1!N$1+(Sheet1!$A$1-1)*10,FALSE)&gt;999,-1,0)))))))</f>
        <v>819</v>
      </c>
    </row>
    <row r="1010" spans="1:30" ht="25.5" customHeight="1" x14ac:dyDescent="0.25">
      <c r="A1010" s="303" t="s">
        <v>1515</v>
      </c>
      <c r="B1010" s="330" t="s">
        <v>1516</v>
      </c>
      <c r="C1010" s="303">
        <v>424602</v>
      </c>
      <c r="D1010" s="303">
        <v>760107</v>
      </c>
      <c r="E1010" s="307" t="s">
        <v>3037</v>
      </c>
      <c r="F1010" s="342" t="s">
        <v>4743</v>
      </c>
      <c r="G1010" s="318" t="s">
        <v>31</v>
      </c>
      <c r="H1010" s="347">
        <v>3.16</v>
      </c>
      <c r="I1010" s="112">
        <v>17321</v>
      </c>
      <c r="J1010" s="113">
        <v>4.32</v>
      </c>
      <c r="K1010" s="127" t="s">
        <v>20</v>
      </c>
      <c r="L1010" s="115">
        <v>487</v>
      </c>
      <c r="M1010" s="116">
        <v>154</v>
      </c>
      <c r="N1010" s="114" t="s">
        <v>4405</v>
      </c>
      <c r="O1010" s="68">
        <f t="shared" si="34"/>
        <v>5.5138034042403259</v>
      </c>
      <c r="P1010" s="68">
        <f>IF(O1010&lt;&gt;"",VLOOKUP($A1010,Sheet4!$A$2:$O$1309,14,FALSE)*100,"")</f>
        <v>0.50627419248587824</v>
      </c>
      <c r="Q1010" s="68">
        <f>IF(P1010&lt;&gt;"",VLOOKUP($A1010,Sheet4!$A$2:$O$1309,15,FALSE)*100,"")</f>
        <v>4.8500003851243756</v>
      </c>
      <c r="R1010" s="74">
        <f t="shared" si="35"/>
        <v>20</v>
      </c>
      <c r="S1010" s="356" t="s">
        <v>4366</v>
      </c>
      <c r="T1010" s="356" t="str">
        <f>IF(ISNA(VLOOKUP(A1010,Sheet1!B$3:C$1266,2,FALSE)=TRUE),"NC",VLOOKUP(A1010,Sheet1!B$3:C$1266,2,FALSE))</f>
        <v>Rural10</v>
      </c>
      <c r="U1010" s="392">
        <f>IF(ISNA(VLOOKUP($A1010,Sheet1!$B$3:$AH$1266,Sheet1!E$1+(Sheet1!$A$1-1)*10,FALSE))=TRUE,"---",IF(VLOOKUP($A1010,Sheet1!$B$3:$AH$1266,Sheet1!E$1+(Sheet1!$A$1-1)*10,FALSE)="---","---", (ROUND(VLOOKUP($A1010,Sheet1!$B$3:$AH$1266,Sheet1!E$1+(Sheet1!$A$1-1)*10,FALSE),IF(VLOOKUP($A1010,Sheet1!$B$3:$AH$1266,Sheet1!E$1+(Sheet1!$A$1-1)*10,FALSE)&gt;99999,-3,IF(VLOOKUP($A1010,Sheet1!$B$3:$AH$1266,Sheet1!E$1+(Sheet1!$A$1-1)*10,FALSE)&gt;9999,-2,IF(VLOOKUP($A1010,Sheet1!$B$3:$AH$1266,Sheet1!E$1+(Sheet1!$A$1-1)*10,FALSE)&gt;999,-1,0)))))))</f>
        <v>114</v>
      </c>
      <c r="V1010" s="392">
        <f>IF(ISNA(VLOOKUP($A1010,Sheet1!$B$3:$AH$1266,Sheet1!F$1+(Sheet1!$A$1-1)*10,FALSE))=TRUE,"---",IF(VLOOKUP($A1010,Sheet1!$B$3:$AH$1266,Sheet1!F$1+(Sheet1!$A$1-1)*10,FALSE)="---","---", (ROUND(VLOOKUP($A1010,Sheet1!$B$3:$AH$1266,Sheet1!F$1+(Sheet1!$A$1-1)*10,FALSE),IF(VLOOKUP($A1010,Sheet1!$B$3:$AH$1266,Sheet1!F$1+(Sheet1!$A$1-1)*10,FALSE)&gt;99999,-3,IF(VLOOKUP($A1010,Sheet1!$B$3:$AH$1266,Sheet1!F$1+(Sheet1!$A$1-1)*10,FALSE)&gt;9999,-2,IF(VLOOKUP($A1010,Sheet1!$B$3:$AH$1266,Sheet1!F$1+(Sheet1!$A$1-1)*10,FALSE)&gt;999,-1,0)))))))</f>
        <v>146</v>
      </c>
      <c r="W1010" s="392">
        <f>IF(ISNA(VLOOKUP($A1010,Sheet1!$B$3:$AH$1266,Sheet1!G$1+(Sheet1!$A$1-1)*10,FALSE))=TRUE,"---",IF(VLOOKUP($A1010,Sheet1!$B$3:$AH$1266,Sheet1!G$1+(Sheet1!$A$1-1)*10,FALSE)="---","---", (ROUND(VLOOKUP($A1010,Sheet1!$B$3:$AH$1266,Sheet1!G$1+(Sheet1!$A$1-1)*10,FALSE),IF(VLOOKUP($A1010,Sheet1!$B$3:$AH$1266,Sheet1!G$1+(Sheet1!$A$1-1)*10,FALSE)&gt;99999,-3,IF(VLOOKUP($A1010,Sheet1!$B$3:$AH$1266,Sheet1!G$1+(Sheet1!$A$1-1)*10,FALSE)&gt;9999,-2,IF(VLOOKUP($A1010,Sheet1!$B$3:$AH$1266,Sheet1!G$1+(Sheet1!$A$1-1)*10,FALSE)&gt;999,-1,0)))))))</f>
        <v>189</v>
      </c>
      <c r="X1010" s="392">
        <f>IF(ISNA(VLOOKUP($A1010,Sheet1!$B$3:$AH$1266,Sheet1!H$1+(Sheet1!$A$1-1)*10,FALSE))=TRUE,"---",IF(VLOOKUP($A1010,Sheet1!$B$3:$AH$1266,Sheet1!H$1+(Sheet1!$A$1-1)*10,FALSE)="---","---", (ROUND(VLOOKUP($A1010,Sheet1!$B$3:$AH$1266,Sheet1!H$1+(Sheet1!$A$1-1)*10,FALSE),IF(VLOOKUP($A1010,Sheet1!$B$3:$AH$1266,Sheet1!H$1+(Sheet1!$A$1-1)*10,FALSE)&gt;99999,-3,IF(VLOOKUP($A1010,Sheet1!$B$3:$AH$1266,Sheet1!H$1+(Sheet1!$A$1-1)*10,FALSE)&gt;9999,-2,IF(VLOOKUP($A1010,Sheet1!$B$3:$AH$1266,Sheet1!H$1+(Sheet1!$A$1-1)*10,FALSE)&gt;999,-1,0)))))))</f>
        <v>312</v>
      </c>
      <c r="Y1010" s="392">
        <f>IF(ISNA(VLOOKUP($A1010,Sheet1!$B$3:$AH$1266,Sheet1!I$1+(Sheet1!$A$1-1)*10,FALSE))=TRUE,"---",IF(VLOOKUP($A1010,Sheet1!$B$3:$AH$1266,Sheet1!I$1+(Sheet1!$A$1-1)*10,FALSE)="---","---", (ROUND(VLOOKUP($A1010,Sheet1!$B$3:$AH$1266,Sheet1!I$1+(Sheet1!$A$1-1)*10,FALSE),IF(VLOOKUP($A1010,Sheet1!$B$3:$AH$1266,Sheet1!I$1+(Sheet1!$A$1-1)*10,FALSE)&gt;99999,-3,IF(VLOOKUP($A1010,Sheet1!$B$3:$AH$1266,Sheet1!I$1+(Sheet1!$A$1-1)*10,FALSE)&gt;9999,-2,IF(VLOOKUP($A1010,Sheet1!$B$3:$AH$1266,Sheet1!I$1+(Sheet1!$A$1-1)*10,FALSE)&gt;999,-1,0)))))))</f>
        <v>401</v>
      </c>
      <c r="Z1010" s="392">
        <f>IF(ISNA(VLOOKUP($A1010,Sheet1!$B$3:$AH$1266,Sheet1!J$1+(Sheet1!$A$1-1)*10,FALSE))=TRUE,"---",IF(VLOOKUP($A1010,Sheet1!$B$3:$AH$1266,Sheet1!J$1+(Sheet1!$A$1-1)*10,FALSE)="---","---", (ROUND(VLOOKUP($A1010,Sheet1!$B$3:$AH$1266,Sheet1!J$1+(Sheet1!$A$1-1)*10,FALSE),IF(VLOOKUP($A1010,Sheet1!$B$3:$AH$1266,Sheet1!J$1+(Sheet1!$A$1-1)*10,FALSE)&gt;99999,-3,IF(VLOOKUP($A1010,Sheet1!$B$3:$AH$1266,Sheet1!J$1+(Sheet1!$A$1-1)*10,FALSE)&gt;9999,-2,IF(VLOOKUP($A1010,Sheet1!$B$3:$AH$1266,Sheet1!J$1+(Sheet1!$A$1-1)*10,FALSE)&gt;999,-1,0)))))))</f>
        <v>520</v>
      </c>
      <c r="AA1010" s="392">
        <f>IF(ISNA(VLOOKUP($A1010,Sheet1!$B$3:$AH$1266,Sheet1!K$1+(Sheet1!$A$1-1)*10,FALSE))=TRUE,"---",IF(VLOOKUP($A1010,Sheet1!$B$3:$AH$1266,Sheet1!K$1+(Sheet1!$A$1-1)*10,FALSE)="---","---", (ROUND(VLOOKUP($A1010,Sheet1!$B$3:$AH$1266,Sheet1!K$1+(Sheet1!$A$1-1)*10,FALSE),IF(VLOOKUP($A1010,Sheet1!$B$3:$AH$1266,Sheet1!K$1+(Sheet1!$A$1-1)*10,FALSE)&gt;99999,-3,IF(VLOOKUP($A1010,Sheet1!$B$3:$AH$1266,Sheet1!K$1+(Sheet1!$A$1-1)*10,FALSE)&gt;9999,-2,IF(VLOOKUP($A1010,Sheet1!$B$3:$AH$1266,Sheet1!K$1+(Sheet1!$A$1-1)*10,FALSE)&gt;999,-1,0)))))))</f>
        <v>612</v>
      </c>
      <c r="AB1010" s="392">
        <f>IF(ISNA(VLOOKUP($A1010,Sheet1!$B$3:$AH$1266,Sheet1!L$1+(Sheet1!$A$1-1)*10,FALSE))=TRUE,"---",IF(VLOOKUP($A1010,Sheet1!$B$3:$AH$1266,Sheet1!L$1+(Sheet1!$A$1-1)*10,FALSE)="---","---", (ROUND(VLOOKUP($A1010,Sheet1!$B$3:$AH$1266,Sheet1!L$1+(Sheet1!$A$1-1)*10,FALSE),IF(VLOOKUP($A1010,Sheet1!$B$3:$AH$1266,Sheet1!L$1+(Sheet1!$A$1-1)*10,FALSE)&gt;99999,-3,IF(VLOOKUP($A1010,Sheet1!$B$3:$AH$1266,Sheet1!L$1+(Sheet1!$A$1-1)*10,FALSE)&gt;9999,-2,IF(VLOOKUP($A1010,Sheet1!$B$3:$AH$1266,Sheet1!L$1+(Sheet1!$A$1-1)*10,FALSE)&gt;999,-1,0)))))))</f>
        <v>710</v>
      </c>
      <c r="AC1010" s="392">
        <f>IF(ISNA(VLOOKUP($A1010,Sheet1!$B$3:$AH$1266,Sheet1!M$1+(Sheet1!$A$1-1)*10,FALSE))=TRUE,"---",IF(VLOOKUP($A1010,Sheet1!$B$3:$AH$1266,Sheet1!M$1+(Sheet1!$A$1-1)*10,FALSE)="---","---", (ROUND(VLOOKUP($A1010,Sheet1!$B$3:$AH$1266,Sheet1!M$1+(Sheet1!$A$1-1)*10,FALSE),IF(VLOOKUP($A1010,Sheet1!$B$3:$AH$1266,Sheet1!M$1+(Sheet1!$A$1-1)*10,FALSE)&gt;99999,-3,IF(VLOOKUP($A1010,Sheet1!$B$3:$AH$1266,Sheet1!M$1+(Sheet1!$A$1-1)*10,FALSE)&gt;9999,-2,IF(VLOOKUP($A1010,Sheet1!$B$3:$AH$1266,Sheet1!M$1+(Sheet1!$A$1-1)*10,FALSE)&gt;999,-1,0)))))))</f>
        <v>812</v>
      </c>
      <c r="AD1010" s="392">
        <f>IF(ISNA(VLOOKUP($A1010,Sheet1!$B$3:$AH$1266,Sheet1!N$1+(Sheet1!$A$1-1)*10,FALSE))=TRUE,"---",IF(VLOOKUP($A1010,Sheet1!$B$3:$AH$1266,Sheet1!N$1+(Sheet1!$A$1-1)*10,FALSE)="---","---", (ROUND(VLOOKUP($A1010,Sheet1!$B$3:$AH$1266,Sheet1!N$1+(Sheet1!$A$1-1)*10,FALSE),IF(VLOOKUP($A1010,Sheet1!$B$3:$AH$1266,Sheet1!N$1+(Sheet1!$A$1-1)*10,FALSE)&gt;99999,-3,IF(VLOOKUP($A1010,Sheet1!$B$3:$AH$1266,Sheet1!N$1+(Sheet1!$A$1-1)*10,FALSE)&gt;9999,-2,IF(VLOOKUP($A1010,Sheet1!$B$3:$AH$1266,Sheet1!N$1+(Sheet1!$A$1-1)*10,FALSE)&gt;999,-1,0)))))))</f>
        <v>956</v>
      </c>
    </row>
    <row r="1011" spans="1:30" ht="25.5" customHeight="1" x14ac:dyDescent="0.25">
      <c r="A1011" s="303"/>
      <c r="B1011" s="331"/>
      <c r="C1011" s="303"/>
      <c r="D1011" s="303"/>
      <c r="E1011" s="307" t="e">
        <v>#N/A</v>
      </c>
      <c r="F1011" s="331"/>
      <c r="G1011" s="319"/>
      <c r="H1011" s="347"/>
      <c r="I1011" s="112">
        <v>14786</v>
      </c>
      <c r="J1011" s="113">
        <v>4.45</v>
      </c>
      <c r="K1011" s="114" t="s">
        <v>4405</v>
      </c>
      <c r="L1011" s="115">
        <v>416</v>
      </c>
      <c r="M1011" s="116">
        <v>132</v>
      </c>
      <c r="N1011" s="127" t="s">
        <v>112</v>
      </c>
      <c r="O1011" s="68" t="s">
        <v>4405</v>
      </c>
      <c r="P1011" s="68" t="s">
        <v>4405</v>
      </c>
      <c r="Q1011" s="68" t="s">
        <v>4405</v>
      </c>
      <c r="R1011" s="74" t="s">
        <v>4405</v>
      </c>
      <c r="S1011" s="356" t="e">
        <v>#N/A</v>
      </c>
      <c r="T1011" s="356" t="str">
        <f>IF(ISNA(VLOOKUP(A1011,Sheet1!B$3:C$1266,2,FALSE)=TRUE),"ND",VLOOKUP(A1011,Sheet1!B$3:C$1266,2,FALSE))</f>
        <v>ND</v>
      </c>
      <c r="U1011" s="392" t="str">
        <f>IF(ISNA(VLOOKUP($A1011,Sheet1!$B$3:$AH$1266,Sheet1!E$1+(Sheet1!$A$1-1)*10,FALSE))=TRUE,"---",IF(VLOOKUP($A1011,Sheet1!$B$3:$AH$1266,Sheet1!E$1+(Sheet1!$A$1-1)*10,FALSE)="---","---", (ROUND(VLOOKUP($A1011,Sheet1!$B$3:$AH$1266,Sheet1!E$1+(Sheet1!$A$1-1)*10,FALSE),IF(VLOOKUP($A1011,Sheet1!$B$3:$AH$1266,Sheet1!E$1+(Sheet1!$A$1-1)*10,FALSE)&gt;99999,-3,IF(VLOOKUP($A1011,Sheet1!$B$3:$AH$1266,Sheet1!E$1+(Sheet1!$A$1-1)*10,FALSE)&gt;9999,-2,IF(VLOOKUP($A1011,Sheet1!$B$3:$AH$1266,Sheet1!E$1+(Sheet1!$A$1-1)*10,FALSE)&gt;999,-1,0)))))))</f>
        <v>---</v>
      </c>
      <c r="V1011" s="392" t="str">
        <f>IF(ISNA(VLOOKUP($A1011,Sheet1!$B$3:$AH$1266,Sheet1!F$1+(Sheet1!$A$1-1)*10,FALSE))=TRUE,"---",IF(VLOOKUP($A1011,Sheet1!$B$3:$AH$1266,Sheet1!F$1+(Sheet1!$A$1-1)*10,FALSE)="---","---", (ROUND(VLOOKUP($A1011,Sheet1!$B$3:$AH$1266,Sheet1!F$1+(Sheet1!$A$1-1)*10,FALSE),IF(VLOOKUP($A1011,Sheet1!$B$3:$AH$1266,Sheet1!F$1+(Sheet1!$A$1-1)*10,FALSE)&gt;99999,-3,IF(VLOOKUP($A1011,Sheet1!$B$3:$AH$1266,Sheet1!F$1+(Sheet1!$A$1-1)*10,FALSE)&gt;9999,-2,IF(VLOOKUP($A1011,Sheet1!$B$3:$AH$1266,Sheet1!F$1+(Sheet1!$A$1-1)*10,FALSE)&gt;999,-1,0)))))))</f>
        <v>---</v>
      </c>
      <c r="W1011" s="392" t="str">
        <f>IF(ISNA(VLOOKUP($A1011,Sheet1!$B$3:$AH$1266,Sheet1!G$1+(Sheet1!$A$1-1)*10,FALSE))=TRUE,"---",IF(VLOOKUP($A1011,Sheet1!$B$3:$AH$1266,Sheet1!G$1+(Sheet1!$A$1-1)*10,FALSE)="---","---", (ROUND(VLOOKUP($A1011,Sheet1!$B$3:$AH$1266,Sheet1!G$1+(Sheet1!$A$1-1)*10,FALSE),IF(VLOOKUP($A1011,Sheet1!$B$3:$AH$1266,Sheet1!G$1+(Sheet1!$A$1-1)*10,FALSE)&gt;99999,-3,IF(VLOOKUP($A1011,Sheet1!$B$3:$AH$1266,Sheet1!G$1+(Sheet1!$A$1-1)*10,FALSE)&gt;9999,-2,IF(VLOOKUP($A1011,Sheet1!$B$3:$AH$1266,Sheet1!G$1+(Sheet1!$A$1-1)*10,FALSE)&gt;999,-1,0)))))))</f>
        <v>---</v>
      </c>
      <c r="X1011" s="392" t="str">
        <f>IF(ISNA(VLOOKUP($A1011,Sheet1!$B$3:$AH$1266,Sheet1!H$1+(Sheet1!$A$1-1)*10,FALSE))=TRUE,"---",IF(VLOOKUP($A1011,Sheet1!$B$3:$AH$1266,Sheet1!H$1+(Sheet1!$A$1-1)*10,FALSE)="---","---", (ROUND(VLOOKUP($A1011,Sheet1!$B$3:$AH$1266,Sheet1!H$1+(Sheet1!$A$1-1)*10,FALSE),IF(VLOOKUP($A1011,Sheet1!$B$3:$AH$1266,Sheet1!H$1+(Sheet1!$A$1-1)*10,FALSE)&gt;99999,-3,IF(VLOOKUP($A1011,Sheet1!$B$3:$AH$1266,Sheet1!H$1+(Sheet1!$A$1-1)*10,FALSE)&gt;9999,-2,IF(VLOOKUP($A1011,Sheet1!$B$3:$AH$1266,Sheet1!H$1+(Sheet1!$A$1-1)*10,FALSE)&gt;999,-1,0)))))))</f>
        <v>---</v>
      </c>
      <c r="Y1011" s="392" t="str">
        <f>IF(ISNA(VLOOKUP($A1011,Sheet1!$B$3:$AH$1266,Sheet1!I$1+(Sheet1!$A$1-1)*10,FALSE))=TRUE,"---",IF(VLOOKUP($A1011,Sheet1!$B$3:$AH$1266,Sheet1!I$1+(Sheet1!$A$1-1)*10,FALSE)="---","---", (ROUND(VLOOKUP($A1011,Sheet1!$B$3:$AH$1266,Sheet1!I$1+(Sheet1!$A$1-1)*10,FALSE),IF(VLOOKUP($A1011,Sheet1!$B$3:$AH$1266,Sheet1!I$1+(Sheet1!$A$1-1)*10,FALSE)&gt;99999,-3,IF(VLOOKUP($A1011,Sheet1!$B$3:$AH$1266,Sheet1!I$1+(Sheet1!$A$1-1)*10,FALSE)&gt;9999,-2,IF(VLOOKUP($A1011,Sheet1!$B$3:$AH$1266,Sheet1!I$1+(Sheet1!$A$1-1)*10,FALSE)&gt;999,-1,0)))))))</f>
        <v>---</v>
      </c>
      <c r="Z1011" s="392" t="str">
        <f>IF(ISNA(VLOOKUP($A1011,Sheet1!$B$3:$AH$1266,Sheet1!J$1+(Sheet1!$A$1-1)*10,FALSE))=TRUE,"---",IF(VLOOKUP($A1011,Sheet1!$B$3:$AH$1266,Sheet1!J$1+(Sheet1!$A$1-1)*10,FALSE)="---","---", (ROUND(VLOOKUP($A1011,Sheet1!$B$3:$AH$1266,Sheet1!J$1+(Sheet1!$A$1-1)*10,FALSE),IF(VLOOKUP($A1011,Sheet1!$B$3:$AH$1266,Sheet1!J$1+(Sheet1!$A$1-1)*10,FALSE)&gt;99999,-3,IF(VLOOKUP($A1011,Sheet1!$B$3:$AH$1266,Sheet1!J$1+(Sheet1!$A$1-1)*10,FALSE)&gt;9999,-2,IF(VLOOKUP($A1011,Sheet1!$B$3:$AH$1266,Sheet1!J$1+(Sheet1!$A$1-1)*10,FALSE)&gt;999,-1,0)))))))</f>
        <v>---</v>
      </c>
      <c r="AA1011" s="392" t="str">
        <f>IF(ISNA(VLOOKUP($A1011,Sheet1!$B$3:$AH$1266,Sheet1!K$1+(Sheet1!$A$1-1)*10,FALSE))=TRUE,"---",IF(VLOOKUP($A1011,Sheet1!$B$3:$AH$1266,Sheet1!K$1+(Sheet1!$A$1-1)*10,FALSE)="---","---", (ROUND(VLOOKUP($A1011,Sheet1!$B$3:$AH$1266,Sheet1!K$1+(Sheet1!$A$1-1)*10,FALSE),IF(VLOOKUP($A1011,Sheet1!$B$3:$AH$1266,Sheet1!K$1+(Sheet1!$A$1-1)*10,FALSE)&gt;99999,-3,IF(VLOOKUP($A1011,Sheet1!$B$3:$AH$1266,Sheet1!K$1+(Sheet1!$A$1-1)*10,FALSE)&gt;9999,-2,IF(VLOOKUP($A1011,Sheet1!$B$3:$AH$1266,Sheet1!K$1+(Sheet1!$A$1-1)*10,FALSE)&gt;999,-1,0)))))))</f>
        <v>---</v>
      </c>
      <c r="AB1011" s="392" t="str">
        <f>IF(ISNA(VLOOKUP($A1011,Sheet1!$B$3:$AH$1266,Sheet1!L$1+(Sheet1!$A$1-1)*10,FALSE))=TRUE,"---",IF(VLOOKUP($A1011,Sheet1!$B$3:$AH$1266,Sheet1!L$1+(Sheet1!$A$1-1)*10,FALSE)="---","---", (ROUND(VLOOKUP($A1011,Sheet1!$B$3:$AH$1266,Sheet1!L$1+(Sheet1!$A$1-1)*10,FALSE),IF(VLOOKUP($A1011,Sheet1!$B$3:$AH$1266,Sheet1!L$1+(Sheet1!$A$1-1)*10,FALSE)&gt;99999,-3,IF(VLOOKUP($A1011,Sheet1!$B$3:$AH$1266,Sheet1!L$1+(Sheet1!$A$1-1)*10,FALSE)&gt;9999,-2,IF(VLOOKUP($A1011,Sheet1!$B$3:$AH$1266,Sheet1!L$1+(Sheet1!$A$1-1)*10,FALSE)&gt;999,-1,0)))))))</f>
        <v>---</v>
      </c>
      <c r="AC1011" s="392" t="str">
        <f>IF(ISNA(VLOOKUP($A1011,Sheet1!$B$3:$AH$1266,Sheet1!M$1+(Sheet1!$A$1-1)*10,FALSE))=TRUE,"---",IF(VLOOKUP($A1011,Sheet1!$B$3:$AH$1266,Sheet1!M$1+(Sheet1!$A$1-1)*10,FALSE)="---","---", (ROUND(VLOOKUP($A1011,Sheet1!$B$3:$AH$1266,Sheet1!M$1+(Sheet1!$A$1-1)*10,FALSE),IF(VLOOKUP($A1011,Sheet1!$B$3:$AH$1266,Sheet1!M$1+(Sheet1!$A$1-1)*10,FALSE)&gt;99999,-3,IF(VLOOKUP($A1011,Sheet1!$B$3:$AH$1266,Sheet1!M$1+(Sheet1!$A$1-1)*10,FALSE)&gt;9999,-2,IF(VLOOKUP($A1011,Sheet1!$B$3:$AH$1266,Sheet1!M$1+(Sheet1!$A$1-1)*10,FALSE)&gt;999,-1,0)))))))</f>
        <v>---</v>
      </c>
      <c r="AD1011" s="392" t="str">
        <f>IF(ISNA(VLOOKUP($A1011,Sheet1!$B$3:$AH$1266,Sheet1!N$1+(Sheet1!$A$1-1)*10,FALSE))=TRUE,"---",IF(VLOOKUP($A1011,Sheet1!$B$3:$AH$1266,Sheet1!N$1+(Sheet1!$A$1-1)*10,FALSE)="---","---", (ROUND(VLOOKUP($A1011,Sheet1!$B$3:$AH$1266,Sheet1!N$1+(Sheet1!$A$1-1)*10,FALSE),IF(VLOOKUP($A1011,Sheet1!$B$3:$AH$1266,Sheet1!N$1+(Sheet1!$A$1-1)*10,FALSE)&gt;99999,-3,IF(VLOOKUP($A1011,Sheet1!$B$3:$AH$1266,Sheet1!N$1+(Sheet1!$A$1-1)*10,FALSE)&gt;9999,-2,IF(VLOOKUP($A1011,Sheet1!$B$3:$AH$1266,Sheet1!N$1+(Sheet1!$A$1-1)*10,FALSE)&gt;999,-1,0)))))))</f>
        <v>---</v>
      </c>
    </row>
    <row r="1012" spans="1:30" ht="25.5" customHeight="1" x14ac:dyDescent="0.25">
      <c r="A1012" s="304" t="s">
        <v>1517</v>
      </c>
      <c r="B1012" s="393" t="s">
        <v>1518</v>
      </c>
      <c r="C1012" s="304">
        <v>424009</v>
      </c>
      <c r="D1012" s="304">
        <v>760611</v>
      </c>
      <c r="E1012" s="305" t="s">
        <v>3037</v>
      </c>
      <c r="F1012" s="117" t="s">
        <v>4761</v>
      </c>
      <c r="G1012" s="118" t="s">
        <v>31</v>
      </c>
      <c r="H1012" s="348">
        <v>6.81</v>
      </c>
      <c r="I1012" s="377">
        <v>27663</v>
      </c>
      <c r="J1012" s="379">
        <v>5.0199999999999996</v>
      </c>
      <c r="K1012" s="340" t="s">
        <v>4405</v>
      </c>
      <c r="L1012" s="338">
        <v>2480</v>
      </c>
      <c r="M1012" s="381">
        <v>364</v>
      </c>
      <c r="N1012" s="351" t="s">
        <v>17</v>
      </c>
      <c r="O1012" s="328" t="str">
        <f t="shared" si="34"/>
        <v>&lt;0.2</v>
      </c>
      <c r="P1012" s="328">
        <f>IF(O1012&lt;&gt;"",VLOOKUP($A1012,Sheet4!$A$2:$O$1309,14,FALSE)*100,"")</f>
        <v>0.47969219705146227</v>
      </c>
      <c r="Q1012" s="328">
        <f>IF(P1012&lt;&gt;"",VLOOKUP($A1012,Sheet4!$A$2:$O$1309,15,FALSE)*100,"")</f>
        <v>4.600703899472169</v>
      </c>
      <c r="R1012" s="358" t="str">
        <f t="shared" si="35"/>
        <v>&gt;500</v>
      </c>
      <c r="S1012" s="357" t="s">
        <v>4366</v>
      </c>
      <c r="T1012" s="357" t="str">
        <f>IF(ISNA(VLOOKUP(A1012,Sheet1!B$3:C$1266,2,FALSE)=TRUE),"NC",VLOOKUP(A1012,Sheet1!B$3:C$1266,2,FALSE))</f>
        <v>Rural10</v>
      </c>
      <c r="U1012" s="385">
        <f>IF(ISNA(VLOOKUP($A1012,Sheet1!$B$3:$AH$1266,Sheet1!E$1+(Sheet1!$A$1-1)*10,FALSE))=TRUE,"---",IF(VLOOKUP($A1012,Sheet1!$B$3:$AH$1266,Sheet1!E$1+(Sheet1!$A$1-1)*10,FALSE)="---","---", (ROUND(VLOOKUP($A1012,Sheet1!$B$3:$AH$1266,Sheet1!E$1+(Sheet1!$A$1-1)*10,FALSE),IF(VLOOKUP($A1012,Sheet1!$B$3:$AH$1266,Sheet1!E$1+(Sheet1!$A$1-1)*10,FALSE)&gt;99999,-3,IF(VLOOKUP($A1012,Sheet1!$B$3:$AH$1266,Sheet1!E$1+(Sheet1!$A$1-1)*10,FALSE)&gt;9999,-2,IF(VLOOKUP($A1012,Sheet1!$B$3:$AH$1266,Sheet1!E$1+(Sheet1!$A$1-1)*10,FALSE)&gt;999,-1,0)))))))</f>
        <v>233</v>
      </c>
      <c r="V1012" s="385">
        <f>IF(ISNA(VLOOKUP($A1012,Sheet1!$B$3:$AH$1266,Sheet1!F$1+(Sheet1!$A$1-1)*10,FALSE))=TRUE,"---",IF(VLOOKUP($A1012,Sheet1!$B$3:$AH$1266,Sheet1!F$1+(Sheet1!$A$1-1)*10,FALSE)="---","---", (ROUND(VLOOKUP($A1012,Sheet1!$B$3:$AH$1266,Sheet1!F$1+(Sheet1!$A$1-1)*10,FALSE),IF(VLOOKUP($A1012,Sheet1!$B$3:$AH$1266,Sheet1!F$1+(Sheet1!$A$1-1)*10,FALSE)&gt;99999,-3,IF(VLOOKUP($A1012,Sheet1!$B$3:$AH$1266,Sheet1!F$1+(Sheet1!$A$1-1)*10,FALSE)&gt;9999,-2,IF(VLOOKUP($A1012,Sheet1!$B$3:$AH$1266,Sheet1!F$1+(Sheet1!$A$1-1)*10,FALSE)&gt;999,-1,0)))))))</f>
        <v>298</v>
      </c>
      <c r="W1012" s="385">
        <f>IF(ISNA(VLOOKUP($A1012,Sheet1!$B$3:$AH$1266,Sheet1!G$1+(Sheet1!$A$1-1)*10,FALSE))=TRUE,"---",IF(VLOOKUP($A1012,Sheet1!$B$3:$AH$1266,Sheet1!G$1+(Sheet1!$A$1-1)*10,FALSE)="---","---", (ROUND(VLOOKUP($A1012,Sheet1!$B$3:$AH$1266,Sheet1!G$1+(Sheet1!$A$1-1)*10,FALSE),IF(VLOOKUP($A1012,Sheet1!$B$3:$AH$1266,Sheet1!G$1+(Sheet1!$A$1-1)*10,FALSE)&gt;99999,-3,IF(VLOOKUP($A1012,Sheet1!$B$3:$AH$1266,Sheet1!G$1+(Sheet1!$A$1-1)*10,FALSE)&gt;9999,-2,IF(VLOOKUP($A1012,Sheet1!$B$3:$AH$1266,Sheet1!G$1+(Sheet1!$A$1-1)*10,FALSE)&gt;999,-1,0)))))))</f>
        <v>386</v>
      </c>
      <c r="X1012" s="385">
        <f>IF(ISNA(VLOOKUP($A1012,Sheet1!$B$3:$AH$1266,Sheet1!H$1+(Sheet1!$A$1-1)*10,FALSE))=TRUE,"---",IF(VLOOKUP($A1012,Sheet1!$B$3:$AH$1266,Sheet1!H$1+(Sheet1!$A$1-1)*10,FALSE)="---","---", (ROUND(VLOOKUP($A1012,Sheet1!$B$3:$AH$1266,Sheet1!H$1+(Sheet1!$A$1-1)*10,FALSE),IF(VLOOKUP($A1012,Sheet1!$B$3:$AH$1266,Sheet1!H$1+(Sheet1!$A$1-1)*10,FALSE)&gt;99999,-3,IF(VLOOKUP($A1012,Sheet1!$B$3:$AH$1266,Sheet1!H$1+(Sheet1!$A$1-1)*10,FALSE)&gt;9999,-2,IF(VLOOKUP($A1012,Sheet1!$B$3:$AH$1266,Sheet1!H$1+(Sheet1!$A$1-1)*10,FALSE)&gt;999,-1,0)))))))</f>
        <v>643</v>
      </c>
      <c r="Y1012" s="385">
        <f>IF(ISNA(VLOOKUP($A1012,Sheet1!$B$3:$AH$1266,Sheet1!I$1+(Sheet1!$A$1-1)*10,FALSE))=TRUE,"---",IF(VLOOKUP($A1012,Sheet1!$B$3:$AH$1266,Sheet1!I$1+(Sheet1!$A$1-1)*10,FALSE)="---","---", (ROUND(VLOOKUP($A1012,Sheet1!$B$3:$AH$1266,Sheet1!I$1+(Sheet1!$A$1-1)*10,FALSE),IF(VLOOKUP($A1012,Sheet1!$B$3:$AH$1266,Sheet1!I$1+(Sheet1!$A$1-1)*10,FALSE)&gt;99999,-3,IF(VLOOKUP($A1012,Sheet1!$B$3:$AH$1266,Sheet1!I$1+(Sheet1!$A$1-1)*10,FALSE)&gt;9999,-2,IF(VLOOKUP($A1012,Sheet1!$B$3:$AH$1266,Sheet1!I$1+(Sheet1!$A$1-1)*10,FALSE)&gt;999,-1,0)))))))</f>
        <v>837</v>
      </c>
      <c r="Z1012" s="385">
        <f>IF(ISNA(VLOOKUP($A1012,Sheet1!$B$3:$AH$1266,Sheet1!J$1+(Sheet1!$A$1-1)*10,FALSE))=TRUE,"---",IF(VLOOKUP($A1012,Sheet1!$B$3:$AH$1266,Sheet1!J$1+(Sheet1!$A$1-1)*10,FALSE)="---","---", (ROUND(VLOOKUP($A1012,Sheet1!$B$3:$AH$1266,Sheet1!J$1+(Sheet1!$A$1-1)*10,FALSE),IF(VLOOKUP($A1012,Sheet1!$B$3:$AH$1266,Sheet1!J$1+(Sheet1!$A$1-1)*10,FALSE)&gt;99999,-3,IF(VLOOKUP($A1012,Sheet1!$B$3:$AH$1266,Sheet1!J$1+(Sheet1!$A$1-1)*10,FALSE)&gt;9999,-2,IF(VLOOKUP($A1012,Sheet1!$B$3:$AH$1266,Sheet1!J$1+(Sheet1!$A$1-1)*10,FALSE)&gt;999,-1,0)))))))</f>
        <v>1110</v>
      </c>
      <c r="AA1012" s="385">
        <f>IF(ISNA(VLOOKUP($A1012,Sheet1!$B$3:$AH$1266,Sheet1!K$1+(Sheet1!$A$1-1)*10,FALSE))=TRUE,"---",IF(VLOOKUP($A1012,Sheet1!$B$3:$AH$1266,Sheet1!K$1+(Sheet1!$A$1-1)*10,FALSE)="---","---", (ROUND(VLOOKUP($A1012,Sheet1!$B$3:$AH$1266,Sheet1!K$1+(Sheet1!$A$1-1)*10,FALSE),IF(VLOOKUP($A1012,Sheet1!$B$3:$AH$1266,Sheet1!K$1+(Sheet1!$A$1-1)*10,FALSE)&gt;99999,-3,IF(VLOOKUP($A1012,Sheet1!$B$3:$AH$1266,Sheet1!K$1+(Sheet1!$A$1-1)*10,FALSE)&gt;9999,-2,IF(VLOOKUP($A1012,Sheet1!$B$3:$AH$1266,Sheet1!K$1+(Sheet1!$A$1-1)*10,FALSE)&gt;999,-1,0)))))))</f>
        <v>1320</v>
      </c>
      <c r="AB1012" s="385">
        <f>IF(ISNA(VLOOKUP($A1012,Sheet1!$B$3:$AH$1266,Sheet1!L$1+(Sheet1!$A$1-1)*10,FALSE))=TRUE,"---",IF(VLOOKUP($A1012,Sheet1!$B$3:$AH$1266,Sheet1!L$1+(Sheet1!$A$1-1)*10,FALSE)="---","---", (ROUND(VLOOKUP($A1012,Sheet1!$B$3:$AH$1266,Sheet1!L$1+(Sheet1!$A$1-1)*10,FALSE),IF(VLOOKUP($A1012,Sheet1!$B$3:$AH$1266,Sheet1!L$1+(Sheet1!$A$1-1)*10,FALSE)&gt;99999,-3,IF(VLOOKUP($A1012,Sheet1!$B$3:$AH$1266,Sheet1!L$1+(Sheet1!$A$1-1)*10,FALSE)&gt;9999,-2,IF(VLOOKUP($A1012,Sheet1!$B$3:$AH$1266,Sheet1!L$1+(Sheet1!$A$1-1)*10,FALSE)&gt;999,-1,0)))))))</f>
        <v>1550</v>
      </c>
      <c r="AC1012" s="385">
        <f>IF(ISNA(VLOOKUP($A1012,Sheet1!$B$3:$AH$1266,Sheet1!M$1+(Sheet1!$A$1-1)*10,FALSE))=TRUE,"---",IF(VLOOKUP($A1012,Sheet1!$B$3:$AH$1266,Sheet1!M$1+(Sheet1!$A$1-1)*10,FALSE)="---","---", (ROUND(VLOOKUP($A1012,Sheet1!$B$3:$AH$1266,Sheet1!M$1+(Sheet1!$A$1-1)*10,FALSE),IF(VLOOKUP($A1012,Sheet1!$B$3:$AH$1266,Sheet1!M$1+(Sheet1!$A$1-1)*10,FALSE)&gt;99999,-3,IF(VLOOKUP($A1012,Sheet1!$B$3:$AH$1266,Sheet1!M$1+(Sheet1!$A$1-1)*10,FALSE)&gt;9999,-2,IF(VLOOKUP($A1012,Sheet1!$B$3:$AH$1266,Sheet1!M$1+(Sheet1!$A$1-1)*10,FALSE)&gt;999,-1,0)))))))</f>
        <v>1790</v>
      </c>
      <c r="AD1012" s="385">
        <f>IF(ISNA(VLOOKUP($A1012,Sheet1!$B$3:$AH$1266,Sheet1!N$1+(Sheet1!$A$1-1)*10,FALSE))=TRUE,"---",IF(VLOOKUP($A1012,Sheet1!$B$3:$AH$1266,Sheet1!N$1+(Sheet1!$A$1-1)*10,FALSE)="---","---", (ROUND(VLOOKUP($A1012,Sheet1!$B$3:$AH$1266,Sheet1!N$1+(Sheet1!$A$1-1)*10,FALSE),IF(VLOOKUP($A1012,Sheet1!$B$3:$AH$1266,Sheet1!N$1+(Sheet1!$A$1-1)*10,FALSE)&gt;99999,-3,IF(VLOOKUP($A1012,Sheet1!$B$3:$AH$1266,Sheet1!N$1+(Sheet1!$A$1-1)*10,FALSE)&gt;9999,-2,IF(VLOOKUP($A1012,Sheet1!$B$3:$AH$1266,Sheet1!N$1+(Sheet1!$A$1-1)*10,FALSE)&gt;999,-1,0)))))))</f>
        <v>2140</v>
      </c>
    </row>
    <row r="1013" spans="1:30" ht="25.5" customHeight="1" x14ac:dyDescent="0.25">
      <c r="A1013" s="304"/>
      <c r="B1013" s="346"/>
      <c r="C1013" s="304"/>
      <c r="D1013" s="304"/>
      <c r="E1013" s="305"/>
      <c r="F1013" s="117" t="s">
        <v>4628</v>
      </c>
      <c r="G1013" s="118" t="s">
        <v>286</v>
      </c>
      <c r="H1013" s="348"/>
      <c r="I1013" s="378"/>
      <c r="J1013" s="380"/>
      <c r="K1013" s="341"/>
      <c r="L1013" s="339"/>
      <c r="M1013" s="382"/>
      <c r="N1013" s="352"/>
      <c r="O1013" s="329" t="e">
        <f t="shared" si="34"/>
        <v>#NUM!</v>
      </c>
      <c r="P1013" s="329" t="e">
        <f>IF(O1013&lt;&gt;"",VLOOKUP($A1013,Sheet4!$A$2:$O$1309,14,FALSE)*100,"")</f>
        <v>#NUM!</v>
      </c>
      <c r="Q1013" s="329" t="e">
        <f>IF(P1013&lt;&gt;"",VLOOKUP($A1013,Sheet4!$A$2:$O$1309,15,FALSE)*100,"")</f>
        <v>#NUM!</v>
      </c>
      <c r="R1013" s="357" t="e">
        <f t="shared" si="35"/>
        <v>#NUM!</v>
      </c>
      <c r="S1013" s="357"/>
      <c r="T1013" s="357"/>
      <c r="U1013" s="385"/>
      <c r="V1013" s="385"/>
      <c r="W1013" s="385"/>
      <c r="X1013" s="385"/>
      <c r="Y1013" s="385"/>
      <c r="Z1013" s="385"/>
      <c r="AA1013" s="385"/>
      <c r="AB1013" s="385"/>
      <c r="AC1013" s="385"/>
      <c r="AD1013" s="385"/>
    </row>
    <row r="1014" spans="1:30" ht="25.5" customHeight="1" x14ac:dyDescent="0.25">
      <c r="A1014" s="125" t="s">
        <v>1519</v>
      </c>
      <c r="B1014" s="126" t="s">
        <v>1520</v>
      </c>
      <c r="C1014" s="125">
        <v>423839</v>
      </c>
      <c r="D1014" s="125">
        <v>761113</v>
      </c>
      <c r="E1014" s="70" t="s">
        <v>3037</v>
      </c>
      <c r="F1014" s="139" t="s">
        <v>4405</v>
      </c>
      <c r="G1014" s="127" t="s">
        <v>160</v>
      </c>
      <c r="H1014" s="128">
        <v>15.8</v>
      </c>
      <c r="I1014" s="112">
        <v>26473</v>
      </c>
      <c r="J1014" s="140" t="s">
        <v>4405</v>
      </c>
      <c r="K1014" s="127" t="s">
        <v>17</v>
      </c>
      <c r="L1014" s="115">
        <v>740</v>
      </c>
      <c r="M1014" s="116">
        <v>46.8</v>
      </c>
      <c r="N1014" s="114" t="s">
        <v>4405</v>
      </c>
      <c r="O1014" s="68">
        <f t="shared" si="34"/>
        <v>31.913450138675518</v>
      </c>
      <c r="P1014" s="68">
        <f>IF(O1014&lt;&gt;"",VLOOKUP($A1014,Sheet4!$A$2:$O$1309,14,FALSE)*100,"")</f>
        <v>5.6490611958434078</v>
      </c>
      <c r="Q1014" s="68">
        <f>IF(P1014&lt;&gt;"",VLOOKUP($A1014,Sheet4!$A$2:$O$1309,15,FALSE)*100,"")</f>
        <v>43.423137145182821</v>
      </c>
      <c r="R1014" s="74">
        <f t="shared" si="35"/>
        <v>3</v>
      </c>
      <c r="S1014" s="64" t="s">
        <v>4366</v>
      </c>
      <c r="T1014" s="64" t="str">
        <f>IF(ISNA(VLOOKUP(A1014,Sheet1!B$3:C$1266,2,FALSE)=TRUE),"NC",VLOOKUP(A1014,Sheet1!B$3:C$1266,2,FALSE))</f>
        <v>Rural</v>
      </c>
      <c r="U1014" s="65">
        <f>IF(ISNA(VLOOKUP($A1014,Sheet1!$B$3:$AH$1266,Sheet1!E$1+(Sheet1!$A$1-1)*10,FALSE))=TRUE,"---",IF(VLOOKUP($A1014,Sheet1!$B$3:$AH$1266,Sheet1!E$1+(Sheet1!$A$1-1)*10,FALSE)="---","---", (ROUND(VLOOKUP($A1014,Sheet1!$B$3:$AH$1266,Sheet1!E$1+(Sheet1!$A$1-1)*10,FALSE),IF(VLOOKUP($A1014,Sheet1!$B$3:$AH$1266,Sheet1!E$1+(Sheet1!$A$1-1)*10,FALSE)&gt;99999,-3,IF(VLOOKUP($A1014,Sheet1!$B$3:$AH$1266,Sheet1!E$1+(Sheet1!$A$1-1)*10,FALSE)&gt;9999,-2,IF(VLOOKUP($A1014,Sheet1!$B$3:$AH$1266,Sheet1!E$1+(Sheet1!$A$1-1)*10,FALSE)&gt;999,-1,0)))))))</f>
        <v>364</v>
      </c>
      <c r="V1014" s="65">
        <f>IF(ISNA(VLOOKUP($A1014,Sheet1!$B$3:$AH$1266,Sheet1!F$1+(Sheet1!$A$1-1)*10,FALSE))=TRUE,"---",IF(VLOOKUP($A1014,Sheet1!$B$3:$AH$1266,Sheet1!F$1+(Sheet1!$A$1-1)*10,FALSE)="---","---", (ROUND(VLOOKUP($A1014,Sheet1!$B$3:$AH$1266,Sheet1!F$1+(Sheet1!$A$1-1)*10,FALSE),IF(VLOOKUP($A1014,Sheet1!$B$3:$AH$1266,Sheet1!F$1+(Sheet1!$A$1-1)*10,FALSE)&gt;99999,-3,IF(VLOOKUP($A1014,Sheet1!$B$3:$AH$1266,Sheet1!F$1+(Sheet1!$A$1-1)*10,FALSE)&gt;9999,-2,IF(VLOOKUP($A1014,Sheet1!$B$3:$AH$1266,Sheet1!F$1+(Sheet1!$A$1-1)*10,FALSE)&gt;999,-1,0)))))))</f>
        <v>450</v>
      </c>
      <c r="W1014" s="65">
        <f>IF(ISNA(VLOOKUP($A1014,Sheet1!$B$3:$AH$1266,Sheet1!G$1+(Sheet1!$A$1-1)*10,FALSE))=TRUE,"---",IF(VLOOKUP($A1014,Sheet1!$B$3:$AH$1266,Sheet1!G$1+(Sheet1!$A$1-1)*10,FALSE)="---","---", (ROUND(VLOOKUP($A1014,Sheet1!$B$3:$AH$1266,Sheet1!G$1+(Sheet1!$A$1-1)*10,FALSE),IF(VLOOKUP($A1014,Sheet1!$B$3:$AH$1266,Sheet1!G$1+(Sheet1!$A$1-1)*10,FALSE)&gt;99999,-3,IF(VLOOKUP($A1014,Sheet1!$B$3:$AH$1266,Sheet1!G$1+(Sheet1!$A$1-1)*10,FALSE)&gt;9999,-2,IF(VLOOKUP($A1014,Sheet1!$B$3:$AH$1266,Sheet1!G$1+(Sheet1!$A$1-1)*10,FALSE)&gt;999,-1,0)))))))</f>
        <v>563</v>
      </c>
      <c r="X1014" s="65">
        <f>IF(ISNA(VLOOKUP($A1014,Sheet1!$B$3:$AH$1266,Sheet1!H$1+(Sheet1!$A$1-1)*10,FALSE))=TRUE,"---",IF(VLOOKUP($A1014,Sheet1!$B$3:$AH$1266,Sheet1!H$1+(Sheet1!$A$1-1)*10,FALSE)="---","---", (ROUND(VLOOKUP($A1014,Sheet1!$B$3:$AH$1266,Sheet1!H$1+(Sheet1!$A$1-1)*10,FALSE),IF(VLOOKUP($A1014,Sheet1!$B$3:$AH$1266,Sheet1!H$1+(Sheet1!$A$1-1)*10,FALSE)&gt;99999,-3,IF(VLOOKUP($A1014,Sheet1!$B$3:$AH$1266,Sheet1!H$1+(Sheet1!$A$1-1)*10,FALSE)&gt;9999,-2,IF(VLOOKUP($A1014,Sheet1!$B$3:$AH$1266,Sheet1!H$1+(Sheet1!$A$1-1)*10,FALSE)&gt;999,-1,0)))))))</f>
        <v>886</v>
      </c>
      <c r="Y1014" s="65">
        <f>IF(ISNA(VLOOKUP($A1014,Sheet1!$B$3:$AH$1266,Sheet1!I$1+(Sheet1!$A$1-1)*10,FALSE))=TRUE,"---",IF(VLOOKUP($A1014,Sheet1!$B$3:$AH$1266,Sheet1!I$1+(Sheet1!$A$1-1)*10,FALSE)="---","---", (ROUND(VLOOKUP($A1014,Sheet1!$B$3:$AH$1266,Sheet1!I$1+(Sheet1!$A$1-1)*10,FALSE),IF(VLOOKUP($A1014,Sheet1!$B$3:$AH$1266,Sheet1!I$1+(Sheet1!$A$1-1)*10,FALSE)&gt;99999,-3,IF(VLOOKUP($A1014,Sheet1!$B$3:$AH$1266,Sheet1!I$1+(Sheet1!$A$1-1)*10,FALSE)&gt;9999,-2,IF(VLOOKUP($A1014,Sheet1!$B$3:$AH$1266,Sheet1!I$1+(Sheet1!$A$1-1)*10,FALSE)&gt;999,-1,0)))))))</f>
        <v>1130</v>
      </c>
      <c r="Z1014" s="65">
        <f>IF(ISNA(VLOOKUP($A1014,Sheet1!$B$3:$AH$1266,Sheet1!J$1+(Sheet1!$A$1-1)*10,FALSE))=TRUE,"---",IF(VLOOKUP($A1014,Sheet1!$B$3:$AH$1266,Sheet1!J$1+(Sheet1!$A$1-1)*10,FALSE)="---","---", (ROUND(VLOOKUP($A1014,Sheet1!$B$3:$AH$1266,Sheet1!J$1+(Sheet1!$A$1-1)*10,FALSE),IF(VLOOKUP($A1014,Sheet1!$B$3:$AH$1266,Sheet1!J$1+(Sheet1!$A$1-1)*10,FALSE)&gt;99999,-3,IF(VLOOKUP($A1014,Sheet1!$B$3:$AH$1266,Sheet1!J$1+(Sheet1!$A$1-1)*10,FALSE)&gt;9999,-2,IF(VLOOKUP($A1014,Sheet1!$B$3:$AH$1266,Sheet1!J$1+(Sheet1!$A$1-1)*10,FALSE)&gt;999,-1,0)))))))</f>
        <v>1450</v>
      </c>
      <c r="AA1014" s="65">
        <f>IF(ISNA(VLOOKUP($A1014,Sheet1!$B$3:$AH$1266,Sheet1!K$1+(Sheet1!$A$1-1)*10,FALSE))=TRUE,"---",IF(VLOOKUP($A1014,Sheet1!$B$3:$AH$1266,Sheet1!K$1+(Sheet1!$A$1-1)*10,FALSE)="---","---", (ROUND(VLOOKUP($A1014,Sheet1!$B$3:$AH$1266,Sheet1!K$1+(Sheet1!$A$1-1)*10,FALSE),IF(VLOOKUP($A1014,Sheet1!$B$3:$AH$1266,Sheet1!K$1+(Sheet1!$A$1-1)*10,FALSE)&gt;99999,-3,IF(VLOOKUP($A1014,Sheet1!$B$3:$AH$1266,Sheet1!K$1+(Sheet1!$A$1-1)*10,FALSE)&gt;9999,-2,IF(VLOOKUP($A1014,Sheet1!$B$3:$AH$1266,Sheet1!K$1+(Sheet1!$A$1-1)*10,FALSE)&gt;999,-1,0)))))))</f>
        <v>1700</v>
      </c>
      <c r="AB1014" s="65">
        <f>IF(ISNA(VLOOKUP($A1014,Sheet1!$B$3:$AH$1266,Sheet1!L$1+(Sheet1!$A$1-1)*10,FALSE))=TRUE,"---",IF(VLOOKUP($A1014,Sheet1!$B$3:$AH$1266,Sheet1!L$1+(Sheet1!$A$1-1)*10,FALSE)="---","---", (ROUND(VLOOKUP($A1014,Sheet1!$B$3:$AH$1266,Sheet1!L$1+(Sheet1!$A$1-1)*10,FALSE),IF(VLOOKUP($A1014,Sheet1!$B$3:$AH$1266,Sheet1!L$1+(Sheet1!$A$1-1)*10,FALSE)&gt;99999,-3,IF(VLOOKUP($A1014,Sheet1!$B$3:$AH$1266,Sheet1!L$1+(Sheet1!$A$1-1)*10,FALSE)&gt;9999,-2,IF(VLOOKUP($A1014,Sheet1!$B$3:$AH$1266,Sheet1!L$1+(Sheet1!$A$1-1)*10,FALSE)&gt;999,-1,0)))))))</f>
        <v>1960</v>
      </c>
      <c r="AC1014" s="65">
        <f>IF(ISNA(VLOOKUP($A1014,Sheet1!$B$3:$AH$1266,Sheet1!M$1+(Sheet1!$A$1-1)*10,FALSE))=TRUE,"---",IF(VLOOKUP($A1014,Sheet1!$B$3:$AH$1266,Sheet1!M$1+(Sheet1!$A$1-1)*10,FALSE)="---","---", (ROUND(VLOOKUP($A1014,Sheet1!$B$3:$AH$1266,Sheet1!M$1+(Sheet1!$A$1-1)*10,FALSE),IF(VLOOKUP($A1014,Sheet1!$B$3:$AH$1266,Sheet1!M$1+(Sheet1!$A$1-1)*10,FALSE)&gt;99999,-3,IF(VLOOKUP($A1014,Sheet1!$B$3:$AH$1266,Sheet1!M$1+(Sheet1!$A$1-1)*10,FALSE)&gt;9999,-2,IF(VLOOKUP($A1014,Sheet1!$B$3:$AH$1266,Sheet1!M$1+(Sheet1!$A$1-1)*10,FALSE)&gt;999,-1,0)))))))</f>
        <v>2230</v>
      </c>
      <c r="AD1014" s="65">
        <f>IF(ISNA(VLOOKUP($A1014,Sheet1!$B$3:$AH$1266,Sheet1!N$1+(Sheet1!$A$1-1)*10,FALSE))=TRUE,"---",IF(VLOOKUP($A1014,Sheet1!$B$3:$AH$1266,Sheet1!N$1+(Sheet1!$A$1-1)*10,FALSE)="---","---", (ROUND(VLOOKUP($A1014,Sheet1!$B$3:$AH$1266,Sheet1!N$1+(Sheet1!$A$1-1)*10,FALSE),IF(VLOOKUP($A1014,Sheet1!$B$3:$AH$1266,Sheet1!N$1+(Sheet1!$A$1-1)*10,FALSE)&gt;99999,-3,IF(VLOOKUP($A1014,Sheet1!$B$3:$AH$1266,Sheet1!N$1+(Sheet1!$A$1-1)*10,FALSE)&gt;9999,-2,IF(VLOOKUP($A1014,Sheet1!$B$3:$AH$1266,Sheet1!N$1+(Sheet1!$A$1-1)*10,FALSE)&gt;999,-1,0)))))))</f>
        <v>2600</v>
      </c>
    </row>
    <row r="1015" spans="1:30" ht="25.5" customHeight="1" x14ac:dyDescent="0.25">
      <c r="A1015" s="304" t="s">
        <v>1521</v>
      </c>
      <c r="B1015" s="393" t="s">
        <v>1522</v>
      </c>
      <c r="C1015" s="304">
        <v>423818</v>
      </c>
      <c r="D1015" s="304">
        <v>761035</v>
      </c>
      <c r="E1015" s="305" t="s">
        <v>3037</v>
      </c>
      <c r="F1015" s="345" t="s">
        <v>4762</v>
      </c>
      <c r="G1015" s="351" t="s">
        <v>31</v>
      </c>
      <c r="H1015" s="348">
        <v>71.5</v>
      </c>
      <c r="I1015" s="377">
        <v>29887</v>
      </c>
      <c r="J1015" s="379">
        <v>8.74</v>
      </c>
      <c r="K1015" s="340" t="s">
        <v>4405</v>
      </c>
      <c r="L1015" s="338">
        <v>2710</v>
      </c>
      <c r="M1015" s="381">
        <v>37.9</v>
      </c>
      <c r="N1015" s="340" t="s">
        <v>4405</v>
      </c>
      <c r="O1015" s="328">
        <f t="shared" si="34"/>
        <v>3.4600336720987146</v>
      </c>
      <c r="P1015" s="328">
        <f>IF(O1015&lt;&gt;"",VLOOKUP($A1015,Sheet4!$A$2:$O$1309,14,FALSE)*100,"")</f>
        <v>0.82711333310753199</v>
      </c>
      <c r="Q1015" s="328">
        <f>IF(P1015&lt;&gt;"",VLOOKUP($A1015,Sheet4!$A$2:$O$1309,15,FALSE)*100,"")</f>
        <v>7.813159551342852</v>
      </c>
      <c r="R1015" s="358">
        <f t="shared" si="35"/>
        <v>30</v>
      </c>
      <c r="S1015" s="357" t="s">
        <v>4366</v>
      </c>
      <c r="T1015" s="357" t="str">
        <f>IF(ISNA(VLOOKUP(A1015,Sheet1!B$3:C$1266,2,FALSE)=TRUE),"NC",VLOOKUP(A1015,Sheet1!B$3:C$1266,2,FALSE))</f>
        <v>Rural10</v>
      </c>
      <c r="U1015" s="385">
        <f>IF(ISNA(VLOOKUP($A1015,Sheet1!$B$3:$AH$1266,Sheet1!E$1+(Sheet1!$A$1-1)*10,FALSE))=TRUE,"---",IF(VLOOKUP($A1015,Sheet1!$B$3:$AH$1266,Sheet1!E$1+(Sheet1!$A$1-1)*10,FALSE)="---","---", (ROUND(VLOOKUP($A1015,Sheet1!$B$3:$AH$1266,Sheet1!E$1+(Sheet1!$A$1-1)*10,FALSE),IF(VLOOKUP($A1015,Sheet1!$B$3:$AH$1266,Sheet1!E$1+(Sheet1!$A$1-1)*10,FALSE)&gt;99999,-3,IF(VLOOKUP($A1015,Sheet1!$B$3:$AH$1266,Sheet1!E$1+(Sheet1!$A$1-1)*10,FALSE)&gt;9999,-2,IF(VLOOKUP($A1015,Sheet1!$B$3:$AH$1266,Sheet1!E$1+(Sheet1!$A$1-1)*10,FALSE)&gt;999,-1,0)))))))</f>
        <v>783</v>
      </c>
      <c r="V1015" s="385">
        <f>IF(ISNA(VLOOKUP($A1015,Sheet1!$B$3:$AH$1266,Sheet1!F$1+(Sheet1!$A$1-1)*10,FALSE))=TRUE,"---",IF(VLOOKUP($A1015,Sheet1!$B$3:$AH$1266,Sheet1!F$1+(Sheet1!$A$1-1)*10,FALSE)="---","---", (ROUND(VLOOKUP($A1015,Sheet1!$B$3:$AH$1266,Sheet1!F$1+(Sheet1!$A$1-1)*10,FALSE),IF(VLOOKUP($A1015,Sheet1!$B$3:$AH$1266,Sheet1!F$1+(Sheet1!$A$1-1)*10,FALSE)&gt;99999,-3,IF(VLOOKUP($A1015,Sheet1!$B$3:$AH$1266,Sheet1!F$1+(Sheet1!$A$1-1)*10,FALSE)&gt;9999,-2,IF(VLOOKUP($A1015,Sheet1!$B$3:$AH$1266,Sheet1!F$1+(Sheet1!$A$1-1)*10,FALSE)&gt;999,-1,0)))))))</f>
        <v>934</v>
      </c>
      <c r="W1015" s="385">
        <f>IF(ISNA(VLOOKUP($A1015,Sheet1!$B$3:$AH$1266,Sheet1!G$1+(Sheet1!$A$1-1)*10,FALSE))=TRUE,"---",IF(VLOOKUP($A1015,Sheet1!$B$3:$AH$1266,Sheet1!G$1+(Sheet1!$A$1-1)*10,FALSE)="---","---", (ROUND(VLOOKUP($A1015,Sheet1!$B$3:$AH$1266,Sheet1!G$1+(Sheet1!$A$1-1)*10,FALSE),IF(VLOOKUP($A1015,Sheet1!$B$3:$AH$1266,Sheet1!G$1+(Sheet1!$A$1-1)*10,FALSE)&gt;99999,-3,IF(VLOOKUP($A1015,Sheet1!$B$3:$AH$1266,Sheet1!G$1+(Sheet1!$A$1-1)*10,FALSE)&gt;9999,-2,IF(VLOOKUP($A1015,Sheet1!$B$3:$AH$1266,Sheet1!G$1+(Sheet1!$A$1-1)*10,FALSE)&gt;999,-1,0)))))))</f>
        <v>1130</v>
      </c>
      <c r="X1015" s="385">
        <f>IF(ISNA(VLOOKUP($A1015,Sheet1!$B$3:$AH$1266,Sheet1!H$1+(Sheet1!$A$1-1)*10,FALSE))=TRUE,"---",IF(VLOOKUP($A1015,Sheet1!$B$3:$AH$1266,Sheet1!H$1+(Sheet1!$A$1-1)*10,FALSE)="---","---", (ROUND(VLOOKUP($A1015,Sheet1!$B$3:$AH$1266,Sheet1!H$1+(Sheet1!$A$1-1)*10,FALSE),IF(VLOOKUP($A1015,Sheet1!$B$3:$AH$1266,Sheet1!H$1+(Sheet1!$A$1-1)*10,FALSE)&gt;99999,-3,IF(VLOOKUP($A1015,Sheet1!$B$3:$AH$1266,Sheet1!H$1+(Sheet1!$A$1-1)*10,FALSE)&gt;9999,-2,IF(VLOOKUP($A1015,Sheet1!$B$3:$AH$1266,Sheet1!H$1+(Sheet1!$A$1-1)*10,FALSE)&gt;999,-1,0)))))))</f>
        <v>1680</v>
      </c>
      <c r="Y1015" s="385">
        <f>IF(ISNA(VLOOKUP($A1015,Sheet1!$B$3:$AH$1266,Sheet1!I$1+(Sheet1!$A$1-1)*10,FALSE))=TRUE,"---",IF(VLOOKUP($A1015,Sheet1!$B$3:$AH$1266,Sheet1!I$1+(Sheet1!$A$1-1)*10,FALSE)="---","---", (ROUND(VLOOKUP($A1015,Sheet1!$B$3:$AH$1266,Sheet1!I$1+(Sheet1!$A$1-1)*10,FALSE),IF(VLOOKUP($A1015,Sheet1!$B$3:$AH$1266,Sheet1!I$1+(Sheet1!$A$1-1)*10,FALSE)&gt;99999,-3,IF(VLOOKUP($A1015,Sheet1!$B$3:$AH$1266,Sheet1!I$1+(Sheet1!$A$1-1)*10,FALSE)&gt;9999,-2,IF(VLOOKUP($A1015,Sheet1!$B$3:$AH$1266,Sheet1!I$1+(Sheet1!$A$1-1)*10,FALSE)&gt;999,-1,0)))))))</f>
        <v>2080</v>
      </c>
      <c r="Z1015" s="385">
        <f>IF(ISNA(VLOOKUP($A1015,Sheet1!$B$3:$AH$1266,Sheet1!J$1+(Sheet1!$A$1-1)*10,FALSE))=TRUE,"---",IF(VLOOKUP($A1015,Sheet1!$B$3:$AH$1266,Sheet1!J$1+(Sheet1!$A$1-1)*10,FALSE)="---","---", (ROUND(VLOOKUP($A1015,Sheet1!$B$3:$AH$1266,Sheet1!J$1+(Sheet1!$A$1-1)*10,FALSE),IF(VLOOKUP($A1015,Sheet1!$B$3:$AH$1266,Sheet1!J$1+(Sheet1!$A$1-1)*10,FALSE)&gt;99999,-3,IF(VLOOKUP($A1015,Sheet1!$B$3:$AH$1266,Sheet1!J$1+(Sheet1!$A$1-1)*10,FALSE)&gt;9999,-2,IF(VLOOKUP($A1015,Sheet1!$B$3:$AH$1266,Sheet1!J$1+(Sheet1!$A$1-1)*10,FALSE)&gt;999,-1,0)))))))</f>
        <v>2610</v>
      </c>
      <c r="AA1015" s="385">
        <f>IF(ISNA(VLOOKUP($A1015,Sheet1!$B$3:$AH$1266,Sheet1!K$1+(Sheet1!$A$1-1)*10,FALSE))=TRUE,"---",IF(VLOOKUP($A1015,Sheet1!$B$3:$AH$1266,Sheet1!K$1+(Sheet1!$A$1-1)*10,FALSE)="---","---", (ROUND(VLOOKUP($A1015,Sheet1!$B$3:$AH$1266,Sheet1!K$1+(Sheet1!$A$1-1)*10,FALSE),IF(VLOOKUP($A1015,Sheet1!$B$3:$AH$1266,Sheet1!K$1+(Sheet1!$A$1-1)*10,FALSE)&gt;99999,-3,IF(VLOOKUP($A1015,Sheet1!$B$3:$AH$1266,Sheet1!K$1+(Sheet1!$A$1-1)*10,FALSE)&gt;9999,-2,IF(VLOOKUP($A1015,Sheet1!$B$3:$AH$1266,Sheet1!K$1+(Sheet1!$A$1-1)*10,FALSE)&gt;999,-1,0)))))))</f>
        <v>3000</v>
      </c>
      <c r="AB1015" s="385">
        <f>IF(ISNA(VLOOKUP($A1015,Sheet1!$B$3:$AH$1266,Sheet1!L$1+(Sheet1!$A$1-1)*10,FALSE))=TRUE,"---",IF(VLOOKUP($A1015,Sheet1!$B$3:$AH$1266,Sheet1!L$1+(Sheet1!$A$1-1)*10,FALSE)="---","---", (ROUND(VLOOKUP($A1015,Sheet1!$B$3:$AH$1266,Sheet1!L$1+(Sheet1!$A$1-1)*10,FALSE),IF(VLOOKUP($A1015,Sheet1!$B$3:$AH$1266,Sheet1!L$1+(Sheet1!$A$1-1)*10,FALSE)&gt;99999,-3,IF(VLOOKUP($A1015,Sheet1!$B$3:$AH$1266,Sheet1!L$1+(Sheet1!$A$1-1)*10,FALSE)&gt;9999,-2,IF(VLOOKUP($A1015,Sheet1!$B$3:$AH$1266,Sheet1!L$1+(Sheet1!$A$1-1)*10,FALSE)&gt;999,-1,0)))))))</f>
        <v>3410</v>
      </c>
      <c r="AC1015" s="385">
        <f>IF(ISNA(VLOOKUP($A1015,Sheet1!$B$3:$AH$1266,Sheet1!M$1+(Sheet1!$A$1-1)*10,FALSE))=TRUE,"---",IF(VLOOKUP($A1015,Sheet1!$B$3:$AH$1266,Sheet1!M$1+(Sheet1!$A$1-1)*10,FALSE)="---","---", (ROUND(VLOOKUP($A1015,Sheet1!$B$3:$AH$1266,Sheet1!M$1+(Sheet1!$A$1-1)*10,FALSE),IF(VLOOKUP($A1015,Sheet1!$B$3:$AH$1266,Sheet1!M$1+(Sheet1!$A$1-1)*10,FALSE)&gt;99999,-3,IF(VLOOKUP($A1015,Sheet1!$B$3:$AH$1266,Sheet1!M$1+(Sheet1!$A$1-1)*10,FALSE)&gt;9999,-2,IF(VLOOKUP($A1015,Sheet1!$B$3:$AH$1266,Sheet1!M$1+(Sheet1!$A$1-1)*10,FALSE)&gt;999,-1,0)))))))</f>
        <v>3820</v>
      </c>
      <c r="AD1015" s="385">
        <f>IF(ISNA(VLOOKUP($A1015,Sheet1!$B$3:$AH$1266,Sheet1!N$1+(Sheet1!$A$1-1)*10,FALSE))=TRUE,"---",IF(VLOOKUP($A1015,Sheet1!$B$3:$AH$1266,Sheet1!N$1+(Sheet1!$A$1-1)*10,FALSE)="---","---", (ROUND(VLOOKUP($A1015,Sheet1!$B$3:$AH$1266,Sheet1!N$1+(Sheet1!$A$1-1)*10,FALSE),IF(VLOOKUP($A1015,Sheet1!$B$3:$AH$1266,Sheet1!N$1+(Sheet1!$A$1-1)*10,FALSE)&gt;99999,-3,IF(VLOOKUP($A1015,Sheet1!$B$3:$AH$1266,Sheet1!N$1+(Sheet1!$A$1-1)*10,FALSE)&gt;9999,-2,IF(VLOOKUP($A1015,Sheet1!$B$3:$AH$1266,Sheet1!N$1+(Sheet1!$A$1-1)*10,FALSE)&gt;999,-1,0)))))))</f>
        <v>4380</v>
      </c>
    </row>
    <row r="1016" spans="1:30" ht="25.5" customHeight="1" x14ac:dyDescent="0.25">
      <c r="A1016" s="304"/>
      <c r="B1016" s="346"/>
      <c r="C1016" s="304"/>
      <c r="D1016" s="304"/>
      <c r="E1016" s="305"/>
      <c r="F1016" s="355"/>
      <c r="G1016" s="372"/>
      <c r="H1016" s="348"/>
      <c r="I1016" s="378"/>
      <c r="J1016" s="380"/>
      <c r="K1016" s="352"/>
      <c r="L1016" s="339"/>
      <c r="M1016" s="382"/>
      <c r="N1016" s="352"/>
      <c r="O1016" s="329" t="e">
        <f t="shared" si="34"/>
        <v>#NUM!</v>
      </c>
      <c r="P1016" s="329" t="e">
        <f>IF(O1016&lt;&gt;"",VLOOKUP($A1016,Sheet4!$A$2:$O$1309,14,FALSE)*100,"")</f>
        <v>#NUM!</v>
      </c>
      <c r="Q1016" s="329" t="e">
        <f>IF(P1016&lt;&gt;"",VLOOKUP($A1016,Sheet4!$A$2:$O$1309,15,FALSE)*100,"")</f>
        <v>#NUM!</v>
      </c>
      <c r="R1016" s="357" t="e">
        <f t="shared" si="35"/>
        <v>#NUM!</v>
      </c>
      <c r="S1016" s="357"/>
      <c r="T1016" s="357"/>
      <c r="U1016" s="385"/>
      <c r="V1016" s="385"/>
      <c r="W1016" s="385"/>
      <c r="X1016" s="385"/>
      <c r="Y1016" s="385"/>
      <c r="Z1016" s="385"/>
      <c r="AA1016" s="385"/>
      <c r="AB1016" s="385"/>
      <c r="AC1016" s="385"/>
      <c r="AD1016" s="385"/>
    </row>
    <row r="1017" spans="1:30" ht="25.5" customHeight="1" x14ac:dyDescent="0.25">
      <c r="A1017" s="304"/>
      <c r="B1017" s="346"/>
      <c r="C1017" s="304"/>
      <c r="D1017" s="304"/>
      <c r="E1017" s="305"/>
      <c r="F1017" s="117" t="s">
        <v>4763</v>
      </c>
      <c r="G1017" s="118" t="s">
        <v>286</v>
      </c>
      <c r="H1017" s="348"/>
      <c r="I1017" s="378"/>
      <c r="J1017" s="380"/>
      <c r="K1017" s="341"/>
      <c r="L1017" s="339"/>
      <c r="M1017" s="382"/>
      <c r="N1017" s="341"/>
      <c r="O1017" s="329" t="e">
        <f t="shared" si="34"/>
        <v>#NUM!</v>
      </c>
      <c r="P1017" s="329" t="e">
        <f>IF(O1017&lt;&gt;"",VLOOKUP($A1017,Sheet4!$A$2:$O$1309,14,FALSE)*100,"")</f>
        <v>#NUM!</v>
      </c>
      <c r="Q1017" s="329" t="e">
        <f>IF(P1017&lt;&gt;"",VLOOKUP($A1017,Sheet4!$A$2:$O$1309,15,FALSE)*100,"")</f>
        <v>#NUM!</v>
      </c>
      <c r="R1017" s="357" t="e">
        <f t="shared" si="35"/>
        <v>#NUM!</v>
      </c>
      <c r="S1017" s="357"/>
      <c r="T1017" s="357"/>
      <c r="U1017" s="385"/>
      <c r="V1017" s="385"/>
      <c r="W1017" s="385"/>
      <c r="X1017" s="385"/>
      <c r="Y1017" s="385"/>
      <c r="Z1017" s="385"/>
      <c r="AA1017" s="385"/>
      <c r="AB1017" s="385"/>
      <c r="AC1017" s="385"/>
      <c r="AD1017" s="385"/>
    </row>
    <row r="1018" spans="1:30" ht="25.5" customHeight="1" x14ac:dyDescent="0.25">
      <c r="A1018" s="125" t="s">
        <v>1523</v>
      </c>
      <c r="B1018" s="126" t="s">
        <v>1524</v>
      </c>
      <c r="C1018" s="125">
        <v>423522</v>
      </c>
      <c r="D1018" s="125">
        <v>761400</v>
      </c>
      <c r="E1018" s="70" t="s">
        <v>3037</v>
      </c>
      <c r="F1018" s="52" t="s">
        <v>4495</v>
      </c>
      <c r="G1018" s="127" t="s">
        <v>286</v>
      </c>
      <c r="H1018" s="128">
        <v>2.85</v>
      </c>
      <c r="I1018" s="112">
        <v>29887</v>
      </c>
      <c r="J1018" s="147">
        <v>15.45</v>
      </c>
      <c r="K1018" s="114" t="s">
        <v>4405</v>
      </c>
      <c r="L1018" s="115">
        <v>690</v>
      </c>
      <c r="M1018" s="116">
        <v>242</v>
      </c>
      <c r="N1018" s="114" t="s">
        <v>4405</v>
      </c>
      <c r="O1018" s="68">
        <f t="shared" si="34"/>
        <v>0.2</v>
      </c>
      <c r="P1018" s="68">
        <f>IF(O1018&lt;&gt;"",VLOOKUP($A1018,Sheet4!$A$2:$O$1309,14,FALSE)*100,"")</f>
        <v>1.6473855015570193</v>
      </c>
      <c r="Q1018" s="68">
        <f>IF(P1018&lt;&gt;"",VLOOKUP($A1018,Sheet4!$A$2:$O$1309,15,FALSE)*100,"")</f>
        <v>15.015864480938291</v>
      </c>
      <c r="R1018" s="74" t="str">
        <f t="shared" si="35"/>
        <v>500</v>
      </c>
      <c r="S1018" s="64" t="s">
        <v>4366</v>
      </c>
      <c r="T1018" s="64" t="str">
        <f>IF(ISNA(VLOOKUP(A1018,Sheet1!B$3:C$1266,2,FALSE)=TRUE),"NC",VLOOKUP(A1018,Sheet1!B$3:C$1266,2,FALSE))</f>
        <v>Rural10</v>
      </c>
      <c r="U1018" s="65">
        <f>IF(ISNA(VLOOKUP($A1018,Sheet1!$B$3:$AH$1266,Sheet1!E$1+(Sheet1!$A$1-1)*10,FALSE))=TRUE,"---",IF(VLOOKUP($A1018,Sheet1!$B$3:$AH$1266,Sheet1!E$1+(Sheet1!$A$1-1)*10,FALSE)="---","---", (ROUND(VLOOKUP($A1018,Sheet1!$B$3:$AH$1266,Sheet1!E$1+(Sheet1!$A$1-1)*10,FALSE),IF(VLOOKUP($A1018,Sheet1!$B$3:$AH$1266,Sheet1!E$1+(Sheet1!$A$1-1)*10,FALSE)&gt;99999,-3,IF(VLOOKUP($A1018,Sheet1!$B$3:$AH$1266,Sheet1!E$1+(Sheet1!$A$1-1)*10,FALSE)&gt;9999,-2,IF(VLOOKUP($A1018,Sheet1!$B$3:$AH$1266,Sheet1!E$1+(Sheet1!$A$1-1)*10,FALSE)&gt;999,-1,0)))))))</f>
        <v>42</v>
      </c>
      <c r="V1018" s="65">
        <f>IF(ISNA(VLOOKUP($A1018,Sheet1!$B$3:$AH$1266,Sheet1!F$1+(Sheet1!$A$1-1)*10,FALSE))=TRUE,"---",IF(VLOOKUP($A1018,Sheet1!$B$3:$AH$1266,Sheet1!F$1+(Sheet1!$A$1-1)*10,FALSE)="---","---", (ROUND(VLOOKUP($A1018,Sheet1!$B$3:$AH$1266,Sheet1!F$1+(Sheet1!$A$1-1)*10,FALSE),IF(VLOOKUP($A1018,Sheet1!$B$3:$AH$1266,Sheet1!F$1+(Sheet1!$A$1-1)*10,FALSE)&gt;99999,-3,IF(VLOOKUP($A1018,Sheet1!$B$3:$AH$1266,Sheet1!F$1+(Sheet1!$A$1-1)*10,FALSE)&gt;9999,-2,IF(VLOOKUP($A1018,Sheet1!$B$3:$AH$1266,Sheet1!F$1+(Sheet1!$A$1-1)*10,FALSE)&gt;999,-1,0)))))))</f>
        <v>51</v>
      </c>
      <c r="W1018" s="65">
        <f>IF(ISNA(VLOOKUP($A1018,Sheet1!$B$3:$AH$1266,Sheet1!G$1+(Sheet1!$A$1-1)*10,FALSE))=TRUE,"---",IF(VLOOKUP($A1018,Sheet1!$B$3:$AH$1266,Sheet1!G$1+(Sheet1!$A$1-1)*10,FALSE)="---","---", (ROUND(VLOOKUP($A1018,Sheet1!$B$3:$AH$1266,Sheet1!G$1+(Sheet1!$A$1-1)*10,FALSE),IF(VLOOKUP($A1018,Sheet1!$B$3:$AH$1266,Sheet1!G$1+(Sheet1!$A$1-1)*10,FALSE)&gt;99999,-3,IF(VLOOKUP($A1018,Sheet1!$B$3:$AH$1266,Sheet1!G$1+(Sheet1!$A$1-1)*10,FALSE)&gt;9999,-2,IF(VLOOKUP($A1018,Sheet1!$B$3:$AH$1266,Sheet1!G$1+(Sheet1!$A$1-1)*10,FALSE)&gt;999,-1,0)))))))</f>
        <v>65</v>
      </c>
      <c r="X1018" s="65">
        <f>IF(ISNA(VLOOKUP($A1018,Sheet1!$B$3:$AH$1266,Sheet1!H$1+(Sheet1!$A$1-1)*10,FALSE))=TRUE,"---",IF(VLOOKUP($A1018,Sheet1!$B$3:$AH$1266,Sheet1!H$1+(Sheet1!$A$1-1)*10,FALSE)="---","---", (ROUND(VLOOKUP($A1018,Sheet1!$B$3:$AH$1266,Sheet1!H$1+(Sheet1!$A$1-1)*10,FALSE),IF(VLOOKUP($A1018,Sheet1!$B$3:$AH$1266,Sheet1!H$1+(Sheet1!$A$1-1)*10,FALSE)&gt;99999,-3,IF(VLOOKUP($A1018,Sheet1!$B$3:$AH$1266,Sheet1!H$1+(Sheet1!$A$1-1)*10,FALSE)&gt;9999,-2,IF(VLOOKUP($A1018,Sheet1!$B$3:$AH$1266,Sheet1!H$1+(Sheet1!$A$1-1)*10,FALSE)&gt;999,-1,0)))))))</f>
        <v>125</v>
      </c>
      <c r="Y1018" s="65">
        <f>IF(ISNA(VLOOKUP($A1018,Sheet1!$B$3:$AH$1266,Sheet1!I$1+(Sheet1!$A$1-1)*10,FALSE))=TRUE,"---",IF(VLOOKUP($A1018,Sheet1!$B$3:$AH$1266,Sheet1!I$1+(Sheet1!$A$1-1)*10,FALSE)="---","---", (ROUND(VLOOKUP($A1018,Sheet1!$B$3:$AH$1266,Sheet1!I$1+(Sheet1!$A$1-1)*10,FALSE),IF(VLOOKUP($A1018,Sheet1!$B$3:$AH$1266,Sheet1!I$1+(Sheet1!$A$1-1)*10,FALSE)&gt;99999,-3,IF(VLOOKUP($A1018,Sheet1!$B$3:$AH$1266,Sheet1!I$1+(Sheet1!$A$1-1)*10,FALSE)&gt;9999,-2,IF(VLOOKUP($A1018,Sheet1!$B$3:$AH$1266,Sheet1!I$1+(Sheet1!$A$1-1)*10,FALSE)&gt;999,-1,0)))))))</f>
        <v>186</v>
      </c>
      <c r="Z1018" s="65">
        <f>IF(ISNA(VLOOKUP($A1018,Sheet1!$B$3:$AH$1266,Sheet1!J$1+(Sheet1!$A$1-1)*10,FALSE))=TRUE,"---",IF(VLOOKUP($A1018,Sheet1!$B$3:$AH$1266,Sheet1!J$1+(Sheet1!$A$1-1)*10,FALSE)="---","---", (ROUND(VLOOKUP($A1018,Sheet1!$B$3:$AH$1266,Sheet1!J$1+(Sheet1!$A$1-1)*10,FALSE),IF(VLOOKUP($A1018,Sheet1!$B$3:$AH$1266,Sheet1!J$1+(Sheet1!$A$1-1)*10,FALSE)&gt;99999,-3,IF(VLOOKUP($A1018,Sheet1!$B$3:$AH$1266,Sheet1!J$1+(Sheet1!$A$1-1)*10,FALSE)&gt;9999,-2,IF(VLOOKUP($A1018,Sheet1!$B$3:$AH$1266,Sheet1!J$1+(Sheet1!$A$1-1)*10,FALSE)&gt;999,-1,0)))))))</f>
        <v>278</v>
      </c>
      <c r="AA1018" s="65">
        <f>IF(ISNA(VLOOKUP($A1018,Sheet1!$B$3:$AH$1266,Sheet1!K$1+(Sheet1!$A$1-1)*10,FALSE))=TRUE,"---",IF(VLOOKUP($A1018,Sheet1!$B$3:$AH$1266,Sheet1!K$1+(Sheet1!$A$1-1)*10,FALSE)="---","---", (ROUND(VLOOKUP($A1018,Sheet1!$B$3:$AH$1266,Sheet1!K$1+(Sheet1!$A$1-1)*10,FALSE),IF(VLOOKUP($A1018,Sheet1!$B$3:$AH$1266,Sheet1!K$1+(Sheet1!$A$1-1)*10,FALSE)&gt;99999,-3,IF(VLOOKUP($A1018,Sheet1!$B$3:$AH$1266,Sheet1!K$1+(Sheet1!$A$1-1)*10,FALSE)&gt;9999,-2,IF(VLOOKUP($A1018,Sheet1!$B$3:$AH$1266,Sheet1!K$1+(Sheet1!$A$1-1)*10,FALSE)&gt;999,-1,0)))))))</f>
        <v>355</v>
      </c>
      <c r="AB1018" s="65">
        <f>IF(ISNA(VLOOKUP($A1018,Sheet1!$B$3:$AH$1266,Sheet1!L$1+(Sheet1!$A$1-1)*10,FALSE))=TRUE,"---",IF(VLOOKUP($A1018,Sheet1!$B$3:$AH$1266,Sheet1!L$1+(Sheet1!$A$1-1)*10,FALSE)="---","---", (ROUND(VLOOKUP($A1018,Sheet1!$B$3:$AH$1266,Sheet1!L$1+(Sheet1!$A$1-1)*10,FALSE),IF(VLOOKUP($A1018,Sheet1!$B$3:$AH$1266,Sheet1!L$1+(Sheet1!$A$1-1)*10,FALSE)&gt;99999,-3,IF(VLOOKUP($A1018,Sheet1!$B$3:$AH$1266,Sheet1!L$1+(Sheet1!$A$1-1)*10,FALSE)&gt;9999,-2,IF(VLOOKUP($A1018,Sheet1!$B$3:$AH$1266,Sheet1!L$1+(Sheet1!$A$1-1)*10,FALSE)&gt;999,-1,0)))))))</f>
        <v>438</v>
      </c>
      <c r="AC1018" s="65">
        <f>IF(ISNA(VLOOKUP($A1018,Sheet1!$B$3:$AH$1266,Sheet1!M$1+(Sheet1!$A$1-1)*10,FALSE))=TRUE,"---",IF(VLOOKUP($A1018,Sheet1!$B$3:$AH$1266,Sheet1!M$1+(Sheet1!$A$1-1)*10,FALSE)="---","---", (ROUND(VLOOKUP($A1018,Sheet1!$B$3:$AH$1266,Sheet1!M$1+(Sheet1!$A$1-1)*10,FALSE),IF(VLOOKUP($A1018,Sheet1!$B$3:$AH$1266,Sheet1!M$1+(Sheet1!$A$1-1)*10,FALSE)&gt;99999,-3,IF(VLOOKUP($A1018,Sheet1!$B$3:$AH$1266,Sheet1!M$1+(Sheet1!$A$1-1)*10,FALSE)&gt;9999,-2,IF(VLOOKUP($A1018,Sheet1!$B$3:$AH$1266,Sheet1!M$1+(Sheet1!$A$1-1)*10,FALSE)&gt;999,-1,0)))))))</f>
        <v>527</v>
      </c>
      <c r="AD1018" s="65">
        <f>IF(ISNA(VLOOKUP($A1018,Sheet1!$B$3:$AH$1266,Sheet1!N$1+(Sheet1!$A$1-1)*10,FALSE))=TRUE,"---",IF(VLOOKUP($A1018,Sheet1!$B$3:$AH$1266,Sheet1!N$1+(Sheet1!$A$1-1)*10,FALSE)="---","---", (ROUND(VLOOKUP($A1018,Sheet1!$B$3:$AH$1266,Sheet1!N$1+(Sheet1!$A$1-1)*10,FALSE),IF(VLOOKUP($A1018,Sheet1!$B$3:$AH$1266,Sheet1!N$1+(Sheet1!$A$1-1)*10,FALSE)&gt;99999,-3,IF(VLOOKUP($A1018,Sheet1!$B$3:$AH$1266,Sheet1!N$1+(Sheet1!$A$1-1)*10,FALSE)&gt;9999,-2,IF(VLOOKUP($A1018,Sheet1!$B$3:$AH$1266,Sheet1!N$1+(Sheet1!$A$1-1)*10,FALSE)&gt;999,-1,0)))))))</f>
        <v>654</v>
      </c>
    </row>
    <row r="1019" spans="1:30" ht="25.5" customHeight="1" x14ac:dyDescent="0.25">
      <c r="A1019" s="133" t="s">
        <v>1525</v>
      </c>
      <c r="B1019" s="134" t="s">
        <v>1526</v>
      </c>
      <c r="C1019" s="133">
        <v>423627</v>
      </c>
      <c r="D1019" s="133">
        <v>761002</v>
      </c>
      <c r="E1019" s="67" t="s">
        <v>3037</v>
      </c>
      <c r="F1019" s="135" t="s">
        <v>4405</v>
      </c>
      <c r="G1019" s="118" t="s">
        <v>160</v>
      </c>
      <c r="H1019" s="136">
        <v>99.4</v>
      </c>
      <c r="I1019" s="119">
        <v>12973</v>
      </c>
      <c r="J1019" s="137" t="s">
        <v>4405</v>
      </c>
      <c r="K1019" s="118" t="s">
        <v>17</v>
      </c>
      <c r="L1019" s="122">
        <v>1460</v>
      </c>
      <c r="M1019" s="123">
        <v>14.7</v>
      </c>
      <c r="N1019" s="118" t="s">
        <v>321</v>
      </c>
      <c r="O1019" s="71" t="str">
        <f t="shared" si="34"/>
        <v>&gt;50</v>
      </c>
      <c r="P1019" s="71">
        <f>IF(O1019&lt;&gt;"",VLOOKUP($A1019,Sheet4!$A$2:$O$1309,14,FALSE)*100,"")</f>
        <v>7.0481579828126639</v>
      </c>
      <c r="Q1019" s="71">
        <f>IF(P1019&lt;&gt;"",VLOOKUP($A1019,Sheet4!$A$2:$O$1309,15,FALSE)*100,"")</f>
        <v>51.125020475863735</v>
      </c>
      <c r="R1019" s="73" t="str">
        <f t="shared" si="35"/>
        <v>&lt;2</v>
      </c>
      <c r="S1019" s="63" t="s">
        <v>4366</v>
      </c>
      <c r="T1019" s="63" t="str">
        <f>IF(ISNA(VLOOKUP(A1019,Sheet1!B$3:C$1266,2,FALSE)=TRUE),"NC",VLOOKUP(A1019,Sheet1!B$3:C$1266,2,FALSE))</f>
        <v>Rural</v>
      </c>
      <c r="U1019" s="66">
        <f>IF(ISNA(VLOOKUP($A1019,Sheet1!$B$3:$AH$1266,Sheet1!E$1+(Sheet1!$A$1-1)*10,FALSE))=TRUE,"---",IF(VLOOKUP($A1019,Sheet1!$B$3:$AH$1266,Sheet1!E$1+(Sheet1!$A$1-1)*10,FALSE)="---","---", (ROUND(VLOOKUP($A1019,Sheet1!$B$3:$AH$1266,Sheet1!E$1+(Sheet1!$A$1-1)*10,FALSE),IF(VLOOKUP($A1019,Sheet1!$B$3:$AH$1266,Sheet1!E$1+(Sheet1!$A$1-1)*10,FALSE)&gt;99999,-3,IF(VLOOKUP($A1019,Sheet1!$B$3:$AH$1266,Sheet1!E$1+(Sheet1!$A$1-1)*10,FALSE)&gt;9999,-2,IF(VLOOKUP($A1019,Sheet1!$B$3:$AH$1266,Sheet1!E$1+(Sheet1!$A$1-1)*10,FALSE)&gt;999,-1,0)))))))</f>
        <v>1360</v>
      </c>
      <c r="V1019" s="66">
        <f>IF(ISNA(VLOOKUP($A1019,Sheet1!$B$3:$AH$1266,Sheet1!F$1+(Sheet1!$A$1-1)*10,FALSE))=TRUE,"---",IF(VLOOKUP($A1019,Sheet1!$B$3:$AH$1266,Sheet1!F$1+(Sheet1!$A$1-1)*10,FALSE)="---","---", (ROUND(VLOOKUP($A1019,Sheet1!$B$3:$AH$1266,Sheet1!F$1+(Sheet1!$A$1-1)*10,FALSE),IF(VLOOKUP($A1019,Sheet1!$B$3:$AH$1266,Sheet1!F$1+(Sheet1!$A$1-1)*10,FALSE)&gt;99999,-3,IF(VLOOKUP($A1019,Sheet1!$B$3:$AH$1266,Sheet1!F$1+(Sheet1!$A$1-1)*10,FALSE)&gt;9999,-2,IF(VLOOKUP($A1019,Sheet1!$B$3:$AH$1266,Sheet1!F$1+(Sheet1!$A$1-1)*10,FALSE)&gt;999,-1,0)))))))</f>
        <v>1610</v>
      </c>
      <c r="W1019" s="66">
        <f>IF(ISNA(VLOOKUP($A1019,Sheet1!$B$3:$AH$1266,Sheet1!G$1+(Sheet1!$A$1-1)*10,FALSE))=TRUE,"---",IF(VLOOKUP($A1019,Sheet1!$B$3:$AH$1266,Sheet1!G$1+(Sheet1!$A$1-1)*10,FALSE)="---","---", (ROUND(VLOOKUP($A1019,Sheet1!$B$3:$AH$1266,Sheet1!G$1+(Sheet1!$A$1-1)*10,FALSE),IF(VLOOKUP($A1019,Sheet1!$B$3:$AH$1266,Sheet1!G$1+(Sheet1!$A$1-1)*10,FALSE)&gt;99999,-3,IF(VLOOKUP($A1019,Sheet1!$B$3:$AH$1266,Sheet1!G$1+(Sheet1!$A$1-1)*10,FALSE)&gt;9999,-2,IF(VLOOKUP($A1019,Sheet1!$B$3:$AH$1266,Sheet1!G$1+(Sheet1!$A$1-1)*10,FALSE)&gt;999,-1,0)))))))</f>
        <v>1920</v>
      </c>
      <c r="X1019" s="66">
        <f>IF(ISNA(VLOOKUP($A1019,Sheet1!$B$3:$AH$1266,Sheet1!H$1+(Sheet1!$A$1-1)*10,FALSE))=TRUE,"---",IF(VLOOKUP($A1019,Sheet1!$B$3:$AH$1266,Sheet1!H$1+(Sheet1!$A$1-1)*10,FALSE)="---","---", (ROUND(VLOOKUP($A1019,Sheet1!$B$3:$AH$1266,Sheet1!H$1+(Sheet1!$A$1-1)*10,FALSE),IF(VLOOKUP($A1019,Sheet1!$B$3:$AH$1266,Sheet1!H$1+(Sheet1!$A$1-1)*10,FALSE)&gt;99999,-3,IF(VLOOKUP($A1019,Sheet1!$B$3:$AH$1266,Sheet1!H$1+(Sheet1!$A$1-1)*10,FALSE)&gt;9999,-2,IF(VLOOKUP($A1019,Sheet1!$B$3:$AH$1266,Sheet1!H$1+(Sheet1!$A$1-1)*10,FALSE)&gt;999,-1,0)))))))</f>
        <v>2710</v>
      </c>
      <c r="Y1019" s="66">
        <f>IF(ISNA(VLOOKUP($A1019,Sheet1!$B$3:$AH$1266,Sheet1!I$1+(Sheet1!$A$1-1)*10,FALSE))=TRUE,"---",IF(VLOOKUP($A1019,Sheet1!$B$3:$AH$1266,Sheet1!I$1+(Sheet1!$A$1-1)*10,FALSE)="---","---", (ROUND(VLOOKUP($A1019,Sheet1!$B$3:$AH$1266,Sheet1!I$1+(Sheet1!$A$1-1)*10,FALSE),IF(VLOOKUP($A1019,Sheet1!$B$3:$AH$1266,Sheet1!I$1+(Sheet1!$A$1-1)*10,FALSE)&gt;99999,-3,IF(VLOOKUP($A1019,Sheet1!$B$3:$AH$1266,Sheet1!I$1+(Sheet1!$A$1-1)*10,FALSE)&gt;9999,-2,IF(VLOOKUP($A1019,Sheet1!$B$3:$AH$1266,Sheet1!I$1+(Sheet1!$A$1-1)*10,FALSE)&gt;999,-1,0)))))))</f>
        <v>3230</v>
      </c>
      <c r="Z1019" s="66">
        <f>IF(ISNA(VLOOKUP($A1019,Sheet1!$B$3:$AH$1266,Sheet1!J$1+(Sheet1!$A$1-1)*10,FALSE))=TRUE,"---",IF(VLOOKUP($A1019,Sheet1!$B$3:$AH$1266,Sheet1!J$1+(Sheet1!$A$1-1)*10,FALSE)="---","---", (ROUND(VLOOKUP($A1019,Sheet1!$B$3:$AH$1266,Sheet1!J$1+(Sheet1!$A$1-1)*10,FALSE),IF(VLOOKUP($A1019,Sheet1!$B$3:$AH$1266,Sheet1!J$1+(Sheet1!$A$1-1)*10,FALSE)&gt;99999,-3,IF(VLOOKUP($A1019,Sheet1!$B$3:$AH$1266,Sheet1!J$1+(Sheet1!$A$1-1)*10,FALSE)&gt;9999,-2,IF(VLOOKUP($A1019,Sheet1!$B$3:$AH$1266,Sheet1!J$1+(Sheet1!$A$1-1)*10,FALSE)&gt;999,-1,0)))))))</f>
        <v>3890</v>
      </c>
      <c r="AA1019" s="66">
        <f>IF(ISNA(VLOOKUP($A1019,Sheet1!$B$3:$AH$1266,Sheet1!K$1+(Sheet1!$A$1-1)*10,FALSE))=TRUE,"---",IF(VLOOKUP($A1019,Sheet1!$B$3:$AH$1266,Sheet1!K$1+(Sheet1!$A$1-1)*10,FALSE)="---","---", (ROUND(VLOOKUP($A1019,Sheet1!$B$3:$AH$1266,Sheet1!K$1+(Sheet1!$A$1-1)*10,FALSE),IF(VLOOKUP($A1019,Sheet1!$B$3:$AH$1266,Sheet1!K$1+(Sheet1!$A$1-1)*10,FALSE)&gt;99999,-3,IF(VLOOKUP($A1019,Sheet1!$B$3:$AH$1266,Sheet1!K$1+(Sheet1!$A$1-1)*10,FALSE)&gt;9999,-2,IF(VLOOKUP($A1019,Sheet1!$B$3:$AH$1266,Sheet1!K$1+(Sheet1!$A$1-1)*10,FALSE)&gt;999,-1,0)))))))</f>
        <v>4390</v>
      </c>
      <c r="AB1019" s="66">
        <f>IF(ISNA(VLOOKUP($A1019,Sheet1!$B$3:$AH$1266,Sheet1!L$1+(Sheet1!$A$1-1)*10,FALSE))=TRUE,"---",IF(VLOOKUP($A1019,Sheet1!$B$3:$AH$1266,Sheet1!L$1+(Sheet1!$A$1-1)*10,FALSE)="---","---", (ROUND(VLOOKUP($A1019,Sheet1!$B$3:$AH$1266,Sheet1!L$1+(Sheet1!$A$1-1)*10,FALSE),IF(VLOOKUP($A1019,Sheet1!$B$3:$AH$1266,Sheet1!L$1+(Sheet1!$A$1-1)*10,FALSE)&gt;99999,-3,IF(VLOOKUP($A1019,Sheet1!$B$3:$AH$1266,Sheet1!L$1+(Sheet1!$A$1-1)*10,FALSE)&gt;9999,-2,IF(VLOOKUP($A1019,Sheet1!$B$3:$AH$1266,Sheet1!L$1+(Sheet1!$A$1-1)*10,FALSE)&gt;999,-1,0)))))))</f>
        <v>4890</v>
      </c>
      <c r="AC1019" s="66">
        <f>IF(ISNA(VLOOKUP($A1019,Sheet1!$B$3:$AH$1266,Sheet1!M$1+(Sheet1!$A$1-1)*10,FALSE))=TRUE,"---",IF(VLOOKUP($A1019,Sheet1!$B$3:$AH$1266,Sheet1!M$1+(Sheet1!$A$1-1)*10,FALSE)="---","---", (ROUND(VLOOKUP($A1019,Sheet1!$B$3:$AH$1266,Sheet1!M$1+(Sheet1!$A$1-1)*10,FALSE),IF(VLOOKUP($A1019,Sheet1!$B$3:$AH$1266,Sheet1!M$1+(Sheet1!$A$1-1)*10,FALSE)&gt;99999,-3,IF(VLOOKUP($A1019,Sheet1!$B$3:$AH$1266,Sheet1!M$1+(Sheet1!$A$1-1)*10,FALSE)&gt;9999,-2,IF(VLOOKUP($A1019,Sheet1!$B$3:$AH$1266,Sheet1!M$1+(Sheet1!$A$1-1)*10,FALSE)&gt;999,-1,0)))))))</f>
        <v>5380</v>
      </c>
      <c r="AD1019" s="66">
        <f>IF(ISNA(VLOOKUP($A1019,Sheet1!$B$3:$AH$1266,Sheet1!N$1+(Sheet1!$A$1-1)*10,FALSE))=TRUE,"---",IF(VLOOKUP($A1019,Sheet1!$B$3:$AH$1266,Sheet1!N$1+(Sheet1!$A$1-1)*10,FALSE)="---","---", (ROUND(VLOOKUP($A1019,Sheet1!$B$3:$AH$1266,Sheet1!N$1+(Sheet1!$A$1-1)*10,FALSE),IF(VLOOKUP($A1019,Sheet1!$B$3:$AH$1266,Sheet1!N$1+(Sheet1!$A$1-1)*10,FALSE)&gt;99999,-3,IF(VLOOKUP($A1019,Sheet1!$B$3:$AH$1266,Sheet1!N$1+(Sheet1!$A$1-1)*10,FALSE)&gt;9999,-2,IF(VLOOKUP($A1019,Sheet1!$B$3:$AH$1266,Sheet1!N$1+(Sheet1!$A$1-1)*10,FALSE)&gt;999,-1,0)))))))</f>
        <v>6010</v>
      </c>
    </row>
    <row r="1020" spans="1:30" ht="25.5" customHeight="1" x14ac:dyDescent="0.25">
      <c r="A1020" s="125" t="s">
        <v>1527</v>
      </c>
      <c r="B1020" s="126" t="s">
        <v>1528</v>
      </c>
      <c r="C1020" s="125">
        <v>423610</v>
      </c>
      <c r="D1020" s="125">
        <v>760934</v>
      </c>
      <c r="E1020" s="70" t="s">
        <v>3037</v>
      </c>
      <c r="F1020" s="52" t="s">
        <v>4599</v>
      </c>
      <c r="G1020" s="127" t="s">
        <v>31</v>
      </c>
      <c r="H1020" s="128">
        <v>292</v>
      </c>
      <c r="I1020" s="112">
        <v>38445</v>
      </c>
      <c r="J1020" s="147">
        <v>14.07</v>
      </c>
      <c r="K1020" s="127" t="s">
        <v>186</v>
      </c>
      <c r="L1020" s="115">
        <v>14200</v>
      </c>
      <c r="M1020" s="116">
        <v>48.6</v>
      </c>
      <c r="N1020" s="114" t="s">
        <v>4405</v>
      </c>
      <c r="O1020" s="68">
        <f t="shared" si="34"/>
        <v>2.2226643887079098</v>
      </c>
      <c r="P1020" s="68">
        <f>IF(O1020&lt;&gt;"",VLOOKUP($A1020,Sheet4!$A$2:$O$1309,14,FALSE)*100,"")</f>
        <v>0.2499906137877872</v>
      </c>
      <c r="Q1020" s="68">
        <f>IF(P1020&lt;&gt;"",VLOOKUP($A1020,Sheet4!$A$2:$O$1309,15,FALSE)*100,"")</f>
        <v>2.4219173075067935</v>
      </c>
      <c r="R1020" s="74">
        <f t="shared" si="35"/>
        <v>45</v>
      </c>
      <c r="S1020" s="64" t="s">
        <v>4366</v>
      </c>
      <c r="T1020" s="64" t="str">
        <f>IF(ISNA(VLOOKUP(A1020,Sheet1!B$3:C$1266,2,FALSE)=TRUE),"NC",VLOOKUP(A1020,Sheet1!B$3:C$1266,2,FALSE))</f>
        <v>Rural10</v>
      </c>
      <c r="U1020" s="65">
        <f>IF(ISNA(VLOOKUP($A1020,Sheet1!$B$3:$AH$1266,Sheet1!E$1+(Sheet1!$A$1-1)*10,FALSE))=TRUE,"---",IF(VLOOKUP($A1020,Sheet1!$B$3:$AH$1266,Sheet1!E$1+(Sheet1!$A$1-1)*10,FALSE)="---","---", (ROUND(VLOOKUP($A1020,Sheet1!$B$3:$AH$1266,Sheet1!E$1+(Sheet1!$A$1-1)*10,FALSE),IF(VLOOKUP($A1020,Sheet1!$B$3:$AH$1266,Sheet1!E$1+(Sheet1!$A$1-1)*10,FALSE)&gt;99999,-3,IF(VLOOKUP($A1020,Sheet1!$B$3:$AH$1266,Sheet1!E$1+(Sheet1!$A$1-1)*10,FALSE)&gt;9999,-2,IF(VLOOKUP($A1020,Sheet1!$B$3:$AH$1266,Sheet1!E$1+(Sheet1!$A$1-1)*10,FALSE)&gt;999,-1,0)))))))</f>
        <v>4140</v>
      </c>
      <c r="V1020" s="65">
        <f>IF(ISNA(VLOOKUP($A1020,Sheet1!$B$3:$AH$1266,Sheet1!F$1+(Sheet1!$A$1-1)*10,FALSE))=TRUE,"---",IF(VLOOKUP($A1020,Sheet1!$B$3:$AH$1266,Sheet1!F$1+(Sheet1!$A$1-1)*10,FALSE)="---","---", (ROUND(VLOOKUP($A1020,Sheet1!$B$3:$AH$1266,Sheet1!F$1+(Sheet1!$A$1-1)*10,FALSE),IF(VLOOKUP($A1020,Sheet1!$B$3:$AH$1266,Sheet1!F$1+(Sheet1!$A$1-1)*10,FALSE)&gt;99999,-3,IF(VLOOKUP($A1020,Sheet1!$B$3:$AH$1266,Sheet1!F$1+(Sheet1!$A$1-1)*10,FALSE)&gt;9999,-2,IF(VLOOKUP($A1020,Sheet1!$B$3:$AH$1266,Sheet1!F$1+(Sheet1!$A$1-1)*10,FALSE)&gt;999,-1,0)))))))</f>
        <v>4950</v>
      </c>
      <c r="W1020" s="65">
        <f>IF(ISNA(VLOOKUP($A1020,Sheet1!$B$3:$AH$1266,Sheet1!G$1+(Sheet1!$A$1-1)*10,FALSE))=TRUE,"---",IF(VLOOKUP($A1020,Sheet1!$B$3:$AH$1266,Sheet1!G$1+(Sheet1!$A$1-1)*10,FALSE)="---","---", (ROUND(VLOOKUP($A1020,Sheet1!$B$3:$AH$1266,Sheet1!G$1+(Sheet1!$A$1-1)*10,FALSE),IF(VLOOKUP($A1020,Sheet1!$B$3:$AH$1266,Sheet1!G$1+(Sheet1!$A$1-1)*10,FALSE)&gt;99999,-3,IF(VLOOKUP($A1020,Sheet1!$B$3:$AH$1266,Sheet1!G$1+(Sheet1!$A$1-1)*10,FALSE)&gt;9999,-2,IF(VLOOKUP($A1020,Sheet1!$B$3:$AH$1266,Sheet1!G$1+(Sheet1!$A$1-1)*10,FALSE)&gt;999,-1,0)))))))</f>
        <v>5970</v>
      </c>
      <c r="X1020" s="65">
        <f>IF(ISNA(VLOOKUP($A1020,Sheet1!$B$3:$AH$1266,Sheet1!H$1+(Sheet1!$A$1-1)*10,FALSE))=TRUE,"---",IF(VLOOKUP($A1020,Sheet1!$B$3:$AH$1266,Sheet1!H$1+(Sheet1!$A$1-1)*10,FALSE)="---","---", (ROUND(VLOOKUP($A1020,Sheet1!$B$3:$AH$1266,Sheet1!H$1+(Sheet1!$A$1-1)*10,FALSE),IF(VLOOKUP($A1020,Sheet1!$B$3:$AH$1266,Sheet1!H$1+(Sheet1!$A$1-1)*10,FALSE)&gt;99999,-3,IF(VLOOKUP($A1020,Sheet1!$B$3:$AH$1266,Sheet1!H$1+(Sheet1!$A$1-1)*10,FALSE)&gt;9999,-2,IF(VLOOKUP($A1020,Sheet1!$B$3:$AH$1266,Sheet1!H$1+(Sheet1!$A$1-1)*10,FALSE)&gt;999,-1,0)))))))</f>
        <v>8600</v>
      </c>
      <c r="Y1020" s="65">
        <f>IF(ISNA(VLOOKUP($A1020,Sheet1!$B$3:$AH$1266,Sheet1!I$1+(Sheet1!$A$1-1)*10,FALSE))=TRUE,"---",IF(VLOOKUP($A1020,Sheet1!$B$3:$AH$1266,Sheet1!I$1+(Sheet1!$A$1-1)*10,FALSE)="---","---", (ROUND(VLOOKUP($A1020,Sheet1!$B$3:$AH$1266,Sheet1!I$1+(Sheet1!$A$1-1)*10,FALSE),IF(VLOOKUP($A1020,Sheet1!$B$3:$AH$1266,Sheet1!I$1+(Sheet1!$A$1-1)*10,FALSE)&gt;99999,-3,IF(VLOOKUP($A1020,Sheet1!$B$3:$AH$1266,Sheet1!I$1+(Sheet1!$A$1-1)*10,FALSE)&gt;9999,-2,IF(VLOOKUP($A1020,Sheet1!$B$3:$AH$1266,Sheet1!I$1+(Sheet1!$A$1-1)*10,FALSE)&gt;999,-1,0)))))))</f>
        <v>10400</v>
      </c>
      <c r="Z1020" s="65">
        <f>IF(ISNA(VLOOKUP($A1020,Sheet1!$B$3:$AH$1266,Sheet1!J$1+(Sheet1!$A$1-1)*10,FALSE))=TRUE,"---",IF(VLOOKUP($A1020,Sheet1!$B$3:$AH$1266,Sheet1!J$1+(Sheet1!$A$1-1)*10,FALSE)="---","---", (ROUND(VLOOKUP($A1020,Sheet1!$B$3:$AH$1266,Sheet1!J$1+(Sheet1!$A$1-1)*10,FALSE),IF(VLOOKUP($A1020,Sheet1!$B$3:$AH$1266,Sheet1!J$1+(Sheet1!$A$1-1)*10,FALSE)&gt;99999,-3,IF(VLOOKUP($A1020,Sheet1!$B$3:$AH$1266,Sheet1!J$1+(Sheet1!$A$1-1)*10,FALSE)&gt;9999,-2,IF(VLOOKUP($A1020,Sheet1!$B$3:$AH$1266,Sheet1!J$1+(Sheet1!$A$1-1)*10,FALSE)&gt;999,-1,0)))))))</f>
        <v>12700</v>
      </c>
      <c r="AA1020" s="65">
        <f>IF(ISNA(VLOOKUP($A1020,Sheet1!$B$3:$AH$1266,Sheet1!K$1+(Sheet1!$A$1-1)*10,FALSE))=TRUE,"---",IF(VLOOKUP($A1020,Sheet1!$B$3:$AH$1266,Sheet1!K$1+(Sheet1!$A$1-1)*10,FALSE)="---","---", (ROUND(VLOOKUP($A1020,Sheet1!$B$3:$AH$1266,Sheet1!K$1+(Sheet1!$A$1-1)*10,FALSE),IF(VLOOKUP($A1020,Sheet1!$B$3:$AH$1266,Sheet1!K$1+(Sheet1!$A$1-1)*10,FALSE)&gt;99999,-3,IF(VLOOKUP($A1020,Sheet1!$B$3:$AH$1266,Sheet1!K$1+(Sheet1!$A$1-1)*10,FALSE)&gt;9999,-2,IF(VLOOKUP($A1020,Sheet1!$B$3:$AH$1266,Sheet1!K$1+(Sheet1!$A$1-1)*10,FALSE)&gt;999,-1,0)))))))</f>
        <v>14400</v>
      </c>
      <c r="AB1020" s="65">
        <f>IF(ISNA(VLOOKUP($A1020,Sheet1!$B$3:$AH$1266,Sheet1!L$1+(Sheet1!$A$1-1)*10,FALSE))=TRUE,"---",IF(VLOOKUP($A1020,Sheet1!$B$3:$AH$1266,Sheet1!L$1+(Sheet1!$A$1-1)*10,FALSE)="---","---", (ROUND(VLOOKUP($A1020,Sheet1!$B$3:$AH$1266,Sheet1!L$1+(Sheet1!$A$1-1)*10,FALSE),IF(VLOOKUP($A1020,Sheet1!$B$3:$AH$1266,Sheet1!L$1+(Sheet1!$A$1-1)*10,FALSE)&gt;99999,-3,IF(VLOOKUP($A1020,Sheet1!$B$3:$AH$1266,Sheet1!L$1+(Sheet1!$A$1-1)*10,FALSE)&gt;9999,-2,IF(VLOOKUP($A1020,Sheet1!$B$3:$AH$1266,Sheet1!L$1+(Sheet1!$A$1-1)*10,FALSE)&gt;999,-1,0)))))))</f>
        <v>16200</v>
      </c>
      <c r="AC1020" s="65">
        <f>IF(ISNA(VLOOKUP($A1020,Sheet1!$B$3:$AH$1266,Sheet1!M$1+(Sheet1!$A$1-1)*10,FALSE))=TRUE,"---",IF(VLOOKUP($A1020,Sheet1!$B$3:$AH$1266,Sheet1!M$1+(Sheet1!$A$1-1)*10,FALSE)="---","---", (ROUND(VLOOKUP($A1020,Sheet1!$B$3:$AH$1266,Sheet1!M$1+(Sheet1!$A$1-1)*10,FALSE),IF(VLOOKUP($A1020,Sheet1!$B$3:$AH$1266,Sheet1!M$1+(Sheet1!$A$1-1)*10,FALSE)&gt;99999,-3,IF(VLOOKUP($A1020,Sheet1!$B$3:$AH$1266,Sheet1!M$1+(Sheet1!$A$1-1)*10,FALSE)&gt;9999,-2,IF(VLOOKUP($A1020,Sheet1!$B$3:$AH$1266,Sheet1!M$1+(Sheet1!$A$1-1)*10,FALSE)&gt;999,-1,0)))))))</f>
        <v>17900</v>
      </c>
      <c r="AD1020" s="65">
        <f>IF(ISNA(VLOOKUP($A1020,Sheet1!$B$3:$AH$1266,Sheet1!N$1+(Sheet1!$A$1-1)*10,FALSE))=TRUE,"---",IF(VLOOKUP($A1020,Sheet1!$B$3:$AH$1266,Sheet1!N$1+(Sheet1!$A$1-1)*10,FALSE)="---","---", (ROUND(VLOOKUP($A1020,Sheet1!$B$3:$AH$1266,Sheet1!N$1+(Sheet1!$A$1-1)*10,FALSE),IF(VLOOKUP($A1020,Sheet1!$B$3:$AH$1266,Sheet1!N$1+(Sheet1!$A$1-1)*10,FALSE)&gt;99999,-3,IF(VLOOKUP($A1020,Sheet1!$B$3:$AH$1266,Sheet1!N$1+(Sheet1!$A$1-1)*10,FALSE)&gt;9999,-2,IF(VLOOKUP($A1020,Sheet1!$B$3:$AH$1266,Sheet1!N$1+(Sheet1!$A$1-1)*10,FALSE)&gt;999,-1,0)))))))</f>
        <v>20200</v>
      </c>
    </row>
    <row r="1021" spans="1:30" ht="25.5" customHeight="1" x14ac:dyDescent="0.25">
      <c r="A1021" s="133" t="s">
        <v>1529</v>
      </c>
      <c r="B1021" s="134" t="s">
        <v>1530</v>
      </c>
      <c r="C1021" s="133">
        <v>423531</v>
      </c>
      <c r="D1021" s="133">
        <v>760523</v>
      </c>
      <c r="E1021" s="67" t="s">
        <v>3037</v>
      </c>
      <c r="F1021" s="135" t="s">
        <v>4405</v>
      </c>
      <c r="G1021" s="118" t="s">
        <v>160</v>
      </c>
      <c r="H1021" s="136">
        <v>8.84</v>
      </c>
      <c r="I1021" s="119">
        <v>25377</v>
      </c>
      <c r="J1021" s="137" t="s">
        <v>4405</v>
      </c>
      <c r="K1021" s="118" t="s">
        <v>17</v>
      </c>
      <c r="L1021" s="122">
        <v>2480</v>
      </c>
      <c r="M1021" s="123">
        <v>281</v>
      </c>
      <c r="N1021" s="118" t="s">
        <v>145</v>
      </c>
      <c r="O1021" s="71" t="str">
        <f t="shared" si="34"/>
        <v>&lt;0.2</v>
      </c>
      <c r="P1021" s="71">
        <f>IF(O1021&lt;&gt;"",VLOOKUP($A1021,Sheet4!$A$2:$O$1309,14,FALSE)*100,"")</f>
        <v>0.9374424601702791</v>
      </c>
      <c r="Q1021" s="71">
        <f>IF(P1021&lt;&gt;"",VLOOKUP($A1021,Sheet4!$A$2:$O$1309,15,FALSE)*100,"")</f>
        <v>8.8128087598196903</v>
      </c>
      <c r="R1021" s="73" t="str">
        <f t="shared" si="35"/>
        <v>&gt;500</v>
      </c>
      <c r="S1021" s="63" t="s">
        <v>4366</v>
      </c>
      <c r="T1021" s="63" t="str">
        <f>IF(ISNA(VLOOKUP(A1021,Sheet1!B$3:C$1266,2,FALSE)=TRUE),"NC",VLOOKUP(A1021,Sheet1!B$3:C$1266,2,FALSE))</f>
        <v>Rural</v>
      </c>
      <c r="U1021" s="66">
        <f>IF(ISNA(VLOOKUP($A1021,Sheet1!$B$3:$AH$1266,Sheet1!E$1+(Sheet1!$A$1-1)*10,FALSE))=TRUE,"---",IF(VLOOKUP($A1021,Sheet1!$B$3:$AH$1266,Sheet1!E$1+(Sheet1!$A$1-1)*10,FALSE)="---","---", (ROUND(VLOOKUP($A1021,Sheet1!$B$3:$AH$1266,Sheet1!E$1+(Sheet1!$A$1-1)*10,FALSE),IF(VLOOKUP($A1021,Sheet1!$B$3:$AH$1266,Sheet1!E$1+(Sheet1!$A$1-1)*10,FALSE)&gt;99999,-3,IF(VLOOKUP($A1021,Sheet1!$B$3:$AH$1266,Sheet1!E$1+(Sheet1!$A$1-1)*10,FALSE)&gt;9999,-2,IF(VLOOKUP($A1021,Sheet1!$B$3:$AH$1266,Sheet1!E$1+(Sheet1!$A$1-1)*10,FALSE)&gt;999,-1,0)))))))</f>
        <v>310</v>
      </c>
      <c r="V1021" s="66">
        <f>IF(ISNA(VLOOKUP($A1021,Sheet1!$B$3:$AH$1266,Sheet1!F$1+(Sheet1!$A$1-1)*10,FALSE))=TRUE,"---",IF(VLOOKUP($A1021,Sheet1!$B$3:$AH$1266,Sheet1!F$1+(Sheet1!$A$1-1)*10,FALSE)="---","---", (ROUND(VLOOKUP($A1021,Sheet1!$B$3:$AH$1266,Sheet1!F$1+(Sheet1!$A$1-1)*10,FALSE),IF(VLOOKUP($A1021,Sheet1!$B$3:$AH$1266,Sheet1!F$1+(Sheet1!$A$1-1)*10,FALSE)&gt;99999,-3,IF(VLOOKUP($A1021,Sheet1!$B$3:$AH$1266,Sheet1!F$1+(Sheet1!$A$1-1)*10,FALSE)&gt;9999,-2,IF(VLOOKUP($A1021,Sheet1!$B$3:$AH$1266,Sheet1!F$1+(Sheet1!$A$1-1)*10,FALSE)&gt;999,-1,0)))))))</f>
        <v>375</v>
      </c>
      <c r="W1021" s="66">
        <f>IF(ISNA(VLOOKUP($A1021,Sheet1!$B$3:$AH$1266,Sheet1!G$1+(Sheet1!$A$1-1)*10,FALSE))=TRUE,"---",IF(VLOOKUP($A1021,Sheet1!$B$3:$AH$1266,Sheet1!G$1+(Sheet1!$A$1-1)*10,FALSE)="---","---", (ROUND(VLOOKUP($A1021,Sheet1!$B$3:$AH$1266,Sheet1!G$1+(Sheet1!$A$1-1)*10,FALSE),IF(VLOOKUP($A1021,Sheet1!$B$3:$AH$1266,Sheet1!G$1+(Sheet1!$A$1-1)*10,FALSE)&gt;99999,-3,IF(VLOOKUP($A1021,Sheet1!$B$3:$AH$1266,Sheet1!G$1+(Sheet1!$A$1-1)*10,FALSE)&gt;9999,-2,IF(VLOOKUP($A1021,Sheet1!$B$3:$AH$1266,Sheet1!G$1+(Sheet1!$A$1-1)*10,FALSE)&gt;999,-1,0)))))))</f>
        <v>457</v>
      </c>
      <c r="X1021" s="66">
        <f>IF(ISNA(VLOOKUP($A1021,Sheet1!$B$3:$AH$1266,Sheet1!H$1+(Sheet1!$A$1-1)*10,FALSE))=TRUE,"---",IF(VLOOKUP($A1021,Sheet1!$B$3:$AH$1266,Sheet1!H$1+(Sheet1!$A$1-1)*10,FALSE)="---","---", (ROUND(VLOOKUP($A1021,Sheet1!$B$3:$AH$1266,Sheet1!H$1+(Sheet1!$A$1-1)*10,FALSE),IF(VLOOKUP($A1021,Sheet1!$B$3:$AH$1266,Sheet1!H$1+(Sheet1!$A$1-1)*10,FALSE)&gt;99999,-3,IF(VLOOKUP($A1021,Sheet1!$B$3:$AH$1266,Sheet1!H$1+(Sheet1!$A$1-1)*10,FALSE)&gt;9999,-2,IF(VLOOKUP($A1021,Sheet1!$B$3:$AH$1266,Sheet1!H$1+(Sheet1!$A$1-1)*10,FALSE)&gt;999,-1,0)))))))</f>
        <v>673</v>
      </c>
      <c r="Y1021" s="66">
        <f>IF(ISNA(VLOOKUP($A1021,Sheet1!$B$3:$AH$1266,Sheet1!I$1+(Sheet1!$A$1-1)*10,FALSE))=TRUE,"---",IF(VLOOKUP($A1021,Sheet1!$B$3:$AH$1266,Sheet1!I$1+(Sheet1!$A$1-1)*10,FALSE)="---","---", (ROUND(VLOOKUP($A1021,Sheet1!$B$3:$AH$1266,Sheet1!I$1+(Sheet1!$A$1-1)*10,FALSE),IF(VLOOKUP($A1021,Sheet1!$B$3:$AH$1266,Sheet1!I$1+(Sheet1!$A$1-1)*10,FALSE)&gt;99999,-3,IF(VLOOKUP($A1021,Sheet1!$B$3:$AH$1266,Sheet1!I$1+(Sheet1!$A$1-1)*10,FALSE)&gt;9999,-2,IF(VLOOKUP($A1021,Sheet1!$B$3:$AH$1266,Sheet1!I$1+(Sheet1!$A$1-1)*10,FALSE)&gt;999,-1,0)))))))</f>
        <v>826</v>
      </c>
      <c r="Z1021" s="66">
        <f>IF(ISNA(VLOOKUP($A1021,Sheet1!$B$3:$AH$1266,Sheet1!J$1+(Sheet1!$A$1-1)*10,FALSE))=TRUE,"---",IF(VLOOKUP($A1021,Sheet1!$B$3:$AH$1266,Sheet1!J$1+(Sheet1!$A$1-1)*10,FALSE)="---","---", (ROUND(VLOOKUP($A1021,Sheet1!$B$3:$AH$1266,Sheet1!J$1+(Sheet1!$A$1-1)*10,FALSE),IF(VLOOKUP($A1021,Sheet1!$B$3:$AH$1266,Sheet1!J$1+(Sheet1!$A$1-1)*10,FALSE)&gt;99999,-3,IF(VLOOKUP($A1021,Sheet1!$B$3:$AH$1266,Sheet1!J$1+(Sheet1!$A$1-1)*10,FALSE)&gt;9999,-2,IF(VLOOKUP($A1021,Sheet1!$B$3:$AH$1266,Sheet1!J$1+(Sheet1!$A$1-1)*10,FALSE)&gt;999,-1,0)))))))</f>
        <v>1030</v>
      </c>
      <c r="AA1021" s="66">
        <f>IF(ISNA(VLOOKUP($A1021,Sheet1!$B$3:$AH$1266,Sheet1!K$1+(Sheet1!$A$1-1)*10,FALSE))=TRUE,"---",IF(VLOOKUP($A1021,Sheet1!$B$3:$AH$1266,Sheet1!K$1+(Sheet1!$A$1-1)*10,FALSE)="---","---", (ROUND(VLOOKUP($A1021,Sheet1!$B$3:$AH$1266,Sheet1!K$1+(Sheet1!$A$1-1)*10,FALSE),IF(VLOOKUP($A1021,Sheet1!$B$3:$AH$1266,Sheet1!K$1+(Sheet1!$A$1-1)*10,FALSE)&gt;99999,-3,IF(VLOOKUP($A1021,Sheet1!$B$3:$AH$1266,Sheet1!K$1+(Sheet1!$A$1-1)*10,FALSE)&gt;9999,-2,IF(VLOOKUP($A1021,Sheet1!$B$3:$AH$1266,Sheet1!K$1+(Sheet1!$A$1-1)*10,FALSE)&gt;999,-1,0)))))))</f>
        <v>1180</v>
      </c>
      <c r="AB1021" s="66">
        <f>IF(ISNA(VLOOKUP($A1021,Sheet1!$B$3:$AH$1266,Sheet1!L$1+(Sheet1!$A$1-1)*10,FALSE))=TRUE,"---",IF(VLOOKUP($A1021,Sheet1!$B$3:$AH$1266,Sheet1!L$1+(Sheet1!$A$1-1)*10,FALSE)="---","---", (ROUND(VLOOKUP($A1021,Sheet1!$B$3:$AH$1266,Sheet1!L$1+(Sheet1!$A$1-1)*10,FALSE),IF(VLOOKUP($A1021,Sheet1!$B$3:$AH$1266,Sheet1!L$1+(Sheet1!$A$1-1)*10,FALSE)&gt;99999,-3,IF(VLOOKUP($A1021,Sheet1!$B$3:$AH$1266,Sheet1!L$1+(Sheet1!$A$1-1)*10,FALSE)&gt;9999,-2,IF(VLOOKUP($A1021,Sheet1!$B$3:$AH$1266,Sheet1!L$1+(Sheet1!$A$1-1)*10,FALSE)&gt;999,-1,0)))))))</f>
        <v>1340</v>
      </c>
      <c r="AC1021" s="66">
        <f>IF(ISNA(VLOOKUP($A1021,Sheet1!$B$3:$AH$1266,Sheet1!M$1+(Sheet1!$A$1-1)*10,FALSE))=TRUE,"---",IF(VLOOKUP($A1021,Sheet1!$B$3:$AH$1266,Sheet1!M$1+(Sheet1!$A$1-1)*10,FALSE)="---","---", (ROUND(VLOOKUP($A1021,Sheet1!$B$3:$AH$1266,Sheet1!M$1+(Sheet1!$A$1-1)*10,FALSE),IF(VLOOKUP($A1021,Sheet1!$B$3:$AH$1266,Sheet1!M$1+(Sheet1!$A$1-1)*10,FALSE)&gt;99999,-3,IF(VLOOKUP($A1021,Sheet1!$B$3:$AH$1266,Sheet1!M$1+(Sheet1!$A$1-1)*10,FALSE)&gt;9999,-2,IF(VLOOKUP($A1021,Sheet1!$B$3:$AH$1266,Sheet1!M$1+(Sheet1!$A$1-1)*10,FALSE)&gt;999,-1,0)))))))</f>
        <v>1510</v>
      </c>
      <c r="AD1021" s="66">
        <f>IF(ISNA(VLOOKUP($A1021,Sheet1!$B$3:$AH$1266,Sheet1!N$1+(Sheet1!$A$1-1)*10,FALSE))=TRUE,"---",IF(VLOOKUP($A1021,Sheet1!$B$3:$AH$1266,Sheet1!N$1+(Sheet1!$A$1-1)*10,FALSE)="---","---", (ROUND(VLOOKUP($A1021,Sheet1!$B$3:$AH$1266,Sheet1!N$1+(Sheet1!$A$1-1)*10,FALSE),IF(VLOOKUP($A1021,Sheet1!$B$3:$AH$1266,Sheet1!N$1+(Sheet1!$A$1-1)*10,FALSE)&gt;99999,-3,IF(VLOOKUP($A1021,Sheet1!$B$3:$AH$1266,Sheet1!N$1+(Sheet1!$A$1-1)*10,FALSE)&gt;9999,-2,IF(VLOOKUP($A1021,Sheet1!$B$3:$AH$1266,Sheet1!N$1+(Sheet1!$A$1-1)*10,FALSE)&gt;999,-1,0)))))))</f>
        <v>1720</v>
      </c>
    </row>
    <row r="1022" spans="1:30" ht="25.5" customHeight="1" x14ac:dyDescent="0.25">
      <c r="A1022" s="125" t="s">
        <v>1531</v>
      </c>
      <c r="B1022" s="138" t="s">
        <v>1532</v>
      </c>
      <c r="C1022" s="125">
        <v>423710</v>
      </c>
      <c r="D1022" s="125">
        <v>760524</v>
      </c>
      <c r="E1022" s="70" t="s">
        <v>3037</v>
      </c>
      <c r="F1022" s="139" t="s">
        <v>4405</v>
      </c>
      <c r="G1022" s="127" t="s">
        <v>160</v>
      </c>
      <c r="H1022" s="167">
        <v>3.8</v>
      </c>
      <c r="I1022" s="112">
        <v>29887</v>
      </c>
      <c r="J1022" s="140" t="s">
        <v>4405</v>
      </c>
      <c r="K1022" s="127" t="s">
        <v>17</v>
      </c>
      <c r="L1022" s="115">
        <v>810</v>
      </c>
      <c r="M1022" s="116">
        <v>213</v>
      </c>
      <c r="N1022" s="127" t="s">
        <v>160</v>
      </c>
      <c r="O1022" s="68">
        <f t="shared" si="34"/>
        <v>1.6588744627672707</v>
      </c>
      <c r="P1022" s="68">
        <f>IF(O1022&lt;&gt;"",VLOOKUP($A1022,Sheet4!$A$2:$O$1309,14,FALSE)*100,"")</f>
        <v>1.3858189639587182</v>
      </c>
      <c r="Q1022" s="68">
        <f>IF(P1022&lt;&gt;"",VLOOKUP($A1022,Sheet4!$A$2:$O$1309,15,FALSE)*100,"")</f>
        <v>12.775989417399247</v>
      </c>
      <c r="R1022" s="74">
        <f t="shared" si="35"/>
        <v>60</v>
      </c>
      <c r="S1022" s="64" t="s">
        <v>4366</v>
      </c>
      <c r="T1022" s="64" t="str">
        <f>IF(ISNA(VLOOKUP(A1022,Sheet1!B$3:C$1266,2,FALSE)=TRUE),"NC",VLOOKUP(A1022,Sheet1!B$3:C$1266,2,FALSE))</f>
        <v>Rural</v>
      </c>
      <c r="U1022" s="65">
        <f>IF(ISNA(VLOOKUP($A1022,Sheet1!$B$3:$AH$1266,Sheet1!E$1+(Sheet1!$A$1-1)*10,FALSE))=TRUE,"---",IF(VLOOKUP($A1022,Sheet1!$B$3:$AH$1266,Sheet1!E$1+(Sheet1!$A$1-1)*10,FALSE)="---","---", (ROUND(VLOOKUP($A1022,Sheet1!$B$3:$AH$1266,Sheet1!E$1+(Sheet1!$A$1-1)*10,FALSE),IF(VLOOKUP($A1022,Sheet1!$B$3:$AH$1266,Sheet1!E$1+(Sheet1!$A$1-1)*10,FALSE)&gt;99999,-3,IF(VLOOKUP($A1022,Sheet1!$B$3:$AH$1266,Sheet1!E$1+(Sheet1!$A$1-1)*10,FALSE)&gt;9999,-2,IF(VLOOKUP($A1022,Sheet1!$B$3:$AH$1266,Sheet1!E$1+(Sheet1!$A$1-1)*10,FALSE)&gt;999,-1,0)))))))</f>
        <v>171</v>
      </c>
      <c r="V1022" s="65">
        <f>IF(ISNA(VLOOKUP($A1022,Sheet1!$B$3:$AH$1266,Sheet1!F$1+(Sheet1!$A$1-1)*10,FALSE))=TRUE,"---",IF(VLOOKUP($A1022,Sheet1!$B$3:$AH$1266,Sheet1!F$1+(Sheet1!$A$1-1)*10,FALSE)="---","---", (ROUND(VLOOKUP($A1022,Sheet1!$B$3:$AH$1266,Sheet1!F$1+(Sheet1!$A$1-1)*10,FALSE),IF(VLOOKUP($A1022,Sheet1!$B$3:$AH$1266,Sheet1!F$1+(Sheet1!$A$1-1)*10,FALSE)&gt;99999,-3,IF(VLOOKUP($A1022,Sheet1!$B$3:$AH$1266,Sheet1!F$1+(Sheet1!$A$1-1)*10,FALSE)&gt;9999,-2,IF(VLOOKUP($A1022,Sheet1!$B$3:$AH$1266,Sheet1!F$1+(Sheet1!$A$1-1)*10,FALSE)&gt;999,-1,0)))))))</f>
        <v>211</v>
      </c>
      <c r="W1022" s="65">
        <f>IF(ISNA(VLOOKUP($A1022,Sheet1!$B$3:$AH$1266,Sheet1!G$1+(Sheet1!$A$1-1)*10,FALSE))=TRUE,"---",IF(VLOOKUP($A1022,Sheet1!$B$3:$AH$1266,Sheet1!G$1+(Sheet1!$A$1-1)*10,FALSE)="---","---", (ROUND(VLOOKUP($A1022,Sheet1!$B$3:$AH$1266,Sheet1!G$1+(Sheet1!$A$1-1)*10,FALSE),IF(VLOOKUP($A1022,Sheet1!$B$3:$AH$1266,Sheet1!G$1+(Sheet1!$A$1-1)*10,FALSE)&gt;99999,-3,IF(VLOOKUP($A1022,Sheet1!$B$3:$AH$1266,Sheet1!G$1+(Sheet1!$A$1-1)*10,FALSE)&gt;9999,-2,IF(VLOOKUP($A1022,Sheet1!$B$3:$AH$1266,Sheet1!G$1+(Sheet1!$A$1-1)*10,FALSE)&gt;999,-1,0)))))))</f>
        <v>262</v>
      </c>
      <c r="X1022" s="65">
        <f>IF(ISNA(VLOOKUP($A1022,Sheet1!$B$3:$AH$1266,Sheet1!H$1+(Sheet1!$A$1-1)*10,FALSE))=TRUE,"---",IF(VLOOKUP($A1022,Sheet1!$B$3:$AH$1266,Sheet1!H$1+(Sheet1!$A$1-1)*10,FALSE)="---","---", (ROUND(VLOOKUP($A1022,Sheet1!$B$3:$AH$1266,Sheet1!H$1+(Sheet1!$A$1-1)*10,FALSE),IF(VLOOKUP($A1022,Sheet1!$B$3:$AH$1266,Sheet1!H$1+(Sheet1!$A$1-1)*10,FALSE)&gt;99999,-3,IF(VLOOKUP($A1022,Sheet1!$B$3:$AH$1266,Sheet1!H$1+(Sheet1!$A$1-1)*10,FALSE)&gt;9999,-2,IF(VLOOKUP($A1022,Sheet1!$B$3:$AH$1266,Sheet1!H$1+(Sheet1!$A$1-1)*10,FALSE)&gt;999,-1,0)))))))</f>
        <v>407</v>
      </c>
      <c r="Y1022" s="65">
        <f>IF(ISNA(VLOOKUP($A1022,Sheet1!$B$3:$AH$1266,Sheet1!I$1+(Sheet1!$A$1-1)*10,FALSE))=TRUE,"---",IF(VLOOKUP($A1022,Sheet1!$B$3:$AH$1266,Sheet1!I$1+(Sheet1!$A$1-1)*10,FALSE)="---","---", (ROUND(VLOOKUP($A1022,Sheet1!$B$3:$AH$1266,Sheet1!I$1+(Sheet1!$A$1-1)*10,FALSE),IF(VLOOKUP($A1022,Sheet1!$B$3:$AH$1266,Sheet1!I$1+(Sheet1!$A$1-1)*10,FALSE)&gt;99999,-3,IF(VLOOKUP($A1022,Sheet1!$B$3:$AH$1266,Sheet1!I$1+(Sheet1!$A$1-1)*10,FALSE)&gt;9999,-2,IF(VLOOKUP($A1022,Sheet1!$B$3:$AH$1266,Sheet1!I$1+(Sheet1!$A$1-1)*10,FALSE)&gt;999,-1,0)))))))</f>
        <v>513</v>
      </c>
      <c r="Z1022" s="65">
        <f>IF(ISNA(VLOOKUP($A1022,Sheet1!$B$3:$AH$1266,Sheet1!J$1+(Sheet1!$A$1-1)*10,FALSE))=TRUE,"---",IF(VLOOKUP($A1022,Sheet1!$B$3:$AH$1266,Sheet1!J$1+(Sheet1!$A$1-1)*10,FALSE)="---","---", (ROUND(VLOOKUP($A1022,Sheet1!$B$3:$AH$1266,Sheet1!J$1+(Sheet1!$A$1-1)*10,FALSE),IF(VLOOKUP($A1022,Sheet1!$B$3:$AH$1266,Sheet1!J$1+(Sheet1!$A$1-1)*10,FALSE)&gt;99999,-3,IF(VLOOKUP($A1022,Sheet1!$B$3:$AH$1266,Sheet1!J$1+(Sheet1!$A$1-1)*10,FALSE)&gt;9999,-2,IF(VLOOKUP($A1022,Sheet1!$B$3:$AH$1266,Sheet1!J$1+(Sheet1!$A$1-1)*10,FALSE)&gt;999,-1,0)))))))</f>
        <v>657</v>
      </c>
      <c r="AA1022" s="65">
        <f>IF(ISNA(VLOOKUP($A1022,Sheet1!$B$3:$AH$1266,Sheet1!K$1+(Sheet1!$A$1-1)*10,FALSE))=TRUE,"---",IF(VLOOKUP($A1022,Sheet1!$B$3:$AH$1266,Sheet1!K$1+(Sheet1!$A$1-1)*10,FALSE)="---","---", (ROUND(VLOOKUP($A1022,Sheet1!$B$3:$AH$1266,Sheet1!K$1+(Sheet1!$A$1-1)*10,FALSE),IF(VLOOKUP($A1022,Sheet1!$B$3:$AH$1266,Sheet1!K$1+(Sheet1!$A$1-1)*10,FALSE)&gt;99999,-3,IF(VLOOKUP($A1022,Sheet1!$B$3:$AH$1266,Sheet1!K$1+(Sheet1!$A$1-1)*10,FALSE)&gt;9999,-2,IF(VLOOKUP($A1022,Sheet1!$B$3:$AH$1266,Sheet1!K$1+(Sheet1!$A$1-1)*10,FALSE)&gt;999,-1,0)))))))</f>
        <v>771</v>
      </c>
      <c r="AB1022" s="65">
        <f>IF(ISNA(VLOOKUP($A1022,Sheet1!$B$3:$AH$1266,Sheet1!L$1+(Sheet1!$A$1-1)*10,FALSE))=TRUE,"---",IF(VLOOKUP($A1022,Sheet1!$B$3:$AH$1266,Sheet1!L$1+(Sheet1!$A$1-1)*10,FALSE)="---","---", (ROUND(VLOOKUP($A1022,Sheet1!$B$3:$AH$1266,Sheet1!L$1+(Sheet1!$A$1-1)*10,FALSE),IF(VLOOKUP($A1022,Sheet1!$B$3:$AH$1266,Sheet1!L$1+(Sheet1!$A$1-1)*10,FALSE)&gt;99999,-3,IF(VLOOKUP($A1022,Sheet1!$B$3:$AH$1266,Sheet1!L$1+(Sheet1!$A$1-1)*10,FALSE)&gt;9999,-2,IF(VLOOKUP($A1022,Sheet1!$B$3:$AH$1266,Sheet1!L$1+(Sheet1!$A$1-1)*10,FALSE)&gt;999,-1,0)))))))</f>
        <v>891</v>
      </c>
      <c r="AC1022" s="65">
        <f>IF(ISNA(VLOOKUP($A1022,Sheet1!$B$3:$AH$1266,Sheet1!M$1+(Sheet1!$A$1-1)*10,FALSE))=TRUE,"---",IF(VLOOKUP($A1022,Sheet1!$B$3:$AH$1266,Sheet1!M$1+(Sheet1!$A$1-1)*10,FALSE)="---","---", (ROUND(VLOOKUP($A1022,Sheet1!$B$3:$AH$1266,Sheet1!M$1+(Sheet1!$A$1-1)*10,FALSE),IF(VLOOKUP($A1022,Sheet1!$B$3:$AH$1266,Sheet1!M$1+(Sheet1!$A$1-1)*10,FALSE)&gt;99999,-3,IF(VLOOKUP($A1022,Sheet1!$B$3:$AH$1266,Sheet1!M$1+(Sheet1!$A$1-1)*10,FALSE)&gt;9999,-2,IF(VLOOKUP($A1022,Sheet1!$B$3:$AH$1266,Sheet1!M$1+(Sheet1!$A$1-1)*10,FALSE)&gt;999,-1,0)))))))</f>
        <v>1010</v>
      </c>
      <c r="AD1022" s="65">
        <f>IF(ISNA(VLOOKUP($A1022,Sheet1!$B$3:$AH$1266,Sheet1!N$1+(Sheet1!$A$1-1)*10,FALSE))=TRUE,"---",IF(VLOOKUP($A1022,Sheet1!$B$3:$AH$1266,Sheet1!N$1+(Sheet1!$A$1-1)*10,FALSE)="---","---", (ROUND(VLOOKUP($A1022,Sheet1!$B$3:$AH$1266,Sheet1!N$1+(Sheet1!$A$1-1)*10,FALSE),IF(VLOOKUP($A1022,Sheet1!$B$3:$AH$1266,Sheet1!N$1+(Sheet1!$A$1-1)*10,FALSE)&gt;99999,-3,IF(VLOOKUP($A1022,Sheet1!$B$3:$AH$1266,Sheet1!N$1+(Sheet1!$A$1-1)*10,FALSE)&gt;9999,-2,IF(VLOOKUP($A1022,Sheet1!$B$3:$AH$1266,Sheet1!N$1+(Sheet1!$A$1-1)*10,FALSE)&gt;999,-1,0)))))))</f>
        <v>1180</v>
      </c>
    </row>
    <row r="1023" spans="1:30" ht="25.5" customHeight="1" x14ac:dyDescent="0.25">
      <c r="A1023" s="133" t="s">
        <v>1533</v>
      </c>
      <c r="B1023" s="141" t="s">
        <v>1534</v>
      </c>
      <c r="C1023" s="133">
        <v>423509</v>
      </c>
      <c r="D1023" s="133">
        <v>760746</v>
      </c>
      <c r="E1023" s="67" t="s">
        <v>3037</v>
      </c>
      <c r="F1023" s="135" t="s">
        <v>4405</v>
      </c>
      <c r="G1023" s="118" t="s">
        <v>160</v>
      </c>
      <c r="H1023" s="136">
        <v>40.299999999999997</v>
      </c>
      <c r="I1023" s="119">
        <v>25377</v>
      </c>
      <c r="J1023" s="137" t="s">
        <v>4405</v>
      </c>
      <c r="K1023" s="118" t="s">
        <v>17</v>
      </c>
      <c r="L1023" s="122">
        <v>5100</v>
      </c>
      <c r="M1023" s="123">
        <v>127</v>
      </c>
      <c r="N1023" s="118" t="s">
        <v>145</v>
      </c>
      <c r="O1023" s="71">
        <f t="shared" si="34"/>
        <v>1.5496028901870549</v>
      </c>
      <c r="P1023" s="71">
        <f>IF(O1023&lt;&gt;"",VLOOKUP($A1023,Sheet4!$A$2:$O$1309,14,FALSE)*100,"")</f>
        <v>1.364700543173536</v>
      </c>
      <c r="Q1023" s="71">
        <f>IF(P1023&lt;&gt;"",VLOOKUP($A1023,Sheet4!$A$2:$O$1309,15,FALSE)*100,"")</f>
        <v>12.592854009451171</v>
      </c>
      <c r="R1023" s="73">
        <f t="shared" si="35"/>
        <v>60</v>
      </c>
      <c r="S1023" s="63" t="s">
        <v>4366</v>
      </c>
      <c r="T1023" s="63" t="str">
        <f>IF(ISNA(VLOOKUP(A1023,Sheet1!B$3:C$1266,2,FALSE)=TRUE),"NC",VLOOKUP(A1023,Sheet1!B$3:C$1266,2,FALSE))</f>
        <v>Rural</v>
      </c>
      <c r="U1023" s="66">
        <f>IF(ISNA(VLOOKUP($A1023,Sheet1!$B$3:$AH$1266,Sheet1!E$1+(Sheet1!$A$1-1)*10,FALSE))=TRUE,"---",IF(VLOOKUP($A1023,Sheet1!$B$3:$AH$1266,Sheet1!E$1+(Sheet1!$A$1-1)*10,FALSE)="---","---", (ROUND(VLOOKUP($A1023,Sheet1!$B$3:$AH$1266,Sheet1!E$1+(Sheet1!$A$1-1)*10,FALSE),IF(VLOOKUP($A1023,Sheet1!$B$3:$AH$1266,Sheet1!E$1+(Sheet1!$A$1-1)*10,FALSE)&gt;99999,-3,IF(VLOOKUP($A1023,Sheet1!$B$3:$AH$1266,Sheet1!E$1+(Sheet1!$A$1-1)*10,FALSE)&gt;9999,-2,IF(VLOOKUP($A1023,Sheet1!$B$3:$AH$1266,Sheet1!E$1+(Sheet1!$A$1-1)*10,FALSE)&gt;999,-1,0)))))))</f>
        <v>1360</v>
      </c>
      <c r="V1023" s="66">
        <f>IF(ISNA(VLOOKUP($A1023,Sheet1!$B$3:$AH$1266,Sheet1!F$1+(Sheet1!$A$1-1)*10,FALSE))=TRUE,"---",IF(VLOOKUP($A1023,Sheet1!$B$3:$AH$1266,Sheet1!F$1+(Sheet1!$A$1-1)*10,FALSE)="---","---", (ROUND(VLOOKUP($A1023,Sheet1!$B$3:$AH$1266,Sheet1!F$1+(Sheet1!$A$1-1)*10,FALSE),IF(VLOOKUP($A1023,Sheet1!$B$3:$AH$1266,Sheet1!F$1+(Sheet1!$A$1-1)*10,FALSE)&gt;99999,-3,IF(VLOOKUP($A1023,Sheet1!$B$3:$AH$1266,Sheet1!F$1+(Sheet1!$A$1-1)*10,FALSE)&gt;9999,-2,IF(VLOOKUP($A1023,Sheet1!$B$3:$AH$1266,Sheet1!F$1+(Sheet1!$A$1-1)*10,FALSE)&gt;999,-1,0)))))))</f>
        <v>1630</v>
      </c>
      <c r="W1023" s="66">
        <f>IF(ISNA(VLOOKUP($A1023,Sheet1!$B$3:$AH$1266,Sheet1!G$1+(Sheet1!$A$1-1)*10,FALSE))=TRUE,"---",IF(VLOOKUP($A1023,Sheet1!$B$3:$AH$1266,Sheet1!G$1+(Sheet1!$A$1-1)*10,FALSE)="---","---", (ROUND(VLOOKUP($A1023,Sheet1!$B$3:$AH$1266,Sheet1!G$1+(Sheet1!$A$1-1)*10,FALSE),IF(VLOOKUP($A1023,Sheet1!$B$3:$AH$1266,Sheet1!G$1+(Sheet1!$A$1-1)*10,FALSE)&gt;99999,-3,IF(VLOOKUP($A1023,Sheet1!$B$3:$AH$1266,Sheet1!G$1+(Sheet1!$A$1-1)*10,FALSE)&gt;9999,-2,IF(VLOOKUP($A1023,Sheet1!$B$3:$AH$1266,Sheet1!G$1+(Sheet1!$A$1-1)*10,FALSE)&gt;999,-1,0)))))))</f>
        <v>1970</v>
      </c>
      <c r="X1023" s="66">
        <f>IF(ISNA(VLOOKUP($A1023,Sheet1!$B$3:$AH$1266,Sheet1!H$1+(Sheet1!$A$1-1)*10,FALSE))=TRUE,"---",IF(VLOOKUP($A1023,Sheet1!$B$3:$AH$1266,Sheet1!H$1+(Sheet1!$A$1-1)*10,FALSE)="---","---", (ROUND(VLOOKUP($A1023,Sheet1!$B$3:$AH$1266,Sheet1!H$1+(Sheet1!$A$1-1)*10,FALSE),IF(VLOOKUP($A1023,Sheet1!$B$3:$AH$1266,Sheet1!H$1+(Sheet1!$A$1-1)*10,FALSE)&gt;99999,-3,IF(VLOOKUP($A1023,Sheet1!$B$3:$AH$1266,Sheet1!H$1+(Sheet1!$A$1-1)*10,FALSE)&gt;9999,-2,IF(VLOOKUP($A1023,Sheet1!$B$3:$AH$1266,Sheet1!H$1+(Sheet1!$A$1-1)*10,FALSE)&gt;999,-1,0)))))))</f>
        <v>2830</v>
      </c>
      <c r="Y1023" s="66">
        <f>IF(ISNA(VLOOKUP($A1023,Sheet1!$B$3:$AH$1266,Sheet1!I$1+(Sheet1!$A$1-1)*10,FALSE))=TRUE,"---",IF(VLOOKUP($A1023,Sheet1!$B$3:$AH$1266,Sheet1!I$1+(Sheet1!$A$1-1)*10,FALSE)="---","---", (ROUND(VLOOKUP($A1023,Sheet1!$B$3:$AH$1266,Sheet1!I$1+(Sheet1!$A$1-1)*10,FALSE),IF(VLOOKUP($A1023,Sheet1!$B$3:$AH$1266,Sheet1!I$1+(Sheet1!$A$1-1)*10,FALSE)&gt;99999,-3,IF(VLOOKUP($A1023,Sheet1!$B$3:$AH$1266,Sheet1!I$1+(Sheet1!$A$1-1)*10,FALSE)&gt;9999,-2,IF(VLOOKUP($A1023,Sheet1!$B$3:$AH$1266,Sheet1!I$1+(Sheet1!$A$1-1)*10,FALSE)&gt;999,-1,0)))))))</f>
        <v>3440</v>
      </c>
      <c r="Z1023" s="66">
        <f>IF(ISNA(VLOOKUP($A1023,Sheet1!$B$3:$AH$1266,Sheet1!J$1+(Sheet1!$A$1-1)*10,FALSE))=TRUE,"---",IF(VLOOKUP($A1023,Sheet1!$B$3:$AH$1266,Sheet1!J$1+(Sheet1!$A$1-1)*10,FALSE)="---","---", (ROUND(VLOOKUP($A1023,Sheet1!$B$3:$AH$1266,Sheet1!J$1+(Sheet1!$A$1-1)*10,FALSE),IF(VLOOKUP($A1023,Sheet1!$B$3:$AH$1266,Sheet1!J$1+(Sheet1!$A$1-1)*10,FALSE)&gt;99999,-3,IF(VLOOKUP($A1023,Sheet1!$B$3:$AH$1266,Sheet1!J$1+(Sheet1!$A$1-1)*10,FALSE)&gt;9999,-2,IF(VLOOKUP($A1023,Sheet1!$B$3:$AH$1266,Sheet1!J$1+(Sheet1!$A$1-1)*10,FALSE)&gt;999,-1,0)))))))</f>
        <v>4220</v>
      </c>
      <c r="AA1023" s="66">
        <f>IF(ISNA(VLOOKUP($A1023,Sheet1!$B$3:$AH$1266,Sheet1!K$1+(Sheet1!$A$1-1)*10,FALSE))=TRUE,"---",IF(VLOOKUP($A1023,Sheet1!$B$3:$AH$1266,Sheet1!K$1+(Sheet1!$A$1-1)*10,FALSE)="---","---", (ROUND(VLOOKUP($A1023,Sheet1!$B$3:$AH$1266,Sheet1!K$1+(Sheet1!$A$1-1)*10,FALSE),IF(VLOOKUP($A1023,Sheet1!$B$3:$AH$1266,Sheet1!K$1+(Sheet1!$A$1-1)*10,FALSE)&gt;99999,-3,IF(VLOOKUP($A1023,Sheet1!$B$3:$AH$1266,Sheet1!K$1+(Sheet1!$A$1-1)*10,FALSE)&gt;9999,-2,IF(VLOOKUP($A1023,Sheet1!$B$3:$AH$1266,Sheet1!K$1+(Sheet1!$A$1-1)*10,FALSE)&gt;999,-1,0)))))))</f>
        <v>4830</v>
      </c>
      <c r="AB1023" s="66">
        <f>IF(ISNA(VLOOKUP($A1023,Sheet1!$B$3:$AH$1266,Sheet1!L$1+(Sheet1!$A$1-1)*10,FALSE))=TRUE,"---",IF(VLOOKUP($A1023,Sheet1!$B$3:$AH$1266,Sheet1!L$1+(Sheet1!$A$1-1)*10,FALSE)="---","---", (ROUND(VLOOKUP($A1023,Sheet1!$B$3:$AH$1266,Sheet1!L$1+(Sheet1!$A$1-1)*10,FALSE),IF(VLOOKUP($A1023,Sheet1!$B$3:$AH$1266,Sheet1!L$1+(Sheet1!$A$1-1)*10,FALSE)&gt;99999,-3,IF(VLOOKUP($A1023,Sheet1!$B$3:$AH$1266,Sheet1!L$1+(Sheet1!$A$1-1)*10,FALSE)&gt;9999,-2,IF(VLOOKUP($A1023,Sheet1!$B$3:$AH$1266,Sheet1!L$1+(Sheet1!$A$1-1)*10,FALSE)&gt;999,-1,0)))))))</f>
        <v>5450</v>
      </c>
      <c r="AC1023" s="66">
        <f>IF(ISNA(VLOOKUP($A1023,Sheet1!$B$3:$AH$1266,Sheet1!M$1+(Sheet1!$A$1-1)*10,FALSE))=TRUE,"---",IF(VLOOKUP($A1023,Sheet1!$B$3:$AH$1266,Sheet1!M$1+(Sheet1!$A$1-1)*10,FALSE)="---","---", (ROUND(VLOOKUP($A1023,Sheet1!$B$3:$AH$1266,Sheet1!M$1+(Sheet1!$A$1-1)*10,FALSE),IF(VLOOKUP($A1023,Sheet1!$B$3:$AH$1266,Sheet1!M$1+(Sheet1!$A$1-1)*10,FALSE)&gt;99999,-3,IF(VLOOKUP($A1023,Sheet1!$B$3:$AH$1266,Sheet1!M$1+(Sheet1!$A$1-1)*10,FALSE)&gt;9999,-2,IF(VLOOKUP($A1023,Sheet1!$B$3:$AH$1266,Sheet1!M$1+(Sheet1!$A$1-1)*10,FALSE)&gt;999,-1,0)))))))</f>
        <v>6070</v>
      </c>
      <c r="AD1023" s="66">
        <f>IF(ISNA(VLOOKUP($A1023,Sheet1!$B$3:$AH$1266,Sheet1!N$1+(Sheet1!$A$1-1)*10,FALSE))=TRUE,"---",IF(VLOOKUP($A1023,Sheet1!$B$3:$AH$1266,Sheet1!N$1+(Sheet1!$A$1-1)*10,FALSE)="---","---", (ROUND(VLOOKUP($A1023,Sheet1!$B$3:$AH$1266,Sheet1!N$1+(Sheet1!$A$1-1)*10,FALSE),IF(VLOOKUP($A1023,Sheet1!$B$3:$AH$1266,Sheet1!N$1+(Sheet1!$A$1-1)*10,FALSE)&gt;99999,-3,IF(VLOOKUP($A1023,Sheet1!$B$3:$AH$1266,Sheet1!N$1+(Sheet1!$A$1-1)*10,FALSE)&gt;9999,-2,IF(VLOOKUP($A1023,Sheet1!$B$3:$AH$1266,Sheet1!N$1+(Sheet1!$A$1-1)*10,FALSE)&gt;999,-1,0)))))))</f>
        <v>6900</v>
      </c>
    </row>
    <row r="1024" spans="1:30" ht="25.5" customHeight="1" x14ac:dyDescent="0.25">
      <c r="A1024" s="303" t="s">
        <v>1535</v>
      </c>
      <c r="B1024" s="330" t="s">
        <v>1536</v>
      </c>
      <c r="C1024" s="303">
        <v>423004</v>
      </c>
      <c r="D1024" s="303">
        <v>760737</v>
      </c>
      <c r="E1024" s="307" t="s">
        <v>3037</v>
      </c>
      <c r="F1024" s="342" t="s">
        <v>4764</v>
      </c>
      <c r="G1024" s="318" t="s">
        <v>31</v>
      </c>
      <c r="H1024" s="347">
        <v>10.4</v>
      </c>
      <c r="I1024" s="112">
        <v>28042</v>
      </c>
      <c r="J1024" s="113">
        <v>8.19</v>
      </c>
      <c r="K1024" s="127" t="s">
        <v>20</v>
      </c>
      <c r="L1024" s="115">
        <v>4080</v>
      </c>
      <c r="M1024" s="116">
        <v>392</v>
      </c>
      <c r="N1024" s="114" t="s">
        <v>4405</v>
      </c>
      <c r="O1024" s="68" t="str">
        <f t="shared" si="34"/>
        <v>&lt;0.2</v>
      </c>
      <c r="P1024" s="68">
        <f>IF(O1024&lt;&gt;"",VLOOKUP($A1024,Sheet4!$A$2:$O$1309,14,FALSE)*100,"")</f>
        <v>0.9374424601702791</v>
      </c>
      <c r="Q1024" s="68">
        <f>IF(P1024&lt;&gt;"",VLOOKUP($A1024,Sheet4!$A$2:$O$1309,15,FALSE)*100,"")</f>
        <v>8.8128087598196903</v>
      </c>
      <c r="R1024" s="74" t="str">
        <f t="shared" si="35"/>
        <v>&gt;500</v>
      </c>
      <c r="S1024" s="356" t="s">
        <v>4366</v>
      </c>
      <c r="T1024" s="356" t="str">
        <f>IF(ISNA(VLOOKUP(A1024,Sheet1!B$3:C$1266,2,FALSE)=TRUE),"NC",VLOOKUP(A1024,Sheet1!B$3:C$1266,2,FALSE))</f>
        <v>Rural</v>
      </c>
      <c r="U1024" s="392">
        <f>IF(ISNA(VLOOKUP($A1024,Sheet1!$B$3:$AH$1266,Sheet1!E$1+(Sheet1!$A$1-1)*10,FALSE))=TRUE,"---",IF(VLOOKUP($A1024,Sheet1!$B$3:$AH$1266,Sheet1!E$1+(Sheet1!$A$1-1)*10,FALSE)="---","---", (ROUND(VLOOKUP($A1024,Sheet1!$B$3:$AH$1266,Sheet1!E$1+(Sheet1!$A$1-1)*10,FALSE),IF(VLOOKUP($A1024,Sheet1!$B$3:$AH$1266,Sheet1!E$1+(Sheet1!$A$1-1)*10,FALSE)&gt;99999,-3,IF(VLOOKUP($A1024,Sheet1!$B$3:$AH$1266,Sheet1!E$1+(Sheet1!$A$1-1)*10,FALSE)&gt;9999,-2,IF(VLOOKUP($A1024,Sheet1!$B$3:$AH$1266,Sheet1!E$1+(Sheet1!$A$1-1)*10,FALSE)&gt;999,-1,0)))))))</f>
        <v>351</v>
      </c>
      <c r="V1024" s="392">
        <f>IF(ISNA(VLOOKUP($A1024,Sheet1!$B$3:$AH$1266,Sheet1!F$1+(Sheet1!$A$1-1)*10,FALSE))=TRUE,"---",IF(VLOOKUP($A1024,Sheet1!$B$3:$AH$1266,Sheet1!F$1+(Sheet1!$A$1-1)*10,FALSE)="---","---", (ROUND(VLOOKUP($A1024,Sheet1!$B$3:$AH$1266,Sheet1!F$1+(Sheet1!$A$1-1)*10,FALSE),IF(VLOOKUP($A1024,Sheet1!$B$3:$AH$1266,Sheet1!F$1+(Sheet1!$A$1-1)*10,FALSE)&gt;99999,-3,IF(VLOOKUP($A1024,Sheet1!$B$3:$AH$1266,Sheet1!F$1+(Sheet1!$A$1-1)*10,FALSE)&gt;9999,-2,IF(VLOOKUP($A1024,Sheet1!$B$3:$AH$1266,Sheet1!F$1+(Sheet1!$A$1-1)*10,FALSE)&gt;999,-1,0)))))))</f>
        <v>429</v>
      </c>
      <c r="W1024" s="392">
        <f>IF(ISNA(VLOOKUP($A1024,Sheet1!$B$3:$AH$1266,Sheet1!G$1+(Sheet1!$A$1-1)*10,FALSE))=TRUE,"---",IF(VLOOKUP($A1024,Sheet1!$B$3:$AH$1266,Sheet1!G$1+(Sheet1!$A$1-1)*10,FALSE)="---","---", (ROUND(VLOOKUP($A1024,Sheet1!$B$3:$AH$1266,Sheet1!G$1+(Sheet1!$A$1-1)*10,FALSE),IF(VLOOKUP($A1024,Sheet1!$B$3:$AH$1266,Sheet1!G$1+(Sheet1!$A$1-1)*10,FALSE)&gt;99999,-3,IF(VLOOKUP($A1024,Sheet1!$B$3:$AH$1266,Sheet1!G$1+(Sheet1!$A$1-1)*10,FALSE)&gt;9999,-2,IF(VLOOKUP($A1024,Sheet1!$B$3:$AH$1266,Sheet1!G$1+(Sheet1!$A$1-1)*10,FALSE)&gt;999,-1,0)))))))</f>
        <v>531</v>
      </c>
      <c r="X1024" s="392">
        <f>IF(ISNA(VLOOKUP($A1024,Sheet1!$B$3:$AH$1266,Sheet1!H$1+(Sheet1!$A$1-1)*10,FALSE))=TRUE,"---",IF(VLOOKUP($A1024,Sheet1!$B$3:$AH$1266,Sheet1!H$1+(Sheet1!$A$1-1)*10,FALSE)="---","---", (ROUND(VLOOKUP($A1024,Sheet1!$B$3:$AH$1266,Sheet1!H$1+(Sheet1!$A$1-1)*10,FALSE),IF(VLOOKUP($A1024,Sheet1!$B$3:$AH$1266,Sheet1!H$1+(Sheet1!$A$1-1)*10,FALSE)&gt;99999,-3,IF(VLOOKUP($A1024,Sheet1!$B$3:$AH$1266,Sheet1!H$1+(Sheet1!$A$1-1)*10,FALSE)&gt;9999,-2,IF(VLOOKUP($A1024,Sheet1!$B$3:$AH$1266,Sheet1!H$1+(Sheet1!$A$1-1)*10,FALSE)&gt;999,-1,0)))))))</f>
        <v>813</v>
      </c>
      <c r="Y1024" s="392">
        <f>IF(ISNA(VLOOKUP($A1024,Sheet1!$B$3:$AH$1266,Sheet1!I$1+(Sheet1!$A$1-1)*10,FALSE))=TRUE,"---",IF(VLOOKUP($A1024,Sheet1!$B$3:$AH$1266,Sheet1!I$1+(Sheet1!$A$1-1)*10,FALSE)="---","---", (ROUND(VLOOKUP($A1024,Sheet1!$B$3:$AH$1266,Sheet1!I$1+(Sheet1!$A$1-1)*10,FALSE),IF(VLOOKUP($A1024,Sheet1!$B$3:$AH$1266,Sheet1!I$1+(Sheet1!$A$1-1)*10,FALSE)&gt;99999,-3,IF(VLOOKUP($A1024,Sheet1!$B$3:$AH$1266,Sheet1!I$1+(Sheet1!$A$1-1)*10,FALSE)&gt;9999,-2,IF(VLOOKUP($A1024,Sheet1!$B$3:$AH$1266,Sheet1!I$1+(Sheet1!$A$1-1)*10,FALSE)&gt;999,-1,0)))))))</f>
        <v>1020</v>
      </c>
      <c r="Z1024" s="392">
        <f>IF(ISNA(VLOOKUP($A1024,Sheet1!$B$3:$AH$1266,Sheet1!J$1+(Sheet1!$A$1-1)*10,FALSE))=TRUE,"---",IF(VLOOKUP($A1024,Sheet1!$B$3:$AH$1266,Sheet1!J$1+(Sheet1!$A$1-1)*10,FALSE)="---","---", (ROUND(VLOOKUP($A1024,Sheet1!$B$3:$AH$1266,Sheet1!J$1+(Sheet1!$A$1-1)*10,FALSE),IF(VLOOKUP($A1024,Sheet1!$B$3:$AH$1266,Sheet1!J$1+(Sheet1!$A$1-1)*10,FALSE)&gt;99999,-3,IF(VLOOKUP($A1024,Sheet1!$B$3:$AH$1266,Sheet1!J$1+(Sheet1!$A$1-1)*10,FALSE)&gt;9999,-2,IF(VLOOKUP($A1024,Sheet1!$B$3:$AH$1266,Sheet1!J$1+(Sheet1!$A$1-1)*10,FALSE)&gt;999,-1,0)))))))</f>
        <v>1300</v>
      </c>
      <c r="AA1024" s="392">
        <f>IF(ISNA(VLOOKUP($A1024,Sheet1!$B$3:$AH$1266,Sheet1!K$1+(Sheet1!$A$1-1)*10,FALSE))=TRUE,"---",IF(VLOOKUP($A1024,Sheet1!$B$3:$AH$1266,Sheet1!K$1+(Sheet1!$A$1-1)*10,FALSE)="---","---", (ROUND(VLOOKUP($A1024,Sheet1!$B$3:$AH$1266,Sheet1!K$1+(Sheet1!$A$1-1)*10,FALSE),IF(VLOOKUP($A1024,Sheet1!$B$3:$AH$1266,Sheet1!K$1+(Sheet1!$A$1-1)*10,FALSE)&gt;99999,-3,IF(VLOOKUP($A1024,Sheet1!$B$3:$AH$1266,Sheet1!K$1+(Sheet1!$A$1-1)*10,FALSE)&gt;9999,-2,IF(VLOOKUP($A1024,Sheet1!$B$3:$AH$1266,Sheet1!K$1+(Sheet1!$A$1-1)*10,FALSE)&gt;999,-1,0)))))))</f>
        <v>1520</v>
      </c>
      <c r="AB1024" s="392">
        <f>IF(ISNA(VLOOKUP($A1024,Sheet1!$B$3:$AH$1266,Sheet1!L$1+(Sheet1!$A$1-1)*10,FALSE))=TRUE,"---",IF(VLOOKUP($A1024,Sheet1!$B$3:$AH$1266,Sheet1!L$1+(Sheet1!$A$1-1)*10,FALSE)="---","---", (ROUND(VLOOKUP($A1024,Sheet1!$B$3:$AH$1266,Sheet1!L$1+(Sheet1!$A$1-1)*10,FALSE),IF(VLOOKUP($A1024,Sheet1!$B$3:$AH$1266,Sheet1!L$1+(Sheet1!$A$1-1)*10,FALSE)&gt;99999,-3,IF(VLOOKUP($A1024,Sheet1!$B$3:$AH$1266,Sheet1!L$1+(Sheet1!$A$1-1)*10,FALSE)&gt;9999,-2,IF(VLOOKUP($A1024,Sheet1!$B$3:$AH$1266,Sheet1!L$1+(Sheet1!$A$1-1)*10,FALSE)&gt;999,-1,0)))))))</f>
        <v>1740</v>
      </c>
      <c r="AC1024" s="392">
        <f>IF(ISNA(VLOOKUP($A1024,Sheet1!$B$3:$AH$1266,Sheet1!M$1+(Sheet1!$A$1-1)*10,FALSE))=TRUE,"---",IF(VLOOKUP($A1024,Sheet1!$B$3:$AH$1266,Sheet1!M$1+(Sheet1!$A$1-1)*10,FALSE)="---","---", (ROUND(VLOOKUP($A1024,Sheet1!$B$3:$AH$1266,Sheet1!M$1+(Sheet1!$A$1-1)*10,FALSE),IF(VLOOKUP($A1024,Sheet1!$B$3:$AH$1266,Sheet1!M$1+(Sheet1!$A$1-1)*10,FALSE)&gt;99999,-3,IF(VLOOKUP($A1024,Sheet1!$B$3:$AH$1266,Sheet1!M$1+(Sheet1!$A$1-1)*10,FALSE)&gt;9999,-2,IF(VLOOKUP($A1024,Sheet1!$B$3:$AH$1266,Sheet1!M$1+(Sheet1!$A$1-1)*10,FALSE)&gt;999,-1,0)))))))</f>
        <v>1970</v>
      </c>
      <c r="AD1024" s="392">
        <f>IF(ISNA(VLOOKUP($A1024,Sheet1!$B$3:$AH$1266,Sheet1!N$1+(Sheet1!$A$1-1)*10,FALSE))=TRUE,"---",IF(VLOOKUP($A1024,Sheet1!$B$3:$AH$1266,Sheet1!N$1+(Sheet1!$A$1-1)*10,FALSE)="---","---", (ROUND(VLOOKUP($A1024,Sheet1!$B$3:$AH$1266,Sheet1!N$1+(Sheet1!$A$1-1)*10,FALSE),IF(VLOOKUP($A1024,Sheet1!$B$3:$AH$1266,Sheet1!N$1+(Sheet1!$A$1-1)*10,FALSE)&gt;99999,-3,IF(VLOOKUP($A1024,Sheet1!$B$3:$AH$1266,Sheet1!N$1+(Sheet1!$A$1-1)*10,FALSE)&gt;9999,-2,IF(VLOOKUP($A1024,Sheet1!$B$3:$AH$1266,Sheet1!N$1+(Sheet1!$A$1-1)*10,FALSE)&gt;999,-1,0)))))))</f>
        <v>2290</v>
      </c>
    </row>
    <row r="1025" spans="1:30" ht="25.5" customHeight="1" x14ac:dyDescent="0.25">
      <c r="A1025" s="303"/>
      <c r="B1025" s="331"/>
      <c r="C1025" s="303"/>
      <c r="D1025" s="303"/>
      <c r="E1025" s="307" t="e">
        <v>#N/A</v>
      </c>
      <c r="F1025" s="331"/>
      <c r="G1025" s="319"/>
      <c r="H1025" s="347"/>
      <c r="I1025" s="112">
        <v>28386</v>
      </c>
      <c r="J1025" s="113">
        <v>9.33</v>
      </c>
      <c r="K1025" s="114" t="s">
        <v>4405</v>
      </c>
      <c r="L1025" s="115">
        <v>3500</v>
      </c>
      <c r="M1025" s="116">
        <v>337</v>
      </c>
      <c r="N1025" s="127" t="s">
        <v>217</v>
      </c>
      <c r="O1025" s="68" t="s">
        <v>4405</v>
      </c>
      <c r="P1025" s="68" t="s">
        <v>4405</v>
      </c>
      <c r="Q1025" s="68" t="s">
        <v>4405</v>
      </c>
      <c r="R1025" s="74" t="s">
        <v>4405</v>
      </c>
      <c r="S1025" s="356" t="e">
        <v>#N/A</v>
      </c>
      <c r="T1025" s="356" t="str">
        <f>IF(ISNA(VLOOKUP(A1025,Sheet1!B$3:C$1266,2,FALSE)=TRUE),"ND",VLOOKUP(A1025,Sheet1!B$3:C$1266,2,FALSE))</f>
        <v>ND</v>
      </c>
      <c r="U1025" s="392" t="str">
        <f>IF(ISNA(VLOOKUP($A1025,Sheet1!$B$3:$AH$1266,Sheet1!E$1+(Sheet1!$A$1-1)*10,FALSE))=TRUE,"---",IF(VLOOKUP($A1025,Sheet1!$B$3:$AH$1266,Sheet1!E$1+(Sheet1!$A$1-1)*10,FALSE)="---","---", (ROUND(VLOOKUP($A1025,Sheet1!$B$3:$AH$1266,Sheet1!E$1+(Sheet1!$A$1-1)*10,FALSE),IF(VLOOKUP($A1025,Sheet1!$B$3:$AH$1266,Sheet1!E$1+(Sheet1!$A$1-1)*10,FALSE)&gt;99999,-3,IF(VLOOKUP($A1025,Sheet1!$B$3:$AH$1266,Sheet1!E$1+(Sheet1!$A$1-1)*10,FALSE)&gt;9999,-2,IF(VLOOKUP($A1025,Sheet1!$B$3:$AH$1266,Sheet1!E$1+(Sheet1!$A$1-1)*10,FALSE)&gt;999,-1,0)))))))</f>
        <v>---</v>
      </c>
      <c r="V1025" s="392" t="str">
        <f>IF(ISNA(VLOOKUP($A1025,Sheet1!$B$3:$AH$1266,Sheet1!F$1+(Sheet1!$A$1-1)*10,FALSE))=TRUE,"---",IF(VLOOKUP($A1025,Sheet1!$B$3:$AH$1266,Sheet1!F$1+(Sheet1!$A$1-1)*10,FALSE)="---","---", (ROUND(VLOOKUP($A1025,Sheet1!$B$3:$AH$1266,Sheet1!F$1+(Sheet1!$A$1-1)*10,FALSE),IF(VLOOKUP($A1025,Sheet1!$B$3:$AH$1266,Sheet1!F$1+(Sheet1!$A$1-1)*10,FALSE)&gt;99999,-3,IF(VLOOKUP($A1025,Sheet1!$B$3:$AH$1266,Sheet1!F$1+(Sheet1!$A$1-1)*10,FALSE)&gt;9999,-2,IF(VLOOKUP($A1025,Sheet1!$B$3:$AH$1266,Sheet1!F$1+(Sheet1!$A$1-1)*10,FALSE)&gt;999,-1,0)))))))</f>
        <v>---</v>
      </c>
      <c r="W1025" s="392" t="str">
        <f>IF(ISNA(VLOOKUP($A1025,Sheet1!$B$3:$AH$1266,Sheet1!G$1+(Sheet1!$A$1-1)*10,FALSE))=TRUE,"---",IF(VLOOKUP($A1025,Sheet1!$B$3:$AH$1266,Sheet1!G$1+(Sheet1!$A$1-1)*10,FALSE)="---","---", (ROUND(VLOOKUP($A1025,Sheet1!$B$3:$AH$1266,Sheet1!G$1+(Sheet1!$A$1-1)*10,FALSE),IF(VLOOKUP($A1025,Sheet1!$B$3:$AH$1266,Sheet1!G$1+(Sheet1!$A$1-1)*10,FALSE)&gt;99999,-3,IF(VLOOKUP($A1025,Sheet1!$B$3:$AH$1266,Sheet1!G$1+(Sheet1!$A$1-1)*10,FALSE)&gt;9999,-2,IF(VLOOKUP($A1025,Sheet1!$B$3:$AH$1266,Sheet1!G$1+(Sheet1!$A$1-1)*10,FALSE)&gt;999,-1,0)))))))</f>
        <v>---</v>
      </c>
      <c r="X1025" s="392" t="str">
        <f>IF(ISNA(VLOOKUP($A1025,Sheet1!$B$3:$AH$1266,Sheet1!H$1+(Sheet1!$A$1-1)*10,FALSE))=TRUE,"---",IF(VLOOKUP($A1025,Sheet1!$B$3:$AH$1266,Sheet1!H$1+(Sheet1!$A$1-1)*10,FALSE)="---","---", (ROUND(VLOOKUP($A1025,Sheet1!$B$3:$AH$1266,Sheet1!H$1+(Sheet1!$A$1-1)*10,FALSE),IF(VLOOKUP($A1025,Sheet1!$B$3:$AH$1266,Sheet1!H$1+(Sheet1!$A$1-1)*10,FALSE)&gt;99999,-3,IF(VLOOKUP($A1025,Sheet1!$B$3:$AH$1266,Sheet1!H$1+(Sheet1!$A$1-1)*10,FALSE)&gt;9999,-2,IF(VLOOKUP($A1025,Sheet1!$B$3:$AH$1266,Sheet1!H$1+(Sheet1!$A$1-1)*10,FALSE)&gt;999,-1,0)))))))</f>
        <v>---</v>
      </c>
      <c r="Y1025" s="392" t="str">
        <f>IF(ISNA(VLOOKUP($A1025,Sheet1!$B$3:$AH$1266,Sheet1!I$1+(Sheet1!$A$1-1)*10,FALSE))=TRUE,"---",IF(VLOOKUP($A1025,Sheet1!$B$3:$AH$1266,Sheet1!I$1+(Sheet1!$A$1-1)*10,FALSE)="---","---", (ROUND(VLOOKUP($A1025,Sheet1!$B$3:$AH$1266,Sheet1!I$1+(Sheet1!$A$1-1)*10,FALSE),IF(VLOOKUP($A1025,Sheet1!$B$3:$AH$1266,Sheet1!I$1+(Sheet1!$A$1-1)*10,FALSE)&gt;99999,-3,IF(VLOOKUP($A1025,Sheet1!$B$3:$AH$1266,Sheet1!I$1+(Sheet1!$A$1-1)*10,FALSE)&gt;9999,-2,IF(VLOOKUP($A1025,Sheet1!$B$3:$AH$1266,Sheet1!I$1+(Sheet1!$A$1-1)*10,FALSE)&gt;999,-1,0)))))))</f>
        <v>---</v>
      </c>
      <c r="Z1025" s="392" t="str">
        <f>IF(ISNA(VLOOKUP($A1025,Sheet1!$B$3:$AH$1266,Sheet1!J$1+(Sheet1!$A$1-1)*10,FALSE))=TRUE,"---",IF(VLOOKUP($A1025,Sheet1!$B$3:$AH$1266,Sheet1!J$1+(Sheet1!$A$1-1)*10,FALSE)="---","---", (ROUND(VLOOKUP($A1025,Sheet1!$B$3:$AH$1266,Sheet1!J$1+(Sheet1!$A$1-1)*10,FALSE),IF(VLOOKUP($A1025,Sheet1!$B$3:$AH$1266,Sheet1!J$1+(Sheet1!$A$1-1)*10,FALSE)&gt;99999,-3,IF(VLOOKUP($A1025,Sheet1!$B$3:$AH$1266,Sheet1!J$1+(Sheet1!$A$1-1)*10,FALSE)&gt;9999,-2,IF(VLOOKUP($A1025,Sheet1!$B$3:$AH$1266,Sheet1!J$1+(Sheet1!$A$1-1)*10,FALSE)&gt;999,-1,0)))))))</f>
        <v>---</v>
      </c>
      <c r="AA1025" s="392" t="str">
        <f>IF(ISNA(VLOOKUP($A1025,Sheet1!$B$3:$AH$1266,Sheet1!K$1+(Sheet1!$A$1-1)*10,FALSE))=TRUE,"---",IF(VLOOKUP($A1025,Sheet1!$B$3:$AH$1266,Sheet1!K$1+(Sheet1!$A$1-1)*10,FALSE)="---","---", (ROUND(VLOOKUP($A1025,Sheet1!$B$3:$AH$1266,Sheet1!K$1+(Sheet1!$A$1-1)*10,FALSE),IF(VLOOKUP($A1025,Sheet1!$B$3:$AH$1266,Sheet1!K$1+(Sheet1!$A$1-1)*10,FALSE)&gt;99999,-3,IF(VLOOKUP($A1025,Sheet1!$B$3:$AH$1266,Sheet1!K$1+(Sheet1!$A$1-1)*10,FALSE)&gt;9999,-2,IF(VLOOKUP($A1025,Sheet1!$B$3:$AH$1266,Sheet1!K$1+(Sheet1!$A$1-1)*10,FALSE)&gt;999,-1,0)))))))</f>
        <v>---</v>
      </c>
      <c r="AB1025" s="392" t="str">
        <f>IF(ISNA(VLOOKUP($A1025,Sheet1!$B$3:$AH$1266,Sheet1!L$1+(Sheet1!$A$1-1)*10,FALSE))=TRUE,"---",IF(VLOOKUP($A1025,Sheet1!$B$3:$AH$1266,Sheet1!L$1+(Sheet1!$A$1-1)*10,FALSE)="---","---", (ROUND(VLOOKUP($A1025,Sheet1!$B$3:$AH$1266,Sheet1!L$1+(Sheet1!$A$1-1)*10,FALSE),IF(VLOOKUP($A1025,Sheet1!$B$3:$AH$1266,Sheet1!L$1+(Sheet1!$A$1-1)*10,FALSE)&gt;99999,-3,IF(VLOOKUP($A1025,Sheet1!$B$3:$AH$1266,Sheet1!L$1+(Sheet1!$A$1-1)*10,FALSE)&gt;9999,-2,IF(VLOOKUP($A1025,Sheet1!$B$3:$AH$1266,Sheet1!L$1+(Sheet1!$A$1-1)*10,FALSE)&gt;999,-1,0)))))))</f>
        <v>---</v>
      </c>
      <c r="AC1025" s="392" t="str">
        <f>IF(ISNA(VLOOKUP($A1025,Sheet1!$B$3:$AH$1266,Sheet1!M$1+(Sheet1!$A$1-1)*10,FALSE))=TRUE,"---",IF(VLOOKUP($A1025,Sheet1!$B$3:$AH$1266,Sheet1!M$1+(Sheet1!$A$1-1)*10,FALSE)="---","---", (ROUND(VLOOKUP($A1025,Sheet1!$B$3:$AH$1266,Sheet1!M$1+(Sheet1!$A$1-1)*10,FALSE),IF(VLOOKUP($A1025,Sheet1!$B$3:$AH$1266,Sheet1!M$1+(Sheet1!$A$1-1)*10,FALSE)&gt;99999,-3,IF(VLOOKUP($A1025,Sheet1!$B$3:$AH$1266,Sheet1!M$1+(Sheet1!$A$1-1)*10,FALSE)&gt;9999,-2,IF(VLOOKUP($A1025,Sheet1!$B$3:$AH$1266,Sheet1!M$1+(Sheet1!$A$1-1)*10,FALSE)&gt;999,-1,0)))))))</f>
        <v>---</v>
      </c>
      <c r="AD1025" s="392" t="str">
        <f>IF(ISNA(VLOOKUP($A1025,Sheet1!$B$3:$AH$1266,Sheet1!N$1+(Sheet1!$A$1-1)*10,FALSE))=TRUE,"---",IF(VLOOKUP($A1025,Sheet1!$B$3:$AH$1266,Sheet1!N$1+(Sheet1!$A$1-1)*10,FALSE)="---","---", (ROUND(VLOOKUP($A1025,Sheet1!$B$3:$AH$1266,Sheet1!N$1+(Sheet1!$A$1-1)*10,FALSE),IF(VLOOKUP($A1025,Sheet1!$B$3:$AH$1266,Sheet1!N$1+(Sheet1!$A$1-1)*10,FALSE)&gt;99999,-3,IF(VLOOKUP($A1025,Sheet1!$B$3:$AH$1266,Sheet1!N$1+(Sheet1!$A$1-1)*10,FALSE)&gt;9999,-2,IF(VLOOKUP($A1025,Sheet1!$B$3:$AH$1266,Sheet1!N$1+(Sheet1!$A$1-1)*10,FALSE)&gt;999,-1,0)))))))</f>
        <v>---</v>
      </c>
    </row>
    <row r="1026" spans="1:30" ht="25.5" customHeight="1" x14ac:dyDescent="0.25">
      <c r="A1026" s="303"/>
      <c r="B1026" s="331"/>
      <c r="C1026" s="303"/>
      <c r="D1026" s="303"/>
      <c r="E1026" s="307" t="e">
        <v>#N/A</v>
      </c>
      <c r="F1026" s="401"/>
      <c r="G1026" s="405"/>
      <c r="H1026" s="347"/>
      <c r="I1026" s="112">
        <v>29887</v>
      </c>
      <c r="J1026" s="147">
        <v>10.8</v>
      </c>
      <c r="K1026" s="127" t="s">
        <v>24</v>
      </c>
      <c r="L1026" s="115">
        <v>1430</v>
      </c>
      <c r="M1026" s="116">
        <v>138</v>
      </c>
      <c r="N1026" s="127" t="s">
        <v>258</v>
      </c>
      <c r="O1026" s="68" t="s">
        <v>4405</v>
      </c>
      <c r="P1026" s="68" t="s">
        <v>4405</v>
      </c>
      <c r="Q1026" s="68" t="s">
        <v>4405</v>
      </c>
      <c r="R1026" s="74" t="s">
        <v>4405</v>
      </c>
      <c r="S1026" s="356" t="e">
        <v>#N/A</v>
      </c>
      <c r="T1026" s="356" t="str">
        <f>IF(ISNA(VLOOKUP(A1026,Sheet1!B$3:C$1266,2,FALSE)=TRUE),"ND",VLOOKUP(A1026,Sheet1!B$3:C$1266,2,FALSE))</f>
        <v>ND</v>
      </c>
      <c r="U1026" s="392" t="str">
        <f>IF(ISNA(VLOOKUP($A1026,Sheet1!$B$3:$AH$1266,Sheet1!E$1+(Sheet1!$A$1-1)*10,FALSE))=TRUE,"---",IF(VLOOKUP($A1026,Sheet1!$B$3:$AH$1266,Sheet1!E$1+(Sheet1!$A$1-1)*10,FALSE)="---","---", (ROUND(VLOOKUP($A1026,Sheet1!$B$3:$AH$1266,Sheet1!E$1+(Sheet1!$A$1-1)*10,FALSE),IF(VLOOKUP($A1026,Sheet1!$B$3:$AH$1266,Sheet1!E$1+(Sheet1!$A$1-1)*10,FALSE)&gt;99999,-3,IF(VLOOKUP($A1026,Sheet1!$B$3:$AH$1266,Sheet1!E$1+(Sheet1!$A$1-1)*10,FALSE)&gt;9999,-2,IF(VLOOKUP($A1026,Sheet1!$B$3:$AH$1266,Sheet1!E$1+(Sheet1!$A$1-1)*10,FALSE)&gt;999,-1,0)))))))</f>
        <v>---</v>
      </c>
      <c r="V1026" s="392" t="str">
        <f>IF(ISNA(VLOOKUP($A1026,Sheet1!$B$3:$AH$1266,Sheet1!F$1+(Sheet1!$A$1-1)*10,FALSE))=TRUE,"---",IF(VLOOKUP($A1026,Sheet1!$B$3:$AH$1266,Sheet1!F$1+(Sheet1!$A$1-1)*10,FALSE)="---","---", (ROUND(VLOOKUP($A1026,Sheet1!$B$3:$AH$1266,Sheet1!F$1+(Sheet1!$A$1-1)*10,FALSE),IF(VLOOKUP($A1026,Sheet1!$B$3:$AH$1266,Sheet1!F$1+(Sheet1!$A$1-1)*10,FALSE)&gt;99999,-3,IF(VLOOKUP($A1026,Sheet1!$B$3:$AH$1266,Sheet1!F$1+(Sheet1!$A$1-1)*10,FALSE)&gt;9999,-2,IF(VLOOKUP($A1026,Sheet1!$B$3:$AH$1266,Sheet1!F$1+(Sheet1!$A$1-1)*10,FALSE)&gt;999,-1,0)))))))</f>
        <v>---</v>
      </c>
      <c r="W1026" s="392" t="str">
        <f>IF(ISNA(VLOOKUP($A1026,Sheet1!$B$3:$AH$1266,Sheet1!G$1+(Sheet1!$A$1-1)*10,FALSE))=TRUE,"---",IF(VLOOKUP($A1026,Sheet1!$B$3:$AH$1266,Sheet1!G$1+(Sheet1!$A$1-1)*10,FALSE)="---","---", (ROUND(VLOOKUP($A1026,Sheet1!$B$3:$AH$1266,Sheet1!G$1+(Sheet1!$A$1-1)*10,FALSE),IF(VLOOKUP($A1026,Sheet1!$B$3:$AH$1266,Sheet1!G$1+(Sheet1!$A$1-1)*10,FALSE)&gt;99999,-3,IF(VLOOKUP($A1026,Sheet1!$B$3:$AH$1266,Sheet1!G$1+(Sheet1!$A$1-1)*10,FALSE)&gt;9999,-2,IF(VLOOKUP($A1026,Sheet1!$B$3:$AH$1266,Sheet1!G$1+(Sheet1!$A$1-1)*10,FALSE)&gt;999,-1,0)))))))</f>
        <v>---</v>
      </c>
      <c r="X1026" s="392" t="str">
        <f>IF(ISNA(VLOOKUP($A1026,Sheet1!$B$3:$AH$1266,Sheet1!H$1+(Sheet1!$A$1-1)*10,FALSE))=TRUE,"---",IF(VLOOKUP($A1026,Sheet1!$B$3:$AH$1266,Sheet1!H$1+(Sheet1!$A$1-1)*10,FALSE)="---","---", (ROUND(VLOOKUP($A1026,Sheet1!$B$3:$AH$1266,Sheet1!H$1+(Sheet1!$A$1-1)*10,FALSE),IF(VLOOKUP($A1026,Sheet1!$B$3:$AH$1266,Sheet1!H$1+(Sheet1!$A$1-1)*10,FALSE)&gt;99999,-3,IF(VLOOKUP($A1026,Sheet1!$B$3:$AH$1266,Sheet1!H$1+(Sheet1!$A$1-1)*10,FALSE)&gt;9999,-2,IF(VLOOKUP($A1026,Sheet1!$B$3:$AH$1266,Sheet1!H$1+(Sheet1!$A$1-1)*10,FALSE)&gt;999,-1,0)))))))</f>
        <v>---</v>
      </c>
      <c r="Y1026" s="392" t="str">
        <f>IF(ISNA(VLOOKUP($A1026,Sheet1!$B$3:$AH$1266,Sheet1!I$1+(Sheet1!$A$1-1)*10,FALSE))=TRUE,"---",IF(VLOOKUP($A1026,Sheet1!$B$3:$AH$1266,Sheet1!I$1+(Sheet1!$A$1-1)*10,FALSE)="---","---", (ROUND(VLOOKUP($A1026,Sheet1!$B$3:$AH$1266,Sheet1!I$1+(Sheet1!$A$1-1)*10,FALSE),IF(VLOOKUP($A1026,Sheet1!$B$3:$AH$1266,Sheet1!I$1+(Sheet1!$A$1-1)*10,FALSE)&gt;99999,-3,IF(VLOOKUP($A1026,Sheet1!$B$3:$AH$1266,Sheet1!I$1+(Sheet1!$A$1-1)*10,FALSE)&gt;9999,-2,IF(VLOOKUP($A1026,Sheet1!$B$3:$AH$1266,Sheet1!I$1+(Sheet1!$A$1-1)*10,FALSE)&gt;999,-1,0)))))))</f>
        <v>---</v>
      </c>
      <c r="Z1026" s="392" t="str">
        <f>IF(ISNA(VLOOKUP($A1026,Sheet1!$B$3:$AH$1266,Sheet1!J$1+(Sheet1!$A$1-1)*10,FALSE))=TRUE,"---",IF(VLOOKUP($A1026,Sheet1!$B$3:$AH$1266,Sheet1!J$1+(Sheet1!$A$1-1)*10,FALSE)="---","---", (ROUND(VLOOKUP($A1026,Sheet1!$B$3:$AH$1266,Sheet1!J$1+(Sheet1!$A$1-1)*10,FALSE),IF(VLOOKUP($A1026,Sheet1!$B$3:$AH$1266,Sheet1!J$1+(Sheet1!$A$1-1)*10,FALSE)&gt;99999,-3,IF(VLOOKUP($A1026,Sheet1!$B$3:$AH$1266,Sheet1!J$1+(Sheet1!$A$1-1)*10,FALSE)&gt;9999,-2,IF(VLOOKUP($A1026,Sheet1!$B$3:$AH$1266,Sheet1!J$1+(Sheet1!$A$1-1)*10,FALSE)&gt;999,-1,0)))))))</f>
        <v>---</v>
      </c>
      <c r="AA1026" s="392" t="str">
        <f>IF(ISNA(VLOOKUP($A1026,Sheet1!$B$3:$AH$1266,Sheet1!K$1+(Sheet1!$A$1-1)*10,FALSE))=TRUE,"---",IF(VLOOKUP($A1026,Sheet1!$B$3:$AH$1266,Sheet1!K$1+(Sheet1!$A$1-1)*10,FALSE)="---","---", (ROUND(VLOOKUP($A1026,Sheet1!$B$3:$AH$1266,Sheet1!K$1+(Sheet1!$A$1-1)*10,FALSE),IF(VLOOKUP($A1026,Sheet1!$B$3:$AH$1266,Sheet1!K$1+(Sheet1!$A$1-1)*10,FALSE)&gt;99999,-3,IF(VLOOKUP($A1026,Sheet1!$B$3:$AH$1266,Sheet1!K$1+(Sheet1!$A$1-1)*10,FALSE)&gt;9999,-2,IF(VLOOKUP($A1026,Sheet1!$B$3:$AH$1266,Sheet1!K$1+(Sheet1!$A$1-1)*10,FALSE)&gt;999,-1,0)))))))</f>
        <v>---</v>
      </c>
      <c r="AB1026" s="392" t="str">
        <f>IF(ISNA(VLOOKUP($A1026,Sheet1!$B$3:$AH$1266,Sheet1!L$1+(Sheet1!$A$1-1)*10,FALSE))=TRUE,"---",IF(VLOOKUP($A1026,Sheet1!$B$3:$AH$1266,Sheet1!L$1+(Sheet1!$A$1-1)*10,FALSE)="---","---", (ROUND(VLOOKUP($A1026,Sheet1!$B$3:$AH$1266,Sheet1!L$1+(Sheet1!$A$1-1)*10,FALSE),IF(VLOOKUP($A1026,Sheet1!$B$3:$AH$1266,Sheet1!L$1+(Sheet1!$A$1-1)*10,FALSE)&gt;99999,-3,IF(VLOOKUP($A1026,Sheet1!$B$3:$AH$1266,Sheet1!L$1+(Sheet1!$A$1-1)*10,FALSE)&gt;9999,-2,IF(VLOOKUP($A1026,Sheet1!$B$3:$AH$1266,Sheet1!L$1+(Sheet1!$A$1-1)*10,FALSE)&gt;999,-1,0)))))))</f>
        <v>---</v>
      </c>
      <c r="AC1026" s="392" t="str">
        <f>IF(ISNA(VLOOKUP($A1026,Sheet1!$B$3:$AH$1266,Sheet1!M$1+(Sheet1!$A$1-1)*10,FALSE))=TRUE,"---",IF(VLOOKUP($A1026,Sheet1!$B$3:$AH$1266,Sheet1!M$1+(Sheet1!$A$1-1)*10,FALSE)="---","---", (ROUND(VLOOKUP($A1026,Sheet1!$B$3:$AH$1266,Sheet1!M$1+(Sheet1!$A$1-1)*10,FALSE),IF(VLOOKUP($A1026,Sheet1!$B$3:$AH$1266,Sheet1!M$1+(Sheet1!$A$1-1)*10,FALSE)&gt;99999,-3,IF(VLOOKUP($A1026,Sheet1!$B$3:$AH$1266,Sheet1!M$1+(Sheet1!$A$1-1)*10,FALSE)&gt;9999,-2,IF(VLOOKUP($A1026,Sheet1!$B$3:$AH$1266,Sheet1!M$1+(Sheet1!$A$1-1)*10,FALSE)&gt;999,-1,0)))))))</f>
        <v>---</v>
      </c>
      <c r="AD1026" s="392" t="str">
        <f>IF(ISNA(VLOOKUP($A1026,Sheet1!$B$3:$AH$1266,Sheet1!N$1+(Sheet1!$A$1-1)*10,FALSE))=TRUE,"---",IF(VLOOKUP($A1026,Sheet1!$B$3:$AH$1266,Sheet1!N$1+(Sheet1!$A$1-1)*10,FALSE)="---","---", (ROUND(VLOOKUP($A1026,Sheet1!$B$3:$AH$1266,Sheet1!N$1+(Sheet1!$A$1-1)*10,FALSE),IF(VLOOKUP($A1026,Sheet1!$B$3:$AH$1266,Sheet1!N$1+(Sheet1!$A$1-1)*10,FALSE)&gt;99999,-3,IF(VLOOKUP($A1026,Sheet1!$B$3:$AH$1266,Sheet1!N$1+(Sheet1!$A$1-1)*10,FALSE)&gt;9999,-2,IF(VLOOKUP($A1026,Sheet1!$B$3:$AH$1266,Sheet1!N$1+(Sheet1!$A$1-1)*10,FALSE)&gt;999,-1,0)))))))</f>
        <v>---</v>
      </c>
    </row>
    <row r="1027" spans="1:30" ht="25.5" customHeight="1" x14ac:dyDescent="0.25">
      <c r="A1027" s="133" t="s">
        <v>1537</v>
      </c>
      <c r="B1027" s="134" t="s">
        <v>1538</v>
      </c>
      <c r="C1027" s="133">
        <v>422721</v>
      </c>
      <c r="D1027" s="133">
        <v>760152</v>
      </c>
      <c r="E1027" s="67" t="s">
        <v>3037</v>
      </c>
      <c r="F1027" s="135" t="s">
        <v>4405</v>
      </c>
      <c r="G1027" s="118" t="s">
        <v>160</v>
      </c>
      <c r="H1027" s="136">
        <v>10.8</v>
      </c>
      <c r="I1027" s="119">
        <v>12973</v>
      </c>
      <c r="J1027" s="137" t="s">
        <v>4405</v>
      </c>
      <c r="K1027" s="118" t="s">
        <v>17</v>
      </c>
      <c r="L1027" s="122">
        <v>6430</v>
      </c>
      <c r="M1027" s="123">
        <v>595</v>
      </c>
      <c r="N1027" s="118" t="s">
        <v>145</v>
      </c>
      <c r="O1027" s="71" t="str">
        <f t="shared" si="34"/>
        <v>&lt;0.2</v>
      </c>
      <c r="P1027" s="71">
        <f>IF(O1027&lt;&gt;"",VLOOKUP($A1027,Sheet4!$A$2:$O$1309,14,FALSE)*100,"")</f>
        <v>0.9374424601702791</v>
      </c>
      <c r="Q1027" s="71">
        <f>IF(P1027&lt;&gt;"",VLOOKUP($A1027,Sheet4!$A$2:$O$1309,15,FALSE)*100,"")</f>
        <v>8.8128087598196903</v>
      </c>
      <c r="R1027" s="73" t="str">
        <f t="shared" si="35"/>
        <v>&gt;500</v>
      </c>
      <c r="S1027" s="63" t="s">
        <v>4366</v>
      </c>
      <c r="T1027" s="63" t="str">
        <f>IF(ISNA(VLOOKUP(A1027,Sheet1!B$3:C$1266,2,FALSE)=TRUE),"NC",VLOOKUP(A1027,Sheet1!B$3:C$1266,2,FALSE))</f>
        <v>Rural</v>
      </c>
      <c r="U1027" s="66">
        <f>IF(ISNA(VLOOKUP($A1027,Sheet1!$B$3:$AH$1266,Sheet1!E$1+(Sheet1!$A$1-1)*10,FALSE))=TRUE,"---",IF(VLOOKUP($A1027,Sheet1!$B$3:$AH$1266,Sheet1!E$1+(Sheet1!$A$1-1)*10,FALSE)="---","---", (ROUND(VLOOKUP($A1027,Sheet1!$B$3:$AH$1266,Sheet1!E$1+(Sheet1!$A$1-1)*10,FALSE),IF(VLOOKUP($A1027,Sheet1!$B$3:$AH$1266,Sheet1!E$1+(Sheet1!$A$1-1)*10,FALSE)&gt;99999,-3,IF(VLOOKUP($A1027,Sheet1!$B$3:$AH$1266,Sheet1!E$1+(Sheet1!$A$1-1)*10,FALSE)&gt;9999,-2,IF(VLOOKUP($A1027,Sheet1!$B$3:$AH$1266,Sheet1!E$1+(Sheet1!$A$1-1)*10,FALSE)&gt;999,-1,0)))))))</f>
        <v>366</v>
      </c>
      <c r="V1027" s="66">
        <f>IF(ISNA(VLOOKUP($A1027,Sheet1!$B$3:$AH$1266,Sheet1!F$1+(Sheet1!$A$1-1)*10,FALSE))=TRUE,"---",IF(VLOOKUP($A1027,Sheet1!$B$3:$AH$1266,Sheet1!F$1+(Sheet1!$A$1-1)*10,FALSE)="---","---", (ROUND(VLOOKUP($A1027,Sheet1!$B$3:$AH$1266,Sheet1!F$1+(Sheet1!$A$1-1)*10,FALSE),IF(VLOOKUP($A1027,Sheet1!$B$3:$AH$1266,Sheet1!F$1+(Sheet1!$A$1-1)*10,FALSE)&gt;99999,-3,IF(VLOOKUP($A1027,Sheet1!$B$3:$AH$1266,Sheet1!F$1+(Sheet1!$A$1-1)*10,FALSE)&gt;9999,-2,IF(VLOOKUP($A1027,Sheet1!$B$3:$AH$1266,Sheet1!F$1+(Sheet1!$A$1-1)*10,FALSE)&gt;999,-1,0)))))))</f>
        <v>450</v>
      </c>
      <c r="W1027" s="66">
        <f>IF(ISNA(VLOOKUP($A1027,Sheet1!$B$3:$AH$1266,Sheet1!G$1+(Sheet1!$A$1-1)*10,FALSE))=TRUE,"---",IF(VLOOKUP($A1027,Sheet1!$B$3:$AH$1266,Sheet1!G$1+(Sheet1!$A$1-1)*10,FALSE)="---","---", (ROUND(VLOOKUP($A1027,Sheet1!$B$3:$AH$1266,Sheet1!G$1+(Sheet1!$A$1-1)*10,FALSE),IF(VLOOKUP($A1027,Sheet1!$B$3:$AH$1266,Sheet1!G$1+(Sheet1!$A$1-1)*10,FALSE)&gt;99999,-3,IF(VLOOKUP($A1027,Sheet1!$B$3:$AH$1266,Sheet1!G$1+(Sheet1!$A$1-1)*10,FALSE)&gt;9999,-2,IF(VLOOKUP($A1027,Sheet1!$B$3:$AH$1266,Sheet1!G$1+(Sheet1!$A$1-1)*10,FALSE)&gt;999,-1,0)))))))</f>
        <v>559</v>
      </c>
      <c r="X1027" s="66">
        <f>IF(ISNA(VLOOKUP($A1027,Sheet1!$B$3:$AH$1266,Sheet1!H$1+(Sheet1!$A$1-1)*10,FALSE))=TRUE,"---",IF(VLOOKUP($A1027,Sheet1!$B$3:$AH$1266,Sheet1!H$1+(Sheet1!$A$1-1)*10,FALSE)="---","---", (ROUND(VLOOKUP($A1027,Sheet1!$B$3:$AH$1266,Sheet1!H$1+(Sheet1!$A$1-1)*10,FALSE),IF(VLOOKUP($A1027,Sheet1!$B$3:$AH$1266,Sheet1!H$1+(Sheet1!$A$1-1)*10,FALSE)&gt;99999,-3,IF(VLOOKUP($A1027,Sheet1!$B$3:$AH$1266,Sheet1!H$1+(Sheet1!$A$1-1)*10,FALSE)&gt;9999,-2,IF(VLOOKUP($A1027,Sheet1!$B$3:$AH$1266,Sheet1!H$1+(Sheet1!$A$1-1)*10,FALSE)&gt;999,-1,0)))))))</f>
        <v>864</v>
      </c>
      <c r="Y1027" s="66">
        <f>IF(ISNA(VLOOKUP($A1027,Sheet1!$B$3:$AH$1266,Sheet1!I$1+(Sheet1!$A$1-1)*10,FALSE))=TRUE,"---",IF(VLOOKUP($A1027,Sheet1!$B$3:$AH$1266,Sheet1!I$1+(Sheet1!$A$1-1)*10,FALSE)="---","---", (ROUND(VLOOKUP($A1027,Sheet1!$B$3:$AH$1266,Sheet1!I$1+(Sheet1!$A$1-1)*10,FALSE),IF(VLOOKUP($A1027,Sheet1!$B$3:$AH$1266,Sheet1!I$1+(Sheet1!$A$1-1)*10,FALSE)&gt;99999,-3,IF(VLOOKUP($A1027,Sheet1!$B$3:$AH$1266,Sheet1!I$1+(Sheet1!$A$1-1)*10,FALSE)&gt;9999,-2,IF(VLOOKUP($A1027,Sheet1!$B$3:$AH$1266,Sheet1!I$1+(Sheet1!$A$1-1)*10,FALSE)&gt;999,-1,0)))))))</f>
        <v>1090</v>
      </c>
      <c r="Z1027" s="66">
        <f>IF(ISNA(VLOOKUP($A1027,Sheet1!$B$3:$AH$1266,Sheet1!J$1+(Sheet1!$A$1-1)*10,FALSE))=TRUE,"---",IF(VLOOKUP($A1027,Sheet1!$B$3:$AH$1266,Sheet1!J$1+(Sheet1!$A$1-1)*10,FALSE)="---","---", (ROUND(VLOOKUP($A1027,Sheet1!$B$3:$AH$1266,Sheet1!J$1+(Sheet1!$A$1-1)*10,FALSE),IF(VLOOKUP($A1027,Sheet1!$B$3:$AH$1266,Sheet1!J$1+(Sheet1!$A$1-1)*10,FALSE)&gt;99999,-3,IF(VLOOKUP($A1027,Sheet1!$B$3:$AH$1266,Sheet1!J$1+(Sheet1!$A$1-1)*10,FALSE)&gt;9999,-2,IF(VLOOKUP($A1027,Sheet1!$B$3:$AH$1266,Sheet1!J$1+(Sheet1!$A$1-1)*10,FALSE)&gt;999,-1,0)))))))</f>
        <v>1390</v>
      </c>
      <c r="AA1027" s="66">
        <f>IF(ISNA(VLOOKUP($A1027,Sheet1!$B$3:$AH$1266,Sheet1!K$1+(Sheet1!$A$1-1)*10,FALSE))=TRUE,"---",IF(VLOOKUP($A1027,Sheet1!$B$3:$AH$1266,Sheet1!K$1+(Sheet1!$A$1-1)*10,FALSE)="---","---", (ROUND(VLOOKUP($A1027,Sheet1!$B$3:$AH$1266,Sheet1!K$1+(Sheet1!$A$1-1)*10,FALSE),IF(VLOOKUP($A1027,Sheet1!$B$3:$AH$1266,Sheet1!K$1+(Sheet1!$A$1-1)*10,FALSE)&gt;99999,-3,IF(VLOOKUP($A1027,Sheet1!$B$3:$AH$1266,Sheet1!K$1+(Sheet1!$A$1-1)*10,FALSE)&gt;9999,-2,IF(VLOOKUP($A1027,Sheet1!$B$3:$AH$1266,Sheet1!K$1+(Sheet1!$A$1-1)*10,FALSE)&gt;999,-1,0)))))))</f>
        <v>1630</v>
      </c>
      <c r="AB1027" s="66">
        <f>IF(ISNA(VLOOKUP($A1027,Sheet1!$B$3:$AH$1266,Sheet1!L$1+(Sheet1!$A$1-1)*10,FALSE))=TRUE,"---",IF(VLOOKUP($A1027,Sheet1!$B$3:$AH$1266,Sheet1!L$1+(Sheet1!$A$1-1)*10,FALSE)="---","---", (ROUND(VLOOKUP($A1027,Sheet1!$B$3:$AH$1266,Sheet1!L$1+(Sheet1!$A$1-1)*10,FALSE),IF(VLOOKUP($A1027,Sheet1!$B$3:$AH$1266,Sheet1!L$1+(Sheet1!$A$1-1)*10,FALSE)&gt;99999,-3,IF(VLOOKUP($A1027,Sheet1!$B$3:$AH$1266,Sheet1!L$1+(Sheet1!$A$1-1)*10,FALSE)&gt;9999,-2,IF(VLOOKUP($A1027,Sheet1!$B$3:$AH$1266,Sheet1!L$1+(Sheet1!$A$1-1)*10,FALSE)&gt;999,-1,0)))))))</f>
        <v>1880</v>
      </c>
      <c r="AC1027" s="66">
        <f>IF(ISNA(VLOOKUP($A1027,Sheet1!$B$3:$AH$1266,Sheet1!M$1+(Sheet1!$A$1-1)*10,FALSE))=TRUE,"---",IF(VLOOKUP($A1027,Sheet1!$B$3:$AH$1266,Sheet1!M$1+(Sheet1!$A$1-1)*10,FALSE)="---","---", (ROUND(VLOOKUP($A1027,Sheet1!$B$3:$AH$1266,Sheet1!M$1+(Sheet1!$A$1-1)*10,FALSE),IF(VLOOKUP($A1027,Sheet1!$B$3:$AH$1266,Sheet1!M$1+(Sheet1!$A$1-1)*10,FALSE)&gt;99999,-3,IF(VLOOKUP($A1027,Sheet1!$B$3:$AH$1266,Sheet1!M$1+(Sheet1!$A$1-1)*10,FALSE)&gt;9999,-2,IF(VLOOKUP($A1027,Sheet1!$B$3:$AH$1266,Sheet1!M$1+(Sheet1!$A$1-1)*10,FALSE)&gt;999,-1,0)))))))</f>
        <v>2130</v>
      </c>
      <c r="AD1027" s="66">
        <f>IF(ISNA(VLOOKUP($A1027,Sheet1!$B$3:$AH$1266,Sheet1!N$1+(Sheet1!$A$1-1)*10,FALSE))=TRUE,"---",IF(VLOOKUP($A1027,Sheet1!$B$3:$AH$1266,Sheet1!N$1+(Sheet1!$A$1-1)*10,FALSE)="---","---", (ROUND(VLOOKUP($A1027,Sheet1!$B$3:$AH$1266,Sheet1!N$1+(Sheet1!$A$1-1)*10,FALSE),IF(VLOOKUP($A1027,Sheet1!$B$3:$AH$1266,Sheet1!N$1+(Sheet1!$A$1-1)*10,FALSE)&gt;99999,-3,IF(VLOOKUP($A1027,Sheet1!$B$3:$AH$1266,Sheet1!N$1+(Sheet1!$A$1-1)*10,FALSE)&gt;9999,-2,IF(VLOOKUP($A1027,Sheet1!$B$3:$AH$1266,Sheet1!N$1+(Sheet1!$A$1-1)*10,FALSE)&gt;999,-1,0)))))))</f>
        <v>2480</v>
      </c>
    </row>
    <row r="1028" spans="1:30" ht="25.5" customHeight="1" x14ac:dyDescent="0.25">
      <c r="A1028" s="303" t="s">
        <v>1539</v>
      </c>
      <c r="B1028" s="469" t="s">
        <v>1540</v>
      </c>
      <c r="C1028" s="303">
        <v>422110</v>
      </c>
      <c r="D1028" s="303">
        <v>760016</v>
      </c>
      <c r="E1028" s="307" t="s">
        <v>3014</v>
      </c>
      <c r="F1028" s="342" t="s">
        <v>4765</v>
      </c>
      <c r="G1028" s="318" t="s">
        <v>31</v>
      </c>
      <c r="H1028" s="430">
        <v>30</v>
      </c>
      <c r="I1028" s="112">
        <v>12973</v>
      </c>
      <c r="J1028" s="140" t="s">
        <v>4405</v>
      </c>
      <c r="K1028" s="127" t="s">
        <v>17</v>
      </c>
      <c r="L1028" s="115">
        <v>16200</v>
      </c>
      <c r="M1028" s="116">
        <v>540</v>
      </c>
      <c r="N1028" s="127" t="s">
        <v>718</v>
      </c>
      <c r="O1028" s="68" t="str">
        <f t="shared" si="34"/>
        <v>&lt;0.2</v>
      </c>
      <c r="P1028" s="68">
        <f>IF(O1028&lt;&gt;"",VLOOKUP($A1028,Sheet4!$A$2:$O$1309,14,FALSE)*100,"")</f>
        <v>0.9374424601702791</v>
      </c>
      <c r="Q1028" s="68">
        <f>IF(P1028&lt;&gt;"",VLOOKUP($A1028,Sheet4!$A$2:$O$1309,15,FALSE)*100,"")</f>
        <v>8.8128087598196903</v>
      </c>
      <c r="R1028" s="74" t="str">
        <f t="shared" si="35"/>
        <v>&gt;500</v>
      </c>
      <c r="S1028" s="356" t="s">
        <v>4366</v>
      </c>
      <c r="T1028" s="356" t="str">
        <f>IF(ISNA(VLOOKUP(A1028,Sheet1!B$3:C$1266,2,FALSE)=TRUE),"NC",VLOOKUP(A1028,Sheet1!B$3:C$1266,2,FALSE))</f>
        <v>Rural</v>
      </c>
      <c r="U1028" s="392">
        <f>IF(ISNA(VLOOKUP($A1028,Sheet1!$B$3:$AH$1266,Sheet1!E$1+(Sheet1!$A$1-1)*10,FALSE))=TRUE,"---",IF(VLOOKUP($A1028,Sheet1!$B$3:$AH$1266,Sheet1!E$1+(Sheet1!$A$1-1)*10,FALSE)="---","---", (ROUND(VLOOKUP($A1028,Sheet1!$B$3:$AH$1266,Sheet1!E$1+(Sheet1!$A$1-1)*10,FALSE),IF(VLOOKUP($A1028,Sheet1!$B$3:$AH$1266,Sheet1!E$1+(Sheet1!$A$1-1)*10,FALSE)&gt;99999,-3,IF(VLOOKUP($A1028,Sheet1!$B$3:$AH$1266,Sheet1!E$1+(Sheet1!$A$1-1)*10,FALSE)&gt;9999,-2,IF(VLOOKUP($A1028,Sheet1!$B$3:$AH$1266,Sheet1!E$1+(Sheet1!$A$1-1)*10,FALSE)&gt;999,-1,0)))))))</f>
        <v>655</v>
      </c>
      <c r="V1028" s="392">
        <f>IF(ISNA(VLOOKUP($A1028,Sheet1!$B$3:$AH$1266,Sheet1!F$1+(Sheet1!$A$1-1)*10,FALSE))=TRUE,"---",IF(VLOOKUP($A1028,Sheet1!$B$3:$AH$1266,Sheet1!F$1+(Sheet1!$A$1-1)*10,FALSE)="---","---", (ROUND(VLOOKUP($A1028,Sheet1!$B$3:$AH$1266,Sheet1!F$1+(Sheet1!$A$1-1)*10,FALSE),IF(VLOOKUP($A1028,Sheet1!$B$3:$AH$1266,Sheet1!F$1+(Sheet1!$A$1-1)*10,FALSE)&gt;99999,-3,IF(VLOOKUP($A1028,Sheet1!$B$3:$AH$1266,Sheet1!F$1+(Sheet1!$A$1-1)*10,FALSE)&gt;9999,-2,IF(VLOOKUP($A1028,Sheet1!$B$3:$AH$1266,Sheet1!F$1+(Sheet1!$A$1-1)*10,FALSE)&gt;999,-1,0)))))))</f>
        <v>794</v>
      </c>
      <c r="W1028" s="392">
        <f>IF(ISNA(VLOOKUP($A1028,Sheet1!$B$3:$AH$1266,Sheet1!G$1+(Sheet1!$A$1-1)*10,FALSE))=TRUE,"---",IF(VLOOKUP($A1028,Sheet1!$B$3:$AH$1266,Sheet1!G$1+(Sheet1!$A$1-1)*10,FALSE)="---","---", (ROUND(VLOOKUP($A1028,Sheet1!$B$3:$AH$1266,Sheet1!G$1+(Sheet1!$A$1-1)*10,FALSE),IF(VLOOKUP($A1028,Sheet1!$B$3:$AH$1266,Sheet1!G$1+(Sheet1!$A$1-1)*10,FALSE)&gt;99999,-3,IF(VLOOKUP($A1028,Sheet1!$B$3:$AH$1266,Sheet1!G$1+(Sheet1!$A$1-1)*10,FALSE)&gt;9999,-2,IF(VLOOKUP($A1028,Sheet1!$B$3:$AH$1266,Sheet1!G$1+(Sheet1!$A$1-1)*10,FALSE)&gt;999,-1,0)))))))</f>
        <v>968</v>
      </c>
      <c r="X1028" s="392">
        <f>IF(ISNA(VLOOKUP($A1028,Sheet1!$B$3:$AH$1266,Sheet1!H$1+(Sheet1!$A$1-1)*10,FALSE))=TRUE,"---",IF(VLOOKUP($A1028,Sheet1!$B$3:$AH$1266,Sheet1!H$1+(Sheet1!$A$1-1)*10,FALSE)="---","---", (ROUND(VLOOKUP($A1028,Sheet1!$B$3:$AH$1266,Sheet1!H$1+(Sheet1!$A$1-1)*10,FALSE),IF(VLOOKUP($A1028,Sheet1!$B$3:$AH$1266,Sheet1!H$1+(Sheet1!$A$1-1)*10,FALSE)&gt;99999,-3,IF(VLOOKUP($A1028,Sheet1!$B$3:$AH$1266,Sheet1!H$1+(Sheet1!$A$1-1)*10,FALSE)&gt;9999,-2,IF(VLOOKUP($A1028,Sheet1!$B$3:$AH$1266,Sheet1!H$1+(Sheet1!$A$1-1)*10,FALSE)&gt;999,-1,0)))))))</f>
        <v>1430</v>
      </c>
      <c r="Y1028" s="392">
        <f>IF(ISNA(VLOOKUP($A1028,Sheet1!$B$3:$AH$1266,Sheet1!I$1+(Sheet1!$A$1-1)*10,FALSE))=TRUE,"---",IF(VLOOKUP($A1028,Sheet1!$B$3:$AH$1266,Sheet1!I$1+(Sheet1!$A$1-1)*10,FALSE)="---","---", (ROUND(VLOOKUP($A1028,Sheet1!$B$3:$AH$1266,Sheet1!I$1+(Sheet1!$A$1-1)*10,FALSE),IF(VLOOKUP($A1028,Sheet1!$B$3:$AH$1266,Sheet1!I$1+(Sheet1!$A$1-1)*10,FALSE)&gt;99999,-3,IF(VLOOKUP($A1028,Sheet1!$B$3:$AH$1266,Sheet1!I$1+(Sheet1!$A$1-1)*10,FALSE)&gt;9999,-2,IF(VLOOKUP($A1028,Sheet1!$B$3:$AH$1266,Sheet1!I$1+(Sheet1!$A$1-1)*10,FALSE)&gt;999,-1,0)))))))</f>
        <v>1760</v>
      </c>
      <c r="Z1028" s="392">
        <f>IF(ISNA(VLOOKUP($A1028,Sheet1!$B$3:$AH$1266,Sheet1!J$1+(Sheet1!$A$1-1)*10,FALSE))=TRUE,"---",IF(VLOOKUP($A1028,Sheet1!$B$3:$AH$1266,Sheet1!J$1+(Sheet1!$A$1-1)*10,FALSE)="---","---", (ROUND(VLOOKUP($A1028,Sheet1!$B$3:$AH$1266,Sheet1!J$1+(Sheet1!$A$1-1)*10,FALSE),IF(VLOOKUP($A1028,Sheet1!$B$3:$AH$1266,Sheet1!J$1+(Sheet1!$A$1-1)*10,FALSE)&gt;99999,-3,IF(VLOOKUP($A1028,Sheet1!$B$3:$AH$1266,Sheet1!J$1+(Sheet1!$A$1-1)*10,FALSE)&gt;9999,-2,IF(VLOOKUP($A1028,Sheet1!$B$3:$AH$1266,Sheet1!J$1+(Sheet1!$A$1-1)*10,FALSE)&gt;999,-1,0)))))))</f>
        <v>2180</v>
      </c>
      <c r="AA1028" s="392">
        <f>IF(ISNA(VLOOKUP($A1028,Sheet1!$B$3:$AH$1266,Sheet1!K$1+(Sheet1!$A$1-1)*10,FALSE))=TRUE,"---",IF(VLOOKUP($A1028,Sheet1!$B$3:$AH$1266,Sheet1!K$1+(Sheet1!$A$1-1)*10,FALSE)="---","---", (ROUND(VLOOKUP($A1028,Sheet1!$B$3:$AH$1266,Sheet1!K$1+(Sheet1!$A$1-1)*10,FALSE),IF(VLOOKUP($A1028,Sheet1!$B$3:$AH$1266,Sheet1!K$1+(Sheet1!$A$1-1)*10,FALSE)&gt;99999,-3,IF(VLOOKUP($A1028,Sheet1!$B$3:$AH$1266,Sheet1!K$1+(Sheet1!$A$1-1)*10,FALSE)&gt;9999,-2,IF(VLOOKUP($A1028,Sheet1!$B$3:$AH$1266,Sheet1!K$1+(Sheet1!$A$1-1)*10,FALSE)&gt;999,-1,0)))))))</f>
        <v>2500</v>
      </c>
      <c r="AB1028" s="392">
        <f>IF(ISNA(VLOOKUP($A1028,Sheet1!$B$3:$AH$1266,Sheet1!L$1+(Sheet1!$A$1-1)*10,FALSE))=TRUE,"---",IF(VLOOKUP($A1028,Sheet1!$B$3:$AH$1266,Sheet1!L$1+(Sheet1!$A$1-1)*10,FALSE)="---","---", (ROUND(VLOOKUP($A1028,Sheet1!$B$3:$AH$1266,Sheet1!L$1+(Sheet1!$A$1-1)*10,FALSE),IF(VLOOKUP($A1028,Sheet1!$B$3:$AH$1266,Sheet1!L$1+(Sheet1!$A$1-1)*10,FALSE)&gt;99999,-3,IF(VLOOKUP($A1028,Sheet1!$B$3:$AH$1266,Sheet1!L$1+(Sheet1!$A$1-1)*10,FALSE)&gt;9999,-2,IF(VLOOKUP($A1028,Sheet1!$B$3:$AH$1266,Sheet1!L$1+(Sheet1!$A$1-1)*10,FALSE)&gt;999,-1,0)))))))</f>
        <v>2830</v>
      </c>
      <c r="AC1028" s="392">
        <f>IF(ISNA(VLOOKUP($A1028,Sheet1!$B$3:$AH$1266,Sheet1!M$1+(Sheet1!$A$1-1)*10,FALSE))=TRUE,"---",IF(VLOOKUP($A1028,Sheet1!$B$3:$AH$1266,Sheet1!M$1+(Sheet1!$A$1-1)*10,FALSE)="---","---", (ROUND(VLOOKUP($A1028,Sheet1!$B$3:$AH$1266,Sheet1!M$1+(Sheet1!$A$1-1)*10,FALSE),IF(VLOOKUP($A1028,Sheet1!$B$3:$AH$1266,Sheet1!M$1+(Sheet1!$A$1-1)*10,FALSE)&gt;99999,-3,IF(VLOOKUP($A1028,Sheet1!$B$3:$AH$1266,Sheet1!M$1+(Sheet1!$A$1-1)*10,FALSE)&gt;9999,-2,IF(VLOOKUP($A1028,Sheet1!$B$3:$AH$1266,Sheet1!M$1+(Sheet1!$A$1-1)*10,FALSE)&gt;999,-1,0)))))))</f>
        <v>3160</v>
      </c>
      <c r="AD1028" s="392">
        <f>IF(ISNA(VLOOKUP($A1028,Sheet1!$B$3:$AH$1266,Sheet1!N$1+(Sheet1!$A$1-1)*10,FALSE))=TRUE,"---",IF(VLOOKUP($A1028,Sheet1!$B$3:$AH$1266,Sheet1!N$1+(Sheet1!$A$1-1)*10,FALSE)="---","---", (ROUND(VLOOKUP($A1028,Sheet1!$B$3:$AH$1266,Sheet1!N$1+(Sheet1!$A$1-1)*10,FALSE),IF(VLOOKUP($A1028,Sheet1!$B$3:$AH$1266,Sheet1!N$1+(Sheet1!$A$1-1)*10,FALSE)&gt;99999,-3,IF(VLOOKUP($A1028,Sheet1!$B$3:$AH$1266,Sheet1!N$1+(Sheet1!$A$1-1)*10,FALSE)&gt;9999,-2,IF(VLOOKUP($A1028,Sheet1!$B$3:$AH$1266,Sheet1!N$1+(Sheet1!$A$1-1)*10,FALSE)&gt;999,-1,0)))))))</f>
        <v>3600</v>
      </c>
    </row>
    <row r="1029" spans="1:30" ht="25.5" customHeight="1" x14ac:dyDescent="0.25">
      <c r="A1029" s="303"/>
      <c r="B1029" s="466"/>
      <c r="C1029" s="303"/>
      <c r="D1029" s="303"/>
      <c r="E1029" s="307" t="e">
        <v>#N/A</v>
      </c>
      <c r="F1029" s="331"/>
      <c r="G1029" s="319"/>
      <c r="H1029" s="430"/>
      <c r="I1029" s="112">
        <v>14224</v>
      </c>
      <c r="J1029" s="113">
        <v>4.75</v>
      </c>
      <c r="K1029" s="114" t="s">
        <v>4405</v>
      </c>
      <c r="L1029" s="115">
        <v>2500</v>
      </c>
      <c r="M1029" s="116">
        <v>83.3</v>
      </c>
      <c r="N1029" s="114" t="s">
        <v>4405</v>
      </c>
      <c r="O1029" s="68" t="s">
        <v>4405</v>
      </c>
      <c r="P1029" s="68" t="s">
        <v>4405</v>
      </c>
      <c r="Q1029" s="68" t="s">
        <v>4405</v>
      </c>
      <c r="R1029" s="74" t="s">
        <v>4405</v>
      </c>
      <c r="S1029" s="356" t="e">
        <v>#N/A</v>
      </c>
      <c r="T1029" s="356" t="str">
        <f>IF(ISNA(VLOOKUP(A1029,Sheet1!B$3:C$1266,2,FALSE)=TRUE),"ND",VLOOKUP(A1029,Sheet1!B$3:C$1266,2,FALSE))</f>
        <v>ND</v>
      </c>
      <c r="U1029" s="392" t="str">
        <f>IF(ISNA(VLOOKUP($A1029,Sheet1!$B$3:$AH$1266,Sheet1!E$1+(Sheet1!$A$1-1)*10,FALSE))=TRUE,"---",IF(VLOOKUP($A1029,Sheet1!$B$3:$AH$1266,Sheet1!E$1+(Sheet1!$A$1-1)*10,FALSE)="---","---", (ROUND(VLOOKUP($A1029,Sheet1!$B$3:$AH$1266,Sheet1!E$1+(Sheet1!$A$1-1)*10,FALSE),IF(VLOOKUP($A1029,Sheet1!$B$3:$AH$1266,Sheet1!E$1+(Sheet1!$A$1-1)*10,FALSE)&gt;99999,-3,IF(VLOOKUP($A1029,Sheet1!$B$3:$AH$1266,Sheet1!E$1+(Sheet1!$A$1-1)*10,FALSE)&gt;9999,-2,IF(VLOOKUP($A1029,Sheet1!$B$3:$AH$1266,Sheet1!E$1+(Sheet1!$A$1-1)*10,FALSE)&gt;999,-1,0)))))))</f>
        <v>---</v>
      </c>
      <c r="V1029" s="392" t="str">
        <f>IF(ISNA(VLOOKUP($A1029,Sheet1!$B$3:$AH$1266,Sheet1!F$1+(Sheet1!$A$1-1)*10,FALSE))=TRUE,"---",IF(VLOOKUP($A1029,Sheet1!$B$3:$AH$1266,Sheet1!F$1+(Sheet1!$A$1-1)*10,FALSE)="---","---", (ROUND(VLOOKUP($A1029,Sheet1!$B$3:$AH$1266,Sheet1!F$1+(Sheet1!$A$1-1)*10,FALSE),IF(VLOOKUP($A1029,Sheet1!$B$3:$AH$1266,Sheet1!F$1+(Sheet1!$A$1-1)*10,FALSE)&gt;99999,-3,IF(VLOOKUP($A1029,Sheet1!$B$3:$AH$1266,Sheet1!F$1+(Sheet1!$A$1-1)*10,FALSE)&gt;9999,-2,IF(VLOOKUP($A1029,Sheet1!$B$3:$AH$1266,Sheet1!F$1+(Sheet1!$A$1-1)*10,FALSE)&gt;999,-1,0)))))))</f>
        <v>---</v>
      </c>
      <c r="W1029" s="392" t="str">
        <f>IF(ISNA(VLOOKUP($A1029,Sheet1!$B$3:$AH$1266,Sheet1!G$1+(Sheet1!$A$1-1)*10,FALSE))=TRUE,"---",IF(VLOOKUP($A1029,Sheet1!$B$3:$AH$1266,Sheet1!G$1+(Sheet1!$A$1-1)*10,FALSE)="---","---", (ROUND(VLOOKUP($A1029,Sheet1!$B$3:$AH$1266,Sheet1!G$1+(Sheet1!$A$1-1)*10,FALSE),IF(VLOOKUP($A1029,Sheet1!$B$3:$AH$1266,Sheet1!G$1+(Sheet1!$A$1-1)*10,FALSE)&gt;99999,-3,IF(VLOOKUP($A1029,Sheet1!$B$3:$AH$1266,Sheet1!G$1+(Sheet1!$A$1-1)*10,FALSE)&gt;9999,-2,IF(VLOOKUP($A1029,Sheet1!$B$3:$AH$1266,Sheet1!G$1+(Sheet1!$A$1-1)*10,FALSE)&gt;999,-1,0)))))))</f>
        <v>---</v>
      </c>
      <c r="X1029" s="392" t="str">
        <f>IF(ISNA(VLOOKUP($A1029,Sheet1!$B$3:$AH$1266,Sheet1!H$1+(Sheet1!$A$1-1)*10,FALSE))=TRUE,"---",IF(VLOOKUP($A1029,Sheet1!$B$3:$AH$1266,Sheet1!H$1+(Sheet1!$A$1-1)*10,FALSE)="---","---", (ROUND(VLOOKUP($A1029,Sheet1!$B$3:$AH$1266,Sheet1!H$1+(Sheet1!$A$1-1)*10,FALSE),IF(VLOOKUP($A1029,Sheet1!$B$3:$AH$1266,Sheet1!H$1+(Sheet1!$A$1-1)*10,FALSE)&gt;99999,-3,IF(VLOOKUP($A1029,Sheet1!$B$3:$AH$1266,Sheet1!H$1+(Sheet1!$A$1-1)*10,FALSE)&gt;9999,-2,IF(VLOOKUP($A1029,Sheet1!$B$3:$AH$1266,Sheet1!H$1+(Sheet1!$A$1-1)*10,FALSE)&gt;999,-1,0)))))))</f>
        <v>---</v>
      </c>
      <c r="Y1029" s="392" t="str">
        <f>IF(ISNA(VLOOKUP($A1029,Sheet1!$B$3:$AH$1266,Sheet1!I$1+(Sheet1!$A$1-1)*10,FALSE))=TRUE,"---",IF(VLOOKUP($A1029,Sheet1!$B$3:$AH$1266,Sheet1!I$1+(Sheet1!$A$1-1)*10,FALSE)="---","---", (ROUND(VLOOKUP($A1029,Sheet1!$B$3:$AH$1266,Sheet1!I$1+(Sheet1!$A$1-1)*10,FALSE),IF(VLOOKUP($A1029,Sheet1!$B$3:$AH$1266,Sheet1!I$1+(Sheet1!$A$1-1)*10,FALSE)&gt;99999,-3,IF(VLOOKUP($A1029,Sheet1!$B$3:$AH$1266,Sheet1!I$1+(Sheet1!$A$1-1)*10,FALSE)&gt;9999,-2,IF(VLOOKUP($A1029,Sheet1!$B$3:$AH$1266,Sheet1!I$1+(Sheet1!$A$1-1)*10,FALSE)&gt;999,-1,0)))))))</f>
        <v>---</v>
      </c>
      <c r="Z1029" s="392" t="str">
        <f>IF(ISNA(VLOOKUP($A1029,Sheet1!$B$3:$AH$1266,Sheet1!J$1+(Sheet1!$A$1-1)*10,FALSE))=TRUE,"---",IF(VLOOKUP($A1029,Sheet1!$B$3:$AH$1266,Sheet1!J$1+(Sheet1!$A$1-1)*10,FALSE)="---","---", (ROUND(VLOOKUP($A1029,Sheet1!$B$3:$AH$1266,Sheet1!J$1+(Sheet1!$A$1-1)*10,FALSE),IF(VLOOKUP($A1029,Sheet1!$B$3:$AH$1266,Sheet1!J$1+(Sheet1!$A$1-1)*10,FALSE)&gt;99999,-3,IF(VLOOKUP($A1029,Sheet1!$B$3:$AH$1266,Sheet1!J$1+(Sheet1!$A$1-1)*10,FALSE)&gt;9999,-2,IF(VLOOKUP($A1029,Sheet1!$B$3:$AH$1266,Sheet1!J$1+(Sheet1!$A$1-1)*10,FALSE)&gt;999,-1,0)))))))</f>
        <v>---</v>
      </c>
      <c r="AA1029" s="392" t="str">
        <f>IF(ISNA(VLOOKUP($A1029,Sheet1!$B$3:$AH$1266,Sheet1!K$1+(Sheet1!$A$1-1)*10,FALSE))=TRUE,"---",IF(VLOOKUP($A1029,Sheet1!$B$3:$AH$1266,Sheet1!K$1+(Sheet1!$A$1-1)*10,FALSE)="---","---", (ROUND(VLOOKUP($A1029,Sheet1!$B$3:$AH$1266,Sheet1!K$1+(Sheet1!$A$1-1)*10,FALSE),IF(VLOOKUP($A1029,Sheet1!$B$3:$AH$1266,Sheet1!K$1+(Sheet1!$A$1-1)*10,FALSE)&gt;99999,-3,IF(VLOOKUP($A1029,Sheet1!$B$3:$AH$1266,Sheet1!K$1+(Sheet1!$A$1-1)*10,FALSE)&gt;9999,-2,IF(VLOOKUP($A1029,Sheet1!$B$3:$AH$1266,Sheet1!K$1+(Sheet1!$A$1-1)*10,FALSE)&gt;999,-1,0)))))))</f>
        <v>---</v>
      </c>
      <c r="AB1029" s="392" t="str">
        <f>IF(ISNA(VLOOKUP($A1029,Sheet1!$B$3:$AH$1266,Sheet1!L$1+(Sheet1!$A$1-1)*10,FALSE))=TRUE,"---",IF(VLOOKUP($A1029,Sheet1!$B$3:$AH$1266,Sheet1!L$1+(Sheet1!$A$1-1)*10,FALSE)="---","---", (ROUND(VLOOKUP($A1029,Sheet1!$B$3:$AH$1266,Sheet1!L$1+(Sheet1!$A$1-1)*10,FALSE),IF(VLOOKUP($A1029,Sheet1!$B$3:$AH$1266,Sheet1!L$1+(Sheet1!$A$1-1)*10,FALSE)&gt;99999,-3,IF(VLOOKUP($A1029,Sheet1!$B$3:$AH$1266,Sheet1!L$1+(Sheet1!$A$1-1)*10,FALSE)&gt;9999,-2,IF(VLOOKUP($A1029,Sheet1!$B$3:$AH$1266,Sheet1!L$1+(Sheet1!$A$1-1)*10,FALSE)&gt;999,-1,0)))))))</f>
        <v>---</v>
      </c>
      <c r="AC1029" s="392" t="str">
        <f>IF(ISNA(VLOOKUP($A1029,Sheet1!$B$3:$AH$1266,Sheet1!M$1+(Sheet1!$A$1-1)*10,FALSE))=TRUE,"---",IF(VLOOKUP($A1029,Sheet1!$B$3:$AH$1266,Sheet1!M$1+(Sheet1!$A$1-1)*10,FALSE)="---","---", (ROUND(VLOOKUP($A1029,Sheet1!$B$3:$AH$1266,Sheet1!M$1+(Sheet1!$A$1-1)*10,FALSE),IF(VLOOKUP($A1029,Sheet1!$B$3:$AH$1266,Sheet1!M$1+(Sheet1!$A$1-1)*10,FALSE)&gt;99999,-3,IF(VLOOKUP($A1029,Sheet1!$B$3:$AH$1266,Sheet1!M$1+(Sheet1!$A$1-1)*10,FALSE)&gt;9999,-2,IF(VLOOKUP($A1029,Sheet1!$B$3:$AH$1266,Sheet1!M$1+(Sheet1!$A$1-1)*10,FALSE)&gt;999,-1,0)))))))</f>
        <v>---</v>
      </c>
      <c r="AD1029" s="392" t="str">
        <f>IF(ISNA(VLOOKUP($A1029,Sheet1!$B$3:$AH$1266,Sheet1!N$1+(Sheet1!$A$1-1)*10,FALSE))=TRUE,"---",IF(VLOOKUP($A1029,Sheet1!$B$3:$AH$1266,Sheet1!N$1+(Sheet1!$A$1-1)*10,FALSE)="---","---", (ROUND(VLOOKUP($A1029,Sheet1!$B$3:$AH$1266,Sheet1!N$1+(Sheet1!$A$1-1)*10,FALSE),IF(VLOOKUP($A1029,Sheet1!$B$3:$AH$1266,Sheet1!N$1+(Sheet1!$A$1-1)*10,FALSE)&gt;99999,-3,IF(VLOOKUP($A1029,Sheet1!$B$3:$AH$1266,Sheet1!N$1+(Sheet1!$A$1-1)*10,FALSE)&gt;9999,-2,IF(VLOOKUP($A1029,Sheet1!$B$3:$AH$1266,Sheet1!N$1+(Sheet1!$A$1-1)*10,FALSE)&gt;999,-1,0)))))))</f>
        <v>---</v>
      </c>
    </row>
    <row r="1030" spans="1:30" ht="25.5" customHeight="1" x14ac:dyDescent="0.25">
      <c r="A1030" s="304" t="s">
        <v>1541</v>
      </c>
      <c r="B1030" s="393" t="s">
        <v>1542</v>
      </c>
      <c r="C1030" s="304">
        <v>422058</v>
      </c>
      <c r="D1030" s="304">
        <v>755957</v>
      </c>
      <c r="E1030" s="305" t="s">
        <v>3014</v>
      </c>
      <c r="F1030" s="345" t="s">
        <v>4575</v>
      </c>
      <c r="G1030" s="351" t="s">
        <v>286</v>
      </c>
      <c r="H1030" s="348">
        <v>453</v>
      </c>
      <c r="I1030" s="119">
        <v>38444</v>
      </c>
      <c r="J1030" s="120">
        <v>10.38</v>
      </c>
      <c r="K1030" s="118" t="s">
        <v>20</v>
      </c>
      <c r="L1030" s="122">
        <v>19800</v>
      </c>
      <c r="M1030" s="123">
        <v>43.7</v>
      </c>
      <c r="N1030" s="121" t="s">
        <v>4405</v>
      </c>
      <c r="O1030" s="71">
        <f t="shared" si="34"/>
        <v>1.7630629573152909</v>
      </c>
      <c r="P1030" s="71">
        <f>IF(O1030&lt;&gt;"",VLOOKUP($A1030,Sheet4!$A$2:$O$1309,14,FALSE)*100,"")</f>
        <v>0.75844930031184754</v>
      </c>
      <c r="Q1030" s="71">
        <f>IF(P1030&lt;&gt;"",VLOOKUP($A1030,Sheet4!$A$2:$O$1309,15,FALSE)*100,"")</f>
        <v>7.1860648709040404</v>
      </c>
      <c r="R1030" s="73">
        <f t="shared" si="35"/>
        <v>60</v>
      </c>
      <c r="S1030" s="357" t="s">
        <v>4366</v>
      </c>
      <c r="T1030" s="357" t="str">
        <f>IF(ISNA(VLOOKUP(A1030,Sheet1!B$3:C$1266,2,FALSE)=TRUE),"NC",VLOOKUP(A1030,Sheet1!B$3:C$1266,2,FALSE))</f>
        <v>Rural10</v>
      </c>
      <c r="U1030" s="385">
        <f>IF(ISNA(VLOOKUP($A1030,Sheet1!$B$3:$AH$1266,Sheet1!E$1+(Sheet1!$A$1-1)*10,FALSE))=TRUE,"---",IF(VLOOKUP($A1030,Sheet1!$B$3:$AH$1266,Sheet1!E$1+(Sheet1!$A$1-1)*10,FALSE)="---","---", (ROUND(VLOOKUP($A1030,Sheet1!$B$3:$AH$1266,Sheet1!E$1+(Sheet1!$A$1-1)*10,FALSE),IF(VLOOKUP($A1030,Sheet1!$B$3:$AH$1266,Sheet1!E$1+(Sheet1!$A$1-1)*10,FALSE)&gt;99999,-3,IF(VLOOKUP($A1030,Sheet1!$B$3:$AH$1266,Sheet1!E$1+(Sheet1!$A$1-1)*10,FALSE)&gt;9999,-2,IF(VLOOKUP($A1030,Sheet1!$B$3:$AH$1266,Sheet1!E$1+(Sheet1!$A$1-1)*10,FALSE)&gt;999,-1,0)))))))</f>
        <v>6710</v>
      </c>
      <c r="V1030" s="385">
        <f>IF(ISNA(VLOOKUP($A1030,Sheet1!$B$3:$AH$1266,Sheet1!F$1+(Sheet1!$A$1-1)*10,FALSE))=TRUE,"---",IF(VLOOKUP($A1030,Sheet1!$B$3:$AH$1266,Sheet1!F$1+(Sheet1!$A$1-1)*10,FALSE)="---","---", (ROUND(VLOOKUP($A1030,Sheet1!$B$3:$AH$1266,Sheet1!F$1+(Sheet1!$A$1-1)*10,FALSE),IF(VLOOKUP($A1030,Sheet1!$B$3:$AH$1266,Sheet1!F$1+(Sheet1!$A$1-1)*10,FALSE)&gt;99999,-3,IF(VLOOKUP($A1030,Sheet1!$B$3:$AH$1266,Sheet1!F$1+(Sheet1!$A$1-1)*10,FALSE)&gt;9999,-2,IF(VLOOKUP($A1030,Sheet1!$B$3:$AH$1266,Sheet1!F$1+(Sheet1!$A$1-1)*10,FALSE)&gt;999,-1,0)))))))</f>
        <v>7750</v>
      </c>
      <c r="W1030" s="385">
        <f>IF(ISNA(VLOOKUP($A1030,Sheet1!$B$3:$AH$1266,Sheet1!G$1+(Sheet1!$A$1-1)*10,FALSE))=TRUE,"---",IF(VLOOKUP($A1030,Sheet1!$B$3:$AH$1266,Sheet1!G$1+(Sheet1!$A$1-1)*10,FALSE)="---","---", (ROUND(VLOOKUP($A1030,Sheet1!$B$3:$AH$1266,Sheet1!G$1+(Sheet1!$A$1-1)*10,FALSE),IF(VLOOKUP($A1030,Sheet1!$B$3:$AH$1266,Sheet1!G$1+(Sheet1!$A$1-1)*10,FALSE)&gt;99999,-3,IF(VLOOKUP($A1030,Sheet1!$B$3:$AH$1266,Sheet1!G$1+(Sheet1!$A$1-1)*10,FALSE)&gt;9999,-2,IF(VLOOKUP($A1030,Sheet1!$B$3:$AH$1266,Sheet1!G$1+(Sheet1!$A$1-1)*10,FALSE)&gt;999,-1,0)))))))</f>
        <v>9020</v>
      </c>
      <c r="X1030" s="385">
        <f>IF(ISNA(VLOOKUP($A1030,Sheet1!$B$3:$AH$1266,Sheet1!H$1+(Sheet1!$A$1-1)*10,FALSE))=TRUE,"---",IF(VLOOKUP($A1030,Sheet1!$B$3:$AH$1266,Sheet1!H$1+(Sheet1!$A$1-1)*10,FALSE)="---","---", (ROUND(VLOOKUP($A1030,Sheet1!$B$3:$AH$1266,Sheet1!H$1+(Sheet1!$A$1-1)*10,FALSE),IF(VLOOKUP($A1030,Sheet1!$B$3:$AH$1266,Sheet1!H$1+(Sheet1!$A$1-1)*10,FALSE)&gt;99999,-3,IF(VLOOKUP($A1030,Sheet1!$B$3:$AH$1266,Sheet1!H$1+(Sheet1!$A$1-1)*10,FALSE)&gt;9999,-2,IF(VLOOKUP($A1030,Sheet1!$B$3:$AH$1266,Sheet1!H$1+(Sheet1!$A$1-1)*10,FALSE)&gt;999,-1,0)))))))</f>
        <v>12200</v>
      </c>
      <c r="Y1030" s="385">
        <f>IF(ISNA(VLOOKUP($A1030,Sheet1!$B$3:$AH$1266,Sheet1!I$1+(Sheet1!$A$1-1)*10,FALSE))=TRUE,"---",IF(VLOOKUP($A1030,Sheet1!$B$3:$AH$1266,Sheet1!I$1+(Sheet1!$A$1-1)*10,FALSE)="---","---", (ROUND(VLOOKUP($A1030,Sheet1!$B$3:$AH$1266,Sheet1!I$1+(Sheet1!$A$1-1)*10,FALSE),IF(VLOOKUP($A1030,Sheet1!$B$3:$AH$1266,Sheet1!I$1+(Sheet1!$A$1-1)*10,FALSE)&gt;99999,-3,IF(VLOOKUP($A1030,Sheet1!$B$3:$AH$1266,Sheet1!I$1+(Sheet1!$A$1-1)*10,FALSE)&gt;9999,-2,IF(VLOOKUP($A1030,Sheet1!$B$3:$AH$1266,Sheet1!I$1+(Sheet1!$A$1-1)*10,FALSE)&gt;999,-1,0)))))))</f>
        <v>14400</v>
      </c>
      <c r="Z1030" s="385">
        <f>IF(ISNA(VLOOKUP($A1030,Sheet1!$B$3:$AH$1266,Sheet1!J$1+(Sheet1!$A$1-1)*10,FALSE))=TRUE,"---",IF(VLOOKUP($A1030,Sheet1!$B$3:$AH$1266,Sheet1!J$1+(Sheet1!$A$1-1)*10,FALSE)="---","---", (ROUND(VLOOKUP($A1030,Sheet1!$B$3:$AH$1266,Sheet1!J$1+(Sheet1!$A$1-1)*10,FALSE),IF(VLOOKUP($A1030,Sheet1!$B$3:$AH$1266,Sheet1!J$1+(Sheet1!$A$1-1)*10,FALSE)&gt;99999,-3,IF(VLOOKUP($A1030,Sheet1!$B$3:$AH$1266,Sheet1!J$1+(Sheet1!$A$1-1)*10,FALSE)&gt;9999,-2,IF(VLOOKUP($A1030,Sheet1!$B$3:$AH$1266,Sheet1!J$1+(Sheet1!$A$1-1)*10,FALSE)&gt;999,-1,0)))))))</f>
        <v>17200</v>
      </c>
      <c r="AA1030" s="385">
        <f>IF(ISNA(VLOOKUP($A1030,Sheet1!$B$3:$AH$1266,Sheet1!K$1+(Sheet1!$A$1-1)*10,FALSE))=TRUE,"---",IF(VLOOKUP($A1030,Sheet1!$B$3:$AH$1266,Sheet1!K$1+(Sheet1!$A$1-1)*10,FALSE)="---","---", (ROUND(VLOOKUP($A1030,Sheet1!$B$3:$AH$1266,Sheet1!K$1+(Sheet1!$A$1-1)*10,FALSE),IF(VLOOKUP($A1030,Sheet1!$B$3:$AH$1266,Sheet1!K$1+(Sheet1!$A$1-1)*10,FALSE)&gt;99999,-3,IF(VLOOKUP($A1030,Sheet1!$B$3:$AH$1266,Sheet1!K$1+(Sheet1!$A$1-1)*10,FALSE)&gt;9999,-2,IF(VLOOKUP($A1030,Sheet1!$B$3:$AH$1266,Sheet1!K$1+(Sheet1!$A$1-1)*10,FALSE)&gt;999,-1,0)))))))</f>
        <v>19300</v>
      </c>
      <c r="AB1030" s="385">
        <f>IF(ISNA(VLOOKUP($A1030,Sheet1!$B$3:$AH$1266,Sheet1!L$1+(Sheet1!$A$1-1)*10,FALSE))=TRUE,"---",IF(VLOOKUP($A1030,Sheet1!$B$3:$AH$1266,Sheet1!L$1+(Sheet1!$A$1-1)*10,FALSE)="---","---", (ROUND(VLOOKUP($A1030,Sheet1!$B$3:$AH$1266,Sheet1!L$1+(Sheet1!$A$1-1)*10,FALSE),IF(VLOOKUP($A1030,Sheet1!$B$3:$AH$1266,Sheet1!L$1+(Sheet1!$A$1-1)*10,FALSE)&gt;99999,-3,IF(VLOOKUP($A1030,Sheet1!$B$3:$AH$1266,Sheet1!L$1+(Sheet1!$A$1-1)*10,FALSE)&gt;9999,-2,IF(VLOOKUP($A1030,Sheet1!$B$3:$AH$1266,Sheet1!L$1+(Sheet1!$A$1-1)*10,FALSE)&gt;999,-1,0)))))))</f>
        <v>21500</v>
      </c>
      <c r="AC1030" s="385">
        <f>IF(ISNA(VLOOKUP($A1030,Sheet1!$B$3:$AH$1266,Sheet1!M$1+(Sheet1!$A$1-1)*10,FALSE))=TRUE,"---",IF(VLOOKUP($A1030,Sheet1!$B$3:$AH$1266,Sheet1!M$1+(Sheet1!$A$1-1)*10,FALSE)="---","---", (ROUND(VLOOKUP($A1030,Sheet1!$B$3:$AH$1266,Sheet1!M$1+(Sheet1!$A$1-1)*10,FALSE),IF(VLOOKUP($A1030,Sheet1!$B$3:$AH$1266,Sheet1!M$1+(Sheet1!$A$1-1)*10,FALSE)&gt;99999,-3,IF(VLOOKUP($A1030,Sheet1!$B$3:$AH$1266,Sheet1!M$1+(Sheet1!$A$1-1)*10,FALSE)&gt;9999,-2,IF(VLOOKUP($A1030,Sheet1!$B$3:$AH$1266,Sheet1!M$1+(Sheet1!$A$1-1)*10,FALSE)&gt;999,-1,0)))))))</f>
        <v>23600</v>
      </c>
      <c r="AD1030" s="385">
        <f>IF(ISNA(VLOOKUP($A1030,Sheet1!$B$3:$AH$1266,Sheet1!N$1+(Sheet1!$A$1-1)*10,FALSE))=TRUE,"---",IF(VLOOKUP($A1030,Sheet1!$B$3:$AH$1266,Sheet1!N$1+(Sheet1!$A$1-1)*10,FALSE)="---","---", (ROUND(VLOOKUP($A1030,Sheet1!$B$3:$AH$1266,Sheet1!N$1+(Sheet1!$A$1-1)*10,FALSE),IF(VLOOKUP($A1030,Sheet1!$B$3:$AH$1266,Sheet1!N$1+(Sheet1!$A$1-1)*10,FALSE)&gt;99999,-3,IF(VLOOKUP($A1030,Sheet1!$B$3:$AH$1266,Sheet1!N$1+(Sheet1!$A$1-1)*10,FALSE)&gt;9999,-2,IF(VLOOKUP($A1030,Sheet1!$B$3:$AH$1266,Sheet1!N$1+(Sheet1!$A$1-1)*10,FALSE)&gt;999,-1,0)))))))</f>
        <v>26400</v>
      </c>
    </row>
    <row r="1031" spans="1:30" ht="25.5" customHeight="1" x14ac:dyDescent="0.25">
      <c r="A1031" s="304"/>
      <c r="B1031" s="346"/>
      <c r="C1031" s="304"/>
      <c r="D1031" s="304"/>
      <c r="E1031" s="305" t="e">
        <v>#N/A</v>
      </c>
      <c r="F1031" s="346"/>
      <c r="G1031" s="352"/>
      <c r="H1031" s="348"/>
      <c r="I1031" s="119">
        <v>35083</v>
      </c>
      <c r="J1031" s="120">
        <v>10.5</v>
      </c>
      <c r="K1031" s="118" t="s">
        <v>28</v>
      </c>
      <c r="L1031" s="129" t="s">
        <v>4405</v>
      </c>
      <c r="M1031" s="130" t="s">
        <v>4405</v>
      </c>
      <c r="N1031" s="118" t="s">
        <v>75</v>
      </c>
      <c r="O1031" s="71" t="s">
        <v>4405</v>
      </c>
      <c r="P1031" s="71" t="s">
        <v>4405</v>
      </c>
      <c r="Q1031" s="71" t="s">
        <v>4405</v>
      </c>
      <c r="R1031" s="73" t="s">
        <v>4405</v>
      </c>
      <c r="S1031" s="357" t="e">
        <v>#N/A</v>
      </c>
      <c r="T1031" s="357" t="str">
        <f>IF(ISNA(VLOOKUP(A1031,Sheet1!B$3:C$1266,2,FALSE)=TRUE),"ND",VLOOKUP(A1031,Sheet1!B$3:C$1266,2,FALSE))</f>
        <v>ND</v>
      </c>
      <c r="U1031" s="385" t="str">
        <f>IF(ISNA(VLOOKUP($A1031,Sheet1!$B$3:$AH$1266,Sheet1!E$1+(Sheet1!$A$1-1)*10,FALSE))=TRUE,"---",IF(VLOOKUP($A1031,Sheet1!$B$3:$AH$1266,Sheet1!E$1+(Sheet1!$A$1-1)*10,FALSE)="---","---", (ROUND(VLOOKUP($A1031,Sheet1!$B$3:$AH$1266,Sheet1!E$1+(Sheet1!$A$1-1)*10,FALSE),IF(VLOOKUP($A1031,Sheet1!$B$3:$AH$1266,Sheet1!E$1+(Sheet1!$A$1-1)*10,FALSE)&gt;99999,-3,IF(VLOOKUP($A1031,Sheet1!$B$3:$AH$1266,Sheet1!E$1+(Sheet1!$A$1-1)*10,FALSE)&gt;9999,-2,IF(VLOOKUP($A1031,Sheet1!$B$3:$AH$1266,Sheet1!E$1+(Sheet1!$A$1-1)*10,FALSE)&gt;999,-1,0)))))))</f>
        <v>---</v>
      </c>
      <c r="V1031" s="385" t="str">
        <f>IF(ISNA(VLOOKUP($A1031,Sheet1!$B$3:$AH$1266,Sheet1!F$1+(Sheet1!$A$1-1)*10,FALSE))=TRUE,"---",IF(VLOOKUP($A1031,Sheet1!$B$3:$AH$1266,Sheet1!F$1+(Sheet1!$A$1-1)*10,FALSE)="---","---", (ROUND(VLOOKUP($A1031,Sheet1!$B$3:$AH$1266,Sheet1!F$1+(Sheet1!$A$1-1)*10,FALSE),IF(VLOOKUP($A1031,Sheet1!$B$3:$AH$1266,Sheet1!F$1+(Sheet1!$A$1-1)*10,FALSE)&gt;99999,-3,IF(VLOOKUP($A1031,Sheet1!$B$3:$AH$1266,Sheet1!F$1+(Sheet1!$A$1-1)*10,FALSE)&gt;9999,-2,IF(VLOOKUP($A1031,Sheet1!$B$3:$AH$1266,Sheet1!F$1+(Sheet1!$A$1-1)*10,FALSE)&gt;999,-1,0)))))))</f>
        <v>---</v>
      </c>
      <c r="W1031" s="385" t="str">
        <f>IF(ISNA(VLOOKUP($A1031,Sheet1!$B$3:$AH$1266,Sheet1!G$1+(Sheet1!$A$1-1)*10,FALSE))=TRUE,"---",IF(VLOOKUP($A1031,Sheet1!$B$3:$AH$1266,Sheet1!G$1+(Sheet1!$A$1-1)*10,FALSE)="---","---", (ROUND(VLOOKUP($A1031,Sheet1!$B$3:$AH$1266,Sheet1!G$1+(Sheet1!$A$1-1)*10,FALSE),IF(VLOOKUP($A1031,Sheet1!$B$3:$AH$1266,Sheet1!G$1+(Sheet1!$A$1-1)*10,FALSE)&gt;99999,-3,IF(VLOOKUP($A1031,Sheet1!$B$3:$AH$1266,Sheet1!G$1+(Sheet1!$A$1-1)*10,FALSE)&gt;9999,-2,IF(VLOOKUP($A1031,Sheet1!$B$3:$AH$1266,Sheet1!G$1+(Sheet1!$A$1-1)*10,FALSE)&gt;999,-1,0)))))))</f>
        <v>---</v>
      </c>
      <c r="X1031" s="385" t="str">
        <f>IF(ISNA(VLOOKUP($A1031,Sheet1!$B$3:$AH$1266,Sheet1!H$1+(Sheet1!$A$1-1)*10,FALSE))=TRUE,"---",IF(VLOOKUP($A1031,Sheet1!$B$3:$AH$1266,Sheet1!H$1+(Sheet1!$A$1-1)*10,FALSE)="---","---", (ROUND(VLOOKUP($A1031,Sheet1!$B$3:$AH$1266,Sheet1!H$1+(Sheet1!$A$1-1)*10,FALSE),IF(VLOOKUP($A1031,Sheet1!$B$3:$AH$1266,Sheet1!H$1+(Sheet1!$A$1-1)*10,FALSE)&gt;99999,-3,IF(VLOOKUP($A1031,Sheet1!$B$3:$AH$1266,Sheet1!H$1+(Sheet1!$A$1-1)*10,FALSE)&gt;9999,-2,IF(VLOOKUP($A1031,Sheet1!$B$3:$AH$1266,Sheet1!H$1+(Sheet1!$A$1-1)*10,FALSE)&gt;999,-1,0)))))))</f>
        <v>---</v>
      </c>
      <c r="Y1031" s="385" t="str">
        <f>IF(ISNA(VLOOKUP($A1031,Sheet1!$B$3:$AH$1266,Sheet1!I$1+(Sheet1!$A$1-1)*10,FALSE))=TRUE,"---",IF(VLOOKUP($A1031,Sheet1!$B$3:$AH$1266,Sheet1!I$1+(Sheet1!$A$1-1)*10,FALSE)="---","---", (ROUND(VLOOKUP($A1031,Sheet1!$B$3:$AH$1266,Sheet1!I$1+(Sheet1!$A$1-1)*10,FALSE),IF(VLOOKUP($A1031,Sheet1!$B$3:$AH$1266,Sheet1!I$1+(Sheet1!$A$1-1)*10,FALSE)&gt;99999,-3,IF(VLOOKUP($A1031,Sheet1!$B$3:$AH$1266,Sheet1!I$1+(Sheet1!$A$1-1)*10,FALSE)&gt;9999,-2,IF(VLOOKUP($A1031,Sheet1!$B$3:$AH$1266,Sheet1!I$1+(Sheet1!$A$1-1)*10,FALSE)&gt;999,-1,0)))))))</f>
        <v>---</v>
      </c>
      <c r="Z1031" s="385" t="str">
        <f>IF(ISNA(VLOOKUP($A1031,Sheet1!$B$3:$AH$1266,Sheet1!J$1+(Sheet1!$A$1-1)*10,FALSE))=TRUE,"---",IF(VLOOKUP($A1031,Sheet1!$B$3:$AH$1266,Sheet1!J$1+(Sheet1!$A$1-1)*10,FALSE)="---","---", (ROUND(VLOOKUP($A1031,Sheet1!$B$3:$AH$1266,Sheet1!J$1+(Sheet1!$A$1-1)*10,FALSE),IF(VLOOKUP($A1031,Sheet1!$B$3:$AH$1266,Sheet1!J$1+(Sheet1!$A$1-1)*10,FALSE)&gt;99999,-3,IF(VLOOKUP($A1031,Sheet1!$B$3:$AH$1266,Sheet1!J$1+(Sheet1!$A$1-1)*10,FALSE)&gt;9999,-2,IF(VLOOKUP($A1031,Sheet1!$B$3:$AH$1266,Sheet1!J$1+(Sheet1!$A$1-1)*10,FALSE)&gt;999,-1,0)))))))</f>
        <v>---</v>
      </c>
      <c r="AA1031" s="385" t="str">
        <f>IF(ISNA(VLOOKUP($A1031,Sheet1!$B$3:$AH$1266,Sheet1!K$1+(Sheet1!$A$1-1)*10,FALSE))=TRUE,"---",IF(VLOOKUP($A1031,Sheet1!$B$3:$AH$1266,Sheet1!K$1+(Sheet1!$A$1-1)*10,FALSE)="---","---", (ROUND(VLOOKUP($A1031,Sheet1!$B$3:$AH$1266,Sheet1!K$1+(Sheet1!$A$1-1)*10,FALSE),IF(VLOOKUP($A1031,Sheet1!$B$3:$AH$1266,Sheet1!K$1+(Sheet1!$A$1-1)*10,FALSE)&gt;99999,-3,IF(VLOOKUP($A1031,Sheet1!$B$3:$AH$1266,Sheet1!K$1+(Sheet1!$A$1-1)*10,FALSE)&gt;9999,-2,IF(VLOOKUP($A1031,Sheet1!$B$3:$AH$1266,Sheet1!K$1+(Sheet1!$A$1-1)*10,FALSE)&gt;999,-1,0)))))))</f>
        <v>---</v>
      </c>
      <c r="AB1031" s="385" t="str">
        <f>IF(ISNA(VLOOKUP($A1031,Sheet1!$B$3:$AH$1266,Sheet1!L$1+(Sheet1!$A$1-1)*10,FALSE))=TRUE,"---",IF(VLOOKUP($A1031,Sheet1!$B$3:$AH$1266,Sheet1!L$1+(Sheet1!$A$1-1)*10,FALSE)="---","---", (ROUND(VLOOKUP($A1031,Sheet1!$B$3:$AH$1266,Sheet1!L$1+(Sheet1!$A$1-1)*10,FALSE),IF(VLOOKUP($A1031,Sheet1!$B$3:$AH$1266,Sheet1!L$1+(Sheet1!$A$1-1)*10,FALSE)&gt;99999,-3,IF(VLOOKUP($A1031,Sheet1!$B$3:$AH$1266,Sheet1!L$1+(Sheet1!$A$1-1)*10,FALSE)&gt;9999,-2,IF(VLOOKUP($A1031,Sheet1!$B$3:$AH$1266,Sheet1!L$1+(Sheet1!$A$1-1)*10,FALSE)&gt;999,-1,0)))))))</f>
        <v>---</v>
      </c>
      <c r="AC1031" s="385" t="str">
        <f>IF(ISNA(VLOOKUP($A1031,Sheet1!$B$3:$AH$1266,Sheet1!M$1+(Sheet1!$A$1-1)*10,FALSE))=TRUE,"---",IF(VLOOKUP($A1031,Sheet1!$B$3:$AH$1266,Sheet1!M$1+(Sheet1!$A$1-1)*10,FALSE)="---","---", (ROUND(VLOOKUP($A1031,Sheet1!$B$3:$AH$1266,Sheet1!M$1+(Sheet1!$A$1-1)*10,FALSE),IF(VLOOKUP($A1031,Sheet1!$B$3:$AH$1266,Sheet1!M$1+(Sheet1!$A$1-1)*10,FALSE)&gt;99999,-3,IF(VLOOKUP($A1031,Sheet1!$B$3:$AH$1266,Sheet1!M$1+(Sheet1!$A$1-1)*10,FALSE)&gt;9999,-2,IF(VLOOKUP($A1031,Sheet1!$B$3:$AH$1266,Sheet1!M$1+(Sheet1!$A$1-1)*10,FALSE)&gt;999,-1,0)))))))</f>
        <v>---</v>
      </c>
      <c r="AD1031" s="385" t="str">
        <f>IF(ISNA(VLOOKUP($A1031,Sheet1!$B$3:$AH$1266,Sheet1!N$1+(Sheet1!$A$1-1)*10,FALSE))=TRUE,"---",IF(VLOOKUP($A1031,Sheet1!$B$3:$AH$1266,Sheet1!N$1+(Sheet1!$A$1-1)*10,FALSE)="---","---", (ROUND(VLOOKUP($A1031,Sheet1!$B$3:$AH$1266,Sheet1!N$1+(Sheet1!$A$1-1)*10,FALSE),IF(VLOOKUP($A1031,Sheet1!$B$3:$AH$1266,Sheet1!N$1+(Sheet1!$A$1-1)*10,FALSE)&gt;99999,-3,IF(VLOOKUP($A1031,Sheet1!$B$3:$AH$1266,Sheet1!N$1+(Sheet1!$A$1-1)*10,FALSE)&gt;9999,-2,IF(VLOOKUP($A1031,Sheet1!$B$3:$AH$1266,Sheet1!N$1+(Sheet1!$A$1-1)*10,FALSE)&gt;999,-1,0)))))))</f>
        <v>---</v>
      </c>
    </row>
    <row r="1032" spans="1:30" ht="25.5" customHeight="1" x14ac:dyDescent="0.25">
      <c r="A1032" s="125" t="s">
        <v>1543</v>
      </c>
      <c r="B1032" s="138" t="s">
        <v>1544</v>
      </c>
      <c r="C1032" s="125">
        <v>424645</v>
      </c>
      <c r="D1032" s="125">
        <v>754500</v>
      </c>
      <c r="E1032" s="70" t="s">
        <v>3037</v>
      </c>
      <c r="F1032" s="139" t="s">
        <v>4405</v>
      </c>
      <c r="G1032" s="127" t="s">
        <v>160</v>
      </c>
      <c r="H1032" s="128">
        <v>5.16</v>
      </c>
      <c r="I1032" s="112">
        <v>22445</v>
      </c>
      <c r="J1032" s="140" t="s">
        <v>4405</v>
      </c>
      <c r="K1032" s="127" t="s">
        <v>17</v>
      </c>
      <c r="L1032" s="115">
        <v>1070</v>
      </c>
      <c r="M1032" s="116">
        <v>207</v>
      </c>
      <c r="N1032" s="127" t="s">
        <v>145</v>
      </c>
      <c r="O1032" s="68">
        <f t="shared" ref="O1032:O1095" si="36">IF(U1032&lt;&gt;"---",IF(L1032&lt;W1032,"&gt;50",IF(AND(L1032&gt;=W1032,L1032&lt;=X1032),(W$8-(((LOG(L1032)-LOG(W1032))/((LOG(X1032)-LOG(W1032)))*(W$8-X$8)))),IF(AND(L1032&gt;=X1032,L1032&lt;=Y1032),(X$8-(((LOG(L1032)-LOG(X1032))/((LOG(Y1032)-LOG(X1032)))*(X$8-Y$8)))),IF(AND(L1032&gt;=Y1032,L1032&lt;=Z1032),(Y$8-(((LOG(L1032)-LOG(Y1032))/((LOG(Z1032)-LOG(Y1032)))*(Y$8-Z$8)))),IF(AND(L1032&gt;=Z1032,L1032&lt;=AA1032),(Z$8-(((LOG(L1032)-LOG(Z1032))/((LOG(AA1032)-LOG(Z1032)))*(Z$8-AA$8)))),IF(AND(L1032&gt;=AA1032,L1032&lt;=AB1032),(AA$8-(((LOG(L1032)-LOG(AA1032))/((LOG(AB1032)-LOG(AA1032)))*(AA$8-AB$8)))),IF(AND(L1032&gt;=AB1032,L1032&lt;=AC1032),(AB$8-(((LOG(L1032)-LOG(AB1032))/((LOG(AC1032)-LOG(AB1032)))*(AB$8-AC$8)))),IF(AND(L1032&gt;=AC1032,L1032&lt;=AD1032),(AC$8-(((LOG(L1032)-LOG(AC1032))/((LOG(AD1032)-LOG(AC1032)))*(AC$8-AD$8)))),IF(L1032&gt;AD1032*1.1,"&lt;0.2",0.2))))))))),"")</f>
        <v>0.70943979337531426</v>
      </c>
      <c r="P1032" s="68">
        <f>IF(O1032&lt;&gt;"",VLOOKUP($A1032,Sheet4!$A$2:$O$1309,14,FALSE)*100,"")</f>
        <v>1.1454739789847568</v>
      </c>
      <c r="Q1032" s="68">
        <f>IF(P1032&lt;&gt;"",VLOOKUP($A1032,Sheet4!$A$2:$O$1309,15,FALSE)*100,"")</f>
        <v>10.671260906661217</v>
      </c>
      <c r="R1032" s="74" t="str">
        <f t="shared" si="35"/>
        <v>&gt;100, &lt;200</v>
      </c>
      <c r="S1032" s="64" t="s">
        <v>4366</v>
      </c>
      <c r="T1032" s="64" t="str">
        <f>IF(ISNA(VLOOKUP(A1032,Sheet1!B$3:C$1266,2,FALSE)=TRUE),"NC",VLOOKUP(A1032,Sheet1!B$3:C$1266,2,FALSE))</f>
        <v>Rural</v>
      </c>
      <c r="U1032" s="65">
        <f>IF(ISNA(VLOOKUP($A1032,Sheet1!$B$3:$AH$1266,Sheet1!E$1+(Sheet1!$A$1-1)*10,FALSE))=TRUE,"---",IF(VLOOKUP($A1032,Sheet1!$B$3:$AH$1266,Sheet1!E$1+(Sheet1!$A$1-1)*10,FALSE)="---","---", (ROUND(VLOOKUP($A1032,Sheet1!$B$3:$AH$1266,Sheet1!E$1+(Sheet1!$A$1-1)*10,FALSE),IF(VLOOKUP($A1032,Sheet1!$B$3:$AH$1266,Sheet1!E$1+(Sheet1!$A$1-1)*10,FALSE)&gt;99999,-3,IF(VLOOKUP($A1032,Sheet1!$B$3:$AH$1266,Sheet1!E$1+(Sheet1!$A$1-1)*10,FALSE)&gt;9999,-2,IF(VLOOKUP($A1032,Sheet1!$B$3:$AH$1266,Sheet1!E$1+(Sheet1!$A$1-1)*10,FALSE)&gt;999,-1,0)))))))</f>
        <v>182</v>
      </c>
      <c r="V1032" s="65">
        <f>IF(ISNA(VLOOKUP($A1032,Sheet1!$B$3:$AH$1266,Sheet1!F$1+(Sheet1!$A$1-1)*10,FALSE))=TRUE,"---",IF(VLOOKUP($A1032,Sheet1!$B$3:$AH$1266,Sheet1!F$1+(Sheet1!$A$1-1)*10,FALSE)="---","---", (ROUND(VLOOKUP($A1032,Sheet1!$B$3:$AH$1266,Sheet1!F$1+(Sheet1!$A$1-1)*10,FALSE),IF(VLOOKUP($A1032,Sheet1!$B$3:$AH$1266,Sheet1!F$1+(Sheet1!$A$1-1)*10,FALSE)&gt;99999,-3,IF(VLOOKUP($A1032,Sheet1!$B$3:$AH$1266,Sheet1!F$1+(Sheet1!$A$1-1)*10,FALSE)&gt;9999,-2,IF(VLOOKUP($A1032,Sheet1!$B$3:$AH$1266,Sheet1!F$1+(Sheet1!$A$1-1)*10,FALSE)&gt;999,-1,0)))))))</f>
        <v>225</v>
      </c>
      <c r="W1032" s="65">
        <f>IF(ISNA(VLOOKUP($A1032,Sheet1!$B$3:$AH$1266,Sheet1!G$1+(Sheet1!$A$1-1)*10,FALSE))=TRUE,"---",IF(VLOOKUP($A1032,Sheet1!$B$3:$AH$1266,Sheet1!G$1+(Sheet1!$A$1-1)*10,FALSE)="---","---", (ROUND(VLOOKUP($A1032,Sheet1!$B$3:$AH$1266,Sheet1!G$1+(Sheet1!$A$1-1)*10,FALSE),IF(VLOOKUP($A1032,Sheet1!$B$3:$AH$1266,Sheet1!G$1+(Sheet1!$A$1-1)*10,FALSE)&gt;99999,-3,IF(VLOOKUP($A1032,Sheet1!$B$3:$AH$1266,Sheet1!G$1+(Sheet1!$A$1-1)*10,FALSE)&gt;9999,-2,IF(VLOOKUP($A1032,Sheet1!$B$3:$AH$1266,Sheet1!G$1+(Sheet1!$A$1-1)*10,FALSE)&gt;999,-1,0)))))))</f>
        <v>282</v>
      </c>
      <c r="X1032" s="65">
        <f>IF(ISNA(VLOOKUP($A1032,Sheet1!$B$3:$AH$1266,Sheet1!H$1+(Sheet1!$A$1-1)*10,FALSE))=TRUE,"---",IF(VLOOKUP($A1032,Sheet1!$B$3:$AH$1266,Sheet1!H$1+(Sheet1!$A$1-1)*10,FALSE)="---","---", (ROUND(VLOOKUP($A1032,Sheet1!$B$3:$AH$1266,Sheet1!H$1+(Sheet1!$A$1-1)*10,FALSE),IF(VLOOKUP($A1032,Sheet1!$B$3:$AH$1266,Sheet1!H$1+(Sheet1!$A$1-1)*10,FALSE)&gt;99999,-3,IF(VLOOKUP($A1032,Sheet1!$B$3:$AH$1266,Sheet1!H$1+(Sheet1!$A$1-1)*10,FALSE)&gt;9999,-2,IF(VLOOKUP($A1032,Sheet1!$B$3:$AH$1266,Sheet1!H$1+(Sheet1!$A$1-1)*10,FALSE)&gt;999,-1,0)))))))</f>
        <v>443</v>
      </c>
      <c r="Y1032" s="65">
        <f>IF(ISNA(VLOOKUP($A1032,Sheet1!$B$3:$AH$1266,Sheet1!I$1+(Sheet1!$A$1-1)*10,FALSE))=TRUE,"---",IF(VLOOKUP($A1032,Sheet1!$B$3:$AH$1266,Sheet1!I$1+(Sheet1!$A$1-1)*10,FALSE)="---","---", (ROUND(VLOOKUP($A1032,Sheet1!$B$3:$AH$1266,Sheet1!I$1+(Sheet1!$A$1-1)*10,FALSE),IF(VLOOKUP($A1032,Sheet1!$B$3:$AH$1266,Sheet1!I$1+(Sheet1!$A$1-1)*10,FALSE)&gt;99999,-3,IF(VLOOKUP($A1032,Sheet1!$B$3:$AH$1266,Sheet1!I$1+(Sheet1!$A$1-1)*10,FALSE)&gt;9999,-2,IF(VLOOKUP($A1032,Sheet1!$B$3:$AH$1266,Sheet1!I$1+(Sheet1!$A$1-1)*10,FALSE)&gt;999,-1,0)))))))</f>
        <v>564</v>
      </c>
      <c r="Z1032" s="65">
        <f>IF(ISNA(VLOOKUP($A1032,Sheet1!$B$3:$AH$1266,Sheet1!J$1+(Sheet1!$A$1-1)*10,FALSE))=TRUE,"---",IF(VLOOKUP($A1032,Sheet1!$B$3:$AH$1266,Sheet1!J$1+(Sheet1!$A$1-1)*10,FALSE)="---","---", (ROUND(VLOOKUP($A1032,Sheet1!$B$3:$AH$1266,Sheet1!J$1+(Sheet1!$A$1-1)*10,FALSE),IF(VLOOKUP($A1032,Sheet1!$B$3:$AH$1266,Sheet1!J$1+(Sheet1!$A$1-1)*10,FALSE)&gt;99999,-3,IF(VLOOKUP($A1032,Sheet1!$B$3:$AH$1266,Sheet1!J$1+(Sheet1!$A$1-1)*10,FALSE)&gt;9999,-2,IF(VLOOKUP($A1032,Sheet1!$B$3:$AH$1266,Sheet1!J$1+(Sheet1!$A$1-1)*10,FALSE)&gt;999,-1,0)))))))</f>
        <v>727</v>
      </c>
      <c r="AA1032" s="65">
        <f>IF(ISNA(VLOOKUP($A1032,Sheet1!$B$3:$AH$1266,Sheet1!K$1+(Sheet1!$A$1-1)*10,FALSE))=TRUE,"---",IF(VLOOKUP($A1032,Sheet1!$B$3:$AH$1266,Sheet1!K$1+(Sheet1!$A$1-1)*10,FALSE)="---","---", (ROUND(VLOOKUP($A1032,Sheet1!$B$3:$AH$1266,Sheet1!K$1+(Sheet1!$A$1-1)*10,FALSE),IF(VLOOKUP($A1032,Sheet1!$B$3:$AH$1266,Sheet1!K$1+(Sheet1!$A$1-1)*10,FALSE)&gt;99999,-3,IF(VLOOKUP($A1032,Sheet1!$B$3:$AH$1266,Sheet1!K$1+(Sheet1!$A$1-1)*10,FALSE)&gt;9999,-2,IF(VLOOKUP($A1032,Sheet1!$B$3:$AH$1266,Sheet1!K$1+(Sheet1!$A$1-1)*10,FALSE)&gt;999,-1,0)))))))</f>
        <v>857</v>
      </c>
      <c r="AB1032" s="65">
        <f>IF(ISNA(VLOOKUP($A1032,Sheet1!$B$3:$AH$1266,Sheet1!L$1+(Sheet1!$A$1-1)*10,FALSE))=TRUE,"---",IF(VLOOKUP($A1032,Sheet1!$B$3:$AH$1266,Sheet1!L$1+(Sheet1!$A$1-1)*10,FALSE)="---","---", (ROUND(VLOOKUP($A1032,Sheet1!$B$3:$AH$1266,Sheet1!L$1+(Sheet1!$A$1-1)*10,FALSE),IF(VLOOKUP($A1032,Sheet1!$B$3:$AH$1266,Sheet1!L$1+(Sheet1!$A$1-1)*10,FALSE)&gt;99999,-3,IF(VLOOKUP($A1032,Sheet1!$B$3:$AH$1266,Sheet1!L$1+(Sheet1!$A$1-1)*10,FALSE)&gt;9999,-2,IF(VLOOKUP($A1032,Sheet1!$B$3:$AH$1266,Sheet1!L$1+(Sheet1!$A$1-1)*10,FALSE)&gt;999,-1,0)))))))</f>
        <v>992</v>
      </c>
      <c r="AC1032" s="65">
        <f>IF(ISNA(VLOOKUP($A1032,Sheet1!$B$3:$AH$1266,Sheet1!M$1+(Sheet1!$A$1-1)*10,FALSE))=TRUE,"---",IF(VLOOKUP($A1032,Sheet1!$B$3:$AH$1266,Sheet1!M$1+(Sheet1!$A$1-1)*10,FALSE)="---","---", (ROUND(VLOOKUP($A1032,Sheet1!$B$3:$AH$1266,Sheet1!M$1+(Sheet1!$A$1-1)*10,FALSE),IF(VLOOKUP($A1032,Sheet1!$B$3:$AH$1266,Sheet1!M$1+(Sheet1!$A$1-1)*10,FALSE)&gt;99999,-3,IF(VLOOKUP($A1032,Sheet1!$B$3:$AH$1266,Sheet1!M$1+(Sheet1!$A$1-1)*10,FALSE)&gt;9999,-2,IF(VLOOKUP($A1032,Sheet1!$B$3:$AH$1266,Sheet1!M$1+(Sheet1!$A$1-1)*10,FALSE)&gt;999,-1,0)))))))</f>
        <v>1130</v>
      </c>
      <c r="AD1032" s="65">
        <f>IF(ISNA(VLOOKUP($A1032,Sheet1!$B$3:$AH$1266,Sheet1!N$1+(Sheet1!$A$1-1)*10,FALSE))=TRUE,"---",IF(VLOOKUP($A1032,Sheet1!$B$3:$AH$1266,Sheet1!N$1+(Sheet1!$A$1-1)*10,FALSE)="---","---", (ROUND(VLOOKUP($A1032,Sheet1!$B$3:$AH$1266,Sheet1!N$1+(Sheet1!$A$1-1)*10,FALSE),IF(VLOOKUP($A1032,Sheet1!$B$3:$AH$1266,Sheet1!N$1+(Sheet1!$A$1-1)*10,FALSE)&gt;99999,-3,IF(VLOOKUP($A1032,Sheet1!$B$3:$AH$1266,Sheet1!N$1+(Sheet1!$A$1-1)*10,FALSE)&gt;9999,-2,IF(VLOOKUP($A1032,Sheet1!$B$3:$AH$1266,Sheet1!N$1+(Sheet1!$A$1-1)*10,FALSE)&gt;999,-1,0)))))))</f>
        <v>1320</v>
      </c>
    </row>
    <row r="1033" spans="1:30" ht="25.5" customHeight="1" x14ac:dyDescent="0.25">
      <c r="A1033" s="304" t="s">
        <v>1545</v>
      </c>
      <c r="B1033" s="393" t="s">
        <v>1546</v>
      </c>
      <c r="C1033" s="304">
        <v>423228</v>
      </c>
      <c r="D1033" s="304">
        <v>755359</v>
      </c>
      <c r="E1033" s="304" t="s">
        <v>3037</v>
      </c>
      <c r="F1033" s="135" t="s">
        <v>4405</v>
      </c>
      <c r="G1033" s="118" t="s">
        <v>160</v>
      </c>
      <c r="H1033" s="348">
        <v>147</v>
      </c>
      <c r="I1033" s="119">
        <v>12973</v>
      </c>
      <c r="J1033" s="137" t="s">
        <v>4405</v>
      </c>
      <c r="K1033" s="121" t="s">
        <v>4405</v>
      </c>
      <c r="L1033" s="122">
        <v>11000</v>
      </c>
      <c r="M1033" s="164">
        <f>L1033/H1033</f>
        <v>74.829931972789112</v>
      </c>
      <c r="N1033" s="118" t="s">
        <v>145</v>
      </c>
      <c r="O1033" s="71">
        <f t="shared" si="36"/>
        <v>0.44775327772372753</v>
      </c>
      <c r="P1033" s="71">
        <f>IF(O1033&lt;&gt;"",VLOOKUP($A1033,Sheet4!$A$2:$O$1309,14,FALSE)*100,"")</f>
        <v>0.26446364351784268</v>
      </c>
      <c r="Q1033" s="71">
        <f>IF(P1033&lt;&gt;"",VLOOKUP($A1033,Sheet4!$A$2:$O$1309,15,FALSE)*100,"")</f>
        <v>2.5605057076791726</v>
      </c>
      <c r="R1033" s="73" t="str">
        <f t="shared" si="35"/>
        <v>&gt;200,  &lt;500</v>
      </c>
      <c r="S1033" s="357" t="s">
        <v>4366</v>
      </c>
      <c r="T1033" s="357" t="str">
        <f>IF(ISNA(VLOOKUP(A1033,Sheet1!B$3:C$1266,2,FALSE)=TRUE),"NC",VLOOKUP(A1033,Sheet1!B$3:C$1266,2,FALSE))</f>
        <v>Rural10</v>
      </c>
      <c r="U1033" s="389">
        <f>IF(ISNA(VLOOKUP($A1033,Sheet1!$B$3:$AH$1266,Sheet1!E$1+(Sheet1!$A$1-1)*10,FALSE))=TRUE,"---",IF(VLOOKUP($A1033,Sheet1!$B$3:$AH$1266,Sheet1!E$1+(Sheet1!$A$1-1)*10,FALSE)="---","---", (ROUND(VLOOKUP($A1033,Sheet1!$B$3:$AH$1266,Sheet1!E$1+(Sheet1!$A$1-1)*10,FALSE),IF(VLOOKUP($A1033,Sheet1!$B$3:$AH$1266,Sheet1!E$1+(Sheet1!$A$1-1)*10,FALSE)&gt;99999,-3,IF(VLOOKUP($A1033,Sheet1!$B$3:$AH$1266,Sheet1!E$1+(Sheet1!$A$1-1)*10,FALSE)&gt;9999,-2,IF(VLOOKUP($A1033,Sheet1!$B$3:$AH$1266,Sheet1!E$1+(Sheet1!$A$1-1)*10,FALSE)&gt;999,-1,0)))))))</f>
        <v>3340</v>
      </c>
      <c r="V1033" s="389">
        <f>IF(ISNA(VLOOKUP($A1033,Sheet1!$B$3:$AH$1266,Sheet1!F$1+(Sheet1!$A$1-1)*10,FALSE))=TRUE,"---",IF(VLOOKUP($A1033,Sheet1!$B$3:$AH$1266,Sheet1!F$1+(Sheet1!$A$1-1)*10,FALSE)="---","---", (ROUND(VLOOKUP($A1033,Sheet1!$B$3:$AH$1266,Sheet1!F$1+(Sheet1!$A$1-1)*10,FALSE),IF(VLOOKUP($A1033,Sheet1!$B$3:$AH$1266,Sheet1!F$1+(Sheet1!$A$1-1)*10,FALSE)&gt;99999,-3,IF(VLOOKUP($A1033,Sheet1!$B$3:$AH$1266,Sheet1!F$1+(Sheet1!$A$1-1)*10,FALSE)&gt;9999,-2,IF(VLOOKUP($A1033,Sheet1!$B$3:$AH$1266,Sheet1!F$1+(Sheet1!$A$1-1)*10,FALSE)&gt;999,-1,0)))))))</f>
        <v>3870</v>
      </c>
      <c r="W1033" s="389">
        <f>IF(ISNA(VLOOKUP($A1033,Sheet1!$B$3:$AH$1266,Sheet1!G$1+(Sheet1!$A$1-1)*10,FALSE))=TRUE,"---",IF(VLOOKUP($A1033,Sheet1!$B$3:$AH$1266,Sheet1!G$1+(Sheet1!$A$1-1)*10,FALSE)="---","---", (ROUND(VLOOKUP($A1033,Sheet1!$B$3:$AH$1266,Sheet1!G$1+(Sheet1!$A$1-1)*10,FALSE),IF(VLOOKUP($A1033,Sheet1!$B$3:$AH$1266,Sheet1!G$1+(Sheet1!$A$1-1)*10,FALSE)&gt;99999,-3,IF(VLOOKUP($A1033,Sheet1!$B$3:$AH$1266,Sheet1!G$1+(Sheet1!$A$1-1)*10,FALSE)&gt;9999,-2,IF(VLOOKUP($A1033,Sheet1!$B$3:$AH$1266,Sheet1!G$1+(Sheet1!$A$1-1)*10,FALSE)&gt;999,-1,0)))))))</f>
        <v>4500</v>
      </c>
      <c r="X1033" s="389">
        <f>IF(ISNA(VLOOKUP($A1033,Sheet1!$B$3:$AH$1266,Sheet1!H$1+(Sheet1!$A$1-1)*10,FALSE))=TRUE,"---",IF(VLOOKUP($A1033,Sheet1!$B$3:$AH$1266,Sheet1!H$1+(Sheet1!$A$1-1)*10,FALSE)="---","---", (ROUND(VLOOKUP($A1033,Sheet1!$B$3:$AH$1266,Sheet1!H$1+(Sheet1!$A$1-1)*10,FALSE),IF(VLOOKUP($A1033,Sheet1!$B$3:$AH$1266,Sheet1!H$1+(Sheet1!$A$1-1)*10,FALSE)&gt;99999,-3,IF(VLOOKUP($A1033,Sheet1!$B$3:$AH$1266,Sheet1!H$1+(Sheet1!$A$1-1)*10,FALSE)&gt;9999,-2,IF(VLOOKUP($A1033,Sheet1!$B$3:$AH$1266,Sheet1!H$1+(Sheet1!$A$1-1)*10,FALSE)&gt;999,-1,0)))))))</f>
        <v>6010</v>
      </c>
      <c r="Y1033" s="389">
        <f>IF(ISNA(VLOOKUP($A1033,Sheet1!$B$3:$AH$1266,Sheet1!I$1+(Sheet1!$A$1-1)*10,FALSE))=TRUE,"---",IF(VLOOKUP($A1033,Sheet1!$B$3:$AH$1266,Sheet1!I$1+(Sheet1!$A$1-1)*10,FALSE)="---","---", (ROUND(VLOOKUP($A1033,Sheet1!$B$3:$AH$1266,Sheet1!I$1+(Sheet1!$A$1-1)*10,FALSE),IF(VLOOKUP($A1033,Sheet1!$B$3:$AH$1266,Sheet1!I$1+(Sheet1!$A$1-1)*10,FALSE)&gt;99999,-3,IF(VLOOKUP($A1033,Sheet1!$B$3:$AH$1266,Sheet1!I$1+(Sheet1!$A$1-1)*10,FALSE)&gt;9999,-2,IF(VLOOKUP($A1033,Sheet1!$B$3:$AH$1266,Sheet1!I$1+(Sheet1!$A$1-1)*10,FALSE)&gt;999,-1,0)))))))</f>
        <v>6970</v>
      </c>
      <c r="Z1033" s="389">
        <f>IF(ISNA(VLOOKUP($A1033,Sheet1!$B$3:$AH$1266,Sheet1!J$1+(Sheet1!$A$1-1)*10,FALSE))=TRUE,"---",IF(VLOOKUP($A1033,Sheet1!$B$3:$AH$1266,Sheet1!J$1+(Sheet1!$A$1-1)*10,FALSE)="---","---", (ROUND(VLOOKUP($A1033,Sheet1!$B$3:$AH$1266,Sheet1!J$1+(Sheet1!$A$1-1)*10,FALSE),IF(VLOOKUP($A1033,Sheet1!$B$3:$AH$1266,Sheet1!J$1+(Sheet1!$A$1-1)*10,FALSE)&gt;99999,-3,IF(VLOOKUP($A1033,Sheet1!$B$3:$AH$1266,Sheet1!J$1+(Sheet1!$A$1-1)*10,FALSE)&gt;9999,-2,IF(VLOOKUP($A1033,Sheet1!$B$3:$AH$1266,Sheet1!J$1+(Sheet1!$A$1-1)*10,FALSE)&gt;999,-1,0)))))))</f>
        <v>8180</v>
      </c>
      <c r="AA1033" s="389">
        <f>IF(ISNA(VLOOKUP($A1033,Sheet1!$B$3:$AH$1266,Sheet1!K$1+(Sheet1!$A$1-1)*10,FALSE))=TRUE,"---",IF(VLOOKUP($A1033,Sheet1!$B$3:$AH$1266,Sheet1!K$1+(Sheet1!$A$1-1)*10,FALSE)="---","---", (ROUND(VLOOKUP($A1033,Sheet1!$B$3:$AH$1266,Sheet1!K$1+(Sheet1!$A$1-1)*10,FALSE),IF(VLOOKUP($A1033,Sheet1!$B$3:$AH$1266,Sheet1!K$1+(Sheet1!$A$1-1)*10,FALSE)&gt;99999,-3,IF(VLOOKUP($A1033,Sheet1!$B$3:$AH$1266,Sheet1!K$1+(Sheet1!$A$1-1)*10,FALSE)&gt;9999,-2,IF(VLOOKUP($A1033,Sheet1!$B$3:$AH$1266,Sheet1!K$1+(Sheet1!$A$1-1)*10,FALSE)&gt;999,-1,0)))))))</f>
        <v>9070</v>
      </c>
      <c r="AB1033" s="389">
        <f>IF(ISNA(VLOOKUP($A1033,Sheet1!$B$3:$AH$1266,Sheet1!L$1+(Sheet1!$A$1-1)*10,FALSE))=TRUE,"---",IF(VLOOKUP($A1033,Sheet1!$B$3:$AH$1266,Sheet1!L$1+(Sheet1!$A$1-1)*10,FALSE)="---","---", (ROUND(VLOOKUP($A1033,Sheet1!$B$3:$AH$1266,Sheet1!L$1+(Sheet1!$A$1-1)*10,FALSE),IF(VLOOKUP($A1033,Sheet1!$B$3:$AH$1266,Sheet1!L$1+(Sheet1!$A$1-1)*10,FALSE)&gt;99999,-3,IF(VLOOKUP($A1033,Sheet1!$B$3:$AH$1266,Sheet1!L$1+(Sheet1!$A$1-1)*10,FALSE)&gt;9999,-2,IF(VLOOKUP($A1033,Sheet1!$B$3:$AH$1266,Sheet1!L$1+(Sheet1!$A$1-1)*10,FALSE)&gt;999,-1,0)))))))</f>
        <v>9960</v>
      </c>
      <c r="AC1033" s="389">
        <f>IF(ISNA(VLOOKUP($A1033,Sheet1!$B$3:$AH$1266,Sheet1!M$1+(Sheet1!$A$1-1)*10,FALSE))=TRUE,"---",IF(VLOOKUP($A1033,Sheet1!$B$3:$AH$1266,Sheet1!M$1+(Sheet1!$A$1-1)*10,FALSE)="---","---", (ROUND(VLOOKUP($A1033,Sheet1!$B$3:$AH$1266,Sheet1!M$1+(Sheet1!$A$1-1)*10,FALSE),IF(VLOOKUP($A1033,Sheet1!$B$3:$AH$1266,Sheet1!M$1+(Sheet1!$A$1-1)*10,FALSE)&gt;99999,-3,IF(VLOOKUP($A1033,Sheet1!$B$3:$AH$1266,Sheet1!M$1+(Sheet1!$A$1-1)*10,FALSE)&gt;9999,-2,IF(VLOOKUP($A1033,Sheet1!$B$3:$AH$1266,Sheet1!M$1+(Sheet1!$A$1-1)*10,FALSE)&gt;999,-1,0)))))))</f>
        <v>10800</v>
      </c>
      <c r="AD1033" s="389">
        <f>IF(ISNA(VLOOKUP($A1033,Sheet1!$B$3:$AH$1266,Sheet1!N$1+(Sheet1!$A$1-1)*10,FALSE))=TRUE,"---",IF(VLOOKUP($A1033,Sheet1!$B$3:$AH$1266,Sheet1!N$1+(Sheet1!$A$1-1)*10,FALSE)="---","---", (ROUND(VLOOKUP($A1033,Sheet1!$B$3:$AH$1266,Sheet1!N$1+(Sheet1!$A$1-1)*10,FALSE),IF(VLOOKUP($A1033,Sheet1!$B$3:$AH$1266,Sheet1!N$1+(Sheet1!$A$1-1)*10,FALSE)&gt;99999,-3,IF(VLOOKUP($A1033,Sheet1!$B$3:$AH$1266,Sheet1!N$1+(Sheet1!$A$1-1)*10,FALSE)&gt;9999,-2,IF(VLOOKUP($A1033,Sheet1!$B$3:$AH$1266,Sheet1!N$1+(Sheet1!$A$1-1)*10,FALSE)&gt;999,-1,0)))))))</f>
        <v>12000</v>
      </c>
    </row>
    <row r="1034" spans="1:30" ht="25.5" customHeight="1" x14ac:dyDescent="0.25">
      <c r="A1034" s="309"/>
      <c r="B1034" s="456"/>
      <c r="C1034" s="309"/>
      <c r="D1034" s="309"/>
      <c r="E1034" s="309"/>
      <c r="F1034" s="345" t="s">
        <v>4766</v>
      </c>
      <c r="G1034" s="351" t="s">
        <v>31</v>
      </c>
      <c r="H1034" s="335"/>
      <c r="I1034" s="119">
        <v>15705</v>
      </c>
      <c r="J1034" s="120">
        <v>10.67</v>
      </c>
      <c r="K1034" s="118" t="s">
        <v>20</v>
      </c>
      <c r="L1034" s="122">
        <v>8390</v>
      </c>
      <c r="M1034" s="123">
        <v>57.1</v>
      </c>
      <c r="N1034" s="121" t="s">
        <v>4405</v>
      </c>
      <c r="O1034" s="71" t="s">
        <v>4405</v>
      </c>
      <c r="P1034" s="71" t="s">
        <v>4405</v>
      </c>
      <c r="Q1034" s="71" t="s">
        <v>4405</v>
      </c>
      <c r="R1034" s="73" t="s">
        <v>4405</v>
      </c>
      <c r="S1034" s="359"/>
      <c r="T1034" s="388"/>
      <c r="U1034" s="359"/>
      <c r="V1034" s="359"/>
      <c r="W1034" s="359"/>
      <c r="X1034" s="359"/>
      <c r="Y1034" s="359"/>
      <c r="Z1034" s="359"/>
      <c r="AA1034" s="359"/>
      <c r="AB1034" s="359"/>
      <c r="AC1034" s="359"/>
      <c r="AD1034" s="359"/>
    </row>
    <row r="1035" spans="1:30" ht="25.5" customHeight="1" x14ac:dyDescent="0.25">
      <c r="A1035" s="309"/>
      <c r="B1035" s="456"/>
      <c r="C1035" s="309"/>
      <c r="D1035" s="309"/>
      <c r="E1035" s="309"/>
      <c r="F1035" s="355"/>
      <c r="G1035" s="372"/>
      <c r="H1035" s="335"/>
      <c r="I1035" s="119">
        <v>35083</v>
      </c>
      <c r="J1035" s="120">
        <v>10.89</v>
      </c>
      <c r="K1035" s="118" t="s">
        <v>28</v>
      </c>
      <c r="L1035" s="129" t="s">
        <v>4405</v>
      </c>
      <c r="M1035" s="130" t="s">
        <v>4405</v>
      </c>
      <c r="N1035" s="118" t="s">
        <v>75</v>
      </c>
      <c r="O1035" s="71" t="s">
        <v>4405</v>
      </c>
      <c r="P1035" s="71" t="s">
        <v>4405</v>
      </c>
      <c r="Q1035" s="71" t="s">
        <v>4405</v>
      </c>
      <c r="R1035" s="73" t="s">
        <v>4405</v>
      </c>
      <c r="S1035" s="359"/>
      <c r="T1035" s="388"/>
      <c r="U1035" s="359"/>
      <c r="V1035" s="359"/>
      <c r="W1035" s="359"/>
      <c r="X1035" s="359"/>
      <c r="Y1035" s="359"/>
      <c r="Z1035" s="359"/>
      <c r="AA1035" s="359"/>
      <c r="AB1035" s="359"/>
      <c r="AC1035" s="359"/>
      <c r="AD1035" s="359"/>
    </row>
    <row r="1036" spans="1:30" ht="25.5" customHeight="1" x14ac:dyDescent="0.25">
      <c r="A1036" s="303" t="s">
        <v>1547</v>
      </c>
      <c r="B1036" s="330" t="s">
        <v>1548</v>
      </c>
      <c r="C1036" s="303">
        <v>422518</v>
      </c>
      <c r="D1036" s="303">
        <v>755658</v>
      </c>
      <c r="E1036" s="307" t="s">
        <v>3037</v>
      </c>
      <c r="F1036" s="342" t="s">
        <v>4767</v>
      </c>
      <c r="G1036" s="318" t="s">
        <v>31</v>
      </c>
      <c r="H1036" s="347">
        <v>217</v>
      </c>
      <c r="I1036" s="112">
        <v>12973</v>
      </c>
      <c r="J1036" s="147">
        <v>12.35</v>
      </c>
      <c r="K1036" s="127" t="s">
        <v>24</v>
      </c>
      <c r="L1036" s="115">
        <v>15400</v>
      </c>
      <c r="M1036" s="155">
        <v>71</v>
      </c>
      <c r="N1036" s="127" t="s">
        <v>718</v>
      </c>
      <c r="O1036" s="68">
        <f t="shared" si="36"/>
        <v>0.66122367923784242</v>
      </c>
      <c r="P1036" s="68">
        <f>IF(O1036&lt;&gt;"",VLOOKUP($A1036,Sheet4!$A$2:$O$1309,14,FALSE)*100,"")</f>
        <v>0.55217182598226167</v>
      </c>
      <c r="Q1036" s="68">
        <f>IF(P1036&lt;&gt;"",VLOOKUP($A1036,Sheet4!$A$2:$O$1309,15,FALSE)*100,"")</f>
        <v>5.279069949617254</v>
      </c>
      <c r="R1036" s="74" t="str">
        <f t="shared" si="35"/>
        <v>&gt;100, &lt;200</v>
      </c>
      <c r="S1036" s="356" t="s">
        <v>4366</v>
      </c>
      <c r="T1036" s="356" t="str">
        <f>IF(ISNA(VLOOKUP(A1036,Sheet1!B$3:C$1266,2,FALSE)=TRUE),"NC",VLOOKUP(A1036,Sheet1!B$3:C$1266,2,FALSE))</f>
        <v>Rural10</v>
      </c>
      <c r="U1036" s="392">
        <f>IF(ISNA(VLOOKUP($A1036,Sheet1!$B$3:$AH$1266,Sheet1!E$1+(Sheet1!$A$1-1)*10,FALSE))=TRUE,"---",IF(VLOOKUP($A1036,Sheet1!$B$3:$AH$1266,Sheet1!E$1+(Sheet1!$A$1-1)*10,FALSE)="---","---", (ROUND(VLOOKUP($A1036,Sheet1!$B$3:$AH$1266,Sheet1!E$1+(Sheet1!$A$1-1)*10,FALSE),IF(VLOOKUP($A1036,Sheet1!$B$3:$AH$1266,Sheet1!E$1+(Sheet1!$A$1-1)*10,FALSE)&gt;99999,-3,IF(VLOOKUP($A1036,Sheet1!$B$3:$AH$1266,Sheet1!E$1+(Sheet1!$A$1-1)*10,FALSE)&gt;9999,-2,IF(VLOOKUP($A1036,Sheet1!$B$3:$AH$1266,Sheet1!E$1+(Sheet1!$A$1-1)*10,FALSE)&gt;999,-1,0)))))))</f>
        <v>4420</v>
      </c>
      <c r="V1036" s="392">
        <f>IF(ISNA(VLOOKUP($A1036,Sheet1!$B$3:$AH$1266,Sheet1!F$1+(Sheet1!$A$1-1)*10,FALSE))=TRUE,"---",IF(VLOOKUP($A1036,Sheet1!$B$3:$AH$1266,Sheet1!F$1+(Sheet1!$A$1-1)*10,FALSE)="---","---", (ROUND(VLOOKUP($A1036,Sheet1!$B$3:$AH$1266,Sheet1!F$1+(Sheet1!$A$1-1)*10,FALSE),IF(VLOOKUP($A1036,Sheet1!$B$3:$AH$1266,Sheet1!F$1+(Sheet1!$A$1-1)*10,FALSE)&gt;99999,-3,IF(VLOOKUP($A1036,Sheet1!$B$3:$AH$1266,Sheet1!F$1+(Sheet1!$A$1-1)*10,FALSE)&gt;9999,-2,IF(VLOOKUP($A1036,Sheet1!$B$3:$AH$1266,Sheet1!F$1+(Sheet1!$A$1-1)*10,FALSE)&gt;999,-1,0)))))))</f>
        <v>5140</v>
      </c>
      <c r="W1036" s="392">
        <f>IF(ISNA(VLOOKUP($A1036,Sheet1!$B$3:$AH$1266,Sheet1!G$1+(Sheet1!$A$1-1)*10,FALSE))=TRUE,"---",IF(VLOOKUP($A1036,Sheet1!$B$3:$AH$1266,Sheet1!G$1+(Sheet1!$A$1-1)*10,FALSE)="---","---", (ROUND(VLOOKUP($A1036,Sheet1!$B$3:$AH$1266,Sheet1!G$1+(Sheet1!$A$1-1)*10,FALSE),IF(VLOOKUP($A1036,Sheet1!$B$3:$AH$1266,Sheet1!G$1+(Sheet1!$A$1-1)*10,FALSE)&gt;99999,-3,IF(VLOOKUP($A1036,Sheet1!$B$3:$AH$1266,Sheet1!G$1+(Sheet1!$A$1-1)*10,FALSE)&gt;9999,-2,IF(VLOOKUP($A1036,Sheet1!$B$3:$AH$1266,Sheet1!G$1+(Sheet1!$A$1-1)*10,FALSE)&gt;999,-1,0)))))))</f>
        <v>6020</v>
      </c>
      <c r="X1036" s="392">
        <f>IF(ISNA(VLOOKUP($A1036,Sheet1!$B$3:$AH$1266,Sheet1!H$1+(Sheet1!$A$1-1)*10,FALSE))=TRUE,"---",IF(VLOOKUP($A1036,Sheet1!$B$3:$AH$1266,Sheet1!H$1+(Sheet1!$A$1-1)*10,FALSE)="---","---", (ROUND(VLOOKUP($A1036,Sheet1!$B$3:$AH$1266,Sheet1!H$1+(Sheet1!$A$1-1)*10,FALSE),IF(VLOOKUP($A1036,Sheet1!$B$3:$AH$1266,Sheet1!H$1+(Sheet1!$A$1-1)*10,FALSE)&gt;99999,-3,IF(VLOOKUP($A1036,Sheet1!$B$3:$AH$1266,Sheet1!H$1+(Sheet1!$A$1-1)*10,FALSE)&gt;9999,-2,IF(VLOOKUP($A1036,Sheet1!$B$3:$AH$1266,Sheet1!H$1+(Sheet1!$A$1-1)*10,FALSE)&gt;999,-1,0)))))))</f>
        <v>8210</v>
      </c>
      <c r="Y1036" s="392">
        <f>IF(ISNA(VLOOKUP($A1036,Sheet1!$B$3:$AH$1266,Sheet1!I$1+(Sheet1!$A$1-1)*10,FALSE))=TRUE,"---",IF(VLOOKUP($A1036,Sheet1!$B$3:$AH$1266,Sheet1!I$1+(Sheet1!$A$1-1)*10,FALSE)="---","---", (ROUND(VLOOKUP($A1036,Sheet1!$B$3:$AH$1266,Sheet1!I$1+(Sheet1!$A$1-1)*10,FALSE),IF(VLOOKUP($A1036,Sheet1!$B$3:$AH$1266,Sheet1!I$1+(Sheet1!$A$1-1)*10,FALSE)&gt;99999,-3,IF(VLOOKUP($A1036,Sheet1!$B$3:$AH$1266,Sheet1!I$1+(Sheet1!$A$1-1)*10,FALSE)&gt;9999,-2,IF(VLOOKUP($A1036,Sheet1!$B$3:$AH$1266,Sheet1!I$1+(Sheet1!$A$1-1)*10,FALSE)&gt;999,-1,0)))))))</f>
        <v>9670</v>
      </c>
      <c r="Z1036" s="392">
        <f>IF(ISNA(VLOOKUP($A1036,Sheet1!$B$3:$AH$1266,Sheet1!J$1+(Sheet1!$A$1-1)*10,FALSE))=TRUE,"---",IF(VLOOKUP($A1036,Sheet1!$B$3:$AH$1266,Sheet1!J$1+(Sheet1!$A$1-1)*10,FALSE)="---","---", (ROUND(VLOOKUP($A1036,Sheet1!$B$3:$AH$1266,Sheet1!J$1+(Sheet1!$A$1-1)*10,FALSE),IF(VLOOKUP($A1036,Sheet1!$B$3:$AH$1266,Sheet1!J$1+(Sheet1!$A$1-1)*10,FALSE)&gt;99999,-3,IF(VLOOKUP($A1036,Sheet1!$B$3:$AH$1266,Sheet1!J$1+(Sheet1!$A$1-1)*10,FALSE)&gt;9999,-2,IF(VLOOKUP($A1036,Sheet1!$B$3:$AH$1266,Sheet1!J$1+(Sheet1!$A$1-1)*10,FALSE)&gt;999,-1,0)))))))</f>
        <v>11600</v>
      </c>
      <c r="AA1036" s="392">
        <f>IF(ISNA(VLOOKUP($A1036,Sheet1!$B$3:$AH$1266,Sheet1!K$1+(Sheet1!$A$1-1)*10,FALSE))=TRUE,"---",IF(VLOOKUP($A1036,Sheet1!$B$3:$AH$1266,Sheet1!K$1+(Sheet1!$A$1-1)*10,FALSE)="---","---", (ROUND(VLOOKUP($A1036,Sheet1!$B$3:$AH$1266,Sheet1!K$1+(Sheet1!$A$1-1)*10,FALSE),IF(VLOOKUP($A1036,Sheet1!$B$3:$AH$1266,Sheet1!K$1+(Sheet1!$A$1-1)*10,FALSE)&gt;99999,-3,IF(VLOOKUP($A1036,Sheet1!$B$3:$AH$1266,Sheet1!K$1+(Sheet1!$A$1-1)*10,FALSE)&gt;9999,-2,IF(VLOOKUP($A1036,Sheet1!$B$3:$AH$1266,Sheet1!K$1+(Sheet1!$A$1-1)*10,FALSE)&gt;999,-1,0)))))))</f>
        <v>13000</v>
      </c>
      <c r="AB1036" s="392">
        <f>IF(ISNA(VLOOKUP($A1036,Sheet1!$B$3:$AH$1266,Sheet1!L$1+(Sheet1!$A$1-1)*10,FALSE))=TRUE,"---",IF(VLOOKUP($A1036,Sheet1!$B$3:$AH$1266,Sheet1!L$1+(Sheet1!$A$1-1)*10,FALSE)="---","---", (ROUND(VLOOKUP($A1036,Sheet1!$B$3:$AH$1266,Sheet1!L$1+(Sheet1!$A$1-1)*10,FALSE),IF(VLOOKUP($A1036,Sheet1!$B$3:$AH$1266,Sheet1!L$1+(Sheet1!$A$1-1)*10,FALSE)&gt;99999,-3,IF(VLOOKUP($A1036,Sheet1!$B$3:$AH$1266,Sheet1!L$1+(Sheet1!$A$1-1)*10,FALSE)&gt;9999,-2,IF(VLOOKUP($A1036,Sheet1!$B$3:$AH$1266,Sheet1!L$1+(Sheet1!$A$1-1)*10,FALSE)&gt;999,-1,0)))))))</f>
        <v>14400</v>
      </c>
      <c r="AC1036" s="392">
        <f>IF(ISNA(VLOOKUP($A1036,Sheet1!$B$3:$AH$1266,Sheet1!M$1+(Sheet1!$A$1-1)*10,FALSE))=TRUE,"---",IF(VLOOKUP($A1036,Sheet1!$B$3:$AH$1266,Sheet1!M$1+(Sheet1!$A$1-1)*10,FALSE)="---","---", (ROUND(VLOOKUP($A1036,Sheet1!$B$3:$AH$1266,Sheet1!M$1+(Sheet1!$A$1-1)*10,FALSE),IF(VLOOKUP($A1036,Sheet1!$B$3:$AH$1266,Sheet1!M$1+(Sheet1!$A$1-1)*10,FALSE)&gt;99999,-3,IF(VLOOKUP($A1036,Sheet1!$B$3:$AH$1266,Sheet1!M$1+(Sheet1!$A$1-1)*10,FALSE)&gt;9999,-2,IF(VLOOKUP($A1036,Sheet1!$B$3:$AH$1266,Sheet1!M$1+(Sheet1!$A$1-1)*10,FALSE)&gt;999,-1,0)))))))</f>
        <v>15900</v>
      </c>
      <c r="AD1036" s="392">
        <f>IF(ISNA(VLOOKUP($A1036,Sheet1!$B$3:$AH$1266,Sheet1!N$1+(Sheet1!$A$1-1)*10,FALSE))=TRUE,"---",IF(VLOOKUP($A1036,Sheet1!$B$3:$AH$1266,Sheet1!N$1+(Sheet1!$A$1-1)*10,FALSE)="---","---", (ROUND(VLOOKUP($A1036,Sheet1!$B$3:$AH$1266,Sheet1!N$1+(Sheet1!$A$1-1)*10,FALSE),IF(VLOOKUP($A1036,Sheet1!$B$3:$AH$1266,Sheet1!N$1+(Sheet1!$A$1-1)*10,FALSE)&gt;99999,-3,IF(VLOOKUP($A1036,Sheet1!$B$3:$AH$1266,Sheet1!N$1+(Sheet1!$A$1-1)*10,FALSE)&gt;9999,-2,IF(VLOOKUP($A1036,Sheet1!$B$3:$AH$1266,Sheet1!N$1+(Sheet1!$A$1-1)*10,FALSE)&gt;999,-1,0)))))))</f>
        <v>17800</v>
      </c>
    </row>
    <row r="1037" spans="1:30" ht="25.5" customHeight="1" x14ac:dyDescent="0.25">
      <c r="A1037" s="303"/>
      <c r="B1037" s="331"/>
      <c r="C1037" s="303"/>
      <c r="D1037" s="303"/>
      <c r="E1037" s="307" t="e">
        <v>#N/A</v>
      </c>
      <c r="F1037" s="331"/>
      <c r="G1037" s="319"/>
      <c r="H1037" s="347"/>
      <c r="I1037" s="112">
        <v>15705</v>
      </c>
      <c r="J1037" s="147">
        <v>10.43</v>
      </c>
      <c r="K1037" s="127" t="s">
        <v>20</v>
      </c>
      <c r="L1037" s="115">
        <v>12400</v>
      </c>
      <c r="M1037" s="116">
        <v>57.1</v>
      </c>
      <c r="N1037" s="114" t="s">
        <v>4405</v>
      </c>
      <c r="O1037" s="68" t="s">
        <v>4405</v>
      </c>
      <c r="P1037" s="68" t="s">
        <v>4405</v>
      </c>
      <c r="Q1037" s="68" t="s">
        <v>4405</v>
      </c>
      <c r="R1037" s="74" t="s">
        <v>4405</v>
      </c>
      <c r="S1037" s="356" t="e">
        <v>#N/A</v>
      </c>
      <c r="T1037" s="356" t="str">
        <f>IF(ISNA(VLOOKUP(A1037,Sheet1!B$3:C$1266,2,FALSE)=TRUE),"ND",VLOOKUP(A1037,Sheet1!B$3:C$1266,2,FALSE))</f>
        <v>ND</v>
      </c>
      <c r="U1037" s="392" t="str">
        <f>IF(ISNA(VLOOKUP($A1037,Sheet1!$B$3:$AH$1266,Sheet1!E$1+(Sheet1!$A$1-1)*10,FALSE))=TRUE,"---",IF(VLOOKUP($A1037,Sheet1!$B$3:$AH$1266,Sheet1!E$1+(Sheet1!$A$1-1)*10,FALSE)="---","---", (ROUND(VLOOKUP($A1037,Sheet1!$B$3:$AH$1266,Sheet1!E$1+(Sheet1!$A$1-1)*10,FALSE),IF(VLOOKUP($A1037,Sheet1!$B$3:$AH$1266,Sheet1!E$1+(Sheet1!$A$1-1)*10,FALSE)&gt;99999,-3,IF(VLOOKUP($A1037,Sheet1!$B$3:$AH$1266,Sheet1!E$1+(Sheet1!$A$1-1)*10,FALSE)&gt;9999,-2,IF(VLOOKUP($A1037,Sheet1!$B$3:$AH$1266,Sheet1!E$1+(Sheet1!$A$1-1)*10,FALSE)&gt;999,-1,0)))))))</f>
        <v>---</v>
      </c>
      <c r="V1037" s="392" t="str">
        <f>IF(ISNA(VLOOKUP($A1037,Sheet1!$B$3:$AH$1266,Sheet1!F$1+(Sheet1!$A$1-1)*10,FALSE))=TRUE,"---",IF(VLOOKUP($A1037,Sheet1!$B$3:$AH$1266,Sheet1!F$1+(Sheet1!$A$1-1)*10,FALSE)="---","---", (ROUND(VLOOKUP($A1037,Sheet1!$B$3:$AH$1266,Sheet1!F$1+(Sheet1!$A$1-1)*10,FALSE),IF(VLOOKUP($A1037,Sheet1!$B$3:$AH$1266,Sheet1!F$1+(Sheet1!$A$1-1)*10,FALSE)&gt;99999,-3,IF(VLOOKUP($A1037,Sheet1!$B$3:$AH$1266,Sheet1!F$1+(Sheet1!$A$1-1)*10,FALSE)&gt;9999,-2,IF(VLOOKUP($A1037,Sheet1!$B$3:$AH$1266,Sheet1!F$1+(Sheet1!$A$1-1)*10,FALSE)&gt;999,-1,0)))))))</f>
        <v>---</v>
      </c>
      <c r="W1037" s="392" t="str">
        <f>IF(ISNA(VLOOKUP($A1037,Sheet1!$B$3:$AH$1266,Sheet1!G$1+(Sheet1!$A$1-1)*10,FALSE))=TRUE,"---",IF(VLOOKUP($A1037,Sheet1!$B$3:$AH$1266,Sheet1!G$1+(Sheet1!$A$1-1)*10,FALSE)="---","---", (ROUND(VLOOKUP($A1037,Sheet1!$B$3:$AH$1266,Sheet1!G$1+(Sheet1!$A$1-1)*10,FALSE),IF(VLOOKUP($A1037,Sheet1!$B$3:$AH$1266,Sheet1!G$1+(Sheet1!$A$1-1)*10,FALSE)&gt;99999,-3,IF(VLOOKUP($A1037,Sheet1!$B$3:$AH$1266,Sheet1!G$1+(Sheet1!$A$1-1)*10,FALSE)&gt;9999,-2,IF(VLOOKUP($A1037,Sheet1!$B$3:$AH$1266,Sheet1!G$1+(Sheet1!$A$1-1)*10,FALSE)&gt;999,-1,0)))))))</f>
        <v>---</v>
      </c>
      <c r="X1037" s="392" t="str">
        <f>IF(ISNA(VLOOKUP($A1037,Sheet1!$B$3:$AH$1266,Sheet1!H$1+(Sheet1!$A$1-1)*10,FALSE))=TRUE,"---",IF(VLOOKUP($A1037,Sheet1!$B$3:$AH$1266,Sheet1!H$1+(Sheet1!$A$1-1)*10,FALSE)="---","---", (ROUND(VLOOKUP($A1037,Sheet1!$B$3:$AH$1266,Sheet1!H$1+(Sheet1!$A$1-1)*10,FALSE),IF(VLOOKUP($A1037,Sheet1!$B$3:$AH$1266,Sheet1!H$1+(Sheet1!$A$1-1)*10,FALSE)&gt;99999,-3,IF(VLOOKUP($A1037,Sheet1!$B$3:$AH$1266,Sheet1!H$1+(Sheet1!$A$1-1)*10,FALSE)&gt;9999,-2,IF(VLOOKUP($A1037,Sheet1!$B$3:$AH$1266,Sheet1!H$1+(Sheet1!$A$1-1)*10,FALSE)&gt;999,-1,0)))))))</f>
        <v>---</v>
      </c>
      <c r="Y1037" s="392" t="str">
        <f>IF(ISNA(VLOOKUP($A1037,Sheet1!$B$3:$AH$1266,Sheet1!I$1+(Sheet1!$A$1-1)*10,FALSE))=TRUE,"---",IF(VLOOKUP($A1037,Sheet1!$B$3:$AH$1266,Sheet1!I$1+(Sheet1!$A$1-1)*10,FALSE)="---","---", (ROUND(VLOOKUP($A1037,Sheet1!$B$3:$AH$1266,Sheet1!I$1+(Sheet1!$A$1-1)*10,FALSE),IF(VLOOKUP($A1037,Sheet1!$B$3:$AH$1266,Sheet1!I$1+(Sheet1!$A$1-1)*10,FALSE)&gt;99999,-3,IF(VLOOKUP($A1037,Sheet1!$B$3:$AH$1266,Sheet1!I$1+(Sheet1!$A$1-1)*10,FALSE)&gt;9999,-2,IF(VLOOKUP($A1037,Sheet1!$B$3:$AH$1266,Sheet1!I$1+(Sheet1!$A$1-1)*10,FALSE)&gt;999,-1,0)))))))</f>
        <v>---</v>
      </c>
      <c r="Z1037" s="392" t="str">
        <f>IF(ISNA(VLOOKUP($A1037,Sheet1!$B$3:$AH$1266,Sheet1!J$1+(Sheet1!$A$1-1)*10,FALSE))=TRUE,"---",IF(VLOOKUP($A1037,Sheet1!$B$3:$AH$1266,Sheet1!J$1+(Sheet1!$A$1-1)*10,FALSE)="---","---", (ROUND(VLOOKUP($A1037,Sheet1!$B$3:$AH$1266,Sheet1!J$1+(Sheet1!$A$1-1)*10,FALSE),IF(VLOOKUP($A1037,Sheet1!$B$3:$AH$1266,Sheet1!J$1+(Sheet1!$A$1-1)*10,FALSE)&gt;99999,-3,IF(VLOOKUP($A1037,Sheet1!$B$3:$AH$1266,Sheet1!J$1+(Sheet1!$A$1-1)*10,FALSE)&gt;9999,-2,IF(VLOOKUP($A1037,Sheet1!$B$3:$AH$1266,Sheet1!J$1+(Sheet1!$A$1-1)*10,FALSE)&gt;999,-1,0)))))))</f>
        <v>---</v>
      </c>
      <c r="AA1037" s="392" t="str">
        <f>IF(ISNA(VLOOKUP($A1037,Sheet1!$B$3:$AH$1266,Sheet1!K$1+(Sheet1!$A$1-1)*10,FALSE))=TRUE,"---",IF(VLOOKUP($A1037,Sheet1!$B$3:$AH$1266,Sheet1!K$1+(Sheet1!$A$1-1)*10,FALSE)="---","---", (ROUND(VLOOKUP($A1037,Sheet1!$B$3:$AH$1266,Sheet1!K$1+(Sheet1!$A$1-1)*10,FALSE),IF(VLOOKUP($A1037,Sheet1!$B$3:$AH$1266,Sheet1!K$1+(Sheet1!$A$1-1)*10,FALSE)&gt;99999,-3,IF(VLOOKUP($A1037,Sheet1!$B$3:$AH$1266,Sheet1!K$1+(Sheet1!$A$1-1)*10,FALSE)&gt;9999,-2,IF(VLOOKUP($A1037,Sheet1!$B$3:$AH$1266,Sheet1!K$1+(Sheet1!$A$1-1)*10,FALSE)&gt;999,-1,0)))))))</f>
        <v>---</v>
      </c>
      <c r="AB1037" s="392" t="str">
        <f>IF(ISNA(VLOOKUP($A1037,Sheet1!$B$3:$AH$1266,Sheet1!L$1+(Sheet1!$A$1-1)*10,FALSE))=TRUE,"---",IF(VLOOKUP($A1037,Sheet1!$B$3:$AH$1266,Sheet1!L$1+(Sheet1!$A$1-1)*10,FALSE)="---","---", (ROUND(VLOOKUP($A1037,Sheet1!$B$3:$AH$1266,Sheet1!L$1+(Sheet1!$A$1-1)*10,FALSE),IF(VLOOKUP($A1037,Sheet1!$B$3:$AH$1266,Sheet1!L$1+(Sheet1!$A$1-1)*10,FALSE)&gt;99999,-3,IF(VLOOKUP($A1037,Sheet1!$B$3:$AH$1266,Sheet1!L$1+(Sheet1!$A$1-1)*10,FALSE)&gt;9999,-2,IF(VLOOKUP($A1037,Sheet1!$B$3:$AH$1266,Sheet1!L$1+(Sheet1!$A$1-1)*10,FALSE)&gt;999,-1,0)))))))</f>
        <v>---</v>
      </c>
      <c r="AC1037" s="392" t="str">
        <f>IF(ISNA(VLOOKUP($A1037,Sheet1!$B$3:$AH$1266,Sheet1!M$1+(Sheet1!$A$1-1)*10,FALSE))=TRUE,"---",IF(VLOOKUP($A1037,Sheet1!$B$3:$AH$1266,Sheet1!M$1+(Sheet1!$A$1-1)*10,FALSE)="---","---", (ROUND(VLOOKUP($A1037,Sheet1!$B$3:$AH$1266,Sheet1!M$1+(Sheet1!$A$1-1)*10,FALSE),IF(VLOOKUP($A1037,Sheet1!$B$3:$AH$1266,Sheet1!M$1+(Sheet1!$A$1-1)*10,FALSE)&gt;99999,-3,IF(VLOOKUP($A1037,Sheet1!$B$3:$AH$1266,Sheet1!M$1+(Sheet1!$A$1-1)*10,FALSE)&gt;9999,-2,IF(VLOOKUP($A1037,Sheet1!$B$3:$AH$1266,Sheet1!M$1+(Sheet1!$A$1-1)*10,FALSE)&gt;999,-1,0)))))))</f>
        <v>---</v>
      </c>
      <c r="AD1037" s="392" t="str">
        <f>IF(ISNA(VLOOKUP($A1037,Sheet1!$B$3:$AH$1266,Sheet1!N$1+(Sheet1!$A$1-1)*10,FALSE))=TRUE,"---",IF(VLOOKUP($A1037,Sheet1!$B$3:$AH$1266,Sheet1!N$1+(Sheet1!$A$1-1)*10,FALSE)="---","---", (ROUND(VLOOKUP($A1037,Sheet1!$B$3:$AH$1266,Sheet1!N$1+(Sheet1!$A$1-1)*10,FALSE),IF(VLOOKUP($A1037,Sheet1!$B$3:$AH$1266,Sheet1!N$1+(Sheet1!$A$1-1)*10,FALSE)&gt;99999,-3,IF(VLOOKUP($A1037,Sheet1!$B$3:$AH$1266,Sheet1!N$1+(Sheet1!$A$1-1)*10,FALSE)&gt;9999,-2,IF(VLOOKUP($A1037,Sheet1!$B$3:$AH$1266,Sheet1!N$1+(Sheet1!$A$1-1)*10,FALSE)&gt;999,-1,0)))))))</f>
        <v>---</v>
      </c>
    </row>
    <row r="1038" spans="1:30" ht="25.5" customHeight="1" x14ac:dyDescent="0.25">
      <c r="A1038" s="303"/>
      <c r="B1038" s="331"/>
      <c r="C1038" s="303"/>
      <c r="D1038" s="303"/>
      <c r="E1038" s="307" t="e">
        <v>#N/A</v>
      </c>
      <c r="F1038" s="401"/>
      <c r="G1038" s="405"/>
      <c r="H1038" s="347"/>
      <c r="I1038" s="112">
        <v>17615</v>
      </c>
      <c r="J1038" s="147">
        <v>19.350000000000001</v>
      </c>
      <c r="K1038" s="127" t="s">
        <v>87</v>
      </c>
      <c r="L1038" s="115">
        <v>4800</v>
      </c>
      <c r="M1038" s="116">
        <v>22.1</v>
      </c>
      <c r="N1038" s="127" t="s">
        <v>1549</v>
      </c>
      <c r="O1038" s="68" t="s">
        <v>4405</v>
      </c>
      <c r="P1038" s="68" t="s">
        <v>4405</v>
      </c>
      <c r="Q1038" s="68" t="s">
        <v>4405</v>
      </c>
      <c r="R1038" s="74" t="s">
        <v>4405</v>
      </c>
      <c r="S1038" s="356" t="e">
        <v>#N/A</v>
      </c>
      <c r="T1038" s="356" t="str">
        <f>IF(ISNA(VLOOKUP(A1038,Sheet1!B$3:C$1266,2,FALSE)=TRUE),"ND",VLOOKUP(A1038,Sheet1!B$3:C$1266,2,FALSE))</f>
        <v>ND</v>
      </c>
      <c r="U1038" s="392" t="str">
        <f>IF(ISNA(VLOOKUP($A1038,Sheet1!$B$3:$AH$1266,Sheet1!E$1+(Sheet1!$A$1-1)*10,FALSE))=TRUE,"---",IF(VLOOKUP($A1038,Sheet1!$B$3:$AH$1266,Sheet1!E$1+(Sheet1!$A$1-1)*10,FALSE)="---","---", (ROUND(VLOOKUP($A1038,Sheet1!$B$3:$AH$1266,Sheet1!E$1+(Sheet1!$A$1-1)*10,FALSE),IF(VLOOKUP($A1038,Sheet1!$B$3:$AH$1266,Sheet1!E$1+(Sheet1!$A$1-1)*10,FALSE)&gt;99999,-3,IF(VLOOKUP($A1038,Sheet1!$B$3:$AH$1266,Sheet1!E$1+(Sheet1!$A$1-1)*10,FALSE)&gt;9999,-2,IF(VLOOKUP($A1038,Sheet1!$B$3:$AH$1266,Sheet1!E$1+(Sheet1!$A$1-1)*10,FALSE)&gt;999,-1,0)))))))</f>
        <v>---</v>
      </c>
      <c r="V1038" s="392" t="str">
        <f>IF(ISNA(VLOOKUP($A1038,Sheet1!$B$3:$AH$1266,Sheet1!F$1+(Sheet1!$A$1-1)*10,FALSE))=TRUE,"---",IF(VLOOKUP($A1038,Sheet1!$B$3:$AH$1266,Sheet1!F$1+(Sheet1!$A$1-1)*10,FALSE)="---","---", (ROUND(VLOOKUP($A1038,Sheet1!$B$3:$AH$1266,Sheet1!F$1+(Sheet1!$A$1-1)*10,FALSE),IF(VLOOKUP($A1038,Sheet1!$B$3:$AH$1266,Sheet1!F$1+(Sheet1!$A$1-1)*10,FALSE)&gt;99999,-3,IF(VLOOKUP($A1038,Sheet1!$B$3:$AH$1266,Sheet1!F$1+(Sheet1!$A$1-1)*10,FALSE)&gt;9999,-2,IF(VLOOKUP($A1038,Sheet1!$B$3:$AH$1266,Sheet1!F$1+(Sheet1!$A$1-1)*10,FALSE)&gt;999,-1,0)))))))</f>
        <v>---</v>
      </c>
      <c r="W1038" s="392" t="str">
        <f>IF(ISNA(VLOOKUP($A1038,Sheet1!$B$3:$AH$1266,Sheet1!G$1+(Sheet1!$A$1-1)*10,FALSE))=TRUE,"---",IF(VLOOKUP($A1038,Sheet1!$B$3:$AH$1266,Sheet1!G$1+(Sheet1!$A$1-1)*10,FALSE)="---","---", (ROUND(VLOOKUP($A1038,Sheet1!$B$3:$AH$1266,Sheet1!G$1+(Sheet1!$A$1-1)*10,FALSE),IF(VLOOKUP($A1038,Sheet1!$B$3:$AH$1266,Sheet1!G$1+(Sheet1!$A$1-1)*10,FALSE)&gt;99999,-3,IF(VLOOKUP($A1038,Sheet1!$B$3:$AH$1266,Sheet1!G$1+(Sheet1!$A$1-1)*10,FALSE)&gt;9999,-2,IF(VLOOKUP($A1038,Sheet1!$B$3:$AH$1266,Sheet1!G$1+(Sheet1!$A$1-1)*10,FALSE)&gt;999,-1,0)))))))</f>
        <v>---</v>
      </c>
      <c r="X1038" s="392" t="str">
        <f>IF(ISNA(VLOOKUP($A1038,Sheet1!$B$3:$AH$1266,Sheet1!H$1+(Sheet1!$A$1-1)*10,FALSE))=TRUE,"---",IF(VLOOKUP($A1038,Sheet1!$B$3:$AH$1266,Sheet1!H$1+(Sheet1!$A$1-1)*10,FALSE)="---","---", (ROUND(VLOOKUP($A1038,Sheet1!$B$3:$AH$1266,Sheet1!H$1+(Sheet1!$A$1-1)*10,FALSE),IF(VLOOKUP($A1038,Sheet1!$B$3:$AH$1266,Sheet1!H$1+(Sheet1!$A$1-1)*10,FALSE)&gt;99999,-3,IF(VLOOKUP($A1038,Sheet1!$B$3:$AH$1266,Sheet1!H$1+(Sheet1!$A$1-1)*10,FALSE)&gt;9999,-2,IF(VLOOKUP($A1038,Sheet1!$B$3:$AH$1266,Sheet1!H$1+(Sheet1!$A$1-1)*10,FALSE)&gt;999,-1,0)))))))</f>
        <v>---</v>
      </c>
      <c r="Y1038" s="392" t="str">
        <f>IF(ISNA(VLOOKUP($A1038,Sheet1!$B$3:$AH$1266,Sheet1!I$1+(Sheet1!$A$1-1)*10,FALSE))=TRUE,"---",IF(VLOOKUP($A1038,Sheet1!$B$3:$AH$1266,Sheet1!I$1+(Sheet1!$A$1-1)*10,FALSE)="---","---", (ROUND(VLOOKUP($A1038,Sheet1!$B$3:$AH$1266,Sheet1!I$1+(Sheet1!$A$1-1)*10,FALSE),IF(VLOOKUP($A1038,Sheet1!$B$3:$AH$1266,Sheet1!I$1+(Sheet1!$A$1-1)*10,FALSE)&gt;99999,-3,IF(VLOOKUP($A1038,Sheet1!$B$3:$AH$1266,Sheet1!I$1+(Sheet1!$A$1-1)*10,FALSE)&gt;9999,-2,IF(VLOOKUP($A1038,Sheet1!$B$3:$AH$1266,Sheet1!I$1+(Sheet1!$A$1-1)*10,FALSE)&gt;999,-1,0)))))))</f>
        <v>---</v>
      </c>
      <c r="Z1038" s="392" t="str">
        <f>IF(ISNA(VLOOKUP($A1038,Sheet1!$B$3:$AH$1266,Sheet1!J$1+(Sheet1!$A$1-1)*10,FALSE))=TRUE,"---",IF(VLOOKUP($A1038,Sheet1!$B$3:$AH$1266,Sheet1!J$1+(Sheet1!$A$1-1)*10,FALSE)="---","---", (ROUND(VLOOKUP($A1038,Sheet1!$B$3:$AH$1266,Sheet1!J$1+(Sheet1!$A$1-1)*10,FALSE),IF(VLOOKUP($A1038,Sheet1!$B$3:$AH$1266,Sheet1!J$1+(Sheet1!$A$1-1)*10,FALSE)&gt;99999,-3,IF(VLOOKUP($A1038,Sheet1!$B$3:$AH$1266,Sheet1!J$1+(Sheet1!$A$1-1)*10,FALSE)&gt;9999,-2,IF(VLOOKUP($A1038,Sheet1!$B$3:$AH$1266,Sheet1!J$1+(Sheet1!$A$1-1)*10,FALSE)&gt;999,-1,0)))))))</f>
        <v>---</v>
      </c>
      <c r="AA1038" s="392" t="str">
        <f>IF(ISNA(VLOOKUP($A1038,Sheet1!$B$3:$AH$1266,Sheet1!K$1+(Sheet1!$A$1-1)*10,FALSE))=TRUE,"---",IF(VLOOKUP($A1038,Sheet1!$B$3:$AH$1266,Sheet1!K$1+(Sheet1!$A$1-1)*10,FALSE)="---","---", (ROUND(VLOOKUP($A1038,Sheet1!$B$3:$AH$1266,Sheet1!K$1+(Sheet1!$A$1-1)*10,FALSE),IF(VLOOKUP($A1038,Sheet1!$B$3:$AH$1266,Sheet1!K$1+(Sheet1!$A$1-1)*10,FALSE)&gt;99999,-3,IF(VLOOKUP($A1038,Sheet1!$B$3:$AH$1266,Sheet1!K$1+(Sheet1!$A$1-1)*10,FALSE)&gt;9999,-2,IF(VLOOKUP($A1038,Sheet1!$B$3:$AH$1266,Sheet1!K$1+(Sheet1!$A$1-1)*10,FALSE)&gt;999,-1,0)))))))</f>
        <v>---</v>
      </c>
      <c r="AB1038" s="392" t="str">
        <f>IF(ISNA(VLOOKUP($A1038,Sheet1!$B$3:$AH$1266,Sheet1!L$1+(Sheet1!$A$1-1)*10,FALSE))=TRUE,"---",IF(VLOOKUP($A1038,Sheet1!$B$3:$AH$1266,Sheet1!L$1+(Sheet1!$A$1-1)*10,FALSE)="---","---", (ROUND(VLOOKUP($A1038,Sheet1!$B$3:$AH$1266,Sheet1!L$1+(Sheet1!$A$1-1)*10,FALSE),IF(VLOOKUP($A1038,Sheet1!$B$3:$AH$1266,Sheet1!L$1+(Sheet1!$A$1-1)*10,FALSE)&gt;99999,-3,IF(VLOOKUP($A1038,Sheet1!$B$3:$AH$1266,Sheet1!L$1+(Sheet1!$A$1-1)*10,FALSE)&gt;9999,-2,IF(VLOOKUP($A1038,Sheet1!$B$3:$AH$1266,Sheet1!L$1+(Sheet1!$A$1-1)*10,FALSE)&gt;999,-1,0)))))))</f>
        <v>---</v>
      </c>
      <c r="AC1038" s="392" t="str">
        <f>IF(ISNA(VLOOKUP($A1038,Sheet1!$B$3:$AH$1266,Sheet1!M$1+(Sheet1!$A$1-1)*10,FALSE))=TRUE,"---",IF(VLOOKUP($A1038,Sheet1!$B$3:$AH$1266,Sheet1!M$1+(Sheet1!$A$1-1)*10,FALSE)="---","---", (ROUND(VLOOKUP($A1038,Sheet1!$B$3:$AH$1266,Sheet1!M$1+(Sheet1!$A$1-1)*10,FALSE),IF(VLOOKUP($A1038,Sheet1!$B$3:$AH$1266,Sheet1!M$1+(Sheet1!$A$1-1)*10,FALSE)&gt;99999,-3,IF(VLOOKUP($A1038,Sheet1!$B$3:$AH$1266,Sheet1!M$1+(Sheet1!$A$1-1)*10,FALSE)&gt;9999,-2,IF(VLOOKUP($A1038,Sheet1!$B$3:$AH$1266,Sheet1!M$1+(Sheet1!$A$1-1)*10,FALSE)&gt;999,-1,0)))))))</f>
        <v>---</v>
      </c>
      <c r="AD1038" s="392" t="str">
        <f>IF(ISNA(VLOOKUP($A1038,Sheet1!$B$3:$AH$1266,Sheet1!N$1+(Sheet1!$A$1-1)*10,FALSE))=TRUE,"---",IF(VLOOKUP($A1038,Sheet1!$B$3:$AH$1266,Sheet1!N$1+(Sheet1!$A$1-1)*10,FALSE)="---","---", (ROUND(VLOOKUP($A1038,Sheet1!$B$3:$AH$1266,Sheet1!N$1+(Sheet1!$A$1-1)*10,FALSE),IF(VLOOKUP($A1038,Sheet1!$B$3:$AH$1266,Sheet1!N$1+(Sheet1!$A$1-1)*10,FALSE)&gt;99999,-3,IF(VLOOKUP($A1038,Sheet1!$B$3:$AH$1266,Sheet1!N$1+(Sheet1!$A$1-1)*10,FALSE)&gt;9999,-2,IF(VLOOKUP($A1038,Sheet1!$B$3:$AH$1266,Sheet1!N$1+(Sheet1!$A$1-1)*10,FALSE)&gt;999,-1,0)))))))</f>
        <v>---</v>
      </c>
    </row>
    <row r="1039" spans="1:30" ht="25.5" customHeight="1" x14ac:dyDescent="0.25">
      <c r="A1039" s="304" t="s">
        <v>1550</v>
      </c>
      <c r="B1039" s="393" t="s">
        <v>1551</v>
      </c>
      <c r="C1039" s="304">
        <v>422803</v>
      </c>
      <c r="D1039" s="304">
        <v>755918</v>
      </c>
      <c r="E1039" s="305" t="s">
        <v>3037</v>
      </c>
      <c r="F1039" s="345" t="s">
        <v>4419</v>
      </c>
      <c r="G1039" s="351" t="s">
        <v>286</v>
      </c>
      <c r="H1039" s="348">
        <v>5.32</v>
      </c>
      <c r="I1039" s="119">
        <v>35083</v>
      </c>
      <c r="J1039" s="137" t="s">
        <v>4405</v>
      </c>
      <c r="K1039" s="118" t="s">
        <v>17</v>
      </c>
      <c r="L1039" s="122">
        <v>1150</v>
      </c>
      <c r="M1039" s="123">
        <v>216</v>
      </c>
      <c r="N1039" s="118" t="s">
        <v>20</v>
      </c>
      <c r="O1039" s="71">
        <f t="shared" si="36"/>
        <v>1.9335012499870949</v>
      </c>
      <c r="P1039" s="71">
        <f>IF(O1039&lt;&gt;"",VLOOKUP($A1039,Sheet4!$A$2:$O$1309,14,FALSE)*100,"")</f>
        <v>0.52070144511677796</v>
      </c>
      <c r="Q1039" s="71">
        <f>IF(P1039&lt;&gt;"",VLOOKUP($A1039,Sheet4!$A$2:$O$1309,15,FALSE)*100,"")</f>
        <v>4.9850598392022434</v>
      </c>
      <c r="R1039" s="73">
        <f t="shared" ref="R1039:R1101" si="37">IF(O1039="&lt;0.2","&gt;500",IF(O1039="&gt;50","&lt;2",IF(ISERR(1/O1039*100),"",IF(AND((1/O1039*100)&gt;=2,(1/O1039*100)&lt;=10),MROUND(1/O1039*100,1),IF(AND((1/O1039*100)&gt;=10,(1/O1039*100)&lt;=50),MROUND(1/O1039*100,5),IF(AND((1/O1039*100)&gt;=50,(1/O1039*100)&lt;=104),MROUND(1/O1039*100,10),IF(AND((1/O1039*100)&gt;=104,(1/O1039*100)&lt;=110),"100",IF(AND((1/O1039*100)&gt;=110,(1/O1039*100)&lt;=180),"&gt;100, &lt;200",IF(AND((1/O1039*100)&gt;=180,(1/O1039*100)&lt;=220),"200",IF(AND((1/O1039*100)&gt;=220,(1/O1039*100)&lt;=450),"&gt;200,  &lt;500","500"))))))))))</f>
        <v>50</v>
      </c>
      <c r="S1039" s="357" t="s">
        <v>4366</v>
      </c>
      <c r="T1039" s="357" t="str">
        <f>IF(ISNA(VLOOKUP(A1039,Sheet1!B$3:C$1266,2,FALSE)=TRUE),"NC",VLOOKUP(A1039,Sheet1!B$3:C$1266,2,FALSE))</f>
        <v>Rural10</v>
      </c>
      <c r="U1039" s="385">
        <f>IF(ISNA(VLOOKUP($A1039,Sheet1!$B$3:$AH$1266,Sheet1!E$1+(Sheet1!$A$1-1)*10,FALSE))=TRUE,"---",IF(VLOOKUP($A1039,Sheet1!$B$3:$AH$1266,Sheet1!E$1+(Sheet1!$A$1-1)*10,FALSE)="---","---", (ROUND(VLOOKUP($A1039,Sheet1!$B$3:$AH$1266,Sheet1!E$1+(Sheet1!$A$1-1)*10,FALSE),IF(VLOOKUP($A1039,Sheet1!$B$3:$AH$1266,Sheet1!E$1+(Sheet1!$A$1-1)*10,FALSE)&gt;99999,-3,IF(VLOOKUP($A1039,Sheet1!$B$3:$AH$1266,Sheet1!E$1+(Sheet1!$A$1-1)*10,FALSE)&gt;9999,-2,IF(VLOOKUP($A1039,Sheet1!$B$3:$AH$1266,Sheet1!E$1+(Sheet1!$A$1-1)*10,FALSE)&gt;999,-1,0)))))))</f>
        <v>319</v>
      </c>
      <c r="V1039" s="385">
        <f>IF(ISNA(VLOOKUP($A1039,Sheet1!$B$3:$AH$1266,Sheet1!F$1+(Sheet1!$A$1-1)*10,FALSE))=TRUE,"---",IF(VLOOKUP($A1039,Sheet1!$B$3:$AH$1266,Sheet1!F$1+(Sheet1!$A$1-1)*10,FALSE)="---","---", (ROUND(VLOOKUP($A1039,Sheet1!$B$3:$AH$1266,Sheet1!F$1+(Sheet1!$A$1-1)*10,FALSE),IF(VLOOKUP($A1039,Sheet1!$B$3:$AH$1266,Sheet1!F$1+(Sheet1!$A$1-1)*10,FALSE)&gt;99999,-3,IF(VLOOKUP($A1039,Sheet1!$B$3:$AH$1266,Sheet1!F$1+(Sheet1!$A$1-1)*10,FALSE)&gt;9999,-2,IF(VLOOKUP($A1039,Sheet1!$B$3:$AH$1266,Sheet1!F$1+(Sheet1!$A$1-1)*10,FALSE)&gt;999,-1,0)))))))</f>
        <v>381</v>
      </c>
      <c r="W1039" s="385">
        <f>IF(ISNA(VLOOKUP($A1039,Sheet1!$B$3:$AH$1266,Sheet1!G$1+(Sheet1!$A$1-1)*10,FALSE))=TRUE,"---",IF(VLOOKUP($A1039,Sheet1!$B$3:$AH$1266,Sheet1!G$1+(Sheet1!$A$1-1)*10,FALSE)="---","---", (ROUND(VLOOKUP($A1039,Sheet1!$B$3:$AH$1266,Sheet1!G$1+(Sheet1!$A$1-1)*10,FALSE),IF(VLOOKUP($A1039,Sheet1!$B$3:$AH$1266,Sheet1!G$1+(Sheet1!$A$1-1)*10,FALSE)&gt;99999,-3,IF(VLOOKUP($A1039,Sheet1!$B$3:$AH$1266,Sheet1!G$1+(Sheet1!$A$1-1)*10,FALSE)&gt;9999,-2,IF(VLOOKUP($A1039,Sheet1!$B$3:$AH$1266,Sheet1!G$1+(Sheet1!$A$1-1)*10,FALSE)&gt;999,-1,0)))))))</f>
        <v>460</v>
      </c>
      <c r="X1039" s="385">
        <f>IF(ISNA(VLOOKUP($A1039,Sheet1!$B$3:$AH$1266,Sheet1!H$1+(Sheet1!$A$1-1)*10,FALSE))=TRUE,"---",IF(VLOOKUP($A1039,Sheet1!$B$3:$AH$1266,Sheet1!H$1+(Sheet1!$A$1-1)*10,FALSE)="---","---", (ROUND(VLOOKUP($A1039,Sheet1!$B$3:$AH$1266,Sheet1!H$1+(Sheet1!$A$1-1)*10,FALSE),IF(VLOOKUP($A1039,Sheet1!$B$3:$AH$1266,Sheet1!H$1+(Sheet1!$A$1-1)*10,FALSE)&gt;99999,-3,IF(VLOOKUP($A1039,Sheet1!$B$3:$AH$1266,Sheet1!H$1+(Sheet1!$A$1-1)*10,FALSE)&gt;9999,-2,IF(VLOOKUP($A1039,Sheet1!$B$3:$AH$1266,Sheet1!H$1+(Sheet1!$A$1-1)*10,FALSE)&gt;999,-1,0)))))))</f>
        <v>665</v>
      </c>
      <c r="Y1039" s="385">
        <f>IF(ISNA(VLOOKUP($A1039,Sheet1!$B$3:$AH$1266,Sheet1!I$1+(Sheet1!$A$1-1)*10,FALSE))=TRUE,"---",IF(VLOOKUP($A1039,Sheet1!$B$3:$AH$1266,Sheet1!I$1+(Sheet1!$A$1-1)*10,FALSE)="---","---", (ROUND(VLOOKUP($A1039,Sheet1!$B$3:$AH$1266,Sheet1!I$1+(Sheet1!$A$1-1)*10,FALSE),IF(VLOOKUP($A1039,Sheet1!$B$3:$AH$1266,Sheet1!I$1+(Sheet1!$A$1-1)*10,FALSE)&gt;99999,-3,IF(VLOOKUP($A1039,Sheet1!$B$3:$AH$1266,Sheet1!I$1+(Sheet1!$A$1-1)*10,FALSE)&gt;9999,-2,IF(VLOOKUP($A1039,Sheet1!$B$3:$AH$1266,Sheet1!I$1+(Sheet1!$A$1-1)*10,FALSE)&gt;999,-1,0)))))))</f>
        <v>807</v>
      </c>
      <c r="Z1039" s="385">
        <f>IF(ISNA(VLOOKUP($A1039,Sheet1!$B$3:$AH$1266,Sheet1!J$1+(Sheet1!$A$1-1)*10,FALSE))=TRUE,"---",IF(VLOOKUP($A1039,Sheet1!$B$3:$AH$1266,Sheet1!J$1+(Sheet1!$A$1-1)*10,FALSE)="---","---", (ROUND(VLOOKUP($A1039,Sheet1!$B$3:$AH$1266,Sheet1!J$1+(Sheet1!$A$1-1)*10,FALSE),IF(VLOOKUP($A1039,Sheet1!$B$3:$AH$1266,Sheet1!J$1+(Sheet1!$A$1-1)*10,FALSE)&gt;99999,-3,IF(VLOOKUP($A1039,Sheet1!$B$3:$AH$1266,Sheet1!J$1+(Sheet1!$A$1-1)*10,FALSE)&gt;9999,-2,IF(VLOOKUP($A1039,Sheet1!$B$3:$AH$1266,Sheet1!J$1+(Sheet1!$A$1-1)*10,FALSE)&gt;999,-1,0)))))))</f>
        <v>995</v>
      </c>
      <c r="AA1039" s="385">
        <f>IF(ISNA(VLOOKUP($A1039,Sheet1!$B$3:$AH$1266,Sheet1!K$1+(Sheet1!$A$1-1)*10,FALSE))=TRUE,"---",IF(VLOOKUP($A1039,Sheet1!$B$3:$AH$1266,Sheet1!K$1+(Sheet1!$A$1-1)*10,FALSE)="---","---", (ROUND(VLOOKUP($A1039,Sheet1!$B$3:$AH$1266,Sheet1!K$1+(Sheet1!$A$1-1)*10,FALSE),IF(VLOOKUP($A1039,Sheet1!$B$3:$AH$1266,Sheet1!K$1+(Sheet1!$A$1-1)*10,FALSE)&gt;99999,-3,IF(VLOOKUP($A1039,Sheet1!$B$3:$AH$1266,Sheet1!K$1+(Sheet1!$A$1-1)*10,FALSE)&gt;9999,-2,IF(VLOOKUP($A1039,Sheet1!$B$3:$AH$1266,Sheet1!K$1+(Sheet1!$A$1-1)*10,FALSE)&gt;999,-1,0)))))))</f>
        <v>1140</v>
      </c>
      <c r="AB1039" s="385">
        <f>IF(ISNA(VLOOKUP($A1039,Sheet1!$B$3:$AH$1266,Sheet1!L$1+(Sheet1!$A$1-1)*10,FALSE))=TRUE,"---",IF(VLOOKUP($A1039,Sheet1!$B$3:$AH$1266,Sheet1!L$1+(Sheet1!$A$1-1)*10,FALSE)="---","---", (ROUND(VLOOKUP($A1039,Sheet1!$B$3:$AH$1266,Sheet1!L$1+(Sheet1!$A$1-1)*10,FALSE),IF(VLOOKUP($A1039,Sheet1!$B$3:$AH$1266,Sheet1!L$1+(Sheet1!$A$1-1)*10,FALSE)&gt;99999,-3,IF(VLOOKUP($A1039,Sheet1!$B$3:$AH$1266,Sheet1!L$1+(Sheet1!$A$1-1)*10,FALSE)&gt;9999,-2,IF(VLOOKUP($A1039,Sheet1!$B$3:$AH$1266,Sheet1!L$1+(Sheet1!$A$1-1)*10,FALSE)&gt;999,-1,0)))))))</f>
        <v>1300</v>
      </c>
      <c r="AC1039" s="385">
        <f>IF(ISNA(VLOOKUP($A1039,Sheet1!$B$3:$AH$1266,Sheet1!M$1+(Sheet1!$A$1-1)*10,FALSE))=TRUE,"---",IF(VLOOKUP($A1039,Sheet1!$B$3:$AH$1266,Sheet1!M$1+(Sheet1!$A$1-1)*10,FALSE)="---","---", (ROUND(VLOOKUP($A1039,Sheet1!$B$3:$AH$1266,Sheet1!M$1+(Sheet1!$A$1-1)*10,FALSE),IF(VLOOKUP($A1039,Sheet1!$B$3:$AH$1266,Sheet1!M$1+(Sheet1!$A$1-1)*10,FALSE)&gt;99999,-3,IF(VLOOKUP($A1039,Sheet1!$B$3:$AH$1266,Sheet1!M$1+(Sheet1!$A$1-1)*10,FALSE)&gt;9999,-2,IF(VLOOKUP($A1039,Sheet1!$B$3:$AH$1266,Sheet1!M$1+(Sheet1!$A$1-1)*10,FALSE)&gt;999,-1,0)))))))</f>
        <v>1470</v>
      </c>
      <c r="AD1039" s="385">
        <f>IF(ISNA(VLOOKUP($A1039,Sheet1!$B$3:$AH$1266,Sheet1!N$1+(Sheet1!$A$1-1)*10,FALSE))=TRUE,"---",IF(VLOOKUP($A1039,Sheet1!$B$3:$AH$1266,Sheet1!N$1+(Sheet1!$A$1-1)*10,FALSE)="---","---", (ROUND(VLOOKUP($A1039,Sheet1!$B$3:$AH$1266,Sheet1!N$1+(Sheet1!$A$1-1)*10,FALSE),IF(VLOOKUP($A1039,Sheet1!$B$3:$AH$1266,Sheet1!N$1+(Sheet1!$A$1-1)*10,FALSE)&gt;99999,-3,IF(VLOOKUP($A1039,Sheet1!$B$3:$AH$1266,Sheet1!N$1+(Sheet1!$A$1-1)*10,FALSE)&gt;9999,-2,IF(VLOOKUP($A1039,Sheet1!$B$3:$AH$1266,Sheet1!N$1+(Sheet1!$A$1-1)*10,FALSE)&gt;999,-1,0)))))))</f>
        <v>1710</v>
      </c>
    </row>
    <row r="1040" spans="1:30" ht="25.5" customHeight="1" x14ac:dyDescent="0.25">
      <c r="A1040" s="304"/>
      <c r="B1040" s="346"/>
      <c r="C1040" s="304"/>
      <c r="D1040" s="304"/>
      <c r="E1040" s="305" t="e">
        <v>#N/A</v>
      </c>
      <c r="F1040" s="346"/>
      <c r="G1040" s="352"/>
      <c r="H1040" s="348"/>
      <c r="I1040" s="119">
        <v>35083</v>
      </c>
      <c r="J1040" s="124">
        <v>6.64</v>
      </c>
      <c r="K1040" s="118" t="s">
        <v>28</v>
      </c>
      <c r="L1040" s="129" t="s">
        <v>4405</v>
      </c>
      <c r="M1040" s="130" t="s">
        <v>4405</v>
      </c>
      <c r="N1040" s="118" t="s">
        <v>75</v>
      </c>
      <c r="O1040" s="71" t="s">
        <v>4405</v>
      </c>
      <c r="P1040" s="71" t="s">
        <v>4405</v>
      </c>
      <c r="Q1040" s="71" t="s">
        <v>4405</v>
      </c>
      <c r="R1040" s="73" t="s">
        <v>4405</v>
      </c>
      <c r="S1040" s="357" t="e">
        <v>#N/A</v>
      </c>
      <c r="T1040" s="357" t="str">
        <f>IF(ISNA(VLOOKUP(A1040,Sheet1!B$3:C$1266,2,FALSE)=TRUE),"ND",VLOOKUP(A1040,Sheet1!B$3:C$1266,2,FALSE))</f>
        <v>ND</v>
      </c>
      <c r="U1040" s="385" t="str">
        <f>IF(ISNA(VLOOKUP($A1040,Sheet1!$B$3:$AH$1266,Sheet1!E$1+(Sheet1!$A$1-1)*10,FALSE))=TRUE,"---",IF(VLOOKUP($A1040,Sheet1!$B$3:$AH$1266,Sheet1!E$1+(Sheet1!$A$1-1)*10,FALSE)="---","---", (ROUND(VLOOKUP($A1040,Sheet1!$B$3:$AH$1266,Sheet1!E$1+(Sheet1!$A$1-1)*10,FALSE),IF(VLOOKUP($A1040,Sheet1!$B$3:$AH$1266,Sheet1!E$1+(Sheet1!$A$1-1)*10,FALSE)&gt;99999,-3,IF(VLOOKUP($A1040,Sheet1!$B$3:$AH$1266,Sheet1!E$1+(Sheet1!$A$1-1)*10,FALSE)&gt;9999,-2,IF(VLOOKUP($A1040,Sheet1!$B$3:$AH$1266,Sheet1!E$1+(Sheet1!$A$1-1)*10,FALSE)&gt;999,-1,0)))))))</f>
        <v>---</v>
      </c>
      <c r="V1040" s="385" t="str">
        <f>IF(ISNA(VLOOKUP($A1040,Sheet1!$B$3:$AH$1266,Sheet1!F$1+(Sheet1!$A$1-1)*10,FALSE))=TRUE,"---",IF(VLOOKUP($A1040,Sheet1!$B$3:$AH$1266,Sheet1!F$1+(Sheet1!$A$1-1)*10,FALSE)="---","---", (ROUND(VLOOKUP($A1040,Sheet1!$B$3:$AH$1266,Sheet1!F$1+(Sheet1!$A$1-1)*10,FALSE),IF(VLOOKUP($A1040,Sheet1!$B$3:$AH$1266,Sheet1!F$1+(Sheet1!$A$1-1)*10,FALSE)&gt;99999,-3,IF(VLOOKUP($A1040,Sheet1!$B$3:$AH$1266,Sheet1!F$1+(Sheet1!$A$1-1)*10,FALSE)&gt;9999,-2,IF(VLOOKUP($A1040,Sheet1!$B$3:$AH$1266,Sheet1!F$1+(Sheet1!$A$1-1)*10,FALSE)&gt;999,-1,0)))))))</f>
        <v>---</v>
      </c>
      <c r="W1040" s="385" t="str">
        <f>IF(ISNA(VLOOKUP($A1040,Sheet1!$B$3:$AH$1266,Sheet1!G$1+(Sheet1!$A$1-1)*10,FALSE))=TRUE,"---",IF(VLOOKUP($A1040,Sheet1!$B$3:$AH$1266,Sheet1!G$1+(Sheet1!$A$1-1)*10,FALSE)="---","---", (ROUND(VLOOKUP($A1040,Sheet1!$B$3:$AH$1266,Sheet1!G$1+(Sheet1!$A$1-1)*10,FALSE),IF(VLOOKUP($A1040,Sheet1!$B$3:$AH$1266,Sheet1!G$1+(Sheet1!$A$1-1)*10,FALSE)&gt;99999,-3,IF(VLOOKUP($A1040,Sheet1!$B$3:$AH$1266,Sheet1!G$1+(Sheet1!$A$1-1)*10,FALSE)&gt;9999,-2,IF(VLOOKUP($A1040,Sheet1!$B$3:$AH$1266,Sheet1!G$1+(Sheet1!$A$1-1)*10,FALSE)&gt;999,-1,0)))))))</f>
        <v>---</v>
      </c>
      <c r="X1040" s="385" t="str">
        <f>IF(ISNA(VLOOKUP($A1040,Sheet1!$B$3:$AH$1266,Sheet1!H$1+(Sheet1!$A$1-1)*10,FALSE))=TRUE,"---",IF(VLOOKUP($A1040,Sheet1!$B$3:$AH$1266,Sheet1!H$1+(Sheet1!$A$1-1)*10,FALSE)="---","---", (ROUND(VLOOKUP($A1040,Sheet1!$B$3:$AH$1266,Sheet1!H$1+(Sheet1!$A$1-1)*10,FALSE),IF(VLOOKUP($A1040,Sheet1!$B$3:$AH$1266,Sheet1!H$1+(Sheet1!$A$1-1)*10,FALSE)&gt;99999,-3,IF(VLOOKUP($A1040,Sheet1!$B$3:$AH$1266,Sheet1!H$1+(Sheet1!$A$1-1)*10,FALSE)&gt;9999,-2,IF(VLOOKUP($A1040,Sheet1!$B$3:$AH$1266,Sheet1!H$1+(Sheet1!$A$1-1)*10,FALSE)&gt;999,-1,0)))))))</f>
        <v>---</v>
      </c>
      <c r="Y1040" s="385" t="str">
        <f>IF(ISNA(VLOOKUP($A1040,Sheet1!$B$3:$AH$1266,Sheet1!I$1+(Sheet1!$A$1-1)*10,FALSE))=TRUE,"---",IF(VLOOKUP($A1040,Sheet1!$B$3:$AH$1266,Sheet1!I$1+(Sheet1!$A$1-1)*10,FALSE)="---","---", (ROUND(VLOOKUP($A1040,Sheet1!$B$3:$AH$1266,Sheet1!I$1+(Sheet1!$A$1-1)*10,FALSE),IF(VLOOKUP($A1040,Sheet1!$B$3:$AH$1266,Sheet1!I$1+(Sheet1!$A$1-1)*10,FALSE)&gt;99999,-3,IF(VLOOKUP($A1040,Sheet1!$B$3:$AH$1266,Sheet1!I$1+(Sheet1!$A$1-1)*10,FALSE)&gt;9999,-2,IF(VLOOKUP($A1040,Sheet1!$B$3:$AH$1266,Sheet1!I$1+(Sheet1!$A$1-1)*10,FALSE)&gt;999,-1,0)))))))</f>
        <v>---</v>
      </c>
      <c r="Z1040" s="385" t="str">
        <f>IF(ISNA(VLOOKUP($A1040,Sheet1!$B$3:$AH$1266,Sheet1!J$1+(Sheet1!$A$1-1)*10,FALSE))=TRUE,"---",IF(VLOOKUP($A1040,Sheet1!$B$3:$AH$1266,Sheet1!J$1+(Sheet1!$A$1-1)*10,FALSE)="---","---", (ROUND(VLOOKUP($A1040,Sheet1!$B$3:$AH$1266,Sheet1!J$1+(Sheet1!$A$1-1)*10,FALSE),IF(VLOOKUP($A1040,Sheet1!$B$3:$AH$1266,Sheet1!J$1+(Sheet1!$A$1-1)*10,FALSE)&gt;99999,-3,IF(VLOOKUP($A1040,Sheet1!$B$3:$AH$1266,Sheet1!J$1+(Sheet1!$A$1-1)*10,FALSE)&gt;9999,-2,IF(VLOOKUP($A1040,Sheet1!$B$3:$AH$1266,Sheet1!J$1+(Sheet1!$A$1-1)*10,FALSE)&gt;999,-1,0)))))))</f>
        <v>---</v>
      </c>
      <c r="AA1040" s="385" t="str">
        <f>IF(ISNA(VLOOKUP($A1040,Sheet1!$B$3:$AH$1266,Sheet1!K$1+(Sheet1!$A$1-1)*10,FALSE))=TRUE,"---",IF(VLOOKUP($A1040,Sheet1!$B$3:$AH$1266,Sheet1!K$1+(Sheet1!$A$1-1)*10,FALSE)="---","---", (ROUND(VLOOKUP($A1040,Sheet1!$B$3:$AH$1266,Sheet1!K$1+(Sheet1!$A$1-1)*10,FALSE),IF(VLOOKUP($A1040,Sheet1!$B$3:$AH$1266,Sheet1!K$1+(Sheet1!$A$1-1)*10,FALSE)&gt;99999,-3,IF(VLOOKUP($A1040,Sheet1!$B$3:$AH$1266,Sheet1!K$1+(Sheet1!$A$1-1)*10,FALSE)&gt;9999,-2,IF(VLOOKUP($A1040,Sheet1!$B$3:$AH$1266,Sheet1!K$1+(Sheet1!$A$1-1)*10,FALSE)&gt;999,-1,0)))))))</f>
        <v>---</v>
      </c>
      <c r="AB1040" s="385" t="str">
        <f>IF(ISNA(VLOOKUP($A1040,Sheet1!$B$3:$AH$1266,Sheet1!L$1+(Sheet1!$A$1-1)*10,FALSE))=TRUE,"---",IF(VLOOKUP($A1040,Sheet1!$B$3:$AH$1266,Sheet1!L$1+(Sheet1!$A$1-1)*10,FALSE)="---","---", (ROUND(VLOOKUP($A1040,Sheet1!$B$3:$AH$1266,Sheet1!L$1+(Sheet1!$A$1-1)*10,FALSE),IF(VLOOKUP($A1040,Sheet1!$B$3:$AH$1266,Sheet1!L$1+(Sheet1!$A$1-1)*10,FALSE)&gt;99999,-3,IF(VLOOKUP($A1040,Sheet1!$B$3:$AH$1266,Sheet1!L$1+(Sheet1!$A$1-1)*10,FALSE)&gt;9999,-2,IF(VLOOKUP($A1040,Sheet1!$B$3:$AH$1266,Sheet1!L$1+(Sheet1!$A$1-1)*10,FALSE)&gt;999,-1,0)))))))</f>
        <v>---</v>
      </c>
      <c r="AC1040" s="385" t="str">
        <f>IF(ISNA(VLOOKUP($A1040,Sheet1!$B$3:$AH$1266,Sheet1!M$1+(Sheet1!$A$1-1)*10,FALSE))=TRUE,"---",IF(VLOOKUP($A1040,Sheet1!$B$3:$AH$1266,Sheet1!M$1+(Sheet1!$A$1-1)*10,FALSE)="---","---", (ROUND(VLOOKUP($A1040,Sheet1!$B$3:$AH$1266,Sheet1!M$1+(Sheet1!$A$1-1)*10,FALSE),IF(VLOOKUP($A1040,Sheet1!$B$3:$AH$1266,Sheet1!M$1+(Sheet1!$A$1-1)*10,FALSE)&gt;99999,-3,IF(VLOOKUP($A1040,Sheet1!$B$3:$AH$1266,Sheet1!M$1+(Sheet1!$A$1-1)*10,FALSE)&gt;9999,-2,IF(VLOOKUP($A1040,Sheet1!$B$3:$AH$1266,Sheet1!M$1+(Sheet1!$A$1-1)*10,FALSE)&gt;999,-1,0)))))))</f>
        <v>---</v>
      </c>
      <c r="AD1040" s="385" t="str">
        <f>IF(ISNA(VLOOKUP($A1040,Sheet1!$B$3:$AH$1266,Sheet1!N$1+(Sheet1!$A$1-1)*10,FALSE))=TRUE,"---",IF(VLOOKUP($A1040,Sheet1!$B$3:$AH$1266,Sheet1!N$1+(Sheet1!$A$1-1)*10,FALSE)="---","---", (ROUND(VLOOKUP($A1040,Sheet1!$B$3:$AH$1266,Sheet1!N$1+(Sheet1!$A$1-1)*10,FALSE),IF(VLOOKUP($A1040,Sheet1!$B$3:$AH$1266,Sheet1!N$1+(Sheet1!$A$1-1)*10,FALSE)&gt;99999,-3,IF(VLOOKUP($A1040,Sheet1!$B$3:$AH$1266,Sheet1!N$1+(Sheet1!$A$1-1)*10,FALSE)&gt;9999,-2,IF(VLOOKUP($A1040,Sheet1!$B$3:$AH$1266,Sheet1!N$1+(Sheet1!$A$1-1)*10,FALSE)&gt;999,-1,0)))))))</f>
        <v>---</v>
      </c>
    </row>
    <row r="1041" spans="1:30" ht="25.5" customHeight="1" x14ac:dyDescent="0.25">
      <c r="A1041" s="125" t="s">
        <v>1552</v>
      </c>
      <c r="B1041" s="138" t="s">
        <v>1553</v>
      </c>
      <c r="C1041" s="125">
        <v>422414</v>
      </c>
      <c r="D1041" s="125">
        <v>755831</v>
      </c>
      <c r="E1041" s="70" t="s">
        <v>3014</v>
      </c>
      <c r="F1041" s="139" t="s">
        <v>4405</v>
      </c>
      <c r="G1041" s="127" t="s">
        <v>160</v>
      </c>
      <c r="H1041" s="128">
        <v>20.8</v>
      </c>
      <c r="I1041" s="112">
        <v>12973</v>
      </c>
      <c r="J1041" s="140" t="s">
        <v>4405</v>
      </c>
      <c r="K1041" s="127" t="s">
        <v>17</v>
      </c>
      <c r="L1041" s="115">
        <v>15100</v>
      </c>
      <c r="M1041" s="116">
        <v>726</v>
      </c>
      <c r="N1041" s="127" t="s">
        <v>145</v>
      </c>
      <c r="O1041" s="68" t="str">
        <f t="shared" si="36"/>
        <v>&lt;0.2</v>
      </c>
      <c r="P1041" s="68">
        <f>IF(O1041&lt;&gt;"",VLOOKUP($A1041,Sheet4!$A$2:$O$1309,14,FALSE)*100,"")</f>
        <v>0.9374424601702791</v>
      </c>
      <c r="Q1041" s="68">
        <f>IF(P1041&lt;&gt;"",VLOOKUP($A1041,Sheet4!$A$2:$O$1309,15,FALSE)*100,"")</f>
        <v>8.8128087598196903</v>
      </c>
      <c r="R1041" s="74" t="str">
        <f t="shared" si="37"/>
        <v>&gt;500</v>
      </c>
      <c r="S1041" s="64" t="s">
        <v>4366</v>
      </c>
      <c r="T1041" s="64" t="str">
        <f>IF(ISNA(VLOOKUP(A1041,Sheet1!B$3:C$1266,2,FALSE)=TRUE),"NC",VLOOKUP(A1041,Sheet1!B$3:C$1266,2,FALSE))</f>
        <v>Rural</v>
      </c>
      <c r="U1041" s="65">
        <f>IF(ISNA(VLOOKUP($A1041,Sheet1!$B$3:$AH$1266,Sheet1!E$1+(Sheet1!$A$1-1)*10,FALSE))=TRUE,"---",IF(VLOOKUP($A1041,Sheet1!$B$3:$AH$1266,Sheet1!E$1+(Sheet1!$A$1-1)*10,FALSE)="---","---", (ROUND(VLOOKUP($A1041,Sheet1!$B$3:$AH$1266,Sheet1!E$1+(Sheet1!$A$1-1)*10,FALSE),IF(VLOOKUP($A1041,Sheet1!$B$3:$AH$1266,Sheet1!E$1+(Sheet1!$A$1-1)*10,FALSE)&gt;99999,-3,IF(VLOOKUP($A1041,Sheet1!$B$3:$AH$1266,Sheet1!E$1+(Sheet1!$A$1-1)*10,FALSE)&gt;9999,-2,IF(VLOOKUP($A1041,Sheet1!$B$3:$AH$1266,Sheet1!E$1+(Sheet1!$A$1-1)*10,FALSE)&gt;999,-1,0)))))))</f>
        <v>547</v>
      </c>
      <c r="V1041" s="65">
        <f>IF(ISNA(VLOOKUP($A1041,Sheet1!$B$3:$AH$1266,Sheet1!F$1+(Sheet1!$A$1-1)*10,FALSE))=TRUE,"---",IF(VLOOKUP($A1041,Sheet1!$B$3:$AH$1266,Sheet1!F$1+(Sheet1!$A$1-1)*10,FALSE)="---","---", (ROUND(VLOOKUP($A1041,Sheet1!$B$3:$AH$1266,Sheet1!F$1+(Sheet1!$A$1-1)*10,FALSE),IF(VLOOKUP($A1041,Sheet1!$B$3:$AH$1266,Sheet1!F$1+(Sheet1!$A$1-1)*10,FALSE)&gt;99999,-3,IF(VLOOKUP($A1041,Sheet1!$B$3:$AH$1266,Sheet1!F$1+(Sheet1!$A$1-1)*10,FALSE)&gt;9999,-2,IF(VLOOKUP($A1041,Sheet1!$B$3:$AH$1266,Sheet1!F$1+(Sheet1!$A$1-1)*10,FALSE)&gt;999,-1,0)))))))</f>
        <v>664</v>
      </c>
      <c r="W1041" s="65">
        <f>IF(ISNA(VLOOKUP($A1041,Sheet1!$B$3:$AH$1266,Sheet1!G$1+(Sheet1!$A$1-1)*10,FALSE))=TRUE,"---",IF(VLOOKUP($A1041,Sheet1!$B$3:$AH$1266,Sheet1!G$1+(Sheet1!$A$1-1)*10,FALSE)="---","---", (ROUND(VLOOKUP($A1041,Sheet1!$B$3:$AH$1266,Sheet1!G$1+(Sheet1!$A$1-1)*10,FALSE),IF(VLOOKUP($A1041,Sheet1!$B$3:$AH$1266,Sheet1!G$1+(Sheet1!$A$1-1)*10,FALSE)&gt;99999,-3,IF(VLOOKUP($A1041,Sheet1!$B$3:$AH$1266,Sheet1!G$1+(Sheet1!$A$1-1)*10,FALSE)&gt;9999,-2,IF(VLOOKUP($A1041,Sheet1!$B$3:$AH$1266,Sheet1!G$1+(Sheet1!$A$1-1)*10,FALSE)&gt;999,-1,0)))))))</f>
        <v>813</v>
      </c>
      <c r="X1041" s="65">
        <f>IF(ISNA(VLOOKUP($A1041,Sheet1!$B$3:$AH$1266,Sheet1!H$1+(Sheet1!$A$1-1)*10,FALSE))=TRUE,"---",IF(VLOOKUP($A1041,Sheet1!$B$3:$AH$1266,Sheet1!H$1+(Sheet1!$A$1-1)*10,FALSE)="---","---", (ROUND(VLOOKUP($A1041,Sheet1!$B$3:$AH$1266,Sheet1!H$1+(Sheet1!$A$1-1)*10,FALSE),IF(VLOOKUP($A1041,Sheet1!$B$3:$AH$1266,Sheet1!H$1+(Sheet1!$A$1-1)*10,FALSE)&gt;99999,-3,IF(VLOOKUP($A1041,Sheet1!$B$3:$AH$1266,Sheet1!H$1+(Sheet1!$A$1-1)*10,FALSE)&gt;9999,-2,IF(VLOOKUP($A1041,Sheet1!$B$3:$AH$1266,Sheet1!H$1+(Sheet1!$A$1-1)*10,FALSE)&gt;999,-1,0)))))))</f>
        <v>1210</v>
      </c>
      <c r="Y1041" s="65">
        <f>IF(ISNA(VLOOKUP($A1041,Sheet1!$B$3:$AH$1266,Sheet1!I$1+(Sheet1!$A$1-1)*10,FALSE))=TRUE,"---",IF(VLOOKUP($A1041,Sheet1!$B$3:$AH$1266,Sheet1!I$1+(Sheet1!$A$1-1)*10,FALSE)="---","---", (ROUND(VLOOKUP($A1041,Sheet1!$B$3:$AH$1266,Sheet1!I$1+(Sheet1!$A$1-1)*10,FALSE),IF(VLOOKUP($A1041,Sheet1!$B$3:$AH$1266,Sheet1!I$1+(Sheet1!$A$1-1)*10,FALSE)&gt;99999,-3,IF(VLOOKUP($A1041,Sheet1!$B$3:$AH$1266,Sheet1!I$1+(Sheet1!$A$1-1)*10,FALSE)&gt;9999,-2,IF(VLOOKUP($A1041,Sheet1!$B$3:$AH$1266,Sheet1!I$1+(Sheet1!$A$1-1)*10,FALSE)&gt;999,-1,0)))))))</f>
        <v>1500</v>
      </c>
      <c r="Z1041" s="65">
        <f>IF(ISNA(VLOOKUP($A1041,Sheet1!$B$3:$AH$1266,Sheet1!J$1+(Sheet1!$A$1-1)*10,FALSE))=TRUE,"---",IF(VLOOKUP($A1041,Sheet1!$B$3:$AH$1266,Sheet1!J$1+(Sheet1!$A$1-1)*10,FALSE)="---","---", (ROUND(VLOOKUP($A1041,Sheet1!$B$3:$AH$1266,Sheet1!J$1+(Sheet1!$A$1-1)*10,FALSE),IF(VLOOKUP($A1041,Sheet1!$B$3:$AH$1266,Sheet1!J$1+(Sheet1!$A$1-1)*10,FALSE)&gt;99999,-3,IF(VLOOKUP($A1041,Sheet1!$B$3:$AH$1266,Sheet1!J$1+(Sheet1!$A$1-1)*10,FALSE)&gt;9999,-2,IF(VLOOKUP($A1041,Sheet1!$B$3:$AH$1266,Sheet1!J$1+(Sheet1!$A$1-1)*10,FALSE)&gt;999,-1,0)))))))</f>
        <v>1870</v>
      </c>
      <c r="AA1041" s="65">
        <f>IF(ISNA(VLOOKUP($A1041,Sheet1!$B$3:$AH$1266,Sheet1!K$1+(Sheet1!$A$1-1)*10,FALSE))=TRUE,"---",IF(VLOOKUP($A1041,Sheet1!$B$3:$AH$1266,Sheet1!K$1+(Sheet1!$A$1-1)*10,FALSE)="---","---", (ROUND(VLOOKUP($A1041,Sheet1!$B$3:$AH$1266,Sheet1!K$1+(Sheet1!$A$1-1)*10,FALSE),IF(VLOOKUP($A1041,Sheet1!$B$3:$AH$1266,Sheet1!K$1+(Sheet1!$A$1-1)*10,FALSE)&gt;99999,-3,IF(VLOOKUP($A1041,Sheet1!$B$3:$AH$1266,Sheet1!K$1+(Sheet1!$A$1-1)*10,FALSE)&gt;9999,-2,IF(VLOOKUP($A1041,Sheet1!$B$3:$AH$1266,Sheet1!K$1+(Sheet1!$A$1-1)*10,FALSE)&gt;999,-1,0)))))))</f>
        <v>2160</v>
      </c>
      <c r="AB1041" s="65">
        <f>IF(ISNA(VLOOKUP($A1041,Sheet1!$B$3:$AH$1266,Sheet1!L$1+(Sheet1!$A$1-1)*10,FALSE))=TRUE,"---",IF(VLOOKUP($A1041,Sheet1!$B$3:$AH$1266,Sheet1!L$1+(Sheet1!$A$1-1)*10,FALSE)="---","---", (ROUND(VLOOKUP($A1041,Sheet1!$B$3:$AH$1266,Sheet1!L$1+(Sheet1!$A$1-1)*10,FALSE),IF(VLOOKUP($A1041,Sheet1!$B$3:$AH$1266,Sheet1!L$1+(Sheet1!$A$1-1)*10,FALSE)&gt;99999,-3,IF(VLOOKUP($A1041,Sheet1!$B$3:$AH$1266,Sheet1!L$1+(Sheet1!$A$1-1)*10,FALSE)&gt;9999,-2,IF(VLOOKUP($A1041,Sheet1!$B$3:$AH$1266,Sheet1!L$1+(Sheet1!$A$1-1)*10,FALSE)&gt;999,-1,0)))))))</f>
        <v>2460</v>
      </c>
      <c r="AC1041" s="65">
        <f>IF(ISNA(VLOOKUP($A1041,Sheet1!$B$3:$AH$1266,Sheet1!M$1+(Sheet1!$A$1-1)*10,FALSE))=TRUE,"---",IF(VLOOKUP($A1041,Sheet1!$B$3:$AH$1266,Sheet1!M$1+(Sheet1!$A$1-1)*10,FALSE)="---","---", (ROUND(VLOOKUP($A1041,Sheet1!$B$3:$AH$1266,Sheet1!M$1+(Sheet1!$A$1-1)*10,FALSE),IF(VLOOKUP($A1041,Sheet1!$B$3:$AH$1266,Sheet1!M$1+(Sheet1!$A$1-1)*10,FALSE)&gt;99999,-3,IF(VLOOKUP($A1041,Sheet1!$B$3:$AH$1266,Sheet1!M$1+(Sheet1!$A$1-1)*10,FALSE)&gt;9999,-2,IF(VLOOKUP($A1041,Sheet1!$B$3:$AH$1266,Sheet1!M$1+(Sheet1!$A$1-1)*10,FALSE)&gt;999,-1,0)))))))</f>
        <v>2760</v>
      </c>
      <c r="AD1041" s="65">
        <f>IF(ISNA(VLOOKUP($A1041,Sheet1!$B$3:$AH$1266,Sheet1!N$1+(Sheet1!$A$1-1)*10,FALSE))=TRUE,"---",IF(VLOOKUP($A1041,Sheet1!$B$3:$AH$1266,Sheet1!N$1+(Sheet1!$A$1-1)*10,FALSE)="---","---", (ROUND(VLOOKUP($A1041,Sheet1!$B$3:$AH$1266,Sheet1!N$1+(Sheet1!$A$1-1)*10,FALSE),IF(VLOOKUP($A1041,Sheet1!$B$3:$AH$1266,Sheet1!N$1+(Sheet1!$A$1-1)*10,FALSE)&gt;99999,-3,IF(VLOOKUP($A1041,Sheet1!$B$3:$AH$1266,Sheet1!N$1+(Sheet1!$A$1-1)*10,FALSE)&gt;9999,-2,IF(VLOOKUP($A1041,Sheet1!$B$3:$AH$1266,Sheet1!N$1+(Sheet1!$A$1-1)*10,FALSE)&gt;999,-1,0)))))))</f>
        <v>3170</v>
      </c>
    </row>
    <row r="1042" spans="1:30" ht="25.5" customHeight="1" x14ac:dyDescent="0.25">
      <c r="A1042" s="304" t="s">
        <v>1554</v>
      </c>
      <c r="B1042" s="393" t="s">
        <v>1555</v>
      </c>
      <c r="C1042" s="304">
        <v>421753</v>
      </c>
      <c r="D1042" s="304">
        <v>755432</v>
      </c>
      <c r="E1042" s="305" t="s">
        <v>3014</v>
      </c>
      <c r="F1042" s="117" t="s">
        <v>4768</v>
      </c>
      <c r="G1042" s="118" t="s">
        <v>31</v>
      </c>
      <c r="H1042" s="348">
        <v>730</v>
      </c>
      <c r="I1042" s="119">
        <v>12973</v>
      </c>
      <c r="J1042" s="120">
        <v>16.61</v>
      </c>
      <c r="K1042" s="118" t="s">
        <v>24</v>
      </c>
      <c r="L1042" s="122">
        <v>61100</v>
      </c>
      <c r="M1042" s="123">
        <v>83.7</v>
      </c>
      <c r="N1042" s="118" t="s">
        <v>286</v>
      </c>
      <c r="O1042" s="71" t="str">
        <f t="shared" si="36"/>
        <v>&lt;0.2</v>
      </c>
      <c r="P1042" s="71">
        <f>IF(O1042&lt;&gt;"",VLOOKUP($A1042,Sheet4!$A$2:$O$1309,14,FALSE)*100,"")</f>
        <v>0.26446364351784268</v>
      </c>
      <c r="Q1042" s="71">
        <f>IF(P1042&lt;&gt;"",VLOOKUP($A1042,Sheet4!$A$2:$O$1309,15,FALSE)*100,"")</f>
        <v>2.5605057076791726</v>
      </c>
      <c r="R1042" s="73" t="str">
        <f t="shared" si="37"/>
        <v>&gt;500</v>
      </c>
      <c r="S1042" s="357" t="s">
        <v>4366</v>
      </c>
      <c r="T1042" s="357" t="str">
        <f>IF(ISNA(VLOOKUP(A1042,Sheet1!B$3:C$1266,2,FALSE)=TRUE),"NC",VLOOKUP(A1042,Sheet1!B$3:C$1266,2,FALSE))</f>
        <v>Regulated</v>
      </c>
      <c r="U1042" s="385">
        <f>IF(ISNA(VLOOKUP($A1042,Sheet1!$B$3:$AH$1266,Sheet1!E$1+(Sheet1!$A$1-1)*10,FALSE))=TRUE,"---",IF(VLOOKUP($A1042,Sheet1!$B$3:$AH$1266,Sheet1!E$1+(Sheet1!$A$1-1)*10,FALSE)="---","---", (ROUND(VLOOKUP($A1042,Sheet1!$B$3:$AH$1266,Sheet1!E$1+(Sheet1!$A$1-1)*10,FALSE),IF(VLOOKUP($A1042,Sheet1!$B$3:$AH$1266,Sheet1!E$1+(Sheet1!$A$1-1)*10,FALSE)&gt;99999,-3,IF(VLOOKUP($A1042,Sheet1!$B$3:$AH$1266,Sheet1!E$1+(Sheet1!$A$1-1)*10,FALSE)&gt;9999,-2,IF(VLOOKUP($A1042,Sheet1!$B$3:$AH$1266,Sheet1!E$1+(Sheet1!$A$1-1)*10,FALSE)&gt;999,-1,0)))))))</f>
        <v>8280</v>
      </c>
      <c r="V1042" s="385">
        <f>IF(ISNA(VLOOKUP($A1042,Sheet1!$B$3:$AH$1266,Sheet1!F$1+(Sheet1!$A$1-1)*10,FALSE))=TRUE,"---",IF(VLOOKUP($A1042,Sheet1!$B$3:$AH$1266,Sheet1!F$1+(Sheet1!$A$1-1)*10,FALSE)="---","---", (ROUND(VLOOKUP($A1042,Sheet1!$B$3:$AH$1266,Sheet1!F$1+(Sheet1!$A$1-1)*10,FALSE),IF(VLOOKUP($A1042,Sheet1!$B$3:$AH$1266,Sheet1!F$1+(Sheet1!$A$1-1)*10,FALSE)&gt;99999,-3,IF(VLOOKUP($A1042,Sheet1!$B$3:$AH$1266,Sheet1!F$1+(Sheet1!$A$1-1)*10,FALSE)&gt;9999,-2,IF(VLOOKUP($A1042,Sheet1!$B$3:$AH$1266,Sheet1!F$1+(Sheet1!$A$1-1)*10,FALSE)&gt;999,-1,0)))))))</f>
        <v>9250</v>
      </c>
      <c r="W1042" s="385">
        <f>IF(ISNA(VLOOKUP($A1042,Sheet1!$B$3:$AH$1266,Sheet1!G$1+(Sheet1!$A$1-1)*10,FALSE))=TRUE,"---",IF(VLOOKUP($A1042,Sheet1!$B$3:$AH$1266,Sheet1!G$1+(Sheet1!$A$1-1)*10,FALSE)="---","---", (ROUND(VLOOKUP($A1042,Sheet1!$B$3:$AH$1266,Sheet1!G$1+(Sheet1!$A$1-1)*10,FALSE),IF(VLOOKUP($A1042,Sheet1!$B$3:$AH$1266,Sheet1!G$1+(Sheet1!$A$1-1)*10,FALSE)&gt;99999,-3,IF(VLOOKUP($A1042,Sheet1!$B$3:$AH$1266,Sheet1!G$1+(Sheet1!$A$1-1)*10,FALSE)&gt;9999,-2,IF(VLOOKUP($A1042,Sheet1!$B$3:$AH$1266,Sheet1!G$1+(Sheet1!$A$1-1)*10,FALSE)&gt;999,-1,0)))))))</f>
        <v>10500</v>
      </c>
      <c r="X1042" s="385">
        <f>IF(ISNA(VLOOKUP($A1042,Sheet1!$B$3:$AH$1266,Sheet1!H$1+(Sheet1!$A$1-1)*10,FALSE))=TRUE,"---",IF(VLOOKUP($A1042,Sheet1!$B$3:$AH$1266,Sheet1!H$1+(Sheet1!$A$1-1)*10,FALSE)="---","---", (ROUND(VLOOKUP($A1042,Sheet1!$B$3:$AH$1266,Sheet1!H$1+(Sheet1!$A$1-1)*10,FALSE),IF(VLOOKUP($A1042,Sheet1!$B$3:$AH$1266,Sheet1!H$1+(Sheet1!$A$1-1)*10,FALSE)&gt;99999,-3,IF(VLOOKUP($A1042,Sheet1!$B$3:$AH$1266,Sheet1!H$1+(Sheet1!$A$1-1)*10,FALSE)&gt;9999,-2,IF(VLOOKUP($A1042,Sheet1!$B$3:$AH$1266,Sheet1!H$1+(Sheet1!$A$1-1)*10,FALSE)&gt;999,-1,0)))))))</f>
        <v>13600</v>
      </c>
      <c r="Y1042" s="385">
        <f>IF(ISNA(VLOOKUP($A1042,Sheet1!$B$3:$AH$1266,Sheet1!I$1+(Sheet1!$A$1-1)*10,FALSE))=TRUE,"---",IF(VLOOKUP($A1042,Sheet1!$B$3:$AH$1266,Sheet1!I$1+(Sheet1!$A$1-1)*10,FALSE)="---","---", (ROUND(VLOOKUP($A1042,Sheet1!$B$3:$AH$1266,Sheet1!I$1+(Sheet1!$A$1-1)*10,FALSE),IF(VLOOKUP($A1042,Sheet1!$B$3:$AH$1266,Sheet1!I$1+(Sheet1!$A$1-1)*10,FALSE)&gt;99999,-3,IF(VLOOKUP($A1042,Sheet1!$B$3:$AH$1266,Sheet1!I$1+(Sheet1!$A$1-1)*10,FALSE)&gt;9999,-2,IF(VLOOKUP($A1042,Sheet1!$B$3:$AH$1266,Sheet1!I$1+(Sheet1!$A$1-1)*10,FALSE)&gt;999,-1,0)))))))</f>
        <v>15800</v>
      </c>
      <c r="Z1042" s="385">
        <f>IF(ISNA(VLOOKUP($A1042,Sheet1!$B$3:$AH$1266,Sheet1!J$1+(Sheet1!$A$1-1)*10,FALSE))=TRUE,"---",IF(VLOOKUP($A1042,Sheet1!$B$3:$AH$1266,Sheet1!J$1+(Sheet1!$A$1-1)*10,FALSE)="---","---", (ROUND(VLOOKUP($A1042,Sheet1!$B$3:$AH$1266,Sheet1!J$1+(Sheet1!$A$1-1)*10,FALSE),IF(VLOOKUP($A1042,Sheet1!$B$3:$AH$1266,Sheet1!J$1+(Sheet1!$A$1-1)*10,FALSE)&gt;99999,-3,IF(VLOOKUP($A1042,Sheet1!$B$3:$AH$1266,Sheet1!J$1+(Sheet1!$A$1-1)*10,FALSE)&gt;9999,-2,IF(VLOOKUP($A1042,Sheet1!$B$3:$AH$1266,Sheet1!J$1+(Sheet1!$A$1-1)*10,FALSE)&gt;999,-1,0)))))))</f>
        <v>18700</v>
      </c>
      <c r="AA1042" s="385">
        <f>IF(ISNA(VLOOKUP($A1042,Sheet1!$B$3:$AH$1266,Sheet1!K$1+(Sheet1!$A$1-1)*10,FALSE))=TRUE,"---",IF(VLOOKUP($A1042,Sheet1!$B$3:$AH$1266,Sheet1!K$1+(Sheet1!$A$1-1)*10,FALSE)="---","---", (ROUND(VLOOKUP($A1042,Sheet1!$B$3:$AH$1266,Sheet1!K$1+(Sheet1!$A$1-1)*10,FALSE),IF(VLOOKUP($A1042,Sheet1!$B$3:$AH$1266,Sheet1!K$1+(Sheet1!$A$1-1)*10,FALSE)&gt;99999,-3,IF(VLOOKUP($A1042,Sheet1!$B$3:$AH$1266,Sheet1!K$1+(Sheet1!$A$1-1)*10,FALSE)&gt;9999,-2,IF(VLOOKUP($A1042,Sheet1!$B$3:$AH$1266,Sheet1!K$1+(Sheet1!$A$1-1)*10,FALSE)&gt;999,-1,0)))))))</f>
        <v>21000</v>
      </c>
      <c r="AB1042" s="385">
        <f>IF(ISNA(VLOOKUP($A1042,Sheet1!$B$3:$AH$1266,Sheet1!L$1+(Sheet1!$A$1-1)*10,FALSE))=TRUE,"---",IF(VLOOKUP($A1042,Sheet1!$B$3:$AH$1266,Sheet1!L$1+(Sheet1!$A$1-1)*10,FALSE)="---","---", (ROUND(VLOOKUP($A1042,Sheet1!$B$3:$AH$1266,Sheet1!L$1+(Sheet1!$A$1-1)*10,FALSE),IF(VLOOKUP($A1042,Sheet1!$B$3:$AH$1266,Sheet1!L$1+(Sheet1!$A$1-1)*10,FALSE)&gt;99999,-3,IF(VLOOKUP($A1042,Sheet1!$B$3:$AH$1266,Sheet1!L$1+(Sheet1!$A$1-1)*10,FALSE)&gt;9999,-2,IF(VLOOKUP($A1042,Sheet1!$B$3:$AH$1266,Sheet1!L$1+(Sheet1!$A$1-1)*10,FALSE)&gt;999,-1,0)))))))</f>
        <v>23300</v>
      </c>
      <c r="AC1042" s="385">
        <f>IF(ISNA(VLOOKUP($A1042,Sheet1!$B$3:$AH$1266,Sheet1!M$1+(Sheet1!$A$1-1)*10,FALSE))=TRUE,"---",IF(VLOOKUP($A1042,Sheet1!$B$3:$AH$1266,Sheet1!M$1+(Sheet1!$A$1-1)*10,FALSE)="---","---", (ROUND(VLOOKUP($A1042,Sheet1!$B$3:$AH$1266,Sheet1!M$1+(Sheet1!$A$1-1)*10,FALSE),IF(VLOOKUP($A1042,Sheet1!$B$3:$AH$1266,Sheet1!M$1+(Sheet1!$A$1-1)*10,FALSE)&gt;99999,-3,IF(VLOOKUP($A1042,Sheet1!$B$3:$AH$1266,Sheet1!M$1+(Sheet1!$A$1-1)*10,FALSE)&gt;9999,-2,IF(VLOOKUP($A1042,Sheet1!$B$3:$AH$1266,Sheet1!M$1+(Sheet1!$A$1-1)*10,FALSE)&gt;999,-1,0)))))))</f>
        <v>25800</v>
      </c>
      <c r="AD1042" s="385">
        <f>IF(ISNA(VLOOKUP($A1042,Sheet1!$B$3:$AH$1266,Sheet1!N$1+(Sheet1!$A$1-1)*10,FALSE))=TRUE,"---",IF(VLOOKUP($A1042,Sheet1!$B$3:$AH$1266,Sheet1!N$1+(Sheet1!$A$1-1)*10,FALSE)="---","---", (ROUND(VLOOKUP($A1042,Sheet1!$B$3:$AH$1266,Sheet1!N$1+(Sheet1!$A$1-1)*10,FALSE),IF(VLOOKUP($A1042,Sheet1!$B$3:$AH$1266,Sheet1!N$1+(Sheet1!$A$1-1)*10,FALSE)&gt;99999,-3,IF(VLOOKUP($A1042,Sheet1!$B$3:$AH$1266,Sheet1!N$1+(Sheet1!$A$1-1)*10,FALSE)&gt;9999,-2,IF(VLOOKUP($A1042,Sheet1!$B$3:$AH$1266,Sheet1!N$1+(Sheet1!$A$1-1)*10,FALSE)&gt;999,-1,0)))))))</f>
        <v>29300</v>
      </c>
    </row>
    <row r="1043" spans="1:30" ht="25.5" customHeight="1" x14ac:dyDescent="0.25">
      <c r="A1043" s="304"/>
      <c r="B1043" s="346"/>
      <c r="C1043" s="304"/>
      <c r="D1043" s="304"/>
      <c r="E1043" s="305" t="e">
        <v>#N/A</v>
      </c>
      <c r="F1043" s="117" t="s">
        <v>4769</v>
      </c>
      <c r="G1043" s="118" t="s">
        <v>286</v>
      </c>
      <c r="H1043" s="348"/>
      <c r="I1043" s="119">
        <v>22338</v>
      </c>
      <c r="J1043" s="120">
        <v>11.15</v>
      </c>
      <c r="K1043" s="118" t="s">
        <v>20</v>
      </c>
      <c r="L1043" s="122">
        <v>22600</v>
      </c>
      <c r="M1043" s="164">
        <v>31</v>
      </c>
      <c r="N1043" s="118" t="s">
        <v>203</v>
      </c>
      <c r="O1043" s="71" t="s">
        <v>4405</v>
      </c>
      <c r="P1043" s="71" t="s">
        <v>4405</v>
      </c>
      <c r="Q1043" s="71" t="s">
        <v>4405</v>
      </c>
      <c r="R1043" s="73" t="s">
        <v>4405</v>
      </c>
      <c r="S1043" s="357" t="e">
        <v>#N/A</v>
      </c>
      <c r="T1043" s="357" t="str">
        <f>IF(ISNA(VLOOKUP(A1043,Sheet1!B$3:C$1266,2,FALSE)=TRUE),"ND",VLOOKUP(A1043,Sheet1!B$3:C$1266,2,FALSE))</f>
        <v>ND</v>
      </c>
      <c r="U1043" s="385" t="str">
        <f>IF(ISNA(VLOOKUP($A1043,Sheet1!$B$3:$AH$1266,Sheet1!E$1+(Sheet1!$A$1-1)*10,FALSE))=TRUE,"---",IF(VLOOKUP($A1043,Sheet1!$B$3:$AH$1266,Sheet1!E$1+(Sheet1!$A$1-1)*10,FALSE)="---","---", (ROUND(VLOOKUP($A1043,Sheet1!$B$3:$AH$1266,Sheet1!E$1+(Sheet1!$A$1-1)*10,FALSE),IF(VLOOKUP($A1043,Sheet1!$B$3:$AH$1266,Sheet1!E$1+(Sheet1!$A$1-1)*10,FALSE)&gt;99999,-3,IF(VLOOKUP($A1043,Sheet1!$B$3:$AH$1266,Sheet1!E$1+(Sheet1!$A$1-1)*10,FALSE)&gt;9999,-2,IF(VLOOKUP($A1043,Sheet1!$B$3:$AH$1266,Sheet1!E$1+(Sheet1!$A$1-1)*10,FALSE)&gt;999,-1,0)))))))</f>
        <v>---</v>
      </c>
      <c r="V1043" s="385" t="str">
        <f>IF(ISNA(VLOOKUP($A1043,Sheet1!$B$3:$AH$1266,Sheet1!F$1+(Sheet1!$A$1-1)*10,FALSE))=TRUE,"---",IF(VLOOKUP($A1043,Sheet1!$B$3:$AH$1266,Sheet1!F$1+(Sheet1!$A$1-1)*10,FALSE)="---","---", (ROUND(VLOOKUP($A1043,Sheet1!$B$3:$AH$1266,Sheet1!F$1+(Sheet1!$A$1-1)*10,FALSE),IF(VLOOKUP($A1043,Sheet1!$B$3:$AH$1266,Sheet1!F$1+(Sheet1!$A$1-1)*10,FALSE)&gt;99999,-3,IF(VLOOKUP($A1043,Sheet1!$B$3:$AH$1266,Sheet1!F$1+(Sheet1!$A$1-1)*10,FALSE)&gt;9999,-2,IF(VLOOKUP($A1043,Sheet1!$B$3:$AH$1266,Sheet1!F$1+(Sheet1!$A$1-1)*10,FALSE)&gt;999,-1,0)))))))</f>
        <v>---</v>
      </c>
      <c r="W1043" s="385" t="str">
        <f>IF(ISNA(VLOOKUP($A1043,Sheet1!$B$3:$AH$1266,Sheet1!G$1+(Sheet1!$A$1-1)*10,FALSE))=TRUE,"---",IF(VLOOKUP($A1043,Sheet1!$B$3:$AH$1266,Sheet1!G$1+(Sheet1!$A$1-1)*10,FALSE)="---","---", (ROUND(VLOOKUP($A1043,Sheet1!$B$3:$AH$1266,Sheet1!G$1+(Sheet1!$A$1-1)*10,FALSE),IF(VLOOKUP($A1043,Sheet1!$B$3:$AH$1266,Sheet1!G$1+(Sheet1!$A$1-1)*10,FALSE)&gt;99999,-3,IF(VLOOKUP($A1043,Sheet1!$B$3:$AH$1266,Sheet1!G$1+(Sheet1!$A$1-1)*10,FALSE)&gt;9999,-2,IF(VLOOKUP($A1043,Sheet1!$B$3:$AH$1266,Sheet1!G$1+(Sheet1!$A$1-1)*10,FALSE)&gt;999,-1,0)))))))</f>
        <v>---</v>
      </c>
      <c r="X1043" s="385" t="str">
        <f>IF(ISNA(VLOOKUP($A1043,Sheet1!$B$3:$AH$1266,Sheet1!H$1+(Sheet1!$A$1-1)*10,FALSE))=TRUE,"---",IF(VLOOKUP($A1043,Sheet1!$B$3:$AH$1266,Sheet1!H$1+(Sheet1!$A$1-1)*10,FALSE)="---","---", (ROUND(VLOOKUP($A1043,Sheet1!$B$3:$AH$1266,Sheet1!H$1+(Sheet1!$A$1-1)*10,FALSE),IF(VLOOKUP($A1043,Sheet1!$B$3:$AH$1266,Sheet1!H$1+(Sheet1!$A$1-1)*10,FALSE)&gt;99999,-3,IF(VLOOKUP($A1043,Sheet1!$B$3:$AH$1266,Sheet1!H$1+(Sheet1!$A$1-1)*10,FALSE)&gt;9999,-2,IF(VLOOKUP($A1043,Sheet1!$B$3:$AH$1266,Sheet1!H$1+(Sheet1!$A$1-1)*10,FALSE)&gt;999,-1,0)))))))</f>
        <v>---</v>
      </c>
      <c r="Y1043" s="385" t="str">
        <f>IF(ISNA(VLOOKUP($A1043,Sheet1!$B$3:$AH$1266,Sheet1!I$1+(Sheet1!$A$1-1)*10,FALSE))=TRUE,"---",IF(VLOOKUP($A1043,Sheet1!$B$3:$AH$1266,Sheet1!I$1+(Sheet1!$A$1-1)*10,FALSE)="---","---", (ROUND(VLOOKUP($A1043,Sheet1!$B$3:$AH$1266,Sheet1!I$1+(Sheet1!$A$1-1)*10,FALSE),IF(VLOOKUP($A1043,Sheet1!$B$3:$AH$1266,Sheet1!I$1+(Sheet1!$A$1-1)*10,FALSE)&gt;99999,-3,IF(VLOOKUP($A1043,Sheet1!$B$3:$AH$1266,Sheet1!I$1+(Sheet1!$A$1-1)*10,FALSE)&gt;9999,-2,IF(VLOOKUP($A1043,Sheet1!$B$3:$AH$1266,Sheet1!I$1+(Sheet1!$A$1-1)*10,FALSE)&gt;999,-1,0)))))))</f>
        <v>---</v>
      </c>
      <c r="Z1043" s="385" t="str">
        <f>IF(ISNA(VLOOKUP($A1043,Sheet1!$B$3:$AH$1266,Sheet1!J$1+(Sheet1!$A$1-1)*10,FALSE))=TRUE,"---",IF(VLOOKUP($A1043,Sheet1!$B$3:$AH$1266,Sheet1!J$1+(Sheet1!$A$1-1)*10,FALSE)="---","---", (ROUND(VLOOKUP($A1043,Sheet1!$B$3:$AH$1266,Sheet1!J$1+(Sheet1!$A$1-1)*10,FALSE),IF(VLOOKUP($A1043,Sheet1!$B$3:$AH$1266,Sheet1!J$1+(Sheet1!$A$1-1)*10,FALSE)&gt;99999,-3,IF(VLOOKUP($A1043,Sheet1!$B$3:$AH$1266,Sheet1!J$1+(Sheet1!$A$1-1)*10,FALSE)&gt;9999,-2,IF(VLOOKUP($A1043,Sheet1!$B$3:$AH$1266,Sheet1!J$1+(Sheet1!$A$1-1)*10,FALSE)&gt;999,-1,0)))))))</f>
        <v>---</v>
      </c>
      <c r="AA1043" s="385" t="str">
        <f>IF(ISNA(VLOOKUP($A1043,Sheet1!$B$3:$AH$1266,Sheet1!K$1+(Sheet1!$A$1-1)*10,FALSE))=TRUE,"---",IF(VLOOKUP($A1043,Sheet1!$B$3:$AH$1266,Sheet1!K$1+(Sheet1!$A$1-1)*10,FALSE)="---","---", (ROUND(VLOOKUP($A1043,Sheet1!$B$3:$AH$1266,Sheet1!K$1+(Sheet1!$A$1-1)*10,FALSE),IF(VLOOKUP($A1043,Sheet1!$B$3:$AH$1266,Sheet1!K$1+(Sheet1!$A$1-1)*10,FALSE)&gt;99999,-3,IF(VLOOKUP($A1043,Sheet1!$B$3:$AH$1266,Sheet1!K$1+(Sheet1!$A$1-1)*10,FALSE)&gt;9999,-2,IF(VLOOKUP($A1043,Sheet1!$B$3:$AH$1266,Sheet1!K$1+(Sheet1!$A$1-1)*10,FALSE)&gt;999,-1,0)))))))</f>
        <v>---</v>
      </c>
      <c r="AB1043" s="385" t="str">
        <f>IF(ISNA(VLOOKUP($A1043,Sheet1!$B$3:$AH$1266,Sheet1!L$1+(Sheet1!$A$1-1)*10,FALSE))=TRUE,"---",IF(VLOOKUP($A1043,Sheet1!$B$3:$AH$1266,Sheet1!L$1+(Sheet1!$A$1-1)*10,FALSE)="---","---", (ROUND(VLOOKUP($A1043,Sheet1!$B$3:$AH$1266,Sheet1!L$1+(Sheet1!$A$1-1)*10,FALSE),IF(VLOOKUP($A1043,Sheet1!$B$3:$AH$1266,Sheet1!L$1+(Sheet1!$A$1-1)*10,FALSE)&gt;99999,-3,IF(VLOOKUP($A1043,Sheet1!$B$3:$AH$1266,Sheet1!L$1+(Sheet1!$A$1-1)*10,FALSE)&gt;9999,-2,IF(VLOOKUP($A1043,Sheet1!$B$3:$AH$1266,Sheet1!L$1+(Sheet1!$A$1-1)*10,FALSE)&gt;999,-1,0)))))))</f>
        <v>---</v>
      </c>
      <c r="AC1043" s="385" t="str">
        <f>IF(ISNA(VLOOKUP($A1043,Sheet1!$B$3:$AH$1266,Sheet1!M$1+(Sheet1!$A$1-1)*10,FALSE))=TRUE,"---",IF(VLOOKUP($A1043,Sheet1!$B$3:$AH$1266,Sheet1!M$1+(Sheet1!$A$1-1)*10,FALSE)="---","---", (ROUND(VLOOKUP($A1043,Sheet1!$B$3:$AH$1266,Sheet1!M$1+(Sheet1!$A$1-1)*10,FALSE),IF(VLOOKUP($A1043,Sheet1!$B$3:$AH$1266,Sheet1!M$1+(Sheet1!$A$1-1)*10,FALSE)&gt;99999,-3,IF(VLOOKUP($A1043,Sheet1!$B$3:$AH$1266,Sheet1!M$1+(Sheet1!$A$1-1)*10,FALSE)&gt;9999,-2,IF(VLOOKUP($A1043,Sheet1!$B$3:$AH$1266,Sheet1!M$1+(Sheet1!$A$1-1)*10,FALSE)&gt;999,-1,0)))))))</f>
        <v>---</v>
      </c>
      <c r="AD1043" s="385" t="str">
        <f>IF(ISNA(VLOOKUP($A1043,Sheet1!$B$3:$AH$1266,Sheet1!N$1+(Sheet1!$A$1-1)*10,FALSE))=TRUE,"---",IF(VLOOKUP($A1043,Sheet1!$B$3:$AH$1266,Sheet1!N$1+(Sheet1!$A$1-1)*10,FALSE)="---","---", (ROUND(VLOOKUP($A1043,Sheet1!$B$3:$AH$1266,Sheet1!N$1+(Sheet1!$A$1-1)*10,FALSE),IF(VLOOKUP($A1043,Sheet1!$B$3:$AH$1266,Sheet1!N$1+(Sheet1!$A$1-1)*10,FALSE)&gt;99999,-3,IF(VLOOKUP($A1043,Sheet1!$B$3:$AH$1266,Sheet1!N$1+(Sheet1!$A$1-1)*10,FALSE)&gt;9999,-2,IF(VLOOKUP($A1043,Sheet1!$B$3:$AH$1266,Sheet1!N$1+(Sheet1!$A$1-1)*10,FALSE)&gt;999,-1,0)))))))</f>
        <v>---</v>
      </c>
    </row>
    <row r="1044" spans="1:30" ht="25.5" customHeight="1" x14ac:dyDescent="0.25">
      <c r="A1044" s="125" t="s">
        <v>1556</v>
      </c>
      <c r="B1044" s="138" t="s">
        <v>1557</v>
      </c>
      <c r="C1044" s="125">
        <v>422204</v>
      </c>
      <c r="D1044" s="125">
        <v>755417</v>
      </c>
      <c r="E1044" s="70" t="s">
        <v>3014</v>
      </c>
      <c r="F1044" s="139" t="s">
        <v>4405</v>
      </c>
      <c r="G1044" s="127" t="s">
        <v>160</v>
      </c>
      <c r="H1044" s="128">
        <v>5.1100000000000003</v>
      </c>
      <c r="I1044" s="112">
        <v>23570</v>
      </c>
      <c r="J1044" s="140" t="s">
        <v>4405</v>
      </c>
      <c r="K1044" s="127" t="s">
        <v>17</v>
      </c>
      <c r="L1044" s="115">
        <v>2410</v>
      </c>
      <c r="M1044" s="116">
        <v>472</v>
      </c>
      <c r="N1044" s="127" t="s">
        <v>145</v>
      </c>
      <c r="O1044" s="68" t="str">
        <f t="shared" si="36"/>
        <v>&lt;0.2</v>
      </c>
      <c r="P1044" s="68">
        <f>IF(O1044&lt;&gt;"",VLOOKUP($A1044,Sheet4!$A$2:$O$1309,14,FALSE)*100,"")</f>
        <v>0.9374424601702791</v>
      </c>
      <c r="Q1044" s="68">
        <f>IF(P1044&lt;&gt;"",VLOOKUP($A1044,Sheet4!$A$2:$O$1309,15,FALSE)*100,"")</f>
        <v>8.8128087598196903</v>
      </c>
      <c r="R1044" s="74" t="str">
        <f t="shared" si="37"/>
        <v>&gt;500</v>
      </c>
      <c r="S1044" s="64" t="s">
        <v>4366</v>
      </c>
      <c r="T1044" s="64" t="str">
        <f>IF(ISNA(VLOOKUP(A1044,Sheet1!B$3:C$1266,2,FALSE)=TRUE),"NC",VLOOKUP(A1044,Sheet1!B$3:C$1266,2,FALSE))</f>
        <v>Rural</v>
      </c>
      <c r="U1044" s="65">
        <f>IF(ISNA(VLOOKUP($A1044,Sheet1!$B$3:$AH$1266,Sheet1!E$1+(Sheet1!$A$1-1)*10,FALSE))=TRUE,"---",IF(VLOOKUP($A1044,Sheet1!$B$3:$AH$1266,Sheet1!E$1+(Sheet1!$A$1-1)*10,FALSE)="---","---", (ROUND(VLOOKUP($A1044,Sheet1!$B$3:$AH$1266,Sheet1!E$1+(Sheet1!$A$1-1)*10,FALSE),IF(VLOOKUP($A1044,Sheet1!$B$3:$AH$1266,Sheet1!E$1+(Sheet1!$A$1-1)*10,FALSE)&gt;99999,-3,IF(VLOOKUP($A1044,Sheet1!$B$3:$AH$1266,Sheet1!E$1+(Sheet1!$A$1-1)*10,FALSE)&gt;9999,-2,IF(VLOOKUP($A1044,Sheet1!$B$3:$AH$1266,Sheet1!E$1+(Sheet1!$A$1-1)*10,FALSE)&gt;999,-1,0)))))))</f>
        <v>121</v>
      </c>
      <c r="V1044" s="65">
        <f>IF(ISNA(VLOOKUP($A1044,Sheet1!$B$3:$AH$1266,Sheet1!F$1+(Sheet1!$A$1-1)*10,FALSE))=TRUE,"---",IF(VLOOKUP($A1044,Sheet1!$B$3:$AH$1266,Sheet1!F$1+(Sheet1!$A$1-1)*10,FALSE)="---","---", (ROUND(VLOOKUP($A1044,Sheet1!$B$3:$AH$1266,Sheet1!F$1+(Sheet1!$A$1-1)*10,FALSE),IF(VLOOKUP($A1044,Sheet1!$B$3:$AH$1266,Sheet1!F$1+(Sheet1!$A$1-1)*10,FALSE)&gt;99999,-3,IF(VLOOKUP($A1044,Sheet1!$B$3:$AH$1266,Sheet1!F$1+(Sheet1!$A$1-1)*10,FALSE)&gt;9999,-2,IF(VLOOKUP($A1044,Sheet1!$B$3:$AH$1266,Sheet1!F$1+(Sheet1!$A$1-1)*10,FALSE)&gt;999,-1,0)))))))</f>
        <v>148</v>
      </c>
      <c r="W1044" s="65">
        <f>IF(ISNA(VLOOKUP($A1044,Sheet1!$B$3:$AH$1266,Sheet1!G$1+(Sheet1!$A$1-1)*10,FALSE))=TRUE,"---",IF(VLOOKUP($A1044,Sheet1!$B$3:$AH$1266,Sheet1!G$1+(Sheet1!$A$1-1)*10,FALSE)="---","---", (ROUND(VLOOKUP($A1044,Sheet1!$B$3:$AH$1266,Sheet1!G$1+(Sheet1!$A$1-1)*10,FALSE),IF(VLOOKUP($A1044,Sheet1!$B$3:$AH$1266,Sheet1!G$1+(Sheet1!$A$1-1)*10,FALSE)&gt;99999,-3,IF(VLOOKUP($A1044,Sheet1!$B$3:$AH$1266,Sheet1!G$1+(Sheet1!$A$1-1)*10,FALSE)&gt;9999,-2,IF(VLOOKUP($A1044,Sheet1!$B$3:$AH$1266,Sheet1!G$1+(Sheet1!$A$1-1)*10,FALSE)&gt;999,-1,0)))))))</f>
        <v>183</v>
      </c>
      <c r="X1044" s="65">
        <f>IF(ISNA(VLOOKUP($A1044,Sheet1!$B$3:$AH$1266,Sheet1!H$1+(Sheet1!$A$1-1)*10,FALSE))=TRUE,"---",IF(VLOOKUP($A1044,Sheet1!$B$3:$AH$1266,Sheet1!H$1+(Sheet1!$A$1-1)*10,FALSE)="---","---", (ROUND(VLOOKUP($A1044,Sheet1!$B$3:$AH$1266,Sheet1!H$1+(Sheet1!$A$1-1)*10,FALSE),IF(VLOOKUP($A1044,Sheet1!$B$3:$AH$1266,Sheet1!H$1+(Sheet1!$A$1-1)*10,FALSE)&gt;99999,-3,IF(VLOOKUP($A1044,Sheet1!$B$3:$AH$1266,Sheet1!H$1+(Sheet1!$A$1-1)*10,FALSE)&gt;9999,-2,IF(VLOOKUP($A1044,Sheet1!$B$3:$AH$1266,Sheet1!H$1+(Sheet1!$A$1-1)*10,FALSE)&gt;999,-1,0)))))))</f>
        <v>280</v>
      </c>
      <c r="Y1044" s="65">
        <f>IF(ISNA(VLOOKUP($A1044,Sheet1!$B$3:$AH$1266,Sheet1!I$1+(Sheet1!$A$1-1)*10,FALSE))=TRUE,"---",IF(VLOOKUP($A1044,Sheet1!$B$3:$AH$1266,Sheet1!I$1+(Sheet1!$A$1-1)*10,FALSE)="---","---", (ROUND(VLOOKUP($A1044,Sheet1!$B$3:$AH$1266,Sheet1!I$1+(Sheet1!$A$1-1)*10,FALSE),IF(VLOOKUP($A1044,Sheet1!$B$3:$AH$1266,Sheet1!I$1+(Sheet1!$A$1-1)*10,FALSE)&gt;99999,-3,IF(VLOOKUP($A1044,Sheet1!$B$3:$AH$1266,Sheet1!I$1+(Sheet1!$A$1-1)*10,FALSE)&gt;9999,-2,IF(VLOOKUP($A1044,Sheet1!$B$3:$AH$1266,Sheet1!I$1+(Sheet1!$A$1-1)*10,FALSE)&gt;999,-1,0)))))))</f>
        <v>348</v>
      </c>
      <c r="Z1044" s="65">
        <f>IF(ISNA(VLOOKUP($A1044,Sheet1!$B$3:$AH$1266,Sheet1!J$1+(Sheet1!$A$1-1)*10,FALSE))=TRUE,"---",IF(VLOOKUP($A1044,Sheet1!$B$3:$AH$1266,Sheet1!J$1+(Sheet1!$A$1-1)*10,FALSE)="---","---", (ROUND(VLOOKUP($A1044,Sheet1!$B$3:$AH$1266,Sheet1!J$1+(Sheet1!$A$1-1)*10,FALSE),IF(VLOOKUP($A1044,Sheet1!$B$3:$AH$1266,Sheet1!J$1+(Sheet1!$A$1-1)*10,FALSE)&gt;99999,-3,IF(VLOOKUP($A1044,Sheet1!$B$3:$AH$1266,Sheet1!J$1+(Sheet1!$A$1-1)*10,FALSE)&gt;9999,-2,IF(VLOOKUP($A1044,Sheet1!$B$3:$AH$1266,Sheet1!J$1+(Sheet1!$A$1-1)*10,FALSE)&gt;999,-1,0)))))))</f>
        <v>439</v>
      </c>
      <c r="AA1044" s="65">
        <f>IF(ISNA(VLOOKUP($A1044,Sheet1!$B$3:$AH$1266,Sheet1!K$1+(Sheet1!$A$1-1)*10,FALSE))=TRUE,"---",IF(VLOOKUP($A1044,Sheet1!$B$3:$AH$1266,Sheet1!K$1+(Sheet1!$A$1-1)*10,FALSE)="---","---", (ROUND(VLOOKUP($A1044,Sheet1!$B$3:$AH$1266,Sheet1!K$1+(Sheet1!$A$1-1)*10,FALSE),IF(VLOOKUP($A1044,Sheet1!$B$3:$AH$1266,Sheet1!K$1+(Sheet1!$A$1-1)*10,FALSE)&gt;99999,-3,IF(VLOOKUP($A1044,Sheet1!$B$3:$AH$1266,Sheet1!K$1+(Sheet1!$A$1-1)*10,FALSE)&gt;9999,-2,IF(VLOOKUP($A1044,Sheet1!$B$3:$AH$1266,Sheet1!K$1+(Sheet1!$A$1-1)*10,FALSE)&gt;999,-1,0)))))))</f>
        <v>509</v>
      </c>
      <c r="AB1044" s="65">
        <f>IF(ISNA(VLOOKUP($A1044,Sheet1!$B$3:$AH$1266,Sheet1!L$1+(Sheet1!$A$1-1)*10,FALSE))=TRUE,"---",IF(VLOOKUP($A1044,Sheet1!$B$3:$AH$1266,Sheet1!L$1+(Sheet1!$A$1-1)*10,FALSE)="---","---", (ROUND(VLOOKUP($A1044,Sheet1!$B$3:$AH$1266,Sheet1!L$1+(Sheet1!$A$1-1)*10,FALSE),IF(VLOOKUP($A1044,Sheet1!$B$3:$AH$1266,Sheet1!L$1+(Sheet1!$A$1-1)*10,FALSE)&gt;99999,-3,IF(VLOOKUP($A1044,Sheet1!$B$3:$AH$1266,Sheet1!L$1+(Sheet1!$A$1-1)*10,FALSE)&gt;9999,-2,IF(VLOOKUP($A1044,Sheet1!$B$3:$AH$1266,Sheet1!L$1+(Sheet1!$A$1-1)*10,FALSE)&gt;999,-1,0)))))))</f>
        <v>582</v>
      </c>
      <c r="AC1044" s="65">
        <f>IF(ISNA(VLOOKUP($A1044,Sheet1!$B$3:$AH$1266,Sheet1!M$1+(Sheet1!$A$1-1)*10,FALSE))=TRUE,"---",IF(VLOOKUP($A1044,Sheet1!$B$3:$AH$1266,Sheet1!M$1+(Sheet1!$A$1-1)*10,FALSE)="---","---", (ROUND(VLOOKUP($A1044,Sheet1!$B$3:$AH$1266,Sheet1!M$1+(Sheet1!$A$1-1)*10,FALSE),IF(VLOOKUP($A1044,Sheet1!$B$3:$AH$1266,Sheet1!M$1+(Sheet1!$A$1-1)*10,FALSE)&gt;99999,-3,IF(VLOOKUP($A1044,Sheet1!$B$3:$AH$1266,Sheet1!M$1+(Sheet1!$A$1-1)*10,FALSE)&gt;9999,-2,IF(VLOOKUP($A1044,Sheet1!$B$3:$AH$1266,Sheet1!M$1+(Sheet1!$A$1-1)*10,FALSE)&gt;999,-1,0)))))))</f>
        <v>656</v>
      </c>
      <c r="AD1044" s="65">
        <f>IF(ISNA(VLOOKUP($A1044,Sheet1!$B$3:$AH$1266,Sheet1!N$1+(Sheet1!$A$1-1)*10,FALSE))=TRUE,"---",IF(VLOOKUP($A1044,Sheet1!$B$3:$AH$1266,Sheet1!N$1+(Sheet1!$A$1-1)*10,FALSE)="---","---", (ROUND(VLOOKUP($A1044,Sheet1!$B$3:$AH$1266,Sheet1!N$1+(Sheet1!$A$1-1)*10,FALSE),IF(VLOOKUP($A1044,Sheet1!$B$3:$AH$1266,Sheet1!N$1+(Sheet1!$A$1-1)*10,FALSE)&gt;99999,-3,IF(VLOOKUP($A1044,Sheet1!$B$3:$AH$1266,Sheet1!N$1+(Sheet1!$A$1-1)*10,FALSE)&gt;9999,-2,IF(VLOOKUP($A1044,Sheet1!$B$3:$AH$1266,Sheet1!N$1+(Sheet1!$A$1-1)*10,FALSE)&gt;999,-1,0)))))))</f>
        <v>755</v>
      </c>
    </row>
    <row r="1045" spans="1:30" ht="25.5" customHeight="1" x14ac:dyDescent="0.25">
      <c r="A1045" s="304" t="s">
        <v>1558</v>
      </c>
      <c r="B1045" s="393" t="s">
        <v>1559</v>
      </c>
      <c r="C1045" s="304">
        <v>421305</v>
      </c>
      <c r="D1045" s="304">
        <v>755054</v>
      </c>
      <c r="E1045" s="305" t="s">
        <v>3014</v>
      </c>
      <c r="F1045" s="117" t="s">
        <v>4749</v>
      </c>
      <c r="G1045" s="118" t="s">
        <v>286</v>
      </c>
      <c r="H1045" s="437">
        <v>1483</v>
      </c>
      <c r="I1045" s="377">
        <v>12973</v>
      </c>
      <c r="J1045" s="438">
        <v>20.3</v>
      </c>
      <c r="K1045" s="351" t="s">
        <v>224</v>
      </c>
      <c r="L1045" s="439">
        <v>96000</v>
      </c>
      <c r="M1045" s="381">
        <v>64.7</v>
      </c>
      <c r="N1045" s="351" t="s">
        <v>798</v>
      </c>
      <c r="O1045" s="328" t="str">
        <f t="shared" si="36"/>
        <v>&lt;0.2</v>
      </c>
      <c r="P1045" s="328">
        <f>IF(O1045&lt;&gt;"",VLOOKUP($A1045,Sheet4!$A$2:$O$1309,14,FALSE)*100,"")</f>
        <v>0.18439708919503195</v>
      </c>
      <c r="Q1045" s="328">
        <f>IF(P1045&lt;&gt;"",VLOOKUP($A1045,Sheet4!$A$2:$O$1309,15,FALSE)*100,"")</f>
        <v>1.7915964724582345</v>
      </c>
      <c r="R1045" s="354" t="str">
        <f t="shared" si="37"/>
        <v>&gt;500</v>
      </c>
      <c r="S1045" s="357" t="s">
        <v>4366</v>
      </c>
      <c r="T1045" s="357" t="str">
        <f>IF(ISNA(VLOOKUP(A1045,Sheet1!B$3:C$1266,2,FALSE)=TRUE),"NC",VLOOKUP(A1045,Sheet1!B$3:C$1266,2,FALSE))</f>
        <v>Rural10</v>
      </c>
      <c r="U1045" s="385">
        <f>IF(ISNA(VLOOKUP($A1045,Sheet1!$B$3:$AH$1266,Sheet1!E$1+(Sheet1!$A$1-1)*10,FALSE))=TRUE,"---",IF(VLOOKUP($A1045,Sheet1!$B$3:$AH$1266,Sheet1!E$1+(Sheet1!$A$1-1)*10,FALSE)="---","---", (ROUND(VLOOKUP($A1045,Sheet1!$B$3:$AH$1266,Sheet1!E$1+(Sheet1!$A$1-1)*10,FALSE),IF(VLOOKUP($A1045,Sheet1!$B$3:$AH$1266,Sheet1!E$1+(Sheet1!$A$1-1)*10,FALSE)&gt;99999,-3,IF(VLOOKUP($A1045,Sheet1!$B$3:$AH$1266,Sheet1!E$1+(Sheet1!$A$1-1)*10,FALSE)&gt;9999,-2,IF(VLOOKUP($A1045,Sheet1!$B$3:$AH$1266,Sheet1!E$1+(Sheet1!$A$1-1)*10,FALSE)&gt;999,-1,0)))))))</f>
        <v>16900</v>
      </c>
      <c r="V1045" s="385">
        <f>IF(ISNA(VLOOKUP($A1045,Sheet1!$B$3:$AH$1266,Sheet1!F$1+(Sheet1!$A$1-1)*10,FALSE))=TRUE,"---",IF(VLOOKUP($A1045,Sheet1!$B$3:$AH$1266,Sheet1!F$1+(Sheet1!$A$1-1)*10,FALSE)="---","---", (ROUND(VLOOKUP($A1045,Sheet1!$B$3:$AH$1266,Sheet1!F$1+(Sheet1!$A$1-1)*10,FALSE),IF(VLOOKUP($A1045,Sheet1!$B$3:$AH$1266,Sheet1!F$1+(Sheet1!$A$1-1)*10,FALSE)&gt;99999,-3,IF(VLOOKUP($A1045,Sheet1!$B$3:$AH$1266,Sheet1!F$1+(Sheet1!$A$1-1)*10,FALSE)&gt;9999,-2,IF(VLOOKUP($A1045,Sheet1!$B$3:$AH$1266,Sheet1!F$1+(Sheet1!$A$1-1)*10,FALSE)&gt;999,-1,0)))))))</f>
        <v>19100</v>
      </c>
      <c r="W1045" s="385">
        <f>IF(ISNA(VLOOKUP($A1045,Sheet1!$B$3:$AH$1266,Sheet1!G$1+(Sheet1!$A$1-1)*10,FALSE))=TRUE,"---",IF(VLOOKUP($A1045,Sheet1!$B$3:$AH$1266,Sheet1!G$1+(Sheet1!$A$1-1)*10,FALSE)="---","---", (ROUND(VLOOKUP($A1045,Sheet1!$B$3:$AH$1266,Sheet1!G$1+(Sheet1!$A$1-1)*10,FALSE),IF(VLOOKUP($A1045,Sheet1!$B$3:$AH$1266,Sheet1!G$1+(Sheet1!$A$1-1)*10,FALSE)&gt;99999,-3,IF(VLOOKUP($A1045,Sheet1!$B$3:$AH$1266,Sheet1!G$1+(Sheet1!$A$1-1)*10,FALSE)&gt;9999,-2,IF(VLOOKUP($A1045,Sheet1!$B$3:$AH$1266,Sheet1!G$1+(Sheet1!$A$1-1)*10,FALSE)&gt;999,-1,0)))))))</f>
        <v>22000</v>
      </c>
      <c r="X1045" s="385">
        <f>IF(ISNA(VLOOKUP($A1045,Sheet1!$B$3:$AH$1266,Sheet1!H$1+(Sheet1!$A$1-1)*10,FALSE))=TRUE,"---",IF(VLOOKUP($A1045,Sheet1!$B$3:$AH$1266,Sheet1!H$1+(Sheet1!$A$1-1)*10,FALSE)="---","---", (ROUND(VLOOKUP($A1045,Sheet1!$B$3:$AH$1266,Sheet1!H$1+(Sheet1!$A$1-1)*10,FALSE),IF(VLOOKUP($A1045,Sheet1!$B$3:$AH$1266,Sheet1!H$1+(Sheet1!$A$1-1)*10,FALSE)&gt;99999,-3,IF(VLOOKUP($A1045,Sheet1!$B$3:$AH$1266,Sheet1!H$1+(Sheet1!$A$1-1)*10,FALSE)&gt;9999,-2,IF(VLOOKUP($A1045,Sheet1!$B$3:$AH$1266,Sheet1!H$1+(Sheet1!$A$1-1)*10,FALSE)&gt;999,-1,0)))))))</f>
        <v>30100</v>
      </c>
      <c r="Y1045" s="385">
        <f>IF(ISNA(VLOOKUP($A1045,Sheet1!$B$3:$AH$1266,Sheet1!I$1+(Sheet1!$A$1-1)*10,FALSE))=TRUE,"---",IF(VLOOKUP($A1045,Sheet1!$B$3:$AH$1266,Sheet1!I$1+(Sheet1!$A$1-1)*10,FALSE)="---","---", (ROUND(VLOOKUP($A1045,Sheet1!$B$3:$AH$1266,Sheet1!I$1+(Sheet1!$A$1-1)*10,FALSE),IF(VLOOKUP($A1045,Sheet1!$B$3:$AH$1266,Sheet1!I$1+(Sheet1!$A$1-1)*10,FALSE)&gt;99999,-3,IF(VLOOKUP($A1045,Sheet1!$B$3:$AH$1266,Sheet1!I$1+(Sheet1!$A$1-1)*10,FALSE)&gt;9999,-2,IF(VLOOKUP($A1045,Sheet1!$B$3:$AH$1266,Sheet1!I$1+(Sheet1!$A$1-1)*10,FALSE)&gt;999,-1,0)))))))</f>
        <v>36200</v>
      </c>
      <c r="Z1045" s="385">
        <f>IF(ISNA(VLOOKUP($A1045,Sheet1!$B$3:$AH$1266,Sheet1!J$1+(Sheet1!$A$1-1)*10,FALSE))=TRUE,"---",IF(VLOOKUP($A1045,Sheet1!$B$3:$AH$1266,Sheet1!J$1+(Sheet1!$A$1-1)*10,FALSE)="---","---", (ROUND(VLOOKUP($A1045,Sheet1!$B$3:$AH$1266,Sheet1!J$1+(Sheet1!$A$1-1)*10,FALSE),IF(VLOOKUP($A1045,Sheet1!$B$3:$AH$1266,Sheet1!J$1+(Sheet1!$A$1-1)*10,FALSE)&gt;99999,-3,IF(VLOOKUP($A1045,Sheet1!$B$3:$AH$1266,Sheet1!J$1+(Sheet1!$A$1-1)*10,FALSE)&gt;9999,-2,IF(VLOOKUP($A1045,Sheet1!$B$3:$AH$1266,Sheet1!J$1+(Sheet1!$A$1-1)*10,FALSE)&gt;999,-1,0)))))))</f>
        <v>44600</v>
      </c>
      <c r="AA1045" s="385">
        <f>IF(ISNA(VLOOKUP($A1045,Sheet1!$B$3:$AH$1266,Sheet1!K$1+(Sheet1!$A$1-1)*10,FALSE))=TRUE,"---",IF(VLOOKUP($A1045,Sheet1!$B$3:$AH$1266,Sheet1!K$1+(Sheet1!$A$1-1)*10,FALSE)="---","---", (ROUND(VLOOKUP($A1045,Sheet1!$B$3:$AH$1266,Sheet1!K$1+(Sheet1!$A$1-1)*10,FALSE),IF(VLOOKUP($A1045,Sheet1!$B$3:$AH$1266,Sheet1!K$1+(Sheet1!$A$1-1)*10,FALSE)&gt;99999,-3,IF(VLOOKUP($A1045,Sheet1!$B$3:$AH$1266,Sheet1!K$1+(Sheet1!$A$1-1)*10,FALSE)&gt;9999,-2,IF(VLOOKUP($A1045,Sheet1!$B$3:$AH$1266,Sheet1!K$1+(Sheet1!$A$1-1)*10,FALSE)&gt;999,-1,0)))))))</f>
        <v>51300</v>
      </c>
      <c r="AB1045" s="385">
        <f>IF(ISNA(VLOOKUP($A1045,Sheet1!$B$3:$AH$1266,Sheet1!L$1+(Sheet1!$A$1-1)*10,FALSE))=TRUE,"---",IF(VLOOKUP($A1045,Sheet1!$B$3:$AH$1266,Sheet1!L$1+(Sheet1!$A$1-1)*10,FALSE)="---","---", (ROUND(VLOOKUP($A1045,Sheet1!$B$3:$AH$1266,Sheet1!L$1+(Sheet1!$A$1-1)*10,FALSE),IF(VLOOKUP($A1045,Sheet1!$B$3:$AH$1266,Sheet1!L$1+(Sheet1!$A$1-1)*10,FALSE)&gt;99999,-3,IF(VLOOKUP($A1045,Sheet1!$B$3:$AH$1266,Sheet1!L$1+(Sheet1!$A$1-1)*10,FALSE)&gt;9999,-2,IF(VLOOKUP($A1045,Sheet1!$B$3:$AH$1266,Sheet1!L$1+(Sheet1!$A$1-1)*10,FALSE)&gt;999,-1,0)))))))</f>
        <v>58400</v>
      </c>
      <c r="AC1045" s="385">
        <f>IF(ISNA(VLOOKUP($A1045,Sheet1!$B$3:$AH$1266,Sheet1!M$1+(Sheet1!$A$1-1)*10,FALSE))=TRUE,"---",IF(VLOOKUP($A1045,Sheet1!$B$3:$AH$1266,Sheet1!M$1+(Sheet1!$A$1-1)*10,FALSE)="---","---", (ROUND(VLOOKUP($A1045,Sheet1!$B$3:$AH$1266,Sheet1!M$1+(Sheet1!$A$1-1)*10,FALSE),IF(VLOOKUP($A1045,Sheet1!$B$3:$AH$1266,Sheet1!M$1+(Sheet1!$A$1-1)*10,FALSE)&gt;99999,-3,IF(VLOOKUP($A1045,Sheet1!$B$3:$AH$1266,Sheet1!M$1+(Sheet1!$A$1-1)*10,FALSE)&gt;9999,-2,IF(VLOOKUP($A1045,Sheet1!$B$3:$AH$1266,Sheet1!M$1+(Sheet1!$A$1-1)*10,FALSE)&gt;999,-1,0)))))))</f>
        <v>66000</v>
      </c>
      <c r="AD1045" s="385">
        <f>IF(ISNA(VLOOKUP($A1045,Sheet1!$B$3:$AH$1266,Sheet1!N$1+(Sheet1!$A$1-1)*10,FALSE))=TRUE,"---",IF(VLOOKUP($A1045,Sheet1!$B$3:$AH$1266,Sheet1!N$1+(Sheet1!$A$1-1)*10,FALSE)="---","---", (ROUND(VLOOKUP($A1045,Sheet1!$B$3:$AH$1266,Sheet1!N$1+(Sheet1!$A$1-1)*10,FALSE),IF(VLOOKUP($A1045,Sheet1!$B$3:$AH$1266,Sheet1!N$1+(Sheet1!$A$1-1)*10,FALSE)&gt;99999,-3,IF(VLOOKUP($A1045,Sheet1!$B$3:$AH$1266,Sheet1!N$1+(Sheet1!$A$1-1)*10,FALSE)&gt;9999,-2,IF(VLOOKUP($A1045,Sheet1!$B$3:$AH$1266,Sheet1!N$1+(Sheet1!$A$1-1)*10,FALSE)&gt;999,-1,0)))))))</f>
        <v>76700</v>
      </c>
    </row>
    <row r="1046" spans="1:30" ht="25.5" customHeight="1" x14ac:dyDescent="0.25">
      <c r="A1046" s="304"/>
      <c r="B1046" s="346"/>
      <c r="C1046" s="304"/>
      <c r="D1046" s="304"/>
      <c r="E1046" s="305" t="e">
        <v>#N/A</v>
      </c>
      <c r="F1046" s="345" t="s">
        <v>4750</v>
      </c>
      <c r="G1046" s="351" t="s">
        <v>31</v>
      </c>
      <c r="H1046" s="437"/>
      <c r="I1046" s="309"/>
      <c r="J1046" s="422"/>
      <c r="K1046" s="335"/>
      <c r="L1046" s="422"/>
      <c r="M1046" s="422"/>
      <c r="N1046" s="335"/>
      <c r="O1046" s="353" t="str">
        <f t="shared" si="36"/>
        <v/>
      </c>
      <c r="P1046" s="353" t="str">
        <f>IF(O1046&lt;&gt;"",VLOOKUP($A1046,Sheet4!$A$2:$O$1309,14,FALSE)*100,"")</f>
        <v/>
      </c>
      <c r="Q1046" s="353" t="str">
        <f>IF(P1046&lt;&gt;"",VLOOKUP($A1046,Sheet4!$A$2:$O$1309,15,FALSE)*100,"")</f>
        <v/>
      </c>
      <c r="R1046" s="335" t="str">
        <f t="shared" si="37"/>
        <v/>
      </c>
      <c r="S1046" s="357" t="e">
        <v>#N/A</v>
      </c>
      <c r="T1046" s="357" t="str">
        <f>IF(ISNA(VLOOKUP(A1046,Sheet1!B$3:C$1266,2,FALSE)=TRUE),"ND",VLOOKUP(A1046,Sheet1!B$3:C$1266,2,FALSE))</f>
        <v>ND</v>
      </c>
      <c r="U1046" s="385" t="str">
        <f>IF(ISNA(VLOOKUP($A1046,Sheet1!$B$3:$AH$1266,Sheet1!E$1+(Sheet1!$A$1-1)*10,FALSE))=TRUE,"---",IF(VLOOKUP($A1046,Sheet1!$B$3:$AH$1266,Sheet1!E$1+(Sheet1!$A$1-1)*10,FALSE)="---","---", (ROUND(VLOOKUP($A1046,Sheet1!$B$3:$AH$1266,Sheet1!E$1+(Sheet1!$A$1-1)*10,FALSE),IF(VLOOKUP($A1046,Sheet1!$B$3:$AH$1266,Sheet1!E$1+(Sheet1!$A$1-1)*10,FALSE)&gt;99999,-3,IF(VLOOKUP($A1046,Sheet1!$B$3:$AH$1266,Sheet1!E$1+(Sheet1!$A$1-1)*10,FALSE)&gt;9999,-2,IF(VLOOKUP($A1046,Sheet1!$B$3:$AH$1266,Sheet1!E$1+(Sheet1!$A$1-1)*10,FALSE)&gt;999,-1,0)))))))</f>
        <v>---</v>
      </c>
      <c r="V1046" s="385" t="str">
        <f>IF(ISNA(VLOOKUP($A1046,Sheet1!$B$3:$AH$1266,Sheet1!F$1+(Sheet1!$A$1-1)*10,FALSE))=TRUE,"---",IF(VLOOKUP($A1046,Sheet1!$B$3:$AH$1266,Sheet1!F$1+(Sheet1!$A$1-1)*10,FALSE)="---","---", (ROUND(VLOOKUP($A1046,Sheet1!$B$3:$AH$1266,Sheet1!F$1+(Sheet1!$A$1-1)*10,FALSE),IF(VLOOKUP($A1046,Sheet1!$B$3:$AH$1266,Sheet1!F$1+(Sheet1!$A$1-1)*10,FALSE)&gt;99999,-3,IF(VLOOKUP($A1046,Sheet1!$B$3:$AH$1266,Sheet1!F$1+(Sheet1!$A$1-1)*10,FALSE)&gt;9999,-2,IF(VLOOKUP($A1046,Sheet1!$B$3:$AH$1266,Sheet1!F$1+(Sheet1!$A$1-1)*10,FALSE)&gt;999,-1,0)))))))</f>
        <v>---</v>
      </c>
      <c r="W1046" s="385" t="str">
        <f>IF(ISNA(VLOOKUP($A1046,Sheet1!$B$3:$AH$1266,Sheet1!G$1+(Sheet1!$A$1-1)*10,FALSE))=TRUE,"---",IF(VLOOKUP($A1046,Sheet1!$B$3:$AH$1266,Sheet1!G$1+(Sheet1!$A$1-1)*10,FALSE)="---","---", (ROUND(VLOOKUP($A1046,Sheet1!$B$3:$AH$1266,Sheet1!G$1+(Sheet1!$A$1-1)*10,FALSE),IF(VLOOKUP($A1046,Sheet1!$B$3:$AH$1266,Sheet1!G$1+(Sheet1!$A$1-1)*10,FALSE)&gt;99999,-3,IF(VLOOKUP($A1046,Sheet1!$B$3:$AH$1266,Sheet1!G$1+(Sheet1!$A$1-1)*10,FALSE)&gt;9999,-2,IF(VLOOKUP($A1046,Sheet1!$B$3:$AH$1266,Sheet1!G$1+(Sheet1!$A$1-1)*10,FALSE)&gt;999,-1,0)))))))</f>
        <v>---</v>
      </c>
      <c r="X1046" s="385" t="str">
        <f>IF(ISNA(VLOOKUP($A1046,Sheet1!$B$3:$AH$1266,Sheet1!H$1+(Sheet1!$A$1-1)*10,FALSE))=TRUE,"---",IF(VLOOKUP($A1046,Sheet1!$B$3:$AH$1266,Sheet1!H$1+(Sheet1!$A$1-1)*10,FALSE)="---","---", (ROUND(VLOOKUP($A1046,Sheet1!$B$3:$AH$1266,Sheet1!H$1+(Sheet1!$A$1-1)*10,FALSE),IF(VLOOKUP($A1046,Sheet1!$B$3:$AH$1266,Sheet1!H$1+(Sheet1!$A$1-1)*10,FALSE)&gt;99999,-3,IF(VLOOKUP($A1046,Sheet1!$B$3:$AH$1266,Sheet1!H$1+(Sheet1!$A$1-1)*10,FALSE)&gt;9999,-2,IF(VLOOKUP($A1046,Sheet1!$B$3:$AH$1266,Sheet1!H$1+(Sheet1!$A$1-1)*10,FALSE)&gt;999,-1,0)))))))</f>
        <v>---</v>
      </c>
      <c r="Y1046" s="385" t="str">
        <f>IF(ISNA(VLOOKUP($A1046,Sheet1!$B$3:$AH$1266,Sheet1!I$1+(Sheet1!$A$1-1)*10,FALSE))=TRUE,"---",IF(VLOOKUP($A1046,Sheet1!$B$3:$AH$1266,Sheet1!I$1+(Sheet1!$A$1-1)*10,FALSE)="---","---", (ROUND(VLOOKUP($A1046,Sheet1!$B$3:$AH$1266,Sheet1!I$1+(Sheet1!$A$1-1)*10,FALSE),IF(VLOOKUP($A1046,Sheet1!$B$3:$AH$1266,Sheet1!I$1+(Sheet1!$A$1-1)*10,FALSE)&gt;99999,-3,IF(VLOOKUP($A1046,Sheet1!$B$3:$AH$1266,Sheet1!I$1+(Sheet1!$A$1-1)*10,FALSE)&gt;9999,-2,IF(VLOOKUP($A1046,Sheet1!$B$3:$AH$1266,Sheet1!I$1+(Sheet1!$A$1-1)*10,FALSE)&gt;999,-1,0)))))))</f>
        <v>---</v>
      </c>
      <c r="Z1046" s="385" t="str">
        <f>IF(ISNA(VLOOKUP($A1046,Sheet1!$B$3:$AH$1266,Sheet1!J$1+(Sheet1!$A$1-1)*10,FALSE))=TRUE,"---",IF(VLOOKUP($A1046,Sheet1!$B$3:$AH$1266,Sheet1!J$1+(Sheet1!$A$1-1)*10,FALSE)="---","---", (ROUND(VLOOKUP($A1046,Sheet1!$B$3:$AH$1266,Sheet1!J$1+(Sheet1!$A$1-1)*10,FALSE),IF(VLOOKUP($A1046,Sheet1!$B$3:$AH$1266,Sheet1!J$1+(Sheet1!$A$1-1)*10,FALSE)&gt;99999,-3,IF(VLOOKUP($A1046,Sheet1!$B$3:$AH$1266,Sheet1!J$1+(Sheet1!$A$1-1)*10,FALSE)&gt;9999,-2,IF(VLOOKUP($A1046,Sheet1!$B$3:$AH$1266,Sheet1!J$1+(Sheet1!$A$1-1)*10,FALSE)&gt;999,-1,0)))))))</f>
        <v>---</v>
      </c>
      <c r="AA1046" s="385" t="str">
        <f>IF(ISNA(VLOOKUP($A1046,Sheet1!$B$3:$AH$1266,Sheet1!K$1+(Sheet1!$A$1-1)*10,FALSE))=TRUE,"---",IF(VLOOKUP($A1046,Sheet1!$B$3:$AH$1266,Sheet1!K$1+(Sheet1!$A$1-1)*10,FALSE)="---","---", (ROUND(VLOOKUP($A1046,Sheet1!$B$3:$AH$1266,Sheet1!K$1+(Sheet1!$A$1-1)*10,FALSE),IF(VLOOKUP($A1046,Sheet1!$B$3:$AH$1266,Sheet1!K$1+(Sheet1!$A$1-1)*10,FALSE)&gt;99999,-3,IF(VLOOKUP($A1046,Sheet1!$B$3:$AH$1266,Sheet1!K$1+(Sheet1!$A$1-1)*10,FALSE)&gt;9999,-2,IF(VLOOKUP($A1046,Sheet1!$B$3:$AH$1266,Sheet1!K$1+(Sheet1!$A$1-1)*10,FALSE)&gt;999,-1,0)))))))</f>
        <v>---</v>
      </c>
      <c r="AB1046" s="385" t="str">
        <f>IF(ISNA(VLOOKUP($A1046,Sheet1!$B$3:$AH$1266,Sheet1!L$1+(Sheet1!$A$1-1)*10,FALSE))=TRUE,"---",IF(VLOOKUP($A1046,Sheet1!$B$3:$AH$1266,Sheet1!L$1+(Sheet1!$A$1-1)*10,FALSE)="---","---", (ROUND(VLOOKUP($A1046,Sheet1!$B$3:$AH$1266,Sheet1!L$1+(Sheet1!$A$1-1)*10,FALSE),IF(VLOOKUP($A1046,Sheet1!$B$3:$AH$1266,Sheet1!L$1+(Sheet1!$A$1-1)*10,FALSE)&gt;99999,-3,IF(VLOOKUP($A1046,Sheet1!$B$3:$AH$1266,Sheet1!L$1+(Sheet1!$A$1-1)*10,FALSE)&gt;9999,-2,IF(VLOOKUP($A1046,Sheet1!$B$3:$AH$1266,Sheet1!L$1+(Sheet1!$A$1-1)*10,FALSE)&gt;999,-1,0)))))))</f>
        <v>---</v>
      </c>
      <c r="AC1046" s="385" t="str">
        <f>IF(ISNA(VLOOKUP($A1046,Sheet1!$B$3:$AH$1266,Sheet1!M$1+(Sheet1!$A$1-1)*10,FALSE))=TRUE,"---",IF(VLOOKUP($A1046,Sheet1!$B$3:$AH$1266,Sheet1!M$1+(Sheet1!$A$1-1)*10,FALSE)="---","---", (ROUND(VLOOKUP($A1046,Sheet1!$B$3:$AH$1266,Sheet1!M$1+(Sheet1!$A$1-1)*10,FALSE),IF(VLOOKUP($A1046,Sheet1!$B$3:$AH$1266,Sheet1!M$1+(Sheet1!$A$1-1)*10,FALSE)&gt;99999,-3,IF(VLOOKUP($A1046,Sheet1!$B$3:$AH$1266,Sheet1!M$1+(Sheet1!$A$1-1)*10,FALSE)&gt;9999,-2,IF(VLOOKUP($A1046,Sheet1!$B$3:$AH$1266,Sheet1!M$1+(Sheet1!$A$1-1)*10,FALSE)&gt;999,-1,0)))))))</f>
        <v>---</v>
      </c>
      <c r="AD1046" s="385" t="str">
        <f>IF(ISNA(VLOOKUP($A1046,Sheet1!$B$3:$AH$1266,Sheet1!N$1+(Sheet1!$A$1-1)*10,FALSE))=TRUE,"---",IF(VLOOKUP($A1046,Sheet1!$B$3:$AH$1266,Sheet1!N$1+(Sheet1!$A$1-1)*10,FALSE)="---","---", (ROUND(VLOOKUP($A1046,Sheet1!$B$3:$AH$1266,Sheet1!N$1+(Sheet1!$A$1-1)*10,FALSE),IF(VLOOKUP($A1046,Sheet1!$B$3:$AH$1266,Sheet1!N$1+(Sheet1!$A$1-1)*10,FALSE)&gt;99999,-3,IF(VLOOKUP($A1046,Sheet1!$B$3:$AH$1266,Sheet1!N$1+(Sheet1!$A$1-1)*10,FALSE)&gt;9999,-2,IF(VLOOKUP($A1046,Sheet1!$B$3:$AH$1266,Sheet1!N$1+(Sheet1!$A$1-1)*10,FALSE)&gt;999,-1,0)))))))</f>
        <v>---</v>
      </c>
    </row>
    <row r="1047" spans="1:30" ht="25.5" customHeight="1" x14ac:dyDescent="0.25">
      <c r="A1047" s="304"/>
      <c r="B1047" s="346"/>
      <c r="C1047" s="304"/>
      <c r="D1047" s="304"/>
      <c r="E1047" s="305" t="e">
        <v>#N/A</v>
      </c>
      <c r="F1047" s="346"/>
      <c r="G1047" s="352"/>
      <c r="H1047" s="437"/>
      <c r="I1047" s="309"/>
      <c r="J1047" s="422"/>
      <c r="K1047" s="335"/>
      <c r="L1047" s="422"/>
      <c r="M1047" s="422"/>
      <c r="N1047" s="335"/>
      <c r="O1047" s="353" t="str">
        <f t="shared" si="36"/>
        <v/>
      </c>
      <c r="P1047" s="353" t="str">
        <f>IF(O1047&lt;&gt;"",VLOOKUP($A1047,Sheet4!$A$2:$O$1309,14,FALSE)*100,"")</f>
        <v/>
      </c>
      <c r="Q1047" s="353" t="str">
        <f>IF(P1047&lt;&gt;"",VLOOKUP($A1047,Sheet4!$A$2:$O$1309,15,FALSE)*100,"")</f>
        <v/>
      </c>
      <c r="R1047" s="335" t="str">
        <f t="shared" si="37"/>
        <v/>
      </c>
      <c r="S1047" s="357" t="e">
        <v>#N/A</v>
      </c>
      <c r="T1047" s="357" t="str">
        <f>IF(ISNA(VLOOKUP(A1047,Sheet1!B$3:C$1266,2,FALSE)=TRUE),"ND",VLOOKUP(A1047,Sheet1!B$3:C$1266,2,FALSE))</f>
        <v>ND</v>
      </c>
      <c r="U1047" s="385" t="str">
        <f>IF(ISNA(VLOOKUP($A1047,Sheet1!$B$3:$AH$1266,Sheet1!E$1+(Sheet1!$A$1-1)*10,FALSE))=TRUE,"---",IF(VLOOKUP($A1047,Sheet1!$B$3:$AH$1266,Sheet1!E$1+(Sheet1!$A$1-1)*10,FALSE)="---","---", (ROUND(VLOOKUP($A1047,Sheet1!$B$3:$AH$1266,Sheet1!E$1+(Sheet1!$A$1-1)*10,FALSE),IF(VLOOKUP($A1047,Sheet1!$B$3:$AH$1266,Sheet1!E$1+(Sheet1!$A$1-1)*10,FALSE)&gt;99999,-3,IF(VLOOKUP($A1047,Sheet1!$B$3:$AH$1266,Sheet1!E$1+(Sheet1!$A$1-1)*10,FALSE)&gt;9999,-2,IF(VLOOKUP($A1047,Sheet1!$B$3:$AH$1266,Sheet1!E$1+(Sheet1!$A$1-1)*10,FALSE)&gt;999,-1,0)))))))</f>
        <v>---</v>
      </c>
      <c r="V1047" s="385" t="str">
        <f>IF(ISNA(VLOOKUP($A1047,Sheet1!$B$3:$AH$1266,Sheet1!F$1+(Sheet1!$A$1-1)*10,FALSE))=TRUE,"---",IF(VLOOKUP($A1047,Sheet1!$B$3:$AH$1266,Sheet1!F$1+(Sheet1!$A$1-1)*10,FALSE)="---","---", (ROUND(VLOOKUP($A1047,Sheet1!$B$3:$AH$1266,Sheet1!F$1+(Sheet1!$A$1-1)*10,FALSE),IF(VLOOKUP($A1047,Sheet1!$B$3:$AH$1266,Sheet1!F$1+(Sheet1!$A$1-1)*10,FALSE)&gt;99999,-3,IF(VLOOKUP($A1047,Sheet1!$B$3:$AH$1266,Sheet1!F$1+(Sheet1!$A$1-1)*10,FALSE)&gt;9999,-2,IF(VLOOKUP($A1047,Sheet1!$B$3:$AH$1266,Sheet1!F$1+(Sheet1!$A$1-1)*10,FALSE)&gt;999,-1,0)))))))</f>
        <v>---</v>
      </c>
      <c r="W1047" s="385" t="str">
        <f>IF(ISNA(VLOOKUP($A1047,Sheet1!$B$3:$AH$1266,Sheet1!G$1+(Sheet1!$A$1-1)*10,FALSE))=TRUE,"---",IF(VLOOKUP($A1047,Sheet1!$B$3:$AH$1266,Sheet1!G$1+(Sheet1!$A$1-1)*10,FALSE)="---","---", (ROUND(VLOOKUP($A1047,Sheet1!$B$3:$AH$1266,Sheet1!G$1+(Sheet1!$A$1-1)*10,FALSE),IF(VLOOKUP($A1047,Sheet1!$B$3:$AH$1266,Sheet1!G$1+(Sheet1!$A$1-1)*10,FALSE)&gt;99999,-3,IF(VLOOKUP($A1047,Sheet1!$B$3:$AH$1266,Sheet1!G$1+(Sheet1!$A$1-1)*10,FALSE)&gt;9999,-2,IF(VLOOKUP($A1047,Sheet1!$B$3:$AH$1266,Sheet1!G$1+(Sheet1!$A$1-1)*10,FALSE)&gt;999,-1,0)))))))</f>
        <v>---</v>
      </c>
      <c r="X1047" s="385" t="str">
        <f>IF(ISNA(VLOOKUP($A1047,Sheet1!$B$3:$AH$1266,Sheet1!H$1+(Sheet1!$A$1-1)*10,FALSE))=TRUE,"---",IF(VLOOKUP($A1047,Sheet1!$B$3:$AH$1266,Sheet1!H$1+(Sheet1!$A$1-1)*10,FALSE)="---","---", (ROUND(VLOOKUP($A1047,Sheet1!$B$3:$AH$1266,Sheet1!H$1+(Sheet1!$A$1-1)*10,FALSE),IF(VLOOKUP($A1047,Sheet1!$B$3:$AH$1266,Sheet1!H$1+(Sheet1!$A$1-1)*10,FALSE)&gt;99999,-3,IF(VLOOKUP($A1047,Sheet1!$B$3:$AH$1266,Sheet1!H$1+(Sheet1!$A$1-1)*10,FALSE)&gt;9999,-2,IF(VLOOKUP($A1047,Sheet1!$B$3:$AH$1266,Sheet1!H$1+(Sheet1!$A$1-1)*10,FALSE)&gt;999,-1,0)))))))</f>
        <v>---</v>
      </c>
      <c r="Y1047" s="385" t="str">
        <f>IF(ISNA(VLOOKUP($A1047,Sheet1!$B$3:$AH$1266,Sheet1!I$1+(Sheet1!$A$1-1)*10,FALSE))=TRUE,"---",IF(VLOOKUP($A1047,Sheet1!$B$3:$AH$1266,Sheet1!I$1+(Sheet1!$A$1-1)*10,FALSE)="---","---", (ROUND(VLOOKUP($A1047,Sheet1!$B$3:$AH$1266,Sheet1!I$1+(Sheet1!$A$1-1)*10,FALSE),IF(VLOOKUP($A1047,Sheet1!$B$3:$AH$1266,Sheet1!I$1+(Sheet1!$A$1-1)*10,FALSE)&gt;99999,-3,IF(VLOOKUP($A1047,Sheet1!$B$3:$AH$1266,Sheet1!I$1+(Sheet1!$A$1-1)*10,FALSE)&gt;9999,-2,IF(VLOOKUP($A1047,Sheet1!$B$3:$AH$1266,Sheet1!I$1+(Sheet1!$A$1-1)*10,FALSE)&gt;999,-1,0)))))))</f>
        <v>---</v>
      </c>
      <c r="Z1047" s="385" t="str">
        <f>IF(ISNA(VLOOKUP($A1047,Sheet1!$B$3:$AH$1266,Sheet1!J$1+(Sheet1!$A$1-1)*10,FALSE))=TRUE,"---",IF(VLOOKUP($A1047,Sheet1!$B$3:$AH$1266,Sheet1!J$1+(Sheet1!$A$1-1)*10,FALSE)="---","---", (ROUND(VLOOKUP($A1047,Sheet1!$B$3:$AH$1266,Sheet1!J$1+(Sheet1!$A$1-1)*10,FALSE),IF(VLOOKUP($A1047,Sheet1!$B$3:$AH$1266,Sheet1!J$1+(Sheet1!$A$1-1)*10,FALSE)&gt;99999,-3,IF(VLOOKUP($A1047,Sheet1!$B$3:$AH$1266,Sheet1!J$1+(Sheet1!$A$1-1)*10,FALSE)&gt;9999,-2,IF(VLOOKUP($A1047,Sheet1!$B$3:$AH$1266,Sheet1!J$1+(Sheet1!$A$1-1)*10,FALSE)&gt;999,-1,0)))))))</f>
        <v>---</v>
      </c>
      <c r="AA1047" s="385" t="str">
        <f>IF(ISNA(VLOOKUP($A1047,Sheet1!$B$3:$AH$1266,Sheet1!K$1+(Sheet1!$A$1-1)*10,FALSE))=TRUE,"---",IF(VLOOKUP($A1047,Sheet1!$B$3:$AH$1266,Sheet1!K$1+(Sheet1!$A$1-1)*10,FALSE)="---","---", (ROUND(VLOOKUP($A1047,Sheet1!$B$3:$AH$1266,Sheet1!K$1+(Sheet1!$A$1-1)*10,FALSE),IF(VLOOKUP($A1047,Sheet1!$B$3:$AH$1266,Sheet1!K$1+(Sheet1!$A$1-1)*10,FALSE)&gt;99999,-3,IF(VLOOKUP($A1047,Sheet1!$B$3:$AH$1266,Sheet1!K$1+(Sheet1!$A$1-1)*10,FALSE)&gt;9999,-2,IF(VLOOKUP($A1047,Sheet1!$B$3:$AH$1266,Sheet1!K$1+(Sheet1!$A$1-1)*10,FALSE)&gt;999,-1,0)))))))</f>
        <v>---</v>
      </c>
      <c r="AB1047" s="385" t="str">
        <f>IF(ISNA(VLOOKUP($A1047,Sheet1!$B$3:$AH$1266,Sheet1!L$1+(Sheet1!$A$1-1)*10,FALSE))=TRUE,"---",IF(VLOOKUP($A1047,Sheet1!$B$3:$AH$1266,Sheet1!L$1+(Sheet1!$A$1-1)*10,FALSE)="---","---", (ROUND(VLOOKUP($A1047,Sheet1!$B$3:$AH$1266,Sheet1!L$1+(Sheet1!$A$1-1)*10,FALSE),IF(VLOOKUP($A1047,Sheet1!$B$3:$AH$1266,Sheet1!L$1+(Sheet1!$A$1-1)*10,FALSE)&gt;99999,-3,IF(VLOOKUP($A1047,Sheet1!$B$3:$AH$1266,Sheet1!L$1+(Sheet1!$A$1-1)*10,FALSE)&gt;9999,-2,IF(VLOOKUP($A1047,Sheet1!$B$3:$AH$1266,Sheet1!L$1+(Sheet1!$A$1-1)*10,FALSE)&gt;999,-1,0)))))))</f>
        <v>---</v>
      </c>
      <c r="AC1047" s="385" t="str">
        <f>IF(ISNA(VLOOKUP($A1047,Sheet1!$B$3:$AH$1266,Sheet1!M$1+(Sheet1!$A$1-1)*10,FALSE))=TRUE,"---",IF(VLOOKUP($A1047,Sheet1!$B$3:$AH$1266,Sheet1!M$1+(Sheet1!$A$1-1)*10,FALSE)="---","---", (ROUND(VLOOKUP($A1047,Sheet1!$B$3:$AH$1266,Sheet1!M$1+(Sheet1!$A$1-1)*10,FALSE),IF(VLOOKUP($A1047,Sheet1!$B$3:$AH$1266,Sheet1!M$1+(Sheet1!$A$1-1)*10,FALSE)&gt;99999,-3,IF(VLOOKUP($A1047,Sheet1!$B$3:$AH$1266,Sheet1!M$1+(Sheet1!$A$1-1)*10,FALSE)&gt;9999,-2,IF(VLOOKUP($A1047,Sheet1!$B$3:$AH$1266,Sheet1!M$1+(Sheet1!$A$1-1)*10,FALSE)&gt;999,-1,0)))))))</f>
        <v>---</v>
      </c>
      <c r="AD1047" s="385" t="str">
        <f>IF(ISNA(VLOOKUP($A1047,Sheet1!$B$3:$AH$1266,Sheet1!N$1+(Sheet1!$A$1-1)*10,FALSE))=TRUE,"---",IF(VLOOKUP($A1047,Sheet1!$B$3:$AH$1266,Sheet1!N$1+(Sheet1!$A$1-1)*10,FALSE)="---","---", (ROUND(VLOOKUP($A1047,Sheet1!$B$3:$AH$1266,Sheet1!N$1+(Sheet1!$A$1-1)*10,FALSE),IF(VLOOKUP($A1047,Sheet1!$B$3:$AH$1266,Sheet1!N$1+(Sheet1!$A$1-1)*10,FALSE)&gt;99999,-3,IF(VLOOKUP($A1047,Sheet1!$B$3:$AH$1266,Sheet1!N$1+(Sheet1!$A$1-1)*10,FALSE)&gt;9999,-2,IF(VLOOKUP($A1047,Sheet1!$B$3:$AH$1266,Sheet1!N$1+(Sheet1!$A$1-1)*10,FALSE)&gt;999,-1,0)))))))</f>
        <v>---</v>
      </c>
    </row>
    <row r="1048" spans="1:30" ht="25.5" customHeight="1" x14ac:dyDescent="0.25">
      <c r="A1048" s="125" t="s">
        <v>1560</v>
      </c>
      <c r="B1048" s="126" t="s">
        <v>1561</v>
      </c>
      <c r="C1048" s="125">
        <v>421716</v>
      </c>
      <c r="D1048" s="125">
        <v>754323</v>
      </c>
      <c r="E1048" s="70" t="s">
        <v>3029</v>
      </c>
      <c r="F1048" s="52" t="s">
        <v>4500</v>
      </c>
      <c r="G1048" s="127" t="s">
        <v>286</v>
      </c>
      <c r="H1048" s="128">
        <v>2.0699999999999998</v>
      </c>
      <c r="I1048" s="112">
        <v>27685</v>
      </c>
      <c r="J1048" s="113">
        <v>5.03</v>
      </c>
      <c r="K1048" s="114" t="s">
        <v>4405</v>
      </c>
      <c r="L1048" s="115">
        <v>864</v>
      </c>
      <c r="M1048" s="116">
        <v>417</v>
      </c>
      <c r="N1048" s="127" t="s">
        <v>199</v>
      </c>
      <c r="O1048" s="68" t="str">
        <f t="shared" si="36"/>
        <v>&lt;0.2</v>
      </c>
      <c r="P1048" s="68">
        <f>IF(O1048&lt;&gt;"",VLOOKUP($A1048,Sheet4!$A$2:$O$1309,14,FALSE)*100,"")</f>
        <v>0.9374424601702791</v>
      </c>
      <c r="Q1048" s="68">
        <f>IF(P1048&lt;&gt;"",VLOOKUP($A1048,Sheet4!$A$2:$O$1309,15,FALSE)*100,"")</f>
        <v>8.8128087598196903</v>
      </c>
      <c r="R1048" s="74" t="str">
        <f t="shared" si="37"/>
        <v>&gt;500</v>
      </c>
      <c r="S1048" s="64" t="s">
        <v>4366</v>
      </c>
      <c r="T1048" s="64" t="str">
        <f>IF(ISNA(VLOOKUP(A1048,Sheet1!B$3:C$1266,2,FALSE)=TRUE),"NC",VLOOKUP(A1048,Sheet1!B$3:C$1266,2,FALSE))</f>
        <v>Rural</v>
      </c>
      <c r="U1048" s="65">
        <f>IF(ISNA(VLOOKUP($A1048,Sheet1!$B$3:$AH$1266,Sheet1!E$1+(Sheet1!$A$1-1)*10,FALSE))=TRUE,"---",IF(VLOOKUP($A1048,Sheet1!$B$3:$AH$1266,Sheet1!E$1+(Sheet1!$A$1-1)*10,FALSE)="---","---", (ROUND(VLOOKUP($A1048,Sheet1!$B$3:$AH$1266,Sheet1!E$1+(Sheet1!$A$1-1)*10,FALSE),IF(VLOOKUP($A1048,Sheet1!$B$3:$AH$1266,Sheet1!E$1+(Sheet1!$A$1-1)*10,FALSE)&gt;99999,-3,IF(VLOOKUP($A1048,Sheet1!$B$3:$AH$1266,Sheet1!E$1+(Sheet1!$A$1-1)*10,FALSE)&gt;9999,-2,IF(VLOOKUP($A1048,Sheet1!$B$3:$AH$1266,Sheet1!E$1+(Sheet1!$A$1-1)*10,FALSE)&gt;999,-1,0)))))))</f>
        <v>49</v>
      </c>
      <c r="V1048" s="65">
        <f>IF(ISNA(VLOOKUP($A1048,Sheet1!$B$3:$AH$1266,Sheet1!F$1+(Sheet1!$A$1-1)*10,FALSE))=TRUE,"---",IF(VLOOKUP($A1048,Sheet1!$B$3:$AH$1266,Sheet1!F$1+(Sheet1!$A$1-1)*10,FALSE)="---","---", (ROUND(VLOOKUP($A1048,Sheet1!$B$3:$AH$1266,Sheet1!F$1+(Sheet1!$A$1-1)*10,FALSE),IF(VLOOKUP($A1048,Sheet1!$B$3:$AH$1266,Sheet1!F$1+(Sheet1!$A$1-1)*10,FALSE)&gt;99999,-3,IF(VLOOKUP($A1048,Sheet1!$B$3:$AH$1266,Sheet1!F$1+(Sheet1!$A$1-1)*10,FALSE)&gt;9999,-2,IF(VLOOKUP($A1048,Sheet1!$B$3:$AH$1266,Sheet1!F$1+(Sheet1!$A$1-1)*10,FALSE)&gt;999,-1,0)))))))</f>
        <v>63</v>
      </c>
      <c r="W1048" s="65">
        <f>IF(ISNA(VLOOKUP($A1048,Sheet1!$B$3:$AH$1266,Sheet1!G$1+(Sheet1!$A$1-1)*10,FALSE))=TRUE,"---",IF(VLOOKUP($A1048,Sheet1!$B$3:$AH$1266,Sheet1!G$1+(Sheet1!$A$1-1)*10,FALSE)="---","---", (ROUND(VLOOKUP($A1048,Sheet1!$B$3:$AH$1266,Sheet1!G$1+(Sheet1!$A$1-1)*10,FALSE),IF(VLOOKUP($A1048,Sheet1!$B$3:$AH$1266,Sheet1!G$1+(Sheet1!$A$1-1)*10,FALSE)&gt;99999,-3,IF(VLOOKUP($A1048,Sheet1!$B$3:$AH$1266,Sheet1!G$1+(Sheet1!$A$1-1)*10,FALSE)&gt;9999,-2,IF(VLOOKUP($A1048,Sheet1!$B$3:$AH$1266,Sheet1!G$1+(Sheet1!$A$1-1)*10,FALSE)&gt;999,-1,0)))))))</f>
        <v>81</v>
      </c>
      <c r="X1048" s="65">
        <f>IF(ISNA(VLOOKUP($A1048,Sheet1!$B$3:$AH$1266,Sheet1!H$1+(Sheet1!$A$1-1)*10,FALSE))=TRUE,"---",IF(VLOOKUP($A1048,Sheet1!$B$3:$AH$1266,Sheet1!H$1+(Sheet1!$A$1-1)*10,FALSE)="---","---", (ROUND(VLOOKUP($A1048,Sheet1!$B$3:$AH$1266,Sheet1!H$1+(Sheet1!$A$1-1)*10,FALSE),IF(VLOOKUP($A1048,Sheet1!$B$3:$AH$1266,Sheet1!H$1+(Sheet1!$A$1-1)*10,FALSE)&gt;99999,-3,IF(VLOOKUP($A1048,Sheet1!$B$3:$AH$1266,Sheet1!H$1+(Sheet1!$A$1-1)*10,FALSE)&gt;9999,-2,IF(VLOOKUP($A1048,Sheet1!$B$3:$AH$1266,Sheet1!H$1+(Sheet1!$A$1-1)*10,FALSE)&gt;999,-1,0)))))))</f>
        <v>137</v>
      </c>
      <c r="Y1048" s="65">
        <f>IF(ISNA(VLOOKUP($A1048,Sheet1!$B$3:$AH$1266,Sheet1!I$1+(Sheet1!$A$1-1)*10,FALSE))=TRUE,"---",IF(VLOOKUP($A1048,Sheet1!$B$3:$AH$1266,Sheet1!I$1+(Sheet1!$A$1-1)*10,FALSE)="---","---", (ROUND(VLOOKUP($A1048,Sheet1!$B$3:$AH$1266,Sheet1!I$1+(Sheet1!$A$1-1)*10,FALSE),IF(VLOOKUP($A1048,Sheet1!$B$3:$AH$1266,Sheet1!I$1+(Sheet1!$A$1-1)*10,FALSE)&gt;99999,-3,IF(VLOOKUP($A1048,Sheet1!$B$3:$AH$1266,Sheet1!I$1+(Sheet1!$A$1-1)*10,FALSE)&gt;9999,-2,IF(VLOOKUP($A1048,Sheet1!$B$3:$AH$1266,Sheet1!I$1+(Sheet1!$A$1-1)*10,FALSE)&gt;999,-1,0)))))))</f>
        <v>182</v>
      </c>
      <c r="Z1048" s="65">
        <f>IF(ISNA(VLOOKUP($A1048,Sheet1!$B$3:$AH$1266,Sheet1!J$1+(Sheet1!$A$1-1)*10,FALSE))=TRUE,"---",IF(VLOOKUP($A1048,Sheet1!$B$3:$AH$1266,Sheet1!J$1+(Sheet1!$A$1-1)*10,FALSE)="---","---", (ROUND(VLOOKUP($A1048,Sheet1!$B$3:$AH$1266,Sheet1!J$1+(Sheet1!$A$1-1)*10,FALSE),IF(VLOOKUP($A1048,Sheet1!$B$3:$AH$1266,Sheet1!J$1+(Sheet1!$A$1-1)*10,FALSE)&gt;99999,-3,IF(VLOOKUP($A1048,Sheet1!$B$3:$AH$1266,Sheet1!J$1+(Sheet1!$A$1-1)*10,FALSE)&gt;9999,-2,IF(VLOOKUP($A1048,Sheet1!$B$3:$AH$1266,Sheet1!J$1+(Sheet1!$A$1-1)*10,FALSE)&gt;999,-1,0)))))))</f>
        <v>242</v>
      </c>
      <c r="AA1048" s="65">
        <f>IF(ISNA(VLOOKUP($A1048,Sheet1!$B$3:$AH$1266,Sheet1!K$1+(Sheet1!$A$1-1)*10,FALSE))=TRUE,"---",IF(VLOOKUP($A1048,Sheet1!$B$3:$AH$1266,Sheet1!K$1+(Sheet1!$A$1-1)*10,FALSE)="---","---", (ROUND(VLOOKUP($A1048,Sheet1!$B$3:$AH$1266,Sheet1!K$1+(Sheet1!$A$1-1)*10,FALSE),IF(VLOOKUP($A1048,Sheet1!$B$3:$AH$1266,Sheet1!K$1+(Sheet1!$A$1-1)*10,FALSE)&gt;99999,-3,IF(VLOOKUP($A1048,Sheet1!$B$3:$AH$1266,Sheet1!K$1+(Sheet1!$A$1-1)*10,FALSE)&gt;9999,-2,IF(VLOOKUP($A1048,Sheet1!$B$3:$AH$1266,Sheet1!K$1+(Sheet1!$A$1-1)*10,FALSE)&gt;999,-1,0)))))))</f>
        <v>292</v>
      </c>
      <c r="AB1048" s="65">
        <f>IF(ISNA(VLOOKUP($A1048,Sheet1!$B$3:$AH$1266,Sheet1!L$1+(Sheet1!$A$1-1)*10,FALSE))=TRUE,"---",IF(VLOOKUP($A1048,Sheet1!$B$3:$AH$1266,Sheet1!L$1+(Sheet1!$A$1-1)*10,FALSE)="---","---", (ROUND(VLOOKUP($A1048,Sheet1!$B$3:$AH$1266,Sheet1!L$1+(Sheet1!$A$1-1)*10,FALSE),IF(VLOOKUP($A1048,Sheet1!$B$3:$AH$1266,Sheet1!L$1+(Sheet1!$A$1-1)*10,FALSE)&gt;99999,-3,IF(VLOOKUP($A1048,Sheet1!$B$3:$AH$1266,Sheet1!L$1+(Sheet1!$A$1-1)*10,FALSE)&gt;9999,-2,IF(VLOOKUP($A1048,Sheet1!$B$3:$AH$1266,Sheet1!L$1+(Sheet1!$A$1-1)*10,FALSE)&gt;999,-1,0)))))))</f>
        <v>344</v>
      </c>
      <c r="AC1048" s="65">
        <f>IF(ISNA(VLOOKUP($A1048,Sheet1!$B$3:$AH$1266,Sheet1!M$1+(Sheet1!$A$1-1)*10,FALSE))=TRUE,"---",IF(VLOOKUP($A1048,Sheet1!$B$3:$AH$1266,Sheet1!M$1+(Sheet1!$A$1-1)*10,FALSE)="---","---", (ROUND(VLOOKUP($A1048,Sheet1!$B$3:$AH$1266,Sheet1!M$1+(Sheet1!$A$1-1)*10,FALSE),IF(VLOOKUP($A1048,Sheet1!$B$3:$AH$1266,Sheet1!M$1+(Sheet1!$A$1-1)*10,FALSE)&gt;99999,-3,IF(VLOOKUP($A1048,Sheet1!$B$3:$AH$1266,Sheet1!M$1+(Sheet1!$A$1-1)*10,FALSE)&gt;9999,-2,IF(VLOOKUP($A1048,Sheet1!$B$3:$AH$1266,Sheet1!M$1+(Sheet1!$A$1-1)*10,FALSE)&gt;999,-1,0)))))))</f>
        <v>398</v>
      </c>
      <c r="AD1048" s="65">
        <f>IF(ISNA(VLOOKUP($A1048,Sheet1!$B$3:$AH$1266,Sheet1!N$1+(Sheet1!$A$1-1)*10,FALSE))=TRUE,"---",IF(VLOOKUP($A1048,Sheet1!$B$3:$AH$1266,Sheet1!N$1+(Sheet1!$A$1-1)*10,FALSE)="---","---", (ROUND(VLOOKUP($A1048,Sheet1!$B$3:$AH$1266,Sheet1!N$1+(Sheet1!$A$1-1)*10,FALSE),IF(VLOOKUP($A1048,Sheet1!$B$3:$AH$1266,Sheet1!N$1+(Sheet1!$A$1-1)*10,FALSE)&gt;99999,-3,IF(VLOOKUP($A1048,Sheet1!$B$3:$AH$1266,Sheet1!N$1+(Sheet1!$A$1-1)*10,FALSE)&gt;9999,-2,IF(VLOOKUP($A1048,Sheet1!$B$3:$AH$1266,Sheet1!N$1+(Sheet1!$A$1-1)*10,FALSE)&gt;999,-1,0)))))))</f>
        <v>474</v>
      </c>
    </row>
    <row r="1049" spans="1:30" ht="25.5" customHeight="1" x14ac:dyDescent="0.25">
      <c r="A1049" s="133" t="s">
        <v>1562</v>
      </c>
      <c r="B1049" s="134" t="s">
        <v>1563</v>
      </c>
      <c r="C1049" s="133">
        <v>421123</v>
      </c>
      <c r="D1049" s="133">
        <v>755547</v>
      </c>
      <c r="E1049" s="67" t="s">
        <v>3014</v>
      </c>
      <c r="F1049" s="135" t="s">
        <v>4405</v>
      </c>
      <c r="G1049" s="118" t="s">
        <v>160</v>
      </c>
      <c r="H1049" s="165">
        <v>1.4</v>
      </c>
      <c r="I1049" s="119">
        <v>22931</v>
      </c>
      <c r="J1049" s="137" t="s">
        <v>4405</v>
      </c>
      <c r="K1049" s="118" t="s">
        <v>17</v>
      </c>
      <c r="L1049" s="122">
        <v>777</v>
      </c>
      <c r="M1049" s="123">
        <v>555</v>
      </c>
      <c r="N1049" s="118" t="s">
        <v>145</v>
      </c>
      <c r="O1049" s="71" t="str">
        <f t="shared" si="36"/>
        <v>&lt;0.2</v>
      </c>
      <c r="P1049" s="71">
        <f>IF(O1049&lt;&gt;"",VLOOKUP($A1049,Sheet4!$A$2:$O$1309,14,FALSE)*100,"")</f>
        <v>0.9374424601702791</v>
      </c>
      <c r="Q1049" s="71">
        <f>IF(P1049&lt;&gt;"",VLOOKUP($A1049,Sheet4!$A$2:$O$1309,15,FALSE)*100,"")</f>
        <v>8.8128087598196903</v>
      </c>
      <c r="R1049" s="73" t="str">
        <f t="shared" si="37"/>
        <v>&gt;500</v>
      </c>
      <c r="S1049" s="63" t="s">
        <v>4366</v>
      </c>
      <c r="T1049" s="63" t="str">
        <f>IF(ISNA(VLOOKUP(A1049,Sheet1!B$3:C$1266,2,FALSE)=TRUE),"NC",VLOOKUP(A1049,Sheet1!B$3:C$1266,2,FALSE))</f>
        <v>Rural</v>
      </c>
      <c r="U1049" s="66">
        <f>IF(ISNA(VLOOKUP($A1049,Sheet1!$B$3:$AH$1266,Sheet1!E$1+(Sheet1!$A$1-1)*10,FALSE))=TRUE,"---",IF(VLOOKUP($A1049,Sheet1!$B$3:$AH$1266,Sheet1!E$1+(Sheet1!$A$1-1)*10,FALSE)="---","---", (ROUND(VLOOKUP($A1049,Sheet1!$B$3:$AH$1266,Sheet1!E$1+(Sheet1!$A$1-1)*10,FALSE),IF(VLOOKUP($A1049,Sheet1!$B$3:$AH$1266,Sheet1!E$1+(Sheet1!$A$1-1)*10,FALSE)&gt;99999,-3,IF(VLOOKUP($A1049,Sheet1!$B$3:$AH$1266,Sheet1!E$1+(Sheet1!$A$1-1)*10,FALSE)&gt;9999,-2,IF(VLOOKUP($A1049,Sheet1!$B$3:$AH$1266,Sheet1!E$1+(Sheet1!$A$1-1)*10,FALSE)&gt;999,-1,0)))))))</f>
        <v>24</v>
      </c>
      <c r="V1049" s="66">
        <f>IF(ISNA(VLOOKUP($A1049,Sheet1!$B$3:$AH$1266,Sheet1!F$1+(Sheet1!$A$1-1)*10,FALSE))=TRUE,"---",IF(VLOOKUP($A1049,Sheet1!$B$3:$AH$1266,Sheet1!F$1+(Sheet1!$A$1-1)*10,FALSE)="---","---", (ROUND(VLOOKUP($A1049,Sheet1!$B$3:$AH$1266,Sheet1!F$1+(Sheet1!$A$1-1)*10,FALSE),IF(VLOOKUP($A1049,Sheet1!$B$3:$AH$1266,Sheet1!F$1+(Sheet1!$A$1-1)*10,FALSE)&gt;99999,-3,IF(VLOOKUP($A1049,Sheet1!$B$3:$AH$1266,Sheet1!F$1+(Sheet1!$A$1-1)*10,FALSE)&gt;9999,-2,IF(VLOOKUP($A1049,Sheet1!$B$3:$AH$1266,Sheet1!F$1+(Sheet1!$A$1-1)*10,FALSE)&gt;999,-1,0)))))))</f>
        <v>30</v>
      </c>
      <c r="W1049" s="66">
        <f>IF(ISNA(VLOOKUP($A1049,Sheet1!$B$3:$AH$1266,Sheet1!G$1+(Sheet1!$A$1-1)*10,FALSE))=TRUE,"---",IF(VLOOKUP($A1049,Sheet1!$B$3:$AH$1266,Sheet1!G$1+(Sheet1!$A$1-1)*10,FALSE)="---","---", (ROUND(VLOOKUP($A1049,Sheet1!$B$3:$AH$1266,Sheet1!G$1+(Sheet1!$A$1-1)*10,FALSE),IF(VLOOKUP($A1049,Sheet1!$B$3:$AH$1266,Sheet1!G$1+(Sheet1!$A$1-1)*10,FALSE)&gt;99999,-3,IF(VLOOKUP($A1049,Sheet1!$B$3:$AH$1266,Sheet1!G$1+(Sheet1!$A$1-1)*10,FALSE)&gt;9999,-2,IF(VLOOKUP($A1049,Sheet1!$B$3:$AH$1266,Sheet1!G$1+(Sheet1!$A$1-1)*10,FALSE)&gt;999,-1,0)))))))</f>
        <v>38</v>
      </c>
      <c r="X1049" s="66">
        <f>IF(ISNA(VLOOKUP($A1049,Sheet1!$B$3:$AH$1266,Sheet1!H$1+(Sheet1!$A$1-1)*10,FALSE))=TRUE,"---",IF(VLOOKUP($A1049,Sheet1!$B$3:$AH$1266,Sheet1!H$1+(Sheet1!$A$1-1)*10,FALSE)="---","---", (ROUND(VLOOKUP($A1049,Sheet1!$B$3:$AH$1266,Sheet1!H$1+(Sheet1!$A$1-1)*10,FALSE),IF(VLOOKUP($A1049,Sheet1!$B$3:$AH$1266,Sheet1!H$1+(Sheet1!$A$1-1)*10,FALSE)&gt;99999,-3,IF(VLOOKUP($A1049,Sheet1!$B$3:$AH$1266,Sheet1!H$1+(Sheet1!$A$1-1)*10,FALSE)&gt;9999,-2,IF(VLOOKUP($A1049,Sheet1!$B$3:$AH$1266,Sheet1!H$1+(Sheet1!$A$1-1)*10,FALSE)&gt;999,-1,0)))))))</f>
        <v>61</v>
      </c>
      <c r="Y1049" s="66">
        <f>IF(ISNA(VLOOKUP($A1049,Sheet1!$B$3:$AH$1266,Sheet1!I$1+(Sheet1!$A$1-1)*10,FALSE))=TRUE,"---",IF(VLOOKUP($A1049,Sheet1!$B$3:$AH$1266,Sheet1!I$1+(Sheet1!$A$1-1)*10,FALSE)="---","---", (ROUND(VLOOKUP($A1049,Sheet1!$B$3:$AH$1266,Sheet1!I$1+(Sheet1!$A$1-1)*10,FALSE),IF(VLOOKUP($A1049,Sheet1!$B$3:$AH$1266,Sheet1!I$1+(Sheet1!$A$1-1)*10,FALSE)&gt;99999,-3,IF(VLOOKUP($A1049,Sheet1!$B$3:$AH$1266,Sheet1!I$1+(Sheet1!$A$1-1)*10,FALSE)&gt;9999,-2,IF(VLOOKUP($A1049,Sheet1!$B$3:$AH$1266,Sheet1!I$1+(Sheet1!$A$1-1)*10,FALSE)&gt;999,-1,0)))))))</f>
        <v>78</v>
      </c>
      <c r="Z1049" s="66">
        <f>IF(ISNA(VLOOKUP($A1049,Sheet1!$B$3:$AH$1266,Sheet1!J$1+(Sheet1!$A$1-1)*10,FALSE))=TRUE,"---",IF(VLOOKUP($A1049,Sheet1!$B$3:$AH$1266,Sheet1!J$1+(Sheet1!$A$1-1)*10,FALSE)="---","---", (ROUND(VLOOKUP($A1049,Sheet1!$B$3:$AH$1266,Sheet1!J$1+(Sheet1!$A$1-1)*10,FALSE),IF(VLOOKUP($A1049,Sheet1!$B$3:$AH$1266,Sheet1!J$1+(Sheet1!$A$1-1)*10,FALSE)&gt;99999,-3,IF(VLOOKUP($A1049,Sheet1!$B$3:$AH$1266,Sheet1!J$1+(Sheet1!$A$1-1)*10,FALSE)&gt;9999,-2,IF(VLOOKUP($A1049,Sheet1!$B$3:$AH$1266,Sheet1!J$1+(Sheet1!$A$1-1)*10,FALSE)&gt;999,-1,0)))))))</f>
        <v>100</v>
      </c>
      <c r="AA1049" s="66">
        <f>IF(ISNA(VLOOKUP($A1049,Sheet1!$B$3:$AH$1266,Sheet1!K$1+(Sheet1!$A$1-1)*10,FALSE))=TRUE,"---",IF(VLOOKUP($A1049,Sheet1!$B$3:$AH$1266,Sheet1!K$1+(Sheet1!$A$1-1)*10,FALSE)="---","---", (ROUND(VLOOKUP($A1049,Sheet1!$B$3:$AH$1266,Sheet1!K$1+(Sheet1!$A$1-1)*10,FALSE),IF(VLOOKUP($A1049,Sheet1!$B$3:$AH$1266,Sheet1!K$1+(Sheet1!$A$1-1)*10,FALSE)&gt;99999,-3,IF(VLOOKUP($A1049,Sheet1!$B$3:$AH$1266,Sheet1!K$1+(Sheet1!$A$1-1)*10,FALSE)&gt;9999,-2,IF(VLOOKUP($A1049,Sheet1!$B$3:$AH$1266,Sheet1!K$1+(Sheet1!$A$1-1)*10,FALSE)&gt;999,-1,0)))))))</f>
        <v>118</v>
      </c>
      <c r="AB1049" s="66">
        <f>IF(ISNA(VLOOKUP($A1049,Sheet1!$B$3:$AH$1266,Sheet1!L$1+(Sheet1!$A$1-1)*10,FALSE))=TRUE,"---",IF(VLOOKUP($A1049,Sheet1!$B$3:$AH$1266,Sheet1!L$1+(Sheet1!$A$1-1)*10,FALSE)="---","---", (ROUND(VLOOKUP($A1049,Sheet1!$B$3:$AH$1266,Sheet1!L$1+(Sheet1!$A$1-1)*10,FALSE),IF(VLOOKUP($A1049,Sheet1!$B$3:$AH$1266,Sheet1!L$1+(Sheet1!$A$1-1)*10,FALSE)&gt;99999,-3,IF(VLOOKUP($A1049,Sheet1!$B$3:$AH$1266,Sheet1!L$1+(Sheet1!$A$1-1)*10,FALSE)&gt;9999,-2,IF(VLOOKUP($A1049,Sheet1!$B$3:$AH$1266,Sheet1!L$1+(Sheet1!$A$1-1)*10,FALSE)&gt;999,-1,0)))))))</f>
        <v>136</v>
      </c>
      <c r="AC1049" s="66">
        <f>IF(ISNA(VLOOKUP($A1049,Sheet1!$B$3:$AH$1266,Sheet1!M$1+(Sheet1!$A$1-1)*10,FALSE))=TRUE,"---",IF(VLOOKUP($A1049,Sheet1!$B$3:$AH$1266,Sheet1!M$1+(Sheet1!$A$1-1)*10,FALSE)="---","---", (ROUND(VLOOKUP($A1049,Sheet1!$B$3:$AH$1266,Sheet1!M$1+(Sheet1!$A$1-1)*10,FALSE),IF(VLOOKUP($A1049,Sheet1!$B$3:$AH$1266,Sheet1!M$1+(Sheet1!$A$1-1)*10,FALSE)&gt;99999,-3,IF(VLOOKUP($A1049,Sheet1!$B$3:$AH$1266,Sheet1!M$1+(Sheet1!$A$1-1)*10,FALSE)&gt;9999,-2,IF(VLOOKUP($A1049,Sheet1!$B$3:$AH$1266,Sheet1!M$1+(Sheet1!$A$1-1)*10,FALSE)&gt;999,-1,0)))))))</f>
        <v>154</v>
      </c>
      <c r="AD1049" s="66">
        <f>IF(ISNA(VLOOKUP($A1049,Sheet1!$B$3:$AH$1266,Sheet1!N$1+(Sheet1!$A$1-1)*10,FALSE))=TRUE,"---",IF(VLOOKUP($A1049,Sheet1!$B$3:$AH$1266,Sheet1!N$1+(Sheet1!$A$1-1)*10,FALSE)="---","---", (ROUND(VLOOKUP($A1049,Sheet1!$B$3:$AH$1266,Sheet1!N$1+(Sheet1!$A$1-1)*10,FALSE),IF(VLOOKUP($A1049,Sheet1!$B$3:$AH$1266,Sheet1!N$1+(Sheet1!$A$1-1)*10,FALSE)&gt;99999,-3,IF(VLOOKUP($A1049,Sheet1!$B$3:$AH$1266,Sheet1!N$1+(Sheet1!$A$1-1)*10,FALSE)&gt;9999,-2,IF(VLOOKUP($A1049,Sheet1!$B$3:$AH$1266,Sheet1!N$1+(Sheet1!$A$1-1)*10,FALSE)&gt;999,-1,0)))))))</f>
        <v>180</v>
      </c>
    </row>
    <row r="1050" spans="1:30" ht="25.5" customHeight="1" x14ac:dyDescent="0.25">
      <c r="A1050" s="125" t="s">
        <v>1564</v>
      </c>
      <c r="B1050" s="126" t="s">
        <v>1565</v>
      </c>
      <c r="C1050" s="125">
        <v>421006</v>
      </c>
      <c r="D1050" s="125">
        <v>755400</v>
      </c>
      <c r="E1050" s="70" t="s">
        <v>3014</v>
      </c>
      <c r="F1050" s="139" t="s">
        <v>4405</v>
      </c>
      <c r="G1050" s="127" t="s">
        <v>160</v>
      </c>
      <c r="H1050" s="128">
        <v>28.9</v>
      </c>
      <c r="I1050" s="112">
        <v>20392</v>
      </c>
      <c r="J1050" s="140" t="s">
        <v>4405</v>
      </c>
      <c r="K1050" s="127" t="s">
        <v>17</v>
      </c>
      <c r="L1050" s="115">
        <v>5530</v>
      </c>
      <c r="M1050" s="116">
        <v>191</v>
      </c>
      <c r="N1050" s="127" t="s">
        <v>145</v>
      </c>
      <c r="O1050" s="68" t="str">
        <f t="shared" si="36"/>
        <v>&lt;0.2</v>
      </c>
      <c r="P1050" s="68">
        <f>IF(O1050&lt;&gt;"",VLOOKUP($A1050,Sheet4!$A$2:$O$1309,14,FALSE)*100,"")</f>
        <v>0.9374424601702791</v>
      </c>
      <c r="Q1050" s="68">
        <f>IF(P1050&lt;&gt;"",VLOOKUP($A1050,Sheet4!$A$2:$O$1309,15,FALSE)*100,"")</f>
        <v>8.8128087598196903</v>
      </c>
      <c r="R1050" s="74" t="str">
        <f t="shared" si="37"/>
        <v>&gt;500</v>
      </c>
      <c r="S1050" s="64" t="s">
        <v>4366</v>
      </c>
      <c r="T1050" s="64" t="str">
        <f>IF(ISNA(VLOOKUP(A1050,Sheet1!B$3:C$1266,2,FALSE)=TRUE),"NC",VLOOKUP(A1050,Sheet1!B$3:C$1266,2,FALSE))</f>
        <v>Rural</v>
      </c>
      <c r="U1050" s="65">
        <f>IF(ISNA(VLOOKUP($A1050,Sheet1!$B$3:$AH$1266,Sheet1!E$1+(Sheet1!$A$1-1)*10,FALSE))=TRUE,"---",IF(VLOOKUP($A1050,Sheet1!$B$3:$AH$1266,Sheet1!E$1+(Sheet1!$A$1-1)*10,FALSE)="---","---", (ROUND(VLOOKUP($A1050,Sheet1!$B$3:$AH$1266,Sheet1!E$1+(Sheet1!$A$1-1)*10,FALSE),IF(VLOOKUP($A1050,Sheet1!$B$3:$AH$1266,Sheet1!E$1+(Sheet1!$A$1-1)*10,FALSE)&gt;99999,-3,IF(VLOOKUP($A1050,Sheet1!$B$3:$AH$1266,Sheet1!E$1+(Sheet1!$A$1-1)*10,FALSE)&gt;9999,-2,IF(VLOOKUP($A1050,Sheet1!$B$3:$AH$1266,Sheet1!E$1+(Sheet1!$A$1-1)*10,FALSE)&gt;999,-1,0)))))))</f>
        <v>381</v>
      </c>
      <c r="V1050" s="65">
        <f>IF(ISNA(VLOOKUP($A1050,Sheet1!$B$3:$AH$1266,Sheet1!F$1+(Sheet1!$A$1-1)*10,FALSE))=TRUE,"---",IF(VLOOKUP($A1050,Sheet1!$B$3:$AH$1266,Sheet1!F$1+(Sheet1!$A$1-1)*10,FALSE)="---","---", (ROUND(VLOOKUP($A1050,Sheet1!$B$3:$AH$1266,Sheet1!F$1+(Sheet1!$A$1-1)*10,FALSE),IF(VLOOKUP($A1050,Sheet1!$B$3:$AH$1266,Sheet1!F$1+(Sheet1!$A$1-1)*10,FALSE)&gt;99999,-3,IF(VLOOKUP($A1050,Sheet1!$B$3:$AH$1266,Sheet1!F$1+(Sheet1!$A$1-1)*10,FALSE)&gt;9999,-2,IF(VLOOKUP($A1050,Sheet1!$B$3:$AH$1266,Sheet1!F$1+(Sheet1!$A$1-1)*10,FALSE)&gt;999,-1,0)))))))</f>
        <v>473</v>
      </c>
      <c r="W1050" s="65">
        <f>IF(ISNA(VLOOKUP($A1050,Sheet1!$B$3:$AH$1266,Sheet1!G$1+(Sheet1!$A$1-1)*10,FALSE))=TRUE,"---",IF(VLOOKUP($A1050,Sheet1!$B$3:$AH$1266,Sheet1!G$1+(Sheet1!$A$1-1)*10,FALSE)="---","---", (ROUND(VLOOKUP($A1050,Sheet1!$B$3:$AH$1266,Sheet1!G$1+(Sheet1!$A$1-1)*10,FALSE),IF(VLOOKUP($A1050,Sheet1!$B$3:$AH$1266,Sheet1!G$1+(Sheet1!$A$1-1)*10,FALSE)&gt;99999,-3,IF(VLOOKUP($A1050,Sheet1!$B$3:$AH$1266,Sheet1!G$1+(Sheet1!$A$1-1)*10,FALSE)&gt;9999,-2,IF(VLOOKUP($A1050,Sheet1!$B$3:$AH$1266,Sheet1!G$1+(Sheet1!$A$1-1)*10,FALSE)&gt;999,-1,0)))))))</f>
        <v>594</v>
      </c>
      <c r="X1050" s="65">
        <f>IF(ISNA(VLOOKUP($A1050,Sheet1!$B$3:$AH$1266,Sheet1!H$1+(Sheet1!$A$1-1)*10,FALSE))=TRUE,"---",IF(VLOOKUP($A1050,Sheet1!$B$3:$AH$1266,Sheet1!H$1+(Sheet1!$A$1-1)*10,FALSE)="---","---", (ROUND(VLOOKUP($A1050,Sheet1!$B$3:$AH$1266,Sheet1!H$1+(Sheet1!$A$1-1)*10,FALSE),IF(VLOOKUP($A1050,Sheet1!$B$3:$AH$1266,Sheet1!H$1+(Sheet1!$A$1-1)*10,FALSE)&gt;99999,-3,IF(VLOOKUP($A1050,Sheet1!$B$3:$AH$1266,Sheet1!H$1+(Sheet1!$A$1-1)*10,FALSE)&gt;9999,-2,IF(VLOOKUP($A1050,Sheet1!$B$3:$AH$1266,Sheet1!H$1+(Sheet1!$A$1-1)*10,FALSE)&gt;999,-1,0)))))))</f>
        <v>944</v>
      </c>
      <c r="Y1050" s="65">
        <f>IF(ISNA(VLOOKUP($A1050,Sheet1!$B$3:$AH$1266,Sheet1!I$1+(Sheet1!$A$1-1)*10,FALSE))=TRUE,"---",IF(VLOOKUP($A1050,Sheet1!$B$3:$AH$1266,Sheet1!I$1+(Sheet1!$A$1-1)*10,FALSE)="---","---", (ROUND(VLOOKUP($A1050,Sheet1!$B$3:$AH$1266,Sheet1!I$1+(Sheet1!$A$1-1)*10,FALSE),IF(VLOOKUP($A1050,Sheet1!$B$3:$AH$1266,Sheet1!I$1+(Sheet1!$A$1-1)*10,FALSE)&gt;99999,-3,IF(VLOOKUP($A1050,Sheet1!$B$3:$AH$1266,Sheet1!I$1+(Sheet1!$A$1-1)*10,FALSE)&gt;9999,-2,IF(VLOOKUP($A1050,Sheet1!$B$3:$AH$1266,Sheet1!I$1+(Sheet1!$A$1-1)*10,FALSE)&gt;999,-1,0)))))))</f>
        <v>1200</v>
      </c>
      <c r="Z1050" s="65">
        <f>IF(ISNA(VLOOKUP($A1050,Sheet1!$B$3:$AH$1266,Sheet1!J$1+(Sheet1!$A$1-1)*10,FALSE))=TRUE,"---",IF(VLOOKUP($A1050,Sheet1!$B$3:$AH$1266,Sheet1!J$1+(Sheet1!$A$1-1)*10,FALSE)="---","---", (ROUND(VLOOKUP($A1050,Sheet1!$B$3:$AH$1266,Sheet1!J$1+(Sheet1!$A$1-1)*10,FALSE),IF(VLOOKUP($A1050,Sheet1!$B$3:$AH$1266,Sheet1!J$1+(Sheet1!$A$1-1)*10,FALSE)&gt;99999,-3,IF(VLOOKUP($A1050,Sheet1!$B$3:$AH$1266,Sheet1!J$1+(Sheet1!$A$1-1)*10,FALSE)&gt;9999,-2,IF(VLOOKUP($A1050,Sheet1!$B$3:$AH$1266,Sheet1!J$1+(Sheet1!$A$1-1)*10,FALSE)&gt;999,-1,0)))))))</f>
        <v>1540</v>
      </c>
      <c r="AA1050" s="65">
        <f>IF(ISNA(VLOOKUP($A1050,Sheet1!$B$3:$AH$1266,Sheet1!K$1+(Sheet1!$A$1-1)*10,FALSE))=TRUE,"---",IF(VLOOKUP($A1050,Sheet1!$B$3:$AH$1266,Sheet1!K$1+(Sheet1!$A$1-1)*10,FALSE)="---","---", (ROUND(VLOOKUP($A1050,Sheet1!$B$3:$AH$1266,Sheet1!K$1+(Sheet1!$A$1-1)*10,FALSE),IF(VLOOKUP($A1050,Sheet1!$B$3:$AH$1266,Sheet1!K$1+(Sheet1!$A$1-1)*10,FALSE)&gt;99999,-3,IF(VLOOKUP($A1050,Sheet1!$B$3:$AH$1266,Sheet1!K$1+(Sheet1!$A$1-1)*10,FALSE)&gt;9999,-2,IF(VLOOKUP($A1050,Sheet1!$B$3:$AH$1266,Sheet1!K$1+(Sheet1!$A$1-1)*10,FALSE)&gt;999,-1,0)))))))</f>
        <v>1810</v>
      </c>
      <c r="AB1050" s="65">
        <f>IF(ISNA(VLOOKUP($A1050,Sheet1!$B$3:$AH$1266,Sheet1!L$1+(Sheet1!$A$1-1)*10,FALSE))=TRUE,"---",IF(VLOOKUP($A1050,Sheet1!$B$3:$AH$1266,Sheet1!L$1+(Sheet1!$A$1-1)*10,FALSE)="---","---", (ROUND(VLOOKUP($A1050,Sheet1!$B$3:$AH$1266,Sheet1!L$1+(Sheet1!$A$1-1)*10,FALSE),IF(VLOOKUP($A1050,Sheet1!$B$3:$AH$1266,Sheet1!L$1+(Sheet1!$A$1-1)*10,FALSE)&gt;99999,-3,IF(VLOOKUP($A1050,Sheet1!$B$3:$AH$1266,Sheet1!L$1+(Sheet1!$A$1-1)*10,FALSE)&gt;9999,-2,IF(VLOOKUP($A1050,Sheet1!$B$3:$AH$1266,Sheet1!L$1+(Sheet1!$A$1-1)*10,FALSE)&gt;999,-1,0)))))))</f>
        <v>2080</v>
      </c>
      <c r="AC1050" s="65">
        <f>IF(ISNA(VLOOKUP($A1050,Sheet1!$B$3:$AH$1266,Sheet1!M$1+(Sheet1!$A$1-1)*10,FALSE))=TRUE,"---",IF(VLOOKUP($A1050,Sheet1!$B$3:$AH$1266,Sheet1!M$1+(Sheet1!$A$1-1)*10,FALSE)="---","---", (ROUND(VLOOKUP($A1050,Sheet1!$B$3:$AH$1266,Sheet1!M$1+(Sheet1!$A$1-1)*10,FALSE),IF(VLOOKUP($A1050,Sheet1!$B$3:$AH$1266,Sheet1!M$1+(Sheet1!$A$1-1)*10,FALSE)&gt;99999,-3,IF(VLOOKUP($A1050,Sheet1!$B$3:$AH$1266,Sheet1!M$1+(Sheet1!$A$1-1)*10,FALSE)&gt;9999,-2,IF(VLOOKUP($A1050,Sheet1!$B$3:$AH$1266,Sheet1!M$1+(Sheet1!$A$1-1)*10,FALSE)&gt;999,-1,0)))))))</f>
        <v>2360</v>
      </c>
      <c r="AD1050" s="65">
        <f>IF(ISNA(VLOOKUP($A1050,Sheet1!$B$3:$AH$1266,Sheet1!N$1+(Sheet1!$A$1-1)*10,FALSE))=TRUE,"---",IF(VLOOKUP($A1050,Sheet1!$B$3:$AH$1266,Sheet1!N$1+(Sheet1!$A$1-1)*10,FALSE)="---","---", (ROUND(VLOOKUP($A1050,Sheet1!$B$3:$AH$1266,Sheet1!N$1+(Sheet1!$A$1-1)*10,FALSE),IF(VLOOKUP($A1050,Sheet1!$B$3:$AH$1266,Sheet1!N$1+(Sheet1!$A$1-1)*10,FALSE)&gt;99999,-3,IF(VLOOKUP($A1050,Sheet1!$B$3:$AH$1266,Sheet1!N$1+(Sheet1!$A$1-1)*10,FALSE)&gt;9999,-2,IF(VLOOKUP($A1050,Sheet1!$B$3:$AH$1266,Sheet1!N$1+(Sheet1!$A$1-1)*10,FALSE)&gt;999,-1,0)))))))</f>
        <v>2740</v>
      </c>
    </row>
    <row r="1051" spans="1:30" ht="25.5" customHeight="1" x14ac:dyDescent="0.25">
      <c r="A1051" s="133" t="s">
        <v>1566</v>
      </c>
      <c r="B1051" s="134" t="s">
        <v>1567</v>
      </c>
      <c r="C1051" s="133">
        <v>420844</v>
      </c>
      <c r="D1051" s="133">
        <v>755256</v>
      </c>
      <c r="E1051" s="67" t="s">
        <v>3014</v>
      </c>
      <c r="F1051" s="135" t="s">
        <v>4405</v>
      </c>
      <c r="G1051" s="118" t="s">
        <v>160</v>
      </c>
      <c r="H1051" s="136">
        <v>2.44</v>
      </c>
      <c r="I1051" s="119">
        <v>22931</v>
      </c>
      <c r="J1051" s="137" t="s">
        <v>4405</v>
      </c>
      <c r="K1051" s="118" t="s">
        <v>17</v>
      </c>
      <c r="L1051" s="122">
        <v>916</v>
      </c>
      <c r="M1051" s="123">
        <v>375</v>
      </c>
      <c r="N1051" s="118" t="s">
        <v>145</v>
      </c>
      <c r="O1051" s="71" t="str">
        <f t="shared" si="36"/>
        <v>&lt;0.2</v>
      </c>
      <c r="P1051" s="71">
        <f>IF(O1051&lt;&gt;"",VLOOKUP($A1051,Sheet4!$A$2:$O$1309,14,FALSE)*100,"")</f>
        <v>0.9374424601702791</v>
      </c>
      <c r="Q1051" s="71">
        <f>IF(P1051&lt;&gt;"",VLOOKUP($A1051,Sheet4!$A$2:$O$1309,15,FALSE)*100,"")</f>
        <v>8.8128087598196903</v>
      </c>
      <c r="R1051" s="73" t="str">
        <f t="shared" si="37"/>
        <v>&gt;500</v>
      </c>
      <c r="S1051" s="63" t="s">
        <v>4366</v>
      </c>
      <c r="T1051" s="63" t="str">
        <f>IF(ISNA(VLOOKUP(A1051,Sheet1!B$3:C$1266,2,FALSE)=TRUE),"NC",VLOOKUP(A1051,Sheet1!B$3:C$1266,2,FALSE))</f>
        <v>Rural</v>
      </c>
      <c r="U1051" s="66">
        <f>IF(ISNA(VLOOKUP($A1051,Sheet1!$B$3:$AH$1266,Sheet1!E$1+(Sheet1!$A$1-1)*10,FALSE))=TRUE,"---",IF(VLOOKUP($A1051,Sheet1!$B$3:$AH$1266,Sheet1!E$1+(Sheet1!$A$1-1)*10,FALSE)="---","---", (ROUND(VLOOKUP($A1051,Sheet1!$B$3:$AH$1266,Sheet1!E$1+(Sheet1!$A$1-1)*10,FALSE),IF(VLOOKUP($A1051,Sheet1!$B$3:$AH$1266,Sheet1!E$1+(Sheet1!$A$1-1)*10,FALSE)&gt;99999,-3,IF(VLOOKUP($A1051,Sheet1!$B$3:$AH$1266,Sheet1!E$1+(Sheet1!$A$1-1)*10,FALSE)&gt;9999,-2,IF(VLOOKUP($A1051,Sheet1!$B$3:$AH$1266,Sheet1!E$1+(Sheet1!$A$1-1)*10,FALSE)&gt;999,-1,0)))))))</f>
        <v>52</v>
      </c>
      <c r="V1051" s="66">
        <f>IF(ISNA(VLOOKUP($A1051,Sheet1!$B$3:$AH$1266,Sheet1!F$1+(Sheet1!$A$1-1)*10,FALSE))=TRUE,"---",IF(VLOOKUP($A1051,Sheet1!$B$3:$AH$1266,Sheet1!F$1+(Sheet1!$A$1-1)*10,FALSE)="---","---", (ROUND(VLOOKUP($A1051,Sheet1!$B$3:$AH$1266,Sheet1!F$1+(Sheet1!$A$1-1)*10,FALSE),IF(VLOOKUP($A1051,Sheet1!$B$3:$AH$1266,Sheet1!F$1+(Sheet1!$A$1-1)*10,FALSE)&gt;99999,-3,IF(VLOOKUP($A1051,Sheet1!$B$3:$AH$1266,Sheet1!F$1+(Sheet1!$A$1-1)*10,FALSE)&gt;9999,-2,IF(VLOOKUP($A1051,Sheet1!$B$3:$AH$1266,Sheet1!F$1+(Sheet1!$A$1-1)*10,FALSE)&gt;999,-1,0)))))))</f>
        <v>66</v>
      </c>
      <c r="W1051" s="66">
        <f>IF(ISNA(VLOOKUP($A1051,Sheet1!$B$3:$AH$1266,Sheet1!G$1+(Sheet1!$A$1-1)*10,FALSE))=TRUE,"---",IF(VLOOKUP($A1051,Sheet1!$B$3:$AH$1266,Sheet1!G$1+(Sheet1!$A$1-1)*10,FALSE)="---","---", (ROUND(VLOOKUP($A1051,Sheet1!$B$3:$AH$1266,Sheet1!G$1+(Sheet1!$A$1-1)*10,FALSE),IF(VLOOKUP($A1051,Sheet1!$B$3:$AH$1266,Sheet1!G$1+(Sheet1!$A$1-1)*10,FALSE)&gt;99999,-3,IF(VLOOKUP($A1051,Sheet1!$B$3:$AH$1266,Sheet1!G$1+(Sheet1!$A$1-1)*10,FALSE)&gt;9999,-2,IF(VLOOKUP($A1051,Sheet1!$B$3:$AH$1266,Sheet1!G$1+(Sheet1!$A$1-1)*10,FALSE)&gt;999,-1,0)))))))</f>
        <v>86</v>
      </c>
      <c r="X1051" s="66">
        <f>IF(ISNA(VLOOKUP($A1051,Sheet1!$B$3:$AH$1266,Sheet1!H$1+(Sheet1!$A$1-1)*10,FALSE))=TRUE,"---",IF(VLOOKUP($A1051,Sheet1!$B$3:$AH$1266,Sheet1!H$1+(Sheet1!$A$1-1)*10,FALSE)="---","---", (ROUND(VLOOKUP($A1051,Sheet1!$B$3:$AH$1266,Sheet1!H$1+(Sheet1!$A$1-1)*10,FALSE),IF(VLOOKUP($A1051,Sheet1!$B$3:$AH$1266,Sheet1!H$1+(Sheet1!$A$1-1)*10,FALSE)&gt;99999,-3,IF(VLOOKUP($A1051,Sheet1!$B$3:$AH$1266,Sheet1!H$1+(Sheet1!$A$1-1)*10,FALSE)&gt;9999,-2,IF(VLOOKUP($A1051,Sheet1!$B$3:$AH$1266,Sheet1!H$1+(Sheet1!$A$1-1)*10,FALSE)&gt;999,-1,0)))))))</f>
        <v>148</v>
      </c>
      <c r="Y1051" s="66">
        <f>IF(ISNA(VLOOKUP($A1051,Sheet1!$B$3:$AH$1266,Sheet1!I$1+(Sheet1!$A$1-1)*10,FALSE))=TRUE,"---",IF(VLOOKUP($A1051,Sheet1!$B$3:$AH$1266,Sheet1!I$1+(Sheet1!$A$1-1)*10,FALSE)="---","---", (ROUND(VLOOKUP($A1051,Sheet1!$B$3:$AH$1266,Sheet1!I$1+(Sheet1!$A$1-1)*10,FALSE),IF(VLOOKUP($A1051,Sheet1!$B$3:$AH$1266,Sheet1!I$1+(Sheet1!$A$1-1)*10,FALSE)&gt;99999,-3,IF(VLOOKUP($A1051,Sheet1!$B$3:$AH$1266,Sheet1!I$1+(Sheet1!$A$1-1)*10,FALSE)&gt;9999,-2,IF(VLOOKUP($A1051,Sheet1!$B$3:$AH$1266,Sheet1!I$1+(Sheet1!$A$1-1)*10,FALSE)&gt;999,-1,0)))))))</f>
        <v>198</v>
      </c>
      <c r="Z1051" s="66">
        <f>IF(ISNA(VLOOKUP($A1051,Sheet1!$B$3:$AH$1266,Sheet1!J$1+(Sheet1!$A$1-1)*10,FALSE))=TRUE,"---",IF(VLOOKUP($A1051,Sheet1!$B$3:$AH$1266,Sheet1!J$1+(Sheet1!$A$1-1)*10,FALSE)="---","---", (ROUND(VLOOKUP($A1051,Sheet1!$B$3:$AH$1266,Sheet1!J$1+(Sheet1!$A$1-1)*10,FALSE),IF(VLOOKUP($A1051,Sheet1!$B$3:$AH$1266,Sheet1!J$1+(Sheet1!$A$1-1)*10,FALSE)&gt;99999,-3,IF(VLOOKUP($A1051,Sheet1!$B$3:$AH$1266,Sheet1!J$1+(Sheet1!$A$1-1)*10,FALSE)&gt;9999,-2,IF(VLOOKUP($A1051,Sheet1!$B$3:$AH$1266,Sheet1!J$1+(Sheet1!$A$1-1)*10,FALSE)&gt;999,-1,0)))))))</f>
        <v>266</v>
      </c>
      <c r="AA1051" s="66">
        <f>IF(ISNA(VLOOKUP($A1051,Sheet1!$B$3:$AH$1266,Sheet1!K$1+(Sheet1!$A$1-1)*10,FALSE))=TRUE,"---",IF(VLOOKUP($A1051,Sheet1!$B$3:$AH$1266,Sheet1!K$1+(Sheet1!$A$1-1)*10,FALSE)="---","---", (ROUND(VLOOKUP($A1051,Sheet1!$B$3:$AH$1266,Sheet1!K$1+(Sheet1!$A$1-1)*10,FALSE),IF(VLOOKUP($A1051,Sheet1!$B$3:$AH$1266,Sheet1!K$1+(Sheet1!$A$1-1)*10,FALSE)&gt;99999,-3,IF(VLOOKUP($A1051,Sheet1!$B$3:$AH$1266,Sheet1!K$1+(Sheet1!$A$1-1)*10,FALSE)&gt;9999,-2,IF(VLOOKUP($A1051,Sheet1!$B$3:$AH$1266,Sheet1!K$1+(Sheet1!$A$1-1)*10,FALSE)&gt;999,-1,0)))))))</f>
        <v>321</v>
      </c>
      <c r="AB1051" s="66">
        <f>IF(ISNA(VLOOKUP($A1051,Sheet1!$B$3:$AH$1266,Sheet1!L$1+(Sheet1!$A$1-1)*10,FALSE))=TRUE,"---",IF(VLOOKUP($A1051,Sheet1!$B$3:$AH$1266,Sheet1!L$1+(Sheet1!$A$1-1)*10,FALSE)="---","---", (ROUND(VLOOKUP($A1051,Sheet1!$B$3:$AH$1266,Sheet1!L$1+(Sheet1!$A$1-1)*10,FALSE),IF(VLOOKUP($A1051,Sheet1!$B$3:$AH$1266,Sheet1!L$1+(Sheet1!$A$1-1)*10,FALSE)&gt;99999,-3,IF(VLOOKUP($A1051,Sheet1!$B$3:$AH$1266,Sheet1!L$1+(Sheet1!$A$1-1)*10,FALSE)&gt;9999,-2,IF(VLOOKUP($A1051,Sheet1!$B$3:$AH$1266,Sheet1!L$1+(Sheet1!$A$1-1)*10,FALSE)&gt;999,-1,0)))))))</f>
        <v>380</v>
      </c>
      <c r="AC1051" s="66">
        <f>IF(ISNA(VLOOKUP($A1051,Sheet1!$B$3:$AH$1266,Sheet1!M$1+(Sheet1!$A$1-1)*10,FALSE))=TRUE,"---",IF(VLOOKUP($A1051,Sheet1!$B$3:$AH$1266,Sheet1!M$1+(Sheet1!$A$1-1)*10,FALSE)="---","---", (ROUND(VLOOKUP($A1051,Sheet1!$B$3:$AH$1266,Sheet1!M$1+(Sheet1!$A$1-1)*10,FALSE),IF(VLOOKUP($A1051,Sheet1!$B$3:$AH$1266,Sheet1!M$1+(Sheet1!$A$1-1)*10,FALSE)&gt;99999,-3,IF(VLOOKUP($A1051,Sheet1!$B$3:$AH$1266,Sheet1!M$1+(Sheet1!$A$1-1)*10,FALSE)&gt;9999,-2,IF(VLOOKUP($A1051,Sheet1!$B$3:$AH$1266,Sheet1!M$1+(Sheet1!$A$1-1)*10,FALSE)&gt;999,-1,0)))))))</f>
        <v>442</v>
      </c>
      <c r="AD1051" s="66">
        <f>IF(ISNA(VLOOKUP($A1051,Sheet1!$B$3:$AH$1266,Sheet1!N$1+(Sheet1!$A$1-1)*10,FALSE))=TRUE,"---",IF(VLOOKUP($A1051,Sheet1!$B$3:$AH$1266,Sheet1!N$1+(Sheet1!$A$1-1)*10,FALSE)="---","---", (ROUND(VLOOKUP($A1051,Sheet1!$B$3:$AH$1266,Sheet1!N$1+(Sheet1!$A$1-1)*10,FALSE),IF(VLOOKUP($A1051,Sheet1!$B$3:$AH$1266,Sheet1!N$1+(Sheet1!$A$1-1)*10,FALSE)&gt;99999,-3,IF(VLOOKUP($A1051,Sheet1!$B$3:$AH$1266,Sheet1!N$1+(Sheet1!$A$1-1)*10,FALSE)&gt;9999,-2,IF(VLOOKUP($A1051,Sheet1!$B$3:$AH$1266,Sheet1!N$1+(Sheet1!$A$1-1)*10,FALSE)&gt;999,-1,0)))))))</f>
        <v>527</v>
      </c>
    </row>
    <row r="1052" spans="1:30" ht="25.5" customHeight="1" x14ac:dyDescent="0.25">
      <c r="A1052" s="303" t="s">
        <v>1568</v>
      </c>
      <c r="B1052" s="330" t="s">
        <v>1569</v>
      </c>
      <c r="C1052" s="303">
        <v>420611</v>
      </c>
      <c r="D1052" s="303">
        <v>755454</v>
      </c>
      <c r="E1052" s="307" t="s">
        <v>3014</v>
      </c>
      <c r="F1052" s="467" t="s">
        <v>4405</v>
      </c>
      <c r="G1052" s="318" t="s">
        <v>160</v>
      </c>
      <c r="H1052" s="433">
        <v>1602</v>
      </c>
      <c r="I1052" s="112">
        <v>32640</v>
      </c>
      <c r="J1052" s="140" t="s">
        <v>4405</v>
      </c>
      <c r="K1052" s="127" t="s">
        <v>17</v>
      </c>
      <c r="L1052" s="115">
        <v>14100</v>
      </c>
      <c r="M1052" s="116">
        <v>8.8000000000000007</v>
      </c>
      <c r="N1052" s="114" t="s">
        <v>4405</v>
      </c>
      <c r="O1052" s="68" t="str">
        <f t="shared" si="36"/>
        <v>&gt;50</v>
      </c>
      <c r="P1052" s="68">
        <f>IF(O1052&lt;&gt;"",VLOOKUP($A1052,Sheet4!$A$2:$O$1309,14,FALSE)*100,"")</f>
        <v>0.20079071695944251</v>
      </c>
      <c r="Q1052" s="68">
        <f>IF(P1052&lt;&gt;"",VLOOKUP($A1052,Sheet4!$A$2:$O$1309,15,FALSE)*100,"")</f>
        <v>1.9494727280742419</v>
      </c>
      <c r="R1052" s="74" t="str">
        <f t="shared" si="37"/>
        <v>&lt;2</v>
      </c>
      <c r="S1052" s="356" t="s">
        <v>4366</v>
      </c>
      <c r="T1052" s="356" t="str">
        <f>IF(ISNA(VLOOKUP(A1052,Sheet1!B$3:C$1266,2,FALSE)=TRUE),"NC",VLOOKUP(A1052,Sheet1!B$3:C$1266,2,FALSE))</f>
        <v>Rural10*</v>
      </c>
      <c r="U1052" s="392">
        <f>IF(ISNA(VLOOKUP($A1052,Sheet1!$B$3:$AH$1266,Sheet1!E$1+(Sheet1!$A$1-1)*10,FALSE))=TRUE,"---",IF(VLOOKUP($A1052,Sheet1!$B$3:$AH$1266,Sheet1!E$1+(Sheet1!$A$1-1)*10,FALSE)="---","---", (ROUND(VLOOKUP($A1052,Sheet1!$B$3:$AH$1266,Sheet1!E$1+(Sheet1!$A$1-1)*10,FALSE),IF(VLOOKUP($A1052,Sheet1!$B$3:$AH$1266,Sheet1!E$1+(Sheet1!$A$1-1)*10,FALSE)&gt;99999,-3,IF(VLOOKUP($A1052,Sheet1!$B$3:$AH$1266,Sheet1!E$1+(Sheet1!$A$1-1)*10,FALSE)&gt;9999,-2,IF(VLOOKUP($A1052,Sheet1!$B$3:$AH$1266,Sheet1!E$1+(Sheet1!$A$1-1)*10,FALSE)&gt;999,-1,0)))))))</f>
        <v>18300</v>
      </c>
      <c r="V1052" s="392">
        <f>IF(ISNA(VLOOKUP($A1052,Sheet1!$B$3:$AH$1266,Sheet1!F$1+(Sheet1!$A$1-1)*10,FALSE))=TRUE,"---",IF(VLOOKUP($A1052,Sheet1!$B$3:$AH$1266,Sheet1!F$1+(Sheet1!$A$1-1)*10,FALSE)="---","---", (ROUND(VLOOKUP($A1052,Sheet1!$B$3:$AH$1266,Sheet1!F$1+(Sheet1!$A$1-1)*10,FALSE),IF(VLOOKUP($A1052,Sheet1!$B$3:$AH$1266,Sheet1!F$1+(Sheet1!$A$1-1)*10,FALSE)&gt;99999,-3,IF(VLOOKUP($A1052,Sheet1!$B$3:$AH$1266,Sheet1!F$1+(Sheet1!$A$1-1)*10,FALSE)&gt;9999,-2,IF(VLOOKUP($A1052,Sheet1!$B$3:$AH$1266,Sheet1!F$1+(Sheet1!$A$1-1)*10,FALSE)&gt;999,-1,0)))))))</f>
        <v>20800</v>
      </c>
      <c r="W1052" s="392">
        <f>IF(ISNA(VLOOKUP($A1052,Sheet1!$B$3:$AH$1266,Sheet1!G$1+(Sheet1!$A$1-1)*10,FALSE))=TRUE,"---",IF(VLOOKUP($A1052,Sheet1!$B$3:$AH$1266,Sheet1!G$1+(Sheet1!$A$1-1)*10,FALSE)="---","---", (ROUND(VLOOKUP($A1052,Sheet1!$B$3:$AH$1266,Sheet1!G$1+(Sheet1!$A$1-1)*10,FALSE),IF(VLOOKUP($A1052,Sheet1!$B$3:$AH$1266,Sheet1!G$1+(Sheet1!$A$1-1)*10,FALSE)&gt;99999,-3,IF(VLOOKUP($A1052,Sheet1!$B$3:$AH$1266,Sheet1!G$1+(Sheet1!$A$1-1)*10,FALSE)&gt;9999,-2,IF(VLOOKUP($A1052,Sheet1!$B$3:$AH$1266,Sheet1!G$1+(Sheet1!$A$1-1)*10,FALSE)&gt;999,-1,0)))))))</f>
        <v>24000</v>
      </c>
      <c r="X1052" s="392">
        <f>IF(ISNA(VLOOKUP($A1052,Sheet1!$B$3:$AH$1266,Sheet1!H$1+(Sheet1!$A$1-1)*10,FALSE))=TRUE,"---",IF(VLOOKUP($A1052,Sheet1!$B$3:$AH$1266,Sheet1!H$1+(Sheet1!$A$1-1)*10,FALSE)="---","---", (ROUND(VLOOKUP($A1052,Sheet1!$B$3:$AH$1266,Sheet1!H$1+(Sheet1!$A$1-1)*10,FALSE),IF(VLOOKUP($A1052,Sheet1!$B$3:$AH$1266,Sheet1!H$1+(Sheet1!$A$1-1)*10,FALSE)&gt;99999,-3,IF(VLOOKUP($A1052,Sheet1!$B$3:$AH$1266,Sheet1!H$1+(Sheet1!$A$1-1)*10,FALSE)&gt;9999,-2,IF(VLOOKUP($A1052,Sheet1!$B$3:$AH$1266,Sheet1!H$1+(Sheet1!$A$1-1)*10,FALSE)&gt;999,-1,0)))))))</f>
        <v>32800</v>
      </c>
      <c r="Y1052" s="392">
        <f>IF(ISNA(VLOOKUP($A1052,Sheet1!$B$3:$AH$1266,Sheet1!I$1+(Sheet1!$A$1-1)*10,FALSE))=TRUE,"---",IF(VLOOKUP($A1052,Sheet1!$B$3:$AH$1266,Sheet1!I$1+(Sheet1!$A$1-1)*10,FALSE)="---","---", (ROUND(VLOOKUP($A1052,Sheet1!$B$3:$AH$1266,Sheet1!I$1+(Sheet1!$A$1-1)*10,FALSE),IF(VLOOKUP($A1052,Sheet1!$B$3:$AH$1266,Sheet1!I$1+(Sheet1!$A$1-1)*10,FALSE)&gt;99999,-3,IF(VLOOKUP($A1052,Sheet1!$B$3:$AH$1266,Sheet1!I$1+(Sheet1!$A$1-1)*10,FALSE)&gt;9999,-2,IF(VLOOKUP($A1052,Sheet1!$B$3:$AH$1266,Sheet1!I$1+(Sheet1!$A$1-1)*10,FALSE)&gt;999,-1,0)))))))</f>
        <v>39100</v>
      </c>
      <c r="Z1052" s="392">
        <f>IF(ISNA(VLOOKUP($A1052,Sheet1!$B$3:$AH$1266,Sheet1!J$1+(Sheet1!$A$1-1)*10,FALSE))=TRUE,"---",IF(VLOOKUP($A1052,Sheet1!$B$3:$AH$1266,Sheet1!J$1+(Sheet1!$A$1-1)*10,FALSE)="---","---", (ROUND(VLOOKUP($A1052,Sheet1!$B$3:$AH$1266,Sheet1!J$1+(Sheet1!$A$1-1)*10,FALSE),IF(VLOOKUP($A1052,Sheet1!$B$3:$AH$1266,Sheet1!J$1+(Sheet1!$A$1-1)*10,FALSE)&gt;99999,-3,IF(VLOOKUP($A1052,Sheet1!$B$3:$AH$1266,Sheet1!J$1+(Sheet1!$A$1-1)*10,FALSE)&gt;9999,-2,IF(VLOOKUP($A1052,Sheet1!$B$3:$AH$1266,Sheet1!J$1+(Sheet1!$A$1-1)*10,FALSE)&gt;999,-1,0)))))))</f>
        <v>47800</v>
      </c>
      <c r="AA1052" s="392">
        <f>IF(ISNA(VLOOKUP($A1052,Sheet1!$B$3:$AH$1266,Sheet1!K$1+(Sheet1!$A$1-1)*10,FALSE))=TRUE,"---",IF(VLOOKUP($A1052,Sheet1!$B$3:$AH$1266,Sheet1!K$1+(Sheet1!$A$1-1)*10,FALSE)="---","---", (ROUND(VLOOKUP($A1052,Sheet1!$B$3:$AH$1266,Sheet1!K$1+(Sheet1!$A$1-1)*10,FALSE),IF(VLOOKUP($A1052,Sheet1!$B$3:$AH$1266,Sheet1!K$1+(Sheet1!$A$1-1)*10,FALSE)&gt;99999,-3,IF(VLOOKUP($A1052,Sheet1!$B$3:$AH$1266,Sheet1!K$1+(Sheet1!$A$1-1)*10,FALSE)&gt;9999,-2,IF(VLOOKUP($A1052,Sheet1!$B$3:$AH$1266,Sheet1!K$1+(Sheet1!$A$1-1)*10,FALSE)&gt;999,-1,0)))))))</f>
        <v>54600</v>
      </c>
      <c r="AB1052" s="392">
        <f>IF(ISNA(VLOOKUP($A1052,Sheet1!$B$3:$AH$1266,Sheet1!L$1+(Sheet1!$A$1-1)*10,FALSE))=TRUE,"---",IF(VLOOKUP($A1052,Sheet1!$B$3:$AH$1266,Sheet1!L$1+(Sheet1!$A$1-1)*10,FALSE)="---","---", (ROUND(VLOOKUP($A1052,Sheet1!$B$3:$AH$1266,Sheet1!L$1+(Sheet1!$A$1-1)*10,FALSE),IF(VLOOKUP($A1052,Sheet1!$B$3:$AH$1266,Sheet1!L$1+(Sheet1!$A$1-1)*10,FALSE)&gt;99999,-3,IF(VLOOKUP($A1052,Sheet1!$B$3:$AH$1266,Sheet1!L$1+(Sheet1!$A$1-1)*10,FALSE)&gt;9999,-2,IF(VLOOKUP($A1052,Sheet1!$B$3:$AH$1266,Sheet1!L$1+(Sheet1!$A$1-1)*10,FALSE)&gt;999,-1,0)))))))</f>
        <v>61900</v>
      </c>
      <c r="AC1052" s="392">
        <f>IF(ISNA(VLOOKUP($A1052,Sheet1!$B$3:$AH$1266,Sheet1!M$1+(Sheet1!$A$1-1)*10,FALSE))=TRUE,"---",IF(VLOOKUP($A1052,Sheet1!$B$3:$AH$1266,Sheet1!M$1+(Sheet1!$A$1-1)*10,FALSE)="---","---", (ROUND(VLOOKUP($A1052,Sheet1!$B$3:$AH$1266,Sheet1!M$1+(Sheet1!$A$1-1)*10,FALSE),IF(VLOOKUP($A1052,Sheet1!$B$3:$AH$1266,Sheet1!M$1+(Sheet1!$A$1-1)*10,FALSE)&gt;99999,-3,IF(VLOOKUP($A1052,Sheet1!$B$3:$AH$1266,Sheet1!M$1+(Sheet1!$A$1-1)*10,FALSE)&gt;9999,-2,IF(VLOOKUP($A1052,Sheet1!$B$3:$AH$1266,Sheet1!M$1+(Sheet1!$A$1-1)*10,FALSE)&gt;999,-1,0)))))))</f>
        <v>69400</v>
      </c>
      <c r="AD1052" s="392">
        <f>IF(ISNA(VLOOKUP($A1052,Sheet1!$B$3:$AH$1266,Sheet1!N$1+(Sheet1!$A$1-1)*10,FALSE))=TRUE,"---",IF(VLOOKUP($A1052,Sheet1!$B$3:$AH$1266,Sheet1!N$1+(Sheet1!$A$1-1)*10,FALSE)="---","---", (ROUND(VLOOKUP($A1052,Sheet1!$B$3:$AH$1266,Sheet1!N$1+(Sheet1!$A$1-1)*10,FALSE),IF(VLOOKUP($A1052,Sheet1!$B$3:$AH$1266,Sheet1!N$1+(Sheet1!$A$1-1)*10,FALSE)&gt;99999,-3,IF(VLOOKUP($A1052,Sheet1!$B$3:$AH$1266,Sheet1!N$1+(Sheet1!$A$1-1)*10,FALSE)&gt;9999,-2,IF(VLOOKUP($A1052,Sheet1!$B$3:$AH$1266,Sheet1!N$1+(Sheet1!$A$1-1)*10,FALSE)&gt;999,-1,0)))))))</f>
        <v>80000</v>
      </c>
    </row>
    <row r="1053" spans="1:30" ht="25.5" customHeight="1" x14ac:dyDescent="0.25">
      <c r="A1053" s="303"/>
      <c r="B1053" s="331"/>
      <c r="C1053" s="303"/>
      <c r="D1053" s="303"/>
      <c r="E1053" s="307" t="e">
        <v>#N/A</v>
      </c>
      <c r="F1053" s="468"/>
      <c r="G1053" s="405"/>
      <c r="H1053" s="433"/>
      <c r="I1053" s="112">
        <v>13227</v>
      </c>
      <c r="J1053" s="182">
        <v>26.74</v>
      </c>
      <c r="K1053" s="114" t="s">
        <v>4405</v>
      </c>
      <c r="L1053" s="156" t="s">
        <v>4405</v>
      </c>
      <c r="M1053" s="157" t="s">
        <v>4405</v>
      </c>
      <c r="N1053" s="127" t="s">
        <v>75</v>
      </c>
      <c r="O1053" s="68" t="s">
        <v>4405</v>
      </c>
      <c r="P1053" s="68" t="s">
        <v>4405</v>
      </c>
      <c r="Q1053" s="68" t="s">
        <v>4405</v>
      </c>
      <c r="R1053" s="74" t="s">
        <v>4405</v>
      </c>
      <c r="S1053" s="356" t="e">
        <v>#N/A</v>
      </c>
      <c r="T1053" s="356" t="str">
        <f>IF(ISNA(VLOOKUP(A1053,Sheet1!B$3:C$1266,2,FALSE)=TRUE),"ND",VLOOKUP(A1053,Sheet1!B$3:C$1266,2,FALSE))</f>
        <v>ND</v>
      </c>
      <c r="U1053" s="392" t="str">
        <f>IF(ISNA(VLOOKUP($A1053,Sheet1!$B$3:$AH$1266,Sheet1!E$1+(Sheet1!$A$1-1)*10,FALSE))=TRUE,"---",IF(VLOOKUP($A1053,Sheet1!$B$3:$AH$1266,Sheet1!E$1+(Sheet1!$A$1-1)*10,FALSE)="---","---", (ROUND(VLOOKUP($A1053,Sheet1!$B$3:$AH$1266,Sheet1!E$1+(Sheet1!$A$1-1)*10,FALSE),IF(VLOOKUP($A1053,Sheet1!$B$3:$AH$1266,Sheet1!E$1+(Sheet1!$A$1-1)*10,FALSE)&gt;99999,-3,IF(VLOOKUP($A1053,Sheet1!$B$3:$AH$1266,Sheet1!E$1+(Sheet1!$A$1-1)*10,FALSE)&gt;9999,-2,IF(VLOOKUP($A1053,Sheet1!$B$3:$AH$1266,Sheet1!E$1+(Sheet1!$A$1-1)*10,FALSE)&gt;999,-1,0)))))))</f>
        <v>---</v>
      </c>
      <c r="V1053" s="392" t="str">
        <f>IF(ISNA(VLOOKUP($A1053,Sheet1!$B$3:$AH$1266,Sheet1!F$1+(Sheet1!$A$1-1)*10,FALSE))=TRUE,"---",IF(VLOOKUP($A1053,Sheet1!$B$3:$AH$1266,Sheet1!F$1+(Sheet1!$A$1-1)*10,FALSE)="---","---", (ROUND(VLOOKUP($A1053,Sheet1!$B$3:$AH$1266,Sheet1!F$1+(Sheet1!$A$1-1)*10,FALSE),IF(VLOOKUP($A1053,Sheet1!$B$3:$AH$1266,Sheet1!F$1+(Sheet1!$A$1-1)*10,FALSE)&gt;99999,-3,IF(VLOOKUP($A1053,Sheet1!$B$3:$AH$1266,Sheet1!F$1+(Sheet1!$A$1-1)*10,FALSE)&gt;9999,-2,IF(VLOOKUP($A1053,Sheet1!$B$3:$AH$1266,Sheet1!F$1+(Sheet1!$A$1-1)*10,FALSE)&gt;999,-1,0)))))))</f>
        <v>---</v>
      </c>
      <c r="W1053" s="392" t="str">
        <f>IF(ISNA(VLOOKUP($A1053,Sheet1!$B$3:$AH$1266,Sheet1!G$1+(Sheet1!$A$1-1)*10,FALSE))=TRUE,"---",IF(VLOOKUP($A1053,Sheet1!$B$3:$AH$1266,Sheet1!G$1+(Sheet1!$A$1-1)*10,FALSE)="---","---", (ROUND(VLOOKUP($A1053,Sheet1!$B$3:$AH$1266,Sheet1!G$1+(Sheet1!$A$1-1)*10,FALSE),IF(VLOOKUP($A1053,Sheet1!$B$3:$AH$1266,Sheet1!G$1+(Sheet1!$A$1-1)*10,FALSE)&gt;99999,-3,IF(VLOOKUP($A1053,Sheet1!$B$3:$AH$1266,Sheet1!G$1+(Sheet1!$A$1-1)*10,FALSE)&gt;9999,-2,IF(VLOOKUP($A1053,Sheet1!$B$3:$AH$1266,Sheet1!G$1+(Sheet1!$A$1-1)*10,FALSE)&gt;999,-1,0)))))))</f>
        <v>---</v>
      </c>
      <c r="X1053" s="392" t="str">
        <f>IF(ISNA(VLOOKUP($A1053,Sheet1!$B$3:$AH$1266,Sheet1!H$1+(Sheet1!$A$1-1)*10,FALSE))=TRUE,"---",IF(VLOOKUP($A1053,Sheet1!$B$3:$AH$1266,Sheet1!H$1+(Sheet1!$A$1-1)*10,FALSE)="---","---", (ROUND(VLOOKUP($A1053,Sheet1!$B$3:$AH$1266,Sheet1!H$1+(Sheet1!$A$1-1)*10,FALSE),IF(VLOOKUP($A1053,Sheet1!$B$3:$AH$1266,Sheet1!H$1+(Sheet1!$A$1-1)*10,FALSE)&gt;99999,-3,IF(VLOOKUP($A1053,Sheet1!$B$3:$AH$1266,Sheet1!H$1+(Sheet1!$A$1-1)*10,FALSE)&gt;9999,-2,IF(VLOOKUP($A1053,Sheet1!$B$3:$AH$1266,Sheet1!H$1+(Sheet1!$A$1-1)*10,FALSE)&gt;999,-1,0)))))))</f>
        <v>---</v>
      </c>
      <c r="Y1053" s="392" t="str">
        <f>IF(ISNA(VLOOKUP($A1053,Sheet1!$B$3:$AH$1266,Sheet1!I$1+(Sheet1!$A$1-1)*10,FALSE))=TRUE,"---",IF(VLOOKUP($A1053,Sheet1!$B$3:$AH$1266,Sheet1!I$1+(Sheet1!$A$1-1)*10,FALSE)="---","---", (ROUND(VLOOKUP($A1053,Sheet1!$B$3:$AH$1266,Sheet1!I$1+(Sheet1!$A$1-1)*10,FALSE),IF(VLOOKUP($A1053,Sheet1!$B$3:$AH$1266,Sheet1!I$1+(Sheet1!$A$1-1)*10,FALSE)&gt;99999,-3,IF(VLOOKUP($A1053,Sheet1!$B$3:$AH$1266,Sheet1!I$1+(Sheet1!$A$1-1)*10,FALSE)&gt;9999,-2,IF(VLOOKUP($A1053,Sheet1!$B$3:$AH$1266,Sheet1!I$1+(Sheet1!$A$1-1)*10,FALSE)&gt;999,-1,0)))))))</f>
        <v>---</v>
      </c>
      <c r="Z1053" s="392" t="str">
        <f>IF(ISNA(VLOOKUP($A1053,Sheet1!$B$3:$AH$1266,Sheet1!J$1+(Sheet1!$A$1-1)*10,FALSE))=TRUE,"---",IF(VLOOKUP($A1053,Sheet1!$B$3:$AH$1266,Sheet1!J$1+(Sheet1!$A$1-1)*10,FALSE)="---","---", (ROUND(VLOOKUP($A1053,Sheet1!$B$3:$AH$1266,Sheet1!J$1+(Sheet1!$A$1-1)*10,FALSE),IF(VLOOKUP($A1053,Sheet1!$B$3:$AH$1266,Sheet1!J$1+(Sheet1!$A$1-1)*10,FALSE)&gt;99999,-3,IF(VLOOKUP($A1053,Sheet1!$B$3:$AH$1266,Sheet1!J$1+(Sheet1!$A$1-1)*10,FALSE)&gt;9999,-2,IF(VLOOKUP($A1053,Sheet1!$B$3:$AH$1266,Sheet1!J$1+(Sheet1!$A$1-1)*10,FALSE)&gt;999,-1,0)))))))</f>
        <v>---</v>
      </c>
      <c r="AA1053" s="392" t="str">
        <f>IF(ISNA(VLOOKUP($A1053,Sheet1!$B$3:$AH$1266,Sheet1!K$1+(Sheet1!$A$1-1)*10,FALSE))=TRUE,"---",IF(VLOOKUP($A1053,Sheet1!$B$3:$AH$1266,Sheet1!K$1+(Sheet1!$A$1-1)*10,FALSE)="---","---", (ROUND(VLOOKUP($A1053,Sheet1!$B$3:$AH$1266,Sheet1!K$1+(Sheet1!$A$1-1)*10,FALSE),IF(VLOOKUP($A1053,Sheet1!$B$3:$AH$1266,Sheet1!K$1+(Sheet1!$A$1-1)*10,FALSE)&gt;99999,-3,IF(VLOOKUP($A1053,Sheet1!$B$3:$AH$1266,Sheet1!K$1+(Sheet1!$A$1-1)*10,FALSE)&gt;9999,-2,IF(VLOOKUP($A1053,Sheet1!$B$3:$AH$1266,Sheet1!K$1+(Sheet1!$A$1-1)*10,FALSE)&gt;999,-1,0)))))))</f>
        <v>---</v>
      </c>
      <c r="AB1053" s="392" t="str">
        <f>IF(ISNA(VLOOKUP($A1053,Sheet1!$B$3:$AH$1266,Sheet1!L$1+(Sheet1!$A$1-1)*10,FALSE))=TRUE,"---",IF(VLOOKUP($A1053,Sheet1!$B$3:$AH$1266,Sheet1!L$1+(Sheet1!$A$1-1)*10,FALSE)="---","---", (ROUND(VLOOKUP($A1053,Sheet1!$B$3:$AH$1266,Sheet1!L$1+(Sheet1!$A$1-1)*10,FALSE),IF(VLOOKUP($A1053,Sheet1!$B$3:$AH$1266,Sheet1!L$1+(Sheet1!$A$1-1)*10,FALSE)&gt;99999,-3,IF(VLOOKUP($A1053,Sheet1!$B$3:$AH$1266,Sheet1!L$1+(Sheet1!$A$1-1)*10,FALSE)&gt;9999,-2,IF(VLOOKUP($A1053,Sheet1!$B$3:$AH$1266,Sheet1!L$1+(Sheet1!$A$1-1)*10,FALSE)&gt;999,-1,0)))))))</f>
        <v>---</v>
      </c>
      <c r="AC1053" s="392" t="str">
        <f>IF(ISNA(VLOOKUP($A1053,Sheet1!$B$3:$AH$1266,Sheet1!M$1+(Sheet1!$A$1-1)*10,FALSE))=TRUE,"---",IF(VLOOKUP($A1053,Sheet1!$B$3:$AH$1266,Sheet1!M$1+(Sheet1!$A$1-1)*10,FALSE)="---","---", (ROUND(VLOOKUP($A1053,Sheet1!$B$3:$AH$1266,Sheet1!M$1+(Sheet1!$A$1-1)*10,FALSE),IF(VLOOKUP($A1053,Sheet1!$B$3:$AH$1266,Sheet1!M$1+(Sheet1!$A$1-1)*10,FALSE)&gt;99999,-3,IF(VLOOKUP($A1053,Sheet1!$B$3:$AH$1266,Sheet1!M$1+(Sheet1!$A$1-1)*10,FALSE)&gt;9999,-2,IF(VLOOKUP($A1053,Sheet1!$B$3:$AH$1266,Sheet1!M$1+(Sheet1!$A$1-1)*10,FALSE)&gt;999,-1,0)))))))</f>
        <v>---</v>
      </c>
      <c r="AD1053" s="392" t="str">
        <f>IF(ISNA(VLOOKUP($A1053,Sheet1!$B$3:$AH$1266,Sheet1!N$1+(Sheet1!$A$1-1)*10,FALSE))=TRUE,"---",IF(VLOOKUP($A1053,Sheet1!$B$3:$AH$1266,Sheet1!N$1+(Sheet1!$A$1-1)*10,FALSE)="---","---", (ROUND(VLOOKUP($A1053,Sheet1!$B$3:$AH$1266,Sheet1!N$1+(Sheet1!$A$1-1)*10,FALSE),IF(VLOOKUP($A1053,Sheet1!$B$3:$AH$1266,Sheet1!N$1+(Sheet1!$A$1-1)*10,FALSE)&gt;99999,-3,IF(VLOOKUP($A1053,Sheet1!$B$3:$AH$1266,Sheet1!N$1+(Sheet1!$A$1-1)*10,FALSE)&gt;9999,-2,IF(VLOOKUP($A1053,Sheet1!$B$3:$AH$1266,Sheet1!N$1+(Sheet1!$A$1-1)*10,FALSE)&gt;999,-1,0)))))))</f>
        <v>---</v>
      </c>
    </row>
    <row r="1054" spans="1:30" ht="25.5" customHeight="1" x14ac:dyDescent="0.25">
      <c r="A1054" s="133" t="s">
        <v>1570</v>
      </c>
      <c r="B1054" s="134" t="s">
        <v>1571</v>
      </c>
      <c r="C1054" s="133">
        <v>420533</v>
      </c>
      <c r="D1054" s="133">
        <v>755501</v>
      </c>
      <c r="E1054" s="67" t="s">
        <v>3014</v>
      </c>
      <c r="F1054" s="135" t="s">
        <v>4405</v>
      </c>
      <c r="G1054" s="118" t="s">
        <v>160</v>
      </c>
      <c r="H1054" s="166">
        <v>1605</v>
      </c>
      <c r="I1054" s="119">
        <v>791</v>
      </c>
      <c r="J1054" s="137" t="s">
        <v>4405</v>
      </c>
      <c r="K1054" s="118" t="s">
        <v>17</v>
      </c>
      <c r="L1054" s="146">
        <v>40000</v>
      </c>
      <c r="M1054" s="123">
        <v>24.9</v>
      </c>
      <c r="N1054" s="118" t="s">
        <v>20</v>
      </c>
      <c r="O1054" s="71">
        <f t="shared" si="36"/>
        <v>9.3952454837370016</v>
      </c>
      <c r="P1054" s="71">
        <f>IF(O1054&lt;&gt;"",VLOOKUP($A1054,Sheet4!$A$2:$O$1309,14,FALSE)*100,"")</f>
        <v>0.2047995703324923</v>
      </c>
      <c r="Q1054" s="71">
        <f>IF(P1054&lt;&gt;"",VLOOKUP($A1054,Sheet4!$A$2:$O$1309,15,FALSE)*100,"")</f>
        <v>1.9880446667023821</v>
      </c>
      <c r="R1054" s="73">
        <f t="shared" si="37"/>
        <v>10</v>
      </c>
      <c r="S1054" s="63" t="s">
        <v>4366</v>
      </c>
      <c r="T1054" s="63" t="str">
        <f>IF(ISNA(VLOOKUP(A1054,Sheet1!B$3:C$1266,2,FALSE)=TRUE),"NC",VLOOKUP(A1054,Sheet1!B$3:C$1266,2,FALSE))</f>
        <v>Rural10*</v>
      </c>
      <c r="U1054" s="66">
        <f>IF(ISNA(VLOOKUP($A1054,Sheet1!$B$3:$AH$1266,Sheet1!E$1+(Sheet1!$A$1-1)*10,FALSE))=TRUE,"---",IF(VLOOKUP($A1054,Sheet1!$B$3:$AH$1266,Sheet1!E$1+(Sheet1!$A$1-1)*10,FALSE)="---","---", (ROUND(VLOOKUP($A1054,Sheet1!$B$3:$AH$1266,Sheet1!E$1+(Sheet1!$A$1-1)*10,FALSE),IF(VLOOKUP($A1054,Sheet1!$B$3:$AH$1266,Sheet1!E$1+(Sheet1!$A$1-1)*10,FALSE)&gt;99999,-3,IF(VLOOKUP($A1054,Sheet1!$B$3:$AH$1266,Sheet1!E$1+(Sheet1!$A$1-1)*10,FALSE)&gt;9999,-2,IF(VLOOKUP($A1054,Sheet1!$B$3:$AH$1266,Sheet1!E$1+(Sheet1!$A$1-1)*10,FALSE)&gt;999,-1,0)))))))</f>
        <v>18300</v>
      </c>
      <c r="V1054" s="66">
        <f>IF(ISNA(VLOOKUP($A1054,Sheet1!$B$3:$AH$1266,Sheet1!F$1+(Sheet1!$A$1-1)*10,FALSE))=TRUE,"---",IF(VLOOKUP($A1054,Sheet1!$B$3:$AH$1266,Sheet1!F$1+(Sheet1!$A$1-1)*10,FALSE)="---","---", (ROUND(VLOOKUP($A1054,Sheet1!$B$3:$AH$1266,Sheet1!F$1+(Sheet1!$A$1-1)*10,FALSE),IF(VLOOKUP($A1054,Sheet1!$B$3:$AH$1266,Sheet1!F$1+(Sheet1!$A$1-1)*10,FALSE)&gt;99999,-3,IF(VLOOKUP($A1054,Sheet1!$B$3:$AH$1266,Sheet1!F$1+(Sheet1!$A$1-1)*10,FALSE)&gt;9999,-2,IF(VLOOKUP($A1054,Sheet1!$B$3:$AH$1266,Sheet1!F$1+(Sheet1!$A$1-1)*10,FALSE)&gt;999,-1,0)))))))</f>
        <v>20900</v>
      </c>
      <c r="W1054" s="66">
        <f>IF(ISNA(VLOOKUP($A1054,Sheet1!$B$3:$AH$1266,Sheet1!G$1+(Sheet1!$A$1-1)*10,FALSE))=TRUE,"---",IF(VLOOKUP($A1054,Sheet1!$B$3:$AH$1266,Sheet1!G$1+(Sheet1!$A$1-1)*10,FALSE)="---","---", (ROUND(VLOOKUP($A1054,Sheet1!$B$3:$AH$1266,Sheet1!G$1+(Sheet1!$A$1-1)*10,FALSE),IF(VLOOKUP($A1054,Sheet1!$B$3:$AH$1266,Sheet1!G$1+(Sheet1!$A$1-1)*10,FALSE)&gt;99999,-3,IF(VLOOKUP($A1054,Sheet1!$B$3:$AH$1266,Sheet1!G$1+(Sheet1!$A$1-1)*10,FALSE)&gt;9999,-2,IF(VLOOKUP($A1054,Sheet1!$B$3:$AH$1266,Sheet1!G$1+(Sheet1!$A$1-1)*10,FALSE)&gt;999,-1,0)))))))</f>
        <v>24100</v>
      </c>
      <c r="X1054" s="66">
        <f>IF(ISNA(VLOOKUP($A1054,Sheet1!$B$3:$AH$1266,Sheet1!H$1+(Sheet1!$A$1-1)*10,FALSE))=TRUE,"---",IF(VLOOKUP($A1054,Sheet1!$B$3:$AH$1266,Sheet1!H$1+(Sheet1!$A$1-1)*10,FALSE)="---","---", (ROUND(VLOOKUP($A1054,Sheet1!$B$3:$AH$1266,Sheet1!H$1+(Sheet1!$A$1-1)*10,FALSE),IF(VLOOKUP($A1054,Sheet1!$B$3:$AH$1266,Sheet1!H$1+(Sheet1!$A$1-1)*10,FALSE)&gt;99999,-3,IF(VLOOKUP($A1054,Sheet1!$B$3:$AH$1266,Sheet1!H$1+(Sheet1!$A$1-1)*10,FALSE)&gt;9999,-2,IF(VLOOKUP($A1054,Sheet1!$B$3:$AH$1266,Sheet1!H$1+(Sheet1!$A$1-1)*10,FALSE)&gt;999,-1,0)))))))</f>
        <v>32800</v>
      </c>
      <c r="Y1054" s="66">
        <f>IF(ISNA(VLOOKUP($A1054,Sheet1!$B$3:$AH$1266,Sheet1!I$1+(Sheet1!$A$1-1)*10,FALSE))=TRUE,"---",IF(VLOOKUP($A1054,Sheet1!$B$3:$AH$1266,Sheet1!I$1+(Sheet1!$A$1-1)*10,FALSE)="---","---", (ROUND(VLOOKUP($A1054,Sheet1!$B$3:$AH$1266,Sheet1!I$1+(Sheet1!$A$1-1)*10,FALSE),IF(VLOOKUP($A1054,Sheet1!$B$3:$AH$1266,Sheet1!I$1+(Sheet1!$A$1-1)*10,FALSE)&gt;99999,-3,IF(VLOOKUP($A1054,Sheet1!$B$3:$AH$1266,Sheet1!I$1+(Sheet1!$A$1-1)*10,FALSE)&gt;9999,-2,IF(VLOOKUP($A1054,Sheet1!$B$3:$AH$1266,Sheet1!I$1+(Sheet1!$A$1-1)*10,FALSE)&gt;999,-1,0)))))))</f>
        <v>39200</v>
      </c>
      <c r="Z1054" s="66">
        <f>IF(ISNA(VLOOKUP($A1054,Sheet1!$B$3:$AH$1266,Sheet1!J$1+(Sheet1!$A$1-1)*10,FALSE))=TRUE,"---",IF(VLOOKUP($A1054,Sheet1!$B$3:$AH$1266,Sheet1!J$1+(Sheet1!$A$1-1)*10,FALSE)="---","---", (ROUND(VLOOKUP($A1054,Sheet1!$B$3:$AH$1266,Sheet1!J$1+(Sheet1!$A$1-1)*10,FALSE),IF(VLOOKUP($A1054,Sheet1!$B$3:$AH$1266,Sheet1!J$1+(Sheet1!$A$1-1)*10,FALSE)&gt;99999,-3,IF(VLOOKUP($A1054,Sheet1!$B$3:$AH$1266,Sheet1!J$1+(Sheet1!$A$1-1)*10,FALSE)&gt;9999,-2,IF(VLOOKUP($A1054,Sheet1!$B$3:$AH$1266,Sheet1!J$1+(Sheet1!$A$1-1)*10,FALSE)&gt;999,-1,0)))))))</f>
        <v>47900</v>
      </c>
      <c r="AA1054" s="66">
        <f>IF(ISNA(VLOOKUP($A1054,Sheet1!$B$3:$AH$1266,Sheet1!K$1+(Sheet1!$A$1-1)*10,FALSE))=TRUE,"---",IF(VLOOKUP($A1054,Sheet1!$B$3:$AH$1266,Sheet1!K$1+(Sheet1!$A$1-1)*10,FALSE)="---","---", (ROUND(VLOOKUP($A1054,Sheet1!$B$3:$AH$1266,Sheet1!K$1+(Sheet1!$A$1-1)*10,FALSE),IF(VLOOKUP($A1054,Sheet1!$B$3:$AH$1266,Sheet1!K$1+(Sheet1!$A$1-1)*10,FALSE)&gt;99999,-3,IF(VLOOKUP($A1054,Sheet1!$B$3:$AH$1266,Sheet1!K$1+(Sheet1!$A$1-1)*10,FALSE)&gt;9999,-2,IF(VLOOKUP($A1054,Sheet1!$B$3:$AH$1266,Sheet1!K$1+(Sheet1!$A$1-1)*10,FALSE)&gt;999,-1,0)))))))</f>
        <v>54700</v>
      </c>
      <c r="AB1054" s="66">
        <f>IF(ISNA(VLOOKUP($A1054,Sheet1!$B$3:$AH$1266,Sheet1!L$1+(Sheet1!$A$1-1)*10,FALSE))=TRUE,"---",IF(VLOOKUP($A1054,Sheet1!$B$3:$AH$1266,Sheet1!L$1+(Sheet1!$A$1-1)*10,FALSE)="---","---", (ROUND(VLOOKUP($A1054,Sheet1!$B$3:$AH$1266,Sheet1!L$1+(Sheet1!$A$1-1)*10,FALSE),IF(VLOOKUP($A1054,Sheet1!$B$3:$AH$1266,Sheet1!L$1+(Sheet1!$A$1-1)*10,FALSE)&gt;99999,-3,IF(VLOOKUP($A1054,Sheet1!$B$3:$AH$1266,Sheet1!L$1+(Sheet1!$A$1-1)*10,FALSE)&gt;9999,-2,IF(VLOOKUP($A1054,Sheet1!$B$3:$AH$1266,Sheet1!L$1+(Sheet1!$A$1-1)*10,FALSE)&gt;999,-1,0)))))))</f>
        <v>61900</v>
      </c>
      <c r="AC1054" s="66">
        <f>IF(ISNA(VLOOKUP($A1054,Sheet1!$B$3:$AH$1266,Sheet1!M$1+(Sheet1!$A$1-1)*10,FALSE))=TRUE,"---",IF(VLOOKUP($A1054,Sheet1!$B$3:$AH$1266,Sheet1!M$1+(Sheet1!$A$1-1)*10,FALSE)="---","---", (ROUND(VLOOKUP($A1054,Sheet1!$B$3:$AH$1266,Sheet1!M$1+(Sheet1!$A$1-1)*10,FALSE),IF(VLOOKUP($A1054,Sheet1!$B$3:$AH$1266,Sheet1!M$1+(Sheet1!$A$1-1)*10,FALSE)&gt;99999,-3,IF(VLOOKUP($A1054,Sheet1!$B$3:$AH$1266,Sheet1!M$1+(Sheet1!$A$1-1)*10,FALSE)&gt;9999,-2,IF(VLOOKUP($A1054,Sheet1!$B$3:$AH$1266,Sheet1!M$1+(Sheet1!$A$1-1)*10,FALSE)&gt;999,-1,0)))))))</f>
        <v>69500</v>
      </c>
      <c r="AD1054" s="66">
        <f>IF(ISNA(VLOOKUP($A1054,Sheet1!$B$3:$AH$1266,Sheet1!N$1+(Sheet1!$A$1-1)*10,FALSE))=TRUE,"---",IF(VLOOKUP($A1054,Sheet1!$B$3:$AH$1266,Sheet1!N$1+(Sheet1!$A$1-1)*10,FALSE)="---","---", (ROUND(VLOOKUP($A1054,Sheet1!$B$3:$AH$1266,Sheet1!N$1+(Sheet1!$A$1-1)*10,FALSE),IF(VLOOKUP($A1054,Sheet1!$B$3:$AH$1266,Sheet1!N$1+(Sheet1!$A$1-1)*10,FALSE)&gt;99999,-3,IF(VLOOKUP($A1054,Sheet1!$B$3:$AH$1266,Sheet1!N$1+(Sheet1!$A$1-1)*10,FALSE)&gt;9999,-2,IF(VLOOKUP($A1054,Sheet1!$B$3:$AH$1266,Sheet1!N$1+(Sheet1!$A$1-1)*10,FALSE)&gt;999,-1,0)))))))</f>
        <v>80100</v>
      </c>
    </row>
    <row r="1055" spans="1:30" ht="25.5" customHeight="1" x14ac:dyDescent="0.25">
      <c r="A1055" s="125" t="s">
        <v>1572</v>
      </c>
      <c r="B1055" s="138" t="s">
        <v>1573</v>
      </c>
      <c r="C1055" s="125">
        <v>420923</v>
      </c>
      <c r="D1055" s="125">
        <v>755637</v>
      </c>
      <c r="E1055" s="70" t="s">
        <v>3014</v>
      </c>
      <c r="F1055" s="139" t="s">
        <v>4405</v>
      </c>
      <c r="G1055" s="127" t="s">
        <v>160</v>
      </c>
      <c r="H1055" s="128">
        <v>6.97</v>
      </c>
      <c r="I1055" s="112">
        <v>22084</v>
      </c>
      <c r="J1055" s="140" t="s">
        <v>4405</v>
      </c>
      <c r="K1055" s="127" t="s">
        <v>17</v>
      </c>
      <c r="L1055" s="115">
        <v>8200</v>
      </c>
      <c r="M1055" s="116">
        <v>1176</v>
      </c>
      <c r="N1055" s="127" t="s">
        <v>145</v>
      </c>
      <c r="O1055" s="68" t="str">
        <f t="shared" si="36"/>
        <v>&lt;0.2</v>
      </c>
      <c r="P1055" s="68">
        <f>IF(O1055&lt;&gt;"",VLOOKUP($A1055,Sheet4!$A$2:$O$1309,14,FALSE)*100,"")</f>
        <v>0.9374424601702791</v>
      </c>
      <c r="Q1055" s="68">
        <f>IF(P1055&lt;&gt;"",VLOOKUP($A1055,Sheet4!$A$2:$O$1309,15,FALSE)*100,"")</f>
        <v>8.8128087598196903</v>
      </c>
      <c r="R1055" s="74" t="str">
        <f t="shared" si="37"/>
        <v>&gt;500</v>
      </c>
      <c r="S1055" s="64" t="s">
        <v>4366</v>
      </c>
      <c r="T1055" s="64" t="str">
        <f>IF(ISNA(VLOOKUP(A1055,Sheet1!B$3:C$1266,2,FALSE)=TRUE),"NC",VLOOKUP(A1055,Sheet1!B$3:C$1266,2,FALSE))</f>
        <v>Rural</v>
      </c>
      <c r="U1055" s="65">
        <f>IF(ISNA(VLOOKUP($A1055,Sheet1!$B$3:$AH$1266,Sheet1!E$1+(Sheet1!$A$1-1)*10,FALSE))=TRUE,"---",IF(VLOOKUP($A1055,Sheet1!$B$3:$AH$1266,Sheet1!E$1+(Sheet1!$A$1-1)*10,FALSE)="---","---", (ROUND(VLOOKUP($A1055,Sheet1!$B$3:$AH$1266,Sheet1!E$1+(Sheet1!$A$1-1)*10,FALSE),IF(VLOOKUP($A1055,Sheet1!$B$3:$AH$1266,Sheet1!E$1+(Sheet1!$A$1-1)*10,FALSE)&gt;99999,-3,IF(VLOOKUP($A1055,Sheet1!$B$3:$AH$1266,Sheet1!E$1+(Sheet1!$A$1-1)*10,FALSE)&gt;9999,-2,IF(VLOOKUP($A1055,Sheet1!$B$3:$AH$1266,Sheet1!E$1+(Sheet1!$A$1-1)*10,FALSE)&gt;999,-1,0)))))))</f>
        <v>119</v>
      </c>
      <c r="V1055" s="65">
        <f>IF(ISNA(VLOOKUP($A1055,Sheet1!$B$3:$AH$1266,Sheet1!F$1+(Sheet1!$A$1-1)*10,FALSE))=TRUE,"---",IF(VLOOKUP($A1055,Sheet1!$B$3:$AH$1266,Sheet1!F$1+(Sheet1!$A$1-1)*10,FALSE)="---","---", (ROUND(VLOOKUP($A1055,Sheet1!$B$3:$AH$1266,Sheet1!F$1+(Sheet1!$A$1-1)*10,FALSE),IF(VLOOKUP($A1055,Sheet1!$B$3:$AH$1266,Sheet1!F$1+(Sheet1!$A$1-1)*10,FALSE)&gt;99999,-3,IF(VLOOKUP($A1055,Sheet1!$B$3:$AH$1266,Sheet1!F$1+(Sheet1!$A$1-1)*10,FALSE)&gt;9999,-2,IF(VLOOKUP($A1055,Sheet1!$B$3:$AH$1266,Sheet1!F$1+(Sheet1!$A$1-1)*10,FALSE)&gt;999,-1,0)))))))</f>
        <v>151</v>
      </c>
      <c r="W1055" s="65">
        <f>IF(ISNA(VLOOKUP($A1055,Sheet1!$B$3:$AH$1266,Sheet1!G$1+(Sheet1!$A$1-1)*10,FALSE))=TRUE,"---",IF(VLOOKUP($A1055,Sheet1!$B$3:$AH$1266,Sheet1!G$1+(Sheet1!$A$1-1)*10,FALSE)="---","---", (ROUND(VLOOKUP($A1055,Sheet1!$B$3:$AH$1266,Sheet1!G$1+(Sheet1!$A$1-1)*10,FALSE),IF(VLOOKUP($A1055,Sheet1!$B$3:$AH$1266,Sheet1!G$1+(Sheet1!$A$1-1)*10,FALSE)&gt;99999,-3,IF(VLOOKUP($A1055,Sheet1!$B$3:$AH$1266,Sheet1!G$1+(Sheet1!$A$1-1)*10,FALSE)&gt;9999,-2,IF(VLOOKUP($A1055,Sheet1!$B$3:$AH$1266,Sheet1!G$1+(Sheet1!$A$1-1)*10,FALSE)&gt;999,-1,0)))))))</f>
        <v>194</v>
      </c>
      <c r="X1055" s="65">
        <f>IF(ISNA(VLOOKUP($A1055,Sheet1!$B$3:$AH$1266,Sheet1!H$1+(Sheet1!$A$1-1)*10,FALSE))=TRUE,"---",IF(VLOOKUP($A1055,Sheet1!$B$3:$AH$1266,Sheet1!H$1+(Sheet1!$A$1-1)*10,FALSE)="---","---", (ROUND(VLOOKUP($A1055,Sheet1!$B$3:$AH$1266,Sheet1!H$1+(Sheet1!$A$1-1)*10,FALSE),IF(VLOOKUP($A1055,Sheet1!$B$3:$AH$1266,Sheet1!H$1+(Sheet1!$A$1-1)*10,FALSE)&gt;99999,-3,IF(VLOOKUP($A1055,Sheet1!$B$3:$AH$1266,Sheet1!H$1+(Sheet1!$A$1-1)*10,FALSE)&gt;9999,-2,IF(VLOOKUP($A1055,Sheet1!$B$3:$AH$1266,Sheet1!H$1+(Sheet1!$A$1-1)*10,FALSE)&gt;999,-1,0)))))))</f>
        <v>323</v>
      </c>
      <c r="Y1055" s="65">
        <f>IF(ISNA(VLOOKUP($A1055,Sheet1!$B$3:$AH$1266,Sheet1!I$1+(Sheet1!$A$1-1)*10,FALSE))=TRUE,"---",IF(VLOOKUP($A1055,Sheet1!$B$3:$AH$1266,Sheet1!I$1+(Sheet1!$A$1-1)*10,FALSE)="---","---", (ROUND(VLOOKUP($A1055,Sheet1!$B$3:$AH$1266,Sheet1!I$1+(Sheet1!$A$1-1)*10,FALSE),IF(VLOOKUP($A1055,Sheet1!$B$3:$AH$1266,Sheet1!I$1+(Sheet1!$A$1-1)*10,FALSE)&gt;99999,-3,IF(VLOOKUP($A1055,Sheet1!$B$3:$AH$1266,Sheet1!I$1+(Sheet1!$A$1-1)*10,FALSE)&gt;9999,-2,IF(VLOOKUP($A1055,Sheet1!$B$3:$AH$1266,Sheet1!I$1+(Sheet1!$A$1-1)*10,FALSE)&gt;999,-1,0)))))))</f>
        <v>423</v>
      </c>
      <c r="Z1055" s="65">
        <f>IF(ISNA(VLOOKUP($A1055,Sheet1!$B$3:$AH$1266,Sheet1!J$1+(Sheet1!$A$1-1)*10,FALSE))=TRUE,"---",IF(VLOOKUP($A1055,Sheet1!$B$3:$AH$1266,Sheet1!J$1+(Sheet1!$A$1-1)*10,FALSE)="---","---", (ROUND(VLOOKUP($A1055,Sheet1!$B$3:$AH$1266,Sheet1!J$1+(Sheet1!$A$1-1)*10,FALSE),IF(VLOOKUP($A1055,Sheet1!$B$3:$AH$1266,Sheet1!J$1+(Sheet1!$A$1-1)*10,FALSE)&gt;99999,-3,IF(VLOOKUP($A1055,Sheet1!$B$3:$AH$1266,Sheet1!J$1+(Sheet1!$A$1-1)*10,FALSE)&gt;9999,-2,IF(VLOOKUP($A1055,Sheet1!$B$3:$AH$1266,Sheet1!J$1+(Sheet1!$A$1-1)*10,FALSE)&gt;999,-1,0)))))))</f>
        <v>558</v>
      </c>
      <c r="AA1055" s="65">
        <f>IF(ISNA(VLOOKUP($A1055,Sheet1!$B$3:$AH$1266,Sheet1!K$1+(Sheet1!$A$1-1)*10,FALSE))=TRUE,"---",IF(VLOOKUP($A1055,Sheet1!$B$3:$AH$1266,Sheet1!K$1+(Sheet1!$A$1-1)*10,FALSE)="---","---", (ROUND(VLOOKUP($A1055,Sheet1!$B$3:$AH$1266,Sheet1!K$1+(Sheet1!$A$1-1)*10,FALSE),IF(VLOOKUP($A1055,Sheet1!$B$3:$AH$1266,Sheet1!K$1+(Sheet1!$A$1-1)*10,FALSE)&gt;99999,-3,IF(VLOOKUP($A1055,Sheet1!$B$3:$AH$1266,Sheet1!K$1+(Sheet1!$A$1-1)*10,FALSE)&gt;9999,-2,IF(VLOOKUP($A1055,Sheet1!$B$3:$AH$1266,Sheet1!K$1+(Sheet1!$A$1-1)*10,FALSE)&gt;999,-1,0)))))))</f>
        <v>666</v>
      </c>
      <c r="AB1055" s="65">
        <f>IF(ISNA(VLOOKUP($A1055,Sheet1!$B$3:$AH$1266,Sheet1!L$1+(Sheet1!$A$1-1)*10,FALSE))=TRUE,"---",IF(VLOOKUP($A1055,Sheet1!$B$3:$AH$1266,Sheet1!L$1+(Sheet1!$A$1-1)*10,FALSE)="---","---", (ROUND(VLOOKUP($A1055,Sheet1!$B$3:$AH$1266,Sheet1!L$1+(Sheet1!$A$1-1)*10,FALSE),IF(VLOOKUP($A1055,Sheet1!$B$3:$AH$1266,Sheet1!L$1+(Sheet1!$A$1-1)*10,FALSE)&gt;99999,-3,IF(VLOOKUP($A1055,Sheet1!$B$3:$AH$1266,Sheet1!L$1+(Sheet1!$A$1-1)*10,FALSE)&gt;9999,-2,IF(VLOOKUP($A1055,Sheet1!$B$3:$AH$1266,Sheet1!L$1+(Sheet1!$A$1-1)*10,FALSE)&gt;999,-1,0)))))))</f>
        <v>779</v>
      </c>
      <c r="AC1055" s="65">
        <f>IF(ISNA(VLOOKUP($A1055,Sheet1!$B$3:$AH$1266,Sheet1!M$1+(Sheet1!$A$1-1)*10,FALSE))=TRUE,"---",IF(VLOOKUP($A1055,Sheet1!$B$3:$AH$1266,Sheet1!M$1+(Sheet1!$A$1-1)*10,FALSE)="---","---", (ROUND(VLOOKUP($A1055,Sheet1!$B$3:$AH$1266,Sheet1!M$1+(Sheet1!$A$1-1)*10,FALSE),IF(VLOOKUP($A1055,Sheet1!$B$3:$AH$1266,Sheet1!M$1+(Sheet1!$A$1-1)*10,FALSE)&gt;99999,-3,IF(VLOOKUP($A1055,Sheet1!$B$3:$AH$1266,Sheet1!M$1+(Sheet1!$A$1-1)*10,FALSE)&gt;9999,-2,IF(VLOOKUP($A1055,Sheet1!$B$3:$AH$1266,Sheet1!M$1+(Sheet1!$A$1-1)*10,FALSE)&gt;999,-1,0)))))))</f>
        <v>896</v>
      </c>
      <c r="AD1055" s="65">
        <f>IF(ISNA(VLOOKUP($A1055,Sheet1!$B$3:$AH$1266,Sheet1!N$1+(Sheet1!$A$1-1)*10,FALSE))=TRUE,"---",IF(VLOOKUP($A1055,Sheet1!$B$3:$AH$1266,Sheet1!N$1+(Sheet1!$A$1-1)*10,FALSE)="---","---", (ROUND(VLOOKUP($A1055,Sheet1!$B$3:$AH$1266,Sheet1!N$1+(Sheet1!$A$1-1)*10,FALSE),IF(VLOOKUP($A1055,Sheet1!$B$3:$AH$1266,Sheet1!N$1+(Sheet1!$A$1-1)*10,FALSE)&gt;99999,-3,IF(VLOOKUP($A1055,Sheet1!$B$3:$AH$1266,Sheet1!N$1+(Sheet1!$A$1-1)*10,FALSE)&gt;9999,-2,IF(VLOOKUP($A1055,Sheet1!$B$3:$AH$1266,Sheet1!N$1+(Sheet1!$A$1-1)*10,FALSE)&gt;999,-1,0)))))))</f>
        <v>1060</v>
      </c>
    </row>
    <row r="1056" spans="1:30" ht="25.5" customHeight="1" x14ac:dyDescent="0.25">
      <c r="A1056" s="133" t="s">
        <v>1574</v>
      </c>
      <c r="B1056" s="134" t="s">
        <v>1575</v>
      </c>
      <c r="C1056" s="133">
        <v>420952</v>
      </c>
      <c r="D1056" s="133">
        <v>755618</v>
      </c>
      <c r="E1056" s="67" t="s">
        <v>3014</v>
      </c>
      <c r="F1056" s="135" t="s">
        <v>4405</v>
      </c>
      <c r="G1056" s="118" t="s">
        <v>160</v>
      </c>
      <c r="H1056" s="136">
        <v>1.07</v>
      </c>
      <c r="I1056" s="119">
        <v>22931</v>
      </c>
      <c r="J1056" s="137" t="s">
        <v>4405</v>
      </c>
      <c r="K1056" s="118" t="s">
        <v>17</v>
      </c>
      <c r="L1056" s="122">
        <v>623</v>
      </c>
      <c r="M1056" s="123">
        <v>582</v>
      </c>
      <c r="N1056" s="118" t="s">
        <v>145</v>
      </c>
      <c r="O1056" s="71" t="str">
        <f t="shared" si="36"/>
        <v>&lt;0.2</v>
      </c>
      <c r="P1056" s="71">
        <f>IF(O1056&lt;&gt;"",VLOOKUP($A1056,Sheet4!$A$2:$O$1309,14,FALSE)*100,"")</f>
        <v>0.9374424601702791</v>
      </c>
      <c r="Q1056" s="71">
        <f>IF(P1056&lt;&gt;"",VLOOKUP($A1056,Sheet4!$A$2:$O$1309,15,FALSE)*100,"")</f>
        <v>8.8128087598196903</v>
      </c>
      <c r="R1056" s="73" t="str">
        <f t="shared" si="37"/>
        <v>&gt;500</v>
      </c>
      <c r="S1056" s="63" t="s">
        <v>4366</v>
      </c>
      <c r="T1056" s="63" t="str">
        <f>IF(ISNA(VLOOKUP(A1056,Sheet1!B$3:C$1266,2,FALSE)=TRUE),"NC",VLOOKUP(A1056,Sheet1!B$3:C$1266,2,FALSE))</f>
        <v>Rural</v>
      </c>
      <c r="U1056" s="66">
        <f>IF(ISNA(VLOOKUP($A1056,Sheet1!$B$3:$AH$1266,Sheet1!E$1+(Sheet1!$A$1-1)*10,FALSE))=TRUE,"---",IF(VLOOKUP($A1056,Sheet1!$B$3:$AH$1266,Sheet1!E$1+(Sheet1!$A$1-1)*10,FALSE)="---","---", (ROUND(VLOOKUP($A1056,Sheet1!$B$3:$AH$1266,Sheet1!E$1+(Sheet1!$A$1-1)*10,FALSE),IF(VLOOKUP($A1056,Sheet1!$B$3:$AH$1266,Sheet1!E$1+(Sheet1!$A$1-1)*10,FALSE)&gt;99999,-3,IF(VLOOKUP($A1056,Sheet1!$B$3:$AH$1266,Sheet1!E$1+(Sheet1!$A$1-1)*10,FALSE)&gt;9999,-2,IF(VLOOKUP($A1056,Sheet1!$B$3:$AH$1266,Sheet1!E$1+(Sheet1!$A$1-1)*10,FALSE)&gt;999,-1,0)))))))</f>
        <v>17</v>
      </c>
      <c r="V1056" s="66">
        <f>IF(ISNA(VLOOKUP($A1056,Sheet1!$B$3:$AH$1266,Sheet1!F$1+(Sheet1!$A$1-1)*10,FALSE))=TRUE,"---",IF(VLOOKUP($A1056,Sheet1!$B$3:$AH$1266,Sheet1!F$1+(Sheet1!$A$1-1)*10,FALSE)="---","---", (ROUND(VLOOKUP($A1056,Sheet1!$B$3:$AH$1266,Sheet1!F$1+(Sheet1!$A$1-1)*10,FALSE),IF(VLOOKUP($A1056,Sheet1!$B$3:$AH$1266,Sheet1!F$1+(Sheet1!$A$1-1)*10,FALSE)&gt;99999,-3,IF(VLOOKUP($A1056,Sheet1!$B$3:$AH$1266,Sheet1!F$1+(Sheet1!$A$1-1)*10,FALSE)&gt;9999,-2,IF(VLOOKUP($A1056,Sheet1!$B$3:$AH$1266,Sheet1!F$1+(Sheet1!$A$1-1)*10,FALSE)&gt;999,-1,0)))))))</f>
        <v>21</v>
      </c>
      <c r="W1056" s="66">
        <f>IF(ISNA(VLOOKUP($A1056,Sheet1!$B$3:$AH$1266,Sheet1!G$1+(Sheet1!$A$1-1)*10,FALSE))=TRUE,"---",IF(VLOOKUP($A1056,Sheet1!$B$3:$AH$1266,Sheet1!G$1+(Sheet1!$A$1-1)*10,FALSE)="---","---", (ROUND(VLOOKUP($A1056,Sheet1!$B$3:$AH$1266,Sheet1!G$1+(Sheet1!$A$1-1)*10,FALSE),IF(VLOOKUP($A1056,Sheet1!$B$3:$AH$1266,Sheet1!G$1+(Sheet1!$A$1-1)*10,FALSE)&gt;99999,-3,IF(VLOOKUP($A1056,Sheet1!$B$3:$AH$1266,Sheet1!G$1+(Sheet1!$A$1-1)*10,FALSE)&gt;9999,-2,IF(VLOOKUP($A1056,Sheet1!$B$3:$AH$1266,Sheet1!G$1+(Sheet1!$A$1-1)*10,FALSE)&gt;999,-1,0)))))))</f>
        <v>27</v>
      </c>
      <c r="X1056" s="66">
        <f>IF(ISNA(VLOOKUP($A1056,Sheet1!$B$3:$AH$1266,Sheet1!H$1+(Sheet1!$A$1-1)*10,FALSE))=TRUE,"---",IF(VLOOKUP($A1056,Sheet1!$B$3:$AH$1266,Sheet1!H$1+(Sheet1!$A$1-1)*10,FALSE)="---","---", (ROUND(VLOOKUP($A1056,Sheet1!$B$3:$AH$1266,Sheet1!H$1+(Sheet1!$A$1-1)*10,FALSE),IF(VLOOKUP($A1056,Sheet1!$B$3:$AH$1266,Sheet1!H$1+(Sheet1!$A$1-1)*10,FALSE)&gt;99999,-3,IF(VLOOKUP($A1056,Sheet1!$B$3:$AH$1266,Sheet1!H$1+(Sheet1!$A$1-1)*10,FALSE)&gt;9999,-2,IF(VLOOKUP($A1056,Sheet1!$B$3:$AH$1266,Sheet1!H$1+(Sheet1!$A$1-1)*10,FALSE)&gt;999,-1,0)))))))</f>
        <v>43</v>
      </c>
      <c r="Y1056" s="66">
        <f>IF(ISNA(VLOOKUP($A1056,Sheet1!$B$3:$AH$1266,Sheet1!I$1+(Sheet1!$A$1-1)*10,FALSE))=TRUE,"---",IF(VLOOKUP($A1056,Sheet1!$B$3:$AH$1266,Sheet1!I$1+(Sheet1!$A$1-1)*10,FALSE)="---","---", (ROUND(VLOOKUP($A1056,Sheet1!$B$3:$AH$1266,Sheet1!I$1+(Sheet1!$A$1-1)*10,FALSE),IF(VLOOKUP($A1056,Sheet1!$B$3:$AH$1266,Sheet1!I$1+(Sheet1!$A$1-1)*10,FALSE)&gt;99999,-3,IF(VLOOKUP($A1056,Sheet1!$B$3:$AH$1266,Sheet1!I$1+(Sheet1!$A$1-1)*10,FALSE)&gt;9999,-2,IF(VLOOKUP($A1056,Sheet1!$B$3:$AH$1266,Sheet1!I$1+(Sheet1!$A$1-1)*10,FALSE)&gt;999,-1,0)))))))</f>
        <v>55</v>
      </c>
      <c r="Z1056" s="66">
        <f>IF(ISNA(VLOOKUP($A1056,Sheet1!$B$3:$AH$1266,Sheet1!J$1+(Sheet1!$A$1-1)*10,FALSE))=TRUE,"---",IF(VLOOKUP($A1056,Sheet1!$B$3:$AH$1266,Sheet1!J$1+(Sheet1!$A$1-1)*10,FALSE)="---","---", (ROUND(VLOOKUP($A1056,Sheet1!$B$3:$AH$1266,Sheet1!J$1+(Sheet1!$A$1-1)*10,FALSE),IF(VLOOKUP($A1056,Sheet1!$B$3:$AH$1266,Sheet1!J$1+(Sheet1!$A$1-1)*10,FALSE)&gt;99999,-3,IF(VLOOKUP($A1056,Sheet1!$B$3:$AH$1266,Sheet1!J$1+(Sheet1!$A$1-1)*10,FALSE)&gt;9999,-2,IF(VLOOKUP($A1056,Sheet1!$B$3:$AH$1266,Sheet1!J$1+(Sheet1!$A$1-1)*10,FALSE)&gt;999,-1,0)))))))</f>
        <v>70</v>
      </c>
      <c r="AA1056" s="66">
        <f>IF(ISNA(VLOOKUP($A1056,Sheet1!$B$3:$AH$1266,Sheet1!K$1+(Sheet1!$A$1-1)*10,FALSE))=TRUE,"---",IF(VLOOKUP($A1056,Sheet1!$B$3:$AH$1266,Sheet1!K$1+(Sheet1!$A$1-1)*10,FALSE)="---","---", (ROUND(VLOOKUP($A1056,Sheet1!$B$3:$AH$1266,Sheet1!K$1+(Sheet1!$A$1-1)*10,FALSE),IF(VLOOKUP($A1056,Sheet1!$B$3:$AH$1266,Sheet1!K$1+(Sheet1!$A$1-1)*10,FALSE)&gt;99999,-3,IF(VLOOKUP($A1056,Sheet1!$B$3:$AH$1266,Sheet1!K$1+(Sheet1!$A$1-1)*10,FALSE)&gt;9999,-2,IF(VLOOKUP($A1056,Sheet1!$B$3:$AH$1266,Sheet1!K$1+(Sheet1!$A$1-1)*10,FALSE)&gt;999,-1,0)))))))</f>
        <v>83</v>
      </c>
      <c r="AB1056" s="66">
        <f>IF(ISNA(VLOOKUP($A1056,Sheet1!$B$3:$AH$1266,Sheet1!L$1+(Sheet1!$A$1-1)*10,FALSE))=TRUE,"---",IF(VLOOKUP($A1056,Sheet1!$B$3:$AH$1266,Sheet1!L$1+(Sheet1!$A$1-1)*10,FALSE)="---","---", (ROUND(VLOOKUP($A1056,Sheet1!$B$3:$AH$1266,Sheet1!L$1+(Sheet1!$A$1-1)*10,FALSE),IF(VLOOKUP($A1056,Sheet1!$B$3:$AH$1266,Sheet1!L$1+(Sheet1!$A$1-1)*10,FALSE)&gt;99999,-3,IF(VLOOKUP($A1056,Sheet1!$B$3:$AH$1266,Sheet1!L$1+(Sheet1!$A$1-1)*10,FALSE)&gt;9999,-2,IF(VLOOKUP($A1056,Sheet1!$B$3:$AH$1266,Sheet1!L$1+(Sheet1!$A$1-1)*10,FALSE)&gt;999,-1,0)))))))</f>
        <v>96</v>
      </c>
      <c r="AC1056" s="66">
        <f>IF(ISNA(VLOOKUP($A1056,Sheet1!$B$3:$AH$1266,Sheet1!M$1+(Sheet1!$A$1-1)*10,FALSE))=TRUE,"---",IF(VLOOKUP($A1056,Sheet1!$B$3:$AH$1266,Sheet1!M$1+(Sheet1!$A$1-1)*10,FALSE)="---","---", (ROUND(VLOOKUP($A1056,Sheet1!$B$3:$AH$1266,Sheet1!M$1+(Sheet1!$A$1-1)*10,FALSE),IF(VLOOKUP($A1056,Sheet1!$B$3:$AH$1266,Sheet1!M$1+(Sheet1!$A$1-1)*10,FALSE)&gt;99999,-3,IF(VLOOKUP($A1056,Sheet1!$B$3:$AH$1266,Sheet1!M$1+(Sheet1!$A$1-1)*10,FALSE)&gt;9999,-2,IF(VLOOKUP($A1056,Sheet1!$B$3:$AH$1266,Sheet1!M$1+(Sheet1!$A$1-1)*10,FALSE)&gt;999,-1,0)))))))</f>
        <v>109</v>
      </c>
      <c r="AD1056" s="66">
        <f>IF(ISNA(VLOOKUP($A1056,Sheet1!$B$3:$AH$1266,Sheet1!N$1+(Sheet1!$A$1-1)*10,FALSE))=TRUE,"---",IF(VLOOKUP($A1056,Sheet1!$B$3:$AH$1266,Sheet1!N$1+(Sheet1!$A$1-1)*10,FALSE)="---","---", (ROUND(VLOOKUP($A1056,Sheet1!$B$3:$AH$1266,Sheet1!N$1+(Sheet1!$A$1-1)*10,FALSE),IF(VLOOKUP($A1056,Sheet1!$B$3:$AH$1266,Sheet1!N$1+(Sheet1!$A$1-1)*10,FALSE)&gt;99999,-3,IF(VLOOKUP($A1056,Sheet1!$B$3:$AH$1266,Sheet1!N$1+(Sheet1!$A$1-1)*10,FALSE)&gt;9999,-2,IF(VLOOKUP($A1056,Sheet1!$B$3:$AH$1266,Sheet1!N$1+(Sheet1!$A$1-1)*10,FALSE)&gt;999,-1,0)))))))</f>
        <v>127</v>
      </c>
    </row>
    <row r="1057" spans="1:30" ht="25.5" customHeight="1" x14ac:dyDescent="0.25">
      <c r="A1057" s="125" t="s">
        <v>1576</v>
      </c>
      <c r="B1057" s="126" t="s">
        <v>1577</v>
      </c>
      <c r="C1057" s="125">
        <v>420738</v>
      </c>
      <c r="D1057" s="125">
        <v>755641</v>
      </c>
      <c r="E1057" s="70" t="s">
        <v>3014</v>
      </c>
      <c r="F1057" s="52" t="s">
        <v>4620</v>
      </c>
      <c r="G1057" s="127" t="s">
        <v>286</v>
      </c>
      <c r="H1057" s="128">
        <v>12.2</v>
      </c>
      <c r="I1057" s="112">
        <v>22930</v>
      </c>
      <c r="J1057" s="113">
        <v>9.4</v>
      </c>
      <c r="K1057" s="127" t="s">
        <v>24</v>
      </c>
      <c r="L1057" s="156" t="s">
        <v>4405</v>
      </c>
      <c r="M1057" s="157" t="s">
        <v>4405</v>
      </c>
      <c r="N1057" s="127" t="s">
        <v>75</v>
      </c>
      <c r="O1057" s="68" t="s">
        <v>4405</v>
      </c>
      <c r="P1057" s="68" t="s">
        <v>4405</v>
      </c>
      <c r="Q1057" s="68" t="s">
        <v>4405</v>
      </c>
      <c r="R1057" s="74" t="s">
        <v>4405</v>
      </c>
      <c r="S1057" s="64" t="s">
        <v>4366</v>
      </c>
      <c r="T1057" s="64" t="str">
        <f>IF(ISNA(VLOOKUP(A1057,Sheet1!B$3:C$1266,2,FALSE)=TRUE),"NC",VLOOKUP(A1057,Sheet1!B$3:C$1266,2,FALSE))</f>
        <v>Rural</v>
      </c>
      <c r="U1057" s="65">
        <f>IF(ISNA(VLOOKUP($A1057,Sheet1!$B$3:$AH$1266,Sheet1!E$1+(Sheet1!$A$1-1)*10,FALSE))=TRUE,"---",IF(VLOOKUP($A1057,Sheet1!$B$3:$AH$1266,Sheet1!E$1+(Sheet1!$A$1-1)*10,FALSE)="---","---", (ROUND(VLOOKUP($A1057,Sheet1!$B$3:$AH$1266,Sheet1!E$1+(Sheet1!$A$1-1)*10,FALSE),IF(VLOOKUP($A1057,Sheet1!$B$3:$AH$1266,Sheet1!E$1+(Sheet1!$A$1-1)*10,FALSE)&gt;99999,-3,IF(VLOOKUP($A1057,Sheet1!$B$3:$AH$1266,Sheet1!E$1+(Sheet1!$A$1-1)*10,FALSE)&gt;9999,-2,IF(VLOOKUP($A1057,Sheet1!$B$3:$AH$1266,Sheet1!E$1+(Sheet1!$A$1-1)*10,FALSE)&gt;999,-1,0)))))))</f>
        <v>187</v>
      </c>
      <c r="V1057" s="65">
        <f>IF(ISNA(VLOOKUP($A1057,Sheet1!$B$3:$AH$1266,Sheet1!F$1+(Sheet1!$A$1-1)*10,FALSE))=TRUE,"---",IF(VLOOKUP($A1057,Sheet1!$B$3:$AH$1266,Sheet1!F$1+(Sheet1!$A$1-1)*10,FALSE)="---","---", (ROUND(VLOOKUP($A1057,Sheet1!$B$3:$AH$1266,Sheet1!F$1+(Sheet1!$A$1-1)*10,FALSE),IF(VLOOKUP($A1057,Sheet1!$B$3:$AH$1266,Sheet1!F$1+(Sheet1!$A$1-1)*10,FALSE)&gt;99999,-3,IF(VLOOKUP($A1057,Sheet1!$B$3:$AH$1266,Sheet1!F$1+(Sheet1!$A$1-1)*10,FALSE)&gt;9999,-2,IF(VLOOKUP($A1057,Sheet1!$B$3:$AH$1266,Sheet1!F$1+(Sheet1!$A$1-1)*10,FALSE)&gt;999,-1,0)))))))</f>
        <v>235</v>
      </c>
      <c r="W1057" s="65">
        <f>IF(ISNA(VLOOKUP($A1057,Sheet1!$B$3:$AH$1266,Sheet1!G$1+(Sheet1!$A$1-1)*10,FALSE))=TRUE,"---",IF(VLOOKUP($A1057,Sheet1!$B$3:$AH$1266,Sheet1!G$1+(Sheet1!$A$1-1)*10,FALSE)="---","---", (ROUND(VLOOKUP($A1057,Sheet1!$B$3:$AH$1266,Sheet1!G$1+(Sheet1!$A$1-1)*10,FALSE),IF(VLOOKUP($A1057,Sheet1!$B$3:$AH$1266,Sheet1!G$1+(Sheet1!$A$1-1)*10,FALSE)&gt;99999,-3,IF(VLOOKUP($A1057,Sheet1!$B$3:$AH$1266,Sheet1!G$1+(Sheet1!$A$1-1)*10,FALSE)&gt;9999,-2,IF(VLOOKUP($A1057,Sheet1!$B$3:$AH$1266,Sheet1!G$1+(Sheet1!$A$1-1)*10,FALSE)&gt;999,-1,0)))))))</f>
        <v>298</v>
      </c>
      <c r="X1057" s="65">
        <f>IF(ISNA(VLOOKUP($A1057,Sheet1!$B$3:$AH$1266,Sheet1!H$1+(Sheet1!$A$1-1)*10,FALSE))=TRUE,"---",IF(VLOOKUP($A1057,Sheet1!$B$3:$AH$1266,Sheet1!H$1+(Sheet1!$A$1-1)*10,FALSE)="---","---", (ROUND(VLOOKUP($A1057,Sheet1!$B$3:$AH$1266,Sheet1!H$1+(Sheet1!$A$1-1)*10,FALSE),IF(VLOOKUP($A1057,Sheet1!$B$3:$AH$1266,Sheet1!H$1+(Sheet1!$A$1-1)*10,FALSE)&gt;99999,-3,IF(VLOOKUP($A1057,Sheet1!$B$3:$AH$1266,Sheet1!H$1+(Sheet1!$A$1-1)*10,FALSE)&gt;9999,-2,IF(VLOOKUP($A1057,Sheet1!$B$3:$AH$1266,Sheet1!H$1+(Sheet1!$A$1-1)*10,FALSE)&gt;999,-1,0)))))))</f>
        <v>486</v>
      </c>
      <c r="Y1057" s="65">
        <f>IF(ISNA(VLOOKUP($A1057,Sheet1!$B$3:$AH$1266,Sheet1!I$1+(Sheet1!$A$1-1)*10,FALSE))=TRUE,"---",IF(VLOOKUP($A1057,Sheet1!$B$3:$AH$1266,Sheet1!I$1+(Sheet1!$A$1-1)*10,FALSE)="---","---", (ROUND(VLOOKUP($A1057,Sheet1!$B$3:$AH$1266,Sheet1!I$1+(Sheet1!$A$1-1)*10,FALSE),IF(VLOOKUP($A1057,Sheet1!$B$3:$AH$1266,Sheet1!I$1+(Sheet1!$A$1-1)*10,FALSE)&gt;99999,-3,IF(VLOOKUP($A1057,Sheet1!$B$3:$AH$1266,Sheet1!I$1+(Sheet1!$A$1-1)*10,FALSE)&gt;9999,-2,IF(VLOOKUP($A1057,Sheet1!$B$3:$AH$1266,Sheet1!I$1+(Sheet1!$A$1-1)*10,FALSE)&gt;999,-1,0)))))))</f>
        <v>627</v>
      </c>
      <c r="Z1057" s="65">
        <f>IF(ISNA(VLOOKUP($A1057,Sheet1!$B$3:$AH$1266,Sheet1!J$1+(Sheet1!$A$1-1)*10,FALSE))=TRUE,"---",IF(VLOOKUP($A1057,Sheet1!$B$3:$AH$1266,Sheet1!J$1+(Sheet1!$A$1-1)*10,FALSE)="---","---", (ROUND(VLOOKUP($A1057,Sheet1!$B$3:$AH$1266,Sheet1!J$1+(Sheet1!$A$1-1)*10,FALSE),IF(VLOOKUP($A1057,Sheet1!$B$3:$AH$1266,Sheet1!J$1+(Sheet1!$A$1-1)*10,FALSE)&gt;99999,-3,IF(VLOOKUP($A1057,Sheet1!$B$3:$AH$1266,Sheet1!J$1+(Sheet1!$A$1-1)*10,FALSE)&gt;9999,-2,IF(VLOOKUP($A1057,Sheet1!$B$3:$AH$1266,Sheet1!J$1+(Sheet1!$A$1-1)*10,FALSE)&gt;999,-1,0)))))))</f>
        <v>817</v>
      </c>
      <c r="AA1057" s="65">
        <f>IF(ISNA(VLOOKUP($A1057,Sheet1!$B$3:$AH$1266,Sheet1!K$1+(Sheet1!$A$1-1)*10,FALSE))=TRUE,"---",IF(VLOOKUP($A1057,Sheet1!$B$3:$AH$1266,Sheet1!K$1+(Sheet1!$A$1-1)*10,FALSE)="---","---", (ROUND(VLOOKUP($A1057,Sheet1!$B$3:$AH$1266,Sheet1!K$1+(Sheet1!$A$1-1)*10,FALSE),IF(VLOOKUP($A1057,Sheet1!$B$3:$AH$1266,Sheet1!K$1+(Sheet1!$A$1-1)*10,FALSE)&gt;99999,-3,IF(VLOOKUP($A1057,Sheet1!$B$3:$AH$1266,Sheet1!K$1+(Sheet1!$A$1-1)*10,FALSE)&gt;9999,-2,IF(VLOOKUP($A1057,Sheet1!$B$3:$AH$1266,Sheet1!K$1+(Sheet1!$A$1-1)*10,FALSE)&gt;999,-1,0)))))))</f>
        <v>966</v>
      </c>
      <c r="AB1057" s="65">
        <f>IF(ISNA(VLOOKUP($A1057,Sheet1!$B$3:$AH$1266,Sheet1!L$1+(Sheet1!$A$1-1)*10,FALSE))=TRUE,"---",IF(VLOOKUP($A1057,Sheet1!$B$3:$AH$1266,Sheet1!L$1+(Sheet1!$A$1-1)*10,FALSE)="---","---", (ROUND(VLOOKUP($A1057,Sheet1!$B$3:$AH$1266,Sheet1!L$1+(Sheet1!$A$1-1)*10,FALSE),IF(VLOOKUP($A1057,Sheet1!$B$3:$AH$1266,Sheet1!L$1+(Sheet1!$A$1-1)*10,FALSE)&gt;99999,-3,IF(VLOOKUP($A1057,Sheet1!$B$3:$AH$1266,Sheet1!L$1+(Sheet1!$A$1-1)*10,FALSE)&gt;9999,-2,IF(VLOOKUP($A1057,Sheet1!$B$3:$AH$1266,Sheet1!L$1+(Sheet1!$A$1-1)*10,FALSE)&gt;999,-1,0)))))))</f>
        <v>1120</v>
      </c>
      <c r="AC1057" s="65">
        <f>IF(ISNA(VLOOKUP($A1057,Sheet1!$B$3:$AH$1266,Sheet1!M$1+(Sheet1!$A$1-1)*10,FALSE))=TRUE,"---",IF(VLOOKUP($A1057,Sheet1!$B$3:$AH$1266,Sheet1!M$1+(Sheet1!$A$1-1)*10,FALSE)="---","---", (ROUND(VLOOKUP($A1057,Sheet1!$B$3:$AH$1266,Sheet1!M$1+(Sheet1!$A$1-1)*10,FALSE),IF(VLOOKUP($A1057,Sheet1!$B$3:$AH$1266,Sheet1!M$1+(Sheet1!$A$1-1)*10,FALSE)&gt;99999,-3,IF(VLOOKUP($A1057,Sheet1!$B$3:$AH$1266,Sheet1!M$1+(Sheet1!$A$1-1)*10,FALSE)&gt;9999,-2,IF(VLOOKUP($A1057,Sheet1!$B$3:$AH$1266,Sheet1!M$1+(Sheet1!$A$1-1)*10,FALSE)&gt;999,-1,0)))))))</f>
        <v>1280</v>
      </c>
      <c r="AD1057" s="65">
        <f>IF(ISNA(VLOOKUP($A1057,Sheet1!$B$3:$AH$1266,Sheet1!N$1+(Sheet1!$A$1-1)*10,FALSE))=TRUE,"---",IF(VLOOKUP($A1057,Sheet1!$B$3:$AH$1266,Sheet1!N$1+(Sheet1!$A$1-1)*10,FALSE)="---","---", (ROUND(VLOOKUP($A1057,Sheet1!$B$3:$AH$1266,Sheet1!N$1+(Sheet1!$A$1-1)*10,FALSE),IF(VLOOKUP($A1057,Sheet1!$B$3:$AH$1266,Sheet1!N$1+(Sheet1!$A$1-1)*10,FALSE)&gt;99999,-3,IF(VLOOKUP($A1057,Sheet1!$B$3:$AH$1266,Sheet1!N$1+(Sheet1!$A$1-1)*10,FALSE)&gt;9999,-2,IF(VLOOKUP($A1057,Sheet1!$B$3:$AH$1266,Sheet1!N$1+(Sheet1!$A$1-1)*10,FALSE)&gt;999,-1,0)))))))</f>
        <v>1500</v>
      </c>
    </row>
    <row r="1058" spans="1:30" ht="25.5" customHeight="1" x14ac:dyDescent="0.25">
      <c r="A1058" s="133" t="s">
        <v>1578</v>
      </c>
      <c r="B1058" s="134" t="s">
        <v>1579</v>
      </c>
      <c r="C1058" s="133">
        <v>420716</v>
      </c>
      <c r="D1058" s="133">
        <v>755656</v>
      </c>
      <c r="E1058" s="67" t="s">
        <v>3014</v>
      </c>
      <c r="F1058" s="117" t="s">
        <v>4770</v>
      </c>
      <c r="G1058" s="118" t="s">
        <v>286</v>
      </c>
      <c r="H1058" s="136">
        <v>12.7</v>
      </c>
      <c r="I1058" s="119">
        <v>22930</v>
      </c>
      <c r="J1058" s="124">
        <v>9.84</v>
      </c>
      <c r="K1058" s="121" t="s">
        <v>4405</v>
      </c>
      <c r="L1058" s="129" t="s">
        <v>4405</v>
      </c>
      <c r="M1058" s="130" t="s">
        <v>4405</v>
      </c>
      <c r="N1058" s="118" t="s">
        <v>75</v>
      </c>
      <c r="O1058" s="71" t="s">
        <v>4405</v>
      </c>
      <c r="P1058" s="71" t="s">
        <v>4405</v>
      </c>
      <c r="Q1058" s="71" t="s">
        <v>4405</v>
      </c>
      <c r="R1058" s="73" t="s">
        <v>4405</v>
      </c>
      <c r="S1058" s="63" t="s">
        <v>4366</v>
      </c>
      <c r="T1058" s="63" t="str">
        <f>IF(ISNA(VLOOKUP(A1058,Sheet1!B$3:C$1266,2,FALSE)=TRUE),"NC",VLOOKUP(A1058,Sheet1!B$3:C$1266,2,FALSE))</f>
        <v>Rural</v>
      </c>
      <c r="U1058" s="66">
        <f>IF(ISNA(VLOOKUP($A1058,Sheet1!$B$3:$AH$1266,Sheet1!E$1+(Sheet1!$A$1-1)*10,FALSE))=TRUE,"---",IF(VLOOKUP($A1058,Sheet1!$B$3:$AH$1266,Sheet1!E$1+(Sheet1!$A$1-1)*10,FALSE)="---","---", (ROUND(VLOOKUP($A1058,Sheet1!$B$3:$AH$1266,Sheet1!E$1+(Sheet1!$A$1-1)*10,FALSE),IF(VLOOKUP($A1058,Sheet1!$B$3:$AH$1266,Sheet1!E$1+(Sheet1!$A$1-1)*10,FALSE)&gt;99999,-3,IF(VLOOKUP($A1058,Sheet1!$B$3:$AH$1266,Sheet1!E$1+(Sheet1!$A$1-1)*10,FALSE)&gt;9999,-2,IF(VLOOKUP($A1058,Sheet1!$B$3:$AH$1266,Sheet1!E$1+(Sheet1!$A$1-1)*10,FALSE)&gt;999,-1,0)))))))</f>
        <v>190</v>
      </c>
      <c r="V1058" s="66">
        <f>IF(ISNA(VLOOKUP($A1058,Sheet1!$B$3:$AH$1266,Sheet1!F$1+(Sheet1!$A$1-1)*10,FALSE))=TRUE,"---",IF(VLOOKUP($A1058,Sheet1!$B$3:$AH$1266,Sheet1!F$1+(Sheet1!$A$1-1)*10,FALSE)="---","---", (ROUND(VLOOKUP($A1058,Sheet1!$B$3:$AH$1266,Sheet1!F$1+(Sheet1!$A$1-1)*10,FALSE),IF(VLOOKUP($A1058,Sheet1!$B$3:$AH$1266,Sheet1!F$1+(Sheet1!$A$1-1)*10,FALSE)&gt;99999,-3,IF(VLOOKUP($A1058,Sheet1!$B$3:$AH$1266,Sheet1!F$1+(Sheet1!$A$1-1)*10,FALSE)&gt;9999,-2,IF(VLOOKUP($A1058,Sheet1!$B$3:$AH$1266,Sheet1!F$1+(Sheet1!$A$1-1)*10,FALSE)&gt;999,-1,0)))))))</f>
        <v>239</v>
      </c>
      <c r="W1058" s="66">
        <f>IF(ISNA(VLOOKUP($A1058,Sheet1!$B$3:$AH$1266,Sheet1!G$1+(Sheet1!$A$1-1)*10,FALSE))=TRUE,"---",IF(VLOOKUP($A1058,Sheet1!$B$3:$AH$1266,Sheet1!G$1+(Sheet1!$A$1-1)*10,FALSE)="---","---", (ROUND(VLOOKUP($A1058,Sheet1!$B$3:$AH$1266,Sheet1!G$1+(Sheet1!$A$1-1)*10,FALSE),IF(VLOOKUP($A1058,Sheet1!$B$3:$AH$1266,Sheet1!G$1+(Sheet1!$A$1-1)*10,FALSE)&gt;99999,-3,IF(VLOOKUP($A1058,Sheet1!$B$3:$AH$1266,Sheet1!G$1+(Sheet1!$A$1-1)*10,FALSE)&gt;9999,-2,IF(VLOOKUP($A1058,Sheet1!$B$3:$AH$1266,Sheet1!G$1+(Sheet1!$A$1-1)*10,FALSE)&gt;999,-1,0)))))))</f>
        <v>304</v>
      </c>
      <c r="X1058" s="66">
        <f>IF(ISNA(VLOOKUP($A1058,Sheet1!$B$3:$AH$1266,Sheet1!H$1+(Sheet1!$A$1-1)*10,FALSE))=TRUE,"---",IF(VLOOKUP($A1058,Sheet1!$B$3:$AH$1266,Sheet1!H$1+(Sheet1!$A$1-1)*10,FALSE)="---","---", (ROUND(VLOOKUP($A1058,Sheet1!$B$3:$AH$1266,Sheet1!H$1+(Sheet1!$A$1-1)*10,FALSE),IF(VLOOKUP($A1058,Sheet1!$B$3:$AH$1266,Sheet1!H$1+(Sheet1!$A$1-1)*10,FALSE)&gt;99999,-3,IF(VLOOKUP($A1058,Sheet1!$B$3:$AH$1266,Sheet1!H$1+(Sheet1!$A$1-1)*10,FALSE)&gt;9999,-2,IF(VLOOKUP($A1058,Sheet1!$B$3:$AH$1266,Sheet1!H$1+(Sheet1!$A$1-1)*10,FALSE)&gt;999,-1,0)))))))</f>
        <v>496</v>
      </c>
      <c r="Y1058" s="66">
        <f>IF(ISNA(VLOOKUP($A1058,Sheet1!$B$3:$AH$1266,Sheet1!I$1+(Sheet1!$A$1-1)*10,FALSE))=TRUE,"---",IF(VLOOKUP($A1058,Sheet1!$B$3:$AH$1266,Sheet1!I$1+(Sheet1!$A$1-1)*10,FALSE)="---","---", (ROUND(VLOOKUP($A1058,Sheet1!$B$3:$AH$1266,Sheet1!I$1+(Sheet1!$A$1-1)*10,FALSE),IF(VLOOKUP($A1058,Sheet1!$B$3:$AH$1266,Sheet1!I$1+(Sheet1!$A$1-1)*10,FALSE)&gt;99999,-3,IF(VLOOKUP($A1058,Sheet1!$B$3:$AH$1266,Sheet1!I$1+(Sheet1!$A$1-1)*10,FALSE)&gt;9999,-2,IF(VLOOKUP($A1058,Sheet1!$B$3:$AH$1266,Sheet1!I$1+(Sheet1!$A$1-1)*10,FALSE)&gt;999,-1,0)))))))</f>
        <v>640</v>
      </c>
      <c r="Z1058" s="66">
        <f>IF(ISNA(VLOOKUP($A1058,Sheet1!$B$3:$AH$1266,Sheet1!J$1+(Sheet1!$A$1-1)*10,FALSE))=TRUE,"---",IF(VLOOKUP($A1058,Sheet1!$B$3:$AH$1266,Sheet1!J$1+(Sheet1!$A$1-1)*10,FALSE)="---","---", (ROUND(VLOOKUP($A1058,Sheet1!$B$3:$AH$1266,Sheet1!J$1+(Sheet1!$A$1-1)*10,FALSE),IF(VLOOKUP($A1058,Sheet1!$B$3:$AH$1266,Sheet1!J$1+(Sheet1!$A$1-1)*10,FALSE)&gt;99999,-3,IF(VLOOKUP($A1058,Sheet1!$B$3:$AH$1266,Sheet1!J$1+(Sheet1!$A$1-1)*10,FALSE)&gt;9999,-2,IF(VLOOKUP($A1058,Sheet1!$B$3:$AH$1266,Sheet1!J$1+(Sheet1!$A$1-1)*10,FALSE)&gt;999,-1,0)))))))</f>
        <v>833</v>
      </c>
      <c r="AA1058" s="66">
        <f>IF(ISNA(VLOOKUP($A1058,Sheet1!$B$3:$AH$1266,Sheet1!K$1+(Sheet1!$A$1-1)*10,FALSE))=TRUE,"---",IF(VLOOKUP($A1058,Sheet1!$B$3:$AH$1266,Sheet1!K$1+(Sheet1!$A$1-1)*10,FALSE)="---","---", (ROUND(VLOOKUP($A1058,Sheet1!$B$3:$AH$1266,Sheet1!K$1+(Sheet1!$A$1-1)*10,FALSE),IF(VLOOKUP($A1058,Sheet1!$B$3:$AH$1266,Sheet1!K$1+(Sheet1!$A$1-1)*10,FALSE)&gt;99999,-3,IF(VLOOKUP($A1058,Sheet1!$B$3:$AH$1266,Sheet1!K$1+(Sheet1!$A$1-1)*10,FALSE)&gt;9999,-2,IF(VLOOKUP($A1058,Sheet1!$B$3:$AH$1266,Sheet1!K$1+(Sheet1!$A$1-1)*10,FALSE)&gt;999,-1,0)))))))</f>
        <v>985</v>
      </c>
      <c r="AB1058" s="66">
        <f>IF(ISNA(VLOOKUP($A1058,Sheet1!$B$3:$AH$1266,Sheet1!L$1+(Sheet1!$A$1-1)*10,FALSE))=TRUE,"---",IF(VLOOKUP($A1058,Sheet1!$B$3:$AH$1266,Sheet1!L$1+(Sheet1!$A$1-1)*10,FALSE)="---","---", (ROUND(VLOOKUP($A1058,Sheet1!$B$3:$AH$1266,Sheet1!L$1+(Sheet1!$A$1-1)*10,FALSE),IF(VLOOKUP($A1058,Sheet1!$B$3:$AH$1266,Sheet1!L$1+(Sheet1!$A$1-1)*10,FALSE)&gt;99999,-3,IF(VLOOKUP($A1058,Sheet1!$B$3:$AH$1266,Sheet1!L$1+(Sheet1!$A$1-1)*10,FALSE)&gt;9999,-2,IF(VLOOKUP($A1058,Sheet1!$B$3:$AH$1266,Sheet1!L$1+(Sheet1!$A$1-1)*10,FALSE)&gt;999,-1,0)))))))</f>
        <v>1140</v>
      </c>
      <c r="AC1058" s="66">
        <f>IF(ISNA(VLOOKUP($A1058,Sheet1!$B$3:$AH$1266,Sheet1!M$1+(Sheet1!$A$1-1)*10,FALSE))=TRUE,"---",IF(VLOOKUP($A1058,Sheet1!$B$3:$AH$1266,Sheet1!M$1+(Sheet1!$A$1-1)*10,FALSE)="---","---", (ROUND(VLOOKUP($A1058,Sheet1!$B$3:$AH$1266,Sheet1!M$1+(Sheet1!$A$1-1)*10,FALSE),IF(VLOOKUP($A1058,Sheet1!$B$3:$AH$1266,Sheet1!M$1+(Sheet1!$A$1-1)*10,FALSE)&gt;99999,-3,IF(VLOOKUP($A1058,Sheet1!$B$3:$AH$1266,Sheet1!M$1+(Sheet1!$A$1-1)*10,FALSE)&gt;9999,-2,IF(VLOOKUP($A1058,Sheet1!$B$3:$AH$1266,Sheet1!M$1+(Sheet1!$A$1-1)*10,FALSE)&gt;999,-1,0)))))))</f>
        <v>1310</v>
      </c>
      <c r="AD1058" s="66">
        <f>IF(ISNA(VLOOKUP($A1058,Sheet1!$B$3:$AH$1266,Sheet1!N$1+(Sheet1!$A$1-1)*10,FALSE))=TRUE,"---",IF(VLOOKUP($A1058,Sheet1!$B$3:$AH$1266,Sheet1!N$1+(Sheet1!$A$1-1)*10,FALSE)="---","---", (ROUND(VLOOKUP($A1058,Sheet1!$B$3:$AH$1266,Sheet1!N$1+(Sheet1!$A$1-1)*10,FALSE),IF(VLOOKUP($A1058,Sheet1!$B$3:$AH$1266,Sheet1!N$1+(Sheet1!$A$1-1)*10,FALSE)&gt;99999,-3,IF(VLOOKUP($A1058,Sheet1!$B$3:$AH$1266,Sheet1!N$1+(Sheet1!$A$1-1)*10,FALSE)&gt;9999,-2,IF(VLOOKUP($A1058,Sheet1!$B$3:$AH$1266,Sheet1!N$1+(Sheet1!$A$1-1)*10,FALSE)&gt;999,-1,0)))))))</f>
        <v>1530</v>
      </c>
    </row>
    <row r="1059" spans="1:30" ht="25.5" customHeight="1" x14ac:dyDescent="0.25">
      <c r="A1059" s="125" t="s">
        <v>1580</v>
      </c>
      <c r="B1059" s="126" t="s">
        <v>1581</v>
      </c>
      <c r="C1059" s="125">
        <v>420658</v>
      </c>
      <c r="D1059" s="125">
        <v>760112</v>
      </c>
      <c r="E1059" s="70" t="s">
        <v>3014</v>
      </c>
      <c r="F1059" s="52" t="s">
        <v>4771</v>
      </c>
      <c r="G1059" s="127" t="s">
        <v>286</v>
      </c>
      <c r="H1059" s="128">
        <v>7.04</v>
      </c>
      <c r="I1059" s="112">
        <v>22931</v>
      </c>
      <c r="J1059" s="113">
        <v>5.01</v>
      </c>
      <c r="K1059" s="114" t="s">
        <v>4405</v>
      </c>
      <c r="L1059" s="156" t="s">
        <v>4405</v>
      </c>
      <c r="M1059" s="157" t="s">
        <v>4405</v>
      </c>
      <c r="N1059" s="127" t="s">
        <v>75</v>
      </c>
      <c r="O1059" s="68" t="s">
        <v>4405</v>
      </c>
      <c r="P1059" s="68" t="s">
        <v>4405</v>
      </c>
      <c r="Q1059" s="68" t="s">
        <v>4405</v>
      </c>
      <c r="R1059" s="74" t="s">
        <v>4405</v>
      </c>
      <c r="S1059" s="64" t="s">
        <v>4366</v>
      </c>
      <c r="T1059" s="64" t="str">
        <f>IF(ISNA(VLOOKUP(A1059,Sheet1!B$3:C$1266,2,FALSE)=TRUE),"NC",VLOOKUP(A1059,Sheet1!B$3:C$1266,2,FALSE))</f>
        <v>Rural</v>
      </c>
      <c r="U1059" s="65">
        <f>IF(ISNA(VLOOKUP($A1059,Sheet1!$B$3:$AH$1266,Sheet1!E$1+(Sheet1!$A$1-1)*10,FALSE))=TRUE,"---",IF(VLOOKUP($A1059,Sheet1!$B$3:$AH$1266,Sheet1!E$1+(Sheet1!$A$1-1)*10,FALSE)="---","---", (ROUND(VLOOKUP($A1059,Sheet1!$B$3:$AH$1266,Sheet1!E$1+(Sheet1!$A$1-1)*10,FALSE),IF(VLOOKUP($A1059,Sheet1!$B$3:$AH$1266,Sheet1!E$1+(Sheet1!$A$1-1)*10,FALSE)&gt;99999,-3,IF(VLOOKUP($A1059,Sheet1!$B$3:$AH$1266,Sheet1!E$1+(Sheet1!$A$1-1)*10,FALSE)&gt;9999,-2,IF(VLOOKUP($A1059,Sheet1!$B$3:$AH$1266,Sheet1!E$1+(Sheet1!$A$1-1)*10,FALSE)&gt;999,-1,0)))))))</f>
        <v>124</v>
      </c>
      <c r="V1059" s="65">
        <f>IF(ISNA(VLOOKUP($A1059,Sheet1!$B$3:$AH$1266,Sheet1!F$1+(Sheet1!$A$1-1)*10,FALSE))=TRUE,"---",IF(VLOOKUP($A1059,Sheet1!$B$3:$AH$1266,Sheet1!F$1+(Sheet1!$A$1-1)*10,FALSE)="---","---", (ROUND(VLOOKUP($A1059,Sheet1!$B$3:$AH$1266,Sheet1!F$1+(Sheet1!$A$1-1)*10,FALSE),IF(VLOOKUP($A1059,Sheet1!$B$3:$AH$1266,Sheet1!F$1+(Sheet1!$A$1-1)*10,FALSE)&gt;99999,-3,IF(VLOOKUP($A1059,Sheet1!$B$3:$AH$1266,Sheet1!F$1+(Sheet1!$A$1-1)*10,FALSE)&gt;9999,-2,IF(VLOOKUP($A1059,Sheet1!$B$3:$AH$1266,Sheet1!F$1+(Sheet1!$A$1-1)*10,FALSE)&gt;999,-1,0)))))))</f>
        <v>157</v>
      </c>
      <c r="W1059" s="65">
        <f>IF(ISNA(VLOOKUP($A1059,Sheet1!$B$3:$AH$1266,Sheet1!G$1+(Sheet1!$A$1-1)*10,FALSE))=TRUE,"---",IF(VLOOKUP($A1059,Sheet1!$B$3:$AH$1266,Sheet1!G$1+(Sheet1!$A$1-1)*10,FALSE)="---","---", (ROUND(VLOOKUP($A1059,Sheet1!$B$3:$AH$1266,Sheet1!G$1+(Sheet1!$A$1-1)*10,FALSE),IF(VLOOKUP($A1059,Sheet1!$B$3:$AH$1266,Sheet1!G$1+(Sheet1!$A$1-1)*10,FALSE)&gt;99999,-3,IF(VLOOKUP($A1059,Sheet1!$B$3:$AH$1266,Sheet1!G$1+(Sheet1!$A$1-1)*10,FALSE)&gt;9999,-2,IF(VLOOKUP($A1059,Sheet1!$B$3:$AH$1266,Sheet1!G$1+(Sheet1!$A$1-1)*10,FALSE)&gt;999,-1,0)))))))</f>
        <v>201</v>
      </c>
      <c r="X1059" s="65">
        <f>IF(ISNA(VLOOKUP($A1059,Sheet1!$B$3:$AH$1266,Sheet1!H$1+(Sheet1!$A$1-1)*10,FALSE))=TRUE,"---",IF(VLOOKUP($A1059,Sheet1!$B$3:$AH$1266,Sheet1!H$1+(Sheet1!$A$1-1)*10,FALSE)="---","---", (ROUND(VLOOKUP($A1059,Sheet1!$B$3:$AH$1266,Sheet1!H$1+(Sheet1!$A$1-1)*10,FALSE),IF(VLOOKUP($A1059,Sheet1!$B$3:$AH$1266,Sheet1!H$1+(Sheet1!$A$1-1)*10,FALSE)&gt;99999,-3,IF(VLOOKUP($A1059,Sheet1!$B$3:$AH$1266,Sheet1!H$1+(Sheet1!$A$1-1)*10,FALSE)&gt;9999,-2,IF(VLOOKUP($A1059,Sheet1!$B$3:$AH$1266,Sheet1!H$1+(Sheet1!$A$1-1)*10,FALSE)&gt;999,-1,0)))))))</f>
        <v>336</v>
      </c>
      <c r="Y1059" s="65">
        <f>IF(ISNA(VLOOKUP($A1059,Sheet1!$B$3:$AH$1266,Sheet1!I$1+(Sheet1!$A$1-1)*10,FALSE))=TRUE,"---",IF(VLOOKUP($A1059,Sheet1!$B$3:$AH$1266,Sheet1!I$1+(Sheet1!$A$1-1)*10,FALSE)="---","---", (ROUND(VLOOKUP($A1059,Sheet1!$B$3:$AH$1266,Sheet1!I$1+(Sheet1!$A$1-1)*10,FALSE),IF(VLOOKUP($A1059,Sheet1!$B$3:$AH$1266,Sheet1!I$1+(Sheet1!$A$1-1)*10,FALSE)&gt;99999,-3,IF(VLOOKUP($A1059,Sheet1!$B$3:$AH$1266,Sheet1!I$1+(Sheet1!$A$1-1)*10,FALSE)&gt;9999,-2,IF(VLOOKUP($A1059,Sheet1!$B$3:$AH$1266,Sheet1!I$1+(Sheet1!$A$1-1)*10,FALSE)&gt;999,-1,0)))))))</f>
        <v>440</v>
      </c>
      <c r="Z1059" s="65">
        <f>IF(ISNA(VLOOKUP($A1059,Sheet1!$B$3:$AH$1266,Sheet1!J$1+(Sheet1!$A$1-1)*10,FALSE))=TRUE,"---",IF(VLOOKUP($A1059,Sheet1!$B$3:$AH$1266,Sheet1!J$1+(Sheet1!$A$1-1)*10,FALSE)="---","---", (ROUND(VLOOKUP($A1059,Sheet1!$B$3:$AH$1266,Sheet1!J$1+(Sheet1!$A$1-1)*10,FALSE),IF(VLOOKUP($A1059,Sheet1!$B$3:$AH$1266,Sheet1!J$1+(Sheet1!$A$1-1)*10,FALSE)&gt;99999,-3,IF(VLOOKUP($A1059,Sheet1!$B$3:$AH$1266,Sheet1!J$1+(Sheet1!$A$1-1)*10,FALSE)&gt;9999,-2,IF(VLOOKUP($A1059,Sheet1!$B$3:$AH$1266,Sheet1!J$1+(Sheet1!$A$1-1)*10,FALSE)&gt;999,-1,0)))))))</f>
        <v>582</v>
      </c>
      <c r="AA1059" s="65">
        <f>IF(ISNA(VLOOKUP($A1059,Sheet1!$B$3:$AH$1266,Sheet1!K$1+(Sheet1!$A$1-1)*10,FALSE))=TRUE,"---",IF(VLOOKUP($A1059,Sheet1!$B$3:$AH$1266,Sheet1!K$1+(Sheet1!$A$1-1)*10,FALSE)="---","---", (ROUND(VLOOKUP($A1059,Sheet1!$B$3:$AH$1266,Sheet1!K$1+(Sheet1!$A$1-1)*10,FALSE),IF(VLOOKUP($A1059,Sheet1!$B$3:$AH$1266,Sheet1!K$1+(Sheet1!$A$1-1)*10,FALSE)&gt;99999,-3,IF(VLOOKUP($A1059,Sheet1!$B$3:$AH$1266,Sheet1!K$1+(Sheet1!$A$1-1)*10,FALSE)&gt;9999,-2,IF(VLOOKUP($A1059,Sheet1!$B$3:$AH$1266,Sheet1!K$1+(Sheet1!$A$1-1)*10,FALSE)&gt;999,-1,0)))))))</f>
        <v>695</v>
      </c>
      <c r="AB1059" s="65">
        <f>IF(ISNA(VLOOKUP($A1059,Sheet1!$B$3:$AH$1266,Sheet1!L$1+(Sheet1!$A$1-1)*10,FALSE))=TRUE,"---",IF(VLOOKUP($A1059,Sheet1!$B$3:$AH$1266,Sheet1!L$1+(Sheet1!$A$1-1)*10,FALSE)="---","---", (ROUND(VLOOKUP($A1059,Sheet1!$B$3:$AH$1266,Sheet1!L$1+(Sheet1!$A$1-1)*10,FALSE),IF(VLOOKUP($A1059,Sheet1!$B$3:$AH$1266,Sheet1!L$1+(Sheet1!$A$1-1)*10,FALSE)&gt;99999,-3,IF(VLOOKUP($A1059,Sheet1!$B$3:$AH$1266,Sheet1!L$1+(Sheet1!$A$1-1)*10,FALSE)&gt;9999,-2,IF(VLOOKUP($A1059,Sheet1!$B$3:$AH$1266,Sheet1!L$1+(Sheet1!$A$1-1)*10,FALSE)&gt;999,-1,0)))))))</f>
        <v>814</v>
      </c>
      <c r="AC1059" s="65">
        <f>IF(ISNA(VLOOKUP($A1059,Sheet1!$B$3:$AH$1266,Sheet1!M$1+(Sheet1!$A$1-1)*10,FALSE))=TRUE,"---",IF(VLOOKUP($A1059,Sheet1!$B$3:$AH$1266,Sheet1!M$1+(Sheet1!$A$1-1)*10,FALSE)="---","---", (ROUND(VLOOKUP($A1059,Sheet1!$B$3:$AH$1266,Sheet1!M$1+(Sheet1!$A$1-1)*10,FALSE),IF(VLOOKUP($A1059,Sheet1!$B$3:$AH$1266,Sheet1!M$1+(Sheet1!$A$1-1)*10,FALSE)&gt;99999,-3,IF(VLOOKUP($A1059,Sheet1!$B$3:$AH$1266,Sheet1!M$1+(Sheet1!$A$1-1)*10,FALSE)&gt;9999,-2,IF(VLOOKUP($A1059,Sheet1!$B$3:$AH$1266,Sheet1!M$1+(Sheet1!$A$1-1)*10,FALSE)&gt;999,-1,0)))))))</f>
        <v>937</v>
      </c>
      <c r="AD1059" s="65">
        <f>IF(ISNA(VLOOKUP($A1059,Sheet1!$B$3:$AH$1266,Sheet1!N$1+(Sheet1!$A$1-1)*10,FALSE))=TRUE,"---",IF(VLOOKUP($A1059,Sheet1!$B$3:$AH$1266,Sheet1!N$1+(Sheet1!$A$1-1)*10,FALSE)="---","---", (ROUND(VLOOKUP($A1059,Sheet1!$B$3:$AH$1266,Sheet1!N$1+(Sheet1!$A$1-1)*10,FALSE),IF(VLOOKUP($A1059,Sheet1!$B$3:$AH$1266,Sheet1!N$1+(Sheet1!$A$1-1)*10,FALSE)&gt;99999,-3,IF(VLOOKUP($A1059,Sheet1!$B$3:$AH$1266,Sheet1!N$1+(Sheet1!$A$1-1)*10,FALSE)&gt;9999,-2,IF(VLOOKUP($A1059,Sheet1!$B$3:$AH$1266,Sheet1!N$1+(Sheet1!$A$1-1)*10,FALSE)&gt;999,-1,0)))))))</f>
        <v>1110</v>
      </c>
    </row>
    <row r="1060" spans="1:30" ht="25.5" customHeight="1" x14ac:dyDescent="0.25">
      <c r="A1060" s="304" t="s">
        <v>1582</v>
      </c>
      <c r="B1060" s="393" t="s">
        <v>1583</v>
      </c>
      <c r="C1060" s="304">
        <v>420527</v>
      </c>
      <c r="D1060" s="304">
        <v>760322</v>
      </c>
      <c r="E1060" s="305" t="s">
        <v>3014</v>
      </c>
      <c r="F1060" s="117" t="s">
        <v>4772</v>
      </c>
      <c r="G1060" s="118" t="s">
        <v>31</v>
      </c>
      <c r="H1060" s="437">
        <v>3941</v>
      </c>
      <c r="I1060" s="119">
        <v>40794</v>
      </c>
      <c r="J1060" s="120">
        <v>35.26</v>
      </c>
      <c r="K1060" s="121" t="s">
        <v>4405</v>
      </c>
      <c r="L1060" s="122">
        <v>129000</v>
      </c>
      <c r="M1060" s="123">
        <v>32.700000000000003</v>
      </c>
      <c r="N1060" s="121" t="s">
        <v>4405</v>
      </c>
      <c r="O1060" s="71">
        <f t="shared" si="36"/>
        <v>0.66146986879646952</v>
      </c>
      <c r="P1060" s="71">
        <f>IF(O1060&lt;&gt;"",VLOOKUP($A1060,Sheet4!$A$2:$O$1309,14,FALSE)*100,"")</f>
        <v>0.23701949120171761</v>
      </c>
      <c r="Q1060" s="71">
        <f>IF(P1060&lt;&gt;"",VLOOKUP($A1060,Sheet4!$A$2:$O$1309,15,FALSE)*100,"")</f>
        <v>2.2975602511142168</v>
      </c>
      <c r="R1060" s="73" t="str">
        <f t="shared" si="37"/>
        <v>&gt;100, &lt;200</v>
      </c>
      <c r="S1060" s="357" t="s">
        <v>4366</v>
      </c>
      <c r="T1060" s="357" t="str">
        <f>IF(ISNA(VLOOKUP(A1060,Sheet1!B$3:C$1266,2,FALSE)=TRUE),"NC",VLOOKUP(A1060,Sheet1!B$3:C$1266,2,FALSE))</f>
        <v>Rural10</v>
      </c>
      <c r="U1060" s="385">
        <f>IF(ISNA(VLOOKUP($A1060,Sheet1!$B$3:$AH$1266,Sheet1!E$1+(Sheet1!$A$1-1)*10,FALSE))=TRUE,"---",IF(VLOOKUP($A1060,Sheet1!$B$3:$AH$1266,Sheet1!E$1+(Sheet1!$A$1-1)*10,FALSE)="---","---", (ROUND(VLOOKUP($A1060,Sheet1!$B$3:$AH$1266,Sheet1!E$1+(Sheet1!$A$1-1)*10,FALSE),IF(VLOOKUP($A1060,Sheet1!$B$3:$AH$1266,Sheet1!E$1+(Sheet1!$A$1-1)*10,FALSE)&gt;99999,-3,IF(VLOOKUP($A1060,Sheet1!$B$3:$AH$1266,Sheet1!E$1+(Sheet1!$A$1-1)*10,FALSE)&gt;9999,-2,IF(VLOOKUP($A1060,Sheet1!$B$3:$AH$1266,Sheet1!E$1+(Sheet1!$A$1-1)*10,FALSE)&gt;999,-1,0)))))))</f>
        <v>39800</v>
      </c>
      <c r="V1060" s="385">
        <f>IF(ISNA(VLOOKUP($A1060,Sheet1!$B$3:$AH$1266,Sheet1!F$1+(Sheet1!$A$1-1)*10,FALSE))=TRUE,"---",IF(VLOOKUP($A1060,Sheet1!$B$3:$AH$1266,Sheet1!F$1+(Sheet1!$A$1-1)*10,FALSE)="---","---", (ROUND(VLOOKUP($A1060,Sheet1!$B$3:$AH$1266,Sheet1!F$1+(Sheet1!$A$1-1)*10,FALSE),IF(VLOOKUP($A1060,Sheet1!$B$3:$AH$1266,Sheet1!F$1+(Sheet1!$A$1-1)*10,FALSE)&gt;99999,-3,IF(VLOOKUP($A1060,Sheet1!$B$3:$AH$1266,Sheet1!F$1+(Sheet1!$A$1-1)*10,FALSE)&gt;9999,-2,IF(VLOOKUP($A1060,Sheet1!$B$3:$AH$1266,Sheet1!F$1+(Sheet1!$A$1-1)*10,FALSE)&gt;999,-1,0)))))))</f>
        <v>45600</v>
      </c>
      <c r="W1060" s="385">
        <f>IF(ISNA(VLOOKUP($A1060,Sheet1!$B$3:$AH$1266,Sheet1!G$1+(Sheet1!$A$1-1)*10,FALSE))=TRUE,"---",IF(VLOOKUP($A1060,Sheet1!$B$3:$AH$1266,Sheet1!G$1+(Sheet1!$A$1-1)*10,FALSE)="---","---", (ROUND(VLOOKUP($A1060,Sheet1!$B$3:$AH$1266,Sheet1!G$1+(Sheet1!$A$1-1)*10,FALSE),IF(VLOOKUP($A1060,Sheet1!$B$3:$AH$1266,Sheet1!G$1+(Sheet1!$A$1-1)*10,FALSE)&gt;99999,-3,IF(VLOOKUP($A1060,Sheet1!$B$3:$AH$1266,Sheet1!G$1+(Sheet1!$A$1-1)*10,FALSE)&gt;9999,-2,IF(VLOOKUP($A1060,Sheet1!$B$3:$AH$1266,Sheet1!G$1+(Sheet1!$A$1-1)*10,FALSE)&gt;999,-1,0)))))))</f>
        <v>52600</v>
      </c>
      <c r="X1060" s="385">
        <f>IF(ISNA(VLOOKUP($A1060,Sheet1!$B$3:$AH$1266,Sheet1!H$1+(Sheet1!$A$1-1)*10,FALSE))=TRUE,"---",IF(VLOOKUP($A1060,Sheet1!$B$3:$AH$1266,Sheet1!H$1+(Sheet1!$A$1-1)*10,FALSE)="---","---", (ROUND(VLOOKUP($A1060,Sheet1!$B$3:$AH$1266,Sheet1!H$1+(Sheet1!$A$1-1)*10,FALSE),IF(VLOOKUP($A1060,Sheet1!$B$3:$AH$1266,Sheet1!H$1+(Sheet1!$A$1-1)*10,FALSE)&gt;99999,-3,IF(VLOOKUP($A1060,Sheet1!$B$3:$AH$1266,Sheet1!H$1+(Sheet1!$A$1-1)*10,FALSE)&gt;9999,-2,IF(VLOOKUP($A1060,Sheet1!$B$3:$AH$1266,Sheet1!H$1+(Sheet1!$A$1-1)*10,FALSE)&gt;999,-1,0)))))))</f>
        <v>70500</v>
      </c>
      <c r="Y1060" s="385">
        <f>IF(ISNA(VLOOKUP($A1060,Sheet1!$B$3:$AH$1266,Sheet1!I$1+(Sheet1!$A$1-1)*10,FALSE))=TRUE,"---",IF(VLOOKUP($A1060,Sheet1!$B$3:$AH$1266,Sheet1!I$1+(Sheet1!$A$1-1)*10,FALSE)="---","---", (ROUND(VLOOKUP($A1060,Sheet1!$B$3:$AH$1266,Sheet1!I$1+(Sheet1!$A$1-1)*10,FALSE),IF(VLOOKUP($A1060,Sheet1!$B$3:$AH$1266,Sheet1!I$1+(Sheet1!$A$1-1)*10,FALSE)&gt;99999,-3,IF(VLOOKUP($A1060,Sheet1!$B$3:$AH$1266,Sheet1!I$1+(Sheet1!$A$1-1)*10,FALSE)&gt;9999,-2,IF(VLOOKUP($A1060,Sheet1!$B$3:$AH$1266,Sheet1!I$1+(Sheet1!$A$1-1)*10,FALSE)&gt;999,-1,0)))))))</f>
        <v>82500</v>
      </c>
      <c r="Z1060" s="385">
        <f>IF(ISNA(VLOOKUP($A1060,Sheet1!$B$3:$AH$1266,Sheet1!J$1+(Sheet1!$A$1-1)*10,FALSE))=TRUE,"---",IF(VLOOKUP($A1060,Sheet1!$B$3:$AH$1266,Sheet1!J$1+(Sheet1!$A$1-1)*10,FALSE)="---","---", (ROUND(VLOOKUP($A1060,Sheet1!$B$3:$AH$1266,Sheet1!J$1+(Sheet1!$A$1-1)*10,FALSE),IF(VLOOKUP($A1060,Sheet1!$B$3:$AH$1266,Sheet1!J$1+(Sheet1!$A$1-1)*10,FALSE)&gt;99999,-3,IF(VLOOKUP($A1060,Sheet1!$B$3:$AH$1266,Sheet1!J$1+(Sheet1!$A$1-1)*10,FALSE)&gt;9999,-2,IF(VLOOKUP($A1060,Sheet1!$B$3:$AH$1266,Sheet1!J$1+(Sheet1!$A$1-1)*10,FALSE)&gt;999,-1,0)))))))</f>
        <v>97900</v>
      </c>
      <c r="AA1060" s="385">
        <f>IF(ISNA(VLOOKUP($A1060,Sheet1!$B$3:$AH$1266,Sheet1!K$1+(Sheet1!$A$1-1)*10,FALSE))=TRUE,"---",IF(VLOOKUP($A1060,Sheet1!$B$3:$AH$1266,Sheet1!K$1+(Sheet1!$A$1-1)*10,FALSE)="---","---", (ROUND(VLOOKUP($A1060,Sheet1!$B$3:$AH$1266,Sheet1!K$1+(Sheet1!$A$1-1)*10,FALSE),IF(VLOOKUP($A1060,Sheet1!$B$3:$AH$1266,Sheet1!K$1+(Sheet1!$A$1-1)*10,FALSE)&gt;99999,-3,IF(VLOOKUP($A1060,Sheet1!$B$3:$AH$1266,Sheet1!K$1+(Sheet1!$A$1-1)*10,FALSE)&gt;9999,-2,IF(VLOOKUP($A1060,Sheet1!$B$3:$AH$1266,Sheet1!K$1+(Sheet1!$A$1-1)*10,FALSE)&gt;999,-1,0)))))))</f>
        <v>109000</v>
      </c>
      <c r="AB1060" s="385">
        <f>IF(ISNA(VLOOKUP($A1060,Sheet1!$B$3:$AH$1266,Sheet1!L$1+(Sheet1!$A$1-1)*10,FALSE))=TRUE,"---",IF(VLOOKUP($A1060,Sheet1!$B$3:$AH$1266,Sheet1!L$1+(Sheet1!$A$1-1)*10,FALSE)="---","---", (ROUND(VLOOKUP($A1060,Sheet1!$B$3:$AH$1266,Sheet1!L$1+(Sheet1!$A$1-1)*10,FALSE),IF(VLOOKUP($A1060,Sheet1!$B$3:$AH$1266,Sheet1!L$1+(Sheet1!$A$1-1)*10,FALSE)&gt;99999,-3,IF(VLOOKUP($A1060,Sheet1!$B$3:$AH$1266,Sheet1!L$1+(Sheet1!$A$1-1)*10,FALSE)&gt;9999,-2,IF(VLOOKUP($A1060,Sheet1!$B$3:$AH$1266,Sheet1!L$1+(Sheet1!$A$1-1)*10,FALSE)&gt;999,-1,0)))))))</f>
        <v>121000</v>
      </c>
      <c r="AC1060" s="385">
        <f>IF(ISNA(VLOOKUP($A1060,Sheet1!$B$3:$AH$1266,Sheet1!M$1+(Sheet1!$A$1-1)*10,FALSE))=TRUE,"---",IF(VLOOKUP($A1060,Sheet1!$B$3:$AH$1266,Sheet1!M$1+(Sheet1!$A$1-1)*10,FALSE)="---","---", (ROUND(VLOOKUP($A1060,Sheet1!$B$3:$AH$1266,Sheet1!M$1+(Sheet1!$A$1-1)*10,FALSE),IF(VLOOKUP($A1060,Sheet1!$B$3:$AH$1266,Sheet1!M$1+(Sheet1!$A$1-1)*10,FALSE)&gt;99999,-3,IF(VLOOKUP($A1060,Sheet1!$B$3:$AH$1266,Sheet1!M$1+(Sheet1!$A$1-1)*10,FALSE)&gt;9999,-2,IF(VLOOKUP($A1060,Sheet1!$B$3:$AH$1266,Sheet1!M$1+(Sheet1!$A$1-1)*10,FALSE)&gt;999,-1,0)))))))</f>
        <v>133000</v>
      </c>
      <c r="AD1060" s="385">
        <f>IF(ISNA(VLOOKUP($A1060,Sheet1!$B$3:$AH$1266,Sheet1!N$1+(Sheet1!$A$1-1)*10,FALSE))=TRUE,"---",IF(VLOOKUP($A1060,Sheet1!$B$3:$AH$1266,Sheet1!N$1+(Sheet1!$A$1-1)*10,FALSE)="---","---", (ROUND(VLOOKUP($A1060,Sheet1!$B$3:$AH$1266,Sheet1!N$1+(Sheet1!$A$1-1)*10,FALSE),IF(VLOOKUP($A1060,Sheet1!$B$3:$AH$1266,Sheet1!N$1+(Sheet1!$A$1-1)*10,FALSE)&gt;99999,-3,IF(VLOOKUP($A1060,Sheet1!$B$3:$AH$1266,Sheet1!N$1+(Sheet1!$A$1-1)*10,FALSE)&gt;9999,-2,IF(VLOOKUP($A1060,Sheet1!$B$3:$AH$1266,Sheet1!N$1+(Sheet1!$A$1-1)*10,FALSE)&gt;999,-1,0)))))))</f>
        <v>149000</v>
      </c>
    </row>
    <row r="1061" spans="1:30" ht="25.5" customHeight="1" x14ac:dyDescent="0.25">
      <c r="A1061" s="304"/>
      <c r="B1061" s="346"/>
      <c r="C1061" s="304"/>
      <c r="D1061" s="304"/>
      <c r="E1061" s="305" t="e">
        <v>#N/A</v>
      </c>
      <c r="F1061" s="117" t="s">
        <v>4773</v>
      </c>
      <c r="G1061" s="118" t="s">
        <v>286</v>
      </c>
      <c r="H1061" s="437"/>
      <c r="I1061" s="377" t="s">
        <v>1584</v>
      </c>
      <c r="J1061" s="438">
        <v>30.5</v>
      </c>
      <c r="K1061" s="351" t="s">
        <v>49</v>
      </c>
      <c r="L1061" s="338">
        <v>107000</v>
      </c>
      <c r="M1061" s="381">
        <v>27.2</v>
      </c>
      <c r="N1061" s="351" t="s">
        <v>24</v>
      </c>
      <c r="O1061" s="328" t="s">
        <v>4405</v>
      </c>
      <c r="P1061" s="328" t="s">
        <v>4405</v>
      </c>
      <c r="Q1061" s="328" t="s">
        <v>4405</v>
      </c>
      <c r="R1061" s="358" t="s">
        <v>4405</v>
      </c>
      <c r="S1061" s="357" t="e">
        <v>#N/A</v>
      </c>
      <c r="T1061" s="357" t="str">
        <f>IF(ISNA(VLOOKUP(A1061,Sheet1!B$3:C$1266,2,FALSE)=TRUE),"ND",VLOOKUP(A1061,Sheet1!B$3:C$1266,2,FALSE))</f>
        <v>ND</v>
      </c>
      <c r="U1061" s="385" t="str">
        <f>IF(ISNA(VLOOKUP($A1061,Sheet1!$B$3:$AH$1266,Sheet1!E$1+(Sheet1!$A$1-1)*10,FALSE))=TRUE,"---",IF(VLOOKUP($A1061,Sheet1!$B$3:$AH$1266,Sheet1!E$1+(Sheet1!$A$1-1)*10,FALSE)="---","---", (ROUND(VLOOKUP($A1061,Sheet1!$B$3:$AH$1266,Sheet1!E$1+(Sheet1!$A$1-1)*10,FALSE),IF(VLOOKUP($A1061,Sheet1!$B$3:$AH$1266,Sheet1!E$1+(Sheet1!$A$1-1)*10,FALSE)&gt;99999,-3,IF(VLOOKUP($A1061,Sheet1!$B$3:$AH$1266,Sheet1!E$1+(Sheet1!$A$1-1)*10,FALSE)&gt;9999,-2,IF(VLOOKUP($A1061,Sheet1!$B$3:$AH$1266,Sheet1!E$1+(Sheet1!$A$1-1)*10,FALSE)&gt;999,-1,0)))))))</f>
        <v>---</v>
      </c>
      <c r="V1061" s="385" t="str">
        <f>IF(ISNA(VLOOKUP($A1061,Sheet1!$B$3:$AH$1266,Sheet1!F$1+(Sheet1!$A$1-1)*10,FALSE))=TRUE,"---",IF(VLOOKUP($A1061,Sheet1!$B$3:$AH$1266,Sheet1!F$1+(Sheet1!$A$1-1)*10,FALSE)="---","---", (ROUND(VLOOKUP($A1061,Sheet1!$B$3:$AH$1266,Sheet1!F$1+(Sheet1!$A$1-1)*10,FALSE),IF(VLOOKUP($A1061,Sheet1!$B$3:$AH$1266,Sheet1!F$1+(Sheet1!$A$1-1)*10,FALSE)&gt;99999,-3,IF(VLOOKUP($A1061,Sheet1!$B$3:$AH$1266,Sheet1!F$1+(Sheet1!$A$1-1)*10,FALSE)&gt;9999,-2,IF(VLOOKUP($A1061,Sheet1!$B$3:$AH$1266,Sheet1!F$1+(Sheet1!$A$1-1)*10,FALSE)&gt;999,-1,0)))))))</f>
        <v>---</v>
      </c>
      <c r="W1061" s="385" t="str">
        <f>IF(ISNA(VLOOKUP($A1061,Sheet1!$B$3:$AH$1266,Sheet1!G$1+(Sheet1!$A$1-1)*10,FALSE))=TRUE,"---",IF(VLOOKUP($A1061,Sheet1!$B$3:$AH$1266,Sheet1!G$1+(Sheet1!$A$1-1)*10,FALSE)="---","---", (ROUND(VLOOKUP($A1061,Sheet1!$B$3:$AH$1266,Sheet1!G$1+(Sheet1!$A$1-1)*10,FALSE),IF(VLOOKUP($A1061,Sheet1!$B$3:$AH$1266,Sheet1!G$1+(Sheet1!$A$1-1)*10,FALSE)&gt;99999,-3,IF(VLOOKUP($A1061,Sheet1!$B$3:$AH$1266,Sheet1!G$1+(Sheet1!$A$1-1)*10,FALSE)&gt;9999,-2,IF(VLOOKUP($A1061,Sheet1!$B$3:$AH$1266,Sheet1!G$1+(Sheet1!$A$1-1)*10,FALSE)&gt;999,-1,0)))))))</f>
        <v>---</v>
      </c>
      <c r="X1061" s="385" t="str">
        <f>IF(ISNA(VLOOKUP($A1061,Sheet1!$B$3:$AH$1266,Sheet1!H$1+(Sheet1!$A$1-1)*10,FALSE))=TRUE,"---",IF(VLOOKUP($A1061,Sheet1!$B$3:$AH$1266,Sheet1!H$1+(Sheet1!$A$1-1)*10,FALSE)="---","---", (ROUND(VLOOKUP($A1061,Sheet1!$B$3:$AH$1266,Sheet1!H$1+(Sheet1!$A$1-1)*10,FALSE),IF(VLOOKUP($A1061,Sheet1!$B$3:$AH$1266,Sheet1!H$1+(Sheet1!$A$1-1)*10,FALSE)&gt;99999,-3,IF(VLOOKUP($A1061,Sheet1!$B$3:$AH$1266,Sheet1!H$1+(Sheet1!$A$1-1)*10,FALSE)&gt;9999,-2,IF(VLOOKUP($A1061,Sheet1!$B$3:$AH$1266,Sheet1!H$1+(Sheet1!$A$1-1)*10,FALSE)&gt;999,-1,0)))))))</f>
        <v>---</v>
      </c>
      <c r="Y1061" s="385" t="str">
        <f>IF(ISNA(VLOOKUP($A1061,Sheet1!$B$3:$AH$1266,Sheet1!I$1+(Sheet1!$A$1-1)*10,FALSE))=TRUE,"---",IF(VLOOKUP($A1061,Sheet1!$B$3:$AH$1266,Sheet1!I$1+(Sheet1!$A$1-1)*10,FALSE)="---","---", (ROUND(VLOOKUP($A1061,Sheet1!$B$3:$AH$1266,Sheet1!I$1+(Sheet1!$A$1-1)*10,FALSE),IF(VLOOKUP($A1061,Sheet1!$B$3:$AH$1266,Sheet1!I$1+(Sheet1!$A$1-1)*10,FALSE)&gt;99999,-3,IF(VLOOKUP($A1061,Sheet1!$B$3:$AH$1266,Sheet1!I$1+(Sheet1!$A$1-1)*10,FALSE)&gt;9999,-2,IF(VLOOKUP($A1061,Sheet1!$B$3:$AH$1266,Sheet1!I$1+(Sheet1!$A$1-1)*10,FALSE)&gt;999,-1,0)))))))</f>
        <v>---</v>
      </c>
      <c r="Z1061" s="385" t="str">
        <f>IF(ISNA(VLOOKUP($A1061,Sheet1!$B$3:$AH$1266,Sheet1!J$1+(Sheet1!$A$1-1)*10,FALSE))=TRUE,"---",IF(VLOOKUP($A1061,Sheet1!$B$3:$AH$1266,Sheet1!J$1+(Sheet1!$A$1-1)*10,FALSE)="---","---", (ROUND(VLOOKUP($A1061,Sheet1!$B$3:$AH$1266,Sheet1!J$1+(Sheet1!$A$1-1)*10,FALSE),IF(VLOOKUP($A1061,Sheet1!$B$3:$AH$1266,Sheet1!J$1+(Sheet1!$A$1-1)*10,FALSE)&gt;99999,-3,IF(VLOOKUP($A1061,Sheet1!$B$3:$AH$1266,Sheet1!J$1+(Sheet1!$A$1-1)*10,FALSE)&gt;9999,-2,IF(VLOOKUP($A1061,Sheet1!$B$3:$AH$1266,Sheet1!J$1+(Sheet1!$A$1-1)*10,FALSE)&gt;999,-1,0)))))))</f>
        <v>---</v>
      </c>
      <c r="AA1061" s="385" t="str">
        <f>IF(ISNA(VLOOKUP($A1061,Sheet1!$B$3:$AH$1266,Sheet1!K$1+(Sheet1!$A$1-1)*10,FALSE))=TRUE,"---",IF(VLOOKUP($A1061,Sheet1!$B$3:$AH$1266,Sheet1!K$1+(Sheet1!$A$1-1)*10,FALSE)="---","---", (ROUND(VLOOKUP($A1061,Sheet1!$B$3:$AH$1266,Sheet1!K$1+(Sheet1!$A$1-1)*10,FALSE),IF(VLOOKUP($A1061,Sheet1!$B$3:$AH$1266,Sheet1!K$1+(Sheet1!$A$1-1)*10,FALSE)&gt;99999,-3,IF(VLOOKUP($A1061,Sheet1!$B$3:$AH$1266,Sheet1!K$1+(Sheet1!$A$1-1)*10,FALSE)&gt;9999,-2,IF(VLOOKUP($A1061,Sheet1!$B$3:$AH$1266,Sheet1!K$1+(Sheet1!$A$1-1)*10,FALSE)&gt;999,-1,0)))))))</f>
        <v>---</v>
      </c>
      <c r="AB1061" s="385" t="str">
        <f>IF(ISNA(VLOOKUP($A1061,Sheet1!$B$3:$AH$1266,Sheet1!L$1+(Sheet1!$A$1-1)*10,FALSE))=TRUE,"---",IF(VLOOKUP($A1061,Sheet1!$B$3:$AH$1266,Sheet1!L$1+(Sheet1!$A$1-1)*10,FALSE)="---","---", (ROUND(VLOOKUP($A1061,Sheet1!$B$3:$AH$1266,Sheet1!L$1+(Sheet1!$A$1-1)*10,FALSE),IF(VLOOKUP($A1061,Sheet1!$B$3:$AH$1266,Sheet1!L$1+(Sheet1!$A$1-1)*10,FALSE)&gt;99999,-3,IF(VLOOKUP($A1061,Sheet1!$B$3:$AH$1266,Sheet1!L$1+(Sheet1!$A$1-1)*10,FALSE)&gt;9999,-2,IF(VLOOKUP($A1061,Sheet1!$B$3:$AH$1266,Sheet1!L$1+(Sheet1!$A$1-1)*10,FALSE)&gt;999,-1,0)))))))</f>
        <v>---</v>
      </c>
      <c r="AC1061" s="385" t="str">
        <f>IF(ISNA(VLOOKUP($A1061,Sheet1!$B$3:$AH$1266,Sheet1!M$1+(Sheet1!$A$1-1)*10,FALSE))=TRUE,"---",IF(VLOOKUP($A1061,Sheet1!$B$3:$AH$1266,Sheet1!M$1+(Sheet1!$A$1-1)*10,FALSE)="---","---", (ROUND(VLOOKUP($A1061,Sheet1!$B$3:$AH$1266,Sheet1!M$1+(Sheet1!$A$1-1)*10,FALSE),IF(VLOOKUP($A1061,Sheet1!$B$3:$AH$1266,Sheet1!M$1+(Sheet1!$A$1-1)*10,FALSE)&gt;99999,-3,IF(VLOOKUP($A1061,Sheet1!$B$3:$AH$1266,Sheet1!M$1+(Sheet1!$A$1-1)*10,FALSE)&gt;9999,-2,IF(VLOOKUP($A1061,Sheet1!$B$3:$AH$1266,Sheet1!M$1+(Sheet1!$A$1-1)*10,FALSE)&gt;999,-1,0)))))))</f>
        <v>---</v>
      </c>
      <c r="AD1061" s="385" t="str">
        <f>IF(ISNA(VLOOKUP($A1061,Sheet1!$B$3:$AH$1266,Sheet1!N$1+(Sheet1!$A$1-1)*10,FALSE))=TRUE,"---",IF(VLOOKUP($A1061,Sheet1!$B$3:$AH$1266,Sheet1!N$1+(Sheet1!$A$1-1)*10,FALSE)="---","---", (ROUND(VLOOKUP($A1061,Sheet1!$B$3:$AH$1266,Sheet1!N$1+(Sheet1!$A$1-1)*10,FALSE),IF(VLOOKUP($A1061,Sheet1!$B$3:$AH$1266,Sheet1!N$1+(Sheet1!$A$1-1)*10,FALSE)&gt;99999,-3,IF(VLOOKUP($A1061,Sheet1!$B$3:$AH$1266,Sheet1!N$1+(Sheet1!$A$1-1)*10,FALSE)&gt;9999,-2,IF(VLOOKUP($A1061,Sheet1!$B$3:$AH$1266,Sheet1!N$1+(Sheet1!$A$1-1)*10,FALSE)&gt;999,-1,0)))))))</f>
        <v>---</v>
      </c>
    </row>
    <row r="1062" spans="1:30" ht="25.5" customHeight="1" x14ac:dyDescent="0.25">
      <c r="A1062" s="304"/>
      <c r="B1062" s="346"/>
      <c r="C1062" s="304"/>
      <c r="D1062" s="304"/>
      <c r="E1062" s="305"/>
      <c r="F1062" s="117" t="s">
        <v>4747</v>
      </c>
      <c r="G1062" s="118" t="s">
        <v>31</v>
      </c>
      <c r="H1062" s="437"/>
      <c r="I1062" s="378"/>
      <c r="J1062" s="440"/>
      <c r="K1062" s="352"/>
      <c r="L1062" s="339"/>
      <c r="M1062" s="382"/>
      <c r="N1062" s="352"/>
      <c r="O1062" s="329" t="e">
        <f t="shared" si="36"/>
        <v>#NUM!</v>
      </c>
      <c r="P1062" s="329" t="e">
        <f>IF(O1062&lt;&gt;"",VLOOKUP($A1062,Sheet4!$A$2:$O$1309,14,FALSE)*100,"")</f>
        <v>#NUM!</v>
      </c>
      <c r="Q1062" s="329" t="e">
        <f>IF(P1062&lt;&gt;"",VLOOKUP($A1062,Sheet4!$A$2:$O$1309,15,FALSE)*100,"")</f>
        <v>#NUM!</v>
      </c>
      <c r="R1062" s="357" t="e">
        <f t="shared" si="37"/>
        <v>#NUM!</v>
      </c>
      <c r="S1062" s="357"/>
      <c r="T1062" s="357"/>
      <c r="U1062" s="385"/>
      <c r="V1062" s="385"/>
      <c r="W1062" s="385"/>
      <c r="X1062" s="385"/>
      <c r="Y1062" s="385"/>
      <c r="Z1062" s="385"/>
      <c r="AA1062" s="385"/>
      <c r="AB1062" s="385"/>
      <c r="AC1062" s="385"/>
      <c r="AD1062" s="385"/>
    </row>
    <row r="1063" spans="1:30" ht="25.5" customHeight="1" x14ac:dyDescent="0.25">
      <c r="A1063" s="303" t="s">
        <v>1585</v>
      </c>
      <c r="B1063" s="469" t="s">
        <v>1586</v>
      </c>
      <c r="C1063" s="303">
        <v>420457</v>
      </c>
      <c r="D1063" s="303">
        <v>760348</v>
      </c>
      <c r="E1063" s="307" t="s">
        <v>3014</v>
      </c>
      <c r="F1063" s="342" t="s">
        <v>4774</v>
      </c>
      <c r="G1063" s="318" t="s">
        <v>286</v>
      </c>
      <c r="H1063" s="430">
        <v>57</v>
      </c>
      <c r="I1063" s="112">
        <v>25548</v>
      </c>
      <c r="J1063" s="113">
        <v>6.72</v>
      </c>
      <c r="K1063" s="127" t="s">
        <v>20</v>
      </c>
      <c r="L1063" s="115">
        <v>3650</v>
      </c>
      <c r="M1063" s="155">
        <v>64</v>
      </c>
      <c r="N1063" s="114" t="s">
        <v>4405</v>
      </c>
      <c r="O1063" s="68">
        <f t="shared" si="36"/>
        <v>25.69533113470268</v>
      </c>
      <c r="P1063" s="68">
        <f>IF(O1063&lt;&gt;"",VLOOKUP($A1063,Sheet4!$A$2:$O$1309,14,FALSE)*100,"")</f>
        <v>6.1416021849434728</v>
      </c>
      <c r="Q1063" s="68">
        <f>IF(P1063&lt;&gt;"",VLOOKUP($A1063,Sheet4!$A$2:$O$1309,15,FALSE)*100,"")</f>
        <v>46.250563656713659</v>
      </c>
      <c r="R1063" s="74">
        <f t="shared" si="37"/>
        <v>4</v>
      </c>
      <c r="S1063" s="356" t="s">
        <v>4367</v>
      </c>
      <c r="T1063" s="356" t="str">
        <f>IF(ISNA(VLOOKUP(A1063,Sheet1!B$3:C$1266,2,FALSE)=TRUE),"NC",VLOOKUP(A1063,Sheet1!B$3:C$1266,2,FALSE))</f>
        <v>Rural</v>
      </c>
      <c r="U1063" s="392">
        <f>IF(ISNA(VLOOKUP($A1063,Sheet1!$B$3:$AH$1266,Sheet1!E$1+(Sheet1!$A$1-1)*10,FALSE))=TRUE,"---",IF(VLOOKUP($A1063,Sheet1!$B$3:$AH$1266,Sheet1!E$1+(Sheet1!$A$1-1)*10,FALSE)="---","---", (ROUND(VLOOKUP($A1063,Sheet1!$B$3:$AH$1266,Sheet1!E$1+(Sheet1!$A$1-1)*10,FALSE),IF(VLOOKUP($A1063,Sheet1!$B$3:$AH$1266,Sheet1!E$1+(Sheet1!$A$1-1)*10,FALSE)&gt;99999,-3,IF(VLOOKUP($A1063,Sheet1!$B$3:$AH$1266,Sheet1!E$1+(Sheet1!$A$1-1)*10,FALSE)&gt;9999,-2,IF(VLOOKUP($A1063,Sheet1!$B$3:$AH$1266,Sheet1!E$1+(Sheet1!$A$1-1)*10,FALSE)&gt;999,-1,0)))))))</f>
        <v>1710</v>
      </c>
      <c r="V1063" s="392">
        <f>IF(ISNA(VLOOKUP($A1063,Sheet1!$B$3:$AH$1266,Sheet1!F$1+(Sheet1!$A$1-1)*10,FALSE))=TRUE,"---",IF(VLOOKUP($A1063,Sheet1!$B$3:$AH$1266,Sheet1!F$1+(Sheet1!$A$1-1)*10,FALSE)="---","---", (ROUND(VLOOKUP($A1063,Sheet1!$B$3:$AH$1266,Sheet1!F$1+(Sheet1!$A$1-1)*10,FALSE),IF(VLOOKUP($A1063,Sheet1!$B$3:$AH$1266,Sheet1!F$1+(Sheet1!$A$1-1)*10,FALSE)&gt;99999,-3,IF(VLOOKUP($A1063,Sheet1!$B$3:$AH$1266,Sheet1!F$1+(Sheet1!$A$1-1)*10,FALSE)&gt;9999,-2,IF(VLOOKUP($A1063,Sheet1!$B$3:$AH$1266,Sheet1!F$1+(Sheet1!$A$1-1)*10,FALSE)&gt;999,-1,0)))))))</f>
        <v>2060</v>
      </c>
      <c r="W1063" s="392">
        <f>IF(ISNA(VLOOKUP($A1063,Sheet1!$B$3:$AH$1266,Sheet1!G$1+(Sheet1!$A$1-1)*10,FALSE))=TRUE,"---",IF(VLOOKUP($A1063,Sheet1!$B$3:$AH$1266,Sheet1!G$1+(Sheet1!$A$1-1)*10,FALSE)="---","---", (ROUND(VLOOKUP($A1063,Sheet1!$B$3:$AH$1266,Sheet1!G$1+(Sheet1!$A$1-1)*10,FALSE),IF(VLOOKUP($A1063,Sheet1!$B$3:$AH$1266,Sheet1!G$1+(Sheet1!$A$1-1)*10,FALSE)&gt;99999,-3,IF(VLOOKUP($A1063,Sheet1!$B$3:$AH$1266,Sheet1!G$1+(Sheet1!$A$1-1)*10,FALSE)&gt;9999,-2,IF(VLOOKUP($A1063,Sheet1!$B$3:$AH$1266,Sheet1!G$1+(Sheet1!$A$1-1)*10,FALSE)&gt;999,-1,0)))))))</f>
        <v>2550</v>
      </c>
      <c r="X1063" s="392">
        <f>IF(ISNA(VLOOKUP($A1063,Sheet1!$B$3:$AH$1266,Sheet1!H$1+(Sheet1!$A$1-1)*10,FALSE))=TRUE,"---",IF(VLOOKUP($A1063,Sheet1!$B$3:$AH$1266,Sheet1!H$1+(Sheet1!$A$1-1)*10,FALSE)="---","---", (ROUND(VLOOKUP($A1063,Sheet1!$B$3:$AH$1266,Sheet1!H$1+(Sheet1!$A$1-1)*10,FALSE),IF(VLOOKUP($A1063,Sheet1!$B$3:$AH$1266,Sheet1!H$1+(Sheet1!$A$1-1)*10,FALSE)&gt;99999,-3,IF(VLOOKUP($A1063,Sheet1!$B$3:$AH$1266,Sheet1!H$1+(Sheet1!$A$1-1)*10,FALSE)&gt;9999,-2,IF(VLOOKUP($A1063,Sheet1!$B$3:$AH$1266,Sheet1!H$1+(Sheet1!$A$1-1)*10,FALSE)&gt;999,-1,0)))))))</f>
        <v>3970</v>
      </c>
      <c r="Y1063" s="392">
        <f>IF(ISNA(VLOOKUP($A1063,Sheet1!$B$3:$AH$1266,Sheet1!I$1+(Sheet1!$A$1-1)*10,FALSE))=TRUE,"---",IF(VLOOKUP($A1063,Sheet1!$B$3:$AH$1266,Sheet1!I$1+(Sheet1!$A$1-1)*10,FALSE)="---","---", (ROUND(VLOOKUP($A1063,Sheet1!$B$3:$AH$1266,Sheet1!I$1+(Sheet1!$A$1-1)*10,FALSE),IF(VLOOKUP($A1063,Sheet1!$B$3:$AH$1266,Sheet1!I$1+(Sheet1!$A$1-1)*10,FALSE)&gt;99999,-3,IF(VLOOKUP($A1063,Sheet1!$B$3:$AH$1266,Sheet1!I$1+(Sheet1!$A$1-1)*10,FALSE)&gt;9999,-2,IF(VLOOKUP($A1063,Sheet1!$B$3:$AH$1266,Sheet1!I$1+(Sheet1!$A$1-1)*10,FALSE)&gt;999,-1,0)))))))</f>
        <v>5060</v>
      </c>
      <c r="Z1063" s="392">
        <f>IF(ISNA(VLOOKUP($A1063,Sheet1!$B$3:$AH$1266,Sheet1!J$1+(Sheet1!$A$1-1)*10,FALSE))=TRUE,"---",IF(VLOOKUP($A1063,Sheet1!$B$3:$AH$1266,Sheet1!J$1+(Sheet1!$A$1-1)*10,FALSE)="---","---", (ROUND(VLOOKUP($A1063,Sheet1!$B$3:$AH$1266,Sheet1!J$1+(Sheet1!$A$1-1)*10,FALSE),IF(VLOOKUP($A1063,Sheet1!$B$3:$AH$1266,Sheet1!J$1+(Sheet1!$A$1-1)*10,FALSE)&gt;99999,-3,IF(VLOOKUP($A1063,Sheet1!$B$3:$AH$1266,Sheet1!J$1+(Sheet1!$A$1-1)*10,FALSE)&gt;9999,-2,IF(VLOOKUP($A1063,Sheet1!$B$3:$AH$1266,Sheet1!J$1+(Sheet1!$A$1-1)*10,FALSE)&gt;999,-1,0)))))))</f>
        <v>6560</v>
      </c>
      <c r="AA1063" s="392">
        <f>IF(ISNA(VLOOKUP($A1063,Sheet1!$B$3:$AH$1266,Sheet1!K$1+(Sheet1!$A$1-1)*10,FALSE))=TRUE,"---",IF(VLOOKUP($A1063,Sheet1!$B$3:$AH$1266,Sheet1!K$1+(Sheet1!$A$1-1)*10,FALSE)="---","---", (ROUND(VLOOKUP($A1063,Sheet1!$B$3:$AH$1266,Sheet1!K$1+(Sheet1!$A$1-1)*10,FALSE),IF(VLOOKUP($A1063,Sheet1!$B$3:$AH$1266,Sheet1!K$1+(Sheet1!$A$1-1)*10,FALSE)&gt;99999,-3,IF(VLOOKUP($A1063,Sheet1!$B$3:$AH$1266,Sheet1!K$1+(Sheet1!$A$1-1)*10,FALSE)&gt;9999,-2,IF(VLOOKUP($A1063,Sheet1!$B$3:$AH$1266,Sheet1!K$1+(Sheet1!$A$1-1)*10,FALSE)&gt;999,-1,0)))))))</f>
        <v>7850</v>
      </c>
      <c r="AB1063" s="392">
        <f>IF(ISNA(VLOOKUP($A1063,Sheet1!$B$3:$AH$1266,Sheet1!L$1+(Sheet1!$A$1-1)*10,FALSE))=TRUE,"---",IF(VLOOKUP($A1063,Sheet1!$B$3:$AH$1266,Sheet1!L$1+(Sheet1!$A$1-1)*10,FALSE)="---","---", (ROUND(VLOOKUP($A1063,Sheet1!$B$3:$AH$1266,Sheet1!L$1+(Sheet1!$A$1-1)*10,FALSE),IF(VLOOKUP($A1063,Sheet1!$B$3:$AH$1266,Sheet1!L$1+(Sheet1!$A$1-1)*10,FALSE)&gt;99999,-3,IF(VLOOKUP($A1063,Sheet1!$B$3:$AH$1266,Sheet1!L$1+(Sheet1!$A$1-1)*10,FALSE)&gt;9999,-2,IF(VLOOKUP($A1063,Sheet1!$B$3:$AH$1266,Sheet1!L$1+(Sheet1!$A$1-1)*10,FALSE)&gt;999,-1,0)))))))</f>
        <v>9140</v>
      </c>
      <c r="AC1063" s="392">
        <f>IF(ISNA(VLOOKUP($A1063,Sheet1!$B$3:$AH$1266,Sheet1!M$1+(Sheet1!$A$1-1)*10,FALSE))=TRUE,"---",IF(VLOOKUP($A1063,Sheet1!$B$3:$AH$1266,Sheet1!M$1+(Sheet1!$A$1-1)*10,FALSE)="---","---", (ROUND(VLOOKUP($A1063,Sheet1!$B$3:$AH$1266,Sheet1!M$1+(Sheet1!$A$1-1)*10,FALSE),IF(VLOOKUP($A1063,Sheet1!$B$3:$AH$1266,Sheet1!M$1+(Sheet1!$A$1-1)*10,FALSE)&gt;99999,-3,IF(VLOOKUP($A1063,Sheet1!$B$3:$AH$1266,Sheet1!M$1+(Sheet1!$A$1-1)*10,FALSE)&gt;9999,-2,IF(VLOOKUP($A1063,Sheet1!$B$3:$AH$1266,Sheet1!M$1+(Sheet1!$A$1-1)*10,FALSE)&gt;999,-1,0)))))))</f>
        <v>10500</v>
      </c>
      <c r="AD1063" s="392">
        <f>IF(ISNA(VLOOKUP($A1063,Sheet1!$B$3:$AH$1266,Sheet1!N$1+(Sheet1!$A$1-1)*10,FALSE))=TRUE,"---",IF(VLOOKUP($A1063,Sheet1!$B$3:$AH$1266,Sheet1!N$1+(Sheet1!$A$1-1)*10,FALSE)="---","---", (ROUND(VLOOKUP($A1063,Sheet1!$B$3:$AH$1266,Sheet1!N$1+(Sheet1!$A$1-1)*10,FALSE),IF(VLOOKUP($A1063,Sheet1!$B$3:$AH$1266,Sheet1!N$1+(Sheet1!$A$1-1)*10,FALSE)&gt;99999,-3,IF(VLOOKUP($A1063,Sheet1!$B$3:$AH$1266,Sheet1!N$1+(Sheet1!$A$1-1)*10,FALSE)&gt;9999,-2,IF(VLOOKUP($A1063,Sheet1!$B$3:$AH$1266,Sheet1!N$1+(Sheet1!$A$1-1)*10,FALSE)&gt;999,-1,0)))))))</f>
        <v>12500</v>
      </c>
    </row>
    <row r="1064" spans="1:30" ht="25.5" customHeight="1" x14ac:dyDescent="0.25">
      <c r="A1064" s="303"/>
      <c r="B1064" s="466"/>
      <c r="C1064" s="303"/>
      <c r="D1064" s="303"/>
      <c r="E1064" s="307" t="e">
        <v>#N/A</v>
      </c>
      <c r="F1064" s="331"/>
      <c r="G1064" s="319"/>
      <c r="H1064" s="430"/>
      <c r="I1064" s="112">
        <v>23441</v>
      </c>
      <c r="J1064" s="113">
        <v>7.96</v>
      </c>
      <c r="K1064" s="114" t="s">
        <v>4405</v>
      </c>
      <c r="L1064" s="156" t="s">
        <v>4405</v>
      </c>
      <c r="M1064" s="157" t="s">
        <v>4405</v>
      </c>
      <c r="N1064" s="127" t="s">
        <v>75</v>
      </c>
      <c r="O1064" s="68" t="s">
        <v>4405</v>
      </c>
      <c r="P1064" s="68" t="s">
        <v>4405</v>
      </c>
      <c r="Q1064" s="68" t="s">
        <v>4405</v>
      </c>
      <c r="R1064" s="74" t="s">
        <v>4405</v>
      </c>
      <c r="S1064" s="356" t="e">
        <v>#N/A</v>
      </c>
      <c r="T1064" s="356" t="str">
        <f>IF(ISNA(VLOOKUP(A1064,Sheet1!B$3:C$1266,2,FALSE)=TRUE),"ND",VLOOKUP(A1064,Sheet1!B$3:C$1266,2,FALSE))</f>
        <v>ND</v>
      </c>
      <c r="U1064" s="392" t="str">
        <f>IF(ISNA(VLOOKUP($A1064,Sheet1!$B$3:$AH$1266,Sheet1!E$1+(Sheet1!$A$1-1)*10,FALSE))=TRUE,"---",IF(VLOOKUP($A1064,Sheet1!$B$3:$AH$1266,Sheet1!E$1+(Sheet1!$A$1-1)*10,FALSE)="---","---", (ROUND(VLOOKUP($A1064,Sheet1!$B$3:$AH$1266,Sheet1!E$1+(Sheet1!$A$1-1)*10,FALSE),IF(VLOOKUP($A1064,Sheet1!$B$3:$AH$1266,Sheet1!E$1+(Sheet1!$A$1-1)*10,FALSE)&gt;99999,-3,IF(VLOOKUP($A1064,Sheet1!$B$3:$AH$1266,Sheet1!E$1+(Sheet1!$A$1-1)*10,FALSE)&gt;9999,-2,IF(VLOOKUP($A1064,Sheet1!$B$3:$AH$1266,Sheet1!E$1+(Sheet1!$A$1-1)*10,FALSE)&gt;999,-1,0)))))))</f>
        <v>---</v>
      </c>
      <c r="V1064" s="392" t="str">
        <f>IF(ISNA(VLOOKUP($A1064,Sheet1!$B$3:$AH$1266,Sheet1!F$1+(Sheet1!$A$1-1)*10,FALSE))=TRUE,"---",IF(VLOOKUP($A1064,Sheet1!$B$3:$AH$1266,Sheet1!F$1+(Sheet1!$A$1-1)*10,FALSE)="---","---", (ROUND(VLOOKUP($A1064,Sheet1!$B$3:$AH$1266,Sheet1!F$1+(Sheet1!$A$1-1)*10,FALSE),IF(VLOOKUP($A1064,Sheet1!$B$3:$AH$1266,Sheet1!F$1+(Sheet1!$A$1-1)*10,FALSE)&gt;99999,-3,IF(VLOOKUP($A1064,Sheet1!$B$3:$AH$1266,Sheet1!F$1+(Sheet1!$A$1-1)*10,FALSE)&gt;9999,-2,IF(VLOOKUP($A1064,Sheet1!$B$3:$AH$1266,Sheet1!F$1+(Sheet1!$A$1-1)*10,FALSE)&gt;999,-1,0)))))))</f>
        <v>---</v>
      </c>
      <c r="W1064" s="392" t="str">
        <f>IF(ISNA(VLOOKUP($A1064,Sheet1!$B$3:$AH$1266,Sheet1!G$1+(Sheet1!$A$1-1)*10,FALSE))=TRUE,"---",IF(VLOOKUP($A1064,Sheet1!$B$3:$AH$1266,Sheet1!G$1+(Sheet1!$A$1-1)*10,FALSE)="---","---", (ROUND(VLOOKUP($A1064,Sheet1!$B$3:$AH$1266,Sheet1!G$1+(Sheet1!$A$1-1)*10,FALSE),IF(VLOOKUP($A1064,Sheet1!$B$3:$AH$1266,Sheet1!G$1+(Sheet1!$A$1-1)*10,FALSE)&gt;99999,-3,IF(VLOOKUP($A1064,Sheet1!$B$3:$AH$1266,Sheet1!G$1+(Sheet1!$A$1-1)*10,FALSE)&gt;9999,-2,IF(VLOOKUP($A1064,Sheet1!$B$3:$AH$1266,Sheet1!G$1+(Sheet1!$A$1-1)*10,FALSE)&gt;999,-1,0)))))))</f>
        <v>---</v>
      </c>
      <c r="X1064" s="392" t="str">
        <f>IF(ISNA(VLOOKUP($A1064,Sheet1!$B$3:$AH$1266,Sheet1!H$1+(Sheet1!$A$1-1)*10,FALSE))=TRUE,"---",IF(VLOOKUP($A1064,Sheet1!$B$3:$AH$1266,Sheet1!H$1+(Sheet1!$A$1-1)*10,FALSE)="---","---", (ROUND(VLOOKUP($A1064,Sheet1!$B$3:$AH$1266,Sheet1!H$1+(Sheet1!$A$1-1)*10,FALSE),IF(VLOOKUP($A1064,Sheet1!$B$3:$AH$1266,Sheet1!H$1+(Sheet1!$A$1-1)*10,FALSE)&gt;99999,-3,IF(VLOOKUP($A1064,Sheet1!$B$3:$AH$1266,Sheet1!H$1+(Sheet1!$A$1-1)*10,FALSE)&gt;9999,-2,IF(VLOOKUP($A1064,Sheet1!$B$3:$AH$1266,Sheet1!H$1+(Sheet1!$A$1-1)*10,FALSE)&gt;999,-1,0)))))))</f>
        <v>---</v>
      </c>
      <c r="Y1064" s="392" t="str">
        <f>IF(ISNA(VLOOKUP($A1064,Sheet1!$B$3:$AH$1266,Sheet1!I$1+(Sheet1!$A$1-1)*10,FALSE))=TRUE,"---",IF(VLOOKUP($A1064,Sheet1!$B$3:$AH$1266,Sheet1!I$1+(Sheet1!$A$1-1)*10,FALSE)="---","---", (ROUND(VLOOKUP($A1064,Sheet1!$B$3:$AH$1266,Sheet1!I$1+(Sheet1!$A$1-1)*10,FALSE),IF(VLOOKUP($A1064,Sheet1!$B$3:$AH$1266,Sheet1!I$1+(Sheet1!$A$1-1)*10,FALSE)&gt;99999,-3,IF(VLOOKUP($A1064,Sheet1!$B$3:$AH$1266,Sheet1!I$1+(Sheet1!$A$1-1)*10,FALSE)&gt;9999,-2,IF(VLOOKUP($A1064,Sheet1!$B$3:$AH$1266,Sheet1!I$1+(Sheet1!$A$1-1)*10,FALSE)&gt;999,-1,0)))))))</f>
        <v>---</v>
      </c>
      <c r="Z1064" s="392" t="str">
        <f>IF(ISNA(VLOOKUP($A1064,Sheet1!$B$3:$AH$1266,Sheet1!J$1+(Sheet1!$A$1-1)*10,FALSE))=TRUE,"---",IF(VLOOKUP($A1064,Sheet1!$B$3:$AH$1266,Sheet1!J$1+(Sheet1!$A$1-1)*10,FALSE)="---","---", (ROUND(VLOOKUP($A1064,Sheet1!$B$3:$AH$1266,Sheet1!J$1+(Sheet1!$A$1-1)*10,FALSE),IF(VLOOKUP($A1064,Sheet1!$B$3:$AH$1266,Sheet1!J$1+(Sheet1!$A$1-1)*10,FALSE)&gt;99999,-3,IF(VLOOKUP($A1064,Sheet1!$B$3:$AH$1266,Sheet1!J$1+(Sheet1!$A$1-1)*10,FALSE)&gt;9999,-2,IF(VLOOKUP($A1064,Sheet1!$B$3:$AH$1266,Sheet1!J$1+(Sheet1!$A$1-1)*10,FALSE)&gt;999,-1,0)))))))</f>
        <v>---</v>
      </c>
      <c r="AA1064" s="392" t="str">
        <f>IF(ISNA(VLOOKUP($A1064,Sheet1!$B$3:$AH$1266,Sheet1!K$1+(Sheet1!$A$1-1)*10,FALSE))=TRUE,"---",IF(VLOOKUP($A1064,Sheet1!$B$3:$AH$1266,Sheet1!K$1+(Sheet1!$A$1-1)*10,FALSE)="---","---", (ROUND(VLOOKUP($A1064,Sheet1!$B$3:$AH$1266,Sheet1!K$1+(Sheet1!$A$1-1)*10,FALSE),IF(VLOOKUP($A1064,Sheet1!$B$3:$AH$1266,Sheet1!K$1+(Sheet1!$A$1-1)*10,FALSE)&gt;99999,-3,IF(VLOOKUP($A1064,Sheet1!$B$3:$AH$1266,Sheet1!K$1+(Sheet1!$A$1-1)*10,FALSE)&gt;9999,-2,IF(VLOOKUP($A1064,Sheet1!$B$3:$AH$1266,Sheet1!K$1+(Sheet1!$A$1-1)*10,FALSE)&gt;999,-1,0)))))))</f>
        <v>---</v>
      </c>
      <c r="AB1064" s="392" t="str">
        <f>IF(ISNA(VLOOKUP($A1064,Sheet1!$B$3:$AH$1266,Sheet1!L$1+(Sheet1!$A$1-1)*10,FALSE))=TRUE,"---",IF(VLOOKUP($A1064,Sheet1!$B$3:$AH$1266,Sheet1!L$1+(Sheet1!$A$1-1)*10,FALSE)="---","---", (ROUND(VLOOKUP($A1064,Sheet1!$B$3:$AH$1266,Sheet1!L$1+(Sheet1!$A$1-1)*10,FALSE),IF(VLOOKUP($A1064,Sheet1!$B$3:$AH$1266,Sheet1!L$1+(Sheet1!$A$1-1)*10,FALSE)&gt;99999,-3,IF(VLOOKUP($A1064,Sheet1!$B$3:$AH$1266,Sheet1!L$1+(Sheet1!$A$1-1)*10,FALSE)&gt;9999,-2,IF(VLOOKUP($A1064,Sheet1!$B$3:$AH$1266,Sheet1!L$1+(Sheet1!$A$1-1)*10,FALSE)&gt;999,-1,0)))))))</f>
        <v>---</v>
      </c>
      <c r="AC1064" s="392" t="str">
        <f>IF(ISNA(VLOOKUP($A1064,Sheet1!$B$3:$AH$1266,Sheet1!M$1+(Sheet1!$A$1-1)*10,FALSE))=TRUE,"---",IF(VLOOKUP($A1064,Sheet1!$B$3:$AH$1266,Sheet1!M$1+(Sheet1!$A$1-1)*10,FALSE)="---","---", (ROUND(VLOOKUP($A1064,Sheet1!$B$3:$AH$1266,Sheet1!M$1+(Sheet1!$A$1-1)*10,FALSE),IF(VLOOKUP($A1064,Sheet1!$B$3:$AH$1266,Sheet1!M$1+(Sheet1!$A$1-1)*10,FALSE)&gt;99999,-3,IF(VLOOKUP($A1064,Sheet1!$B$3:$AH$1266,Sheet1!M$1+(Sheet1!$A$1-1)*10,FALSE)&gt;9999,-2,IF(VLOOKUP($A1064,Sheet1!$B$3:$AH$1266,Sheet1!M$1+(Sheet1!$A$1-1)*10,FALSE)&gt;999,-1,0)))))))</f>
        <v>---</v>
      </c>
      <c r="AD1064" s="392" t="str">
        <f>IF(ISNA(VLOOKUP($A1064,Sheet1!$B$3:$AH$1266,Sheet1!N$1+(Sheet1!$A$1-1)*10,FALSE))=TRUE,"---",IF(VLOOKUP($A1064,Sheet1!$B$3:$AH$1266,Sheet1!N$1+(Sheet1!$A$1-1)*10,FALSE)="---","---", (ROUND(VLOOKUP($A1064,Sheet1!$B$3:$AH$1266,Sheet1!N$1+(Sheet1!$A$1-1)*10,FALSE),IF(VLOOKUP($A1064,Sheet1!$B$3:$AH$1266,Sheet1!N$1+(Sheet1!$A$1-1)*10,FALSE)&gt;99999,-3,IF(VLOOKUP($A1064,Sheet1!$B$3:$AH$1266,Sheet1!N$1+(Sheet1!$A$1-1)*10,FALSE)&gt;9999,-2,IF(VLOOKUP($A1064,Sheet1!$B$3:$AH$1266,Sheet1!N$1+(Sheet1!$A$1-1)*10,FALSE)&gt;999,-1,0)))))))</f>
        <v>---</v>
      </c>
    </row>
    <row r="1065" spans="1:30" ht="25.5" customHeight="1" x14ac:dyDescent="0.25">
      <c r="A1065" s="133" t="s">
        <v>1587</v>
      </c>
      <c r="B1065" s="141" t="s">
        <v>1588</v>
      </c>
      <c r="C1065" s="133">
        <v>421640</v>
      </c>
      <c r="D1065" s="133">
        <v>760250</v>
      </c>
      <c r="E1065" s="67" t="s">
        <v>3014</v>
      </c>
      <c r="F1065" s="117" t="s">
        <v>4528</v>
      </c>
      <c r="G1065" s="118" t="s">
        <v>286</v>
      </c>
      <c r="H1065" s="165">
        <v>1.7</v>
      </c>
      <c r="I1065" s="119">
        <v>27952</v>
      </c>
      <c r="J1065" s="124">
        <v>8.02</v>
      </c>
      <c r="K1065" s="121" t="s">
        <v>4405</v>
      </c>
      <c r="L1065" s="122">
        <v>1780</v>
      </c>
      <c r="M1065" s="123">
        <v>1047</v>
      </c>
      <c r="N1065" s="118" t="s">
        <v>145</v>
      </c>
      <c r="O1065" s="71">
        <f t="shared" si="36"/>
        <v>0.42906549887798079</v>
      </c>
      <c r="P1065" s="71">
        <f>IF(O1065&lt;&gt;"",VLOOKUP($A1065,Sheet4!$A$2:$O$1309,14,FALSE)*100,"")</f>
        <v>1.5111461472122611</v>
      </c>
      <c r="Q1065" s="71">
        <f>IF(P1065&lt;&gt;"",VLOOKUP($A1065,Sheet4!$A$2:$O$1309,15,FALSE)*100,"")</f>
        <v>13.855734458519663</v>
      </c>
      <c r="R1065" s="73" t="str">
        <f t="shared" si="37"/>
        <v>&gt;200,  &lt;500</v>
      </c>
      <c r="S1065" s="63" t="s">
        <v>4367</v>
      </c>
      <c r="T1065" s="63" t="str">
        <f>IF(ISNA(VLOOKUP(A1065,Sheet1!B$3:C$1266,2,FALSE)=TRUE),"NC",VLOOKUP(A1065,Sheet1!B$3:C$1266,2,FALSE))</f>
        <v>Rural10</v>
      </c>
      <c r="U1065" s="66">
        <f>IF(ISNA(VLOOKUP($A1065,Sheet1!$B$3:$AH$1266,Sheet1!E$1+(Sheet1!$A$1-1)*10,FALSE))=TRUE,"---",IF(VLOOKUP($A1065,Sheet1!$B$3:$AH$1266,Sheet1!E$1+(Sheet1!$A$1-1)*10,FALSE)="---","---", (ROUND(VLOOKUP($A1065,Sheet1!$B$3:$AH$1266,Sheet1!E$1+(Sheet1!$A$1-1)*10,FALSE),IF(VLOOKUP($A1065,Sheet1!$B$3:$AH$1266,Sheet1!E$1+(Sheet1!$A$1-1)*10,FALSE)&gt;99999,-3,IF(VLOOKUP($A1065,Sheet1!$B$3:$AH$1266,Sheet1!E$1+(Sheet1!$A$1-1)*10,FALSE)&gt;9999,-2,IF(VLOOKUP($A1065,Sheet1!$B$3:$AH$1266,Sheet1!E$1+(Sheet1!$A$1-1)*10,FALSE)&gt;999,-1,0)))))))</f>
        <v>116</v>
      </c>
      <c r="V1065" s="66">
        <f>IF(ISNA(VLOOKUP($A1065,Sheet1!$B$3:$AH$1266,Sheet1!F$1+(Sheet1!$A$1-1)*10,FALSE))=TRUE,"---",IF(VLOOKUP($A1065,Sheet1!$B$3:$AH$1266,Sheet1!F$1+(Sheet1!$A$1-1)*10,FALSE)="---","---", (ROUND(VLOOKUP($A1065,Sheet1!$B$3:$AH$1266,Sheet1!F$1+(Sheet1!$A$1-1)*10,FALSE),IF(VLOOKUP($A1065,Sheet1!$B$3:$AH$1266,Sheet1!F$1+(Sheet1!$A$1-1)*10,FALSE)&gt;99999,-3,IF(VLOOKUP($A1065,Sheet1!$B$3:$AH$1266,Sheet1!F$1+(Sheet1!$A$1-1)*10,FALSE)&gt;9999,-2,IF(VLOOKUP($A1065,Sheet1!$B$3:$AH$1266,Sheet1!F$1+(Sheet1!$A$1-1)*10,FALSE)&gt;999,-1,0)))))))</f>
        <v>153</v>
      </c>
      <c r="W1065" s="66">
        <f>IF(ISNA(VLOOKUP($A1065,Sheet1!$B$3:$AH$1266,Sheet1!G$1+(Sheet1!$A$1-1)*10,FALSE))=TRUE,"---",IF(VLOOKUP($A1065,Sheet1!$B$3:$AH$1266,Sheet1!G$1+(Sheet1!$A$1-1)*10,FALSE)="---","---", (ROUND(VLOOKUP($A1065,Sheet1!$B$3:$AH$1266,Sheet1!G$1+(Sheet1!$A$1-1)*10,FALSE),IF(VLOOKUP($A1065,Sheet1!$B$3:$AH$1266,Sheet1!G$1+(Sheet1!$A$1-1)*10,FALSE)&gt;99999,-3,IF(VLOOKUP($A1065,Sheet1!$B$3:$AH$1266,Sheet1!G$1+(Sheet1!$A$1-1)*10,FALSE)&gt;9999,-2,IF(VLOOKUP($A1065,Sheet1!$B$3:$AH$1266,Sheet1!G$1+(Sheet1!$A$1-1)*10,FALSE)&gt;999,-1,0)))))))</f>
        <v>208</v>
      </c>
      <c r="X1065" s="66">
        <f>IF(ISNA(VLOOKUP($A1065,Sheet1!$B$3:$AH$1266,Sheet1!H$1+(Sheet1!$A$1-1)*10,FALSE))=TRUE,"---",IF(VLOOKUP($A1065,Sheet1!$B$3:$AH$1266,Sheet1!H$1+(Sheet1!$A$1-1)*10,FALSE)="---","---", (ROUND(VLOOKUP($A1065,Sheet1!$B$3:$AH$1266,Sheet1!H$1+(Sheet1!$A$1-1)*10,FALSE),IF(VLOOKUP($A1065,Sheet1!$B$3:$AH$1266,Sheet1!H$1+(Sheet1!$A$1-1)*10,FALSE)&gt;99999,-3,IF(VLOOKUP($A1065,Sheet1!$B$3:$AH$1266,Sheet1!H$1+(Sheet1!$A$1-1)*10,FALSE)&gt;9999,-2,IF(VLOOKUP($A1065,Sheet1!$B$3:$AH$1266,Sheet1!H$1+(Sheet1!$A$1-1)*10,FALSE)&gt;999,-1,0)))))))</f>
        <v>392</v>
      </c>
      <c r="Y1065" s="66">
        <f>IF(ISNA(VLOOKUP($A1065,Sheet1!$B$3:$AH$1266,Sheet1!I$1+(Sheet1!$A$1-1)*10,FALSE))=TRUE,"---",IF(VLOOKUP($A1065,Sheet1!$B$3:$AH$1266,Sheet1!I$1+(Sheet1!$A$1-1)*10,FALSE)="---","---", (ROUND(VLOOKUP($A1065,Sheet1!$B$3:$AH$1266,Sheet1!I$1+(Sheet1!$A$1-1)*10,FALSE),IF(VLOOKUP($A1065,Sheet1!$B$3:$AH$1266,Sheet1!I$1+(Sheet1!$A$1-1)*10,FALSE)&gt;99999,-3,IF(VLOOKUP($A1065,Sheet1!$B$3:$AH$1266,Sheet1!I$1+(Sheet1!$A$1-1)*10,FALSE)&gt;9999,-2,IF(VLOOKUP($A1065,Sheet1!$B$3:$AH$1266,Sheet1!I$1+(Sheet1!$A$1-1)*10,FALSE)&gt;999,-1,0)))))))</f>
        <v>553</v>
      </c>
      <c r="Z1065" s="66">
        <f>IF(ISNA(VLOOKUP($A1065,Sheet1!$B$3:$AH$1266,Sheet1!J$1+(Sheet1!$A$1-1)*10,FALSE))=TRUE,"---",IF(VLOOKUP($A1065,Sheet1!$B$3:$AH$1266,Sheet1!J$1+(Sheet1!$A$1-1)*10,FALSE)="---","---", (ROUND(VLOOKUP($A1065,Sheet1!$B$3:$AH$1266,Sheet1!J$1+(Sheet1!$A$1-1)*10,FALSE),IF(VLOOKUP($A1065,Sheet1!$B$3:$AH$1266,Sheet1!J$1+(Sheet1!$A$1-1)*10,FALSE)&gt;99999,-3,IF(VLOOKUP($A1065,Sheet1!$B$3:$AH$1266,Sheet1!J$1+(Sheet1!$A$1-1)*10,FALSE)&gt;9999,-2,IF(VLOOKUP($A1065,Sheet1!$B$3:$AH$1266,Sheet1!J$1+(Sheet1!$A$1-1)*10,FALSE)&gt;999,-1,0)))))))</f>
        <v>805</v>
      </c>
      <c r="AA1065" s="66">
        <f>IF(ISNA(VLOOKUP($A1065,Sheet1!$B$3:$AH$1266,Sheet1!K$1+(Sheet1!$A$1-1)*10,FALSE))=TRUE,"---",IF(VLOOKUP($A1065,Sheet1!$B$3:$AH$1266,Sheet1!K$1+(Sheet1!$A$1-1)*10,FALSE)="---","---", (ROUND(VLOOKUP($A1065,Sheet1!$B$3:$AH$1266,Sheet1!K$1+(Sheet1!$A$1-1)*10,FALSE),IF(VLOOKUP($A1065,Sheet1!$B$3:$AH$1266,Sheet1!K$1+(Sheet1!$A$1-1)*10,FALSE)&gt;99999,-3,IF(VLOOKUP($A1065,Sheet1!$B$3:$AH$1266,Sheet1!K$1+(Sheet1!$A$1-1)*10,FALSE)&gt;9999,-2,IF(VLOOKUP($A1065,Sheet1!$B$3:$AH$1266,Sheet1!K$1+(Sheet1!$A$1-1)*10,FALSE)&gt;999,-1,0)))))))</f>
        <v>1040</v>
      </c>
      <c r="AB1065" s="66">
        <f>IF(ISNA(VLOOKUP($A1065,Sheet1!$B$3:$AH$1266,Sheet1!L$1+(Sheet1!$A$1-1)*10,FALSE))=TRUE,"---",IF(VLOOKUP($A1065,Sheet1!$B$3:$AH$1266,Sheet1!L$1+(Sheet1!$A$1-1)*10,FALSE)="---","---", (ROUND(VLOOKUP($A1065,Sheet1!$B$3:$AH$1266,Sheet1!L$1+(Sheet1!$A$1-1)*10,FALSE),IF(VLOOKUP($A1065,Sheet1!$B$3:$AH$1266,Sheet1!L$1+(Sheet1!$A$1-1)*10,FALSE)&gt;99999,-3,IF(VLOOKUP($A1065,Sheet1!$B$3:$AH$1266,Sheet1!L$1+(Sheet1!$A$1-1)*10,FALSE)&gt;9999,-2,IF(VLOOKUP($A1065,Sheet1!$B$3:$AH$1266,Sheet1!L$1+(Sheet1!$A$1-1)*10,FALSE)&gt;999,-1,0)))))))</f>
        <v>1320</v>
      </c>
      <c r="AC1065" s="66">
        <f>IF(ISNA(VLOOKUP($A1065,Sheet1!$B$3:$AH$1266,Sheet1!M$1+(Sheet1!$A$1-1)*10,FALSE))=TRUE,"---",IF(VLOOKUP($A1065,Sheet1!$B$3:$AH$1266,Sheet1!M$1+(Sheet1!$A$1-1)*10,FALSE)="---","---", (ROUND(VLOOKUP($A1065,Sheet1!$B$3:$AH$1266,Sheet1!M$1+(Sheet1!$A$1-1)*10,FALSE),IF(VLOOKUP($A1065,Sheet1!$B$3:$AH$1266,Sheet1!M$1+(Sheet1!$A$1-1)*10,FALSE)&gt;99999,-3,IF(VLOOKUP($A1065,Sheet1!$B$3:$AH$1266,Sheet1!M$1+(Sheet1!$A$1-1)*10,FALSE)&gt;9999,-2,IF(VLOOKUP($A1065,Sheet1!$B$3:$AH$1266,Sheet1!M$1+(Sheet1!$A$1-1)*10,FALSE)&gt;999,-1,0)))))))</f>
        <v>1660</v>
      </c>
      <c r="AD1065" s="66">
        <f>IF(ISNA(VLOOKUP($A1065,Sheet1!$B$3:$AH$1266,Sheet1!N$1+(Sheet1!$A$1-1)*10,FALSE))=TRUE,"---",IF(VLOOKUP($A1065,Sheet1!$B$3:$AH$1266,Sheet1!N$1+(Sheet1!$A$1-1)*10,FALSE)="---","---", (ROUND(VLOOKUP($A1065,Sheet1!$B$3:$AH$1266,Sheet1!N$1+(Sheet1!$A$1-1)*10,FALSE),IF(VLOOKUP($A1065,Sheet1!$B$3:$AH$1266,Sheet1!N$1+(Sheet1!$A$1-1)*10,FALSE)&gt;99999,-3,IF(VLOOKUP($A1065,Sheet1!$B$3:$AH$1266,Sheet1!N$1+(Sheet1!$A$1-1)*10,FALSE)&gt;9999,-2,IF(VLOOKUP($A1065,Sheet1!$B$3:$AH$1266,Sheet1!N$1+(Sheet1!$A$1-1)*10,FALSE)&gt;999,-1,0)))))))</f>
        <v>2230</v>
      </c>
    </row>
    <row r="1066" spans="1:30" ht="25.5" customHeight="1" x14ac:dyDescent="0.25">
      <c r="A1066" s="125" t="s">
        <v>1589</v>
      </c>
      <c r="B1066" s="138" t="s">
        <v>1590</v>
      </c>
      <c r="C1066" s="125">
        <v>421658</v>
      </c>
      <c r="D1066" s="125">
        <v>760014</v>
      </c>
      <c r="E1066" s="70" t="s">
        <v>3014</v>
      </c>
      <c r="F1066" s="139" t="s">
        <v>4405</v>
      </c>
      <c r="G1066" s="127" t="s">
        <v>160</v>
      </c>
      <c r="H1066" s="128">
        <v>10.5</v>
      </c>
      <c r="I1066" s="112">
        <v>27952</v>
      </c>
      <c r="J1066" s="140" t="s">
        <v>4405</v>
      </c>
      <c r="K1066" s="127" t="s">
        <v>17</v>
      </c>
      <c r="L1066" s="115">
        <v>4240</v>
      </c>
      <c r="M1066" s="116">
        <v>404</v>
      </c>
      <c r="N1066" s="127" t="s">
        <v>160</v>
      </c>
      <c r="O1066" s="68" t="str">
        <f t="shared" si="36"/>
        <v>&lt;0.2</v>
      </c>
      <c r="P1066" s="68">
        <f>IF(O1066&lt;&gt;"",VLOOKUP($A1066,Sheet4!$A$2:$O$1309,14,FALSE)*100,"")</f>
        <v>1.5365610095873228</v>
      </c>
      <c r="Q1066" s="68">
        <f>IF(P1066&lt;&gt;"",VLOOKUP($A1066,Sheet4!$A$2:$O$1309,15,FALSE)*100,"")</f>
        <v>14.07322453952008</v>
      </c>
      <c r="R1066" s="74" t="str">
        <f t="shared" si="37"/>
        <v>&gt;500</v>
      </c>
      <c r="S1066" s="64" t="s">
        <v>4367</v>
      </c>
      <c r="T1066" s="64" t="str">
        <f>IF(ISNA(VLOOKUP(A1066,Sheet1!B$3:C$1266,2,FALSE)=TRUE),"NC",VLOOKUP(A1066,Sheet1!B$3:C$1266,2,FALSE))</f>
        <v>Rural</v>
      </c>
      <c r="U1066" s="65">
        <f>IF(ISNA(VLOOKUP($A1066,Sheet1!$B$3:$AH$1266,Sheet1!E$1+(Sheet1!$A$1-1)*10,FALSE))=TRUE,"---",IF(VLOOKUP($A1066,Sheet1!$B$3:$AH$1266,Sheet1!E$1+(Sheet1!$A$1-1)*10,FALSE)="---","---", (ROUND(VLOOKUP($A1066,Sheet1!$B$3:$AH$1266,Sheet1!E$1+(Sheet1!$A$1-1)*10,FALSE),IF(VLOOKUP($A1066,Sheet1!$B$3:$AH$1266,Sheet1!E$1+(Sheet1!$A$1-1)*10,FALSE)&gt;99999,-3,IF(VLOOKUP($A1066,Sheet1!$B$3:$AH$1266,Sheet1!E$1+(Sheet1!$A$1-1)*10,FALSE)&gt;9999,-2,IF(VLOOKUP($A1066,Sheet1!$B$3:$AH$1266,Sheet1!E$1+(Sheet1!$A$1-1)*10,FALSE)&gt;999,-1,0)))))))</f>
        <v>326</v>
      </c>
      <c r="V1066" s="65">
        <f>IF(ISNA(VLOOKUP($A1066,Sheet1!$B$3:$AH$1266,Sheet1!F$1+(Sheet1!$A$1-1)*10,FALSE))=TRUE,"---",IF(VLOOKUP($A1066,Sheet1!$B$3:$AH$1266,Sheet1!F$1+(Sheet1!$A$1-1)*10,FALSE)="---","---", (ROUND(VLOOKUP($A1066,Sheet1!$B$3:$AH$1266,Sheet1!F$1+(Sheet1!$A$1-1)*10,FALSE),IF(VLOOKUP($A1066,Sheet1!$B$3:$AH$1266,Sheet1!F$1+(Sheet1!$A$1-1)*10,FALSE)&gt;99999,-3,IF(VLOOKUP($A1066,Sheet1!$B$3:$AH$1266,Sheet1!F$1+(Sheet1!$A$1-1)*10,FALSE)&gt;9999,-2,IF(VLOOKUP($A1066,Sheet1!$B$3:$AH$1266,Sheet1!F$1+(Sheet1!$A$1-1)*10,FALSE)&gt;999,-1,0)))))))</f>
        <v>402</v>
      </c>
      <c r="W1066" s="65">
        <f>IF(ISNA(VLOOKUP($A1066,Sheet1!$B$3:$AH$1266,Sheet1!G$1+(Sheet1!$A$1-1)*10,FALSE))=TRUE,"---",IF(VLOOKUP($A1066,Sheet1!$B$3:$AH$1266,Sheet1!G$1+(Sheet1!$A$1-1)*10,FALSE)="---","---", (ROUND(VLOOKUP($A1066,Sheet1!$B$3:$AH$1266,Sheet1!G$1+(Sheet1!$A$1-1)*10,FALSE),IF(VLOOKUP($A1066,Sheet1!$B$3:$AH$1266,Sheet1!G$1+(Sheet1!$A$1-1)*10,FALSE)&gt;99999,-3,IF(VLOOKUP($A1066,Sheet1!$B$3:$AH$1266,Sheet1!G$1+(Sheet1!$A$1-1)*10,FALSE)&gt;9999,-2,IF(VLOOKUP($A1066,Sheet1!$B$3:$AH$1266,Sheet1!G$1+(Sheet1!$A$1-1)*10,FALSE)&gt;999,-1,0)))))))</f>
        <v>512</v>
      </c>
      <c r="X1066" s="65">
        <f>IF(ISNA(VLOOKUP($A1066,Sheet1!$B$3:$AH$1266,Sheet1!H$1+(Sheet1!$A$1-1)*10,FALSE))=TRUE,"---",IF(VLOOKUP($A1066,Sheet1!$B$3:$AH$1266,Sheet1!H$1+(Sheet1!$A$1-1)*10,FALSE)="---","---", (ROUND(VLOOKUP($A1066,Sheet1!$B$3:$AH$1266,Sheet1!H$1+(Sheet1!$A$1-1)*10,FALSE),IF(VLOOKUP($A1066,Sheet1!$B$3:$AH$1266,Sheet1!H$1+(Sheet1!$A$1-1)*10,FALSE)&gt;99999,-3,IF(VLOOKUP($A1066,Sheet1!$B$3:$AH$1266,Sheet1!H$1+(Sheet1!$A$1-1)*10,FALSE)&gt;9999,-2,IF(VLOOKUP($A1066,Sheet1!$B$3:$AH$1266,Sheet1!H$1+(Sheet1!$A$1-1)*10,FALSE)&gt;999,-1,0)))))))</f>
        <v>833</v>
      </c>
      <c r="Y1066" s="65">
        <f>IF(ISNA(VLOOKUP($A1066,Sheet1!$B$3:$AH$1266,Sheet1!I$1+(Sheet1!$A$1-1)*10,FALSE))=TRUE,"---",IF(VLOOKUP($A1066,Sheet1!$B$3:$AH$1266,Sheet1!I$1+(Sheet1!$A$1-1)*10,FALSE)="---","---", (ROUND(VLOOKUP($A1066,Sheet1!$B$3:$AH$1266,Sheet1!I$1+(Sheet1!$A$1-1)*10,FALSE),IF(VLOOKUP($A1066,Sheet1!$B$3:$AH$1266,Sheet1!I$1+(Sheet1!$A$1-1)*10,FALSE)&gt;99999,-3,IF(VLOOKUP($A1066,Sheet1!$B$3:$AH$1266,Sheet1!I$1+(Sheet1!$A$1-1)*10,FALSE)&gt;9999,-2,IF(VLOOKUP($A1066,Sheet1!$B$3:$AH$1266,Sheet1!I$1+(Sheet1!$A$1-1)*10,FALSE)&gt;999,-1,0)))))))</f>
        <v>1080</v>
      </c>
      <c r="Z1066" s="65">
        <f>IF(ISNA(VLOOKUP($A1066,Sheet1!$B$3:$AH$1266,Sheet1!J$1+(Sheet1!$A$1-1)*10,FALSE))=TRUE,"---",IF(VLOOKUP($A1066,Sheet1!$B$3:$AH$1266,Sheet1!J$1+(Sheet1!$A$1-1)*10,FALSE)="---","---", (ROUND(VLOOKUP($A1066,Sheet1!$B$3:$AH$1266,Sheet1!J$1+(Sheet1!$A$1-1)*10,FALSE),IF(VLOOKUP($A1066,Sheet1!$B$3:$AH$1266,Sheet1!J$1+(Sheet1!$A$1-1)*10,FALSE)&gt;99999,-3,IF(VLOOKUP($A1066,Sheet1!$B$3:$AH$1266,Sheet1!J$1+(Sheet1!$A$1-1)*10,FALSE)&gt;9999,-2,IF(VLOOKUP($A1066,Sheet1!$B$3:$AH$1266,Sheet1!J$1+(Sheet1!$A$1-1)*10,FALSE)&gt;999,-1,0)))))))</f>
        <v>1420</v>
      </c>
      <c r="AA1066" s="65">
        <f>IF(ISNA(VLOOKUP($A1066,Sheet1!$B$3:$AH$1266,Sheet1!K$1+(Sheet1!$A$1-1)*10,FALSE))=TRUE,"---",IF(VLOOKUP($A1066,Sheet1!$B$3:$AH$1266,Sheet1!K$1+(Sheet1!$A$1-1)*10,FALSE)="---","---", (ROUND(VLOOKUP($A1066,Sheet1!$B$3:$AH$1266,Sheet1!K$1+(Sheet1!$A$1-1)*10,FALSE),IF(VLOOKUP($A1066,Sheet1!$B$3:$AH$1266,Sheet1!K$1+(Sheet1!$A$1-1)*10,FALSE)&gt;99999,-3,IF(VLOOKUP($A1066,Sheet1!$B$3:$AH$1266,Sheet1!K$1+(Sheet1!$A$1-1)*10,FALSE)&gt;9999,-2,IF(VLOOKUP($A1066,Sheet1!$B$3:$AH$1266,Sheet1!K$1+(Sheet1!$A$1-1)*10,FALSE)&gt;999,-1,0)))))))</f>
        <v>1710</v>
      </c>
      <c r="AB1066" s="65">
        <f>IF(ISNA(VLOOKUP($A1066,Sheet1!$B$3:$AH$1266,Sheet1!L$1+(Sheet1!$A$1-1)*10,FALSE))=TRUE,"---",IF(VLOOKUP($A1066,Sheet1!$B$3:$AH$1266,Sheet1!L$1+(Sheet1!$A$1-1)*10,FALSE)="---","---", (ROUND(VLOOKUP($A1066,Sheet1!$B$3:$AH$1266,Sheet1!L$1+(Sheet1!$A$1-1)*10,FALSE),IF(VLOOKUP($A1066,Sheet1!$B$3:$AH$1266,Sheet1!L$1+(Sheet1!$A$1-1)*10,FALSE)&gt;99999,-3,IF(VLOOKUP($A1066,Sheet1!$B$3:$AH$1266,Sheet1!L$1+(Sheet1!$A$1-1)*10,FALSE)&gt;9999,-2,IF(VLOOKUP($A1066,Sheet1!$B$3:$AH$1266,Sheet1!L$1+(Sheet1!$A$1-1)*10,FALSE)&gt;999,-1,0)))))))</f>
        <v>2010</v>
      </c>
      <c r="AC1066" s="65">
        <f>IF(ISNA(VLOOKUP($A1066,Sheet1!$B$3:$AH$1266,Sheet1!M$1+(Sheet1!$A$1-1)*10,FALSE))=TRUE,"---",IF(VLOOKUP($A1066,Sheet1!$B$3:$AH$1266,Sheet1!M$1+(Sheet1!$A$1-1)*10,FALSE)="---","---", (ROUND(VLOOKUP($A1066,Sheet1!$B$3:$AH$1266,Sheet1!M$1+(Sheet1!$A$1-1)*10,FALSE),IF(VLOOKUP($A1066,Sheet1!$B$3:$AH$1266,Sheet1!M$1+(Sheet1!$A$1-1)*10,FALSE)&gt;99999,-3,IF(VLOOKUP($A1066,Sheet1!$B$3:$AH$1266,Sheet1!M$1+(Sheet1!$A$1-1)*10,FALSE)&gt;9999,-2,IF(VLOOKUP($A1066,Sheet1!$B$3:$AH$1266,Sheet1!M$1+(Sheet1!$A$1-1)*10,FALSE)&gt;999,-1,0)))))))</f>
        <v>2320</v>
      </c>
      <c r="AD1066" s="65">
        <f>IF(ISNA(VLOOKUP($A1066,Sheet1!$B$3:$AH$1266,Sheet1!N$1+(Sheet1!$A$1-1)*10,FALSE))=TRUE,"---",IF(VLOOKUP($A1066,Sheet1!$B$3:$AH$1266,Sheet1!N$1+(Sheet1!$A$1-1)*10,FALSE)="---","---", (ROUND(VLOOKUP($A1066,Sheet1!$B$3:$AH$1266,Sheet1!N$1+(Sheet1!$A$1-1)*10,FALSE),IF(VLOOKUP($A1066,Sheet1!$B$3:$AH$1266,Sheet1!N$1+(Sheet1!$A$1-1)*10,FALSE)&gt;99999,-3,IF(VLOOKUP($A1066,Sheet1!$B$3:$AH$1266,Sheet1!N$1+(Sheet1!$A$1-1)*10,FALSE)&gt;9999,-2,IF(VLOOKUP($A1066,Sheet1!$B$3:$AH$1266,Sheet1!N$1+(Sheet1!$A$1-1)*10,FALSE)&gt;999,-1,0)))))))</f>
        <v>2760</v>
      </c>
    </row>
    <row r="1067" spans="1:30" ht="25.5" customHeight="1" x14ac:dyDescent="0.25">
      <c r="A1067" s="133" t="s">
        <v>1591</v>
      </c>
      <c r="B1067" s="134" t="s">
        <v>1592</v>
      </c>
      <c r="C1067" s="133">
        <v>421145</v>
      </c>
      <c r="D1067" s="133">
        <v>760411</v>
      </c>
      <c r="E1067" s="67" t="s">
        <v>3014</v>
      </c>
      <c r="F1067" s="135" t="s">
        <v>4405</v>
      </c>
      <c r="G1067" s="118" t="s">
        <v>160</v>
      </c>
      <c r="H1067" s="136">
        <v>3.56</v>
      </c>
      <c r="I1067" s="119">
        <v>22931</v>
      </c>
      <c r="J1067" s="137" t="s">
        <v>4405</v>
      </c>
      <c r="K1067" s="118" t="s">
        <v>17</v>
      </c>
      <c r="L1067" s="122">
        <v>1780</v>
      </c>
      <c r="M1067" s="123">
        <v>500</v>
      </c>
      <c r="N1067" s="118" t="s">
        <v>321</v>
      </c>
      <c r="O1067" s="71">
        <f t="shared" si="36"/>
        <v>0.24868154493663369</v>
      </c>
      <c r="P1067" s="71">
        <f>IF(O1067&lt;&gt;"",VLOOKUP($A1067,Sheet4!$A$2:$O$1309,14,FALSE)*100,"")</f>
        <v>1.5799073124811214</v>
      </c>
      <c r="Q1067" s="71">
        <f>IF(P1067&lt;&gt;"",VLOOKUP($A1067,Sheet4!$A$2:$O$1309,15,FALSE)*100,"")</f>
        <v>14.443027299436984</v>
      </c>
      <c r="R1067" s="73" t="str">
        <f t="shared" si="37"/>
        <v>&gt;200,  &lt;500</v>
      </c>
      <c r="S1067" s="63" t="s">
        <v>4367</v>
      </c>
      <c r="T1067" s="63" t="str">
        <f>IF(ISNA(VLOOKUP(A1067,Sheet1!B$3:C$1266,2,FALSE)=TRUE),"NC",VLOOKUP(A1067,Sheet1!B$3:C$1266,2,FALSE))</f>
        <v>Rural</v>
      </c>
      <c r="U1067" s="66">
        <f>IF(ISNA(VLOOKUP($A1067,Sheet1!$B$3:$AH$1266,Sheet1!E$1+(Sheet1!$A$1-1)*10,FALSE))=TRUE,"---",IF(VLOOKUP($A1067,Sheet1!$B$3:$AH$1266,Sheet1!E$1+(Sheet1!$A$1-1)*10,FALSE)="---","---", (ROUND(VLOOKUP($A1067,Sheet1!$B$3:$AH$1266,Sheet1!E$1+(Sheet1!$A$1-1)*10,FALSE),IF(VLOOKUP($A1067,Sheet1!$B$3:$AH$1266,Sheet1!E$1+(Sheet1!$A$1-1)*10,FALSE)&gt;99999,-3,IF(VLOOKUP($A1067,Sheet1!$B$3:$AH$1266,Sheet1!E$1+(Sheet1!$A$1-1)*10,FALSE)&gt;9999,-2,IF(VLOOKUP($A1067,Sheet1!$B$3:$AH$1266,Sheet1!E$1+(Sheet1!$A$1-1)*10,FALSE)&gt;999,-1,0)))))))</f>
        <v>157</v>
      </c>
      <c r="V1067" s="66">
        <f>IF(ISNA(VLOOKUP($A1067,Sheet1!$B$3:$AH$1266,Sheet1!F$1+(Sheet1!$A$1-1)*10,FALSE))=TRUE,"---",IF(VLOOKUP($A1067,Sheet1!$B$3:$AH$1266,Sheet1!F$1+(Sheet1!$A$1-1)*10,FALSE)="---","---", (ROUND(VLOOKUP($A1067,Sheet1!$B$3:$AH$1266,Sheet1!F$1+(Sheet1!$A$1-1)*10,FALSE),IF(VLOOKUP($A1067,Sheet1!$B$3:$AH$1266,Sheet1!F$1+(Sheet1!$A$1-1)*10,FALSE)&gt;99999,-3,IF(VLOOKUP($A1067,Sheet1!$B$3:$AH$1266,Sheet1!F$1+(Sheet1!$A$1-1)*10,FALSE)&gt;9999,-2,IF(VLOOKUP($A1067,Sheet1!$B$3:$AH$1266,Sheet1!F$1+(Sheet1!$A$1-1)*10,FALSE)&gt;999,-1,0)))))))</f>
        <v>200</v>
      </c>
      <c r="W1067" s="66">
        <f>IF(ISNA(VLOOKUP($A1067,Sheet1!$B$3:$AH$1266,Sheet1!G$1+(Sheet1!$A$1-1)*10,FALSE))=TRUE,"---",IF(VLOOKUP($A1067,Sheet1!$B$3:$AH$1266,Sheet1!G$1+(Sheet1!$A$1-1)*10,FALSE)="---","---", (ROUND(VLOOKUP($A1067,Sheet1!$B$3:$AH$1266,Sheet1!G$1+(Sheet1!$A$1-1)*10,FALSE),IF(VLOOKUP($A1067,Sheet1!$B$3:$AH$1266,Sheet1!G$1+(Sheet1!$A$1-1)*10,FALSE)&gt;99999,-3,IF(VLOOKUP($A1067,Sheet1!$B$3:$AH$1266,Sheet1!G$1+(Sheet1!$A$1-1)*10,FALSE)&gt;9999,-2,IF(VLOOKUP($A1067,Sheet1!$B$3:$AH$1266,Sheet1!G$1+(Sheet1!$A$1-1)*10,FALSE)&gt;999,-1,0)))))))</f>
        <v>264</v>
      </c>
      <c r="X1067" s="66">
        <f>IF(ISNA(VLOOKUP($A1067,Sheet1!$B$3:$AH$1266,Sheet1!H$1+(Sheet1!$A$1-1)*10,FALSE))=TRUE,"---",IF(VLOOKUP($A1067,Sheet1!$B$3:$AH$1266,Sheet1!H$1+(Sheet1!$A$1-1)*10,FALSE)="---","---", (ROUND(VLOOKUP($A1067,Sheet1!$B$3:$AH$1266,Sheet1!H$1+(Sheet1!$A$1-1)*10,FALSE),IF(VLOOKUP($A1067,Sheet1!$B$3:$AH$1266,Sheet1!H$1+(Sheet1!$A$1-1)*10,FALSE)&gt;99999,-3,IF(VLOOKUP($A1067,Sheet1!$B$3:$AH$1266,Sheet1!H$1+(Sheet1!$A$1-1)*10,FALSE)&gt;9999,-2,IF(VLOOKUP($A1067,Sheet1!$B$3:$AH$1266,Sheet1!H$1+(Sheet1!$A$1-1)*10,FALSE)&gt;999,-1,0)))))))</f>
        <v>464</v>
      </c>
      <c r="Y1067" s="66">
        <f>IF(ISNA(VLOOKUP($A1067,Sheet1!$B$3:$AH$1266,Sheet1!I$1+(Sheet1!$A$1-1)*10,FALSE))=TRUE,"---",IF(VLOOKUP($A1067,Sheet1!$B$3:$AH$1266,Sheet1!I$1+(Sheet1!$A$1-1)*10,FALSE)="---","---", (ROUND(VLOOKUP($A1067,Sheet1!$B$3:$AH$1266,Sheet1!I$1+(Sheet1!$A$1-1)*10,FALSE),IF(VLOOKUP($A1067,Sheet1!$B$3:$AH$1266,Sheet1!I$1+(Sheet1!$A$1-1)*10,FALSE)&gt;99999,-3,IF(VLOOKUP($A1067,Sheet1!$B$3:$AH$1266,Sheet1!I$1+(Sheet1!$A$1-1)*10,FALSE)&gt;9999,-2,IF(VLOOKUP($A1067,Sheet1!$B$3:$AH$1266,Sheet1!I$1+(Sheet1!$A$1-1)*10,FALSE)&gt;999,-1,0)))))))</f>
        <v>628</v>
      </c>
      <c r="Z1067" s="66">
        <f>IF(ISNA(VLOOKUP($A1067,Sheet1!$B$3:$AH$1266,Sheet1!J$1+(Sheet1!$A$1-1)*10,FALSE))=TRUE,"---",IF(VLOOKUP($A1067,Sheet1!$B$3:$AH$1266,Sheet1!J$1+(Sheet1!$A$1-1)*10,FALSE)="---","---", (ROUND(VLOOKUP($A1067,Sheet1!$B$3:$AH$1266,Sheet1!J$1+(Sheet1!$A$1-1)*10,FALSE),IF(VLOOKUP($A1067,Sheet1!$B$3:$AH$1266,Sheet1!J$1+(Sheet1!$A$1-1)*10,FALSE)&gt;99999,-3,IF(VLOOKUP($A1067,Sheet1!$B$3:$AH$1266,Sheet1!J$1+(Sheet1!$A$1-1)*10,FALSE)&gt;9999,-2,IF(VLOOKUP($A1067,Sheet1!$B$3:$AH$1266,Sheet1!J$1+(Sheet1!$A$1-1)*10,FALSE)&gt;999,-1,0)))))))</f>
        <v>861</v>
      </c>
      <c r="AA1067" s="66">
        <f>IF(ISNA(VLOOKUP($A1067,Sheet1!$B$3:$AH$1266,Sheet1!K$1+(Sheet1!$A$1-1)*10,FALSE))=TRUE,"---",IF(VLOOKUP($A1067,Sheet1!$B$3:$AH$1266,Sheet1!K$1+(Sheet1!$A$1-1)*10,FALSE)="---","---", (ROUND(VLOOKUP($A1067,Sheet1!$B$3:$AH$1266,Sheet1!K$1+(Sheet1!$A$1-1)*10,FALSE),IF(VLOOKUP($A1067,Sheet1!$B$3:$AH$1266,Sheet1!K$1+(Sheet1!$A$1-1)*10,FALSE)&gt;99999,-3,IF(VLOOKUP($A1067,Sheet1!$B$3:$AH$1266,Sheet1!K$1+(Sheet1!$A$1-1)*10,FALSE)&gt;9999,-2,IF(VLOOKUP($A1067,Sheet1!$B$3:$AH$1266,Sheet1!K$1+(Sheet1!$A$1-1)*10,FALSE)&gt;999,-1,0)))))))</f>
        <v>1060</v>
      </c>
      <c r="AB1067" s="66">
        <f>IF(ISNA(VLOOKUP($A1067,Sheet1!$B$3:$AH$1266,Sheet1!L$1+(Sheet1!$A$1-1)*10,FALSE))=TRUE,"---",IF(VLOOKUP($A1067,Sheet1!$B$3:$AH$1266,Sheet1!L$1+(Sheet1!$A$1-1)*10,FALSE)="---","---", (ROUND(VLOOKUP($A1067,Sheet1!$B$3:$AH$1266,Sheet1!L$1+(Sheet1!$A$1-1)*10,FALSE),IF(VLOOKUP($A1067,Sheet1!$B$3:$AH$1266,Sheet1!L$1+(Sheet1!$A$1-1)*10,FALSE)&gt;99999,-3,IF(VLOOKUP($A1067,Sheet1!$B$3:$AH$1266,Sheet1!L$1+(Sheet1!$A$1-1)*10,FALSE)&gt;9999,-2,IF(VLOOKUP($A1067,Sheet1!$B$3:$AH$1266,Sheet1!L$1+(Sheet1!$A$1-1)*10,FALSE)&gt;999,-1,0)))))))</f>
        <v>1280</v>
      </c>
      <c r="AC1067" s="66">
        <f>IF(ISNA(VLOOKUP($A1067,Sheet1!$B$3:$AH$1266,Sheet1!M$1+(Sheet1!$A$1-1)*10,FALSE))=TRUE,"---",IF(VLOOKUP($A1067,Sheet1!$B$3:$AH$1266,Sheet1!M$1+(Sheet1!$A$1-1)*10,FALSE)="---","---", (ROUND(VLOOKUP($A1067,Sheet1!$B$3:$AH$1266,Sheet1!M$1+(Sheet1!$A$1-1)*10,FALSE),IF(VLOOKUP($A1067,Sheet1!$B$3:$AH$1266,Sheet1!M$1+(Sheet1!$A$1-1)*10,FALSE)&gt;99999,-3,IF(VLOOKUP($A1067,Sheet1!$B$3:$AH$1266,Sheet1!M$1+(Sheet1!$A$1-1)*10,FALSE)&gt;9999,-2,IF(VLOOKUP($A1067,Sheet1!$B$3:$AH$1266,Sheet1!M$1+(Sheet1!$A$1-1)*10,FALSE)&gt;999,-1,0)))))))</f>
        <v>1500</v>
      </c>
      <c r="AD1067" s="66">
        <f>IF(ISNA(VLOOKUP($A1067,Sheet1!$B$3:$AH$1266,Sheet1!N$1+(Sheet1!$A$1-1)*10,FALSE))=TRUE,"---",IF(VLOOKUP($A1067,Sheet1!$B$3:$AH$1266,Sheet1!N$1+(Sheet1!$A$1-1)*10,FALSE)="---","---", (ROUND(VLOOKUP($A1067,Sheet1!$B$3:$AH$1266,Sheet1!N$1+(Sheet1!$A$1-1)*10,FALSE),IF(VLOOKUP($A1067,Sheet1!$B$3:$AH$1266,Sheet1!N$1+(Sheet1!$A$1-1)*10,FALSE)&gt;99999,-3,IF(VLOOKUP($A1067,Sheet1!$B$3:$AH$1266,Sheet1!N$1+(Sheet1!$A$1-1)*10,FALSE)&gt;9999,-2,IF(VLOOKUP($A1067,Sheet1!$B$3:$AH$1266,Sheet1!N$1+(Sheet1!$A$1-1)*10,FALSE)&gt;999,-1,0)))))))</f>
        <v>1840</v>
      </c>
    </row>
    <row r="1068" spans="1:30" ht="25.5" customHeight="1" x14ac:dyDescent="0.25">
      <c r="A1068" s="303" t="s">
        <v>1593</v>
      </c>
      <c r="B1068" s="330" t="s">
        <v>1594</v>
      </c>
      <c r="C1068" s="303">
        <v>420856</v>
      </c>
      <c r="D1068" s="303">
        <v>760359</v>
      </c>
      <c r="E1068" s="307" t="s">
        <v>3014</v>
      </c>
      <c r="F1068" s="52" t="s">
        <v>4775</v>
      </c>
      <c r="G1068" s="127" t="s">
        <v>286</v>
      </c>
      <c r="H1068" s="347">
        <v>90.7</v>
      </c>
      <c r="I1068" s="112">
        <v>26473</v>
      </c>
      <c r="J1068" s="147">
        <v>15.33</v>
      </c>
      <c r="K1068" s="127" t="s">
        <v>31</v>
      </c>
      <c r="L1068" s="115">
        <v>13500</v>
      </c>
      <c r="M1068" s="116">
        <v>149</v>
      </c>
      <c r="N1068" s="127" t="s">
        <v>17</v>
      </c>
      <c r="O1068" s="68">
        <f t="shared" si="36"/>
        <v>3.4725352133127356</v>
      </c>
      <c r="P1068" s="68">
        <f>IF(O1068&lt;&gt;"",VLOOKUP($A1068,Sheet4!$A$2:$O$1309,14,FALSE)*100,"")</f>
        <v>1.5111461472122611</v>
      </c>
      <c r="Q1068" s="68">
        <f>IF(P1068&lt;&gt;"",VLOOKUP($A1068,Sheet4!$A$2:$O$1309,15,FALSE)*100,"")</f>
        <v>13.855734458519663</v>
      </c>
      <c r="R1068" s="74">
        <f t="shared" si="37"/>
        <v>30</v>
      </c>
      <c r="S1068" s="356" t="s">
        <v>4367</v>
      </c>
      <c r="T1068" s="356" t="str">
        <f>IF(ISNA(VLOOKUP(A1068,Sheet1!B$3:C$1266,2,FALSE)=TRUE),"NC",VLOOKUP(A1068,Sheet1!B$3:C$1266,2,FALSE))</f>
        <v>Rural10</v>
      </c>
      <c r="U1068" s="392">
        <f>IF(ISNA(VLOOKUP($A1068,Sheet1!$B$3:$AH$1266,Sheet1!E$1+(Sheet1!$A$1-1)*10,FALSE))=TRUE,"---",IF(VLOOKUP($A1068,Sheet1!$B$3:$AH$1266,Sheet1!E$1+(Sheet1!$A$1-1)*10,FALSE)="---","---", (ROUND(VLOOKUP($A1068,Sheet1!$B$3:$AH$1266,Sheet1!E$1+(Sheet1!$A$1-1)*10,FALSE),IF(VLOOKUP($A1068,Sheet1!$B$3:$AH$1266,Sheet1!E$1+(Sheet1!$A$1-1)*10,FALSE)&gt;99999,-3,IF(VLOOKUP($A1068,Sheet1!$B$3:$AH$1266,Sheet1!E$1+(Sheet1!$A$1-1)*10,FALSE)&gt;9999,-2,IF(VLOOKUP($A1068,Sheet1!$B$3:$AH$1266,Sheet1!E$1+(Sheet1!$A$1-1)*10,FALSE)&gt;999,-1,0)))))))</f>
        <v>3400</v>
      </c>
      <c r="V1068" s="392">
        <f>IF(ISNA(VLOOKUP($A1068,Sheet1!$B$3:$AH$1266,Sheet1!F$1+(Sheet1!$A$1-1)*10,FALSE))=TRUE,"---",IF(VLOOKUP($A1068,Sheet1!$B$3:$AH$1266,Sheet1!F$1+(Sheet1!$A$1-1)*10,FALSE)="---","---", (ROUND(VLOOKUP($A1068,Sheet1!$B$3:$AH$1266,Sheet1!F$1+(Sheet1!$A$1-1)*10,FALSE),IF(VLOOKUP($A1068,Sheet1!$B$3:$AH$1266,Sheet1!F$1+(Sheet1!$A$1-1)*10,FALSE)&gt;99999,-3,IF(VLOOKUP($A1068,Sheet1!$B$3:$AH$1266,Sheet1!F$1+(Sheet1!$A$1-1)*10,FALSE)&gt;9999,-2,IF(VLOOKUP($A1068,Sheet1!$B$3:$AH$1266,Sheet1!F$1+(Sheet1!$A$1-1)*10,FALSE)&gt;999,-1,0)))))))</f>
        <v>4320</v>
      </c>
      <c r="W1068" s="392">
        <f>IF(ISNA(VLOOKUP($A1068,Sheet1!$B$3:$AH$1266,Sheet1!G$1+(Sheet1!$A$1-1)*10,FALSE))=TRUE,"---",IF(VLOOKUP($A1068,Sheet1!$B$3:$AH$1266,Sheet1!G$1+(Sheet1!$A$1-1)*10,FALSE)="---","---", (ROUND(VLOOKUP($A1068,Sheet1!$B$3:$AH$1266,Sheet1!G$1+(Sheet1!$A$1-1)*10,FALSE),IF(VLOOKUP($A1068,Sheet1!$B$3:$AH$1266,Sheet1!G$1+(Sheet1!$A$1-1)*10,FALSE)&gt;99999,-3,IF(VLOOKUP($A1068,Sheet1!$B$3:$AH$1266,Sheet1!G$1+(Sheet1!$A$1-1)*10,FALSE)&gt;9999,-2,IF(VLOOKUP($A1068,Sheet1!$B$3:$AH$1266,Sheet1!G$1+(Sheet1!$A$1-1)*10,FALSE)&gt;999,-1,0)))))))</f>
        <v>5480</v>
      </c>
      <c r="X1068" s="392">
        <f>IF(ISNA(VLOOKUP($A1068,Sheet1!$B$3:$AH$1266,Sheet1!H$1+(Sheet1!$A$1-1)*10,FALSE))=TRUE,"---",IF(VLOOKUP($A1068,Sheet1!$B$3:$AH$1266,Sheet1!H$1+(Sheet1!$A$1-1)*10,FALSE)="---","---", (ROUND(VLOOKUP($A1068,Sheet1!$B$3:$AH$1266,Sheet1!H$1+(Sheet1!$A$1-1)*10,FALSE),IF(VLOOKUP($A1068,Sheet1!$B$3:$AH$1266,Sheet1!H$1+(Sheet1!$A$1-1)*10,FALSE)&gt;99999,-3,IF(VLOOKUP($A1068,Sheet1!$B$3:$AH$1266,Sheet1!H$1+(Sheet1!$A$1-1)*10,FALSE)&gt;9999,-2,IF(VLOOKUP($A1068,Sheet1!$B$3:$AH$1266,Sheet1!H$1+(Sheet1!$A$1-1)*10,FALSE)&gt;999,-1,0)))))))</f>
        <v>8450</v>
      </c>
      <c r="Y1068" s="392">
        <f>IF(ISNA(VLOOKUP($A1068,Sheet1!$B$3:$AH$1266,Sheet1!I$1+(Sheet1!$A$1-1)*10,FALSE))=TRUE,"---",IF(VLOOKUP($A1068,Sheet1!$B$3:$AH$1266,Sheet1!I$1+(Sheet1!$A$1-1)*10,FALSE)="---","---", (ROUND(VLOOKUP($A1068,Sheet1!$B$3:$AH$1266,Sheet1!I$1+(Sheet1!$A$1-1)*10,FALSE),IF(VLOOKUP($A1068,Sheet1!$B$3:$AH$1266,Sheet1!I$1+(Sheet1!$A$1-1)*10,FALSE)&gt;99999,-3,IF(VLOOKUP($A1068,Sheet1!$B$3:$AH$1266,Sheet1!I$1+(Sheet1!$A$1-1)*10,FALSE)&gt;9999,-2,IF(VLOOKUP($A1068,Sheet1!$B$3:$AH$1266,Sheet1!I$1+(Sheet1!$A$1-1)*10,FALSE)&gt;999,-1,0)))))))</f>
        <v>10400</v>
      </c>
      <c r="Z1068" s="392">
        <f>IF(ISNA(VLOOKUP($A1068,Sheet1!$B$3:$AH$1266,Sheet1!J$1+(Sheet1!$A$1-1)*10,FALSE))=TRUE,"---",IF(VLOOKUP($A1068,Sheet1!$B$3:$AH$1266,Sheet1!J$1+(Sheet1!$A$1-1)*10,FALSE)="---","---", (ROUND(VLOOKUP($A1068,Sheet1!$B$3:$AH$1266,Sheet1!J$1+(Sheet1!$A$1-1)*10,FALSE),IF(VLOOKUP($A1068,Sheet1!$B$3:$AH$1266,Sheet1!J$1+(Sheet1!$A$1-1)*10,FALSE)&gt;99999,-3,IF(VLOOKUP($A1068,Sheet1!$B$3:$AH$1266,Sheet1!J$1+(Sheet1!$A$1-1)*10,FALSE)&gt;9999,-2,IF(VLOOKUP($A1068,Sheet1!$B$3:$AH$1266,Sheet1!J$1+(Sheet1!$A$1-1)*10,FALSE)&gt;999,-1,0)))))))</f>
        <v>13000</v>
      </c>
      <c r="AA1068" s="392">
        <f>IF(ISNA(VLOOKUP($A1068,Sheet1!$B$3:$AH$1266,Sheet1!K$1+(Sheet1!$A$1-1)*10,FALSE))=TRUE,"---",IF(VLOOKUP($A1068,Sheet1!$B$3:$AH$1266,Sheet1!K$1+(Sheet1!$A$1-1)*10,FALSE)="---","---", (ROUND(VLOOKUP($A1068,Sheet1!$B$3:$AH$1266,Sheet1!K$1+(Sheet1!$A$1-1)*10,FALSE),IF(VLOOKUP($A1068,Sheet1!$B$3:$AH$1266,Sheet1!K$1+(Sheet1!$A$1-1)*10,FALSE)&gt;99999,-3,IF(VLOOKUP($A1068,Sheet1!$B$3:$AH$1266,Sheet1!K$1+(Sheet1!$A$1-1)*10,FALSE)&gt;9999,-2,IF(VLOOKUP($A1068,Sheet1!$B$3:$AH$1266,Sheet1!K$1+(Sheet1!$A$1-1)*10,FALSE)&gt;999,-1,0)))))))</f>
        <v>15000</v>
      </c>
      <c r="AB1068" s="392">
        <f>IF(ISNA(VLOOKUP($A1068,Sheet1!$B$3:$AH$1266,Sheet1!L$1+(Sheet1!$A$1-1)*10,FALSE))=TRUE,"---",IF(VLOOKUP($A1068,Sheet1!$B$3:$AH$1266,Sheet1!L$1+(Sheet1!$A$1-1)*10,FALSE)="---","---", (ROUND(VLOOKUP($A1068,Sheet1!$B$3:$AH$1266,Sheet1!L$1+(Sheet1!$A$1-1)*10,FALSE),IF(VLOOKUP($A1068,Sheet1!$B$3:$AH$1266,Sheet1!L$1+(Sheet1!$A$1-1)*10,FALSE)&gt;99999,-3,IF(VLOOKUP($A1068,Sheet1!$B$3:$AH$1266,Sheet1!L$1+(Sheet1!$A$1-1)*10,FALSE)&gt;9999,-2,IF(VLOOKUP($A1068,Sheet1!$B$3:$AH$1266,Sheet1!L$1+(Sheet1!$A$1-1)*10,FALSE)&gt;999,-1,0)))))))</f>
        <v>17100</v>
      </c>
      <c r="AC1068" s="392">
        <f>IF(ISNA(VLOOKUP($A1068,Sheet1!$B$3:$AH$1266,Sheet1!M$1+(Sheet1!$A$1-1)*10,FALSE))=TRUE,"---",IF(VLOOKUP($A1068,Sheet1!$B$3:$AH$1266,Sheet1!M$1+(Sheet1!$A$1-1)*10,FALSE)="---","---", (ROUND(VLOOKUP($A1068,Sheet1!$B$3:$AH$1266,Sheet1!M$1+(Sheet1!$A$1-1)*10,FALSE),IF(VLOOKUP($A1068,Sheet1!$B$3:$AH$1266,Sheet1!M$1+(Sheet1!$A$1-1)*10,FALSE)&gt;99999,-3,IF(VLOOKUP($A1068,Sheet1!$B$3:$AH$1266,Sheet1!M$1+(Sheet1!$A$1-1)*10,FALSE)&gt;9999,-2,IF(VLOOKUP($A1068,Sheet1!$B$3:$AH$1266,Sheet1!M$1+(Sheet1!$A$1-1)*10,FALSE)&gt;999,-1,0)))))))</f>
        <v>19400</v>
      </c>
      <c r="AD1068" s="392">
        <f>IF(ISNA(VLOOKUP($A1068,Sheet1!$B$3:$AH$1266,Sheet1!N$1+(Sheet1!$A$1-1)*10,FALSE))=TRUE,"---",IF(VLOOKUP($A1068,Sheet1!$B$3:$AH$1266,Sheet1!N$1+(Sheet1!$A$1-1)*10,FALSE)="---","---", (ROUND(VLOOKUP($A1068,Sheet1!$B$3:$AH$1266,Sheet1!N$1+(Sheet1!$A$1-1)*10,FALSE),IF(VLOOKUP($A1068,Sheet1!$B$3:$AH$1266,Sheet1!N$1+(Sheet1!$A$1-1)*10,FALSE)&gt;99999,-3,IF(VLOOKUP($A1068,Sheet1!$B$3:$AH$1266,Sheet1!N$1+(Sheet1!$A$1-1)*10,FALSE)&gt;9999,-2,IF(VLOOKUP($A1068,Sheet1!$B$3:$AH$1266,Sheet1!N$1+(Sheet1!$A$1-1)*10,FALSE)&gt;999,-1,0)))))))</f>
        <v>22600</v>
      </c>
    </row>
    <row r="1069" spans="1:30" ht="25.5" customHeight="1" x14ac:dyDescent="0.25">
      <c r="A1069" s="303"/>
      <c r="B1069" s="331"/>
      <c r="C1069" s="303"/>
      <c r="D1069" s="303"/>
      <c r="E1069" s="307" t="e">
        <v>#N/A</v>
      </c>
      <c r="F1069" s="52" t="s">
        <v>4726</v>
      </c>
      <c r="G1069" s="127" t="s">
        <v>31</v>
      </c>
      <c r="H1069" s="347"/>
      <c r="I1069" s="112">
        <v>20377</v>
      </c>
      <c r="J1069" s="140" t="s">
        <v>4405</v>
      </c>
      <c r="K1069" s="127" t="s">
        <v>17</v>
      </c>
      <c r="L1069" s="115">
        <v>9900</v>
      </c>
      <c r="M1069" s="116">
        <v>109</v>
      </c>
      <c r="N1069" s="127" t="s">
        <v>258</v>
      </c>
      <c r="O1069" s="68" t="s">
        <v>4405</v>
      </c>
      <c r="P1069" s="68" t="s">
        <v>4405</v>
      </c>
      <c r="Q1069" s="68" t="s">
        <v>4405</v>
      </c>
      <c r="R1069" s="74" t="s">
        <v>4405</v>
      </c>
      <c r="S1069" s="356" t="e">
        <v>#N/A</v>
      </c>
      <c r="T1069" s="356" t="str">
        <f>IF(ISNA(VLOOKUP(A1069,Sheet1!B$3:C$1266,2,FALSE)=TRUE),"ND",VLOOKUP(A1069,Sheet1!B$3:C$1266,2,FALSE))</f>
        <v>ND</v>
      </c>
      <c r="U1069" s="392" t="str">
        <f>IF(ISNA(VLOOKUP($A1069,Sheet1!$B$3:$AH$1266,Sheet1!E$1+(Sheet1!$A$1-1)*10,FALSE))=TRUE,"---",IF(VLOOKUP($A1069,Sheet1!$B$3:$AH$1266,Sheet1!E$1+(Sheet1!$A$1-1)*10,FALSE)="---","---", (ROUND(VLOOKUP($A1069,Sheet1!$B$3:$AH$1266,Sheet1!E$1+(Sheet1!$A$1-1)*10,FALSE),IF(VLOOKUP($A1069,Sheet1!$B$3:$AH$1266,Sheet1!E$1+(Sheet1!$A$1-1)*10,FALSE)&gt;99999,-3,IF(VLOOKUP($A1069,Sheet1!$B$3:$AH$1266,Sheet1!E$1+(Sheet1!$A$1-1)*10,FALSE)&gt;9999,-2,IF(VLOOKUP($A1069,Sheet1!$B$3:$AH$1266,Sheet1!E$1+(Sheet1!$A$1-1)*10,FALSE)&gt;999,-1,0)))))))</f>
        <v>---</v>
      </c>
      <c r="V1069" s="392" t="str">
        <f>IF(ISNA(VLOOKUP($A1069,Sheet1!$B$3:$AH$1266,Sheet1!F$1+(Sheet1!$A$1-1)*10,FALSE))=TRUE,"---",IF(VLOOKUP($A1069,Sheet1!$B$3:$AH$1266,Sheet1!F$1+(Sheet1!$A$1-1)*10,FALSE)="---","---", (ROUND(VLOOKUP($A1069,Sheet1!$B$3:$AH$1266,Sheet1!F$1+(Sheet1!$A$1-1)*10,FALSE),IF(VLOOKUP($A1069,Sheet1!$B$3:$AH$1266,Sheet1!F$1+(Sheet1!$A$1-1)*10,FALSE)&gt;99999,-3,IF(VLOOKUP($A1069,Sheet1!$B$3:$AH$1266,Sheet1!F$1+(Sheet1!$A$1-1)*10,FALSE)&gt;9999,-2,IF(VLOOKUP($A1069,Sheet1!$B$3:$AH$1266,Sheet1!F$1+(Sheet1!$A$1-1)*10,FALSE)&gt;999,-1,0)))))))</f>
        <v>---</v>
      </c>
      <c r="W1069" s="392" t="str">
        <f>IF(ISNA(VLOOKUP($A1069,Sheet1!$B$3:$AH$1266,Sheet1!G$1+(Sheet1!$A$1-1)*10,FALSE))=TRUE,"---",IF(VLOOKUP($A1069,Sheet1!$B$3:$AH$1266,Sheet1!G$1+(Sheet1!$A$1-1)*10,FALSE)="---","---", (ROUND(VLOOKUP($A1069,Sheet1!$B$3:$AH$1266,Sheet1!G$1+(Sheet1!$A$1-1)*10,FALSE),IF(VLOOKUP($A1069,Sheet1!$B$3:$AH$1266,Sheet1!G$1+(Sheet1!$A$1-1)*10,FALSE)&gt;99999,-3,IF(VLOOKUP($A1069,Sheet1!$B$3:$AH$1266,Sheet1!G$1+(Sheet1!$A$1-1)*10,FALSE)&gt;9999,-2,IF(VLOOKUP($A1069,Sheet1!$B$3:$AH$1266,Sheet1!G$1+(Sheet1!$A$1-1)*10,FALSE)&gt;999,-1,0)))))))</f>
        <v>---</v>
      </c>
      <c r="X1069" s="392" t="str">
        <f>IF(ISNA(VLOOKUP($A1069,Sheet1!$B$3:$AH$1266,Sheet1!H$1+(Sheet1!$A$1-1)*10,FALSE))=TRUE,"---",IF(VLOOKUP($A1069,Sheet1!$B$3:$AH$1266,Sheet1!H$1+(Sheet1!$A$1-1)*10,FALSE)="---","---", (ROUND(VLOOKUP($A1069,Sheet1!$B$3:$AH$1266,Sheet1!H$1+(Sheet1!$A$1-1)*10,FALSE),IF(VLOOKUP($A1069,Sheet1!$B$3:$AH$1266,Sheet1!H$1+(Sheet1!$A$1-1)*10,FALSE)&gt;99999,-3,IF(VLOOKUP($A1069,Sheet1!$B$3:$AH$1266,Sheet1!H$1+(Sheet1!$A$1-1)*10,FALSE)&gt;9999,-2,IF(VLOOKUP($A1069,Sheet1!$B$3:$AH$1266,Sheet1!H$1+(Sheet1!$A$1-1)*10,FALSE)&gt;999,-1,0)))))))</f>
        <v>---</v>
      </c>
      <c r="Y1069" s="392" t="str">
        <f>IF(ISNA(VLOOKUP($A1069,Sheet1!$B$3:$AH$1266,Sheet1!I$1+(Sheet1!$A$1-1)*10,FALSE))=TRUE,"---",IF(VLOOKUP($A1069,Sheet1!$B$3:$AH$1266,Sheet1!I$1+(Sheet1!$A$1-1)*10,FALSE)="---","---", (ROUND(VLOOKUP($A1069,Sheet1!$B$3:$AH$1266,Sheet1!I$1+(Sheet1!$A$1-1)*10,FALSE),IF(VLOOKUP($A1069,Sheet1!$B$3:$AH$1266,Sheet1!I$1+(Sheet1!$A$1-1)*10,FALSE)&gt;99999,-3,IF(VLOOKUP($A1069,Sheet1!$B$3:$AH$1266,Sheet1!I$1+(Sheet1!$A$1-1)*10,FALSE)&gt;9999,-2,IF(VLOOKUP($A1069,Sheet1!$B$3:$AH$1266,Sheet1!I$1+(Sheet1!$A$1-1)*10,FALSE)&gt;999,-1,0)))))))</f>
        <v>---</v>
      </c>
      <c r="Z1069" s="392" t="str">
        <f>IF(ISNA(VLOOKUP($A1069,Sheet1!$B$3:$AH$1266,Sheet1!J$1+(Sheet1!$A$1-1)*10,FALSE))=TRUE,"---",IF(VLOOKUP($A1069,Sheet1!$B$3:$AH$1266,Sheet1!J$1+(Sheet1!$A$1-1)*10,FALSE)="---","---", (ROUND(VLOOKUP($A1069,Sheet1!$B$3:$AH$1266,Sheet1!J$1+(Sheet1!$A$1-1)*10,FALSE),IF(VLOOKUP($A1069,Sheet1!$B$3:$AH$1266,Sheet1!J$1+(Sheet1!$A$1-1)*10,FALSE)&gt;99999,-3,IF(VLOOKUP($A1069,Sheet1!$B$3:$AH$1266,Sheet1!J$1+(Sheet1!$A$1-1)*10,FALSE)&gt;9999,-2,IF(VLOOKUP($A1069,Sheet1!$B$3:$AH$1266,Sheet1!J$1+(Sheet1!$A$1-1)*10,FALSE)&gt;999,-1,0)))))))</f>
        <v>---</v>
      </c>
      <c r="AA1069" s="392" t="str">
        <f>IF(ISNA(VLOOKUP($A1069,Sheet1!$B$3:$AH$1266,Sheet1!K$1+(Sheet1!$A$1-1)*10,FALSE))=TRUE,"---",IF(VLOOKUP($A1069,Sheet1!$B$3:$AH$1266,Sheet1!K$1+(Sheet1!$A$1-1)*10,FALSE)="---","---", (ROUND(VLOOKUP($A1069,Sheet1!$B$3:$AH$1266,Sheet1!K$1+(Sheet1!$A$1-1)*10,FALSE),IF(VLOOKUP($A1069,Sheet1!$B$3:$AH$1266,Sheet1!K$1+(Sheet1!$A$1-1)*10,FALSE)&gt;99999,-3,IF(VLOOKUP($A1069,Sheet1!$B$3:$AH$1266,Sheet1!K$1+(Sheet1!$A$1-1)*10,FALSE)&gt;9999,-2,IF(VLOOKUP($A1069,Sheet1!$B$3:$AH$1266,Sheet1!K$1+(Sheet1!$A$1-1)*10,FALSE)&gt;999,-1,0)))))))</f>
        <v>---</v>
      </c>
      <c r="AB1069" s="392" t="str">
        <f>IF(ISNA(VLOOKUP($A1069,Sheet1!$B$3:$AH$1266,Sheet1!L$1+(Sheet1!$A$1-1)*10,FALSE))=TRUE,"---",IF(VLOOKUP($A1069,Sheet1!$B$3:$AH$1266,Sheet1!L$1+(Sheet1!$A$1-1)*10,FALSE)="---","---", (ROUND(VLOOKUP($A1069,Sheet1!$B$3:$AH$1266,Sheet1!L$1+(Sheet1!$A$1-1)*10,FALSE),IF(VLOOKUP($A1069,Sheet1!$B$3:$AH$1266,Sheet1!L$1+(Sheet1!$A$1-1)*10,FALSE)&gt;99999,-3,IF(VLOOKUP($A1069,Sheet1!$B$3:$AH$1266,Sheet1!L$1+(Sheet1!$A$1-1)*10,FALSE)&gt;9999,-2,IF(VLOOKUP($A1069,Sheet1!$B$3:$AH$1266,Sheet1!L$1+(Sheet1!$A$1-1)*10,FALSE)&gt;999,-1,0)))))))</f>
        <v>---</v>
      </c>
      <c r="AC1069" s="392" t="str">
        <f>IF(ISNA(VLOOKUP($A1069,Sheet1!$B$3:$AH$1266,Sheet1!M$1+(Sheet1!$A$1-1)*10,FALSE))=TRUE,"---",IF(VLOOKUP($A1069,Sheet1!$B$3:$AH$1266,Sheet1!M$1+(Sheet1!$A$1-1)*10,FALSE)="---","---", (ROUND(VLOOKUP($A1069,Sheet1!$B$3:$AH$1266,Sheet1!M$1+(Sheet1!$A$1-1)*10,FALSE),IF(VLOOKUP($A1069,Sheet1!$B$3:$AH$1266,Sheet1!M$1+(Sheet1!$A$1-1)*10,FALSE)&gt;99999,-3,IF(VLOOKUP($A1069,Sheet1!$B$3:$AH$1266,Sheet1!M$1+(Sheet1!$A$1-1)*10,FALSE)&gt;9999,-2,IF(VLOOKUP($A1069,Sheet1!$B$3:$AH$1266,Sheet1!M$1+(Sheet1!$A$1-1)*10,FALSE)&gt;999,-1,0)))))))</f>
        <v>---</v>
      </c>
      <c r="AD1069" s="392" t="str">
        <f>IF(ISNA(VLOOKUP($A1069,Sheet1!$B$3:$AH$1266,Sheet1!N$1+(Sheet1!$A$1-1)*10,FALSE))=TRUE,"---",IF(VLOOKUP($A1069,Sheet1!$B$3:$AH$1266,Sheet1!N$1+(Sheet1!$A$1-1)*10,FALSE)="---","---", (ROUND(VLOOKUP($A1069,Sheet1!$B$3:$AH$1266,Sheet1!N$1+(Sheet1!$A$1-1)*10,FALSE),IF(VLOOKUP($A1069,Sheet1!$B$3:$AH$1266,Sheet1!N$1+(Sheet1!$A$1-1)*10,FALSE)&gt;99999,-3,IF(VLOOKUP($A1069,Sheet1!$B$3:$AH$1266,Sheet1!N$1+(Sheet1!$A$1-1)*10,FALSE)&gt;9999,-2,IF(VLOOKUP($A1069,Sheet1!$B$3:$AH$1266,Sheet1!N$1+(Sheet1!$A$1-1)*10,FALSE)&gt;999,-1,0)))))))</f>
        <v>---</v>
      </c>
    </row>
    <row r="1070" spans="1:30" ht="25.5" customHeight="1" x14ac:dyDescent="0.25">
      <c r="A1070" s="133" t="s">
        <v>1595</v>
      </c>
      <c r="B1070" s="141" t="s">
        <v>1596</v>
      </c>
      <c r="C1070" s="133">
        <v>420943</v>
      </c>
      <c r="D1070" s="133">
        <v>760238</v>
      </c>
      <c r="E1070" s="67" t="s">
        <v>3014</v>
      </c>
      <c r="F1070" s="135" t="s">
        <v>4405</v>
      </c>
      <c r="G1070" s="118" t="s">
        <v>160</v>
      </c>
      <c r="H1070" s="136">
        <v>7.61</v>
      </c>
      <c r="I1070" s="119">
        <v>22930</v>
      </c>
      <c r="J1070" s="137" t="s">
        <v>4405</v>
      </c>
      <c r="K1070" s="118" t="s">
        <v>17</v>
      </c>
      <c r="L1070" s="122">
        <v>3540</v>
      </c>
      <c r="M1070" s="123">
        <v>465</v>
      </c>
      <c r="N1070" s="118" t="s">
        <v>145</v>
      </c>
      <c r="O1070" s="71" t="str">
        <f t="shared" si="36"/>
        <v>&lt;0.2</v>
      </c>
      <c r="P1070" s="71">
        <f>IF(O1070&lt;&gt;"",VLOOKUP($A1070,Sheet4!$A$2:$O$1309,14,FALSE)*100,"")</f>
        <v>1.5365610095873228</v>
      </c>
      <c r="Q1070" s="71">
        <f>IF(P1070&lt;&gt;"",VLOOKUP($A1070,Sheet4!$A$2:$O$1309,15,FALSE)*100,"")</f>
        <v>14.07322453952008</v>
      </c>
      <c r="R1070" s="73" t="str">
        <f t="shared" si="37"/>
        <v>&gt;500</v>
      </c>
      <c r="S1070" s="63" t="s">
        <v>4367</v>
      </c>
      <c r="T1070" s="63" t="str">
        <f>IF(ISNA(VLOOKUP(A1070,Sheet1!B$3:C$1266,2,FALSE)=TRUE),"NC",VLOOKUP(A1070,Sheet1!B$3:C$1266,2,FALSE))</f>
        <v>Rural</v>
      </c>
      <c r="U1070" s="66">
        <f>IF(ISNA(VLOOKUP($A1070,Sheet1!$B$3:$AH$1266,Sheet1!E$1+(Sheet1!$A$1-1)*10,FALSE))=TRUE,"---",IF(VLOOKUP($A1070,Sheet1!$B$3:$AH$1266,Sheet1!E$1+(Sheet1!$A$1-1)*10,FALSE)="---","---", (ROUND(VLOOKUP($A1070,Sheet1!$B$3:$AH$1266,Sheet1!E$1+(Sheet1!$A$1-1)*10,FALSE),IF(VLOOKUP($A1070,Sheet1!$B$3:$AH$1266,Sheet1!E$1+(Sheet1!$A$1-1)*10,FALSE)&gt;99999,-3,IF(VLOOKUP($A1070,Sheet1!$B$3:$AH$1266,Sheet1!E$1+(Sheet1!$A$1-1)*10,FALSE)&gt;9999,-2,IF(VLOOKUP($A1070,Sheet1!$B$3:$AH$1266,Sheet1!E$1+(Sheet1!$A$1-1)*10,FALSE)&gt;999,-1,0)))))))</f>
        <v>249</v>
      </c>
      <c r="V1070" s="66">
        <f>IF(ISNA(VLOOKUP($A1070,Sheet1!$B$3:$AH$1266,Sheet1!F$1+(Sheet1!$A$1-1)*10,FALSE))=TRUE,"---",IF(VLOOKUP($A1070,Sheet1!$B$3:$AH$1266,Sheet1!F$1+(Sheet1!$A$1-1)*10,FALSE)="---","---", (ROUND(VLOOKUP($A1070,Sheet1!$B$3:$AH$1266,Sheet1!F$1+(Sheet1!$A$1-1)*10,FALSE),IF(VLOOKUP($A1070,Sheet1!$B$3:$AH$1266,Sheet1!F$1+(Sheet1!$A$1-1)*10,FALSE)&gt;99999,-3,IF(VLOOKUP($A1070,Sheet1!$B$3:$AH$1266,Sheet1!F$1+(Sheet1!$A$1-1)*10,FALSE)&gt;9999,-2,IF(VLOOKUP($A1070,Sheet1!$B$3:$AH$1266,Sheet1!F$1+(Sheet1!$A$1-1)*10,FALSE)&gt;999,-1,0)))))))</f>
        <v>314</v>
      </c>
      <c r="W1070" s="66">
        <f>IF(ISNA(VLOOKUP($A1070,Sheet1!$B$3:$AH$1266,Sheet1!G$1+(Sheet1!$A$1-1)*10,FALSE))=TRUE,"---",IF(VLOOKUP($A1070,Sheet1!$B$3:$AH$1266,Sheet1!G$1+(Sheet1!$A$1-1)*10,FALSE)="---","---", (ROUND(VLOOKUP($A1070,Sheet1!$B$3:$AH$1266,Sheet1!G$1+(Sheet1!$A$1-1)*10,FALSE),IF(VLOOKUP($A1070,Sheet1!$B$3:$AH$1266,Sheet1!G$1+(Sheet1!$A$1-1)*10,FALSE)&gt;99999,-3,IF(VLOOKUP($A1070,Sheet1!$B$3:$AH$1266,Sheet1!G$1+(Sheet1!$A$1-1)*10,FALSE)&gt;9999,-2,IF(VLOOKUP($A1070,Sheet1!$B$3:$AH$1266,Sheet1!G$1+(Sheet1!$A$1-1)*10,FALSE)&gt;999,-1,0)))))))</f>
        <v>409</v>
      </c>
      <c r="X1070" s="66">
        <f>IF(ISNA(VLOOKUP($A1070,Sheet1!$B$3:$AH$1266,Sheet1!H$1+(Sheet1!$A$1-1)*10,FALSE))=TRUE,"---",IF(VLOOKUP($A1070,Sheet1!$B$3:$AH$1266,Sheet1!H$1+(Sheet1!$A$1-1)*10,FALSE)="---","---", (ROUND(VLOOKUP($A1070,Sheet1!$B$3:$AH$1266,Sheet1!H$1+(Sheet1!$A$1-1)*10,FALSE),IF(VLOOKUP($A1070,Sheet1!$B$3:$AH$1266,Sheet1!H$1+(Sheet1!$A$1-1)*10,FALSE)&gt;99999,-3,IF(VLOOKUP($A1070,Sheet1!$B$3:$AH$1266,Sheet1!H$1+(Sheet1!$A$1-1)*10,FALSE)&gt;9999,-2,IF(VLOOKUP($A1070,Sheet1!$B$3:$AH$1266,Sheet1!H$1+(Sheet1!$A$1-1)*10,FALSE)&gt;999,-1,0)))))))</f>
        <v>696</v>
      </c>
      <c r="Y1070" s="66">
        <f>IF(ISNA(VLOOKUP($A1070,Sheet1!$B$3:$AH$1266,Sheet1!I$1+(Sheet1!$A$1-1)*10,FALSE))=TRUE,"---",IF(VLOOKUP($A1070,Sheet1!$B$3:$AH$1266,Sheet1!I$1+(Sheet1!$A$1-1)*10,FALSE)="---","---", (ROUND(VLOOKUP($A1070,Sheet1!$B$3:$AH$1266,Sheet1!I$1+(Sheet1!$A$1-1)*10,FALSE),IF(VLOOKUP($A1070,Sheet1!$B$3:$AH$1266,Sheet1!I$1+(Sheet1!$A$1-1)*10,FALSE)&gt;99999,-3,IF(VLOOKUP($A1070,Sheet1!$B$3:$AH$1266,Sheet1!I$1+(Sheet1!$A$1-1)*10,FALSE)&gt;9999,-2,IF(VLOOKUP($A1070,Sheet1!$B$3:$AH$1266,Sheet1!I$1+(Sheet1!$A$1-1)*10,FALSE)&gt;999,-1,0)))))))</f>
        <v>926</v>
      </c>
      <c r="Z1070" s="66">
        <f>IF(ISNA(VLOOKUP($A1070,Sheet1!$B$3:$AH$1266,Sheet1!J$1+(Sheet1!$A$1-1)*10,FALSE))=TRUE,"---",IF(VLOOKUP($A1070,Sheet1!$B$3:$AH$1266,Sheet1!J$1+(Sheet1!$A$1-1)*10,FALSE)="---","---", (ROUND(VLOOKUP($A1070,Sheet1!$B$3:$AH$1266,Sheet1!J$1+(Sheet1!$A$1-1)*10,FALSE),IF(VLOOKUP($A1070,Sheet1!$B$3:$AH$1266,Sheet1!J$1+(Sheet1!$A$1-1)*10,FALSE)&gt;99999,-3,IF(VLOOKUP($A1070,Sheet1!$B$3:$AH$1266,Sheet1!J$1+(Sheet1!$A$1-1)*10,FALSE)&gt;9999,-2,IF(VLOOKUP($A1070,Sheet1!$B$3:$AH$1266,Sheet1!J$1+(Sheet1!$A$1-1)*10,FALSE)&gt;999,-1,0)))))))</f>
        <v>1250</v>
      </c>
      <c r="AA1070" s="66">
        <f>IF(ISNA(VLOOKUP($A1070,Sheet1!$B$3:$AH$1266,Sheet1!K$1+(Sheet1!$A$1-1)*10,FALSE))=TRUE,"---",IF(VLOOKUP($A1070,Sheet1!$B$3:$AH$1266,Sheet1!K$1+(Sheet1!$A$1-1)*10,FALSE)="---","---", (ROUND(VLOOKUP($A1070,Sheet1!$B$3:$AH$1266,Sheet1!K$1+(Sheet1!$A$1-1)*10,FALSE),IF(VLOOKUP($A1070,Sheet1!$B$3:$AH$1266,Sheet1!K$1+(Sheet1!$A$1-1)*10,FALSE)&gt;99999,-3,IF(VLOOKUP($A1070,Sheet1!$B$3:$AH$1266,Sheet1!K$1+(Sheet1!$A$1-1)*10,FALSE)&gt;9999,-2,IF(VLOOKUP($A1070,Sheet1!$B$3:$AH$1266,Sheet1!K$1+(Sheet1!$A$1-1)*10,FALSE)&gt;999,-1,0)))))))</f>
        <v>1520</v>
      </c>
      <c r="AB1070" s="66">
        <f>IF(ISNA(VLOOKUP($A1070,Sheet1!$B$3:$AH$1266,Sheet1!L$1+(Sheet1!$A$1-1)*10,FALSE))=TRUE,"---",IF(VLOOKUP($A1070,Sheet1!$B$3:$AH$1266,Sheet1!L$1+(Sheet1!$A$1-1)*10,FALSE)="---","---", (ROUND(VLOOKUP($A1070,Sheet1!$B$3:$AH$1266,Sheet1!L$1+(Sheet1!$A$1-1)*10,FALSE),IF(VLOOKUP($A1070,Sheet1!$B$3:$AH$1266,Sheet1!L$1+(Sheet1!$A$1-1)*10,FALSE)&gt;99999,-3,IF(VLOOKUP($A1070,Sheet1!$B$3:$AH$1266,Sheet1!L$1+(Sheet1!$A$1-1)*10,FALSE)&gt;9999,-2,IF(VLOOKUP($A1070,Sheet1!$B$3:$AH$1266,Sheet1!L$1+(Sheet1!$A$1-1)*10,FALSE)&gt;999,-1,0)))))))</f>
        <v>1810</v>
      </c>
      <c r="AC1070" s="66">
        <f>IF(ISNA(VLOOKUP($A1070,Sheet1!$B$3:$AH$1266,Sheet1!M$1+(Sheet1!$A$1-1)*10,FALSE))=TRUE,"---",IF(VLOOKUP($A1070,Sheet1!$B$3:$AH$1266,Sheet1!M$1+(Sheet1!$A$1-1)*10,FALSE)="---","---", (ROUND(VLOOKUP($A1070,Sheet1!$B$3:$AH$1266,Sheet1!M$1+(Sheet1!$A$1-1)*10,FALSE),IF(VLOOKUP($A1070,Sheet1!$B$3:$AH$1266,Sheet1!M$1+(Sheet1!$A$1-1)*10,FALSE)&gt;99999,-3,IF(VLOOKUP($A1070,Sheet1!$B$3:$AH$1266,Sheet1!M$1+(Sheet1!$A$1-1)*10,FALSE)&gt;9999,-2,IF(VLOOKUP($A1070,Sheet1!$B$3:$AH$1266,Sheet1!M$1+(Sheet1!$A$1-1)*10,FALSE)&gt;999,-1,0)))))))</f>
        <v>2110</v>
      </c>
      <c r="AD1070" s="66">
        <f>IF(ISNA(VLOOKUP($A1070,Sheet1!$B$3:$AH$1266,Sheet1!N$1+(Sheet1!$A$1-1)*10,FALSE))=TRUE,"---",IF(VLOOKUP($A1070,Sheet1!$B$3:$AH$1266,Sheet1!N$1+(Sheet1!$A$1-1)*10,FALSE)="---","---", (ROUND(VLOOKUP($A1070,Sheet1!$B$3:$AH$1266,Sheet1!N$1+(Sheet1!$A$1-1)*10,FALSE),IF(VLOOKUP($A1070,Sheet1!$B$3:$AH$1266,Sheet1!N$1+(Sheet1!$A$1-1)*10,FALSE)&gt;99999,-3,IF(VLOOKUP($A1070,Sheet1!$B$3:$AH$1266,Sheet1!N$1+(Sheet1!$A$1-1)*10,FALSE)&gt;9999,-2,IF(VLOOKUP($A1070,Sheet1!$B$3:$AH$1266,Sheet1!N$1+(Sheet1!$A$1-1)*10,FALSE)&gt;999,-1,0)))))))</f>
        <v>2550</v>
      </c>
    </row>
    <row r="1071" spans="1:30" ht="25.5" customHeight="1" x14ac:dyDescent="0.25">
      <c r="A1071" s="303" t="s">
        <v>1597</v>
      </c>
      <c r="B1071" s="330" t="s">
        <v>1598</v>
      </c>
      <c r="C1071" s="303">
        <v>420550</v>
      </c>
      <c r="D1071" s="303">
        <v>761559</v>
      </c>
      <c r="E1071" s="307" t="s">
        <v>3039</v>
      </c>
      <c r="F1071" s="342" t="s">
        <v>4776</v>
      </c>
      <c r="G1071" s="318" t="s">
        <v>286</v>
      </c>
      <c r="H1071" s="433">
        <v>4216</v>
      </c>
      <c r="I1071" s="112">
        <v>40794</v>
      </c>
      <c r="J1071" s="147">
        <v>39.619999999999997</v>
      </c>
      <c r="K1071" s="127" t="s">
        <v>24</v>
      </c>
      <c r="L1071" s="115">
        <v>159000</v>
      </c>
      <c r="M1071" s="116">
        <v>37.700000000000003</v>
      </c>
      <c r="N1071" s="114" t="s">
        <v>4405</v>
      </c>
      <c r="O1071" s="68">
        <f t="shared" si="36"/>
        <v>0.36658853505227867</v>
      </c>
      <c r="P1071" s="68">
        <f>IF(O1071&lt;&gt;"",VLOOKUP($A1071,Sheet4!$A$2:$O$1309,14,FALSE)*100,"")</f>
        <v>0.79129454967692414</v>
      </c>
      <c r="Q1071" s="68">
        <f>IF(P1071&lt;&gt;"",VLOOKUP($A1071,Sheet4!$A$2:$O$1309,15,FALSE)*100,"")</f>
        <v>7.4865101547239687</v>
      </c>
      <c r="R1071" s="74" t="str">
        <f t="shared" si="37"/>
        <v>&gt;200,  &lt;500</v>
      </c>
      <c r="S1071" s="356" t="s">
        <v>4367</v>
      </c>
      <c r="T1071" s="356" t="str">
        <f>IF(ISNA(VLOOKUP(A1071,Sheet1!B$3:C$1266,2,FALSE)=TRUE),"NC",VLOOKUP(A1071,Sheet1!B$3:C$1266,2,FALSE))</f>
        <v>Rural10</v>
      </c>
      <c r="U1071" s="392">
        <f>IF(ISNA(VLOOKUP($A1071,Sheet1!$B$3:$AH$1266,Sheet1!E$1+(Sheet1!$A$1-1)*10,FALSE))=TRUE,"---",IF(VLOOKUP($A1071,Sheet1!$B$3:$AH$1266,Sheet1!E$1+(Sheet1!$A$1-1)*10,FALSE)="---","---", (ROUND(VLOOKUP($A1071,Sheet1!$B$3:$AH$1266,Sheet1!E$1+(Sheet1!$A$1-1)*10,FALSE),IF(VLOOKUP($A1071,Sheet1!$B$3:$AH$1266,Sheet1!E$1+(Sheet1!$A$1-1)*10,FALSE)&gt;99999,-3,IF(VLOOKUP($A1071,Sheet1!$B$3:$AH$1266,Sheet1!E$1+(Sheet1!$A$1-1)*10,FALSE)&gt;9999,-2,IF(VLOOKUP($A1071,Sheet1!$B$3:$AH$1266,Sheet1!E$1+(Sheet1!$A$1-1)*10,FALSE)&gt;999,-1,0)))))))</f>
        <v>43400</v>
      </c>
      <c r="V1071" s="392">
        <f>IF(ISNA(VLOOKUP($A1071,Sheet1!$B$3:$AH$1266,Sheet1!F$1+(Sheet1!$A$1-1)*10,FALSE))=TRUE,"---",IF(VLOOKUP($A1071,Sheet1!$B$3:$AH$1266,Sheet1!F$1+(Sheet1!$A$1-1)*10,FALSE)="---","---", (ROUND(VLOOKUP($A1071,Sheet1!$B$3:$AH$1266,Sheet1!F$1+(Sheet1!$A$1-1)*10,FALSE),IF(VLOOKUP($A1071,Sheet1!$B$3:$AH$1266,Sheet1!F$1+(Sheet1!$A$1-1)*10,FALSE)&gt;99999,-3,IF(VLOOKUP($A1071,Sheet1!$B$3:$AH$1266,Sheet1!F$1+(Sheet1!$A$1-1)*10,FALSE)&gt;9999,-2,IF(VLOOKUP($A1071,Sheet1!$B$3:$AH$1266,Sheet1!F$1+(Sheet1!$A$1-1)*10,FALSE)&gt;999,-1,0)))))))</f>
        <v>49300</v>
      </c>
      <c r="W1071" s="392">
        <f>IF(ISNA(VLOOKUP($A1071,Sheet1!$B$3:$AH$1266,Sheet1!G$1+(Sheet1!$A$1-1)*10,FALSE))=TRUE,"---",IF(VLOOKUP($A1071,Sheet1!$B$3:$AH$1266,Sheet1!G$1+(Sheet1!$A$1-1)*10,FALSE)="---","---", (ROUND(VLOOKUP($A1071,Sheet1!$B$3:$AH$1266,Sheet1!G$1+(Sheet1!$A$1-1)*10,FALSE),IF(VLOOKUP($A1071,Sheet1!$B$3:$AH$1266,Sheet1!G$1+(Sheet1!$A$1-1)*10,FALSE)&gt;99999,-3,IF(VLOOKUP($A1071,Sheet1!$B$3:$AH$1266,Sheet1!G$1+(Sheet1!$A$1-1)*10,FALSE)&gt;9999,-2,IF(VLOOKUP($A1071,Sheet1!$B$3:$AH$1266,Sheet1!G$1+(Sheet1!$A$1-1)*10,FALSE)&gt;999,-1,0)))))))</f>
        <v>56800</v>
      </c>
      <c r="X1071" s="392">
        <f>IF(ISNA(VLOOKUP($A1071,Sheet1!$B$3:$AH$1266,Sheet1!H$1+(Sheet1!$A$1-1)*10,FALSE))=TRUE,"---",IF(VLOOKUP($A1071,Sheet1!$B$3:$AH$1266,Sheet1!H$1+(Sheet1!$A$1-1)*10,FALSE)="---","---", (ROUND(VLOOKUP($A1071,Sheet1!$B$3:$AH$1266,Sheet1!H$1+(Sheet1!$A$1-1)*10,FALSE),IF(VLOOKUP($A1071,Sheet1!$B$3:$AH$1266,Sheet1!H$1+(Sheet1!$A$1-1)*10,FALSE)&gt;99999,-3,IF(VLOOKUP($A1071,Sheet1!$B$3:$AH$1266,Sheet1!H$1+(Sheet1!$A$1-1)*10,FALSE)&gt;9999,-2,IF(VLOOKUP($A1071,Sheet1!$B$3:$AH$1266,Sheet1!H$1+(Sheet1!$A$1-1)*10,FALSE)&gt;999,-1,0)))))))</f>
        <v>76200</v>
      </c>
      <c r="Y1071" s="392">
        <f>IF(ISNA(VLOOKUP($A1071,Sheet1!$B$3:$AH$1266,Sheet1!I$1+(Sheet1!$A$1-1)*10,FALSE))=TRUE,"---",IF(VLOOKUP($A1071,Sheet1!$B$3:$AH$1266,Sheet1!I$1+(Sheet1!$A$1-1)*10,FALSE)="---","---", (ROUND(VLOOKUP($A1071,Sheet1!$B$3:$AH$1266,Sheet1!I$1+(Sheet1!$A$1-1)*10,FALSE),IF(VLOOKUP($A1071,Sheet1!$B$3:$AH$1266,Sheet1!I$1+(Sheet1!$A$1-1)*10,FALSE)&gt;99999,-3,IF(VLOOKUP($A1071,Sheet1!$B$3:$AH$1266,Sheet1!I$1+(Sheet1!$A$1-1)*10,FALSE)&gt;9999,-2,IF(VLOOKUP($A1071,Sheet1!$B$3:$AH$1266,Sheet1!I$1+(Sheet1!$A$1-1)*10,FALSE)&gt;999,-1,0)))))))</f>
        <v>89600</v>
      </c>
      <c r="Z1071" s="392">
        <f>IF(ISNA(VLOOKUP($A1071,Sheet1!$B$3:$AH$1266,Sheet1!J$1+(Sheet1!$A$1-1)*10,FALSE))=TRUE,"---",IF(VLOOKUP($A1071,Sheet1!$B$3:$AH$1266,Sheet1!J$1+(Sheet1!$A$1-1)*10,FALSE)="---","---", (ROUND(VLOOKUP($A1071,Sheet1!$B$3:$AH$1266,Sheet1!J$1+(Sheet1!$A$1-1)*10,FALSE),IF(VLOOKUP($A1071,Sheet1!$B$3:$AH$1266,Sheet1!J$1+(Sheet1!$A$1-1)*10,FALSE)&gt;99999,-3,IF(VLOOKUP($A1071,Sheet1!$B$3:$AH$1266,Sheet1!J$1+(Sheet1!$A$1-1)*10,FALSE)&gt;9999,-2,IF(VLOOKUP($A1071,Sheet1!$B$3:$AH$1266,Sheet1!J$1+(Sheet1!$A$1-1)*10,FALSE)&gt;999,-1,0)))))))</f>
        <v>107000</v>
      </c>
      <c r="AA1071" s="392">
        <f>IF(ISNA(VLOOKUP($A1071,Sheet1!$B$3:$AH$1266,Sheet1!K$1+(Sheet1!$A$1-1)*10,FALSE))=TRUE,"---",IF(VLOOKUP($A1071,Sheet1!$B$3:$AH$1266,Sheet1!K$1+(Sheet1!$A$1-1)*10,FALSE)="---","---", (ROUND(VLOOKUP($A1071,Sheet1!$B$3:$AH$1266,Sheet1!K$1+(Sheet1!$A$1-1)*10,FALSE),IF(VLOOKUP($A1071,Sheet1!$B$3:$AH$1266,Sheet1!K$1+(Sheet1!$A$1-1)*10,FALSE)&gt;99999,-3,IF(VLOOKUP($A1071,Sheet1!$B$3:$AH$1266,Sheet1!K$1+(Sheet1!$A$1-1)*10,FALSE)&gt;9999,-2,IF(VLOOKUP($A1071,Sheet1!$B$3:$AH$1266,Sheet1!K$1+(Sheet1!$A$1-1)*10,FALSE)&gt;999,-1,0)))))))</f>
        <v>121000</v>
      </c>
      <c r="AB1071" s="392">
        <f>IF(ISNA(VLOOKUP($A1071,Sheet1!$B$3:$AH$1266,Sheet1!L$1+(Sheet1!$A$1-1)*10,FALSE))=TRUE,"---",IF(VLOOKUP($A1071,Sheet1!$B$3:$AH$1266,Sheet1!L$1+(Sheet1!$A$1-1)*10,FALSE)="---","---", (ROUND(VLOOKUP($A1071,Sheet1!$B$3:$AH$1266,Sheet1!L$1+(Sheet1!$A$1-1)*10,FALSE),IF(VLOOKUP($A1071,Sheet1!$B$3:$AH$1266,Sheet1!L$1+(Sheet1!$A$1-1)*10,FALSE)&gt;99999,-3,IF(VLOOKUP($A1071,Sheet1!$B$3:$AH$1266,Sheet1!L$1+(Sheet1!$A$1-1)*10,FALSE)&gt;9999,-2,IF(VLOOKUP($A1071,Sheet1!$B$3:$AH$1266,Sheet1!L$1+(Sheet1!$A$1-1)*10,FALSE)&gt;999,-1,0)))))))</f>
        <v>136000</v>
      </c>
      <c r="AC1071" s="392">
        <f>IF(ISNA(VLOOKUP($A1071,Sheet1!$B$3:$AH$1266,Sheet1!M$1+(Sheet1!$A$1-1)*10,FALSE))=TRUE,"---",IF(VLOOKUP($A1071,Sheet1!$B$3:$AH$1266,Sheet1!M$1+(Sheet1!$A$1-1)*10,FALSE)="---","---", (ROUND(VLOOKUP($A1071,Sheet1!$B$3:$AH$1266,Sheet1!M$1+(Sheet1!$A$1-1)*10,FALSE),IF(VLOOKUP($A1071,Sheet1!$B$3:$AH$1266,Sheet1!M$1+(Sheet1!$A$1-1)*10,FALSE)&gt;99999,-3,IF(VLOOKUP($A1071,Sheet1!$B$3:$AH$1266,Sheet1!M$1+(Sheet1!$A$1-1)*10,FALSE)&gt;9999,-2,IF(VLOOKUP($A1071,Sheet1!$B$3:$AH$1266,Sheet1!M$1+(Sheet1!$A$1-1)*10,FALSE)&gt;999,-1,0)))))))</f>
        <v>150000</v>
      </c>
      <c r="AD1071" s="392">
        <f>IF(ISNA(VLOOKUP($A1071,Sheet1!$B$3:$AH$1266,Sheet1!N$1+(Sheet1!$A$1-1)*10,FALSE))=TRUE,"---",IF(VLOOKUP($A1071,Sheet1!$B$3:$AH$1266,Sheet1!N$1+(Sheet1!$A$1-1)*10,FALSE)="---","---", (ROUND(VLOOKUP($A1071,Sheet1!$B$3:$AH$1266,Sheet1!N$1+(Sheet1!$A$1-1)*10,FALSE),IF(VLOOKUP($A1071,Sheet1!$B$3:$AH$1266,Sheet1!N$1+(Sheet1!$A$1-1)*10,FALSE)&gt;99999,-3,IF(VLOOKUP($A1071,Sheet1!$B$3:$AH$1266,Sheet1!N$1+(Sheet1!$A$1-1)*10,FALSE)&gt;9999,-2,IF(VLOOKUP($A1071,Sheet1!$B$3:$AH$1266,Sheet1!N$1+(Sheet1!$A$1-1)*10,FALSE)&gt;999,-1,0)))))))</f>
        <v>171000</v>
      </c>
    </row>
    <row r="1072" spans="1:30" ht="25.5" customHeight="1" x14ac:dyDescent="0.25">
      <c r="A1072" s="303"/>
      <c r="B1072" s="331"/>
      <c r="C1072" s="303"/>
      <c r="D1072" s="303"/>
      <c r="E1072" s="307" t="e">
        <v>#N/A</v>
      </c>
      <c r="F1072" s="401"/>
      <c r="G1072" s="405"/>
      <c r="H1072" s="433"/>
      <c r="I1072" s="326">
        <v>13227</v>
      </c>
      <c r="J1072" s="410" t="s">
        <v>4405</v>
      </c>
      <c r="K1072" s="318" t="s">
        <v>17</v>
      </c>
      <c r="L1072" s="386">
        <v>107000</v>
      </c>
      <c r="M1072" s="322">
        <v>25.4</v>
      </c>
      <c r="N1072" s="318" t="s">
        <v>14</v>
      </c>
      <c r="O1072" s="299" t="s">
        <v>4405</v>
      </c>
      <c r="P1072" s="299" t="s">
        <v>4405</v>
      </c>
      <c r="Q1072" s="299" t="s">
        <v>4405</v>
      </c>
      <c r="R1072" s="301" t="s">
        <v>4405</v>
      </c>
      <c r="S1072" s="356" t="e">
        <v>#N/A</v>
      </c>
      <c r="T1072" s="356" t="str">
        <f>IF(ISNA(VLOOKUP(A1072,Sheet1!B$3:C$1266,2,FALSE)=TRUE),"ND",VLOOKUP(A1072,Sheet1!B$3:C$1266,2,FALSE))</f>
        <v>ND</v>
      </c>
      <c r="U1072" s="392" t="str">
        <f>IF(ISNA(VLOOKUP($A1072,Sheet1!$B$3:$AH$1266,Sheet1!E$1+(Sheet1!$A$1-1)*10,FALSE))=TRUE,"---",IF(VLOOKUP($A1072,Sheet1!$B$3:$AH$1266,Sheet1!E$1+(Sheet1!$A$1-1)*10,FALSE)="---","---", (ROUND(VLOOKUP($A1072,Sheet1!$B$3:$AH$1266,Sheet1!E$1+(Sheet1!$A$1-1)*10,FALSE),IF(VLOOKUP($A1072,Sheet1!$B$3:$AH$1266,Sheet1!E$1+(Sheet1!$A$1-1)*10,FALSE)&gt;99999,-3,IF(VLOOKUP($A1072,Sheet1!$B$3:$AH$1266,Sheet1!E$1+(Sheet1!$A$1-1)*10,FALSE)&gt;9999,-2,IF(VLOOKUP($A1072,Sheet1!$B$3:$AH$1266,Sheet1!E$1+(Sheet1!$A$1-1)*10,FALSE)&gt;999,-1,0)))))))</f>
        <v>---</v>
      </c>
      <c r="V1072" s="392" t="str">
        <f>IF(ISNA(VLOOKUP($A1072,Sheet1!$B$3:$AH$1266,Sheet1!F$1+(Sheet1!$A$1-1)*10,FALSE))=TRUE,"---",IF(VLOOKUP($A1072,Sheet1!$B$3:$AH$1266,Sheet1!F$1+(Sheet1!$A$1-1)*10,FALSE)="---","---", (ROUND(VLOOKUP($A1072,Sheet1!$B$3:$AH$1266,Sheet1!F$1+(Sheet1!$A$1-1)*10,FALSE),IF(VLOOKUP($A1072,Sheet1!$B$3:$AH$1266,Sheet1!F$1+(Sheet1!$A$1-1)*10,FALSE)&gt;99999,-3,IF(VLOOKUP($A1072,Sheet1!$B$3:$AH$1266,Sheet1!F$1+(Sheet1!$A$1-1)*10,FALSE)&gt;9999,-2,IF(VLOOKUP($A1072,Sheet1!$B$3:$AH$1266,Sheet1!F$1+(Sheet1!$A$1-1)*10,FALSE)&gt;999,-1,0)))))))</f>
        <v>---</v>
      </c>
      <c r="W1072" s="392" t="str">
        <f>IF(ISNA(VLOOKUP($A1072,Sheet1!$B$3:$AH$1266,Sheet1!G$1+(Sheet1!$A$1-1)*10,FALSE))=TRUE,"---",IF(VLOOKUP($A1072,Sheet1!$B$3:$AH$1266,Sheet1!G$1+(Sheet1!$A$1-1)*10,FALSE)="---","---", (ROUND(VLOOKUP($A1072,Sheet1!$B$3:$AH$1266,Sheet1!G$1+(Sheet1!$A$1-1)*10,FALSE),IF(VLOOKUP($A1072,Sheet1!$B$3:$AH$1266,Sheet1!G$1+(Sheet1!$A$1-1)*10,FALSE)&gt;99999,-3,IF(VLOOKUP($A1072,Sheet1!$B$3:$AH$1266,Sheet1!G$1+(Sheet1!$A$1-1)*10,FALSE)&gt;9999,-2,IF(VLOOKUP($A1072,Sheet1!$B$3:$AH$1266,Sheet1!G$1+(Sheet1!$A$1-1)*10,FALSE)&gt;999,-1,0)))))))</f>
        <v>---</v>
      </c>
      <c r="X1072" s="392" t="str">
        <f>IF(ISNA(VLOOKUP($A1072,Sheet1!$B$3:$AH$1266,Sheet1!H$1+(Sheet1!$A$1-1)*10,FALSE))=TRUE,"---",IF(VLOOKUP($A1072,Sheet1!$B$3:$AH$1266,Sheet1!H$1+(Sheet1!$A$1-1)*10,FALSE)="---","---", (ROUND(VLOOKUP($A1072,Sheet1!$B$3:$AH$1266,Sheet1!H$1+(Sheet1!$A$1-1)*10,FALSE),IF(VLOOKUP($A1072,Sheet1!$B$3:$AH$1266,Sheet1!H$1+(Sheet1!$A$1-1)*10,FALSE)&gt;99999,-3,IF(VLOOKUP($A1072,Sheet1!$B$3:$AH$1266,Sheet1!H$1+(Sheet1!$A$1-1)*10,FALSE)&gt;9999,-2,IF(VLOOKUP($A1072,Sheet1!$B$3:$AH$1266,Sheet1!H$1+(Sheet1!$A$1-1)*10,FALSE)&gt;999,-1,0)))))))</f>
        <v>---</v>
      </c>
      <c r="Y1072" s="392" t="str">
        <f>IF(ISNA(VLOOKUP($A1072,Sheet1!$B$3:$AH$1266,Sheet1!I$1+(Sheet1!$A$1-1)*10,FALSE))=TRUE,"---",IF(VLOOKUP($A1072,Sheet1!$B$3:$AH$1266,Sheet1!I$1+(Sheet1!$A$1-1)*10,FALSE)="---","---", (ROUND(VLOOKUP($A1072,Sheet1!$B$3:$AH$1266,Sheet1!I$1+(Sheet1!$A$1-1)*10,FALSE),IF(VLOOKUP($A1072,Sheet1!$B$3:$AH$1266,Sheet1!I$1+(Sheet1!$A$1-1)*10,FALSE)&gt;99999,-3,IF(VLOOKUP($A1072,Sheet1!$B$3:$AH$1266,Sheet1!I$1+(Sheet1!$A$1-1)*10,FALSE)&gt;9999,-2,IF(VLOOKUP($A1072,Sheet1!$B$3:$AH$1266,Sheet1!I$1+(Sheet1!$A$1-1)*10,FALSE)&gt;999,-1,0)))))))</f>
        <v>---</v>
      </c>
      <c r="Z1072" s="392" t="str">
        <f>IF(ISNA(VLOOKUP($A1072,Sheet1!$B$3:$AH$1266,Sheet1!J$1+(Sheet1!$A$1-1)*10,FALSE))=TRUE,"---",IF(VLOOKUP($A1072,Sheet1!$B$3:$AH$1266,Sheet1!J$1+(Sheet1!$A$1-1)*10,FALSE)="---","---", (ROUND(VLOOKUP($A1072,Sheet1!$B$3:$AH$1266,Sheet1!J$1+(Sheet1!$A$1-1)*10,FALSE),IF(VLOOKUP($A1072,Sheet1!$B$3:$AH$1266,Sheet1!J$1+(Sheet1!$A$1-1)*10,FALSE)&gt;99999,-3,IF(VLOOKUP($A1072,Sheet1!$B$3:$AH$1266,Sheet1!J$1+(Sheet1!$A$1-1)*10,FALSE)&gt;9999,-2,IF(VLOOKUP($A1072,Sheet1!$B$3:$AH$1266,Sheet1!J$1+(Sheet1!$A$1-1)*10,FALSE)&gt;999,-1,0)))))))</f>
        <v>---</v>
      </c>
      <c r="AA1072" s="392" t="str">
        <f>IF(ISNA(VLOOKUP($A1072,Sheet1!$B$3:$AH$1266,Sheet1!K$1+(Sheet1!$A$1-1)*10,FALSE))=TRUE,"---",IF(VLOOKUP($A1072,Sheet1!$B$3:$AH$1266,Sheet1!K$1+(Sheet1!$A$1-1)*10,FALSE)="---","---", (ROUND(VLOOKUP($A1072,Sheet1!$B$3:$AH$1266,Sheet1!K$1+(Sheet1!$A$1-1)*10,FALSE),IF(VLOOKUP($A1072,Sheet1!$B$3:$AH$1266,Sheet1!K$1+(Sheet1!$A$1-1)*10,FALSE)&gt;99999,-3,IF(VLOOKUP($A1072,Sheet1!$B$3:$AH$1266,Sheet1!K$1+(Sheet1!$A$1-1)*10,FALSE)&gt;9999,-2,IF(VLOOKUP($A1072,Sheet1!$B$3:$AH$1266,Sheet1!K$1+(Sheet1!$A$1-1)*10,FALSE)&gt;999,-1,0)))))))</f>
        <v>---</v>
      </c>
      <c r="AB1072" s="392" t="str">
        <f>IF(ISNA(VLOOKUP($A1072,Sheet1!$B$3:$AH$1266,Sheet1!L$1+(Sheet1!$A$1-1)*10,FALSE))=TRUE,"---",IF(VLOOKUP($A1072,Sheet1!$B$3:$AH$1266,Sheet1!L$1+(Sheet1!$A$1-1)*10,FALSE)="---","---", (ROUND(VLOOKUP($A1072,Sheet1!$B$3:$AH$1266,Sheet1!L$1+(Sheet1!$A$1-1)*10,FALSE),IF(VLOOKUP($A1072,Sheet1!$B$3:$AH$1266,Sheet1!L$1+(Sheet1!$A$1-1)*10,FALSE)&gt;99999,-3,IF(VLOOKUP($A1072,Sheet1!$B$3:$AH$1266,Sheet1!L$1+(Sheet1!$A$1-1)*10,FALSE)&gt;9999,-2,IF(VLOOKUP($A1072,Sheet1!$B$3:$AH$1266,Sheet1!L$1+(Sheet1!$A$1-1)*10,FALSE)&gt;999,-1,0)))))))</f>
        <v>---</v>
      </c>
      <c r="AC1072" s="392" t="str">
        <f>IF(ISNA(VLOOKUP($A1072,Sheet1!$B$3:$AH$1266,Sheet1!M$1+(Sheet1!$A$1-1)*10,FALSE))=TRUE,"---",IF(VLOOKUP($A1072,Sheet1!$B$3:$AH$1266,Sheet1!M$1+(Sheet1!$A$1-1)*10,FALSE)="---","---", (ROUND(VLOOKUP($A1072,Sheet1!$B$3:$AH$1266,Sheet1!M$1+(Sheet1!$A$1-1)*10,FALSE),IF(VLOOKUP($A1072,Sheet1!$B$3:$AH$1266,Sheet1!M$1+(Sheet1!$A$1-1)*10,FALSE)&gt;99999,-3,IF(VLOOKUP($A1072,Sheet1!$B$3:$AH$1266,Sheet1!M$1+(Sheet1!$A$1-1)*10,FALSE)&gt;9999,-2,IF(VLOOKUP($A1072,Sheet1!$B$3:$AH$1266,Sheet1!M$1+(Sheet1!$A$1-1)*10,FALSE)&gt;999,-1,0)))))))</f>
        <v>---</v>
      </c>
      <c r="AD1072" s="392" t="str">
        <f>IF(ISNA(VLOOKUP($A1072,Sheet1!$B$3:$AH$1266,Sheet1!N$1+(Sheet1!$A$1-1)*10,FALSE))=TRUE,"---",IF(VLOOKUP($A1072,Sheet1!$B$3:$AH$1266,Sheet1!N$1+(Sheet1!$A$1-1)*10,FALSE)="---","---", (ROUND(VLOOKUP($A1072,Sheet1!$B$3:$AH$1266,Sheet1!N$1+(Sheet1!$A$1-1)*10,FALSE),IF(VLOOKUP($A1072,Sheet1!$B$3:$AH$1266,Sheet1!N$1+(Sheet1!$A$1-1)*10,FALSE)&gt;99999,-3,IF(VLOOKUP($A1072,Sheet1!$B$3:$AH$1266,Sheet1!N$1+(Sheet1!$A$1-1)*10,FALSE)&gt;9999,-2,IF(VLOOKUP($A1072,Sheet1!$B$3:$AH$1266,Sheet1!N$1+(Sheet1!$A$1-1)*10,FALSE)&gt;999,-1,0)))))))</f>
        <v>---</v>
      </c>
    </row>
    <row r="1073" spans="1:30" ht="25.5" customHeight="1" x14ac:dyDescent="0.25">
      <c r="A1073" s="303"/>
      <c r="B1073" s="331"/>
      <c r="C1073" s="303"/>
      <c r="D1073" s="303"/>
      <c r="E1073" s="307"/>
      <c r="F1073" s="52" t="s">
        <v>4747</v>
      </c>
      <c r="G1073" s="127" t="s">
        <v>31</v>
      </c>
      <c r="H1073" s="433"/>
      <c r="I1073" s="327"/>
      <c r="J1073" s="411"/>
      <c r="K1073" s="319"/>
      <c r="L1073" s="387"/>
      <c r="M1073" s="323"/>
      <c r="N1073" s="319"/>
      <c r="O1073" s="317" t="e">
        <f t="shared" si="36"/>
        <v>#NUM!</v>
      </c>
      <c r="P1073" s="317" t="e">
        <f>IF(O1073&lt;&gt;"",VLOOKUP($A1073,Sheet4!$A$2:$O$1309,14,FALSE)*100,"")</f>
        <v>#NUM!</v>
      </c>
      <c r="Q1073" s="317" t="e">
        <f>IF(P1073&lt;&gt;"",VLOOKUP($A1073,Sheet4!$A$2:$O$1309,15,FALSE)*100,"")</f>
        <v>#NUM!</v>
      </c>
      <c r="R1073" s="356" t="e">
        <f t="shared" si="37"/>
        <v>#NUM!</v>
      </c>
      <c r="S1073" s="356"/>
      <c r="T1073" s="356"/>
      <c r="U1073" s="392"/>
      <c r="V1073" s="392"/>
      <c r="W1073" s="392"/>
      <c r="X1073" s="392"/>
      <c r="Y1073" s="392"/>
      <c r="Z1073" s="392"/>
      <c r="AA1073" s="392"/>
      <c r="AB1073" s="392"/>
      <c r="AC1073" s="392"/>
      <c r="AD1073" s="392"/>
    </row>
    <row r="1074" spans="1:30" ht="25.5" customHeight="1" x14ac:dyDescent="0.25">
      <c r="A1074" s="304" t="s">
        <v>1599</v>
      </c>
      <c r="B1074" s="393" t="s">
        <v>1600</v>
      </c>
      <c r="C1074" s="304">
        <v>420521</v>
      </c>
      <c r="D1074" s="304">
        <v>761559</v>
      </c>
      <c r="E1074" s="305" t="s">
        <v>3039</v>
      </c>
      <c r="F1074" s="345" t="s">
        <v>4514</v>
      </c>
      <c r="G1074" s="351" t="s">
        <v>31</v>
      </c>
      <c r="H1074" s="348">
        <v>8.59</v>
      </c>
      <c r="I1074" s="119">
        <v>26473</v>
      </c>
      <c r="J1074" s="137" t="s">
        <v>4405</v>
      </c>
      <c r="K1074" s="118" t="s">
        <v>17</v>
      </c>
      <c r="L1074" s="122">
        <v>1660</v>
      </c>
      <c r="M1074" s="123">
        <v>193</v>
      </c>
      <c r="N1074" s="118" t="s">
        <v>481</v>
      </c>
      <c r="O1074" s="71">
        <f t="shared" si="36"/>
        <v>2.980617987773698</v>
      </c>
      <c r="P1074" s="71">
        <f>IF(O1074&lt;&gt;"",VLOOKUP($A1074,Sheet4!$A$2:$O$1309,14,FALSE)*100,"")</f>
        <v>2.4027346202427968</v>
      </c>
      <c r="Q1074" s="71">
        <f>IF(P1074&lt;&gt;"",VLOOKUP($A1074,Sheet4!$A$2:$O$1309,15,FALSE)*100,"")</f>
        <v>21.197209243782311</v>
      </c>
      <c r="R1074" s="73">
        <f t="shared" si="37"/>
        <v>35</v>
      </c>
      <c r="S1074" s="357" t="s">
        <v>4367</v>
      </c>
      <c r="T1074" s="357" t="str">
        <f>IF(ISNA(VLOOKUP(A1074,Sheet1!B$3:C$1266,2,FALSE)=TRUE),"NC",VLOOKUP(A1074,Sheet1!B$3:C$1266,2,FALSE))</f>
        <v>Rural</v>
      </c>
      <c r="U1074" s="385">
        <f>IF(ISNA(VLOOKUP($A1074,Sheet1!$B$3:$AH$1266,Sheet1!E$1+(Sheet1!$A$1-1)*10,FALSE))=TRUE,"---",IF(VLOOKUP($A1074,Sheet1!$B$3:$AH$1266,Sheet1!E$1+(Sheet1!$A$1-1)*10,FALSE)="---","---", (ROUND(VLOOKUP($A1074,Sheet1!$B$3:$AH$1266,Sheet1!E$1+(Sheet1!$A$1-1)*10,FALSE),IF(VLOOKUP($A1074,Sheet1!$B$3:$AH$1266,Sheet1!E$1+(Sheet1!$A$1-1)*10,FALSE)&gt;99999,-3,IF(VLOOKUP($A1074,Sheet1!$B$3:$AH$1266,Sheet1!E$1+(Sheet1!$A$1-1)*10,FALSE)&gt;9999,-2,IF(VLOOKUP($A1074,Sheet1!$B$3:$AH$1266,Sheet1!E$1+(Sheet1!$A$1-1)*10,FALSE)&gt;999,-1,0)))))))</f>
        <v>313</v>
      </c>
      <c r="V1074" s="385">
        <f>IF(ISNA(VLOOKUP($A1074,Sheet1!$B$3:$AH$1266,Sheet1!F$1+(Sheet1!$A$1-1)*10,FALSE))=TRUE,"---",IF(VLOOKUP($A1074,Sheet1!$B$3:$AH$1266,Sheet1!F$1+(Sheet1!$A$1-1)*10,FALSE)="---","---", (ROUND(VLOOKUP($A1074,Sheet1!$B$3:$AH$1266,Sheet1!F$1+(Sheet1!$A$1-1)*10,FALSE),IF(VLOOKUP($A1074,Sheet1!$B$3:$AH$1266,Sheet1!F$1+(Sheet1!$A$1-1)*10,FALSE)&gt;99999,-3,IF(VLOOKUP($A1074,Sheet1!$B$3:$AH$1266,Sheet1!F$1+(Sheet1!$A$1-1)*10,FALSE)&gt;9999,-2,IF(VLOOKUP($A1074,Sheet1!$B$3:$AH$1266,Sheet1!F$1+(Sheet1!$A$1-1)*10,FALSE)&gt;999,-1,0)))))))</f>
        <v>391</v>
      </c>
      <c r="W1074" s="385">
        <f>IF(ISNA(VLOOKUP($A1074,Sheet1!$B$3:$AH$1266,Sheet1!G$1+(Sheet1!$A$1-1)*10,FALSE))=TRUE,"---",IF(VLOOKUP($A1074,Sheet1!$B$3:$AH$1266,Sheet1!G$1+(Sheet1!$A$1-1)*10,FALSE)="---","---", (ROUND(VLOOKUP($A1074,Sheet1!$B$3:$AH$1266,Sheet1!G$1+(Sheet1!$A$1-1)*10,FALSE),IF(VLOOKUP($A1074,Sheet1!$B$3:$AH$1266,Sheet1!G$1+(Sheet1!$A$1-1)*10,FALSE)&gt;99999,-3,IF(VLOOKUP($A1074,Sheet1!$B$3:$AH$1266,Sheet1!G$1+(Sheet1!$A$1-1)*10,FALSE)&gt;9999,-2,IF(VLOOKUP($A1074,Sheet1!$B$3:$AH$1266,Sheet1!G$1+(Sheet1!$A$1-1)*10,FALSE)&gt;999,-1,0)))))))</f>
        <v>505</v>
      </c>
      <c r="X1074" s="385">
        <f>IF(ISNA(VLOOKUP($A1074,Sheet1!$B$3:$AH$1266,Sheet1!H$1+(Sheet1!$A$1-1)*10,FALSE))=TRUE,"---",IF(VLOOKUP($A1074,Sheet1!$B$3:$AH$1266,Sheet1!H$1+(Sheet1!$A$1-1)*10,FALSE)="---","---", (ROUND(VLOOKUP($A1074,Sheet1!$B$3:$AH$1266,Sheet1!H$1+(Sheet1!$A$1-1)*10,FALSE),IF(VLOOKUP($A1074,Sheet1!$B$3:$AH$1266,Sheet1!H$1+(Sheet1!$A$1-1)*10,FALSE)&gt;99999,-3,IF(VLOOKUP($A1074,Sheet1!$B$3:$AH$1266,Sheet1!H$1+(Sheet1!$A$1-1)*10,FALSE)&gt;9999,-2,IF(VLOOKUP($A1074,Sheet1!$B$3:$AH$1266,Sheet1!H$1+(Sheet1!$A$1-1)*10,FALSE)&gt;999,-1,0)))))))</f>
        <v>847</v>
      </c>
      <c r="Y1074" s="385">
        <f>IF(ISNA(VLOOKUP($A1074,Sheet1!$B$3:$AH$1266,Sheet1!I$1+(Sheet1!$A$1-1)*10,FALSE))=TRUE,"---",IF(VLOOKUP($A1074,Sheet1!$B$3:$AH$1266,Sheet1!I$1+(Sheet1!$A$1-1)*10,FALSE)="---","---", (ROUND(VLOOKUP($A1074,Sheet1!$B$3:$AH$1266,Sheet1!I$1+(Sheet1!$A$1-1)*10,FALSE),IF(VLOOKUP($A1074,Sheet1!$B$3:$AH$1266,Sheet1!I$1+(Sheet1!$A$1-1)*10,FALSE)&gt;99999,-3,IF(VLOOKUP($A1074,Sheet1!$B$3:$AH$1266,Sheet1!I$1+(Sheet1!$A$1-1)*10,FALSE)&gt;9999,-2,IF(VLOOKUP($A1074,Sheet1!$B$3:$AH$1266,Sheet1!I$1+(Sheet1!$A$1-1)*10,FALSE)&gt;999,-1,0)))))))</f>
        <v>1120</v>
      </c>
      <c r="Z1074" s="385">
        <f>IF(ISNA(VLOOKUP($A1074,Sheet1!$B$3:$AH$1266,Sheet1!J$1+(Sheet1!$A$1-1)*10,FALSE))=TRUE,"---",IF(VLOOKUP($A1074,Sheet1!$B$3:$AH$1266,Sheet1!J$1+(Sheet1!$A$1-1)*10,FALSE)="---","---", (ROUND(VLOOKUP($A1074,Sheet1!$B$3:$AH$1266,Sheet1!J$1+(Sheet1!$A$1-1)*10,FALSE),IF(VLOOKUP($A1074,Sheet1!$B$3:$AH$1266,Sheet1!J$1+(Sheet1!$A$1-1)*10,FALSE)&gt;99999,-3,IF(VLOOKUP($A1074,Sheet1!$B$3:$AH$1266,Sheet1!J$1+(Sheet1!$A$1-1)*10,FALSE)&gt;9999,-2,IF(VLOOKUP($A1074,Sheet1!$B$3:$AH$1266,Sheet1!J$1+(Sheet1!$A$1-1)*10,FALSE)&gt;999,-1,0)))))))</f>
        <v>1500</v>
      </c>
      <c r="AA1074" s="385">
        <f>IF(ISNA(VLOOKUP($A1074,Sheet1!$B$3:$AH$1266,Sheet1!K$1+(Sheet1!$A$1-1)*10,FALSE))=TRUE,"---",IF(VLOOKUP($A1074,Sheet1!$B$3:$AH$1266,Sheet1!K$1+(Sheet1!$A$1-1)*10,FALSE)="---","---", (ROUND(VLOOKUP($A1074,Sheet1!$B$3:$AH$1266,Sheet1!K$1+(Sheet1!$A$1-1)*10,FALSE),IF(VLOOKUP($A1074,Sheet1!$B$3:$AH$1266,Sheet1!K$1+(Sheet1!$A$1-1)*10,FALSE)&gt;99999,-3,IF(VLOOKUP($A1074,Sheet1!$B$3:$AH$1266,Sheet1!K$1+(Sheet1!$A$1-1)*10,FALSE)&gt;9999,-2,IF(VLOOKUP($A1074,Sheet1!$B$3:$AH$1266,Sheet1!K$1+(Sheet1!$A$1-1)*10,FALSE)&gt;999,-1,0)))))))</f>
        <v>1830</v>
      </c>
      <c r="AB1074" s="385">
        <f>IF(ISNA(VLOOKUP($A1074,Sheet1!$B$3:$AH$1266,Sheet1!L$1+(Sheet1!$A$1-1)*10,FALSE))=TRUE,"---",IF(VLOOKUP($A1074,Sheet1!$B$3:$AH$1266,Sheet1!L$1+(Sheet1!$A$1-1)*10,FALSE)="---","---", (ROUND(VLOOKUP($A1074,Sheet1!$B$3:$AH$1266,Sheet1!L$1+(Sheet1!$A$1-1)*10,FALSE),IF(VLOOKUP($A1074,Sheet1!$B$3:$AH$1266,Sheet1!L$1+(Sheet1!$A$1-1)*10,FALSE)&gt;99999,-3,IF(VLOOKUP($A1074,Sheet1!$B$3:$AH$1266,Sheet1!L$1+(Sheet1!$A$1-1)*10,FALSE)&gt;9999,-2,IF(VLOOKUP($A1074,Sheet1!$B$3:$AH$1266,Sheet1!L$1+(Sheet1!$A$1-1)*10,FALSE)&gt;999,-1,0)))))))</f>
        <v>2160</v>
      </c>
      <c r="AC1074" s="385">
        <f>IF(ISNA(VLOOKUP($A1074,Sheet1!$B$3:$AH$1266,Sheet1!M$1+(Sheet1!$A$1-1)*10,FALSE))=TRUE,"---",IF(VLOOKUP($A1074,Sheet1!$B$3:$AH$1266,Sheet1!M$1+(Sheet1!$A$1-1)*10,FALSE)="---","---", (ROUND(VLOOKUP($A1074,Sheet1!$B$3:$AH$1266,Sheet1!M$1+(Sheet1!$A$1-1)*10,FALSE),IF(VLOOKUP($A1074,Sheet1!$B$3:$AH$1266,Sheet1!M$1+(Sheet1!$A$1-1)*10,FALSE)&gt;99999,-3,IF(VLOOKUP($A1074,Sheet1!$B$3:$AH$1266,Sheet1!M$1+(Sheet1!$A$1-1)*10,FALSE)&gt;9999,-2,IF(VLOOKUP($A1074,Sheet1!$B$3:$AH$1266,Sheet1!M$1+(Sheet1!$A$1-1)*10,FALSE)&gt;999,-1,0)))))))</f>
        <v>2520</v>
      </c>
      <c r="AD1074" s="385">
        <f>IF(ISNA(VLOOKUP($A1074,Sheet1!$B$3:$AH$1266,Sheet1!N$1+(Sheet1!$A$1-1)*10,FALSE))=TRUE,"---",IF(VLOOKUP($A1074,Sheet1!$B$3:$AH$1266,Sheet1!N$1+(Sheet1!$A$1-1)*10,FALSE)="---","---", (ROUND(VLOOKUP($A1074,Sheet1!$B$3:$AH$1266,Sheet1!N$1+(Sheet1!$A$1-1)*10,FALSE),IF(VLOOKUP($A1074,Sheet1!$B$3:$AH$1266,Sheet1!N$1+(Sheet1!$A$1-1)*10,FALSE)&gt;99999,-3,IF(VLOOKUP($A1074,Sheet1!$B$3:$AH$1266,Sheet1!N$1+(Sheet1!$A$1-1)*10,FALSE)&gt;9999,-2,IF(VLOOKUP($A1074,Sheet1!$B$3:$AH$1266,Sheet1!N$1+(Sheet1!$A$1-1)*10,FALSE)&gt;999,-1,0)))))))</f>
        <v>3040</v>
      </c>
    </row>
    <row r="1075" spans="1:30" ht="25.5" customHeight="1" x14ac:dyDescent="0.25">
      <c r="A1075" s="304"/>
      <c r="B1075" s="346"/>
      <c r="C1075" s="304"/>
      <c r="D1075" s="304"/>
      <c r="E1075" s="305" t="e">
        <v>#N/A</v>
      </c>
      <c r="F1075" s="346"/>
      <c r="G1075" s="352"/>
      <c r="H1075" s="348"/>
      <c r="I1075" s="119">
        <v>24778</v>
      </c>
      <c r="J1075" s="124">
        <v>5.15</v>
      </c>
      <c r="K1075" s="118" t="s">
        <v>20</v>
      </c>
      <c r="L1075" s="122">
        <v>1100</v>
      </c>
      <c r="M1075" s="123">
        <v>128</v>
      </c>
      <c r="N1075" s="121" t="s">
        <v>4405</v>
      </c>
      <c r="O1075" s="71" t="s">
        <v>4405</v>
      </c>
      <c r="P1075" s="71" t="s">
        <v>4405</v>
      </c>
      <c r="Q1075" s="71" t="s">
        <v>4405</v>
      </c>
      <c r="R1075" s="73" t="s">
        <v>4405</v>
      </c>
      <c r="S1075" s="357" t="e">
        <v>#N/A</v>
      </c>
      <c r="T1075" s="357" t="str">
        <f>IF(ISNA(VLOOKUP(A1075,Sheet1!B$3:C$1266,2,FALSE)=TRUE),"ND",VLOOKUP(A1075,Sheet1!B$3:C$1266,2,FALSE))</f>
        <v>ND</v>
      </c>
      <c r="U1075" s="385" t="str">
        <f>IF(ISNA(VLOOKUP($A1075,Sheet1!$B$3:$AH$1266,Sheet1!E$1+(Sheet1!$A$1-1)*10,FALSE))=TRUE,"---",IF(VLOOKUP($A1075,Sheet1!$B$3:$AH$1266,Sheet1!E$1+(Sheet1!$A$1-1)*10,FALSE)="---","---", (ROUND(VLOOKUP($A1075,Sheet1!$B$3:$AH$1266,Sheet1!E$1+(Sheet1!$A$1-1)*10,FALSE),IF(VLOOKUP($A1075,Sheet1!$B$3:$AH$1266,Sheet1!E$1+(Sheet1!$A$1-1)*10,FALSE)&gt;99999,-3,IF(VLOOKUP($A1075,Sheet1!$B$3:$AH$1266,Sheet1!E$1+(Sheet1!$A$1-1)*10,FALSE)&gt;9999,-2,IF(VLOOKUP($A1075,Sheet1!$B$3:$AH$1266,Sheet1!E$1+(Sheet1!$A$1-1)*10,FALSE)&gt;999,-1,0)))))))</f>
        <v>---</v>
      </c>
      <c r="V1075" s="385" t="str">
        <f>IF(ISNA(VLOOKUP($A1075,Sheet1!$B$3:$AH$1266,Sheet1!F$1+(Sheet1!$A$1-1)*10,FALSE))=TRUE,"---",IF(VLOOKUP($A1075,Sheet1!$B$3:$AH$1266,Sheet1!F$1+(Sheet1!$A$1-1)*10,FALSE)="---","---", (ROUND(VLOOKUP($A1075,Sheet1!$B$3:$AH$1266,Sheet1!F$1+(Sheet1!$A$1-1)*10,FALSE),IF(VLOOKUP($A1075,Sheet1!$B$3:$AH$1266,Sheet1!F$1+(Sheet1!$A$1-1)*10,FALSE)&gt;99999,-3,IF(VLOOKUP($A1075,Sheet1!$B$3:$AH$1266,Sheet1!F$1+(Sheet1!$A$1-1)*10,FALSE)&gt;9999,-2,IF(VLOOKUP($A1075,Sheet1!$B$3:$AH$1266,Sheet1!F$1+(Sheet1!$A$1-1)*10,FALSE)&gt;999,-1,0)))))))</f>
        <v>---</v>
      </c>
      <c r="W1075" s="385" t="str">
        <f>IF(ISNA(VLOOKUP($A1075,Sheet1!$B$3:$AH$1266,Sheet1!G$1+(Sheet1!$A$1-1)*10,FALSE))=TRUE,"---",IF(VLOOKUP($A1075,Sheet1!$B$3:$AH$1266,Sheet1!G$1+(Sheet1!$A$1-1)*10,FALSE)="---","---", (ROUND(VLOOKUP($A1075,Sheet1!$B$3:$AH$1266,Sheet1!G$1+(Sheet1!$A$1-1)*10,FALSE),IF(VLOOKUP($A1075,Sheet1!$B$3:$AH$1266,Sheet1!G$1+(Sheet1!$A$1-1)*10,FALSE)&gt;99999,-3,IF(VLOOKUP($A1075,Sheet1!$B$3:$AH$1266,Sheet1!G$1+(Sheet1!$A$1-1)*10,FALSE)&gt;9999,-2,IF(VLOOKUP($A1075,Sheet1!$B$3:$AH$1266,Sheet1!G$1+(Sheet1!$A$1-1)*10,FALSE)&gt;999,-1,0)))))))</f>
        <v>---</v>
      </c>
      <c r="X1075" s="385" t="str">
        <f>IF(ISNA(VLOOKUP($A1075,Sheet1!$B$3:$AH$1266,Sheet1!H$1+(Sheet1!$A$1-1)*10,FALSE))=TRUE,"---",IF(VLOOKUP($A1075,Sheet1!$B$3:$AH$1266,Sheet1!H$1+(Sheet1!$A$1-1)*10,FALSE)="---","---", (ROUND(VLOOKUP($A1075,Sheet1!$B$3:$AH$1266,Sheet1!H$1+(Sheet1!$A$1-1)*10,FALSE),IF(VLOOKUP($A1075,Sheet1!$B$3:$AH$1266,Sheet1!H$1+(Sheet1!$A$1-1)*10,FALSE)&gt;99999,-3,IF(VLOOKUP($A1075,Sheet1!$B$3:$AH$1266,Sheet1!H$1+(Sheet1!$A$1-1)*10,FALSE)&gt;9999,-2,IF(VLOOKUP($A1075,Sheet1!$B$3:$AH$1266,Sheet1!H$1+(Sheet1!$A$1-1)*10,FALSE)&gt;999,-1,0)))))))</f>
        <v>---</v>
      </c>
      <c r="Y1075" s="385" t="str">
        <f>IF(ISNA(VLOOKUP($A1075,Sheet1!$B$3:$AH$1266,Sheet1!I$1+(Sheet1!$A$1-1)*10,FALSE))=TRUE,"---",IF(VLOOKUP($A1075,Sheet1!$B$3:$AH$1266,Sheet1!I$1+(Sheet1!$A$1-1)*10,FALSE)="---","---", (ROUND(VLOOKUP($A1075,Sheet1!$B$3:$AH$1266,Sheet1!I$1+(Sheet1!$A$1-1)*10,FALSE),IF(VLOOKUP($A1075,Sheet1!$B$3:$AH$1266,Sheet1!I$1+(Sheet1!$A$1-1)*10,FALSE)&gt;99999,-3,IF(VLOOKUP($A1075,Sheet1!$B$3:$AH$1266,Sheet1!I$1+(Sheet1!$A$1-1)*10,FALSE)&gt;9999,-2,IF(VLOOKUP($A1075,Sheet1!$B$3:$AH$1266,Sheet1!I$1+(Sheet1!$A$1-1)*10,FALSE)&gt;999,-1,0)))))))</f>
        <v>---</v>
      </c>
      <c r="Z1075" s="385" t="str">
        <f>IF(ISNA(VLOOKUP($A1075,Sheet1!$B$3:$AH$1266,Sheet1!J$1+(Sheet1!$A$1-1)*10,FALSE))=TRUE,"---",IF(VLOOKUP($A1075,Sheet1!$B$3:$AH$1266,Sheet1!J$1+(Sheet1!$A$1-1)*10,FALSE)="---","---", (ROUND(VLOOKUP($A1075,Sheet1!$B$3:$AH$1266,Sheet1!J$1+(Sheet1!$A$1-1)*10,FALSE),IF(VLOOKUP($A1075,Sheet1!$B$3:$AH$1266,Sheet1!J$1+(Sheet1!$A$1-1)*10,FALSE)&gt;99999,-3,IF(VLOOKUP($A1075,Sheet1!$B$3:$AH$1266,Sheet1!J$1+(Sheet1!$A$1-1)*10,FALSE)&gt;9999,-2,IF(VLOOKUP($A1075,Sheet1!$B$3:$AH$1266,Sheet1!J$1+(Sheet1!$A$1-1)*10,FALSE)&gt;999,-1,0)))))))</f>
        <v>---</v>
      </c>
      <c r="AA1075" s="385" t="str">
        <f>IF(ISNA(VLOOKUP($A1075,Sheet1!$B$3:$AH$1266,Sheet1!K$1+(Sheet1!$A$1-1)*10,FALSE))=TRUE,"---",IF(VLOOKUP($A1075,Sheet1!$B$3:$AH$1266,Sheet1!K$1+(Sheet1!$A$1-1)*10,FALSE)="---","---", (ROUND(VLOOKUP($A1075,Sheet1!$B$3:$AH$1266,Sheet1!K$1+(Sheet1!$A$1-1)*10,FALSE),IF(VLOOKUP($A1075,Sheet1!$B$3:$AH$1266,Sheet1!K$1+(Sheet1!$A$1-1)*10,FALSE)&gt;99999,-3,IF(VLOOKUP($A1075,Sheet1!$B$3:$AH$1266,Sheet1!K$1+(Sheet1!$A$1-1)*10,FALSE)&gt;9999,-2,IF(VLOOKUP($A1075,Sheet1!$B$3:$AH$1266,Sheet1!K$1+(Sheet1!$A$1-1)*10,FALSE)&gt;999,-1,0)))))))</f>
        <v>---</v>
      </c>
      <c r="AB1075" s="385" t="str">
        <f>IF(ISNA(VLOOKUP($A1075,Sheet1!$B$3:$AH$1266,Sheet1!L$1+(Sheet1!$A$1-1)*10,FALSE))=TRUE,"---",IF(VLOOKUP($A1075,Sheet1!$B$3:$AH$1266,Sheet1!L$1+(Sheet1!$A$1-1)*10,FALSE)="---","---", (ROUND(VLOOKUP($A1075,Sheet1!$B$3:$AH$1266,Sheet1!L$1+(Sheet1!$A$1-1)*10,FALSE),IF(VLOOKUP($A1075,Sheet1!$B$3:$AH$1266,Sheet1!L$1+(Sheet1!$A$1-1)*10,FALSE)&gt;99999,-3,IF(VLOOKUP($A1075,Sheet1!$B$3:$AH$1266,Sheet1!L$1+(Sheet1!$A$1-1)*10,FALSE)&gt;9999,-2,IF(VLOOKUP($A1075,Sheet1!$B$3:$AH$1266,Sheet1!L$1+(Sheet1!$A$1-1)*10,FALSE)&gt;999,-1,0)))))))</f>
        <v>---</v>
      </c>
      <c r="AC1075" s="385" t="str">
        <f>IF(ISNA(VLOOKUP($A1075,Sheet1!$B$3:$AH$1266,Sheet1!M$1+(Sheet1!$A$1-1)*10,FALSE))=TRUE,"---",IF(VLOOKUP($A1075,Sheet1!$B$3:$AH$1266,Sheet1!M$1+(Sheet1!$A$1-1)*10,FALSE)="---","---", (ROUND(VLOOKUP($A1075,Sheet1!$B$3:$AH$1266,Sheet1!M$1+(Sheet1!$A$1-1)*10,FALSE),IF(VLOOKUP($A1075,Sheet1!$B$3:$AH$1266,Sheet1!M$1+(Sheet1!$A$1-1)*10,FALSE)&gt;99999,-3,IF(VLOOKUP($A1075,Sheet1!$B$3:$AH$1266,Sheet1!M$1+(Sheet1!$A$1-1)*10,FALSE)&gt;9999,-2,IF(VLOOKUP($A1075,Sheet1!$B$3:$AH$1266,Sheet1!M$1+(Sheet1!$A$1-1)*10,FALSE)&gt;999,-1,0)))))))</f>
        <v>---</v>
      </c>
      <c r="AD1075" s="385" t="str">
        <f>IF(ISNA(VLOOKUP($A1075,Sheet1!$B$3:$AH$1266,Sheet1!N$1+(Sheet1!$A$1-1)*10,FALSE))=TRUE,"---",IF(VLOOKUP($A1075,Sheet1!$B$3:$AH$1266,Sheet1!N$1+(Sheet1!$A$1-1)*10,FALSE)="---","---", (ROUND(VLOOKUP($A1075,Sheet1!$B$3:$AH$1266,Sheet1!N$1+(Sheet1!$A$1-1)*10,FALSE),IF(VLOOKUP($A1075,Sheet1!$B$3:$AH$1266,Sheet1!N$1+(Sheet1!$A$1-1)*10,FALSE)&gt;99999,-3,IF(VLOOKUP($A1075,Sheet1!$B$3:$AH$1266,Sheet1!N$1+(Sheet1!$A$1-1)*10,FALSE)&gt;9999,-2,IF(VLOOKUP($A1075,Sheet1!$B$3:$AH$1266,Sheet1!N$1+(Sheet1!$A$1-1)*10,FALSE)&gt;999,-1,0)))))))</f>
        <v>---</v>
      </c>
    </row>
    <row r="1076" spans="1:30" ht="25.5" customHeight="1" x14ac:dyDescent="0.25">
      <c r="A1076" s="304"/>
      <c r="B1076" s="346"/>
      <c r="C1076" s="304"/>
      <c r="D1076" s="304"/>
      <c r="E1076" s="305" t="e">
        <v>#N/A</v>
      </c>
      <c r="F1076" s="355"/>
      <c r="G1076" s="372"/>
      <c r="H1076" s="348"/>
      <c r="I1076" s="119">
        <v>24560</v>
      </c>
      <c r="J1076" s="124">
        <v>5.24</v>
      </c>
      <c r="K1076" s="121" t="s">
        <v>4405</v>
      </c>
      <c r="L1076" s="122">
        <v>980</v>
      </c>
      <c r="M1076" s="123">
        <v>114</v>
      </c>
      <c r="N1076" s="118" t="s">
        <v>112</v>
      </c>
      <c r="O1076" s="71" t="s">
        <v>4405</v>
      </c>
      <c r="P1076" s="71" t="s">
        <v>4405</v>
      </c>
      <c r="Q1076" s="71" t="s">
        <v>4405</v>
      </c>
      <c r="R1076" s="73" t="s">
        <v>4405</v>
      </c>
      <c r="S1076" s="357" t="e">
        <v>#N/A</v>
      </c>
      <c r="T1076" s="357" t="str">
        <f>IF(ISNA(VLOOKUP(A1076,Sheet1!B$3:C$1266,2,FALSE)=TRUE),"ND",VLOOKUP(A1076,Sheet1!B$3:C$1266,2,FALSE))</f>
        <v>ND</v>
      </c>
      <c r="U1076" s="385" t="str">
        <f>IF(ISNA(VLOOKUP($A1076,Sheet1!$B$3:$AH$1266,Sheet1!E$1+(Sheet1!$A$1-1)*10,FALSE))=TRUE,"---",IF(VLOOKUP($A1076,Sheet1!$B$3:$AH$1266,Sheet1!E$1+(Sheet1!$A$1-1)*10,FALSE)="---","---", (ROUND(VLOOKUP($A1076,Sheet1!$B$3:$AH$1266,Sheet1!E$1+(Sheet1!$A$1-1)*10,FALSE),IF(VLOOKUP($A1076,Sheet1!$B$3:$AH$1266,Sheet1!E$1+(Sheet1!$A$1-1)*10,FALSE)&gt;99999,-3,IF(VLOOKUP($A1076,Sheet1!$B$3:$AH$1266,Sheet1!E$1+(Sheet1!$A$1-1)*10,FALSE)&gt;9999,-2,IF(VLOOKUP($A1076,Sheet1!$B$3:$AH$1266,Sheet1!E$1+(Sheet1!$A$1-1)*10,FALSE)&gt;999,-1,0)))))))</f>
        <v>---</v>
      </c>
      <c r="V1076" s="385" t="str">
        <f>IF(ISNA(VLOOKUP($A1076,Sheet1!$B$3:$AH$1266,Sheet1!F$1+(Sheet1!$A$1-1)*10,FALSE))=TRUE,"---",IF(VLOOKUP($A1076,Sheet1!$B$3:$AH$1266,Sheet1!F$1+(Sheet1!$A$1-1)*10,FALSE)="---","---", (ROUND(VLOOKUP($A1076,Sheet1!$B$3:$AH$1266,Sheet1!F$1+(Sheet1!$A$1-1)*10,FALSE),IF(VLOOKUP($A1076,Sheet1!$B$3:$AH$1266,Sheet1!F$1+(Sheet1!$A$1-1)*10,FALSE)&gt;99999,-3,IF(VLOOKUP($A1076,Sheet1!$B$3:$AH$1266,Sheet1!F$1+(Sheet1!$A$1-1)*10,FALSE)&gt;9999,-2,IF(VLOOKUP($A1076,Sheet1!$B$3:$AH$1266,Sheet1!F$1+(Sheet1!$A$1-1)*10,FALSE)&gt;999,-1,0)))))))</f>
        <v>---</v>
      </c>
      <c r="W1076" s="385" t="str">
        <f>IF(ISNA(VLOOKUP($A1076,Sheet1!$B$3:$AH$1266,Sheet1!G$1+(Sheet1!$A$1-1)*10,FALSE))=TRUE,"---",IF(VLOOKUP($A1076,Sheet1!$B$3:$AH$1266,Sheet1!G$1+(Sheet1!$A$1-1)*10,FALSE)="---","---", (ROUND(VLOOKUP($A1076,Sheet1!$B$3:$AH$1266,Sheet1!G$1+(Sheet1!$A$1-1)*10,FALSE),IF(VLOOKUP($A1076,Sheet1!$B$3:$AH$1266,Sheet1!G$1+(Sheet1!$A$1-1)*10,FALSE)&gt;99999,-3,IF(VLOOKUP($A1076,Sheet1!$B$3:$AH$1266,Sheet1!G$1+(Sheet1!$A$1-1)*10,FALSE)&gt;9999,-2,IF(VLOOKUP($A1076,Sheet1!$B$3:$AH$1266,Sheet1!G$1+(Sheet1!$A$1-1)*10,FALSE)&gt;999,-1,0)))))))</f>
        <v>---</v>
      </c>
      <c r="X1076" s="385" t="str">
        <f>IF(ISNA(VLOOKUP($A1076,Sheet1!$B$3:$AH$1266,Sheet1!H$1+(Sheet1!$A$1-1)*10,FALSE))=TRUE,"---",IF(VLOOKUP($A1076,Sheet1!$B$3:$AH$1266,Sheet1!H$1+(Sheet1!$A$1-1)*10,FALSE)="---","---", (ROUND(VLOOKUP($A1076,Sheet1!$B$3:$AH$1266,Sheet1!H$1+(Sheet1!$A$1-1)*10,FALSE),IF(VLOOKUP($A1076,Sheet1!$B$3:$AH$1266,Sheet1!H$1+(Sheet1!$A$1-1)*10,FALSE)&gt;99999,-3,IF(VLOOKUP($A1076,Sheet1!$B$3:$AH$1266,Sheet1!H$1+(Sheet1!$A$1-1)*10,FALSE)&gt;9999,-2,IF(VLOOKUP($A1076,Sheet1!$B$3:$AH$1266,Sheet1!H$1+(Sheet1!$A$1-1)*10,FALSE)&gt;999,-1,0)))))))</f>
        <v>---</v>
      </c>
      <c r="Y1076" s="385" t="str">
        <f>IF(ISNA(VLOOKUP($A1076,Sheet1!$B$3:$AH$1266,Sheet1!I$1+(Sheet1!$A$1-1)*10,FALSE))=TRUE,"---",IF(VLOOKUP($A1076,Sheet1!$B$3:$AH$1266,Sheet1!I$1+(Sheet1!$A$1-1)*10,FALSE)="---","---", (ROUND(VLOOKUP($A1076,Sheet1!$B$3:$AH$1266,Sheet1!I$1+(Sheet1!$A$1-1)*10,FALSE),IF(VLOOKUP($A1076,Sheet1!$B$3:$AH$1266,Sheet1!I$1+(Sheet1!$A$1-1)*10,FALSE)&gt;99999,-3,IF(VLOOKUP($A1076,Sheet1!$B$3:$AH$1266,Sheet1!I$1+(Sheet1!$A$1-1)*10,FALSE)&gt;9999,-2,IF(VLOOKUP($A1076,Sheet1!$B$3:$AH$1266,Sheet1!I$1+(Sheet1!$A$1-1)*10,FALSE)&gt;999,-1,0)))))))</f>
        <v>---</v>
      </c>
      <c r="Z1076" s="385" t="str">
        <f>IF(ISNA(VLOOKUP($A1076,Sheet1!$B$3:$AH$1266,Sheet1!J$1+(Sheet1!$A$1-1)*10,FALSE))=TRUE,"---",IF(VLOOKUP($A1076,Sheet1!$B$3:$AH$1266,Sheet1!J$1+(Sheet1!$A$1-1)*10,FALSE)="---","---", (ROUND(VLOOKUP($A1076,Sheet1!$B$3:$AH$1266,Sheet1!J$1+(Sheet1!$A$1-1)*10,FALSE),IF(VLOOKUP($A1076,Sheet1!$B$3:$AH$1266,Sheet1!J$1+(Sheet1!$A$1-1)*10,FALSE)&gt;99999,-3,IF(VLOOKUP($A1076,Sheet1!$B$3:$AH$1266,Sheet1!J$1+(Sheet1!$A$1-1)*10,FALSE)&gt;9999,-2,IF(VLOOKUP($A1076,Sheet1!$B$3:$AH$1266,Sheet1!J$1+(Sheet1!$A$1-1)*10,FALSE)&gt;999,-1,0)))))))</f>
        <v>---</v>
      </c>
      <c r="AA1076" s="385" t="str">
        <f>IF(ISNA(VLOOKUP($A1076,Sheet1!$B$3:$AH$1266,Sheet1!K$1+(Sheet1!$A$1-1)*10,FALSE))=TRUE,"---",IF(VLOOKUP($A1076,Sheet1!$B$3:$AH$1266,Sheet1!K$1+(Sheet1!$A$1-1)*10,FALSE)="---","---", (ROUND(VLOOKUP($A1076,Sheet1!$B$3:$AH$1266,Sheet1!K$1+(Sheet1!$A$1-1)*10,FALSE),IF(VLOOKUP($A1076,Sheet1!$B$3:$AH$1266,Sheet1!K$1+(Sheet1!$A$1-1)*10,FALSE)&gt;99999,-3,IF(VLOOKUP($A1076,Sheet1!$B$3:$AH$1266,Sheet1!K$1+(Sheet1!$A$1-1)*10,FALSE)&gt;9999,-2,IF(VLOOKUP($A1076,Sheet1!$B$3:$AH$1266,Sheet1!K$1+(Sheet1!$A$1-1)*10,FALSE)&gt;999,-1,0)))))))</f>
        <v>---</v>
      </c>
      <c r="AB1076" s="385" t="str">
        <f>IF(ISNA(VLOOKUP($A1076,Sheet1!$B$3:$AH$1266,Sheet1!L$1+(Sheet1!$A$1-1)*10,FALSE))=TRUE,"---",IF(VLOOKUP($A1076,Sheet1!$B$3:$AH$1266,Sheet1!L$1+(Sheet1!$A$1-1)*10,FALSE)="---","---", (ROUND(VLOOKUP($A1076,Sheet1!$B$3:$AH$1266,Sheet1!L$1+(Sheet1!$A$1-1)*10,FALSE),IF(VLOOKUP($A1076,Sheet1!$B$3:$AH$1266,Sheet1!L$1+(Sheet1!$A$1-1)*10,FALSE)&gt;99999,-3,IF(VLOOKUP($A1076,Sheet1!$B$3:$AH$1266,Sheet1!L$1+(Sheet1!$A$1-1)*10,FALSE)&gt;9999,-2,IF(VLOOKUP($A1076,Sheet1!$B$3:$AH$1266,Sheet1!L$1+(Sheet1!$A$1-1)*10,FALSE)&gt;999,-1,0)))))))</f>
        <v>---</v>
      </c>
      <c r="AC1076" s="385" t="str">
        <f>IF(ISNA(VLOOKUP($A1076,Sheet1!$B$3:$AH$1266,Sheet1!M$1+(Sheet1!$A$1-1)*10,FALSE))=TRUE,"---",IF(VLOOKUP($A1076,Sheet1!$B$3:$AH$1266,Sheet1!M$1+(Sheet1!$A$1-1)*10,FALSE)="---","---", (ROUND(VLOOKUP($A1076,Sheet1!$B$3:$AH$1266,Sheet1!M$1+(Sheet1!$A$1-1)*10,FALSE),IF(VLOOKUP($A1076,Sheet1!$B$3:$AH$1266,Sheet1!M$1+(Sheet1!$A$1-1)*10,FALSE)&gt;99999,-3,IF(VLOOKUP($A1076,Sheet1!$B$3:$AH$1266,Sheet1!M$1+(Sheet1!$A$1-1)*10,FALSE)&gt;9999,-2,IF(VLOOKUP($A1076,Sheet1!$B$3:$AH$1266,Sheet1!M$1+(Sheet1!$A$1-1)*10,FALSE)&gt;999,-1,0)))))))</f>
        <v>---</v>
      </c>
      <c r="AD1076" s="385" t="str">
        <f>IF(ISNA(VLOOKUP($A1076,Sheet1!$B$3:$AH$1266,Sheet1!N$1+(Sheet1!$A$1-1)*10,FALSE))=TRUE,"---",IF(VLOOKUP($A1076,Sheet1!$B$3:$AH$1266,Sheet1!N$1+(Sheet1!$A$1-1)*10,FALSE)="---","---", (ROUND(VLOOKUP($A1076,Sheet1!$B$3:$AH$1266,Sheet1!N$1+(Sheet1!$A$1-1)*10,FALSE),IF(VLOOKUP($A1076,Sheet1!$B$3:$AH$1266,Sheet1!N$1+(Sheet1!$A$1-1)*10,FALSE)&gt;99999,-3,IF(VLOOKUP($A1076,Sheet1!$B$3:$AH$1266,Sheet1!N$1+(Sheet1!$A$1-1)*10,FALSE)&gt;9999,-2,IF(VLOOKUP($A1076,Sheet1!$B$3:$AH$1266,Sheet1!N$1+(Sheet1!$A$1-1)*10,FALSE)&gt;999,-1,0)))))))</f>
        <v>---</v>
      </c>
    </row>
    <row r="1077" spans="1:30" ht="25.5" customHeight="1" x14ac:dyDescent="0.25">
      <c r="A1077" s="125" t="s">
        <v>1601</v>
      </c>
      <c r="B1077" s="126" t="s">
        <v>1602</v>
      </c>
      <c r="C1077" s="125">
        <v>422406</v>
      </c>
      <c r="D1077" s="125">
        <v>761745</v>
      </c>
      <c r="E1077" s="70" t="s">
        <v>3039</v>
      </c>
      <c r="F1077" s="139" t="s">
        <v>4405</v>
      </c>
      <c r="G1077" s="127" t="s">
        <v>160</v>
      </c>
      <c r="H1077" s="128">
        <v>4.3099999999999996</v>
      </c>
      <c r="I1077" s="112">
        <v>27952</v>
      </c>
      <c r="J1077" s="140" t="s">
        <v>4405</v>
      </c>
      <c r="K1077" s="127" t="s">
        <v>17</v>
      </c>
      <c r="L1077" s="115">
        <v>3370</v>
      </c>
      <c r="M1077" s="116">
        <v>782</v>
      </c>
      <c r="N1077" s="127" t="s">
        <v>199</v>
      </c>
      <c r="O1077" s="68" t="str">
        <f t="shared" si="36"/>
        <v>&lt;0.2</v>
      </c>
      <c r="P1077" s="68">
        <f>IF(O1077&lt;&gt;"",VLOOKUP($A1077,Sheet4!$A$2:$O$1309,14,FALSE)*100,"")</f>
        <v>1.5365610095873228</v>
      </c>
      <c r="Q1077" s="68">
        <f>IF(P1077&lt;&gt;"",VLOOKUP($A1077,Sheet4!$A$2:$O$1309,15,FALSE)*100,"")</f>
        <v>14.07322453952008</v>
      </c>
      <c r="R1077" s="74" t="str">
        <f t="shared" si="37"/>
        <v>&gt;500</v>
      </c>
      <c r="S1077" s="64" t="s">
        <v>4367</v>
      </c>
      <c r="T1077" s="64" t="str">
        <f>IF(ISNA(VLOOKUP(A1077,Sheet1!B$3:C$1266,2,FALSE)=TRUE),"NC",VLOOKUP(A1077,Sheet1!B$3:C$1266,2,FALSE))</f>
        <v>Rural</v>
      </c>
      <c r="U1077" s="65">
        <f>IF(ISNA(VLOOKUP($A1077,Sheet1!$B$3:$AH$1266,Sheet1!E$1+(Sheet1!$A$1-1)*10,FALSE))=TRUE,"---",IF(VLOOKUP($A1077,Sheet1!$B$3:$AH$1266,Sheet1!E$1+(Sheet1!$A$1-1)*10,FALSE)="---","---", (ROUND(VLOOKUP($A1077,Sheet1!$B$3:$AH$1266,Sheet1!E$1+(Sheet1!$A$1-1)*10,FALSE),IF(VLOOKUP($A1077,Sheet1!$B$3:$AH$1266,Sheet1!E$1+(Sheet1!$A$1-1)*10,FALSE)&gt;99999,-3,IF(VLOOKUP($A1077,Sheet1!$B$3:$AH$1266,Sheet1!E$1+(Sheet1!$A$1-1)*10,FALSE)&gt;9999,-2,IF(VLOOKUP($A1077,Sheet1!$B$3:$AH$1266,Sheet1!E$1+(Sheet1!$A$1-1)*10,FALSE)&gt;999,-1,0)))))))</f>
        <v>214</v>
      </c>
      <c r="V1077" s="65">
        <f>IF(ISNA(VLOOKUP($A1077,Sheet1!$B$3:$AH$1266,Sheet1!F$1+(Sheet1!$A$1-1)*10,FALSE))=TRUE,"---",IF(VLOOKUP($A1077,Sheet1!$B$3:$AH$1266,Sheet1!F$1+(Sheet1!$A$1-1)*10,FALSE)="---","---", (ROUND(VLOOKUP($A1077,Sheet1!$B$3:$AH$1266,Sheet1!F$1+(Sheet1!$A$1-1)*10,FALSE),IF(VLOOKUP($A1077,Sheet1!$B$3:$AH$1266,Sheet1!F$1+(Sheet1!$A$1-1)*10,FALSE)&gt;99999,-3,IF(VLOOKUP($A1077,Sheet1!$B$3:$AH$1266,Sheet1!F$1+(Sheet1!$A$1-1)*10,FALSE)&gt;9999,-2,IF(VLOOKUP($A1077,Sheet1!$B$3:$AH$1266,Sheet1!F$1+(Sheet1!$A$1-1)*10,FALSE)&gt;999,-1,0)))))))</f>
        <v>274</v>
      </c>
      <c r="W1077" s="65">
        <f>IF(ISNA(VLOOKUP($A1077,Sheet1!$B$3:$AH$1266,Sheet1!G$1+(Sheet1!$A$1-1)*10,FALSE))=TRUE,"---",IF(VLOOKUP($A1077,Sheet1!$B$3:$AH$1266,Sheet1!G$1+(Sheet1!$A$1-1)*10,FALSE)="---","---", (ROUND(VLOOKUP($A1077,Sheet1!$B$3:$AH$1266,Sheet1!G$1+(Sheet1!$A$1-1)*10,FALSE),IF(VLOOKUP($A1077,Sheet1!$B$3:$AH$1266,Sheet1!G$1+(Sheet1!$A$1-1)*10,FALSE)&gt;99999,-3,IF(VLOOKUP($A1077,Sheet1!$B$3:$AH$1266,Sheet1!G$1+(Sheet1!$A$1-1)*10,FALSE)&gt;9999,-2,IF(VLOOKUP($A1077,Sheet1!$B$3:$AH$1266,Sheet1!G$1+(Sheet1!$A$1-1)*10,FALSE)&gt;999,-1,0)))))))</f>
        <v>362</v>
      </c>
      <c r="X1077" s="65">
        <f>IF(ISNA(VLOOKUP($A1077,Sheet1!$B$3:$AH$1266,Sheet1!H$1+(Sheet1!$A$1-1)*10,FALSE))=TRUE,"---",IF(VLOOKUP($A1077,Sheet1!$B$3:$AH$1266,Sheet1!H$1+(Sheet1!$A$1-1)*10,FALSE)="---","---", (ROUND(VLOOKUP($A1077,Sheet1!$B$3:$AH$1266,Sheet1!H$1+(Sheet1!$A$1-1)*10,FALSE),IF(VLOOKUP($A1077,Sheet1!$B$3:$AH$1266,Sheet1!H$1+(Sheet1!$A$1-1)*10,FALSE)&gt;99999,-3,IF(VLOOKUP($A1077,Sheet1!$B$3:$AH$1266,Sheet1!H$1+(Sheet1!$A$1-1)*10,FALSE)&gt;9999,-2,IF(VLOOKUP($A1077,Sheet1!$B$3:$AH$1266,Sheet1!H$1+(Sheet1!$A$1-1)*10,FALSE)&gt;999,-1,0)))))))</f>
        <v>642</v>
      </c>
      <c r="Y1077" s="65">
        <f>IF(ISNA(VLOOKUP($A1077,Sheet1!$B$3:$AH$1266,Sheet1!I$1+(Sheet1!$A$1-1)*10,FALSE))=TRUE,"---",IF(VLOOKUP($A1077,Sheet1!$B$3:$AH$1266,Sheet1!I$1+(Sheet1!$A$1-1)*10,FALSE)="---","---", (ROUND(VLOOKUP($A1077,Sheet1!$B$3:$AH$1266,Sheet1!I$1+(Sheet1!$A$1-1)*10,FALSE),IF(VLOOKUP($A1077,Sheet1!$B$3:$AH$1266,Sheet1!I$1+(Sheet1!$A$1-1)*10,FALSE)&gt;99999,-3,IF(VLOOKUP($A1077,Sheet1!$B$3:$AH$1266,Sheet1!I$1+(Sheet1!$A$1-1)*10,FALSE)&gt;9999,-2,IF(VLOOKUP($A1077,Sheet1!$B$3:$AH$1266,Sheet1!I$1+(Sheet1!$A$1-1)*10,FALSE)&gt;999,-1,0)))))))</f>
        <v>874</v>
      </c>
      <c r="Z1077" s="65">
        <f>IF(ISNA(VLOOKUP($A1077,Sheet1!$B$3:$AH$1266,Sheet1!J$1+(Sheet1!$A$1-1)*10,FALSE))=TRUE,"---",IF(VLOOKUP($A1077,Sheet1!$B$3:$AH$1266,Sheet1!J$1+(Sheet1!$A$1-1)*10,FALSE)="---","---", (ROUND(VLOOKUP($A1077,Sheet1!$B$3:$AH$1266,Sheet1!J$1+(Sheet1!$A$1-1)*10,FALSE),IF(VLOOKUP($A1077,Sheet1!$B$3:$AH$1266,Sheet1!J$1+(Sheet1!$A$1-1)*10,FALSE)&gt;99999,-3,IF(VLOOKUP($A1077,Sheet1!$B$3:$AH$1266,Sheet1!J$1+(Sheet1!$A$1-1)*10,FALSE)&gt;9999,-2,IF(VLOOKUP($A1077,Sheet1!$B$3:$AH$1266,Sheet1!J$1+(Sheet1!$A$1-1)*10,FALSE)&gt;999,-1,0)))))))</f>
        <v>1210</v>
      </c>
      <c r="AA1077" s="65">
        <f>IF(ISNA(VLOOKUP($A1077,Sheet1!$B$3:$AH$1266,Sheet1!K$1+(Sheet1!$A$1-1)*10,FALSE))=TRUE,"---",IF(VLOOKUP($A1077,Sheet1!$B$3:$AH$1266,Sheet1!K$1+(Sheet1!$A$1-1)*10,FALSE)="---","---", (ROUND(VLOOKUP($A1077,Sheet1!$B$3:$AH$1266,Sheet1!K$1+(Sheet1!$A$1-1)*10,FALSE),IF(VLOOKUP($A1077,Sheet1!$B$3:$AH$1266,Sheet1!K$1+(Sheet1!$A$1-1)*10,FALSE)&gt;99999,-3,IF(VLOOKUP($A1077,Sheet1!$B$3:$AH$1266,Sheet1!K$1+(Sheet1!$A$1-1)*10,FALSE)&gt;9999,-2,IF(VLOOKUP($A1077,Sheet1!$B$3:$AH$1266,Sheet1!K$1+(Sheet1!$A$1-1)*10,FALSE)&gt;999,-1,0)))))))</f>
        <v>1500</v>
      </c>
      <c r="AB1077" s="65">
        <f>IF(ISNA(VLOOKUP($A1077,Sheet1!$B$3:$AH$1266,Sheet1!L$1+(Sheet1!$A$1-1)*10,FALSE))=TRUE,"---",IF(VLOOKUP($A1077,Sheet1!$B$3:$AH$1266,Sheet1!L$1+(Sheet1!$A$1-1)*10,FALSE)="---","---", (ROUND(VLOOKUP($A1077,Sheet1!$B$3:$AH$1266,Sheet1!L$1+(Sheet1!$A$1-1)*10,FALSE),IF(VLOOKUP($A1077,Sheet1!$B$3:$AH$1266,Sheet1!L$1+(Sheet1!$A$1-1)*10,FALSE)&gt;99999,-3,IF(VLOOKUP($A1077,Sheet1!$B$3:$AH$1266,Sheet1!L$1+(Sheet1!$A$1-1)*10,FALSE)&gt;9999,-2,IF(VLOOKUP($A1077,Sheet1!$B$3:$AH$1266,Sheet1!L$1+(Sheet1!$A$1-1)*10,FALSE)&gt;999,-1,0)))))))</f>
        <v>1810</v>
      </c>
      <c r="AC1077" s="65">
        <f>IF(ISNA(VLOOKUP($A1077,Sheet1!$B$3:$AH$1266,Sheet1!M$1+(Sheet1!$A$1-1)*10,FALSE))=TRUE,"---",IF(VLOOKUP($A1077,Sheet1!$B$3:$AH$1266,Sheet1!M$1+(Sheet1!$A$1-1)*10,FALSE)="---","---", (ROUND(VLOOKUP($A1077,Sheet1!$B$3:$AH$1266,Sheet1!M$1+(Sheet1!$A$1-1)*10,FALSE),IF(VLOOKUP($A1077,Sheet1!$B$3:$AH$1266,Sheet1!M$1+(Sheet1!$A$1-1)*10,FALSE)&gt;99999,-3,IF(VLOOKUP($A1077,Sheet1!$B$3:$AH$1266,Sheet1!M$1+(Sheet1!$A$1-1)*10,FALSE)&gt;9999,-2,IF(VLOOKUP($A1077,Sheet1!$B$3:$AH$1266,Sheet1!M$1+(Sheet1!$A$1-1)*10,FALSE)&gt;999,-1,0)))))))</f>
        <v>2140</v>
      </c>
      <c r="AD1077" s="65">
        <f>IF(ISNA(VLOOKUP($A1077,Sheet1!$B$3:$AH$1266,Sheet1!N$1+(Sheet1!$A$1-1)*10,FALSE))=TRUE,"---",IF(VLOOKUP($A1077,Sheet1!$B$3:$AH$1266,Sheet1!N$1+(Sheet1!$A$1-1)*10,FALSE)="---","---", (ROUND(VLOOKUP($A1077,Sheet1!$B$3:$AH$1266,Sheet1!N$1+(Sheet1!$A$1-1)*10,FALSE),IF(VLOOKUP($A1077,Sheet1!$B$3:$AH$1266,Sheet1!N$1+(Sheet1!$A$1-1)*10,FALSE)&gt;99999,-3,IF(VLOOKUP($A1077,Sheet1!$B$3:$AH$1266,Sheet1!N$1+(Sheet1!$A$1-1)*10,FALSE)&gt;9999,-2,IF(VLOOKUP($A1077,Sheet1!$B$3:$AH$1266,Sheet1!N$1+(Sheet1!$A$1-1)*10,FALSE)&gt;999,-1,0)))))))</f>
        <v>2640</v>
      </c>
    </row>
    <row r="1078" spans="1:30" ht="25.5" customHeight="1" x14ac:dyDescent="0.25">
      <c r="A1078" s="133" t="s">
        <v>1603</v>
      </c>
      <c r="B1078" s="134" t="s">
        <v>1604</v>
      </c>
      <c r="C1078" s="133">
        <v>420913</v>
      </c>
      <c r="D1078" s="133">
        <v>761549</v>
      </c>
      <c r="E1078" s="67" t="s">
        <v>3039</v>
      </c>
      <c r="F1078" s="135" t="s">
        <v>4405</v>
      </c>
      <c r="G1078" s="118" t="s">
        <v>160</v>
      </c>
      <c r="H1078" s="136">
        <v>180</v>
      </c>
      <c r="I1078" s="119">
        <v>12973</v>
      </c>
      <c r="J1078" s="137" t="s">
        <v>4405</v>
      </c>
      <c r="K1078" s="118" t="s">
        <v>17</v>
      </c>
      <c r="L1078" s="122">
        <v>22900</v>
      </c>
      <c r="M1078" s="123">
        <v>127</v>
      </c>
      <c r="N1078" s="118" t="s">
        <v>145</v>
      </c>
      <c r="O1078" s="71">
        <f t="shared" si="36"/>
        <v>0.2</v>
      </c>
      <c r="P1078" s="71">
        <f>IF(O1078&lt;&gt;"",VLOOKUP($A1078,Sheet4!$A$2:$O$1309,14,FALSE)*100,"")</f>
        <v>1.5365610095873228</v>
      </c>
      <c r="Q1078" s="71">
        <f>IF(P1078&lt;&gt;"",VLOOKUP($A1078,Sheet4!$A$2:$O$1309,15,FALSE)*100,"")</f>
        <v>14.07322453952008</v>
      </c>
      <c r="R1078" s="73" t="str">
        <f t="shared" si="37"/>
        <v>500</v>
      </c>
      <c r="S1078" s="63" t="s">
        <v>4367</v>
      </c>
      <c r="T1078" s="63" t="str">
        <f>IF(ISNA(VLOOKUP(A1078,Sheet1!B$3:C$1266,2,FALSE)=TRUE),"NC",VLOOKUP(A1078,Sheet1!B$3:C$1266,2,FALSE))</f>
        <v>Rural</v>
      </c>
      <c r="U1078" s="66">
        <f>IF(ISNA(VLOOKUP($A1078,Sheet1!$B$3:$AH$1266,Sheet1!E$1+(Sheet1!$A$1-1)*10,FALSE))=TRUE,"---",IF(VLOOKUP($A1078,Sheet1!$B$3:$AH$1266,Sheet1!E$1+(Sheet1!$A$1-1)*10,FALSE)="---","---", (ROUND(VLOOKUP($A1078,Sheet1!$B$3:$AH$1266,Sheet1!E$1+(Sheet1!$A$1-1)*10,FALSE),IF(VLOOKUP($A1078,Sheet1!$B$3:$AH$1266,Sheet1!E$1+(Sheet1!$A$1-1)*10,FALSE)&gt;99999,-3,IF(VLOOKUP($A1078,Sheet1!$B$3:$AH$1266,Sheet1!E$1+(Sheet1!$A$1-1)*10,FALSE)&gt;9999,-2,IF(VLOOKUP($A1078,Sheet1!$B$3:$AH$1266,Sheet1!E$1+(Sheet1!$A$1-1)*10,FALSE)&gt;999,-1,0)))))))</f>
        <v>3400</v>
      </c>
      <c r="V1078" s="66">
        <f>IF(ISNA(VLOOKUP($A1078,Sheet1!$B$3:$AH$1266,Sheet1!F$1+(Sheet1!$A$1-1)*10,FALSE))=TRUE,"---",IF(VLOOKUP($A1078,Sheet1!$B$3:$AH$1266,Sheet1!F$1+(Sheet1!$A$1-1)*10,FALSE)="---","---", (ROUND(VLOOKUP($A1078,Sheet1!$B$3:$AH$1266,Sheet1!F$1+(Sheet1!$A$1-1)*10,FALSE),IF(VLOOKUP($A1078,Sheet1!$B$3:$AH$1266,Sheet1!F$1+(Sheet1!$A$1-1)*10,FALSE)&gt;99999,-3,IF(VLOOKUP($A1078,Sheet1!$B$3:$AH$1266,Sheet1!F$1+(Sheet1!$A$1-1)*10,FALSE)&gt;9999,-2,IF(VLOOKUP($A1078,Sheet1!$B$3:$AH$1266,Sheet1!F$1+(Sheet1!$A$1-1)*10,FALSE)&gt;999,-1,0)))))))</f>
        <v>4040</v>
      </c>
      <c r="W1078" s="66">
        <f>IF(ISNA(VLOOKUP($A1078,Sheet1!$B$3:$AH$1266,Sheet1!G$1+(Sheet1!$A$1-1)*10,FALSE))=TRUE,"---",IF(VLOOKUP($A1078,Sheet1!$B$3:$AH$1266,Sheet1!G$1+(Sheet1!$A$1-1)*10,FALSE)="---","---", (ROUND(VLOOKUP($A1078,Sheet1!$B$3:$AH$1266,Sheet1!G$1+(Sheet1!$A$1-1)*10,FALSE),IF(VLOOKUP($A1078,Sheet1!$B$3:$AH$1266,Sheet1!G$1+(Sheet1!$A$1-1)*10,FALSE)&gt;99999,-3,IF(VLOOKUP($A1078,Sheet1!$B$3:$AH$1266,Sheet1!G$1+(Sheet1!$A$1-1)*10,FALSE)&gt;9999,-2,IF(VLOOKUP($A1078,Sheet1!$B$3:$AH$1266,Sheet1!G$1+(Sheet1!$A$1-1)*10,FALSE)&gt;999,-1,0)))))))</f>
        <v>4950</v>
      </c>
      <c r="X1078" s="66">
        <f>IF(ISNA(VLOOKUP($A1078,Sheet1!$B$3:$AH$1266,Sheet1!H$1+(Sheet1!$A$1-1)*10,FALSE))=TRUE,"---",IF(VLOOKUP($A1078,Sheet1!$B$3:$AH$1266,Sheet1!H$1+(Sheet1!$A$1-1)*10,FALSE)="---","---", (ROUND(VLOOKUP($A1078,Sheet1!$B$3:$AH$1266,Sheet1!H$1+(Sheet1!$A$1-1)*10,FALSE),IF(VLOOKUP($A1078,Sheet1!$B$3:$AH$1266,Sheet1!H$1+(Sheet1!$A$1-1)*10,FALSE)&gt;99999,-3,IF(VLOOKUP($A1078,Sheet1!$B$3:$AH$1266,Sheet1!H$1+(Sheet1!$A$1-1)*10,FALSE)&gt;9999,-2,IF(VLOOKUP($A1078,Sheet1!$B$3:$AH$1266,Sheet1!H$1+(Sheet1!$A$1-1)*10,FALSE)&gt;999,-1,0)))))))</f>
        <v>7480</v>
      </c>
      <c r="Y1078" s="66">
        <f>IF(ISNA(VLOOKUP($A1078,Sheet1!$B$3:$AH$1266,Sheet1!I$1+(Sheet1!$A$1-1)*10,FALSE))=TRUE,"---",IF(VLOOKUP($A1078,Sheet1!$B$3:$AH$1266,Sheet1!I$1+(Sheet1!$A$1-1)*10,FALSE)="---","---", (ROUND(VLOOKUP($A1078,Sheet1!$B$3:$AH$1266,Sheet1!I$1+(Sheet1!$A$1-1)*10,FALSE),IF(VLOOKUP($A1078,Sheet1!$B$3:$AH$1266,Sheet1!I$1+(Sheet1!$A$1-1)*10,FALSE)&gt;99999,-3,IF(VLOOKUP($A1078,Sheet1!$B$3:$AH$1266,Sheet1!I$1+(Sheet1!$A$1-1)*10,FALSE)&gt;9999,-2,IF(VLOOKUP($A1078,Sheet1!$B$3:$AH$1266,Sheet1!I$1+(Sheet1!$A$1-1)*10,FALSE)&gt;999,-1,0)))))))</f>
        <v>9340</v>
      </c>
      <c r="Z1078" s="66">
        <f>IF(ISNA(VLOOKUP($A1078,Sheet1!$B$3:$AH$1266,Sheet1!J$1+(Sheet1!$A$1-1)*10,FALSE))=TRUE,"---",IF(VLOOKUP($A1078,Sheet1!$B$3:$AH$1266,Sheet1!J$1+(Sheet1!$A$1-1)*10,FALSE)="---","---", (ROUND(VLOOKUP($A1078,Sheet1!$B$3:$AH$1266,Sheet1!J$1+(Sheet1!$A$1-1)*10,FALSE),IF(VLOOKUP($A1078,Sheet1!$B$3:$AH$1266,Sheet1!J$1+(Sheet1!$A$1-1)*10,FALSE)&gt;99999,-3,IF(VLOOKUP($A1078,Sheet1!$B$3:$AH$1266,Sheet1!J$1+(Sheet1!$A$1-1)*10,FALSE)&gt;9999,-2,IF(VLOOKUP($A1078,Sheet1!$B$3:$AH$1266,Sheet1!J$1+(Sheet1!$A$1-1)*10,FALSE)&gt;999,-1,0)))))))</f>
        <v>11900</v>
      </c>
      <c r="AA1078" s="66">
        <f>IF(ISNA(VLOOKUP($A1078,Sheet1!$B$3:$AH$1266,Sheet1!K$1+(Sheet1!$A$1-1)*10,FALSE))=TRUE,"---",IF(VLOOKUP($A1078,Sheet1!$B$3:$AH$1266,Sheet1!K$1+(Sheet1!$A$1-1)*10,FALSE)="---","---", (ROUND(VLOOKUP($A1078,Sheet1!$B$3:$AH$1266,Sheet1!K$1+(Sheet1!$A$1-1)*10,FALSE),IF(VLOOKUP($A1078,Sheet1!$B$3:$AH$1266,Sheet1!K$1+(Sheet1!$A$1-1)*10,FALSE)&gt;99999,-3,IF(VLOOKUP($A1078,Sheet1!$B$3:$AH$1266,Sheet1!K$1+(Sheet1!$A$1-1)*10,FALSE)&gt;9999,-2,IF(VLOOKUP($A1078,Sheet1!$B$3:$AH$1266,Sheet1!K$1+(Sheet1!$A$1-1)*10,FALSE)&gt;999,-1,0)))))))</f>
        <v>14000</v>
      </c>
      <c r="AB1078" s="66">
        <f>IF(ISNA(VLOOKUP($A1078,Sheet1!$B$3:$AH$1266,Sheet1!L$1+(Sheet1!$A$1-1)*10,FALSE))=TRUE,"---",IF(VLOOKUP($A1078,Sheet1!$B$3:$AH$1266,Sheet1!L$1+(Sheet1!$A$1-1)*10,FALSE)="---","---", (ROUND(VLOOKUP($A1078,Sheet1!$B$3:$AH$1266,Sheet1!L$1+(Sheet1!$A$1-1)*10,FALSE),IF(VLOOKUP($A1078,Sheet1!$B$3:$AH$1266,Sheet1!L$1+(Sheet1!$A$1-1)*10,FALSE)&gt;99999,-3,IF(VLOOKUP($A1078,Sheet1!$B$3:$AH$1266,Sheet1!L$1+(Sheet1!$A$1-1)*10,FALSE)&gt;9999,-2,IF(VLOOKUP($A1078,Sheet1!$B$3:$AH$1266,Sheet1!L$1+(Sheet1!$A$1-1)*10,FALSE)&gt;999,-1,0)))))))</f>
        <v>16100</v>
      </c>
      <c r="AC1078" s="66">
        <f>IF(ISNA(VLOOKUP($A1078,Sheet1!$B$3:$AH$1266,Sheet1!M$1+(Sheet1!$A$1-1)*10,FALSE))=TRUE,"---",IF(VLOOKUP($A1078,Sheet1!$B$3:$AH$1266,Sheet1!M$1+(Sheet1!$A$1-1)*10,FALSE)="---","---", (ROUND(VLOOKUP($A1078,Sheet1!$B$3:$AH$1266,Sheet1!M$1+(Sheet1!$A$1-1)*10,FALSE),IF(VLOOKUP($A1078,Sheet1!$B$3:$AH$1266,Sheet1!M$1+(Sheet1!$A$1-1)*10,FALSE)&gt;99999,-3,IF(VLOOKUP($A1078,Sheet1!$B$3:$AH$1266,Sheet1!M$1+(Sheet1!$A$1-1)*10,FALSE)&gt;9999,-2,IF(VLOOKUP($A1078,Sheet1!$B$3:$AH$1266,Sheet1!M$1+(Sheet1!$A$1-1)*10,FALSE)&gt;999,-1,0)))))))</f>
        <v>18400</v>
      </c>
      <c r="AD1078" s="66">
        <f>IF(ISNA(VLOOKUP($A1078,Sheet1!$B$3:$AH$1266,Sheet1!N$1+(Sheet1!$A$1-1)*10,FALSE))=TRUE,"---",IF(VLOOKUP($A1078,Sheet1!$B$3:$AH$1266,Sheet1!N$1+(Sheet1!$A$1-1)*10,FALSE)="---","---", (ROUND(VLOOKUP($A1078,Sheet1!$B$3:$AH$1266,Sheet1!N$1+(Sheet1!$A$1-1)*10,FALSE),IF(VLOOKUP($A1078,Sheet1!$B$3:$AH$1266,Sheet1!N$1+(Sheet1!$A$1-1)*10,FALSE)&gt;99999,-3,IF(VLOOKUP($A1078,Sheet1!$B$3:$AH$1266,Sheet1!N$1+(Sheet1!$A$1-1)*10,FALSE)&gt;9999,-2,IF(VLOOKUP($A1078,Sheet1!$B$3:$AH$1266,Sheet1!N$1+(Sheet1!$A$1-1)*10,FALSE)&gt;999,-1,0)))))))</f>
        <v>21500</v>
      </c>
    </row>
    <row r="1079" spans="1:30" ht="25.5" customHeight="1" x14ac:dyDescent="0.25">
      <c r="A1079" s="303" t="s">
        <v>1605</v>
      </c>
      <c r="B1079" s="330" t="s">
        <v>1606</v>
      </c>
      <c r="C1079" s="303">
        <v>420745</v>
      </c>
      <c r="D1079" s="303">
        <v>761614</v>
      </c>
      <c r="E1079" s="307" t="s">
        <v>3039</v>
      </c>
      <c r="F1079" s="52" t="s">
        <v>4777</v>
      </c>
      <c r="G1079" s="127" t="s">
        <v>31</v>
      </c>
      <c r="H1079" s="347">
        <v>185</v>
      </c>
      <c r="I1079" s="112">
        <v>12973</v>
      </c>
      <c r="J1079" s="147">
        <v>11.5</v>
      </c>
      <c r="K1079" s="127" t="s">
        <v>185</v>
      </c>
      <c r="L1079" s="115">
        <v>23500</v>
      </c>
      <c r="M1079" s="116">
        <v>127</v>
      </c>
      <c r="N1079" s="114" t="s">
        <v>4405</v>
      </c>
      <c r="O1079" s="68">
        <f t="shared" si="36"/>
        <v>0.47271979437035849</v>
      </c>
      <c r="P1079" s="68">
        <f>IF(O1079&lt;&gt;"",VLOOKUP($A1079,Sheet4!$A$2:$O$1309,14,FALSE)*100,"")</f>
        <v>0.2225831798511102</v>
      </c>
      <c r="Q1079" s="68">
        <f>IF(P1079&lt;&gt;"",VLOOKUP($A1079,Sheet4!$A$2:$O$1309,15,FALSE)*100,"")</f>
        <v>2.158988792856209</v>
      </c>
      <c r="R1079" s="74" t="str">
        <f t="shared" si="37"/>
        <v>200</v>
      </c>
      <c r="S1079" s="356" t="s">
        <v>4367</v>
      </c>
      <c r="T1079" s="356" t="str">
        <f>IF(ISNA(VLOOKUP(A1079,Sheet1!B$3:C$1266,2,FALSE)=TRUE),"NC",VLOOKUP(A1079,Sheet1!B$3:C$1266,2,FALSE))</f>
        <v>Rural10</v>
      </c>
      <c r="U1079" s="392">
        <f>IF(ISNA(VLOOKUP($A1079,Sheet1!$B$3:$AH$1266,Sheet1!E$1+(Sheet1!$A$1-1)*10,FALSE))=TRUE,"---",IF(VLOOKUP($A1079,Sheet1!$B$3:$AH$1266,Sheet1!E$1+(Sheet1!$A$1-1)*10,FALSE)="---","---", (ROUND(VLOOKUP($A1079,Sheet1!$B$3:$AH$1266,Sheet1!E$1+(Sheet1!$A$1-1)*10,FALSE),IF(VLOOKUP($A1079,Sheet1!$B$3:$AH$1266,Sheet1!E$1+(Sheet1!$A$1-1)*10,FALSE)&gt;99999,-3,IF(VLOOKUP($A1079,Sheet1!$B$3:$AH$1266,Sheet1!E$1+(Sheet1!$A$1-1)*10,FALSE)&gt;9999,-2,IF(VLOOKUP($A1079,Sheet1!$B$3:$AH$1266,Sheet1!E$1+(Sheet1!$A$1-1)*10,FALSE)&gt;999,-1,0)))))))</f>
        <v>4140</v>
      </c>
      <c r="V1079" s="392">
        <f>IF(ISNA(VLOOKUP($A1079,Sheet1!$B$3:$AH$1266,Sheet1!F$1+(Sheet1!$A$1-1)*10,FALSE))=TRUE,"---",IF(VLOOKUP($A1079,Sheet1!$B$3:$AH$1266,Sheet1!F$1+(Sheet1!$A$1-1)*10,FALSE)="---","---", (ROUND(VLOOKUP($A1079,Sheet1!$B$3:$AH$1266,Sheet1!F$1+(Sheet1!$A$1-1)*10,FALSE),IF(VLOOKUP($A1079,Sheet1!$B$3:$AH$1266,Sheet1!F$1+(Sheet1!$A$1-1)*10,FALSE)&gt;99999,-3,IF(VLOOKUP($A1079,Sheet1!$B$3:$AH$1266,Sheet1!F$1+(Sheet1!$A$1-1)*10,FALSE)&gt;9999,-2,IF(VLOOKUP($A1079,Sheet1!$B$3:$AH$1266,Sheet1!F$1+(Sheet1!$A$1-1)*10,FALSE)&gt;999,-1,0)))))))</f>
        <v>4920</v>
      </c>
      <c r="W1079" s="392">
        <f>IF(ISNA(VLOOKUP($A1079,Sheet1!$B$3:$AH$1266,Sheet1!G$1+(Sheet1!$A$1-1)*10,FALSE))=TRUE,"---",IF(VLOOKUP($A1079,Sheet1!$B$3:$AH$1266,Sheet1!G$1+(Sheet1!$A$1-1)*10,FALSE)="---","---", (ROUND(VLOOKUP($A1079,Sheet1!$B$3:$AH$1266,Sheet1!G$1+(Sheet1!$A$1-1)*10,FALSE),IF(VLOOKUP($A1079,Sheet1!$B$3:$AH$1266,Sheet1!G$1+(Sheet1!$A$1-1)*10,FALSE)&gt;99999,-3,IF(VLOOKUP($A1079,Sheet1!$B$3:$AH$1266,Sheet1!G$1+(Sheet1!$A$1-1)*10,FALSE)&gt;9999,-2,IF(VLOOKUP($A1079,Sheet1!$B$3:$AH$1266,Sheet1!G$1+(Sheet1!$A$1-1)*10,FALSE)&gt;999,-1,0)))))))</f>
        <v>5940</v>
      </c>
      <c r="X1079" s="392">
        <f>IF(ISNA(VLOOKUP($A1079,Sheet1!$B$3:$AH$1266,Sheet1!H$1+(Sheet1!$A$1-1)*10,FALSE))=TRUE,"---",IF(VLOOKUP($A1079,Sheet1!$B$3:$AH$1266,Sheet1!H$1+(Sheet1!$A$1-1)*10,FALSE)="---","---", (ROUND(VLOOKUP($A1079,Sheet1!$B$3:$AH$1266,Sheet1!H$1+(Sheet1!$A$1-1)*10,FALSE),IF(VLOOKUP($A1079,Sheet1!$B$3:$AH$1266,Sheet1!H$1+(Sheet1!$A$1-1)*10,FALSE)&gt;99999,-3,IF(VLOOKUP($A1079,Sheet1!$B$3:$AH$1266,Sheet1!H$1+(Sheet1!$A$1-1)*10,FALSE)&gt;9999,-2,IF(VLOOKUP($A1079,Sheet1!$B$3:$AH$1266,Sheet1!H$1+(Sheet1!$A$1-1)*10,FALSE)&gt;999,-1,0)))))))</f>
        <v>8880</v>
      </c>
      <c r="Y1079" s="392">
        <f>IF(ISNA(VLOOKUP($A1079,Sheet1!$B$3:$AH$1266,Sheet1!I$1+(Sheet1!$A$1-1)*10,FALSE))=TRUE,"---",IF(VLOOKUP($A1079,Sheet1!$B$3:$AH$1266,Sheet1!I$1+(Sheet1!$A$1-1)*10,FALSE)="---","---", (ROUND(VLOOKUP($A1079,Sheet1!$B$3:$AH$1266,Sheet1!I$1+(Sheet1!$A$1-1)*10,FALSE),IF(VLOOKUP($A1079,Sheet1!$B$3:$AH$1266,Sheet1!I$1+(Sheet1!$A$1-1)*10,FALSE)&gt;99999,-3,IF(VLOOKUP($A1079,Sheet1!$B$3:$AH$1266,Sheet1!I$1+(Sheet1!$A$1-1)*10,FALSE)&gt;9999,-2,IF(VLOOKUP($A1079,Sheet1!$B$3:$AH$1266,Sheet1!I$1+(Sheet1!$A$1-1)*10,FALSE)&gt;999,-1,0)))))))</f>
        <v>11100</v>
      </c>
      <c r="Z1079" s="392">
        <f>IF(ISNA(VLOOKUP($A1079,Sheet1!$B$3:$AH$1266,Sheet1!J$1+(Sheet1!$A$1-1)*10,FALSE))=TRUE,"---",IF(VLOOKUP($A1079,Sheet1!$B$3:$AH$1266,Sheet1!J$1+(Sheet1!$A$1-1)*10,FALSE)="---","---", (ROUND(VLOOKUP($A1079,Sheet1!$B$3:$AH$1266,Sheet1!J$1+(Sheet1!$A$1-1)*10,FALSE),IF(VLOOKUP($A1079,Sheet1!$B$3:$AH$1266,Sheet1!J$1+(Sheet1!$A$1-1)*10,FALSE)&gt;99999,-3,IF(VLOOKUP($A1079,Sheet1!$B$3:$AH$1266,Sheet1!J$1+(Sheet1!$A$1-1)*10,FALSE)&gt;9999,-2,IF(VLOOKUP($A1079,Sheet1!$B$3:$AH$1266,Sheet1!J$1+(Sheet1!$A$1-1)*10,FALSE)&gt;999,-1,0)))))))</f>
        <v>14300</v>
      </c>
      <c r="AA1079" s="392">
        <f>IF(ISNA(VLOOKUP($A1079,Sheet1!$B$3:$AH$1266,Sheet1!K$1+(Sheet1!$A$1-1)*10,FALSE))=TRUE,"---",IF(VLOOKUP($A1079,Sheet1!$B$3:$AH$1266,Sheet1!K$1+(Sheet1!$A$1-1)*10,FALSE)="---","---", (ROUND(VLOOKUP($A1079,Sheet1!$B$3:$AH$1266,Sheet1!K$1+(Sheet1!$A$1-1)*10,FALSE),IF(VLOOKUP($A1079,Sheet1!$B$3:$AH$1266,Sheet1!K$1+(Sheet1!$A$1-1)*10,FALSE)&gt;99999,-3,IF(VLOOKUP($A1079,Sheet1!$B$3:$AH$1266,Sheet1!K$1+(Sheet1!$A$1-1)*10,FALSE)&gt;9999,-2,IF(VLOOKUP($A1079,Sheet1!$B$3:$AH$1266,Sheet1!K$1+(Sheet1!$A$1-1)*10,FALSE)&gt;999,-1,0)))))))</f>
        <v>17000</v>
      </c>
      <c r="AB1079" s="392">
        <f>IF(ISNA(VLOOKUP($A1079,Sheet1!$B$3:$AH$1266,Sheet1!L$1+(Sheet1!$A$1-1)*10,FALSE))=TRUE,"---",IF(VLOOKUP($A1079,Sheet1!$B$3:$AH$1266,Sheet1!L$1+(Sheet1!$A$1-1)*10,FALSE)="---","---", (ROUND(VLOOKUP($A1079,Sheet1!$B$3:$AH$1266,Sheet1!L$1+(Sheet1!$A$1-1)*10,FALSE),IF(VLOOKUP($A1079,Sheet1!$B$3:$AH$1266,Sheet1!L$1+(Sheet1!$A$1-1)*10,FALSE)&gt;99999,-3,IF(VLOOKUP($A1079,Sheet1!$B$3:$AH$1266,Sheet1!L$1+(Sheet1!$A$1-1)*10,FALSE)&gt;9999,-2,IF(VLOOKUP($A1079,Sheet1!$B$3:$AH$1266,Sheet1!L$1+(Sheet1!$A$1-1)*10,FALSE)&gt;999,-1,0)))))))</f>
        <v>19900</v>
      </c>
      <c r="AC1079" s="392">
        <f>IF(ISNA(VLOOKUP($A1079,Sheet1!$B$3:$AH$1266,Sheet1!M$1+(Sheet1!$A$1-1)*10,FALSE))=TRUE,"---",IF(VLOOKUP($A1079,Sheet1!$B$3:$AH$1266,Sheet1!M$1+(Sheet1!$A$1-1)*10,FALSE)="---","---", (ROUND(VLOOKUP($A1079,Sheet1!$B$3:$AH$1266,Sheet1!M$1+(Sheet1!$A$1-1)*10,FALSE),IF(VLOOKUP($A1079,Sheet1!$B$3:$AH$1266,Sheet1!M$1+(Sheet1!$A$1-1)*10,FALSE)&gt;99999,-3,IF(VLOOKUP($A1079,Sheet1!$B$3:$AH$1266,Sheet1!M$1+(Sheet1!$A$1-1)*10,FALSE)&gt;9999,-2,IF(VLOOKUP($A1079,Sheet1!$B$3:$AH$1266,Sheet1!M$1+(Sheet1!$A$1-1)*10,FALSE)&gt;999,-1,0)))))))</f>
        <v>23100</v>
      </c>
      <c r="AD1079" s="392">
        <f>IF(ISNA(VLOOKUP($A1079,Sheet1!$B$3:$AH$1266,Sheet1!N$1+(Sheet1!$A$1-1)*10,FALSE))=TRUE,"---",IF(VLOOKUP($A1079,Sheet1!$B$3:$AH$1266,Sheet1!N$1+(Sheet1!$A$1-1)*10,FALSE)="---","---", (ROUND(VLOOKUP($A1079,Sheet1!$B$3:$AH$1266,Sheet1!N$1+(Sheet1!$A$1-1)*10,FALSE),IF(VLOOKUP($A1079,Sheet1!$B$3:$AH$1266,Sheet1!N$1+(Sheet1!$A$1-1)*10,FALSE)&gt;99999,-3,IF(VLOOKUP($A1079,Sheet1!$B$3:$AH$1266,Sheet1!N$1+(Sheet1!$A$1-1)*10,FALSE)&gt;9999,-2,IF(VLOOKUP($A1079,Sheet1!$B$3:$AH$1266,Sheet1!N$1+(Sheet1!$A$1-1)*10,FALSE)&gt;999,-1,0)))))))</f>
        <v>27900</v>
      </c>
    </row>
    <row r="1080" spans="1:30" ht="25.5" customHeight="1" x14ac:dyDescent="0.25">
      <c r="A1080" s="303"/>
      <c r="B1080" s="331"/>
      <c r="C1080" s="303"/>
      <c r="D1080" s="303"/>
      <c r="E1080" s="307" t="e">
        <v>#N/A</v>
      </c>
      <c r="F1080" s="52">
        <v>1936</v>
      </c>
      <c r="G1080" s="127" t="s">
        <v>286</v>
      </c>
      <c r="H1080" s="347"/>
      <c r="I1080" s="326">
        <v>40794</v>
      </c>
      <c r="J1080" s="375">
        <v>13.05</v>
      </c>
      <c r="K1080" s="315" t="s">
        <v>4405</v>
      </c>
      <c r="L1080" s="320">
        <v>17600</v>
      </c>
      <c r="M1080" s="322">
        <v>95.1</v>
      </c>
      <c r="N1080" s="318" t="s">
        <v>112</v>
      </c>
      <c r="O1080" s="299" t="s">
        <v>4405</v>
      </c>
      <c r="P1080" s="299" t="s">
        <v>4405</v>
      </c>
      <c r="Q1080" s="299" t="s">
        <v>4405</v>
      </c>
      <c r="R1080" s="301" t="s">
        <v>4405</v>
      </c>
      <c r="S1080" s="356" t="e">
        <v>#N/A</v>
      </c>
      <c r="T1080" s="356" t="str">
        <f>IF(ISNA(VLOOKUP(A1080,Sheet1!B$3:C$1266,2,FALSE)=TRUE),"ND",VLOOKUP(A1080,Sheet1!B$3:C$1266,2,FALSE))</f>
        <v>ND</v>
      </c>
      <c r="U1080" s="392" t="str">
        <f>IF(ISNA(VLOOKUP($A1080,Sheet1!$B$3:$AH$1266,Sheet1!E$1+(Sheet1!$A$1-1)*10,FALSE))=TRUE,"---",IF(VLOOKUP($A1080,Sheet1!$B$3:$AH$1266,Sheet1!E$1+(Sheet1!$A$1-1)*10,FALSE)="---","---", (ROUND(VLOOKUP($A1080,Sheet1!$B$3:$AH$1266,Sheet1!E$1+(Sheet1!$A$1-1)*10,FALSE),IF(VLOOKUP($A1080,Sheet1!$B$3:$AH$1266,Sheet1!E$1+(Sheet1!$A$1-1)*10,FALSE)&gt;99999,-3,IF(VLOOKUP($A1080,Sheet1!$B$3:$AH$1266,Sheet1!E$1+(Sheet1!$A$1-1)*10,FALSE)&gt;9999,-2,IF(VLOOKUP($A1080,Sheet1!$B$3:$AH$1266,Sheet1!E$1+(Sheet1!$A$1-1)*10,FALSE)&gt;999,-1,0)))))))</f>
        <v>---</v>
      </c>
      <c r="V1080" s="392" t="str">
        <f>IF(ISNA(VLOOKUP($A1080,Sheet1!$B$3:$AH$1266,Sheet1!F$1+(Sheet1!$A$1-1)*10,FALSE))=TRUE,"---",IF(VLOOKUP($A1080,Sheet1!$B$3:$AH$1266,Sheet1!F$1+(Sheet1!$A$1-1)*10,FALSE)="---","---", (ROUND(VLOOKUP($A1080,Sheet1!$B$3:$AH$1266,Sheet1!F$1+(Sheet1!$A$1-1)*10,FALSE),IF(VLOOKUP($A1080,Sheet1!$B$3:$AH$1266,Sheet1!F$1+(Sheet1!$A$1-1)*10,FALSE)&gt;99999,-3,IF(VLOOKUP($A1080,Sheet1!$B$3:$AH$1266,Sheet1!F$1+(Sheet1!$A$1-1)*10,FALSE)&gt;9999,-2,IF(VLOOKUP($A1080,Sheet1!$B$3:$AH$1266,Sheet1!F$1+(Sheet1!$A$1-1)*10,FALSE)&gt;999,-1,0)))))))</f>
        <v>---</v>
      </c>
      <c r="W1080" s="392" t="str">
        <f>IF(ISNA(VLOOKUP($A1080,Sheet1!$B$3:$AH$1266,Sheet1!G$1+(Sheet1!$A$1-1)*10,FALSE))=TRUE,"---",IF(VLOOKUP($A1080,Sheet1!$B$3:$AH$1266,Sheet1!G$1+(Sheet1!$A$1-1)*10,FALSE)="---","---", (ROUND(VLOOKUP($A1080,Sheet1!$B$3:$AH$1266,Sheet1!G$1+(Sheet1!$A$1-1)*10,FALSE),IF(VLOOKUP($A1080,Sheet1!$B$3:$AH$1266,Sheet1!G$1+(Sheet1!$A$1-1)*10,FALSE)&gt;99999,-3,IF(VLOOKUP($A1080,Sheet1!$B$3:$AH$1266,Sheet1!G$1+(Sheet1!$A$1-1)*10,FALSE)&gt;9999,-2,IF(VLOOKUP($A1080,Sheet1!$B$3:$AH$1266,Sheet1!G$1+(Sheet1!$A$1-1)*10,FALSE)&gt;999,-1,0)))))))</f>
        <v>---</v>
      </c>
      <c r="X1080" s="392" t="str">
        <f>IF(ISNA(VLOOKUP($A1080,Sheet1!$B$3:$AH$1266,Sheet1!H$1+(Sheet1!$A$1-1)*10,FALSE))=TRUE,"---",IF(VLOOKUP($A1080,Sheet1!$B$3:$AH$1266,Sheet1!H$1+(Sheet1!$A$1-1)*10,FALSE)="---","---", (ROUND(VLOOKUP($A1080,Sheet1!$B$3:$AH$1266,Sheet1!H$1+(Sheet1!$A$1-1)*10,FALSE),IF(VLOOKUP($A1080,Sheet1!$B$3:$AH$1266,Sheet1!H$1+(Sheet1!$A$1-1)*10,FALSE)&gt;99999,-3,IF(VLOOKUP($A1080,Sheet1!$B$3:$AH$1266,Sheet1!H$1+(Sheet1!$A$1-1)*10,FALSE)&gt;9999,-2,IF(VLOOKUP($A1080,Sheet1!$B$3:$AH$1266,Sheet1!H$1+(Sheet1!$A$1-1)*10,FALSE)&gt;999,-1,0)))))))</f>
        <v>---</v>
      </c>
      <c r="Y1080" s="392" t="str">
        <f>IF(ISNA(VLOOKUP($A1080,Sheet1!$B$3:$AH$1266,Sheet1!I$1+(Sheet1!$A$1-1)*10,FALSE))=TRUE,"---",IF(VLOOKUP($A1080,Sheet1!$B$3:$AH$1266,Sheet1!I$1+(Sheet1!$A$1-1)*10,FALSE)="---","---", (ROUND(VLOOKUP($A1080,Sheet1!$B$3:$AH$1266,Sheet1!I$1+(Sheet1!$A$1-1)*10,FALSE),IF(VLOOKUP($A1080,Sheet1!$B$3:$AH$1266,Sheet1!I$1+(Sheet1!$A$1-1)*10,FALSE)&gt;99999,-3,IF(VLOOKUP($A1080,Sheet1!$B$3:$AH$1266,Sheet1!I$1+(Sheet1!$A$1-1)*10,FALSE)&gt;9999,-2,IF(VLOOKUP($A1080,Sheet1!$B$3:$AH$1266,Sheet1!I$1+(Sheet1!$A$1-1)*10,FALSE)&gt;999,-1,0)))))))</f>
        <v>---</v>
      </c>
      <c r="Z1080" s="392" t="str">
        <f>IF(ISNA(VLOOKUP($A1080,Sheet1!$B$3:$AH$1266,Sheet1!J$1+(Sheet1!$A$1-1)*10,FALSE))=TRUE,"---",IF(VLOOKUP($A1080,Sheet1!$B$3:$AH$1266,Sheet1!J$1+(Sheet1!$A$1-1)*10,FALSE)="---","---", (ROUND(VLOOKUP($A1080,Sheet1!$B$3:$AH$1266,Sheet1!J$1+(Sheet1!$A$1-1)*10,FALSE),IF(VLOOKUP($A1080,Sheet1!$B$3:$AH$1266,Sheet1!J$1+(Sheet1!$A$1-1)*10,FALSE)&gt;99999,-3,IF(VLOOKUP($A1080,Sheet1!$B$3:$AH$1266,Sheet1!J$1+(Sheet1!$A$1-1)*10,FALSE)&gt;9999,-2,IF(VLOOKUP($A1080,Sheet1!$B$3:$AH$1266,Sheet1!J$1+(Sheet1!$A$1-1)*10,FALSE)&gt;999,-1,0)))))))</f>
        <v>---</v>
      </c>
      <c r="AA1080" s="392" t="str">
        <f>IF(ISNA(VLOOKUP($A1080,Sheet1!$B$3:$AH$1266,Sheet1!K$1+(Sheet1!$A$1-1)*10,FALSE))=TRUE,"---",IF(VLOOKUP($A1080,Sheet1!$B$3:$AH$1266,Sheet1!K$1+(Sheet1!$A$1-1)*10,FALSE)="---","---", (ROUND(VLOOKUP($A1080,Sheet1!$B$3:$AH$1266,Sheet1!K$1+(Sheet1!$A$1-1)*10,FALSE),IF(VLOOKUP($A1080,Sheet1!$B$3:$AH$1266,Sheet1!K$1+(Sheet1!$A$1-1)*10,FALSE)&gt;99999,-3,IF(VLOOKUP($A1080,Sheet1!$B$3:$AH$1266,Sheet1!K$1+(Sheet1!$A$1-1)*10,FALSE)&gt;9999,-2,IF(VLOOKUP($A1080,Sheet1!$B$3:$AH$1266,Sheet1!K$1+(Sheet1!$A$1-1)*10,FALSE)&gt;999,-1,0)))))))</f>
        <v>---</v>
      </c>
      <c r="AB1080" s="392" t="str">
        <f>IF(ISNA(VLOOKUP($A1080,Sheet1!$B$3:$AH$1266,Sheet1!L$1+(Sheet1!$A$1-1)*10,FALSE))=TRUE,"---",IF(VLOOKUP($A1080,Sheet1!$B$3:$AH$1266,Sheet1!L$1+(Sheet1!$A$1-1)*10,FALSE)="---","---", (ROUND(VLOOKUP($A1080,Sheet1!$B$3:$AH$1266,Sheet1!L$1+(Sheet1!$A$1-1)*10,FALSE),IF(VLOOKUP($A1080,Sheet1!$B$3:$AH$1266,Sheet1!L$1+(Sheet1!$A$1-1)*10,FALSE)&gt;99999,-3,IF(VLOOKUP($A1080,Sheet1!$B$3:$AH$1266,Sheet1!L$1+(Sheet1!$A$1-1)*10,FALSE)&gt;9999,-2,IF(VLOOKUP($A1080,Sheet1!$B$3:$AH$1266,Sheet1!L$1+(Sheet1!$A$1-1)*10,FALSE)&gt;999,-1,0)))))))</f>
        <v>---</v>
      </c>
      <c r="AC1080" s="392" t="str">
        <f>IF(ISNA(VLOOKUP($A1080,Sheet1!$B$3:$AH$1266,Sheet1!M$1+(Sheet1!$A$1-1)*10,FALSE))=TRUE,"---",IF(VLOOKUP($A1080,Sheet1!$B$3:$AH$1266,Sheet1!M$1+(Sheet1!$A$1-1)*10,FALSE)="---","---", (ROUND(VLOOKUP($A1080,Sheet1!$B$3:$AH$1266,Sheet1!M$1+(Sheet1!$A$1-1)*10,FALSE),IF(VLOOKUP($A1080,Sheet1!$B$3:$AH$1266,Sheet1!M$1+(Sheet1!$A$1-1)*10,FALSE)&gt;99999,-3,IF(VLOOKUP($A1080,Sheet1!$B$3:$AH$1266,Sheet1!M$1+(Sheet1!$A$1-1)*10,FALSE)&gt;9999,-2,IF(VLOOKUP($A1080,Sheet1!$B$3:$AH$1266,Sheet1!M$1+(Sheet1!$A$1-1)*10,FALSE)&gt;999,-1,0)))))))</f>
        <v>---</v>
      </c>
      <c r="AD1080" s="392" t="str">
        <f>IF(ISNA(VLOOKUP($A1080,Sheet1!$B$3:$AH$1266,Sheet1!N$1+(Sheet1!$A$1-1)*10,FALSE))=TRUE,"---",IF(VLOOKUP($A1080,Sheet1!$B$3:$AH$1266,Sheet1!N$1+(Sheet1!$A$1-1)*10,FALSE)="---","---", (ROUND(VLOOKUP($A1080,Sheet1!$B$3:$AH$1266,Sheet1!N$1+(Sheet1!$A$1-1)*10,FALSE),IF(VLOOKUP($A1080,Sheet1!$B$3:$AH$1266,Sheet1!N$1+(Sheet1!$A$1-1)*10,FALSE)&gt;99999,-3,IF(VLOOKUP($A1080,Sheet1!$B$3:$AH$1266,Sheet1!N$1+(Sheet1!$A$1-1)*10,FALSE)&gt;9999,-2,IF(VLOOKUP($A1080,Sheet1!$B$3:$AH$1266,Sheet1!N$1+(Sheet1!$A$1-1)*10,FALSE)&gt;999,-1,0)))))))</f>
        <v>---</v>
      </c>
    </row>
    <row r="1081" spans="1:30" ht="25.5" customHeight="1" x14ac:dyDescent="0.25">
      <c r="A1081" s="303"/>
      <c r="B1081" s="331"/>
      <c r="C1081" s="303"/>
      <c r="D1081" s="303"/>
      <c r="E1081" s="307"/>
      <c r="F1081" s="52" t="s">
        <v>4778</v>
      </c>
      <c r="G1081" s="127" t="s">
        <v>31</v>
      </c>
      <c r="H1081" s="347"/>
      <c r="I1081" s="327"/>
      <c r="J1081" s="376"/>
      <c r="K1081" s="319"/>
      <c r="L1081" s="321"/>
      <c r="M1081" s="323"/>
      <c r="N1081" s="319"/>
      <c r="O1081" s="317" t="e">
        <f t="shared" si="36"/>
        <v>#NUM!</v>
      </c>
      <c r="P1081" s="317" t="e">
        <f>IF(O1081&lt;&gt;"",VLOOKUP($A1081,Sheet4!$A$2:$O$1309,14,FALSE)*100,"")</f>
        <v>#NUM!</v>
      </c>
      <c r="Q1081" s="317" t="e">
        <f>IF(P1081&lt;&gt;"",VLOOKUP($A1081,Sheet4!$A$2:$O$1309,15,FALSE)*100,"")</f>
        <v>#NUM!</v>
      </c>
      <c r="R1081" s="356" t="e">
        <f t="shared" si="37"/>
        <v>#NUM!</v>
      </c>
      <c r="S1081" s="356"/>
      <c r="T1081" s="356"/>
      <c r="U1081" s="392"/>
      <c r="V1081" s="392"/>
      <c r="W1081" s="392"/>
      <c r="X1081" s="392"/>
      <c r="Y1081" s="392"/>
      <c r="Z1081" s="392"/>
      <c r="AA1081" s="392"/>
      <c r="AB1081" s="392"/>
      <c r="AC1081" s="392"/>
      <c r="AD1081" s="392"/>
    </row>
    <row r="1082" spans="1:30" ht="25.5" customHeight="1" x14ac:dyDescent="0.25">
      <c r="A1082" s="303"/>
      <c r="B1082" s="331"/>
      <c r="C1082" s="303"/>
      <c r="D1082" s="303"/>
      <c r="E1082" s="307"/>
      <c r="F1082" s="52" t="s">
        <v>4486</v>
      </c>
      <c r="G1082" s="127" t="s">
        <v>286</v>
      </c>
      <c r="H1082" s="347"/>
      <c r="I1082" s="327"/>
      <c r="J1082" s="376"/>
      <c r="K1082" s="316"/>
      <c r="L1082" s="321"/>
      <c r="M1082" s="323"/>
      <c r="N1082" s="319"/>
      <c r="O1082" s="317" t="e">
        <f t="shared" si="36"/>
        <v>#NUM!</v>
      </c>
      <c r="P1082" s="317" t="e">
        <f>IF(O1082&lt;&gt;"",VLOOKUP($A1082,Sheet4!$A$2:$O$1309,14,FALSE)*100,"")</f>
        <v>#NUM!</v>
      </c>
      <c r="Q1082" s="317" t="e">
        <f>IF(P1082&lt;&gt;"",VLOOKUP($A1082,Sheet4!$A$2:$O$1309,15,FALSE)*100,"")</f>
        <v>#NUM!</v>
      </c>
      <c r="R1082" s="356" t="e">
        <f t="shared" si="37"/>
        <v>#NUM!</v>
      </c>
      <c r="S1082" s="356"/>
      <c r="T1082" s="356"/>
      <c r="U1082" s="392"/>
      <c r="V1082" s="392"/>
      <c r="W1082" s="392"/>
      <c r="X1082" s="392"/>
      <c r="Y1082" s="392"/>
      <c r="Z1082" s="392"/>
      <c r="AA1082" s="392"/>
      <c r="AB1082" s="392"/>
      <c r="AC1082" s="392"/>
      <c r="AD1082" s="392"/>
    </row>
    <row r="1083" spans="1:30" ht="25.5" customHeight="1" x14ac:dyDescent="0.25">
      <c r="A1083" s="133" t="s">
        <v>1607</v>
      </c>
      <c r="B1083" s="141" t="s">
        <v>1608</v>
      </c>
      <c r="C1083" s="133">
        <v>421249</v>
      </c>
      <c r="D1083" s="133">
        <v>762930</v>
      </c>
      <c r="E1083" s="67" t="s">
        <v>3039</v>
      </c>
      <c r="F1083" s="135" t="s">
        <v>4405</v>
      </c>
      <c r="G1083" s="118" t="s">
        <v>160</v>
      </c>
      <c r="H1083" s="136">
        <v>26.5</v>
      </c>
      <c r="I1083" s="119">
        <v>20377</v>
      </c>
      <c r="J1083" s="137" t="s">
        <v>4405</v>
      </c>
      <c r="K1083" s="118" t="s">
        <v>17</v>
      </c>
      <c r="L1083" s="122">
        <v>1680</v>
      </c>
      <c r="M1083" s="123">
        <v>63.4</v>
      </c>
      <c r="N1083" s="118" t="s">
        <v>160</v>
      </c>
      <c r="O1083" s="71">
        <f t="shared" si="36"/>
        <v>16.900918608146867</v>
      </c>
      <c r="P1083" s="71">
        <f>IF(O1083&lt;&gt;"",VLOOKUP($A1083,Sheet4!$A$2:$O$1309,14,FALSE)*100,"")</f>
        <v>4.8503696598747759</v>
      </c>
      <c r="Q1083" s="71">
        <f>IF(P1083&lt;&gt;"",VLOOKUP($A1083,Sheet4!$A$2:$O$1309,15,FALSE)*100,"")</f>
        <v>38.553487526271766</v>
      </c>
      <c r="R1083" s="73">
        <f t="shared" si="37"/>
        <v>6</v>
      </c>
      <c r="S1083" s="63" t="s">
        <v>4367</v>
      </c>
      <c r="T1083" s="63" t="str">
        <f>IF(ISNA(VLOOKUP(A1083,Sheet1!B$3:C$1266,2,FALSE)=TRUE),"NC",VLOOKUP(A1083,Sheet1!B$3:C$1266,2,FALSE))</f>
        <v>Rural</v>
      </c>
      <c r="U1083" s="66">
        <f>IF(ISNA(VLOOKUP($A1083,Sheet1!$B$3:$AH$1266,Sheet1!E$1+(Sheet1!$A$1-1)*10,FALSE))=TRUE,"---",IF(VLOOKUP($A1083,Sheet1!$B$3:$AH$1266,Sheet1!E$1+(Sheet1!$A$1-1)*10,FALSE)="---","---", (ROUND(VLOOKUP($A1083,Sheet1!$B$3:$AH$1266,Sheet1!E$1+(Sheet1!$A$1-1)*10,FALSE),IF(VLOOKUP($A1083,Sheet1!$B$3:$AH$1266,Sheet1!E$1+(Sheet1!$A$1-1)*10,FALSE)&gt;99999,-3,IF(VLOOKUP($A1083,Sheet1!$B$3:$AH$1266,Sheet1!E$1+(Sheet1!$A$1-1)*10,FALSE)&gt;9999,-2,IF(VLOOKUP($A1083,Sheet1!$B$3:$AH$1266,Sheet1!E$1+(Sheet1!$A$1-1)*10,FALSE)&gt;999,-1,0)))))))</f>
        <v>609</v>
      </c>
      <c r="V1083" s="66">
        <f>IF(ISNA(VLOOKUP($A1083,Sheet1!$B$3:$AH$1266,Sheet1!F$1+(Sheet1!$A$1-1)*10,FALSE))=TRUE,"---",IF(VLOOKUP($A1083,Sheet1!$B$3:$AH$1266,Sheet1!F$1+(Sheet1!$A$1-1)*10,FALSE)="---","---", (ROUND(VLOOKUP($A1083,Sheet1!$B$3:$AH$1266,Sheet1!F$1+(Sheet1!$A$1-1)*10,FALSE),IF(VLOOKUP($A1083,Sheet1!$B$3:$AH$1266,Sheet1!F$1+(Sheet1!$A$1-1)*10,FALSE)&gt;99999,-3,IF(VLOOKUP($A1083,Sheet1!$B$3:$AH$1266,Sheet1!F$1+(Sheet1!$A$1-1)*10,FALSE)&gt;9999,-2,IF(VLOOKUP($A1083,Sheet1!$B$3:$AH$1266,Sheet1!F$1+(Sheet1!$A$1-1)*10,FALSE)&gt;999,-1,0)))))))</f>
        <v>752</v>
      </c>
      <c r="W1083" s="66">
        <f>IF(ISNA(VLOOKUP($A1083,Sheet1!$B$3:$AH$1266,Sheet1!G$1+(Sheet1!$A$1-1)*10,FALSE))=TRUE,"---",IF(VLOOKUP($A1083,Sheet1!$B$3:$AH$1266,Sheet1!G$1+(Sheet1!$A$1-1)*10,FALSE)="---","---", (ROUND(VLOOKUP($A1083,Sheet1!$B$3:$AH$1266,Sheet1!G$1+(Sheet1!$A$1-1)*10,FALSE),IF(VLOOKUP($A1083,Sheet1!$B$3:$AH$1266,Sheet1!G$1+(Sheet1!$A$1-1)*10,FALSE)&gt;99999,-3,IF(VLOOKUP($A1083,Sheet1!$B$3:$AH$1266,Sheet1!G$1+(Sheet1!$A$1-1)*10,FALSE)&gt;9999,-2,IF(VLOOKUP($A1083,Sheet1!$B$3:$AH$1266,Sheet1!G$1+(Sheet1!$A$1-1)*10,FALSE)&gt;999,-1,0)))))))</f>
        <v>956</v>
      </c>
      <c r="X1083" s="66">
        <f>IF(ISNA(VLOOKUP($A1083,Sheet1!$B$3:$AH$1266,Sheet1!H$1+(Sheet1!$A$1-1)*10,FALSE))=TRUE,"---",IF(VLOOKUP($A1083,Sheet1!$B$3:$AH$1266,Sheet1!H$1+(Sheet1!$A$1-1)*10,FALSE)="---","---", (ROUND(VLOOKUP($A1083,Sheet1!$B$3:$AH$1266,Sheet1!H$1+(Sheet1!$A$1-1)*10,FALSE),IF(VLOOKUP($A1083,Sheet1!$B$3:$AH$1266,Sheet1!H$1+(Sheet1!$A$1-1)*10,FALSE)&gt;99999,-3,IF(VLOOKUP($A1083,Sheet1!$B$3:$AH$1266,Sheet1!H$1+(Sheet1!$A$1-1)*10,FALSE)&gt;9999,-2,IF(VLOOKUP($A1083,Sheet1!$B$3:$AH$1266,Sheet1!H$1+(Sheet1!$A$1-1)*10,FALSE)&gt;999,-1,0)))))))</f>
        <v>1550</v>
      </c>
      <c r="Y1083" s="66">
        <f>IF(ISNA(VLOOKUP($A1083,Sheet1!$B$3:$AH$1266,Sheet1!I$1+(Sheet1!$A$1-1)*10,FALSE))=TRUE,"---",IF(VLOOKUP($A1083,Sheet1!$B$3:$AH$1266,Sheet1!I$1+(Sheet1!$A$1-1)*10,FALSE)="---","---", (ROUND(VLOOKUP($A1083,Sheet1!$B$3:$AH$1266,Sheet1!I$1+(Sheet1!$A$1-1)*10,FALSE),IF(VLOOKUP($A1083,Sheet1!$B$3:$AH$1266,Sheet1!I$1+(Sheet1!$A$1-1)*10,FALSE)&gt;99999,-3,IF(VLOOKUP($A1083,Sheet1!$B$3:$AH$1266,Sheet1!I$1+(Sheet1!$A$1-1)*10,FALSE)&gt;9999,-2,IF(VLOOKUP($A1083,Sheet1!$B$3:$AH$1266,Sheet1!I$1+(Sheet1!$A$1-1)*10,FALSE)&gt;999,-1,0)))))))</f>
        <v>2010</v>
      </c>
      <c r="Z1083" s="66">
        <f>IF(ISNA(VLOOKUP($A1083,Sheet1!$B$3:$AH$1266,Sheet1!J$1+(Sheet1!$A$1-1)*10,FALSE))=TRUE,"---",IF(VLOOKUP($A1083,Sheet1!$B$3:$AH$1266,Sheet1!J$1+(Sheet1!$A$1-1)*10,FALSE)="---","---", (ROUND(VLOOKUP($A1083,Sheet1!$B$3:$AH$1266,Sheet1!J$1+(Sheet1!$A$1-1)*10,FALSE),IF(VLOOKUP($A1083,Sheet1!$B$3:$AH$1266,Sheet1!J$1+(Sheet1!$A$1-1)*10,FALSE)&gt;99999,-3,IF(VLOOKUP($A1083,Sheet1!$B$3:$AH$1266,Sheet1!J$1+(Sheet1!$A$1-1)*10,FALSE)&gt;9999,-2,IF(VLOOKUP($A1083,Sheet1!$B$3:$AH$1266,Sheet1!J$1+(Sheet1!$A$1-1)*10,FALSE)&gt;999,-1,0)))))))</f>
        <v>2640</v>
      </c>
      <c r="AA1083" s="66">
        <f>IF(ISNA(VLOOKUP($A1083,Sheet1!$B$3:$AH$1266,Sheet1!K$1+(Sheet1!$A$1-1)*10,FALSE))=TRUE,"---",IF(VLOOKUP($A1083,Sheet1!$B$3:$AH$1266,Sheet1!K$1+(Sheet1!$A$1-1)*10,FALSE)="---","---", (ROUND(VLOOKUP($A1083,Sheet1!$B$3:$AH$1266,Sheet1!K$1+(Sheet1!$A$1-1)*10,FALSE),IF(VLOOKUP($A1083,Sheet1!$B$3:$AH$1266,Sheet1!K$1+(Sheet1!$A$1-1)*10,FALSE)&gt;99999,-3,IF(VLOOKUP($A1083,Sheet1!$B$3:$AH$1266,Sheet1!K$1+(Sheet1!$A$1-1)*10,FALSE)&gt;9999,-2,IF(VLOOKUP($A1083,Sheet1!$B$3:$AH$1266,Sheet1!K$1+(Sheet1!$A$1-1)*10,FALSE)&gt;999,-1,0)))))))</f>
        <v>3170</v>
      </c>
      <c r="AB1083" s="66">
        <f>IF(ISNA(VLOOKUP($A1083,Sheet1!$B$3:$AH$1266,Sheet1!L$1+(Sheet1!$A$1-1)*10,FALSE))=TRUE,"---",IF(VLOOKUP($A1083,Sheet1!$B$3:$AH$1266,Sheet1!L$1+(Sheet1!$A$1-1)*10,FALSE)="---","---", (ROUND(VLOOKUP($A1083,Sheet1!$B$3:$AH$1266,Sheet1!L$1+(Sheet1!$A$1-1)*10,FALSE),IF(VLOOKUP($A1083,Sheet1!$B$3:$AH$1266,Sheet1!L$1+(Sheet1!$A$1-1)*10,FALSE)&gt;99999,-3,IF(VLOOKUP($A1083,Sheet1!$B$3:$AH$1266,Sheet1!L$1+(Sheet1!$A$1-1)*10,FALSE)&gt;9999,-2,IF(VLOOKUP($A1083,Sheet1!$B$3:$AH$1266,Sheet1!L$1+(Sheet1!$A$1-1)*10,FALSE)&gt;999,-1,0)))))))</f>
        <v>3700</v>
      </c>
      <c r="AC1083" s="66">
        <f>IF(ISNA(VLOOKUP($A1083,Sheet1!$B$3:$AH$1266,Sheet1!M$1+(Sheet1!$A$1-1)*10,FALSE))=TRUE,"---",IF(VLOOKUP($A1083,Sheet1!$B$3:$AH$1266,Sheet1!M$1+(Sheet1!$A$1-1)*10,FALSE)="---","---", (ROUND(VLOOKUP($A1083,Sheet1!$B$3:$AH$1266,Sheet1!M$1+(Sheet1!$A$1-1)*10,FALSE),IF(VLOOKUP($A1083,Sheet1!$B$3:$AH$1266,Sheet1!M$1+(Sheet1!$A$1-1)*10,FALSE)&gt;99999,-3,IF(VLOOKUP($A1083,Sheet1!$B$3:$AH$1266,Sheet1!M$1+(Sheet1!$A$1-1)*10,FALSE)&gt;9999,-2,IF(VLOOKUP($A1083,Sheet1!$B$3:$AH$1266,Sheet1!M$1+(Sheet1!$A$1-1)*10,FALSE)&gt;999,-1,0)))))))</f>
        <v>4260</v>
      </c>
      <c r="AD1083" s="66">
        <f>IF(ISNA(VLOOKUP($A1083,Sheet1!$B$3:$AH$1266,Sheet1!N$1+(Sheet1!$A$1-1)*10,FALSE))=TRUE,"---",IF(VLOOKUP($A1083,Sheet1!$B$3:$AH$1266,Sheet1!N$1+(Sheet1!$A$1-1)*10,FALSE)="---","---", (ROUND(VLOOKUP($A1083,Sheet1!$B$3:$AH$1266,Sheet1!N$1+(Sheet1!$A$1-1)*10,FALSE),IF(VLOOKUP($A1083,Sheet1!$B$3:$AH$1266,Sheet1!N$1+(Sheet1!$A$1-1)*10,FALSE)&gt;99999,-3,IF(VLOOKUP($A1083,Sheet1!$B$3:$AH$1266,Sheet1!N$1+(Sheet1!$A$1-1)*10,FALSE)&gt;9999,-2,IF(VLOOKUP($A1083,Sheet1!$B$3:$AH$1266,Sheet1!N$1+(Sheet1!$A$1-1)*10,FALSE)&gt;999,-1,0)))))))</f>
        <v>5070</v>
      </c>
    </row>
    <row r="1084" spans="1:30" ht="25.5" customHeight="1" x14ac:dyDescent="0.25">
      <c r="A1084" s="125" t="s">
        <v>1609</v>
      </c>
      <c r="B1084" s="138" t="s">
        <v>1610</v>
      </c>
      <c r="C1084" s="125">
        <v>421221</v>
      </c>
      <c r="D1084" s="125">
        <v>763132</v>
      </c>
      <c r="E1084" s="70" t="s">
        <v>3039</v>
      </c>
      <c r="F1084" s="139" t="s">
        <v>4405</v>
      </c>
      <c r="G1084" s="127" t="s">
        <v>160</v>
      </c>
      <c r="H1084" s="128">
        <v>1.49</v>
      </c>
      <c r="I1084" s="112">
        <v>20377</v>
      </c>
      <c r="J1084" s="140" t="s">
        <v>4405</v>
      </c>
      <c r="K1084" s="127" t="s">
        <v>17</v>
      </c>
      <c r="L1084" s="115">
        <v>597</v>
      </c>
      <c r="M1084" s="116">
        <v>401</v>
      </c>
      <c r="N1084" s="127" t="s">
        <v>145</v>
      </c>
      <c r="O1084" s="68" t="s">
        <v>4405</v>
      </c>
      <c r="P1084" s="68" t="s">
        <v>4405</v>
      </c>
      <c r="Q1084" s="68" t="s">
        <v>4405</v>
      </c>
      <c r="R1084" s="74" t="s">
        <v>4405</v>
      </c>
      <c r="S1084" s="64" t="s">
        <v>4367</v>
      </c>
      <c r="T1084" s="64" t="str">
        <f>IF(ISNA(VLOOKUP(A1084,Sheet1!B$3:C$1266,2,FALSE)=TRUE),"NC",VLOOKUP(A1084,Sheet1!B$3:C$1266,2,FALSE))</f>
        <v>NC</v>
      </c>
      <c r="U1084" s="65" t="str">
        <f>IF(ISNA(VLOOKUP($A1084,Sheet1!$B$3:$AH$1266,Sheet1!E$1+(Sheet1!$A$1-1)*10,FALSE))=TRUE,"---",IF(VLOOKUP($A1084,Sheet1!$B$3:$AH$1266,Sheet1!E$1+(Sheet1!$A$1-1)*10,FALSE)="---","---", (ROUND(VLOOKUP($A1084,Sheet1!$B$3:$AH$1266,Sheet1!E$1+(Sheet1!$A$1-1)*10,FALSE),IF(VLOOKUP($A1084,Sheet1!$B$3:$AH$1266,Sheet1!E$1+(Sheet1!$A$1-1)*10,FALSE)&gt;99999,-3,IF(VLOOKUP($A1084,Sheet1!$B$3:$AH$1266,Sheet1!E$1+(Sheet1!$A$1-1)*10,FALSE)&gt;9999,-2,IF(VLOOKUP($A1084,Sheet1!$B$3:$AH$1266,Sheet1!E$1+(Sheet1!$A$1-1)*10,FALSE)&gt;999,-1,0)))))))</f>
        <v>---</v>
      </c>
      <c r="V1084" s="65" t="str">
        <f>IF(ISNA(VLOOKUP($A1084,Sheet1!$B$3:$AH$1266,Sheet1!F$1+(Sheet1!$A$1-1)*10,FALSE))=TRUE,"---",IF(VLOOKUP($A1084,Sheet1!$B$3:$AH$1266,Sheet1!F$1+(Sheet1!$A$1-1)*10,FALSE)="---","---", (ROUND(VLOOKUP($A1084,Sheet1!$B$3:$AH$1266,Sheet1!F$1+(Sheet1!$A$1-1)*10,FALSE),IF(VLOOKUP($A1084,Sheet1!$B$3:$AH$1266,Sheet1!F$1+(Sheet1!$A$1-1)*10,FALSE)&gt;99999,-3,IF(VLOOKUP($A1084,Sheet1!$B$3:$AH$1266,Sheet1!F$1+(Sheet1!$A$1-1)*10,FALSE)&gt;9999,-2,IF(VLOOKUP($A1084,Sheet1!$B$3:$AH$1266,Sheet1!F$1+(Sheet1!$A$1-1)*10,FALSE)&gt;999,-1,0)))))))</f>
        <v>---</v>
      </c>
      <c r="W1084" s="65" t="str">
        <f>IF(ISNA(VLOOKUP($A1084,Sheet1!$B$3:$AH$1266,Sheet1!G$1+(Sheet1!$A$1-1)*10,FALSE))=TRUE,"---",IF(VLOOKUP($A1084,Sheet1!$B$3:$AH$1266,Sheet1!G$1+(Sheet1!$A$1-1)*10,FALSE)="---","---", (ROUND(VLOOKUP($A1084,Sheet1!$B$3:$AH$1266,Sheet1!G$1+(Sheet1!$A$1-1)*10,FALSE),IF(VLOOKUP($A1084,Sheet1!$B$3:$AH$1266,Sheet1!G$1+(Sheet1!$A$1-1)*10,FALSE)&gt;99999,-3,IF(VLOOKUP($A1084,Sheet1!$B$3:$AH$1266,Sheet1!G$1+(Sheet1!$A$1-1)*10,FALSE)&gt;9999,-2,IF(VLOOKUP($A1084,Sheet1!$B$3:$AH$1266,Sheet1!G$1+(Sheet1!$A$1-1)*10,FALSE)&gt;999,-1,0)))))))</f>
        <v>---</v>
      </c>
      <c r="X1084" s="65" t="str">
        <f>IF(ISNA(VLOOKUP($A1084,Sheet1!$B$3:$AH$1266,Sheet1!H$1+(Sheet1!$A$1-1)*10,FALSE))=TRUE,"---",IF(VLOOKUP($A1084,Sheet1!$B$3:$AH$1266,Sheet1!H$1+(Sheet1!$A$1-1)*10,FALSE)="---","---", (ROUND(VLOOKUP($A1084,Sheet1!$B$3:$AH$1266,Sheet1!H$1+(Sheet1!$A$1-1)*10,FALSE),IF(VLOOKUP($A1084,Sheet1!$B$3:$AH$1266,Sheet1!H$1+(Sheet1!$A$1-1)*10,FALSE)&gt;99999,-3,IF(VLOOKUP($A1084,Sheet1!$B$3:$AH$1266,Sheet1!H$1+(Sheet1!$A$1-1)*10,FALSE)&gt;9999,-2,IF(VLOOKUP($A1084,Sheet1!$B$3:$AH$1266,Sheet1!H$1+(Sheet1!$A$1-1)*10,FALSE)&gt;999,-1,0)))))))</f>
        <v>---</v>
      </c>
      <c r="Y1084" s="65" t="str">
        <f>IF(ISNA(VLOOKUP($A1084,Sheet1!$B$3:$AH$1266,Sheet1!I$1+(Sheet1!$A$1-1)*10,FALSE))=TRUE,"---",IF(VLOOKUP($A1084,Sheet1!$B$3:$AH$1266,Sheet1!I$1+(Sheet1!$A$1-1)*10,FALSE)="---","---", (ROUND(VLOOKUP($A1084,Sheet1!$B$3:$AH$1266,Sheet1!I$1+(Sheet1!$A$1-1)*10,FALSE),IF(VLOOKUP($A1084,Sheet1!$B$3:$AH$1266,Sheet1!I$1+(Sheet1!$A$1-1)*10,FALSE)&gt;99999,-3,IF(VLOOKUP($A1084,Sheet1!$B$3:$AH$1266,Sheet1!I$1+(Sheet1!$A$1-1)*10,FALSE)&gt;9999,-2,IF(VLOOKUP($A1084,Sheet1!$B$3:$AH$1266,Sheet1!I$1+(Sheet1!$A$1-1)*10,FALSE)&gt;999,-1,0)))))))</f>
        <v>---</v>
      </c>
      <c r="Z1084" s="65" t="str">
        <f>IF(ISNA(VLOOKUP($A1084,Sheet1!$B$3:$AH$1266,Sheet1!J$1+(Sheet1!$A$1-1)*10,FALSE))=TRUE,"---",IF(VLOOKUP($A1084,Sheet1!$B$3:$AH$1266,Sheet1!J$1+(Sheet1!$A$1-1)*10,FALSE)="---","---", (ROUND(VLOOKUP($A1084,Sheet1!$B$3:$AH$1266,Sheet1!J$1+(Sheet1!$A$1-1)*10,FALSE),IF(VLOOKUP($A1084,Sheet1!$B$3:$AH$1266,Sheet1!J$1+(Sheet1!$A$1-1)*10,FALSE)&gt;99999,-3,IF(VLOOKUP($A1084,Sheet1!$B$3:$AH$1266,Sheet1!J$1+(Sheet1!$A$1-1)*10,FALSE)&gt;9999,-2,IF(VLOOKUP($A1084,Sheet1!$B$3:$AH$1266,Sheet1!J$1+(Sheet1!$A$1-1)*10,FALSE)&gt;999,-1,0)))))))</f>
        <v>---</v>
      </c>
      <c r="AA1084" s="65" t="str">
        <f>IF(ISNA(VLOOKUP($A1084,Sheet1!$B$3:$AH$1266,Sheet1!K$1+(Sheet1!$A$1-1)*10,FALSE))=TRUE,"---",IF(VLOOKUP($A1084,Sheet1!$B$3:$AH$1266,Sheet1!K$1+(Sheet1!$A$1-1)*10,FALSE)="---","---", (ROUND(VLOOKUP($A1084,Sheet1!$B$3:$AH$1266,Sheet1!K$1+(Sheet1!$A$1-1)*10,FALSE),IF(VLOOKUP($A1084,Sheet1!$B$3:$AH$1266,Sheet1!K$1+(Sheet1!$A$1-1)*10,FALSE)&gt;99999,-3,IF(VLOOKUP($A1084,Sheet1!$B$3:$AH$1266,Sheet1!K$1+(Sheet1!$A$1-1)*10,FALSE)&gt;9999,-2,IF(VLOOKUP($A1084,Sheet1!$B$3:$AH$1266,Sheet1!K$1+(Sheet1!$A$1-1)*10,FALSE)&gt;999,-1,0)))))))</f>
        <v>---</v>
      </c>
      <c r="AB1084" s="65" t="str">
        <f>IF(ISNA(VLOOKUP($A1084,Sheet1!$B$3:$AH$1266,Sheet1!L$1+(Sheet1!$A$1-1)*10,FALSE))=TRUE,"---",IF(VLOOKUP($A1084,Sheet1!$B$3:$AH$1266,Sheet1!L$1+(Sheet1!$A$1-1)*10,FALSE)="---","---", (ROUND(VLOOKUP($A1084,Sheet1!$B$3:$AH$1266,Sheet1!L$1+(Sheet1!$A$1-1)*10,FALSE),IF(VLOOKUP($A1084,Sheet1!$B$3:$AH$1266,Sheet1!L$1+(Sheet1!$A$1-1)*10,FALSE)&gt;99999,-3,IF(VLOOKUP($A1084,Sheet1!$B$3:$AH$1266,Sheet1!L$1+(Sheet1!$A$1-1)*10,FALSE)&gt;9999,-2,IF(VLOOKUP($A1084,Sheet1!$B$3:$AH$1266,Sheet1!L$1+(Sheet1!$A$1-1)*10,FALSE)&gt;999,-1,0)))))))</f>
        <v>---</v>
      </c>
      <c r="AC1084" s="65" t="str">
        <f>IF(ISNA(VLOOKUP($A1084,Sheet1!$B$3:$AH$1266,Sheet1!M$1+(Sheet1!$A$1-1)*10,FALSE))=TRUE,"---",IF(VLOOKUP($A1084,Sheet1!$B$3:$AH$1266,Sheet1!M$1+(Sheet1!$A$1-1)*10,FALSE)="---","---", (ROUND(VLOOKUP($A1084,Sheet1!$B$3:$AH$1266,Sheet1!M$1+(Sheet1!$A$1-1)*10,FALSE),IF(VLOOKUP($A1084,Sheet1!$B$3:$AH$1266,Sheet1!M$1+(Sheet1!$A$1-1)*10,FALSE)&gt;99999,-3,IF(VLOOKUP($A1084,Sheet1!$B$3:$AH$1266,Sheet1!M$1+(Sheet1!$A$1-1)*10,FALSE)&gt;9999,-2,IF(VLOOKUP($A1084,Sheet1!$B$3:$AH$1266,Sheet1!M$1+(Sheet1!$A$1-1)*10,FALSE)&gt;999,-1,0)))))))</f>
        <v>---</v>
      </c>
      <c r="AD1084" s="65" t="str">
        <f>IF(ISNA(VLOOKUP($A1084,Sheet1!$B$3:$AH$1266,Sheet1!N$1+(Sheet1!$A$1-1)*10,FALSE))=TRUE,"---",IF(VLOOKUP($A1084,Sheet1!$B$3:$AH$1266,Sheet1!N$1+(Sheet1!$A$1-1)*10,FALSE)="---","---", (ROUND(VLOOKUP($A1084,Sheet1!$B$3:$AH$1266,Sheet1!N$1+(Sheet1!$A$1-1)*10,FALSE),IF(VLOOKUP($A1084,Sheet1!$B$3:$AH$1266,Sheet1!N$1+(Sheet1!$A$1-1)*10,FALSE)&gt;99999,-3,IF(VLOOKUP($A1084,Sheet1!$B$3:$AH$1266,Sheet1!N$1+(Sheet1!$A$1-1)*10,FALSE)&gt;9999,-2,IF(VLOOKUP($A1084,Sheet1!$B$3:$AH$1266,Sheet1!N$1+(Sheet1!$A$1-1)*10,FALSE)&gt;999,-1,0)))))))</f>
        <v>---</v>
      </c>
    </row>
    <row r="1085" spans="1:30" ht="25.5" customHeight="1" x14ac:dyDescent="0.25">
      <c r="A1085" s="304" t="s">
        <v>1611</v>
      </c>
      <c r="B1085" s="393" t="s">
        <v>1612</v>
      </c>
      <c r="C1085" s="304">
        <v>421210</v>
      </c>
      <c r="D1085" s="304">
        <v>762949</v>
      </c>
      <c r="E1085" s="305" t="s">
        <v>3039</v>
      </c>
      <c r="F1085" s="345" t="s">
        <v>4779</v>
      </c>
      <c r="G1085" s="351" t="s">
        <v>31</v>
      </c>
      <c r="H1085" s="348">
        <v>8.0299999999999994</v>
      </c>
      <c r="I1085" s="119">
        <v>20377</v>
      </c>
      <c r="J1085" s="124">
        <v>5.62</v>
      </c>
      <c r="K1085" s="118" t="s">
        <v>20</v>
      </c>
      <c r="L1085" s="122">
        <v>544</v>
      </c>
      <c r="M1085" s="123">
        <v>67.7</v>
      </c>
      <c r="N1085" s="118" t="s">
        <v>1613</v>
      </c>
      <c r="O1085" s="71">
        <f t="shared" si="36"/>
        <v>36.313074327172771</v>
      </c>
      <c r="P1085" s="71">
        <f>IF(O1085&lt;&gt;"",VLOOKUP($A1085,Sheet4!$A$2:$O$1309,14,FALSE)*100,"")</f>
        <v>7.4753240567220214</v>
      </c>
      <c r="Q1085" s="71">
        <f>IF(P1085&lt;&gt;"",VLOOKUP($A1085,Sheet4!$A$2:$O$1309,15,FALSE)*100,"")</f>
        <v>53.281126286121861</v>
      </c>
      <c r="R1085" s="73">
        <f t="shared" si="37"/>
        <v>3</v>
      </c>
      <c r="S1085" s="357" t="s">
        <v>4367</v>
      </c>
      <c r="T1085" s="357" t="str">
        <f>IF(ISNA(VLOOKUP(A1085,Sheet1!B$3:C$1266,2,FALSE)=TRUE),"NC",VLOOKUP(A1085,Sheet1!B$3:C$1266,2,FALSE))</f>
        <v>Rural</v>
      </c>
      <c r="U1085" s="385">
        <f>IF(ISNA(VLOOKUP($A1085,Sheet1!$B$3:$AH$1266,Sheet1!E$1+(Sheet1!$A$1-1)*10,FALSE))=TRUE,"---",IF(VLOOKUP($A1085,Sheet1!$B$3:$AH$1266,Sheet1!E$1+(Sheet1!$A$1-1)*10,FALSE)="---","---", (ROUND(VLOOKUP($A1085,Sheet1!$B$3:$AH$1266,Sheet1!E$1+(Sheet1!$A$1-1)*10,FALSE),IF(VLOOKUP($A1085,Sheet1!$B$3:$AH$1266,Sheet1!E$1+(Sheet1!$A$1-1)*10,FALSE)&gt;99999,-3,IF(VLOOKUP($A1085,Sheet1!$B$3:$AH$1266,Sheet1!E$1+(Sheet1!$A$1-1)*10,FALSE)&gt;9999,-2,IF(VLOOKUP($A1085,Sheet1!$B$3:$AH$1266,Sheet1!E$1+(Sheet1!$A$1-1)*10,FALSE)&gt;999,-1,0)))))))</f>
        <v>262</v>
      </c>
      <c r="V1085" s="385">
        <f>IF(ISNA(VLOOKUP($A1085,Sheet1!$B$3:$AH$1266,Sheet1!F$1+(Sheet1!$A$1-1)*10,FALSE))=TRUE,"---",IF(VLOOKUP($A1085,Sheet1!$B$3:$AH$1266,Sheet1!F$1+(Sheet1!$A$1-1)*10,FALSE)="---","---", (ROUND(VLOOKUP($A1085,Sheet1!$B$3:$AH$1266,Sheet1!F$1+(Sheet1!$A$1-1)*10,FALSE),IF(VLOOKUP($A1085,Sheet1!$B$3:$AH$1266,Sheet1!F$1+(Sheet1!$A$1-1)*10,FALSE)&gt;99999,-3,IF(VLOOKUP($A1085,Sheet1!$B$3:$AH$1266,Sheet1!F$1+(Sheet1!$A$1-1)*10,FALSE)&gt;9999,-2,IF(VLOOKUP($A1085,Sheet1!$B$3:$AH$1266,Sheet1!F$1+(Sheet1!$A$1-1)*10,FALSE)&gt;999,-1,0)))))))</f>
        <v>329</v>
      </c>
      <c r="W1085" s="385">
        <f>IF(ISNA(VLOOKUP($A1085,Sheet1!$B$3:$AH$1266,Sheet1!G$1+(Sheet1!$A$1-1)*10,FALSE))=TRUE,"---",IF(VLOOKUP($A1085,Sheet1!$B$3:$AH$1266,Sheet1!G$1+(Sheet1!$A$1-1)*10,FALSE)="---","---", (ROUND(VLOOKUP($A1085,Sheet1!$B$3:$AH$1266,Sheet1!G$1+(Sheet1!$A$1-1)*10,FALSE),IF(VLOOKUP($A1085,Sheet1!$B$3:$AH$1266,Sheet1!G$1+(Sheet1!$A$1-1)*10,FALSE)&gt;99999,-3,IF(VLOOKUP($A1085,Sheet1!$B$3:$AH$1266,Sheet1!G$1+(Sheet1!$A$1-1)*10,FALSE)&gt;9999,-2,IF(VLOOKUP($A1085,Sheet1!$B$3:$AH$1266,Sheet1!G$1+(Sheet1!$A$1-1)*10,FALSE)&gt;999,-1,0)))))))</f>
        <v>428</v>
      </c>
      <c r="X1085" s="385">
        <f>IF(ISNA(VLOOKUP($A1085,Sheet1!$B$3:$AH$1266,Sheet1!H$1+(Sheet1!$A$1-1)*10,FALSE))=TRUE,"---",IF(VLOOKUP($A1085,Sheet1!$B$3:$AH$1266,Sheet1!H$1+(Sheet1!$A$1-1)*10,FALSE)="---","---", (ROUND(VLOOKUP($A1085,Sheet1!$B$3:$AH$1266,Sheet1!H$1+(Sheet1!$A$1-1)*10,FALSE),IF(VLOOKUP($A1085,Sheet1!$B$3:$AH$1266,Sheet1!H$1+(Sheet1!$A$1-1)*10,FALSE)&gt;99999,-3,IF(VLOOKUP($A1085,Sheet1!$B$3:$AH$1266,Sheet1!H$1+(Sheet1!$A$1-1)*10,FALSE)&gt;9999,-2,IF(VLOOKUP($A1085,Sheet1!$B$3:$AH$1266,Sheet1!H$1+(Sheet1!$A$1-1)*10,FALSE)&gt;999,-1,0)))))))</f>
        <v>724</v>
      </c>
      <c r="Y1085" s="385">
        <f>IF(ISNA(VLOOKUP($A1085,Sheet1!$B$3:$AH$1266,Sheet1!I$1+(Sheet1!$A$1-1)*10,FALSE))=TRUE,"---",IF(VLOOKUP($A1085,Sheet1!$B$3:$AH$1266,Sheet1!I$1+(Sheet1!$A$1-1)*10,FALSE)="---","---", (ROUND(VLOOKUP($A1085,Sheet1!$B$3:$AH$1266,Sheet1!I$1+(Sheet1!$A$1-1)*10,FALSE),IF(VLOOKUP($A1085,Sheet1!$B$3:$AH$1266,Sheet1!I$1+(Sheet1!$A$1-1)*10,FALSE)&gt;99999,-3,IF(VLOOKUP($A1085,Sheet1!$B$3:$AH$1266,Sheet1!I$1+(Sheet1!$A$1-1)*10,FALSE)&gt;9999,-2,IF(VLOOKUP($A1085,Sheet1!$B$3:$AH$1266,Sheet1!I$1+(Sheet1!$A$1-1)*10,FALSE)&gt;999,-1,0)))))))</f>
        <v>958</v>
      </c>
      <c r="Z1085" s="385">
        <f>IF(ISNA(VLOOKUP($A1085,Sheet1!$B$3:$AH$1266,Sheet1!J$1+(Sheet1!$A$1-1)*10,FALSE))=TRUE,"---",IF(VLOOKUP($A1085,Sheet1!$B$3:$AH$1266,Sheet1!J$1+(Sheet1!$A$1-1)*10,FALSE)="---","---", (ROUND(VLOOKUP($A1085,Sheet1!$B$3:$AH$1266,Sheet1!J$1+(Sheet1!$A$1-1)*10,FALSE),IF(VLOOKUP($A1085,Sheet1!$B$3:$AH$1266,Sheet1!J$1+(Sheet1!$A$1-1)*10,FALSE)&gt;99999,-3,IF(VLOOKUP($A1085,Sheet1!$B$3:$AH$1266,Sheet1!J$1+(Sheet1!$A$1-1)*10,FALSE)&gt;9999,-2,IF(VLOOKUP($A1085,Sheet1!$B$3:$AH$1266,Sheet1!J$1+(Sheet1!$A$1-1)*10,FALSE)&gt;999,-1,0)))))))</f>
        <v>1290</v>
      </c>
      <c r="AA1085" s="385">
        <f>IF(ISNA(VLOOKUP($A1085,Sheet1!$B$3:$AH$1266,Sheet1!K$1+(Sheet1!$A$1-1)*10,FALSE))=TRUE,"---",IF(VLOOKUP($A1085,Sheet1!$B$3:$AH$1266,Sheet1!K$1+(Sheet1!$A$1-1)*10,FALSE)="---","---", (ROUND(VLOOKUP($A1085,Sheet1!$B$3:$AH$1266,Sheet1!K$1+(Sheet1!$A$1-1)*10,FALSE),IF(VLOOKUP($A1085,Sheet1!$B$3:$AH$1266,Sheet1!K$1+(Sheet1!$A$1-1)*10,FALSE)&gt;99999,-3,IF(VLOOKUP($A1085,Sheet1!$B$3:$AH$1266,Sheet1!K$1+(Sheet1!$A$1-1)*10,FALSE)&gt;9999,-2,IF(VLOOKUP($A1085,Sheet1!$B$3:$AH$1266,Sheet1!K$1+(Sheet1!$A$1-1)*10,FALSE)&gt;999,-1,0)))))))</f>
        <v>1570</v>
      </c>
      <c r="AB1085" s="385">
        <f>IF(ISNA(VLOOKUP($A1085,Sheet1!$B$3:$AH$1266,Sheet1!L$1+(Sheet1!$A$1-1)*10,FALSE))=TRUE,"---",IF(VLOOKUP($A1085,Sheet1!$B$3:$AH$1266,Sheet1!L$1+(Sheet1!$A$1-1)*10,FALSE)="---","---", (ROUND(VLOOKUP($A1085,Sheet1!$B$3:$AH$1266,Sheet1!L$1+(Sheet1!$A$1-1)*10,FALSE),IF(VLOOKUP($A1085,Sheet1!$B$3:$AH$1266,Sheet1!L$1+(Sheet1!$A$1-1)*10,FALSE)&gt;99999,-3,IF(VLOOKUP($A1085,Sheet1!$B$3:$AH$1266,Sheet1!L$1+(Sheet1!$A$1-1)*10,FALSE)&gt;9999,-2,IF(VLOOKUP($A1085,Sheet1!$B$3:$AH$1266,Sheet1!L$1+(Sheet1!$A$1-1)*10,FALSE)&gt;999,-1,0)))))))</f>
        <v>1860</v>
      </c>
      <c r="AC1085" s="385">
        <f>IF(ISNA(VLOOKUP($A1085,Sheet1!$B$3:$AH$1266,Sheet1!M$1+(Sheet1!$A$1-1)*10,FALSE))=TRUE,"---",IF(VLOOKUP($A1085,Sheet1!$B$3:$AH$1266,Sheet1!M$1+(Sheet1!$A$1-1)*10,FALSE)="---","---", (ROUND(VLOOKUP($A1085,Sheet1!$B$3:$AH$1266,Sheet1!M$1+(Sheet1!$A$1-1)*10,FALSE),IF(VLOOKUP($A1085,Sheet1!$B$3:$AH$1266,Sheet1!M$1+(Sheet1!$A$1-1)*10,FALSE)&gt;99999,-3,IF(VLOOKUP($A1085,Sheet1!$B$3:$AH$1266,Sheet1!M$1+(Sheet1!$A$1-1)*10,FALSE)&gt;9999,-2,IF(VLOOKUP($A1085,Sheet1!$B$3:$AH$1266,Sheet1!M$1+(Sheet1!$A$1-1)*10,FALSE)&gt;999,-1,0)))))))</f>
        <v>2160</v>
      </c>
      <c r="AD1085" s="385">
        <f>IF(ISNA(VLOOKUP($A1085,Sheet1!$B$3:$AH$1266,Sheet1!N$1+(Sheet1!$A$1-1)*10,FALSE))=TRUE,"---",IF(VLOOKUP($A1085,Sheet1!$B$3:$AH$1266,Sheet1!N$1+(Sheet1!$A$1-1)*10,FALSE)="---","---", (ROUND(VLOOKUP($A1085,Sheet1!$B$3:$AH$1266,Sheet1!N$1+(Sheet1!$A$1-1)*10,FALSE),IF(VLOOKUP($A1085,Sheet1!$B$3:$AH$1266,Sheet1!N$1+(Sheet1!$A$1-1)*10,FALSE)&gt;99999,-3,IF(VLOOKUP($A1085,Sheet1!$B$3:$AH$1266,Sheet1!N$1+(Sheet1!$A$1-1)*10,FALSE)&gt;9999,-2,IF(VLOOKUP($A1085,Sheet1!$B$3:$AH$1266,Sheet1!N$1+(Sheet1!$A$1-1)*10,FALSE)&gt;999,-1,0)))))))</f>
        <v>2610</v>
      </c>
    </row>
    <row r="1086" spans="1:30" ht="25.5" customHeight="1" x14ac:dyDescent="0.25">
      <c r="A1086" s="304"/>
      <c r="B1086" s="346"/>
      <c r="C1086" s="304"/>
      <c r="D1086" s="304"/>
      <c r="E1086" s="305" t="e">
        <v>#N/A</v>
      </c>
      <c r="F1086" s="346"/>
      <c r="G1086" s="352"/>
      <c r="H1086" s="348"/>
      <c r="I1086" s="119">
        <v>20088</v>
      </c>
      <c r="J1086" s="124">
        <v>7.31</v>
      </c>
      <c r="K1086" s="121" t="s">
        <v>4405</v>
      </c>
      <c r="L1086" s="122">
        <v>222</v>
      </c>
      <c r="M1086" s="123">
        <v>27.6</v>
      </c>
      <c r="N1086" s="118" t="s">
        <v>286</v>
      </c>
      <c r="O1086" s="71" t="s">
        <v>4405</v>
      </c>
      <c r="P1086" s="71" t="s">
        <v>4405</v>
      </c>
      <c r="Q1086" s="71" t="s">
        <v>4405</v>
      </c>
      <c r="R1086" s="73" t="s">
        <v>4405</v>
      </c>
      <c r="S1086" s="357" t="e">
        <v>#N/A</v>
      </c>
      <c r="T1086" s="357" t="str">
        <f>IF(ISNA(VLOOKUP(A1086,Sheet1!B$3:C$1266,2,FALSE)=TRUE),"ND",VLOOKUP(A1086,Sheet1!B$3:C$1266,2,FALSE))</f>
        <v>ND</v>
      </c>
      <c r="U1086" s="385" t="str">
        <f>IF(ISNA(VLOOKUP($A1086,Sheet1!$B$3:$AH$1266,Sheet1!E$1+(Sheet1!$A$1-1)*10,FALSE))=TRUE,"---",IF(VLOOKUP($A1086,Sheet1!$B$3:$AH$1266,Sheet1!E$1+(Sheet1!$A$1-1)*10,FALSE)="---","---", (ROUND(VLOOKUP($A1086,Sheet1!$B$3:$AH$1266,Sheet1!E$1+(Sheet1!$A$1-1)*10,FALSE),IF(VLOOKUP($A1086,Sheet1!$B$3:$AH$1266,Sheet1!E$1+(Sheet1!$A$1-1)*10,FALSE)&gt;99999,-3,IF(VLOOKUP($A1086,Sheet1!$B$3:$AH$1266,Sheet1!E$1+(Sheet1!$A$1-1)*10,FALSE)&gt;9999,-2,IF(VLOOKUP($A1086,Sheet1!$B$3:$AH$1266,Sheet1!E$1+(Sheet1!$A$1-1)*10,FALSE)&gt;999,-1,0)))))))</f>
        <v>---</v>
      </c>
      <c r="V1086" s="385" t="str">
        <f>IF(ISNA(VLOOKUP($A1086,Sheet1!$B$3:$AH$1266,Sheet1!F$1+(Sheet1!$A$1-1)*10,FALSE))=TRUE,"---",IF(VLOOKUP($A1086,Sheet1!$B$3:$AH$1266,Sheet1!F$1+(Sheet1!$A$1-1)*10,FALSE)="---","---", (ROUND(VLOOKUP($A1086,Sheet1!$B$3:$AH$1266,Sheet1!F$1+(Sheet1!$A$1-1)*10,FALSE),IF(VLOOKUP($A1086,Sheet1!$B$3:$AH$1266,Sheet1!F$1+(Sheet1!$A$1-1)*10,FALSE)&gt;99999,-3,IF(VLOOKUP($A1086,Sheet1!$B$3:$AH$1266,Sheet1!F$1+(Sheet1!$A$1-1)*10,FALSE)&gt;9999,-2,IF(VLOOKUP($A1086,Sheet1!$B$3:$AH$1266,Sheet1!F$1+(Sheet1!$A$1-1)*10,FALSE)&gt;999,-1,0)))))))</f>
        <v>---</v>
      </c>
      <c r="W1086" s="385" t="str">
        <f>IF(ISNA(VLOOKUP($A1086,Sheet1!$B$3:$AH$1266,Sheet1!G$1+(Sheet1!$A$1-1)*10,FALSE))=TRUE,"---",IF(VLOOKUP($A1086,Sheet1!$B$3:$AH$1266,Sheet1!G$1+(Sheet1!$A$1-1)*10,FALSE)="---","---", (ROUND(VLOOKUP($A1086,Sheet1!$B$3:$AH$1266,Sheet1!G$1+(Sheet1!$A$1-1)*10,FALSE),IF(VLOOKUP($A1086,Sheet1!$B$3:$AH$1266,Sheet1!G$1+(Sheet1!$A$1-1)*10,FALSE)&gt;99999,-3,IF(VLOOKUP($A1086,Sheet1!$B$3:$AH$1266,Sheet1!G$1+(Sheet1!$A$1-1)*10,FALSE)&gt;9999,-2,IF(VLOOKUP($A1086,Sheet1!$B$3:$AH$1266,Sheet1!G$1+(Sheet1!$A$1-1)*10,FALSE)&gt;999,-1,0)))))))</f>
        <v>---</v>
      </c>
      <c r="X1086" s="385" t="str">
        <f>IF(ISNA(VLOOKUP($A1086,Sheet1!$B$3:$AH$1266,Sheet1!H$1+(Sheet1!$A$1-1)*10,FALSE))=TRUE,"---",IF(VLOOKUP($A1086,Sheet1!$B$3:$AH$1266,Sheet1!H$1+(Sheet1!$A$1-1)*10,FALSE)="---","---", (ROUND(VLOOKUP($A1086,Sheet1!$B$3:$AH$1266,Sheet1!H$1+(Sheet1!$A$1-1)*10,FALSE),IF(VLOOKUP($A1086,Sheet1!$B$3:$AH$1266,Sheet1!H$1+(Sheet1!$A$1-1)*10,FALSE)&gt;99999,-3,IF(VLOOKUP($A1086,Sheet1!$B$3:$AH$1266,Sheet1!H$1+(Sheet1!$A$1-1)*10,FALSE)&gt;9999,-2,IF(VLOOKUP($A1086,Sheet1!$B$3:$AH$1266,Sheet1!H$1+(Sheet1!$A$1-1)*10,FALSE)&gt;999,-1,0)))))))</f>
        <v>---</v>
      </c>
      <c r="Y1086" s="385" t="str">
        <f>IF(ISNA(VLOOKUP($A1086,Sheet1!$B$3:$AH$1266,Sheet1!I$1+(Sheet1!$A$1-1)*10,FALSE))=TRUE,"---",IF(VLOOKUP($A1086,Sheet1!$B$3:$AH$1266,Sheet1!I$1+(Sheet1!$A$1-1)*10,FALSE)="---","---", (ROUND(VLOOKUP($A1086,Sheet1!$B$3:$AH$1266,Sheet1!I$1+(Sheet1!$A$1-1)*10,FALSE),IF(VLOOKUP($A1086,Sheet1!$B$3:$AH$1266,Sheet1!I$1+(Sheet1!$A$1-1)*10,FALSE)&gt;99999,-3,IF(VLOOKUP($A1086,Sheet1!$B$3:$AH$1266,Sheet1!I$1+(Sheet1!$A$1-1)*10,FALSE)&gt;9999,-2,IF(VLOOKUP($A1086,Sheet1!$B$3:$AH$1266,Sheet1!I$1+(Sheet1!$A$1-1)*10,FALSE)&gt;999,-1,0)))))))</f>
        <v>---</v>
      </c>
      <c r="Z1086" s="385" t="str">
        <f>IF(ISNA(VLOOKUP($A1086,Sheet1!$B$3:$AH$1266,Sheet1!J$1+(Sheet1!$A$1-1)*10,FALSE))=TRUE,"---",IF(VLOOKUP($A1086,Sheet1!$B$3:$AH$1266,Sheet1!J$1+(Sheet1!$A$1-1)*10,FALSE)="---","---", (ROUND(VLOOKUP($A1086,Sheet1!$B$3:$AH$1266,Sheet1!J$1+(Sheet1!$A$1-1)*10,FALSE),IF(VLOOKUP($A1086,Sheet1!$B$3:$AH$1266,Sheet1!J$1+(Sheet1!$A$1-1)*10,FALSE)&gt;99999,-3,IF(VLOOKUP($A1086,Sheet1!$B$3:$AH$1266,Sheet1!J$1+(Sheet1!$A$1-1)*10,FALSE)&gt;9999,-2,IF(VLOOKUP($A1086,Sheet1!$B$3:$AH$1266,Sheet1!J$1+(Sheet1!$A$1-1)*10,FALSE)&gt;999,-1,0)))))))</f>
        <v>---</v>
      </c>
      <c r="AA1086" s="385" t="str">
        <f>IF(ISNA(VLOOKUP($A1086,Sheet1!$B$3:$AH$1266,Sheet1!K$1+(Sheet1!$A$1-1)*10,FALSE))=TRUE,"---",IF(VLOOKUP($A1086,Sheet1!$B$3:$AH$1266,Sheet1!K$1+(Sheet1!$A$1-1)*10,FALSE)="---","---", (ROUND(VLOOKUP($A1086,Sheet1!$B$3:$AH$1266,Sheet1!K$1+(Sheet1!$A$1-1)*10,FALSE),IF(VLOOKUP($A1086,Sheet1!$B$3:$AH$1266,Sheet1!K$1+(Sheet1!$A$1-1)*10,FALSE)&gt;99999,-3,IF(VLOOKUP($A1086,Sheet1!$B$3:$AH$1266,Sheet1!K$1+(Sheet1!$A$1-1)*10,FALSE)&gt;9999,-2,IF(VLOOKUP($A1086,Sheet1!$B$3:$AH$1266,Sheet1!K$1+(Sheet1!$A$1-1)*10,FALSE)&gt;999,-1,0)))))))</f>
        <v>---</v>
      </c>
      <c r="AB1086" s="385" t="str">
        <f>IF(ISNA(VLOOKUP($A1086,Sheet1!$B$3:$AH$1266,Sheet1!L$1+(Sheet1!$A$1-1)*10,FALSE))=TRUE,"---",IF(VLOOKUP($A1086,Sheet1!$B$3:$AH$1266,Sheet1!L$1+(Sheet1!$A$1-1)*10,FALSE)="---","---", (ROUND(VLOOKUP($A1086,Sheet1!$B$3:$AH$1266,Sheet1!L$1+(Sheet1!$A$1-1)*10,FALSE),IF(VLOOKUP($A1086,Sheet1!$B$3:$AH$1266,Sheet1!L$1+(Sheet1!$A$1-1)*10,FALSE)&gt;99999,-3,IF(VLOOKUP($A1086,Sheet1!$B$3:$AH$1266,Sheet1!L$1+(Sheet1!$A$1-1)*10,FALSE)&gt;9999,-2,IF(VLOOKUP($A1086,Sheet1!$B$3:$AH$1266,Sheet1!L$1+(Sheet1!$A$1-1)*10,FALSE)&gt;999,-1,0)))))))</f>
        <v>---</v>
      </c>
      <c r="AC1086" s="385" t="str">
        <f>IF(ISNA(VLOOKUP($A1086,Sheet1!$B$3:$AH$1266,Sheet1!M$1+(Sheet1!$A$1-1)*10,FALSE))=TRUE,"---",IF(VLOOKUP($A1086,Sheet1!$B$3:$AH$1266,Sheet1!M$1+(Sheet1!$A$1-1)*10,FALSE)="---","---", (ROUND(VLOOKUP($A1086,Sheet1!$B$3:$AH$1266,Sheet1!M$1+(Sheet1!$A$1-1)*10,FALSE),IF(VLOOKUP($A1086,Sheet1!$B$3:$AH$1266,Sheet1!M$1+(Sheet1!$A$1-1)*10,FALSE)&gt;99999,-3,IF(VLOOKUP($A1086,Sheet1!$B$3:$AH$1266,Sheet1!M$1+(Sheet1!$A$1-1)*10,FALSE)&gt;9999,-2,IF(VLOOKUP($A1086,Sheet1!$B$3:$AH$1266,Sheet1!M$1+(Sheet1!$A$1-1)*10,FALSE)&gt;999,-1,0)))))))</f>
        <v>---</v>
      </c>
      <c r="AD1086" s="385" t="str">
        <f>IF(ISNA(VLOOKUP($A1086,Sheet1!$B$3:$AH$1266,Sheet1!N$1+(Sheet1!$A$1-1)*10,FALSE))=TRUE,"---",IF(VLOOKUP($A1086,Sheet1!$B$3:$AH$1266,Sheet1!N$1+(Sheet1!$A$1-1)*10,FALSE)="---","---", (ROUND(VLOOKUP($A1086,Sheet1!$B$3:$AH$1266,Sheet1!N$1+(Sheet1!$A$1-1)*10,FALSE),IF(VLOOKUP($A1086,Sheet1!$B$3:$AH$1266,Sheet1!N$1+(Sheet1!$A$1-1)*10,FALSE)&gt;99999,-3,IF(VLOOKUP($A1086,Sheet1!$B$3:$AH$1266,Sheet1!N$1+(Sheet1!$A$1-1)*10,FALSE)&gt;9999,-2,IF(VLOOKUP($A1086,Sheet1!$B$3:$AH$1266,Sheet1!N$1+(Sheet1!$A$1-1)*10,FALSE)&gt;999,-1,0)))))))</f>
        <v>---</v>
      </c>
    </row>
    <row r="1087" spans="1:30" ht="25.5" customHeight="1" x14ac:dyDescent="0.25">
      <c r="A1087" s="125" t="s">
        <v>1614</v>
      </c>
      <c r="B1087" s="126" t="s">
        <v>1615</v>
      </c>
      <c r="C1087" s="125">
        <v>420818</v>
      </c>
      <c r="D1087" s="125">
        <v>761722</v>
      </c>
      <c r="E1087" s="70" t="s">
        <v>3039</v>
      </c>
      <c r="F1087" s="52" t="s">
        <v>4575</v>
      </c>
      <c r="G1087" s="127" t="s">
        <v>286</v>
      </c>
      <c r="H1087" s="128">
        <v>151</v>
      </c>
      <c r="I1087" s="112">
        <v>40794</v>
      </c>
      <c r="J1087" s="147">
        <v>17.13</v>
      </c>
      <c r="K1087" s="114" t="s">
        <v>4405</v>
      </c>
      <c r="L1087" s="115">
        <v>15700</v>
      </c>
      <c r="M1087" s="116">
        <v>104</v>
      </c>
      <c r="N1087" s="114" t="s">
        <v>4405</v>
      </c>
      <c r="O1087" s="68">
        <f t="shared" si="36"/>
        <v>0.39681804988928476</v>
      </c>
      <c r="P1087" s="68">
        <f>IF(O1087&lt;&gt;"",VLOOKUP($A1087,Sheet4!$A$2:$O$1309,14,FALSE)*100,"")</f>
        <v>0.75844930031184754</v>
      </c>
      <c r="Q1087" s="68">
        <f>IF(P1087&lt;&gt;"",VLOOKUP($A1087,Sheet4!$A$2:$O$1309,15,FALSE)*100,"")</f>
        <v>7.1860648709040404</v>
      </c>
      <c r="R1087" s="74" t="str">
        <f t="shared" si="37"/>
        <v>&gt;200,  &lt;500</v>
      </c>
      <c r="S1087" s="64" t="s">
        <v>4367</v>
      </c>
      <c r="T1087" s="64" t="str">
        <f>IF(ISNA(VLOOKUP(A1087,Sheet1!B$3:C$1266,2,FALSE)=TRUE),"NC",VLOOKUP(A1087,Sheet1!B$3:C$1266,2,FALSE))</f>
        <v>Rural10</v>
      </c>
      <c r="U1087" s="65">
        <f>IF(ISNA(VLOOKUP($A1087,Sheet1!$B$3:$AH$1266,Sheet1!E$1+(Sheet1!$A$1-1)*10,FALSE))=TRUE,"---",IF(VLOOKUP($A1087,Sheet1!$B$3:$AH$1266,Sheet1!E$1+(Sheet1!$A$1-1)*10,FALSE)="---","---", (ROUND(VLOOKUP($A1087,Sheet1!$B$3:$AH$1266,Sheet1!E$1+(Sheet1!$A$1-1)*10,FALSE),IF(VLOOKUP($A1087,Sheet1!$B$3:$AH$1266,Sheet1!E$1+(Sheet1!$A$1-1)*10,FALSE)&gt;99999,-3,IF(VLOOKUP($A1087,Sheet1!$B$3:$AH$1266,Sheet1!E$1+(Sheet1!$A$1-1)*10,FALSE)&gt;9999,-2,IF(VLOOKUP($A1087,Sheet1!$B$3:$AH$1266,Sheet1!E$1+(Sheet1!$A$1-1)*10,FALSE)&gt;999,-1,0)))))))</f>
        <v>2520</v>
      </c>
      <c r="V1087" s="65">
        <f>IF(ISNA(VLOOKUP($A1087,Sheet1!$B$3:$AH$1266,Sheet1!F$1+(Sheet1!$A$1-1)*10,FALSE))=TRUE,"---",IF(VLOOKUP($A1087,Sheet1!$B$3:$AH$1266,Sheet1!F$1+(Sheet1!$A$1-1)*10,FALSE)="---","---", (ROUND(VLOOKUP($A1087,Sheet1!$B$3:$AH$1266,Sheet1!F$1+(Sheet1!$A$1-1)*10,FALSE),IF(VLOOKUP($A1087,Sheet1!$B$3:$AH$1266,Sheet1!F$1+(Sheet1!$A$1-1)*10,FALSE)&gt;99999,-3,IF(VLOOKUP($A1087,Sheet1!$B$3:$AH$1266,Sheet1!F$1+(Sheet1!$A$1-1)*10,FALSE)&gt;9999,-2,IF(VLOOKUP($A1087,Sheet1!$B$3:$AH$1266,Sheet1!F$1+(Sheet1!$A$1-1)*10,FALSE)&gt;999,-1,0)))))))</f>
        <v>3000</v>
      </c>
      <c r="W1087" s="65">
        <f>IF(ISNA(VLOOKUP($A1087,Sheet1!$B$3:$AH$1266,Sheet1!G$1+(Sheet1!$A$1-1)*10,FALSE))=TRUE,"---",IF(VLOOKUP($A1087,Sheet1!$B$3:$AH$1266,Sheet1!G$1+(Sheet1!$A$1-1)*10,FALSE)="---","---", (ROUND(VLOOKUP($A1087,Sheet1!$B$3:$AH$1266,Sheet1!G$1+(Sheet1!$A$1-1)*10,FALSE),IF(VLOOKUP($A1087,Sheet1!$B$3:$AH$1266,Sheet1!G$1+(Sheet1!$A$1-1)*10,FALSE)&gt;99999,-3,IF(VLOOKUP($A1087,Sheet1!$B$3:$AH$1266,Sheet1!G$1+(Sheet1!$A$1-1)*10,FALSE)&gt;9999,-2,IF(VLOOKUP($A1087,Sheet1!$B$3:$AH$1266,Sheet1!G$1+(Sheet1!$A$1-1)*10,FALSE)&gt;999,-1,0)))))))</f>
        <v>3640</v>
      </c>
      <c r="X1087" s="65">
        <f>IF(ISNA(VLOOKUP($A1087,Sheet1!$B$3:$AH$1266,Sheet1!H$1+(Sheet1!$A$1-1)*10,FALSE))=TRUE,"---",IF(VLOOKUP($A1087,Sheet1!$B$3:$AH$1266,Sheet1!H$1+(Sheet1!$A$1-1)*10,FALSE)="---","---", (ROUND(VLOOKUP($A1087,Sheet1!$B$3:$AH$1266,Sheet1!H$1+(Sheet1!$A$1-1)*10,FALSE),IF(VLOOKUP($A1087,Sheet1!$B$3:$AH$1266,Sheet1!H$1+(Sheet1!$A$1-1)*10,FALSE)&gt;99999,-3,IF(VLOOKUP($A1087,Sheet1!$B$3:$AH$1266,Sheet1!H$1+(Sheet1!$A$1-1)*10,FALSE)&gt;9999,-2,IF(VLOOKUP($A1087,Sheet1!$B$3:$AH$1266,Sheet1!H$1+(Sheet1!$A$1-1)*10,FALSE)&gt;999,-1,0)))))))</f>
        <v>5520</v>
      </c>
      <c r="Y1087" s="65">
        <f>IF(ISNA(VLOOKUP($A1087,Sheet1!$B$3:$AH$1266,Sheet1!I$1+(Sheet1!$A$1-1)*10,FALSE))=TRUE,"---",IF(VLOOKUP($A1087,Sheet1!$B$3:$AH$1266,Sheet1!I$1+(Sheet1!$A$1-1)*10,FALSE)="---","---", (ROUND(VLOOKUP($A1087,Sheet1!$B$3:$AH$1266,Sheet1!I$1+(Sheet1!$A$1-1)*10,FALSE),IF(VLOOKUP($A1087,Sheet1!$B$3:$AH$1266,Sheet1!I$1+(Sheet1!$A$1-1)*10,FALSE)&gt;99999,-3,IF(VLOOKUP($A1087,Sheet1!$B$3:$AH$1266,Sheet1!I$1+(Sheet1!$A$1-1)*10,FALSE)&gt;9999,-2,IF(VLOOKUP($A1087,Sheet1!$B$3:$AH$1266,Sheet1!I$1+(Sheet1!$A$1-1)*10,FALSE)&gt;999,-1,0)))))))</f>
        <v>6970</v>
      </c>
      <c r="Z1087" s="65">
        <f>IF(ISNA(VLOOKUP($A1087,Sheet1!$B$3:$AH$1266,Sheet1!J$1+(Sheet1!$A$1-1)*10,FALSE))=TRUE,"---",IF(VLOOKUP($A1087,Sheet1!$B$3:$AH$1266,Sheet1!J$1+(Sheet1!$A$1-1)*10,FALSE)="---","---", (ROUND(VLOOKUP($A1087,Sheet1!$B$3:$AH$1266,Sheet1!J$1+(Sheet1!$A$1-1)*10,FALSE),IF(VLOOKUP($A1087,Sheet1!$B$3:$AH$1266,Sheet1!J$1+(Sheet1!$A$1-1)*10,FALSE)&gt;99999,-3,IF(VLOOKUP($A1087,Sheet1!$B$3:$AH$1266,Sheet1!J$1+(Sheet1!$A$1-1)*10,FALSE)&gt;9999,-2,IF(VLOOKUP($A1087,Sheet1!$B$3:$AH$1266,Sheet1!J$1+(Sheet1!$A$1-1)*10,FALSE)&gt;999,-1,0)))))))</f>
        <v>9050</v>
      </c>
      <c r="AA1087" s="65">
        <f>IF(ISNA(VLOOKUP($A1087,Sheet1!$B$3:$AH$1266,Sheet1!K$1+(Sheet1!$A$1-1)*10,FALSE))=TRUE,"---",IF(VLOOKUP($A1087,Sheet1!$B$3:$AH$1266,Sheet1!K$1+(Sheet1!$A$1-1)*10,FALSE)="---","---", (ROUND(VLOOKUP($A1087,Sheet1!$B$3:$AH$1266,Sheet1!K$1+(Sheet1!$A$1-1)*10,FALSE),IF(VLOOKUP($A1087,Sheet1!$B$3:$AH$1266,Sheet1!K$1+(Sheet1!$A$1-1)*10,FALSE)&gt;99999,-3,IF(VLOOKUP($A1087,Sheet1!$B$3:$AH$1266,Sheet1!K$1+(Sheet1!$A$1-1)*10,FALSE)&gt;9999,-2,IF(VLOOKUP($A1087,Sheet1!$B$3:$AH$1266,Sheet1!K$1+(Sheet1!$A$1-1)*10,FALSE)&gt;999,-1,0)))))))</f>
        <v>10800</v>
      </c>
      <c r="AB1087" s="65">
        <f>IF(ISNA(VLOOKUP($A1087,Sheet1!$B$3:$AH$1266,Sheet1!L$1+(Sheet1!$A$1-1)*10,FALSE))=TRUE,"---",IF(VLOOKUP($A1087,Sheet1!$B$3:$AH$1266,Sheet1!L$1+(Sheet1!$A$1-1)*10,FALSE)="---","---", (ROUND(VLOOKUP($A1087,Sheet1!$B$3:$AH$1266,Sheet1!L$1+(Sheet1!$A$1-1)*10,FALSE),IF(VLOOKUP($A1087,Sheet1!$B$3:$AH$1266,Sheet1!L$1+(Sheet1!$A$1-1)*10,FALSE)&gt;99999,-3,IF(VLOOKUP($A1087,Sheet1!$B$3:$AH$1266,Sheet1!L$1+(Sheet1!$A$1-1)*10,FALSE)&gt;9999,-2,IF(VLOOKUP($A1087,Sheet1!$B$3:$AH$1266,Sheet1!L$1+(Sheet1!$A$1-1)*10,FALSE)&gt;999,-1,0)))))))</f>
        <v>12700</v>
      </c>
      <c r="AC1087" s="65">
        <f>IF(ISNA(VLOOKUP($A1087,Sheet1!$B$3:$AH$1266,Sheet1!M$1+(Sheet1!$A$1-1)*10,FALSE))=TRUE,"---",IF(VLOOKUP($A1087,Sheet1!$B$3:$AH$1266,Sheet1!M$1+(Sheet1!$A$1-1)*10,FALSE)="---","---", (ROUND(VLOOKUP($A1087,Sheet1!$B$3:$AH$1266,Sheet1!M$1+(Sheet1!$A$1-1)*10,FALSE),IF(VLOOKUP($A1087,Sheet1!$B$3:$AH$1266,Sheet1!M$1+(Sheet1!$A$1-1)*10,FALSE)&gt;99999,-3,IF(VLOOKUP($A1087,Sheet1!$B$3:$AH$1266,Sheet1!M$1+(Sheet1!$A$1-1)*10,FALSE)&gt;9999,-2,IF(VLOOKUP($A1087,Sheet1!$B$3:$AH$1266,Sheet1!M$1+(Sheet1!$A$1-1)*10,FALSE)&gt;999,-1,0)))))))</f>
        <v>14700</v>
      </c>
      <c r="AD1087" s="65">
        <f>IF(ISNA(VLOOKUP($A1087,Sheet1!$B$3:$AH$1266,Sheet1!N$1+(Sheet1!$A$1-1)*10,FALSE))=TRUE,"---",IF(VLOOKUP($A1087,Sheet1!$B$3:$AH$1266,Sheet1!N$1+(Sheet1!$A$1-1)*10,FALSE)="---","---", (ROUND(VLOOKUP($A1087,Sheet1!$B$3:$AH$1266,Sheet1!N$1+(Sheet1!$A$1-1)*10,FALSE),IF(VLOOKUP($A1087,Sheet1!$B$3:$AH$1266,Sheet1!N$1+(Sheet1!$A$1-1)*10,FALSE)&gt;99999,-3,IF(VLOOKUP($A1087,Sheet1!$B$3:$AH$1266,Sheet1!N$1+(Sheet1!$A$1-1)*10,FALSE)&gt;9999,-2,IF(VLOOKUP($A1087,Sheet1!$B$3:$AH$1266,Sheet1!N$1+(Sheet1!$A$1-1)*10,FALSE)&gt;999,-1,0)))))))</f>
        <v>17800</v>
      </c>
    </row>
    <row r="1088" spans="1:30" ht="25.5" customHeight="1" x14ac:dyDescent="0.25">
      <c r="A1088" s="133" t="s">
        <v>1616</v>
      </c>
      <c r="B1088" s="134" t="s">
        <v>1617</v>
      </c>
      <c r="C1088" s="133">
        <v>420735</v>
      </c>
      <c r="D1088" s="133">
        <v>762444</v>
      </c>
      <c r="E1088" s="67" t="s">
        <v>3039</v>
      </c>
      <c r="F1088" s="135" t="s">
        <v>4405</v>
      </c>
      <c r="G1088" s="118" t="s">
        <v>160</v>
      </c>
      <c r="H1088" s="136">
        <v>4.87</v>
      </c>
      <c r="I1088" s="119">
        <v>18060</v>
      </c>
      <c r="J1088" s="137" t="s">
        <v>4405</v>
      </c>
      <c r="K1088" s="118" t="s">
        <v>17</v>
      </c>
      <c r="L1088" s="122">
        <v>1010</v>
      </c>
      <c r="M1088" s="123">
        <v>207</v>
      </c>
      <c r="N1088" s="118" t="s">
        <v>145</v>
      </c>
      <c r="O1088" s="71">
        <f t="shared" si="36"/>
        <v>6.6320369146308575</v>
      </c>
      <c r="P1088" s="71">
        <f>IF(O1088&lt;&gt;"",VLOOKUP($A1088,Sheet4!$A$2:$O$1309,14,FALSE)*100,"")</f>
        <v>3.204056460523852</v>
      </c>
      <c r="Q1088" s="71">
        <f>IF(P1088&lt;&gt;"",VLOOKUP($A1088,Sheet4!$A$2:$O$1309,15,FALSE)*100,"")</f>
        <v>27.310677088153611</v>
      </c>
      <c r="R1088" s="73">
        <f t="shared" si="37"/>
        <v>15</v>
      </c>
      <c r="S1088" s="63" t="s">
        <v>4367</v>
      </c>
      <c r="T1088" s="63" t="str">
        <f>IF(ISNA(VLOOKUP(A1088,Sheet1!B$3:C$1266,2,FALSE)=TRUE),"NC",VLOOKUP(A1088,Sheet1!B$3:C$1266,2,FALSE))</f>
        <v>Rural</v>
      </c>
      <c r="U1088" s="66">
        <f>IF(ISNA(VLOOKUP($A1088,Sheet1!$B$3:$AH$1266,Sheet1!E$1+(Sheet1!$A$1-1)*10,FALSE))=TRUE,"---",IF(VLOOKUP($A1088,Sheet1!$B$3:$AH$1266,Sheet1!E$1+(Sheet1!$A$1-1)*10,FALSE)="---","---", (ROUND(VLOOKUP($A1088,Sheet1!$B$3:$AH$1266,Sheet1!E$1+(Sheet1!$A$1-1)*10,FALSE),IF(VLOOKUP($A1088,Sheet1!$B$3:$AH$1266,Sheet1!E$1+(Sheet1!$A$1-1)*10,FALSE)&gt;99999,-3,IF(VLOOKUP($A1088,Sheet1!$B$3:$AH$1266,Sheet1!E$1+(Sheet1!$A$1-1)*10,FALSE)&gt;9999,-2,IF(VLOOKUP($A1088,Sheet1!$B$3:$AH$1266,Sheet1!E$1+(Sheet1!$A$1-1)*10,FALSE)&gt;999,-1,0)))))))</f>
        <v>209</v>
      </c>
      <c r="V1088" s="66">
        <f>IF(ISNA(VLOOKUP($A1088,Sheet1!$B$3:$AH$1266,Sheet1!F$1+(Sheet1!$A$1-1)*10,FALSE))=TRUE,"---",IF(VLOOKUP($A1088,Sheet1!$B$3:$AH$1266,Sheet1!F$1+(Sheet1!$A$1-1)*10,FALSE)="---","---", (ROUND(VLOOKUP($A1088,Sheet1!$B$3:$AH$1266,Sheet1!F$1+(Sheet1!$A$1-1)*10,FALSE),IF(VLOOKUP($A1088,Sheet1!$B$3:$AH$1266,Sheet1!F$1+(Sheet1!$A$1-1)*10,FALSE)&gt;99999,-3,IF(VLOOKUP($A1088,Sheet1!$B$3:$AH$1266,Sheet1!F$1+(Sheet1!$A$1-1)*10,FALSE)&gt;9999,-2,IF(VLOOKUP($A1088,Sheet1!$B$3:$AH$1266,Sheet1!F$1+(Sheet1!$A$1-1)*10,FALSE)&gt;999,-1,0)))))))</f>
        <v>267</v>
      </c>
      <c r="W1088" s="66">
        <f>IF(ISNA(VLOOKUP($A1088,Sheet1!$B$3:$AH$1266,Sheet1!G$1+(Sheet1!$A$1-1)*10,FALSE))=TRUE,"---",IF(VLOOKUP($A1088,Sheet1!$B$3:$AH$1266,Sheet1!G$1+(Sheet1!$A$1-1)*10,FALSE)="---","---", (ROUND(VLOOKUP($A1088,Sheet1!$B$3:$AH$1266,Sheet1!G$1+(Sheet1!$A$1-1)*10,FALSE),IF(VLOOKUP($A1088,Sheet1!$B$3:$AH$1266,Sheet1!G$1+(Sheet1!$A$1-1)*10,FALSE)&gt;99999,-3,IF(VLOOKUP($A1088,Sheet1!$B$3:$AH$1266,Sheet1!G$1+(Sheet1!$A$1-1)*10,FALSE)&gt;9999,-2,IF(VLOOKUP($A1088,Sheet1!$B$3:$AH$1266,Sheet1!G$1+(Sheet1!$A$1-1)*10,FALSE)&gt;999,-1,0)))))))</f>
        <v>353</v>
      </c>
      <c r="X1088" s="66">
        <f>IF(ISNA(VLOOKUP($A1088,Sheet1!$B$3:$AH$1266,Sheet1!H$1+(Sheet1!$A$1-1)*10,FALSE))=TRUE,"---",IF(VLOOKUP($A1088,Sheet1!$B$3:$AH$1266,Sheet1!H$1+(Sheet1!$A$1-1)*10,FALSE)="---","---", (ROUND(VLOOKUP($A1088,Sheet1!$B$3:$AH$1266,Sheet1!H$1+(Sheet1!$A$1-1)*10,FALSE),IF(VLOOKUP($A1088,Sheet1!$B$3:$AH$1266,Sheet1!H$1+(Sheet1!$A$1-1)*10,FALSE)&gt;99999,-3,IF(VLOOKUP($A1088,Sheet1!$B$3:$AH$1266,Sheet1!H$1+(Sheet1!$A$1-1)*10,FALSE)&gt;9999,-2,IF(VLOOKUP($A1088,Sheet1!$B$3:$AH$1266,Sheet1!H$1+(Sheet1!$A$1-1)*10,FALSE)&gt;999,-1,0)))))))</f>
        <v>624</v>
      </c>
      <c r="Y1088" s="66">
        <f>IF(ISNA(VLOOKUP($A1088,Sheet1!$B$3:$AH$1266,Sheet1!I$1+(Sheet1!$A$1-1)*10,FALSE))=TRUE,"---",IF(VLOOKUP($A1088,Sheet1!$B$3:$AH$1266,Sheet1!I$1+(Sheet1!$A$1-1)*10,FALSE)="---","---", (ROUND(VLOOKUP($A1088,Sheet1!$B$3:$AH$1266,Sheet1!I$1+(Sheet1!$A$1-1)*10,FALSE),IF(VLOOKUP($A1088,Sheet1!$B$3:$AH$1266,Sheet1!I$1+(Sheet1!$A$1-1)*10,FALSE)&gt;99999,-3,IF(VLOOKUP($A1088,Sheet1!$B$3:$AH$1266,Sheet1!I$1+(Sheet1!$A$1-1)*10,FALSE)&gt;9999,-2,IF(VLOOKUP($A1088,Sheet1!$B$3:$AH$1266,Sheet1!I$1+(Sheet1!$A$1-1)*10,FALSE)&gt;999,-1,0)))))))</f>
        <v>846</v>
      </c>
      <c r="Z1088" s="66">
        <f>IF(ISNA(VLOOKUP($A1088,Sheet1!$B$3:$AH$1266,Sheet1!J$1+(Sheet1!$A$1-1)*10,FALSE))=TRUE,"---",IF(VLOOKUP($A1088,Sheet1!$B$3:$AH$1266,Sheet1!J$1+(Sheet1!$A$1-1)*10,FALSE)="---","---", (ROUND(VLOOKUP($A1088,Sheet1!$B$3:$AH$1266,Sheet1!J$1+(Sheet1!$A$1-1)*10,FALSE),IF(VLOOKUP($A1088,Sheet1!$B$3:$AH$1266,Sheet1!J$1+(Sheet1!$A$1-1)*10,FALSE)&gt;99999,-3,IF(VLOOKUP($A1088,Sheet1!$B$3:$AH$1266,Sheet1!J$1+(Sheet1!$A$1-1)*10,FALSE)&gt;9999,-2,IF(VLOOKUP($A1088,Sheet1!$B$3:$AH$1266,Sheet1!J$1+(Sheet1!$A$1-1)*10,FALSE)&gt;999,-1,0)))))))</f>
        <v>1160</v>
      </c>
      <c r="AA1088" s="66">
        <f>IF(ISNA(VLOOKUP($A1088,Sheet1!$B$3:$AH$1266,Sheet1!K$1+(Sheet1!$A$1-1)*10,FALSE))=TRUE,"---",IF(VLOOKUP($A1088,Sheet1!$B$3:$AH$1266,Sheet1!K$1+(Sheet1!$A$1-1)*10,FALSE)="---","---", (ROUND(VLOOKUP($A1088,Sheet1!$B$3:$AH$1266,Sheet1!K$1+(Sheet1!$A$1-1)*10,FALSE),IF(VLOOKUP($A1088,Sheet1!$B$3:$AH$1266,Sheet1!K$1+(Sheet1!$A$1-1)*10,FALSE)&gt;99999,-3,IF(VLOOKUP($A1088,Sheet1!$B$3:$AH$1266,Sheet1!K$1+(Sheet1!$A$1-1)*10,FALSE)&gt;9999,-2,IF(VLOOKUP($A1088,Sheet1!$B$3:$AH$1266,Sheet1!K$1+(Sheet1!$A$1-1)*10,FALSE)&gt;999,-1,0)))))))</f>
        <v>1440</v>
      </c>
      <c r="AB1088" s="66">
        <f>IF(ISNA(VLOOKUP($A1088,Sheet1!$B$3:$AH$1266,Sheet1!L$1+(Sheet1!$A$1-1)*10,FALSE))=TRUE,"---",IF(VLOOKUP($A1088,Sheet1!$B$3:$AH$1266,Sheet1!L$1+(Sheet1!$A$1-1)*10,FALSE)="---","---", (ROUND(VLOOKUP($A1088,Sheet1!$B$3:$AH$1266,Sheet1!L$1+(Sheet1!$A$1-1)*10,FALSE),IF(VLOOKUP($A1088,Sheet1!$B$3:$AH$1266,Sheet1!L$1+(Sheet1!$A$1-1)*10,FALSE)&gt;99999,-3,IF(VLOOKUP($A1088,Sheet1!$B$3:$AH$1266,Sheet1!L$1+(Sheet1!$A$1-1)*10,FALSE)&gt;9999,-2,IF(VLOOKUP($A1088,Sheet1!$B$3:$AH$1266,Sheet1!L$1+(Sheet1!$A$1-1)*10,FALSE)&gt;999,-1,0)))))))</f>
        <v>1730</v>
      </c>
      <c r="AC1088" s="66">
        <f>IF(ISNA(VLOOKUP($A1088,Sheet1!$B$3:$AH$1266,Sheet1!M$1+(Sheet1!$A$1-1)*10,FALSE))=TRUE,"---",IF(VLOOKUP($A1088,Sheet1!$B$3:$AH$1266,Sheet1!M$1+(Sheet1!$A$1-1)*10,FALSE)="---","---", (ROUND(VLOOKUP($A1088,Sheet1!$B$3:$AH$1266,Sheet1!M$1+(Sheet1!$A$1-1)*10,FALSE),IF(VLOOKUP($A1088,Sheet1!$B$3:$AH$1266,Sheet1!M$1+(Sheet1!$A$1-1)*10,FALSE)&gt;99999,-3,IF(VLOOKUP($A1088,Sheet1!$B$3:$AH$1266,Sheet1!M$1+(Sheet1!$A$1-1)*10,FALSE)&gt;9999,-2,IF(VLOOKUP($A1088,Sheet1!$B$3:$AH$1266,Sheet1!M$1+(Sheet1!$A$1-1)*10,FALSE)&gt;999,-1,0)))))))</f>
        <v>2040</v>
      </c>
      <c r="AD1088" s="66">
        <f>IF(ISNA(VLOOKUP($A1088,Sheet1!$B$3:$AH$1266,Sheet1!N$1+(Sheet1!$A$1-1)*10,FALSE))=TRUE,"---",IF(VLOOKUP($A1088,Sheet1!$B$3:$AH$1266,Sheet1!N$1+(Sheet1!$A$1-1)*10,FALSE)="---","---", (ROUND(VLOOKUP($A1088,Sheet1!$B$3:$AH$1266,Sheet1!N$1+(Sheet1!$A$1-1)*10,FALSE),IF(VLOOKUP($A1088,Sheet1!$B$3:$AH$1266,Sheet1!N$1+(Sheet1!$A$1-1)*10,FALSE)&gt;99999,-3,IF(VLOOKUP($A1088,Sheet1!$B$3:$AH$1266,Sheet1!N$1+(Sheet1!$A$1-1)*10,FALSE)&gt;9999,-2,IF(VLOOKUP($A1088,Sheet1!$B$3:$AH$1266,Sheet1!N$1+(Sheet1!$A$1-1)*10,FALSE)&gt;999,-1,0)))))))</f>
        <v>2510</v>
      </c>
    </row>
    <row r="1089" spans="1:30" ht="25.5" customHeight="1" x14ac:dyDescent="0.25">
      <c r="A1089" s="125" t="s">
        <v>1618</v>
      </c>
      <c r="B1089" s="126" t="s">
        <v>1619</v>
      </c>
      <c r="C1089" s="125">
        <v>420141</v>
      </c>
      <c r="D1089" s="125">
        <v>762306</v>
      </c>
      <c r="E1089" s="70" t="s">
        <v>3039</v>
      </c>
      <c r="F1089" s="139" t="s">
        <v>4405</v>
      </c>
      <c r="G1089" s="127" t="s">
        <v>160</v>
      </c>
      <c r="H1089" s="163">
        <v>4725</v>
      </c>
      <c r="I1089" s="112">
        <v>32640</v>
      </c>
      <c r="J1089" s="140" t="s">
        <v>4405</v>
      </c>
      <c r="K1089" s="127" t="s">
        <v>17</v>
      </c>
      <c r="L1089" s="115">
        <v>45500</v>
      </c>
      <c r="M1089" s="116">
        <v>9.6300000000000008</v>
      </c>
      <c r="N1089" s="114" t="s">
        <v>4405</v>
      </c>
      <c r="O1089" s="68" t="str">
        <f t="shared" si="36"/>
        <v>&gt;50</v>
      </c>
      <c r="P1089" s="68">
        <f>IF(O1089&lt;&gt;"",VLOOKUP($A1089,Sheet4!$A$2:$O$1309,14,FALSE)*100,"")</f>
        <v>0.24566105307451958</v>
      </c>
      <c r="Q1089" s="68">
        <f>IF(P1089&lt;&gt;"",VLOOKUP($A1089,Sheet4!$A$2:$O$1309,15,FALSE)*100,"")</f>
        <v>2.3804246509742111</v>
      </c>
      <c r="R1089" s="74" t="str">
        <f t="shared" si="37"/>
        <v>&lt;2</v>
      </c>
      <c r="S1089" s="64" t="s">
        <v>4367</v>
      </c>
      <c r="T1089" s="64" t="str">
        <f>IF(ISNA(VLOOKUP(A1089,Sheet1!B$3:C$1266,2,FALSE)=TRUE),"NC",VLOOKUP(A1089,Sheet1!B$3:C$1266,2,FALSE))</f>
        <v>Rural10*</v>
      </c>
      <c r="U1089" s="65">
        <f>IF(ISNA(VLOOKUP($A1089,Sheet1!$B$3:$AH$1266,Sheet1!E$1+(Sheet1!$A$1-1)*10,FALSE))=TRUE,"---",IF(VLOOKUP($A1089,Sheet1!$B$3:$AH$1266,Sheet1!E$1+(Sheet1!$A$1-1)*10,FALSE)="---","---", (ROUND(VLOOKUP($A1089,Sheet1!$B$3:$AH$1266,Sheet1!E$1+(Sheet1!$A$1-1)*10,FALSE),IF(VLOOKUP($A1089,Sheet1!$B$3:$AH$1266,Sheet1!E$1+(Sheet1!$A$1-1)*10,FALSE)&gt;99999,-3,IF(VLOOKUP($A1089,Sheet1!$B$3:$AH$1266,Sheet1!E$1+(Sheet1!$A$1-1)*10,FALSE)&gt;9999,-2,IF(VLOOKUP($A1089,Sheet1!$B$3:$AH$1266,Sheet1!E$1+(Sheet1!$A$1-1)*10,FALSE)&gt;999,-1,0)))))))</f>
        <v>48800</v>
      </c>
      <c r="V1089" s="65">
        <f>IF(ISNA(VLOOKUP($A1089,Sheet1!$B$3:$AH$1266,Sheet1!F$1+(Sheet1!$A$1-1)*10,FALSE))=TRUE,"---",IF(VLOOKUP($A1089,Sheet1!$B$3:$AH$1266,Sheet1!F$1+(Sheet1!$A$1-1)*10,FALSE)="---","---", (ROUND(VLOOKUP($A1089,Sheet1!$B$3:$AH$1266,Sheet1!F$1+(Sheet1!$A$1-1)*10,FALSE),IF(VLOOKUP($A1089,Sheet1!$B$3:$AH$1266,Sheet1!F$1+(Sheet1!$A$1-1)*10,FALSE)&gt;99999,-3,IF(VLOOKUP($A1089,Sheet1!$B$3:$AH$1266,Sheet1!F$1+(Sheet1!$A$1-1)*10,FALSE)&gt;9999,-2,IF(VLOOKUP($A1089,Sheet1!$B$3:$AH$1266,Sheet1!F$1+(Sheet1!$A$1-1)*10,FALSE)&gt;999,-1,0)))))))</f>
        <v>55800</v>
      </c>
      <c r="W1089" s="65">
        <f>IF(ISNA(VLOOKUP($A1089,Sheet1!$B$3:$AH$1266,Sheet1!G$1+(Sheet1!$A$1-1)*10,FALSE))=TRUE,"---",IF(VLOOKUP($A1089,Sheet1!$B$3:$AH$1266,Sheet1!G$1+(Sheet1!$A$1-1)*10,FALSE)="---","---", (ROUND(VLOOKUP($A1089,Sheet1!$B$3:$AH$1266,Sheet1!G$1+(Sheet1!$A$1-1)*10,FALSE),IF(VLOOKUP($A1089,Sheet1!$B$3:$AH$1266,Sheet1!G$1+(Sheet1!$A$1-1)*10,FALSE)&gt;99999,-3,IF(VLOOKUP($A1089,Sheet1!$B$3:$AH$1266,Sheet1!G$1+(Sheet1!$A$1-1)*10,FALSE)&gt;9999,-2,IF(VLOOKUP($A1089,Sheet1!$B$3:$AH$1266,Sheet1!G$1+(Sheet1!$A$1-1)*10,FALSE)&gt;999,-1,0)))))))</f>
        <v>64500</v>
      </c>
      <c r="X1089" s="65">
        <f>IF(ISNA(VLOOKUP($A1089,Sheet1!$B$3:$AH$1266,Sheet1!H$1+(Sheet1!$A$1-1)*10,FALSE))=TRUE,"---",IF(VLOOKUP($A1089,Sheet1!$B$3:$AH$1266,Sheet1!H$1+(Sheet1!$A$1-1)*10,FALSE)="---","---", (ROUND(VLOOKUP($A1089,Sheet1!$B$3:$AH$1266,Sheet1!H$1+(Sheet1!$A$1-1)*10,FALSE),IF(VLOOKUP($A1089,Sheet1!$B$3:$AH$1266,Sheet1!H$1+(Sheet1!$A$1-1)*10,FALSE)&gt;99999,-3,IF(VLOOKUP($A1089,Sheet1!$B$3:$AH$1266,Sheet1!H$1+(Sheet1!$A$1-1)*10,FALSE)&gt;9999,-2,IF(VLOOKUP($A1089,Sheet1!$B$3:$AH$1266,Sheet1!H$1+(Sheet1!$A$1-1)*10,FALSE)&gt;999,-1,0)))))))</f>
        <v>86700</v>
      </c>
      <c r="Y1089" s="65">
        <f>IF(ISNA(VLOOKUP($A1089,Sheet1!$B$3:$AH$1266,Sheet1!I$1+(Sheet1!$A$1-1)*10,FALSE))=TRUE,"---",IF(VLOOKUP($A1089,Sheet1!$B$3:$AH$1266,Sheet1!I$1+(Sheet1!$A$1-1)*10,FALSE)="---","---", (ROUND(VLOOKUP($A1089,Sheet1!$B$3:$AH$1266,Sheet1!I$1+(Sheet1!$A$1-1)*10,FALSE),IF(VLOOKUP($A1089,Sheet1!$B$3:$AH$1266,Sheet1!I$1+(Sheet1!$A$1-1)*10,FALSE)&gt;99999,-3,IF(VLOOKUP($A1089,Sheet1!$B$3:$AH$1266,Sheet1!I$1+(Sheet1!$A$1-1)*10,FALSE)&gt;9999,-2,IF(VLOOKUP($A1089,Sheet1!$B$3:$AH$1266,Sheet1!I$1+(Sheet1!$A$1-1)*10,FALSE)&gt;999,-1,0)))))))</f>
        <v>102000</v>
      </c>
      <c r="Z1089" s="65">
        <f>IF(ISNA(VLOOKUP($A1089,Sheet1!$B$3:$AH$1266,Sheet1!J$1+(Sheet1!$A$1-1)*10,FALSE))=TRUE,"---",IF(VLOOKUP($A1089,Sheet1!$B$3:$AH$1266,Sheet1!J$1+(Sheet1!$A$1-1)*10,FALSE)="---","---", (ROUND(VLOOKUP($A1089,Sheet1!$B$3:$AH$1266,Sheet1!J$1+(Sheet1!$A$1-1)*10,FALSE),IF(VLOOKUP($A1089,Sheet1!$B$3:$AH$1266,Sheet1!J$1+(Sheet1!$A$1-1)*10,FALSE)&gt;99999,-3,IF(VLOOKUP($A1089,Sheet1!$B$3:$AH$1266,Sheet1!J$1+(Sheet1!$A$1-1)*10,FALSE)&gt;9999,-2,IF(VLOOKUP($A1089,Sheet1!$B$3:$AH$1266,Sheet1!J$1+(Sheet1!$A$1-1)*10,FALSE)&gt;999,-1,0)))))))</f>
        <v>121000</v>
      </c>
      <c r="AA1089" s="65">
        <f>IF(ISNA(VLOOKUP($A1089,Sheet1!$B$3:$AH$1266,Sheet1!K$1+(Sheet1!$A$1-1)*10,FALSE))=TRUE,"---",IF(VLOOKUP($A1089,Sheet1!$B$3:$AH$1266,Sheet1!K$1+(Sheet1!$A$1-1)*10,FALSE)="---","---", (ROUND(VLOOKUP($A1089,Sheet1!$B$3:$AH$1266,Sheet1!K$1+(Sheet1!$A$1-1)*10,FALSE),IF(VLOOKUP($A1089,Sheet1!$B$3:$AH$1266,Sheet1!K$1+(Sheet1!$A$1-1)*10,FALSE)&gt;99999,-3,IF(VLOOKUP($A1089,Sheet1!$B$3:$AH$1266,Sheet1!K$1+(Sheet1!$A$1-1)*10,FALSE)&gt;9999,-2,IF(VLOOKUP($A1089,Sheet1!$B$3:$AH$1266,Sheet1!K$1+(Sheet1!$A$1-1)*10,FALSE)&gt;999,-1,0)))))))</f>
        <v>136000</v>
      </c>
      <c r="AB1089" s="65">
        <f>IF(ISNA(VLOOKUP($A1089,Sheet1!$B$3:$AH$1266,Sheet1!L$1+(Sheet1!$A$1-1)*10,FALSE))=TRUE,"---",IF(VLOOKUP($A1089,Sheet1!$B$3:$AH$1266,Sheet1!L$1+(Sheet1!$A$1-1)*10,FALSE)="---","---", (ROUND(VLOOKUP($A1089,Sheet1!$B$3:$AH$1266,Sheet1!L$1+(Sheet1!$A$1-1)*10,FALSE),IF(VLOOKUP($A1089,Sheet1!$B$3:$AH$1266,Sheet1!L$1+(Sheet1!$A$1-1)*10,FALSE)&gt;99999,-3,IF(VLOOKUP($A1089,Sheet1!$B$3:$AH$1266,Sheet1!L$1+(Sheet1!$A$1-1)*10,FALSE)&gt;9999,-2,IF(VLOOKUP($A1089,Sheet1!$B$3:$AH$1266,Sheet1!L$1+(Sheet1!$A$1-1)*10,FALSE)&gt;999,-1,0)))))))</f>
        <v>151000</v>
      </c>
      <c r="AC1089" s="65">
        <f>IF(ISNA(VLOOKUP($A1089,Sheet1!$B$3:$AH$1266,Sheet1!M$1+(Sheet1!$A$1-1)*10,FALSE))=TRUE,"---",IF(VLOOKUP($A1089,Sheet1!$B$3:$AH$1266,Sheet1!M$1+(Sheet1!$A$1-1)*10,FALSE)="---","---", (ROUND(VLOOKUP($A1089,Sheet1!$B$3:$AH$1266,Sheet1!M$1+(Sheet1!$A$1-1)*10,FALSE),IF(VLOOKUP($A1089,Sheet1!$B$3:$AH$1266,Sheet1!M$1+(Sheet1!$A$1-1)*10,FALSE)&gt;99999,-3,IF(VLOOKUP($A1089,Sheet1!$B$3:$AH$1266,Sheet1!M$1+(Sheet1!$A$1-1)*10,FALSE)&gt;9999,-2,IF(VLOOKUP($A1089,Sheet1!$B$3:$AH$1266,Sheet1!M$1+(Sheet1!$A$1-1)*10,FALSE)&gt;999,-1,0)))))))</f>
        <v>167000</v>
      </c>
      <c r="AD1089" s="65">
        <f>IF(ISNA(VLOOKUP($A1089,Sheet1!$B$3:$AH$1266,Sheet1!N$1+(Sheet1!$A$1-1)*10,FALSE))=TRUE,"---",IF(VLOOKUP($A1089,Sheet1!$B$3:$AH$1266,Sheet1!N$1+(Sheet1!$A$1-1)*10,FALSE)="---","---", (ROUND(VLOOKUP($A1089,Sheet1!$B$3:$AH$1266,Sheet1!N$1+(Sheet1!$A$1-1)*10,FALSE),IF(VLOOKUP($A1089,Sheet1!$B$3:$AH$1266,Sheet1!N$1+(Sheet1!$A$1-1)*10,FALSE)&gt;99999,-3,IF(VLOOKUP($A1089,Sheet1!$B$3:$AH$1266,Sheet1!N$1+(Sheet1!$A$1-1)*10,FALSE)&gt;9999,-2,IF(VLOOKUP($A1089,Sheet1!$B$3:$AH$1266,Sheet1!N$1+(Sheet1!$A$1-1)*10,FALSE)&gt;999,-1,0)))))))</f>
        <v>189000</v>
      </c>
    </row>
    <row r="1090" spans="1:30" ht="25.5" customHeight="1" x14ac:dyDescent="0.25">
      <c r="A1090" s="304" t="s">
        <v>1620</v>
      </c>
      <c r="B1090" s="466" t="s">
        <v>1621</v>
      </c>
      <c r="C1090" s="304">
        <v>415905</v>
      </c>
      <c r="D1090" s="304">
        <v>763004</v>
      </c>
      <c r="E1090" s="352" t="s">
        <v>1238</v>
      </c>
      <c r="F1090" s="117" t="s">
        <v>4780</v>
      </c>
      <c r="G1090" s="118" t="s">
        <v>31</v>
      </c>
      <c r="H1090" s="437">
        <v>4773</v>
      </c>
      <c r="I1090" s="119">
        <v>40794</v>
      </c>
      <c r="J1090" s="120">
        <v>26.67</v>
      </c>
      <c r="K1090" s="118" t="s">
        <v>24</v>
      </c>
      <c r="L1090" s="122">
        <v>167000</v>
      </c>
      <c r="M1090" s="164">
        <v>35</v>
      </c>
      <c r="N1090" s="121" t="s">
        <v>4405</v>
      </c>
      <c r="O1090" s="71">
        <f t="shared" si="36"/>
        <v>0.67062687523738518</v>
      </c>
      <c r="P1090" s="71">
        <f>IF(O1090&lt;&gt;"",VLOOKUP($A1090,Sheet4!$A$2:$O$1309,14,FALSE)*100,"")</f>
        <v>0.24013442122702289</v>
      </c>
      <c r="Q1090" s="71">
        <f>IF(P1090&lt;&gt;"",VLOOKUP($A1090,Sheet4!$A$2:$O$1309,15,FALSE)*100,"")</f>
        <v>2.3274367590735201</v>
      </c>
      <c r="R1090" s="73" t="str">
        <f t="shared" si="37"/>
        <v>&gt;100, &lt;200</v>
      </c>
      <c r="S1090" s="357" t="s">
        <v>4367</v>
      </c>
      <c r="T1090" s="357" t="str">
        <f>IF(ISNA(VLOOKUP(A1090,Sheet1!B$3:C$1266,2,FALSE)=TRUE),"NC",VLOOKUP(A1090,Sheet1!B$3:C$1266,2,FALSE))</f>
        <v>Rural10</v>
      </c>
      <c r="U1090" s="385">
        <f>IF(ISNA(VLOOKUP($A1090,Sheet1!$B$3:$AH$1266,Sheet1!E$1+(Sheet1!$A$1-1)*10,FALSE))=TRUE,"---",IF(VLOOKUP($A1090,Sheet1!$B$3:$AH$1266,Sheet1!E$1+(Sheet1!$A$1-1)*10,FALSE)="---","---", (ROUND(VLOOKUP($A1090,Sheet1!$B$3:$AH$1266,Sheet1!E$1+(Sheet1!$A$1-1)*10,FALSE),IF(VLOOKUP($A1090,Sheet1!$B$3:$AH$1266,Sheet1!E$1+(Sheet1!$A$1-1)*10,FALSE)&gt;99999,-3,IF(VLOOKUP($A1090,Sheet1!$B$3:$AH$1266,Sheet1!E$1+(Sheet1!$A$1-1)*10,FALSE)&gt;9999,-2,IF(VLOOKUP($A1090,Sheet1!$B$3:$AH$1266,Sheet1!E$1+(Sheet1!$A$1-1)*10,FALSE)&gt;999,-1,0)))))))</f>
        <v>49400</v>
      </c>
      <c r="V1090" s="385">
        <f>IF(ISNA(VLOOKUP($A1090,Sheet1!$B$3:$AH$1266,Sheet1!F$1+(Sheet1!$A$1-1)*10,FALSE))=TRUE,"---",IF(VLOOKUP($A1090,Sheet1!$B$3:$AH$1266,Sheet1!F$1+(Sheet1!$A$1-1)*10,FALSE)="---","---", (ROUND(VLOOKUP($A1090,Sheet1!$B$3:$AH$1266,Sheet1!F$1+(Sheet1!$A$1-1)*10,FALSE),IF(VLOOKUP($A1090,Sheet1!$B$3:$AH$1266,Sheet1!F$1+(Sheet1!$A$1-1)*10,FALSE)&gt;99999,-3,IF(VLOOKUP($A1090,Sheet1!$B$3:$AH$1266,Sheet1!F$1+(Sheet1!$A$1-1)*10,FALSE)&gt;9999,-2,IF(VLOOKUP($A1090,Sheet1!$B$3:$AH$1266,Sheet1!F$1+(Sheet1!$A$1-1)*10,FALSE)&gt;999,-1,0)))))))</f>
        <v>56500</v>
      </c>
      <c r="W1090" s="385">
        <f>IF(ISNA(VLOOKUP($A1090,Sheet1!$B$3:$AH$1266,Sheet1!G$1+(Sheet1!$A$1-1)*10,FALSE))=TRUE,"---",IF(VLOOKUP($A1090,Sheet1!$B$3:$AH$1266,Sheet1!G$1+(Sheet1!$A$1-1)*10,FALSE)="---","---", (ROUND(VLOOKUP($A1090,Sheet1!$B$3:$AH$1266,Sheet1!G$1+(Sheet1!$A$1-1)*10,FALSE),IF(VLOOKUP($A1090,Sheet1!$B$3:$AH$1266,Sheet1!G$1+(Sheet1!$A$1-1)*10,FALSE)&gt;99999,-3,IF(VLOOKUP($A1090,Sheet1!$B$3:$AH$1266,Sheet1!G$1+(Sheet1!$A$1-1)*10,FALSE)&gt;9999,-2,IF(VLOOKUP($A1090,Sheet1!$B$3:$AH$1266,Sheet1!G$1+(Sheet1!$A$1-1)*10,FALSE)&gt;999,-1,0)))))))</f>
        <v>65400</v>
      </c>
      <c r="X1090" s="385">
        <f>IF(ISNA(VLOOKUP($A1090,Sheet1!$B$3:$AH$1266,Sheet1!H$1+(Sheet1!$A$1-1)*10,FALSE))=TRUE,"---",IF(VLOOKUP($A1090,Sheet1!$B$3:$AH$1266,Sheet1!H$1+(Sheet1!$A$1-1)*10,FALSE)="---","---", (ROUND(VLOOKUP($A1090,Sheet1!$B$3:$AH$1266,Sheet1!H$1+(Sheet1!$A$1-1)*10,FALSE),IF(VLOOKUP($A1090,Sheet1!$B$3:$AH$1266,Sheet1!H$1+(Sheet1!$A$1-1)*10,FALSE)&gt;99999,-3,IF(VLOOKUP($A1090,Sheet1!$B$3:$AH$1266,Sheet1!H$1+(Sheet1!$A$1-1)*10,FALSE)&gt;9999,-2,IF(VLOOKUP($A1090,Sheet1!$B$3:$AH$1266,Sheet1!H$1+(Sheet1!$A$1-1)*10,FALSE)&gt;999,-1,0)))))))</f>
        <v>88200</v>
      </c>
      <c r="Y1090" s="385">
        <f>IF(ISNA(VLOOKUP($A1090,Sheet1!$B$3:$AH$1266,Sheet1!I$1+(Sheet1!$A$1-1)*10,FALSE))=TRUE,"---",IF(VLOOKUP($A1090,Sheet1!$B$3:$AH$1266,Sheet1!I$1+(Sheet1!$A$1-1)*10,FALSE)="---","---", (ROUND(VLOOKUP($A1090,Sheet1!$B$3:$AH$1266,Sheet1!I$1+(Sheet1!$A$1-1)*10,FALSE),IF(VLOOKUP($A1090,Sheet1!$B$3:$AH$1266,Sheet1!I$1+(Sheet1!$A$1-1)*10,FALSE)&gt;99999,-3,IF(VLOOKUP($A1090,Sheet1!$B$3:$AH$1266,Sheet1!I$1+(Sheet1!$A$1-1)*10,FALSE)&gt;9999,-2,IF(VLOOKUP($A1090,Sheet1!$B$3:$AH$1266,Sheet1!I$1+(Sheet1!$A$1-1)*10,FALSE)&gt;999,-1,0)))))))</f>
        <v>104000</v>
      </c>
      <c r="Z1090" s="385">
        <f>IF(ISNA(VLOOKUP($A1090,Sheet1!$B$3:$AH$1266,Sheet1!J$1+(Sheet1!$A$1-1)*10,FALSE))=TRUE,"---",IF(VLOOKUP($A1090,Sheet1!$B$3:$AH$1266,Sheet1!J$1+(Sheet1!$A$1-1)*10,FALSE)="---","---", (ROUND(VLOOKUP($A1090,Sheet1!$B$3:$AH$1266,Sheet1!J$1+(Sheet1!$A$1-1)*10,FALSE),IF(VLOOKUP($A1090,Sheet1!$B$3:$AH$1266,Sheet1!J$1+(Sheet1!$A$1-1)*10,FALSE)&gt;99999,-3,IF(VLOOKUP($A1090,Sheet1!$B$3:$AH$1266,Sheet1!J$1+(Sheet1!$A$1-1)*10,FALSE)&gt;9999,-2,IF(VLOOKUP($A1090,Sheet1!$B$3:$AH$1266,Sheet1!J$1+(Sheet1!$A$1-1)*10,FALSE)&gt;999,-1,0)))))))</f>
        <v>124000</v>
      </c>
      <c r="AA1090" s="385">
        <f>IF(ISNA(VLOOKUP($A1090,Sheet1!$B$3:$AH$1266,Sheet1!K$1+(Sheet1!$A$1-1)*10,FALSE))=TRUE,"---",IF(VLOOKUP($A1090,Sheet1!$B$3:$AH$1266,Sheet1!K$1+(Sheet1!$A$1-1)*10,FALSE)="---","---", (ROUND(VLOOKUP($A1090,Sheet1!$B$3:$AH$1266,Sheet1!K$1+(Sheet1!$A$1-1)*10,FALSE),IF(VLOOKUP($A1090,Sheet1!$B$3:$AH$1266,Sheet1!K$1+(Sheet1!$A$1-1)*10,FALSE)&gt;99999,-3,IF(VLOOKUP($A1090,Sheet1!$B$3:$AH$1266,Sheet1!K$1+(Sheet1!$A$1-1)*10,FALSE)&gt;9999,-2,IF(VLOOKUP($A1090,Sheet1!$B$3:$AH$1266,Sheet1!K$1+(Sheet1!$A$1-1)*10,FALSE)&gt;999,-1,0)))))))</f>
        <v>140000</v>
      </c>
      <c r="AB1090" s="385">
        <f>IF(ISNA(VLOOKUP($A1090,Sheet1!$B$3:$AH$1266,Sheet1!L$1+(Sheet1!$A$1-1)*10,FALSE))=TRUE,"---",IF(VLOOKUP($A1090,Sheet1!$B$3:$AH$1266,Sheet1!L$1+(Sheet1!$A$1-1)*10,FALSE)="---","---", (ROUND(VLOOKUP($A1090,Sheet1!$B$3:$AH$1266,Sheet1!L$1+(Sheet1!$A$1-1)*10,FALSE),IF(VLOOKUP($A1090,Sheet1!$B$3:$AH$1266,Sheet1!L$1+(Sheet1!$A$1-1)*10,FALSE)&gt;99999,-3,IF(VLOOKUP($A1090,Sheet1!$B$3:$AH$1266,Sheet1!L$1+(Sheet1!$A$1-1)*10,FALSE)&gt;9999,-2,IF(VLOOKUP($A1090,Sheet1!$B$3:$AH$1266,Sheet1!L$1+(Sheet1!$A$1-1)*10,FALSE)&gt;999,-1,0)))))))</f>
        <v>156000</v>
      </c>
      <c r="AC1090" s="385">
        <f>IF(ISNA(VLOOKUP($A1090,Sheet1!$B$3:$AH$1266,Sheet1!M$1+(Sheet1!$A$1-1)*10,FALSE))=TRUE,"---",IF(VLOOKUP($A1090,Sheet1!$B$3:$AH$1266,Sheet1!M$1+(Sheet1!$A$1-1)*10,FALSE)="---","---", (ROUND(VLOOKUP($A1090,Sheet1!$B$3:$AH$1266,Sheet1!M$1+(Sheet1!$A$1-1)*10,FALSE),IF(VLOOKUP($A1090,Sheet1!$B$3:$AH$1266,Sheet1!M$1+(Sheet1!$A$1-1)*10,FALSE)&gt;99999,-3,IF(VLOOKUP($A1090,Sheet1!$B$3:$AH$1266,Sheet1!M$1+(Sheet1!$A$1-1)*10,FALSE)&gt;9999,-2,IF(VLOOKUP($A1090,Sheet1!$B$3:$AH$1266,Sheet1!M$1+(Sheet1!$A$1-1)*10,FALSE)&gt;999,-1,0)))))))</f>
        <v>173000</v>
      </c>
      <c r="AD1090" s="385">
        <f>IF(ISNA(VLOOKUP($A1090,Sheet1!$B$3:$AH$1266,Sheet1!N$1+(Sheet1!$A$1-1)*10,FALSE))=TRUE,"---",IF(VLOOKUP($A1090,Sheet1!$B$3:$AH$1266,Sheet1!N$1+(Sheet1!$A$1-1)*10,FALSE)="---","---", (ROUND(VLOOKUP($A1090,Sheet1!$B$3:$AH$1266,Sheet1!N$1+(Sheet1!$A$1-1)*10,FALSE),IF(VLOOKUP($A1090,Sheet1!$B$3:$AH$1266,Sheet1!N$1+(Sheet1!$A$1-1)*10,FALSE)&gt;99999,-3,IF(VLOOKUP($A1090,Sheet1!$B$3:$AH$1266,Sheet1!N$1+(Sheet1!$A$1-1)*10,FALSE)&gt;9999,-2,IF(VLOOKUP($A1090,Sheet1!$B$3:$AH$1266,Sheet1!N$1+(Sheet1!$A$1-1)*10,FALSE)&gt;999,-1,0)))))))</f>
        <v>196000</v>
      </c>
    </row>
    <row r="1091" spans="1:30" ht="25.5" customHeight="1" x14ac:dyDescent="0.25">
      <c r="A1091" s="304"/>
      <c r="B1091" s="466"/>
      <c r="C1091" s="304"/>
      <c r="D1091" s="304"/>
      <c r="E1091" s="352" t="e">
        <v>#N/A</v>
      </c>
      <c r="F1091" s="117" t="s">
        <v>4781</v>
      </c>
      <c r="G1091" s="118" t="s">
        <v>286</v>
      </c>
      <c r="H1091" s="437"/>
      <c r="I1091" s="377">
        <v>13227</v>
      </c>
      <c r="J1091" s="435">
        <v>21.4</v>
      </c>
      <c r="K1091" s="351" t="s">
        <v>1062</v>
      </c>
      <c r="L1091" s="338">
        <v>128000</v>
      </c>
      <c r="M1091" s="381">
        <v>26.8</v>
      </c>
      <c r="N1091" s="351" t="s">
        <v>24</v>
      </c>
      <c r="O1091" s="328" t="s">
        <v>4405</v>
      </c>
      <c r="P1091" s="328" t="s">
        <v>4405</v>
      </c>
      <c r="Q1091" s="328" t="s">
        <v>4405</v>
      </c>
      <c r="R1091" s="358" t="s">
        <v>4405</v>
      </c>
      <c r="S1091" s="357" t="e">
        <v>#N/A</v>
      </c>
      <c r="T1091" s="357" t="str">
        <f>IF(ISNA(VLOOKUP(A1091,Sheet1!B$3:C$1266,2,FALSE)=TRUE),"ND",VLOOKUP(A1091,Sheet1!B$3:C$1266,2,FALSE))</f>
        <v>ND</v>
      </c>
      <c r="U1091" s="385" t="str">
        <f>IF(ISNA(VLOOKUP($A1091,Sheet1!$B$3:$AH$1266,Sheet1!E$1+(Sheet1!$A$1-1)*10,FALSE))=TRUE,"---",IF(VLOOKUP($A1091,Sheet1!$B$3:$AH$1266,Sheet1!E$1+(Sheet1!$A$1-1)*10,FALSE)="---","---", (ROUND(VLOOKUP($A1091,Sheet1!$B$3:$AH$1266,Sheet1!E$1+(Sheet1!$A$1-1)*10,FALSE),IF(VLOOKUP($A1091,Sheet1!$B$3:$AH$1266,Sheet1!E$1+(Sheet1!$A$1-1)*10,FALSE)&gt;99999,-3,IF(VLOOKUP($A1091,Sheet1!$B$3:$AH$1266,Sheet1!E$1+(Sheet1!$A$1-1)*10,FALSE)&gt;9999,-2,IF(VLOOKUP($A1091,Sheet1!$B$3:$AH$1266,Sheet1!E$1+(Sheet1!$A$1-1)*10,FALSE)&gt;999,-1,0)))))))</f>
        <v>---</v>
      </c>
      <c r="V1091" s="385" t="str">
        <f>IF(ISNA(VLOOKUP($A1091,Sheet1!$B$3:$AH$1266,Sheet1!F$1+(Sheet1!$A$1-1)*10,FALSE))=TRUE,"---",IF(VLOOKUP($A1091,Sheet1!$B$3:$AH$1266,Sheet1!F$1+(Sheet1!$A$1-1)*10,FALSE)="---","---", (ROUND(VLOOKUP($A1091,Sheet1!$B$3:$AH$1266,Sheet1!F$1+(Sheet1!$A$1-1)*10,FALSE),IF(VLOOKUP($A1091,Sheet1!$B$3:$AH$1266,Sheet1!F$1+(Sheet1!$A$1-1)*10,FALSE)&gt;99999,-3,IF(VLOOKUP($A1091,Sheet1!$B$3:$AH$1266,Sheet1!F$1+(Sheet1!$A$1-1)*10,FALSE)&gt;9999,-2,IF(VLOOKUP($A1091,Sheet1!$B$3:$AH$1266,Sheet1!F$1+(Sheet1!$A$1-1)*10,FALSE)&gt;999,-1,0)))))))</f>
        <v>---</v>
      </c>
      <c r="W1091" s="385" t="str">
        <f>IF(ISNA(VLOOKUP($A1091,Sheet1!$B$3:$AH$1266,Sheet1!G$1+(Sheet1!$A$1-1)*10,FALSE))=TRUE,"---",IF(VLOOKUP($A1091,Sheet1!$B$3:$AH$1266,Sheet1!G$1+(Sheet1!$A$1-1)*10,FALSE)="---","---", (ROUND(VLOOKUP($A1091,Sheet1!$B$3:$AH$1266,Sheet1!G$1+(Sheet1!$A$1-1)*10,FALSE),IF(VLOOKUP($A1091,Sheet1!$B$3:$AH$1266,Sheet1!G$1+(Sheet1!$A$1-1)*10,FALSE)&gt;99999,-3,IF(VLOOKUP($A1091,Sheet1!$B$3:$AH$1266,Sheet1!G$1+(Sheet1!$A$1-1)*10,FALSE)&gt;9999,-2,IF(VLOOKUP($A1091,Sheet1!$B$3:$AH$1266,Sheet1!G$1+(Sheet1!$A$1-1)*10,FALSE)&gt;999,-1,0)))))))</f>
        <v>---</v>
      </c>
      <c r="X1091" s="385" t="str">
        <f>IF(ISNA(VLOOKUP($A1091,Sheet1!$B$3:$AH$1266,Sheet1!H$1+(Sheet1!$A$1-1)*10,FALSE))=TRUE,"---",IF(VLOOKUP($A1091,Sheet1!$B$3:$AH$1266,Sheet1!H$1+(Sheet1!$A$1-1)*10,FALSE)="---","---", (ROUND(VLOOKUP($A1091,Sheet1!$B$3:$AH$1266,Sheet1!H$1+(Sheet1!$A$1-1)*10,FALSE),IF(VLOOKUP($A1091,Sheet1!$B$3:$AH$1266,Sheet1!H$1+(Sheet1!$A$1-1)*10,FALSE)&gt;99999,-3,IF(VLOOKUP($A1091,Sheet1!$B$3:$AH$1266,Sheet1!H$1+(Sheet1!$A$1-1)*10,FALSE)&gt;9999,-2,IF(VLOOKUP($A1091,Sheet1!$B$3:$AH$1266,Sheet1!H$1+(Sheet1!$A$1-1)*10,FALSE)&gt;999,-1,0)))))))</f>
        <v>---</v>
      </c>
      <c r="Y1091" s="385" t="str">
        <f>IF(ISNA(VLOOKUP($A1091,Sheet1!$B$3:$AH$1266,Sheet1!I$1+(Sheet1!$A$1-1)*10,FALSE))=TRUE,"---",IF(VLOOKUP($A1091,Sheet1!$B$3:$AH$1266,Sheet1!I$1+(Sheet1!$A$1-1)*10,FALSE)="---","---", (ROUND(VLOOKUP($A1091,Sheet1!$B$3:$AH$1266,Sheet1!I$1+(Sheet1!$A$1-1)*10,FALSE),IF(VLOOKUP($A1091,Sheet1!$B$3:$AH$1266,Sheet1!I$1+(Sheet1!$A$1-1)*10,FALSE)&gt;99999,-3,IF(VLOOKUP($A1091,Sheet1!$B$3:$AH$1266,Sheet1!I$1+(Sheet1!$A$1-1)*10,FALSE)&gt;9999,-2,IF(VLOOKUP($A1091,Sheet1!$B$3:$AH$1266,Sheet1!I$1+(Sheet1!$A$1-1)*10,FALSE)&gt;999,-1,0)))))))</f>
        <v>---</v>
      </c>
      <c r="Z1091" s="385" t="str">
        <f>IF(ISNA(VLOOKUP($A1091,Sheet1!$B$3:$AH$1266,Sheet1!J$1+(Sheet1!$A$1-1)*10,FALSE))=TRUE,"---",IF(VLOOKUP($A1091,Sheet1!$B$3:$AH$1266,Sheet1!J$1+(Sheet1!$A$1-1)*10,FALSE)="---","---", (ROUND(VLOOKUP($A1091,Sheet1!$B$3:$AH$1266,Sheet1!J$1+(Sheet1!$A$1-1)*10,FALSE),IF(VLOOKUP($A1091,Sheet1!$B$3:$AH$1266,Sheet1!J$1+(Sheet1!$A$1-1)*10,FALSE)&gt;99999,-3,IF(VLOOKUP($A1091,Sheet1!$B$3:$AH$1266,Sheet1!J$1+(Sheet1!$A$1-1)*10,FALSE)&gt;9999,-2,IF(VLOOKUP($A1091,Sheet1!$B$3:$AH$1266,Sheet1!J$1+(Sheet1!$A$1-1)*10,FALSE)&gt;999,-1,0)))))))</f>
        <v>---</v>
      </c>
      <c r="AA1091" s="385" t="str">
        <f>IF(ISNA(VLOOKUP($A1091,Sheet1!$B$3:$AH$1266,Sheet1!K$1+(Sheet1!$A$1-1)*10,FALSE))=TRUE,"---",IF(VLOOKUP($A1091,Sheet1!$B$3:$AH$1266,Sheet1!K$1+(Sheet1!$A$1-1)*10,FALSE)="---","---", (ROUND(VLOOKUP($A1091,Sheet1!$B$3:$AH$1266,Sheet1!K$1+(Sheet1!$A$1-1)*10,FALSE),IF(VLOOKUP($A1091,Sheet1!$B$3:$AH$1266,Sheet1!K$1+(Sheet1!$A$1-1)*10,FALSE)&gt;99999,-3,IF(VLOOKUP($A1091,Sheet1!$B$3:$AH$1266,Sheet1!K$1+(Sheet1!$A$1-1)*10,FALSE)&gt;9999,-2,IF(VLOOKUP($A1091,Sheet1!$B$3:$AH$1266,Sheet1!K$1+(Sheet1!$A$1-1)*10,FALSE)&gt;999,-1,0)))))))</f>
        <v>---</v>
      </c>
      <c r="AB1091" s="385" t="str">
        <f>IF(ISNA(VLOOKUP($A1091,Sheet1!$B$3:$AH$1266,Sheet1!L$1+(Sheet1!$A$1-1)*10,FALSE))=TRUE,"---",IF(VLOOKUP($A1091,Sheet1!$B$3:$AH$1266,Sheet1!L$1+(Sheet1!$A$1-1)*10,FALSE)="---","---", (ROUND(VLOOKUP($A1091,Sheet1!$B$3:$AH$1266,Sheet1!L$1+(Sheet1!$A$1-1)*10,FALSE),IF(VLOOKUP($A1091,Sheet1!$B$3:$AH$1266,Sheet1!L$1+(Sheet1!$A$1-1)*10,FALSE)&gt;99999,-3,IF(VLOOKUP($A1091,Sheet1!$B$3:$AH$1266,Sheet1!L$1+(Sheet1!$A$1-1)*10,FALSE)&gt;9999,-2,IF(VLOOKUP($A1091,Sheet1!$B$3:$AH$1266,Sheet1!L$1+(Sheet1!$A$1-1)*10,FALSE)&gt;999,-1,0)))))))</f>
        <v>---</v>
      </c>
      <c r="AC1091" s="385" t="str">
        <f>IF(ISNA(VLOOKUP($A1091,Sheet1!$B$3:$AH$1266,Sheet1!M$1+(Sheet1!$A$1-1)*10,FALSE))=TRUE,"---",IF(VLOOKUP($A1091,Sheet1!$B$3:$AH$1266,Sheet1!M$1+(Sheet1!$A$1-1)*10,FALSE)="---","---", (ROUND(VLOOKUP($A1091,Sheet1!$B$3:$AH$1266,Sheet1!M$1+(Sheet1!$A$1-1)*10,FALSE),IF(VLOOKUP($A1091,Sheet1!$B$3:$AH$1266,Sheet1!M$1+(Sheet1!$A$1-1)*10,FALSE)&gt;99999,-3,IF(VLOOKUP($A1091,Sheet1!$B$3:$AH$1266,Sheet1!M$1+(Sheet1!$A$1-1)*10,FALSE)&gt;9999,-2,IF(VLOOKUP($A1091,Sheet1!$B$3:$AH$1266,Sheet1!M$1+(Sheet1!$A$1-1)*10,FALSE)&gt;999,-1,0)))))))</f>
        <v>---</v>
      </c>
      <c r="AD1091" s="385" t="str">
        <f>IF(ISNA(VLOOKUP($A1091,Sheet1!$B$3:$AH$1266,Sheet1!N$1+(Sheet1!$A$1-1)*10,FALSE))=TRUE,"---",IF(VLOOKUP($A1091,Sheet1!$B$3:$AH$1266,Sheet1!N$1+(Sheet1!$A$1-1)*10,FALSE)="---","---", (ROUND(VLOOKUP($A1091,Sheet1!$B$3:$AH$1266,Sheet1!N$1+(Sheet1!$A$1-1)*10,FALSE),IF(VLOOKUP($A1091,Sheet1!$B$3:$AH$1266,Sheet1!N$1+(Sheet1!$A$1-1)*10,FALSE)&gt;99999,-3,IF(VLOOKUP($A1091,Sheet1!$B$3:$AH$1266,Sheet1!N$1+(Sheet1!$A$1-1)*10,FALSE)&gt;9999,-2,IF(VLOOKUP($A1091,Sheet1!$B$3:$AH$1266,Sheet1!N$1+(Sheet1!$A$1-1)*10,FALSE)&gt;999,-1,0)))))))</f>
        <v>---</v>
      </c>
    </row>
    <row r="1092" spans="1:30" ht="25.5" customHeight="1" x14ac:dyDescent="0.25">
      <c r="A1092" s="304"/>
      <c r="B1092" s="466"/>
      <c r="C1092" s="304"/>
      <c r="D1092" s="304"/>
      <c r="E1092" s="352"/>
      <c r="F1092" s="117" t="s">
        <v>4782</v>
      </c>
      <c r="G1092" s="118" t="s">
        <v>31</v>
      </c>
      <c r="H1092" s="437"/>
      <c r="I1092" s="378"/>
      <c r="J1092" s="436"/>
      <c r="K1092" s="352"/>
      <c r="L1092" s="339"/>
      <c r="M1092" s="382"/>
      <c r="N1092" s="352"/>
      <c r="O1092" s="329" t="e">
        <f t="shared" si="36"/>
        <v>#NUM!</v>
      </c>
      <c r="P1092" s="329" t="e">
        <f>IF(O1092&lt;&gt;"",VLOOKUP($A1092,Sheet4!$A$2:$O$1309,14,FALSE)*100,"")</f>
        <v>#NUM!</v>
      </c>
      <c r="Q1092" s="329" t="e">
        <f>IF(P1092&lt;&gt;"",VLOOKUP($A1092,Sheet4!$A$2:$O$1309,15,FALSE)*100,"")</f>
        <v>#NUM!</v>
      </c>
      <c r="R1092" s="357" t="e">
        <f t="shared" si="37"/>
        <v>#NUM!</v>
      </c>
      <c r="S1092" s="357"/>
      <c r="T1092" s="357"/>
      <c r="U1092" s="385"/>
      <c r="V1092" s="385"/>
      <c r="W1092" s="385"/>
      <c r="X1092" s="385"/>
      <c r="Y1092" s="385"/>
      <c r="Z1092" s="385"/>
      <c r="AA1092" s="385"/>
      <c r="AB1092" s="385"/>
      <c r="AC1092" s="385"/>
      <c r="AD1092" s="385"/>
    </row>
    <row r="1093" spans="1:30" ht="25.5" customHeight="1" x14ac:dyDescent="0.25">
      <c r="A1093" s="125" t="s">
        <v>1622</v>
      </c>
      <c r="B1093" s="138" t="s">
        <v>1623</v>
      </c>
      <c r="C1093" s="125">
        <v>422049</v>
      </c>
      <c r="D1093" s="125">
        <v>764357</v>
      </c>
      <c r="E1093" s="70" t="s">
        <v>3025</v>
      </c>
      <c r="F1093" s="139" t="s">
        <v>4405</v>
      </c>
      <c r="G1093" s="127" t="s">
        <v>160</v>
      </c>
      <c r="H1093" s="128">
        <v>17.600000000000001</v>
      </c>
      <c r="I1093" s="112">
        <v>11128</v>
      </c>
      <c r="J1093" s="140" t="s">
        <v>4405</v>
      </c>
      <c r="K1093" s="127" t="s">
        <v>17</v>
      </c>
      <c r="L1093" s="115">
        <v>185</v>
      </c>
      <c r="M1093" s="116">
        <v>10.5</v>
      </c>
      <c r="N1093" s="114" t="s">
        <v>4405</v>
      </c>
      <c r="O1093" s="68" t="str">
        <f t="shared" si="36"/>
        <v>&gt;50</v>
      </c>
      <c r="P1093" s="68">
        <f>IF(O1093&lt;&gt;"",VLOOKUP($A1093,Sheet4!$A$2:$O$1309,14,FALSE)*100,"")</f>
        <v>8.7311663271629101</v>
      </c>
      <c r="Q1093" s="68">
        <f>IF(P1093&lt;&gt;"",VLOOKUP($A1093,Sheet4!$A$2:$O$1309,15,FALSE)*100,"")</f>
        <v>59.134366516594881</v>
      </c>
      <c r="R1093" s="74" t="str">
        <f t="shared" si="37"/>
        <v>&lt;2</v>
      </c>
      <c r="S1093" s="64" t="s">
        <v>4367</v>
      </c>
      <c r="T1093" s="64" t="str">
        <f>IF(ISNA(VLOOKUP(A1093,Sheet1!B$3:C$1266,2,FALSE)=TRUE),"NC",VLOOKUP(A1093,Sheet1!B$3:C$1266,2,FALSE))</f>
        <v>Rural</v>
      </c>
      <c r="U1093" s="65">
        <f>IF(ISNA(VLOOKUP($A1093,Sheet1!$B$3:$AH$1266,Sheet1!E$1+(Sheet1!$A$1-1)*10,FALSE))=TRUE,"---",IF(VLOOKUP($A1093,Sheet1!$B$3:$AH$1266,Sheet1!E$1+(Sheet1!$A$1-1)*10,FALSE)="---","---", (ROUND(VLOOKUP($A1093,Sheet1!$B$3:$AH$1266,Sheet1!E$1+(Sheet1!$A$1-1)*10,FALSE),IF(VLOOKUP($A1093,Sheet1!$B$3:$AH$1266,Sheet1!E$1+(Sheet1!$A$1-1)*10,FALSE)&gt;99999,-3,IF(VLOOKUP($A1093,Sheet1!$B$3:$AH$1266,Sheet1!E$1+(Sheet1!$A$1-1)*10,FALSE)&gt;9999,-2,IF(VLOOKUP($A1093,Sheet1!$B$3:$AH$1266,Sheet1!E$1+(Sheet1!$A$1-1)*10,FALSE)&gt;999,-1,0)))))))</f>
        <v>289</v>
      </c>
      <c r="V1093" s="65">
        <f>IF(ISNA(VLOOKUP($A1093,Sheet1!$B$3:$AH$1266,Sheet1!F$1+(Sheet1!$A$1-1)*10,FALSE))=TRUE,"---",IF(VLOOKUP($A1093,Sheet1!$B$3:$AH$1266,Sheet1!F$1+(Sheet1!$A$1-1)*10,FALSE)="---","---", (ROUND(VLOOKUP($A1093,Sheet1!$B$3:$AH$1266,Sheet1!F$1+(Sheet1!$A$1-1)*10,FALSE),IF(VLOOKUP($A1093,Sheet1!$B$3:$AH$1266,Sheet1!F$1+(Sheet1!$A$1-1)*10,FALSE)&gt;99999,-3,IF(VLOOKUP($A1093,Sheet1!$B$3:$AH$1266,Sheet1!F$1+(Sheet1!$A$1-1)*10,FALSE)&gt;9999,-2,IF(VLOOKUP($A1093,Sheet1!$B$3:$AH$1266,Sheet1!F$1+(Sheet1!$A$1-1)*10,FALSE)&gt;999,-1,0)))))))</f>
        <v>357</v>
      </c>
      <c r="W1093" s="65">
        <f>IF(ISNA(VLOOKUP($A1093,Sheet1!$B$3:$AH$1266,Sheet1!G$1+(Sheet1!$A$1-1)*10,FALSE))=TRUE,"---",IF(VLOOKUP($A1093,Sheet1!$B$3:$AH$1266,Sheet1!G$1+(Sheet1!$A$1-1)*10,FALSE)="---","---", (ROUND(VLOOKUP($A1093,Sheet1!$B$3:$AH$1266,Sheet1!G$1+(Sheet1!$A$1-1)*10,FALSE),IF(VLOOKUP($A1093,Sheet1!$B$3:$AH$1266,Sheet1!G$1+(Sheet1!$A$1-1)*10,FALSE)&gt;99999,-3,IF(VLOOKUP($A1093,Sheet1!$B$3:$AH$1266,Sheet1!G$1+(Sheet1!$A$1-1)*10,FALSE)&gt;9999,-2,IF(VLOOKUP($A1093,Sheet1!$B$3:$AH$1266,Sheet1!G$1+(Sheet1!$A$1-1)*10,FALSE)&gt;999,-1,0)))))))</f>
        <v>454</v>
      </c>
      <c r="X1093" s="65">
        <f>IF(ISNA(VLOOKUP($A1093,Sheet1!$B$3:$AH$1266,Sheet1!H$1+(Sheet1!$A$1-1)*10,FALSE))=TRUE,"---",IF(VLOOKUP($A1093,Sheet1!$B$3:$AH$1266,Sheet1!H$1+(Sheet1!$A$1-1)*10,FALSE)="---","---", (ROUND(VLOOKUP($A1093,Sheet1!$B$3:$AH$1266,Sheet1!H$1+(Sheet1!$A$1-1)*10,FALSE),IF(VLOOKUP($A1093,Sheet1!$B$3:$AH$1266,Sheet1!H$1+(Sheet1!$A$1-1)*10,FALSE)&gt;99999,-3,IF(VLOOKUP($A1093,Sheet1!$B$3:$AH$1266,Sheet1!H$1+(Sheet1!$A$1-1)*10,FALSE)&gt;9999,-2,IF(VLOOKUP($A1093,Sheet1!$B$3:$AH$1266,Sheet1!H$1+(Sheet1!$A$1-1)*10,FALSE)&gt;999,-1,0)))))))</f>
        <v>733</v>
      </c>
      <c r="Y1093" s="65">
        <f>IF(ISNA(VLOOKUP($A1093,Sheet1!$B$3:$AH$1266,Sheet1!I$1+(Sheet1!$A$1-1)*10,FALSE))=TRUE,"---",IF(VLOOKUP($A1093,Sheet1!$B$3:$AH$1266,Sheet1!I$1+(Sheet1!$A$1-1)*10,FALSE)="---","---", (ROUND(VLOOKUP($A1093,Sheet1!$B$3:$AH$1266,Sheet1!I$1+(Sheet1!$A$1-1)*10,FALSE),IF(VLOOKUP($A1093,Sheet1!$B$3:$AH$1266,Sheet1!I$1+(Sheet1!$A$1-1)*10,FALSE)&gt;99999,-3,IF(VLOOKUP($A1093,Sheet1!$B$3:$AH$1266,Sheet1!I$1+(Sheet1!$A$1-1)*10,FALSE)&gt;9999,-2,IF(VLOOKUP($A1093,Sheet1!$B$3:$AH$1266,Sheet1!I$1+(Sheet1!$A$1-1)*10,FALSE)&gt;999,-1,0)))))))</f>
        <v>940</v>
      </c>
      <c r="Z1093" s="65">
        <f>IF(ISNA(VLOOKUP($A1093,Sheet1!$B$3:$AH$1266,Sheet1!J$1+(Sheet1!$A$1-1)*10,FALSE))=TRUE,"---",IF(VLOOKUP($A1093,Sheet1!$B$3:$AH$1266,Sheet1!J$1+(Sheet1!$A$1-1)*10,FALSE)="---","---", (ROUND(VLOOKUP($A1093,Sheet1!$B$3:$AH$1266,Sheet1!J$1+(Sheet1!$A$1-1)*10,FALSE),IF(VLOOKUP($A1093,Sheet1!$B$3:$AH$1266,Sheet1!J$1+(Sheet1!$A$1-1)*10,FALSE)&gt;99999,-3,IF(VLOOKUP($A1093,Sheet1!$B$3:$AH$1266,Sheet1!J$1+(Sheet1!$A$1-1)*10,FALSE)&gt;9999,-2,IF(VLOOKUP($A1093,Sheet1!$B$3:$AH$1266,Sheet1!J$1+(Sheet1!$A$1-1)*10,FALSE)&gt;999,-1,0)))))))</f>
        <v>1220</v>
      </c>
      <c r="AA1093" s="65">
        <f>IF(ISNA(VLOOKUP($A1093,Sheet1!$B$3:$AH$1266,Sheet1!K$1+(Sheet1!$A$1-1)*10,FALSE))=TRUE,"---",IF(VLOOKUP($A1093,Sheet1!$B$3:$AH$1266,Sheet1!K$1+(Sheet1!$A$1-1)*10,FALSE)="---","---", (ROUND(VLOOKUP($A1093,Sheet1!$B$3:$AH$1266,Sheet1!K$1+(Sheet1!$A$1-1)*10,FALSE),IF(VLOOKUP($A1093,Sheet1!$B$3:$AH$1266,Sheet1!K$1+(Sheet1!$A$1-1)*10,FALSE)&gt;99999,-3,IF(VLOOKUP($A1093,Sheet1!$B$3:$AH$1266,Sheet1!K$1+(Sheet1!$A$1-1)*10,FALSE)&gt;9999,-2,IF(VLOOKUP($A1093,Sheet1!$B$3:$AH$1266,Sheet1!K$1+(Sheet1!$A$1-1)*10,FALSE)&gt;999,-1,0)))))))</f>
        <v>1450</v>
      </c>
      <c r="AB1093" s="65">
        <f>IF(ISNA(VLOOKUP($A1093,Sheet1!$B$3:$AH$1266,Sheet1!L$1+(Sheet1!$A$1-1)*10,FALSE))=TRUE,"---",IF(VLOOKUP($A1093,Sheet1!$B$3:$AH$1266,Sheet1!L$1+(Sheet1!$A$1-1)*10,FALSE)="---","---", (ROUND(VLOOKUP($A1093,Sheet1!$B$3:$AH$1266,Sheet1!L$1+(Sheet1!$A$1-1)*10,FALSE),IF(VLOOKUP($A1093,Sheet1!$B$3:$AH$1266,Sheet1!L$1+(Sheet1!$A$1-1)*10,FALSE)&gt;99999,-3,IF(VLOOKUP($A1093,Sheet1!$B$3:$AH$1266,Sheet1!L$1+(Sheet1!$A$1-1)*10,FALSE)&gt;9999,-2,IF(VLOOKUP($A1093,Sheet1!$B$3:$AH$1266,Sheet1!L$1+(Sheet1!$A$1-1)*10,FALSE)&gt;999,-1,0)))))))</f>
        <v>1680</v>
      </c>
      <c r="AC1093" s="65">
        <f>IF(ISNA(VLOOKUP($A1093,Sheet1!$B$3:$AH$1266,Sheet1!M$1+(Sheet1!$A$1-1)*10,FALSE))=TRUE,"---",IF(VLOOKUP($A1093,Sheet1!$B$3:$AH$1266,Sheet1!M$1+(Sheet1!$A$1-1)*10,FALSE)="---","---", (ROUND(VLOOKUP($A1093,Sheet1!$B$3:$AH$1266,Sheet1!M$1+(Sheet1!$A$1-1)*10,FALSE),IF(VLOOKUP($A1093,Sheet1!$B$3:$AH$1266,Sheet1!M$1+(Sheet1!$A$1-1)*10,FALSE)&gt;99999,-3,IF(VLOOKUP($A1093,Sheet1!$B$3:$AH$1266,Sheet1!M$1+(Sheet1!$A$1-1)*10,FALSE)&gt;9999,-2,IF(VLOOKUP($A1093,Sheet1!$B$3:$AH$1266,Sheet1!M$1+(Sheet1!$A$1-1)*10,FALSE)&gt;999,-1,0)))))))</f>
        <v>1920</v>
      </c>
      <c r="AD1093" s="65">
        <f>IF(ISNA(VLOOKUP($A1093,Sheet1!$B$3:$AH$1266,Sheet1!N$1+(Sheet1!$A$1-1)*10,FALSE))=TRUE,"---",IF(VLOOKUP($A1093,Sheet1!$B$3:$AH$1266,Sheet1!N$1+(Sheet1!$A$1-1)*10,FALSE)="---","---", (ROUND(VLOOKUP($A1093,Sheet1!$B$3:$AH$1266,Sheet1!N$1+(Sheet1!$A$1-1)*10,FALSE),IF(VLOOKUP($A1093,Sheet1!$B$3:$AH$1266,Sheet1!N$1+(Sheet1!$A$1-1)*10,FALSE)&gt;99999,-3,IF(VLOOKUP($A1093,Sheet1!$B$3:$AH$1266,Sheet1!N$1+(Sheet1!$A$1-1)*10,FALSE)&gt;9999,-2,IF(VLOOKUP($A1093,Sheet1!$B$3:$AH$1266,Sheet1!N$1+(Sheet1!$A$1-1)*10,FALSE)&gt;999,-1,0)))))))</f>
        <v>2270</v>
      </c>
    </row>
    <row r="1094" spans="1:30" ht="25.5" customHeight="1" x14ac:dyDescent="0.25">
      <c r="A1094" s="133" t="s">
        <v>1624</v>
      </c>
      <c r="B1094" s="134" t="s">
        <v>1625</v>
      </c>
      <c r="C1094" s="133">
        <v>421137</v>
      </c>
      <c r="D1094" s="133">
        <v>763556</v>
      </c>
      <c r="E1094" s="67" t="s">
        <v>3026</v>
      </c>
      <c r="F1094" s="135" t="s">
        <v>4405</v>
      </c>
      <c r="G1094" s="118" t="s">
        <v>160</v>
      </c>
      <c r="H1094" s="136">
        <v>2.75</v>
      </c>
      <c r="I1094" s="119">
        <v>21374</v>
      </c>
      <c r="J1094" s="137" t="s">
        <v>4405</v>
      </c>
      <c r="K1094" s="118" t="s">
        <v>17</v>
      </c>
      <c r="L1094" s="122">
        <v>652</v>
      </c>
      <c r="M1094" s="123">
        <v>237</v>
      </c>
      <c r="N1094" s="118" t="s">
        <v>199</v>
      </c>
      <c r="O1094" s="71">
        <f t="shared" si="36"/>
        <v>9.8916102894744657</v>
      </c>
      <c r="P1094" s="71">
        <f>IF(O1094&lt;&gt;"",VLOOKUP($A1094,Sheet4!$A$2:$O$1309,14,FALSE)*100,"")</f>
        <v>3.6491285957401365</v>
      </c>
      <c r="Q1094" s="71">
        <f>IF(P1094&lt;&gt;"",VLOOKUP($A1094,Sheet4!$A$2:$O$1309,15,FALSE)*100,"")</f>
        <v>30.519042880956714</v>
      </c>
      <c r="R1094" s="73">
        <f t="shared" si="37"/>
        <v>10</v>
      </c>
      <c r="S1094" s="63" t="s">
        <v>4367</v>
      </c>
      <c r="T1094" s="63" t="str">
        <f>IF(ISNA(VLOOKUP(A1094,Sheet1!B$3:C$1266,2,FALSE)=TRUE),"NC",VLOOKUP(A1094,Sheet1!B$3:C$1266,2,FALSE))</f>
        <v>Rural</v>
      </c>
      <c r="U1094" s="66">
        <f>IF(ISNA(VLOOKUP($A1094,Sheet1!$B$3:$AH$1266,Sheet1!E$1+(Sheet1!$A$1-1)*10,FALSE))=TRUE,"---",IF(VLOOKUP($A1094,Sheet1!$B$3:$AH$1266,Sheet1!E$1+(Sheet1!$A$1-1)*10,FALSE)="---","---", (ROUND(VLOOKUP($A1094,Sheet1!$B$3:$AH$1266,Sheet1!E$1+(Sheet1!$A$1-1)*10,FALSE),IF(VLOOKUP($A1094,Sheet1!$B$3:$AH$1266,Sheet1!E$1+(Sheet1!$A$1-1)*10,FALSE)&gt;99999,-3,IF(VLOOKUP($A1094,Sheet1!$B$3:$AH$1266,Sheet1!E$1+(Sheet1!$A$1-1)*10,FALSE)&gt;9999,-2,IF(VLOOKUP($A1094,Sheet1!$B$3:$AH$1266,Sheet1!E$1+(Sheet1!$A$1-1)*10,FALSE)&gt;999,-1,0)))))))</f>
        <v>145</v>
      </c>
      <c r="V1094" s="66">
        <f>IF(ISNA(VLOOKUP($A1094,Sheet1!$B$3:$AH$1266,Sheet1!F$1+(Sheet1!$A$1-1)*10,FALSE))=TRUE,"---",IF(VLOOKUP($A1094,Sheet1!$B$3:$AH$1266,Sheet1!F$1+(Sheet1!$A$1-1)*10,FALSE)="---","---", (ROUND(VLOOKUP($A1094,Sheet1!$B$3:$AH$1266,Sheet1!F$1+(Sheet1!$A$1-1)*10,FALSE),IF(VLOOKUP($A1094,Sheet1!$B$3:$AH$1266,Sheet1!F$1+(Sheet1!$A$1-1)*10,FALSE)&gt;99999,-3,IF(VLOOKUP($A1094,Sheet1!$B$3:$AH$1266,Sheet1!F$1+(Sheet1!$A$1-1)*10,FALSE)&gt;9999,-2,IF(VLOOKUP($A1094,Sheet1!$B$3:$AH$1266,Sheet1!F$1+(Sheet1!$A$1-1)*10,FALSE)&gt;999,-1,0)))))))</f>
        <v>189</v>
      </c>
      <c r="W1094" s="66">
        <f>IF(ISNA(VLOOKUP($A1094,Sheet1!$B$3:$AH$1266,Sheet1!G$1+(Sheet1!$A$1-1)*10,FALSE))=TRUE,"---",IF(VLOOKUP($A1094,Sheet1!$B$3:$AH$1266,Sheet1!G$1+(Sheet1!$A$1-1)*10,FALSE)="---","---", (ROUND(VLOOKUP($A1094,Sheet1!$B$3:$AH$1266,Sheet1!G$1+(Sheet1!$A$1-1)*10,FALSE),IF(VLOOKUP($A1094,Sheet1!$B$3:$AH$1266,Sheet1!G$1+(Sheet1!$A$1-1)*10,FALSE)&gt;99999,-3,IF(VLOOKUP($A1094,Sheet1!$B$3:$AH$1266,Sheet1!G$1+(Sheet1!$A$1-1)*10,FALSE)&gt;9999,-2,IF(VLOOKUP($A1094,Sheet1!$B$3:$AH$1266,Sheet1!G$1+(Sheet1!$A$1-1)*10,FALSE)&gt;999,-1,0)))))))</f>
        <v>254</v>
      </c>
      <c r="X1094" s="66">
        <f>IF(ISNA(VLOOKUP($A1094,Sheet1!$B$3:$AH$1266,Sheet1!H$1+(Sheet1!$A$1-1)*10,FALSE))=TRUE,"---",IF(VLOOKUP($A1094,Sheet1!$B$3:$AH$1266,Sheet1!H$1+(Sheet1!$A$1-1)*10,FALSE)="---","---", (ROUND(VLOOKUP($A1094,Sheet1!$B$3:$AH$1266,Sheet1!H$1+(Sheet1!$A$1-1)*10,FALSE),IF(VLOOKUP($A1094,Sheet1!$B$3:$AH$1266,Sheet1!H$1+(Sheet1!$A$1-1)*10,FALSE)&gt;99999,-3,IF(VLOOKUP($A1094,Sheet1!$B$3:$AH$1266,Sheet1!H$1+(Sheet1!$A$1-1)*10,FALSE)&gt;9999,-2,IF(VLOOKUP($A1094,Sheet1!$B$3:$AH$1266,Sheet1!H$1+(Sheet1!$A$1-1)*10,FALSE)&gt;999,-1,0)))))))</f>
        <v>467</v>
      </c>
      <c r="Y1094" s="66">
        <f>IF(ISNA(VLOOKUP($A1094,Sheet1!$B$3:$AH$1266,Sheet1!I$1+(Sheet1!$A$1-1)*10,FALSE))=TRUE,"---",IF(VLOOKUP($A1094,Sheet1!$B$3:$AH$1266,Sheet1!I$1+(Sheet1!$A$1-1)*10,FALSE)="---","---", (ROUND(VLOOKUP($A1094,Sheet1!$B$3:$AH$1266,Sheet1!I$1+(Sheet1!$A$1-1)*10,FALSE),IF(VLOOKUP($A1094,Sheet1!$B$3:$AH$1266,Sheet1!I$1+(Sheet1!$A$1-1)*10,FALSE)&gt;99999,-3,IF(VLOOKUP($A1094,Sheet1!$B$3:$AH$1266,Sheet1!I$1+(Sheet1!$A$1-1)*10,FALSE)&gt;9999,-2,IF(VLOOKUP($A1094,Sheet1!$B$3:$AH$1266,Sheet1!I$1+(Sheet1!$A$1-1)*10,FALSE)&gt;999,-1,0)))))))</f>
        <v>648</v>
      </c>
      <c r="Z1094" s="66">
        <f>IF(ISNA(VLOOKUP($A1094,Sheet1!$B$3:$AH$1266,Sheet1!J$1+(Sheet1!$A$1-1)*10,FALSE))=TRUE,"---",IF(VLOOKUP($A1094,Sheet1!$B$3:$AH$1266,Sheet1!J$1+(Sheet1!$A$1-1)*10,FALSE)="---","---", (ROUND(VLOOKUP($A1094,Sheet1!$B$3:$AH$1266,Sheet1!J$1+(Sheet1!$A$1-1)*10,FALSE),IF(VLOOKUP($A1094,Sheet1!$B$3:$AH$1266,Sheet1!J$1+(Sheet1!$A$1-1)*10,FALSE)&gt;99999,-3,IF(VLOOKUP($A1094,Sheet1!$B$3:$AH$1266,Sheet1!J$1+(Sheet1!$A$1-1)*10,FALSE)&gt;9999,-2,IF(VLOOKUP($A1094,Sheet1!$B$3:$AH$1266,Sheet1!J$1+(Sheet1!$A$1-1)*10,FALSE)&gt;999,-1,0)))))))</f>
        <v>911</v>
      </c>
      <c r="AA1094" s="66">
        <f>IF(ISNA(VLOOKUP($A1094,Sheet1!$B$3:$AH$1266,Sheet1!K$1+(Sheet1!$A$1-1)*10,FALSE))=TRUE,"---",IF(VLOOKUP($A1094,Sheet1!$B$3:$AH$1266,Sheet1!K$1+(Sheet1!$A$1-1)*10,FALSE)="---","---", (ROUND(VLOOKUP($A1094,Sheet1!$B$3:$AH$1266,Sheet1!K$1+(Sheet1!$A$1-1)*10,FALSE),IF(VLOOKUP($A1094,Sheet1!$B$3:$AH$1266,Sheet1!K$1+(Sheet1!$A$1-1)*10,FALSE)&gt;99999,-3,IF(VLOOKUP($A1094,Sheet1!$B$3:$AH$1266,Sheet1!K$1+(Sheet1!$A$1-1)*10,FALSE)&gt;9999,-2,IF(VLOOKUP($A1094,Sheet1!$B$3:$AH$1266,Sheet1!K$1+(Sheet1!$A$1-1)*10,FALSE)&gt;999,-1,0)))))))</f>
        <v>1150</v>
      </c>
      <c r="AB1094" s="66">
        <f>IF(ISNA(VLOOKUP($A1094,Sheet1!$B$3:$AH$1266,Sheet1!L$1+(Sheet1!$A$1-1)*10,FALSE))=TRUE,"---",IF(VLOOKUP($A1094,Sheet1!$B$3:$AH$1266,Sheet1!L$1+(Sheet1!$A$1-1)*10,FALSE)="---","---", (ROUND(VLOOKUP($A1094,Sheet1!$B$3:$AH$1266,Sheet1!L$1+(Sheet1!$A$1-1)*10,FALSE),IF(VLOOKUP($A1094,Sheet1!$B$3:$AH$1266,Sheet1!L$1+(Sheet1!$A$1-1)*10,FALSE)&gt;99999,-3,IF(VLOOKUP($A1094,Sheet1!$B$3:$AH$1266,Sheet1!L$1+(Sheet1!$A$1-1)*10,FALSE)&gt;9999,-2,IF(VLOOKUP($A1094,Sheet1!$B$3:$AH$1266,Sheet1!L$1+(Sheet1!$A$1-1)*10,FALSE)&gt;999,-1,0)))))))</f>
        <v>1390</v>
      </c>
      <c r="AC1094" s="66">
        <f>IF(ISNA(VLOOKUP($A1094,Sheet1!$B$3:$AH$1266,Sheet1!M$1+(Sheet1!$A$1-1)*10,FALSE))=TRUE,"---",IF(VLOOKUP($A1094,Sheet1!$B$3:$AH$1266,Sheet1!M$1+(Sheet1!$A$1-1)*10,FALSE)="---","---", (ROUND(VLOOKUP($A1094,Sheet1!$B$3:$AH$1266,Sheet1!M$1+(Sheet1!$A$1-1)*10,FALSE),IF(VLOOKUP($A1094,Sheet1!$B$3:$AH$1266,Sheet1!M$1+(Sheet1!$A$1-1)*10,FALSE)&gt;99999,-3,IF(VLOOKUP($A1094,Sheet1!$B$3:$AH$1266,Sheet1!M$1+(Sheet1!$A$1-1)*10,FALSE)&gt;9999,-2,IF(VLOOKUP($A1094,Sheet1!$B$3:$AH$1266,Sheet1!M$1+(Sheet1!$A$1-1)*10,FALSE)&gt;999,-1,0)))))))</f>
        <v>1660</v>
      </c>
      <c r="AD1094" s="66">
        <f>IF(ISNA(VLOOKUP($A1094,Sheet1!$B$3:$AH$1266,Sheet1!N$1+(Sheet1!$A$1-1)*10,FALSE))=TRUE,"---",IF(VLOOKUP($A1094,Sheet1!$B$3:$AH$1266,Sheet1!N$1+(Sheet1!$A$1-1)*10,FALSE)="---","---", (ROUND(VLOOKUP($A1094,Sheet1!$B$3:$AH$1266,Sheet1!N$1+(Sheet1!$A$1-1)*10,FALSE),IF(VLOOKUP($A1094,Sheet1!$B$3:$AH$1266,Sheet1!N$1+(Sheet1!$A$1-1)*10,FALSE)&gt;99999,-3,IF(VLOOKUP($A1094,Sheet1!$B$3:$AH$1266,Sheet1!N$1+(Sheet1!$A$1-1)*10,FALSE)&gt;9999,-2,IF(VLOOKUP($A1094,Sheet1!$B$3:$AH$1266,Sheet1!N$1+(Sheet1!$A$1-1)*10,FALSE)&gt;999,-1,0)))))))</f>
        <v>2070</v>
      </c>
    </row>
    <row r="1095" spans="1:30" ht="25.5" customHeight="1" x14ac:dyDescent="0.25">
      <c r="A1095" s="125" t="s">
        <v>1626</v>
      </c>
      <c r="B1095" s="126" t="s">
        <v>1627</v>
      </c>
      <c r="C1095" s="125">
        <v>421212</v>
      </c>
      <c r="D1095" s="125">
        <v>763314</v>
      </c>
      <c r="E1095" s="70" t="s">
        <v>3039</v>
      </c>
      <c r="F1095" s="139" t="s">
        <v>4405</v>
      </c>
      <c r="G1095" s="127" t="s">
        <v>160</v>
      </c>
      <c r="H1095" s="128">
        <v>5.26</v>
      </c>
      <c r="I1095" s="112">
        <v>21374</v>
      </c>
      <c r="J1095" s="140" t="s">
        <v>4405</v>
      </c>
      <c r="K1095" s="127" t="s">
        <v>17</v>
      </c>
      <c r="L1095" s="115">
        <v>1080</v>
      </c>
      <c r="M1095" s="116">
        <v>205</v>
      </c>
      <c r="N1095" s="127" t="s">
        <v>160</v>
      </c>
      <c r="O1095" s="68">
        <f t="shared" si="36"/>
        <v>5.4920425166078486</v>
      </c>
      <c r="P1095" s="68">
        <f>IF(O1095&lt;&gt;"",VLOOKUP($A1095,Sheet4!$A$2:$O$1309,14,FALSE)*100,"")</f>
        <v>2.975455539317684</v>
      </c>
      <c r="Q1095" s="68">
        <f>IF(P1095&lt;&gt;"",VLOOKUP($A1095,Sheet4!$A$2:$O$1309,15,FALSE)*100,"")</f>
        <v>25.611607263534175</v>
      </c>
      <c r="R1095" s="74">
        <f t="shared" si="37"/>
        <v>20</v>
      </c>
      <c r="S1095" s="64" t="s">
        <v>4367</v>
      </c>
      <c r="T1095" s="64" t="str">
        <f>IF(ISNA(VLOOKUP(A1095,Sheet1!B$3:C$1266,2,FALSE)=TRUE),"NC",VLOOKUP(A1095,Sheet1!B$3:C$1266,2,FALSE))</f>
        <v>Rural</v>
      </c>
      <c r="U1095" s="65">
        <f>IF(ISNA(VLOOKUP($A1095,Sheet1!$B$3:$AH$1266,Sheet1!E$1+(Sheet1!$A$1-1)*10,FALSE))=TRUE,"---",IF(VLOOKUP($A1095,Sheet1!$B$3:$AH$1266,Sheet1!E$1+(Sheet1!$A$1-1)*10,FALSE)="---","---", (ROUND(VLOOKUP($A1095,Sheet1!$B$3:$AH$1266,Sheet1!E$1+(Sheet1!$A$1-1)*10,FALSE),IF(VLOOKUP($A1095,Sheet1!$B$3:$AH$1266,Sheet1!E$1+(Sheet1!$A$1-1)*10,FALSE)&gt;99999,-3,IF(VLOOKUP($A1095,Sheet1!$B$3:$AH$1266,Sheet1!E$1+(Sheet1!$A$1-1)*10,FALSE)&gt;9999,-2,IF(VLOOKUP($A1095,Sheet1!$B$3:$AH$1266,Sheet1!E$1+(Sheet1!$A$1-1)*10,FALSE)&gt;999,-1,0)))))))</f>
        <v>209</v>
      </c>
      <c r="V1095" s="65">
        <f>IF(ISNA(VLOOKUP($A1095,Sheet1!$B$3:$AH$1266,Sheet1!F$1+(Sheet1!$A$1-1)*10,FALSE))=TRUE,"---",IF(VLOOKUP($A1095,Sheet1!$B$3:$AH$1266,Sheet1!F$1+(Sheet1!$A$1-1)*10,FALSE)="---","---", (ROUND(VLOOKUP($A1095,Sheet1!$B$3:$AH$1266,Sheet1!F$1+(Sheet1!$A$1-1)*10,FALSE),IF(VLOOKUP($A1095,Sheet1!$B$3:$AH$1266,Sheet1!F$1+(Sheet1!$A$1-1)*10,FALSE)&gt;99999,-3,IF(VLOOKUP($A1095,Sheet1!$B$3:$AH$1266,Sheet1!F$1+(Sheet1!$A$1-1)*10,FALSE)&gt;9999,-2,IF(VLOOKUP($A1095,Sheet1!$B$3:$AH$1266,Sheet1!F$1+(Sheet1!$A$1-1)*10,FALSE)&gt;999,-1,0)))))))</f>
        <v>268</v>
      </c>
      <c r="W1095" s="65">
        <f>IF(ISNA(VLOOKUP($A1095,Sheet1!$B$3:$AH$1266,Sheet1!G$1+(Sheet1!$A$1-1)*10,FALSE))=TRUE,"---",IF(VLOOKUP($A1095,Sheet1!$B$3:$AH$1266,Sheet1!G$1+(Sheet1!$A$1-1)*10,FALSE)="---","---", (ROUND(VLOOKUP($A1095,Sheet1!$B$3:$AH$1266,Sheet1!G$1+(Sheet1!$A$1-1)*10,FALSE),IF(VLOOKUP($A1095,Sheet1!$B$3:$AH$1266,Sheet1!G$1+(Sheet1!$A$1-1)*10,FALSE)&gt;99999,-3,IF(VLOOKUP($A1095,Sheet1!$B$3:$AH$1266,Sheet1!G$1+(Sheet1!$A$1-1)*10,FALSE)&gt;9999,-2,IF(VLOOKUP($A1095,Sheet1!$B$3:$AH$1266,Sheet1!G$1+(Sheet1!$A$1-1)*10,FALSE)&gt;999,-1,0)))))))</f>
        <v>355</v>
      </c>
      <c r="X1095" s="65">
        <f>IF(ISNA(VLOOKUP($A1095,Sheet1!$B$3:$AH$1266,Sheet1!H$1+(Sheet1!$A$1-1)*10,FALSE))=TRUE,"---",IF(VLOOKUP($A1095,Sheet1!$B$3:$AH$1266,Sheet1!H$1+(Sheet1!$A$1-1)*10,FALSE)="---","---", (ROUND(VLOOKUP($A1095,Sheet1!$B$3:$AH$1266,Sheet1!H$1+(Sheet1!$A$1-1)*10,FALSE),IF(VLOOKUP($A1095,Sheet1!$B$3:$AH$1266,Sheet1!H$1+(Sheet1!$A$1-1)*10,FALSE)&gt;99999,-3,IF(VLOOKUP($A1095,Sheet1!$B$3:$AH$1266,Sheet1!H$1+(Sheet1!$A$1-1)*10,FALSE)&gt;9999,-2,IF(VLOOKUP($A1095,Sheet1!$B$3:$AH$1266,Sheet1!H$1+(Sheet1!$A$1-1)*10,FALSE)&gt;999,-1,0)))))))</f>
        <v>625</v>
      </c>
      <c r="Y1095" s="65">
        <f>IF(ISNA(VLOOKUP($A1095,Sheet1!$B$3:$AH$1266,Sheet1!I$1+(Sheet1!$A$1-1)*10,FALSE))=TRUE,"---",IF(VLOOKUP($A1095,Sheet1!$B$3:$AH$1266,Sheet1!I$1+(Sheet1!$A$1-1)*10,FALSE)="---","---", (ROUND(VLOOKUP($A1095,Sheet1!$B$3:$AH$1266,Sheet1!I$1+(Sheet1!$A$1-1)*10,FALSE),IF(VLOOKUP($A1095,Sheet1!$B$3:$AH$1266,Sheet1!I$1+(Sheet1!$A$1-1)*10,FALSE)&gt;99999,-3,IF(VLOOKUP($A1095,Sheet1!$B$3:$AH$1266,Sheet1!I$1+(Sheet1!$A$1-1)*10,FALSE)&gt;9999,-2,IF(VLOOKUP($A1095,Sheet1!$B$3:$AH$1266,Sheet1!I$1+(Sheet1!$A$1-1)*10,FALSE)&gt;999,-1,0)))))))</f>
        <v>848</v>
      </c>
      <c r="Z1095" s="65">
        <f>IF(ISNA(VLOOKUP($A1095,Sheet1!$B$3:$AH$1266,Sheet1!J$1+(Sheet1!$A$1-1)*10,FALSE))=TRUE,"---",IF(VLOOKUP($A1095,Sheet1!$B$3:$AH$1266,Sheet1!J$1+(Sheet1!$A$1-1)*10,FALSE)="---","---", (ROUND(VLOOKUP($A1095,Sheet1!$B$3:$AH$1266,Sheet1!J$1+(Sheet1!$A$1-1)*10,FALSE),IF(VLOOKUP($A1095,Sheet1!$B$3:$AH$1266,Sheet1!J$1+(Sheet1!$A$1-1)*10,FALSE)&gt;99999,-3,IF(VLOOKUP($A1095,Sheet1!$B$3:$AH$1266,Sheet1!J$1+(Sheet1!$A$1-1)*10,FALSE)&gt;9999,-2,IF(VLOOKUP($A1095,Sheet1!$B$3:$AH$1266,Sheet1!J$1+(Sheet1!$A$1-1)*10,FALSE)&gt;999,-1,0)))))))</f>
        <v>1170</v>
      </c>
      <c r="AA1095" s="65">
        <f>IF(ISNA(VLOOKUP($A1095,Sheet1!$B$3:$AH$1266,Sheet1!K$1+(Sheet1!$A$1-1)*10,FALSE))=TRUE,"---",IF(VLOOKUP($A1095,Sheet1!$B$3:$AH$1266,Sheet1!K$1+(Sheet1!$A$1-1)*10,FALSE)="---","---", (ROUND(VLOOKUP($A1095,Sheet1!$B$3:$AH$1266,Sheet1!K$1+(Sheet1!$A$1-1)*10,FALSE),IF(VLOOKUP($A1095,Sheet1!$B$3:$AH$1266,Sheet1!K$1+(Sheet1!$A$1-1)*10,FALSE)&gt;99999,-3,IF(VLOOKUP($A1095,Sheet1!$B$3:$AH$1266,Sheet1!K$1+(Sheet1!$A$1-1)*10,FALSE)&gt;9999,-2,IF(VLOOKUP($A1095,Sheet1!$B$3:$AH$1266,Sheet1!K$1+(Sheet1!$A$1-1)*10,FALSE)&gt;999,-1,0)))))))</f>
        <v>1440</v>
      </c>
      <c r="AB1095" s="65">
        <f>IF(ISNA(VLOOKUP($A1095,Sheet1!$B$3:$AH$1266,Sheet1!L$1+(Sheet1!$A$1-1)*10,FALSE))=TRUE,"---",IF(VLOOKUP($A1095,Sheet1!$B$3:$AH$1266,Sheet1!L$1+(Sheet1!$A$1-1)*10,FALSE)="---","---", (ROUND(VLOOKUP($A1095,Sheet1!$B$3:$AH$1266,Sheet1!L$1+(Sheet1!$A$1-1)*10,FALSE),IF(VLOOKUP($A1095,Sheet1!$B$3:$AH$1266,Sheet1!L$1+(Sheet1!$A$1-1)*10,FALSE)&gt;99999,-3,IF(VLOOKUP($A1095,Sheet1!$B$3:$AH$1266,Sheet1!L$1+(Sheet1!$A$1-1)*10,FALSE)&gt;9999,-2,IF(VLOOKUP($A1095,Sheet1!$B$3:$AH$1266,Sheet1!L$1+(Sheet1!$A$1-1)*10,FALSE)&gt;999,-1,0)))))))</f>
        <v>1730</v>
      </c>
      <c r="AC1095" s="65">
        <f>IF(ISNA(VLOOKUP($A1095,Sheet1!$B$3:$AH$1266,Sheet1!M$1+(Sheet1!$A$1-1)*10,FALSE))=TRUE,"---",IF(VLOOKUP($A1095,Sheet1!$B$3:$AH$1266,Sheet1!M$1+(Sheet1!$A$1-1)*10,FALSE)="---","---", (ROUND(VLOOKUP($A1095,Sheet1!$B$3:$AH$1266,Sheet1!M$1+(Sheet1!$A$1-1)*10,FALSE),IF(VLOOKUP($A1095,Sheet1!$B$3:$AH$1266,Sheet1!M$1+(Sheet1!$A$1-1)*10,FALSE)&gt;99999,-3,IF(VLOOKUP($A1095,Sheet1!$B$3:$AH$1266,Sheet1!M$1+(Sheet1!$A$1-1)*10,FALSE)&gt;9999,-2,IF(VLOOKUP($A1095,Sheet1!$B$3:$AH$1266,Sheet1!M$1+(Sheet1!$A$1-1)*10,FALSE)&gt;999,-1,0)))))))</f>
        <v>2040</v>
      </c>
      <c r="AD1095" s="65">
        <f>IF(ISNA(VLOOKUP($A1095,Sheet1!$B$3:$AH$1266,Sheet1!N$1+(Sheet1!$A$1-1)*10,FALSE))=TRUE,"---",IF(VLOOKUP($A1095,Sheet1!$B$3:$AH$1266,Sheet1!N$1+(Sheet1!$A$1-1)*10,FALSE)="---","---", (ROUND(VLOOKUP($A1095,Sheet1!$B$3:$AH$1266,Sheet1!N$1+(Sheet1!$A$1-1)*10,FALSE),IF(VLOOKUP($A1095,Sheet1!$B$3:$AH$1266,Sheet1!N$1+(Sheet1!$A$1-1)*10,FALSE)&gt;99999,-3,IF(VLOOKUP($A1095,Sheet1!$B$3:$AH$1266,Sheet1!N$1+(Sheet1!$A$1-1)*10,FALSE)&gt;9999,-2,IF(VLOOKUP($A1095,Sheet1!$B$3:$AH$1266,Sheet1!N$1+(Sheet1!$A$1-1)*10,FALSE)&gt;999,-1,0)))))))</f>
        <v>2510</v>
      </c>
    </row>
    <row r="1096" spans="1:30" ht="25.5" customHeight="1" x14ac:dyDescent="0.25">
      <c r="A1096" s="133" t="s">
        <v>1628</v>
      </c>
      <c r="B1096" s="141" t="s">
        <v>1629</v>
      </c>
      <c r="C1096" s="133">
        <v>420137</v>
      </c>
      <c r="D1096" s="133">
        <v>773207</v>
      </c>
      <c r="E1096" s="67" t="s">
        <v>3031</v>
      </c>
      <c r="F1096" s="135" t="s">
        <v>4405</v>
      </c>
      <c r="G1096" s="118" t="s">
        <v>160</v>
      </c>
      <c r="H1096" s="136">
        <v>30.2</v>
      </c>
      <c r="I1096" s="119">
        <v>26473</v>
      </c>
      <c r="J1096" s="137" t="s">
        <v>4405</v>
      </c>
      <c r="K1096" s="118" t="s">
        <v>17</v>
      </c>
      <c r="L1096" s="122">
        <v>4500</v>
      </c>
      <c r="M1096" s="123">
        <v>149</v>
      </c>
      <c r="N1096" s="118" t="s">
        <v>457</v>
      </c>
      <c r="O1096" s="71">
        <f>IF(U1096&lt;&gt;"---",IF(L1096&lt;W1096,"&gt;50",IF(AND(L1096&gt;=W1096,L1096&lt;=X1096),(W$8-(((LOG(L1096)-LOG(W1096))/((LOG(X1096)-LOG(W1096)))*(W$8-X$8)))),IF(AND(L1096&gt;=X1096,L1096&lt;=Y1096),(X$8-(((LOG(L1096)-LOG(X1096))/((LOG(Y1096)-LOG(X1096)))*(X$8-Y$8)))),IF(AND(L1096&gt;=Y1096,L1096&lt;=Z1096),(Y$8-(((LOG(L1096)-LOG(Y1096))/((LOG(Z1096)-LOG(Y1096)))*(Y$8-Z$8)))),IF(AND(L1096&gt;=Z1096,L1096&lt;=AA1096),(Z$8-(((LOG(L1096)-LOG(Z1096))/((LOG(AA1096)-LOG(Z1096)))*(Z$8-AA$8)))),IF(AND(L1096&gt;=AA1096,L1096&lt;=AB1096),(AA$8-(((LOG(L1096)-LOG(AA1096))/((LOG(AB1096)-LOG(AA1096)))*(AA$8-AB$8)))),IF(AND(L1096&gt;=AB1096,L1096&lt;=AC1096),(AB$8-(((LOG(L1096)-LOG(AB1096))/((LOG(AC1096)-LOG(AB1096)))*(AB$8-AC$8)))),IF(AND(L1096&gt;=AC1096,L1096&lt;=AD1096),(AC$8-(((LOG(L1096)-LOG(AC1096))/((LOG(AD1096)-LOG(AC1096)))*(AC$8-AD$8)))),IF(L1096&gt;AD1096*1.1,"&lt;0.2",0.2))))))))),"")</f>
        <v>3.9573245735801605</v>
      </c>
      <c r="P1096" s="71">
        <f>IF(O1096&lt;&gt;"",VLOOKUP($A1096,Sheet4!$A$2:$O$1309,14,FALSE)*100,"")</f>
        <v>2.5706718251060745</v>
      </c>
      <c r="Q1096" s="71">
        <f>IF(P1096&lt;&gt;"",VLOOKUP($A1096,Sheet4!$A$2:$O$1309,15,FALSE)*100,"")</f>
        <v>22.515381187129002</v>
      </c>
      <c r="R1096" s="73">
        <f t="shared" si="37"/>
        <v>25</v>
      </c>
      <c r="S1096" s="63" t="s">
        <v>4367</v>
      </c>
      <c r="T1096" s="63" t="str">
        <f>IF(ISNA(VLOOKUP(A1096,Sheet1!B$3:C$1266,2,FALSE)=TRUE),"NC",VLOOKUP(A1096,Sheet1!B$3:C$1266,2,FALSE))</f>
        <v>Rural</v>
      </c>
      <c r="U1096" s="66">
        <f>IF(ISNA(VLOOKUP($A1096,Sheet1!$B$3:$AH$1266,Sheet1!E$1+(Sheet1!$A$1-1)*10,FALSE))=TRUE,"---",IF(VLOOKUP($A1096,Sheet1!$B$3:$AH$1266,Sheet1!E$1+(Sheet1!$A$1-1)*10,FALSE)="---","---", (ROUND(VLOOKUP($A1096,Sheet1!$B$3:$AH$1266,Sheet1!E$1+(Sheet1!$A$1-1)*10,FALSE),IF(VLOOKUP($A1096,Sheet1!$B$3:$AH$1266,Sheet1!E$1+(Sheet1!$A$1-1)*10,FALSE)&gt;99999,-3,IF(VLOOKUP($A1096,Sheet1!$B$3:$AH$1266,Sheet1!E$1+(Sheet1!$A$1-1)*10,FALSE)&gt;9999,-2,IF(VLOOKUP($A1096,Sheet1!$B$3:$AH$1266,Sheet1!E$1+(Sheet1!$A$1-1)*10,FALSE)&gt;999,-1,0)))))))</f>
        <v>851</v>
      </c>
      <c r="V1096" s="66">
        <f>IF(ISNA(VLOOKUP($A1096,Sheet1!$B$3:$AH$1266,Sheet1!F$1+(Sheet1!$A$1-1)*10,FALSE))=TRUE,"---",IF(VLOOKUP($A1096,Sheet1!$B$3:$AH$1266,Sheet1!F$1+(Sheet1!$A$1-1)*10,FALSE)="---","---", (ROUND(VLOOKUP($A1096,Sheet1!$B$3:$AH$1266,Sheet1!F$1+(Sheet1!$A$1-1)*10,FALSE),IF(VLOOKUP($A1096,Sheet1!$B$3:$AH$1266,Sheet1!F$1+(Sheet1!$A$1-1)*10,FALSE)&gt;99999,-3,IF(VLOOKUP($A1096,Sheet1!$B$3:$AH$1266,Sheet1!F$1+(Sheet1!$A$1-1)*10,FALSE)&gt;9999,-2,IF(VLOOKUP($A1096,Sheet1!$B$3:$AH$1266,Sheet1!F$1+(Sheet1!$A$1-1)*10,FALSE)&gt;999,-1,0)))))))</f>
        <v>1080</v>
      </c>
      <c r="W1096" s="66">
        <f>IF(ISNA(VLOOKUP($A1096,Sheet1!$B$3:$AH$1266,Sheet1!G$1+(Sheet1!$A$1-1)*10,FALSE))=TRUE,"---",IF(VLOOKUP($A1096,Sheet1!$B$3:$AH$1266,Sheet1!G$1+(Sheet1!$A$1-1)*10,FALSE)="---","---", (ROUND(VLOOKUP($A1096,Sheet1!$B$3:$AH$1266,Sheet1!G$1+(Sheet1!$A$1-1)*10,FALSE),IF(VLOOKUP($A1096,Sheet1!$B$3:$AH$1266,Sheet1!G$1+(Sheet1!$A$1-1)*10,FALSE)&gt;99999,-3,IF(VLOOKUP($A1096,Sheet1!$B$3:$AH$1266,Sheet1!G$1+(Sheet1!$A$1-1)*10,FALSE)&gt;9999,-2,IF(VLOOKUP($A1096,Sheet1!$B$3:$AH$1266,Sheet1!G$1+(Sheet1!$A$1-1)*10,FALSE)&gt;999,-1,0)))))))</f>
        <v>1410</v>
      </c>
      <c r="X1096" s="66">
        <f>IF(ISNA(VLOOKUP($A1096,Sheet1!$B$3:$AH$1266,Sheet1!H$1+(Sheet1!$A$1-1)*10,FALSE))=TRUE,"---",IF(VLOOKUP($A1096,Sheet1!$B$3:$AH$1266,Sheet1!H$1+(Sheet1!$A$1-1)*10,FALSE)="---","---", (ROUND(VLOOKUP($A1096,Sheet1!$B$3:$AH$1266,Sheet1!H$1+(Sheet1!$A$1-1)*10,FALSE),IF(VLOOKUP($A1096,Sheet1!$B$3:$AH$1266,Sheet1!H$1+(Sheet1!$A$1-1)*10,FALSE)&gt;99999,-3,IF(VLOOKUP($A1096,Sheet1!$B$3:$AH$1266,Sheet1!H$1+(Sheet1!$A$1-1)*10,FALSE)&gt;9999,-2,IF(VLOOKUP($A1096,Sheet1!$B$3:$AH$1266,Sheet1!H$1+(Sheet1!$A$1-1)*10,FALSE)&gt;999,-1,0)))))))</f>
        <v>2440</v>
      </c>
      <c r="Y1096" s="66">
        <f>IF(ISNA(VLOOKUP($A1096,Sheet1!$B$3:$AH$1266,Sheet1!I$1+(Sheet1!$A$1-1)*10,FALSE))=TRUE,"---",IF(VLOOKUP($A1096,Sheet1!$B$3:$AH$1266,Sheet1!I$1+(Sheet1!$A$1-1)*10,FALSE)="---","---", (ROUND(VLOOKUP($A1096,Sheet1!$B$3:$AH$1266,Sheet1!I$1+(Sheet1!$A$1-1)*10,FALSE),IF(VLOOKUP($A1096,Sheet1!$B$3:$AH$1266,Sheet1!I$1+(Sheet1!$A$1-1)*10,FALSE)&gt;99999,-3,IF(VLOOKUP($A1096,Sheet1!$B$3:$AH$1266,Sheet1!I$1+(Sheet1!$A$1-1)*10,FALSE)&gt;9999,-2,IF(VLOOKUP($A1096,Sheet1!$B$3:$AH$1266,Sheet1!I$1+(Sheet1!$A$1-1)*10,FALSE)&gt;999,-1,0)))))))</f>
        <v>3280</v>
      </c>
      <c r="Z1096" s="66">
        <f>IF(ISNA(VLOOKUP($A1096,Sheet1!$B$3:$AH$1266,Sheet1!J$1+(Sheet1!$A$1-1)*10,FALSE))=TRUE,"---",IF(VLOOKUP($A1096,Sheet1!$B$3:$AH$1266,Sheet1!J$1+(Sheet1!$A$1-1)*10,FALSE)="---","---", (ROUND(VLOOKUP($A1096,Sheet1!$B$3:$AH$1266,Sheet1!J$1+(Sheet1!$A$1-1)*10,FALSE),IF(VLOOKUP($A1096,Sheet1!$B$3:$AH$1266,Sheet1!J$1+(Sheet1!$A$1-1)*10,FALSE)&gt;99999,-3,IF(VLOOKUP($A1096,Sheet1!$B$3:$AH$1266,Sheet1!J$1+(Sheet1!$A$1-1)*10,FALSE)&gt;9999,-2,IF(VLOOKUP($A1096,Sheet1!$B$3:$AH$1266,Sheet1!J$1+(Sheet1!$A$1-1)*10,FALSE)&gt;999,-1,0)))))))</f>
        <v>4480</v>
      </c>
      <c r="AA1096" s="66">
        <f>IF(ISNA(VLOOKUP($A1096,Sheet1!$B$3:$AH$1266,Sheet1!K$1+(Sheet1!$A$1-1)*10,FALSE))=TRUE,"---",IF(VLOOKUP($A1096,Sheet1!$B$3:$AH$1266,Sheet1!K$1+(Sheet1!$A$1-1)*10,FALSE)="---","---", (ROUND(VLOOKUP($A1096,Sheet1!$B$3:$AH$1266,Sheet1!K$1+(Sheet1!$A$1-1)*10,FALSE),IF(VLOOKUP($A1096,Sheet1!$B$3:$AH$1266,Sheet1!K$1+(Sheet1!$A$1-1)*10,FALSE)&gt;99999,-3,IF(VLOOKUP($A1096,Sheet1!$B$3:$AH$1266,Sheet1!K$1+(Sheet1!$A$1-1)*10,FALSE)&gt;9999,-2,IF(VLOOKUP($A1096,Sheet1!$B$3:$AH$1266,Sheet1!K$1+(Sheet1!$A$1-1)*10,FALSE)&gt;999,-1,0)))))))</f>
        <v>5520</v>
      </c>
      <c r="AB1096" s="66">
        <f>IF(ISNA(VLOOKUP($A1096,Sheet1!$B$3:$AH$1266,Sheet1!L$1+(Sheet1!$A$1-1)*10,FALSE))=TRUE,"---",IF(VLOOKUP($A1096,Sheet1!$B$3:$AH$1266,Sheet1!L$1+(Sheet1!$A$1-1)*10,FALSE)="---","---", (ROUND(VLOOKUP($A1096,Sheet1!$B$3:$AH$1266,Sheet1!L$1+(Sheet1!$A$1-1)*10,FALSE),IF(VLOOKUP($A1096,Sheet1!$B$3:$AH$1266,Sheet1!L$1+(Sheet1!$A$1-1)*10,FALSE)&gt;99999,-3,IF(VLOOKUP($A1096,Sheet1!$B$3:$AH$1266,Sheet1!L$1+(Sheet1!$A$1-1)*10,FALSE)&gt;9999,-2,IF(VLOOKUP($A1096,Sheet1!$B$3:$AH$1266,Sheet1!L$1+(Sheet1!$A$1-1)*10,FALSE)&gt;999,-1,0)))))))</f>
        <v>6600</v>
      </c>
      <c r="AC1096" s="66">
        <f>IF(ISNA(VLOOKUP($A1096,Sheet1!$B$3:$AH$1266,Sheet1!M$1+(Sheet1!$A$1-1)*10,FALSE))=TRUE,"---",IF(VLOOKUP($A1096,Sheet1!$B$3:$AH$1266,Sheet1!M$1+(Sheet1!$A$1-1)*10,FALSE)="---","---", (ROUND(VLOOKUP($A1096,Sheet1!$B$3:$AH$1266,Sheet1!M$1+(Sheet1!$A$1-1)*10,FALSE),IF(VLOOKUP($A1096,Sheet1!$B$3:$AH$1266,Sheet1!M$1+(Sheet1!$A$1-1)*10,FALSE)&gt;99999,-3,IF(VLOOKUP($A1096,Sheet1!$B$3:$AH$1266,Sheet1!M$1+(Sheet1!$A$1-1)*10,FALSE)&gt;9999,-2,IF(VLOOKUP($A1096,Sheet1!$B$3:$AH$1266,Sheet1!M$1+(Sheet1!$A$1-1)*10,FALSE)&gt;999,-1,0)))))))</f>
        <v>7770</v>
      </c>
      <c r="AD1096" s="66">
        <f>IF(ISNA(VLOOKUP($A1096,Sheet1!$B$3:$AH$1266,Sheet1!N$1+(Sheet1!$A$1-1)*10,FALSE))=TRUE,"---",IF(VLOOKUP($A1096,Sheet1!$B$3:$AH$1266,Sheet1!N$1+(Sheet1!$A$1-1)*10,FALSE)="---","---", (ROUND(VLOOKUP($A1096,Sheet1!$B$3:$AH$1266,Sheet1!N$1+(Sheet1!$A$1-1)*10,FALSE),IF(VLOOKUP($A1096,Sheet1!$B$3:$AH$1266,Sheet1!N$1+(Sheet1!$A$1-1)*10,FALSE)&gt;99999,-3,IF(VLOOKUP($A1096,Sheet1!$B$3:$AH$1266,Sheet1!N$1+(Sheet1!$A$1-1)*10,FALSE)&gt;9999,-2,IF(VLOOKUP($A1096,Sheet1!$B$3:$AH$1266,Sheet1!N$1+(Sheet1!$A$1-1)*10,FALSE)&gt;999,-1,0)))))))</f>
        <v>9490</v>
      </c>
    </row>
    <row r="1097" spans="1:30" ht="25.5" customHeight="1" x14ac:dyDescent="0.25">
      <c r="A1097" s="303" t="s">
        <v>1630</v>
      </c>
      <c r="B1097" s="330" t="s">
        <v>1631</v>
      </c>
      <c r="C1097" s="303">
        <v>420143</v>
      </c>
      <c r="D1097" s="303">
        <v>770756</v>
      </c>
      <c r="E1097" s="307" t="s">
        <v>3031</v>
      </c>
      <c r="F1097" s="52" t="s">
        <v>4783</v>
      </c>
      <c r="G1097" s="127" t="s">
        <v>286</v>
      </c>
      <c r="H1097" s="347">
        <v>771</v>
      </c>
      <c r="I1097" s="112">
        <v>26473</v>
      </c>
      <c r="J1097" s="147">
        <v>26.27</v>
      </c>
      <c r="K1097" s="127" t="s">
        <v>24</v>
      </c>
      <c r="L1097" s="115">
        <v>128000</v>
      </c>
      <c r="M1097" s="116">
        <v>166</v>
      </c>
      <c r="N1097" s="127" t="s">
        <v>1142</v>
      </c>
      <c r="O1097" s="68" t="str">
        <f>IF(U1097&lt;&gt;"---",IF(L1097&lt;W1097,"&gt;50",IF(AND(L1097&gt;=W1097,L1097&lt;=X1097),(W$8-(((LOG(L1097)-LOG(W1097))/((LOG(X1097)-LOG(W1097)))*(W$8-X$8)))),IF(AND(L1097&gt;=X1097,L1097&lt;=Y1097),(X$8-(((LOG(L1097)-LOG(X1097))/((LOG(Y1097)-LOG(X1097)))*(X$8-Y$8)))),IF(AND(L1097&gt;=Y1097,L1097&lt;=Z1097),(Y$8-(((LOG(L1097)-LOG(Y1097))/((LOG(Z1097)-LOG(Y1097)))*(Y$8-Z$8)))),IF(AND(L1097&gt;=Z1097,L1097&lt;=AA1097),(Z$8-(((LOG(L1097)-LOG(Z1097))/((LOG(AA1097)-LOG(Z1097)))*(Z$8-AA$8)))),IF(AND(L1097&gt;=AA1097,L1097&lt;=AB1097),(AA$8-(((LOG(L1097)-LOG(AA1097))/((LOG(AB1097)-LOG(AA1097)))*(AA$8-AB$8)))),IF(AND(L1097&gt;=AB1097,L1097&lt;=AC1097),(AB$8-(((LOG(L1097)-LOG(AB1097))/((LOG(AC1097)-LOG(AB1097)))*(AB$8-AC$8)))),IF(AND(L1097&gt;=AC1097,L1097&lt;=AD1097),(AC$8-(((LOG(L1097)-LOG(AC1097))/((LOG(AD1097)-LOG(AC1097)))*(AC$8-AD$8)))),IF(L1097&gt;AD1097*1.1,"&lt;0.2",0.2))))))))),"")</f>
        <v>&lt;0.2</v>
      </c>
      <c r="P1097" s="68">
        <f>IF(O1097&lt;&gt;"",VLOOKUP($A1097,Sheet4!$A$2:$O$1309,14,FALSE)*100,"")</f>
        <v>0.56937797932326006</v>
      </c>
      <c r="Q1097" s="68">
        <f>IF(P1097&lt;&gt;"",VLOOKUP($A1097,Sheet4!$A$2:$O$1309,15,FALSE)*100,"")</f>
        <v>5.4394717390716547</v>
      </c>
      <c r="R1097" s="74" t="str">
        <f t="shared" si="37"/>
        <v>&gt;500</v>
      </c>
      <c r="S1097" s="356" t="s">
        <v>4367</v>
      </c>
      <c r="T1097" s="356" t="str">
        <f>IF(ISNA(VLOOKUP(A1097,Sheet1!B$3:C$1266,2,FALSE)=TRUE),"NC",VLOOKUP(A1097,Sheet1!B$3:C$1266,2,FALSE))</f>
        <v>Regulated</v>
      </c>
      <c r="U1097" s="392">
        <f>IF(ISNA(VLOOKUP($A1097,Sheet1!$B$3:$AH$1266,Sheet1!E$1+(Sheet1!$A$1-1)*10,FALSE))=TRUE,"---",IF(VLOOKUP($A1097,Sheet1!$B$3:$AH$1266,Sheet1!E$1+(Sheet1!$A$1-1)*10,FALSE)="---","---", (ROUND(VLOOKUP($A1097,Sheet1!$B$3:$AH$1266,Sheet1!E$1+(Sheet1!$A$1-1)*10,FALSE),IF(VLOOKUP($A1097,Sheet1!$B$3:$AH$1266,Sheet1!E$1+(Sheet1!$A$1-1)*10,FALSE)&gt;99999,-3,IF(VLOOKUP($A1097,Sheet1!$B$3:$AH$1266,Sheet1!E$1+(Sheet1!$A$1-1)*10,FALSE)&gt;9999,-2,IF(VLOOKUP($A1097,Sheet1!$B$3:$AH$1266,Sheet1!E$1+(Sheet1!$A$1-1)*10,FALSE)&gt;999,-1,0)))))))</f>
        <v>8750</v>
      </c>
      <c r="V1097" s="392">
        <f>IF(ISNA(VLOOKUP($A1097,Sheet1!$B$3:$AH$1266,Sheet1!F$1+(Sheet1!$A$1-1)*10,FALSE))=TRUE,"---",IF(VLOOKUP($A1097,Sheet1!$B$3:$AH$1266,Sheet1!F$1+(Sheet1!$A$1-1)*10,FALSE)="---","---", (ROUND(VLOOKUP($A1097,Sheet1!$B$3:$AH$1266,Sheet1!F$1+(Sheet1!$A$1-1)*10,FALSE),IF(VLOOKUP($A1097,Sheet1!$B$3:$AH$1266,Sheet1!F$1+(Sheet1!$A$1-1)*10,FALSE)&gt;99999,-3,IF(VLOOKUP($A1097,Sheet1!$B$3:$AH$1266,Sheet1!F$1+(Sheet1!$A$1-1)*10,FALSE)&gt;9999,-2,IF(VLOOKUP($A1097,Sheet1!$B$3:$AH$1266,Sheet1!F$1+(Sheet1!$A$1-1)*10,FALSE)&gt;999,-1,0)))))))</f>
        <v>9520</v>
      </c>
      <c r="W1097" s="392">
        <f>IF(ISNA(VLOOKUP($A1097,Sheet1!$B$3:$AH$1266,Sheet1!G$1+(Sheet1!$A$1-1)*10,FALSE))=TRUE,"---",IF(VLOOKUP($A1097,Sheet1!$B$3:$AH$1266,Sheet1!G$1+(Sheet1!$A$1-1)*10,FALSE)="---","---", (ROUND(VLOOKUP($A1097,Sheet1!$B$3:$AH$1266,Sheet1!G$1+(Sheet1!$A$1-1)*10,FALSE),IF(VLOOKUP($A1097,Sheet1!$B$3:$AH$1266,Sheet1!G$1+(Sheet1!$A$1-1)*10,FALSE)&gt;99999,-3,IF(VLOOKUP($A1097,Sheet1!$B$3:$AH$1266,Sheet1!G$1+(Sheet1!$A$1-1)*10,FALSE)&gt;9999,-2,IF(VLOOKUP($A1097,Sheet1!$B$3:$AH$1266,Sheet1!G$1+(Sheet1!$A$1-1)*10,FALSE)&gt;999,-1,0)))))))</f>
        <v>10400</v>
      </c>
      <c r="X1097" s="392">
        <f>IF(ISNA(VLOOKUP($A1097,Sheet1!$B$3:$AH$1266,Sheet1!H$1+(Sheet1!$A$1-1)*10,FALSE))=TRUE,"---",IF(VLOOKUP($A1097,Sheet1!$B$3:$AH$1266,Sheet1!H$1+(Sheet1!$A$1-1)*10,FALSE)="---","---", (ROUND(VLOOKUP($A1097,Sheet1!$B$3:$AH$1266,Sheet1!H$1+(Sheet1!$A$1-1)*10,FALSE),IF(VLOOKUP($A1097,Sheet1!$B$3:$AH$1266,Sheet1!H$1+(Sheet1!$A$1-1)*10,FALSE)&gt;99999,-3,IF(VLOOKUP($A1097,Sheet1!$B$3:$AH$1266,Sheet1!H$1+(Sheet1!$A$1-1)*10,FALSE)&gt;9999,-2,IF(VLOOKUP($A1097,Sheet1!$B$3:$AH$1266,Sheet1!H$1+(Sheet1!$A$1-1)*10,FALSE)&gt;999,-1,0)))))))</f>
        <v>12100</v>
      </c>
      <c r="Y1097" s="392">
        <f>IF(ISNA(VLOOKUP($A1097,Sheet1!$B$3:$AH$1266,Sheet1!I$1+(Sheet1!$A$1-1)*10,FALSE))=TRUE,"---",IF(VLOOKUP($A1097,Sheet1!$B$3:$AH$1266,Sheet1!I$1+(Sheet1!$A$1-1)*10,FALSE)="---","---", (ROUND(VLOOKUP($A1097,Sheet1!$B$3:$AH$1266,Sheet1!I$1+(Sheet1!$A$1-1)*10,FALSE),IF(VLOOKUP($A1097,Sheet1!$B$3:$AH$1266,Sheet1!I$1+(Sheet1!$A$1-1)*10,FALSE)&gt;99999,-3,IF(VLOOKUP($A1097,Sheet1!$B$3:$AH$1266,Sheet1!I$1+(Sheet1!$A$1-1)*10,FALSE)&gt;9999,-2,IF(VLOOKUP($A1097,Sheet1!$B$3:$AH$1266,Sheet1!I$1+(Sheet1!$A$1-1)*10,FALSE)&gt;999,-1,0)))))))</f>
        <v>13100</v>
      </c>
      <c r="Z1097" s="392">
        <f>IF(ISNA(VLOOKUP($A1097,Sheet1!$B$3:$AH$1266,Sheet1!J$1+(Sheet1!$A$1-1)*10,FALSE))=TRUE,"---",IF(VLOOKUP($A1097,Sheet1!$B$3:$AH$1266,Sheet1!J$1+(Sheet1!$A$1-1)*10,FALSE)="---","---", (ROUND(VLOOKUP($A1097,Sheet1!$B$3:$AH$1266,Sheet1!J$1+(Sheet1!$A$1-1)*10,FALSE),IF(VLOOKUP($A1097,Sheet1!$B$3:$AH$1266,Sheet1!J$1+(Sheet1!$A$1-1)*10,FALSE)&gt;99999,-3,IF(VLOOKUP($A1097,Sheet1!$B$3:$AH$1266,Sheet1!J$1+(Sheet1!$A$1-1)*10,FALSE)&gt;9999,-2,IF(VLOOKUP($A1097,Sheet1!$B$3:$AH$1266,Sheet1!J$1+(Sheet1!$A$1-1)*10,FALSE)&gt;999,-1,0)))))))</f>
        <v>14100</v>
      </c>
      <c r="AA1097" s="392">
        <f>IF(ISNA(VLOOKUP($A1097,Sheet1!$B$3:$AH$1266,Sheet1!K$1+(Sheet1!$A$1-1)*10,FALSE))=TRUE,"---",IF(VLOOKUP($A1097,Sheet1!$B$3:$AH$1266,Sheet1!K$1+(Sheet1!$A$1-1)*10,FALSE)="---","---", (ROUND(VLOOKUP($A1097,Sheet1!$B$3:$AH$1266,Sheet1!K$1+(Sheet1!$A$1-1)*10,FALSE),IF(VLOOKUP($A1097,Sheet1!$B$3:$AH$1266,Sheet1!K$1+(Sheet1!$A$1-1)*10,FALSE)&gt;99999,-3,IF(VLOOKUP($A1097,Sheet1!$B$3:$AH$1266,Sheet1!K$1+(Sheet1!$A$1-1)*10,FALSE)&gt;9999,-2,IF(VLOOKUP($A1097,Sheet1!$B$3:$AH$1266,Sheet1!K$1+(Sheet1!$A$1-1)*10,FALSE)&gt;999,-1,0)))))))</f>
        <v>14800</v>
      </c>
      <c r="AB1097" s="392">
        <f>IF(ISNA(VLOOKUP($A1097,Sheet1!$B$3:$AH$1266,Sheet1!L$1+(Sheet1!$A$1-1)*10,FALSE))=TRUE,"---",IF(VLOOKUP($A1097,Sheet1!$B$3:$AH$1266,Sheet1!L$1+(Sheet1!$A$1-1)*10,FALSE)="---","---", (ROUND(VLOOKUP($A1097,Sheet1!$B$3:$AH$1266,Sheet1!L$1+(Sheet1!$A$1-1)*10,FALSE),IF(VLOOKUP($A1097,Sheet1!$B$3:$AH$1266,Sheet1!L$1+(Sheet1!$A$1-1)*10,FALSE)&gt;99999,-3,IF(VLOOKUP($A1097,Sheet1!$B$3:$AH$1266,Sheet1!L$1+(Sheet1!$A$1-1)*10,FALSE)&gt;9999,-2,IF(VLOOKUP($A1097,Sheet1!$B$3:$AH$1266,Sheet1!L$1+(Sheet1!$A$1-1)*10,FALSE)&gt;999,-1,0)))))))</f>
        <v>15400</v>
      </c>
      <c r="AC1097" s="392">
        <f>IF(ISNA(VLOOKUP($A1097,Sheet1!$B$3:$AH$1266,Sheet1!M$1+(Sheet1!$A$1-1)*10,FALSE))=TRUE,"---",IF(VLOOKUP($A1097,Sheet1!$B$3:$AH$1266,Sheet1!M$1+(Sheet1!$A$1-1)*10,FALSE)="---","---", (ROUND(VLOOKUP($A1097,Sheet1!$B$3:$AH$1266,Sheet1!M$1+(Sheet1!$A$1-1)*10,FALSE),IF(VLOOKUP($A1097,Sheet1!$B$3:$AH$1266,Sheet1!M$1+(Sheet1!$A$1-1)*10,FALSE)&gt;99999,-3,IF(VLOOKUP($A1097,Sheet1!$B$3:$AH$1266,Sheet1!M$1+(Sheet1!$A$1-1)*10,FALSE)&gt;9999,-2,IF(VLOOKUP($A1097,Sheet1!$B$3:$AH$1266,Sheet1!M$1+(Sheet1!$A$1-1)*10,FALSE)&gt;999,-1,0)))))))</f>
        <v>15900</v>
      </c>
      <c r="AD1097" s="392">
        <f>IF(ISNA(VLOOKUP($A1097,Sheet1!$B$3:$AH$1266,Sheet1!N$1+(Sheet1!$A$1-1)*10,FALSE))=TRUE,"---",IF(VLOOKUP($A1097,Sheet1!$B$3:$AH$1266,Sheet1!N$1+(Sheet1!$A$1-1)*10,FALSE)="---","---", (ROUND(VLOOKUP($A1097,Sheet1!$B$3:$AH$1266,Sheet1!N$1+(Sheet1!$A$1-1)*10,FALSE),IF(VLOOKUP($A1097,Sheet1!$B$3:$AH$1266,Sheet1!N$1+(Sheet1!$A$1-1)*10,FALSE)&gt;99999,-3,IF(VLOOKUP($A1097,Sheet1!$B$3:$AH$1266,Sheet1!N$1+(Sheet1!$A$1-1)*10,FALSE)&gt;9999,-2,IF(VLOOKUP($A1097,Sheet1!$B$3:$AH$1266,Sheet1!N$1+(Sheet1!$A$1-1)*10,FALSE)&gt;999,-1,0)))))))</f>
        <v>16600</v>
      </c>
    </row>
    <row r="1098" spans="1:30" ht="25.5" customHeight="1" x14ac:dyDescent="0.25">
      <c r="A1098" s="303"/>
      <c r="B1098" s="331"/>
      <c r="C1098" s="303"/>
      <c r="D1098" s="303"/>
      <c r="E1098" s="307" t="e">
        <v>#N/A</v>
      </c>
      <c r="F1098" s="52" t="s">
        <v>4728</v>
      </c>
      <c r="G1098" s="127" t="s">
        <v>31</v>
      </c>
      <c r="H1098" s="347"/>
      <c r="I1098" s="112">
        <v>33169</v>
      </c>
      <c r="J1098" s="147">
        <v>13.37</v>
      </c>
      <c r="K1098" s="127" t="s">
        <v>20</v>
      </c>
      <c r="L1098" s="115">
        <v>13900</v>
      </c>
      <c r="M1098" s="155">
        <v>18</v>
      </c>
      <c r="N1098" s="127" t="s">
        <v>203</v>
      </c>
      <c r="O1098" s="68" t="s">
        <v>4405</v>
      </c>
      <c r="P1098" s="68" t="s">
        <v>4405</v>
      </c>
      <c r="Q1098" s="68" t="s">
        <v>4405</v>
      </c>
      <c r="R1098" s="74" t="s">
        <v>4405</v>
      </c>
      <c r="S1098" s="356" t="e">
        <v>#N/A</v>
      </c>
      <c r="T1098" s="356" t="str">
        <f>IF(ISNA(VLOOKUP(A1098,Sheet1!B$3:C$1266,2,FALSE)=TRUE),"ND",VLOOKUP(A1098,Sheet1!B$3:C$1266,2,FALSE))</f>
        <v>ND</v>
      </c>
      <c r="U1098" s="392" t="str">
        <f>IF(ISNA(VLOOKUP($A1098,Sheet1!$B$3:$AH$1266,Sheet1!E$1+(Sheet1!$A$1-1)*10,FALSE))=TRUE,"---",IF(VLOOKUP($A1098,Sheet1!$B$3:$AH$1266,Sheet1!E$1+(Sheet1!$A$1-1)*10,FALSE)="---","---", (ROUND(VLOOKUP($A1098,Sheet1!$B$3:$AH$1266,Sheet1!E$1+(Sheet1!$A$1-1)*10,FALSE),IF(VLOOKUP($A1098,Sheet1!$B$3:$AH$1266,Sheet1!E$1+(Sheet1!$A$1-1)*10,FALSE)&gt;99999,-3,IF(VLOOKUP($A1098,Sheet1!$B$3:$AH$1266,Sheet1!E$1+(Sheet1!$A$1-1)*10,FALSE)&gt;9999,-2,IF(VLOOKUP($A1098,Sheet1!$B$3:$AH$1266,Sheet1!E$1+(Sheet1!$A$1-1)*10,FALSE)&gt;999,-1,0)))))))</f>
        <v>---</v>
      </c>
      <c r="V1098" s="392" t="str">
        <f>IF(ISNA(VLOOKUP($A1098,Sheet1!$B$3:$AH$1266,Sheet1!F$1+(Sheet1!$A$1-1)*10,FALSE))=TRUE,"---",IF(VLOOKUP($A1098,Sheet1!$B$3:$AH$1266,Sheet1!F$1+(Sheet1!$A$1-1)*10,FALSE)="---","---", (ROUND(VLOOKUP($A1098,Sheet1!$B$3:$AH$1266,Sheet1!F$1+(Sheet1!$A$1-1)*10,FALSE),IF(VLOOKUP($A1098,Sheet1!$B$3:$AH$1266,Sheet1!F$1+(Sheet1!$A$1-1)*10,FALSE)&gt;99999,-3,IF(VLOOKUP($A1098,Sheet1!$B$3:$AH$1266,Sheet1!F$1+(Sheet1!$A$1-1)*10,FALSE)&gt;9999,-2,IF(VLOOKUP($A1098,Sheet1!$B$3:$AH$1266,Sheet1!F$1+(Sheet1!$A$1-1)*10,FALSE)&gt;999,-1,0)))))))</f>
        <v>---</v>
      </c>
      <c r="W1098" s="392" t="str">
        <f>IF(ISNA(VLOOKUP($A1098,Sheet1!$B$3:$AH$1266,Sheet1!G$1+(Sheet1!$A$1-1)*10,FALSE))=TRUE,"---",IF(VLOOKUP($A1098,Sheet1!$B$3:$AH$1266,Sheet1!G$1+(Sheet1!$A$1-1)*10,FALSE)="---","---", (ROUND(VLOOKUP($A1098,Sheet1!$B$3:$AH$1266,Sheet1!G$1+(Sheet1!$A$1-1)*10,FALSE),IF(VLOOKUP($A1098,Sheet1!$B$3:$AH$1266,Sheet1!G$1+(Sheet1!$A$1-1)*10,FALSE)&gt;99999,-3,IF(VLOOKUP($A1098,Sheet1!$B$3:$AH$1266,Sheet1!G$1+(Sheet1!$A$1-1)*10,FALSE)&gt;9999,-2,IF(VLOOKUP($A1098,Sheet1!$B$3:$AH$1266,Sheet1!G$1+(Sheet1!$A$1-1)*10,FALSE)&gt;999,-1,0)))))))</f>
        <v>---</v>
      </c>
      <c r="X1098" s="392" t="str">
        <f>IF(ISNA(VLOOKUP($A1098,Sheet1!$B$3:$AH$1266,Sheet1!H$1+(Sheet1!$A$1-1)*10,FALSE))=TRUE,"---",IF(VLOOKUP($A1098,Sheet1!$B$3:$AH$1266,Sheet1!H$1+(Sheet1!$A$1-1)*10,FALSE)="---","---", (ROUND(VLOOKUP($A1098,Sheet1!$B$3:$AH$1266,Sheet1!H$1+(Sheet1!$A$1-1)*10,FALSE),IF(VLOOKUP($A1098,Sheet1!$B$3:$AH$1266,Sheet1!H$1+(Sheet1!$A$1-1)*10,FALSE)&gt;99999,-3,IF(VLOOKUP($A1098,Sheet1!$B$3:$AH$1266,Sheet1!H$1+(Sheet1!$A$1-1)*10,FALSE)&gt;9999,-2,IF(VLOOKUP($A1098,Sheet1!$B$3:$AH$1266,Sheet1!H$1+(Sheet1!$A$1-1)*10,FALSE)&gt;999,-1,0)))))))</f>
        <v>---</v>
      </c>
      <c r="Y1098" s="392" t="str">
        <f>IF(ISNA(VLOOKUP($A1098,Sheet1!$B$3:$AH$1266,Sheet1!I$1+(Sheet1!$A$1-1)*10,FALSE))=TRUE,"---",IF(VLOOKUP($A1098,Sheet1!$B$3:$AH$1266,Sheet1!I$1+(Sheet1!$A$1-1)*10,FALSE)="---","---", (ROUND(VLOOKUP($A1098,Sheet1!$B$3:$AH$1266,Sheet1!I$1+(Sheet1!$A$1-1)*10,FALSE),IF(VLOOKUP($A1098,Sheet1!$B$3:$AH$1266,Sheet1!I$1+(Sheet1!$A$1-1)*10,FALSE)&gt;99999,-3,IF(VLOOKUP($A1098,Sheet1!$B$3:$AH$1266,Sheet1!I$1+(Sheet1!$A$1-1)*10,FALSE)&gt;9999,-2,IF(VLOOKUP($A1098,Sheet1!$B$3:$AH$1266,Sheet1!I$1+(Sheet1!$A$1-1)*10,FALSE)&gt;999,-1,0)))))))</f>
        <v>---</v>
      </c>
      <c r="Z1098" s="392" t="str">
        <f>IF(ISNA(VLOOKUP($A1098,Sheet1!$B$3:$AH$1266,Sheet1!J$1+(Sheet1!$A$1-1)*10,FALSE))=TRUE,"---",IF(VLOOKUP($A1098,Sheet1!$B$3:$AH$1266,Sheet1!J$1+(Sheet1!$A$1-1)*10,FALSE)="---","---", (ROUND(VLOOKUP($A1098,Sheet1!$B$3:$AH$1266,Sheet1!J$1+(Sheet1!$A$1-1)*10,FALSE),IF(VLOOKUP($A1098,Sheet1!$B$3:$AH$1266,Sheet1!J$1+(Sheet1!$A$1-1)*10,FALSE)&gt;99999,-3,IF(VLOOKUP($A1098,Sheet1!$B$3:$AH$1266,Sheet1!J$1+(Sheet1!$A$1-1)*10,FALSE)&gt;9999,-2,IF(VLOOKUP($A1098,Sheet1!$B$3:$AH$1266,Sheet1!J$1+(Sheet1!$A$1-1)*10,FALSE)&gt;999,-1,0)))))))</f>
        <v>---</v>
      </c>
      <c r="AA1098" s="392" t="str">
        <f>IF(ISNA(VLOOKUP($A1098,Sheet1!$B$3:$AH$1266,Sheet1!K$1+(Sheet1!$A$1-1)*10,FALSE))=TRUE,"---",IF(VLOOKUP($A1098,Sheet1!$B$3:$AH$1266,Sheet1!K$1+(Sheet1!$A$1-1)*10,FALSE)="---","---", (ROUND(VLOOKUP($A1098,Sheet1!$B$3:$AH$1266,Sheet1!K$1+(Sheet1!$A$1-1)*10,FALSE),IF(VLOOKUP($A1098,Sheet1!$B$3:$AH$1266,Sheet1!K$1+(Sheet1!$A$1-1)*10,FALSE)&gt;99999,-3,IF(VLOOKUP($A1098,Sheet1!$B$3:$AH$1266,Sheet1!K$1+(Sheet1!$A$1-1)*10,FALSE)&gt;9999,-2,IF(VLOOKUP($A1098,Sheet1!$B$3:$AH$1266,Sheet1!K$1+(Sheet1!$A$1-1)*10,FALSE)&gt;999,-1,0)))))))</f>
        <v>---</v>
      </c>
      <c r="AB1098" s="392" t="str">
        <f>IF(ISNA(VLOOKUP($A1098,Sheet1!$B$3:$AH$1266,Sheet1!L$1+(Sheet1!$A$1-1)*10,FALSE))=TRUE,"---",IF(VLOOKUP($A1098,Sheet1!$B$3:$AH$1266,Sheet1!L$1+(Sheet1!$A$1-1)*10,FALSE)="---","---", (ROUND(VLOOKUP($A1098,Sheet1!$B$3:$AH$1266,Sheet1!L$1+(Sheet1!$A$1-1)*10,FALSE),IF(VLOOKUP($A1098,Sheet1!$B$3:$AH$1266,Sheet1!L$1+(Sheet1!$A$1-1)*10,FALSE)&gt;99999,-3,IF(VLOOKUP($A1098,Sheet1!$B$3:$AH$1266,Sheet1!L$1+(Sheet1!$A$1-1)*10,FALSE)&gt;9999,-2,IF(VLOOKUP($A1098,Sheet1!$B$3:$AH$1266,Sheet1!L$1+(Sheet1!$A$1-1)*10,FALSE)&gt;999,-1,0)))))))</f>
        <v>---</v>
      </c>
      <c r="AC1098" s="392" t="str">
        <f>IF(ISNA(VLOOKUP($A1098,Sheet1!$B$3:$AH$1266,Sheet1!M$1+(Sheet1!$A$1-1)*10,FALSE))=TRUE,"---",IF(VLOOKUP($A1098,Sheet1!$B$3:$AH$1266,Sheet1!M$1+(Sheet1!$A$1-1)*10,FALSE)="---","---", (ROUND(VLOOKUP($A1098,Sheet1!$B$3:$AH$1266,Sheet1!M$1+(Sheet1!$A$1-1)*10,FALSE),IF(VLOOKUP($A1098,Sheet1!$B$3:$AH$1266,Sheet1!M$1+(Sheet1!$A$1-1)*10,FALSE)&gt;99999,-3,IF(VLOOKUP($A1098,Sheet1!$B$3:$AH$1266,Sheet1!M$1+(Sheet1!$A$1-1)*10,FALSE)&gt;9999,-2,IF(VLOOKUP($A1098,Sheet1!$B$3:$AH$1266,Sheet1!M$1+(Sheet1!$A$1-1)*10,FALSE)&gt;999,-1,0)))))))</f>
        <v>---</v>
      </c>
      <c r="AD1098" s="392" t="str">
        <f>IF(ISNA(VLOOKUP($A1098,Sheet1!$B$3:$AH$1266,Sheet1!N$1+(Sheet1!$A$1-1)*10,FALSE))=TRUE,"---",IF(VLOOKUP($A1098,Sheet1!$B$3:$AH$1266,Sheet1!N$1+(Sheet1!$A$1-1)*10,FALSE)="---","---", (ROUND(VLOOKUP($A1098,Sheet1!$B$3:$AH$1266,Sheet1!N$1+(Sheet1!$A$1-1)*10,FALSE),IF(VLOOKUP($A1098,Sheet1!$B$3:$AH$1266,Sheet1!N$1+(Sheet1!$A$1-1)*10,FALSE)&gt;99999,-3,IF(VLOOKUP($A1098,Sheet1!$B$3:$AH$1266,Sheet1!N$1+(Sheet1!$A$1-1)*10,FALSE)&gt;9999,-2,IF(VLOOKUP($A1098,Sheet1!$B$3:$AH$1266,Sheet1!N$1+(Sheet1!$A$1-1)*10,FALSE)&gt;999,-1,0)))))))</f>
        <v>---</v>
      </c>
    </row>
    <row r="1099" spans="1:30" ht="25.5" customHeight="1" x14ac:dyDescent="0.25">
      <c r="A1099" s="303"/>
      <c r="B1099" s="331"/>
      <c r="C1099" s="303"/>
      <c r="D1099" s="303"/>
      <c r="E1099" s="307" t="e">
        <v>#N/A</v>
      </c>
      <c r="F1099" s="52" t="s">
        <v>4651</v>
      </c>
      <c r="G1099" s="127" t="s">
        <v>286</v>
      </c>
      <c r="H1099" s="347"/>
      <c r="I1099" s="112">
        <v>34564</v>
      </c>
      <c r="J1099" s="147">
        <v>13.38</v>
      </c>
      <c r="K1099" s="127" t="s">
        <v>20</v>
      </c>
      <c r="L1099" s="115">
        <v>13900</v>
      </c>
      <c r="M1099" s="155">
        <v>18</v>
      </c>
      <c r="N1099" s="127" t="s">
        <v>203</v>
      </c>
      <c r="O1099" s="68" t="s">
        <v>4405</v>
      </c>
      <c r="P1099" s="68" t="s">
        <v>4405</v>
      </c>
      <c r="Q1099" s="68" t="s">
        <v>4405</v>
      </c>
      <c r="R1099" s="74" t="s">
        <v>4405</v>
      </c>
      <c r="S1099" s="356" t="e">
        <v>#N/A</v>
      </c>
      <c r="T1099" s="356" t="str">
        <f>IF(ISNA(VLOOKUP(A1099,Sheet1!B$3:C$1266,2,FALSE)=TRUE),"ND",VLOOKUP(A1099,Sheet1!B$3:C$1266,2,FALSE))</f>
        <v>ND</v>
      </c>
      <c r="U1099" s="392" t="str">
        <f>IF(ISNA(VLOOKUP($A1099,Sheet1!$B$3:$AH$1266,Sheet1!E$1+(Sheet1!$A$1-1)*10,FALSE))=TRUE,"---",IF(VLOOKUP($A1099,Sheet1!$B$3:$AH$1266,Sheet1!E$1+(Sheet1!$A$1-1)*10,FALSE)="---","---", (ROUND(VLOOKUP($A1099,Sheet1!$B$3:$AH$1266,Sheet1!E$1+(Sheet1!$A$1-1)*10,FALSE),IF(VLOOKUP($A1099,Sheet1!$B$3:$AH$1266,Sheet1!E$1+(Sheet1!$A$1-1)*10,FALSE)&gt;99999,-3,IF(VLOOKUP($A1099,Sheet1!$B$3:$AH$1266,Sheet1!E$1+(Sheet1!$A$1-1)*10,FALSE)&gt;9999,-2,IF(VLOOKUP($A1099,Sheet1!$B$3:$AH$1266,Sheet1!E$1+(Sheet1!$A$1-1)*10,FALSE)&gt;999,-1,0)))))))</f>
        <v>---</v>
      </c>
      <c r="V1099" s="392" t="str">
        <f>IF(ISNA(VLOOKUP($A1099,Sheet1!$B$3:$AH$1266,Sheet1!F$1+(Sheet1!$A$1-1)*10,FALSE))=TRUE,"---",IF(VLOOKUP($A1099,Sheet1!$B$3:$AH$1266,Sheet1!F$1+(Sheet1!$A$1-1)*10,FALSE)="---","---", (ROUND(VLOOKUP($A1099,Sheet1!$B$3:$AH$1266,Sheet1!F$1+(Sheet1!$A$1-1)*10,FALSE),IF(VLOOKUP($A1099,Sheet1!$B$3:$AH$1266,Sheet1!F$1+(Sheet1!$A$1-1)*10,FALSE)&gt;99999,-3,IF(VLOOKUP($A1099,Sheet1!$B$3:$AH$1266,Sheet1!F$1+(Sheet1!$A$1-1)*10,FALSE)&gt;9999,-2,IF(VLOOKUP($A1099,Sheet1!$B$3:$AH$1266,Sheet1!F$1+(Sheet1!$A$1-1)*10,FALSE)&gt;999,-1,0)))))))</f>
        <v>---</v>
      </c>
      <c r="W1099" s="392" t="str">
        <f>IF(ISNA(VLOOKUP($A1099,Sheet1!$B$3:$AH$1266,Sheet1!G$1+(Sheet1!$A$1-1)*10,FALSE))=TRUE,"---",IF(VLOOKUP($A1099,Sheet1!$B$3:$AH$1266,Sheet1!G$1+(Sheet1!$A$1-1)*10,FALSE)="---","---", (ROUND(VLOOKUP($A1099,Sheet1!$B$3:$AH$1266,Sheet1!G$1+(Sheet1!$A$1-1)*10,FALSE),IF(VLOOKUP($A1099,Sheet1!$B$3:$AH$1266,Sheet1!G$1+(Sheet1!$A$1-1)*10,FALSE)&gt;99999,-3,IF(VLOOKUP($A1099,Sheet1!$B$3:$AH$1266,Sheet1!G$1+(Sheet1!$A$1-1)*10,FALSE)&gt;9999,-2,IF(VLOOKUP($A1099,Sheet1!$B$3:$AH$1266,Sheet1!G$1+(Sheet1!$A$1-1)*10,FALSE)&gt;999,-1,0)))))))</f>
        <v>---</v>
      </c>
      <c r="X1099" s="392" t="str">
        <f>IF(ISNA(VLOOKUP($A1099,Sheet1!$B$3:$AH$1266,Sheet1!H$1+(Sheet1!$A$1-1)*10,FALSE))=TRUE,"---",IF(VLOOKUP($A1099,Sheet1!$B$3:$AH$1266,Sheet1!H$1+(Sheet1!$A$1-1)*10,FALSE)="---","---", (ROUND(VLOOKUP($A1099,Sheet1!$B$3:$AH$1266,Sheet1!H$1+(Sheet1!$A$1-1)*10,FALSE),IF(VLOOKUP($A1099,Sheet1!$B$3:$AH$1266,Sheet1!H$1+(Sheet1!$A$1-1)*10,FALSE)&gt;99999,-3,IF(VLOOKUP($A1099,Sheet1!$B$3:$AH$1266,Sheet1!H$1+(Sheet1!$A$1-1)*10,FALSE)&gt;9999,-2,IF(VLOOKUP($A1099,Sheet1!$B$3:$AH$1266,Sheet1!H$1+(Sheet1!$A$1-1)*10,FALSE)&gt;999,-1,0)))))))</f>
        <v>---</v>
      </c>
      <c r="Y1099" s="392" t="str">
        <f>IF(ISNA(VLOOKUP($A1099,Sheet1!$B$3:$AH$1266,Sheet1!I$1+(Sheet1!$A$1-1)*10,FALSE))=TRUE,"---",IF(VLOOKUP($A1099,Sheet1!$B$3:$AH$1266,Sheet1!I$1+(Sheet1!$A$1-1)*10,FALSE)="---","---", (ROUND(VLOOKUP($A1099,Sheet1!$B$3:$AH$1266,Sheet1!I$1+(Sheet1!$A$1-1)*10,FALSE),IF(VLOOKUP($A1099,Sheet1!$B$3:$AH$1266,Sheet1!I$1+(Sheet1!$A$1-1)*10,FALSE)&gt;99999,-3,IF(VLOOKUP($A1099,Sheet1!$B$3:$AH$1266,Sheet1!I$1+(Sheet1!$A$1-1)*10,FALSE)&gt;9999,-2,IF(VLOOKUP($A1099,Sheet1!$B$3:$AH$1266,Sheet1!I$1+(Sheet1!$A$1-1)*10,FALSE)&gt;999,-1,0)))))))</f>
        <v>---</v>
      </c>
      <c r="Z1099" s="392" t="str">
        <f>IF(ISNA(VLOOKUP($A1099,Sheet1!$B$3:$AH$1266,Sheet1!J$1+(Sheet1!$A$1-1)*10,FALSE))=TRUE,"---",IF(VLOOKUP($A1099,Sheet1!$B$3:$AH$1266,Sheet1!J$1+(Sheet1!$A$1-1)*10,FALSE)="---","---", (ROUND(VLOOKUP($A1099,Sheet1!$B$3:$AH$1266,Sheet1!J$1+(Sheet1!$A$1-1)*10,FALSE),IF(VLOOKUP($A1099,Sheet1!$B$3:$AH$1266,Sheet1!J$1+(Sheet1!$A$1-1)*10,FALSE)&gt;99999,-3,IF(VLOOKUP($A1099,Sheet1!$B$3:$AH$1266,Sheet1!J$1+(Sheet1!$A$1-1)*10,FALSE)&gt;9999,-2,IF(VLOOKUP($A1099,Sheet1!$B$3:$AH$1266,Sheet1!J$1+(Sheet1!$A$1-1)*10,FALSE)&gt;999,-1,0)))))))</f>
        <v>---</v>
      </c>
      <c r="AA1099" s="392" t="str">
        <f>IF(ISNA(VLOOKUP($A1099,Sheet1!$B$3:$AH$1266,Sheet1!K$1+(Sheet1!$A$1-1)*10,FALSE))=TRUE,"---",IF(VLOOKUP($A1099,Sheet1!$B$3:$AH$1266,Sheet1!K$1+(Sheet1!$A$1-1)*10,FALSE)="---","---", (ROUND(VLOOKUP($A1099,Sheet1!$B$3:$AH$1266,Sheet1!K$1+(Sheet1!$A$1-1)*10,FALSE),IF(VLOOKUP($A1099,Sheet1!$B$3:$AH$1266,Sheet1!K$1+(Sheet1!$A$1-1)*10,FALSE)&gt;99999,-3,IF(VLOOKUP($A1099,Sheet1!$B$3:$AH$1266,Sheet1!K$1+(Sheet1!$A$1-1)*10,FALSE)&gt;9999,-2,IF(VLOOKUP($A1099,Sheet1!$B$3:$AH$1266,Sheet1!K$1+(Sheet1!$A$1-1)*10,FALSE)&gt;999,-1,0)))))))</f>
        <v>---</v>
      </c>
      <c r="AB1099" s="392" t="str">
        <f>IF(ISNA(VLOOKUP($A1099,Sheet1!$B$3:$AH$1266,Sheet1!L$1+(Sheet1!$A$1-1)*10,FALSE))=TRUE,"---",IF(VLOOKUP($A1099,Sheet1!$B$3:$AH$1266,Sheet1!L$1+(Sheet1!$A$1-1)*10,FALSE)="---","---", (ROUND(VLOOKUP($A1099,Sheet1!$B$3:$AH$1266,Sheet1!L$1+(Sheet1!$A$1-1)*10,FALSE),IF(VLOOKUP($A1099,Sheet1!$B$3:$AH$1266,Sheet1!L$1+(Sheet1!$A$1-1)*10,FALSE)&gt;99999,-3,IF(VLOOKUP($A1099,Sheet1!$B$3:$AH$1266,Sheet1!L$1+(Sheet1!$A$1-1)*10,FALSE)&gt;9999,-2,IF(VLOOKUP($A1099,Sheet1!$B$3:$AH$1266,Sheet1!L$1+(Sheet1!$A$1-1)*10,FALSE)&gt;999,-1,0)))))))</f>
        <v>---</v>
      </c>
      <c r="AC1099" s="392" t="str">
        <f>IF(ISNA(VLOOKUP($A1099,Sheet1!$B$3:$AH$1266,Sheet1!M$1+(Sheet1!$A$1-1)*10,FALSE))=TRUE,"---",IF(VLOOKUP($A1099,Sheet1!$B$3:$AH$1266,Sheet1!M$1+(Sheet1!$A$1-1)*10,FALSE)="---","---", (ROUND(VLOOKUP($A1099,Sheet1!$B$3:$AH$1266,Sheet1!M$1+(Sheet1!$A$1-1)*10,FALSE),IF(VLOOKUP($A1099,Sheet1!$B$3:$AH$1266,Sheet1!M$1+(Sheet1!$A$1-1)*10,FALSE)&gt;99999,-3,IF(VLOOKUP($A1099,Sheet1!$B$3:$AH$1266,Sheet1!M$1+(Sheet1!$A$1-1)*10,FALSE)&gt;9999,-2,IF(VLOOKUP($A1099,Sheet1!$B$3:$AH$1266,Sheet1!M$1+(Sheet1!$A$1-1)*10,FALSE)&gt;999,-1,0)))))))</f>
        <v>---</v>
      </c>
      <c r="AD1099" s="392" t="str">
        <f>IF(ISNA(VLOOKUP($A1099,Sheet1!$B$3:$AH$1266,Sheet1!N$1+(Sheet1!$A$1-1)*10,FALSE))=TRUE,"---",IF(VLOOKUP($A1099,Sheet1!$B$3:$AH$1266,Sheet1!N$1+(Sheet1!$A$1-1)*10,FALSE)="---","---", (ROUND(VLOOKUP($A1099,Sheet1!$B$3:$AH$1266,Sheet1!N$1+(Sheet1!$A$1-1)*10,FALSE),IF(VLOOKUP($A1099,Sheet1!$B$3:$AH$1266,Sheet1!N$1+(Sheet1!$A$1-1)*10,FALSE)&gt;99999,-3,IF(VLOOKUP($A1099,Sheet1!$B$3:$AH$1266,Sheet1!N$1+(Sheet1!$A$1-1)*10,FALSE)&gt;9999,-2,IF(VLOOKUP($A1099,Sheet1!$B$3:$AH$1266,Sheet1!N$1+(Sheet1!$A$1-1)*10,FALSE)&gt;999,-1,0)))))))</f>
        <v>---</v>
      </c>
    </row>
    <row r="1100" spans="1:30" ht="25.5" customHeight="1" x14ac:dyDescent="0.25">
      <c r="A1100" s="303"/>
      <c r="B1100" s="331"/>
      <c r="C1100" s="303"/>
      <c r="D1100" s="303"/>
      <c r="E1100" s="307" t="e">
        <v>#N/A</v>
      </c>
      <c r="F1100" s="52" t="s">
        <v>4747</v>
      </c>
      <c r="G1100" s="127" t="s">
        <v>31</v>
      </c>
      <c r="H1100" s="347"/>
      <c r="I1100" s="112">
        <v>38247</v>
      </c>
      <c r="J1100" s="147">
        <v>13.81</v>
      </c>
      <c r="K1100" s="127" t="s">
        <v>20</v>
      </c>
      <c r="L1100" s="115">
        <v>13900</v>
      </c>
      <c r="M1100" s="155">
        <v>18</v>
      </c>
      <c r="N1100" s="127" t="s">
        <v>203</v>
      </c>
      <c r="O1100" s="68" t="s">
        <v>4405</v>
      </c>
      <c r="P1100" s="68" t="s">
        <v>4405</v>
      </c>
      <c r="Q1100" s="68" t="s">
        <v>4405</v>
      </c>
      <c r="R1100" s="74" t="s">
        <v>4405</v>
      </c>
      <c r="S1100" s="356" t="e">
        <v>#N/A</v>
      </c>
      <c r="T1100" s="356" t="str">
        <f>IF(ISNA(VLOOKUP(A1100,Sheet1!B$3:C$1266,2,FALSE)=TRUE),"ND",VLOOKUP(A1100,Sheet1!B$3:C$1266,2,FALSE))</f>
        <v>ND</v>
      </c>
      <c r="U1100" s="392" t="str">
        <f>IF(ISNA(VLOOKUP($A1100,Sheet1!$B$3:$AH$1266,Sheet1!E$1+(Sheet1!$A$1-1)*10,FALSE))=TRUE,"---",IF(VLOOKUP($A1100,Sheet1!$B$3:$AH$1266,Sheet1!E$1+(Sheet1!$A$1-1)*10,FALSE)="---","---", (ROUND(VLOOKUP($A1100,Sheet1!$B$3:$AH$1266,Sheet1!E$1+(Sheet1!$A$1-1)*10,FALSE),IF(VLOOKUP($A1100,Sheet1!$B$3:$AH$1266,Sheet1!E$1+(Sheet1!$A$1-1)*10,FALSE)&gt;99999,-3,IF(VLOOKUP($A1100,Sheet1!$B$3:$AH$1266,Sheet1!E$1+(Sheet1!$A$1-1)*10,FALSE)&gt;9999,-2,IF(VLOOKUP($A1100,Sheet1!$B$3:$AH$1266,Sheet1!E$1+(Sheet1!$A$1-1)*10,FALSE)&gt;999,-1,0)))))))</f>
        <v>---</v>
      </c>
      <c r="V1100" s="392" t="str">
        <f>IF(ISNA(VLOOKUP($A1100,Sheet1!$B$3:$AH$1266,Sheet1!F$1+(Sheet1!$A$1-1)*10,FALSE))=TRUE,"---",IF(VLOOKUP($A1100,Sheet1!$B$3:$AH$1266,Sheet1!F$1+(Sheet1!$A$1-1)*10,FALSE)="---","---", (ROUND(VLOOKUP($A1100,Sheet1!$B$3:$AH$1266,Sheet1!F$1+(Sheet1!$A$1-1)*10,FALSE),IF(VLOOKUP($A1100,Sheet1!$B$3:$AH$1266,Sheet1!F$1+(Sheet1!$A$1-1)*10,FALSE)&gt;99999,-3,IF(VLOOKUP($A1100,Sheet1!$B$3:$AH$1266,Sheet1!F$1+(Sheet1!$A$1-1)*10,FALSE)&gt;9999,-2,IF(VLOOKUP($A1100,Sheet1!$B$3:$AH$1266,Sheet1!F$1+(Sheet1!$A$1-1)*10,FALSE)&gt;999,-1,0)))))))</f>
        <v>---</v>
      </c>
      <c r="W1100" s="392" t="str">
        <f>IF(ISNA(VLOOKUP($A1100,Sheet1!$B$3:$AH$1266,Sheet1!G$1+(Sheet1!$A$1-1)*10,FALSE))=TRUE,"---",IF(VLOOKUP($A1100,Sheet1!$B$3:$AH$1266,Sheet1!G$1+(Sheet1!$A$1-1)*10,FALSE)="---","---", (ROUND(VLOOKUP($A1100,Sheet1!$B$3:$AH$1266,Sheet1!G$1+(Sheet1!$A$1-1)*10,FALSE),IF(VLOOKUP($A1100,Sheet1!$B$3:$AH$1266,Sheet1!G$1+(Sheet1!$A$1-1)*10,FALSE)&gt;99999,-3,IF(VLOOKUP($A1100,Sheet1!$B$3:$AH$1266,Sheet1!G$1+(Sheet1!$A$1-1)*10,FALSE)&gt;9999,-2,IF(VLOOKUP($A1100,Sheet1!$B$3:$AH$1266,Sheet1!G$1+(Sheet1!$A$1-1)*10,FALSE)&gt;999,-1,0)))))))</f>
        <v>---</v>
      </c>
      <c r="X1100" s="392" t="str">
        <f>IF(ISNA(VLOOKUP($A1100,Sheet1!$B$3:$AH$1266,Sheet1!H$1+(Sheet1!$A$1-1)*10,FALSE))=TRUE,"---",IF(VLOOKUP($A1100,Sheet1!$B$3:$AH$1266,Sheet1!H$1+(Sheet1!$A$1-1)*10,FALSE)="---","---", (ROUND(VLOOKUP($A1100,Sheet1!$B$3:$AH$1266,Sheet1!H$1+(Sheet1!$A$1-1)*10,FALSE),IF(VLOOKUP($A1100,Sheet1!$B$3:$AH$1266,Sheet1!H$1+(Sheet1!$A$1-1)*10,FALSE)&gt;99999,-3,IF(VLOOKUP($A1100,Sheet1!$B$3:$AH$1266,Sheet1!H$1+(Sheet1!$A$1-1)*10,FALSE)&gt;9999,-2,IF(VLOOKUP($A1100,Sheet1!$B$3:$AH$1266,Sheet1!H$1+(Sheet1!$A$1-1)*10,FALSE)&gt;999,-1,0)))))))</f>
        <v>---</v>
      </c>
      <c r="Y1100" s="392" t="str">
        <f>IF(ISNA(VLOOKUP($A1100,Sheet1!$B$3:$AH$1266,Sheet1!I$1+(Sheet1!$A$1-1)*10,FALSE))=TRUE,"---",IF(VLOOKUP($A1100,Sheet1!$B$3:$AH$1266,Sheet1!I$1+(Sheet1!$A$1-1)*10,FALSE)="---","---", (ROUND(VLOOKUP($A1100,Sheet1!$B$3:$AH$1266,Sheet1!I$1+(Sheet1!$A$1-1)*10,FALSE),IF(VLOOKUP($A1100,Sheet1!$B$3:$AH$1266,Sheet1!I$1+(Sheet1!$A$1-1)*10,FALSE)&gt;99999,-3,IF(VLOOKUP($A1100,Sheet1!$B$3:$AH$1266,Sheet1!I$1+(Sheet1!$A$1-1)*10,FALSE)&gt;9999,-2,IF(VLOOKUP($A1100,Sheet1!$B$3:$AH$1266,Sheet1!I$1+(Sheet1!$A$1-1)*10,FALSE)&gt;999,-1,0)))))))</f>
        <v>---</v>
      </c>
      <c r="Z1100" s="392" t="str">
        <f>IF(ISNA(VLOOKUP($A1100,Sheet1!$B$3:$AH$1266,Sheet1!J$1+(Sheet1!$A$1-1)*10,FALSE))=TRUE,"---",IF(VLOOKUP($A1100,Sheet1!$B$3:$AH$1266,Sheet1!J$1+(Sheet1!$A$1-1)*10,FALSE)="---","---", (ROUND(VLOOKUP($A1100,Sheet1!$B$3:$AH$1266,Sheet1!J$1+(Sheet1!$A$1-1)*10,FALSE),IF(VLOOKUP($A1100,Sheet1!$B$3:$AH$1266,Sheet1!J$1+(Sheet1!$A$1-1)*10,FALSE)&gt;99999,-3,IF(VLOOKUP($A1100,Sheet1!$B$3:$AH$1266,Sheet1!J$1+(Sheet1!$A$1-1)*10,FALSE)&gt;9999,-2,IF(VLOOKUP($A1100,Sheet1!$B$3:$AH$1266,Sheet1!J$1+(Sheet1!$A$1-1)*10,FALSE)&gt;999,-1,0)))))))</f>
        <v>---</v>
      </c>
      <c r="AA1100" s="392" t="str">
        <f>IF(ISNA(VLOOKUP($A1100,Sheet1!$B$3:$AH$1266,Sheet1!K$1+(Sheet1!$A$1-1)*10,FALSE))=TRUE,"---",IF(VLOOKUP($A1100,Sheet1!$B$3:$AH$1266,Sheet1!K$1+(Sheet1!$A$1-1)*10,FALSE)="---","---", (ROUND(VLOOKUP($A1100,Sheet1!$B$3:$AH$1266,Sheet1!K$1+(Sheet1!$A$1-1)*10,FALSE),IF(VLOOKUP($A1100,Sheet1!$B$3:$AH$1266,Sheet1!K$1+(Sheet1!$A$1-1)*10,FALSE)&gt;99999,-3,IF(VLOOKUP($A1100,Sheet1!$B$3:$AH$1266,Sheet1!K$1+(Sheet1!$A$1-1)*10,FALSE)&gt;9999,-2,IF(VLOOKUP($A1100,Sheet1!$B$3:$AH$1266,Sheet1!K$1+(Sheet1!$A$1-1)*10,FALSE)&gt;999,-1,0)))))))</f>
        <v>---</v>
      </c>
      <c r="AB1100" s="392" t="str">
        <f>IF(ISNA(VLOOKUP($A1100,Sheet1!$B$3:$AH$1266,Sheet1!L$1+(Sheet1!$A$1-1)*10,FALSE))=TRUE,"---",IF(VLOOKUP($A1100,Sheet1!$B$3:$AH$1266,Sheet1!L$1+(Sheet1!$A$1-1)*10,FALSE)="---","---", (ROUND(VLOOKUP($A1100,Sheet1!$B$3:$AH$1266,Sheet1!L$1+(Sheet1!$A$1-1)*10,FALSE),IF(VLOOKUP($A1100,Sheet1!$B$3:$AH$1266,Sheet1!L$1+(Sheet1!$A$1-1)*10,FALSE)&gt;99999,-3,IF(VLOOKUP($A1100,Sheet1!$B$3:$AH$1266,Sheet1!L$1+(Sheet1!$A$1-1)*10,FALSE)&gt;9999,-2,IF(VLOOKUP($A1100,Sheet1!$B$3:$AH$1266,Sheet1!L$1+(Sheet1!$A$1-1)*10,FALSE)&gt;999,-1,0)))))))</f>
        <v>---</v>
      </c>
      <c r="AC1100" s="392" t="str">
        <f>IF(ISNA(VLOOKUP($A1100,Sheet1!$B$3:$AH$1266,Sheet1!M$1+(Sheet1!$A$1-1)*10,FALSE))=TRUE,"---",IF(VLOOKUP($A1100,Sheet1!$B$3:$AH$1266,Sheet1!M$1+(Sheet1!$A$1-1)*10,FALSE)="---","---", (ROUND(VLOOKUP($A1100,Sheet1!$B$3:$AH$1266,Sheet1!M$1+(Sheet1!$A$1-1)*10,FALSE),IF(VLOOKUP($A1100,Sheet1!$B$3:$AH$1266,Sheet1!M$1+(Sheet1!$A$1-1)*10,FALSE)&gt;99999,-3,IF(VLOOKUP($A1100,Sheet1!$B$3:$AH$1266,Sheet1!M$1+(Sheet1!$A$1-1)*10,FALSE)&gt;9999,-2,IF(VLOOKUP($A1100,Sheet1!$B$3:$AH$1266,Sheet1!M$1+(Sheet1!$A$1-1)*10,FALSE)&gt;999,-1,0)))))))</f>
        <v>---</v>
      </c>
      <c r="AD1100" s="392" t="str">
        <f>IF(ISNA(VLOOKUP($A1100,Sheet1!$B$3:$AH$1266,Sheet1!N$1+(Sheet1!$A$1-1)*10,FALSE))=TRUE,"---",IF(VLOOKUP($A1100,Sheet1!$B$3:$AH$1266,Sheet1!N$1+(Sheet1!$A$1-1)*10,FALSE)="---","---", (ROUND(VLOOKUP($A1100,Sheet1!$B$3:$AH$1266,Sheet1!N$1+(Sheet1!$A$1-1)*10,FALSE),IF(VLOOKUP($A1100,Sheet1!$B$3:$AH$1266,Sheet1!N$1+(Sheet1!$A$1-1)*10,FALSE)&gt;99999,-3,IF(VLOOKUP($A1100,Sheet1!$B$3:$AH$1266,Sheet1!N$1+(Sheet1!$A$1-1)*10,FALSE)&gt;9999,-2,IF(VLOOKUP($A1100,Sheet1!$B$3:$AH$1266,Sheet1!N$1+(Sheet1!$A$1-1)*10,FALSE)&gt;999,-1,0)))))))</f>
        <v>---</v>
      </c>
    </row>
    <row r="1101" spans="1:30" ht="25.5" customHeight="1" x14ac:dyDescent="0.25">
      <c r="A1101" s="133" t="s">
        <v>1632</v>
      </c>
      <c r="B1101" s="134" t="s">
        <v>1633</v>
      </c>
      <c r="C1101" s="133">
        <v>420235</v>
      </c>
      <c r="D1101" s="133">
        <v>770647</v>
      </c>
      <c r="E1101" s="67" t="s">
        <v>3031</v>
      </c>
      <c r="F1101" s="135" t="s">
        <v>4405</v>
      </c>
      <c r="G1101" s="118" t="s">
        <v>160</v>
      </c>
      <c r="H1101" s="136">
        <v>9.1300000000000008</v>
      </c>
      <c r="I1101" s="119">
        <v>26473</v>
      </c>
      <c r="J1101" s="137" t="s">
        <v>4405</v>
      </c>
      <c r="K1101" s="118" t="s">
        <v>17</v>
      </c>
      <c r="L1101" s="122">
        <v>2730</v>
      </c>
      <c r="M1101" s="123">
        <v>299</v>
      </c>
      <c r="N1101" s="118" t="s">
        <v>462</v>
      </c>
      <c r="O1101" s="71">
        <f>IF(U1101&lt;&gt;"---",IF(L1101&lt;W1101,"&gt;50",IF(AND(L1101&gt;=W1101,L1101&lt;=X1101),(W$8-(((LOG(L1101)-LOG(W1101))/((LOG(X1101)-LOG(W1101)))*(W$8-X$8)))),IF(AND(L1101&gt;=X1101,L1101&lt;=Y1101),(X$8-(((LOG(L1101)-LOG(X1101))/((LOG(Y1101)-LOG(X1101)))*(X$8-Y$8)))),IF(AND(L1101&gt;=Y1101,L1101&lt;=Z1101),(Y$8-(((LOG(L1101)-LOG(Y1101))/((LOG(Z1101)-LOG(Y1101)))*(Y$8-Z$8)))),IF(AND(L1101&gt;=Z1101,L1101&lt;=AA1101),(Z$8-(((LOG(L1101)-LOG(Z1101))/((LOG(AA1101)-LOG(Z1101)))*(Z$8-AA$8)))),IF(AND(L1101&gt;=AA1101,L1101&lt;=AB1101),(AA$8-(((LOG(L1101)-LOG(AA1101))/((LOG(AB1101)-LOG(AA1101)))*(AA$8-AB$8)))),IF(AND(L1101&gt;=AB1101,L1101&lt;=AC1101),(AB$8-(((LOG(L1101)-LOG(AB1101))/((LOG(AC1101)-LOG(AB1101)))*(AB$8-AC$8)))),IF(AND(L1101&gt;=AC1101,L1101&lt;=AD1101),(AC$8-(((LOG(L1101)-LOG(AC1101))/((LOG(AD1101)-LOG(AC1101)))*(AC$8-AD$8)))),IF(L1101&gt;AD1101*1.1,"&lt;0.2",0.2))))))))),"")</f>
        <v>0.668248287201747</v>
      </c>
      <c r="P1101" s="71">
        <f>IF(O1101&lt;&gt;"",VLOOKUP($A1101,Sheet4!$A$2:$O$1309,14,FALSE)*100,"")</f>
        <v>1.7675223458695211</v>
      </c>
      <c r="Q1101" s="71">
        <f>IF(P1101&lt;&gt;"",VLOOKUP($A1101,Sheet4!$A$2:$O$1309,15,FALSE)*100,"")</f>
        <v>16.027214922836752</v>
      </c>
      <c r="R1101" s="73" t="str">
        <f t="shared" si="37"/>
        <v>&gt;100, &lt;200</v>
      </c>
      <c r="S1101" s="63" t="s">
        <v>4367</v>
      </c>
      <c r="T1101" s="63" t="str">
        <f>IF(ISNA(VLOOKUP(A1101,Sheet1!B$3:C$1266,2,FALSE)=TRUE),"NC",VLOOKUP(A1101,Sheet1!B$3:C$1266,2,FALSE))</f>
        <v>Rural</v>
      </c>
      <c r="U1101" s="66">
        <f>IF(ISNA(VLOOKUP($A1101,Sheet1!$B$3:$AH$1266,Sheet1!E$1+(Sheet1!$A$1-1)*10,FALSE))=TRUE,"---",IF(VLOOKUP($A1101,Sheet1!$B$3:$AH$1266,Sheet1!E$1+(Sheet1!$A$1-1)*10,FALSE)="---","---", (ROUND(VLOOKUP($A1101,Sheet1!$B$3:$AH$1266,Sheet1!E$1+(Sheet1!$A$1-1)*10,FALSE),IF(VLOOKUP($A1101,Sheet1!$B$3:$AH$1266,Sheet1!E$1+(Sheet1!$A$1-1)*10,FALSE)&gt;99999,-3,IF(VLOOKUP($A1101,Sheet1!$B$3:$AH$1266,Sheet1!E$1+(Sheet1!$A$1-1)*10,FALSE)&gt;9999,-2,IF(VLOOKUP($A1101,Sheet1!$B$3:$AH$1266,Sheet1!E$1+(Sheet1!$A$1-1)*10,FALSE)&gt;999,-1,0)))))))</f>
        <v>270</v>
      </c>
      <c r="V1101" s="66">
        <f>IF(ISNA(VLOOKUP($A1101,Sheet1!$B$3:$AH$1266,Sheet1!F$1+(Sheet1!$A$1-1)*10,FALSE))=TRUE,"---",IF(VLOOKUP($A1101,Sheet1!$B$3:$AH$1266,Sheet1!F$1+(Sheet1!$A$1-1)*10,FALSE)="---","---", (ROUND(VLOOKUP($A1101,Sheet1!$B$3:$AH$1266,Sheet1!F$1+(Sheet1!$A$1-1)*10,FALSE),IF(VLOOKUP($A1101,Sheet1!$B$3:$AH$1266,Sheet1!F$1+(Sheet1!$A$1-1)*10,FALSE)&gt;99999,-3,IF(VLOOKUP($A1101,Sheet1!$B$3:$AH$1266,Sheet1!F$1+(Sheet1!$A$1-1)*10,FALSE)&gt;9999,-2,IF(VLOOKUP($A1101,Sheet1!$B$3:$AH$1266,Sheet1!F$1+(Sheet1!$A$1-1)*10,FALSE)&gt;999,-1,0)))))))</f>
        <v>350</v>
      </c>
      <c r="W1101" s="66">
        <f>IF(ISNA(VLOOKUP($A1101,Sheet1!$B$3:$AH$1266,Sheet1!G$1+(Sheet1!$A$1-1)*10,FALSE))=TRUE,"---",IF(VLOOKUP($A1101,Sheet1!$B$3:$AH$1266,Sheet1!G$1+(Sheet1!$A$1-1)*10,FALSE)="---","---", (ROUND(VLOOKUP($A1101,Sheet1!$B$3:$AH$1266,Sheet1!G$1+(Sheet1!$A$1-1)*10,FALSE),IF(VLOOKUP($A1101,Sheet1!$B$3:$AH$1266,Sheet1!G$1+(Sheet1!$A$1-1)*10,FALSE)&gt;99999,-3,IF(VLOOKUP($A1101,Sheet1!$B$3:$AH$1266,Sheet1!G$1+(Sheet1!$A$1-1)*10,FALSE)&gt;9999,-2,IF(VLOOKUP($A1101,Sheet1!$B$3:$AH$1266,Sheet1!G$1+(Sheet1!$A$1-1)*10,FALSE)&gt;999,-1,0)))))))</f>
        <v>470</v>
      </c>
      <c r="X1101" s="66">
        <f>IF(ISNA(VLOOKUP($A1101,Sheet1!$B$3:$AH$1266,Sheet1!H$1+(Sheet1!$A$1-1)*10,FALSE))=TRUE,"---",IF(VLOOKUP($A1101,Sheet1!$B$3:$AH$1266,Sheet1!H$1+(Sheet1!$A$1-1)*10,FALSE)="---","---", (ROUND(VLOOKUP($A1101,Sheet1!$B$3:$AH$1266,Sheet1!H$1+(Sheet1!$A$1-1)*10,FALSE),IF(VLOOKUP($A1101,Sheet1!$B$3:$AH$1266,Sheet1!H$1+(Sheet1!$A$1-1)*10,FALSE)&gt;99999,-3,IF(VLOOKUP($A1101,Sheet1!$B$3:$AH$1266,Sheet1!H$1+(Sheet1!$A$1-1)*10,FALSE)&gt;9999,-2,IF(VLOOKUP($A1101,Sheet1!$B$3:$AH$1266,Sheet1!H$1+(Sheet1!$A$1-1)*10,FALSE)&gt;999,-1,0)))))))</f>
        <v>851</v>
      </c>
      <c r="Y1101" s="66">
        <f>IF(ISNA(VLOOKUP($A1101,Sheet1!$B$3:$AH$1266,Sheet1!I$1+(Sheet1!$A$1-1)*10,FALSE))=TRUE,"---",IF(VLOOKUP($A1101,Sheet1!$B$3:$AH$1266,Sheet1!I$1+(Sheet1!$A$1-1)*10,FALSE)="---","---", (ROUND(VLOOKUP($A1101,Sheet1!$B$3:$AH$1266,Sheet1!I$1+(Sheet1!$A$1-1)*10,FALSE),IF(VLOOKUP($A1101,Sheet1!$B$3:$AH$1266,Sheet1!I$1+(Sheet1!$A$1-1)*10,FALSE)&gt;99999,-3,IF(VLOOKUP($A1101,Sheet1!$B$3:$AH$1266,Sheet1!I$1+(Sheet1!$A$1-1)*10,FALSE)&gt;9999,-2,IF(VLOOKUP($A1101,Sheet1!$B$3:$AH$1266,Sheet1!I$1+(Sheet1!$A$1-1)*10,FALSE)&gt;999,-1,0)))))))</f>
        <v>1170</v>
      </c>
      <c r="Z1101" s="66">
        <f>IF(ISNA(VLOOKUP($A1101,Sheet1!$B$3:$AH$1266,Sheet1!J$1+(Sheet1!$A$1-1)*10,FALSE))=TRUE,"---",IF(VLOOKUP($A1101,Sheet1!$B$3:$AH$1266,Sheet1!J$1+(Sheet1!$A$1-1)*10,FALSE)="---","---", (ROUND(VLOOKUP($A1101,Sheet1!$B$3:$AH$1266,Sheet1!J$1+(Sheet1!$A$1-1)*10,FALSE),IF(VLOOKUP($A1101,Sheet1!$B$3:$AH$1266,Sheet1!J$1+(Sheet1!$A$1-1)*10,FALSE)&gt;99999,-3,IF(VLOOKUP($A1101,Sheet1!$B$3:$AH$1266,Sheet1!J$1+(Sheet1!$A$1-1)*10,FALSE)&gt;9999,-2,IF(VLOOKUP($A1101,Sheet1!$B$3:$AH$1266,Sheet1!J$1+(Sheet1!$A$1-1)*10,FALSE)&gt;999,-1,0)))))))</f>
        <v>1620</v>
      </c>
      <c r="AA1101" s="66">
        <f>IF(ISNA(VLOOKUP($A1101,Sheet1!$B$3:$AH$1266,Sheet1!K$1+(Sheet1!$A$1-1)*10,FALSE))=TRUE,"---",IF(VLOOKUP($A1101,Sheet1!$B$3:$AH$1266,Sheet1!K$1+(Sheet1!$A$1-1)*10,FALSE)="---","---", (ROUND(VLOOKUP($A1101,Sheet1!$B$3:$AH$1266,Sheet1!K$1+(Sheet1!$A$1-1)*10,FALSE),IF(VLOOKUP($A1101,Sheet1!$B$3:$AH$1266,Sheet1!K$1+(Sheet1!$A$1-1)*10,FALSE)&gt;99999,-3,IF(VLOOKUP($A1101,Sheet1!$B$3:$AH$1266,Sheet1!K$1+(Sheet1!$A$1-1)*10,FALSE)&gt;9999,-2,IF(VLOOKUP($A1101,Sheet1!$B$3:$AH$1266,Sheet1!K$1+(Sheet1!$A$1-1)*10,FALSE)&gt;999,-1,0)))))))</f>
        <v>2020</v>
      </c>
      <c r="AB1101" s="66">
        <f>IF(ISNA(VLOOKUP($A1101,Sheet1!$B$3:$AH$1266,Sheet1!L$1+(Sheet1!$A$1-1)*10,FALSE))=TRUE,"---",IF(VLOOKUP($A1101,Sheet1!$B$3:$AH$1266,Sheet1!L$1+(Sheet1!$A$1-1)*10,FALSE)="---","---", (ROUND(VLOOKUP($A1101,Sheet1!$B$3:$AH$1266,Sheet1!L$1+(Sheet1!$A$1-1)*10,FALSE),IF(VLOOKUP($A1101,Sheet1!$B$3:$AH$1266,Sheet1!L$1+(Sheet1!$A$1-1)*10,FALSE)&gt;99999,-3,IF(VLOOKUP($A1101,Sheet1!$B$3:$AH$1266,Sheet1!L$1+(Sheet1!$A$1-1)*10,FALSE)&gt;9999,-2,IF(VLOOKUP($A1101,Sheet1!$B$3:$AH$1266,Sheet1!L$1+(Sheet1!$A$1-1)*10,FALSE)&gt;999,-1,0)))))))</f>
        <v>2440</v>
      </c>
      <c r="AC1101" s="66">
        <f>IF(ISNA(VLOOKUP($A1101,Sheet1!$B$3:$AH$1266,Sheet1!M$1+(Sheet1!$A$1-1)*10,FALSE))=TRUE,"---",IF(VLOOKUP($A1101,Sheet1!$B$3:$AH$1266,Sheet1!M$1+(Sheet1!$A$1-1)*10,FALSE)="---","---", (ROUND(VLOOKUP($A1101,Sheet1!$B$3:$AH$1266,Sheet1!M$1+(Sheet1!$A$1-1)*10,FALSE),IF(VLOOKUP($A1101,Sheet1!$B$3:$AH$1266,Sheet1!M$1+(Sheet1!$A$1-1)*10,FALSE)&gt;99999,-3,IF(VLOOKUP($A1101,Sheet1!$B$3:$AH$1266,Sheet1!M$1+(Sheet1!$A$1-1)*10,FALSE)&gt;9999,-2,IF(VLOOKUP($A1101,Sheet1!$B$3:$AH$1266,Sheet1!M$1+(Sheet1!$A$1-1)*10,FALSE)&gt;999,-1,0)))))))</f>
        <v>2890</v>
      </c>
      <c r="AD1101" s="66">
        <f>IF(ISNA(VLOOKUP($A1101,Sheet1!$B$3:$AH$1266,Sheet1!N$1+(Sheet1!$A$1-1)*10,FALSE))=TRUE,"---",IF(VLOOKUP($A1101,Sheet1!$B$3:$AH$1266,Sheet1!N$1+(Sheet1!$A$1-1)*10,FALSE)="---","---", (ROUND(VLOOKUP($A1101,Sheet1!$B$3:$AH$1266,Sheet1!N$1+(Sheet1!$A$1-1)*10,FALSE),IF(VLOOKUP($A1101,Sheet1!$B$3:$AH$1266,Sheet1!N$1+(Sheet1!$A$1-1)*10,FALSE)&gt;99999,-3,IF(VLOOKUP($A1101,Sheet1!$B$3:$AH$1266,Sheet1!N$1+(Sheet1!$A$1-1)*10,FALSE)&gt;9999,-2,IF(VLOOKUP($A1101,Sheet1!$B$3:$AH$1266,Sheet1!N$1+(Sheet1!$A$1-1)*10,FALSE)&gt;999,-1,0)))))))</f>
        <v>3560</v>
      </c>
    </row>
    <row r="1102" spans="1:30" ht="25.5" customHeight="1" x14ac:dyDescent="0.25">
      <c r="A1102" s="125" t="s">
        <v>1634</v>
      </c>
      <c r="B1102" s="138" t="s">
        <v>1635</v>
      </c>
      <c r="C1102" s="125">
        <v>422040</v>
      </c>
      <c r="D1102" s="125">
        <v>775121</v>
      </c>
      <c r="E1102" s="70" t="s">
        <v>3009</v>
      </c>
      <c r="F1102" s="139" t="s">
        <v>4405</v>
      </c>
      <c r="G1102" s="127" t="s">
        <v>160</v>
      </c>
      <c r="H1102" s="128">
        <v>0.17</v>
      </c>
      <c r="I1102" s="112">
        <v>26473</v>
      </c>
      <c r="J1102" s="140" t="s">
        <v>4405</v>
      </c>
      <c r="K1102" s="127" t="s">
        <v>17</v>
      </c>
      <c r="L1102" s="115">
        <v>56</v>
      </c>
      <c r="M1102" s="116">
        <v>329</v>
      </c>
      <c r="N1102" s="127" t="s">
        <v>462</v>
      </c>
      <c r="O1102" s="68" t="s">
        <v>4405</v>
      </c>
      <c r="P1102" s="68" t="s">
        <v>4405</v>
      </c>
      <c r="Q1102" s="68" t="s">
        <v>4405</v>
      </c>
      <c r="R1102" s="74" t="s">
        <v>4405</v>
      </c>
      <c r="S1102" s="64" t="s">
        <v>4367</v>
      </c>
      <c r="T1102" s="64" t="str">
        <f>IF(ISNA(VLOOKUP(A1102,Sheet1!B$3:C$1266,2,FALSE)=TRUE),"NC",VLOOKUP(A1102,Sheet1!B$3:C$1266,2,FALSE))</f>
        <v>NC</v>
      </c>
      <c r="U1102" s="65" t="str">
        <f>IF(ISNA(VLOOKUP($A1102,Sheet1!$B$3:$AH$1266,Sheet1!E$1+(Sheet1!$A$1-1)*10,FALSE))=TRUE,"---",IF(VLOOKUP($A1102,Sheet1!$B$3:$AH$1266,Sheet1!E$1+(Sheet1!$A$1-1)*10,FALSE)="---","---", (ROUND(VLOOKUP($A1102,Sheet1!$B$3:$AH$1266,Sheet1!E$1+(Sheet1!$A$1-1)*10,FALSE),IF(VLOOKUP($A1102,Sheet1!$B$3:$AH$1266,Sheet1!E$1+(Sheet1!$A$1-1)*10,FALSE)&gt;99999,-3,IF(VLOOKUP($A1102,Sheet1!$B$3:$AH$1266,Sheet1!E$1+(Sheet1!$A$1-1)*10,FALSE)&gt;9999,-2,IF(VLOOKUP($A1102,Sheet1!$B$3:$AH$1266,Sheet1!E$1+(Sheet1!$A$1-1)*10,FALSE)&gt;999,-1,0)))))))</f>
        <v>---</v>
      </c>
      <c r="V1102" s="65" t="str">
        <f>IF(ISNA(VLOOKUP($A1102,Sheet1!$B$3:$AH$1266,Sheet1!F$1+(Sheet1!$A$1-1)*10,FALSE))=TRUE,"---",IF(VLOOKUP($A1102,Sheet1!$B$3:$AH$1266,Sheet1!F$1+(Sheet1!$A$1-1)*10,FALSE)="---","---", (ROUND(VLOOKUP($A1102,Sheet1!$B$3:$AH$1266,Sheet1!F$1+(Sheet1!$A$1-1)*10,FALSE),IF(VLOOKUP($A1102,Sheet1!$B$3:$AH$1266,Sheet1!F$1+(Sheet1!$A$1-1)*10,FALSE)&gt;99999,-3,IF(VLOOKUP($A1102,Sheet1!$B$3:$AH$1266,Sheet1!F$1+(Sheet1!$A$1-1)*10,FALSE)&gt;9999,-2,IF(VLOOKUP($A1102,Sheet1!$B$3:$AH$1266,Sheet1!F$1+(Sheet1!$A$1-1)*10,FALSE)&gt;999,-1,0)))))))</f>
        <v>---</v>
      </c>
      <c r="W1102" s="65" t="str">
        <f>IF(ISNA(VLOOKUP($A1102,Sheet1!$B$3:$AH$1266,Sheet1!G$1+(Sheet1!$A$1-1)*10,FALSE))=TRUE,"---",IF(VLOOKUP($A1102,Sheet1!$B$3:$AH$1266,Sheet1!G$1+(Sheet1!$A$1-1)*10,FALSE)="---","---", (ROUND(VLOOKUP($A1102,Sheet1!$B$3:$AH$1266,Sheet1!G$1+(Sheet1!$A$1-1)*10,FALSE),IF(VLOOKUP($A1102,Sheet1!$B$3:$AH$1266,Sheet1!G$1+(Sheet1!$A$1-1)*10,FALSE)&gt;99999,-3,IF(VLOOKUP($A1102,Sheet1!$B$3:$AH$1266,Sheet1!G$1+(Sheet1!$A$1-1)*10,FALSE)&gt;9999,-2,IF(VLOOKUP($A1102,Sheet1!$B$3:$AH$1266,Sheet1!G$1+(Sheet1!$A$1-1)*10,FALSE)&gt;999,-1,0)))))))</f>
        <v>---</v>
      </c>
      <c r="X1102" s="65" t="str">
        <f>IF(ISNA(VLOOKUP($A1102,Sheet1!$B$3:$AH$1266,Sheet1!H$1+(Sheet1!$A$1-1)*10,FALSE))=TRUE,"---",IF(VLOOKUP($A1102,Sheet1!$B$3:$AH$1266,Sheet1!H$1+(Sheet1!$A$1-1)*10,FALSE)="---","---", (ROUND(VLOOKUP($A1102,Sheet1!$B$3:$AH$1266,Sheet1!H$1+(Sheet1!$A$1-1)*10,FALSE),IF(VLOOKUP($A1102,Sheet1!$B$3:$AH$1266,Sheet1!H$1+(Sheet1!$A$1-1)*10,FALSE)&gt;99999,-3,IF(VLOOKUP($A1102,Sheet1!$B$3:$AH$1266,Sheet1!H$1+(Sheet1!$A$1-1)*10,FALSE)&gt;9999,-2,IF(VLOOKUP($A1102,Sheet1!$B$3:$AH$1266,Sheet1!H$1+(Sheet1!$A$1-1)*10,FALSE)&gt;999,-1,0)))))))</f>
        <v>---</v>
      </c>
      <c r="Y1102" s="65" t="str">
        <f>IF(ISNA(VLOOKUP($A1102,Sheet1!$B$3:$AH$1266,Sheet1!I$1+(Sheet1!$A$1-1)*10,FALSE))=TRUE,"---",IF(VLOOKUP($A1102,Sheet1!$B$3:$AH$1266,Sheet1!I$1+(Sheet1!$A$1-1)*10,FALSE)="---","---", (ROUND(VLOOKUP($A1102,Sheet1!$B$3:$AH$1266,Sheet1!I$1+(Sheet1!$A$1-1)*10,FALSE),IF(VLOOKUP($A1102,Sheet1!$B$3:$AH$1266,Sheet1!I$1+(Sheet1!$A$1-1)*10,FALSE)&gt;99999,-3,IF(VLOOKUP($A1102,Sheet1!$B$3:$AH$1266,Sheet1!I$1+(Sheet1!$A$1-1)*10,FALSE)&gt;9999,-2,IF(VLOOKUP($A1102,Sheet1!$B$3:$AH$1266,Sheet1!I$1+(Sheet1!$A$1-1)*10,FALSE)&gt;999,-1,0)))))))</f>
        <v>---</v>
      </c>
      <c r="Z1102" s="65" t="str">
        <f>IF(ISNA(VLOOKUP($A1102,Sheet1!$B$3:$AH$1266,Sheet1!J$1+(Sheet1!$A$1-1)*10,FALSE))=TRUE,"---",IF(VLOOKUP($A1102,Sheet1!$B$3:$AH$1266,Sheet1!J$1+(Sheet1!$A$1-1)*10,FALSE)="---","---", (ROUND(VLOOKUP($A1102,Sheet1!$B$3:$AH$1266,Sheet1!J$1+(Sheet1!$A$1-1)*10,FALSE),IF(VLOOKUP($A1102,Sheet1!$B$3:$AH$1266,Sheet1!J$1+(Sheet1!$A$1-1)*10,FALSE)&gt;99999,-3,IF(VLOOKUP($A1102,Sheet1!$B$3:$AH$1266,Sheet1!J$1+(Sheet1!$A$1-1)*10,FALSE)&gt;9999,-2,IF(VLOOKUP($A1102,Sheet1!$B$3:$AH$1266,Sheet1!J$1+(Sheet1!$A$1-1)*10,FALSE)&gt;999,-1,0)))))))</f>
        <v>---</v>
      </c>
      <c r="AA1102" s="65" t="str">
        <f>IF(ISNA(VLOOKUP($A1102,Sheet1!$B$3:$AH$1266,Sheet1!K$1+(Sheet1!$A$1-1)*10,FALSE))=TRUE,"---",IF(VLOOKUP($A1102,Sheet1!$B$3:$AH$1266,Sheet1!K$1+(Sheet1!$A$1-1)*10,FALSE)="---","---", (ROUND(VLOOKUP($A1102,Sheet1!$B$3:$AH$1266,Sheet1!K$1+(Sheet1!$A$1-1)*10,FALSE),IF(VLOOKUP($A1102,Sheet1!$B$3:$AH$1266,Sheet1!K$1+(Sheet1!$A$1-1)*10,FALSE)&gt;99999,-3,IF(VLOOKUP($A1102,Sheet1!$B$3:$AH$1266,Sheet1!K$1+(Sheet1!$A$1-1)*10,FALSE)&gt;9999,-2,IF(VLOOKUP($A1102,Sheet1!$B$3:$AH$1266,Sheet1!K$1+(Sheet1!$A$1-1)*10,FALSE)&gt;999,-1,0)))))))</f>
        <v>---</v>
      </c>
      <c r="AB1102" s="65" t="str">
        <f>IF(ISNA(VLOOKUP($A1102,Sheet1!$B$3:$AH$1266,Sheet1!L$1+(Sheet1!$A$1-1)*10,FALSE))=TRUE,"---",IF(VLOOKUP($A1102,Sheet1!$B$3:$AH$1266,Sheet1!L$1+(Sheet1!$A$1-1)*10,FALSE)="---","---", (ROUND(VLOOKUP($A1102,Sheet1!$B$3:$AH$1266,Sheet1!L$1+(Sheet1!$A$1-1)*10,FALSE),IF(VLOOKUP($A1102,Sheet1!$B$3:$AH$1266,Sheet1!L$1+(Sheet1!$A$1-1)*10,FALSE)&gt;99999,-3,IF(VLOOKUP($A1102,Sheet1!$B$3:$AH$1266,Sheet1!L$1+(Sheet1!$A$1-1)*10,FALSE)&gt;9999,-2,IF(VLOOKUP($A1102,Sheet1!$B$3:$AH$1266,Sheet1!L$1+(Sheet1!$A$1-1)*10,FALSE)&gt;999,-1,0)))))))</f>
        <v>---</v>
      </c>
      <c r="AC1102" s="65" t="str">
        <f>IF(ISNA(VLOOKUP($A1102,Sheet1!$B$3:$AH$1266,Sheet1!M$1+(Sheet1!$A$1-1)*10,FALSE))=TRUE,"---",IF(VLOOKUP($A1102,Sheet1!$B$3:$AH$1266,Sheet1!M$1+(Sheet1!$A$1-1)*10,FALSE)="---","---", (ROUND(VLOOKUP($A1102,Sheet1!$B$3:$AH$1266,Sheet1!M$1+(Sheet1!$A$1-1)*10,FALSE),IF(VLOOKUP($A1102,Sheet1!$B$3:$AH$1266,Sheet1!M$1+(Sheet1!$A$1-1)*10,FALSE)&gt;99999,-3,IF(VLOOKUP($A1102,Sheet1!$B$3:$AH$1266,Sheet1!M$1+(Sheet1!$A$1-1)*10,FALSE)&gt;9999,-2,IF(VLOOKUP($A1102,Sheet1!$B$3:$AH$1266,Sheet1!M$1+(Sheet1!$A$1-1)*10,FALSE)&gt;999,-1,0)))))))</f>
        <v>---</v>
      </c>
      <c r="AD1102" s="65" t="str">
        <f>IF(ISNA(VLOOKUP($A1102,Sheet1!$B$3:$AH$1266,Sheet1!N$1+(Sheet1!$A$1-1)*10,FALSE))=TRUE,"---",IF(VLOOKUP($A1102,Sheet1!$B$3:$AH$1266,Sheet1!N$1+(Sheet1!$A$1-1)*10,FALSE)="---","---", (ROUND(VLOOKUP($A1102,Sheet1!$B$3:$AH$1266,Sheet1!N$1+(Sheet1!$A$1-1)*10,FALSE),IF(VLOOKUP($A1102,Sheet1!$B$3:$AH$1266,Sheet1!N$1+(Sheet1!$A$1-1)*10,FALSE)&gt;99999,-3,IF(VLOOKUP($A1102,Sheet1!$B$3:$AH$1266,Sheet1!N$1+(Sheet1!$A$1-1)*10,FALSE)&gt;9999,-2,IF(VLOOKUP($A1102,Sheet1!$B$3:$AH$1266,Sheet1!N$1+(Sheet1!$A$1-1)*10,FALSE)&gt;999,-1,0)))))))</f>
        <v>---</v>
      </c>
    </row>
    <row r="1103" spans="1:30" ht="25.5" customHeight="1" x14ac:dyDescent="0.25">
      <c r="A1103" s="133" t="s">
        <v>1636</v>
      </c>
      <c r="B1103" s="134" t="s">
        <v>1637</v>
      </c>
      <c r="C1103" s="133">
        <v>422058</v>
      </c>
      <c r="D1103" s="133">
        <v>775135</v>
      </c>
      <c r="E1103" s="67" t="s">
        <v>3009</v>
      </c>
      <c r="F1103" s="135" t="s">
        <v>4405</v>
      </c>
      <c r="G1103" s="118" t="s">
        <v>160</v>
      </c>
      <c r="H1103" s="136">
        <v>0.31</v>
      </c>
      <c r="I1103" s="119">
        <v>26473</v>
      </c>
      <c r="J1103" s="137" t="s">
        <v>4405</v>
      </c>
      <c r="K1103" s="118" t="s">
        <v>17</v>
      </c>
      <c r="L1103" s="122">
        <v>43</v>
      </c>
      <c r="M1103" s="123">
        <v>139</v>
      </c>
      <c r="N1103" s="118" t="s">
        <v>32</v>
      </c>
      <c r="O1103" s="71" t="s">
        <v>4405</v>
      </c>
      <c r="P1103" s="71" t="s">
        <v>4405</v>
      </c>
      <c r="Q1103" s="71" t="s">
        <v>4405</v>
      </c>
      <c r="R1103" s="73" t="s">
        <v>4405</v>
      </c>
      <c r="S1103" s="63" t="s">
        <v>4367</v>
      </c>
      <c r="T1103" s="63" t="str">
        <f>IF(ISNA(VLOOKUP(A1103,Sheet1!B$3:C$1266,2,FALSE)=TRUE),"NC",VLOOKUP(A1103,Sheet1!B$3:C$1266,2,FALSE))</f>
        <v>NC</v>
      </c>
      <c r="U1103" s="66" t="str">
        <f>IF(ISNA(VLOOKUP($A1103,Sheet1!$B$3:$AH$1266,Sheet1!E$1+(Sheet1!$A$1-1)*10,FALSE))=TRUE,"---",IF(VLOOKUP($A1103,Sheet1!$B$3:$AH$1266,Sheet1!E$1+(Sheet1!$A$1-1)*10,FALSE)="---","---", (ROUND(VLOOKUP($A1103,Sheet1!$B$3:$AH$1266,Sheet1!E$1+(Sheet1!$A$1-1)*10,FALSE),IF(VLOOKUP($A1103,Sheet1!$B$3:$AH$1266,Sheet1!E$1+(Sheet1!$A$1-1)*10,FALSE)&gt;99999,-3,IF(VLOOKUP($A1103,Sheet1!$B$3:$AH$1266,Sheet1!E$1+(Sheet1!$A$1-1)*10,FALSE)&gt;9999,-2,IF(VLOOKUP($A1103,Sheet1!$B$3:$AH$1266,Sheet1!E$1+(Sheet1!$A$1-1)*10,FALSE)&gt;999,-1,0)))))))</f>
        <v>---</v>
      </c>
      <c r="V1103" s="66" t="str">
        <f>IF(ISNA(VLOOKUP($A1103,Sheet1!$B$3:$AH$1266,Sheet1!F$1+(Sheet1!$A$1-1)*10,FALSE))=TRUE,"---",IF(VLOOKUP($A1103,Sheet1!$B$3:$AH$1266,Sheet1!F$1+(Sheet1!$A$1-1)*10,FALSE)="---","---", (ROUND(VLOOKUP($A1103,Sheet1!$B$3:$AH$1266,Sheet1!F$1+(Sheet1!$A$1-1)*10,FALSE),IF(VLOOKUP($A1103,Sheet1!$B$3:$AH$1266,Sheet1!F$1+(Sheet1!$A$1-1)*10,FALSE)&gt;99999,-3,IF(VLOOKUP($A1103,Sheet1!$B$3:$AH$1266,Sheet1!F$1+(Sheet1!$A$1-1)*10,FALSE)&gt;9999,-2,IF(VLOOKUP($A1103,Sheet1!$B$3:$AH$1266,Sheet1!F$1+(Sheet1!$A$1-1)*10,FALSE)&gt;999,-1,0)))))))</f>
        <v>---</v>
      </c>
      <c r="W1103" s="66" t="str">
        <f>IF(ISNA(VLOOKUP($A1103,Sheet1!$B$3:$AH$1266,Sheet1!G$1+(Sheet1!$A$1-1)*10,FALSE))=TRUE,"---",IF(VLOOKUP($A1103,Sheet1!$B$3:$AH$1266,Sheet1!G$1+(Sheet1!$A$1-1)*10,FALSE)="---","---", (ROUND(VLOOKUP($A1103,Sheet1!$B$3:$AH$1266,Sheet1!G$1+(Sheet1!$A$1-1)*10,FALSE),IF(VLOOKUP($A1103,Sheet1!$B$3:$AH$1266,Sheet1!G$1+(Sheet1!$A$1-1)*10,FALSE)&gt;99999,-3,IF(VLOOKUP($A1103,Sheet1!$B$3:$AH$1266,Sheet1!G$1+(Sheet1!$A$1-1)*10,FALSE)&gt;9999,-2,IF(VLOOKUP($A1103,Sheet1!$B$3:$AH$1266,Sheet1!G$1+(Sheet1!$A$1-1)*10,FALSE)&gt;999,-1,0)))))))</f>
        <v>---</v>
      </c>
      <c r="X1103" s="66" t="str">
        <f>IF(ISNA(VLOOKUP($A1103,Sheet1!$B$3:$AH$1266,Sheet1!H$1+(Sheet1!$A$1-1)*10,FALSE))=TRUE,"---",IF(VLOOKUP($A1103,Sheet1!$B$3:$AH$1266,Sheet1!H$1+(Sheet1!$A$1-1)*10,FALSE)="---","---", (ROUND(VLOOKUP($A1103,Sheet1!$B$3:$AH$1266,Sheet1!H$1+(Sheet1!$A$1-1)*10,FALSE),IF(VLOOKUP($A1103,Sheet1!$B$3:$AH$1266,Sheet1!H$1+(Sheet1!$A$1-1)*10,FALSE)&gt;99999,-3,IF(VLOOKUP($A1103,Sheet1!$B$3:$AH$1266,Sheet1!H$1+(Sheet1!$A$1-1)*10,FALSE)&gt;9999,-2,IF(VLOOKUP($A1103,Sheet1!$B$3:$AH$1266,Sheet1!H$1+(Sheet1!$A$1-1)*10,FALSE)&gt;999,-1,0)))))))</f>
        <v>---</v>
      </c>
      <c r="Y1103" s="66" t="str">
        <f>IF(ISNA(VLOOKUP($A1103,Sheet1!$B$3:$AH$1266,Sheet1!I$1+(Sheet1!$A$1-1)*10,FALSE))=TRUE,"---",IF(VLOOKUP($A1103,Sheet1!$B$3:$AH$1266,Sheet1!I$1+(Sheet1!$A$1-1)*10,FALSE)="---","---", (ROUND(VLOOKUP($A1103,Sheet1!$B$3:$AH$1266,Sheet1!I$1+(Sheet1!$A$1-1)*10,FALSE),IF(VLOOKUP($A1103,Sheet1!$B$3:$AH$1266,Sheet1!I$1+(Sheet1!$A$1-1)*10,FALSE)&gt;99999,-3,IF(VLOOKUP($A1103,Sheet1!$B$3:$AH$1266,Sheet1!I$1+(Sheet1!$A$1-1)*10,FALSE)&gt;9999,-2,IF(VLOOKUP($A1103,Sheet1!$B$3:$AH$1266,Sheet1!I$1+(Sheet1!$A$1-1)*10,FALSE)&gt;999,-1,0)))))))</f>
        <v>---</v>
      </c>
      <c r="Z1103" s="66" t="str">
        <f>IF(ISNA(VLOOKUP($A1103,Sheet1!$B$3:$AH$1266,Sheet1!J$1+(Sheet1!$A$1-1)*10,FALSE))=TRUE,"---",IF(VLOOKUP($A1103,Sheet1!$B$3:$AH$1266,Sheet1!J$1+(Sheet1!$A$1-1)*10,FALSE)="---","---", (ROUND(VLOOKUP($A1103,Sheet1!$B$3:$AH$1266,Sheet1!J$1+(Sheet1!$A$1-1)*10,FALSE),IF(VLOOKUP($A1103,Sheet1!$B$3:$AH$1266,Sheet1!J$1+(Sheet1!$A$1-1)*10,FALSE)&gt;99999,-3,IF(VLOOKUP($A1103,Sheet1!$B$3:$AH$1266,Sheet1!J$1+(Sheet1!$A$1-1)*10,FALSE)&gt;9999,-2,IF(VLOOKUP($A1103,Sheet1!$B$3:$AH$1266,Sheet1!J$1+(Sheet1!$A$1-1)*10,FALSE)&gt;999,-1,0)))))))</f>
        <v>---</v>
      </c>
      <c r="AA1103" s="66" t="str">
        <f>IF(ISNA(VLOOKUP($A1103,Sheet1!$B$3:$AH$1266,Sheet1!K$1+(Sheet1!$A$1-1)*10,FALSE))=TRUE,"---",IF(VLOOKUP($A1103,Sheet1!$B$3:$AH$1266,Sheet1!K$1+(Sheet1!$A$1-1)*10,FALSE)="---","---", (ROUND(VLOOKUP($A1103,Sheet1!$B$3:$AH$1266,Sheet1!K$1+(Sheet1!$A$1-1)*10,FALSE),IF(VLOOKUP($A1103,Sheet1!$B$3:$AH$1266,Sheet1!K$1+(Sheet1!$A$1-1)*10,FALSE)&gt;99999,-3,IF(VLOOKUP($A1103,Sheet1!$B$3:$AH$1266,Sheet1!K$1+(Sheet1!$A$1-1)*10,FALSE)&gt;9999,-2,IF(VLOOKUP($A1103,Sheet1!$B$3:$AH$1266,Sheet1!K$1+(Sheet1!$A$1-1)*10,FALSE)&gt;999,-1,0)))))))</f>
        <v>---</v>
      </c>
      <c r="AB1103" s="66" t="str">
        <f>IF(ISNA(VLOOKUP($A1103,Sheet1!$B$3:$AH$1266,Sheet1!L$1+(Sheet1!$A$1-1)*10,FALSE))=TRUE,"---",IF(VLOOKUP($A1103,Sheet1!$B$3:$AH$1266,Sheet1!L$1+(Sheet1!$A$1-1)*10,FALSE)="---","---", (ROUND(VLOOKUP($A1103,Sheet1!$B$3:$AH$1266,Sheet1!L$1+(Sheet1!$A$1-1)*10,FALSE),IF(VLOOKUP($A1103,Sheet1!$B$3:$AH$1266,Sheet1!L$1+(Sheet1!$A$1-1)*10,FALSE)&gt;99999,-3,IF(VLOOKUP($A1103,Sheet1!$B$3:$AH$1266,Sheet1!L$1+(Sheet1!$A$1-1)*10,FALSE)&gt;9999,-2,IF(VLOOKUP($A1103,Sheet1!$B$3:$AH$1266,Sheet1!L$1+(Sheet1!$A$1-1)*10,FALSE)&gt;999,-1,0)))))))</f>
        <v>---</v>
      </c>
      <c r="AC1103" s="66" t="str">
        <f>IF(ISNA(VLOOKUP($A1103,Sheet1!$B$3:$AH$1266,Sheet1!M$1+(Sheet1!$A$1-1)*10,FALSE))=TRUE,"---",IF(VLOOKUP($A1103,Sheet1!$B$3:$AH$1266,Sheet1!M$1+(Sheet1!$A$1-1)*10,FALSE)="---","---", (ROUND(VLOOKUP($A1103,Sheet1!$B$3:$AH$1266,Sheet1!M$1+(Sheet1!$A$1-1)*10,FALSE),IF(VLOOKUP($A1103,Sheet1!$B$3:$AH$1266,Sheet1!M$1+(Sheet1!$A$1-1)*10,FALSE)&gt;99999,-3,IF(VLOOKUP($A1103,Sheet1!$B$3:$AH$1266,Sheet1!M$1+(Sheet1!$A$1-1)*10,FALSE)&gt;9999,-2,IF(VLOOKUP($A1103,Sheet1!$B$3:$AH$1266,Sheet1!M$1+(Sheet1!$A$1-1)*10,FALSE)&gt;999,-1,0)))))))</f>
        <v>---</v>
      </c>
      <c r="AD1103" s="66" t="str">
        <f>IF(ISNA(VLOOKUP($A1103,Sheet1!$B$3:$AH$1266,Sheet1!N$1+(Sheet1!$A$1-1)*10,FALSE))=TRUE,"---",IF(VLOOKUP($A1103,Sheet1!$B$3:$AH$1266,Sheet1!N$1+(Sheet1!$A$1-1)*10,FALSE)="---","---", (ROUND(VLOOKUP($A1103,Sheet1!$B$3:$AH$1266,Sheet1!N$1+(Sheet1!$A$1-1)*10,FALSE),IF(VLOOKUP($A1103,Sheet1!$B$3:$AH$1266,Sheet1!N$1+(Sheet1!$A$1-1)*10,FALSE)&gt;99999,-3,IF(VLOOKUP($A1103,Sheet1!$B$3:$AH$1266,Sheet1!N$1+(Sheet1!$A$1-1)*10,FALSE)&gt;9999,-2,IF(VLOOKUP($A1103,Sheet1!$B$3:$AH$1266,Sheet1!N$1+(Sheet1!$A$1-1)*10,FALSE)&gt;999,-1,0)))))))</f>
        <v>---</v>
      </c>
    </row>
    <row r="1104" spans="1:30" ht="25.5" customHeight="1" x14ac:dyDescent="0.25">
      <c r="A1104" s="125" t="s">
        <v>1638</v>
      </c>
      <c r="B1104" s="126" t="s">
        <v>1639</v>
      </c>
      <c r="C1104" s="125">
        <v>422214</v>
      </c>
      <c r="D1104" s="125">
        <v>774508</v>
      </c>
      <c r="E1104" s="70" t="s">
        <v>3009</v>
      </c>
      <c r="F1104" s="139" t="s">
        <v>4405</v>
      </c>
      <c r="G1104" s="127" t="s">
        <v>160</v>
      </c>
      <c r="H1104" s="128">
        <v>22.4</v>
      </c>
      <c r="I1104" s="112">
        <v>26473</v>
      </c>
      <c r="J1104" s="140" t="s">
        <v>4405</v>
      </c>
      <c r="K1104" s="127" t="s">
        <v>17</v>
      </c>
      <c r="L1104" s="115">
        <v>3400</v>
      </c>
      <c r="M1104" s="116">
        <v>152</v>
      </c>
      <c r="N1104" s="127" t="s">
        <v>457</v>
      </c>
      <c r="O1104" s="68">
        <f>IF(U1104&lt;&gt;"---",IF(L1104&lt;W1104,"&gt;50",IF(AND(L1104&gt;=W1104,L1104&lt;=X1104),(W$8-(((LOG(L1104)-LOG(W1104))/((LOG(X1104)-LOG(W1104)))*(W$8-X$8)))),IF(AND(L1104&gt;=X1104,L1104&lt;=Y1104),(X$8-(((LOG(L1104)-LOG(X1104))/((LOG(Y1104)-LOG(X1104)))*(X$8-Y$8)))),IF(AND(L1104&gt;=Y1104,L1104&lt;=Z1104),(Y$8-(((LOG(L1104)-LOG(Y1104))/((LOG(Z1104)-LOG(Y1104)))*(Y$8-Z$8)))),IF(AND(L1104&gt;=Z1104,L1104&lt;=AA1104),(Z$8-(((LOG(L1104)-LOG(Z1104))/((LOG(AA1104)-LOG(Z1104)))*(Z$8-AA$8)))),IF(AND(L1104&gt;=AA1104,L1104&lt;=AB1104),(AA$8-(((LOG(L1104)-LOG(AA1104))/((LOG(AB1104)-LOG(AA1104)))*(AA$8-AB$8)))),IF(AND(L1104&gt;=AB1104,L1104&lt;=AC1104),(AB$8-(((LOG(L1104)-LOG(AB1104))/((LOG(AC1104)-LOG(AB1104)))*(AB$8-AC$8)))),IF(AND(L1104&gt;=AC1104,L1104&lt;=AD1104),(AC$8-(((LOG(L1104)-LOG(AC1104))/((LOG(AD1104)-LOG(AC1104)))*(AC$8-AD$8)))),IF(L1104&gt;AD1104*1.1,"&lt;0.2",0.2))))))))),"")</f>
        <v>4.7748221047638086</v>
      </c>
      <c r="P1104" s="68">
        <f>IF(O1104&lt;&gt;"",VLOOKUP($A1104,Sheet4!$A$2:$O$1309,14,FALSE)*100,"")</f>
        <v>2.8008296168875235</v>
      </c>
      <c r="Q1104" s="68">
        <f>IF(P1104&lt;&gt;"",VLOOKUP($A1104,Sheet4!$A$2:$O$1309,15,FALSE)*100,"")</f>
        <v>24.289772335407466</v>
      </c>
      <c r="R1104" s="74">
        <f t="shared" ref="R1104:R1165" si="38">IF(O1104="&lt;0.2","&gt;500",IF(O1104="&gt;50","&lt;2",IF(ISERR(1/O1104*100),"",IF(AND((1/O1104*100)&gt;=2,(1/O1104*100)&lt;=10),MROUND(1/O1104*100,1),IF(AND((1/O1104*100)&gt;=10,(1/O1104*100)&lt;=50),MROUND(1/O1104*100,5),IF(AND((1/O1104*100)&gt;=50,(1/O1104*100)&lt;=104),MROUND(1/O1104*100,10),IF(AND((1/O1104*100)&gt;=104,(1/O1104*100)&lt;=110),"100",IF(AND((1/O1104*100)&gt;=110,(1/O1104*100)&lt;=180),"&gt;100, &lt;200",IF(AND((1/O1104*100)&gt;=180,(1/O1104*100)&lt;=220),"200",IF(AND((1/O1104*100)&gt;=220,(1/O1104*100)&lt;=450),"&gt;200,  &lt;500","500"))))))))))</f>
        <v>20</v>
      </c>
      <c r="S1104" s="64" t="s">
        <v>4367</v>
      </c>
      <c r="T1104" s="64" t="str">
        <f>IF(ISNA(VLOOKUP(A1104,Sheet1!B$3:C$1266,2,FALSE)=TRUE),"NC",VLOOKUP(A1104,Sheet1!B$3:C$1266,2,FALSE))</f>
        <v>Rural</v>
      </c>
      <c r="U1104" s="65">
        <f>IF(ISNA(VLOOKUP($A1104,Sheet1!$B$3:$AH$1266,Sheet1!E$1+(Sheet1!$A$1-1)*10,FALSE))=TRUE,"---",IF(VLOOKUP($A1104,Sheet1!$B$3:$AH$1266,Sheet1!E$1+(Sheet1!$A$1-1)*10,FALSE)="---","---", (ROUND(VLOOKUP($A1104,Sheet1!$B$3:$AH$1266,Sheet1!E$1+(Sheet1!$A$1-1)*10,FALSE),IF(VLOOKUP($A1104,Sheet1!$B$3:$AH$1266,Sheet1!E$1+(Sheet1!$A$1-1)*10,FALSE)&gt;99999,-3,IF(VLOOKUP($A1104,Sheet1!$B$3:$AH$1266,Sheet1!E$1+(Sheet1!$A$1-1)*10,FALSE)&gt;9999,-2,IF(VLOOKUP($A1104,Sheet1!$B$3:$AH$1266,Sheet1!E$1+(Sheet1!$A$1-1)*10,FALSE)&gt;999,-1,0)))))))</f>
        <v>670</v>
      </c>
      <c r="V1104" s="65">
        <f>IF(ISNA(VLOOKUP($A1104,Sheet1!$B$3:$AH$1266,Sheet1!F$1+(Sheet1!$A$1-1)*10,FALSE))=TRUE,"---",IF(VLOOKUP($A1104,Sheet1!$B$3:$AH$1266,Sheet1!F$1+(Sheet1!$A$1-1)*10,FALSE)="---","---", (ROUND(VLOOKUP($A1104,Sheet1!$B$3:$AH$1266,Sheet1!F$1+(Sheet1!$A$1-1)*10,FALSE),IF(VLOOKUP($A1104,Sheet1!$B$3:$AH$1266,Sheet1!F$1+(Sheet1!$A$1-1)*10,FALSE)&gt;99999,-3,IF(VLOOKUP($A1104,Sheet1!$B$3:$AH$1266,Sheet1!F$1+(Sheet1!$A$1-1)*10,FALSE)&gt;9999,-2,IF(VLOOKUP($A1104,Sheet1!$B$3:$AH$1266,Sheet1!F$1+(Sheet1!$A$1-1)*10,FALSE)&gt;999,-1,0)))))))</f>
        <v>849</v>
      </c>
      <c r="W1104" s="65">
        <f>IF(ISNA(VLOOKUP($A1104,Sheet1!$B$3:$AH$1266,Sheet1!G$1+(Sheet1!$A$1-1)*10,FALSE))=TRUE,"---",IF(VLOOKUP($A1104,Sheet1!$B$3:$AH$1266,Sheet1!G$1+(Sheet1!$A$1-1)*10,FALSE)="---","---", (ROUND(VLOOKUP($A1104,Sheet1!$B$3:$AH$1266,Sheet1!G$1+(Sheet1!$A$1-1)*10,FALSE),IF(VLOOKUP($A1104,Sheet1!$B$3:$AH$1266,Sheet1!G$1+(Sheet1!$A$1-1)*10,FALSE)&gt;99999,-3,IF(VLOOKUP($A1104,Sheet1!$B$3:$AH$1266,Sheet1!G$1+(Sheet1!$A$1-1)*10,FALSE)&gt;9999,-2,IF(VLOOKUP($A1104,Sheet1!$B$3:$AH$1266,Sheet1!G$1+(Sheet1!$A$1-1)*10,FALSE)&gt;999,-1,0)))))))</f>
        <v>1110</v>
      </c>
      <c r="X1104" s="65">
        <f>IF(ISNA(VLOOKUP($A1104,Sheet1!$B$3:$AH$1266,Sheet1!H$1+(Sheet1!$A$1-1)*10,FALSE))=TRUE,"---",IF(VLOOKUP($A1104,Sheet1!$B$3:$AH$1266,Sheet1!H$1+(Sheet1!$A$1-1)*10,FALSE)="---","---", (ROUND(VLOOKUP($A1104,Sheet1!$B$3:$AH$1266,Sheet1!H$1+(Sheet1!$A$1-1)*10,FALSE),IF(VLOOKUP($A1104,Sheet1!$B$3:$AH$1266,Sheet1!H$1+(Sheet1!$A$1-1)*10,FALSE)&gt;99999,-3,IF(VLOOKUP($A1104,Sheet1!$B$3:$AH$1266,Sheet1!H$1+(Sheet1!$A$1-1)*10,FALSE)&gt;9999,-2,IF(VLOOKUP($A1104,Sheet1!$B$3:$AH$1266,Sheet1!H$1+(Sheet1!$A$1-1)*10,FALSE)&gt;999,-1,0)))))))</f>
        <v>1930</v>
      </c>
      <c r="Y1104" s="65">
        <f>IF(ISNA(VLOOKUP($A1104,Sheet1!$B$3:$AH$1266,Sheet1!I$1+(Sheet1!$A$1-1)*10,FALSE))=TRUE,"---",IF(VLOOKUP($A1104,Sheet1!$B$3:$AH$1266,Sheet1!I$1+(Sheet1!$A$1-1)*10,FALSE)="---","---", (ROUND(VLOOKUP($A1104,Sheet1!$B$3:$AH$1266,Sheet1!I$1+(Sheet1!$A$1-1)*10,FALSE),IF(VLOOKUP($A1104,Sheet1!$B$3:$AH$1266,Sheet1!I$1+(Sheet1!$A$1-1)*10,FALSE)&gt;99999,-3,IF(VLOOKUP($A1104,Sheet1!$B$3:$AH$1266,Sheet1!I$1+(Sheet1!$A$1-1)*10,FALSE)&gt;9999,-2,IF(VLOOKUP($A1104,Sheet1!$B$3:$AH$1266,Sheet1!I$1+(Sheet1!$A$1-1)*10,FALSE)&gt;999,-1,0)))))))</f>
        <v>2590</v>
      </c>
      <c r="Z1104" s="65">
        <f>IF(ISNA(VLOOKUP($A1104,Sheet1!$B$3:$AH$1266,Sheet1!J$1+(Sheet1!$A$1-1)*10,FALSE))=TRUE,"---",IF(VLOOKUP($A1104,Sheet1!$B$3:$AH$1266,Sheet1!J$1+(Sheet1!$A$1-1)*10,FALSE)="---","---", (ROUND(VLOOKUP($A1104,Sheet1!$B$3:$AH$1266,Sheet1!J$1+(Sheet1!$A$1-1)*10,FALSE),IF(VLOOKUP($A1104,Sheet1!$B$3:$AH$1266,Sheet1!J$1+(Sheet1!$A$1-1)*10,FALSE)&gt;99999,-3,IF(VLOOKUP($A1104,Sheet1!$B$3:$AH$1266,Sheet1!J$1+(Sheet1!$A$1-1)*10,FALSE)&gt;9999,-2,IF(VLOOKUP($A1104,Sheet1!$B$3:$AH$1266,Sheet1!J$1+(Sheet1!$A$1-1)*10,FALSE)&gt;999,-1,0)))))))</f>
        <v>3540</v>
      </c>
      <c r="AA1104" s="65">
        <f>IF(ISNA(VLOOKUP($A1104,Sheet1!$B$3:$AH$1266,Sheet1!K$1+(Sheet1!$A$1-1)*10,FALSE))=TRUE,"---",IF(VLOOKUP($A1104,Sheet1!$B$3:$AH$1266,Sheet1!K$1+(Sheet1!$A$1-1)*10,FALSE)="---","---", (ROUND(VLOOKUP($A1104,Sheet1!$B$3:$AH$1266,Sheet1!K$1+(Sheet1!$A$1-1)*10,FALSE),IF(VLOOKUP($A1104,Sheet1!$B$3:$AH$1266,Sheet1!K$1+(Sheet1!$A$1-1)*10,FALSE)&gt;99999,-3,IF(VLOOKUP($A1104,Sheet1!$B$3:$AH$1266,Sheet1!K$1+(Sheet1!$A$1-1)*10,FALSE)&gt;9999,-2,IF(VLOOKUP($A1104,Sheet1!$B$3:$AH$1266,Sheet1!K$1+(Sheet1!$A$1-1)*10,FALSE)&gt;999,-1,0)))))))</f>
        <v>4360</v>
      </c>
      <c r="AB1104" s="65">
        <f>IF(ISNA(VLOOKUP($A1104,Sheet1!$B$3:$AH$1266,Sheet1!L$1+(Sheet1!$A$1-1)*10,FALSE))=TRUE,"---",IF(VLOOKUP($A1104,Sheet1!$B$3:$AH$1266,Sheet1!L$1+(Sheet1!$A$1-1)*10,FALSE)="---","---", (ROUND(VLOOKUP($A1104,Sheet1!$B$3:$AH$1266,Sheet1!L$1+(Sheet1!$A$1-1)*10,FALSE),IF(VLOOKUP($A1104,Sheet1!$B$3:$AH$1266,Sheet1!L$1+(Sheet1!$A$1-1)*10,FALSE)&gt;99999,-3,IF(VLOOKUP($A1104,Sheet1!$B$3:$AH$1266,Sheet1!L$1+(Sheet1!$A$1-1)*10,FALSE)&gt;9999,-2,IF(VLOOKUP($A1104,Sheet1!$B$3:$AH$1266,Sheet1!L$1+(Sheet1!$A$1-1)*10,FALSE)&gt;999,-1,0)))))))</f>
        <v>5220</v>
      </c>
      <c r="AC1104" s="65">
        <f>IF(ISNA(VLOOKUP($A1104,Sheet1!$B$3:$AH$1266,Sheet1!M$1+(Sheet1!$A$1-1)*10,FALSE))=TRUE,"---",IF(VLOOKUP($A1104,Sheet1!$B$3:$AH$1266,Sheet1!M$1+(Sheet1!$A$1-1)*10,FALSE)="---","---", (ROUND(VLOOKUP($A1104,Sheet1!$B$3:$AH$1266,Sheet1!M$1+(Sheet1!$A$1-1)*10,FALSE),IF(VLOOKUP($A1104,Sheet1!$B$3:$AH$1266,Sheet1!M$1+(Sheet1!$A$1-1)*10,FALSE)&gt;99999,-3,IF(VLOOKUP($A1104,Sheet1!$B$3:$AH$1266,Sheet1!M$1+(Sheet1!$A$1-1)*10,FALSE)&gt;9999,-2,IF(VLOOKUP($A1104,Sheet1!$B$3:$AH$1266,Sheet1!M$1+(Sheet1!$A$1-1)*10,FALSE)&gt;999,-1,0)))))))</f>
        <v>6130</v>
      </c>
      <c r="AD1104" s="65">
        <f>IF(ISNA(VLOOKUP($A1104,Sheet1!$B$3:$AH$1266,Sheet1!N$1+(Sheet1!$A$1-1)*10,FALSE))=TRUE,"---",IF(VLOOKUP($A1104,Sheet1!$B$3:$AH$1266,Sheet1!N$1+(Sheet1!$A$1-1)*10,FALSE)="---","---", (ROUND(VLOOKUP($A1104,Sheet1!$B$3:$AH$1266,Sheet1!N$1+(Sheet1!$A$1-1)*10,FALSE),IF(VLOOKUP($A1104,Sheet1!$B$3:$AH$1266,Sheet1!N$1+(Sheet1!$A$1-1)*10,FALSE)&gt;99999,-3,IF(VLOOKUP($A1104,Sheet1!$B$3:$AH$1266,Sheet1!N$1+(Sheet1!$A$1-1)*10,FALSE)&gt;9999,-2,IF(VLOOKUP($A1104,Sheet1!$B$3:$AH$1266,Sheet1!N$1+(Sheet1!$A$1-1)*10,FALSE)&gt;999,-1,0)))))))</f>
        <v>7500</v>
      </c>
    </row>
    <row r="1105" spans="1:30" ht="25.5" customHeight="1" x14ac:dyDescent="0.25">
      <c r="A1105" s="304" t="s">
        <v>1640</v>
      </c>
      <c r="B1105" s="393" t="s">
        <v>1641</v>
      </c>
      <c r="C1105" s="304">
        <v>422345</v>
      </c>
      <c r="D1105" s="304">
        <v>774241</v>
      </c>
      <c r="E1105" s="305" t="s">
        <v>3031</v>
      </c>
      <c r="F1105" s="345" t="s">
        <v>4505</v>
      </c>
      <c r="G1105" s="351" t="s">
        <v>31</v>
      </c>
      <c r="H1105" s="348">
        <v>30.6</v>
      </c>
      <c r="I1105" s="119">
        <v>12973</v>
      </c>
      <c r="J1105" s="137" t="s">
        <v>4405</v>
      </c>
      <c r="K1105" s="118" t="s">
        <v>17</v>
      </c>
      <c r="L1105" s="122">
        <v>4820</v>
      </c>
      <c r="M1105" s="123">
        <v>158</v>
      </c>
      <c r="N1105" s="118" t="s">
        <v>1671</v>
      </c>
      <c r="O1105" s="71" t="str">
        <f>IF(U1105&lt;&gt;"---",IF(L1105&lt;W1105,"&gt;50",IF(AND(L1105&gt;=W1105,L1105&lt;=X1105),(W$8-(((LOG(L1105)-LOG(W1105))/((LOG(X1105)-LOG(W1105)))*(W$8-X$8)))),IF(AND(L1105&gt;=X1105,L1105&lt;=Y1105),(X$8-(((LOG(L1105)-LOG(X1105))/((LOG(Y1105)-LOG(X1105)))*(X$8-Y$8)))),IF(AND(L1105&gt;=Y1105,L1105&lt;=Z1105),(Y$8-(((LOG(L1105)-LOG(Y1105))/((LOG(Z1105)-LOG(Y1105)))*(Y$8-Z$8)))),IF(AND(L1105&gt;=Z1105,L1105&lt;=AA1105),(Z$8-(((LOG(L1105)-LOG(Z1105))/((LOG(AA1105)-LOG(Z1105)))*(Z$8-AA$8)))),IF(AND(L1105&gt;=AA1105,L1105&lt;=AB1105),(AA$8-(((LOG(L1105)-LOG(AA1105))/((LOG(AB1105)-LOG(AA1105)))*(AA$8-AB$8)))),IF(AND(L1105&gt;=AB1105,L1105&lt;=AC1105),(AB$8-(((LOG(L1105)-LOG(AB1105))/((LOG(AC1105)-LOG(AB1105)))*(AB$8-AC$8)))),IF(AND(L1105&gt;=AC1105,L1105&lt;=AD1105),(AC$8-(((LOG(L1105)-LOG(AC1105))/((LOG(AD1105)-LOG(AC1105)))*(AC$8-AD$8)))),IF(L1105&gt;AD1105*1.1,"&lt;0.2",0.2))))))))),"")</f>
        <v>&lt;0.2</v>
      </c>
      <c r="P1105" s="71">
        <f>IF(O1105&lt;&gt;"",VLOOKUP($A1105,Sheet4!$A$2:$O$1309,14,FALSE)*100,"")</f>
        <v>0.25345830179668294</v>
      </c>
      <c r="Q1105" s="71">
        <f>IF(P1105&lt;&gt;"",VLOOKUP($A1105,Sheet4!$A$2:$O$1309,15,FALSE)*100,"")</f>
        <v>2.4551387233158084</v>
      </c>
      <c r="R1105" s="73" t="str">
        <f t="shared" si="38"/>
        <v>&gt;500</v>
      </c>
      <c r="S1105" s="357" t="s">
        <v>4367</v>
      </c>
      <c r="T1105" s="357" t="str">
        <f>IF(ISNA(VLOOKUP(A1105,Sheet1!B$3:C$1266,2,FALSE)=TRUE),"NC",VLOOKUP(A1105,Sheet1!B$3:C$1266,2,FALSE))</f>
        <v>Regulated</v>
      </c>
      <c r="U1105" s="385">
        <f>IF(ISNA(VLOOKUP($A1105,Sheet1!$B$3:$AH$1266,Sheet1!E$1+(Sheet1!$A$1-1)*10,FALSE))=TRUE,"---",IF(VLOOKUP($A1105,Sheet1!$B$3:$AH$1266,Sheet1!E$1+(Sheet1!$A$1-1)*10,FALSE)="---","---", (ROUND(VLOOKUP($A1105,Sheet1!$B$3:$AH$1266,Sheet1!E$1+(Sheet1!$A$1-1)*10,FALSE),IF(VLOOKUP($A1105,Sheet1!$B$3:$AH$1266,Sheet1!E$1+(Sheet1!$A$1-1)*10,FALSE)&gt;99999,-3,IF(VLOOKUP($A1105,Sheet1!$B$3:$AH$1266,Sheet1!E$1+(Sheet1!$A$1-1)*10,FALSE)&gt;9999,-2,IF(VLOOKUP($A1105,Sheet1!$B$3:$AH$1266,Sheet1!E$1+(Sheet1!$A$1-1)*10,FALSE)&gt;999,-1,0)))))))</f>
        <v>612</v>
      </c>
      <c r="V1105" s="385">
        <f>IF(ISNA(VLOOKUP($A1105,Sheet1!$B$3:$AH$1266,Sheet1!F$1+(Sheet1!$A$1-1)*10,FALSE))=TRUE,"---",IF(VLOOKUP($A1105,Sheet1!$B$3:$AH$1266,Sheet1!F$1+(Sheet1!$A$1-1)*10,FALSE)="---","---", (ROUND(VLOOKUP($A1105,Sheet1!$B$3:$AH$1266,Sheet1!F$1+(Sheet1!$A$1-1)*10,FALSE),IF(VLOOKUP($A1105,Sheet1!$B$3:$AH$1266,Sheet1!F$1+(Sheet1!$A$1-1)*10,FALSE)&gt;99999,-3,IF(VLOOKUP($A1105,Sheet1!$B$3:$AH$1266,Sheet1!F$1+(Sheet1!$A$1-1)*10,FALSE)&gt;9999,-2,IF(VLOOKUP($A1105,Sheet1!$B$3:$AH$1266,Sheet1!F$1+(Sheet1!$A$1-1)*10,FALSE)&gt;999,-1,0)))))))</f>
        <v>644</v>
      </c>
      <c r="W1105" s="385">
        <f>IF(ISNA(VLOOKUP($A1105,Sheet1!$B$3:$AH$1266,Sheet1!G$1+(Sheet1!$A$1-1)*10,FALSE))=TRUE,"---",IF(VLOOKUP($A1105,Sheet1!$B$3:$AH$1266,Sheet1!G$1+(Sheet1!$A$1-1)*10,FALSE)="---","---", (ROUND(VLOOKUP($A1105,Sheet1!$B$3:$AH$1266,Sheet1!G$1+(Sheet1!$A$1-1)*10,FALSE),IF(VLOOKUP($A1105,Sheet1!$B$3:$AH$1266,Sheet1!G$1+(Sheet1!$A$1-1)*10,FALSE)&gt;99999,-3,IF(VLOOKUP($A1105,Sheet1!$B$3:$AH$1266,Sheet1!G$1+(Sheet1!$A$1-1)*10,FALSE)&gt;9999,-2,IF(VLOOKUP($A1105,Sheet1!$B$3:$AH$1266,Sheet1!G$1+(Sheet1!$A$1-1)*10,FALSE)&gt;999,-1,0)))))))</f>
        <v>691</v>
      </c>
      <c r="X1105" s="385">
        <f>IF(ISNA(VLOOKUP($A1105,Sheet1!$B$3:$AH$1266,Sheet1!H$1+(Sheet1!$A$1-1)*10,FALSE))=TRUE,"---",IF(VLOOKUP($A1105,Sheet1!$B$3:$AH$1266,Sheet1!H$1+(Sheet1!$A$1-1)*10,FALSE)="---","---", (ROUND(VLOOKUP($A1105,Sheet1!$B$3:$AH$1266,Sheet1!H$1+(Sheet1!$A$1-1)*10,FALSE),IF(VLOOKUP($A1105,Sheet1!$B$3:$AH$1266,Sheet1!H$1+(Sheet1!$A$1-1)*10,FALSE)&gt;99999,-3,IF(VLOOKUP($A1105,Sheet1!$B$3:$AH$1266,Sheet1!H$1+(Sheet1!$A$1-1)*10,FALSE)&gt;9999,-2,IF(VLOOKUP($A1105,Sheet1!$B$3:$AH$1266,Sheet1!H$1+(Sheet1!$A$1-1)*10,FALSE)&gt;999,-1,0)))))))</f>
        <v>854</v>
      </c>
      <c r="Y1105" s="385">
        <f>IF(ISNA(VLOOKUP($A1105,Sheet1!$B$3:$AH$1266,Sheet1!I$1+(Sheet1!$A$1-1)*10,FALSE))=TRUE,"---",IF(VLOOKUP($A1105,Sheet1!$B$3:$AH$1266,Sheet1!I$1+(Sheet1!$A$1-1)*10,FALSE)="---","---", (ROUND(VLOOKUP($A1105,Sheet1!$B$3:$AH$1266,Sheet1!I$1+(Sheet1!$A$1-1)*10,FALSE),IF(VLOOKUP($A1105,Sheet1!$B$3:$AH$1266,Sheet1!I$1+(Sheet1!$A$1-1)*10,FALSE)&gt;99999,-3,IF(VLOOKUP($A1105,Sheet1!$B$3:$AH$1266,Sheet1!I$1+(Sheet1!$A$1-1)*10,FALSE)&gt;9999,-2,IF(VLOOKUP($A1105,Sheet1!$B$3:$AH$1266,Sheet1!I$1+(Sheet1!$A$1-1)*10,FALSE)&gt;999,-1,0)))))))</f>
        <v>994</v>
      </c>
      <c r="Z1105" s="385">
        <f>IF(ISNA(VLOOKUP($A1105,Sheet1!$B$3:$AH$1266,Sheet1!J$1+(Sheet1!$A$1-1)*10,FALSE))=TRUE,"---",IF(VLOOKUP($A1105,Sheet1!$B$3:$AH$1266,Sheet1!J$1+(Sheet1!$A$1-1)*10,FALSE)="---","---", (ROUND(VLOOKUP($A1105,Sheet1!$B$3:$AH$1266,Sheet1!J$1+(Sheet1!$A$1-1)*10,FALSE),IF(VLOOKUP($A1105,Sheet1!$B$3:$AH$1266,Sheet1!J$1+(Sheet1!$A$1-1)*10,FALSE)&gt;99999,-3,IF(VLOOKUP($A1105,Sheet1!$B$3:$AH$1266,Sheet1!J$1+(Sheet1!$A$1-1)*10,FALSE)&gt;9999,-2,IF(VLOOKUP($A1105,Sheet1!$B$3:$AH$1266,Sheet1!J$1+(Sheet1!$A$1-1)*10,FALSE)&gt;999,-1,0)))))))</f>
        <v>1210</v>
      </c>
      <c r="AA1105" s="385">
        <f>IF(ISNA(VLOOKUP($A1105,Sheet1!$B$3:$AH$1266,Sheet1!K$1+(Sheet1!$A$1-1)*10,FALSE))=TRUE,"---",IF(VLOOKUP($A1105,Sheet1!$B$3:$AH$1266,Sheet1!K$1+(Sheet1!$A$1-1)*10,FALSE)="---","---", (ROUND(VLOOKUP($A1105,Sheet1!$B$3:$AH$1266,Sheet1!K$1+(Sheet1!$A$1-1)*10,FALSE),IF(VLOOKUP($A1105,Sheet1!$B$3:$AH$1266,Sheet1!K$1+(Sheet1!$A$1-1)*10,FALSE)&gt;99999,-3,IF(VLOOKUP($A1105,Sheet1!$B$3:$AH$1266,Sheet1!K$1+(Sheet1!$A$1-1)*10,FALSE)&gt;9999,-2,IF(VLOOKUP($A1105,Sheet1!$B$3:$AH$1266,Sheet1!K$1+(Sheet1!$A$1-1)*10,FALSE)&gt;999,-1,0)))))))</f>
        <v>1400</v>
      </c>
      <c r="AB1105" s="385">
        <f>IF(ISNA(VLOOKUP($A1105,Sheet1!$B$3:$AH$1266,Sheet1!L$1+(Sheet1!$A$1-1)*10,FALSE))=TRUE,"---",IF(VLOOKUP($A1105,Sheet1!$B$3:$AH$1266,Sheet1!L$1+(Sheet1!$A$1-1)*10,FALSE)="---","---", (ROUND(VLOOKUP($A1105,Sheet1!$B$3:$AH$1266,Sheet1!L$1+(Sheet1!$A$1-1)*10,FALSE),IF(VLOOKUP($A1105,Sheet1!$B$3:$AH$1266,Sheet1!L$1+(Sheet1!$A$1-1)*10,FALSE)&gt;99999,-3,IF(VLOOKUP($A1105,Sheet1!$B$3:$AH$1266,Sheet1!L$1+(Sheet1!$A$1-1)*10,FALSE)&gt;9999,-2,IF(VLOOKUP($A1105,Sheet1!$B$3:$AH$1266,Sheet1!L$1+(Sheet1!$A$1-1)*10,FALSE)&gt;999,-1,0)))))))</f>
        <v>1620</v>
      </c>
      <c r="AC1105" s="385">
        <f>IF(ISNA(VLOOKUP($A1105,Sheet1!$B$3:$AH$1266,Sheet1!M$1+(Sheet1!$A$1-1)*10,FALSE))=TRUE,"---",IF(VLOOKUP($A1105,Sheet1!$B$3:$AH$1266,Sheet1!M$1+(Sheet1!$A$1-1)*10,FALSE)="---","---", (ROUND(VLOOKUP($A1105,Sheet1!$B$3:$AH$1266,Sheet1!M$1+(Sheet1!$A$1-1)*10,FALSE),IF(VLOOKUP($A1105,Sheet1!$B$3:$AH$1266,Sheet1!M$1+(Sheet1!$A$1-1)*10,FALSE)&gt;99999,-3,IF(VLOOKUP($A1105,Sheet1!$B$3:$AH$1266,Sheet1!M$1+(Sheet1!$A$1-1)*10,FALSE)&gt;9999,-2,IF(VLOOKUP($A1105,Sheet1!$B$3:$AH$1266,Sheet1!M$1+(Sheet1!$A$1-1)*10,FALSE)&gt;999,-1,0)))))))</f>
        <v>1870</v>
      </c>
      <c r="AD1105" s="385">
        <f>IF(ISNA(VLOOKUP($A1105,Sheet1!$B$3:$AH$1266,Sheet1!N$1+(Sheet1!$A$1-1)*10,FALSE))=TRUE,"---",IF(VLOOKUP($A1105,Sheet1!$B$3:$AH$1266,Sheet1!N$1+(Sheet1!$A$1-1)*10,FALSE)="---","---", (ROUND(VLOOKUP($A1105,Sheet1!$B$3:$AH$1266,Sheet1!N$1+(Sheet1!$A$1-1)*10,FALSE),IF(VLOOKUP($A1105,Sheet1!$B$3:$AH$1266,Sheet1!N$1+(Sheet1!$A$1-1)*10,FALSE)&gt;99999,-3,IF(VLOOKUP($A1105,Sheet1!$B$3:$AH$1266,Sheet1!N$1+(Sheet1!$A$1-1)*10,FALSE)&gt;9999,-2,IF(VLOOKUP($A1105,Sheet1!$B$3:$AH$1266,Sheet1!N$1+(Sheet1!$A$1-1)*10,FALSE)&gt;999,-1,0)))))))</f>
        <v>2250</v>
      </c>
    </row>
    <row r="1106" spans="1:30" ht="25.5" customHeight="1" x14ac:dyDescent="0.25">
      <c r="A1106" s="304"/>
      <c r="B1106" s="346"/>
      <c r="C1106" s="304"/>
      <c r="D1106" s="304"/>
      <c r="E1106" s="305" t="e">
        <v>#N/A</v>
      </c>
      <c r="F1106" s="346"/>
      <c r="G1106" s="352"/>
      <c r="H1106" s="348"/>
      <c r="I1106" s="119">
        <v>13944</v>
      </c>
      <c r="J1106" s="124">
        <v>3.91</v>
      </c>
      <c r="K1106" s="118" t="s">
        <v>20</v>
      </c>
      <c r="L1106" s="122">
        <v>2000</v>
      </c>
      <c r="M1106" s="123">
        <v>65.400000000000006</v>
      </c>
      <c r="N1106" s="118" t="s">
        <v>286</v>
      </c>
      <c r="O1106" s="71" t="s">
        <v>4405</v>
      </c>
      <c r="P1106" s="71" t="s">
        <v>4405</v>
      </c>
      <c r="Q1106" s="71" t="s">
        <v>4405</v>
      </c>
      <c r="R1106" s="73" t="s">
        <v>4405</v>
      </c>
      <c r="S1106" s="357" t="e">
        <v>#N/A</v>
      </c>
      <c r="T1106" s="357" t="str">
        <f>IF(ISNA(VLOOKUP(A1106,Sheet1!B$3:C$1266,2,FALSE)=TRUE),"ND",VLOOKUP(A1106,Sheet1!B$3:C$1266,2,FALSE))</f>
        <v>ND</v>
      </c>
      <c r="U1106" s="385" t="str">
        <f>IF(ISNA(VLOOKUP($A1106,Sheet1!$B$3:$AH$1266,Sheet1!E$1+(Sheet1!$A$1-1)*10,FALSE))=TRUE,"---",IF(VLOOKUP($A1106,Sheet1!$B$3:$AH$1266,Sheet1!E$1+(Sheet1!$A$1-1)*10,FALSE)="---","---", (ROUND(VLOOKUP($A1106,Sheet1!$B$3:$AH$1266,Sheet1!E$1+(Sheet1!$A$1-1)*10,FALSE),IF(VLOOKUP($A1106,Sheet1!$B$3:$AH$1266,Sheet1!E$1+(Sheet1!$A$1-1)*10,FALSE)&gt;99999,-3,IF(VLOOKUP($A1106,Sheet1!$B$3:$AH$1266,Sheet1!E$1+(Sheet1!$A$1-1)*10,FALSE)&gt;9999,-2,IF(VLOOKUP($A1106,Sheet1!$B$3:$AH$1266,Sheet1!E$1+(Sheet1!$A$1-1)*10,FALSE)&gt;999,-1,0)))))))</f>
        <v>---</v>
      </c>
      <c r="V1106" s="385" t="str">
        <f>IF(ISNA(VLOOKUP($A1106,Sheet1!$B$3:$AH$1266,Sheet1!F$1+(Sheet1!$A$1-1)*10,FALSE))=TRUE,"---",IF(VLOOKUP($A1106,Sheet1!$B$3:$AH$1266,Sheet1!F$1+(Sheet1!$A$1-1)*10,FALSE)="---","---", (ROUND(VLOOKUP($A1106,Sheet1!$B$3:$AH$1266,Sheet1!F$1+(Sheet1!$A$1-1)*10,FALSE),IF(VLOOKUP($A1106,Sheet1!$B$3:$AH$1266,Sheet1!F$1+(Sheet1!$A$1-1)*10,FALSE)&gt;99999,-3,IF(VLOOKUP($A1106,Sheet1!$B$3:$AH$1266,Sheet1!F$1+(Sheet1!$A$1-1)*10,FALSE)&gt;9999,-2,IF(VLOOKUP($A1106,Sheet1!$B$3:$AH$1266,Sheet1!F$1+(Sheet1!$A$1-1)*10,FALSE)&gt;999,-1,0)))))))</f>
        <v>---</v>
      </c>
      <c r="W1106" s="385" t="str">
        <f>IF(ISNA(VLOOKUP($A1106,Sheet1!$B$3:$AH$1266,Sheet1!G$1+(Sheet1!$A$1-1)*10,FALSE))=TRUE,"---",IF(VLOOKUP($A1106,Sheet1!$B$3:$AH$1266,Sheet1!G$1+(Sheet1!$A$1-1)*10,FALSE)="---","---", (ROUND(VLOOKUP($A1106,Sheet1!$B$3:$AH$1266,Sheet1!G$1+(Sheet1!$A$1-1)*10,FALSE),IF(VLOOKUP($A1106,Sheet1!$B$3:$AH$1266,Sheet1!G$1+(Sheet1!$A$1-1)*10,FALSE)&gt;99999,-3,IF(VLOOKUP($A1106,Sheet1!$B$3:$AH$1266,Sheet1!G$1+(Sheet1!$A$1-1)*10,FALSE)&gt;9999,-2,IF(VLOOKUP($A1106,Sheet1!$B$3:$AH$1266,Sheet1!G$1+(Sheet1!$A$1-1)*10,FALSE)&gt;999,-1,0)))))))</f>
        <v>---</v>
      </c>
      <c r="X1106" s="385" t="str">
        <f>IF(ISNA(VLOOKUP($A1106,Sheet1!$B$3:$AH$1266,Sheet1!H$1+(Sheet1!$A$1-1)*10,FALSE))=TRUE,"---",IF(VLOOKUP($A1106,Sheet1!$B$3:$AH$1266,Sheet1!H$1+(Sheet1!$A$1-1)*10,FALSE)="---","---", (ROUND(VLOOKUP($A1106,Sheet1!$B$3:$AH$1266,Sheet1!H$1+(Sheet1!$A$1-1)*10,FALSE),IF(VLOOKUP($A1106,Sheet1!$B$3:$AH$1266,Sheet1!H$1+(Sheet1!$A$1-1)*10,FALSE)&gt;99999,-3,IF(VLOOKUP($A1106,Sheet1!$B$3:$AH$1266,Sheet1!H$1+(Sheet1!$A$1-1)*10,FALSE)&gt;9999,-2,IF(VLOOKUP($A1106,Sheet1!$B$3:$AH$1266,Sheet1!H$1+(Sheet1!$A$1-1)*10,FALSE)&gt;999,-1,0)))))))</f>
        <v>---</v>
      </c>
      <c r="Y1106" s="385" t="str">
        <f>IF(ISNA(VLOOKUP($A1106,Sheet1!$B$3:$AH$1266,Sheet1!I$1+(Sheet1!$A$1-1)*10,FALSE))=TRUE,"---",IF(VLOOKUP($A1106,Sheet1!$B$3:$AH$1266,Sheet1!I$1+(Sheet1!$A$1-1)*10,FALSE)="---","---", (ROUND(VLOOKUP($A1106,Sheet1!$B$3:$AH$1266,Sheet1!I$1+(Sheet1!$A$1-1)*10,FALSE),IF(VLOOKUP($A1106,Sheet1!$B$3:$AH$1266,Sheet1!I$1+(Sheet1!$A$1-1)*10,FALSE)&gt;99999,-3,IF(VLOOKUP($A1106,Sheet1!$B$3:$AH$1266,Sheet1!I$1+(Sheet1!$A$1-1)*10,FALSE)&gt;9999,-2,IF(VLOOKUP($A1106,Sheet1!$B$3:$AH$1266,Sheet1!I$1+(Sheet1!$A$1-1)*10,FALSE)&gt;999,-1,0)))))))</f>
        <v>---</v>
      </c>
      <c r="Z1106" s="385" t="str">
        <f>IF(ISNA(VLOOKUP($A1106,Sheet1!$B$3:$AH$1266,Sheet1!J$1+(Sheet1!$A$1-1)*10,FALSE))=TRUE,"---",IF(VLOOKUP($A1106,Sheet1!$B$3:$AH$1266,Sheet1!J$1+(Sheet1!$A$1-1)*10,FALSE)="---","---", (ROUND(VLOOKUP($A1106,Sheet1!$B$3:$AH$1266,Sheet1!J$1+(Sheet1!$A$1-1)*10,FALSE),IF(VLOOKUP($A1106,Sheet1!$B$3:$AH$1266,Sheet1!J$1+(Sheet1!$A$1-1)*10,FALSE)&gt;99999,-3,IF(VLOOKUP($A1106,Sheet1!$B$3:$AH$1266,Sheet1!J$1+(Sheet1!$A$1-1)*10,FALSE)&gt;9999,-2,IF(VLOOKUP($A1106,Sheet1!$B$3:$AH$1266,Sheet1!J$1+(Sheet1!$A$1-1)*10,FALSE)&gt;999,-1,0)))))))</f>
        <v>---</v>
      </c>
      <c r="AA1106" s="385" t="str">
        <f>IF(ISNA(VLOOKUP($A1106,Sheet1!$B$3:$AH$1266,Sheet1!K$1+(Sheet1!$A$1-1)*10,FALSE))=TRUE,"---",IF(VLOOKUP($A1106,Sheet1!$B$3:$AH$1266,Sheet1!K$1+(Sheet1!$A$1-1)*10,FALSE)="---","---", (ROUND(VLOOKUP($A1106,Sheet1!$B$3:$AH$1266,Sheet1!K$1+(Sheet1!$A$1-1)*10,FALSE),IF(VLOOKUP($A1106,Sheet1!$B$3:$AH$1266,Sheet1!K$1+(Sheet1!$A$1-1)*10,FALSE)&gt;99999,-3,IF(VLOOKUP($A1106,Sheet1!$B$3:$AH$1266,Sheet1!K$1+(Sheet1!$A$1-1)*10,FALSE)&gt;9999,-2,IF(VLOOKUP($A1106,Sheet1!$B$3:$AH$1266,Sheet1!K$1+(Sheet1!$A$1-1)*10,FALSE)&gt;999,-1,0)))))))</f>
        <v>---</v>
      </c>
      <c r="AB1106" s="385" t="str">
        <f>IF(ISNA(VLOOKUP($A1106,Sheet1!$B$3:$AH$1266,Sheet1!L$1+(Sheet1!$A$1-1)*10,FALSE))=TRUE,"---",IF(VLOOKUP($A1106,Sheet1!$B$3:$AH$1266,Sheet1!L$1+(Sheet1!$A$1-1)*10,FALSE)="---","---", (ROUND(VLOOKUP($A1106,Sheet1!$B$3:$AH$1266,Sheet1!L$1+(Sheet1!$A$1-1)*10,FALSE),IF(VLOOKUP($A1106,Sheet1!$B$3:$AH$1266,Sheet1!L$1+(Sheet1!$A$1-1)*10,FALSE)&gt;99999,-3,IF(VLOOKUP($A1106,Sheet1!$B$3:$AH$1266,Sheet1!L$1+(Sheet1!$A$1-1)*10,FALSE)&gt;9999,-2,IF(VLOOKUP($A1106,Sheet1!$B$3:$AH$1266,Sheet1!L$1+(Sheet1!$A$1-1)*10,FALSE)&gt;999,-1,0)))))))</f>
        <v>---</v>
      </c>
      <c r="AC1106" s="385" t="str">
        <f>IF(ISNA(VLOOKUP($A1106,Sheet1!$B$3:$AH$1266,Sheet1!M$1+(Sheet1!$A$1-1)*10,FALSE))=TRUE,"---",IF(VLOOKUP($A1106,Sheet1!$B$3:$AH$1266,Sheet1!M$1+(Sheet1!$A$1-1)*10,FALSE)="---","---", (ROUND(VLOOKUP($A1106,Sheet1!$B$3:$AH$1266,Sheet1!M$1+(Sheet1!$A$1-1)*10,FALSE),IF(VLOOKUP($A1106,Sheet1!$B$3:$AH$1266,Sheet1!M$1+(Sheet1!$A$1-1)*10,FALSE)&gt;99999,-3,IF(VLOOKUP($A1106,Sheet1!$B$3:$AH$1266,Sheet1!M$1+(Sheet1!$A$1-1)*10,FALSE)&gt;9999,-2,IF(VLOOKUP($A1106,Sheet1!$B$3:$AH$1266,Sheet1!M$1+(Sheet1!$A$1-1)*10,FALSE)&gt;999,-1,0)))))))</f>
        <v>---</v>
      </c>
      <c r="AD1106" s="385" t="str">
        <f>IF(ISNA(VLOOKUP($A1106,Sheet1!$B$3:$AH$1266,Sheet1!N$1+(Sheet1!$A$1-1)*10,FALSE))=TRUE,"---",IF(VLOOKUP($A1106,Sheet1!$B$3:$AH$1266,Sheet1!N$1+(Sheet1!$A$1-1)*10,FALSE)="---","---", (ROUND(VLOOKUP($A1106,Sheet1!$B$3:$AH$1266,Sheet1!N$1+(Sheet1!$A$1-1)*10,FALSE),IF(VLOOKUP($A1106,Sheet1!$B$3:$AH$1266,Sheet1!N$1+(Sheet1!$A$1-1)*10,FALSE)&gt;99999,-3,IF(VLOOKUP($A1106,Sheet1!$B$3:$AH$1266,Sheet1!N$1+(Sheet1!$A$1-1)*10,FALSE)&gt;9999,-2,IF(VLOOKUP($A1106,Sheet1!$B$3:$AH$1266,Sheet1!N$1+(Sheet1!$A$1-1)*10,FALSE)&gt;999,-1,0)))))))</f>
        <v>---</v>
      </c>
    </row>
    <row r="1107" spans="1:30" ht="25.5" customHeight="1" x14ac:dyDescent="0.25">
      <c r="A1107" s="304"/>
      <c r="B1107" s="346"/>
      <c r="C1107" s="304"/>
      <c r="D1107" s="304"/>
      <c r="E1107" s="305" t="e">
        <v>#N/A</v>
      </c>
      <c r="F1107" s="346"/>
      <c r="G1107" s="352"/>
      <c r="H1107" s="348"/>
      <c r="I1107" s="119">
        <v>14295</v>
      </c>
      <c r="J1107" s="124">
        <v>5.63</v>
      </c>
      <c r="K1107" s="118" t="s">
        <v>28</v>
      </c>
      <c r="L1107" s="129" t="s">
        <v>4405</v>
      </c>
      <c r="M1107" s="130" t="s">
        <v>4405</v>
      </c>
      <c r="N1107" s="118" t="s">
        <v>1357</v>
      </c>
      <c r="O1107" s="71" t="s">
        <v>4405</v>
      </c>
      <c r="P1107" s="71" t="s">
        <v>4405</v>
      </c>
      <c r="Q1107" s="71" t="s">
        <v>4405</v>
      </c>
      <c r="R1107" s="73" t="s">
        <v>4405</v>
      </c>
      <c r="S1107" s="357" t="e">
        <v>#N/A</v>
      </c>
      <c r="T1107" s="357" t="str">
        <f>IF(ISNA(VLOOKUP(A1107,Sheet1!B$3:C$1266,2,FALSE)=TRUE),"ND",VLOOKUP(A1107,Sheet1!B$3:C$1266,2,FALSE))</f>
        <v>ND</v>
      </c>
      <c r="U1107" s="385" t="str">
        <f>IF(ISNA(VLOOKUP($A1107,Sheet1!$B$3:$AH$1266,Sheet1!E$1+(Sheet1!$A$1-1)*10,FALSE))=TRUE,"---",IF(VLOOKUP($A1107,Sheet1!$B$3:$AH$1266,Sheet1!E$1+(Sheet1!$A$1-1)*10,FALSE)="---","---", (ROUND(VLOOKUP($A1107,Sheet1!$B$3:$AH$1266,Sheet1!E$1+(Sheet1!$A$1-1)*10,FALSE),IF(VLOOKUP($A1107,Sheet1!$B$3:$AH$1266,Sheet1!E$1+(Sheet1!$A$1-1)*10,FALSE)&gt;99999,-3,IF(VLOOKUP($A1107,Sheet1!$B$3:$AH$1266,Sheet1!E$1+(Sheet1!$A$1-1)*10,FALSE)&gt;9999,-2,IF(VLOOKUP($A1107,Sheet1!$B$3:$AH$1266,Sheet1!E$1+(Sheet1!$A$1-1)*10,FALSE)&gt;999,-1,0)))))))</f>
        <v>---</v>
      </c>
      <c r="V1107" s="385" t="str">
        <f>IF(ISNA(VLOOKUP($A1107,Sheet1!$B$3:$AH$1266,Sheet1!F$1+(Sheet1!$A$1-1)*10,FALSE))=TRUE,"---",IF(VLOOKUP($A1107,Sheet1!$B$3:$AH$1266,Sheet1!F$1+(Sheet1!$A$1-1)*10,FALSE)="---","---", (ROUND(VLOOKUP($A1107,Sheet1!$B$3:$AH$1266,Sheet1!F$1+(Sheet1!$A$1-1)*10,FALSE),IF(VLOOKUP($A1107,Sheet1!$B$3:$AH$1266,Sheet1!F$1+(Sheet1!$A$1-1)*10,FALSE)&gt;99999,-3,IF(VLOOKUP($A1107,Sheet1!$B$3:$AH$1266,Sheet1!F$1+(Sheet1!$A$1-1)*10,FALSE)&gt;9999,-2,IF(VLOOKUP($A1107,Sheet1!$B$3:$AH$1266,Sheet1!F$1+(Sheet1!$A$1-1)*10,FALSE)&gt;999,-1,0)))))))</f>
        <v>---</v>
      </c>
      <c r="W1107" s="385" t="str">
        <f>IF(ISNA(VLOOKUP($A1107,Sheet1!$B$3:$AH$1266,Sheet1!G$1+(Sheet1!$A$1-1)*10,FALSE))=TRUE,"---",IF(VLOOKUP($A1107,Sheet1!$B$3:$AH$1266,Sheet1!G$1+(Sheet1!$A$1-1)*10,FALSE)="---","---", (ROUND(VLOOKUP($A1107,Sheet1!$B$3:$AH$1266,Sheet1!G$1+(Sheet1!$A$1-1)*10,FALSE),IF(VLOOKUP($A1107,Sheet1!$B$3:$AH$1266,Sheet1!G$1+(Sheet1!$A$1-1)*10,FALSE)&gt;99999,-3,IF(VLOOKUP($A1107,Sheet1!$B$3:$AH$1266,Sheet1!G$1+(Sheet1!$A$1-1)*10,FALSE)&gt;9999,-2,IF(VLOOKUP($A1107,Sheet1!$B$3:$AH$1266,Sheet1!G$1+(Sheet1!$A$1-1)*10,FALSE)&gt;999,-1,0)))))))</f>
        <v>---</v>
      </c>
      <c r="X1107" s="385" t="str">
        <f>IF(ISNA(VLOOKUP($A1107,Sheet1!$B$3:$AH$1266,Sheet1!H$1+(Sheet1!$A$1-1)*10,FALSE))=TRUE,"---",IF(VLOOKUP($A1107,Sheet1!$B$3:$AH$1266,Sheet1!H$1+(Sheet1!$A$1-1)*10,FALSE)="---","---", (ROUND(VLOOKUP($A1107,Sheet1!$B$3:$AH$1266,Sheet1!H$1+(Sheet1!$A$1-1)*10,FALSE),IF(VLOOKUP($A1107,Sheet1!$B$3:$AH$1266,Sheet1!H$1+(Sheet1!$A$1-1)*10,FALSE)&gt;99999,-3,IF(VLOOKUP($A1107,Sheet1!$B$3:$AH$1266,Sheet1!H$1+(Sheet1!$A$1-1)*10,FALSE)&gt;9999,-2,IF(VLOOKUP($A1107,Sheet1!$B$3:$AH$1266,Sheet1!H$1+(Sheet1!$A$1-1)*10,FALSE)&gt;999,-1,0)))))))</f>
        <v>---</v>
      </c>
      <c r="Y1107" s="385" t="str">
        <f>IF(ISNA(VLOOKUP($A1107,Sheet1!$B$3:$AH$1266,Sheet1!I$1+(Sheet1!$A$1-1)*10,FALSE))=TRUE,"---",IF(VLOOKUP($A1107,Sheet1!$B$3:$AH$1266,Sheet1!I$1+(Sheet1!$A$1-1)*10,FALSE)="---","---", (ROUND(VLOOKUP($A1107,Sheet1!$B$3:$AH$1266,Sheet1!I$1+(Sheet1!$A$1-1)*10,FALSE),IF(VLOOKUP($A1107,Sheet1!$B$3:$AH$1266,Sheet1!I$1+(Sheet1!$A$1-1)*10,FALSE)&gt;99999,-3,IF(VLOOKUP($A1107,Sheet1!$B$3:$AH$1266,Sheet1!I$1+(Sheet1!$A$1-1)*10,FALSE)&gt;9999,-2,IF(VLOOKUP($A1107,Sheet1!$B$3:$AH$1266,Sheet1!I$1+(Sheet1!$A$1-1)*10,FALSE)&gt;999,-1,0)))))))</f>
        <v>---</v>
      </c>
      <c r="Z1107" s="385" t="str">
        <f>IF(ISNA(VLOOKUP($A1107,Sheet1!$B$3:$AH$1266,Sheet1!J$1+(Sheet1!$A$1-1)*10,FALSE))=TRUE,"---",IF(VLOOKUP($A1107,Sheet1!$B$3:$AH$1266,Sheet1!J$1+(Sheet1!$A$1-1)*10,FALSE)="---","---", (ROUND(VLOOKUP($A1107,Sheet1!$B$3:$AH$1266,Sheet1!J$1+(Sheet1!$A$1-1)*10,FALSE),IF(VLOOKUP($A1107,Sheet1!$B$3:$AH$1266,Sheet1!J$1+(Sheet1!$A$1-1)*10,FALSE)&gt;99999,-3,IF(VLOOKUP($A1107,Sheet1!$B$3:$AH$1266,Sheet1!J$1+(Sheet1!$A$1-1)*10,FALSE)&gt;9999,-2,IF(VLOOKUP($A1107,Sheet1!$B$3:$AH$1266,Sheet1!J$1+(Sheet1!$A$1-1)*10,FALSE)&gt;999,-1,0)))))))</f>
        <v>---</v>
      </c>
      <c r="AA1107" s="385" t="str">
        <f>IF(ISNA(VLOOKUP($A1107,Sheet1!$B$3:$AH$1266,Sheet1!K$1+(Sheet1!$A$1-1)*10,FALSE))=TRUE,"---",IF(VLOOKUP($A1107,Sheet1!$B$3:$AH$1266,Sheet1!K$1+(Sheet1!$A$1-1)*10,FALSE)="---","---", (ROUND(VLOOKUP($A1107,Sheet1!$B$3:$AH$1266,Sheet1!K$1+(Sheet1!$A$1-1)*10,FALSE),IF(VLOOKUP($A1107,Sheet1!$B$3:$AH$1266,Sheet1!K$1+(Sheet1!$A$1-1)*10,FALSE)&gt;99999,-3,IF(VLOOKUP($A1107,Sheet1!$B$3:$AH$1266,Sheet1!K$1+(Sheet1!$A$1-1)*10,FALSE)&gt;9999,-2,IF(VLOOKUP($A1107,Sheet1!$B$3:$AH$1266,Sheet1!K$1+(Sheet1!$A$1-1)*10,FALSE)&gt;999,-1,0)))))))</f>
        <v>---</v>
      </c>
      <c r="AB1107" s="385" t="str">
        <f>IF(ISNA(VLOOKUP($A1107,Sheet1!$B$3:$AH$1266,Sheet1!L$1+(Sheet1!$A$1-1)*10,FALSE))=TRUE,"---",IF(VLOOKUP($A1107,Sheet1!$B$3:$AH$1266,Sheet1!L$1+(Sheet1!$A$1-1)*10,FALSE)="---","---", (ROUND(VLOOKUP($A1107,Sheet1!$B$3:$AH$1266,Sheet1!L$1+(Sheet1!$A$1-1)*10,FALSE),IF(VLOOKUP($A1107,Sheet1!$B$3:$AH$1266,Sheet1!L$1+(Sheet1!$A$1-1)*10,FALSE)&gt;99999,-3,IF(VLOOKUP($A1107,Sheet1!$B$3:$AH$1266,Sheet1!L$1+(Sheet1!$A$1-1)*10,FALSE)&gt;9999,-2,IF(VLOOKUP($A1107,Sheet1!$B$3:$AH$1266,Sheet1!L$1+(Sheet1!$A$1-1)*10,FALSE)&gt;999,-1,0)))))))</f>
        <v>---</v>
      </c>
      <c r="AC1107" s="385" t="str">
        <f>IF(ISNA(VLOOKUP($A1107,Sheet1!$B$3:$AH$1266,Sheet1!M$1+(Sheet1!$A$1-1)*10,FALSE))=TRUE,"---",IF(VLOOKUP($A1107,Sheet1!$B$3:$AH$1266,Sheet1!M$1+(Sheet1!$A$1-1)*10,FALSE)="---","---", (ROUND(VLOOKUP($A1107,Sheet1!$B$3:$AH$1266,Sheet1!M$1+(Sheet1!$A$1-1)*10,FALSE),IF(VLOOKUP($A1107,Sheet1!$B$3:$AH$1266,Sheet1!M$1+(Sheet1!$A$1-1)*10,FALSE)&gt;99999,-3,IF(VLOOKUP($A1107,Sheet1!$B$3:$AH$1266,Sheet1!M$1+(Sheet1!$A$1-1)*10,FALSE)&gt;9999,-2,IF(VLOOKUP($A1107,Sheet1!$B$3:$AH$1266,Sheet1!M$1+(Sheet1!$A$1-1)*10,FALSE)&gt;999,-1,0)))))))</f>
        <v>---</v>
      </c>
      <c r="AD1107" s="385" t="str">
        <f>IF(ISNA(VLOOKUP($A1107,Sheet1!$B$3:$AH$1266,Sheet1!N$1+(Sheet1!$A$1-1)*10,FALSE))=TRUE,"---",IF(VLOOKUP($A1107,Sheet1!$B$3:$AH$1266,Sheet1!N$1+(Sheet1!$A$1-1)*10,FALSE)="---","---", (ROUND(VLOOKUP($A1107,Sheet1!$B$3:$AH$1266,Sheet1!N$1+(Sheet1!$A$1-1)*10,FALSE),IF(VLOOKUP($A1107,Sheet1!$B$3:$AH$1266,Sheet1!N$1+(Sheet1!$A$1-1)*10,FALSE)&gt;99999,-3,IF(VLOOKUP($A1107,Sheet1!$B$3:$AH$1266,Sheet1!N$1+(Sheet1!$A$1-1)*10,FALSE)&gt;9999,-2,IF(VLOOKUP($A1107,Sheet1!$B$3:$AH$1266,Sheet1!N$1+(Sheet1!$A$1-1)*10,FALSE)&gt;999,-1,0)))))))</f>
        <v>---</v>
      </c>
    </row>
    <row r="1108" spans="1:30" ht="25.5" customHeight="1" x14ac:dyDescent="0.25">
      <c r="A1108" s="304"/>
      <c r="B1108" s="346"/>
      <c r="C1108" s="304"/>
      <c r="D1108" s="304"/>
      <c r="E1108" s="305" t="e">
        <v>#N/A</v>
      </c>
      <c r="F1108" s="355"/>
      <c r="G1108" s="372"/>
      <c r="H1108" s="348"/>
      <c r="I1108" s="119">
        <v>24149</v>
      </c>
      <c r="J1108" s="124">
        <v>4.17</v>
      </c>
      <c r="K1108" s="118" t="s">
        <v>20</v>
      </c>
      <c r="L1108" s="122">
        <v>1740</v>
      </c>
      <c r="M1108" s="123">
        <v>56.9</v>
      </c>
      <c r="N1108" s="118" t="s">
        <v>203</v>
      </c>
      <c r="O1108" s="71" t="s">
        <v>4405</v>
      </c>
      <c r="P1108" s="71" t="s">
        <v>4405</v>
      </c>
      <c r="Q1108" s="71" t="s">
        <v>4405</v>
      </c>
      <c r="R1108" s="73" t="s">
        <v>4405</v>
      </c>
      <c r="S1108" s="357" t="e">
        <v>#N/A</v>
      </c>
      <c r="T1108" s="357" t="str">
        <f>IF(ISNA(VLOOKUP(A1108,Sheet1!B$3:C$1266,2,FALSE)=TRUE),"ND",VLOOKUP(A1108,Sheet1!B$3:C$1266,2,FALSE))</f>
        <v>ND</v>
      </c>
      <c r="U1108" s="385" t="str">
        <f>IF(ISNA(VLOOKUP($A1108,Sheet1!$B$3:$AH$1266,Sheet1!E$1+(Sheet1!$A$1-1)*10,FALSE))=TRUE,"---",IF(VLOOKUP($A1108,Sheet1!$B$3:$AH$1266,Sheet1!E$1+(Sheet1!$A$1-1)*10,FALSE)="---","---", (ROUND(VLOOKUP($A1108,Sheet1!$B$3:$AH$1266,Sheet1!E$1+(Sheet1!$A$1-1)*10,FALSE),IF(VLOOKUP($A1108,Sheet1!$B$3:$AH$1266,Sheet1!E$1+(Sheet1!$A$1-1)*10,FALSE)&gt;99999,-3,IF(VLOOKUP($A1108,Sheet1!$B$3:$AH$1266,Sheet1!E$1+(Sheet1!$A$1-1)*10,FALSE)&gt;9999,-2,IF(VLOOKUP($A1108,Sheet1!$B$3:$AH$1266,Sheet1!E$1+(Sheet1!$A$1-1)*10,FALSE)&gt;999,-1,0)))))))</f>
        <v>---</v>
      </c>
      <c r="V1108" s="385" t="str">
        <f>IF(ISNA(VLOOKUP($A1108,Sheet1!$B$3:$AH$1266,Sheet1!F$1+(Sheet1!$A$1-1)*10,FALSE))=TRUE,"---",IF(VLOOKUP($A1108,Sheet1!$B$3:$AH$1266,Sheet1!F$1+(Sheet1!$A$1-1)*10,FALSE)="---","---", (ROUND(VLOOKUP($A1108,Sheet1!$B$3:$AH$1266,Sheet1!F$1+(Sheet1!$A$1-1)*10,FALSE),IF(VLOOKUP($A1108,Sheet1!$B$3:$AH$1266,Sheet1!F$1+(Sheet1!$A$1-1)*10,FALSE)&gt;99999,-3,IF(VLOOKUP($A1108,Sheet1!$B$3:$AH$1266,Sheet1!F$1+(Sheet1!$A$1-1)*10,FALSE)&gt;9999,-2,IF(VLOOKUP($A1108,Sheet1!$B$3:$AH$1266,Sheet1!F$1+(Sheet1!$A$1-1)*10,FALSE)&gt;999,-1,0)))))))</f>
        <v>---</v>
      </c>
      <c r="W1108" s="385" t="str">
        <f>IF(ISNA(VLOOKUP($A1108,Sheet1!$B$3:$AH$1266,Sheet1!G$1+(Sheet1!$A$1-1)*10,FALSE))=TRUE,"---",IF(VLOOKUP($A1108,Sheet1!$B$3:$AH$1266,Sheet1!G$1+(Sheet1!$A$1-1)*10,FALSE)="---","---", (ROUND(VLOOKUP($A1108,Sheet1!$B$3:$AH$1266,Sheet1!G$1+(Sheet1!$A$1-1)*10,FALSE),IF(VLOOKUP($A1108,Sheet1!$B$3:$AH$1266,Sheet1!G$1+(Sheet1!$A$1-1)*10,FALSE)&gt;99999,-3,IF(VLOOKUP($A1108,Sheet1!$B$3:$AH$1266,Sheet1!G$1+(Sheet1!$A$1-1)*10,FALSE)&gt;9999,-2,IF(VLOOKUP($A1108,Sheet1!$B$3:$AH$1266,Sheet1!G$1+(Sheet1!$A$1-1)*10,FALSE)&gt;999,-1,0)))))))</f>
        <v>---</v>
      </c>
      <c r="X1108" s="385" t="str">
        <f>IF(ISNA(VLOOKUP($A1108,Sheet1!$B$3:$AH$1266,Sheet1!H$1+(Sheet1!$A$1-1)*10,FALSE))=TRUE,"---",IF(VLOOKUP($A1108,Sheet1!$B$3:$AH$1266,Sheet1!H$1+(Sheet1!$A$1-1)*10,FALSE)="---","---", (ROUND(VLOOKUP($A1108,Sheet1!$B$3:$AH$1266,Sheet1!H$1+(Sheet1!$A$1-1)*10,FALSE),IF(VLOOKUP($A1108,Sheet1!$B$3:$AH$1266,Sheet1!H$1+(Sheet1!$A$1-1)*10,FALSE)&gt;99999,-3,IF(VLOOKUP($A1108,Sheet1!$B$3:$AH$1266,Sheet1!H$1+(Sheet1!$A$1-1)*10,FALSE)&gt;9999,-2,IF(VLOOKUP($A1108,Sheet1!$B$3:$AH$1266,Sheet1!H$1+(Sheet1!$A$1-1)*10,FALSE)&gt;999,-1,0)))))))</f>
        <v>---</v>
      </c>
      <c r="Y1108" s="385" t="str">
        <f>IF(ISNA(VLOOKUP($A1108,Sheet1!$B$3:$AH$1266,Sheet1!I$1+(Sheet1!$A$1-1)*10,FALSE))=TRUE,"---",IF(VLOOKUP($A1108,Sheet1!$B$3:$AH$1266,Sheet1!I$1+(Sheet1!$A$1-1)*10,FALSE)="---","---", (ROUND(VLOOKUP($A1108,Sheet1!$B$3:$AH$1266,Sheet1!I$1+(Sheet1!$A$1-1)*10,FALSE),IF(VLOOKUP($A1108,Sheet1!$B$3:$AH$1266,Sheet1!I$1+(Sheet1!$A$1-1)*10,FALSE)&gt;99999,-3,IF(VLOOKUP($A1108,Sheet1!$B$3:$AH$1266,Sheet1!I$1+(Sheet1!$A$1-1)*10,FALSE)&gt;9999,-2,IF(VLOOKUP($A1108,Sheet1!$B$3:$AH$1266,Sheet1!I$1+(Sheet1!$A$1-1)*10,FALSE)&gt;999,-1,0)))))))</f>
        <v>---</v>
      </c>
      <c r="Z1108" s="385" t="str">
        <f>IF(ISNA(VLOOKUP($A1108,Sheet1!$B$3:$AH$1266,Sheet1!J$1+(Sheet1!$A$1-1)*10,FALSE))=TRUE,"---",IF(VLOOKUP($A1108,Sheet1!$B$3:$AH$1266,Sheet1!J$1+(Sheet1!$A$1-1)*10,FALSE)="---","---", (ROUND(VLOOKUP($A1108,Sheet1!$B$3:$AH$1266,Sheet1!J$1+(Sheet1!$A$1-1)*10,FALSE),IF(VLOOKUP($A1108,Sheet1!$B$3:$AH$1266,Sheet1!J$1+(Sheet1!$A$1-1)*10,FALSE)&gt;99999,-3,IF(VLOOKUP($A1108,Sheet1!$B$3:$AH$1266,Sheet1!J$1+(Sheet1!$A$1-1)*10,FALSE)&gt;9999,-2,IF(VLOOKUP($A1108,Sheet1!$B$3:$AH$1266,Sheet1!J$1+(Sheet1!$A$1-1)*10,FALSE)&gt;999,-1,0)))))))</f>
        <v>---</v>
      </c>
      <c r="AA1108" s="385" t="str">
        <f>IF(ISNA(VLOOKUP($A1108,Sheet1!$B$3:$AH$1266,Sheet1!K$1+(Sheet1!$A$1-1)*10,FALSE))=TRUE,"---",IF(VLOOKUP($A1108,Sheet1!$B$3:$AH$1266,Sheet1!K$1+(Sheet1!$A$1-1)*10,FALSE)="---","---", (ROUND(VLOOKUP($A1108,Sheet1!$B$3:$AH$1266,Sheet1!K$1+(Sheet1!$A$1-1)*10,FALSE),IF(VLOOKUP($A1108,Sheet1!$B$3:$AH$1266,Sheet1!K$1+(Sheet1!$A$1-1)*10,FALSE)&gt;99999,-3,IF(VLOOKUP($A1108,Sheet1!$B$3:$AH$1266,Sheet1!K$1+(Sheet1!$A$1-1)*10,FALSE)&gt;9999,-2,IF(VLOOKUP($A1108,Sheet1!$B$3:$AH$1266,Sheet1!K$1+(Sheet1!$A$1-1)*10,FALSE)&gt;999,-1,0)))))))</f>
        <v>---</v>
      </c>
      <c r="AB1108" s="385" t="str">
        <f>IF(ISNA(VLOOKUP($A1108,Sheet1!$B$3:$AH$1266,Sheet1!L$1+(Sheet1!$A$1-1)*10,FALSE))=TRUE,"---",IF(VLOOKUP($A1108,Sheet1!$B$3:$AH$1266,Sheet1!L$1+(Sheet1!$A$1-1)*10,FALSE)="---","---", (ROUND(VLOOKUP($A1108,Sheet1!$B$3:$AH$1266,Sheet1!L$1+(Sheet1!$A$1-1)*10,FALSE),IF(VLOOKUP($A1108,Sheet1!$B$3:$AH$1266,Sheet1!L$1+(Sheet1!$A$1-1)*10,FALSE)&gt;99999,-3,IF(VLOOKUP($A1108,Sheet1!$B$3:$AH$1266,Sheet1!L$1+(Sheet1!$A$1-1)*10,FALSE)&gt;9999,-2,IF(VLOOKUP($A1108,Sheet1!$B$3:$AH$1266,Sheet1!L$1+(Sheet1!$A$1-1)*10,FALSE)&gt;999,-1,0)))))))</f>
        <v>---</v>
      </c>
      <c r="AC1108" s="385" t="str">
        <f>IF(ISNA(VLOOKUP($A1108,Sheet1!$B$3:$AH$1266,Sheet1!M$1+(Sheet1!$A$1-1)*10,FALSE))=TRUE,"---",IF(VLOOKUP($A1108,Sheet1!$B$3:$AH$1266,Sheet1!M$1+(Sheet1!$A$1-1)*10,FALSE)="---","---", (ROUND(VLOOKUP($A1108,Sheet1!$B$3:$AH$1266,Sheet1!M$1+(Sheet1!$A$1-1)*10,FALSE),IF(VLOOKUP($A1108,Sheet1!$B$3:$AH$1266,Sheet1!M$1+(Sheet1!$A$1-1)*10,FALSE)&gt;99999,-3,IF(VLOOKUP($A1108,Sheet1!$B$3:$AH$1266,Sheet1!M$1+(Sheet1!$A$1-1)*10,FALSE)&gt;9999,-2,IF(VLOOKUP($A1108,Sheet1!$B$3:$AH$1266,Sheet1!M$1+(Sheet1!$A$1-1)*10,FALSE)&gt;999,-1,0)))))))</f>
        <v>---</v>
      </c>
      <c r="AD1108" s="385" t="str">
        <f>IF(ISNA(VLOOKUP($A1108,Sheet1!$B$3:$AH$1266,Sheet1!N$1+(Sheet1!$A$1-1)*10,FALSE))=TRUE,"---",IF(VLOOKUP($A1108,Sheet1!$B$3:$AH$1266,Sheet1!N$1+(Sheet1!$A$1-1)*10,FALSE)="---","---", (ROUND(VLOOKUP($A1108,Sheet1!$B$3:$AH$1266,Sheet1!N$1+(Sheet1!$A$1-1)*10,FALSE),IF(VLOOKUP($A1108,Sheet1!$B$3:$AH$1266,Sheet1!N$1+(Sheet1!$A$1-1)*10,FALSE)&gt;99999,-3,IF(VLOOKUP($A1108,Sheet1!$B$3:$AH$1266,Sheet1!N$1+(Sheet1!$A$1-1)*10,FALSE)&gt;9999,-2,IF(VLOOKUP($A1108,Sheet1!$B$3:$AH$1266,Sheet1!N$1+(Sheet1!$A$1-1)*10,FALSE)&gt;999,-1,0)))))))</f>
        <v>---</v>
      </c>
    </row>
    <row r="1109" spans="1:30" ht="25.5" customHeight="1" x14ac:dyDescent="0.25">
      <c r="A1109" s="304"/>
      <c r="B1109" s="346"/>
      <c r="C1109" s="304"/>
      <c r="D1109" s="304"/>
      <c r="E1109" s="305" t="e">
        <v>#N/A</v>
      </c>
      <c r="F1109" s="355"/>
      <c r="G1109" s="372"/>
      <c r="H1109" s="348"/>
      <c r="I1109" s="119">
        <v>28516</v>
      </c>
      <c r="J1109" s="124">
        <v>5.61</v>
      </c>
      <c r="K1109" s="118" t="s">
        <v>346</v>
      </c>
      <c r="L1109" s="129" t="s">
        <v>4405</v>
      </c>
      <c r="M1109" s="130" t="s">
        <v>4405</v>
      </c>
      <c r="N1109" s="118" t="s">
        <v>1358</v>
      </c>
      <c r="O1109" s="71" t="s">
        <v>4405</v>
      </c>
      <c r="P1109" s="71" t="s">
        <v>4405</v>
      </c>
      <c r="Q1109" s="71" t="s">
        <v>4405</v>
      </c>
      <c r="R1109" s="73" t="s">
        <v>4405</v>
      </c>
      <c r="S1109" s="357" t="e">
        <v>#N/A</v>
      </c>
      <c r="T1109" s="357" t="str">
        <f>IF(ISNA(VLOOKUP(A1109,Sheet1!B$3:C$1266,2,FALSE)=TRUE),"ND",VLOOKUP(A1109,Sheet1!B$3:C$1266,2,FALSE))</f>
        <v>ND</v>
      </c>
      <c r="U1109" s="385" t="str">
        <f>IF(ISNA(VLOOKUP($A1109,Sheet1!$B$3:$AH$1266,Sheet1!E$1+(Sheet1!$A$1-1)*10,FALSE))=TRUE,"---",IF(VLOOKUP($A1109,Sheet1!$B$3:$AH$1266,Sheet1!E$1+(Sheet1!$A$1-1)*10,FALSE)="---","---", (ROUND(VLOOKUP($A1109,Sheet1!$B$3:$AH$1266,Sheet1!E$1+(Sheet1!$A$1-1)*10,FALSE),IF(VLOOKUP($A1109,Sheet1!$B$3:$AH$1266,Sheet1!E$1+(Sheet1!$A$1-1)*10,FALSE)&gt;99999,-3,IF(VLOOKUP($A1109,Sheet1!$B$3:$AH$1266,Sheet1!E$1+(Sheet1!$A$1-1)*10,FALSE)&gt;9999,-2,IF(VLOOKUP($A1109,Sheet1!$B$3:$AH$1266,Sheet1!E$1+(Sheet1!$A$1-1)*10,FALSE)&gt;999,-1,0)))))))</f>
        <v>---</v>
      </c>
      <c r="V1109" s="385" t="str">
        <f>IF(ISNA(VLOOKUP($A1109,Sheet1!$B$3:$AH$1266,Sheet1!F$1+(Sheet1!$A$1-1)*10,FALSE))=TRUE,"---",IF(VLOOKUP($A1109,Sheet1!$B$3:$AH$1266,Sheet1!F$1+(Sheet1!$A$1-1)*10,FALSE)="---","---", (ROUND(VLOOKUP($A1109,Sheet1!$B$3:$AH$1266,Sheet1!F$1+(Sheet1!$A$1-1)*10,FALSE),IF(VLOOKUP($A1109,Sheet1!$B$3:$AH$1266,Sheet1!F$1+(Sheet1!$A$1-1)*10,FALSE)&gt;99999,-3,IF(VLOOKUP($A1109,Sheet1!$B$3:$AH$1266,Sheet1!F$1+(Sheet1!$A$1-1)*10,FALSE)&gt;9999,-2,IF(VLOOKUP($A1109,Sheet1!$B$3:$AH$1266,Sheet1!F$1+(Sheet1!$A$1-1)*10,FALSE)&gt;999,-1,0)))))))</f>
        <v>---</v>
      </c>
      <c r="W1109" s="385" t="str">
        <f>IF(ISNA(VLOOKUP($A1109,Sheet1!$B$3:$AH$1266,Sheet1!G$1+(Sheet1!$A$1-1)*10,FALSE))=TRUE,"---",IF(VLOOKUP($A1109,Sheet1!$B$3:$AH$1266,Sheet1!G$1+(Sheet1!$A$1-1)*10,FALSE)="---","---", (ROUND(VLOOKUP($A1109,Sheet1!$B$3:$AH$1266,Sheet1!G$1+(Sheet1!$A$1-1)*10,FALSE),IF(VLOOKUP($A1109,Sheet1!$B$3:$AH$1266,Sheet1!G$1+(Sheet1!$A$1-1)*10,FALSE)&gt;99999,-3,IF(VLOOKUP($A1109,Sheet1!$B$3:$AH$1266,Sheet1!G$1+(Sheet1!$A$1-1)*10,FALSE)&gt;9999,-2,IF(VLOOKUP($A1109,Sheet1!$B$3:$AH$1266,Sheet1!G$1+(Sheet1!$A$1-1)*10,FALSE)&gt;999,-1,0)))))))</f>
        <v>---</v>
      </c>
      <c r="X1109" s="385" t="str">
        <f>IF(ISNA(VLOOKUP($A1109,Sheet1!$B$3:$AH$1266,Sheet1!H$1+(Sheet1!$A$1-1)*10,FALSE))=TRUE,"---",IF(VLOOKUP($A1109,Sheet1!$B$3:$AH$1266,Sheet1!H$1+(Sheet1!$A$1-1)*10,FALSE)="---","---", (ROUND(VLOOKUP($A1109,Sheet1!$B$3:$AH$1266,Sheet1!H$1+(Sheet1!$A$1-1)*10,FALSE),IF(VLOOKUP($A1109,Sheet1!$B$3:$AH$1266,Sheet1!H$1+(Sheet1!$A$1-1)*10,FALSE)&gt;99999,-3,IF(VLOOKUP($A1109,Sheet1!$B$3:$AH$1266,Sheet1!H$1+(Sheet1!$A$1-1)*10,FALSE)&gt;9999,-2,IF(VLOOKUP($A1109,Sheet1!$B$3:$AH$1266,Sheet1!H$1+(Sheet1!$A$1-1)*10,FALSE)&gt;999,-1,0)))))))</f>
        <v>---</v>
      </c>
      <c r="Y1109" s="385" t="str">
        <f>IF(ISNA(VLOOKUP($A1109,Sheet1!$B$3:$AH$1266,Sheet1!I$1+(Sheet1!$A$1-1)*10,FALSE))=TRUE,"---",IF(VLOOKUP($A1109,Sheet1!$B$3:$AH$1266,Sheet1!I$1+(Sheet1!$A$1-1)*10,FALSE)="---","---", (ROUND(VLOOKUP($A1109,Sheet1!$B$3:$AH$1266,Sheet1!I$1+(Sheet1!$A$1-1)*10,FALSE),IF(VLOOKUP($A1109,Sheet1!$B$3:$AH$1266,Sheet1!I$1+(Sheet1!$A$1-1)*10,FALSE)&gt;99999,-3,IF(VLOOKUP($A1109,Sheet1!$B$3:$AH$1266,Sheet1!I$1+(Sheet1!$A$1-1)*10,FALSE)&gt;9999,-2,IF(VLOOKUP($A1109,Sheet1!$B$3:$AH$1266,Sheet1!I$1+(Sheet1!$A$1-1)*10,FALSE)&gt;999,-1,0)))))))</f>
        <v>---</v>
      </c>
      <c r="Z1109" s="385" t="str">
        <f>IF(ISNA(VLOOKUP($A1109,Sheet1!$B$3:$AH$1266,Sheet1!J$1+(Sheet1!$A$1-1)*10,FALSE))=TRUE,"---",IF(VLOOKUP($A1109,Sheet1!$B$3:$AH$1266,Sheet1!J$1+(Sheet1!$A$1-1)*10,FALSE)="---","---", (ROUND(VLOOKUP($A1109,Sheet1!$B$3:$AH$1266,Sheet1!J$1+(Sheet1!$A$1-1)*10,FALSE),IF(VLOOKUP($A1109,Sheet1!$B$3:$AH$1266,Sheet1!J$1+(Sheet1!$A$1-1)*10,FALSE)&gt;99999,-3,IF(VLOOKUP($A1109,Sheet1!$B$3:$AH$1266,Sheet1!J$1+(Sheet1!$A$1-1)*10,FALSE)&gt;9999,-2,IF(VLOOKUP($A1109,Sheet1!$B$3:$AH$1266,Sheet1!J$1+(Sheet1!$A$1-1)*10,FALSE)&gt;999,-1,0)))))))</f>
        <v>---</v>
      </c>
      <c r="AA1109" s="385" t="str">
        <f>IF(ISNA(VLOOKUP($A1109,Sheet1!$B$3:$AH$1266,Sheet1!K$1+(Sheet1!$A$1-1)*10,FALSE))=TRUE,"---",IF(VLOOKUP($A1109,Sheet1!$B$3:$AH$1266,Sheet1!K$1+(Sheet1!$A$1-1)*10,FALSE)="---","---", (ROUND(VLOOKUP($A1109,Sheet1!$B$3:$AH$1266,Sheet1!K$1+(Sheet1!$A$1-1)*10,FALSE),IF(VLOOKUP($A1109,Sheet1!$B$3:$AH$1266,Sheet1!K$1+(Sheet1!$A$1-1)*10,FALSE)&gt;99999,-3,IF(VLOOKUP($A1109,Sheet1!$B$3:$AH$1266,Sheet1!K$1+(Sheet1!$A$1-1)*10,FALSE)&gt;9999,-2,IF(VLOOKUP($A1109,Sheet1!$B$3:$AH$1266,Sheet1!K$1+(Sheet1!$A$1-1)*10,FALSE)&gt;999,-1,0)))))))</f>
        <v>---</v>
      </c>
      <c r="AB1109" s="385" t="str">
        <f>IF(ISNA(VLOOKUP($A1109,Sheet1!$B$3:$AH$1266,Sheet1!L$1+(Sheet1!$A$1-1)*10,FALSE))=TRUE,"---",IF(VLOOKUP($A1109,Sheet1!$B$3:$AH$1266,Sheet1!L$1+(Sheet1!$A$1-1)*10,FALSE)="---","---", (ROUND(VLOOKUP($A1109,Sheet1!$B$3:$AH$1266,Sheet1!L$1+(Sheet1!$A$1-1)*10,FALSE),IF(VLOOKUP($A1109,Sheet1!$B$3:$AH$1266,Sheet1!L$1+(Sheet1!$A$1-1)*10,FALSE)&gt;99999,-3,IF(VLOOKUP($A1109,Sheet1!$B$3:$AH$1266,Sheet1!L$1+(Sheet1!$A$1-1)*10,FALSE)&gt;9999,-2,IF(VLOOKUP($A1109,Sheet1!$B$3:$AH$1266,Sheet1!L$1+(Sheet1!$A$1-1)*10,FALSE)&gt;999,-1,0)))))))</f>
        <v>---</v>
      </c>
      <c r="AC1109" s="385" t="str">
        <f>IF(ISNA(VLOOKUP($A1109,Sheet1!$B$3:$AH$1266,Sheet1!M$1+(Sheet1!$A$1-1)*10,FALSE))=TRUE,"---",IF(VLOOKUP($A1109,Sheet1!$B$3:$AH$1266,Sheet1!M$1+(Sheet1!$A$1-1)*10,FALSE)="---","---", (ROUND(VLOOKUP($A1109,Sheet1!$B$3:$AH$1266,Sheet1!M$1+(Sheet1!$A$1-1)*10,FALSE),IF(VLOOKUP($A1109,Sheet1!$B$3:$AH$1266,Sheet1!M$1+(Sheet1!$A$1-1)*10,FALSE)&gt;99999,-3,IF(VLOOKUP($A1109,Sheet1!$B$3:$AH$1266,Sheet1!M$1+(Sheet1!$A$1-1)*10,FALSE)&gt;9999,-2,IF(VLOOKUP($A1109,Sheet1!$B$3:$AH$1266,Sheet1!M$1+(Sheet1!$A$1-1)*10,FALSE)&gt;999,-1,0)))))))</f>
        <v>---</v>
      </c>
      <c r="AD1109" s="385" t="str">
        <f>IF(ISNA(VLOOKUP($A1109,Sheet1!$B$3:$AH$1266,Sheet1!N$1+(Sheet1!$A$1-1)*10,FALSE))=TRUE,"---",IF(VLOOKUP($A1109,Sheet1!$B$3:$AH$1266,Sheet1!N$1+(Sheet1!$A$1-1)*10,FALSE)="---","---", (ROUND(VLOOKUP($A1109,Sheet1!$B$3:$AH$1266,Sheet1!N$1+(Sheet1!$A$1-1)*10,FALSE),IF(VLOOKUP($A1109,Sheet1!$B$3:$AH$1266,Sheet1!N$1+(Sheet1!$A$1-1)*10,FALSE)&gt;99999,-3,IF(VLOOKUP($A1109,Sheet1!$B$3:$AH$1266,Sheet1!N$1+(Sheet1!$A$1-1)*10,FALSE)&gt;9999,-2,IF(VLOOKUP($A1109,Sheet1!$B$3:$AH$1266,Sheet1!N$1+(Sheet1!$A$1-1)*10,FALSE)&gt;999,-1,0)))))))</f>
        <v>---</v>
      </c>
    </row>
    <row r="1110" spans="1:30" ht="25.5" customHeight="1" x14ac:dyDescent="0.25">
      <c r="A1110" s="125" t="s">
        <v>1642</v>
      </c>
      <c r="B1110" s="138" t="s">
        <v>1643</v>
      </c>
      <c r="C1110" s="125">
        <v>422327</v>
      </c>
      <c r="D1110" s="125">
        <v>773740</v>
      </c>
      <c r="E1110" s="70" t="s">
        <v>3031</v>
      </c>
      <c r="F1110" s="139" t="s">
        <v>4405</v>
      </c>
      <c r="G1110" s="127" t="s">
        <v>160</v>
      </c>
      <c r="H1110" s="128">
        <v>13.6</v>
      </c>
      <c r="I1110" s="112">
        <v>12973</v>
      </c>
      <c r="J1110" s="140" t="s">
        <v>4405</v>
      </c>
      <c r="K1110" s="127" t="s">
        <v>17</v>
      </c>
      <c r="L1110" s="149">
        <v>3750</v>
      </c>
      <c r="M1110" s="116">
        <v>276</v>
      </c>
      <c r="N1110" s="127" t="s">
        <v>321</v>
      </c>
      <c r="O1110" s="68" t="str">
        <f>IF(U1110&lt;&gt;"---",IF(L1110&lt;W1110,"&gt;50",IF(AND(L1110&gt;=W1110,L1110&lt;=X1110),(W$8-(((LOG(L1110)-LOG(W1110))/((LOG(X1110)-LOG(W1110)))*(W$8-X$8)))),IF(AND(L1110&gt;=X1110,L1110&lt;=Y1110),(X$8-(((LOG(L1110)-LOG(X1110))/((LOG(Y1110)-LOG(X1110)))*(X$8-Y$8)))),IF(AND(L1110&gt;=Y1110,L1110&lt;=Z1110),(Y$8-(((LOG(L1110)-LOG(Y1110))/((LOG(Z1110)-LOG(Y1110)))*(Y$8-Z$8)))),IF(AND(L1110&gt;=Z1110,L1110&lt;=AA1110),(Z$8-(((LOG(L1110)-LOG(Z1110))/((LOG(AA1110)-LOG(Z1110)))*(Z$8-AA$8)))),IF(AND(L1110&gt;=AA1110,L1110&lt;=AB1110),(AA$8-(((LOG(L1110)-LOG(AA1110))/((LOG(AB1110)-LOG(AA1110)))*(AA$8-AB$8)))),IF(AND(L1110&gt;=AB1110,L1110&lt;=AC1110),(AB$8-(((LOG(L1110)-LOG(AB1110))/((LOG(AC1110)-LOG(AB1110)))*(AB$8-AC$8)))),IF(AND(L1110&gt;=AC1110,L1110&lt;=AD1110),(AC$8-(((LOG(L1110)-LOG(AC1110))/((LOG(AD1110)-LOG(AC1110)))*(AC$8-AD$8)))),IF(L1110&gt;AD1110*1.1,"&lt;0.2",0.2))))))))),"")</f>
        <v>&lt;0.2</v>
      </c>
      <c r="P1110" s="68">
        <f>IF(O1110&lt;&gt;"",VLOOKUP($A1110,Sheet4!$A$2:$O$1309,14,FALSE)*100,"")</f>
        <v>1.5365610095873228</v>
      </c>
      <c r="Q1110" s="68">
        <f>IF(P1110&lt;&gt;"",VLOOKUP($A1110,Sheet4!$A$2:$O$1309,15,FALSE)*100,"")</f>
        <v>14.07322453952008</v>
      </c>
      <c r="R1110" s="74" t="str">
        <f t="shared" si="38"/>
        <v>&gt;500</v>
      </c>
      <c r="S1110" s="64" t="s">
        <v>4367</v>
      </c>
      <c r="T1110" s="64" t="str">
        <f>IF(ISNA(VLOOKUP(A1110,Sheet1!B$3:C$1266,2,FALSE)=TRUE),"NC",VLOOKUP(A1110,Sheet1!B$3:C$1266,2,FALSE))</f>
        <v>Rural</v>
      </c>
      <c r="U1110" s="65">
        <f>IF(ISNA(VLOOKUP($A1110,Sheet1!$B$3:$AH$1266,Sheet1!E$1+(Sheet1!$A$1-1)*10,FALSE))=TRUE,"---",IF(VLOOKUP($A1110,Sheet1!$B$3:$AH$1266,Sheet1!E$1+(Sheet1!$A$1-1)*10,FALSE)="---","---", (ROUND(VLOOKUP($A1110,Sheet1!$B$3:$AH$1266,Sheet1!E$1+(Sheet1!$A$1-1)*10,FALSE),IF(VLOOKUP($A1110,Sheet1!$B$3:$AH$1266,Sheet1!E$1+(Sheet1!$A$1-1)*10,FALSE)&gt;99999,-3,IF(VLOOKUP($A1110,Sheet1!$B$3:$AH$1266,Sheet1!E$1+(Sheet1!$A$1-1)*10,FALSE)&gt;9999,-2,IF(VLOOKUP($A1110,Sheet1!$B$3:$AH$1266,Sheet1!E$1+(Sheet1!$A$1-1)*10,FALSE)&gt;999,-1,0)))))))</f>
        <v>289</v>
      </c>
      <c r="V1110" s="65">
        <f>IF(ISNA(VLOOKUP($A1110,Sheet1!$B$3:$AH$1266,Sheet1!F$1+(Sheet1!$A$1-1)*10,FALSE))=TRUE,"---",IF(VLOOKUP($A1110,Sheet1!$B$3:$AH$1266,Sheet1!F$1+(Sheet1!$A$1-1)*10,FALSE)="---","---", (ROUND(VLOOKUP($A1110,Sheet1!$B$3:$AH$1266,Sheet1!F$1+(Sheet1!$A$1-1)*10,FALSE),IF(VLOOKUP($A1110,Sheet1!$B$3:$AH$1266,Sheet1!F$1+(Sheet1!$A$1-1)*10,FALSE)&gt;99999,-3,IF(VLOOKUP($A1110,Sheet1!$B$3:$AH$1266,Sheet1!F$1+(Sheet1!$A$1-1)*10,FALSE)&gt;9999,-2,IF(VLOOKUP($A1110,Sheet1!$B$3:$AH$1266,Sheet1!F$1+(Sheet1!$A$1-1)*10,FALSE)&gt;999,-1,0)))))))</f>
        <v>365</v>
      </c>
      <c r="W1110" s="65">
        <f>IF(ISNA(VLOOKUP($A1110,Sheet1!$B$3:$AH$1266,Sheet1!G$1+(Sheet1!$A$1-1)*10,FALSE))=TRUE,"---",IF(VLOOKUP($A1110,Sheet1!$B$3:$AH$1266,Sheet1!G$1+(Sheet1!$A$1-1)*10,FALSE)="---","---", (ROUND(VLOOKUP($A1110,Sheet1!$B$3:$AH$1266,Sheet1!G$1+(Sheet1!$A$1-1)*10,FALSE),IF(VLOOKUP($A1110,Sheet1!$B$3:$AH$1266,Sheet1!G$1+(Sheet1!$A$1-1)*10,FALSE)&gt;99999,-3,IF(VLOOKUP($A1110,Sheet1!$B$3:$AH$1266,Sheet1!G$1+(Sheet1!$A$1-1)*10,FALSE)&gt;9999,-2,IF(VLOOKUP($A1110,Sheet1!$B$3:$AH$1266,Sheet1!G$1+(Sheet1!$A$1-1)*10,FALSE)&gt;999,-1,0)))))))</f>
        <v>475</v>
      </c>
      <c r="X1110" s="65">
        <f>IF(ISNA(VLOOKUP($A1110,Sheet1!$B$3:$AH$1266,Sheet1!H$1+(Sheet1!$A$1-1)*10,FALSE))=TRUE,"---",IF(VLOOKUP($A1110,Sheet1!$B$3:$AH$1266,Sheet1!H$1+(Sheet1!$A$1-1)*10,FALSE)="---","---", (ROUND(VLOOKUP($A1110,Sheet1!$B$3:$AH$1266,Sheet1!H$1+(Sheet1!$A$1-1)*10,FALSE),IF(VLOOKUP($A1110,Sheet1!$B$3:$AH$1266,Sheet1!H$1+(Sheet1!$A$1-1)*10,FALSE)&gt;99999,-3,IF(VLOOKUP($A1110,Sheet1!$B$3:$AH$1266,Sheet1!H$1+(Sheet1!$A$1-1)*10,FALSE)&gt;9999,-2,IF(VLOOKUP($A1110,Sheet1!$B$3:$AH$1266,Sheet1!H$1+(Sheet1!$A$1-1)*10,FALSE)&gt;999,-1,0)))))))</f>
        <v>807</v>
      </c>
      <c r="Y1110" s="65">
        <f>IF(ISNA(VLOOKUP($A1110,Sheet1!$B$3:$AH$1266,Sheet1!I$1+(Sheet1!$A$1-1)*10,FALSE))=TRUE,"---",IF(VLOOKUP($A1110,Sheet1!$B$3:$AH$1266,Sheet1!I$1+(Sheet1!$A$1-1)*10,FALSE)="---","---", (ROUND(VLOOKUP($A1110,Sheet1!$B$3:$AH$1266,Sheet1!I$1+(Sheet1!$A$1-1)*10,FALSE),IF(VLOOKUP($A1110,Sheet1!$B$3:$AH$1266,Sheet1!I$1+(Sheet1!$A$1-1)*10,FALSE)&gt;99999,-3,IF(VLOOKUP($A1110,Sheet1!$B$3:$AH$1266,Sheet1!I$1+(Sheet1!$A$1-1)*10,FALSE)&gt;9999,-2,IF(VLOOKUP($A1110,Sheet1!$B$3:$AH$1266,Sheet1!I$1+(Sheet1!$A$1-1)*10,FALSE)&gt;999,-1,0)))))))</f>
        <v>1070</v>
      </c>
      <c r="Z1110" s="65">
        <f>IF(ISNA(VLOOKUP($A1110,Sheet1!$B$3:$AH$1266,Sheet1!J$1+(Sheet1!$A$1-1)*10,FALSE))=TRUE,"---",IF(VLOOKUP($A1110,Sheet1!$B$3:$AH$1266,Sheet1!J$1+(Sheet1!$A$1-1)*10,FALSE)="---","---", (ROUND(VLOOKUP($A1110,Sheet1!$B$3:$AH$1266,Sheet1!J$1+(Sheet1!$A$1-1)*10,FALSE),IF(VLOOKUP($A1110,Sheet1!$B$3:$AH$1266,Sheet1!J$1+(Sheet1!$A$1-1)*10,FALSE)&gt;99999,-3,IF(VLOOKUP($A1110,Sheet1!$B$3:$AH$1266,Sheet1!J$1+(Sheet1!$A$1-1)*10,FALSE)&gt;9999,-2,IF(VLOOKUP($A1110,Sheet1!$B$3:$AH$1266,Sheet1!J$1+(Sheet1!$A$1-1)*10,FALSE)&gt;999,-1,0)))))))</f>
        <v>1440</v>
      </c>
      <c r="AA1110" s="65">
        <f>IF(ISNA(VLOOKUP($A1110,Sheet1!$B$3:$AH$1266,Sheet1!K$1+(Sheet1!$A$1-1)*10,FALSE))=TRUE,"---",IF(VLOOKUP($A1110,Sheet1!$B$3:$AH$1266,Sheet1!K$1+(Sheet1!$A$1-1)*10,FALSE)="---","---", (ROUND(VLOOKUP($A1110,Sheet1!$B$3:$AH$1266,Sheet1!K$1+(Sheet1!$A$1-1)*10,FALSE),IF(VLOOKUP($A1110,Sheet1!$B$3:$AH$1266,Sheet1!K$1+(Sheet1!$A$1-1)*10,FALSE)&gt;99999,-3,IF(VLOOKUP($A1110,Sheet1!$B$3:$AH$1266,Sheet1!K$1+(Sheet1!$A$1-1)*10,FALSE)&gt;9999,-2,IF(VLOOKUP($A1110,Sheet1!$B$3:$AH$1266,Sheet1!K$1+(Sheet1!$A$1-1)*10,FALSE)&gt;999,-1,0)))))))</f>
        <v>1750</v>
      </c>
      <c r="AB1110" s="65">
        <f>IF(ISNA(VLOOKUP($A1110,Sheet1!$B$3:$AH$1266,Sheet1!L$1+(Sheet1!$A$1-1)*10,FALSE))=TRUE,"---",IF(VLOOKUP($A1110,Sheet1!$B$3:$AH$1266,Sheet1!L$1+(Sheet1!$A$1-1)*10,FALSE)="---","---", (ROUND(VLOOKUP($A1110,Sheet1!$B$3:$AH$1266,Sheet1!L$1+(Sheet1!$A$1-1)*10,FALSE),IF(VLOOKUP($A1110,Sheet1!$B$3:$AH$1266,Sheet1!L$1+(Sheet1!$A$1-1)*10,FALSE)&gt;99999,-3,IF(VLOOKUP($A1110,Sheet1!$B$3:$AH$1266,Sheet1!L$1+(Sheet1!$A$1-1)*10,FALSE)&gt;9999,-2,IF(VLOOKUP($A1110,Sheet1!$B$3:$AH$1266,Sheet1!L$1+(Sheet1!$A$1-1)*10,FALSE)&gt;999,-1,0)))))))</f>
        <v>2070</v>
      </c>
      <c r="AC1110" s="65">
        <f>IF(ISNA(VLOOKUP($A1110,Sheet1!$B$3:$AH$1266,Sheet1!M$1+(Sheet1!$A$1-1)*10,FALSE))=TRUE,"---",IF(VLOOKUP($A1110,Sheet1!$B$3:$AH$1266,Sheet1!M$1+(Sheet1!$A$1-1)*10,FALSE)="---","---", (ROUND(VLOOKUP($A1110,Sheet1!$B$3:$AH$1266,Sheet1!M$1+(Sheet1!$A$1-1)*10,FALSE),IF(VLOOKUP($A1110,Sheet1!$B$3:$AH$1266,Sheet1!M$1+(Sheet1!$A$1-1)*10,FALSE)&gt;99999,-3,IF(VLOOKUP($A1110,Sheet1!$B$3:$AH$1266,Sheet1!M$1+(Sheet1!$A$1-1)*10,FALSE)&gt;9999,-2,IF(VLOOKUP($A1110,Sheet1!$B$3:$AH$1266,Sheet1!M$1+(Sheet1!$A$1-1)*10,FALSE)&gt;999,-1,0)))))))</f>
        <v>2410</v>
      </c>
      <c r="AD1110" s="65">
        <f>IF(ISNA(VLOOKUP($A1110,Sheet1!$B$3:$AH$1266,Sheet1!N$1+(Sheet1!$A$1-1)*10,FALSE))=TRUE,"---",IF(VLOOKUP($A1110,Sheet1!$B$3:$AH$1266,Sheet1!N$1+(Sheet1!$A$1-1)*10,FALSE)="---","---", (ROUND(VLOOKUP($A1110,Sheet1!$B$3:$AH$1266,Sheet1!N$1+(Sheet1!$A$1-1)*10,FALSE),IF(VLOOKUP($A1110,Sheet1!$B$3:$AH$1266,Sheet1!N$1+(Sheet1!$A$1-1)*10,FALSE)&gt;99999,-3,IF(VLOOKUP($A1110,Sheet1!$B$3:$AH$1266,Sheet1!N$1+(Sheet1!$A$1-1)*10,FALSE)&gt;9999,-2,IF(VLOOKUP($A1110,Sheet1!$B$3:$AH$1266,Sheet1!N$1+(Sheet1!$A$1-1)*10,FALSE)&gt;999,-1,0)))))))</f>
        <v>2900</v>
      </c>
    </row>
    <row r="1111" spans="1:30" ht="25.5" customHeight="1" x14ac:dyDescent="0.25">
      <c r="A1111" s="304" t="s">
        <v>1644</v>
      </c>
      <c r="B1111" s="393" t="s">
        <v>1645</v>
      </c>
      <c r="C1111" s="304">
        <v>422201</v>
      </c>
      <c r="D1111" s="304">
        <v>773432</v>
      </c>
      <c r="E1111" s="305" t="s">
        <v>3031</v>
      </c>
      <c r="F1111" s="345" t="s">
        <v>4483</v>
      </c>
      <c r="G1111" s="351" t="s">
        <v>286</v>
      </c>
      <c r="H1111" s="348">
        <v>6.32</v>
      </c>
      <c r="I1111" s="119">
        <v>35083</v>
      </c>
      <c r="J1111" s="137" t="s">
        <v>4405</v>
      </c>
      <c r="K1111" s="118" t="s">
        <v>17</v>
      </c>
      <c r="L1111" s="122">
        <v>1600</v>
      </c>
      <c r="M1111" s="123">
        <v>253</v>
      </c>
      <c r="N1111" s="118" t="s">
        <v>20</v>
      </c>
      <c r="O1111" s="71">
        <f>IF(U1111&lt;&gt;"---",IF(L1111&lt;W1111,"&gt;50",IF(AND(L1111&gt;=W1111,L1111&lt;=X1111),(W$8-(((LOG(L1111)-LOG(W1111))/((LOG(X1111)-LOG(W1111)))*(W$8-X$8)))),IF(AND(L1111&gt;=X1111,L1111&lt;=Y1111),(X$8-(((LOG(L1111)-LOG(X1111))/((LOG(Y1111)-LOG(X1111)))*(X$8-Y$8)))),IF(AND(L1111&gt;=Y1111,L1111&lt;=Z1111),(Y$8-(((LOG(L1111)-LOG(Y1111))/((LOG(Z1111)-LOG(Y1111)))*(Y$8-Z$8)))),IF(AND(L1111&gt;=Z1111,L1111&lt;=AA1111),(Z$8-(((LOG(L1111)-LOG(Z1111))/((LOG(AA1111)-LOG(Z1111)))*(Z$8-AA$8)))),IF(AND(L1111&gt;=AA1111,L1111&lt;=AB1111),(AA$8-(((LOG(L1111)-LOG(AA1111))/((LOG(AB1111)-LOG(AA1111)))*(AA$8-AB$8)))),IF(AND(L1111&gt;=AB1111,L1111&lt;=AC1111),(AB$8-(((LOG(L1111)-LOG(AB1111))/((LOG(AC1111)-LOG(AB1111)))*(AB$8-AC$8)))),IF(AND(L1111&gt;=AC1111,L1111&lt;=AD1111),(AC$8-(((LOG(L1111)-LOG(AC1111))/((LOG(AD1111)-LOG(AC1111)))*(AC$8-AD$8)))),IF(L1111&gt;AD1111*1.1,"&lt;0.2",0.2))))))))),"")</f>
        <v>1.5776073995029405</v>
      </c>
      <c r="P1111" s="71">
        <f>IF(O1111&lt;&gt;"",VLOOKUP($A1111,Sheet4!$A$2:$O$1309,14,FALSE)*100,"")</f>
        <v>0.56937797932326006</v>
      </c>
      <c r="Q1111" s="71">
        <f>IF(P1111&lt;&gt;"",VLOOKUP($A1111,Sheet4!$A$2:$O$1309,15,FALSE)*100,"")</f>
        <v>5.4394717390716547</v>
      </c>
      <c r="R1111" s="73">
        <f t="shared" si="38"/>
        <v>60</v>
      </c>
      <c r="S1111" s="357" t="s">
        <v>4367</v>
      </c>
      <c r="T1111" s="357" t="str">
        <f>IF(ISNA(VLOOKUP(A1111,Sheet1!B$3:C$1266,2,FALSE)=TRUE),"NC",VLOOKUP(A1111,Sheet1!B$3:C$1266,2,FALSE))</f>
        <v>Rural10</v>
      </c>
      <c r="U1111" s="385">
        <f>IF(ISNA(VLOOKUP($A1111,Sheet1!$B$3:$AH$1266,Sheet1!E$1+(Sheet1!$A$1-1)*10,FALSE))=TRUE,"---",IF(VLOOKUP($A1111,Sheet1!$B$3:$AH$1266,Sheet1!E$1+(Sheet1!$A$1-1)*10,FALSE)="---","---", (ROUND(VLOOKUP($A1111,Sheet1!$B$3:$AH$1266,Sheet1!E$1+(Sheet1!$A$1-1)*10,FALSE),IF(VLOOKUP($A1111,Sheet1!$B$3:$AH$1266,Sheet1!E$1+(Sheet1!$A$1-1)*10,FALSE)&gt;99999,-3,IF(VLOOKUP($A1111,Sheet1!$B$3:$AH$1266,Sheet1!E$1+(Sheet1!$A$1-1)*10,FALSE)&gt;9999,-2,IF(VLOOKUP($A1111,Sheet1!$B$3:$AH$1266,Sheet1!E$1+(Sheet1!$A$1-1)*10,FALSE)&gt;999,-1,0)))))))</f>
        <v>215</v>
      </c>
      <c r="V1111" s="385">
        <f>IF(ISNA(VLOOKUP($A1111,Sheet1!$B$3:$AH$1266,Sheet1!F$1+(Sheet1!$A$1-1)*10,FALSE))=TRUE,"---",IF(VLOOKUP($A1111,Sheet1!$B$3:$AH$1266,Sheet1!F$1+(Sheet1!$A$1-1)*10,FALSE)="---","---", (ROUND(VLOOKUP($A1111,Sheet1!$B$3:$AH$1266,Sheet1!F$1+(Sheet1!$A$1-1)*10,FALSE),IF(VLOOKUP($A1111,Sheet1!$B$3:$AH$1266,Sheet1!F$1+(Sheet1!$A$1-1)*10,FALSE)&gt;99999,-3,IF(VLOOKUP($A1111,Sheet1!$B$3:$AH$1266,Sheet1!F$1+(Sheet1!$A$1-1)*10,FALSE)&gt;9999,-2,IF(VLOOKUP($A1111,Sheet1!$B$3:$AH$1266,Sheet1!F$1+(Sheet1!$A$1-1)*10,FALSE)&gt;999,-1,0)))))))</f>
        <v>281</v>
      </c>
      <c r="W1111" s="385">
        <f>IF(ISNA(VLOOKUP($A1111,Sheet1!$B$3:$AH$1266,Sheet1!G$1+(Sheet1!$A$1-1)*10,FALSE))=TRUE,"---",IF(VLOOKUP($A1111,Sheet1!$B$3:$AH$1266,Sheet1!G$1+(Sheet1!$A$1-1)*10,FALSE)="---","---", (ROUND(VLOOKUP($A1111,Sheet1!$B$3:$AH$1266,Sheet1!G$1+(Sheet1!$A$1-1)*10,FALSE),IF(VLOOKUP($A1111,Sheet1!$B$3:$AH$1266,Sheet1!G$1+(Sheet1!$A$1-1)*10,FALSE)&gt;99999,-3,IF(VLOOKUP($A1111,Sheet1!$B$3:$AH$1266,Sheet1!G$1+(Sheet1!$A$1-1)*10,FALSE)&gt;9999,-2,IF(VLOOKUP($A1111,Sheet1!$B$3:$AH$1266,Sheet1!G$1+(Sheet1!$A$1-1)*10,FALSE)&gt;999,-1,0)))))))</f>
        <v>374</v>
      </c>
      <c r="X1111" s="385">
        <f>IF(ISNA(VLOOKUP($A1111,Sheet1!$B$3:$AH$1266,Sheet1!H$1+(Sheet1!$A$1-1)*10,FALSE))=TRUE,"---",IF(VLOOKUP($A1111,Sheet1!$B$3:$AH$1266,Sheet1!H$1+(Sheet1!$A$1-1)*10,FALSE)="---","---", (ROUND(VLOOKUP($A1111,Sheet1!$B$3:$AH$1266,Sheet1!H$1+(Sheet1!$A$1-1)*10,FALSE),IF(VLOOKUP($A1111,Sheet1!$B$3:$AH$1266,Sheet1!H$1+(Sheet1!$A$1-1)*10,FALSE)&gt;99999,-3,IF(VLOOKUP($A1111,Sheet1!$B$3:$AH$1266,Sheet1!H$1+(Sheet1!$A$1-1)*10,FALSE)&gt;9999,-2,IF(VLOOKUP($A1111,Sheet1!$B$3:$AH$1266,Sheet1!H$1+(Sheet1!$A$1-1)*10,FALSE)&gt;999,-1,0)))))))</f>
        <v>655</v>
      </c>
      <c r="Y1111" s="385">
        <f>IF(ISNA(VLOOKUP($A1111,Sheet1!$B$3:$AH$1266,Sheet1!I$1+(Sheet1!$A$1-1)*10,FALSE))=TRUE,"---",IF(VLOOKUP($A1111,Sheet1!$B$3:$AH$1266,Sheet1!I$1+(Sheet1!$A$1-1)*10,FALSE)="---","---", (ROUND(VLOOKUP($A1111,Sheet1!$B$3:$AH$1266,Sheet1!I$1+(Sheet1!$A$1-1)*10,FALSE),IF(VLOOKUP($A1111,Sheet1!$B$3:$AH$1266,Sheet1!I$1+(Sheet1!$A$1-1)*10,FALSE)&gt;99999,-3,IF(VLOOKUP($A1111,Sheet1!$B$3:$AH$1266,Sheet1!I$1+(Sheet1!$A$1-1)*10,FALSE)&gt;9999,-2,IF(VLOOKUP($A1111,Sheet1!$B$3:$AH$1266,Sheet1!I$1+(Sheet1!$A$1-1)*10,FALSE)&gt;999,-1,0)))))))</f>
        <v>880</v>
      </c>
      <c r="Z1111" s="385">
        <f>IF(ISNA(VLOOKUP($A1111,Sheet1!$B$3:$AH$1266,Sheet1!J$1+(Sheet1!$A$1-1)*10,FALSE))=TRUE,"---",IF(VLOOKUP($A1111,Sheet1!$B$3:$AH$1266,Sheet1!J$1+(Sheet1!$A$1-1)*10,FALSE)="---","---", (ROUND(VLOOKUP($A1111,Sheet1!$B$3:$AH$1266,Sheet1!J$1+(Sheet1!$A$1-1)*10,FALSE),IF(VLOOKUP($A1111,Sheet1!$B$3:$AH$1266,Sheet1!J$1+(Sheet1!$A$1-1)*10,FALSE)&gt;99999,-3,IF(VLOOKUP($A1111,Sheet1!$B$3:$AH$1266,Sheet1!J$1+(Sheet1!$A$1-1)*10,FALSE)&gt;9999,-2,IF(VLOOKUP($A1111,Sheet1!$B$3:$AH$1266,Sheet1!J$1+(Sheet1!$A$1-1)*10,FALSE)&gt;999,-1,0)))))))</f>
        <v>1210</v>
      </c>
      <c r="AA1111" s="385">
        <f>IF(ISNA(VLOOKUP($A1111,Sheet1!$B$3:$AH$1266,Sheet1!K$1+(Sheet1!$A$1-1)*10,FALSE))=TRUE,"---",IF(VLOOKUP($A1111,Sheet1!$B$3:$AH$1266,Sheet1!K$1+(Sheet1!$A$1-1)*10,FALSE)="---","---", (ROUND(VLOOKUP($A1111,Sheet1!$B$3:$AH$1266,Sheet1!K$1+(Sheet1!$A$1-1)*10,FALSE),IF(VLOOKUP($A1111,Sheet1!$B$3:$AH$1266,Sheet1!K$1+(Sheet1!$A$1-1)*10,FALSE)&gt;99999,-3,IF(VLOOKUP($A1111,Sheet1!$B$3:$AH$1266,Sheet1!K$1+(Sheet1!$A$1-1)*10,FALSE)&gt;9999,-2,IF(VLOOKUP($A1111,Sheet1!$B$3:$AH$1266,Sheet1!K$1+(Sheet1!$A$1-1)*10,FALSE)&gt;999,-1,0)))))))</f>
        <v>1480</v>
      </c>
      <c r="AB1111" s="385">
        <f>IF(ISNA(VLOOKUP($A1111,Sheet1!$B$3:$AH$1266,Sheet1!L$1+(Sheet1!$A$1-1)*10,FALSE))=TRUE,"---",IF(VLOOKUP($A1111,Sheet1!$B$3:$AH$1266,Sheet1!L$1+(Sheet1!$A$1-1)*10,FALSE)="---","---", (ROUND(VLOOKUP($A1111,Sheet1!$B$3:$AH$1266,Sheet1!L$1+(Sheet1!$A$1-1)*10,FALSE),IF(VLOOKUP($A1111,Sheet1!$B$3:$AH$1266,Sheet1!L$1+(Sheet1!$A$1-1)*10,FALSE)&gt;99999,-3,IF(VLOOKUP($A1111,Sheet1!$B$3:$AH$1266,Sheet1!L$1+(Sheet1!$A$1-1)*10,FALSE)&gt;9999,-2,IF(VLOOKUP($A1111,Sheet1!$B$3:$AH$1266,Sheet1!L$1+(Sheet1!$A$1-1)*10,FALSE)&gt;999,-1,0)))))))</f>
        <v>1780</v>
      </c>
      <c r="AC1111" s="385">
        <f>IF(ISNA(VLOOKUP($A1111,Sheet1!$B$3:$AH$1266,Sheet1!M$1+(Sheet1!$A$1-1)*10,FALSE))=TRUE,"---",IF(VLOOKUP($A1111,Sheet1!$B$3:$AH$1266,Sheet1!M$1+(Sheet1!$A$1-1)*10,FALSE)="---","---", (ROUND(VLOOKUP($A1111,Sheet1!$B$3:$AH$1266,Sheet1!M$1+(Sheet1!$A$1-1)*10,FALSE),IF(VLOOKUP($A1111,Sheet1!$B$3:$AH$1266,Sheet1!M$1+(Sheet1!$A$1-1)*10,FALSE)&gt;99999,-3,IF(VLOOKUP($A1111,Sheet1!$B$3:$AH$1266,Sheet1!M$1+(Sheet1!$A$1-1)*10,FALSE)&gt;9999,-2,IF(VLOOKUP($A1111,Sheet1!$B$3:$AH$1266,Sheet1!M$1+(Sheet1!$A$1-1)*10,FALSE)&gt;999,-1,0)))))))</f>
        <v>2110</v>
      </c>
      <c r="AD1111" s="385">
        <f>IF(ISNA(VLOOKUP($A1111,Sheet1!$B$3:$AH$1266,Sheet1!N$1+(Sheet1!$A$1-1)*10,FALSE))=TRUE,"---",IF(VLOOKUP($A1111,Sheet1!$B$3:$AH$1266,Sheet1!N$1+(Sheet1!$A$1-1)*10,FALSE)="---","---", (ROUND(VLOOKUP($A1111,Sheet1!$B$3:$AH$1266,Sheet1!N$1+(Sheet1!$A$1-1)*10,FALSE),IF(VLOOKUP($A1111,Sheet1!$B$3:$AH$1266,Sheet1!N$1+(Sheet1!$A$1-1)*10,FALSE)&gt;99999,-3,IF(VLOOKUP($A1111,Sheet1!$B$3:$AH$1266,Sheet1!N$1+(Sheet1!$A$1-1)*10,FALSE)&gt;9999,-2,IF(VLOOKUP($A1111,Sheet1!$B$3:$AH$1266,Sheet1!N$1+(Sheet1!$A$1-1)*10,FALSE)&gt;999,-1,0)))))))</f>
        <v>2590</v>
      </c>
    </row>
    <row r="1112" spans="1:30" ht="25.5" customHeight="1" x14ac:dyDescent="0.25">
      <c r="A1112" s="304"/>
      <c r="B1112" s="346"/>
      <c r="C1112" s="304"/>
      <c r="D1112" s="304"/>
      <c r="E1112" s="305" t="e">
        <v>#N/A</v>
      </c>
      <c r="F1112" s="346"/>
      <c r="G1112" s="352"/>
      <c r="H1112" s="348"/>
      <c r="I1112" s="119">
        <v>35083</v>
      </c>
      <c r="J1112" s="120">
        <v>16.23</v>
      </c>
      <c r="K1112" s="118" t="s">
        <v>1646</v>
      </c>
      <c r="L1112" s="129" t="s">
        <v>4405</v>
      </c>
      <c r="M1112" s="130" t="s">
        <v>4405</v>
      </c>
      <c r="N1112" s="118" t="s">
        <v>75</v>
      </c>
      <c r="O1112" s="71" t="s">
        <v>4405</v>
      </c>
      <c r="P1112" s="71" t="s">
        <v>4405</v>
      </c>
      <c r="Q1112" s="71" t="s">
        <v>4405</v>
      </c>
      <c r="R1112" s="73" t="s">
        <v>4405</v>
      </c>
      <c r="S1112" s="357" t="e">
        <v>#N/A</v>
      </c>
      <c r="T1112" s="357" t="str">
        <f>IF(ISNA(VLOOKUP(A1112,Sheet1!B$3:C$1266,2,FALSE)=TRUE),"ND",VLOOKUP(A1112,Sheet1!B$3:C$1266,2,FALSE))</f>
        <v>ND</v>
      </c>
      <c r="U1112" s="385" t="str">
        <f>IF(ISNA(VLOOKUP($A1112,Sheet1!$B$3:$AH$1266,Sheet1!E$1+(Sheet1!$A$1-1)*10,FALSE))=TRUE,"---",IF(VLOOKUP($A1112,Sheet1!$B$3:$AH$1266,Sheet1!E$1+(Sheet1!$A$1-1)*10,FALSE)="---","---", (ROUND(VLOOKUP($A1112,Sheet1!$B$3:$AH$1266,Sheet1!E$1+(Sheet1!$A$1-1)*10,FALSE),IF(VLOOKUP($A1112,Sheet1!$B$3:$AH$1266,Sheet1!E$1+(Sheet1!$A$1-1)*10,FALSE)&gt;99999,-3,IF(VLOOKUP($A1112,Sheet1!$B$3:$AH$1266,Sheet1!E$1+(Sheet1!$A$1-1)*10,FALSE)&gt;9999,-2,IF(VLOOKUP($A1112,Sheet1!$B$3:$AH$1266,Sheet1!E$1+(Sheet1!$A$1-1)*10,FALSE)&gt;999,-1,0)))))))</f>
        <v>---</v>
      </c>
      <c r="V1112" s="385" t="str">
        <f>IF(ISNA(VLOOKUP($A1112,Sheet1!$B$3:$AH$1266,Sheet1!F$1+(Sheet1!$A$1-1)*10,FALSE))=TRUE,"---",IF(VLOOKUP($A1112,Sheet1!$B$3:$AH$1266,Sheet1!F$1+(Sheet1!$A$1-1)*10,FALSE)="---","---", (ROUND(VLOOKUP($A1112,Sheet1!$B$3:$AH$1266,Sheet1!F$1+(Sheet1!$A$1-1)*10,FALSE),IF(VLOOKUP($A1112,Sheet1!$B$3:$AH$1266,Sheet1!F$1+(Sheet1!$A$1-1)*10,FALSE)&gt;99999,-3,IF(VLOOKUP($A1112,Sheet1!$B$3:$AH$1266,Sheet1!F$1+(Sheet1!$A$1-1)*10,FALSE)&gt;9999,-2,IF(VLOOKUP($A1112,Sheet1!$B$3:$AH$1266,Sheet1!F$1+(Sheet1!$A$1-1)*10,FALSE)&gt;999,-1,0)))))))</f>
        <v>---</v>
      </c>
      <c r="W1112" s="385" t="str">
        <f>IF(ISNA(VLOOKUP($A1112,Sheet1!$B$3:$AH$1266,Sheet1!G$1+(Sheet1!$A$1-1)*10,FALSE))=TRUE,"---",IF(VLOOKUP($A1112,Sheet1!$B$3:$AH$1266,Sheet1!G$1+(Sheet1!$A$1-1)*10,FALSE)="---","---", (ROUND(VLOOKUP($A1112,Sheet1!$B$3:$AH$1266,Sheet1!G$1+(Sheet1!$A$1-1)*10,FALSE),IF(VLOOKUP($A1112,Sheet1!$B$3:$AH$1266,Sheet1!G$1+(Sheet1!$A$1-1)*10,FALSE)&gt;99999,-3,IF(VLOOKUP($A1112,Sheet1!$B$3:$AH$1266,Sheet1!G$1+(Sheet1!$A$1-1)*10,FALSE)&gt;9999,-2,IF(VLOOKUP($A1112,Sheet1!$B$3:$AH$1266,Sheet1!G$1+(Sheet1!$A$1-1)*10,FALSE)&gt;999,-1,0)))))))</f>
        <v>---</v>
      </c>
      <c r="X1112" s="385" t="str">
        <f>IF(ISNA(VLOOKUP($A1112,Sheet1!$B$3:$AH$1266,Sheet1!H$1+(Sheet1!$A$1-1)*10,FALSE))=TRUE,"---",IF(VLOOKUP($A1112,Sheet1!$B$3:$AH$1266,Sheet1!H$1+(Sheet1!$A$1-1)*10,FALSE)="---","---", (ROUND(VLOOKUP($A1112,Sheet1!$B$3:$AH$1266,Sheet1!H$1+(Sheet1!$A$1-1)*10,FALSE),IF(VLOOKUP($A1112,Sheet1!$B$3:$AH$1266,Sheet1!H$1+(Sheet1!$A$1-1)*10,FALSE)&gt;99999,-3,IF(VLOOKUP($A1112,Sheet1!$B$3:$AH$1266,Sheet1!H$1+(Sheet1!$A$1-1)*10,FALSE)&gt;9999,-2,IF(VLOOKUP($A1112,Sheet1!$B$3:$AH$1266,Sheet1!H$1+(Sheet1!$A$1-1)*10,FALSE)&gt;999,-1,0)))))))</f>
        <v>---</v>
      </c>
      <c r="Y1112" s="385" t="str">
        <f>IF(ISNA(VLOOKUP($A1112,Sheet1!$B$3:$AH$1266,Sheet1!I$1+(Sheet1!$A$1-1)*10,FALSE))=TRUE,"---",IF(VLOOKUP($A1112,Sheet1!$B$3:$AH$1266,Sheet1!I$1+(Sheet1!$A$1-1)*10,FALSE)="---","---", (ROUND(VLOOKUP($A1112,Sheet1!$B$3:$AH$1266,Sheet1!I$1+(Sheet1!$A$1-1)*10,FALSE),IF(VLOOKUP($A1112,Sheet1!$B$3:$AH$1266,Sheet1!I$1+(Sheet1!$A$1-1)*10,FALSE)&gt;99999,-3,IF(VLOOKUP($A1112,Sheet1!$B$3:$AH$1266,Sheet1!I$1+(Sheet1!$A$1-1)*10,FALSE)&gt;9999,-2,IF(VLOOKUP($A1112,Sheet1!$B$3:$AH$1266,Sheet1!I$1+(Sheet1!$A$1-1)*10,FALSE)&gt;999,-1,0)))))))</f>
        <v>---</v>
      </c>
      <c r="Z1112" s="385" t="str">
        <f>IF(ISNA(VLOOKUP($A1112,Sheet1!$B$3:$AH$1266,Sheet1!J$1+(Sheet1!$A$1-1)*10,FALSE))=TRUE,"---",IF(VLOOKUP($A1112,Sheet1!$B$3:$AH$1266,Sheet1!J$1+(Sheet1!$A$1-1)*10,FALSE)="---","---", (ROUND(VLOOKUP($A1112,Sheet1!$B$3:$AH$1266,Sheet1!J$1+(Sheet1!$A$1-1)*10,FALSE),IF(VLOOKUP($A1112,Sheet1!$B$3:$AH$1266,Sheet1!J$1+(Sheet1!$A$1-1)*10,FALSE)&gt;99999,-3,IF(VLOOKUP($A1112,Sheet1!$B$3:$AH$1266,Sheet1!J$1+(Sheet1!$A$1-1)*10,FALSE)&gt;9999,-2,IF(VLOOKUP($A1112,Sheet1!$B$3:$AH$1266,Sheet1!J$1+(Sheet1!$A$1-1)*10,FALSE)&gt;999,-1,0)))))))</f>
        <v>---</v>
      </c>
      <c r="AA1112" s="385" t="str">
        <f>IF(ISNA(VLOOKUP($A1112,Sheet1!$B$3:$AH$1266,Sheet1!K$1+(Sheet1!$A$1-1)*10,FALSE))=TRUE,"---",IF(VLOOKUP($A1112,Sheet1!$B$3:$AH$1266,Sheet1!K$1+(Sheet1!$A$1-1)*10,FALSE)="---","---", (ROUND(VLOOKUP($A1112,Sheet1!$B$3:$AH$1266,Sheet1!K$1+(Sheet1!$A$1-1)*10,FALSE),IF(VLOOKUP($A1112,Sheet1!$B$3:$AH$1266,Sheet1!K$1+(Sheet1!$A$1-1)*10,FALSE)&gt;99999,-3,IF(VLOOKUP($A1112,Sheet1!$B$3:$AH$1266,Sheet1!K$1+(Sheet1!$A$1-1)*10,FALSE)&gt;9999,-2,IF(VLOOKUP($A1112,Sheet1!$B$3:$AH$1266,Sheet1!K$1+(Sheet1!$A$1-1)*10,FALSE)&gt;999,-1,0)))))))</f>
        <v>---</v>
      </c>
      <c r="AB1112" s="385" t="str">
        <f>IF(ISNA(VLOOKUP($A1112,Sheet1!$B$3:$AH$1266,Sheet1!L$1+(Sheet1!$A$1-1)*10,FALSE))=TRUE,"---",IF(VLOOKUP($A1112,Sheet1!$B$3:$AH$1266,Sheet1!L$1+(Sheet1!$A$1-1)*10,FALSE)="---","---", (ROUND(VLOOKUP($A1112,Sheet1!$B$3:$AH$1266,Sheet1!L$1+(Sheet1!$A$1-1)*10,FALSE),IF(VLOOKUP($A1112,Sheet1!$B$3:$AH$1266,Sheet1!L$1+(Sheet1!$A$1-1)*10,FALSE)&gt;99999,-3,IF(VLOOKUP($A1112,Sheet1!$B$3:$AH$1266,Sheet1!L$1+(Sheet1!$A$1-1)*10,FALSE)&gt;9999,-2,IF(VLOOKUP($A1112,Sheet1!$B$3:$AH$1266,Sheet1!L$1+(Sheet1!$A$1-1)*10,FALSE)&gt;999,-1,0)))))))</f>
        <v>---</v>
      </c>
      <c r="AC1112" s="385" t="str">
        <f>IF(ISNA(VLOOKUP($A1112,Sheet1!$B$3:$AH$1266,Sheet1!M$1+(Sheet1!$A$1-1)*10,FALSE))=TRUE,"---",IF(VLOOKUP($A1112,Sheet1!$B$3:$AH$1266,Sheet1!M$1+(Sheet1!$A$1-1)*10,FALSE)="---","---", (ROUND(VLOOKUP($A1112,Sheet1!$B$3:$AH$1266,Sheet1!M$1+(Sheet1!$A$1-1)*10,FALSE),IF(VLOOKUP($A1112,Sheet1!$B$3:$AH$1266,Sheet1!M$1+(Sheet1!$A$1-1)*10,FALSE)&gt;99999,-3,IF(VLOOKUP($A1112,Sheet1!$B$3:$AH$1266,Sheet1!M$1+(Sheet1!$A$1-1)*10,FALSE)&gt;9999,-2,IF(VLOOKUP($A1112,Sheet1!$B$3:$AH$1266,Sheet1!M$1+(Sheet1!$A$1-1)*10,FALSE)&gt;999,-1,0)))))))</f>
        <v>---</v>
      </c>
      <c r="AD1112" s="385" t="str">
        <f>IF(ISNA(VLOOKUP($A1112,Sheet1!$B$3:$AH$1266,Sheet1!N$1+(Sheet1!$A$1-1)*10,FALSE))=TRUE,"---",IF(VLOOKUP($A1112,Sheet1!$B$3:$AH$1266,Sheet1!N$1+(Sheet1!$A$1-1)*10,FALSE)="---","---", (ROUND(VLOOKUP($A1112,Sheet1!$B$3:$AH$1266,Sheet1!N$1+(Sheet1!$A$1-1)*10,FALSE),IF(VLOOKUP($A1112,Sheet1!$B$3:$AH$1266,Sheet1!N$1+(Sheet1!$A$1-1)*10,FALSE)&gt;99999,-3,IF(VLOOKUP($A1112,Sheet1!$B$3:$AH$1266,Sheet1!N$1+(Sheet1!$A$1-1)*10,FALSE)&gt;9999,-2,IF(VLOOKUP($A1112,Sheet1!$B$3:$AH$1266,Sheet1!N$1+(Sheet1!$A$1-1)*10,FALSE)&gt;999,-1,0)))))))</f>
        <v>---</v>
      </c>
    </row>
    <row r="1113" spans="1:30" ht="25.5" customHeight="1" x14ac:dyDescent="0.25">
      <c r="A1113" s="125" t="s">
        <v>1647</v>
      </c>
      <c r="B1113" s="126" t="s">
        <v>1648</v>
      </c>
      <c r="C1113" s="125">
        <v>422205</v>
      </c>
      <c r="D1113" s="125">
        <v>773837</v>
      </c>
      <c r="E1113" s="70" t="s">
        <v>3031</v>
      </c>
      <c r="F1113" s="139" t="s">
        <v>4405</v>
      </c>
      <c r="G1113" s="127" t="s">
        <v>160</v>
      </c>
      <c r="H1113" s="128">
        <v>16.8</v>
      </c>
      <c r="I1113" s="112">
        <v>12974</v>
      </c>
      <c r="J1113" s="140" t="s">
        <v>4405</v>
      </c>
      <c r="K1113" s="127" t="s">
        <v>17</v>
      </c>
      <c r="L1113" s="115">
        <v>11900</v>
      </c>
      <c r="M1113" s="116">
        <v>708</v>
      </c>
      <c r="N1113" s="127" t="s">
        <v>145</v>
      </c>
      <c r="O1113" s="68" t="str">
        <f>IF(U1113&lt;&gt;"---",IF(L1113&lt;W1113,"&gt;50",IF(AND(L1113&gt;=W1113,L1113&lt;=X1113),(W$8-(((LOG(L1113)-LOG(W1113))/((LOG(X1113)-LOG(W1113)))*(W$8-X$8)))),IF(AND(L1113&gt;=X1113,L1113&lt;=Y1113),(X$8-(((LOG(L1113)-LOG(X1113))/((LOG(Y1113)-LOG(X1113)))*(X$8-Y$8)))),IF(AND(L1113&gt;=Y1113,L1113&lt;=Z1113),(Y$8-(((LOG(L1113)-LOG(Y1113))/((LOG(Z1113)-LOG(Y1113)))*(Y$8-Z$8)))),IF(AND(L1113&gt;=Z1113,L1113&lt;=AA1113),(Z$8-(((LOG(L1113)-LOG(Z1113))/((LOG(AA1113)-LOG(Z1113)))*(Z$8-AA$8)))),IF(AND(L1113&gt;=AA1113,L1113&lt;=AB1113),(AA$8-(((LOG(L1113)-LOG(AA1113))/((LOG(AB1113)-LOG(AA1113)))*(AA$8-AB$8)))),IF(AND(L1113&gt;=AB1113,L1113&lt;=AC1113),(AB$8-(((LOG(L1113)-LOG(AB1113))/((LOG(AC1113)-LOG(AB1113)))*(AB$8-AC$8)))),IF(AND(L1113&gt;=AC1113,L1113&lt;=AD1113),(AC$8-(((LOG(L1113)-LOG(AC1113))/((LOG(AD1113)-LOG(AC1113)))*(AC$8-AD$8)))),IF(L1113&gt;AD1113*1.1,"&lt;0.2",0.2))))))))),"")</f>
        <v>&lt;0.2</v>
      </c>
      <c r="P1113" s="68">
        <f>IF(O1113&lt;&gt;"",VLOOKUP($A1113,Sheet4!$A$2:$O$1309,14,FALSE)*100,"")</f>
        <v>1.5365610095873228</v>
      </c>
      <c r="Q1113" s="68">
        <f>IF(P1113&lt;&gt;"",VLOOKUP($A1113,Sheet4!$A$2:$O$1309,15,FALSE)*100,"")</f>
        <v>14.07322453952008</v>
      </c>
      <c r="R1113" s="74" t="str">
        <f t="shared" si="38"/>
        <v>&gt;500</v>
      </c>
      <c r="S1113" s="64" t="s">
        <v>4367</v>
      </c>
      <c r="T1113" s="64" t="str">
        <f>IF(ISNA(VLOOKUP(A1113,Sheet1!B$3:C$1266,2,FALSE)=TRUE),"NC",VLOOKUP(A1113,Sheet1!B$3:C$1266,2,FALSE))</f>
        <v>Rural</v>
      </c>
      <c r="U1113" s="65">
        <f>IF(ISNA(VLOOKUP($A1113,Sheet1!$B$3:$AH$1266,Sheet1!E$1+(Sheet1!$A$1-1)*10,FALSE))=TRUE,"---",IF(VLOOKUP($A1113,Sheet1!$B$3:$AH$1266,Sheet1!E$1+(Sheet1!$A$1-1)*10,FALSE)="---","---", (ROUND(VLOOKUP($A1113,Sheet1!$B$3:$AH$1266,Sheet1!E$1+(Sheet1!$A$1-1)*10,FALSE),IF(VLOOKUP($A1113,Sheet1!$B$3:$AH$1266,Sheet1!E$1+(Sheet1!$A$1-1)*10,FALSE)&gt;99999,-3,IF(VLOOKUP($A1113,Sheet1!$B$3:$AH$1266,Sheet1!E$1+(Sheet1!$A$1-1)*10,FALSE)&gt;9999,-2,IF(VLOOKUP($A1113,Sheet1!$B$3:$AH$1266,Sheet1!E$1+(Sheet1!$A$1-1)*10,FALSE)&gt;999,-1,0)))))))</f>
        <v>471</v>
      </c>
      <c r="V1113" s="65">
        <f>IF(ISNA(VLOOKUP($A1113,Sheet1!$B$3:$AH$1266,Sheet1!F$1+(Sheet1!$A$1-1)*10,FALSE))=TRUE,"---",IF(VLOOKUP($A1113,Sheet1!$B$3:$AH$1266,Sheet1!F$1+(Sheet1!$A$1-1)*10,FALSE)="---","---", (ROUND(VLOOKUP($A1113,Sheet1!$B$3:$AH$1266,Sheet1!F$1+(Sheet1!$A$1-1)*10,FALSE),IF(VLOOKUP($A1113,Sheet1!$B$3:$AH$1266,Sheet1!F$1+(Sheet1!$A$1-1)*10,FALSE)&gt;99999,-3,IF(VLOOKUP($A1113,Sheet1!$B$3:$AH$1266,Sheet1!F$1+(Sheet1!$A$1-1)*10,FALSE)&gt;9999,-2,IF(VLOOKUP($A1113,Sheet1!$B$3:$AH$1266,Sheet1!F$1+(Sheet1!$A$1-1)*10,FALSE)&gt;999,-1,0)))))))</f>
        <v>598</v>
      </c>
      <c r="W1113" s="65">
        <f>IF(ISNA(VLOOKUP($A1113,Sheet1!$B$3:$AH$1266,Sheet1!G$1+(Sheet1!$A$1-1)*10,FALSE))=TRUE,"---",IF(VLOOKUP($A1113,Sheet1!$B$3:$AH$1266,Sheet1!G$1+(Sheet1!$A$1-1)*10,FALSE)="---","---", (ROUND(VLOOKUP($A1113,Sheet1!$B$3:$AH$1266,Sheet1!G$1+(Sheet1!$A$1-1)*10,FALSE),IF(VLOOKUP($A1113,Sheet1!$B$3:$AH$1266,Sheet1!G$1+(Sheet1!$A$1-1)*10,FALSE)&gt;99999,-3,IF(VLOOKUP($A1113,Sheet1!$B$3:$AH$1266,Sheet1!G$1+(Sheet1!$A$1-1)*10,FALSE)&gt;9999,-2,IF(VLOOKUP($A1113,Sheet1!$B$3:$AH$1266,Sheet1!G$1+(Sheet1!$A$1-1)*10,FALSE)&gt;999,-1,0)))))))</f>
        <v>786</v>
      </c>
      <c r="X1113" s="65">
        <f>IF(ISNA(VLOOKUP($A1113,Sheet1!$B$3:$AH$1266,Sheet1!H$1+(Sheet1!$A$1-1)*10,FALSE))=TRUE,"---",IF(VLOOKUP($A1113,Sheet1!$B$3:$AH$1266,Sheet1!H$1+(Sheet1!$A$1-1)*10,FALSE)="---","---", (ROUND(VLOOKUP($A1113,Sheet1!$B$3:$AH$1266,Sheet1!H$1+(Sheet1!$A$1-1)*10,FALSE),IF(VLOOKUP($A1113,Sheet1!$B$3:$AH$1266,Sheet1!H$1+(Sheet1!$A$1-1)*10,FALSE)&gt;99999,-3,IF(VLOOKUP($A1113,Sheet1!$B$3:$AH$1266,Sheet1!H$1+(Sheet1!$A$1-1)*10,FALSE)&gt;9999,-2,IF(VLOOKUP($A1113,Sheet1!$B$3:$AH$1266,Sheet1!H$1+(Sheet1!$A$1-1)*10,FALSE)&gt;999,-1,0)))))))</f>
        <v>1370</v>
      </c>
      <c r="Y1113" s="65">
        <f>IF(ISNA(VLOOKUP($A1113,Sheet1!$B$3:$AH$1266,Sheet1!I$1+(Sheet1!$A$1-1)*10,FALSE))=TRUE,"---",IF(VLOOKUP($A1113,Sheet1!$B$3:$AH$1266,Sheet1!I$1+(Sheet1!$A$1-1)*10,FALSE)="---","---", (ROUND(VLOOKUP($A1113,Sheet1!$B$3:$AH$1266,Sheet1!I$1+(Sheet1!$A$1-1)*10,FALSE),IF(VLOOKUP($A1113,Sheet1!$B$3:$AH$1266,Sheet1!I$1+(Sheet1!$A$1-1)*10,FALSE)&gt;99999,-3,IF(VLOOKUP($A1113,Sheet1!$B$3:$AH$1266,Sheet1!I$1+(Sheet1!$A$1-1)*10,FALSE)&gt;9999,-2,IF(VLOOKUP($A1113,Sheet1!$B$3:$AH$1266,Sheet1!I$1+(Sheet1!$A$1-1)*10,FALSE)&gt;999,-1,0)))))))</f>
        <v>1840</v>
      </c>
      <c r="Z1113" s="65">
        <f>IF(ISNA(VLOOKUP($A1113,Sheet1!$B$3:$AH$1266,Sheet1!J$1+(Sheet1!$A$1-1)*10,FALSE))=TRUE,"---",IF(VLOOKUP($A1113,Sheet1!$B$3:$AH$1266,Sheet1!J$1+(Sheet1!$A$1-1)*10,FALSE)="---","---", (ROUND(VLOOKUP($A1113,Sheet1!$B$3:$AH$1266,Sheet1!J$1+(Sheet1!$A$1-1)*10,FALSE),IF(VLOOKUP($A1113,Sheet1!$B$3:$AH$1266,Sheet1!J$1+(Sheet1!$A$1-1)*10,FALSE)&gt;99999,-3,IF(VLOOKUP($A1113,Sheet1!$B$3:$AH$1266,Sheet1!J$1+(Sheet1!$A$1-1)*10,FALSE)&gt;9999,-2,IF(VLOOKUP($A1113,Sheet1!$B$3:$AH$1266,Sheet1!J$1+(Sheet1!$A$1-1)*10,FALSE)&gt;999,-1,0)))))))</f>
        <v>2510</v>
      </c>
      <c r="AA1113" s="65">
        <f>IF(ISNA(VLOOKUP($A1113,Sheet1!$B$3:$AH$1266,Sheet1!K$1+(Sheet1!$A$1-1)*10,FALSE))=TRUE,"---",IF(VLOOKUP($A1113,Sheet1!$B$3:$AH$1266,Sheet1!K$1+(Sheet1!$A$1-1)*10,FALSE)="---","---", (ROUND(VLOOKUP($A1113,Sheet1!$B$3:$AH$1266,Sheet1!K$1+(Sheet1!$A$1-1)*10,FALSE),IF(VLOOKUP($A1113,Sheet1!$B$3:$AH$1266,Sheet1!K$1+(Sheet1!$A$1-1)*10,FALSE)&gt;99999,-3,IF(VLOOKUP($A1113,Sheet1!$B$3:$AH$1266,Sheet1!K$1+(Sheet1!$A$1-1)*10,FALSE)&gt;9999,-2,IF(VLOOKUP($A1113,Sheet1!$B$3:$AH$1266,Sheet1!K$1+(Sheet1!$A$1-1)*10,FALSE)&gt;999,-1,0)))))))</f>
        <v>3090</v>
      </c>
      <c r="AB1113" s="65">
        <f>IF(ISNA(VLOOKUP($A1113,Sheet1!$B$3:$AH$1266,Sheet1!L$1+(Sheet1!$A$1-1)*10,FALSE))=TRUE,"---",IF(VLOOKUP($A1113,Sheet1!$B$3:$AH$1266,Sheet1!L$1+(Sheet1!$A$1-1)*10,FALSE)="---","---", (ROUND(VLOOKUP($A1113,Sheet1!$B$3:$AH$1266,Sheet1!L$1+(Sheet1!$A$1-1)*10,FALSE),IF(VLOOKUP($A1113,Sheet1!$B$3:$AH$1266,Sheet1!L$1+(Sheet1!$A$1-1)*10,FALSE)&gt;99999,-3,IF(VLOOKUP($A1113,Sheet1!$B$3:$AH$1266,Sheet1!L$1+(Sheet1!$A$1-1)*10,FALSE)&gt;9999,-2,IF(VLOOKUP($A1113,Sheet1!$B$3:$AH$1266,Sheet1!L$1+(Sheet1!$A$1-1)*10,FALSE)&gt;999,-1,0)))))))</f>
        <v>3690</v>
      </c>
      <c r="AC1113" s="65">
        <f>IF(ISNA(VLOOKUP($A1113,Sheet1!$B$3:$AH$1266,Sheet1!M$1+(Sheet1!$A$1-1)*10,FALSE))=TRUE,"---",IF(VLOOKUP($A1113,Sheet1!$B$3:$AH$1266,Sheet1!M$1+(Sheet1!$A$1-1)*10,FALSE)="---","---", (ROUND(VLOOKUP($A1113,Sheet1!$B$3:$AH$1266,Sheet1!M$1+(Sheet1!$A$1-1)*10,FALSE),IF(VLOOKUP($A1113,Sheet1!$B$3:$AH$1266,Sheet1!M$1+(Sheet1!$A$1-1)*10,FALSE)&gt;99999,-3,IF(VLOOKUP($A1113,Sheet1!$B$3:$AH$1266,Sheet1!M$1+(Sheet1!$A$1-1)*10,FALSE)&gt;9999,-2,IF(VLOOKUP($A1113,Sheet1!$B$3:$AH$1266,Sheet1!M$1+(Sheet1!$A$1-1)*10,FALSE)&gt;999,-1,0)))))))</f>
        <v>4330</v>
      </c>
      <c r="AD1113" s="65">
        <f>IF(ISNA(VLOOKUP($A1113,Sheet1!$B$3:$AH$1266,Sheet1!N$1+(Sheet1!$A$1-1)*10,FALSE))=TRUE,"---",IF(VLOOKUP($A1113,Sheet1!$B$3:$AH$1266,Sheet1!N$1+(Sheet1!$A$1-1)*10,FALSE)="---","---", (ROUND(VLOOKUP($A1113,Sheet1!$B$3:$AH$1266,Sheet1!N$1+(Sheet1!$A$1-1)*10,FALSE),IF(VLOOKUP($A1113,Sheet1!$B$3:$AH$1266,Sheet1!N$1+(Sheet1!$A$1-1)*10,FALSE)&gt;99999,-3,IF(VLOOKUP($A1113,Sheet1!$B$3:$AH$1266,Sheet1!N$1+(Sheet1!$A$1-1)*10,FALSE)&gt;9999,-2,IF(VLOOKUP($A1113,Sheet1!$B$3:$AH$1266,Sheet1!N$1+(Sheet1!$A$1-1)*10,FALSE)&gt;999,-1,0)))))))</f>
        <v>5280</v>
      </c>
    </row>
    <row r="1114" spans="1:30" ht="25.5" customHeight="1" x14ac:dyDescent="0.25">
      <c r="A1114" s="304" t="s">
        <v>1649</v>
      </c>
      <c r="B1114" s="393" t="s">
        <v>1650</v>
      </c>
      <c r="C1114" s="304">
        <v>422018</v>
      </c>
      <c r="D1114" s="304">
        <v>773939</v>
      </c>
      <c r="E1114" s="305" t="s">
        <v>3031</v>
      </c>
      <c r="F1114" s="345" t="s">
        <v>4784</v>
      </c>
      <c r="G1114" s="351" t="s">
        <v>31</v>
      </c>
      <c r="H1114" s="348">
        <v>93.7</v>
      </c>
      <c r="I1114" s="119">
        <v>14296</v>
      </c>
      <c r="J1114" s="120">
        <v>12.53</v>
      </c>
      <c r="K1114" s="121" t="s">
        <v>4405</v>
      </c>
      <c r="L1114" s="122">
        <v>3230</v>
      </c>
      <c r="M1114" s="123">
        <v>34.5</v>
      </c>
      <c r="N1114" s="118" t="s">
        <v>286</v>
      </c>
      <c r="O1114" s="71" t="s">
        <v>4405</v>
      </c>
      <c r="P1114" s="71" t="s">
        <v>4405</v>
      </c>
      <c r="Q1114" s="71" t="s">
        <v>4405</v>
      </c>
      <c r="R1114" s="73" t="s">
        <v>4405</v>
      </c>
      <c r="S1114" s="357" t="s">
        <v>4367</v>
      </c>
      <c r="T1114" s="357" t="str">
        <f>IF(ISNA(VLOOKUP(A1114,Sheet1!B$3:C$1266,2,FALSE)=TRUE),"NC",VLOOKUP(A1114,Sheet1!B$3:C$1266,2,FALSE))</f>
        <v>Rural</v>
      </c>
      <c r="U1114" s="385">
        <f>IF(ISNA(VLOOKUP($A1114,Sheet1!$B$3:$AH$1266,Sheet1!E$1+(Sheet1!$A$1-1)*10,FALSE))=TRUE,"---",IF(VLOOKUP($A1114,Sheet1!$B$3:$AH$1266,Sheet1!E$1+(Sheet1!$A$1-1)*10,FALSE)="---","---", (ROUND(VLOOKUP($A1114,Sheet1!$B$3:$AH$1266,Sheet1!E$1+(Sheet1!$A$1-1)*10,FALSE),IF(VLOOKUP($A1114,Sheet1!$B$3:$AH$1266,Sheet1!E$1+(Sheet1!$A$1-1)*10,FALSE)&gt;99999,-3,IF(VLOOKUP($A1114,Sheet1!$B$3:$AH$1266,Sheet1!E$1+(Sheet1!$A$1-1)*10,FALSE)&gt;9999,-2,IF(VLOOKUP($A1114,Sheet1!$B$3:$AH$1266,Sheet1!E$1+(Sheet1!$A$1-1)*10,FALSE)&gt;999,-1,0)))))))</f>
        <v>2060</v>
      </c>
      <c r="V1114" s="385">
        <f>IF(ISNA(VLOOKUP($A1114,Sheet1!$B$3:$AH$1266,Sheet1!F$1+(Sheet1!$A$1-1)*10,FALSE))=TRUE,"---",IF(VLOOKUP($A1114,Sheet1!$B$3:$AH$1266,Sheet1!F$1+(Sheet1!$A$1-1)*10,FALSE)="---","---", (ROUND(VLOOKUP($A1114,Sheet1!$B$3:$AH$1266,Sheet1!F$1+(Sheet1!$A$1-1)*10,FALSE),IF(VLOOKUP($A1114,Sheet1!$B$3:$AH$1266,Sheet1!F$1+(Sheet1!$A$1-1)*10,FALSE)&gt;99999,-3,IF(VLOOKUP($A1114,Sheet1!$B$3:$AH$1266,Sheet1!F$1+(Sheet1!$A$1-1)*10,FALSE)&gt;9999,-2,IF(VLOOKUP($A1114,Sheet1!$B$3:$AH$1266,Sheet1!F$1+(Sheet1!$A$1-1)*10,FALSE)&gt;999,-1,0)))))))</f>
        <v>2570</v>
      </c>
      <c r="W1114" s="385">
        <f>IF(ISNA(VLOOKUP($A1114,Sheet1!$B$3:$AH$1266,Sheet1!G$1+(Sheet1!$A$1-1)*10,FALSE))=TRUE,"---",IF(VLOOKUP($A1114,Sheet1!$B$3:$AH$1266,Sheet1!G$1+(Sheet1!$A$1-1)*10,FALSE)="---","---", (ROUND(VLOOKUP($A1114,Sheet1!$B$3:$AH$1266,Sheet1!G$1+(Sheet1!$A$1-1)*10,FALSE),IF(VLOOKUP($A1114,Sheet1!$B$3:$AH$1266,Sheet1!G$1+(Sheet1!$A$1-1)*10,FALSE)&gt;99999,-3,IF(VLOOKUP($A1114,Sheet1!$B$3:$AH$1266,Sheet1!G$1+(Sheet1!$A$1-1)*10,FALSE)&gt;9999,-2,IF(VLOOKUP($A1114,Sheet1!$B$3:$AH$1266,Sheet1!G$1+(Sheet1!$A$1-1)*10,FALSE)&gt;999,-1,0)))))))</f>
        <v>3300</v>
      </c>
      <c r="X1114" s="385">
        <f>IF(ISNA(VLOOKUP($A1114,Sheet1!$B$3:$AH$1266,Sheet1!H$1+(Sheet1!$A$1-1)*10,FALSE))=TRUE,"---",IF(VLOOKUP($A1114,Sheet1!$B$3:$AH$1266,Sheet1!H$1+(Sheet1!$A$1-1)*10,FALSE)="---","---", (ROUND(VLOOKUP($A1114,Sheet1!$B$3:$AH$1266,Sheet1!H$1+(Sheet1!$A$1-1)*10,FALSE),IF(VLOOKUP($A1114,Sheet1!$B$3:$AH$1266,Sheet1!H$1+(Sheet1!$A$1-1)*10,FALSE)&gt;99999,-3,IF(VLOOKUP($A1114,Sheet1!$B$3:$AH$1266,Sheet1!H$1+(Sheet1!$A$1-1)*10,FALSE)&gt;9999,-2,IF(VLOOKUP($A1114,Sheet1!$B$3:$AH$1266,Sheet1!H$1+(Sheet1!$A$1-1)*10,FALSE)&gt;999,-1,0)))))))</f>
        <v>5520</v>
      </c>
      <c r="Y1114" s="385">
        <f>IF(ISNA(VLOOKUP($A1114,Sheet1!$B$3:$AH$1266,Sheet1!I$1+(Sheet1!$A$1-1)*10,FALSE))=TRUE,"---",IF(VLOOKUP($A1114,Sheet1!$B$3:$AH$1266,Sheet1!I$1+(Sheet1!$A$1-1)*10,FALSE)="---","---", (ROUND(VLOOKUP($A1114,Sheet1!$B$3:$AH$1266,Sheet1!I$1+(Sheet1!$A$1-1)*10,FALSE),IF(VLOOKUP($A1114,Sheet1!$B$3:$AH$1266,Sheet1!I$1+(Sheet1!$A$1-1)*10,FALSE)&gt;99999,-3,IF(VLOOKUP($A1114,Sheet1!$B$3:$AH$1266,Sheet1!I$1+(Sheet1!$A$1-1)*10,FALSE)&gt;9999,-2,IF(VLOOKUP($A1114,Sheet1!$B$3:$AH$1266,Sheet1!I$1+(Sheet1!$A$1-1)*10,FALSE)&gt;999,-1,0)))))))</f>
        <v>7280</v>
      </c>
      <c r="Z1114" s="385">
        <f>IF(ISNA(VLOOKUP($A1114,Sheet1!$B$3:$AH$1266,Sheet1!J$1+(Sheet1!$A$1-1)*10,FALSE))=TRUE,"---",IF(VLOOKUP($A1114,Sheet1!$B$3:$AH$1266,Sheet1!J$1+(Sheet1!$A$1-1)*10,FALSE)="---","---", (ROUND(VLOOKUP($A1114,Sheet1!$B$3:$AH$1266,Sheet1!J$1+(Sheet1!$A$1-1)*10,FALSE),IF(VLOOKUP($A1114,Sheet1!$B$3:$AH$1266,Sheet1!J$1+(Sheet1!$A$1-1)*10,FALSE)&gt;99999,-3,IF(VLOOKUP($A1114,Sheet1!$B$3:$AH$1266,Sheet1!J$1+(Sheet1!$A$1-1)*10,FALSE)&gt;9999,-2,IF(VLOOKUP($A1114,Sheet1!$B$3:$AH$1266,Sheet1!J$1+(Sheet1!$A$1-1)*10,FALSE)&gt;999,-1,0)))))))</f>
        <v>9760</v>
      </c>
      <c r="AA1114" s="385">
        <f>IF(ISNA(VLOOKUP($A1114,Sheet1!$B$3:$AH$1266,Sheet1!K$1+(Sheet1!$A$1-1)*10,FALSE))=TRUE,"---",IF(VLOOKUP($A1114,Sheet1!$B$3:$AH$1266,Sheet1!K$1+(Sheet1!$A$1-1)*10,FALSE)="---","---", (ROUND(VLOOKUP($A1114,Sheet1!$B$3:$AH$1266,Sheet1!K$1+(Sheet1!$A$1-1)*10,FALSE),IF(VLOOKUP($A1114,Sheet1!$B$3:$AH$1266,Sheet1!K$1+(Sheet1!$A$1-1)*10,FALSE)&gt;99999,-3,IF(VLOOKUP($A1114,Sheet1!$B$3:$AH$1266,Sheet1!K$1+(Sheet1!$A$1-1)*10,FALSE)&gt;9999,-2,IF(VLOOKUP($A1114,Sheet1!$B$3:$AH$1266,Sheet1!K$1+(Sheet1!$A$1-1)*10,FALSE)&gt;999,-1,0)))))))</f>
        <v>11900</v>
      </c>
      <c r="AB1114" s="385">
        <f>IF(ISNA(VLOOKUP($A1114,Sheet1!$B$3:$AH$1266,Sheet1!L$1+(Sheet1!$A$1-1)*10,FALSE))=TRUE,"---",IF(VLOOKUP($A1114,Sheet1!$B$3:$AH$1266,Sheet1!L$1+(Sheet1!$A$1-1)*10,FALSE)="---","---", (ROUND(VLOOKUP($A1114,Sheet1!$B$3:$AH$1266,Sheet1!L$1+(Sheet1!$A$1-1)*10,FALSE),IF(VLOOKUP($A1114,Sheet1!$B$3:$AH$1266,Sheet1!L$1+(Sheet1!$A$1-1)*10,FALSE)&gt;99999,-3,IF(VLOOKUP($A1114,Sheet1!$B$3:$AH$1266,Sheet1!L$1+(Sheet1!$A$1-1)*10,FALSE)&gt;9999,-2,IF(VLOOKUP($A1114,Sheet1!$B$3:$AH$1266,Sheet1!L$1+(Sheet1!$A$1-1)*10,FALSE)&gt;999,-1,0)))))))</f>
        <v>14100</v>
      </c>
      <c r="AC1114" s="385">
        <f>IF(ISNA(VLOOKUP($A1114,Sheet1!$B$3:$AH$1266,Sheet1!M$1+(Sheet1!$A$1-1)*10,FALSE))=TRUE,"---",IF(VLOOKUP($A1114,Sheet1!$B$3:$AH$1266,Sheet1!M$1+(Sheet1!$A$1-1)*10,FALSE)="---","---", (ROUND(VLOOKUP($A1114,Sheet1!$B$3:$AH$1266,Sheet1!M$1+(Sheet1!$A$1-1)*10,FALSE),IF(VLOOKUP($A1114,Sheet1!$B$3:$AH$1266,Sheet1!M$1+(Sheet1!$A$1-1)*10,FALSE)&gt;99999,-3,IF(VLOOKUP($A1114,Sheet1!$B$3:$AH$1266,Sheet1!M$1+(Sheet1!$A$1-1)*10,FALSE)&gt;9999,-2,IF(VLOOKUP($A1114,Sheet1!$B$3:$AH$1266,Sheet1!M$1+(Sheet1!$A$1-1)*10,FALSE)&gt;999,-1,0)))))))</f>
        <v>16500</v>
      </c>
      <c r="AD1114" s="385">
        <f>IF(ISNA(VLOOKUP($A1114,Sheet1!$B$3:$AH$1266,Sheet1!N$1+(Sheet1!$A$1-1)*10,FALSE))=TRUE,"---",IF(VLOOKUP($A1114,Sheet1!$B$3:$AH$1266,Sheet1!N$1+(Sheet1!$A$1-1)*10,FALSE)="---","---", (ROUND(VLOOKUP($A1114,Sheet1!$B$3:$AH$1266,Sheet1!N$1+(Sheet1!$A$1-1)*10,FALSE),IF(VLOOKUP($A1114,Sheet1!$B$3:$AH$1266,Sheet1!N$1+(Sheet1!$A$1-1)*10,FALSE)&gt;99999,-3,IF(VLOOKUP($A1114,Sheet1!$B$3:$AH$1266,Sheet1!N$1+(Sheet1!$A$1-1)*10,FALSE)&gt;9999,-2,IF(VLOOKUP($A1114,Sheet1!$B$3:$AH$1266,Sheet1!N$1+(Sheet1!$A$1-1)*10,FALSE)&gt;999,-1,0)))))))</f>
        <v>19900</v>
      </c>
    </row>
    <row r="1115" spans="1:30" ht="25.5" customHeight="1" x14ac:dyDescent="0.25">
      <c r="A1115" s="304"/>
      <c r="B1115" s="346"/>
      <c r="C1115" s="304"/>
      <c r="D1115" s="304"/>
      <c r="E1115" s="305" t="e">
        <v>#N/A</v>
      </c>
      <c r="F1115" s="346"/>
      <c r="G1115" s="352"/>
      <c r="H1115" s="348"/>
      <c r="I1115" s="119">
        <v>12973</v>
      </c>
      <c r="J1115" s="120">
        <v>17.41</v>
      </c>
      <c r="K1115" s="118" t="s">
        <v>24</v>
      </c>
      <c r="L1115" s="129" t="s">
        <v>4405</v>
      </c>
      <c r="M1115" s="130" t="s">
        <v>4405</v>
      </c>
      <c r="N1115" s="118" t="s">
        <v>1309</v>
      </c>
      <c r="O1115" s="71" t="s">
        <v>4405</v>
      </c>
      <c r="P1115" s="71" t="s">
        <v>4405</v>
      </c>
      <c r="Q1115" s="71" t="s">
        <v>4405</v>
      </c>
      <c r="R1115" s="73" t="s">
        <v>4405</v>
      </c>
      <c r="S1115" s="357" t="e">
        <v>#N/A</v>
      </c>
      <c r="T1115" s="357" t="str">
        <f>IF(ISNA(VLOOKUP(A1115,Sheet1!B$3:C$1266,2,FALSE)=TRUE),"ND",VLOOKUP(A1115,Sheet1!B$3:C$1266,2,FALSE))</f>
        <v>ND</v>
      </c>
      <c r="U1115" s="385" t="str">
        <f>IF(ISNA(VLOOKUP($A1115,Sheet1!$B$3:$AH$1266,Sheet1!E$1+(Sheet1!$A$1-1)*10,FALSE))=TRUE,"---",IF(VLOOKUP($A1115,Sheet1!$B$3:$AH$1266,Sheet1!E$1+(Sheet1!$A$1-1)*10,FALSE)="---","---", (ROUND(VLOOKUP($A1115,Sheet1!$B$3:$AH$1266,Sheet1!E$1+(Sheet1!$A$1-1)*10,FALSE),IF(VLOOKUP($A1115,Sheet1!$B$3:$AH$1266,Sheet1!E$1+(Sheet1!$A$1-1)*10,FALSE)&gt;99999,-3,IF(VLOOKUP($A1115,Sheet1!$B$3:$AH$1266,Sheet1!E$1+(Sheet1!$A$1-1)*10,FALSE)&gt;9999,-2,IF(VLOOKUP($A1115,Sheet1!$B$3:$AH$1266,Sheet1!E$1+(Sheet1!$A$1-1)*10,FALSE)&gt;999,-1,0)))))))</f>
        <v>---</v>
      </c>
      <c r="V1115" s="385" t="str">
        <f>IF(ISNA(VLOOKUP($A1115,Sheet1!$B$3:$AH$1266,Sheet1!F$1+(Sheet1!$A$1-1)*10,FALSE))=TRUE,"---",IF(VLOOKUP($A1115,Sheet1!$B$3:$AH$1266,Sheet1!F$1+(Sheet1!$A$1-1)*10,FALSE)="---","---", (ROUND(VLOOKUP($A1115,Sheet1!$B$3:$AH$1266,Sheet1!F$1+(Sheet1!$A$1-1)*10,FALSE),IF(VLOOKUP($A1115,Sheet1!$B$3:$AH$1266,Sheet1!F$1+(Sheet1!$A$1-1)*10,FALSE)&gt;99999,-3,IF(VLOOKUP($A1115,Sheet1!$B$3:$AH$1266,Sheet1!F$1+(Sheet1!$A$1-1)*10,FALSE)&gt;9999,-2,IF(VLOOKUP($A1115,Sheet1!$B$3:$AH$1266,Sheet1!F$1+(Sheet1!$A$1-1)*10,FALSE)&gt;999,-1,0)))))))</f>
        <v>---</v>
      </c>
      <c r="W1115" s="385" t="str">
        <f>IF(ISNA(VLOOKUP($A1115,Sheet1!$B$3:$AH$1266,Sheet1!G$1+(Sheet1!$A$1-1)*10,FALSE))=TRUE,"---",IF(VLOOKUP($A1115,Sheet1!$B$3:$AH$1266,Sheet1!G$1+(Sheet1!$A$1-1)*10,FALSE)="---","---", (ROUND(VLOOKUP($A1115,Sheet1!$B$3:$AH$1266,Sheet1!G$1+(Sheet1!$A$1-1)*10,FALSE),IF(VLOOKUP($A1115,Sheet1!$B$3:$AH$1266,Sheet1!G$1+(Sheet1!$A$1-1)*10,FALSE)&gt;99999,-3,IF(VLOOKUP($A1115,Sheet1!$B$3:$AH$1266,Sheet1!G$1+(Sheet1!$A$1-1)*10,FALSE)&gt;9999,-2,IF(VLOOKUP($A1115,Sheet1!$B$3:$AH$1266,Sheet1!G$1+(Sheet1!$A$1-1)*10,FALSE)&gt;999,-1,0)))))))</f>
        <v>---</v>
      </c>
      <c r="X1115" s="385" t="str">
        <f>IF(ISNA(VLOOKUP($A1115,Sheet1!$B$3:$AH$1266,Sheet1!H$1+(Sheet1!$A$1-1)*10,FALSE))=TRUE,"---",IF(VLOOKUP($A1115,Sheet1!$B$3:$AH$1266,Sheet1!H$1+(Sheet1!$A$1-1)*10,FALSE)="---","---", (ROUND(VLOOKUP($A1115,Sheet1!$B$3:$AH$1266,Sheet1!H$1+(Sheet1!$A$1-1)*10,FALSE),IF(VLOOKUP($A1115,Sheet1!$B$3:$AH$1266,Sheet1!H$1+(Sheet1!$A$1-1)*10,FALSE)&gt;99999,-3,IF(VLOOKUP($A1115,Sheet1!$B$3:$AH$1266,Sheet1!H$1+(Sheet1!$A$1-1)*10,FALSE)&gt;9999,-2,IF(VLOOKUP($A1115,Sheet1!$B$3:$AH$1266,Sheet1!H$1+(Sheet1!$A$1-1)*10,FALSE)&gt;999,-1,0)))))))</f>
        <v>---</v>
      </c>
      <c r="Y1115" s="385" t="str">
        <f>IF(ISNA(VLOOKUP($A1115,Sheet1!$B$3:$AH$1266,Sheet1!I$1+(Sheet1!$A$1-1)*10,FALSE))=TRUE,"---",IF(VLOOKUP($A1115,Sheet1!$B$3:$AH$1266,Sheet1!I$1+(Sheet1!$A$1-1)*10,FALSE)="---","---", (ROUND(VLOOKUP($A1115,Sheet1!$B$3:$AH$1266,Sheet1!I$1+(Sheet1!$A$1-1)*10,FALSE),IF(VLOOKUP($A1115,Sheet1!$B$3:$AH$1266,Sheet1!I$1+(Sheet1!$A$1-1)*10,FALSE)&gt;99999,-3,IF(VLOOKUP($A1115,Sheet1!$B$3:$AH$1266,Sheet1!I$1+(Sheet1!$A$1-1)*10,FALSE)&gt;9999,-2,IF(VLOOKUP($A1115,Sheet1!$B$3:$AH$1266,Sheet1!I$1+(Sheet1!$A$1-1)*10,FALSE)&gt;999,-1,0)))))))</f>
        <v>---</v>
      </c>
      <c r="Z1115" s="385" t="str">
        <f>IF(ISNA(VLOOKUP($A1115,Sheet1!$B$3:$AH$1266,Sheet1!J$1+(Sheet1!$A$1-1)*10,FALSE))=TRUE,"---",IF(VLOOKUP($A1115,Sheet1!$B$3:$AH$1266,Sheet1!J$1+(Sheet1!$A$1-1)*10,FALSE)="---","---", (ROUND(VLOOKUP($A1115,Sheet1!$B$3:$AH$1266,Sheet1!J$1+(Sheet1!$A$1-1)*10,FALSE),IF(VLOOKUP($A1115,Sheet1!$B$3:$AH$1266,Sheet1!J$1+(Sheet1!$A$1-1)*10,FALSE)&gt;99999,-3,IF(VLOOKUP($A1115,Sheet1!$B$3:$AH$1266,Sheet1!J$1+(Sheet1!$A$1-1)*10,FALSE)&gt;9999,-2,IF(VLOOKUP($A1115,Sheet1!$B$3:$AH$1266,Sheet1!J$1+(Sheet1!$A$1-1)*10,FALSE)&gt;999,-1,0)))))))</f>
        <v>---</v>
      </c>
      <c r="AA1115" s="385" t="str">
        <f>IF(ISNA(VLOOKUP($A1115,Sheet1!$B$3:$AH$1266,Sheet1!K$1+(Sheet1!$A$1-1)*10,FALSE))=TRUE,"---",IF(VLOOKUP($A1115,Sheet1!$B$3:$AH$1266,Sheet1!K$1+(Sheet1!$A$1-1)*10,FALSE)="---","---", (ROUND(VLOOKUP($A1115,Sheet1!$B$3:$AH$1266,Sheet1!K$1+(Sheet1!$A$1-1)*10,FALSE),IF(VLOOKUP($A1115,Sheet1!$B$3:$AH$1266,Sheet1!K$1+(Sheet1!$A$1-1)*10,FALSE)&gt;99999,-3,IF(VLOOKUP($A1115,Sheet1!$B$3:$AH$1266,Sheet1!K$1+(Sheet1!$A$1-1)*10,FALSE)&gt;9999,-2,IF(VLOOKUP($A1115,Sheet1!$B$3:$AH$1266,Sheet1!K$1+(Sheet1!$A$1-1)*10,FALSE)&gt;999,-1,0)))))))</f>
        <v>---</v>
      </c>
      <c r="AB1115" s="385" t="str">
        <f>IF(ISNA(VLOOKUP($A1115,Sheet1!$B$3:$AH$1266,Sheet1!L$1+(Sheet1!$A$1-1)*10,FALSE))=TRUE,"---",IF(VLOOKUP($A1115,Sheet1!$B$3:$AH$1266,Sheet1!L$1+(Sheet1!$A$1-1)*10,FALSE)="---","---", (ROUND(VLOOKUP($A1115,Sheet1!$B$3:$AH$1266,Sheet1!L$1+(Sheet1!$A$1-1)*10,FALSE),IF(VLOOKUP($A1115,Sheet1!$B$3:$AH$1266,Sheet1!L$1+(Sheet1!$A$1-1)*10,FALSE)&gt;99999,-3,IF(VLOOKUP($A1115,Sheet1!$B$3:$AH$1266,Sheet1!L$1+(Sheet1!$A$1-1)*10,FALSE)&gt;9999,-2,IF(VLOOKUP($A1115,Sheet1!$B$3:$AH$1266,Sheet1!L$1+(Sheet1!$A$1-1)*10,FALSE)&gt;999,-1,0)))))))</f>
        <v>---</v>
      </c>
      <c r="AC1115" s="385" t="str">
        <f>IF(ISNA(VLOOKUP($A1115,Sheet1!$B$3:$AH$1266,Sheet1!M$1+(Sheet1!$A$1-1)*10,FALSE))=TRUE,"---",IF(VLOOKUP($A1115,Sheet1!$B$3:$AH$1266,Sheet1!M$1+(Sheet1!$A$1-1)*10,FALSE)="---","---", (ROUND(VLOOKUP($A1115,Sheet1!$B$3:$AH$1266,Sheet1!M$1+(Sheet1!$A$1-1)*10,FALSE),IF(VLOOKUP($A1115,Sheet1!$B$3:$AH$1266,Sheet1!M$1+(Sheet1!$A$1-1)*10,FALSE)&gt;99999,-3,IF(VLOOKUP($A1115,Sheet1!$B$3:$AH$1266,Sheet1!M$1+(Sheet1!$A$1-1)*10,FALSE)&gt;9999,-2,IF(VLOOKUP($A1115,Sheet1!$B$3:$AH$1266,Sheet1!M$1+(Sheet1!$A$1-1)*10,FALSE)&gt;999,-1,0)))))))</f>
        <v>---</v>
      </c>
      <c r="AD1115" s="385" t="str">
        <f>IF(ISNA(VLOOKUP($A1115,Sheet1!$B$3:$AH$1266,Sheet1!N$1+(Sheet1!$A$1-1)*10,FALSE))=TRUE,"---",IF(VLOOKUP($A1115,Sheet1!$B$3:$AH$1266,Sheet1!N$1+(Sheet1!$A$1-1)*10,FALSE)="---","---", (ROUND(VLOOKUP($A1115,Sheet1!$B$3:$AH$1266,Sheet1!N$1+(Sheet1!$A$1-1)*10,FALSE),IF(VLOOKUP($A1115,Sheet1!$B$3:$AH$1266,Sheet1!N$1+(Sheet1!$A$1-1)*10,FALSE)&gt;99999,-3,IF(VLOOKUP($A1115,Sheet1!$B$3:$AH$1266,Sheet1!N$1+(Sheet1!$A$1-1)*10,FALSE)&gt;9999,-2,IF(VLOOKUP($A1115,Sheet1!$B$3:$AH$1266,Sheet1!N$1+(Sheet1!$A$1-1)*10,FALSE)&gt;999,-1,0)))))))</f>
        <v>---</v>
      </c>
    </row>
    <row r="1116" spans="1:30" ht="25.5" customHeight="1" x14ac:dyDescent="0.25">
      <c r="A1116" s="304"/>
      <c r="B1116" s="346"/>
      <c r="C1116" s="304"/>
      <c r="D1116" s="304"/>
      <c r="E1116" s="305" t="e">
        <v>#N/A</v>
      </c>
      <c r="F1116" s="355"/>
      <c r="G1116" s="372"/>
      <c r="H1116" s="348"/>
      <c r="I1116" s="119">
        <v>14701</v>
      </c>
      <c r="J1116" s="120">
        <v>11.8</v>
      </c>
      <c r="K1116" s="118" t="s">
        <v>20</v>
      </c>
      <c r="L1116" s="122">
        <v>3060</v>
      </c>
      <c r="M1116" s="123">
        <v>32.700000000000003</v>
      </c>
      <c r="N1116" s="118" t="s">
        <v>203</v>
      </c>
      <c r="O1116" s="71" t="str">
        <f>IF(U1114&lt;&gt;"---",IF(L1116&lt;W1114,"&gt;50",IF(AND(L1116&gt;=W1114,L1116&lt;=X1114),(W$8-(((LOG(L1116)-LOG(W1114))/((LOG(X1114)-LOG(W1114)))*(W$8-X$8)))),IF(AND(L1116&gt;=X1114,L1116&lt;=Y1114),(X$8-(((LOG(L1116)-LOG(X1114))/((LOG(Y1114)-LOG(X1114)))*(X$8-Y$8)))),IF(AND(L1116&gt;=Y1114,L1116&lt;=Z1114),(Y$8-(((LOG(L1116)-LOG(Y1114))/((LOG(Z1114)-LOG(Y1114)))*(Y$8-Z$8)))),IF(AND(L1116&gt;=Z1114,L1116&lt;=AA1114),(Z$8-(((LOG(L1116)-LOG(Z1114))/((LOG(AA1114)-LOG(Z1114)))*(Z$8-AA$8)))),IF(AND(L1116&gt;=AA1114,L1116&lt;=AB1114),(AA$8-(((LOG(L1116)-LOG(AA1114))/((LOG(AB1114)-LOG(AA1114)))*(AA$8-AB$8)))),IF(AND(L1116&gt;=AB1114,L1116&lt;=AC1114),(AB$8-(((LOG(L1116)-LOG(AB1114))/((LOG(AC1114)-LOG(AB1114)))*(AB$8-AC$8)))),IF(AND(L1116&gt;=AC1114,L1116&lt;=AD1114),(AC$8-(((LOG(L1116)-LOG(AC1114))/((LOG(AD1114)-LOG(AC1114)))*(AC$8-AD$8)))),IF(L1116&gt;AD1114*1.1,"&lt;0.2",0.2))))))))),"")</f>
        <v>&gt;50</v>
      </c>
      <c r="P1116" s="71">
        <f>IF(O1116&lt;&gt;"",VLOOKUP($A1114,Sheet4!$A$2:$O$1309,14,FALSE)*100,"")</f>
        <v>8.7311663271629101</v>
      </c>
      <c r="Q1116" s="71">
        <f>IF(P1116&lt;&gt;"",VLOOKUP($A1114,Sheet4!$A$2:$O$1309,15,FALSE)*100,"")</f>
        <v>59.134366516594881</v>
      </c>
      <c r="R1116" s="73" t="str">
        <f t="shared" si="38"/>
        <v>&lt;2</v>
      </c>
      <c r="S1116" s="357" t="e">
        <v>#N/A</v>
      </c>
      <c r="T1116" s="357" t="str">
        <f>IF(ISNA(VLOOKUP(A1116,Sheet1!B$3:C$1266,2,FALSE)=TRUE),"ND",VLOOKUP(A1116,Sheet1!B$3:C$1266,2,FALSE))</f>
        <v>ND</v>
      </c>
      <c r="U1116" s="385" t="str">
        <f>IF(ISNA(VLOOKUP($A1116,Sheet1!$B$3:$AH$1266,Sheet1!E$1+(Sheet1!$A$1-1)*10,FALSE))=TRUE,"---",IF(VLOOKUP($A1116,Sheet1!$B$3:$AH$1266,Sheet1!E$1+(Sheet1!$A$1-1)*10,FALSE)="---","---", (ROUND(VLOOKUP($A1116,Sheet1!$B$3:$AH$1266,Sheet1!E$1+(Sheet1!$A$1-1)*10,FALSE),IF(VLOOKUP($A1116,Sheet1!$B$3:$AH$1266,Sheet1!E$1+(Sheet1!$A$1-1)*10,FALSE)&gt;99999,-3,IF(VLOOKUP($A1116,Sheet1!$B$3:$AH$1266,Sheet1!E$1+(Sheet1!$A$1-1)*10,FALSE)&gt;9999,-2,IF(VLOOKUP($A1116,Sheet1!$B$3:$AH$1266,Sheet1!E$1+(Sheet1!$A$1-1)*10,FALSE)&gt;999,-1,0)))))))</f>
        <v>---</v>
      </c>
      <c r="V1116" s="385" t="str">
        <f>IF(ISNA(VLOOKUP($A1116,Sheet1!$B$3:$AH$1266,Sheet1!F$1+(Sheet1!$A$1-1)*10,FALSE))=TRUE,"---",IF(VLOOKUP($A1116,Sheet1!$B$3:$AH$1266,Sheet1!F$1+(Sheet1!$A$1-1)*10,FALSE)="---","---", (ROUND(VLOOKUP($A1116,Sheet1!$B$3:$AH$1266,Sheet1!F$1+(Sheet1!$A$1-1)*10,FALSE),IF(VLOOKUP($A1116,Sheet1!$B$3:$AH$1266,Sheet1!F$1+(Sheet1!$A$1-1)*10,FALSE)&gt;99999,-3,IF(VLOOKUP($A1116,Sheet1!$B$3:$AH$1266,Sheet1!F$1+(Sheet1!$A$1-1)*10,FALSE)&gt;9999,-2,IF(VLOOKUP($A1116,Sheet1!$B$3:$AH$1266,Sheet1!F$1+(Sheet1!$A$1-1)*10,FALSE)&gt;999,-1,0)))))))</f>
        <v>---</v>
      </c>
      <c r="W1116" s="385" t="str">
        <f>IF(ISNA(VLOOKUP($A1116,Sheet1!$B$3:$AH$1266,Sheet1!G$1+(Sheet1!$A$1-1)*10,FALSE))=TRUE,"---",IF(VLOOKUP($A1116,Sheet1!$B$3:$AH$1266,Sheet1!G$1+(Sheet1!$A$1-1)*10,FALSE)="---","---", (ROUND(VLOOKUP($A1116,Sheet1!$B$3:$AH$1266,Sheet1!G$1+(Sheet1!$A$1-1)*10,FALSE),IF(VLOOKUP($A1116,Sheet1!$B$3:$AH$1266,Sheet1!G$1+(Sheet1!$A$1-1)*10,FALSE)&gt;99999,-3,IF(VLOOKUP($A1116,Sheet1!$B$3:$AH$1266,Sheet1!G$1+(Sheet1!$A$1-1)*10,FALSE)&gt;9999,-2,IF(VLOOKUP($A1116,Sheet1!$B$3:$AH$1266,Sheet1!G$1+(Sheet1!$A$1-1)*10,FALSE)&gt;999,-1,0)))))))</f>
        <v>---</v>
      </c>
      <c r="X1116" s="385" t="str">
        <f>IF(ISNA(VLOOKUP($A1116,Sheet1!$B$3:$AH$1266,Sheet1!H$1+(Sheet1!$A$1-1)*10,FALSE))=TRUE,"---",IF(VLOOKUP($A1116,Sheet1!$B$3:$AH$1266,Sheet1!H$1+(Sheet1!$A$1-1)*10,FALSE)="---","---", (ROUND(VLOOKUP($A1116,Sheet1!$B$3:$AH$1266,Sheet1!H$1+(Sheet1!$A$1-1)*10,FALSE),IF(VLOOKUP($A1116,Sheet1!$B$3:$AH$1266,Sheet1!H$1+(Sheet1!$A$1-1)*10,FALSE)&gt;99999,-3,IF(VLOOKUP($A1116,Sheet1!$B$3:$AH$1266,Sheet1!H$1+(Sheet1!$A$1-1)*10,FALSE)&gt;9999,-2,IF(VLOOKUP($A1116,Sheet1!$B$3:$AH$1266,Sheet1!H$1+(Sheet1!$A$1-1)*10,FALSE)&gt;999,-1,0)))))))</f>
        <v>---</v>
      </c>
      <c r="Y1116" s="385" t="str">
        <f>IF(ISNA(VLOOKUP($A1116,Sheet1!$B$3:$AH$1266,Sheet1!I$1+(Sheet1!$A$1-1)*10,FALSE))=TRUE,"---",IF(VLOOKUP($A1116,Sheet1!$B$3:$AH$1266,Sheet1!I$1+(Sheet1!$A$1-1)*10,FALSE)="---","---", (ROUND(VLOOKUP($A1116,Sheet1!$B$3:$AH$1266,Sheet1!I$1+(Sheet1!$A$1-1)*10,FALSE),IF(VLOOKUP($A1116,Sheet1!$B$3:$AH$1266,Sheet1!I$1+(Sheet1!$A$1-1)*10,FALSE)&gt;99999,-3,IF(VLOOKUP($A1116,Sheet1!$B$3:$AH$1266,Sheet1!I$1+(Sheet1!$A$1-1)*10,FALSE)&gt;9999,-2,IF(VLOOKUP($A1116,Sheet1!$B$3:$AH$1266,Sheet1!I$1+(Sheet1!$A$1-1)*10,FALSE)&gt;999,-1,0)))))))</f>
        <v>---</v>
      </c>
      <c r="Z1116" s="385" t="str">
        <f>IF(ISNA(VLOOKUP($A1116,Sheet1!$B$3:$AH$1266,Sheet1!J$1+(Sheet1!$A$1-1)*10,FALSE))=TRUE,"---",IF(VLOOKUP($A1116,Sheet1!$B$3:$AH$1266,Sheet1!J$1+(Sheet1!$A$1-1)*10,FALSE)="---","---", (ROUND(VLOOKUP($A1116,Sheet1!$B$3:$AH$1266,Sheet1!J$1+(Sheet1!$A$1-1)*10,FALSE),IF(VLOOKUP($A1116,Sheet1!$B$3:$AH$1266,Sheet1!J$1+(Sheet1!$A$1-1)*10,FALSE)&gt;99999,-3,IF(VLOOKUP($A1116,Sheet1!$B$3:$AH$1266,Sheet1!J$1+(Sheet1!$A$1-1)*10,FALSE)&gt;9999,-2,IF(VLOOKUP($A1116,Sheet1!$B$3:$AH$1266,Sheet1!J$1+(Sheet1!$A$1-1)*10,FALSE)&gt;999,-1,0)))))))</f>
        <v>---</v>
      </c>
      <c r="AA1116" s="385" t="str">
        <f>IF(ISNA(VLOOKUP($A1116,Sheet1!$B$3:$AH$1266,Sheet1!K$1+(Sheet1!$A$1-1)*10,FALSE))=TRUE,"---",IF(VLOOKUP($A1116,Sheet1!$B$3:$AH$1266,Sheet1!K$1+(Sheet1!$A$1-1)*10,FALSE)="---","---", (ROUND(VLOOKUP($A1116,Sheet1!$B$3:$AH$1266,Sheet1!K$1+(Sheet1!$A$1-1)*10,FALSE),IF(VLOOKUP($A1116,Sheet1!$B$3:$AH$1266,Sheet1!K$1+(Sheet1!$A$1-1)*10,FALSE)&gt;99999,-3,IF(VLOOKUP($A1116,Sheet1!$B$3:$AH$1266,Sheet1!K$1+(Sheet1!$A$1-1)*10,FALSE)&gt;9999,-2,IF(VLOOKUP($A1116,Sheet1!$B$3:$AH$1266,Sheet1!K$1+(Sheet1!$A$1-1)*10,FALSE)&gt;999,-1,0)))))))</f>
        <v>---</v>
      </c>
      <c r="AB1116" s="385" t="str">
        <f>IF(ISNA(VLOOKUP($A1116,Sheet1!$B$3:$AH$1266,Sheet1!L$1+(Sheet1!$A$1-1)*10,FALSE))=TRUE,"---",IF(VLOOKUP($A1116,Sheet1!$B$3:$AH$1266,Sheet1!L$1+(Sheet1!$A$1-1)*10,FALSE)="---","---", (ROUND(VLOOKUP($A1116,Sheet1!$B$3:$AH$1266,Sheet1!L$1+(Sheet1!$A$1-1)*10,FALSE),IF(VLOOKUP($A1116,Sheet1!$B$3:$AH$1266,Sheet1!L$1+(Sheet1!$A$1-1)*10,FALSE)&gt;99999,-3,IF(VLOOKUP($A1116,Sheet1!$B$3:$AH$1266,Sheet1!L$1+(Sheet1!$A$1-1)*10,FALSE)&gt;9999,-2,IF(VLOOKUP($A1116,Sheet1!$B$3:$AH$1266,Sheet1!L$1+(Sheet1!$A$1-1)*10,FALSE)&gt;999,-1,0)))))))</f>
        <v>---</v>
      </c>
      <c r="AC1116" s="385" t="str">
        <f>IF(ISNA(VLOOKUP($A1116,Sheet1!$B$3:$AH$1266,Sheet1!M$1+(Sheet1!$A$1-1)*10,FALSE))=TRUE,"---",IF(VLOOKUP($A1116,Sheet1!$B$3:$AH$1266,Sheet1!M$1+(Sheet1!$A$1-1)*10,FALSE)="---","---", (ROUND(VLOOKUP($A1116,Sheet1!$B$3:$AH$1266,Sheet1!M$1+(Sheet1!$A$1-1)*10,FALSE),IF(VLOOKUP($A1116,Sheet1!$B$3:$AH$1266,Sheet1!M$1+(Sheet1!$A$1-1)*10,FALSE)&gt;99999,-3,IF(VLOOKUP($A1116,Sheet1!$B$3:$AH$1266,Sheet1!M$1+(Sheet1!$A$1-1)*10,FALSE)&gt;9999,-2,IF(VLOOKUP($A1116,Sheet1!$B$3:$AH$1266,Sheet1!M$1+(Sheet1!$A$1-1)*10,FALSE)&gt;999,-1,0)))))))</f>
        <v>---</v>
      </c>
      <c r="AD1116" s="385" t="str">
        <f>IF(ISNA(VLOOKUP($A1116,Sheet1!$B$3:$AH$1266,Sheet1!N$1+(Sheet1!$A$1-1)*10,FALSE))=TRUE,"---",IF(VLOOKUP($A1116,Sheet1!$B$3:$AH$1266,Sheet1!N$1+(Sheet1!$A$1-1)*10,FALSE)="---","---", (ROUND(VLOOKUP($A1116,Sheet1!$B$3:$AH$1266,Sheet1!N$1+(Sheet1!$A$1-1)*10,FALSE),IF(VLOOKUP($A1116,Sheet1!$B$3:$AH$1266,Sheet1!N$1+(Sheet1!$A$1-1)*10,FALSE)&gt;99999,-3,IF(VLOOKUP($A1116,Sheet1!$B$3:$AH$1266,Sheet1!N$1+(Sheet1!$A$1-1)*10,FALSE)&gt;9999,-2,IF(VLOOKUP($A1116,Sheet1!$B$3:$AH$1266,Sheet1!N$1+(Sheet1!$A$1-1)*10,FALSE)&gt;999,-1,0)))))))</f>
        <v>---</v>
      </c>
    </row>
    <row r="1117" spans="1:30" ht="25.5" customHeight="1" x14ac:dyDescent="0.25">
      <c r="A1117" s="303" t="s">
        <v>1651</v>
      </c>
      <c r="B1117" s="330" t="s">
        <v>1652</v>
      </c>
      <c r="C1117" s="303">
        <v>421513</v>
      </c>
      <c r="D1117" s="303">
        <v>774723</v>
      </c>
      <c r="E1117" s="307" t="s">
        <v>3009</v>
      </c>
      <c r="F1117" s="342" t="s">
        <v>4536</v>
      </c>
      <c r="G1117" s="318" t="s">
        <v>286</v>
      </c>
      <c r="H1117" s="347">
        <v>1.28</v>
      </c>
      <c r="I1117" s="112">
        <v>26473</v>
      </c>
      <c r="J1117" s="168">
        <v>7.8</v>
      </c>
      <c r="K1117" s="127" t="s">
        <v>24</v>
      </c>
      <c r="L1117" s="115">
        <v>656</v>
      </c>
      <c r="M1117" s="116">
        <v>512</v>
      </c>
      <c r="N1117" s="127" t="s">
        <v>1019</v>
      </c>
      <c r="O1117" s="68" t="str">
        <f>IF(U1117&lt;&gt;"---",IF(L1117&lt;W1117,"&gt;50",IF(AND(L1117&gt;=W1117,L1117&lt;=X1117),(W$8-(((LOG(L1117)-LOG(W1117))/((LOG(X1117)-LOG(W1117)))*(W$8-X$8)))),IF(AND(L1117&gt;=X1117,L1117&lt;=Y1117),(X$8-(((LOG(L1117)-LOG(X1117))/((LOG(Y1117)-LOG(X1117)))*(X$8-Y$8)))),IF(AND(L1117&gt;=Y1117,L1117&lt;=Z1117),(Y$8-(((LOG(L1117)-LOG(Y1117))/((LOG(Z1117)-LOG(Y1117)))*(Y$8-Z$8)))),IF(AND(L1117&gt;=Z1117,L1117&lt;=AA1117),(Z$8-(((LOG(L1117)-LOG(Z1117))/((LOG(AA1117)-LOG(Z1117)))*(Z$8-AA$8)))),IF(AND(L1117&gt;=AA1117,L1117&lt;=AB1117),(AA$8-(((LOG(L1117)-LOG(AA1117))/((LOG(AB1117)-LOG(AA1117)))*(AA$8-AB$8)))),IF(AND(L1117&gt;=AB1117,L1117&lt;=AC1117),(AB$8-(((LOG(L1117)-LOG(AB1117))/((LOG(AC1117)-LOG(AB1117)))*(AB$8-AC$8)))),IF(AND(L1117&gt;=AC1117,L1117&lt;=AD1117),(AC$8-(((LOG(L1117)-LOG(AC1117))/((LOG(AD1117)-LOG(AC1117)))*(AC$8-AD$8)))),IF(L1117&gt;AD1117*1.1,"&lt;0.2",0.2))))))))),"")</f>
        <v/>
      </c>
      <c r="P1117" s="68" t="str">
        <f>IF(O1117&lt;&gt;"",VLOOKUP($A1117,Sheet4!$A$2:$O$1309,14,FALSE)*100,"")</f>
        <v/>
      </c>
      <c r="Q1117" s="68" t="str">
        <f>IF(P1117&lt;&gt;"",VLOOKUP($A1117,Sheet4!$A$2:$O$1309,15,FALSE)*100,"")</f>
        <v/>
      </c>
      <c r="R1117" s="74" t="str">
        <f>IF(O1117="&lt;0.2","&gt;500",IF(O1117="&gt;50","&lt;2",IF(ISERR(1/O1117*100),"",IF(AND((1/O1117*100)&gt;=2,(1/O1117*100)&lt;=10),MROUND(1/O1117*100,1),IF(AND((1/O1117*100)&gt;=10,(1/O1117*100)&lt;=50),MROUND(1/O1117*100,5),IF(AND((1/O1117*100)&gt;=50,(1/O1117*100)&lt;=104),MROUND(1/O1117*100,10),IF(AND((1/O1117*100)&gt;=104,(1/O1117*100)&lt;=110),"100",IF(AND((1/O1117*100)&gt;=110,(1/O1117*100)&lt;=180),"&gt;100, &lt;200",IF(AND((1/O1117*100)&gt;=180,(1/O1117*100)&lt;=220),"200",IF(AND((1/O1117*100)&gt;=220,(1/O1117*100)&lt;=450),"&gt;200,  &lt;500","500"))))))))))</f>
        <v/>
      </c>
      <c r="S1117" s="356" t="s">
        <v>4367</v>
      </c>
      <c r="T1117" s="432" t="str">
        <f>IF(ISNA(VLOOKUP(A1117,Sheet1!B$3:C$1266,2,FALSE)=TRUE),"NC",VLOOKUP(A1117,Sheet1!B$3:C$1266,2,FALSE))</f>
        <v>Rural10*</v>
      </c>
      <c r="U1117" s="392" t="str">
        <f>IF(ISNA(VLOOKUP($A1117,Sheet1!$B$3:$AH$1266,Sheet1!E$1+(Sheet1!$A$1-1)*10,FALSE))=TRUE,"---",IF(VLOOKUP($A1117,Sheet1!$B$3:$AH$1266,Sheet1!E$1+(Sheet1!$A$1-1)*10,FALSE)="---","---", (ROUND(VLOOKUP($A1117,Sheet1!$B$3:$AH$1266,Sheet1!E$1+(Sheet1!$A$1-1)*10,FALSE),IF(VLOOKUP($A1117,Sheet1!$B$3:$AH$1266,Sheet1!E$1+(Sheet1!$A$1-1)*10,FALSE)&gt;99999,-3,IF(VLOOKUP($A1117,Sheet1!$B$3:$AH$1266,Sheet1!E$1+(Sheet1!$A$1-1)*10,FALSE)&gt;9999,-2,IF(VLOOKUP($A1117,Sheet1!$B$3:$AH$1266,Sheet1!E$1+(Sheet1!$A$1-1)*10,FALSE)&gt;999,-1,0)))))))</f>
        <v>---</v>
      </c>
      <c r="V1117" s="392" t="str">
        <f>IF(ISNA(VLOOKUP($A1117,Sheet1!$B$3:$AH$1266,Sheet1!F$1+(Sheet1!$A$1-1)*10,FALSE))=TRUE,"---",IF(VLOOKUP($A1117,Sheet1!$B$3:$AH$1266,Sheet1!F$1+(Sheet1!$A$1-1)*10,FALSE)="---","---", (ROUND(VLOOKUP($A1117,Sheet1!$B$3:$AH$1266,Sheet1!F$1+(Sheet1!$A$1-1)*10,FALSE),IF(VLOOKUP($A1117,Sheet1!$B$3:$AH$1266,Sheet1!F$1+(Sheet1!$A$1-1)*10,FALSE)&gt;99999,-3,IF(VLOOKUP($A1117,Sheet1!$B$3:$AH$1266,Sheet1!F$1+(Sheet1!$A$1-1)*10,FALSE)&gt;9999,-2,IF(VLOOKUP($A1117,Sheet1!$B$3:$AH$1266,Sheet1!F$1+(Sheet1!$A$1-1)*10,FALSE)&gt;999,-1,0)))))))</f>
        <v>---</v>
      </c>
      <c r="W1117" s="392" t="str">
        <f>IF(ISNA(VLOOKUP($A1117,Sheet1!$B$3:$AH$1266,Sheet1!G$1+(Sheet1!$A$1-1)*10,FALSE))=TRUE,"---",IF(VLOOKUP($A1117,Sheet1!$B$3:$AH$1266,Sheet1!G$1+(Sheet1!$A$1-1)*10,FALSE)="---","---", (ROUND(VLOOKUP($A1117,Sheet1!$B$3:$AH$1266,Sheet1!G$1+(Sheet1!$A$1-1)*10,FALSE),IF(VLOOKUP($A1117,Sheet1!$B$3:$AH$1266,Sheet1!G$1+(Sheet1!$A$1-1)*10,FALSE)&gt;99999,-3,IF(VLOOKUP($A1117,Sheet1!$B$3:$AH$1266,Sheet1!G$1+(Sheet1!$A$1-1)*10,FALSE)&gt;9999,-2,IF(VLOOKUP($A1117,Sheet1!$B$3:$AH$1266,Sheet1!G$1+(Sheet1!$A$1-1)*10,FALSE)&gt;999,-1,0)))))))</f>
        <v>---</v>
      </c>
      <c r="X1117" s="392" t="str">
        <f>IF(ISNA(VLOOKUP($A1117,Sheet1!$B$3:$AH$1266,Sheet1!H$1+(Sheet1!$A$1-1)*10,FALSE))=TRUE,"---",IF(VLOOKUP($A1117,Sheet1!$B$3:$AH$1266,Sheet1!H$1+(Sheet1!$A$1-1)*10,FALSE)="---","---", (ROUND(VLOOKUP($A1117,Sheet1!$B$3:$AH$1266,Sheet1!H$1+(Sheet1!$A$1-1)*10,FALSE),IF(VLOOKUP($A1117,Sheet1!$B$3:$AH$1266,Sheet1!H$1+(Sheet1!$A$1-1)*10,FALSE)&gt;99999,-3,IF(VLOOKUP($A1117,Sheet1!$B$3:$AH$1266,Sheet1!H$1+(Sheet1!$A$1-1)*10,FALSE)&gt;9999,-2,IF(VLOOKUP($A1117,Sheet1!$B$3:$AH$1266,Sheet1!H$1+(Sheet1!$A$1-1)*10,FALSE)&gt;999,-1,0)))))))</f>
        <v>---</v>
      </c>
      <c r="Y1117" s="392" t="str">
        <f>IF(ISNA(VLOOKUP($A1117,Sheet1!$B$3:$AH$1266,Sheet1!I$1+(Sheet1!$A$1-1)*10,FALSE))=TRUE,"---",IF(VLOOKUP($A1117,Sheet1!$B$3:$AH$1266,Sheet1!I$1+(Sheet1!$A$1-1)*10,FALSE)="---","---", (ROUND(VLOOKUP($A1117,Sheet1!$B$3:$AH$1266,Sheet1!I$1+(Sheet1!$A$1-1)*10,FALSE),IF(VLOOKUP($A1117,Sheet1!$B$3:$AH$1266,Sheet1!I$1+(Sheet1!$A$1-1)*10,FALSE)&gt;99999,-3,IF(VLOOKUP($A1117,Sheet1!$B$3:$AH$1266,Sheet1!I$1+(Sheet1!$A$1-1)*10,FALSE)&gt;9999,-2,IF(VLOOKUP($A1117,Sheet1!$B$3:$AH$1266,Sheet1!I$1+(Sheet1!$A$1-1)*10,FALSE)&gt;999,-1,0)))))))</f>
        <v>---</v>
      </c>
      <c r="Z1117" s="392" t="str">
        <f>IF(ISNA(VLOOKUP($A1117,Sheet1!$B$3:$AH$1266,Sheet1!J$1+(Sheet1!$A$1-1)*10,FALSE))=TRUE,"---",IF(VLOOKUP($A1117,Sheet1!$B$3:$AH$1266,Sheet1!J$1+(Sheet1!$A$1-1)*10,FALSE)="---","---", (ROUND(VLOOKUP($A1117,Sheet1!$B$3:$AH$1266,Sheet1!J$1+(Sheet1!$A$1-1)*10,FALSE),IF(VLOOKUP($A1117,Sheet1!$B$3:$AH$1266,Sheet1!J$1+(Sheet1!$A$1-1)*10,FALSE)&gt;99999,-3,IF(VLOOKUP($A1117,Sheet1!$B$3:$AH$1266,Sheet1!J$1+(Sheet1!$A$1-1)*10,FALSE)&gt;9999,-2,IF(VLOOKUP($A1117,Sheet1!$B$3:$AH$1266,Sheet1!J$1+(Sheet1!$A$1-1)*10,FALSE)&gt;999,-1,0)))))))</f>
        <v>---</v>
      </c>
      <c r="AA1117" s="392" t="str">
        <f>IF(ISNA(VLOOKUP($A1117,Sheet1!$B$3:$AH$1266,Sheet1!K$1+(Sheet1!$A$1-1)*10,FALSE))=TRUE,"---",IF(VLOOKUP($A1117,Sheet1!$B$3:$AH$1266,Sheet1!K$1+(Sheet1!$A$1-1)*10,FALSE)="---","---", (ROUND(VLOOKUP($A1117,Sheet1!$B$3:$AH$1266,Sheet1!K$1+(Sheet1!$A$1-1)*10,FALSE),IF(VLOOKUP($A1117,Sheet1!$B$3:$AH$1266,Sheet1!K$1+(Sheet1!$A$1-1)*10,FALSE)&gt;99999,-3,IF(VLOOKUP($A1117,Sheet1!$B$3:$AH$1266,Sheet1!K$1+(Sheet1!$A$1-1)*10,FALSE)&gt;9999,-2,IF(VLOOKUP($A1117,Sheet1!$B$3:$AH$1266,Sheet1!K$1+(Sheet1!$A$1-1)*10,FALSE)&gt;999,-1,0)))))))</f>
        <v>---</v>
      </c>
      <c r="AB1117" s="392" t="str">
        <f>IF(ISNA(VLOOKUP($A1117,Sheet1!$B$3:$AH$1266,Sheet1!L$1+(Sheet1!$A$1-1)*10,FALSE))=TRUE,"---",IF(VLOOKUP($A1117,Sheet1!$B$3:$AH$1266,Sheet1!L$1+(Sheet1!$A$1-1)*10,FALSE)="---","---", (ROUND(VLOOKUP($A1117,Sheet1!$B$3:$AH$1266,Sheet1!L$1+(Sheet1!$A$1-1)*10,FALSE),IF(VLOOKUP($A1117,Sheet1!$B$3:$AH$1266,Sheet1!L$1+(Sheet1!$A$1-1)*10,FALSE)&gt;99999,-3,IF(VLOOKUP($A1117,Sheet1!$B$3:$AH$1266,Sheet1!L$1+(Sheet1!$A$1-1)*10,FALSE)&gt;9999,-2,IF(VLOOKUP($A1117,Sheet1!$B$3:$AH$1266,Sheet1!L$1+(Sheet1!$A$1-1)*10,FALSE)&gt;999,-1,0)))))))</f>
        <v>---</v>
      </c>
      <c r="AC1117" s="392" t="str">
        <f>IF(ISNA(VLOOKUP($A1117,Sheet1!$B$3:$AH$1266,Sheet1!M$1+(Sheet1!$A$1-1)*10,FALSE))=TRUE,"---",IF(VLOOKUP($A1117,Sheet1!$B$3:$AH$1266,Sheet1!M$1+(Sheet1!$A$1-1)*10,FALSE)="---","---", (ROUND(VLOOKUP($A1117,Sheet1!$B$3:$AH$1266,Sheet1!M$1+(Sheet1!$A$1-1)*10,FALSE),IF(VLOOKUP($A1117,Sheet1!$B$3:$AH$1266,Sheet1!M$1+(Sheet1!$A$1-1)*10,FALSE)&gt;99999,-3,IF(VLOOKUP($A1117,Sheet1!$B$3:$AH$1266,Sheet1!M$1+(Sheet1!$A$1-1)*10,FALSE)&gt;9999,-2,IF(VLOOKUP($A1117,Sheet1!$B$3:$AH$1266,Sheet1!M$1+(Sheet1!$A$1-1)*10,FALSE)&gt;999,-1,0)))))))</f>
        <v>---</v>
      </c>
      <c r="AD1117" s="392" t="str">
        <f>IF(ISNA(VLOOKUP($A1117,Sheet1!$B$3:$AH$1266,Sheet1!N$1+(Sheet1!$A$1-1)*10,FALSE))=TRUE,"---",IF(VLOOKUP($A1117,Sheet1!$B$3:$AH$1266,Sheet1!N$1+(Sheet1!$A$1-1)*10,FALSE)="---","---", (ROUND(VLOOKUP($A1117,Sheet1!$B$3:$AH$1266,Sheet1!N$1+(Sheet1!$A$1-1)*10,FALSE),IF(VLOOKUP($A1117,Sheet1!$B$3:$AH$1266,Sheet1!N$1+(Sheet1!$A$1-1)*10,FALSE)&gt;99999,-3,IF(VLOOKUP($A1117,Sheet1!$B$3:$AH$1266,Sheet1!N$1+(Sheet1!$A$1-1)*10,FALSE)&gt;9999,-2,IF(VLOOKUP($A1117,Sheet1!$B$3:$AH$1266,Sheet1!N$1+(Sheet1!$A$1-1)*10,FALSE)&gt;999,-1,0)))))))</f>
        <v>---</v>
      </c>
    </row>
    <row r="1118" spans="1:30" ht="25.5" customHeight="1" x14ac:dyDescent="0.25">
      <c r="A1118" s="303"/>
      <c r="B1118" s="331"/>
      <c r="C1118" s="303"/>
      <c r="D1118" s="303"/>
      <c r="E1118" s="307" t="e">
        <v>#N/A</v>
      </c>
      <c r="F1118" s="331"/>
      <c r="G1118" s="319"/>
      <c r="H1118" s="347"/>
      <c r="I1118" s="112">
        <v>37700</v>
      </c>
      <c r="J1118" s="113">
        <v>4.8499999999999996</v>
      </c>
      <c r="K1118" s="114" t="s">
        <v>4405</v>
      </c>
      <c r="L1118" s="115">
        <v>492</v>
      </c>
      <c r="M1118" s="116">
        <v>384</v>
      </c>
      <c r="N1118" s="114" t="s">
        <v>4405</v>
      </c>
      <c r="O1118" s="68" t="s">
        <v>4405</v>
      </c>
      <c r="P1118" s="68" t="s">
        <v>4405</v>
      </c>
      <c r="Q1118" s="68" t="s">
        <v>4405</v>
      </c>
      <c r="R1118" s="74" t="s">
        <v>4405</v>
      </c>
      <c r="S1118" s="356" t="e">
        <v>#N/A</v>
      </c>
      <c r="T1118" s="432" t="str">
        <f>IF(ISNA(VLOOKUP(A1118,Sheet1!B$3:C$1266,2,FALSE)=TRUE),"ND",VLOOKUP(A1118,Sheet1!B$3:C$1266,2,FALSE))</f>
        <v>ND</v>
      </c>
      <c r="U1118" s="392" t="str">
        <f>IF(ISNA(VLOOKUP($A1118,Sheet1!$B$3:$AH$1266,Sheet1!E$1+(Sheet1!$A$1-1)*10,FALSE))=TRUE,"---",IF(VLOOKUP($A1118,Sheet1!$B$3:$AH$1266,Sheet1!E$1+(Sheet1!$A$1-1)*10,FALSE)="---","---", (ROUND(VLOOKUP($A1118,Sheet1!$B$3:$AH$1266,Sheet1!E$1+(Sheet1!$A$1-1)*10,FALSE),IF(VLOOKUP($A1118,Sheet1!$B$3:$AH$1266,Sheet1!E$1+(Sheet1!$A$1-1)*10,FALSE)&gt;99999,-3,IF(VLOOKUP($A1118,Sheet1!$B$3:$AH$1266,Sheet1!E$1+(Sheet1!$A$1-1)*10,FALSE)&gt;9999,-2,IF(VLOOKUP($A1118,Sheet1!$B$3:$AH$1266,Sheet1!E$1+(Sheet1!$A$1-1)*10,FALSE)&gt;999,-1,0)))))))</f>
        <v>---</v>
      </c>
      <c r="V1118" s="392" t="str">
        <f>IF(ISNA(VLOOKUP($A1118,Sheet1!$B$3:$AH$1266,Sheet1!F$1+(Sheet1!$A$1-1)*10,FALSE))=TRUE,"---",IF(VLOOKUP($A1118,Sheet1!$B$3:$AH$1266,Sheet1!F$1+(Sheet1!$A$1-1)*10,FALSE)="---","---", (ROUND(VLOOKUP($A1118,Sheet1!$B$3:$AH$1266,Sheet1!F$1+(Sheet1!$A$1-1)*10,FALSE),IF(VLOOKUP($A1118,Sheet1!$B$3:$AH$1266,Sheet1!F$1+(Sheet1!$A$1-1)*10,FALSE)&gt;99999,-3,IF(VLOOKUP($A1118,Sheet1!$B$3:$AH$1266,Sheet1!F$1+(Sheet1!$A$1-1)*10,FALSE)&gt;9999,-2,IF(VLOOKUP($A1118,Sheet1!$B$3:$AH$1266,Sheet1!F$1+(Sheet1!$A$1-1)*10,FALSE)&gt;999,-1,0)))))))</f>
        <v>---</v>
      </c>
      <c r="W1118" s="392" t="str">
        <f>IF(ISNA(VLOOKUP($A1118,Sheet1!$B$3:$AH$1266,Sheet1!G$1+(Sheet1!$A$1-1)*10,FALSE))=TRUE,"---",IF(VLOOKUP($A1118,Sheet1!$B$3:$AH$1266,Sheet1!G$1+(Sheet1!$A$1-1)*10,FALSE)="---","---", (ROUND(VLOOKUP($A1118,Sheet1!$B$3:$AH$1266,Sheet1!G$1+(Sheet1!$A$1-1)*10,FALSE),IF(VLOOKUP($A1118,Sheet1!$B$3:$AH$1266,Sheet1!G$1+(Sheet1!$A$1-1)*10,FALSE)&gt;99999,-3,IF(VLOOKUP($A1118,Sheet1!$B$3:$AH$1266,Sheet1!G$1+(Sheet1!$A$1-1)*10,FALSE)&gt;9999,-2,IF(VLOOKUP($A1118,Sheet1!$B$3:$AH$1266,Sheet1!G$1+(Sheet1!$A$1-1)*10,FALSE)&gt;999,-1,0)))))))</f>
        <v>---</v>
      </c>
      <c r="X1118" s="392" t="str">
        <f>IF(ISNA(VLOOKUP($A1118,Sheet1!$B$3:$AH$1266,Sheet1!H$1+(Sheet1!$A$1-1)*10,FALSE))=TRUE,"---",IF(VLOOKUP($A1118,Sheet1!$B$3:$AH$1266,Sheet1!H$1+(Sheet1!$A$1-1)*10,FALSE)="---","---", (ROUND(VLOOKUP($A1118,Sheet1!$B$3:$AH$1266,Sheet1!H$1+(Sheet1!$A$1-1)*10,FALSE),IF(VLOOKUP($A1118,Sheet1!$B$3:$AH$1266,Sheet1!H$1+(Sheet1!$A$1-1)*10,FALSE)&gt;99999,-3,IF(VLOOKUP($A1118,Sheet1!$B$3:$AH$1266,Sheet1!H$1+(Sheet1!$A$1-1)*10,FALSE)&gt;9999,-2,IF(VLOOKUP($A1118,Sheet1!$B$3:$AH$1266,Sheet1!H$1+(Sheet1!$A$1-1)*10,FALSE)&gt;999,-1,0)))))))</f>
        <v>---</v>
      </c>
      <c r="Y1118" s="392" t="str">
        <f>IF(ISNA(VLOOKUP($A1118,Sheet1!$B$3:$AH$1266,Sheet1!I$1+(Sheet1!$A$1-1)*10,FALSE))=TRUE,"---",IF(VLOOKUP($A1118,Sheet1!$B$3:$AH$1266,Sheet1!I$1+(Sheet1!$A$1-1)*10,FALSE)="---","---", (ROUND(VLOOKUP($A1118,Sheet1!$B$3:$AH$1266,Sheet1!I$1+(Sheet1!$A$1-1)*10,FALSE),IF(VLOOKUP($A1118,Sheet1!$B$3:$AH$1266,Sheet1!I$1+(Sheet1!$A$1-1)*10,FALSE)&gt;99999,-3,IF(VLOOKUP($A1118,Sheet1!$B$3:$AH$1266,Sheet1!I$1+(Sheet1!$A$1-1)*10,FALSE)&gt;9999,-2,IF(VLOOKUP($A1118,Sheet1!$B$3:$AH$1266,Sheet1!I$1+(Sheet1!$A$1-1)*10,FALSE)&gt;999,-1,0)))))))</f>
        <v>---</v>
      </c>
      <c r="Z1118" s="392" t="str">
        <f>IF(ISNA(VLOOKUP($A1118,Sheet1!$B$3:$AH$1266,Sheet1!J$1+(Sheet1!$A$1-1)*10,FALSE))=TRUE,"---",IF(VLOOKUP($A1118,Sheet1!$B$3:$AH$1266,Sheet1!J$1+(Sheet1!$A$1-1)*10,FALSE)="---","---", (ROUND(VLOOKUP($A1118,Sheet1!$B$3:$AH$1266,Sheet1!J$1+(Sheet1!$A$1-1)*10,FALSE),IF(VLOOKUP($A1118,Sheet1!$B$3:$AH$1266,Sheet1!J$1+(Sheet1!$A$1-1)*10,FALSE)&gt;99999,-3,IF(VLOOKUP($A1118,Sheet1!$B$3:$AH$1266,Sheet1!J$1+(Sheet1!$A$1-1)*10,FALSE)&gt;9999,-2,IF(VLOOKUP($A1118,Sheet1!$B$3:$AH$1266,Sheet1!J$1+(Sheet1!$A$1-1)*10,FALSE)&gt;999,-1,0)))))))</f>
        <v>---</v>
      </c>
      <c r="AA1118" s="392" t="str">
        <f>IF(ISNA(VLOOKUP($A1118,Sheet1!$B$3:$AH$1266,Sheet1!K$1+(Sheet1!$A$1-1)*10,FALSE))=TRUE,"---",IF(VLOOKUP($A1118,Sheet1!$B$3:$AH$1266,Sheet1!K$1+(Sheet1!$A$1-1)*10,FALSE)="---","---", (ROUND(VLOOKUP($A1118,Sheet1!$B$3:$AH$1266,Sheet1!K$1+(Sheet1!$A$1-1)*10,FALSE),IF(VLOOKUP($A1118,Sheet1!$B$3:$AH$1266,Sheet1!K$1+(Sheet1!$A$1-1)*10,FALSE)&gt;99999,-3,IF(VLOOKUP($A1118,Sheet1!$B$3:$AH$1266,Sheet1!K$1+(Sheet1!$A$1-1)*10,FALSE)&gt;9999,-2,IF(VLOOKUP($A1118,Sheet1!$B$3:$AH$1266,Sheet1!K$1+(Sheet1!$A$1-1)*10,FALSE)&gt;999,-1,0)))))))</f>
        <v>---</v>
      </c>
      <c r="AB1118" s="392" t="str">
        <f>IF(ISNA(VLOOKUP($A1118,Sheet1!$B$3:$AH$1266,Sheet1!L$1+(Sheet1!$A$1-1)*10,FALSE))=TRUE,"---",IF(VLOOKUP($A1118,Sheet1!$B$3:$AH$1266,Sheet1!L$1+(Sheet1!$A$1-1)*10,FALSE)="---","---", (ROUND(VLOOKUP($A1118,Sheet1!$B$3:$AH$1266,Sheet1!L$1+(Sheet1!$A$1-1)*10,FALSE),IF(VLOOKUP($A1118,Sheet1!$B$3:$AH$1266,Sheet1!L$1+(Sheet1!$A$1-1)*10,FALSE)&gt;99999,-3,IF(VLOOKUP($A1118,Sheet1!$B$3:$AH$1266,Sheet1!L$1+(Sheet1!$A$1-1)*10,FALSE)&gt;9999,-2,IF(VLOOKUP($A1118,Sheet1!$B$3:$AH$1266,Sheet1!L$1+(Sheet1!$A$1-1)*10,FALSE)&gt;999,-1,0)))))))</f>
        <v>---</v>
      </c>
      <c r="AC1118" s="392" t="str">
        <f>IF(ISNA(VLOOKUP($A1118,Sheet1!$B$3:$AH$1266,Sheet1!M$1+(Sheet1!$A$1-1)*10,FALSE))=TRUE,"---",IF(VLOOKUP($A1118,Sheet1!$B$3:$AH$1266,Sheet1!M$1+(Sheet1!$A$1-1)*10,FALSE)="---","---", (ROUND(VLOOKUP($A1118,Sheet1!$B$3:$AH$1266,Sheet1!M$1+(Sheet1!$A$1-1)*10,FALSE),IF(VLOOKUP($A1118,Sheet1!$B$3:$AH$1266,Sheet1!M$1+(Sheet1!$A$1-1)*10,FALSE)&gt;99999,-3,IF(VLOOKUP($A1118,Sheet1!$B$3:$AH$1266,Sheet1!M$1+(Sheet1!$A$1-1)*10,FALSE)&gt;9999,-2,IF(VLOOKUP($A1118,Sheet1!$B$3:$AH$1266,Sheet1!M$1+(Sheet1!$A$1-1)*10,FALSE)&gt;999,-1,0)))))))</f>
        <v>---</v>
      </c>
      <c r="AD1118" s="392" t="str">
        <f>IF(ISNA(VLOOKUP($A1118,Sheet1!$B$3:$AH$1266,Sheet1!N$1+(Sheet1!$A$1-1)*10,FALSE))=TRUE,"---",IF(VLOOKUP($A1118,Sheet1!$B$3:$AH$1266,Sheet1!N$1+(Sheet1!$A$1-1)*10,FALSE)="---","---", (ROUND(VLOOKUP($A1118,Sheet1!$B$3:$AH$1266,Sheet1!N$1+(Sheet1!$A$1-1)*10,FALSE),IF(VLOOKUP($A1118,Sheet1!$B$3:$AH$1266,Sheet1!N$1+(Sheet1!$A$1-1)*10,FALSE)&gt;99999,-3,IF(VLOOKUP($A1118,Sheet1!$B$3:$AH$1266,Sheet1!N$1+(Sheet1!$A$1-1)*10,FALSE)&gt;9999,-2,IF(VLOOKUP($A1118,Sheet1!$B$3:$AH$1266,Sheet1!N$1+(Sheet1!$A$1-1)*10,FALSE)&gt;999,-1,0)))))))</f>
        <v>---</v>
      </c>
    </row>
    <row r="1119" spans="1:30" ht="25.5" customHeight="1" x14ac:dyDescent="0.25">
      <c r="A1119" s="133" t="s">
        <v>1653</v>
      </c>
      <c r="B1119" s="134" t="s">
        <v>1654</v>
      </c>
      <c r="C1119" s="133">
        <v>421451</v>
      </c>
      <c r="D1119" s="133">
        <v>774837</v>
      </c>
      <c r="E1119" s="67" t="s">
        <v>3009</v>
      </c>
      <c r="F1119" s="135" t="s">
        <v>4405</v>
      </c>
      <c r="G1119" s="118" t="s">
        <v>160</v>
      </c>
      <c r="H1119" s="136">
        <v>0.52</v>
      </c>
      <c r="I1119" s="119">
        <v>26473</v>
      </c>
      <c r="J1119" s="137" t="s">
        <v>4405</v>
      </c>
      <c r="K1119" s="118" t="s">
        <v>17</v>
      </c>
      <c r="L1119" s="122">
        <v>358</v>
      </c>
      <c r="M1119" s="123">
        <v>688</v>
      </c>
      <c r="N1119" s="118" t="s">
        <v>32</v>
      </c>
      <c r="O1119" s="71" t="s">
        <v>4405</v>
      </c>
      <c r="P1119" s="71" t="s">
        <v>4405</v>
      </c>
      <c r="Q1119" s="71" t="s">
        <v>4405</v>
      </c>
      <c r="R1119" s="73" t="s">
        <v>4405</v>
      </c>
      <c r="S1119" s="63" t="s">
        <v>4367</v>
      </c>
      <c r="T1119" s="63" t="str">
        <f>IF(ISNA(VLOOKUP(A1119,Sheet1!B$3:C$1266,2,FALSE)=TRUE),"NC",VLOOKUP(A1119,Sheet1!B$3:C$1266,2,FALSE))</f>
        <v>NC</v>
      </c>
      <c r="U1119" s="66" t="str">
        <f>IF(ISNA(VLOOKUP($A1119,Sheet1!$B$3:$AH$1266,Sheet1!E$1+(Sheet1!$A$1-1)*10,FALSE))=TRUE,"---",IF(VLOOKUP($A1119,Sheet1!$B$3:$AH$1266,Sheet1!E$1+(Sheet1!$A$1-1)*10,FALSE)="---","---", (ROUND(VLOOKUP($A1119,Sheet1!$B$3:$AH$1266,Sheet1!E$1+(Sheet1!$A$1-1)*10,FALSE),IF(VLOOKUP($A1119,Sheet1!$B$3:$AH$1266,Sheet1!E$1+(Sheet1!$A$1-1)*10,FALSE)&gt;99999,-3,IF(VLOOKUP($A1119,Sheet1!$B$3:$AH$1266,Sheet1!E$1+(Sheet1!$A$1-1)*10,FALSE)&gt;9999,-2,IF(VLOOKUP($A1119,Sheet1!$B$3:$AH$1266,Sheet1!E$1+(Sheet1!$A$1-1)*10,FALSE)&gt;999,-1,0)))))))</f>
        <v>---</v>
      </c>
      <c r="V1119" s="66" t="str">
        <f>IF(ISNA(VLOOKUP($A1119,Sheet1!$B$3:$AH$1266,Sheet1!F$1+(Sheet1!$A$1-1)*10,FALSE))=TRUE,"---",IF(VLOOKUP($A1119,Sheet1!$B$3:$AH$1266,Sheet1!F$1+(Sheet1!$A$1-1)*10,FALSE)="---","---", (ROUND(VLOOKUP($A1119,Sheet1!$B$3:$AH$1266,Sheet1!F$1+(Sheet1!$A$1-1)*10,FALSE),IF(VLOOKUP($A1119,Sheet1!$B$3:$AH$1266,Sheet1!F$1+(Sheet1!$A$1-1)*10,FALSE)&gt;99999,-3,IF(VLOOKUP($A1119,Sheet1!$B$3:$AH$1266,Sheet1!F$1+(Sheet1!$A$1-1)*10,FALSE)&gt;9999,-2,IF(VLOOKUP($A1119,Sheet1!$B$3:$AH$1266,Sheet1!F$1+(Sheet1!$A$1-1)*10,FALSE)&gt;999,-1,0)))))))</f>
        <v>---</v>
      </c>
      <c r="W1119" s="66" t="str">
        <f>IF(ISNA(VLOOKUP($A1119,Sheet1!$B$3:$AH$1266,Sheet1!G$1+(Sheet1!$A$1-1)*10,FALSE))=TRUE,"---",IF(VLOOKUP($A1119,Sheet1!$B$3:$AH$1266,Sheet1!G$1+(Sheet1!$A$1-1)*10,FALSE)="---","---", (ROUND(VLOOKUP($A1119,Sheet1!$B$3:$AH$1266,Sheet1!G$1+(Sheet1!$A$1-1)*10,FALSE),IF(VLOOKUP($A1119,Sheet1!$B$3:$AH$1266,Sheet1!G$1+(Sheet1!$A$1-1)*10,FALSE)&gt;99999,-3,IF(VLOOKUP($A1119,Sheet1!$B$3:$AH$1266,Sheet1!G$1+(Sheet1!$A$1-1)*10,FALSE)&gt;9999,-2,IF(VLOOKUP($A1119,Sheet1!$B$3:$AH$1266,Sheet1!G$1+(Sheet1!$A$1-1)*10,FALSE)&gt;999,-1,0)))))))</f>
        <v>---</v>
      </c>
      <c r="X1119" s="66" t="str">
        <f>IF(ISNA(VLOOKUP($A1119,Sheet1!$B$3:$AH$1266,Sheet1!H$1+(Sheet1!$A$1-1)*10,FALSE))=TRUE,"---",IF(VLOOKUP($A1119,Sheet1!$B$3:$AH$1266,Sheet1!H$1+(Sheet1!$A$1-1)*10,FALSE)="---","---", (ROUND(VLOOKUP($A1119,Sheet1!$B$3:$AH$1266,Sheet1!H$1+(Sheet1!$A$1-1)*10,FALSE),IF(VLOOKUP($A1119,Sheet1!$B$3:$AH$1266,Sheet1!H$1+(Sheet1!$A$1-1)*10,FALSE)&gt;99999,-3,IF(VLOOKUP($A1119,Sheet1!$B$3:$AH$1266,Sheet1!H$1+(Sheet1!$A$1-1)*10,FALSE)&gt;9999,-2,IF(VLOOKUP($A1119,Sheet1!$B$3:$AH$1266,Sheet1!H$1+(Sheet1!$A$1-1)*10,FALSE)&gt;999,-1,0)))))))</f>
        <v>---</v>
      </c>
      <c r="Y1119" s="66" t="str">
        <f>IF(ISNA(VLOOKUP($A1119,Sheet1!$B$3:$AH$1266,Sheet1!I$1+(Sheet1!$A$1-1)*10,FALSE))=TRUE,"---",IF(VLOOKUP($A1119,Sheet1!$B$3:$AH$1266,Sheet1!I$1+(Sheet1!$A$1-1)*10,FALSE)="---","---", (ROUND(VLOOKUP($A1119,Sheet1!$B$3:$AH$1266,Sheet1!I$1+(Sheet1!$A$1-1)*10,FALSE),IF(VLOOKUP($A1119,Sheet1!$B$3:$AH$1266,Sheet1!I$1+(Sheet1!$A$1-1)*10,FALSE)&gt;99999,-3,IF(VLOOKUP($A1119,Sheet1!$B$3:$AH$1266,Sheet1!I$1+(Sheet1!$A$1-1)*10,FALSE)&gt;9999,-2,IF(VLOOKUP($A1119,Sheet1!$B$3:$AH$1266,Sheet1!I$1+(Sheet1!$A$1-1)*10,FALSE)&gt;999,-1,0)))))))</f>
        <v>---</v>
      </c>
      <c r="Z1119" s="66" t="str">
        <f>IF(ISNA(VLOOKUP($A1119,Sheet1!$B$3:$AH$1266,Sheet1!J$1+(Sheet1!$A$1-1)*10,FALSE))=TRUE,"---",IF(VLOOKUP($A1119,Sheet1!$B$3:$AH$1266,Sheet1!J$1+(Sheet1!$A$1-1)*10,FALSE)="---","---", (ROUND(VLOOKUP($A1119,Sheet1!$B$3:$AH$1266,Sheet1!J$1+(Sheet1!$A$1-1)*10,FALSE),IF(VLOOKUP($A1119,Sheet1!$B$3:$AH$1266,Sheet1!J$1+(Sheet1!$A$1-1)*10,FALSE)&gt;99999,-3,IF(VLOOKUP($A1119,Sheet1!$B$3:$AH$1266,Sheet1!J$1+(Sheet1!$A$1-1)*10,FALSE)&gt;9999,-2,IF(VLOOKUP($A1119,Sheet1!$B$3:$AH$1266,Sheet1!J$1+(Sheet1!$A$1-1)*10,FALSE)&gt;999,-1,0)))))))</f>
        <v>---</v>
      </c>
      <c r="AA1119" s="66" t="str">
        <f>IF(ISNA(VLOOKUP($A1119,Sheet1!$B$3:$AH$1266,Sheet1!K$1+(Sheet1!$A$1-1)*10,FALSE))=TRUE,"---",IF(VLOOKUP($A1119,Sheet1!$B$3:$AH$1266,Sheet1!K$1+(Sheet1!$A$1-1)*10,FALSE)="---","---", (ROUND(VLOOKUP($A1119,Sheet1!$B$3:$AH$1266,Sheet1!K$1+(Sheet1!$A$1-1)*10,FALSE),IF(VLOOKUP($A1119,Sheet1!$B$3:$AH$1266,Sheet1!K$1+(Sheet1!$A$1-1)*10,FALSE)&gt;99999,-3,IF(VLOOKUP($A1119,Sheet1!$B$3:$AH$1266,Sheet1!K$1+(Sheet1!$A$1-1)*10,FALSE)&gt;9999,-2,IF(VLOOKUP($A1119,Sheet1!$B$3:$AH$1266,Sheet1!K$1+(Sheet1!$A$1-1)*10,FALSE)&gt;999,-1,0)))))))</f>
        <v>---</v>
      </c>
      <c r="AB1119" s="66" t="str">
        <f>IF(ISNA(VLOOKUP($A1119,Sheet1!$B$3:$AH$1266,Sheet1!L$1+(Sheet1!$A$1-1)*10,FALSE))=TRUE,"---",IF(VLOOKUP($A1119,Sheet1!$B$3:$AH$1266,Sheet1!L$1+(Sheet1!$A$1-1)*10,FALSE)="---","---", (ROUND(VLOOKUP($A1119,Sheet1!$B$3:$AH$1266,Sheet1!L$1+(Sheet1!$A$1-1)*10,FALSE),IF(VLOOKUP($A1119,Sheet1!$B$3:$AH$1266,Sheet1!L$1+(Sheet1!$A$1-1)*10,FALSE)&gt;99999,-3,IF(VLOOKUP($A1119,Sheet1!$B$3:$AH$1266,Sheet1!L$1+(Sheet1!$A$1-1)*10,FALSE)&gt;9999,-2,IF(VLOOKUP($A1119,Sheet1!$B$3:$AH$1266,Sheet1!L$1+(Sheet1!$A$1-1)*10,FALSE)&gt;999,-1,0)))))))</f>
        <v>---</v>
      </c>
      <c r="AC1119" s="66" t="str">
        <f>IF(ISNA(VLOOKUP($A1119,Sheet1!$B$3:$AH$1266,Sheet1!M$1+(Sheet1!$A$1-1)*10,FALSE))=TRUE,"---",IF(VLOOKUP($A1119,Sheet1!$B$3:$AH$1266,Sheet1!M$1+(Sheet1!$A$1-1)*10,FALSE)="---","---", (ROUND(VLOOKUP($A1119,Sheet1!$B$3:$AH$1266,Sheet1!M$1+(Sheet1!$A$1-1)*10,FALSE),IF(VLOOKUP($A1119,Sheet1!$B$3:$AH$1266,Sheet1!M$1+(Sheet1!$A$1-1)*10,FALSE)&gt;99999,-3,IF(VLOOKUP($A1119,Sheet1!$B$3:$AH$1266,Sheet1!M$1+(Sheet1!$A$1-1)*10,FALSE)&gt;9999,-2,IF(VLOOKUP($A1119,Sheet1!$B$3:$AH$1266,Sheet1!M$1+(Sheet1!$A$1-1)*10,FALSE)&gt;999,-1,0)))))))</f>
        <v>---</v>
      </c>
      <c r="AD1119" s="66" t="str">
        <f>IF(ISNA(VLOOKUP($A1119,Sheet1!$B$3:$AH$1266,Sheet1!N$1+(Sheet1!$A$1-1)*10,FALSE))=TRUE,"---",IF(VLOOKUP($A1119,Sheet1!$B$3:$AH$1266,Sheet1!N$1+(Sheet1!$A$1-1)*10,FALSE)="---","---", (ROUND(VLOOKUP($A1119,Sheet1!$B$3:$AH$1266,Sheet1!N$1+(Sheet1!$A$1-1)*10,FALSE),IF(VLOOKUP($A1119,Sheet1!$B$3:$AH$1266,Sheet1!N$1+(Sheet1!$A$1-1)*10,FALSE)&gt;99999,-3,IF(VLOOKUP($A1119,Sheet1!$B$3:$AH$1266,Sheet1!N$1+(Sheet1!$A$1-1)*10,FALSE)&gt;9999,-2,IF(VLOOKUP($A1119,Sheet1!$B$3:$AH$1266,Sheet1!N$1+(Sheet1!$A$1-1)*10,FALSE)&gt;999,-1,0)))))))</f>
        <v>---</v>
      </c>
    </row>
    <row r="1120" spans="1:30" ht="25.5" customHeight="1" x14ac:dyDescent="0.25">
      <c r="A1120" s="125" t="s">
        <v>1655</v>
      </c>
      <c r="B1120" s="126" t="s">
        <v>1656</v>
      </c>
      <c r="C1120" s="125">
        <v>421541</v>
      </c>
      <c r="D1120" s="125">
        <v>774707</v>
      </c>
      <c r="E1120" s="70" t="s">
        <v>3009</v>
      </c>
      <c r="F1120" s="139" t="s">
        <v>4405</v>
      </c>
      <c r="G1120" s="127" t="s">
        <v>160</v>
      </c>
      <c r="H1120" s="128">
        <v>1.02</v>
      </c>
      <c r="I1120" s="112">
        <v>26471</v>
      </c>
      <c r="J1120" s="140" t="s">
        <v>4405</v>
      </c>
      <c r="K1120" s="127" t="s">
        <v>17</v>
      </c>
      <c r="L1120" s="115">
        <v>570</v>
      </c>
      <c r="M1120" s="116">
        <v>559</v>
      </c>
      <c r="N1120" s="127" t="s">
        <v>32</v>
      </c>
      <c r="O1120" s="68" t="s">
        <v>4405</v>
      </c>
      <c r="P1120" s="68" t="s">
        <v>4405</v>
      </c>
      <c r="Q1120" s="68" t="s">
        <v>4405</v>
      </c>
      <c r="R1120" s="74" t="s">
        <v>4405</v>
      </c>
      <c r="S1120" s="64" t="s">
        <v>4367</v>
      </c>
      <c r="T1120" s="64" t="str">
        <f>IF(ISNA(VLOOKUP(A1120,Sheet1!B$3:C$1266,2,FALSE)=TRUE),"NC",VLOOKUP(A1120,Sheet1!B$3:C$1266,2,FALSE))</f>
        <v>NC</v>
      </c>
      <c r="U1120" s="65" t="str">
        <f>IF(ISNA(VLOOKUP($A1120,Sheet1!$B$3:$AH$1266,Sheet1!E$1+(Sheet1!$A$1-1)*10,FALSE))=TRUE,"---",IF(VLOOKUP($A1120,Sheet1!$B$3:$AH$1266,Sheet1!E$1+(Sheet1!$A$1-1)*10,FALSE)="---","---", (ROUND(VLOOKUP($A1120,Sheet1!$B$3:$AH$1266,Sheet1!E$1+(Sheet1!$A$1-1)*10,FALSE),IF(VLOOKUP($A1120,Sheet1!$B$3:$AH$1266,Sheet1!E$1+(Sheet1!$A$1-1)*10,FALSE)&gt;99999,-3,IF(VLOOKUP($A1120,Sheet1!$B$3:$AH$1266,Sheet1!E$1+(Sheet1!$A$1-1)*10,FALSE)&gt;9999,-2,IF(VLOOKUP($A1120,Sheet1!$B$3:$AH$1266,Sheet1!E$1+(Sheet1!$A$1-1)*10,FALSE)&gt;999,-1,0)))))))</f>
        <v>---</v>
      </c>
      <c r="V1120" s="65" t="str">
        <f>IF(ISNA(VLOOKUP($A1120,Sheet1!$B$3:$AH$1266,Sheet1!F$1+(Sheet1!$A$1-1)*10,FALSE))=TRUE,"---",IF(VLOOKUP($A1120,Sheet1!$B$3:$AH$1266,Sheet1!F$1+(Sheet1!$A$1-1)*10,FALSE)="---","---", (ROUND(VLOOKUP($A1120,Sheet1!$B$3:$AH$1266,Sheet1!F$1+(Sheet1!$A$1-1)*10,FALSE),IF(VLOOKUP($A1120,Sheet1!$B$3:$AH$1266,Sheet1!F$1+(Sheet1!$A$1-1)*10,FALSE)&gt;99999,-3,IF(VLOOKUP($A1120,Sheet1!$B$3:$AH$1266,Sheet1!F$1+(Sheet1!$A$1-1)*10,FALSE)&gt;9999,-2,IF(VLOOKUP($A1120,Sheet1!$B$3:$AH$1266,Sheet1!F$1+(Sheet1!$A$1-1)*10,FALSE)&gt;999,-1,0)))))))</f>
        <v>---</v>
      </c>
      <c r="W1120" s="65" t="str">
        <f>IF(ISNA(VLOOKUP($A1120,Sheet1!$B$3:$AH$1266,Sheet1!G$1+(Sheet1!$A$1-1)*10,FALSE))=TRUE,"---",IF(VLOOKUP($A1120,Sheet1!$B$3:$AH$1266,Sheet1!G$1+(Sheet1!$A$1-1)*10,FALSE)="---","---", (ROUND(VLOOKUP($A1120,Sheet1!$B$3:$AH$1266,Sheet1!G$1+(Sheet1!$A$1-1)*10,FALSE),IF(VLOOKUP($A1120,Sheet1!$B$3:$AH$1266,Sheet1!G$1+(Sheet1!$A$1-1)*10,FALSE)&gt;99999,-3,IF(VLOOKUP($A1120,Sheet1!$B$3:$AH$1266,Sheet1!G$1+(Sheet1!$A$1-1)*10,FALSE)&gt;9999,-2,IF(VLOOKUP($A1120,Sheet1!$B$3:$AH$1266,Sheet1!G$1+(Sheet1!$A$1-1)*10,FALSE)&gt;999,-1,0)))))))</f>
        <v>---</v>
      </c>
      <c r="X1120" s="65" t="str">
        <f>IF(ISNA(VLOOKUP($A1120,Sheet1!$B$3:$AH$1266,Sheet1!H$1+(Sheet1!$A$1-1)*10,FALSE))=TRUE,"---",IF(VLOOKUP($A1120,Sheet1!$B$3:$AH$1266,Sheet1!H$1+(Sheet1!$A$1-1)*10,FALSE)="---","---", (ROUND(VLOOKUP($A1120,Sheet1!$B$3:$AH$1266,Sheet1!H$1+(Sheet1!$A$1-1)*10,FALSE),IF(VLOOKUP($A1120,Sheet1!$B$3:$AH$1266,Sheet1!H$1+(Sheet1!$A$1-1)*10,FALSE)&gt;99999,-3,IF(VLOOKUP($A1120,Sheet1!$B$3:$AH$1266,Sheet1!H$1+(Sheet1!$A$1-1)*10,FALSE)&gt;9999,-2,IF(VLOOKUP($A1120,Sheet1!$B$3:$AH$1266,Sheet1!H$1+(Sheet1!$A$1-1)*10,FALSE)&gt;999,-1,0)))))))</f>
        <v>---</v>
      </c>
      <c r="Y1120" s="65" t="str">
        <f>IF(ISNA(VLOOKUP($A1120,Sheet1!$B$3:$AH$1266,Sheet1!I$1+(Sheet1!$A$1-1)*10,FALSE))=TRUE,"---",IF(VLOOKUP($A1120,Sheet1!$B$3:$AH$1266,Sheet1!I$1+(Sheet1!$A$1-1)*10,FALSE)="---","---", (ROUND(VLOOKUP($A1120,Sheet1!$B$3:$AH$1266,Sheet1!I$1+(Sheet1!$A$1-1)*10,FALSE),IF(VLOOKUP($A1120,Sheet1!$B$3:$AH$1266,Sheet1!I$1+(Sheet1!$A$1-1)*10,FALSE)&gt;99999,-3,IF(VLOOKUP($A1120,Sheet1!$B$3:$AH$1266,Sheet1!I$1+(Sheet1!$A$1-1)*10,FALSE)&gt;9999,-2,IF(VLOOKUP($A1120,Sheet1!$B$3:$AH$1266,Sheet1!I$1+(Sheet1!$A$1-1)*10,FALSE)&gt;999,-1,0)))))))</f>
        <v>---</v>
      </c>
      <c r="Z1120" s="65" t="str">
        <f>IF(ISNA(VLOOKUP($A1120,Sheet1!$B$3:$AH$1266,Sheet1!J$1+(Sheet1!$A$1-1)*10,FALSE))=TRUE,"---",IF(VLOOKUP($A1120,Sheet1!$B$3:$AH$1266,Sheet1!J$1+(Sheet1!$A$1-1)*10,FALSE)="---","---", (ROUND(VLOOKUP($A1120,Sheet1!$B$3:$AH$1266,Sheet1!J$1+(Sheet1!$A$1-1)*10,FALSE),IF(VLOOKUP($A1120,Sheet1!$B$3:$AH$1266,Sheet1!J$1+(Sheet1!$A$1-1)*10,FALSE)&gt;99999,-3,IF(VLOOKUP($A1120,Sheet1!$B$3:$AH$1266,Sheet1!J$1+(Sheet1!$A$1-1)*10,FALSE)&gt;9999,-2,IF(VLOOKUP($A1120,Sheet1!$B$3:$AH$1266,Sheet1!J$1+(Sheet1!$A$1-1)*10,FALSE)&gt;999,-1,0)))))))</f>
        <v>---</v>
      </c>
      <c r="AA1120" s="65" t="str">
        <f>IF(ISNA(VLOOKUP($A1120,Sheet1!$B$3:$AH$1266,Sheet1!K$1+(Sheet1!$A$1-1)*10,FALSE))=TRUE,"---",IF(VLOOKUP($A1120,Sheet1!$B$3:$AH$1266,Sheet1!K$1+(Sheet1!$A$1-1)*10,FALSE)="---","---", (ROUND(VLOOKUP($A1120,Sheet1!$B$3:$AH$1266,Sheet1!K$1+(Sheet1!$A$1-1)*10,FALSE),IF(VLOOKUP($A1120,Sheet1!$B$3:$AH$1266,Sheet1!K$1+(Sheet1!$A$1-1)*10,FALSE)&gt;99999,-3,IF(VLOOKUP($A1120,Sheet1!$B$3:$AH$1266,Sheet1!K$1+(Sheet1!$A$1-1)*10,FALSE)&gt;9999,-2,IF(VLOOKUP($A1120,Sheet1!$B$3:$AH$1266,Sheet1!K$1+(Sheet1!$A$1-1)*10,FALSE)&gt;999,-1,0)))))))</f>
        <v>---</v>
      </c>
      <c r="AB1120" s="65" t="str">
        <f>IF(ISNA(VLOOKUP($A1120,Sheet1!$B$3:$AH$1266,Sheet1!L$1+(Sheet1!$A$1-1)*10,FALSE))=TRUE,"---",IF(VLOOKUP($A1120,Sheet1!$B$3:$AH$1266,Sheet1!L$1+(Sheet1!$A$1-1)*10,FALSE)="---","---", (ROUND(VLOOKUP($A1120,Sheet1!$B$3:$AH$1266,Sheet1!L$1+(Sheet1!$A$1-1)*10,FALSE),IF(VLOOKUP($A1120,Sheet1!$B$3:$AH$1266,Sheet1!L$1+(Sheet1!$A$1-1)*10,FALSE)&gt;99999,-3,IF(VLOOKUP($A1120,Sheet1!$B$3:$AH$1266,Sheet1!L$1+(Sheet1!$A$1-1)*10,FALSE)&gt;9999,-2,IF(VLOOKUP($A1120,Sheet1!$B$3:$AH$1266,Sheet1!L$1+(Sheet1!$A$1-1)*10,FALSE)&gt;999,-1,0)))))))</f>
        <v>---</v>
      </c>
      <c r="AC1120" s="65" t="str">
        <f>IF(ISNA(VLOOKUP($A1120,Sheet1!$B$3:$AH$1266,Sheet1!M$1+(Sheet1!$A$1-1)*10,FALSE))=TRUE,"---",IF(VLOOKUP($A1120,Sheet1!$B$3:$AH$1266,Sheet1!M$1+(Sheet1!$A$1-1)*10,FALSE)="---","---", (ROUND(VLOOKUP($A1120,Sheet1!$B$3:$AH$1266,Sheet1!M$1+(Sheet1!$A$1-1)*10,FALSE),IF(VLOOKUP($A1120,Sheet1!$B$3:$AH$1266,Sheet1!M$1+(Sheet1!$A$1-1)*10,FALSE)&gt;99999,-3,IF(VLOOKUP($A1120,Sheet1!$B$3:$AH$1266,Sheet1!M$1+(Sheet1!$A$1-1)*10,FALSE)&gt;9999,-2,IF(VLOOKUP($A1120,Sheet1!$B$3:$AH$1266,Sheet1!M$1+(Sheet1!$A$1-1)*10,FALSE)&gt;999,-1,0)))))))</f>
        <v>---</v>
      </c>
      <c r="AD1120" s="65" t="str">
        <f>IF(ISNA(VLOOKUP($A1120,Sheet1!$B$3:$AH$1266,Sheet1!N$1+(Sheet1!$A$1-1)*10,FALSE))=TRUE,"---",IF(VLOOKUP($A1120,Sheet1!$B$3:$AH$1266,Sheet1!N$1+(Sheet1!$A$1-1)*10,FALSE)="---","---", (ROUND(VLOOKUP($A1120,Sheet1!$B$3:$AH$1266,Sheet1!N$1+(Sheet1!$A$1-1)*10,FALSE),IF(VLOOKUP($A1120,Sheet1!$B$3:$AH$1266,Sheet1!N$1+(Sheet1!$A$1-1)*10,FALSE)&gt;99999,-3,IF(VLOOKUP($A1120,Sheet1!$B$3:$AH$1266,Sheet1!N$1+(Sheet1!$A$1-1)*10,FALSE)&gt;9999,-2,IF(VLOOKUP($A1120,Sheet1!$B$3:$AH$1266,Sheet1!N$1+(Sheet1!$A$1-1)*10,FALSE)&gt;999,-1,0)))))))</f>
        <v>---</v>
      </c>
    </row>
    <row r="1121" spans="1:30" ht="25.5" customHeight="1" x14ac:dyDescent="0.25">
      <c r="A1121" s="133" t="s">
        <v>1657</v>
      </c>
      <c r="B1121" s="141" t="s">
        <v>1658</v>
      </c>
      <c r="C1121" s="133">
        <v>421521</v>
      </c>
      <c r="D1121" s="133">
        <v>774550</v>
      </c>
      <c r="E1121" s="67" t="s">
        <v>3009</v>
      </c>
      <c r="F1121" s="135" t="s">
        <v>4405</v>
      </c>
      <c r="G1121" s="118" t="s">
        <v>160</v>
      </c>
      <c r="H1121" s="136">
        <v>6.54</v>
      </c>
      <c r="I1121" s="119">
        <v>26471</v>
      </c>
      <c r="J1121" s="137" t="s">
        <v>4405</v>
      </c>
      <c r="K1121" s="118" t="s">
        <v>17</v>
      </c>
      <c r="L1121" s="122">
        <v>2660</v>
      </c>
      <c r="M1121" s="123">
        <v>407</v>
      </c>
      <c r="N1121" s="118" t="s">
        <v>462</v>
      </c>
      <c r="O1121" s="71" t="str">
        <f>IF(U1121&lt;&gt;"---",IF(L1121&lt;W1121,"&gt;50",IF(AND(L1121&gt;=W1121,L1121&lt;=X1121),(W$8-(((LOG(L1121)-LOG(W1121))/((LOG(X1121)-LOG(W1121)))*(W$8-X$8)))),IF(AND(L1121&gt;=X1121,L1121&lt;=Y1121),(X$8-(((LOG(L1121)-LOG(X1121))/((LOG(Y1121)-LOG(X1121)))*(X$8-Y$8)))),IF(AND(L1121&gt;=Y1121,L1121&lt;=Z1121),(Y$8-(((LOG(L1121)-LOG(Y1121))/((LOG(Z1121)-LOG(Y1121)))*(Y$8-Z$8)))),IF(AND(L1121&gt;=Z1121,L1121&lt;=AA1121),(Z$8-(((LOG(L1121)-LOG(Z1121))/((LOG(AA1121)-LOG(Z1121)))*(Z$8-AA$8)))),IF(AND(L1121&gt;=AA1121,L1121&lt;=AB1121),(AA$8-(((LOG(L1121)-LOG(AA1121))/((LOG(AB1121)-LOG(AA1121)))*(AA$8-AB$8)))),IF(AND(L1121&gt;=AB1121,L1121&lt;=AC1121),(AB$8-(((LOG(L1121)-LOG(AB1121))/((LOG(AC1121)-LOG(AB1121)))*(AB$8-AC$8)))),IF(AND(L1121&gt;=AC1121,L1121&lt;=AD1121),(AC$8-(((LOG(L1121)-LOG(AC1121))/((LOG(AD1121)-LOG(AC1121)))*(AC$8-AD$8)))),IF(L1121&gt;AD1121*1.1,"&lt;0.2",0.2))))))))),"")</f>
        <v>&lt;0.2</v>
      </c>
      <c r="P1121" s="71">
        <f>IF(O1121&lt;&gt;"",VLOOKUP($A1121,Sheet4!$A$2:$O$1309,14,FALSE)*100,"")</f>
        <v>1.5365610095873228</v>
      </c>
      <c r="Q1121" s="71">
        <f>IF(P1121&lt;&gt;"",VLOOKUP($A1121,Sheet4!$A$2:$O$1309,15,FALSE)*100,"")</f>
        <v>14.07322453952008</v>
      </c>
      <c r="R1121" s="73" t="str">
        <f t="shared" si="38"/>
        <v>&gt;500</v>
      </c>
      <c r="S1121" s="63" t="s">
        <v>4367</v>
      </c>
      <c r="T1121" s="63" t="str">
        <f>IF(ISNA(VLOOKUP(A1121,Sheet1!B$3:C$1266,2,FALSE)=TRUE),"NC",VLOOKUP(A1121,Sheet1!B$3:C$1266,2,FALSE))</f>
        <v>Rural</v>
      </c>
      <c r="U1121" s="66">
        <f>IF(ISNA(VLOOKUP($A1121,Sheet1!$B$3:$AH$1266,Sheet1!E$1+(Sheet1!$A$1-1)*10,FALSE))=TRUE,"---",IF(VLOOKUP($A1121,Sheet1!$B$3:$AH$1266,Sheet1!E$1+(Sheet1!$A$1-1)*10,FALSE)="---","---", (ROUND(VLOOKUP($A1121,Sheet1!$B$3:$AH$1266,Sheet1!E$1+(Sheet1!$A$1-1)*10,FALSE),IF(VLOOKUP($A1121,Sheet1!$B$3:$AH$1266,Sheet1!E$1+(Sheet1!$A$1-1)*10,FALSE)&gt;99999,-3,IF(VLOOKUP($A1121,Sheet1!$B$3:$AH$1266,Sheet1!E$1+(Sheet1!$A$1-1)*10,FALSE)&gt;9999,-2,IF(VLOOKUP($A1121,Sheet1!$B$3:$AH$1266,Sheet1!E$1+(Sheet1!$A$1-1)*10,FALSE)&gt;999,-1,0)))))))</f>
        <v>170</v>
      </c>
      <c r="V1121" s="66">
        <f>IF(ISNA(VLOOKUP($A1121,Sheet1!$B$3:$AH$1266,Sheet1!F$1+(Sheet1!$A$1-1)*10,FALSE))=TRUE,"---",IF(VLOOKUP($A1121,Sheet1!$B$3:$AH$1266,Sheet1!F$1+(Sheet1!$A$1-1)*10,FALSE)="---","---", (ROUND(VLOOKUP($A1121,Sheet1!$B$3:$AH$1266,Sheet1!F$1+(Sheet1!$A$1-1)*10,FALSE),IF(VLOOKUP($A1121,Sheet1!$B$3:$AH$1266,Sheet1!F$1+(Sheet1!$A$1-1)*10,FALSE)&gt;99999,-3,IF(VLOOKUP($A1121,Sheet1!$B$3:$AH$1266,Sheet1!F$1+(Sheet1!$A$1-1)*10,FALSE)&gt;9999,-2,IF(VLOOKUP($A1121,Sheet1!$B$3:$AH$1266,Sheet1!F$1+(Sheet1!$A$1-1)*10,FALSE)&gt;999,-1,0)))))))</f>
        <v>209</v>
      </c>
      <c r="W1121" s="66">
        <f>IF(ISNA(VLOOKUP($A1121,Sheet1!$B$3:$AH$1266,Sheet1!G$1+(Sheet1!$A$1-1)*10,FALSE))=TRUE,"---",IF(VLOOKUP($A1121,Sheet1!$B$3:$AH$1266,Sheet1!G$1+(Sheet1!$A$1-1)*10,FALSE)="---","---", (ROUND(VLOOKUP($A1121,Sheet1!$B$3:$AH$1266,Sheet1!G$1+(Sheet1!$A$1-1)*10,FALSE),IF(VLOOKUP($A1121,Sheet1!$B$3:$AH$1266,Sheet1!G$1+(Sheet1!$A$1-1)*10,FALSE)&gt;99999,-3,IF(VLOOKUP($A1121,Sheet1!$B$3:$AH$1266,Sheet1!G$1+(Sheet1!$A$1-1)*10,FALSE)&gt;9999,-2,IF(VLOOKUP($A1121,Sheet1!$B$3:$AH$1266,Sheet1!G$1+(Sheet1!$A$1-1)*10,FALSE)&gt;999,-1,0)))))))</f>
        <v>265</v>
      </c>
      <c r="X1121" s="66">
        <f>IF(ISNA(VLOOKUP($A1121,Sheet1!$B$3:$AH$1266,Sheet1!H$1+(Sheet1!$A$1-1)*10,FALSE))=TRUE,"---",IF(VLOOKUP($A1121,Sheet1!$B$3:$AH$1266,Sheet1!H$1+(Sheet1!$A$1-1)*10,FALSE)="---","---", (ROUND(VLOOKUP($A1121,Sheet1!$B$3:$AH$1266,Sheet1!H$1+(Sheet1!$A$1-1)*10,FALSE),IF(VLOOKUP($A1121,Sheet1!$B$3:$AH$1266,Sheet1!H$1+(Sheet1!$A$1-1)*10,FALSE)&gt;99999,-3,IF(VLOOKUP($A1121,Sheet1!$B$3:$AH$1266,Sheet1!H$1+(Sheet1!$A$1-1)*10,FALSE)&gt;9999,-2,IF(VLOOKUP($A1121,Sheet1!$B$3:$AH$1266,Sheet1!H$1+(Sheet1!$A$1-1)*10,FALSE)&gt;999,-1,0)))))))</f>
        <v>426</v>
      </c>
      <c r="Y1121" s="66">
        <f>IF(ISNA(VLOOKUP($A1121,Sheet1!$B$3:$AH$1266,Sheet1!I$1+(Sheet1!$A$1-1)*10,FALSE))=TRUE,"---",IF(VLOOKUP($A1121,Sheet1!$B$3:$AH$1266,Sheet1!I$1+(Sheet1!$A$1-1)*10,FALSE)="---","---", (ROUND(VLOOKUP($A1121,Sheet1!$B$3:$AH$1266,Sheet1!I$1+(Sheet1!$A$1-1)*10,FALSE),IF(VLOOKUP($A1121,Sheet1!$B$3:$AH$1266,Sheet1!I$1+(Sheet1!$A$1-1)*10,FALSE)&gt;99999,-3,IF(VLOOKUP($A1121,Sheet1!$B$3:$AH$1266,Sheet1!I$1+(Sheet1!$A$1-1)*10,FALSE)&gt;9999,-2,IF(VLOOKUP($A1121,Sheet1!$B$3:$AH$1266,Sheet1!I$1+(Sheet1!$A$1-1)*10,FALSE)&gt;999,-1,0)))))))</f>
        <v>547</v>
      </c>
      <c r="Z1121" s="66">
        <f>IF(ISNA(VLOOKUP($A1121,Sheet1!$B$3:$AH$1266,Sheet1!J$1+(Sheet1!$A$1-1)*10,FALSE))=TRUE,"---",IF(VLOOKUP($A1121,Sheet1!$B$3:$AH$1266,Sheet1!J$1+(Sheet1!$A$1-1)*10,FALSE)="---","---", (ROUND(VLOOKUP($A1121,Sheet1!$B$3:$AH$1266,Sheet1!J$1+(Sheet1!$A$1-1)*10,FALSE),IF(VLOOKUP($A1121,Sheet1!$B$3:$AH$1266,Sheet1!J$1+(Sheet1!$A$1-1)*10,FALSE)&gt;99999,-3,IF(VLOOKUP($A1121,Sheet1!$B$3:$AH$1266,Sheet1!J$1+(Sheet1!$A$1-1)*10,FALSE)&gt;9999,-2,IF(VLOOKUP($A1121,Sheet1!$B$3:$AH$1266,Sheet1!J$1+(Sheet1!$A$1-1)*10,FALSE)&gt;999,-1,0)))))))</f>
        <v>709</v>
      </c>
      <c r="AA1121" s="66">
        <f>IF(ISNA(VLOOKUP($A1121,Sheet1!$B$3:$AH$1266,Sheet1!K$1+(Sheet1!$A$1-1)*10,FALSE))=TRUE,"---",IF(VLOOKUP($A1121,Sheet1!$B$3:$AH$1266,Sheet1!K$1+(Sheet1!$A$1-1)*10,FALSE)="---","---", (ROUND(VLOOKUP($A1121,Sheet1!$B$3:$AH$1266,Sheet1!K$1+(Sheet1!$A$1-1)*10,FALSE),IF(VLOOKUP($A1121,Sheet1!$B$3:$AH$1266,Sheet1!K$1+(Sheet1!$A$1-1)*10,FALSE)&gt;99999,-3,IF(VLOOKUP($A1121,Sheet1!$B$3:$AH$1266,Sheet1!K$1+(Sheet1!$A$1-1)*10,FALSE)&gt;9999,-2,IF(VLOOKUP($A1121,Sheet1!$B$3:$AH$1266,Sheet1!K$1+(Sheet1!$A$1-1)*10,FALSE)&gt;999,-1,0)))))))</f>
        <v>844</v>
      </c>
      <c r="AB1121" s="66">
        <f>IF(ISNA(VLOOKUP($A1121,Sheet1!$B$3:$AH$1266,Sheet1!L$1+(Sheet1!$A$1-1)*10,FALSE))=TRUE,"---",IF(VLOOKUP($A1121,Sheet1!$B$3:$AH$1266,Sheet1!L$1+(Sheet1!$A$1-1)*10,FALSE)="---","---", (ROUND(VLOOKUP($A1121,Sheet1!$B$3:$AH$1266,Sheet1!L$1+(Sheet1!$A$1-1)*10,FALSE),IF(VLOOKUP($A1121,Sheet1!$B$3:$AH$1266,Sheet1!L$1+(Sheet1!$A$1-1)*10,FALSE)&gt;99999,-3,IF(VLOOKUP($A1121,Sheet1!$B$3:$AH$1266,Sheet1!L$1+(Sheet1!$A$1-1)*10,FALSE)&gt;9999,-2,IF(VLOOKUP($A1121,Sheet1!$B$3:$AH$1266,Sheet1!L$1+(Sheet1!$A$1-1)*10,FALSE)&gt;999,-1,0)))))))</f>
        <v>978</v>
      </c>
      <c r="AC1121" s="66">
        <f>IF(ISNA(VLOOKUP($A1121,Sheet1!$B$3:$AH$1266,Sheet1!M$1+(Sheet1!$A$1-1)*10,FALSE))=TRUE,"---",IF(VLOOKUP($A1121,Sheet1!$B$3:$AH$1266,Sheet1!M$1+(Sheet1!$A$1-1)*10,FALSE)="---","---", (ROUND(VLOOKUP($A1121,Sheet1!$B$3:$AH$1266,Sheet1!M$1+(Sheet1!$A$1-1)*10,FALSE),IF(VLOOKUP($A1121,Sheet1!$B$3:$AH$1266,Sheet1!M$1+(Sheet1!$A$1-1)*10,FALSE)&gt;99999,-3,IF(VLOOKUP($A1121,Sheet1!$B$3:$AH$1266,Sheet1!M$1+(Sheet1!$A$1-1)*10,FALSE)&gt;9999,-2,IF(VLOOKUP($A1121,Sheet1!$B$3:$AH$1266,Sheet1!M$1+(Sheet1!$A$1-1)*10,FALSE)&gt;999,-1,0)))))))</f>
        <v>1120</v>
      </c>
      <c r="AD1121" s="66">
        <f>IF(ISNA(VLOOKUP($A1121,Sheet1!$B$3:$AH$1266,Sheet1!N$1+(Sheet1!$A$1-1)*10,FALSE))=TRUE,"---",IF(VLOOKUP($A1121,Sheet1!$B$3:$AH$1266,Sheet1!N$1+(Sheet1!$A$1-1)*10,FALSE)="---","---", (ROUND(VLOOKUP($A1121,Sheet1!$B$3:$AH$1266,Sheet1!N$1+(Sheet1!$A$1-1)*10,FALSE),IF(VLOOKUP($A1121,Sheet1!$B$3:$AH$1266,Sheet1!N$1+(Sheet1!$A$1-1)*10,FALSE)&gt;99999,-3,IF(VLOOKUP($A1121,Sheet1!$B$3:$AH$1266,Sheet1!N$1+(Sheet1!$A$1-1)*10,FALSE)&gt;9999,-2,IF(VLOOKUP($A1121,Sheet1!$B$3:$AH$1266,Sheet1!N$1+(Sheet1!$A$1-1)*10,FALSE)&gt;999,-1,0)))))))</f>
        <v>1320</v>
      </c>
    </row>
    <row r="1122" spans="1:30" ht="25.5" customHeight="1" x14ac:dyDescent="0.25">
      <c r="A1122" s="125" t="s">
        <v>1659</v>
      </c>
      <c r="B1122" s="126" t="s">
        <v>1660</v>
      </c>
      <c r="C1122" s="125">
        <v>421628</v>
      </c>
      <c r="D1122" s="125">
        <v>774511</v>
      </c>
      <c r="E1122" s="70" t="s">
        <v>3009</v>
      </c>
      <c r="F1122" s="139" t="s">
        <v>4405</v>
      </c>
      <c r="G1122" s="127" t="s">
        <v>160</v>
      </c>
      <c r="H1122" s="128">
        <v>14.8</v>
      </c>
      <c r="I1122" s="112">
        <v>26471</v>
      </c>
      <c r="J1122" s="140" t="s">
        <v>4405</v>
      </c>
      <c r="K1122" s="127" t="s">
        <v>17</v>
      </c>
      <c r="L1122" s="115">
        <v>6080</v>
      </c>
      <c r="M1122" s="116">
        <v>411</v>
      </c>
      <c r="N1122" s="127" t="s">
        <v>462</v>
      </c>
      <c r="O1122" s="68" t="str">
        <f>IF(U1122&lt;&gt;"---",IF(L1122&lt;W1122,"&gt;50",IF(AND(L1122&gt;=W1122,L1122&lt;=X1122),(W$8-(((LOG(L1122)-LOG(W1122))/((LOG(X1122)-LOG(W1122)))*(W$8-X$8)))),IF(AND(L1122&gt;=X1122,L1122&lt;=Y1122),(X$8-(((LOG(L1122)-LOG(X1122))/((LOG(Y1122)-LOG(X1122)))*(X$8-Y$8)))),IF(AND(L1122&gt;=Y1122,L1122&lt;=Z1122),(Y$8-(((LOG(L1122)-LOG(Y1122))/((LOG(Z1122)-LOG(Y1122)))*(Y$8-Z$8)))),IF(AND(L1122&gt;=Z1122,L1122&lt;=AA1122),(Z$8-(((LOG(L1122)-LOG(Z1122))/((LOG(AA1122)-LOG(Z1122)))*(Z$8-AA$8)))),IF(AND(L1122&gt;=AA1122,L1122&lt;=AB1122),(AA$8-(((LOG(L1122)-LOG(AA1122))/((LOG(AB1122)-LOG(AA1122)))*(AA$8-AB$8)))),IF(AND(L1122&gt;=AB1122,L1122&lt;=AC1122),(AB$8-(((LOG(L1122)-LOG(AB1122))/((LOG(AC1122)-LOG(AB1122)))*(AB$8-AC$8)))),IF(AND(L1122&gt;=AC1122,L1122&lt;=AD1122),(AC$8-(((LOG(L1122)-LOG(AC1122))/((LOG(AD1122)-LOG(AC1122)))*(AC$8-AD$8)))),IF(L1122&gt;AD1122*1.1,"&lt;0.2",0.2))))))))),"")</f>
        <v>&lt;0.2</v>
      </c>
      <c r="P1122" s="68">
        <f>IF(O1122&lt;&gt;"",VLOOKUP($A1122,Sheet4!$A$2:$O$1309,14,FALSE)*100,"")</f>
        <v>1.5365610095873228</v>
      </c>
      <c r="Q1122" s="68">
        <f>IF(P1122&lt;&gt;"",VLOOKUP($A1122,Sheet4!$A$2:$O$1309,15,FALSE)*100,"")</f>
        <v>14.07322453952008</v>
      </c>
      <c r="R1122" s="74" t="str">
        <f t="shared" si="38"/>
        <v>&gt;500</v>
      </c>
      <c r="S1122" s="64" t="s">
        <v>4367</v>
      </c>
      <c r="T1122" s="64" t="str">
        <f>IF(ISNA(VLOOKUP(A1122,Sheet1!B$3:C$1266,2,FALSE)=TRUE),"NC",VLOOKUP(A1122,Sheet1!B$3:C$1266,2,FALSE))</f>
        <v>Rural</v>
      </c>
      <c r="U1122" s="65">
        <f>IF(ISNA(VLOOKUP($A1122,Sheet1!$B$3:$AH$1266,Sheet1!E$1+(Sheet1!$A$1-1)*10,FALSE))=TRUE,"---",IF(VLOOKUP($A1122,Sheet1!$B$3:$AH$1266,Sheet1!E$1+(Sheet1!$A$1-1)*10,FALSE)="---","---", (ROUND(VLOOKUP($A1122,Sheet1!$B$3:$AH$1266,Sheet1!E$1+(Sheet1!$A$1-1)*10,FALSE),IF(VLOOKUP($A1122,Sheet1!$B$3:$AH$1266,Sheet1!E$1+(Sheet1!$A$1-1)*10,FALSE)&gt;99999,-3,IF(VLOOKUP($A1122,Sheet1!$B$3:$AH$1266,Sheet1!E$1+(Sheet1!$A$1-1)*10,FALSE)&gt;9999,-2,IF(VLOOKUP($A1122,Sheet1!$B$3:$AH$1266,Sheet1!E$1+(Sheet1!$A$1-1)*10,FALSE)&gt;999,-1,0)))))))</f>
        <v>424</v>
      </c>
      <c r="V1122" s="65">
        <f>IF(ISNA(VLOOKUP($A1122,Sheet1!$B$3:$AH$1266,Sheet1!F$1+(Sheet1!$A$1-1)*10,FALSE))=TRUE,"---",IF(VLOOKUP($A1122,Sheet1!$B$3:$AH$1266,Sheet1!F$1+(Sheet1!$A$1-1)*10,FALSE)="---","---", (ROUND(VLOOKUP($A1122,Sheet1!$B$3:$AH$1266,Sheet1!F$1+(Sheet1!$A$1-1)*10,FALSE),IF(VLOOKUP($A1122,Sheet1!$B$3:$AH$1266,Sheet1!F$1+(Sheet1!$A$1-1)*10,FALSE)&gt;99999,-3,IF(VLOOKUP($A1122,Sheet1!$B$3:$AH$1266,Sheet1!F$1+(Sheet1!$A$1-1)*10,FALSE)&gt;9999,-2,IF(VLOOKUP($A1122,Sheet1!$B$3:$AH$1266,Sheet1!F$1+(Sheet1!$A$1-1)*10,FALSE)&gt;999,-1,0)))))))</f>
        <v>529</v>
      </c>
      <c r="W1122" s="65">
        <f>IF(ISNA(VLOOKUP($A1122,Sheet1!$B$3:$AH$1266,Sheet1!G$1+(Sheet1!$A$1-1)*10,FALSE))=TRUE,"---",IF(VLOOKUP($A1122,Sheet1!$B$3:$AH$1266,Sheet1!G$1+(Sheet1!$A$1-1)*10,FALSE)="---","---", (ROUND(VLOOKUP($A1122,Sheet1!$B$3:$AH$1266,Sheet1!G$1+(Sheet1!$A$1-1)*10,FALSE),IF(VLOOKUP($A1122,Sheet1!$B$3:$AH$1266,Sheet1!G$1+(Sheet1!$A$1-1)*10,FALSE)&gt;99999,-3,IF(VLOOKUP($A1122,Sheet1!$B$3:$AH$1266,Sheet1!G$1+(Sheet1!$A$1-1)*10,FALSE)&gt;9999,-2,IF(VLOOKUP($A1122,Sheet1!$B$3:$AH$1266,Sheet1!G$1+(Sheet1!$A$1-1)*10,FALSE)&gt;999,-1,0)))))))</f>
        <v>679</v>
      </c>
      <c r="X1122" s="65">
        <f>IF(ISNA(VLOOKUP($A1122,Sheet1!$B$3:$AH$1266,Sheet1!H$1+(Sheet1!$A$1-1)*10,FALSE))=TRUE,"---",IF(VLOOKUP($A1122,Sheet1!$B$3:$AH$1266,Sheet1!H$1+(Sheet1!$A$1-1)*10,FALSE)="---","---", (ROUND(VLOOKUP($A1122,Sheet1!$B$3:$AH$1266,Sheet1!H$1+(Sheet1!$A$1-1)*10,FALSE),IF(VLOOKUP($A1122,Sheet1!$B$3:$AH$1266,Sheet1!H$1+(Sheet1!$A$1-1)*10,FALSE)&gt;99999,-3,IF(VLOOKUP($A1122,Sheet1!$B$3:$AH$1266,Sheet1!H$1+(Sheet1!$A$1-1)*10,FALSE)&gt;9999,-2,IF(VLOOKUP($A1122,Sheet1!$B$3:$AH$1266,Sheet1!H$1+(Sheet1!$A$1-1)*10,FALSE)&gt;999,-1,0)))))))</f>
        <v>1130</v>
      </c>
      <c r="Y1122" s="65">
        <f>IF(ISNA(VLOOKUP($A1122,Sheet1!$B$3:$AH$1266,Sheet1!I$1+(Sheet1!$A$1-1)*10,FALSE))=TRUE,"---",IF(VLOOKUP($A1122,Sheet1!$B$3:$AH$1266,Sheet1!I$1+(Sheet1!$A$1-1)*10,FALSE)="---","---", (ROUND(VLOOKUP($A1122,Sheet1!$B$3:$AH$1266,Sheet1!I$1+(Sheet1!$A$1-1)*10,FALSE),IF(VLOOKUP($A1122,Sheet1!$B$3:$AH$1266,Sheet1!I$1+(Sheet1!$A$1-1)*10,FALSE)&gt;99999,-3,IF(VLOOKUP($A1122,Sheet1!$B$3:$AH$1266,Sheet1!I$1+(Sheet1!$A$1-1)*10,FALSE)&gt;9999,-2,IF(VLOOKUP($A1122,Sheet1!$B$3:$AH$1266,Sheet1!I$1+(Sheet1!$A$1-1)*10,FALSE)&gt;999,-1,0)))))))</f>
        <v>1480</v>
      </c>
      <c r="Z1122" s="65">
        <f>IF(ISNA(VLOOKUP($A1122,Sheet1!$B$3:$AH$1266,Sheet1!J$1+(Sheet1!$A$1-1)*10,FALSE))=TRUE,"---",IF(VLOOKUP($A1122,Sheet1!$B$3:$AH$1266,Sheet1!J$1+(Sheet1!$A$1-1)*10,FALSE)="---","---", (ROUND(VLOOKUP($A1122,Sheet1!$B$3:$AH$1266,Sheet1!J$1+(Sheet1!$A$1-1)*10,FALSE),IF(VLOOKUP($A1122,Sheet1!$B$3:$AH$1266,Sheet1!J$1+(Sheet1!$A$1-1)*10,FALSE)&gt;99999,-3,IF(VLOOKUP($A1122,Sheet1!$B$3:$AH$1266,Sheet1!J$1+(Sheet1!$A$1-1)*10,FALSE)&gt;9999,-2,IF(VLOOKUP($A1122,Sheet1!$B$3:$AH$1266,Sheet1!J$1+(Sheet1!$A$1-1)*10,FALSE)&gt;999,-1,0)))))))</f>
        <v>1960</v>
      </c>
      <c r="AA1122" s="65">
        <f>IF(ISNA(VLOOKUP($A1122,Sheet1!$B$3:$AH$1266,Sheet1!K$1+(Sheet1!$A$1-1)*10,FALSE))=TRUE,"---",IF(VLOOKUP($A1122,Sheet1!$B$3:$AH$1266,Sheet1!K$1+(Sheet1!$A$1-1)*10,FALSE)="---","---", (ROUND(VLOOKUP($A1122,Sheet1!$B$3:$AH$1266,Sheet1!K$1+(Sheet1!$A$1-1)*10,FALSE),IF(VLOOKUP($A1122,Sheet1!$B$3:$AH$1266,Sheet1!K$1+(Sheet1!$A$1-1)*10,FALSE)&gt;99999,-3,IF(VLOOKUP($A1122,Sheet1!$B$3:$AH$1266,Sheet1!K$1+(Sheet1!$A$1-1)*10,FALSE)&gt;9999,-2,IF(VLOOKUP($A1122,Sheet1!$B$3:$AH$1266,Sheet1!K$1+(Sheet1!$A$1-1)*10,FALSE)&gt;999,-1,0)))))))</f>
        <v>2380</v>
      </c>
      <c r="AB1122" s="65">
        <f>IF(ISNA(VLOOKUP($A1122,Sheet1!$B$3:$AH$1266,Sheet1!L$1+(Sheet1!$A$1-1)*10,FALSE))=TRUE,"---",IF(VLOOKUP($A1122,Sheet1!$B$3:$AH$1266,Sheet1!L$1+(Sheet1!$A$1-1)*10,FALSE)="---","---", (ROUND(VLOOKUP($A1122,Sheet1!$B$3:$AH$1266,Sheet1!L$1+(Sheet1!$A$1-1)*10,FALSE),IF(VLOOKUP($A1122,Sheet1!$B$3:$AH$1266,Sheet1!L$1+(Sheet1!$A$1-1)*10,FALSE)&gt;99999,-3,IF(VLOOKUP($A1122,Sheet1!$B$3:$AH$1266,Sheet1!L$1+(Sheet1!$A$1-1)*10,FALSE)&gt;9999,-2,IF(VLOOKUP($A1122,Sheet1!$B$3:$AH$1266,Sheet1!L$1+(Sheet1!$A$1-1)*10,FALSE)&gt;999,-1,0)))))))</f>
        <v>2800</v>
      </c>
      <c r="AC1122" s="65">
        <f>IF(ISNA(VLOOKUP($A1122,Sheet1!$B$3:$AH$1266,Sheet1!M$1+(Sheet1!$A$1-1)*10,FALSE))=TRUE,"---",IF(VLOOKUP($A1122,Sheet1!$B$3:$AH$1266,Sheet1!M$1+(Sheet1!$A$1-1)*10,FALSE)="---","---", (ROUND(VLOOKUP($A1122,Sheet1!$B$3:$AH$1266,Sheet1!M$1+(Sheet1!$A$1-1)*10,FALSE),IF(VLOOKUP($A1122,Sheet1!$B$3:$AH$1266,Sheet1!M$1+(Sheet1!$A$1-1)*10,FALSE)&gt;99999,-3,IF(VLOOKUP($A1122,Sheet1!$B$3:$AH$1266,Sheet1!M$1+(Sheet1!$A$1-1)*10,FALSE)&gt;9999,-2,IF(VLOOKUP($A1122,Sheet1!$B$3:$AH$1266,Sheet1!M$1+(Sheet1!$A$1-1)*10,FALSE)&gt;999,-1,0)))))))</f>
        <v>3240</v>
      </c>
      <c r="AD1122" s="65">
        <f>IF(ISNA(VLOOKUP($A1122,Sheet1!$B$3:$AH$1266,Sheet1!N$1+(Sheet1!$A$1-1)*10,FALSE))=TRUE,"---",IF(VLOOKUP($A1122,Sheet1!$B$3:$AH$1266,Sheet1!N$1+(Sheet1!$A$1-1)*10,FALSE)="---","---", (ROUND(VLOOKUP($A1122,Sheet1!$B$3:$AH$1266,Sheet1!N$1+(Sheet1!$A$1-1)*10,FALSE),IF(VLOOKUP($A1122,Sheet1!$B$3:$AH$1266,Sheet1!N$1+(Sheet1!$A$1-1)*10,FALSE)&gt;99999,-3,IF(VLOOKUP($A1122,Sheet1!$B$3:$AH$1266,Sheet1!N$1+(Sheet1!$A$1-1)*10,FALSE)&gt;9999,-2,IF(VLOOKUP($A1122,Sheet1!$B$3:$AH$1266,Sheet1!N$1+(Sheet1!$A$1-1)*10,FALSE)&gt;999,-1,0)))))))</f>
        <v>3890</v>
      </c>
    </row>
    <row r="1123" spans="1:30" ht="25.5" customHeight="1" x14ac:dyDescent="0.25">
      <c r="A1123" s="133" t="s">
        <v>1661</v>
      </c>
      <c r="B1123" s="134" t="s">
        <v>1662</v>
      </c>
      <c r="C1123" s="133">
        <v>421936</v>
      </c>
      <c r="D1123" s="133">
        <v>774354</v>
      </c>
      <c r="E1123" s="67" t="s">
        <v>3031</v>
      </c>
      <c r="F1123" s="135" t="s">
        <v>4405</v>
      </c>
      <c r="G1123" s="118" t="s">
        <v>160</v>
      </c>
      <c r="H1123" s="136">
        <v>48.7</v>
      </c>
      <c r="I1123" s="119">
        <v>12974</v>
      </c>
      <c r="J1123" s="137" t="s">
        <v>4405</v>
      </c>
      <c r="K1123" s="118" t="s">
        <v>17</v>
      </c>
      <c r="L1123" s="122">
        <v>18000</v>
      </c>
      <c r="M1123" s="123">
        <v>370</v>
      </c>
      <c r="N1123" s="118" t="s">
        <v>145</v>
      </c>
      <c r="O1123" s="71">
        <f>IF(U1123&lt;&gt;"---",IF(L1123&lt;W1123,"&gt;50",IF(AND(L1123&gt;=W1123,L1123&lt;=X1123),(W$8-(((LOG(L1123)-LOG(W1123))/((LOG(X1123)-LOG(W1123)))*(W$8-X$8)))),IF(AND(L1123&gt;=X1123,L1123&lt;=Y1123),(X$8-(((LOG(L1123)-LOG(X1123))/((LOG(Y1123)-LOG(X1123)))*(X$8-Y$8)))),IF(AND(L1123&gt;=Y1123,L1123&lt;=Z1123),(Y$8-(((LOG(L1123)-LOG(Y1123))/((LOG(Z1123)-LOG(Y1123)))*(Y$8-Z$8)))),IF(AND(L1123&gt;=Z1123,L1123&lt;=AA1123),(Z$8-(((LOG(L1123)-LOG(Z1123))/((LOG(AA1123)-LOG(Z1123)))*(Z$8-AA$8)))),IF(AND(L1123&gt;=AA1123,L1123&lt;=AB1123),(AA$8-(((LOG(L1123)-LOG(AA1123))/((LOG(AB1123)-LOG(AA1123)))*(AA$8-AB$8)))),IF(AND(L1123&gt;=AB1123,L1123&lt;=AC1123),(AB$8-(((LOG(L1123)-LOG(AB1123))/((LOG(AC1123)-LOG(AB1123)))*(AB$8-AC$8)))),IF(AND(L1123&gt;=AC1123,L1123&lt;=AD1123),(AC$8-(((LOG(L1123)-LOG(AC1123))/((LOG(AD1123)-LOG(AC1123)))*(AC$8-AD$8)))),IF(L1123&gt;AD1123*1.1,"&lt;0.2",0.2))))))))),"")</f>
        <v>0.2</v>
      </c>
      <c r="P1123" s="71">
        <f>IF(O1123&lt;&gt;"",VLOOKUP($A1123,Sheet4!$A$2:$O$1309,14,FALSE)*100,"")</f>
        <v>1.5365610095873228</v>
      </c>
      <c r="Q1123" s="71">
        <f>IF(P1123&lt;&gt;"",VLOOKUP($A1123,Sheet4!$A$2:$O$1309,15,FALSE)*100,"")</f>
        <v>14.07322453952008</v>
      </c>
      <c r="R1123" s="73" t="str">
        <f t="shared" si="38"/>
        <v>500</v>
      </c>
      <c r="S1123" s="63" t="s">
        <v>4367</v>
      </c>
      <c r="T1123" s="63" t="str">
        <f>IF(ISNA(VLOOKUP(A1123,Sheet1!B$3:C$1266,2,FALSE)=TRUE),"NC",VLOOKUP(A1123,Sheet1!B$3:C$1266,2,FALSE))</f>
        <v>Rural</v>
      </c>
      <c r="U1123" s="66">
        <f>IF(ISNA(VLOOKUP($A1123,Sheet1!$B$3:$AH$1266,Sheet1!E$1+(Sheet1!$A$1-1)*10,FALSE))=TRUE,"---",IF(VLOOKUP($A1123,Sheet1!$B$3:$AH$1266,Sheet1!E$1+(Sheet1!$A$1-1)*10,FALSE)="---","---", (ROUND(VLOOKUP($A1123,Sheet1!$B$3:$AH$1266,Sheet1!E$1+(Sheet1!$A$1-1)*10,FALSE),IF(VLOOKUP($A1123,Sheet1!$B$3:$AH$1266,Sheet1!E$1+(Sheet1!$A$1-1)*10,FALSE)&gt;99999,-3,IF(VLOOKUP($A1123,Sheet1!$B$3:$AH$1266,Sheet1!E$1+(Sheet1!$A$1-1)*10,FALSE)&gt;9999,-2,IF(VLOOKUP($A1123,Sheet1!$B$3:$AH$1266,Sheet1!E$1+(Sheet1!$A$1-1)*10,FALSE)&gt;999,-1,0)))))))</f>
        <v>1570</v>
      </c>
      <c r="V1123" s="66">
        <f>IF(ISNA(VLOOKUP($A1123,Sheet1!$B$3:$AH$1266,Sheet1!F$1+(Sheet1!$A$1-1)*10,FALSE))=TRUE,"---",IF(VLOOKUP($A1123,Sheet1!$B$3:$AH$1266,Sheet1!F$1+(Sheet1!$A$1-1)*10,FALSE)="---","---", (ROUND(VLOOKUP($A1123,Sheet1!$B$3:$AH$1266,Sheet1!F$1+(Sheet1!$A$1-1)*10,FALSE),IF(VLOOKUP($A1123,Sheet1!$B$3:$AH$1266,Sheet1!F$1+(Sheet1!$A$1-1)*10,FALSE)&gt;99999,-3,IF(VLOOKUP($A1123,Sheet1!$B$3:$AH$1266,Sheet1!F$1+(Sheet1!$A$1-1)*10,FALSE)&gt;9999,-2,IF(VLOOKUP($A1123,Sheet1!$B$3:$AH$1266,Sheet1!F$1+(Sheet1!$A$1-1)*10,FALSE)&gt;999,-1,0)))))))</f>
        <v>1980</v>
      </c>
      <c r="W1123" s="66">
        <f>IF(ISNA(VLOOKUP($A1123,Sheet1!$B$3:$AH$1266,Sheet1!G$1+(Sheet1!$A$1-1)*10,FALSE))=TRUE,"---",IF(VLOOKUP($A1123,Sheet1!$B$3:$AH$1266,Sheet1!G$1+(Sheet1!$A$1-1)*10,FALSE)="---","---", (ROUND(VLOOKUP($A1123,Sheet1!$B$3:$AH$1266,Sheet1!G$1+(Sheet1!$A$1-1)*10,FALSE),IF(VLOOKUP($A1123,Sheet1!$B$3:$AH$1266,Sheet1!G$1+(Sheet1!$A$1-1)*10,FALSE)&gt;99999,-3,IF(VLOOKUP($A1123,Sheet1!$B$3:$AH$1266,Sheet1!G$1+(Sheet1!$A$1-1)*10,FALSE)&gt;9999,-2,IF(VLOOKUP($A1123,Sheet1!$B$3:$AH$1266,Sheet1!G$1+(Sheet1!$A$1-1)*10,FALSE)&gt;999,-1,0)))))))</f>
        <v>2580</v>
      </c>
      <c r="X1123" s="66">
        <f>IF(ISNA(VLOOKUP($A1123,Sheet1!$B$3:$AH$1266,Sheet1!H$1+(Sheet1!$A$1-1)*10,FALSE))=TRUE,"---",IF(VLOOKUP($A1123,Sheet1!$B$3:$AH$1266,Sheet1!H$1+(Sheet1!$A$1-1)*10,FALSE)="---","---", (ROUND(VLOOKUP($A1123,Sheet1!$B$3:$AH$1266,Sheet1!H$1+(Sheet1!$A$1-1)*10,FALSE),IF(VLOOKUP($A1123,Sheet1!$B$3:$AH$1266,Sheet1!H$1+(Sheet1!$A$1-1)*10,FALSE)&gt;99999,-3,IF(VLOOKUP($A1123,Sheet1!$B$3:$AH$1266,Sheet1!H$1+(Sheet1!$A$1-1)*10,FALSE)&gt;9999,-2,IF(VLOOKUP($A1123,Sheet1!$B$3:$AH$1266,Sheet1!H$1+(Sheet1!$A$1-1)*10,FALSE)&gt;999,-1,0)))))))</f>
        <v>4460</v>
      </c>
      <c r="Y1123" s="66">
        <f>IF(ISNA(VLOOKUP($A1123,Sheet1!$B$3:$AH$1266,Sheet1!I$1+(Sheet1!$A$1-1)*10,FALSE))=TRUE,"---",IF(VLOOKUP($A1123,Sheet1!$B$3:$AH$1266,Sheet1!I$1+(Sheet1!$A$1-1)*10,FALSE)="---","---", (ROUND(VLOOKUP($A1123,Sheet1!$B$3:$AH$1266,Sheet1!I$1+(Sheet1!$A$1-1)*10,FALSE),IF(VLOOKUP($A1123,Sheet1!$B$3:$AH$1266,Sheet1!I$1+(Sheet1!$A$1-1)*10,FALSE)&gt;99999,-3,IF(VLOOKUP($A1123,Sheet1!$B$3:$AH$1266,Sheet1!I$1+(Sheet1!$A$1-1)*10,FALSE)&gt;9999,-2,IF(VLOOKUP($A1123,Sheet1!$B$3:$AH$1266,Sheet1!I$1+(Sheet1!$A$1-1)*10,FALSE)&gt;999,-1,0)))))))</f>
        <v>6000</v>
      </c>
      <c r="Z1123" s="66">
        <f>IF(ISNA(VLOOKUP($A1123,Sheet1!$B$3:$AH$1266,Sheet1!J$1+(Sheet1!$A$1-1)*10,FALSE))=TRUE,"---",IF(VLOOKUP($A1123,Sheet1!$B$3:$AH$1266,Sheet1!J$1+(Sheet1!$A$1-1)*10,FALSE)="---","---", (ROUND(VLOOKUP($A1123,Sheet1!$B$3:$AH$1266,Sheet1!J$1+(Sheet1!$A$1-1)*10,FALSE),IF(VLOOKUP($A1123,Sheet1!$B$3:$AH$1266,Sheet1!J$1+(Sheet1!$A$1-1)*10,FALSE)&gt;99999,-3,IF(VLOOKUP($A1123,Sheet1!$B$3:$AH$1266,Sheet1!J$1+(Sheet1!$A$1-1)*10,FALSE)&gt;9999,-2,IF(VLOOKUP($A1123,Sheet1!$B$3:$AH$1266,Sheet1!J$1+(Sheet1!$A$1-1)*10,FALSE)&gt;999,-1,0)))))))</f>
        <v>8220</v>
      </c>
      <c r="AA1123" s="66">
        <f>IF(ISNA(VLOOKUP($A1123,Sheet1!$B$3:$AH$1266,Sheet1!K$1+(Sheet1!$A$1-1)*10,FALSE))=TRUE,"---",IF(VLOOKUP($A1123,Sheet1!$B$3:$AH$1266,Sheet1!K$1+(Sheet1!$A$1-1)*10,FALSE)="---","---", (ROUND(VLOOKUP($A1123,Sheet1!$B$3:$AH$1266,Sheet1!K$1+(Sheet1!$A$1-1)*10,FALSE),IF(VLOOKUP($A1123,Sheet1!$B$3:$AH$1266,Sheet1!K$1+(Sheet1!$A$1-1)*10,FALSE)&gt;99999,-3,IF(VLOOKUP($A1123,Sheet1!$B$3:$AH$1266,Sheet1!K$1+(Sheet1!$A$1-1)*10,FALSE)&gt;9999,-2,IF(VLOOKUP($A1123,Sheet1!$B$3:$AH$1266,Sheet1!K$1+(Sheet1!$A$1-1)*10,FALSE)&gt;999,-1,0)))))))</f>
        <v>10200</v>
      </c>
      <c r="AB1123" s="66">
        <f>IF(ISNA(VLOOKUP($A1123,Sheet1!$B$3:$AH$1266,Sheet1!L$1+(Sheet1!$A$1-1)*10,FALSE))=TRUE,"---",IF(VLOOKUP($A1123,Sheet1!$B$3:$AH$1266,Sheet1!L$1+(Sheet1!$A$1-1)*10,FALSE)="---","---", (ROUND(VLOOKUP($A1123,Sheet1!$B$3:$AH$1266,Sheet1!L$1+(Sheet1!$A$1-1)*10,FALSE),IF(VLOOKUP($A1123,Sheet1!$B$3:$AH$1266,Sheet1!L$1+(Sheet1!$A$1-1)*10,FALSE)&gt;99999,-3,IF(VLOOKUP($A1123,Sheet1!$B$3:$AH$1266,Sheet1!L$1+(Sheet1!$A$1-1)*10,FALSE)&gt;9999,-2,IF(VLOOKUP($A1123,Sheet1!$B$3:$AH$1266,Sheet1!L$1+(Sheet1!$A$1-1)*10,FALSE)&gt;999,-1,0)))))))</f>
        <v>12200</v>
      </c>
      <c r="AC1123" s="66">
        <f>IF(ISNA(VLOOKUP($A1123,Sheet1!$B$3:$AH$1266,Sheet1!M$1+(Sheet1!$A$1-1)*10,FALSE))=TRUE,"---",IF(VLOOKUP($A1123,Sheet1!$B$3:$AH$1266,Sheet1!M$1+(Sheet1!$A$1-1)*10,FALSE)="---","---", (ROUND(VLOOKUP($A1123,Sheet1!$B$3:$AH$1266,Sheet1!M$1+(Sheet1!$A$1-1)*10,FALSE),IF(VLOOKUP($A1123,Sheet1!$B$3:$AH$1266,Sheet1!M$1+(Sheet1!$A$1-1)*10,FALSE)&gt;99999,-3,IF(VLOOKUP($A1123,Sheet1!$B$3:$AH$1266,Sheet1!M$1+(Sheet1!$A$1-1)*10,FALSE)&gt;9999,-2,IF(VLOOKUP($A1123,Sheet1!$B$3:$AH$1266,Sheet1!M$1+(Sheet1!$A$1-1)*10,FALSE)&gt;999,-1,0)))))))</f>
        <v>14400</v>
      </c>
      <c r="AD1123" s="66">
        <f>IF(ISNA(VLOOKUP($A1123,Sheet1!$B$3:$AH$1266,Sheet1!N$1+(Sheet1!$A$1-1)*10,FALSE))=TRUE,"---",IF(VLOOKUP($A1123,Sheet1!$B$3:$AH$1266,Sheet1!N$1+(Sheet1!$A$1-1)*10,FALSE)="---","---", (ROUND(VLOOKUP($A1123,Sheet1!$B$3:$AH$1266,Sheet1!N$1+(Sheet1!$A$1-1)*10,FALSE),IF(VLOOKUP($A1123,Sheet1!$B$3:$AH$1266,Sheet1!N$1+(Sheet1!$A$1-1)*10,FALSE)&gt;99999,-3,IF(VLOOKUP($A1123,Sheet1!$B$3:$AH$1266,Sheet1!N$1+(Sheet1!$A$1-1)*10,FALSE)&gt;9999,-2,IF(VLOOKUP($A1123,Sheet1!$B$3:$AH$1266,Sheet1!N$1+(Sheet1!$A$1-1)*10,FALSE)&gt;999,-1,0)))))))</f>
        <v>17700</v>
      </c>
    </row>
    <row r="1124" spans="1:30" ht="25.5" customHeight="1" x14ac:dyDescent="0.25">
      <c r="A1124" s="125" t="s">
        <v>1663</v>
      </c>
      <c r="B1124" s="126" t="s">
        <v>1664</v>
      </c>
      <c r="C1124" s="125">
        <v>421659</v>
      </c>
      <c r="D1124" s="125">
        <v>774939</v>
      </c>
      <c r="E1124" s="70" t="s">
        <v>3009</v>
      </c>
      <c r="F1124" s="139" t="s">
        <v>4405</v>
      </c>
      <c r="G1124" s="127" t="s">
        <v>160</v>
      </c>
      <c r="H1124" s="128">
        <v>1.73</v>
      </c>
      <c r="I1124" s="112">
        <v>26471</v>
      </c>
      <c r="J1124" s="140" t="s">
        <v>4405</v>
      </c>
      <c r="K1124" s="127" t="s">
        <v>17</v>
      </c>
      <c r="L1124" s="115">
        <v>1100</v>
      </c>
      <c r="M1124" s="116">
        <v>636</v>
      </c>
      <c r="N1124" s="127" t="s">
        <v>32</v>
      </c>
      <c r="O1124" s="68">
        <f>IF(U1124&lt;&gt;"---",IF(L1124&lt;W1124,"&gt;50",IF(AND(L1124&gt;=W1124,L1124&lt;=X1124),(W$8-(((LOG(L1124)-LOG(W1124))/((LOG(X1124)-LOG(W1124)))*(W$8-X$8)))),IF(AND(L1124&gt;=X1124,L1124&lt;=Y1124),(X$8-(((LOG(L1124)-LOG(X1124))/((LOG(Y1124)-LOG(X1124)))*(X$8-Y$8)))),IF(AND(L1124&gt;=Y1124,L1124&lt;=Z1124),(Y$8-(((LOG(L1124)-LOG(Y1124))/((LOG(Z1124)-LOG(Y1124)))*(Y$8-Z$8)))),IF(AND(L1124&gt;=Z1124,L1124&lt;=AA1124),(Z$8-(((LOG(L1124)-LOG(Z1124))/((LOG(AA1124)-LOG(Z1124)))*(Z$8-AA$8)))),IF(AND(L1124&gt;=AA1124,L1124&lt;=AB1124),(AA$8-(((LOG(L1124)-LOG(AA1124))/((LOG(AB1124)-LOG(AA1124)))*(AA$8-AB$8)))),IF(AND(L1124&gt;=AB1124,L1124&lt;=AC1124),(AB$8-(((LOG(L1124)-LOG(AB1124))/((LOG(AC1124)-LOG(AB1124)))*(AB$8-AC$8)))),IF(AND(L1124&gt;=AC1124,L1124&lt;=AD1124),(AC$8-(((LOG(L1124)-LOG(AC1124))/((LOG(AD1124)-LOG(AC1124)))*(AC$8-AD$8)))),IF(L1124&gt;AD1124*1.1,"&lt;0.2",0.2))))))))),"")</f>
        <v>0.84055587548009425</v>
      </c>
      <c r="P1124" s="68">
        <f>IF(O1124&lt;&gt;"",VLOOKUP($A1124,Sheet4!$A$2:$O$1309,14,FALSE)*100,"")</f>
        <v>1.8271616620275211</v>
      </c>
      <c r="Q1124" s="68">
        <f>IF(P1124&lt;&gt;"",VLOOKUP($A1124,Sheet4!$A$2:$O$1309,15,FALSE)*100,"")</f>
        <v>16.525252461745797</v>
      </c>
      <c r="R1124" s="74" t="str">
        <f t="shared" si="38"/>
        <v>&gt;100, &lt;200</v>
      </c>
      <c r="S1124" s="64" t="s">
        <v>4367</v>
      </c>
      <c r="T1124" s="64" t="str">
        <f>IF(ISNA(VLOOKUP(A1124,Sheet1!B$3:C$1266,2,FALSE)=TRUE),"NC",VLOOKUP(A1124,Sheet1!B$3:C$1266,2,FALSE))</f>
        <v>Rural</v>
      </c>
      <c r="U1124" s="65">
        <f>IF(ISNA(VLOOKUP($A1124,Sheet1!$B$3:$AH$1266,Sheet1!E$1+(Sheet1!$A$1-1)*10,FALSE))=TRUE,"---",IF(VLOOKUP($A1124,Sheet1!$B$3:$AH$1266,Sheet1!E$1+(Sheet1!$A$1-1)*10,FALSE)="---","---", (ROUND(VLOOKUP($A1124,Sheet1!$B$3:$AH$1266,Sheet1!E$1+(Sheet1!$A$1-1)*10,FALSE),IF(VLOOKUP($A1124,Sheet1!$B$3:$AH$1266,Sheet1!E$1+(Sheet1!$A$1-1)*10,FALSE)&gt;99999,-3,IF(VLOOKUP($A1124,Sheet1!$B$3:$AH$1266,Sheet1!E$1+(Sheet1!$A$1-1)*10,FALSE)&gt;9999,-2,IF(VLOOKUP($A1124,Sheet1!$B$3:$AH$1266,Sheet1!E$1+(Sheet1!$A$1-1)*10,FALSE)&gt;999,-1,0)))))))</f>
        <v>102</v>
      </c>
      <c r="V1124" s="65">
        <f>IF(ISNA(VLOOKUP($A1124,Sheet1!$B$3:$AH$1266,Sheet1!F$1+(Sheet1!$A$1-1)*10,FALSE))=TRUE,"---",IF(VLOOKUP($A1124,Sheet1!$B$3:$AH$1266,Sheet1!F$1+(Sheet1!$A$1-1)*10,FALSE)="---","---", (ROUND(VLOOKUP($A1124,Sheet1!$B$3:$AH$1266,Sheet1!F$1+(Sheet1!$A$1-1)*10,FALSE),IF(VLOOKUP($A1124,Sheet1!$B$3:$AH$1266,Sheet1!F$1+(Sheet1!$A$1-1)*10,FALSE)&gt;99999,-3,IF(VLOOKUP($A1124,Sheet1!$B$3:$AH$1266,Sheet1!F$1+(Sheet1!$A$1-1)*10,FALSE)&gt;9999,-2,IF(VLOOKUP($A1124,Sheet1!$B$3:$AH$1266,Sheet1!F$1+(Sheet1!$A$1-1)*10,FALSE)&gt;999,-1,0)))))))</f>
        <v>133</v>
      </c>
      <c r="W1124" s="65">
        <f>IF(ISNA(VLOOKUP($A1124,Sheet1!$B$3:$AH$1266,Sheet1!G$1+(Sheet1!$A$1-1)*10,FALSE))=TRUE,"---",IF(VLOOKUP($A1124,Sheet1!$B$3:$AH$1266,Sheet1!G$1+(Sheet1!$A$1-1)*10,FALSE)="---","---", (ROUND(VLOOKUP($A1124,Sheet1!$B$3:$AH$1266,Sheet1!G$1+(Sheet1!$A$1-1)*10,FALSE),IF(VLOOKUP($A1124,Sheet1!$B$3:$AH$1266,Sheet1!G$1+(Sheet1!$A$1-1)*10,FALSE)&gt;99999,-3,IF(VLOOKUP($A1124,Sheet1!$B$3:$AH$1266,Sheet1!G$1+(Sheet1!$A$1-1)*10,FALSE)&gt;9999,-2,IF(VLOOKUP($A1124,Sheet1!$B$3:$AH$1266,Sheet1!G$1+(Sheet1!$A$1-1)*10,FALSE)&gt;999,-1,0)))))))</f>
        <v>181</v>
      </c>
      <c r="X1124" s="65">
        <f>IF(ISNA(VLOOKUP($A1124,Sheet1!$B$3:$AH$1266,Sheet1!H$1+(Sheet1!$A$1-1)*10,FALSE))=TRUE,"---",IF(VLOOKUP($A1124,Sheet1!$B$3:$AH$1266,Sheet1!H$1+(Sheet1!$A$1-1)*10,FALSE)="---","---", (ROUND(VLOOKUP($A1124,Sheet1!$B$3:$AH$1266,Sheet1!H$1+(Sheet1!$A$1-1)*10,FALSE),IF(VLOOKUP($A1124,Sheet1!$B$3:$AH$1266,Sheet1!H$1+(Sheet1!$A$1-1)*10,FALSE)&gt;99999,-3,IF(VLOOKUP($A1124,Sheet1!$B$3:$AH$1266,Sheet1!H$1+(Sheet1!$A$1-1)*10,FALSE)&gt;9999,-2,IF(VLOOKUP($A1124,Sheet1!$B$3:$AH$1266,Sheet1!H$1+(Sheet1!$A$1-1)*10,FALSE)&gt;999,-1,0)))))))</f>
        <v>338</v>
      </c>
      <c r="Y1124" s="65">
        <f>IF(ISNA(VLOOKUP($A1124,Sheet1!$B$3:$AH$1266,Sheet1!I$1+(Sheet1!$A$1-1)*10,FALSE))=TRUE,"---",IF(VLOOKUP($A1124,Sheet1!$B$3:$AH$1266,Sheet1!I$1+(Sheet1!$A$1-1)*10,FALSE)="---","---", (ROUND(VLOOKUP($A1124,Sheet1!$B$3:$AH$1266,Sheet1!I$1+(Sheet1!$A$1-1)*10,FALSE),IF(VLOOKUP($A1124,Sheet1!$B$3:$AH$1266,Sheet1!I$1+(Sheet1!$A$1-1)*10,FALSE)&gt;99999,-3,IF(VLOOKUP($A1124,Sheet1!$B$3:$AH$1266,Sheet1!I$1+(Sheet1!$A$1-1)*10,FALSE)&gt;9999,-2,IF(VLOOKUP($A1124,Sheet1!$B$3:$AH$1266,Sheet1!I$1+(Sheet1!$A$1-1)*10,FALSE)&gt;999,-1,0)))))))</f>
        <v>474</v>
      </c>
      <c r="Z1124" s="65">
        <f>IF(ISNA(VLOOKUP($A1124,Sheet1!$B$3:$AH$1266,Sheet1!J$1+(Sheet1!$A$1-1)*10,FALSE))=TRUE,"---",IF(VLOOKUP($A1124,Sheet1!$B$3:$AH$1266,Sheet1!J$1+(Sheet1!$A$1-1)*10,FALSE)="---","---", (ROUND(VLOOKUP($A1124,Sheet1!$B$3:$AH$1266,Sheet1!J$1+(Sheet1!$A$1-1)*10,FALSE),IF(VLOOKUP($A1124,Sheet1!$B$3:$AH$1266,Sheet1!J$1+(Sheet1!$A$1-1)*10,FALSE)&gt;99999,-3,IF(VLOOKUP($A1124,Sheet1!$B$3:$AH$1266,Sheet1!J$1+(Sheet1!$A$1-1)*10,FALSE)&gt;9999,-2,IF(VLOOKUP($A1124,Sheet1!$B$3:$AH$1266,Sheet1!J$1+(Sheet1!$A$1-1)*10,FALSE)&gt;999,-1,0)))))))</f>
        <v>672</v>
      </c>
      <c r="AA1124" s="65">
        <f>IF(ISNA(VLOOKUP($A1124,Sheet1!$B$3:$AH$1266,Sheet1!K$1+(Sheet1!$A$1-1)*10,FALSE))=TRUE,"---",IF(VLOOKUP($A1124,Sheet1!$B$3:$AH$1266,Sheet1!K$1+(Sheet1!$A$1-1)*10,FALSE)="---","---", (ROUND(VLOOKUP($A1124,Sheet1!$B$3:$AH$1266,Sheet1!K$1+(Sheet1!$A$1-1)*10,FALSE),IF(VLOOKUP($A1124,Sheet1!$B$3:$AH$1266,Sheet1!K$1+(Sheet1!$A$1-1)*10,FALSE)&gt;99999,-3,IF(VLOOKUP($A1124,Sheet1!$B$3:$AH$1266,Sheet1!K$1+(Sheet1!$A$1-1)*10,FALSE)&gt;9999,-2,IF(VLOOKUP($A1124,Sheet1!$B$3:$AH$1266,Sheet1!K$1+(Sheet1!$A$1-1)*10,FALSE)&gt;999,-1,0)))))))</f>
        <v>850</v>
      </c>
      <c r="AB1124" s="65">
        <f>IF(ISNA(VLOOKUP($A1124,Sheet1!$B$3:$AH$1266,Sheet1!L$1+(Sheet1!$A$1-1)*10,FALSE))=TRUE,"---",IF(VLOOKUP($A1124,Sheet1!$B$3:$AH$1266,Sheet1!L$1+(Sheet1!$A$1-1)*10,FALSE)="---","---", (ROUND(VLOOKUP($A1124,Sheet1!$B$3:$AH$1266,Sheet1!L$1+(Sheet1!$A$1-1)*10,FALSE),IF(VLOOKUP($A1124,Sheet1!$B$3:$AH$1266,Sheet1!L$1+(Sheet1!$A$1-1)*10,FALSE)&gt;99999,-3,IF(VLOOKUP($A1124,Sheet1!$B$3:$AH$1266,Sheet1!L$1+(Sheet1!$A$1-1)*10,FALSE)&gt;9999,-2,IF(VLOOKUP($A1124,Sheet1!$B$3:$AH$1266,Sheet1!L$1+(Sheet1!$A$1-1)*10,FALSE)&gt;999,-1,0)))))))</f>
        <v>1040</v>
      </c>
      <c r="AC1124" s="65">
        <f>IF(ISNA(VLOOKUP($A1124,Sheet1!$B$3:$AH$1266,Sheet1!M$1+(Sheet1!$A$1-1)*10,FALSE))=TRUE,"---",IF(VLOOKUP($A1124,Sheet1!$B$3:$AH$1266,Sheet1!M$1+(Sheet1!$A$1-1)*10,FALSE)="---","---", (ROUND(VLOOKUP($A1124,Sheet1!$B$3:$AH$1266,Sheet1!M$1+(Sheet1!$A$1-1)*10,FALSE),IF(VLOOKUP($A1124,Sheet1!$B$3:$AH$1266,Sheet1!M$1+(Sheet1!$A$1-1)*10,FALSE)&gt;99999,-3,IF(VLOOKUP($A1124,Sheet1!$B$3:$AH$1266,Sheet1!M$1+(Sheet1!$A$1-1)*10,FALSE)&gt;9999,-2,IF(VLOOKUP($A1124,Sheet1!$B$3:$AH$1266,Sheet1!M$1+(Sheet1!$A$1-1)*10,FALSE)&gt;999,-1,0)))))))</f>
        <v>1240</v>
      </c>
      <c r="AD1124" s="65">
        <f>IF(ISNA(VLOOKUP($A1124,Sheet1!$B$3:$AH$1266,Sheet1!N$1+(Sheet1!$A$1-1)*10,FALSE))=TRUE,"---",IF(VLOOKUP($A1124,Sheet1!$B$3:$AH$1266,Sheet1!N$1+(Sheet1!$A$1-1)*10,FALSE)="---","---", (ROUND(VLOOKUP($A1124,Sheet1!$B$3:$AH$1266,Sheet1!N$1+(Sheet1!$A$1-1)*10,FALSE),IF(VLOOKUP($A1124,Sheet1!$B$3:$AH$1266,Sheet1!N$1+(Sheet1!$A$1-1)*10,FALSE)&gt;99999,-3,IF(VLOOKUP($A1124,Sheet1!$B$3:$AH$1266,Sheet1!N$1+(Sheet1!$A$1-1)*10,FALSE)&gt;9999,-2,IF(VLOOKUP($A1124,Sheet1!$B$3:$AH$1266,Sheet1!N$1+(Sheet1!$A$1-1)*10,FALSE)&gt;999,-1,0)))))))</f>
        <v>1550</v>
      </c>
    </row>
    <row r="1125" spans="1:30" ht="25.5" customHeight="1" x14ac:dyDescent="0.25">
      <c r="A1125" s="133" t="s">
        <v>1665</v>
      </c>
      <c r="B1125" s="141" t="s">
        <v>1666</v>
      </c>
      <c r="C1125" s="133">
        <v>421712</v>
      </c>
      <c r="D1125" s="133">
        <v>774914</v>
      </c>
      <c r="E1125" s="67" t="s">
        <v>3009</v>
      </c>
      <c r="F1125" s="135" t="s">
        <v>4405</v>
      </c>
      <c r="G1125" s="118" t="s">
        <v>160</v>
      </c>
      <c r="H1125" s="136">
        <v>0.96</v>
      </c>
      <c r="I1125" s="119">
        <v>26471</v>
      </c>
      <c r="J1125" s="137" t="s">
        <v>4405</v>
      </c>
      <c r="K1125" s="118" t="s">
        <v>17</v>
      </c>
      <c r="L1125" s="122">
        <v>450</v>
      </c>
      <c r="M1125" s="123">
        <v>469</v>
      </c>
      <c r="N1125" s="118" t="s">
        <v>32</v>
      </c>
      <c r="O1125" s="71" t="s">
        <v>4405</v>
      </c>
      <c r="P1125" s="71" t="s">
        <v>4405</v>
      </c>
      <c r="Q1125" s="71" t="s">
        <v>4405</v>
      </c>
      <c r="R1125" s="73" t="s">
        <v>4405</v>
      </c>
      <c r="S1125" s="63" t="s">
        <v>4367</v>
      </c>
      <c r="T1125" s="63" t="str">
        <f>IF(ISNA(VLOOKUP(A1125,Sheet1!B$3:C$1266,2,FALSE)=TRUE),"NC",VLOOKUP(A1125,Sheet1!B$3:C$1266,2,FALSE))</f>
        <v>NC</v>
      </c>
      <c r="U1125" s="66" t="str">
        <f>IF(ISNA(VLOOKUP($A1125,Sheet1!$B$3:$AH$1266,Sheet1!E$1+(Sheet1!$A$1-1)*10,FALSE))=TRUE,"---",IF(VLOOKUP($A1125,Sheet1!$B$3:$AH$1266,Sheet1!E$1+(Sheet1!$A$1-1)*10,FALSE)="---","---", (ROUND(VLOOKUP($A1125,Sheet1!$B$3:$AH$1266,Sheet1!E$1+(Sheet1!$A$1-1)*10,FALSE),IF(VLOOKUP($A1125,Sheet1!$B$3:$AH$1266,Sheet1!E$1+(Sheet1!$A$1-1)*10,FALSE)&gt;99999,-3,IF(VLOOKUP($A1125,Sheet1!$B$3:$AH$1266,Sheet1!E$1+(Sheet1!$A$1-1)*10,FALSE)&gt;9999,-2,IF(VLOOKUP($A1125,Sheet1!$B$3:$AH$1266,Sheet1!E$1+(Sheet1!$A$1-1)*10,FALSE)&gt;999,-1,0)))))))</f>
        <v>---</v>
      </c>
      <c r="V1125" s="66" t="str">
        <f>IF(ISNA(VLOOKUP($A1125,Sheet1!$B$3:$AH$1266,Sheet1!F$1+(Sheet1!$A$1-1)*10,FALSE))=TRUE,"---",IF(VLOOKUP($A1125,Sheet1!$B$3:$AH$1266,Sheet1!F$1+(Sheet1!$A$1-1)*10,FALSE)="---","---", (ROUND(VLOOKUP($A1125,Sheet1!$B$3:$AH$1266,Sheet1!F$1+(Sheet1!$A$1-1)*10,FALSE),IF(VLOOKUP($A1125,Sheet1!$B$3:$AH$1266,Sheet1!F$1+(Sheet1!$A$1-1)*10,FALSE)&gt;99999,-3,IF(VLOOKUP($A1125,Sheet1!$B$3:$AH$1266,Sheet1!F$1+(Sheet1!$A$1-1)*10,FALSE)&gt;9999,-2,IF(VLOOKUP($A1125,Sheet1!$B$3:$AH$1266,Sheet1!F$1+(Sheet1!$A$1-1)*10,FALSE)&gt;999,-1,0)))))))</f>
        <v>---</v>
      </c>
      <c r="W1125" s="66" t="str">
        <f>IF(ISNA(VLOOKUP($A1125,Sheet1!$B$3:$AH$1266,Sheet1!G$1+(Sheet1!$A$1-1)*10,FALSE))=TRUE,"---",IF(VLOOKUP($A1125,Sheet1!$B$3:$AH$1266,Sheet1!G$1+(Sheet1!$A$1-1)*10,FALSE)="---","---", (ROUND(VLOOKUP($A1125,Sheet1!$B$3:$AH$1266,Sheet1!G$1+(Sheet1!$A$1-1)*10,FALSE),IF(VLOOKUP($A1125,Sheet1!$B$3:$AH$1266,Sheet1!G$1+(Sheet1!$A$1-1)*10,FALSE)&gt;99999,-3,IF(VLOOKUP($A1125,Sheet1!$B$3:$AH$1266,Sheet1!G$1+(Sheet1!$A$1-1)*10,FALSE)&gt;9999,-2,IF(VLOOKUP($A1125,Sheet1!$B$3:$AH$1266,Sheet1!G$1+(Sheet1!$A$1-1)*10,FALSE)&gt;999,-1,0)))))))</f>
        <v>---</v>
      </c>
      <c r="X1125" s="66" t="str">
        <f>IF(ISNA(VLOOKUP($A1125,Sheet1!$B$3:$AH$1266,Sheet1!H$1+(Sheet1!$A$1-1)*10,FALSE))=TRUE,"---",IF(VLOOKUP($A1125,Sheet1!$B$3:$AH$1266,Sheet1!H$1+(Sheet1!$A$1-1)*10,FALSE)="---","---", (ROUND(VLOOKUP($A1125,Sheet1!$B$3:$AH$1266,Sheet1!H$1+(Sheet1!$A$1-1)*10,FALSE),IF(VLOOKUP($A1125,Sheet1!$B$3:$AH$1266,Sheet1!H$1+(Sheet1!$A$1-1)*10,FALSE)&gt;99999,-3,IF(VLOOKUP($A1125,Sheet1!$B$3:$AH$1266,Sheet1!H$1+(Sheet1!$A$1-1)*10,FALSE)&gt;9999,-2,IF(VLOOKUP($A1125,Sheet1!$B$3:$AH$1266,Sheet1!H$1+(Sheet1!$A$1-1)*10,FALSE)&gt;999,-1,0)))))))</f>
        <v>---</v>
      </c>
      <c r="Y1125" s="66" t="str">
        <f>IF(ISNA(VLOOKUP($A1125,Sheet1!$B$3:$AH$1266,Sheet1!I$1+(Sheet1!$A$1-1)*10,FALSE))=TRUE,"---",IF(VLOOKUP($A1125,Sheet1!$B$3:$AH$1266,Sheet1!I$1+(Sheet1!$A$1-1)*10,FALSE)="---","---", (ROUND(VLOOKUP($A1125,Sheet1!$B$3:$AH$1266,Sheet1!I$1+(Sheet1!$A$1-1)*10,FALSE),IF(VLOOKUP($A1125,Sheet1!$B$3:$AH$1266,Sheet1!I$1+(Sheet1!$A$1-1)*10,FALSE)&gt;99999,-3,IF(VLOOKUP($A1125,Sheet1!$B$3:$AH$1266,Sheet1!I$1+(Sheet1!$A$1-1)*10,FALSE)&gt;9999,-2,IF(VLOOKUP($A1125,Sheet1!$B$3:$AH$1266,Sheet1!I$1+(Sheet1!$A$1-1)*10,FALSE)&gt;999,-1,0)))))))</f>
        <v>---</v>
      </c>
      <c r="Z1125" s="66" t="str">
        <f>IF(ISNA(VLOOKUP($A1125,Sheet1!$B$3:$AH$1266,Sheet1!J$1+(Sheet1!$A$1-1)*10,FALSE))=TRUE,"---",IF(VLOOKUP($A1125,Sheet1!$B$3:$AH$1266,Sheet1!J$1+(Sheet1!$A$1-1)*10,FALSE)="---","---", (ROUND(VLOOKUP($A1125,Sheet1!$B$3:$AH$1266,Sheet1!J$1+(Sheet1!$A$1-1)*10,FALSE),IF(VLOOKUP($A1125,Sheet1!$B$3:$AH$1266,Sheet1!J$1+(Sheet1!$A$1-1)*10,FALSE)&gt;99999,-3,IF(VLOOKUP($A1125,Sheet1!$B$3:$AH$1266,Sheet1!J$1+(Sheet1!$A$1-1)*10,FALSE)&gt;9999,-2,IF(VLOOKUP($A1125,Sheet1!$B$3:$AH$1266,Sheet1!J$1+(Sheet1!$A$1-1)*10,FALSE)&gt;999,-1,0)))))))</f>
        <v>---</v>
      </c>
      <c r="AA1125" s="66" t="str">
        <f>IF(ISNA(VLOOKUP($A1125,Sheet1!$B$3:$AH$1266,Sheet1!K$1+(Sheet1!$A$1-1)*10,FALSE))=TRUE,"---",IF(VLOOKUP($A1125,Sheet1!$B$3:$AH$1266,Sheet1!K$1+(Sheet1!$A$1-1)*10,FALSE)="---","---", (ROUND(VLOOKUP($A1125,Sheet1!$B$3:$AH$1266,Sheet1!K$1+(Sheet1!$A$1-1)*10,FALSE),IF(VLOOKUP($A1125,Sheet1!$B$3:$AH$1266,Sheet1!K$1+(Sheet1!$A$1-1)*10,FALSE)&gt;99999,-3,IF(VLOOKUP($A1125,Sheet1!$B$3:$AH$1266,Sheet1!K$1+(Sheet1!$A$1-1)*10,FALSE)&gt;9999,-2,IF(VLOOKUP($A1125,Sheet1!$B$3:$AH$1266,Sheet1!K$1+(Sheet1!$A$1-1)*10,FALSE)&gt;999,-1,0)))))))</f>
        <v>---</v>
      </c>
      <c r="AB1125" s="66" t="str">
        <f>IF(ISNA(VLOOKUP($A1125,Sheet1!$B$3:$AH$1266,Sheet1!L$1+(Sheet1!$A$1-1)*10,FALSE))=TRUE,"---",IF(VLOOKUP($A1125,Sheet1!$B$3:$AH$1266,Sheet1!L$1+(Sheet1!$A$1-1)*10,FALSE)="---","---", (ROUND(VLOOKUP($A1125,Sheet1!$B$3:$AH$1266,Sheet1!L$1+(Sheet1!$A$1-1)*10,FALSE),IF(VLOOKUP($A1125,Sheet1!$B$3:$AH$1266,Sheet1!L$1+(Sheet1!$A$1-1)*10,FALSE)&gt;99999,-3,IF(VLOOKUP($A1125,Sheet1!$B$3:$AH$1266,Sheet1!L$1+(Sheet1!$A$1-1)*10,FALSE)&gt;9999,-2,IF(VLOOKUP($A1125,Sheet1!$B$3:$AH$1266,Sheet1!L$1+(Sheet1!$A$1-1)*10,FALSE)&gt;999,-1,0)))))))</f>
        <v>---</v>
      </c>
      <c r="AC1125" s="66" t="str">
        <f>IF(ISNA(VLOOKUP($A1125,Sheet1!$B$3:$AH$1266,Sheet1!M$1+(Sheet1!$A$1-1)*10,FALSE))=TRUE,"---",IF(VLOOKUP($A1125,Sheet1!$B$3:$AH$1266,Sheet1!M$1+(Sheet1!$A$1-1)*10,FALSE)="---","---", (ROUND(VLOOKUP($A1125,Sheet1!$B$3:$AH$1266,Sheet1!M$1+(Sheet1!$A$1-1)*10,FALSE),IF(VLOOKUP($A1125,Sheet1!$B$3:$AH$1266,Sheet1!M$1+(Sheet1!$A$1-1)*10,FALSE)&gt;99999,-3,IF(VLOOKUP($A1125,Sheet1!$B$3:$AH$1266,Sheet1!M$1+(Sheet1!$A$1-1)*10,FALSE)&gt;9999,-2,IF(VLOOKUP($A1125,Sheet1!$B$3:$AH$1266,Sheet1!M$1+(Sheet1!$A$1-1)*10,FALSE)&gt;999,-1,0)))))))</f>
        <v>---</v>
      </c>
      <c r="AD1125" s="66" t="str">
        <f>IF(ISNA(VLOOKUP($A1125,Sheet1!$B$3:$AH$1266,Sheet1!N$1+(Sheet1!$A$1-1)*10,FALSE))=TRUE,"---",IF(VLOOKUP($A1125,Sheet1!$B$3:$AH$1266,Sheet1!N$1+(Sheet1!$A$1-1)*10,FALSE)="---","---", (ROUND(VLOOKUP($A1125,Sheet1!$B$3:$AH$1266,Sheet1!N$1+(Sheet1!$A$1-1)*10,FALSE),IF(VLOOKUP($A1125,Sheet1!$B$3:$AH$1266,Sheet1!N$1+(Sheet1!$A$1-1)*10,FALSE)&gt;99999,-3,IF(VLOOKUP($A1125,Sheet1!$B$3:$AH$1266,Sheet1!N$1+(Sheet1!$A$1-1)*10,FALSE)&gt;9999,-2,IF(VLOOKUP($A1125,Sheet1!$B$3:$AH$1266,Sheet1!N$1+(Sheet1!$A$1-1)*10,FALSE)&gt;999,-1,0)))))))</f>
        <v>---</v>
      </c>
    </row>
    <row r="1126" spans="1:30" ht="25.5" customHeight="1" x14ac:dyDescent="0.25">
      <c r="A1126" s="303" t="s">
        <v>1667</v>
      </c>
      <c r="B1126" s="330" t="s">
        <v>1668</v>
      </c>
      <c r="C1126" s="303">
        <v>421840</v>
      </c>
      <c r="D1126" s="303">
        <v>774504</v>
      </c>
      <c r="E1126" s="307" t="s">
        <v>3009</v>
      </c>
      <c r="F1126" s="52" t="s">
        <v>4785</v>
      </c>
      <c r="G1126" s="127" t="s">
        <v>31</v>
      </c>
      <c r="H1126" s="347">
        <v>27.4</v>
      </c>
      <c r="I1126" s="112">
        <v>26473</v>
      </c>
      <c r="J1126" s="147">
        <v>12.2</v>
      </c>
      <c r="K1126" s="114" t="s">
        <v>4405</v>
      </c>
      <c r="L1126" s="115">
        <v>10900</v>
      </c>
      <c r="M1126" s="116">
        <v>398</v>
      </c>
      <c r="N1126" s="127" t="s">
        <v>462</v>
      </c>
      <c r="O1126" s="68">
        <f>IF(U1126&lt;&gt;"---",IF(L1126&lt;W1126,"&gt;50",IF(AND(L1126&gt;=W1126,L1126&lt;=X1126),(W$8-(((LOG(L1126)-LOG(W1126))/((LOG(X1126)-LOG(W1126)))*(W$8-X$8)))),IF(AND(L1126&gt;=X1126,L1126&lt;=Y1126),(X$8-(((LOG(L1126)-LOG(X1126))/((LOG(Y1126)-LOG(X1126)))*(X$8-Y$8)))),IF(AND(L1126&gt;=Y1126,L1126&lt;=Z1126),(Y$8-(((LOG(L1126)-LOG(Y1126))/((LOG(Z1126)-LOG(Y1126)))*(Y$8-Z$8)))),IF(AND(L1126&gt;=Z1126,L1126&lt;=AA1126),(Z$8-(((LOG(L1126)-LOG(Z1126))/((LOG(AA1126)-LOG(Z1126)))*(Z$8-AA$8)))),IF(AND(L1126&gt;=AA1126,L1126&lt;=AB1126),(AA$8-(((LOG(L1126)-LOG(AA1126))/((LOG(AB1126)-LOG(AA1126)))*(AA$8-AB$8)))),IF(AND(L1126&gt;=AB1126,L1126&lt;=AC1126),(AB$8-(((LOG(L1126)-LOG(AB1126))/((LOG(AC1126)-LOG(AB1126)))*(AB$8-AC$8)))),IF(AND(L1126&gt;=AC1126,L1126&lt;=AD1126),(AC$8-(((LOG(L1126)-LOG(AC1126))/((LOG(AD1126)-LOG(AC1126)))*(AC$8-AD$8)))),IF(L1126&gt;AD1126*1.1,"&lt;0.2",0.2))))))))),"")</f>
        <v>0.77223854261805902</v>
      </c>
      <c r="P1126" s="68">
        <f>IF(O1126&lt;&gt;"",VLOOKUP($A1126,Sheet4!$A$2:$O$1309,14,FALSE)*100,"")</f>
        <v>0.52070144511677796</v>
      </c>
      <c r="Q1126" s="68">
        <f>IF(P1126&lt;&gt;"",VLOOKUP($A1126,Sheet4!$A$2:$O$1309,15,FALSE)*100,"")</f>
        <v>4.9850598392022434</v>
      </c>
      <c r="R1126" s="74" t="str">
        <f t="shared" si="38"/>
        <v>&gt;100, &lt;200</v>
      </c>
      <c r="S1126" s="356" t="s">
        <v>4367</v>
      </c>
      <c r="T1126" s="356" t="str">
        <f>IF(ISNA(VLOOKUP(A1126,Sheet1!B$3:C$1266,2,FALSE)=TRUE),"NC",VLOOKUP(A1126,Sheet1!B$3:C$1266,2,FALSE))</f>
        <v>Rural10</v>
      </c>
      <c r="U1126" s="392">
        <f>IF(ISNA(VLOOKUP($A1126,Sheet1!$B$3:$AH$1266,Sheet1!E$1+(Sheet1!$A$1-1)*10,FALSE))=TRUE,"---",IF(VLOOKUP($A1126,Sheet1!$B$3:$AH$1266,Sheet1!E$1+(Sheet1!$A$1-1)*10,FALSE)="---","---", (ROUND(VLOOKUP($A1126,Sheet1!$B$3:$AH$1266,Sheet1!E$1+(Sheet1!$A$1-1)*10,FALSE),IF(VLOOKUP($A1126,Sheet1!$B$3:$AH$1266,Sheet1!E$1+(Sheet1!$A$1-1)*10,FALSE)&gt;99999,-3,IF(VLOOKUP($A1126,Sheet1!$B$3:$AH$1266,Sheet1!E$1+(Sheet1!$A$1-1)*10,FALSE)&gt;9999,-2,IF(VLOOKUP($A1126,Sheet1!$B$3:$AH$1266,Sheet1!E$1+(Sheet1!$A$1-1)*10,FALSE)&gt;999,-1,0)))))))</f>
        <v>1510</v>
      </c>
      <c r="V1126" s="392">
        <f>IF(ISNA(VLOOKUP($A1126,Sheet1!$B$3:$AH$1266,Sheet1!F$1+(Sheet1!$A$1-1)*10,FALSE))=TRUE,"---",IF(VLOOKUP($A1126,Sheet1!$B$3:$AH$1266,Sheet1!F$1+(Sheet1!$A$1-1)*10,FALSE)="---","---", (ROUND(VLOOKUP($A1126,Sheet1!$B$3:$AH$1266,Sheet1!F$1+(Sheet1!$A$1-1)*10,FALSE),IF(VLOOKUP($A1126,Sheet1!$B$3:$AH$1266,Sheet1!F$1+(Sheet1!$A$1-1)*10,FALSE)&gt;99999,-3,IF(VLOOKUP($A1126,Sheet1!$B$3:$AH$1266,Sheet1!F$1+(Sheet1!$A$1-1)*10,FALSE)&gt;9999,-2,IF(VLOOKUP($A1126,Sheet1!$B$3:$AH$1266,Sheet1!F$1+(Sheet1!$A$1-1)*10,FALSE)&gt;999,-1,0)))))))</f>
        <v>1980</v>
      </c>
      <c r="W1126" s="392">
        <f>IF(ISNA(VLOOKUP($A1126,Sheet1!$B$3:$AH$1266,Sheet1!G$1+(Sheet1!$A$1-1)*10,FALSE))=TRUE,"---",IF(VLOOKUP($A1126,Sheet1!$B$3:$AH$1266,Sheet1!G$1+(Sheet1!$A$1-1)*10,FALSE)="---","---", (ROUND(VLOOKUP($A1126,Sheet1!$B$3:$AH$1266,Sheet1!G$1+(Sheet1!$A$1-1)*10,FALSE),IF(VLOOKUP($A1126,Sheet1!$B$3:$AH$1266,Sheet1!G$1+(Sheet1!$A$1-1)*10,FALSE)&gt;99999,-3,IF(VLOOKUP($A1126,Sheet1!$B$3:$AH$1266,Sheet1!G$1+(Sheet1!$A$1-1)*10,FALSE)&gt;9999,-2,IF(VLOOKUP($A1126,Sheet1!$B$3:$AH$1266,Sheet1!G$1+(Sheet1!$A$1-1)*10,FALSE)&gt;999,-1,0)))))))</f>
        <v>2600</v>
      </c>
      <c r="X1126" s="392">
        <f>IF(ISNA(VLOOKUP($A1126,Sheet1!$B$3:$AH$1266,Sheet1!H$1+(Sheet1!$A$1-1)*10,FALSE))=TRUE,"---",IF(VLOOKUP($A1126,Sheet1!$B$3:$AH$1266,Sheet1!H$1+(Sheet1!$A$1-1)*10,FALSE)="---","---", (ROUND(VLOOKUP($A1126,Sheet1!$B$3:$AH$1266,Sheet1!H$1+(Sheet1!$A$1-1)*10,FALSE),IF(VLOOKUP($A1126,Sheet1!$B$3:$AH$1266,Sheet1!H$1+(Sheet1!$A$1-1)*10,FALSE)&gt;99999,-3,IF(VLOOKUP($A1126,Sheet1!$B$3:$AH$1266,Sheet1!H$1+(Sheet1!$A$1-1)*10,FALSE)&gt;9999,-2,IF(VLOOKUP($A1126,Sheet1!$B$3:$AH$1266,Sheet1!H$1+(Sheet1!$A$1-1)*10,FALSE)&gt;999,-1,0)))))))</f>
        <v>4340</v>
      </c>
      <c r="Y1126" s="392">
        <f>IF(ISNA(VLOOKUP($A1126,Sheet1!$B$3:$AH$1266,Sheet1!I$1+(Sheet1!$A$1-1)*10,FALSE))=TRUE,"---",IF(VLOOKUP($A1126,Sheet1!$B$3:$AH$1266,Sheet1!I$1+(Sheet1!$A$1-1)*10,FALSE)="---","---", (ROUND(VLOOKUP($A1126,Sheet1!$B$3:$AH$1266,Sheet1!I$1+(Sheet1!$A$1-1)*10,FALSE),IF(VLOOKUP($A1126,Sheet1!$B$3:$AH$1266,Sheet1!I$1+(Sheet1!$A$1-1)*10,FALSE)&gt;99999,-3,IF(VLOOKUP($A1126,Sheet1!$B$3:$AH$1266,Sheet1!I$1+(Sheet1!$A$1-1)*10,FALSE)&gt;9999,-2,IF(VLOOKUP($A1126,Sheet1!$B$3:$AH$1266,Sheet1!I$1+(Sheet1!$A$1-1)*10,FALSE)&gt;999,-1,0)))))))</f>
        <v>5610</v>
      </c>
      <c r="Z1126" s="392">
        <f>IF(ISNA(VLOOKUP($A1126,Sheet1!$B$3:$AH$1266,Sheet1!J$1+(Sheet1!$A$1-1)*10,FALSE))=TRUE,"---",IF(VLOOKUP($A1126,Sheet1!$B$3:$AH$1266,Sheet1!J$1+(Sheet1!$A$1-1)*10,FALSE)="---","---", (ROUND(VLOOKUP($A1126,Sheet1!$B$3:$AH$1266,Sheet1!J$1+(Sheet1!$A$1-1)*10,FALSE),IF(VLOOKUP($A1126,Sheet1!$B$3:$AH$1266,Sheet1!J$1+(Sheet1!$A$1-1)*10,FALSE)&gt;99999,-3,IF(VLOOKUP($A1126,Sheet1!$B$3:$AH$1266,Sheet1!J$1+(Sheet1!$A$1-1)*10,FALSE)&gt;9999,-2,IF(VLOOKUP($A1126,Sheet1!$B$3:$AH$1266,Sheet1!J$1+(Sheet1!$A$1-1)*10,FALSE)&gt;999,-1,0)))))))</f>
        <v>7340</v>
      </c>
      <c r="AA1126" s="392">
        <f>IF(ISNA(VLOOKUP($A1126,Sheet1!$B$3:$AH$1266,Sheet1!K$1+(Sheet1!$A$1-1)*10,FALSE))=TRUE,"---",IF(VLOOKUP($A1126,Sheet1!$B$3:$AH$1266,Sheet1!K$1+(Sheet1!$A$1-1)*10,FALSE)="---","---", (ROUND(VLOOKUP($A1126,Sheet1!$B$3:$AH$1266,Sheet1!K$1+(Sheet1!$A$1-1)*10,FALSE),IF(VLOOKUP($A1126,Sheet1!$B$3:$AH$1266,Sheet1!K$1+(Sheet1!$A$1-1)*10,FALSE)&gt;99999,-3,IF(VLOOKUP($A1126,Sheet1!$B$3:$AH$1266,Sheet1!K$1+(Sheet1!$A$1-1)*10,FALSE)&gt;9999,-2,IF(VLOOKUP($A1126,Sheet1!$B$3:$AH$1266,Sheet1!K$1+(Sheet1!$A$1-1)*10,FALSE)&gt;999,-1,0)))))))</f>
        <v>8730</v>
      </c>
      <c r="AB1126" s="392">
        <f>IF(ISNA(VLOOKUP($A1126,Sheet1!$B$3:$AH$1266,Sheet1!L$1+(Sheet1!$A$1-1)*10,FALSE))=TRUE,"---",IF(VLOOKUP($A1126,Sheet1!$B$3:$AH$1266,Sheet1!L$1+(Sheet1!$A$1-1)*10,FALSE)="---","---", (ROUND(VLOOKUP($A1126,Sheet1!$B$3:$AH$1266,Sheet1!L$1+(Sheet1!$A$1-1)*10,FALSE),IF(VLOOKUP($A1126,Sheet1!$B$3:$AH$1266,Sheet1!L$1+(Sheet1!$A$1-1)*10,FALSE)&gt;99999,-3,IF(VLOOKUP($A1126,Sheet1!$B$3:$AH$1266,Sheet1!L$1+(Sheet1!$A$1-1)*10,FALSE)&gt;9999,-2,IF(VLOOKUP($A1126,Sheet1!$B$3:$AH$1266,Sheet1!L$1+(Sheet1!$A$1-1)*10,FALSE)&gt;999,-1,0)))))))</f>
        <v>10200</v>
      </c>
      <c r="AC1126" s="392">
        <f>IF(ISNA(VLOOKUP($A1126,Sheet1!$B$3:$AH$1266,Sheet1!M$1+(Sheet1!$A$1-1)*10,FALSE))=TRUE,"---",IF(VLOOKUP($A1126,Sheet1!$B$3:$AH$1266,Sheet1!M$1+(Sheet1!$A$1-1)*10,FALSE)="---","---", (ROUND(VLOOKUP($A1126,Sheet1!$B$3:$AH$1266,Sheet1!M$1+(Sheet1!$A$1-1)*10,FALSE),IF(VLOOKUP($A1126,Sheet1!$B$3:$AH$1266,Sheet1!M$1+(Sheet1!$A$1-1)*10,FALSE)&gt;99999,-3,IF(VLOOKUP($A1126,Sheet1!$B$3:$AH$1266,Sheet1!M$1+(Sheet1!$A$1-1)*10,FALSE)&gt;9999,-2,IF(VLOOKUP($A1126,Sheet1!$B$3:$AH$1266,Sheet1!M$1+(Sheet1!$A$1-1)*10,FALSE)&gt;999,-1,0)))))))</f>
        <v>11800</v>
      </c>
      <c r="AD1126" s="392">
        <f>IF(ISNA(VLOOKUP($A1126,Sheet1!$B$3:$AH$1266,Sheet1!N$1+(Sheet1!$A$1-1)*10,FALSE))=TRUE,"---",IF(VLOOKUP($A1126,Sheet1!$B$3:$AH$1266,Sheet1!N$1+(Sheet1!$A$1-1)*10,FALSE)="---","---", (ROUND(VLOOKUP($A1126,Sheet1!$B$3:$AH$1266,Sheet1!N$1+(Sheet1!$A$1-1)*10,FALSE),IF(VLOOKUP($A1126,Sheet1!$B$3:$AH$1266,Sheet1!N$1+(Sheet1!$A$1-1)*10,FALSE)&gt;99999,-3,IF(VLOOKUP($A1126,Sheet1!$B$3:$AH$1266,Sheet1!N$1+(Sheet1!$A$1-1)*10,FALSE)&gt;9999,-2,IF(VLOOKUP($A1126,Sheet1!$B$3:$AH$1266,Sheet1!N$1+(Sheet1!$A$1-1)*10,FALSE)&gt;999,-1,0)))))))</f>
        <v>14000</v>
      </c>
    </row>
    <row r="1127" spans="1:30" ht="25.5" customHeight="1" x14ac:dyDescent="0.25">
      <c r="A1127" s="303"/>
      <c r="B1127" s="331"/>
      <c r="C1127" s="303"/>
      <c r="D1127" s="303"/>
      <c r="E1127" s="307" t="e">
        <v>#N/A</v>
      </c>
      <c r="F1127" s="52" t="s">
        <v>4786</v>
      </c>
      <c r="G1127" s="127" t="s">
        <v>286</v>
      </c>
      <c r="H1127" s="347"/>
      <c r="I1127" s="112">
        <v>12973</v>
      </c>
      <c r="J1127" s="147">
        <v>11.9</v>
      </c>
      <c r="K1127" s="114" t="s">
        <v>4405</v>
      </c>
      <c r="L1127" s="115">
        <v>9900</v>
      </c>
      <c r="M1127" s="116">
        <v>361</v>
      </c>
      <c r="N1127" s="127" t="s">
        <v>14</v>
      </c>
      <c r="O1127" s="68" t="s">
        <v>4405</v>
      </c>
      <c r="P1127" s="68" t="s">
        <v>4405</v>
      </c>
      <c r="Q1127" s="68" t="s">
        <v>4405</v>
      </c>
      <c r="R1127" s="74" t="s">
        <v>4405</v>
      </c>
      <c r="S1127" s="356" t="e">
        <v>#N/A</v>
      </c>
      <c r="T1127" s="356" t="str">
        <f>IF(ISNA(VLOOKUP(A1127,Sheet1!B$3:C$1266,2,FALSE)=TRUE),"ND",VLOOKUP(A1127,Sheet1!B$3:C$1266,2,FALSE))</f>
        <v>ND</v>
      </c>
      <c r="U1127" s="392" t="str">
        <f>IF(ISNA(VLOOKUP($A1127,Sheet1!$B$3:$AH$1266,Sheet1!E$1+(Sheet1!$A$1-1)*10,FALSE))=TRUE,"---",IF(VLOOKUP($A1127,Sheet1!$B$3:$AH$1266,Sheet1!E$1+(Sheet1!$A$1-1)*10,FALSE)="---","---", (ROUND(VLOOKUP($A1127,Sheet1!$B$3:$AH$1266,Sheet1!E$1+(Sheet1!$A$1-1)*10,FALSE),IF(VLOOKUP($A1127,Sheet1!$B$3:$AH$1266,Sheet1!E$1+(Sheet1!$A$1-1)*10,FALSE)&gt;99999,-3,IF(VLOOKUP($A1127,Sheet1!$B$3:$AH$1266,Sheet1!E$1+(Sheet1!$A$1-1)*10,FALSE)&gt;9999,-2,IF(VLOOKUP($A1127,Sheet1!$B$3:$AH$1266,Sheet1!E$1+(Sheet1!$A$1-1)*10,FALSE)&gt;999,-1,0)))))))</f>
        <v>---</v>
      </c>
      <c r="V1127" s="392" t="str">
        <f>IF(ISNA(VLOOKUP($A1127,Sheet1!$B$3:$AH$1266,Sheet1!F$1+(Sheet1!$A$1-1)*10,FALSE))=TRUE,"---",IF(VLOOKUP($A1127,Sheet1!$B$3:$AH$1266,Sheet1!F$1+(Sheet1!$A$1-1)*10,FALSE)="---","---", (ROUND(VLOOKUP($A1127,Sheet1!$B$3:$AH$1266,Sheet1!F$1+(Sheet1!$A$1-1)*10,FALSE),IF(VLOOKUP($A1127,Sheet1!$B$3:$AH$1266,Sheet1!F$1+(Sheet1!$A$1-1)*10,FALSE)&gt;99999,-3,IF(VLOOKUP($A1127,Sheet1!$B$3:$AH$1266,Sheet1!F$1+(Sheet1!$A$1-1)*10,FALSE)&gt;9999,-2,IF(VLOOKUP($A1127,Sheet1!$B$3:$AH$1266,Sheet1!F$1+(Sheet1!$A$1-1)*10,FALSE)&gt;999,-1,0)))))))</f>
        <v>---</v>
      </c>
      <c r="W1127" s="392" t="str">
        <f>IF(ISNA(VLOOKUP($A1127,Sheet1!$B$3:$AH$1266,Sheet1!G$1+(Sheet1!$A$1-1)*10,FALSE))=TRUE,"---",IF(VLOOKUP($A1127,Sheet1!$B$3:$AH$1266,Sheet1!G$1+(Sheet1!$A$1-1)*10,FALSE)="---","---", (ROUND(VLOOKUP($A1127,Sheet1!$B$3:$AH$1266,Sheet1!G$1+(Sheet1!$A$1-1)*10,FALSE),IF(VLOOKUP($A1127,Sheet1!$B$3:$AH$1266,Sheet1!G$1+(Sheet1!$A$1-1)*10,FALSE)&gt;99999,-3,IF(VLOOKUP($A1127,Sheet1!$B$3:$AH$1266,Sheet1!G$1+(Sheet1!$A$1-1)*10,FALSE)&gt;9999,-2,IF(VLOOKUP($A1127,Sheet1!$B$3:$AH$1266,Sheet1!G$1+(Sheet1!$A$1-1)*10,FALSE)&gt;999,-1,0)))))))</f>
        <v>---</v>
      </c>
      <c r="X1127" s="392" t="str">
        <f>IF(ISNA(VLOOKUP($A1127,Sheet1!$B$3:$AH$1266,Sheet1!H$1+(Sheet1!$A$1-1)*10,FALSE))=TRUE,"---",IF(VLOOKUP($A1127,Sheet1!$B$3:$AH$1266,Sheet1!H$1+(Sheet1!$A$1-1)*10,FALSE)="---","---", (ROUND(VLOOKUP($A1127,Sheet1!$B$3:$AH$1266,Sheet1!H$1+(Sheet1!$A$1-1)*10,FALSE),IF(VLOOKUP($A1127,Sheet1!$B$3:$AH$1266,Sheet1!H$1+(Sheet1!$A$1-1)*10,FALSE)&gt;99999,-3,IF(VLOOKUP($A1127,Sheet1!$B$3:$AH$1266,Sheet1!H$1+(Sheet1!$A$1-1)*10,FALSE)&gt;9999,-2,IF(VLOOKUP($A1127,Sheet1!$B$3:$AH$1266,Sheet1!H$1+(Sheet1!$A$1-1)*10,FALSE)&gt;999,-1,0)))))))</f>
        <v>---</v>
      </c>
      <c r="Y1127" s="392" t="str">
        <f>IF(ISNA(VLOOKUP($A1127,Sheet1!$B$3:$AH$1266,Sheet1!I$1+(Sheet1!$A$1-1)*10,FALSE))=TRUE,"---",IF(VLOOKUP($A1127,Sheet1!$B$3:$AH$1266,Sheet1!I$1+(Sheet1!$A$1-1)*10,FALSE)="---","---", (ROUND(VLOOKUP($A1127,Sheet1!$B$3:$AH$1266,Sheet1!I$1+(Sheet1!$A$1-1)*10,FALSE),IF(VLOOKUP($A1127,Sheet1!$B$3:$AH$1266,Sheet1!I$1+(Sheet1!$A$1-1)*10,FALSE)&gt;99999,-3,IF(VLOOKUP($A1127,Sheet1!$B$3:$AH$1266,Sheet1!I$1+(Sheet1!$A$1-1)*10,FALSE)&gt;9999,-2,IF(VLOOKUP($A1127,Sheet1!$B$3:$AH$1266,Sheet1!I$1+(Sheet1!$A$1-1)*10,FALSE)&gt;999,-1,0)))))))</f>
        <v>---</v>
      </c>
      <c r="Z1127" s="392" t="str">
        <f>IF(ISNA(VLOOKUP($A1127,Sheet1!$B$3:$AH$1266,Sheet1!J$1+(Sheet1!$A$1-1)*10,FALSE))=TRUE,"---",IF(VLOOKUP($A1127,Sheet1!$B$3:$AH$1266,Sheet1!J$1+(Sheet1!$A$1-1)*10,FALSE)="---","---", (ROUND(VLOOKUP($A1127,Sheet1!$B$3:$AH$1266,Sheet1!J$1+(Sheet1!$A$1-1)*10,FALSE),IF(VLOOKUP($A1127,Sheet1!$B$3:$AH$1266,Sheet1!J$1+(Sheet1!$A$1-1)*10,FALSE)&gt;99999,-3,IF(VLOOKUP($A1127,Sheet1!$B$3:$AH$1266,Sheet1!J$1+(Sheet1!$A$1-1)*10,FALSE)&gt;9999,-2,IF(VLOOKUP($A1127,Sheet1!$B$3:$AH$1266,Sheet1!J$1+(Sheet1!$A$1-1)*10,FALSE)&gt;999,-1,0)))))))</f>
        <v>---</v>
      </c>
      <c r="AA1127" s="392" t="str">
        <f>IF(ISNA(VLOOKUP($A1127,Sheet1!$B$3:$AH$1266,Sheet1!K$1+(Sheet1!$A$1-1)*10,FALSE))=TRUE,"---",IF(VLOOKUP($A1127,Sheet1!$B$3:$AH$1266,Sheet1!K$1+(Sheet1!$A$1-1)*10,FALSE)="---","---", (ROUND(VLOOKUP($A1127,Sheet1!$B$3:$AH$1266,Sheet1!K$1+(Sheet1!$A$1-1)*10,FALSE),IF(VLOOKUP($A1127,Sheet1!$B$3:$AH$1266,Sheet1!K$1+(Sheet1!$A$1-1)*10,FALSE)&gt;99999,-3,IF(VLOOKUP($A1127,Sheet1!$B$3:$AH$1266,Sheet1!K$1+(Sheet1!$A$1-1)*10,FALSE)&gt;9999,-2,IF(VLOOKUP($A1127,Sheet1!$B$3:$AH$1266,Sheet1!K$1+(Sheet1!$A$1-1)*10,FALSE)&gt;999,-1,0)))))))</f>
        <v>---</v>
      </c>
      <c r="AB1127" s="392" t="str">
        <f>IF(ISNA(VLOOKUP($A1127,Sheet1!$B$3:$AH$1266,Sheet1!L$1+(Sheet1!$A$1-1)*10,FALSE))=TRUE,"---",IF(VLOOKUP($A1127,Sheet1!$B$3:$AH$1266,Sheet1!L$1+(Sheet1!$A$1-1)*10,FALSE)="---","---", (ROUND(VLOOKUP($A1127,Sheet1!$B$3:$AH$1266,Sheet1!L$1+(Sheet1!$A$1-1)*10,FALSE),IF(VLOOKUP($A1127,Sheet1!$B$3:$AH$1266,Sheet1!L$1+(Sheet1!$A$1-1)*10,FALSE)&gt;99999,-3,IF(VLOOKUP($A1127,Sheet1!$B$3:$AH$1266,Sheet1!L$1+(Sheet1!$A$1-1)*10,FALSE)&gt;9999,-2,IF(VLOOKUP($A1127,Sheet1!$B$3:$AH$1266,Sheet1!L$1+(Sheet1!$A$1-1)*10,FALSE)&gt;999,-1,0)))))))</f>
        <v>---</v>
      </c>
      <c r="AC1127" s="392" t="str">
        <f>IF(ISNA(VLOOKUP($A1127,Sheet1!$B$3:$AH$1266,Sheet1!M$1+(Sheet1!$A$1-1)*10,FALSE))=TRUE,"---",IF(VLOOKUP($A1127,Sheet1!$B$3:$AH$1266,Sheet1!M$1+(Sheet1!$A$1-1)*10,FALSE)="---","---", (ROUND(VLOOKUP($A1127,Sheet1!$B$3:$AH$1266,Sheet1!M$1+(Sheet1!$A$1-1)*10,FALSE),IF(VLOOKUP($A1127,Sheet1!$B$3:$AH$1266,Sheet1!M$1+(Sheet1!$A$1-1)*10,FALSE)&gt;99999,-3,IF(VLOOKUP($A1127,Sheet1!$B$3:$AH$1266,Sheet1!M$1+(Sheet1!$A$1-1)*10,FALSE)&gt;9999,-2,IF(VLOOKUP($A1127,Sheet1!$B$3:$AH$1266,Sheet1!M$1+(Sheet1!$A$1-1)*10,FALSE)&gt;999,-1,0)))))))</f>
        <v>---</v>
      </c>
      <c r="AD1127" s="392" t="str">
        <f>IF(ISNA(VLOOKUP($A1127,Sheet1!$B$3:$AH$1266,Sheet1!N$1+(Sheet1!$A$1-1)*10,FALSE))=TRUE,"---",IF(VLOOKUP($A1127,Sheet1!$B$3:$AH$1266,Sheet1!N$1+(Sheet1!$A$1-1)*10,FALSE)="---","---", (ROUND(VLOOKUP($A1127,Sheet1!$B$3:$AH$1266,Sheet1!N$1+(Sheet1!$A$1-1)*10,FALSE),IF(VLOOKUP($A1127,Sheet1!$B$3:$AH$1266,Sheet1!N$1+(Sheet1!$A$1-1)*10,FALSE)&gt;99999,-3,IF(VLOOKUP($A1127,Sheet1!$B$3:$AH$1266,Sheet1!N$1+(Sheet1!$A$1-1)*10,FALSE)&gt;9999,-2,IF(VLOOKUP($A1127,Sheet1!$B$3:$AH$1266,Sheet1!N$1+(Sheet1!$A$1-1)*10,FALSE)&gt;999,-1,0)))))))</f>
        <v>---</v>
      </c>
    </row>
    <row r="1128" spans="1:30" ht="25.5" customHeight="1" x14ac:dyDescent="0.25">
      <c r="A1128" s="304" t="s">
        <v>1669</v>
      </c>
      <c r="B1128" s="393" t="s">
        <v>1670</v>
      </c>
      <c r="C1128" s="304">
        <v>422005</v>
      </c>
      <c r="D1128" s="304">
        <v>774059</v>
      </c>
      <c r="E1128" s="305" t="s">
        <v>3031</v>
      </c>
      <c r="F1128" s="345" t="s">
        <v>4787</v>
      </c>
      <c r="G1128" s="351" t="s">
        <v>31</v>
      </c>
      <c r="H1128" s="348">
        <v>57.9</v>
      </c>
      <c r="I1128" s="119">
        <v>12973</v>
      </c>
      <c r="J1128" s="120">
        <v>16.61</v>
      </c>
      <c r="K1128" s="118" t="s">
        <v>224</v>
      </c>
      <c r="L1128" s="122">
        <v>21000</v>
      </c>
      <c r="M1128" s="123">
        <v>363</v>
      </c>
      <c r="N1128" s="118" t="s">
        <v>1671</v>
      </c>
      <c r="O1128" s="71" t="str">
        <f>IF(U1128&lt;&gt;"---",IF(L1128&lt;W1128,"&gt;50",IF(AND(L1128&gt;=W1128,L1128&lt;=X1128),(W$8-(((LOG(L1128)-LOG(W1128))/((LOG(X1128)-LOG(W1128)))*(W$8-X$8)))),IF(AND(L1128&gt;=X1128,L1128&lt;=Y1128),(X$8-(((LOG(L1128)-LOG(X1128))/((LOG(Y1128)-LOG(X1128)))*(X$8-Y$8)))),IF(AND(L1128&gt;=Y1128,L1128&lt;=Z1128),(Y$8-(((LOG(L1128)-LOG(Y1128))/((LOG(Z1128)-LOG(Y1128)))*(Y$8-Z$8)))),IF(AND(L1128&gt;=Z1128,L1128&lt;=AA1128),(Z$8-(((LOG(L1128)-LOG(Z1128))/((LOG(AA1128)-LOG(Z1128)))*(Z$8-AA$8)))),IF(AND(L1128&gt;=AA1128,L1128&lt;=AB1128),(AA$8-(((LOG(L1128)-LOG(AA1128))/((LOG(AB1128)-LOG(AA1128)))*(AA$8-AB$8)))),IF(AND(L1128&gt;=AB1128,L1128&lt;=AC1128),(AB$8-(((LOG(L1128)-LOG(AB1128))/((LOG(AC1128)-LOG(AB1128)))*(AB$8-AC$8)))),IF(AND(L1128&gt;=AC1128,L1128&lt;=AD1128),(AC$8-(((LOG(L1128)-LOG(AC1128))/((LOG(AD1128)-LOG(AC1128)))*(AC$8-AD$8)))),IF(L1128&gt;AD1128*1.1,"&lt;0.2",0.2))))))))),"")</f>
        <v>&lt;0.2</v>
      </c>
      <c r="P1128" s="71">
        <f>IF(O1128&lt;&gt;"",VLOOKUP($A1128,Sheet4!$A$2:$O$1309,14,FALSE)*100,"")</f>
        <v>0.28961415088042397</v>
      </c>
      <c r="Q1128" s="71">
        <f>IF(P1128&lt;&gt;"",VLOOKUP($A1128,Sheet4!$A$2:$O$1309,15,FALSE)*100,"")</f>
        <v>2.8009173348630845</v>
      </c>
      <c r="R1128" s="73" t="str">
        <f t="shared" si="38"/>
        <v>&gt;500</v>
      </c>
      <c r="S1128" s="357" t="s">
        <v>4367</v>
      </c>
      <c r="T1128" s="357" t="str">
        <f>IF(ISNA(VLOOKUP(A1128,Sheet1!B$3:C$1266,2,FALSE)=TRUE),"NC",VLOOKUP(A1128,Sheet1!B$3:C$1266,2,FALSE))</f>
        <v>Regulated</v>
      </c>
      <c r="U1128" s="385">
        <f>IF(ISNA(VLOOKUP($A1128,Sheet1!$B$3:$AH$1266,Sheet1!E$1+(Sheet1!$A$1-1)*10,FALSE))=TRUE,"---",IF(VLOOKUP($A1128,Sheet1!$B$3:$AH$1266,Sheet1!E$1+(Sheet1!$A$1-1)*10,FALSE)="---","---", (ROUND(VLOOKUP($A1128,Sheet1!$B$3:$AH$1266,Sheet1!E$1+(Sheet1!$A$1-1)*10,FALSE),IF(VLOOKUP($A1128,Sheet1!$B$3:$AH$1266,Sheet1!E$1+(Sheet1!$A$1-1)*10,FALSE)&gt;99999,-3,IF(VLOOKUP($A1128,Sheet1!$B$3:$AH$1266,Sheet1!E$1+(Sheet1!$A$1-1)*10,FALSE)&gt;9999,-2,IF(VLOOKUP($A1128,Sheet1!$B$3:$AH$1266,Sheet1!E$1+(Sheet1!$A$1-1)*10,FALSE)&gt;999,-1,0)))))))</f>
        <v>973</v>
      </c>
      <c r="V1128" s="385">
        <f>IF(ISNA(VLOOKUP($A1128,Sheet1!$B$3:$AH$1266,Sheet1!F$1+(Sheet1!$A$1-1)*10,FALSE))=TRUE,"---",IF(VLOOKUP($A1128,Sheet1!$B$3:$AH$1266,Sheet1!F$1+(Sheet1!$A$1-1)*10,FALSE)="---","---", (ROUND(VLOOKUP($A1128,Sheet1!$B$3:$AH$1266,Sheet1!F$1+(Sheet1!$A$1-1)*10,FALSE),IF(VLOOKUP($A1128,Sheet1!$B$3:$AH$1266,Sheet1!F$1+(Sheet1!$A$1-1)*10,FALSE)&gt;99999,-3,IF(VLOOKUP($A1128,Sheet1!$B$3:$AH$1266,Sheet1!F$1+(Sheet1!$A$1-1)*10,FALSE)&gt;9999,-2,IF(VLOOKUP($A1128,Sheet1!$B$3:$AH$1266,Sheet1!F$1+(Sheet1!$A$1-1)*10,FALSE)&gt;999,-1,0)))))))</f>
        <v>1130</v>
      </c>
      <c r="W1128" s="385">
        <f>IF(ISNA(VLOOKUP($A1128,Sheet1!$B$3:$AH$1266,Sheet1!G$1+(Sheet1!$A$1-1)*10,FALSE))=TRUE,"---",IF(VLOOKUP($A1128,Sheet1!$B$3:$AH$1266,Sheet1!G$1+(Sheet1!$A$1-1)*10,FALSE)="---","---", (ROUND(VLOOKUP($A1128,Sheet1!$B$3:$AH$1266,Sheet1!G$1+(Sheet1!$A$1-1)*10,FALSE),IF(VLOOKUP($A1128,Sheet1!$B$3:$AH$1266,Sheet1!G$1+(Sheet1!$A$1-1)*10,FALSE)&gt;99999,-3,IF(VLOOKUP($A1128,Sheet1!$B$3:$AH$1266,Sheet1!G$1+(Sheet1!$A$1-1)*10,FALSE)&gt;9999,-2,IF(VLOOKUP($A1128,Sheet1!$B$3:$AH$1266,Sheet1!G$1+(Sheet1!$A$1-1)*10,FALSE)&gt;999,-1,0)))))))</f>
        <v>1340</v>
      </c>
      <c r="X1128" s="385">
        <f>IF(ISNA(VLOOKUP($A1128,Sheet1!$B$3:$AH$1266,Sheet1!H$1+(Sheet1!$A$1-1)*10,FALSE))=TRUE,"---",IF(VLOOKUP($A1128,Sheet1!$B$3:$AH$1266,Sheet1!H$1+(Sheet1!$A$1-1)*10,FALSE)="---","---", (ROUND(VLOOKUP($A1128,Sheet1!$B$3:$AH$1266,Sheet1!H$1+(Sheet1!$A$1-1)*10,FALSE),IF(VLOOKUP($A1128,Sheet1!$B$3:$AH$1266,Sheet1!H$1+(Sheet1!$A$1-1)*10,FALSE)&gt;99999,-3,IF(VLOOKUP($A1128,Sheet1!$B$3:$AH$1266,Sheet1!H$1+(Sheet1!$A$1-1)*10,FALSE)&gt;9999,-2,IF(VLOOKUP($A1128,Sheet1!$B$3:$AH$1266,Sheet1!H$1+(Sheet1!$A$1-1)*10,FALSE)&gt;999,-1,0)))))))</f>
        <v>2020</v>
      </c>
      <c r="Y1128" s="385">
        <f>IF(ISNA(VLOOKUP($A1128,Sheet1!$B$3:$AH$1266,Sheet1!I$1+(Sheet1!$A$1-1)*10,FALSE))=TRUE,"---",IF(VLOOKUP($A1128,Sheet1!$B$3:$AH$1266,Sheet1!I$1+(Sheet1!$A$1-1)*10,FALSE)="---","---", (ROUND(VLOOKUP($A1128,Sheet1!$B$3:$AH$1266,Sheet1!I$1+(Sheet1!$A$1-1)*10,FALSE),IF(VLOOKUP($A1128,Sheet1!$B$3:$AH$1266,Sheet1!I$1+(Sheet1!$A$1-1)*10,FALSE)&gt;99999,-3,IF(VLOOKUP($A1128,Sheet1!$B$3:$AH$1266,Sheet1!I$1+(Sheet1!$A$1-1)*10,FALSE)&gt;9999,-2,IF(VLOOKUP($A1128,Sheet1!$B$3:$AH$1266,Sheet1!I$1+(Sheet1!$A$1-1)*10,FALSE)&gt;999,-1,0)))))))</f>
        <v>2610</v>
      </c>
      <c r="Z1128" s="385">
        <f>IF(ISNA(VLOOKUP($A1128,Sheet1!$B$3:$AH$1266,Sheet1!J$1+(Sheet1!$A$1-1)*10,FALSE))=TRUE,"---",IF(VLOOKUP($A1128,Sheet1!$B$3:$AH$1266,Sheet1!J$1+(Sheet1!$A$1-1)*10,FALSE)="---","---", (ROUND(VLOOKUP($A1128,Sheet1!$B$3:$AH$1266,Sheet1!J$1+(Sheet1!$A$1-1)*10,FALSE),IF(VLOOKUP($A1128,Sheet1!$B$3:$AH$1266,Sheet1!J$1+(Sheet1!$A$1-1)*10,FALSE)&gt;99999,-3,IF(VLOOKUP($A1128,Sheet1!$B$3:$AH$1266,Sheet1!J$1+(Sheet1!$A$1-1)*10,FALSE)&gt;9999,-2,IF(VLOOKUP($A1128,Sheet1!$B$3:$AH$1266,Sheet1!J$1+(Sheet1!$A$1-1)*10,FALSE)&gt;999,-1,0)))))))</f>
        <v>3520</v>
      </c>
      <c r="AA1128" s="385">
        <f>IF(ISNA(VLOOKUP($A1128,Sheet1!$B$3:$AH$1266,Sheet1!K$1+(Sheet1!$A$1-1)*10,FALSE))=TRUE,"---",IF(VLOOKUP($A1128,Sheet1!$B$3:$AH$1266,Sheet1!K$1+(Sheet1!$A$1-1)*10,FALSE)="---","---", (ROUND(VLOOKUP($A1128,Sheet1!$B$3:$AH$1266,Sheet1!K$1+(Sheet1!$A$1-1)*10,FALSE),IF(VLOOKUP($A1128,Sheet1!$B$3:$AH$1266,Sheet1!K$1+(Sheet1!$A$1-1)*10,FALSE)&gt;99999,-3,IF(VLOOKUP($A1128,Sheet1!$B$3:$AH$1266,Sheet1!K$1+(Sheet1!$A$1-1)*10,FALSE)&gt;9999,-2,IF(VLOOKUP($A1128,Sheet1!$B$3:$AH$1266,Sheet1!K$1+(Sheet1!$A$1-1)*10,FALSE)&gt;999,-1,0)))))))</f>
        <v>4360</v>
      </c>
      <c r="AB1128" s="385">
        <f>IF(ISNA(VLOOKUP($A1128,Sheet1!$B$3:$AH$1266,Sheet1!L$1+(Sheet1!$A$1-1)*10,FALSE))=TRUE,"---",IF(VLOOKUP($A1128,Sheet1!$B$3:$AH$1266,Sheet1!L$1+(Sheet1!$A$1-1)*10,FALSE)="---","---", (ROUND(VLOOKUP($A1128,Sheet1!$B$3:$AH$1266,Sheet1!L$1+(Sheet1!$A$1-1)*10,FALSE),IF(VLOOKUP($A1128,Sheet1!$B$3:$AH$1266,Sheet1!L$1+(Sheet1!$A$1-1)*10,FALSE)&gt;99999,-3,IF(VLOOKUP($A1128,Sheet1!$B$3:$AH$1266,Sheet1!L$1+(Sheet1!$A$1-1)*10,FALSE)&gt;9999,-2,IF(VLOOKUP($A1128,Sheet1!$B$3:$AH$1266,Sheet1!L$1+(Sheet1!$A$1-1)*10,FALSE)&gt;999,-1,0)))))))</f>
        <v>5340</v>
      </c>
      <c r="AC1128" s="385">
        <f>IF(ISNA(VLOOKUP($A1128,Sheet1!$B$3:$AH$1266,Sheet1!M$1+(Sheet1!$A$1-1)*10,FALSE))=TRUE,"---",IF(VLOOKUP($A1128,Sheet1!$B$3:$AH$1266,Sheet1!M$1+(Sheet1!$A$1-1)*10,FALSE)="---","---", (ROUND(VLOOKUP($A1128,Sheet1!$B$3:$AH$1266,Sheet1!M$1+(Sheet1!$A$1-1)*10,FALSE),IF(VLOOKUP($A1128,Sheet1!$B$3:$AH$1266,Sheet1!M$1+(Sheet1!$A$1-1)*10,FALSE)&gt;99999,-3,IF(VLOOKUP($A1128,Sheet1!$B$3:$AH$1266,Sheet1!M$1+(Sheet1!$A$1-1)*10,FALSE)&gt;9999,-2,IF(VLOOKUP($A1128,Sheet1!$B$3:$AH$1266,Sheet1!M$1+(Sheet1!$A$1-1)*10,FALSE)&gt;999,-1,0)))))))</f>
        <v>6490</v>
      </c>
      <c r="AD1128" s="385">
        <f>IF(ISNA(VLOOKUP($A1128,Sheet1!$B$3:$AH$1266,Sheet1!N$1+(Sheet1!$A$1-1)*10,FALSE))=TRUE,"---",IF(VLOOKUP($A1128,Sheet1!$B$3:$AH$1266,Sheet1!N$1+(Sheet1!$A$1-1)*10,FALSE)="---","---", (ROUND(VLOOKUP($A1128,Sheet1!$B$3:$AH$1266,Sheet1!N$1+(Sheet1!$A$1-1)*10,FALSE),IF(VLOOKUP($A1128,Sheet1!$B$3:$AH$1266,Sheet1!N$1+(Sheet1!$A$1-1)*10,FALSE)&gt;99999,-3,IF(VLOOKUP($A1128,Sheet1!$B$3:$AH$1266,Sheet1!N$1+(Sheet1!$A$1-1)*10,FALSE)&gt;9999,-2,IF(VLOOKUP($A1128,Sheet1!$B$3:$AH$1266,Sheet1!N$1+(Sheet1!$A$1-1)*10,FALSE)&gt;999,-1,0)))))))</f>
        <v>8340</v>
      </c>
    </row>
    <row r="1129" spans="1:30" ht="25.5" customHeight="1" x14ac:dyDescent="0.25">
      <c r="A1129" s="304"/>
      <c r="B1129" s="346"/>
      <c r="C1129" s="304"/>
      <c r="D1129" s="304"/>
      <c r="E1129" s="305" t="e">
        <v>#N/A</v>
      </c>
      <c r="F1129" s="355"/>
      <c r="G1129" s="372"/>
      <c r="H1129" s="348"/>
      <c r="I1129" s="119">
        <v>16574</v>
      </c>
      <c r="J1129" s="124">
        <v>5.14</v>
      </c>
      <c r="K1129" s="118" t="s">
        <v>20</v>
      </c>
      <c r="L1129" s="122">
        <v>9430</v>
      </c>
      <c r="M1129" s="123">
        <v>163</v>
      </c>
      <c r="N1129" s="118" t="s">
        <v>286</v>
      </c>
      <c r="O1129" s="71" t="s">
        <v>4405</v>
      </c>
      <c r="P1129" s="71" t="s">
        <v>4405</v>
      </c>
      <c r="Q1129" s="71" t="s">
        <v>4405</v>
      </c>
      <c r="R1129" s="73" t="s">
        <v>4405</v>
      </c>
      <c r="S1129" s="357" t="e">
        <v>#N/A</v>
      </c>
      <c r="T1129" s="357" t="str">
        <f>IF(ISNA(VLOOKUP(A1129,Sheet1!B$3:C$1266,2,FALSE)=TRUE),"ND",VLOOKUP(A1129,Sheet1!B$3:C$1266,2,FALSE))</f>
        <v>ND</v>
      </c>
      <c r="U1129" s="385" t="str">
        <f>IF(ISNA(VLOOKUP($A1129,Sheet1!$B$3:$AH$1266,Sheet1!E$1+(Sheet1!$A$1-1)*10,FALSE))=TRUE,"---",IF(VLOOKUP($A1129,Sheet1!$B$3:$AH$1266,Sheet1!E$1+(Sheet1!$A$1-1)*10,FALSE)="---","---", (ROUND(VLOOKUP($A1129,Sheet1!$B$3:$AH$1266,Sheet1!E$1+(Sheet1!$A$1-1)*10,FALSE),IF(VLOOKUP($A1129,Sheet1!$B$3:$AH$1266,Sheet1!E$1+(Sheet1!$A$1-1)*10,FALSE)&gt;99999,-3,IF(VLOOKUP($A1129,Sheet1!$B$3:$AH$1266,Sheet1!E$1+(Sheet1!$A$1-1)*10,FALSE)&gt;9999,-2,IF(VLOOKUP($A1129,Sheet1!$B$3:$AH$1266,Sheet1!E$1+(Sheet1!$A$1-1)*10,FALSE)&gt;999,-1,0)))))))</f>
        <v>---</v>
      </c>
      <c r="V1129" s="385" t="str">
        <f>IF(ISNA(VLOOKUP($A1129,Sheet1!$B$3:$AH$1266,Sheet1!F$1+(Sheet1!$A$1-1)*10,FALSE))=TRUE,"---",IF(VLOOKUP($A1129,Sheet1!$B$3:$AH$1266,Sheet1!F$1+(Sheet1!$A$1-1)*10,FALSE)="---","---", (ROUND(VLOOKUP($A1129,Sheet1!$B$3:$AH$1266,Sheet1!F$1+(Sheet1!$A$1-1)*10,FALSE),IF(VLOOKUP($A1129,Sheet1!$B$3:$AH$1266,Sheet1!F$1+(Sheet1!$A$1-1)*10,FALSE)&gt;99999,-3,IF(VLOOKUP($A1129,Sheet1!$B$3:$AH$1266,Sheet1!F$1+(Sheet1!$A$1-1)*10,FALSE)&gt;9999,-2,IF(VLOOKUP($A1129,Sheet1!$B$3:$AH$1266,Sheet1!F$1+(Sheet1!$A$1-1)*10,FALSE)&gt;999,-1,0)))))))</f>
        <v>---</v>
      </c>
      <c r="W1129" s="385" t="str">
        <f>IF(ISNA(VLOOKUP($A1129,Sheet1!$B$3:$AH$1266,Sheet1!G$1+(Sheet1!$A$1-1)*10,FALSE))=TRUE,"---",IF(VLOOKUP($A1129,Sheet1!$B$3:$AH$1266,Sheet1!G$1+(Sheet1!$A$1-1)*10,FALSE)="---","---", (ROUND(VLOOKUP($A1129,Sheet1!$B$3:$AH$1266,Sheet1!G$1+(Sheet1!$A$1-1)*10,FALSE),IF(VLOOKUP($A1129,Sheet1!$B$3:$AH$1266,Sheet1!G$1+(Sheet1!$A$1-1)*10,FALSE)&gt;99999,-3,IF(VLOOKUP($A1129,Sheet1!$B$3:$AH$1266,Sheet1!G$1+(Sheet1!$A$1-1)*10,FALSE)&gt;9999,-2,IF(VLOOKUP($A1129,Sheet1!$B$3:$AH$1266,Sheet1!G$1+(Sheet1!$A$1-1)*10,FALSE)&gt;999,-1,0)))))))</f>
        <v>---</v>
      </c>
      <c r="X1129" s="385" t="str">
        <f>IF(ISNA(VLOOKUP($A1129,Sheet1!$B$3:$AH$1266,Sheet1!H$1+(Sheet1!$A$1-1)*10,FALSE))=TRUE,"---",IF(VLOOKUP($A1129,Sheet1!$B$3:$AH$1266,Sheet1!H$1+(Sheet1!$A$1-1)*10,FALSE)="---","---", (ROUND(VLOOKUP($A1129,Sheet1!$B$3:$AH$1266,Sheet1!H$1+(Sheet1!$A$1-1)*10,FALSE),IF(VLOOKUP($A1129,Sheet1!$B$3:$AH$1266,Sheet1!H$1+(Sheet1!$A$1-1)*10,FALSE)&gt;99999,-3,IF(VLOOKUP($A1129,Sheet1!$B$3:$AH$1266,Sheet1!H$1+(Sheet1!$A$1-1)*10,FALSE)&gt;9999,-2,IF(VLOOKUP($A1129,Sheet1!$B$3:$AH$1266,Sheet1!H$1+(Sheet1!$A$1-1)*10,FALSE)&gt;999,-1,0)))))))</f>
        <v>---</v>
      </c>
      <c r="Y1129" s="385" t="str">
        <f>IF(ISNA(VLOOKUP($A1129,Sheet1!$B$3:$AH$1266,Sheet1!I$1+(Sheet1!$A$1-1)*10,FALSE))=TRUE,"---",IF(VLOOKUP($A1129,Sheet1!$B$3:$AH$1266,Sheet1!I$1+(Sheet1!$A$1-1)*10,FALSE)="---","---", (ROUND(VLOOKUP($A1129,Sheet1!$B$3:$AH$1266,Sheet1!I$1+(Sheet1!$A$1-1)*10,FALSE),IF(VLOOKUP($A1129,Sheet1!$B$3:$AH$1266,Sheet1!I$1+(Sheet1!$A$1-1)*10,FALSE)&gt;99999,-3,IF(VLOOKUP($A1129,Sheet1!$B$3:$AH$1266,Sheet1!I$1+(Sheet1!$A$1-1)*10,FALSE)&gt;9999,-2,IF(VLOOKUP($A1129,Sheet1!$B$3:$AH$1266,Sheet1!I$1+(Sheet1!$A$1-1)*10,FALSE)&gt;999,-1,0)))))))</f>
        <v>---</v>
      </c>
      <c r="Z1129" s="385" t="str">
        <f>IF(ISNA(VLOOKUP($A1129,Sheet1!$B$3:$AH$1266,Sheet1!J$1+(Sheet1!$A$1-1)*10,FALSE))=TRUE,"---",IF(VLOOKUP($A1129,Sheet1!$B$3:$AH$1266,Sheet1!J$1+(Sheet1!$A$1-1)*10,FALSE)="---","---", (ROUND(VLOOKUP($A1129,Sheet1!$B$3:$AH$1266,Sheet1!J$1+(Sheet1!$A$1-1)*10,FALSE),IF(VLOOKUP($A1129,Sheet1!$B$3:$AH$1266,Sheet1!J$1+(Sheet1!$A$1-1)*10,FALSE)&gt;99999,-3,IF(VLOOKUP($A1129,Sheet1!$B$3:$AH$1266,Sheet1!J$1+(Sheet1!$A$1-1)*10,FALSE)&gt;9999,-2,IF(VLOOKUP($A1129,Sheet1!$B$3:$AH$1266,Sheet1!J$1+(Sheet1!$A$1-1)*10,FALSE)&gt;999,-1,0)))))))</f>
        <v>---</v>
      </c>
      <c r="AA1129" s="385" t="str">
        <f>IF(ISNA(VLOOKUP($A1129,Sheet1!$B$3:$AH$1266,Sheet1!K$1+(Sheet1!$A$1-1)*10,FALSE))=TRUE,"---",IF(VLOOKUP($A1129,Sheet1!$B$3:$AH$1266,Sheet1!K$1+(Sheet1!$A$1-1)*10,FALSE)="---","---", (ROUND(VLOOKUP($A1129,Sheet1!$B$3:$AH$1266,Sheet1!K$1+(Sheet1!$A$1-1)*10,FALSE),IF(VLOOKUP($A1129,Sheet1!$B$3:$AH$1266,Sheet1!K$1+(Sheet1!$A$1-1)*10,FALSE)&gt;99999,-3,IF(VLOOKUP($A1129,Sheet1!$B$3:$AH$1266,Sheet1!K$1+(Sheet1!$A$1-1)*10,FALSE)&gt;9999,-2,IF(VLOOKUP($A1129,Sheet1!$B$3:$AH$1266,Sheet1!K$1+(Sheet1!$A$1-1)*10,FALSE)&gt;999,-1,0)))))))</f>
        <v>---</v>
      </c>
      <c r="AB1129" s="385" t="str">
        <f>IF(ISNA(VLOOKUP($A1129,Sheet1!$B$3:$AH$1266,Sheet1!L$1+(Sheet1!$A$1-1)*10,FALSE))=TRUE,"---",IF(VLOOKUP($A1129,Sheet1!$B$3:$AH$1266,Sheet1!L$1+(Sheet1!$A$1-1)*10,FALSE)="---","---", (ROUND(VLOOKUP($A1129,Sheet1!$B$3:$AH$1266,Sheet1!L$1+(Sheet1!$A$1-1)*10,FALSE),IF(VLOOKUP($A1129,Sheet1!$B$3:$AH$1266,Sheet1!L$1+(Sheet1!$A$1-1)*10,FALSE)&gt;99999,-3,IF(VLOOKUP($A1129,Sheet1!$B$3:$AH$1266,Sheet1!L$1+(Sheet1!$A$1-1)*10,FALSE)&gt;9999,-2,IF(VLOOKUP($A1129,Sheet1!$B$3:$AH$1266,Sheet1!L$1+(Sheet1!$A$1-1)*10,FALSE)&gt;999,-1,0)))))))</f>
        <v>---</v>
      </c>
      <c r="AC1129" s="385" t="str">
        <f>IF(ISNA(VLOOKUP($A1129,Sheet1!$B$3:$AH$1266,Sheet1!M$1+(Sheet1!$A$1-1)*10,FALSE))=TRUE,"---",IF(VLOOKUP($A1129,Sheet1!$B$3:$AH$1266,Sheet1!M$1+(Sheet1!$A$1-1)*10,FALSE)="---","---", (ROUND(VLOOKUP($A1129,Sheet1!$B$3:$AH$1266,Sheet1!M$1+(Sheet1!$A$1-1)*10,FALSE),IF(VLOOKUP($A1129,Sheet1!$B$3:$AH$1266,Sheet1!M$1+(Sheet1!$A$1-1)*10,FALSE)&gt;99999,-3,IF(VLOOKUP($A1129,Sheet1!$B$3:$AH$1266,Sheet1!M$1+(Sheet1!$A$1-1)*10,FALSE)&gt;9999,-2,IF(VLOOKUP($A1129,Sheet1!$B$3:$AH$1266,Sheet1!M$1+(Sheet1!$A$1-1)*10,FALSE)&gt;999,-1,0)))))))</f>
        <v>---</v>
      </c>
      <c r="AD1129" s="385" t="str">
        <f>IF(ISNA(VLOOKUP($A1129,Sheet1!$B$3:$AH$1266,Sheet1!N$1+(Sheet1!$A$1-1)*10,FALSE))=TRUE,"---",IF(VLOOKUP($A1129,Sheet1!$B$3:$AH$1266,Sheet1!N$1+(Sheet1!$A$1-1)*10,FALSE)="---","---", (ROUND(VLOOKUP($A1129,Sheet1!$B$3:$AH$1266,Sheet1!N$1+(Sheet1!$A$1-1)*10,FALSE),IF(VLOOKUP($A1129,Sheet1!$B$3:$AH$1266,Sheet1!N$1+(Sheet1!$A$1-1)*10,FALSE)&gt;99999,-3,IF(VLOOKUP($A1129,Sheet1!$B$3:$AH$1266,Sheet1!N$1+(Sheet1!$A$1-1)*10,FALSE)&gt;9999,-2,IF(VLOOKUP($A1129,Sheet1!$B$3:$AH$1266,Sheet1!N$1+(Sheet1!$A$1-1)*10,FALSE)&gt;999,-1,0)))))))</f>
        <v>---</v>
      </c>
    </row>
    <row r="1130" spans="1:30" ht="25.5" customHeight="1" x14ac:dyDescent="0.25">
      <c r="A1130" s="304"/>
      <c r="B1130" s="346"/>
      <c r="C1130" s="304"/>
      <c r="D1130" s="304"/>
      <c r="E1130" s="305" t="e">
        <v>#N/A</v>
      </c>
      <c r="F1130" s="355"/>
      <c r="G1130" s="335"/>
      <c r="H1130" s="348"/>
      <c r="I1130" s="119">
        <v>17321</v>
      </c>
      <c r="J1130" s="124">
        <v>6.65</v>
      </c>
      <c r="K1130" s="121" t="s">
        <v>4405</v>
      </c>
      <c r="L1130" s="122">
        <v>6900</v>
      </c>
      <c r="M1130" s="123">
        <v>119</v>
      </c>
      <c r="N1130" s="118" t="s">
        <v>828</v>
      </c>
      <c r="O1130" s="71" t="s">
        <v>4405</v>
      </c>
      <c r="P1130" s="71" t="s">
        <v>4405</v>
      </c>
      <c r="Q1130" s="71" t="s">
        <v>4405</v>
      </c>
      <c r="R1130" s="73" t="s">
        <v>4405</v>
      </c>
      <c r="S1130" s="357" t="e">
        <v>#N/A</v>
      </c>
      <c r="T1130" s="357" t="str">
        <f>IF(ISNA(VLOOKUP(A1130,Sheet1!B$3:C$1266,2,FALSE)=TRUE),"ND",VLOOKUP(A1130,Sheet1!B$3:C$1266,2,FALSE))</f>
        <v>ND</v>
      </c>
      <c r="U1130" s="385" t="str">
        <f>IF(ISNA(VLOOKUP($A1130,Sheet1!$B$3:$AH$1266,Sheet1!E$1+(Sheet1!$A$1-1)*10,FALSE))=TRUE,"---",IF(VLOOKUP($A1130,Sheet1!$B$3:$AH$1266,Sheet1!E$1+(Sheet1!$A$1-1)*10,FALSE)="---","---", (ROUND(VLOOKUP($A1130,Sheet1!$B$3:$AH$1266,Sheet1!E$1+(Sheet1!$A$1-1)*10,FALSE),IF(VLOOKUP($A1130,Sheet1!$B$3:$AH$1266,Sheet1!E$1+(Sheet1!$A$1-1)*10,FALSE)&gt;99999,-3,IF(VLOOKUP($A1130,Sheet1!$B$3:$AH$1266,Sheet1!E$1+(Sheet1!$A$1-1)*10,FALSE)&gt;9999,-2,IF(VLOOKUP($A1130,Sheet1!$B$3:$AH$1266,Sheet1!E$1+(Sheet1!$A$1-1)*10,FALSE)&gt;999,-1,0)))))))</f>
        <v>---</v>
      </c>
      <c r="V1130" s="385" t="str">
        <f>IF(ISNA(VLOOKUP($A1130,Sheet1!$B$3:$AH$1266,Sheet1!F$1+(Sheet1!$A$1-1)*10,FALSE))=TRUE,"---",IF(VLOOKUP($A1130,Sheet1!$B$3:$AH$1266,Sheet1!F$1+(Sheet1!$A$1-1)*10,FALSE)="---","---", (ROUND(VLOOKUP($A1130,Sheet1!$B$3:$AH$1266,Sheet1!F$1+(Sheet1!$A$1-1)*10,FALSE),IF(VLOOKUP($A1130,Sheet1!$B$3:$AH$1266,Sheet1!F$1+(Sheet1!$A$1-1)*10,FALSE)&gt;99999,-3,IF(VLOOKUP($A1130,Sheet1!$B$3:$AH$1266,Sheet1!F$1+(Sheet1!$A$1-1)*10,FALSE)&gt;9999,-2,IF(VLOOKUP($A1130,Sheet1!$B$3:$AH$1266,Sheet1!F$1+(Sheet1!$A$1-1)*10,FALSE)&gt;999,-1,0)))))))</f>
        <v>---</v>
      </c>
      <c r="W1130" s="385" t="str">
        <f>IF(ISNA(VLOOKUP($A1130,Sheet1!$B$3:$AH$1266,Sheet1!G$1+(Sheet1!$A$1-1)*10,FALSE))=TRUE,"---",IF(VLOOKUP($A1130,Sheet1!$B$3:$AH$1266,Sheet1!G$1+(Sheet1!$A$1-1)*10,FALSE)="---","---", (ROUND(VLOOKUP($A1130,Sheet1!$B$3:$AH$1266,Sheet1!G$1+(Sheet1!$A$1-1)*10,FALSE),IF(VLOOKUP($A1130,Sheet1!$B$3:$AH$1266,Sheet1!G$1+(Sheet1!$A$1-1)*10,FALSE)&gt;99999,-3,IF(VLOOKUP($A1130,Sheet1!$B$3:$AH$1266,Sheet1!G$1+(Sheet1!$A$1-1)*10,FALSE)&gt;9999,-2,IF(VLOOKUP($A1130,Sheet1!$B$3:$AH$1266,Sheet1!G$1+(Sheet1!$A$1-1)*10,FALSE)&gt;999,-1,0)))))))</f>
        <v>---</v>
      </c>
      <c r="X1130" s="385" t="str">
        <f>IF(ISNA(VLOOKUP($A1130,Sheet1!$B$3:$AH$1266,Sheet1!H$1+(Sheet1!$A$1-1)*10,FALSE))=TRUE,"---",IF(VLOOKUP($A1130,Sheet1!$B$3:$AH$1266,Sheet1!H$1+(Sheet1!$A$1-1)*10,FALSE)="---","---", (ROUND(VLOOKUP($A1130,Sheet1!$B$3:$AH$1266,Sheet1!H$1+(Sheet1!$A$1-1)*10,FALSE),IF(VLOOKUP($A1130,Sheet1!$B$3:$AH$1266,Sheet1!H$1+(Sheet1!$A$1-1)*10,FALSE)&gt;99999,-3,IF(VLOOKUP($A1130,Sheet1!$B$3:$AH$1266,Sheet1!H$1+(Sheet1!$A$1-1)*10,FALSE)&gt;9999,-2,IF(VLOOKUP($A1130,Sheet1!$B$3:$AH$1266,Sheet1!H$1+(Sheet1!$A$1-1)*10,FALSE)&gt;999,-1,0)))))))</f>
        <v>---</v>
      </c>
      <c r="Y1130" s="385" t="str">
        <f>IF(ISNA(VLOOKUP($A1130,Sheet1!$B$3:$AH$1266,Sheet1!I$1+(Sheet1!$A$1-1)*10,FALSE))=TRUE,"---",IF(VLOOKUP($A1130,Sheet1!$B$3:$AH$1266,Sheet1!I$1+(Sheet1!$A$1-1)*10,FALSE)="---","---", (ROUND(VLOOKUP($A1130,Sheet1!$B$3:$AH$1266,Sheet1!I$1+(Sheet1!$A$1-1)*10,FALSE),IF(VLOOKUP($A1130,Sheet1!$B$3:$AH$1266,Sheet1!I$1+(Sheet1!$A$1-1)*10,FALSE)&gt;99999,-3,IF(VLOOKUP($A1130,Sheet1!$B$3:$AH$1266,Sheet1!I$1+(Sheet1!$A$1-1)*10,FALSE)&gt;9999,-2,IF(VLOOKUP($A1130,Sheet1!$B$3:$AH$1266,Sheet1!I$1+(Sheet1!$A$1-1)*10,FALSE)&gt;999,-1,0)))))))</f>
        <v>---</v>
      </c>
      <c r="Z1130" s="385" t="str">
        <f>IF(ISNA(VLOOKUP($A1130,Sheet1!$B$3:$AH$1266,Sheet1!J$1+(Sheet1!$A$1-1)*10,FALSE))=TRUE,"---",IF(VLOOKUP($A1130,Sheet1!$B$3:$AH$1266,Sheet1!J$1+(Sheet1!$A$1-1)*10,FALSE)="---","---", (ROUND(VLOOKUP($A1130,Sheet1!$B$3:$AH$1266,Sheet1!J$1+(Sheet1!$A$1-1)*10,FALSE),IF(VLOOKUP($A1130,Sheet1!$B$3:$AH$1266,Sheet1!J$1+(Sheet1!$A$1-1)*10,FALSE)&gt;99999,-3,IF(VLOOKUP($A1130,Sheet1!$B$3:$AH$1266,Sheet1!J$1+(Sheet1!$A$1-1)*10,FALSE)&gt;9999,-2,IF(VLOOKUP($A1130,Sheet1!$B$3:$AH$1266,Sheet1!J$1+(Sheet1!$A$1-1)*10,FALSE)&gt;999,-1,0)))))))</f>
        <v>---</v>
      </c>
      <c r="AA1130" s="385" t="str">
        <f>IF(ISNA(VLOOKUP($A1130,Sheet1!$B$3:$AH$1266,Sheet1!K$1+(Sheet1!$A$1-1)*10,FALSE))=TRUE,"---",IF(VLOOKUP($A1130,Sheet1!$B$3:$AH$1266,Sheet1!K$1+(Sheet1!$A$1-1)*10,FALSE)="---","---", (ROUND(VLOOKUP($A1130,Sheet1!$B$3:$AH$1266,Sheet1!K$1+(Sheet1!$A$1-1)*10,FALSE),IF(VLOOKUP($A1130,Sheet1!$B$3:$AH$1266,Sheet1!K$1+(Sheet1!$A$1-1)*10,FALSE)&gt;99999,-3,IF(VLOOKUP($A1130,Sheet1!$B$3:$AH$1266,Sheet1!K$1+(Sheet1!$A$1-1)*10,FALSE)&gt;9999,-2,IF(VLOOKUP($A1130,Sheet1!$B$3:$AH$1266,Sheet1!K$1+(Sheet1!$A$1-1)*10,FALSE)&gt;999,-1,0)))))))</f>
        <v>---</v>
      </c>
      <c r="AB1130" s="385" t="str">
        <f>IF(ISNA(VLOOKUP($A1130,Sheet1!$B$3:$AH$1266,Sheet1!L$1+(Sheet1!$A$1-1)*10,FALSE))=TRUE,"---",IF(VLOOKUP($A1130,Sheet1!$B$3:$AH$1266,Sheet1!L$1+(Sheet1!$A$1-1)*10,FALSE)="---","---", (ROUND(VLOOKUP($A1130,Sheet1!$B$3:$AH$1266,Sheet1!L$1+(Sheet1!$A$1-1)*10,FALSE),IF(VLOOKUP($A1130,Sheet1!$B$3:$AH$1266,Sheet1!L$1+(Sheet1!$A$1-1)*10,FALSE)&gt;99999,-3,IF(VLOOKUP($A1130,Sheet1!$B$3:$AH$1266,Sheet1!L$1+(Sheet1!$A$1-1)*10,FALSE)&gt;9999,-2,IF(VLOOKUP($A1130,Sheet1!$B$3:$AH$1266,Sheet1!L$1+(Sheet1!$A$1-1)*10,FALSE)&gt;999,-1,0)))))))</f>
        <v>---</v>
      </c>
      <c r="AC1130" s="385" t="str">
        <f>IF(ISNA(VLOOKUP($A1130,Sheet1!$B$3:$AH$1266,Sheet1!M$1+(Sheet1!$A$1-1)*10,FALSE))=TRUE,"---",IF(VLOOKUP($A1130,Sheet1!$B$3:$AH$1266,Sheet1!M$1+(Sheet1!$A$1-1)*10,FALSE)="---","---", (ROUND(VLOOKUP($A1130,Sheet1!$B$3:$AH$1266,Sheet1!M$1+(Sheet1!$A$1-1)*10,FALSE),IF(VLOOKUP($A1130,Sheet1!$B$3:$AH$1266,Sheet1!M$1+(Sheet1!$A$1-1)*10,FALSE)&gt;99999,-3,IF(VLOOKUP($A1130,Sheet1!$B$3:$AH$1266,Sheet1!M$1+(Sheet1!$A$1-1)*10,FALSE)&gt;9999,-2,IF(VLOOKUP($A1130,Sheet1!$B$3:$AH$1266,Sheet1!M$1+(Sheet1!$A$1-1)*10,FALSE)&gt;999,-1,0)))))))</f>
        <v>---</v>
      </c>
      <c r="AD1130" s="385" t="str">
        <f>IF(ISNA(VLOOKUP($A1130,Sheet1!$B$3:$AH$1266,Sheet1!N$1+(Sheet1!$A$1-1)*10,FALSE))=TRUE,"---",IF(VLOOKUP($A1130,Sheet1!$B$3:$AH$1266,Sheet1!N$1+(Sheet1!$A$1-1)*10,FALSE)="---","---", (ROUND(VLOOKUP($A1130,Sheet1!$B$3:$AH$1266,Sheet1!N$1+(Sheet1!$A$1-1)*10,FALSE),IF(VLOOKUP($A1130,Sheet1!$B$3:$AH$1266,Sheet1!N$1+(Sheet1!$A$1-1)*10,FALSE)&gt;99999,-3,IF(VLOOKUP($A1130,Sheet1!$B$3:$AH$1266,Sheet1!N$1+(Sheet1!$A$1-1)*10,FALSE)&gt;9999,-2,IF(VLOOKUP($A1130,Sheet1!$B$3:$AH$1266,Sheet1!N$1+(Sheet1!$A$1-1)*10,FALSE)&gt;999,-1,0)))))))</f>
        <v>---</v>
      </c>
    </row>
    <row r="1131" spans="1:30" ht="25.5" customHeight="1" x14ac:dyDescent="0.25">
      <c r="A1131" s="304"/>
      <c r="B1131" s="346"/>
      <c r="C1131" s="304"/>
      <c r="D1131" s="304"/>
      <c r="E1131" s="305" t="e">
        <v>#N/A</v>
      </c>
      <c r="F1131" s="355"/>
      <c r="G1131" s="335"/>
      <c r="H1131" s="348"/>
      <c r="I1131" s="119">
        <v>26473</v>
      </c>
      <c r="J1131" s="124">
        <v>6.14</v>
      </c>
      <c r="K1131" s="118" t="s">
        <v>20</v>
      </c>
      <c r="L1131" s="122">
        <v>5880</v>
      </c>
      <c r="M1131" s="123">
        <v>102</v>
      </c>
      <c r="N1131" s="118" t="s">
        <v>203</v>
      </c>
      <c r="O1131" s="71" t="s">
        <v>4405</v>
      </c>
      <c r="P1131" s="71" t="s">
        <v>4405</v>
      </c>
      <c r="Q1131" s="71" t="s">
        <v>4405</v>
      </c>
      <c r="R1131" s="73" t="s">
        <v>4405</v>
      </c>
      <c r="S1131" s="357" t="e">
        <v>#N/A</v>
      </c>
      <c r="T1131" s="357" t="str">
        <f>IF(ISNA(VLOOKUP(A1131,Sheet1!B$3:C$1266,2,FALSE)=TRUE),"ND",VLOOKUP(A1131,Sheet1!B$3:C$1266,2,FALSE))</f>
        <v>ND</v>
      </c>
      <c r="U1131" s="385" t="str">
        <f>IF(ISNA(VLOOKUP($A1131,Sheet1!$B$3:$AH$1266,Sheet1!E$1+(Sheet1!$A$1-1)*10,FALSE))=TRUE,"---",IF(VLOOKUP($A1131,Sheet1!$B$3:$AH$1266,Sheet1!E$1+(Sheet1!$A$1-1)*10,FALSE)="---","---", (ROUND(VLOOKUP($A1131,Sheet1!$B$3:$AH$1266,Sheet1!E$1+(Sheet1!$A$1-1)*10,FALSE),IF(VLOOKUP($A1131,Sheet1!$B$3:$AH$1266,Sheet1!E$1+(Sheet1!$A$1-1)*10,FALSE)&gt;99999,-3,IF(VLOOKUP($A1131,Sheet1!$B$3:$AH$1266,Sheet1!E$1+(Sheet1!$A$1-1)*10,FALSE)&gt;9999,-2,IF(VLOOKUP($A1131,Sheet1!$B$3:$AH$1266,Sheet1!E$1+(Sheet1!$A$1-1)*10,FALSE)&gt;999,-1,0)))))))</f>
        <v>---</v>
      </c>
      <c r="V1131" s="385" t="str">
        <f>IF(ISNA(VLOOKUP($A1131,Sheet1!$B$3:$AH$1266,Sheet1!F$1+(Sheet1!$A$1-1)*10,FALSE))=TRUE,"---",IF(VLOOKUP($A1131,Sheet1!$B$3:$AH$1266,Sheet1!F$1+(Sheet1!$A$1-1)*10,FALSE)="---","---", (ROUND(VLOOKUP($A1131,Sheet1!$B$3:$AH$1266,Sheet1!F$1+(Sheet1!$A$1-1)*10,FALSE),IF(VLOOKUP($A1131,Sheet1!$B$3:$AH$1266,Sheet1!F$1+(Sheet1!$A$1-1)*10,FALSE)&gt;99999,-3,IF(VLOOKUP($A1131,Sheet1!$B$3:$AH$1266,Sheet1!F$1+(Sheet1!$A$1-1)*10,FALSE)&gt;9999,-2,IF(VLOOKUP($A1131,Sheet1!$B$3:$AH$1266,Sheet1!F$1+(Sheet1!$A$1-1)*10,FALSE)&gt;999,-1,0)))))))</f>
        <v>---</v>
      </c>
      <c r="W1131" s="385" t="str">
        <f>IF(ISNA(VLOOKUP($A1131,Sheet1!$B$3:$AH$1266,Sheet1!G$1+(Sheet1!$A$1-1)*10,FALSE))=TRUE,"---",IF(VLOOKUP($A1131,Sheet1!$B$3:$AH$1266,Sheet1!G$1+(Sheet1!$A$1-1)*10,FALSE)="---","---", (ROUND(VLOOKUP($A1131,Sheet1!$B$3:$AH$1266,Sheet1!G$1+(Sheet1!$A$1-1)*10,FALSE),IF(VLOOKUP($A1131,Sheet1!$B$3:$AH$1266,Sheet1!G$1+(Sheet1!$A$1-1)*10,FALSE)&gt;99999,-3,IF(VLOOKUP($A1131,Sheet1!$B$3:$AH$1266,Sheet1!G$1+(Sheet1!$A$1-1)*10,FALSE)&gt;9999,-2,IF(VLOOKUP($A1131,Sheet1!$B$3:$AH$1266,Sheet1!G$1+(Sheet1!$A$1-1)*10,FALSE)&gt;999,-1,0)))))))</f>
        <v>---</v>
      </c>
      <c r="X1131" s="385" t="str">
        <f>IF(ISNA(VLOOKUP($A1131,Sheet1!$B$3:$AH$1266,Sheet1!H$1+(Sheet1!$A$1-1)*10,FALSE))=TRUE,"---",IF(VLOOKUP($A1131,Sheet1!$B$3:$AH$1266,Sheet1!H$1+(Sheet1!$A$1-1)*10,FALSE)="---","---", (ROUND(VLOOKUP($A1131,Sheet1!$B$3:$AH$1266,Sheet1!H$1+(Sheet1!$A$1-1)*10,FALSE),IF(VLOOKUP($A1131,Sheet1!$B$3:$AH$1266,Sheet1!H$1+(Sheet1!$A$1-1)*10,FALSE)&gt;99999,-3,IF(VLOOKUP($A1131,Sheet1!$B$3:$AH$1266,Sheet1!H$1+(Sheet1!$A$1-1)*10,FALSE)&gt;9999,-2,IF(VLOOKUP($A1131,Sheet1!$B$3:$AH$1266,Sheet1!H$1+(Sheet1!$A$1-1)*10,FALSE)&gt;999,-1,0)))))))</f>
        <v>---</v>
      </c>
      <c r="Y1131" s="385" t="str">
        <f>IF(ISNA(VLOOKUP($A1131,Sheet1!$B$3:$AH$1266,Sheet1!I$1+(Sheet1!$A$1-1)*10,FALSE))=TRUE,"---",IF(VLOOKUP($A1131,Sheet1!$B$3:$AH$1266,Sheet1!I$1+(Sheet1!$A$1-1)*10,FALSE)="---","---", (ROUND(VLOOKUP($A1131,Sheet1!$B$3:$AH$1266,Sheet1!I$1+(Sheet1!$A$1-1)*10,FALSE),IF(VLOOKUP($A1131,Sheet1!$B$3:$AH$1266,Sheet1!I$1+(Sheet1!$A$1-1)*10,FALSE)&gt;99999,-3,IF(VLOOKUP($A1131,Sheet1!$B$3:$AH$1266,Sheet1!I$1+(Sheet1!$A$1-1)*10,FALSE)&gt;9999,-2,IF(VLOOKUP($A1131,Sheet1!$B$3:$AH$1266,Sheet1!I$1+(Sheet1!$A$1-1)*10,FALSE)&gt;999,-1,0)))))))</f>
        <v>---</v>
      </c>
      <c r="Z1131" s="385" t="str">
        <f>IF(ISNA(VLOOKUP($A1131,Sheet1!$B$3:$AH$1266,Sheet1!J$1+(Sheet1!$A$1-1)*10,FALSE))=TRUE,"---",IF(VLOOKUP($A1131,Sheet1!$B$3:$AH$1266,Sheet1!J$1+(Sheet1!$A$1-1)*10,FALSE)="---","---", (ROUND(VLOOKUP($A1131,Sheet1!$B$3:$AH$1266,Sheet1!J$1+(Sheet1!$A$1-1)*10,FALSE),IF(VLOOKUP($A1131,Sheet1!$B$3:$AH$1266,Sheet1!J$1+(Sheet1!$A$1-1)*10,FALSE)&gt;99999,-3,IF(VLOOKUP($A1131,Sheet1!$B$3:$AH$1266,Sheet1!J$1+(Sheet1!$A$1-1)*10,FALSE)&gt;9999,-2,IF(VLOOKUP($A1131,Sheet1!$B$3:$AH$1266,Sheet1!J$1+(Sheet1!$A$1-1)*10,FALSE)&gt;999,-1,0)))))))</f>
        <v>---</v>
      </c>
      <c r="AA1131" s="385" t="str">
        <f>IF(ISNA(VLOOKUP($A1131,Sheet1!$B$3:$AH$1266,Sheet1!K$1+(Sheet1!$A$1-1)*10,FALSE))=TRUE,"---",IF(VLOOKUP($A1131,Sheet1!$B$3:$AH$1266,Sheet1!K$1+(Sheet1!$A$1-1)*10,FALSE)="---","---", (ROUND(VLOOKUP($A1131,Sheet1!$B$3:$AH$1266,Sheet1!K$1+(Sheet1!$A$1-1)*10,FALSE),IF(VLOOKUP($A1131,Sheet1!$B$3:$AH$1266,Sheet1!K$1+(Sheet1!$A$1-1)*10,FALSE)&gt;99999,-3,IF(VLOOKUP($A1131,Sheet1!$B$3:$AH$1266,Sheet1!K$1+(Sheet1!$A$1-1)*10,FALSE)&gt;9999,-2,IF(VLOOKUP($A1131,Sheet1!$B$3:$AH$1266,Sheet1!K$1+(Sheet1!$A$1-1)*10,FALSE)&gt;999,-1,0)))))))</f>
        <v>---</v>
      </c>
      <c r="AB1131" s="385" t="str">
        <f>IF(ISNA(VLOOKUP($A1131,Sheet1!$B$3:$AH$1266,Sheet1!L$1+(Sheet1!$A$1-1)*10,FALSE))=TRUE,"---",IF(VLOOKUP($A1131,Sheet1!$B$3:$AH$1266,Sheet1!L$1+(Sheet1!$A$1-1)*10,FALSE)="---","---", (ROUND(VLOOKUP($A1131,Sheet1!$B$3:$AH$1266,Sheet1!L$1+(Sheet1!$A$1-1)*10,FALSE),IF(VLOOKUP($A1131,Sheet1!$B$3:$AH$1266,Sheet1!L$1+(Sheet1!$A$1-1)*10,FALSE)&gt;99999,-3,IF(VLOOKUP($A1131,Sheet1!$B$3:$AH$1266,Sheet1!L$1+(Sheet1!$A$1-1)*10,FALSE)&gt;9999,-2,IF(VLOOKUP($A1131,Sheet1!$B$3:$AH$1266,Sheet1!L$1+(Sheet1!$A$1-1)*10,FALSE)&gt;999,-1,0)))))))</f>
        <v>---</v>
      </c>
      <c r="AC1131" s="385" t="str">
        <f>IF(ISNA(VLOOKUP($A1131,Sheet1!$B$3:$AH$1266,Sheet1!M$1+(Sheet1!$A$1-1)*10,FALSE))=TRUE,"---",IF(VLOOKUP($A1131,Sheet1!$B$3:$AH$1266,Sheet1!M$1+(Sheet1!$A$1-1)*10,FALSE)="---","---", (ROUND(VLOOKUP($A1131,Sheet1!$B$3:$AH$1266,Sheet1!M$1+(Sheet1!$A$1-1)*10,FALSE),IF(VLOOKUP($A1131,Sheet1!$B$3:$AH$1266,Sheet1!M$1+(Sheet1!$A$1-1)*10,FALSE)&gt;99999,-3,IF(VLOOKUP($A1131,Sheet1!$B$3:$AH$1266,Sheet1!M$1+(Sheet1!$A$1-1)*10,FALSE)&gt;9999,-2,IF(VLOOKUP($A1131,Sheet1!$B$3:$AH$1266,Sheet1!M$1+(Sheet1!$A$1-1)*10,FALSE)&gt;999,-1,0)))))))</f>
        <v>---</v>
      </c>
      <c r="AD1131" s="385" t="str">
        <f>IF(ISNA(VLOOKUP($A1131,Sheet1!$B$3:$AH$1266,Sheet1!N$1+(Sheet1!$A$1-1)*10,FALSE))=TRUE,"---",IF(VLOOKUP($A1131,Sheet1!$B$3:$AH$1266,Sheet1!N$1+(Sheet1!$A$1-1)*10,FALSE)="---","---", (ROUND(VLOOKUP($A1131,Sheet1!$B$3:$AH$1266,Sheet1!N$1+(Sheet1!$A$1-1)*10,FALSE),IF(VLOOKUP($A1131,Sheet1!$B$3:$AH$1266,Sheet1!N$1+(Sheet1!$A$1-1)*10,FALSE)&gt;99999,-3,IF(VLOOKUP($A1131,Sheet1!$B$3:$AH$1266,Sheet1!N$1+(Sheet1!$A$1-1)*10,FALSE)&gt;9999,-2,IF(VLOOKUP($A1131,Sheet1!$B$3:$AH$1266,Sheet1!N$1+(Sheet1!$A$1-1)*10,FALSE)&gt;999,-1,0)))))))</f>
        <v>---</v>
      </c>
    </row>
    <row r="1132" spans="1:30" ht="25.5" customHeight="1" x14ac:dyDescent="0.25">
      <c r="A1132" s="303" t="s">
        <v>1672</v>
      </c>
      <c r="B1132" s="330" t="s">
        <v>1673</v>
      </c>
      <c r="C1132" s="303">
        <v>421950</v>
      </c>
      <c r="D1132" s="303">
        <v>773939</v>
      </c>
      <c r="E1132" s="307" t="s">
        <v>3031</v>
      </c>
      <c r="F1132" s="52" t="s">
        <v>4788</v>
      </c>
      <c r="G1132" s="127" t="s">
        <v>286</v>
      </c>
      <c r="H1132" s="347">
        <v>58.5</v>
      </c>
      <c r="I1132" s="112">
        <v>12966</v>
      </c>
      <c r="J1132" s="140" t="s">
        <v>4405</v>
      </c>
      <c r="K1132" s="127" t="s">
        <v>17</v>
      </c>
      <c r="L1132" s="115">
        <v>21000</v>
      </c>
      <c r="M1132" s="116">
        <v>359</v>
      </c>
      <c r="N1132" s="127" t="s">
        <v>718</v>
      </c>
      <c r="O1132" s="68" t="str">
        <f>IF(U1132&lt;&gt;"---",IF(L1132&lt;W1132,"&gt;50",IF(AND(L1132&gt;=W1132,L1132&lt;=X1132),(W$8-(((LOG(L1132)-LOG(W1132))/((LOG(X1132)-LOG(W1132)))*(W$8-X$8)))),IF(AND(L1132&gt;=X1132,L1132&lt;=Y1132),(X$8-(((LOG(L1132)-LOG(X1132))/((LOG(Y1132)-LOG(X1132)))*(X$8-Y$8)))),IF(AND(L1132&gt;=Y1132,L1132&lt;=Z1132),(Y$8-(((LOG(L1132)-LOG(Y1132))/((LOG(Z1132)-LOG(Y1132)))*(Y$8-Z$8)))),IF(AND(L1132&gt;=Z1132,L1132&lt;=AA1132),(Z$8-(((LOG(L1132)-LOG(Z1132))/((LOG(AA1132)-LOG(Z1132)))*(Z$8-AA$8)))),IF(AND(L1132&gt;=AA1132,L1132&lt;=AB1132),(AA$8-(((LOG(L1132)-LOG(AA1132))/((LOG(AB1132)-LOG(AA1132)))*(AA$8-AB$8)))),IF(AND(L1132&gt;=AB1132,L1132&lt;=AC1132),(AB$8-(((LOG(L1132)-LOG(AB1132))/((LOG(AC1132)-LOG(AB1132)))*(AB$8-AC$8)))),IF(AND(L1132&gt;=AC1132,L1132&lt;=AD1132),(AC$8-(((LOG(L1132)-LOG(AC1132))/((LOG(AD1132)-LOG(AC1132)))*(AC$8-AD$8)))),IF(L1132&gt;AD1132*1.1,"&lt;0.2",0.2))))))))),"")</f>
        <v>&lt;0.2</v>
      </c>
      <c r="P1132" s="68">
        <f>IF(O1132&lt;&gt;"",VLOOKUP($A1132,Sheet4!$A$2:$O$1309,14,FALSE)*100,"")</f>
        <v>1.5365610095873228</v>
      </c>
      <c r="Q1132" s="68">
        <f>IF(P1132&lt;&gt;"",VLOOKUP($A1132,Sheet4!$A$2:$O$1309,15,FALSE)*100,"")</f>
        <v>14.07322453952008</v>
      </c>
      <c r="R1132" s="74" t="str">
        <f t="shared" si="38"/>
        <v>&gt;500</v>
      </c>
      <c r="S1132" s="356" t="s">
        <v>4367</v>
      </c>
      <c r="T1132" s="356" t="str">
        <f>IF(ISNA(VLOOKUP(A1132,Sheet1!B$3:C$1266,2,FALSE)=TRUE),"NC",VLOOKUP(A1132,Sheet1!B$3:C$1266,2,FALSE))</f>
        <v>Rural</v>
      </c>
      <c r="U1132" s="392">
        <f>IF(ISNA(VLOOKUP($A1132,Sheet1!$B$3:$AH$1266,Sheet1!E$1+(Sheet1!$A$1-1)*10,FALSE))=TRUE,"---",IF(VLOOKUP($A1132,Sheet1!$B$3:$AH$1266,Sheet1!E$1+(Sheet1!$A$1-1)*10,FALSE)="---","---", (ROUND(VLOOKUP($A1132,Sheet1!$B$3:$AH$1266,Sheet1!E$1+(Sheet1!$A$1-1)*10,FALSE),IF(VLOOKUP($A1132,Sheet1!$B$3:$AH$1266,Sheet1!E$1+(Sheet1!$A$1-1)*10,FALSE)&gt;99999,-3,IF(VLOOKUP($A1132,Sheet1!$B$3:$AH$1266,Sheet1!E$1+(Sheet1!$A$1-1)*10,FALSE)&gt;9999,-2,IF(VLOOKUP($A1132,Sheet1!$B$3:$AH$1266,Sheet1!E$1+(Sheet1!$A$1-1)*10,FALSE)&gt;999,-1,0)))))))</f>
        <v>1560</v>
      </c>
      <c r="V1132" s="392">
        <f>IF(ISNA(VLOOKUP($A1132,Sheet1!$B$3:$AH$1266,Sheet1!F$1+(Sheet1!$A$1-1)*10,FALSE))=TRUE,"---",IF(VLOOKUP($A1132,Sheet1!$B$3:$AH$1266,Sheet1!F$1+(Sheet1!$A$1-1)*10,FALSE)="---","---", (ROUND(VLOOKUP($A1132,Sheet1!$B$3:$AH$1266,Sheet1!F$1+(Sheet1!$A$1-1)*10,FALSE),IF(VLOOKUP($A1132,Sheet1!$B$3:$AH$1266,Sheet1!F$1+(Sheet1!$A$1-1)*10,FALSE)&gt;99999,-3,IF(VLOOKUP($A1132,Sheet1!$B$3:$AH$1266,Sheet1!F$1+(Sheet1!$A$1-1)*10,FALSE)&gt;9999,-2,IF(VLOOKUP($A1132,Sheet1!$B$3:$AH$1266,Sheet1!F$1+(Sheet1!$A$1-1)*10,FALSE)&gt;999,-1,0)))))))</f>
        <v>1950</v>
      </c>
      <c r="W1132" s="392">
        <f>IF(ISNA(VLOOKUP($A1132,Sheet1!$B$3:$AH$1266,Sheet1!G$1+(Sheet1!$A$1-1)*10,FALSE))=TRUE,"---",IF(VLOOKUP($A1132,Sheet1!$B$3:$AH$1266,Sheet1!G$1+(Sheet1!$A$1-1)*10,FALSE)="---","---", (ROUND(VLOOKUP($A1132,Sheet1!$B$3:$AH$1266,Sheet1!G$1+(Sheet1!$A$1-1)*10,FALSE),IF(VLOOKUP($A1132,Sheet1!$B$3:$AH$1266,Sheet1!G$1+(Sheet1!$A$1-1)*10,FALSE)&gt;99999,-3,IF(VLOOKUP($A1132,Sheet1!$B$3:$AH$1266,Sheet1!G$1+(Sheet1!$A$1-1)*10,FALSE)&gt;9999,-2,IF(VLOOKUP($A1132,Sheet1!$B$3:$AH$1266,Sheet1!G$1+(Sheet1!$A$1-1)*10,FALSE)&gt;999,-1,0)))))))</f>
        <v>2510</v>
      </c>
      <c r="X1132" s="392">
        <f>IF(ISNA(VLOOKUP($A1132,Sheet1!$B$3:$AH$1266,Sheet1!H$1+(Sheet1!$A$1-1)*10,FALSE))=TRUE,"---",IF(VLOOKUP($A1132,Sheet1!$B$3:$AH$1266,Sheet1!H$1+(Sheet1!$A$1-1)*10,FALSE)="---","---", (ROUND(VLOOKUP($A1132,Sheet1!$B$3:$AH$1266,Sheet1!H$1+(Sheet1!$A$1-1)*10,FALSE),IF(VLOOKUP($A1132,Sheet1!$B$3:$AH$1266,Sheet1!H$1+(Sheet1!$A$1-1)*10,FALSE)&gt;99999,-3,IF(VLOOKUP($A1132,Sheet1!$B$3:$AH$1266,Sheet1!H$1+(Sheet1!$A$1-1)*10,FALSE)&gt;9999,-2,IF(VLOOKUP($A1132,Sheet1!$B$3:$AH$1266,Sheet1!H$1+(Sheet1!$A$1-1)*10,FALSE)&gt;999,-1,0)))))))</f>
        <v>4230</v>
      </c>
      <c r="Y1132" s="392">
        <f>IF(ISNA(VLOOKUP($A1132,Sheet1!$B$3:$AH$1266,Sheet1!I$1+(Sheet1!$A$1-1)*10,FALSE))=TRUE,"---",IF(VLOOKUP($A1132,Sheet1!$B$3:$AH$1266,Sheet1!I$1+(Sheet1!$A$1-1)*10,FALSE)="---","---", (ROUND(VLOOKUP($A1132,Sheet1!$B$3:$AH$1266,Sheet1!I$1+(Sheet1!$A$1-1)*10,FALSE),IF(VLOOKUP($A1132,Sheet1!$B$3:$AH$1266,Sheet1!I$1+(Sheet1!$A$1-1)*10,FALSE)&gt;99999,-3,IF(VLOOKUP($A1132,Sheet1!$B$3:$AH$1266,Sheet1!I$1+(Sheet1!$A$1-1)*10,FALSE)&gt;9999,-2,IF(VLOOKUP($A1132,Sheet1!$B$3:$AH$1266,Sheet1!I$1+(Sheet1!$A$1-1)*10,FALSE)&gt;999,-1,0)))))))</f>
        <v>5600</v>
      </c>
      <c r="Z1132" s="392">
        <f>IF(ISNA(VLOOKUP($A1132,Sheet1!$B$3:$AH$1266,Sheet1!J$1+(Sheet1!$A$1-1)*10,FALSE))=TRUE,"---",IF(VLOOKUP($A1132,Sheet1!$B$3:$AH$1266,Sheet1!J$1+(Sheet1!$A$1-1)*10,FALSE)="---","---", (ROUND(VLOOKUP($A1132,Sheet1!$B$3:$AH$1266,Sheet1!J$1+(Sheet1!$A$1-1)*10,FALSE),IF(VLOOKUP($A1132,Sheet1!$B$3:$AH$1266,Sheet1!J$1+(Sheet1!$A$1-1)*10,FALSE)&gt;99999,-3,IF(VLOOKUP($A1132,Sheet1!$B$3:$AH$1266,Sheet1!J$1+(Sheet1!$A$1-1)*10,FALSE)&gt;9999,-2,IF(VLOOKUP($A1132,Sheet1!$B$3:$AH$1266,Sheet1!J$1+(Sheet1!$A$1-1)*10,FALSE)&gt;999,-1,0)))))))</f>
        <v>7550</v>
      </c>
      <c r="AA1132" s="392">
        <f>IF(ISNA(VLOOKUP($A1132,Sheet1!$B$3:$AH$1266,Sheet1!K$1+(Sheet1!$A$1-1)*10,FALSE))=TRUE,"---",IF(VLOOKUP($A1132,Sheet1!$B$3:$AH$1266,Sheet1!K$1+(Sheet1!$A$1-1)*10,FALSE)="---","---", (ROUND(VLOOKUP($A1132,Sheet1!$B$3:$AH$1266,Sheet1!K$1+(Sheet1!$A$1-1)*10,FALSE),IF(VLOOKUP($A1132,Sheet1!$B$3:$AH$1266,Sheet1!K$1+(Sheet1!$A$1-1)*10,FALSE)&gt;99999,-3,IF(VLOOKUP($A1132,Sheet1!$B$3:$AH$1266,Sheet1!K$1+(Sheet1!$A$1-1)*10,FALSE)&gt;9999,-2,IF(VLOOKUP($A1132,Sheet1!$B$3:$AH$1266,Sheet1!K$1+(Sheet1!$A$1-1)*10,FALSE)&gt;999,-1,0)))))))</f>
        <v>9240</v>
      </c>
      <c r="AB1132" s="392">
        <f>IF(ISNA(VLOOKUP($A1132,Sheet1!$B$3:$AH$1266,Sheet1!L$1+(Sheet1!$A$1-1)*10,FALSE))=TRUE,"---",IF(VLOOKUP($A1132,Sheet1!$B$3:$AH$1266,Sheet1!L$1+(Sheet1!$A$1-1)*10,FALSE)="---","---", (ROUND(VLOOKUP($A1132,Sheet1!$B$3:$AH$1266,Sheet1!L$1+(Sheet1!$A$1-1)*10,FALSE),IF(VLOOKUP($A1132,Sheet1!$B$3:$AH$1266,Sheet1!L$1+(Sheet1!$A$1-1)*10,FALSE)&gt;99999,-3,IF(VLOOKUP($A1132,Sheet1!$B$3:$AH$1266,Sheet1!L$1+(Sheet1!$A$1-1)*10,FALSE)&gt;9999,-2,IF(VLOOKUP($A1132,Sheet1!$B$3:$AH$1266,Sheet1!L$1+(Sheet1!$A$1-1)*10,FALSE)&gt;999,-1,0)))))))</f>
        <v>11000</v>
      </c>
      <c r="AC1132" s="392">
        <f>IF(ISNA(VLOOKUP($A1132,Sheet1!$B$3:$AH$1266,Sheet1!M$1+(Sheet1!$A$1-1)*10,FALSE))=TRUE,"---",IF(VLOOKUP($A1132,Sheet1!$B$3:$AH$1266,Sheet1!M$1+(Sheet1!$A$1-1)*10,FALSE)="---","---", (ROUND(VLOOKUP($A1132,Sheet1!$B$3:$AH$1266,Sheet1!M$1+(Sheet1!$A$1-1)*10,FALSE),IF(VLOOKUP($A1132,Sheet1!$B$3:$AH$1266,Sheet1!M$1+(Sheet1!$A$1-1)*10,FALSE)&gt;99999,-3,IF(VLOOKUP($A1132,Sheet1!$B$3:$AH$1266,Sheet1!M$1+(Sheet1!$A$1-1)*10,FALSE)&gt;9999,-2,IF(VLOOKUP($A1132,Sheet1!$B$3:$AH$1266,Sheet1!M$1+(Sheet1!$A$1-1)*10,FALSE)&gt;999,-1,0)))))))</f>
        <v>12800</v>
      </c>
      <c r="AD1132" s="392">
        <f>IF(ISNA(VLOOKUP($A1132,Sheet1!$B$3:$AH$1266,Sheet1!N$1+(Sheet1!$A$1-1)*10,FALSE))=TRUE,"---",IF(VLOOKUP($A1132,Sheet1!$B$3:$AH$1266,Sheet1!N$1+(Sheet1!$A$1-1)*10,FALSE)="---","---", (ROUND(VLOOKUP($A1132,Sheet1!$B$3:$AH$1266,Sheet1!N$1+(Sheet1!$A$1-1)*10,FALSE),IF(VLOOKUP($A1132,Sheet1!$B$3:$AH$1266,Sheet1!N$1+(Sheet1!$A$1-1)*10,FALSE)&gt;99999,-3,IF(VLOOKUP($A1132,Sheet1!$B$3:$AH$1266,Sheet1!N$1+(Sheet1!$A$1-1)*10,FALSE)&gt;9999,-2,IF(VLOOKUP($A1132,Sheet1!$B$3:$AH$1266,Sheet1!N$1+(Sheet1!$A$1-1)*10,FALSE)&gt;999,-1,0)))))))</f>
        <v>15600</v>
      </c>
    </row>
    <row r="1133" spans="1:30" ht="25.5" customHeight="1" x14ac:dyDescent="0.25">
      <c r="A1133" s="303"/>
      <c r="B1133" s="331"/>
      <c r="C1133" s="303"/>
      <c r="D1133" s="303"/>
      <c r="E1133" s="307" t="e">
        <v>#N/A</v>
      </c>
      <c r="F1133" s="342" t="s">
        <v>4789</v>
      </c>
      <c r="G1133" s="318" t="s">
        <v>31</v>
      </c>
      <c r="H1133" s="347"/>
      <c r="I1133" s="326">
        <v>15852</v>
      </c>
      <c r="J1133" s="375">
        <v>15.41</v>
      </c>
      <c r="K1133" s="315" t="s">
        <v>4405</v>
      </c>
      <c r="L1133" s="320">
        <v>6970</v>
      </c>
      <c r="M1133" s="322">
        <v>119</v>
      </c>
      <c r="N1133" s="315" t="s">
        <v>4405</v>
      </c>
      <c r="O1133" s="299" t="s">
        <v>4405</v>
      </c>
      <c r="P1133" s="299" t="s">
        <v>4405</v>
      </c>
      <c r="Q1133" s="299" t="s">
        <v>4405</v>
      </c>
      <c r="R1133" s="301" t="s">
        <v>4405</v>
      </c>
      <c r="S1133" s="356" t="e">
        <v>#N/A</v>
      </c>
      <c r="T1133" s="356" t="str">
        <f>IF(ISNA(VLOOKUP(A1133,Sheet1!B$3:C$1266,2,FALSE)=TRUE),"ND",VLOOKUP(A1133,Sheet1!B$3:C$1266,2,FALSE))</f>
        <v>ND</v>
      </c>
      <c r="U1133" s="392" t="str">
        <f>IF(ISNA(VLOOKUP($A1133,Sheet1!$B$3:$AH$1266,Sheet1!E$1+(Sheet1!$A$1-1)*10,FALSE))=TRUE,"---",IF(VLOOKUP($A1133,Sheet1!$B$3:$AH$1266,Sheet1!E$1+(Sheet1!$A$1-1)*10,FALSE)="---","---", (ROUND(VLOOKUP($A1133,Sheet1!$B$3:$AH$1266,Sheet1!E$1+(Sheet1!$A$1-1)*10,FALSE),IF(VLOOKUP($A1133,Sheet1!$B$3:$AH$1266,Sheet1!E$1+(Sheet1!$A$1-1)*10,FALSE)&gt;99999,-3,IF(VLOOKUP($A1133,Sheet1!$B$3:$AH$1266,Sheet1!E$1+(Sheet1!$A$1-1)*10,FALSE)&gt;9999,-2,IF(VLOOKUP($A1133,Sheet1!$B$3:$AH$1266,Sheet1!E$1+(Sheet1!$A$1-1)*10,FALSE)&gt;999,-1,0)))))))</f>
        <v>---</v>
      </c>
      <c r="V1133" s="392" t="str">
        <f>IF(ISNA(VLOOKUP($A1133,Sheet1!$B$3:$AH$1266,Sheet1!F$1+(Sheet1!$A$1-1)*10,FALSE))=TRUE,"---",IF(VLOOKUP($A1133,Sheet1!$B$3:$AH$1266,Sheet1!F$1+(Sheet1!$A$1-1)*10,FALSE)="---","---", (ROUND(VLOOKUP($A1133,Sheet1!$B$3:$AH$1266,Sheet1!F$1+(Sheet1!$A$1-1)*10,FALSE),IF(VLOOKUP($A1133,Sheet1!$B$3:$AH$1266,Sheet1!F$1+(Sheet1!$A$1-1)*10,FALSE)&gt;99999,-3,IF(VLOOKUP($A1133,Sheet1!$B$3:$AH$1266,Sheet1!F$1+(Sheet1!$A$1-1)*10,FALSE)&gt;9999,-2,IF(VLOOKUP($A1133,Sheet1!$B$3:$AH$1266,Sheet1!F$1+(Sheet1!$A$1-1)*10,FALSE)&gt;999,-1,0)))))))</f>
        <v>---</v>
      </c>
      <c r="W1133" s="392" t="str">
        <f>IF(ISNA(VLOOKUP($A1133,Sheet1!$B$3:$AH$1266,Sheet1!G$1+(Sheet1!$A$1-1)*10,FALSE))=TRUE,"---",IF(VLOOKUP($A1133,Sheet1!$B$3:$AH$1266,Sheet1!G$1+(Sheet1!$A$1-1)*10,FALSE)="---","---", (ROUND(VLOOKUP($A1133,Sheet1!$B$3:$AH$1266,Sheet1!G$1+(Sheet1!$A$1-1)*10,FALSE),IF(VLOOKUP($A1133,Sheet1!$B$3:$AH$1266,Sheet1!G$1+(Sheet1!$A$1-1)*10,FALSE)&gt;99999,-3,IF(VLOOKUP($A1133,Sheet1!$B$3:$AH$1266,Sheet1!G$1+(Sheet1!$A$1-1)*10,FALSE)&gt;9999,-2,IF(VLOOKUP($A1133,Sheet1!$B$3:$AH$1266,Sheet1!G$1+(Sheet1!$A$1-1)*10,FALSE)&gt;999,-1,0)))))))</f>
        <v>---</v>
      </c>
      <c r="X1133" s="392" t="str">
        <f>IF(ISNA(VLOOKUP($A1133,Sheet1!$B$3:$AH$1266,Sheet1!H$1+(Sheet1!$A$1-1)*10,FALSE))=TRUE,"---",IF(VLOOKUP($A1133,Sheet1!$B$3:$AH$1266,Sheet1!H$1+(Sheet1!$A$1-1)*10,FALSE)="---","---", (ROUND(VLOOKUP($A1133,Sheet1!$B$3:$AH$1266,Sheet1!H$1+(Sheet1!$A$1-1)*10,FALSE),IF(VLOOKUP($A1133,Sheet1!$B$3:$AH$1266,Sheet1!H$1+(Sheet1!$A$1-1)*10,FALSE)&gt;99999,-3,IF(VLOOKUP($A1133,Sheet1!$B$3:$AH$1266,Sheet1!H$1+(Sheet1!$A$1-1)*10,FALSE)&gt;9999,-2,IF(VLOOKUP($A1133,Sheet1!$B$3:$AH$1266,Sheet1!H$1+(Sheet1!$A$1-1)*10,FALSE)&gt;999,-1,0)))))))</f>
        <v>---</v>
      </c>
      <c r="Y1133" s="392" t="str">
        <f>IF(ISNA(VLOOKUP($A1133,Sheet1!$B$3:$AH$1266,Sheet1!I$1+(Sheet1!$A$1-1)*10,FALSE))=TRUE,"---",IF(VLOOKUP($A1133,Sheet1!$B$3:$AH$1266,Sheet1!I$1+(Sheet1!$A$1-1)*10,FALSE)="---","---", (ROUND(VLOOKUP($A1133,Sheet1!$B$3:$AH$1266,Sheet1!I$1+(Sheet1!$A$1-1)*10,FALSE),IF(VLOOKUP($A1133,Sheet1!$B$3:$AH$1266,Sheet1!I$1+(Sheet1!$A$1-1)*10,FALSE)&gt;99999,-3,IF(VLOOKUP($A1133,Sheet1!$B$3:$AH$1266,Sheet1!I$1+(Sheet1!$A$1-1)*10,FALSE)&gt;9999,-2,IF(VLOOKUP($A1133,Sheet1!$B$3:$AH$1266,Sheet1!I$1+(Sheet1!$A$1-1)*10,FALSE)&gt;999,-1,0)))))))</f>
        <v>---</v>
      </c>
      <c r="Z1133" s="392" t="str">
        <f>IF(ISNA(VLOOKUP($A1133,Sheet1!$B$3:$AH$1266,Sheet1!J$1+(Sheet1!$A$1-1)*10,FALSE))=TRUE,"---",IF(VLOOKUP($A1133,Sheet1!$B$3:$AH$1266,Sheet1!J$1+(Sheet1!$A$1-1)*10,FALSE)="---","---", (ROUND(VLOOKUP($A1133,Sheet1!$B$3:$AH$1266,Sheet1!J$1+(Sheet1!$A$1-1)*10,FALSE),IF(VLOOKUP($A1133,Sheet1!$B$3:$AH$1266,Sheet1!J$1+(Sheet1!$A$1-1)*10,FALSE)&gt;99999,-3,IF(VLOOKUP($A1133,Sheet1!$B$3:$AH$1266,Sheet1!J$1+(Sheet1!$A$1-1)*10,FALSE)&gt;9999,-2,IF(VLOOKUP($A1133,Sheet1!$B$3:$AH$1266,Sheet1!J$1+(Sheet1!$A$1-1)*10,FALSE)&gt;999,-1,0)))))))</f>
        <v>---</v>
      </c>
      <c r="AA1133" s="392" t="str">
        <f>IF(ISNA(VLOOKUP($A1133,Sheet1!$B$3:$AH$1266,Sheet1!K$1+(Sheet1!$A$1-1)*10,FALSE))=TRUE,"---",IF(VLOOKUP($A1133,Sheet1!$B$3:$AH$1266,Sheet1!K$1+(Sheet1!$A$1-1)*10,FALSE)="---","---", (ROUND(VLOOKUP($A1133,Sheet1!$B$3:$AH$1266,Sheet1!K$1+(Sheet1!$A$1-1)*10,FALSE),IF(VLOOKUP($A1133,Sheet1!$B$3:$AH$1266,Sheet1!K$1+(Sheet1!$A$1-1)*10,FALSE)&gt;99999,-3,IF(VLOOKUP($A1133,Sheet1!$B$3:$AH$1266,Sheet1!K$1+(Sheet1!$A$1-1)*10,FALSE)&gt;9999,-2,IF(VLOOKUP($A1133,Sheet1!$B$3:$AH$1266,Sheet1!K$1+(Sheet1!$A$1-1)*10,FALSE)&gt;999,-1,0)))))))</f>
        <v>---</v>
      </c>
      <c r="AB1133" s="392" t="str">
        <f>IF(ISNA(VLOOKUP($A1133,Sheet1!$B$3:$AH$1266,Sheet1!L$1+(Sheet1!$A$1-1)*10,FALSE))=TRUE,"---",IF(VLOOKUP($A1133,Sheet1!$B$3:$AH$1266,Sheet1!L$1+(Sheet1!$A$1-1)*10,FALSE)="---","---", (ROUND(VLOOKUP($A1133,Sheet1!$B$3:$AH$1266,Sheet1!L$1+(Sheet1!$A$1-1)*10,FALSE),IF(VLOOKUP($A1133,Sheet1!$B$3:$AH$1266,Sheet1!L$1+(Sheet1!$A$1-1)*10,FALSE)&gt;99999,-3,IF(VLOOKUP($A1133,Sheet1!$B$3:$AH$1266,Sheet1!L$1+(Sheet1!$A$1-1)*10,FALSE)&gt;9999,-2,IF(VLOOKUP($A1133,Sheet1!$B$3:$AH$1266,Sheet1!L$1+(Sheet1!$A$1-1)*10,FALSE)&gt;999,-1,0)))))))</f>
        <v>---</v>
      </c>
      <c r="AC1133" s="392" t="str">
        <f>IF(ISNA(VLOOKUP($A1133,Sheet1!$B$3:$AH$1266,Sheet1!M$1+(Sheet1!$A$1-1)*10,FALSE))=TRUE,"---",IF(VLOOKUP($A1133,Sheet1!$B$3:$AH$1266,Sheet1!M$1+(Sheet1!$A$1-1)*10,FALSE)="---","---", (ROUND(VLOOKUP($A1133,Sheet1!$B$3:$AH$1266,Sheet1!M$1+(Sheet1!$A$1-1)*10,FALSE),IF(VLOOKUP($A1133,Sheet1!$B$3:$AH$1266,Sheet1!M$1+(Sheet1!$A$1-1)*10,FALSE)&gt;99999,-3,IF(VLOOKUP($A1133,Sheet1!$B$3:$AH$1266,Sheet1!M$1+(Sheet1!$A$1-1)*10,FALSE)&gt;9999,-2,IF(VLOOKUP($A1133,Sheet1!$B$3:$AH$1266,Sheet1!M$1+(Sheet1!$A$1-1)*10,FALSE)&gt;999,-1,0)))))))</f>
        <v>---</v>
      </c>
      <c r="AD1133" s="392" t="str">
        <f>IF(ISNA(VLOOKUP($A1133,Sheet1!$B$3:$AH$1266,Sheet1!N$1+(Sheet1!$A$1-1)*10,FALSE))=TRUE,"---",IF(VLOOKUP($A1133,Sheet1!$B$3:$AH$1266,Sheet1!N$1+(Sheet1!$A$1-1)*10,FALSE)="---","---", (ROUND(VLOOKUP($A1133,Sheet1!$B$3:$AH$1266,Sheet1!N$1+(Sheet1!$A$1-1)*10,FALSE),IF(VLOOKUP($A1133,Sheet1!$B$3:$AH$1266,Sheet1!N$1+(Sheet1!$A$1-1)*10,FALSE)&gt;99999,-3,IF(VLOOKUP($A1133,Sheet1!$B$3:$AH$1266,Sheet1!N$1+(Sheet1!$A$1-1)*10,FALSE)&gt;9999,-2,IF(VLOOKUP($A1133,Sheet1!$B$3:$AH$1266,Sheet1!N$1+(Sheet1!$A$1-1)*10,FALSE)&gt;999,-1,0)))))))</f>
        <v>---</v>
      </c>
    </row>
    <row r="1134" spans="1:30" ht="25.5" customHeight="1" x14ac:dyDescent="0.25">
      <c r="A1134" s="303"/>
      <c r="B1134" s="331"/>
      <c r="C1134" s="303"/>
      <c r="D1134" s="303"/>
      <c r="E1134" s="307"/>
      <c r="F1134" s="401"/>
      <c r="G1134" s="405"/>
      <c r="H1134" s="347"/>
      <c r="I1134" s="327"/>
      <c r="J1134" s="376"/>
      <c r="K1134" s="316"/>
      <c r="L1134" s="321"/>
      <c r="M1134" s="323"/>
      <c r="N1134" s="316"/>
      <c r="O1134" s="317" t="e">
        <f>IF(U1134&lt;&gt;"---",IF(L1134&lt;W1134,"&gt;50",IF(AND(L1134&gt;=W1134,L1134&lt;=X1134),(W$8-(((LOG(L1134)-LOG(W1134))/((LOG(X1134)-LOG(W1134)))*(W$8-X$8)))),IF(AND(L1134&gt;=X1134,L1134&lt;=Y1134),(X$8-(((LOG(L1134)-LOG(X1134))/((LOG(Y1134)-LOG(X1134)))*(X$8-Y$8)))),IF(AND(L1134&gt;=Y1134,L1134&lt;=Z1134),(Y$8-(((LOG(L1134)-LOG(Y1134))/((LOG(Z1134)-LOG(Y1134)))*(Y$8-Z$8)))),IF(AND(L1134&gt;=Z1134,L1134&lt;=AA1134),(Z$8-(((LOG(L1134)-LOG(Z1134))/((LOG(AA1134)-LOG(Z1134)))*(Z$8-AA$8)))),IF(AND(L1134&gt;=AA1134,L1134&lt;=AB1134),(AA$8-(((LOG(L1134)-LOG(AA1134))/((LOG(AB1134)-LOG(AA1134)))*(AA$8-AB$8)))),IF(AND(L1134&gt;=AB1134,L1134&lt;=AC1134),(AB$8-(((LOG(L1134)-LOG(AB1134))/((LOG(AC1134)-LOG(AB1134)))*(AB$8-AC$8)))),IF(AND(L1134&gt;=AC1134,L1134&lt;=AD1134),(AC$8-(((LOG(L1134)-LOG(AC1134))/((LOG(AD1134)-LOG(AC1134)))*(AC$8-AD$8)))),IF(L1134&gt;AD1134*1.1,"&lt;0.2",0.2))))))))),"")</f>
        <v>#NUM!</v>
      </c>
      <c r="P1134" s="317" t="e">
        <f>IF(O1134&lt;&gt;"",VLOOKUP($A1134,Sheet4!$A$2:$O$1309,14,FALSE)*100,"")</f>
        <v>#NUM!</v>
      </c>
      <c r="Q1134" s="317" t="e">
        <f>IF(P1134&lt;&gt;"",VLOOKUP($A1134,Sheet4!$A$2:$O$1309,15,FALSE)*100,"")</f>
        <v>#NUM!</v>
      </c>
      <c r="R1134" s="356" t="e">
        <f t="shared" si="38"/>
        <v>#NUM!</v>
      </c>
      <c r="S1134" s="356"/>
      <c r="T1134" s="356"/>
      <c r="U1134" s="392"/>
      <c r="V1134" s="392"/>
      <c r="W1134" s="392"/>
      <c r="X1134" s="392"/>
      <c r="Y1134" s="392"/>
      <c r="Z1134" s="392"/>
      <c r="AA1134" s="392"/>
      <c r="AB1134" s="392"/>
      <c r="AC1134" s="392"/>
      <c r="AD1134" s="392"/>
    </row>
    <row r="1135" spans="1:30" ht="25.5" customHeight="1" x14ac:dyDescent="0.25">
      <c r="A1135" s="304" t="s">
        <v>1674</v>
      </c>
      <c r="B1135" s="393" t="s">
        <v>1675</v>
      </c>
      <c r="C1135" s="304">
        <v>421850</v>
      </c>
      <c r="D1135" s="304">
        <v>773904</v>
      </c>
      <c r="E1135" s="305" t="s">
        <v>3031</v>
      </c>
      <c r="F1135" s="345" t="s">
        <v>4790</v>
      </c>
      <c r="G1135" s="351" t="s">
        <v>31</v>
      </c>
      <c r="H1135" s="348">
        <v>158</v>
      </c>
      <c r="I1135" s="119">
        <v>26473</v>
      </c>
      <c r="J1135" s="120">
        <v>13.45</v>
      </c>
      <c r="K1135" s="118" t="s">
        <v>24</v>
      </c>
      <c r="L1135" s="122">
        <v>9560</v>
      </c>
      <c r="M1135" s="123">
        <v>60.5</v>
      </c>
      <c r="N1135" s="118" t="s">
        <v>152</v>
      </c>
      <c r="O1135" s="71">
        <f>IF(U1135&lt;&gt;"---",IF(L1135&lt;W1135,"&gt;50",IF(AND(L1135&gt;=W1135,L1135&lt;=X1135),(W$8-(((LOG(L1135)-LOG(W1135))/((LOG(X1135)-LOG(W1135)))*(W$8-X$8)))),IF(AND(L1135&gt;=X1135,L1135&lt;=Y1135),(X$8-(((LOG(L1135)-LOG(X1135))/((LOG(Y1135)-LOG(X1135)))*(X$8-Y$8)))),IF(AND(L1135&gt;=Y1135,L1135&lt;=Z1135),(Y$8-(((LOG(L1135)-LOG(Y1135))/((LOG(Z1135)-LOG(Y1135)))*(Y$8-Z$8)))),IF(AND(L1135&gt;=Z1135,L1135&lt;=AA1135),(Z$8-(((LOG(L1135)-LOG(Z1135))/((LOG(AA1135)-LOG(Z1135)))*(Z$8-AA$8)))),IF(AND(L1135&gt;=AA1135,L1135&lt;=AB1135),(AA$8-(((LOG(L1135)-LOG(AA1135))/((LOG(AB1135)-LOG(AA1135)))*(AA$8-AB$8)))),IF(AND(L1135&gt;=AB1135,L1135&lt;=AC1135),(AB$8-(((LOG(L1135)-LOG(AB1135))/((LOG(AC1135)-LOG(AB1135)))*(AB$8-AC$8)))),IF(AND(L1135&gt;=AC1135,L1135&lt;=AD1135),(AC$8-(((LOG(L1135)-LOG(AC1135))/((LOG(AD1135)-LOG(AC1135)))*(AC$8-AD$8)))),IF(L1135&gt;AD1135*1.1,"&lt;0.2",0.2))))))))),"")</f>
        <v>0.34210903832491807</v>
      </c>
      <c r="P1135" s="71">
        <f>IF(O1135&lt;&gt;"",VLOOKUP($A1135,Sheet4!$A$2:$O$1309,14,FALSE)*100,"")</f>
        <v>0.28961415088042397</v>
      </c>
      <c r="Q1135" s="71">
        <f>IF(P1135&lt;&gt;"",VLOOKUP($A1135,Sheet4!$A$2:$O$1309,15,FALSE)*100,"")</f>
        <v>2.8009173348630845</v>
      </c>
      <c r="R1135" s="73" t="str">
        <f t="shared" si="38"/>
        <v>&gt;200,  &lt;500</v>
      </c>
      <c r="S1135" s="357" t="s">
        <v>4367</v>
      </c>
      <c r="T1135" s="357" t="str">
        <f>IF(ISNA(VLOOKUP(A1135,Sheet1!B$3:C$1266,2,FALSE)=TRUE),"NC",VLOOKUP(A1135,Sheet1!B$3:C$1266,2,FALSE))</f>
        <v>Regulated</v>
      </c>
      <c r="U1135" s="385">
        <f>IF(ISNA(VLOOKUP($A1135,Sheet1!$B$3:$AH$1266,Sheet1!E$1+(Sheet1!$A$1-1)*10,FALSE))=TRUE,"---",IF(VLOOKUP($A1135,Sheet1!$B$3:$AH$1266,Sheet1!E$1+(Sheet1!$A$1-1)*10,FALSE)="---","---", (ROUND(VLOOKUP($A1135,Sheet1!$B$3:$AH$1266,Sheet1!E$1+(Sheet1!$A$1-1)*10,FALSE),IF(VLOOKUP($A1135,Sheet1!$B$3:$AH$1266,Sheet1!E$1+(Sheet1!$A$1-1)*10,FALSE)&gt;99999,-3,IF(VLOOKUP($A1135,Sheet1!$B$3:$AH$1266,Sheet1!E$1+(Sheet1!$A$1-1)*10,FALSE)&gt;9999,-2,IF(VLOOKUP($A1135,Sheet1!$B$3:$AH$1266,Sheet1!E$1+(Sheet1!$A$1-1)*10,FALSE)&gt;999,-1,0)))))))</f>
        <v>2170</v>
      </c>
      <c r="V1135" s="385">
        <f>IF(ISNA(VLOOKUP($A1135,Sheet1!$B$3:$AH$1266,Sheet1!F$1+(Sheet1!$A$1-1)*10,FALSE))=TRUE,"---",IF(VLOOKUP($A1135,Sheet1!$B$3:$AH$1266,Sheet1!F$1+(Sheet1!$A$1-1)*10,FALSE)="---","---", (ROUND(VLOOKUP($A1135,Sheet1!$B$3:$AH$1266,Sheet1!F$1+(Sheet1!$A$1-1)*10,FALSE),IF(VLOOKUP($A1135,Sheet1!$B$3:$AH$1266,Sheet1!F$1+(Sheet1!$A$1-1)*10,FALSE)&gt;99999,-3,IF(VLOOKUP($A1135,Sheet1!$B$3:$AH$1266,Sheet1!F$1+(Sheet1!$A$1-1)*10,FALSE)&gt;9999,-2,IF(VLOOKUP($A1135,Sheet1!$B$3:$AH$1266,Sheet1!F$1+(Sheet1!$A$1-1)*10,FALSE)&gt;999,-1,0)))))))</f>
        <v>2500</v>
      </c>
      <c r="W1135" s="385">
        <f>IF(ISNA(VLOOKUP($A1135,Sheet1!$B$3:$AH$1266,Sheet1!G$1+(Sheet1!$A$1-1)*10,FALSE))=TRUE,"---",IF(VLOOKUP($A1135,Sheet1!$B$3:$AH$1266,Sheet1!G$1+(Sheet1!$A$1-1)*10,FALSE)="---","---", (ROUND(VLOOKUP($A1135,Sheet1!$B$3:$AH$1266,Sheet1!G$1+(Sheet1!$A$1-1)*10,FALSE),IF(VLOOKUP($A1135,Sheet1!$B$3:$AH$1266,Sheet1!G$1+(Sheet1!$A$1-1)*10,FALSE)&gt;99999,-3,IF(VLOOKUP($A1135,Sheet1!$B$3:$AH$1266,Sheet1!G$1+(Sheet1!$A$1-1)*10,FALSE)&gt;9999,-2,IF(VLOOKUP($A1135,Sheet1!$B$3:$AH$1266,Sheet1!G$1+(Sheet1!$A$1-1)*10,FALSE)&gt;999,-1,0)))))))</f>
        <v>2910</v>
      </c>
      <c r="X1135" s="385">
        <f>IF(ISNA(VLOOKUP($A1135,Sheet1!$B$3:$AH$1266,Sheet1!H$1+(Sheet1!$A$1-1)*10,FALSE))=TRUE,"---",IF(VLOOKUP($A1135,Sheet1!$B$3:$AH$1266,Sheet1!H$1+(Sheet1!$A$1-1)*10,FALSE)="---","---", (ROUND(VLOOKUP($A1135,Sheet1!$B$3:$AH$1266,Sheet1!H$1+(Sheet1!$A$1-1)*10,FALSE),IF(VLOOKUP($A1135,Sheet1!$B$3:$AH$1266,Sheet1!H$1+(Sheet1!$A$1-1)*10,FALSE)&gt;99999,-3,IF(VLOOKUP($A1135,Sheet1!$B$3:$AH$1266,Sheet1!H$1+(Sheet1!$A$1-1)*10,FALSE)&gt;9999,-2,IF(VLOOKUP($A1135,Sheet1!$B$3:$AH$1266,Sheet1!H$1+(Sheet1!$A$1-1)*10,FALSE)&gt;999,-1,0)))))))</f>
        <v>4030</v>
      </c>
      <c r="Y1135" s="385">
        <f>IF(ISNA(VLOOKUP($A1135,Sheet1!$B$3:$AH$1266,Sheet1!I$1+(Sheet1!$A$1-1)*10,FALSE))=TRUE,"---",IF(VLOOKUP($A1135,Sheet1!$B$3:$AH$1266,Sheet1!I$1+(Sheet1!$A$1-1)*10,FALSE)="---","---", (ROUND(VLOOKUP($A1135,Sheet1!$B$3:$AH$1266,Sheet1!I$1+(Sheet1!$A$1-1)*10,FALSE),IF(VLOOKUP($A1135,Sheet1!$B$3:$AH$1266,Sheet1!I$1+(Sheet1!$A$1-1)*10,FALSE)&gt;99999,-3,IF(VLOOKUP($A1135,Sheet1!$B$3:$AH$1266,Sheet1!I$1+(Sheet1!$A$1-1)*10,FALSE)&gt;9999,-2,IF(VLOOKUP($A1135,Sheet1!$B$3:$AH$1266,Sheet1!I$1+(Sheet1!$A$1-1)*10,FALSE)&gt;999,-1,0)))))))</f>
        <v>4840</v>
      </c>
      <c r="Z1135" s="385">
        <f>IF(ISNA(VLOOKUP($A1135,Sheet1!$B$3:$AH$1266,Sheet1!J$1+(Sheet1!$A$1-1)*10,FALSE))=TRUE,"---",IF(VLOOKUP($A1135,Sheet1!$B$3:$AH$1266,Sheet1!J$1+(Sheet1!$A$1-1)*10,FALSE)="---","---", (ROUND(VLOOKUP($A1135,Sheet1!$B$3:$AH$1266,Sheet1!J$1+(Sheet1!$A$1-1)*10,FALSE),IF(VLOOKUP($A1135,Sheet1!$B$3:$AH$1266,Sheet1!J$1+(Sheet1!$A$1-1)*10,FALSE)&gt;99999,-3,IF(VLOOKUP($A1135,Sheet1!$B$3:$AH$1266,Sheet1!J$1+(Sheet1!$A$1-1)*10,FALSE)&gt;9999,-2,IF(VLOOKUP($A1135,Sheet1!$B$3:$AH$1266,Sheet1!J$1+(Sheet1!$A$1-1)*10,FALSE)&gt;999,-1,0)))))))</f>
        <v>5950</v>
      </c>
      <c r="AA1135" s="385">
        <f>IF(ISNA(VLOOKUP($A1135,Sheet1!$B$3:$AH$1266,Sheet1!K$1+(Sheet1!$A$1-1)*10,FALSE))=TRUE,"---",IF(VLOOKUP($A1135,Sheet1!$B$3:$AH$1266,Sheet1!K$1+(Sheet1!$A$1-1)*10,FALSE)="---","---", (ROUND(VLOOKUP($A1135,Sheet1!$B$3:$AH$1266,Sheet1!K$1+(Sheet1!$A$1-1)*10,FALSE),IF(VLOOKUP($A1135,Sheet1!$B$3:$AH$1266,Sheet1!K$1+(Sheet1!$A$1-1)*10,FALSE)&gt;99999,-3,IF(VLOOKUP($A1135,Sheet1!$B$3:$AH$1266,Sheet1!K$1+(Sheet1!$A$1-1)*10,FALSE)&gt;9999,-2,IF(VLOOKUP($A1135,Sheet1!$B$3:$AH$1266,Sheet1!K$1+(Sheet1!$A$1-1)*10,FALSE)&gt;999,-1,0)))))))</f>
        <v>6840</v>
      </c>
      <c r="AB1135" s="385">
        <f>IF(ISNA(VLOOKUP($A1135,Sheet1!$B$3:$AH$1266,Sheet1!L$1+(Sheet1!$A$1-1)*10,FALSE))=TRUE,"---",IF(VLOOKUP($A1135,Sheet1!$B$3:$AH$1266,Sheet1!L$1+(Sheet1!$A$1-1)*10,FALSE)="---","---", (ROUND(VLOOKUP($A1135,Sheet1!$B$3:$AH$1266,Sheet1!L$1+(Sheet1!$A$1-1)*10,FALSE),IF(VLOOKUP($A1135,Sheet1!$B$3:$AH$1266,Sheet1!L$1+(Sheet1!$A$1-1)*10,FALSE)&gt;99999,-3,IF(VLOOKUP($A1135,Sheet1!$B$3:$AH$1266,Sheet1!L$1+(Sheet1!$A$1-1)*10,FALSE)&gt;9999,-2,IF(VLOOKUP($A1135,Sheet1!$B$3:$AH$1266,Sheet1!L$1+(Sheet1!$A$1-1)*10,FALSE)&gt;999,-1,0)))))))</f>
        <v>7790</v>
      </c>
      <c r="AC1135" s="385">
        <f>IF(ISNA(VLOOKUP($A1135,Sheet1!$B$3:$AH$1266,Sheet1!M$1+(Sheet1!$A$1-1)*10,FALSE))=TRUE,"---",IF(VLOOKUP($A1135,Sheet1!$B$3:$AH$1266,Sheet1!M$1+(Sheet1!$A$1-1)*10,FALSE)="---","---", (ROUND(VLOOKUP($A1135,Sheet1!$B$3:$AH$1266,Sheet1!M$1+(Sheet1!$A$1-1)*10,FALSE),IF(VLOOKUP($A1135,Sheet1!$B$3:$AH$1266,Sheet1!M$1+(Sheet1!$A$1-1)*10,FALSE)&gt;99999,-3,IF(VLOOKUP($A1135,Sheet1!$B$3:$AH$1266,Sheet1!M$1+(Sheet1!$A$1-1)*10,FALSE)&gt;9999,-2,IF(VLOOKUP($A1135,Sheet1!$B$3:$AH$1266,Sheet1!M$1+(Sheet1!$A$1-1)*10,FALSE)&gt;999,-1,0)))))))</f>
        <v>8800</v>
      </c>
      <c r="AD1135" s="385">
        <f>IF(ISNA(VLOOKUP($A1135,Sheet1!$B$3:$AH$1266,Sheet1!N$1+(Sheet1!$A$1-1)*10,FALSE))=TRUE,"---",IF(VLOOKUP($A1135,Sheet1!$B$3:$AH$1266,Sheet1!N$1+(Sheet1!$A$1-1)*10,FALSE)="---","---", (ROUND(VLOOKUP($A1135,Sheet1!$B$3:$AH$1266,Sheet1!N$1+(Sheet1!$A$1-1)*10,FALSE),IF(VLOOKUP($A1135,Sheet1!$B$3:$AH$1266,Sheet1!N$1+(Sheet1!$A$1-1)*10,FALSE)&gt;99999,-3,IF(VLOOKUP($A1135,Sheet1!$B$3:$AH$1266,Sheet1!N$1+(Sheet1!$A$1-1)*10,FALSE)&gt;9999,-2,IF(VLOOKUP($A1135,Sheet1!$B$3:$AH$1266,Sheet1!N$1+(Sheet1!$A$1-1)*10,FALSE)&gt;999,-1,0)))))))</f>
        <v>10300</v>
      </c>
    </row>
    <row r="1136" spans="1:30" ht="25.5" customHeight="1" x14ac:dyDescent="0.25">
      <c r="A1136" s="304"/>
      <c r="B1136" s="346"/>
      <c r="C1136" s="304"/>
      <c r="D1136" s="304"/>
      <c r="E1136" s="305" t="e">
        <v>#N/A</v>
      </c>
      <c r="F1136" s="346"/>
      <c r="G1136" s="352"/>
      <c r="H1136" s="348"/>
      <c r="I1136" s="119">
        <v>15852</v>
      </c>
      <c r="J1136" s="120">
        <v>13.3</v>
      </c>
      <c r="K1136" s="118" t="s">
        <v>20</v>
      </c>
      <c r="L1136" s="122">
        <v>9340</v>
      </c>
      <c r="M1136" s="123">
        <v>59.1</v>
      </c>
      <c r="N1136" s="118" t="s">
        <v>828</v>
      </c>
      <c r="O1136" s="71" t="s">
        <v>4405</v>
      </c>
      <c r="P1136" s="71" t="s">
        <v>4405</v>
      </c>
      <c r="Q1136" s="71" t="s">
        <v>4405</v>
      </c>
      <c r="R1136" s="73" t="s">
        <v>4405</v>
      </c>
      <c r="S1136" s="357" t="e">
        <v>#N/A</v>
      </c>
      <c r="T1136" s="357" t="str">
        <f>IF(ISNA(VLOOKUP(A1136,Sheet1!B$3:C$1266,2,FALSE)=TRUE),"ND",VLOOKUP(A1136,Sheet1!B$3:C$1266,2,FALSE))</f>
        <v>ND</v>
      </c>
      <c r="U1136" s="385" t="str">
        <f>IF(ISNA(VLOOKUP($A1136,Sheet1!$B$3:$AH$1266,Sheet1!E$1+(Sheet1!$A$1-1)*10,FALSE))=TRUE,"---",IF(VLOOKUP($A1136,Sheet1!$B$3:$AH$1266,Sheet1!E$1+(Sheet1!$A$1-1)*10,FALSE)="---","---", (ROUND(VLOOKUP($A1136,Sheet1!$B$3:$AH$1266,Sheet1!E$1+(Sheet1!$A$1-1)*10,FALSE),IF(VLOOKUP($A1136,Sheet1!$B$3:$AH$1266,Sheet1!E$1+(Sheet1!$A$1-1)*10,FALSE)&gt;99999,-3,IF(VLOOKUP($A1136,Sheet1!$B$3:$AH$1266,Sheet1!E$1+(Sheet1!$A$1-1)*10,FALSE)&gt;9999,-2,IF(VLOOKUP($A1136,Sheet1!$B$3:$AH$1266,Sheet1!E$1+(Sheet1!$A$1-1)*10,FALSE)&gt;999,-1,0)))))))</f>
        <v>---</v>
      </c>
      <c r="V1136" s="385" t="str">
        <f>IF(ISNA(VLOOKUP($A1136,Sheet1!$B$3:$AH$1266,Sheet1!F$1+(Sheet1!$A$1-1)*10,FALSE))=TRUE,"---",IF(VLOOKUP($A1136,Sheet1!$B$3:$AH$1266,Sheet1!F$1+(Sheet1!$A$1-1)*10,FALSE)="---","---", (ROUND(VLOOKUP($A1136,Sheet1!$B$3:$AH$1266,Sheet1!F$1+(Sheet1!$A$1-1)*10,FALSE),IF(VLOOKUP($A1136,Sheet1!$B$3:$AH$1266,Sheet1!F$1+(Sheet1!$A$1-1)*10,FALSE)&gt;99999,-3,IF(VLOOKUP($A1136,Sheet1!$B$3:$AH$1266,Sheet1!F$1+(Sheet1!$A$1-1)*10,FALSE)&gt;9999,-2,IF(VLOOKUP($A1136,Sheet1!$B$3:$AH$1266,Sheet1!F$1+(Sheet1!$A$1-1)*10,FALSE)&gt;999,-1,0)))))))</f>
        <v>---</v>
      </c>
      <c r="W1136" s="385" t="str">
        <f>IF(ISNA(VLOOKUP($A1136,Sheet1!$B$3:$AH$1266,Sheet1!G$1+(Sheet1!$A$1-1)*10,FALSE))=TRUE,"---",IF(VLOOKUP($A1136,Sheet1!$B$3:$AH$1266,Sheet1!G$1+(Sheet1!$A$1-1)*10,FALSE)="---","---", (ROUND(VLOOKUP($A1136,Sheet1!$B$3:$AH$1266,Sheet1!G$1+(Sheet1!$A$1-1)*10,FALSE),IF(VLOOKUP($A1136,Sheet1!$B$3:$AH$1266,Sheet1!G$1+(Sheet1!$A$1-1)*10,FALSE)&gt;99999,-3,IF(VLOOKUP($A1136,Sheet1!$B$3:$AH$1266,Sheet1!G$1+(Sheet1!$A$1-1)*10,FALSE)&gt;9999,-2,IF(VLOOKUP($A1136,Sheet1!$B$3:$AH$1266,Sheet1!G$1+(Sheet1!$A$1-1)*10,FALSE)&gt;999,-1,0)))))))</f>
        <v>---</v>
      </c>
      <c r="X1136" s="385" t="str">
        <f>IF(ISNA(VLOOKUP($A1136,Sheet1!$B$3:$AH$1266,Sheet1!H$1+(Sheet1!$A$1-1)*10,FALSE))=TRUE,"---",IF(VLOOKUP($A1136,Sheet1!$B$3:$AH$1266,Sheet1!H$1+(Sheet1!$A$1-1)*10,FALSE)="---","---", (ROUND(VLOOKUP($A1136,Sheet1!$B$3:$AH$1266,Sheet1!H$1+(Sheet1!$A$1-1)*10,FALSE),IF(VLOOKUP($A1136,Sheet1!$B$3:$AH$1266,Sheet1!H$1+(Sheet1!$A$1-1)*10,FALSE)&gt;99999,-3,IF(VLOOKUP($A1136,Sheet1!$B$3:$AH$1266,Sheet1!H$1+(Sheet1!$A$1-1)*10,FALSE)&gt;9999,-2,IF(VLOOKUP($A1136,Sheet1!$B$3:$AH$1266,Sheet1!H$1+(Sheet1!$A$1-1)*10,FALSE)&gt;999,-1,0)))))))</f>
        <v>---</v>
      </c>
      <c r="Y1136" s="385" t="str">
        <f>IF(ISNA(VLOOKUP($A1136,Sheet1!$B$3:$AH$1266,Sheet1!I$1+(Sheet1!$A$1-1)*10,FALSE))=TRUE,"---",IF(VLOOKUP($A1136,Sheet1!$B$3:$AH$1266,Sheet1!I$1+(Sheet1!$A$1-1)*10,FALSE)="---","---", (ROUND(VLOOKUP($A1136,Sheet1!$B$3:$AH$1266,Sheet1!I$1+(Sheet1!$A$1-1)*10,FALSE),IF(VLOOKUP($A1136,Sheet1!$B$3:$AH$1266,Sheet1!I$1+(Sheet1!$A$1-1)*10,FALSE)&gt;99999,-3,IF(VLOOKUP($A1136,Sheet1!$B$3:$AH$1266,Sheet1!I$1+(Sheet1!$A$1-1)*10,FALSE)&gt;9999,-2,IF(VLOOKUP($A1136,Sheet1!$B$3:$AH$1266,Sheet1!I$1+(Sheet1!$A$1-1)*10,FALSE)&gt;999,-1,0)))))))</f>
        <v>---</v>
      </c>
      <c r="Z1136" s="385" t="str">
        <f>IF(ISNA(VLOOKUP($A1136,Sheet1!$B$3:$AH$1266,Sheet1!J$1+(Sheet1!$A$1-1)*10,FALSE))=TRUE,"---",IF(VLOOKUP($A1136,Sheet1!$B$3:$AH$1266,Sheet1!J$1+(Sheet1!$A$1-1)*10,FALSE)="---","---", (ROUND(VLOOKUP($A1136,Sheet1!$B$3:$AH$1266,Sheet1!J$1+(Sheet1!$A$1-1)*10,FALSE),IF(VLOOKUP($A1136,Sheet1!$B$3:$AH$1266,Sheet1!J$1+(Sheet1!$A$1-1)*10,FALSE)&gt;99999,-3,IF(VLOOKUP($A1136,Sheet1!$B$3:$AH$1266,Sheet1!J$1+(Sheet1!$A$1-1)*10,FALSE)&gt;9999,-2,IF(VLOOKUP($A1136,Sheet1!$B$3:$AH$1266,Sheet1!J$1+(Sheet1!$A$1-1)*10,FALSE)&gt;999,-1,0)))))))</f>
        <v>---</v>
      </c>
      <c r="AA1136" s="385" t="str">
        <f>IF(ISNA(VLOOKUP($A1136,Sheet1!$B$3:$AH$1266,Sheet1!K$1+(Sheet1!$A$1-1)*10,FALSE))=TRUE,"---",IF(VLOOKUP($A1136,Sheet1!$B$3:$AH$1266,Sheet1!K$1+(Sheet1!$A$1-1)*10,FALSE)="---","---", (ROUND(VLOOKUP($A1136,Sheet1!$B$3:$AH$1266,Sheet1!K$1+(Sheet1!$A$1-1)*10,FALSE),IF(VLOOKUP($A1136,Sheet1!$B$3:$AH$1266,Sheet1!K$1+(Sheet1!$A$1-1)*10,FALSE)&gt;99999,-3,IF(VLOOKUP($A1136,Sheet1!$B$3:$AH$1266,Sheet1!K$1+(Sheet1!$A$1-1)*10,FALSE)&gt;9999,-2,IF(VLOOKUP($A1136,Sheet1!$B$3:$AH$1266,Sheet1!K$1+(Sheet1!$A$1-1)*10,FALSE)&gt;999,-1,0)))))))</f>
        <v>---</v>
      </c>
      <c r="AB1136" s="385" t="str">
        <f>IF(ISNA(VLOOKUP($A1136,Sheet1!$B$3:$AH$1266,Sheet1!L$1+(Sheet1!$A$1-1)*10,FALSE))=TRUE,"---",IF(VLOOKUP($A1136,Sheet1!$B$3:$AH$1266,Sheet1!L$1+(Sheet1!$A$1-1)*10,FALSE)="---","---", (ROUND(VLOOKUP($A1136,Sheet1!$B$3:$AH$1266,Sheet1!L$1+(Sheet1!$A$1-1)*10,FALSE),IF(VLOOKUP($A1136,Sheet1!$B$3:$AH$1266,Sheet1!L$1+(Sheet1!$A$1-1)*10,FALSE)&gt;99999,-3,IF(VLOOKUP($A1136,Sheet1!$B$3:$AH$1266,Sheet1!L$1+(Sheet1!$A$1-1)*10,FALSE)&gt;9999,-2,IF(VLOOKUP($A1136,Sheet1!$B$3:$AH$1266,Sheet1!L$1+(Sheet1!$A$1-1)*10,FALSE)&gt;999,-1,0)))))))</f>
        <v>---</v>
      </c>
      <c r="AC1136" s="385" t="str">
        <f>IF(ISNA(VLOOKUP($A1136,Sheet1!$B$3:$AH$1266,Sheet1!M$1+(Sheet1!$A$1-1)*10,FALSE))=TRUE,"---",IF(VLOOKUP($A1136,Sheet1!$B$3:$AH$1266,Sheet1!M$1+(Sheet1!$A$1-1)*10,FALSE)="---","---", (ROUND(VLOOKUP($A1136,Sheet1!$B$3:$AH$1266,Sheet1!M$1+(Sheet1!$A$1-1)*10,FALSE),IF(VLOOKUP($A1136,Sheet1!$B$3:$AH$1266,Sheet1!M$1+(Sheet1!$A$1-1)*10,FALSE)&gt;99999,-3,IF(VLOOKUP($A1136,Sheet1!$B$3:$AH$1266,Sheet1!M$1+(Sheet1!$A$1-1)*10,FALSE)&gt;9999,-2,IF(VLOOKUP($A1136,Sheet1!$B$3:$AH$1266,Sheet1!M$1+(Sheet1!$A$1-1)*10,FALSE)&gt;999,-1,0)))))))</f>
        <v>---</v>
      </c>
      <c r="AD1136" s="385" t="str">
        <f>IF(ISNA(VLOOKUP($A1136,Sheet1!$B$3:$AH$1266,Sheet1!N$1+(Sheet1!$A$1-1)*10,FALSE))=TRUE,"---",IF(VLOOKUP($A1136,Sheet1!$B$3:$AH$1266,Sheet1!N$1+(Sheet1!$A$1-1)*10,FALSE)="---","---", (ROUND(VLOOKUP($A1136,Sheet1!$B$3:$AH$1266,Sheet1!N$1+(Sheet1!$A$1-1)*10,FALSE),IF(VLOOKUP($A1136,Sheet1!$B$3:$AH$1266,Sheet1!N$1+(Sheet1!$A$1-1)*10,FALSE)&gt;99999,-3,IF(VLOOKUP($A1136,Sheet1!$B$3:$AH$1266,Sheet1!N$1+(Sheet1!$A$1-1)*10,FALSE)&gt;9999,-2,IF(VLOOKUP($A1136,Sheet1!$B$3:$AH$1266,Sheet1!N$1+(Sheet1!$A$1-1)*10,FALSE)&gt;999,-1,0)))))))</f>
        <v>---</v>
      </c>
    </row>
    <row r="1137" spans="1:30" ht="25.5" customHeight="1" x14ac:dyDescent="0.25">
      <c r="A1137" s="125" t="s">
        <v>1676</v>
      </c>
      <c r="B1137" s="138" t="s">
        <v>1677</v>
      </c>
      <c r="C1137" s="125">
        <v>421619</v>
      </c>
      <c r="D1137" s="125">
        <v>773544</v>
      </c>
      <c r="E1137" s="70" t="s">
        <v>3031</v>
      </c>
      <c r="F1137" s="139" t="s">
        <v>4405</v>
      </c>
      <c r="G1137" s="127" t="s">
        <v>160</v>
      </c>
      <c r="H1137" s="128">
        <v>185</v>
      </c>
      <c r="I1137" s="112">
        <v>12974</v>
      </c>
      <c r="J1137" s="140" t="s">
        <v>4405</v>
      </c>
      <c r="K1137" s="127" t="s">
        <v>17</v>
      </c>
      <c r="L1137" s="149">
        <v>25000</v>
      </c>
      <c r="M1137" s="116">
        <v>135</v>
      </c>
      <c r="N1137" s="127" t="s">
        <v>145</v>
      </c>
      <c r="O1137" s="68">
        <f>IF(U1137&lt;&gt;"---",IF(L1137&lt;W1137,"&gt;50",IF(AND(L1137&gt;=W1137,L1137&lt;=X1137),(W$8-(((LOG(L1137)-LOG(W1137))/((LOG(X1137)-LOG(W1137)))*(W$8-X$8)))),IF(AND(L1137&gt;=X1137,L1137&lt;=Y1137),(X$8-(((LOG(L1137)-LOG(X1137))/((LOG(Y1137)-LOG(X1137)))*(X$8-Y$8)))),IF(AND(L1137&gt;=Y1137,L1137&lt;=Z1137),(Y$8-(((LOG(L1137)-LOG(Y1137))/((LOG(Z1137)-LOG(Y1137)))*(Y$8-Z$8)))),IF(AND(L1137&gt;=Z1137,L1137&lt;=AA1137),(Z$8-(((LOG(L1137)-LOG(Z1137))/((LOG(AA1137)-LOG(Z1137)))*(Z$8-AA$8)))),IF(AND(L1137&gt;=AA1137,L1137&lt;=AB1137),(AA$8-(((LOG(L1137)-LOG(AA1137))/((LOG(AB1137)-LOG(AA1137)))*(AA$8-AB$8)))),IF(AND(L1137&gt;=AB1137,L1137&lt;=AC1137),(AB$8-(((LOG(L1137)-LOG(AB1137))/((LOG(AC1137)-LOG(AB1137)))*(AB$8-AC$8)))),IF(AND(L1137&gt;=AC1137,L1137&lt;=AD1137),(AC$8-(((LOG(L1137)-LOG(AC1137))/((LOG(AD1137)-LOG(AC1137)))*(AC$8-AD$8)))),IF(L1137&gt;AD1137*1.1,"&lt;0.2",0.2))))))))),"")</f>
        <v>0.37355005162114191</v>
      </c>
      <c r="P1137" s="68">
        <f>IF(O1137&lt;&gt;"",VLOOKUP($A1137,Sheet4!$A$2:$O$1309,14,FALSE)*100,"")</f>
        <v>1.6435813808161726</v>
      </c>
      <c r="Q1137" s="68">
        <f>IF(P1137&lt;&gt;"",VLOOKUP($A1137,Sheet4!$A$2:$O$1309,15,FALSE)*100,"")</f>
        <v>14.98366229964001</v>
      </c>
      <c r="R1137" s="74" t="str">
        <f t="shared" si="38"/>
        <v>&gt;200,  &lt;500</v>
      </c>
      <c r="S1137" s="64" t="s">
        <v>4367</v>
      </c>
      <c r="T1137" s="64" t="str">
        <f>IF(ISNA(VLOOKUP(A1137,Sheet1!B$3:C$1266,2,FALSE)=TRUE),"NC",VLOOKUP(A1137,Sheet1!B$3:C$1266,2,FALSE))</f>
        <v>Rural</v>
      </c>
      <c r="U1137" s="65">
        <f>IF(ISNA(VLOOKUP($A1137,Sheet1!$B$3:$AH$1266,Sheet1!E$1+(Sheet1!$A$1-1)*10,FALSE))=TRUE,"---",IF(VLOOKUP($A1137,Sheet1!$B$3:$AH$1266,Sheet1!E$1+(Sheet1!$A$1-1)*10,FALSE)="---","---", (ROUND(VLOOKUP($A1137,Sheet1!$B$3:$AH$1266,Sheet1!E$1+(Sheet1!$A$1-1)*10,FALSE),IF(VLOOKUP($A1137,Sheet1!$B$3:$AH$1266,Sheet1!E$1+(Sheet1!$A$1-1)*10,FALSE)&gt;99999,-3,IF(VLOOKUP($A1137,Sheet1!$B$3:$AH$1266,Sheet1!E$1+(Sheet1!$A$1-1)*10,FALSE)&gt;9999,-2,IF(VLOOKUP($A1137,Sheet1!$B$3:$AH$1266,Sheet1!E$1+(Sheet1!$A$1-1)*10,FALSE)&gt;999,-1,0)))))))</f>
        <v>3340</v>
      </c>
      <c r="V1137" s="65">
        <f>IF(ISNA(VLOOKUP($A1137,Sheet1!$B$3:$AH$1266,Sheet1!F$1+(Sheet1!$A$1-1)*10,FALSE))=TRUE,"---",IF(VLOOKUP($A1137,Sheet1!$B$3:$AH$1266,Sheet1!F$1+(Sheet1!$A$1-1)*10,FALSE)="---","---", (ROUND(VLOOKUP($A1137,Sheet1!$B$3:$AH$1266,Sheet1!F$1+(Sheet1!$A$1-1)*10,FALSE),IF(VLOOKUP($A1137,Sheet1!$B$3:$AH$1266,Sheet1!F$1+(Sheet1!$A$1-1)*10,FALSE)&gt;99999,-3,IF(VLOOKUP($A1137,Sheet1!$B$3:$AH$1266,Sheet1!F$1+(Sheet1!$A$1-1)*10,FALSE)&gt;9999,-2,IF(VLOOKUP($A1137,Sheet1!$B$3:$AH$1266,Sheet1!F$1+(Sheet1!$A$1-1)*10,FALSE)&gt;999,-1,0)))))))</f>
        <v>4100</v>
      </c>
      <c r="W1137" s="65">
        <f>IF(ISNA(VLOOKUP($A1137,Sheet1!$B$3:$AH$1266,Sheet1!G$1+(Sheet1!$A$1-1)*10,FALSE))=TRUE,"---",IF(VLOOKUP($A1137,Sheet1!$B$3:$AH$1266,Sheet1!G$1+(Sheet1!$A$1-1)*10,FALSE)="---","---", (ROUND(VLOOKUP($A1137,Sheet1!$B$3:$AH$1266,Sheet1!G$1+(Sheet1!$A$1-1)*10,FALSE),IF(VLOOKUP($A1137,Sheet1!$B$3:$AH$1266,Sheet1!G$1+(Sheet1!$A$1-1)*10,FALSE)&gt;99999,-3,IF(VLOOKUP($A1137,Sheet1!$B$3:$AH$1266,Sheet1!G$1+(Sheet1!$A$1-1)*10,FALSE)&gt;9999,-2,IF(VLOOKUP($A1137,Sheet1!$B$3:$AH$1266,Sheet1!G$1+(Sheet1!$A$1-1)*10,FALSE)&gt;999,-1,0)))))))</f>
        <v>5170</v>
      </c>
      <c r="X1137" s="65">
        <f>IF(ISNA(VLOOKUP($A1137,Sheet1!$B$3:$AH$1266,Sheet1!H$1+(Sheet1!$A$1-1)*10,FALSE))=TRUE,"---",IF(VLOOKUP($A1137,Sheet1!$B$3:$AH$1266,Sheet1!H$1+(Sheet1!$A$1-1)*10,FALSE)="---","---", (ROUND(VLOOKUP($A1137,Sheet1!$B$3:$AH$1266,Sheet1!H$1+(Sheet1!$A$1-1)*10,FALSE),IF(VLOOKUP($A1137,Sheet1!$B$3:$AH$1266,Sheet1!H$1+(Sheet1!$A$1-1)*10,FALSE)&gt;99999,-3,IF(VLOOKUP($A1137,Sheet1!$B$3:$AH$1266,Sheet1!H$1+(Sheet1!$A$1-1)*10,FALSE)&gt;9999,-2,IF(VLOOKUP($A1137,Sheet1!$B$3:$AH$1266,Sheet1!H$1+(Sheet1!$A$1-1)*10,FALSE)&gt;999,-1,0)))))))</f>
        <v>8350</v>
      </c>
      <c r="Y1137" s="65">
        <f>IF(ISNA(VLOOKUP($A1137,Sheet1!$B$3:$AH$1266,Sheet1!I$1+(Sheet1!$A$1-1)*10,FALSE))=TRUE,"---",IF(VLOOKUP($A1137,Sheet1!$B$3:$AH$1266,Sheet1!I$1+(Sheet1!$A$1-1)*10,FALSE)="---","---", (ROUND(VLOOKUP($A1137,Sheet1!$B$3:$AH$1266,Sheet1!I$1+(Sheet1!$A$1-1)*10,FALSE),IF(VLOOKUP($A1137,Sheet1!$B$3:$AH$1266,Sheet1!I$1+(Sheet1!$A$1-1)*10,FALSE)&gt;99999,-3,IF(VLOOKUP($A1137,Sheet1!$B$3:$AH$1266,Sheet1!I$1+(Sheet1!$A$1-1)*10,FALSE)&gt;9999,-2,IF(VLOOKUP($A1137,Sheet1!$B$3:$AH$1266,Sheet1!I$1+(Sheet1!$A$1-1)*10,FALSE)&gt;999,-1,0)))))))</f>
        <v>10800</v>
      </c>
      <c r="Z1137" s="65">
        <f>IF(ISNA(VLOOKUP($A1137,Sheet1!$B$3:$AH$1266,Sheet1!J$1+(Sheet1!$A$1-1)*10,FALSE))=TRUE,"---",IF(VLOOKUP($A1137,Sheet1!$B$3:$AH$1266,Sheet1!J$1+(Sheet1!$A$1-1)*10,FALSE)="---","---", (ROUND(VLOOKUP($A1137,Sheet1!$B$3:$AH$1266,Sheet1!J$1+(Sheet1!$A$1-1)*10,FALSE),IF(VLOOKUP($A1137,Sheet1!$B$3:$AH$1266,Sheet1!J$1+(Sheet1!$A$1-1)*10,FALSE)&gt;99999,-3,IF(VLOOKUP($A1137,Sheet1!$B$3:$AH$1266,Sheet1!J$1+(Sheet1!$A$1-1)*10,FALSE)&gt;9999,-2,IF(VLOOKUP($A1137,Sheet1!$B$3:$AH$1266,Sheet1!J$1+(Sheet1!$A$1-1)*10,FALSE)&gt;999,-1,0)))))))</f>
        <v>14200</v>
      </c>
      <c r="AA1137" s="65">
        <f>IF(ISNA(VLOOKUP($A1137,Sheet1!$B$3:$AH$1266,Sheet1!K$1+(Sheet1!$A$1-1)*10,FALSE))=TRUE,"---",IF(VLOOKUP($A1137,Sheet1!$B$3:$AH$1266,Sheet1!K$1+(Sheet1!$A$1-1)*10,FALSE)="---","---", (ROUND(VLOOKUP($A1137,Sheet1!$B$3:$AH$1266,Sheet1!K$1+(Sheet1!$A$1-1)*10,FALSE),IF(VLOOKUP($A1137,Sheet1!$B$3:$AH$1266,Sheet1!K$1+(Sheet1!$A$1-1)*10,FALSE)&gt;99999,-3,IF(VLOOKUP($A1137,Sheet1!$B$3:$AH$1266,Sheet1!K$1+(Sheet1!$A$1-1)*10,FALSE)&gt;9999,-2,IF(VLOOKUP($A1137,Sheet1!$B$3:$AH$1266,Sheet1!K$1+(Sheet1!$A$1-1)*10,FALSE)&gt;999,-1,0)))))))</f>
        <v>17100</v>
      </c>
      <c r="AB1137" s="65">
        <f>IF(ISNA(VLOOKUP($A1137,Sheet1!$B$3:$AH$1266,Sheet1!L$1+(Sheet1!$A$1-1)*10,FALSE))=TRUE,"---",IF(VLOOKUP($A1137,Sheet1!$B$3:$AH$1266,Sheet1!L$1+(Sheet1!$A$1-1)*10,FALSE)="---","---", (ROUND(VLOOKUP($A1137,Sheet1!$B$3:$AH$1266,Sheet1!L$1+(Sheet1!$A$1-1)*10,FALSE),IF(VLOOKUP($A1137,Sheet1!$B$3:$AH$1266,Sheet1!L$1+(Sheet1!$A$1-1)*10,FALSE)&gt;99999,-3,IF(VLOOKUP($A1137,Sheet1!$B$3:$AH$1266,Sheet1!L$1+(Sheet1!$A$1-1)*10,FALSE)&gt;9999,-2,IF(VLOOKUP($A1137,Sheet1!$B$3:$AH$1266,Sheet1!L$1+(Sheet1!$A$1-1)*10,FALSE)&gt;999,-1,0)))))))</f>
        <v>20000</v>
      </c>
      <c r="AC1137" s="65">
        <f>IF(ISNA(VLOOKUP($A1137,Sheet1!$B$3:$AH$1266,Sheet1!M$1+(Sheet1!$A$1-1)*10,FALSE))=TRUE,"---",IF(VLOOKUP($A1137,Sheet1!$B$3:$AH$1266,Sheet1!M$1+(Sheet1!$A$1-1)*10,FALSE)="---","---", (ROUND(VLOOKUP($A1137,Sheet1!$B$3:$AH$1266,Sheet1!M$1+(Sheet1!$A$1-1)*10,FALSE),IF(VLOOKUP($A1137,Sheet1!$B$3:$AH$1266,Sheet1!M$1+(Sheet1!$A$1-1)*10,FALSE)&gt;99999,-3,IF(VLOOKUP($A1137,Sheet1!$B$3:$AH$1266,Sheet1!M$1+(Sheet1!$A$1-1)*10,FALSE)&gt;9999,-2,IF(VLOOKUP($A1137,Sheet1!$B$3:$AH$1266,Sheet1!M$1+(Sheet1!$A$1-1)*10,FALSE)&gt;999,-1,0)))))))</f>
        <v>23200</v>
      </c>
      <c r="AD1137" s="65">
        <f>IF(ISNA(VLOOKUP($A1137,Sheet1!$B$3:$AH$1266,Sheet1!N$1+(Sheet1!$A$1-1)*10,FALSE))=TRUE,"---",IF(VLOOKUP($A1137,Sheet1!$B$3:$AH$1266,Sheet1!N$1+(Sheet1!$A$1-1)*10,FALSE)="---","---", (ROUND(VLOOKUP($A1137,Sheet1!$B$3:$AH$1266,Sheet1!N$1+(Sheet1!$A$1-1)*10,FALSE),IF(VLOOKUP($A1137,Sheet1!$B$3:$AH$1266,Sheet1!N$1+(Sheet1!$A$1-1)*10,FALSE)&gt;99999,-3,IF(VLOOKUP($A1137,Sheet1!$B$3:$AH$1266,Sheet1!N$1+(Sheet1!$A$1-1)*10,FALSE)&gt;9999,-2,IF(VLOOKUP($A1137,Sheet1!$B$3:$AH$1266,Sheet1!N$1+(Sheet1!$A$1-1)*10,FALSE)&gt;999,-1,0)))))))</f>
        <v>27700</v>
      </c>
    </row>
    <row r="1138" spans="1:30" ht="25.5" customHeight="1" x14ac:dyDescent="0.25">
      <c r="A1138" s="133" t="s">
        <v>1678</v>
      </c>
      <c r="B1138" s="141" t="s">
        <v>1679</v>
      </c>
      <c r="C1138" s="133">
        <v>420811</v>
      </c>
      <c r="D1138" s="133">
        <v>773909</v>
      </c>
      <c r="E1138" s="67" t="s">
        <v>3031</v>
      </c>
      <c r="F1138" s="135" t="s">
        <v>4405</v>
      </c>
      <c r="G1138" s="118" t="s">
        <v>160</v>
      </c>
      <c r="H1138" s="136">
        <v>3.14</v>
      </c>
      <c r="I1138" s="119">
        <v>26471</v>
      </c>
      <c r="J1138" s="137" t="s">
        <v>4405</v>
      </c>
      <c r="K1138" s="118" t="s">
        <v>17</v>
      </c>
      <c r="L1138" s="122">
        <v>680</v>
      </c>
      <c r="M1138" s="123">
        <v>217</v>
      </c>
      <c r="N1138" s="118" t="s">
        <v>32</v>
      </c>
      <c r="O1138" s="71">
        <f>IF(U1138&lt;&gt;"---",IF(L1138&lt;W1138,"&gt;50",IF(AND(L1138&gt;=W1138,L1138&lt;=X1138),(W$8-(((LOG(L1138)-LOG(W1138))/((LOG(X1138)-LOG(W1138)))*(W$8-X$8)))),IF(AND(L1138&gt;=X1138,L1138&lt;=Y1138),(X$8-(((LOG(L1138)-LOG(X1138))/((LOG(Y1138)-LOG(X1138)))*(X$8-Y$8)))),IF(AND(L1138&gt;=Y1138,L1138&lt;=Z1138),(Y$8-(((LOG(L1138)-LOG(Y1138))/((LOG(Z1138)-LOG(Y1138)))*(Y$8-Z$8)))),IF(AND(L1138&gt;=Z1138,L1138&lt;=AA1138),(Z$8-(((LOG(L1138)-LOG(Z1138))/((LOG(AA1138)-LOG(Z1138)))*(Z$8-AA$8)))),IF(AND(L1138&gt;=AA1138,L1138&lt;=AB1138),(AA$8-(((LOG(L1138)-LOG(AA1138))/((LOG(AB1138)-LOG(AA1138)))*(AA$8-AB$8)))),IF(AND(L1138&gt;=AB1138,L1138&lt;=AC1138),(AB$8-(((LOG(L1138)-LOG(AB1138))/((LOG(AC1138)-LOG(AB1138)))*(AB$8-AC$8)))),IF(AND(L1138&gt;=AC1138,L1138&lt;=AD1138),(AC$8-(((LOG(L1138)-LOG(AC1138))/((LOG(AD1138)-LOG(AC1138)))*(AC$8-AD$8)))),IF(L1138&gt;AD1138*1.1,"&lt;0.2",0.2))))))))),"")</f>
        <v>11.529635838550643</v>
      </c>
      <c r="P1138" s="71">
        <f>IF(O1138&lt;&gt;"",VLOOKUP($A1138,Sheet4!$A$2:$O$1309,14,FALSE)*100,"")</f>
        <v>3.9774241963444812</v>
      </c>
      <c r="Q1138" s="71">
        <f>IF(P1138&lt;&gt;"",VLOOKUP($A1138,Sheet4!$A$2:$O$1309,15,FALSE)*100,"")</f>
        <v>32.803494652952104</v>
      </c>
      <c r="R1138" s="73">
        <f t="shared" si="38"/>
        <v>9</v>
      </c>
      <c r="S1138" s="63" t="s">
        <v>4367</v>
      </c>
      <c r="T1138" s="63" t="str">
        <f>IF(ISNA(VLOOKUP(A1138,Sheet1!B$3:C$1266,2,FALSE)=TRUE),"NC",VLOOKUP(A1138,Sheet1!B$3:C$1266,2,FALSE))</f>
        <v>Rural</v>
      </c>
      <c r="U1138" s="66">
        <f>IF(ISNA(VLOOKUP($A1138,Sheet1!$B$3:$AH$1266,Sheet1!E$1+(Sheet1!$A$1-1)*10,FALSE))=TRUE,"---",IF(VLOOKUP($A1138,Sheet1!$B$3:$AH$1266,Sheet1!E$1+(Sheet1!$A$1-1)*10,FALSE)="---","---", (ROUND(VLOOKUP($A1138,Sheet1!$B$3:$AH$1266,Sheet1!E$1+(Sheet1!$A$1-1)*10,FALSE),IF(VLOOKUP($A1138,Sheet1!$B$3:$AH$1266,Sheet1!E$1+(Sheet1!$A$1-1)*10,FALSE)&gt;99999,-3,IF(VLOOKUP($A1138,Sheet1!$B$3:$AH$1266,Sheet1!E$1+(Sheet1!$A$1-1)*10,FALSE)&gt;9999,-2,IF(VLOOKUP($A1138,Sheet1!$B$3:$AH$1266,Sheet1!E$1+(Sheet1!$A$1-1)*10,FALSE)&gt;999,-1,0)))))))</f>
        <v>161</v>
      </c>
      <c r="V1138" s="66">
        <f>IF(ISNA(VLOOKUP($A1138,Sheet1!$B$3:$AH$1266,Sheet1!F$1+(Sheet1!$A$1-1)*10,FALSE))=TRUE,"---",IF(VLOOKUP($A1138,Sheet1!$B$3:$AH$1266,Sheet1!F$1+(Sheet1!$A$1-1)*10,FALSE)="---","---", (ROUND(VLOOKUP($A1138,Sheet1!$B$3:$AH$1266,Sheet1!F$1+(Sheet1!$A$1-1)*10,FALSE),IF(VLOOKUP($A1138,Sheet1!$B$3:$AH$1266,Sheet1!F$1+(Sheet1!$A$1-1)*10,FALSE)&gt;99999,-3,IF(VLOOKUP($A1138,Sheet1!$B$3:$AH$1266,Sheet1!F$1+(Sheet1!$A$1-1)*10,FALSE)&gt;9999,-2,IF(VLOOKUP($A1138,Sheet1!$B$3:$AH$1266,Sheet1!F$1+(Sheet1!$A$1-1)*10,FALSE)&gt;999,-1,0)))))))</f>
        <v>209</v>
      </c>
      <c r="W1138" s="66">
        <f>IF(ISNA(VLOOKUP($A1138,Sheet1!$B$3:$AH$1266,Sheet1!G$1+(Sheet1!$A$1-1)*10,FALSE))=TRUE,"---",IF(VLOOKUP($A1138,Sheet1!$B$3:$AH$1266,Sheet1!G$1+(Sheet1!$A$1-1)*10,FALSE)="---","---", (ROUND(VLOOKUP($A1138,Sheet1!$B$3:$AH$1266,Sheet1!G$1+(Sheet1!$A$1-1)*10,FALSE),IF(VLOOKUP($A1138,Sheet1!$B$3:$AH$1266,Sheet1!G$1+(Sheet1!$A$1-1)*10,FALSE)&gt;99999,-3,IF(VLOOKUP($A1138,Sheet1!$B$3:$AH$1266,Sheet1!G$1+(Sheet1!$A$1-1)*10,FALSE)&gt;9999,-2,IF(VLOOKUP($A1138,Sheet1!$B$3:$AH$1266,Sheet1!G$1+(Sheet1!$A$1-1)*10,FALSE)&gt;999,-1,0)))))))</f>
        <v>281</v>
      </c>
      <c r="X1138" s="66">
        <f>IF(ISNA(VLOOKUP($A1138,Sheet1!$B$3:$AH$1266,Sheet1!H$1+(Sheet1!$A$1-1)*10,FALSE))=TRUE,"---",IF(VLOOKUP($A1138,Sheet1!$B$3:$AH$1266,Sheet1!H$1+(Sheet1!$A$1-1)*10,FALSE)="---","---", (ROUND(VLOOKUP($A1138,Sheet1!$B$3:$AH$1266,Sheet1!H$1+(Sheet1!$A$1-1)*10,FALSE),IF(VLOOKUP($A1138,Sheet1!$B$3:$AH$1266,Sheet1!H$1+(Sheet1!$A$1-1)*10,FALSE)&gt;99999,-3,IF(VLOOKUP($A1138,Sheet1!$B$3:$AH$1266,Sheet1!H$1+(Sheet1!$A$1-1)*10,FALSE)&gt;9999,-2,IF(VLOOKUP($A1138,Sheet1!$B$3:$AH$1266,Sheet1!H$1+(Sheet1!$A$1-1)*10,FALSE)&gt;999,-1,0)))))))</f>
        <v>515</v>
      </c>
      <c r="Y1138" s="66">
        <f>IF(ISNA(VLOOKUP($A1138,Sheet1!$B$3:$AH$1266,Sheet1!I$1+(Sheet1!$A$1-1)*10,FALSE))=TRUE,"---",IF(VLOOKUP($A1138,Sheet1!$B$3:$AH$1266,Sheet1!I$1+(Sheet1!$A$1-1)*10,FALSE)="---","---", (ROUND(VLOOKUP($A1138,Sheet1!$B$3:$AH$1266,Sheet1!I$1+(Sheet1!$A$1-1)*10,FALSE),IF(VLOOKUP($A1138,Sheet1!$B$3:$AH$1266,Sheet1!I$1+(Sheet1!$A$1-1)*10,FALSE)&gt;99999,-3,IF(VLOOKUP($A1138,Sheet1!$B$3:$AH$1266,Sheet1!I$1+(Sheet1!$A$1-1)*10,FALSE)&gt;9999,-2,IF(VLOOKUP($A1138,Sheet1!$B$3:$AH$1266,Sheet1!I$1+(Sheet1!$A$1-1)*10,FALSE)&gt;999,-1,0)))))))</f>
        <v>715</v>
      </c>
      <c r="Z1138" s="66">
        <f>IF(ISNA(VLOOKUP($A1138,Sheet1!$B$3:$AH$1266,Sheet1!J$1+(Sheet1!$A$1-1)*10,FALSE))=TRUE,"---",IF(VLOOKUP($A1138,Sheet1!$B$3:$AH$1266,Sheet1!J$1+(Sheet1!$A$1-1)*10,FALSE)="---","---", (ROUND(VLOOKUP($A1138,Sheet1!$B$3:$AH$1266,Sheet1!J$1+(Sheet1!$A$1-1)*10,FALSE),IF(VLOOKUP($A1138,Sheet1!$B$3:$AH$1266,Sheet1!J$1+(Sheet1!$A$1-1)*10,FALSE)&gt;99999,-3,IF(VLOOKUP($A1138,Sheet1!$B$3:$AH$1266,Sheet1!J$1+(Sheet1!$A$1-1)*10,FALSE)&gt;9999,-2,IF(VLOOKUP($A1138,Sheet1!$B$3:$AH$1266,Sheet1!J$1+(Sheet1!$A$1-1)*10,FALSE)&gt;999,-1,0)))))))</f>
        <v>1000</v>
      </c>
      <c r="AA1138" s="66">
        <f>IF(ISNA(VLOOKUP($A1138,Sheet1!$B$3:$AH$1266,Sheet1!K$1+(Sheet1!$A$1-1)*10,FALSE))=TRUE,"---",IF(VLOOKUP($A1138,Sheet1!$B$3:$AH$1266,Sheet1!K$1+(Sheet1!$A$1-1)*10,FALSE)="---","---", (ROUND(VLOOKUP($A1138,Sheet1!$B$3:$AH$1266,Sheet1!K$1+(Sheet1!$A$1-1)*10,FALSE),IF(VLOOKUP($A1138,Sheet1!$B$3:$AH$1266,Sheet1!K$1+(Sheet1!$A$1-1)*10,FALSE)&gt;99999,-3,IF(VLOOKUP($A1138,Sheet1!$B$3:$AH$1266,Sheet1!K$1+(Sheet1!$A$1-1)*10,FALSE)&gt;9999,-2,IF(VLOOKUP($A1138,Sheet1!$B$3:$AH$1266,Sheet1!K$1+(Sheet1!$A$1-1)*10,FALSE)&gt;999,-1,0)))))))</f>
        <v>1260</v>
      </c>
      <c r="AB1138" s="66">
        <f>IF(ISNA(VLOOKUP($A1138,Sheet1!$B$3:$AH$1266,Sheet1!L$1+(Sheet1!$A$1-1)*10,FALSE))=TRUE,"---",IF(VLOOKUP($A1138,Sheet1!$B$3:$AH$1266,Sheet1!L$1+(Sheet1!$A$1-1)*10,FALSE)="---","---", (ROUND(VLOOKUP($A1138,Sheet1!$B$3:$AH$1266,Sheet1!L$1+(Sheet1!$A$1-1)*10,FALSE),IF(VLOOKUP($A1138,Sheet1!$B$3:$AH$1266,Sheet1!L$1+(Sheet1!$A$1-1)*10,FALSE)&gt;99999,-3,IF(VLOOKUP($A1138,Sheet1!$B$3:$AH$1266,Sheet1!L$1+(Sheet1!$A$1-1)*10,FALSE)&gt;9999,-2,IF(VLOOKUP($A1138,Sheet1!$B$3:$AH$1266,Sheet1!L$1+(Sheet1!$A$1-1)*10,FALSE)&gt;999,-1,0)))))))</f>
        <v>1540</v>
      </c>
      <c r="AC1138" s="66">
        <f>IF(ISNA(VLOOKUP($A1138,Sheet1!$B$3:$AH$1266,Sheet1!M$1+(Sheet1!$A$1-1)*10,FALSE))=TRUE,"---",IF(VLOOKUP($A1138,Sheet1!$B$3:$AH$1266,Sheet1!M$1+(Sheet1!$A$1-1)*10,FALSE)="---","---", (ROUND(VLOOKUP($A1138,Sheet1!$B$3:$AH$1266,Sheet1!M$1+(Sheet1!$A$1-1)*10,FALSE),IF(VLOOKUP($A1138,Sheet1!$B$3:$AH$1266,Sheet1!M$1+(Sheet1!$A$1-1)*10,FALSE)&gt;99999,-3,IF(VLOOKUP($A1138,Sheet1!$B$3:$AH$1266,Sheet1!M$1+(Sheet1!$A$1-1)*10,FALSE)&gt;9999,-2,IF(VLOOKUP($A1138,Sheet1!$B$3:$AH$1266,Sheet1!M$1+(Sheet1!$A$1-1)*10,FALSE)&gt;999,-1,0)))))))</f>
        <v>1830</v>
      </c>
      <c r="AD1138" s="66">
        <f>IF(ISNA(VLOOKUP($A1138,Sheet1!$B$3:$AH$1266,Sheet1!N$1+(Sheet1!$A$1-1)*10,FALSE))=TRUE,"---",IF(VLOOKUP($A1138,Sheet1!$B$3:$AH$1266,Sheet1!N$1+(Sheet1!$A$1-1)*10,FALSE)="---","---", (ROUND(VLOOKUP($A1138,Sheet1!$B$3:$AH$1266,Sheet1!N$1+(Sheet1!$A$1-1)*10,FALSE),IF(VLOOKUP($A1138,Sheet1!$B$3:$AH$1266,Sheet1!N$1+(Sheet1!$A$1-1)*10,FALSE)&gt;99999,-3,IF(VLOOKUP($A1138,Sheet1!$B$3:$AH$1266,Sheet1!N$1+(Sheet1!$A$1-1)*10,FALSE)&gt;9999,-2,IF(VLOOKUP($A1138,Sheet1!$B$3:$AH$1266,Sheet1!N$1+(Sheet1!$A$1-1)*10,FALSE)&gt;999,-1,0)))))))</f>
        <v>2280</v>
      </c>
    </row>
    <row r="1139" spans="1:30" ht="25.5" customHeight="1" x14ac:dyDescent="0.25">
      <c r="A1139" s="125" t="s">
        <v>1680</v>
      </c>
      <c r="B1139" s="138" t="s">
        <v>1681</v>
      </c>
      <c r="C1139" s="125">
        <v>421450</v>
      </c>
      <c r="D1139" s="125">
        <v>773640</v>
      </c>
      <c r="E1139" s="70" t="s">
        <v>3031</v>
      </c>
      <c r="F1139" s="139" t="s">
        <v>4405</v>
      </c>
      <c r="G1139" s="127" t="s">
        <v>160</v>
      </c>
      <c r="H1139" s="128">
        <v>71.5</v>
      </c>
      <c r="I1139" s="112">
        <v>26472</v>
      </c>
      <c r="J1139" s="140" t="s">
        <v>4405</v>
      </c>
      <c r="K1139" s="127" t="s">
        <v>17</v>
      </c>
      <c r="L1139" s="115">
        <v>19500</v>
      </c>
      <c r="M1139" s="116">
        <v>273</v>
      </c>
      <c r="N1139" s="127" t="s">
        <v>462</v>
      </c>
      <c r="O1139" s="68">
        <f>IF(U1139&lt;&gt;"---",IF(L1139&lt;W1139,"&gt;50",IF(AND(L1139&gt;=W1139,L1139&lt;=X1139),(W$8-(((LOG(L1139)-LOG(W1139))/((LOG(X1139)-LOG(W1139)))*(W$8-X$8)))),IF(AND(L1139&gt;=X1139,L1139&lt;=Y1139),(X$8-(((LOG(L1139)-LOG(X1139))/((LOG(Y1139)-LOG(X1139)))*(X$8-Y$8)))),IF(AND(L1139&gt;=Y1139,L1139&lt;=Z1139),(Y$8-(((LOG(L1139)-LOG(Y1139))/((LOG(Z1139)-LOG(Y1139)))*(Y$8-Z$8)))),IF(AND(L1139&gt;=Z1139,L1139&lt;=AA1139),(Z$8-(((LOG(L1139)-LOG(Z1139))/((LOG(AA1139)-LOG(Z1139)))*(Z$8-AA$8)))),IF(AND(L1139&gt;=AA1139,L1139&lt;=AB1139),(AA$8-(((LOG(L1139)-LOG(AA1139))/((LOG(AB1139)-LOG(AA1139)))*(AA$8-AB$8)))),IF(AND(L1139&gt;=AB1139,L1139&lt;=AC1139),(AB$8-(((LOG(L1139)-LOG(AB1139))/((LOG(AC1139)-LOG(AB1139)))*(AB$8-AC$8)))),IF(AND(L1139&gt;=AC1139,L1139&lt;=AD1139),(AC$8-(((LOG(L1139)-LOG(AC1139))/((LOG(AD1139)-LOG(AC1139)))*(AC$8-AD$8)))),IF(L1139&gt;AD1139*1.1,"&lt;0.2",0.2))))))))),"")</f>
        <v>0.2</v>
      </c>
      <c r="P1139" s="68">
        <f>IF(O1139&lt;&gt;"",VLOOKUP($A1139,Sheet4!$A$2:$O$1309,14,FALSE)*100,"")</f>
        <v>1.5365610095873228</v>
      </c>
      <c r="Q1139" s="68">
        <f>IF(P1139&lt;&gt;"",VLOOKUP($A1139,Sheet4!$A$2:$O$1309,15,FALSE)*100,"")</f>
        <v>14.07322453952008</v>
      </c>
      <c r="R1139" s="74" t="str">
        <f t="shared" si="38"/>
        <v>500</v>
      </c>
      <c r="S1139" s="64" t="s">
        <v>4367</v>
      </c>
      <c r="T1139" s="64" t="str">
        <f>IF(ISNA(VLOOKUP(A1139,Sheet1!B$3:C$1266,2,FALSE)=TRUE),"NC",VLOOKUP(A1139,Sheet1!B$3:C$1266,2,FALSE))</f>
        <v>Rural</v>
      </c>
      <c r="U1139" s="65">
        <f>IF(ISNA(VLOOKUP($A1139,Sheet1!$B$3:$AH$1266,Sheet1!E$1+(Sheet1!$A$1-1)*10,FALSE))=TRUE,"---",IF(VLOOKUP($A1139,Sheet1!$B$3:$AH$1266,Sheet1!E$1+(Sheet1!$A$1-1)*10,FALSE)="---","---", (ROUND(VLOOKUP($A1139,Sheet1!$B$3:$AH$1266,Sheet1!E$1+(Sheet1!$A$1-1)*10,FALSE),IF(VLOOKUP($A1139,Sheet1!$B$3:$AH$1266,Sheet1!E$1+(Sheet1!$A$1-1)*10,FALSE)&gt;99999,-3,IF(VLOOKUP($A1139,Sheet1!$B$3:$AH$1266,Sheet1!E$1+(Sheet1!$A$1-1)*10,FALSE)&gt;9999,-2,IF(VLOOKUP($A1139,Sheet1!$B$3:$AH$1266,Sheet1!E$1+(Sheet1!$A$1-1)*10,FALSE)&gt;999,-1,0)))))))</f>
        <v>1810</v>
      </c>
      <c r="V1139" s="65">
        <f>IF(ISNA(VLOOKUP($A1139,Sheet1!$B$3:$AH$1266,Sheet1!F$1+(Sheet1!$A$1-1)*10,FALSE))=TRUE,"---",IF(VLOOKUP($A1139,Sheet1!$B$3:$AH$1266,Sheet1!F$1+(Sheet1!$A$1-1)*10,FALSE)="---","---", (ROUND(VLOOKUP($A1139,Sheet1!$B$3:$AH$1266,Sheet1!F$1+(Sheet1!$A$1-1)*10,FALSE),IF(VLOOKUP($A1139,Sheet1!$B$3:$AH$1266,Sheet1!F$1+(Sheet1!$A$1-1)*10,FALSE)&gt;99999,-3,IF(VLOOKUP($A1139,Sheet1!$B$3:$AH$1266,Sheet1!F$1+(Sheet1!$A$1-1)*10,FALSE)&gt;9999,-2,IF(VLOOKUP($A1139,Sheet1!$B$3:$AH$1266,Sheet1!F$1+(Sheet1!$A$1-1)*10,FALSE)&gt;999,-1,0)))))))</f>
        <v>2260</v>
      </c>
      <c r="W1139" s="65">
        <f>IF(ISNA(VLOOKUP($A1139,Sheet1!$B$3:$AH$1266,Sheet1!G$1+(Sheet1!$A$1-1)*10,FALSE))=TRUE,"---",IF(VLOOKUP($A1139,Sheet1!$B$3:$AH$1266,Sheet1!G$1+(Sheet1!$A$1-1)*10,FALSE)="---","---", (ROUND(VLOOKUP($A1139,Sheet1!$B$3:$AH$1266,Sheet1!G$1+(Sheet1!$A$1-1)*10,FALSE),IF(VLOOKUP($A1139,Sheet1!$B$3:$AH$1266,Sheet1!G$1+(Sheet1!$A$1-1)*10,FALSE)&gt;99999,-3,IF(VLOOKUP($A1139,Sheet1!$B$3:$AH$1266,Sheet1!G$1+(Sheet1!$A$1-1)*10,FALSE)&gt;9999,-2,IF(VLOOKUP($A1139,Sheet1!$B$3:$AH$1266,Sheet1!G$1+(Sheet1!$A$1-1)*10,FALSE)&gt;999,-1,0)))))))</f>
        <v>2910</v>
      </c>
      <c r="X1139" s="65">
        <f>IF(ISNA(VLOOKUP($A1139,Sheet1!$B$3:$AH$1266,Sheet1!H$1+(Sheet1!$A$1-1)*10,FALSE))=TRUE,"---",IF(VLOOKUP($A1139,Sheet1!$B$3:$AH$1266,Sheet1!H$1+(Sheet1!$A$1-1)*10,FALSE)="---","---", (ROUND(VLOOKUP($A1139,Sheet1!$B$3:$AH$1266,Sheet1!H$1+(Sheet1!$A$1-1)*10,FALSE),IF(VLOOKUP($A1139,Sheet1!$B$3:$AH$1266,Sheet1!H$1+(Sheet1!$A$1-1)*10,FALSE)&gt;99999,-3,IF(VLOOKUP($A1139,Sheet1!$B$3:$AH$1266,Sheet1!H$1+(Sheet1!$A$1-1)*10,FALSE)&gt;9999,-2,IF(VLOOKUP($A1139,Sheet1!$B$3:$AH$1266,Sheet1!H$1+(Sheet1!$A$1-1)*10,FALSE)&gt;999,-1,0)))))))</f>
        <v>4900</v>
      </c>
      <c r="Y1139" s="65">
        <f>IF(ISNA(VLOOKUP($A1139,Sheet1!$B$3:$AH$1266,Sheet1!I$1+(Sheet1!$A$1-1)*10,FALSE))=TRUE,"---",IF(VLOOKUP($A1139,Sheet1!$B$3:$AH$1266,Sheet1!I$1+(Sheet1!$A$1-1)*10,FALSE)="---","---", (ROUND(VLOOKUP($A1139,Sheet1!$B$3:$AH$1266,Sheet1!I$1+(Sheet1!$A$1-1)*10,FALSE),IF(VLOOKUP($A1139,Sheet1!$B$3:$AH$1266,Sheet1!I$1+(Sheet1!$A$1-1)*10,FALSE)&gt;99999,-3,IF(VLOOKUP($A1139,Sheet1!$B$3:$AH$1266,Sheet1!I$1+(Sheet1!$A$1-1)*10,FALSE)&gt;9999,-2,IF(VLOOKUP($A1139,Sheet1!$B$3:$AH$1266,Sheet1!I$1+(Sheet1!$A$1-1)*10,FALSE)&gt;999,-1,0)))))))</f>
        <v>6480</v>
      </c>
      <c r="Z1139" s="65">
        <f>IF(ISNA(VLOOKUP($A1139,Sheet1!$B$3:$AH$1266,Sheet1!J$1+(Sheet1!$A$1-1)*10,FALSE))=TRUE,"---",IF(VLOOKUP($A1139,Sheet1!$B$3:$AH$1266,Sheet1!J$1+(Sheet1!$A$1-1)*10,FALSE)="---","---", (ROUND(VLOOKUP($A1139,Sheet1!$B$3:$AH$1266,Sheet1!J$1+(Sheet1!$A$1-1)*10,FALSE),IF(VLOOKUP($A1139,Sheet1!$B$3:$AH$1266,Sheet1!J$1+(Sheet1!$A$1-1)*10,FALSE)&gt;99999,-3,IF(VLOOKUP($A1139,Sheet1!$B$3:$AH$1266,Sheet1!J$1+(Sheet1!$A$1-1)*10,FALSE)&gt;9999,-2,IF(VLOOKUP($A1139,Sheet1!$B$3:$AH$1266,Sheet1!J$1+(Sheet1!$A$1-1)*10,FALSE)&gt;999,-1,0)))))))</f>
        <v>8740</v>
      </c>
      <c r="AA1139" s="65">
        <f>IF(ISNA(VLOOKUP($A1139,Sheet1!$B$3:$AH$1266,Sheet1!K$1+(Sheet1!$A$1-1)*10,FALSE))=TRUE,"---",IF(VLOOKUP($A1139,Sheet1!$B$3:$AH$1266,Sheet1!K$1+(Sheet1!$A$1-1)*10,FALSE)="---","---", (ROUND(VLOOKUP($A1139,Sheet1!$B$3:$AH$1266,Sheet1!K$1+(Sheet1!$A$1-1)*10,FALSE),IF(VLOOKUP($A1139,Sheet1!$B$3:$AH$1266,Sheet1!K$1+(Sheet1!$A$1-1)*10,FALSE)&gt;99999,-3,IF(VLOOKUP($A1139,Sheet1!$B$3:$AH$1266,Sheet1!K$1+(Sheet1!$A$1-1)*10,FALSE)&gt;9999,-2,IF(VLOOKUP($A1139,Sheet1!$B$3:$AH$1266,Sheet1!K$1+(Sheet1!$A$1-1)*10,FALSE)&gt;999,-1,0)))))))</f>
        <v>10700</v>
      </c>
      <c r="AB1139" s="65">
        <f>IF(ISNA(VLOOKUP($A1139,Sheet1!$B$3:$AH$1266,Sheet1!L$1+(Sheet1!$A$1-1)*10,FALSE))=TRUE,"---",IF(VLOOKUP($A1139,Sheet1!$B$3:$AH$1266,Sheet1!L$1+(Sheet1!$A$1-1)*10,FALSE)="---","---", (ROUND(VLOOKUP($A1139,Sheet1!$B$3:$AH$1266,Sheet1!L$1+(Sheet1!$A$1-1)*10,FALSE),IF(VLOOKUP($A1139,Sheet1!$B$3:$AH$1266,Sheet1!L$1+(Sheet1!$A$1-1)*10,FALSE)&gt;99999,-3,IF(VLOOKUP($A1139,Sheet1!$B$3:$AH$1266,Sheet1!L$1+(Sheet1!$A$1-1)*10,FALSE)&gt;9999,-2,IF(VLOOKUP($A1139,Sheet1!$B$3:$AH$1266,Sheet1!L$1+(Sheet1!$A$1-1)*10,FALSE)&gt;999,-1,0)))))))</f>
        <v>12700</v>
      </c>
      <c r="AC1139" s="65">
        <f>IF(ISNA(VLOOKUP($A1139,Sheet1!$B$3:$AH$1266,Sheet1!M$1+(Sheet1!$A$1-1)*10,FALSE))=TRUE,"---",IF(VLOOKUP($A1139,Sheet1!$B$3:$AH$1266,Sheet1!M$1+(Sheet1!$A$1-1)*10,FALSE)="---","---", (ROUND(VLOOKUP($A1139,Sheet1!$B$3:$AH$1266,Sheet1!M$1+(Sheet1!$A$1-1)*10,FALSE),IF(VLOOKUP($A1139,Sheet1!$B$3:$AH$1266,Sheet1!M$1+(Sheet1!$A$1-1)*10,FALSE)&gt;99999,-3,IF(VLOOKUP($A1139,Sheet1!$B$3:$AH$1266,Sheet1!M$1+(Sheet1!$A$1-1)*10,FALSE)&gt;9999,-2,IF(VLOOKUP($A1139,Sheet1!$B$3:$AH$1266,Sheet1!M$1+(Sheet1!$A$1-1)*10,FALSE)&gt;999,-1,0)))))))</f>
        <v>14900</v>
      </c>
      <c r="AD1139" s="65">
        <f>IF(ISNA(VLOOKUP($A1139,Sheet1!$B$3:$AH$1266,Sheet1!N$1+(Sheet1!$A$1-1)*10,FALSE))=TRUE,"---",IF(VLOOKUP($A1139,Sheet1!$B$3:$AH$1266,Sheet1!N$1+(Sheet1!$A$1-1)*10,FALSE)="---","---", (ROUND(VLOOKUP($A1139,Sheet1!$B$3:$AH$1266,Sheet1!N$1+(Sheet1!$A$1-1)*10,FALSE),IF(VLOOKUP($A1139,Sheet1!$B$3:$AH$1266,Sheet1!N$1+(Sheet1!$A$1-1)*10,FALSE)&gt;99999,-3,IF(VLOOKUP($A1139,Sheet1!$B$3:$AH$1266,Sheet1!N$1+(Sheet1!$A$1-1)*10,FALSE)&gt;9999,-2,IF(VLOOKUP($A1139,Sheet1!$B$3:$AH$1266,Sheet1!N$1+(Sheet1!$A$1-1)*10,FALSE)&gt;999,-1,0)))))))</f>
        <v>18100</v>
      </c>
    </row>
    <row r="1140" spans="1:30" ht="25.5" customHeight="1" x14ac:dyDescent="0.25">
      <c r="A1140" s="304" t="s">
        <v>1682</v>
      </c>
      <c r="B1140" s="393" t="s">
        <v>1683</v>
      </c>
      <c r="C1140" s="304">
        <v>421525</v>
      </c>
      <c r="D1140" s="304">
        <v>773834</v>
      </c>
      <c r="E1140" s="305" t="s">
        <v>3031</v>
      </c>
      <c r="F1140" s="441" t="s">
        <v>4405</v>
      </c>
      <c r="G1140" s="351" t="s">
        <v>160</v>
      </c>
      <c r="H1140" s="348">
        <v>21.2</v>
      </c>
      <c r="I1140" s="119">
        <v>12973</v>
      </c>
      <c r="J1140" s="137" t="s">
        <v>4405</v>
      </c>
      <c r="K1140" s="118" t="s">
        <v>17</v>
      </c>
      <c r="L1140" s="146">
        <v>8990</v>
      </c>
      <c r="M1140" s="123">
        <v>424</v>
      </c>
      <c r="N1140" s="118" t="s">
        <v>145</v>
      </c>
      <c r="O1140" s="71">
        <f>IF(U1140&lt;&gt;"---",IF(L1140&lt;W1140,"&gt;50",IF(AND(L1140&gt;=W1140,L1140&lt;=X1140),(W$8-(((LOG(L1140)-LOG(W1140))/((LOG(X1140)-LOG(W1140)))*(W$8-X$8)))),IF(AND(L1140&gt;=X1140,L1140&lt;=Y1140),(X$8-(((LOG(L1140)-LOG(X1140))/((LOG(Y1140)-LOG(X1140)))*(X$8-Y$8)))),IF(AND(L1140&gt;=Y1140,L1140&lt;=Z1140),(Y$8-(((LOG(L1140)-LOG(Y1140))/((LOG(Z1140)-LOG(Y1140)))*(Y$8-Z$8)))),IF(AND(L1140&gt;=Z1140,L1140&lt;=AA1140),(Z$8-(((LOG(L1140)-LOG(Z1140))/((LOG(AA1140)-LOG(Z1140)))*(Z$8-AA$8)))),IF(AND(L1140&gt;=AA1140,L1140&lt;=AB1140),(AA$8-(((LOG(L1140)-LOG(AA1140))/((LOG(AB1140)-LOG(AA1140)))*(AA$8-AB$8)))),IF(AND(L1140&gt;=AB1140,L1140&lt;=AC1140),(AB$8-(((LOG(L1140)-LOG(AB1140))/((LOG(AC1140)-LOG(AB1140)))*(AB$8-AC$8)))),IF(AND(L1140&gt;=AC1140,L1140&lt;=AD1140),(AC$8-(((LOG(L1140)-LOG(AC1140))/((LOG(AD1140)-LOG(AC1140)))*(AC$8-AD$8)))),IF(L1140&gt;AD1140*1.1,"&lt;0.2",0.2))))))))),"")</f>
        <v>0.25228159150915674</v>
      </c>
      <c r="P1140" s="71">
        <f>IF(O1140&lt;&gt;"",VLOOKUP($A1140,Sheet4!$A$2:$O$1309,14,FALSE)*100,"")</f>
        <v>1.5825245349245565</v>
      </c>
      <c r="Q1140" s="71">
        <f>IF(P1140&lt;&gt;"",VLOOKUP($A1140,Sheet4!$A$2:$O$1309,15,FALSE)*100,"")</f>
        <v>14.465309940579829</v>
      </c>
      <c r="R1140" s="73" t="str">
        <f t="shared" si="38"/>
        <v>&gt;200,  &lt;500</v>
      </c>
      <c r="S1140" s="357" t="s">
        <v>4367</v>
      </c>
      <c r="T1140" s="357" t="str">
        <f>IF(ISNA(VLOOKUP(A1140,Sheet1!B$3:C$1266,2,FALSE)=TRUE),"NC",VLOOKUP(A1140,Sheet1!B$3:C$1266,2,FALSE))</f>
        <v>Rural</v>
      </c>
      <c r="U1140" s="385">
        <f>IF(ISNA(VLOOKUP($A1140,Sheet1!$B$3:$AH$1266,Sheet1!E$1+(Sheet1!$A$1-1)*10,FALSE))=TRUE,"---",IF(VLOOKUP($A1140,Sheet1!$B$3:$AH$1266,Sheet1!E$1+(Sheet1!$A$1-1)*10,FALSE)="---","---", (ROUND(VLOOKUP($A1140,Sheet1!$B$3:$AH$1266,Sheet1!E$1+(Sheet1!$A$1-1)*10,FALSE),IF(VLOOKUP($A1140,Sheet1!$B$3:$AH$1266,Sheet1!E$1+(Sheet1!$A$1-1)*10,FALSE)&gt;99999,-3,IF(VLOOKUP($A1140,Sheet1!$B$3:$AH$1266,Sheet1!E$1+(Sheet1!$A$1-1)*10,FALSE)&gt;9999,-2,IF(VLOOKUP($A1140,Sheet1!$B$3:$AH$1266,Sheet1!E$1+(Sheet1!$A$1-1)*10,FALSE)&gt;999,-1,0)))))))</f>
        <v>734</v>
      </c>
      <c r="V1140" s="385">
        <f>IF(ISNA(VLOOKUP($A1140,Sheet1!$B$3:$AH$1266,Sheet1!F$1+(Sheet1!$A$1-1)*10,FALSE))=TRUE,"---",IF(VLOOKUP($A1140,Sheet1!$B$3:$AH$1266,Sheet1!F$1+(Sheet1!$A$1-1)*10,FALSE)="---","---", (ROUND(VLOOKUP($A1140,Sheet1!$B$3:$AH$1266,Sheet1!F$1+(Sheet1!$A$1-1)*10,FALSE),IF(VLOOKUP($A1140,Sheet1!$B$3:$AH$1266,Sheet1!F$1+(Sheet1!$A$1-1)*10,FALSE)&gt;99999,-3,IF(VLOOKUP($A1140,Sheet1!$B$3:$AH$1266,Sheet1!F$1+(Sheet1!$A$1-1)*10,FALSE)&gt;9999,-2,IF(VLOOKUP($A1140,Sheet1!$B$3:$AH$1266,Sheet1!F$1+(Sheet1!$A$1-1)*10,FALSE)&gt;999,-1,0)))))))</f>
        <v>940</v>
      </c>
      <c r="W1140" s="385">
        <f>IF(ISNA(VLOOKUP($A1140,Sheet1!$B$3:$AH$1266,Sheet1!G$1+(Sheet1!$A$1-1)*10,FALSE))=TRUE,"---",IF(VLOOKUP($A1140,Sheet1!$B$3:$AH$1266,Sheet1!G$1+(Sheet1!$A$1-1)*10,FALSE)="---","---", (ROUND(VLOOKUP($A1140,Sheet1!$B$3:$AH$1266,Sheet1!G$1+(Sheet1!$A$1-1)*10,FALSE),IF(VLOOKUP($A1140,Sheet1!$B$3:$AH$1266,Sheet1!G$1+(Sheet1!$A$1-1)*10,FALSE)&gt;99999,-3,IF(VLOOKUP($A1140,Sheet1!$B$3:$AH$1266,Sheet1!G$1+(Sheet1!$A$1-1)*10,FALSE)&gt;9999,-2,IF(VLOOKUP($A1140,Sheet1!$B$3:$AH$1266,Sheet1!G$1+(Sheet1!$A$1-1)*10,FALSE)&gt;999,-1,0)))))))</f>
        <v>1250</v>
      </c>
      <c r="X1140" s="385">
        <f>IF(ISNA(VLOOKUP($A1140,Sheet1!$B$3:$AH$1266,Sheet1!H$1+(Sheet1!$A$1-1)*10,FALSE))=TRUE,"---",IF(VLOOKUP($A1140,Sheet1!$B$3:$AH$1266,Sheet1!H$1+(Sheet1!$A$1-1)*10,FALSE)="---","---", (ROUND(VLOOKUP($A1140,Sheet1!$B$3:$AH$1266,Sheet1!H$1+(Sheet1!$A$1-1)*10,FALSE),IF(VLOOKUP($A1140,Sheet1!$B$3:$AH$1266,Sheet1!H$1+(Sheet1!$A$1-1)*10,FALSE)&gt;99999,-3,IF(VLOOKUP($A1140,Sheet1!$B$3:$AH$1266,Sheet1!H$1+(Sheet1!$A$1-1)*10,FALSE)&gt;9999,-2,IF(VLOOKUP($A1140,Sheet1!$B$3:$AH$1266,Sheet1!H$1+(Sheet1!$A$1-1)*10,FALSE)&gt;999,-1,0)))))))</f>
        <v>2220</v>
      </c>
      <c r="Y1140" s="385">
        <f>IF(ISNA(VLOOKUP($A1140,Sheet1!$B$3:$AH$1266,Sheet1!I$1+(Sheet1!$A$1-1)*10,FALSE))=TRUE,"---",IF(VLOOKUP($A1140,Sheet1!$B$3:$AH$1266,Sheet1!I$1+(Sheet1!$A$1-1)*10,FALSE)="---","---", (ROUND(VLOOKUP($A1140,Sheet1!$B$3:$AH$1266,Sheet1!I$1+(Sheet1!$A$1-1)*10,FALSE),IF(VLOOKUP($A1140,Sheet1!$B$3:$AH$1266,Sheet1!I$1+(Sheet1!$A$1-1)*10,FALSE)&gt;99999,-3,IF(VLOOKUP($A1140,Sheet1!$B$3:$AH$1266,Sheet1!I$1+(Sheet1!$A$1-1)*10,FALSE)&gt;9999,-2,IF(VLOOKUP($A1140,Sheet1!$B$3:$AH$1266,Sheet1!I$1+(Sheet1!$A$1-1)*10,FALSE)&gt;999,-1,0)))))))</f>
        <v>3030</v>
      </c>
      <c r="Z1140" s="385">
        <f>IF(ISNA(VLOOKUP($A1140,Sheet1!$B$3:$AH$1266,Sheet1!J$1+(Sheet1!$A$1-1)*10,FALSE))=TRUE,"---",IF(VLOOKUP($A1140,Sheet1!$B$3:$AH$1266,Sheet1!J$1+(Sheet1!$A$1-1)*10,FALSE)="---","---", (ROUND(VLOOKUP($A1140,Sheet1!$B$3:$AH$1266,Sheet1!J$1+(Sheet1!$A$1-1)*10,FALSE),IF(VLOOKUP($A1140,Sheet1!$B$3:$AH$1266,Sheet1!J$1+(Sheet1!$A$1-1)*10,FALSE)&gt;99999,-3,IF(VLOOKUP($A1140,Sheet1!$B$3:$AH$1266,Sheet1!J$1+(Sheet1!$A$1-1)*10,FALSE)&gt;9999,-2,IF(VLOOKUP($A1140,Sheet1!$B$3:$AH$1266,Sheet1!J$1+(Sheet1!$A$1-1)*10,FALSE)&gt;999,-1,0)))))))</f>
        <v>4210</v>
      </c>
      <c r="AA1140" s="385">
        <f>IF(ISNA(VLOOKUP($A1140,Sheet1!$B$3:$AH$1266,Sheet1!K$1+(Sheet1!$A$1-1)*10,FALSE))=TRUE,"---",IF(VLOOKUP($A1140,Sheet1!$B$3:$AH$1266,Sheet1!K$1+(Sheet1!$A$1-1)*10,FALSE)="---","---", (ROUND(VLOOKUP($A1140,Sheet1!$B$3:$AH$1266,Sheet1!K$1+(Sheet1!$A$1-1)*10,FALSE),IF(VLOOKUP($A1140,Sheet1!$B$3:$AH$1266,Sheet1!K$1+(Sheet1!$A$1-1)*10,FALSE)&gt;99999,-3,IF(VLOOKUP($A1140,Sheet1!$B$3:$AH$1266,Sheet1!K$1+(Sheet1!$A$1-1)*10,FALSE)&gt;9999,-2,IF(VLOOKUP($A1140,Sheet1!$B$3:$AH$1266,Sheet1!K$1+(Sheet1!$A$1-1)*10,FALSE)&gt;999,-1,0)))))))</f>
        <v>5260</v>
      </c>
      <c r="AB1140" s="385">
        <f>IF(ISNA(VLOOKUP($A1140,Sheet1!$B$3:$AH$1266,Sheet1!L$1+(Sheet1!$A$1-1)*10,FALSE))=TRUE,"---",IF(VLOOKUP($A1140,Sheet1!$B$3:$AH$1266,Sheet1!L$1+(Sheet1!$A$1-1)*10,FALSE)="---","---", (ROUND(VLOOKUP($A1140,Sheet1!$B$3:$AH$1266,Sheet1!L$1+(Sheet1!$A$1-1)*10,FALSE),IF(VLOOKUP($A1140,Sheet1!$B$3:$AH$1266,Sheet1!L$1+(Sheet1!$A$1-1)*10,FALSE)&gt;99999,-3,IF(VLOOKUP($A1140,Sheet1!$B$3:$AH$1266,Sheet1!L$1+(Sheet1!$A$1-1)*10,FALSE)&gt;9999,-2,IF(VLOOKUP($A1140,Sheet1!$B$3:$AH$1266,Sheet1!L$1+(Sheet1!$A$1-1)*10,FALSE)&gt;999,-1,0)))))))</f>
        <v>6350</v>
      </c>
      <c r="AC1140" s="385">
        <f>IF(ISNA(VLOOKUP($A1140,Sheet1!$B$3:$AH$1266,Sheet1!M$1+(Sheet1!$A$1-1)*10,FALSE))=TRUE,"---",IF(VLOOKUP($A1140,Sheet1!$B$3:$AH$1266,Sheet1!M$1+(Sheet1!$A$1-1)*10,FALSE)="---","---", (ROUND(VLOOKUP($A1140,Sheet1!$B$3:$AH$1266,Sheet1!M$1+(Sheet1!$A$1-1)*10,FALSE),IF(VLOOKUP($A1140,Sheet1!$B$3:$AH$1266,Sheet1!M$1+(Sheet1!$A$1-1)*10,FALSE)&gt;99999,-3,IF(VLOOKUP($A1140,Sheet1!$B$3:$AH$1266,Sheet1!M$1+(Sheet1!$A$1-1)*10,FALSE)&gt;9999,-2,IF(VLOOKUP($A1140,Sheet1!$B$3:$AH$1266,Sheet1!M$1+(Sheet1!$A$1-1)*10,FALSE)&gt;999,-1,0)))))))</f>
        <v>7540</v>
      </c>
      <c r="AD1140" s="385">
        <f>IF(ISNA(VLOOKUP($A1140,Sheet1!$B$3:$AH$1266,Sheet1!N$1+(Sheet1!$A$1-1)*10,FALSE))=TRUE,"---",IF(VLOOKUP($A1140,Sheet1!$B$3:$AH$1266,Sheet1!N$1+(Sheet1!$A$1-1)*10,FALSE)="---","---", (ROUND(VLOOKUP($A1140,Sheet1!$B$3:$AH$1266,Sheet1!N$1+(Sheet1!$A$1-1)*10,FALSE),IF(VLOOKUP($A1140,Sheet1!$B$3:$AH$1266,Sheet1!N$1+(Sheet1!$A$1-1)*10,FALSE)&gt;99999,-3,IF(VLOOKUP($A1140,Sheet1!$B$3:$AH$1266,Sheet1!N$1+(Sheet1!$A$1-1)*10,FALSE)&gt;9999,-2,IF(VLOOKUP($A1140,Sheet1!$B$3:$AH$1266,Sheet1!N$1+(Sheet1!$A$1-1)*10,FALSE)&gt;999,-1,0)))))))</f>
        <v>9330</v>
      </c>
    </row>
    <row r="1141" spans="1:30" ht="25.5" customHeight="1" x14ac:dyDescent="0.25">
      <c r="A1141" s="304"/>
      <c r="B1141" s="346"/>
      <c r="C1141" s="304"/>
      <c r="D1141" s="304"/>
      <c r="E1141" s="305" t="e">
        <v>#N/A</v>
      </c>
      <c r="F1141" s="442"/>
      <c r="G1141" s="372"/>
      <c r="H1141" s="348"/>
      <c r="I1141" s="119">
        <v>26472</v>
      </c>
      <c r="J1141" s="137" t="s">
        <v>4405</v>
      </c>
      <c r="K1141" s="118" t="s">
        <v>17</v>
      </c>
      <c r="L1141" s="122">
        <v>6940</v>
      </c>
      <c r="M1141" s="123">
        <v>327</v>
      </c>
      <c r="N1141" s="118" t="s">
        <v>462</v>
      </c>
      <c r="O1141" s="71" t="s">
        <v>4405</v>
      </c>
      <c r="P1141" s="71" t="s">
        <v>4405</v>
      </c>
      <c r="Q1141" s="71" t="s">
        <v>4405</v>
      </c>
      <c r="R1141" s="73" t="s">
        <v>4405</v>
      </c>
      <c r="S1141" s="357" t="e">
        <v>#N/A</v>
      </c>
      <c r="T1141" s="357" t="str">
        <f>IF(ISNA(VLOOKUP(A1141,Sheet1!B$3:C$1266,2,FALSE)=TRUE),"ND",VLOOKUP(A1141,Sheet1!B$3:C$1266,2,FALSE))</f>
        <v>ND</v>
      </c>
      <c r="U1141" s="385" t="str">
        <f>IF(ISNA(VLOOKUP($A1141,Sheet1!$B$3:$AH$1266,Sheet1!E$1+(Sheet1!$A$1-1)*10,FALSE))=TRUE,"---",IF(VLOOKUP($A1141,Sheet1!$B$3:$AH$1266,Sheet1!E$1+(Sheet1!$A$1-1)*10,FALSE)="---","---", (ROUND(VLOOKUP($A1141,Sheet1!$B$3:$AH$1266,Sheet1!E$1+(Sheet1!$A$1-1)*10,FALSE),IF(VLOOKUP($A1141,Sheet1!$B$3:$AH$1266,Sheet1!E$1+(Sheet1!$A$1-1)*10,FALSE)&gt;99999,-3,IF(VLOOKUP($A1141,Sheet1!$B$3:$AH$1266,Sheet1!E$1+(Sheet1!$A$1-1)*10,FALSE)&gt;9999,-2,IF(VLOOKUP($A1141,Sheet1!$B$3:$AH$1266,Sheet1!E$1+(Sheet1!$A$1-1)*10,FALSE)&gt;999,-1,0)))))))</f>
        <v>---</v>
      </c>
      <c r="V1141" s="385" t="str">
        <f>IF(ISNA(VLOOKUP($A1141,Sheet1!$B$3:$AH$1266,Sheet1!F$1+(Sheet1!$A$1-1)*10,FALSE))=TRUE,"---",IF(VLOOKUP($A1141,Sheet1!$B$3:$AH$1266,Sheet1!F$1+(Sheet1!$A$1-1)*10,FALSE)="---","---", (ROUND(VLOOKUP($A1141,Sheet1!$B$3:$AH$1266,Sheet1!F$1+(Sheet1!$A$1-1)*10,FALSE),IF(VLOOKUP($A1141,Sheet1!$B$3:$AH$1266,Sheet1!F$1+(Sheet1!$A$1-1)*10,FALSE)&gt;99999,-3,IF(VLOOKUP($A1141,Sheet1!$B$3:$AH$1266,Sheet1!F$1+(Sheet1!$A$1-1)*10,FALSE)&gt;9999,-2,IF(VLOOKUP($A1141,Sheet1!$B$3:$AH$1266,Sheet1!F$1+(Sheet1!$A$1-1)*10,FALSE)&gt;999,-1,0)))))))</f>
        <v>---</v>
      </c>
      <c r="W1141" s="385" t="str">
        <f>IF(ISNA(VLOOKUP($A1141,Sheet1!$B$3:$AH$1266,Sheet1!G$1+(Sheet1!$A$1-1)*10,FALSE))=TRUE,"---",IF(VLOOKUP($A1141,Sheet1!$B$3:$AH$1266,Sheet1!G$1+(Sheet1!$A$1-1)*10,FALSE)="---","---", (ROUND(VLOOKUP($A1141,Sheet1!$B$3:$AH$1266,Sheet1!G$1+(Sheet1!$A$1-1)*10,FALSE),IF(VLOOKUP($A1141,Sheet1!$B$3:$AH$1266,Sheet1!G$1+(Sheet1!$A$1-1)*10,FALSE)&gt;99999,-3,IF(VLOOKUP($A1141,Sheet1!$B$3:$AH$1266,Sheet1!G$1+(Sheet1!$A$1-1)*10,FALSE)&gt;9999,-2,IF(VLOOKUP($A1141,Sheet1!$B$3:$AH$1266,Sheet1!G$1+(Sheet1!$A$1-1)*10,FALSE)&gt;999,-1,0)))))))</f>
        <v>---</v>
      </c>
      <c r="X1141" s="385" t="str">
        <f>IF(ISNA(VLOOKUP($A1141,Sheet1!$B$3:$AH$1266,Sheet1!H$1+(Sheet1!$A$1-1)*10,FALSE))=TRUE,"---",IF(VLOOKUP($A1141,Sheet1!$B$3:$AH$1266,Sheet1!H$1+(Sheet1!$A$1-1)*10,FALSE)="---","---", (ROUND(VLOOKUP($A1141,Sheet1!$B$3:$AH$1266,Sheet1!H$1+(Sheet1!$A$1-1)*10,FALSE),IF(VLOOKUP($A1141,Sheet1!$B$3:$AH$1266,Sheet1!H$1+(Sheet1!$A$1-1)*10,FALSE)&gt;99999,-3,IF(VLOOKUP($A1141,Sheet1!$B$3:$AH$1266,Sheet1!H$1+(Sheet1!$A$1-1)*10,FALSE)&gt;9999,-2,IF(VLOOKUP($A1141,Sheet1!$B$3:$AH$1266,Sheet1!H$1+(Sheet1!$A$1-1)*10,FALSE)&gt;999,-1,0)))))))</f>
        <v>---</v>
      </c>
      <c r="Y1141" s="385" t="str">
        <f>IF(ISNA(VLOOKUP($A1141,Sheet1!$B$3:$AH$1266,Sheet1!I$1+(Sheet1!$A$1-1)*10,FALSE))=TRUE,"---",IF(VLOOKUP($A1141,Sheet1!$B$3:$AH$1266,Sheet1!I$1+(Sheet1!$A$1-1)*10,FALSE)="---","---", (ROUND(VLOOKUP($A1141,Sheet1!$B$3:$AH$1266,Sheet1!I$1+(Sheet1!$A$1-1)*10,FALSE),IF(VLOOKUP($A1141,Sheet1!$B$3:$AH$1266,Sheet1!I$1+(Sheet1!$A$1-1)*10,FALSE)&gt;99999,-3,IF(VLOOKUP($A1141,Sheet1!$B$3:$AH$1266,Sheet1!I$1+(Sheet1!$A$1-1)*10,FALSE)&gt;9999,-2,IF(VLOOKUP($A1141,Sheet1!$B$3:$AH$1266,Sheet1!I$1+(Sheet1!$A$1-1)*10,FALSE)&gt;999,-1,0)))))))</f>
        <v>---</v>
      </c>
      <c r="Z1141" s="385" t="str">
        <f>IF(ISNA(VLOOKUP($A1141,Sheet1!$B$3:$AH$1266,Sheet1!J$1+(Sheet1!$A$1-1)*10,FALSE))=TRUE,"---",IF(VLOOKUP($A1141,Sheet1!$B$3:$AH$1266,Sheet1!J$1+(Sheet1!$A$1-1)*10,FALSE)="---","---", (ROUND(VLOOKUP($A1141,Sheet1!$B$3:$AH$1266,Sheet1!J$1+(Sheet1!$A$1-1)*10,FALSE),IF(VLOOKUP($A1141,Sheet1!$B$3:$AH$1266,Sheet1!J$1+(Sheet1!$A$1-1)*10,FALSE)&gt;99999,-3,IF(VLOOKUP($A1141,Sheet1!$B$3:$AH$1266,Sheet1!J$1+(Sheet1!$A$1-1)*10,FALSE)&gt;9999,-2,IF(VLOOKUP($A1141,Sheet1!$B$3:$AH$1266,Sheet1!J$1+(Sheet1!$A$1-1)*10,FALSE)&gt;999,-1,0)))))))</f>
        <v>---</v>
      </c>
      <c r="AA1141" s="385" t="str">
        <f>IF(ISNA(VLOOKUP($A1141,Sheet1!$B$3:$AH$1266,Sheet1!K$1+(Sheet1!$A$1-1)*10,FALSE))=TRUE,"---",IF(VLOOKUP($A1141,Sheet1!$B$3:$AH$1266,Sheet1!K$1+(Sheet1!$A$1-1)*10,FALSE)="---","---", (ROUND(VLOOKUP($A1141,Sheet1!$B$3:$AH$1266,Sheet1!K$1+(Sheet1!$A$1-1)*10,FALSE),IF(VLOOKUP($A1141,Sheet1!$B$3:$AH$1266,Sheet1!K$1+(Sheet1!$A$1-1)*10,FALSE)&gt;99999,-3,IF(VLOOKUP($A1141,Sheet1!$B$3:$AH$1266,Sheet1!K$1+(Sheet1!$A$1-1)*10,FALSE)&gt;9999,-2,IF(VLOOKUP($A1141,Sheet1!$B$3:$AH$1266,Sheet1!K$1+(Sheet1!$A$1-1)*10,FALSE)&gt;999,-1,0)))))))</f>
        <v>---</v>
      </c>
      <c r="AB1141" s="385" t="str">
        <f>IF(ISNA(VLOOKUP($A1141,Sheet1!$B$3:$AH$1266,Sheet1!L$1+(Sheet1!$A$1-1)*10,FALSE))=TRUE,"---",IF(VLOOKUP($A1141,Sheet1!$B$3:$AH$1266,Sheet1!L$1+(Sheet1!$A$1-1)*10,FALSE)="---","---", (ROUND(VLOOKUP($A1141,Sheet1!$B$3:$AH$1266,Sheet1!L$1+(Sheet1!$A$1-1)*10,FALSE),IF(VLOOKUP($A1141,Sheet1!$B$3:$AH$1266,Sheet1!L$1+(Sheet1!$A$1-1)*10,FALSE)&gt;99999,-3,IF(VLOOKUP($A1141,Sheet1!$B$3:$AH$1266,Sheet1!L$1+(Sheet1!$A$1-1)*10,FALSE)&gt;9999,-2,IF(VLOOKUP($A1141,Sheet1!$B$3:$AH$1266,Sheet1!L$1+(Sheet1!$A$1-1)*10,FALSE)&gt;999,-1,0)))))))</f>
        <v>---</v>
      </c>
      <c r="AC1141" s="385" t="str">
        <f>IF(ISNA(VLOOKUP($A1141,Sheet1!$B$3:$AH$1266,Sheet1!M$1+(Sheet1!$A$1-1)*10,FALSE))=TRUE,"---",IF(VLOOKUP($A1141,Sheet1!$B$3:$AH$1266,Sheet1!M$1+(Sheet1!$A$1-1)*10,FALSE)="---","---", (ROUND(VLOOKUP($A1141,Sheet1!$B$3:$AH$1266,Sheet1!M$1+(Sheet1!$A$1-1)*10,FALSE),IF(VLOOKUP($A1141,Sheet1!$B$3:$AH$1266,Sheet1!M$1+(Sheet1!$A$1-1)*10,FALSE)&gt;99999,-3,IF(VLOOKUP($A1141,Sheet1!$B$3:$AH$1266,Sheet1!M$1+(Sheet1!$A$1-1)*10,FALSE)&gt;9999,-2,IF(VLOOKUP($A1141,Sheet1!$B$3:$AH$1266,Sheet1!M$1+(Sheet1!$A$1-1)*10,FALSE)&gt;999,-1,0)))))))</f>
        <v>---</v>
      </c>
      <c r="AD1141" s="385" t="str">
        <f>IF(ISNA(VLOOKUP($A1141,Sheet1!$B$3:$AH$1266,Sheet1!N$1+(Sheet1!$A$1-1)*10,FALSE))=TRUE,"---",IF(VLOOKUP($A1141,Sheet1!$B$3:$AH$1266,Sheet1!N$1+(Sheet1!$A$1-1)*10,FALSE)="---","---", (ROUND(VLOOKUP($A1141,Sheet1!$B$3:$AH$1266,Sheet1!N$1+(Sheet1!$A$1-1)*10,FALSE),IF(VLOOKUP($A1141,Sheet1!$B$3:$AH$1266,Sheet1!N$1+(Sheet1!$A$1-1)*10,FALSE)&gt;99999,-3,IF(VLOOKUP($A1141,Sheet1!$B$3:$AH$1266,Sheet1!N$1+(Sheet1!$A$1-1)*10,FALSE)&gt;9999,-2,IF(VLOOKUP($A1141,Sheet1!$B$3:$AH$1266,Sheet1!N$1+(Sheet1!$A$1-1)*10,FALSE)&gt;999,-1,0)))))))</f>
        <v>---</v>
      </c>
    </row>
    <row r="1142" spans="1:30" ht="25.5" customHeight="1" x14ac:dyDescent="0.25">
      <c r="A1142" s="303" t="s">
        <v>1684</v>
      </c>
      <c r="B1142" s="330" t="s">
        <v>1685</v>
      </c>
      <c r="C1142" s="303">
        <v>421556</v>
      </c>
      <c r="D1142" s="303">
        <v>773538</v>
      </c>
      <c r="E1142" s="307" t="s">
        <v>3031</v>
      </c>
      <c r="F1142" s="342" t="s">
        <v>4791</v>
      </c>
      <c r="G1142" s="318" t="s">
        <v>31</v>
      </c>
      <c r="H1142" s="347">
        <v>95.3</v>
      </c>
      <c r="I1142" s="112">
        <v>26472</v>
      </c>
      <c r="J1142" s="147">
        <v>12.82</v>
      </c>
      <c r="K1142" s="127" t="s">
        <v>24</v>
      </c>
      <c r="L1142" s="115">
        <v>19500</v>
      </c>
      <c r="M1142" s="116">
        <v>205</v>
      </c>
      <c r="N1142" s="127" t="s">
        <v>481</v>
      </c>
      <c r="O1142" s="68">
        <f>IF(U1142&lt;&gt;"---",IF(L1142&lt;W1142,"&gt;50",IF(AND(L1142&gt;=W1142,L1142&lt;=X1142),(W$8-(((LOG(L1142)-LOG(W1142))/((LOG(X1142)-LOG(W1142)))*(W$8-X$8)))),IF(AND(L1142&gt;=X1142,L1142&lt;=Y1142),(X$8-(((LOG(L1142)-LOG(X1142))/((LOG(Y1142)-LOG(X1142)))*(X$8-Y$8)))),IF(AND(L1142&gt;=Y1142,L1142&lt;=Z1142),(Y$8-(((LOG(L1142)-LOG(Y1142))/((LOG(Z1142)-LOG(Y1142)))*(Y$8-Z$8)))),IF(AND(L1142&gt;=Z1142,L1142&lt;=AA1142),(Z$8-(((LOG(L1142)-LOG(Z1142))/((LOG(AA1142)-LOG(Z1142)))*(Z$8-AA$8)))),IF(AND(L1142&gt;=AA1142,L1142&lt;=AB1142),(AA$8-(((LOG(L1142)-LOG(AA1142))/((LOG(AB1142)-LOG(AA1142)))*(AA$8-AB$8)))),IF(AND(L1142&gt;=AB1142,L1142&lt;=AC1142),(AB$8-(((LOG(L1142)-LOG(AB1142))/((LOG(AC1142)-LOG(AB1142)))*(AB$8-AC$8)))),IF(AND(L1142&gt;=AC1142,L1142&lt;=AD1142),(AC$8-(((LOG(L1142)-LOG(AC1142))/((LOG(AD1142)-LOG(AC1142)))*(AC$8-AD$8)))),IF(L1142&gt;AD1142*1.1,"&lt;0.2",0.2))))))))),"")</f>
        <v>0.5</v>
      </c>
      <c r="P1142" s="68">
        <f>IF(O1142&lt;&gt;"",VLOOKUP($A1142,Sheet4!$A$2:$O$1309,14,FALSE)*100,"")</f>
        <v>2.0097697967440542</v>
      </c>
      <c r="Q1142" s="68">
        <f>IF(P1142&lt;&gt;"",VLOOKUP($A1142,Sheet4!$A$2:$O$1309,15,FALSE)*100,"")</f>
        <v>18.03373166904403</v>
      </c>
      <c r="R1142" s="74" t="str">
        <f t="shared" si="38"/>
        <v>200</v>
      </c>
      <c r="S1142" s="356" t="s">
        <v>4367</v>
      </c>
      <c r="T1142" s="356" t="str">
        <f>IF(ISNA(VLOOKUP(A1142,Sheet1!B$3:C$1266,2,FALSE)=TRUE),"NC",VLOOKUP(A1142,Sheet1!B$3:C$1266,2,FALSE))</f>
        <v>Rural10</v>
      </c>
      <c r="U1142" s="392">
        <f>IF(ISNA(VLOOKUP($A1142,Sheet1!$B$3:$AH$1266,Sheet1!E$1+(Sheet1!$A$1-1)*10,FALSE))=TRUE,"---",IF(VLOOKUP($A1142,Sheet1!$B$3:$AH$1266,Sheet1!E$1+(Sheet1!$A$1-1)*10,FALSE)="---","---", (ROUND(VLOOKUP($A1142,Sheet1!$B$3:$AH$1266,Sheet1!E$1+(Sheet1!$A$1-1)*10,FALSE),IF(VLOOKUP($A1142,Sheet1!$B$3:$AH$1266,Sheet1!E$1+(Sheet1!$A$1-1)*10,FALSE)&gt;99999,-3,IF(VLOOKUP($A1142,Sheet1!$B$3:$AH$1266,Sheet1!E$1+(Sheet1!$A$1-1)*10,FALSE)&gt;9999,-2,IF(VLOOKUP($A1142,Sheet1!$B$3:$AH$1266,Sheet1!E$1+(Sheet1!$A$1-1)*10,FALSE)&gt;999,-1,0)))))))</f>
        <v>3200</v>
      </c>
      <c r="V1142" s="392">
        <f>IF(ISNA(VLOOKUP($A1142,Sheet1!$B$3:$AH$1266,Sheet1!F$1+(Sheet1!$A$1-1)*10,FALSE))=TRUE,"---",IF(VLOOKUP($A1142,Sheet1!$B$3:$AH$1266,Sheet1!F$1+(Sheet1!$A$1-1)*10,FALSE)="---","---", (ROUND(VLOOKUP($A1142,Sheet1!$B$3:$AH$1266,Sheet1!F$1+(Sheet1!$A$1-1)*10,FALSE),IF(VLOOKUP($A1142,Sheet1!$B$3:$AH$1266,Sheet1!F$1+(Sheet1!$A$1-1)*10,FALSE)&gt;99999,-3,IF(VLOOKUP($A1142,Sheet1!$B$3:$AH$1266,Sheet1!F$1+(Sheet1!$A$1-1)*10,FALSE)&gt;9999,-2,IF(VLOOKUP($A1142,Sheet1!$B$3:$AH$1266,Sheet1!F$1+(Sheet1!$A$1-1)*10,FALSE)&gt;999,-1,0)))))))</f>
        <v>3800</v>
      </c>
      <c r="W1142" s="392">
        <f>IF(ISNA(VLOOKUP($A1142,Sheet1!$B$3:$AH$1266,Sheet1!G$1+(Sheet1!$A$1-1)*10,FALSE))=TRUE,"---",IF(VLOOKUP($A1142,Sheet1!$B$3:$AH$1266,Sheet1!G$1+(Sheet1!$A$1-1)*10,FALSE)="---","---", (ROUND(VLOOKUP($A1142,Sheet1!$B$3:$AH$1266,Sheet1!G$1+(Sheet1!$A$1-1)*10,FALSE),IF(VLOOKUP($A1142,Sheet1!$B$3:$AH$1266,Sheet1!G$1+(Sheet1!$A$1-1)*10,FALSE)&gt;99999,-3,IF(VLOOKUP($A1142,Sheet1!$B$3:$AH$1266,Sheet1!G$1+(Sheet1!$A$1-1)*10,FALSE)&gt;9999,-2,IF(VLOOKUP($A1142,Sheet1!$B$3:$AH$1266,Sheet1!G$1+(Sheet1!$A$1-1)*10,FALSE)&gt;999,-1,0)))))))</f>
        <v>4600</v>
      </c>
      <c r="X1142" s="392">
        <f>IF(ISNA(VLOOKUP($A1142,Sheet1!$B$3:$AH$1266,Sheet1!H$1+(Sheet1!$A$1-1)*10,FALSE))=TRUE,"---",IF(VLOOKUP($A1142,Sheet1!$B$3:$AH$1266,Sheet1!H$1+(Sheet1!$A$1-1)*10,FALSE)="---","---", (ROUND(VLOOKUP($A1142,Sheet1!$B$3:$AH$1266,Sheet1!H$1+(Sheet1!$A$1-1)*10,FALSE),IF(VLOOKUP($A1142,Sheet1!$B$3:$AH$1266,Sheet1!H$1+(Sheet1!$A$1-1)*10,FALSE)&gt;99999,-3,IF(VLOOKUP($A1142,Sheet1!$B$3:$AH$1266,Sheet1!H$1+(Sheet1!$A$1-1)*10,FALSE)&gt;9999,-2,IF(VLOOKUP($A1142,Sheet1!$B$3:$AH$1266,Sheet1!H$1+(Sheet1!$A$1-1)*10,FALSE)&gt;999,-1,0)))))))</f>
        <v>6900</v>
      </c>
      <c r="Y1142" s="392">
        <f>IF(ISNA(VLOOKUP($A1142,Sheet1!$B$3:$AH$1266,Sheet1!I$1+(Sheet1!$A$1-1)*10,FALSE))=TRUE,"---",IF(VLOOKUP($A1142,Sheet1!$B$3:$AH$1266,Sheet1!I$1+(Sheet1!$A$1-1)*10,FALSE)="---","---", (ROUND(VLOOKUP($A1142,Sheet1!$B$3:$AH$1266,Sheet1!I$1+(Sheet1!$A$1-1)*10,FALSE),IF(VLOOKUP($A1142,Sheet1!$B$3:$AH$1266,Sheet1!I$1+(Sheet1!$A$1-1)*10,FALSE)&gt;99999,-3,IF(VLOOKUP($A1142,Sheet1!$B$3:$AH$1266,Sheet1!I$1+(Sheet1!$A$1-1)*10,FALSE)&gt;9999,-2,IF(VLOOKUP($A1142,Sheet1!$B$3:$AH$1266,Sheet1!I$1+(Sheet1!$A$1-1)*10,FALSE)&gt;999,-1,0)))))))</f>
        <v>8770</v>
      </c>
      <c r="Z1142" s="392">
        <f>IF(ISNA(VLOOKUP($A1142,Sheet1!$B$3:$AH$1266,Sheet1!J$1+(Sheet1!$A$1-1)*10,FALSE))=TRUE,"---",IF(VLOOKUP($A1142,Sheet1!$B$3:$AH$1266,Sheet1!J$1+(Sheet1!$A$1-1)*10,FALSE)="---","---", (ROUND(VLOOKUP($A1142,Sheet1!$B$3:$AH$1266,Sheet1!J$1+(Sheet1!$A$1-1)*10,FALSE),IF(VLOOKUP($A1142,Sheet1!$B$3:$AH$1266,Sheet1!J$1+(Sheet1!$A$1-1)*10,FALSE)&gt;99999,-3,IF(VLOOKUP($A1142,Sheet1!$B$3:$AH$1266,Sheet1!J$1+(Sheet1!$A$1-1)*10,FALSE)&gt;9999,-2,IF(VLOOKUP($A1142,Sheet1!$B$3:$AH$1266,Sheet1!J$1+(Sheet1!$A$1-1)*10,FALSE)&gt;999,-1,0)))))))</f>
        <v>11500</v>
      </c>
      <c r="AA1142" s="392">
        <f>IF(ISNA(VLOOKUP($A1142,Sheet1!$B$3:$AH$1266,Sheet1!K$1+(Sheet1!$A$1-1)*10,FALSE))=TRUE,"---",IF(VLOOKUP($A1142,Sheet1!$B$3:$AH$1266,Sheet1!K$1+(Sheet1!$A$1-1)*10,FALSE)="---","---", (ROUND(VLOOKUP($A1142,Sheet1!$B$3:$AH$1266,Sheet1!K$1+(Sheet1!$A$1-1)*10,FALSE),IF(VLOOKUP($A1142,Sheet1!$B$3:$AH$1266,Sheet1!K$1+(Sheet1!$A$1-1)*10,FALSE)&gt;99999,-3,IF(VLOOKUP($A1142,Sheet1!$B$3:$AH$1266,Sheet1!K$1+(Sheet1!$A$1-1)*10,FALSE)&gt;9999,-2,IF(VLOOKUP($A1142,Sheet1!$B$3:$AH$1266,Sheet1!K$1+(Sheet1!$A$1-1)*10,FALSE)&gt;999,-1,0)))))))</f>
        <v>14000</v>
      </c>
      <c r="AB1142" s="392">
        <f>IF(ISNA(VLOOKUP($A1142,Sheet1!$B$3:$AH$1266,Sheet1!L$1+(Sheet1!$A$1-1)*10,FALSE))=TRUE,"---",IF(VLOOKUP($A1142,Sheet1!$B$3:$AH$1266,Sheet1!L$1+(Sheet1!$A$1-1)*10,FALSE)="---","---", (ROUND(VLOOKUP($A1142,Sheet1!$B$3:$AH$1266,Sheet1!L$1+(Sheet1!$A$1-1)*10,FALSE),IF(VLOOKUP($A1142,Sheet1!$B$3:$AH$1266,Sheet1!L$1+(Sheet1!$A$1-1)*10,FALSE)&gt;99999,-3,IF(VLOOKUP($A1142,Sheet1!$B$3:$AH$1266,Sheet1!L$1+(Sheet1!$A$1-1)*10,FALSE)&gt;9999,-2,IF(VLOOKUP($A1142,Sheet1!$B$3:$AH$1266,Sheet1!L$1+(Sheet1!$A$1-1)*10,FALSE)&gt;999,-1,0)))))))</f>
        <v>16600</v>
      </c>
      <c r="AC1142" s="392">
        <f>IF(ISNA(VLOOKUP($A1142,Sheet1!$B$3:$AH$1266,Sheet1!M$1+(Sheet1!$A$1-1)*10,FALSE))=TRUE,"---",IF(VLOOKUP($A1142,Sheet1!$B$3:$AH$1266,Sheet1!M$1+(Sheet1!$A$1-1)*10,FALSE)="---","---", (ROUND(VLOOKUP($A1142,Sheet1!$B$3:$AH$1266,Sheet1!M$1+(Sheet1!$A$1-1)*10,FALSE),IF(VLOOKUP($A1142,Sheet1!$B$3:$AH$1266,Sheet1!M$1+(Sheet1!$A$1-1)*10,FALSE)&gt;99999,-3,IF(VLOOKUP($A1142,Sheet1!$B$3:$AH$1266,Sheet1!M$1+(Sheet1!$A$1-1)*10,FALSE)&gt;9999,-2,IF(VLOOKUP($A1142,Sheet1!$B$3:$AH$1266,Sheet1!M$1+(Sheet1!$A$1-1)*10,FALSE)&gt;999,-1,0)))))))</f>
        <v>19500</v>
      </c>
      <c r="AD1142" s="392">
        <f>IF(ISNA(VLOOKUP($A1142,Sheet1!$B$3:$AH$1266,Sheet1!N$1+(Sheet1!$A$1-1)*10,FALSE))=TRUE,"---",IF(VLOOKUP($A1142,Sheet1!$B$3:$AH$1266,Sheet1!N$1+(Sheet1!$A$1-1)*10,FALSE)="---","---", (ROUND(VLOOKUP($A1142,Sheet1!$B$3:$AH$1266,Sheet1!N$1+(Sheet1!$A$1-1)*10,FALSE),IF(VLOOKUP($A1142,Sheet1!$B$3:$AH$1266,Sheet1!N$1+(Sheet1!$A$1-1)*10,FALSE)&gt;99999,-3,IF(VLOOKUP($A1142,Sheet1!$B$3:$AH$1266,Sheet1!N$1+(Sheet1!$A$1-1)*10,FALSE)&gt;9999,-2,IF(VLOOKUP($A1142,Sheet1!$B$3:$AH$1266,Sheet1!N$1+(Sheet1!$A$1-1)*10,FALSE)&gt;999,-1,0)))))))</f>
        <v>23900</v>
      </c>
    </row>
    <row r="1143" spans="1:30" ht="25.5" customHeight="1" x14ac:dyDescent="0.25">
      <c r="A1143" s="303"/>
      <c r="B1143" s="331"/>
      <c r="C1143" s="303"/>
      <c r="D1143" s="303"/>
      <c r="E1143" s="307" t="e">
        <v>#N/A</v>
      </c>
      <c r="F1143" s="331"/>
      <c r="G1143" s="319"/>
      <c r="H1143" s="347"/>
      <c r="I1143" s="112">
        <v>16949</v>
      </c>
      <c r="J1143" s="113">
        <v>8.9</v>
      </c>
      <c r="K1143" s="114" t="s">
        <v>4405</v>
      </c>
      <c r="L1143" s="115">
        <v>10000</v>
      </c>
      <c r="M1143" s="116">
        <v>105</v>
      </c>
      <c r="N1143" s="127" t="s">
        <v>145</v>
      </c>
      <c r="O1143" s="68" t="s">
        <v>4405</v>
      </c>
      <c r="P1143" s="68" t="s">
        <v>4405</v>
      </c>
      <c r="Q1143" s="68" t="s">
        <v>4405</v>
      </c>
      <c r="R1143" s="74" t="s">
        <v>4405</v>
      </c>
      <c r="S1143" s="356" t="e">
        <v>#N/A</v>
      </c>
      <c r="T1143" s="356" t="str">
        <f>IF(ISNA(VLOOKUP(A1143,Sheet1!B$3:C$1266,2,FALSE)=TRUE),"ND",VLOOKUP(A1143,Sheet1!B$3:C$1266,2,FALSE))</f>
        <v>ND</v>
      </c>
      <c r="U1143" s="392" t="str">
        <f>IF(ISNA(VLOOKUP($A1143,Sheet1!$B$3:$AH$1266,Sheet1!E$1+(Sheet1!$A$1-1)*10,FALSE))=TRUE,"---",IF(VLOOKUP($A1143,Sheet1!$B$3:$AH$1266,Sheet1!E$1+(Sheet1!$A$1-1)*10,FALSE)="---","---", (ROUND(VLOOKUP($A1143,Sheet1!$B$3:$AH$1266,Sheet1!E$1+(Sheet1!$A$1-1)*10,FALSE),IF(VLOOKUP($A1143,Sheet1!$B$3:$AH$1266,Sheet1!E$1+(Sheet1!$A$1-1)*10,FALSE)&gt;99999,-3,IF(VLOOKUP($A1143,Sheet1!$B$3:$AH$1266,Sheet1!E$1+(Sheet1!$A$1-1)*10,FALSE)&gt;9999,-2,IF(VLOOKUP($A1143,Sheet1!$B$3:$AH$1266,Sheet1!E$1+(Sheet1!$A$1-1)*10,FALSE)&gt;999,-1,0)))))))</f>
        <v>---</v>
      </c>
      <c r="V1143" s="392" t="str">
        <f>IF(ISNA(VLOOKUP($A1143,Sheet1!$B$3:$AH$1266,Sheet1!F$1+(Sheet1!$A$1-1)*10,FALSE))=TRUE,"---",IF(VLOOKUP($A1143,Sheet1!$B$3:$AH$1266,Sheet1!F$1+(Sheet1!$A$1-1)*10,FALSE)="---","---", (ROUND(VLOOKUP($A1143,Sheet1!$B$3:$AH$1266,Sheet1!F$1+(Sheet1!$A$1-1)*10,FALSE),IF(VLOOKUP($A1143,Sheet1!$B$3:$AH$1266,Sheet1!F$1+(Sheet1!$A$1-1)*10,FALSE)&gt;99999,-3,IF(VLOOKUP($A1143,Sheet1!$B$3:$AH$1266,Sheet1!F$1+(Sheet1!$A$1-1)*10,FALSE)&gt;9999,-2,IF(VLOOKUP($A1143,Sheet1!$B$3:$AH$1266,Sheet1!F$1+(Sheet1!$A$1-1)*10,FALSE)&gt;999,-1,0)))))))</f>
        <v>---</v>
      </c>
      <c r="W1143" s="392" t="str">
        <f>IF(ISNA(VLOOKUP($A1143,Sheet1!$B$3:$AH$1266,Sheet1!G$1+(Sheet1!$A$1-1)*10,FALSE))=TRUE,"---",IF(VLOOKUP($A1143,Sheet1!$B$3:$AH$1266,Sheet1!G$1+(Sheet1!$A$1-1)*10,FALSE)="---","---", (ROUND(VLOOKUP($A1143,Sheet1!$B$3:$AH$1266,Sheet1!G$1+(Sheet1!$A$1-1)*10,FALSE),IF(VLOOKUP($A1143,Sheet1!$B$3:$AH$1266,Sheet1!G$1+(Sheet1!$A$1-1)*10,FALSE)&gt;99999,-3,IF(VLOOKUP($A1143,Sheet1!$B$3:$AH$1266,Sheet1!G$1+(Sheet1!$A$1-1)*10,FALSE)&gt;9999,-2,IF(VLOOKUP($A1143,Sheet1!$B$3:$AH$1266,Sheet1!G$1+(Sheet1!$A$1-1)*10,FALSE)&gt;999,-1,0)))))))</f>
        <v>---</v>
      </c>
      <c r="X1143" s="392" t="str">
        <f>IF(ISNA(VLOOKUP($A1143,Sheet1!$B$3:$AH$1266,Sheet1!H$1+(Sheet1!$A$1-1)*10,FALSE))=TRUE,"---",IF(VLOOKUP($A1143,Sheet1!$B$3:$AH$1266,Sheet1!H$1+(Sheet1!$A$1-1)*10,FALSE)="---","---", (ROUND(VLOOKUP($A1143,Sheet1!$B$3:$AH$1266,Sheet1!H$1+(Sheet1!$A$1-1)*10,FALSE),IF(VLOOKUP($A1143,Sheet1!$B$3:$AH$1266,Sheet1!H$1+(Sheet1!$A$1-1)*10,FALSE)&gt;99999,-3,IF(VLOOKUP($A1143,Sheet1!$B$3:$AH$1266,Sheet1!H$1+(Sheet1!$A$1-1)*10,FALSE)&gt;9999,-2,IF(VLOOKUP($A1143,Sheet1!$B$3:$AH$1266,Sheet1!H$1+(Sheet1!$A$1-1)*10,FALSE)&gt;999,-1,0)))))))</f>
        <v>---</v>
      </c>
      <c r="Y1143" s="392" t="str">
        <f>IF(ISNA(VLOOKUP($A1143,Sheet1!$B$3:$AH$1266,Sheet1!I$1+(Sheet1!$A$1-1)*10,FALSE))=TRUE,"---",IF(VLOOKUP($A1143,Sheet1!$B$3:$AH$1266,Sheet1!I$1+(Sheet1!$A$1-1)*10,FALSE)="---","---", (ROUND(VLOOKUP($A1143,Sheet1!$B$3:$AH$1266,Sheet1!I$1+(Sheet1!$A$1-1)*10,FALSE),IF(VLOOKUP($A1143,Sheet1!$B$3:$AH$1266,Sheet1!I$1+(Sheet1!$A$1-1)*10,FALSE)&gt;99999,-3,IF(VLOOKUP($A1143,Sheet1!$B$3:$AH$1266,Sheet1!I$1+(Sheet1!$A$1-1)*10,FALSE)&gt;9999,-2,IF(VLOOKUP($A1143,Sheet1!$B$3:$AH$1266,Sheet1!I$1+(Sheet1!$A$1-1)*10,FALSE)&gt;999,-1,0)))))))</f>
        <v>---</v>
      </c>
      <c r="Z1143" s="392" t="str">
        <f>IF(ISNA(VLOOKUP($A1143,Sheet1!$B$3:$AH$1266,Sheet1!J$1+(Sheet1!$A$1-1)*10,FALSE))=TRUE,"---",IF(VLOOKUP($A1143,Sheet1!$B$3:$AH$1266,Sheet1!J$1+(Sheet1!$A$1-1)*10,FALSE)="---","---", (ROUND(VLOOKUP($A1143,Sheet1!$B$3:$AH$1266,Sheet1!J$1+(Sheet1!$A$1-1)*10,FALSE),IF(VLOOKUP($A1143,Sheet1!$B$3:$AH$1266,Sheet1!J$1+(Sheet1!$A$1-1)*10,FALSE)&gt;99999,-3,IF(VLOOKUP($A1143,Sheet1!$B$3:$AH$1266,Sheet1!J$1+(Sheet1!$A$1-1)*10,FALSE)&gt;9999,-2,IF(VLOOKUP($A1143,Sheet1!$B$3:$AH$1266,Sheet1!J$1+(Sheet1!$A$1-1)*10,FALSE)&gt;999,-1,0)))))))</f>
        <v>---</v>
      </c>
      <c r="AA1143" s="392" t="str">
        <f>IF(ISNA(VLOOKUP($A1143,Sheet1!$B$3:$AH$1266,Sheet1!K$1+(Sheet1!$A$1-1)*10,FALSE))=TRUE,"---",IF(VLOOKUP($A1143,Sheet1!$B$3:$AH$1266,Sheet1!K$1+(Sheet1!$A$1-1)*10,FALSE)="---","---", (ROUND(VLOOKUP($A1143,Sheet1!$B$3:$AH$1266,Sheet1!K$1+(Sheet1!$A$1-1)*10,FALSE),IF(VLOOKUP($A1143,Sheet1!$B$3:$AH$1266,Sheet1!K$1+(Sheet1!$A$1-1)*10,FALSE)&gt;99999,-3,IF(VLOOKUP($A1143,Sheet1!$B$3:$AH$1266,Sheet1!K$1+(Sheet1!$A$1-1)*10,FALSE)&gt;9999,-2,IF(VLOOKUP($A1143,Sheet1!$B$3:$AH$1266,Sheet1!K$1+(Sheet1!$A$1-1)*10,FALSE)&gt;999,-1,0)))))))</f>
        <v>---</v>
      </c>
      <c r="AB1143" s="392" t="str">
        <f>IF(ISNA(VLOOKUP($A1143,Sheet1!$B$3:$AH$1266,Sheet1!L$1+(Sheet1!$A$1-1)*10,FALSE))=TRUE,"---",IF(VLOOKUP($A1143,Sheet1!$B$3:$AH$1266,Sheet1!L$1+(Sheet1!$A$1-1)*10,FALSE)="---","---", (ROUND(VLOOKUP($A1143,Sheet1!$B$3:$AH$1266,Sheet1!L$1+(Sheet1!$A$1-1)*10,FALSE),IF(VLOOKUP($A1143,Sheet1!$B$3:$AH$1266,Sheet1!L$1+(Sheet1!$A$1-1)*10,FALSE)&gt;99999,-3,IF(VLOOKUP($A1143,Sheet1!$B$3:$AH$1266,Sheet1!L$1+(Sheet1!$A$1-1)*10,FALSE)&gt;9999,-2,IF(VLOOKUP($A1143,Sheet1!$B$3:$AH$1266,Sheet1!L$1+(Sheet1!$A$1-1)*10,FALSE)&gt;999,-1,0)))))))</f>
        <v>---</v>
      </c>
      <c r="AC1143" s="392" t="str">
        <f>IF(ISNA(VLOOKUP($A1143,Sheet1!$B$3:$AH$1266,Sheet1!M$1+(Sheet1!$A$1-1)*10,FALSE))=TRUE,"---",IF(VLOOKUP($A1143,Sheet1!$B$3:$AH$1266,Sheet1!M$1+(Sheet1!$A$1-1)*10,FALSE)="---","---", (ROUND(VLOOKUP($A1143,Sheet1!$B$3:$AH$1266,Sheet1!M$1+(Sheet1!$A$1-1)*10,FALSE),IF(VLOOKUP($A1143,Sheet1!$B$3:$AH$1266,Sheet1!M$1+(Sheet1!$A$1-1)*10,FALSE)&gt;99999,-3,IF(VLOOKUP($A1143,Sheet1!$B$3:$AH$1266,Sheet1!M$1+(Sheet1!$A$1-1)*10,FALSE)&gt;9999,-2,IF(VLOOKUP($A1143,Sheet1!$B$3:$AH$1266,Sheet1!M$1+(Sheet1!$A$1-1)*10,FALSE)&gt;999,-1,0)))))))</f>
        <v>---</v>
      </c>
      <c r="AD1143" s="392" t="str">
        <f>IF(ISNA(VLOOKUP($A1143,Sheet1!$B$3:$AH$1266,Sheet1!N$1+(Sheet1!$A$1-1)*10,FALSE))=TRUE,"---",IF(VLOOKUP($A1143,Sheet1!$B$3:$AH$1266,Sheet1!N$1+(Sheet1!$A$1-1)*10,FALSE)="---","---", (ROUND(VLOOKUP($A1143,Sheet1!$B$3:$AH$1266,Sheet1!N$1+(Sheet1!$A$1-1)*10,FALSE),IF(VLOOKUP($A1143,Sheet1!$B$3:$AH$1266,Sheet1!N$1+(Sheet1!$A$1-1)*10,FALSE)&gt;99999,-3,IF(VLOOKUP($A1143,Sheet1!$B$3:$AH$1266,Sheet1!N$1+(Sheet1!$A$1-1)*10,FALSE)&gt;9999,-2,IF(VLOOKUP($A1143,Sheet1!$B$3:$AH$1266,Sheet1!N$1+(Sheet1!$A$1-1)*10,FALSE)&gt;999,-1,0)))))))</f>
        <v>---</v>
      </c>
    </row>
    <row r="1144" spans="1:30" ht="25.5" customHeight="1" x14ac:dyDescent="0.25">
      <c r="A1144" s="133" t="s">
        <v>1686</v>
      </c>
      <c r="B1144" s="141" t="s">
        <v>1687</v>
      </c>
      <c r="C1144" s="133">
        <v>421124</v>
      </c>
      <c r="D1144" s="133">
        <v>773308</v>
      </c>
      <c r="E1144" s="67" t="s">
        <v>3031</v>
      </c>
      <c r="F1144" s="135" t="s">
        <v>4405</v>
      </c>
      <c r="G1144" s="118" t="s">
        <v>160</v>
      </c>
      <c r="H1144" s="136">
        <v>10.1</v>
      </c>
      <c r="I1144" s="119">
        <v>26472</v>
      </c>
      <c r="J1144" s="137" t="s">
        <v>4405</v>
      </c>
      <c r="K1144" s="118" t="s">
        <v>17</v>
      </c>
      <c r="L1144" s="122">
        <v>2820</v>
      </c>
      <c r="M1144" s="123">
        <v>279</v>
      </c>
      <c r="N1144" s="118" t="s">
        <v>462</v>
      </c>
      <c r="O1144" s="71">
        <f>IF(U1144&lt;&gt;"---",IF(L1144&lt;W1144,"&gt;50",IF(AND(L1144&gt;=W1144,L1144&lt;=X1144),(W$8-(((LOG(L1144)-LOG(W1144))/((LOG(X1144)-LOG(W1144)))*(W$8-X$8)))),IF(AND(L1144&gt;=X1144,L1144&lt;=Y1144),(X$8-(((LOG(L1144)-LOG(X1144))/((LOG(Y1144)-LOG(X1144)))*(X$8-Y$8)))),IF(AND(L1144&gt;=Y1144,L1144&lt;=Z1144),(Y$8-(((LOG(L1144)-LOG(Y1144))/((LOG(Z1144)-LOG(Y1144)))*(Y$8-Z$8)))),IF(AND(L1144&gt;=Z1144,L1144&lt;=AA1144),(Z$8-(((LOG(L1144)-LOG(Z1144))/((LOG(AA1144)-LOG(Z1144)))*(Z$8-AA$8)))),IF(AND(L1144&gt;=AA1144,L1144&lt;=AB1144),(AA$8-(((LOG(L1144)-LOG(AA1144))/((LOG(AB1144)-LOG(AA1144)))*(AA$8-AB$8)))),IF(AND(L1144&gt;=AB1144,L1144&lt;=AC1144),(AB$8-(((LOG(L1144)-LOG(AB1144))/((LOG(AC1144)-LOG(AB1144)))*(AB$8-AC$8)))),IF(AND(L1144&gt;=AC1144,L1144&lt;=AD1144),(AC$8-(((LOG(L1144)-LOG(AC1144))/((LOG(AD1144)-LOG(AC1144)))*(AC$8-AD$8)))),IF(L1144&gt;AD1144*1.1,"&lt;0.2",0.2))))))))),"")</f>
        <v>2.0308688100801495</v>
      </c>
      <c r="P1144" s="71">
        <f>IF(O1144&lt;&gt;"",VLOOKUP($A1144,Sheet4!$A$2:$O$1309,14,FALSE)*100,"")</f>
        <v>2.1380728064774646</v>
      </c>
      <c r="Q1144" s="71">
        <f>IF(P1144&lt;&gt;"",VLOOKUP($A1144,Sheet4!$A$2:$O$1309,15,FALSE)*100,"")</f>
        <v>19.078921347407384</v>
      </c>
      <c r="R1144" s="73">
        <f t="shared" si="38"/>
        <v>50</v>
      </c>
      <c r="S1144" s="63" t="s">
        <v>4367</v>
      </c>
      <c r="T1144" s="63" t="str">
        <f>IF(ISNA(VLOOKUP(A1144,Sheet1!B$3:C$1266,2,FALSE)=TRUE),"NC",VLOOKUP(A1144,Sheet1!B$3:C$1266,2,FALSE))</f>
        <v>Rural</v>
      </c>
      <c r="U1144" s="66">
        <f>IF(ISNA(VLOOKUP($A1144,Sheet1!$B$3:$AH$1266,Sheet1!E$1+(Sheet1!$A$1-1)*10,FALSE))=TRUE,"---",IF(VLOOKUP($A1144,Sheet1!$B$3:$AH$1266,Sheet1!E$1+(Sheet1!$A$1-1)*10,FALSE)="---","---", (ROUND(VLOOKUP($A1144,Sheet1!$B$3:$AH$1266,Sheet1!E$1+(Sheet1!$A$1-1)*10,FALSE),IF(VLOOKUP($A1144,Sheet1!$B$3:$AH$1266,Sheet1!E$1+(Sheet1!$A$1-1)*10,FALSE)&gt;99999,-3,IF(VLOOKUP($A1144,Sheet1!$B$3:$AH$1266,Sheet1!E$1+(Sheet1!$A$1-1)*10,FALSE)&gt;9999,-2,IF(VLOOKUP($A1144,Sheet1!$B$3:$AH$1266,Sheet1!E$1+(Sheet1!$A$1-1)*10,FALSE)&gt;999,-1,0)))))))</f>
        <v>350</v>
      </c>
      <c r="V1144" s="66">
        <f>IF(ISNA(VLOOKUP($A1144,Sheet1!$B$3:$AH$1266,Sheet1!F$1+(Sheet1!$A$1-1)*10,FALSE))=TRUE,"---",IF(VLOOKUP($A1144,Sheet1!$B$3:$AH$1266,Sheet1!F$1+(Sheet1!$A$1-1)*10,FALSE)="---","---", (ROUND(VLOOKUP($A1144,Sheet1!$B$3:$AH$1266,Sheet1!F$1+(Sheet1!$A$1-1)*10,FALSE),IF(VLOOKUP($A1144,Sheet1!$B$3:$AH$1266,Sheet1!F$1+(Sheet1!$A$1-1)*10,FALSE)&gt;99999,-3,IF(VLOOKUP($A1144,Sheet1!$B$3:$AH$1266,Sheet1!F$1+(Sheet1!$A$1-1)*10,FALSE)&gt;9999,-2,IF(VLOOKUP($A1144,Sheet1!$B$3:$AH$1266,Sheet1!F$1+(Sheet1!$A$1-1)*10,FALSE)&gt;999,-1,0)))))))</f>
        <v>457</v>
      </c>
      <c r="W1144" s="66">
        <f>IF(ISNA(VLOOKUP($A1144,Sheet1!$B$3:$AH$1266,Sheet1!G$1+(Sheet1!$A$1-1)*10,FALSE))=TRUE,"---",IF(VLOOKUP($A1144,Sheet1!$B$3:$AH$1266,Sheet1!G$1+(Sheet1!$A$1-1)*10,FALSE)="---","---", (ROUND(VLOOKUP($A1144,Sheet1!$B$3:$AH$1266,Sheet1!G$1+(Sheet1!$A$1-1)*10,FALSE),IF(VLOOKUP($A1144,Sheet1!$B$3:$AH$1266,Sheet1!G$1+(Sheet1!$A$1-1)*10,FALSE)&gt;99999,-3,IF(VLOOKUP($A1144,Sheet1!$B$3:$AH$1266,Sheet1!G$1+(Sheet1!$A$1-1)*10,FALSE)&gt;9999,-2,IF(VLOOKUP($A1144,Sheet1!$B$3:$AH$1266,Sheet1!G$1+(Sheet1!$A$1-1)*10,FALSE)&gt;999,-1,0)))))))</f>
        <v>618</v>
      </c>
      <c r="X1144" s="66">
        <f>IF(ISNA(VLOOKUP($A1144,Sheet1!$B$3:$AH$1266,Sheet1!H$1+(Sheet1!$A$1-1)*10,FALSE))=TRUE,"---",IF(VLOOKUP($A1144,Sheet1!$B$3:$AH$1266,Sheet1!H$1+(Sheet1!$A$1-1)*10,FALSE)="---","---", (ROUND(VLOOKUP($A1144,Sheet1!$B$3:$AH$1266,Sheet1!H$1+(Sheet1!$A$1-1)*10,FALSE),IF(VLOOKUP($A1144,Sheet1!$B$3:$AH$1266,Sheet1!H$1+(Sheet1!$A$1-1)*10,FALSE)&gt;99999,-3,IF(VLOOKUP($A1144,Sheet1!$B$3:$AH$1266,Sheet1!H$1+(Sheet1!$A$1-1)*10,FALSE)&gt;9999,-2,IF(VLOOKUP($A1144,Sheet1!$B$3:$AH$1266,Sheet1!H$1+(Sheet1!$A$1-1)*10,FALSE)&gt;999,-1,0)))))))</f>
        <v>1140</v>
      </c>
      <c r="Y1144" s="66">
        <f>IF(ISNA(VLOOKUP($A1144,Sheet1!$B$3:$AH$1266,Sheet1!I$1+(Sheet1!$A$1-1)*10,FALSE))=TRUE,"---",IF(VLOOKUP($A1144,Sheet1!$B$3:$AH$1266,Sheet1!I$1+(Sheet1!$A$1-1)*10,FALSE)="---","---", (ROUND(VLOOKUP($A1144,Sheet1!$B$3:$AH$1266,Sheet1!I$1+(Sheet1!$A$1-1)*10,FALSE),IF(VLOOKUP($A1144,Sheet1!$B$3:$AH$1266,Sheet1!I$1+(Sheet1!$A$1-1)*10,FALSE)&gt;99999,-3,IF(VLOOKUP($A1144,Sheet1!$B$3:$AH$1266,Sheet1!I$1+(Sheet1!$A$1-1)*10,FALSE)&gt;9999,-2,IF(VLOOKUP($A1144,Sheet1!$B$3:$AH$1266,Sheet1!I$1+(Sheet1!$A$1-1)*10,FALSE)&gt;999,-1,0)))))))</f>
        <v>1590</v>
      </c>
      <c r="Z1144" s="66">
        <f>IF(ISNA(VLOOKUP($A1144,Sheet1!$B$3:$AH$1266,Sheet1!J$1+(Sheet1!$A$1-1)*10,FALSE))=TRUE,"---",IF(VLOOKUP($A1144,Sheet1!$B$3:$AH$1266,Sheet1!J$1+(Sheet1!$A$1-1)*10,FALSE)="---","---", (ROUND(VLOOKUP($A1144,Sheet1!$B$3:$AH$1266,Sheet1!J$1+(Sheet1!$A$1-1)*10,FALSE),IF(VLOOKUP($A1144,Sheet1!$B$3:$AH$1266,Sheet1!J$1+(Sheet1!$A$1-1)*10,FALSE)&gt;99999,-3,IF(VLOOKUP($A1144,Sheet1!$B$3:$AH$1266,Sheet1!J$1+(Sheet1!$A$1-1)*10,FALSE)&gt;9999,-2,IF(VLOOKUP($A1144,Sheet1!$B$3:$AH$1266,Sheet1!J$1+(Sheet1!$A$1-1)*10,FALSE)&gt;999,-1,0)))))))</f>
        <v>2250</v>
      </c>
      <c r="AA1144" s="66">
        <f>IF(ISNA(VLOOKUP($A1144,Sheet1!$B$3:$AH$1266,Sheet1!K$1+(Sheet1!$A$1-1)*10,FALSE))=TRUE,"---",IF(VLOOKUP($A1144,Sheet1!$B$3:$AH$1266,Sheet1!K$1+(Sheet1!$A$1-1)*10,FALSE)="---","---", (ROUND(VLOOKUP($A1144,Sheet1!$B$3:$AH$1266,Sheet1!K$1+(Sheet1!$A$1-1)*10,FALSE),IF(VLOOKUP($A1144,Sheet1!$B$3:$AH$1266,Sheet1!K$1+(Sheet1!$A$1-1)*10,FALSE)&gt;99999,-3,IF(VLOOKUP($A1144,Sheet1!$B$3:$AH$1266,Sheet1!K$1+(Sheet1!$A$1-1)*10,FALSE)&gt;9999,-2,IF(VLOOKUP($A1144,Sheet1!$B$3:$AH$1266,Sheet1!K$1+(Sheet1!$A$1-1)*10,FALSE)&gt;999,-1,0)))))))</f>
        <v>2830</v>
      </c>
      <c r="AB1144" s="66">
        <f>IF(ISNA(VLOOKUP($A1144,Sheet1!$B$3:$AH$1266,Sheet1!L$1+(Sheet1!$A$1-1)*10,FALSE))=TRUE,"---",IF(VLOOKUP($A1144,Sheet1!$B$3:$AH$1266,Sheet1!L$1+(Sheet1!$A$1-1)*10,FALSE)="---","---", (ROUND(VLOOKUP($A1144,Sheet1!$B$3:$AH$1266,Sheet1!L$1+(Sheet1!$A$1-1)*10,FALSE),IF(VLOOKUP($A1144,Sheet1!$B$3:$AH$1266,Sheet1!L$1+(Sheet1!$A$1-1)*10,FALSE)&gt;99999,-3,IF(VLOOKUP($A1144,Sheet1!$B$3:$AH$1266,Sheet1!L$1+(Sheet1!$A$1-1)*10,FALSE)&gt;9999,-2,IF(VLOOKUP($A1144,Sheet1!$B$3:$AH$1266,Sheet1!L$1+(Sheet1!$A$1-1)*10,FALSE)&gt;999,-1,0)))))))</f>
        <v>3440</v>
      </c>
      <c r="AC1144" s="66">
        <f>IF(ISNA(VLOOKUP($A1144,Sheet1!$B$3:$AH$1266,Sheet1!M$1+(Sheet1!$A$1-1)*10,FALSE))=TRUE,"---",IF(VLOOKUP($A1144,Sheet1!$B$3:$AH$1266,Sheet1!M$1+(Sheet1!$A$1-1)*10,FALSE)="---","---", (ROUND(VLOOKUP($A1144,Sheet1!$B$3:$AH$1266,Sheet1!M$1+(Sheet1!$A$1-1)*10,FALSE),IF(VLOOKUP($A1144,Sheet1!$B$3:$AH$1266,Sheet1!M$1+(Sheet1!$A$1-1)*10,FALSE)&gt;99999,-3,IF(VLOOKUP($A1144,Sheet1!$B$3:$AH$1266,Sheet1!M$1+(Sheet1!$A$1-1)*10,FALSE)&gt;9999,-2,IF(VLOOKUP($A1144,Sheet1!$B$3:$AH$1266,Sheet1!M$1+(Sheet1!$A$1-1)*10,FALSE)&gt;999,-1,0)))))))</f>
        <v>4110</v>
      </c>
      <c r="AD1144" s="66">
        <f>IF(ISNA(VLOOKUP($A1144,Sheet1!$B$3:$AH$1266,Sheet1!N$1+(Sheet1!$A$1-1)*10,FALSE))=TRUE,"---",IF(VLOOKUP($A1144,Sheet1!$B$3:$AH$1266,Sheet1!N$1+(Sheet1!$A$1-1)*10,FALSE)="---","---", (ROUND(VLOOKUP($A1144,Sheet1!$B$3:$AH$1266,Sheet1!N$1+(Sheet1!$A$1-1)*10,FALSE),IF(VLOOKUP($A1144,Sheet1!$B$3:$AH$1266,Sheet1!N$1+(Sheet1!$A$1-1)*10,FALSE)&gt;99999,-3,IF(VLOOKUP($A1144,Sheet1!$B$3:$AH$1266,Sheet1!N$1+(Sheet1!$A$1-1)*10,FALSE)&gt;9999,-2,IF(VLOOKUP($A1144,Sheet1!$B$3:$AH$1266,Sheet1!N$1+(Sheet1!$A$1-1)*10,FALSE)&gt;999,-1,0)))))))</f>
        <v>5120</v>
      </c>
    </row>
    <row r="1145" spans="1:30" ht="25.5" customHeight="1" x14ac:dyDescent="0.25">
      <c r="A1145" s="125" t="s">
        <v>1688</v>
      </c>
      <c r="B1145" s="138" t="s">
        <v>1689</v>
      </c>
      <c r="C1145" s="125">
        <v>421618</v>
      </c>
      <c r="D1145" s="125">
        <v>773339</v>
      </c>
      <c r="E1145" s="70" t="s">
        <v>3031</v>
      </c>
      <c r="F1145" s="139" t="s">
        <v>4405</v>
      </c>
      <c r="G1145" s="127" t="s">
        <v>160</v>
      </c>
      <c r="H1145" s="128">
        <v>7.04</v>
      </c>
      <c r="I1145" s="112">
        <v>12974</v>
      </c>
      <c r="J1145" s="140" t="s">
        <v>4405</v>
      </c>
      <c r="K1145" s="127" t="s">
        <v>17</v>
      </c>
      <c r="L1145" s="115">
        <v>6700</v>
      </c>
      <c r="M1145" s="116">
        <v>952</v>
      </c>
      <c r="N1145" s="127" t="s">
        <v>321</v>
      </c>
      <c r="O1145" s="68" t="str">
        <f>IF(U1145&lt;&gt;"---",IF(L1145&lt;W1145,"&gt;50",IF(AND(L1145&gt;=W1145,L1145&lt;=X1145),(W$8-(((LOG(L1145)-LOG(W1145))/((LOG(X1145)-LOG(W1145)))*(W$8-X$8)))),IF(AND(L1145&gt;=X1145,L1145&lt;=Y1145),(X$8-(((LOG(L1145)-LOG(X1145))/((LOG(Y1145)-LOG(X1145)))*(X$8-Y$8)))),IF(AND(L1145&gt;=Y1145,L1145&lt;=Z1145),(Y$8-(((LOG(L1145)-LOG(Y1145))/((LOG(Z1145)-LOG(Y1145)))*(Y$8-Z$8)))),IF(AND(L1145&gt;=Z1145,L1145&lt;=AA1145),(Z$8-(((LOG(L1145)-LOG(Z1145))/((LOG(AA1145)-LOG(Z1145)))*(Z$8-AA$8)))),IF(AND(L1145&gt;=AA1145,L1145&lt;=AB1145),(AA$8-(((LOG(L1145)-LOG(AA1145))/((LOG(AB1145)-LOG(AA1145)))*(AA$8-AB$8)))),IF(AND(L1145&gt;=AB1145,L1145&lt;=AC1145),(AB$8-(((LOG(L1145)-LOG(AB1145))/((LOG(AC1145)-LOG(AB1145)))*(AB$8-AC$8)))),IF(AND(L1145&gt;=AC1145,L1145&lt;=AD1145),(AC$8-(((LOG(L1145)-LOG(AC1145))/((LOG(AD1145)-LOG(AC1145)))*(AC$8-AD$8)))),IF(L1145&gt;AD1145*1.1,"&lt;0.2",0.2))))))))),"")</f>
        <v>&lt;0.2</v>
      </c>
      <c r="P1145" s="68">
        <f>IF(O1145&lt;&gt;"",VLOOKUP($A1145,Sheet4!$A$2:$O$1309,14,FALSE)*100,"")</f>
        <v>1.5365610095873228</v>
      </c>
      <c r="Q1145" s="68">
        <f>IF(P1145&lt;&gt;"",VLOOKUP($A1145,Sheet4!$A$2:$O$1309,15,FALSE)*100,"")</f>
        <v>14.07322453952008</v>
      </c>
      <c r="R1145" s="74" t="str">
        <f t="shared" si="38"/>
        <v>&gt;500</v>
      </c>
      <c r="S1145" s="64" t="s">
        <v>4367</v>
      </c>
      <c r="T1145" s="64" t="str">
        <f>IF(ISNA(VLOOKUP(A1145,Sheet1!B$3:C$1266,2,FALSE)=TRUE),"NC",VLOOKUP(A1145,Sheet1!B$3:C$1266,2,FALSE))</f>
        <v>Rural</v>
      </c>
      <c r="U1145" s="65">
        <f>IF(ISNA(VLOOKUP($A1145,Sheet1!$B$3:$AH$1266,Sheet1!E$1+(Sheet1!$A$1-1)*10,FALSE))=TRUE,"---",IF(VLOOKUP($A1145,Sheet1!$B$3:$AH$1266,Sheet1!E$1+(Sheet1!$A$1-1)*10,FALSE)="---","---", (ROUND(VLOOKUP($A1145,Sheet1!$B$3:$AH$1266,Sheet1!E$1+(Sheet1!$A$1-1)*10,FALSE),IF(VLOOKUP($A1145,Sheet1!$B$3:$AH$1266,Sheet1!E$1+(Sheet1!$A$1-1)*10,FALSE)&gt;99999,-3,IF(VLOOKUP($A1145,Sheet1!$B$3:$AH$1266,Sheet1!E$1+(Sheet1!$A$1-1)*10,FALSE)&gt;9999,-2,IF(VLOOKUP($A1145,Sheet1!$B$3:$AH$1266,Sheet1!E$1+(Sheet1!$A$1-1)*10,FALSE)&gt;999,-1,0)))))))</f>
        <v>223</v>
      </c>
      <c r="V1145" s="65">
        <f>IF(ISNA(VLOOKUP($A1145,Sheet1!$B$3:$AH$1266,Sheet1!F$1+(Sheet1!$A$1-1)*10,FALSE))=TRUE,"---",IF(VLOOKUP($A1145,Sheet1!$B$3:$AH$1266,Sheet1!F$1+(Sheet1!$A$1-1)*10,FALSE)="---","---", (ROUND(VLOOKUP($A1145,Sheet1!$B$3:$AH$1266,Sheet1!F$1+(Sheet1!$A$1-1)*10,FALSE),IF(VLOOKUP($A1145,Sheet1!$B$3:$AH$1266,Sheet1!F$1+(Sheet1!$A$1-1)*10,FALSE)&gt;99999,-3,IF(VLOOKUP($A1145,Sheet1!$B$3:$AH$1266,Sheet1!F$1+(Sheet1!$A$1-1)*10,FALSE)&gt;9999,-2,IF(VLOOKUP($A1145,Sheet1!$B$3:$AH$1266,Sheet1!F$1+(Sheet1!$A$1-1)*10,FALSE)&gt;999,-1,0)))))))</f>
        <v>288</v>
      </c>
      <c r="W1145" s="65">
        <f>IF(ISNA(VLOOKUP($A1145,Sheet1!$B$3:$AH$1266,Sheet1!G$1+(Sheet1!$A$1-1)*10,FALSE))=TRUE,"---",IF(VLOOKUP($A1145,Sheet1!$B$3:$AH$1266,Sheet1!G$1+(Sheet1!$A$1-1)*10,FALSE)="---","---", (ROUND(VLOOKUP($A1145,Sheet1!$B$3:$AH$1266,Sheet1!G$1+(Sheet1!$A$1-1)*10,FALSE),IF(VLOOKUP($A1145,Sheet1!$B$3:$AH$1266,Sheet1!G$1+(Sheet1!$A$1-1)*10,FALSE)&gt;99999,-3,IF(VLOOKUP($A1145,Sheet1!$B$3:$AH$1266,Sheet1!G$1+(Sheet1!$A$1-1)*10,FALSE)&gt;9999,-2,IF(VLOOKUP($A1145,Sheet1!$B$3:$AH$1266,Sheet1!G$1+(Sheet1!$A$1-1)*10,FALSE)&gt;999,-1,0)))))))</f>
        <v>385</v>
      </c>
      <c r="X1145" s="65">
        <f>IF(ISNA(VLOOKUP($A1145,Sheet1!$B$3:$AH$1266,Sheet1!H$1+(Sheet1!$A$1-1)*10,FALSE))=TRUE,"---",IF(VLOOKUP($A1145,Sheet1!$B$3:$AH$1266,Sheet1!H$1+(Sheet1!$A$1-1)*10,FALSE)="---","---", (ROUND(VLOOKUP($A1145,Sheet1!$B$3:$AH$1266,Sheet1!H$1+(Sheet1!$A$1-1)*10,FALSE),IF(VLOOKUP($A1145,Sheet1!$B$3:$AH$1266,Sheet1!H$1+(Sheet1!$A$1-1)*10,FALSE)&gt;99999,-3,IF(VLOOKUP($A1145,Sheet1!$B$3:$AH$1266,Sheet1!H$1+(Sheet1!$A$1-1)*10,FALSE)&gt;9999,-2,IF(VLOOKUP($A1145,Sheet1!$B$3:$AH$1266,Sheet1!H$1+(Sheet1!$A$1-1)*10,FALSE)&gt;999,-1,0)))))))</f>
        <v>688</v>
      </c>
      <c r="Y1145" s="65">
        <f>IF(ISNA(VLOOKUP($A1145,Sheet1!$B$3:$AH$1266,Sheet1!I$1+(Sheet1!$A$1-1)*10,FALSE))=TRUE,"---",IF(VLOOKUP($A1145,Sheet1!$B$3:$AH$1266,Sheet1!I$1+(Sheet1!$A$1-1)*10,FALSE)="---","---", (ROUND(VLOOKUP($A1145,Sheet1!$B$3:$AH$1266,Sheet1!I$1+(Sheet1!$A$1-1)*10,FALSE),IF(VLOOKUP($A1145,Sheet1!$B$3:$AH$1266,Sheet1!I$1+(Sheet1!$A$1-1)*10,FALSE)&gt;99999,-3,IF(VLOOKUP($A1145,Sheet1!$B$3:$AH$1266,Sheet1!I$1+(Sheet1!$A$1-1)*10,FALSE)&gt;9999,-2,IF(VLOOKUP($A1145,Sheet1!$B$3:$AH$1266,Sheet1!I$1+(Sheet1!$A$1-1)*10,FALSE)&gt;999,-1,0)))))))</f>
        <v>938</v>
      </c>
      <c r="Z1145" s="65">
        <f>IF(ISNA(VLOOKUP($A1145,Sheet1!$B$3:$AH$1266,Sheet1!J$1+(Sheet1!$A$1-1)*10,FALSE))=TRUE,"---",IF(VLOOKUP($A1145,Sheet1!$B$3:$AH$1266,Sheet1!J$1+(Sheet1!$A$1-1)*10,FALSE)="---","---", (ROUND(VLOOKUP($A1145,Sheet1!$B$3:$AH$1266,Sheet1!J$1+(Sheet1!$A$1-1)*10,FALSE),IF(VLOOKUP($A1145,Sheet1!$B$3:$AH$1266,Sheet1!J$1+(Sheet1!$A$1-1)*10,FALSE)&gt;99999,-3,IF(VLOOKUP($A1145,Sheet1!$B$3:$AH$1266,Sheet1!J$1+(Sheet1!$A$1-1)*10,FALSE)&gt;9999,-2,IF(VLOOKUP($A1145,Sheet1!$B$3:$AH$1266,Sheet1!J$1+(Sheet1!$A$1-1)*10,FALSE)&gt;999,-1,0)))))))</f>
        <v>1290</v>
      </c>
      <c r="AA1145" s="65">
        <f>IF(ISNA(VLOOKUP($A1145,Sheet1!$B$3:$AH$1266,Sheet1!K$1+(Sheet1!$A$1-1)*10,FALSE))=TRUE,"---",IF(VLOOKUP($A1145,Sheet1!$B$3:$AH$1266,Sheet1!K$1+(Sheet1!$A$1-1)*10,FALSE)="---","---", (ROUND(VLOOKUP($A1145,Sheet1!$B$3:$AH$1266,Sheet1!K$1+(Sheet1!$A$1-1)*10,FALSE),IF(VLOOKUP($A1145,Sheet1!$B$3:$AH$1266,Sheet1!K$1+(Sheet1!$A$1-1)*10,FALSE)&gt;99999,-3,IF(VLOOKUP($A1145,Sheet1!$B$3:$AH$1266,Sheet1!K$1+(Sheet1!$A$1-1)*10,FALSE)&gt;9999,-2,IF(VLOOKUP($A1145,Sheet1!$B$3:$AH$1266,Sheet1!K$1+(Sheet1!$A$1-1)*10,FALSE)&gt;999,-1,0)))))))</f>
        <v>1610</v>
      </c>
      <c r="AB1145" s="65">
        <f>IF(ISNA(VLOOKUP($A1145,Sheet1!$B$3:$AH$1266,Sheet1!L$1+(Sheet1!$A$1-1)*10,FALSE))=TRUE,"---",IF(VLOOKUP($A1145,Sheet1!$B$3:$AH$1266,Sheet1!L$1+(Sheet1!$A$1-1)*10,FALSE)="---","---", (ROUND(VLOOKUP($A1145,Sheet1!$B$3:$AH$1266,Sheet1!L$1+(Sheet1!$A$1-1)*10,FALSE),IF(VLOOKUP($A1145,Sheet1!$B$3:$AH$1266,Sheet1!L$1+(Sheet1!$A$1-1)*10,FALSE)&gt;99999,-3,IF(VLOOKUP($A1145,Sheet1!$B$3:$AH$1266,Sheet1!L$1+(Sheet1!$A$1-1)*10,FALSE)&gt;9999,-2,IF(VLOOKUP($A1145,Sheet1!$B$3:$AH$1266,Sheet1!L$1+(Sheet1!$A$1-1)*10,FALSE)&gt;999,-1,0)))))))</f>
        <v>1930</v>
      </c>
      <c r="AC1145" s="65">
        <f>IF(ISNA(VLOOKUP($A1145,Sheet1!$B$3:$AH$1266,Sheet1!M$1+(Sheet1!$A$1-1)*10,FALSE))=TRUE,"---",IF(VLOOKUP($A1145,Sheet1!$B$3:$AH$1266,Sheet1!M$1+(Sheet1!$A$1-1)*10,FALSE)="---","---", (ROUND(VLOOKUP($A1145,Sheet1!$B$3:$AH$1266,Sheet1!M$1+(Sheet1!$A$1-1)*10,FALSE),IF(VLOOKUP($A1145,Sheet1!$B$3:$AH$1266,Sheet1!M$1+(Sheet1!$A$1-1)*10,FALSE)&gt;99999,-3,IF(VLOOKUP($A1145,Sheet1!$B$3:$AH$1266,Sheet1!M$1+(Sheet1!$A$1-1)*10,FALSE)&gt;9999,-2,IF(VLOOKUP($A1145,Sheet1!$B$3:$AH$1266,Sheet1!M$1+(Sheet1!$A$1-1)*10,FALSE)&gt;999,-1,0)))))))</f>
        <v>2280</v>
      </c>
      <c r="AD1145" s="65">
        <f>IF(ISNA(VLOOKUP($A1145,Sheet1!$B$3:$AH$1266,Sheet1!N$1+(Sheet1!$A$1-1)*10,FALSE))=TRUE,"---",IF(VLOOKUP($A1145,Sheet1!$B$3:$AH$1266,Sheet1!N$1+(Sheet1!$A$1-1)*10,FALSE)="---","---", (ROUND(VLOOKUP($A1145,Sheet1!$B$3:$AH$1266,Sheet1!N$1+(Sheet1!$A$1-1)*10,FALSE),IF(VLOOKUP($A1145,Sheet1!$B$3:$AH$1266,Sheet1!N$1+(Sheet1!$A$1-1)*10,FALSE)&gt;99999,-3,IF(VLOOKUP($A1145,Sheet1!$B$3:$AH$1266,Sheet1!N$1+(Sheet1!$A$1-1)*10,FALSE)&gt;9999,-2,IF(VLOOKUP($A1145,Sheet1!$B$3:$AH$1266,Sheet1!N$1+(Sheet1!$A$1-1)*10,FALSE)&gt;999,-1,0)))))))</f>
        <v>2790</v>
      </c>
    </row>
    <row r="1146" spans="1:30" ht="25.5" customHeight="1" x14ac:dyDescent="0.25">
      <c r="A1146" s="304" t="s">
        <v>1690</v>
      </c>
      <c r="B1146" s="393" t="s">
        <v>1691</v>
      </c>
      <c r="C1146" s="304">
        <v>421320</v>
      </c>
      <c r="D1146" s="304">
        <v>772504</v>
      </c>
      <c r="E1146" s="305" t="s">
        <v>3031</v>
      </c>
      <c r="F1146" s="117" t="s">
        <v>4729</v>
      </c>
      <c r="G1146" s="118" t="s">
        <v>286</v>
      </c>
      <c r="H1146" s="348">
        <v>340</v>
      </c>
      <c r="I1146" s="119">
        <v>26473</v>
      </c>
      <c r="J1146" s="120">
        <v>23.48</v>
      </c>
      <c r="K1146" s="121" t="s">
        <v>4405</v>
      </c>
      <c r="L1146" s="122">
        <v>43000</v>
      </c>
      <c r="M1146" s="123">
        <v>126</v>
      </c>
      <c r="N1146" s="118" t="s">
        <v>1363</v>
      </c>
      <c r="O1146" s="71">
        <f>IF(U1146&lt;&gt;"---",IF(L1146&lt;W1146,"&gt;50",IF(AND(L1146&gt;=W1146,L1146&lt;=X1146),(W$8-(((LOG(L1146)-LOG(W1146))/((LOG(X1146)-LOG(W1146)))*(W$8-X$8)))),IF(AND(L1146&gt;=X1146,L1146&lt;=Y1146),(X$8-(((LOG(L1146)-LOG(X1146))/((LOG(Y1146)-LOG(X1146)))*(X$8-Y$8)))),IF(AND(L1146&gt;=Y1146,L1146&lt;=Z1146),(Y$8-(((LOG(L1146)-LOG(Y1146))/((LOG(Z1146)-LOG(Y1146)))*(Y$8-Z$8)))),IF(AND(L1146&gt;=Z1146,L1146&lt;=AA1146),(Z$8-(((LOG(L1146)-LOG(Z1146))/((LOG(AA1146)-LOG(Z1146)))*(Z$8-AA$8)))),IF(AND(L1146&gt;=AA1146,L1146&lt;=AB1146),(AA$8-(((LOG(L1146)-LOG(AA1146))/((LOG(AB1146)-LOG(AA1146)))*(AA$8-AB$8)))),IF(AND(L1146&gt;=AB1146,L1146&lt;=AC1146),(AB$8-(((LOG(L1146)-LOG(AB1146))/((LOG(AC1146)-LOG(AB1146)))*(AB$8-AC$8)))),IF(AND(L1146&gt;=AC1146,L1146&lt;=AD1146),(AC$8-(((LOG(L1146)-LOG(AC1146))/((LOG(AD1146)-LOG(AC1146)))*(AC$8-AD$8)))),IF(L1146&gt;AD1146*1.1,"&lt;0.2",0.2))))))))),"")</f>
        <v>0.31606827729192022</v>
      </c>
      <c r="P1146" s="71">
        <f>IF(O1146&lt;&gt;"",VLOOKUP($A1146,Sheet4!$A$2:$O$1309,14,FALSE)*100,"")</f>
        <v>0.23701949120171761</v>
      </c>
      <c r="Q1146" s="71">
        <f>IF(P1146&lt;&gt;"",VLOOKUP($A1146,Sheet4!$A$2:$O$1309,15,FALSE)*100,"")</f>
        <v>2.2975602511142168</v>
      </c>
      <c r="R1146" s="73" t="str">
        <f t="shared" si="38"/>
        <v>&gt;200,  &lt;500</v>
      </c>
      <c r="S1146" s="357" t="s">
        <v>4367</v>
      </c>
      <c r="T1146" s="357" t="str">
        <f>IF(ISNA(VLOOKUP(A1146,Sheet1!B$3:C$1266,2,FALSE)=TRUE),"NC",VLOOKUP(A1146,Sheet1!B$3:C$1266,2,FALSE))</f>
        <v>Rural10</v>
      </c>
      <c r="U1146" s="385">
        <f>IF(ISNA(VLOOKUP($A1146,Sheet1!$B$3:$AH$1266,Sheet1!E$1+(Sheet1!$A$1-1)*10,FALSE))=TRUE,"---",IF(VLOOKUP($A1146,Sheet1!$B$3:$AH$1266,Sheet1!E$1+(Sheet1!$A$1-1)*10,FALSE)="---","---", (ROUND(VLOOKUP($A1146,Sheet1!$B$3:$AH$1266,Sheet1!E$1+(Sheet1!$A$1-1)*10,FALSE),IF(VLOOKUP($A1146,Sheet1!$B$3:$AH$1266,Sheet1!E$1+(Sheet1!$A$1-1)*10,FALSE)&gt;99999,-3,IF(VLOOKUP($A1146,Sheet1!$B$3:$AH$1266,Sheet1!E$1+(Sheet1!$A$1-1)*10,FALSE)&gt;9999,-2,IF(VLOOKUP($A1146,Sheet1!$B$3:$AH$1266,Sheet1!E$1+(Sheet1!$A$1-1)*10,FALSE)&gt;999,-1,0)))))))</f>
        <v>5480</v>
      </c>
      <c r="V1146" s="385">
        <f>IF(ISNA(VLOOKUP($A1146,Sheet1!$B$3:$AH$1266,Sheet1!F$1+(Sheet1!$A$1-1)*10,FALSE))=TRUE,"---",IF(VLOOKUP($A1146,Sheet1!$B$3:$AH$1266,Sheet1!F$1+(Sheet1!$A$1-1)*10,FALSE)="---","---", (ROUND(VLOOKUP($A1146,Sheet1!$B$3:$AH$1266,Sheet1!F$1+(Sheet1!$A$1-1)*10,FALSE),IF(VLOOKUP($A1146,Sheet1!$B$3:$AH$1266,Sheet1!F$1+(Sheet1!$A$1-1)*10,FALSE)&gt;99999,-3,IF(VLOOKUP($A1146,Sheet1!$B$3:$AH$1266,Sheet1!F$1+(Sheet1!$A$1-1)*10,FALSE)&gt;9999,-2,IF(VLOOKUP($A1146,Sheet1!$B$3:$AH$1266,Sheet1!F$1+(Sheet1!$A$1-1)*10,FALSE)&gt;999,-1,0)))))))</f>
        <v>6540</v>
      </c>
      <c r="W1146" s="385">
        <f>IF(ISNA(VLOOKUP($A1146,Sheet1!$B$3:$AH$1266,Sheet1!G$1+(Sheet1!$A$1-1)*10,FALSE))=TRUE,"---",IF(VLOOKUP($A1146,Sheet1!$B$3:$AH$1266,Sheet1!G$1+(Sheet1!$A$1-1)*10,FALSE)="---","---", (ROUND(VLOOKUP($A1146,Sheet1!$B$3:$AH$1266,Sheet1!G$1+(Sheet1!$A$1-1)*10,FALSE),IF(VLOOKUP($A1146,Sheet1!$B$3:$AH$1266,Sheet1!G$1+(Sheet1!$A$1-1)*10,FALSE)&gt;99999,-3,IF(VLOOKUP($A1146,Sheet1!$B$3:$AH$1266,Sheet1!G$1+(Sheet1!$A$1-1)*10,FALSE)&gt;9999,-2,IF(VLOOKUP($A1146,Sheet1!$B$3:$AH$1266,Sheet1!G$1+(Sheet1!$A$1-1)*10,FALSE)&gt;999,-1,0)))))))</f>
        <v>7990</v>
      </c>
      <c r="X1146" s="385">
        <f>IF(ISNA(VLOOKUP($A1146,Sheet1!$B$3:$AH$1266,Sheet1!H$1+(Sheet1!$A$1-1)*10,FALSE))=TRUE,"---",IF(VLOOKUP($A1146,Sheet1!$B$3:$AH$1266,Sheet1!H$1+(Sheet1!$A$1-1)*10,FALSE)="---","---", (ROUND(VLOOKUP($A1146,Sheet1!$B$3:$AH$1266,Sheet1!H$1+(Sheet1!$A$1-1)*10,FALSE),IF(VLOOKUP($A1146,Sheet1!$B$3:$AH$1266,Sheet1!H$1+(Sheet1!$A$1-1)*10,FALSE)&gt;99999,-3,IF(VLOOKUP($A1146,Sheet1!$B$3:$AH$1266,Sheet1!H$1+(Sheet1!$A$1-1)*10,FALSE)&gt;9999,-2,IF(VLOOKUP($A1146,Sheet1!$B$3:$AH$1266,Sheet1!H$1+(Sheet1!$A$1-1)*10,FALSE)&gt;999,-1,0)))))))</f>
        <v>12400</v>
      </c>
      <c r="Y1146" s="385">
        <f>IF(ISNA(VLOOKUP($A1146,Sheet1!$B$3:$AH$1266,Sheet1!I$1+(Sheet1!$A$1-1)*10,FALSE))=TRUE,"---",IF(VLOOKUP($A1146,Sheet1!$B$3:$AH$1266,Sheet1!I$1+(Sheet1!$A$1-1)*10,FALSE)="---","---", (ROUND(VLOOKUP($A1146,Sheet1!$B$3:$AH$1266,Sheet1!I$1+(Sheet1!$A$1-1)*10,FALSE),IF(VLOOKUP($A1146,Sheet1!$B$3:$AH$1266,Sheet1!I$1+(Sheet1!$A$1-1)*10,FALSE)&gt;99999,-3,IF(VLOOKUP($A1146,Sheet1!$B$3:$AH$1266,Sheet1!I$1+(Sheet1!$A$1-1)*10,FALSE)&gt;9999,-2,IF(VLOOKUP($A1146,Sheet1!$B$3:$AH$1266,Sheet1!I$1+(Sheet1!$A$1-1)*10,FALSE)&gt;999,-1,0)))))))</f>
        <v>16000</v>
      </c>
      <c r="Z1146" s="385">
        <f>IF(ISNA(VLOOKUP($A1146,Sheet1!$B$3:$AH$1266,Sheet1!J$1+(Sheet1!$A$1-1)*10,FALSE))=TRUE,"---",IF(VLOOKUP($A1146,Sheet1!$B$3:$AH$1266,Sheet1!J$1+(Sheet1!$A$1-1)*10,FALSE)="---","---", (ROUND(VLOOKUP($A1146,Sheet1!$B$3:$AH$1266,Sheet1!J$1+(Sheet1!$A$1-1)*10,FALSE),IF(VLOOKUP($A1146,Sheet1!$B$3:$AH$1266,Sheet1!J$1+(Sheet1!$A$1-1)*10,FALSE)&gt;99999,-3,IF(VLOOKUP($A1146,Sheet1!$B$3:$AH$1266,Sheet1!J$1+(Sheet1!$A$1-1)*10,FALSE)&gt;9999,-2,IF(VLOOKUP($A1146,Sheet1!$B$3:$AH$1266,Sheet1!J$1+(Sheet1!$A$1-1)*10,FALSE)&gt;999,-1,0)))))))</f>
        <v>21500</v>
      </c>
      <c r="AA1146" s="385">
        <f>IF(ISNA(VLOOKUP($A1146,Sheet1!$B$3:$AH$1266,Sheet1!K$1+(Sheet1!$A$1-1)*10,FALSE))=TRUE,"---",IF(VLOOKUP($A1146,Sheet1!$B$3:$AH$1266,Sheet1!K$1+(Sheet1!$A$1-1)*10,FALSE)="---","---", (ROUND(VLOOKUP($A1146,Sheet1!$B$3:$AH$1266,Sheet1!K$1+(Sheet1!$A$1-1)*10,FALSE),IF(VLOOKUP($A1146,Sheet1!$B$3:$AH$1266,Sheet1!K$1+(Sheet1!$A$1-1)*10,FALSE)&gt;99999,-3,IF(VLOOKUP($A1146,Sheet1!$B$3:$AH$1266,Sheet1!K$1+(Sheet1!$A$1-1)*10,FALSE)&gt;9999,-2,IF(VLOOKUP($A1146,Sheet1!$B$3:$AH$1266,Sheet1!K$1+(Sheet1!$A$1-1)*10,FALSE)&gt;999,-1,0)))))))</f>
        <v>26200</v>
      </c>
      <c r="AB1146" s="385">
        <f>IF(ISNA(VLOOKUP($A1146,Sheet1!$B$3:$AH$1266,Sheet1!L$1+(Sheet1!$A$1-1)*10,FALSE))=TRUE,"---",IF(VLOOKUP($A1146,Sheet1!$B$3:$AH$1266,Sheet1!L$1+(Sheet1!$A$1-1)*10,FALSE)="---","---", (ROUND(VLOOKUP($A1146,Sheet1!$B$3:$AH$1266,Sheet1!L$1+(Sheet1!$A$1-1)*10,FALSE),IF(VLOOKUP($A1146,Sheet1!$B$3:$AH$1266,Sheet1!L$1+(Sheet1!$A$1-1)*10,FALSE)&gt;99999,-3,IF(VLOOKUP($A1146,Sheet1!$B$3:$AH$1266,Sheet1!L$1+(Sheet1!$A$1-1)*10,FALSE)&gt;9999,-2,IF(VLOOKUP($A1146,Sheet1!$B$3:$AH$1266,Sheet1!L$1+(Sheet1!$A$1-1)*10,FALSE)&gt;999,-1,0)))))))</f>
        <v>31500</v>
      </c>
      <c r="AC1146" s="385">
        <f>IF(ISNA(VLOOKUP($A1146,Sheet1!$B$3:$AH$1266,Sheet1!M$1+(Sheet1!$A$1-1)*10,FALSE))=TRUE,"---",IF(VLOOKUP($A1146,Sheet1!$B$3:$AH$1266,Sheet1!M$1+(Sheet1!$A$1-1)*10,FALSE)="---","---", (ROUND(VLOOKUP($A1146,Sheet1!$B$3:$AH$1266,Sheet1!M$1+(Sheet1!$A$1-1)*10,FALSE),IF(VLOOKUP($A1146,Sheet1!$B$3:$AH$1266,Sheet1!M$1+(Sheet1!$A$1-1)*10,FALSE)&gt;99999,-3,IF(VLOOKUP($A1146,Sheet1!$B$3:$AH$1266,Sheet1!M$1+(Sheet1!$A$1-1)*10,FALSE)&gt;9999,-2,IF(VLOOKUP($A1146,Sheet1!$B$3:$AH$1266,Sheet1!M$1+(Sheet1!$A$1-1)*10,FALSE)&gt;999,-1,0)))))))</f>
        <v>37600</v>
      </c>
      <c r="AD1146" s="385">
        <f>IF(ISNA(VLOOKUP($A1146,Sheet1!$B$3:$AH$1266,Sheet1!N$1+(Sheet1!$A$1-1)*10,FALSE))=TRUE,"---",IF(VLOOKUP($A1146,Sheet1!$B$3:$AH$1266,Sheet1!N$1+(Sheet1!$A$1-1)*10,FALSE)="---","---", (ROUND(VLOOKUP($A1146,Sheet1!$B$3:$AH$1266,Sheet1!N$1+(Sheet1!$A$1-1)*10,FALSE),IF(VLOOKUP($A1146,Sheet1!$B$3:$AH$1266,Sheet1!N$1+(Sheet1!$A$1-1)*10,FALSE)&gt;99999,-3,IF(VLOOKUP($A1146,Sheet1!$B$3:$AH$1266,Sheet1!N$1+(Sheet1!$A$1-1)*10,FALSE)&gt;9999,-2,IF(VLOOKUP($A1146,Sheet1!$B$3:$AH$1266,Sheet1!N$1+(Sheet1!$A$1-1)*10,FALSE)&gt;999,-1,0)))))))</f>
        <v>46800</v>
      </c>
    </row>
    <row r="1147" spans="1:30" ht="25.5" customHeight="1" x14ac:dyDescent="0.25">
      <c r="A1147" s="304"/>
      <c r="B1147" s="346"/>
      <c r="C1147" s="304"/>
      <c r="D1147" s="304"/>
      <c r="E1147" s="305" t="e">
        <v>#N/A</v>
      </c>
      <c r="F1147" s="117" t="s">
        <v>4692</v>
      </c>
      <c r="G1147" s="118" t="s">
        <v>31</v>
      </c>
      <c r="H1147" s="348"/>
      <c r="I1147" s="119">
        <v>12973</v>
      </c>
      <c r="J1147" s="137" t="s">
        <v>4405</v>
      </c>
      <c r="K1147" s="118" t="s">
        <v>17</v>
      </c>
      <c r="L1147" s="122">
        <v>35000</v>
      </c>
      <c r="M1147" s="123">
        <v>103</v>
      </c>
      <c r="N1147" s="118" t="s">
        <v>1671</v>
      </c>
      <c r="O1147" s="71" t="s">
        <v>4405</v>
      </c>
      <c r="P1147" s="71" t="s">
        <v>4405</v>
      </c>
      <c r="Q1147" s="71" t="s">
        <v>4405</v>
      </c>
      <c r="R1147" s="73" t="s">
        <v>4405</v>
      </c>
      <c r="S1147" s="357" t="e">
        <v>#N/A</v>
      </c>
      <c r="T1147" s="357" t="str">
        <f>IF(ISNA(VLOOKUP(A1147,Sheet1!B$3:C$1266,2,FALSE)=TRUE),"ND",VLOOKUP(A1147,Sheet1!B$3:C$1266,2,FALSE))</f>
        <v>ND</v>
      </c>
      <c r="U1147" s="385" t="str">
        <f>IF(ISNA(VLOOKUP($A1147,Sheet1!$B$3:$AH$1266,Sheet1!E$1+(Sheet1!$A$1-1)*10,FALSE))=TRUE,"---",IF(VLOOKUP($A1147,Sheet1!$B$3:$AH$1266,Sheet1!E$1+(Sheet1!$A$1-1)*10,FALSE)="---","---", (ROUND(VLOOKUP($A1147,Sheet1!$B$3:$AH$1266,Sheet1!E$1+(Sheet1!$A$1-1)*10,FALSE),IF(VLOOKUP($A1147,Sheet1!$B$3:$AH$1266,Sheet1!E$1+(Sheet1!$A$1-1)*10,FALSE)&gt;99999,-3,IF(VLOOKUP($A1147,Sheet1!$B$3:$AH$1266,Sheet1!E$1+(Sheet1!$A$1-1)*10,FALSE)&gt;9999,-2,IF(VLOOKUP($A1147,Sheet1!$B$3:$AH$1266,Sheet1!E$1+(Sheet1!$A$1-1)*10,FALSE)&gt;999,-1,0)))))))</f>
        <v>---</v>
      </c>
      <c r="V1147" s="385" t="str">
        <f>IF(ISNA(VLOOKUP($A1147,Sheet1!$B$3:$AH$1266,Sheet1!F$1+(Sheet1!$A$1-1)*10,FALSE))=TRUE,"---",IF(VLOOKUP($A1147,Sheet1!$B$3:$AH$1266,Sheet1!F$1+(Sheet1!$A$1-1)*10,FALSE)="---","---", (ROUND(VLOOKUP($A1147,Sheet1!$B$3:$AH$1266,Sheet1!F$1+(Sheet1!$A$1-1)*10,FALSE),IF(VLOOKUP($A1147,Sheet1!$B$3:$AH$1266,Sheet1!F$1+(Sheet1!$A$1-1)*10,FALSE)&gt;99999,-3,IF(VLOOKUP($A1147,Sheet1!$B$3:$AH$1266,Sheet1!F$1+(Sheet1!$A$1-1)*10,FALSE)&gt;9999,-2,IF(VLOOKUP($A1147,Sheet1!$B$3:$AH$1266,Sheet1!F$1+(Sheet1!$A$1-1)*10,FALSE)&gt;999,-1,0)))))))</f>
        <v>---</v>
      </c>
      <c r="W1147" s="385" t="str">
        <f>IF(ISNA(VLOOKUP($A1147,Sheet1!$B$3:$AH$1266,Sheet1!G$1+(Sheet1!$A$1-1)*10,FALSE))=TRUE,"---",IF(VLOOKUP($A1147,Sheet1!$B$3:$AH$1266,Sheet1!G$1+(Sheet1!$A$1-1)*10,FALSE)="---","---", (ROUND(VLOOKUP($A1147,Sheet1!$B$3:$AH$1266,Sheet1!G$1+(Sheet1!$A$1-1)*10,FALSE),IF(VLOOKUP($A1147,Sheet1!$B$3:$AH$1266,Sheet1!G$1+(Sheet1!$A$1-1)*10,FALSE)&gt;99999,-3,IF(VLOOKUP($A1147,Sheet1!$B$3:$AH$1266,Sheet1!G$1+(Sheet1!$A$1-1)*10,FALSE)&gt;9999,-2,IF(VLOOKUP($A1147,Sheet1!$B$3:$AH$1266,Sheet1!G$1+(Sheet1!$A$1-1)*10,FALSE)&gt;999,-1,0)))))))</f>
        <v>---</v>
      </c>
      <c r="X1147" s="385" t="str">
        <f>IF(ISNA(VLOOKUP($A1147,Sheet1!$B$3:$AH$1266,Sheet1!H$1+(Sheet1!$A$1-1)*10,FALSE))=TRUE,"---",IF(VLOOKUP($A1147,Sheet1!$B$3:$AH$1266,Sheet1!H$1+(Sheet1!$A$1-1)*10,FALSE)="---","---", (ROUND(VLOOKUP($A1147,Sheet1!$B$3:$AH$1266,Sheet1!H$1+(Sheet1!$A$1-1)*10,FALSE),IF(VLOOKUP($A1147,Sheet1!$B$3:$AH$1266,Sheet1!H$1+(Sheet1!$A$1-1)*10,FALSE)&gt;99999,-3,IF(VLOOKUP($A1147,Sheet1!$B$3:$AH$1266,Sheet1!H$1+(Sheet1!$A$1-1)*10,FALSE)&gt;9999,-2,IF(VLOOKUP($A1147,Sheet1!$B$3:$AH$1266,Sheet1!H$1+(Sheet1!$A$1-1)*10,FALSE)&gt;999,-1,0)))))))</f>
        <v>---</v>
      </c>
      <c r="Y1147" s="385" t="str">
        <f>IF(ISNA(VLOOKUP($A1147,Sheet1!$B$3:$AH$1266,Sheet1!I$1+(Sheet1!$A$1-1)*10,FALSE))=TRUE,"---",IF(VLOOKUP($A1147,Sheet1!$B$3:$AH$1266,Sheet1!I$1+(Sheet1!$A$1-1)*10,FALSE)="---","---", (ROUND(VLOOKUP($A1147,Sheet1!$B$3:$AH$1266,Sheet1!I$1+(Sheet1!$A$1-1)*10,FALSE),IF(VLOOKUP($A1147,Sheet1!$B$3:$AH$1266,Sheet1!I$1+(Sheet1!$A$1-1)*10,FALSE)&gt;99999,-3,IF(VLOOKUP($A1147,Sheet1!$B$3:$AH$1266,Sheet1!I$1+(Sheet1!$A$1-1)*10,FALSE)&gt;9999,-2,IF(VLOOKUP($A1147,Sheet1!$B$3:$AH$1266,Sheet1!I$1+(Sheet1!$A$1-1)*10,FALSE)&gt;999,-1,0)))))))</f>
        <v>---</v>
      </c>
      <c r="Z1147" s="385" t="str">
        <f>IF(ISNA(VLOOKUP($A1147,Sheet1!$B$3:$AH$1266,Sheet1!J$1+(Sheet1!$A$1-1)*10,FALSE))=TRUE,"---",IF(VLOOKUP($A1147,Sheet1!$B$3:$AH$1266,Sheet1!J$1+(Sheet1!$A$1-1)*10,FALSE)="---","---", (ROUND(VLOOKUP($A1147,Sheet1!$B$3:$AH$1266,Sheet1!J$1+(Sheet1!$A$1-1)*10,FALSE),IF(VLOOKUP($A1147,Sheet1!$B$3:$AH$1266,Sheet1!J$1+(Sheet1!$A$1-1)*10,FALSE)&gt;99999,-3,IF(VLOOKUP($A1147,Sheet1!$B$3:$AH$1266,Sheet1!J$1+(Sheet1!$A$1-1)*10,FALSE)&gt;9999,-2,IF(VLOOKUP($A1147,Sheet1!$B$3:$AH$1266,Sheet1!J$1+(Sheet1!$A$1-1)*10,FALSE)&gt;999,-1,0)))))))</f>
        <v>---</v>
      </c>
      <c r="AA1147" s="385" t="str">
        <f>IF(ISNA(VLOOKUP($A1147,Sheet1!$B$3:$AH$1266,Sheet1!K$1+(Sheet1!$A$1-1)*10,FALSE))=TRUE,"---",IF(VLOOKUP($A1147,Sheet1!$B$3:$AH$1266,Sheet1!K$1+(Sheet1!$A$1-1)*10,FALSE)="---","---", (ROUND(VLOOKUP($A1147,Sheet1!$B$3:$AH$1266,Sheet1!K$1+(Sheet1!$A$1-1)*10,FALSE),IF(VLOOKUP($A1147,Sheet1!$B$3:$AH$1266,Sheet1!K$1+(Sheet1!$A$1-1)*10,FALSE)&gt;99999,-3,IF(VLOOKUP($A1147,Sheet1!$B$3:$AH$1266,Sheet1!K$1+(Sheet1!$A$1-1)*10,FALSE)&gt;9999,-2,IF(VLOOKUP($A1147,Sheet1!$B$3:$AH$1266,Sheet1!K$1+(Sheet1!$A$1-1)*10,FALSE)&gt;999,-1,0)))))))</f>
        <v>---</v>
      </c>
      <c r="AB1147" s="385" t="str">
        <f>IF(ISNA(VLOOKUP($A1147,Sheet1!$B$3:$AH$1266,Sheet1!L$1+(Sheet1!$A$1-1)*10,FALSE))=TRUE,"---",IF(VLOOKUP($A1147,Sheet1!$B$3:$AH$1266,Sheet1!L$1+(Sheet1!$A$1-1)*10,FALSE)="---","---", (ROUND(VLOOKUP($A1147,Sheet1!$B$3:$AH$1266,Sheet1!L$1+(Sheet1!$A$1-1)*10,FALSE),IF(VLOOKUP($A1147,Sheet1!$B$3:$AH$1266,Sheet1!L$1+(Sheet1!$A$1-1)*10,FALSE)&gt;99999,-3,IF(VLOOKUP($A1147,Sheet1!$B$3:$AH$1266,Sheet1!L$1+(Sheet1!$A$1-1)*10,FALSE)&gt;9999,-2,IF(VLOOKUP($A1147,Sheet1!$B$3:$AH$1266,Sheet1!L$1+(Sheet1!$A$1-1)*10,FALSE)&gt;999,-1,0)))))))</f>
        <v>---</v>
      </c>
      <c r="AC1147" s="385" t="str">
        <f>IF(ISNA(VLOOKUP($A1147,Sheet1!$B$3:$AH$1266,Sheet1!M$1+(Sheet1!$A$1-1)*10,FALSE))=TRUE,"---",IF(VLOOKUP($A1147,Sheet1!$B$3:$AH$1266,Sheet1!M$1+(Sheet1!$A$1-1)*10,FALSE)="---","---", (ROUND(VLOOKUP($A1147,Sheet1!$B$3:$AH$1266,Sheet1!M$1+(Sheet1!$A$1-1)*10,FALSE),IF(VLOOKUP($A1147,Sheet1!$B$3:$AH$1266,Sheet1!M$1+(Sheet1!$A$1-1)*10,FALSE)&gt;99999,-3,IF(VLOOKUP($A1147,Sheet1!$B$3:$AH$1266,Sheet1!M$1+(Sheet1!$A$1-1)*10,FALSE)&gt;9999,-2,IF(VLOOKUP($A1147,Sheet1!$B$3:$AH$1266,Sheet1!M$1+(Sheet1!$A$1-1)*10,FALSE)&gt;999,-1,0)))))))</f>
        <v>---</v>
      </c>
      <c r="AD1147" s="385" t="str">
        <f>IF(ISNA(VLOOKUP($A1147,Sheet1!$B$3:$AH$1266,Sheet1!N$1+(Sheet1!$A$1-1)*10,FALSE))=TRUE,"---",IF(VLOOKUP($A1147,Sheet1!$B$3:$AH$1266,Sheet1!N$1+(Sheet1!$A$1-1)*10,FALSE)="---","---", (ROUND(VLOOKUP($A1147,Sheet1!$B$3:$AH$1266,Sheet1!N$1+(Sheet1!$A$1-1)*10,FALSE),IF(VLOOKUP($A1147,Sheet1!$B$3:$AH$1266,Sheet1!N$1+(Sheet1!$A$1-1)*10,FALSE)&gt;99999,-3,IF(VLOOKUP($A1147,Sheet1!$B$3:$AH$1266,Sheet1!N$1+(Sheet1!$A$1-1)*10,FALSE)&gt;9999,-2,IF(VLOOKUP($A1147,Sheet1!$B$3:$AH$1266,Sheet1!N$1+(Sheet1!$A$1-1)*10,FALSE)&gt;999,-1,0)))))))</f>
        <v>---</v>
      </c>
    </row>
    <row r="1148" spans="1:30" ht="25.5" customHeight="1" x14ac:dyDescent="0.25">
      <c r="A1148" s="304"/>
      <c r="B1148" s="346"/>
      <c r="C1148" s="304"/>
      <c r="D1148" s="304"/>
      <c r="E1148" s="305" t="e">
        <v>#N/A</v>
      </c>
      <c r="F1148" s="117" t="s">
        <v>4759</v>
      </c>
      <c r="G1148" s="118" t="s">
        <v>286</v>
      </c>
      <c r="H1148" s="348"/>
      <c r="I1148" s="119">
        <v>13945</v>
      </c>
      <c r="J1148" s="120">
        <v>14.16</v>
      </c>
      <c r="K1148" s="118" t="s">
        <v>20</v>
      </c>
      <c r="L1148" s="122">
        <v>11400</v>
      </c>
      <c r="M1148" s="123">
        <v>33.5</v>
      </c>
      <c r="N1148" s="118" t="s">
        <v>828</v>
      </c>
      <c r="O1148" s="71" t="s">
        <v>4405</v>
      </c>
      <c r="P1148" s="71" t="s">
        <v>4405</v>
      </c>
      <c r="Q1148" s="71" t="s">
        <v>4405</v>
      </c>
      <c r="R1148" s="73" t="s">
        <v>4405</v>
      </c>
      <c r="S1148" s="357" t="e">
        <v>#N/A</v>
      </c>
      <c r="T1148" s="357" t="str">
        <f>IF(ISNA(VLOOKUP(A1148,Sheet1!B$3:C$1266,2,FALSE)=TRUE),"ND",VLOOKUP(A1148,Sheet1!B$3:C$1266,2,FALSE))</f>
        <v>ND</v>
      </c>
      <c r="U1148" s="385" t="str">
        <f>IF(ISNA(VLOOKUP($A1148,Sheet1!$B$3:$AH$1266,Sheet1!E$1+(Sheet1!$A$1-1)*10,FALSE))=TRUE,"---",IF(VLOOKUP($A1148,Sheet1!$B$3:$AH$1266,Sheet1!E$1+(Sheet1!$A$1-1)*10,FALSE)="---","---", (ROUND(VLOOKUP($A1148,Sheet1!$B$3:$AH$1266,Sheet1!E$1+(Sheet1!$A$1-1)*10,FALSE),IF(VLOOKUP($A1148,Sheet1!$B$3:$AH$1266,Sheet1!E$1+(Sheet1!$A$1-1)*10,FALSE)&gt;99999,-3,IF(VLOOKUP($A1148,Sheet1!$B$3:$AH$1266,Sheet1!E$1+(Sheet1!$A$1-1)*10,FALSE)&gt;9999,-2,IF(VLOOKUP($A1148,Sheet1!$B$3:$AH$1266,Sheet1!E$1+(Sheet1!$A$1-1)*10,FALSE)&gt;999,-1,0)))))))</f>
        <v>---</v>
      </c>
      <c r="V1148" s="385" t="str">
        <f>IF(ISNA(VLOOKUP($A1148,Sheet1!$B$3:$AH$1266,Sheet1!F$1+(Sheet1!$A$1-1)*10,FALSE))=TRUE,"---",IF(VLOOKUP($A1148,Sheet1!$B$3:$AH$1266,Sheet1!F$1+(Sheet1!$A$1-1)*10,FALSE)="---","---", (ROUND(VLOOKUP($A1148,Sheet1!$B$3:$AH$1266,Sheet1!F$1+(Sheet1!$A$1-1)*10,FALSE),IF(VLOOKUP($A1148,Sheet1!$B$3:$AH$1266,Sheet1!F$1+(Sheet1!$A$1-1)*10,FALSE)&gt;99999,-3,IF(VLOOKUP($A1148,Sheet1!$B$3:$AH$1266,Sheet1!F$1+(Sheet1!$A$1-1)*10,FALSE)&gt;9999,-2,IF(VLOOKUP($A1148,Sheet1!$B$3:$AH$1266,Sheet1!F$1+(Sheet1!$A$1-1)*10,FALSE)&gt;999,-1,0)))))))</f>
        <v>---</v>
      </c>
      <c r="W1148" s="385" t="str">
        <f>IF(ISNA(VLOOKUP($A1148,Sheet1!$B$3:$AH$1266,Sheet1!G$1+(Sheet1!$A$1-1)*10,FALSE))=TRUE,"---",IF(VLOOKUP($A1148,Sheet1!$B$3:$AH$1266,Sheet1!G$1+(Sheet1!$A$1-1)*10,FALSE)="---","---", (ROUND(VLOOKUP($A1148,Sheet1!$B$3:$AH$1266,Sheet1!G$1+(Sheet1!$A$1-1)*10,FALSE),IF(VLOOKUP($A1148,Sheet1!$B$3:$AH$1266,Sheet1!G$1+(Sheet1!$A$1-1)*10,FALSE)&gt;99999,-3,IF(VLOOKUP($A1148,Sheet1!$B$3:$AH$1266,Sheet1!G$1+(Sheet1!$A$1-1)*10,FALSE)&gt;9999,-2,IF(VLOOKUP($A1148,Sheet1!$B$3:$AH$1266,Sheet1!G$1+(Sheet1!$A$1-1)*10,FALSE)&gt;999,-1,0)))))))</f>
        <v>---</v>
      </c>
      <c r="X1148" s="385" t="str">
        <f>IF(ISNA(VLOOKUP($A1148,Sheet1!$B$3:$AH$1266,Sheet1!H$1+(Sheet1!$A$1-1)*10,FALSE))=TRUE,"---",IF(VLOOKUP($A1148,Sheet1!$B$3:$AH$1266,Sheet1!H$1+(Sheet1!$A$1-1)*10,FALSE)="---","---", (ROUND(VLOOKUP($A1148,Sheet1!$B$3:$AH$1266,Sheet1!H$1+(Sheet1!$A$1-1)*10,FALSE),IF(VLOOKUP($A1148,Sheet1!$B$3:$AH$1266,Sheet1!H$1+(Sheet1!$A$1-1)*10,FALSE)&gt;99999,-3,IF(VLOOKUP($A1148,Sheet1!$B$3:$AH$1266,Sheet1!H$1+(Sheet1!$A$1-1)*10,FALSE)&gt;9999,-2,IF(VLOOKUP($A1148,Sheet1!$B$3:$AH$1266,Sheet1!H$1+(Sheet1!$A$1-1)*10,FALSE)&gt;999,-1,0)))))))</f>
        <v>---</v>
      </c>
      <c r="Y1148" s="385" t="str">
        <f>IF(ISNA(VLOOKUP($A1148,Sheet1!$B$3:$AH$1266,Sheet1!I$1+(Sheet1!$A$1-1)*10,FALSE))=TRUE,"---",IF(VLOOKUP($A1148,Sheet1!$B$3:$AH$1266,Sheet1!I$1+(Sheet1!$A$1-1)*10,FALSE)="---","---", (ROUND(VLOOKUP($A1148,Sheet1!$B$3:$AH$1266,Sheet1!I$1+(Sheet1!$A$1-1)*10,FALSE),IF(VLOOKUP($A1148,Sheet1!$B$3:$AH$1266,Sheet1!I$1+(Sheet1!$A$1-1)*10,FALSE)&gt;99999,-3,IF(VLOOKUP($A1148,Sheet1!$B$3:$AH$1266,Sheet1!I$1+(Sheet1!$A$1-1)*10,FALSE)&gt;9999,-2,IF(VLOOKUP($A1148,Sheet1!$B$3:$AH$1266,Sheet1!I$1+(Sheet1!$A$1-1)*10,FALSE)&gt;999,-1,0)))))))</f>
        <v>---</v>
      </c>
      <c r="Z1148" s="385" t="str">
        <f>IF(ISNA(VLOOKUP($A1148,Sheet1!$B$3:$AH$1266,Sheet1!J$1+(Sheet1!$A$1-1)*10,FALSE))=TRUE,"---",IF(VLOOKUP($A1148,Sheet1!$B$3:$AH$1266,Sheet1!J$1+(Sheet1!$A$1-1)*10,FALSE)="---","---", (ROUND(VLOOKUP($A1148,Sheet1!$B$3:$AH$1266,Sheet1!J$1+(Sheet1!$A$1-1)*10,FALSE),IF(VLOOKUP($A1148,Sheet1!$B$3:$AH$1266,Sheet1!J$1+(Sheet1!$A$1-1)*10,FALSE)&gt;99999,-3,IF(VLOOKUP($A1148,Sheet1!$B$3:$AH$1266,Sheet1!J$1+(Sheet1!$A$1-1)*10,FALSE)&gt;9999,-2,IF(VLOOKUP($A1148,Sheet1!$B$3:$AH$1266,Sheet1!J$1+(Sheet1!$A$1-1)*10,FALSE)&gt;999,-1,0)))))))</f>
        <v>---</v>
      </c>
      <c r="AA1148" s="385" t="str">
        <f>IF(ISNA(VLOOKUP($A1148,Sheet1!$B$3:$AH$1266,Sheet1!K$1+(Sheet1!$A$1-1)*10,FALSE))=TRUE,"---",IF(VLOOKUP($A1148,Sheet1!$B$3:$AH$1266,Sheet1!K$1+(Sheet1!$A$1-1)*10,FALSE)="---","---", (ROUND(VLOOKUP($A1148,Sheet1!$B$3:$AH$1266,Sheet1!K$1+(Sheet1!$A$1-1)*10,FALSE),IF(VLOOKUP($A1148,Sheet1!$B$3:$AH$1266,Sheet1!K$1+(Sheet1!$A$1-1)*10,FALSE)&gt;99999,-3,IF(VLOOKUP($A1148,Sheet1!$B$3:$AH$1266,Sheet1!K$1+(Sheet1!$A$1-1)*10,FALSE)&gt;9999,-2,IF(VLOOKUP($A1148,Sheet1!$B$3:$AH$1266,Sheet1!K$1+(Sheet1!$A$1-1)*10,FALSE)&gt;999,-1,0)))))))</f>
        <v>---</v>
      </c>
      <c r="AB1148" s="385" t="str">
        <f>IF(ISNA(VLOOKUP($A1148,Sheet1!$B$3:$AH$1266,Sheet1!L$1+(Sheet1!$A$1-1)*10,FALSE))=TRUE,"---",IF(VLOOKUP($A1148,Sheet1!$B$3:$AH$1266,Sheet1!L$1+(Sheet1!$A$1-1)*10,FALSE)="---","---", (ROUND(VLOOKUP($A1148,Sheet1!$B$3:$AH$1266,Sheet1!L$1+(Sheet1!$A$1-1)*10,FALSE),IF(VLOOKUP($A1148,Sheet1!$B$3:$AH$1266,Sheet1!L$1+(Sheet1!$A$1-1)*10,FALSE)&gt;99999,-3,IF(VLOOKUP($A1148,Sheet1!$B$3:$AH$1266,Sheet1!L$1+(Sheet1!$A$1-1)*10,FALSE)&gt;9999,-2,IF(VLOOKUP($A1148,Sheet1!$B$3:$AH$1266,Sheet1!L$1+(Sheet1!$A$1-1)*10,FALSE)&gt;999,-1,0)))))))</f>
        <v>---</v>
      </c>
      <c r="AC1148" s="385" t="str">
        <f>IF(ISNA(VLOOKUP($A1148,Sheet1!$B$3:$AH$1266,Sheet1!M$1+(Sheet1!$A$1-1)*10,FALSE))=TRUE,"---",IF(VLOOKUP($A1148,Sheet1!$B$3:$AH$1266,Sheet1!M$1+(Sheet1!$A$1-1)*10,FALSE)="---","---", (ROUND(VLOOKUP($A1148,Sheet1!$B$3:$AH$1266,Sheet1!M$1+(Sheet1!$A$1-1)*10,FALSE),IF(VLOOKUP($A1148,Sheet1!$B$3:$AH$1266,Sheet1!M$1+(Sheet1!$A$1-1)*10,FALSE)&gt;99999,-3,IF(VLOOKUP($A1148,Sheet1!$B$3:$AH$1266,Sheet1!M$1+(Sheet1!$A$1-1)*10,FALSE)&gt;9999,-2,IF(VLOOKUP($A1148,Sheet1!$B$3:$AH$1266,Sheet1!M$1+(Sheet1!$A$1-1)*10,FALSE)&gt;999,-1,0)))))))</f>
        <v>---</v>
      </c>
      <c r="AD1148" s="385" t="str">
        <f>IF(ISNA(VLOOKUP($A1148,Sheet1!$B$3:$AH$1266,Sheet1!N$1+(Sheet1!$A$1-1)*10,FALSE))=TRUE,"---",IF(VLOOKUP($A1148,Sheet1!$B$3:$AH$1266,Sheet1!N$1+(Sheet1!$A$1-1)*10,FALSE)="---","---", (ROUND(VLOOKUP($A1148,Sheet1!$B$3:$AH$1266,Sheet1!N$1+(Sheet1!$A$1-1)*10,FALSE),IF(VLOOKUP($A1148,Sheet1!$B$3:$AH$1266,Sheet1!N$1+(Sheet1!$A$1-1)*10,FALSE)&gt;99999,-3,IF(VLOOKUP($A1148,Sheet1!$B$3:$AH$1266,Sheet1!N$1+(Sheet1!$A$1-1)*10,FALSE)&gt;9999,-2,IF(VLOOKUP($A1148,Sheet1!$B$3:$AH$1266,Sheet1!N$1+(Sheet1!$A$1-1)*10,FALSE)&gt;999,-1,0)))))))</f>
        <v>---</v>
      </c>
    </row>
    <row r="1149" spans="1:30" ht="25.5" customHeight="1" x14ac:dyDescent="0.25">
      <c r="A1149" s="304"/>
      <c r="B1149" s="346"/>
      <c r="C1149" s="304"/>
      <c r="D1149" s="304"/>
      <c r="E1149" s="305" t="e">
        <v>#N/A</v>
      </c>
      <c r="F1149" s="117" t="s">
        <v>4747</v>
      </c>
      <c r="G1149" s="118" t="s">
        <v>31</v>
      </c>
      <c r="H1149" s="348"/>
      <c r="I1149" s="119">
        <v>14296</v>
      </c>
      <c r="J1149" s="120">
        <v>14.43</v>
      </c>
      <c r="K1149" s="118" t="s">
        <v>20</v>
      </c>
      <c r="L1149" s="122">
        <v>10900</v>
      </c>
      <c r="M1149" s="123">
        <v>32.1</v>
      </c>
      <c r="N1149" s="118" t="s">
        <v>828</v>
      </c>
      <c r="O1149" s="71" t="s">
        <v>4405</v>
      </c>
      <c r="P1149" s="71" t="s">
        <v>4405</v>
      </c>
      <c r="Q1149" s="71" t="s">
        <v>4405</v>
      </c>
      <c r="R1149" s="73" t="s">
        <v>4405</v>
      </c>
      <c r="S1149" s="357" t="e">
        <v>#N/A</v>
      </c>
      <c r="T1149" s="357" t="str">
        <f>IF(ISNA(VLOOKUP(A1149,Sheet1!B$3:C$1266,2,FALSE)=TRUE),"ND",VLOOKUP(A1149,Sheet1!B$3:C$1266,2,FALSE))</f>
        <v>ND</v>
      </c>
      <c r="U1149" s="385" t="str">
        <f>IF(ISNA(VLOOKUP($A1149,Sheet1!$B$3:$AH$1266,Sheet1!E$1+(Sheet1!$A$1-1)*10,FALSE))=TRUE,"---",IF(VLOOKUP($A1149,Sheet1!$B$3:$AH$1266,Sheet1!E$1+(Sheet1!$A$1-1)*10,FALSE)="---","---", (ROUND(VLOOKUP($A1149,Sheet1!$B$3:$AH$1266,Sheet1!E$1+(Sheet1!$A$1-1)*10,FALSE),IF(VLOOKUP($A1149,Sheet1!$B$3:$AH$1266,Sheet1!E$1+(Sheet1!$A$1-1)*10,FALSE)&gt;99999,-3,IF(VLOOKUP($A1149,Sheet1!$B$3:$AH$1266,Sheet1!E$1+(Sheet1!$A$1-1)*10,FALSE)&gt;9999,-2,IF(VLOOKUP($A1149,Sheet1!$B$3:$AH$1266,Sheet1!E$1+(Sheet1!$A$1-1)*10,FALSE)&gt;999,-1,0)))))))</f>
        <v>---</v>
      </c>
      <c r="V1149" s="385" t="str">
        <f>IF(ISNA(VLOOKUP($A1149,Sheet1!$B$3:$AH$1266,Sheet1!F$1+(Sheet1!$A$1-1)*10,FALSE))=TRUE,"---",IF(VLOOKUP($A1149,Sheet1!$B$3:$AH$1266,Sheet1!F$1+(Sheet1!$A$1-1)*10,FALSE)="---","---", (ROUND(VLOOKUP($A1149,Sheet1!$B$3:$AH$1266,Sheet1!F$1+(Sheet1!$A$1-1)*10,FALSE),IF(VLOOKUP($A1149,Sheet1!$B$3:$AH$1266,Sheet1!F$1+(Sheet1!$A$1-1)*10,FALSE)&gt;99999,-3,IF(VLOOKUP($A1149,Sheet1!$B$3:$AH$1266,Sheet1!F$1+(Sheet1!$A$1-1)*10,FALSE)&gt;9999,-2,IF(VLOOKUP($A1149,Sheet1!$B$3:$AH$1266,Sheet1!F$1+(Sheet1!$A$1-1)*10,FALSE)&gt;999,-1,0)))))))</f>
        <v>---</v>
      </c>
      <c r="W1149" s="385" t="str">
        <f>IF(ISNA(VLOOKUP($A1149,Sheet1!$B$3:$AH$1266,Sheet1!G$1+(Sheet1!$A$1-1)*10,FALSE))=TRUE,"---",IF(VLOOKUP($A1149,Sheet1!$B$3:$AH$1266,Sheet1!G$1+(Sheet1!$A$1-1)*10,FALSE)="---","---", (ROUND(VLOOKUP($A1149,Sheet1!$B$3:$AH$1266,Sheet1!G$1+(Sheet1!$A$1-1)*10,FALSE),IF(VLOOKUP($A1149,Sheet1!$B$3:$AH$1266,Sheet1!G$1+(Sheet1!$A$1-1)*10,FALSE)&gt;99999,-3,IF(VLOOKUP($A1149,Sheet1!$B$3:$AH$1266,Sheet1!G$1+(Sheet1!$A$1-1)*10,FALSE)&gt;9999,-2,IF(VLOOKUP($A1149,Sheet1!$B$3:$AH$1266,Sheet1!G$1+(Sheet1!$A$1-1)*10,FALSE)&gt;999,-1,0)))))))</f>
        <v>---</v>
      </c>
      <c r="X1149" s="385" t="str">
        <f>IF(ISNA(VLOOKUP($A1149,Sheet1!$B$3:$AH$1266,Sheet1!H$1+(Sheet1!$A$1-1)*10,FALSE))=TRUE,"---",IF(VLOOKUP($A1149,Sheet1!$B$3:$AH$1266,Sheet1!H$1+(Sheet1!$A$1-1)*10,FALSE)="---","---", (ROUND(VLOOKUP($A1149,Sheet1!$B$3:$AH$1266,Sheet1!H$1+(Sheet1!$A$1-1)*10,FALSE),IF(VLOOKUP($A1149,Sheet1!$B$3:$AH$1266,Sheet1!H$1+(Sheet1!$A$1-1)*10,FALSE)&gt;99999,-3,IF(VLOOKUP($A1149,Sheet1!$B$3:$AH$1266,Sheet1!H$1+(Sheet1!$A$1-1)*10,FALSE)&gt;9999,-2,IF(VLOOKUP($A1149,Sheet1!$B$3:$AH$1266,Sheet1!H$1+(Sheet1!$A$1-1)*10,FALSE)&gt;999,-1,0)))))))</f>
        <v>---</v>
      </c>
      <c r="Y1149" s="385" t="str">
        <f>IF(ISNA(VLOOKUP($A1149,Sheet1!$B$3:$AH$1266,Sheet1!I$1+(Sheet1!$A$1-1)*10,FALSE))=TRUE,"---",IF(VLOOKUP($A1149,Sheet1!$B$3:$AH$1266,Sheet1!I$1+(Sheet1!$A$1-1)*10,FALSE)="---","---", (ROUND(VLOOKUP($A1149,Sheet1!$B$3:$AH$1266,Sheet1!I$1+(Sheet1!$A$1-1)*10,FALSE),IF(VLOOKUP($A1149,Sheet1!$B$3:$AH$1266,Sheet1!I$1+(Sheet1!$A$1-1)*10,FALSE)&gt;99999,-3,IF(VLOOKUP($A1149,Sheet1!$B$3:$AH$1266,Sheet1!I$1+(Sheet1!$A$1-1)*10,FALSE)&gt;9999,-2,IF(VLOOKUP($A1149,Sheet1!$B$3:$AH$1266,Sheet1!I$1+(Sheet1!$A$1-1)*10,FALSE)&gt;999,-1,0)))))))</f>
        <v>---</v>
      </c>
      <c r="Z1149" s="385" t="str">
        <f>IF(ISNA(VLOOKUP($A1149,Sheet1!$B$3:$AH$1266,Sheet1!J$1+(Sheet1!$A$1-1)*10,FALSE))=TRUE,"---",IF(VLOOKUP($A1149,Sheet1!$B$3:$AH$1266,Sheet1!J$1+(Sheet1!$A$1-1)*10,FALSE)="---","---", (ROUND(VLOOKUP($A1149,Sheet1!$B$3:$AH$1266,Sheet1!J$1+(Sheet1!$A$1-1)*10,FALSE),IF(VLOOKUP($A1149,Sheet1!$B$3:$AH$1266,Sheet1!J$1+(Sheet1!$A$1-1)*10,FALSE)&gt;99999,-3,IF(VLOOKUP($A1149,Sheet1!$B$3:$AH$1266,Sheet1!J$1+(Sheet1!$A$1-1)*10,FALSE)&gt;9999,-2,IF(VLOOKUP($A1149,Sheet1!$B$3:$AH$1266,Sheet1!J$1+(Sheet1!$A$1-1)*10,FALSE)&gt;999,-1,0)))))))</f>
        <v>---</v>
      </c>
      <c r="AA1149" s="385" t="str">
        <f>IF(ISNA(VLOOKUP($A1149,Sheet1!$B$3:$AH$1266,Sheet1!K$1+(Sheet1!$A$1-1)*10,FALSE))=TRUE,"---",IF(VLOOKUP($A1149,Sheet1!$B$3:$AH$1266,Sheet1!K$1+(Sheet1!$A$1-1)*10,FALSE)="---","---", (ROUND(VLOOKUP($A1149,Sheet1!$B$3:$AH$1266,Sheet1!K$1+(Sheet1!$A$1-1)*10,FALSE),IF(VLOOKUP($A1149,Sheet1!$B$3:$AH$1266,Sheet1!K$1+(Sheet1!$A$1-1)*10,FALSE)&gt;99999,-3,IF(VLOOKUP($A1149,Sheet1!$B$3:$AH$1266,Sheet1!K$1+(Sheet1!$A$1-1)*10,FALSE)&gt;9999,-2,IF(VLOOKUP($A1149,Sheet1!$B$3:$AH$1266,Sheet1!K$1+(Sheet1!$A$1-1)*10,FALSE)&gt;999,-1,0)))))))</f>
        <v>---</v>
      </c>
      <c r="AB1149" s="385" t="str">
        <f>IF(ISNA(VLOOKUP($A1149,Sheet1!$B$3:$AH$1266,Sheet1!L$1+(Sheet1!$A$1-1)*10,FALSE))=TRUE,"---",IF(VLOOKUP($A1149,Sheet1!$B$3:$AH$1266,Sheet1!L$1+(Sheet1!$A$1-1)*10,FALSE)="---","---", (ROUND(VLOOKUP($A1149,Sheet1!$B$3:$AH$1266,Sheet1!L$1+(Sheet1!$A$1-1)*10,FALSE),IF(VLOOKUP($A1149,Sheet1!$B$3:$AH$1266,Sheet1!L$1+(Sheet1!$A$1-1)*10,FALSE)&gt;99999,-3,IF(VLOOKUP($A1149,Sheet1!$B$3:$AH$1266,Sheet1!L$1+(Sheet1!$A$1-1)*10,FALSE)&gt;9999,-2,IF(VLOOKUP($A1149,Sheet1!$B$3:$AH$1266,Sheet1!L$1+(Sheet1!$A$1-1)*10,FALSE)&gt;999,-1,0)))))))</f>
        <v>---</v>
      </c>
      <c r="AC1149" s="385" t="str">
        <f>IF(ISNA(VLOOKUP($A1149,Sheet1!$B$3:$AH$1266,Sheet1!M$1+(Sheet1!$A$1-1)*10,FALSE))=TRUE,"---",IF(VLOOKUP($A1149,Sheet1!$B$3:$AH$1266,Sheet1!M$1+(Sheet1!$A$1-1)*10,FALSE)="---","---", (ROUND(VLOOKUP($A1149,Sheet1!$B$3:$AH$1266,Sheet1!M$1+(Sheet1!$A$1-1)*10,FALSE),IF(VLOOKUP($A1149,Sheet1!$B$3:$AH$1266,Sheet1!M$1+(Sheet1!$A$1-1)*10,FALSE)&gt;99999,-3,IF(VLOOKUP($A1149,Sheet1!$B$3:$AH$1266,Sheet1!M$1+(Sheet1!$A$1-1)*10,FALSE)&gt;9999,-2,IF(VLOOKUP($A1149,Sheet1!$B$3:$AH$1266,Sheet1!M$1+(Sheet1!$A$1-1)*10,FALSE)&gt;999,-1,0)))))))</f>
        <v>---</v>
      </c>
      <c r="AD1149" s="385" t="str">
        <f>IF(ISNA(VLOOKUP($A1149,Sheet1!$B$3:$AH$1266,Sheet1!N$1+(Sheet1!$A$1-1)*10,FALSE))=TRUE,"---",IF(VLOOKUP($A1149,Sheet1!$B$3:$AH$1266,Sheet1!N$1+(Sheet1!$A$1-1)*10,FALSE)="---","---", (ROUND(VLOOKUP($A1149,Sheet1!$B$3:$AH$1266,Sheet1!N$1+(Sheet1!$A$1-1)*10,FALSE),IF(VLOOKUP($A1149,Sheet1!$B$3:$AH$1266,Sheet1!N$1+(Sheet1!$A$1-1)*10,FALSE)&gt;99999,-3,IF(VLOOKUP($A1149,Sheet1!$B$3:$AH$1266,Sheet1!N$1+(Sheet1!$A$1-1)*10,FALSE)&gt;9999,-2,IF(VLOOKUP($A1149,Sheet1!$B$3:$AH$1266,Sheet1!N$1+(Sheet1!$A$1-1)*10,FALSE)&gt;999,-1,0)))))))</f>
        <v>---</v>
      </c>
    </row>
    <row r="1150" spans="1:30" ht="25.5" customHeight="1" x14ac:dyDescent="0.25">
      <c r="A1150" s="125" t="s">
        <v>1692</v>
      </c>
      <c r="B1150" s="138" t="s">
        <v>1693</v>
      </c>
      <c r="C1150" s="125">
        <v>421100</v>
      </c>
      <c r="D1150" s="125">
        <v>772041</v>
      </c>
      <c r="E1150" s="70" t="s">
        <v>3031</v>
      </c>
      <c r="F1150" s="139" t="s">
        <v>4405</v>
      </c>
      <c r="G1150" s="127" t="s">
        <v>160</v>
      </c>
      <c r="H1150" s="128">
        <v>4.07</v>
      </c>
      <c r="I1150" s="112">
        <v>19562</v>
      </c>
      <c r="J1150" s="140" t="s">
        <v>4405</v>
      </c>
      <c r="K1150" s="127" t="s">
        <v>17</v>
      </c>
      <c r="L1150" s="115">
        <v>625</v>
      </c>
      <c r="M1150" s="116">
        <v>154</v>
      </c>
      <c r="N1150" s="127" t="s">
        <v>145</v>
      </c>
      <c r="O1150" s="68">
        <f>IF(U1150&lt;&gt;"---",IF(L1150&lt;W1150,"&gt;50",IF(AND(L1150&gt;=W1150,L1150&lt;=X1150),(W$8-(((LOG(L1150)-LOG(W1150))/((LOG(X1150)-LOG(W1150)))*(W$8-X$8)))),IF(AND(L1150&gt;=X1150,L1150&lt;=Y1150),(X$8-(((LOG(L1150)-LOG(X1150))/((LOG(Y1150)-LOG(X1150)))*(X$8-Y$8)))),IF(AND(L1150&gt;=Y1150,L1150&lt;=Z1150),(Y$8-(((LOG(L1150)-LOG(Y1150))/((LOG(Z1150)-LOG(Y1150)))*(Y$8-Z$8)))),IF(AND(L1150&gt;=Z1150,L1150&lt;=AA1150),(Z$8-(((LOG(L1150)-LOG(Z1150))/((LOG(AA1150)-LOG(Z1150)))*(Z$8-AA$8)))),IF(AND(L1150&gt;=AA1150,L1150&lt;=AB1150),(AA$8-(((LOG(L1150)-LOG(AA1150))/((LOG(AB1150)-LOG(AA1150)))*(AA$8-AB$8)))),IF(AND(L1150&gt;=AB1150,L1150&lt;=AC1150),(AB$8-(((LOG(L1150)-LOG(AB1150))/((LOG(AC1150)-LOG(AB1150)))*(AB$8-AC$8)))),IF(AND(L1150&gt;=AC1150,L1150&lt;=AD1150),(AC$8-(((LOG(L1150)-LOG(AC1150))/((LOG(AD1150)-LOG(AC1150)))*(AC$8-AD$8)))),IF(L1150&gt;AD1150*1.1,"&lt;0.2",0.2))))))))),"")</f>
        <v>11.927795123809432</v>
      </c>
      <c r="P1150" s="68">
        <f>IF(O1150&lt;&gt;"",VLOOKUP($A1150,Sheet4!$A$2:$O$1309,14,FALSE)*100,"")</f>
        <v>4.0540621479879917</v>
      </c>
      <c r="Q1150" s="68">
        <f>IF(P1150&lt;&gt;"",VLOOKUP($A1150,Sheet4!$A$2:$O$1309,15,FALSE)*100,"")</f>
        <v>33.326972875218864</v>
      </c>
      <c r="R1150" s="74">
        <f t="shared" si="38"/>
        <v>8</v>
      </c>
      <c r="S1150" s="64" t="s">
        <v>4367</v>
      </c>
      <c r="T1150" s="64" t="str">
        <f>IF(ISNA(VLOOKUP(A1150,Sheet1!B$3:C$1266,2,FALSE)=TRUE),"NC",VLOOKUP(A1150,Sheet1!B$3:C$1266,2,FALSE))</f>
        <v>Rural</v>
      </c>
      <c r="U1150" s="65">
        <f>IF(ISNA(VLOOKUP($A1150,Sheet1!$B$3:$AH$1266,Sheet1!E$1+(Sheet1!$A$1-1)*10,FALSE))=TRUE,"---",IF(VLOOKUP($A1150,Sheet1!$B$3:$AH$1266,Sheet1!E$1+(Sheet1!$A$1-1)*10,FALSE)="---","---", (ROUND(VLOOKUP($A1150,Sheet1!$B$3:$AH$1266,Sheet1!E$1+(Sheet1!$A$1-1)*10,FALSE),IF(VLOOKUP($A1150,Sheet1!$B$3:$AH$1266,Sheet1!E$1+(Sheet1!$A$1-1)*10,FALSE)&gt;99999,-3,IF(VLOOKUP($A1150,Sheet1!$B$3:$AH$1266,Sheet1!E$1+(Sheet1!$A$1-1)*10,FALSE)&gt;9999,-2,IF(VLOOKUP($A1150,Sheet1!$B$3:$AH$1266,Sheet1!E$1+(Sheet1!$A$1-1)*10,FALSE)&gt;999,-1,0)))))))</f>
        <v>145</v>
      </c>
      <c r="V1150" s="65">
        <f>IF(ISNA(VLOOKUP($A1150,Sheet1!$B$3:$AH$1266,Sheet1!F$1+(Sheet1!$A$1-1)*10,FALSE))=TRUE,"---",IF(VLOOKUP($A1150,Sheet1!$B$3:$AH$1266,Sheet1!F$1+(Sheet1!$A$1-1)*10,FALSE)="---","---", (ROUND(VLOOKUP($A1150,Sheet1!$B$3:$AH$1266,Sheet1!F$1+(Sheet1!$A$1-1)*10,FALSE),IF(VLOOKUP($A1150,Sheet1!$B$3:$AH$1266,Sheet1!F$1+(Sheet1!$A$1-1)*10,FALSE)&gt;99999,-3,IF(VLOOKUP($A1150,Sheet1!$B$3:$AH$1266,Sheet1!F$1+(Sheet1!$A$1-1)*10,FALSE)&gt;9999,-2,IF(VLOOKUP($A1150,Sheet1!$B$3:$AH$1266,Sheet1!F$1+(Sheet1!$A$1-1)*10,FALSE)&gt;999,-1,0)))))))</f>
        <v>190</v>
      </c>
      <c r="W1150" s="65">
        <f>IF(ISNA(VLOOKUP($A1150,Sheet1!$B$3:$AH$1266,Sheet1!G$1+(Sheet1!$A$1-1)*10,FALSE))=TRUE,"---",IF(VLOOKUP($A1150,Sheet1!$B$3:$AH$1266,Sheet1!G$1+(Sheet1!$A$1-1)*10,FALSE)="---","---", (ROUND(VLOOKUP($A1150,Sheet1!$B$3:$AH$1266,Sheet1!G$1+(Sheet1!$A$1-1)*10,FALSE),IF(VLOOKUP($A1150,Sheet1!$B$3:$AH$1266,Sheet1!G$1+(Sheet1!$A$1-1)*10,FALSE)&gt;99999,-3,IF(VLOOKUP($A1150,Sheet1!$B$3:$AH$1266,Sheet1!G$1+(Sheet1!$A$1-1)*10,FALSE)&gt;9999,-2,IF(VLOOKUP($A1150,Sheet1!$B$3:$AH$1266,Sheet1!G$1+(Sheet1!$A$1-1)*10,FALSE)&gt;999,-1,0)))))))</f>
        <v>258</v>
      </c>
      <c r="X1150" s="65">
        <f>IF(ISNA(VLOOKUP($A1150,Sheet1!$B$3:$AH$1266,Sheet1!H$1+(Sheet1!$A$1-1)*10,FALSE))=TRUE,"---",IF(VLOOKUP($A1150,Sheet1!$B$3:$AH$1266,Sheet1!H$1+(Sheet1!$A$1-1)*10,FALSE)="---","---", (ROUND(VLOOKUP($A1150,Sheet1!$B$3:$AH$1266,Sheet1!H$1+(Sheet1!$A$1-1)*10,FALSE),IF(VLOOKUP($A1150,Sheet1!$B$3:$AH$1266,Sheet1!H$1+(Sheet1!$A$1-1)*10,FALSE)&gt;99999,-3,IF(VLOOKUP($A1150,Sheet1!$B$3:$AH$1266,Sheet1!H$1+(Sheet1!$A$1-1)*10,FALSE)&gt;9999,-2,IF(VLOOKUP($A1150,Sheet1!$B$3:$AH$1266,Sheet1!H$1+(Sheet1!$A$1-1)*10,FALSE)&gt;999,-1,0)))))))</f>
        <v>479</v>
      </c>
      <c r="Y1150" s="65">
        <f>IF(ISNA(VLOOKUP($A1150,Sheet1!$B$3:$AH$1266,Sheet1!I$1+(Sheet1!$A$1-1)*10,FALSE))=TRUE,"---",IF(VLOOKUP($A1150,Sheet1!$B$3:$AH$1266,Sheet1!I$1+(Sheet1!$A$1-1)*10,FALSE)="---","---", (ROUND(VLOOKUP($A1150,Sheet1!$B$3:$AH$1266,Sheet1!I$1+(Sheet1!$A$1-1)*10,FALSE),IF(VLOOKUP($A1150,Sheet1!$B$3:$AH$1266,Sheet1!I$1+(Sheet1!$A$1-1)*10,FALSE)&gt;99999,-3,IF(VLOOKUP($A1150,Sheet1!$B$3:$AH$1266,Sheet1!I$1+(Sheet1!$A$1-1)*10,FALSE)&gt;9999,-2,IF(VLOOKUP($A1150,Sheet1!$B$3:$AH$1266,Sheet1!I$1+(Sheet1!$A$1-1)*10,FALSE)&gt;999,-1,0)))))))</f>
        <v>666</v>
      </c>
      <c r="Z1150" s="65">
        <f>IF(ISNA(VLOOKUP($A1150,Sheet1!$B$3:$AH$1266,Sheet1!J$1+(Sheet1!$A$1-1)*10,FALSE))=TRUE,"---",IF(VLOOKUP($A1150,Sheet1!$B$3:$AH$1266,Sheet1!J$1+(Sheet1!$A$1-1)*10,FALSE)="---","---", (ROUND(VLOOKUP($A1150,Sheet1!$B$3:$AH$1266,Sheet1!J$1+(Sheet1!$A$1-1)*10,FALSE),IF(VLOOKUP($A1150,Sheet1!$B$3:$AH$1266,Sheet1!J$1+(Sheet1!$A$1-1)*10,FALSE)&gt;99999,-3,IF(VLOOKUP($A1150,Sheet1!$B$3:$AH$1266,Sheet1!J$1+(Sheet1!$A$1-1)*10,FALSE)&gt;9999,-2,IF(VLOOKUP($A1150,Sheet1!$B$3:$AH$1266,Sheet1!J$1+(Sheet1!$A$1-1)*10,FALSE)&gt;999,-1,0)))))))</f>
        <v>938</v>
      </c>
      <c r="AA1150" s="65">
        <f>IF(ISNA(VLOOKUP($A1150,Sheet1!$B$3:$AH$1266,Sheet1!K$1+(Sheet1!$A$1-1)*10,FALSE))=TRUE,"---",IF(VLOOKUP($A1150,Sheet1!$B$3:$AH$1266,Sheet1!K$1+(Sheet1!$A$1-1)*10,FALSE)="---","---", (ROUND(VLOOKUP($A1150,Sheet1!$B$3:$AH$1266,Sheet1!K$1+(Sheet1!$A$1-1)*10,FALSE),IF(VLOOKUP($A1150,Sheet1!$B$3:$AH$1266,Sheet1!K$1+(Sheet1!$A$1-1)*10,FALSE)&gt;99999,-3,IF(VLOOKUP($A1150,Sheet1!$B$3:$AH$1266,Sheet1!K$1+(Sheet1!$A$1-1)*10,FALSE)&gt;9999,-2,IF(VLOOKUP($A1150,Sheet1!$B$3:$AH$1266,Sheet1!K$1+(Sheet1!$A$1-1)*10,FALSE)&gt;999,-1,0)))))))</f>
        <v>1180</v>
      </c>
      <c r="AB1150" s="65">
        <f>IF(ISNA(VLOOKUP($A1150,Sheet1!$B$3:$AH$1266,Sheet1!L$1+(Sheet1!$A$1-1)*10,FALSE))=TRUE,"---",IF(VLOOKUP($A1150,Sheet1!$B$3:$AH$1266,Sheet1!L$1+(Sheet1!$A$1-1)*10,FALSE)="---","---", (ROUND(VLOOKUP($A1150,Sheet1!$B$3:$AH$1266,Sheet1!L$1+(Sheet1!$A$1-1)*10,FALSE),IF(VLOOKUP($A1150,Sheet1!$B$3:$AH$1266,Sheet1!L$1+(Sheet1!$A$1-1)*10,FALSE)&gt;99999,-3,IF(VLOOKUP($A1150,Sheet1!$B$3:$AH$1266,Sheet1!L$1+(Sheet1!$A$1-1)*10,FALSE)&gt;9999,-2,IF(VLOOKUP($A1150,Sheet1!$B$3:$AH$1266,Sheet1!L$1+(Sheet1!$A$1-1)*10,FALSE)&gt;999,-1,0)))))))</f>
        <v>1430</v>
      </c>
      <c r="AC1150" s="65">
        <f>IF(ISNA(VLOOKUP($A1150,Sheet1!$B$3:$AH$1266,Sheet1!M$1+(Sheet1!$A$1-1)*10,FALSE))=TRUE,"---",IF(VLOOKUP($A1150,Sheet1!$B$3:$AH$1266,Sheet1!M$1+(Sheet1!$A$1-1)*10,FALSE)="---","---", (ROUND(VLOOKUP($A1150,Sheet1!$B$3:$AH$1266,Sheet1!M$1+(Sheet1!$A$1-1)*10,FALSE),IF(VLOOKUP($A1150,Sheet1!$B$3:$AH$1266,Sheet1!M$1+(Sheet1!$A$1-1)*10,FALSE)&gt;99999,-3,IF(VLOOKUP($A1150,Sheet1!$B$3:$AH$1266,Sheet1!M$1+(Sheet1!$A$1-1)*10,FALSE)&gt;9999,-2,IF(VLOOKUP($A1150,Sheet1!$B$3:$AH$1266,Sheet1!M$1+(Sheet1!$A$1-1)*10,FALSE)&gt;999,-1,0)))))))</f>
        <v>1710</v>
      </c>
      <c r="AD1150" s="65">
        <f>IF(ISNA(VLOOKUP($A1150,Sheet1!$B$3:$AH$1266,Sheet1!N$1+(Sheet1!$A$1-1)*10,FALSE))=TRUE,"---",IF(VLOOKUP($A1150,Sheet1!$B$3:$AH$1266,Sheet1!N$1+(Sheet1!$A$1-1)*10,FALSE)="---","---", (ROUND(VLOOKUP($A1150,Sheet1!$B$3:$AH$1266,Sheet1!N$1+(Sheet1!$A$1-1)*10,FALSE),IF(VLOOKUP($A1150,Sheet1!$B$3:$AH$1266,Sheet1!N$1+(Sheet1!$A$1-1)*10,FALSE)&gt;99999,-3,IF(VLOOKUP($A1150,Sheet1!$B$3:$AH$1266,Sheet1!N$1+(Sheet1!$A$1-1)*10,FALSE)&gt;9999,-2,IF(VLOOKUP($A1150,Sheet1!$B$3:$AH$1266,Sheet1!N$1+(Sheet1!$A$1-1)*10,FALSE)&gt;999,-1,0)))))))</f>
        <v>2120</v>
      </c>
    </row>
    <row r="1151" spans="1:30" ht="25.5" customHeight="1" x14ac:dyDescent="0.25">
      <c r="A1151" s="304" t="s">
        <v>1694</v>
      </c>
      <c r="B1151" s="393" t="s">
        <v>1695</v>
      </c>
      <c r="C1151" s="304">
        <v>420613</v>
      </c>
      <c r="D1151" s="304">
        <v>772630</v>
      </c>
      <c r="E1151" s="305" t="s">
        <v>3031</v>
      </c>
      <c r="F1151" s="345" t="s">
        <v>4514</v>
      </c>
      <c r="G1151" s="351" t="s">
        <v>31</v>
      </c>
      <c r="H1151" s="348">
        <v>9.43</v>
      </c>
      <c r="I1151" s="119">
        <v>24988</v>
      </c>
      <c r="J1151" s="124">
        <v>4.67</v>
      </c>
      <c r="K1151" s="121" t="s">
        <v>4405</v>
      </c>
      <c r="L1151" s="122">
        <v>2360</v>
      </c>
      <c r="M1151" s="123">
        <v>250</v>
      </c>
      <c r="N1151" s="121" t="s">
        <v>4405</v>
      </c>
      <c r="O1151" s="71">
        <f>IF(U1151&lt;&gt;"---",IF(L1151&lt;W1151,"&gt;50",IF(AND(L1151&gt;=W1151,L1151&lt;=X1151),(W$8-(((LOG(L1151)-LOG(W1151))/((LOG(X1151)-LOG(W1151)))*(W$8-X$8)))),IF(AND(L1151&gt;=X1151,L1151&lt;=Y1151),(X$8-(((LOG(L1151)-LOG(X1151))/((LOG(Y1151)-LOG(X1151)))*(X$8-Y$8)))),IF(AND(L1151&gt;=Y1151,L1151&lt;=Z1151),(Y$8-(((LOG(L1151)-LOG(Y1151))/((LOG(Z1151)-LOG(Y1151)))*(Y$8-Z$8)))),IF(AND(L1151&gt;=Z1151,L1151&lt;=AA1151),(Z$8-(((LOG(L1151)-LOG(Z1151))/((LOG(AA1151)-LOG(Z1151)))*(Z$8-AA$8)))),IF(AND(L1151&gt;=AA1151,L1151&lt;=AB1151),(AA$8-(((LOG(L1151)-LOG(AA1151))/((LOG(AB1151)-LOG(AA1151)))*(AA$8-AB$8)))),IF(AND(L1151&gt;=AB1151,L1151&lt;=AC1151),(AB$8-(((LOG(L1151)-LOG(AB1151))/((LOG(AC1151)-LOG(AB1151)))*(AB$8-AC$8)))),IF(AND(L1151&gt;=AC1151,L1151&lt;=AD1151),(AC$8-(((LOG(L1151)-LOG(AC1151))/((LOG(AD1151)-LOG(AC1151)))*(AC$8-AD$8)))),IF(L1151&gt;AD1151*1.1,"&lt;0.2",0.2))))))))),"")</f>
        <v>0.41936522802937898</v>
      </c>
      <c r="P1151" s="71">
        <f>IF(O1151&lt;&gt;"",VLOOKUP($A1151,Sheet4!$A$2:$O$1309,14,FALSE)*100,"")</f>
        <v>1.6581210434057247</v>
      </c>
      <c r="Q1151" s="71">
        <f>IF(P1151&lt;&gt;"",VLOOKUP($A1151,Sheet4!$A$2:$O$1309,15,FALSE)*100,"")</f>
        <v>15.106682629412083</v>
      </c>
      <c r="R1151" s="73" t="str">
        <f t="shared" si="38"/>
        <v>&gt;200,  &lt;500</v>
      </c>
      <c r="S1151" s="357" t="s">
        <v>4367</v>
      </c>
      <c r="T1151" s="357" t="str">
        <f>IF(ISNA(VLOOKUP(A1151,Sheet1!B$3:C$1266,2,FALSE)=TRUE),"NC",VLOOKUP(A1151,Sheet1!B$3:C$1266,2,FALSE))</f>
        <v>Rural</v>
      </c>
      <c r="U1151" s="385">
        <f>IF(ISNA(VLOOKUP($A1151,Sheet1!$B$3:$AH$1266,Sheet1!E$1+(Sheet1!$A$1-1)*10,FALSE))=TRUE,"---",IF(VLOOKUP($A1151,Sheet1!$B$3:$AH$1266,Sheet1!E$1+(Sheet1!$A$1-1)*10,FALSE)="---","---", (ROUND(VLOOKUP($A1151,Sheet1!$B$3:$AH$1266,Sheet1!E$1+(Sheet1!$A$1-1)*10,FALSE),IF(VLOOKUP($A1151,Sheet1!$B$3:$AH$1266,Sheet1!E$1+(Sheet1!$A$1-1)*10,FALSE)&gt;99999,-3,IF(VLOOKUP($A1151,Sheet1!$B$3:$AH$1266,Sheet1!E$1+(Sheet1!$A$1-1)*10,FALSE)&gt;9999,-2,IF(VLOOKUP($A1151,Sheet1!$B$3:$AH$1266,Sheet1!E$1+(Sheet1!$A$1-1)*10,FALSE)&gt;999,-1,0)))))))</f>
        <v>234</v>
      </c>
      <c r="V1151" s="385">
        <f>IF(ISNA(VLOOKUP($A1151,Sheet1!$B$3:$AH$1266,Sheet1!F$1+(Sheet1!$A$1-1)*10,FALSE))=TRUE,"---",IF(VLOOKUP($A1151,Sheet1!$B$3:$AH$1266,Sheet1!F$1+(Sheet1!$A$1-1)*10,FALSE)="---","---", (ROUND(VLOOKUP($A1151,Sheet1!$B$3:$AH$1266,Sheet1!F$1+(Sheet1!$A$1-1)*10,FALSE),IF(VLOOKUP($A1151,Sheet1!$B$3:$AH$1266,Sheet1!F$1+(Sheet1!$A$1-1)*10,FALSE)&gt;99999,-3,IF(VLOOKUP($A1151,Sheet1!$B$3:$AH$1266,Sheet1!F$1+(Sheet1!$A$1-1)*10,FALSE)&gt;9999,-2,IF(VLOOKUP($A1151,Sheet1!$B$3:$AH$1266,Sheet1!F$1+(Sheet1!$A$1-1)*10,FALSE)&gt;999,-1,0)))))))</f>
        <v>300</v>
      </c>
      <c r="W1151" s="385">
        <f>IF(ISNA(VLOOKUP($A1151,Sheet1!$B$3:$AH$1266,Sheet1!G$1+(Sheet1!$A$1-1)*10,FALSE))=TRUE,"---",IF(VLOOKUP($A1151,Sheet1!$B$3:$AH$1266,Sheet1!G$1+(Sheet1!$A$1-1)*10,FALSE)="---","---", (ROUND(VLOOKUP($A1151,Sheet1!$B$3:$AH$1266,Sheet1!G$1+(Sheet1!$A$1-1)*10,FALSE),IF(VLOOKUP($A1151,Sheet1!$B$3:$AH$1266,Sheet1!G$1+(Sheet1!$A$1-1)*10,FALSE)&gt;99999,-3,IF(VLOOKUP($A1151,Sheet1!$B$3:$AH$1266,Sheet1!G$1+(Sheet1!$A$1-1)*10,FALSE)&gt;9999,-2,IF(VLOOKUP($A1151,Sheet1!$B$3:$AH$1266,Sheet1!G$1+(Sheet1!$A$1-1)*10,FALSE)&gt;999,-1,0)))))))</f>
        <v>399</v>
      </c>
      <c r="X1151" s="385">
        <f>IF(ISNA(VLOOKUP($A1151,Sheet1!$B$3:$AH$1266,Sheet1!H$1+(Sheet1!$A$1-1)*10,FALSE))=TRUE,"---",IF(VLOOKUP($A1151,Sheet1!$B$3:$AH$1266,Sheet1!H$1+(Sheet1!$A$1-1)*10,FALSE)="---","---", (ROUND(VLOOKUP($A1151,Sheet1!$B$3:$AH$1266,Sheet1!H$1+(Sheet1!$A$1-1)*10,FALSE),IF(VLOOKUP($A1151,Sheet1!$B$3:$AH$1266,Sheet1!H$1+(Sheet1!$A$1-1)*10,FALSE)&gt;99999,-3,IF(VLOOKUP($A1151,Sheet1!$B$3:$AH$1266,Sheet1!H$1+(Sheet1!$A$1-1)*10,FALSE)&gt;9999,-2,IF(VLOOKUP($A1151,Sheet1!$B$3:$AH$1266,Sheet1!H$1+(Sheet1!$A$1-1)*10,FALSE)&gt;999,-1,0)))))))</f>
        <v>703</v>
      </c>
      <c r="Y1151" s="385">
        <f>IF(ISNA(VLOOKUP($A1151,Sheet1!$B$3:$AH$1266,Sheet1!I$1+(Sheet1!$A$1-1)*10,FALSE))=TRUE,"---",IF(VLOOKUP($A1151,Sheet1!$B$3:$AH$1266,Sheet1!I$1+(Sheet1!$A$1-1)*10,FALSE)="---","---", (ROUND(VLOOKUP($A1151,Sheet1!$B$3:$AH$1266,Sheet1!I$1+(Sheet1!$A$1-1)*10,FALSE),IF(VLOOKUP($A1151,Sheet1!$B$3:$AH$1266,Sheet1!I$1+(Sheet1!$A$1-1)*10,FALSE)&gt;99999,-3,IF(VLOOKUP($A1151,Sheet1!$B$3:$AH$1266,Sheet1!I$1+(Sheet1!$A$1-1)*10,FALSE)&gt;9999,-2,IF(VLOOKUP($A1151,Sheet1!$B$3:$AH$1266,Sheet1!I$1+(Sheet1!$A$1-1)*10,FALSE)&gt;999,-1,0)))))))</f>
        <v>949</v>
      </c>
      <c r="Z1151" s="385">
        <f>IF(ISNA(VLOOKUP($A1151,Sheet1!$B$3:$AH$1266,Sheet1!J$1+(Sheet1!$A$1-1)*10,FALSE))=TRUE,"---",IF(VLOOKUP($A1151,Sheet1!$B$3:$AH$1266,Sheet1!J$1+(Sheet1!$A$1-1)*10,FALSE)="---","---", (ROUND(VLOOKUP($A1151,Sheet1!$B$3:$AH$1266,Sheet1!J$1+(Sheet1!$A$1-1)*10,FALSE),IF(VLOOKUP($A1151,Sheet1!$B$3:$AH$1266,Sheet1!J$1+(Sheet1!$A$1-1)*10,FALSE)&gt;99999,-3,IF(VLOOKUP($A1151,Sheet1!$B$3:$AH$1266,Sheet1!J$1+(Sheet1!$A$1-1)*10,FALSE)&gt;9999,-2,IF(VLOOKUP($A1151,Sheet1!$B$3:$AH$1266,Sheet1!J$1+(Sheet1!$A$1-1)*10,FALSE)&gt;999,-1,0)))))))</f>
        <v>1300</v>
      </c>
      <c r="AA1151" s="385">
        <f>IF(ISNA(VLOOKUP($A1151,Sheet1!$B$3:$AH$1266,Sheet1!K$1+(Sheet1!$A$1-1)*10,FALSE))=TRUE,"---",IF(VLOOKUP($A1151,Sheet1!$B$3:$AH$1266,Sheet1!K$1+(Sheet1!$A$1-1)*10,FALSE)="---","---", (ROUND(VLOOKUP($A1151,Sheet1!$B$3:$AH$1266,Sheet1!K$1+(Sheet1!$A$1-1)*10,FALSE),IF(VLOOKUP($A1151,Sheet1!$B$3:$AH$1266,Sheet1!K$1+(Sheet1!$A$1-1)*10,FALSE)&gt;99999,-3,IF(VLOOKUP($A1151,Sheet1!$B$3:$AH$1266,Sheet1!K$1+(Sheet1!$A$1-1)*10,FALSE)&gt;9999,-2,IF(VLOOKUP($A1151,Sheet1!$B$3:$AH$1266,Sheet1!K$1+(Sheet1!$A$1-1)*10,FALSE)&gt;999,-1,0)))))))</f>
        <v>1600</v>
      </c>
      <c r="AB1151" s="385">
        <f>IF(ISNA(VLOOKUP($A1151,Sheet1!$B$3:$AH$1266,Sheet1!L$1+(Sheet1!$A$1-1)*10,FALSE))=TRUE,"---",IF(VLOOKUP($A1151,Sheet1!$B$3:$AH$1266,Sheet1!L$1+(Sheet1!$A$1-1)*10,FALSE)="---","---", (ROUND(VLOOKUP($A1151,Sheet1!$B$3:$AH$1266,Sheet1!L$1+(Sheet1!$A$1-1)*10,FALSE),IF(VLOOKUP($A1151,Sheet1!$B$3:$AH$1266,Sheet1!L$1+(Sheet1!$A$1-1)*10,FALSE)&gt;99999,-3,IF(VLOOKUP($A1151,Sheet1!$B$3:$AH$1266,Sheet1!L$1+(Sheet1!$A$1-1)*10,FALSE)&gt;9999,-2,IF(VLOOKUP($A1151,Sheet1!$B$3:$AH$1266,Sheet1!L$1+(Sheet1!$A$1-1)*10,FALSE)&gt;999,-1,0)))))))</f>
        <v>1900</v>
      </c>
      <c r="AC1151" s="385">
        <f>IF(ISNA(VLOOKUP($A1151,Sheet1!$B$3:$AH$1266,Sheet1!M$1+(Sheet1!$A$1-1)*10,FALSE))=TRUE,"---",IF(VLOOKUP($A1151,Sheet1!$B$3:$AH$1266,Sheet1!M$1+(Sheet1!$A$1-1)*10,FALSE)="---","---", (ROUND(VLOOKUP($A1151,Sheet1!$B$3:$AH$1266,Sheet1!M$1+(Sheet1!$A$1-1)*10,FALSE),IF(VLOOKUP($A1151,Sheet1!$B$3:$AH$1266,Sheet1!M$1+(Sheet1!$A$1-1)*10,FALSE)&gt;99999,-3,IF(VLOOKUP($A1151,Sheet1!$B$3:$AH$1266,Sheet1!M$1+(Sheet1!$A$1-1)*10,FALSE)&gt;9999,-2,IF(VLOOKUP($A1151,Sheet1!$B$3:$AH$1266,Sheet1!M$1+(Sheet1!$A$1-1)*10,FALSE)&gt;999,-1,0)))))))</f>
        <v>2240</v>
      </c>
      <c r="AD1151" s="385">
        <f>IF(ISNA(VLOOKUP($A1151,Sheet1!$B$3:$AH$1266,Sheet1!N$1+(Sheet1!$A$1-1)*10,FALSE))=TRUE,"---",IF(VLOOKUP($A1151,Sheet1!$B$3:$AH$1266,Sheet1!N$1+(Sheet1!$A$1-1)*10,FALSE)="---","---", (ROUND(VLOOKUP($A1151,Sheet1!$B$3:$AH$1266,Sheet1!N$1+(Sheet1!$A$1-1)*10,FALSE),IF(VLOOKUP($A1151,Sheet1!$B$3:$AH$1266,Sheet1!N$1+(Sheet1!$A$1-1)*10,FALSE)&gt;99999,-3,IF(VLOOKUP($A1151,Sheet1!$B$3:$AH$1266,Sheet1!N$1+(Sheet1!$A$1-1)*10,FALSE)&gt;9999,-2,IF(VLOOKUP($A1151,Sheet1!$B$3:$AH$1266,Sheet1!N$1+(Sheet1!$A$1-1)*10,FALSE)&gt;999,-1,0)))))))</f>
        <v>2720</v>
      </c>
    </row>
    <row r="1152" spans="1:30" ht="25.5" customHeight="1" x14ac:dyDescent="0.25">
      <c r="A1152" s="304"/>
      <c r="B1152" s="346"/>
      <c r="C1152" s="304"/>
      <c r="D1152" s="304"/>
      <c r="E1152" s="305" t="e">
        <v>#N/A</v>
      </c>
      <c r="F1152" s="346"/>
      <c r="G1152" s="352"/>
      <c r="H1152" s="348"/>
      <c r="I1152" s="119">
        <v>26473</v>
      </c>
      <c r="J1152" s="124">
        <v>6.53</v>
      </c>
      <c r="K1152" s="118" t="s">
        <v>24</v>
      </c>
      <c r="L1152" s="122">
        <v>1440</v>
      </c>
      <c r="M1152" s="123">
        <v>153</v>
      </c>
      <c r="N1152" s="118" t="s">
        <v>481</v>
      </c>
      <c r="O1152" s="71" t="s">
        <v>4405</v>
      </c>
      <c r="P1152" s="71" t="s">
        <v>4405</v>
      </c>
      <c r="Q1152" s="71" t="s">
        <v>4405</v>
      </c>
      <c r="R1152" s="73" t="s">
        <v>4405</v>
      </c>
      <c r="S1152" s="357" t="e">
        <v>#N/A</v>
      </c>
      <c r="T1152" s="357" t="str">
        <f>IF(ISNA(VLOOKUP(A1152,Sheet1!B$3:C$1266,2,FALSE)=TRUE),"ND",VLOOKUP(A1152,Sheet1!B$3:C$1266,2,FALSE))</f>
        <v>ND</v>
      </c>
      <c r="U1152" s="385" t="str">
        <f>IF(ISNA(VLOOKUP($A1152,Sheet1!$B$3:$AH$1266,Sheet1!E$1+(Sheet1!$A$1-1)*10,FALSE))=TRUE,"---",IF(VLOOKUP($A1152,Sheet1!$B$3:$AH$1266,Sheet1!E$1+(Sheet1!$A$1-1)*10,FALSE)="---","---", (ROUND(VLOOKUP($A1152,Sheet1!$B$3:$AH$1266,Sheet1!E$1+(Sheet1!$A$1-1)*10,FALSE),IF(VLOOKUP($A1152,Sheet1!$B$3:$AH$1266,Sheet1!E$1+(Sheet1!$A$1-1)*10,FALSE)&gt;99999,-3,IF(VLOOKUP($A1152,Sheet1!$B$3:$AH$1266,Sheet1!E$1+(Sheet1!$A$1-1)*10,FALSE)&gt;9999,-2,IF(VLOOKUP($A1152,Sheet1!$B$3:$AH$1266,Sheet1!E$1+(Sheet1!$A$1-1)*10,FALSE)&gt;999,-1,0)))))))</f>
        <v>---</v>
      </c>
      <c r="V1152" s="385" t="str">
        <f>IF(ISNA(VLOOKUP($A1152,Sheet1!$B$3:$AH$1266,Sheet1!F$1+(Sheet1!$A$1-1)*10,FALSE))=TRUE,"---",IF(VLOOKUP($A1152,Sheet1!$B$3:$AH$1266,Sheet1!F$1+(Sheet1!$A$1-1)*10,FALSE)="---","---", (ROUND(VLOOKUP($A1152,Sheet1!$B$3:$AH$1266,Sheet1!F$1+(Sheet1!$A$1-1)*10,FALSE),IF(VLOOKUP($A1152,Sheet1!$B$3:$AH$1266,Sheet1!F$1+(Sheet1!$A$1-1)*10,FALSE)&gt;99999,-3,IF(VLOOKUP($A1152,Sheet1!$B$3:$AH$1266,Sheet1!F$1+(Sheet1!$A$1-1)*10,FALSE)&gt;9999,-2,IF(VLOOKUP($A1152,Sheet1!$B$3:$AH$1266,Sheet1!F$1+(Sheet1!$A$1-1)*10,FALSE)&gt;999,-1,0)))))))</f>
        <v>---</v>
      </c>
      <c r="W1152" s="385" t="str">
        <f>IF(ISNA(VLOOKUP($A1152,Sheet1!$B$3:$AH$1266,Sheet1!G$1+(Sheet1!$A$1-1)*10,FALSE))=TRUE,"---",IF(VLOOKUP($A1152,Sheet1!$B$3:$AH$1266,Sheet1!G$1+(Sheet1!$A$1-1)*10,FALSE)="---","---", (ROUND(VLOOKUP($A1152,Sheet1!$B$3:$AH$1266,Sheet1!G$1+(Sheet1!$A$1-1)*10,FALSE),IF(VLOOKUP($A1152,Sheet1!$B$3:$AH$1266,Sheet1!G$1+(Sheet1!$A$1-1)*10,FALSE)&gt;99999,-3,IF(VLOOKUP($A1152,Sheet1!$B$3:$AH$1266,Sheet1!G$1+(Sheet1!$A$1-1)*10,FALSE)&gt;9999,-2,IF(VLOOKUP($A1152,Sheet1!$B$3:$AH$1266,Sheet1!G$1+(Sheet1!$A$1-1)*10,FALSE)&gt;999,-1,0)))))))</f>
        <v>---</v>
      </c>
      <c r="X1152" s="385" t="str">
        <f>IF(ISNA(VLOOKUP($A1152,Sheet1!$B$3:$AH$1266,Sheet1!H$1+(Sheet1!$A$1-1)*10,FALSE))=TRUE,"---",IF(VLOOKUP($A1152,Sheet1!$B$3:$AH$1266,Sheet1!H$1+(Sheet1!$A$1-1)*10,FALSE)="---","---", (ROUND(VLOOKUP($A1152,Sheet1!$B$3:$AH$1266,Sheet1!H$1+(Sheet1!$A$1-1)*10,FALSE),IF(VLOOKUP($A1152,Sheet1!$B$3:$AH$1266,Sheet1!H$1+(Sheet1!$A$1-1)*10,FALSE)&gt;99999,-3,IF(VLOOKUP($A1152,Sheet1!$B$3:$AH$1266,Sheet1!H$1+(Sheet1!$A$1-1)*10,FALSE)&gt;9999,-2,IF(VLOOKUP($A1152,Sheet1!$B$3:$AH$1266,Sheet1!H$1+(Sheet1!$A$1-1)*10,FALSE)&gt;999,-1,0)))))))</f>
        <v>---</v>
      </c>
      <c r="Y1152" s="385" t="str">
        <f>IF(ISNA(VLOOKUP($A1152,Sheet1!$B$3:$AH$1266,Sheet1!I$1+(Sheet1!$A$1-1)*10,FALSE))=TRUE,"---",IF(VLOOKUP($A1152,Sheet1!$B$3:$AH$1266,Sheet1!I$1+(Sheet1!$A$1-1)*10,FALSE)="---","---", (ROUND(VLOOKUP($A1152,Sheet1!$B$3:$AH$1266,Sheet1!I$1+(Sheet1!$A$1-1)*10,FALSE),IF(VLOOKUP($A1152,Sheet1!$B$3:$AH$1266,Sheet1!I$1+(Sheet1!$A$1-1)*10,FALSE)&gt;99999,-3,IF(VLOOKUP($A1152,Sheet1!$B$3:$AH$1266,Sheet1!I$1+(Sheet1!$A$1-1)*10,FALSE)&gt;9999,-2,IF(VLOOKUP($A1152,Sheet1!$B$3:$AH$1266,Sheet1!I$1+(Sheet1!$A$1-1)*10,FALSE)&gt;999,-1,0)))))))</f>
        <v>---</v>
      </c>
      <c r="Z1152" s="385" t="str">
        <f>IF(ISNA(VLOOKUP($A1152,Sheet1!$B$3:$AH$1266,Sheet1!J$1+(Sheet1!$A$1-1)*10,FALSE))=TRUE,"---",IF(VLOOKUP($A1152,Sheet1!$B$3:$AH$1266,Sheet1!J$1+(Sheet1!$A$1-1)*10,FALSE)="---","---", (ROUND(VLOOKUP($A1152,Sheet1!$B$3:$AH$1266,Sheet1!J$1+(Sheet1!$A$1-1)*10,FALSE),IF(VLOOKUP($A1152,Sheet1!$B$3:$AH$1266,Sheet1!J$1+(Sheet1!$A$1-1)*10,FALSE)&gt;99999,-3,IF(VLOOKUP($A1152,Sheet1!$B$3:$AH$1266,Sheet1!J$1+(Sheet1!$A$1-1)*10,FALSE)&gt;9999,-2,IF(VLOOKUP($A1152,Sheet1!$B$3:$AH$1266,Sheet1!J$1+(Sheet1!$A$1-1)*10,FALSE)&gt;999,-1,0)))))))</f>
        <v>---</v>
      </c>
      <c r="AA1152" s="385" t="str">
        <f>IF(ISNA(VLOOKUP($A1152,Sheet1!$B$3:$AH$1266,Sheet1!K$1+(Sheet1!$A$1-1)*10,FALSE))=TRUE,"---",IF(VLOOKUP($A1152,Sheet1!$B$3:$AH$1266,Sheet1!K$1+(Sheet1!$A$1-1)*10,FALSE)="---","---", (ROUND(VLOOKUP($A1152,Sheet1!$B$3:$AH$1266,Sheet1!K$1+(Sheet1!$A$1-1)*10,FALSE),IF(VLOOKUP($A1152,Sheet1!$B$3:$AH$1266,Sheet1!K$1+(Sheet1!$A$1-1)*10,FALSE)&gt;99999,-3,IF(VLOOKUP($A1152,Sheet1!$B$3:$AH$1266,Sheet1!K$1+(Sheet1!$A$1-1)*10,FALSE)&gt;9999,-2,IF(VLOOKUP($A1152,Sheet1!$B$3:$AH$1266,Sheet1!K$1+(Sheet1!$A$1-1)*10,FALSE)&gt;999,-1,0)))))))</f>
        <v>---</v>
      </c>
      <c r="AB1152" s="385" t="str">
        <f>IF(ISNA(VLOOKUP($A1152,Sheet1!$B$3:$AH$1266,Sheet1!L$1+(Sheet1!$A$1-1)*10,FALSE))=TRUE,"---",IF(VLOOKUP($A1152,Sheet1!$B$3:$AH$1266,Sheet1!L$1+(Sheet1!$A$1-1)*10,FALSE)="---","---", (ROUND(VLOOKUP($A1152,Sheet1!$B$3:$AH$1266,Sheet1!L$1+(Sheet1!$A$1-1)*10,FALSE),IF(VLOOKUP($A1152,Sheet1!$B$3:$AH$1266,Sheet1!L$1+(Sheet1!$A$1-1)*10,FALSE)&gt;99999,-3,IF(VLOOKUP($A1152,Sheet1!$B$3:$AH$1266,Sheet1!L$1+(Sheet1!$A$1-1)*10,FALSE)&gt;9999,-2,IF(VLOOKUP($A1152,Sheet1!$B$3:$AH$1266,Sheet1!L$1+(Sheet1!$A$1-1)*10,FALSE)&gt;999,-1,0)))))))</f>
        <v>---</v>
      </c>
      <c r="AC1152" s="385" t="str">
        <f>IF(ISNA(VLOOKUP($A1152,Sheet1!$B$3:$AH$1266,Sheet1!M$1+(Sheet1!$A$1-1)*10,FALSE))=TRUE,"---",IF(VLOOKUP($A1152,Sheet1!$B$3:$AH$1266,Sheet1!M$1+(Sheet1!$A$1-1)*10,FALSE)="---","---", (ROUND(VLOOKUP($A1152,Sheet1!$B$3:$AH$1266,Sheet1!M$1+(Sheet1!$A$1-1)*10,FALSE),IF(VLOOKUP($A1152,Sheet1!$B$3:$AH$1266,Sheet1!M$1+(Sheet1!$A$1-1)*10,FALSE)&gt;99999,-3,IF(VLOOKUP($A1152,Sheet1!$B$3:$AH$1266,Sheet1!M$1+(Sheet1!$A$1-1)*10,FALSE)&gt;9999,-2,IF(VLOOKUP($A1152,Sheet1!$B$3:$AH$1266,Sheet1!M$1+(Sheet1!$A$1-1)*10,FALSE)&gt;999,-1,0)))))))</f>
        <v>---</v>
      </c>
      <c r="AD1152" s="385" t="str">
        <f>IF(ISNA(VLOOKUP($A1152,Sheet1!$B$3:$AH$1266,Sheet1!N$1+(Sheet1!$A$1-1)*10,FALSE))=TRUE,"---",IF(VLOOKUP($A1152,Sheet1!$B$3:$AH$1266,Sheet1!N$1+(Sheet1!$A$1-1)*10,FALSE)="---","---", (ROUND(VLOOKUP($A1152,Sheet1!$B$3:$AH$1266,Sheet1!N$1+(Sheet1!$A$1-1)*10,FALSE),IF(VLOOKUP($A1152,Sheet1!$B$3:$AH$1266,Sheet1!N$1+(Sheet1!$A$1-1)*10,FALSE)&gt;99999,-3,IF(VLOOKUP($A1152,Sheet1!$B$3:$AH$1266,Sheet1!N$1+(Sheet1!$A$1-1)*10,FALSE)&gt;9999,-2,IF(VLOOKUP($A1152,Sheet1!$B$3:$AH$1266,Sheet1!N$1+(Sheet1!$A$1-1)*10,FALSE)&gt;999,-1,0)))))))</f>
        <v>---</v>
      </c>
    </row>
    <row r="1153" spans="1:30" ht="25.5" customHeight="1" x14ac:dyDescent="0.25">
      <c r="A1153" s="303" t="s">
        <v>1696</v>
      </c>
      <c r="B1153" s="330" t="s">
        <v>1697</v>
      </c>
      <c r="C1153" s="303">
        <v>420420</v>
      </c>
      <c r="D1153" s="303">
        <v>771756</v>
      </c>
      <c r="E1153" s="307" t="s">
        <v>3031</v>
      </c>
      <c r="F1153" s="52" t="s">
        <v>4792</v>
      </c>
      <c r="G1153" s="127" t="s">
        <v>286</v>
      </c>
      <c r="H1153" s="347">
        <v>102</v>
      </c>
      <c r="I1153" s="326">
        <v>38239</v>
      </c>
      <c r="J1153" s="375">
        <v>13.54</v>
      </c>
      <c r="K1153" s="318" t="s">
        <v>24</v>
      </c>
      <c r="L1153" s="320">
        <v>17800</v>
      </c>
      <c r="M1153" s="322">
        <v>175</v>
      </c>
      <c r="N1153" s="318" t="s">
        <v>145</v>
      </c>
      <c r="O1153" s="299">
        <f t="shared" ref="O1153:O1158" si="39">IF(U1153&lt;&gt;"---",IF(L1153&lt;W1153,"&gt;50",IF(AND(L1153&gt;=W1153,L1153&lt;=X1153),(W$8-(((LOG(L1153)-LOG(W1153))/((LOG(X1153)-LOG(W1153)))*(W$8-X$8)))),IF(AND(L1153&gt;=X1153,L1153&lt;=Y1153),(X$8-(((LOG(L1153)-LOG(X1153))/((LOG(Y1153)-LOG(X1153)))*(X$8-Y$8)))),IF(AND(L1153&gt;=Y1153,L1153&lt;=Z1153),(Y$8-(((LOG(L1153)-LOG(Y1153))/((LOG(Z1153)-LOG(Y1153)))*(Y$8-Z$8)))),IF(AND(L1153&gt;=Z1153,L1153&lt;=AA1153),(Z$8-(((LOG(L1153)-LOG(Z1153))/((LOG(AA1153)-LOG(Z1153)))*(Z$8-AA$8)))),IF(AND(L1153&gt;=AA1153,L1153&lt;=AB1153),(AA$8-(((LOG(L1153)-LOG(AA1153))/((LOG(AB1153)-LOG(AA1153)))*(AA$8-AB$8)))),IF(AND(L1153&gt;=AB1153,L1153&lt;=AC1153),(AB$8-(((LOG(L1153)-LOG(AB1153))/((LOG(AC1153)-LOG(AB1153)))*(AB$8-AC$8)))),IF(AND(L1153&gt;=AC1153,L1153&lt;=AD1153),(AC$8-(((LOG(L1153)-LOG(AC1153))/((LOG(AD1153)-LOG(AC1153)))*(AC$8-AD$8)))),IF(L1153&gt;AD1153*1.1,"&lt;0.2",0.2))))))))),"")</f>
        <v>2.1375015283777126</v>
      </c>
      <c r="P1153" s="299">
        <f>IF(O1153&lt;&gt;"",VLOOKUP($A1153,Sheet4!$A$2:$O$1309,14,FALSE)*100,"")</f>
        <v>0.31454158304289326</v>
      </c>
      <c r="Q1153" s="299">
        <f>IF(P1153&lt;&gt;"",VLOOKUP($A1153,Sheet4!$A$2:$O$1309,15,FALSE)*100,"")</f>
        <v>3.0386709265264211</v>
      </c>
      <c r="R1153" s="301">
        <f t="shared" si="38"/>
        <v>45</v>
      </c>
      <c r="S1153" s="356" t="s">
        <v>4367</v>
      </c>
      <c r="T1153" s="356" t="str">
        <f>IF(ISNA(VLOOKUP(A1153,Sheet1!B$3:C$1266,2,FALSE)=TRUE),"NC",VLOOKUP(A1153,Sheet1!B$3:C$1266,2,FALSE))</f>
        <v>Rural10</v>
      </c>
      <c r="U1153" s="392">
        <f>IF(ISNA(VLOOKUP($A1153,Sheet1!$B$3:$AH$1266,Sheet1!E$1+(Sheet1!$A$1-1)*10,FALSE))=TRUE,"---",IF(VLOOKUP($A1153,Sheet1!$B$3:$AH$1266,Sheet1!E$1+(Sheet1!$A$1-1)*10,FALSE)="---","---", (ROUND(VLOOKUP($A1153,Sheet1!$B$3:$AH$1266,Sheet1!E$1+(Sheet1!$A$1-1)*10,FALSE),IF(VLOOKUP($A1153,Sheet1!$B$3:$AH$1266,Sheet1!E$1+(Sheet1!$A$1-1)*10,FALSE)&gt;99999,-3,IF(VLOOKUP($A1153,Sheet1!$B$3:$AH$1266,Sheet1!E$1+(Sheet1!$A$1-1)*10,FALSE)&gt;9999,-2,IF(VLOOKUP($A1153,Sheet1!$B$3:$AH$1266,Sheet1!E$1+(Sheet1!$A$1-1)*10,FALSE)&gt;999,-1,0)))))))</f>
        <v>3370</v>
      </c>
      <c r="V1153" s="392">
        <f>IF(ISNA(VLOOKUP($A1153,Sheet1!$B$3:$AH$1266,Sheet1!F$1+(Sheet1!$A$1-1)*10,FALSE))=TRUE,"---",IF(VLOOKUP($A1153,Sheet1!$B$3:$AH$1266,Sheet1!F$1+(Sheet1!$A$1-1)*10,FALSE)="---","---", (ROUND(VLOOKUP($A1153,Sheet1!$B$3:$AH$1266,Sheet1!F$1+(Sheet1!$A$1-1)*10,FALSE),IF(VLOOKUP($A1153,Sheet1!$B$3:$AH$1266,Sheet1!F$1+(Sheet1!$A$1-1)*10,FALSE)&gt;99999,-3,IF(VLOOKUP($A1153,Sheet1!$B$3:$AH$1266,Sheet1!F$1+(Sheet1!$A$1-1)*10,FALSE)&gt;9999,-2,IF(VLOOKUP($A1153,Sheet1!$B$3:$AH$1266,Sheet1!F$1+(Sheet1!$A$1-1)*10,FALSE)&gt;999,-1,0)))))))</f>
        <v>4380</v>
      </c>
      <c r="W1153" s="392">
        <f>IF(ISNA(VLOOKUP($A1153,Sheet1!$B$3:$AH$1266,Sheet1!G$1+(Sheet1!$A$1-1)*10,FALSE))=TRUE,"---",IF(VLOOKUP($A1153,Sheet1!$B$3:$AH$1266,Sheet1!G$1+(Sheet1!$A$1-1)*10,FALSE)="---","---", (ROUND(VLOOKUP($A1153,Sheet1!$B$3:$AH$1266,Sheet1!G$1+(Sheet1!$A$1-1)*10,FALSE),IF(VLOOKUP($A1153,Sheet1!$B$3:$AH$1266,Sheet1!G$1+(Sheet1!$A$1-1)*10,FALSE)&gt;99999,-3,IF(VLOOKUP($A1153,Sheet1!$B$3:$AH$1266,Sheet1!G$1+(Sheet1!$A$1-1)*10,FALSE)&gt;9999,-2,IF(VLOOKUP($A1153,Sheet1!$B$3:$AH$1266,Sheet1!G$1+(Sheet1!$A$1-1)*10,FALSE)&gt;999,-1,0)))))))</f>
        <v>5730</v>
      </c>
      <c r="X1153" s="392">
        <f>IF(ISNA(VLOOKUP($A1153,Sheet1!$B$3:$AH$1266,Sheet1!H$1+(Sheet1!$A$1-1)*10,FALSE))=TRUE,"---",IF(VLOOKUP($A1153,Sheet1!$B$3:$AH$1266,Sheet1!H$1+(Sheet1!$A$1-1)*10,FALSE)="---","---", (ROUND(VLOOKUP($A1153,Sheet1!$B$3:$AH$1266,Sheet1!H$1+(Sheet1!$A$1-1)*10,FALSE),IF(VLOOKUP($A1153,Sheet1!$B$3:$AH$1266,Sheet1!H$1+(Sheet1!$A$1-1)*10,FALSE)&gt;99999,-3,IF(VLOOKUP($A1153,Sheet1!$B$3:$AH$1266,Sheet1!H$1+(Sheet1!$A$1-1)*10,FALSE)&gt;9999,-2,IF(VLOOKUP($A1153,Sheet1!$B$3:$AH$1266,Sheet1!H$1+(Sheet1!$A$1-1)*10,FALSE)&gt;999,-1,0)))))))</f>
        <v>9380</v>
      </c>
      <c r="Y1153" s="392">
        <f>IF(ISNA(VLOOKUP($A1153,Sheet1!$B$3:$AH$1266,Sheet1!I$1+(Sheet1!$A$1-1)*10,FALSE))=TRUE,"---",IF(VLOOKUP($A1153,Sheet1!$B$3:$AH$1266,Sheet1!I$1+(Sheet1!$A$1-1)*10,FALSE)="---","---", (ROUND(VLOOKUP($A1153,Sheet1!$B$3:$AH$1266,Sheet1!I$1+(Sheet1!$A$1-1)*10,FALSE),IF(VLOOKUP($A1153,Sheet1!$B$3:$AH$1266,Sheet1!I$1+(Sheet1!$A$1-1)*10,FALSE)&gt;99999,-3,IF(VLOOKUP($A1153,Sheet1!$B$3:$AH$1266,Sheet1!I$1+(Sheet1!$A$1-1)*10,FALSE)&gt;9999,-2,IF(VLOOKUP($A1153,Sheet1!$B$3:$AH$1266,Sheet1!I$1+(Sheet1!$A$1-1)*10,FALSE)&gt;999,-1,0)))))))</f>
        <v>12000</v>
      </c>
      <c r="Z1153" s="392">
        <f>IF(ISNA(VLOOKUP($A1153,Sheet1!$B$3:$AH$1266,Sheet1!J$1+(Sheet1!$A$1-1)*10,FALSE))=TRUE,"---",IF(VLOOKUP($A1153,Sheet1!$B$3:$AH$1266,Sheet1!J$1+(Sheet1!$A$1-1)*10,FALSE)="---","---", (ROUND(VLOOKUP($A1153,Sheet1!$B$3:$AH$1266,Sheet1!J$1+(Sheet1!$A$1-1)*10,FALSE),IF(VLOOKUP($A1153,Sheet1!$B$3:$AH$1266,Sheet1!J$1+(Sheet1!$A$1-1)*10,FALSE)&gt;99999,-3,IF(VLOOKUP($A1153,Sheet1!$B$3:$AH$1266,Sheet1!J$1+(Sheet1!$A$1-1)*10,FALSE)&gt;9999,-2,IF(VLOOKUP($A1153,Sheet1!$B$3:$AH$1266,Sheet1!J$1+(Sheet1!$A$1-1)*10,FALSE)&gt;999,-1,0)))))))</f>
        <v>15300</v>
      </c>
      <c r="AA1153" s="392">
        <f>IF(ISNA(VLOOKUP($A1153,Sheet1!$B$3:$AH$1266,Sheet1!K$1+(Sheet1!$A$1-1)*10,FALSE))=TRUE,"---",IF(VLOOKUP($A1153,Sheet1!$B$3:$AH$1266,Sheet1!K$1+(Sheet1!$A$1-1)*10,FALSE)="---","---", (ROUND(VLOOKUP($A1153,Sheet1!$B$3:$AH$1266,Sheet1!K$1+(Sheet1!$A$1-1)*10,FALSE),IF(VLOOKUP($A1153,Sheet1!$B$3:$AH$1266,Sheet1!K$1+(Sheet1!$A$1-1)*10,FALSE)&gt;99999,-3,IF(VLOOKUP($A1153,Sheet1!$B$3:$AH$1266,Sheet1!K$1+(Sheet1!$A$1-1)*10,FALSE)&gt;9999,-2,IF(VLOOKUP($A1153,Sheet1!$B$3:$AH$1266,Sheet1!K$1+(Sheet1!$A$1-1)*10,FALSE)&gt;999,-1,0)))))))</f>
        <v>18000</v>
      </c>
      <c r="AB1153" s="392">
        <f>IF(ISNA(VLOOKUP($A1153,Sheet1!$B$3:$AH$1266,Sheet1!L$1+(Sheet1!$A$1-1)*10,FALSE))=TRUE,"---",IF(VLOOKUP($A1153,Sheet1!$B$3:$AH$1266,Sheet1!L$1+(Sheet1!$A$1-1)*10,FALSE)="---","---", (ROUND(VLOOKUP($A1153,Sheet1!$B$3:$AH$1266,Sheet1!L$1+(Sheet1!$A$1-1)*10,FALSE),IF(VLOOKUP($A1153,Sheet1!$B$3:$AH$1266,Sheet1!L$1+(Sheet1!$A$1-1)*10,FALSE)&gt;99999,-3,IF(VLOOKUP($A1153,Sheet1!$B$3:$AH$1266,Sheet1!L$1+(Sheet1!$A$1-1)*10,FALSE)&gt;9999,-2,IF(VLOOKUP($A1153,Sheet1!$B$3:$AH$1266,Sheet1!L$1+(Sheet1!$A$1-1)*10,FALSE)&gt;999,-1,0)))))))</f>
        <v>20700</v>
      </c>
      <c r="AC1153" s="392">
        <f>IF(ISNA(VLOOKUP($A1153,Sheet1!$B$3:$AH$1266,Sheet1!M$1+(Sheet1!$A$1-1)*10,FALSE))=TRUE,"---",IF(VLOOKUP($A1153,Sheet1!$B$3:$AH$1266,Sheet1!M$1+(Sheet1!$A$1-1)*10,FALSE)="---","---", (ROUND(VLOOKUP($A1153,Sheet1!$B$3:$AH$1266,Sheet1!M$1+(Sheet1!$A$1-1)*10,FALSE),IF(VLOOKUP($A1153,Sheet1!$B$3:$AH$1266,Sheet1!M$1+(Sheet1!$A$1-1)*10,FALSE)&gt;99999,-3,IF(VLOOKUP($A1153,Sheet1!$B$3:$AH$1266,Sheet1!M$1+(Sheet1!$A$1-1)*10,FALSE)&gt;9999,-2,IF(VLOOKUP($A1153,Sheet1!$B$3:$AH$1266,Sheet1!M$1+(Sheet1!$A$1-1)*10,FALSE)&gt;999,-1,0)))))))</f>
        <v>23500</v>
      </c>
      <c r="AD1153" s="392">
        <f>IF(ISNA(VLOOKUP($A1153,Sheet1!$B$3:$AH$1266,Sheet1!N$1+(Sheet1!$A$1-1)*10,FALSE))=TRUE,"---",IF(VLOOKUP($A1153,Sheet1!$B$3:$AH$1266,Sheet1!N$1+(Sheet1!$A$1-1)*10,FALSE)="---","---", (ROUND(VLOOKUP($A1153,Sheet1!$B$3:$AH$1266,Sheet1!N$1+(Sheet1!$A$1-1)*10,FALSE),IF(VLOOKUP($A1153,Sheet1!$B$3:$AH$1266,Sheet1!N$1+(Sheet1!$A$1-1)*10,FALSE)&gt;99999,-3,IF(VLOOKUP($A1153,Sheet1!$B$3:$AH$1266,Sheet1!N$1+(Sheet1!$A$1-1)*10,FALSE)&gt;9999,-2,IF(VLOOKUP($A1153,Sheet1!$B$3:$AH$1266,Sheet1!N$1+(Sheet1!$A$1-1)*10,FALSE)&gt;999,-1,0)))))))</f>
        <v>27400</v>
      </c>
    </row>
    <row r="1154" spans="1:30" ht="25.5" customHeight="1" x14ac:dyDescent="0.25">
      <c r="A1154" s="303"/>
      <c r="B1154" s="331"/>
      <c r="C1154" s="303"/>
      <c r="D1154" s="303"/>
      <c r="E1154" s="307"/>
      <c r="F1154" s="52" t="s">
        <v>4782</v>
      </c>
      <c r="G1154" s="127" t="s">
        <v>31</v>
      </c>
      <c r="H1154" s="347"/>
      <c r="I1154" s="327"/>
      <c r="J1154" s="376"/>
      <c r="K1154" s="319"/>
      <c r="L1154" s="321"/>
      <c r="M1154" s="323"/>
      <c r="N1154" s="319"/>
      <c r="O1154" s="317" t="e">
        <f t="shared" si="39"/>
        <v>#NUM!</v>
      </c>
      <c r="P1154" s="317" t="e">
        <f>IF(O1154&lt;&gt;"",VLOOKUP($A1154,Sheet4!$A$2:$O$1309,14,FALSE)*100,"")</f>
        <v>#NUM!</v>
      </c>
      <c r="Q1154" s="317" t="e">
        <f>IF(P1154&lt;&gt;"",VLOOKUP($A1154,Sheet4!$A$2:$O$1309,15,FALSE)*100,"")</f>
        <v>#NUM!</v>
      </c>
      <c r="R1154" s="356" t="e">
        <f t="shared" si="38"/>
        <v>#NUM!</v>
      </c>
      <c r="S1154" s="356"/>
      <c r="T1154" s="356"/>
      <c r="U1154" s="392"/>
      <c r="V1154" s="392"/>
      <c r="W1154" s="392"/>
      <c r="X1154" s="392"/>
      <c r="Y1154" s="392"/>
      <c r="Z1154" s="392"/>
      <c r="AA1154" s="392"/>
      <c r="AB1154" s="392"/>
      <c r="AC1154" s="392"/>
      <c r="AD1154" s="392"/>
    </row>
    <row r="1155" spans="1:30" ht="25.5" customHeight="1" x14ac:dyDescent="0.25">
      <c r="A1155" s="304" t="s">
        <v>1698</v>
      </c>
      <c r="B1155" s="393" t="s">
        <v>1699</v>
      </c>
      <c r="C1155" s="304">
        <v>420400</v>
      </c>
      <c r="D1155" s="304">
        <v>771701</v>
      </c>
      <c r="E1155" s="305" t="s">
        <v>3031</v>
      </c>
      <c r="F1155" s="117" t="s">
        <v>4692</v>
      </c>
      <c r="G1155" s="118" t="s">
        <v>31</v>
      </c>
      <c r="H1155" s="348">
        <v>114</v>
      </c>
      <c r="I1155" s="377">
        <v>26473</v>
      </c>
      <c r="J1155" s="336">
        <v>10.4</v>
      </c>
      <c r="K1155" s="351" t="s">
        <v>24</v>
      </c>
      <c r="L1155" s="338">
        <v>18700</v>
      </c>
      <c r="M1155" s="381">
        <v>164</v>
      </c>
      <c r="N1155" s="351" t="s">
        <v>462</v>
      </c>
      <c r="O1155" s="328">
        <f t="shared" si="39"/>
        <v>2.5203463281628751</v>
      </c>
      <c r="P1155" s="328">
        <f>IF(O1155&lt;&gt;"",VLOOKUP($A1155,Sheet4!$A$2:$O$1309,14,FALSE)*100,"")</f>
        <v>0.31454158304289326</v>
      </c>
      <c r="Q1155" s="328">
        <f>IF(P1155&lt;&gt;"",VLOOKUP($A1155,Sheet4!$A$2:$O$1309,15,FALSE)*100,"")</f>
        <v>3.0386709265264211</v>
      </c>
      <c r="R1155" s="358">
        <f t="shared" si="38"/>
        <v>40</v>
      </c>
      <c r="S1155" s="357" t="s">
        <v>4367</v>
      </c>
      <c r="T1155" s="357" t="str">
        <f>IF(ISNA(VLOOKUP(A1155,Sheet1!B$3:C$1266,2,FALSE)=TRUE),"NC",VLOOKUP(A1155,Sheet1!B$3:C$1266,2,FALSE))</f>
        <v>Rural10</v>
      </c>
      <c r="U1155" s="385">
        <f>IF(ISNA(VLOOKUP($A1155,Sheet1!$B$3:$AH$1266,Sheet1!E$1+(Sheet1!$A$1-1)*10,FALSE))=TRUE,"---",IF(VLOOKUP($A1155,Sheet1!$B$3:$AH$1266,Sheet1!E$1+(Sheet1!$A$1-1)*10,FALSE)="---","---", (ROUND(VLOOKUP($A1155,Sheet1!$B$3:$AH$1266,Sheet1!E$1+(Sheet1!$A$1-1)*10,FALSE),IF(VLOOKUP($A1155,Sheet1!$B$3:$AH$1266,Sheet1!E$1+(Sheet1!$A$1-1)*10,FALSE)&gt;99999,-3,IF(VLOOKUP($A1155,Sheet1!$B$3:$AH$1266,Sheet1!E$1+(Sheet1!$A$1-1)*10,FALSE)&gt;9999,-2,IF(VLOOKUP($A1155,Sheet1!$B$3:$AH$1266,Sheet1!E$1+(Sheet1!$A$1-1)*10,FALSE)&gt;999,-1,0)))))))</f>
        <v>3640</v>
      </c>
      <c r="V1155" s="385">
        <f>IF(ISNA(VLOOKUP($A1155,Sheet1!$B$3:$AH$1266,Sheet1!F$1+(Sheet1!$A$1-1)*10,FALSE))=TRUE,"---",IF(VLOOKUP($A1155,Sheet1!$B$3:$AH$1266,Sheet1!F$1+(Sheet1!$A$1-1)*10,FALSE)="---","---", (ROUND(VLOOKUP($A1155,Sheet1!$B$3:$AH$1266,Sheet1!F$1+(Sheet1!$A$1-1)*10,FALSE),IF(VLOOKUP($A1155,Sheet1!$B$3:$AH$1266,Sheet1!F$1+(Sheet1!$A$1-1)*10,FALSE)&gt;99999,-3,IF(VLOOKUP($A1155,Sheet1!$B$3:$AH$1266,Sheet1!F$1+(Sheet1!$A$1-1)*10,FALSE)&gt;9999,-2,IF(VLOOKUP($A1155,Sheet1!$B$3:$AH$1266,Sheet1!F$1+(Sheet1!$A$1-1)*10,FALSE)&gt;999,-1,0)))))))</f>
        <v>4740</v>
      </c>
      <c r="W1155" s="385">
        <f>IF(ISNA(VLOOKUP($A1155,Sheet1!$B$3:$AH$1266,Sheet1!G$1+(Sheet1!$A$1-1)*10,FALSE))=TRUE,"---",IF(VLOOKUP($A1155,Sheet1!$B$3:$AH$1266,Sheet1!G$1+(Sheet1!$A$1-1)*10,FALSE)="---","---", (ROUND(VLOOKUP($A1155,Sheet1!$B$3:$AH$1266,Sheet1!G$1+(Sheet1!$A$1-1)*10,FALSE),IF(VLOOKUP($A1155,Sheet1!$B$3:$AH$1266,Sheet1!G$1+(Sheet1!$A$1-1)*10,FALSE)&gt;99999,-3,IF(VLOOKUP($A1155,Sheet1!$B$3:$AH$1266,Sheet1!G$1+(Sheet1!$A$1-1)*10,FALSE)&gt;9999,-2,IF(VLOOKUP($A1155,Sheet1!$B$3:$AH$1266,Sheet1!G$1+(Sheet1!$A$1-1)*10,FALSE)&gt;999,-1,0)))))))</f>
        <v>6200</v>
      </c>
      <c r="X1155" s="385">
        <f>IF(ISNA(VLOOKUP($A1155,Sheet1!$B$3:$AH$1266,Sheet1!H$1+(Sheet1!$A$1-1)*10,FALSE))=TRUE,"---",IF(VLOOKUP($A1155,Sheet1!$B$3:$AH$1266,Sheet1!H$1+(Sheet1!$A$1-1)*10,FALSE)="---","---", (ROUND(VLOOKUP($A1155,Sheet1!$B$3:$AH$1266,Sheet1!H$1+(Sheet1!$A$1-1)*10,FALSE),IF(VLOOKUP($A1155,Sheet1!$B$3:$AH$1266,Sheet1!H$1+(Sheet1!$A$1-1)*10,FALSE)&gt;99999,-3,IF(VLOOKUP($A1155,Sheet1!$B$3:$AH$1266,Sheet1!H$1+(Sheet1!$A$1-1)*10,FALSE)&gt;9999,-2,IF(VLOOKUP($A1155,Sheet1!$B$3:$AH$1266,Sheet1!H$1+(Sheet1!$A$1-1)*10,FALSE)&gt;999,-1,0)))))))</f>
        <v>10200</v>
      </c>
      <c r="Y1155" s="385">
        <f>IF(ISNA(VLOOKUP($A1155,Sheet1!$B$3:$AH$1266,Sheet1!I$1+(Sheet1!$A$1-1)*10,FALSE))=TRUE,"---",IF(VLOOKUP($A1155,Sheet1!$B$3:$AH$1266,Sheet1!I$1+(Sheet1!$A$1-1)*10,FALSE)="---","---", (ROUND(VLOOKUP($A1155,Sheet1!$B$3:$AH$1266,Sheet1!I$1+(Sheet1!$A$1-1)*10,FALSE),IF(VLOOKUP($A1155,Sheet1!$B$3:$AH$1266,Sheet1!I$1+(Sheet1!$A$1-1)*10,FALSE)&gt;99999,-3,IF(VLOOKUP($A1155,Sheet1!$B$3:$AH$1266,Sheet1!I$1+(Sheet1!$A$1-1)*10,FALSE)&gt;9999,-2,IF(VLOOKUP($A1155,Sheet1!$B$3:$AH$1266,Sheet1!I$1+(Sheet1!$A$1-1)*10,FALSE)&gt;999,-1,0)))))))</f>
        <v>13000</v>
      </c>
      <c r="Z1155" s="385">
        <f>IF(ISNA(VLOOKUP($A1155,Sheet1!$B$3:$AH$1266,Sheet1!J$1+(Sheet1!$A$1-1)*10,FALSE))=TRUE,"---",IF(VLOOKUP($A1155,Sheet1!$B$3:$AH$1266,Sheet1!J$1+(Sheet1!$A$1-1)*10,FALSE)="---","---", (ROUND(VLOOKUP($A1155,Sheet1!$B$3:$AH$1266,Sheet1!J$1+(Sheet1!$A$1-1)*10,FALSE),IF(VLOOKUP($A1155,Sheet1!$B$3:$AH$1266,Sheet1!J$1+(Sheet1!$A$1-1)*10,FALSE)&gt;99999,-3,IF(VLOOKUP($A1155,Sheet1!$B$3:$AH$1266,Sheet1!J$1+(Sheet1!$A$1-1)*10,FALSE)&gt;9999,-2,IF(VLOOKUP($A1155,Sheet1!$B$3:$AH$1266,Sheet1!J$1+(Sheet1!$A$1-1)*10,FALSE)&gt;999,-1,0)))))))</f>
        <v>16600</v>
      </c>
      <c r="AA1155" s="385">
        <f>IF(ISNA(VLOOKUP($A1155,Sheet1!$B$3:$AH$1266,Sheet1!K$1+(Sheet1!$A$1-1)*10,FALSE))=TRUE,"---",IF(VLOOKUP($A1155,Sheet1!$B$3:$AH$1266,Sheet1!K$1+(Sheet1!$A$1-1)*10,FALSE)="---","---", (ROUND(VLOOKUP($A1155,Sheet1!$B$3:$AH$1266,Sheet1!K$1+(Sheet1!$A$1-1)*10,FALSE),IF(VLOOKUP($A1155,Sheet1!$B$3:$AH$1266,Sheet1!K$1+(Sheet1!$A$1-1)*10,FALSE)&gt;99999,-3,IF(VLOOKUP($A1155,Sheet1!$B$3:$AH$1266,Sheet1!K$1+(Sheet1!$A$1-1)*10,FALSE)&gt;9999,-2,IF(VLOOKUP($A1155,Sheet1!$B$3:$AH$1266,Sheet1!K$1+(Sheet1!$A$1-1)*10,FALSE)&gt;999,-1,0)))))))</f>
        <v>19500</v>
      </c>
      <c r="AB1155" s="385">
        <f>IF(ISNA(VLOOKUP($A1155,Sheet1!$B$3:$AH$1266,Sheet1!L$1+(Sheet1!$A$1-1)*10,FALSE))=TRUE,"---",IF(VLOOKUP($A1155,Sheet1!$B$3:$AH$1266,Sheet1!L$1+(Sheet1!$A$1-1)*10,FALSE)="---","---", (ROUND(VLOOKUP($A1155,Sheet1!$B$3:$AH$1266,Sheet1!L$1+(Sheet1!$A$1-1)*10,FALSE),IF(VLOOKUP($A1155,Sheet1!$B$3:$AH$1266,Sheet1!L$1+(Sheet1!$A$1-1)*10,FALSE)&gt;99999,-3,IF(VLOOKUP($A1155,Sheet1!$B$3:$AH$1266,Sheet1!L$1+(Sheet1!$A$1-1)*10,FALSE)&gt;9999,-2,IF(VLOOKUP($A1155,Sheet1!$B$3:$AH$1266,Sheet1!L$1+(Sheet1!$A$1-1)*10,FALSE)&gt;999,-1,0)))))))</f>
        <v>22400</v>
      </c>
      <c r="AC1155" s="385">
        <f>IF(ISNA(VLOOKUP($A1155,Sheet1!$B$3:$AH$1266,Sheet1!M$1+(Sheet1!$A$1-1)*10,FALSE))=TRUE,"---",IF(VLOOKUP($A1155,Sheet1!$B$3:$AH$1266,Sheet1!M$1+(Sheet1!$A$1-1)*10,FALSE)="---","---", (ROUND(VLOOKUP($A1155,Sheet1!$B$3:$AH$1266,Sheet1!M$1+(Sheet1!$A$1-1)*10,FALSE),IF(VLOOKUP($A1155,Sheet1!$B$3:$AH$1266,Sheet1!M$1+(Sheet1!$A$1-1)*10,FALSE)&gt;99999,-3,IF(VLOOKUP($A1155,Sheet1!$B$3:$AH$1266,Sheet1!M$1+(Sheet1!$A$1-1)*10,FALSE)&gt;9999,-2,IF(VLOOKUP($A1155,Sheet1!$B$3:$AH$1266,Sheet1!M$1+(Sheet1!$A$1-1)*10,FALSE)&gt;999,-1,0)))))))</f>
        <v>25500</v>
      </c>
      <c r="AD1155" s="385">
        <f>IF(ISNA(VLOOKUP($A1155,Sheet1!$B$3:$AH$1266,Sheet1!N$1+(Sheet1!$A$1-1)*10,FALSE))=TRUE,"---",IF(VLOOKUP($A1155,Sheet1!$B$3:$AH$1266,Sheet1!N$1+(Sheet1!$A$1-1)*10,FALSE)="---","---", (ROUND(VLOOKUP($A1155,Sheet1!$B$3:$AH$1266,Sheet1!N$1+(Sheet1!$A$1-1)*10,FALSE),IF(VLOOKUP($A1155,Sheet1!$B$3:$AH$1266,Sheet1!N$1+(Sheet1!$A$1-1)*10,FALSE)&gt;99999,-3,IF(VLOOKUP($A1155,Sheet1!$B$3:$AH$1266,Sheet1!N$1+(Sheet1!$A$1-1)*10,FALSE)&gt;9999,-2,IF(VLOOKUP($A1155,Sheet1!$B$3:$AH$1266,Sheet1!N$1+(Sheet1!$A$1-1)*10,FALSE)&gt;999,-1,0)))))))</f>
        <v>29700</v>
      </c>
    </row>
    <row r="1156" spans="1:30" ht="25.5" customHeight="1" x14ac:dyDescent="0.25">
      <c r="A1156" s="304"/>
      <c r="B1156" s="346"/>
      <c r="C1156" s="304"/>
      <c r="D1156" s="304"/>
      <c r="E1156" s="305"/>
      <c r="F1156" s="117" t="s">
        <v>4638</v>
      </c>
      <c r="G1156" s="118" t="s">
        <v>286</v>
      </c>
      <c r="H1156" s="348"/>
      <c r="I1156" s="378"/>
      <c r="J1156" s="337"/>
      <c r="K1156" s="352"/>
      <c r="L1156" s="339"/>
      <c r="M1156" s="382"/>
      <c r="N1156" s="352"/>
      <c r="O1156" s="329" t="e">
        <f t="shared" si="39"/>
        <v>#NUM!</v>
      </c>
      <c r="P1156" s="329" t="e">
        <f>IF(O1156&lt;&gt;"",VLOOKUP($A1156,Sheet4!$A$2:$O$1309,14,FALSE)*100,"")</f>
        <v>#NUM!</v>
      </c>
      <c r="Q1156" s="329" t="e">
        <f>IF(P1156&lt;&gt;"",VLOOKUP($A1156,Sheet4!$A$2:$O$1309,15,FALSE)*100,"")</f>
        <v>#NUM!</v>
      </c>
      <c r="R1156" s="357" t="e">
        <f t="shared" si="38"/>
        <v>#NUM!</v>
      </c>
      <c r="S1156" s="357"/>
      <c r="T1156" s="357"/>
      <c r="U1156" s="385"/>
      <c r="V1156" s="385"/>
      <c r="W1156" s="385"/>
      <c r="X1156" s="385"/>
      <c r="Y1156" s="385"/>
      <c r="Z1156" s="385"/>
      <c r="AA1156" s="385"/>
      <c r="AB1156" s="385"/>
      <c r="AC1156" s="385"/>
      <c r="AD1156" s="385"/>
    </row>
    <row r="1157" spans="1:30" ht="25.5" customHeight="1" x14ac:dyDescent="0.25">
      <c r="A1157" s="125" t="s">
        <v>1700</v>
      </c>
      <c r="B1157" s="126" t="s">
        <v>1701</v>
      </c>
      <c r="C1157" s="125">
        <v>420621</v>
      </c>
      <c r="D1157" s="125">
        <v>770918</v>
      </c>
      <c r="E1157" s="70" t="s">
        <v>3031</v>
      </c>
      <c r="F1157" s="139" t="s">
        <v>4405</v>
      </c>
      <c r="G1157" s="127" t="s">
        <v>160</v>
      </c>
      <c r="H1157" s="128">
        <v>551</v>
      </c>
      <c r="I1157" s="112">
        <v>26473</v>
      </c>
      <c r="J1157" s="140" t="s">
        <v>4405</v>
      </c>
      <c r="K1157" s="127" t="s">
        <v>17</v>
      </c>
      <c r="L1157" s="115">
        <v>65000</v>
      </c>
      <c r="M1157" s="116">
        <v>118</v>
      </c>
      <c r="N1157" s="127" t="s">
        <v>457</v>
      </c>
      <c r="O1157" s="68" t="str">
        <f t="shared" si="39"/>
        <v>&lt;0.2</v>
      </c>
      <c r="P1157" s="68">
        <f>IF(O1157&lt;&gt;"",VLOOKUP($A1157,Sheet4!$A$2:$O$1309,14,FALSE)*100,"")</f>
        <v>1.5365610095873228</v>
      </c>
      <c r="Q1157" s="68">
        <f>IF(P1157&lt;&gt;"",VLOOKUP($A1157,Sheet4!$A$2:$O$1309,15,FALSE)*100,"")</f>
        <v>14.07322453952008</v>
      </c>
      <c r="R1157" s="74" t="str">
        <f t="shared" si="38"/>
        <v>&gt;500</v>
      </c>
      <c r="S1157" s="64" t="s">
        <v>4367</v>
      </c>
      <c r="T1157" s="64" t="str">
        <f>IF(ISNA(VLOOKUP(A1157,Sheet1!B$3:C$1266,2,FALSE)=TRUE),"NC",VLOOKUP(A1157,Sheet1!B$3:C$1266,2,FALSE))</f>
        <v>Rural</v>
      </c>
      <c r="U1157" s="65">
        <f>IF(ISNA(VLOOKUP($A1157,Sheet1!$B$3:$AH$1266,Sheet1!E$1+(Sheet1!$A$1-1)*10,FALSE))=TRUE,"---",IF(VLOOKUP($A1157,Sheet1!$B$3:$AH$1266,Sheet1!E$1+(Sheet1!$A$1-1)*10,FALSE)="---","---", (ROUND(VLOOKUP($A1157,Sheet1!$B$3:$AH$1266,Sheet1!E$1+(Sheet1!$A$1-1)*10,FALSE),IF(VLOOKUP($A1157,Sheet1!$B$3:$AH$1266,Sheet1!E$1+(Sheet1!$A$1-1)*10,FALSE)&gt;99999,-3,IF(VLOOKUP($A1157,Sheet1!$B$3:$AH$1266,Sheet1!E$1+(Sheet1!$A$1-1)*10,FALSE)&gt;9999,-2,IF(VLOOKUP($A1157,Sheet1!$B$3:$AH$1266,Sheet1!E$1+(Sheet1!$A$1-1)*10,FALSE)&gt;999,-1,0)))))))</f>
        <v>6050</v>
      </c>
      <c r="V1157" s="65">
        <f>IF(ISNA(VLOOKUP($A1157,Sheet1!$B$3:$AH$1266,Sheet1!F$1+(Sheet1!$A$1-1)*10,FALSE))=TRUE,"---",IF(VLOOKUP($A1157,Sheet1!$B$3:$AH$1266,Sheet1!F$1+(Sheet1!$A$1-1)*10,FALSE)="---","---", (ROUND(VLOOKUP($A1157,Sheet1!$B$3:$AH$1266,Sheet1!F$1+(Sheet1!$A$1-1)*10,FALSE),IF(VLOOKUP($A1157,Sheet1!$B$3:$AH$1266,Sheet1!F$1+(Sheet1!$A$1-1)*10,FALSE)&gt;99999,-3,IF(VLOOKUP($A1157,Sheet1!$B$3:$AH$1266,Sheet1!F$1+(Sheet1!$A$1-1)*10,FALSE)&gt;9999,-2,IF(VLOOKUP($A1157,Sheet1!$B$3:$AH$1266,Sheet1!F$1+(Sheet1!$A$1-1)*10,FALSE)&gt;999,-1,0)))))))</f>
        <v>7230</v>
      </c>
      <c r="W1157" s="65">
        <f>IF(ISNA(VLOOKUP($A1157,Sheet1!$B$3:$AH$1266,Sheet1!G$1+(Sheet1!$A$1-1)*10,FALSE))=TRUE,"---",IF(VLOOKUP($A1157,Sheet1!$B$3:$AH$1266,Sheet1!G$1+(Sheet1!$A$1-1)*10,FALSE)="---","---", (ROUND(VLOOKUP($A1157,Sheet1!$B$3:$AH$1266,Sheet1!G$1+(Sheet1!$A$1-1)*10,FALSE),IF(VLOOKUP($A1157,Sheet1!$B$3:$AH$1266,Sheet1!G$1+(Sheet1!$A$1-1)*10,FALSE)&gt;99999,-3,IF(VLOOKUP($A1157,Sheet1!$B$3:$AH$1266,Sheet1!G$1+(Sheet1!$A$1-1)*10,FALSE)&gt;9999,-2,IF(VLOOKUP($A1157,Sheet1!$B$3:$AH$1266,Sheet1!G$1+(Sheet1!$A$1-1)*10,FALSE)&gt;999,-1,0)))))))</f>
        <v>8860</v>
      </c>
      <c r="X1157" s="65">
        <f>IF(ISNA(VLOOKUP($A1157,Sheet1!$B$3:$AH$1266,Sheet1!H$1+(Sheet1!$A$1-1)*10,FALSE))=TRUE,"---",IF(VLOOKUP($A1157,Sheet1!$B$3:$AH$1266,Sheet1!H$1+(Sheet1!$A$1-1)*10,FALSE)="---","---", (ROUND(VLOOKUP($A1157,Sheet1!$B$3:$AH$1266,Sheet1!H$1+(Sheet1!$A$1-1)*10,FALSE),IF(VLOOKUP($A1157,Sheet1!$B$3:$AH$1266,Sheet1!H$1+(Sheet1!$A$1-1)*10,FALSE)&gt;99999,-3,IF(VLOOKUP($A1157,Sheet1!$B$3:$AH$1266,Sheet1!H$1+(Sheet1!$A$1-1)*10,FALSE)&gt;9999,-2,IF(VLOOKUP($A1157,Sheet1!$B$3:$AH$1266,Sheet1!H$1+(Sheet1!$A$1-1)*10,FALSE)&gt;999,-1,0)))))))</f>
        <v>13400</v>
      </c>
      <c r="Y1157" s="65">
        <f>IF(ISNA(VLOOKUP($A1157,Sheet1!$B$3:$AH$1266,Sheet1!I$1+(Sheet1!$A$1-1)*10,FALSE))=TRUE,"---",IF(VLOOKUP($A1157,Sheet1!$B$3:$AH$1266,Sheet1!I$1+(Sheet1!$A$1-1)*10,FALSE)="---","---", (ROUND(VLOOKUP($A1157,Sheet1!$B$3:$AH$1266,Sheet1!I$1+(Sheet1!$A$1-1)*10,FALSE),IF(VLOOKUP($A1157,Sheet1!$B$3:$AH$1266,Sheet1!I$1+(Sheet1!$A$1-1)*10,FALSE)&gt;99999,-3,IF(VLOOKUP($A1157,Sheet1!$B$3:$AH$1266,Sheet1!I$1+(Sheet1!$A$1-1)*10,FALSE)&gt;9999,-2,IF(VLOOKUP($A1157,Sheet1!$B$3:$AH$1266,Sheet1!I$1+(Sheet1!$A$1-1)*10,FALSE)&gt;999,-1,0)))))))</f>
        <v>16700</v>
      </c>
      <c r="Z1157" s="65">
        <f>IF(ISNA(VLOOKUP($A1157,Sheet1!$B$3:$AH$1266,Sheet1!J$1+(Sheet1!$A$1-1)*10,FALSE))=TRUE,"---",IF(VLOOKUP($A1157,Sheet1!$B$3:$AH$1266,Sheet1!J$1+(Sheet1!$A$1-1)*10,FALSE)="---","---", (ROUND(VLOOKUP($A1157,Sheet1!$B$3:$AH$1266,Sheet1!J$1+(Sheet1!$A$1-1)*10,FALSE),IF(VLOOKUP($A1157,Sheet1!$B$3:$AH$1266,Sheet1!J$1+(Sheet1!$A$1-1)*10,FALSE)&gt;99999,-3,IF(VLOOKUP($A1157,Sheet1!$B$3:$AH$1266,Sheet1!J$1+(Sheet1!$A$1-1)*10,FALSE)&gt;9999,-2,IF(VLOOKUP($A1157,Sheet1!$B$3:$AH$1266,Sheet1!J$1+(Sheet1!$A$1-1)*10,FALSE)&gt;999,-1,0)))))))</f>
        <v>21100</v>
      </c>
      <c r="AA1157" s="65">
        <f>IF(ISNA(VLOOKUP($A1157,Sheet1!$B$3:$AH$1266,Sheet1!K$1+(Sheet1!$A$1-1)*10,FALSE))=TRUE,"---",IF(VLOOKUP($A1157,Sheet1!$B$3:$AH$1266,Sheet1!K$1+(Sheet1!$A$1-1)*10,FALSE)="---","---", (ROUND(VLOOKUP($A1157,Sheet1!$B$3:$AH$1266,Sheet1!K$1+(Sheet1!$A$1-1)*10,FALSE),IF(VLOOKUP($A1157,Sheet1!$B$3:$AH$1266,Sheet1!K$1+(Sheet1!$A$1-1)*10,FALSE)&gt;99999,-3,IF(VLOOKUP($A1157,Sheet1!$B$3:$AH$1266,Sheet1!K$1+(Sheet1!$A$1-1)*10,FALSE)&gt;9999,-2,IF(VLOOKUP($A1157,Sheet1!$B$3:$AH$1266,Sheet1!K$1+(Sheet1!$A$1-1)*10,FALSE)&gt;999,-1,0)))))))</f>
        <v>24800</v>
      </c>
      <c r="AB1157" s="65">
        <f>IF(ISNA(VLOOKUP($A1157,Sheet1!$B$3:$AH$1266,Sheet1!L$1+(Sheet1!$A$1-1)*10,FALSE))=TRUE,"---",IF(VLOOKUP($A1157,Sheet1!$B$3:$AH$1266,Sheet1!L$1+(Sheet1!$A$1-1)*10,FALSE)="---","---", (ROUND(VLOOKUP($A1157,Sheet1!$B$3:$AH$1266,Sheet1!L$1+(Sheet1!$A$1-1)*10,FALSE),IF(VLOOKUP($A1157,Sheet1!$B$3:$AH$1266,Sheet1!L$1+(Sheet1!$A$1-1)*10,FALSE)&gt;99999,-3,IF(VLOOKUP($A1157,Sheet1!$B$3:$AH$1266,Sheet1!L$1+(Sheet1!$A$1-1)*10,FALSE)&gt;9999,-2,IF(VLOOKUP($A1157,Sheet1!$B$3:$AH$1266,Sheet1!L$1+(Sheet1!$A$1-1)*10,FALSE)&gt;999,-1,0)))))))</f>
        <v>28400</v>
      </c>
      <c r="AC1157" s="65">
        <f>IF(ISNA(VLOOKUP($A1157,Sheet1!$B$3:$AH$1266,Sheet1!M$1+(Sheet1!$A$1-1)*10,FALSE))=TRUE,"---",IF(VLOOKUP($A1157,Sheet1!$B$3:$AH$1266,Sheet1!M$1+(Sheet1!$A$1-1)*10,FALSE)="---","---", (ROUND(VLOOKUP($A1157,Sheet1!$B$3:$AH$1266,Sheet1!M$1+(Sheet1!$A$1-1)*10,FALSE),IF(VLOOKUP($A1157,Sheet1!$B$3:$AH$1266,Sheet1!M$1+(Sheet1!$A$1-1)*10,FALSE)&gt;99999,-3,IF(VLOOKUP($A1157,Sheet1!$B$3:$AH$1266,Sheet1!M$1+(Sheet1!$A$1-1)*10,FALSE)&gt;9999,-2,IF(VLOOKUP($A1157,Sheet1!$B$3:$AH$1266,Sheet1!M$1+(Sheet1!$A$1-1)*10,FALSE)&gt;999,-1,0)))))))</f>
        <v>32200</v>
      </c>
      <c r="AD1157" s="65">
        <f>IF(ISNA(VLOOKUP($A1157,Sheet1!$B$3:$AH$1266,Sheet1!N$1+(Sheet1!$A$1-1)*10,FALSE))=TRUE,"---",IF(VLOOKUP($A1157,Sheet1!$B$3:$AH$1266,Sheet1!N$1+(Sheet1!$A$1-1)*10,FALSE)="---","---", (ROUND(VLOOKUP($A1157,Sheet1!$B$3:$AH$1266,Sheet1!N$1+(Sheet1!$A$1-1)*10,FALSE),IF(VLOOKUP($A1157,Sheet1!$B$3:$AH$1266,Sheet1!N$1+(Sheet1!$A$1-1)*10,FALSE)&gt;99999,-3,IF(VLOOKUP($A1157,Sheet1!$B$3:$AH$1266,Sheet1!N$1+(Sheet1!$A$1-1)*10,FALSE)&gt;9999,-2,IF(VLOOKUP($A1157,Sheet1!$B$3:$AH$1266,Sheet1!N$1+(Sheet1!$A$1-1)*10,FALSE)&gt;999,-1,0)))))))</f>
        <v>37600</v>
      </c>
    </row>
    <row r="1158" spans="1:30" ht="25.5" customHeight="1" x14ac:dyDescent="0.25">
      <c r="A1158" s="304" t="s">
        <v>1702</v>
      </c>
      <c r="B1158" s="393" t="s">
        <v>1703</v>
      </c>
      <c r="C1158" s="304">
        <v>420700</v>
      </c>
      <c r="D1158" s="304">
        <v>770720</v>
      </c>
      <c r="E1158" s="305" t="s">
        <v>3031</v>
      </c>
      <c r="F1158" s="345" t="s">
        <v>4514</v>
      </c>
      <c r="G1158" s="402" t="s">
        <v>31</v>
      </c>
      <c r="H1158" s="348">
        <v>5.0599999999999996</v>
      </c>
      <c r="I1158" s="119">
        <v>26473</v>
      </c>
      <c r="J1158" s="137" t="s">
        <v>4405</v>
      </c>
      <c r="K1158" s="118" t="s">
        <v>17</v>
      </c>
      <c r="L1158" s="122">
        <v>590</v>
      </c>
      <c r="M1158" s="123">
        <v>117</v>
      </c>
      <c r="N1158" s="118" t="s">
        <v>481</v>
      </c>
      <c r="O1158" s="71">
        <f t="shared" si="39"/>
        <v>22.979790225712232</v>
      </c>
      <c r="P1158" s="71">
        <f>IF(O1158&lt;&gt;"",VLOOKUP($A1158,Sheet4!$A$2:$O$1309,14,FALSE)*100,"")</f>
        <v>5.7284976342088401</v>
      </c>
      <c r="Q1158" s="71">
        <f>IF(P1158&lt;&gt;"",VLOOKUP($A1158,Sheet4!$A$2:$O$1309,15,FALSE)*100,"")</f>
        <v>43.887984322632192</v>
      </c>
      <c r="R1158" s="73">
        <f t="shared" si="38"/>
        <v>4</v>
      </c>
      <c r="S1158" s="357" t="s">
        <v>4367</v>
      </c>
      <c r="T1158" s="357" t="str">
        <f>IF(ISNA(VLOOKUP(A1158,Sheet1!B$3:C$1266,2,FALSE)=TRUE),"NC",VLOOKUP(A1158,Sheet1!B$3:C$1266,2,FALSE))</f>
        <v>Rural</v>
      </c>
      <c r="U1158" s="385">
        <f>IF(ISNA(VLOOKUP($A1158,Sheet1!$B$3:$AH$1266,Sheet1!E$1+(Sheet1!$A$1-1)*10,FALSE))=TRUE,"---",IF(VLOOKUP($A1158,Sheet1!$B$3:$AH$1266,Sheet1!E$1+(Sheet1!$A$1-1)*10,FALSE)="---","---", (ROUND(VLOOKUP($A1158,Sheet1!$B$3:$AH$1266,Sheet1!E$1+(Sheet1!$A$1-1)*10,FALSE),IF(VLOOKUP($A1158,Sheet1!$B$3:$AH$1266,Sheet1!E$1+(Sheet1!$A$1-1)*10,FALSE)&gt;99999,-3,IF(VLOOKUP($A1158,Sheet1!$B$3:$AH$1266,Sheet1!E$1+(Sheet1!$A$1-1)*10,FALSE)&gt;9999,-2,IF(VLOOKUP($A1158,Sheet1!$B$3:$AH$1266,Sheet1!E$1+(Sheet1!$A$1-1)*10,FALSE)&gt;999,-1,0)))))))</f>
        <v>187</v>
      </c>
      <c r="V1158" s="385">
        <f>IF(ISNA(VLOOKUP($A1158,Sheet1!$B$3:$AH$1266,Sheet1!F$1+(Sheet1!$A$1-1)*10,FALSE))=TRUE,"---",IF(VLOOKUP($A1158,Sheet1!$B$3:$AH$1266,Sheet1!F$1+(Sheet1!$A$1-1)*10,FALSE)="---","---", (ROUND(VLOOKUP($A1158,Sheet1!$B$3:$AH$1266,Sheet1!F$1+(Sheet1!$A$1-1)*10,FALSE),IF(VLOOKUP($A1158,Sheet1!$B$3:$AH$1266,Sheet1!F$1+(Sheet1!$A$1-1)*10,FALSE)&gt;99999,-3,IF(VLOOKUP($A1158,Sheet1!$B$3:$AH$1266,Sheet1!F$1+(Sheet1!$A$1-1)*10,FALSE)&gt;9999,-2,IF(VLOOKUP($A1158,Sheet1!$B$3:$AH$1266,Sheet1!F$1+(Sheet1!$A$1-1)*10,FALSE)&gt;999,-1,0)))))))</f>
        <v>246</v>
      </c>
      <c r="W1158" s="385">
        <f>IF(ISNA(VLOOKUP($A1158,Sheet1!$B$3:$AH$1266,Sheet1!G$1+(Sheet1!$A$1-1)*10,FALSE))=TRUE,"---",IF(VLOOKUP($A1158,Sheet1!$B$3:$AH$1266,Sheet1!G$1+(Sheet1!$A$1-1)*10,FALSE)="---","---", (ROUND(VLOOKUP($A1158,Sheet1!$B$3:$AH$1266,Sheet1!G$1+(Sheet1!$A$1-1)*10,FALSE),IF(VLOOKUP($A1158,Sheet1!$B$3:$AH$1266,Sheet1!G$1+(Sheet1!$A$1-1)*10,FALSE)&gt;99999,-3,IF(VLOOKUP($A1158,Sheet1!$B$3:$AH$1266,Sheet1!G$1+(Sheet1!$A$1-1)*10,FALSE)&gt;9999,-2,IF(VLOOKUP($A1158,Sheet1!$B$3:$AH$1266,Sheet1!G$1+(Sheet1!$A$1-1)*10,FALSE)&gt;999,-1,0)))))))</f>
        <v>335</v>
      </c>
      <c r="X1158" s="385">
        <f>IF(ISNA(VLOOKUP($A1158,Sheet1!$B$3:$AH$1266,Sheet1!H$1+(Sheet1!$A$1-1)*10,FALSE))=TRUE,"---",IF(VLOOKUP($A1158,Sheet1!$B$3:$AH$1266,Sheet1!H$1+(Sheet1!$A$1-1)*10,FALSE)="---","---", (ROUND(VLOOKUP($A1158,Sheet1!$B$3:$AH$1266,Sheet1!H$1+(Sheet1!$A$1-1)*10,FALSE),IF(VLOOKUP($A1158,Sheet1!$B$3:$AH$1266,Sheet1!H$1+(Sheet1!$A$1-1)*10,FALSE)&gt;99999,-3,IF(VLOOKUP($A1158,Sheet1!$B$3:$AH$1266,Sheet1!H$1+(Sheet1!$A$1-1)*10,FALSE)&gt;9999,-2,IF(VLOOKUP($A1158,Sheet1!$B$3:$AH$1266,Sheet1!H$1+(Sheet1!$A$1-1)*10,FALSE)&gt;999,-1,0)))))))</f>
        <v>628</v>
      </c>
      <c r="Y1158" s="385">
        <f>IF(ISNA(VLOOKUP($A1158,Sheet1!$B$3:$AH$1266,Sheet1!I$1+(Sheet1!$A$1-1)*10,FALSE))=TRUE,"---",IF(VLOOKUP($A1158,Sheet1!$B$3:$AH$1266,Sheet1!I$1+(Sheet1!$A$1-1)*10,FALSE)="---","---", (ROUND(VLOOKUP($A1158,Sheet1!$B$3:$AH$1266,Sheet1!I$1+(Sheet1!$A$1-1)*10,FALSE),IF(VLOOKUP($A1158,Sheet1!$B$3:$AH$1266,Sheet1!I$1+(Sheet1!$A$1-1)*10,FALSE)&gt;99999,-3,IF(VLOOKUP($A1158,Sheet1!$B$3:$AH$1266,Sheet1!I$1+(Sheet1!$A$1-1)*10,FALSE)&gt;9999,-2,IF(VLOOKUP($A1158,Sheet1!$B$3:$AH$1266,Sheet1!I$1+(Sheet1!$A$1-1)*10,FALSE)&gt;999,-1,0)))))))</f>
        <v>877</v>
      </c>
      <c r="Z1158" s="385">
        <f>IF(ISNA(VLOOKUP($A1158,Sheet1!$B$3:$AH$1266,Sheet1!J$1+(Sheet1!$A$1-1)*10,FALSE))=TRUE,"---",IF(VLOOKUP($A1158,Sheet1!$B$3:$AH$1266,Sheet1!J$1+(Sheet1!$A$1-1)*10,FALSE)="---","---", (ROUND(VLOOKUP($A1158,Sheet1!$B$3:$AH$1266,Sheet1!J$1+(Sheet1!$A$1-1)*10,FALSE),IF(VLOOKUP($A1158,Sheet1!$B$3:$AH$1266,Sheet1!J$1+(Sheet1!$A$1-1)*10,FALSE)&gt;99999,-3,IF(VLOOKUP($A1158,Sheet1!$B$3:$AH$1266,Sheet1!J$1+(Sheet1!$A$1-1)*10,FALSE)&gt;9999,-2,IF(VLOOKUP($A1158,Sheet1!$B$3:$AH$1266,Sheet1!J$1+(Sheet1!$A$1-1)*10,FALSE)&gt;999,-1,0)))))))</f>
        <v>1240</v>
      </c>
      <c r="AA1158" s="385">
        <f>IF(ISNA(VLOOKUP($A1158,Sheet1!$B$3:$AH$1266,Sheet1!K$1+(Sheet1!$A$1-1)*10,FALSE))=TRUE,"---",IF(VLOOKUP($A1158,Sheet1!$B$3:$AH$1266,Sheet1!K$1+(Sheet1!$A$1-1)*10,FALSE)="---","---", (ROUND(VLOOKUP($A1158,Sheet1!$B$3:$AH$1266,Sheet1!K$1+(Sheet1!$A$1-1)*10,FALSE),IF(VLOOKUP($A1158,Sheet1!$B$3:$AH$1266,Sheet1!K$1+(Sheet1!$A$1-1)*10,FALSE)&gt;99999,-3,IF(VLOOKUP($A1158,Sheet1!$B$3:$AH$1266,Sheet1!K$1+(Sheet1!$A$1-1)*10,FALSE)&gt;9999,-2,IF(VLOOKUP($A1158,Sheet1!$B$3:$AH$1266,Sheet1!K$1+(Sheet1!$A$1-1)*10,FALSE)&gt;999,-1,0)))))))</f>
        <v>1570</v>
      </c>
      <c r="AB1158" s="385">
        <f>IF(ISNA(VLOOKUP($A1158,Sheet1!$B$3:$AH$1266,Sheet1!L$1+(Sheet1!$A$1-1)*10,FALSE))=TRUE,"---",IF(VLOOKUP($A1158,Sheet1!$B$3:$AH$1266,Sheet1!L$1+(Sheet1!$A$1-1)*10,FALSE)="---","---", (ROUND(VLOOKUP($A1158,Sheet1!$B$3:$AH$1266,Sheet1!L$1+(Sheet1!$A$1-1)*10,FALSE),IF(VLOOKUP($A1158,Sheet1!$B$3:$AH$1266,Sheet1!L$1+(Sheet1!$A$1-1)*10,FALSE)&gt;99999,-3,IF(VLOOKUP($A1158,Sheet1!$B$3:$AH$1266,Sheet1!L$1+(Sheet1!$A$1-1)*10,FALSE)&gt;9999,-2,IF(VLOOKUP($A1158,Sheet1!$B$3:$AH$1266,Sheet1!L$1+(Sheet1!$A$1-1)*10,FALSE)&gt;999,-1,0)))))))</f>
        <v>1910</v>
      </c>
      <c r="AC1158" s="385">
        <f>IF(ISNA(VLOOKUP($A1158,Sheet1!$B$3:$AH$1266,Sheet1!M$1+(Sheet1!$A$1-1)*10,FALSE))=TRUE,"---",IF(VLOOKUP($A1158,Sheet1!$B$3:$AH$1266,Sheet1!M$1+(Sheet1!$A$1-1)*10,FALSE)="---","---", (ROUND(VLOOKUP($A1158,Sheet1!$B$3:$AH$1266,Sheet1!M$1+(Sheet1!$A$1-1)*10,FALSE),IF(VLOOKUP($A1158,Sheet1!$B$3:$AH$1266,Sheet1!M$1+(Sheet1!$A$1-1)*10,FALSE)&gt;99999,-3,IF(VLOOKUP($A1158,Sheet1!$B$3:$AH$1266,Sheet1!M$1+(Sheet1!$A$1-1)*10,FALSE)&gt;9999,-2,IF(VLOOKUP($A1158,Sheet1!$B$3:$AH$1266,Sheet1!M$1+(Sheet1!$A$1-1)*10,FALSE)&gt;999,-1,0)))))))</f>
        <v>2290</v>
      </c>
      <c r="AD1158" s="385">
        <f>IF(ISNA(VLOOKUP($A1158,Sheet1!$B$3:$AH$1266,Sheet1!N$1+(Sheet1!$A$1-1)*10,FALSE))=TRUE,"---",IF(VLOOKUP($A1158,Sheet1!$B$3:$AH$1266,Sheet1!N$1+(Sheet1!$A$1-1)*10,FALSE)="---","---", (ROUND(VLOOKUP($A1158,Sheet1!$B$3:$AH$1266,Sheet1!N$1+(Sheet1!$A$1-1)*10,FALSE),IF(VLOOKUP($A1158,Sheet1!$B$3:$AH$1266,Sheet1!N$1+(Sheet1!$A$1-1)*10,FALSE)&gt;99999,-3,IF(VLOOKUP($A1158,Sheet1!$B$3:$AH$1266,Sheet1!N$1+(Sheet1!$A$1-1)*10,FALSE)&gt;9999,-2,IF(VLOOKUP($A1158,Sheet1!$B$3:$AH$1266,Sheet1!N$1+(Sheet1!$A$1-1)*10,FALSE)&gt;999,-1,0)))))))</f>
        <v>2850</v>
      </c>
    </row>
    <row r="1159" spans="1:30" ht="25.5" customHeight="1" x14ac:dyDescent="0.25">
      <c r="A1159" s="304"/>
      <c r="B1159" s="346"/>
      <c r="C1159" s="304"/>
      <c r="D1159" s="304"/>
      <c r="E1159" s="305" t="e">
        <v>#N/A</v>
      </c>
      <c r="F1159" s="346"/>
      <c r="G1159" s="403"/>
      <c r="H1159" s="348"/>
      <c r="I1159" s="119">
        <v>24439</v>
      </c>
      <c r="J1159" s="124">
        <v>3.2</v>
      </c>
      <c r="K1159" s="118" t="s">
        <v>20</v>
      </c>
      <c r="L1159" s="122">
        <v>96</v>
      </c>
      <c r="M1159" s="123">
        <v>19</v>
      </c>
      <c r="N1159" s="121" t="s">
        <v>4405</v>
      </c>
      <c r="O1159" s="71" t="s">
        <v>4405</v>
      </c>
      <c r="P1159" s="71" t="s">
        <v>4405</v>
      </c>
      <c r="Q1159" s="71" t="s">
        <v>4405</v>
      </c>
      <c r="R1159" s="73" t="s">
        <v>4405</v>
      </c>
      <c r="S1159" s="357" t="e">
        <v>#N/A</v>
      </c>
      <c r="T1159" s="357" t="str">
        <f>IF(ISNA(VLOOKUP(A1159,Sheet1!B$3:C$1266,2,FALSE)=TRUE),"ND",VLOOKUP(A1159,Sheet1!B$3:C$1266,2,FALSE))</f>
        <v>ND</v>
      </c>
      <c r="U1159" s="385" t="str">
        <f>IF(ISNA(VLOOKUP($A1159,Sheet1!$B$3:$AH$1266,Sheet1!E$1+(Sheet1!$A$1-1)*10,FALSE))=TRUE,"---",IF(VLOOKUP($A1159,Sheet1!$B$3:$AH$1266,Sheet1!E$1+(Sheet1!$A$1-1)*10,FALSE)="---","---", (ROUND(VLOOKUP($A1159,Sheet1!$B$3:$AH$1266,Sheet1!E$1+(Sheet1!$A$1-1)*10,FALSE),IF(VLOOKUP($A1159,Sheet1!$B$3:$AH$1266,Sheet1!E$1+(Sheet1!$A$1-1)*10,FALSE)&gt;99999,-3,IF(VLOOKUP($A1159,Sheet1!$B$3:$AH$1266,Sheet1!E$1+(Sheet1!$A$1-1)*10,FALSE)&gt;9999,-2,IF(VLOOKUP($A1159,Sheet1!$B$3:$AH$1266,Sheet1!E$1+(Sheet1!$A$1-1)*10,FALSE)&gt;999,-1,0)))))))</f>
        <v>---</v>
      </c>
      <c r="V1159" s="385" t="str">
        <f>IF(ISNA(VLOOKUP($A1159,Sheet1!$B$3:$AH$1266,Sheet1!F$1+(Sheet1!$A$1-1)*10,FALSE))=TRUE,"---",IF(VLOOKUP($A1159,Sheet1!$B$3:$AH$1266,Sheet1!F$1+(Sheet1!$A$1-1)*10,FALSE)="---","---", (ROUND(VLOOKUP($A1159,Sheet1!$B$3:$AH$1266,Sheet1!F$1+(Sheet1!$A$1-1)*10,FALSE),IF(VLOOKUP($A1159,Sheet1!$B$3:$AH$1266,Sheet1!F$1+(Sheet1!$A$1-1)*10,FALSE)&gt;99999,-3,IF(VLOOKUP($A1159,Sheet1!$B$3:$AH$1266,Sheet1!F$1+(Sheet1!$A$1-1)*10,FALSE)&gt;9999,-2,IF(VLOOKUP($A1159,Sheet1!$B$3:$AH$1266,Sheet1!F$1+(Sheet1!$A$1-1)*10,FALSE)&gt;999,-1,0)))))))</f>
        <v>---</v>
      </c>
      <c r="W1159" s="385" t="str">
        <f>IF(ISNA(VLOOKUP($A1159,Sheet1!$B$3:$AH$1266,Sheet1!G$1+(Sheet1!$A$1-1)*10,FALSE))=TRUE,"---",IF(VLOOKUP($A1159,Sheet1!$B$3:$AH$1266,Sheet1!G$1+(Sheet1!$A$1-1)*10,FALSE)="---","---", (ROUND(VLOOKUP($A1159,Sheet1!$B$3:$AH$1266,Sheet1!G$1+(Sheet1!$A$1-1)*10,FALSE),IF(VLOOKUP($A1159,Sheet1!$B$3:$AH$1266,Sheet1!G$1+(Sheet1!$A$1-1)*10,FALSE)&gt;99999,-3,IF(VLOOKUP($A1159,Sheet1!$B$3:$AH$1266,Sheet1!G$1+(Sheet1!$A$1-1)*10,FALSE)&gt;9999,-2,IF(VLOOKUP($A1159,Sheet1!$B$3:$AH$1266,Sheet1!G$1+(Sheet1!$A$1-1)*10,FALSE)&gt;999,-1,0)))))))</f>
        <v>---</v>
      </c>
      <c r="X1159" s="385" t="str">
        <f>IF(ISNA(VLOOKUP($A1159,Sheet1!$B$3:$AH$1266,Sheet1!H$1+(Sheet1!$A$1-1)*10,FALSE))=TRUE,"---",IF(VLOOKUP($A1159,Sheet1!$B$3:$AH$1266,Sheet1!H$1+(Sheet1!$A$1-1)*10,FALSE)="---","---", (ROUND(VLOOKUP($A1159,Sheet1!$B$3:$AH$1266,Sheet1!H$1+(Sheet1!$A$1-1)*10,FALSE),IF(VLOOKUP($A1159,Sheet1!$B$3:$AH$1266,Sheet1!H$1+(Sheet1!$A$1-1)*10,FALSE)&gt;99999,-3,IF(VLOOKUP($A1159,Sheet1!$B$3:$AH$1266,Sheet1!H$1+(Sheet1!$A$1-1)*10,FALSE)&gt;9999,-2,IF(VLOOKUP($A1159,Sheet1!$B$3:$AH$1266,Sheet1!H$1+(Sheet1!$A$1-1)*10,FALSE)&gt;999,-1,0)))))))</f>
        <v>---</v>
      </c>
      <c r="Y1159" s="385" t="str">
        <f>IF(ISNA(VLOOKUP($A1159,Sheet1!$B$3:$AH$1266,Sheet1!I$1+(Sheet1!$A$1-1)*10,FALSE))=TRUE,"---",IF(VLOOKUP($A1159,Sheet1!$B$3:$AH$1266,Sheet1!I$1+(Sheet1!$A$1-1)*10,FALSE)="---","---", (ROUND(VLOOKUP($A1159,Sheet1!$B$3:$AH$1266,Sheet1!I$1+(Sheet1!$A$1-1)*10,FALSE),IF(VLOOKUP($A1159,Sheet1!$B$3:$AH$1266,Sheet1!I$1+(Sheet1!$A$1-1)*10,FALSE)&gt;99999,-3,IF(VLOOKUP($A1159,Sheet1!$B$3:$AH$1266,Sheet1!I$1+(Sheet1!$A$1-1)*10,FALSE)&gt;9999,-2,IF(VLOOKUP($A1159,Sheet1!$B$3:$AH$1266,Sheet1!I$1+(Sheet1!$A$1-1)*10,FALSE)&gt;999,-1,0)))))))</f>
        <v>---</v>
      </c>
      <c r="Z1159" s="385" t="str">
        <f>IF(ISNA(VLOOKUP($A1159,Sheet1!$B$3:$AH$1266,Sheet1!J$1+(Sheet1!$A$1-1)*10,FALSE))=TRUE,"---",IF(VLOOKUP($A1159,Sheet1!$B$3:$AH$1266,Sheet1!J$1+(Sheet1!$A$1-1)*10,FALSE)="---","---", (ROUND(VLOOKUP($A1159,Sheet1!$B$3:$AH$1266,Sheet1!J$1+(Sheet1!$A$1-1)*10,FALSE),IF(VLOOKUP($A1159,Sheet1!$B$3:$AH$1266,Sheet1!J$1+(Sheet1!$A$1-1)*10,FALSE)&gt;99999,-3,IF(VLOOKUP($A1159,Sheet1!$B$3:$AH$1266,Sheet1!J$1+(Sheet1!$A$1-1)*10,FALSE)&gt;9999,-2,IF(VLOOKUP($A1159,Sheet1!$B$3:$AH$1266,Sheet1!J$1+(Sheet1!$A$1-1)*10,FALSE)&gt;999,-1,0)))))))</f>
        <v>---</v>
      </c>
      <c r="AA1159" s="385" t="str">
        <f>IF(ISNA(VLOOKUP($A1159,Sheet1!$B$3:$AH$1266,Sheet1!K$1+(Sheet1!$A$1-1)*10,FALSE))=TRUE,"---",IF(VLOOKUP($A1159,Sheet1!$B$3:$AH$1266,Sheet1!K$1+(Sheet1!$A$1-1)*10,FALSE)="---","---", (ROUND(VLOOKUP($A1159,Sheet1!$B$3:$AH$1266,Sheet1!K$1+(Sheet1!$A$1-1)*10,FALSE),IF(VLOOKUP($A1159,Sheet1!$B$3:$AH$1266,Sheet1!K$1+(Sheet1!$A$1-1)*10,FALSE)&gt;99999,-3,IF(VLOOKUP($A1159,Sheet1!$B$3:$AH$1266,Sheet1!K$1+(Sheet1!$A$1-1)*10,FALSE)&gt;9999,-2,IF(VLOOKUP($A1159,Sheet1!$B$3:$AH$1266,Sheet1!K$1+(Sheet1!$A$1-1)*10,FALSE)&gt;999,-1,0)))))))</f>
        <v>---</v>
      </c>
      <c r="AB1159" s="385" t="str">
        <f>IF(ISNA(VLOOKUP($A1159,Sheet1!$B$3:$AH$1266,Sheet1!L$1+(Sheet1!$A$1-1)*10,FALSE))=TRUE,"---",IF(VLOOKUP($A1159,Sheet1!$B$3:$AH$1266,Sheet1!L$1+(Sheet1!$A$1-1)*10,FALSE)="---","---", (ROUND(VLOOKUP($A1159,Sheet1!$B$3:$AH$1266,Sheet1!L$1+(Sheet1!$A$1-1)*10,FALSE),IF(VLOOKUP($A1159,Sheet1!$B$3:$AH$1266,Sheet1!L$1+(Sheet1!$A$1-1)*10,FALSE)&gt;99999,-3,IF(VLOOKUP($A1159,Sheet1!$B$3:$AH$1266,Sheet1!L$1+(Sheet1!$A$1-1)*10,FALSE)&gt;9999,-2,IF(VLOOKUP($A1159,Sheet1!$B$3:$AH$1266,Sheet1!L$1+(Sheet1!$A$1-1)*10,FALSE)&gt;999,-1,0)))))))</f>
        <v>---</v>
      </c>
      <c r="AC1159" s="385" t="str">
        <f>IF(ISNA(VLOOKUP($A1159,Sheet1!$B$3:$AH$1266,Sheet1!M$1+(Sheet1!$A$1-1)*10,FALSE))=TRUE,"---",IF(VLOOKUP($A1159,Sheet1!$B$3:$AH$1266,Sheet1!M$1+(Sheet1!$A$1-1)*10,FALSE)="---","---", (ROUND(VLOOKUP($A1159,Sheet1!$B$3:$AH$1266,Sheet1!M$1+(Sheet1!$A$1-1)*10,FALSE),IF(VLOOKUP($A1159,Sheet1!$B$3:$AH$1266,Sheet1!M$1+(Sheet1!$A$1-1)*10,FALSE)&gt;99999,-3,IF(VLOOKUP($A1159,Sheet1!$B$3:$AH$1266,Sheet1!M$1+(Sheet1!$A$1-1)*10,FALSE)&gt;9999,-2,IF(VLOOKUP($A1159,Sheet1!$B$3:$AH$1266,Sheet1!M$1+(Sheet1!$A$1-1)*10,FALSE)&gt;999,-1,0)))))))</f>
        <v>---</v>
      </c>
      <c r="AD1159" s="385" t="str">
        <f>IF(ISNA(VLOOKUP($A1159,Sheet1!$B$3:$AH$1266,Sheet1!N$1+(Sheet1!$A$1-1)*10,FALSE))=TRUE,"---",IF(VLOOKUP($A1159,Sheet1!$B$3:$AH$1266,Sheet1!N$1+(Sheet1!$A$1-1)*10,FALSE)="---","---", (ROUND(VLOOKUP($A1159,Sheet1!$B$3:$AH$1266,Sheet1!N$1+(Sheet1!$A$1-1)*10,FALSE),IF(VLOOKUP($A1159,Sheet1!$B$3:$AH$1266,Sheet1!N$1+(Sheet1!$A$1-1)*10,FALSE)&gt;99999,-3,IF(VLOOKUP($A1159,Sheet1!$B$3:$AH$1266,Sheet1!N$1+(Sheet1!$A$1-1)*10,FALSE)&gt;9999,-2,IF(VLOOKUP($A1159,Sheet1!$B$3:$AH$1266,Sheet1!N$1+(Sheet1!$A$1-1)*10,FALSE)&gt;999,-1,0)))))))</f>
        <v>---</v>
      </c>
    </row>
    <row r="1160" spans="1:30" ht="25.5" customHeight="1" x14ac:dyDescent="0.25">
      <c r="A1160" s="304"/>
      <c r="B1160" s="346"/>
      <c r="C1160" s="304"/>
      <c r="D1160" s="304"/>
      <c r="E1160" s="305" t="e">
        <v>#N/A</v>
      </c>
      <c r="F1160" s="355"/>
      <c r="G1160" s="404"/>
      <c r="H1160" s="348"/>
      <c r="I1160" s="119">
        <v>24550</v>
      </c>
      <c r="J1160" s="124">
        <v>3.32</v>
      </c>
      <c r="K1160" s="118" t="s">
        <v>28</v>
      </c>
      <c r="L1160" s="129" t="s">
        <v>4405</v>
      </c>
      <c r="M1160" s="130" t="s">
        <v>4405</v>
      </c>
      <c r="N1160" s="118" t="s">
        <v>75</v>
      </c>
      <c r="O1160" s="71" t="s">
        <v>4405</v>
      </c>
      <c r="P1160" s="71" t="s">
        <v>4405</v>
      </c>
      <c r="Q1160" s="71" t="s">
        <v>4405</v>
      </c>
      <c r="R1160" s="73" t="s">
        <v>4405</v>
      </c>
      <c r="S1160" s="357" t="e">
        <v>#N/A</v>
      </c>
      <c r="T1160" s="357" t="str">
        <f>IF(ISNA(VLOOKUP(A1160,Sheet1!B$3:C$1266,2,FALSE)=TRUE),"ND",VLOOKUP(A1160,Sheet1!B$3:C$1266,2,FALSE))</f>
        <v>ND</v>
      </c>
      <c r="U1160" s="385" t="str">
        <f>IF(ISNA(VLOOKUP($A1160,Sheet1!$B$3:$AH$1266,Sheet1!E$1+(Sheet1!$A$1-1)*10,FALSE))=TRUE,"---",IF(VLOOKUP($A1160,Sheet1!$B$3:$AH$1266,Sheet1!E$1+(Sheet1!$A$1-1)*10,FALSE)="---","---", (ROUND(VLOOKUP($A1160,Sheet1!$B$3:$AH$1266,Sheet1!E$1+(Sheet1!$A$1-1)*10,FALSE),IF(VLOOKUP($A1160,Sheet1!$B$3:$AH$1266,Sheet1!E$1+(Sheet1!$A$1-1)*10,FALSE)&gt;99999,-3,IF(VLOOKUP($A1160,Sheet1!$B$3:$AH$1266,Sheet1!E$1+(Sheet1!$A$1-1)*10,FALSE)&gt;9999,-2,IF(VLOOKUP($A1160,Sheet1!$B$3:$AH$1266,Sheet1!E$1+(Sheet1!$A$1-1)*10,FALSE)&gt;999,-1,0)))))))</f>
        <v>---</v>
      </c>
      <c r="V1160" s="385" t="str">
        <f>IF(ISNA(VLOOKUP($A1160,Sheet1!$B$3:$AH$1266,Sheet1!F$1+(Sheet1!$A$1-1)*10,FALSE))=TRUE,"---",IF(VLOOKUP($A1160,Sheet1!$B$3:$AH$1266,Sheet1!F$1+(Sheet1!$A$1-1)*10,FALSE)="---","---", (ROUND(VLOOKUP($A1160,Sheet1!$B$3:$AH$1266,Sheet1!F$1+(Sheet1!$A$1-1)*10,FALSE),IF(VLOOKUP($A1160,Sheet1!$B$3:$AH$1266,Sheet1!F$1+(Sheet1!$A$1-1)*10,FALSE)&gt;99999,-3,IF(VLOOKUP($A1160,Sheet1!$B$3:$AH$1266,Sheet1!F$1+(Sheet1!$A$1-1)*10,FALSE)&gt;9999,-2,IF(VLOOKUP($A1160,Sheet1!$B$3:$AH$1266,Sheet1!F$1+(Sheet1!$A$1-1)*10,FALSE)&gt;999,-1,0)))))))</f>
        <v>---</v>
      </c>
      <c r="W1160" s="385" t="str">
        <f>IF(ISNA(VLOOKUP($A1160,Sheet1!$B$3:$AH$1266,Sheet1!G$1+(Sheet1!$A$1-1)*10,FALSE))=TRUE,"---",IF(VLOOKUP($A1160,Sheet1!$B$3:$AH$1266,Sheet1!G$1+(Sheet1!$A$1-1)*10,FALSE)="---","---", (ROUND(VLOOKUP($A1160,Sheet1!$B$3:$AH$1266,Sheet1!G$1+(Sheet1!$A$1-1)*10,FALSE),IF(VLOOKUP($A1160,Sheet1!$B$3:$AH$1266,Sheet1!G$1+(Sheet1!$A$1-1)*10,FALSE)&gt;99999,-3,IF(VLOOKUP($A1160,Sheet1!$B$3:$AH$1266,Sheet1!G$1+(Sheet1!$A$1-1)*10,FALSE)&gt;9999,-2,IF(VLOOKUP($A1160,Sheet1!$B$3:$AH$1266,Sheet1!G$1+(Sheet1!$A$1-1)*10,FALSE)&gt;999,-1,0)))))))</f>
        <v>---</v>
      </c>
      <c r="X1160" s="385" t="str">
        <f>IF(ISNA(VLOOKUP($A1160,Sheet1!$B$3:$AH$1266,Sheet1!H$1+(Sheet1!$A$1-1)*10,FALSE))=TRUE,"---",IF(VLOOKUP($A1160,Sheet1!$B$3:$AH$1266,Sheet1!H$1+(Sheet1!$A$1-1)*10,FALSE)="---","---", (ROUND(VLOOKUP($A1160,Sheet1!$B$3:$AH$1266,Sheet1!H$1+(Sheet1!$A$1-1)*10,FALSE),IF(VLOOKUP($A1160,Sheet1!$B$3:$AH$1266,Sheet1!H$1+(Sheet1!$A$1-1)*10,FALSE)&gt;99999,-3,IF(VLOOKUP($A1160,Sheet1!$B$3:$AH$1266,Sheet1!H$1+(Sheet1!$A$1-1)*10,FALSE)&gt;9999,-2,IF(VLOOKUP($A1160,Sheet1!$B$3:$AH$1266,Sheet1!H$1+(Sheet1!$A$1-1)*10,FALSE)&gt;999,-1,0)))))))</f>
        <v>---</v>
      </c>
      <c r="Y1160" s="385" t="str">
        <f>IF(ISNA(VLOOKUP($A1160,Sheet1!$B$3:$AH$1266,Sheet1!I$1+(Sheet1!$A$1-1)*10,FALSE))=TRUE,"---",IF(VLOOKUP($A1160,Sheet1!$B$3:$AH$1266,Sheet1!I$1+(Sheet1!$A$1-1)*10,FALSE)="---","---", (ROUND(VLOOKUP($A1160,Sheet1!$B$3:$AH$1266,Sheet1!I$1+(Sheet1!$A$1-1)*10,FALSE),IF(VLOOKUP($A1160,Sheet1!$B$3:$AH$1266,Sheet1!I$1+(Sheet1!$A$1-1)*10,FALSE)&gt;99999,-3,IF(VLOOKUP($A1160,Sheet1!$B$3:$AH$1266,Sheet1!I$1+(Sheet1!$A$1-1)*10,FALSE)&gt;9999,-2,IF(VLOOKUP($A1160,Sheet1!$B$3:$AH$1266,Sheet1!I$1+(Sheet1!$A$1-1)*10,FALSE)&gt;999,-1,0)))))))</f>
        <v>---</v>
      </c>
      <c r="Z1160" s="385" t="str">
        <f>IF(ISNA(VLOOKUP($A1160,Sheet1!$B$3:$AH$1266,Sheet1!J$1+(Sheet1!$A$1-1)*10,FALSE))=TRUE,"---",IF(VLOOKUP($A1160,Sheet1!$B$3:$AH$1266,Sheet1!J$1+(Sheet1!$A$1-1)*10,FALSE)="---","---", (ROUND(VLOOKUP($A1160,Sheet1!$B$3:$AH$1266,Sheet1!J$1+(Sheet1!$A$1-1)*10,FALSE),IF(VLOOKUP($A1160,Sheet1!$B$3:$AH$1266,Sheet1!J$1+(Sheet1!$A$1-1)*10,FALSE)&gt;99999,-3,IF(VLOOKUP($A1160,Sheet1!$B$3:$AH$1266,Sheet1!J$1+(Sheet1!$A$1-1)*10,FALSE)&gt;9999,-2,IF(VLOOKUP($A1160,Sheet1!$B$3:$AH$1266,Sheet1!J$1+(Sheet1!$A$1-1)*10,FALSE)&gt;999,-1,0)))))))</f>
        <v>---</v>
      </c>
      <c r="AA1160" s="385" t="str">
        <f>IF(ISNA(VLOOKUP($A1160,Sheet1!$B$3:$AH$1266,Sheet1!K$1+(Sheet1!$A$1-1)*10,FALSE))=TRUE,"---",IF(VLOOKUP($A1160,Sheet1!$B$3:$AH$1266,Sheet1!K$1+(Sheet1!$A$1-1)*10,FALSE)="---","---", (ROUND(VLOOKUP($A1160,Sheet1!$B$3:$AH$1266,Sheet1!K$1+(Sheet1!$A$1-1)*10,FALSE),IF(VLOOKUP($A1160,Sheet1!$B$3:$AH$1266,Sheet1!K$1+(Sheet1!$A$1-1)*10,FALSE)&gt;99999,-3,IF(VLOOKUP($A1160,Sheet1!$B$3:$AH$1266,Sheet1!K$1+(Sheet1!$A$1-1)*10,FALSE)&gt;9999,-2,IF(VLOOKUP($A1160,Sheet1!$B$3:$AH$1266,Sheet1!K$1+(Sheet1!$A$1-1)*10,FALSE)&gt;999,-1,0)))))))</f>
        <v>---</v>
      </c>
      <c r="AB1160" s="385" t="str">
        <f>IF(ISNA(VLOOKUP($A1160,Sheet1!$B$3:$AH$1266,Sheet1!L$1+(Sheet1!$A$1-1)*10,FALSE))=TRUE,"---",IF(VLOOKUP($A1160,Sheet1!$B$3:$AH$1266,Sheet1!L$1+(Sheet1!$A$1-1)*10,FALSE)="---","---", (ROUND(VLOOKUP($A1160,Sheet1!$B$3:$AH$1266,Sheet1!L$1+(Sheet1!$A$1-1)*10,FALSE),IF(VLOOKUP($A1160,Sheet1!$B$3:$AH$1266,Sheet1!L$1+(Sheet1!$A$1-1)*10,FALSE)&gt;99999,-3,IF(VLOOKUP($A1160,Sheet1!$B$3:$AH$1266,Sheet1!L$1+(Sheet1!$A$1-1)*10,FALSE)&gt;9999,-2,IF(VLOOKUP($A1160,Sheet1!$B$3:$AH$1266,Sheet1!L$1+(Sheet1!$A$1-1)*10,FALSE)&gt;999,-1,0)))))))</f>
        <v>---</v>
      </c>
      <c r="AC1160" s="385" t="str">
        <f>IF(ISNA(VLOOKUP($A1160,Sheet1!$B$3:$AH$1266,Sheet1!M$1+(Sheet1!$A$1-1)*10,FALSE))=TRUE,"---",IF(VLOOKUP($A1160,Sheet1!$B$3:$AH$1266,Sheet1!M$1+(Sheet1!$A$1-1)*10,FALSE)="---","---", (ROUND(VLOOKUP($A1160,Sheet1!$B$3:$AH$1266,Sheet1!M$1+(Sheet1!$A$1-1)*10,FALSE),IF(VLOOKUP($A1160,Sheet1!$B$3:$AH$1266,Sheet1!M$1+(Sheet1!$A$1-1)*10,FALSE)&gt;99999,-3,IF(VLOOKUP($A1160,Sheet1!$B$3:$AH$1266,Sheet1!M$1+(Sheet1!$A$1-1)*10,FALSE)&gt;9999,-2,IF(VLOOKUP($A1160,Sheet1!$B$3:$AH$1266,Sheet1!M$1+(Sheet1!$A$1-1)*10,FALSE)&gt;999,-1,0)))))))</f>
        <v>---</v>
      </c>
      <c r="AD1160" s="385" t="str">
        <f>IF(ISNA(VLOOKUP($A1160,Sheet1!$B$3:$AH$1266,Sheet1!N$1+(Sheet1!$A$1-1)*10,FALSE))=TRUE,"---",IF(VLOOKUP($A1160,Sheet1!$B$3:$AH$1266,Sheet1!N$1+(Sheet1!$A$1-1)*10,FALSE)="---","---", (ROUND(VLOOKUP($A1160,Sheet1!$B$3:$AH$1266,Sheet1!N$1+(Sheet1!$A$1-1)*10,FALSE),IF(VLOOKUP($A1160,Sheet1!$B$3:$AH$1266,Sheet1!N$1+(Sheet1!$A$1-1)*10,FALSE)&gt;99999,-3,IF(VLOOKUP($A1160,Sheet1!$B$3:$AH$1266,Sheet1!N$1+(Sheet1!$A$1-1)*10,FALSE)&gt;9999,-2,IF(VLOOKUP($A1160,Sheet1!$B$3:$AH$1266,Sheet1!N$1+(Sheet1!$A$1-1)*10,FALSE)&gt;999,-1,0)))))))</f>
        <v>---</v>
      </c>
    </row>
    <row r="1161" spans="1:30" ht="25.5" customHeight="1" x14ac:dyDescent="0.25">
      <c r="A1161" s="303" t="s">
        <v>1704</v>
      </c>
      <c r="B1161" s="330" t="s">
        <v>1705</v>
      </c>
      <c r="C1161" s="303">
        <v>420716</v>
      </c>
      <c r="D1161" s="303">
        <v>770745</v>
      </c>
      <c r="E1161" s="307" t="s">
        <v>3031</v>
      </c>
      <c r="F1161" s="52" t="s">
        <v>4793</v>
      </c>
      <c r="G1161" s="127" t="s">
        <v>286</v>
      </c>
      <c r="H1161" s="433">
        <v>1377</v>
      </c>
      <c r="I1161" s="112">
        <v>26473</v>
      </c>
      <c r="J1161" s="147">
        <v>26.74</v>
      </c>
      <c r="K1161" s="127" t="s">
        <v>24</v>
      </c>
      <c r="L1161" s="115">
        <v>190000</v>
      </c>
      <c r="M1161" s="116">
        <v>138</v>
      </c>
      <c r="N1161" s="127" t="s">
        <v>1706</v>
      </c>
      <c r="O1161" s="68" t="str">
        <f t="shared" ref="O1161:O1218" si="40">IF(U1161&lt;&gt;"---",IF(L1161&lt;W1161,"&gt;50",IF(AND(L1161&gt;=W1161,L1161&lt;=X1161),(W$8-(((LOG(L1161)-LOG(W1161))/((LOG(X1161)-LOG(W1161)))*(W$8-X$8)))),IF(AND(L1161&gt;=X1161,L1161&lt;=Y1161),(X$8-(((LOG(L1161)-LOG(X1161))/((LOG(Y1161)-LOG(X1161)))*(X$8-Y$8)))),IF(AND(L1161&gt;=Y1161,L1161&lt;=Z1161),(Y$8-(((LOG(L1161)-LOG(Y1161))/((LOG(Z1161)-LOG(Y1161)))*(Y$8-Z$8)))),IF(AND(L1161&gt;=Z1161,L1161&lt;=AA1161),(Z$8-(((LOG(L1161)-LOG(Z1161))/((LOG(AA1161)-LOG(Z1161)))*(Z$8-AA$8)))),IF(AND(L1161&gt;=AA1161,L1161&lt;=AB1161),(AA$8-(((LOG(L1161)-LOG(AA1161))/((LOG(AB1161)-LOG(AA1161)))*(AA$8-AB$8)))),IF(AND(L1161&gt;=AB1161,L1161&lt;=AC1161),(AB$8-(((LOG(L1161)-LOG(AB1161))/((LOG(AC1161)-LOG(AB1161)))*(AB$8-AC$8)))),IF(AND(L1161&gt;=AC1161,L1161&lt;=AD1161),(AC$8-(((LOG(L1161)-LOG(AC1161))/((LOG(AD1161)-LOG(AC1161)))*(AC$8-AD$8)))),IF(L1161&gt;AD1161*1.1,"&lt;0.2",0.2))))))))),"")</f>
        <v>&lt;0.2</v>
      </c>
      <c r="P1161" s="68">
        <f>IF(O1161&lt;&gt;"",VLOOKUP($A1161,Sheet4!$A$2:$O$1309,14,FALSE)*100,"")</f>
        <v>0.56937797932326006</v>
      </c>
      <c r="Q1161" s="68">
        <f>IF(P1161&lt;&gt;"",VLOOKUP($A1161,Sheet4!$A$2:$O$1309,15,FALSE)*100,"")</f>
        <v>5.4394717390716547</v>
      </c>
      <c r="R1161" s="74" t="str">
        <f t="shared" si="38"/>
        <v>&gt;500</v>
      </c>
      <c r="S1161" s="356" t="s">
        <v>4367</v>
      </c>
      <c r="T1161" s="356" t="str">
        <f>IF(ISNA(VLOOKUP(A1161,Sheet1!B$3:C$1266,2,FALSE)=TRUE),"NC",VLOOKUP(A1161,Sheet1!B$3:C$1266,2,FALSE))</f>
        <v>Regulated</v>
      </c>
      <c r="U1161" s="392">
        <f>IF(ISNA(VLOOKUP($A1161,Sheet1!$B$3:$AH$1266,Sheet1!E$1+(Sheet1!$A$1-1)*10,FALSE))=TRUE,"---",IF(VLOOKUP($A1161,Sheet1!$B$3:$AH$1266,Sheet1!E$1+(Sheet1!$A$1-1)*10,FALSE)="---","---", (ROUND(VLOOKUP($A1161,Sheet1!$B$3:$AH$1266,Sheet1!E$1+(Sheet1!$A$1-1)*10,FALSE),IF(VLOOKUP($A1161,Sheet1!$B$3:$AH$1266,Sheet1!E$1+(Sheet1!$A$1-1)*10,FALSE)&gt;99999,-3,IF(VLOOKUP($A1161,Sheet1!$B$3:$AH$1266,Sheet1!E$1+(Sheet1!$A$1-1)*10,FALSE)&gt;9999,-2,IF(VLOOKUP($A1161,Sheet1!$B$3:$AH$1266,Sheet1!E$1+(Sheet1!$A$1-1)*10,FALSE)&gt;999,-1,0)))))))</f>
        <v>16300</v>
      </c>
      <c r="V1161" s="392">
        <f>IF(ISNA(VLOOKUP($A1161,Sheet1!$B$3:$AH$1266,Sheet1!F$1+(Sheet1!$A$1-1)*10,FALSE))=TRUE,"---",IF(VLOOKUP($A1161,Sheet1!$B$3:$AH$1266,Sheet1!F$1+(Sheet1!$A$1-1)*10,FALSE)="---","---", (ROUND(VLOOKUP($A1161,Sheet1!$B$3:$AH$1266,Sheet1!F$1+(Sheet1!$A$1-1)*10,FALSE),IF(VLOOKUP($A1161,Sheet1!$B$3:$AH$1266,Sheet1!F$1+(Sheet1!$A$1-1)*10,FALSE)&gt;99999,-3,IF(VLOOKUP($A1161,Sheet1!$B$3:$AH$1266,Sheet1!F$1+(Sheet1!$A$1-1)*10,FALSE)&gt;9999,-2,IF(VLOOKUP($A1161,Sheet1!$B$3:$AH$1266,Sheet1!F$1+(Sheet1!$A$1-1)*10,FALSE)&gt;999,-1,0)))))))</f>
        <v>18400</v>
      </c>
      <c r="W1161" s="392">
        <f>IF(ISNA(VLOOKUP($A1161,Sheet1!$B$3:$AH$1266,Sheet1!G$1+(Sheet1!$A$1-1)*10,FALSE))=TRUE,"---",IF(VLOOKUP($A1161,Sheet1!$B$3:$AH$1266,Sheet1!G$1+(Sheet1!$A$1-1)*10,FALSE)="---","---", (ROUND(VLOOKUP($A1161,Sheet1!$B$3:$AH$1266,Sheet1!G$1+(Sheet1!$A$1-1)*10,FALSE),IF(VLOOKUP($A1161,Sheet1!$B$3:$AH$1266,Sheet1!G$1+(Sheet1!$A$1-1)*10,FALSE)&gt;99999,-3,IF(VLOOKUP($A1161,Sheet1!$B$3:$AH$1266,Sheet1!G$1+(Sheet1!$A$1-1)*10,FALSE)&gt;9999,-2,IF(VLOOKUP($A1161,Sheet1!$B$3:$AH$1266,Sheet1!G$1+(Sheet1!$A$1-1)*10,FALSE)&gt;999,-1,0)))))))</f>
        <v>20900</v>
      </c>
      <c r="X1161" s="392">
        <f>IF(ISNA(VLOOKUP($A1161,Sheet1!$B$3:$AH$1266,Sheet1!H$1+(Sheet1!$A$1-1)*10,FALSE))=TRUE,"---",IF(VLOOKUP($A1161,Sheet1!$B$3:$AH$1266,Sheet1!H$1+(Sheet1!$A$1-1)*10,FALSE)="---","---", (ROUND(VLOOKUP($A1161,Sheet1!$B$3:$AH$1266,Sheet1!H$1+(Sheet1!$A$1-1)*10,FALSE),IF(VLOOKUP($A1161,Sheet1!$B$3:$AH$1266,Sheet1!H$1+(Sheet1!$A$1-1)*10,FALSE)&gt;99999,-3,IF(VLOOKUP($A1161,Sheet1!$B$3:$AH$1266,Sheet1!H$1+(Sheet1!$A$1-1)*10,FALSE)&gt;9999,-2,IF(VLOOKUP($A1161,Sheet1!$B$3:$AH$1266,Sheet1!H$1+(Sheet1!$A$1-1)*10,FALSE)&gt;999,-1,0)))))))</f>
        <v>26900</v>
      </c>
      <c r="Y1161" s="392">
        <f>IF(ISNA(VLOOKUP($A1161,Sheet1!$B$3:$AH$1266,Sheet1!I$1+(Sheet1!$A$1-1)*10,FALSE))=TRUE,"---",IF(VLOOKUP($A1161,Sheet1!$B$3:$AH$1266,Sheet1!I$1+(Sheet1!$A$1-1)*10,FALSE)="---","---", (ROUND(VLOOKUP($A1161,Sheet1!$B$3:$AH$1266,Sheet1!I$1+(Sheet1!$A$1-1)*10,FALSE),IF(VLOOKUP($A1161,Sheet1!$B$3:$AH$1266,Sheet1!I$1+(Sheet1!$A$1-1)*10,FALSE)&gt;99999,-3,IF(VLOOKUP($A1161,Sheet1!$B$3:$AH$1266,Sheet1!I$1+(Sheet1!$A$1-1)*10,FALSE)&gt;9999,-2,IF(VLOOKUP($A1161,Sheet1!$B$3:$AH$1266,Sheet1!I$1+(Sheet1!$A$1-1)*10,FALSE)&gt;999,-1,0)))))))</f>
        <v>30800</v>
      </c>
      <c r="Z1161" s="392">
        <f>IF(ISNA(VLOOKUP($A1161,Sheet1!$B$3:$AH$1266,Sheet1!J$1+(Sheet1!$A$1-1)*10,FALSE))=TRUE,"---",IF(VLOOKUP($A1161,Sheet1!$B$3:$AH$1266,Sheet1!J$1+(Sheet1!$A$1-1)*10,FALSE)="---","---", (ROUND(VLOOKUP($A1161,Sheet1!$B$3:$AH$1266,Sheet1!J$1+(Sheet1!$A$1-1)*10,FALSE),IF(VLOOKUP($A1161,Sheet1!$B$3:$AH$1266,Sheet1!J$1+(Sheet1!$A$1-1)*10,FALSE)&gt;99999,-3,IF(VLOOKUP($A1161,Sheet1!$B$3:$AH$1266,Sheet1!J$1+(Sheet1!$A$1-1)*10,FALSE)&gt;9999,-2,IF(VLOOKUP($A1161,Sheet1!$B$3:$AH$1266,Sheet1!J$1+(Sheet1!$A$1-1)*10,FALSE)&gt;999,-1,0)))))))</f>
        <v>35500</v>
      </c>
      <c r="AA1161" s="392">
        <f>IF(ISNA(VLOOKUP($A1161,Sheet1!$B$3:$AH$1266,Sheet1!K$1+(Sheet1!$A$1-1)*10,FALSE))=TRUE,"---",IF(VLOOKUP($A1161,Sheet1!$B$3:$AH$1266,Sheet1!K$1+(Sheet1!$A$1-1)*10,FALSE)="---","---", (ROUND(VLOOKUP($A1161,Sheet1!$B$3:$AH$1266,Sheet1!K$1+(Sheet1!$A$1-1)*10,FALSE),IF(VLOOKUP($A1161,Sheet1!$B$3:$AH$1266,Sheet1!K$1+(Sheet1!$A$1-1)*10,FALSE)&gt;99999,-3,IF(VLOOKUP($A1161,Sheet1!$B$3:$AH$1266,Sheet1!K$1+(Sheet1!$A$1-1)*10,FALSE)&gt;9999,-2,IF(VLOOKUP($A1161,Sheet1!$B$3:$AH$1266,Sheet1!K$1+(Sheet1!$A$1-1)*10,FALSE)&gt;999,-1,0)))))))</f>
        <v>39000</v>
      </c>
      <c r="AB1161" s="392">
        <f>IF(ISNA(VLOOKUP($A1161,Sheet1!$B$3:$AH$1266,Sheet1!L$1+(Sheet1!$A$1-1)*10,FALSE))=TRUE,"---",IF(VLOOKUP($A1161,Sheet1!$B$3:$AH$1266,Sheet1!L$1+(Sheet1!$A$1-1)*10,FALSE)="---","---", (ROUND(VLOOKUP($A1161,Sheet1!$B$3:$AH$1266,Sheet1!L$1+(Sheet1!$A$1-1)*10,FALSE),IF(VLOOKUP($A1161,Sheet1!$B$3:$AH$1266,Sheet1!L$1+(Sheet1!$A$1-1)*10,FALSE)&gt;99999,-3,IF(VLOOKUP($A1161,Sheet1!$B$3:$AH$1266,Sheet1!L$1+(Sheet1!$A$1-1)*10,FALSE)&gt;9999,-2,IF(VLOOKUP($A1161,Sheet1!$B$3:$AH$1266,Sheet1!L$1+(Sheet1!$A$1-1)*10,FALSE)&gt;999,-1,0)))))))</f>
        <v>42500</v>
      </c>
      <c r="AC1161" s="392">
        <f>IF(ISNA(VLOOKUP($A1161,Sheet1!$B$3:$AH$1266,Sheet1!M$1+(Sheet1!$A$1-1)*10,FALSE))=TRUE,"---",IF(VLOOKUP($A1161,Sheet1!$B$3:$AH$1266,Sheet1!M$1+(Sheet1!$A$1-1)*10,FALSE)="---","---", (ROUND(VLOOKUP($A1161,Sheet1!$B$3:$AH$1266,Sheet1!M$1+(Sheet1!$A$1-1)*10,FALSE),IF(VLOOKUP($A1161,Sheet1!$B$3:$AH$1266,Sheet1!M$1+(Sheet1!$A$1-1)*10,FALSE)&gt;99999,-3,IF(VLOOKUP($A1161,Sheet1!$B$3:$AH$1266,Sheet1!M$1+(Sheet1!$A$1-1)*10,FALSE)&gt;9999,-2,IF(VLOOKUP($A1161,Sheet1!$B$3:$AH$1266,Sheet1!M$1+(Sheet1!$A$1-1)*10,FALSE)&gt;999,-1,0)))))))</f>
        <v>46000</v>
      </c>
      <c r="AD1161" s="392">
        <f>IF(ISNA(VLOOKUP($A1161,Sheet1!$B$3:$AH$1266,Sheet1!N$1+(Sheet1!$A$1-1)*10,FALSE))=TRUE,"---",IF(VLOOKUP($A1161,Sheet1!$B$3:$AH$1266,Sheet1!N$1+(Sheet1!$A$1-1)*10,FALSE)="---","---", (ROUND(VLOOKUP($A1161,Sheet1!$B$3:$AH$1266,Sheet1!N$1+(Sheet1!$A$1-1)*10,FALSE),IF(VLOOKUP($A1161,Sheet1!$B$3:$AH$1266,Sheet1!N$1+(Sheet1!$A$1-1)*10,FALSE)&gt;99999,-3,IF(VLOOKUP($A1161,Sheet1!$B$3:$AH$1266,Sheet1!N$1+(Sheet1!$A$1-1)*10,FALSE)&gt;9999,-2,IF(VLOOKUP($A1161,Sheet1!$B$3:$AH$1266,Sheet1!N$1+(Sheet1!$A$1-1)*10,FALSE)&gt;999,-1,0)))))))</f>
        <v>50600</v>
      </c>
    </row>
    <row r="1162" spans="1:30" ht="25.5" customHeight="1" x14ac:dyDescent="0.25">
      <c r="A1162" s="303"/>
      <c r="B1162" s="331"/>
      <c r="C1162" s="303"/>
      <c r="D1162" s="303"/>
      <c r="E1162" s="307" t="e">
        <v>#N/A</v>
      </c>
      <c r="F1162" s="52" t="s">
        <v>4590</v>
      </c>
      <c r="G1162" s="127" t="s">
        <v>31</v>
      </c>
      <c r="H1162" s="433"/>
      <c r="I1162" s="112">
        <v>35083</v>
      </c>
      <c r="J1162" s="147">
        <v>16.98</v>
      </c>
      <c r="K1162" s="127" t="s">
        <v>20</v>
      </c>
      <c r="L1162" s="115">
        <v>45600</v>
      </c>
      <c r="M1162" s="116">
        <v>33.1</v>
      </c>
      <c r="N1162" s="127" t="s">
        <v>203</v>
      </c>
      <c r="O1162" s="68" t="s">
        <v>4405</v>
      </c>
      <c r="P1162" s="68" t="s">
        <v>4405</v>
      </c>
      <c r="Q1162" s="68" t="s">
        <v>4405</v>
      </c>
      <c r="R1162" s="74" t="s">
        <v>4405</v>
      </c>
      <c r="S1162" s="356" t="e">
        <v>#N/A</v>
      </c>
      <c r="T1162" s="356" t="str">
        <f>IF(ISNA(VLOOKUP(A1162,Sheet1!B$3:C$1266,2,FALSE)=TRUE),"ND",VLOOKUP(A1162,Sheet1!B$3:C$1266,2,FALSE))</f>
        <v>ND</v>
      </c>
      <c r="U1162" s="392" t="str">
        <f>IF(ISNA(VLOOKUP($A1162,Sheet1!$B$3:$AH$1266,Sheet1!E$1+(Sheet1!$A$1-1)*10,FALSE))=TRUE,"---",IF(VLOOKUP($A1162,Sheet1!$B$3:$AH$1266,Sheet1!E$1+(Sheet1!$A$1-1)*10,FALSE)="---","---", (ROUND(VLOOKUP($A1162,Sheet1!$B$3:$AH$1266,Sheet1!E$1+(Sheet1!$A$1-1)*10,FALSE),IF(VLOOKUP($A1162,Sheet1!$B$3:$AH$1266,Sheet1!E$1+(Sheet1!$A$1-1)*10,FALSE)&gt;99999,-3,IF(VLOOKUP($A1162,Sheet1!$B$3:$AH$1266,Sheet1!E$1+(Sheet1!$A$1-1)*10,FALSE)&gt;9999,-2,IF(VLOOKUP($A1162,Sheet1!$B$3:$AH$1266,Sheet1!E$1+(Sheet1!$A$1-1)*10,FALSE)&gt;999,-1,0)))))))</f>
        <v>---</v>
      </c>
      <c r="V1162" s="392" t="str">
        <f>IF(ISNA(VLOOKUP($A1162,Sheet1!$B$3:$AH$1266,Sheet1!F$1+(Sheet1!$A$1-1)*10,FALSE))=TRUE,"---",IF(VLOOKUP($A1162,Sheet1!$B$3:$AH$1266,Sheet1!F$1+(Sheet1!$A$1-1)*10,FALSE)="---","---", (ROUND(VLOOKUP($A1162,Sheet1!$B$3:$AH$1266,Sheet1!F$1+(Sheet1!$A$1-1)*10,FALSE),IF(VLOOKUP($A1162,Sheet1!$B$3:$AH$1266,Sheet1!F$1+(Sheet1!$A$1-1)*10,FALSE)&gt;99999,-3,IF(VLOOKUP($A1162,Sheet1!$B$3:$AH$1266,Sheet1!F$1+(Sheet1!$A$1-1)*10,FALSE)&gt;9999,-2,IF(VLOOKUP($A1162,Sheet1!$B$3:$AH$1266,Sheet1!F$1+(Sheet1!$A$1-1)*10,FALSE)&gt;999,-1,0)))))))</f>
        <v>---</v>
      </c>
      <c r="W1162" s="392" t="str">
        <f>IF(ISNA(VLOOKUP($A1162,Sheet1!$B$3:$AH$1266,Sheet1!G$1+(Sheet1!$A$1-1)*10,FALSE))=TRUE,"---",IF(VLOOKUP($A1162,Sheet1!$B$3:$AH$1266,Sheet1!G$1+(Sheet1!$A$1-1)*10,FALSE)="---","---", (ROUND(VLOOKUP($A1162,Sheet1!$B$3:$AH$1266,Sheet1!G$1+(Sheet1!$A$1-1)*10,FALSE),IF(VLOOKUP($A1162,Sheet1!$B$3:$AH$1266,Sheet1!G$1+(Sheet1!$A$1-1)*10,FALSE)&gt;99999,-3,IF(VLOOKUP($A1162,Sheet1!$B$3:$AH$1266,Sheet1!G$1+(Sheet1!$A$1-1)*10,FALSE)&gt;9999,-2,IF(VLOOKUP($A1162,Sheet1!$B$3:$AH$1266,Sheet1!G$1+(Sheet1!$A$1-1)*10,FALSE)&gt;999,-1,0)))))))</f>
        <v>---</v>
      </c>
      <c r="X1162" s="392" t="str">
        <f>IF(ISNA(VLOOKUP($A1162,Sheet1!$B$3:$AH$1266,Sheet1!H$1+(Sheet1!$A$1-1)*10,FALSE))=TRUE,"---",IF(VLOOKUP($A1162,Sheet1!$B$3:$AH$1266,Sheet1!H$1+(Sheet1!$A$1-1)*10,FALSE)="---","---", (ROUND(VLOOKUP($A1162,Sheet1!$B$3:$AH$1266,Sheet1!H$1+(Sheet1!$A$1-1)*10,FALSE),IF(VLOOKUP($A1162,Sheet1!$B$3:$AH$1266,Sheet1!H$1+(Sheet1!$A$1-1)*10,FALSE)&gt;99999,-3,IF(VLOOKUP($A1162,Sheet1!$B$3:$AH$1266,Sheet1!H$1+(Sheet1!$A$1-1)*10,FALSE)&gt;9999,-2,IF(VLOOKUP($A1162,Sheet1!$B$3:$AH$1266,Sheet1!H$1+(Sheet1!$A$1-1)*10,FALSE)&gt;999,-1,0)))))))</f>
        <v>---</v>
      </c>
      <c r="Y1162" s="392" t="str">
        <f>IF(ISNA(VLOOKUP($A1162,Sheet1!$B$3:$AH$1266,Sheet1!I$1+(Sheet1!$A$1-1)*10,FALSE))=TRUE,"---",IF(VLOOKUP($A1162,Sheet1!$B$3:$AH$1266,Sheet1!I$1+(Sheet1!$A$1-1)*10,FALSE)="---","---", (ROUND(VLOOKUP($A1162,Sheet1!$B$3:$AH$1266,Sheet1!I$1+(Sheet1!$A$1-1)*10,FALSE),IF(VLOOKUP($A1162,Sheet1!$B$3:$AH$1266,Sheet1!I$1+(Sheet1!$A$1-1)*10,FALSE)&gt;99999,-3,IF(VLOOKUP($A1162,Sheet1!$B$3:$AH$1266,Sheet1!I$1+(Sheet1!$A$1-1)*10,FALSE)&gt;9999,-2,IF(VLOOKUP($A1162,Sheet1!$B$3:$AH$1266,Sheet1!I$1+(Sheet1!$A$1-1)*10,FALSE)&gt;999,-1,0)))))))</f>
        <v>---</v>
      </c>
      <c r="Z1162" s="392" t="str">
        <f>IF(ISNA(VLOOKUP($A1162,Sheet1!$B$3:$AH$1266,Sheet1!J$1+(Sheet1!$A$1-1)*10,FALSE))=TRUE,"---",IF(VLOOKUP($A1162,Sheet1!$B$3:$AH$1266,Sheet1!J$1+(Sheet1!$A$1-1)*10,FALSE)="---","---", (ROUND(VLOOKUP($A1162,Sheet1!$B$3:$AH$1266,Sheet1!J$1+(Sheet1!$A$1-1)*10,FALSE),IF(VLOOKUP($A1162,Sheet1!$B$3:$AH$1266,Sheet1!J$1+(Sheet1!$A$1-1)*10,FALSE)&gt;99999,-3,IF(VLOOKUP($A1162,Sheet1!$B$3:$AH$1266,Sheet1!J$1+(Sheet1!$A$1-1)*10,FALSE)&gt;9999,-2,IF(VLOOKUP($A1162,Sheet1!$B$3:$AH$1266,Sheet1!J$1+(Sheet1!$A$1-1)*10,FALSE)&gt;999,-1,0)))))))</f>
        <v>---</v>
      </c>
      <c r="AA1162" s="392" t="str">
        <f>IF(ISNA(VLOOKUP($A1162,Sheet1!$B$3:$AH$1266,Sheet1!K$1+(Sheet1!$A$1-1)*10,FALSE))=TRUE,"---",IF(VLOOKUP($A1162,Sheet1!$B$3:$AH$1266,Sheet1!K$1+(Sheet1!$A$1-1)*10,FALSE)="---","---", (ROUND(VLOOKUP($A1162,Sheet1!$B$3:$AH$1266,Sheet1!K$1+(Sheet1!$A$1-1)*10,FALSE),IF(VLOOKUP($A1162,Sheet1!$B$3:$AH$1266,Sheet1!K$1+(Sheet1!$A$1-1)*10,FALSE)&gt;99999,-3,IF(VLOOKUP($A1162,Sheet1!$B$3:$AH$1266,Sheet1!K$1+(Sheet1!$A$1-1)*10,FALSE)&gt;9999,-2,IF(VLOOKUP($A1162,Sheet1!$B$3:$AH$1266,Sheet1!K$1+(Sheet1!$A$1-1)*10,FALSE)&gt;999,-1,0)))))))</f>
        <v>---</v>
      </c>
      <c r="AB1162" s="392" t="str">
        <f>IF(ISNA(VLOOKUP($A1162,Sheet1!$B$3:$AH$1266,Sheet1!L$1+(Sheet1!$A$1-1)*10,FALSE))=TRUE,"---",IF(VLOOKUP($A1162,Sheet1!$B$3:$AH$1266,Sheet1!L$1+(Sheet1!$A$1-1)*10,FALSE)="---","---", (ROUND(VLOOKUP($A1162,Sheet1!$B$3:$AH$1266,Sheet1!L$1+(Sheet1!$A$1-1)*10,FALSE),IF(VLOOKUP($A1162,Sheet1!$B$3:$AH$1266,Sheet1!L$1+(Sheet1!$A$1-1)*10,FALSE)&gt;99999,-3,IF(VLOOKUP($A1162,Sheet1!$B$3:$AH$1266,Sheet1!L$1+(Sheet1!$A$1-1)*10,FALSE)&gt;9999,-2,IF(VLOOKUP($A1162,Sheet1!$B$3:$AH$1266,Sheet1!L$1+(Sheet1!$A$1-1)*10,FALSE)&gt;999,-1,0)))))))</f>
        <v>---</v>
      </c>
      <c r="AC1162" s="392" t="str">
        <f>IF(ISNA(VLOOKUP($A1162,Sheet1!$B$3:$AH$1266,Sheet1!M$1+(Sheet1!$A$1-1)*10,FALSE))=TRUE,"---",IF(VLOOKUP($A1162,Sheet1!$B$3:$AH$1266,Sheet1!M$1+(Sheet1!$A$1-1)*10,FALSE)="---","---", (ROUND(VLOOKUP($A1162,Sheet1!$B$3:$AH$1266,Sheet1!M$1+(Sheet1!$A$1-1)*10,FALSE),IF(VLOOKUP($A1162,Sheet1!$B$3:$AH$1266,Sheet1!M$1+(Sheet1!$A$1-1)*10,FALSE)&gt;99999,-3,IF(VLOOKUP($A1162,Sheet1!$B$3:$AH$1266,Sheet1!M$1+(Sheet1!$A$1-1)*10,FALSE)&gt;9999,-2,IF(VLOOKUP($A1162,Sheet1!$B$3:$AH$1266,Sheet1!M$1+(Sheet1!$A$1-1)*10,FALSE)&gt;999,-1,0)))))))</f>
        <v>---</v>
      </c>
      <c r="AD1162" s="392" t="str">
        <f>IF(ISNA(VLOOKUP($A1162,Sheet1!$B$3:$AH$1266,Sheet1!N$1+(Sheet1!$A$1-1)*10,FALSE))=TRUE,"---",IF(VLOOKUP($A1162,Sheet1!$B$3:$AH$1266,Sheet1!N$1+(Sheet1!$A$1-1)*10,FALSE)="---","---", (ROUND(VLOOKUP($A1162,Sheet1!$B$3:$AH$1266,Sheet1!N$1+(Sheet1!$A$1-1)*10,FALSE),IF(VLOOKUP($A1162,Sheet1!$B$3:$AH$1266,Sheet1!N$1+(Sheet1!$A$1-1)*10,FALSE)&gt;99999,-3,IF(VLOOKUP($A1162,Sheet1!$B$3:$AH$1266,Sheet1!N$1+(Sheet1!$A$1-1)*10,FALSE)&gt;9999,-2,IF(VLOOKUP($A1162,Sheet1!$B$3:$AH$1266,Sheet1!N$1+(Sheet1!$A$1-1)*10,FALSE)&gt;999,-1,0)))))))</f>
        <v>---</v>
      </c>
    </row>
    <row r="1163" spans="1:30" ht="25.5" customHeight="1" x14ac:dyDescent="0.25">
      <c r="A1163" s="133" t="s">
        <v>1707</v>
      </c>
      <c r="B1163" s="134" t="s">
        <v>1708</v>
      </c>
      <c r="C1163" s="133">
        <v>423211</v>
      </c>
      <c r="D1163" s="133">
        <v>772630</v>
      </c>
      <c r="E1163" s="67" t="s">
        <v>3031</v>
      </c>
      <c r="F1163" s="135" t="s">
        <v>4405</v>
      </c>
      <c r="G1163" s="118" t="s">
        <v>160</v>
      </c>
      <c r="H1163" s="136">
        <v>3.68</v>
      </c>
      <c r="I1163" s="119">
        <v>26473</v>
      </c>
      <c r="J1163" s="137" t="s">
        <v>4405</v>
      </c>
      <c r="K1163" s="118" t="s">
        <v>17</v>
      </c>
      <c r="L1163" s="122">
        <v>810</v>
      </c>
      <c r="M1163" s="123">
        <v>220</v>
      </c>
      <c r="N1163" s="118" t="s">
        <v>457</v>
      </c>
      <c r="O1163" s="71">
        <f t="shared" si="40"/>
        <v>10.475949905845729</v>
      </c>
      <c r="P1163" s="71">
        <f>IF(O1163&lt;&gt;"",VLOOKUP($A1163,Sheet4!$A$2:$O$1309,14,FALSE)*100,"")</f>
        <v>3.7630749809444031</v>
      </c>
      <c r="Q1163" s="71">
        <f>IF(P1163&lt;&gt;"",VLOOKUP($A1163,Sheet4!$A$2:$O$1309,15,FALSE)*100,"")</f>
        <v>31.319721739532692</v>
      </c>
      <c r="R1163" s="73">
        <f t="shared" si="38"/>
        <v>10</v>
      </c>
      <c r="S1163" s="63" t="s">
        <v>4367</v>
      </c>
      <c r="T1163" s="63" t="str">
        <f>IF(ISNA(VLOOKUP(A1163,Sheet1!B$3:C$1266,2,FALSE)=TRUE),"NC",VLOOKUP(A1163,Sheet1!B$3:C$1266,2,FALSE))</f>
        <v>Rural</v>
      </c>
      <c r="U1163" s="66">
        <f>IF(ISNA(VLOOKUP($A1163,Sheet1!$B$3:$AH$1266,Sheet1!E$1+(Sheet1!$A$1-1)*10,FALSE))=TRUE,"---",IF(VLOOKUP($A1163,Sheet1!$B$3:$AH$1266,Sheet1!E$1+(Sheet1!$A$1-1)*10,FALSE)="---","---", (ROUND(VLOOKUP($A1163,Sheet1!$B$3:$AH$1266,Sheet1!E$1+(Sheet1!$A$1-1)*10,FALSE),IF(VLOOKUP($A1163,Sheet1!$B$3:$AH$1266,Sheet1!E$1+(Sheet1!$A$1-1)*10,FALSE)&gt;99999,-3,IF(VLOOKUP($A1163,Sheet1!$B$3:$AH$1266,Sheet1!E$1+(Sheet1!$A$1-1)*10,FALSE)&gt;9999,-2,IF(VLOOKUP($A1163,Sheet1!$B$3:$AH$1266,Sheet1!E$1+(Sheet1!$A$1-1)*10,FALSE)&gt;999,-1,0)))))))</f>
        <v>177</v>
      </c>
      <c r="V1163" s="66">
        <f>IF(ISNA(VLOOKUP($A1163,Sheet1!$B$3:$AH$1266,Sheet1!F$1+(Sheet1!$A$1-1)*10,FALSE))=TRUE,"---",IF(VLOOKUP($A1163,Sheet1!$B$3:$AH$1266,Sheet1!F$1+(Sheet1!$A$1-1)*10,FALSE)="---","---", (ROUND(VLOOKUP($A1163,Sheet1!$B$3:$AH$1266,Sheet1!F$1+(Sheet1!$A$1-1)*10,FALSE),IF(VLOOKUP($A1163,Sheet1!$B$3:$AH$1266,Sheet1!F$1+(Sheet1!$A$1-1)*10,FALSE)&gt;99999,-3,IF(VLOOKUP($A1163,Sheet1!$B$3:$AH$1266,Sheet1!F$1+(Sheet1!$A$1-1)*10,FALSE)&gt;9999,-2,IF(VLOOKUP($A1163,Sheet1!$B$3:$AH$1266,Sheet1!F$1+(Sheet1!$A$1-1)*10,FALSE)&gt;999,-1,0)))))))</f>
        <v>232</v>
      </c>
      <c r="W1163" s="66">
        <f>IF(ISNA(VLOOKUP($A1163,Sheet1!$B$3:$AH$1266,Sheet1!G$1+(Sheet1!$A$1-1)*10,FALSE))=TRUE,"---",IF(VLOOKUP($A1163,Sheet1!$B$3:$AH$1266,Sheet1!G$1+(Sheet1!$A$1-1)*10,FALSE)="---","---", (ROUND(VLOOKUP($A1163,Sheet1!$B$3:$AH$1266,Sheet1!G$1+(Sheet1!$A$1-1)*10,FALSE),IF(VLOOKUP($A1163,Sheet1!$B$3:$AH$1266,Sheet1!G$1+(Sheet1!$A$1-1)*10,FALSE)&gt;99999,-3,IF(VLOOKUP($A1163,Sheet1!$B$3:$AH$1266,Sheet1!G$1+(Sheet1!$A$1-1)*10,FALSE)&gt;9999,-2,IF(VLOOKUP($A1163,Sheet1!$B$3:$AH$1266,Sheet1!G$1+(Sheet1!$A$1-1)*10,FALSE)&gt;999,-1,0)))))))</f>
        <v>315</v>
      </c>
      <c r="X1163" s="66">
        <f>IF(ISNA(VLOOKUP($A1163,Sheet1!$B$3:$AH$1266,Sheet1!H$1+(Sheet1!$A$1-1)*10,FALSE))=TRUE,"---",IF(VLOOKUP($A1163,Sheet1!$B$3:$AH$1266,Sheet1!H$1+(Sheet1!$A$1-1)*10,FALSE)="---","---", (ROUND(VLOOKUP($A1163,Sheet1!$B$3:$AH$1266,Sheet1!H$1+(Sheet1!$A$1-1)*10,FALSE),IF(VLOOKUP($A1163,Sheet1!$B$3:$AH$1266,Sheet1!H$1+(Sheet1!$A$1-1)*10,FALSE)&gt;99999,-3,IF(VLOOKUP($A1163,Sheet1!$B$3:$AH$1266,Sheet1!H$1+(Sheet1!$A$1-1)*10,FALSE)&gt;9999,-2,IF(VLOOKUP($A1163,Sheet1!$B$3:$AH$1266,Sheet1!H$1+(Sheet1!$A$1-1)*10,FALSE)&gt;999,-1,0)))))))</f>
        <v>589</v>
      </c>
      <c r="Y1163" s="66">
        <f>IF(ISNA(VLOOKUP($A1163,Sheet1!$B$3:$AH$1266,Sheet1!I$1+(Sheet1!$A$1-1)*10,FALSE))=TRUE,"---",IF(VLOOKUP($A1163,Sheet1!$B$3:$AH$1266,Sheet1!I$1+(Sheet1!$A$1-1)*10,FALSE)="---","---", (ROUND(VLOOKUP($A1163,Sheet1!$B$3:$AH$1266,Sheet1!I$1+(Sheet1!$A$1-1)*10,FALSE),IF(VLOOKUP($A1163,Sheet1!$B$3:$AH$1266,Sheet1!I$1+(Sheet1!$A$1-1)*10,FALSE)&gt;99999,-3,IF(VLOOKUP($A1163,Sheet1!$B$3:$AH$1266,Sheet1!I$1+(Sheet1!$A$1-1)*10,FALSE)&gt;9999,-2,IF(VLOOKUP($A1163,Sheet1!$B$3:$AH$1266,Sheet1!I$1+(Sheet1!$A$1-1)*10,FALSE)&gt;999,-1,0)))))))</f>
        <v>823</v>
      </c>
      <c r="Z1163" s="66">
        <f>IF(ISNA(VLOOKUP($A1163,Sheet1!$B$3:$AH$1266,Sheet1!J$1+(Sheet1!$A$1-1)*10,FALSE))=TRUE,"---",IF(VLOOKUP($A1163,Sheet1!$B$3:$AH$1266,Sheet1!J$1+(Sheet1!$A$1-1)*10,FALSE)="---","---", (ROUND(VLOOKUP($A1163,Sheet1!$B$3:$AH$1266,Sheet1!J$1+(Sheet1!$A$1-1)*10,FALSE),IF(VLOOKUP($A1163,Sheet1!$B$3:$AH$1266,Sheet1!J$1+(Sheet1!$A$1-1)*10,FALSE)&gt;99999,-3,IF(VLOOKUP($A1163,Sheet1!$B$3:$AH$1266,Sheet1!J$1+(Sheet1!$A$1-1)*10,FALSE)&gt;9999,-2,IF(VLOOKUP($A1163,Sheet1!$B$3:$AH$1266,Sheet1!J$1+(Sheet1!$A$1-1)*10,FALSE)&gt;999,-1,0)))))))</f>
        <v>1170</v>
      </c>
      <c r="AA1163" s="66">
        <f>IF(ISNA(VLOOKUP($A1163,Sheet1!$B$3:$AH$1266,Sheet1!K$1+(Sheet1!$A$1-1)*10,FALSE))=TRUE,"---",IF(VLOOKUP($A1163,Sheet1!$B$3:$AH$1266,Sheet1!K$1+(Sheet1!$A$1-1)*10,FALSE)="---","---", (ROUND(VLOOKUP($A1163,Sheet1!$B$3:$AH$1266,Sheet1!K$1+(Sheet1!$A$1-1)*10,FALSE),IF(VLOOKUP($A1163,Sheet1!$B$3:$AH$1266,Sheet1!K$1+(Sheet1!$A$1-1)*10,FALSE)&gt;99999,-3,IF(VLOOKUP($A1163,Sheet1!$B$3:$AH$1266,Sheet1!K$1+(Sheet1!$A$1-1)*10,FALSE)&gt;9999,-2,IF(VLOOKUP($A1163,Sheet1!$B$3:$AH$1266,Sheet1!K$1+(Sheet1!$A$1-1)*10,FALSE)&gt;999,-1,0)))))))</f>
        <v>1480</v>
      </c>
      <c r="AB1163" s="66">
        <f>IF(ISNA(VLOOKUP($A1163,Sheet1!$B$3:$AH$1266,Sheet1!L$1+(Sheet1!$A$1-1)*10,FALSE))=TRUE,"---",IF(VLOOKUP($A1163,Sheet1!$B$3:$AH$1266,Sheet1!L$1+(Sheet1!$A$1-1)*10,FALSE)="---","---", (ROUND(VLOOKUP($A1163,Sheet1!$B$3:$AH$1266,Sheet1!L$1+(Sheet1!$A$1-1)*10,FALSE),IF(VLOOKUP($A1163,Sheet1!$B$3:$AH$1266,Sheet1!L$1+(Sheet1!$A$1-1)*10,FALSE)&gt;99999,-3,IF(VLOOKUP($A1163,Sheet1!$B$3:$AH$1266,Sheet1!L$1+(Sheet1!$A$1-1)*10,FALSE)&gt;9999,-2,IF(VLOOKUP($A1163,Sheet1!$B$3:$AH$1266,Sheet1!L$1+(Sheet1!$A$1-1)*10,FALSE)&gt;999,-1,0)))))))</f>
        <v>1800</v>
      </c>
      <c r="AC1163" s="66">
        <f>IF(ISNA(VLOOKUP($A1163,Sheet1!$B$3:$AH$1266,Sheet1!M$1+(Sheet1!$A$1-1)*10,FALSE))=TRUE,"---",IF(VLOOKUP($A1163,Sheet1!$B$3:$AH$1266,Sheet1!M$1+(Sheet1!$A$1-1)*10,FALSE)="---","---", (ROUND(VLOOKUP($A1163,Sheet1!$B$3:$AH$1266,Sheet1!M$1+(Sheet1!$A$1-1)*10,FALSE),IF(VLOOKUP($A1163,Sheet1!$B$3:$AH$1266,Sheet1!M$1+(Sheet1!$A$1-1)*10,FALSE)&gt;99999,-3,IF(VLOOKUP($A1163,Sheet1!$B$3:$AH$1266,Sheet1!M$1+(Sheet1!$A$1-1)*10,FALSE)&gt;9999,-2,IF(VLOOKUP($A1163,Sheet1!$B$3:$AH$1266,Sheet1!M$1+(Sheet1!$A$1-1)*10,FALSE)&gt;999,-1,0)))))))</f>
        <v>2160</v>
      </c>
      <c r="AD1163" s="66">
        <f>IF(ISNA(VLOOKUP($A1163,Sheet1!$B$3:$AH$1266,Sheet1!N$1+(Sheet1!$A$1-1)*10,FALSE))=TRUE,"---",IF(VLOOKUP($A1163,Sheet1!$B$3:$AH$1266,Sheet1!N$1+(Sheet1!$A$1-1)*10,FALSE)="---","---", (ROUND(VLOOKUP($A1163,Sheet1!$B$3:$AH$1266,Sheet1!N$1+(Sheet1!$A$1-1)*10,FALSE),IF(VLOOKUP($A1163,Sheet1!$B$3:$AH$1266,Sheet1!N$1+(Sheet1!$A$1-1)*10,FALSE)&gt;99999,-3,IF(VLOOKUP($A1163,Sheet1!$B$3:$AH$1266,Sheet1!N$1+(Sheet1!$A$1-1)*10,FALSE)&gt;9999,-2,IF(VLOOKUP($A1163,Sheet1!$B$3:$AH$1266,Sheet1!N$1+(Sheet1!$A$1-1)*10,FALSE)&gt;999,-1,0)))))))</f>
        <v>2700</v>
      </c>
    </row>
    <row r="1164" spans="1:30" ht="25.5" customHeight="1" x14ac:dyDescent="0.25">
      <c r="A1164" s="125" t="s">
        <v>1709</v>
      </c>
      <c r="B1164" s="126" t="s">
        <v>1710</v>
      </c>
      <c r="C1164" s="125">
        <v>423155</v>
      </c>
      <c r="D1164" s="125">
        <v>772744</v>
      </c>
      <c r="E1164" s="70" t="s">
        <v>3031</v>
      </c>
      <c r="F1164" s="52" t="s">
        <v>4514</v>
      </c>
      <c r="G1164" s="127" t="s">
        <v>31</v>
      </c>
      <c r="H1164" s="128">
        <v>4.6500000000000004</v>
      </c>
      <c r="I1164" s="112">
        <v>24919</v>
      </c>
      <c r="J1164" s="113">
        <v>2.95</v>
      </c>
      <c r="K1164" s="114" t="s">
        <v>4405</v>
      </c>
      <c r="L1164" s="115">
        <v>76</v>
      </c>
      <c r="M1164" s="116">
        <v>16</v>
      </c>
      <c r="N1164" s="114" t="s">
        <v>4405</v>
      </c>
      <c r="O1164" s="68" t="str">
        <f t="shared" si="40"/>
        <v>&gt;50</v>
      </c>
      <c r="P1164" s="68">
        <f>IF(O1164&lt;&gt;"",VLOOKUP($A1164,Sheet4!$A$2:$O$1309,14,FALSE)*100,"")</f>
        <v>8.7311663271629101</v>
      </c>
      <c r="Q1164" s="68">
        <f>IF(P1164&lt;&gt;"",VLOOKUP($A1164,Sheet4!$A$2:$O$1309,15,FALSE)*100,"")</f>
        <v>59.134366516594881</v>
      </c>
      <c r="R1164" s="74" t="str">
        <f t="shared" si="38"/>
        <v>&lt;2</v>
      </c>
      <c r="S1164" s="64" t="s">
        <v>4367</v>
      </c>
      <c r="T1164" s="64" t="str">
        <f>IF(ISNA(VLOOKUP(A1164,Sheet1!B$3:C$1266,2,FALSE)=TRUE),"NC",VLOOKUP(A1164,Sheet1!B$3:C$1266,2,FALSE))</f>
        <v>Rural</v>
      </c>
      <c r="U1164" s="65">
        <f>IF(ISNA(VLOOKUP($A1164,Sheet1!$B$3:$AH$1266,Sheet1!E$1+(Sheet1!$A$1-1)*10,FALSE))=TRUE,"---",IF(VLOOKUP($A1164,Sheet1!$B$3:$AH$1266,Sheet1!E$1+(Sheet1!$A$1-1)*10,FALSE)="---","---", (ROUND(VLOOKUP($A1164,Sheet1!$B$3:$AH$1266,Sheet1!E$1+(Sheet1!$A$1-1)*10,FALSE),IF(VLOOKUP($A1164,Sheet1!$B$3:$AH$1266,Sheet1!E$1+(Sheet1!$A$1-1)*10,FALSE)&gt;99999,-3,IF(VLOOKUP($A1164,Sheet1!$B$3:$AH$1266,Sheet1!E$1+(Sheet1!$A$1-1)*10,FALSE)&gt;9999,-2,IF(VLOOKUP($A1164,Sheet1!$B$3:$AH$1266,Sheet1!E$1+(Sheet1!$A$1-1)*10,FALSE)&gt;999,-1,0)))))))</f>
        <v>198</v>
      </c>
      <c r="V1164" s="65">
        <f>IF(ISNA(VLOOKUP($A1164,Sheet1!$B$3:$AH$1266,Sheet1!F$1+(Sheet1!$A$1-1)*10,FALSE))=TRUE,"---",IF(VLOOKUP($A1164,Sheet1!$B$3:$AH$1266,Sheet1!F$1+(Sheet1!$A$1-1)*10,FALSE)="---","---", (ROUND(VLOOKUP($A1164,Sheet1!$B$3:$AH$1266,Sheet1!F$1+(Sheet1!$A$1-1)*10,FALSE),IF(VLOOKUP($A1164,Sheet1!$B$3:$AH$1266,Sheet1!F$1+(Sheet1!$A$1-1)*10,FALSE)&gt;99999,-3,IF(VLOOKUP($A1164,Sheet1!$B$3:$AH$1266,Sheet1!F$1+(Sheet1!$A$1-1)*10,FALSE)&gt;9999,-2,IF(VLOOKUP($A1164,Sheet1!$B$3:$AH$1266,Sheet1!F$1+(Sheet1!$A$1-1)*10,FALSE)&gt;999,-1,0)))))))</f>
        <v>257</v>
      </c>
      <c r="W1164" s="65">
        <f>IF(ISNA(VLOOKUP($A1164,Sheet1!$B$3:$AH$1266,Sheet1!G$1+(Sheet1!$A$1-1)*10,FALSE))=TRUE,"---",IF(VLOOKUP($A1164,Sheet1!$B$3:$AH$1266,Sheet1!G$1+(Sheet1!$A$1-1)*10,FALSE)="---","---", (ROUND(VLOOKUP($A1164,Sheet1!$B$3:$AH$1266,Sheet1!G$1+(Sheet1!$A$1-1)*10,FALSE),IF(VLOOKUP($A1164,Sheet1!$B$3:$AH$1266,Sheet1!G$1+(Sheet1!$A$1-1)*10,FALSE)&gt;99999,-3,IF(VLOOKUP($A1164,Sheet1!$B$3:$AH$1266,Sheet1!G$1+(Sheet1!$A$1-1)*10,FALSE)&gt;9999,-2,IF(VLOOKUP($A1164,Sheet1!$B$3:$AH$1266,Sheet1!G$1+(Sheet1!$A$1-1)*10,FALSE)&gt;999,-1,0)))))))</f>
        <v>346</v>
      </c>
      <c r="X1164" s="65">
        <f>IF(ISNA(VLOOKUP($A1164,Sheet1!$B$3:$AH$1266,Sheet1!H$1+(Sheet1!$A$1-1)*10,FALSE))=TRUE,"---",IF(VLOOKUP($A1164,Sheet1!$B$3:$AH$1266,Sheet1!H$1+(Sheet1!$A$1-1)*10,FALSE)="---","---", (ROUND(VLOOKUP($A1164,Sheet1!$B$3:$AH$1266,Sheet1!H$1+(Sheet1!$A$1-1)*10,FALSE),IF(VLOOKUP($A1164,Sheet1!$B$3:$AH$1266,Sheet1!H$1+(Sheet1!$A$1-1)*10,FALSE)&gt;99999,-3,IF(VLOOKUP($A1164,Sheet1!$B$3:$AH$1266,Sheet1!H$1+(Sheet1!$A$1-1)*10,FALSE)&gt;9999,-2,IF(VLOOKUP($A1164,Sheet1!$B$3:$AH$1266,Sheet1!H$1+(Sheet1!$A$1-1)*10,FALSE)&gt;999,-1,0)))))))</f>
        <v>633</v>
      </c>
      <c r="Y1164" s="65">
        <f>IF(ISNA(VLOOKUP($A1164,Sheet1!$B$3:$AH$1266,Sheet1!I$1+(Sheet1!$A$1-1)*10,FALSE))=TRUE,"---",IF(VLOOKUP($A1164,Sheet1!$B$3:$AH$1266,Sheet1!I$1+(Sheet1!$A$1-1)*10,FALSE)="---","---", (ROUND(VLOOKUP($A1164,Sheet1!$B$3:$AH$1266,Sheet1!I$1+(Sheet1!$A$1-1)*10,FALSE),IF(VLOOKUP($A1164,Sheet1!$B$3:$AH$1266,Sheet1!I$1+(Sheet1!$A$1-1)*10,FALSE)&gt;99999,-3,IF(VLOOKUP($A1164,Sheet1!$B$3:$AH$1266,Sheet1!I$1+(Sheet1!$A$1-1)*10,FALSE)&gt;9999,-2,IF(VLOOKUP($A1164,Sheet1!$B$3:$AH$1266,Sheet1!I$1+(Sheet1!$A$1-1)*10,FALSE)&gt;999,-1,0)))))))</f>
        <v>874</v>
      </c>
      <c r="Z1164" s="65">
        <f>IF(ISNA(VLOOKUP($A1164,Sheet1!$B$3:$AH$1266,Sheet1!J$1+(Sheet1!$A$1-1)*10,FALSE))=TRUE,"---",IF(VLOOKUP($A1164,Sheet1!$B$3:$AH$1266,Sheet1!J$1+(Sheet1!$A$1-1)*10,FALSE)="---","---", (ROUND(VLOOKUP($A1164,Sheet1!$B$3:$AH$1266,Sheet1!J$1+(Sheet1!$A$1-1)*10,FALSE),IF(VLOOKUP($A1164,Sheet1!$B$3:$AH$1266,Sheet1!J$1+(Sheet1!$A$1-1)*10,FALSE)&gt;99999,-3,IF(VLOOKUP($A1164,Sheet1!$B$3:$AH$1266,Sheet1!J$1+(Sheet1!$A$1-1)*10,FALSE)&gt;9999,-2,IF(VLOOKUP($A1164,Sheet1!$B$3:$AH$1266,Sheet1!J$1+(Sheet1!$A$1-1)*10,FALSE)&gt;999,-1,0)))))))</f>
        <v>1220</v>
      </c>
      <c r="AA1164" s="65">
        <f>IF(ISNA(VLOOKUP($A1164,Sheet1!$B$3:$AH$1266,Sheet1!K$1+(Sheet1!$A$1-1)*10,FALSE))=TRUE,"---",IF(VLOOKUP($A1164,Sheet1!$B$3:$AH$1266,Sheet1!K$1+(Sheet1!$A$1-1)*10,FALSE)="---","---", (ROUND(VLOOKUP($A1164,Sheet1!$B$3:$AH$1266,Sheet1!K$1+(Sheet1!$A$1-1)*10,FALSE),IF(VLOOKUP($A1164,Sheet1!$B$3:$AH$1266,Sheet1!K$1+(Sheet1!$A$1-1)*10,FALSE)&gt;99999,-3,IF(VLOOKUP($A1164,Sheet1!$B$3:$AH$1266,Sheet1!K$1+(Sheet1!$A$1-1)*10,FALSE)&gt;9999,-2,IF(VLOOKUP($A1164,Sheet1!$B$3:$AH$1266,Sheet1!K$1+(Sheet1!$A$1-1)*10,FALSE)&gt;999,-1,0)))))))</f>
        <v>1540</v>
      </c>
      <c r="AB1164" s="65">
        <f>IF(ISNA(VLOOKUP($A1164,Sheet1!$B$3:$AH$1266,Sheet1!L$1+(Sheet1!$A$1-1)*10,FALSE))=TRUE,"---",IF(VLOOKUP($A1164,Sheet1!$B$3:$AH$1266,Sheet1!L$1+(Sheet1!$A$1-1)*10,FALSE)="---","---", (ROUND(VLOOKUP($A1164,Sheet1!$B$3:$AH$1266,Sheet1!L$1+(Sheet1!$A$1-1)*10,FALSE),IF(VLOOKUP($A1164,Sheet1!$B$3:$AH$1266,Sheet1!L$1+(Sheet1!$A$1-1)*10,FALSE)&gt;99999,-3,IF(VLOOKUP($A1164,Sheet1!$B$3:$AH$1266,Sheet1!L$1+(Sheet1!$A$1-1)*10,FALSE)&gt;9999,-2,IF(VLOOKUP($A1164,Sheet1!$B$3:$AH$1266,Sheet1!L$1+(Sheet1!$A$1-1)*10,FALSE)&gt;999,-1,0)))))))</f>
        <v>1860</v>
      </c>
      <c r="AC1164" s="65">
        <f>IF(ISNA(VLOOKUP($A1164,Sheet1!$B$3:$AH$1266,Sheet1!M$1+(Sheet1!$A$1-1)*10,FALSE))=TRUE,"---",IF(VLOOKUP($A1164,Sheet1!$B$3:$AH$1266,Sheet1!M$1+(Sheet1!$A$1-1)*10,FALSE)="---","---", (ROUND(VLOOKUP($A1164,Sheet1!$B$3:$AH$1266,Sheet1!M$1+(Sheet1!$A$1-1)*10,FALSE),IF(VLOOKUP($A1164,Sheet1!$B$3:$AH$1266,Sheet1!M$1+(Sheet1!$A$1-1)*10,FALSE)&gt;99999,-3,IF(VLOOKUP($A1164,Sheet1!$B$3:$AH$1266,Sheet1!M$1+(Sheet1!$A$1-1)*10,FALSE)&gt;9999,-2,IF(VLOOKUP($A1164,Sheet1!$B$3:$AH$1266,Sheet1!M$1+(Sheet1!$A$1-1)*10,FALSE)&gt;999,-1,0)))))))</f>
        <v>2220</v>
      </c>
      <c r="AD1164" s="65">
        <f>IF(ISNA(VLOOKUP($A1164,Sheet1!$B$3:$AH$1266,Sheet1!N$1+(Sheet1!$A$1-1)*10,FALSE))=TRUE,"---",IF(VLOOKUP($A1164,Sheet1!$B$3:$AH$1266,Sheet1!N$1+(Sheet1!$A$1-1)*10,FALSE)="---","---", (ROUND(VLOOKUP($A1164,Sheet1!$B$3:$AH$1266,Sheet1!N$1+(Sheet1!$A$1-1)*10,FALSE),IF(VLOOKUP($A1164,Sheet1!$B$3:$AH$1266,Sheet1!N$1+(Sheet1!$A$1-1)*10,FALSE)&gt;99999,-3,IF(VLOOKUP($A1164,Sheet1!$B$3:$AH$1266,Sheet1!N$1+(Sheet1!$A$1-1)*10,FALSE)&gt;9999,-2,IF(VLOOKUP($A1164,Sheet1!$B$3:$AH$1266,Sheet1!N$1+(Sheet1!$A$1-1)*10,FALSE)&gt;999,-1,0)))))))</f>
        <v>2750</v>
      </c>
    </row>
    <row r="1165" spans="1:30" ht="25.5" customHeight="1" x14ac:dyDescent="0.25">
      <c r="A1165" s="133" t="s">
        <v>1711</v>
      </c>
      <c r="B1165" s="134" t="s">
        <v>1712</v>
      </c>
      <c r="C1165" s="133">
        <v>423037</v>
      </c>
      <c r="D1165" s="133">
        <v>772840</v>
      </c>
      <c r="E1165" s="67" t="s">
        <v>3031</v>
      </c>
      <c r="F1165" s="135" t="s">
        <v>4405</v>
      </c>
      <c r="G1165" s="118" t="s">
        <v>160</v>
      </c>
      <c r="H1165" s="136">
        <v>43.1</v>
      </c>
      <c r="I1165" s="119">
        <v>12973</v>
      </c>
      <c r="J1165" s="137" t="s">
        <v>4405</v>
      </c>
      <c r="K1165" s="118" t="s">
        <v>17</v>
      </c>
      <c r="L1165" s="122">
        <v>891</v>
      </c>
      <c r="M1165" s="123">
        <v>20.7</v>
      </c>
      <c r="N1165" s="118" t="s">
        <v>321</v>
      </c>
      <c r="O1165" s="71">
        <f t="shared" si="40"/>
        <v>36.169314702469528</v>
      </c>
      <c r="P1165" s="71">
        <f>IF(O1165&lt;&gt;"",VLOOKUP($A1165,Sheet4!$A$2:$O$1309,14,FALSE)*100,"")</f>
        <v>0.63900160946148699</v>
      </c>
      <c r="Q1165" s="71">
        <f>IF(P1165&lt;&gt;"",VLOOKUP($A1165,Sheet4!$A$2:$O$1309,15,FALSE)*100,"")</f>
        <v>6.0860404022371029</v>
      </c>
      <c r="R1165" s="73">
        <f t="shared" si="38"/>
        <v>3</v>
      </c>
      <c r="S1165" s="63" t="s">
        <v>4367</v>
      </c>
      <c r="T1165" s="63" t="str">
        <f>IF(ISNA(VLOOKUP(A1165,Sheet1!B$3:C$1266,2,FALSE)=TRUE),"NC",VLOOKUP(A1165,Sheet1!B$3:C$1266,2,FALSE))</f>
        <v>Rural10*</v>
      </c>
      <c r="U1165" s="66">
        <f>IF(ISNA(VLOOKUP($A1165,Sheet1!$B$3:$AH$1266,Sheet1!E$1+(Sheet1!$A$1-1)*10,FALSE))=TRUE,"---",IF(VLOOKUP($A1165,Sheet1!$B$3:$AH$1266,Sheet1!E$1+(Sheet1!$A$1-1)*10,FALSE)="---","---", (ROUND(VLOOKUP($A1165,Sheet1!$B$3:$AH$1266,Sheet1!E$1+(Sheet1!$A$1-1)*10,FALSE),IF(VLOOKUP($A1165,Sheet1!$B$3:$AH$1266,Sheet1!E$1+(Sheet1!$A$1-1)*10,FALSE)&gt;99999,-3,IF(VLOOKUP($A1165,Sheet1!$B$3:$AH$1266,Sheet1!E$1+(Sheet1!$A$1-1)*10,FALSE)&gt;9999,-2,IF(VLOOKUP($A1165,Sheet1!$B$3:$AH$1266,Sheet1!E$1+(Sheet1!$A$1-1)*10,FALSE)&gt;999,-1,0)))))))</f>
        <v>465</v>
      </c>
      <c r="V1165" s="66">
        <f>IF(ISNA(VLOOKUP($A1165,Sheet1!$B$3:$AH$1266,Sheet1!F$1+(Sheet1!$A$1-1)*10,FALSE))=TRUE,"---",IF(VLOOKUP($A1165,Sheet1!$B$3:$AH$1266,Sheet1!F$1+(Sheet1!$A$1-1)*10,FALSE)="---","---", (ROUND(VLOOKUP($A1165,Sheet1!$B$3:$AH$1266,Sheet1!F$1+(Sheet1!$A$1-1)*10,FALSE),IF(VLOOKUP($A1165,Sheet1!$B$3:$AH$1266,Sheet1!F$1+(Sheet1!$A$1-1)*10,FALSE)&gt;99999,-3,IF(VLOOKUP($A1165,Sheet1!$B$3:$AH$1266,Sheet1!F$1+(Sheet1!$A$1-1)*10,FALSE)&gt;9999,-2,IF(VLOOKUP($A1165,Sheet1!$B$3:$AH$1266,Sheet1!F$1+(Sheet1!$A$1-1)*10,FALSE)&gt;999,-1,0)))))))</f>
        <v>566</v>
      </c>
      <c r="W1165" s="66">
        <f>IF(ISNA(VLOOKUP($A1165,Sheet1!$B$3:$AH$1266,Sheet1!G$1+(Sheet1!$A$1-1)*10,FALSE))=TRUE,"---",IF(VLOOKUP($A1165,Sheet1!$B$3:$AH$1266,Sheet1!G$1+(Sheet1!$A$1-1)*10,FALSE)="---","---", (ROUND(VLOOKUP($A1165,Sheet1!$B$3:$AH$1266,Sheet1!G$1+(Sheet1!$A$1-1)*10,FALSE),IF(VLOOKUP($A1165,Sheet1!$B$3:$AH$1266,Sheet1!G$1+(Sheet1!$A$1-1)*10,FALSE)&gt;99999,-3,IF(VLOOKUP($A1165,Sheet1!$B$3:$AH$1266,Sheet1!G$1+(Sheet1!$A$1-1)*10,FALSE)&gt;9999,-2,IF(VLOOKUP($A1165,Sheet1!$B$3:$AH$1266,Sheet1!G$1+(Sheet1!$A$1-1)*10,FALSE)&gt;999,-1,0)))))))</f>
        <v>711</v>
      </c>
      <c r="X1165" s="66">
        <f>IF(ISNA(VLOOKUP($A1165,Sheet1!$B$3:$AH$1266,Sheet1!H$1+(Sheet1!$A$1-1)*10,FALSE))=TRUE,"---",IF(VLOOKUP($A1165,Sheet1!$B$3:$AH$1266,Sheet1!H$1+(Sheet1!$A$1-1)*10,FALSE)="---","---", (ROUND(VLOOKUP($A1165,Sheet1!$B$3:$AH$1266,Sheet1!H$1+(Sheet1!$A$1-1)*10,FALSE),IF(VLOOKUP($A1165,Sheet1!$B$3:$AH$1266,Sheet1!H$1+(Sheet1!$A$1-1)*10,FALSE)&gt;99999,-3,IF(VLOOKUP($A1165,Sheet1!$B$3:$AH$1266,Sheet1!H$1+(Sheet1!$A$1-1)*10,FALSE)&gt;9999,-2,IF(VLOOKUP($A1165,Sheet1!$B$3:$AH$1266,Sheet1!H$1+(Sheet1!$A$1-1)*10,FALSE)&gt;999,-1,0)))))))</f>
        <v>1160</v>
      </c>
      <c r="Y1165" s="66">
        <f>IF(ISNA(VLOOKUP($A1165,Sheet1!$B$3:$AH$1266,Sheet1!I$1+(Sheet1!$A$1-1)*10,FALSE))=TRUE,"---",IF(VLOOKUP($A1165,Sheet1!$B$3:$AH$1266,Sheet1!I$1+(Sheet1!$A$1-1)*10,FALSE)="---","---", (ROUND(VLOOKUP($A1165,Sheet1!$B$3:$AH$1266,Sheet1!I$1+(Sheet1!$A$1-1)*10,FALSE),IF(VLOOKUP($A1165,Sheet1!$B$3:$AH$1266,Sheet1!I$1+(Sheet1!$A$1-1)*10,FALSE)&gt;99999,-3,IF(VLOOKUP($A1165,Sheet1!$B$3:$AH$1266,Sheet1!I$1+(Sheet1!$A$1-1)*10,FALSE)&gt;9999,-2,IF(VLOOKUP($A1165,Sheet1!$B$3:$AH$1266,Sheet1!I$1+(Sheet1!$A$1-1)*10,FALSE)&gt;999,-1,0)))))))</f>
        <v>1530</v>
      </c>
      <c r="Z1165" s="66">
        <f>IF(ISNA(VLOOKUP($A1165,Sheet1!$B$3:$AH$1266,Sheet1!J$1+(Sheet1!$A$1-1)*10,FALSE))=TRUE,"---",IF(VLOOKUP($A1165,Sheet1!$B$3:$AH$1266,Sheet1!J$1+(Sheet1!$A$1-1)*10,FALSE)="---","---", (ROUND(VLOOKUP($A1165,Sheet1!$B$3:$AH$1266,Sheet1!J$1+(Sheet1!$A$1-1)*10,FALSE),IF(VLOOKUP($A1165,Sheet1!$B$3:$AH$1266,Sheet1!J$1+(Sheet1!$A$1-1)*10,FALSE)&gt;99999,-3,IF(VLOOKUP($A1165,Sheet1!$B$3:$AH$1266,Sheet1!J$1+(Sheet1!$A$1-1)*10,FALSE)&gt;9999,-2,IF(VLOOKUP($A1165,Sheet1!$B$3:$AH$1266,Sheet1!J$1+(Sheet1!$A$1-1)*10,FALSE)&gt;999,-1,0)))))))</f>
        <v>2070</v>
      </c>
      <c r="AA1165" s="66">
        <f>IF(ISNA(VLOOKUP($A1165,Sheet1!$B$3:$AH$1266,Sheet1!K$1+(Sheet1!$A$1-1)*10,FALSE))=TRUE,"---",IF(VLOOKUP($A1165,Sheet1!$B$3:$AH$1266,Sheet1!K$1+(Sheet1!$A$1-1)*10,FALSE)="---","---", (ROUND(VLOOKUP($A1165,Sheet1!$B$3:$AH$1266,Sheet1!K$1+(Sheet1!$A$1-1)*10,FALSE),IF(VLOOKUP($A1165,Sheet1!$B$3:$AH$1266,Sheet1!K$1+(Sheet1!$A$1-1)*10,FALSE)&gt;99999,-3,IF(VLOOKUP($A1165,Sheet1!$B$3:$AH$1266,Sheet1!K$1+(Sheet1!$A$1-1)*10,FALSE)&gt;9999,-2,IF(VLOOKUP($A1165,Sheet1!$B$3:$AH$1266,Sheet1!K$1+(Sheet1!$A$1-1)*10,FALSE)&gt;999,-1,0)))))))</f>
        <v>2550</v>
      </c>
      <c r="AB1165" s="66">
        <f>IF(ISNA(VLOOKUP($A1165,Sheet1!$B$3:$AH$1266,Sheet1!L$1+(Sheet1!$A$1-1)*10,FALSE))=TRUE,"---",IF(VLOOKUP($A1165,Sheet1!$B$3:$AH$1266,Sheet1!L$1+(Sheet1!$A$1-1)*10,FALSE)="---","---", (ROUND(VLOOKUP($A1165,Sheet1!$B$3:$AH$1266,Sheet1!L$1+(Sheet1!$A$1-1)*10,FALSE),IF(VLOOKUP($A1165,Sheet1!$B$3:$AH$1266,Sheet1!L$1+(Sheet1!$A$1-1)*10,FALSE)&gt;99999,-3,IF(VLOOKUP($A1165,Sheet1!$B$3:$AH$1266,Sheet1!L$1+(Sheet1!$A$1-1)*10,FALSE)&gt;9999,-2,IF(VLOOKUP($A1165,Sheet1!$B$3:$AH$1266,Sheet1!L$1+(Sheet1!$A$1-1)*10,FALSE)&gt;999,-1,0)))))))</f>
        <v>3030</v>
      </c>
      <c r="AC1165" s="66">
        <f>IF(ISNA(VLOOKUP($A1165,Sheet1!$B$3:$AH$1266,Sheet1!M$1+(Sheet1!$A$1-1)*10,FALSE))=TRUE,"---",IF(VLOOKUP($A1165,Sheet1!$B$3:$AH$1266,Sheet1!M$1+(Sheet1!$A$1-1)*10,FALSE)="---","---", (ROUND(VLOOKUP($A1165,Sheet1!$B$3:$AH$1266,Sheet1!M$1+(Sheet1!$A$1-1)*10,FALSE),IF(VLOOKUP($A1165,Sheet1!$B$3:$AH$1266,Sheet1!M$1+(Sheet1!$A$1-1)*10,FALSE)&gt;99999,-3,IF(VLOOKUP($A1165,Sheet1!$B$3:$AH$1266,Sheet1!M$1+(Sheet1!$A$1-1)*10,FALSE)&gt;9999,-2,IF(VLOOKUP($A1165,Sheet1!$B$3:$AH$1266,Sheet1!M$1+(Sheet1!$A$1-1)*10,FALSE)&gt;999,-1,0)))))))</f>
        <v>3560</v>
      </c>
      <c r="AD1165" s="66">
        <f>IF(ISNA(VLOOKUP($A1165,Sheet1!$B$3:$AH$1266,Sheet1!N$1+(Sheet1!$A$1-1)*10,FALSE))=TRUE,"---",IF(VLOOKUP($A1165,Sheet1!$B$3:$AH$1266,Sheet1!N$1+(Sheet1!$A$1-1)*10,FALSE)="---","---", (ROUND(VLOOKUP($A1165,Sheet1!$B$3:$AH$1266,Sheet1!N$1+(Sheet1!$A$1-1)*10,FALSE),IF(VLOOKUP($A1165,Sheet1!$B$3:$AH$1266,Sheet1!N$1+(Sheet1!$A$1-1)*10,FALSE)&gt;99999,-3,IF(VLOOKUP($A1165,Sheet1!$B$3:$AH$1266,Sheet1!N$1+(Sheet1!$A$1-1)*10,FALSE)&gt;9999,-2,IF(VLOOKUP($A1165,Sheet1!$B$3:$AH$1266,Sheet1!N$1+(Sheet1!$A$1-1)*10,FALSE)&gt;999,-1,0)))))))</f>
        <v>4310</v>
      </c>
    </row>
    <row r="1166" spans="1:30" ht="25.5" customHeight="1" x14ac:dyDescent="0.25">
      <c r="A1166" s="303" t="s">
        <v>1713</v>
      </c>
      <c r="B1166" s="330" t="s">
        <v>1714</v>
      </c>
      <c r="C1166" s="303">
        <v>423000</v>
      </c>
      <c r="D1166" s="303">
        <v>773001</v>
      </c>
      <c r="E1166" s="307" t="s">
        <v>3031</v>
      </c>
      <c r="F1166" s="52" t="s">
        <v>4794</v>
      </c>
      <c r="G1166" s="127" t="s">
        <v>31</v>
      </c>
      <c r="H1166" s="347">
        <v>52.2</v>
      </c>
      <c r="I1166" s="326">
        <v>26473</v>
      </c>
      <c r="J1166" s="324">
        <v>9.82</v>
      </c>
      <c r="K1166" s="315" t="s">
        <v>4405</v>
      </c>
      <c r="L1166" s="320">
        <v>2260</v>
      </c>
      <c r="M1166" s="322">
        <v>43.3</v>
      </c>
      <c r="N1166" s="318" t="s">
        <v>17</v>
      </c>
      <c r="O1166" s="299">
        <f t="shared" si="40"/>
        <v>0.89990315925636355</v>
      </c>
      <c r="P1166" s="299">
        <f>IF(O1166&lt;&gt;"",VLOOKUP($A1166,Sheet4!$A$2:$O$1309,14,FALSE)*100,"")</f>
        <v>0.36477634236521395</v>
      </c>
      <c r="Q1166" s="299">
        <f>IF(P1166&lt;&gt;"",VLOOKUP($A1166,Sheet4!$A$2:$O$1309,15,FALSE)*100,"")</f>
        <v>3.5162156253373378</v>
      </c>
      <c r="R1166" s="301" t="str">
        <f t="shared" ref="R1166:R1229" si="41">IF(O1166="&lt;0.2","&gt;500",IF(O1166="&gt;50","&lt;2",IF(ISERR(1/O1166*100),"",IF(AND((1/O1166*100)&gt;=2,(1/O1166*100)&lt;=10),MROUND(1/O1166*100,1),IF(AND((1/O1166*100)&gt;=10,(1/O1166*100)&lt;=50),MROUND(1/O1166*100,5),IF(AND((1/O1166*100)&gt;=50,(1/O1166*100)&lt;=104),MROUND(1/O1166*100,10),IF(AND((1/O1166*100)&gt;=104,(1/O1166*100)&lt;=110),"100",IF(AND((1/O1166*100)&gt;=110,(1/O1166*100)&lt;=180),"&gt;100, &lt;200",IF(AND((1/O1166*100)&gt;=180,(1/O1166*100)&lt;=220),"200",IF(AND((1/O1166*100)&gt;=220,(1/O1166*100)&lt;=450),"&gt;200,  &lt;500","500"))))))))))</f>
        <v>&gt;100, &lt;200</v>
      </c>
      <c r="S1166" s="356" t="s">
        <v>4367</v>
      </c>
      <c r="T1166" s="356" t="str">
        <f>IF(ISNA(VLOOKUP(A1166,Sheet1!B$3:C$1266,2,FALSE)=TRUE),"NC",VLOOKUP(A1166,Sheet1!B$3:C$1266,2,FALSE))</f>
        <v>Rural10</v>
      </c>
      <c r="U1166" s="392">
        <f>IF(ISNA(VLOOKUP($A1166,Sheet1!$B$3:$AH$1266,Sheet1!E$1+(Sheet1!$A$1-1)*10,FALSE))=TRUE,"---",IF(VLOOKUP($A1166,Sheet1!$B$3:$AH$1266,Sheet1!E$1+(Sheet1!$A$1-1)*10,FALSE)="---","---", (ROUND(VLOOKUP($A1166,Sheet1!$B$3:$AH$1266,Sheet1!E$1+(Sheet1!$A$1-1)*10,FALSE),IF(VLOOKUP($A1166,Sheet1!$B$3:$AH$1266,Sheet1!E$1+(Sheet1!$A$1-1)*10,FALSE)&gt;99999,-3,IF(VLOOKUP($A1166,Sheet1!$B$3:$AH$1266,Sheet1!E$1+(Sheet1!$A$1-1)*10,FALSE)&gt;9999,-2,IF(VLOOKUP($A1166,Sheet1!$B$3:$AH$1266,Sheet1!E$1+(Sheet1!$A$1-1)*10,FALSE)&gt;999,-1,0)))))))</f>
        <v>315</v>
      </c>
      <c r="V1166" s="392">
        <f>IF(ISNA(VLOOKUP($A1166,Sheet1!$B$3:$AH$1266,Sheet1!F$1+(Sheet1!$A$1-1)*10,FALSE))=TRUE,"---",IF(VLOOKUP($A1166,Sheet1!$B$3:$AH$1266,Sheet1!F$1+(Sheet1!$A$1-1)*10,FALSE)="---","---", (ROUND(VLOOKUP($A1166,Sheet1!$B$3:$AH$1266,Sheet1!F$1+(Sheet1!$A$1-1)*10,FALSE),IF(VLOOKUP($A1166,Sheet1!$B$3:$AH$1266,Sheet1!F$1+(Sheet1!$A$1-1)*10,FALSE)&gt;99999,-3,IF(VLOOKUP($A1166,Sheet1!$B$3:$AH$1266,Sheet1!F$1+(Sheet1!$A$1-1)*10,FALSE)&gt;9999,-2,IF(VLOOKUP($A1166,Sheet1!$B$3:$AH$1266,Sheet1!F$1+(Sheet1!$A$1-1)*10,FALSE)&gt;999,-1,0)))))))</f>
        <v>371</v>
      </c>
      <c r="W1166" s="392">
        <f>IF(ISNA(VLOOKUP($A1166,Sheet1!$B$3:$AH$1266,Sheet1!G$1+(Sheet1!$A$1-1)*10,FALSE))=TRUE,"---",IF(VLOOKUP($A1166,Sheet1!$B$3:$AH$1266,Sheet1!G$1+(Sheet1!$A$1-1)*10,FALSE)="---","---", (ROUND(VLOOKUP($A1166,Sheet1!$B$3:$AH$1266,Sheet1!G$1+(Sheet1!$A$1-1)*10,FALSE),IF(VLOOKUP($A1166,Sheet1!$B$3:$AH$1266,Sheet1!G$1+(Sheet1!$A$1-1)*10,FALSE)&gt;99999,-3,IF(VLOOKUP($A1166,Sheet1!$B$3:$AH$1266,Sheet1!G$1+(Sheet1!$A$1-1)*10,FALSE)&gt;9999,-2,IF(VLOOKUP($A1166,Sheet1!$B$3:$AH$1266,Sheet1!G$1+(Sheet1!$A$1-1)*10,FALSE)&gt;999,-1,0)))))))</f>
        <v>453</v>
      </c>
      <c r="X1166" s="392">
        <f>IF(ISNA(VLOOKUP($A1166,Sheet1!$B$3:$AH$1266,Sheet1!H$1+(Sheet1!$A$1-1)*10,FALSE))=TRUE,"---",IF(VLOOKUP($A1166,Sheet1!$B$3:$AH$1266,Sheet1!H$1+(Sheet1!$A$1-1)*10,FALSE)="---","---", (ROUND(VLOOKUP($A1166,Sheet1!$B$3:$AH$1266,Sheet1!H$1+(Sheet1!$A$1-1)*10,FALSE),IF(VLOOKUP($A1166,Sheet1!$B$3:$AH$1266,Sheet1!H$1+(Sheet1!$A$1-1)*10,FALSE)&gt;99999,-3,IF(VLOOKUP($A1166,Sheet1!$B$3:$AH$1266,Sheet1!H$1+(Sheet1!$A$1-1)*10,FALSE)&gt;9999,-2,IF(VLOOKUP($A1166,Sheet1!$B$3:$AH$1266,Sheet1!H$1+(Sheet1!$A$1-1)*10,FALSE)&gt;999,-1,0)))))))</f>
        <v>738</v>
      </c>
      <c r="Y1166" s="392">
        <f>IF(ISNA(VLOOKUP($A1166,Sheet1!$B$3:$AH$1266,Sheet1!I$1+(Sheet1!$A$1-1)*10,FALSE))=TRUE,"---",IF(VLOOKUP($A1166,Sheet1!$B$3:$AH$1266,Sheet1!I$1+(Sheet1!$A$1-1)*10,FALSE)="---","---", (ROUND(VLOOKUP($A1166,Sheet1!$B$3:$AH$1266,Sheet1!I$1+(Sheet1!$A$1-1)*10,FALSE),IF(VLOOKUP($A1166,Sheet1!$B$3:$AH$1266,Sheet1!I$1+(Sheet1!$A$1-1)*10,FALSE)&gt;99999,-3,IF(VLOOKUP($A1166,Sheet1!$B$3:$AH$1266,Sheet1!I$1+(Sheet1!$A$1-1)*10,FALSE)&gt;9999,-2,IF(VLOOKUP($A1166,Sheet1!$B$3:$AH$1266,Sheet1!I$1+(Sheet1!$A$1-1)*10,FALSE)&gt;999,-1,0)))))))</f>
        <v>1000</v>
      </c>
      <c r="Z1166" s="392">
        <f>IF(ISNA(VLOOKUP($A1166,Sheet1!$B$3:$AH$1266,Sheet1!J$1+(Sheet1!$A$1-1)*10,FALSE))=TRUE,"---",IF(VLOOKUP($A1166,Sheet1!$B$3:$AH$1266,Sheet1!J$1+(Sheet1!$A$1-1)*10,FALSE)="---","---", (ROUND(VLOOKUP($A1166,Sheet1!$B$3:$AH$1266,Sheet1!J$1+(Sheet1!$A$1-1)*10,FALSE),IF(VLOOKUP($A1166,Sheet1!$B$3:$AH$1266,Sheet1!J$1+(Sheet1!$A$1-1)*10,FALSE)&gt;99999,-3,IF(VLOOKUP($A1166,Sheet1!$B$3:$AH$1266,Sheet1!J$1+(Sheet1!$A$1-1)*10,FALSE)&gt;9999,-2,IF(VLOOKUP($A1166,Sheet1!$B$3:$AH$1266,Sheet1!J$1+(Sheet1!$A$1-1)*10,FALSE)&gt;999,-1,0)))))))</f>
        <v>1410</v>
      </c>
      <c r="AA1166" s="392">
        <f>IF(ISNA(VLOOKUP($A1166,Sheet1!$B$3:$AH$1266,Sheet1!K$1+(Sheet1!$A$1-1)*10,FALSE))=TRUE,"---",IF(VLOOKUP($A1166,Sheet1!$B$3:$AH$1266,Sheet1!K$1+(Sheet1!$A$1-1)*10,FALSE)="---","---", (ROUND(VLOOKUP($A1166,Sheet1!$B$3:$AH$1266,Sheet1!K$1+(Sheet1!$A$1-1)*10,FALSE),IF(VLOOKUP($A1166,Sheet1!$B$3:$AH$1266,Sheet1!K$1+(Sheet1!$A$1-1)*10,FALSE)&gt;99999,-3,IF(VLOOKUP($A1166,Sheet1!$B$3:$AH$1266,Sheet1!K$1+(Sheet1!$A$1-1)*10,FALSE)&gt;9999,-2,IF(VLOOKUP($A1166,Sheet1!$B$3:$AH$1266,Sheet1!K$1+(Sheet1!$A$1-1)*10,FALSE)&gt;999,-1,0)))))))</f>
        <v>1780</v>
      </c>
      <c r="AB1166" s="392">
        <f>IF(ISNA(VLOOKUP($A1166,Sheet1!$B$3:$AH$1266,Sheet1!L$1+(Sheet1!$A$1-1)*10,FALSE))=TRUE,"---",IF(VLOOKUP($A1166,Sheet1!$B$3:$AH$1266,Sheet1!L$1+(Sheet1!$A$1-1)*10,FALSE)="---","---", (ROUND(VLOOKUP($A1166,Sheet1!$B$3:$AH$1266,Sheet1!L$1+(Sheet1!$A$1-1)*10,FALSE),IF(VLOOKUP($A1166,Sheet1!$B$3:$AH$1266,Sheet1!L$1+(Sheet1!$A$1-1)*10,FALSE)&gt;99999,-3,IF(VLOOKUP($A1166,Sheet1!$B$3:$AH$1266,Sheet1!L$1+(Sheet1!$A$1-1)*10,FALSE)&gt;9999,-2,IF(VLOOKUP($A1166,Sheet1!$B$3:$AH$1266,Sheet1!L$1+(Sheet1!$A$1-1)*10,FALSE)&gt;999,-1,0)))))))</f>
        <v>2180</v>
      </c>
      <c r="AC1166" s="392">
        <f>IF(ISNA(VLOOKUP($A1166,Sheet1!$B$3:$AH$1266,Sheet1!M$1+(Sheet1!$A$1-1)*10,FALSE))=TRUE,"---",IF(VLOOKUP($A1166,Sheet1!$B$3:$AH$1266,Sheet1!M$1+(Sheet1!$A$1-1)*10,FALSE)="---","---", (ROUND(VLOOKUP($A1166,Sheet1!$B$3:$AH$1266,Sheet1!M$1+(Sheet1!$A$1-1)*10,FALSE),IF(VLOOKUP($A1166,Sheet1!$B$3:$AH$1266,Sheet1!M$1+(Sheet1!$A$1-1)*10,FALSE)&gt;99999,-3,IF(VLOOKUP($A1166,Sheet1!$B$3:$AH$1266,Sheet1!M$1+(Sheet1!$A$1-1)*10,FALSE)&gt;9999,-2,IF(VLOOKUP($A1166,Sheet1!$B$3:$AH$1266,Sheet1!M$1+(Sheet1!$A$1-1)*10,FALSE)&gt;999,-1,0)))))))</f>
        <v>2610</v>
      </c>
      <c r="AD1166" s="392">
        <f>IF(ISNA(VLOOKUP($A1166,Sheet1!$B$3:$AH$1266,Sheet1!N$1+(Sheet1!$A$1-1)*10,FALSE))=TRUE,"---",IF(VLOOKUP($A1166,Sheet1!$B$3:$AH$1266,Sheet1!N$1+(Sheet1!$A$1-1)*10,FALSE)="---","---", (ROUND(VLOOKUP($A1166,Sheet1!$B$3:$AH$1266,Sheet1!N$1+(Sheet1!$A$1-1)*10,FALSE),IF(VLOOKUP($A1166,Sheet1!$B$3:$AH$1266,Sheet1!N$1+(Sheet1!$A$1-1)*10,FALSE)&gt;99999,-3,IF(VLOOKUP($A1166,Sheet1!$B$3:$AH$1266,Sheet1!N$1+(Sheet1!$A$1-1)*10,FALSE)&gt;9999,-2,IF(VLOOKUP($A1166,Sheet1!$B$3:$AH$1266,Sheet1!N$1+(Sheet1!$A$1-1)*10,FALSE)&gt;999,-1,0)))))))</f>
        <v>3240</v>
      </c>
    </row>
    <row r="1167" spans="1:30" ht="25.5" customHeight="1" x14ac:dyDescent="0.25">
      <c r="A1167" s="303"/>
      <c r="B1167" s="331"/>
      <c r="C1167" s="303"/>
      <c r="D1167" s="303"/>
      <c r="E1167" s="307"/>
      <c r="F1167" s="52" t="s">
        <v>4795</v>
      </c>
      <c r="G1167" s="127" t="s">
        <v>286</v>
      </c>
      <c r="H1167" s="347"/>
      <c r="I1167" s="327"/>
      <c r="J1167" s="325"/>
      <c r="K1167" s="316"/>
      <c r="L1167" s="321"/>
      <c r="M1167" s="323"/>
      <c r="N1167" s="319"/>
      <c r="O1167" s="317" t="e">
        <f t="shared" si="40"/>
        <v>#NUM!</v>
      </c>
      <c r="P1167" s="317" t="e">
        <f>IF(O1167&lt;&gt;"",VLOOKUP($A1167,Sheet4!$A$2:$O$1309,14,FALSE)*100,"")</f>
        <v>#NUM!</v>
      </c>
      <c r="Q1167" s="317" t="e">
        <f>IF(P1167&lt;&gt;"",VLOOKUP($A1167,Sheet4!$A$2:$O$1309,15,FALSE)*100,"")</f>
        <v>#NUM!</v>
      </c>
      <c r="R1167" s="356" t="e">
        <f t="shared" si="41"/>
        <v>#NUM!</v>
      </c>
      <c r="S1167" s="356"/>
      <c r="T1167" s="356"/>
      <c r="U1167" s="392"/>
      <c r="V1167" s="392"/>
      <c r="W1167" s="392"/>
      <c r="X1167" s="392"/>
      <c r="Y1167" s="392"/>
      <c r="Z1167" s="392"/>
      <c r="AA1167" s="392"/>
      <c r="AB1167" s="392"/>
      <c r="AC1167" s="392"/>
      <c r="AD1167" s="392"/>
    </row>
    <row r="1168" spans="1:30" ht="25.5" customHeight="1" x14ac:dyDescent="0.25">
      <c r="A1168" s="133" t="s">
        <v>1715</v>
      </c>
      <c r="B1168" s="141" t="s">
        <v>1716</v>
      </c>
      <c r="C1168" s="133">
        <v>422928</v>
      </c>
      <c r="D1168" s="133">
        <v>772909</v>
      </c>
      <c r="E1168" s="67" t="s">
        <v>3031</v>
      </c>
      <c r="F1168" s="117" t="s">
        <v>4796</v>
      </c>
      <c r="G1168" s="118" t="s">
        <v>31</v>
      </c>
      <c r="H1168" s="136">
        <v>3.48</v>
      </c>
      <c r="I1168" s="119">
        <v>28919</v>
      </c>
      <c r="J1168" s="124">
        <v>4.08</v>
      </c>
      <c r="K1168" s="121" t="s">
        <v>4405</v>
      </c>
      <c r="L1168" s="122">
        <v>112</v>
      </c>
      <c r="M1168" s="123">
        <v>32.200000000000003</v>
      </c>
      <c r="N1168" s="121" t="s">
        <v>4405</v>
      </c>
      <c r="O1168" s="71" t="str">
        <f t="shared" si="40"/>
        <v>&gt;50</v>
      </c>
      <c r="P1168" s="71">
        <f>IF(O1168&lt;&gt;"",VLOOKUP($A1168,Sheet4!$A$2:$O$1309,14,FALSE)*100,"")</f>
        <v>8.7311663271629101</v>
      </c>
      <c r="Q1168" s="71">
        <f>IF(P1168&lt;&gt;"",VLOOKUP($A1168,Sheet4!$A$2:$O$1309,15,FALSE)*100,"")</f>
        <v>59.134366516594881</v>
      </c>
      <c r="R1168" s="73" t="str">
        <f t="shared" si="41"/>
        <v>&lt;2</v>
      </c>
      <c r="S1168" s="63" t="s">
        <v>4367</v>
      </c>
      <c r="T1168" s="63" t="str">
        <f>IF(ISNA(VLOOKUP(A1168,Sheet1!B$3:C$1266,2,FALSE)=TRUE),"NC",VLOOKUP(A1168,Sheet1!B$3:C$1266,2,FALSE))</f>
        <v>Rural</v>
      </c>
      <c r="U1168" s="66">
        <f>IF(ISNA(VLOOKUP($A1168,Sheet1!$B$3:$AH$1266,Sheet1!E$1+(Sheet1!$A$1-1)*10,FALSE))=TRUE,"---",IF(VLOOKUP($A1168,Sheet1!$B$3:$AH$1266,Sheet1!E$1+(Sheet1!$A$1-1)*10,FALSE)="---","---", (ROUND(VLOOKUP($A1168,Sheet1!$B$3:$AH$1266,Sheet1!E$1+(Sheet1!$A$1-1)*10,FALSE),IF(VLOOKUP($A1168,Sheet1!$B$3:$AH$1266,Sheet1!E$1+(Sheet1!$A$1-1)*10,FALSE)&gt;99999,-3,IF(VLOOKUP($A1168,Sheet1!$B$3:$AH$1266,Sheet1!E$1+(Sheet1!$A$1-1)*10,FALSE)&gt;9999,-2,IF(VLOOKUP($A1168,Sheet1!$B$3:$AH$1266,Sheet1!E$1+(Sheet1!$A$1-1)*10,FALSE)&gt;999,-1,0)))))))</f>
        <v>137</v>
      </c>
      <c r="V1168" s="66">
        <f>IF(ISNA(VLOOKUP($A1168,Sheet1!$B$3:$AH$1266,Sheet1!F$1+(Sheet1!$A$1-1)*10,FALSE))=TRUE,"---",IF(VLOOKUP($A1168,Sheet1!$B$3:$AH$1266,Sheet1!F$1+(Sheet1!$A$1-1)*10,FALSE)="---","---", (ROUND(VLOOKUP($A1168,Sheet1!$B$3:$AH$1266,Sheet1!F$1+(Sheet1!$A$1-1)*10,FALSE),IF(VLOOKUP($A1168,Sheet1!$B$3:$AH$1266,Sheet1!F$1+(Sheet1!$A$1-1)*10,FALSE)&gt;99999,-3,IF(VLOOKUP($A1168,Sheet1!$B$3:$AH$1266,Sheet1!F$1+(Sheet1!$A$1-1)*10,FALSE)&gt;9999,-2,IF(VLOOKUP($A1168,Sheet1!$B$3:$AH$1266,Sheet1!F$1+(Sheet1!$A$1-1)*10,FALSE)&gt;999,-1,0)))))))</f>
        <v>177</v>
      </c>
      <c r="W1168" s="66">
        <f>IF(ISNA(VLOOKUP($A1168,Sheet1!$B$3:$AH$1266,Sheet1!G$1+(Sheet1!$A$1-1)*10,FALSE))=TRUE,"---",IF(VLOOKUP($A1168,Sheet1!$B$3:$AH$1266,Sheet1!G$1+(Sheet1!$A$1-1)*10,FALSE)="---","---", (ROUND(VLOOKUP($A1168,Sheet1!$B$3:$AH$1266,Sheet1!G$1+(Sheet1!$A$1-1)*10,FALSE),IF(VLOOKUP($A1168,Sheet1!$B$3:$AH$1266,Sheet1!G$1+(Sheet1!$A$1-1)*10,FALSE)&gt;99999,-3,IF(VLOOKUP($A1168,Sheet1!$B$3:$AH$1266,Sheet1!G$1+(Sheet1!$A$1-1)*10,FALSE)&gt;9999,-2,IF(VLOOKUP($A1168,Sheet1!$B$3:$AH$1266,Sheet1!G$1+(Sheet1!$A$1-1)*10,FALSE)&gt;999,-1,0)))))))</f>
        <v>237</v>
      </c>
      <c r="X1168" s="66">
        <f>IF(ISNA(VLOOKUP($A1168,Sheet1!$B$3:$AH$1266,Sheet1!H$1+(Sheet1!$A$1-1)*10,FALSE))=TRUE,"---",IF(VLOOKUP($A1168,Sheet1!$B$3:$AH$1266,Sheet1!H$1+(Sheet1!$A$1-1)*10,FALSE)="---","---", (ROUND(VLOOKUP($A1168,Sheet1!$B$3:$AH$1266,Sheet1!H$1+(Sheet1!$A$1-1)*10,FALSE),IF(VLOOKUP($A1168,Sheet1!$B$3:$AH$1266,Sheet1!H$1+(Sheet1!$A$1-1)*10,FALSE)&gt;99999,-3,IF(VLOOKUP($A1168,Sheet1!$B$3:$AH$1266,Sheet1!H$1+(Sheet1!$A$1-1)*10,FALSE)&gt;9999,-2,IF(VLOOKUP($A1168,Sheet1!$B$3:$AH$1266,Sheet1!H$1+(Sheet1!$A$1-1)*10,FALSE)&gt;999,-1,0)))))))</f>
        <v>425</v>
      </c>
      <c r="Y1168" s="66">
        <f>IF(ISNA(VLOOKUP($A1168,Sheet1!$B$3:$AH$1266,Sheet1!I$1+(Sheet1!$A$1-1)*10,FALSE))=TRUE,"---",IF(VLOOKUP($A1168,Sheet1!$B$3:$AH$1266,Sheet1!I$1+(Sheet1!$A$1-1)*10,FALSE)="---","---", (ROUND(VLOOKUP($A1168,Sheet1!$B$3:$AH$1266,Sheet1!I$1+(Sheet1!$A$1-1)*10,FALSE),IF(VLOOKUP($A1168,Sheet1!$B$3:$AH$1266,Sheet1!I$1+(Sheet1!$A$1-1)*10,FALSE)&gt;99999,-3,IF(VLOOKUP($A1168,Sheet1!$B$3:$AH$1266,Sheet1!I$1+(Sheet1!$A$1-1)*10,FALSE)&gt;9999,-2,IF(VLOOKUP($A1168,Sheet1!$B$3:$AH$1266,Sheet1!I$1+(Sheet1!$A$1-1)*10,FALSE)&gt;999,-1,0)))))))</f>
        <v>582</v>
      </c>
      <c r="Z1168" s="66">
        <f>IF(ISNA(VLOOKUP($A1168,Sheet1!$B$3:$AH$1266,Sheet1!J$1+(Sheet1!$A$1-1)*10,FALSE))=TRUE,"---",IF(VLOOKUP($A1168,Sheet1!$B$3:$AH$1266,Sheet1!J$1+(Sheet1!$A$1-1)*10,FALSE)="---","---", (ROUND(VLOOKUP($A1168,Sheet1!$B$3:$AH$1266,Sheet1!J$1+(Sheet1!$A$1-1)*10,FALSE),IF(VLOOKUP($A1168,Sheet1!$B$3:$AH$1266,Sheet1!J$1+(Sheet1!$A$1-1)*10,FALSE)&gt;99999,-3,IF(VLOOKUP($A1168,Sheet1!$B$3:$AH$1266,Sheet1!J$1+(Sheet1!$A$1-1)*10,FALSE)&gt;9999,-2,IF(VLOOKUP($A1168,Sheet1!$B$3:$AH$1266,Sheet1!J$1+(Sheet1!$A$1-1)*10,FALSE)&gt;999,-1,0)))))))</f>
        <v>805</v>
      </c>
      <c r="AA1168" s="66">
        <f>IF(ISNA(VLOOKUP($A1168,Sheet1!$B$3:$AH$1266,Sheet1!K$1+(Sheet1!$A$1-1)*10,FALSE))=TRUE,"---",IF(VLOOKUP($A1168,Sheet1!$B$3:$AH$1266,Sheet1!K$1+(Sheet1!$A$1-1)*10,FALSE)="---","---", (ROUND(VLOOKUP($A1168,Sheet1!$B$3:$AH$1266,Sheet1!K$1+(Sheet1!$A$1-1)*10,FALSE),IF(VLOOKUP($A1168,Sheet1!$B$3:$AH$1266,Sheet1!K$1+(Sheet1!$A$1-1)*10,FALSE)&gt;99999,-3,IF(VLOOKUP($A1168,Sheet1!$B$3:$AH$1266,Sheet1!K$1+(Sheet1!$A$1-1)*10,FALSE)&gt;9999,-2,IF(VLOOKUP($A1168,Sheet1!$B$3:$AH$1266,Sheet1!K$1+(Sheet1!$A$1-1)*10,FALSE)&gt;999,-1,0)))))))</f>
        <v>1000</v>
      </c>
      <c r="AB1168" s="66">
        <f>IF(ISNA(VLOOKUP($A1168,Sheet1!$B$3:$AH$1266,Sheet1!L$1+(Sheet1!$A$1-1)*10,FALSE))=TRUE,"---",IF(VLOOKUP($A1168,Sheet1!$B$3:$AH$1266,Sheet1!L$1+(Sheet1!$A$1-1)*10,FALSE)="---","---", (ROUND(VLOOKUP($A1168,Sheet1!$B$3:$AH$1266,Sheet1!L$1+(Sheet1!$A$1-1)*10,FALSE),IF(VLOOKUP($A1168,Sheet1!$B$3:$AH$1266,Sheet1!L$1+(Sheet1!$A$1-1)*10,FALSE)&gt;99999,-3,IF(VLOOKUP($A1168,Sheet1!$B$3:$AH$1266,Sheet1!L$1+(Sheet1!$A$1-1)*10,FALSE)&gt;9999,-2,IF(VLOOKUP($A1168,Sheet1!$B$3:$AH$1266,Sheet1!L$1+(Sheet1!$A$1-1)*10,FALSE)&gt;999,-1,0)))))))</f>
        <v>1210</v>
      </c>
      <c r="AC1168" s="66">
        <f>IF(ISNA(VLOOKUP($A1168,Sheet1!$B$3:$AH$1266,Sheet1!M$1+(Sheet1!$A$1-1)*10,FALSE))=TRUE,"---",IF(VLOOKUP($A1168,Sheet1!$B$3:$AH$1266,Sheet1!M$1+(Sheet1!$A$1-1)*10,FALSE)="---","---", (ROUND(VLOOKUP($A1168,Sheet1!$B$3:$AH$1266,Sheet1!M$1+(Sheet1!$A$1-1)*10,FALSE),IF(VLOOKUP($A1168,Sheet1!$B$3:$AH$1266,Sheet1!M$1+(Sheet1!$A$1-1)*10,FALSE)&gt;99999,-3,IF(VLOOKUP($A1168,Sheet1!$B$3:$AH$1266,Sheet1!M$1+(Sheet1!$A$1-1)*10,FALSE)&gt;9999,-2,IF(VLOOKUP($A1168,Sheet1!$B$3:$AH$1266,Sheet1!M$1+(Sheet1!$A$1-1)*10,FALSE)&gt;999,-1,0)))))))</f>
        <v>1430</v>
      </c>
      <c r="AD1168" s="66">
        <f>IF(ISNA(VLOOKUP($A1168,Sheet1!$B$3:$AH$1266,Sheet1!N$1+(Sheet1!$A$1-1)*10,FALSE))=TRUE,"---",IF(VLOOKUP($A1168,Sheet1!$B$3:$AH$1266,Sheet1!N$1+(Sheet1!$A$1-1)*10,FALSE)="---","---", (ROUND(VLOOKUP($A1168,Sheet1!$B$3:$AH$1266,Sheet1!N$1+(Sheet1!$A$1-1)*10,FALSE),IF(VLOOKUP($A1168,Sheet1!$B$3:$AH$1266,Sheet1!N$1+(Sheet1!$A$1-1)*10,FALSE)&gt;99999,-3,IF(VLOOKUP($A1168,Sheet1!$B$3:$AH$1266,Sheet1!N$1+(Sheet1!$A$1-1)*10,FALSE)&gt;9999,-2,IF(VLOOKUP($A1168,Sheet1!$B$3:$AH$1266,Sheet1!N$1+(Sheet1!$A$1-1)*10,FALSE)&gt;999,-1,0)))))))</f>
        <v>1760</v>
      </c>
    </row>
    <row r="1169" spans="1:30" ht="25.5" customHeight="1" x14ac:dyDescent="0.25">
      <c r="A1169" s="303" t="s">
        <v>1717</v>
      </c>
      <c r="B1169" s="330" t="s">
        <v>1718</v>
      </c>
      <c r="C1169" s="303">
        <v>422556</v>
      </c>
      <c r="D1169" s="303">
        <v>773029</v>
      </c>
      <c r="E1169" s="307" t="s">
        <v>3031</v>
      </c>
      <c r="F1169" s="467" t="s">
        <v>4405</v>
      </c>
      <c r="G1169" s="318" t="s">
        <v>160</v>
      </c>
      <c r="H1169" s="430">
        <v>18</v>
      </c>
      <c r="I1169" s="112">
        <v>12973</v>
      </c>
      <c r="J1169" s="140" t="s">
        <v>4405</v>
      </c>
      <c r="K1169" s="127" t="s">
        <v>17</v>
      </c>
      <c r="L1169" s="149">
        <v>5040</v>
      </c>
      <c r="M1169" s="116">
        <v>280</v>
      </c>
      <c r="N1169" s="127" t="s">
        <v>145</v>
      </c>
      <c r="O1169" s="68" t="str">
        <f t="shared" si="40"/>
        <v>&lt;0.2</v>
      </c>
      <c r="P1169" s="68">
        <f>IF(O1169&lt;&gt;"",VLOOKUP($A1169,Sheet4!$A$2:$O$1309,14,FALSE)*100,"")</f>
        <v>1.5365610095873228</v>
      </c>
      <c r="Q1169" s="68">
        <f>IF(P1169&lt;&gt;"",VLOOKUP($A1169,Sheet4!$A$2:$O$1309,15,FALSE)*100,"")</f>
        <v>14.07322453952008</v>
      </c>
      <c r="R1169" s="74" t="str">
        <f t="shared" si="41"/>
        <v>&gt;500</v>
      </c>
      <c r="S1169" s="356" t="s">
        <v>4367</v>
      </c>
      <c r="T1169" s="356" t="str">
        <f>IF(ISNA(VLOOKUP(A1169,Sheet1!B$3:C$1266,2,FALSE)=TRUE),"NC",VLOOKUP(A1169,Sheet1!B$3:C$1266,2,FALSE))</f>
        <v>Rural</v>
      </c>
      <c r="U1169" s="392">
        <f>IF(ISNA(VLOOKUP($A1169,Sheet1!$B$3:$AH$1266,Sheet1!E$1+(Sheet1!$A$1-1)*10,FALSE))=TRUE,"---",IF(VLOOKUP($A1169,Sheet1!$B$3:$AH$1266,Sheet1!E$1+(Sheet1!$A$1-1)*10,FALSE)="---","---", (ROUND(VLOOKUP($A1169,Sheet1!$B$3:$AH$1266,Sheet1!E$1+(Sheet1!$A$1-1)*10,FALSE),IF(VLOOKUP($A1169,Sheet1!$B$3:$AH$1266,Sheet1!E$1+(Sheet1!$A$1-1)*10,FALSE)&gt;99999,-3,IF(VLOOKUP($A1169,Sheet1!$B$3:$AH$1266,Sheet1!E$1+(Sheet1!$A$1-1)*10,FALSE)&gt;9999,-2,IF(VLOOKUP($A1169,Sheet1!$B$3:$AH$1266,Sheet1!E$1+(Sheet1!$A$1-1)*10,FALSE)&gt;999,-1,0)))))))</f>
        <v>392</v>
      </c>
      <c r="V1169" s="392">
        <f>IF(ISNA(VLOOKUP($A1169,Sheet1!$B$3:$AH$1266,Sheet1!F$1+(Sheet1!$A$1-1)*10,FALSE))=TRUE,"---",IF(VLOOKUP($A1169,Sheet1!$B$3:$AH$1266,Sheet1!F$1+(Sheet1!$A$1-1)*10,FALSE)="---","---", (ROUND(VLOOKUP($A1169,Sheet1!$B$3:$AH$1266,Sheet1!F$1+(Sheet1!$A$1-1)*10,FALSE),IF(VLOOKUP($A1169,Sheet1!$B$3:$AH$1266,Sheet1!F$1+(Sheet1!$A$1-1)*10,FALSE)&gt;99999,-3,IF(VLOOKUP($A1169,Sheet1!$B$3:$AH$1266,Sheet1!F$1+(Sheet1!$A$1-1)*10,FALSE)&gt;9999,-2,IF(VLOOKUP($A1169,Sheet1!$B$3:$AH$1266,Sheet1!F$1+(Sheet1!$A$1-1)*10,FALSE)&gt;999,-1,0)))))))</f>
        <v>488</v>
      </c>
      <c r="W1169" s="392">
        <f>IF(ISNA(VLOOKUP($A1169,Sheet1!$B$3:$AH$1266,Sheet1!G$1+(Sheet1!$A$1-1)*10,FALSE))=TRUE,"---",IF(VLOOKUP($A1169,Sheet1!$B$3:$AH$1266,Sheet1!G$1+(Sheet1!$A$1-1)*10,FALSE)="---","---", (ROUND(VLOOKUP($A1169,Sheet1!$B$3:$AH$1266,Sheet1!G$1+(Sheet1!$A$1-1)*10,FALSE),IF(VLOOKUP($A1169,Sheet1!$B$3:$AH$1266,Sheet1!G$1+(Sheet1!$A$1-1)*10,FALSE)&gt;99999,-3,IF(VLOOKUP($A1169,Sheet1!$B$3:$AH$1266,Sheet1!G$1+(Sheet1!$A$1-1)*10,FALSE)&gt;9999,-2,IF(VLOOKUP($A1169,Sheet1!$B$3:$AH$1266,Sheet1!G$1+(Sheet1!$A$1-1)*10,FALSE)&gt;999,-1,0)))))))</f>
        <v>626</v>
      </c>
      <c r="X1169" s="392">
        <f>IF(ISNA(VLOOKUP($A1169,Sheet1!$B$3:$AH$1266,Sheet1!H$1+(Sheet1!$A$1-1)*10,FALSE))=TRUE,"---",IF(VLOOKUP($A1169,Sheet1!$B$3:$AH$1266,Sheet1!H$1+(Sheet1!$A$1-1)*10,FALSE)="---","---", (ROUND(VLOOKUP($A1169,Sheet1!$B$3:$AH$1266,Sheet1!H$1+(Sheet1!$A$1-1)*10,FALSE),IF(VLOOKUP($A1169,Sheet1!$B$3:$AH$1266,Sheet1!H$1+(Sheet1!$A$1-1)*10,FALSE)&gt;99999,-3,IF(VLOOKUP($A1169,Sheet1!$B$3:$AH$1266,Sheet1!H$1+(Sheet1!$A$1-1)*10,FALSE)&gt;9999,-2,IF(VLOOKUP($A1169,Sheet1!$B$3:$AH$1266,Sheet1!H$1+(Sheet1!$A$1-1)*10,FALSE)&gt;999,-1,0)))))))</f>
        <v>1030</v>
      </c>
      <c r="Y1169" s="392">
        <f>IF(ISNA(VLOOKUP($A1169,Sheet1!$B$3:$AH$1266,Sheet1!I$1+(Sheet1!$A$1-1)*10,FALSE))=TRUE,"---",IF(VLOOKUP($A1169,Sheet1!$B$3:$AH$1266,Sheet1!I$1+(Sheet1!$A$1-1)*10,FALSE)="---","---", (ROUND(VLOOKUP($A1169,Sheet1!$B$3:$AH$1266,Sheet1!I$1+(Sheet1!$A$1-1)*10,FALSE),IF(VLOOKUP($A1169,Sheet1!$B$3:$AH$1266,Sheet1!I$1+(Sheet1!$A$1-1)*10,FALSE)&gt;99999,-3,IF(VLOOKUP($A1169,Sheet1!$B$3:$AH$1266,Sheet1!I$1+(Sheet1!$A$1-1)*10,FALSE)&gt;9999,-2,IF(VLOOKUP($A1169,Sheet1!$B$3:$AH$1266,Sheet1!I$1+(Sheet1!$A$1-1)*10,FALSE)&gt;999,-1,0)))))))</f>
        <v>1340</v>
      </c>
      <c r="Z1169" s="392">
        <f>IF(ISNA(VLOOKUP($A1169,Sheet1!$B$3:$AH$1266,Sheet1!J$1+(Sheet1!$A$1-1)*10,FALSE))=TRUE,"---",IF(VLOOKUP($A1169,Sheet1!$B$3:$AH$1266,Sheet1!J$1+(Sheet1!$A$1-1)*10,FALSE)="---","---", (ROUND(VLOOKUP($A1169,Sheet1!$B$3:$AH$1266,Sheet1!J$1+(Sheet1!$A$1-1)*10,FALSE),IF(VLOOKUP($A1169,Sheet1!$B$3:$AH$1266,Sheet1!J$1+(Sheet1!$A$1-1)*10,FALSE)&gt;99999,-3,IF(VLOOKUP($A1169,Sheet1!$B$3:$AH$1266,Sheet1!J$1+(Sheet1!$A$1-1)*10,FALSE)&gt;9999,-2,IF(VLOOKUP($A1169,Sheet1!$B$3:$AH$1266,Sheet1!J$1+(Sheet1!$A$1-1)*10,FALSE)&gt;999,-1,0)))))))</f>
        <v>1770</v>
      </c>
      <c r="AA1169" s="392">
        <f>IF(ISNA(VLOOKUP($A1169,Sheet1!$B$3:$AH$1266,Sheet1!K$1+(Sheet1!$A$1-1)*10,FALSE))=TRUE,"---",IF(VLOOKUP($A1169,Sheet1!$B$3:$AH$1266,Sheet1!K$1+(Sheet1!$A$1-1)*10,FALSE)="---","---", (ROUND(VLOOKUP($A1169,Sheet1!$B$3:$AH$1266,Sheet1!K$1+(Sheet1!$A$1-1)*10,FALSE),IF(VLOOKUP($A1169,Sheet1!$B$3:$AH$1266,Sheet1!K$1+(Sheet1!$A$1-1)*10,FALSE)&gt;99999,-3,IF(VLOOKUP($A1169,Sheet1!$B$3:$AH$1266,Sheet1!K$1+(Sheet1!$A$1-1)*10,FALSE)&gt;9999,-2,IF(VLOOKUP($A1169,Sheet1!$B$3:$AH$1266,Sheet1!K$1+(Sheet1!$A$1-1)*10,FALSE)&gt;999,-1,0)))))))</f>
        <v>2140</v>
      </c>
      <c r="AB1169" s="392">
        <f>IF(ISNA(VLOOKUP($A1169,Sheet1!$B$3:$AH$1266,Sheet1!L$1+(Sheet1!$A$1-1)*10,FALSE))=TRUE,"---",IF(VLOOKUP($A1169,Sheet1!$B$3:$AH$1266,Sheet1!L$1+(Sheet1!$A$1-1)*10,FALSE)="---","---", (ROUND(VLOOKUP($A1169,Sheet1!$B$3:$AH$1266,Sheet1!L$1+(Sheet1!$A$1-1)*10,FALSE),IF(VLOOKUP($A1169,Sheet1!$B$3:$AH$1266,Sheet1!L$1+(Sheet1!$A$1-1)*10,FALSE)&gt;99999,-3,IF(VLOOKUP($A1169,Sheet1!$B$3:$AH$1266,Sheet1!L$1+(Sheet1!$A$1-1)*10,FALSE)&gt;9999,-2,IF(VLOOKUP($A1169,Sheet1!$B$3:$AH$1266,Sheet1!L$1+(Sheet1!$A$1-1)*10,FALSE)&gt;999,-1,0)))))))</f>
        <v>2500</v>
      </c>
      <c r="AC1169" s="392">
        <f>IF(ISNA(VLOOKUP($A1169,Sheet1!$B$3:$AH$1266,Sheet1!M$1+(Sheet1!$A$1-1)*10,FALSE))=TRUE,"---",IF(VLOOKUP($A1169,Sheet1!$B$3:$AH$1266,Sheet1!M$1+(Sheet1!$A$1-1)*10,FALSE)="---","---", (ROUND(VLOOKUP($A1169,Sheet1!$B$3:$AH$1266,Sheet1!M$1+(Sheet1!$A$1-1)*10,FALSE),IF(VLOOKUP($A1169,Sheet1!$B$3:$AH$1266,Sheet1!M$1+(Sheet1!$A$1-1)*10,FALSE)&gt;99999,-3,IF(VLOOKUP($A1169,Sheet1!$B$3:$AH$1266,Sheet1!M$1+(Sheet1!$A$1-1)*10,FALSE)&gt;9999,-2,IF(VLOOKUP($A1169,Sheet1!$B$3:$AH$1266,Sheet1!M$1+(Sheet1!$A$1-1)*10,FALSE)&gt;999,-1,0)))))))</f>
        <v>2890</v>
      </c>
      <c r="AD1169" s="392">
        <f>IF(ISNA(VLOOKUP($A1169,Sheet1!$B$3:$AH$1266,Sheet1!N$1+(Sheet1!$A$1-1)*10,FALSE))=TRUE,"---",IF(VLOOKUP($A1169,Sheet1!$B$3:$AH$1266,Sheet1!N$1+(Sheet1!$A$1-1)*10,FALSE)="---","---", (ROUND(VLOOKUP($A1169,Sheet1!$B$3:$AH$1266,Sheet1!N$1+(Sheet1!$A$1-1)*10,FALSE),IF(VLOOKUP($A1169,Sheet1!$B$3:$AH$1266,Sheet1!N$1+(Sheet1!$A$1-1)*10,FALSE)&gt;99999,-3,IF(VLOOKUP($A1169,Sheet1!$B$3:$AH$1266,Sheet1!N$1+(Sheet1!$A$1-1)*10,FALSE)&gt;9999,-2,IF(VLOOKUP($A1169,Sheet1!$B$3:$AH$1266,Sheet1!N$1+(Sheet1!$A$1-1)*10,FALSE)&gt;999,-1,0)))))))</f>
        <v>3440</v>
      </c>
    </row>
    <row r="1170" spans="1:30" ht="25.5" customHeight="1" x14ac:dyDescent="0.25">
      <c r="A1170" s="303"/>
      <c r="B1170" s="331"/>
      <c r="C1170" s="303"/>
      <c r="D1170" s="303"/>
      <c r="E1170" s="307" t="e">
        <v>#N/A</v>
      </c>
      <c r="F1170" s="468"/>
      <c r="G1170" s="405"/>
      <c r="H1170" s="430"/>
      <c r="I1170" s="112">
        <v>26473</v>
      </c>
      <c r="J1170" s="140" t="s">
        <v>4405</v>
      </c>
      <c r="K1170" s="127" t="s">
        <v>17</v>
      </c>
      <c r="L1170" s="115">
        <v>3750</v>
      </c>
      <c r="M1170" s="116">
        <v>208</v>
      </c>
      <c r="N1170" s="127" t="s">
        <v>145</v>
      </c>
      <c r="O1170" s="68" t="s">
        <v>4405</v>
      </c>
      <c r="P1170" s="68" t="s">
        <v>4405</v>
      </c>
      <c r="Q1170" s="68" t="s">
        <v>4405</v>
      </c>
      <c r="R1170" s="74" t="s">
        <v>4405</v>
      </c>
      <c r="S1170" s="356" t="e">
        <v>#N/A</v>
      </c>
      <c r="T1170" s="356" t="str">
        <f>IF(ISNA(VLOOKUP(A1170,Sheet1!B$3:C$1266,2,FALSE)=TRUE),"ND",VLOOKUP(A1170,Sheet1!B$3:C$1266,2,FALSE))</f>
        <v>ND</v>
      </c>
      <c r="U1170" s="392" t="str">
        <f>IF(ISNA(VLOOKUP($A1170,Sheet1!$B$3:$AH$1266,Sheet1!E$1+(Sheet1!$A$1-1)*10,FALSE))=TRUE,"---",IF(VLOOKUP($A1170,Sheet1!$B$3:$AH$1266,Sheet1!E$1+(Sheet1!$A$1-1)*10,FALSE)="---","---", (ROUND(VLOOKUP($A1170,Sheet1!$B$3:$AH$1266,Sheet1!E$1+(Sheet1!$A$1-1)*10,FALSE),IF(VLOOKUP($A1170,Sheet1!$B$3:$AH$1266,Sheet1!E$1+(Sheet1!$A$1-1)*10,FALSE)&gt;99999,-3,IF(VLOOKUP($A1170,Sheet1!$B$3:$AH$1266,Sheet1!E$1+(Sheet1!$A$1-1)*10,FALSE)&gt;9999,-2,IF(VLOOKUP($A1170,Sheet1!$B$3:$AH$1266,Sheet1!E$1+(Sheet1!$A$1-1)*10,FALSE)&gt;999,-1,0)))))))</f>
        <v>---</v>
      </c>
      <c r="V1170" s="392" t="str">
        <f>IF(ISNA(VLOOKUP($A1170,Sheet1!$B$3:$AH$1266,Sheet1!F$1+(Sheet1!$A$1-1)*10,FALSE))=TRUE,"---",IF(VLOOKUP($A1170,Sheet1!$B$3:$AH$1266,Sheet1!F$1+(Sheet1!$A$1-1)*10,FALSE)="---","---", (ROUND(VLOOKUP($A1170,Sheet1!$B$3:$AH$1266,Sheet1!F$1+(Sheet1!$A$1-1)*10,FALSE),IF(VLOOKUP($A1170,Sheet1!$B$3:$AH$1266,Sheet1!F$1+(Sheet1!$A$1-1)*10,FALSE)&gt;99999,-3,IF(VLOOKUP($A1170,Sheet1!$B$3:$AH$1266,Sheet1!F$1+(Sheet1!$A$1-1)*10,FALSE)&gt;9999,-2,IF(VLOOKUP($A1170,Sheet1!$B$3:$AH$1266,Sheet1!F$1+(Sheet1!$A$1-1)*10,FALSE)&gt;999,-1,0)))))))</f>
        <v>---</v>
      </c>
      <c r="W1170" s="392" t="str">
        <f>IF(ISNA(VLOOKUP($A1170,Sheet1!$B$3:$AH$1266,Sheet1!G$1+(Sheet1!$A$1-1)*10,FALSE))=TRUE,"---",IF(VLOOKUP($A1170,Sheet1!$B$3:$AH$1266,Sheet1!G$1+(Sheet1!$A$1-1)*10,FALSE)="---","---", (ROUND(VLOOKUP($A1170,Sheet1!$B$3:$AH$1266,Sheet1!G$1+(Sheet1!$A$1-1)*10,FALSE),IF(VLOOKUP($A1170,Sheet1!$B$3:$AH$1266,Sheet1!G$1+(Sheet1!$A$1-1)*10,FALSE)&gt;99999,-3,IF(VLOOKUP($A1170,Sheet1!$B$3:$AH$1266,Sheet1!G$1+(Sheet1!$A$1-1)*10,FALSE)&gt;9999,-2,IF(VLOOKUP($A1170,Sheet1!$B$3:$AH$1266,Sheet1!G$1+(Sheet1!$A$1-1)*10,FALSE)&gt;999,-1,0)))))))</f>
        <v>---</v>
      </c>
      <c r="X1170" s="392" t="str">
        <f>IF(ISNA(VLOOKUP($A1170,Sheet1!$B$3:$AH$1266,Sheet1!H$1+(Sheet1!$A$1-1)*10,FALSE))=TRUE,"---",IF(VLOOKUP($A1170,Sheet1!$B$3:$AH$1266,Sheet1!H$1+(Sheet1!$A$1-1)*10,FALSE)="---","---", (ROUND(VLOOKUP($A1170,Sheet1!$B$3:$AH$1266,Sheet1!H$1+(Sheet1!$A$1-1)*10,FALSE),IF(VLOOKUP($A1170,Sheet1!$B$3:$AH$1266,Sheet1!H$1+(Sheet1!$A$1-1)*10,FALSE)&gt;99999,-3,IF(VLOOKUP($A1170,Sheet1!$B$3:$AH$1266,Sheet1!H$1+(Sheet1!$A$1-1)*10,FALSE)&gt;9999,-2,IF(VLOOKUP($A1170,Sheet1!$B$3:$AH$1266,Sheet1!H$1+(Sheet1!$A$1-1)*10,FALSE)&gt;999,-1,0)))))))</f>
        <v>---</v>
      </c>
      <c r="Y1170" s="392" t="str">
        <f>IF(ISNA(VLOOKUP($A1170,Sheet1!$B$3:$AH$1266,Sheet1!I$1+(Sheet1!$A$1-1)*10,FALSE))=TRUE,"---",IF(VLOOKUP($A1170,Sheet1!$B$3:$AH$1266,Sheet1!I$1+(Sheet1!$A$1-1)*10,FALSE)="---","---", (ROUND(VLOOKUP($A1170,Sheet1!$B$3:$AH$1266,Sheet1!I$1+(Sheet1!$A$1-1)*10,FALSE),IF(VLOOKUP($A1170,Sheet1!$B$3:$AH$1266,Sheet1!I$1+(Sheet1!$A$1-1)*10,FALSE)&gt;99999,-3,IF(VLOOKUP($A1170,Sheet1!$B$3:$AH$1266,Sheet1!I$1+(Sheet1!$A$1-1)*10,FALSE)&gt;9999,-2,IF(VLOOKUP($A1170,Sheet1!$B$3:$AH$1266,Sheet1!I$1+(Sheet1!$A$1-1)*10,FALSE)&gt;999,-1,0)))))))</f>
        <v>---</v>
      </c>
      <c r="Z1170" s="392" t="str">
        <f>IF(ISNA(VLOOKUP($A1170,Sheet1!$B$3:$AH$1266,Sheet1!J$1+(Sheet1!$A$1-1)*10,FALSE))=TRUE,"---",IF(VLOOKUP($A1170,Sheet1!$B$3:$AH$1266,Sheet1!J$1+(Sheet1!$A$1-1)*10,FALSE)="---","---", (ROUND(VLOOKUP($A1170,Sheet1!$B$3:$AH$1266,Sheet1!J$1+(Sheet1!$A$1-1)*10,FALSE),IF(VLOOKUP($A1170,Sheet1!$B$3:$AH$1266,Sheet1!J$1+(Sheet1!$A$1-1)*10,FALSE)&gt;99999,-3,IF(VLOOKUP($A1170,Sheet1!$B$3:$AH$1266,Sheet1!J$1+(Sheet1!$A$1-1)*10,FALSE)&gt;9999,-2,IF(VLOOKUP($A1170,Sheet1!$B$3:$AH$1266,Sheet1!J$1+(Sheet1!$A$1-1)*10,FALSE)&gt;999,-1,0)))))))</f>
        <v>---</v>
      </c>
      <c r="AA1170" s="392" t="str">
        <f>IF(ISNA(VLOOKUP($A1170,Sheet1!$B$3:$AH$1266,Sheet1!K$1+(Sheet1!$A$1-1)*10,FALSE))=TRUE,"---",IF(VLOOKUP($A1170,Sheet1!$B$3:$AH$1266,Sheet1!K$1+(Sheet1!$A$1-1)*10,FALSE)="---","---", (ROUND(VLOOKUP($A1170,Sheet1!$B$3:$AH$1266,Sheet1!K$1+(Sheet1!$A$1-1)*10,FALSE),IF(VLOOKUP($A1170,Sheet1!$B$3:$AH$1266,Sheet1!K$1+(Sheet1!$A$1-1)*10,FALSE)&gt;99999,-3,IF(VLOOKUP($A1170,Sheet1!$B$3:$AH$1266,Sheet1!K$1+(Sheet1!$A$1-1)*10,FALSE)&gt;9999,-2,IF(VLOOKUP($A1170,Sheet1!$B$3:$AH$1266,Sheet1!K$1+(Sheet1!$A$1-1)*10,FALSE)&gt;999,-1,0)))))))</f>
        <v>---</v>
      </c>
      <c r="AB1170" s="392" t="str">
        <f>IF(ISNA(VLOOKUP($A1170,Sheet1!$B$3:$AH$1266,Sheet1!L$1+(Sheet1!$A$1-1)*10,FALSE))=TRUE,"---",IF(VLOOKUP($A1170,Sheet1!$B$3:$AH$1266,Sheet1!L$1+(Sheet1!$A$1-1)*10,FALSE)="---","---", (ROUND(VLOOKUP($A1170,Sheet1!$B$3:$AH$1266,Sheet1!L$1+(Sheet1!$A$1-1)*10,FALSE),IF(VLOOKUP($A1170,Sheet1!$B$3:$AH$1266,Sheet1!L$1+(Sheet1!$A$1-1)*10,FALSE)&gt;99999,-3,IF(VLOOKUP($A1170,Sheet1!$B$3:$AH$1266,Sheet1!L$1+(Sheet1!$A$1-1)*10,FALSE)&gt;9999,-2,IF(VLOOKUP($A1170,Sheet1!$B$3:$AH$1266,Sheet1!L$1+(Sheet1!$A$1-1)*10,FALSE)&gt;999,-1,0)))))))</f>
        <v>---</v>
      </c>
      <c r="AC1170" s="392" t="str">
        <f>IF(ISNA(VLOOKUP($A1170,Sheet1!$B$3:$AH$1266,Sheet1!M$1+(Sheet1!$A$1-1)*10,FALSE))=TRUE,"---",IF(VLOOKUP($A1170,Sheet1!$B$3:$AH$1266,Sheet1!M$1+(Sheet1!$A$1-1)*10,FALSE)="---","---", (ROUND(VLOOKUP($A1170,Sheet1!$B$3:$AH$1266,Sheet1!M$1+(Sheet1!$A$1-1)*10,FALSE),IF(VLOOKUP($A1170,Sheet1!$B$3:$AH$1266,Sheet1!M$1+(Sheet1!$A$1-1)*10,FALSE)&gt;99999,-3,IF(VLOOKUP($A1170,Sheet1!$B$3:$AH$1266,Sheet1!M$1+(Sheet1!$A$1-1)*10,FALSE)&gt;9999,-2,IF(VLOOKUP($A1170,Sheet1!$B$3:$AH$1266,Sheet1!M$1+(Sheet1!$A$1-1)*10,FALSE)&gt;999,-1,0)))))))</f>
        <v>---</v>
      </c>
      <c r="AD1170" s="392" t="str">
        <f>IF(ISNA(VLOOKUP($A1170,Sheet1!$B$3:$AH$1266,Sheet1!N$1+(Sheet1!$A$1-1)*10,FALSE))=TRUE,"---",IF(VLOOKUP($A1170,Sheet1!$B$3:$AH$1266,Sheet1!N$1+(Sheet1!$A$1-1)*10,FALSE)="---","---", (ROUND(VLOOKUP($A1170,Sheet1!$B$3:$AH$1266,Sheet1!N$1+(Sheet1!$A$1-1)*10,FALSE),IF(VLOOKUP($A1170,Sheet1!$B$3:$AH$1266,Sheet1!N$1+(Sheet1!$A$1-1)*10,FALSE)&gt;99999,-3,IF(VLOOKUP($A1170,Sheet1!$B$3:$AH$1266,Sheet1!N$1+(Sheet1!$A$1-1)*10,FALSE)&gt;9999,-2,IF(VLOOKUP($A1170,Sheet1!$B$3:$AH$1266,Sheet1!N$1+(Sheet1!$A$1-1)*10,FALSE)&gt;999,-1,0)))))))</f>
        <v>---</v>
      </c>
    </row>
    <row r="1171" spans="1:30" ht="25.5" customHeight="1" x14ac:dyDescent="0.25">
      <c r="A1171" s="133" t="s">
        <v>1719</v>
      </c>
      <c r="B1171" s="134" t="s">
        <v>1720</v>
      </c>
      <c r="C1171" s="133">
        <v>422829</v>
      </c>
      <c r="D1171" s="133">
        <v>772333</v>
      </c>
      <c r="E1171" s="67" t="s">
        <v>3031</v>
      </c>
      <c r="F1171" s="135" t="s">
        <v>4405</v>
      </c>
      <c r="G1171" s="118" t="s">
        <v>160</v>
      </c>
      <c r="H1171" s="165">
        <v>5.6</v>
      </c>
      <c r="I1171" s="119">
        <v>12973</v>
      </c>
      <c r="J1171" s="137" t="s">
        <v>4405</v>
      </c>
      <c r="K1171" s="118" t="s">
        <v>17</v>
      </c>
      <c r="L1171" s="146">
        <v>1510</v>
      </c>
      <c r="M1171" s="123">
        <v>270</v>
      </c>
      <c r="N1171" s="121" t="s">
        <v>4405</v>
      </c>
      <c r="O1171" s="71">
        <f t="shared" si="40"/>
        <v>1.148645068155016</v>
      </c>
      <c r="P1171" s="71">
        <f>IF(O1171&lt;&gt;"",VLOOKUP($A1171,Sheet4!$A$2:$O$1309,14,FALSE)*100,"")</f>
        <v>1.9272248014523541</v>
      </c>
      <c r="Q1171" s="71">
        <f>IF(P1171&lt;&gt;"",VLOOKUP($A1171,Sheet4!$A$2:$O$1309,15,FALSE)*100,"")</f>
        <v>17.354906965664561</v>
      </c>
      <c r="R1171" s="73">
        <f t="shared" si="41"/>
        <v>90</v>
      </c>
      <c r="S1171" s="63" t="s">
        <v>4367</v>
      </c>
      <c r="T1171" s="63" t="str">
        <f>IF(ISNA(VLOOKUP(A1171,Sheet1!B$3:C$1266,2,FALSE)=TRUE),"NC",VLOOKUP(A1171,Sheet1!B$3:C$1266,2,FALSE))</f>
        <v>Rural</v>
      </c>
      <c r="U1171" s="66">
        <f>IF(ISNA(VLOOKUP($A1171,Sheet1!$B$3:$AH$1266,Sheet1!E$1+(Sheet1!$A$1-1)*10,FALSE))=TRUE,"---",IF(VLOOKUP($A1171,Sheet1!$B$3:$AH$1266,Sheet1!E$1+(Sheet1!$A$1-1)*10,FALSE)="---","---", (ROUND(VLOOKUP($A1171,Sheet1!$B$3:$AH$1266,Sheet1!E$1+(Sheet1!$A$1-1)*10,FALSE),IF(VLOOKUP($A1171,Sheet1!$B$3:$AH$1266,Sheet1!E$1+(Sheet1!$A$1-1)*10,FALSE)&gt;99999,-3,IF(VLOOKUP($A1171,Sheet1!$B$3:$AH$1266,Sheet1!E$1+(Sheet1!$A$1-1)*10,FALSE)&gt;9999,-2,IF(VLOOKUP($A1171,Sheet1!$B$3:$AH$1266,Sheet1!E$1+(Sheet1!$A$1-1)*10,FALSE)&gt;999,-1,0)))))))</f>
        <v>191</v>
      </c>
      <c r="V1171" s="66">
        <f>IF(ISNA(VLOOKUP($A1171,Sheet1!$B$3:$AH$1266,Sheet1!F$1+(Sheet1!$A$1-1)*10,FALSE))=TRUE,"---",IF(VLOOKUP($A1171,Sheet1!$B$3:$AH$1266,Sheet1!F$1+(Sheet1!$A$1-1)*10,FALSE)="---","---", (ROUND(VLOOKUP($A1171,Sheet1!$B$3:$AH$1266,Sheet1!F$1+(Sheet1!$A$1-1)*10,FALSE),IF(VLOOKUP($A1171,Sheet1!$B$3:$AH$1266,Sheet1!F$1+(Sheet1!$A$1-1)*10,FALSE)&gt;99999,-3,IF(VLOOKUP($A1171,Sheet1!$B$3:$AH$1266,Sheet1!F$1+(Sheet1!$A$1-1)*10,FALSE)&gt;9999,-2,IF(VLOOKUP($A1171,Sheet1!$B$3:$AH$1266,Sheet1!F$1+(Sheet1!$A$1-1)*10,FALSE)&gt;999,-1,0)))))))</f>
        <v>244</v>
      </c>
      <c r="W1171" s="66">
        <f>IF(ISNA(VLOOKUP($A1171,Sheet1!$B$3:$AH$1266,Sheet1!G$1+(Sheet1!$A$1-1)*10,FALSE))=TRUE,"---",IF(VLOOKUP($A1171,Sheet1!$B$3:$AH$1266,Sheet1!G$1+(Sheet1!$A$1-1)*10,FALSE)="---","---", (ROUND(VLOOKUP($A1171,Sheet1!$B$3:$AH$1266,Sheet1!G$1+(Sheet1!$A$1-1)*10,FALSE),IF(VLOOKUP($A1171,Sheet1!$B$3:$AH$1266,Sheet1!G$1+(Sheet1!$A$1-1)*10,FALSE)&gt;99999,-3,IF(VLOOKUP($A1171,Sheet1!$B$3:$AH$1266,Sheet1!G$1+(Sheet1!$A$1-1)*10,FALSE)&gt;9999,-2,IF(VLOOKUP($A1171,Sheet1!$B$3:$AH$1266,Sheet1!G$1+(Sheet1!$A$1-1)*10,FALSE)&gt;999,-1,0)))))))</f>
        <v>323</v>
      </c>
      <c r="X1171" s="66">
        <f>IF(ISNA(VLOOKUP($A1171,Sheet1!$B$3:$AH$1266,Sheet1!H$1+(Sheet1!$A$1-1)*10,FALSE))=TRUE,"---",IF(VLOOKUP($A1171,Sheet1!$B$3:$AH$1266,Sheet1!H$1+(Sheet1!$A$1-1)*10,FALSE)="---","---", (ROUND(VLOOKUP($A1171,Sheet1!$B$3:$AH$1266,Sheet1!H$1+(Sheet1!$A$1-1)*10,FALSE),IF(VLOOKUP($A1171,Sheet1!$B$3:$AH$1266,Sheet1!H$1+(Sheet1!$A$1-1)*10,FALSE)&gt;99999,-3,IF(VLOOKUP($A1171,Sheet1!$B$3:$AH$1266,Sheet1!H$1+(Sheet1!$A$1-1)*10,FALSE)&gt;9999,-2,IF(VLOOKUP($A1171,Sheet1!$B$3:$AH$1266,Sheet1!H$1+(Sheet1!$A$1-1)*10,FALSE)&gt;999,-1,0)))))))</f>
        <v>569</v>
      </c>
      <c r="Y1171" s="66">
        <f>IF(ISNA(VLOOKUP($A1171,Sheet1!$B$3:$AH$1266,Sheet1!I$1+(Sheet1!$A$1-1)*10,FALSE))=TRUE,"---",IF(VLOOKUP($A1171,Sheet1!$B$3:$AH$1266,Sheet1!I$1+(Sheet1!$A$1-1)*10,FALSE)="---","---", (ROUND(VLOOKUP($A1171,Sheet1!$B$3:$AH$1266,Sheet1!I$1+(Sheet1!$A$1-1)*10,FALSE),IF(VLOOKUP($A1171,Sheet1!$B$3:$AH$1266,Sheet1!I$1+(Sheet1!$A$1-1)*10,FALSE)&gt;99999,-3,IF(VLOOKUP($A1171,Sheet1!$B$3:$AH$1266,Sheet1!I$1+(Sheet1!$A$1-1)*10,FALSE)&gt;9999,-2,IF(VLOOKUP($A1171,Sheet1!$B$3:$AH$1266,Sheet1!I$1+(Sheet1!$A$1-1)*10,FALSE)&gt;999,-1,0)))))))</f>
        <v>769</v>
      </c>
      <c r="Z1171" s="66">
        <f>IF(ISNA(VLOOKUP($A1171,Sheet1!$B$3:$AH$1266,Sheet1!J$1+(Sheet1!$A$1-1)*10,FALSE))=TRUE,"---",IF(VLOOKUP($A1171,Sheet1!$B$3:$AH$1266,Sheet1!J$1+(Sheet1!$A$1-1)*10,FALSE)="---","---", (ROUND(VLOOKUP($A1171,Sheet1!$B$3:$AH$1266,Sheet1!J$1+(Sheet1!$A$1-1)*10,FALSE),IF(VLOOKUP($A1171,Sheet1!$B$3:$AH$1266,Sheet1!J$1+(Sheet1!$A$1-1)*10,FALSE)&gt;99999,-3,IF(VLOOKUP($A1171,Sheet1!$B$3:$AH$1266,Sheet1!J$1+(Sheet1!$A$1-1)*10,FALSE)&gt;9999,-2,IF(VLOOKUP($A1171,Sheet1!$B$3:$AH$1266,Sheet1!J$1+(Sheet1!$A$1-1)*10,FALSE)&gt;999,-1,0)))))))</f>
        <v>1050</v>
      </c>
      <c r="AA1171" s="66">
        <f>IF(ISNA(VLOOKUP($A1171,Sheet1!$B$3:$AH$1266,Sheet1!K$1+(Sheet1!$A$1-1)*10,FALSE))=TRUE,"---",IF(VLOOKUP($A1171,Sheet1!$B$3:$AH$1266,Sheet1!K$1+(Sheet1!$A$1-1)*10,FALSE)="---","---", (ROUND(VLOOKUP($A1171,Sheet1!$B$3:$AH$1266,Sheet1!K$1+(Sheet1!$A$1-1)*10,FALSE),IF(VLOOKUP($A1171,Sheet1!$B$3:$AH$1266,Sheet1!K$1+(Sheet1!$A$1-1)*10,FALSE)&gt;99999,-3,IF(VLOOKUP($A1171,Sheet1!$B$3:$AH$1266,Sheet1!K$1+(Sheet1!$A$1-1)*10,FALSE)&gt;9999,-2,IF(VLOOKUP($A1171,Sheet1!$B$3:$AH$1266,Sheet1!K$1+(Sheet1!$A$1-1)*10,FALSE)&gt;999,-1,0)))))))</f>
        <v>1300</v>
      </c>
      <c r="AB1171" s="66">
        <f>IF(ISNA(VLOOKUP($A1171,Sheet1!$B$3:$AH$1266,Sheet1!L$1+(Sheet1!$A$1-1)*10,FALSE))=TRUE,"---",IF(VLOOKUP($A1171,Sheet1!$B$3:$AH$1266,Sheet1!L$1+(Sheet1!$A$1-1)*10,FALSE)="---","---", (ROUND(VLOOKUP($A1171,Sheet1!$B$3:$AH$1266,Sheet1!L$1+(Sheet1!$A$1-1)*10,FALSE),IF(VLOOKUP($A1171,Sheet1!$B$3:$AH$1266,Sheet1!L$1+(Sheet1!$A$1-1)*10,FALSE)&gt;99999,-3,IF(VLOOKUP($A1171,Sheet1!$B$3:$AH$1266,Sheet1!L$1+(Sheet1!$A$1-1)*10,FALSE)&gt;9999,-2,IF(VLOOKUP($A1171,Sheet1!$B$3:$AH$1266,Sheet1!L$1+(Sheet1!$A$1-1)*10,FALSE)&gt;999,-1,0)))))))</f>
        <v>1550</v>
      </c>
      <c r="AC1171" s="66">
        <f>IF(ISNA(VLOOKUP($A1171,Sheet1!$B$3:$AH$1266,Sheet1!M$1+(Sheet1!$A$1-1)*10,FALSE))=TRUE,"---",IF(VLOOKUP($A1171,Sheet1!$B$3:$AH$1266,Sheet1!M$1+(Sheet1!$A$1-1)*10,FALSE)="---","---", (ROUND(VLOOKUP($A1171,Sheet1!$B$3:$AH$1266,Sheet1!M$1+(Sheet1!$A$1-1)*10,FALSE),IF(VLOOKUP($A1171,Sheet1!$B$3:$AH$1266,Sheet1!M$1+(Sheet1!$A$1-1)*10,FALSE)&gt;99999,-3,IF(VLOOKUP($A1171,Sheet1!$B$3:$AH$1266,Sheet1!M$1+(Sheet1!$A$1-1)*10,FALSE)&gt;9999,-2,IF(VLOOKUP($A1171,Sheet1!$B$3:$AH$1266,Sheet1!M$1+(Sheet1!$A$1-1)*10,FALSE)&gt;999,-1,0)))))))</f>
        <v>1830</v>
      </c>
      <c r="AD1171" s="66">
        <f>IF(ISNA(VLOOKUP($A1171,Sheet1!$B$3:$AH$1266,Sheet1!N$1+(Sheet1!$A$1-1)*10,FALSE))=TRUE,"---",IF(VLOOKUP($A1171,Sheet1!$B$3:$AH$1266,Sheet1!N$1+(Sheet1!$A$1-1)*10,FALSE)="---","---", (ROUND(VLOOKUP($A1171,Sheet1!$B$3:$AH$1266,Sheet1!N$1+(Sheet1!$A$1-1)*10,FALSE),IF(VLOOKUP($A1171,Sheet1!$B$3:$AH$1266,Sheet1!N$1+(Sheet1!$A$1-1)*10,FALSE)&gt;99999,-3,IF(VLOOKUP($A1171,Sheet1!$B$3:$AH$1266,Sheet1!N$1+(Sheet1!$A$1-1)*10,FALSE)&gt;9999,-2,IF(VLOOKUP($A1171,Sheet1!$B$3:$AH$1266,Sheet1!N$1+(Sheet1!$A$1-1)*10,FALSE)&gt;999,-1,0)))))))</f>
        <v>2230</v>
      </c>
    </row>
    <row r="1172" spans="1:30" ht="25.5" customHeight="1" x14ac:dyDescent="0.25">
      <c r="A1172" s="125" t="s">
        <v>1721</v>
      </c>
      <c r="B1172" s="126" t="s">
        <v>1722</v>
      </c>
      <c r="C1172" s="125">
        <v>422543</v>
      </c>
      <c r="D1172" s="125">
        <v>772551</v>
      </c>
      <c r="E1172" s="70" t="s">
        <v>3031</v>
      </c>
      <c r="F1172" s="139" t="s">
        <v>4405</v>
      </c>
      <c r="G1172" s="127" t="s">
        <v>160</v>
      </c>
      <c r="H1172" s="128">
        <v>17.899999999999999</v>
      </c>
      <c r="I1172" s="112">
        <v>26473</v>
      </c>
      <c r="J1172" s="140" t="s">
        <v>4405</v>
      </c>
      <c r="K1172" s="127" t="s">
        <v>17</v>
      </c>
      <c r="L1172" s="115">
        <v>2240</v>
      </c>
      <c r="M1172" s="116">
        <v>125</v>
      </c>
      <c r="N1172" s="127" t="s">
        <v>457</v>
      </c>
      <c r="O1172" s="68">
        <f t="shared" si="40"/>
        <v>6.1882366384153773</v>
      </c>
      <c r="P1172" s="68">
        <f>IF(O1172&lt;&gt;"",VLOOKUP($A1172,Sheet4!$A$2:$O$1309,14,FALSE)*100,"")</f>
        <v>3.1212056144992673</v>
      </c>
      <c r="Q1172" s="68">
        <f>IF(P1172&lt;&gt;"",VLOOKUP($A1172,Sheet4!$A$2:$O$1309,15,FALSE)*100,"")</f>
        <v>26.698959706458293</v>
      </c>
      <c r="R1172" s="74">
        <f t="shared" si="41"/>
        <v>15</v>
      </c>
      <c r="S1172" s="64" t="s">
        <v>4367</v>
      </c>
      <c r="T1172" s="64" t="str">
        <f>IF(ISNA(VLOOKUP(A1172,Sheet1!B$3:C$1266,2,FALSE)=TRUE),"NC",VLOOKUP(A1172,Sheet1!B$3:C$1266,2,FALSE))</f>
        <v>Rural</v>
      </c>
      <c r="U1172" s="65">
        <f>IF(ISNA(VLOOKUP($A1172,Sheet1!$B$3:$AH$1266,Sheet1!E$1+(Sheet1!$A$1-1)*10,FALSE))=TRUE,"---",IF(VLOOKUP($A1172,Sheet1!$B$3:$AH$1266,Sheet1!E$1+(Sheet1!$A$1-1)*10,FALSE)="---","---", (ROUND(VLOOKUP($A1172,Sheet1!$B$3:$AH$1266,Sheet1!E$1+(Sheet1!$A$1-1)*10,FALSE),IF(VLOOKUP($A1172,Sheet1!$B$3:$AH$1266,Sheet1!E$1+(Sheet1!$A$1-1)*10,FALSE)&gt;99999,-3,IF(VLOOKUP($A1172,Sheet1!$B$3:$AH$1266,Sheet1!E$1+(Sheet1!$A$1-1)*10,FALSE)&gt;9999,-2,IF(VLOOKUP($A1172,Sheet1!$B$3:$AH$1266,Sheet1!E$1+(Sheet1!$A$1-1)*10,FALSE)&gt;999,-1,0)))))))</f>
        <v>496</v>
      </c>
      <c r="V1172" s="65">
        <f>IF(ISNA(VLOOKUP($A1172,Sheet1!$B$3:$AH$1266,Sheet1!F$1+(Sheet1!$A$1-1)*10,FALSE))=TRUE,"---",IF(VLOOKUP($A1172,Sheet1!$B$3:$AH$1266,Sheet1!F$1+(Sheet1!$A$1-1)*10,FALSE)="---","---", (ROUND(VLOOKUP($A1172,Sheet1!$B$3:$AH$1266,Sheet1!F$1+(Sheet1!$A$1-1)*10,FALSE),IF(VLOOKUP($A1172,Sheet1!$B$3:$AH$1266,Sheet1!F$1+(Sheet1!$A$1-1)*10,FALSE)&gt;99999,-3,IF(VLOOKUP($A1172,Sheet1!$B$3:$AH$1266,Sheet1!F$1+(Sheet1!$A$1-1)*10,FALSE)&gt;9999,-2,IF(VLOOKUP($A1172,Sheet1!$B$3:$AH$1266,Sheet1!F$1+(Sheet1!$A$1-1)*10,FALSE)&gt;999,-1,0)))))))</f>
        <v>625</v>
      </c>
      <c r="W1172" s="65">
        <f>IF(ISNA(VLOOKUP($A1172,Sheet1!$B$3:$AH$1266,Sheet1!G$1+(Sheet1!$A$1-1)*10,FALSE))=TRUE,"---",IF(VLOOKUP($A1172,Sheet1!$B$3:$AH$1266,Sheet1!G$1+(Sheet1!$A$1-1)*10,FALSE)="---","---", (ROUND(VLOOKUP($A1172,Sheet1!$B$3:$AH$1266,Sheet1!G$1+(Sheet1!$A$1-1)*10,FALSE),IF(VLOOKUP($A1172,Sheet1!$B$3:$AH$1266,Sheet1!G$1+(Sheet1!$A$1-1)*10,FALSE)&gt;99999,-3,IF(VLOOKUP($A1172,Sheet1!$B$3:$AH$1266,Sheet1!G$1+(Sheet1!$A$1-1)*10,FALSE)&gt;9999,-2,IF(VLOOKUP($A1172,Sheet1!$B$3:$AH$1266,Sheet1!G$1+(Sheet1!$A$1-1)*10,FALSE)&gt;999,-1,0)))))))</f>
        <v>814</v>
      </c>
      <c r="X1172" s="65">
        <f>IF(ISNA(VLOOKUP($A1172,Sheet1!$B$3:$AH$1266,Sheet1!H$1+(Sheet1!$A$1-1)*10,FALSE))=TRUE,"---",IF(VLOOKUP($A1172,Sheet1!$B$3:$AH$1266,Sheet1!H$1+(Sheet1!$A$1-1)*10,FALSE)="---","---", (ROUND(VLOOKUP($A1172,Sheet1!$B$3:$AH$1266,Sheet1!H$1+(Sheet1!$A$1-1)*10,FALSE),IF(VLOOKUP($A1172,Sheet1!$B$3:$AH$1266,Sheet1!H$1+(Sheet1!$A$1-1)*10,FALSE)&gt;99999,-3,IF(VLOOKUP($A1172,Sheet1!$B$3:$AH$1266,Sheet1!H$1+(Sheet1!$A$1-1)*10,FALSE)&gt;9999,-2,IF(VLOOKUP($A1172,Sheet1!$B$3:$AH$1266,Sheet1!H$1+(Sheet1!$A$1-1)*10,FALSE)&gt;999,-1,0)))))))</f>
        <v>1390</v>
      </c>
      <c r="Y1172" s="65">
        <f>IF(ISNA(VLOOKUP($A1172,Sheet1!$B$3:$AH$1266,Sheet1!I$1+(Sheet1!$A$1-1)*10,FALSE))=TRUE,"---",IF(VLOOKUP($A1172,Sheet1!$B$3:$AH$1266,Sheet1!I$1+(Sheet1!$A$1-1)*10,FALSE)="---","---", (ROUND(VLOOKUP($A1172,Sheet1!$B$3:$AH$1266,Sheet1!I$1+(Sheet1!$A$1-1)*10,FALSE),IF(VLOOKUP($A1172,Sheet1!$B$3:$AH$1266,Sheet1!I$1+(Sheet1!$A$1-1)*10,FALSE)&gt;99999,-3,IF(VLOOKUP($A1172,Sheet1!$B$3:$AH$1266,Sheet1!I$1+(Sheet1!$A$1-1)*10,FALSE)&gt;9999,-2,IF(VLOOKUP($A1172,Sheet1!$B$3:$AH$1266,Sheet1!I$1+(Sheet1!$A$1-1)*10,FALSE)&gt;999,-1,0)))))))</f>
        <v>1850</v>
      </c>
      <c r="Z1172" s="65">
        <f>IF(ISNA(VLOOKUP($A1172,Sheet1!$B$3:$AH$1266,Sheet1!J$1+(Sheet1!$A$1-1)*10,FALSE))=TRUE,"---",IF(VLOOKUP($A1172,Sheet1!$B$3:$AH$1266,Sheet1!J$1+(Sheet1!$A$1-1)*10,FALSE)="---","---", (ROUND(VLOOKUP($A1172,Sheet1!$B$3:$AH$1266,Sheet1!J$1+(Sheet1!$A$1-1)*10,FALSE),IF(VLOOKUP($A1172,Sheet1!$B$3:$AH$1266,Sheet1!J$1+(Sheet1!$A$1-1)*10,FALSE)&gt;99999,-3,IF(VLOOKUP($A1172,Sheet1!$B$3:$AH$1266,Sheet1!J$1+(Sheet1!$A$1-1)*10,FALSE)&gt;9999,-2,IF(VLOOKUP($A1172,Sheet1!$B$3:$AH$1266,Sheet1!J$1+(Sheet1!$A$1-1)*10,FALSE)&gt;999,-1,0)))))))</f>
        <v>2500</v>
      </c>
      <c r="AA1172" s="65">
        <f>IF(ISNA(VLOOKUP($A1172,Sheet1!$B$3:$AH$1266,Sheet1!K$1+(Sheet1!$A$1-1)*10,FALSE))=TRUE,"---",IF(VLOOKUP($A1172,Sheet1!$B$3:$AH$1266,Sheet1!K$1+(Sheet1!$A$1-1)*10,FALSE)="---","---", (ROUND(VLOOKUP($A1172,Sheet1!$B$3:$AH$1266,Sheet1!K$1+(Sheet1!$A$1-1)*10,FALSE),IF(VLOOKUP($A1172,Sheet1!$B$3:$AH$1266,Sheet1!K$1+(Sheet1!$A$1-1)*10,FALSE)&gt;99999,-3,IF(VLOOKUP($A1172,Sheet1!$B$3:$AH$1266,Sheet1!K$1+(Sheet1!$A$1-1)*10,FALSE)&gt;9999,-2,IF(VLOOKUP($A1172,Sheet1!$B$3:$AH$1266,Sheet1!K$1+(Sheet1!$A$1-1)*10,FALSE)&gt;999,-1,0)))))))</f>
        <v>3060</v>
      </c>
      <c r="AB1172" s="65">
        <f>IF(ISNA(VLOOKUP($A1172,Sheet1!$B$3:$AH$1266,Sheet1!L$1+(Sheet1!$A$1-1)*10,FALSE))=TRUE,"---",IF(VLOOKUP($A1172,Sheet1!$B$3:$AH$1266,Sheet1!L$1+(Sheet1!$A$1-1)*10,FALSE)="---","---", (ROUND(VLOOKUP($A1172,Sheet1!$B$3:$AH$1266,Sheet1!L$1+(Sheet1!$A$1-1)*10,FALSE),IF(VLOOKUP($A1172,Sheet1!$B$3:$AH$1266,Sheet1!L$1+(Sheet1!$A$1-1)*10,FALSE)&gt;99999,-3,IF(VLOOKUP($A1172,Sheet1!$B$3:$AH$1266,Sheet1!L$1+(Sheet1!$A$1-1)*10,FALSE)&gt;9999,-2,IF(VLOOKUP($A1172,Sheet1!$B$3:$AH$1266,Sheet1!L$1+(Sheet1!$A$1-1)*10,FALSE)&gt;999,-1,0)))))))</f>
        <v>3640</v>
      </c>
      <c r="AC1172" s="65">
        <f>IF(ISNA(VLOOKUP($A1172,Sheet1!$B$3:$AH$1266,Sheet1!M$1+(Sheet1!$A$1-1)*10,FALSE))=TRUE,"---",IF(VLOOKUP($A1172,Sheet1!$B$3:$AH$1266,Sheet1!M$1+(Sheet1!$A$1-1)*10,FALSE)="---","---", (ROUND(VLOOKUP($A1172,Sheet1!$B$3:$AH$1266,Sheet1!M$1+(Sheet1!$A$1-1)*10,FALSE),IF(VLOOKUP($A1172,Sheet1!$B$3:$AH$1266,Sheet1!M$1+(Sheet1!$A$1-1)*10,FALSE)&gt;99999,-3,IF(VLOOKUP($A1172,Sheet1!$B$3:$AH$1266,Sheet1!M$1+(Sheet1!$A$1-1)*10,FALSE)&gt;9999,-2,IF(VLOOKUP($A1172,Sheet1!$B$3:$AH$1266,Sheet1!M$1+(Sheet1!$A$1-1)*10,FALSE)&gt;999,-1,0)))))))</f>
        <v>4250</v>
      </c>
      <c r="AD1172" s="65">
        <f>IF(ISNA(VLOOKUP($A1172,Sheet1!$B$3:$AH$1266,Sheet1!N$1+(Sheet1!$A$1-1)*10,FALSE))=TRUE,"---",IF(VLOOKUP($A1172,Sheet1!$B$3:$AH$1266,Sheet1!N$1+(Sheet1!$A$1-1)*10,FALSE)="---","---", (ROUND(VLOOKUP($A1172,Sheet1!$B$3:$AH$1266,Sheet1!N$1+(Sheet1!$A$1-1)*10,FALSE),IF(VLOOKUP($A1172,Sheet1!$B$3:$AH$1266,Sheet1!N$1+(Sheet1!$A$1-1)*10,FALSE)&gt;99999,-3,IF(VLOOKUP($A1172,Sheet1!$B$3:$AH$1266,Sheet1!N$1+(Sheet1!$A$1-1)*10,FALSE)&gt;9999,-2,IF(VLOOKUP($A1172,Sheet1!$B$3:$AH$1266,Sheet1!N$1+(Sheet1!$A$1-1)*10,FALSE)&gt;999,-1,0)))))))</f>
        <v>5160</v>
      </c>
    </row>
    <row r="1173" spans="1:30" ht="25.5" customHeight="1" x14ac:dyDescent="0.25">
      <c r="A1173" s="304" t="s">
        <v>1723</v>
      </c>
      <c r="B1173" s="393" t="s">
        <v>1724</v>
      </c>
      <c r="C1173" s="304">
        <v>422352</v>
      </c>
      <c r="D1173" s="304">
        <v>772503</v>
      </c>
      <c r="E1173" s="305" t="s">
        <v>3031</v>
      </c>
      <c r="F1173" s="345" t="s">
        <v>4797</v>
      </c>
      <c r="G1173" s="351" t="s">
        <v>31</v>
      </c>
      <c r="H1173" s="348">
        <v>152</v>
      </c>
      <c r="I1173" s="119">
        <v>26473</v>
      </c>
      <c r="J1173" s="137" t="s">
        <v>4405</v>
      </c>
      <c r="K1173" s="118" t="s">
        <v>17</v>
      </c>
      <c r="L1173" s="122">
        <v>13300</v>
      </c>
      <c r="M1173" s="123">
        <v>87.5</v>
      </c>
      <c r="N1173" s="118" t="s">
        <v>471</v>
      </c>
      <c r="O1173" s="71" t="str">
        <f t="shared" si="40"/>
        <v>&lt;0.2</v>
      </c>
      <c r="P1173" s="71">
        <f>IF(O1173&lt;&gt;"",VLOOKUP($A1173,Sheet4!$A$2:$O$1309,14,FALSE)*100,"")</f>
        <v>1.0099852493919759</v>
      </c>
      <c r="Q1173" s="71">
        <f>IF(P1173&lt;&gt;"",VLOOKUP($A1173,Sheet4!$A$2:$O$1309,15,FALSE)*100,"")</f>
        <v>9.4647757328916953</v>
      </c>
      <c r="R1173" s="73" t="str">
        <f t="shared" si="41"/>
        <v>&gt;500</v>
      </c>
      <c r="S1173" s="357" t="s">
        <v>4367</v>
      </c>
      <c r="T1173" s="357" t="str">
        <f>IF(ISNA(VLOOKUP(A1173,Sheet1!B$3:C$1266,2,FALSE)=TRUE),"NC",VLOOKUP(A1173,Sheet1!B$3:C$1266,2,FALSE))</f>
        <v>Rural10</v>
      </c>
      <c r="U1173" s="385">
        <f>IF(ISNA(VLOOKUP($A1173,Sheet1!$B$3:$AH$1266,Sheet1!E$1+(Sheet1!$A$1-1)*10,FALSE))=TRUE,"---",IF(VLOOKUP($A1173,Sheet1!$B$3:$AH$1266,Sheet1!E$1+(Sheet1!$A$1-1)*10,FALSE)="---","---", (ROUND(VLOOKUP($A1173,Sheet1!$B$3:$AH$1266,Sheet1!E$1+(Sheet1!$A$1-1)*10,FALSE),IF(VLOOKUP($A1173,Sheet1!$B$3:$AH$1266,Sheet1!E$1+(Sheet1!$A$1-1)*10,FALSE)&gt;99999,-3,IF(VLOOKUP($A1173,Sheet1!$B$3:$AH$1266,Sheet1!E$1+(Sheet1!$A$1-1)*10,FALSE)&gt;9999,-2,IF(VLOOKUP($A1173,Sheet1!$B$3:$AH$1266,Sheet1!E$1+(Sheet1!$A$1-1)*10,FALSE)&gt;999,-1,0)))))))</f>
        <v>2110</v>
      </c>
      <c r="V1173" s="385">
        <f>IF(ISNA(VLOOKUP($A1173,Sheet1!$B$3:$AH$1266,Sheet1!F$1+(Sheet1!$A$1-1)*10,FALSE))=TRUE,"---",IF(VLOOKUP($A1173,Sheet1!$B$3:$AH$1266,Sheet1!F$1+(Sheet1!$A$1-1)*10,FALSE)="---","---", (ROUND(VLOOKUP($A1173,Sheet1!$B$3:$AH$1266,Sheet1!F$1+(Sheet1!$A$1-1)*10,FALSE),IF(VLOOKUP($A1173,Sheet1!$B$3:$AH$1266,Sheet1!F$1+(Sheet1!$A$1-1)*10,FALSE)&gt;99999,-3,IF(VLOOKUP($A1173,Sheet1!$B$3:$AH$1266,Sheet1!F$1+(Sheet1!$A$1-1)*10,FALSE)&gt;9999,-2,IF(VLOOKUP($A1173,Sheet1!$B$3:$AH$1266,Sheet1!F$1+(Sheet1!$A$1-1)*10,FALSE)&gt;999,-1,0)))))))</f>
        <v>2340</v>
      </c>
      <c r="W1173" s="385">
        <f>IF(ISNA(VLOOKUP($A1173,Sheet1!$B$3:$AH$1266,Sheet1!G$1+(Sheet1!$A$1-1)*10,FALSE))=TRUE,"---",IF(VLOOKUP($A1173,Sheet1!$B$3:$AH$1266,Sheet1!G$1+(Sheet1!$A$1-1)*10,FALSE)="---","---", (ROUND(VLOOKUP($A1173,Sheet1!$B$3:$AH$1266,Sheet1!G$1+(Sheet1!$A$1-1)*10,FALSE),IF(VLOOKUP($A1173,Sheet1!$B$3:$AH$1266,Sheet1!G$1+(Sheet1!$A$1-1)*10,FALSE)&gt;99999,-3,IF(VLOOKUP($A1173,Sheet1!$B$3:$AH$1266,Sheet1!G$1+(Sheet1!$A$1-1)*10,FALSE)&gt;9999,-2,IF(VLOOKUP($A1173,Sheet1!$B$3:$AH$1266,Sheet1!G$1+(Sheet1!$A$1-1)*10,FALSE)&gt;999,-1,0)))))))</f>
        <v>2660</v>
      </c>
      <c r="X1173" s="385">
        <f>IF(ISNA(VLOOKUP($A1173,Sheet1!$B$3:$AH$1266,Sheet1!H$1+(Sheet1!$A$1-1)*10,FALSE))=TRUE,"---",IF(VLOOKUP($A1173,Sheet1!$B$3:$AH$1266,Sheet1!H$1+(Sheet1!$A$1-1)*10,FALSE)="---","---", (ROUND(VLOOKUP($A1173,Sheet1!$B$3:$AH$1266,Sheet1!H$1+(Sheet1!$A$1-1)*10,FALSE),IF(VLOOKUP($A1173,Sheet1!$B$3:$AH$1266,Sheet1!H$1+(Sheet1!$A$1-1)*10,FALSE)&gt;99999,-3,IF(VLOOKUP($A1173,Sheet1!$B$3:$AH$1266,Sheet1!H$1+(Sheet1!$A$1-1)*10,FALSE)&gt;9999,-2,IF(VLOOKUP($A1173,Sheet1!$B$3:$AH$1266,Sheet1!H$1+(Sheet1!$A$1-1)*10,FALSE)&gt;999,-1,0)))))))</f>
        <v>3710</v>
      </c>
      <c r="Y1173" s="385">
        <f>IF(ISNA(VLOOKUP($A1173,Sheet1!$B$3:$AH$1266,Sheet1!I$1+(Sheet1!$A$1-1)*10,FALSE))=TRUE,"---",IF(VLOOKUP($A1173,Sheet1!$B$3:$AH$1266,Sheet1!I$1+(Sheet1!$A$1-1)*10,FALSE)="---","---", (ROUND(VLOOKUP($A1173,Sheet1!$B$3:$AH$1266,Sheet1!I$1+(Sheet1!$A$1-1)*10,FALSE),IF(VLOOKUP($A1173,Sheet1!$B$3:$AH$1266,Sheet1!I$1+(Sheet1!$A$1-1)*10,FALSE)&gt;99999,-3,IF(VLOOKUP($A1173,Sheet1!$B$3:$AH$1266,Sheet1!I$1+(Sheet1!$A$1-1)*10,FALSE)&gt;9999,-2,IF(VLOOKUP($A1173,Sheet1!$B$3:$AH$1266,Sheet1!I$1+(Sheet1!$A$1-1)*10,FALSE)&gt;999,-1,0)))))))</f>
        <v>4630</v>
      </c>
      <c r="Z1173" s="385">
        <f>IF(ISNA(VLOOKUP($A1173,Sheet1!$B$3:$AH$1266,Sheet1!J$1+(Sheet1!$A$1-1)*10,FALSE))=TRUE,"---",IF(VLOOKUP($A1173,Sheet1!$B$3:$AH$1266,Sheet1!J$1+(Sheet1!$A$1-1)*10,FALSE)="---","---", (ROUND(VLOOKUP($A1173,Sheet1!$B$3:$AH$1266,Sheet1!J$1+(Sheet1!$A$1-1)*10,FALSE),IF(VLOOKUP($A1173,Sheet1!$B$3:$AH$1266,Sheet1!J$1+(Sheet1!$A$1-1)*10,FALSE)&gt;99999,-3,IF(VLOOKUP($A1173,Sheet1!$B$3:$AH$1266,Sheet1!J$1+(Sheet1!$A$1-1)*10,FALSE)&gt;9999,-2,IF(VLOOKUP($A1173,Sheet1!$B$3:$AH$1266,Sheet1!J$1+(Sheet1!$A$1-1)*10,FALSE)&gt;999,-1,0)))))))</f>
        <v>6040</v>
      </c>
      <c r="AA1173" s="385">
        <f>IF(ISNA(VLOOKUP($A1173,Sheet1!$B$3:$AH$1266,Sheet1!K$1+(Sheet1!$A$1-1)*10,FALSE))=TRUE,"---",IF(VLOOKUP($A1173,Sheet1!$B$3:$AH$1266,Sheet1!K$1+(Sheet1!$A$1-1)*10,FALSE)="---","---", (ROUND(VLOOKUP($A1173,Sheet1!$B$3:$AH$1266,Sheet1!K$1+(Sheet1!$A$1-1)*10,FALSE),IF(VLOOKUP($A1173,Sheet1!$B$3:$AH$1266,Sheet1!K$1+(Sheet1!$A$1-1)*10,FALSE)&gt;99999,-3,IF(VLOOKUP($A1173,Sheet1!$B$3:$AH$1266,Sheet1!K$1+(Sheet1!$A$1-1)*10,FALSE)&gt;9999,-2,IF(VLOOKUP($A1173,Sheet1!$B$3:$AH$1266,Sheet1!K$1+(Sheet1!$A$1-1)*10,FALSE)&gt;999,-1,0)))))))</f>
        <v>7250</v>
      </c>
      <c r="AB1173" s="385">
        <f>IF(ISNA(VLOOKUP($A1173,Sheet1!$B$3:$AH$1266,Sheet1!L$1+(Sheet1!$A$1-1)*10,FALSE))=TRUE,"---",IF(VLOOKUP($A1173,Sheet1!$B$3:$AH$1266,Sheet1!L$1+(Sheet1!$A$1-1)*10,FALSE)="---","---", (ROUND(VLOOKUP($A1173,Sheet1!$B$3:$AH$1266,Sheet1!L$1+(Sheet1!$A$1-1)*10,FALSE),IF(VLOOKUP($A1173,Sheet1!$B$3:$AH$1266,Sheet1!L$1+(Sheet1!$A$1-1)*10,FALSE)&gt;99999,-3,IF(VLOOKUP($A1173,Sheet1!$B$3:$AH$1266,Sheet1!L$1+(Sheet1!$A$1-1)*10,FALSE)&gt;9999,-2,IF(VLOOKUP($A1173,Sheet1!$B$3:$AH$1266,Sheet1!L$1+(Sheet1!$A$1-1)*10,FALSE)&gt;999,-1,0)))))))</f>
        <v>8520</v>
      </c>
      <c r="AC1173" s="385">
        <f>IF(ISNA(VLOOKUP($A1173,Sheet1!$B$3:$AH$1266,Sheet1!M$1+(Sheet1!$A$1-1)*10,FALSE))=TRUE,"---",IF(VLOOKUP($A1173,Sheet1!$B$3:$AH$1266,Sheet1!M$1+(Sheet1!$A$1-1)*10,FALSE)="---","---", (ROUND(VLOOKUP($A1173,Sheet1!$B$3:$AH$1266,Sheet1!M$1+(Sheet1!$A$1-1)*10,FALSE),IF(VLOOKUP($A1173,Sheet1!$B$3:$AH$1266,Sheet1!M$1+(Sheet1!$A$1-1)*10,FALSE)&gt;99999,-3,IF(VLOOKUP($A1173,Sheet1!$B$3:$AH$1266,Sheet1!M$1+(Sheet1!$A$1-1)*10,FALSE)&gt;9999,-2,IF(VLOOKUP($A1173,Sheet1!$B$3:$AH$1266,Sheet1!M$1+(Sheet1!$A$1-1)*10,FALSE)&gt;999,-1,0)))))))</f>
        <v>9900</v>
      </c>
      <c r="AD1173" s="385">
        <f>IF(ISNA(VLOOKUP($A1173,Sheet1!$B$3:$AH$1266,Sheet1!N$1+(Sheet1!$A$1-1)*10,FALSE))=TRUE,"---",IF(VLOOKUP($A1173,Sheet1!$B$3:$AH$1266,Sheet1!N$1+(Sheet1!$A$1-1)*10,FALSE)="---","---", (ROUND(VLOOKUP($A1173,Sheet1!$B$3:$AH$1266,Sheet1!N$1+(Sheet1!$A$1-1)*10,FALSE),IF(VLOOKUP($A1173,Sheet1!$B$3:$AH$1266,Sheet1!N$1+(Sheet1!$A$1-1)*10,FALSE)&gt;99999,-3,IF(VLOOKUP($A1173,Sheet1!$B$3:$AH$1266,Sheet1!N$1+(Sheet1!$A$1-1)*10,FALSE)&gt;9999,-2,IF(VLOOKUP($A1173,Sheet1!$B$3:$AH$1266,Sheet1!N$1+(Sheet1!$A$1-1)*10,FALSE)&gt;999,-1,0)))))))</f>
        <v>11900</v>
      </c>
    </row>
    <row r="1174" spans="1:30" ht="25.5" customHeight="1" x14ac:dyDescent="0.25">
      <c r="A1174" s="304"/>
      <c r="B1174" s="346"/>
      <c r="C1174" s="304"/>
      <c r="D1174" s="304"/>
      <c r="E1174" s="305" t="e">
        <v>#N/A</v>
      </c>
      <c r="F1174" s="355"/>
      <c r="G1174" s="372"/>
      <c r="H1174" s="348"/>
      <c r="I1174" s="119">
        <v>15417</v>
      </c>
      <c r="J1174" s="124">
        <v>8.8800000000000008</v>
      </c>
      <c r="K1174" s="118" t="s">
        <v>31</v>
      </c>
      <c r="L1174" s="122">
        <v>3880</v>
      </c>
      <c r="M1174" s="123">
        <v>25.5</v>
      </c>
      <c r="N1174" s="121" t="s">
        <v>4405</v>
      </c>
      <c r="O1174" s="71" t="s">
        <v>4405</v>
      </c>
      <c r="P1174" s="71" t="s">
        <v>4405</v>
      </c>
      <c r="Q1174" s="71" t="s">
        <v>4405</v>
      </c>
      <c r="R1174" s="73" t="s">
        <v>4405</v>
      </c>
      <c r="S1174" s="357" t="e">
        <v>#N/A</v>
      </c>
      <c r="T1174" s="357" t="str">
        <f>IF(ISNA(VLOOKUP(A1174,Sheet1!B$3:C$1266,2,FALSE)=TRUE),"ND",VLOOKUP(A1174,Sheet1!B$3:C$1266,2,FALSE))</f>
        <v>ND</v>
      </c>
      <c r="U1174" s="385" t="str">
        <f>IF(ISNA(VLOOKUP($A1174,Sheet1!$B$3:$AH$1266,Sheet1!E$1+(Sheet1!$A$1-1)*10,FALSE))=TRUE,"---",IF(VLOOKUP($A1174,Sheet1!$B$3:$AH$1266,Sheet1!E$1+(Sheet1!$A$1-1)*10,FALSE)="---","---", (ROUND(VLOOKUP($A1174,Sheet1!$B$3:$AH$1266,Sheet1!E$1+(Sheet1!$A$1-1)*10,FALSE),IF(VLOOKUP($A1174,Sheet1!$B$3:$AH$1266,Sheet1!E$1+(Sheet1!$A$1-1)*10,FALSE)&gt;99999,-3,IF(VLOOKUP($A1174,Sheet1!$B$3:$AH$1266,Sheet1!E$1+(Sheet1!$A$1-1)*10,FALSE)&gt;9999,-2,IF(VLOOKUP($A1174,Sheet1!$B$3:$AH$1266,Sheet1!E$1+(Sheet1!$A$1-1)*10,FALSE)&gt;999,-1,0)))))))</f>
        <v>---</v>
      </c>
      <c r="V1174" s="385" t="str">
        <f>IF(ISNA(VLOOKUP($A1174,Sheet1!$B$3:$AH$1266,Sheet1!F$1+(Sheet1!$A$1-1)*10,FALSE))=TRUE,"---",IF(VLOOKUP($A1174,Sheet1!$B$3:$AH$1266,Sheet1!F$1+(Sheet1!$A$1-1)*10,FALSE)="---","---", (ROUND(VLOOKUP($A1174,Sheet1!$B$3:$AH$1266,Sheet1!F$1+(Sheet1!$A$1-1)*10,FALSE),IF(VLOOKUP($A1174,Sheet1!$B$3:$AH$1266,Sheet1!F$1+(Sheet1!$A$1-1)*10,FALSE)&gt;99999,-3,IF(VLOOKUP($A1174,Sheet1!$B$3:$AH$1266,Sheet1!F$1+(Sheet1!$A$1-1)*10,FALSE)&gt;9999,-2,IF(VLOOKUP($A1174,Sheet1!$B$3:$AH$1266,Sheet1!F$1+(Sheet1!$A$1-1)*10,FALSE)&gt;999,-1,0)))))))</f>
        <v>---</v>
      </c>
      <c r="W1174" s="385" t="str">
        <f>IF(ISNA(VLOOKUP($A1174,Sheet1!$B$3:$AH$1266,Sheet1!G$1+(Sheet1!$A$1-1)*10,FALSE))=TRUE,"---",IF(VLOOKUP($A1174,Sheet1!$B$3:$AH$1266,Sheet1!G$1+(Sheet1!$A$1-1)*10,FALSE)="---","---", (ROUND(VLOOKUP($A1174,Sheet1!$B$3:$AH$1266,Sheet1!G$1+(Sheet1!$A$1-1)*10,FALSE),IF(VLOOKUP($A1174,Sheet1!$B$3:$AH$1266,Sheet1!G$1+(Sheet1!$A$1-1)*10,FALSE)&gt;99999,-3,IF(VLOOKUP($A1174,Sheet1!$B$3:$AH$1266,Sheet1!G$1+(Sheet1!$A$1-1)*10,FALSE)&gt;9999,-2,IF(VLOOKUP($A1174,Sheet1!$B$3:$AH$1266,Sheet1!G$1+(Sheet1!$A$1-1)*10,FALSE)&gt;999,-1,0)))))))</f>
        <v>---</v>
      </c>
      <c r="X1174" s="385" t="str">
        <f>IF(ISNA(VLOOKUP($A1174,Sheet1!$B$3:$AH$1266,Sheet1!H$1+(Sheet1!$A$1-1)*10,FALSE))=TRUE,"---",IF(VLOOKUP($A1174,Sheet1!$B$3:$AH$1266,Sheet1!H$1+(Sheet1!$A$1-1)*10,FALSE)="---","---", (ROUND(VLOOKUP($A1174,Sheet1!$B$3:$AH$1266,Sheet1!H$1+(Sheet1!$A$1-1)*10,FALSE),IF(VLOOKUP($A1174,Sheet1!$B$3:$AH$1266,Sheet1!H$1+(Sheet1!$A$1-1)*10,FALSE)&gt;99999,-3,IF(VLOOKUP($A1174,Sheet1!$B$3:$AH$1266,Sheet1!H$1+(Sheet1!$A$1-1)*10,FALSE)&gt;9999,-2,IF(VLOOKUP($A1174,Sheet1!$B$3:$AH$1266,Sheet1!H$1+(Sheet1!$A$1-1)*10,FALSE)&gt;999,-1,0)))))))</f>
        <v>---</v>
      </c>
      <c r="Y1174" s="385" t="str">
        <f>IF(ISNA(VLOOKUP($A1174,Sheet1!$B$3:$AH$1266,Sheet1!I$1+(Sheet1!$A$1-1)*10,FALSE))=TRUE,"---",IF(VLOOKUP($A1174,Sheet1!$B$3:$AH$1266,Sheet1!I$1+(Sheet1!$A$1-1)*10,FALSE)="---","---", (ROUND(VLOOKUP($A1174,Sheet1!$B$3:$AH$1266,Sheet1!I$1+(Sheet1!$A$1-1)*10,FALSE),IF(VLOOKUP($A1174,Sheet1!$B$3:$AH$1266,Sheet1!I$1+(Sheet1!$A$1-1)*10,FALSE)&gt;99999,-3,IF(VLOOKUP($A1174,Sheet1!$B$3:$AH$1266,Sheet1!I$1+(Sheet1!$A$1-1)*10,FALSE)&gt;9999,-2,IF(VLOOKUP($A1174,Sheet1!$B$3:$AH$1266,Sheet1!I$1+(Sheet1!$A$1-1)*10,FALSE)&gt;999,-1,0)))))))</f>
        <v>---</v>
      </c>
      <c r="Z1174" s="385" t="str">
        <f>IF(ISNA(VLOOKUP($A1174,Sheet1!$B$3:$AH$1266,Sheet1!J$1+(Sheet1!$A$1-1)*10,FALSE))=TRUE,"---",IF(VLOOKUP($A1174,Sheet1!$B$3:$AH$1266,Sheet1!J$1+(Sheet1!$A$1-1)*10,FALSE)="---","---", (ROUND(VLOOKUP($A1174,Sheet1!$B$3:$AH$1266,Sheet1!J$1+(Sheet1!$A$1-1)*10,FALSE),IF(VLOOKUP($A1174,Sheet1!$B$3:$AH$1266,Sheet1!J$1+(Sheet1!$A$1-1)*10,FALSE)&gt;99999,-3,IF(VLOOKUP($A1174,Sheet1!$B$3:$AH$1266,Sheet1!J$1+(Sheet1!$A$1-1)*10,FALSE)&gt;9999,-2,IF(VLOOKUP($A1174,Sheet1!$B$3:$AH$1266,Sheet1!J$1+(Sheet1!$A$1-1)*10,FALSE)&gt;999,-1,0)))))))</f>
        <v>---</v>
      </c>
      <c r="AA1174" s="385" t="str">
        <f>IF(ISNA(VLOOKUP($A1174,Sheet1!$B$3:$AH$1266,Sheet1!K$1+(Sheet1!$A$1-1)*10,FALSE))=TRUE,"---",IF(VLOOKUP($A1174,Sheet1!$B$3:$AH$1266,Sheet1!K$1+(Sheet1!$A$1-1)*10,FALSE)="---","---", (ROUND(VLOOKUP($A1174,Sheet1!$B$3:$AH$1266,Sheet1!K$1+(Sheet1!$A$1-1)*10,FALSE),IF(VLOOKUP($A1174,Sheet1!$B$3:$AH$1266,Sheet1!K$1+(Sheet1!$A$1-1)*10,FALSE)&gt;99999,-3,IF(VLOOKUP($A1174,Sheet1!$B$3:$AH$1266,Sheet1!K$1+(Sheet1!$A$1-1)*10,FALSE)&gt;9999,-2,IF(VLOOKUP($A1174,Sheet1!$B$3:$AH$1266,Sheet1!K$1+(Sheet1!$A$1-1)*10,FALSE)&gt;999,-1,0)))))))</f>
        <v>---</v>
      </c>
      <c r="AB1174" s="385" t="str">
        <f>IF(ISNA(VLOOKUP($A1174,Sheet1!$B$3:$AH$1266,Sheet1!L$1+(Sheet1!$A$1-1)*10,FALSE))=TRUE,"---",IF(VLOOKUP($A1174,Sheet1!$B$3:$AH$1266,Sheet1!L$1+(Sheet1!$A$1-1)*10,FALSE)="---","---", (ROUND(VLOOKUP($A1174,Sheet1!$B$3:$AH$1266,Sheet1!L$1+(Sheet1!$A$1-1)*10,FALSE),IF(VLOOKUP($A1174,Sheet1!$B$3:$AH$1266,Sheet1!L$1+(Sheet1!$A$1-1)*10,FALSE)&gt;99999,-3,IF(VLOOKUP($A1174,Sheet1!$B$3:$AH$1266,Sheet1!L$1+(Sheet1!$A$1-1)*10,FALSE)&gt;9999,-2,IF(VLOOKUP($A1174,Sheet1!$B$3:$AH$1266,Sheet1!L$1+(Sheet1!$A$1-1)*10,FALSE)&gt;999,-1,0)))))))</f>
        <v>---</v>
      </c>
      <c r="AC1174" s="385" t="str">
        <f>IF(ISNA(VLOOKUP($A1174,Sheet1!$B$3:$AH$1266,Sheet1!M$1+(Sheet1!$A$1-1)*10,FALSE))=TRUE,"---",IF(VLOOKUP($A1174,Sheet1!$B$3:$AH$1266,Sheet1!M$1+(Sheet1!$A$1-1)*10,FALSE)="---","---", (ROUND(VLOOKUP($A1174,Sheet1!$B$3:$AH$1266,Sheet1!M$1+(Sheet1!$A$1-1)*10,FALSE),IF(VLOOKUP($A1174,Sheet1!$B$3:$AH$1266,Sheet1!M$1+(Sheet1!$A$1-1)*10,FALSE)&gt;99999,-3,IF(VLOOKUP($A1174,Sheet1!$B$3:$AH$1266,Sheet1!M$1+(Sheet1!$A$1-1)*10,FALSE)&gt;9999,-2,IF(VLOOKUP($A1174,Sheet1!$B$3:$AH$1266,Sheet1!M$1+(Sheet1!$A$1-1)*10,FALSE)&gt;999,-1,0)))))))</f>
        <v>---</v>
      </c>
      <c r="AD1174" s="385" t="str">
        <f>IF(ISNA(VLOOKUP($A1174,Sheet1!$B$3:$AH$1266,Sheet1!N$1+(Sheet1!$A$1-1)*10,FALSE))=TRUE,"---",IF(VLOOKUP($A1174,Sheet1!$B$3:$AH$1266,Sheet1!N$1+(Sheet1!$A$1-1)*10,FALSE)="---","---", (ROUND(VLOOKUP($A1174,Sheet1!$B$3:$AH$1266,Sheet1!N$1+(Sheet1!$A$1-1)*10,FALSE),IF(VLOOKUP($A1174,Sheet1!$B$3:$AH$1266,Sheet1!N$1+(Sheet1!$A$1-1)*10,FALSE)&gt;99999,-3,IF(VLOOKUP($A1174,Sheet1!$B$3:$AH$1266,Sheet1!N$1+(Sheet1!$A$1-1)*10,FALSE)&gt;9999,-2,IF(VLOOKUP($A1174,Sheet1!$B$3:$AH$1266,Sheet1!N$1+(Sheet1!$A$1-1)*10,FALSE)&gt;999,-1,0)))))))</f>
        <v>---</v>
      </c>
    </row>
    <row r="1175" spans="1:30" ht="25.5" customHeight="1" x14ac:dyDescent="0.25">
      <c r="A1175" s="125" t="s">
        <v>1725</v>
      </c>
      <c r="B1175" s="126" t="s">
        <v>1726</v>
      </c>
      <c r="C1175" s="125">
        <v>422124</v>
      </c>
      <c r="D1175" s="125">
        <v>772928</v>
      </c>
      <c r="E1175" s="70" t="s">
        <v>3031</v>
      </c>
      <c r="F1175" s="139" t="s">
        <v>4405</v>
      </c>
      <c r="G1175" s="127" t="s">
        <v>160</v>
      </c>
      <c r="H1175" s="128">
        <v>4.8600000000000003</v>
      </c>
      <c r="I1175" s="112">
        <v>26471</v>
      </c>
      <c r="J1175" s="140" t="s">
        <v>4405</v>
      </c>
      <c r="K1175" s="127" t="s">
        <v>17</v>
      </c>
      <c r="L1175" s="115">
        <v>660</v>
      </c>
      <c r="M1175" s="116">
        <v>136</v>
      </c>
      <c r="N1175" s="127" t="s">
        <v>457</v>
      </c>
      <c r="O1175" s="68">
        <f t="shared" si="40"/>
        <v>7.8900711550571732</v>
      </c>
      <c r="P1175" s="68">
        <f>IF(O1175&lt;&gt;"",VLOOKUP($A1175,Sheet4!$A$2:$O$1309,14,FALSE)*100,"")</f>
        <v>3.4050024907313015</v>
      </c>
      <c r="Q1175" s="68">
        <f>IF(P1175&lt;&gt;"",VLOOKUP($A1175,Sheet4!$A$2:$O$1309,15,FALSE)*100,"")</f>
        <v>28.775336495010972</v>
      </c>
      <c r="R1175" s="74">
        <f t="shared" si="41"/>
        <v>15</v>
      </c>
      <c r="S1175" s="64" t="s">
        <v>4367</v>
      </c>
      <c r="T1175" s="64" t="str">
        <f>IF(ISNA(VLOOKUP(A1175,Sheet1!B$3:C$1266,2,FALSE)=TRUE),"NC",VLOOKUP(A1175,Sheet1!B$3:C$1266,2,FALSE))</f>
        <v>Rural</v>
      </c>
      <c r="U1175" s="65">
        <f>IF(ISNA(VLOOKUP($A1175,Sheet1!$B$3:$AH$1266,Sheet1!E$1+(Sheet1!$A$1-1)*10,FALSE))=TRUE,"---",IF(VLOOKUP($A1175,Sheet1!$B$3:$AH$1266,Sheet1!E$1+(Sheet1!$A$1-1)*10,FALSE)="---","---", (ROUND(VLOOKUP($A1175,Sheet1!$B$3:$AH$1266,Sheet1!E$1+(Sheet1!$A$1-1)*10,FALSE),IF(VLOOKUP($A1175,Sheet1!$B$3:$AH$1266,Sheet1!E$1+(Sheet1!$A$1-1)*10,FALSE)&gt;99999,-3,IF(VLOOKUP($A1175,Sheet1!$B$3:$AH$1266,Sheet1!E$1+(Sheet1!$A$1-1)*10,FALSE)&gt;9999,-2,IF(VLOOKUP($A1175,Sheet1!$B$3:$AH$1266,Sheet1!E$1+(Sheet1!$A$1-1)*10,FALSE)&gt;999,-1,0)))))))</f>
        <v>150</v>
      </c>
      <c r="V1175" s="65">
        <f>IF(ISNA(VLOOKUP($A1175,Sheet1!$B$3:$AH$1266,Sheet1!F$1+(Sheet1!$A$1-1)*10,FALSE))=TRUE,"---",IF(VLOOKUP($A1175,Sheet1!$B$3:$AH$1266,Sheet1!F$1+(Sheet1!$A$1-1)*10,FALSE)="---","---", (ROUND(VLOOKUP($A1175,Sheet1!$B$3:$AH$1266,Sheet1!F$1+(Sheet1!$A$1-1)*10,FALSE),IF(VLOOKUP($A1175,Sheet1!$B$3:$AH$1266,Sheet1!F$1+(Sheet1!$A$1-1)*10,FALSE)&gt;99999,-3,IF(VLOOKUP($A1175,Sheet1!$B$3:$AH$1266,Sheet1!F$1+(Sheet1!$A$1-1)*10,FALSE)&gt;9999,-2,IF(VLOOKUP($A1175,Sheet1!$B$3:$AH$1266,Sheet1!F$1+(Sheet1!$A$1-1)*10,FALSE)&gt;999,-1,0)))))))</f>
        <v>191</v>
      </c>
      <c r="W1175" s="65">
        <f>IF(ISNA(VLOOKUP($A1175,Sheet1!$B$3:$AH$1266,Sheet1!G$1+(Sheet1!$A$1-1)*10,FALSE))=TRUE,"---",IF(VLOOKUP($A1175,Sheet1!$B$3:$AH$1266,Sheet1!G$1+(Sheet1!$A$1-1)*10,FALSE)="---","---", (ROUND(VLOOKUP($A1175,Sheet1!$B$3:$AH$1266,Sheet1!G$1+(Sheet1!$A$1-1)*10,FALSE),IF(VLOOKUP($A1175,Sheet1!$B$3:$AH$1266,Sheet1!G$1+(Sheet1!$A$1-1)*10,FALSE)&gt;99999,-3,IF(VLOOKUP($A1175,Sheet1!$B$3:$AH$1266,Sheet1!G$1+(Sheet1!$A$1-1)*10,FALSE)&gt;9999,-2,IF(VLOOKUP($A1175,Sheet1!$B$3:$AH$1266,Sheet1!G$1+(Sheet1!$A$1-1)*10,FALSE)&gt;999,-1,0)))))))</f>
        <v>253</v>
      </c>
      <c r="X1175" s="65">
        <f>IF(ISNA(VLOOKUP($A1175,Sheet1!$B$3:$AH$1266,Sheet1!H$1+(Sheet1!$A$1-1)*10,FALSE))=TRUE,"---",IF(VLOOKUP($A1175,Sheet1!$B$3:$AH$1266,Sheet1!H$1+(Sheet1!$A$1-1)*10,FALSE)="---","---", (ROUND(VLOOKUP($A1175,Sheet1!$B$3:$AH$1266,Sheet1!H$1+(Sheet1!$A$1-1)*10,FALSE),IF(VLOOKUP($A1175,Sheet1!$B$3:$AH$1266,Sheet1!H$1+(Sheet1!$A$1-1)*10,FALSE)&gt;99999,-3,IF(VLOOKUP($A1175,Sheet1!$B$3:$AH$1266,Sheet1!H$1+(Sheet1!$A$1-1)*10,FALSE)&gt;9999,-2,IF(VLOOKUP($A1175,Sheet1!$B$3:$AH$1266,Sheet1!H$1+(Sheet1!$A$1-1)*10,FALSE)&gt;999,-1,0)))))))</f>
        <v>441</v>
      </c>
      <c r="Y1175" s="65">
        <f>IF(ISNA(VLOOKUP($A1175,Sheet1!$B$3:$AH$1266,Sheet1!I$1+(Sheet1!$A$1-1)*10,FALSE))=TRUE,"---",IF(VLOOKUP($A1175,Sheet1!$B$3:$AH$1266,Sheet1!I$1+(Sheet1!$A$1-1)*10,FALSE)="---","---", (ROUND(VLOOKUP($A1175,Sheet1!$B$3:$AH$1266,Sheet1!I$1+(Sheet1!$A$1-1)*10,FALSE),IF(VLOOKUP($A1175,Sheet1!$B$3:$AH$1266,Sheet1!I$1+(Sheet1!$A$1-1)*10,FALSE)&gt;99999,-3,IF(VLOOKUP($A1175,Sheet1!$B$3:$AH$1266,Sheet1!I$1+(Sheet1!$A$1-1)*10,FALSE)&gt;9999,-2,IF(VLOOKUP($A1175,Sheet1!$B$3:$AH$1266,Sheet1!I$1+(Sheet1!$A$1-1)*10,FALSE)&gt;999,-1,0)))))))</f>
        <v>593</v>
      </c>
      <c r="Z1175" s="65">
        <f>IF(ISNA(VLOOKUP($A1175,Sheet1!$B$3:$AH$1266,Sheet1!J$1+(Sheet1!$A$1-1)*10,FALSE))=TRUE,"---",IF(VLOOKUP($A1175,Sheet1!$B$3:$AH$1266,Sheet1!J$1+(Sheet1!$A$1-1)*10,FALSE)="---","---", (ROUND(VLOOKUP($A1175,Sheet1!$B$3:$AH$1266,Sheet1!J$1+(Sheet1!$A$1-1)*10,FALSE),IF(VLOOKUP($A1175,Sheet1!$B$3:$AH$1266,Sheet1!J$1+(Sheet1!$A$1-1)*10,FALSE)&gt;99999,-3,IF(VLOOKUP($A1175,Sheet1!$B$3:$AH$1266,Sheet1!J$1+(Sheet1!$A$1-1)*10,FALSE)&gt;9999,-2,IF(VLOOKUP($A1175,Sheet1!$B$3:$AH$1266,Sheet1!J$1+(Sheet1!$A$1-1)*10,FALSE)&gt;999,-1,0)))))))</f>
        <v>804</v>
      </c>
      <c r="AA1175" s="65">
        <f>IF(ISNA(VLOOKUP($A1175,Sheet1!$B$3:$AH$1266,Sheet1!K$1+(Sheet1!$A$1-1)*10,FALSE))=TRUE,"---",IF(VLOOKUP($A1175,Sheet1!$B$3:$AH$1266,Sheet1!K$1+(Sheet1!$A$1-1)*10,FALSE)="---","---", (ROUND(VLOOKUP($A1175,Sheet1!$B$3:$AH$1266,Sheet1!K$1+(Sheet1!$A$1-1)*10,FALSE),IF(VLOOKUP($A1175,Sheet1!$B$3:$AH$1266,Sheet1!K$1+(Sheet1!$A$1-1)*10,FALSE)&gt;99999,-3,IF(VLOOKUP($A1175,Sheet1!$B$3:$AH$1266,Sheet1!K$1+(Sheet1!$A$1-1)*10,FALSE)&gt;9999,-2,IF(VLOOKUP($A1175,Sheet1!$B$3:$AH$1266,Sheet1!K$1+(Sheet1!$A$1-1)*10,FALSE)&gt;999,-1,0)))))))</f>
        <v>987</v>
      </c>
      <c r="AB1175" s="65">
        <f>IF(ISNA(VLOOKUP($A1175,Sheet1!$B$3:$AH$1266,Sheet1!L$1+(Sheet1!$A$1-1)*10,FALSE))=TRUE,"---",IF(VLOOKUP($A1175,Sheet1!$B$3:$AH$1266,Sheet1!L$1+(Sheet1!$A$1-1)*10,FALSE)="---","---", (ROUND(VLOOKUP($A1175,Sheet1!$B$3:$AH$1266,Sheet1!L$1+(Sheet1!$A$1-1)*10,FALSE),IF(VLOOKUP($A1175,Sheet1!$B$3:$AH$1266,Sheet1!L$1+(Sheet1!$A$1-1)*10,FALSE)&gt;99999,-3,IF(VLOOKUP($A1175,Sheet1!$B$3:$AH$1266,Sheet1!L$1+(Sheet1!$A$1-1)*10,FALSE)&gt;9999,-2,IF(VLOOKUP($A1175,Sheet1!$B$3:$AH$1266,Sheet1!L$1+(Sheet1!$A$1-1)*10,FALSE)&gt;999,-1,0)))))))</f>
        <v>1170</v>
      </c>
      <c r="AC1175" s="65">
        <f>IF(ISNA(VLOOKUP($A1175,Sheet1!$B$3:$AH$1266,Sheet1!M$1+(Sheet1!$A$1-1)*10,FALSE))=TRUE,"---",IF(VLOOKUP($A1175,Sheet1!$B$3:$AH$1266,Sheet1!M$1+(Sheet1!$A$1-1)*10,FALSE)="---","---", (ROUND(VLOOKUP($A1175,Sheet1!$B$3:$AH$1266,Sheet1!M$1+(Sheet1!$A$1-1)*10,FALSE),IF(VLOOKUP($A1175,Sheet1!$B$3:$AH$1266,Sheet1!M$1+(Sheet1!$A$1-1)*10,FALSE)&gt;99999,-3,IF(VLOOKUP($A1175,Sheet1!$B$3:$AH$1266,Sheet1!M$1+(Sheet1!$A$1-1)*10,FALSE)&gt;9999,-2,IF(VLOOKUP($A1175,Sheet1!$B$3:$AH$1266,Sheet1!M$1+(Sheet1!$A$1-1)*10,FALSE)&gt;999,-1,0)))))))</f>
        <v>1370</v>
      </c>
      <c r="AD1175" s="65">
        <f>IF(ISNA(VLOOKUP($A1175,Sheet1!$B$3:$AH$1266,Sheet1!N$1+(Sheet1!$A$1-1)*10,FALSE))=TRUE,"---",IF(VLOOKUP($A1175,Sheet1!$B$3:$AH$1266,Sheet1!N$1+(Sheet1!$A$1-1)*10,FALSE)="---","---", (ROUND(VLOOKUP($A1175,Sheet1!$B$3:$AH$1266,Sheet1!N$1+(Sheet1!$A$1-1)*10,FALSE),IF(VLOOKUP($A1175,Sheet1!$B$3:$AH$1266,Sheet1!N$1+(Sheet1!$A$1-1)*10,FALSE)&gt;99999,-3,IF(VLOOKUP($A1175,Sheet1!$B$3:$AH$1266,Sheet1!N$1+(Sheet1!$A$1-1)*10,FALSE)&gt;9999,-2,IF(VLOOKUP($A1175,Sheet1!$B$3:$AH$1266,Sheet1!N$1+(Sheet1!$A$1-1)*10,FALSE)&gt;999,-1,0)))))))</f>
        <v>1670</v>
      </c>
    </row>
    <row r="1176" spans="1:30" ht="25.5" customHeight="1" x14ac:dyDescent="0.25">
      <c r="A1176" s="133" t="s">
        <v>1727</v>
      </c>
      <c r="B1176" s="141" t="s">
        <v>1728</v>
      </c>
      <c r="C1176" s="133">
        <v>422257</v>
      </c>
      <c r="D1176" s="133">
        <v>772448</v>
      </c>
      <c r="E1176" s="67" t="s">
        <v>3031</v>
      </c>
      <c r="F1176" s="135" t="s">
        <v>4405</v>
      </c>
      <c r="G1176" s="118" t="s">
        <v>160</v>
      </c>
      <c r="H1176" s="136">
        <v>23.8</v>
      </c>
      <c r="I1176" s="119">
        <v>26472</v>
      </c>
      <c r="J1176" s="137" t="s">
        <v>4405</v>
      </c>
      <c r="K1176" s="118" t="s">
        <v>17</v>
      </c>
      <c r="L1176" s="122">
        <v>3550</v>
      </c>
      <c r="M1176" s="123">
        <v>149</v>
      </c>
      <c r="N1176" s="118" t="s">
        <v>462</v>
      </c>
      <c r="O1176" s="71">
        <f t="shared" si="40"/>
        <v>2.1940178937810457</v>
      </c>
      <c r="P1176" s="71">
        <f>IF(O1176&lt;&gt;"",VLOOKUP($A1176,Sheet4!$A$2:$O$1309,14,FALSE)*100,"")</f>
        <v>2.1944834855996964</v>
      </c>
      <c r="Q1176" s="71">
        <f>IF(P1176&lt;&gt;"",VLOOKUP($A1176,Sheet4!$A$2:$O$1309,15,FALSE)*100,"")</f>
        <v>19.534657814397114</v>
      </c>
      <c r="R1176" s="73">
        <f t="shared" si="41"/>
        <v>45</v>
      </c>
      <c r="S1176" s="63" t="s">
        <v>4367</v>
      </c>
      <c r="T1176" s="63" t="str">
        <f>IF(ISNA(VLOOKUP(A1176,Sheet1!B$3:C$1266,2,FALSE)=TRUE),"NC",VLOOKUP(A1176,Sheet1!B$3:C$1266,2,FALSE))</f>
        <v>Rural</v>
      </c>
      <c r="U1176" s="66">
        <f>IF(ISNA(VLOOKUP($A1176,Sheet1!$B$3:$AH$1266,Sheet1!E$1+(Sheet1!$A$1-1)*10,FALSE))=TRUE,"---",IF(VLOOKUP($A1176,Sheet1!$B$3:$AH$1266,Sheet1!E$1+(Sheet1!$A$1-1)*10,FALSE)="---","---", (ROUND(VLOOKUP($A1176,Sheet1!$B$3:$AH$1266,Sheet1!E$1+(Sheet1!$A$1-1)*10,FALSE),IF(VLOOKUP($A1176,Sheet1!$B$3:$AH$1266,Sheet1!E$1+(Sheet1!$A$1-1)*10,FALSE)&gt;99999,-3,IF(VLOOKUP($A1176,Sheet1!$B$3:$AH$1266,Sheet1!E$1+(Sheet1!$A$1-1)*10,FALSE)&gt;9999,-2,IF(VLOOKUP($A1176,Sheet1!$B$3:$AH$1266,Sheet1!E$1+(Sheet1!$A$1-1)*10,FALSE)&gt;999,-1,0)))))))</f>
        <v>588</v>
      </c>
      <c r="V1176" s="66">
        <f>IF(ISNA(VLOOKUP($A1176,Sheet1!$B$3:$AH$1266,Sheet1!F$1+(Sheet1!$A$1-1)*10,FALSE))=TRUE,"---",IF(VLOOKUP($A1176,Sheet1!$B$3:$AH$1266,Sheet1!F$1+(Sheet1!$A$1-1)*10,FALSE)="---","---", (ROUND(VLOOKUP($A1176,Sheet1!$B$3:$AH$1266,Sheet1!F$1+(Sheet1!$A$1-1)*10,FALSE),IF(VLOOKUP($A1176,Sheet1!$B$3:$AH$1266,Sheet1!F$1+(Sheet1!$A$1-1)*10,FALSE)&gt;99999,-3,IF(VLOOKUP($A1176,Sheet1!$B$3:$AH$1266,Sheet1!F$1+(Sheet1!$A$1-1)*10,FALSE)&gt;9999,-2,IF(VLOOKUP($A1176,Sheet1!$B$3:$AH$1266,Sheet1!F$1+(Sheet1!$A$1-1)*10,FALSE)&gt;999,-1,0)))))))</f>
        <v>742</v>
      </c>
      <c r="W1176" s="66">
        <f>IF(ISNA(VLOOKUP($A1176,Sheet1!$B$3:$AH$1266,Sheet1!G$1+(Sheet1!$A$1-1)*10,FALSE))=TRUE,"---",IF(VLOOKUP($A1176,Sheet1!$B$3:$AH$1266,Sheet1!G$1+(Sheet1!$A$1-1)*10,FALSE)="---","---", (ROUND(VLOOKUP($A1176,Sheet1!$B$3:$AH$1266,Sheet1!G$1+(Sheet1!$A$1-1)*10,FALSE),IF(VLOOKUP($A1176,Sheet1!$B$3:$AH$1266,Sheet1!G$1+(Sheet1!$A$1-1)*10,FALSE)&gt;99999,-3,IF(VLOOKUP($A1176,Sheet1!$B$3:$AH$1266,Sheet1!G$1+(Sheet1!$A$1-1)*10,FALSE)&gt;9999,-2,IF(VLOOKUP($A1176,Sheet1!$B$3:$AH$1266,Sheet1!G$1+(Sheet1!$A$1-1)*10,FALSE)&gt;999,-1,0)))))))</f>
        <v>965</v>
      </c>
      <c r="X1176" s="66">
        <f>IF(ISNA(VLOOKUP($A1176,Sheet1!$B$3:$AH$1266,Sheet1!H$1+(Sheet1!$A$1-1)*10,FALSE))=TRUE,"---",IF(VLOOKUP($A1176,Sheet1!$B$3:$AH$1266,Sheet1!H$1+(Sheet1!$A$1-1)*10,FALSE)="---","---", (ROUND(VLOOKUP($A1176,Sheet1!$B$3:$AH$1266,Sheet1!H$1+(Sheet1!$A$1-1)*10,FALSE),IF(VLOOKUP($A1176,Sheet1!$B$3:$AH$1266,Sheet1!H$1+(Sheet1!$A$1-1)*10,FALSE)&gt;99999,-3,IF(VLOOKUP($A1176,Sheet1!$B$3:$AH$1266,Sheet1!H$1+(Sheet1!$A$1-1)*10,FALSE)&gt;9999,-2,IF(VLOOKUP($A1176,Sheet1!$B$3:$AH$1266,Sheet1!H$1+(Sheet1!$A$1-1)*10,FALSE)&gt;999,-1,0)))))))</f>
        <v>1650</v>
      </c>
      <c r="Y1176" s="66">
        <f>IF(ISNA(VLOOKUP($A1176,Sheet1!$B$3:$AH$1266,Sheet1!I$1+(Sheet1!$A$1-1)*10,FALSE))=TRUE,"---",IF(VLOOKUP($A1176,Sheet1!$B$3:$AH$1266,Sheet1!I$1+(Sheet1!$A$1-1)*10,FALSE)="---","---", (ROUND(VLOOKUP($A1176,Sheet1!$B$3:$AH$1266,Sheet1!I$1+(Sheet1!$A$1-1)*10,FALSE),IF(VLOOKUP($A1176,Sheet1!$B$3:$AH$1266,Sheet1!I$1+(Sheet1!$A$1-1)*10,FALSE)&gt;99999,-3,IF(VLOOKUP($A1176,Sheet1!$B$3:$AH$1266,Sheet1!I$1+(Sheet1!$A$1-1)*10,FALSE)&gt;9999,-2,IF(VLOOKUP($A1176,Sheet1!$B$3:$AH$1266,Sheet1!I$1+(Sheet1!$A$1-1)*10,FALSE)&gt;999,-1,0)))))))</f>
        <v>2190</v>
      </c>
      <c r="Z1176" s="66">
        <f>IF(ISNA(VLOOKUP($A1176,Sheet1!$B$3:$AH$1266,Sheet1!J$1+(Sheet1!$A$1-1)*10,FALSE))=TRUE,"---",IF(VLOOKUP($A1176,Sheet1!$B$3:$AH$1266,Sheet1!J$1+(Sheet1!$A$1-1)*10,FALSE)="---","---", (ROUND(VLOOKUP($A1176,Sheet1!$B$3:$AH$1266,Sheet1!J$1+(Sheet1!$A$1-1)*10,FALSE),IF(VLOOKUP($A1176,Sheet1!$B$3:$AH$1266,Sheet1!J$1+(Sheet1!$A$1-1)*10,FALSE)&gt;99999,-3,IF(VLOOKUP($A1176,Sheet1!$B$3:$AH$1266,Sheet1!J$1+(Sheet1!$A$1-1)*10,FALSE)&gt;9999,-2,IF(VLOOKUP($A1176,Sheet1!$B$3:$AH$1266,Sheet1!J$1+(Sheet1!$A$1-1)*10,FALSE)&gt;999,-1,0)))))))</f>
        <v>2960</v>
      </c>
      <c r="AA1176" s="66">
        <f>IF(ISNA(VLOOKUP($A1176,Sheet1!$B$3:$AH$1266,Sheet1!K$1+(Sheet1!$A$1-1)*10,FALSE))=TRUE,"---",IF(VLOOKUP($A1176,Sheet1!$B$3:$AH$1266,Sheet1!K$1+(Sheet1!$A$1-1)*10,FALSE)="---","---", (ROUND(VLOOKUP($A1176,Sheet1!$B$3:$AH$1266,Sheet1!K$1+(Sheet1!$A$1-1)*10,FALSE),IF(VLOOKUP($A1176,Sheet1!$B$3:$AH$1266,Sheet1!K$1+(Sheet1!$A$1-1)*10,FALSE)&gt;99999,-3,IF(VLOOKUP($A1176,Sheet1!$B$3:$AH$1266,Sheet1!K$1+(Sheet1!$A$1-1)*10,FALSE)&gt;9999,-2,IF(VLOOKUP($A1176,Sheet1!$B$3:$AH$1266,Sheet1!K$1+(Sheet1!$A$1-1)*10,FALSE)&gt;999,-1,0)))))))</f>
        <v>3620</v>
      </c>
      <c r="AB1176" s="66">
        <f>IF(ISNA(VLOOKUP($A1176,Sheet1!$B$3:$AH$1266,Sheet1!L$1+(Sheet1!$A$1-1)*10,FALSE))=TRUE,"---",IF(VLOOKUP($A1176,Sheet1!$B$3:$AH$1266,Sheet1!L$1+(Sheet1!$A$1-1)*10,FALSE)="---","---", (ROUND(VLOOKUP($A1176,Sheet1!$B$3:$AH$1266,Sheet1!L$1+(Sheet1!$A$1-1)*10,FALSE),IF(VLOOKUP($A1176,Sheet1!$B$3:$AH$1266,Sheet1!L$1+(Sheet1!$A$1-1)*10,FALSE)&gt;99999,-3,IF(VLOOKUP($A1176,Sheet1!$B$3:$AH$1266,Sheet1!L$1+(Sheet1!$A$1-1)*10,FALSE)&gt;9999,-2,IF(VLOOKUP($A1176,Sheet1!$B$3:$AH$1266,Sheet1!L$1+(Sheet1!$A$1-1)*10,FALSE)&gt;999,-1,0)))))))</f>
        <v>4290</v>
      </c>
      <c r="AC1176" s="66">
        <f>IF(ISNA(VLOOKUP($A1176,Sheet1!$B$3:$AH$1266,Sheet1!M$1+(Sheet1!$A$1-1)*10,FALSE))=TRUE,"---",IF(VLOOKUP($A1176,Sheet1!$B$3:$AH$1266,Sheet1!M$1+(Sheet1!$A$1-1)*10,FALSE)="---","---", (ROUND(VLOOKUP($A1176,Sheet1!$B$3:$AH$1266,Sheet1!M$1+(Sheet1!$A$1-1)*10,FALSE),IF(VLOOKUP($A1176,Sheet1!$B$3:$AH$1266,Sheet1!M$1+(Sheet1!$A$1-1)*10,FALSE)&gt;99999,-3,IF(VLOOKUP($A1176,Sheet1!$B$3:$AH$1266,Sheet1!M$1+(Sheet1!$A$1-1)*10,FALSE)&gt;9999,-2,IF(VLOOKUP($A1176,Sheet1!$B$3:$AH$1266,Sheet1!M$1+(Sheet1!$A$1-1)*10,FALSE)&gt;999,-1,0)))))))</f>
        <v>5010</v>
      </c>
      <c r="AD1176" s="66">
        <f>IF(ISNA(VLOOKUP($A1176,Sheet1!$B$3:$AH$1266,Sheet1!N$1+(Sheet1!$A$1-1)*10,FALSE))=TRUE,"---",IF(VLOOKUP($A1176,Sheet1!$B$3:$AH$1266,Sheet1!N$1+(Sheet1!$A$1-1)*10,FALSE)="---","---", (ROUND(VLOOKUP($A1176,Sheet1!$B$3:$AH$1266,Sheet1!N$1+(Sheet1!$A$1-1)*10,FALSE),IF(VLOOKUP($A1176,Sheet1!$B$3:$AH$1266,Sheet1!N$1+(Sheet1!$A$1-1)*10,FALSE)&gt;99999,-3,IF(VLOOKUP($A1176,Sheet1!$B$3:$AH$1266,Sheet1!N$1+(Sheet1!$A$1-1)*10,FALSE)&gt;9999,-2,IF(VLOOKUP($A1176,Sheet1!$B$3:$AH$1266,Sheet1!N$1+(Sheet1!$A$1-1)*10,FALSE)&gt;999,-1,0)))))))</f>
        <v>6070</v>
      </c>
    </row>
    <row r="1177" spans="1:30" ht="25.5" customHeight="1" x14ac:dyDescent="0.25">
      <c r="A1177" s="303" t="s">
        <v>1729</v>
      </c>
      <c r="B1177" s="330" t="s">
        <v>1730</v>
      </c>
      <c r="C1177" s="303">
        <v>422318</v>
      </c>
      <c r="D1177" s="303">
        <v>772128</v>
      </c>
      <c r="E1177" s="307" t="s">
        <v>3031</v>
      </c>
      <c r="F1177" s="342" t="s">
        <v>4728</v>
      </c>
      <c r="G1177" s="318" t="s">
        <v>31</v>
      </c>
      <c r="H1177" s="347">
        <v>66.8</v>
      </c>
      <c r="I1177" s="112">
        <v>26473</v>
      </c>
      <c r="J1177" s="113">
        <v>6.95</v>
      </c>
      <c r="K1177" s="127" t="s">
        <v>20</v>
      </c>
      <c r="L1177" s="115">
        <v>5110</v>
      </c>
      <c r="M1177" s="116">
        <v>76.5</v>
      </c>
      <c r="N1177" s="127" t="s">
        <v>462</v>
      </c>
      <c r="O1177" s="68">
        <f t="shared" si="40"/>
        <v>0.5</v>
      </c>
      <c r="P1177" s="68">
        <f>IF(O1177&lt;&gt;"",VLOOKUP($A1177,Sheet4!$A$2:$O$1309,14,FALSE)*100,"")</f>
        <v>0.30921862090540486</v>
      </c>
      <c r="Q1177" s="68">
        <f>IF(P1177&lt;&gt;"",VLOOKUP($A1177,Sheet4!$A$2:$O$1309,15,FALSE)*100,"")</f>
        <v>2.987945315790741</v>
      </c>
      <c r="R1177" s="74" t="str">
        <f t="shared" si="41"/>
        <v>200</v>
      </c>
      <c r="S1177" s="356" t="s">
        <v>4367</v>
      </c>
      <c r="T1177" s="356" t="str">
        <f>IF(ISNA(VLOOKUP(A1177,Sheet1!B$3:C$1266,2,FALSE)=TRUE),"NC",VLOOKUP(A1177,Sheet1!B$3:C$1266,2,FALSE))</f>
        <v>Rural10</v>
      </c>
      <c r="U1177" s="392">
        <f>IF(ISNA(VLOOKUP($A1177,Sheet1!$B$3:$AH$1266,Sheet1!E$1+(Sheet1!$A$1-1)*10,FALSE))=TRUE,"---",IF(VLOOKUP($A1177,Sheet1!$B$3:$AH$1266,Sheet1!E$1+(Sheet1!$A$1-1)*10,FALSE)="---","---", (ROUND(VLOOKUP($A1177,Sheet1!$B$3:$AH$1266,Sheet1!E$1+(Sheet1!$A$1-1)*10,FALSE),IF(VLOOKUP($A1177,Sheet1!$B$3:$AH$1266,Sheet1!E$1+(Sheet1!$A$1-1)*10,FALSE)&gt;99999,-3,IF(VLOOKUP($A1177,Sheet1!$B$3:$AH$1266,Sheet1!E$1+(Sheet1!$A$1-1)*10,FALSE)&gt;9999,-2,IF(VLOOKUP($A1177,Sheet1!$B$3:$AH$1266,Sheet1!E$1+(Sheet1!$A$1-1)*10,FALSE)&gt;999,-1,0)))))))</f>
        <v>1000</v>
      </c>
      <c r="V1177" s="392">
        <f>IF(ISNA(VLOOKUP($A1177,Sheet1!$B$3:$AH$1266,Sheet1!F$1+(Sheet1!$A$1-1)*10,FALSE))=TRUE,"---",IF(VLOOKUP($A1177,Sheet1!$B$3:$AH$1266,Sheet1!F$1+(Sheet1!$A$1-1)*10,FALSE)="---","---", (ROUND(VLOOKUP($A1177,Sheet1!$B$3:$AH$1266,Sheet1!F$1+(Sheet1!$A$1-1)*10,FALSE),IF(VLOOKUP($A1177,Sheet1!$B$3:$AH$1266,Sheet1!F$1+(Sheet1!$A$1-1)*10,FALSE)&gt;99999,-3,IF(VLOOKUP($A1177,Sheet1!$B$3:$AH$1266,Sheet1!F$1+(Sheet1!$A$1-1)*10,FALSE)&gt;9999,-2,IF(VLOOKUP($A1177,Sheet1!$B$3:$AH$1266,Sheet1!F$1+(Sheet1!$A$1-1)*10,FALSE)&gt;999,-1,0)))))))</f>
        <v>1170</v>
      </c>
      <c r="W1177" s="392">
        <f>IF(ISNA(VLOOKUP($A1177,Sheet1!$B$3:$AH$1266,Sheet1!G$1+(Sheet1!$A$1-1)*10,FALSE))=TRUE,"---",IF(VLOOKUP($A1177,Sheet1!$B$3:$AH$1266,Sheet1!G$1+(Sheet1!$A$1-1)*10,FALSE)="---","---", (ROUND(VLOOKUP($A1177,Sheet1!$B$3:$AH$1266,Sheet1!G$1+(Sheet1!$A$1-1)*10,FALSE),IF(VLOOKUP($A1177,Sheet1!$B$3:$AH$1266,Sheet1!G$1+(Sheet1!$A$1-1)*10,FALSE)&gt;99999,-3,IF(VLOOKUP($A1177,Sheet1!$B$3:$AH$1266,Sheet1!G$1+(Sheet1!$A$1-1)*10,FALSE)&gt;9999,-2,IF(VLOOKUP($A1177,Sheet1!$B$3:$AH$1266,Sheet1!G$1+(Sheet1!$A$1-1)*10,FALSE)&gt;999,-1,0)))))))</f>
        <v>1400</v>
      </c>
      <c r="X1177" s="392">
        <f>IF(ISNA(VLOOKUP($A1177,Sheet1!$B$3:$AH$1266,Sheet1!H$1+(Sheet1!$A$1-1)*10,FALSE))=TRUE,"---",IF(VLOOKUP($A1177,Sheet1!$B$3:$AH$1266,Sheet1!H$1+(Sheet1!$A$1-1)*10,FALSE)="---","---", (ROUND(VLOOKUP($A1177,Sheet1!$B$3:$AH$1266,Sheet1!H$1+(Sheet1!$A$1-1)*10,FALSE),IF(VLOOKUP($A1177,Sheet1!$B$3:$AH$1266,Sheet1!H$1+(Sheet1!$A$1-1)*10,FALSE)&gt;99999,-3,IF(VLOOKUP($A1177,Sheet1!$B$3:$AH$1266,Sheet1!H$1+(Sheet1!$A$1-1)*10,FALSE)&gt;9999,-2,IF(VLOOKUP($A1177,Sheet1!$B$3:$AH$1266,Sheet1!H$1+(Sheet1!$A$1-1)*10,FALSE)&gt;999,-1,0)))))))</f>
        <v>2040</v>
      </c>
      <c r="Y1177" s="392">
        <f>IF(ISNA(VLOOKUP($A1177,Sheet1!$B$3:$AH$1266,Sheet1!I$1+(Sheet1!$A$1-1)*10,FALSE))=TRUE,"---",IF(VLOOKUP($A1177,Sheet1!$B$3:$AH$1266,Sheet1!I$1+(Sheet1!$A$1-1)*10,FALSE)="---","---", (ROUND(VLOOKUP($A1177,Sheet1!$B$3:$AH$1266,Sheet1!I$1+(Sheet1!$A$1-1)*10,FALSE),IF(VLOOKUP($A1177,Sheet1!$B$3:$AH$1266,Sheet1!I$1+(Sheet1!$A$1-1)*10,FALSE)&gt;99999,-3,IF(VLOOKUP($A1177,Sheet1!$B$3:$AH$1266,Sheet1!I$1+(Sheet1!$A$1-1)*10,FALSE)&gt;9999,-2,IF(VLOOKUP($A1177,Sheet1!$B$3:$AH$1266,Sheet1!I$1+(Sheet1!$A$1-1)*10,FALSE)&gt;999,-1,0)))))))</f>
        <v>2530</v>
      </c>
      <c r="Z1177" s="392">
        <f>IF(ISNA(VLOOKUP($A1177,Sheet1!$B$3:$AH$1266,Sheet1!J$1+(Sheet1!$A$1-1)*10,FALSE))=TRUE,"---",IF(VLOOKUP($A1177,Sheet1!$B$3:$AH$1266,Sheet1!J$1+(Sheet1!$A$1-1)*10,FALSE)="---","---", (ROUND(VLOOKUP($A1177,Sheet1!$B$3:$AH$1266,Sheet1!J$1+(Sheet1!$A$1-1)*10,FALSE),IF(VLOOKUP($A1177,Sheet1!$B$3:$AH$1266,Sheet1!J$1+(Sheet1!$A$1-1)*10,FALSE)&gt;99999,-3,IF(VLOOKUP($A1177,Sheet1!$B$3:$AH$1266,Sheet1!J$1+(Sheet1!$A$1-1)*10,FALSE)&gt;9999,-2,IF(VLOOKUP($A1177,Sheet1!$B$3:$AH$1266,Sheet1!J$1+(Sheet1!$A$1-1)*10,FALSE)&gt;999,-1,0)))))))</f>
        <v>3230</v>
      </c>
      <c r="AA1177" s="392">
        <f>IF(ISNA(VLOOKUP($A1177,Sheet1!$B$3:$AH$1266,Sheet1!K$1+(Sheet1!$A$1-1)*10,FALSE))=TRUE,"---",IF(VLOOKUP($A1177,Sheet1!$B$3:$AH$1266,Sheet1!K$1+(Sheet1!$A$1-1)*10,FALSE)="---","---", (ROUND(VLOOKUP($A1177,Sheet1!$B$3:$AH$1266,Sheet1!K$1+(Sheet1!$A$1-1)*10,FALSE),IF(VLOOKUP($A1177,Sheet1!$B$3:$AH$1266,Sheet1!K$1+(Sheet1!$A$1-1)*10,FALSE)&gt;99999,-3,IF(VLOOKUP($A1177,Sheet1!$B$3:$AH$1266,Sheet1!K$1+(Sheet1!$A$1-1)*10,FALSE)&gt;9999,-2,IF(VLOOKUP($A1177,Sheet1!$B$3:$AH$1266,Sheet1!K$1+(Sheet1!$A$1-1)*10,FALSE)&gt;999,-1,0)))))))</f>
        <v>3810</v>
      </c>
      <c r="AB1177" s="392">
        <f>IF(ISNA(VLOOKUP($A1177,Sheet1!$B$3:$AH$1266,Sheet1!L$1+(Sheet1!$A$1-1)*10,FALSE))=TRUE,"---",IF(VLOOKUP($A1177,Sheet1!$B$3:$AH$1266,Sheet1!L$1+(Sheet1!$A$1-1)*10,FALSE)="---","---", (ROUND(VLOOKUP($A1177,Sheet1!$B$3:$AH$1266,Sheet1!L$1+(Sheet1!$A$1-1)*10,FALSE),IF(VLOOKUP($A1177,Sheet1!$B$3:$AH$1266,Sheet1!L$1+(Sheet1!$A$1-1)*10,FALSE)&gt;99999,-3,IF(VLOOKUP($A1177,Sheet1!$B$3:$AH$1266,Sheet1!L$1+(Sheet1!$A$1-1)*10,FALSE)&gt;9999,-2,IF(VLOOKUP($A1177,Sheet1!$B$3:$AH$1266,Sheet1!L$1+(Sheet1!$A$1-1)*10,FALSE)&gt;999,-1,0)))))))</f>
        <v>4430</v>
      </c>
      <c r="AC1177" s="392">
        <f>IF(ISNA(VLOOKUP($A1177,Sheet1!$B$3:$AH$1266,Sheet1!M$1+(Sheet1!$A$1-1)*10,FALSE))=TRUE,"---",IF(VLOOKUP($A1177,Sheet1!$B$3:$AH$1266,Sheet1!M$1+(Sheet1!$A$1-1)*10,FALSE)="---","---", (ROUND(VLOOKUP($A1177,Sheet1!$B$3:$AH$1266,Sheet1!M$1+(Sheet1!$A$1-1)*10,FALSE),IF(VLOOKUP($A1177,Sheet1!$B$3:$AH$1266,Sheet1!M$1+(Sheet1!$A$1-1)*10,FALSE)&gt;99999,-3,IF(VLOOKUP($A1177,Sheet1!$B$3:$AH$1266,Sheet1!M$1+(Sheet1!$A$1-1)*10,FALSE)&gt;9999,-2,IF(VLOOKUP($A1177,Sheet1!$B$3:$AH$1266,Sheet1!M$1+(Sheet1!$A$1-1)*10,FALSE)&gt;999,-1,0)))))))</f>
        <v>5110</v>
      </c>
      <c r="AD1177" s="392">
        <f>IF(ISNA(VLOOKUP($A1177,Sheet1!$B$3:$AH$1266,Sheet1!N$1+(Sheet1!$A$1-1)*10,FALSE))=TRUE,"---",IF(VLOOKUP($A1177,Sheet1!$B$3:$AH$1266,Sheet1!N$1+(Sheet1!$A$1-1)*10,FALSE)="---","---", (ROUND(VLOOKUP($A1177,Sheet1!$B$3:$AH$1266,Sheet1!N$1+(Sheet1!$A$1-1)*10,FALSE),IF(VLOOKUP($A1177,Sheet1!$B$3:$AH$1266,Sheet1!N$1+(Sheet1!$A$1-1)*10,FALSE)&gt;99999,-3,IF(VLOOKUP($A1177,Sheet1!$B$3:$AH$1266,Sheet1!N$1+(Sheet1!$A$1-1)*10,FALSE)&gt;9999,-2,IF(VLOOKUP($A1177,Sheet1!$B$3:$AH$1266,Sheet1!N$1+(Sheet1!$A$1-1)*10,FALSE)&gt;999,-1,0)))))))</f>
        <v>6100</v>
      </c>
    </row>
    <row r="1178" spans="1:30" ht="25.5" customHeight="1" x14ac:dyDescent="0.25">
      <c r="A1178" s="303"/>
      <c r="B1178" s="331"/>
      <c r="C1178" s="303"/>
      <c r="D1178" s="303"/>
      <c r="E1178" s="307" t="e">
        <v>#N/A</v>
      </c>
      <c r="F1178" s="331"/>
      <c r="G1178" s="319"/>
      <c r="H1178" s="347"/>
      <c r="I1178" s="112">
        <v>14701</v>
      </c>
      <c r="J1178" s="113">
        <v>7.1</v>
      </c>
      <c r="K1178" s="127" t="s">
        <v>28</v>
      </c>
      <c r="L1178" s="156" t="s">
        <v>4405</v>
      </c>
      <c r="M1178" s="157" t="s">
        <v>4405</v>
      </c>
      <c r="N1178" s="127" t="s">
        <v>75</v>
      </c>
      <c r="O1178" s="68" t="s">
        <v>4405</v>
      </c>
      <c r="P1178" s="68" t="s">
        <v>4405</v>
      </c>
      <c r="Q1178" s="68" t="s">
        <v>4405</v>
      </c>
      <c r="R1178" s="74" t="s">
        <v>4405</v>
      </c>
      <c r="S1178" s="356" t="e">
        <v>#N/A</v>
      </c>
      <c r="T1178" s="356" t="str">
        <f>IF(ISNA(VLOOKUP(A1178,Sheet1!B$3:C$1266,2,FALSE)=TRUE),"ND",VLOOKUP(A1178,Sheet1!B$3:C$1266,2,FALSE))</f>
        <v>ND</v>
      </c>
      <c r="U1178" s="392" t="str">
        <f>IF(ISNA(VLOOKUP($A1178,Sheet1!$B$3:$AH$1266,Sheet1!E$1+(Sheet1!$A$1-1)*10,FALSE))=TRUE,"---",IF(VLOOKUP($A1178,Sheet1!$B$3:$AH$1266,Sheet1!E$1+(Sheet1!$A$1-1)*10,FALSE)="---","---", (ROUND(VLOOKUP($A1178,Sheet1!$B$3:$AH$1266,Sheet1!E$1+(Sheet1!$A$1-1)*10,FALSE),IF(VLOOKUP($A1178,Sheet1!$B$3:$AH$1266,Sheet1!E$1+(Sheet1!$A$1-1)*10,FALSE)&gt;99999,-3,IF(VLOOKUP($A1178,Sheet1!$B$3:$AH$1266,Sheet1!E$1+(Sheet1!$A$1-1)*10,FALSE)&gt;9999,-2,IF(VLOOKUP($A1178,Sheet1!$B$3:$AH$1266,Sheet1!E$1+(Sheet1!$A$1-1)*10,FALSE)&gt;999,-1,0)))))))</f>
        <v>---</v>
      </c>
      <c r="V1178" s="392" t="str">
        <f>IF(ISNA(VLOOKUP($A1178,Sheet1!$B$3:$AH$1266,Sheet1!F$1+(Sheet1!$A$1-1)*10,FALSE))=TRUE,"---",IF(VLOOKUP($A1178,Sheet1!$B$3:$AH$1266,Sheet1!F$1+(Sheet1!$A$1-1)*10,FALSE)="---","---", (ROUND(VLOOKUP($A1178,Sheet1!$B$3:$AH$1266,Sheet1!F$1+(Sheet1!$A$1-1)*10,FALSE),IF(VLOOKUP($A1178,Sheet1!$B$3:$AH$1266,Sheet1!F$1+(Sheet1!$A$1-1)*10,FALSE)&gt;99999,-3,IF(VLOOKUP($A1178,Sheet1!$B$3:$AH$1266,Sheet1!F$1+(Sheet1!$A$1-1)*10,FALSE)&gt;9999,-2,IF(VLOOKUP($A1178,Sheet1!$B$3:$AH$1266,Sheet1!F$1+(Sheet1!$A$1-1)*10,FALSE)&gt;999,-1,0)))))))</f>
        <v>---</v>
      </c>
      <c r="W1178" s="392" t="str">
        <f>IF(ISNA(VLOOKUP($A1178,Sheet1!$B$3:$AH$1266,Sheet1!G$1+(Sheet1!$A$1-1)*10,FALSE))=TRUE,"---",IF(VLOOKUP($A1178,Sheet1!$B$3:$AH$1266,Sheet1!G$1+(Sheet1!$A$1-1)*10,FALSE)="---","---", (ROUND(VLOOKUP($A1178,Sheet1!$B$3:$AH$1266,Sheet1!G$1+(Sheet1!$A$1-1)*10,FALSE),IF(VLOOKUP($A1178,Sheet1!$B$3:$AH$1266,Sheet1!G$1+(Sheet1!$A$1-1)*10,FALSE)&gt;99999,-3,IF(VLOOKUP($A1178,Sheet1!$B$3:$AH$1266,Sheet1!G$1+(Sheet1!$A$1-1)*10,FALSE)&gt;9999,-2,IF(VLOOKUP($A1178,Sheet1!$B$3:$AH$1266,Sheet1!G$1+(Sheet1!$A$1-1)*10,FALSE)&gt;999,-1,0)))))))</f>
        <v>---</v>
      </c>
      <c r="X1178" s="392" t="str">
        <f>IF(ISNA(VLOOKUP($A1178,Sheet1!$B$3:$AH$1266,Sheet1!H$1+(Sheet1!$A$1-1)*10,FALSE))=TRUE,"---",IF(VLOOKUP($A1178,Sheet1!$B$3:$AH$1266,Sheet1!H$1+(Sheet1!$A$1-1)*10,FALSE)="---","---", (ROUND(VLOOKUP($A1178,Sheet1!$B$3:$AH$1266,Sheet1!H$1+(Sheet1!$A$1-1)*10,FALSE),IF(VLOOKUP($A1178,Sheet1!$B$3:$AH$1266,Sheet1!H$1+(Sheet1!$A$1-1)*10,FALSE)&gt;99999,-3,IF(VLOOKUP($A1178,Sheet1!$B$3:$AH$1266,Sheet1!H$1+(Sheet1!$A$1-1)*10,FALSE)&gt;9999,-2,IF(VLOOKUP($A1178,Sheet1!$B$3:$AH$1266,Sheet1!H$1+(Sheet1!$A$1-1)*10,FALSE)&gt;999,-1,0)))))))</f>
        <v>---</v>
      </c>
      <c r="Y1178" s="392" t="str">
        <f>IF(ISNA(VLOOKUP($A1178,Sheet1!$B$3:$AH$1266,Sheet1!I$1+(Sheet1!$A$1-1)*10,FALSE))=TRUE,"---",IF(VLOOKUP($A1178,Sheet1!$B$3:$AH$1266,Sheet1!I$1+(Sheet1!$A$1-1)*10,FALSE)="---","---", (ROUND(VLOOKUP($A1178,Sheet1!$B$3:$AH$1266,Sheet1!I$1+(Sheet1!$A$1-1)*10,FALSE),IF(VLOOKUP($A1178,Sheet1!$B$3:$AH$1266,Sheet1!I$1+(Sheet1!$A$1-1)*10,FALSE)&gt;99999,-3,IF(VLOOKUP($A1178,Sheet1!$B$3:$AH$1266,Sheet1!I$1+(Sheet1!$A$1-1)*10,FALSE)&gt;9999,-2,IF(VLOOKUP($A1178,Sheet1!$B$3:$AH$1266,Sheet1!I$1+(Sheet1!$A$1-1)*10,FALSE)&gt;999,-1,0)))))))</f>
        <v>---</v>
      </c>
      <c r="Z1178" s="392" t="str">
        <f>IF(ISNA(VLOOKUP($A1178,Sheet1!$B$3:$AH$1266,Sheet1!J$1+(Sheet1!$A$1-1)*10,FALSE))=TRUE,"---",IF(VLOOKUP($A1178,Sheet1!$B$3:$AH$1266,Sheet1!J$1+(Sheet1!$A$1-1)*10,FALSE)="---","---", (ROUND(VLOOKUP($A1178,Sheet1!$B$3:$AH$1266,Sheet1!J$1+(Sheet1!$A$1-1)*10,FALSE),IF(VLOOKUP($A1178,Sheet1!$B$3:$AH$1266,Sheet1!J$1+(Sheet1!$A$1-1)*10,FALSE)&gt;99999,-3,IF(VLOOKUP($A1178,Sheet1!$B$3:$AH$1266,Sheet1!J$1+(Sheet1!$A$1-1)*10,FALSE)&gt;9999,-2,IF(VLOOKUP($A1178,Sheet1!$B$3:$AH$1266,Sheet1!J$1+(Sheet1!$A$1-1)*10,FALSE)&gt;999,-1,0)))))))</f>
        <v>---</v>
      </c>
      <c r="AA1178" s="392" t="str">
        <f>IF(ISNA(VLOOKUP($A1178,Sheet1!$B$3:$AH$1266,Sheet1!K$1+(Sheet1!$A$1-1)*10,FALSE))=TRUE,"---",IF(VLOOKUP($A1178,Sheet1!$B$3:$AH$1266,Sheet1!K$1+(Sheet1!$A$1-1)*10,FALSE)="---","---", (ROUND(VLOOKUP($A1178,Sheet1!$B$3:$AH$1266,Sheet1!K$1+(Sheet1!$A$1-1)*10,FALSE),IF(VLOOKUP($A1178,Sheet1!$B$3:$AH$1266,Sheet1!K$1+(Sheet1!$A$1-1)*10,FALSE)&gt;99999,-3,IF(VLOOKUP($A1178,Sheet1!$B$3:$AH$1266,Sheet1!K$1+(Sheet1!$A$1-1)*10,FALSE)&gt;9999,-2,IF(VLOOKUP($A1178,Sheet1!$B$3:$AH$1266,Sheet1!K$1+(Sheet1!$A$1-1)*10,FALSE)&gt;999,-1,0)))))))</f>
        <v>---</v>
      </c>
      <c r="AB1178" s="392" t="str">
        <f>IF(ISNA(VLOOKUP($A1178,Sheet1!$B$3:$AH$1266,Sheet1!L$1+(Sheet1!$A$1-1)*10,FALSE))=TRUE,"---",IF(VLOOKUP($A1178,Sheet1!$B$3:$AH$1266,Sheet1!L$1+(Sheet1!$A$1-1)*10,FALSE)="---","---", (ROUND(VLOOKUP($A1178,Sheet1!$B$3:$AH$1266,Sheet1!L$1+(Sheet1!$A$1-1)*10,FALSE),IF(VLOOKUP($A1178,Sheet1!$B$3:$AH$1266,Sheet1!L$1+(Sheet1!$A$1-1)*10,FALSE)&gt;99999,-3,IF(VLOOKUP($A1178,Sheet1!$B$3:$AH$1266,Sheet1!L$1+(Sheet1!$A$1-1)*10,FALSE)&gt;9999,-2,IF(VLOOKUP($A1178,Sheet1!$B$3:$AH$1266,Sheet1!L$1+(Sheet1!$A$1-1)*10,FALSE)&gt;999,-1,0)))))))</f>
        <v>---</v>
      </c>
      <c r="AC1178" s="392" t="str">
        <f>IF(ISNA(VLOOKUP($A1178,Sheet1!$B$3:$AH$1266,Sheet1!M$1+(Sheet1!$A$1-1)*10,FALSE))=TRUE,"---",IF(VLOOKUP($A1178,Sheet1!$B$3:$AH$1266,Sheet1!M$1+(Sheet1!$A$1-1)*10,FALSE)="---","---", (ROUND(VLOOKUP($A1178,Sheet1!$B$3:$AH$1266,Sheet1!M$1+(Sheet1!$A$1-1)*10,FALSE),IF(VLOOKUP($A1178,Sheet1!$B$3:$AH$1266,Sheet1!M$1+(Sheet1!$A$1-1)*10,FALSE)&gt;99999,-3,IF(VLOOKUP($A1178,Sheet1!$B$3:$AH$1266,Sheet1!M$1+(Sheet1!$A$1-1)*10,FALSE)&gt;9999,-2,IF(VLOOKUP($A1178,Sheet1!$B$3:$AH$1266,Sheet1!M$1+(Sheet1!$A$1-1)*10,FALSE)&gt;999,-1,0)))))))</f>
        <v>---</v>
      </c>
      <c r="AD1178" s="392" t="str">
        <f>IF(ISNA(VLOOKUP($A1178,Sheet1!$B$3:$AH$1266,Sheet1!N$1+(Sheet1!$A$1-1)*10,FALSE))=TRUE,"---",IF(VLOOKUP($A1178,Sheet1!$B$3:$AH$1266,Sheet1!N$1+(Sheet1!$A$1-1)*10,FALSE)="---","---", (ROUND(VLOOKUP($A1178,Sheet1!$B$3:$AH$1266,Sheet1!N$1+(Sheet1!$A$1-1)*10,FALSE),IF(VLOOKUP($A1178,Sheet1!$B$3:$AH$1266,Sheet1!N$1+(Sheet1!$A$1-1)*10,FALSE)&gt;99999,-3,IF(VLOOKUP($A1178,Sheet1!$B$3:$AH$1266,Sheet1!N$1+(Sheet1!$A$1-1)*10,FALSE)&gt;9999,-2,IF(VLOOKUP($A1178,Sheet1!$B$3:$AH$1266,Sheet1!N$1+(Sheet1!$A$1-1)*10,FALSE)&gt;999,-1,0)))))))</f>
        <v>---</v>
      </c>
    </row>
    <row r="1179" spans="1:30" ht="25.5" customHeight="1" x14ac:dyDescent="0.25">
      <c r="A1179" s="133" t="s">
        <v>1731</v>
      </c>
      <c r="B1179" s="141" t="s">
        <v>1732</v>
      </c>
      <c r="C1179" s="133">
        <v>422048</v>
      </c>
      <c r="D1179" s="133">
        <v>772353</v>
      </c>
      <c r="E1179" s="67" t="s">
        <v>3031</v>
      </c>
      <c r="F1179" s="135" t="s">
        <v>4405</v>
      </c>
      <c r="G1179" s="118" t="s">
        <v>160</v>
      </c>
      <c r="H1179" s="136">
        <v>32.700000000000003</v>
      </c>
      <c r="I1179" s="119">
        <v>12973</v>
      </c>
      <c r="J1179" s="137" t="s">
        <v>4405</v>
      </c>
      <c r="K1179" s="118" t="s">
        <v>17</v>
      </c>
      <c r="L1179" s="146">
        <v>14000</v>
      </c>
      <c r="M1179" s="123">
        <v>428</v>
      </c>
      <c r="N1179" s="118" t="s">
        <v>145</v>
      </c>
      <c r="O1179" s="71" t="str">
        <f t="shared" si="40"/>
        <v>&lt;0.2</v>
      </c>
      <c r="P1179" s="71">
        <f>IF(O1179&lt;&gt;"",VLOOKUP($A1179,Sheet4!$A$2:$O$1309,14,FALSE)*100,"")</f>
        <v>1.5365610095873228</v>
      </c>
      <c r="Q1179" s="71">
        <f>IF(P1179&lt;&gt;"",VLOOKUP($A1179,Sheet4!$A$2:$O$1309,15,FALSE)*100,"")</f>
        <v>14.07322453952008</v>
      </c>
      <c r="R1179" s="73" t="str">
        <f t="shared" si="41"/>
        <v>&gt;500</v>
      </c>
      <c r="S1179" s="63" t="s">
        <v>4367</v>
      </c>
      <c r="T1179" s="63" t="str">
        <f>IF(ISNA(VLOOKUP(A1179,Sheet1!B$3:C$1266,2,FALSE)=TRUE),"NC",VLOOKUP(A1179,Sheet1!B$3:C$1266,2,FALSE))</f>
        <v>Rural</v>
      </c>
      <c r="U1179" s="66">
        <f>IF(ISNA(VLOOKUP($A1179,Sheet1!$B$3:$AH$1266,Sheet1!E$1+(Sheet1!$A$1-1)*10,FALSE))=TRUE,"---",IF(VLOOKUP($A1179,Sheet1!$B$3:$AH$1266,Sheet1!E$1+(Sheet1!$A$1-1)*10,FALSE)="---","---", (ROUND(VLOOKUP($A1179,Sheet1!$B$3:$AH$1266,Sheet1!E$1+(Sheet1!$A$1-1)*10,FALSE),IF(VLOOKUP($A1179,Sheet1!$B$3:$AH$1266,Sheet1!E$1+(Sheet1!$A$1-1)*10,FALSE)&gt;99999,-3,IF(VLOOKUP($A1179,Sheet1!$B$3:$AH$1266,Sheet1!E$1+(Sheet1!$A$1-1)*10,FALSE)&gt;9999,-2,IF(VLOOKUP($A1179,Sheet1!$B$3:$AH$1266,Sheet1!E$1+(Sheet1!$A$1-1)*10,FALSE)&gt;999,-1,0)))))))</f>
        <v>708</v>
      </c>
      <c r="V1179" s="66">
        <f>IF(ISNA(VLOOKUP($A1179,Sheet1!$B$3:$AH$1266,Sheet1!F$1+(Sheet1!$A$1-1)*10,FALSE))=TRUE,"---",IF(VLOOKUP($A1179,Sheet1!$B$3:$AH$1266,Sheet1!F$1+(Sheet1!$A$1-1)*10,FALSE)="---","---", (ROUND(VLOOKUP($A1179,Sheet1!$B$3:$AH$1266,Sheet1!F$1+(Sheet1!$A$1-1)*10,FALSE),IF(VLOOKUP($A1179,Sheet1!$B$3:$AH$1266,Sheet1!F$1+(Sheet1!$A$1-1)*10,FALSE)&gt;99999,-3,IF(VLOOKUP($A1179,Sheet1!$B$3:$AH$1266,Sheet1!F$1+(Sheet1!$A$1-1)*10,FALSE)&gt;9999,-2,IF(VLOOKUP($A1179,Sheet1!$B$3:$AH$1266,Sheet1!F$1+(Sheet1!$A$1-1)*10,FALSE)&gt;999,-1,0)))))))</f>
        <v>892</v>
      </c>
      <c r="W1179" s="66">
        <f>IF(ISNA(VLOOKUP($A1179,Sheet1!$B$3:$AH$1266,Sheet1!G$1+(Sheet1!$A$1-1)*10,FALSE))=TRUE,"---",IF(VLOOKUP($A1179,Sheet1!$B$3:$AH$1266,Sheet1!G$1+(Sheet1!$A$1-1)*10,FALSE)="---","---", (ROUND(VLOOKUP($A1179,Sheet1!$B$3:$AH$1266,Sheet1!G$1+(Sheet1!$A$1-1)*10,FALSE),IF(VLOOKUP($A1179,Sheet1!$B$3:$AH$1266,Sheet1!G$1+(Sheet1!$A$1-1)*10,FALSE)&gt;99999,-3,IF(VLOOKUP($A1179,Sheet1!$B$3:$AH$1266,Sheet1!G$1+(Sheet1!$A$1-1)*10,FALSE)&gt;9999,-2,IF(VLOOKUP($A1179,Sheet1!$B$3:$AH$1266,Sheet1!G$1+(Sheet1!$A$1-1)*10,FALSE)&gt;999,-1,0)))))))</f>
        <v>1160</v>
      </c>
      <c r="X1179" s="66">
        <f>IF(ISNA(VLOOKUP($A1179,Sheet1!$B$3:$AH$1266,Sheet1!H$1+(Sheet1!$A$1-1)*10,FALSE))=TRUE,"---",IF(VLOOKUP($A1179,Sheet1!$B$3:$AH$1266,Sheet1!H$1+(Sheet1!$A$1-1)*10,FALSE)="---","---", (ROUND(VLOOKUP($A1179,Sheet1!$B$3:$AH$1266,Sheet1!H$1+(Sheet1!$A$1-1)*10,FALSE),IF(VLOOKUP($A1179,Sheet1!$B$3:$AH$1266,Sheet1!H$1+(Sheet1!$A$1-1)*10,FALSE)&gt;99999,-3,IF(VLOOKUP($A1179,Sheet1!$B$3:$AH$1266,Sheet1!H$1+(Sheet1!$A$1-1)*10,FALSE)&gt;9999,-2,IF(VLOOKUP($A1179,Sheet1!$B$3:$AH$1266,Sheet1!H$1+(Sheet1!$A$1-1)*10,FALSE)&gt;999,-1,0)))))))</f>
        <v>1970</v>
      </c>
      <c r="Y1179" s="66">
        <f>IF(ISNA(VLOOKUP($A1179,Sheet1!$B$3:$AH$1266,Sheet1!I$1+(Sheet1!$A$1-1)*10,FALSE))=TRUE,"---",IF(VLOOKUP($A1179,Sheet1!$B$3:$AH$1266,Sheet1!I$1+(Sheet1!$A$1-1)*10,FALSE)="---","---", (ROUND(VLOOKUP($A1179,Sheet1!$B$3:$AH$1266,Sheet1!I$1+(Sheet1!$A$1-1)*10,FALSE),IF(VLOOKUP($A1179,Sheet1!$B$3:$AH$1266,Sheet1!I$1+(Sheet1!$A$1-1)*10,FALSE)&gt;99999,-3,IF(VLOOKUP($A1179,Sheet1!$B$3:$AH$1266,Sheet1!I$1+(Sheet1!$A$1-1)*10,FALSE)&gt;9999,-2,IF(VLOOKUP($A1179,Sheet1!$B$3:$AH$1266,Sheet1!I$1+(Sheet1!$A$1-1)*10,FALSE)&gt;999,-1,0)))))))</f>
        <v>2620</v>
      </c>
      <c r="Z1179" s="66">
        <f>IF(ISNA(VLOOKUP($A1179,Sheet1!$B$3:$AH$1266,Sheet1!J$1+(Sheet1!$A$1-1)*10,FALSE))=TRUE,"---",IF(VLOOKUP($A1179,Sheet1!$B$3:$AH$1266,Sheet1!J$1+(Sheet1!$A$1-1)*10,FALSE)="---","---", (ROUND(VLOOKUP($A1179,Sheet1!$B$3:$AH$1266,Sheet1!J$1+(Sheet1!$A$1-1)*10,FALSE),IF(VLOOKUP($A1179,Sheet1!$B$3:$AH$1266,Sheet1!J$1+(Sheet1!$A$1-1)*10,FALSE)&gt;99999,-3,IF(VLOOKUP($A1179,Sheet1!$B$3:$AH$1266,Sheet1!J$1+(Sheet1!$A$1-1)*10,FALSE)&gt;9999,-2,IF(VLOOKUP($A1179,Sheet1!$B$3:$AH$1266,Sheet1!J$1+(Sheet1!$A$1-1)*10,FALSE)&gt;999,-1,0)))))))</f>
        <v>3520</v>
      </c>
      <c r="AA1179" s="66">
        <f>IF(ISNA(VLOOKUP($A1179,Sheet1!$B$3:$AH$1266,Sheet1!K$1+(Sheet1!$A$1-1)*10,FALSE))=TRUE,"---",IF(VLOOKUP($A1179,Sheet1!$B$3:$AH$1266,Sheet1!K$1+(Sheet1!$A$1-1)*10,FALSE)="---","---", (ROUND(VLOOKUP($A1179,Sheet1!$B$3:$AH$1266,Sheet1!K$1+(Sheet1!$A$1-1)*10,FALSE),IF(VLOOKUP($A1179,Sheet1!$B$3:$AH$1266,Sheet1!K$1+(Sheet1!$A$1-1)*10,FALSE)&gt;99999,-3,IF(VLOOKUP($A1179,Sheet1!$B$3:$AH$1266,Sheet1!K$1+(Sheet1!$A$1-1)*10,FALSE)&gt;9999,-2,IF(VLOOKUP($A1179,Sheet1!$B$3:$AH$1266,Sheet1!K$1+(Sheet1!$A$1-1)*10,FALSE)&gt;999,-1,0)))))))</f>
        <v>4300</v>
      </c>
      <c r="AB1179" s="66">
        <f>IF(ISNA(VLOOKUP($A1179,Sheet1!$B$3:$AH$1266,Sheet1!L$1+(Sheet1!$A$1-1)*10,FALSE))=TRUE,"---",IF(VLOOKUP($A1179,Sheet1!$B$3:$AH$1266,Sheet1!L$1+(Sheet1!$A$1-1)*10,FALSE)="---","---", (ROUND(VLOOKUP($A1179,Sheet1!$B$3:$AH$1266,Sheet1!L$1+(Sheet1!$A$1-1)*10,FALSE),IF(VLOOKUP($A1179,Sheet1!$B$3:$AH$1266,Sheet1!L$1+(Sheet1!$A$1-1)*10,FALSE)&gt;99999,-3,IF(VLOOKUP($A1179,Sheet1!$B$3:$AH$1266,Sheet1!L$1+(Sheet1!$A$1-1)*10,FALSE)&gt;9999,-2,IF(VLOOKUP($A1179,Sheet1!$B$3:$AH$1266,Sheet1!L$1+(Sheet1!$A$1-1)*10,FALSE)&gt;999,-1,0)))))))</f>
        <v>5090</v>
      </c>
      <c r="AC1179" s="66">
        <f>IF(ISNA(VLOOKUP($A1179,Sheet1!$B$3:$AH$1266,Sheet1!M$1+(Sheet1!$A$1-1)*10,FALSE))=TRUE,"---",IF(VLOOKUP($A1179,Sheet1!$B$3:$AH$1266,Sheet1!M$1+(Sheet1!$A$1-1)*10,FALSE)="---","---", (ROUND(VLOOKUP($A1179,Sheet1!$B$3:$AH$1266,Sheet1!M$1+(Sheet1!$A$1-1)*10,FALSE),IF(VLOOKUP($A1179,Sheet1!$B$3:$AH$1266,Sheet1!M$1+(Sheet1!$A$1-1)*10,FALSE)&gt;99999,-3,IF(VLOOKUP($A1179,Sheet1!$B$3:$AH$1266,Sheet1!M$1+(Sheet1!$A$1-1)*10,FALSE)&gt;9999,-2,IF(VLOOKUP($A1179,Sheet1!$B$3:$AH$1266,Sheet1!M$1+(Sheet1!$A$1-1)*10,FALSE)&gt;999,-1,0)))))))</f>
        <v>5940</v>
      </c>
      <c r="AD1179" s="66">
        <f>IF(ISNA(VLOOKUP($A1179,Sheet1!$B$3:$AH$1266,Sheet1!N$1+(Sheet1!$A$1-1)*10,FALSE))=TRUE,"---",IF(VLOOKUP($A1179,Sheet1!$B$3:$AH$1266,Sheet1!N$1+(Sheet1!$A$1-1)*10,FALSE)="---","---", (ROUND(VLOOKUP($A1179,Sheet1!$B$3:$AH$1266,Sheet1!N$1+(Sheet1!$A$1-1)*10,FALSE),IF(VLOOKUP($A1179,Sheet1!$B$3:$AH$1266,Sheet1!N$1+(Sheet1!$A$1-1)*10,FALSE)&gt;99999,-3,IF(VLOOKUP($A1179,Sheet1!$B$3:$AH$1266,Sheet1!N$1+(Sheet1!$A$1-1)*10,FALSE)&gt;9999,-2,IF(VLOOKUP($A1179,Sheet1!$B$3:$AH$1266,Sheet1!N$1+(Sheet1!$A$1-1)*10,FALSE)&gt;999,-1,0)))))))</f>
        <v>7180</v>
      </c>
    </row>
    <row r="1180" spans="1:30" ht="25.5" customHeight="1" x14ac:dyDescent="0.25">
      <c r="A1180" s="125" t="s">
        <v>1733</v>
      </c>
      <c r="B1180" s="138" t="s">
        <v>1734</v>
      </c>
      <c r="C1180" s="125">
        <v>422235</v>
      </c>
      <c r="D1180" s="125">
        <v>772007</v>
      </c>
      <c r="E1180" s="70" t="s">
        <v>3031</v>
      </c>
      <c r="F1180" s="139" t="s">
        <v>4405</v>
      </c>
      <c r="G1180" s="127" t="s">
        <v>160</v>
      </c>
      <c r="H1180" s="128">
        <v>2.0299999999999998</v>
      </c>
      <c r="I1180" s="112">
        <v>12973</v>
      </c>
      <c r="J1180" s="140" t="s">
        <v>4405</v>
      </c>
      <c r="K1180" s="127" t="s">
        <v>17</v>
      </c>
      <c r="L1180" s="115">
        <v>2220</v>
      </c>
      <c r="M1180" s="116">
        <v>1094</v>
      </c>
      <c r="N1180" s="127" t="s">
        <v>145</v>
      </c>
      <c r="O1180" s="68" t="str">
        <f t="shared" si="40"/>
        <v>&lt;0.2</v>
      </c>
      <c r="P1180" s="68">
        <f>IF(O1180&lt;&gt;"",VLOOKUP($A1180,Sheet4!$A$2:$O$1309,14,FALSE)*100,"")</f>
        <v>1.5365610095873228</v>
      </c>
      <c r="Q1180" s="68">
        <f>IF(P1180&lt;&gt;"",VLOOKUP($A1180,Sheet4!$A$2:$O$1309,15,FALSE)*100,"")</f>
        <v>14.07322453952008</v>
      </c>
      <c r="R1180" s="74" t="str">
        <f t="shared" si="41"/>
        <v>&gt;500</v>
      </c>
      <c r="S1180" s="64" t="s">
        <v>4367</v>
      </c>
      <c r="T1180" s="64" t="str">
        <f>IF(ISNA(VLOOKUP(A1180,Sheet1!B$3:C$1266,2,FALSE)=TRUE),"NC",VLOOKUP(A1180,Sheet1!B$3:C$1266,2,FALSE))</f>
        <v>Rural</v>
      </c>
      <c r="U1180" s="65">
        <f>IF(ISNA(VLOOKUP($A1180,Sheet1!$B$3:$AH$1266,Sheet1!E$1+(Sheet1!$A$1-1)*10,FALSE))=TRUE,"---",IF(VLOOKUP($A1180,Sheet1!$B$3:$AH$1266,Sheet1!E$1+(Sheet1!$A$1-1)*10,FALSE)="---","---", (ROUND(VLOOKUP($A1180,Sheet1!$B$3:$AH$1266,Sheet1!E$1+(Sheet1!$A$1-1)*10,FALSE),IF(VLOOKUP($A1180,Sheet1!$B$3:$AH$1266,Sheet1!E$1+(Sheet1!$A$1-1)*10,FALSE)&gt;99999,-3,IF(VLOOKUP($A1180,Sheet1!$B$3:$AH$1266,Sheet1!E$1+(Sheet1!$A$1-1)*10,FALSE)&gt;9999,-2,IF(VLOOKUP($A1180,Sheet1!$B$3:$AH$1266,Sheet1!E$1+(Sheet1!$A$1-1)*10,FALSE)&gt;999,-1,0)))))))</f>
        <v>87</v>
      </c>
      <c r="V1180" s="65">
        <f>IF(ISNA(VLOOKUP($A1180,Sheet1!$B$3:$AH$1266,Sheet1!F$1+(Sheet1!$A$1-1)*10,FALSE))=TRUE,"---",IF(VLOOKUP($A1180,Sheet1!$B$3:$AH$1266,Sheet1!F$1+(Sheet1!$A$1-1)*10,FALSE)="---","---", (ROUND(VLOOKUP($A1180,Sheet1!$B$3:$AH$1266,Sheet1!F$1+(Sheet1!$A$1-1)*10,FALSE),IF(VLOOKUP($A1180,Sheet1!$B$3:$AH$1266,Sheet1!F$1+(Sheet1!$A$1-1)*10,FALSE)&gt;99999,-3,IF(VLOOKUP($A1180,Sheet1!$B$3:$AH$1266,Sheet1!F$1+(Sheet1!$A$1-1)*10,FALSE)&gt;9999,-2,IF(VLOOKUP($A1180,Sheet1!$B$3:$AH$1266,Sheet1!F$1+(Sheet1!$A$1-1)*10,FALSE)&gt;999,-1,0)))))))</f>
        <v>113</v>
      </c>
      <c r="W1180" s="65">
        <f>IF(ISNA(VLOOKUP($A1180,Sheet1!$B$3:$AH$1266,Sheet1!G$1+(Sheet1!$A$1-1)*10,FALSE))=TRUE,"---",IF(VLOOKUP($A1180,Sheet1!$B$3:$AH$1266,Sheet1!G$1+(Sheet1!$A$1-1)*10,FALSE)="---","---", (ROUND(VLOOKUP($A1180,Sheet1!$B$3:$AH$1266,Sheet1!G$1+(Sheet1!$A$1-1)*10,FALSE),IF(VLOOKUP($A1180,Sheet1!$B$3:$AH$1266,Sheet1!G$1+(Sheet1!$A$1-1)*10,FALSE)&gt;99999,-3,IF(VLOOKUP($A1180,Sheet1!$B$3:$AH$1266,Sheet1!G$1+(Sheet1!$A$1-1)*10,FALSE)&gt;9999,-2,IF(VLOOKUP($A1180,Sheet1!$B$3:$AH$1266,Sheet1!G$1+(Sheet1!$A$1-1)*10,FALSE)&gt;999,-1,0)))))))</f>
        <v>154</v>
      </c>
      <c r="X1180" s="65">
        <f>IF(ISNA(VLOOKUP($A1180,Sheet1!$B$3:$AH$1266,Sheet1!H$1+(Sheet1!$A$1-1)*10,FALSE))=TRUE,"---",IF(VLOOKUP($A1180,Sheet1!$B$3:$AH$1266,Sheet1!H$1+(Sheet1!$A$1-1)*10,FALSE)="---","---", (ROUND(VLOOKUP($A1180,Sheet1!$B$3:$AH$1266,Sheet1!H$1+(Sheet1!$A$1-1)*10,FALSE),IF(VLOOKUP($A1180,Sheet1!$B$3:$AH$1266,Sheet1!H$1+(Sheet1!$A$1-1)*10,FALSE)&gt;99999,-3,IF(VLOOKUP($A1180,Sheet1!$B$3:$AH$1266,Sheet1!H$1+(Sheet1!$A$1-1)*10,FALSE)&gt;9999,-2,IF(VLOOKUP($A1180,Sheet1!$B$3:$AH$1266,Sheet1!H$1+(Sheet1!$A$1-1)*10,FALSE)&gt;999,-1,0)))))))</f>
        <v>283</v>
      </c>
      <c r="Y1180" s="65">
        <f>IF(ISNA(VLOOKUP($A1180,Sheet1!$B$3:$AH$1266,Sheet1!I$1+(Sheet1!$A$1-1)*10,FALSE))=TRUE,"---",IF(VLOOKUP($A1180,Sheet1!$B$3:$AH$1266,Sheet1!I$1+(Sheet1!$A$1-1)*10,FALSE)="---","---", (ROUND(VLOOKUP($A1180,Sheet1!$B$3:$AH$1266,Sheet1!I$1+(Sheet1!$A$1-1)*10,FALSE),IF(VLOOKUP($A1180,Sheet1!$B$3:$AH$1266,Sheet1!I$1+(Sheet1!$A$1-1)*10,FALSE)&gt;99999,-3,IF(VLOOKUP($A1180,Sheet1!$B$3:$AH$1266,Sheet1!I$1+(Sheet1!$A$1-1)*10,FALSE)&gt;9999,-2,IF(VLOOKUP($A1180,Sheet1!$B$3:$AH$1266,Sheet1!I$1+(Sheet1!$A$1-1)*10,FALSE)&gt;999,-1,0)))))))</f>
        <v>391</v>
      </c>
      <c r="Z1180" s="65">
        <f>IF(ISNA(VLOOKUP($A1180,Sheet1!$B$3:$AH$1266,Sheet1!J$1+(Sheet1!$A$1-1)*10,FALSE))=TRUE,"---",IF(VLOOKUP($A1180,Sheet1!$B$3:$AH$1266,Sheet1!J$1+(Sheet1!$A$1-1)*10,FALSE)="---","---", (ROUND(VLOOKUP($A1180,Sheet1!$B$3:$AH$1266,Sheet1!J$1+(Sheet1!$A$1-1)*10,FALSE),IF(VLOOKUP($A1180,Sheet1!$B$3:$AH$1266,Sheet1!J$1+(Sheet1!$A$1-1)*10,FALSE)&gt;99999,-3,IF(VLOOKUP($A1180,Sheet1!$B$3:$AH$1266,Sheet1!J$1+(Sheet1!$A$1-1)*10,FALSE)&gt;9999,-2,IF(VLOOKUP($A1180,Sheet1!$B$3:$AH$1266,Sheet1!J$1+(Sheet1!$A$1-1)*10,FALSE)&gt;999,-1,0)))))))</f>
        <v>548</v>
      </c>
      <c r="AA1180" s="65">
        <f>IF(ISNA(VLOOKUP($A1180,Sheet1!$B$3:$AH$1266,Sheet1!K$1+(Sheet1!$A$1-1)*10,FALSE))=TRUE,"---",IF(VLOOKUP($A1180,Sheet1!$B$3:$AH$1266,Sheet1!K$1+(Sheet1!$A$1-1)*10,FALSE)="---","---", (ROUND(VLOOKUP($A1180,Sheet1!$B$3:$AH$1266,Sheet1!K$1+(Sheet1!$A$1-1)*10,FALSE),IF(VLOOKUP($A1180,Sheet1!$B$3:$AH$1266,Sheet1!K$1+(Sheet1!$A$1-1)*10,FALSE)&gt;99999,-3,IF(VLOOKUP($A1180,Sheet1!$B$3:$AH$1266,Sheet1!K$1+(Sheet1!$A$1-1)*10,FALSE)&gt;9999,-2,IF(VLOOKUP($A1180,Sheet1!$B$3:$AH$1266,Sheet1!K$1+(Sheet1!$A$1-1)*10,FALSE)&gt;999,-1,0)))))))</f>
        <v>686</v>
      </c>
      <c r="AB1180" s="65">
        <f>IF(ISNA(VLOOKUP($A1180,Sheet1!$B$3:$AH$1266,Sheet1!L$1+(Sheet1!$A$1-1)*10,FALSE))=TRUE,"---",IF(VLOOKUP($A1180,Sheet1!$B$3:$AH$1266,Sheet1!L$1+(Sheet1!$A$1-1)*10,FALSE)="---","---", (ROUND(VLOOKUP($A1180,Sheet1!$B$3:$AH$1266,Sheet1!L$1+(Sheet1!$A$1-1)*10,FALSE),IF(VLOOKUP($A1180,Sheet1!$B$3:$AH$1266,Sheet1!L$1+(Sheet1!$A$1-1)*10,FALSE)&gt;99999,-3,IF(VLOOKUP($A1180,Sheet1!$B$3:$AH$1266,Sheet1!L$1+(Sheet1!$A$1-1)*10,FALSE)&gt;9999,-2,IF(VLOOKUP($A1180,Sheet1!$B$3:$AH$1266,Sheet1!L$1+(Sheet1!$A$1-1)*10,FALSE)&gt;999,-1,0)))))))</f>
        <v>830</v>
      </c>
      <c r="AC1180" s="65">
        <f>IF(ISNA(VLOOKUP($A1180,Sheet1!$B$3:$AH$1266,Sheet1!M$1+(Sheet1!$A$1-1)*10,FALSE))=TRUE,"---",IF(VLOOKUP($A1180,Sheet1!$B$3:$AH$1266,Sheet1!M$1+(Sheet1!$A$1-1)*10,FALSE)="---","---", (ROUND(VLOOKUP($A1180,Sheet1!$B$3:$AH$1266,Sheet1!M$1+(Sheet1!$A$1-1)*10,FALSE),IF(VLOOKUP($A1180,Sheet1!$B$3:$AH$1266,Sheet1!M$1+(Sheet1!$A$1-1)*10,FALSE)&gt;99999,-3,IF(VLOOKUP($A1180,Sheet1!$B$3:$AH$1266,Sheet1!M$1+(Sheet1!$A$1-1)*10,FALSE)&gt;9999,-2,IF(VLOOKUP($A1180,Sheet1!$B$3:$AH$1266,Sheet1!M$1+(Sheet1!$A$1-1)*10,FALSE)&gt;999,-1,0)))))))</f>
        <v>986</v>
      </c>
      <c r="AD1180" s="65">
        <f>IF(ISNA(VLOOKUP($A1180,Sheet1!$B$3:$AH$1266,Sheet1!N$1+(Sheet1!$A$1-1)*10,FALSE))=TRUE,"---",IF(VLOOKUP($A1180,Sheet1!$B$3:$AH$1266,Sheet1!N$1+(Sheet1!$A$1-1)*10,FALSE)="---","---", (ROUND(VLOOKUP($A1180,Sheet1!$B$3:$AH$1266,Sheet1!N$1+(Sheet1!$A$1-1)*10,FALSE),IF(VLOOKUP($A1180,Sheet1!$B$3:$AH$1266,Sheet1!N$1+(Sheet1!$A$1-1)*10,FALSE)&gt;99999,-3,IF(VLOOKUP($A1180,Sheet1!$B$3:$AH$1266,Sheet1!N$1+(Sheet1!$A$1-1)*10,FALSE)&gt;9999,-2,IF(VLOOKUP($A1180,Sheet1!$B$3:$AH$1266,Sheet1!N$1+(Sheet1!$A$1-1)*10,FALSE)&gt;999,-1,0)))))))</f>
        <v>1220</v>
      </c>
    </row>
    <row r="1181" spans="1:30" ht="25.5" customHeight="1" x14ac:dyDescent="0.25">
      <c r="A1181" s="133" t="s">
        <v>1735</v>
      </c>
      <c r="B1181" s="134" t="s">
        <v>1736</v>
      </c>
      <c r="C1181" s="133">
        <v>422211</v>
      </c>
      <c r="D1181" s="133">
        <v>771959</v>
      </c>
      <c r="E1181" s="67" t="s">
        <v>3031</v>
      </c>
      <c r="F1181" s="135" t="s">
        <v>4405</v>
      </c>
      <c r="G1181" s="118" t="s">
        <v>160</v>
      </c>
      <c r="H1181" s="136">
        <v>2.48</v>
      </c>
      <c r="I1181" s="119">
        <v>12973</v>
      </c>
      <c r="J1181" s="137" t="s">
        <v>4405</v>
      </c>
      <c r="K1181" s="118" t="s">
        <v>17</v>
      </c>
      <c r="L1181" s="122">
        <v>2810</v>
      </c>
      <c r="M1181" s="123">
        <v>1133</v>
      </c>
      <c r="N1181" s="118" t="s">
        <v>145</v>
      </c>
      <c r="O1181" s="71" t="str">
        <f t="shared" si="40"/>
        <v>&lt;0.2</v>
      </c>
      <c r="P1181" s="71">
        <f>IF(O1181&lt;&gt;"",VLOOKUP($A1181,Sheet4!$A$2:$O$1309,14,FALSE)*100,"")</f>
        <v>1.5365610095873228</v>
      </c>
      <c r="Q1181" s="71">
        <f>IF(P1181&lt;&gt;"",VLOOKUP($A1181,Sheet4!$A$2:$O$1309,15,FALSE)*100,"")</f>
        <v>14.07322453952008</v>
      </c>
      <c r="R1181" s="73" t="str">
        <f t="shared" si="41"/>
        <v>&gt;500</v>
      </c>
      <c r="S1181" s="63" t="s">
        <v>4367</v>
      </c>
      <c r="T1181" s="63" t="str">
        <f>IF(ISNA(VLOOKUP(A1181,Sheet1!B$3:C$1266,2,FALSE)=TRUE),"NC",VLOOKUP(A1181,Sheet1!B$3:C$1266,2,FALSE))</f>
        <v>Rural</v>
      </c>
      <c r="U1181" s="66">
        <f>IF(ISNA(VLOOKUP($A1181,Sheet1!$B$3:$AH$1266,Sheet1!E$1+(Sheet1!$A$1-1)*10,FALSE))=TRUE,"---",IF(VLOOKUP($A1181,Sheet1!$B$3:$AH$1266,Sheet1!E$1+(Sheet1!$A$1-1)*10,FALSE)="---","---", (ROUND(VLOOKUP($A1181,Sheet1!$B$3:$AH$1266,Sheet1!E$1+(Sheet1!$A$1-1)*10,FALSE),IF(VLOOKUP($A1181,Sheet1!$B$3:$AH$1266,Sheet1!E$1+(Sheet1!$A$1-1)*10,FALSE)&gt;99999,-3,IF(VLOOKUP($A1181,Sheet1!$B$3:$AH$1266,Sheet1!E$1+(Sheet1!$A$1-1)*10,FALSE)&gt;9999,-2,IF(VLOOKUP($A1181,Sheet1!$B$3:$AH$1266,Sheet1!E$1+(Sheet1!$A$1-1)*10,FALSE)&gt;999,-1,0)))))))</f>
        <v>100</v>
      </c>
      <c r="V1181" s="66">
        <f>IF(ISNA(VLOOKUP($A1181,Sheet1!$B$3:$AH$1266,Sheet1!F$1+(Sheet1!$A$1-1)*10,FALSE))=TRUE,"---",IF(VLOOKUP($A1181,Sheet1!$B$3:$AH$1266,Sheet1!F$1+(Sheet1!$A$1-1)*10,FALSE)="---","---", (ROUND(VLOOKUP($A1181,Sheet1!$B$3:$AH$1266,Sheet1!F$1+(Sheet1!$A$1-1)*10,FALSE),IF(VLOOKUP($A1181,Sheet1!$B$3:$AH$1266,Sheet1!F$1+(Sheet1!$A$1-1)*10,FALSE)&gt;99999,-3,IF(VLOOKUP($A1181,Sheet1!$B$3:$AH$1266,Sheet1!F$1+(Sheet1!$A$1-1)*10,FALSE)&gt;9999,-2,IF(VLOOKUP($A1181,Sheet1!$B$3:$AH$1266,Sheet1!F$1+(Sheet1!$A$1-1)*10,FALSE)&gt;999,-1,0)))))))</f>
        <v>130</v>
      </c>
      <c r="W1181" s="66">
        <f>IF(ISNA(VLOOKUP($A1181,Sheet1!$B$3:$AH$1266,Sheet1!G$1+(Sheet1!$A$1-1)*10,FALSE))=TRUE,"---",IF(VLOOKUP($A1181,Sheet1!$B$3:$AH$1266,Sheet1!G$1+(Sheet1!$A$1-1)*10,FALSE)="---","---", (ROUND(VLOOKUP($A1181,Sheet1!$B$3:$AH$1266,Sheet1!G$1+(Sheet1!$A$1-1)*10,FALSE),IF(VLOOKUP($A1181,Sheet1!$B$3:$AH$1266,Sheet1!G$1+(Sheet1!$A$1-1)*10,FALSE)&gt;99999,-3,IF(VLOOKUP($A1181,Sheet1!$B$3:$AH$1266,Sheet1!G$1+(Sheet1!$A$1-1)*10,FALSE)&gt;9999,-2,IF(VLOOKUP($A1181,Sheet1!$B$3:$AH$1266,Sheet1!G$1+(Sheet1!$A$1-1)*10,FALSE)&gt;999,-1,0)))))))</f>
        <v>175</v>
      </c>
      <c r="X1181" s="66">
        <f>IF(ISNA(VLOOKUP($A1181,Sheet1!$B$3:$AH$1266,Sheet1!H$1+(Sheet1!$A$1-1)*10,FALSE))=TRUE,"---",IF(VLOOKUP($A1181,Sheet1!$B$3:$AH$1266,Sheet1!H$1+(Sheet1!$A$1-1)*10,FALSE)="---","---", (ROUND(VLOOKUP($A1181,Sheet1!$B$3:$AH$1266,Sheet1!H$1+(Sheet1!$A$1-1)*10,FALSE),IF(VLOOKUP($A1181,Sheet1!$B$3:$AH$1266,Sheet1!H$1+(Sheet1!$A$1-1)*10,FALSE)&gt;99999,-3,IF(VLOOKUP($A1181,Sheet1!$B$3:$AH$1266,Sheet1!H$1+(Sheet1!$A$1-1)*10,FALSE)&gt;9999,-2,IF(VLOOKUP($A1181,Sheet1!$B$3:$AH$1266,Sheet1!H$1+(Sheet1!$A$1-1)*10,FALSE)&gt;999,-1,0)))))))</f>
        <v>320</v>
      </c>
      <c r="Y1181" s="66">
        <f>IF(ISNA(VLOOKUP($A1181,Sheet1!$B$3:$AH$1266,Sheet1!I$1+(Sheet1!$A$1-1)*10,FALSE))=TRUE,"---",IF(VLOOKUP($A1181,Sheet1!$B$3:$AH$1266,Sheet1!I$1+(Sheet1!$A$1-1)*10,FALSE)="---","---", (ROUND(VLOOKUP($A1181,Sheet1!$B$3:$AH$1266,Sheet1!I$1+(Sheet1!$A$1-1)*10,FALSE),IF(VLOOKUP($A1181,Sheet1!$B$3:$AH$1266,Sheet1!I$1+(Sheet1!$A$1-1)*10,FALSE)&gt;99999,-3,IF(VLOOKUP($A1181,Sheet1!$B$3:$AH$1266,Sheet1!I$1+(Sheet1!$A$1-1)*10,FALSE)&gt;9999,-2,IF(VLOOKUP($A1181,Sheet1!$B$3:$AH$1266,Sheet1!I$1+(Sheet1!$A$1-1)*10,FALSE)&gt;999,-1,0)))))))</f>
        <v>442</v>
      </c>
      <c r="Z1181" s="66">
        <f>IF(ISNA(VLOOKUP($A1181,Sheet1!$B$3:$AH$1266,Sheet1!J$1+(Sheet1!$A$1-1)*10,FALSE))=TRUE,"---",IF(VLOOKUP($A1181,Sheet1!$B$3:$AH$1266,Sheet1!J$1+(Sheet1!$A$1-1)*10,FALSE)="---","---", (ROUND(VLOOKUP($A1181,Sheet1!$B$3:$AH$1266,Sheet1!J$1+(Sheet1!$A$1-1)*10,FALSE),IF(VLOOKUP($A1181,Sheet1!$B$3:$AH$1266,Sheet1!J$1+(Sheet1!$A$1-1)*10,FALSE)&gt;99999,-3,IF(VLOOKUP($A1181,Sheet1!$B$3:$AH$1266,Sheet1!J$1+(Sheet1!$A$1-1)*10,FALSE)&gt;9999,-2,IF(VLOOKUP($A1181,Sheet1!$B$3:$AH$1266,Sheet1!J$1+(Sheet1!$A$1-1)*10,FALSE)&gt;999,-1,0)))))))</f>
        <v>615</v>
      </c>
      <c r="AA1181" s="66">
        <f>IF(ISNA(VLOOKUP($A1181,Sheet1!$B$3:$AH$1266,Sheet1!K$1+(Sheet1!$A$1-1)*10,FALSE))=TRUE,"---",IF(VLOOKUP($A1181,Sheet1!$B$3:$AH$1266,Sheet1!K$1+(Sheet1!$A$1-1)*10,FALSE)="---","---", (ROUND(VLOOKUP($A1181,Sheet1!$B$3:$AH$1266,Sheet1!K$1+(Sheet1!$A$1-1)*10,FALSE),IF(VLOOKUP($A1181,Sheet1!$B$3:$AH$1266,Sheet1!K$1+(Sheet1!$A$1-1)*10,FALSE)&gt;99999,-3,IF(VLOOKUP($A1181,Sheet1!$B$3:$AH$1266,Sheet1!K$1+(Sheet1!$A$1-1)*10,FALSE)&gt;9999,-2,IF(VLOOKUP($A1181,Sheet1!$B$3:$AH$1266,Sheet1!K$1+(Sheet1!$A$1-1)*10,FALSE)&gt;999,-1,0)))))))</f>
        <v>769</v>
      </c>
      <c r="AB1181" s="66">
        <f>IF(ISNA(VLOOKUP($A1181,Sheet1!$B$3:$AH$1266,Sheet1!L$1+(Sheet1!$A$1-1)*10,FALSE))=TRUE,"---",IF(VLOOKUP($A1181,Sheet1!$B$3:$AH$1266,Sheet1!L$1+(Sheet1!$A$1-1)*10,FALSE)="---","---", (ROUND(VLOOKUP($A1181,Sheet1!$B$3:$AH$1266,Sheet1!L$1+(Sheet1!$A$1-1)*10,FALSE),IF(VLOOKUP($A1181,Sheet1!$B$3:$AH$1266,Sheet1!L$1+(Sheet1!$A$1-1)*10,FALSE)&gt;99999,-3,IF(VLOOKUP($A1181,Sheet1!$B$3:$AH$1266,Sheet1!L$1+(Sheet1!$A$1-1)*10,FALSE)&gt;9999,-2,IF(VLOOKUP($A1181,Sheet1!$B$3:$AH$1266,Sheet1!L$1+(Sheet1!$A$1-1)*10,FALSE)&gt;999,-1,0)))))))</f>
        <v>928</v>
      </c>
      <c r="AC1181" s="66">
        <f>IF(ISNA(VLOOKUP($A1181,Sheet1!$B$3:$AH$1266,Sheet1!M$1+(Sheet1!$A$1-1)*10,FALSE))=TRUE,"---",IF(VLOOKUP($A1181,Sheet1!$B$3:$AH$1266,Sheet1!M$1+(Sheet1!$A$1-1)*10,FALSE)="---","---", (ROUND(VLOOKUP($A1181,Sheet1!$B$3:$AH$1266,Sheet1!M$1+(Sheet1!$A$1-1)*10,FALSE),IF(VLOOKUP($A1181,Sheet1!$B$3:$AH$1266,Sheet1!M$1+(Sheet1!$A$1-1)*10,FALSE)&gt;99999,-3,IF(VLOOKUP($A1181,Sheet1!$B$3:$AH$1266,Sheet1!M$1+(Sheet1!$A$1-1)*10,FALSE)&gt;9999,-2,IF(VLOOKUP($A1181,Sheet1!$B$3:$AH$1266,Sheet1!M$1+(Sheet1!$A$1-1)*10,FALSE)&gt;999,-1,0)))))))</f>
        <v>1100</v>
      </c>
      <c r="AD1181" s="66">
        <f>IF(ISNA(VLOOKUP($A1181,Sheet1!$B$3:$AH$1266,Sheet1!N$1+(Sheet1!$A$1-1)*10,FALSE))=TRUE,"---",IF(VLOOKUP($A1181,Sheet1!$B$3:$AH$1266,Sheet1!N$1+(Sheet1!$A$1-1)*10,FALSE)="---","---", (ROUND(VLOOKUP($A1181,Sheet1!$B$3:$AH$1266,Sheet1!N$1+(Sheet1!$A$1-1)*10,FALSE),IF(VLOOKUP($A1181,Sheet1!$B$3:$AH$1266,Sheet1!N$1+(Sheet1!$A$1-1)*10,FALSE)&gt;99999,-3,IF(VLOOKUP($A1181,Sheet1!$B$3:$AH$1266,Sheet1!N$1+(Sheet1!$A$1-1)*10,FALSE)&gt;9999,-2,IF(VLOOKUP($A1181,Sheet1!$B$3:$AH$1266,Sheet1!N$1+(Sheet1!$A$1-1)*10,FALSE)&gt;999,-1,0)))))))</f>
        <v>1360</v>
      </c>
    </row>
    <row r="1182" spans="1:30" ht="25.5" customHeight="1" x14ac:dyDescent="0.25">
      <c r="A1182" s="303" t="s">
        <v>1737</v>
      </c>
      <c r="B1182" s="330" t="s">
        <v>1738</v>
      </c>
      <c r="C1182" s="303">
        <v>422036</v>
      </c>
      <c r="D1182" s="303">
        <v>772038</v>
      </c>
      <c r="E1182" s="307" t="s">
        <v>3031</v>
      </c>
      <c r="F1182" s="342" t="s">
        <v>4798</v>
      </c>
      <c r="G1182" s="318" t="s">
        <v>286</v>
      </c>
      <c r="H1182" s="347">
        <v>316</v>
      </c>
      <c r="I1182" s="326">
        <v>35083</v>
      </c>
      <c r="J1182" s="375">
        <v>13.67</v>
      </c>
      <c r="K1182" s="315" t="s">
        <v>4405</v>
      </c>
      <c r="L1182" s="320">
        <v>14200</v>
      </c>
      <c r="M1182" s="322">
        <v>44.9</v>
      </c>
      <c r="N1182" s="315" t="s">
        <v>4405</v>
      </c>
      <c r="O1182" s="299">
        <f t="shared" si="40"/>
        <v>4.1499943910106722</v>
      </c>
      <c r="P1182" s="299">
        <f>IF(O1182&lt;&gt;"",VLOOKUP($A1182,Sheet4!$A$2:$O$1309,14,FALSE)*100,"")</f>
        <v>0.8663285911275409</v>
      </c>
      <c r="Q1182" s="299">
        <f>IF(P1182&lt;&gt;"",VLOOKUP($A1182,Sheet4!$A$2:$O$1309,15,FALSE)*100,"")</f>
        <v>8.1695952253656898</v>
      </c>
      <c r="R1182" s="301">
        <f t="shared" si="41"/>
        <v>25</v>
      </c>
      <c r="S1182" s="356" t="s">
        <v>4367</v>
      </c>
      <c r="T1182" s="356" t="str">
        <f>IF(ISNA(VLOOKUP(A1182,Sheet1!B$3:C$1266,2,FALSE)=TRUE),"NC",VLOOKUP(A1182,Sheet1!B$3:C$1266,2,FALSE))</f>
        <v>Rural10</v>
      </c>
      <c r="U1182" s="392">
        <f>IF(ISNA(VLOOKUP($A1182,Sheet1!$B$3:$AH$1266,Sheet1!E$1+(Sheet1!$A$1-1)*10,FALSE))=TRUE,"---",IF(VLOOKUP($A1182,Sheet1!$B$3:$AH$1266,Sheet1!E$1+(Sheet1!$A$1-1)*10,FALSE)="---","---", (ROUND(VLOOKUP($A1182,Sheet1!$B$3:$AH$1266,Sheet1!E$1+(Sheet1!$A$1-1)*10,FALSE),IF(VLOOKUP($A1182,Sheet1!$B$3:$AH$1266,Sheet1!E$1+(Sheet1!$A$1-1)*10,FALSE)&gt;99999,-3,IF(VLOOKUP($A1182,Sheet1!$B$3:$AH$1266,Sheet1!E$1+(Sheet1!$A$1-1)*10,FALSE)&gt;9999,-2,IF(VLOOKUP($A1182,Sheet1!$B$3:$AH$1266,Sheet1!E$1+(Sheet1!$A$1-1)*10,FALSE)&gt;999,-1,0)))))))</f>
        <v>3860</v>
      </c>
      <c r="V1182" s="392">
        <f>IF(ISNA(VLOOKUP($A1182,Sheet1!$B$3:$AH$1266,Sheet1!F$1+(Sheet1!$A$1-1)*10,FALSE))=TRUE,"---",IF(VLOOKUP($A1182,Sheet1!$B$3:$AH$1266,Sheet1!F$1+(Sheet1!$A$1-1)*10,FALSE)="---","---", (ROUND(VLOOKUP($A1182,Sheet1!$B$3:$AH$1266,Sheet1!F$1+(Sheet1!$A$1-1)*10,FALSE),IF(VLOOKUP($A1182,Sheet1!$B$3:$AH$1266,Sheet1!F$1+(Sheet1!$A$1-1)*10,FALSE)&gt;99999,-3,IF(VLOOKUP($A1182,Sheet1!$B$3:$AH$1266,Sheet1!F$1+(Sheet1!$A$1-1)*10,FALSE)&gt;9999,-2,IF(VLOOKUP($A1182,Sheet1!$B$3:$AH$1266,Sheet1!F$1+(Sheet1!$A$1-1)*10,FALSE)&gt;999,-1,0)))))))</f>
        <v>4560</v>
      </c>
      <c r="W1182" s="392">
        <f>IF(ISNA(VLOOKUP($A1182,Sheet1!$B$3:$AH$1266,Sheet1!G$1+(Sheet1!$A$1-1)*10,FALSE))=TRUE,"---",IF(VLOOKUP($A1182,Sheet1!$B$3:$AH$1266,Sheet1!G$1+(Sheet1!$A$1-1)*10,FALSE)="---","---", (ROUND(VLOOKUP($A1182,Sheet1!$B$3:$AH$1266,Sheet1!G$1+(Sheet1!$A$1-1)*10,FALSE),IF(VLOOKUP($A1182,Sheet1!$B$3:$AH$1266,Sheet1!G$1+(Sheet1!$A$1-1)*10,FALSE)&gt;99999,-3,IF(VLOOKUP($A1182,Sheet1!$B$3:$AH$1266,Sheet1!G$1+(Sheet1!$A$1-1)*10,FALSE)&gt;9999,-2,IF(VLOOKUP($A1182,Sheet1!$B$3:$AH$1266,Sheet1!G$1+(Sheet1!$A$1-1)*10,FALSE)&gt;999,-1,0)))))))</f>
        <v>5520</v>
      </c>
      <c r="X1182" s="392">
        <f>IF(ISNA(VLOOKUP($A1182,Sheet1!$B$3:$AH$1266,Sheet1!H$1+(Sheet1!$A$1-1)*10,FALSE))=TRUE,"---",IF(VLOOKUP($A1182,Sheet1!$B$3:$AH$1266,Sheet1!H$1+(Sheet1!$A$1-1)*10,FALSE)="---","---", (ROUND(VLOOKUP($A1182,Sheet1!$B$3:$AH$1266,Sheet1!H$1+(Sheet1!$A$1-1)*10,FALSE),IF(VLOOKUP($A1182,Sheet1!$B$3:$AH$1266,Sheet1!H$1+(Sheet1!$A$1-1)*10,FALSE)&gt;99999,-3,IF(VLOOKUP($A1182,Sheet1!$B$3:$AH$1266,Sheet1!H$1+(Sheet1!$A$1-1)*10,FALSE)&gt;9999,-2,IF(VLOOKUP($A1182,Sheet1!$B$3:$AH$1266,Sheet1!H$1+(Sheet1!$A$1-1)*10,FALSE)&gt;999,-1,0)))))))</f>
        <v>8450</v>
      </c>
      <c r="Y1182" s="392">
        <f>IF(ISNA(VLOOKUP($A1182,Sheet1!$B$3:$AH$1266,Sheet1!I$1+(Sheet1!$A$1-1)*10,FALSE))=TRUE,"---",IF(VLOOKUP($A1182,Sheet1!$B$3:$AH$1266,Sheet1!I$1+(Sheet1!$A$1-1)*10,FALSE)="---","---", (ROUND(VLOOKUP($A1182,Sheet1!$B$3:$AH$1266,Sheet1!I$1+(Sheet1!$A$1-1)*10,FALSE),IF(VLOOKUP($A1182,Sheet1!$B$3:$AH$1266,Sheet1!I$1+(Sheet1!$A$1-1)*10,FALSE)&gt;99999,-3,IF(VLOOKUP($A1182,Sheet1!$B$3:$AH$1266,Sheet1!I$1+(Sheet1!$A$1-1)*10,FALSE)&gt;9999,-2,IF(VLOOKUP($A1182,Sheet1!$B$3:$AH$1266,Sheet1!I$1+(Sheet1!$A$1-1)*10,FALSE)&gt;999,-1,0)))))))</f>
        <v>10800</v>
      </c>
      <c r="Z1182" s="392">
        <f>IF(ISNA(VLOOKUP($A1182,Sheet1!$B$3:$AH$1266,Sheet1!J$1+(Sheet1!$A$1-1)*10,FALSE))=TRUE,"---",IF(VLOOKUP($A1182,Sheet1!$B$3:$AH$1266,Sheet1!J$1+(Sheet1!$A$1-1)*10,FALSE)="---","---", (ROUND(VLOOKUP($A1182,Sheet1!$B$3:$AH$1266,Sheet1!J$1+(Sheet1!$A$1-1)*10,FALSE),IF(VLOOKUP($A1182,Sheet1!$B$3:$AH$1266,Sheet1!J$1+(Sheet1!$A$1-1)*10,FALSE)&gt;99999,-3,IF(VLOOKUP($A1182,Sheet1!$B$3:$AH$1266,Sheet1!J$1+(Sheet1!$A$1-1)*10,FALSE)&gt;9999,-2,IF(VLOOKUP($A1182,Sheet1!$B$3:$AH$1266,Sheet1!J$1+(Sheet1!$A$1-1)*10,FALSE)&gt;999,-1,0)))))))</f>
        <v>14300</v>
      </c>
      <c r="AA1182" s="392">
        <f>IF(ISNA(VLOOKUP($A1182,Sheet1!$B$3:$AH$1266,Sheet1!K$1+(Sheet1!$A$1-1)*10,FALSE))=TRUE,"---",IF(VLOOKUP($A1182,Sheet1!$B$3:$AH$1266,Sheet1!K$1+(Sheet1!$A$1-1)*10,FALSE)="---","---", (ROUND(VLOOKUP($A1182,Sheet1!$B$3:$AH$1266,Sheet1!K$1+(Sheet1!$A$1-1)*10,FALSE),IF(VLOOKUP($A1182,Sheet1!$B$3:$AH$1266,Sheet1!K$1+(Sheet1!$A$1-1)*10,FALSE)&gt;99999,-3,IF(VLOOKUP($A1182,Sheet1!$B$3:$AH$1266,Sheet1!K$1+(Sheet1!$A$1-1)*10,FALSE)&gt;9999,-2,IF(VLOOKUP($A1182,Sheet1!$B$3:$AH$1266,Sheet1!K$1+(Sheet1!$A$1-1)*10,FALSE)&gt;999,-1,0)))))))</f>
        <v>17100</v>
      </c>
      <c r="AB1182" s="392">
        <f>IF(ISNA(VLOOKUP($A1182,Sheet1!$B$3:$AH$1266,Sheet1!L$1+(Sheet1!$A$1-1)*10,FALSE))=TRUE,"---",IF(VLOOKUP($A1182,Sheet1!$B$3:$AH$1266,Sheet1!L$1+(Sheet1!$A$1-1)*10,FALSE)="---","---", (ROUND(VLOOKUP($A1182,Sheet1!$B$3:$AH$1266,Sheet1!L$1+(Sheet1!$A$1-1)*10,FALSE),IF(VLOOKUP($A1182,Sheet1!$B$3:$AH$1266,Sheet1!L$1+(Sheet1!$A$1-1)*10,FALSE)&gt;99999,-3,IF(VLOOKUP($A1182,Sheet1!$B$3:$AH$1266,Sheet1!L$1+(Sheet1!$A$1-1)*10,FALSE)&gt;9999,-2,IF(VLOOKUP($A1182,Sheet1!$B$3:$AH$1266,Sheet1!L$1+(Sheet1!$A$1-1)*10,FALSE)&gt;999,-1,0)))))))</f>
        <v>20300</v>
      </c>
      <c r="AC1182" s="392">
        <f>IF(ISNA(VLOOKUP($A1182,Sheet1!$B$3:$AH$1266,Sheet1!M$1+(Sheet1!$A$1-1)*10,FALSE))=TRUE,"---",IF(VLOOKUP($A1182,Sheet1!$B$3:$AH$1266,Sheet1!M$1+(Sheet1!$A$1-1)*10,FALSE)="---","---", (ROUND(VLOOKUP($A1182,Sheet1!$B$3:$AH$1266,Sheet1!M$1+(Sheet1!$A$1-1)*10,FALSE),IF(VLOOKUP($A1182,Sheet1!$B$3:$AH$1266,Sheet1!M$1+(Sheet1!$A$1-1)*10,FALSE)&gt;99999,-3,IF(VLOOKUP($A1182,Sheet1!$B$3:$AH$1266,Sheet1!M$1+(Sheet1!$A$1-1)*10,FALSE)&gt;9999,-2,IF(VLOOKUP($A1182,Sheet1!$B$3:$AH$1266,Sheet1!M$1+(Sheet1!$A$1-1)*10,FALSE)&gt;999,-1,0)))))))</f>
        <v>23600</v>
      </c>
      <c r="AD1182" s="392">
        <f>IF(ISNA(VLOOKUP($A1182,Sheet1!$B$3:$AH$1266,Sheet1!N$1+(Sheet1!$A$1-1)*10,FALSE))=TRUE,"---",IF(VLOOKUP($A1182,Sheet1!$B$3:$AH$1266,Sheet1!N$1+(Sheet1!$A$1-1)*10,FALSE)="---","---", (ROUND(VLOOKUP($A1182,Sheet1!$B$3:$AH$1266,Sheet1!N$1+(Sheet1!$A$1-1)*10,FALSE),IF(VLOOKUP($A1182,Sheet1!$B$3:$AH$1266,Sheet1!N$1+(Sheet1!$A$1-1)*10,FALSE)&gt;99999,-3,IF(VLOOKUP($A1182,Sheet1!$B$3:$AH$1266,Sheet1!N$1+(Sheet1!$A$1-1)*10,FALSE)&gt;9999,-2,IF(VLOOKUP($A1182,Sheet1!$B$3:$AH$1266,Sheet1!N$1+(Sheet1!$A$1-1)*10,FALSE)&gt;999,-1,0)))))))</f>
        <v>28700</v>
      </c>
    </row>
    <row r="1183" spans="1:30" ht="25.5" customHeight="1" x14ac:dyDescent="0.25">
      <c r="A1183" s="303"/>
      <c r="B1183" s="331"/>
      <c r="C1183" s="303"/>
      <c r="D1183" s="303"/>
      <c r="E1183" s="307"/>
      <c r="F1183" s="401"/>
      <c r="G1183" s="405"/>
      <c r="H1183" s="347"/>
      <c r="I1183" s="327"/>
      <c r="J1183" s="376"/>
      <c r="K1183" s="316"/>
      <c r="L1183" s="321"/>
      <c r="M1183" s="323"/>
      <c r="N1183" s="316"/>
      <c r="O1183" s="317" t="e">
        <f t="shared" si="40"/>
        <v>#NUM!</v>
      </c>
      <c r="P1183" s="317" t="e">
        <f>IF(O1183&lt;&gt;"",VLOOKUP($A1183,Sheet4!$A$2:$O$1309,14,FALSE)*100,"")</f>
        <v>#NUM!</v>
      </c>
      <c r="Q1183" s="317" t="e">
        <f>IF(P1183&lt;&gt;"",VLOOKUP($A1183,Sheet4!$A$2:$O$1309,15,FALSE)*100,"")</f>
        <v>#NUM!</v>
      </c>
      <c r="R1183" s="356" t="e">
        <f t="shared" si="41"/>
        <v>#NUM!</v>
      </c>
      <c r="S1183" s="356"/>
      <c r="T1183" s="356"/>
      <c r="U1183" s="392"/>
      <c r="V1183" s="392"/>
      <c r="W1183" s="392"/>
      <c r="X1183" s="392"/>
      <c r="Y1183" s="392"/>
      <c r="Z1183" s="392"/>
      <c r="AA1183" s="392"/>
      <c r="AB1183" s="392"/>
      <c r="AC1183" s="392"/>
      <c r="AD1183" s="392"/>
    </row>
    <row r="1184" spans="1:30" ht="25.5" customHeight="1" x14ac:dyDescent="0.25">
      <c r="A1184" s="133" t="s">
        <v>1739</v>
      </c>
      <c r="B1184" s="141" t="s">
        <v>1740</v>
      </c>
      <c r="C1184" s="133">
        <v>421502</v>
      </c>
      <c r="D1184" s="133">
        <v>772127</v>
      </c>
      <c r="E1184" s="67" t="s">
        <v>3031</v>
      </c>
      <c r="F1184" s="135" t="s">
        <v>4405</v>
      </c>
      <c r="G1184" s="118" t="s">
        <v>160</v>
      </c>
      <c r="H1184" s="136">
        <v>2.64</v>
      </c>
      <c r="I1184" s="119">
        <v>26473</v>
      </c>
      <c r="J1184" s="137" t="s">
        <v>4405</v>
      </c>
      <c r="K1184" s="118" t="s">
        <v>17</v>
      </c>
      <c r="L1184" s="122">
        <v>452</v>
      </c>
      <c r="M1184" s="123">
        <v>171</v>
      </c>
      <c r="N1184" s="118" t="s">
        <v>462</v>
      </c>
      <c r="O1184" s="71">
        <f t="shared" si="40"/>
        <v>8.5897313814097469</v>
      </c>
      <c r="P1184" s="71">
        <f>IF(O1184&lt;&gt;"",VLOOKUP($A1184,Sheet4!$A$2:$O$1309,14,FALSE)*100,"")</f>
        <v>3.4992372012557116</v>
      </c>
      <c r="Q1184" s="71">
        <f>IF(P1184&lt;&gt;"",VLOOKUP($A1184,Sheet4!$A$2:$O$1309,15,FALSE)*100,"")</f>
        <v>29.453023920883847</v>
      </c>
      <c r="R1184" s="73">
        <f t="shared" si="41"/>
        <v>10</v>
      </c>
      <c r="S1184" s="63" t="s">
        <v>4367</v>
      </c>
      <c r="T1184" s="63" t="str">
        <f>IF(ISNA(VLOOKUP(A1184,Sheet1!B$3:C$1266,2,FALSE)=TRUE),"NC",VLOOKUP(A1184,Sheet1!B$3:C$1266,2,FALSE))</f>
        <v>Rural</v>
      </c>
      <c r="U1184" s="66">
        <f>IF(ISNA(VLOOKUP($A1184,Sheet1!$B$3:$AH$1266,Sheet1!E$1+(Sheet1!$A$1-1)*10,FALSE))=TRUE,"---",IF(VLOOKUP($A1184,Sheet1!$B$3:$AH$1266,Sheet1!E$1+(Sheet1!$A$1-1)*10,FALSE)="---","---", (ROUND(VLOOKUP($A1184,Sheet1!$B$3:$AH$1266,Sheet1!E$1+(Sheet1!$A$1-1)*10,FALSE),IF(VLOOKUP($A1184,Sheet1!$B$3:$AH$1266,Sheet1!E$1+(Sheet1!$A$1-1)*10,FALSE)&gt;99999,-3,IF(VLOOKUP($A1184,Sheet1!$B$3:$AH$1266,Sheet1!E$1+(Sheet1!$A$1-1)*10,FALSE)&gt;9999,-2,IF(VLOOKUP($A1184,Sheet1!$B$3:$AH$1266,Sheet1!E$1+(Sheet1!$A$1-1)*10,FALSE)&gt;999,-1,0)))))))</f>
        <v>93</v>
      </c>
      <c r="V1184" s="66">
        <f>IF(ISNA(VLOOKUP($A1184,Sheet1!$B$3:$AH$1266,Sheet1!F$1+(Sheet1!$A$1-1)*10,FALSE))=TRUE,"---",IF(VLOOKUP($A1184,Sheet1!$B$3:$AH$1266,Sheet1!F$1+(Sheet1!$A$1-1)*10,FALSE)="---","---", (ROUND(VLOOKUP($A1184,Sheet1!$B$3:$AH$1266,Sheet1!F$1+(Sheet1!$A$1-1)*10,FALSE),IF(VLOOKUP($A1184,Sheet1!$B$3:$AH$1266,Sheet1!F$1+(Sheet1!$A$1-1)*10,FALSE)&gt;99999,-3,IF(VLOOKUP($A1184,Sheet1!$B$3:$AH$1266,Sheet1!F$1+(Sheet1!$A$1-1)*10,FALSE)&gt;9999,-2,IF(VLOOKUP($A1184,Sheet1!$B$3:$AH$1266,Sheet1!F$1+(Sheet1!$A$1-1)*10,FALSE)&gt;999,-1,0)))))))</f>
        <v>121</v>
      </c>
      <c r="W1184" s="66">
        <f>IF(ISNA(VLOOKUP($A1184,Sheet1!$B$3:$AH$1266,Sheet1!G$1+(Sheet1!$A$1-1)*10,FALSE))=TRUE,"---",IF(VLOOKUP($A1184,Sheet1!$B$3:$AH$1266,Sheet1!G$1+(Sheet1!$A$1-1)*10,FALSE)="---","---", (ROUND(VLOOKUP($A1184,Sheet1!$B$3:$AH$1266,Sheet1!G$1+(Sheet1!$A$1-1)*10,FALSE),IF(VLOOKUP($A1184,Sheet1!$B$3:$AH$1266,Sheet1!G$1+(Sheet1!$A$1-1)*10,FALSE)&gt;99999,-3,IF(VLOOKUP($A1184,Sheet1!$B$3:$AH$1266,Sheet1!G$1+(Sheet1!$A$1-1)*10,FALSE)&gt;9999,-2,IF(VLOOKUP($A1184,Sheet1!$B$3:$AH$1266,Sheet1!G$1+(Sheet1!$A$1-1)*10,FALSE)&gt;999,-1,0)))))))</f>
        <v>165</v>
      </c>
      <c r="X1184" s="66">
        <f>IF(ISNA(VLOOKUP($A1184,Sheet1!$B$3:$AH$1266,Sheet1!H$1+(Sheet1!$A$1-1)*10,FALSE))=TRUE,"---",IF(VLOOKUP($A1184,Sheet1!$B$3:$AH$1266,Sheet1!H$1+(Sheet1!$A$1-1)*10,FALSE)="---","---", (ROUND(VLOOKUP($A1184,Sheet1!$B$3:$AH$1266,Sheet1!H$1+(Sheet1!$A$1-1)*10,FALSE),IF(VLOOKUP($A1184,Sheet1!$B$3:$AH$1266,Sheet1!H$1+(Sheet1!$A$1-1)*10,FALSE)&gt;99999,-3,IF(VLOOKUP($A1184,Sheet1!$B$3:$AH$1266,Sheet1!H$1+(Sheet1!$A$1-1)*10,FALSE)&gt;9999,-2,IF(VLOOKUP($A1184,Sheet1!$B$3:$AH$1266,Sheet1!H$1+(Sheet1!$A$1-1)*10,FALSE)&gt;999,-1,0)))))))</f>
        <v>302</v>
      </c>
      <c r="Y1184" s="66">
        <f>IF(ISNA(VLOOKUP($A1184,Sheet1!$B$3:$AH$1266,Sheet1!I$1+(Sheet1!$A$1-1)*10,FALSE))=TRUE,"---",IF(VLOOKUP($A1184,Sheet1!$B$3:$AH$1266,Sheet1!I$1+(Sheet1!$A$1-1)*10,FALSE)="---","---", (ROUND(VLOOKUP($A1184,Sheet1!$B$3:$AH$1266,Sheet1!I$1+(Sheet1!$A$1-1)*10,FALSE),IF(VLOOKUP($A1184,Sheet1!$B$3:$AH$1266,Sheet1!I$1+(Sheet1!$A$1-1)*10,FALSE)&gt;99999,-3,IF(VLOOKUP($A1184,Sheet1!$B$3:$AH$1266,Sheet1!I$1+(Sheet1!$A$1-1)*10,FALSE)&gt;9999,-2,IF(VLOOKUP($A1184,Sheet1!$B$3:$AH$1266,Sheet1!I$1+(Sheet1!$A$1-1)*10,FALSE)&gt;999,-1,0)))))))</f>
        <v>418</v>
      </c>
      <c r="Z1184" s="66">
        <f>IF(ISNA(VLOOKUP($A1184,Sheet1!$B$3:$AH$1266,Sheet1!J$1+(Sheet1!$A$1-1)*10,FALSE))=TRUE,"---",IF(VLOOKUP($A1184,Sheet1!$B$3:$AH$1266,Sheet1!J$1+(Sheet1!$A$1-1)*10,FALSE)="---","---", (ROUND(VLOOKUP($A1184,Sheet1!$B$3:$AH$1266,Sheet1!J$1+(Sheet1!$A$1-1)*10,FALSE),IF(VLOOKUP($A1184,Sheet1!$B$3:$AH$1266,Sheet1!J$1+(Sheet1!$A$1-1)*10,FALSE)&gt;99999,-3,IF(VLOOKUP($A1184,Sheet1!$B$3:$AH$1266,Sheet1!J$1+(Sheet1!$A$1-1)*10,FALSE)&gt;9999,-2,IF(VLOOKUP($A1184,Sheet1!$B$3:$AH$1266,Sheet1!J$1+(Sheet1!$A$1-1)*10,FALSE)&gt;999,-1,0)))))))</f>
        <v>583</v>
      </c>
      <c r="AA1184" s="66">
        <f>IF(ISNA(VLOOKUP($A1184,Sheet1!$B$3:$AH$1266,Sheet1!K$1+(Sheet1!$A$1-1)*10,FALSE))=TRUE,"---",IF(VLOOKUP($A1184,Sheet1!$B$3:$AH$1266,Sheet1!K$1+(Sheet1!$A$1-1)*10,FALSE)="---","---", (ROUND(VLOOKUP($A1184,Sheet1!$B$3:$AH$1266,Sheet1!K$1+(Sheet1!$A$1-1)*10,FALSE),IF(VLOOKUP($A1184,Sheet1!$B$3:$AH$1266,Sheet1!K$1+(Sheet1!$A$1-1)*10,FALSE)&gt;99999,-3,IF(VLOOKUP($A1184,Sheet1!$B$3:$AH$1266,Sheet1!K$1+(Sheet1!$A$1-1)*10,FALSE)&gt;9999,-2,IF(VLOOKUP($A1184,Sheet1!$B$3:$AH$1266,Sheet1!K$1+(Sheet1!$A$1-1)*10,FALSE)&gt;999,-1,0)))))))</f>
        <v>728</v>
      </c>
      <c r="AB1184" s="66">
        <f>IF(ISNA(VLOOKUP($A1184,Sheet1!$B$3:$AH$1266,Sheet1!L$1+(Sheet1!$A$1-1)*10,FALSE))=TRUE,"---",IF(VLOOKUP($A1184,Sheet1!$B$3:$AH$1266,Sheet1!L$1+(Sheet1!$A$1-1)*10,FALSE)="---","---", (ROUND(VLOOKUP($A1184,Sheet1!$B$3:$AH$1266,Sheet1!L$1+(Sheet1!$A$1-1)*10,FALSE),IF(VLOOKUP($A1184,Sheet1!$B$3:$AH$1266,Sheet1!L$1+(Sheet1!$A$1-1)*10,FALSE)&gt;99999,-3,IF(VLOOKUP($A1184,Sheet1!$B$3:$AH$1266,Sheet1!L$1+(Sheet1!$A$1-1)*10,FALSE)&gt;9999,-2,IF(VLOOKUP($A1184,Sheet1!$B$3:$AH$1266,Sheet1!L$1+(Sheet1!$A$1-1)*10,FALSE)&gt;999,-1,0)))))))</f>
        <v>878</v>
      </c>
      <c r="AC1184" s="66">
        <f>IF(ISNA(VLOOKUP($A1184,Sheet1!$B$3:$AH$1266,Sheet1!M$1+(Sheet1!$A$1-1)*10,FALSE))=TRUE,"---",IF(VLOOKUP($A1184,Sheet1!$B$3:$AH$1266,Sheet1!M$1+(Sheet1!$A$1-1)*10,FALSE)="---","---", (ROUND(VLOOKUP($A1184,Sheet1!$B$3:$AH$1266,Sheet1!M$1+(Sheet1!$A$1-1)*10,FALSE),IF(VLOOKUP($A1184,Sheet1!$B$3:$AH$1266,Sheet1!M$1+(Sheet1!$A$1-1)*10,FALSE)&gt;99999,-3,IF(VLOOKUP($A1184,Sheet1!$B$3:$AH$1266,Sheet1!M$1+(Sheet1!$A$1-1)*10,FALSE)&gt;9999,-2,IF(VLOOKUP($A1184,Sheet1!$B$3:$AH$1266,Sheet1!M$1+(Sheet1!$A$1-1)*10,FALSE)&gt;999,-1,0)))))))</f>
        <v>1040</v>
      </c>
      <c r="AD1184" s="66">
        <f>IF(ISNA(VLOOKUP($A1184,Sheet1!$B$3:$AH$1266,Sheet1!N$1+(Sheet1!$A$1-1)*10,FALSE))=TRUE,"---",IF(VLOOKUP($A1184,Sheet1!$B$3:$AH$1266,Sheet1!N$1+(Sheet1!$A$1-1)*10,FALSE)="---","---", (ROUND(VLOOKUP($A1184,Sheet1!$B$3:$AH$1266,Sheet1!N$1+(Sheet1!$A$1-1)*10,FALSE),IF(VLOOKUP($A1184,Sheet1!$B$3:$AH$1266,Sheet1!N$1+(Sheet1!$A$1-1)*10,FALSE)&gt;99999,-3,IF(VLOOKUP($A1184,Sheet1!$B$3:$AH$1266,Sheet1!N$1+(Sheet1!$A$1-1)*10,FALSE)&gt;9999,-2,IF(VLOOKUP($A1184,Sheet1!$B$3:$AH$1266,Sheet1!N$1+(Sheet1!$A$1-1)*10,FALSE)&gt;999,-1,0)))))))</f>
        <v>1280</v>
      </c>
    </row>
    <row r="1185" spans="1:30" ht="25.5" customHeight="1" x14ac:dyDescent="0.25">
      <c r="A1185" s="125" t="s">
        <v>1741</v>
      </c>
      <c r="B1185" s="138" t="s">
        <v>1742</v>
      </c>
      <c r="C1185" s="125">
        <v>421750</v>
      </c>
      <c r="D1185" s="125">
        <v>771444</v>
      </c>
      <c r="E1185" s="70" t="s">
        <v>3031</v>
      </c>
      <c r="F1185" s="52">
        <v>1919</v>
      </c>
      <c r="G1185" s="127" t="s">
        <v>286</v>
      </c>
      <c r="H1185" s="128">
        <v>383</v>
      </c>
      <c r="I1185" s="112">
        <v>7083</v>
      </c>
      <c r="J1185" s="113">
        <v>9.18</v>
      </c>
      <c r="K1185" s="114" t="s">
        <v>4405</v>
      </c>
      <c r="L1185" s="115">
        <v>6900</v>
      </c>
      <c r="M1185" s="155">
        <v>18</v>
      </c>
      <c r="N1185" s="114" t="s">
        <v>4405</v>
      </c>
      <c r="O1185" s="68" t="str">
        <f t="shared" si="40"/>
        <v>&gt;50</v>
      </c>
      <c r="P1185" s="68">
        <f>IF(O1185&lt;&gt;"",VLOOKUP($A1185,Sheet4!$A$2:$O$1309,14,FALSE)*100,"")</f>
        <v>8.7311663271629101</v>
      </c>
      <c r="Q1185" s="68">
        <f>IF(P1185&lt;&gt;"",VLOOKUP($A1185,Sheet4!$A$2:$O$1309,15,FALSE)*100,"")</f>
        <v>59.134366516594881</v>
      </c>
      <c r="R1185" s="74" t="str">
        <f t="shared" si="41"/>
        <v>&lt;2</v>
      </c>
      <c r="S1185" s="64" t="s">
        <v>4367</v>
      </c>
      <c r="T1185" s="64" t="str">
        <f>IF(ISNA(VLOOKUP(A1185,Sheet1!B$3:C$1266,2,FALSE)=TRUE),"NC",VLOOKUP(A1185,Sheet1!B$3:C$1266,2,FALSE))</f>
        <v>Rural</v>
      </c>
      <c r="U1185" s="65">
        <f>IF(ISNA(VLOOKUP($A1185,Sheet1!$B$3:$AH$1266,Sheet1!E$1+(Sheet1!$A$1-1)*10,FALSE))=TRUE,"---",IF(VLOOKUP($A1185,Sheet1!$B$3:$AH$1266,Sheet1!E$1+(Sheet1!$A$1-1)*10,FALSE)="---","---", (ROUND(VLOOKUP($A1185,Sheet1!$B$3:$AH$1266,Sheet1!E$1+(Sheet1!$A$1-1)*10,FALSE),IF(VLOOKUP($A1185,Sheet1!$B$3:$AH$1266,Sheet1!E$1+(Sheet1!$A$1-1)*10,FALSE)&gt;99999,-3,IF(VLOOKUP($A1185,Sheet1!$B$3:$AH$1266,Sheet1!E$1+(Sheet1!$A$1-1)*10,FALSE)&gt;9999,-2,IF(VLOOKUP($A1185,Sheet1!$B$3:$AH$1266,Sheet1!E$1+(Sheet1!$A$1-1)*10,FALSE)&gt;999,-1,0)))))))</f>
        <v>4720</v>
      </c>
      <c r="V1185" s="65">
        <f>IF(ISNA(VLOOKUP($A1185,Sheet1!$B$3:$AH$1266,Sheet1!F$1+(Sheet1!$A$1-1)*10,FALSE))=TRUE,"---",IF(VLOOKUP($A1185,Sheet1!$B$3:$AH$1266,Sheet1!F$1+(Sheet1!$A$1-1)*10,FALSE)="---","---", (ROUND(VLOOKUP($A1185,Sheet1!$B$3:$AH$1266,Sheet1!F$1+(Sheet1!$A$1-1)*10,FALSE),IF(VLOOKUP($A1185,Sheet1!$B$3:$AH$1266,Sheet1!F$1+(Sheet1!$A$1-1)*10,FALSE)&gt;99999,-3,IF(VLOOKUP($A1185,Sheet1!$B$3:$AH$1266,Sheet1!F$1+(Sheet1!$A$1-1)*10,FALSE)&gt;9999,-2,IF(VLOOKUP($A1185,Sheet1!$B$3:$AH$1266,Sheet1!F$1+(Sheet1!$A$1-1)*10,FALSE)&gt;999,-1,0)))))))</f>
        <v>5660</v>
      </c>
      <c r="W1185" s="65">
        <f>IF(ISNA(VLOOKUP($A1185,Sheet1!$B$3:$AH$1266,Sheet1!G$1+(Sheet1!$A$1-1)*10,FALSE))=TRUE,"---",IF(VLOOKUP($A1185,Sheet1!$B$3:$AH$1266,Sheet1!G$1+(Sheet1!$A$1-1)*10,FALSE)="---","---", (ROUND(VLOOKUP($A1185,Sheet1!$B$3:$AH$1266,Sheet1!G$1+(Sheet1!$A$1-1)*10,FALSE),IF(VLOOKUP($A1185,Sheet1!$B$3:$AH$1266,Sheet1!G$1+(Sheet1!$A$1-1)*10,FALSE)&gt;99999,-3,IF(VLOOKUP($A1185,Sheet1!$B$3:$AH$1266,Sheet1!G$1+(Sheet1!$A$1-1)*10,FALSE)&gt;9999,-2,IF(VLOOKUP($A1185,Sheet1!$B$3:$AH$1266,Sheet1!G$1+(Sheet1!$A$1-1)*10,FALSE)&gt;999,-1,0)))))))</f>
        <v>6970</v>
      </c>
      <c r="X1185" s="65">
        <f>IF(ISNA(VLOOKUP($A1185,Sheet1!$B$3:$AH$1266,Sheet1!H$1+(Sheet1!$A$1-1)*10,FALSE))=TRUE,"---",IF(VLOOKUP($A1185,Sheet1!$B$3:$AH$1266,Sheet1!H$1+(Sheet1!$A$1-1)*10,FALSE)="---","---", (ROUND(VLOOKUP($A1185,Sheet1!$B$3:$AH$1266,Sheet1!H$1+(Sheet1!$A$1-1)*10,FALSE),IF(VLOOKUP($A1185,Sheet1!$B$3:$AH$1266,Sheet1!H$1+(Sheet1!$A$1-1)*10,FALSE)&gt;99999,-3,IF(VLOOKUP($A1185,Sheet1!$B$3:$AH$1266,Sheet1!H$1+(Sheet1!$A$1-1)*10,FALSE)&gt;9999,-2,IF(VLOOKUP($A1185,Sheet1!$B$3:$AH$1266,Sheet1!H$1+(Sheet1!$A$1-1)*10,FALSE)&gt;999,-1,0)))))))</f>
        <v>10700</v>
      </c>
      <c r="Y1185" s="65">
        <f>IF(ISNA(VLOOKUP($A1185,Sheet1!$B$3:$AH$1266,Sheet1!I$1+(Sheet1!$A$1-1)*10,FALSE))=TRUE,"---",IF(VLOOKUP($A1185,Sheet1!$B$3:$AH$1266,Sheet1!I$1+(Sheet1!$A$1-1)*10,FALSE)="---","---", (ROUND(VLOOKUP($A1185,Sheet1!$B$3:$AH$1266,Sheet1!I$1+(Sheet1!$A$1-1)*10,FALSE),IF(VLOOKUP($A1185,Sheet1!$B$3:$AH$1266,Sheet1!I$1+(Sheet1!$A$1-1)*10,FALSE)&gt;99999,-3,IF(VLOOKUP($A1185,Sheet1!$B$3:$AH$1266,Sheet1!I$1+(Sheet1!$A$1-1)*10,FALSE)&gt;9999,-2,IF(VLOOKUP($A1185,Sheet1!$B$3:$AH$1266,Sheet1!I$1+(Sheet1!$A$1-1)*10,FALSE)&gt;999,-1,0)))))))</f>
        <v>13300</v>
      </c>
      <c r="Z1185" s="65">
        <f>IF(ISNA(VLOOKUP($A1185,Sheet1!$B$3:$AH$1266,Sheet1!J$1+(Sheet1!$A$1-1)*10,FALSE))=TRUE,"---",IF(VLOOKUP($A1185,Sheet1!$B$3:$AH$1266,Sheet1!J$1+(Sheet1!$A$1-1)*10,FALSE)="---","---", (ROUND(VLOOKUP($A1185,Sheet1!$B$3:$AH$1266,Sheet1!J$1+(Sheet1!$A$1-1)*10,FALSE),IF(VLOOKUP($A1185,Sheet1!$B$3:$AH$1266,Sheet1!J$1+(Sheet1!$A$1-1)*10,FALSE)&gt;99999,-3,IF(VLOOKUP($A1185,Sheet1!$B$3:$AH$1266,Sheet1!J$1+(Sheet1!$A$1-1)*10,FALSE)&gt;9999,-2,IF(VLOOKUP($A1185,Sheet1!$B$3:$AH$1266,Sheet1!J$1+(Sheet1!$A$1-1)*10,FALSE)&gt;999,-1,0)))))))</f>
        <v>17000</v>
      </c>
      <c r="AA1185" s="65">
        <f>IF(ISNA(VLOOKUP($A1185,Sheet1!$B$3:$AH$1266,Sheet1!K$1+(Sheet1!$A$1-1)*10,FALSE))=TRUE,"---",IF(VLOOKUP($A1185,Sheet1!$B$3:$AH$1266,Sheet1!K$1+(Sheet1!$A$1-1)*10,FALSE)="---","---", (ROUND(VLOOKUP($A1185,Sheet1!$B$3:$AH$1266,Sheet1!K$1+(Sheet1!$A$1-1)*10,FALSE),IF(VLOOKUP($A1185,Sheet1!$B$3:$AH$1266,Sheet1!K$1+(Sheet1!$A$1-1)*10,FALSE)&gt;99999,-3,IF(VLOOKUP($A1185,Sheet1!$B$3:$AH$1266,Sheet1!K$1+(Sheet1!$A$1-1)*10,FALSE)&gt;9999,-2,IF(VLOOKUP($A1185,Sheet1!$B$3:$AH$1266,Sheet1!K$1+(Sheet1!$A$1-1)*10,FALSE)&gt;999,-1,0)))))))</f>
        <v>20100</v>
      </c>
      <c r="AB1185" s="65">
        <f>IF(ISNA(VLOOKUP($A1185,Sheet1!$B$3:$AH$1266,Sheet1!L$1+(Sheet1!$A$1-1)*10,FALSE))=TRUE,"---",IF(VLOOKUP($A1185,Sheet1!$B$3:$AH$1266,Sheet1!L$1+(Sheet1!$A$1-1)*10,FALSE)="---","---", (ROUND(VLOOKUP($A1185,Sheet1!$B$3:$AH$1266,Sheet1!L$1+(Sheet1!$A$1-1)*10,FALSE),IF(VLOOKUP($A1185,Sheet1!$B$3:$AH$1266,Sheet1!L$1+(Sheet1!$A$1-1)*10,FALSE)&gt;99999,-3,IF(VLOOKUP($A1185,Sheet1!$B$3:$AH$1266,Sheet1!L$1+(Sheet1!$A$1-1)*10,FALSE)&gt;9999,-2,IF(VLOOKUP($A1185,Sheet1!$B$3:$AH$1266,Sheet1!L$1+(Sheet1!$A$1-1)*10,FALSE)&gt;999,-1,0)))))))</f>
        <v>23100</v>
      </c>
      <c r="AC1185" s="65">
        <f>IF(ISNA(VLOOKUP($A1185,Sheet1!$B$3:$AH$1266,Sheet1!M$1+(Sheet1!$A$1-1)*10,FALSE))=TRUE,"---",IF(VLOOKUP($A1185,Sheet1!$B$3:$AH$1266,Sheet1!M$1+(Sheet1!$A$1-1)*10,FALSE)="---","---", (ROUND(VLOOKUP($A1185,Sheet1!$B$3:$AH$1266,Sheet1!M$1+(Sheet1!$A$1-1)*10,FALSE),IF(VLOOKUP($A1185,Sheet1!$B$3:$AH$1266,Sheet1!M$1+(Sheet1!$A$1-1)*10,FALSE)&gt;99999,-3,IF(VLOOKUP($A1185,Sheet1!$B$3:$AH$1266,Sheet1!M$1+(Sheet1!$A$1-1)*10,FALSE)&gt;9999,-2,IF(VLOOKUP($A1185,Sheet1!$B$3:$AH$1266,Sheet1!M$1+(Sheet1!$A$1-1)*10,FALSE)&gt;999,-1,0)))))))</f>
        <v>26300</v>
      </c>
      <c r="AD1185" s="65">
        <f>IF(ISNA(VLOOKUP($A1185,Sheet1!$B$3:$AH$1266,Sheet1!N$1+(Sheet1!$A$1-1)*10,FALSE))=TRUE,"---",IF(VLOOKUP($A1185,Sheet1!$B$3:$AH$1266,Sheet1!N$1+(Sheet1!$A$1-1)*10,FALSE)="---","---", (ROUND(VLOOKUP($A1185,Sheet1!$B$3:$AH$1266,Sheet1!N$1+(Sheet1!$A$1-1)*10,FALSE),IF(VLOOKUP($A1185,Sheet1!$B$3:$AH$1266,Sheet1!N$1+(Sheet1!$A$1-1)*10,FALSE)&gt;99999,-3,IF(VLOOKUP($A1185,Sheet1!$B$3:$AH$1266,Sheet1!N$1+(Sheet1!$A$1-1)*10,FALSE)&gt;9999,-2,IF(VLOOKUP($A1185,Sheet1!$B$3:$AH$1266,Sheet1!N$1+(Sheet1!$A$1-1)*10,FALSE)&gt;999,-1,0)))))))</f>
        <v>30800</v>
      </c>
    </row>
    <row r="1186" spans="1:30" ht="25.5" customHeight="1" x14ac:dyDescent="0.25">
      <c r="A1186" s="133" t="s">
        <v>1743</v>
      </c>
      <c r="B1186" s="134" t="s">
        <v>1744</v>
      </c>
      <c r="C1186" s="133">
        <v>422238</v>
      </c>
      <c r="D1186" s="133">
        <v>770658</v>
      </c>
      <c r="E1186" s="67" t="s">
        <v>3031</v>
      </c>
      <c r="F1186" s="135" t="s">
        <v>4405</v>
      </c>
      <c r="G1186" s="118" t="s">
        <v>160</v>
      </c>
      <c r="H1186" s="165">
        <v>1.7</v>
      </c>
      <c r="I1186" s="119">
        <v>12973</v>
      </c>
      <c r="J1186" s="137" t="s">
        <v>4405</v>
      </c>
      <c r="K1186" s="118" t="s">
        <v>17</v>
      </c>
      <c r="L1186" s="122">
        <v>1940</v>
      </c>
      <c r="M1186" s="123">
        <v>1141</v>
      </c>
      <c r="N1186" s="118" t="s">
        <v>145</v>
      </c>
      <c r="O1186" s="71" t="str">
        <f t="shared" si="40"/>
        <v>&lt;0.2</v>
      </c>
      <c r="P1186" s="71">
        <f>IF(O1186&lt;&gt;"",VLOOKUP($A1186,Sheet4!$A$2:$O$1309,14,FALSE)*100,"")</f>
        <v>1.5365610095873228</v>
      </c>
      <c r="Q1186" s="71">
        <f>IF(P1186&lt;&gt;"",VLOOKUP($A1186,Sheet4!$A$2:$O$1309,15,FALSE)*100,"")</f>
        <v>14.07322453952008</v>
      </c>
      <c r="R1186" s="73" t="str">
        <f t="shared" si="41"/>
        <v>&gt;500</v>
      </c>
      <c r="S1186" s="63" t="s">
        <v>4367</v>
      </c>
      <c r="T1186" s="63" t="str">
        <f>IF(ISNA(VLOOKUP(A1186,Sheet1!B$3:C$1266,2,FALSE)=TRUE),"NC",VLOOKUP(A1186,Sheet1!B$3:C$1266,2,FALSE))</f>
        <v>Rural</v>
      </c>
      <c r="U1186" s="66">
        <f>IF(ISNA(VLOOKUP($A1186,Sheet1!$B$3:$AH$1266,Sheet1!E$1+(Sheet1!$A$1-1)*10,FALSE))=TRUE,"---",IF(VLOOKUP($A1186,Sheet1!$B$3:$AH$1266,Sheet1!E$1+(Sheet1!$A$1-1)*10,FALSE)="---","---", (ROUND(VLOOKUP($A1186,Sheet1!$B$3:$AH$1266,Sheet1!E$1+(Sheet1!$A$1-1)*10,FALSE),IF(VLOOKUP($A1186,Sheet1!$B$3:$AH$1266,Sheet1!E$1+(Sheet1!$A$1-1)*10,FALSE)&gt;99999,-3,IF(VLOOKUP($A1186,Sheet1!$B$3:$AH$1266,Sheet1!E$1+(Sheet1!$A$1-1)*10,FALSE)&gt;9999,-2,IF(VLOOKUP($A1186,Sheet1!$B$3:$AH$1266,Sheet1!E$1+(Sheet1!$A$1-1)*10,FALSE)&gt;999,-1,0)))))))</f>
        <v>58</v>
      </c>
      <c r="V1186" s="66">
        <f>IF(ISNA(VLOOKUP($A1186,Sheet1!$B$3:$AH$1266,Sheet1!F$1+(Sheet1!$A$1-1)*10,FALSE))=TRUE,"---",IF(VLOOKUP($A1186,Sheet1!$B$3:$AH$1266,Sheet1!F$1+(Sheet1!$A$1-1)*10,FALSE)="---","---", (ROUND(VLOOKUP($A1186,Sheet1!$B$3:$AH$1266,Sheet1!F$1+(Sheet1!$A$1-1)*10,FALSE),IF(VLOOKUP($A1186,Sheet1!$B$3:$AH$1266,Sheet1!F$1+(Sheet1!$A$1-1)*10,FALSE)&gt;99999,-3,IF(VLOOKUP($A1186,Sheet1!$B$3:$AH$1266,Sheet1!F$1+(Sheet1!$A$1-1)*10,FALSE)&gt;9999,-2,IF(VLOOKUP($A1186,Sheet1!$B$3:$AH$1266,Sheet1!F$1+(Sheet1!$A$1-1)*10,FALSE)&gt;999,-1,0)))))))</f>
        <v>75</v>
      </c>
      <c r="W1186" s="66">
        <f>IF(ISNA(VLOOKUP($A1186,Sheet1!$B$3:$AH$1266,Sheet1!G$1+(Sheet1!$A$1-1)*10,FALSE))=TRUE,"---",IF(VLOOKUP($A1186,Sheet1!$B$3:$AH$1266,Sheet1!G$1+(Sheet1!$A$1-1)*10,FALSE)="---","---", (ROUND(VLOOKUP($A1186,Sheet1!$B$3:$AH$1266,Sheet1!G$1+(Sheet1!$A$1-1)*10,FALSE),IF(VLOOKUP($A1186,Sheet1!$B$3:$AH$1266,Sheet1!G$1+(Sheet1!$A$1-1)*10,FALSE)&gt;99999,-3,IF(VLOOKUP($A1186,Sheet1!$B$3:$AH$1266,Sheet1!G$1+(Sheet1!$A$1-1)*10,FALSE)&gt;9999,-2,IF(VLOOKUP($A1186,Sheet1!$B$3:$AH$1266,Sheet1!G$1+(Sheet1!$A$1-1)*10,FALSE)&gt;999,-1,0)))))))</f>
        <v>102</v>
      </c>
      <c r="X1186" s="66">
        <f>IF(ISNA(VLOOKUP($A1186,Sheet1!$B$3:$AH$1266,Sheet1!H$1+(Sheet1!$A$1-1)*10,FALSE))=TRUE,"---",IF(VLOOKUP($A1186,Sheet1!$B$3:$AH$1266,Sheet1!H$1+(Sheet1!$A$1-1)*10,FALSE)="---","---", (ROUND(VLOOKUP($A1186,Sheet1!$B$3:$AH$1266,Sheet1!H$1+(Sheet1!$A$1-1)*10,FALSE),IF(VLOOKUP($A1186,Sheet1!$B$3:$AH$1266,Sheet1!H$1+(Sheet1!$A$1-1)*10,FALSE)&gt;99999,-3,IF(VLOOKUP($A1186,Sheet1!$B$3:$AH$1266,Sheet1!H$1+(Sheet1!$A$1-1)*10,FALSE)&gt;9999,-2,IF(VLOOKUP($A1186,Sheet1!$B$3:$AH$1266,Sheet1!H$1+(Sheet1!$A$1-1)*10,FALSE)&gt;999,-1,0)))))))</f>
        <v>188</v>
      </c>
      <c r="Y1186" s="66">
        <f>IF(ISNA(VLOOKUP($A1186,Sheet1!$B$3:$AH$1266,Sheet1!I$1+(Sheet1!$A$1-1)*10,FALSE))=TRUE,"---",IF(VLOOKUP($A1186,Sheet1!$B$3:$AH$1266,Sheet1!I$1+(Sheet1!$A$1-1)*10,FALSE)="---","---", (ROUND(VLOOKUP($A1186,Sheet1!$B$3:$AH$1266,Sheet1!I$1+(Sheet1!$A$1-1)*10,FALSE),IF(VLOOKUP($A1186,Sheet1!$B$3:$AH$1266,Sheet1!I$1+(Sheet1!$A$1-1)*10,FALSE)&gt;99999,-3,IF(VLOOKUP($A1186,Sheet1!$B$3:$AH$1266,Sheet1!I$1+(Sheet1!$A$1-1)*10,FALSE)&gt;9999,-2,IF(VLOOKUP($A1186,Sheet1!$B$3:$AH$1266,Sheet1!I$1+(Sheet1!$A$1-1)*10,FALSE)&gt;999,-1,0)))))))</f>
        <v>259</v>
      </c>
      <c r="Z1186" s="66">
        <f>IF(ISNA(VLOOKUP($A1186,Sheet1!$B$3:$AH$1266,Sheet1!J$1+(Sheet1!$A$1-1)*10,FALSE))=TRUE,"---",IF(VLOOKUP($A1186,Sheet1!$B$3:$AH$1266,Sheet1!J$1+(Sheet1!$A$1-1)*10,FALSE)="---","---", (ROUND(VLOOKUP($A1186,Sheet1!$B$3:$AH$1266,Sheet1!J$1+(Sheet1!$A$1-1)*10,FALSE),IF(VLOOKUP($A1186,Sheet1!$B$3:$AH$1266,Sheet1!J$1+(Sheet1!$A$1-1)*10,FALSE)&gt;99999,-3,IF(VLOOKUP($A1186,Sheet1!$B$3:$AH$1266,Sheet1!J$1+(Sheet1!$A$1-1)*10,FALSE)&gt;9999,-2,IF(VLOOKUP($A1186,Sheet1!$B$3:$AH$1266,Sheet1!J$1+(Sheet1!$A$1-1)*10,FALSE)&gt;999,-1,0)))))))</f>
        <v>360</v>
      </c>
      <c r="AA1186" s="66">
        <f>IF(ISNA(VLOOKUP($A1186,Sheet1!$B$3:$AH$1266,Sheet1!K$1+(Sheet1!$A$1-1)*10,FALSE))=TRUE,"---",IF(VLOOKUP($A1186,Sheet1!$B$3:$AH$1266,Sheet1!K$1+(Sheet1!$A$1-1)*10,FALSE)="---","---", (ROUND(VLOOKUP($A1186,Sheet1!$B$3:$AH$1266,Sheet1!K$1+(Sheet1!$A$1-1)*10,FALSE),IF(VLOOKUP($A1186,Sheet1!$B$3:$AH$1266,Sheet1!K$1+(Sheet1!$A$1-1)*10,FALSE)&gt;99999,-3,IF(VLOOKUP($A1186,Sheet1!$B$3:$AH$1266,Sheet1!K$1+(Sheet1!$A$1-1)*10,FALSE)&gt;9999,-2,IF(VLOOKUP($A1186,Sheet1!$B$3:$AH$1266,Sheet1!K$1+(Sheet1!$A$1-1)*10,FALSE)&gt;999,-1,0)))))))</f>
        <v>449</v>
      </c>
      <c r="AB1186" s="66">
        <f>IF(ISNA(VLOOKUP($A1186,Sheet1!$B$3:$AH$1266,Sheet1!L$1+(Sheet1!$A$1-1)*10,FALSE))=TRUE,"---",IF(VLOOKUP($A1186,Sheet1!$B$3:$AH$1266,Sheet1!L$1+(Sheet1!$A$1-1)*10,FALSE)="---","---", (ROUND(VLOOKUP($A1186,Sheet1!$B$3:$AH$1266,Sheet1!L$1+(Sheet1!$A$1-1)*10,FALSE),IF(VLOOKUP($A1186,Sheet1!$B$3:$AH$1266,Sheet1!L$1+(Sheet1!$A$1-1)*10,FALSE)&gt;99999,-3,IF(VLOOKUP($A1186,Sheet1!$B$3:$AH$1266,Sheet1!L$1+(Sheet1!$A$1-1)*10,FALSE)&gt;9999,-2,IF(VLOOKUP($A1186,Sheet1!$B$3:$AH$1266,Sheet1!L$1+(Sheet1!$A$1-1)*10,FALSE)&gt;999,-1,0)))))))</f>
        <v>541</v>
      </c>
      <c r="AC1186" s="66">
        <f>IF(ISNA(VLOOKUP($A1186,Sheet1!$B$3:$AH$1266,Sheet1!M$1+(Sheet1!$A$1-1)*10,FALSE))=TRUE,"---",IF(VLOOKUP($A1186,Sheet1!$B$3:$AH$1266,Sheet1!M$1+(Sheet1!$A$1-1)*10,FALSE)="---","---", (ROUND(VLOOKUP($A1186,Sheet1!$B$3:$AH$1266,Sheet1!M$1+(Sheet1!$A$1-1)*10,FALSE),IF(VLOOKUP($A1186,Sheet1!$B$3:$AH$1266,Sheet1!M$1+(Sheet1!$A$1-1)*10,FALSE)&gt;99999,-3,IF(VLOOKUP($A1186,Sheet1!$B$3:$AH$1266,Sheet1!M$1+(Sheet1!$A$1-1)*10,FALSE)&gt;9999,-2,IF(VLOOKUP($A1186,Sheet1!$B$3:$AH$1266,Sheet1!M$1+(Sheet1!$A$1-1)*10,FALSE)&gt;999,-1,0)))))))</f>
        <v>640</v>
      </c>
      <c r="AD1186" s="66">
        <f>IF(ISNA(VLOOKUP($A1186,Sheet1!$B$3:$AH$1266,Sheet1!N$1+(Sheet1!$A$1-1)*10,FALSE))=TRUE,"---",IF(VLOOKUP($A1186,Sheet1!$B$3:$AH$1266,Sheet1!N$1+(Sheet1!$A$1-1)*10,FALSE)="---","---", (ROUND(VLOOKUP($A1186,Sheet1!$B$3:$AH$1266,Sheet1!N$1+(Sheet1!$A$1-1)*10,FALSE),IF(VLOOKUP($A1186,Sheet1!$B$3:$AH$1266,Sheet1!N$1+(Sheet1!$A$1-1)*10,FALSE)&gt;99999,-3,IF(VLOOKUP($A1186,Sheet1!$B$3:$AH$1266,Sheet1!N$1+(Sheet1!$A$1-1)*10,FALSE)&gt;9999,-2,IF(VLOOKUP($A1186,Sheet1!$B$3:$AH$1266,Sheet1!N$1+(Sheet1!$A$1-1)*10,FALSE)&gt;999,-1,0)))))))</f>
        <v>787</v>
      </c>
    </row>
    <row r="1187" spans="1:30" ht="25.5" customHeight="1" x14ac:dyDescent="0.25">
      <c r="A1187" s="125" t="s">
        <v>1745</v>
      </c>
      <c r="B1187" s="126" t="s">
        <v>1746</v>
      </c>
      <c r="C1187" s="125">
        <v>422031</v>
      </c>
      <c r="D1187" s="125">
        <v>770907</v>
      </c>
      <c r="E1187" s="70" t="s">
        <v>3031</v>
      </c>
      <c r="F1187" s="139" t="s">
        <v>4405</v>
      </c>
      <c r="G1187" s="127" t="s">
        <v>160</v>
      </c>
      <c r="H1187" s="128">
        <v>2.34</v>
      </c>
      <c r="I1187" s="112">
        <v>26473</v>
      </c>
      <c r="J1187" s="140" t="s">
        <v>4405</v>
      </c>
      <c r="K1187" s="127" t="s">
        <v>17</v>
      </c>
      <c r="L1187" s="115">
        <v>757</v>
      </c>
      <c r="M1187" s="116">
        <v>324</v>
      </c>
      <c r="N1187" s="127" t="s">
        <v>32</v>
      </c>
      <c r="O1187" s="68">
        <f t="shared" si="40"/>
        <v>2.8226419538431373</v>
      </c>
      <c r="P1187" s="68">
        <f>IF(O1187&lt;&gt;"",VLOOKUP($A1187,Sheet4!$A$2:$O$1309,14,FALSE)*100,"")</f>
        <v>2.3676598850463138</v>
      </c>
      <c r="Q1187" s="68">
        <f>IF(P1187&lt;&gt;"",VLOOKUP($A1187,Sheet4!$A$2:$O$1309,15,FALSE)*100,"")</f>
        <v>20.91937230952481</v>
      </c>
      <c r="R1187" s="74">
        <f t="shared" si="41"/>
        <v>35</v>
      </c>
      <c r="S1187" s="64" t="s">
        <v>4367</v>
      </c>
      <c r="T1187" s="64" t="str">
        <f>IF(ISNA(VLOOKUP(A1187,Sheet1!B$3:C$1266,2,FALSE)=TRUE),"NC",VLOOKUP(A1187,Sheet1!B$3:C$1266,2,FALSE))</f>
        <v>Rural</v>
      </c>
      <c r="U1187" s="65">
        <f>IF(ISNA(VLOOKUP($A1187,Sheet1!$B$3:$AH$1266,Sheet1!E$1+(Sheet1!$A$1-1)*10,FALSE))=TRUE,"---",IF(VLOOKUP($A1187,Sheet1!$B$3:$AH$1266,Sheet1!E$1+(Sheet1!$A$1-1)*10,FALSE)="---","---", (ROUND(VLOOKUP($A1187,Sheet1!$B$3:$AH$1266,Sheet1!E$1+(Sheet1!$A$1-1)*10,FALSE),IF(VLOOKUP($A1187,Sheet1!$B$3:$AH$1266,Sheet1!E$1+(Sheet1!$A$1-1)*10,FALSE)&gt;99999,-3,IF(VLOOKUP($A1187,Sheet1!$B$3:$AH$1266,Sheet1!E$1+(Sheet1!$A$1-1)*10,FALSE)&gt;9999,-2,IF(VLOOKUP($A1187,Sheet1!$B$3:$AH$1266,Sheet1!E$1+(Sheet1!$A$1-1)*10,FALSE)&gt;999,-1,0)))))))</f>
        <v>96</v>
      </c>
      <c r="V1187" s="65">
        <f>IF(ISNA(VLOOKUP($A1187,Sheet1!$B$3:$AH$1266,Sheet1!F$1+(Sheet1!$A$1-1)*10,FALSE))=TRUE,"---",IF(VLOOKUP($A1187,Sheet1!$B$3:$AH$1266,Sheet1!F$1+(Sheet1!$A$1-1)*10,FALSE)="---","---", (ROUND(VLOOKUP($A1187,Sheet1!$B$3:$AH$1266,Sheet1!F$1+(Sheet1!$A$1-1)*10,FALSE),IF(VLOOKUP($A1187,Sheet1!$B$3:$AH$1266,Sheet1!F$1+(Sheet1!$A$1-1)*10,FALSE)&gt;99999,-3,IF(VLOOKUP($A1187,Sheet1!$B$3:$AH$1266,Sheet1!F$1+(Sheet1!$A$1-1)*10,FALSE)&gt;9999,-2,IF(VLOOKUP($A1187,Sheet1!$B$3:$AH$1266,Sheet1!F$1+(Sheet1!$A$1-1)*10,FALSE)&gt;999,-1,0)))))))</f>
        <v>126</v>
      </c>
      <c r="W1187" s="65">
        <f>IF(ISNA(VLOOKUP($A1187,Sheet1!$B$3:$AH$1266,Sheet1!G$1+(Sheet1!$A$1-1)*10,FALSE))=TRUE,"---",IF(VLOOKUP($A1187,Sheet1!$B$3:$AH$1266,Sheet1!G$1+(Sheet1!$A$1-1)*10,FALSE)="---","---", (ROUND(VLOOKUP($A1187,Sheet1!$B$3:$AH$1266,Sheet1!G$1+(Sheet1!$A$1-1)*10,FALSE),IF(VLOOKUP($A1187,Sheet1!$B$3:$AH$1266,Sheet1!G$1+(Sheet1!$A$1-1)*10,FALSE)&gt;99999,-3,IF(VLOOKUP($A1187,Sheet1!$B$3:$AH$1266,Sheet1!G$1+(Sheet1!$A$1-1)*10,FALSE)&gt;9999,-2,IF(VLOOKUP($A1187,Sheet1!$B$3:$AH$1266,Sheet1!G$1+(Sheet1!$A$1-1)*10,FALSE)&gt;999,-1,0)))))))</f>
        <v>174</v>
      </c>
      <c r="X1187" s="65">
        <f>IF(ISNA(VLOOKUP($A1187,Sheet1!$B$3:$AH$1266,Sheet1!H$1+(Sheet1!$A$1-1)*10,FALSE))=TRUE,"---",IF(VLOOKUP($A1187,Sheet1!$B$3:$AH$1266,Sheet1!H$1+(Sheet1!$A$1-1)*10,FALSE)="---","---", (ROUND(VLOOKUP($A1187,Sheet1!$B$3:$AH$1266,Sheet1!H$1+(Sheet1!$A$1-1)*10,FALSE),IF(VLOOKUP($A1187,Sheet1!$B$3:$AH$1266,Sheet1!H$1+(Sheet1!$A$1-1)*10,FALSE)&gt;99999,-3,IF(VLOOKUP($A1187,Sheet1!$B$3:$AH$1266,Sheet1!H$1+(Sheet1!$A$1-1)*10,FALSE)&gt;9999,-2,IF(VLOOKUP($A1187,Sheet1!$B$3:$AH$1266,Sheet1!H$1+(Sheet1!$A$1-1)*10,FALSE)&gt;999,-1,0)))))))</f>
        <v>330</v>
      </c>
      <c r="Y1187" s="65">
        <f>IF(ISNA(VLOOKUP($A1187,Sheet1!$B$3:$AH$1266,Sheet1!I$1+(Sheet1!$A$1-1)*10,FALSE))=TRUE,"---",IF(VLOOKUP($A1187,Sheet1!$B$3:$AH$1266,Sheet1!I$1+(Sheet1!$A$1-1)*10,FALSE)="---","---", (ROUND(VLOOKUP($A1187,Sheet1!$B$3:$AH$1266,Sheet1!I$1+(Sheet1!$A$1-1)*10,FALSE),IF(VLOOKUP($A1187,Sheet1!$B$3:$AH$1266,Sheet1!I$1+(Sheet1!$A$1-1)*10,FALSE)&gt;99999,-3,IF(VLOOKUP($A1187,Sheet1!$B$3:$AH$1266,Sheet1!I$1+(Sheet1!$A$1-1)*10,FALSE)&gt;9999,-2,IF(VLOOKUP($A1187,Sheet1!$B$3:$AH$1266,Sheet1!I$1+(Sheet1!$A$1-1)*10,FALSE)&gt;999,-1,0)))))))</f>
        <v>464</v>
      </c>
      <c r="Z1187" s="65">
        <f>IF(ISNA(VLOOKUP($A1187,Sheet1!$B$3:$AH$1266,Sheet1!J$1+(Sheet1!$A$1-1)*10,FALSE))=TRUE,"---",IF(VLOOKUP($A1187,Sheet1!$B$3:$AH$1266,Sheet1!J$1+(Sheet1!$A$1-1)*10,FALSE)="---","---", (ROUND(VLOOKUP($A1187,Sheet1!$B$3:$AH$1266,Sheet1!J$1+(Sheet1!$A$1-1)*10,FALSE),IF(VLOOKUP($A1187,Sheet1!$B$3:$AH$1266,Sheet1!J$1+(Sheet1!$A$1-1)*10,FALSE)&gt;99999,-3,IF(VLOOKUP($A1187,Sheet1!$B$3:$AH$1266,Sheet1!J$1+(Sheet1!$A$1-1)*10,FALSE)&gt;9999,-2,IF(VLOOKUP($A1187,Sheet1!$B$3:$AH$1266,Sheet1!J$1+(Sheet1!$A$1-1)*10,FALSE)&gt;999,-1,0)))))))</f>
        <v>659</v>
      </c>
      <c r="AA1187" s="65">
        <f>IF(ISNA(VLOOKUP($A1187,Sheet1!$B$3:$AH$1266,Sheet1!K$1+(Sheet1!$A$1-1)*10,FALSE))=TRUE,"---",IF(VLOOKUP($A1187,Sheet1!$B$3:$AH$1266,Sheet1!K$1+(Sheet1!$A$1-1)*10,FALSE)="---","---", (ROUND(VLOOKUP($A1187,Sheet1!$B$3:$AH$1266,Sheet1!K$1+(Sheet1!$A$1-1)*10,FALSE),IF(VLOOKUP($A1187,Sheet1!$B$3:$AH$1266,Sheet1!K$1+(Sheet1!$A$1-1)*10,FALSE)&gt;99999,-3,IF(VLOOKUP($A1187,Sheet1!$B$3:$AH$1266,Sheet1!K$1+(Sheet1!$A$1-1)*10,FALSE)&gt;9999,-2,IF(VLOOKUP($A1187,Sheet1!$B$3:$AH$1266,Sheet1!K$1+(Sheet1!$A$1-1)*10,FALSE)&gt;999,-1,0)))))))</f>
        <v>834</v>
      </c>
      <c r="AB1187" s="65">
        <f>IF(ISNA(VLOOKUP($A1187,Sheet1!$B$3:$AH$1266,Sheet1!L$1+(Sheet1!$A$1-1)*10,FALSE))=TRUE,"---",IF(VLOOKUP($A1187,Sheet1!$B$3:$AH$1266,Sheet1!L$1+(Sheet1!$A$1-1)*10,FALSE)="---","---", (ROUND(VLOOKUP($A1187,Sheet1!$B$3:$AH$1266,Sheet1!L$1+(Sheet1!$A$1-1)*10,FALSE),IF(VLOOKUP($A1187,Sheet1!$B$3:$AH$1266,Sheet1!L$1+(Sheet1!$A$1-1)*10,FALSE)&gt;99999,-3,IF(VLOOKUP($A1187,Sheet1!$B$3:$AH$1266,Sheet1!L$1+(Sheet1!$A$1-1)*10,FALSE)&gt;9999,-2,IF(VLOOKUP($A1187,Sheet1!$B$3:$AH$1266,Sheet1!L$1+(Sheet1!$A$1-1)*10,FALSE)&gt;999,-1,0)))))))</f>
        <v>1020</v>
      </c>
      <c r="AC1187" s="65">
        <f>IF(ISNA(VLOOKUP($A1187,Sheet1!$B$3:$AH$1266,Sheet1!M$1+(Sheet1!$A$1-1)*10,FALSE))=TRUE,"---",IF(VLOOKUP($A1187,Sheet1!$B$3:$AH$1266,Sheet1!M$1+(Sheet1!$A$1-1)*10,FALSE)="---","---", (ROUND(VLOOKUP($A1187,Sheet1!$B$3:$AH$1266,Sheet1!M$1+(Sheet1!$A$1-1)*10,FALSE),IF(VLOOKUP($A1187,Sheet1!$B$3:$AH$1266,Sheet1!M$1+(Sheet1!$A$1-1)*10,FALSE)&gt;99999,-3,IF(VLOOKUP($A1187,Sheet1!$B$3:$AH$1266,Sheet1!M$1+(Sheet1!$A$1-1)*10,FALSE)&gt;9999,-2,IF(VLOOKUP($A1187,Sheet1!$B$3:$AH$1266,Sheet1!M$1+(Sheet1!$A$1-1)*10,FALSE)&gt;999,-1,0)))))))</f>
        <v>1220</v>
      </c>
      <c r="AD1187" s="65">
        <f>IF(ISNA(VLOOKUP($A1187,Sheet1!$B$3:$AH$1266,Sheet1!N$1+(Sheet1!$A$1-1)*10,FALSE))=TRUE,"---",IF(VLOOKUP($A1187,Sheet1!$B$3:$AH$1266,Sheet1!N$1+(Sheet1!$A$1-1)*10,FALSE)="---","---", (ROUND(VLOOKUP($A1187,Sheet1!$B$3:$AH$1266,Sheet1!N$1+(Sheet1!$A$1-1)*10,FALSE),IF(VLOOKUP($A1187,Sheet1!$B$3:$AH$1266,Sheet1!N$1+(Sheet1!$A$1-1)*10,FALSE)&gt;99999,-3,IF(VLOOKUP($A1187,Sheet1!$B$3:$AH$1266,Sheet1!N$1+(Sheet1!$A$1-1)*10,FALSE)&gt;9999,-2,IF(VLOOKUP($A1187,Sheet1!$B$3:$AH$1266,Sheet1!N$1+(Sheet1!$A$1-1)*10,FALSE)&gt;999,-1,0)))))))</f>
        <v>1520</v>
      </c>
    </row>
    <row r="1188" spans="1:30" ht="25.5" customHeight="1" x14ac:dyDescent="0.25">
      <c r="A1188" s="304" t="s">
        <v>1747</v>
      </c>
      <c r="B1188" s="393" t="s">
        <v>1748</v>
      </c>
      <c r="C1188" s="304">
        <v>421829</v>
      </c>
      <c r="D1188" s="304">
        <v>771149</v>
      </c>
      <c r="E1188" s="305" t="s">
        <v>3031</v>
      </c>
      <c r="F1188" s="117">
        <v>1919</v>
      </c>
      <c r="G1188" s="118" t="s">
        <v>286</v>
      </c>
      <c r="H1188" s="348">
        <v>76.599999999999994</v>
      </c>
      <c r="I1188" s="377">
        <v>26473</v>
      </c>
      <c r="J1188" s="379">
        <v>8.66</v>
      </c>
      <c r="K1188" s="340" t="s">
        <v>4405</v>
      </c>
      <c r="L1188" s="338">
        <v>6100</v>
      </c>
      <c r="M1188" s="381">
        <v>79.599999999999994</v>
      </c>
      <c r="N1188" s="351" t="s">
        <v>1749</v>
      </c>
      <c r="O1188" s="328" t="str">
        <f t="shared" si="40"/>
        <v>&lt;0.2</v>
      </c>
      <c r="P1188" s="328">
        <f>IF(O1188&lt;&gt;"",VLOOKUP($A1188,Sheet4!$A$2:$O$1309,14,FALSE)*100,"")</f>
        <v>0.39643307073633505</v>
      </c>
      <c r="Q1188" s="328">
        <f>IF(P1188&lt;&gt;"",VLOOKUP($A1188,Sheet4!$A$2:$O$1309,15,FALSE)*100,"")</f>
        <v>3.8160669106965472</v>
      </c>
      <c r="R1188" s="358" t="str">
        <f t="shared" si="41"/>
        <v>&gt;500</v>
      </c>
      <c r="S1188" s="357" t="s">
        <v>4367</v>
      </c>
      <c r="T1188" s="357" t="str">
        <f>IF(ISNA(VLOOKUP(A1188,Sheet1!B$3:C$1266,2,FALSE)=TRUE),"NC",VLOOKUP(A1188,Sheet1!B$3:C$1266,2,FALSE))</f>
        <v>Regulated</v>
      </c>
      <c r="U1188" s="385">
        <f>IF(ISNA(VLOOKUP($A1188,Sheet1!$B$3:$AH$1266,Sheet1!E$1+(Sheet1!$A$1-1)*10,FALSE))=TRUE,"---",IF(VLOOKUP($A1188,Sheet1!$B$3:$AH$1266,Sheet1!E$1+(Sheet1!$A$1-1)*10,FALSE)="---","---", (ROUND(VLOOKUP($A1188,Sheet1!$B$3:$AH$1266,Sheet1!E$1+(Sheet1!$A$1-1)*10,FALSE),IF(VLOOKUP($A1188,Sheet1!$B$3:$AH$1266,Sheet1!E$1+(Sheet1!$A$1-1)*10,FALSE)&gt;99999,-3,IF(VLOOKUP($A1188,Sheet1!$B$3:$AH$1266,Sheet1!E$1+(Sheet1!$A$1-1)*10,FALSE)&gt;9999,-2,IF(VLOOKUP($A1188,Sheet1!$B$3:$AH$1266,Sheet1!E$1+(Sheet1!$A$1-1)*10,FALSE)&gt;999,-1,0)))))))</f>
        <v>453</v>
      </c>
      <c r="V1188" s="385">
        <f>IF(ISNA(VLOOKUP($A1188,Sheet1!$B$3:$AH$1266,Sheet1!F$1+(Sheet1!$A$1-1)*10,FALSE))=TRUE,"---",IF(VLOOKUP($A1188,Sheet1!$B$3:$AH$1266,Sheet1!F$1+(Sheet1!$A$1-1)*10,FALSE)="---","---", (ROUND(VLOOKUP($A1188,Sheet1!$B$3:$AH$1266,Sheet1!F$1+(Sheet1!$A$1-1)*10,FALSE),IF(VLOOKUP($A1188,Sheet1!$B$3:$AH$1266,Sheet1!F$1+(Sheet1!$A$1-1)*10,FALSE)&gt;99999,-3,IF(VLOOKUP($A1188,Sheet1!$B$3:$AH$1266,Sheet1!F$1+(Sheet1!$A$1-1)*10,FALSE)&gt;9999,-2,IF(VLOOKUP($A1188,Sheet1!$B$3:$AH$1266,Sheet1!F$1+(Sheet1!$A$1-1)*10,FALSE)&gt;999,-1,0)))))))</f>
        <v>580</v>
      </c>
      <c r="W1188" s="385">
        <f>IF(ISNA(VLOOKUP($A1188,Sheet1!$B$3:$AH$1266,Sheet1!G$1+(Sheet1!$A$1-1)*10,FALSE))=TRUE,"---",IF(VLOOKUP($A1188,Sheet1!$B$3:$AH$1266,Sheet1!G$1+(Sheet1!$A$1-1)*10,FALSE)="---","---", (ROUND(VLOOKUP($A1188,Sheet1!$B$3:$AH$1266,Sheet1!G$1+(Sheet1!$A$1-1)*10,FALSE),IF(VLOOKUP($A1188,Sheet1!$B$3:$AH$1266,Sheet1!G$1+(Sheet1!$A$1-1)*10,FALSE)&gt;99999,-3,IF(VLOOKUP($A1188,Sheet1!$B$3:$AH$1266,Sheet1!G$1+(Sheet1!$A$1-1)*10,FALSE)&gt;9999,-2,IF(VLOOKUP($A1188,Sheet1!$B$3:$AH$1266,Sheet1!G$1+(Sheet1!$A$1-1)*10,FALSE)&gt;999,-1,0)))))))</f>
        <v>755</v>
      </c>
      <c r="X1188" s="385">
        <f>IF(ISNA(VLOOKUP($A1188,Sheet1!$B$3:$AH$1266,Sheet1!H$1+(Sheet1!$A$1-1)*10,FALSE))=TRUE,"---",IF(VLOOKUP($A1188,Sheet1!$B$3:$AH$1266,Sheet1!H$1+(Sheet1!$A$1-1)*10,FALSE)="---","---", (ROUND(VLOOKUP($A1188,Sheet1!$B$3:$AH$1266,Sheet1!H$1+(Sheet1!$A$1-1)*10,FALSE),IF(VLOOKUP($A1188,Sheet1!$B$3:$AH$1266,Sheet1!H$1+(Sheet1!$A$1-1)*10,FALSE)&gt;99999,-3,IF(VLOOKUP($A1188,Sheet1!$B$3:$AH$1266,Sheet1!H$1+(Sheet1!$A$1-1)*10,FALSE)&gt;9999,-2,IF(VLOOKUP($A1188,Sheet1!$B$3:$AH$1266,Sheet1!H$1+(Sheet1!$A$1-1)*10,FALSE)&gt;999,-1,0)))))))</f>
        <v>1280</v>
      </c>
      <c r="Y1188" s="385">
        <f>IF(ISNA(VLOOKUP($A1188,Sheet1!$B$3:$AH$1266,Sheet1!I$1+(Sheet1!$A$1-1)*10,FALSE))=TRUE,"---",IF(VLOOKUP($A1188,Sheet1!$B$3:$AH$1266,Sheet1!I$1+(Sheet1!$A$1-1)*10,FALSE)="---","---", (ROUND(VLOOKUP($A1188,Sheet1!$B$3:$AH$1266,Sheet1!I$1+(Sheet1!$A$1-1)*10,FALSE),IF(VLOOKUP($A1188,Sheet1!$B$3:$AH$1266,Sheet1!I$1+(Sheet1!$A$1-1)*10,FALSE)&gt;99999,-3,IF(VLOOKUP($A1188,Sheet1!$B$3:$AH$1266,Sheet1!I$1+(Sheet1!$A$1-1)*10,FALSE)&gt;9999,-2,IF(VLOOKUP($A1188,Sheet1!$B$3:$AH$1266,Sheet1!I$1+(Sheet1!$A$1-1)*10,FALSE)&gt;999,-1,0)))))))</f>
        <v>1710</v>
      </c>
      <c r="Z1188" s="385">
        <f>IF(ISNA(VLOOKUP($A1188,Sheet1!$B$3:$AH$1266,Sheet1!J$1+(Sheet1!$A$1-1)*10,FALSE))=TRUE,"---",IF(VLOOKUP($A1188,Sheet1!$B$3:$AH$1266,Sheet1!J$1+(Sheet1!$A$1-1)*10,FALSE)="---","---", (ROUND(VLOOKUP($A1188,Sheet1!$B$3:$AH$1266,Sheet1!J$1+(Sheet1!$A$1-1)*10,FALSE),IF(VLOOKUP($A1188,Sheet1!$B$3:$AH$1266,Sheet1!J$1+(Sheet1!$A$1-1)*10,FALSE)&gt;99999,-3,IF(VLOOKUP($A1188,Sheet1!$B$3:$AH$1266,Sheet1!J$1+(Sheet1!$A$1-1)*10,FALSE)&gt;9999,-2,IF(VLOOKUP($A1188,Sheet1!$B$3:$AH$1266,Sheet1!J$1+(Sheet1!$A$1-1)*10,FALSE)&gt;999,-1,0)))))))</f>
        <v>2330</v>
      </c>
      <c r="AA1188" s="385">
        <f>IF(ISNA(VLOOKUP($A1188,Sheet1!$B$3:$AH$1266,Sheet1!K$1+(Sheet1!$A$1-1)*10,FALSE))=TRUE,"---",IF(VLOOKUP($A1188,Sheet1!$B$3:$AH$1266,Sheet1!K$1+(Sheet1!$A$1-1)*10,FALSE)="---","---", (ROUND(VLOOKUP($A1188,Sheet1!$B$3:$AH$1266,Sheet1!K$1+(Sheet1!$A$1-1)*10,FALSE),IF(VLOOKUP($A1188,Sheet1!$B$3:$AH$1266,Sheet1!K$1+(Sheet1!$A$1-1)*10,FALSE)&gt;99999,-3,IF(VLOOKUP($A1188,Sheet1!$B$3:$AH$1266,Sheet1!K$1+(Sheet1!$A$1-1)*10,FALSE)&gt;9999,-2,IF(VLOOKUP($A1188,Sheet1!$B$3:$AH$1266,Sheet1!K$1+(Sheet1!$A$1-1)*10,FALSE)&gt;999,-1,0)))))))</f>
        <v>2850</v>
      </c>
      <c r="AB1188" s="385">
        <f>IF(ISNA(VLOOKUP($A1188,Sheet1!$B$3:$AH$1266,Sheet1!L$1+(Sheet1!$A$1-1)*10,FALSE))=TRUE,"---",IF(VLOOKUP($A1188,Sheet1!$B$3:$AH$1266,Sheet1!L$1+(Sheet1!$A$1-1)*10,FALSE)="---","---", (ROUND(VLOOKUP($A1188,Sheet1!$B$3:$AH$1266,Sheet1!L$1+(Sheet1!$A$1-1)*10,FALSE),IF(VLOOKUP($A1188,Sheet1!$B$3:$AH$1266,Sheet1!L$1+(Sheet1!$A$1-1)*10,FALSE)&gt;99999,-3,IF(VLOOKUP($A1188,Sheet1!$B$3:$AH$1266,Sheet1!L$1+(Sheet1!$A$1-1)*10,FALSE)&gt;9999,-2,IF(VLOOKUP($A1188,Sheet1!$B$3:$AH$1266,Sheet1!L$1+(Sheet1!$A$1-1)*10,FALSE)&gt;999,-1,0)))))))</f>
        <v>3430</v>
      </c>
      <c r="AC1188" s="385">
        <f>IF(ISNA(VLOOKUP($A1188,Sheet1!$B$3:$AH$1266,Sheet1!M$1+(Sheet1!$A$1-1)*10,FALSE))=TRUE,"---",IF(VLOOKUP($A1188,Sheet1!$B$3:$AH$1266,Sheet1!M$1+(Sheet1!$A$1-1)*10,FALSE)="---","---", (ROUND(VLOOKUP($A1188,Sheet1!$B$3:$AH$1266,Sheet1!M$1+(Sheet1!$A$1-1)*10,FALSE),IF(VLOOKUP($A1188,Sheet1!$B$3:$AH$1266,Sheet1!M$1+(Sheet1!$A$1-1)*10,FALSE)&gt;99999,-3,IF(VLOOKUP($A1188,Sheet1!$B$3:$AH$1266,Sheet1!M$1+(Sheet1!$A$1-1)*10,FALSE)&gt;9999,-2,IF(VLOOKUP($A1188,Sheet1!$B$3:$AH$1266,Sheet1!M$1+(Sheet1!$A$1-1)*10,FALSE)&gt;999,-1,0)))))))</f>
        <v>4070</v>
      </c>
      <c r="AD1188" s="385">
        <f>IF(ISNA(VLOOKUP($A1188,Sheet1!$B$3:$AH$1266,Sheet1!N$1+(Sheet1!$A$1-1)*10,FALSE))=TRUE,"---",IF(VLOOKUP($A1188,Sheet1!$B$3:$AH$1266,Sheet1!N$1+(Sheet1!$A$1-1)*10,FALSE)="---","---", (ROUND(VLOOKUP($A1188,Sheet1!$B$3:$AH$1266,Sheet1!N$1+(Sheet1!$A$1-1)*10,FALSE),IF(VLOOKUP($A1188,Sheet1!$B$3:$AH$1266,Sheet1!N$1+(Sheet1!$A$1-1)*10,FALSE)&gt;99999,-3,IF(VLOOKUP($A1188,Sheet1!$B$3:$AH$1266,Sheet1!N$1+(Sheet1!$A$1-1)*10,FALSE)&gt;9999,-2,IF(VLOOKUP($A1188,Sheet1!$B$3:$AH$1266,Sheet1!N$1+(Sheet1!$A$1-1)*10,FALSE)&gt;999,-1,0)))))))</f>
        <v>5010</v>
      </c>
    </row>
    <row r="1189" spans="1:30" ht="25.5" customHeight="1" x14ac:dyDescent="0.25">
      <c r="A1189" s="304"/>
      <c r="B1189" s="346"/>
      <c r="C1189" s="304"/>
      <c r="D1189" s="304"/>
      <c r="E1189" s="305"/>
      <c r="F1189" s="117" t="s">
        <v>4799</v>
      </c>
      <c r="G1189" s="118" t="s">
        <v>31</v>
      </c>
      <c r="H1189" s="348"/>
      <c r="I1189" s="378"/>
      <c r="J1189" s="380"/>
      <c r="K1189" s="341"/>
      <c r="L1189" s="339"/>
      <c r="M1189" s="382"/>
      <c r="N1189" s="352"/>
      <c r="O1189" s="329" t="e">
        <f t="shared" si="40"/>
        <v>#NUM!</v>
      </c>
      <c r="P1189" s="329" t="e">
        <f>IF(O1189&lt;&gt;"",VLOOKUP($A1189,Sheet4!$A$2:$O$1309,14,FALSE)*100,"")</f>
        <v>#NUM!</v>
      </c>
      <c r="Q1189" s="329" t="e">
        <f>IF(P1189&lt;&gt;"",VLOOKUP($A1189,Sheet4!$A$2:$O$1309,15,FALSE)*100,"")</f>
        <v>#NUM!</v>
      </c>
      <c r="R1189" s="357" t="e">
        <f t="shared" si="41"/>
        <v>#NUM!</v>
      </c>
      <c r="S1189" s="357"/>
      <c r="T1189" s="357"/>
      <c r="U1189" s="385"/>
      <c r="V1189" s="385"/>
      <c r="W1189" s="385"/>
      <c r="X1189" s="385"/>
      <c r="Y1189" s="385"/>
      <c r="Z1189" s="385"/>
      <c r="AA1189" s="385"/>
      <c r="AB1189" s="385"/>
      <c r="AC1189" s="385"/>
      <c r="AD1189" s="385"/>
    </row>
    <row r="1190" spans="1:30" ht="25.5" customHeight="1" x14ac:dyDescent="0.25">
      <c r="A1190" s="303" t="s">
        <v>1750</v>
      </c>
      <c r="B1190" s="330" t="s">
        <v>1751</v>
      </c>
      <c r="C1190" s="303">
        <v>421509</v>
      </c>
      <c r="D1190" s="303">
        <v>771300</v>
      </c>
      <c r="E1190" s="307" t="s">
        <v>3031</v>
      </c>
      <c r="F1190" s="52" t="s">
        <v>4800</v>
      </c>
      <c r="G1190" s="127" t="s">
        <v>286</v>
      </c>
      <c r="H1190" s="347">
        <v>470</v>
      </c>
      <c r="I1190" s="326">
        <v>12973</v>
      </c>
      <c r="J1190" s="383">
        <v>11.6</v>
      </c>
      <c r="K1190" s="318" t="s">
        <v>24</v>
      </c>
      <c r="L1190" s="320">
        <v>41100</v>
      </c>
      <c r="M1190" s="322">
        <v>87.4</v>
      </c>
      <c r="N1190" s="318" t="s">
        <v>343</v>
      </c>
      <c r="O1190" s="299">
        <f t="shared" si="40"/>
        <v>0.22384942500256561</v>
      </c>
      <c r="P1190" s="299">
        <f>IF(O1190&lt;&gt;"",VLOOKUP($A1190,Sheet4!$A$2:$O$1309,14,FALSE)*100,"")</f>
        <v>0.19628199275156799</v>
      </c>
      <c r="Q1190" s="299">
        <f>IF(P1190&lt;&gt;"",VLOOKUP($A1190,Sheet4!$A$2:$O$1309,15,FALSE)*100,"")</f>
        <v>1.9060749031328372</v>
      </c>
      <c r="R1190" s="301" t="str">
        <f t="shared" si="41"/>
        <v>&gt;200,  &lt;500</v>
      </c>
      <c r="S1190" s="356" t="s">
        <v>4367</v>
      </c>
      <c r="T1190" s="356" t="str">
        <f>IF(ISNA(VLOOKUP(A1190,Sheet1!B$3:C$1266,2,FALSE)=TRUE),"NC",VLOOKUP(A1190,Sheet1!B$3:C$1266,2,FALSE))</f>
        <v>Rural10</v>
      </c>
      <c r="U1190" s="392">
        <f>IF(ISNA(VLOOKUP($A1190,Sheet1!$B$3:$AH$1266,Sheet1!E$1+(Sheet1!$A$1-1)*10,FALSE))=TRUE,"---",IF(VLOOKUP($A1190,Sheet1!$B$3:$AH$1266,Sheet1!E$1+(Sheet1!$A$1-1)*10,FALSE)="---","---", (ROUND(VLOOKUP($A1190,Sheet1!$B$3:$AH$1266,Sheet1!E$1+(Sheet1!$A$1-1)*10,FALSE),IF(VLOOKUP($A1190,Sheet1!$B$3:$AH$1266,Sheet1!E$1+(Sheet1!$A$1-1)*10,FALSE)&gt;99999,-3,IF(VLOOKUP($A1190,Sheet1!$B$3:$AH$1266,Sheet1!E$1+(Sheet1!$A$1-1)*10,FALSE)&gt;9999,-2,IF(VLOOKUP($A1190,Sheet1!$B$3:$AH$1266,Sheet1!E$1+(Sheet1!$A$1-1)*10,FALSE)&gt;999,-1,0)))))))</f>
        <v>4800</v>
      </c>
      <c r="V1190" s="392">
        <f>IF(ISNA(VLOOKUP($A1190,Sheet1!$B$3:$AH$1266,Sheet1!F$1+(Sheet1!$A$1-1)*10,FALSE))=TRUE,"---",IF(VLOOKUP($A1190,Sheet1!$B$3:$AH$1266,Sheet1!F$1+(Sheet1!$A$1-1)*10,FALSE)="---","---", (ROUND(VLOOKUP($A1190,Sheet1!$B$3:$AH$1266,Sheet1!F$1+(Sheet1!$A$1-1)*10,FALSE),IF(VLOOKUP($A1190,Sheet1!$B$3:$AH$1266,Sheet1!F$1+(Sheet1!$A$1-1)*10,FALSE)&gt;99999,-3,IF(VLOOKUP($A1190,Sheet1!$B$3:$AH$1266,Sheet1!F$1+(Sheet1!$A$1-1)*10,FALSE)&gt;9999,-2,IF(VLOOKUP($A1190,Sheet1!$B$3:$AH$1266,Sheet1!F$1+(Sheet1!$A$1-1)*10,FALSE)&gt;999,-1,0)))))))</f>
        <v>5800</v>
      </c>
      <c r="W1190" s="392">
        <f>IF(ISNA(VLOOKUP($A1190,Sheet1!$B$3:$AH$1266,Sheet1!G$1+(Sheet1!$A$1-1)*10,FALSE))=TRUE,"---",IF(VLOOKUP($A1190,Sheet1!$B$3:$AH$1266,Sheet1!G$1+(Sheet1!$A$1-1)*10,FALSE)="---","---", (ROUND(VLOOKUP($A1190,Sheet1!$B$3:$AH$1266,Sheet1!G$1+(Sheet1!$A$1-1)*10,FALSE),IF(VLOOKUP($A1190,Sheet1!$B$3:$AH$1266,Sheet1!G$1+(Sheet1!$A$1-1)*10,FALSE)&gt;99999,-3,IF(VLOOKUP($A1190,Sheet1!$B$3:$AH$1266,Sheet1!G$1+(Sheet1!$A$1-1)*10,FALSE)&gt;9999,-2,IF(VLOOKUP($A1190,Sheet1!$B$3:$AH$1266,Sheet1!G$1+(Sheet1!$A$1-1)*10,FALSE)&gt;999,-1,0)))))))</f>
        <v>7160</v>
      </c>
      <c r="X1190" s="392">
        <f>IF(ISNA(VLOOKUP($A1190,Sheet1!$B$3:$AH$1266,Sheet1!H$1+(Sheet1!$A$1-1)*10,FALSE))=TRUE,"---",IF(VLOOKUP($A1190,Sheet1!$B$3:$AH$1266,Sheet1!H$1+(Sheet1!$A$1-1)*10,FALSE)="---","---", (ROUND(VLOOKUP($A1190,Sheet1!$B$3:$AH$1266,Sheet1!H$1+(Sheet1!$A$1-1)*10,FALSE),IF(VLOOKUP($A1190,Sheet1!$B$3:$AH$1266,Sheet1!H$1+(Sheet1!$A$1-1)*10,FALSE)&gt;99999,-3,IF(VLOOKUP($A1190,Sheet1!$B$3:$AH$1266,Sheet1!H$1+(Sheet1!$A$1-1)*10,FALSE)&gt;9999,-2,IF(VLOOKUP($A1190,Sheet1!$B$3:$AH$1266,Sheet1!H$1+(Sheet1!$A$1-1)*10,FALSE)&gt;999,-1,0)))))))</f>
        <v>11300</v>
      </c>
      <c r="Y1190" s="392">
        <f>IF(ISNA(VLOOKUP($A1190,Sheet1!$B$3:$AH$1266,Sheet1!I$1+(Sheet1!$A$1-1)*10,FALSE))=TRUE,"---",IF(VLOOKUP($A1190,Sheet1!$B$3:$AH$1266,Sheet1!I$1+(Sheet1!$A$1-1)*10,FALSE)="---","---", (ROUND(VLOOKUP($A1190,Sheet1!$B$3:$AH$1266,Sheet1!I$1+(Sheet1!$A$1-1)*10,FALSE),IF(VLOOKUP($A1190,Sheet1!$B$3:$AH$1266,Sheet1!I$1+(Sheet1!$A$1-1)*10,FALSE)&gt;99999,-3,IF(VLOOKUP($A1190,Sheet1!$B$3:$AH$1266,Sheet1!I$1+(Sheet1!$A$1-1)*10,FALSE)&gt;9999,-2,IF(VLOOKUP($A1190,Sheet1!$B$3:$AH$1266,Sheet1!I$1+(Sheet1!$A$1-1)*10,FALSE)&gt;999,-1,0)))))))</f>
        <v>14600</v>
      </c>
      <c r="Z1190" s="392">
        <f>IF(ISNA(VLOOKUP($A1190,Sheet1!$B$3:$AH$1266,Sheet1!J$1+(Sheet1!$A$1-1)*10,FALSE))=TRUE,"---",IF(VLOOKUP($A1190,Sheet1!$B$3:$AH$1266,Sheet1!J$1+(Sheet1!$A$1-1)*10,FALSE)="---","---", (ROUND(VLOOKUP($A1190,Sheet1!$B$3:$AH$1266,Sheet1!J$1+(Sheet1!$A$1-1)*10,FALSE),IF(VLOOKUP($A1190,Sheet1!$B$3:$AH$1266,Sheet1!J$1+(Sheet1!$A$1-1)*10,FALSE)&gt;99999,-3,IF(VLOOKUP($A1190,Sheet1!$B$3:$AH$1266,Sheet1!J$1+(Sheet1!$A$1-1)*10,FALSE)&gt;9999,-2,IF(VLOOKUP($A1190,Sheet1!$B$3:$AH$1266,Sheet1!J$1+(Sheet1!$A$1-1)*10,FALSE)&gt;999,-1,0)))))))</f>
        <v>19600</v>
      </c>
      <c r="AA1190" s="392">
        <f>IF(ISNA(VLOOKUP($A1190,Sheet1!$B$3:$AH$1266,Sheet1!K$1+(Sheet1!$A$1-1)*10,FALSE))=TRUE,"---",IF(VLOOKUP($A1190,Sheet1!$B$3:$AH$1266,Sheet1!K$1+(Sheet1!$A$1-1)*10,FALSE)="---","---", (ROUND(VLOOKUP($A1190,Sheet1!$B$3:$AH$1266,Sheet1!K$1+(Sheet1!$A$1-1)*10,FALSE),IF(VLOOKUP($A1190,Sheet1!$B$3:$AH$1266,Sheet1!K$1+(Sheet1!$A$1-1)*10,FALSE)&gt;99999,-3,IF(VLOOKUP($A1190,Sheet1!$B$3:$AH$1266,Sheet1!K$1+(Sheet1!$A$1-1)*10,FALSE)&gt;9999,-2,IF(VLOOKUP($A1190,Sheet1!$B$3:$AH$1266,Sheet1!K$1+(Sheet1!$A$1-1)*10,FALSE)&gt;999,-1,0)))))))</f>
        <v>23800</v>
      </c>
      <c r="AB1190" s="392">
        <f>IF(ISNA(VLOOKUP($A1190,Sheet1!$B$3:$AH$1266,Sheet1!L$1+(Sheet1!$A$1-1)*10,FALSE))=TRUE,"---",IF(VLOOKUP($A1190,Sheet1!$B$3:$AH$1266,Sheet1!L$1+(Sheet1!$A$1-1)*10,FALSE)="---","---", (ROUND(VLOOKUP($A1190,Sheet1!$B$3:$AH$1266,Sheet1!L$1+(Sheet1!$A$1-1)*10,FALSE),IF(VLOOKUP($A1190,Sheet1!$B$3:$AH$1266,Sheet1!L$1+(Sheet1!$A$1-1)*10,FALSE)&gt;99999,-3,IF(VLOOKUP($A1190,Sheet1!$B$3:$AH$1266,Sheet1!L$1+(Sheet1!$A$1-1)*10,FALSE)&gt;9999,-2,IF(VLOOKUP($A1190,Sheet1!$B$3:$AH$1266,Sheet1!L$1+(Sheet1!$A$1-1)*10,FALSE)&gt;999,-1,0)))))))</f>
        <v>28500</v>
      </c>
      <c r="AC1190" s="392">
        <f>IF(ISNA(VLOOKUP($A1190,Sheet1!$B$3:$AH$1266,Sheet1!M$1+(Sheet1!$A$1-1)*10,FALSE))=TRUE,"---",IF(VLOOKUP($A1190,Sheet1!$B$3:$AH$1266,Sheet1!M$1+(Sheet1!$A$1-1)*10,FALSE)="---","---", (ROUND(VLOOKUP($A1190,Sheet1!$B$3:$AH$1266,Sheet1!M$1+(Sheet1!$A$1-1)*10,FALSE),IF(VLOOKUP($A1190,Sheet1!$B$3:$AH$1266,Sheet1!M$1+(Sheet1!$A$1-1)*10,FALSE)&gt;99999,-3,IF(VLOOKUP($A1190,Sheet1!$B$3:$AH$1266,Sheet1!M$1+(Sheet1!$A$1-1)*10,FALSE)&gt;9999,-2,IF(VLOOKUP($A1190,Sheet1!$B$3:$AH$1266,Sheet1!M$1+(Sheet1!$A$1-1)*10,FALSE)&gt;999,-1,0)))))))</f>
        <v>33800</v>
      </c>
      <c r="AD1190" s="392">
        <f>IF(ISNA(VLOOKUP($A1190,Sheet1!$B$3:$AH$1266,Sheet1!N$1+(Sheet1!$A$1-1)*10,FALSE))=TRUE,"---",IF(VLOOKUP($A1190,Sheet1!$B$3:$AH$1266,Sheet1!N$1+(Sheet1!$A$1-1)*10,FALSE)="---","---", (ROUND(VLOOKUP($A1190,Sheet1!$B$3:$AH$1266,Sheet1!N$1+(Sheet1!$A$1-1)*10,FALSE),IF(VLOOKUP($A1190,Sheet1!$B$3:$AH$1266,Sheet1!N$1+(Sheet1!$A$1-1)*10,FALSE)&gt;99999,-3,IF(VLOOKUP($A1190,Sheet1!$B$3:$AH$1266,Sheet1!N$1+(Sheet1!$A$1-1)*10,FALSE)&gt;9999,-2,IF(VLOOKUP($A1190,Sheet1!$B$3:$AH$1266,Sheet1!N$1+(Sheet1!$A$1-1)*10,FALSE)&gt;999,-1,0)))))))</f>
        <v>41800</v>
      </c>
    </row>
    <row r="1191" spans="1:30" ht="25.5" customHeight="1" x14ac:dyDescent="0.25">
      <c r="A1191" s="303"/>
      <c r="B1191" s="331"/>
      <c r="C1191" s="303"/>
      <c r="D1191" s="303"/>
      <c r="E1191" s="307"/>
      <c r="F1191" s="52" t="s">
        <v>4505</v>
      </c>
      <c r="G1191" s="127" t="s">
        <v>31</v>
      </c>
      <c r="H1191" s="347"/>
      <c r="I1191" s="327"/>
      <c r="J1191" s="384"/>
      <c r="K1191" s="319"/>
      <c r="L1191" s="321"/>
      <c r="M1191" s="323"/>
      <c r="N1191" s="319"/>
      <c r="O1191" s="317" t="e">
        <f t="shared" si="40"/>
        <v>#NUM!</v>
      </c>
      <c r="P1191" s="317" t="e">
        <f>IF(O1191&lt;&gt;"",VLOOKUP($A1191,Sheet4!$A$2:$O$1309,14,FALSE)*100,"")</f>
        <v>#NUM!</v>
      </c>
      <c r="Q1191" s="317" t="e">
        <f>IF(P1191&lt;&gt;"",VLOOKUP($A1191,Sheet4!$A$2:$O$1309,15,FALSE)*100,"")</f>
        <v>#NUM!</v>
      </c>
      <c r="R1191" s="356" t="e">
        <f t="shared" si="41"/>
        <v>#NUM!</v>
      </c>
      <c r="S1191" s="356"/>
      <c r="T1191" s="356"/>
      <c r="U1191" s="392"/>
      <c r="V1191" s="392"/>
      <c r="W1191" s="392"/>
      <c r="X1191" s="392"/>
      <c r="Y1191" s="392"/>
      <c r="Z1191" s="392"/>
      <c r="AA1191" s="392"/>
      <c r="AB1191" s="392"/>
      <c r="AC1191" s="392"/>
      <c r="AD1191" s="392"/>
    </row>
    <row r="1192" spans="1:30" ht="25.5" customHeight="1" x14ac:dyDescent="0.25">
      <c r="A1192" s="133" t="s">
        <v>1752</v>
      </c>
      <c r="B1192" s="141" t="s">
        <v>1753</v>
      </c>
      <c r="C1192" s="133">
        <v>421309</v>
      </c>
      <c r="D1192" s="133">
        <v>771851</v>
      </c>
      <c r="E1192" s="67" t="s">
        <v>3031</v>
      </c>
      <c r="F1192" s="135" t="s">
        <v>4405</v>
      </c>
      <c r="G1192" s="118" t="s">
        <v>160</v>
      </c>
      <c r="H1192" s="136">
        <v>1.25</v>
      </c>
      <c r="I1192" s="119">
        <v>19562</v>
      </c>
      <c r="J1192" s="137" t="s">
        <v>4405</v>
      </c>
      <c r="K1192" s="118" t="s">
        <v>17</v>
      </c>
      <c r="L1192" s="122">
        <v>819</v>
      </c>
      <c r="M1192" s="123">
        <v>655</v>
      </c>
      <c r="N1192" s="118" t="s">
        <v>199</v>
      </c>
      <c r="O1192" s="71" t="s">
        <v>4405</v>
      </c>
      <c r="P1192" s="71" t="s">
        <v>4405</v>
      </c>
      <c r="Q1192" s="71" t="s">
        <v>4405</v>
      </c>
      <c r="R1192" s="73" t="s">
        <v>4405</v>
      </c>
      <c r="S1192" s="63" t="s">
        <v>4367</v>
      </c>
      <c r="T1192" s="63" t="str">
        <f>IF(ISNA(VLOOKUP(A1192,Sheet1!B$3:C$1266,2,FALSE)=TRUE),"NC",VLOOKUP(A1192,Sheet1!B$3:C$1266,2,FALSE))</f>
        <v>NC</v>
      </c>
      <c r="U1192" s="66" t="str">
        <f>IF(ISNA(VLOOKUP($A1192,Sheet1!$B$3:$AH$1266,Sheet1!E$1+(Sheet1!$A$1-1)*10,FALSE))=TRUE,"---",IF(VLOOKUP($A1192,Sheet1!$B$3:$AH$1266,Sheet1!E$1+(Sheet1!$A$1-1)*10,FALSE)="---","---", (ROUND(VLOOKUP($A1192,Sheet1!$B$3:$AH$1266,Sheet1!E$1+(Sheet1!$A$1-1)*10,FALSE),IF(VLOOKUP($A1192,Sheet1!$B$3:$AH$1266,Sheet1!E$1+(Sheet1!$A$1-1)*10,FALSE)&gt;99999,-3,IF(VLOOKUP($A1192,Sheet1!$B$3:$AH$1266,Sheet1!E$1+(Sheet1!$A$1-1)*10,FALSE)&gt;9999,-2,IF(VLOOKUP($A1192,Sheet1!$B$3:$AH$1266,Sheet1!E$1+(Sheet1!$A$1-1)*10,FALSE)&gt;999,-1,0)))))))</f>
        <v>---</v>
      </c>
      <c r="V1192" s="66" t="str">
        <f>IF(ISNA(VLOOKUP($A1192,Sheet1!$B$3:$AH$1266,Sheet1!F$1+(Sheet1!$A$1-1)*10,FALSE))=TRUE,"---",IF(VLOOKUP($A1192,Sheet1!$B$3:$AH$1266,Sheet1!F$1+(Sheet1!$A$1-1)*10,FALSE)="---","---", (ROUND(VLOOKUP($A1192,Sheet1!$B$3:$AH$1266,Sheet1!F$1+(Sheet1!$A$1-1)*10,FALSE),IF(VLOOKUP($A1192,Sheet1!$B$3:$AH$1266,Sheet1!F$1+(Sheet1!$A$1-1)*10,FALSE)&gt;99999,-3,IF(VLOOKUP($A1192,Sheet1!$B$3:$AH$1266,Sheet1!F$1+(Sheet1!$A$1-1)*10,FALSE)&gt;9999,-2,IF(VLOOKUP($A1192,Sheet1!$B$3:$AH$1266,Sheet1!F$1+(Sheet1!$A$1-1)*10,FALSE)&gt;999,-1,0)))))))</f>
        <v>---</v>
      </c>
      <c r="W1192" s="66" t="str">
        <f>IF(ISNA(VLOOKUP($A1192,Sheet1!$B$3:$AH$1266,Sheet1!G$1+(Sheet1!$A$1-1)*10,FALSE))=TRUE,"---",IF(VLOOKUP($A1192,Sheet1!$B$3:$AH$1266,Sheet1!G$1+(Sheet1!$A$1-1)*10,FALSE)="---","---", (ROUND(VLOOKUP($A1192,Sheet1!$B$3:$AH$1266,Sheet1!G$1+(Sheet1!$A$1-1)*10,FALSE),IF(VLOOKUP($A1192,Sheet1!$B$3:$AH$1266,Sheet1!G$1+(Sheet1!$A$1-1)*10,FALSE)&gt;99999,-3,IF(VLOOKUP($A1192,Sheet1!$B$3:$AH$1266,Sheet1!G$1+(Sheet1!$A$1-1)*10,FALSE)&gt;9999,-2,IF(VLOOKUP($A1192,Sheet1!$B$3:$AH$1266,Sheet1!G$1+(Sheet1!$A$1-1)*10,FALSE)&gt;999,-1,0)))))))</f>
        <v>---</v>
      </c>
      <c r="X1192" s="66" t="str">
        <f>IF(ISNA(VLOOKUP($A1192,Sheet1!$B$3:$AH$1266,Sheet1!H$1+(Sheet1!$A$1-1)*10,FALSE))=TRUE,"---",IF(VLOOKUP($A1192,Sheet1!$B$3:$AH$1266,Sheet1!H$1+(Sheet1!$A$1-1)*10,FALSE)="---","---", (ROUND(VLOOKUP($A1192,Sheet1!$B$3:$AH$1266,Sheet1!H$1+(Sheet1!$A$1-1)*10,FALSE),IF(VLOOKUP($A1192,Sheet1!$B$3:$AH$1266,Sheet1!H$1+(Sheet1!$A$1-1)*10,FALSE)&gt;99999,-3,IF(VLOOKUP($A1192,Sheet1!$B$3:$AH$1266,Sheet1!H$1+(Sheet1!$A$1-1)*10,FALSE)&gt;9999,-2,IF(VLOOKUP($A1192,Sheet1!$B$3:$AH$1266,Sheet1!H$1+(Sheet1!$A$1-1)*10,FALSE)&gt;999,-1,0)))))))</f>
        <v>---</v>
      </c>
      <c r="Y1192" s="66" t="str">
        <f>IF(ISNA(VLOOKUP($A1192,Sheet1!$B$3:$AH$1266,Sheet1!I$1+(Sheet1!$A$1-1)*10,FALSE))=TRUE,"---",IF(VLOOKUP($A1192,Sheet1!$B$3:$AH$1266,Sheet1!I$1+(Sheet1!$A$1-1)*10,FALSE)="---","---", (ROUND(VLOOKUP($A1192,Sheet1!$B$3:$AH$1266,Sheet1!I$1+(Sheet1!$A$1-1)*10,FALSE),IF(VLOOKUP($A1192,Sheet1!$B$3:$AH$1266,Sheet1!I$1+(Sheet1!$A$1-1)*10,FALSE)&gt;99999,-3,IF(VLOOKUP($A1192,Sheet1!$B$3:$AH$1266,Sheet1!I$1+(Sheet1!$A$1-1)*10,FALSE)&gt;9999,-2,IF(VLOOKUP($A1192,Sheet1!$B$3:$AH$1266,Sheet1!I$1+(Sheet1!$A$1-1)*10,FALSE)&gt;999,-1,0)))))))</f>
        <v>---</v>
      </c>
      <c r="Z1192" s="66" t="str">
        <f>IF(ISNA(VLOOKUP($A1192,Sheet1!$B$3:$AH$1266,Sheet1!J$1+(Sheet1!$A$1-1)*10,FALSE))=TRUE,"---",IF(VLOOKUP($A1192,Sheet1!$B$3:$AH$1266,Sheet1!J$1+(Sheet1!$A$1-1)*10,FALSE)="---","---", (ROUND(VLOOKUP($A1192,Sheet1!$B$3:$AH$1266,Sheet1!J$1+(Sheet1!$A$1-1)*10,FALSE),IF(VLOOKUP($A1192,Sheet1!$B$3:$AH$1266,Sheet1!J$1+(Sheet1!$A$1-1)*10,FALSE)&gt;99999,-3,IF(VLOOKUP($A1192,Sheet1!$B$3:$AH$1266,Sheet1!J$1+(Sheet1!$A$1-1)*10,FALSE)&gt;9999,-2,IF(VLOOKUP($A1192,Sheet1!$B$3:$AH$1266,Sheet1!J$1+(Sheet1!$A$1-1)*10,FALSE)&gt;999,-1,0)))))))</f>
        <v>---</v>
      </c>
      <c r="AA1192" s="66" t="str">
        <f>IF(ISNA(VLOOKUP($A1192,Sheet1!$B$3:$AH$1266,Sheet1!K$1+(Sheet1!$A$1-1)*10,FALSE))=TRUE,"---",IF(VLOOKUP($A1192,Sheet1!$B$3:$AH$1266,Sheet1!K$1+(Sheet1!$A$1-1)*10,FALSE)="---","---", (ROUND(VLOOKUP($A1192,Sheet1!$B$3:$AH$1266,Sheet1!K$1+(Sheet1!$A$1-1)*10,FALSE),IF(VLOOKUP($A1192,Sheet1!$B$3:$AH$1266,Sheet1!K$1+(Sheet1!$A$1-1)*10,FALSE)&gt;99999,-3,IF(VLOOKUP($A1192,Sheet1!$B$3:$AH$1266,Sheet1!K$1+(Sheet1!$A$1-1)*10,FALSE)&gt;9999,-2,IF(VLOOKUP($A1192,Sheet1!$B$3:$AH$1266,Sheet1!K$1+(Sheet1!$A$1-1)*10,FALSE)&gt;999,-1,0)))))))</f>
        <v>---</v>
      </c>
      <c r="AB1192" s="66" t="str">
        <f>IF(ISNA(VLOOKUP($A1192,Sheet1!$B$3:$AH$1266,Sheet1!L$1+(Sheet1!$A$1-1)*10,FALSE))=TRUE,"---",IF(VLOOKUP($A1192,Sheet1!$B$3:$AH$1266,Sheet1!L$1+(Sheet1!$A$1-1)*10,FALSE)="---","---", (ROUND(VLOOKUP($A1192,Sheet1!$B$3:$AH$1266,Sheet1!L$1+(Sheet1!$A$1-1)*10,FALSE),IF(VLOOKUP($A1192,Sheet1!$B$3:$AH$1266,Sheet1!L$1+(Sheet1!$A$1-1)*10,FALSE)&gt;99999,-3,IF(VLOOKUP($A1192,Sheet1!$B$3:$AH$1266,Sheet1!L$1+(Sheet1!$A$1-1)*10,FALSE)&gt;9999,-2,IF(VLOOKUP($A1192,Sheet1!$B$3:$AH$1266,Sheet1!L$1+(Sheet1!$A$1-1)*10,FALSE)&gt;999,-1,0)))))))</f>
        <v>---</v>
      </c>
      <c r="AC1192" s="66" t="str">
        <f>IF(ISNA(VLOOKUP($A1192,Sheet1!$B$3:$AH$1266,Sheet1!M$1+(Sheet1!$A$1-1)*10,FALSE))=TRUE,"---",IF(VLOOKUP($A1192,Sheet1!$B$3:$AH$1266,Sheet1!M$1+(Sheet1!$A$1-1)*10,FALSE)="---","---", (ROUND(VLOOKUP($A1192,Sheet1!$B$3:$AH$1266,Sheet1!M$1+(Sheet1!$A$1-1)*10,FALSE),IF(VLOOKUP($A1192,Sheet1!$B$3:$AH$1266,Sheet1!M$1+(Sheet1!$A$1-1)*10,FALSE)&gt;99999,-3,IF(VLOOKUP($A1192,Sheet1!$B$3:$AH$1266,Sheet1!M$1+(Sheet1!$A$1-1)*10,FALSE)&gt;9999,-2,IF(VLOOKUP($A1192,Sheet1!$B$3:$AH$1266,Sheet1!M$1+(Sheet1!$A$1-1)*10,FALSE)&gt;999,-1,0)))))))</f>
        <v>---</v>
      </c>
      <c r="AD1192" s="66" t="str">
        <f>IF(ISNA(VLOOKUP($A1192,Sheet1!$B$3:$AH$1266,Sheet1!N$1+(Sheet1!$A$1-1)*10,FALSE))=TRUE,"---",IF(VLOOKUP($A1192,Sheet1!$B$3:$AH$1266,Sheet1!N$1+(Sheet1!$A$1-1)*10,FALSE)="---","---", (ROUND(VLOOKUP($A1192,Sheet1!$B$3:$AH$1266,Sheet1!N$1+(Sheet1!$A$1-1)*10,FALSE),IF(VLOOKUP($A1192,Sheet1!$B$3:$AH$1266,Sheet1!N$1+(Sheet1!$A$1-1)*10,FALSE)&gt;99999,-3,IF(VLOOKUP($A1192,Sheet1!$B$3:$AH$1266,Sheet1!N$1+(Sheet1!$A$1-1)*10,FALSE)&gt;9999,-2,IF(VLOOKUP($A1192,Sheet1!$B$3:$AH$1266,Sheet1!N$1+(Sheet1!$A$1-1)*10,FALSE)&gt;999,-1,0)))))))</f>
        <v>---</v>
      </c>
    </row>
    <row r="1193" spans="1:30" ht="25.5" customHeight="1" x14ac:dyDescent="0.25">
      <c r="A1193" s="125" t="s">
        <v>1754</v>
      </c>
      <c r="B1193" s="138" t="s">
        <v>1755</v>
      </c>
      <c r="C1193" s="125">
        <v>421906</v>
      </c>
      <c r="D1193" s="125">
        <v>770238</v>
      </c>
      <c r="E1193" s="70" t="s">
        <v>3025</v>
      </c>
      <c r="F1193" s="139" t="s">
        <v>4405</v>
      </c>
      <c r="G1193" s="127" t="s">
        <v>160</v>
      </c>
      <c r="H1193" s="167">
        <v>5</v>
      </c>
      <c r="I1193" s="112">
        <v>12973</v>
      </c>
      <c r="J1193" s="140" t="s">
        <v>4405</v>
      </c>
      <c r="K1193" s="127" t="s">
        <v>17</v>
      </c>
      <c r="L1193" s="115">
        <v>3270</v>
      </c>
      <c r="M1193" s="116">
        <v>654</v>
      </c>
      <c r="N1193" s="127" t="s">
        <v>145</v>
      </c>
      <c r="O1193" s="68" t="str">
        <f t="shared" si="40"/>
        <v>&lt;0.2</v>
      </c>
      <c r="P1193" s="68">
        <f>IF(O1193&lt;&gt;"",VLOOKUP($A1193,Sheet4!$A$2:$O$1309,14,FALSE)*100,"")</f>
        <v>1.5365610095873228</v>
      </c>
      <c r="Q1193" s="68">
        <f>IF(P1193&lt;&gt;"",VLOOKUP($A1193,Sheet4!$A$2:$O$1309,15,FALSE)*100,"")</f>
        <v>14.07322453952008</v>
      </c>
      <c r="R1193" s="74" t="str">
        <f t="shared" si="41"/>
        <v>&gt;500</v>
      </c>
      <c r="S1193" s="64" t="s">
        <v>4367</v>
      </c>
      <c r="T1193" s="64" t="str">
        <f>IF(ISNA(VLOOKUP(A1193,Sheet1!B$3:C$1266,2,FALSE)=TRUE),"NC",VLOOKUP(A1193,Sheet1!B$3:C$1266,2,FALSE))</f>
        <v>Rural</v>
      </c>
      <c r="U1193" s="65">
        <f>IF(ISNA(VLOOKUP($A1193,Sheet1!$B$3:$AH$1266,Sheet1!E$1+(Sheet1!$A$1-1)*10,FALSE))=TRUE,"---",IF(VLOOKUP($A1193,Sheet1!$B$3:$AH$1266,Sheet1!E$1+(Sheet1!$A$1-1)*10,FALSE)="---","---", (ROUND(VLOOKUP($A1193,Sheet1!$B$3:$AH$1266,Sheet1!E$1+(Sheet1!$A$1-1)*10,FALSE),IF(VLOOKUP($A1193,Sheet1!$B$3:$AH$1266,Sheet1!E$1+(Sheet1!$A$1-1)*10,FALSE)&gt;99999,-3,IF(VLOOKUP($A1193,Sheet1!$B$3:$AH$1266,Sheet1!E$1+(Sheet1!$A$1-1)*10,FALSE)&gt;9999,-2,IF(VLOOKUP($A1193,Sheet1!$B$3:$AH$1266,Sheet1!E$1+(Sheet1!$A$1-1)*10,FALSE)&gt;999,-1,0)))))))</f>
        <v>134</v>
      </c>
      <c r="V1193" s="65">
        <f>IF(ISNA(VLOOKUP($A1193,Sheet1!$B$3:$AH$1266,Sheet1!F$1+(Sheet1!$A$1-1)*10,FALSE))=TRUE,"---",IF(VLOOKUP($A1193,Sheet1!$B$3:$AH$1266,Sheet1!F$1+(Sheet1!$A$1-1)*10,FALSE)="---","---", (ROUND(VLOOKUP($A1193,Sheet1!$B$3:$AH$1266,Sheet1!F$1+(Sheet1!$A$1-1)*10,FALSE),IF(VLOOKUP($A1193,Sheet1!$B$3:$AH$1266,Sheet1!F$1+(Sheet1!$A$1-1)*10,FALSE)&gt;99999,-3,IF(VLOOKUP($A1193,Sheet1!$B$3:$AH$1266,Sheet1!F$1+(Sheet1!$A$1-1)*10,FALSE)&gt;9999,-2,IF(VLOOKUP($A1193,Sheet1!$B$3:$AH$1266,Sheet1!F$1+(Sheet1!$A$1-1)*10,FALSE)&gt;999,-1,0)))))))</f>
        <v>173</v>
      </c>
      <c r="W1193" s="65">
        <f>IF(ISNA(VLOOKUP($A1193,Sheet1!$B$3:$AH$1266,Sheet1!G$1+(Sheet1!$A$1-1)*10,FALSE))=TRUE,"---",IF(VLOOKUP($A1193,Sheet1!$B$3:$AH$1266,Sheet1!G$1+(Sheet1!$A$1-1)*10,FALSE)="---","---", (ROUND(VLOOKUP($A1193,Sheet1!$B$3:$AH$1266,Sheet1!G$1+(Sheet1!$A$1-1)*10,FALSE),IF(VLOOKUP($A1193,Sheet1!$B$3:$AH$1266,Sheet1!G$1+(Sheet1!$A$1-1)*10,FALSE)&gt;99999,-3,IF(VLOOKUP($A1193,Sheet1!$B$3:$AH$1266,Sheet1!G$1+(Sheet1!$A$1-1)*10,FALSE)&gt;9999,-2,IF(VLOOKUP($A1193,Sheet1!$B$3:$AH$1266,Sheet1!G$1+(Sheet1!$A$1-1)*10,FALSE)&gt;999,-1,0)))))))</f>
        <v>230</v>
      </c>
      <c r="X1193" s="65">
        <f>IF(ISNA(VLOOKUP($A1193,Sheet1!$B$3:$AH$1266,Sheet1!H$1+(Sheet1!$A$1-1)*10,FALSE))=TRUE,"---",IF(VLOOKUP($A1193,Sheet1!$B$3:$AH$1266,Sheet1!H$1+(Sheet1!$A$1-1)*10,FALSE)="---","---", (ROUND(VLOOKUP($A1193,Sheet1!$B$3:$AH$1266,Sheet1!H$1+(Sheet1!$A$1-1)*10,FALSE),IF(VLOOKUP($A1193,Sheet1!$B$3:$AH$1266,Sheet1!H$1+(Sheet1!$A$1-1)*10,FALSE)&gt;99999,-3,IF(VLOOKUP($A1193,Sheet1!$B$3:$AH$1266,Sheet1!H$1+(Sheet1!$A$1-1)*10,FALSE)&gt;9999,-2,IF(VLOOKUP($A1193,Sheet1!$B$3:$AH$1266,Sheet1!H$1+(Sheet1!$A$1-1)*10,FALSE)&gt;999,-1,0)))))))</f>
        <v>405</v>
      </c>
      <c r="Y1193" s="65">
        <f>IF(ISNA(VLOOKUP($A1193,Sheet1!$B$3:$AH$1266,Sheet1!I$1+(Sheet1!$A$1-1)*10,FALSE))=TRUE,"---",IF(VLOOKUP($A1193,Sheet1!$B$3:$AH$1266,Sheet1!I$1+(Sheet1!$A$1-1)*10,FALSE)="---","---", (ROUND(VLOOKUP($A1193,Sheet1!$B$3:$AH$1266,Sheet1!I$1+(Sheet1!$A$1-1)*10,FALSE),IF(VLOOKUP($A1193,Sheet1!$B$3:$AH$1266,Sheet1!I$1+(Sheet1!$A$1-1)*10,FALSE)&gt;99999,-3,IF(VLOOKUP($A1193,Sheet1!$B$3:$AH$1266,Sheet1!I$1+(Sheet1!$A$1-1)*10,FALSE)&gt;9999,-2,IF(VLOOKUP($A1193,Sheet1!$B$3:$AH$1266,Sheet1!I$1+(Sheet1!$A$1-1)*10,FALSE)&gt;999,-1,0)))))))</f>
        <v>547</v>
      </c>
      <c r="Z1193" s="65">
        <f>IF(ISNA(VLOOKUP($A1193,Sheet1!$B$3:$AH$1266,Sheet1!J$1+(Sheet1!$A$1-1)*10,FALSE))=TRUE,"---",IF(VLOOKUP($A1193,Sheet1!$B$3:$AH$1266,Sheet1!J$1+(Sheet1!$A$1-1)*10,FALSE)="---","---", (ROUND(VLOOKUP($A1193,Sheet1!$B$3:$AH$1266,Sheet1!J$1+(Sheet1!$A$1-1)*10,FALSE),IF(VLOOKUP($A1193,Sheet1!$B$3:$AH$1266,Sheet1!J$1+(Sheet1!$A$1-1)*10,FALSE)&gt;99999,-3,IF(VLOOKUP($A1193,Sheet1!$B$3:$AH$1266,Sheet1!J$1+(Sheet1!$A$1-1)*10,FALSE)&gt;9999,-2,IF(VLOOKUP($A1193,Sheet1!$B$3:$AH$1266,Sheet1!J$1+(Sheet1!$A$1-1)*10,FALSE)&gt;999,-1,0)))))))</f>
        <v>745</v>
      </c>
      <c r="AA1193" s="65">
        <f>IF(ISNA(VLOOKUP($A1193,Sheet1!$B$3:$AH$1266,Sheet1!K$1+(Sheet1!$A$1-1)*10,FALSE))=TRUE,"---",IF(VLOOKUP($A1193,Sheet1!$B$3:$AH$1266,Sheet1!K$1+(Sheet1!$A$1-1)*10,FALSE)="---","---", (ROUND(VLOOKUP($A1193,Sheet1!$B$3:$AH$1266,Sheet1!K$1+(Sheet1!$A$1-1)*10,FALSE),IF(VLOOKUP($A1193,Sheet1!$B$3:$AH$1266,Sheet1!K$1+(Sheet1!$A$1-1)*10,FALSE)&gt;99999,-3,IF(VLOOKUP($A1193,Sheet1!$B$3:$AH$1266,Sheet1!K$1+(Sheet1!$A$1-1)*10,FALSE)&gt;9999,-2,IF(VLOOKUP($A1193,Sheet1!$B$3:$AH$1266,Sheet1!K$1+(Sheet1!$A$1-1)*10,FALSE)&gt;999,-1,0)))))))</f>
        <v>916</v>
      </c>
      <c r="AB1193" s="65">
        <f>IF(ISNA(VLOOKUP($A1193,Sheet1!$B$3:$AH$1266,Sheet1!L$1+(Sheet1!$A$1-1)*10,FALSE))=TRUE,"---",IF(VLOOKUP($A1193,Sheet1!$B$3:$AH$1266,Sheet1!L$1+(Sheet1!$A$1-1)*10,FALSE)="---","---", (ROUND(VLOOKUP($A1193,Sheet1!$B$3:$AH$1266,Sheet1!L$1+(Sheet1!$A$1-1)*10,FALSE),IF(VLOOKUP($A1193,Sheet1!$B$3:$AH$1266,Sheet1!L$1+(Sheet1!$A$1-1)*10,FALSE)&gt;99999,-3,IF(VLOOKUP($A1193,Sheet1!$B$3:$AH$1266,Sheet1!L$1+(Sheet1!$A$1-1)*10,FALSE)&gt;9999,-2,IF(VLOOKUP($A1193,Sheet1!$B$3:$AH$1266,Sheet1!L$1+(Sheet1!$A$1-1)*10,FALSE)&gt;999,-1,0)))))))</f>
        <v>1090</v>
      </c>
      <c r="AC1193" s="65">
        <f>IF(ISNA(VLOOKUP($A1193,Sheet1!$B$3:$AH$1266,Sheet1!M$1+(Sheet1!$A$1-1)*10,FALSE))=TRUE,"---",IF(VLOOKUP($A1193,Sheet1!$B$3:$AH$1266,Sheet1!M$1+(Sheet1!$A$1-1)*10,FALSE)="---","---", (ROUND(VLOOKUP($A1193,Sheet1!$B$3:$AH$1266,Sheet1!M$1+(Sheet1!$A$1-1)*10,FALSE),IF(VLOOKUP($A1193,Sheet1!$B$3:$AH$1266,Sheet1!M$1+(Sheet1!$A$1-1)*10,FALSE)&gt;99999,-3,IF(VLOOKUP($A1193,Sheet1!$B$3:$AH$1266,Sheet1!M$1+(Sheet1!$A$1-1)*10,FALSE)&gt;9999,-2,IF(VLOOKUP($A1193,Sheet1!$B$3:$AH$1266,Sheet1!M$1+(Sheet1!$A$1-1)*10,FALSE)&gt;999,-1,0)))))))</f>
        <v>1280</v>
      </c>
      <c r="AD1193" s="65">
        <f>IF(ISNA(VLOOKUP($A1193,Sheet1!$B$3:$AH$1266,Sheet1!N$1+(Sheet1!$A$1-1)*10,FALSE))=TRUE,"---",IF(VLOOKUP($A1193,Sheet1!$B$3:$AH$1266,Sheet1!N$1+(Sheet1!$A$1-1)*10,FALSE)="---","---", (ROUND(VLOOKUP($A1193,Sheet1!$B$3:$AH$1266,Sheet1!N$1+(Sheet1!$A$1-1)*10,FALSE),IF(VLOOKUP($A1193,Sheet1!$B$3:$AH$1266,Sheet1!N$1+(Sheet1!$A$1-1)*10,FALSE)&gt;99999,-3,IF(VLOOKUP($A1193,Sheet1!$B$3:$AH$1266,Sheet1!N$1+(Sheet1!$A$1-1)*10,FALSE)&gt;9999,-2,IF(VLOOKUP($A1193,Sheet1!$B$3:$AH$1266,Sheet1!N$1+(Sheet1!$A$1-1)*10,FALSE)&gt;999,-1,0)))))))</f>
        <v>1550</v>
      </c>
    </row>
    <row r="1194" spans="1:30" ht="25.5" customHeight="1" x14ac:dyDescent="0.25">
      <c r="A1194" s="133" t="s">
        <v>1756</v>
      </c>
      <c r="B1194" s="134" t="s">
        <v>1757</v>
      </c>
      <c r="C1194" s="133">
        <v>421344</v>
      </c>
      <c r="D1194" s="133">
        <v>770805</v>
      </c>
      <c r="E1194" s="67" t="s">
        <v>3031</v>
      </c>
      <c r="F1194" s="135" t="s">
        <v>4405</v>
      </c>
      <c r="G1194" s="118" t="s">
        <v>160</v>
      </c>
      <c r="H1194" s="136">
        <v>46.1</v>
      </c>
      <c r="I1194" s="119">
        <v>12973</v>
      </c>
      <c r="J1194" s="137" t="s">
        <v>4405</v>
      </c>
      <c r="K1194" s="118" t="s">
        <v>17</v>
      </c>
      <c r="L1194" s="122">
        <v>30300</v>
      </c>
      <c r="M1194" s="123">
        <v>657</v>
      </c>
      <c r="N1194" s="118" t="s">
        <v>145</v>
      </c>
      <c r="O1194" s="71" t="str">
        <f t="shared" si="40"/>
        <v>&lt;0.2</v>
      </c>
      <c r="P1194" s="71">
        <f>IF(O1194&lt;&gt;"",VLOOKUP($A1194,Sheet4!$A$2:$O$1309,14,FALSE)*100,"")</f>
        <v>1.5365610095873228</v>
      </c>
      <c r="Q1194" s="71">
        <f>IF(P1194&lt;&gt;"",VLOOKUP($A1194,Sheet4!$A$2:$O$1309,15,FALSE)*100,"")</f>
        <v>14.07322453952008</v>
      </c>
      <c r="R1194" s="73" t="str">
        <f t="shared" si="41"/>
        <v>&gt;500</v>
      </c>
      <c r="S1194" s="63" t="s">
        <v>4367</v>
      </c>
      <c r="T1194" s="63" t="str">
        <f>IF(ISNA(VLOOKUP(A1194,Sheet1!B$3:C$1266,2,FALSE)=TRUE),"NC",VLOOKUP(A1194,Sheet1!B$3:C$1266,2,FALSE))</f>
        <v>Rural</v>
      </c>
      <c r="U1194" s="66">
        <f>IF(ISNA(VLOOKUP($A1194,Sheet1!$B$3:$AH$1266,Sheet1!E$1+(Sheet1!$A$1-1)*10,FALSE))=TRUE,"---",IF(VLOOKUP($A1194,Sheet1!$B$3:$AH$1266,Sheet1!E$1+(Sheet1!$A$1-1)*10,FALSE)="---","---", (ROUND(VLOOKUP($A1194,Sheet1!$B$3:$AH$1266,Sheet1!E$1+(Sheet1!$A$1-1)*10,FALSE),IF(VLOOKUP($A1194,Sheet1!$B$3:$AH$1266,Sheet1!E$1+(Sheet1!$A$1-1)*10,FALSE)&gt;99999,-3,IF(VLOOKUP($A1194,Sheet1!$B$3:$AH$1266,Sheet1!E$1+(Sheet1!$A$1-1)*10,FALSE)&gt;9999,-2,IF(VLOOKUP($A1194,Sheet1!$B$3:$AH$1266,Sheet1!E$1+(Sheet1!$A$1-1)*10,FALSE)&gt;999,-1,0)))))))</f>
        <v>933</v>
      </c>
      <c r="V1194" s="66">
        <f>IF(ISNA(VLOOKUP($A1194,Sheet1!$B$3:$AH$1266,Sheet1!F$1+(Sheet1!$A$1-1)*10,FALSE))=TRUE,"---",IF(VLOOKUP($A1194,Sheet1!$B$3:$AH$1266,Sheet1!F$1+(Sheet1!$A$1-1)*10,FALSE)="---","---", (ROUND(VLOOKUP($A1194,Sheet1!$B$3:$AH$1266,Sheet1!F$1+(Sheet1!$A$1-1)*10,FALSE),IF(VLOOKUP($A1194,Sheet1!$B$3:$AH$1266,Sheet1!F$1+(Sheet1!$A$1-1)*10,FALSE)&gt;99999,-3,IF(VLOOKUP($A1194,Sheet1!$B$3:$AH$1266,Sheet1!F$1+(Sheet1!$A$1-1)*10,FALSE)&gt;9999,-2,IF(VLOOKUP($A1194,Sheet1!$B$3:$AH$1266,Sheet1!F$1+(Sheet1!$A$1-1)*10,FALSE)&gt;999,-1,0)))))))</f>
        <v>1180</v>
      </c>
      <c r="W1194" s="66">
        <f>IF(ISNA(VLOOKUP($A1194,Sheet1!$B$3:$AH$1266,Sheet1!G$1+(Sheet1!$A$1-1)*10,FALSE))=TRUE,"---",IF(VLOOKUP($A1194,Sheet1!$B$3:$AH$1266,Sheet1!G$1+(Sheet1!$A$1-1)*10,FALSE)="---","---", (ROUND(VLOOKUP($A1194,Sheet1!$B$3:$AH$1266,Sheet1!G$1+(Sheet1!$A$1-1)*10,FALSE),IF(VLOOKUP($A1194,Sheet1!$B$3:$AH$1266,Sheet1!G$1+(Sheet1!$A$1-1)*10,FALSE)&gt;99999,-3,IF(VLOOKUP($A1194,Sheet1!$B$3:$AH$1266,Sheet1!G$1+(Sheet1!$A$1-1)*10,FALSE)&gt;9999,-2,IF(VLOOKUP($A1194,Sheet1!$B$3:$AH$1266,Sheet1!G$1+(Sheet1!$A$1-1)*10,FALSE)&gt;999,-1,0)))))))</f>
        <v>1530</v>
      </c>
      <c r="X1194" s="66">
        <f>IF(ISNA(VLOOKUP($A1194,Sheet1!$B$3:$AH$1266,Sheet1!H$1+(Sheet1!$A$1-1)*10,FALSE))=TRUE,"---",IF(VLOOKUP($A1194,Sheet1!$B$3:$AH$1266,Sheet1!H$1+(Sheet1!$A$1-1)*10,FALSE)="---","---", (ROUND(VLOOKUP($A1194,Sheet1!$B$3:$AH$1266,Sheet1!H$1+(Sheet1!$A$1-1)*10,FALSE),IF(VLOOKUP($A1194,Sheet1!$B$3:$AH$1266,Sheet1!H$1+(Sheet1!$A$1-1)*10,FALSE)&gt;99999,-3,IF(VLOOKUP($A1194,Sheet1!$B$3:$AH$1266,Sheet1!H$1+(Sheet1!$A$1-1)*10,FALSE)&gt;9999,-2,IF(VLOOKUP($A1194,Sheet1!$B$3:$AH$1266,Sheet1!H$1+(Sheet1!$A$1-1)*10,FALSE)&gt;999,-1,0)))))))</f>
        <v>2610</v>
      </c>
      <c r="Y1194" s="66">
        <f>IF(ISNA(VLOOKUP($A1194,Sheet1!$B$3:$AH$1266,Sheet1!I$1+(Sheet1!$A$1-1)*10,FALSE))=TRUE,"---",IF(VLOOKUP($A1194,Sheet1!$B$3:$AH$1266,Sheet1!I$1+(Sheet1!$A$1-1)*10,FALSE)="---","---", (ROUND(VLOOKUP($A1194,Sheet1!$B$3:$AH$1266,Sheet1!I$1+(Sheet1!$A$1-1)*10,FALSE),IF(VLOOKUP($A1194,Sheet1!$B$3:$AH$1266,Sheet1!I$1+(Sheet1!$A$1-1)*10,FALSE)&gt;99999,-3,IF(VLOOKUP($A1194,Sheet1!$B$3:$AH$1266,Sheet1!I$1+(Sheet1!$A$1-1)*10,FALSE)&gt;9999,-2,IF(VLOOKUP($A1194,Sheet1!$B$3:$AH$1266,Sheet1!I$1+(Sheet1!$A$1-1)*10,FALSE)&gt;999,-1,0)))))))</f>
        <v>3470</v>
      </c>
      <c r="Z1194" s="66">
        <f>IF(ISNA(VLOOKUP($A1194,Sheet1!$B$3:$AH$1266,Sheet1!J$1+(Sheet1!$A$1-1)*10,FALSE))=TRUE,"---",IF(VLOOKUP($A1194,Sheet1!$B$3:$AH$1266,Sheet1!J$1+(Sheet1!$A$1-1)*10,FALSE)="---","---", (ROUND(VLOOKUP($A1194,Sheet1!$B$3:$AH$1266,Sheet1!J$1+(Sheet1!$A$1-1)*10,FALSE),IF(VLOOKUP($A1194,Sheet1!$B$3:$AH$1266,Sheet1!J$1+(Sheet1!$A$1-1)*10,FALSE)&gt;99999,-3,IF(VLOOKUP($A1194,Sheet1!$B$3:$AH$1266,Sheet1!J$1+(Sheet1!$A$1-1)*10,FALSE)&gt;9999,-2,IF(VLOOKUP($A1194,Sheet1!$B$3:$AH$1266,Sheet1!J$1+(Sheet1!$A$1-1)*10,FALSE)&gt;999,-1,0)))))))</f>
        <v>4680</v>
      </c>
      <c r="AA1194" s="66">
        <f>IF(ISNA(VLOOKUP($A1194,Sheet1!$B$3:$AH$1266,Sheet1!K$1+(Sheet1!$A$1-1)*10,FALSE))=TRUE,"---",IF(VLOOKUP($A1194,Sheet1!$B$3:$AH$1266,Sheet1!K$1+(Sheet1!$A$1-1)*10,FALSE)="---","---", (ROUND(VLOOKUP($A1194,Sheet1!$B$3:$AH$1266,Sheet1!K$1+(Sheet1!$A$1-1)*10,FALSE),IF(VLOOKUP($A1194,Sheet1!$B$3:$AH$1266,Sheet1!K$1+(Sheet1!$A$1-1)*10,FALSE)&gt;99999,-3,IF(VLOOKUP($A1194,Sheet1!$B$3:$AH$1266,Sheet1!K$1+(Sheet1!$A$1-1)*10,FALSE)&gt;9999,-2,IF(VLOOKUP($A1194,Sheet1!$B$3:$AH$1266,Sheet1!K$1+(Sheet1!$A$1-1)*10,FALSE)&gt;999,-1,0)))))))</f>
        <v>5720</v>
      </c>
      <c r="AB1194" s="66">
        <f>IF(ISNA(VLOOKUP($A1194,Sheet1!$B$3:$AH$1266,Sheet1!L$1+(Sheet1!$A$1-1)*10,FALSE))=TRUE,"---",IF(VLOOKUP($A1194,Sheet1!$B$3:$AH$1266,Sheet1!L$1+(Sheet1!$A$1-1)*10,FALSE)="---","---", (ROUND(VLOOKUP($A1194,Sheet1!$B$3:$AH$1266,Sheet1!L$1+(Sheet1!$A$1-1)*10,FALSE),IF(VLOOKUP($A1194,Sheet1!$B$3:$AH$1266,Sheet1!L$1+(Sheet1!$A$1-1)*10,FALSE)&gt;99999,-3,IF(VLOOKUP($A1194,Sheet1!$B$3:$AH$1266,Sheet1!L$1+(Sheet1!$A$1-1)*10,FALSE)&gt;9999,-2,IF(VLOOKUP($A1194,Sheet1!$B$3:$AH$1266,Sheet1!L$1+(Sheet1!$A$1-1)*10,FALSE)&gt;999,-1,0)))))))</f>
        <v>6780</v>
      </c>
      <c r="AC1194" s="66">
        <f>IF(ISNA(VLOOKUP($A1194,Sheet1!$B$3:$AH$1266,Sheet1!M$1+(Sheet1!$A$1-1)*10,FALSE))=TRUE,"---",IF(VLOOKUP($A1194,Sheet1!$B$3:$AH$1266,Sheet1!M$1+(Sheet1!$A$1-1)*10,FALSE)="---","---", (ROUND(VLOOKUP($A1194,Sheet1!$B$3:$AH$1266,Sheet1!M$1+(Sheet1!$A$1-1)*10,FALSE),IF(VLOOKUP($A1194,Sheet1!$B$3:$AH$1266,Sheet1!M$1+(Sheet1!$A$1-1)*10,FALSE)&gt;99999,-3,IF(VLOOKUP($A1194,Sheet1!$B$3:$AH$1266,Sheet1!M$1+(Sheet1!$A$1-1)*10,FALSE)&gt;9999,-2,IF(VLOOKUP($A1194,Sheet1!$B$3:$AH$1266,Sheet1!M$1+(Sheet1!$A$1-1)*10,FALSE)&gt;999,-1,0)))))))</f>
        <v>7920</v>
      </c>
      <c r="AD1194" s="66">
        <f>IF(ISNA(VLOOKUP($A1194,Sheet1!$B$3:$AH$1266,Sheet1!N$1+(Sheet1!$A$1-1)*10,FALSE))=TRUE,"---",IF(VLOOKUP($A1194,Sheet1!$B$3:$AH$1266,Sheet1!N$1+(Sheet1!$A$1-1)*10,FALSE)="---","---", (ROUND(VLOOKUP($A1194,Sheet1!$B$3:$AH$1266,Sheet1!N$1+(Sheet1!$A$1-1)*10,FALSE),IF(VLOOKUP($A1194,Sheet1!$B$3:$AH$1266,Sheet1!N$1+(Sheet1!$A$1-1)*10,FALSE)&gt;99999,-3,IF(VLOOKUP($A1194,Sheet1!$B$3:$AH$1266,Sheet1!N$1+(Sheet1!$A$1-1)*10,FALSE)&gt;9999,-2,IF(VLOOKUP($A1194,Sheet1!$B$3:$AH$1266,Sheet1!N$1+(Sheet1!$A$1-1)*10,FALSE)&gt;999,-1,0)))))))</f>
        <v>9590</v>
      </c>
    </row>
    <row r="1195" spans="1:30" ht="25.5" customHeight="1" x14ac:dyDescent="0.25">
      <c r="A1195" s="303" t="s">
        <v>1758</v>
      </c>
      <c r="B1195" s="330" t="s">
        <v>1759</v>
      </c>
      <c r="C1195" s="303">
        <v>420847</v>
      </c>
      <c r="D1195" s="303">
        <v>770327</v>
      </c>
      <c r="E1195" s="307" t="s">
        <v>3031</v>
      </c>
      <c r="F1195" s="301" t="s">
        <v>4532</v>
      </c>
      <c r="G1195" s="318" t="s">
        <v>31</v>
      </c>
      <c r="H1195" s="433">
        <v>2006</v>
      </c>
      <c r="I1195" s="112">
        <v>26473</v>
      </c>
      <c r="J1195" s="147">
        <v>40.71</v>
      </c>
      <c r="K1195" s="127" t="s">
        <v>24</v>
      </c>
      <c r="L1195" s="115">
        <v>228000</v>
      </c>
      <c r="M1195" s="116">
        <v>114</v>
      </c>
      <c r="N1195" s="127" t="s">
        <v>4332</v>
      </c>
      <c r="O1195" s="68" t="str">
        <f t="shared" si="40"/>
        <v>&lt;0.2</v>
      </c>
      <c r="P1195" s="68">
        <f>IF(O1195&lt;&gt;"",VLOOKUP($A1195,Sheet4!$A$2:$O$1309,14,FALSE)*100,"")</f>
        <v>0.56937797932326006</v>
      </c>
      <c r="Q1195" s="68">
        <f>IF(P1195&lt;&gt;"",VLOOKUP($A1195,Sheet4!$A$2:$O$1309,15,FALSE)*100,"")</f>
        <v>5.4394717390716547</v>
      </c>
      <c r="R1195" s="74" t="str">
        <f t="shared" si="41"/>
        <v>&gt;500</v>
      </c>
      <c r="S1195" s="356" t="s">
        <v>4367</v>
      </c>
      <c r="T1195" s="356" t="str">
        <f>IF(ISNA(VLOOKUP(A1195,Sheet1!B$3:C$1266,2,FALSE)=TRUE),"NC",VLOOKUP(A1195,Sheet1!B$3:C$1266,2,FALSE))</f>
        <v>Regulated</v>
      </c>
      <c r="U1195" s="392">
        <f>IF(ISNA(VLOOKUP($A1195,Sheet1!$B$3:$AH$1266,Sheet1!E$1+(Sheet1!$A$1-1)*10,FALSE))=TRUE,"---",IF(VLOOKUP($A1195,Sheet1!$B$3:$AH$1266,Sheet1!E$1+(Sheet1!$A$1-1)*10,FALSE)="---","---", (ROUND(VLOOKUP($A1195,Sheet1!$B$3:$AH$1266,Sheet1!E$1+(Sheet1!$A$1-1)*10,FALSE),IF(VLOOKUP($A1195,Sheet1!$B$3:$AH$1266,Sheet1!E$1+(Sheet1!$A$1-1)*10,FALSE)&gt;99999,-3,IF(VLOOKUP($A1195,Sheet1!$B$3:$AH$1266,Sheet1!E$1+(Sheet1!$A$1-1)*10,FALSE)&gt;9999,-2,IF(VLOOKUP($A1195,Sheet1!$B$3:$AH$1266,Sheet1!E$1+(Sheet1!$A$1-1)*10,FALSE)&gt;999,-1,0)))))))</f>
        <v>22700</v>
      </c>
      <c r="V1195" s="392">
        <f>IF(ISNA(VLOOKUP($A1195,Sheet1!$B$3:$AH$1266,Sheet1!F$1+(Sheet1!$A$1-1)*10,FALSE))=TRUE,"---",IF(VLOOKUP($A1195,Sheet1!$B$3:$AH$1266,Sheet1!F$1+(Sheet1!$A$1-1)*10,FALSE)="---","---", (ROUND(VLOOKUP($A1195,Sheet1!$B$3:$AH$1266,Sheet1!F$1+(Sheet1!$A$1-1)*10,FALSE),IF(VLOOKUP($A1195,Sheet1!$B$3:$AH$1266,Sheet1!F$1+(Sheet1!$A$1-1)*10,FALSE)&gt;99999,-3,IF(VLOOKUP($A1195,Sheet1!$B$3:$AH$1266,Sheet1!F$1+(Sheet1!$A$1-1)*10,FALSE)&gt;9999,-2,IF(VLOOKUP($A1195,Sheet1!$B$3:$AH$1266,Sheet1!F$1+(Sheet1!$A$1-1)*10,FALSE)&gt;999,-1,0)))))))</f>
        <v>25900</v>
      </c>
      <c r="W1195" s="392">
        <f>IF(ISNA(VLOOKUP($A1195,Sheet1!$B$3:$AH$1266,Sheet1!G$1+(Sheet1!$A$1-1)*10,FALSE))=TRUE,"---",IF(VLOOKUP($A1195,Sheet1!$B$3:$AH$1266,Sheet1!G$1+(Sheet1!$A$1-1)*10,FALSE)="---","---", (ROUND(VLOOKUP($A1195,Sheet1!$B$3:$AH$1266,Sheet1!G$1+(Sheet1!$A$1-1)*10,FALSE),IF(VLOOKUP($A1195,Sheet1!$B$3:$AH$1266,Sheet1!G$1+(Sheet1!$A$1-1)*10,FALSE)&gt;99999,-3,IF(VLOOKUP($A1195,Sheet1!$B$3:$AH$1266,Sheet1!G$1+(Sheet1!$A$1-1)*10,FALSE)&gt;9999,-2,IF(VLOOKUP($A1195,Sheet1!$B$3:$AH$1266,Sheet1!G$1+(Sheet1!$A$1-1)*10,FALSE)&gt;999,-1,0)))))))</f>
        <v>29700</v>
      </c>
      <c r="X1195" s="392">
        <f>IF(ISNA(VLOOKUP($A1195,Sheet1!$B$3:$AH$1266,Sheet1!H$1+(Sheet1!$A$1-1)*10,FALSE))=TRUE,"---",IF(VLOOKUP($A1195,Sheet1!$B$3:$AH$1266,Sheet1!H$1+(Sheet1!$A$1-1)*10,FALSE)="---","---", (ROUND(VLOOKUP($A1195,Sheet1!$B$3:$AH$1266,Sheet1!H$1+(Sheet1!$A$1-1)*10,FALSE),IF(VLOOKUP($A1195,Sheet1!$B$3:$AH$1266,Sheet1!H$1+(Sheet1!$A$1-1)*10,FALSE)&gt;99999,-3,IF(VLOOKUP($A1195,Sheet1!$B$3:$AH$1266,Sheet1!H$1+(Sheet1!$A$1-1)*10,FALSE)&gt;9999,-2,IF(VLOOKUP($A1195,Sheet1!$B$3:$AH$1266,Sheet1!H$1+(Sheet1!$A$1-1)*10,FALSE)&gt;999,-1,0)))))))</f>
        <v>38500</v>
      </c>
      <c r="Y1195" s="392">
        <f>IF(ISNA(VLOOKUP($A1195,Sheet1!$B$3:$AH$1266,Sheet1!I$1+(Sheet1!$A$1-1)*10,FALSE))=TRUE,"---",IF(VLOOKUP($A1195,Sheet1!$B$3:$AH$1266,Sheet1!I$1+(Sheet1!$A$1-1)*10,FALSE)="---","---", (ROUND(VLOOKUP($A1195,Sheet1!$B$3:$AH$1266,Sheet1!I$1+(Sheet1!$A$1-1)*10,FALSE),IF(VLOOKUP($A1195,Sheet1!$B$3:$AH$1266,Sheet1!I$1+(Sheet1!$A$1-1)*10,FALSE)&gt;99999,-3,IF(VLOOKUP($A1195,Sheet1!$B$3:$AH$1266,Sheet1!I$1+(Sheet1!$A$1-1)*10,FALSE)&gt;9999,-2,IF(VLOOKUP($A1195,Sheet1!$B$3:$AH$1266,Sheet1!I$1+(Sheet1!$A$1-1)*10,FALSE)&gt;999,-1,0)))))))</f>
        <v>43800</v>
      </c>
      <c r="Z1195" s="392">
        <f>IF(ISNA(VLOOKUP($A1195,Sheet1!$B$3:$AH$1266,Sheet1!J$1+(Sheet1!$A$1-1)*10,FALSE))=TRUE,"---",IF(VLOOKUP($A1195,Sheet1!$B$3:$AH$1266,Sheet1!J$1+(Sheet1!$A$1-1)*10,FALSE)="---","---", (ROUND(VLOOKUP($A1195,Sheet1!$B$3:$AH$1266,Sheet1!J$1+(Sheet1!$A$1-1)*10,FALSE),IF(VLOOKUP($A1195,Sheet1!$B$3:$AH$1266,Sheet1!J$1+(Sheet1!$A$1-1)*10,FALSE)&gt;99999,-3,IF(VLOOKUP($A1195,Sheet1!$B$3:$AH$1266,Sheet1!J$1+(Sheet1!$A$1-1)*10,FALSE)&gt;9999,-2,IF(VLOOKUP($A1195,Sheet1!$B$3:$AH$1266,Sheet1!J$1+(Sheet1!$A$1-1)*10,FALSE)&gt;999,-1,0)))))))</f>
        <v>50100</v>
      </c>
      <c r="AA1195" s="392">
        <f>IF(ISNA(VLOOKUP($A1195,Sheet1!$B$3:$AH$1266,Sheet1!K$1+(Sheet1!$A$1-1)*10,FALSE))=TRUE,"---",IF(VLOOKUP($A1195,Sheet1!$B$3:$AH$1266,Sheet1!K$1+(Sheet1!$A$1-1)*10,FALSE)="---","---", (ROUND(VLOOKUP($A1195,Sheet1!$B$3:$AH$1266,Sheet1!K$1+(Sheet1!$A$1-1)*10,FALSE),IF(VLOOKUP($A1195,Sheet1!$B$3:$AH$1266,Sheet1!K$1+(Sheet1!$A$1-1)*10,FALSE)&gt;99999,-3,IF(VLOOKUP($A1195,Sheet1!$B$3:$AH$1266,Sheet1!K$1+(Sheet1!$A$1-1)*10,FALSE)&gt;9999,-2,IF(VLOOKUP($A1195,Sheet1!$B$3:$AH$1266,Sheet1!K$1+(Sheet1!$A$1-1)*10,FALSE)&gt;999,-1,0)))))))</f>
        <v>54600</v>
      </c>
      <c r="AB1195" s="392">
        <f>IF(ISNA(VLOOKUP($A1195,Sheet1!$B$3:$AH$1266,Sheet1!L$1+(Sheet1!$A$1-1)*10,FALSE))=TRUE,"---",IF(VLOOKUP($A1195,Sheet1!$B$3:$AH$1266,Sheet1!L$1+(Sheet1!$A$1-1)*10,FALSE)="---","---", (ROUND(VLOOKUP($A1195,Sheet1!$B$3:$AH$1266,Sheet1!L$1+(Sheet1!$A$1-1)*10,FALSE),IF(VLOOKUP($A1195,Sheet1!$B$3:$AH$1266,Sheet1!L$1+(Sheet1!$A$1-1)*10,FALSE)&gt;99999,-3,IF(VLOOKUP($A1195,Sheet1!$B$3:$AH$1266,Sheet1!L$1+(Sheet1!$A$1-1)*10,FALSE)&gt;9999,-2,IF(VLOOKUP($A1195,Sheet1!$B$3:$AH$1266,Sheet1!L$1+(Sheet1!$A$1-1)*10,FALSE)&gt;999,-1,0)))))))</f>
        <v>58900</v>
      </c>
      <c r="AC1195" s="392">
        <f>IF(ISNA(VLOOKUP($A1195,Sheet1!$B$3:$AH$1266,Sheet1!M$1+(Sheet1!$A$1-1)*10,FALSE))=TRUE,"---",IF(VLOOKUP($A1195,Sheet1!$B$3:$AH$1266,Sheet1!M$1+(Sheet1!$A$1-1)*10,FALSE)="---","---", (ROUND(VLOOKUP($A1195,Sheet1!$B$3:$AH$1266,Sheet1!M$1+(Sheet1!$A$1-1)*10,FALSE),IF(VLOOKUP($A1195,Sheet1!$B$3:$AH$1266,Sheet1!M$1+(Sheet1!$A$1-1)*10,FALSE)&gt;99999,-3,IF(VLOOKUP($A1195,Sheet1!$B$3:$AH$1266,Sheet1!M$1+(Sheet1!$A$1-1)*10,FALSE)&gt;9999,-2,IF(VLOOKUP($A1195,Sheet1!$B$3:$AH$1266,Sheet1!M$1+(Sheet1!$A$1-1)*10,FALSE)&gt;999,-1,0)))))))</f>
        <v>63000</v>
      </c>
      <c r="AD1195" s="392">
        <f>IF(ISNA(VLOOKUP($A1195,Sheet1!$B$3:$AH$1266,Sheet1!N$1+(Sheet1!$A$1-1)*10,FALSE))=TRUE,"---",IF(VLOOKUP($A1195,Sheet1!$B$3:$AH$1266,Sheet1!N$1+(Sheet1!$A$1-1)*10,FALSE)="---","---", (ROUND(VLOOKUP($A1195,Sheet1!$B$3:$AH$1266,Sheet1!N$1+(Sheet1!$A$1-1)*10,FALSE),IF(VLOOKUP($A1195,Sheet1!$B$3:$AH$1266,Sheet1!N$1+(Sheet1!$A$1-1)*10,FALSE)&gt;99999,-3,IF(VLOOKUP($A1195,Sheet1!$B$3:$AH$1266,Sheet1!N$1+(Sheet1!$A$1-1)*10,FALSE)&gt;9999,-2,IF(VLOOKUP($A1195,Sheet1!$B$3:$AH$1266,Sheet1!N$1+(Sheet1!$A$1-1)*10,FALSE)&gt;999,-1,0)))))))</f>
        <v>68300</v>
      </c>
    </row>
    <row r="1196" spans="1:30" ht="25.5" customHeight="1" x14ac:dyDescent="0.25">
      <c r="A1196" s="303"/>
      <c r="B1196" s="331"/>
      <c r="C1196" s="303"/>
      <c r="D1196" s="303"/>
      <c r="E1196" s="307" t="e">
        <v>#N/A</v>
      </c>
      <c r="F1196" s="356"/>
      <c r="G1196" s="319"/>
      <c r="H1196" s="433"/>
      <c r="I1196" s="112">
        <v>27663</v>
      </c>
      <c r="J1196" s="147">
        <v>32.46</v>
      </c>
      <c r="K1196" s="114" t="s">
        <v>4405</v>
      </c>
      <c r="L1196" s="115">
        <v>127000</v>
      </c>
      <c r="M1196" s="116">
        <v>63.3</v>
      </c>
      <c r="N1196" s="127" t="s">
        <v>286</v>
      </c>
      <c r="O1196" s="68" t="s">
        <v>4405</v>
      </c>
      <c r="P1196" s="68" t="s">
        <v>4405</v>
      </c>
      <c r="Q1196" s="68" t="s">
        <v>4405</v>
      </c>
      <c r="R1196" s="74" t="s">
        <v>4405</v>
      </c>
      <c r="S1196" s="356" t="e">
        <v>#N/A</v>
      </c>
      <c r="T1196" s="356" t="str">
        <f>IF(ISNA(VLOOKUP(A1196,Sheet1!B$3:C$1266,2,FALSE)=TRUE),"ND",VLOOKUP(A1196,Sheet1!B$3:C$1266,2,FALSE))</f>
        <v>ND</v>
      </c>
      <c r="U1196" s="392" t="str">
        <f>IF(ISNA(VLOOKUP($A1196,Sheet1!$B$3:$AH$1266,Sheet1!E$1+(Sheet1!$A$1-1)*10,FALSE))=TRUE,"---",IF(VLOOKUP($A1196,Sheet1!$B$3:$AH$1266,Sheet1!E$1+(Sheet1!$A$1-1)*10,FALSE)="---","---", (ROUND(VLOOKUP($A1196,Sheet1!$B$3:$AH$1266,Sheet1!E$1+(Sheet1!$A$1-1)*10,FALSE),IF(VLOOKUP($A1196,Sheet1!$B$3:$AH$1266,Sheet1!E$1+(Sheet1!$A$1-1)*10,FALSE)&gt;99999,-3,IF(VLOOKUP($A1196,Sheet1!$B$3:$AH$1266,Sheet1!E$1+(Sheet1!$A$1-1)*10,FALSE)&gt;9999,-2,IF(VLOOKUP($A1196,Sheet1!$B$3:$AH$1266,Sheet1!E$1+(Sheet1!$A$1-1)*10,FALSE)&gt;999,-1,0)))))))</f>
        <v>---</v>
      </c>
      <c r="V1196" s="392" t="str">
        <f>IF(ISNA(VLOOKUP($A1196,Sheet1!$B$3:$AH$1266,Sheet1!F$1+(Sheet1!$A$1-1)*10,FALSE))=TRUE,"---",IF(VLOOKUP($A1196,Sheet1!$B$3:$AH$1266,Sheet1!F$1+(Sheet1!$A$1-1)*10,FALSE)="---","---", (ROUND(VLOOKUP($A1196,Sheet1!$B$3:$AH$1266,Sheet1!F$1+(Sheet1!$A$1-1)*10,FALSE),IF(VLOOKUP($A1196,Sheet1!$B$3:$AH$1266,Sheet1!F$1+(Sheet1!$A$1-1)*10,FALSE)&gt;99999,-3,IF(VLOOKUP($A1196,Sheet1!$B$3:$AH$1266,Sheet1!F$1+(Sheet1!$A$1-1)*10,FALSE)&gt;9999,-2,IF(VLOOKUP($A1196,Sheet1!$B$3:$AH$1266,Sheet1!F$1+(Sheet1!$A$1-1)*10,FALSE)&gt;999,-1,0)))))))</f>
        <v>---</v>
      </c>
      <c r="W1196" s="392" t="str">
        <f>IF(ISNA(VLOOKUP($A1196,Sheet1!$B$3:$AH$1266,Sheet1!G$1+(Sheet1!$A$1-1)*10,FALSE))=TRUE,"---",IF(VLOOKUP($A1196,Sheet1!$B$3:$AH$1266,Sheet1!G$1+(Sheet1!$A$1-1)*10,FALSE)="---","---", (ROUND(VLOOKUP($A1196,Sheet1!$B$3:$AH$1266,Sheet1!G$1+(Sheet1!$A$1-1)*10,FALSE),IF(VLOOKUP($A1196,Sheet1!$B$3:$AH$1266,Sheet1!G$1+(Sheet1!$A$1-1)*10,FALSE)&gt;99999,-3,IF(VLOOKUP($A1196,Sheet1!$B$3:$AH$1266,Sheet1!G$1+(Sheet1!$A$1-1)*10,FALSE)&gt;9999,-2,IF(VLOOKUP($A1196,Sheet1!$B$3:$AH$1266,Sheet1!G$1+(Sheet1!$A$1-1)*10,FALSE)&gt;999,-1,0)))))))</f>
        <v>---</v>
      </c>
      <c r="X1196" s="392" t="str">
        <f>IF(ISNA(VLOOKUP($A1196,Sheet1!$B$3:$AH$1266,Sheet1!H$1+(Sheet1!$A$1-1)*10,FALSE))=TRUE,"---",IF(VLOOKUP($A1196,Sheet1!$B$3:$AH$1266,Sheet1!H$1+(Sheet1!$A$1-1)*10,FALSE)="---","---", (ROUND(VLOOKUP($A1196,Sheet1!$B$3:$AH$1266,Sheet1!H$1+(Sheet1!$A$1-1)*10,FALSE),IF(VLOOKUP($A1196,Sheet1!$B$3:$AH$1266,Sheet1!H$1+(Sheet1!$A$1-1)*10,FALSE)&gt;99999,-3,IF(VLOOKUP($A1196,Sheet1!$B$3:$AH$1266,Sheet1!H$1+(Sheet1!$A$1-1)*10,FALSE)&gt;9999,-2,IF(VLOOKUP($A1196,Sheet1!$B$3:$AH$1266,Sheet1!H$1+(Sheet1!$A$1-1)*10,FALSE)&gt;999,-1,0)))))))</f>
        <v>---</v>
      </c>
      <c r="Y1196" s="392" t="str">
        <f>IF(ISNA(VLOOKUP($A1196,Sheet1!$B$3:$AH$1266,Sheet1!I$1+(Sheet1!$A$1-1)*10,FALSE))=TRUE,"---",IF(VLOOKUP($A1196,Sheet1!$B$3:$AH$1266,Sheet1!I$1+(Sheet1!$A$1-1)*10,FALSE)="---","---", (ROUND(VLOOKUP($A1196,Sheet1!$B$3:$AH$1266,Sheet1!I$1+(Sheet1!$A$1-1)*10,FALSE),IF(VLOOKUP($A1196,Sheet1!$B$3:$AH$1266,Sheet1!I$1+(Sheet1!$A$1-1)*10,FALSE)&gt;99999,-3,IF(VLOOKUP($A1196,Sheet1!$B$3:$AH$1266,Sheet1!I$1+(Sheet1!$A$1-1)*10,FALSE)&gt;9999,-2,IF(VLOOKUP($A1196,Sheet1!$B$3:$AH$1266,Sheet1!I$1+(Sheet1!$A$1-1)*10,FALSE)&gt;999,-1,0)))))))</f>
        <v>---</v>
      </c>
      <c r="Z1196" s="392" t="str">
        <f>IF(ISNA(VLOOKUP($A1196,Sheet1!$B$3:$AH$1266,Sheet1!J$1+(Sheet1!$A$1-1)*10,FALSE))=TRUE,"---",IF(VLOOKUP($A1196,Sheet1!$B$3:$AH$1266,Sheet1!J$1+(Sheet1!$A$1-1)*10,FALSE)="---","---", (ROUND(VLOOKUP($A1196,Sheet1!$B$3:$AH$1266,Sheet1!J$1+(Sheet1!$A$1-1)*10,FALSE),IF(VLOOKUP($A1196,Sheet1!$B$3:$AH$1266,Sheet1!J$1+(Sheet1!$A$1-1)*10,FALSE)&gt;99999,-3,IF(VLOOKUP($A1196,Sheet1!$B$3:$AH$1266,Sheet1!J$1+(Sheet1!$A$1-1)*10,FALSE)&gt;9999,-2,IF(VLOOKUP($A1196,Sheet1!$B$3:$AH$1266,Sheet1!J$1+(Sheet1!$A$1-1)*10,FALSE)&gt;999,-1,0)))))))</f>
        <v>---</v>
      </c>
      <c r="AA1196" s="392" t="str">
        <f>IF(ISNA(VLOOKUP($A1196,Sheet1!$B$3:$AH$1266,Sheet1!K$1+(Sheet1!$A$1-1)*10,FALSE))=TRUE,"---",IF(VLOOKUP($A1196,Sheet1!$B$3:$AH$1266,Sheet1!K$1+(Sheet1!$A$1-1)*10,FALSE)="---","---", (ROUND(VLOOKUP($A1196,Sheet1!$B$3:$AH$1266,Sheet1!K$1+(Sheet1!$A$1-1)*10,FALSE),IF(VLOOKUP($A1196,Sheet1!$B$3:$AH$1266,Sheet1!K$1+(Sheet1!$A$1-1)*10,FALSE)&gt;99999,-3,IF(VLOOKUP($A1196,Sheet1!$B$3:$AH$1266,Sheet1!K$1+(Sheet1!$A$1-1)*10,FALSE)&gt;9999,-2,IF(VLOOKUP($A1196,Sheet1!$B$3:$AH$1266,Sheet1!K$1+(Sheet1!$A$1-1)*10,FALSE)&gt;999,-1,0)))))))</f>
        <v>---</v>
      </c>
      <c r="AB1196" s="392" t="str">
        <f>IF(ISNA(VLOOKUP($A1196,Sheet1!$B$3:$AH$1266,Sheet1!L$1+(Sheet1!$A$1-1)*10,FALSE))=TRUE,"---",IF(VLOOKUP($A1196,Sheet1!$B$3:$AH$1266,Sheet1!L$1+(Sheet1!$A$1-1)*10,FALSE)="---","---", (ROUND(VLOOKUP($A1196,Sheet1!$B$3:$AH$1266,Sheet1!L$1+(Sheet1!$A$1-1)*10,FALSE),IF(VLOOKUP($A1196,Sheet1!$B$3:$AH$1266,Sheet1!L$1+(Sheet1!$A$1-1)*10,FALSE)&gt;99999,-3,IF(VLOOKUP($A1196,Sheet1!$B$3:$AH$1266,Sheet1!L$1+(Sheet1!$A$1-1)*10,FALSE)&gt;9999,-2,IF(VLOOKUP($A1196,Sheet1!$B$3:$AH$1266,Sheet1!L$1+(Sheet1!$A$1-1)*10,FALSE)&gt;999,-1,0)))))))</f>
        <v>---</v>
      </c>
      <c r="AC1196" s="392" t="str">
        <f>IF(ISNA(VLOOKUP($A1196,Sheet1!$B$3:$AH$1266,Sheet1!M$1+(Sheet1!$A$1-1)*10,FALSE))=TRUE,"---",IF(VLOOKUP($A1196,Sheet1!$B$3:$AH$1266,Sheet1!M$1+(Sheet1!$A$1-1)*10,FALSE)="---","---", (ROUND(VLOOKUP($A1196,Sheet1!$B$3:$AH$1266,Sheet1!M$1+(Sheet1!$A$1-1)*10,FALSE),IF(VLOOKUP($A1196,Sheet1!$B$3:$AH$1266,Sheet1!M$1+(Sheet1!$A$1-1)*10,FALSE)&gt;99999,-3,IF(VLOOKUP($A1196,Sheet1!$B$3:$AH$1266,Sheet1!M$1+(Sheet1!$A$1-1)*10,FALSE)&gt;9999,-2,IF(VLOOKUP($A1196,Sheet1!$B$3:$AH$1266,Sheet1!M$1+(Sheet1!$A$1-1)*10,FALSE)&gt;999,-1,0)))))))</f>
        <v>---</v>
      </c>
      <c r="AD1196" s="392" t="str">
        <f>IF(ISNA(VLOOKUP($A1196,Sheet1!$B$3:$AH$1266,Sheet1!N$1+(Sheet1!$A$1-1)*10,FALSE))=TRUE,"---",IF(VLOOKUP($A1196,Sheet1!$B$3:$AH$1266,Sheet1!N$1+(Sheet1!$A$1-1)*10,FALSE)="---","---", (ROUND(VLOOKUP($A1196,Sheet1!$B$3:$AH$1266,Sheet1!N$1+(Sheet1!$A$1-1)*10,FALSE),IF(VLOOKUP($A1196,Sheet1!$B$3:$AH$1266,Sheet1!N$1+(Sheet1!$A$1-1)*10,FALSE)&gt;99999,-3,IF(VLOOKUP($A1196,Sheet1!$B$3:$AH$1266,Sheet1!N$1+(Sheet1!$A$1-1)*10,FALSE)&gt;9999,-2,IF(VLOOKUP($A1196,Sheet1!$B$3:$AH$1266,Sheet1!N$1+(Sheet1!$A$1-1)*10,FALSE)&gt;999,-1,0)))))))</f>
        <v>---</v>
      </c>
    </row>
    <row r="1197" spans="1:30" ht="25.5" customHeight="1" x14ac:dyDescent="0.25">
      <c r="A1197" s="303"/>
      <c r="B1197" s="331"/>
      <c r="C1197" s="303"/>
      <c r="D1197" s="303"/>
      <c r="E1197" s="307" t="e">
        <v>#N/A</v>
      </c>
      <c r="F1197" s="374"/>
      <c r="G1197" s="405"/>
      <c r="H1197" s="433"/>
      <c r="I1197" s="112">
        <v>35083</v>
      </c>
      <c r="J1197" s="140" t="s">
        <v>4405</v>
      </c>
      <c r="K1197" s="127" t="s">
        <v>17</v>
      </c>
      <c r="L1197" s="115">
        <v>61000</v>
      </c>
      <c r="M1197" s="116">
        <v>30.4</v>
      </c>
      <c r="N1197" s="127" t="s">
        <v>1760</v>
      </c>
      <c r="O1197" s="68" t="s">
        <v>4405</v>
      </c>
      <c r="P1197" s="68" t="s">
        <v>4405</v>
      </c>
      <c r="Q1197" s="68" t="s">
        <v>4405</v>
      </c>
      <c r="R1197" s="74" t="s">
        <v>4405</v>
      </c>
      <c r="S1197" s="356" t="e">
        <v>#N/A</v>
      </c>
      <c r="T1197" s="356" t="str">
        <f>IF(ISNA(VLOOKUP(A1197,Sheet1!B$3:C$1266,2,FALSE)=TRUE),"ND",VLOOKUP(A1197,Sheet1!B$3:C$1266,2,FALSE))</f>
        <v>ND</v>
      </c>
      <c r="U1197" s="392" t="str">
        <f>IF(ISNA(VLOOKUP($A1197,Sheet1!$B$3:$AH$1266,Sheet1!E$1+(Sheet1!$A$1-1)*10,FALSE))=TRUE,"---",IF(VLOOKUP($A1197,Sheet1!$B$3:$AH$1266,Sheet1!E$1+(Sheet1!$A$1-1)*10,FALSE)="---","---", (ROUND(VLOOKUP($A1197,Sheet1!$B$3:$AH$1266,Sheet1!E$1+(Sheet1!$A$1-1)*10,FALSE),IF(VLOOKUP($A1197,Sheet1!$B$3:$AH$1266,Sheet1!E$1+(Sheet1!$A$1-1)*10,FALSE)&gt;99999,-3,IF(VLOOKUP($A1197,Sheet1!$B$3:$AH$1266,Sheet1!E$1+(Sheet1!$A$1-1)*10,FALSE)&gt;9999,-2,IF(VLOOKUP($A1197,Sheet1!$B$3:$AH$1266,Sheet1!E$1+(Sheet1!$A$1-1)*10,FALSE)&gt;999,-1,0)))))))</f>
        <v>---</v>
      </c>
      <c r="V1197" s="392" t="str">
        <f>IF(ISNA(VLOOKUP($A1197,Sheet1!$B$3:$AH$1266,Sheet1!F$1+(Sheet1!$A$1-1)*10,FALSE))=TRUE,"---",IF(VLOOKUP($A1197,Sheet1!$B$3:$AH$1266,Sheet1!F$1+(Sheet1!$A$1-1)*10,FALSE)="---","---", (ROUND(VLOOKUP($A1197,Sheet1!$B$3:$AH$1266,Sheet1!F$1+(Sheet1!$A$1-1)*10,FALSE),IF(VLOOKUP($A1197,Sheet1!$B$3:$AH$1266,Sheet1!F$1+(Sheet1!$A$1-1)*10,FALSE)&gt;99999,-3,IF(VLOOKUP($A1197,Sheet1!$B$3:$AH$1266,Sheet1!F$1+(Sheet1!$A$1-1)*10,FALSE)&gt;9999,-2,IF(VLOOKUP($A1197,Sheet1!$B$3:$AH$1266,Sheet1!F$1+(Sheet1!$A$1-1)*10,FALSE)&gt;999,-1,0)))))))</f>
        <v>---</v>
      </c>
      <c r="W1197" s="392" t="str">
        <f>IF(ISNA(VLOOKUP($A1197,Sheet1!$B$3:$AH$1266,Sheet1!G$1+(Sheet1!$A$1-1)*10,FALSE))=TRUE,"---",IF(VLOOKUP($A1197,Sheet1!$B$3:$AH$1266,Sheet1!G$1+(Sheet1!$A$1-1)*10,FALSE)="---","---", (ROUND(VLOOKUP($A1197,Sheet1!$B$3:$AH$1266,Sheet1!G$1+(Sheet1!$A$1-1)*10,FALSE),IF(VLOOKUP($A1197,Sheet1!$B$3:$AH$1266,Sheet1!G$1+(Sheet1!$A$1-1)*10,FALSE)&gt;99999,-3,IF(VLOOKUP($A1197,Sheet1!$B$3:$AH$1266,Sheet1!G$1+(Sheet1!$A$1-1)*10,FALSE)&gt;9999,-2,IF(VLOOKUP($A1197,Sheet1!$B$3:$AH$1266,Sheet1!G$1+(Sheet1!$A$1-1)*10,FALSE)&gt;999,-1,0)))))))</f>
        <v>---</v>
      </c>
      <c r="X1197" s="392" t="str">
        <f>IF(ISNA(VLOOKUP($A1197,Sheet1!$B$3:$AH$1266,Sheet1!H$1+(Sheet1!$A$1-1)*10,FALSE))=TRUE,"---",IF(VLOOKUP($A1197,Sheet1!$B$3:$AH$1266,Sheet1!H$1+(Sheet1!$A$1-1)*10,FALSE)="---","---", (ROUND(VLOOKUP($A1197,Sheet1!$B$3:$AH$1266,Sheet1!H$1+(Sheet1!$A$1-1)*10,FALSE),IF(VLOOKUP($A1197,Sheet1!$B$3:$AH$1266,Sheet1!H$1+(Sheet1!$A$1-1)*10,FALSE)&gt;99999,-3,IF(VLOOKUP($A1197,Sheet1!$B$3:$AH$1266,Sheet1!H$1+(Sheet1!$A$1-1)*10,FALSE)&gt;9999,-2,IF(VLOOKUP($A1197,Sheet1!$B$3:$AH$1266,Sheet1!H$1+(Sheet1!$A$1-1)*10,FALSE)&gt;999,-1,0)))))))</f>
        <v>---</v>
      </c>
      <c r="Y1197" s="392" t="str">
        <f>IF(ISNA(VLOOKUP($A1197,Sheet1!$B$3:$AH$1266,Sheet1!I$1+(Sheet1!$A$1-1)*10,FALSE))=TRUE,"---",IF(VLOOKUP($A1197,Sheet1!$B$3:$AH$1266,Sheet1!I$1+(Sheet1!$A$1-1)*10,FALSE)="---","---", (ROUND(VLOOKUP($A1197,Sheet1!$B$3:$AH$1266,Sheet1!I$1+(Sheet1!$A$1-1)*10,FALSE),IF(VLOOKUP($A1197,Sheet1!$B$3:$AH$1266,Sheet1!I$1+(Sheet1!$A$1-1)*10,FALSE)&gt;99999,-3,IF(VLOOKUP($A1197,Sheet1!$B$3:$AH$1266,Sheet1!I$1+(Sheet1!$A$1-1)*10,FALSE)&gt;9999,-2,IF(VLOOKUP($A1197,Sheet1!$B$3:$AH$1266,Sheet1!I$1+(Sheet1!$A$1-1)*10,FALSE)&gt;999,-1,0)))))))</f>
        <v>---</v>
      </c>
      <c r="Z1197" s="392" t="str">
        <f>IF(ISNA(VLOOKUP($A1197,Sheet1!$B$3:$AH$1266,Sheet1!J$1+(Sheet1!$A$1-1)*10,FALSE))=TRUE,"---",IF(VLOOKUP($A1197,Sheet1!$B$3:$AH$1266,Sheet1!J$1+(Sheet1!$A$1-1)*10,FALSE)="---","---", (ROUND(VLOOKUP($A1197,Sheet1!$B$3:$AH$1266,Sheet1!J$1+(Sheet1!$A$1-1)*10,FALSE),IF(VLOOKUP($A1197,Sheet1!$B$3:$AH$1266,Sheet1!J$1+(Sheet1!$A$1-1)*10,FALSE)&gt;99999,-3,IF(VLOOKUP($A1197,Sheet1!$B$3:$AH$1266,Sheet1!J$1+(Sheet1!$A$1-1)*10,FALSE)&gt;9999,-2,IF(VLOOKUP($A1197,Sheet1!$B$3:$AH$1266,Sheet1!J$1+(Sheet1!$A$1-1)*10,FALSE)&gt;999,-1,0)))))))</f>
        <v>---</v>
      </c>
      <c r="AA1197" s="392" t="str">
        <f>IF(ISNA(VLOOKUP($A1197,Sheet1!$B$3:$AH$1266,Sheet1!K$1+(Sheet1!$A$1-1)*10,FALSE))=TRUE,"---",IF(VLOOKUP($A1197,Sheet1!$B$3:$AH$1266,Sheet1!K$1+(Sheet1!$A$1-1)*10,FALSE)="---","---", (ROUND(VLOOKUP($A1197,Sheet1!$B$3:$AH$1266,Sheet1!K$1+(Sheet1!$A$1-1)*10,FALSE),IF(VLOOKUP($A1197,Sheet1!$B$3:$AH$1266,Sheet1!K$1+(Sheet1!$A$1-1)*10,FALSE)&gt;99999,-3,IF(VLOOKUP($A1197,Sheet1!$B$3:$AH$1266,Sheet1!K$1+(Sheet1!$A$1-1)*10,FALSE)&gt;9999,-2,IF(VLOOKUP($A1197,Sheet1!$B$3:$AH$1266,Sheet1!K$1+(Sheet1!$A$1-1)*10,FALSE)&gt;999,-1,0)))))))</f>
        <v>---</v>
      </c>
      <c r="AB1197" s="392" t="str">
        <f>IF(ISNA(VLOOKUP($A1197,Sheet1!$B$3:$AH$1266,Sheet1!L$1+(Sheet1!$A$1-1)*10,FALSE))=TRUE,"---",IF(VLOOKUP($A1197,Sheet1!$B$3:$AH$1266,Sheet1!L$1+(Sheet1!$A$1-1)*10,FALSE)="---","---", (ROUND(VLOOKUP($A1197,Sheet1!$B$3:$AH$1266,Sheet1!L$1+(Sheet1!$A$1-1)*10,FALSE),IF(VLOOKUP($A1197,Sheet1!$B$3:$AH$1266,Sheet1!L$1+(Sheet1!$A$1-1)*10,FALSE)&gt;99999,-3,IF(VLOOKUP($A1197,Sheet1!$B$3:$AH$1266,Sheet1!L$1+(Sheet1!$A$1-1)*10,FALSE)&gt;9999,-2,IF(VLOOKUP($A1197,Sheet1!$B$3:$AH$1266,Sheet1!L$1+(Sheet1!$A$1-1)*10,FALSE)&gt;999,-1,0)))))))</f>
        <v>---</v>
      </c>
      <c r="AC1197" s="392" t="str">
        <f>IF(ISNA(VLOOKUP($A1197,Sheet1!$B$3:$AH$1266,Sheet1!M$1+(Sheet1!$A$1-1)*10,FALSE))=TRUE,"---",IF(VLOOKUP($A1197,Sheet1!$B$3:$AH$1266,Sheet1!M$1+(Sheet1!$A$1-1)*10,FALSE)="---","---", (ROUND(VLOOKUP($A1197,Sheet1!$B$3:$AH$1266,Sheet1!M$1+(Sheet1!$A$1-1)*10,FALSE),IF(VLOOKUP($A1197,Sheet1!$B$3:$AH$1266,Sheet1!M$1+(Sheet1!$A$1-1)*10,FALSE)&gt;99999,-3,IF(VLOOKUP($A1197,Sheet1!$B$3:$AH$1266,Sheet1!M$1+(Sheet1!$A$1-1)*10,FALSE)&gt;9999,-2,IF(VLOOKUP($A1197,Sheet1!$B$3:$AH$1266,Sheet1!M$1+(Sheet1!$A$1-1)*10,FALSE)&gt;999,-1,0)))))))</f>
        <v>---</v>
      </c>
      <c r="AD1197" s="392" t="str">
        <f>IF(ISNA(VLOOKUP($A1197,Sheet1!$B$3:$AH$1266,Sheet1!N$1+(Sheet1!$A$1-1)*10,FALSE))=TRUE,"---",IF(VLOOKUP($A1197,Sheet1!$B$3:$AH$1266,Sheet1!N$1+(Sheet1!$A$1-1)*10,FALSE)="---","---", (ROUND(VLOOKUP($A1197,Sheet1!$B$3:$AH$1266,Sheet1!N$1+(Sheet1!$A$1-1)*10,FALSE),IF(VLOOKUP($A1197,Sheet1!$B$3:$AH$1266,Sheet1!N$1+(Sheet1!$A$1-1)*10,FALSE)&gt;99999,-3,IF(VLOOKUP($A1197,Sheet1!$B$3:$AH$1266,Sheet1!N$1+(Sheet1!$A$1-1)*10,FALSE)&gt;9999,-2,IF(VLOOKUP($A1197,Sheet1!$B$3:$AH$1266,Sheet1!N$1+(Sheet1!$A$1-1)*10,FALSE)&gt;999,-1,0)))))))</f>
        <v>---</v>
      </c>
    </row>
    <row r="1198" spans="1:30" ht="25.5" customHeight="1" x14ac:dyDescent="0.25">
      <c r="A1198" s="133" t="s">
        <v>1761</v>
      </c>
      <c r="B1198" s="141" t="s">
        <v>1762</v>
      </c>
      <c r="C1198" s="133">
        <v>421010</v>
      </c>
      <c r="D1198" s="133">
        <v>770249</v>
      </c>
      <c r="E1198" s="67" t="s">
        <v>3031</v>
      </c>
      <c r="F1198" s="135" t="s">
        <v>4405</v>
      </c>
      <c r="G1198" s="118" t="s">
        <v>160</v>
      </c>
      <c r="H1198" s="136">
        <v>31.6</v>
      </c>
      <c r="I1198" s="119">
        <v>26473</v>
      </c>
      <c r="J1198" s="137" t="s">
        <v>4405</v>
      </c>
      <c r="K1198" s="118" t="s">
        <v>17</v>
      </c>
      <c r="L1198" s="122">
        <v>3000</v>
      </c>
      <c r="M1198" s="123">
        <v>94.9</v>
      </c>
      <c r="N1198" s="118" t="s">
        <v>462</v>
      </c>
      <c r="O1198" s="71">
        <f t="shared" si="40"/>
        <v>2.0718429607194575</v>
      </c>
      <c r="P1198" s="71">
        <f>IF(O1198&lt;&gt;"",VLOOKUP($A1198,Sheet4!$A$2:$O$1309,14,FALSE)*100,"")</f>
        <v>2.152790500330537</v>
      </c>
      <c r="Q1198" s="71">
        <f>IF(P1198&lt;&gt;"",VLOOKUP($A1198,Sheet4!$A$2:$O$1309,15,FALSE)*100,"")</f>
        <v>19.198047094183547</v>
      </c>
      <c r="R1198" s="73">
        <f t="shared" si="41"/>
        <v>50</v>
      </c>
      <c r="S1198" s="63" t="s">
        <v>4367</v>
      </c>
      <c r="T1198" s="63" t="str">
        <f>IF(ISNA(VLOOKUP(A1198,Sheet1!B$3:C$1266,2,FALSE)=TRUE),"NC",VLOOKUP(A1198,Sheet1!B$3:C$1266,2,FALSE))</f>
        <v>Rural</v>
      </c>
      <c r="U1198" s="66">
        <f>IF(ISNA(VLOOKUP($A1198,Sheet1!$B$3:$AH$1266,Sheet1!E$1+(Sheet1!$A$1-1)*10,FALSE))=TRUE,"---",IF(VLOOKUP($A1198,Sheet1!$B$3:$AH$1266,Sheet1!E$1+(Sheet1!$A$1-1)*10,FALSE)="---","---", (ROUND(VLOOKUP($A1198,Sheet1!$B$3:$AH$1266,Sheet1!E$1+(Sheet1!$A$1-1)*10,FALSE),IF(VLOOKUP($A1198,Sheet1!$B$3:$AH$1266,Sheet1!E$1+(Sheet1!$A$1-1)*10,FALSE)&gt;99999,-3,IF(VLOOKUP($A1198,Sheet1!$B$3:$AH$1266,Sheet1!E$1+(Sheet1!$A$1-1)*10,FALSE)&gt;9999,-2,IF(VLOOKUP($A1198,Sheet1!$B$3:$AH$1266,Sheet1!E$1+(Sheet1!$A$1-1)*10,FALSE)&gt;999,-1,0)))))))</f>
        <v>562</v>
      </c>
      <c r="V1198" s="66">
        <f>IF(ISNA(VLOOKUP($A1198,Sheet1!$B$3:$AH$1266,Sheet1!F$1+(Sheet1!$A$1-1)*10,FALSE))=TRUE,"---",IF(VLOOKUP($A1198,Sheet1!$B$3:$AH$1266,Sheet1!F$1+(Sheet1!$A$1-1)*10,FALSE)="---","---", (ROUND(VLOOKUP($A1198,Sheet1!$B$3:$AH$1266,Sheet1!F$1+(Sheet1!$A$1-1)*10,FALSE),IF(VLOOKUP($A1198,Sheet1!$B$3:$AH$1266,Sheet1!F$1+(Sheet1!$A$1-1)*10,FALSE)&gt;99999,-3,IF(VLOOKUP($A1198,Sheet1!$B$3:$AH$1266,Sheet1!F$1+(Sheet1!$A$1-1)*10,FALSE)&gt;9999,-2,IF(VLOOKUP($A1198,Sheet1!$B$3:$AH$1266,Sheet1!F$1+(Sheet1!$A$1-1)*10,FALSE)&gt;999,-1,0)))))))</f>
        <v>699</v>
      </c>
      <c r="W1198" s="66">
        <f>IF(ISNA(VLOOKUP($A1198,Sheet1!$B$3:$AH$1266,Sheet1!G$1+(Sheet1!$A$1-1)*10,FALSE))=TRUE,"---",IF(VLOOKUP($A1198,Sheet1!$B$3:$AH$1266,Sheet1!G$1+(Sheet1!$A$1-1)*10,FALSE)="---","---", (ROUND(VLOOKUP($A1198,Sheet1!$B$3:$AH$1266,Sheet1!G$1+(Sheet1!$A$1-1)*10,FALSE),IF(VLOOKUP($A1198,Sheet1!$B$3:$AH$1266,Sheet1!G$1+(Sheet1!$A$1-1)*10,FALSE)&gt;99999,-3,IF(VLOOKUP($A1198,Sheet1!$B$3:$AH$1266,Sheet1!G$1+(Sheet1!$A$1-1)*10,FALSE)&gt;9999,-2,IF(VLOOKUP($A1198,Sheet1!$B$3:$AH$1266,Sheet1!G$1+(Sheet1!$A$1-1)*10,FALSE)&gt;999,-1,0)))))))</f>
        <v>895</v>
      </c>
      <c r="X1198" s="66">
        <f>IF(ISNA(VLOOKUP($A1198,Sheet1!$B$3:$AH$1266,Sheet1!H$1+(Sheet1!$A$1-1)*10,FALSE))=TRUE,"---",IF(VLOOKUP($A1198,Sheet1!$B$3:$AH$1266,Sheet1!H$1+(Sheet1!$A$1-1)*10,FALSE)="---","---", (ROUND(VLOOKUP($A1198,Sheet1!$B$3:$AH$1266,Sheet1!H$1+(Sheet1!$A$1-1)*10,FALSE),IF(VLOOKUP($A1198,Sheet1!$B$3:$AH$1266,Sheet1!H$1+(Sheet1!$A$1-1)*10,FALSE)&gt;99999,-3,IF(VLOOKUP($A1198,Sheet1!$B$3:$AH$1266,Sheet1!H$1+(Sheet1!$A$1-1)*10,FALSE)&gt;9999,-2,IF(VLOOKUP($A1198,Sheet1!$B$3:$AH$1266,Sheet1!H$1+(Sheet1!$A$1-1)*10,FALSE)&gt;999,-1,0)))))))</f>
        <v>1470</v>
      </c>
      <c r="Y1198" s="66">
        <f>IF(ISNA(VLOOKUP($A1198,Sheet1!$B$3:$AH$1266,Sheet1!I$1+(Sheet1!$A$1-1)*10,FALSE))=TRUE,"---",IF(VLOOKUP($A1198,Sheet1!$B$3:$AH$1266,Sheet1!I$1+(Sheet1!$A$1-1)*10,FALSE)="---","---", (ROUND(VLOOKUP($A1198,Sheet1!$B$3:$AH$1266,Sheet1!I$1+(Sheet1!$A$1-1)*10,FALSE),IF(VLOOKUP($A1198,Sheet1!$B$3:$AH$1266,Sheet1!I$1+(Sheet1!$A$1-1)*10,FALSE)&gt;99999,-3,IF(VLOOKUP($A1198,Sheet1!$B$3:$AH$1266,Sheet1!I$1+(Sheet1!$A$1-1)*10,FALSE)&gt;9999,-2,IF(VLOOKUP($A1198,Sheet1!$B$3:$AH$1266,Sheet1!I$1+(Sheet1!$A$1-1)*10,FALSE)&gt;999,-1,0)))))))</f>
        <v>1910</v>
      </c>
      <c r="Z1198" s="66">
        <f>IF(ISNA(VLOOKUP($A1198,Sheet1!$B$3:$AH$1266,Sheet1!J$1+(Sheet1!$A$1-1)*10,FALSE))=TRUE,"---",IF(VLOOKUP($A1198,Sheet1!$B$3:$AH$1266,Sheet1!J$1+(Sheet1!$A$1-1)*10,FALSE)="---","---", (ROUND(VLOOKUP($A1198,Sheet1!$B$3:$AH$1266,Sheet1!J$1+(Sheet1!$A$1-1)*10,FALSE),IF(VLOOKUP($A1198,Sheet1!$B$3:$AH$1266,Sheet1!J$1+(Sheet1!$A$1-1)*10,FALSE)&gt;99999,-3,IF(VLOOKUP($A1198,Sheet1!$B$3:$AH$1266,Sheet1!J$1+(Sheet1!$A$1-1)*10,FALSE)&gt;9999,-2,IF(VLOOKUP($A1198,Sheet1!$B$3:$AH$1266,Sheet1!J$1+(Sheet1!$A$1-1)*10,FALSE)&gt;999,-1,0)))))))</f>
        <v>2510</v>
      </c>
      <c r="AA1198" s="66">
        <f>IF(ISNA(VLOOKUP($A1198,Sheet1!$B$3:$AH$1266,Sheet1!K$1+(Sheet1!$A$1-1)*10,FALSE))=TRUE,"---",IF(VLOOKUP($A1198,Sheet1!$B$3:$AH$1266,Sheet1!K$1+(Sheet1!$A$1-1)*10,FALSE)="---","---", (ROUND(VLOOKUP($A1198,Sheet1!$B$3:$AH$1266,Sheet1!K$1+(Sheet1!$A$1-1)*10,FALSE),IF(VLOOKUP($A1198,Sheet1!$B$3:$AH$1266,Sheet1!K$1+(Sheet1!$A$1-1)*10,FALSE)&gt;99999,-3,IF(VLOOKUP($A1198,Sheet1!$B$3:$AH$1266,Sheet1!K$1+(Sheet1!$A$1-1)*10,FALSE)&gt;9999,-2,IF(VLOOKUP($A1198,Sheet1!$B$3:$AH$1266,Sheet1!K$1+(Sheet1!$A$1-1)*10,FALSE)&gt;999,-1,0)))))))</f>
        <v>3020</v>
      </c>
      <c r="AB1198" s="66">
        <f>IF(ISNA(VLOOKUP($A1198,Sheet1!$B$3:$AH$1266,Sheet1!L$1+(Sheet1!$A$1-1)*10,FALSE))=TRUE,"---",IF(VLOOKUP($A1198,Sheet1!$B$3:$AH$1266,Sheet1!L$1+(Sheet1!$A$1-1)*10,FALSE)="---","---", (ROUND(VLOOKUP($A1198,Sheet1!$B$3:$AH$1266,Sheet1!L$1+(Sheet1!$A$1-1)*10,FALSE),IF(VLOOKUP($A1198,Sheet1!$B$3:$AH$1266,Sheet1!L$1+(Sheet1!$A$1-1)*10,FALSE)&gt;99999,-3,IF(VLOOKUP($A1198,Sheet1!$B$3:$AH$1266,Sheet1!L$1+(Sheet1!$A$1-1)*10,FALSE)&gt;9999,-2,IF(VLOOKUP($A1198,Sheet1!$B$3:$AH$1266,Sheet1!L$1+(Sheet1!$A$1-1)*10,FALSE)&gt;999,-1,0)))))))</f>
        <v>3520</v>
      </c>
      <c r="AC1198" s="66">
        <f>IF(ISNA(VLOOKUP($A1198,Sheet1!$B$3:$AH$1266,Sheet1!M$1+(Sheet1!$A$1-1)*10,FALSE))=TRUE,"---",IF(VLOOKUP($A1198,Sheet1!$B$3:$AH$1266,Sheet1!M$1+(Sheet1!$A$1-1)*10,FALSE)="---","---", (ROUND(VLOOKUP($A1198,Sheet1!$B$3:$AH$1266,Sheet1!M$1+(Sheet1!$A$1-1)*10,FALSE),IF(VLOOKUP($A1198,Sheet1!$B$3:$AH$1266,Sheet1!M$1+(Sheet1!$A$1-1)*10,FALSE)&gt;99999,-3,IF(VLOOKUP($A1198,Sheet1!$B$3:$AH$1266,Sheet1!M$1+(Sheet1!$A$1-1)*10,FALSE)&gt;9999,-2,IF(VLOOKUP($A1198,Sheet1!$B$3:$AH$1266,Sheet1!M$1+(Sheet1!$A$1-1)*10,FALSE)&gt;999,-1,0)))))))</f>
        <v>4060</v>
      </c>
      <c r="AD1198" s="66">
        <f>IF(ISNA(VLOOKUP($A1198,Sheet1!$B$3:$AH$1266,Sheet1!N$1+(Sheet1!$A$1-1)*10,FALSE))=TRUE,"---",IF(VLOOKUP($A1198,Sheet1!$B$3:$AH$1266,Sheet1!N$1+(Sheet1!$A$1-1)*10,FALSE)="---","---", (ROUND(VLOOKUP($A1198,Sheet1!$B$3:$AH$1266,Sheet1!N$1+(Sheet1!$A$1-1)*10,FALSE),IF(VLOOKUP($A1198,Sheet1!$B$3:$AH$1266,Sheet1!N$1+(Sheet1!$A$1-1)*10,FALSE)&gt;99999,-3,IF(VLOOKUP($A1198,Sheet1!$B$3:$AH$1266,Sheet1!N$1+(Sheet1!$A$1-1)*10,FALSE)&gt;9999,-2,IF(VLOOKUP($A1198,Sheet1!$B$3:$AH$1266,Sheet1!N$1+(Sheet1!$A$1-1)*10,FALSE)&gt;999,-1,0)))))))</f>
        <v>4830</v>
      </c>
    </row>
    <row r="1199" spans="1:30" ht="25.5" customHeight="1" x14ac:dyDescent="0.25">
      <c r="A1199" s="125" t="s">
        <v>1763</v>
      </c>
      <c r="B1199" s="126" t="s">
        <v>1764</v>
      </c>
      <c r="C1199" s="125">
        <v>420558</v>
      </c>
      <c r="D1199" s="125">
        <v>770227</v>
      </c>
      <c r="E1199" s="70" t="s">
        <v>3031</v>
      </c>
      <c r="F1199" s="139" t="s">
        <v>4405</v>
      </c>
      <c r="G1199" s="127" t="s">
        <v>160</v>
      </c>
      <c r="H1199" s="128">
        <v>12.1</v>
      </c>
      <c r="I1199" s="112">
        <v>27930</v>
      </c>
      <c r="J1199" s="140" t="s">
        <v>4405</v>
      </c>
      <c r="K1199" s="127" t="s">
        <v>17</v>
      </c>
      <c r="L1199" s="115">
        <v>6100</v>
      </c>
      <c r="M1199" s="116">
        <v>504</v>
      </c>
      <c r="N1199" s="127" t="s">
        <v>160</v>
      </c>
      <c r="O1199" s="68" t="str">
        <f t="shared" si="40"/>
        <v>&lt;0.2</v>
      </c>
      <c r="P1199" s="68">
        <f>IF(O1199&lt;&gt;"",VLOOKUP($A1199,Sheet4!$A$2:$O$1309,14,FALSE)*100,"")</f>
        <v>1.5365610095873228</v>
      </c>
      <c r="Q1199" s="68">
        <f>IF(P1199&lt;&gt;"",VLOOKUP($A1199,Sheet4!$A$2:$O$1309,15,FALSE)*100,"")</f>
        <v>14.07322453952008</v>
      </c>
      <c r="R1199" s="74" t="str">
        <f t="shared" si="41"/>
        <v>&gt;500</v>
      </c>
      <c r="S1199" s="64" t="s">
        <v>4367</v>
      </c>
      <c r="T1199" s="64" t="str">
        <f>IF(ISNA(VLOOKUP(A1199,Sheet1!B$3:C$1266,2,FALSE)=TRUE),"NC",VLOOKUP(A1199,Sheet1!B$3:C$1266,2,FALSE))</f>
        <v>Rural</v>
      </c>
      <c r="U1199" s="65">
        <f>IF(ISNA(VLOOKUP($A1199,Sheet1!$B$3:$AH$1266,Sheet1!E$1+(Sheet1!$A$1-1)*10,FALSE))=TRUE,"---",IF(VLOOKUP($A1199,Sheet1!$B$3:$AH$1266,Sheet1!E$1+(Sheet1!$A$1-1)*10,FALSE)="---","---", (ROUND(VLOOKUP($A1199,Sheet1!$B$3:$AH$1266,Sheet1!E$1+(Sheet1!$A$1-1)*10,FALSE),IF(VLOOKUP($A1199,Sheet1!$B$3:$AH$1266,Sheet1!E$1+(Sheet1!$A$1-1)*10,FALSE)&gt;99999,-3,IF(VLOOKUP($A1199,Sheet1!$B$3:$AH$1266,Sheet1!E$1+(Sheet1!$A$1-1)*10,FALSE)&gt;9999,-2,IF(VLOOKUP($A1199,Sheet1!$B$3:$AH$1266,Sheet1!E$1+(Sheet1!$A$1-1)*10,FALSE)&gt;999,-1,0)))))))</f>
        <v>311</v>
      </c>
      <c r="V1199" s="65">
        <f>IF(ISNA(VLOOKUP($A1199,Sheet1!$B$3:$AH$1266,Sheet1!F$1+(Sheet1!$A$1-1)*10,FALSE))=TRUE,"---",IF(VLOOKUP($A1199,Sheet1!$B$3:$AH$1266,Sheet1!F$1+(Sheet1!$A$1-1)*10,FALSE)="---","---", (ROUND(VLOOKUP($A1199,Sheet1!$B$3:$AH$1266,Sheet1!F$1+(Sheet1!$A$1-1)*10,FALSE),IF(VLOOKUP($A1199,Sheet1!$B$3:$AH$1266,Sheet1!F$1+(Sheet1!$A$1-1)*10,FALSE)&gt;99999,-3,IF(VLOOKUP($A1199,Sheet1!$B$3:$AH$1266,Sheet1!F$1+(Sheet1!$A$1-1)*10,FALSE)&gt;9999,-2,IF(VLOOKUP($A1199,Sheet1!$B$3:$AH$1266,Sheet1!F$1+(Sheet1!$A$1-1)*10,FALSE)&gt;999,-1,0)))))))</f>
        <v>399</v>
      </c>
      <c r="W1199" s="65">
        <f>IF(ISNA(VLOOKUP($A1199,Sheet1!$B$3:$AH$1266,Sheet1!G$1+(Sheet1!$A$1-1)*10,FALSE))=TRUE,"---",IF(VLOOKUP($A1199,Sheet1!$B$3:$AH$1266,Sheet1!G$1+(Sheet1!$A$1-1)*10,FALSE)="---","---", (ROUND(VLOOKUP($A1199,Sheet1!$B$3:$AH$1266,Sheet1!G$1+(Sheet1!$A$1-1)*10,FALSE),IF(VLOOKUP($A1199,Sheet1!$B$3:$AH$1266,Sheet1!G$1+(Sheet1!$A$1-1)*10,FALSE)&gt;99999,-3,IF(VLOOKUP($A1199,Sheet1!$B$3:$AH$1266,Sheet1!G$1+(Sheet1!$A$1-1)*10,FALSE)&gt;9999,-2,IF(VLOOKUP($A1199,Sheet1!$B$3:$AH$1266,Sheet1!G$1+(Sheet1!$A$1-1)*10,FALSE)&gt;999,-1,0)))))))</f>
        <v>529</v>
      </c>
      <c r="X1199" s="65">
        <f>IF(ISNA(VLOOKUP($A1199,Sheet1!$B$3:$AH$1266,Sheet1!H$1+(Sheet1!$A$1-1)*10,FALSE))=TRUE,"---",IF(VLOOKUP($A1199,Sheet1!$B$3:$AH$1266,Sheet1!H$1+(Sheet1!$A$1-1)*10,FALSE)="---","---", (ROUND(VLOOKUP($A1199,Sheet1!$B$3:$AH$1266,Sheet1!H$1+(Sheet1!$A$1-1)*10,FALSE),IF(VLOOKUP($A1199,Sheet1!$B$3:$AH$1266,Sheet1!H$1+(Sheet1!$A$1-1)*10,FALSE)&gt;99999,-3,IF(VLOOKUP($A1199,Sheet1!$B$3:$AH$1266,Sheet1!H$1+(Sheet1!$A$1-1)*10,FALSE)&gt;9999,-2,IF(VLOOKUP($A1199,Sheet1!$B$3:$AH$1266,Sheet1!H$1+(Sheet1!$A$1-1)*10,FALSE)&gt;999,-1,0)))))))</f>
        <v>933</v>
      </c>
      <c r="Y1199" s="65">
        <f>IF(ISNA(VLOOKUP($A1199,Sheet1!$B$3:$AH$1266,Sheet1!I$1+(Sheet1!$A$1-1)*10,FALSE))=TRUE,"---",IF(VLOOKUP($A1199,Sheet1!$B$3:$AH$1266,Sheet1!I$1+(Sheet1!$A$1-1)*10,FALSE)="---","---", (ROUND(VLOOKUP($A1199,Sheet1!$B$3:$AH$1266,Sheet1!I$1+(Sheet1!$A$1-1)*10,FALSE),IF(VLOOKUP($A1199,Sheet1!$B$3:$AH$1266,Sheet1!I$1+(Sheet1!$A$1-1)*10,FALSE)&gt;99999,-3,IF(VLOOKUP($A1199,Sheet1!$B$3:$AH$1266,Sheet1!I$1+(Sheet1!$A$1-1)*10,FALSE)&gt;9999,-2,IF(VLOOKUP($A1199,Sheet1!$B$3:$AH$1266,Sheet1!I$1+(Sheet1!$A$1-1)*10,FALSE)&gt;999,-1,0)))))))</f>
        <v>1260</v>
      </c>
      <c r="Z1199" s="65">
        <f>IF(ISNA(VLOOKUP($A1199,Sheet1!$B$3:$AH$1266,Sheet1!J$1+(Sheet1!$A$1-1)*10,FALSE))=TRUE,"---",IF(VLOOKUP($A1199,Sheet1!$B$3:$AH$1266,Sheet1!J$1+(Sheet1!$A$1-1)*10,FALSE)="---","---", (ROUND(VLOOKUP($A1199,Sheet1!$B$3:$AH$1266,Sheet1!J$1+(Sheet1!$A$1-1)*10,FALSE),IF(VLOOKUP($A1199,Sheet1!$B$3:$AH$1266,Sheet1!J$1+(Sheet1!$A$1-1)*10,FALSE)&gt;99999,-3,IF(VLOOKUP($A1199,Sheet1!$B$3:$AH$1266,Sheet1!J$1+(Sheet1!$A$1-1)*10,FALSE)&gt;9999,-2,IF(VLOOKUP($A1199,Sheet1!$B$3:$AH$1266,Sheet1!J$1+(Sheet1!$A$1-1)*10,FALSE)&gt;999,-1,0)))))))</f>
        <v>1730</v>
      </c>
      <c r="AA1199" s="65">
        <f>IF(ISNA(VLOOKUP($A1199,Sheet1!$B$3:$AH$1266,Sheet1!K$1+(Sheet1!$A$1-1)*10,FALSE))=TRUE,"---",IF(VLOOKUP($A1199,Sheet1!$B$3:$AH$1266,Sheet1!K$1+(Sheet1!$A$1-1)*10,FALSE)="---","---", (ROUND(VLOOKUP($A1199,Sheet1!$B$3:$AH$1266,Sheet1!K$1+(Sheet1!$A$1-1)*10,FALSE),IF(VLOOKUP($A1199,Sheet1!$B$3:$AH$1266,Sheet1!K$1+(Sheet1!$A$1-1)*10,FALSE)&gt;99999,-3,IF(VLOOKUP($A1199,Sheet1!$B$3:$AH$1266,Sheet1!K$1+(Sheet1!$A$1-1)*10,FALSE)&gt;9999,-2,IF(VLOOKUP($A1199,Sheet1!$B$3:$AH$1266,Sheet1!K$1+(Sheet1!$A$1-1)*10,FALSE)&gt;999,-1,0)))))))</f>
        <v>2130</v>
      </c>
      <c r="AB1199" s="65">
        <f>IF(ISNA(VLOOKUP($A1199,Sheet1!$B$3:$AH$1266,Sheet1!L$1+(Sheet1!$A$1-1)*10,FALSE))=TRUE,"---",IF(VLOOKUP($A1199,Sheet1!$B$3:$AH$1266,Sheet1!L$1+(Sheet1!$A$1-1)*10,FALSE)="---","---", (ROUND(VLOOKUP($A1199,Sheet1!$B$3:$AH$1266,Sheet1!L$1+(Sheet1!$A$1-1)*10,FALSE),IF(VLOOKUP($A1199,Sheet1!$B$3:$AH$1266,Sheet1!L$1+(Sheet1!$A$1-1)*10,FALSE)&gt;99999,-3,IF(VLOOKUP($A1199,Sheet1!$B$3:$AH$1266,Sheet1!L$1+(Sheet1!$A$1-1)*10,FALSE)&gt;9999,-2,IF(VLOOKUP($A1199,Sheet1!$B$3:$AH$1266,Sheet1!L$1+(Sheet1!$A$1-1)*10,FALSE)&gt;999,-1,0)))))))</f>
        <v>2540</v>
      </c>
      <c r="AC1199" s="65">
        <f>IF(ISNA(VLOOKUP($A1199,Sheet1!$B$3:$AH$1266,Sheet1!M$1+(Sheet1!$A$1-1)*10,FALSE))=TRUE,"---",IF(VLOOKUP($A1199,Sheet1!$B$3:$AH$1266,Sheet1!M$1+(Sheet1!$A$1-1)*10,FALSE)="---","---", (ROUND(VLOOKUP($A1199,Sheet1!$B$3:$AH$1266,Sheet1!M$1+(Sheet1!$A$1-1)*10,FALSE),IF(VLOOKUP($A1199,Sheet1!$B$3:$AH$1266,Sheet1!M$1+(Sheet1!$A$1-1)*10,FALSE)&gt;99999,-3,IF(VLOOKUP($A1199,Sheet1!$B$3:$AH$1266,Sheet1!M$1+(Sheet1!$A$1-1)*10,FALSE)&gt;9999,-2,IF(VLOOKUP($A1199,Sheet1!$B$3:$AH$1266,Sheet1!M$1+(Sheet1!$A$1-1)*10,FALSE)&gt;999,-1,0)))))))</f>
        <v>2990</v>
      </c>
      <c r="AD1199" s="65">
        <f>IF(ISNA(VLOOKUP($A1199,Sheet1!$B$3:$AH$1266,Sheet1!N$1+(Sheet1!$A$1-1)*10,FALSE))=TRUE,"---",IF(VLOOKUP($A1199,Sheet1!$B$3:$AH$1266,Sheet1!N$1+(Sheet1!$A$1-1)*10,FALSE)="---","---", (ROUND(VLOOKUP($A1199,Sheet1!$B$3:$AH$1266,Sheet1!N$1+(Sheet1!$A$1-1)*10,FALSE),IF(VLOOKUP($A1199,Sheet1!$B$3:$AH$1266,Sheet1!N$1+(Sheet1!$A$1-1)*10,FALSE)&gt;99999,-3,IF(VLOOKUP($A1199,Sheet1!$B$3:$AH$1266,Sheet1!N$1+(Sheet1!$A$1-1)*10,FALSE)&gt;9999,-2,IF(VLOOKUP($A1199,Sheet1!$B$3:$AH$1266,Sheet1!N$1+(Sheet1!$A$1-1)*10,FALSE)&gt;999,-1,0)))))))</f>
        <v>3650</v>
      </c>
    </row>
    <row r="1200" spans="1:30" ht="25.5" customHeight="1" x14ac:dyDescent="0.25">
      <c r="A1200" s="133" t="s">
        <v>1765</v>
      </c>
      <c r="B1200" s="141" t="s">
        <v>1766</v>
      </c>
      <c r="C1200" s="133">
        <v>420634</v>
      </c>
      <c r="D1200" s="133">
        <v>770339</v>
      </c>
      <c r="E1200" s="67" t="s">
        <v>3031</v>
      </c>
      <c r="F1200" s="135" t="s">
        <v>4405</v>
      </c>
      <c r="G1200" s="118" t="s">
        <v>160</v>
      </c>
      <c r="H1200" s="165">
        <v>2.1</v>
      </c>
      <c r="I1200" s="119">
        <v>27930</v>
      </c>
      <c r="J1200" s="137" t="s">
        <v>4405</v>
      </c>
      <c r="K1200" s="118" t="s">
        <v>17</v>
      </c>
      <c r="L1200" s="122">
        <v>1000</v>
      </c>
      <c r="M1200" s="123">
        <v>476</v>
      </c>
      <c r="N1200" s="118" t="s">
        <v>145</v>
      </c>
      <c r="O1200" s="71">
        <f t="shared" si="40"/>
        <v>1.2786762021310483</v>
      </c>
      <c r="P1200" s="71">
        <f>IF(O1200&lt;&gt;"",VLOOKUP($A1200,Sheet4!$A$2:$O$1309,14,FALSE)*100,"")</f>
        <v>1.9714038265513656</v>
      </c>
      <c r="Q1200" s="71">
        <f>IF(P1200&lt;&gt;"",VLOOKUP($A1200,Sheet4!$A$2:$O$1309,15,FALSE)*100,"")</f>
        <v>17.718846931774046</v>
      </c>
      <c r="R1200" s="73">
        <f t="shared" si="41"/>
        <v>80</v>
      </c>
      <c r="S1200" s="63" t="s">
        <v>4367</v>
      </c>
      <c r="T1200" s="63" t="str">
        <f>IF(ISNA(VLOOKUP(A1200,Sheet1!B$3:C$1266,2,FALSE)=TRUE),"NC",VLOOKUP(A1200,Sheet1!B$3:C$1266,2,FALSE))</f>
        <v>Rural</v>
      </c>
      <c r="U1200" s="66">
        <f>IF(ISNA(VLOOKUP($A1200,Sheet1!$B$3:$AH$1266,Sheet1!E$1+(Sheet1!$A$1-1)*10,FALSE))=TRUE,"---",IF(VLOOKUP($A1200,Sheet1!$B$3:$AH$1266,Sheet1!E$1+(Sheet1!$A$1-1)*10,FALSE)="---","---", (ROUND(VLOOKUP($A1200,Sheet1!$B$3:$AH$1266,Sheet1!E$1+(Sheet1!$A$1-1)*10,FALSE),IF(VLOOKUP($A1200,Sheet1!$B$3:$AH$1266,Sheet1!E$1+(Sheet1!$A$1-1)*10,FALSE)&gt;99999,-3,IF(VLOOKUP($A1200,Sheet1!$B$3:$AH$1266,Sheet1!E$1+(Sheet1!$A$1-1)*10,FALSE)&gt;9999,-2,IF(VLOOKUP($A1200,Sheet1!$B$3:$AH$1266,Sheet1!E$1+(Sheet1!$A$1-1)*10,FALSE)&gt;999,-1,0)))))))</f>
        <v>94</v>
      </c>
      <c r="V1200" s="66">
        <f>IF(ISNA(VLOOKUP($A1200,Sheet1!$B$3:$AH$1266,Sheet1!F$1+(Sheet1!$A$1-1)*10,FALSE))=TRUE,"---",IF(VLOOKUP($A1200,Sheet1!$B$3:$AH$1266,Sheet1!F$1+(Sheet1!$A$1-1)*10,FALSE)="---","---", (ROUND(VLOOKUP($A1200,Sheet1!$B$3:$AH$1266,Sheet1!F$1+(Sheet1!$A$1-1)*10,FALSE),IF(VLOOKUP($A1200,Sheet1!$B$3:$AH$1266,Sheet1!F$1+(Sheet1!$A$1-1)*10,FALSE)&gt;99999,-3,IF(VLOOKUP($A1200,Sheet1!$B$3:$AH$1266,Sheet1!F$1+(Sheet1!$A$1-1)*10,FALSE)&gt;9999,-2,IF(VLOOKUP($A1200,Sheet1!$B$3:$AH$1266,Sheet1!F$1+(Sheet1!$A$1-1)*10,FALSE)&gt;999,-1,0)))))))</f>
        <v>125</v>
      </c>
      <c r="W1200" s="66">
        <f>IF(ISNA(VLOOKUP($A1200,Sheet1!$B$3:$AH$1266,Sheet1!G$1+(Sheet1!$A$1-1)*10,FALSE))=TRUE,"---",IF(VLOOKUP($A1200,Sheet1!$B$3:$AH$1266,Sheet1!G$1+(Sheet1!$A$1-1)*10,FALSE)="---","---", (ROUND(VLOOKUP($A1200,Sheet1!$B$3:$AH$1266,Sheet1!G$1+(Sheet1!$A$1-1)*10,FALSE),IF(VLOOKUP($A1200,Sheet1!$B$3:$AH$1266,Sheet1!G$1+(Sheet1!$A$1-1)*10,FALSE)&gt;99999,-3,IF(VLOOKUP($A1200,Sheet1!$B$3:$AH$1266,Sheet1!G$1+(Sheet1!$A$1-1)*10,FALSE)&gt;9999,-2,IF(VLOOKUP($A1200,Sheet1!$B$3:$AH$1266,Sheet1!G$1+(Sheet1!$A$1-1)*10,FALSE)&gt;999,-1,0)))))))</f>
        <v>173</v>
      </c>
      <c r="X1200" s="66">
        <f>IF(ISNA(VLOOKUP($A1200,Sheet1!$B$3:$AH$1266,Sheet1!H$1+(Sheet1!$A$1-1)*10,FALSE))=TRUE,"---",IF(VLOOKUP($A1200,Sheet1!$B$3:$AH$1266,Sheet1!H$1+(Sheet1!$A$1-1)*10,FALSE)="---","---", (ROUND(VLOOKUP($A1200,Sheet1!$B$3:$AH$1266,Sheet1!H$1+(Sheet1!$A$1-1)*10,FALSE),IF(VLOOKUP($A1200,Sheet1!$B$3:$AH$1266,Sheet1!H$1+(Sheet1!$A$1-1)*10,FALSE)&gt;99999,-3,IF(VLOOKUP($A1200,Sheet1!$B$3:$AH$1266,Sheet1!H$1+(Sheet1!$A$1-1)*10,FALSE)&gt;9999,-2,IF(VLOOKUP($A1200,Sheet1!$B$3:$AH$1266,Sheet1!H$1+(Sheet1!$A$1-1)*10,FALSE)&gt;999,-1,0)))))))</f>
        <v>332</v>
      </c>
      <c r="Y1200" s="66">
        <f>IF(ISNA(VLOOKUP($A1200,Sheet1!$B$3:$AH$1266,Sheet1!I$1+(Sheet1!$A$1-1)*10,FALSE))=TRUE,"---",IF(VLOOKUP($A1200,Sheet1!$B$3:$AH$1266,Sheet1!I$1+(Sheet1!$A$1-1)*10,FALSE)="---","---", (ROUND(VLOOKUP($A1200,Sheet1!$B$3:$AH$1266,Sheet1!I$1+(Sheet1!$A$1-1)*10,FALSE),IF(VLOOKUP($A1200,Sheet1!$B$3:$AH$1266,Sheet1!I$1+(Sheet1!$A$1-1)*10,FALSE)&gt;99999,-3,IF(VLOOKUP($A1200,Sheet1!$B$3:$AH$1266,Sheet1!I$1+(Sheet1!$A$1-1)*10,FALSE)&gt;9999,-2,IF(VLOOKUP($A1200,Sheet1!$B$3:$AH$1266,Sheet1!I$1+(Sheet1!$A$1-1)*10,FALSE)&gt;999,-1,0)))))))</f>
        <v>471</v>
      </c>
      <c r="Z1200" s="66">
        <f>IF(ISNA(VLOOKUP($A1200,Sheet1!$B$3:$AH$1266,Sheet1!J$1+(Sheet1!$A$1-1)*10,FALSE))=TRUE,"---",IF(VLOOKUP($A1200,Sheet1!$B$3:$AH$1266,Sheet1!J$1+(Sheet1!$A$1-1)*10,FALSE)="---","---", (ROUND(VLOOKUP($A1200,Sheet1!$B$3:$AH$1266,Sheet1!J$1+(Sheet1!$A$1-1)*10,FALSE),IF(VLOOKUP($A1200,Sheet1!$B$3:$AH$1266,Sheet1!J$1+(Sheet1!$A$1-1)*10,FALSE)&gt;99999,-3,IF(VLOOKUP($A1200,Sheet1!$B$3:$AH$1266,Sheet1!J$1+(Sheet1!$A$1-1)*10,FALSE)&gt;9999,-2,IF(VLOOKUP($A1200,Sheet1!$B$3:$AH$1266,Sheet1!J$1+(Sheet1!$A$1-1)*10,FALSE)&gt;999,-1,0)))))))</f>
        <v>675</v>
      </c>
      <c r="AA1200" s="66">
        <f>IF(ISNA(VLOOKUP($A1200,Sheet1!$B$3:$AH$1266,Sheet1!K$1+(Sheet1!$A$1-1)*10,FALSE))=TRUE,"---",IF(VLOOKUP($A1200,Sheet1!$B$3:$AH$1266,Sheet1!K$1+(Sheet1!$A$1-1)*10,FALSE)="---","---", (ROUND(VLOOKUP($A1200,Sheet1!$B$3:$AH$1266,Sheet1!K$1+(Sheet1!$A$1-1)*10,FALSE),IF(VLOOKUP($A1200,Sheet1!$B$3:$AH$1266,Sheet1!K$1+(Sheet1!$A$1-1)*10,FALSE)&gt;99999,-3,IF(VLOOKUP($A1200,Sheet1!$B$3:$AH$1266,Sheet1!K$1+(Sheet1!$A$1-1)*10,FALSE)&gt;9999,-2,IF(VLOOKUP($A1200,Sheet1!$B$3:$AH$1266,Sheet1!K$1+(Sheet1!$A$1-1)*10,FALSE)&gt;999,-1,0)))))))</f>
        <v>860</v>
      </c>
      <c r="AB1200" s="66">
        <f>IF(ISNA(VLOOKUP($A1200,Sheet1!$B$3:$AH$1266,Sheet1!L$1+(Sheet1!$A$1-1)*10,FALSE))=TRUE,"---",IF(VLOOKUP($A1200,Sheet1!$B$3:$AH$1266,Sheet1!L$1+(Sheet1!$A$1-1)*10,FALSE)="---","---", (ROUND(VLOOKUP($A1200,Sheet1!$B$3:$AH$1266,Sheet1!L$1+(Sheet1!$A$1-1)*10,FALSE),IF(VLOOKUP($A1200,Sheet1!$B$3:$AH$1266,Sheet1!L$1+(Sheet1!$A$1-1)*10,FALSE)&gt;99999,-3,IF(VLOOKUP($A1200,Sheet1!$B$3:$AH$1266,Sheet1!L$1+(Sheet1!$A$1-1)*10,FALSE)&gt;9999,-2,IF(VLOOKUP($A1200,Sheet1!$B$3:$AH$1266,Sheet1!L$1+(Sheet1!$A$1-1)*10,FALSE)&gt;999,-1,0)))))))</f>
        <v>1060</v>
      </c>
      <c r="AC1200" s="66">
        <f>IF(ISNA(VLOOKUP($A1200,Sheet1!$B$3:$AH$1266,Sheet1!M$1+(Sheet1!$A$1-1)*10,FALSE))=TRUE,"---",IF(VLOOKUP($A1200,Sheet1!$B$3:$AH$1266,Sheet1!M$1+(Sheet1!$A$1-1)*10,FALSE)="---","---", (ROUND(VLOOKUP($A1200,Sheet1!$B$3:$AH$1266,Sheet1!M$1+(Sheet1!$A$1-1)*10,FALSE),IF(VLOOKUP($A1200,Sheet1!$B$3:$AH$1266,Sheet1!M$1+(Sheet1!$A$1-1)*10,FALSE)&gt;99999,-3,IF(VLOOKUP($A1200,Sheet1!$B$3:$AH$1266,Sheet1!M$1+(Sheet1!$A$1-1)*10,FALSE)&gt;9999,-2,IF(VLOOKUP($A1200,Sheet1!$B$3:$AH$1266,Sheet1!M$1+(Sheet1!$A$1-1)*10,FALSE)&gt;999,-1,0)))))))</f>
        <v>1270</v>
      </c>
      <c r="AD1200" s="66">
        <f>IF(ISNA(VLOOKUP($A1200,Sheet1!$B$3:$AH$1266,Sheet1!N$1+(Sheet1!$A$1-1)*10,FALSE))=TRUE,"---",IF(VLOOKUP($A1200,Sheet1!$B$3:$AH$1266,Sheet1!N$1+(Sheet1!$A$1-1)*10,FALSE)="---","---", (ROUND(VLOOKUP($A1200,Sheet1!$B$3:$AH$1266,Sheet1!N$1+(Sheet1!$A$1-1)*10,FALSE),IF(VLOOKUP($A1200,Sheet1!$B$3:$AH$1266,Sheet1!N$1+(Sheet1!$A$1-1)*10,FALSE)&gt;99999,-3,IF(VLOOKUP($A1200,Sheet1!$B$3:$AH$1266,Sheet1!N$1+(Sheet1!$A$1-1)*10,FALSE)&gt;9999,-2,IF(VLOOKUP($A1200,Sheet1!$B$3:$AH$1266,Sheet1!N$1+(Sheet1!$A$1-1)*10,FALSE)&gt;999,-1,0)))))))</f>
        <v>1590</v>
      </c>
    </row>
    <row r="1201" spans="1:30" ht="25.5" customHeight="1" x14ac:dyDescent="0.25">
      <c r="A1201" s="125" t="s">
        <v>1767</v>
      </c>
      <c r="B1201" s="126" t="s">
        <v>1768</v>
      </c>
      <c r="C1201" s="125">
        <v>421043</v>
      </c>
      <c r="D1201" s="125">
        <v>765314</v>
      </c>
      <c r="E1201" s="70" t="s">
        <v>3026</v>
      </c>
      <c r="F1201" s="139" t="s">
        <v>4405</v>
      </c>
      <c r="G1201" s="127" t="s">
        <v>160</v>
      </c>
      <c r="H1201" s="128">
        <v>14.7</v>
      </c>
      <c r="I1201" s="112">
        <v>27930</v>
      </c>
      <c r="J1201" s="140" t="s">
        <v>4405</v>
      </c>
      <c r="K1201" s="127" t="s">
        <v>17</v>
      </c>
      <c r="L1201" s="115">
        <v>4700</v>
      </c>
      <c r="M1201" s="116">
        <v>320</v>
      </c>
      <c r="N1201" s="127" t="s">
        <v>145</v>
      </c>
      <c r="O1201" s="68">
        <f t="shared" si="40"/>
        <v>0.40424431637644886</v>
      </c>
      <c r="P1201" s="68">
        <f>IF(O1201&lt;&gt;"",VLOOKUP($A1201,Sheet4!$A$2:$O$1309,14,FALSE)*100,"")</f>
        <v>1.6536595254877495</v>
      </c>
      <c r="Q1201" s="68">
        <f>IF(P1201&lt;&gt;"",VLOOKUP($A1201,Sheet4!$A$2:$O$1309,15,FALSE)*100,"")</f>
        <v>15.068950660675872</v>
      </c>
      <c r="R1201" s="74" t="str">
        <f t="shared" si="41"/>
        <v>&gt;200,  &lt;500</v>
      </c>
      <c r="S1201" s="64" t="s">
        <v>4367</v>
      </c>
      <c r="T1201" s="64" t="str">
        <f>IF(ISNA(VLOOKUP(A1201,Sheet1!B$3:C$1266,2,FALSE)=TRUE),"NC",VLOOKUP(A1201,Sheet1!B$3:C$1266,2,FALSE))</f>
        <v>Rural</v>
      </c>
      <c r="U1201" s="65">
        <f>IF(ISNA(VLOOKUP($A1201,Sheet1!$B$3:$AH$1266,Sheet1!E$1+(Sheet1!$A$1-1)*10,FALSE))=TRUE,"---",IF(VLOOKUP($A1201,Sheet1!$B$3:$AH$1266,Sheet1!E$1+(Sheet1!$A$1-1)*10,FALSE)="---","---", (ROUND(VLOOKUP($A1201,Sheet1!$B$3:$AH$1266,Sheet1!E$1+(Sheet1!$A$1-1)*10,FALSE),IF(VLOOKUP($A1201,Sheet1!$B$3:$AH$1266,Sheet1!E$1+(Sheet1!$A$1-1)*10,FALSE)&gt;99999,-3,IF(VLOOKUP($A1201,Sheet1!$B$3:$AH$1266,Sheet1!E$1+(Sheet1!$A$1-1)*10,FALSE)&gt;9999,-2,IF(VLOOKUP($A1201,Sheet1!$B$3:$AH$1266,Sheet1!E$1+(Sheet1!$A$1-1)*10,FALSE)&gt;999,-1,0)))))))</f>
        <v>435</v>
      </c>
      <c r="V1201" s="65">
        <f>IF(ISNA(VLOOKUP($A1201,Sheet1!$B$3:$AH$1266,Sheet1!F$1+(Sheet1!$A$1-1)*10,FALSE))=TRUE,"---",IF(VLOOKUP($A1201,Sheet1!$B$3:$AH$1266,Sheet1!F$1+(Sheet1!$A$1-1)*10,FALSE)="---","---", (ROUND(VLOOKUP($A1201,Sheet1!$B$3:$AH$1266,Sheet1!F$1+(Sheet1!$A$1-1)*10,FALSE),IF(VLOOKUP($A1201,Sheet1!$B$3:$AH$1266,Sheet1!F$1+(Sheet1!$A$1-1)*10,FALSE)&gt;99999,-3,IF(VLOOKUP($A1201,Sheet1!$B$3:$AH$1266,Sheet1!F$1+(Sheet1!$A$1-1)*10,FALSE)&gt;9999,-2,IF(VLOOKUP($A1201,Sheet1!$B$3:$AH$1266,Sheet1!F$1+(Sheet1!$A$1-1)*10,FALSE)&gt;999,-1,0)))))))</f>
        <v>559</v>
      </c>
      <c r="W1201" s="65">
        <f>IF(ISNA(VLOOKUP($A1201,Sheet1!$B$3:$AH$1266,Sheet1!G$1+(Sheet1!$A$1-1)*10,FALSE))=TRUE,"---",IF(VLOOKUP($A1201,Sheet1!$B$3:$AH$1266,Sheet1!G$1+(Sheet1!$A$1-1)*10,FALSE)="---","---", (ROUND(VLOOKUP($A1201,Sheet1!$B$3:$AH$1266,Sheet1!G$1+(Sheet1!$A$1-1)*10,FALSE),IF(VLOOKUP($A1201,Sheet1!$B$3:$AH$1266,Sheet1!G$1+(Sheet1!$A$1-1)*10,FALSE)&gt;99999,-3,IF(VLOOKUP($A1201,Sheet1!$B$3:$AH$1266,Sheet1!G$1+(Sheet1!$A$1-1)*10,FALSE)&gt;9999,-2,IF(VLOOKUP($A1201,Sheet1!$B$3:$AH$1266,Sheet1!G$1+(Sheet1!$A$1-1)*10,FALSE)&gt;999,-1,0)))))))</f>
        <v>743</v>
      </c>
      <c r="X1201" s="65">
        <f>IF(ISNA(VLOOKUP($A1201,Sheet1!$B$3:$AH$1266,Sheet1!H$1+(Sheet1!$A$1-1)*10,FALSE))=TRUE,"---",IF(VLOOKUP($A1201,Sheet1!$B$3:$AH$1266,Sheet1!H$1+(Sheet1!$A$1-1)*10,FALSE)="---","---", (ROUND(VLOOKUP($A1201,Sheet1!$B$3:$AH$1266,Sheet1!H$1+(Sheet1!$A$1-1)*10,FALSE),IF(VLOOKUP($A1201,Sheet1!$B$3:$AH$1266,Sheet1!H$1+(Sheet1!$A$1-1)*10,FALSE)&gt;99999,-3,IF(VLOOKUP($A1201,Sheet1!$B$3:$AH$1266,Sheet1!H$1+(Sheet1!$A$1-1)*10,FALSE)&gt;9999,-2,IF(VLOOKUP($A1201,Sheet1!$B$3:$AH$1266,Sheet1!H$1+(Sheet1!$A$1-1)*10,FALSE)&gt;999,-1,0)))))))</f>
        <v>1320</v>
      </c>
      <c r="Y1201" s="65">
        <f>IF(ISNA(VLOOKUP($A1201,Sheet1!$B$3:$AH$1266,Sheet1!I$1+(Sheet1!$A$1-1)*10,FALSE))=TRUE,"---",IF(VLOOKUP($A1201,Sheet1!$B$3:$AH$1266,Sheet1!I$1+(Sheet1!$A$1-1)*10,FALSE)="---","---", (ROUND(VLOOKUP($A1201,Sheet1!$B$3:$AH$1266,Sheet1!I$1+(Sheet1!$A$1-1)*10,FALSE),IF(VLOOKUP($A1201,Sheet1!$B$3:$AH$1266,Sheet1!I$1+(Sheet1!$A$1-1)*10,FALSE)&gt;99999,-3,IF(VLOOKUP($A1201,Sheet1!$B$3:$AH$1266,Sheet1!I$1+(Sheet1!$A$1-1)*10,FALSE)&gt;9999,-2,IF(VLOOKUP($A1201,Sheet1!$B$3:$AH$1266,Sheet1!I$1+(Sheet1!$A$1-1)*10,FALSE)&gt;999,-1,0)))))))</f>
        <v>1800</v>
      </c>
      <c r="Z1201" s="65">
        <f>IF(ISNA(VLOOKUP($A1201,Sheet1!$B$3:$AH$1266,Sheet1!J$1+(Sheet1!$A$1-1)*10,FALSE))=TRUE,"---",IF(VLOOKUP($A1201,Sheet1!$B$3:$AH$1266,Sheet1!J$1+(Sheet1!$A$1-1)*10,FALSE)="---","---", (ROUND(VLOOKUP($A1201,Sheet1!$B$3:$AH$1266,Sheet1!J$1+(Sheet1!$A$1-1)*10,FALSE),IF(VLOOKUP($A1201,Sheet1!$B$3:$AH$1266,Sheet1!J$1+(Sheet1!$A$1-1)*10,FALSE)&gt;99999,-3,IF(VLOOKUP($A1201,Sheet1!$B$3:$AH$1266,Sheet1!J$1+(Sheet1!$A$1-1)*10,FALSE)&gt;9999,-2,IF(VLOOKUP($A1201,Sheet1!$B$3:$AH$1266,Sheet1!J$1+(Sheet1!$A$1-1)*10,FALSE)&gt;999,-1,0)))))))</f>
        <v>2490</v>
      </c>
      <c r="AA1201" s="65">
        <f>IF(ISNA(VLOOKUP($A1201,Sheet1!$B$3:$AH$1266,Sheet1!K$1+(Sheet1!$A$1-1)*10,FALSE))=TRUE,"---",IF(VLOOKUP($A1201,Sheet1!$B$3:$AH$1266,Sheet1!K$1+(Sheet1!$A$1-1)*10,FALSE)="---","---", (ROUND(VLOOKUP($A1201,Sheet1!$B$3:$AH$1266,Sheet1!K$1+(Sheet1!$A$1-1)*10,FALSE),IF(VLOOKUP($A1201,Sheet1!$B$3:$AH$1266,Sheet1!K$1+(Sheet1!$A$1-1)*10,FALSE)&gt;99999,-3,IF(VLOOKUP($A1201,Sheet1!$B$3:$AH$1266,Sheet1!K$1+(Sheet1!$A$1-1)*10,FALSE)&gt;9999,-2,IF(VLOOKUP($A1201,Sheet1!$B$3:$AH$1266,Sheet1!K$1+(Sheet1!$A$1-1)*10,FALSE)&gt;999,-1,0)))))))</f>
        <v>3090</v>
      </c>
      <c r="AB1201" s="65">
        <f>IF(ISNA(VLOOKUP($A1201,Sheet1!$B$3:$AH$1266,Sheet1!L$1+(Sheet1!$A$1-1)*10,FALSE))=TRUE,"---",IF(VLOOKUP($A1201,Sheet1!$B$3:$AH$1266,Sheet1!L$1+(Sheet1!$A$1-1)*10,FALSE)="---","---", (ROUND(VLOOKUP($A1201,Sheet1!$B$3:$AH$1266,Sheet1!L$1+(Sheet1!$A$1-1)*10,FALSE),IF(VLOOKUP($A1201,Sheet1!$B$3:$AH$1266,Sheet1!L$1+(Sheet1!$A$1-1)*10,FALSE)&gt;99999,-3,IF(VLOOKUP($A1201,Sheet1!$B$3:$AH$1266,Sheet1!L$1+(Sheet1!$A$1-1)*10,FALSE)&gt;9999,-2,IF(VLOOKUP($A1201,Sheet1!$B$3:$AH$1266,Sheet1!L$1+(Sheet1!$A$1-1)*10,FALSE)&gt;999,-1,0)))))))</f>
        <v>3720</v>
      </c>
      <c r="AC1201" s="65">
        <f>IF(ISNA(VLOOKUP($A1201,Sheet1!$B$3:$AH$1266,Sheet1!M$1+(Sheet1!$A$1-1)*10,FALSE))=TRUE,"---",IF(VLOOKUP($A1201,Sheet1!$B$3:$AH$1266,Sheet1!M$1+(Sheet1!$A$1-1)*10,FALSE)="---","---", (ROUND(VLOOKUP($A1201,Sheet1!$B$3:$AH$1266,Sheet1!M$1+(Sheet1!$A$1-1)*10,FALSE),IF(VLOOKUP($A1201,Sheet1!$B$3:$AH$1266,Sheet1!M$1+(Sheet1!$A$1-1)*10,FALSE)&gt;99999,-3,IF(VLOOKUP($A1201,Sheet1!$B$3:$AH$1266,Sheet1!M$1+(Sheet1!$A$1-1)*10,FALSE)&gt;9999,-2,IF(VLOOKUP($A1201,Sheet1!$B$3:$AH$1266,Sheet1!M$1+(Sheet1!$A$1-1)*10,FALSE)&gt;999,-1,0)))))))</f>
        <v>4400</v>
      </c>
      <c r="AD1201" s="65">
        <f>IF(ISNA(VLOOKUP($A1201,Sheet1!$B$3:$AH$1266,Sheet1!N$1+(Sheet1!$A$1-1)*10,FALSE))=TRUE,"---",IF(VLOOKUP($A1201,Sheet1!$B$3:$AH$1266,Sheet1!N$1+(Sheet1!$A$1-1)*10,FALSE)="---","---", (ROUND(VLOOKUP($A1201,Sheet1!$B$3:$AH$1266,Sheet1!N$1+(Sheet1!$A$1-1)*10,FALSE),IF(VLOOKUP($A1201,Sheet1!$B$3:$AH$1266,Sheet1!N$1+(Sheet1!$A$1-1)*10,FALSE)&gt;99999,-3,IF(VLOOKUP($A1201,Sheet1!$B$3:$AH$1266,Sheet1!N$1+(Sheet1!$A$1-1)*10,FALSE)&gt;9999,-2,IF(VLOOKUP($A1201,Sheet1!$B$3:$AH$1266,Sheet1!N$1+(Sheet1!$A$1-1)*10,FALSE)&gt;999,-1,0)))))))</f>
        <v>5410</v>
      </c>
    </row>
    <row r="1202" spans="1:30" ht="25.5" customHeight="1" x14ac:dyDescent="0.25">
      <c r="A1202" s="304" t="s">
        <v>1769</v>
      </c>
      <c r="B1202" s="393" t="s">
        <v>1770</v>
      </c>
      <c r="C1202" s="304">
        <v>421043</v>
      </c>
      <c r="D1202" s="304">
        <v>765531</v>
      </c>
      <c r="E1202" s="305" t="s">
        <v>3026</v>
      </c>
      <c r="F1202" s="345" t="s">
        <v>4486</v>
      </c>
      <c r="G1202" s="351" t="s">
        <v>286</v>
      </c>
      <c r="H1202" s="348">
        <v>5.39</v>
      </c>
      <c r="I1202" s="119">
        <v>27930</v>
      </c>
      <c r="J1202" s="120">
        <v>18.3</v>
      </c>
      <c r="K1202" s="121" t="s">
        <v>4405</v>
      </c>
      <c r="L1202" s="122">
        <v>800</v>
      </c>
      <c r="M1202" s="123">
        <v>148</v>
      </c>
      <c r="N1202" s="118" t="s">
        <v>956</v>
      </c>
      <c r="O1202" s="71">
        <f t="shared" si="40"/>
        <v>5.049850637069949</v>
      </c>
      <c r="P1202" s="71">
        <f>IF(O1202&lt;&gt;"",VLOOKUP($A1202,Sheet4!$A$2:$O$1309,14,FALSE)*100,"")</f>
        <v>0.53597507941403055</v>
      </c>
      <c r="Q1202" s="71">
        <f>IF(P1202&lt;&gt;"",VLOOKUP($A1202,Sheet4!$A$2:$O$1309,15,FALSE)*100,"")</f>
        <v>5.1278550173221804</v>
      </c>
      <c r="R1202" s="73">
        <f t="shared" si="41"/>
        <v>20</v>
      </c>
      <c r="S1202" s="357" t="s">
        <v>4367</v>
      </c>
      <c r="T1202" s="357" t="str">
        <f>IF(ISNA(VLOOKUP(A1202,Sheet1!B$3:C$1266,2,FALSE)=TRUE),"NC",VLOOKUP(A1202,Sheet1!B$3:C$1266,2,FALSE))</f>
        <v>Rural10</v>
      </c>
      <c r="U1202" s="385">
        <f>IF(ISNA(VLOOKUP($A1202,Sheet1!$B$3:$AH$1266,Sheet1!E$1+(Sheet1!$A$1-1)*10,FALSE))=TRUE,"---",IF(VLOOKUP($A1202,Sheet1!$B$3:$AH$1266,Sheet1!E$1+(Sheet1!$A$1-1)*10,FALSE)="---","---", (ROUND(VLOOKUP($A1202,Sheet1!$B$3:$AH$1266,Sheet1!E$1+(Sheet1!$A$1-1)*10,FALSE),IF(VLOOKUP($A1202,Sheet1!$B$3:$AH$1266,Sheet1!E$1+(Sheet1!$A$1-1)*10,FALSE)&gt;99999,-3,IF(VLOOKUP($A1202,Sheet1!$B$3:$AH$1266,Sheet1!E$1+(Sheet1!$A$1-1)*10,FALSE)&gt;9999,-2,IF(VLOOKUP($A1202,Sheet1!$B$3:$AH$1266,Sheet1!E$1+(Sheet1!$A$1-1)*10,FALSE)&gt;999,-1,0)))))))</f>
        <v>192</v>
      </c>
      <c r="V1202" s="385">
        <f>IF(ISNA(VLOOKUP($A1202,Sheet1!$B$3:$AH$1266,Sheet1!F$1+(Sheet1!$A$1-1)*10,FALSE))=TRUE,"---",IF(VLOOKUP($A1202,Sheet1!$B$3:$AH$1266,Sheet1!F$1+(Sheet1!$A$1-1)*10,FALSE)="---","---", (ROUND(VLOOKUP($A1202,Sheet1!$B$3:$AH$1266,Sheet1!F$1+(Sheet1!$A$1-1)*10,FALSE),IF(VLOOKUP($A1202,Sheet1!$B$3:$AH$1266,Sheet1!F$1+(Sheet1!$A$1-1)*10,FALSE)&gt;99999,-3,IF(VLOOKUP($A1202,Sheet1!$B$3:$AH$1266,Sheet1!F$1+(Sheet1!$A$1-1)*10,FALSE)&gt;9999,-2,IF(VLOOKUP($A1202,Sheet1!$B$3:$AH$1266,Sheet1!F$1+(Sheet1!$A$1-1)*10,FALSE)&gt;999,-1,0)))))))</f>
        <v>238</v>
      </c>
      <c r="W1202" s="385">
        <f>IF(ISNA(VLOOKUP($A1202,Sheet1!$B$3:$AH$1266,Sheet1!G$1+(Sheet1!$A$1-1)*10,FALSE))=TRUE,"---",IF(VLOOKUP($A1202,Sheet1!$B$3:$AH$1266,Sheet1!G$1+(Sheet1!$A$1-1)*10,FALSE)="---","---", (ROUND(VLOOKUP($A1202,Sheet1!$B$3:$AH$1266,Sheet1!G$1+(Sheet1!$A$1-1)*10,FALSE),IF(VLOOKUP($A1202,Sheet1!$B$3:$AH$1266,Sheet1!G$1+(Sheet1!$A$1-1)*10,FALSE)&gt;99999,-3,IF(VLOOKUP($A1202,Sheet1!$B$3:$AH$1266,Sheet1!G$1+(Sheet1!$A$1-1)*10,FALSE)&gt;9999,-2,IF(VLOOKUP($A1202,Sheet1!$B$3:$AH$1266,Sheet1!G$1+(Sheet1!$A$1-1)*10,FALSE)&gt;999,-1,0)))))))</f>
        <v>299</v>
      </c>
      <c r="X1202" s="385">
        <f>IF(ISNA(VLOOKUP($A1202,Sheet1!$B$3:$AH$1266,Sheet1!H$1+(Sheet1!$A$1-1)*10,FALSE))=TRUE,"---",IF(VLOOKUP($A1202,Sheet1!$B$3:$AH$1266,Sheet1!H$1+(Sheet1!$A$1-1)*10,FALSE)="---","---", (ROUND(VLOOKUP($A1202,Sheet1!$B$3:$AH$1266,Sheet1!H$1+(Sheet1!$A$1-1)*10,FALSE),IF(VLOOKUP($A1202,Sheet1!$B$3:$AH$1266,Sheet1!H$1+(Sheet1!$A$1-1)*10,FALSE)&gt;99999,-3,IF(VLOOKUP($A1202,Sheet1!$B$3:$AH$1266,Sheet1!H$1+(Sheet1!$A$1-1)*10,FALSE)&gt;9999,-2,IF(VLOOKUP($A1202,Sheet1!$B$3:$AH$1266,Sheet1!H$1+(Sheet1!$A$1-1)*10,FALSE)&gt;999,-1,0)))))))</f>
        <v>479</v>
      </c>
      <c r="Y1202" s="385">
        <f>IF(ISNA(VLOOKUP($A1202,Sheet1!$B$3:$AH$1266,Sheet1!I$1+(Sheet1!$A$1-1)*10,FALSE))=TRUE,"---",IF(VLOOKUP($A1202,Sheet1!$B$3:$AH$1266,Sheet1!I$1+(Sheet1!$A$1-1)*10,FALSE)="---","---", (ROUND(VLOOKUP($A1202,Sheet1!$B$3:$AH$1266,Sheet1!I$1+(Sheet1!$A$1-1)*10,FALSE),IF(VLOOKUP($A1202,Sheet1!$B$3:$AH$1266,Sheet1!I$1+(Sheet1!$A$1-1)*10,FALSE)&gt;99999,-3,IF(VLOOKUP($A1202,Sheet1!$B$3:$AH$1266,Sheet1!I$1+(Sheet1!$A$1-1)*10,FALSE)&gt;9999,-2,IF(VLOOKUP($A1202,Sheet1!$B$3:$AH$1266,Sheet1!I$1+(Sheet1!$A$1-1)*10,FALSE)&gt;999,-1,0)))))))</f>
        <v>625</v>
      </c>
      <c r="Z1202" s="385">
        <f>IF(ISNA(VLOOKUP($A1202,Sheet1!$B$3:$AH$1266,Sheet1!J$1+(Sheet1!$A$1-1)*10,FALSE))=TRUE,"---",IF(VLOOKUP($A1202,Sheet1!$B$3:$AH$1266,Sheet1!J$1+(Sheet1!$A$1-1)*10,FALSE)="---","---", (ROUND(VLOOKUP($A1202,Sheet1!$B$3:$AH$1266,Sheet1!J$1+(Sheet1!$A$1-1)*10,FALSE),IF(VLOOKUP($A1202,Sheet1!$B$3:$AH$1266,Sheet1!J$1+(Sheet1!$A$1-1)*10,FALSE)&gt;99999,-3,IF(VLOOKUP($A1202,Sheet1!$B$3:$AH$1266,Sheet1!J$1+(Sheet1!$A$1-1)*10,FALSE)&gt;9999,-2,IF(VLOOKUP($A1202,Sheet1!$B$3:$AH$1266,Sheet1!J$1+(Sheet1!$A$1-1)*10,FALSE)&gt;999,-1,0)))))))</f>
        <v>843</v>
      </c>
      <c r="AA1202" s="385">
        <f>IF(ISNA(VLOOKUP($A1202,Sheet1!$B$3:$AH$1266,Sheet1!K$1+(Sheet1!$A$1-1)*10,FALSE))=TRUE,"---",IF(VLOOKUP($A1202,Sheet1!$B$3:$AH$1266,Sheet1!K$1+(Sheet1!$A$1-1)*10,FALSE)="---","---", (ROUND(VLOOKUP($A1202,Sheet1!$B$3:$AH$1266,Sheet1!K$1+(Sheet1!$A$1-1)*10,FALSE),IF(VLOOKUP($A1202,Sheet1!$B$3:$AH$1266,Sheet1!K$1+(Sheet1!$A$1-1)*10,FALSE)&gt;99999,-3,IF(VLOOKUP($A1202,Sheet1!$B$3:$AH$1266,Sheet1!K$1+(Sheet1!$A$1-1)*10,FALSE)&gt;9999,-2,IF(VLOOKUP($A1202,Sheet1!$B$3:$AH$1266,Sheet1!K$1+(Sheet1!$A$1-1)*10,FALSE)&gt;999,-1,0)))))))</f>
        <v>1030</v>
      </c>
      <c r="AB1202" s="385">
        <f>IF(ISNA(VLOOKUP($A1202,Sheet1!$B$3:$AH$1266,Sheet1!L$1+(Sheet1!$A$1-1)*10,FALSE))=TRUE,"---",IF(VLOOKUP($A1202,Sheet1!$B$3:$AH$1266,Sheet1!L$1+(Sheet1!$A$1-1)*10,FALSE)="---","---", (ROUND(VLOOKUP($A1202,Sheet1!$B$3:$AH$1266,Sheet1!L$1+(Sheet1!$A$1-1)*10,FALSE),IF(VLOOKUP($A1202,Sheet1!$B$3:$AH$1266,Sheet1!L$1+(Sheet1!$A$1-1)*10,FALSE)&gt;99999,-3,IF(VLOOKUP($A1202,Sheet1!$B$3:$AH$1266,Sheet1!L$1+(Sheet1!$A$1-1)*10,FALSE)&gt;9999,-2,IF(VLOOKUP($A1202,Sheet1!$B$3:$AH$1266,Sheet1!L$1+(Sheet1!$A$1-1)*10,FALSE)&gt;999,-1,0)))))))</f>
        <v>1240</v>
      </c>
      <c r="AC1202" s="385">
        <f>IF(ISNA(VLOOKUP($A1202,Sheet1!$B$3:$AH$1266,Sheet1!M$1+(Sheet1!$A$1-1)*10,FALSE))=TRUE,"---",IF(VLOOKUP($A1202,Sheet1!$B$3:$AH$1266,Sheet1!M$1+(Sheet1!$A$1-1)*10,FALSE)="---","---", (ROUND(VLOOKUP($A1202,Sheet1!$B$3:$AH$1266,Sheet1!M$1+(Sheet1!$A$1-1)*10,FALSE),IF(VLOOKUP($A1202,Sheet1!$B$3:$AH$1266,Sheet1!M$1+(Sheet1!$A$1-1)*10,FALSE)&gt;99999,-3,IF(VLOOKUP($A1202,Sheet1!$B$3:$AH$1266,Sheet1!M$1+(Sheet1!$A$1-1)*10,FALSE)&gt;9999,-2,IF(VLOOKUP($A1202,Sheet1!$B$3:$AH$1266,Sheet1!M$1+(Sheet1!$A$1-1)*10,FALSE)&gt;999,-1,0)))))))</f>
        <v>1460</v>
      </c>
      <c r="AD1202" s="385">
        <f>IF(ISNA(VLOOKUP($A1202,Sheet1!$B$3:$AH$1266,Sheet1!N$1+(Sheet1!$A$1-1)*10,FALSE))=TRUE,"---",IF(VLOOKUP($A1202,Sheet1!$B$3:$AH$1266,Sheet1!N$1+(Sheet1!$A$1-1)*10,FALSE)="---","---", (ROUND(VLOOKUP($A1202,Sheet1!$B$3:$AH$1266,Sheet1!N$1+(Sheet1!$A$1-1)*10,FALSE),IF(VLOOKUP($A1202,Sheet1!$B$3:$AH$1266,Sheet1!N$1+(Sheet1!$A$1-1)*10,FALSE)&gt;99999,-3,IF(VLOOKUP($A1202,Sheet1!$B$3:$AH$1266,Sheet1!N$1+(Sheet1!$A$1-1)*10,FALSE)&gt;9999,-2,IF(VLOOKUP($A1202,Sheet1!$B$3:$AH$1266,Sheet1!N$1+(Sheet1!$A$1-1)*10,FALSE)&gt;999,-1,0)))))))</f>
        <v>1790</v>
      </c>
    </row>
    <row r="1203" spans="1:30" ht="25.5" customHeight="1" x14ac:dyDescent="0.25">
      <c r="A1203" s="304"/>
      <c r="B1203" s="346"/>
      <c r="C1203" s="304"/>
      <c r="D1203" s="304"/>
      <c r="E1203" s="305" t="e">
        <v>#N/A</v>
      </c>
      <c r="F1203" s="346"/>
      <c r="G1203" s="352"/>
      <c r="H1203" s="348"/>
      <c r="I1203" s="119">
        <v>35377</v>
      </c>
      <c r="J1203" s="120">
        <v>17.190000000000001</v>
      </c>
      <c r="K1203" s="121" t="s">
        <v>4405</v>
      </c>
      <c r="L1203" s="122">
        <v>616</v>
      </c>
      <c r="M1203" s="123">
        <v>114</v>
      </c>
      <c r="N1203" s="118" t="s">
        <v>112</v>
      </c>
      <c r="O1203" s="71" t="s">
        <v>4405</v>
      </c>
      <c r="P1203" s="71" t="s">
        <v>4405</v>
      </c>
      <c r="Q1203" s="71" t="s">
        <v>4405</v>
      </c>
      <c r="R1203" s="73" t="s">
        <v>4405</v>
      </c>
      <c r="S1203" s="357" t="e">
        <v>#N/A</v>
      </c>
      <c r="T1203" s="357" t="str">
        <f>IF(ISNA(VLOOKUP(A1203,Sheet1!B$3:C$1266,2,FALSE)=TRUE),"ND",VLOOKUP(A1203,Sheet1!B$3:C$1266,2,FALSE))</f>
        <v>ND</v>
      </c>
      <c r="U1203" s="385" t="str">
        <f>IF(ISNA(VLOOKUP($A1203,Sheet1!$B$3:$AH$1266,Sheet1!E$1+(Sheet1!$A$1-1)*10,FALSE))=TRUE,"---",IF(VLOOKUP($A1203,Sheet1!$B$3:$AH$1266,Sheet1!E$1+(Sheet1!$A$1-1)*10,FALSE)="---","---", (ROUND(VLOOKUP($A1203,Sheet1!$B$3:$AH$1266,Sheet1!E$1+(Sheet1!$A$1-1)*10,FALSE),IF(VLOOKUP($A1203,Sheet1!$B$3:$AH$1266,Sheet1!E$1+(Sheet1!$A$1-1)*10,FALSE)&gt;99999,-3,IF(VLOOKUP($A1203,Sheet1!$B$3:$AH$1266,Sheet1!E$1+(Sheet1!$A$1-1)*10,FALSE)&gt;9999,-2,IF(VLOOKUP($A1203,Sheet1!$B$3:$AH$1266,Sheet1!E$1+(Sheet1!$A$1-1)*10,FALSE)&gt;999,-1,0)))))))</f>
        <v>---</v>
      </c>
      <c r="V1203" s="385" t="str">
        <f>IF(ISNA(VLOOKUP($A1203,Sheet1!$B$3:$AH$1266,Sheet1!F$1+(Sheet1!$A$1-1)*10,FALSE))=TRUE,"---",IF(VLOOKUP($A1203,Sheet1!$B$3:$AH$1266,Sheet1!F$1+(Sheet1!$A$1-1)*10,FALSE)="---","---", (ROUND(VLOOKUP($A1203,Sheet1!$B$3:$AH$1266,Sheet1!F$1+(Sheet1!$A$1-1)*10,FALSE),IF(VLOOKUP($A1203,Sheet1!$B$3:$AH$1266,Sheet1!F$1+(Sheet1!$A$1-1)*10,FALSE)&gt;99999,-3,IF(VLOOKUP($A1203,Sheet1!$B$3:$AH$1266,Sheet1!F$1+(Sheet1!$A$1-1)*10,FALSE)&gt;9999,-2,IF(VLOOKUP($A1203,Sheet1!$B$3:$AH$1266,Sheet1!F$1+(Sheet1!$A$1-1)*10,FALSE)&gt;999,-1,0)))))))</f>
        <v>---</v>
      </c>
      <c r="W1203" s="385" t="str">
        <f>IF(ISNA(VLOOKUP($A1203,Sheet1!$B$3:$AH$1266,Sheet1!G$1+(Sheet1!$A$1-1)*10,FALSE))=TRUE,"---",IF(VLOOKUP($A1203,Sheet1!$B$3:$AH$1266,Sheet1!G$1+(Sheet1!$A$1-1)*10,FALSE)="---","---", (ROUND(VLOOKUP($A1203,Sheet1!$B$3:$AH$1266,Sheet1!G$1+(Sheet1!$A$1-1)*10,FALSE),IF(VLOOKUP($A1203,Sheet1!$B$3:$AH$1266,Sheet1!G$1+(Sheet1!$A$1-1)*10,FALSE)&gt;99999,-3,IF(VLOOKUP($A1203,Sheet1!$B$3:$AH$1266,Sheet1!G$1+(Sheet1!$A$1-1)*10,FALSE)&gt;9999,-2,IF(VLOOKUP($A1203,Sheet1!$B$3:$AH$1266,Sheet1!G$1+(Sheet1!$A$1-1)*10,FALSE)&gt;999,-1,0)))))))</f>
        <v>---</v>
      </c>
      <c r="X1203" s="385" t="str">
        <f>IF(ISNA(VLOOKUP($A1203,Sheet1!$B$3:$AH$1266,Sheet1!H$1+(Sheet1!$A$1-1)*10,FALSE))=TRUE,"---",IF(VLOOKUP($A1203,Sheet1!$B$3:$AH$1266,Sheet1!H$1+(Sheet1!$A$1-1)*10,FALSE)="---","---", (ROUND(VLOOKUP($A1203,Sheet1!$B$3:$AH$1266,Sheet1!H$1+(Sheet1!$A$1-1)*10,FALSE),IF(VLOOKUP($A1203,Sheet1!$B$3:$AH$1266,Sheet1!H$1+(Sheet1!$A$1-1)*10,FALSE)&gt;99999,-3,IF(VLOOKUP($A1203,Sheet1!$B$3:$AH$1266,Sheet1!H$1+(Sheet1!$A$1-1)*10,FALSE)&gt;9999,-2,IF(VLOOKUP($A1203,Sheet1!$B$3:$AH$1266,Sheet1!H$1+(Sheet1!$A$1-1)*10,FALSE)&gt;999,-1,0)))))))</f>
        <v>---</v>
      </c>
      <c r="Y1203" s="385" t="str">
        <f>IF(ISNA(VLOOKUP($A1203,Sheet1!$B$3:$AH$1266,Sheet1!I$1+(Sheet1!$A$1-1)*10,FALSE))=TRUE,"---",IF(VLOOKUP($A1203,Sheet1!$B$3:$AH$1266,Sheet1!I$1+(Sheet1!$A$1-1)*10,FALSE)="---","---", (ROUND(VLOOKUP($A1203,Sheet1!$B$3:$AH$1266,Sheet1!I$1+(Sheet1!$A$1-1)*10,FALSE),IF(VLOOKUP($A1203,Sheet1!$B$3:$AH$1266,Sheet1!I$1+(Sheet1!$A$1-1)*10,FALSE)&gt;99999,-3,IF(VLOOKUP($A1203,Sheet1!$B$3:$AH$1266,Sheet1!I$1+(Sheet1!$A$1-1)*10,FALSE)&gt;9999,-2,IF(VLOOKUP($A1203,Sheet1!$B$3:$AH$1266,Sheet1!I$1+(Sheet1!$A$1-1)*10,FALSE)&gt;999,-1,0)))))))</f>
        <v>---</v>
      </c>
      <c r="Z1203" s="385" t="str">
        <f>IF(ISNA(VLOOKUP($A1203,Sheet1!$B$3:$AH$1266,Sheet1!J$1+(Sheet1!$A$1-1)*10,FALSE))=TRUE,"---",IF(VLOOKUP($A1203,Sheet1!$B$3:$AH$1266,Sheet1!J$1+(Sheet1!$A$1-1)*10,FALSE)="---","---", (ROUND(VLOOKUP($A1203,Sheet1!$B$3:$AH$1266,Sheet1!J$1+(Sheet1!$A$1-1)*10,FALSE),IF(VLOOKUP($A1203,Sheet1!$B$3:$AH$1266,Sheet1!J$1+(Sheet1!$A$1-1)*10,FALSE)&gt;99999,-3,IF(VLOOKUP($A1203,Sheet1!$B$3:$AH$1266,Sheet1!J$1+(Sheet1!$A$1-1)*10,FALSE)&gt;9999,-2,IF(VLOOKUP($A1203,Sheet1!$B$3:$AH$1266,Sheet1!J$1+(Sheet1!$A$1-1)*10,FALSE)&gt;999,-1,0)))))))</f>
        <v>---</v>
      </c>
      <c r="AA1203" s="385" t="str">
        <f>IF(ISNA(VLOOKUP($A1203,Sheet1!$B$3:$AH$1266,Sheet1!K$1+(Sheet1!$A$1-1)*10,FALSE))=TRUE,"---",IF(VLOOKUP($A1203,Sheet1!$B$3:$AH$1266,Sheet1!K$1+(Sheet1!$A$1-1)*10,FALSE)="---","---", (ROUND(VLOOKUP($A1203,Sheet1!$B$3:$AH$1266,Sheet1!K$1+(Sheet1!$A$1-1)*10,FALSE),IF(VLOOKUP($A1203,Sheet1!$B$3:$AH$1266,Sheet1!K$1+(Sheet1!$A$1-1)*10,FALSE)&gt;99999,-3,IF(VLOOKUP($A1203,Sheet1!$B$3:$AH$1266,Sheet1!K$1+(Sheet1!$A$1-1)*10,FALSE)&gt;9999,-2,IF(VLOOKUP($A1203,Sheet1!$B$3:$AH$1266,Sheet1!K$1+(Sheet1!$A$1-1)*10,FALSE)&gt;999,-1,0)))))))</f>
        <v>---</v>
      </c>
      <c r="AB1203" s="385" t="str">
        <f>IF(ISNA(VLOOKUP($A1203,Sheet1!$B$3:$AH$1266,Sheet1!L$1+(Sheet1!$A$1-1)*10,FALSE))=TRUE,"---",IF(VLOOKUP($A1203,Sheet1!$B$3:$AH$1266,Sheet1!L$1+(Sheet1!$A$1-1)*10,FALSE)="---","---", (ROUND(VLOOKUP($A1203,Sheet1!$B$3:$AH$1266,Sheet1!L$1+(Sheet1!$A$1-1)*10,FALSE),IF(VLOOKUP($A1203,Sheet1!$B$3:$AH$1266,Sheet1!L$1+(Sheet1!$A$1-1)*10,FALSE)&gt;99999,-3,IF(VLOOKUP($A1203,Sheet1!$B$3:$AH$1266,Sheet1!L$1+(Sheet1!$A$1-1)*10,FALSE)&gt;9999,-2,IF(VLOOKUP($A1203,Sheet1!$B$3:$AH$1266,Sheet1!L$1+(Sheet1!$A$1-1)*10,FALSE)&gt;999,-1,0)))))))</f>
        <v>---</v>
      </c>
      <c r="AC1203" s="385" t="str">
        <f>IF(ISNA(VLOOKUP($A1203,Sheet1!$B$3:$AH$1266,Sheet1!M$1+(Sheet1!$A$1-1)*10,FALSE))=TRUE,"---",IF(VLOOKUP($A1203,Sheet1!$B$3:$AH$1266,Sheet1!M$1+(Sheet1!$A$1-1)*10,FALSE)="---","---", (ROUND(VLOOKUP($A1203,Sheet1!$B$3:$AH$1266,Sheet1!M$1+(Sheet1!$A$1-1)*10,FALSE),IF(VLOOKUP($A1203,Sheet1!$B$3:$AH$1266,Sheet1!M$1+(Sheet1!$A$1-1)*10,FALSE)&gt;99999,-3,IF(VLOOKUP($A1203,Sheet1!$B$3:$AH$1266,Sheet1!M$1+(Sheet1!$A$1-1)*10,FALSE)&gt;9999,-2,IF(VLOOKUP($A1203,Sheet1!$B$3:$AH$1266,Sheet1!M$1+(Sheet1!$A$1-1)*10,FALSE)&gt;999,-1,0)))))))</f>
        <v>---</v>
      </c>
      <c r="AD1203" s="385" t="str">
        <f>IF(ISNA(VLOOKUP($A1203,Sheet1!$B$3:$AH$1266,Sheet1!N$1+(Sheet1!$A$1-1)*10,FALSE))=TRUE,"---",IF(VLOOKUP($A1203,Sheet1!$B$3:$AH$1266,Sheet1!N$1+(Sheet1!$A$1-1)*10,FALSE)="---","---", (ROUND(VLOOKUP($A1203,Sheet1!$B$3:$AH$1266,Sheet1!N$1+(Sheet1!$A$1-1)*10,FALSE),IF(VLOOKUP($A1203,Sheet1!$B$3:$AH$1266,Sheet1!N$1+(Sheet1!$A$1-1)*10,FALSE)&gt;99999,-3,IF(VLOOKUP($A1203,Sheet1!$B$3:$AH$1266,Sheet1!N$1+(Sheet1!$A$1-1)*10,FALSE)&gt;9999,-2,IF(VLOOKUP($A1203,Sheet1!$B$3:$AH$1266,Sheet1!N$1+(Sheet1!$A$1-1)*10,FALSE)&gt;999,-1,0)))))))</f>
        <v>---</v>
      </c>
    </row>
    <row r="1204" spans="1:30" ht="25.5" customHeight="1" x14ac:dyDescent="0.25">
      <c r="A1204" s="125" t="s">
        <v>1771</v>
      </c>
      <c r="B1204" s="138" t="s">
        <v>1772</v>
      </c>
      <c r="C1204" s="125">
        <v>420542</v>
      </c>
      <c r="D1204" s="125">
        <v>765502</v>
      </c>
      <c r="E1204" s="70" t="s">
        <v>3026</v>
      </c>
      <c r="F1204" s="139" t="s">
        <v>4405</v>
      </c>
      <c r="G1204" s="127" t="s">
        <v>160</v>
      </c>
      <c r="H1204" s="163">
        <v>2136</v>
      </c>
      <c r="I1204" s="112">
        <v>26473</v>
      </c>
      <c r="J1204" s="140" t="s">
        <v>4405</v>
      </c>
      <c r="K1204" s="127" t="s">
        <v>17</v>
      </c>
      <c r="L1204" s="115">
        <v>235000</v>
      </c>
      <c r="M1204" s="116">
        <v>110</v>
      </c>
      <c r="N1204" s="127" t="s">
        <v>462</v>
      </c>
      <c r="O1204" s="68" t="str">
        <f t="shared" si="40"/>
        <v>&lt;0.2</v>
      </c>
      <c r="P1204" s="68">
        <f>IF(O1204&lt;&gt;"",VLOOKUP($A1204,Sheet4!$A$2:$O$1309,14,FALSE)*100,"")</f>
        <v>1.5365610095873228</v>
      </c>
      <c r="Q1204" s="68">
        <f>IF(P1204&lt;&gt;"",VLOOKUP($A1204,Sheet4!$A$2:$O$1309,15,FALSE)*100,"")</f>
        <v>14.07322453952008</v>
      </c>
      <c r="R1204" s="74" t="str">
        <f t="shared" si="41"/>
        <v>&gt;500</v>
      </c>
      <c r="S1204" s="64" t="s">
        <v>4367</v>
      </c>
      <c r="T1204" s="64" t="str">
        <f>IF(ISNA(VLOOKUP(A1204,Sheet1!B$3:C$1266,2,FALSE)=TRUE),"NC",VLOOKUP(A1204,Sheet1!B$3:C$1266,2,FALSE))</f>
        <v>Rural</v>
      </c>
      <c r="U1204" s="65">
        <f>IF(ISNA(VLOOKUP($A1204,Sheet1!$B$3:$AH$1266,Sheet1!E$1+(Sheet1!$A$1-1)*10,FALSE))=TRUE,"---",IF(VLOOKUP($A1204,Sheet1!$B$3:$AH$1266,Sheet1!E$1+(Sheet1!$A$1-1)*10,FALSE)="---","---", (ROUND(VLOOKUP($A1204,Sheet1!$B$3:$AH$1266,Sheet1!E$1+(Sheet1!$A$1-1)*10,FALSE),IF(VLOOKUP($A1204,Sheet1!$B$3:$AH$1266,Sheet1!E$1+(Sheet1!$A$1-1)*10,FALSE)&gt;99999,-3,IF(VLOOKUP($A1204,Sheet1!$B$3:$AH$1266,Sheet1!E$1+(Sheet1!$A$1-1)*10,FALSE)&gt;9999,-2,IF(VLOOKUP($A1204,Sheet1!$B$3:$AH$1266,Sheet1!E$1+(Sheet1!$A$1-1)*10,FALSE)&gt;999,-1,0)))))))</f>
        <v>27600</v>
      </c>
      <c r="V1204" s="65">
        <f>IF(ISNA(VLOOKUP($A1204,Sheet1!$B$3:$AH$1266,Sheet1!F$1+(Sheet1!$A$1-1)*10,FALSE))=TRUE,"---",IF(VLOOKUP($A1204,Sheet1!$B$3:$AH$1266,Sheet1!F$1+(Sheet1!$A$1-1)*10,FALSE)="---","---", (ROUND(VLOOKUP($A1204,Sheet1!$B$3:$AH$1266,Sheet1!F$1+(Sheet1!$A$1-1)*10,FALSE),IF(VLOOKUP($A1204,Sheet1!$B$3:$AH$1266,Sheet1!F$1+(Sheet1!$A$1-1)*10,FALSE)&gt;99999,-3,IF(VLOOKUP($A1204,Sheet1!$B$3:$AH$1266,Sheet1!F$1+(Sheet1!$A$1-1)*10,FALSE)&gt;9999,-2,IF(VLOOKUP($A1204,Sheet1!$B$3:$AH$1266,Sheet1!F$1+(Sheet1!$A$1-1)*10,FALSE)&gt;999,-1,0)))))))</f>
        <v>33300</v>
      </c>
      <c r="W1204" s="65">
        <f>IF(ISNA(VLOOKUP($A1204,Sheet1!$B$3:$AH$1266,Sheet1!G$1+(Sheet1!$A$1-1)*10,FALSE))=TRUE,"---",IF(VLOOKUP($A1204,Sheet1!$B$3:$AH$1266,Sheet1!G$1+(Sheet1!$A$1-1)*10,FALSE)="---","---", (ROUND(VLOOKUP($A1204,Sheet1!$B$3:$AH$1266,Sheet1!G$1+(Sheet1!$A$1-1)*10,FALSE),IF(VLOOKUP($A1204,Sheet1!$B$3:$AH$1266,Sheet1!G$1+(Sheet1!$A$1-1)*10,FALSE)&gt;99999,-3,IF(VLOOKUP($A1204,Sheet1!$B$3:$AH$1266,Sheet1!G$1+(Sheet1!$A$1-1)*10,FALSE)&gt;9999,-2,IF(VLOOKUP($A1204,Sheet1!$B$3:$AH$1266,Sheet1!G$1+(Sheet1!$A$1-1)*10,FALSE)&gt;999,-1,0)))))))</f>
        <v>41200</v>
      </c>
      <c r="X1204" s="65">
        <f>IF(ISNA(VLOOKUP($A1204,Sheet1!$B$3:$AH$1266,Sheet1!H$1+(Sheet1!$A$1-1)*10,FALSE))=TRUE,"---",IF(VLOOKUP($A1204,Sheet1!$B$3:$AH$1266,Sheet1!H$1+(Sheet1!$A$1-1)*10,FALSE)="---","---", (ROUND(VLOOKUP($A1204,Sheet1!$B$3:$AH$1266,Sheet1!H$1+(Sheet1!$A$1-1)*10,FALSE),IF(VLOOKUP($A1204,Sheet1!$B$3:$AH$1266,Sheet1!H$1+(Sheet1!$A$1-1)*10,FALSE)&gt;99999,-3,IF(VLOOKUP($A1204,Sheet1!$B$3:$AH$1266,Sheet1!H$1+(Sheet1!$A$1-1)*10,FALSE)&gt;9999,-2,IF(VLOOKUP($A1204,Sheet1!$B$3:$AH$1266,Sheet1!H$1+(Sheet1!$A$1-1)*10,FALSE)&gt;999,-1,0)))))))</f>
        <v>64300</v>
      </c>
      <c r="Y1204" s="65">
        <f>IF(ISNA(VLOOKUP($A1204,Sheet1!$B$3:$AH$1266,Sheet1!I$1+(Sheet1!$A$1-1)*10,FALSE))=TRUE,"---",IF(VLOOKUP($A1204,Sheet1!$B$3:$AH$1266,Sheet1!I$1+(Sheet1!$A$1-1)*10,FALSE)="---","---", (ROUND(VLOOKUP($A1204,Sheet1!$B$3:$AH$1266,Sheet1!I$1+(Sheet1!$A$1-1)*10,FALSE),IF(VLOOKUP($A1204,Sheet1!$B$3:$AH$1266,Sheet1!I$1+(Sheet1!$A$1-1)*10,FALSE)&gt;99999,-3,IF(VLOOKUP($A1204,Sheet1!$B$3:$AH$1266,Sheet1!I$1+(Sheet1!$A$1-1)*10,FALSE)&gt;9999,-2,IF(VLOOKUP($A1204,Sheet1!$B$3:$AH$1266,Sheet1!I$1+(Sheet1!$A$1-1)*10,FALSE)&gt;999,-1,0)))))))</f>
        <v>81800</v>
      </c>
      <c r="Z1204" s="65">
        <f>IF(ISNA(VLOOKUP($A1204,Sheet1!$B$3:$AH$1266,Sheet1!J$1+(Sheet1!$A$1-1)*10,FALSE))=TRUE,"---",IF(VLOOKUP($A1204,Sheet1!$B$3:$AH$1266,Sheet1!J$1+(Sheet1!$A$1-1)*10,FALSE)="---","---", (ROUND(VLOOKUP($A1204,Sheet1!$B$3:$AH$1266,Sheet1!J$1+(Sheet1!$A$1-1)*10,FALSE),IF(VLOOKUP($A1204,Sheet1!$B$3:$AH$1266,Sheet1!J$1+(Sheet1!$A$1-1)*10,FALSE)&gt;99999,-3,IF(VLOOKUP($A1204,Sheet1!$B$3:$AH$1266,Sheet1!J$1+(Sheet1!$A$1-1)*10,FALSE)&gt;9999,-2,IF(VLOOKUP($A1204,Sheet1!$B$3:$AH$1266,Sheet1!J$1+(Sheet1!$A$1-1)*10,FALSE)&gt;999,-1,0)))))))</f>
        <v>107000</v>
      </c>
      <c r="AA1204" s="65">
        <f>IF(ISNA(VLOOKUP($A1204,Sheet1!$B$3:$AH$1266,Sheet1!K$1+(Sheet1!$A$1-1)*10,FALSE))=TRUE,"---",IF(VLOOKUP($A1204,Sheet1!$B$3:$AH$1266,Sheet1!K$1+(Sheet1!$A$1-1)*10,FALSE)="---","---", (ROUND(VLOOKUP($A1204,Sheet1!$B$3:$AH$1266,Sheet1!K$1+(Sheet1!$A$1-1)*10,FALSE),IF(VLOOKUP($A1204,Sheet1!$B$3:$AH$1266,Sheet1!K$1+(Sheet1!$A$1-1)*10,FALSE)&gt;99999,-3,IF(VLOOKUP($A1204,Sheet1!$B$3:$AH$1266,Sheet1!K$1+(Sheet1!$A$1-1)*10,FALSE)&gt;9999,-2,IF(VLOOKUP($A1204,Sheet1!$B$3:$AH$1266,Sheet1!K$1+(Sheet1!$A$1-1)*10,FALSE)&gt;999,-1,0)))))))</f>
        <v>128000</v>
      </c>
      <c r="AB1204" s="65">
        <f>IF(ISNA(VLOOKUP($A1204,Sheet1!$B$3:$AH$1266,Sheet1!L$1+(Sheet1!$A$1-1)*10,FALSE))=TRUE,"---",IF(VLOOKUP($A1204,Sheet1!$B$3:$AH$1266,Sheet1!L$1+(Sheet1!$A$1-1)*10,FALSE)="---","---", (ROUND(VLOOKUP($A1204,Sheet1!$B$3:$AH$1266,Sheet1!L$1+(Sheet1!$A$1-1)*10,FALSE),IF(VLOOKUP($A1204,Sheet1!$B$3:$AH$1266,Sheet1!L$1+(Sheet1!$A$1-1)*10,FALSE)&gt;99999,-3,IF(VLOOKUP($A1204,Sheet1!$B$3:$AH$1266,Sheet1!L$1+(Sheet1!$A$1-1)*10,FALSE)&gt;9999,-2,IF(VLOOKUP($A1204,Sheet1!$B$3:$AH$1266,Sheet1!L$1+(Sheet1!$A$1-1)*10,FALSE)&gt;999,-1,0)))))))</f>
        <v>149000</v>
      </c>
      <c r="AC1204" s="65">
        <f>IF(ISNA(VLOOKUP($A1204,Sheet1!$B$3:$AH$1266,Sheet1!M$1+(Sheet1!$A$1-1)*10,FALSE))=TRUE,"---",IF(VLOOKUP($A1204,Sheet1!$B$3:$AH$1266,Sheet1!M$1+(Sheet1!$A$1-1)*10,FALSE)="---","---", (ROUND(VLOOKUP($A1204,Sheet1!$B$3:$AH$1266,Sheet1!M$1+(Sheet1!$A$1-1)*10,FALSE),IF(VLOOKUP($A1204,Sheet1!$B$3:$AH$1266,Sheet1!M$1+(Sheet1!$A$1-1)*10,FALSE)&gt;99999,-3,IF(VLOOKUP($A1204,Sheet1!$B$3:$AH$1266,Sheet1!M$1+(Sheet1!$A$1-1)*10,FALSE)&gt;9999,-2,IF(VLOOKUP($A1204,Sheet1!$B$3:$AH$1266,Sheet1!M$1+(Sheet1!$A$1-1)*10,FALSE)&gt;999,-1,0)))))))</f>
        <v>172000</v>
      </c>
      <c r="AD1204" s="65">
        <f>IF(ISNA(VLOOKUP($A1204,Sheet1!$B$3:$AH$1266,Sheet1!N$1+(Sheet1!$A$1-1)*10,FALSE))=TRUE,"---",IF(VLOOKUP($A1204,Sheet1!$B$3:$AH$1266,Sheet1!N$1+(Sheet1!$A$1-1)*10,FALSE)="---","---", (ROUND(VLOOKUP($A1204,Sheet1!$B$3:$AH$1266,Sheet1!N$1+(Sheet1!$A$1-1)*10,FALSE),IF(VLOOKUP($A1204,Sheet1!$B$3:$AH$1266,Sheet1!N$1+(Sheet1!$A$1-1)*10,FALSE)&gt;99999,-3,IF(VLOOKUP($A1204,Sheet1!$B$3:$AH$1266,Sheet1!N$1+(Sheet1!$A$1-1)*10,FALSE)&gt;9999,-2,IF(VLOOKUP($A1204,Sheet1!$B$3:$AH$1266,Sheet1!N$1+(Sheet1!$A$1-1)*10,FALSE)&gt;999,-1,0)))))))</f>
        <v>205000</v>
      </c>
    </row>
    <row r="1205" spans="1:30" ht="25.5" customHeight="1" x14ac:dyDescent="0.25">
      <c r="A1205" s="133" t="s">
        <v>1773</v>
      </c>
      <c r="B1205" s="134" t="s">
        <v>1774</v>
      </c>
      <c r="C1205" s="133">
        <v>420448</v>
      </c>
      <c r="D1205" s="133">
        <v>764913</v>
      </c>
      <c r="E1205" s="67" t="s">
        <v>3026</v>
      </c>
      <c r="F1205" s="135" t="s">
        <v>4405</v>
      </c>
      <c r="G1205" s="118" t="s">
        <v>160</v>
      </c>
      <c r="H1205" s="166">
        <v>2153</v>
      </c>
      <c r="I1205" s="119" t="s">
        <v>1775</v>
      </c>
      <c r="J1205" s="189">
        <v>18.3</v>
      </c>
      <c r="K1205" s="121" t="s">
        <v>4405</v>
      </c>
      <c r="L1205" s="146">
        <v>138000</v>
      </c>
      <c r="M1205" s="123">
        <v>64.099999999999994</v>
      </c>
      <c r="N1205" s="118" t="s">
        <v>20</v>
      </c>
      <c r="O1205" s="71">
        <f t="shared" si="40"/>
        <v>1.0464771646130857</v>
      </c>
      <c r="P1205" s="71">
        <f>IF(O1205&lt;&gt;"",VLOOKUP($A1205,Sheet4!$A$2:$O$1309,14,FALSE)*100,"")</f>
        <v>1.8866340795617331</v>
      </c>
      <c r="Q1205" s="71">
        <f>IF(P1205&lt;&gt;"",VLOOKUP($A1205,Sheet4!$A$2:$O$1309,15,FALSE)*100,"")</f>
        <v>17.019253503572696</v>
      </c>
      <c r="R1205" s="73">
        <f t="shared" si="41"/>
        <v>100</v>
      </c>
      <c r="S1205" s="63" t="s">
        <v>4367</v>
      </c>
      <c r="T1205" s="63" t="str">
        <f>IF(ISNA(VLOOKUP(A1205,Sheet1!B$3:C$1266,2,FALSE)=TRUE),"NC",VLOOKUP(A1205,Sheet1!B$3:C$1266,2,FALSE))</f>
        <v>Rural</v>
      </c>
      <c r="U1205" s="66">
        <f>IF(ISNA(VLOOKUP($A1205,Sheet1!$B$3:$AH$1266,Sheet1!E$1+(Sheet1!$A$1-1)*10,FALSE))=TRUE,"---",IF(VLOOKUP($A1205,Sheet1!$B$3:$AH$1266,Sheet1!E$1+(Sheet1!$A$1-1)*10,FALSE)="---","---", (ROUND(VLOOKUP($A1205,Sheet1!$B$3:$AH$1266,Sheet1!E$1+(Sheet1!$A$1-1)*10,FALSE),IF(VLOOKUP($A1205,Sheet1!$B$3:$AH$1266,Sheet1!E$1+(Sheet1!$A$1-1)*10,FALSE)&gt;99999,-3,IF(VLOOKUP($A1205,Sheet1!$B$3:$AH$1266,Sheet1!E$1+(Sheet1!$A$1-1)*10,FALSE)&gt;9999,-2,IF(VLOOKUP($A1205,Sheet1!$B$3:$AH$1266,Sheet1!E$1+(Sheet1!$A$1-1)*10,FALSE)&gt;999,-1,0)))))))</f>
        <v>26600</v>
      </c>
      <c r="V1205" s="66">
        <f>IF(ISNA(VLOOKUP($A1205,Sheet1!$B$3:$AH$1266,Sheet1!F$1+(Sheet1!$A$1-1)*10,FALSE))=TRUE,"---",IF(VLOOKUP($A1205,Sheet1!$B$3:$AH$1266,Sheet1!F$1+(Sheet1!$A$1-1)*10,FALSE)="---","---", (ROUND(VLOOKUP($A1205,Sheet1!$B$3:$AH$1266,Sheet1!F$1+(Sheet1!$A$1-1)*10,FALSE),IF(VLOOKUP($A1205,Sheet1!$B$3:$AH$1266,Sheet1!F$1+(Sheet1!$A$1-1)*10,FALSE)&gt;99999,-3,IF(VLOOKUP($A1205,Sheet1!$B$3:$AH$1266,Sheet1!F$1+(Sheet1!$A$1-1)*10,FALSE)&gt;9999,-2,IF(VLOOKUP($A1205,Sheet1!$B$3:$AH$1266,Sheet1!F$1+(Sheet1!$A$1-1)*10,FALSE)&gt;999,-1,0)))))))</f>
        <v>31900</v>
      </c>
      <c r="W1205" s="66">
        <f>IF(ISNA(VLOOKUP($A1205,Sheet1!$B$3:$AH$1266,Sheet1!G$1+(Sheet1!$A$1-1)*10,FALSE))=TRUE,"---",IF(VLOOKUP($A1205,Sheet1!$B$3:$AH$1266,Sheet1!G$1+(Sheet1!$A$1-1)*10,FALSE)="---","---", (ROUND(VLOOKUP($A1205,Sheet1!$B$3:$AH$1266,Sheet1!G$1+(Sheet1!$A$1-1)*10,FALSE),IF(VLOOKUP($A1205,Sheet1!$B$3:$AH$1266,Sheet1!G$1+(Sheet1!$A$1-1)*10,FALSE)&gt;99999,-3,IF(VLOOKUP($A1205,Sheet1!$B$3:$AH$1266,Sheet1!G$1+(Sheet1!$A$1-1)*10,FALSE)&gt;9999,-2,IF(VLOOKUP($A1205,Sheet1!$B$3:$AH$1266,Sheet1!G$1+(Sheet1!$A$1-1)*10,FALSE)&gt;999,-1,0)))))))</f>
        <v>39300</v>
      </c>
      <c r="X1205" s="66">
        <f>IF(ISNA(VLOOKUP($A1205,Sheet1!$B$3:$AH$1266,Sheet1!H$1+(Sheet1!$A$1-1)*10,FALSE))=TRUE,"---",IF(VLOOKUP($A1205,Sheet1!$B$3:$AH$1266,Sheet1!H$1+(Sheet1!$A$1-1)*10,FALSE)="---","---", (ROUND(VLOOKUP($A1205,Sheet1!$B$3:$AH$1266,Sheet1!H$1+(Sheet1!$A$1-1)*10,FALSE),IF(VLOOKUP($A1205,Sheet1!$B$3:$AH$1266,Sheet1!H$1+(Sheet1!$A$1-1)*10,FALSE)&gt;99999,-3,IF(VLOOKUP($A1205,Sheet1!$B$3:$AH$1266,Sheet1!H$1+(Sheet1!$A$1-1)*10,FALSE)&gt;9999,-2,IF(VLOOKUP($A1205,Sheet1!$B$3:$AH$1266,Sheet1!H$1+(Sheet1!$A$1-1)*10,FALSE)&gt;999,-1,0)))))))</f>
        <v>60900</v>
      </c>
      <c r="Y1205" s="66">
        <f>IF(ISNA(VLOOKUP($A1205,Sheet1!$B$3:$AH$1266,Sheet1!I$1+(Sheet1!$A$1-1)*10,FALSE))=TRUE,"---",IF(VLOOKUP($A1205,Sheet1!$B$3:$AH$1266,Sheet1!I$1+(Sheet1!$A$1-1)*10,FALSE)="---","---", (ROUND(VLOOKUP($A1205,Sheet1!$B$3:$AH$1266,Sheet1!I$1+(Sheet1!$A$1-1)*10,FALSE),IF(VLOOKUP($A1205,Sheet1!$B$3:$AH$1266,Sheet1!I$1+(Sheet1!$A$1-1)*10,FALSE)&gt;99999,-3,IF(VLOOKUP($A1205,Sheet1!$B$3:$AH$1266,Sheet1!I$1+(Sheet1!$A$1-1)*10,FALSE)&gt;9999,-2,IF(VLOOKUP($A1205,Sheet1!$B$3:$AH$1266,Sheet1!I$1+(Sheet1!$A$1-1)*10,FALSE)&gt;999,-1,0)))))))</f>
        <v>77100</v>
      </c>
      <c r="Z1205" s="66">
        <f>IF(ISNA(VLOOKUP($A1205,Sheet1!$B$3:$AH$1266,Sheet1!J$1+(Sheet1!$A$1-1)*10,FALSE))=TRUE,"---",IF(VLOOKUP($A1205,Sheet1!$B$3:$AH$1266,Sheet1!J$1+(Sheet1!$A$1-1)*10,FALSE)="---","---", (ROUND(VLOOKUP($A1205,Sheet1!$B$3:$AH$1266,Sheet1!J$1+(Sheet1!$A$1-1)*10,FALSE),IF(VLOOKUP($A1205,Sheet1!$B$3:$AH$1266,Sheet1!J$1+(Sheet1!$A$1-1)*10,FALSE)&gt;99999,-3,IF(VLOOKUP($A1205,Sheet1!$B$3:$AH$1266,Sheet1!J$1+(Sheet1!$A$1-1)*10,FALSE)&gt;9999,-2,IF(VLOOKUP($A1205,Sheet1!$B$3:$AH$1266,Sheet1!J$1+(Sheet1!$A$1-1)*10,FALSE)&gt;999,-1,0)))))))</f>
        <v>100000</v>
      </c>
      <c r="AA1205" s="66">
        <f>IF(ISNA(VLOOKUP($A1205,Sheet1!$B$3:$AH$1266,Sheet1!K$1+(Sheet1!$A$1-1)*10,FALSE))=TRUE,"---",IF(VLOOKUP($A1205,Sheet1!$B$3:$AH$1266,Sheet1!K$1+(Sheet1!$A$1-1)*10,FALSE)="---","---", (ROUND(VLOOKUP($A1205,Sheet1!$B$3:$AH$1266,Sheet1!K$1+(Sheet1!$A$1-1)*10,FALSE),IF(VLOOKUP($A1205,Sheet1!$B$3:$AH$1266,Sheet1!K$1+(Sheet1!$A$1-1)*10,FALSE)&gt;99999,-3,IF(VLOOKUP($A1205,Sheet1!$B$3:$AH$1266,Sheet1!K$1+(Sheet1!$A$1-1)*10,FALSE)&gt;9999,-2,IF(VLOOKUP($A1205,Sheet1!$B$3:$AH$1266,Sheet1!K$1+(Sheet1!$A$1-1)*10,FALSE)&gt;999,-1,0)))))))</f>
        <v>119000</v>
      </c>
      <c r="AB1205" s="66">
        <f>IF(ISNA(VLOOKUP($A1205,Sheet1!$B$3:$AH$1266,Sheet1!L$1+(Sheet1!$A$1-1)*10,FALSE))=TRUE,"---",IF(VLOOKUP($A1205,Sheet1!$B$3:$AH$1266,Sheet1!L$1+(Sheet1!$A$1-1)*10,FALSE)="---","---", (ROUND(VLOOKUP($A1205,Sheet1!$B$3:$AH$1266,Sheet1!L$1+(Sheet1!$A$1-1)*10,FALSE),IF(VLOOKUP($A1205,Sheet1!$B$3:$AH$1266,Sheet1!L$1+(Sheet1!$A$1-1)*10,FALSE)&gt;99999,-3,IF(VLOOKUP($A1205,Sheet1!$B$3:$AH$1266,Sheet1!L$1+(Sheet1!$A$1-1)*10,FALSE)&gt;9999,-2,IF(VLOOKUP($A1205,Sheet1!$B$3:$AH$1266,Sheet1!L$1+(Sheet1!$A$1-1)*10,FALSE)&gt;999,-1,0)))))))</f>
        <v>139000</v>
      </c>
      <c r="AC1205" s="66">
        <f>IF(ISNA(VLOOKUP($A1205,Sheet1!$B$3:$AH$1266,Sheet1!M$1+(Sheet1!$A$1-1)*10,FALSE))=TRUE,"---",IF(VLOOKUP($A1205,Sheet1!$B$3:$AH$1266,Sheet1!M$1+(Sheet1!$A$1-1)*10,FALSE)="---","---", (ROUND(VLOOKUP($A1205,Sheet1!$B$3:$AH$1266,Sheet1!M$1+(Sheet1!$A$1-1)*10,FALSE),IF(VLOOKUP($A1205,Sheet1!$B$3:$AH$1266,Sheet1!M$1+(Sheet1!$A$1-1)*10,FALSE)&gt;99999,-3,IF(VLOOKUP($A1205,Sheet1!$B$3:$AH$1266,Sheet1!M$1+(Sheet1!$A$1-1)*10,FALSE)&gt;9999,-2,IF(VLOOKUP($A1205,Sheet1!$B$3:$AH$1266,Sheet1!M$1+(Sheet1!$A$1-1)*10,FALSE)&gt;999,-1,0)))))))</f>
        <v>160000</v>
      </c>
      <c r="AD1205" s="66">
        <f>IF(ISNA(VLOOKUP($A1205,Sheet1!$B$3:$AH$1266,Sheet1!N$1+(Sheet1!$A$1-1)*10,FALSE))=TRUE,"---",IF(VLOOKUP($A1205,Sheet1!$B$3:$AH$1266,Sheet1!N$1+(Sheet1!$A$1-1)*10,FALSE)="---","---", (ROUND(VLOOKUP($A1205,Sheet1!$B$3:$AH$1266,Sheet1!N$1+(Sheet1!$A$1-1)*10,FALSE),IF(VLOOKUP($A1205,Sheet1!$B$3:$AH$1266,Sheet1!N$1+(Sheet1!$A$1-1)*10,FALSE)&gt;99999,-3,IF(VLOOKUP($A1205,Sheet1!$B$3:$AH$1266,Sheet1!N$1+(Sheet1!$A$1-1)*10,FALSE)&gt;9999,-2,IF(VLOOKUP($A1205,Sheet1!$B$3:$AH$1266,Sheet1!N$1+(Sheet1!$A$1-1)*10,FALSE)&gt;999,-1,0)))))))</f>
        <v>190000</v>
      </c>
    </row>
    <row r="1206" spans="1:30" ht="25.5" customHeight="1" x14ac:dyDescent="0.25">
      <c r="A1206" s="303" t="s">
        <v>1776</v>
      </c>
      <c r="B1206" s="330" t="s">
        <v>1777</v>
      </c>
      <c r="C1206" s="303">
        <v>420511</v>
      </c>
      <c r="D1206" s="303">
        <v>764804</v>
      </c>
      <c r="E1206" s="307" t="s">
        <v>3026</v>
      </c>
      <c r="F1206" s="52" t="s">
        <v>4746</v>
      </c>
      <c r="G1206" s="127" t="s">
        <v>286</v>
      </c>
      <c r="H1206" s="433">
        <v>2162</v>
      </c>
      <c r="I1206" s="326">
        <v>35084</v>
      </c>
      <c r="J1206" s="375">
        <v>18.510000000000002</v>
      </c>
      <c r="K1206" s="318" t="s">
        <v>24</v>
      </c>
      <c r="L1206" s="320">
        <v>71000</v>
      </c>
      <c r="M1206" s="322">
        <v>32.799999999999997</v>
      </c>
      <c r="N1206" s="318" t="s">
        <v>1778</v>
      </c>
      <c r="O1206" s="299">
        <f t="shared" si="40"/>
        <v>1.2302471556697392</v>
      </c>
      <c r="P1206" s="299">
        <f>IF(O1206&lt;&gt;"",VLOOKUP($A1206,Sheet4!$A$2:$O$1309,14,FALSE)*100,"")</f>
        <v>0.75844930031184754</v>
      </c>
      <c r="Q1206" s="299">
        <f>IF(P1206&lt;&gt;"",VLOOKUP($A1206,Sheet4!$A$2:$O$1309,15,FALSE)*100,"")</f>
        <v>7.1860648709040404</v>
      </c>
      <c r="R1206" s="301">
        <f t="shared" si="41"/>
        <v>80</v>
      </c>
      <c r="S1206" s="356" t="s">
        <v>4367</v>
      </c>
      <c r="T1206" s="356" t="str">
        <f>IF(ISNA(VLOOKUP(A1206,Sheet1!B$3:C$1266,2,FALSE)=TRUE),"NC",VLOOKUP(A1206,Sheet1!B$3:C$1266,2,FALSE))</f>
        <v>Regulated</v>
      </c>
      <c r="U1206" s="392">
        <f>IF(ISNA(VLOOKUP($A1206,Sheet1!$B$3:$AH$1266,Sheet1!E$1+(Sheet1!$A$1-1)*10,FALSE))=TRUE,"---",IF(VLOOKUP($A1206,Sheet1!$B$3:$AH$1266,Sheet1!E$1+(Sheet1!$A$1-1)*10,FALSE)="---","---", (ROUND(VLOOKUP($A1206,Sheet1!$B$3:$AH$1266,Sheet1!E$1+(Sheet1!$A$1-1)*10,FALSE),IF(VLOOKUP($A1206,Sheet1!$B$3:$AH$1266,Sheet1!E$1+(Sheet1!$A$1-1)*10,FALSE)&gt;99999,-3,IF(VLOOKUP($A1206,Sheet1!$B$3:$AH$1266,Sheet1!E$1+(Sheet1!$A$1-1)*10,FALSE)&gt;9999,-2,IF(VLOOKUP($A1206,Sheet1!$B$3:$AH$1266,Sheet1!E$1+(Sheet1!$A$1-1)*10,FALSE)&gt;999,-1,0)))))))</f>
        <v>25400</v>
      </c>
      <c r="V1206" s="392">
        <f>IF(ISNA(VLOOKUP($A1206,Sheet1!$B$3:$AH$1266,Sheet1!F$1+(Sheet1!$A$1-1)*10,FALSE))=TRUE,"---",IF(VLOOKUP($A1206,Sheet1!$B$3:$AH$1266,Sheet1!F$1+(Sheet1!$A$1-1)*10,FALSE)="---","---", (ROUND(VLOOKUP($A1206,Sheet1!$B$3:$AH$1266,Sheet1!F$1+(Sheet1!$A$1-1)*10,FALSE),IF(VLOOKUP($A1206,Sheet1!$B$3:$AH$1266,Sheet1!F$1+(Sheet1!$A$1-1)*10,FALSE)&gt;99999,-3,IF(VLOOKUP($A1206,Sheet1!$B$3:$AH$1266,Sheet1!F$1+(Sheet1!$A$1-1)*10,FALSE)&gt;9999,-2,IF(VLOOKUP($A1206,Sheet1!$B$3:$AH$1266,Sheet1!F$1+(Sheet1!$A$1-1)*10,FALSE)&gt;999,-1,0)))))))</f>
        <v>28600</v>
      </c>
      <c r="W1206" s="392">
        <f>IF(ISNA(VLOOKUP($A1206,Sheet1!$B$3:$AH$1266,Sheet1!G$1+(Sheet1!$A$1-1)*10,FALSE))=TRUE,"---",IF(VLOOKUP($A1206,Sheet1!$B$3:$AH$1266,Sheet1!G$1+(Sheet1!$A$1-1)*10,FALSE)="---","---", (ROUND(VLOOKUP($A1206,Sheet1!$B$3:$AH$1266,Sheet1!G$1+(Sheet1!$A$1-1)*10,FALSE),IF(VLOOKUP($A1206,Sheet1!$B$3:$AH$1266,Sheet1!G$1+(Sheet1!$A$1-1)*10,FALSE)&gt;99999,-3,IF(VLOOKUP($A1206,Sheet1!$B$3:$AH$1266,Sheet1!G$1+(Sheet1!$A$1-1)*10,FALSE)&gt;9999,-2,IF(VLOOKUP($A1206,Sheet1!$B$3:$AH$1266,Sheet1!G$1+(Sheet1!$A$1-1)*10,FALSE)&gt;999,-1,0)))))))</f>
        <v>32600</v>
      </c>
      <c r="X1206" s="392">
        <f>IF(ISNA(VLOOKUP($A1206,Sheet1!$B$3:$AH$1266,Sheet1!H$1+(Sheet1!$A$1-1)*10,FALSE))=TRUE,"---",IF(VLOOKUP($A1206,Sheet1!$B$3:$AH$1266,Sheet1!H$1+(Sheet1!$A$1-1)*10,FALSE)="---","---", (ROUND(VLOOKUP($A1206,Sheet1!$B$3:$AH$1266,Sheet1!H$1+(Sheet1!$A$1-1)*10,FALSE),IF(VLOOKUP($A1206,Sheet1!$B$3:$AH$1266,Sheet1!H$1+(Sheet1!$A$1-1)*10,FALSE)&gt;99999,-3,IF(VLOOKUP($A1206,Sheet1!$B$3:$AH$1266,Sheet1!H$1+(Sheet1!$A$1-1)*10,FALSE)&gt;9999,-2,IF(VLOOKUP($A1206,Sheet1!$B$3:$AH$1266,Sheet1!H$1+(Sheet1!$A$1-1)*10,FALSE)&gt;999,-1,0)))))))</f>
        <v>42700</v>
      </c>
      <c r="Y1206" s="392">
        <f>IF(ISNA(VLOOKUP($A1206,Sheet1!$B$3:$AH$1266,Sheet1!I$1+(Sheet1!$A$1-1)*10,FALSE))=TRUE,"---",IF(VLOOKUP($A1206,Sheet1!$B$3:$AH$1266,Sheet1!I$1+(Sheet1!$A$1-1)*10,FALSE)="---","---", (ROUND(VLOOKUP($A1206,Sheet1!$B$3:$AH$1266,Sheet1!I$1+(Sheet1!$A$1-1)*10,FALSE),IF(VLOOKUP($A1206,Sheet1!$B$3:$AH$1266,Sheet1!I$1+(Sheet1!$A$1-1)*10,FALSE)&gt;99999,-3,IF(VLOOKUP($A1206,Sheet1!$B$3:$AH$1266,Sheet1!I$1+(Sheet1!$A$1-1)*10,FALSE)&gt;9999,-2,IF(VLOOKUP($A1206,Sheet1!$B$3:$AH$1266,Sheet1!I$1+(Sheet1!$A$1-1)*10,FALSE)&gt;999,-1,0)))))))</f>
        <v>49700</v>
      </c>
      <c r="Z1206" s="392">
        <f>IF(ISNA(VLOOKUP($A1206,Sheet1!$B$3:$AH$1266,Sheet1!J$1+(Sheet1!$A$1-1)*10,FALSE))=TRUE,"---",IF(VLOOKUP($A1206,Sheet1!$B$3:$AH$1266,Sheet1!J$1+(Sheet1!$A$1-1)*10,FALSE)="---","---", (ROUND(VLOOKUP($A1206,Sheet1!$B$3:$AH$1266,Sheet1!J$1+(Sheet1!$A$1-1)*10,FALSE),IF(VLOOKUP($A1206,Sheet1!$B$3:$AH$1266,Sheet1!J$1+(Sheet1!$A$1-1)*10,FALSE)&gt;99999,-3,IF(VLOOKUP($A1206,Sheet1!$B$3:$AH$1266,Sheet1!J$1+(Sheet1!$A$1-1)*10,FALSE)&gt;9999,-2,IF(VLOOKUP($A1206,Sheet1!$B$3:$AH$1266,Sheet1!J$1+(Sheet1!$A$1-1)*10,FALSE)&gt;999,-1,0)))))))</f>
        <v>58700</v>
      </c>
      <c r="AA1206" s="392">
        <f>IF(ISNA(VLOOKUP($A1206,Sheet1!$B$3:$AH$1266,Sheet1!K$1+(Sheet1!$A$1-1)*10,FALSE))=TRUE,"---",IF(VLOOKUP($A1206,Sheet1!$B$3:$AH$1266,Sheet1!K$1+(Sheet1!$A$1-1)*10,FALSE)="---","---", (ROUND(VLOOKUP($A1206,Sheet1!$B$3:$AH$1266,Sheet1!K$1+(Sheet1!$A$1-1)*10,FALSE),IF(VLOOKUP($A1206,Sheet1!$B$3:$AH$1266,Sheet1!K$1+(Sheet1!$A$1-1)*10,FALSE)&gt;99999,-3,IF(VLOOKUP($A1206,Sheet1!$B$3:$AH$1266,Sheet1!K$1+(Sheet1!$A$1-1)*10,FALSE)&gt;9999,-2,IF(VLOOKUP($A1206,Sheet1!$B$3:$AH$1266,Sheet1!K$1+(Sheet1!$A$1-1)*10,FALSE)&gt;999,-1,0)))))))</f>
        <v>65600</v>
      </c>
      <c r="AB1206" s="392">
        <f>IF(ISNA(VLOOKUP($A1206,Sheet1!$B$3:$AH$1266,Sheet1!L$1+(Sheet1!$A$1-1)*10,FALSE))=TRUE,"---",IF(VLOOKUP($A1206,Sheet1!$B$3:$AH$1266,Sheet1!L$1+(Sheet1!$A$1-1)*10,FALSE)="---","---", (ROUND(VLOOKUP($A1206,Sheet1!$B$3:$AH$1266,Sheet1!L$1+(Sheet1!$A$1-1)*10,FALSE),IF(VLOOKUP($A1206,Sheet1!$B$3:$AH$1266,Sheet1!L$1+(Sheet1!$A$1-1)*10,FALSE)&gt;99999,-3,IF(VLOOKUP($A1206,Sheet1!$B$3:$AH$1266,Sheet1!L$1+(Sheet1!$A$1-1)*10,FALSE)&gt;9999,-2,IF(VLOOKUP($A1206,Sheet1!$B$3:$AH$1266,Sheet1!L$1+(Sheet1!$A$1-1)*10,FALSE)&gt;999,-1,0)))))))</f>
        <v>72700</v>
      </c>
      <c r="AC1206" s="392">
        <f>IF(ISNA(VLOOKUP($A1206,Sheet1!$B$3:$AH$1266,Sheet1!M$1+(Sheet1!$A$1-1)*10,FALSE))=TRUE,"---",IF(VLOOKUP($A1206,Sheet1!$B$3:$AH$1266,Sheet1!M$1+(Sheet1!$A$1-1)*10,FALSE)="---","---", (ROUND(VLOOKUP($A1206,Sheet1!$B$3:$AH$1266,Sheet1!M$1+(Sheet1!$A$1-1)*10,FALSE),IF(VLOOKUP($A1206,Sheet1!$B$3:$AH$1266,Sheet1!M$1+(Sheet1!$A$1-1)*10,FALSE)&gt;99999,-3,IF(VLOOKUP($A1206,Sheet1!$B$3:$AH$1266,Sheet1!M$1+(Sheet1!$A$1-1)*10,FALSE)&gt;9999,-2,IF(VLOOKUP($A1206,Sheet1!$B$3:$AH$1266,Sheet1!M$1+(Sheet1!$A$1-1)*10,FALSE)&gt;999,-1,0)))))))</f>
        <v>80100</v>
      </c>
      <c r="AD1206" s="392">
        <f>IF(ISNA(VLOOKUP($A1206,Sheet1!$B$3:$AH$1266,Sheet1!N$1+(Sheet1!$A$1-1)*10,FALSE))=TRUE,"---",IF(VLOOKUP($A1206,Sheet1!$B$3:$AH$1266,Sheet1!N$1+(Sheet1!$A$1-1)*10,FALSE)="---","---", (ROUND(VLOOKUP($A1206,Sheet1!$B$3:$AH$1266,Sheet1!N$1+(Sheet1!$A$1-1)*10,FALSE),IF(VLOOKUP($A1206,Sheet1!$B$3:$AH$1266,Sheet1!N$1+(Sheet1!$A$1-1)*10,FALSE)&gt;99999,-3,IF(VLOOKUP($A1206,Sheet1!$B$3:$AH$1266,Sheet1!N$1+(Sheet1!$A$1-1)*10,FALSE)&gt;9999,-2,IF(VLOOKUP($A1206,Sheet1!$B$3:$AH$1266,Sheet1!N$1+(Sheet1!$A$1-1)*10,FALSE)&gt;999,-1,0)))))))</f>
        <v>90200</v>
      </c>
    </row>
    <row r="1207" spans="1:30" ht="25.5" customHeight="1" x14ac:dyDescent="0.25">
      <c r="A1207" s="303"/>
      <c r="B1207" s="331"/>
      <c r="C1207" s="303"/>
      <c r="D1207" s="303"/>
      <c r="E1207" s="307"/>
      <c r="F1207" s="52" t="s">
        <v>4747</v>
      </c>
      <c r="G1207" s="127" t="s">
        <v>31</v>
      </c>
      <c r="H1207" s="433"/>
      <c r="I1207" s="327"/>
      <c r="J1207" s="376"/>
      <c r="K1207" s="319"/>
      <c r="L1207" s="321"/>
      <c r="M1207" s="323"/>
      <c r="N1207" s="319"/>
      <c r="O1207" s="317" t="e">
        <f t="shared" si="40"/>
        <v>#NUM!</v>
      </c>
      <c r="P1207" s="317" t="e">
        <f>IF(O1207&lt;&gt;"",VLOOKUP($A1207,Sheet4!$A$2:$O$1309,14,FALSE)*100,"")</f>
        <v>#NUM!</v>
      </c>
      <c r="Q1207" s="317" t="e">
        <f>IF(P1207&lt;&gt;"",VLOOKUP($A1207,Sheet4!$A$2:$O$1309,15,FALSE)*100,"")</f>
        <v>#NUM!</v>
      </c>
      <c r="R1207" s="356" t="e">
        <f t="shared" si="41"/>
        <v>#NUM!</v>
      </c>
      <c r="S1207" s="356"/>
      <c r="T1207" s="356"/>
      <c r="U1207" s="392"/>
      <c r="V1207" s="392"/>
      <c r="W1207" s="392"/>
      <c r="X1207" s="392"/>
      <c r="Y1207" s="392"/>
      <c r="Z1207" s="392"/>
      <c r="AA1207" s="392"/>
      <c r="AB1207" s="392"/>
      <c r="AC1207" s="392"/>
      <c r="AD1207" s="392"/>
    </row>
    <row r="1208" spans="1:30" ht="25.5" customHeight="1" x14ac:dyDescent="0.25">
      <c r="A1208" s="304" t="s">
        <v>1779</v>
      </c>
      <c r="B1208" s="393" t="s">
        <v>1780</v>
      </c>
      <c r="C1208" s="304">
        <v>421020</v>
      </c>
      <c r="D1208" s="304">
        <v>764400</v>
      </c>
      <c r="E1208" s="305" t="s">
        <v>3026</v>
      </c>
      <c r="F1208" s="345" t="s">
        <v>4500</v>
      </c>
      <c r="G1208" s="351" t="s">
        <v>31</v>
      </c>
      <c r="H1208" s="348">
        <v>20.6</v>
      </c>
      <c r="I1208" s="119">
        <v>21374</v>
      </c>
      <c r="J1208" s="137" t="s">
        <v>4405</v>
      </c>
      <c r="K1208" s="118" t="s">
        <v>17</v>
      </c>
      <c r="L1208" s="122">
        <v>2300</v>
      </c>
      <c r="M1208" s="123">
        <v>112</v>
      </c>
      <c r="N1208" s="118" t="s">
        <v>718</v>
      </c>
      <c r="O1208" s="71">
        <f t="shared" si="40"/>
        <v>6.6488525298480488</v>
      </c>
      <c r="P1208" s="71">
        <f>IF(O1208&lt;&gt;"",VLOOKUP($A1208,Sheet4!$A$2:$O$1309,14,FALSE)*100,"")</f>
        <v>3.2070585651182371</v>
      </c>
      <c r="Q1208" s="71">
        <f>IF(P1208&lt;&gt;"",VLOOKUP($A1208,Sheet4!$A$2:$O$1309,15,FALSE)*100,"")</f>
        <v>27.332756384567581</v>
      </c>
      <c r="R1208" s="73">
        <f t="shared" si="41"/>
        <v>15</v>
      </c>
      <c r="S1208" s="357" t="s">
        <v>4367</v>
      </c>
      <c r="T1208" s="357" t="str">
        <f>IF(ISNA(VLOOKUP(A1208,Sheet1!B$3:C$1266,2,FALSE)=TRUE),"NC",VLOOKUP(A1208,Sheet1!B$3:C$1266,2,FALSE))</f>
        <v>Rural</v>
      </c>
      <c r="U1208" s="385">
        <f>IF(ISNA(VLOOKUP($A1208,Sheet1!$B$3:$AH$1266,Sheet1!E$1+(Sheet1!$A$1-1)*10,FALSE))=TRUE,"---",IF(VLOOKUP($A1208,Sheet1!$B$3:$AH$1266,Sheet1!E$1+(Sheet1!$A$1-1)*10,FALSE)="---","---", (ROUND(VLOOKUP($A1208,Sheet1!$B$3:$AH$1266,Sheet1!E$1+(Sheet1!$A$1-1)*10,FALSE),IF(VLOOKUP($A1208,Sheet1!$B$3:$AH$1266,Sheet1!E$1+(Sheet1!$A$1-1)*10,FALSE)&gt;99999,-3,IF(VLOOKUP($A1208,Sheet1!$B$3:$AH$1266,Sheet1!E$1+(Sheet1!$A$1-1)*10,FALSE)&gt;9999,-2,IF(VLOOKUP($A1208,Sheet1!$B$3:$AH$1266,Sheet1!E$1+(Sheet1!$A$1-1)*10,FALSE)&gt;999,-1,0)))))))</f>
        <v>556</v>
      </c>
      <c r="V1208" s="385">
        <f>IF(ISNA(VLOOKUP($A1208,Sheet1!$B$3:$AH$1266,Sheet1!F$1+(Sheet1!$A$1-1)*10,FALSE))=TRUE,"---",IF(VLOOKUP($A1208,Sheet1!$B$3:$AH$1266,Sheet1!F$1+(Sheet1!$A$1-1)*10,FALSE)="---","---", (ROUND(VLOOKUP($A1208,Sheet1!$B$3:$AH$1266,Sheet1!F$1+(Sheet1!$A$1-1)*10,FALSE),IF(VLOOKUP($A1208,Sheet1!$B$3:$AH$1266,Sheet1!F$1+(Sheet1!$A$1-1)*10,FALSE)&gt;99999,-3,IF(VLOOKUP($A1208,Sheet1!$B$3:$AH$1266,Sheet1!F$1+(Sheet1!$A$1-1)*10,FALSE)&gt;9999,-2,IF(VLOOKUP($A1208,Sheet1!$B$3:$AH$1266,Sheet1!F$1+(Sheet1!$A$1-1)*10,FALSE)&gt;999,-1,0)))))))</f>
        <v>694</v>
      </c>
      <c r="W1208" s="385">
        <f>IF(ISNA(VLOOKUP($A1208,Sheet1!$B$3:$AH$1266,Sheet1!G$1+(Sheet1!$A$1-1)*10,FALSE))=TRUE,"---",IF(VLOOKUP($A1208,Sheet1!$B$3:$AH$1266,Sheet1!G$1+(Sheet1!$A$1-1)*10,FALSE)="---","---", (ROUND(VLOOKUP($A1208,Sheet1!$B$3:$AH$1266,Sheet1!G$1+(Sheet1!$A$1-1)*10,FALSE),IF(VLOOKUP($A1208,Sheet1!$B$3:$AH$1266,Sheet1!G$1+(Sheet1!$A$1-1)*10,FALSE)&gt;99999,-3,IF(VLOOKUP($A1208,Sheet1!$B$3:$AH$1266,Sheet1!G$1+(Sheet1!$A$1-1)*10,FALSE)&gt;9999,-2,IF(VLOOKUP($A1208,Sheet1!$B$3:$AH$1266,Sheet1!G$1+(Sheet1!$A$1-1)*10,FALSE)&gt;999,-1,0)))))))</f>
        <v>893</v>
      </c>
      <c r="X1208" s="385">
        <f>IF(ISNA(VLOOKUP($A1208,Sheet1!$B$3:$AH$1266,Sheet1!H$1+(Sheet1!$A$1-1)*10,FALSE))=TRUE,"---",IF(VLOOKUP($A1208,Sheet1!$B$3:$AH$1266,Sheet1!H$1+(Sheet1!$A$1-1)*10,FALSE)="---","---", (ROUND(VLOOKUP($A1208,Sheet1!$B$3:$AH$1266,Sheet1!H$1+(Sheet1!$A$1-1)*10,FALSE),IF(VLOOKUP($A1208,Sheet1!$B$3:$AH$1266,Sheet1!H$1+(Sheet1!$A$1-1)*10,FALSE)&gt;99999,-3,IF(VLOOKUP($A1208,Sheet1!$B$3:$AH$1266,Sheet1!H$1+(Sheet1!$A$1-1)*10,FALSE)&gt;9999,-2,IF(VLOOKUP($A1208,Sheet1!$B$3:$AH$1266,Sheet1!H$1+(Sheet1!$A$1-1)*10,FALSE)&gt;999,-1,0)))))))</f>
        <v>1490</v>
      </c>
      <c r="Y1208" s="385">
        <f>IF(ISNA(VLOOKUP($A1208,Sheet1!$B$3:$AH$1266,Sheet1!I$1+(Sheet1!$A$1-1)*10,FALSE))=TRUE,"---",IF(VLOOKUP($A1208,Sheet1!$B$3:$AH$1266,Sheet1!I$1+(Sheet1!$A$1-1)*10,FALSE)="---","---", (ROUND(VLOOKUP($A1208,Sheet1!$B$3:$AH$1266,Sheet1!I$1+(Sheet1!$A$1-1)*10,FALSE),IF(VLOOKUP($A1208,Sheet1!$B$3:$AH$1266,Sheet1!I$1+(Sheet1!$A$1-1)*10,FALSE)&gt;99999,-3,IF(VLOOKUP($A1208,Sheet1!$B$3:$AH$1266,Sheet1!I$1+(Sheet1!$A$1-1)*10,FALSE)&gt;9999,-2,IF(VLOOKUP($A1208,Sheet1!$B$3:$AH$1266,Sheet1!I$1+(Sheet1!$A$1-1)*10,FALSE)&gt;999,-1,0)))))))</f>
        <v>1960</v>
      </c>
      <c r="Z1208" s="385">
        <f>IF(ISNA(VLOOKUP($A1208,Sheet1!$B$3:$AH$1266,Sheet1!J$1+(Sheet1!$A$1-1)*10,FALSE))=TRUE,"---",IF(VLOOKUP($A1208,Sheet1!$B$3:$AH$1266,Sheet1!J$1+(Sheet1!$A$1-1)*10,FALSE)="---","---", (ROUND(VLOOKUP($A1208,Sheet1!$B$3:$AH$1266,Sheet1!J$1+(Sheet1!$A$1-1)*10,FALSE),IF(VLOOKUP($A1208,Sheet1!$B$3:$AH$1266,Sheet1!J$1+(Sheet1!$A$1-1)*10,FALSE)&gt;99999,-3,IF(VLOOKUP($A1208,Sheet1!$B$3:$AH$1266,Sheet1!J$1+(Sheet1!$A$1-1)*10,FALSE)&gt;9999,-2,IF(VLOOKUP($A1208,Sheet1!$B$3:$AH$1266,Sheet1!J$1+(Sheet1!$A$1-1)*10,FALSE)&gt;999,-1,0)))))))</f>
        <v>2610</v>
      </c>
      <c r="AA1208" s="385">
        <f>IF(ISNA(VLOOKUP($A1208,Sheet1!$B$3:$AH$1266,Sheet1!K$1+(Sheet1!$A$1-1)*10,FALSE))=TRUE,"---",IF(VLOOKUP($A1208,Sheet1!$B$3:$AH$1266,Sheet1!K$1+(Sheet1!$A$1-1)*10,FALSE)="---","---", (ROUND(VLOOKUP($A1208,Sheet1!$B$3:$AH$1266,Sheet1!K$1+(Sheet1!$A$1-1)*10,FALSE),IF(VLOOKUP($A1208,Sheet1!$B$3:$AH$1266,Sheet1!K$1+(Sheet1!$A$1-1)*10,FALSE)&gt;99999,-3,IF(VLOOKUP($A1208,Sheet1!$B$3:$AH$1266,Sheet1!K$1+(Sheet1!$A$1-1)*10,FALSE)&gt;9999,-2,IF(VLOOKUP($A1208,Sheet1!$B$3:$AH$1266,Sheet1!K$1+(Sheet1!$A$1-1)*10,FALSE)&gt;999,-1,0)))))))</f>
        <v>3180</v>
      </c>
      <c r="AB1208" s="385">
        <f>IF(ISNA(VLOOKUP($A1208,Sheet1!$B$3:$AH$1266,Sheet1!L$1+(Sheet1!$A$1-1)*10,FALSE))=TRUE,"---",IF(VLOOKUP($A1208,Sheet1!$B$3:$AH$1266,Sheet1!L$1+(Sheet1!$A$1-1)*10,FALSE)="---","---", (ROUND(VLOOKUP($A1208,Sheet1!$B$3:$AH$1266,Sheet1!L$1+(Sheet1!$A$1-1)*10,FALSE),IF(VLOOKUP($A1208,Sheet1!$B$3:$AH$1266,Sheet1!L$1+(Sheet1!$A$1-1)*10,FALSE)&gt;99999,-3,IF(VLOOKUP($A1208,Sheet1!$B$3:$AH$1266,Sheet1!L$1+(Sheet1!$A$1-1)*10,FALSE)&gt;9999,-2,IF(VLOOKUP($A1208,Sheet1!$B$3:$AH$1266,Sheet1!L$1+(Sheet1!$A$1-1)*10,FALSE)&gt;999,-1,0)))))))</f>
        <v>3750</v>
      </c>
      <c r="AC1208" s="385">
        <f>IF(ISNA(VLOOKUP($A1208,Sheet1!$B$3:$AH$1266,Sheet1!M$1+(Sheet1!$A$1-1)*10,FALSE))=TRUE,"---",IF(VLOOKUP($A1208,Sheet1!$B$3:$AH$1266,Sheet1!M$1+(Sheet1!$A$1-1)*10,FALSE)="---","---", (ROUND(VLOOKUP($A1208,Sheet1!$B$3:$AH$1266,Sheet1!M$1+(Sheet1!$A$1-1)*10,FALSE),IF(VLOOKUP($A1208,Sheet1!$B$3:$AH$1266,Sheet1!M$1+(Sheet1!$A$1-1)*10,FALSE)&gt;99999,-3,IF(VLOOKUP($A1208,Sheet1!$B$3:$AH$1266,Sheet1!M$1+(Sheet1!$A$1-1)*10,FALSE)&gt;9999,-2,IF(VLOOKUP($A1208,Sheet1!$B$3:$AH$1266,Sheet1!M$1+(Sheet1!$A$1-1)*10,FALSE)&gt;999,-1,0)))))))</f>
        <v>4350</v>
      </c>
      <c r="AD1208" s="385">
        <f>IF(ISNA(VLOOKUP($A1208,Sheet1!$B$3:$AH$1266,Sheet1!N$1+(Sheet1!$A$1-1)*10,FALSE))=TRUE,"---",IF(VLOOKUP($A1208,Sheet1!$B$3:$AH$1266,Sheet1!N$1+(Sheet1!$A$1-1)*10,FALSE)="---","---", (ROUND(VLOOKUP($A1208,Sheet1!$B$3:$AH$1266,Sheet1!N$1+(Sheet1!$A$1-1)*10,FALSE),IF(VLOOKUP($A1208,Sheet1!$B$3:$AH$1266,Sheet1!N$1+(Sheet1!$A$1-1)*10,FALSE)&gt;99999,-3,IF(VLOOKUP($A1208,Sheet1!$B$3:$AH$1266,Sheet1!N$1+(Sheet1!$A$1-1)*10,FALSE)&gt;9999,-2,IF(VLOOKUP($A1208,Sheet1!$B$3:$AH$1266,Sheet1!N$1+(Sheet1!$A$1-1)*10,FALSE)&gt;999,-1,0)))))))</f>
        <v>5240</v>
      </c>
    </row>
    <row r="1209" spans="1:30" ht="25.5" customHeight="1" x14ac:dyDescent="0.25">
      <c r="A1209" s="304"/>
      <c r="B1209" s="346"/>
      <c r="C1209" s="304"/>
      <c r="D1209" s="304"/>
      <c r="E1209" s="305" t="e">
        <v>#N/A</v>
      </c>
      <c r="F1209" s="346"/>
      <c r="G1209" s="352"/>
      <c r="H1209" s="348"/>
      <c r="I1209" s="119">
        <v>27663</v>
      </c>
      <c r="J1209" s="124">
        <v>7</v>
      </c>
      <c r="K1209" s="121" t="s">
        <v>4405</v>
      </c>
      <c r="L1209" s="122">
        <v>2200</v>
      </c>
      <c r="M1209" s="123">
        <v>107</v>
      </c>
      <c r="N1209" s="118" t="s">
        <v>462</v>
      </c>
      <c r="O1209" s="71" t="s">
        <v>4405</v>
      </c>
      <c r="P1209" s="71" t="s">
        <v>4405</v>
      </c>
      <c r="Q1209" s="71" t="s">
        <v>4405</v>
      </c>
      <c r="R1209" s="73" t="s">
        <v>4405</v>
      </c>
      <c r="S1209" s="357" t="e">
        <v>#N/A</v>
      </c>
      <c r="T1209" s="357" t="str">
        <f>IF(ISNA(VLOOKUP(A1209,Sheet1!B$3:C$1266,2,FALSE)=TRUE),"ND",VLOOKUP(A1209,Sheet1!B$3:C$1266,2,FALSE))</f>
        <v>ND</v>
      </c>
      <c r="U1209" s="385" t="str">
        <f>IF(ISNA(VLOOKUP($A1209,Sheet1!$B$3:$AH$1266,Sheet1!E$1+(Sheet1!$A$1-1)*10,FALSE))=TRUE,"---",IF(VLOOKUP($A1209,Sheet1!$B$3:$AH$1266,Sheet1!E$1+(Sheet1!$A$1-1)*10,FALSE)="---","---", (ROUND(VLOOKUP($A1209,Sheet1!$B$3:$AH$1266,Sheet1!E$1+(Sheet1!$A$1-1)*10,FALSE),IF(VLOOKUP($A1209,Sheet1!$B$3:$AH$1266,Sheet1!E$1+(Sheet1!$A$1-1)*10,FALSE)&gt;99999,-3,IF(VLOOKUP($A1209,Sheet1!$B$3:$AH$1266,Sheet1!E$1+(Sheet1!$A$1-1)*10,FALSE)&gt;9999,-2,IF(VLOOKUP($A1209,Sheet1!$B$3:$AH$1266,Sheet1!E$1+(Sheet1!$A$1-1)*10,FALSE)&gt;999,-1,0)))))))</f>
        <v>---</v>
      </c>
      <c r="V1209" s="385" t="str">
        <f>IF(ISNA(VLOOKUP($A1209,Sheet1!$B$3:$AH$1266,Sheet1!F$1+(Sheet1!$A$1-1)*10,FALSE))=TRUE,"---",IF(VLOOKUP($A1209,Sheet1!$B$3:$AH$1266,Sheet1!F$1+(Sheet1!$A$1-1)*10,FALSE)="---","---", (ROUND(VLOOKUP($A1209,Sheet1!$B$3:$AH$1266,Sheet1!F$1+(Sheet1!$A$1-1)*10,FALSE),IF(VLOOKUP($A1209,Sheet1!$B$3:$AH$1266,Sheet1!F$1+(Sheet1!$A$1-1)*10,FALSE)&gt;99999,-3,IF(VLOOKUP($A1209,Sheet1!$B$3:$AH$1266,Sheet1!F$1+(Sheet1!$A$1-1)*10,FALSE)&gt;9999,-2,IF(VLOOKUP($A1209,Sheet1!$B$3:$AH$1266,Sheet1!F$1+(Sheet1!$A$1-1)*10,FALSE)&gt;999,-1,0)))))))</f>
        <v>---</v>
      </c>
      <c r="W1209" s="385" t="str">
        <f>IF(ISNA(VLOOKUP($A1209,Sheet1!$B$3:$AH$1266,Sheet1!G$1+(Sheet1!$A$1-1)*10,FALSE))=TRUE,"---",IF(VLOOKUP($A1209,Sheet1!$B$3:$AH$1266,Sheet1!G$1+(Sheet1!$A$1-1)*10,FALSE)="---","---", (ROUND(VLOOKUP($A1209,Sheet1!$B$3:$AH$1266,Sheet1!G$1+(Sheet1!$A$1-1)*10,FALSE),IF(VLOOKUP($A1209,Sheet1!$B$3:$AH$1266,Sheet1!G$1+(Sheet1!$A$1-1)*10,FALSE)&gt;99999,-3,IF(VLOOKUP($A1209,Sheet1!$B$3:$AH$1266,Sheet1!G$1+(Sheet1!$A$1-1)*10,FALSE)&gt;9999,-2,IF(VLOOKUP($A1209,Sheet1!$B$3:$AH$1266,Sheet1!G$1+(Sheet1!$A$1-1)*10,FALSE)&gt;999,-1,0)))))))</f>
        <v>---</v>
      </c>
      <c r="X1209" s="385" t="str">
        <f>IF(ISNA(VLOOKUP($A1209,Sheet1!$B$3:$AH$1266,Sheet1!H$1+(Sheet1!$A$1-1)*10,FALSE))=TRUE,"---",IF(VLOOKUP($A1209,Sheet1!$B$3:$AH$1266,Sheet1!H$1+(Sheet1!$A$1-1)*10,FALSE)="---","---", (ROUND(VLOOKUP($A1209,Sheet1!$B$3:$AH$1266,Sheet1!H$1+(Sheet1!$A$1-1)*10,FALSE),IF(VLOOKUP($A1209,Sheet1!$B$3:$AH$1266,Sheet1!H$1+(Sheet1!$A$1-1)*10,FALSE)&gt;99999,-3,IF(VLOOKUP($A1209,Sheet1!$B$3:$AH$1266,Sheet1!H$1+(Sheet1!$A$1-1)*10,FALSE)&gt;9999,-2,IF(VLOOKUP($A1209,Sheet1!$B$3:$AH$1266,Sheet1!H$1+(Sheet1!$A$1-1)*10,FALSE)&gt;999,-1,0)))))))</f>
        <v>---</v>
      </c>
      <c r="Y1209" s="385" t="str">
        <f>IF(ISNA(VLOOKUP($A1209,Sheet1!$B$3:$AH$1266,Sheet1!I$1+(Sheet1!$A$1-1)*10,FALSE))=TRUE,"---",IF(VLOOKUP($A1209,Sheet1!$B$3:$AH$1266,Sheet1!I$1+(Sheet1!$A$1-1)*10,FALSE)="---","---", (ROUND(VLOOKUP($A1209,Sheet1!$B$3:$AH$1266,Sheet1!I$1+(Sheet1!$A$1-1)*10,FALSE),IF(VLOOKUP($A1209,Sheet1!$B$3:$AH$1266,Sheet1!I$1+(Sheet1!$A$1-1)*10,FALSE)&gt;99999,-3,IF(VLOOKUP($A1209,Sheet1!$B$3:$AH$1266,Sheet1!I$1+(Sheet1!$A$1-1)*10,FALSE)&gt;9999,-2,IF(VLOOKUP($A1209,Sheet1!$B$3:$AH$1266,Sheet1!I$1+(Sheet1!$A$1-1)*10,FALSE)&gt;999,-1,0)))))))</f>
        <v>---</v>
      </c>
      <c r="Z1209" s="385" t="str">
        <f>IF(ISNA(VLOOKUP($A1209,Sheet1!$B$3:$AH$1266,Sheet1!J$1+(Sheet1!$A$1-1)*10,FALSE))=TRUE,"---",IF(VLOOKUP($A1209,Sheet1!$B$3:$AH$1266,Sheet1!J$1+(Sheet1!$A$1-1)*10,FALSE)="---","---", (ROUND(VLOOKUP($A1209,Sheet1!$B$3:$AH$1266,Sheet1!J$1+(Sheet1!$A$1-1)*10,FALSE),IF(VLOOKUP($A1209,Sheet1!$B$3:$AH$1266,Sheet1!J$1+(Sheet1!$A$1-1)*10,FALSE)&gt;99999,-3,IF(VLOOKUP($A1209,Sheet1!$B$3:$AH$1266,Sheet1!J$1+(Sheet1!$A$1-1)*10,FALSE)&gt;9999,-2,IF(VLOOKUP($A1209,Sheet1!$B$3:$AH$1266,Sheet1!J$1+(Sheet1!$A$1-1)*10,FALSE)&gt;999,-1,0)))))))</f>
        <v>---</v>
      </c>
      <c r="AA1209" s="385" t="str">
        <f>IF(ISNA(VLOOKUP($A1209,Sheet1!$B$3:$AH$1266,Sheet1!K$1+(Sheet1!$A$1-1)*10,FALSE))=TRUE,"---",IF(VLOOKUP($A1209,Sheet1!$B$3:$AH$1266,Sheet1!K$1+(Sheet1!$A$1-1)*10,FALSE)="---","---", (ROUND(VLOOKUP($A1209,Sheet1!$B$3:$AH$1266,Sheet1!K$1+(Sheet1!$A$1-1)*10,FALSE),IF(VLOOKUP($A1209,Sheet1!$B$3:$AH$1266,Sheet1!K$1+(Sheet1!$A$1-1)*10,FALSE)&gt;99999,-3,IF(VLOOKUP($A1209,Sheet1!$B$3:$AH$1266,Sheet1!K$1+(Sheet1!$A$1-1)*10,FALSE)&gt;9999,-2,IF(VLOOKUP($A1209,Sheet1!$B$3:$AH$1266,Sheet1!K$1+(Sheet1!$A$1-1)*10,FALSE)&gt;999,-1,0)))))))</f>
        <v>---</v>
      </c>
      <c r="AB1209" s="385" t="str">
        <f>IF(ISNA(VLOOKUP($A1209,Sheet1!$B$3:$AH$1266,Sheet1!L$1+(Sheet1!$A$1-1)*10,FALSE))=TRUE,"---",IF(VLOOKUP($A1209,Sheet1!$B$3:$AH$1266,Sheet1!L$1+(Sheet1!$A$1-1)*10,FALSE)="---","---", (ROUND(VLOOKUP($A1209,Sheet1!$B$3:$AH$1266,Sheet1!L$1+(Sheet1!$A$1-1)*10,FALSE),IF(VLOOKUP($A1209,Sheet1!$B$3:$AH$1266,Sheet1!L$1+(Sheet1!$A$1-1)*10,FALSE)&gt;99999,-3,IF(VLOOKUP($A1209,Sheet1!$B$3:$AH$1266,Sheet1!L$1+(Sheet1!$A$1-1)*10,FALSE)&gt;9999,-2,IF(VLOOKUP($A1209,Sheet1!$B$3:$AH$1266,Sheet1!L$1+(Sheet1!$A$1-1)*10,FALSE)&gt;999,-1,0)))))))</f>
        <v>---</v>
      </c>
      <c r="AC1209" s="385" t="str">
        <f>IF(ISNA(VLOOKUP($A1209,Sheet1!$B$3:$AH$1266,Sheet1!M$1+(Sheet1!$A$1-1)*10,FALSE))=TRUE,"---",IF(VLOOKUP($A1209,Sheet1!$B$3:$AH$1266,Sheet1!M$1+(Sheet1!$A$1-1)*10,FALSE)="---","---", (ROUND(VLOOKUP($A1209,Sheet1!$B$3:$AH$1266,Sheet1!M$1+(Sheet1!$A$1-1)*10,FALSE),IF(VLOOKUP($A1209,Sheet1!$B$3:$AH$1266,Sheet1!M$1+(Sheet1!$A$1-1)*10,FALSE)&gt;99999,-3,IF(VLOOKUP($A1209,Sheet1!$B$3:$AH$1266,Sheet1!M$1+(Sheet1!$A$1-1)*10,FALSE)&gt;9999,-2,IF(VLOOKUP($A1209,Sheet1!$B$3:$AH$1266,Sheet1!M$1+(Sheet1!$A$1-1)*10,FALSE)&gt;999,-1,0)))))))</f>
        <v>---</v>
      </c>
      <c r="AD1209" s="385" t="str">
        <f>IF(ISNA(VLOOKUP($A1209,Sheet1!$B$3:$AH$1266,Sheet1!N$1+(Sheet1!$A$1-1)*10,FALSE))=TRUE,"---",IF(VLOOKUP($A1209,Sheet1!$B$3:$AH$1266,Sheet1!N$1+(Sheet1!$A$1-1)*10,FALSE)="---","---", (ROUND(VLOOKUP($A1209,Sheet1!$B$3:$AH$1266,Sheet1!N$1+(Sheet1!$A$1-1)*10,FALSE),IF(VLOOKUP($A1209,Sheet1!$B$3:$AH$1266,Sheet1!N$1+(Sheet1!$A$1-1)*10,FALSE)&gt;99999,-3,IF(VLOOKUP($A1209,Sheet1!$B$3:$AH$1266,Sheet1!N$1+(Sheet1!$A$1-1)*10,FALSE)&gt;9999,-2,IF(VLOOKUP($A1209,Sheet1!$B$3:$AH$1266,Sheet1!N$1+(Sheet1!$A$1-1)*10,FALSE)&gt;999,-1,0)))))))</f>
        <v>---</v>
      </c>
    </row>
    <row r="1210" spans="1:30" ht="25.5" customHeight="1" x14ac:dyDescent="0.25">
      <c r="A1210" s="125" t="s">
        <v>1781</v>
      </c>
      <c r="B1210" s="138" t="s">
        <v>1782</v>
      </c>
      <c r="C1210" s="125">
        <v>421003</v>
      </c>
      <c r="D1210" s="125">
        <v>764908</v>
      </c>
      <c r="E1210" s="70" t="s">
        <v>3026</v>
      </c>
      <c r="F1210" s="139" t="s">
        <v>4405</v>
      </c>
      <c r="G1210" s="127" t="s">
        <v>160</v>
      </c>
      <c r="H1210" s="128">
        <v>56.4</v>
      </c>
      <c r="I1210" s="112">
        <v>26472</v>
      </c>
      <c r="J1210" s="140" t="s">
        <v>4405</v>
      </c>
      <c r="K1210" s="127" t="s">
        <v>17</v>
      </c>
      <c r="L1210" s="115">
        <v>5200</v>
      </c>
      <c r="M1210" s="116">
        <v>92.2</v>
      </c>
      <c r="N1210" s="127" t="s">
        <v>457</v>
      </c>
      <c r="O1210" s="68">
        <f t="shared" si="40"/>
        <v>7.0826591455891545</v>
      </c>
      <c r="P1210" s="68">
        <f>IF(O1210&lt;&gt;"",VLOOKUP($A1210,Sheet4!$A$2:$O$1309,14,FALSE)*100,"")</f>
        <v>3.2813276928554291</v>
      </c>
      <c r="Q1210" s="68">
        <f>IF(P1210&lt;&gt;"",VLOOKUP($A1210,Sheet4!$A$2:$O$1309,15,FALSE)*100,"")</f>
        <v>27.877062922390415</v>
      </c>
      <c r="R1210" s="74">
        <f t="shared" si="41"/>
        <v>15</v>
      </c>
      <c r="S1210" s="64" t="s">
        <v>4367</v>
      </c>
      <c r="T1210" s="64" t="str">
        <f>IF(ISNA(VLOOKUP(A1210,Sheet1!B$3:C$1266,2,FALSE)=TRUE),"NC",VLOOKUP(A1210,Sheet1!B$3:C$1266,2,FALSE))</f>
        <v>Rural</v>
      </c>
      <c r="U1210" s="65">
        <f>IF(ISNA(VLOOKUP($A1210,Sheet1!$B$3:$AH$1266,Sheet1!E$1+(Sheet1!$A$1-1)*10,FALSE))=TRUE,"---",IF(VLOOKUP($A1210,Sheet1!$B$3:$AH$1266,Sheet1!E$1+(Sheet1!$A$1-1)*10,FALSE)="---","---", (ROUND(VLOOKUP($A1210,Sheet1!$B$3:$AH$1266,Sheet1!E$1+(Sheet1!$A$1-1)*10,FALSE),IF(VLOOKUP($A1210,Sheet1!$B$3:$AH$1266,Sheet1!E$1+(Sheet1!$A$1-1)*10,FALSE)&gt;99999,-3,IF(VLOOKUP($A1210,Sheet1!$B$3:$AH$1266,Sheet1!E$1+(Sheet1!$A$1-1)*10,FALSE)&gt;9999,-2,IF(VLOOKUP($A1210,Sheet1!$B$3:$AH$1266,Sheet1!E$1+(Sheet1!$A$1-1)*10,FALSE)&gt;999,-1,0)))))))</f>
        <v>1300</v>
      </c>
      <c r="V1210" s="65">
        <f>IF(ISNA(VLOOKUP($A1210,Sheet1!$B$3:$AH$1266,Sheet1!F$1+(Sheet1!$A$1-1)*10,FALSE))=TRUE,"---",IF(VLOOKUP($A1210,Sheet1!$B$3:$AH$1266,Sheet1!F$1+(Sheet1!$A$1-1)*10,FALSE)="---","---", (ROUND(VLOOKUP($A1210,Sheet1!$B$3:$AH$1266,Sheet1!F$1+(Sheet1!$A$1-1)*10,FALSE),IF(VLOOKUP($A1210,Sheet1!$B$3:$AH$1266,Sheet1!F$1+(Sheet1!$A$1-1)*10,FALSE)&gt;99999,-3,IF(VLOOKUP($A1210,Sheet1!$B$3:$AH$1266,Sheet1!F$1+(Sheet1!$A$1-1)*10,FALSE)&gt;9999,-2,IF(VLOOKUP($A1210,Sheet1!$B$3:$AH$1266,Sheet1!F$1+(Sheet1!$A$1-1)*10,FALSE)&gt;999,-1,0)))))))</f>
        <v>1620</v>
      </c>
      <c r="W1210" s="65">
        <f>IF(ISNA(VLOOKUP($A1210,Sheet1!$B$3:$AH$1266,Sheet1!G$1+(Sheet1!$A$1-1)*10,FALSE))=TRUE,"---",IF(VLOOKUP($A1210,Sheet1!$B$3:$AH$1266,Sheet1!G$1+(Sheet1!$A$1-1)*10,FALSE)="---","---", (ROUND(VLOOKUP($A1210,Sheet1!$B$3:$AH$1266,Sheet1!G$1+(Sheet1!$A$1-1)*10,FALSE),IF(VLOOKUP($A1210,Sheet1!$B$3:$AH$1266,Sheet1!G$1+(Sheet1!$A$1-1)*10,FALSE)&gt;99999,-3,IF(VLOOKUP($A1210,Sheet1!$B$3:$AH$1266,Sheet1!G$1+(Sheet1!$A$1-1)*10,FALSE)&gt;9999,-2,IF(VLOOKUP($A1210,Sheet1!$B$3:$AH$1266,Sheet1!G$1+(Sheet1!$A$1-1)*10,FALSE)&gt;999,-1,0)))))))</f>
        <v>2070</v>
      </c>
      <c r="X1210" s="65">
        <f>IF(ISNA(VLOOKUP($A1210,Sheet1!$B$3:$AH$1266,Sheet1!H$1+(Sheet1!$A$1-1)*10,FALSE))=TRUE,"---",IF(VLOOKUP($A1210,Sheet1!$B$3:$AH$1266,Sheet1!H$1+(Sheet1!$A$1-1)*10,FALSE)="---","---", (ROUND(VLOOKUP($A1210,Sheet1!$B$3:$AH$1266,Sheet1!H$1+(Sheet1!$A$1-1)*10,FALSE),IF(VLOOKUP($A1210,Sheet1!$B$3:$AH$1266,Sheet1!H$1+(Sheet1!$A$1-1)*10,FALSE)&gt;99999,-3,IF(VLOOKUP($A1210,Sheet1!$B$3:$AH$1266,Sheet1!H$1+(Sheet1!$A$1-1)*10,FALSE)&gt;9999,-2,IF(VLOOKUP($A1210,Sheet1!$B$3:$AH$1266,Sheet1!H$1+(Sheet1!$A$1-1)*10,FALSE)&gt;999,-1,0)))))))</f>
        <v>3440</v>
      </c>
      <c r="Y1210" s="65">
        <f>IF(ISNA(VLOOKUP($A1210,Sheet1!$B$3:$AH$1266,Sheet1!I$1+(Sheet1!$A$1-1)*10,FALSE))=TRUE,"---",IF(VLOOKUP($A1210,Sheet1!$B$3:$AH$1266,Sheet1!I$1+(Sheet1!$A$1-1)*10,FALSE)="---","---", (ROUND(VLOOKUP($A1210,Sheet1!$B$3:$AH$1266,Sheet1!I$1+(Sheet1!$A$1-1)*10,FALSE),IF(VLOOKUP($A1210,Sheet1!$B$3:$AH$1266,Sheet1!I$1+(Sheet1!$A$1-1)*10,FALSE)&gt;99999,-3,IF(VLOOKUP($A1210,Sheet1!$B$3:$AH$1266,Sheet1!I$1+(Sheet1!$A$1-1)*10,FALSE)&gt;9999,-2,IF(VLOOKUP($A1210,Sheet1!$B$3:$AH$1266,Sheet1!I$1+(Sheet1!$A$1-1)*10,FALSE)&gt;999,-1,0)))))))</f>
        <v>4520</v>
      </c>
      <c r="Z1210" s="65">
        <f>IF(ISNA(VLOOKUP($A1210,Sheet1!$B$3:$AH$1266,Sheet1!J$1+(Sheet1!$A$1-1)*10,FALSE))=TRUE,"---",IF(VLOOKUP($A1210,Sheet1!$B$3:$AH$1266,Sheet1!J$1+(Sheet1!$A$1-1)*10,FALSE)="---","---", (ROUND(VLOOKUP($A1210,Sheet1!$B$3:$AH$1266,Sheet1!J$1+(Sheet1!$A$1-1)*10,FALSE),IF(VLOOKUP($A1210,Sheet1!$B$3:$AH$1266,Sheet1!J$1+(Sheet1!$A$1-1)*10,FALSE)&gt;99999,-3,IF(VLOOKUP($A1210,Sheet1!$B$3:$AH$1266,Sheet1!J$1+(Sheet1!$A$1-1)*10,FALSE)&gt;9999,-2,IF(VLOOKUP($A1210,Sheet1!$B$3:$AH$1266,Sheet1!J$1+(Sheet1!$A$1-1)*10,FALSE)&gt;999,-1,0)))))))</f>
        <v>6030</v>
      </c>
      <c r="AA1210" s="65">
        <f>IF(ISNA(VLOOKUP($A1210,Sheet1!$B$3:$AH$1266,Sheet1!K$1+(Sheet1!$A$1-1)*10,FALSE))=TRUE,"---",IF(VLOOKUP($A1210,Sheet1!$B$3:$AH$1266,Sheet1!K$1+(Sheet1!$A$1-1)*10,FALSE)="---","---", (ROUND(VLOOKUP($A1210,Sheet1!$B$3:$AH$1266,Sheet1!K$1+(Sheet1!$A$1-1)*10,FALSE),IF(VLOOKUP($A1210,Sheet1!$B$3:$AH$1266,Sheet1!K$1+(Sheet1!$A$1-1)*10,FALSE)&gt;99999,-3,IF(VLOOKUP($A1210,Sheet1!$B$3:$AH$1266,Sheet1!K$1+(Sheet1!$A$1-1)*10,FALSE)&gt;9999,-2,IF(VLOOKUP($A1210,Sheet1!$B$3:$AH$1266,Sheet1!K$1+(Sheet1!$A$1-1)*10,FALSE)&gt;999,-1,0)))))))</f>
        <v>7330</v>
      </c>
      <c r="AB1210" s="65">
        <f>IF(ISNA(VLOOKUP($A1210,Sheet1!$B$3:$AH$1266,Sheet1!L$1+(Sheet1!$A$1-1)*10,FALSE))=TRUE,"---",IF(VLOOKUP($A1210,Sheet1!$B$3:$AH$1266,Sheet1!L$1+(Sheet1!$A$1-1)*10,FALSE)="---","---", (ROUND(VLOOKUP($A1210,Sheet1!$B$3:$AH$1266,Sheet1!L$1+(Sheet1!$A$1-1)*10,FALSE),IF(VLOOKUP($A1210,Sheet1!$B$3:$AH$1266,Sheet1!L$1+(Sheet1!$A$1-1)*10,FALSE)&gt;99999,-3,IF(VLOOKUP($A1210,Sheet1!$B$3:$AH$1266,Sheet1!L$1+(Sheet1!$A$1-1)*10,FALSE)&gt;9999,-2,IF(VLOOKUP($A1210,Sheet1!$B$3:$AH$1266,Sheet1!L$1+(Sheet1!$A$1-1)*10,FALSE)&gt;999,-1,0)))))))</f>
        <v>8650</v>
      </c>
      <c r="AC1210" s="65">
        <f>IF(ISNA(VLOOKUP($A1210,Sheet1!$B$3:$AH$1266,Sheet1!M$1+(Sheet1!$A$1-1)*10,FALSE))=TRUE,"---",IF(VLOOKUP($A1210,Sheet1!$B$3:$AH$1266,Sheet1!M$1+(Sheet1!$A$1-1)*10,FALSE)="---","---", (ROUND(VLOOKUP($A1210,Sheet1!$B$3:$AH$1266,Sheet1!M$1+(Sheet1!$A$1-1)*10,FALSE),IF(VLOOKUP($A1210,Sheet1!$B$3:$AH$1266,Sheet1!M$1+(Sheet1!$A$1-1)*10,FALSE)&gt;99999,-3,IF(VLOOKUP($A1210,Sheet1!$B$3:$AH$1266,Sheet1!M$1+(Sheet1!$A$1-1)*10,FALSE)&gt;9999,-2,IF(VLOOKUP($A1210,Sheet1!$B$3:$AH$1266,Sheet1!M$1+(Sheet1!$A$1-1)*10,FALSE)&gt;999,-1,0)))))))</f>
        <v>10100</v>
      </c>
      <c r="AD1210" s="65">
        <f>IF(ISNA(VLOOKUP($A1210,Sheet1!$B$3:$AH$1266,Sheet1!N$1+(Sheet1!$A$1-1)*10,FALSE))=TRUE,"---",IF(VLOOKUP($A1210,Sheet1!$B$3:$AH$1266,Sheet1!N$1+(Sheet1!$A$1-1)*10,FALSE)="---","---", (ROUND(VLOOKUP($A1210,Sheet1!$B$3:$AH$1266,Sheet1!N$1+(Sheet1!$A$1-1)*10,FALSE),IF(VLOOKUP($A1210,Sheet1!$B$3:$AH$1266,Sheet1!N$1+(Sheet1!$A$1-1)*10,FALSE)&gt;99999,-3,IF(VLOOKUP($A1210,Sheet1!$B$3:$AH$1266,Sheet1!N$1+(Sheet1!$A$1-1)*10,FALSE)&gt;9999,-2,IF(VLOOKUP($A1210,Sheet1!$B$3:$AH$1266,Sheet1!N$1+(Sheet1!$A$1-1)*10,FALSE)&gt;999,-1,0)))))))</f>
        <v>12100</v>
      </c>
    </row>
    <row r="1211" spans="1:30" ht="25.5" customHeight="1" x14ac:dyDescent="0.25">
      <c r="A1211" s="304" t="s">
        <v>1783</v>
      </c>
      <c r="B1211" s="393" t="s">
        <v>1784</v>
      </c>
      <c r="C1211" s="304">
        <v>420616</v>
      </c>
      <c r="D1211" s="304">
        <v>764753</v>
      </c>
      <c r="E1211" s="305" t="s">
        <v>3026</v>
      </c>
      <c r="F1211" s="345" t="s">
        <v>4801</v>
      </c>
      <c r="G1211" s="351" t="s">
        <v>31</v>
      </c>
      <c r="H1211" s="348">
        <v>77.5</v>
      </c>
      <c r="I1211" s="119">
        <v>26473</v>
      </c>
      <c r="J1211" s="120">
        <v>19.28</v>
      </c>
      <c r="K1211" s="118" t="s">
        <v>87</v>
      </c>
      <c r="L1211" s="122">
        <v>4000</v>
      </c>
      <c r="M1211" s="123">
        <v>51.6</v>
      </c>
      <c r="N1211" s="118" t="s">
        <v>1785</v>
      </c>
      <c r="O1211" s="71" t="s">
        <v>4405</v>
      </c>
      <c r="P1211" s="71" t="s">
        <v>4405</v>
      </c>
      <c r="Q1211" s="71" t="s">
        <v>4405</v>
      </c>
      <c r="R1211" s="73" t="s">
        <v>4405</v>
      </c>
      <c r="S1211" s="357" t="s">
        <v>4367</v>
      </c>
      <c r="T1211" s="357" t="str">
        <f>IF(ISNA(VLOOKUP(A1211,Sheet1!B$3:C$1266,2,FALSE)=TRUE),"NC",VLOOKUP(A1211,Sheet1!B$3:C$1266,2,FALSE))</f>
        <v>Regulated</v>
      </c>
      <c r="U1211" s="385">
        <f>IF(ISNA(VLOOKUP($A1211,Sheet1!$B$3:$AH$1266,Sheet1!E$1+(Sheet1!$A$1-1)*10,FALSE))=TRUE,"---",IF(VLOOKUP($A1211,Sheet1!$B$3:$AH$1266,Sheet1!E$1+(Sheet1!$A$1-1)*10,FALSE)="---","---", (ROUND(VLOOKUP($A1211,Sheet1!$B$3:$AH$1266,Sheet1!E$1+(Sheet1!$A$1-1)*10,FALSE),IF(VLOOKUP($A1211,Sheet1!$B$3:$AH$1266,Sheet1!E$1+(Sheet1!$A$1-1)*10,FALSE)&gt;99999,-3,IF(VLOOKUP($A1211,Sheet1!$B$3:$AH$1266,Sheet1!E$1+(Sheet1!$A$1-1)*10,FALSE)&gt;9999,-2,IF(VLOOKUP($A1211,Sheet1!$B$3:$AH$1266,Sheet1!E$1+(Sheet1!$A$1-1)*10,FALSE)&gt;999,-1,0)))))))</f>
        <v>1480</v>
      </c>
      <c r="V1211" s="385">
        <f>IF(ISNA(VLOOKUP($A1211,Sheet1!$B$3:$AH$1266,Sheet1!F$1+(Sheet1!$A$1-1)*10,FALSE))=TRUE,"---",IF(VLOOKUP($A1211,Sheet1!$B$3:$AH$1266,Sheet1!F$1+(Sheet1!$A$1-1)*10,FALSE)="---","---", (ROUND(VLOOKUP($A1211,Sheet1!$B$3:$AH$1266,Sheet1!F$1+(Sheet1!$A$1-1)*10,FALSE),IF(VLOOKUP($A1211,Sheet1!$B$3:$AH$1266,Sheet1!F$1+(Sheet1!$A$1-1)*10,FALSE)&gt;99999,-3,IF(VLOOKUP($A1211,Sheet1!$B$3:$AH$1266,Sheet1!F$1+(Sheet1!$A$1-1)*10,FALSE)&gt;9999,-2,IF(VLOOKUP($A1211,Sheet1!$B$3:$AH$1266,Sheet1!F$1+(Sheet1!$A$1-1)*10,FALSE)&gt;999,-1,0)))))))</f>
        <v>1740</v>
      </c>
      <c r="W1211" s="385">
        <f>IF(ISNA(VLOOKUP($A1211,Sheet1!$B$3:$AH$1266,Sheet1!G$1+(Sheet1!$A$1-1)*10,FALSE))=TRUE,"---",IF(VLOOKUP($A1211,Sheet1!$B$3:$AH$1266,Sheet1!G$1+(Sheet1!$A$1-1)*10,FALSE)="---","---", (ROUND(VLOOKUP($A1211,Sheet1!$B$3:$AH$1266,Sheet1!G$1+(Sheet1!$A$1-1)*10,FALSE),IF(VLOOKUP($A1211,Sheet1!$B$3:$AH$1266,Sheet1!G$1+(Sheet1!$A$1-1)*10,FALSE)&gt;99999,-3,IF(VLOOKUP($A1211,Sheet1!$B$3:$AH$1266,Sheet1!G$1+(Sheet1!$A$1-1)*10,FALSE)&gt;9999,-2,IF(VLOOKUP($A1211,Sheet1!$B$3:$AH$1266,Sheet1!G$1+(Sheet1!$A$1-1)*10,FALSE)&gt;999,-1,0)))))))</f>
        <v>2050</v>
      </c>
      <c r="X1211" s="385">
        <f>IF(ISNA(VLOOKUP($A1211,Sheet1!$B$3:$AH$1266,Sheet1!H$1+(Sheet1!$A$1-1)*10,FALSE))=TRUE,"---",IF(VLOOKUP($A1211,Sheet1!$B$3:$AH$1266,Sheet1!H$1+(Sheet1!$A$1-1)*10,FALSE)="---","---", (ROUND(VLOOKUP($A1211,Sheet1!$B$3:$AH$1266,Sheet1!H$1+(Sheet1!$A$1-1)*10,FALSE),IF(VLOOKUP($A1211,Sheet1!$B$3:$AH$1266,Sheet1!H$1+(Sheet1!$A$1-1)*10,FALSE)&gt;99999,-3,IF(VLOOKUP($A1211,Sheet1!$B$3:$AH$1266,Sheet1!H$1+(Sheet1!$A$1-1)*10,FALSE)&gt;9999,-2,IF(VLOOKUP($A1211,Sheet1!$B$3:$AH$1266,Sheet1!H$1+(Sheet1!$A$1-1)*10,FALSE)&gt;999,-1,0)))))))</f>
        <v>2810</v>
      </c>
      <c r="Y1211" s="385">
        <f>IF(ISNA(VLOOKUP($A1211,Sheet1!$B$3:$AH$1266,Sheet1!I$1+(Sheet1!$A$1-1)*10,FALSE))=TRUE,"---",IF(VLOOKUP($A1211,Sheet1!$B$3:$AH$1266,Sheet1!I$1+(Sheet1!$A$1-1)*10,FALSE)="---","---", (ROUND(VLOOKUP($A1211,Sheet1!$B$3:$AH$1266,Sheet1!I$1+(Sheet1!$A$1-1)*10,FALSE),IF(VLOOKUP($A1211,Sheet1!$B$3:$AH$1266,Sheet1!I$1+(Sheet1!$A$1-1)*10,FALSE)&gt;99999,-3,IF(VLOOKUP($A1211,Sheet1!$B$3:$AH$1266,Sheet1!I$1+(Sheet1!$A$1-1)*10,FALSE)&gt;9999,-2,IF(VLOOKUP($A1211,Sheet1!$B$3:$AH$1266,Sheet1!I$1+(Sheet1!$A$1-1)*10,FALSE)&gt;999,-1,0)))))))</f>
        <v>3300</v>
      </c>
      <c r="Z1211" s="385">
        <f>IF(ISNA(VLOOKUP($A1211,Sheet1!$B$3:$AH$1266,Sheet1!J$1+(Sheet1!$A$1-1)*10,FALSE))=TRUE,"---",IF(VLOOKUP($A1211,Sheet1!$B$3:$AH$1266,Sheet1!J$1+(Sheet1!$A$1-1)*10,FALSE)="---","---", (ROUND(VLOOKUP($A1211,Sheet1!$B$3:$AH$1266,Sheet1!J$1+(Sheet1!$A$1-1)*10,FALSE),IF(VLOOKUP($A1211,Sheet1!$B$3:$AH$1266,Sheet1!J$1+(Sheet1!$A$1-1)*10,FALSE)&gt;99999,-3,IF(VLOOKUP($A1211,Sheet1!$B$3:$AH$1266,Sheet1!J$1+(Sheet1!$A$1-1)*10,FALSE)&gt;9999,-2,IF(VLOOKUP($A1211,Sheet1!$B$3:$AH$1266,Sheet1!J$1+(Sheet1!$A$1-1)*10,FALSE)&gt;999,-1,0)))))))</f>
        <v>3910</v>
      </c>
      <c r="AA1211" s="385">
        <f>IF(ISNA(VLOOKUP($A1211,Sheet1!$B$3:$AH$1266,Sheet1!K$1+(Sheet1!$A$1-1)*10,FALSE))=TRUE,"---",IF(VLOOKUP($A1211,Sheet1!$B$3:$AH$1266,Sheet1!K$1+(Sheet1!$A$1-1)*10,FALSE)="---","---", (ROUND(VLOOKUP($A1211,Sheet1!$B$3:$AH$1266,Sheet1!K$1+(Sheet1!$A$1-1)*10,FALSE),IF(VLOOKUP($A1211,Sheet1!$B$3:$AH$1266,Sheet1!K$1+(Sheet1!$A$1-1)*10,FALSE)&gt;99999,-3,IF(VLOOKUP($A1211,Sheet1!$B$3:$AH$1266,Sheet1!K$1+(Sheet1!$A$1-1)*10,FALSE)&gt;9999,-2,IF(VLOOKUP($A1211,Sheet1!$B$3:$AH$1266,Sheet1!K$1+(Sheet1!$A$1-1)*10,FALSE)&gt;999,-1,0)))))))</f>
        <v>4360</v>
      </c>
      <c r="AB1211" s="385">
        <f>IF(ISNA(VLOOKUP($A1211,Sheet1!$B$3:$AH$1266,Sheet1!L$1+(Sheet1!$A$1-1)*10,FALSE))=TRUE,"---",IF(VLOOKUP($A1211,Sheet1!$B$3:$AH$1266,Sheet1!L$1+(Sheet1!$A$1-1)*10,FALSE)="---","---", (ROUND(VLOOKUP($A1211,Sheet1!$B$3:$AH$1266,Sheet1!L$1+(Sheet1!$A$1-1)*10,FALSE),IF(VLOOKUP($A1211,Sheet1!$B$3:$AH$1266,Sheet1!L$1+(Sheet1!$A$1-1)*10,FALSE)&gt;99999,-3,IF(VLOOKUP($A1211,Sheet1!$B$3:$AH$1266,Sheet1!L$1+(Sheet1!$A$1-1)*10,FALSE)&gt;9999,-2,IF(VLOOKUP($A1211,Sheet1!$B$3:$AH$1266,Sheet1!L$1+(Sheet1!$A$1-1)*10,FALSE)&gt;999,-1,0)))))))</f>
        <v>4810</v>
      </c>
      <c r="AC1211" s="385">
        <f>IF(ISNA(VLOOKUP($A1211,Sheet1!$B$3:$AH$1266,Sheet1!M$1+(Sheet1!$A$1-1)*10,FALSE))=TRUE,"---",IF(VLOOKUP($A1211,Sheet1!$B$3:$AH$1266,Sheet1!M$1+(Sheet1!$A$1-1)*10,FALSE)="---","---", (ROUND(VLOOKUP($A1211,Sheet1!$B$3:$AH$1266,Sheet1!M$1+(Sheet1!$A$1-1)*10,FALSE),IF(VLOOKUP($A1211,Sheet1!$B$3:$AH$1266,Sheet1!M$1+(Sheet1!$A$1-1)*10,FALSE)&gt;99999,-3,IF(VLOOKUP($A1211,Sheet1!$B$3:$AH$1266,Sheet1!M$1+(Sheet1!$A$1-1)*10,FALSE)&gt;9999,-2,IF(VLOOKUP($A1211,Sheet1!$B$3:$AH$1266,Sheet1!M$1+(Sheet1!$A$1-1)*10,FALSE)&gt;999,-1,0)))))))</f>
        <v>5250</v>
      </c>
      <c r="AD1211" s="385">
        <f>IF(ISNA(VLOOKUP($A1211,Sheet1!$B$3:$AH$1266,Sheet1!N$1+(Sheet1!$A$1-1)*10,FALSE))=TRUE,"---",IF(VLOOKUP($A1211,Sheet1!$B$3:$AH$1266,Sheet1!N$1+(Sheet1!$A$1-1)*10,FALSE)="---","---", (ROUND(VLOOKUP($A1211,Sheet1!$B$3:$AH$1266,Sheet1!N$1+(Sheet1!$A$1-1)*10,FALSE),IF(VLOOKUP($A1211,Sheet1!$B$3:$AH$1266,Sheet1!N$1+(Sheet1!$A$1-1)*10,FALSE)&gt;99999,-3,IF(VLOOKUP($A1211,Sheet1!$B$3:$AH$1266,Sheet1!N$1+(Sheet1!$A$1-1)*10,FALSE)&gt;9999,-2,IF(VLOOKUP($A1211,Sheet1!$B$3:$AH$1266,Sheet1!N$1+(Sheet1!$A$1-1)*10,FALSE)&gt;999,-1,0)))))))</f>
        <v>5840</v>
      </c>
    </row>
    <row r="1212" spans="1:30" ht="25.5" customHeight="1" x14ac:dyDescent="0.25">
      <c r="A1212" s="304"/>
      <c r="B1212" s="346"/>
      <c r="C1212" s="304"/>
      <c r="D1212" s="304"/>
      <c r="E1212" s="305" t="e">
        <v>#N/A</v>
      </c>
      <c r="F1212" s="346"/>
      <c r="G1212" s="352"/>
      <c r="H1212" s="348"/>
      <c r="I1212" s="119">
        <v>35083</v>
      </c>
      <c r="J1212" s="120">
        <v>16.98</v>
      </c>
      <c r="K1212" s="118" t="s">
        <v>20</v>
      </c>
      <c r="L1212" s="122">
        <v>3810</v>
      </c>
      <c r="M1212" s="123">
        <v>49.2</v>
      </c>
      <c r="N1212" s="118" t="s">
        <v>203</v>
      </c>
      <c r="O1212" s="71" t="str">
        <f t="shared" si="40"/>
        <v/>
      </c>
      <c r="P1212" s="71" t="str">
        <f>IF(O1212&lt;&gt;"",VLOOKUP($A1211,Sheet4!$A$2:$O$1309,14,FALSE)*100,"")</f>
        <v/>
      </c>
      <c r="Q1212" s="71" t="str">
        <f>IF(P1212&lt;&gt;"",VLOOKUP($A1211,Sheet4!$A$2:$O$1309,15,FALSE)*100,"")</f>
        <v/>
      </c>
      <c r="R1212" s="73" t="str">
        <f t="shared" si="41"/>
        <v/>
      </c>
      <c r="S1212" s="357" t="e">
        <v>#N/A</v>
      </c>
      <c r="T1212" s="357" t="str">
        <f>IF(ISNA(VLOOKUP(A1212,Sheet1!B$3:C$1266,2,FALSE)=TRUE),"ND",VLOOKUP(A1212,Sheet1!B$3:C$1266,2,FALSE))</f>
        <v>ND</v>
      </c>
      <c r="U1212" s="385" t="str">
        <f>IF(ISNA(VLOOKUP($A1212,Sheet1!$B$3:$AH$1266,Sheet1!E$1+(Sheet1!$A$1-1)*10,FALSE))=TRUE,"---",IF(VLOOKUP($A1212,Sheet1!$B$3:$AH$1266,Sheet1!E$1+(Sheet1!$A$1-1)*10,FALSE)="---","---", (ROUND(VLOOKUP($A1212,Sheet1!$B$3:$AH$1266,Sheet1!E$1+(Sheet1!$A$1-1)*10,FALSE),IF(VLOOKUP($A1212,Sheet1!$B$3:$AH$1266,Sheet1!E$1+(Sheet1!$A$1-1)*10,FALSE)&gt;99999,-3,IF(VLOOKUP($A1212,Sheet1!$B$3:$AH$1266,Sheet1!E$1+(Sheet1!$A$1-1)*10,FALSE)&gt;9999,-2,IF(VLOOKUP($A1212,Sheet1!$B$3:$AH$1266,Sheet1!E$1+(Sheet1!$A$1-1)*10,FALSE)&gt;999,-1,0)))))))</f>
        <v>---</v>
      </c>
      <c r="V1212" s="385" t="str">
        <f>IF(ISNA(VLOOKUP($A1212,Sheet1!$B$3:$AH$1266,Sheet1!F$1+(Sheet1!$A$1-1)*10,FALSE))=TRUE,"---",IF(VLOOKUP($A1212,Sheet1!$B$3:$AH$1266,Sheet1!F$1+(Sheet1!$A$1-1)*10,FALSE)="---","---", (ROUND(VLOOKUP($A1212,Sheet1!$B$3:$AH$1266,Sheet1!F$1+(Sheet1!$A$1-1)*10,FALSE),IF(VLOOKUP($A1212,Sheet1!$B$3:$AH$1266,Sheet1!F$1+(Sheet1!$A$1-1)*10,FALSE)&gt;99999,-3,IF(VLOOKUP($A1212,Sheet1!$B$3:$AH$1266,Sheet1!F$1+(Sheet1!$A$1-1)*10,FALSE)&gt;9999,-2,IF(VLOOKUP($A1212,Sheet1!$B$3:$AH$1266,Sheet1!F$1+(Sheet1!$A$1-1)*10,FALSE)&gt;999,-1,0)))))))</f>
        <v>---</v>
      </c>
      <c r="W1212" s="385" t="str">
        <f>IF(ISNA(VLOOKUP($A1212,Sheet1!$B$3:$AH$1266,Sheet1!G$1+(Sheet1!$A$1-1)*10,FALSE))=TRUE,"---",IF(VLOOKUP($A1212,Sheet1!$B$3:$AH$1266,Sheet1!G$1+(Sheet1!$A$1-1)*10,FALSE)="---","---", (ROUND(VLOOKUP($A1212,Sheet1!$B$3:$AH$1266,Sheet1!G$1+(Sheet1!$A$1-1)*10,FALSE),IF(VLOOKUP($A1212,Sheet1!$B$3:$AH$1266,Sheet1!G$1+(Sheet1!$A$1-1)*10,FALSE)&gt;99999,-3,IF(VLOOKUP($A1212,Sheet1!$B$3:$AH$1266,Sheet1!G$1+(Sheet1!$A$1-1)*10,FALSE)&gt;9999,-2,IF(VLOOKUP($A1212,Sheet1!$B$3:$AH$1266,Sheet1!G$1+(Sheet1!$A$1-1)*10,FALSE)&gt;999,-1,0)))))))</f>
        <v>---</v>
      </c>
      <c r="X1212" s="385" t="str">
        <f>IF(ISNA(VLOOKUP($A1212,Sheet1!$B$3:$AH$1266,Sheet1!H$1+(Sheet1!$A$1-1)*10,FALSE))=TRUE,"---",IF(VLOOKUP($A1212,Sheet1!$B$3:$AH$1266,Sheet1!H$1+(Sheet1!$A$1-1)*10,FALSE)="---","---", (ROUND(VLOOKUP($A1212,Sheet1!$B$3:$AH$1266,Sheet1!H$1+(Sheet1!$A$1-1)*10,FALSE),IF(VLOOKUP($A1212,Sheet1!$B$3:$AH$1266,Sheet1!H$1+(Sheet1!$A$1-1)*10,FALSE)&gt;99999,-3,IF(VLOOKUP($A1212,Sheet1!$B$3:$AH$1266,Sheet1!H$1+(Sheet1!$A$1-1)*10,FALSE)&gt;9999,-2,IF(VLOOKUP($A1212,Sheet1!$B$3:$AH$1266,Sheet1!H$1+(Sheet1!$A$1-1)*10,FALSE)&gt;999,-1,0)))))))</f>
        <v>---</v>
      </c>
      <c r="Y1212" s="385" t="str">
        <f>IF(ISNA(VLOOKUP($A1212,Sheet1!$B$3:$AH$1266,Sheet1!I$1+(Sheet1!$A$1-1)*10,FALSE))=TRUE,"---",IF(VLOOKUP($A1212,Sheet1!$B$3:$AH$1266,Sheet1!I$1+(Sheet1!$A$1-1)*10,FALSE)="---","---", (ROUND(VLOOKUP($A1212,Sheet1!$B$3:$AH$1266,Sheet1!I$1+(Sheet1!$A$1-1)*10,FALSE),IF(VLOOKUP($A1212,Sheet1!$B$3:$AH$1266,Sheet1!I$1+(Sheet1!$A$1-1)*10,FALSE)&gt;99999,-3,IF(VLOOKUP($A1212,Sheet1!$B$3:$AH$1266,Sheet1!I$1+(Sheet1!$A$1-1)*10,FALSE)&gt;9999,-2,IF(VLOOKUP($A1212,Sheet1!$B$3:$AH$1266,Sheet1!I$1+(Sheet1!$A$1-1)*10,FALSE)&gt;999,-1,0)))))))</f>
        <v>---</v>
      </c>
      <c r="Z1212" s="385" t="str">
        <f>IF(ISNA(VLOOKUP($A1212,Sheet1!$B$3:$AH$1266,Sheet1!J$1+(Sheet1!$A$1-1)*10,FALSE))=TRUE,"---",IF(VLOOKUP($A1212,Sheet1!$B$3:$AH$1266,Sheet1!J$1+(Sheet1!$A$1-1)*10,FALSE)="---","---", (ROUND(VLOOKUP($A1212,Sheet1!$B$3:$AH$1266,Sheet1!J$1+(Sheet1!$A$1-1)*10,FALSE),IF(VLOOKUP($A1212,Sheet1!$B$3:$AH$1266,Sheet1!J$1+(Sheet1!$A$1-1)*10,FALSE)&gt;99999,-3,IF(VLOOKUP($A1212,Sheet1!$B$3:$AH$1266,Sheet1!J$1+(Sheet1!$A$1-1)*10,FALSE)&gt;9999,-2,IF(VLOOKUP($A1212,Sheet1!$B$3:$AH$1266,Sheet1!J$1+(Sheet1!$A$1-1)*10,FALSE)&gt;999,-1,0)))))))</f>
        <v>---</v>
      </c>
      <c r="AA1212" s="385" t="str">
        <f>IF(ISNA(VLOOKUP($A1212,Sheet1!$B$3:$AH$1266,Sheet1!K$1+(Sheet1!$A$1-1)*10,FALSE))=TRUE,"---",IF(VLOOKUP($A1212,Sheet1!$B$3:$AH$1266,Sheet1!K$1+(Sheet1!$A$1-1)*10,FALSE)="---","---", (ROUND(VLOOKUP($A1212,Sheet1!$B$3:$AH$1266,Sheet1!K$1+(Sheet1!$A$1-1)*10,FALSE),IF(VLOOKUP($A1212,Sheet1!$B$3:$AH$1266,Sheet1!K$1+(Sheet1!$A$1-1)*10,FALSE)&gt;99999,-3,IF(VLOOKUP($A1212,Sheet1!$B$3:$AH$1266,Sheet1!K$1+(Sheet1!$A$1-1)*10,FALSE)&gt;9999,-2,IF(VLOOKUP($A1212,Sheet1!$B$3:$AH$1266,Sheet1!K$1+(Sheet1!$A$1-1)*10,FALSE)&gt;999,-1,0)))))))</f>
        <v>---</v>
      </c>
      <c r="AB1212" s="385" t="str">
        <f>IF(ISNA(VLOOKUP($A1212,Sheet1!$B$3:$AH$1266,Sheet1!L$1+(Sheet1!$A$1-1)*10,FALSE))=TRUE,"---",IF(VLOOKUP($A1212,Sheet1!$B$3:$AH$1266,Sheet1!L$1+(Sheet1!$A$1-1)*10,FALSE)="---","---", (ROUND(VLOOKUP($A1212,Sheet1!$B$3:$AH$1266,Sheet1!L$1+(Sheet1!$A$1-1)*10,FALSE),IF(VLOOKUP($A1212,Sheet1!$B$3:$AH$1266,Sheet1!L$1+(Sheet1!$A$1-1)*10,FALSE)&gt;99999,-3,IF(VLOOKUP($A1212,Sheet1!$B$3:$AH$1266,Sheet1!L$1+(Sheet1!$A$1-1)*10,FALSE)&gt;9999,-2,IF(VLOOKUP($A1212,Sheet1!$B$3:$AH$1266,Sheet1!L$1+(Sheet1!$A$1-1)*10,FALSE)&gt;999,-1,0)))))))</f>
        <v>---</v>
      </c>
      <c r="AC1212" s="385" t="str">
        <f>IF(ISNA(VLOOKUP($A1212,Sheet1!$B$3:$AH$1266,Sheet1!M$1+(Sheet1!$A$1-1)*10,FALSE))=TRUE,"---",IF(VLOOKUP($A1212,Sheet1!$B$3:$AH$1266,Sheet1!M$1+(Sheet1!$A$1-1)*10,FALSE)="---","---", (ROUND(VLOOKUP($A1212,Sheet1!$B$3:$AH$1266,Sheet1!M$1+(Sheet1!$A$1-1)*10,FALSE),IF(VLOOKUP($A1212,Sheet1!$B$3:$AH$1266,Sheet1!M$1+(Sheet1!$A$1-1)*10,FALSE)&gt;99999,-3,IF(VLOOKUP($A1212,Sheet1!$B$3:$AH$1266,Sheet1!M$1+(Sheet1!$A$1-1)*10,FALSE)&gt;9999,-2,IF(VLOOKUP($A1212,Sheet1!$B$3:$AH$1266,Sheet1!M$1+(Sheet1!$A$1-1)*10,FALSE)&gt;999,-1,0)))))))</f>
        <v>---</v>
      </c>
      <c r="AD1212" s="385" t="str">
        <f>IF(ISNA(VLOOKUP($A1212,Sheet1!$B$3:$AH$1266,Sheet1!N$1+(Sheet1!$A$1-1)*10,FALSE))=TRUE,"---",IF(VLOOKUP($A1212,Sheet1!$B$3:$AH$1266,Sheet1!N$1+(Sheet1!$A$1-1)*10,FALSE)="---","---", (ROUND(VLOOKUP($A1212,Sheet1!$B$3:$AH$1266,Sheet1!N$1+(Sheet1!$A$1-1)*10,FALSE),IF(VLOOKUP($A1212,Sheet1!$B$3:$AH$1266,Sheet1!N$1+(Sheet1!$A$1-1)*10,FALSE)&gt;99999,-3,IF(VLOOKUP($A1212,Sheet1!$B$3:$AH$1266,Sheet1!N$1+(Sheet1!$A$1-1)*10,FALSE)&gt;9999,-2,IF(VLOOKUP($A1212,Sheet1!$B$3:$AH$1266,Sheet1!N$1+(Sheet1!$A$1-1)*10,FALSE)&gt;999,-1,0)))))))</f>
        <v>---</v>
      </c>
    </row>
    <row r="1213" spans="1:30" ht="25.5" customHeight="1" x14ac:dyDescent="0.25">
      <c r="A1213" s="125" t="s">
        <v>1786</v>
      </c>
      <c r="B1213" s="138" t="s">
        <v>1787</v>
      </c>
      <c r="C1213" s="125">
        <v>420118</v>
      </c>
      <c r="D1213" s="125">
        <v>765447</v>
      </c>
      <c r="E1213" s="70" t="s">
        <v>3026</v>
      </c>
      <c r="F1213" s="139" t="s">
        <v>4405</v>
      </c>
      <c r="G1213" s="127" t="s">
        <v>160</v>
      </c>
      <c r="H1213" s="128">
        <v>22.6</v>
      </c>
      <c r="I1213" s="112">
        <v>26473</v>
      </c>
      <c r="J1213" s="140" t="s">
        <v>4405</v>
      </c>
      <c r="K1213" s="127" t="s">
        <v>17</v>
      </c>
      <c r="L1213" s="115">
        <v>3520</v>
      </c>
      <c r="M1213" s="116">
        <v>156</v>
      </c>
      <c r="N1213" s="127" t="s">
        <v>462</v>
      </c>
      <c r="O1213" s="68">
        <f t="shared" si="40"/>
        <v>1.0504149345396292</v>
      </c>
      <c r="P1213" s="68">
        <f>IF(O1213&lt;&gt;"",VLOOKUP($A1213,Sheet4!$A$2:$O$1309,14,FALSE)*100,"")</f>
        <v>1.8883102912052641</v>
      </c>
      <c r="Q1213" s="68">
        <f>IF(P1213&lt;&gt;"",VLOOKUP($A1213,Sheet4!$A$2:$O$1309,15,FALSE)*100,"")</f>
        <v>17.033138653200808</v>
      </c>
      <c r="R1213" s="74">
        <f t="shared" si="41"/>
        <v>100</v>
      </c>
      <c r="S1213" s="64" t="s">
        <v>4367</v>
      </c>
      <c r="T1213" s="64" t="str">
        <f>IF(ISNA(VLOOKUP(A1213,Sheet1!B$3:C$1266,2,FALSE)=TRUE),"NC",VLOOKUP(A1213,Sheet1!B$3:C$1266,2,FALSE))</f>
        <v>Rural</v>
      </c>
      <c r="U1213" s="65">
        <f>IF(ISNA(VLOOKUP($A1213,Sheet1!$B$3:$AH$1266,Sheet1!E$1+(Sheet1!$A$1-1)*10,FALSE))=TRUE,"---",IF(VLOOKUP($A1213,Sheet1!$B$3:$AH$1266,Sheet1!E$1+(Sheet1!$A$1-1)*10,FALSE)="---","---", (ROUND(VLOOKUP($A1213,Sheet1!$B$3:$AH$1266,Sheet1!E$1+(Sheet1!$A$1-1)*10,FALSE),IF(VLOOKUP($A1213,Sheet1!$B$3:$AH$1266,Sheet1!E$1+(Sheet1!$A$1-1)*10,FALSE)&gt;99999,-3,IF(VLOOKUP($A1213,Sheet1!$B$3:$AH$1266,Sheet1!E$1+(Sheet1!$A$1-1)*10,FALSE)&gt;9999,-2,IF(VLOOKUP($A1213,Sheet1!$B$3:$AH$1266,Sheet1!E$1+(Sheet1!$A$1-1)*10,FALSE)&gt;999,-1,0)))))))</f>
        <v>483</v>
      </c>
      <c r="V1213" s="65">
        <f>IF(ISNA(VLOOKUP($A1213,Sheet1!$B$3:$AH$1266,Sheet1!F$1+(Sheet1!$A$1-1)*10,FALSE))=TRUE,"---",IF(VLOOKUP($A1213,Sheet1!$B$3:$AH$1266,Sheet1!F$1+(Sheet1!$A$1-1)*10,FALSE)="---","---", (ROUND(VLOOKUP($A1213,Sheet1!$B$3:$AH$1266,Sheet1!F$1+(Sheet1!$A$1-1)*10,FALSE),IF(VLOOKUP($A1213,Sheet1!$B$3:$AH$1266,Sheet1!F$1+(Sheet1!$A$1-1)*10,FALSE)&gt;99999,-3,IF(VLOOKUP($A1213,Sheet1!$B$3:$AH$1266,Sheet1!F$1+(Sheet1!$A$1-1)*10,FALSE)&gt;9999,-2,IF(VLOOKUP($A1213,Sheet1!$B$3:$AH$1266,Sheet1!F$1+(Sheet1!$A$1-1)*10,FALSE)&gt;999,-1,0)))))))</f>
        <v>611</v>
      </c>
      <c r="W1213" s="65">
        <f>IF(ISNA(VLOOKUP($A1213,Sheet1!$B$3:$AH$1266,Sheet1!G$1+(Sheet1!$A$1-1)*10,FALSE))=TRUE,"---",IF(VLOOKUP($A1213,Sheet1!$B$3:$AH$1266,Sheet1!G$1+(Sheet1!$A$1-1)*10,FALSE)="---","---", (ROUND(VLOOKUP($A1213,Sheet1!$B$3:$AH$1266,Sheet1!G$1+(Sheet1!$A$1-1)*10,FALSE),IF(VLOOKUP($A1213,Sheet1!$B$3:$AH$1266,Sheet1!G$1+(Sheet1!$A$1-1)*10,FALSE)&gt;99999,-3,IF(VLOOKUP($A1213,Sheet1!$B$3:$AH$1266,Sheet1!G$1+(Sheet1!$A$1-1)*10,FALSE)&gt;9999,-2,IF(VLOOKUP($A1213,Sheet1!$B$3:$AH$1266,Sheet1!G$1+(Sheet1!$A$1-1)*10,FALSE)&gt;999,-1,0)))))))</f>
        <v>798</v>
      </c>
      <c r="X1213" s="65">
        <f>IF(ISNA(VLOOKUP($A1213,Sheet1!$B$3:$AH$1266,Sheet1!H$1+(Sheet1!$A$1-1)*10,FALSE))=TRUE,"---",IF(VLOOKUP($A1213,Sheet1!$B$3:$AH$1266,Sheet1!H$1+(Sheet1!$A$1-1)*10,FALSE)="---","---", (ROUND(VLOOKUP($A1213,Sheet1!$B$3:$AH$1266,Sheet1!H$1+(Sheet1!$A$1-1)*10,FALSE),IF(VLOOKUP($A1213,Sheet1!$B$3:$AH$1266,Sheet1!H$1+(Sheet1!$A$1-1)*10,FALSE)&gt;99999,-3,IF(VLOOKUP($A1213,Sheet1!$B$3:$AH$1266,Sheet1!H$1+(Sheet1!$A$1-1)*10,FALSE)&gt;9999,-2,IF(VLOOKUP($A1213,Sheet1!$B$3:$AH$1266,Sheet1!H$1+(Sheet1!$A$1-1)*10,FALSE)&gt;999,-1,0)))))))</f>
        <v>1370</v>
      </c>
      <c r="Y1213" s="65">
        <f>IF(ISNA(VLOOKUP($A1213,Sheet1!$B$3:$AH$1266,Sheet1!I$1+(Sheet1!$A$1-1)*10,FALSE))=TRUE,"---",IF(VLOOKUP($A1213,Sheet1!$B$3:$AH$1266,Sheet1!I$1+(Sheet1!$A$1-1)*10,FALSE)="---","---", (ROUND(VLOOKUP($A1213,Sheet1!$B$3:$AH$1266,Sheet1!I$1+(Sheet1!$A$1-1)*10,FALSE),IF(VLOOKUP($A1213,Sheet1!$B$3:$AH$1266,Sheet1!I$1+(Sheet1!$A$1-1)*10,FALSE)&gt;99999,-3,IF(VLOOKUP($A1213,Sheet1!$B$3:$AH$1266,Sheet1!I$1+(Sheet1!$A$1-1)*10,FALSE)&gt;9999,-2,IF(VLOOKUP($A1213,Sheet1!$B$3:$AH$1266,Sheet1!I$1+(Sheet1!$A$1-1)*10,FALSE)&gt;999,-1,0)))))))</f>
        <v>1820</v>
      </c>
      <c r="Z1213" s="65">
        <f>IF(ISNA(VLOOKUP($A1213,Sheet1!$B$3:$AH$1266,Sheet1!J$1+(Sheet1!$A$1-1)*10,FALSE))=TRUE,"---",IF(VLOOKUP($A1213,Sheet1!$B$3:$AH$1266,Sheet1!J$1+(Sheet1!$A$1-1)*10,FALSE)="---","---", (ROUND(VLOOKUP($A1213,Sheet1!$B$3:$AH$1266,Sheet1!J$1+(Sheet1!$A$1-1)*10,FALSE),IF(VLOOKUP($A1213,Sheet1!$B$3:$AH$1266,Sheet1!J$1+(Sheet1!$A$1-1)*10,FALSE)&gt;99999,-3,IF(VLOOKUP($A1213,Sheet1!$B$3:$AH$1266,Sheet1!J$1+(Sheet1!$A$1-1)*10,FALSE)&gt;9999,-2,IF(VLOOKUP($A1213,Sheet1!$B$3:$AH$1266,Sheet1!J$1+(Sheet1!$A$1-1)*10,FALSE)&gt;999,-1,0)))))))</f>
        <v>2450</v>
      </c>
      <c r="AA1213" s="65">
        <f>IF(ISNA(VLOOKUP($A1213,Sheet1!$B$3:$AH$1266,Sheet1!K$1+(Sheet1!$A$1-1)*10,FALSE))=TRUE,"---",IF(VLOOKUP($A1213,Sheet1!$B$3:$AH$1266,Sheet1!K$1+(Sheet1!$A$1-1)*10,FALSE)="---","---", (ROUND(VLOOKUP($A1213,Sheet1!$B$3:$AH$1266,Sheet1!K$1+(Sheet1!$A$1-1)*10,FALSE),IF(VLOOKUP($A1213,Sheet1!$B$3:$AH$1266,Sheet1!K$1+(Sheet1!$A$1-1)*10,FALSE)&gt;99999,-3,IF(VLOOKUP($A1213,Sheet1!$B$3:$AH$1266,Sheet1!K$1+(Sheet1!$A$1-1)*10,FALSE)&gt;9999,-2,IF(VLOOKUP($A1213,Sheet1!$B$3:$AH$1266,Sheet1!K$1+(Sheet1!$A$1-1)*10,FALSE)&gt;999,-1,0)))))))</f>
        <v>3000</v>
      </c>
      <c r="AB1213" s="65">
        <f>IF(ISNA(VLOOKUP($A1213,Sheet1!$B$3:$AH$1266,Sheet1!L$1+(Sheet1!$A$1-1)*10,FALSE))=TRUE,"---",IF(VLOOKUP($A1213,Sheet1!$B$3:$AH$1266,Sheet1!L$1+(Sheet1!$A$1-1)*10,FALSE)="---","---", (ROUND(VLOOKUP($A1213,Sheet1!$B$3:$AH$1266,Sheet1!L$1+(Sheet1!$A$1-1)*10,FALSE),IF(VLOOKUP($A1213,Sheet1!$B$3:$AH$1266,Sheet1!L$1+(Sheet1!$A$1-1)*10,FALSE)&gt;99999,-3,IF(VLOOKUP($A1213,Sheet1!$B$3:$AH$1266,Sheet1!L$1+(Sheet1!$A$1-1)*10,FALSE)&gt;9999,-2,IF(VLOOKUP($A1213,Sheet1!$B$3:$AH$1266,Sheet1!L$1+(Sheet1!$A$1-1)*10,FALSE)&gt;999,-1,0)))))))</f>
        <v>3550</v>
      </c>
      <c r="AC1213" s="65">
        <f>IF(ISNA(VLOOKUP($A1213,Sheet1!$B$3:$AH$1266,Sheet1!M$1+(Sheet1!$A$1-1)*10,FALSE))=TRUE,"---",IF(VLOOKUP($A1213,Sheet1!$B$3:$AH$1266,Sheet1!M$1+(Sheet1!$A$1-1)*10,FALSE)="---","---", (ROUND(VLOOKUP($A1213,Sheet1!$B$3:$AH$1266,Sheet1!M$1+(Sheet1!$A$1-1)*10,FALSE),IF(VLOOKUP($A1213,Sheet1!$B$3:$AH$1266,Sheet1!M$1+(Sheet1!$A$1-1)*10,FALSE)&gt;99999,-3,IF(VLOOKUP($A1213,Sheet1!$B$3:$AH$1266,Sheet1!M$1+(Sheet1!$A$1-1)*10,FALSE)&gt;9999,-2,IF(VLOOKUP($A1213,Sheet1!$B$3:$AH$1266,Sheet1!M$1+(Sheet1!$A$1-1)*10,FALSE)&gt;999,-1,0)))))))</f>
        <v>4140</v>
      </c>
      <c r="AD1213" s="65">
        <f>IF(ISNA(VLOOKUP($A1213,Sheet1!$B$3:$AH$1266,Sheet1!N$1+(Sheet1!$A$1-1)*10,FALSE))=TRUE,"---",IF(VLOOKUP($A1213,Sheet1!$B$3:$AH$1266,Sheet1!N$1+(Sheet1!$A$1-1)*10,FALSE)="---","---", (ROUND(VLOOKUP($A1213,Sheet1!$B$3:$AH$1266,Sheet1!N$1+(Sheet1!$A$1-1)*10,FALSE),IF(VLOOKUP($A1213,Sheet1!$B$3:$AH$1266,Sheet1!N$1+(Sheet1!$A$1-1)*10,FALSE)&gt;99999,-3,IF(VLOOKUP($A1213,Sheet1!$B$3:$AH$1266,Sheet1!N$1+(Sheet1!$A$1-1)*10,FALSE)&gt;9999,-2,IF(VLOOKUP($A1213,Sheet1!$B$3:$AH$1266,Sheet1!N$1+(Sheet1!$A$1-1)*10,FALSE)&gt;999,-1,0)))))))</f>
        <v>5010</v>
      </c>
    </row>
    <row r="1214" spans="1:30" ht="25.5" customHeight="1" x14ac:dyDescent="0.25">
      <c r="A1214" s="133" t="s">
        <v>1788</v>
      </c>
      <c r="B1214" s="141" t="s">
        <v>1789</v>
      </c>
      <c r="C1214" s="133">
        <v>420259</v>
      </c>
      <c r="D1214" s="133">
        <v>764955</v>
      </c>
      <c r="E1214" s="67" t="s">
        <v>3026</v>
      </c>
      <c r="F1214" s="135" t="s">
        <v>4405</v>
      </c>
      <c r="G1214" s="118" t="s">
        <v>160</v>
      </c>
      <c r="H1214" s="136">
        <v>95.6</v>
      </c>
      <c r="I1214" s="119">
        <v>26473</v>
      </c>
      <c r="J1214" s="137" t="s">
        <v>4405</v>
      </c>
      <c r="K1214" s="118" t="s">
        <v>17</v>
      </c>
      <c r="L1214" s="122">
        <v>18900</v>
      </c>
      <c r="M1214" s="123">
        <v>198</v>
      </c>
      <c r="N1214" s="118" t="s">
        <v>462</v>
      </c>
      <c r="O1214" s="71">
        <f t="shared" si="40"/>
        <v>0.25726637219089604</v>
      </c>
      <c r="P1214" s="71">
        <f>IF(O1214&lt;&gt;"",VLOOKUP($A1214,Sheet4!$A$2:$O$1309,14,FALSE)*100,"")</f>
        <v>1.5860411262908825</v>
      </c>
      <c r="Q1214" s="71">
        <f>IF(P1214&lt;&gt;"",VLOOKUP($A1214,Sheet4!$A$2:$O$1309,15,FALSE)*100,"")</f>
        <v>14.495241469964704</v>
      </c>
      <c r="R1214" s="73" t="str">
        <f t="shared" si="41"/>
        <v>&gt;200,  &lt;500</v>
      </c>
      <c r="S1214" s="63" t="s">
        <v>4367</v>
      </c>
      <c r="T1214" s="63" t="str">
        <f>IF(ISNA(VLOOKUP(A1214,Sheet1!B$3:C$1266,2,FALSE)=TRUE),"NC",VLOOKUP(A1214,Sheet1!B$3:C$1266,2,FALSE))</f>
        <v>Rural</v>
      </c>
      <c r="U1214" s="66">
        <f>IF(ISNA(VLOOKUP($A1214,Sheet1!$B$3:$AH$1266,Sheet1!E$1+(Sheet1!$A$1-1)*10,FALSE))=TRUE,"---",IF(VLOOKUP($A1214,Sheet1!$B$3:$AH$1266,Sheet1!E$1+(Sheet1!$A$1-1)*10,FALSE)="---","---", (ROUND(VLOOKUP($A1214,Sheet1!$B$3:$AH$1266,Sheet1!E$1+(Sheet1!$A$1-1)*10,FALSE),IF(VLOOKUP($A1214,Sheet1!$B$3:$AH$1266,Sheet1!E$1+(Sheet1!$A$1-1)*10,FALSE)&gt;99999,-3,IF(VLOOKUP($A1214,Sheet1!$B$3:$AH$1266,Sheet1!E$1+(Sheet1!$A$1-1)*10,FALSE)&gt;9999,-2,IF(VLOOKUP($A1214,Sheet1!$B$3:$AH$1266,Sheet1!E$1+(Sheet1!$A$1-1)*10,FALSE)&gt;999,-1,0)))))))</f>
        <v>1910</v>
      </c>
      <c r="V1214" s="66">
        <f>IF(ISNA(VLOOKUP($A1214,Sheet1!$B$3:$AH$1266,Sheet1!F$1+(Sheet1!$A$1-1)*10,FALSE))=TRUE,"---",IF(VLOOKUP($A1214,Sheet1!$B$3:$AH$1266,Sheet1!F$1+(Sheet1!$A$1-1)*10,FALSE)="---","---", (ROUND(VLOOKUP($A1214,Sheet1!$B$3:$AH$1266,Sheet1!F$1+(Sheet1!$A$1-1)*10,FALSE),IF(VLOOKUP($A1214,Sheet1!$B$3:$AH$1266,Sheet1!F$1+(Sheet1!$A$1-1)*10,FALSE)&gt;99999,-3,IF(VLOOKUP($A1214,Sheet1!$B$3:$AH$1266,Sheet1!F$1+(Sheet1!$A$1-1)*10,FALSE)&gt;9999,-2,IF(VLOOKUP($A1214,Sheet1!$B$3:$AH$1266,Sheet1!F$1+(Sheet1!$A$1-1)*10,FALSE)&gt;999,-1,0)))))))</f>
        <v>2400</v>
      </c>
      <c r="W1214" s="66">
        <f>IF(ISNA(VLOOKUP($A1214,Sheet1!$B$3:$AH$1266,Sheet1!G$1+(Sheet1!$A$1-1)*10,FALSE))=TRUE,"---",IF(VLOOKUP($A1214,Sheet1!$B$3:$AH$1266,Sheet1!G$1+(Sheet1!$A$1-1)*10,FALSE)="---","---", (ROUND(VLOOKUP($A1214,Sheet1!$B$3:$AH$1266,Sheet1!G$1+(Sheet1!$A$1-1)*10,FALSE),IF(VLOOKUP($A1214,Sheet1!$B$3:$AH$1266,Sheet1!G$1+(Sheet1!$A$1-1)*10,FALSE)&gt;99999,-3,IF(VLOOKUP($A1214,Sheet1!$B$3:$AH$1266,Sheet1!G$1+(Sheet1!$A$1-1)*10,FALSE)&gt;9999,-2,IF(VLOOKUP($A1214,Sheet1!$B$3:$AH$1266,Sheet1!G$1+(Sheet1!$A$1-1)*10,FALSE)&gt;999,-1,0)))))))</f>
        <v>3110</v>
      </c>
      <c r="X1214" s="66">
        <f>IF(ISNA(VLOOKUP($A1214,Sheet1!$B$3:$AH$1266,Sheet1!H$1+(Sheet1!$A$1-1)*10,FALSE))=TRUE,"---",IF(VLOOKUP($A1214,Sheet1!$B$3:$AH$1266,Sheet1!H$1+(Sheet1!$A$1-1)*10,FALSE)="---","---", (ROUND(VLOOKUP($A1214,Sheet1!$B$3:$AH$1266,Sheet1!H$1+(Sheet1!$A$1-1)*10,FALSE),IF(VLOOKUP($A1214,Sheet1!$B$3:$AH$1266,Sheet1!H$1+(Sheet1!$A$1-1)*10,FALSE)&gt;99999,-3,IF(VLOOKUP($A1214,Sheet1!$B$3:$AH$1266,Sheet1!H$1+(Sheet1!$A$1-1)*10,FALSE)&gt;9999,-2,IF(VLOOKUP($A1214,Sheet1!$B$3:$AH$1266,Sheet1!H$1+(Sheet1!$A$1-1)*10,FALSE)&gt;999,-1,0)))))))</f>
        <v>5300</v>
      </c>
      <c r="Y1214" s="66">
        <f>IF(ISNA(VLOOKUP($A1214,Sheet1!$B$3:$AH$1266,Sheet1!I$1+(Sheet1!$A$1-1)*10,FALSE))=TRUE,"---",IF(VLOOKUP($A1214,Sheet1!$B$3:$AH$1266,Sheet1!I$1+(Sheet1!$A$1-1)*10,FALSE)="---","---", (ROUND(VLOOKUP($A1214,Sheet1!$B$3:$AH$1266,Sheet1!I$1+(Sheet1!$A$1-1)*10,FALSE),IF(VLOOKUP($A1214,Sheet1!$B$3:$AH$1266,Sheet1!I$1+(Sheet1!$A$1-1)*10,FALSE)&gt;99999,-3,IF(VLOOKUP($A1214,Sheet1!$B$3:$AH$1266,Sheet1!I$1+(Sheet1!$A$1-1)*10,FALSE)&gt;9999,-2,IF(VLOOKUP($A1214,Sheet1!$B$3:$AH$1266,Sheet1!I$1+(Sheet1!$A$1-1)*10,FALSE)&gt;999,-1,0)))))))</f>
        <v>7030</v>
      </c>
      <c r="Z1214" s="66">
        <f>IF(ISNA(VLOOKUP($A1214,Sheet1!$B$3:$AH$1266,Sheet1!J$1+(Sheet1!$A$1-1)*10,FALSE))=TRUE,"---",IF(VLOOKUP($A1214,Sheet1!$B$3:$AH$1266,Sheet1!J$1+(Sheet1!$A$1-1)*10,FALSE)="---","---", (ROUND(VLOOKUP($A1214,Sheet1!$B$3:$AH$1266,Sheet1!J$1+(Sheet1!$A$1-1)*10,FALSE),IF(VLOOKUP($A1214,Sheet1!$B$3:$AH$1266,Sheet1!J$1+(Sheet1!$A$1-1)*10,FALSE)&gt;99999,-3,IF(VLOOKUP($A1214,Sheet1!$B$3:$AH$1266,Sheet1!J$1+(Sheet1!$A$1-1)*10,FALSE)&gt;9999,-2,IF(VLOOKUP($A1214,Sheet1!$B$3:$AH$1266,Sheet1!J$1+(Sheet1!$A$1-1)*10,FALSE)&gt;999,-1,0)))))))</f>
        <v>9500</v>
      </c>
      <c r="AA1214" s="66">
        <f>IF(ISNA(VLOOKUP($A1214,Sheet1!$B$3:$AH$1266,Sheet1!K$1+(Sheet1!$A$1-1)*10,FALSE))=TRUE,"---",IF(VLOOKUP($A1214,Sheet1!$B$3:$AH$1266,Sheet1!K$1+(Sheet1!$A$1-1)*10,FALSE)="---","---", (ROUND(VLOOKUP($A1214,Sheet1!$B$3:$AH$1266,Sheet1!K$1+(Sheet1!$A$1-1)*10,FALSE),IF(VLOOKUP($A1214,Sheet1!$B$3:$AH$1266,Sheet1!K$1+(Sheet1!$A$1-1)*10,FALSE)&gt;99999,-3,IF(VLOOKUP($A1214,Sheet1!$B$3:$AH$1266,Sheet1!K$1+(Sheet1!$A$1-1)*10,FALSE)&gt;9999,-2,IF(VLOOKUP($A1214,Sheet1!$B$3:$AH$1266,Sheet1!K$1+(Sheet1!$A$1-1)*10,FALSE)&gt;999,-1,0)))))))</f>
        <v>11600</v>
      </c>
      <c r="AB1214" s="66">
        <f>IF(ISNA(VLOOKUP($A1214,Sheet1!$B$3:$AH$1266,Sheet1!L$1+(Sheet1!$A$1-1)*10,FALSE))=TRUE,"---",IF(VLOOKUP($A1214,Sheet1!$B$3:$AH$1266,Sheet1!L$1+(Sheet1!$A$1-1)*10,FALSE)="---","---", (ROUND(VLOOKUP($A1214,Sheet1!$B$3:$AH$1266,Sheet1!L$1+(Sheet1!$A$1-1)*10,FALSE),IF(VLOOKUP($A1214,Sheet1!$B$3:$AH$1266,Sheet1!L$1+(Sheet1!$A$1-1)*10,FALSE)&gt;99999,-3,IF(VLOOKUP($A1214,Sheet1!$B$3:$AH$1266,Sheet1!L$1+(Sheet1!$A$1-1)*10,FALSE)&gt;9999,-2,IF(VLOOKUP($A1214,Sheet1!$B$3:$AH$1266,Sheet1!L$1+(Sheet1!$A$1-1)*10,FALSE)&gt;999,-1,0)))))))</f>
        <v>13800</v>
      </c>
      <c r="AC1214" s="66">
        <f>IF(ISNA(VLOOKUP($A1214,Sheet1!$B$3:$AH$1266,Sheet1!M$1+(Sheet1!$A$1-1)*10,FALSE))=TRUE,"---",IF(VLOOKUP($A1214,Sheet1!$B$3:$AH$1266,Sheet1!M$1+(Sheet1!$A$1-1)*10,FALSE)="---","---", (ROUND(VLOOKUP($A1214,Sheet1!$B$3:$AH$1266,Sheet1!M$1+(Sheet1!$A$1-1)*10,FALSE),IF(VLOOKUP($A1214,Sheet1!$B$3:$AH$1266,Sheet1!M$1+(Sheet1!$A$1-1)*10,FALSE)&gt;99999,-3,IF(VLOOKUP($A1214,Sheet1!$B$3:$AH$1266,Sheet1!M$1+(Sheet1!$A$1-1)*10,FALSE)&gt;9999,-2,IF(VLOOKUP($A1214,Sheet1!$B$3:$AH$1266,Sheet1!M$1+(Sheet1!$A$1-1)*10,FALSE)&gt;999,-1,0)))))))</f>
        <v>16200</v>
      </c>
      <c r="AD1214" s="66">
        <f>IF(ISNA(VLOOKUP($A1214,Sheet1!$B$3:$AH$1266,Sheet1!N$1+(Sheet1!$A$1-1)*10,FALSE))=TRUE,"---",IF(VLOOKUP($A1214,Sheet1!$B$3:$AH$1266,Sheet1!N$1+(Sheet1!$A$1-1)*10,FALSE)="---","---", (ROUND(VLOOKUP($A1214,Sheet1!$B$3:$AH$1266,Sheet1!N$1+(Sheet1!$A$1-1)*10,FALSE),IF(VLOOKUP($A1214,Sheet1!$B$3:$AH$1266,Sheet1!N$1+(Sheet1!$A$1-1)*10,FALSE)&gt;99999,-3,IF(VLOOKUP($A1214,Sheet1!$B$3:$AH$1266,Sheet1!N$1+(Sheet1!$A$1-1)*10,FALSE)&gt;9999,-2,IF(VLOOKUP($A1214,Sheet1!$B$3:$AH$1266,Sheet1!N$1+(Sheet1!$A$1-1)*10,FALSE)&gt;999,-1,0)))))))</f>
        <v>19600</v>
      </c>
    </row>
    <row r="1215" spans="1:30" ht="25.5" customHeight="1" x14ac:dyDescent="0.25">
      <c r="A1215" s="125" t="s">
        <v>1790</v>
      </c>
      <c r="B1215" s="126" t="s">
        <v>1791</v>
      </c>
      <c r="C1215" s="125">
        <v>420910</v>
      </c>
      <c r="D1215" s="125">
        <v>764243</v>
      </c>
      <c r="E1215" s="70" t="s">
        <v>3026</v>
      </c>
      <c r="F1215" s="139" t="s">
        <v>4405</v>
      </c>
      <c r="G1215" s="127" t="s">
        <v>160</v>
      </c>
      <c r="H1215" s="128">
        <v>1.65</v>
      </c>
      <c r="I1215" s="112">
        <v>21374</v>
      </c>
      <c r="J1215" s="140" t="s">
        <v>4405</v>
      </c>
      <c r="K1215" s="127" t="s">
        <v>17</v>
      </c>
      <c r="L1215" s="115">
        <v>370</v>
      </c>
      <c r="M1215" s="116">
        <v>224</v>
      </c>
      <c r="N1215" s="127" t="s">
        <v>145</v>
      </c>
      <c r="O1215" s="68" t="s">
        <v>4405</v>
      </c>
      <c r="P1215" s="68" t="s">
        <v>4405</v>
      </c>
      <c r="Q1215" s="68" t="s">
        <v>4405</v>
      </c>
      <c r="R1215" s="74" t="s">
        <v>4405</v>
      </c>
      <c r="S1215" s="64" t="s">
        <v>4367</v>
      </c>
      <c r="T1215" s="64" t="str">
        <f>IF(ISNA(VLOOKUP(A1215,Sheet1!B$3:C$1266,2,FALSE)=TRUE),"NC",VLOOKUP(A1215,Sheet1!B$3:C$1266,2,FALSE))</f>
        <v>NC</v>
      </c>
      <c r="U1215" s="65" t="str">
        <f>IF(ISNA(VLOOKUP($A1215,Sheet1!$B$3:$AH$1266,Sheet1!E$1+(Sheet1!$A$1-1)*10,FALSE))=TRUE,"---",IF(VLOOKUP($A1215,Sheet1!$B$3:$AH$1266,Sheet1!E$1+(Sheet1!$A$1-1)*10,FALSE)="---","---", (ROUND(VLOOKUP($A1215,Sheet1!$B$3:$AH$1266,Sheet1!E$1+(Sheet1!$A$1-1)*10,FALSE),IF(VLOOKUP($A1215,Sheet1!$B$3:$AH$1266,Sheet1!E$1+(Sheet1!$A$1-1)*10,FALSE)&gt;99999,-3,IF(VLOOKUP($A1215,Sheet1!$B$3:$AH$1266,Sheet1!E$1+(Sheet1!$A$1-1)*10,FALSE)&gt;9999,-2,IF(VLOOKUP($A1215,Sheet1!$B$3:$AH$1266,Sheet1!E$1+(Sheet1!$A$1-1)*10,FALSE)&gt;999,-1,0)))))))</f>
        <v>---</v>
      </c>
      <c r="V1215" s="65" t="str">
        <f>IF(ISNA(VLOOKUP($A1215,Sheet1!$B$3:$AH$1266,Sheet1!F$1+(Sheet1!$A$1-1)*10,FALSE))=TRUE,"---",IF(VLOOKUP($A1215,Sheet1!$B$3:$AH$1266,Sheet1!F$1+(Sheet1!$A$1-1)*10,FALSE)="---","---", (ROUND(VLOOKUP($A1215,Sheet1!$B$3:$AH$1266,Sheet1!F$1+(Sheet1!$A$1-1)*10,FALSE),IF(VLOOKUP($A1215,Sheet1!$B$3:$AH$1266,Sheet1!F$1+(Sheet1!$A$1-1)*10,FALSE)&gt;99999,-3,IF(VLOOKUP($A1215,Sheet1!$B$3:$AH$1266,Sheet1!F$1+(Sheet1!$A$1-1)*10,FALSE)&gt;9999,-2,IF(VLOOKUP($A1215,Sheet1!$B$3:$AH$1266,Sheet1!F$1+(Sheet1!$A$1-1)*10,FALSE)&gt;999,-1,0)))))))</f>
        <v>---</v>
      </c>
      <c r="W1215" s="65" t="str">
        <f>IF(ISNA(VLOOKUP($A1215,Sheet1!$B$3:$AH$1266,Sheet1!G$1+(Sheet1!$A$1-1)*10,FALSE))=TRUE,"---",IF(VLOOKUP($A1215,Sheet1!$B$3:$AH$1266,Sheet1!G$1+(Sheet1!$A$1-1)*10,FALSE)="---","---", (ROUND(VLOOKUP($A1215,Sheet1!$B$3:$AH$1266,Sheet1!G$1+(Sheet1!$A$1-1)*10,FALSE),IF(VLOOKUP($A1215,Sheet1!$B$3:$AH$1266,Sheet1!G$1+(Sheet1!$A$1-1)*10,FALSE)&gt;99999,-3,IF(VLOOKUP($A1215,Sheet1!$B$3:$AH$1266,Sheet1!G$1+(Sheet1!$A$1-1)*10,FALSE)&gt;9999,-2,IF(VLOOKUP($A1215,Sheet1!$B$3:$AH$1266,Sheet1!G$1+(Sheet1!$A$1-1)*10,FALSE)&gt;999,-1,0)))))))</f>
        <v>---</v>
      </c>
      <c r="X1215" s="65" t="str">
        <f>IF(ISNA(VLOOKUP($A1215,Sheet1!$B$3:$AH$1266,Sheet1!H$1+(Sheet1!$A$1-1)*10,FALSE))=TRUE,"---",IF(VLOOKUP($A1215,Sheet1!$B$3:$AH$1266,Sheet1!H$1+(Sheet1!$A$1-1)*10,FALSE)="---","---", (ROUND(VLOOKUP($A1215,Sheet1!$B$3:$AH$1266,Sheet1!H$1+(Sheet1!$A$1-1)*10,FALSE),IF(VLOOKUP($A1215,Sheet1!$B$3:$AH$1266,Sheet1!H$1+(Sheet1!$A$1-1)*10,FALSE)&gt;99999,-3,IF(VLOOKUP($A1215,Sheet1!$B$3:$AH$1266,Sheet1!H$1+(Sheet1!$A$1-1)*10,FALSE)&gt;9999,-2,IF(VLOOKUP($A1215,Sheet1!$B$3:$AH$1266,Sheet1!H$1+(Sheet1!$A$1-1)*10,FALSE)&gt;999,-1,0)))))))</f>
        <v>---</v>
      </c>
      <c r="Y1215" s="65" t="str">
        <f>IF(ISNA(VLOOKUP($A1215,Sheet1!$B$3:$AH$1266,Sheet1!I$1+(Sheet1!$A$1-1)*10,FALSE))=TRUE,"---",IF(VLOOKUP($A1215,Sheet1!$B$3:$AH$1266,Sheet1!I$1+(Sheet1!$A$1-1)*10,FALSE)="---","---", (ROUND(VLOOKUP($A1215,Sheet1!$B$3:$AH$1266,Sheet1!I$1+(Sheet1!$A$1-1)*10,FALSE),IF(VLOOKUP($A1215,Sheet1!$B$3:$AH$1266,Sheet1!I$1+(Sheet1!$A$1-1)*10,FALSE)&gt;99999,-3,IF(VLOOKUP($A1215,Sheet1!$B$3:$AH$1266,Sheet1!I$1+(Sheet1!$A$1-1)*10,FALSE)&gt;9999,-2,IF(VLOOKUP($A1215,Sheet1!$B$3:$AH$1266,Sheet1!I$1+(Sheet1!$A$1-1)*10,FALSE)&gt;999,-1,0)))))))</f>
        <v>---</v>
      </c>
      <c r="Z1215" s="65" t="str">
        <f>IF(ISNA(VLOOKUP($A1215,Sheet1!$B$3:$AH$1266,Sheet1!J$1+(Sheet1!$A$1-1)*10,FALSE))=TRUE,"---",IF(VLOOKUP($A1215,Sheet1!$B$3:$AH$1266,Sheet1!J$1+(Sheet1!$A$1-1)*10,FALSE)="---","---", (ROUND(VLOOKUP($A1215,Sheet1!$B$3:$AH$1266,Sheet1!J$1+(Sheet1!$A$1-1)*10,FALSE),IF(VLOOKUP($A1215,Sheet1!$B$3:$AH$1266,Sheet1!J$1+(Sheet1!$A$1-1)*10,FALSE)&gt;99999,-3,IF(VLOOKUP($A1215,Sheet1!$B$3:$AH$1266,Sheet1!J$1+(Sheet1!$A$1-1)*10,FALSE)&gt;9999,-2,IF(VLOOKUP($A1215,Sheet1!$B$3:$AH$1266,Sheet1!J$1+(Sheet1!$A$1-1)*10,FALSE)&gt;999,-1,0)))))))</f>
        <v>---</v>
      </c>
      <c r="AA1215" s="65" t="str">
        <f>IF(ISNA(VLOOKUP($A1215,Sheet1!$B$3:$AH$1266,Sheet1!K$1+(Sheet1!$A$1-1)*10,FALSE))=TRUE,"---",IF(VLOOKUP($A1215,Sheet1!$B$3:$AH$1266,Sheet1!K$1+(Sheet1!$A$1-1)*10,FALSE)="---","---", (ROUND(VLOOKUP($A1215,Sheet1!$B$3:$AH$1266,Sheet1!K$1+(Sheet1!$A$1-1)*10,FALSE),IF(VLOOKUP($A1215,Sheet1!$B$3:$AH$1266,Sheet1!K$1+(Sheet1!$A$1-1)*10,FALSE)&gt;99999,-3,IF(VLOOKUP($A1215,Sheet1!$B$3:$AH$1266,Sheet1!K$1+(Sheet1!$A$1-1)*10,FALSE)&gt;9999,-2,IF(VLOOKUP($A1215,Sheet1!$B$3:$AH$1266,Sheet1!K$1+(Sheet1!$A$1-1)*10,FALSE)&gt;999,-1,0)))))))</f>
        <v>---</v>
      </c>
      <c r="AB1215" s="65" t="str">
        <f>IF(ISNA(VLOOKUP($A1215,Sheet1!$B$3:$AH$1266,Sheet1!L$1+(Sheet1!$A$1-1)*10,FALSE))=TRUE,"---",IF(VLOOKUP($A1215,Sheet1!$B$3:$AH$1266,Sheet1!L$1+(Sheet1!$A$1-1)*10,FALSE)="---","---", (ROUND(VLOOKUP($A1215,Sheet1!$B$3:$AH$1266,Sheet1!L$1+(Sheet1!$A$1-1)*10,FALSE),IF(VLOOKUP($A1215,Sheet1!$B$3:$AH$1266,Sheet1!L$1+(Sheet1!$A$1-1)*10,FALSE)&gt;99999,-3,IF(VLOOKUP($A1215,Sheet1!$B$3:$AH$1266,Sheet1!L$1+(Sheet1!$A$1-1)*10,FALSE)&gt;9999,-2,IF(VLOOKUP($A1215,Sheet1!$B$3:$AH$1266,Sheet1!L$1+(Sheet1!$A$1-1)*10,FALSE)&gt;999,-1,0)))))))</f>
        <v>---</v>
      </c>
      <c r="AC1215" s="65" t="str">
        <f>IF(ISNA(VLOOKUP($A1215,Sheet1!$B$3:$AH$1266,Sheet1!M$1+(Sheet1!$A$1-1)*10,FALSE))=TRUE,"---",IF(VLOOKUP($A1215,Sheet1!$B$3:$AH$1266,Sheet1!M$1+(Sheet1!$A$1-1)*10,FALSE)="---","---", (ROUND(VLOOKUP($A1215,Sheet1!$B$3:$AH$1266,Sheet1!M$1+(Sheet1!$A$1-1)*10,FALSE),IF(VLOOKUP($A1215,Sheet1!$B$3:$AH$1266,Sheet1!M$1+(Sheet1!$A$1-1)*10,FALSE)&gt;99999,-3,IF(VLOOKUP($A1215,Sheet1!$B$3:$AH$1266,Sheet1!M$1+(Sheet1!$A$1-1)*10,FALSE)&gt;9999,-2,IF(VLOOKUP($A1215,Sheet1!$B$3:$AH$1266,Sheet1!M$1+(Sheet1!$A$1-1)*10,FALSE)&gt;999,-1,0)))))))</f>
        <v>---</v>
      </c>
      <c r="AD1215" s="65" t="str">
        <f>IF(ISNA(VLOOKUP($A1215,Sheet1!$B$3:$AH$1266,Sheet1!N$1+(Sheet1!$A$1-1)*10,FALSE))=TRUE,"---",IF(VLOOKUP($A1215,Sheet1!$B$3:$AH$1266,Sheet1!N$1+(Sheet1!$A$1-1)*10,FALSE)="---","---", (ROUND(VLOOKUP($A1215,Sheet1!$B$3:$AH$1266,Sheet1!N$1+(Sheet1!$A$1-1)*10,FALSE),IF(VLOOKUP($A1215,Sheet1!$B$3:$AH$1266,Sheet1!N$1+(Sheet1!$A$1-1)*10,FALSE)&gt;99999,-3,IF(VLOOKUP($A1215,Sheet1!$B$3:$AH$1266,Sheet1!N$1+(Sheet1!$A$1-1)*10,FALSE)&gt;9999,-2,IF(VLOOKUP($A1215,Sheet1!$B$3:$AH$1266,Sheet1!N$1+(Sheet1!$A$1-1)*10,FALSE)&gt;999,-1,0)))))))</f>
        <v>---</v>
      </c>
    </row>
    <row r="1216" spans="1:30" ht="25.5" customHeight="1" x14ac:dyDescent="0.25">
      <c r="A1216" s="304" t="s">
        <v>1792</v>
      </c>
      <c r="B1216" s="393" t="s">
        <v>1793</v>
      </c>
      <c r="C1216" s="304">
        <v>420008</v>
      </c>
      <c r="D1216" s="304">
        <v>763805</v>
      </c>
      <c r="E1216" s="305" t="s">
        <v>3026</v>
      </c>
      <c r="F1216" s="117" t="s">
        <v>4802</v>
      </c>
      <c r="G1216" s="118" t="s">
        <v>286</v>
      </c>
      <c r="H1216" s="437">
        <v>2506</v>
      </c>
      <c r="I1216" s="119">
        <v>26473</v>
      </c>
      <c r="J1216" s="120">
        <v>31.62</v>
      </c>
      <c r="K1216" s="118" t="s">
        <v>24</v>
      </c>
      <c r="L1216" s="122">
        <v>189000</v>
      </c>
      <c r="M1216" s="123">
        <v>75.400000000000006</v>
      </c>
      <c r="N1216" s="118" t="s">
        <v>1794</v>
      </c>
      <c r="O1216" s="71" t="str">
        <f t="shared" si="40"/>
        <v>&lt;0.2</v>
      </c>
      <c r="P1216" s="71">
        <f>IF(O1216&lt;&gt;"",VLOOKUP($A1216,Sheet4!$A$2:$O$1309,14,FALSE)*100,"")</f>
        <v>0.56937797932326006</v>
      </c>
      <c r="Q1216" s="71">
        <f>IF(P1216&lt;&gt;"",VLOOKUP($A1216,Sheet4!$A$2:$O$1309,15,FALSE)*100,"")</f>
        <v>5.4394717390716547</v>
      </c>
      <c r="R1216" s="73" t="str">
        <f t="shared" si="41"/>
        <v>&gt;500</v>
      </c>
      <c r="S1216" s="357" t="s">
        <v>4367</v>
      </c>
      <c r="T1216" s="357" t="str">
        <f>IF(ISNA(VLOOKUP(A1216,Sheet1!B$3:C$1266,2,FALSE)=TRUE),"NC",VLOOKUP(A1216,Sheet1!B$3:C$1266,2,FALSE))</f>
        <v>Regulated</v>
      </c>
      <c r="U1216" s="385">
        <f>IF(ISNA(VLOOKUP($A1216,Sheet1!$B$3:$AH$1266,Sheet1!E$1+(Sheet1!$A$1-1)*10,FALSE))=TRUE,"---",IF(VLOOKUP($A1216,Sheet1!$B$3:$AH$1266,Sheet1!E$1+(Sheet1!$A$1-1)*10,FALSE)="---","---", (ROUND(VLOOKUP($A1216,Sheet1!$B$3:$AH$1266,Sheet1!E$1+(Sheet1!$A$1-1)*10,FALSE),IF(VLOOKUP($A1216,Sheet1!$B$3:$AH$1266,Sheet1!E$1+(Sheet1!$A$1-1)*10,FALSE)&gt;99999,-3,IF(VLOOKUP($A1216,Sheet1!$B$3:$AH$1266,Sheet1!E$1+(Sheet1!$A$1-1)*10,FALSE)&gt;9999,-2,IF(VLOOKUP($A1216,Sheet1!$B$3:$AH$1266,Sheet1!E$1+(Sheet1!$A$1-1)*10,FALSE)&gt;999,-1,0)))))))</f>
        <v>28900</v>
      </c>
      <c r="V1216" s="385">
        <f>IF(ISNA(VLOOKUP($A1216,Sheet1!$B$3:$AH$1266,Sheet1!F$1+(Sheet1!$A$1-1)*10,FALSE))=TRUE,"---",IF(VLOOKUP($A1216,Sheet1!$B$3:$AH$1266,Sheet1!F$1+(Sheet1!$A$1-1)*10,FALSE)="---","---", (ROUND(VLOOKUP($A1216,Sheet1!$B$3:$AH$1266,Sheet1!F$1+(Sheet1!$A$1-1)*10,FALSE),IF(VLOOKUP($A1216,Sheet1!$B$3:$AH$1266,Sheet1!F$1+(Sheet1!$A$1-1)*10,FALSE)&gt;99999,-3,IF(VLOOKUP($A1216,Sheet1!$B$3:$AH$1266,Sheet1!F$1+(Sheet1!$A$1-1)*10,FALSE)&gt;9999,-2,IF(VLOOKUP($A1216,Sheet1!$B$3:$AH$1266,Sheet1!F$1+(Sheet1!$A$1-1)*10,FALSE)&gt;999,-1,0)))))))</f>
        <v>33000</v>
      </c>
      <c r="W1216" s="385">
        <f>IF(ISNA(VLOOKUP($A1216,Sheet1!$B$3:$AH$1266,Sheet1!G$1+(Sheet1!$A$1-1)*10,FALSE))=TRUE,"---",IF(VLOOKUP($A1216,Sheet1!$B$3:$AH$1266,Sheet1!G$1+(Sheet1!$A$1-1)*10,FALSE)="---","---", (ROUND(VLOOKUP($A1216,Sheet1!$B$3:$AH$1266,Sheet1!G$1+(Sheet1!$A$1-1)*10,FALSE),IF(VLOOKUP($A1216,Sheet1!$B$3:$AH$1266,Sheet1!G$1+(Sheet1!$A$1-1)*10,FALSE)&gt;99999,-3,IF(VLOOKUP($A1216,Sheet1!$B$3:$AH$1266,Sheet1!G$1+(Sheet1!$A$1-1)*10,FALSE)&gt;9999,-2,IF(VLOOKUP($A1216,Sheet1!$B$3:$AH$1266,Sheet1!G$1+(Sheet1!$A$1-1)*10,FALSE)&gt;999,-1,0)))))))</f>
        <v>38200</v>
      </c>
      <c r="X1216" s="385">
        <f>IF(ISNA(VLOOKUP($A1216,Sheet1!$B$3:$AH$1266,Sheet1!H$1+(Sheet1!$A$1-1)*10,FALSE))=TRUE,"---",IF(VLOOKUP($A1216,Sheet1!$B$3:$AH$1266,Sheet1!H$1+(Sheet1!$A$1-1)*10,FALSE)="---","---", (ROUND(VLOOKUP($A1216,Sheet1!$B$3:$AH$1266,Sheet1!H$1+(Sheet1!$A$1-1)*10,FALSE),IF(VLOOKUP($A1216,Sheet1!$B$3:$AH$1266,Sheet1!H$1+(Sheet1!$A$1-1)*10,FALSE)&gt;99999,-3,IF(VLOOKUP($A1216,Sheet1!$B$3:$AH$1266,Sheet1!H$1+(Sheet1!$A$1-1)*10,FALSE)&gt;9999,-2,IF(VLOOKUP($A1216,Sheet1!$B$3:$AH$1266,Sheet1!H$1+(Sheet1!$A$1-1)*10,FALSE)&gt;999,-1,0)))))))</f>
        <v>51100</v>
      </c>
      <c r="Y1216" s="385">
        <f>IF(ISNA(VLOOKUP($A1216,Sheet1!$B$3:$AH$1266,Sheet1!I$1+(Sheet1!$A$1-1)*10,FALSE))=TRUE,"---",IF(VLOOKUP($A1216,Sheet1!$B$3:$AH$1266,Sheet1!I$1+(Sheet1!$A$1-1)*10,FALSE)="---","---", (ROUND(VLOOKUP($A1216,Sheet1!$B$3:$AH$1266,Sheet1!I$1+(Sheet1!$A$1-1)*10,FALSE),IF(VLOOKUP($A1216,Sheet1!$B$3:$AH$1266,Sheet1!I$1+(Sheet1!$A$1-1)*10,FALSE)&gt;99999,-3,IF(VLOOKUP($A1216,Sheet1!$B$3:$AH$1266,Sheet1!I$1+(Sheet1!$A$1-1)*10,FALSE)&gt;9999,-2,IF(VLOOKUP($A1216,Sheet1!$B$3:$AH$1266,Sheet1!I$1+(Sheet1!$A$1-1)*10,FALSE)&gt;999,-1,0)))))))</f>
        <v>59900</v>
      </c>
      <c r="Z1216" s="385">
        <f>IF(ISNA(VLOOKUP($A1216,Sheet1!$B$3:$AH$1266,Sheet1!J$1+(Sheet1!$A$1-1)*10,FALSE))=TRUE,"---",IF(VLOOKUP($A1216,Sheet1!$B$3:$AH$1266,Sheet1!J$1+(Sheet1!$A$1-1)*10,FALSE)="---","---", (ROUND(VLOOKUP($A1216,Sheet1!$B$3:$AH$1266,Sheet1!J$1+(Sheet1!$A$1-1)*10,FALSE),IF(VLOOKUP($A1216,Sheet1!$B$3:$AH$1266,Sheet1!J$1+(Sheet1!$A$1-1)*10,FALSE)&gt;99999,-3,IF(VLOOKUP($A1216,Sheet1!$B$3:$AH$1266,Sheet1!J$1+(Sheet1!$A$1-1)*10,FALSE)&gt;9999,-2,IF(VLOOKUP($A1216,Sheet1!$B$3:$AH$1266,Sheet1!J$1+(Sheet1!$A$1-1)*10,FALSE)&gt;999,-1,0)))))))</f>
        <v>71100</v>
      </c>
      <c r="AA1216" s="385">
        <f>IF(ISNA(VLOOKUP($A1216,Sheet1!$B$3:$AH$1266,Sheet1!K$1+(Sheet1!$A$1-1)*10,FALSE))=TRUE,"---",IF(VLOOKUP($A1216,Sheet1!$B$3:$AH$1266,Sheet1!K$1+(Sheet1!$A$1-1)*10,FALSE)="---","---", (ROUND(VLOOKUP($A1216,Sheet1!$B$3:$AH$1266,Sheet1!K$1+(Sheet1!$A$1-1)*10,FALSE),IF(VLOOKUP($A1216,Sheet1!$B$3:$AH$1266,Sheet1!K$1+(Sheet1!$A$1-1)*10,FALSE)&gt;99999,-3,IF(VLOOKUP($A1216,Sheet1!$B$3:$AH$1266,Sheet1!K$1+(Sheet1!$A$1-1)*10,FALSE)&gt;9999,-2,IF(VLOOKUP($A1216,Sheet1!$B$3:$AH$1266,Sheet1!K$1+(Sheet1!$A$1-1)*10,FALSE)&gt;999,-1,0)))))))</f>
        <v>79600</v>
      </c>
      <c r="AB1216" s="385">
        <f>IF(ISNA(VLOOKUP($A1216,Sheet1!$B$3:$AH$1266,Sheet1!L$1+(Sheet1!$A$1-1)*10,FALSE))=TRUE,"---",IF(VLOOKUP($A1216,Sheet1!$B$3:$AH$1266,Sheet1!L$1+(Sheet1!$A$1-1)*10,FALSE)="---","---", (ROUND(VLOOKUP($A1216,Sheet1!$B$3:$AH$1266,Sheet1!L$1+(Sheet1!$A$1-1)*10,FALSE),IF(VLOOKUP($A1216,Sheet1!$B$3:$AH$1266,Sheet1!L$1+(Sheet1!$A$1-1)*10,FALSE)&gt;99999,-3,IF(VLOOKUP($A1216,Sheet1!$B$3:$AH$1266,Sheet1!L$1+(Sheet1!$A$1-1)*10,FALSE)&gt;9999,-2,IF(VLOOKUP($A1216,Sheet1!$B$3:$AH$1266,Sheet1!L$1+(Sheet1!$A$1-1)*10,FALSE)&gt;999,-1,0)))))))</f>
        <v>88300</v>
      </c>
      <c r="AC1216" s="385">
        <f>IF(ISNA(VLOOKUP($A1216,Sheet1!$B$3:$AH$1266,Sheet1!M$1+(Sheet1!$A$1-1)*10,FALSE))=TRUE,"---",IF(VLOOKUP($A1216,Sheet1!$B$3:$AH$1266,Sheet1!M$1+(Sheet1!$A$1-1)*10,FALSE)="---","---", (ROUND(VLOOKUP($A1216,Sheet1!$B$3:$AH$1266,Sheet1!M$1+(Sheet1!$A$1-1)*10,FALSE),IF(VLOOKUP($A1216,Sheet1!$B$3:$AH$1266,Sheet1!M$1+(Sheet1!$A$1-1)*10,FALSE)&gt;99999,-3,IF(VLOOKUP($A1216,Sheet1!$B$3:$AH$1266,Sheet1!M$1+(Sheet1!$A$1-1)*10,FALSE)&gt;9999,-2,IF(VLOOKUP($A1216,Sheet1!$B$3:$AH$1266,Sheet1!M$1+(Sheet1!$A$1-1)*10,FALSE)&gt;999,-1,0)))))))</f>
        <v>97100</v>
      </c>
      <c r="AD1216" s="385">
        <f>IF(ISNA(VLOOKUP($A1216,Sheet1!$B$3:$AH$1266,Sheet1!N$1+(Sheet1!$A$1-1)*10,FALSE))=TRUE,"---",IF(VLOOKUP($A1216,Sheet1!$B$3:$AH$1266,Sheet1!N$1+(Sheet1!$A$1-1)*10,FALSE)="---","---", (ROUND(VLOOKUP($A1216,Sheet1!$B$3:$AH$1266,Sheet1!N$1+(Sheet1!$A$1-1)*10,FALSE),IF(VLOOKUP($A1216,Sheet1!$B$3:$AH$1266,Sheet1!N$1+(Sheet1!$A$1-1)*10,FALSE)&gt;99999,-3,IF(VLOOKUP($A1216,Sheet1!$B$3:$AH$1266,Sheet1!N$1+(Sheet1!$A$1-1)*10,FALSE)&gt;9999,-2,IF(VLOOKUP($A1216,Sheet1!$B$3:$AH$1266,Sheet1!N$1+(Sheet1!$A$1-1)*10,FALSE)&gt;999,-1,0)))))))</f>
        <v>109000</v>
      </c>
    </row>
    <row r="1217" spans="1:30" ht="25.5" customHeight="1" x14ac:dyDescent="0.25">
      <c r="A1217" s="304"/>
      <c r="B1217" s="346"/>
      <c r="C1217" s="304"/>
      <c r="D1217" s="304"/>
      <c r="E1217" s="305" t="e">
        <v>#N/A</v>
      </c>
      <c r="F1217" s="117" t="s">
        <v>4803</v>
      </c>
      <c r="G1217" s="118" t="s">
        <v>31</v>
      </c>
      <c r="H1217" s="437"/>
      <c r="I1217" s="119">
        <v>35084</v>
      </c>
      <c r="J1217" s="120">
        <v>19.71</v>
      </c>
      <c r="K1217" s="118" t="s">
        <v>20</v>
      </c>
      <c r="L1217" s="122">
        <v>77800</v>
      </c>
      <c r="M1217" s="164">
        <v>31</v>
      </c>
      <c r="N1217" s="118" t="s">
        <v>64</v>
      </c>
      <c r="O1217" s="71" t="s">
        <v>4405</v>
      </c>
      <c r="P1217" s="71" t="s">
        <v>4405</v>
      </c>
      <c r="Q1217" s="71" t="s">
        <v>4405</v>
      </c>
      <c r="R1217" s="73" t="s">
        <v>4405</v>
      </c>
      <c r="S1217" s="357" t="e">
        <v>#N/A</v>
      </c>
      <c r="T1217" s="357" t="str">
        <f>IF(ISNA(VLOOKUP(A1217,Sheet1!B$3:C$1266,2,FALSE)=TRUE),"ND",VLOOKUP(A1217,Sheet1!B$3:C$1266,2,FALSE))</f>
        <v>ND</v>
      </c>
      <c r="U1217" s="385" t="str">
        <f>IF(ISNA(VLOOKUP($A1217,Sheet1!$B$3:$AH$1266,Sheet1!E$1+(Sheet1!$A$1-1)*10,FALSE))=TRUE,"---",IF(VLOOKUP($A1217,Sheet1!$B$3:$AH$1266,Sheet1!E$1+(Sheet1!$A$1-1)*10,FALSE)="---","---", (ROUND(VLOOKUP($A1217,Sheet1!$B$3:$AH$1266,Sheet1!E$1+(Sheet1!$A$1-1)*10,FALSE),IF(VLOOKUP($A1217,Sheet1!$B$3:$AH$1266,Sheet1!E$1+(Sheet1!$A$1-1)*10,FALSE)&gt;99999,-3,IF(VLOOKUP($A1217,Sheet1!$B$3:$AH$1266,Sheet1!E$1+(Sheet1!$A$1-1)*10,FALSE)&gt;9999,-2,IF(VLOOKUP($A1217,Sheet1!$B$3:$AH$1266,Sheet1!E$1+(Sheet1!$A$1-1)*10,FALSE)&gt;999,-1,0)))))))</f>
        <v>---</v>
      </c>
      <c r="V1217" s="385" t="str">
        <f>IF(ISNA(VLOOKUP($A1217,Sheet1!$B$3:$AH$1266,Sheet1!F$1+(Sheet1!$A$1-1)*10,FALSE))=TRUE,"---",IF(VLOOKUP($A1217,Sheet1!$B$3:$AH$1266,Sheet1!F$1+(Sheet1!$A$1-1)*10,FALSE)="---","---", (ROUND(VLOOKUP($A1217,Sheet1!$B$3:$AH$1266,Sheet1!F$1+(Sheet1!$A$1-1)*10,FALSE),IF(VLOOKUP($A1217,Sheet1!$B$3:$AH$1266,Sheet1!F$1+(Sheet1!$A$1-1)*10,FALSE)&gt;99999,-3,IF(VLOOKUP($A1217,Sheet1!$B$3:$AH$1266,Sheet1!F$1+(Sheet1!$A$1-1)*10,FALSE)&gt;9999,-2,IF(VLOOKUP($A1217,Sheet1!$B$3:$AH$1266,Sheet1!F$1+(Sheet1!$A$1-1)*10,FALSE)&gt;999,-1,0)))))))</f>
        <v>---</v>
      </c>
      <c r="W1217" s="385" t="str">
        <f>IF(ISNA(VLOOKUP($A1217,Sheet1!$B$3:$AH$1266,Sheet1!G$1+(Sheet1!$A$1-1)*10,FALSE))=TRUE,"---",IF(VLOOKUP($A1217,Sheet1!$B$3:$AH$1266,Sheet1!G$1+(Sheet1!$A$1-1)*10,FALSE)="---","---", (ROUND(VLOOKUP($A1217,Sheet1!$B$3:$AH$1266,Sheet1!G$1+(Sheet1!$A$1-1)*10,FALSE),IF(VLOOKUP($A1217,Sheet1!$B$3:$AH$1266,Sheet1!G$1+(Sheet1!$A$1-1)*10,FALSE)&gt;99999,-3,IF(VLOOKUP($A1217,Sheet1!$B$3:$AH$1266,Sheet1!G$1+(Sheet1!$A$1-1)*10,FALSE)&gt;9999,-2,IF(VLOOKUP($A1217,Sheet1!$B$3:$AH$1266,Sheet1!G$1+(Sheet1!$A$1-1)*10,FALSE)&gt;999,-1,0)))))))</f>
        <v>---</v>
      </c>
      <c r="X1217" s="385" t="str">
        <f>IF(ISNA(VLOOKUP($A1217,Sheet1!$B$3:$AH$1266,Sheet1!H$1+(Sheet1!$A$1-1)*10,FALSE))=TRUE,"---",IF(VLOOKUP($A1217,Sheet1!$B$3:$AH$1266,Sheet1!H$1+(Sheet1!$A$1-1)*10,FALSE)="---","---", (ROUND(VLOOKUP($A1217,Sheet1!$B$3:$AH$1266,Sheet1!H$1+(Sheet1!$A$1-1)*10,FALSE),IF(VLOOKUP($A1217,Sheet1!$B$3:$AH$1266,Sheet1!H$1+(Sheet1!$A$1-1)*10,FALSE)&gt;99999,-3,IF(VLOOKUP($A1217,Sheet1!$B$3:$AH$1266,Sheet1!H$1+(Sheet1!$A$1-1)*10,FALSE)&gt;9999,-2,IF(VLOOKUP($A1217,Sheet1!$B$3:$AH$1266,Sheet1!H$1+(Sheet1!$A$1-1)*10,FALSE)&gt;999,-1,0)))))))</f>
        <v>---</v>
      </c>
      <c r="Y1217" s="385" t="str">
        <f>IF(ISNA(VLOOKUP($A1217,Sheet1!$B$3:$AH$1266,Sheet1!I$1+(Sheet1!$A$1-1)*10,FALSE))=TRUE,"---",IF(VLOOKUP($A1217,Sheet1!$B$3:$AH$1266,Sheet1!I$1+(Sheet1!$A$1-1)*10,FALSE)="---","---", (ROUND(VLOOKUP($A1217,Sheet1!$B$3:$AH$1266,Sheet1!I$1+(Sheet1!$A$1-1)*10,FALSE),IF(VLOOKUP($A1217,Sheet1!$B$3:$AH$1266,Sheet1!I$1+(Sheet1!$A$1-1)*10,FALSE)&gt;99999,-3,IF(VLOOKUP($A1217,Sheet1!$B$3:$AH$1266,Sheet1!I$1+(Sheet1!$A$1-1)*10,FALSE)&gt;9999,-2,IF(VLOOKUP($A1217,Sheet1!$B$3:$AH$1266,Sheet1!I$1+(Sheet1!$A$1-1)*10,FALSE)&gt;999,-1,0)))))))</f>
        <v>---</v>
      </c>
      <c r="Z1217" s="385" t="str">
        <f>IF(ISNA(VLOOKUP($A1217,Sheet1!$B$3:$AH$1266,Sheet1!J$1+(Sheet1!$A$1-1)*10,FALSE))=TRUE,"---",IF(VLOOKUP($A1217,Sheet1!$B$3:$AH$1266,Sheet1!J$1+(Sheet1!$A$1-1)*10,FALSE)="---","---", (ROUND(VLOOKUP($A1217,Sheet1!$B$3:$AH$1266,Sheet1!J$1+(Sheet1!$A$1-1)*10,FALSE),IF(VLOOKUP($A1217,Sheet1!$B$3:$AH$1266,Sheet1!J$1+(Sheet1!$A$1-1)*10,FALSE)&gt;99999,-3,IF(VLOOKUP($A1217,Sheet1!$B$3:$AH$1266,Sheet1!J$1+(Sheet1!$A$1-1)*10,FALSE)&gt;9999,-2,IF(VLOOKUP($A1217,Sheet1!$B$3:$AH$1266,Sheet1!J$1+(Sheet1!$A$1-1)*10,FALSE)&gt;999,-1,0)))))))</f>
        <v>---</v>
      </c>
      <c r="AA1217" s="385" t="str">
        <f>IF(ISNA(VLOOKUP($A1217,Sheet1!$B$3:$AH$1266,Sheet1!K$1+(Sheet1!$A$1-1)*10,FALSE))=TRUE,"---",IF(VLOOKUP($A1217,Sheet1!$B$3:$AH$1266,Sheet1!K$1+(Sheet1!$A$1-1)*10,FALSE)="---","---", (ROUND(VLOOKUP($A1217,Sheet1!$B$3:$AH$1266,Sheet1!K$1+(Sheet1!$A$1-1)*10,FALSE),IF(VLOOKUP($A1217,Sheet1!$B$3:$AH$1266,Sheet1!K$1+(Sheet1!$A$1-1)*10,FALSE)&gt;99999,-3,IF(VLOOKUP($A1217,Sheet1!$B$3:$AH$1266,Sheet1!K$1+(Sheet1!$A$1-1)*10,FALSE)&gt;9999,-2,IF(VLOOKUP($A1217,Sheet1!$B$3:$AH$1266,Sheet1!K$1+(Sheet1!$A$1-1)*10,FALSE)&gt;999,-1,0)))))))</f>
        <v>---</v>
      </c>
      <c r="AB1217" s="385" t="str">
        <f>IF(ISNA(VLOOKUP($A1217,Sheet1!$B$3:$AH$1266,Sheet1!L$1+(Sheet1!$A$1-1)*10,FALSE))=TRUE,"---",IF(VLOOKUP($A1217,Sheet1!$B$3:$AH$1266,Sheet1!L$1+(Sheet1!$A$1-1)*10,FALSE)="---","---", (ROUND(VLOOKUP($A1217,Sheet1!$B$3:$AH$1266,Sheet1!L$1+(Sheet1!$A$1-1)*10,FALSE),IF(VLOOKUP($A1217,Sheet1!$B$3:$AH$1266,Sheet1!L$1+(Sheet1!$A$1-1)*10,FALSE)&gt;99999,-3,IF(VLOOKUP($A1217,Sheet1!$B$3:$AH$1266,Sheet1!L$1+(Sheet1!$A$1-1)*10,FALSE)&gt;9999,-2,IF(VLOOKUP($A1217,Sheet1!$B$3:$AH$1266,Sheet1!L$1+(Sheet1!$A$1-1)*10,FALSE)&gt;999,-1,0)))))))</f>
        <v>---</v>
      </c>
      <c r="AC1217" s="385" t="str">
        <f>IF(ISNA(VLOOKUP($A1217,Sheet1!$B$3:$AH$1266,Sheet1!M$1+(Sheet1!$A$1-1)*10,FALSE))=TRUE,"---",IF(VLOOKUP($A1217,Sheet1!$B$3:$AH$1266,Sheet1!M$1+(Sheet1!$A$1-1)*10,FALSE)="---","---", (ROUND(VLOOKUP($A1217,Sheet1!$B$3:$AH$1266,Sheet1!M$1+(Sheet1!$A$1-1)*10,FALSE),IF(VLOOKUP($A1217,Sheet1!$B$3:$AH$1266,Sheet1!M$1+(Sheet1!$A$1-1)*10,FALSE)&gt;99999,-3,IF(VLOOKUP($A1217,Sheet1!$B$3:$AH$1266,Sheet1!M$1+(Sheet1!$A$1-1)*10,FALSE)&gt;9999,-2,IF(VLOOKUP($A1217,Sheet1!$B$3:$AH$1266,Sheet1!M$1+(Sheet1!$A$1-1)*10,FALSE)&gt;999,-1,0)))))))</f>
        <v>---</v>
      </c>
      <c r="AD1217" s="385" t="str">
        <f>IF(ISNA(VLOOKUP($A1217,Sheet1!$B$3:$AH$1266,Sheet1!N$1+(Sheet1!$A$1-1)*10,FALSE))=TRUE,"---",IF(VLOOKUP($A1217,Sheet1!$B$3:$AH$1266,Sheet1!N$1+(Sheet1!$A$1-1)*10,FALSE)="---","---", (ROUND(VLOOKUP($A1217,Sheet1!$B$3:$AH$1266,Sheet1!N$1+(Sheet1!$A$1-1)*10,FALSE),IF(VLOOKUP($A1217,Sheet1!$B$3:$AH$1266,Sheet1!N$1+(Sheet1!$A$1-1)*10,FALSE)&gt;99999,-3,IF(VLOOKUP($A1217,Sheet1!$B$3:$AH$1266,Sheet1!N$1+(Sheet1!$A$1-1)*10,FALSE)&gt;9999,-2,IF(VLOOKUP($A1217,Sheet1!$B$3:$AH$1266,Sheet1!N$1+(Sheet1!$A$1-1)*10,FALSE)&gt;999,-1,0)))))))</f>
        <v>---</v>
      </c>
    </row>
    <row r="1218" spans="1:30" ht="25.5" customHeight="1" x14ac:dyDescent="0.25">
      <c r="A1218" s="125" t="s">
        <v>1795</v>
      </c>
      <c r="B1218" s="138" t="s">
        <v>1796</v>
      </c>
      <c r="C1218" s="125">
        <v>420024</v>
      </c>
      <c r="D1218" s="125">
        <v>763616</v>
      </c>
      <c r="E1218" s="70" t="s">
        <v>3026</v>
      </c>
      <c r="F1218" s="139" t="s">
        <v>4405</v>
      </c>
      <c r="G1218" s="127" t="s">
        <v>160</v>
      </c>
      <c r="H1218" s="128">
        <v>35.1</v>
      </c>
      <c r="I1218" s="112">
        <v>26473</v>
      </c>
      <c r="J1218" s="140" t="s">
        <v>4405</v>
      </c>
      <c r="K1218" s="127" t="s">
        <v>17</v>
      </c>
      <c r="L1218" s="115">
        <v>3500</v>
      </c>
      <c r="M1218" s="116">
        <v>99.7</v>
      </c>
      <c r="N1218" s="127" t="s">
        <v>457</v>
      </c>
      <c r="O1218" s="68">
        <f t="shared" si="40"/>
        <v>3.155639902650369</v>
      </c>
      <c r="P1218" s="68">
        <f>IF(O1218&lt;&gt;"",VLOOKUP($A1218,Sheet4!$A$2:$O$1309,14,FALSE)*100,"")</f>
        <v>2.4385337771775095</v>
      </c>
      <c r="Q1218" s="68">
        <f>IF(P1218&lt;&gt;"",VLOOKUP($A1218,Sheet4!$A$2:$O$1309,15,FALSE)*100,"")</f>
        <v>21.479880401969965</v>
      </c>
      <c r="R1218" s="74">
        <f t="shared" si="41"/>
        <v>30</v>
      </c>
      <c r="S1218" s="64" t="s">
        <v>4367</v>
      </c>
      <c r="T1218" s="64" t="str">
        <f>IF(ISNA(VLOOKUP(A1218,Sheet1!B$3:C$1266,2,FALSE)=TRUE),"NC",VLOOKUP(A1218,Sheet1!B$3:C$1266,2,FALSE))</f>
        <v>Rural</v>
      </c>
      <c r="U1218" s="65">
        <f>IF(ISNA(VLOOKUP($A1218,Sheet1!$B$3:$AH$1266,Sheet1!E$1+(Sheet1!$A$1-1)*10,FALSE))=TRUE,"---",IF(VLOOKUP($A1218,Sheet1!$B$3:$AH$1266,Sheet1!E$1+(Sheet1!$A$1-1)*10,FALSE)="---","---", (ROUND(VLOOKUP($A1218,Sheet1!$B$3:$AH$1266,Sheet1!E$1+(Sheet1!$A$1-1)*10,FALSE),IF(VLOOKUP($A1218,Sheet1!$B$3:$AH$1266,Sheet1!E$1+(Sheet1!$A$1-1)*10,FALSE)&gt;99999,-3,IF(VLOOKUP($A1218,Sheet1!$B$3:$AH$1266,Sheet1!E$1+(Sheet1!$A$1-1)*10,FALSE)&gt;9999,-2,IF(VLOOKUP($A1218,Sheet1!$B$3:$AH$1266,Sheet1!E$1+(Sheet1!$A$1-1)*10,FALSE)&gt;999,-1,0)))))))</f>
        <v>767</v>
      </c>
      <c r="V1218" s="65">
        <f>IF(ISNA(VLOOKUP($A1218,Sheet1!$B$3:$AH$1266,Sheet1!F$1+(Sheet1!$A$1-1)*10,FALSE))=TRUE,"---",IF(VLOOKUP($A1218,Sheet1!$B$3:$AH$1266,Sheet1!F$1+(Sheet1!$A$1-1)*10,FALSE)="---","---", (ROUND(VLOOKUP($A1218,Sheet1!$B$3:$AH$1266,Sheet1!F$1+(Sheet1!$A$1-1)*10,FALSE),IF(VLOOKUP($A1218,Sheet1!$B$3:$AH$1266,Sheet1!F$1+(Sheet1!$A$1-1)*10,FALSE)&gt;99999,-3,IF(VLOOKUP($A1218,Sheet1!$B$3:$AH$1266,Sheet1!F$1+(Sheet1!$A$1-1)*10,FALSE)&gt;9999,-2,IF(VLOOKUP($A1218,Sheet1!$B$3:$AH$1266,Sheet1!F$1+(Sheet1!$A$1-1)*10,FALSE)&gt;999,-1,0)))))))</f>
        <v>943</v>
      </c>
      <c r="W1218" s="65">
        <f>IF(ISNA(VLOOKUP($A1218,Sheet1!$B$3:$AH$1266,Sheet1!G$1+(Sheet1!$A$1-1)*10,FALSE))=TRUE,"---",IF(VLOOKUP($A1218,Sheet1!$B$3:$AH$1266,Sheet1!G$1+(Sheet1!$A$1-1)*10,FALSE)="---","---", (ROUND(VLOOKUP($A1218,Sheet1!$B$3:$AH$1266,Sheet1!G$1+(Sheet1!$A$1-1)*10,FALSE),IF(VLOOKUP($A1218,Sheet1!$B$3:$AH$1266,Sheet1!G$1+(Sheet1!$A$1-1)*10,FALSE)&gt;99999,-3,IF(VLOOKUP($A1218,Sheet1!$B$3:$AH$1266,Sheet1!G$1+(Sheet1!$A$1-1)*10,FALSE)&gt;9999,-2,IF(VLOOKUP($A1218,Sheet1!$B$3:$AH$1266,Sheet1!G$1+(Sheet1!$A$1-1)*10,FALSE)&gt;999,-1,0)))))))</f>
        <v>1190</v>
      </c>
      <c r="X1218" s="65">
        <f>IF(ISNA(VLOOKUP($A1218,Sheet1!$B$3:$AH$1266,Sheet1!H$1+(Sheet1!$A$1-1)*10,FALSE))=TRUE,"---",IF(VLOOKUP($A1218,Sheet1!$B$3:$AH$1266,Sheet1!H$1+(Sheet1!$A$1-1)*10,FALSE)="---","---", (ROUND(VLOOKUP($A1218,Sheet1!$B$3:$AH$1266,Sheet1!H$1+(Sheet1!$A$1-1)*10,FALSE),IF(VLOOKUP($A1218,Sheet1!$B$3:$AH$1266,Sheet1!H$1+(Sheet1!$A$1-1)*10,FALSE)&gt;99999,-3,IF(VLOOKUP($A1218,Sheet1!$B$3:$AH$1266,Sheet1!H$1+(Sheet1!$A$1-1)*10,FALSE)&gt;9999,-2,IF(VLOOKUP($A1218,Sheet1!$B$3:$AH$1266,Sheet1!H$1+(Sheet1!$A$1-1)*10,FALSE)&gt;999,-1,0)))))))</f>
        <v>1920</v>
      </c>
      <c r="Y1218" s="65">
        <f>IF(ISNA(VLOOKUP($A1218,Sheet1!$B$3:$AH$1266,Sheet1!I$1+(Sheet1!$A$1-1)*10,FALSE))=TRUE,"---",IF(VLOOKUP($A1218,Sheet1!$B$3:$AH$1266,Sheet1!I$1+(Sheet1!$A$1-1)*10,FALSE)="---","---", (ROUND(VLOOKUP($A1218,Sheet1!$B$3:$AH$1266,Sheet1!I$1+(Sheet1!$A$1-1)*10,FALSE),IF(VLOOKUP($A1218,Sheet1!$B$3:$AH$1266,Sheet1!I$1+(Sheet1!$A$1-1)*10,FALSE)&gt;99999,-3,IF(VLOOKUP($A1218,Sheet1!$B$3:$AH$1266,Sheet1!I$1+(Sheet1!$A$1-1)*10,FALSE)&gt;9999,-2,IF(VLOOKUP($A1218,Sheet1!$B$3:$AH$1266,Sheet1!I$1+(Sheet1!$A$1-1)*10,FALSE)&gt;999,-1,0)))))))</f>
        <v>2480</v>
      </c>
      <c r="Z1218" s="65">
        <f>IF(ISNA(VLOOKUP($A1218,Sheet1!$B$3:$AH$1266,Sheet1!J$1+(Sheet1!$A$1-1)*10,FALSE))=TRUE,"---",IF(VLOOKUP($A1218,Sheet1!$B$3:$AH$1266,Sheet1!J$1+(Sheet1!$A$1-1)*10,FALSE)="---","---", (ROUND(VLOOKUP($A1218,Sheet1!$B$3:$AH$1266,Sheet1!J$1+(Sheet1!$A$1-1)*10,FALSE),IF(VLOOKUP($A1218,Sheet1!$B$3:$AH$1266,Sheet1!J$1+(Sheet1!$A$1-1)*10,FALSE)&gt;99999,-3,IF(VLOOKUP($A1218,Sheet1!$B$3:$AH$1266,Sheet1!J$1+(Sheet1!$A$1-1)*10,FALSE)&gt;9999,-2,IF(VLOOKUP($A1218,Sheet1!$B$3:$AH$1266,Sheet1!J$1+(Sheet1!$A$1-1)*10,FALSE)&gt;999,-1,0)))))))</f>
        <v>3240</v>
      </c>
      <c r="AA1218" s="65">
        <f>IF(ISNA(VLOOKUP($A1218,Sheet1!$B$3:$AH$1266,Sheet1!K$1+(Sheet1!$A$1-1)*10,FALSE))=TRUE,"---",IF(VLOOKUP($A1218,Sheet1!$B$3:$AH$1266,Sheet1!K$1+(Sheet1!$A$1-1)*10,FALSE)="---","---", (ROUND(VLOOKUP($A1218,Sheet1!$B$3:$AH$1266,Sheet1!K$1+(Sheet1!$A$1-1)*10,FALSE),IF(VLOOKUP($A1218,Sheet1!$B$3:$AH$1266,Sheet1!K$1+(Sheet1!$A$1-1)*10,FALSE)&gt;99999,-3,IF(VLOOKUP($A1218,Sheet1!$B$3:$AH$1266,Sheet1!K$1+(Sheet1!$A$1-1)*10,FALSE)&gt;9999,-2,IF(VLOOKUP($A1218,Sheet1!$B$3:$AH$1266,Sheet1!K$1+(Sheet1!$A$1-1)*10,FALSE)&gt;999,-1,0)))))))</f>
        <v>3890</v>
      </c>
      <c r="AB1218" s="65">
        <f>IF(ISNA(VLOOKUP($A1218,Sheet1!$B$3:$AH$1266,Sheet1!L$1+(Sheet1!$A$1-1)*10,FALSE))=TRUE,"---",IF(VLOOKUP($A1218,Sheet1!$B$3:$AH$1266,Sheet1!L$1+(Sheet1!$A$1-1)*10,FALSE)="---","---", (ROUND(VLOOKUP($A1218,Sheet1!$B$3:$AH$1266,Sheet1!L$1+(Sheet1!$A$1-1)*10,FALSE),IF(VLOOKUP($A1218,Sheet1!$B$3:$AH$1266,Sheet1!L$1+(Sheet1!$A$1-1)*10,FALSE)&gt;99999,-3,IF(VLOOKUP($A1218,Sheet1!$B$3:$AH$1266,Sheet1!L$1+(Sheet1!$A$1-1)*10,FALSE)&gt;9999,-2,IF(VLOOKUP($A1218,Sheet1!$B$3:$AH$1266,Sheet1!L$1+(Sheet1!$A$1-1)*10,FALSE)&gt;999,-1,0)))))))</f>
        <v>4530</v>
      </c>
      <c r="AC1218" s="65">
        <f>IF(ISNA(VLOOKUP($A1218,Sheet1!$B$3:$AH$1266,Sheet1!M$1+(Sheet1!$A$1-1)*10,FALSE))=TRUE,"---",IF(VLOOKUP($A1218,Sheet1!$B$3:$AH$1266,Sheet1!M$1+(Sheet1!$A$1-1)*10,FALSE)="---","---", (ROUND(VLOOKUP($A1218,Sheet1!$B$3:$AH$1266,Sheet1!M$1+(Sheet1!$A$1-1)*10,FALSE),IF(VLOOKUP($A1218,Sheet1!$B$3:$AH$1266,Sheet1!M$1+(Sheet1!$A$1-1)*10,FALSE)&gt;99999,-3,IF(VLOOKUP($A1218,Sheet1!$B$3:$AH$1266,Sheet1!M$1+(Sheet1!$A$1-1)*10,FALSE)&gt;9999,-2,IF(VLOOKUP($A1218,Sheet1!$B$3:$AH$1266,Sheet1!M$1+(Sheet1!$A$1-1)*10,FALSE)&gt;999,-1,0)))))))</f>
        <v>5220</v>
      </c>
      <c r="AD1218" s="65">
        <f>IF(ISNA(VLOOKUP($A1218,Sheet1!$B$3:$AH$1266,Sheet1!N$1+(Sheet1!$A$1-1)*10,FALSE))=TRUE,"---",IF(VLOOKUP($A1218,Sheet1!$B$3:$AH$1266,Sheet1!N$1+(Sheet1!$A$1-1)*10,FALSE)="---","---", (ROUND(VLOOKUP($A1218,Sheet1!$B$3:$AH$1266,Sheet1!N$1+(Sheet1!$A$1-1)*10,FALSE),IF(VLOOKUP($A1218,Sheet1!$B$3:$AH$1266,Sheet1!N$1+(Sheet1!$A$1-1)*10,FALSE)&gt;99999,-3,IF(VLOOKUP($A1218,Sheet1!$B$3:$AH$1266,Sheet1!N$1+(Sheet1!$A$1-1)*10,FALSE)&gt;9999,-2,IF(VLOOKUP($A1218,Sheet1!$B$3:$AH$1266,Sheet1!N$1+(Sheet1!$A$1-1)*10,FALSE)&gt;999,-1,0)))))))</f>
        <v>6200</v>
      </c>
    </row>
    <row r="1219" spans="1:30" ht="25.5" customHeight="1" thickBot="1" x14ac:dyDescent="0.3">
      <c r="A1219" s="312" t="s">
        <v>1797</v>
      </c>
      <c r="B1219" s="312"/>
      <c r="C1219" s="312"/>
      <c r="D1219" s="312"/>
      <c r="E1219" s="312"/>
      <c r="F1219" s="312"/>
      <c r="G1219" s="312"/>
      <c r="H1219" s="312"/>
      <c r="I1219" s="312"/>
      <c r="J1219" s="312"/>
      <c r="K1219" s="312"/>
      <c r="L1219" s="312"/>
      <c r="M1219" s="312"/>
      <c r="N1219" s="312"/>
      <c r="O1219" s="312"/>
      <c r="P1219" s="312"/>
      <c r="Q1219" s="312"/>
      <c r="R1219" s="312"/>
      <c r="S1219" s="312"/>
      <c r="T1219" s="312"/>
      <c r="U1219" s="312"/>
      <c r="V1219" s="312"/>
      <c r="W1219" s="312"/>
      <c r="X1219" s="312"/>
      <c r="Y1219" s="312"/>
      <c r="Z1219" s="312"/>
      <c r="AA1219" s="312"/>
      <c r="AB1219" s="312"/>
      <c r="AC1219" s="312"/>
      <c r="AD1219" s="312"/>
    </row>
    <row r="1220" spans="1:30" ht="25.5" customHeight="1" thickTop="1" x14ac:dyDescent="0.25">
      <c r="A1220" s="133" t="s">
        <v>1798</v>
      </c>
      <c r="B1220" s="141" t="s">
        <v>1799</v>
      </c>
      <c r="C1220" s="133">
        <v>420123</v>
      </c>
      <c r="D1220" s="133">
        <v>781317</v>
      </c>
      <c r="E1220" s="67" t="s">
        <v>3009</v>
      </c>
      <c r="F1220" s="207" t="s">
        <v>4405</v>
      </c>
      <c r="G1220" s="152" t="s">
        <v>160</v>
      </c>
      <c r="H1220" s="183">
        <v>37</v>
      </c>
      <c r="I1220" s="150">
        <v>26473</v>
      </c>
      <c r="J1220" s="208" t="s">
        <v>4405</v>
      </c>
      <c r="K1220" s="152" t="s">
        <v>17</v>
      </c>
      <c r="L1220" s="78">
        <v>8330</v>
      </c>
      <c r="M1220" s="153">
        <v>225</v>
      </c>
      <c r="N1220" s="152" t="s">
        <v>457</v>
      </c>
      <c r="O1220" s="72">
        <f t="shared" ref="O1220:O1268" si="42">IF(U1220&lt;&gt;"---",IF(L1220&lt;W1220,"&gt;50",IF(AND(L1220&gt;=W1220,L1220&lt;=X1220),(W$8-(((LOG(L1220)-LOG(W1220))/((LOG(X1220)-LOG(W1220)))*(W$8-X$8)))),IF(AND(L1220&gt;=X1220,L1220&lt;=Y1220),(X$8-(((LOG(L1220)-LOG(X1220))/((LOG(Y1220)-LOG(X1220)))*(X$8-Y$8)))),IF(AND(L1220&gt;=Y1220,L1220&lt;=Z1220),(Y$8-(((LOG(L1220)-LOG(Y1220))/((LOG(Z1220)-LOG(Y1220)))*(Y$8-Z$8)))),IF(AND(L1220&gt;=Z1220,L1220&lt;=AA1220),(Z$8-(((LOG(L1220)-LOG(Z1220))/((LOG(AA1220)-LOG(Z1220)))*(Z$8-AA$8)))),IF(AND(L1220&gt;=AA1220,L1220&lt;=AB1220),(AA$8-(((LOG(L1220)-LOG(AA1220))/((LOG(AB1220)-LOG(AA1220)))*(AA$8-AB$8)))),IF(AND(L1220&gt;=AB1220,L1220&lt;=AC1220),(AB$8-(((LOG(L1220)-LOG(AB1220))/((LOG(AC1220)-LOG(AB1220)))*(AB$8-AC$8)))),IF(AND(L1220&gt;=AC1220,L1220&lt;=AD1220),(AC$8-(((LOG(L1220)-LOG(AC1220))/((LOG(AD1220)-LOG(AC1220)))*(AC$8-AD$8)))),IF(L1220&gt;AD1220*1.1,"&lt;0.2",0.2))))))))),"")</f>
        <v>0.21890690430066817</v>
      </c>
      <c r="P1220" s="72">
        <f>IF(O1220&lt;&gt;"",VLOOKUP($A1220,Sheet4!$A$2:$O$1309,14,FALSE)*100,"")</f>
        <v>1.5553888164565488</v>
      </c>
      <c r="Q1220" s="72">
        <f>IF(P1220&lt;&gt;"",VLOOKUP($A1220,Sheet4!$A$2:$O$1309,15,FALSE)*100,"")</f>
        <v>14.234027213475564</v>
      </c>
      <c r="R1220" s="63" t="str">
        <f t="shared" si="41"/>
        <v>500</v>
      </c>
      <c r="S1220" s="63" t="s">
        <v>4367</v>
      </c>
      <c r="T1220" s="63" t="str">
        <f>IF(ISNA(VLOOKUP(A1220,Sheet1!B$3:C$1266,2,FALSE)=TRUE),"NC",VLOOKUP(A1220,Sheet1!B$3:C$1266,2,FALSE))</f>
        <v>Rural</v>
      </c>
      <c r="U1220" s="66">
        <f>IF(ISNA(VLOOKUP($A1220,Sheet1!$B$3:$AH$1266,Sheet1!E$1+(Sheet1!$A$1-1)*10,FALSE))=TRUE,"---",IF(VLOOKUP($A1220,Sheet1!$B$3:$AH$1266,Sheet1!E$1+(Sheet1!$A$1-1)*10,FALSE)="---","---", (ROUND(VLOOKUP($A1220,Sheet1!$B$3:$AH$1266,Sheet1!E$1+(Sheet1!$A$1-1)*10,FALSE),IF(VLOOKUP($A1220,Sheet1!$B$3:$AH$1266,Sheet1!E$1+(Sheet1!$A$1-1)*10,FALSE)&gt;99999,-3,IF(VLOOKUP($A1220,Sheet1!$B$3:$AH$1266,Sheet1!E$1+(Sheet1!$A$1-1)*10,FALSE)&gt;9999,-2,IF(VLOOKUP($A1220,Sheet1!$B$3:$AH$1266,Sheet1!E$1+(Sheet1!$A$1-1)*10,FALSE)&gt;999,-1,0)))))))</f>
        <v>1150</v>
      </c>
      <c r="V1220" s="66">
        <f>IF(ISNA(VLOOKUP($A1220,Sheet1!$B$3:$AH$1266,Sheet1!F$1+(Sheet1!$A$1-1)*10,FALSE))=TRUE,"---",IF(VLOOKUP($A1220,Sheet1!$B$3:$AH$1266,Sheet1!F$1+(Sheet1!$A$1-1)*10,FALSE)="---","---", (ROUND(VLOOKUP($A1220,Sheet1!$B$3:$AH$1266,Sheet1!F$1+(Sheet1!$A$1-1)*10,FALSE),IF(VLOOKUP($A1220,Sheet1!$B$3:$AH$1266,Sheet1!F$1+(Sheet1!$A$1-1)*10,FALSE)&gt;99999,-3,IF(VLOOKUP($A1220,Sheet1!$B$3:$AH$1266,Sheet1!F$1+(Sheet1!$A$1-1)*10,FALSE)&gt;9999,-2,IF(VLOOKUP($A1220,Sheet1!$B$3:$AH$1266,Sheet1!F$1+(Sheet1!$A$1-1)*10,FALSE)&gt;999,-1,0)))))))</f>
        <v>1390</v>
      </c>
      <c r="W1220" s="66">
        <f>IF(ISNA(VLOOKUP($A1220,Sheet1!$B$3:$AH$1266,Sheet1!G$1+(Sheet1!$A$1-1)*10,FALSE))=TRUE,"---",IF(VLOOKUP($A1220,Sheet1!$B$3:$AH$1266,Sheet1!G$1+(Sheet1!$A$1-1)*10,FALSE)="---","---", (ROUND(VLOOKUP($A1220,Sheet1!$B$3:$AH$1266,Sheet1!G$1+(Sheet1!$A$1-1)*10,FALSE),IF(VLOOKUP($A1220,Sheet1!$B$3:$AH$1266,Sheet1!G$1+(Sheet1!$A$1-1)*10,FALSE)&gt;99999,-3,IF(VLOOKUP($A1220,Sheet1!$B$3:$AH$1266,Sheet1!G$1+(Sheet1!$A$1-1)*10,FALSE)&gt;9999,-2,IF(VLOOKUP($A1220,Sheet1!$B$3:$AH$1266,Sheet1!G$1+(Sheet1!$A$1-1)*10,FALSE)&gt;999,-1,0)))))))</f>
        <v>1730</v>
      </c>
      <c r="X1220" s="66">
        <f>IF(ISNA(VLOOKUP($A1220,Sheet1!$B$3:$AH$1266,Sheet1!H$1+(Sheet1!$A$1-1)*10,FALSE))=TRUE,"---",IF(VLOOKUP($A1220,Sheet1!$B$3:$AH$1266,Sheet1!H$1+(Sheet1!$A$1-1)*10,FALSE)="---","---", (ROUND(VLOOKUP($A1220,Sheet1!$B$3:$AH$1266,Sheet1!H$1+(Sheet1!$A$1-1)*10,FALSE),IF(VLOOKUP($A1220,Sheet1!$B$3:$AH$1266,Sheet1!H$1+(Sheet1!$A$1-1)*10,FALSE)&gt;99999,-3,IF(VLOOKUP($A1220,Sheet1!$B$3:$AH$1266,Sheet1!H$1+(Sheet1!$A$1-1)*10,FALSE)&gt;9999,-2,IF(VLOOKUP($A1220,Sheet1!$B$3:$AH$1266,Sheet1!H$1+(Sheet1!$A$1-1)*10,FALSE)&gt;999,-1,0)))))))</f>
        <v>2700</v>
      </c>
      <c r="Y1220" s="66">
        <f>IF(ISNA(VLOOKUP($A1220,Sheet1!$B$3:$AH$1266,Sheet1!I$1+(Sheet1!$A$1-1)*10,FALSE))=TRUE,"---",IF(VLOOKUP($A1220,Sheet1!$B$3:$AH$1266,Sheet1!I$1+(Sheet1!$A$1-1)*10,FALSE)="---","---", (ROUND(VLOOKUP($A1220,Sheet1!$B$3:$AH$1266,Sheet1!I$1+(Sheet1!$A$1-1)*10,FALSE),IF(VLOOKUP($A1220,Sheet1!$B$3:$AH$1266,Sheet1!I$1+(Sheet1!$A$1-1)*10,FALSE)&gt;99999,-3,IF(VLOOKUP($A1220,Sheet1!$B$3:$AH$1266,Sheet1!I$1+(Sheet1!$A$1-1)*10,FALSE)&gt;9999,-2,IF(VLOOKUP($A1220,Sheet1!$B$3:$AH$1266,Sheet1!I$1+(Sheet1!$A$1-1)*10,FALSE)&gt;999,-1,0)))))))</f>
        <v>3430</v>
      </c>
      <c r="Z1220" s="66">
        <f>IF(ISNA(VLOOKUP($A1220,Sheet1!$B$3:$AH$1266,Sheet1!J$1+(Sheet1!$A$1-1)*10,FALSE))=TRUE,"---",IF(VLOOKUP($A1220,Sheet1!$B$3:$AH$1266,Sheet1!J$1+(Sheet1!$A$1-1)*10,FALSE)="---","---", (ROUND(VLOOKUP($A1220,Sheet1!$B$3:$AH$1266,Sheet1!J$1+(Sheet1!$A$1-1)*10,FALSE),IF(VLOOKUP($A1220,Sheet1!$B$3:$AH$1266,Sheet1!J$1+(Sheet1!$A$1-1)*10,FALSE)&gt;99999,-3,IF(VLOOKUP($A1220,Sheet1!$B$3:$AH$1266,Sheet1!J$1+(Sheet1!$A$1-1)*10,FALSE)&gt;9999,-2,IF(VLOOKUP($A1220,Sheet1!$B$3:$AH$1266,Sheet1!J$1+(Sheet1!$A$1-1)*10,FALSE)&gt;999,-1,0)))))))</f>
        <v>4450</v>
      </c>
      <c r="AA1220" s="66">
        <f>IF(ISNA(VLOOKUP($A1220,Sheet1!$B$3:$AH$1266,Sheet1!K$1+(Sheet1!$A$1-1)*10,FALSE))=TRUE,"---",IF(VLOOKUP($A1220,Sheet1!$B$3:$AH$1266,Sheet1!K$1+(Sheet1!$A$1-1)*10,FALSE)="---","---", (ROUND(VLOOKUP($A1220,Sheet1!$B$3:$AH$1266,Sheet1!K$1+(Sheet1!$A$1-1)*10,FALSE),IF(VLOOKUP($A1220,Sheet1!$B$3:$AH$1266,Sheet1!K$1+(Sheet1!$A$1-1)*10,FALSE)&gt;99999,-3,IF(VLOOKUP($A1220,Sheet1!$B$3:$AH$1266,Sheet1!K$1+(Sheet1!$A$1-1)*10,FALSE)&gt;9999,-2,IF(VLOOKUP($A1220,Sheet1!$B$3:$AH$1266,Sheet1!K$1+(Sheet1!$A$1-1)*10,FALSE)&gt;999,-1,0)))))))</f>
        <v>5320</v>
      </c>
      <c r="AB1220" s="66">
        <f>IF(ISNA(VLOOKUP($A1220,Sheet1!$B$3:$AH$1266,Sheet1!L$1+(Sheet1!$A$1-1)*10,FALSE))=TRUE,"---",IF(VLOOKUP($A1220,Sheet1!$B$3:$AH$1266,Sheet1!L$1+(Sheet1!$A$1-1)*10,FALSE)="---","---", (ROUND(VLOOKUP($A1220,Sheet1!$B$3:$AH$1266,Sheet1!L$1+(Sheet1!$A$1-1)*10,FALSE),IF(VLOOKUP($A1220,Sheet1!$B$3:$AH$1266,Sheet1!L$1+(Sheet1!$A$1-1)*10,FALSE)&gt;99999,-3,IF(VLOOKUP($A1220,Sheet1!$B$3:$AH$1266,Sheet1!L$1+(Sheet1!$A$1-1)*10,FALSE)&gt;9999,-2,IF(VLOOKUP($A1220,Sheet1!$B$3:$AH$1266,Sheet1!L$1+(Sheet1!$A$1-1)*10,FALSE)&gt;999,-1,0)))))))</f>
        <v>6180</v>
      </c>
      <c r="AC1220" s="66">
        <f>IF(ISNA(VLOOKUP($A1220,Sheet1!$B$3:$AH$1266,Sheet1!M$1+(Sheet1!$A$1-1)*10,FALSE))=TRUE,"---",IF(VLOOKUP($A1220,Sheet1!$B$3:$AH$1266,Sheet1!M$1+(Sheet1!$A$1-1)*10,FALSE)="---","---", (ROUND(VLOOKUP($A1220,Sheet1!$B$3:$AH$1266,Sheet1!M$1+(Sheet1!$A$1-1)*10,FALSE),IF(VLOOKUP($A1220,Sheet1!$B$3:$AH$1266,Sheet1!M$1+(Sheet1!$A$1-1)*10,FALSE)&gt;99999,-3,IF(VLOOKUP($A1220,Sheet1!$B$3:$AH$1266,Sheet1!M$1+(Sheet1!$A$1-1)*10,FALSE)&gt;9999,-2,IF(VLOOKUP($A1220,Sheet1!$B$3:$AH$1266,Sheet1!M$1+(Sheet1!$A$1-1)*10,FALSE)&gt;999,-1,0)))))))</f>
        <v>7100</v>
      </c>
      <c r="AD1220" s="66">
        <f>IF(ISNA(VLOOKUP($A1220,Sheet1!$B$3:$AH$1266,Sheet1!N$1+(Sheet1!$A$1-1)*10,FALSE))=TRUE,"---",IF(VLOOKUP($A1220,Sheet1!$B$3:$AH$1266,Sheet1!N$1+(Sheet1!$A$1-1)*10,FALSE)="---","---", (ROUND(VLOOKUP($A1220,Sheet1!$B$3:$AH$1266,Sheet1!N$1+(Sheet1!$A$1-1)*10,FALSE),IF(VLOOKUP($A1220,Sheet1!$B$3:$AH$1266,Sheet1!N$1+(Sheet1!$A$1-1)*10,FALSE)&gt;99999,-3,IF(VLOOKUP($A1220,Sheet1!$B$3:$AH$1266,Sheet1!N$1+(Sheet1!$A$1-1)*10,FALSE)&gt;9999,-2,IF(VLOOKUP($A1220,Sheet1!$B$3:$AH$1266,Sheet1!N$1+(Sheet1!$A$1-1)*10,FALSE)&gt;999,-1,0)))))))</f>
        <v>8420</v>
      </c>
    </row>
    <row r="1221" spans="1:30" ht="25.5" customHeight="1" x14ac:dyDescent="0.25">
      <c r="A1221" s="125" t="s">
        <v>1800</v>
      </c>
      <c r="B1221" s="138" t="s">
        <v>1801</v>
      </c>
      <c r="C1221" s="125">
        <v>420853</v>
      </c>
      <c r="D1221" s="125">
        <v>781439</v>
      </c>
      <c r="E1221" s="70" t="s">
        <v>3009</v>
      </c>
      <c r="F1221" s="139" t="s">
        <v>4405</v>
      </c>
      <c r="G1221" s="127" t="s">
        <v>160</v>
      </c>
      <c r="H1221" s="128">
        <v>1.41</v>
      </c>
      <c r="I1221" s="112">
        <v>18476</v>
      </c>
      <c r="J1221" s="140" t="s">
        <v>4405</v>
      </c>
      <c r="K1221" s="127" t="s">
        <v>17</v>
      </c>
      <c r="L1221" s="115">
        <v>1110</v>
      </c>
      <c r="M1221" s="116">
        <v>787</v>
      </c>
      <c r="N1221" s="127" t="s">
        <v>145</v>
      </c>
      <c r="O1221" s="68" t="s">
        <v>4405</v>
      </c>
      <c r="P1221" s="68" t="s">
        <v>4405</v>
      </c>
      <c r="Q1221" s="68" t="s">
        <v>4405</v>
      </c>
      <c r="R1221" s="74" t="s">
        <v>4405</v>
      </c>
      <c r="S1221" s="64" t="s">
        <v>4367</v>
      </c>
      <c r="T1221" s="64" t="str">
        <f>IF(ISNA(VLOOKUP(A1221,Sheet1!B$3:C$1266,2,FALSE)=TRUE),"NC",VLOOKUP(A1221,Sheet1!B$3:C$1266,2,FALSE))</f>
        <v>NC</v>
      </c>
      <c r="U1221" s="65" t="str">
        <f>IF(ISNA(VLOOKUP($A1221,Sheet1!$B$3:$AH$1266,Sheet1!E$1+(Sheet1!$A$1-1)*10,FALSE))=TRUE,"---",IF(VLOOKUP($A1221,Sheet1!$B$3:$AH$1266,Sheet1!E$1+(Sheet1!$A$1-1)*10,FALSE)="---","---", (ROUND(VLOOKUP($A1221,Sheet1!$B$3:$AH$1266,Sheet1!E$1+(Sheet1!$A$1-1)*10,FALSE),IF(VLOOKUP($A1221,Sheet1!$B$3:$AH$1266,Sheet1!E$1+(Sheet1!$A$1-1)*10,FALSE)&gt;99999,-3,IF(VLOOKUP($A1221,Sheet1!$B$3:$AH$1266,Sheet1!E$1+(Sheet1!$A$1-1)*10,FALSE)&gt;9999,-2,IF(VLOOKUP($A1221,Sheet1!$B$3:$AH$1266,Sheet1!E$1+(Sheet1!$A$1-1)*10,FALSE)&gt;999,-1,0)))))))</f>
        <v>---</v>
      </c>
      <c r="V1221" s="65" t="str">
        <f>IF(ISNA(VLOOKUP($A1221,Sheet1!$B$3:$AH$1266,Sheet1!F$1+(Sheet1!$A$1-1)*10,FALSE))=TRUE,"---",IF(VLOOKUP($A1221,Sheet1!$B$3:$AH$1266,Sheet1!F$1+(Sheet1!$A$1-1)*10,FALSE)="---","---", (ROUND(VLOOKUP($A1221,Sheet1!$B$3:$AH$1266,Sheet1!F$1+(Sheet1!$A$1-1)*10,FALSE),IF(VLOOKUP($A1221,Sheet1!$B$3:$AH$1266,Sheet1!F$1+(Sheet1!$A$1-1)*10,FALSE)&gt;99999,-3,IF(VLOOKUP($A1221,Sheet1!$B$3:$AH$1266,Sheet1!F$1+(Sheet1!$A$1-1)*10,FALSE)&gt;9999,-2,IF(VLOOKUP($A1221,Sheet1!$B$3:$AH$1266,Sheet1!F$1+(Sheet1!$A$1-1)*10,FALSE)&gt;999,-1,0)))))))</f>
        <v>---</v>
      </c>
      <c r="W1221" s="65" t="str">
        <f>IF(ISNA(VLOOKUP($A1221,Sheet1!$B$3:$AH$1266,Sheet1!G$1+(Sheet1!$A$1-1)*10,FALSE))=TRUE,"---",IF(VLOOKUP($A1221,Sheet1!$B$3:$AH$1266,Sheet1!G$1+(Sheet1!$A$1-1)*10,FALSE)="---","---", (ROUND(VLOOKUP($A1221,Sheet1!$B$3:$AH$1266,Sheet1!G$1+(Sheet1!$A$1-1)*10,FALSE),IF(VLOOKUP($A1221,Sheet1!$B$3:$AH$1266,Sheet1!G$1+(Sheet1!$A$1-1)*10,FALSE)&gt;99999,-3,IF(VLOOKUP($A1221,Sheet1!$B$3:$AH$1266,Sheet1!G$1+(Sheet1!$A$1-1)*10,FALSE)&gt;9999,-2,IF(VLOOKUP($A1221,Sheet1!$B$3:$AH$1266,Sheet1!G$1+(Sheet1!$A$1-1)*10,FALSE)&gt;999,-1,0)))))))</f>
        <v>---</v>
      </c>
      <c r="X1221" s="65" t="str">
        <f>IF(ISNA(VLOOKUP($A1221,Sheet1!$B$3:$AH$1266,Sheet1!H$1+(Sheet1!$A$1-1)*10,FALSE))=TRUE,"---",IF(VLOOKUP($A1221,Sheet1!$B$3:$AH$1266,Sheet1!H$1+(Sheet1!$A$1-1)*10,FALSE)="---","---", (ROUND(VLOOKUP($A1221,Sheet1!$B$3:$AH$1266,Sheet1!H$1+(Sheet1!$A$1-1)*10,FALSE),IF(VLOOKUP($A1221,Sheet1!$B$3:$AH$1266,Sheet1!H$1+(Sheet1!$A$1-1)*10,FALSE)&gt;99999,-3,IF(VLOOKUP($A1221,Sheet1!$B$3:$AH$1266,Sheet1!H$1+(Sheet1!$A$1-1)*10,FALSE)&gt;9999,-2,IF(VLOOKUP($A1221,Sheet1!$B$3:$AH$1266,Sheet1!H$1+(Sheet1!$A$1-1)*10,FALSE)&gt;999,-1,0)))))))</f>
        <v>---</v>
      </c>
      <c r="Y1221" s="65" t="str">
        <f>IF(ISNA(VLOOKUP($A1221,Sheet1!$B$3:$AH$1266,Sheet1!I$1+(Sheet1!$A$1-1)*10,FALSE))=TRUE,"---",IF(VLOOKUP($A1221,Sheet1!$B$3:$AH$1266,Sheet1!I$1+(Sheet1!$A$1-1)*10,FALSE)="---","---", (ROUND(VLOOKUP($A1221,Sheet1!$B$3:$AH$1266,Sheet1!I$1+(Sheet1!$A$1-1)*10,FALSE),IF(VLOOKUP($A1221,Sheet1!$B$3:$AH$1266,Sheet1!I$1+(Sheet1!$A$1-1)*10,FALSE)&gt;99999,-3,IF(VLOOKUP($A1221,Sheet1!$B$3:$AH$1266,Sheet1!I$1+(Sheet1!$A$1-1)*10,FALSE)&gt;9999,-2,IF(VLOOKUP($A1221,Sheet1!$B$3:$AH$1266,Sheet1!I$1+(Sheet1!$A$1-1)*10,FALSE)&gt;999,-1,0)))))))</f>
        <v>---</v>
      </c>
      <c r="Z1221" s="65" t="str">
        <f>IF(ISNA(VLOOKUP($A1221,Sheet1!$B$3:$AH$1266,Sheet1!J$1+(Sheet1!$A$1-1)*10,FALSE))=TRUE,"---",IF(VLOOKUP($A1221,Sheet1!$B$3:$AH$1266,Sheet1!J$1+(Sheet1!$A$1-1)*10,FALSE)="---","---", (ROUND(VLOOKUP($A1221,Sheet1!$B$3:$AH$1266,Sheet1!J$1+(Sheet1!$A$1-1)*10,FALSE),IF(VLOOKUP($A1221,Sheet1!$B$3:$AH$1266,Sheet1!J$1+(Sheet1!$A$1-1)*10,FALSE)&gt;99999,-3,IF(VLOOKUP($A1221,Sheet1!$B$3:$AH$1266,Sheet1!J$1+(Sheet1!$A$1-1)*10,FALSE)&gt;9999,-2,IF(VLOOKUP($A1221,Sheet1!$B$3:$AH$1266,Sheet1!J$1+(Sheet1!$A$1-1)*10,FALSE)&gt;999,-1,0)))))))</f>
        <v>---</v>
      </c>
      <c r="AA1221" s="65" t="str">
        <f>IF(ISNA(VLOOKUP($A1221,Sheet1!$B$3:$AH$1266,Sheet1!K$1+(Sheet1!$A$1-1)*10,FALSE))=TRUE,"---",IF(VLOOKUP($A1221,Sheet1!$B$3:$AH$1266,Sheet1!K$1+(Sheet1!$A$1-1)*10,FALSE)="---","---", (ROUND(VLOOKUP($A1221,Sheet1!$B$3:$AH$1266,Sheet1!K$1+(Sheet1!$A$1-1)*10,FALSE),IF(VLOOKUP($A1221,Sheet1!$B$3:$AH$1266,Sheet1!K$1+(Sheet1!$A$1-1)*10,FALSE)&gt;99999,-3,IF(VLOOKUP($A1221,Sheet1!$B$3:$AH$1266,Sheet1!K$1+(Sheet1!$A$1-1)*10,FALSE)&gt;9999,-2,IF(VLOOKUP($A1221,Sheet1!$B$3:$AH$1266,Sheet1!K$1+(Sheet1!$A$1-1)*10,FALSE)&gt;999,-1,0)))))))</f>
        <v>---</v>
      </c>
      <c r="AB1221" s="65" t="str">
        <f>IF(ISNA(VLOOKUP($A1221,Sheet1!$B$3:$AH$1266,Sheet1!L$1+(Sheet1!$A$1-1)*10,FALSE))=TRUE,"---",IF(VLOOKUP($A1221,Sheet1!$B$3:$AH$1266,Sheet1!L$1+(Sheet1!$A$1-1)*10,FALSE)="---","---", (ROUND(VLOOKUP($A1221,Sheet1!$B$3:$AH$1266,Sheet1!L$1+(Sheet1!$A$1-1)*10,FALSE),IF(VLOOKUP($A1221,Sheet1!$B$3:$AH$1266,Sheet1!L$1+(Sheet1!$A$1-1)*10,FALSE)&gt;99999,-3,IF(VLOOKUP($A1221,Sheet1!$B$3:$AH$1266,Sheet1!L$1+(Sheet1!$A$1-1)*10,FALSE)&gt;9999,-2,IF(VLOOKUP($A1221,Sheet1!$B$3:$AH$1266,Sheet1!L$1+(Sheet1!$A$1-1)*10,FALSE)&gt;999,-1,0)))))))</f>
        <v>---</v>
      </c>
      <c r="AC1221" s="65" t="str">
        <f>IF(ISNA(VLOOKUP($A1221,Sheet1!$B$3:$AH$1266,Sheet1!M$1+(Sheet1!$A$1-1)*10,FALSE))=TRUE,"---",IF(VLOOKUP($A1221,Sheet1!$B$3:$AH$1266,Sheet1!M$1+(Sheet1!$A$1-1)*10,FALSE)="---","---", (ROUND(VLOOKUP($A1221,Sheet1!$B$3:$AH$1266,Sheet1!M$1+(Sheet1!$A$1-1)*10,FALSE),IF(VLOOKUP($A1221,Sheet1!$B$3:$AH$1266,Sheet1!M$1+(Sheet1!$A$1-1)*10,FALSE)&gt;99999,-3,IF(VLOOKUP($A1221,Sheet1!$B$3:$AH$1266,Sheet1!M$1+(Sheet1!$A$1-1)*10,FALSE)&gt;9999,-2,IF(VLOOKUP($A1221,Sheet1!$B$3:$AH$1266,Sheet1!M$1+(Sheet1!$A$1-1)*10,FALSE)&gt;999,-1,0)))))))</f>
        <v>---</v>
      </c>
      <c r="AD1221" s="65" t="str">
        <f>IF(ISNA(VLOOKUP($A1221,Sheet1!$B$3:$AH$1266,Sheet1!N$1+(Sheet1!$A$1-1)*10,FALSE))=TRUE,"---",IF(VLOOKUP($A1221,Sheet1!$B$3:$AH$1266,Sheet1!N$1+(Sheet1!$A$1-1)*10,FALSE)="---","---", (ROUND(VLOOKUP($A1221,Sheet1!$B$3:$AH$1266,Sheet1!N$1+(Sheet1!$A$1-1)*10,FALSE),IF(VLOOKUP($A1221,Sheet1!$B$3:$AH$1266,Sheet1!N$1+(Sheet1!$A$1-1)*10,FALSE)&gt;99999,-3,IF(VLOOKUP($A1221,Sheet1!$B$3:$AH$1266,Sheet1!N$1+(Sheet1!$A$1-1)*10,FALSE)&gt;9999,-2,IF(VLOOKUP($A1221,Sheet1!$B$3:$AH$1266,Sheet1!N$1+(Sheet1!$A$1-1)*10,FALSE)&gt;999,-1,0)))))))</f>
        <v>---</v>
      </c>
    </row>
    <row r="1222" spans="1:30" ht="25.5" customHeight="1" x14ac:dyDescent="0.25">
      <c r="A1222" s="133" t="s">
        <v>1802</v>
      </c>
      <c r="B1222" s="141" t="s">
        <v>1803</v>
      </c>
      <c r="C1222" s="133">
        <v>420235</v>
      </c>
      <c r="D1222" s="133">
        <v>781946</v>
      </c>
      <c r="E1222" s="67" t="s">
        <v>3017</v>
      </c>
      <c r="F1222" s="135" t="s">
        <v>4405</v>
      </c>
      <c r="G1222" s="118" t="s">
        <v>160</v>
      </c>
      <c r="H1222" s="136">
        <v>45.7</v>
      </c>
      <c r="I1222" s="119">
        <v>26473</v>
      </c>
      <c r="J1222" s="137" t="s">
        <v>4405</v>
      </c>
      <c r="K1222" s="118" t="s">
        <v>17</v>
      </c>
      <c r="L1222" s="122">
        <v>4200</v>
      </c>
      <c r="M1222" s="123">
        <v>91.9</v>
      </c>
      <c r="N1222" s="118" t="s">
        <v>462</v>
      </c>
      <c r="O1222" s="71">
        <f t="shared" si="42"/>
        <v>4.2910748618895012</v>
      </c>
      <c r="P1222" s="71">
        <f>IF(O1222&lt;&gt;"",VLOOKUP($A1222,Sheet4!$A$2:$O$1309,14,FALSE)*100,"")</f>
        <v>2.6657731527845563</v>
      </c>
      <c r="Q1222" s="71">
        <f>IF(P1222&lt;&gt;"",VLOOKUP($A1222,Sheet4!$A$2:$O$1309,15,FALSE)*100,"")</f>
        <v>23.253037558008181</v>
      </c>
      <c r="R1222" s="73">
        <f t="shared" si="41"/>
        <v>25</v>
      </c>
      <c r="S1222" s="63" t="s">
        <v>4367</v>
      </c>
      <c r="T1222" s="63" t="str">
        <f>IF(ISNA(VLOOKUP(A1222,Sheet1!B$3:C$1266,2,FALSE)=TRUE),"NC",VLOOKUP(A1222,Sheet1!B$3:C$1266,2,FALSE))</f>
        <v>Rural</v>
      </c>
      <c r="U1222" s="66">
        <f>IF(ISNA(VLOOKUP($A1222,Sheet1!$B$3:$AH$1266,Sheet1!E$1+(Sheet1!$A$1-1)*10,FALSE))=TRUE,"---",IF(VLOOKUP($A1222,Sheet1!$B$3:$AH$1266,Sheet1!E$1+(Sheet1!$A$1-1)*10,FALSE)="---","---", (ROUND(VLOOKUP($A1222,Sheet1!$B$3:$AH$1266,Sheet1!E$1+(Sheet1!$A$1-1)*10,FALSE),IF(VLOOKUP($A1222,Sheet1!$B$3:$AH$1266,Sheet1!E$1+(Sheet1!$A$1-1)*10,FALSE)&gt;99999,-3,IF(VLOOKUP($A1222,Sheet1!$B$3:$AH$1266,Sheet1!E$1+(Sheet1!$A$1-1)*10,FALSE)&gt;9999,-2,IF(VLOOKUP($A1222,Sheet1!$B$3:$AH$1266,Sheet1!E$1+(Sheet1!$A$1-1)*10,FALSE)&gt;999,-1,0)))))))</f>
        <v>1180</v>
      </c>
      <c r="V1222" s="66">
        <f>IF(ISNA(VLOOKUP($A1222,Sheet1!$B$3:$AH$1266,Sheet1!F$1+(Sheet1!$A$1-1)*10,FALSE))=TRUE,"---",IF(VLOOKUP($A1222,Sheet1!$B$3:$AH$1266,Sheet1!F$1+(Sheet1!$A$1-1)*10,FALSE)="---","---", (ROUND(VLOOKUP($A1222,Sheet1!$B$3:$AH$1266,Sheet1!F$1+(Sheet1!$A$1-1)*10,FALSE),IF(VLOOKUP($A1222,Sheet1!$B$3:$AH$1266,Sheet1!F$1+(Sheet1!$A$1-1)*10,FALSE)&gt;99999,-3,IF(VLOOKUP($A1222,Sheet1!$B$3:$AH$1266,Sheet1!F$1+(Sheet1!$A$1-1)*10,FALSE)&gt;9999,-2,IF(VLOOKUP($A1222,Sheet1!$B$3:$AH$1266,Sheet1!F$1+(Sheet1!$A$1-1)*10,FALSE)&gt;999,-1,0)))))))</f>
        <v>1410</v>
      </c>
      <c r="W1222" s="66">
        <f>IF(ISNA(VLOOKUP($A1222,Sheet1!$B$3:$AH$1266,Sheet1!G$1+(Sheet1!$A$1-1)*10,FALSE))=TRUE,"---",IF(VLOOKUP($A1222,Sheet1!$B$3:$AH$1266,Sheet1!G$1+(Sheet1!$A$1-1)*10,FALSE)="---","---", (ROUND(VLOOKUP($A1222,Sheet1!$B$3:$AH$1266,Sheet1!G$1+(Sheet1!$A$1-1)*10,FALSE),IF(VLOOKUP($A1222,Sheet1!$B$3:$AH$1266,Sheet1!G$1+(Sheet1!$A$1-1)*10,FALSE)&gt;99999,-3,IF(VLOOKUP($A1222,Sheet1!$B$3:$AH$1266,Sheet1!G$1+(Sheet1!$A$1-1)*10,FALSE)&gt;9999,-2,IF(VLOOKUP($A1222,Sheet1!$B$3:$AH$1266,Sheet1!G$1+(Sheet1!$A$1-1)*10,FALSE)&gt;999,-1,0)))))))</f>
        <v>1740</v>
      </c>
      <c r="X1222" s="66">
        <f>IF(ISNA(VLOOKUP($A1222,Sheet1!$B$3:$AH$1266,Sheet1!H$1+(Sheet1!$A$1-1)*10,FALSE))=TRUE,"---",IF(VLOOKUP($A1222,Sheet1!$B$3:$AH$1266,Sheet1!H$1+(Sheet1!$A$1-1)*10,FALSE)="---","---", (ROUND(VLOOKUP($A1222,Sheet1!$B$3:$AH$1266,Sheet1!H$1+(Sheet1!$A$1-1)*10,FALSE),IF(VLOOKUP($A1222,Sheet1!$B$3:$AH$1266,Sheet1!H$1+(Sheet1!$A$1-1)*10,FALSE)&gt;99999,-3,IF(VLOOKUP($A1222,Sheet1!$B$3:$AH$1266,Sheet1!H$1+(Sheet1!$A$1-1)*10,FALSE)&gt;9999,-2,IF(VLOOKUP($A1222,Sheet1!$B$3:$AH$1266,Sheet1!H$1+(Sheet1!$A$1-1)*10,FALSE)&gt;999,-1,0)))))))</f>
        <v>2650</v>
      </c>
      <c r="Y1222" s="66">
        <f>IF(ISNA(VLOOKUP($A1222,Sheet1!$B$3:$AH$1266,Sheet1!I$1+(Sheet1!$A$1-1)*10,FALSE))=TRUE,"---",IF(VLOOKUP($A1222,Sheet1!$B$3:$AH$1266,Sheet1!I$1+(Sheet1!$A$1-1)*10,FALSE)="---","---", (ROUND(VLOOKUP($A1222,Sheet1!$B$3:$AH$1266,Sheet1!I$1+(Sheet1!$A$1-1)*10,FALSE),IF(VLOOKUP($A1222,Sheet1!$B$3:$AH$1266,Sheet1!I$1+(Sheet1!$A$1-1)*10,FALSE)&gt;99999,-3,IF(VLOOKUP($A1222,Sheet1!$B$3:$AH$1266,Sheet1!I$1+(Sheet1!$A$1-1)*10,FALSE)&gt;9999,-2,IF(VLOOKUP($A1222,Sheet1!$B$3:$AH$1266,Sheet1!I$1+(Sheet1!$A$1-1)*10,FALSE)&gt;999,-1,0)))))))</f>
        <v>3330</v>
      </c>
      <c r="Z1222" s="66">
        <f>IF(ISNA(VLOOKUP($A1222,Sheet1!$B$3:$AH$1266,Sheet1!J$1+(Sheet1!$A$1-1)*10,FALSE))=TRUE,"---",IF(VLOOKUP($A1222,Sheet1!$B$3:$AH$1266,Sheet1!J$1+(Sheet1!$A$1-1)*10,FALSE)="---","---", (ROUND(VLOOKUP($A1222,Sheet1!$B$3:$AH$1266,Sheet1!J$1+(Sheet1!$A$1-1)*10,FALSE),IF(VLOOKUP($A1222,Sheet1!$B$3:$AH$1266,Sheet1!J$1+(Sheet1!$A$1-1)*10,FALSE)&gt;99999,-3,IF(VLOOKUP($A1222,Sheet1!$B$3:$AH$1266,Sheet1!J$1+(Sheet1!$A$1-1)*10,FALSE)&gt;9999,-2,IF(VLOOKUP($A1222,Sheet1!$B$3:$AH$1266,Sheet1!J$1+(Sheet1!$A$1-1)*10,FALSE)&gt;999,-1,0)))))))</f>
        <v>4250</v>
      </c>
      <c r="AA1222" s="66">
        <f>IF(ISNA(VLOOKUP($A1222,Sheet1!$B$3:$AH$1266,Sheet1!K$1+(Sheet1!$A$1-1)*10,FALSE))=TRUE,"---",IF(VLOOKUP($A1222,Sheet1!$B$3:$AH$1266,Sheet1!K$1+(Sheet1!$A$1-1)*10,FALSE)="---","---", (ROUND(VLOOKUP($A1222,Sheet1!$B$3:$AH$1266,Sheet1!K$1+(Sheet1!$A$1-1)*10,FALSE),IF(VLOOKUP($A1222,Sheet1!$B$3:$AH$1266,Sheet1!K$1+(Sheet1!$A$1-1)*10,FALSE)&gt;99999,-3,IF(VLOOKUP($A1222,Sheet1!$B$3:$AH$1266,Sheet1!K$1+(Sheet1!$A$1-1)*10,FALSE)&gt;9999,-2,IF(VLOOKUP($A1222,Sheet1!$B$3:$AH$1266,Sheet1!K$1+(Sheet1!$A$1-1)*10,FALSE)&gt;999,-1,0)))))))</f>
        <v>5030</v>
      </c>
      <c r="AB1222" s="66">
        <f>IF(ISNA(VLOOKUP($A1222,Sheet1!$B$3:$AH$1266,Sheet1!L$1+(Sheet1!$A$1-1)*10,FALSE))=TRUE,"---",IF(VLOOKUP($A1222,Sheet1!$B$3:$AH$1266,Sheet1!L$1+(Sheet1!$A$1-1)*10,FALSE)="---","---", (ROUND(VLOOKUP($A1222,Sheet1!$B$3:$AH$1266,Sheet1!L$1+(Sheet1!$A$1-1)*10,FALSE),IF(VLOOKUP($A1222,Sheet1!$B$3:$AH$1266,Sheet1!L$1+(Sheet1!$A$1-1)*10,FALSE)&gt;99999,-3,IF(VLOOKUP($A1222,Sheet1!$B$3:$AH$1266,Sheet1!L$1+(Sheet1!$A$1-1)*10,FALSE)&gt;9999,-2,IF(VLOOKUP($A1222,Sheet1!$B$3:$AH$1266,Sheet1!L$1+(Sheet1!$A$1-1)*10,FALSE)&gt;999,-1,0)))))))</f>
        <v>5790</v>
      </c>
      <c r="AC1222" s="66">
        <f>IF(ISNA(VLOOKUP($A1222,Sheet1!$B$3:$AH$1266,Sheet1!M$1+(Sheet1!$A$1-1)*10,FALSE))=TRUE,"---",IF(VLOOKUP($A1222,Sheet1!$B$3:$AH$1266,Sheet1!M$1+(Sheet1!$A$1-1)*10,FALSE)="---","---", (ROUND(VLOOKUP($A1222,Sheet1!$B$3:$AH$1266,Sheet1!M$1+(Sheet1!$A$1-1)*10,FALSE),IF(VLOOKUP($A1222,Sheet1!$B$3:$AH$1266,Sheet1!M$1+(Sheet1!$A$1-1)*10,FALSE)&gt;99999,-3,IF(VLOOKUP($A1222,Sheet1!$B$3:$AH$1266,Sheet1!M$1+(Sheet1!$A$1-1)*10,FALSE)&gt;9999,-2,IF(VLOOKUP($A1222,Sheet1!$B$3:$AH$1266,Sheet1!M$1+(Sheet1!$A$1-1)*10,FALSE)&gt;999,-1,0)))))))</f>
        <v>6600</v>
      </c>
      <c r="AD1222" s="66">
        <f>IF(ISNA(VLOOKUP($A1222,Sheet1!$B$3:$AH$1266,Sheet1!N$1+(Sheet1!$A$1-1)*10,FALSE))=TRUE,"---",IF(VLOOKUP($A1222,Sheet1!$B$3:$AH$1266,Sheet1!N$1+(Sheet1!$A$1-1)*10,FALSE)="---","---", (ROUND(VLOOKUP($A1222,Sheet1!$B$3:$AH$1266,Sheet1!N$1+(Sheet1!$A$1-1)*10,FALSE),IF(VLOOKUP($A1222,Sheet1!$B$3:$AH$1266,Sheet1!N$1+(Sheet1!$A$1-1)*10,FALSE)&gt;99999,-3,IF(VLOOKUP($A1222,Sheet1!$B$3:$AH$1266,Sheet1!N$1+(Sheet1!$A$1-1)*10,FALSE)&gt;9999,-2,IF(VLOOKUP($A1222,Sheet1!$B$3:$AH$1266,Sheet1!N$1+(Sheet1!$A$1-1)*10,FALSE)&gt;999,-1,0)))))))</f>
        <v>7750</v>
      </c>
    </row>
    <row r="1223" spans="1:30" ht="25.5" customHeight="1" x14ac:dyDescent="0.25">
      <c r="A1223" s="125" t="s">
        <v>1804</v>
      </c>
      <c r="B1223" s="126" t="s">
        <v>1805</v>
      </c>
      <c r="C1223" s="125">
        <v>420303</v>
      </c>
      <c r="D1223" s="125">
        <v>782126</v>
      </c>
      <c r="E1223" s="70" t="s">
        <v>3017</v>
      </c>
      <c r="F1223" s="139" t="s">
        <v>4405</v>
      </c>
      <c r="G1223" s="127" t="s">
        <v>160</v>
      </c>
      <c r="H1223" s="128">
        <v>911</v>
      </c>
      <c r="I1223" s="112">
        <v>15541</v>
      </c>
      <c r="J1223" s="140" t="s">
        <v>4405</v>
      </c>
      <c r="K1223" s="127" t="s">
        <v>17</v>
      </c>
      <c r="L1223" s="149">
        <v>40800</v>
      </c>
      <c r="M1223" s="116">
        <v>44.8</v>
      </c>
      <c r="N1223" s="127" t="s">
        <v>20</v>
      </c>
      <c r="O1223" s="68">
        <f t="shared" si="42"/>
        <v>2.3085228695322004</v>
      </c>
      <c r="P1223" s="68">
        <f>IF(O1223&lt;&gt;"",VLOOKUP($A1223,Sheet4!$A$2:$O$1309,14,FALSE)*100,"")</f>
        <v>2.2308239764498694</v>
      </c>
      <c r="Q1223" s="68">
        <f>IF(P1223&lt;&gt;"",VLOOKUP($A1223,Sheet4!$A$2:$O$1309,15,FALSE)*100,"")</f>
        <v>19.827027253558359</v>
      </c>
      <c r="R1223" s="74">
        <f t="shared" si="41"/>
        <v>45</v>
      </c>
      <c r="S1223" s="64" t="s">
        <v>4367</v>
      </c>
      <c r="T1223" s="64" t="str">
        <f>IF(ISNA(VLOOKUP(A1223,Sheet1!B$3:C$1266,2,FALSE)=TRUE),"NC",VLOOKUP(A1223,Sheet1!B$3:C$1266,2,FALSE))</f>
        <v>Rural</v>
      </c>
      <c r="U1223" s="65">
        <f>IF(ISNA(VLOOKUP($A1223,Sheet1!$B$3:$AH$1266,Sheet1!E$1+(Sheet1!$A$1-1)*10,FALSE))=TRUE,"---",IF(VLOOKUP($A1223,Sheet1!$B$3:$AH$1266,Sheet1!E$1+(Sheet1!$A$1-1)*10,FALSE)="---","---", (ROUND(VLOOKUP($A1223,Sheet1!$B$3:$AH$1266,Sheet1!E$1+(Sheet1!$A$1-1)*10,FALSE),IF(VLOOKUP($A1223,Sheet1!$B$3:$AH$1266,Sheet1!E$1+(Sheet1!$A$1-1)*10,FALSE)&gt;99999,-3,IF(VLOOKUP($A1223,Sheet1!$B$3:$AH$1266,Sheet1!E$1+(Sheet1!$A$1-1)*10,FALSE)&gt;9999,-2,IF(VLOOKUP($A1223,Sheet1!$B$3:$AH$1266,Sheet1!E$1+(Sheet1!$A$1-1)*10,FALSE)&gt;999,-1,0)))))))</f>
        <v>13100</v>
      </c>
      <c r="V1223" s="65">
        <f>IF(ISNA(VLOOKUP($A1223,Sheet1!$B$3:$AH$1266,Sheet1!F$1+(Sheet1!$A$1-1)*10,FALSE))=TRUE,"---",IF(VLOOKUP($A1223,Sheet1!$B$3:$AH$1266,Sheet1!F$1+(Sheet1!$A$1-1)*10,FALSE)="---","---", (ROUND(VLOOKUP($A1223,Sheet1!$B$3:$AH$1266,Sheet1!F$1+(Sheet1!$A$1-1)*10,FALSE),IF(VLOOKUP($A1223,Sheet1!$B$3:$AH$1266,Sheet1!F$1+(Sheet1!$A$1-1)*10,FALSE)&gt;99999,-3,IF(VLOOKUP($A1223,Sheet1!$B$3:$AH$1266,Sheet1!F$1+(Sheet1!$A$1-1)*10,FALSE)&gt;9999,-2,IF(VLOOKUP($A1223,Sheet1!$B$3:$AH$1266,Sheet1!F$1+(Sheet1!$A$1-1)*10,FALSE)&gt;999,-1,0)))))))</f>
        <v>15100</v>
      </c>
      <c r="W1223" s="65">
        <f>IF(ISNA(VLOOKUP($A1223,Sheet1!$B$3:$AH$1266,Sheet1!G$1+(Sheet1!$A$1-1)*10,FALSE))=TRUE,"---",IF(VLOOKUP($A1223,Sheet1!$B$3:$AH$1266,Sheet1!G$1+(Sheet1!$A$1-1)*10,FALSE)="---","---", (ROUND(VLOOKUP($A1223,Sheet1!$B$3:$AH$1266,Sheet1!G$1+(Sheet1!$A$1-1)*10,FALSE),IF(VLOOKUP($A1223,Sheet1!$B$3:$AH$1266,Sheet1!G$1+(Sheet1!$A$1-1)*10,FALSE)&gt;99999,-3,IF(VLOOKUP($A1223,Sheet1!$B$3:$AH$1266,Sheet1!G$1+(Sheet1!$A$1-1)*10,FALSE)&gt;9999,-2,IF(VLOOKUP($A1223,Sheet1!$B$3:$AH$1266,Sheet1!G$1+(Sheet1!$A$1-1)*10,FALSE)&gt;999,-1,0)))))))</f>
        <v>17700</v>
      </c>
      <c r="X1223" s="65">
        <f>IF(ISNA(VLOOKUP($A1223,Sheet1!$B$3:$AH$1266,Sheet1!H$1+(Sheet1!$A$1-1)*10,FALSE))=TRUE,"---",IF(VLOOKUP($A1223,Sheet1!$B$3:$AH$1266,Sheet1!H$1+(Sheet1!$A$1-1)*10,FALSE)="---","---", (ROUND(VLOOKUP($A1223,Sheet1!$B$3:$AH$1266,Sheet1!H$1+(Sheet1!$A$1-1)*10,FALSE),IF(VLOOKUP($A1223,Sheet1!$B$3:$AH$1266,Sheet1!H$1+(Sheet1!$A$1-1)*10,FALSE)&gt;99999,-3,IF(VLOOKUP($A1223,Sheet1!$B$3:$AH$1266,Sheet1!H$1+(Sheet1!$A$1-1)*10,FALSE)&gt;9999,-2,IF(VLOOKUP($A1223,Sheet1!$B$3:$AH$1266,Sheet1!H$1+(Sheet1!$A$1-1)*10,FALSE)&gt;999,-1,0)))))))</f>
        <v>24700</v>
      </c>
      <c r="Y1223" s="65">
        <f>IF(ISNA(VLOOKUP($A1223,Sheet1!$B$3:$AH$1266,Sheet1!I$1+(Sheet1!$A$1-1)*10,FALSE))=TRUE,"---",IF(VLOOKUP($A1223,Sheet1!$B$3:$AH$1266,Sheet1!I$1+(Sheet1!$A$1-1)*10,FALSE)="---","---", (ROUND(VLOOKUP($A1223,Sheet1!$B$3:$AH$1266,Sheet1!I$1+(Sheet1!$A$1-1)*10,FALSE),IF(VLOOKUP($A1223,Sheet1!$B$3:$AH$1266,Sheet1!I$1+(Sheet1!$A$1-1)*10,FALSE)&gt;99999,-3,IF(VLOOKUP($A1223,Sheet1!$B$3:$AH$1266,Sheet1!I$1+(Sheet1!$A$1-1)*10,FALSE)&gt;9999,-2,IF(VLOOKUP($A1223,Sheet1!$B$3:$AH$1266,Sheet1!I$1+(Sheet1!$A$1-1)*10,FALSE)&gt;999,-1,0)))))))</f>
        <v>29500</v>
      </c>
      <c r="Z1223" s="65">
        <f>IF(ISNA(VLOOKUP($A1223,Sheet1!$B$3:$AH$1266,Sheet1!J$1+(Sheet1!$A$1-1)*10,FALSE))=TRUE,"---",IF(VLOOKUP($A1223,Sheet1!$B$3:$AH$1266,Sheet1!J$1+(Sheet1!$A$1-1)*10,FALSE)="---","---", (ROUND(VLOOKUP($A1223,Sheet1!$B$3:$AH$1266,Sheet1!J$1+(Sheet1!$A$1-1)*10,FALSE),IF(VLOOKUP($A1223,Sheet1!$B$3:$AH$1266,Sheet1!J$1+(Sheet1!$A$1-1)*10,FALSE)&gt;99999,-3,IF(VLOOKUP($A1223,Sheet1!$B$3:$AH$1266,Sheet1!J$1+(Sheet1!$A$1-1)*10,FALSE)&gt;9999,-2,IF(VLOOKUP($A1223,Sheet1!$B$3:$AH$1266,Sheet1!J$1+(Sheet1!$A$1-1)*10,FALSE)&gt;999,-1,0)))))))</f>
        <v>36200</v>
      </c>
      <c r="AA1223" s="65">
        <f>IF(ISNA(VLOOKUP($A1223,Sheet1!$B$3:$AH$1266,Sheet1!K$1+(Sheet1!$A$1-1)*10,FALSE))=TRUE,"---",IF(VLOOKUP($A1223,Sheet1!$B$3:$AH$1266,Sheet1!K$1+(Sheet1!$A$1-1)*10,FALSE)="---","---", (ROUND(VLOOKUP($A1223,Sheet1!$B$3:$AH$1266,Sheet1!K$1+(Sheet1!$A$1-1)*10,FALSE),IF(VLOOKUP($A1223,Sheet1!$B$3:$AH$1266,Sheet1!K$1+(Sheet1!$A$1-1)*10,FALSE)&gt;99999,-3,IF(VLOOKUP($A1223,Sheet1!$B$3:$AH$1266,Sheet1!K$1+(Sheet1!$A$1-1)*10,FALSE)&gt;9999,-2,IF(VLOOKUP($A1223,Sheet1!$B$3:$AH$1266,Sheet1!K$1+(Sheet1!$A$1-1)*10,FALSE)&gt;999,-1,0)))))))</f>
        <v>41700</v>
      </c>
      <c r="AB1223" s="65">
        <f>IF(ISNA(VLOOKUP($A1223,Sheet1!$B$3:$AH$1266,Sheet1!L$1+(Sheet1!$A$1-1)*10,FALSE))=TRUE,"---",IF(VLOOKUP($A1223,Sheet1!$B$3:$AH$1266,Sheet1!L$1+(Sheet1!$A$1-1)*10,FALSE)="---","---", (ROUND(VLOOKUP($A1223,Sheet1!$B$3:$AH$1266,Sheet1!L$1+(Sheet1!$A$1-1)*10,FALSE),IF(VLOOKUP($A1223,Sheet1!$B$3:$AH$1266,Sheet1!L$1+(Sheet1!$A$1-1)*10,FALSE)&gt;99999,-3,IF(VLOOKUP($A1223,Sheet1!$B$3:$AH$1266,Sheet1!L$1+(Sheet1!$A$1-1)*10,FALSE)&gt;9999,-2,IF(VLOOKUP($A1223,Sheet1!$B$3:$AH$1266,Sheet1!L$1+(Sheet1!$A$1-1)*10,FALSE)&gt;999,-1,0)))))))</f>
        <v>47000</v>
      </c>
      <c r="AC1223" s="65">
        <f>IF(ISNA(VLOOKUP($A1223,Sheet1!$B$3:$AH$1266,Sheet1!M$1+(Sheet1!$A$1-1)*10,FALSE))=TRUE,"---",IF(VLOOKUP($A1223,Sheet1!$B$3:$AH$1266,Sheet1!M$1+(Sheet1!$A$1-1)*10,FALSE)="---","---", (ROUND(VLOOKUP($A1223,Sheet1!$B$3:$AH$1266,Sheet1!M$1+(Sheet1!$A$1-1)*10,FALSE),IF(VLOOKUP($A1223,Sheet1!$B$3:$AH$1266,Sheet1!M$1+(Sheet1!$A$1-1)*10,FALSE)&gt;99999,-3,IF(VLOOKUP($A1223,Sheet1!$B$3:$AH$1266,Sheet1!M$1+(Sheet1!$A$1-1)*10,FALSE)&gt;9999,-2,IF(VLOOKUP($A1223,Sheet1!$B$3:$AH$1266,Sheet1!M$1+(Sheet1!$A$1-1)*10,FALSE)&gt;999,-1,0)))))))</f>
        <v>52500</v>
      </c>
      <c r="AD1223" s="65">
        <f>IF(ISNA(VLOOKUP($A1223,Sheet1!$B$3:$AH$1266,Sheet1!N$1+(Sheet1!$A$1-1)*10,FALSE))=TRUE,"---",IF(VLOOKUP($A1223,Sheet1!$B$3:$AH$1266,Sheet1!N$1+(Sheet1!$A$1-1)*10,FALSE)="---","---", (ROUND(VLOOKUP($A1223,Sheet1!$B$3:$AH$1266,Sheet1!N$1+(Sheet1!$A$1-1)*10,FALSE),IF(VLOOKUP($A1223,Sheet1!$B$3:$AH$1266,Sheet1!N$1+(Sheet1!$A$1-1)*10,FALSE)&gt;99999,-3,IF(VLOOKUP($A1223,Sheet1!$B$3:$AH$1266,Sheet1!N$1+(Sheet1!$A$1-1)*10,FALSE)&gt;9999,-2,IF(VLOOKUP($A1223,Sheet1!$B$3:$AH$1266,Sheet1!N$1+(Sheet1!$A$1-1)*10,FALSE)&gt;999,-1,0)))))))</f>
        <v>60300</v>
      </c>
    </row>
    <row r="1224" spans="1:30" ht="25.5" customHeight="1" x14ac:dyDescent="0.25">
      <c r="A1224" s="304" t="s">
        <v>1806</v>
      </c>
      <c r="B1224" s="393" t="s">
        <v>1807</v>
      </c>
      <c r="C1224" s="304">
        <v>422428</v>
      </c>
      <c r="D1224" s="304">
        <v>783132</v>
      </c>
      <c r="E1224" s="305" t="s">
        <v>3017</v>
      </c>
      <c r="F1224" s="345" t="s">
        <v>4494</v>
      </c>
      <c r="G1224" s="351" t="s">
        <v>286</v>
      </c>
      <c r="H1224" s="348">
        <v>5.12</v>
      </c>
      <c r="I1224" s="119">
        <v>29112</v>
      </c>
      <c r="J1224" s="120">
        <v>10.59</v>
      </c>
      <c r="K1224" s="118" t="s">
        <v>31</v>
      </c>
      <c r="L1224" s="122">
        <v>570</v>
      </c>
      <c r="M1224" s="123">
        <v>111</v>
      </c>
      <c r="N1224" s="118" t="s">
        <v>17</v>
      </c>
      <c r="O1224" s="71">
        <f t="shared" si="42"/>
        <v>2.886917576295903</v>
      </c>
      <c r="P1224" s="71">
        <f>IF(O1224&lt;&gt;"",VLOOKUP($A1224,Sheet4!$A$2:$O$1309,14,FALSE)*100,"")</f>
        <v>0.56937797932326006</v>
      </c>
      <c r="Q1224" s="71">
        <f>IF(P1224&lt;&gt;"",VLOOKUP($A1224,Sheet4!$A$2:$O$1309,15,FALSE)*100,"")</f>
        <v>5.4394717390716547</v>
      </c>
      <c r="R1224" s="73">
        <f t="shared" si="41"/>
        <v>35</v>
      </c>
      <c r="S1224" s="357" t="s">
        <v>4367</v>
      </c>
      <c r="T1224" s="357" t="str">
        <f>IF(ISNA(VLOOKUP(A1224,Sheet1!B$3:C$1266,2,FALSE)=TRUE),"NC",VLOOKUP(A1224,Sheet1!B$3:C$1266,2,FALSE))</f>
        <v>Rural10</v>
      </c>
      <c r="U1224" s="385">
        <f>IF(ISNA(VLOOKUP($A1224,Sheet1!$B$3:$AH$1266,Sheet1!E$1+(Sheet1!$A$1-1)*10,FALSE))=TRUE,"---",IF(VLOOKUP($A1224,Sheet1!$B$3:$AH$1266,Sheet1!E$1+(Sheet1!$A$1-1)*10,FALSE)="---","---", (ROUND(VLOOKUP($A1224,Sheet1!$B$3:$AH$1266,Sheet1!E$1+(Sheet1!$A$1-1)*10,FALSE),IF(VLOOKUP($A1224,Sheet1!$B$3:$AH$1266,Sheet1!E$1+(Sheet1!$A$1-1)*10,FALSE)&gt;99999,-3,IF(VLOOKUP($A1224,Sheet1!$B$3:$AH$1266,Sheet1!E$1+(Sheet1!$A$1-1)*10,FALSE)&gt;9999,-2,IF(VLOOKUP($A1224,Sheet1!$B$3:$AH$1266,Sheet1!E$1+(Sheet1!$A$1-1)*10,FALSE)&gt;999,-1,0)))))))</f>
        <v>134</v>
      </c>
      <c r="V1224" s="385">
        <f>IF(ISNA(VLOOKUP($A1224,Sheet1!$B$3:$AH$1266,Sheet1!F$1+(Sheet1!$A$1-1)*10,FALSE))=TRUE,"---",IF(VLOOKUP($A1224,Sheet1!$B$3:$AH$1266,Sheet1!F$1+(Sheet1!$A$1-1)*10,FALSE)="---","---", (ROUND(VLOOKUP($A1224,Sheet1!$B$3:$AH$1266,Sheet1!F$1+(Sheet1!$A$1-1)*10,FALSE),IF(VLOOKUP($A1224,Sheet1!$B$3:$AH$1266,Sheet1!F$1+(Sheet1!$A$1-1)*10,FALSE)&gt;99999,-3,IF(VLOOKUP($A1224,Sheet1!$B$3:$AH$1266,Sheet1!F$1+(Sheet1!$A$1-1)*10,FALSE)&gt;9999,-2,IF(VLOOKUP($A1224,Sheet1!$B$3:$AH$1266,Sheet1!F$1+(Sheet1!$A$1-1)*10,FALSE)&gt;999,-1,0)))))))</f>
        <v>161</v>
      </c>
      <c r="W1224" s="385">
        <f>IF(ISNA(VLOOKUP($A1224,Sheet1!$B$3:$AH$1266,Sheet1!G$1+(Sheet1!$A$1-1)*10,FALSE))=TRUE,"---",IF(VLOOKUP($A1224,Sheet1!$B$3:$AH$1266,Sheet1!G$1+(Sheet1!$A$1-1)*10,FALSE)="---","---", (ROUND(VLOOKUP($A1224,Sheet1!$B$3:$AH$1266,Sheet1!G$1+(Sheet1!$A$1-1)*10,FALSE),IF(VLOOKUP($A1224,Sheet1!$B$3:$AH$1266,Sheet1!G$1+(Sheet1!$A$1-1)*10,FALSE)&gt;99999,-3,IF(VLOOKUP($A1224,Sheet1!$B$3:$AH$1266,Sheet1!G$1+(Sheet1!$A$1-1)*10,FALSE)&gt;9999,-2,IF(VLOOKUP($A1224,Sheet1!$B$3:$AH$1266,Sheet1!G$1+(Sheet1!$A$1-1)*10,FALSE)&gt;999,-1,0)))))))</f>
        <v>197</v>
      </c>
      <c r="X1224" s="385">
        <f>IF(ISNA(VLOOKUP($A1224,Sheet1!$B$3:$AH$1266,Sheet1!H$1+(Sheet1!$A$1-1)*10,FALSE))=TRUE,"---",IF(VLOOKUP($A1224,Sheet1!$B$3:$AH$1266,Sheet1!H$1+(Sheet1!$A$1-1)*10,FALSE)="---","---", (ROUND(VLOOKUP($A1224,Sheet1!$B$3:$AH$1266,Sheet1!H$1+(Sheet1!$A$1-1)*10,FALSE),IF(VLOOKUP($A1224,Sheet1!$B$3:$AH$1266,Sheet1!H$1+(Sheet1!$A$1-1)*10,FALSE)&gt;99999,-3,IF(VLOOKUP($A1224,Sheet1!$B$3:$AH$1266,Sheet1!H$1+(Sheet1!$A$1-1)*10,FALSE)&gt;9999,-2,IF(VLOOKUP($A1224,Sheet1!$B$3:$AH$1266,Sheet1!H$1+(Sheet1!$A$1-1)*10,FALSE)&gt;999,-1,0)))))))</f>
        <v>305</v>
      </c>
      <c r="Y1224" s="385">
        <f>IF(ISNA(VLOOKUP($A1224,Sheet1!$B$3:$AH$1266,Sheet1!I$1+(Sheet1!$A$1-1)*10,FALSE))=TRUE,"---",IF(VLOOKUP($A1224,Sheet1!$B$3:$AH$1266,Sheet1!I$1+(Sheet1!$A$1-1)*10,FALSE)="---","---", (ROUND(VLOOKUP($A1224,Sheet1!$B$3:$AH$1266,Sheet1!I$1+(Sheet1!$A$1-1)*10,FALSE),IF(VLOOKUP($A1224,Sheet1!$B$3:$AH$1266,Sheet1!I$1+(Sheet1!$A$1-1)*10,FALSE)&gt;99999,-3,IF(VLOOKUP($A1224,Sheet1!$B$3:$AH$1266,Sheet1!I$1+(Sheet1!$A$1-1)*10,FALSE)&gt;9999,-2,IF(VLOOKUP($A1224,Sheet1!$B$3:$AH$1266,Sheet1!I$1+(Sheet1!$A$1-1)*10,FALSE)&gt;999,-1,0)))))))</f>
        <v>391</v>
      </c>
      <c r="Z1224" s="385">
        <f>IF(ISNA(VLOOKUP($A1224,Sheet1!$B$3:$AH$1266,Sheet1!J$1+(Sheet1!$A$1-1)*10,FALSE))=TRUE,"---",IF(VLOOKUP($A1224,Sheet1!$B$3:$AH$1266,Sheet1!J$1+(Sheet1!$A$1-1)*10,FALSE)="---","---", (ROUND(VLOOKUP($A1224,Sheet1!$B$3:$AH$1266,Sheet1!J$1+(Sheet1!$A$1-1)*10,FALSE),IF(VLOOKUP($A1224,Sheet1!$B$3:$AH$1266,Sheet1!J$1+(Sheet1!$A$1-1)*10,FALSE)&gt;99999,-3,IF(VLOOKUP($A1224,Sheet1!$B$3:$AH$1266,Sheet1!J$1+(Sheet1!$A$1-1)*10,FALSE)&gt;9999,-2,IF(VLOOKUP($A1224,Sheet1!$B$3:$AH$1266,Sheet1!J$1+(Sheet1!$A$1-1)*10,FALSE)&gt;999,-1,0)))))))</f>
        <v>515</v>
      </c>
      <c r="AA1224" s="385">
        <f>IF(ISNA(VLOOKUP($A1224,Sheet1!$B$3:$AH$1266,Sheet1!K$1+(Sheet1!$A$1-1)*10,FALSE))=TRUE,"---",IF(VLOOKUP($A1224,Sheet1!$B$3:$AH$1266,Sheet1!K$1+(Sheet1!$A$1-1)*10,FALSE)="---","---", (ROUND(VLOOKUP($A1224,Sheet1!$B$3:$AH$1266,Sheet1!K$1+(Sheet1!$A$1-1)*10,FALSE),IF(VLOOKUP($A1224,Sheet1!$B$3:$AH$1266,Sheet1!K$1+(Sheet1!$A$1-1)*10,FALSE)&gt;99999,-3,IF(VLOOKUP($A1224,Sheet1!$B$3:$AH$1266,Sheet1!K$1+(Sheet1!$A$1-1)*10,FALSE)&gt;9999,-2,IF(VLOOKUP($A1224,Sheet1!$B$3:$AH$1266,Sheet1!K$1+(Sheet1!$A$1-1)*10,FALSE)&gt;999,-1,0)))))))</f>
        <v>618</v>
      </c>
      <c r="AB1224" s="385">
        <f>IF(ISNA(VLOOKUP($A1224,Sheet1!$B$3:$AH$1266,Sheet1!L$1+(Sheet1!$A$1-1)*10,FALSE))=TRUE,"---",IF(VLOOKUP($A1224,Sheet1!$B$3:$AH$1266,Sheet1!L$1+(Sheet1!$A$1-1)*10,FALSE)="---","---", (ROUND(VLOOKUP($A1224,Sheet1!$B$3:$AH$1266,Sheet1!L$1+(Sheet1!$A$1-1)*10,FALSE),IF(VLOOKUP($A1224,Sheet1!$B$3:$AH$1266,Sheet1!L$1+(Sheet1!$A$1-1)*10,FALSE)&gt;99999,-3,IF(VLOOKUP($A1224,Sheet1!$B$3:$AH$1266,Sheet1!L$1+(Sheet1!$A$1-1)*10,FALSE)&gt;9999,-2,IF(VLOOKUP($A1224,Sheet1!$B$3:$AH$1266,Sheet1!L$1+(Sheet1!$A$1-1)*10,FALSE)&gt;999,-1,0)))))))</f>
        <v>730</v>
      </c>
      <c r="AC1224" s="385">
        <f>IF(ISNA(VLOOKUP($A1224,Sheet1!$B$3:$AH$1266,Sheet1!M$1+(Sheet1!$A$1-1)*10,FALSE))=TRUE,"---",IF(VLOOKUP($A1224,Sheet1!$B$3:$AH$1266,Sheet1!M$1+(Sheet1!$A$1-1)*10,FALSE)="---","---", (ROUND(VLOOKUP($A1224,Sheet1!$B$3:$AH$1266,Sheet1!M$1+(Sheet1!$A$1-1)*10,FALSE),IF(VLOOKUP($A1224,Sheet1!$B$3:$AH$1266,Sheet1!M$1+(Sheet1!$A$1-1)*10,FALSE)&gt;99999,-3,IF(VLOOKUP($A1224,Sheet1!$B$3:$AH$1266,Sheet1!M$1+(Sheet1!$A$1-1)*10,FALSE)&gt;9999,-2,IF(VLOOKUP($A1224,Sheet1!$B$3:$AH$1266,Sheet1!M$1+(Sheet1!$A$1-1)*10,FALSE)&gt;999,-1,0)))))))</f>
        <v>851</v>
      </c>
      <c r="AD1224" s="385">
        <f>IF(ISNA(VLOOKUP($A1224,Sheet1!$B$3:$AH$1266,Sheet1!N$1+(Sheet1!$A$1-1)*10,FALSE))=TRUE,"---",IF(VLOOKUP($A1224,Sheet1!$B$3:$AH$1266,Sheet1!N$1+(Sheet1!$A$1-1)*10,FALSE)="---","---", (ROUND(VLOOKUP($A1224,Sheet1!$B$3:$AH$1266,Sheet1!N$1+(Sheet1!$A$1-1)*10,FALSE),IF(VLOOKUP($A1224,Sheet1!$B$3:$AH$1266,Sheet1!N$1+(Sheet1!$A$1-1)*10,FALSE)&gt;99999,-3,IF(VLOOKUP($A1224,Sheet1!$B$3:$AH$1266,Sheet1!N$1+(Sheet1!$A$1-1)*10,FALSE)&gt;9999,-2,IF(VLOOKUP($A1224,Sheet1!$B$3:$AH$1266,Sheet1!N$1+(Sheet1!$A$1-1)*10,FALSE)&gt;999,-1,0)))))))</f>
        <v>1030</v>
      </c>
    </row>
    <row r="1225" spans="1:30" ht="25.5" customHeight="1" x14ac:dyDescent="0.25">
      <c r="A1225" s="304"/>
      <c r="B1225" s="346"/>
      <c r="C1225" s="304"/>
      <c r="D1225" s="304"/>
      <c r="E1225" s="305" t="e">
        <v>#N/A</v>
      </c>
      <c r="F1225" s="346"/>
      <c r="G1225" s="352"/>
      <c r="H1225" s="348"/>
      <c r="I1225" s="119">
        <v>40035</v>
      </c>
      <c r="J1225" s="120">
        <v>10.66</v>
      </c>
      <c r="K1225" s="121" t="s">
        <v>4405</v>
      </c>
      <c r="L1225" s="122">
        <v>329</v>
      </c>
      <c r="M1225" s="123">
        <v>64.3</v>
      </c>
      <c r="N1225" s="118" t="s">
        <v>112</v>
      </c>
      <c r="O1225" s="71" t="s">
        <v>4405</v>
      </c>
      <c r="P1225" s="71" t="s">
        <v>4405</v>
      </c>
      <c r="Q1225" s="71" t="s">
        <v>4405</v>
      </c>
      <c r="R1225" s="73" t="s">
        <v>4405</v>
      </c>
      <c r="S1225" s="357" t="e">
        <v>#N/A</v>
      </c>
      <c r="T1225" s="357" t="str">
        <f>IF(ISNA(VLOOKUP(A1225,Sheet1!B$3:C$1266,2,FALSE)=TRUE),"ND",VLOOKUP(A1225,Sheet1!B$3:C$1266,2,FALSE))</f>
        <v>ND</v>
      </c>
      <c r="U1225" s="385" t="str">
        <f>IF(ISNA(VLOOKUP($A1225,Sheet1!$B$3:$AH$1266,Sheet1!E$1+(Sheet1!$A$1-1)*10,FALSE))=TRUE,"---",IF(VLOOKUP($A1225,Sheet1!$B$3:$AH$1266,Sheet1!E$1+(Sheet1!$A$1-1)*10,FALSE)="---","---", (ROUND(VLOOKUP($A1225,Sheet1!$B$3:$AH$1266,Sheet1!E$1+(Sheet1!$A$1-1)*10,FALSE),IF(VLOOKUP($A1225,Sheet1!$B$3:$AH$1266,Sheet1!E$1+(Sheet1!$A$1-1)*10,FALSE)&gt;99999,-3,IF(VLOOKUP($A1225,Sheet1!$B$3:$AH$1266,Sheet1!E$1+(Sheet1!$A$1-1)*10,FALSE)&gt;9999,-2,IF(VLOOKUP($A1225,Sheet1!$B$3:$AH$1266,Sheet1!E$1+(Sheet1!$A$1-1)*10,FALSE)&gt;999,-1,0)))))))</f>
        <v>---</v>
      </c>
      <c r="V1225" s="385" t="str">
        <f>IF(ISNA(VLOOKUP($A1225,Sheet1!$B$3:$AH$1266,Sheet1!F$1+(Sheet1!$A$1-1)*10,FALSE))=TRUE,"---",IF(VLOOKUP($A1225,Sheet1!$B$3:$AH$1266,Sheet1!F$1+(Sheet1!$A$1-1)*10,FALSE)="---","---", (ROUND(VLOOKUP($A1225,Sheet1!$B$3:$AH$1266,Sheet1!F$1+(Sheet1!$A$1-1)*10,FALSE),IF(VLOOKUP($A1225,Sheet1!$B$3:$AH$1266,Sheet1!F$1+(Sheet1!$A$1-1)*10,FALSE)&gt;99999,-3,IF(VLOOKUP($A1225,Sheet1!$B$3:$AH$1266,Sheet1!F$1+(Sheet1!$A$1-1)*10,FALSE)&gt;9999,-2,IF(VLOOKUP($A1225,Sheet1!$B$3:$AH$1266,Sheet1!F$1+(Sheet1!$A$1-1)*10,FALSE)&gt;999,-1,0)))))))</f>
        <v>---</v>
      </c>
      <c r="W1225" s="385" t="str">
        <f>IF(ISNA(VLOOKUP($A1225,Sheet1!$B$3:$AH$1266,Sheet1!G$1+(Sheet1!$A$1-1)*10,FALSE))=TRUE,"---",IF(VLOOKUP($A1225,Sheet1!$B$3:$AH$1266,Sheet1!G$1+(Sheet1!$A$1-1)*10,FALSE)="---","---", (ROUND(VLOOKUP($A1225,Sheet1!$B$3:$AH$1266,Sheet1!G$1+(Sheet1!$A$1-1)*10,FALSE),IF(VLOOKUP($A1225,Sheet1!$B$3:$AH$1266,Sheet1!G$1+(Sheet1!$A$1-1)*10,FALSE)&gt;99999,-3,IF(VLOOKUP($A1225,Sheet1!$B$3:$AH$1266,Sheet1!G$1+(Sheet1!$A$1-1)*10,FALSE)&gt;9999,-2,IF(VLOOKUP($A1225,Sheet1!$B$3:$AH$1266,Sheet1!G$1+(Sheet1!$A$1-1)*10,FALSE)&gt;999,-1,0)))))))</f>
        <v>---</v>
      </c>
      <c r="X1225" s="385" t="str">
        <f>IF(ISNA(VLOOKUP($A1225,Sheet1!$B$3:$AH$1266,Sheet1!H$1+(Sheet1!$A$1-1)*10,FALSE))=TRUE,"---",IF(VLOOKUP($A1225,Sheet1!$B$3:$AH$1266,Sheet1!H$1+(Sheet1!$A$1-1)*10,FALSE)="---","---", (ROUND(VLOOKUP($A1225,Sheet1!$B$3:$AH$1266,Sheet1!H$1+(Sheet1!$A$1-1)*10,FALSE),IF(VLOOKUP($A1225,Sheet1!$B$3:$AH$1266,Sheet1!H$1+(Sheet1!$A$1-1)*10,FALSE)&gt;99999,-3,IF(VLOOKUP($A1225,Sheet1!$B$3:$AH$1266,Sheet1!H$1+(Sheet1!$A$1-1)*10,FALSE)&gt;9999,-2,IF(VLOOKUP($A1225,Sheet1!$B$3:$AH$1266,Sheet1!H$1+(Sheet1!$A$1-1)*10,FALSE)&gt;999,-1,0)))))))</f>
        <v>---</v>
      </c>
      <c r="Y1225" s="385" t="str">
        <f>IF(ISNA(VLOOKUP($A1225,Sheet1!$B$3:$AH$1266,Sheet1!I$1+(Sheet1!$A$1-1)*10,FALSE))=TRUE,"---",IF(VLOOKUP($A1225,Sheet1!$B$3:$AH$1266,Sheet1!I$1+(Sheet1!$A$1-1)*10,FALSE)="---","---", (ROUND(VLOOKUP($A1225,Sheet1!$B$3:$AH$1266,Sheet1!I$1+(Sheet1!$A$1-1)*10,FALSE),IF(VLOOKUP($A1225,Sheet1!$B$3:$AH$1266,Sheet1!I$1+(Sheet1!$A$1-1)*10,FALSE)&gt;99999,-3,IF(VLOOKUP($A1225,Sheet1!$B$3:$AH$1266,Sheet1!I$1+(Sheet1!$A$1-1)*10,FALSE)&gt;9999,-2,IF(VLOOKUP($A1225,Sheet1!$B$3:$AH$1266,Sheet1!I$1+(Sheet1!$A$1-1)*10,FALSE)&gt;999,-1,0)))))))</f>
        <v>---</v>
      </c>
      <c r="Z1225" s="385" t="str">
        <f>IF(ISNA(VLOOKUP($A1225,Sheet1!$B$3:$AH$1266,Sheet1!J$1+(Sheet1!$A$1-1)*10,FALSE))=TRUE,"---",IF(VLOOKUP($A1225,Sheet1!$B$3:$AH$1266,Sheet1!J$1+(Sheet1!$A$1-1)*10,FALSE)="---","---", (ROUND(VLOOKUP($A1225,Sheet1!$B$3:$AH$1266,Sheet1!J$1+(Sheet1!$A$1-1)*10,FALSE),IF(VLOOKUP($A1225,Sheet1!$B$3:$AH$1266,Sheet1!J$1+(Sheet1!$A$1-1)*10,FALSE)&gt;99999,-3,IF(VLOOKUP($A1225,Sheet1!$B$3:$AH$1266,Sheet1!J$1+(Sheet1!$A$1-1)*10,FALSE)&gt;9999,-2,IF(VLOOKUP($A1225,Sheet1!$B$3:$AH$1266,Sheet1!J$1+(Sheet1!$A$1-1)*10,FALSE)&gt;999,-1,0)))))))</f>
        <v>---</v>
      </c>
      <c r="AA1225" s="385" t="str">
        <f>IF(ISNA(VLOOKUP($A1225,Sheet1!$B$3:$AH$1266,Sheet1!K$1+(Sheet1!$A$1-1)*10,FALSE))=TRUE,"---",IF(VLOOKUP($A1225,Sheet1!$B$3:$AH$1266,Sheet1!K$1+(Sheet1!$A$1-1)*10,FALSE)="---","---", (ROUND(VLOOKUP($A1225,Sheet1!$B$3:$AH$1266,Sheet1!K$1+(Sheet1!$A$1-1)*10,FALSE),IF(VLOOKUP($A1225,Sheet1!$B$3:$AH$1266,Sheet1!K$1+(Sheet1!$A$1-1)*10,FALSE)&gt;99999,-3,IF(VLOOKUP($A1225,Sheet1!$B$3:$AH$1266,Sheet1!K$1+(Sheet1!$A$1-1)*10,FALSE)&gt;9999,-2,IF(VLOOKUP($A1225,Sheet1!$B$3:$AH$1266,Sheet1!K$1+(Sheet1!$A$1-1)*10,FALSE)&gt;999,-1,0)))))))</f>
        <v>---</v>
      </c>
      <c r="AB1225" s="385" t="str">
        <f>IF(ISNA(VLOOKUP($A1225,Sheet1!$B$3:$AH$1266,Sheet1!L$1+(Sheet1!$A$1-1)*10,FALSE))=TRUE,"---",IF(VLOOKUP($A1225,Sheet1!$B$3:$AH$1266,Sheet1!L$1+(Sheet1!$A$1-1)*10,FALSE)="---","---", (ROUND(VLOOKUP($A1225,Sheet1!$B$3:$AH$1266,Sheet1!L$1+(Sheet1!$A$1-1)*10,FALSE),IF(VLOOKUP($A1225,Sheet1!$B$3:$AH$1266,Sheet1!L$1+(Sheet1!$A$1-1)*10,FALSE)&gt;99999,-3,IF(VLOOKUP($A1225,Sheet1!$B$3:$AH$1266,Sheet1!L$1+(Sheet1!$A$1-1)*10,FALSE)&gt;9999,-2,IF(VLOOKUP($A1225,Sheet1!$B$3:$AH$1266,Sheet1!L$1+(Sheet1!$A$1-1)*10,FALSE)&gt;999,-1,0)))))))</f>
        <v>---</v>
      </c>
      <c r="AC1225" s="385" t="str">
        <f>IF(ISNA(VLOOKUP($A1225,Sheet1!$B$3:$AH$1266,Sheet1!M$1+(Sheet1!$A$1-1)*10,FALSE))=TRUE,"---",IF(VLOOKUP($A1225,Sheet1!$B$3:$AH$1266,Sheet1!M$1+(Sheet1!$A$1-1)*10,FALSE)="---","---", (ROUND(VLOOKUP($A1225,Sheet1!$B$3:$AH$1266,Sheet1!M$1+(Sheet1!$A$1-1)*10,FALSE),IF(VLOOKUP($A1225,Sheet1!$B$3:$AH$1266,Sheet1!M$1+(Sheet1!$A$1-1)*10,FALSE)&gt;99999,-3,IF(VLOOKUP($A1225,Sheet1!$B$3:$AH$1266,Sheet1!M$1+(Sheet1!$A$1-1)*10,FALSE)&gt;9999,-2,IF(VLOOKUP($A1225,Sheet1!$B$3:$AH$1266,Sheet1!M$1+(Sheet1!$A$1-1)*10,FALSE)&gt;999,-1,0)))))))</f>
        <v>---</v>
      </c>
      <c r="AD1225" s="385" t="str">
        <f>IF(ISNA(VLOOKUP($A1225,Sheet1!$B$3:$AH$1266,Sheet1!N$1+(Sheet1!$A$1-1)*10,FALSE))=TRUE,"---",IF(VLOOKUP($A1225,Sheet1!$B$3:$AH$1266,Sheet1!N$1+(Sheet1!$A$1-1)*10,FALSE)="---","---", (ROUND(VLOOKUP($A1225,Sheet1!$B$3:$AH$1266,Sheet1!N$1+(Sheet1!$A$1-1)*10,FALSE),IF(VLOOKUP($A1225,Sheet1!$B$3:$AH$1266,Sheet1!N$1+(Sheet1!$A$1-1)*10,FALSE)&gt;99999,-3,IF(VLOOKUP($A1225,Sheet1!$B$3:$AH$1266,Sheet1!N$1+(Sheet1!$A$1-1)*10,FALSE)&gt;9999,-2,IF(VLOOKUP($A1225,Sheet1!$B$3:$AH$1266,Sheet1!N$1+(Sheet1!$A$1-1)*10,FALSE)&gt;999,-1,0)))))))</f>
        <v>---</v>
      </c>
    </row>
    <row r="1226" spans="1:30" ht="25.5" customHeight="1" x14ac:dyDescent="0.25">
      <c r="A1226" s="303" t="s">
        <v>1808</v>
      </c>
      <c r="B1226" s="330" t="s">
        <v>1809</v>
      </c>
      <c r="C1226" s="303">
        <v>422237</v>
      </c>
      <c r="D1226" s="303">
        <v>782637</v>
      </c>
      <c r="E1226" s="307" t="s">
        <v>3017</v>
      </c>
      <c r="F1226" s="342" t="s">
        <v>4804</v>
      </c>
      <c r="G1226" s="318" t="s">
        <v>286</v>
      </c>
      <c r="H1226" s="347">
        <v>5.25</v>
      </c>
      <c r="I1226" s="326">
        <v>28585</v>
      </c>
      <c r="J1226" s="375">
        <v>14.78</v>
      </c>
      <c r="K1226" s="315" t="s">
        <v>4405</v>
      </c>
      <c r="L1226" s="320">
        <v>260</v>
      </c>
      <c r="M1226" s="322">
        <v>49.5</v>
      </c>
      <c r="N1226" s="315" t="s">
        <v>4405</v>
      </c>
      <c r="O1226" s="299" t="str">
        <f t="shared" si="42"/>
        <v>&gt;50</v>
      </c>
      <c r="P1226" s="299">
        <f>IF(O1226&lt;&gt;"",VLOOKUP($A1226,Sheet4!$A$2:$O$1309,14,FALSE)*100,"")</f>
        <v>8.7311663271629101</v>
      </c>
      <c r="Q1226" s="299">
        <f>IF(P1226&lt;&gt;"",VLOOKUP($A1226,Sheet4!$A$2:$O$1309,15,FALSE)*100,"")</f>
        <v>59.134366516594881</v>
      </c>
      <c r="R1226" s="301" t="str">
        <f t="shared" si="41"/>
        <v>&lt;2</v>
      </c>
      <c r="S1226" s="356" t="s">
        <v>4367</v>
      </c>
      <c r="T1226" s="356" t="str">
        <f>IF(ISNA(VLOOKUP(A1226,Sheet1!B$3:C$1266,2,FALSE)=TRUE),"NC",VLOOKUP(A1226,Sheet1!B$3:C$1266,2,FALSE))</f>
        <v>Rural</v>
      </c>
      <c r="U1226" s="392">
        <f>IF(ISNA(VLOOKUP($A1226,Sheet1!$B$3:$AH$1266,Sheet1!E$1+(Sheet1!$A$1-1)*10,FALSE))=TRUE,"---",IF(VLOOKUP($A1226,Sheet1!$B$3:$AH$1266,Sheet1!E$1+(Sheet1!$A$1-1)*10,FALSE)="---","---", (ROUND(VLOOKUP($A1226,Sheet1!$B$3:$AH$1266,Sheet1!E$1+(Sheet1!$A$1-1)*10,FALSE),IF(VLOOKUP($A1226,Sheet1!$B$3:$AH$1266,Sheet1!E$1+(Sheet1!$A$1-1)*10,FALSE)&gt;99999,-3,IF(VLOOKUP($A1226,Sheet1!$B$3:$AH$1266,Sheet1!E$1+(Sheet1!$A$1-1)*10,FALSE)&gt;9999,-2,IF(VLOOKUP($A1226,Sheet1!$B$3:$AH$1266,Sheet1!E$1+(Sheet1!$A$1-1)*10,FALSE)&gt;999,-1,0)))))))</f>
        <v>184</v>
      </c>
      <c r="V1226" s="392">
        <f>IF(ISNA(VLOOKUP($A1226,Sheet1!$B$3:$AH$1266,Sheet1!F$1+(Sheet1!$A$1-1)*10,FALSE))=TRUE,"---",IF(VLOOKUP($A1226,Sheet1!$B$3:$AH$1266,Sheet1!F$1+(Sheet1!$A$1-1)*10,FALSE)="---","---", (ROUND(VLOOKUP($A1226,Sheet1!$B$3:$AH$1266,Sheet1!F$1+(Sheet1!$A$1-1)*10,FALSE),IF(VLOOKUP($A1226,Sheet1!$B$3:$AH$1266,Sheet1!F$1+(Sheet1!$A$1-1)*10,FALSE)&gt;99999,-3,IF(VLOOKUP($A1226,Sheet1!$B$3:$AH$1266,Sheet1!F$1+(Sheet1!$A$1-1)*10,FALSE)&gt;9999,-2,IF(VLOOKUP($A1226,Sheet1!$B$3:$AH$1266,Sheet1!F$1+(Sheet1!$A$1-1)*10,FALSE)&gt;999,-1,0)))))))</f>
        <v>227</v>
      </c>
      <c r="W1226" s="392">
        <f>IF(ISNA(VLOOKUP($A1226,Sheet1!$B$3:$AH$1266,Sheet1!G$1+(Sheet1!$A$1-1)*10,FALSE))=TRUE,"---",IF(VLOOKUP($A1226,Sheet1!$B$3:$AH$1266,Sheet1!G$1+(Sheet1!$A$1-1)*10,FALSE)="---","---", (ROUND(VLOOKUP($A1226,Sheet1!$B$3:$AH$1266,Sheet1!G$1+(Sheet1!$A$1-1)*10,FALSE),IF(VLOOKUP($A1226,Sheet1!$B$3:$AH$1266,Sheet1!G$1+(Sheet1!$A$1-1)*10,FALSE)&gt;99999,-3,IF(VLOOKUP($A1226,Sheet1!$B$3:$AH$1266,Sheet1!G$1+(Sheet1!$A$1-1)*10,FALSE)&gt;9999,-2,IF(VLOOKUP($A1226,Sheet1!$B$3:$AH$1266,Sheet1!G$1+(Sheet1!$A$1-1)*10,FALSE)&gt;999,-1,0)))))))</f>
        <v>290</v>
      </c>
      <c r="X1226" s="392">
        <f>IF(ISNA(VLOOKUP($A1226,Sheet1!$B$3:$AH$1266,Sheet1!H$1+(Sheet1!$A$1-1)*10,FALSE))=TRUE,"---",IF(VLOOKUP($A1226,Sheet1!$B$3:$AH$1266,Sheet1!H$1+(Sheet1!$A$1-1)*10,FALSE)="---","---", (ROUND(VLOOKUP($A1226,Sheet1!$B$3:$AH$1266,Sheet1!H$1+(Sheet1!$A$1-1)*10,FALSE),IF(VLOOKUP($A1226,Sheet1!$B$3:$AH$1266,Sheet1!H$1+(Sheet1!$A$1-1)*10,FALSE)&gt;99999,-3,IF(VLOOKUP($A1226,Sheet1!$B$3:$AH$1266,Sheet1!H$1+(Sheet1!$A$1-1)*10,FALSE)&gt;9999,-2,IF(VLOOKUP($A1226,Sheet1!$B$3:$AH$1266,Sheet1!H$1+(Sheet1!$A$1-1)*10,FALSE)&gt;999,-1,0)))))))</f>
        <v>471</v>
      </c>
      <c r="Y1226" s="392">
        <f>IF(ISNA(VLOOKUP($A1226,Sheet1!$B$3:$AH$1266,Sheet1!I$1+(Sheet1!$A$1-1)*10,FALSE))=TRUE,"---",IF(VLOOKUP($A1226,Sheet1!$B$3:$AH$1266,Sheet1!I$1+(Sheet1!$A$1-1)*10,FALSE)="---","---", (ROUND(VLOOKUP($A1226,Sheet1!$B$3:$AH$1266,Sheet1!I$1+(Sheet1!$A$1-1)*10,FALSE),IF(VLOOKUP($A1226,Sheet1!$B$3:$AH$1266,Sheet1!I$1+(Sheet1!$A$1-1)*10,FALSE)&gt;99999,-3,IF(VLOOKUP($A1226,Sheet1!$B$3:$AH$1266,Sheet1!I$1+(Sheet1!$A$1-1)*10,FALSE)&gt;9999,-2,IF(VLOOKUP($A1226,Sheet1!$B$3:$AH$1266,Sheet1!I$1+(Sheet1!$A$1-1)*10,FALSE)&gt;999,-1,0)))))))</f>
        <v>611</v>
      </c>
      <c r="Z1226" s="392">
        <f>IF(ISNA(VLOOKUP($A1226,Sheet1!$B$3:$AH$1266,Sheet1!J$1+(Sheet1!$A$1-1)*10,FALSE))=TRUE,"---",IF(VLOOKUP($A1226,Sheet1!$B$3:$AH$1266,Sheet1!J$1+(Sheet1!$A$1-1)*10,FALSE)="---","---", (ROUND(VLOOKUP($A1226,Sheet1!$B$3:$AH$1266,Sheet1!J$1+(Sheet1!$A$1-1)*10,FALSE),IF(VLOOKUP($A1226,Sheet1!$B$3:$AH$1266,Sheet1!J$1+(Sheet1!$A$1-1)*10,FALSE)&gt;99999,-3,IF(VLOOKUP($A1226,Sheet1!$B$3:$AH$1266,Sheet1!J$1+(Sheet1!$A$1-1)*10,FALSE)&gt;9999,-2,IF(VLOOKUP($A1226,Sheet1!$B$3:$AH$1266,Sheet1!J$1+(Sheet1!$A$1-1)*10,FALSE)&gt;999,-1,0)))))))</f>
        <v>802</v>
      </c>
      <c r="AA1226" s="392">
        <f>IF(ISNA(VLOOKUP($A1226,Sheet1!$B$3:$AH$1266,Sheet1!K$1+(Sheet1!$A$1-1)*10,FALSE))=TRUE,"---",IF(VLOOKUP($A1226,Sheet1!$B$3:$AH$1266,Sheet1!K$1+(Sheet1!$A$1-1)*10,FALSE)="---","---", (ROUND(VLOOKUP($A1226,Sheet1!$B$3:$AH$1266,Sheet1!K$1+(Sheet1!$A$1-1)*10,FALSE),IF(VLOOKUP($A1226,Sheet1!$B$3:$AH$1266,Sheet1!K$1+(Sheet1!$A$1-1)*10,FALSE)&gt;99999,-3,IF(VLOOKUP($A1226,Sheet1!$B$3:$AH$1266,Sheet1!K$1+(Sheet1!$A$1-1)*10,FALSE)&gt;9999,-2,IF(VLOOKUP($A1226,Sheet1!$B$3:$AH$1266,Sheet1!K$1+(Sheet1!$A$1-1)*10,FALSE)&gt;999,-1,0)))))))</f>
        <v>966</v>
      </c>
      <c r="AB1226" s="392">
        <f>IF(ISNA(VLOOKUP($A1226,Sheet1!$B$3:$AH$1266,Sheet1!L$1+(Sheet1!$A$1-1)*10,FALSE))=TRUE,"---",IF(VLOOKUP($A1226,Sheet1!$B$3:$AH$1266,Sheet1!L$1+(Sheet1!$A$1-1)*10,FALSE)="---","---", (ROUND(VLOOKUP($A1226,Sheet1!$B$3:$AH$1266,Sheet1!L$1+(Sheet1!$A$1-1)*10,FALSE),IF(VLOOKUP($A1226,Sheet1!$B$3:$AH$1266,Sheet1!L$1+(Sheet1!$A$1-1)*10,FALSE)&gt;99999,-3,IF(VLOOKUP($A1226,Sheet1!$B$3:$AH$1266,Sheet1!L$1+(Sheet1!$A$1-1)*10,FALSE)&gt;9999,-2,IF(VLOOKUP($A1226,Sheet1!$B$3:$AH$1266,Sheet1!L$1+(Sheet1!$A$1-1)*10,FALSE)&gt;999,-1,0)))))))</f>
        <v>1130</v>
      </c>
      <c r="AC1226" s="392">
        <f>IF(ISNA(VLOOKUP($A1226,Sheet1!$B$3:$AH$1266,Sheet1!M$1+(Sheet1!$A$1-1)*10,FALSE))=TRUE,"---",IF(VLOOKUP($A1226,Sheet1!$B$3:$AH$1266,Sheet1!M$1+(Sheet1!$A$1-1)*10,FALSE)="---","---", (ROUND(VLOOKUP($A1226,Sheet1!$B$3:$AH$1266,Sheet1!M$1+(Sheet1!$A$1-1)*10,FALSE),IF(VLOOKUP($A1226,Sheet1!$B$3:$AH$1266,Sheet1!M$1+(Sheet1!$A$1-1)*10,FALSE)&gt;99999,-3,IF(VLOOKUP($A1226,Sheet1!$B$3:$AH$1266,Sheet1!M$1+(Sheet1!$A$1-1)*10,FALSE)&gt;9999,-2,IF(VLOOKUP($A1226,Sheet1!$B$3:$AH$1266,Sheet1!M$1+(Sheet1!$A$1-1)*10,FALSE)&gt;999,-1,0)))))))</f>
        <v>1300</v>
      </c>
      <c r="AD1226" s="392">
        <f>IF(ISNA(VLOOKUP($A1226,Sheet1!$B$3:$AH$1266,Sheet1!N$1+(Sheet1!$A$1-1)*10,FALSE))=TRUE,"---",IF(VLOOKUP($A1226,Sheet1!$B$3:$AH$1266,Sheet1!N$1+(Sheet1!$A$1-1)*10,FALSE)="---","---", (ROUND(VLOOKUP($A1226,Sheet1!$B$3:$AH$1266,Sheet1!N$1+(Sheet1!$A$1-1)*10,FALSE),IF(VLOOKUP($A1226,Sheet1!$B$3:$AH$1266,Sheet1!N$1+(Sheet1!$A$1-1)*10,FALSE)&gt;99999,-3,IF(VLOOKUP($A1226,Sheet1!$B$3:$AH$1266,Sheet1!N$1+(Sheet1!$A$1-1)*10,FALSE)&gt;9999,-2,IF(VLOOKUP($A1226,Sheet1!$B$3:$AH$1266,Sheet1!N$1+(Sheet1!$A$1-1)*10,FALSE)&gt;999,-1,0)))))))</f>
        <v>1550</v>
      </c>
    </row>
    <row r="1227" spans="1:30" ht="25.5" customHeight="1" x14ac:dyDescent="0.25">
      <c r="A1227" s="303"/>
      <c r="B1227" s="331"/>
      <c r="C1227" s="303"/>
      <c r="D1227" s="303"/>
      <c r="E1227" s="307"/>
      <c r="F1227" s="401"/>
      <c r="G1227" s="405"/>
      <c r="H1227" s="347"/>
      <c r="I1227" s="327"/>
      <c r="J1227" s="376"/>
      <c r="K1227" s="316"/>
      <c r="L1227" s="321"/>
      <c r="M1227" s="323"/>
      <c r="N1227" s="316"/>
      <c r="O1227" s="317" t="e">
        <f t="shared" si="42"/>
        <v>#NUM!</v>
      </c>
      <c r="P1227" s="317" t="e">
        <f>IF(O1227&lt;&gt;"",VLOOKUP($A1227,Sheet4!$A$2:$O$1309,14,FALSE)*100,"")</f>
        <v>#NUM!</v>
      </c>
      <c r="Q1227" s="317" t="e">
        <f>IF(P1227&lt;&gt;"",VLOOKUP($A1227,Sheet4!$A$2:$O$1309,15,FALSE)*100,"")</f>
        <v>#NUM!</v>
      </c>
      <c r="R1227" s="356" t="e">
        <f t="shared" si="41"/>
        <v>#NUM!</v>
      </c>
      <c r="S1227" s="356"/>
      <c r="T1227" s="356"/>
      <c r="U1227" s="392"/>
      <c r="V1227" s="392"/>
      <c r="W1227" s="392"/>
      <c r="X1227" s="392"/>
      <c r="Y1227" s="392"/>
      <c r="Z1227" s="392"/>
      <c r="AA1227" s="392"/>
      <c r="AB1227" s="392"/>
      <c r="AC1227" s="392"/>
      <c r="AD1227" s="392"/>
    </row>
    <row r="1228" spans="1:30" ht="25.5" customHeight="1" x14ac:dyDescent="0.25">
      <c r="A1228" s="133" t="s">
        <v>1810</v>
      </c>
      <c r="B1228" s="141" t="s">
        <v>1811</v>
      </c>
      <c r="C1228" s="133">
        <v>422002</v>
      </c>
      <c r="D1228" s="133">
        <v>782716</v>
      </c>
      <c r="E1228" s="67" t="s">
        <v>3017</v>
      </c>
      <c r="F1228" s="135" t="s">
        <v>4405</v>
      </c>
      <c r="G1228" s="118" t="s">
        <v>160</v>
      </c>
      <c r="H1228" s="136">
        <v>19.3</v>
      </c>
      <c r="I1228" s="119">
        <v>24743</v>
      </c>
      <c r="J1228" s="137" t="s">
        <v>4405</v>
      </c>
      <c r="K1228" s="118" t="s">
        <v>17</v>
      </c>
      <c r="L1228" s="122">
        <v>4880</v>
      </c>
      <c r="M1228" s="123">
        <v>253</v>
      </c>
      <c r="N1228" s="118" t="s">
        <v>145</v>
      </c>
      <c r="O1228" s="71">
        <f t="shared" si="42"/>
        <v>0.30675551817789043</v>
      </c>
      <c r="P1228" s="71">
        <f>IF(O1228&lt;&gt;"",VLOOKUP($A1228,Sheet4!$A$2:$O$1309,14,FALSE)*100,"")</f>
        <v>1.6153497147231244</v>
      </c>
      <c r="Q1228" s="71">
        <f>IF(P1228&lt;&gt;"",VLOOKUP($A1228,Sheet4!$A$2:$O$1309,15,FALSE)*100,"")</f>
        <v>14.744336446262963</v>
      </c>
      <c r="R1228" s="73" t="str">
        <f t="shared" si="41"/>
        <v>&gt;200,  &lt;500</v>
      </c>
      <c r="S1228" s="63" t="s">
        <v>4367</v>
      </c>
      <c r="T1228" s="63" t="str">
        <f>IF(ISNA(VLOOKUP(A1228,Sheet1!B$3:C$1266,2,FALSE)=TRUE),"NC",VLOOKUP(A1228,Sheet1!B$3:C$1266,2,FALSE))</f>
        <v>Rural</v>
      </c>
      <c r="U1228" s="66">
        <f>IF(ISNA(VLOOKUP($A1228,Sheet1!$B$3:$AH$1266,Sheet1!E$1+(Sheet1!$A$1-1)*10,FALSE))=TRUE,"---",IF(VLOOKUP($A1228,Sheet1!$B$3:$AH$1266,Sheet1!E$1+(Sheet1!$A$1-1)*10,FALSE)="---","---", (ROUND(VLOOKUP($A1228,Sheet1!$B$3:$AH$1266,Sheet1!E$1+(Sheet1!$A$1-1)*10,FALSE),IF(VLOOKUP($A1228,Sheet1!$B$3:$AH$1266,Sheet1!E$1+(Sheet1!$A$1-1)*10,FALSE)&gt;99999,-3,IF(VLOOKUP($A1228,Sheet1!$B$3:$AH$1266,Sheet1!E$1+(Sheet1!$A$1-1)*10,FALSE)&gt;9999,-2,IF(VLOOKUP($A1228,Sheet1!$B$3:$AH$1266,Sheet1!E$1+(Sheet1!$A$1-1)*10,FALSE)&gt;999,-1,0)))))))</f>
        <v>629</v>
      </c>
      <c r="V1228" s="66">
        <f>IF(ISNA(VLOOKUP($A1228,Sheet1!$B$3:$AH$1266,Sheet1!F$1+(Sheet1!$A$1-1)*10,FALSE))=TRUE,"---",IF(VLOOKUP($A1228,Sheet1!$B$3:$AH$1266,Sheet1!F$1+(Sheet1!$A$1-1)*10,FALSE)="---","---", (ROUND(VLOOKUP($A1228,Sheet1!$B$3:$AH$1266,Sheet1!F$1+(Sheet1!$A$1-1)*10,FALSE),IF(VLOOKUP($A1228,Sheet1!$B$3:$AH$1266,Sheet1!F$1+(Sheet1!$A$1-1)*10,FALSE)&gt;99999,-3,IF(VLOOKUP($A1228,Sheet1!$B$3:$AH$1266,Sheet1!F$1+(Sheet1!$A$1-1)*10,FALSE)&gt;9999,-2,IF(VLOOKUP($A1228,Sheet1!$B$3:$AH$1266,Sheet1!F$1+(Sheet1!$A$1-1)*10,FALSE)&gt;999,-1,0)))))))</f>
        <v>772</v>
      </c>
      <c r="W1228" s="66">
        <f>IF(ISNA(VLOOKUP($A1228,Sheet1!$B$3:$AH$1266,Sheet1!G$1+(Sheet1!$A$1-1)*10,FALSE))=TRUE,"---",IF(VLOOKUP($A1228,Sheet1!$B$3:$AH$1266,Sheet1!G$1+(Sheet1!$A$1-1)*10,FALSE)="---","---", (ROUND(VLOOKUP($A1228,Sheet1!$B$3:$AH$1266,Sheet1!G$1+(Sheet1!$A$1-1)*10,FALSE),IF(VLOOKUP($A1228,Sheet1!$B$3:$AH$1266,Sheet1!G$1+(Sheet1!$A$1-1)*10,FALSE)&gt;99999,-3,IF(VLOOKUP($A1228,Sheet1!$B$3:$AH$1266,Sheet1!G$1+(Sheet1!$A$1-1)*10,FALSE)&gt;9999,-2,IF(VLOOKUP($A1228,Sheet1!$B$3:$AH$1266,Sheet1!G$1+(Sheet1!$A$1-1)*10,FALSE)&gt;999,-1,0)))))))</f>
        <v>975</v>
      </c>
      <c r="X1228" s="66">
        <f>IF(ISNA(VLOOKUP($A1228,Sheet1!$B$3:$AH$1266,Sheet1!H$1+(Sheet1!$A$1-1)*10,FALSE))=TRUE,"---",IF(VLOOKUP($A1228,Sheet1!$B$3:$AH$1266,Sheet1!H$1+(Sheet1!$A$1-1)*10,FALSE)="---","---", (ROUND(VLOOKUP($A1228,Sheet1!$B$3:$AH$1266,Sheet1!H$1+(Sheet1!$A$1-1)*10,FALSE),IF(VLOOKUP($A1228,Sheet1!$B$3:$AH$1266,Sheet1!H$1+(Sheet1!$A$1-1)*10,FALSE)&gt;99999,-3,IF(VLOOKUP($A1228,Sheet1!$B$3:$AH$1266,Sheet1!H$1+(Sheet1!$A$1-1)*10,FALSE)&gt;9999,-2,IF(VLOOKUP($A1228,Sheet1!$B$3:$AH$1266,Sheet1!H$1+(Sheet1!$A$1-1)*10,FALSE)&gt;999,-1,0)))))))</f>
        <v>1570</v>
      </c>
      <c r="Y1228" s="66">
        <f>IF(ISNA(VLOOKUP($A1228,Sheet1!$B$3:$AH$1266,Sheet1!I$1+(Sheet1!$A$1-1)*10,FALSE))=TRUE,"---",IF(VLOOKUP($A1228,Sheet1!$B$3:$AH$1266,Sheet1!I$1+(Sheet1!$A$1-1)*10,FALSE)="---","---", (ROUND(VLOOKUP($A1228,Sheet1!$B$3:$AH$1266,Sheet1!I$1+(Sheet1!$A$1-1)*10,FALSE),IF(VLOOKUP($A1228,Sheet1!$B$3:$AH$1266,Sheet1!I$1+(Sheet1!$A$1-1)*10,FALSE)&gt;99999,-3,IF(VLOOKUP($A1228,Sheet1!$B$3:$AH$1266,Sheet1!I$1+(Sheet1!$A$1-1)*10,FALSE)&gt;9999,-2,IF(VLOOKUP($A1228,Sheet1!$B$3:$AH$1266,Sheet1!I$1+(Sheet1!$A$1-1)*10,FALSE)&gt;999,-1,0)))))))</f>
        <v>2030</v>
      </c>
      <c r="Z1228" s="66">
        <f>IF(ISNA(VLOOKUP($A1228,Sheet1!$B$3:$AH$1266,Sheet1!J$1+(Sheet1!$A$1-1)*10,FALSE))=TRUE,"---",IF(VLOOKUP($A1228,Sheet1!$B$3:$AH$1266,Sheet1!J$1+(Sheet1!$A$1-1)*10,FALSE)="---","---", (ROUND(VLOOKUP($A1228,Sheet1!$B$3:$AH$1266,Sheet1!J$1+(Sheet1!$A$1-1)*10,FALSE),IF(VLOOKUP($A1228,Sheet1!$B$3:$AH$1266,Sheet1!J$1+(Sheet1!$A$1-1)*10,FALSE)&gt;99999,-3,IF(VLOOKUP($A1228,Sheet1!$B$3:$AH$1266,Sheet1!J$1+(Sheet1!$A$1-1)*10,FALSE)&gt;9999,-2,IF(VLOOKUP($A1228,Sheet1!$B$3:$AH$1266,Sheet1!J$1+(Sheet1!$A$1-1)*10,FALSE)&gt;999,-1,0)))))))</f>
        <v>2670</v>
      </c>
      <c r="AA1228" s="66">
        <f>IF(ISNA(VLOOKUP($A1228,Sheet1!$B$3:$AH$1266,Sheet1!K$1+(Sheet1!$A$1-1)*10,FALSE))=TRUE,"---",IF(VLOOKUP($A1228,Sheet1!$B$3:$AH$1266,Sheet1!K$1+(Sheet1!$A$1-1)*10,FALSE)="---","---", (ROUND(VLOOKUP($A1228,Sheet1!$B$3:$AH$1266,Sheet1!K$1+(Sheet1!$A$1-1)*10,FALSE),IF(VLOOKUP($A1228,Sheet1!$B$3:$AH$1266,Sheet1!K$1+(Sheet1!$A$1-1)*10,FALSE)&gt;99999,-3,IF(VLOOKUP($A1228,Sheet1!$B$3:$AH$1266,Sheet1!K$1+(Sheet1!$A$1-1)*10,FALSE)&gt;9999,-2,IF(VLOOKUP($A1228,Sheet1!$B$3:$AH$1266,Sheet1!K$1+(Sheet1!$A$1-1)*10,FALSE)&gt;999,-1,0)))))))</f>
        <v>3220</v>
      </c>
      <c r="AB1228" s="66">
        <f>IF(ISNA(VLOOKUP($A1228,Sheet1!$B$3:$AH$1266,Sheet1!L$1+(Sheet1!$A$1-1)*10,FALSE))=TRUE,"---",IF(VLOOKUP($A1228,Sheet1!$B$3:$AH$1266,Sheet1!L$1+(Sheet1!$A$1-1)*10,FALSE)="---","---", (ROUND(VLOOKUP($A1228,Sheet1!$B$3:$AH$1266,Sheet1!L$1+(Sheet1!$A$1-1)*10,FALSE),IF(VLOOKUP($A1228,Sheet1!$B$3:$AH$1266,Sheet1!L$1+(Sheet1!$A$1-1)*10,FALSE)&gt;99999,-3,IF(VLOOKUP($A1228,Sheet1!$B$3:$AH$1266,Sheet1!L$1+(Sheet1!$A$1-1)*10,FALSE)&gt;9999,-2,IF(VLOOKUP($A1228,Sheet1!$B$3:$AH$1266,Sheet1!L$1+(Sheet1!$A$1-1)*10,FALSE)&gt;999,-1,0)))))))</f>
        <v>3770</v>
      </c>
      <c r="AC1228" s="66">
        <f>IF(ISNA(VLOOKUP($A1228,Sheet1!$B$3:$AH$1266,Sheet1!M$1+(Sheet1!$A$1-1)*10,FALSE))=TRUE,"---",IF(VLOOKUP($A1228,Sheet1!$B$3:$AH$1266,Sheet1!M$1+(Sheet1!$A$1-1)*10,FALSE)="---","---", (ROUND(VLOOKUP($A1228,Sheet1!$B$3:$AH$1266,Sheet1!M$1+(Sheet1!$A$1-1)*10,FALSE),IF(VLOOKUP($A1228,Sheet1!$B$3:$AH$1266,Sheet1!M$1+(Sheet1!$A$1-1)*10,FALSE)&gt;99999,-3,IF(VLOOKUP($A1228,Sheet1!$B$3:$AH$1266,Sheet1!M$1+(Sheet1!$A$1-1)*10,FALSE)&gt;9999,-2,IF(VLOOKUP($A1228,Sheet1!$B$3:$AH$1266,Sheet1!M$1+(Sheet1!$A$1-1)*10,FALSE)&gt;999,-1,0)))))))</f>
        <v>4350</v>
      </c>
      <c r="AD1228" s="66">
        <f>IF(ISNA(VLOOKUP($A1228,Sheet1!$B$3:$AH$1266,Sheet1!N$1+(Sheet1!$A$1-1)*10,FALSE))=TRUE,"---",IF(VLOOKUP($A1228,Sheet1!$B$3:$AH$1266,Sheet1!N$1+(Sheet1!$A$1-1)*10,FALSE)="---","---", (ROUND(VLOOKUP($A1228,Sheet1!$B$3:$AH$1266,Sheet1!N$1+(Sheet1!$A$1-1)*10,FALSE),IF(VLOOKUP($A1228,Sheet1!$B$3:$AH$1266,Sheet1!N$1+(Sheet1!$A$1-1)*10,FALSE)&gt;99999,-3,IF(VLOOKUP($A1228,Sheet1!$B$3:$AH$1266,Sheet1!N$1+(Sheet1!$A$1-1)*10,FALSE)&gt;9999,-2,IF(VLOOKUP($A1228,Sheet1!$B$3:$AH$1266,Sheet1!N$1+(Sheet1!$A$1-1)*10,FALSE)&gt;999,-1,0)))))))</f>
        <v>5200</v>
      </c>
    </row>
    <row r="1229" spans="1:30" ht="25.5" customHeight="1" x14ac:dyDescent="0.25">
      <c r="A1229" s="125" t="s">
        <v>1812</v>
      </c>
      <c r="B1229" s="138" t="s">
        <v>1813</v>
      </c>
      <c r="C1229" s="125">
        <v>421102</v>
      </c>
      <c r="D1229" s="125">
        <v>781535</v>
      </c>
      <c r="E1229" s="70" t="s">
        <v>3009</v>
      </c>
      <c r="F1229" s="139" t="s">
        <v>4405</v>
      </c>
      <c r="G1229" s="127" t="s">
        <v>160</v>
      </c>
      <c r="H1229" s="128">
        <v>3.82</v>
      </c>
      <c r="I1229" s="112">
        <v>18476</v>
      </c>
      <c r="J1229" s="140" t="s">
        <v>4405</v>
      </c>
      <c r="K1229" s="127" t="s">
        <v>17</v>
      </c>
      <c r="L1229" s="115">
        <v>1730</v>
      </c>
      <c r="M1229" s="116">
        <v>453</v>
      </c>
      <c r="N1229" s="127" t="s">
        <v>145</v>
      </c>
      <c r="O1229" s="68">
        <f t="shared" si="42"/>
        <v>0.64575636393774838</v>
      </c>
      <c r="P1229" s="68">
        <f>IF(O1229&lt;&gt;"",VLOOKUP($A1229,Sheet4!$A$2:$O$1309,14,FALSE)*100,"")</f>
        <v>1.7577738141301813</v>
      </c>
      <c r="Q1229" s="68">
        <f>IF(P1229&lt;&gt;"",VLOOKUP($A1229,Sheet4!$A$2:$O$1309,15,FALSE)*100,"")</f>
        <v>15.945553417363634</v>
      </c>
      <c r="R1229" s="74" t="str">
        <f t="shared" si="41"/>
        <v>&gt;100, &lt;200</v>
      </c>
      <c r="S1229" s="64" t="s">
        <v>4367</v>
      </c>
      <c r="T1229" s="64" t="str">
        <f>IF(ISNA(VLOOKUP(A1229,Sheet1!B$3:C$1266,2,FALSE)=TRUE),"NC",VLOOKUP(A1229,Sheet1!B$3:C$1266,2,FALSE))</f>
        <v>Rural</v>
      </c>
      <c r="U1229" s="65">
        <f>IF(ISNA(VLOOKUP($A1229,Sheet1!$B$3:$AH$1266,Sheet1!E$1+(Sheet1!$A$1-1)*10,FALSE))=TRUE,"---",IF(VLOOKUP($A1229,Sheet1!$B$3:$AH$1266,Sheet1!E$1+(Sheet1!$A$1-1)*10,FALSE)="---","---", (ROUND(VLOOKUP($A1229,Sheet1!$B$3:$AH$1266,Sheet1!E$1+(Sheet1!$A$1-1)*10,FALSE),IF(VLOOKUP($A1229,Sheet1!$B$3:$AH$1266,Sheet1!E$1+(Sheet1!$A$1-1)*10,FALSE)&gt;99999,-3,IF(VLOOKUP($A1229,Sheet1!$B$3:$AH$1266,Sheet1!E$1+(Sheet1!$A$1-1)*10,FALSE)&gt;9999,-2,IF(VLOOKUP($A1229,Sheet1!$B$3:$AH$1266,Sheet1!E$1+(Sheet1!$A$1-1)*10,FALSE)&gt;999,-1,0)))))))</f>
        <v>209</v>
      </c>
      <c r="V1229" s="65">
        <f>IF(ISNA(VLOOKUP($A1229,Sheet1!$B$3:$AH$1266,Sheet1!F$1+(Sheet1!$A$1-1)*10,FALSE))=TRUE,"---",IF(VLOOKUP($A1229,Sheet1!$B$3:$AH$1266,Sheet1!F$1+(Sheet1!$A$1-1)*10,FALSE)="---","---", (ROUND(VLOOKUP($A1229,Sheet1!$B$3:$AH$1266,Sheet1!F$1+(Sheet1!$A$1-1)*10,FALSE),IF(VLOOKUP($A1229,Sheet1!$B$3:$AH$1266,Sheet1!F$1+(Sheet1!$A$1-1)*10,FALSE)&gt;99999,-3,IF(VLOOKUP($A1229,Sheet1!$B$3:$AH$1266,Sheet1!F$1+(Sheet1!$A$1-1)*10,FALSE)&gt;9999,-2,IF(VLOOKUP($A1229,Sheet1!$B$3:$AH$1266,Sheet1!F$1+(Sheet1!$A$1-1)*10,FALSE)&gt;999,-1,0)))))))</f>
        <v>262</v>
      </c>
      <c r="W1229" s="65">
        <f>IF(ISNA(VLOOKUP($A1229,Sheet1!$B$3:$AH$1266,Sheet1!G$1+(Sheet1!$A$1-1)*10,FALSE))=TRUE,"---",IF(VLOOKUP($A1229,Sheet1!$B$3:$AH$1266,Sheet1!G$1+(Sheet1!$A$1-1)*10,FALSE)="---","---", (ROUND(VLOOKUP($A1229,Sheet1!$B$3:$AH$1266,Sheet1!G$1+(Sheet1!$A$1-1)*10,FALSE),IF(VLOOKUP($A1229,Sheet1!$B$3:$AH$1266,Sheet1!G$1+(Sheet1!$A$1-1)*10,FALSE)&gt;99999,-3,IF(VLOOKUP($A1229,Sheet1!$B$3:$AH$1266,Sheet1!G$1+(Sheet1!$A$1-1)*10,FALSE)&gt;9999,-2,IF(VLOOKUP($A1229,Sheet1!$B$3:$AH$1266,Sheet1!G$1+(Sheet1!$A$1-1)*10,FALSE)&gt;999,-1,0)))))))</f>
        <v>341</v>
      </c>
      <c r="X1229" s="65">
        <f>IF(ISNA(VLOOKUP($A1229,Sheet1!$B$3:$AH$1266,Sheet1!H$1+(Sheet1!$A$1-1)*10,FALSE))=TRUE,"---",IF(VLOOKUP($A1229,Sheet1!$B$3:$AH$1266,Sheet1!H$1+(Sheet1!$A$1-1)*10,FALSE)="---","---", (ROUND(VLOOKUP($A1229,Sheet1!$B$3:$AH$1266,Sheet1!H$1+(Sheet1!$A$1-1)*10,FALSE),IF(VLOOKUP($A1229,Sheet1!$B$3:$AH$1266,Sheet1!H$1+(Sheet1!$A$1-1)*10,FALSE)&gt;99999,-3,IF(VLOOKUP($A1229,Sheet1!$B$3:$AH$1266,Sheet1!H$1+(Sheet1!$A$1-1)*10,FALSE)&gt;9999,-2,IF(VLOOKUP($A1229,Sheet1!$B$3:$AH$1266,Sheet1!H$1+(Sheet1!$A$1-1)*10,FALSE)&gt;999,-1,0)))))))</f>
        <v>580</v>
      </c>
      <c r="Y1229" s="65">
        <f>IF(ISNA(VLOOKUP($A1229,Sheet1!$B$3:$AH$1266,Sheet1!I$1+(Sheet1!$A$1-1)*10,FALSE))=TRUE,"---",IF(VLOOKUP($A1229,Sheet1!$B$3:$AH$1266,Sheet1!I$1+(Sheet1!$A$1-1)*10,FALSE)="---","---", (ROUND(VLOOKUP($A1229,Sheet1!$B$3:$AH$1266,Sheet1!I$1+(Sheet1!$A$1-1)*10,FALSE),IF(VLOOKUP($A1229,Sheet1!$B$3:$AH$1266,Sheet1!I$1+(Sheet1!$A$1-1)*10,FALSE)&gt;99999,-3,IF(VLOOKUP($A1229,Sheet1!$B$3:$AH$1266,Sheet1!I$1+(Sheet1!$A$1-1)*10,FALSE)&gt;9999,-2,IF(VLOOKUP($A1229,Sheet1!$B$3:$AH$1266,Sheet1!I$1+(Sheet1!$A$1-1)*10,FALSE)&gt;999,-1,0)))))))</f>
        <v>775</v>
      </c>
      <c r="Z1229" s="65">
        <f>IF(ISNA(VLOOKUP($A1229,Sheet1!$B$3:$AH$1266,Sheet1!J$1+(Sheet1!$A$1-1)*10,FALSE))=TRUE,"---",IF(VLOOKUP($A1229,Sheet1!$B$3:$AH$1266,Sheet1!J$1+(Sheet1!$A$1-1)*10,FALSE)="---","---", (ROUND(VLOOKUP($A1229,Sheet1!$B$3:$AH$1266,Sheet1!J$1+(Sheet1!$A$1-1)*10,FALSE),IF(VLOOKUP($A1229,Sheet1!$B$3:$AH$1266,Sheet1!J$1+(Sheet1!$A$1-1)*10,FALSE)&gt;99999,-3,IF(VLOOKUP($A1229,Sheet1!$B$3:$AH$1266,Sheet1!J$1+(Sheet1!$A$1-1)*10,FALSE)&gt;9999,-2,IF(VLOOKUP($A1229,Sheet1!$B$3:$AH$1266,Sheet1!J$1+(Sheet1!$A$1-1)*10,FALSE)&gt;999,-1,0)))))))</f>
        <v>1050</v>
      </c>
      <c r="AA1229" s="65">
        <f>IF(ISNA(VLOOKUP($A1229,Sheet1!$B$3:$AH$1266,Sheet1!K$1+(Sheet1!$A$1-1)*10,FALSE))=TRUE,"---",IF(VLOOKUP($A1229,Sheet1!$B$3:$AH$1266,Sheet1!K$1+(Sheet1!$A$1-1)*10,FALSE)="---","---", (ROUND(VLOOKUP($A1229,Sheet1!$B$3:$AH$1266,Sheet1!K$1+(Sheet1!$A$1-1)*10,FALSE),IF(VLOOKUP($A1229,Sheet1!$B$3:$AH$1266,Sheet1!K$1+(Sheet1!$A$1-1)*10,FALSE)&gt;99999,-3,IF(VLOOKUP($A1229,Sheet1!$B$3:$AH$1266,Sheet1!K$1+(Sheet1!$A$1-1)*10,FALSE)&gt;9999,-2,IF(VLOOKUP($A1229,Sheet1!$B$3:$AH$1266,Sheet1!K$1+(Sheet1!$A$1-1)*10,FALSE)&gt;999,-1,0)))))))</f>
        <v>1300</v>
      </c>
      <c r="AB1229" s="65">
        <f>IF(ISNA(VLOOKUP($A1229,Sheet1!$B$3:$AH$1266,Sheet1!L$1+(Sheet1!$A$1-1)*10,FALSE))=TRUE,"---",IF(VLOOKUP($A1229,Sheet1!$B$3:$AH$1266,Sheet1!L$1+(Sheet1!$A$1-1)*10,FALSE)="---","---", (ROUND(VLOOKUP($A1229,Sheet1!$B$3:$AH$1266,Sheet1!L$1+(Sheet1!$A$1-1)*10,FALSE),IF(VLOOKUP($A1229,Sheet1!$B$3:$AH$1266,Sheet1!L$1+(Sheet1!$A$1-1)*10,FALSE)&gt;99999,-3,IF(VLOOKUP($A1229,Sheet1!$B$3:$AH$1266,Sheet1!L$1+(Sheet1!$A$1-1)*10,FALSE)&gt;9999,-2,IF(VLOOKUP($A1229,Sheet1!$B$3:$AH$1266,Sheet1!L$1+(Sheet1!$A$1-1)*10,FALSE)&gt;999,-1,0)))))))</f>
        <v>1550</v>
      </c>
      <c r="AC1229" s="65">
        <f>IF(ISNA(VLOOKUP($A1229,Sheet1!$B$3:$AH$1266,Sheet1!M$1+(Sheet1!$A$1-1)*10,FALSE))=TRUE,"---",IF(VLOOKUP($A1229,Sheet1!$B$3:$AH$1266,Sheet1!M$1+(Sheet1!$A$1-1)*10,FALSE)="---","---", (ROUND(VLOOKUP($A1229,Sheet1!$B$3:$AH$1266,Sheet1!M$1+(Sheet1!$A$1-1)*10,FALSE),IF(VLOOKUP($A1229,Sheet1!$B$3:$AH$1266,Sheet1!M$1+(Sheet1!$A$1-1)*10,FALSE)&gt;99999,-3,IF(VLOOKUP($A1229,Sheet1!$B$3:$AH$1266,Sheet1!M$1+(Sheet1!$A$1-1)*10,FALSE)&gt;9999,-2,IF(VLOOKUP($A1229,Sheet1!$B$3:$AH$1266,Sheet1!M$1+(Sheet1!$A$1-1)*10,FALSE)&gt;999,-1,0)))))))</f>
        <v>1810</v>
      </c>
      <c r="AD1229" s="65">
        <f>IF(ISNA(VLOOKUP($A1229,Sheet1!$B$3:$AH$1266,Sheet1!N$1+(Sheet1!$A$1-1)*10,FALSE))=TRUE,"---",IF(VLOOKUP($A1229,Sheet1!$B$3:$AH$1266,Sheet1!N$1+(Sheet1!$A$1-1)*10,FALSE)="---","---", (ROUND(VLOOKUP($A1229,Sheet1!$B$3:$AH$1266,Sheet1!N$1+(Sheet1!$A$1-1)*10,FALSE),IF(VLOOKUP($A1229,Sheet1!$B$3:$AH$1266,Sheet1!N$1+(Sheet1!$A$1-1)*10,FALSE)&gt;99999,-3,IF(VLOOKUP($A1229,Sheet1!$B$3:$AH$1266,Sheet1!N$1+(Sheet1!$A$1-1)*10,FALSE)&gt;9999,-2,IF(VLOOKUP($A1229,Sheet1!$B$3:$AH$1266,Sheet1!N$1+(Sheet1!$A$1-1)*10,FALSE)&gt;999,-1,0)))))))</f>
        <v>2210</v>
      </c>
    </row>
    <row r="1230" spans="1:30" ht="25.5" customHeight="1" x14ac:dyDescent="0.25">
      <c r="A1230" s="133" t="s">
        <v>1814</v>
      </c>
      <c r="B1230" s="134" t="s">
        <v>1815</v>
      </c>
      <c r="C1230" s="133">
        <v>421216</v>
      </c>
      <c r="D1230" s="133">
        <v>781630</v>
      </c>
      <c r="E1230" s="67" t="s">
        <v>3009</v>
      </c>
      <c r="F1230" s="135" t="s">
        <v>4405</v>
      </c>
      <c r="G1230" s="118" t="s">
        <v>160</v>
      </c>
      <c r="H1230" s="136">
        <v>2.12</v>
      </c>
      <c r="I1230" s="119">
        <v>24743</v>
      </c>
      <c r="J1230" s="137" t="s">
        <v>4405</v>
      </c>
      <c r="K1230" s="118" t="s">
        <v>17</v>
      </c>
      <c r="L1230" s="122">
        <v>632</v>
      </c>
      <c r="M1230" s="123">
        <v>298</v>
      </c>
      <c r="N1230" s="118" t="s">
        <v>160</v>
      </c>
      <c r="O1230" s="71">
        <f t="shared" si="42"/>
        <v>6.8725964721044104</v>
      </c>
      <c r="P1230" s="71">
        <f>IF(O1230&lt;&gt;"",VLOOKUP($A1230,Sheet4!$A$2:$O$1309,14,FALSE)*100,"")</f>
        <v>3.2461114560264459</v>
      </c>
      <c r="Q1230" s="71">
        <f>IF(P1230&lt;&gt;"",VLOOKUP($A1230,Sheet4!$A$2:$O$1309,15,FALSE)*100,"")</f>
        <v>27.619426841664318</v>
      </c>
      <c r="R1230" s="73">
        <f t="shared" ref="R1230:R1293" si="43">IF(O1230="&lt;0.2","&gt;500",IF(O1230="&gt;50","&lt;2",IF(ISERR(1/O1230*100),"",IF(AND((1/O1230*100)&gt;=2,(1/O1230*100)&lt;=10),MROUND(1/O1230*100,1),IF(AND((1/O1230*100)&gt;=10,(1/O1230*100)&lt;=50),MROUND(1/O1230*100,5),IF(AND((1/O1230*100)&gt;=50,(1/O1230*100)&lt;=104),MROUND(1/O1230*100,10),IF(AND((1/O1230*100)&gt;=104,(1/O1230*100)&lt;=110),"100",IF(AND((1/O1230*100)&gt;=110,(1/O1230*100)&lt;=180),"&gt;100, &lt;200",IF(AND((1/O1230*100)&gt;=180,(1/O1230*100)&lt;=220),"200",IF(AND((1/O1230*100)&gt;=220,(1/O1230*100)&lt;=450),"&gt;200,  &lt;500","500"))))))))))</f>
        <v>15</v>
      </c>
      <c r="S1230" s="63" t="s">
        <v>4367</v>
      </c>
      <c r="T1230" s="63" t="str">
        <f>IF(ISNA(VLOOKUP(A1230,Sheet1!B$3:C$1266,2,FALSE)=TRUE),"NC",VLOOKUP(A1230,Sheet1!B$3:C$1266,2,FALSE))</f>
        <v>Rural</v>
      </c>
      <c r="U1230" s="66">
        <f>IF(ISNA(VLOOKUP($A1230,Sheet1!$B$3:$AH$1266,Sheet1!E$1+(Sheet1!$A$1-1)*10,FALSE))=TRUE,"---",IF(VLOOKUP($A1230,Sheet1!$B$3:$AH$1266,Sheet1!E$1+(Sheet1!$A$1-1)*10,FALSE)="---","---", (ROUND(VLOOKUP($A1230,Sheet1!$B$3:$AH$1266,Sheet1!E$1+(Sheet1!$A$1-1)*10,FALSE),IF(VLOOKUP($A1230,Sheet1!$B$3:$AH$1266,Sheet1!E$1+(Sheet1!$A$1-1)*10,FALSE)&gt;99999,-3,IF(VLOOKUP($A1230,Sheet1!$B$3:$AH$1266,Sheet1!E$1+(Sheet1!$A$1-1)*10,FALSE)&gt;9999,-2,IF(VLOOKUP($A1230,Sheet1!$B$3:$AH$1266,Sheet1!E$1+(Sheet1!$A$1-1)*10,FALSE)&gt;999,-1,0)))))))</f>
        <v>139</v>
      </c>
      <c r="V1230" s="66">
        <f>IF(ISNA(VLOOKUP($A1230,Sheet1!$B$3:$AH$1266,Sheet1!F$1+(Sheet1!$A$1-1)*10,FALSE))=TRUE,"---",IF(VLOOKUP($A1230,Sheet1!$B$3:$AH$1266,Sheet1!F$1+(Sheet1!$A$1-1)*10,FALSE)="---","---", (ROUND(VLOOKUP($A1230,Sheet1!$B$3:$AH$1266,Sheet1!F$1+(Sheet1!$A$1-1)*10,FALSE),IF(VLOOKUP($A1230,Sheet1!$B$3:$AH$1266,Sheet1!F$1+(Sheet1!$A$1-1)*10,FALSE)&gt;99999,-3,IF(VLOOKUP($A1230,Sheet1!$B$3:$AH$1266,Sheet1!F$1+(Sheet1!$A$1-1)*10,FALSE)&gt;9999,-2,IF(VLOOKUP($A1230,Sheet1!$B$3:$AH$1266,Sheet1!F$1+(Sheet1!$A$1-1)*10,FALSE)&gt;999,-1,0)))))))</f>
        <v>176</v>
      </c>
      <c r="W1230" s="66">
        <f>IF(ISNA(VLOOKUP($A1230,Sheet1!$B$3:$AH$1266,Sheet1!G$1+(Sheet1!$A$1-1)*10,FALSE))=TRUE,"---",IF(VLOOKUP($A1230,Sheet1!$B$3:$AH$1266,Sheet1!G$1+(Sheet1!$A$1-1)*10,FALSE)="---","---", (ROUND(VLOOKUP($A1230,Sheet1!$B$3:$AH$1266,Sheet1!G$1+(Sheet1!$A$1-1)*10,FALSE),IF(VLOOKUP($A1230,Sheet1!$B$3:$AH$1266,Sheet1!G$1+(Sheet1!$A$1-1)*10,FALSE)&gt;99999,-3,IF(VLOOKUP($A1230,Sheet1!$B$3:$AH$1266,Sheet1!G$1+(Sheet1!$A$1-1)*10,FALSE)&gt;9999,-2,IF(VLOOKUP($A1230,Sheet1!$B$3:$AH$1266,Sheet1!G$1+(Sheet1!$A$1-1)*10,FALSE)&gt;999,-1,0)))))))</f>
        <v>230</v>
      </c>
      <c r="X1230" s="66">
        <f>IF(ISNA(VLOOKUP($A1230,Sheet1!$B$3:$AH$1266,Sheet1!H$1+(Sheet1!$A$1-1)*10,FALSE))=TRUE,"---",IF(VLOOKUP($A1230,Sheet1!$B$3:$AH$1266,Sheet1!H$1+(Sheet1!$A$1-1)*10,FALSE)="---","---", (ROUND(VLOOKUP($A1230,Sheet1!$B$3:$AH$1266,Sheet1!H$1+(Sheet1!$A$1-1)*10,FALSE),IF(VLOOKUP($A1230,Sheet1!$B$3:$AH$1266,Sheet1!H$1+(Sheet1!$A$1-1)*10,FALSE)&gt;99999,-3,IF(VLOOKUP($A1230,Sheet1!$B$3:$AH$1266,Sheet1!H$1+(Sheet1!$A$1-1)*10,FALSE)&gt;9999,-2,IF(VLOOKUP($A1230,Sheet1!$B$3:$AH$1266,Sheet1!H$1+(Sheet1!$A$1-1)*10,FALSE)&gt;999,-1,0)))))))</f>
        <v>398</v>
      </c>
      <c r="Y1230" s="66">
        <f>IF(ISNA(VLOOKUP($A1230,Sheet1!$B$3:$AH$1266,Sheet1!I$1+(Sheet1!$A$1-1)*10,FALSE))=TRUE,"---",IF(VLOOKUP($A1230,Sheet1!$B$3:$AH$1266,Sheet1!I$1+(Sheet1!$A$1-1)*10,FALSE)="---","---", (ROUND(VLOOKUP($A1230,Sheet1!$B$3:$AH$1266,Sheet1!I$1+(Sheet1!$A$1-1)*10,FALSE),IF(VLOOKUP($A1230,Sheet1!$B$3:$AH$1266,Sheet1!I$1+(Sheet1!$A$1-1)*10,FALSE)&gt;99999,-3,IF(VLOOKUP($A1230,Sheet1!$B$3:$AH$1266,Sheet1!I$1+(Sheet1!$A$1-1)*10,FALSE)&gt;9999,-2,IF(VLOOKUP($A1230,Sheet1!$B$3:$AH$1266,Sheet1!I$1+(Sheet1!$A$1-1)*10,FALSE)&gt;999,-1,0)))))))</f>
        <v>537</v>
      </c>
      <c r="Z1230" s="66">
        <f>IF(ISNA(VLOOKUP($A1230,Sheet1!$B$3:$AH$1266,Sheet1!J$1+(Sheet1!$A$1-1)*10,FALSE))=TRUE,"---",IF(VLOOKUP($A1230,Sheet1!$B$3:$AH$1266,Sheet1!J$1+(Sheet1!$A$1-1)*10,FALSE)="---","---", (ROUND(VLOOKUP($A1230,Sheet1!$B$3:$AH$1266,Sheet1!J$1+(Sheet1!$A$1-1)*10,FALSE),IF(VLOOKUP($A1230,Sheet1!$B$3:$AH$1266,Sheet1!J$1+(Sheet1!$A$1-1)*10,FALSE)&gt;99999,-3,IF(VLOOKUP($A1230,Sheet1!$B$3:$AH$1266,Sheet1!J$1+(Sheet1!$A$1-1)*10,FALSE)&gt;9999,-2,IF(VLOOKUP($A1230,Sheet1!$B$3:$AH$1266,Sheet1!J$1+(Sheet1!$A$1-1)*10,FALSE)&gt;999,-1,0)))))))</f>
        <v>734</v>
      </c>
      <c r="AA1230" s="66">
        <f>IF(ISNA(VLOOKUP($A1230,Sheet1!$B$3:$AH$1266,Sheet1!K$1+(Sheet1!$A$1-1)*10,FALSE))=TRUE,"---",IF(VLOOKUP($A1230,Sheet1!$B$3:$AH$1266,Sheet1!K$1+(Sheet1!$A$1-1)*10,FALSE)="---","---", (ROUND(VLOOKUP($A1230,Sheet1!$B$3:$AH$1266,Sheet1!K$1+(Sheet1!$A$1-1)*10,FALSE),IF(VLOOKUP($A1230,Sheet1!$B$3:$AH$1266,Sheet1!K$1+(Sheet1!$A$1-1)*10,FALSE)&gt;99999,-3,IF(VLOOKUP($A1230,Sheet1!$B$3:$AH$1266,Sheet1!K$1+(Sheet1!$A$1-1)*10,FALSE)&gt;9999,-2,IF(VLOOKUP($A1230,Sheet1!$B$3:$AH$1266,Sheet1!K$1+(Sheet1!$A$1-1)*10,FALSE)&gt;999,-1,0)))))))</f>
        <v>909</v>
      </c>
      <c r="AB1230" s="66">
        <f>IF(ISNA(VLOOKUP($A1230,Sheet1!$B$3:$AH$1266,Sheet1!L$1+(Sheet1!$A$1-1)*10,FALSE))=TRUE,"---",IF(VLOOKUP($A1230,Sheet1!$B$3:$AH$1266,Sheet1!L$1+(Sheet1!$A$1-1)*10,FALSE)="---","---", (ROUND(VLOOKUP($A1230,Sheet1!$B$3:$AH$1266,Sheet1!L$1+(Sheet1!$A$1-1)*10,FALSE),IF(VLOOKUP($A1230,Sheet1!$B$3:$AH$1266,Sheet1!L$1+(Sheet1!$A$1-1)*10,FALSE)&gt;99999,-3,IF(VLOOKUP($A1230,Sheet1!$B$3:$AH$1266,Sheet1!L$1+(Sheet1!$A$1-1)*10,FALSE)&gt;9999,-2,IF(VLOOKUP($A1230,Sheet1!$B$3:$AH$1266,Sheet1!L$1+(Sheet1!$A$1-1)*10,FALSE)&gt;999,-1,0)))))))</f>
        <v>1090</v>
      </c>
      <c r="AC1230" s="66">
        <f>IF(ISNA(VLOOKUP($A1230,Sheet1!$B$3:$AH$1266,Sheet1!M$1+(Sheet1!$A$1-1)*10,FALSE))=TRUE,"---",IF(VLOOKUP($A1230,Sheet1!$B$3:$AH$1266,Sheet1!M$1+(Sheet1!$A$1-1)*10,FALSE)="---","---", (ROUND(VLOOKUP($A1230,Sheet1!$B$3:$AH$1266,Sheet1!M$1+(Sheet1!$A$1-1)*10,FALSE),IF(VLOOKUP($A1230,Sheet1!$B$3:$AH$1266,Sheet1!M$1+(Sheet1!$A$1-1)*10,FALSE)&gt;99999,-3,IF(VLOOKUP($A1230,Sheet1!$B$3:$AH$1266,Sheet1!M$1+(Sheet1!$A$1-1)*10,FALSE)&gt;9999,-2,IF(VLOOKUP($A1230,Sheet1!$B$3:$AH$1266,Sheet1!M$1+(Sheet1!$A$1-1)*10,FALSE)&gt;999,-1,0)))))))</f>
        <v>1280</v>
      </c>
      <c r="AD1230" s="66">
        <f>IF(ISNA(VLOOKUP($A1230,Sheet1!$B$3:$AH$1266,Sheet1!N$1+(Sheet1!$A$1-1)*10,FALSE))=TRUE,"---",IF(VLOOKUP($A1230,Sheet1!$B$3:$AH$1266,Sheet1!N$1+(Sheet1!$A$1-1)*10,FALSE)="---","---", (ROUND(VLOOKUP($A1230,Sheet1!$B$3:$AH$1266,Sheet1!N$1+(Sheet1!$A$1-1)*10,FALSE),IF(VLOOKUP($A1230,Sheet1!$B$3:$AH$1266,Sheet1!N$1+(Sheet1!$A$1-1)*10,FALSE)&gt;99999,-3,IF(VLOOKUP($A1230,Sheet1!$B$3:$AH$1266,Sheet1!N$1+(Sheet1!$A$1-1)*10,FALSE)&gt;9999,-2,IF(VLOOKUP($A1230,Sheet1!$B$3:$AH$1266,Sheet1!N$1+(Sheet1!$A$1-1)*10,FALSE)&gt;999,-1,0)))))))</f>
        <v>1570</v>
      </c>
    </row>
    <row r="1231" spans="1:30" ht="25.5" customHeight="1" x14ac:dyDescent="0.25">
      <c r="A1231" s="303" t="s">
        <v>1816</v>
      </c>
      <c r="B1231" s="330" t="s">
        <v>1817</v>
      </c>
      <c r="C1231" s="303">
        <v>420712</v>
      </c>
      <c r="D1231" s="303">
        <v>782511</v>
      </c>
      <c r="E1231" s="307" t="s">
        <v>3017</v>
      </c>
      <c r="F1231" s="52" t="s">
        <v>4805</v>
      </c>
      <c r="G1231" s="127" t="s">
        <v>31</v>
      </c>
      <c r="H1231" s="347">
        <v>198</v>
      </c>
      <c r="I1231" s="326">
        <v>24744</v>
      </c>
      <c r="J1231" s="375">
        <v>16.059999999999999</v>
      </c>
      <c r="K1231" s="315" t="s">
        <v>4405</v>
      </c>
      <c r="L1231" s="320">
        <v>18200</v>
      </c>
      <c r="M1231" s="322">
        <v>91.9</v>
      </c>
      <c r="N1231" s="315" t="s">
        <v>4405</v>
      </c>
      <c r="O1231" s="299">
        <f t="shared" si="42"/>
        <v>0.37535729958630831</v>
      </c>
      <c r="P1231" s="299">
        <f>IF(O1231&lt;&gt;"",VLOOKUP($A1231,Sheet4!$A$2:$O$1309,14,FALSE)*100,"")</f>
        <v>0.49262486559580321</v>
      </c>
      <c r="Q1231" s="299">
        <f>IF(P1231&lt;&gt;"",VLOOKUP($A1231,Sheet4!$A$2:$O$1309,15,FALSE)*100,"")</f>
        <v>4.7220647512283058</v>
      </c>
      <c r="R1231" s="301" t="str">
        <f t="shared" si="43"/>
        <v>&gt;200,  &lt;500</v>
      </c>
      <c r="S1231" s="356" t="s">
        <v>4367</v>
      </c>
      <c r="T1231" s="356" t="str">
        <f>IF(ISNA(VLOOKUP(A1231,Sheet1!B$3:C$1266,2,FALSE)=TRUE),"NC",VLOOKUP(A1231,Sheet1!B$3:C$1266,2,FALSE))</f>
        <v>Rural10</v>
      </c>
      <c r="U1231" s="392">
        <f>IF(ISNA(VLOOKUP($A1231,Sheet1!$B$3:$AH$1266,Sheet1!E$1+(Sheet1!$A$1-1)*10,FALSE))=TRUE,"---",IF(VLOOKUP($A1231,Sheet1!$B$3:$AH$1266,Sheet1!E$1+(Sheet1!$A$1-1)*10,FALSE)="---","---", (ROUND(VLOOKUP($A1231,Sheet1!$B$3:$AH$1266,Sheet1!E$1+(Sheet1!$A$1-1)*10,FALSE),IF(VLOOKUP($A1231,Sheet1!$B$3:$AH$1266,Sheet1!E$1+(Sheet1!$A$1-1)*10,FALSE)&gt;99999,-3,IF(VLOOKUP($A1231,Sheet1!$B$3:$AH$1266,Sheet1!E$1+(Sheet1!$A$1-1)*10,FALSE)&gt;9999,-2,IF(VLOOKUP($A1231,Sheet1!$B$3:$AH$1266,Sheet1!E$1+(Sheet1!$A$1-1)*10,FALSE)&gt;999,-1,0)))))))</f>
        <v>2170</v>
      </c>
      <c r="V1231" s="392">
        <f>IF(ISNA(VLOOKUP($A1231,Sheet1!$B$3:$AH$1266,Sheet1!F$1+(Sheet1!$A$1-1)*10,FALSE))=TRUE,"---",IF(VLOOKUP($A1231,Sheet1!$B$3:$AH$1266,Sheet1!F$1+(Sheet1!$A$1-1)*10,FALSE)="---","---", (ROUND(VLOOKUP($A1231,Sheet1!$B$3:$AH$1266,Sheet1!F$1+(Sheet1!$A$1-1)*10,FALSE),IF(VLOOKUP($A1231,Sheet1!$B$3:$AH$1266,Sheet1!F$1+(Sheet1!$A$1-1)*10,FALSE)&gt;99999,-3,IF(VLOOKUP($A1231,Sheet1!$B$3:$AH$1266,Sheet1!F$1+(Sheet1!$A$1-1)*10,FALSE)&gt;9999,-2,IF(VLOOKUP($A1231,Sheet1!$B$3:$AH$1266,Sheet1!F$1+(Sheet1!$A$1-1)*10,FALSE)&gt;999,-1,0)))))))</f>
        <v>2770</v>
      </c>
      <c r="W1231" s="392">
        <f>IF(ISNA(VLOOKUP($A1231,Sheet1!$B$3:$AH$1266,Sheet1!G$1+(Sheet1!$A$1-1)*10,FALSE))=TRUE,"---",IF(VLOOKUP($A1231,Sheet1!$B$3:$AH$1266,Sheet1!G$1+(Sheet1!$A$1-1)*10,FALSE)="---","---", (ROUND(VLOOKUP($A1231,Sheet1!$B$3:$AH$1266,Sheet1!G$1+(Sheet1!$A$1-1)*10,FALSE),IF(VLOOKUP($A1231,Sheet1!$B$3:$AH$1266,Sheet1!G$1+(Sheet1!$A$1-1)*10,FALSE)&gt;99999,-3,IF(VLOOKUP($A1231,Sheet1!$B$3:$AH$1266,Sheet1!G$1+(Sheet1!$A$1-1)*10,FALSE)&gt;9999,-2,IF(VLOOKUP($A1231,Sheet1!$B$3:$AH$1266,Sheet1!G$1+(Sheet1!$A$1-1)*10,FALSE)&gt;999,-1,0)))))))</f>
        <v>3590</v>
      </c>
      <c r="X1231" s="392">
        <f>IF(ISNA(VLOOKUP($A1231,Sheet1!$B$3:$AH$1266,Sheet1!H$1+(Sheet1!$A$1-1)*10,FALSE))=TRUE,"---",IF(VLOOKUP($A1231,Sheet1!$B$3:$AH$1266,Sheet1!H$1+(Sheet1!$A$1-1)*10,FALSE)="---","---", (ROUND(VLOOKUP($A1231,Sheet1!$B$3:$AH$1266,Sheet1!H$1+(Sheet1!$A$1-1)*10,FALSE),IF(VLOOKUP($A1231,Sheet1!$B$3:$AH$1266,Sheet1!H$1+(Sheet1!$A$1-1)*10,FALSE)&gt;99999,-3,IF(VLOOKUP($A1231,Sheet1!$B$3:$AH$1266,Sheet1!H$1+(Sheet1!$A$1-1)*10,FALSE)&gt;9999,-2,IF(VLOOKUP($A1231,Sheet1!$B$3:$AH$1266,Sheet1!H$1+(Sheet1!$A$1-1)*10,FALSE)&gt;999,-1,0)))))))</f>
        <v>6000</v>
      </c>
      <c r="Y1231" s="392">
        <f>IF(ISNA(VLOOKUP($A1231,Sheet1!$B$3:$AH$1266,Sheet1!I$1+(Sheet1!$A$1-1)*10,FALSE))=TRUE,"---",IF(VLOOKUP($A1231,Sheet1!$B$3:$AH$1266,Sheet1!I$1+(Sheet1!$A$1-1)*10,FALSE)="---","---", (ROUND(VLOOKUP($A1231,Sheet1!$B$3:$AH$1266,Sheet1!I$1+(Sheet1!$A$1-1)*10,FALSE),IF(VLOOKUP($A1231,Sheet1!$B$3:$AH$1266,Sheet1!I$1+(Sheet1!$A$1-1)*10,FALSE)&gt;99999,-3,IF(VLOOKUP($A1231,Sheet1!$B$3:$AH$1266,Sheet1!I$1+(Sheet1!$A$1-1)*10,FALSE)&gt;9999,-2,IF(VLOOKUP($A1231,Sheet1!$B$3:$AH$1266,Sheet1!I$1+(Sheet1!$A$1-1)*10,FALSE)&gt;999,-1,0)))))))</f>
        <v>7840</v>
      </c>
      <c r="Z1231" s="392">
        <f>IF(ISNA(VLOOKUP($A1231,Sheet1!$B$3:$AH$1266,Sheet1!J$1+(Sheet1!$A$1-1)*10,FALSE))=TRUE,"---",IF(VLOOKUP($A1231,Sheet1!$B$3:$AH$1266,Sheet1!J$1+(Sheet1!$A$1-1)*10,FALSE)="---","---", (ROUND(VLOOKUP($A1231,Sheet1!$B$3:$AH$1266,Sheet1!J$1+(Sheet1!$A$1-1)*10,FALSE),IF(VLOOKUP($A1231,Sheet1!$B$3:$AH$1266,Sheet1!J$1+(Sheet1!$A$1-1)*10,FALSE)&gt;99999,-3,IF(VLOOKUP($A1231,Sheet1!$B$3:$AH$1266,Sheet1!J$1+(Sheet1!$A$1-1)*10,FALSE)&gt;9999,-2,IF(VLOOKUP($A1231,Sheet1!$B$3:$AH$1266,Sheet1!J$1+(Sheet1!$A$1-1)*10,FALSE)&gt;999,-1,0)))))))</f>
        <v>10400</v>
      </c>
      <c r="AA1231" s="392">
        <f>IF(ISNA(VLOOKUP($A1231,Sheet1!$B$3:$AH$1266,Sheet1!K$1+(Sheet1!$A$1-1)*10,FALSE))=TRUE,"---",IF(VLOOKUP($A1231,Sheet1!$B$3:$AH$1266,Sheet1!K$1+(Sheet1!$A$1-1)*10,FALSE)="---","---", (ROUND(VLOOKUP($A1231,Sheet1!$B$3:$AH$1266,Sheet1!K$1+(Sheet1!$A$1-1)*10,FALSE),IF(VLOOKUP($A1231,Sheet1!$B$3:$AH$1266,Sheet1!K$1+(Sheet1!$A$1-1)*10,FALSE)&gt;99999,-3,IF(VLOOKUP($A1231,Sheet1!$B$3:$AH$1266,Sheet1!K$1+(Sheet1!$A$1-1)*10,FALSE)&gt;9999,-2,IF(VLOOKUP($A1231,Sheet1!$B$3:$AH$1266,Sheet1!K$1+(Sheet1!$A$1-1)*10,FALSE)&gt;999,-1,0)))))))</f>
        <v>12400</v>
      </c>
      <c r="AB1231" s="392">
        <f>IF(ISNA(VLOOKUP($A1231,Sheet1!$B$3:$AH$1266,Sheet1!L$1+(Sheet1!$A$1-1)*10,FALSE))=TRUE,"---",IF(VLOOKUP($A1231,Sheet1!$B$3:$AH$1266,Sheet1!L$1+(Sheet1!$A$1-1)*10,FALSE)="---","---", (ROUND(VLOOKUP($A1231,Sheet1!$B$3:$AH$1266,Sheet1!L$1+(Sheet1!$A$1-1)*10,FALSE),IF(VLOOKUP($A1231,Sheet1!$B$3:$AH$1266,Sheet1!L$1+(Sheet1!$A$1-1)*10,FALSE)&gt;99999,-3,IF(VLOOKUP($A1231,Sheet1!$B$3:$AH$1266,Sheet1!L$1+(Sheet1!$A$1-1)*10,FALSE)&gt;9999,-2,IF(VLOOKUP($A1231,Sheet1!$B$3:$AH$1266,Sheet1!L$1+(Sheet1!$A$1-1)*10,FALSE)&gt;999,-1,0)))))))</f>
        <v>14600</v>
      </c>
      <c r="AC1231" s="392">
        <f>IF(ISNA(VLOOKUP($A1231,Sheet1!$B$3:$AH$1266,Sheet1!M$1+(Sheet1!$A$1-1)*10,FALSE))=TRUE,"---",IF(VLOOKUP($A1231,Sheet1!$B$3:$AH$1266,Sheet1!M$1+(Sheet1!$A$1-1)*10,FALSE)="---","---", (ROUND(VLOOKUP($A1231,Sheet1!$B$3:$AH$1266,Sheet1!M$1+(Sheet1!$A$1-1)*10,FALSE),IF(VLOOKUP($A1231,Sheet1!$B$3:$AH$1266,Sheet1!M$1+(Sheet1!$A$1-1)*10,FALSE)&gt;99999,-3,IF(VLOOKUP($A1231,Sheet1!$B$3:$AH$1266,Sheet1!M$1+(Sheet1!$A$1-1)*10,FALSE)&gt;9999,-2,IF(VLOOKUP($A1231,Sheet1!$B$3:$AH$1266,Sheet1!M$1+(Sheet1!$A$1-1)*10,FALSE)&gt;999,-1,0)))))))</f>
        <v>16900</v>
      </c>
      <c r="AD1231" s="392">
        <f>IF(ISNA(VLOOKUP($A1231,Sheet1!$B$3:$AH$1266,Sheet1!N$1+(Sheet1!$A$1-1)*10,FALSE))=TRUE,"---",IF(VLOOKUP($A1231,Sheet1!$B$3:$AH$1266,Sheet1!N$1+(Sheet1!$A$1-1)*10,FALSE)="---","---", (ROUND(VLOOKUP($A1231,Sheet1!$B$3:$AH$1266,Sheet1!N$1+(Sheet1!$A$1-1)*10,FALSE),IF(VLOOKUP($A1231,Sheet1!$B$3:$AH$1266,Sheet1!N$1+(Sheet1!$A$1-1)*10,FALSE)&gt;99999,-3,IF(VLOOKUP($A1231,Sheet1!$B$3:$AH$1266,Sheet1!N$1+(Sheet1!$A$1-1)*10,FALSE)&gt;9999,-2,IF(VLOOKUP($A1231,Sheet1!$B$3:$AH$1266,Sheet1!N$1+(Sheet1!$A$1-1)*10,FALSE)&gt;999,-1,0)))))))</f>
        <v>20200</v>
      </c>
    </row>
    <row r="1232" spans="1:30" ht="25.5" customHeight="1" x14ac:dyDescent="0.25">
      <c r="A1232" s="303"/>
      <c r="B1232" s="331"/>
      <c r="C1232" s="303"/>
      <c r="D1232" s="303"/>
      <c r="E1232" s="307"/>
      <c r="F1232" s="52" t="s">
        <v>4806</v>
      </c>
      <c r="G1232" s="127" t="s">
        <v>286</v>
      </c>
      <c r="H1232" s="347"/>
      <c r="I1232" s="327"/>
      <c r="J1232" s="376"/>
      <c r="K1232" s="316"/>
      <c r="L1232" s="321"/>
      <c r="M1232" s="323"/>
      <c r="N1232" s="316"/>
      <c r="O1232" s="317" t="e">
        <f t="shared" si="42"/>
        <v>#NUM!</v>
      </c>
      <c r="P1232" s="317" t="e">
        <f>IF(O1232&lt;&gt;"",VLOOKUP($A1232,Sheet4!$A$2:$O$1309,14,FALSE)*100,"")</f>
        <v>#NUM!</v>
      </c>
      <c r="Q1232" s="317" t="e">
        <f>IF(P1232&lt;&gt;"",VLOOKUP($A1232,Sheet4!$A$2:$O$1309,15,FALSE)*100,"")</f>
        <v>#NUM!</v>
      </c>
      <c r="R1232" s="356" t="e">
        <f t="shared" si="43"/>
        <v>#NUM!</v>
      </c>
      <c r="S1232" s="356"/>
      <c r="T1232" s="356"/>
      <c r="U1232" s="392"/>
      <c r="V1232" s="392"/>
      <c r="W1232" s="392"/>
      <c r="X1232" s="392"/>
      <c r="Y1232" s="392"/>
      <c r="Z1232" s="392"/>
      <c r="AA1232" s="392"/>
      <c r="AB1232" s="392"/>
      <c r="AC1232" s="392"/>
      <c r="AD1232" s="392"/>
    </row>
    <row r="1233" spans="1:30" ht="25.5" customHeight="1" x14ac:dyDescent="0.25">
      <c r="A1233" s="133" t="s">
        <v>1818</v>
      </c>
      <c r="B1233" s="141" t="s">
        <v>1819</v>
      </c>
      <c r="C1233" s="133">
        <v>420517</v>
      </c>
      <c r="D1233" s="133">
        <v>782539</v>
      </c>
      <c r="E1233" s="67" t="s">
        <v>3017</v>
      </c>
      <c r="F1233" s="135" t="s">
        <v>4405</v>
      </c>
      <c r="G1233" s="118" t="s">
        <v>160</v>
      </c>
      <c r="H1233" s="136">
        <v>204</v>
      </c>
      <c r="I1233" s="119">
        <v>18351</v>
      </c>
      <c r="J1233" s="137" t="s">
        <v>4405</v>
      </c>
      <c r="K1233" s="118" t="s">
        <v>17</v>
      </c>
      <c r="L1233" s="122">
        <v>16100</v>
      </c>
      <c r="M1233" s="123">
        <v>78.900000000000006</v>
      </c>
      <c r="N1233" s="118" t="s">
        <v>145</v>
      </c>
      <c r="O1233" s="71">
        <f t="shared" si="42"/>
        <v>0.68709370861243291</v>
      </c>
      <c r="P1233" s="71">
        <f>IF(O1233&lt;&gt;"",VLOOKUP($A1233,Sheet4!$A$2:$O$1309,14,FALSE)*100,"")</f>
        <v>0.5059948865864472</v>
      </c>
      <c r="Q1233" s="71">
        <f>IF(P1233&lt;&gt;"",VLOOKUP($A1233,Sheet4!$A$2:$O$1309,15,FALSE)*100,"")</f>
        <v>4.847383987518028</v>
      </c>
      <c r="R1233" s="73" t="str">
        <f t="shared" si="43"/>
        <v>&gt;100, &lt;200</v>
      </c>
      <c r="S1233" s="63" t="s">
        <v>4367</v>
      </c>
      <c r="T1233" s="63" t="str">
        <f>IF(ISNA(VLOOKUP(A1233,Sheet1!B$3:C$1266,2,FALSE)=TRUE),"NC",VLOOKUP(A1233,Sheet1!B$3:C$1266,2,FALSE))</f>
        <v>Rural10*</v>
      </c>
      <c r="U1233" s="66">
        <f>IF(ISNA(VLOOKUP($A1233,Sheet1!$B$3:$AH$1266,Sheet1!E$1+(Sheet1!$A$1-1)*10,FALSE))=TRUE,"---",IF(VLOOKUP($A1233,Sheet1!$B$3:$AH$1266,Sheet1!E$1+(Sheet1!$A$1-1)*10,FALSE)="---","---", (ROUND(VLOOKUP($A1233,Sheet1!$B$3:$AH$1266,Sheet1!E$1+(Sheet1!$A$1-1)*10,FALSE),IF(VLOOKUP($A1233,Sheet1!$B$3:$AH$1266,Sheet1!E$1+(Sheet1!$A$1-1)*10,FALSE)&gt;99999,-3,IF(VLOOKUP($A1233,Sheet1!$B$3:$AH$1266,Sheet1!E$1+(Sheet1!$A$1-1)*10,FALSE)&gt;9999,-2,IF(VLOOKUP($A1233,Sheet1!$B$3:$AH$1266,Sheet1!E$1+(Sheet1!$A$1-1)*10,FALSE)&gt;999,-1,0)))))))</f>
        <v>2290</v>
      </c>
      <c r="V1233" s="66">
        <f>IF(ISNA(VLOOKUP($A1233,Sheet1!$B$3:$AH$1266,Sheet1!F$1+(Sheet1!$A$1-1)*10,FALSE))=TRUE,"---",IF(VLOOKUP($A1233,Sheet1!$B$3:$AH$1266,Sheet1!F$1+(Sheet1!$A$1-1)*10,FALSE)="---","---", (ROUND(VLOOKUP($A1233,Sheet1!$B$3:$AH$1266,Sheet1!F$1+(Sheet1!$A$1-1)*10,FALSE),IF(VLOOKUP($A1233,Sheet1!$B$3:$AH$1266,Sheet1!F$1+(Sheet1!$A$1-1)*10,FALSE)&gt;99999,-3,IF(VLOOKUP($A1233,Sheet1!$B$3:$AH$1266,Sheet1!F$1+(Sheet1!$A$1-1)*10,FALSE)&gt;9999,-2,IF(VLOOKUP($A1233,Sheet1!$B$3:$AH$1266,Sheet1!F$1+(Sheet1!$A$1-1)*10,FALSE)&gt;999,-1,0)))))))</f>
        <v>2890</v>
      </c>
      <c r="W1233" s="66">
        <f>IF(ISNA(VLOOKUP($A1233,Sheet1!$B$3:$AH$1266,Sheet1!G$1+(Sheet1!$A$1-1)*10,FALSE))=TRUE,"---",IF(VLOOKUP($A1233,Sheet1!$B$3:$AH$1266,Sheet1!G$1+(Sheet1!$A$1-1)*10,FALSE)="---","---", (ROUND(VLOOKUP($A1233,Sheet1!$B$3:$AH$1266,Sheet1!G$1+(Sheet1!$A$1-1)*10,FALSE),IF(VLOOKUP($A1233,Sheet1!$B$3:$AH$1266,Sheet1!G$1+(Sheet1!$A$1-1)*10,FALSE)&gt;99999,-3,IF(VLOOKUP($A1233,Sheet1!$B$3:$AH$1266,Sheet1!G$1+(Sheet1!$A$1-1)*10,FALSE)&gt;9999,-2,IF(VLOOKUP($A1233,Sheet1!$B$3:$AH$1266,Sheet1!G$1+(Sheet1!$A$1-1)*10,FALSE)&gt;999,-1,0)))))))</f>
        <v>3720</v>
      </c>
      <c r="X1233" s="66">
        <f>IF(ISNA(VLOOKUP($A1233,Sheet1!$B$3:$AH$1266,Sheet1!H$1+(Sheet1!$A$1-1)*10,FALSE))=TRUE,"---",IF(VLOOKUP($A1233,Sheet1!$B$3:$AH$1266,Sheet1!H$1+(Sheet1!$A$1-1)*10,FALSE)="---","---", (ROUND(VLOOKUP($A1233,Sheet1!$B$3:$AH$1266,Sheet1!H$1+(Sheet1!$A$1-1)*10,FALSE),IF(VLOOKUP($A1233,Sheet1!$B$3:$AH$1266,Sheet1!H$1+(Sheet1!$A$1-1)*10,FALSE)&gt;99999,-3,IF(VLOOKUP($A1233,Sheet1!$B$3:$AH$1266,Sheet1!H$1+(Sheet1!$A$1-1)*10,FALSE)&gt;9999,-2,IF(VLOOKUP($A1233,Sheet1!$B$3:$AH$1266,Sheet1!H$1+(Sheet1!$A$1-1)*10,FALSE)&gt;999,-1,0)))))))</f>
        <v>6150</v>
      </c>
      <c r="Y1233" s="66">
        <f>IF(ISNA(VLOOKUP($A1233,Sheet1!$B$3:$AH$1266,Sheet1!I$1+(Sheet1!$A$1-1)*10,FALSE))=TRUE,"---",IF(VLOOKUP($A1233,Sheet1!$B$3:$AH$1266,Sheet1!I$1+(Sheet1!$A$1-1)*10,FALSE)="---","---", (ROUND(VLOOKUP($A1233,Sheet1!$B$3:$AH$1266,Sheet1!I$1+(Sheet1!$A$1-1)*10,FALSE),IF(VLOOKUP($A1233,Sheet1!$B$3:$AH$1266,Sheet1!I$1+(Sheet1!$A$1-1)*10,FALSE)&gt;99999,-3,IF(VLOOKUP($A1233,Sheet1!$B$3:$AH$1266,Sheet1!I$1+(Sheet1!$A$1-1)*10,FALSE)&gt;9999,-2,IF(VLOOKUP($A1233,Sheet1!$B$3:$AH$1266,Sheet1!I$1+(Sheet1!$A$1-1)*10,FALSE)&gt;999,-1,0)))))))</f>
        <v>7990</v>
      </c>
      <c r="Z1233" s="66">
        <f>IF(ISNA(VLOOKUP($A1233,Sheet1!$B$3:$AH$1266,Sheet1!J$1+(Sheet1!$A$1-1)*10,FALSE))=TRUE,"---",IF(VLOOKUP($A1233,Sheet1!$B$3:$AH$1266,Sheet1!J$1+(Sheet1!$A$1-1)*10,FALSE)="---","---", (ROUND(VLOOKUP($A1233,Sheet1!$B$3:$AH$1266,Sheet1!J$1+(Sheet1!$A$1-1)*10,FALSE),IF(VLOOKUP($A1233,Sheet1!$B$3:$AH$1266,Sheet1!J$1+(Sheet1!$A$1-1)*10,FALSE)&gt;99999,-3,IF(VLOOKUP($A1233,Sheet1!$B$3:$AH$1266,Sheet1!J$1+(Sheet1!$A$1-1)*10,FALSE)&gt;9999,-2,IF(VLOOKUP($A1233,Sheet1!$B$3:$AH$1266,Sheet1!J$1+(Sheet1!$A$1-1)*10,FALSE)&gt;999,-1,0)))))))</f>
        <v>10500</v>
      </c>
      <c r="AA1233" s="66">
        <f>IF(ISNA(VLOOKUP($A1233,Sheet1!$B$3:$AH$1266,Sheet1!K$1+(Sheet1!$A$1-1)*10,FALSE))=TRUE,"---",IF(VLOOKUP($A1233,Sheet1!$B$3:$AH$1266,Sheet1!K$1+(Sheet1!$A$1-1)*10,FALSE)="---","---", (ROUND(VLOOKUP($A1233,Sheet1!$B$3:$AH$1266,Sheet1!K$1+(Sheet1!$A$1-1)*10,FALSE),IF(VLOOKUP($A1233,Sheet1!$B$3:$AH$1266,Sheet1!K$1+(Sheet1!$A$1-1)*10,FALSE)&gt;99999,-3,IF(VLOOKUP($A1233,Sheet1!$B$3:$AH$1266,Sheet1!K$1+(Sheet1!$A$1-1)*10,FALSE)&gt;9999,-2,IF(VLOOKUP($A1233,Sheet1!$B$3:$AH$1266,Sheet1!K$1+(Sheet1!$A$1-1)*10,FALSE)&gt;999,-1,0)))))))</f>
        <v>12600</v>
      </c>
      <c r="AB1233" s="66">
        <f>IF(ISNA(VLOOKUP($A1233,Sheet1!$B$3:$AH$1266,Sheet1!L$1+(Sheet1!$A$1-1)*10,FALSE))=TRUE,"---",IF(VLOOKUP($A1233,Sheet1!$B$3:$AH$1266,Sheet1!L$1+(Sheet1!$A$1-1)*10,FALSE)="---","---", (ROUND(VLOOKUP($A1233,Sheet1!$B$3:$AH$1266,Sheet1!L$1+(Sheet1!$A$1-1)*10,FALSE),IF(VLOOKUP($A1233,Sheet1!$B$3:$AH$1266,Sheet1!L$1+(Sheet1!$A$1-1)*10,FALSE)&gt;99999,-3,IF(VLOOKUP($A1233,Sheet1!$B$3:$AH$1266,Sheet1!L$1+(Sheet1!$A$1-1)*10,FALSE)&gt;9999,-2,IF(VLOOKUP($A1233,Sheet1!$B$3:$AH$1266,Sheet1!L$1+(Sheet1!$A$1-1)*10,FALSE)&gt;999,-1,0)))))))</f>
        <v>14700</v>
      </c>
      <c r="AC1233" s="66">
        <f>IF(ISNA(VLOOKUP($A1233,Sheet1!$B$3:$AH$1266,Sheet1!M$1+(Sheet1!$A$1-1)*10,FALSE))=TRUE,"---",IF(VLOOKUP($A1233,Sheet1!$B$3:$AH$1266,Sheet1!M$1+(Sheet1!$A$1-1)*10,FALSE)="---","---", (ROUND(VLOOKUP($A1233,Sheet1!$B$3:$AH$1266,Sheet1!M$1+(Sheet1!$A$1-1)*10,FALSE),IF(VLOOKUP($A1233,Sheet1!$B$3:$AH$1266,Sheet1!M$1+(Sheet1!$A$1-1)*10,FALSE)&gt;99999,-3,IF(VLOOKUP($A1233,Sheet1!$B$3:$AH$1266,Sheet1!M$1+(Sheet1!$A$1-1)*10,FALSE)&gt;9999,-2,IF(VLOOKUP($A1233,Sheet1!$B$3:$AH$1266,Sheet1!M$1+(Sheet1!$A$1-1)*10,FALSE)&gt;999,-1,0)))))))</f>
        <v>17000</v>
      </c>
      <c r="AD1233" s="66">
        <f>IF(ISNA(VLOOKUP($A1233,Sheet1!$B$3:$AH$1266,Sheet1!N$1+(Sheet1!$A$1-1)*10,FALSE))=TRUE,"---",IF(VLOOKUP($A1233,Sheet1!$B$3:$AH$1266,Sheet1!N$1+(Sheet1!$A$1-1)*10,FALSE)="---","---", (ROUND(VLOOKUP($A1233,Sheet1!$B$3:$AH$1266,Sheet1!N$1+(Sheet1!$A$1-1)*10,FALSE),IF(VLOOKUP($A1233,Sheet1!$B$3:$AH$1266,Sheet1!N$1+(Sheet1!$A$1-1)*10,FALSE)&gt;99999,-3,IF(VLOOKUP($A1233,Sheet1!$B$3:$AH$1266,Sheet1!N$1+(Sheet1!$A$1-1)*10,FALSE)&gt;9999,-2,IF(VLOOKUP($A1233,Sheet1!$B$3:$AH$1266,Sheet1!N$1+(Sheet1!$A$1-1)*10,FALSE)&gt;999,-1,0)))))))</f>
        <v>20300</v>
      </c>
    </row>
    <row r="1234" spans="1:30" ht="25.5" customHeight="1" x14ac:dyDescent="0.25">
      <c r="A1234" s="303" t="s">
        <v>1820</v>
      </c>
      <c r="B1234" s="330" t="s">
        <v>1821</v>
      </c>
      <c r="C1234" s="303">
        <v>420415</v>
      </c>
      <c r="D1234" s="303">
        <v>782709</v>
      </c>
      <c r="E1234" s="307" t="s">
        <v>3017</v>
      </c>
      <c r="F1234" s="342">
        <v>2011</v>
      </c>
      <c r="G1234" s="318" t="s">
        <v>31</v>
      </c>
      <c r="H1234" s="433">
        <v>1192</v>
      </c>
      <c r="I1234" s="112">
        <v>26473</v>
      </c>
      <c r="J1234" s="140" t="s">
        <v>4405</v>
      </c>
      <c r="K1234" s="127" t="s">
        <v>17</v>
      </c>
      <c r="L1234" s="149">
        <v>59000</v>
      </c>
      <c r="M1234" s="116">
        <v>49.5</v>
      </c>
      <c r="N1234" s="127" t="s">
        <v>14</v>
      </c>
      <c r="O1234" s="68">
        <f t="shared" si="42"/>
        <v>0.65290511395685891</v>
      </c>
      <c r="P1234" s="68">
        <f>IF(O1234&lt;&gt;"",VLOOKUP($A1234,Sheet4!$A$2:$O$1309,14,FALSE)*100,"")</f>
        <v>1.7609332426462232</v>
      </c>
      <c r="Q1234" s="68">
        <f>IF(P1234&lt;&gt;"",VLOOKUP($A1234,Sheet4!$A$2:$O$1309,15,FALSE)*100,"")</f>
        <v>15.972027126326527</v>
      </c>
      <c r="R1234" s="74" t="str">
        <f t="shared" si="43"/>
        <v>&gt;100, &lt;200</v>
      </c>
      <c r="S1234" s="356" t="s">
        <v>4367</v>
      </c>
      <c r="T1234" s="356" t="str">
        <f>IF(ISNA(VLOOKUP(A1234,Sheet1!B$3:C$1266,2,FALSE)=TRUE),"NC",VLOOKUP(A1234,Sheet1!B$3:C$1266,2,FALSE))</f>
        <v>Rural</v>
      </c>
      <c r="U1234" s="392">
        <f>IF(ISNA(VLOOKUP($A1234,Sheet1!$B$3:$AH$1266,Sheet1!E$1+(Sheet1!$A$1-1)*10,FALSE))=TRUE,"---",IF(VLOOKUP($A1234,Sheet1!$B$3:$AH$1266,Sheet1!E$1+(Sheet1!$A$1-1)*10,FALSE)="---","---", (ROUND(VLOOKUP($A1234,Sheet1!$B$3:$AH$1266,Sheet1!E$1+(Sheet1!$A$1-1)*10,FALSE),IF(VLOOKUP($A1234,Sheet1!$B$3:$AH$1266,Sheet1!E$1+(Sheet1!$A$1-1)*10,FALSE)&gt;99999,-3,IF(VLOOKUP($A1234,Sheet1!$B$3:$AH$1266,Sheet1!E$1+(Sheet1!$A$1-1)*10,FALSE)&gt;9999,-2,IF(VLOOKUP($A1234,Sheet1!$B$3:$AH$1266,Sheet1!E$1+(Sheet1!$A$1-1)*10,FALSE)&gt;999,-1,0)))))))</f>
        <v>15800</v>
      </c>
      <c r="V1234" s="392">
        <f>IF(ISNA(VLOOKUP($A1234,Sheet1!$B$3:$AH$1266,Sheet1!F$1+(Sheet1!$A$1-1)*10,FALSE))=TRUE,"---",IF(VLOOKUP($A1234,Sheet1!$B$3:$AH$1266,Sheet1!F$1+(Sheet1!$A$1-1)*10,FALSE)="---","---", (ROUND(VLOOKUP($A1234,Sheet1!$B$3:$AH$1266,Sheet1!F$1+(Sheet1!$A$1-1)*10,FALSE),IF(VLOOKUP($A1234,Sheet1!$B$3:$AH$1266,Sheet1!F$1+(Sheet1!$A$1-1)*10,FALSE)&gt;99999,-3,IF(VLOOKUP($A1234,Sheet1!$B$3:$AH$1266,Sheet1!F$1+(Sheet1!$A$1-1)*10,FALSE)&gt;9999,-2,IF(VLOOKUP($A1234,Sheet1!$B$3:$AH$1266,Sheet1!F$1+(Sheet1!$A$1-1)*10,FALSE)&gt;999,-1,0)))))))</f>
        <v>18000</v>
      </c>
      <c r="W1234" s="392">
        <f>IF(ISNA(VLOOKUP($A1234,Sheet1!$B$3:$AH$1266,Sheet1!G$1+(Sheet1!$A$1-1)*10,FALSE))=TRUE,"---",IF(VLOOKUP($A1234,Sheet1!$B$3:$AH$1266,Sheet1!G$1+(Sheet1!$A$1-1)*10,FALSE)="---","---", (ROUND(VLOOKUP($A1234,Sheet1!$B$3:$AH$1266,Sheet1!G$1+(Sheet1!$A$1-1)*10,FALSE),IF(VLOOKUP($A1234,Sheet1!$B$3:$AH$1266,Sheet1!G$1+(Sheet1!$A$1-1)*10,FALSE)&gt;99999,-3,IF(VLOOKUP($A1234,Sheet1!$B$3:$AH$1266,Sheet1!G$1+(Sheet1!$A$1-1)*10,FALSE)&gt;9999,-2,IF(VLOOKUP($A1234,Sheet1!$B$3:$AH$1266,Sheet1!G$1+(Sheet1!$A$1-1)*10,FALSE)&gt;999,-1,0)))))))</f>
        <v>21000</v>
      </c>
      <c r="X1234" s="392">
        <f>IF(ISNA(VLOOKUP($A1234,Sheet1!$B$3:$AH$1266,Sheet1!H$1+(Sheet1!$A$1-1)*10,FALSE))=TRUE,"---",IF(VLOOKUP($A1234,Sheet1!$B$3:$AH$1266,Sheet1!H$1+(Sheet1!$A$1-1)*10,FALSE)="---","---", (ROUND(VLOOKUP($A1234,Sheet1!$B$3:$AH$1266,Sheet1!H$1+(Sheet1!$A$1-1)*10,FALSE),IF(VLOOKUP($A1234,Sheet1!$B$3:$AH$1266,Sheet1!H$1+(Sheet1!$A$1-1)*10,FALSE)&gt;99999,-3,IF(VLOOKUP($A1234,Sheet1!$B$3:$AH$1266,Sheet1!H$1+(Sheet1!$A$1-1)*10,FALSE)&gt;9999,-2,IF(VLOOKUP($A1234,Sheet1!$B$3:$AH$1266,Sheet1!H$1+(Sheet1!$A$1-1)*10,FALSE)&gt;999,-1,0)))))))</f>
        <v>29100</v>
      </c>
      <c r="Y1234" s="392">
        <f>IF(ISNA(VLOOKUP($A1234,Sheet1!$B$3:$AH$1266,Sheet1!I$1+(Sheet1!$A$1-1)*10,FALSE))=TRUE,"---",IF(VLOOKUP($A1234,Sheet1!$B$3:$AH$1266,Sheet1!I$1+(Sheet1!$A$1-1)*10,FALSE)="---","---", (ROUND(VLOOKUP($A1234,Sheet1!$B$3:$AH$1266,Sheet1!I$1+(Sheet1!$A$1-1)*10,FALSE),IF(VLOOKUP($A1234,Sheet1!$B$3:$AH$1266,Sheet1!I$1+(Sheet1!$A$1-1)*10,FALSE)&gt;99999,-3,IF(VLOOKUP($A1234,Sheet1!$B$3:$AH$1266,Sheet1!I$1+(Sheet1!$A$1-1)*10,FALSE)&gt;9999,-2,IF(VLOOKUP($A1234,Sheet1!$B$3:$AH$1266,Sheet1!I$1+(Sheet1!$A$1-1)*10,FALSE)&gt;999,-1,0)))))))</f>
        <v>34700</v>
      </c>
      <c r="Z1234" s="392">
        <f>IF(ISNA(VLOOKUP($A1234,Sheet1!$B$3:$AH$1266,Sheet1!J$1+(Sheet1!$A$1-1)*10,FALSE))=TRUE,"---",IF(VLOOKUP($A1234,Sheet1!$B$3:$AH$1266,Sheet1!J$1+(Sheet1!$A$1-1)*10,FALSE)="---","---", (ROUND(VLOOKUP($A1234,Sheet1!$B$3:$AH$1266,Sheet1!J$1+(Sheet1!$A$1-1)*10,FALSE),IF(VLOOKUP($A1234,Sheet1!$B$3:$AH$1266,Sheet1!J$1+(Sheet1!$A$1-1)*10,FALSE)&gt;99999,-3,IF(VLOOKUP($A1234,Sheet1!$B$3:$AH$1266,Sheet1!J$1+(Sheet1!$A$1-1)*10,FALSE)&gt;9999,-2,IF(VLOOKUP($A1234,Sheet1!$B$3:$AH$1266,Sheet1!J$1+(Sheet1!$A$1-1)*10,FALSE)&gt;999,-1,0)))))))</f>
        <v>42300</v>
      </c>
      <c r="AA1234" s="392">
        <f>IF(ISNA(VLOOKUP($A1234,Sheet1!$B$3:$AH$1266,Sheet1!K$1+(Sheet1!$A$1-1)*10,FALSE))=TRUE,"---",IF(VLOOKUP($A1234,Sheet1!$B$3:$AH$1266,Sheet1!K$1+(Sheet1!$A$1-1)*10,FALSE)="---","---", (ROUND(VLOOKUP($A1234,Sheet1!$B$3:$AH$1266,Sheet1!K$1+(Sheet1!$A$1-1)*10,FALSE),IF(VLOOKUP($A1234,Sheet1!$B$3:$AH$1266,Sheet1!K$1+(Sheet1!$A$1-1)*10,FALSE)&gt;99999,-3,IF(VLOOKUP($A1234,Sheet1!$B$3:$AH$1266,Sheet1!K$1+(Sheet1!$A$1-1)*10,FALSE)&gt;9999,-2,IF(VLOOKUP($A1234,Sheet1!$B$3:$AH$1266,Sheet1!K$1+(Sheet1!$A$1-1)*10,FALSE)&gt;999,-1,0)))))))</f>
        <v>48600</v>
      </c>
      <c r="AB1234" s="392">
        <f>IF(ISNA(VLOOKUP($A1234,Sheet1!$B$3:$AH$1266,Sheet1!L$1+(Sheet1!$A$1-1)*10,FALSE))=TRUE,"---",IF(VLOOKUP($A1234,Sheet1!$B$3:$AH$1266,Sheet1!L$1+(Sheet1!$A$1-1)*10,FALSE)="---","---", (ROUND(VLOOKUP($A1234,Sheet1!$B$3:$AH$1266,Sheet1!L$1+(Sheet1!$A$1-1)*10,FALSE),IF(VLOOKUP($A1234,Sheet1!$B$3:$AH$1266,Sheet1!L$1+(Sheet1!$A$1-1)*10,FALSE)&gt;99999,-3,IF(VLOOKUP($A1234,Sheet1!$B$3:$AH$1266,Sheet1!L$1+(Sheet1!$A$1-1)*10,FALSE)&gt;9999,-2,IF(VLOOKUP($A1234,Sheet1!$B$3:$AH$1266,Sheet1!L$1+(Sheet1!$A$1-1)*10,FALSE)&gt;999,-1,0)))))))</f>
        <v>54700</v>
      </c>
      <c r="AC1234" s="392">
        <f>IF(ISNA(VLOOKUP($A1234,Sheet1!$B$3:$AH$1266,Sheet1!M$1+(Sheet1!$A$1-1)*10,FALSE))=TRUE,"---",IF(VLOOKUP($A1234,Sheet1!$B$3:$AH$1266,Sheet1!M$1+(Sheet1!$A$1-1)*10,FALSE)="---","---", (ROUND(VLOOKUP($A1234,Sheet1!$B$3:$AH$1266,Sheet1!M$1+(Sheet1!$A$1-1)*10,FALSE),IF(VLOOKUP($A1234,Sheet1!$B$3:$AH$1266,Sheet1!M$1+(Sheet1!$A$1-1)*10,FALSE)&gt;99999,-3,IF(VLOOKUP($A1234,Sheet1!$B$3:$AH$1266,Sheet1!M$1+(Sheet1!$A$1-1)*10,FALSE)&gt;9999,-2,IF(VLOOKUP($A1234,Sheet1!$B$3:$AH$1266,Sheet1!M$1+(Sheet1!$A$1-1)*10,FALSE)&gt;999,-1,0)))))))</f>
        <v>61000</v>
      </c>
      <c r="AD1234" s="392">
        <f>IF(ISNA(VLOOKUP($A1234,Sheet1!$B$3:$AH$1266,Sheet1!N$1+(Sheet1!$A$1-1)*10,FALSE))=TRUE,"---",IF(VLOOKUP($A1234,Sheet1!$B$3:$AH$1266,Sheet1!N$1+(Sheet1!$A$1-1)*10,FALSE)="---","---", (ROUND(VLOOKUP($A1234,Sheet1!$B$3:$AH$1266,Sheet1!N$1+(Sheet1!$A$1-1)*10,FALSE),IF(VLOOKUP($A1234,Sheet1!$B$3:$AH$1266,Sheet1!N$1+(Sheet1!$A$1-1)*10,FALSE)&gt;99999,-3,IF(VLOOKUP($A1234,Sheet1!$B$3:$AH$1266,Sheet1!N$1+(Sheet1!$A$1-1)*10,FALSE)&gt;9999,-2,IF(VLOOKUP($A1234,Sheet1!$B$3:$AH$1266,Sheet1!N$1+(Sheet1!$A$1-1)*10,FALSE)&gt;999,-1,0)))))))</f>
        <v>69900</v>
      </c>
    </row>
    <row r="1235" spans="1:30" ht="25.5" customHeight="1" x14ac:dyDescent="0.25">
      <c r="A1235" s="303"/>
      <c r="B1235" s="331"/>
      <c r="C1235" s="303"/>
      <c r="D1235" s="303"/>
      <c r="E1235" s="307" t="e">
        <v>#N/A</v>
      </c>
      <c r="F1235" s="331"/>
      <c r="G1235" s="319"/>
      <c r="H1235" s="433"/>
      <c r="I1235" s="112">
        <v>40879</v>
      </c>
      <c r="J1235" s="147">
        <v>15.74</v>
      </c>
      <c r="K1235" s="114" t="s">
        <v>4405</v>
      </c>
      <c r="L1235" s="115">
        <v>27300</v>
      </c>
      <c r="M1235" s="116">
        <v>22.9</v>
      </c>
      <c r="N1235" s="114" t="s">
        <v>4405</v>
      </c>
      <c r="O1235" s="68" t="s">
        <v>4405</v>
      </c>
      <c r="P1235" s="68" t="s">
        <v>4405</v>
      </c>
      <c r="Q1235" s="68" t="s">
        <v>4405</v>
      </c>
      <c r="R1235" s="74" t="s">
        <v>4405</v>
      </c>
      <c r="S1235" s="356" t="e">
        <v>#N/A</v>
      </c>
      <c r="T1235" s="356" t="str">
        <f>IF(ISNA(VLOOKUP(A1235,Sheet1!B$3:C$1266,2,FALSE)=TRUE),"ND",VLOOKUP(A1235,Sheet1!B$3:C$1266,2,FALSE))</f>
        <v>ND</v>
      </c>
      <c r="U1235" s="392" t="str">
        <f>IF(ISNA(VLOOKUP($A1235,Sheet1!$B$3:$AH$1266,Sheet1!E$1+(Sheet1!$A$1-1)*10,FALSE))=TRUE,"---",IF(VLOOKUP($A1235,Sheet1!$B$3:$AH$1266,Sheet1!E$1+(Sheet1!$A$1-1)*10,FALSE)="---","---", (ROUND(VLOOKUP($A1235,Sheet1!$B$3:$AH$1266,Sheet1!E$1+(Sheet1!$A$1-1)*10,FALSE),IF(VLOOKUP($A1235,Sheet1!$B$3:$AH$1266,Sheet1!E$1+(Sheet1!$A$1-1)*10,FALSE)&gt;99999,-3,IF(VLOOKUP($A1235,Sheet1!$B$3:$AH$1266,Sheet1!E$1+(Sheet1!$A$1-1)*10,FALSE)&gt;9999,-2,IF(VLOOKUP($A1235,Sheet1!$B$3:$AH$1266,Sheet1!E$1+(Sheet1!$A$1-1)*10,FALSE)&gt;999,-1,0)))))))</f>
        <v>---</v>
      </c>
      <c r="V1235" s="392" t="str">
        <f>IF(ISNA(VLOOKUP($A1235,Sheet1!$B$3:$AH$1266,Sheet1!F$1+(Sheet1!$A$1-1)*10,FALSE))=TRUE,"---",IF(VLOOKUP($A1235,Sheet1!$B$3:$AH$1266,Sheet1!F$1+(Sheet1!$A$1-1)*10,FALSE)="---","---", (ROUND(VLOOKUP($A1235,Sheet1!$B$3:$AH$1266,Sheet1!F$1+(Sheet1!$A$1-1)*10,FALSE),IF(VLOOKUP($A1235,Sheet1!$B$3:$AH$1266,Sheet1!F$1+(Sheet1!$A$1-1)*10,FALSE)&gt;99999,-3,IF(VLOOKUP($A1235,Sheet1!$B$3:$AH$1266,Sheet1!F$1+(Sheet1!$A$1-1)*10,FALSE)&gt;9999,-2,IF(VLOOKUP($A1235,Sheet1!$B$3:$AH$1266,Sheet1!F$1+(Sheet1!$A$1-1)*10,FALSE)&gt;999,-1,0)))))))</f>
        <v>---</v>
      </c>
      <c r="W1235" s="392" t="str">
        <f>IF(ISNA(VLOOKUP($A1235,Sheet1!$B$3:$AH$1266,Sheet1!G$1+(Sheet1!$A$1-1)*10,FALSE))=TRUE,"---",IF(VLOOKUP($A1235,Sheet1!$B$3:$AH$1266,Sheet1!G$1+(Sheet1!$A$1-1)*10,FALSE)="---","---", (ROUND(VLOOKUP($A1235,Sheet1!$B$3:$AH$1266,Sheet1!G$1+(Sheet1!$A$1-1)*10,FALSE),IF(VLOOKUP($A1235,Sheet1!$B$3:$AH$1266,Sheet1!G$1+(Sheet1!$A$1-1)*10,FALSE)&gt;99999,-3,IF(VLOOKUP($A1235,Sheet1!$B$3:$AH$1266,Sheet1!G$1+(Sheet1!$A$1-1)*10,FALSE)&gt;9999,-2,IF(VLOOKUP($A1235,Sheet1!$B$3:$AH$1266,Sheet1!G$1+(Sheet1!$A$1-1)*10,FALSE)&gt;999,-1,0)))))))</f>
        <v>---</v>
      </c>
      <c r="X1235" s="392" t="str">
        <f>IF(ISNA(VLOOKUP($A1235,Sheet1!$B$3:$AH$1266,Sheet1!H$1+(Sheet1!$A$1-1)*10,FALSE))=TRUE,"---",IF(VLOOKUP($A1235,Sheet1!$B$3:$AH$1266,Sheet1!H$1+(Sheet1!$A$1-1)*10,FALSE)="---","---", (ROUND(VLOOKUP($A1235,Sheet1!$B$3:$AH$1266,Sheet1!H$1+(Sheet1!$A$1-1)*10,FALSE),IF(VLOOKUP($A1235,Sheet1!$B$3:$AH$1266,Sheet1!H$1+(Sheet1!$A$1-1)*10,FALSE)&gt;99999,-3,IF(VLOOKUP($A1235,Sheet1!$B$3:$AH$1266,Sheet1!H$1+(Sheet1!$A$1-1)*10,FALSE)&gt;9999,-2,IF(VLOOKUP($A1235,Sheet1!$B$3:$AH$1266,Sheet1!H$1+(Sheet1!$A$1-1)*10,FALSE)&gt;999,-1,0)))))))</f>
        <v>---</v>
      </c>
      <c r="Y1235" s="392" t="str">
        <f>IF(ISNA(VLOOKUP($A1235,Sheet1!$B$3:$AH$1266,Sheet1!I$1+(Sheet1!$A$1-1)*10,FALSE))=TRUE,"---",IF(VLOOKUP($A1235,Sheet1!$B$3:$AH$1266,Sheet1!I$1+(Sheet1!$A$1-1)*10,FALSE)="---","---", (ROUND(VLOOKUP($A1235,Sheet1!$B$3:$AH$1266,Sheet1!I$1+(Sheet1!$A$1-1)*10,FALSE),IF(VLOOKUP($A1235,Sheet1!$B$3:$AH$1266,Sheet1!I$1+(Sheet1!$A$1-1)*10,FALSE)&gt;99999,-3,IF(VLOOKUP($A1235,Sheet1!$B$3:$AH$1266,Sheet1!I$1+(Sheet1!$A$1-1)*10,FALSE)&gt;9999,-2,IF(VLOOKUP($A1235,Sheet1!$B$3:$AH$1266,Sheet1!I$1+(Sheet1!$A$1-1)*10,FALSE)&gt;999,-1,0)))))))</f>
        <v>---</v>
      </c>
      <c r="Z1235" s="392" t="str">
        <f>IF(ISNA(VLOOKUP($A1235,Sheet1!$B$3:$AH$1266,Sheet1!J$1+(Sheet1!$A$1-1)*10,FALSE))=TRUE,"---",IF(VLOOKUP($A1235,Sheet1!$B$3:$AH$1266,Sheet1!J$1+(Sheet1!$A$1-1)*10,FALSE)="---","---", (ROUND(VLOOKUP($A1235,Sheet1!$B$3:$AH$1266,Sheet1!J$1+(Sheet1!$A$1-1)*10,FALSE),IF(VLOOKUP($A1235,Sheet1!$B$3:$AH$1266,Sheet1!J$1+(Sheet1!$A$1-1)*10,FALSE)&gt;99999,-3,IF(VLOOKUP($A1235,Sheet1!$B$3:$AH$1266,Sheet1!J$1+(Sheet1!$A$1-1)*10,FALSE)&gt;9999,-2,IF(VLOOKUP($A1235,Sheet1!$B$3:$AH$1266,Sheet1!J$1+(Sheet1!$A$1-1)*10,FALSE)&gt;999,-1,0)))))))</f>
        <v>---</v>
      </c>
      <c r="AA1235" s="392" t="str">
        <f>IF(ISNA(VLOOKUP($A1235,Sheet1!$B$3:$AH$1266,Sheet1!K$1+(Sheet1!$A$1-1)*10,FALSE))=TRUE,"---",IF(VLOOKUP($A1235,Sheet1!$B$3:$AH$1266,Sheet1!K$1+(Sheet1!$A$1-1)*10,FALSE)="---","---", (ROUND(VLOOKUP($A1235,Sheet1!$B$3:$AH$1266,Sheet1!K$1+(Sheet1!$A$1-1)*10,FALSE),IF(VLOOKUP($A1235,Sheet1!$B$3:$AH$1266,Sheet1!K$1+(Sheet1!$A$1-1)*10,FALSE)&gt;99999,-3,IF(VLOOKUP($A1235,Sheet1!$B$3:$AH$1266,Sheet1!K$1+(Sheet1!$A$1-1)*10,FALSE)&gt;9999,-2,IF(VLOOKUP($A1235,Sheet1!$B$3:$AH$1266,Sheet1!K$1+(Sheet1!$A$1-1)*10,FALSE)&gt;999,-1,0)))))))</f>
        <v>---</v>
      </c>
      <c r="AB1235" s="392" t="str">
        <f>IF(ISNA(VLOOKUP($A1235,Sheet1!$B$3:$AH$1266,Sheet1!L$1+(Sheet1!$A$1-1)*10,FALSE))=TRUE,"---",IF(VLOOKUP($A1235,Sheet1!$B$3:$AH$1266,Sheet1!L$1+(Sheet1!$A$1-1)*10,FALSE)="---","---", (ROUND(VLOOKUP($A1235,Sheet1!$B$3:$AH$1266,Sheet1!L$1+(Sheet1!$A$1-1)*10,FALSE),IF(VLOOKUP($A1235,Sheet1!$B$3:$AH$1266,Sheet1!L$1+(Sheet1!$A$1-1)*10,FALSE)&gt;99999,-3,IF(VLOOKUP($A1235,Sheet1!$B$3:$AH$1266,Sheet1!L$1+(Sheet1!$A$1-1)*10,FALSE)&gt;9999,-2,IF(VLOOKUP($A1235,Sheet1!$B$3:$AH$1266,Sheet1!L$1+(Sheet1!$A$1-1)*10,FALSE)&gt;999,-1,0)))))))</f>
        <v>---</v>
      </c>
      <c r="AC1235" s="392" t="str">
        <f>IF(ISNA(VLOOKUP($A1235,Sheet1!$B$3:$AH$1266,Sheet1!M$1+(Sheet1!$A$1-1)*10,FALSE))=TRUE,"---",IF(VLOOKUP($A1235,Sheet1!$B$3:$AH$1266,Sheet1!M$1+(Sheet1!$A$1-1)*10,FALSE)="---","---", (ROUND(VLOOKUP($A1235,Sheet1!$B$3:$AH$1266,Sheet1!M$1+(Sheet1!$A$1-1)*10,FALSE),IF(VLOOKUP($A1235,Sheet1!$B$3:$AH$1266,Sheet1!M$1+(Sheet1!$A$1-1)*10,FALSE)&gt;99999,-3,IF(VLOOKUP($A1235,Sheet1!$B$3:$AH$1266,Sheet1!M$1+(Sheet1!$A$1-1)*10,FALSE)&gt;9999,-2,IF(VLOOKUP($A1235,Sheet1!$B$3:$AH$1266,Sheet1!M$1+(Sheet1!$A$1-1)*10,FALSE)&gt;999,-1,0)))))))</f>
        <v>---</v>
      </c>
      <c r="AD1235" s="392" t="str">
        <f>IF(ISNA(VLOOKUP($A1235,Sheet1!$B$3:$AH$1266,Sheet1!N$1+(Sheet1!$A$1-1)*10,FALSE))=TRUE,"---",IF(VLOOKUP($A1235,Sheet1!$B$3:$AH$1266,Sheet1!N$1+(Sheet1!$A$1-1)*10,FALSE)="---","---", (ROUND(VLOOKUP($A1235,Sheet1!$B$3:$AH$1266,Sheet1!N$1+(Sheet1!$A$1-1)*10,FALSE),IF(VLOOKUP($A1235,Sheet1!$B$3:$AH$1266,Sheet1!N$1+(Sheet1!$A$1-1)*10,FALSE)&gt;99999,-3,IF(VLOOKUP($A1235,Sheet1!$B$3:$AH$1266,Sheet1!N$1+(Sheet1!$A$1-1)*10,FALSE)&gt;9999,-2,IF(VLOOKUP($A1235,Sheet1!$B$3:$AH$1266,Sheet1!N$1+(Sheet1!$A$1-1)*10,FALSE)&gt;999,-1,0)))))))</f>
        <v>---</v>
      </c>
    </row>
    <row r="1236" spans="1:30" ht="25.5" customHeight="1" x14ac:dyDescent="0.25">
      <c r="A1236" s="133" t="s">
        <v>1822</v>
      </c>
      <c r="B1236" s="134" t="s">
        <v>1823</v>
      </c>
      <c r="C1236" s="133">
        <v>420543</v>
      </c>
      <c r="D1236" s="133">
        <v>783006</v>
      </c>
      <c r="E1236" s="67" t="s">
        <v>3017</v>
      </c>
      <c r="F1236" s="135" t="s">
        <v>4405</v>
      </c>
      <c r="G1236" s="118" t="s">
        <v>160</v>
      </c>
      <c r="H1236" s="136">
        <v>34.1</v>
      </c>
      <c r="I1236" s="119">
        <v>24743</v>
      </c>
      <c r="J1236" s="137" t="s">
        <v>4405</v>
      </c>
      <c r="K1236" s="118" t="s">
        <v>17</v>
      </c>
      <c r="L1236" s="122">
        <v>3840</v>
      </c>
      <c r="M1236" s="123">
        <v>113</v>
      </c>
      <c r="N1236" s="118" t="s">
        <v>160</v>
      </c>
      <c r="O1236" s="71">
        <f t="shared" si="42"/>
        <v>1.0191048274440679</v>
      </c>
      <c r="P1236" s="71">
        <f>IF(O1236&lt;&gt;"",VLOOKUP($A1236,Sheet4!$A$2:$O$1309,14,FALSE)*100,"")</f>
        <v>1.8747108623330178</v>
      </c>
      <c r="Q1236" s="71">
        <f>IF(P1236&lt;&gt;"",VLOOKUP($A1236,Sheet4!$A$2:$O$1309,15,FALSE)*100,"")</f>
        <v>16.920425528616512</v>
      </c>
      <c r="R1236" s="73">
        <f t="shared" si="43"/>
        <v>100</v>
      </c>
      <c r="S1236" s="63" t="s">
        <v>4367</v>
      </c>
      <c r="T1236" s="63" t="str">
        <f>IF(ISNA(VLOOKUP(A1236,Sheet1!B$3:C$1266,2,FALSE)=TRUE),"NC",VLOOKUP(A1236,Sheet1!B$3:C$1266,2,FALSE))</f>
        <v>Rural</v>
      </c>
      <c r="U1236" s="66">
        <f>IF(ISNA(VLOOKUP($A1236,Sheet1!$B$3:$AH$1266,Sheet1!E$1+(Sheet1!$A$1-1)*10,FALSE))=TRUE,"---",IF(VLOOKUP($A1236,Sheet1!$B$3:$AH$1266,Sheet1!E$1+(Sheet1!$A$1-1)*10,FALSE)="---","---", (ROUND(VLOOKUP($A1236,Sheet1!$B$3:$AH$1266,Sheet1!E$1+(Sheet1!$A$1-1)*10,FALSE),IF(VLOOKUP($A1236,Sheet1!$B$3:$AH$1266,Sheet1!E$1+(Sheet1!$A$1-1)*10,FALSE)&gt;99999,-3,IF(VLOOKUP($A1236,Sheet1!$B$3:$AH$1266,Sheet1!E$1+(Sheet1!$A$1-1)*10,FALSE)&gt;9999,-2,IF(VLOOKUP($A1236,Sheet1!$B$3:$AH$1266,Sheet1!E$1+(Sheet1!$A$1-1)*10,FALSE)&gt;999,-1,0)))))))</f>
        <v>802</v>
      </c>
      <c r="V1236" s="66">
        <f>IF(ISNA(VLOOKUP($A1236,Sheet1!$B$3:$AH$1266,Sheet1!F$1+(Sheet1!$A$1-1)*10,FALSE))=TRUE,"---",IF(VLOOKUP($A1236,Sheet1!$B$3:$AH$1266,Sheet1!F$1+(Sheet1!$A$1-1)*10,FALSE)="---","---", (ROUND(VLOOKUP($A1236,Sheet1!$B$3:$AH$1266,Sheet1!F$1+(Sheet1!$A$1-1)*10,FALSE),IF(VLOOKUP($A1236,Sheet1!$B$3:$AH$1266,Sheet1!F$1+(Sheet1!$A$1-1)*10,FALSE)&gt;99999,-3,IF(VLOOKUP($A1236,Sheet1!$B$3:$AH$1266,Sheet1!F$1+(Sheet1!$A$1-1)*10,FALSE)&gt;9999,-2,IF(VLOOKUP($A1236,Sheet1!$B$3:$AH$1266,Sheet1!F$1+(Sheet1!$A$1-1)*10,FALSE)&gt;999,-1,0)))))))</f>
        <v>961</v>
      </c>
      <c r="W1236" s="66">
        <f>IF(ISNA(VLOOKUP($A1236,Sheet1!$B$3:$AH$1266,Sheet1!G$1+(Sheet1!$A$1-1)*10,FALSE))=TRUE,"---",IF(VLOOKUP($A1236,Sheet1!$B$3:$AH$1266,Sheet1!G$1+(Sheet1!$A$1-1)*10,FALSE)="---","---", (ROUND(VLOOKUP($A1236,Sheet1!$B$3:$AH$1266,Sheet1!G$1+(Sheet1!$A$1-1)*10,FALSE),IF(VLOOKUP($A1236,Sheet1!$B$3:$AH$1266,Sheet1!G$1+(Sheet1!$A$1-1)*10,FALSE)&gt;99999,-3,IF(VLOOKUP($A1236,Sheet1!$B$3:$AH$1266,Sheet1!G$1+(Sheet1!$A$1-1)*10,FALSE)&gt;9999,-2,IF(VLOOKUP($A1236,Sheet1!$B$3:$AH$1266,Sheet1!G$1+(Sheet1!$A$1-1)*10,FALSE)&gt;999,-1,0)))))))</f>
        <v>1180</v>
      </c>
      <c r="X1236" s="66">
        <f>IF(ISNA(VLOOKUP($A1236,Sheet1!$B$3:$AH$1266,Sheet1!H$1+(Sheet1!$A$1-1)*10,FALSE))=TRUE,"---",IF(VLOOKUP($A1236,Sheet1!$B$3:$AH$1266,Sheet1!H$1+(Sheet1!$A$1-1)*10,FALSE)="---","---", (ROUND(VLOOKUP($A1236,Sheet1!$B$3:$AH$1266,Sheet1!H$1+(Sheet1!$A$1-1)*10,FALSE),IF(VLOOKUP($A1236,Sheet1!$B$3:$AH$1266,Sheet1!H$1+(Sheet1!$A$1-1)*10,FALSE)&gt;99999,-3,IF(VLOOKUP($A1236,Sheet1!$B$3:$AH$1266,Sheet1!H$1+(Sheet1!$A$1-1)*10,FALSE)&gt;9999,-2,IF(VLOOKUP($A1236,Sheet1!$B$3:$AH$1266,Sheet1!H$1+(Sheet1!$A$1-1)*10,FALSE)&gt;999,-1,0)))))))</f>
        <v>1800</v>
      </c>
      <c r="Y1236" s="66">
        <f>IF(ISNA(VLOOKUP($A1236,Sheet1!$B$3:$AH$1266,Sheet1!I$1+(Sheet1!$A$1-1)*10,FALSE))=TRUE,"---",IF(VLOOKUP($A1236,Sheet1!$B$3:$AH$1266,Sheet1!I$1+(Sheet1!$A$1-1)*10,FALSE)="---","---", (ROUND(VLOOKUP($A1236,Sheet1!$B$3:$AH$1266,Sheet1!I$1+(Sheet1!$A$1-1)*10,FALSE),IF(VLOOKUP($A1236,Sheet1!$B$3:$AH$1266,Sheet1!I$1+(Sheet1!$A$1-1)*10,FALSE)&gt;99999,-3,IF(VLOOKUP($A1236,Sheet1!$B$3:$AH$1266,Sheet1!I$1+(Sheet1!$A$1-1)*10,FALSE)&gt;9999,-2,IF(VLOOKUP($A1236,Sheet1!$B$3:$AH$1266,Sheet1!I$1+(Sheet1!$A$1-1)*10,FALSE)&gt;999,-1,0)))))))</f>
        <v>2250</v>
      </c>
      <c r="Z1236" s="66">
        <f>IF(ISNA(VLOOKUP($A1236,Sheet1!$B$3:$AH$1266,Sheet1!J$1+(Sheet1!$A$1-1)*10,FALSE))=TRUE,"---",IF(VLOOKUP($A1236,Sheet1!$B$3:$AH$1266,Sheet1!J$1+(Sheet1!$A$1-1)*10,FALSE)="---","---", (ROUND(VLOOKUP($A1236,Sheet1!$B$3:$AH$1266,Sheet1!J$1+(Sheet1!$A$1-1)*10,FALSE),IF(VLOOKUP($A1236,Sheet1!$B$3:$AH$1266,Sheet1!J$1+(Sheet1!$A$1-1)*10,FALSE)&gt;99999,-3,IF(VLOOKUP($A1236,Sheet1!$B$3:$AH$1266,Sheet1!J$1+(Sheet1!$A$1-1)*10,FALSE)&gt;9999,-2,IF(VLOOKUP($A1236,Sheet1!$B$3:$AH$1266,Sheet1!J$1+(Sheet1!$A$1-1)*10,FALSE)&gt;999,-1,0)))))))</f>
        <v>2850</v>
      </c>
      <c r="AA1236" s="66">
        <f>IF(ISNA(VLOOKUP($A1236,Sheet1!$B$3:$AH$1266,Sheet1!K$1+(Sheet1!$A$1-1)*10,FALSE))=TRUE,"---",IF(VLOOKUP($A1236,Sheet1!$B$3:$AH$1266,Sheet1!K$1+(Sheet1!$A$1-1)*10,FALSE)="---","---", (ROUND(VLOOKUP($A1236,Sheet1!$B$3:$AH$1266,Sheet1!K$1+(Sheet1!$A$1-1)*10,FALSE),IF(VLOOKUP($A1236,Sheet1!$B$3:$AH$1266,Sheet1!K$1+(Sheet1!$A$1-1)*10,FALSE)&gt;99999,-3,IF(VLOOKUP($A1236,Sheet1!$B$3:$AH$1266,Sheet1!K$1+(Sheet1!$A$1-1)*10,FALSE)&gt;9999,-2,IF(VLOOKUP($A1236,Sheet1!$B$3:$AH$1266,Sheet1!K$1+(Sheet1!$A$1-1)*10,FALSE)&gt;999,-1,0)))))))</f>
        <v>3360</v>
      </c>
      <c r="AB1236" s="66">
        <f>IF(ISNA(VLOOKUP($A1236,Sheet1!$B$3:$AH$1266,Sheet1!L$1+(Sheet1!$A$1-1)*10,FALSE))=TRUE,"---",IF(VLOOKUP($A1236,Sheet1!$B$3:$AH$1266,Sheet1!L$1+(Sheet1!$A$1-1)*10,FALSE)="---","---", (ROUND(VLOOKUP($A1236,Sheet1!$B$3:$AH$1266,Sheet1!L$1+(Sheet1!$A$1-1)*10,FALSE),IF(VLOOKUP($A1236,Sheet1!$B$3:$AH$1266,Sheet1!L$1+(Sheet1!$A$1-1)*10,FALSE)&gt;99999,-3,IF(VLOOKUP($A1236,Sheet1!$B$3:$AH$1266,Sheet1!L$1+(Sheet1!$A$1-1)*10,FALSE)&gt;9999,-2,IF(VLOOKUP($A1236,Sheet1!$B$3:$AH$1266,Sheet1!L$1+(Sheet1!$A$1-1)*10,FALSE)&gt;999,-1,0)))))))</f>
        <v>3850</v>
      </c>
      <c r="AC1236" s="66">
        <f>IF(ISNA(VLOOKUP($A1236,Sheet1!$B$3:$AH$1266,Sheet1!M$1+(Sheet1!$A$1-1)*10,FALSE))=TRUE,"---",IF(VLOOKUP($A1236,Sheet1!$B$3:$AH$1266,Sheet1!M$1+(Sheet1!$A$1-1)*10,FALSE)="---","---", (ROUND(VLOOKUP($A1236,Sheet1!$B$3:$AH$1266,Sheet1!M$1+(Sheet1!$A$1-1)*10,FALSE),IF(VLOOKUP($A1236,Sheet1!$B$3:$AH$1266,Sheet1!M$1+(Sheet1!$A$1-1)*10,FALSE)&gt;99999,-3,IF(VLOOKUP($A1236,Sheet1!$B$3:$AH$1266,Sheet1!M$1+(Sheet1!$A$1-1)*10,FALSE)&gt;9999,-2,IF(VLOOKUP($A1236,Sheet1!$B$3:$AH$1266,Sheet1!M$1+(Sheet1!$A$1-1)*10,FALSE)&gt;999,-1,0)))))))</f>
        <v>4370</v>
      </c>
      <c r="AD1236" s="66">
        <f>IF(ISNA(VLOOKUP($A1236,Sheet1!$B$3:$AH$1266,Sheet1!N$1+(Sheet1!$A$1-1)*10,FALSE))=TRUE,"---",IF(VLOOKUP($A1236,Sheet1!$B$3:$AH$1266,Sheet1!N$1+(Sheet1!$A$1-1)*10,FALSE)="---","---", (ROUND(VLOOKUP($A1236,Sheet1!$B$3:$AH$1266,Sheet1!N$1+(Sheet1!$A$1-1)*10,FALSE),IF(VLOOKUP($A1236,Sheet1!$B$3:$AH$1266,Sheet1!N$1+(Sheet1!$A$1-1)*10,FALSE)&gt;99999,-3,IF(VLOOKUP($A1236,Sheet1!$B$3:$AH$1266,Sheet1!N$1+(Sheet1!$A$1-1)*10,FALSE)&gt;9999,-2,IF(VLOOKUP($A1236,Sheet1!$B$3:$AH$1266,Sheet1!N$1+(Sheet1!$A$1-1)*10,FALSE)&gt;999,-1,0)))))))</f>
        <v>5100</v>
      </c>
    </row>
    <row r="1237" spans="1:30" ht="25.5" customHeight="1" x14ac:dyDescent="0.25">
      <c r="A1237" s="125" t="s">
        <v>1824</v>
      </c>
      <c r="B1237" s="126" t="s">
        <v>1825</v>
      </c>
      <c r="C1237" s="125">
        <v>420615</v>
      </c>
      <c r="D1237" s="125">
        <v>783449</v>
      </c>
      <c r="E1237" s="70" t="s">
        <v>3017</v>
      </c>
      <c r="F1237" s="139" t="s">
        <v>4405</v>
      </c>
      <c r="G1237" s="127" t="s">
        <v>160</v>
      </c>
      <c r="H1237" s="167">
        <v>8.9</v>
      </c>
      <c r="I1237" s="112">
        <v>17681</v>
      </c>
      <c r="J1237" s="140" t="s">
        <v>4405</v>
      </c>
      <c r="K1237" s="127" t="s">
        <v>17</v>
      </c>
      <c r="L1237" s="115">
        <v>1820</v>
      </c>
      <c r="M1237" s="116">
        <v>204</v>
      </c>
      <c r="N1237" s="127" t="s">
        <v>145</v>
      </c>
      <c r="O1237" s="68">
        <f t="shared" si="42"/>
        <v>5.3653561685275442</v>
      </c>
      <c r="P1237" s="68">
        <f>IF(O1237&lt;&gt;"",VLOOKUP($A1237,Sheet4!$A$2:$O$1309,14,FALSE)*100,"")</f>
        <v>2.9465770810371161</v>
      </c>
      <c r="Q1237" s="68">
        <f>IF(P1237&lt;&gt;"",VLOOKUP($A1237,Sheet4!$A$2:$O$1309,15,FALSE)*100,"")</f>
        <v>25.394451555514909</v>
      </c>
      <c r="R1237" s="74">
        <f t="shared" si="43"/>
        <v>20</v>
      </c>
      <c r="S1237" s="64" t="s">
        <v>4367</v>
      </c>
      <c r="T1237" s="64" t="str">
        <f>IF(ISNA(VLOOKUP(A1237,Sheet1!B$3:C$1266,2,FALSE)=TRUE),"NC",VLOOKUP(A1237,Sheet1!B$3:C$1266,2,FALSE))</f>
        <v>Rural</v>
      </c>
      <c r="U1237" s="65">
        <f>IF(ISNA(VLOOKUP($A1237,Sheet1!$B$3:$AH$1266,Sheet1!E$1+(Sheet1!$A$1-1)*10,FALSE))=TRUE,"---",IF(VLOOKUP($A1237,Sheet1!$B$3:$AH$1266,Sheet1!E$1+(Sheet1!$A$1-1)*10,FALSE)="---","---", (ROUND(VLOOKUP($A1237,Sheet1!$B$3:$AH$1266,Sheet1!E$1+(Sheet1!$A$1-1)*10,FALSE),IF(VLOOKUP($A1237,Sheet1!$B$3:$AH$1266,Sheet1!E$1+(Sheet1!$A$1-1)*10,FALSE)&gt;99999,-3,IF(VLOOKUP($A1237,Sheet1!$B$3:$AH$1266,Sheet1!E$1+(Sheet1!$A$1-1)*10,FALSE)&gt;9999,-2,IF(VLOOKUP($A1237,Sheet1!$B$3:$AH$1266,Sheet1!E$1+(Sheet1!$A$1-1)*10,FALSE)&gt;999,-1,0)))))))</f>
        <v>396</v>
      </c>
      <c r="V1237" s="65">
        <f>IF(ISNA(VLOOKUP($A1237,Sheet1!$B$3:$AH$1266,Sheet1!F$1+(Sheet1!$A$1-1)*10,FALSE))=TRUE,"---",IF(VLOOKUP($A1237,Sheet1!$B$3:$AH$1266,Sheet1!F$1+(Sheet1!$A$1-1)*10,FALSE)="---","---", (ROUND(VLOOKUP($A1237,Sheet1!$B$3:$AH$1266,Sheet1!F$1+(Sheet1!$A$1-1)*10,FALSE),IF(VLOOKUP($A1237,Sheet1!$B$3:$AH$1266,Sheet1!F$1+(Sheet1!$A$1-1)*10,FALSE)&gt;99999,-3,IF(VLOOKUP($A1237,Sheet1!$B$3:$AH$1266,Sheet1!F$1+(Sheet1!$A$1-1)*10,FALSE)&gt;9999,-2,IF(VLOOKUP($A1237,Sheet1!$B$3:$AH$1266,Sheet1!F$1+(Sheet1!$A$1-1)*10,FALSE)&gt;999,-1,0)))))))</f>
        <v>495</v>
      </c>
      <c r="W1237" s="65">
        <f>IF(ISNA(VLOOKUP($A1237,Sheet1!$B$3:$AH$1266,Sheet1!G$1+(Sheet1!$A$1-1)*10,FALSE))=TRUE,"---",IF(VLOOKUP($A1237,Sheet1!$B$3:$AH$1266,Sheet1!G$1+(Sheet1!$A$1-1)*10,FALSE)="---","---", (ROUND(VLOOKUP($A1237,Sheet1!$B$3:$AH$1266,Sheet1!G$1+(Sheet1!$A$1-1)*10,FALSE),IF(VLOOKUP($A1237,Sheet1!$B$3:$AH$1266,Sheet1!G$1+(Sheet1!$A$1-1)*10,FALSE)&gt;99999,-3,IF(VLOOKUP($A1237,Sheet1!$B$3:$AH$1266,Sheet1!G$1+(Sheet1!$A$1-1)*10,FALSE)&gt;9999,-2,IF(VLOOKUP($A1237,Sheet1!$B$3:$AH$1266,Sheet1!G$1+(Sheet1!$A$1-1)*10,FALSE)&gt;999,-1,0)))))))</f>
        <v>641</v>
      </c>
      <c r="X1237" s="65">
        <f>IF(ISNA(VLOOKUP($A1237,Sheet1!$B$3:$AH$1266,Sheet1!H$1+(Sheet1!$A$1-1)*10,FALSE))=TRUE,"---",IF(VLOOKUP($A1237,Sheet1!$B$3:$AH$1266,Sheet1!H$1+(Sheet1!$A$1-1)*10,FALSE)="---","---", (ROUND(VLOOKUP($A1237,Sheet1!$B$3:$AH$1266,Sheet1!H$1+(Sheet1!$A$1-1)*10,FALSE),IF(VLOOKUP($A1237,Sheet1!$B$3:$AH$1266,Sheet1!H$1+(Sheet1!$A$1-1)*10,FALSE)&gt;99999,-3,IF(VLOOKUP($A1237,Sheet1!$B$3:$AH$1266,Sheet1!H$1+(Sheet1!$A$1-1)*10,FALSE)&gt;9999,-2,IF(VLOOKUP($A1237,Sheet1!$B$3:$AH$1266,Sheet1!H$1+(Sheet1!$A$1-1)*10,FALSE)&gt;999,-1,0)))))))</f>
        <v>1080</v>
      </c>
      <c r="Y1237" s="65">
        <f>IF(ISNA(VLOOKUP($A1237,Sheet1!$B$3:$AH$1266,Sheet1!I$1+(Sheet1!$A$1-1)*10,FALSE))=TRUE,"---",IF(VLOOKUP($A1237,Sheet1!$B$3:$AH$1266,Sheet1!I$1+(Sheet1!$A$1-1)*10,FALSE)="---","---", (ROUND(VLOOKUP($A1237,Sheet1!$B$3:$AH$1266,Sheet1!I$1+(Sheet1!$A$1-1)*10,FALSE),IF(VLOOKUP($A1237,Sheet1!$B$3:$AH$1266,Sheet1!I$1+(Sheet1!$A$1-1)*10,FALSE)&gt;99999,-3,IF(VLOOKUP($A1237,Sheet1!$B$3:$AH$1266,Sheet1!I$1+(Sheet1!$A$1-1)*10,FALSE)&gt;9999,-2,IF(VLOOKUP($A1237,Sheet1!$B$3:$AH$1266,Sheet1!I$1+(Sheet1!$A$1-1)*10,FALSE)&gt;999,-1,0)))))))</f>
        <v>1440</v>
      </c>
      <c r="Z1237" s="65">
        <f>IF(ISNA(VLOOKUP($A1237,Sheet1!$B$3:$AH$1266,Sheet1!J$1+(Sheet1!$A$1-1)*10,FALSE))=TRUE,"---",IF(VLOOKUP($A1237,Sheet1!$B$3:$AH$1266,Sheet1!J$1+(Sheet1!$A$1-1)*10,FALSE)="---","---", (ROUND(VLOOKUP($A1237,Sheet1!$B$3:$AH$1266,Sheet1!J$1+(Sheet1!$A$1-1)*10,FALSE),IF(VLOOKUP($A1237,Sheet1!$B$3:$AH$1266,Sheet1!J$1+(Sheet1!$A$1-1)*10,FALSE)&gt;99999,-3,IF(VLOOKUP($A1237,Sheet1!$B$3:$AH$1266,Sheet1!J$1+(Sheet1!$A$1-1)*10,FALSE)&gt;9999,-2,IF(VLOOKUP($A1237,Sheet1!$B$3:$AH$1266,Sheet1!J$1+(Sheet1!$A$1-1)*10,FALSE)&gt;999,-1,0)))))))</f>
        <v>1950</v>
      </c>
      <c r="AA1237" s="65">
        <f>IF(ISNA(VLOOKUP($A1237,Sheet1!$B$3:$AH$1266,Sheet1!K$1+(Sheet1!$A$1-1)*10,FALSE))=TRUE,"---",IF(VLOOKUP($A1237,Sheet1!$B$3:$AH$1266,Sheet1!K$1+(Sheet1!$A$1-1)*10,FALSE)="---","---", (ROUND(VLOOKUP($A1237,Sheet1!$B$3:$AH$1266,Sheet1!K$1+(Sheet1!$A$1-1)*10,FALSE),IF(VLOOKUP($A1237,Sheet1!$B$3:$AH$1266,Sheet1!K$1+(Sheet1!$A$1-1)*10,FALSE)&gt;99999,-3,IF(VLOOKUP($A1237,Sheet1!$B$3:$AH$1266,Sheet1!K$1+(Sheet1!$A$1-1)*10,FALSE)&gt;9999,-2,IF(VLOOKUP($A1237,Sheet1!$B$3:$AH$1266,Sheet1!K$1+(Sheet1!$A$1-1)*10,FALSE)&gt;999,-1,0)))))))</f>
        <v>2400</v>
      </c>
      <c r="AB1237" s="65">
        <f>IF(ISNA(VLOOKUP($A1237,Sheet1!$B$3:$AH$1266,Sheet1!L$1+(Sheet1!$A$1-1)*10,FALSE))=TRUE,"---",IF(VLOOKUP($A1237,Sheet1!$B$3:$AH$1266,Sheet1!L$1+(Sheet1!$A$1-1)*10,FALSE)="---","---", (ROUND(VLOOKUP($A1237,Sheet1!$B$3:$AH$1266,Sheet1!L$1+(Sheet1!$A$1-1)*10,FALSE),IF(VLOOKUP($A1237,Sheet1!$B$3:$AH$1266,Sheet1!L$1+(Sheet1!$A$1-1)*10,FALSE)&gt;99999,-3,IF(VLOOKUP($A1237,Sheet1!$B$3:$AH$1266,Sheet1!L$1+(Sheet1!$A$1-1)*10,FALSE)&gt;9999,-2,IF(VLOOKUP($A1237,Sheet1!$B$3:$AH$1266,Sheet1!L$1+(Sheet1!$A$1-1)*10,FALSE)&gt;999,-1,0)))))))</f>
        <v>2850</v>
      </c>
      <c r="AC1237" s="65">
        <f>IF(ISNA(VLOOKUP($A1237,Sheet1!$B$3:$AH$1266,Sheet1!M$1+(Sheet1!$A$1-1)*10,FALSE))=TRUE,"---",IF(VLOOKUP($A1237,Sheet1!$B$3:$AH$1266,Sheet1!M$1+(Sheet1!$A$1-1)*10,FALSE)="---","---", (ROUND(VLOOKUP($A1237,Sheet1!$B$3:$AH$1266,Sheet1!M$1+(Sheet1!$A$1-1)*10,FALSE),IF(VLOOKUP($A1237,Sheet1!$B$3:$AH$1266,Sheet1!M$1+(Sheet1!$A$1-1)*10,FALSE)&gt;99999,-3,IF(VLOOKUP($A1237,Sheet1!$B$3:$AH$1266,Sheet1!M$1+(Sheet1!$A$1-1)*10,FALSE)&gt;9999,-2,IF(VLOOKUP($A1237,Sheet1!$B$3:$AH$1266,Sheet1!M$1+(Sheet1!$A$1-1)*10,FALSE)&gt;999,-1,0)))))))</f>
        <v>3340</v>
      </c>
      <c r="AD1237" s="65">
        <f>IF(ISNA(VLOOKUP($A1237,Sheet1!$B$3:$AH$1266,Sheet1!N$1+(Sheet1!$A$1-1)*10,FALSE))=TRUE,"---",IF(VLOOKUP($A1237,Sheet1!$B$3:$AH$1266,Sheet1!N$1+(Sheet1!$A$1-1)*10,FALSE)="---","---", (ROUND(VLOOKUP($A1237,Sheet1!$B$3:$AH$1266,Sheet1!N$1+(Sheet1!$A$1-1)*10,FALSE),IF(VLOOKUP($A1237,Sheet1!$B$3:$AH$1266,Sheet1!N$1+(Sheet1!$A$1-1)*10,FALSE)&gt;99999,-3,IF(VLOOKUP($A1237,Sheet1!$B$3:$AH$1266,Sheet1!N$1+(Sheet1!$A$1-1)*10,FALSE)&gt;9999,-2,IF(VLOOKUP($A1237,Sheet1!$B$3:$AH$1266,Sheet1!N$1+(Sheet1!$A$1-1)*10,FALSE)&gt;999,-1,0)))))))</f>
        <v>4070</v>
      </c>
    </row>
    <row r="1238" spans="1:30" ht="25.5" customHeight="1" x14ac:dyDescent="0.25">
      <c r="A1238" s="133" t="s">
        <v>1826</v>
      </c>
      <c r="B1238" s="134" t="s">
        <v>1827</v>
      </c>
      <c r="C1238" s="133">
        <v>420544</v>
      </c>
      <c r="D1238" s="133">
        <v>783607</v>
      </c>
      <c r="E1238" s="67" t="s">
        <v>3017</v>
      </c>
      <c r="F1238" s="135" t="s">
        <v>4405</v>
      </c>
      <c r="G1238" s="118" t="s">
        <v>160</v>
      </c>
      <c r="H1238" s="136">
        <v>2.72</v>
      </c>
      <c r="I1238" s="119">
        <v>17681</v>
      </c>
      <c r="J1238" s="137" t="s">
        <v>4405</v>
      </c>
      <c r="K1238" s="118" t="s">
        <v>17</v>
      </c>
      <c r="L1238" s="122">
        <v>1540</v>
      </c>
      <c r="M1238" s="123">
        <v>566</v>
      </c>
      <c r="N1238" s="118" t="s">
        <v>160</v>
      </c>
      <c r="O1238" s="71">
        <f t="shared" si="42"/>
        <v>1.1065637375462611</v>
      </c>
      <c r="P1238" s="71">
        <f>IF(O1238&lt;&gt;"",VLOOKUP($A1238,Sheet4!$A$2:$O$1309,14,FALSE)*100,"")</f>
        <v>1.9112080223138372</v>
      </c>
      <c r="Q1238" s="71">
        <f>IF(P1238&lt;&gt;"",VLOOKUP($A1238,Sheet4!$A$2:$O$1309,15,FALSE)*100,"")</f>
        <v>17.222606645990169</v>
      </c>
      <c r="R1238" s="73">
        <f t="shared" si="43"/>
        <v>90</v>
      </c>
      <c r="S1238" s="63" t="s">
        <v>4367</v>
      </c>
      <c r="T1238" s="63" t="str">
        <f>IF(ISNA(VLOOKUP(A1238,Sheet1!B$3:C$1266,2,FALSE)=TRUE),"NC",VLOOKUP(A1238,Sheet1!B$3:C$1266,2,FALSE))</f>
        <v>Rural</v>
      </c>
      <c r="U1238" s="66">
        <f>IF(ISNA(VLOOKUP($A1238,Sheet1!$B$3:$AH$1266,Sheet1!E$1+(Sheet1!$A$1-1)*10,FALSE))=TRUE,"---",IF(VLOOKUP($A1238,Sheet1!$B$3:$AH$1266,Sheet1!E$1+(Sheet1!$A$1-1)*10,FALSE)="---","---", (ROUND(VLOOKUP($A1238,Sheet1!$B$3:$AH$1266,Sheet1!E$1+(Sheet1!$A$1-1)*10,FALSE),IF(VLOOKUP($A1238,Sheet1!$B$3:$AH$1266,Sheet1!E$1+(Sheet1!$A$1-1)*10,FALSE)&gt;99999,-3,IF(VLOOKUP($A1238,Sheet1!$B$3:$AH$1266,Sheet1!E$1+(Sheet1!$A$1-1)*10,FALSE)&gt;9999,-2,IF(VLOOKUP($A1238,Sheet1!$B$3:$AH$1266,Sheet1!E$1+(Sheet1!$A$1-1)*10,FALSE)&gt;999,-1,0)))))))</f>
        <v>187</v>
      </c>
      <c r="V1238" s="66">
        <f>IF(ISNA(VLOOKUP($A1238,Sheet1!$B$3:$AH$1266,Sheet1!F$1+(Sheet1!$A$1-1)*10,FALSE))=TRUE,"---",IF(VLOOKUP($A1238,Sheet1!$B$3:$AH$1266,Sheet1!F$1+(Sheet1!$A$1-1)*10,FALSE)="---","---", (ROUND(VLOOKUP($A1238,Sheet1!$B$3:$AH$1266,Sheet1!F$1+(Sheet1!$A$1-1)*10,FALSE),IF(VLOOKUP($A1238,Sheet1!$B$3:$AH$1266,Sheet1!F$1+(Sheet1!$A$1-1)*10,FALSE)&gt;99999,-3,IF(VLOOKUP($A1238,Sheet1!$B$3:$AH$1266,Sheet1!F$1+(Sheet1!$A$1-1)*10,FALSE)&gt;9999,-2,IF(VLOOKUP($A1238,Sheet1!$B$3:$AH$1266,Sheet1!F$1+(Sheet1!$A$1-1)*10,FALSE)&gt;999,-1,0)))))))</f>
        <v>239</v>
      </c>
      <c r="W1238" s="66">
        <f>IF(ISNA(VLOOKUP($A1238,Sheet1!$B$3:$AH$1266,Sheet1!G$1+(Sheet1!$A$1-1)*10,FALSE))=TRUE,"---",IF(VLOOKUP($A1238,Sheet1!$B$3:$AH$1266,Sheet1!G$1+(Sheet1!$A$1-1)*10,FALSE)="---","---", (ROUND(VLOOKUP($A1238,Sheet1!$B$3:$AH$1266,Sheet1!G$1+(Sheet1!$A$1-1)*10,FALSE),IF(VLOOKUP($A1238,Sheet1!$B$3:$AH$1266,Sheet1!G$1+(Sheet1!$A$1-1)*10,FALSE)&gt;99999,-3,IF(VLOOKUP($A1238,Sheet1!$B$3:$AH$1266,Sheet1!G$1+(Sheet1!$A$1-1)*10,FALSE)&gt;9999,-2,IF(VLOOKUP($A1238,Sheet1!$B$3:$AH$1266,Sheet1!G$1+(Sheet1!$A$1-1)*10,FALSE)&gt;999,-1,0)))))))</f>
        <v>315</v>
      </c>
      <c r="X1238" s="66">
        <f>IF(ISNA(VLOOKUP($A1238,Sheet1!$B$3:$AH$1266,Sheet1!H$1+(Sheet1!$A$1-1)*10,FALSE))=TRUE,"---",IF(VLOOKUP($A1238,Sheet1!$B$3:$AH$1266,Sheet1!H$1+(Sheet1!$A$1-1)*10,FALSE)="---","---", (ROUND(VLOOKUP($A1238,Sheet1!$B$3:$AH$1266,Sheet1!H$1+(Sheet1!$A$1-1)*10,FALSE),IF(VLOOKUP($A1238,Sheet1!$B$3:$AH$1266,Sheet1!H$1+(Sheet1!$A$1-1)*10,FALSE)&gt;99999,-3,IF(VLOOKUP($A1238,Sheet1!$B$3:$AH$1266,Sheet1!H$1+(Sheet1!$A$1-1)*10,FALSE)&gt;9999,-2,IF(VLOOKUP($A1238,Sheet1!$B$3:$AH$1266,Sheet1!H$1+(Sheet1!$A$1-1)*10,FALSE)&gt;999,-1,0)))))))</f>
        <v>556</v>
      </c>
      <c r="Y1238" s="66">
        <f>IF(ISNA(VLOOKUP($A1238,Sheet1!$B$3:$AH$1266,Sheet1!I$1+(Sheet1!$A$1-1)*10,FALSE))=TRUE,"---",IF(VLOOKUP($A1238,Sheet1!$B$3:$AH$1266,Sheet1!I$1+(Sheet1!$A$1-1)*10,FALSE)="---","---", (ROUND(VLOOKUP($A1238,Sheet1!$B$3:$AH$1266,Sheet1!I$1+(Sheet1!$A$1-1)*10,FALSE),IF(VLOOKUP($A1238,Sheet1!$B$3:$AH$1266,Sheet1!I$1+(Sheet1!$A$1-1)*10,FALSE)&gt;99999,-3,IF(VLOOKUP($A1238,Sheet1!$B$3:$AH$1266,Sheet1!I$1+(Sheet1!$A$1-1)*10,FALSE)&gt;9999,-2,IF(VLOOKUP($A1238,Sheet1!$B$3:$AH$1266,Sheet1!I$1+(Sheet1!$A$1-1)*10,FALSE)&gt;999,-1,0)))))))</f>
        <v>758</v>
      </c>
      <c r="Z1238" s="66">
        <f>IF(ISNA(VLOOKUP($A1238,Sheet1!$B$3:$AH$1266,Sheet1!J$1+(Sheet1!$A$1-1)*10,FALSE))=TRUE,"---",IF(VLOOKUP($A1238,Sheet1!$B$3:$AH$1266,Sheet1!J$1+(Sheet1!$A$1-1)*10,FALSE)="---","---", (ROUND(VLOOKUP($A1238,Sheet1!$B$3:$AH$1266,Sheet1!J$1+(Sheet1!$A$1-1)*10,FALSE),IF(VLOOKUP($A1238,Sheet1!$B$3:$AH$1266,Sheet1!J$1+(Sheet1!$A$1-1)*10,FALSE)&gt;99999,-3,IF(VLOOKUP($A1238,Sheet1!$B$3:$AH$1266,Sheet1!J$1+(Sheet1!$A$1-1)*10,FALSE)&gt;9999,-2,IF(VLOOKUP($A1238,Sheet1!$B$3:$AH$1266,Sheet1!J$1+(Sheet1!$A$1-1)*10,FALSE)&gt;999,-1,0)))))))</f>
        <v>1050</v>
      </c>
      <c r="AA1238" s="66">
        <f>IF(ISNA(VLOOKUP($A1238,Sheet1!$B$3:$AH$1266,Sheet1!K$1+(Sheet1!$A$1-1)*10,FALSE))=TRUE,"---",IF(VLOOKUP($A1238,Sheet1!$B$3:$AH$1266,Sheet1!K$1+(Sheet1!$A$1-1)*10,FALSE)="---","---", (ROUND(VLOOKUP($A1238,Sheet1!$B$3:$AH$1266,Sheet1!K$1+(Sheet1!$A$1-1)*10,FALSE),IF(VLOOKUP($A1238,Sheet1!$B$3:$AH$1266,Sheet1!K$1+(Sheet1!$A$1-1)*10,FALSE)&gt;99999,-3,IF(VLOOKUP($A1238,Sheet1!$B$3:$AH$1266,Sheet1!K$1+(Sheet1!$A$1-1)*10,FALSE)&gt;9999,-2,IF(VLOOKUP($A1238,Sheet1!$B$3:$AH$1266,Sheet1!K$1+(Sheet1!$A$1-1)*10,FALSE)&gt;999,-1,0)))))))</f>
        <v>1310</v>
      </c>
      <c r="AB1238" s="66">
        <f>IF(ISNA(VLOOKUP($A1238,Sheet1!$B$3:$AH$1266,Sheet1!L$1+(Sheet1!$A$1-1)*10,FALSE))=TRUE,"---",IF(VLOOKUP($A1238,Sheet1!$B$3:$AH$1266,Sheet1!L$1+(Sheet1!$A$1-1)*10,FALSE)="---","---", (ROUND(VLOOKUP($A1238,Sheet1!$B$3:$AH$1266,Sheet1!L$1+(Sheet1!$A$1-1)*10,FALSE),IF(VLOOKUP($A1238,Sheet1!$B$3:$AH$1266,Sheet1!L$1+(Sheet1!$A$1-1)*10,FALSE)&gt;99999,-3,IF(VLOOKUP($A1238,Sheet1!$B$3:$AH$1266,Sheet1!L$1+(Sheet1!$A$1-1)*10,FALSE)&gt;9999,-2,IF(VLOOKUP($A1238,Sheet1!$B$3:$AH$1266,Sheet1!L$1+(Sheet1!$A$1-1)*10,FALSE)&gt;999,-1,0)))))))</f>
        <v>1570</v>
      </c>
      <c r="AC1238" s="66">
        <f>IF(ISNA(VLOOKUP($A1238,Sheet1!$B$3:$AH$1266,Sheet1!M$1+(Sheet1!$A$1-1)*10,FALSE))=TRUE,"---",IF(VLOOKUP($A1238,Sheet1!$B$3:$AH$1266,Sheet1!M$1+(Sheet1!$A$1-1)*10,FALSE)="---","---", (ROUND(VLOOKUP($A1238,Sheet1!$B$3:$AH$1266,Sheet1!M$1+(Sheet1!$A$1-1)*10,FALSE),IF(VLOOKUP($A1238,Sheet1!$B$3:$AH$1266,Sheet1!M$1+(Sheet1!$A$1-1)*10,FALSE)&gt;99999,-3,IF(VLOOKUP($A1238,Sheet1!$B$3:$AH$1266,Sheet1!M$1+(Sheet1!$A$1-1)*10,FALSE)&gt;9999,-2,IF(VLOOKUP($A1238,Sheet1!$B$3:$AH$1266,Sheet1!M$1+(Sheet1!$A$1-1)*10,FALSE)&gt;999,-1,0)))))))</f>
        <v>1860</v>
      </c>
      <c r="AD1238" s="66">
        <f>IF(ISNA(VLOOKUP($A1238,Sheet1!$B$3:$AH$1266,Sheet1!N$1+(Sheet1!$A$1-1)*10,FALSE))=TRUE,"---",IF(VLOOKUP($A1238,Sheet1!$B$3:$AH$1266,Sheet1!N$1+(Sheet1!$A$1-1)*10,FALSE)="---","---", (ROUND(VLOOKUP($A1238,Sheet1!$B$3:$AH$1266,Sheet1!N$1+(Sheet1!$A$1-1)*10,FALSE),IF(VLOOKUP($A1238,Sheet1!$B$3:$AH$1266,Sheet1!N$1+(Sheet1!$A$1-1)*10,FALSE)&gt;99999,-3,IF(VLOOKUP($A1238,Sheet1!$B$3:$AH$1266,Sheet1!N$1+(Sheet1!$A$1-1)*10,FALSE)&gt;9999,-2,IF(VLOOKUP($A1238,Sheet1!$B$3:$AH$1266,Sheet1!N$1+(Sheet1!$A$1-1)*10,FALSE)&gt;999,-1,0)))))))</f>
        <v>2300</v>
      </c>
    </row>
    <row r="1239" spans="1:30" ht="25.5" customHeight="1" x14ac:dyDescent="0.25">
      <c r="A1239" s="125" t="s">
        <v>1828</v>
      </c>
      <c r="B1239" s="138" t="s">
        <v>1829</v>
      </c>
      <c r="C1239" s="125">
        <v>420715</v>
      </c>
      <c r="D1239" s="125">
        <v>783819</v>
      </c>
      <c r="E1239" s="70" t="s">
        <v>3017</v>
      </c>
      <c r="F1239" s="139" t="s">
        <v>4405</v>
      </c>
      <c r="G1239" s="127" t="s">
        <v>160</v>
      </c>
      <c r="H1239" s="128">
        <v>3.32</v>
      </c>
      <c r="I1239" s="112">
        <v>17681</v>
      </c>
      <c r="J1239" s="140" t="s">
        <v>4405</v>
      </c>
      <c r="K1239" s="127" t="s">
        <v>17</v>
      </c>
      <c r="L1239" s="115">
        <v>1120</v>
      </c>
      <c r="M1239" s="116">
        <v>337</v>
      </c>
      <c r="N1239" s="127" t="s">
        <v>145</v>
      </c>
      <c r="O1239" s="68">
        <f t="shared" si="42"/>
        <v>3.1147938180254706</v>
      </c>
      <c r="P1239" s="68">
        <f>IF(O1239&lt;&gt;"",VLOOKUP($A1239,Sheet4!$A$2:$O$1309,14,FALSE)*100,"")</f>
        <v>2.4304467692491505</v>
      </c>
      <c r="Q1239" s="68">
        <f>IF(P1239&lt;&gt;"",VLOOKUP($A1239,Sheet4!$A$2:$O$1309,15,FALSE)*100,"")</f>
        <v>21.416104884421706</v>
      </c>
      <c r="R1239" s="74">
        <f t="shared" si="43"/>
        <v>30</v>
      </c>
      <c r="S1239" s="64" t="s">
        <v>4367</v>
      </c>
      <c r="T1239" s="64" t="str">
        <f>IF(ISNA(VLOOKUP(A1239,Sheet1!B$3:C$1266,2,FALSE)=TRUE),"NC",VLOOKUP(A1239,Sheet1!B$3:C$1266,2,FALSE))</f>
        <v>Rural</v>
      </c>
      <c r="U1239" s="65">
        <f>IF(ISNA(VLOOKUP($A1239,Sheet1!$B$3:$AH$1266,Sheet1!E$1+(Sheet1!$A$1-1)*10,FALSE))=TRUE,"---",IF(VLOOKUP($A1239,Sheet1!$B$3:$AH$1266,Sheet1!E$1+(Sheet1!$A$1-1)*10,FALSE)="---","---", (ROUND(VLOOKUP($A1239,Sheet1!$B$3:$AH$1266,Sheet1!E$1+(Sheet1!$A$1-1)*10,FALSE),IF(VLOOKUP($A1239,Sheet1!$B$3:$AH$1266,Sheet1!E$1+(Sheet1!$A$1-1)*10,FALSE)&gt;99999,-3,IF(VLOOKUP($A1239,Sheet1!$B$3:$AH$1266,Sheet1!E$1+(Sheet1!$A$1-1)*10,FALSE)&gt;9999,-2,IF(VLOOKUP($A1239,Sheet1!$B$3:$AH$1266,Sheet1!E$1+(Sheet1!$A$1-1)*10,FALSE)&gt;999,-1,0)))))))</f>
        <v>193</v>
      </c>
      <c r="V1239" s="65">
        <f>IF(ISNA(VLOOKUP($A1239,Sheet1!$B$3:$AH$1266,Sheet1!F$1+(Sheet1!$A$1-1)*10,FALSE))=TRUE,"---",IF(VLOOKUP($A1239,Sheet1!$B$3:$AH$1266,Sheet1!F$1+(Sheet1!$A$1-1)*10,FALSE)="---","---", (ROUND(VLOOKUP($A1239,Sheet1!$B$3:$AH$1266,Sheet1!F$1+(Sheet1!$A$1-1)*10,FALSE),IF(VLOOKUP($A1239,Sheet1!$B$3:$AH$1266,Sheet1!F$1+(Sheet1!$A$1-1)*10,FALSE)&gt;99999,-3,IF(VLOOKUP($A1239,Sheet1!$B$3:$AH$1266,Sheet1!F$1+(Sheet1!$A$1-1)*10,FALSE)&gt;9999,-2,IF(VLOOKUP($A1239,Sheet1!$B$3:$AH$1266,Sheet1!F$1+(Sheet1!$A$1-1)*10,FALSE)&gt;999,-1,0)))))))</f>
        <v>244</v>
      </c>
      <c r="W1239" s="65">
        <f>IF(ISNA(VLOOKUP($A1239,Sheet1!$B$3:$AH$1266,Sheet1!G$1+(Sheet1!$A$1-1)*10,FALSE))=TRUE,"---",IF(VLOOKUP($A1239,Sheet1!$B$3:$AH$1266,Sheet1!G$1+(Sheet1!$A$1-1)*10,FALSE)="---","---", (ROUND(VLOOKUP($A1239,Sheet1!$B$3:$AH$1266,Sheet1!G$1+(Sheet1!$A$1-1)*10,FALSE),IF(VLOOKUP($A1239,Sheet1!$B$3:$AH$1266,Sheet1!G$1+(Sheet1!$A$1-1)*10,FALSE)&gt;99999,-3,IF(VLOOKUP($A1239,Sheet1!$B$3:$AH$1266,Sheet1!G$1+(Sheet1!$A$1-1)*10,FALSE)&gt;9999,-2,IF(VLOOKUP($A1239,Sheet1!$B$3:$AH$1266,Sheet1!G$1+(Sheet1!$A$1-1)*10,FALSE)&gt;999,-1,0)))))))</f>
        <v>320</v>
      </c>
      <c r="X1239" s="65">
        <f>IF(ISNA(VLOOKUP($A1239,Sheet1!$B$3:$AH$1266,Sheet1!H$1+(Sheet1!$A$1-1)*10,FALSE))=TRUE,"---",IF(VLOOKUP($A1239,Sheet1!$B$3:$AH$1266,Sheet1!H$1+(Sheet1!$A$1-1)*10,FALSE)="---","---", (ROUND(VLOOKUP($A1239,Sheet1!$B$3:$AH$1266,Sheet1!H$1+(Sheet1!$A$1-1)*10,FALSE),IF(VLOOKUP($A1239,Sheet1!$B$3:$AH$1266,Sheet1!H$1+(Sheet1!$A$1-1)*10,FALSE)&gt;99999,-3,IF(VLOOKUP($A1239,Sheet1!$B$3:$AH$1266,Sheet1!H$1+(Sheet1!$A$1-1)*10,FALSE)&gt;9999,-2,IF(VLOOKUP($A1239,Sheet1!$B$3:$AH$1266,Sheet1!H$1+(Sheet1!$A$1-1)*10,FALSE)&gt;999,-1,0)))))))</f>
        <v>554</v>
      </c>
      <c r="Y1239" s="65">
        <f>IF(ISNA(VLOOKUP($A1239,Sheet1!$B$3:$AH$1266,Sheet1!I$1+(Sheet1!$A$1-1)*10,FALSE))=TRUE,"---",IF(VLOOKUP($A1239,Sheet1!$B$3:$AH$1266,Sheet1!I$1+(Sheet1!$A$1-1)*10,FALSE)="---","---", (ROUND(VLOOKUP($A1239,Sheet1!$B$3:$AH$1266,Sheet1!I$1+(Sheet1!$A$1-1)*10,FALSE),IF(VLOOKUP($A1239,Sheet1!$B$3:$AH$1266,Sheet1!I$1+(Sheet1!$A$1-1)*10,FALSE)&gt;99999,-3,IF(VLOOKUP($A1239,Sheet1!$B$3:$AH$1266,Sheet1!I$1+(Sheet1!$A$1-1)*10,FALSE)&gt;9999,-2,IF(VLOOKUP($A1239,Sheet1!$B$3:$AH$1266,Sheet1!I$1+(Sheet1!$A$1-1)*10,FALSE)&gt;999,-1,0)))))))</f>
        <v>746</v>
      </c>
      <c r="Z1239" s="65">
        <f>IF(ISNA(VLOOKUP($A1239,Sheet1!$B$3:$AH$1266,Sheet1!J$1+(Sheet1!$A$1-1)*10,FALSE))=TRUE,"---",IF(VLOOKUP($A1239,Sheet1!$B$3:$AH$1266,Sheet1!J$1+(Sheet1!$A$1-1)*10,FALSE)="---","---", (ROUND(VLOOKUP($A1239,Sheet1!$B$3:$AH$1266,Sheet1!J$1+(Sheet1!$A$1-1)*10,FALSE),IF(VLOOKUP($A1239,Sheet1!$B$3:$AH$1266,Sheet1!J$1+(Sheet1!$A$1-1)*10,FALSE)&gt;99999,-3,IF(VLOOKUP($A1239,Sheet1!$B$3:$AH$1266,Sheet1!J$1+(Sheet1!$A$1-1)*10,FALSE)&gt;9999,-2,IF(VLOOKUP($A1239,Sheet1!$B$3:$AH$1266,Sheet1!J$1+(Sheet1!$A$1-1)*10,FALSE)&gt;999,-1,0)))))))</f>
        <v>1020</v>
      </c>
      <c r="AA1239" s="65">
        <f>IF(ISNA(VLOOKUP($A1239,Sheet1!$B$3:$AH$1266,Sheet1!K$1+(Sheet1!$A$1-1)*10,FALSE))=TRUE,"---",IF(VLOOKUP($A1239,Sheet1!$B$3:$AH$1266,Sheet1!K$1+(Sheet1!$A$1-1)*10,FALSE)="---","---", (ROUND(VLOOKUP($A1239,Sheet1!$B$3:$AH$1266,Sheet1!K$1+(Sheet1!$A$1-1)*10,FALSE),IF(VLOOKUP($A1239,Sheet1!$B$3:$AH$1266,Sheet1!K$1+(Sheet1!$A$1-1)*10,FALSE)&gt;99999,-3,IF(VLOOKUP($A1239,Sheet1!$B$3:$AH$1266,Sheet1!K$1+(Sheet1!$A$1-1)*10,FALSE)&gt;9999,-2,IF(VLOOKUP($A1239,Sheet1!$B$3:$AH$1266,Sheet1!K$1+(Sheet1!$A$1-1)*10,FALSE)&gt;999,-1,0)))))))</f>
        <v>1260</v>
      </c>
      <c r="AB1239" s="65">
        <f>IF(ISNA(VLOOKUP($A1239,Sheet1!$B$3:$AH$1266,Sheet1!L$1+(Sheet1!$A$1-1)*10,FALSE))=TRUE,"---",IF(VLOOKUP($A1239,Sheet1!$B$3:$AH$1266,Sheet1!L$1+(Sheet1!$A$1-1)*10,FALSE)="---","---", (ROUND(VLOOKUP($A1239,Sheet1!$B$3:$AH$1266,Sheet1!L$1+(Sheet1!$A$1-1)*10,FALSE),IF(VLOOKUP($A1239,Sheet1!$B$3:$AH$1266,Sheet1!L$1+(Sheet1!$A$1-1)*10,FALSE)&gt;99999,-3,IF(VLOOKUP($A1239,Sheet1!$B$3:$AH$1266,Sheet1!L$1+(Sheet1!$A$1-1)*10,FALSE)&gt;9999,-2,IF(VLOOKUP($A1239,Sheet1!$B$3:$AH$1266,Sheet1!L$1+(Sheet1!$A$1-1)*10,FALSE)&gt;999,-1,0)))))))</f>
        <v>1510</v>
      </c>
      <c r="AC1239" s="65">
        <f>IF(ISNA(VLOOKUP($A1239,Sheet1!$B$3:$AH$1266,Sheet1!M$1+(Sheet1!$A$1-1)*10,FALSE))=TRUE,"---",IF(VLOOKUP($A1239,Sheet1!$B$3:$AH$1266,Sheet1!M$1+(Sheet1!$A$1-1)*10,FALSE)="---","---", (ROUND(VLOOKUP($A1239,Sheet1!$B$3:$AH$1266,Sheet1!M$1+(Sheet1!$A$1-1)*10,FALSE),IF(VLOOKUP($A1239,Sheet1!$B$3:$AH$1266,Sheet1!M$1+(Sheet1!$A$1-1)*10,FALSE)&gt;99999,-3,IF(VLOOKUP($A1239,Sheet1!$B$3:$AH$1266,Sheet1!M$1+(Sheet1!$A$1-1)*10,FALSE)&gt;9999,-2,IF(VLOOKUP($A1239,Sheet1!$B$3:$AH$1266,Sheet1!M$1+(Sheet1!$A$1-1)*10,FALSE)&gt;999,-1,0)))))))</f>
        <v>1780</v>
      </c>
      <c r="AD1239" s="65">
        <f>IF(ISNA(VLOOKUP($A1239,Sheet1!$B$3:$AH$1266,Sheet1!N$1+(Sheet1!$A$1-1)*10,FALSE))=TRUE,"---",IF(VLOOKUP($A1239,Sheet1!$B$3:$AH$1266,Sheet1!N$1+(Sheet1!$A$1-1)*10,FALSE)="---","---", (ROUND(VLOOKUP($A1239,Sheet1!$B$3:$AH$1266,Sheet1!N$1+(Sheet1!$A$1-1)*10,FALSE),IF(VLOOKUP($A1239,Sheet1!$B$3:$AH$1266,Sheet1!N$1+(Sheet1!$A$1-1)*10,FALSE)&gt;99999,-3,IF(VLOOKUP($A1239,Sheet1!$B$3:$AH$1266,Sheet1!N$1+(Sheet1!$A$1-1)*10,FALSE)&gt;9999,-2,IF(VLOOKUP($A1239,Sheet1!$B$3:$AH$1266,Sheet1!N$1+(Sheet1!$A$1-1)*10,FALSE)&gt;999,-1,0)))))))</f>
        <v>2190</v>
      </c>
    </row>
    <row r="1240" spans="1:30" ht="25.5" customHeight="1" x14ac:dyDescent="0.25">
      <c r="A1240" s="133" t="s">
        <v>1830</v>
      </c>
      <c r="B1240" s="141" t="s">
        <v>1831</v>
      </c>
      <c r="C1240" s="133">
        <v>421210</v>
      </c>
      <c r="D1240" s="133">
        <v>783654</v>
      </c>
      <c r="E1240" s="67" t="s">
        <v>3017</v>
      </c>
      <c r="F1240" s="135" t="s">
        <v>4405</v>
      </c>
      <c r="G1240" s="118" t="s">
        <v>160</v>
      </c>
      <c r="H1240" s="136">
        <v>30.2</v>
      </c>
      <c r="I1240" s="119">
        <v>24743</v>
      </c>
      <c r="J1240" s="137" t="s">
        <v>4405</v>
      </c>
      <c r="K1240" s="118" t="s">
        <v>17</v>
      </c>
      <c r="L1240" s="122">
        <v>9300</v>
      </c>
      <c r="M1240" s="123">
        <v>308</v>
      </c>
      <c r="N1240" s="118" t="s">
        <v>145</v>
      </c>
      <c r="O1240" s="71" t="str">
        <f t="shared" si="42"/>
        <v>&lt;0.2</v>
      </c>
      <c r="P1240" s="71">
        <f>IF(O1240&lt;&gt;"",VLOOKUP($A1240,Sheet4!$A$2:$O$1309,14,FALSE)*100,"")</f>
        <v>1.5365610095873228</v>
      </c>
      <c r="Q1240" s="71">
        <f>IF(P1240&lt;&gt;"",VLOOKUP($A1240,Sheet4!$A$2:$O$1309,15,FALSE)*100,"")</f>
        <v>14.07322453952008</v>
      </c>
      <c r="R1240" s="73" t="str">
        <f t="shared" si="43"/>
        <v>&gt;500</v>
      </c>
      <c r="S1240" s="63" t="s">
        <v>4367</v>
      </c>
      <c r="T1240" s="63" t="str">
        <f>IF(ISNA(VLOOKUP(A1240,Sheet1!B$3:C$1266,2,FALSE)=TRUE),"NC",VLOOKUP(A1240,Sheet1!B$3:C$1266,2,FALSE))</f>
        <v>Rural</v>
      </c>
      <c r="U1240" s="66">
        <f>IF(ISNA(VLOOKUP($A1240,Sheet1!$B$3:$AH$1266,Sheet1!E$1+(Sheet1!$A$1-1)*10,FALSE))=TRUE,"---",IF(VLOOKUP($A1240,Sheet1!$B$3:$AH$1266,Sheet1!E$1+(Sheet1!$A$1-1)*10,FALSE)="---","---", (ROUND(VLOOKUP($A1240,Sheet1!$B$3:$AH$1266,Sheet1!E$1+(Sheet1!$A$1-1)*10,FALSE),IF(VLOOKUP($A1240,Sheet1!$B$3:$AH$1266,Sheet1!E$1+(Sheet1!$A$1-1)*10,FALSE)&gt;99999,-3,IF(VLOOKUP($A1240,Sheet1!$B$3:$AH$1266,Sheet1!E$1+(Sheet1!$A$1-1)*10,FALSE)&gt;9999,-2,IF(VLOOKUP($A1240,Sheet1!$B$3:$AH$1266,Sheet1!E$1+(Sheet1!$A$1-1)*10,FALSE)&gt;999,-1,0)))))))</f>
        <v>877</v>
      </c>
      <c r="V1240" s="66">
        <f>IF(ISNA(VLOOKUP($A1240,Sheet1!$B$3:$AH$1266,Sheet1!F$1+(Sheet1!$A$1-1)*10,FALSE))=TRUE,"---",IF(VLOOKUP($A1240,Sheet1!$B$3:$AH$1266,Sheet1!F$1+(Sheet1!$A$1-1)*10,FALSE)="---","---", (ROUND(VLOOKUP($A1240,Sheet1!$B$3:$AH$1266,Sheet1!F$1+(Sheet1!$A$1-1)*10,FALSE),IF(VLOOKUP($A1240,Sheet1!$B$3:$AH$1266,Sheet1!F$1+(Sheet1!$A$1-1)*10,FALSE)&gt;99999,-3,IF(VLOOKUP($A1240,Sheet1!$B$3:$AH$1266,Sheet1!F$1+(Sheet1!$A$1-1)*10,FALSE)&gt;9999,-2,IF(VLOOKUP($A1240,Sheet1!$B$3:$AH$1266,Sheet1!F$1+(Sheet1!$A$1-1)*10,FALSE)&gt;999,-1,0)))))))</f>
        <v>1060</v>
      </c>
      <c r="W1240" s="66">
        <f>IF(ISNA(VLOOKUP($A1240,Sheet1!$B$3:$AH$1266,Sheet1!G$1+(Sheet1!$A$1-1)*10,FALSE))=TRUE,"---",IF(VLOOKUP($A1240,Sheet1!$B$3:$AH$1266,Sheet1!G$1+(Sheet1!$A$1-1)*10,FALSE)="---","---", (ROUND(VLOOKUP($A1240,Sheet1!$B$3:$AH$1266,Sheet1!G$1+(Sheet1!$A$1-1)*10,FALSE),IF(VLOOKUP($A1240,Sheet1!$B$3:$AH$1266,Sheet1!G$1+(Sheet1!$A$1-1)*10,FALSE)&gt;99999,-3,IF(VLOOKUP($A1240,Sheet1!$B$3:$AH$1266,Sheet1!G$1+(Sheet1!$A$1-1)*10,FALSE)&gt;9999,-2,IF(VLOOKUP($A1240,Sheet1!$B$3:$AH$1266,Sheet1!G$1+(Sheet1!$A$1-1)*10,FALSE)&gt;999,-1,0)))))))</f>
        <v>1320</v>
      </c>
      <c r="X1240" s="66">
        <f>IF(ISNA(VLOOKUP($A1240,Sheet1!$B$3:$AH$1266,Sheet1!H$1+(Sheet1!$A$1-1)*10,FALSE))=TRUE,"---",IF(VLOOKUP($A1240,Sheet1!$B$3:$AH$1266,Sheet1!H$1+(Sheet1!$A$1-1)*10,FALSE)="---","---", (ROUND(VLOOKUP($A1240,Sheet1!$B$3:$AH$1266,Sheet1!H$1+(Sheet1!$A$1-1)*10,FALSE),IF(VLOOKUP($A1240,Sheet1!$B$3:$AH$1266,Sheet1!H$1+(Sheet1!$A$1-1)*10,FALSE)&gt;99999,-3,IF(VLOOKUP($A1240,Sheet1!$B$3:$AH$1266,Sheet1!H$1+(Sheet1!$A$1-1)*10,FALSE)&gt;9999,-2,IF(VLOOKUP($A1240,Sheet1!$B$3:$AH$1266,Sheet1!H$1+(Sheet1!$A$1-1)*10,FALSE)&gt;999,-1,0)))))))</f>
        <v>2070</v>
      </c>
      <c r="Y1240" s="66">
        <f>IF(ISNA(VLOOKUP($A1240,Sheet1!$B$3:$AH$1266,Sheet1!I$1+(Sheet1!$A$1-1)*10,FALSE))=TRUE,"---",IF(VLOOKUP($A1240,Sheet1!$B$3:$AH$1266,Sheet1!I$1+(Sheet1!$A$1-1)*10,FALSE)="---","---", (ROUND(VLOOKUP($A1240,Sheet1!$B$3:$AH$1266,Sheet1!I$1+(Sheet1!$A$1-1)*10,FALSE),IF(VLOOKUP($A1240,Sheet1!$B$3:$AH$1266,Sheet1!I$1+(Sheet1!$A$1-1)*10,FALSE)&gt;99999,-3,IF(VLOOKUP($A1240,Sheet1!$B$3:$AH$1266,Sheet1!I$1+(Sheet1!$A$1-1)*10,FALSE)&gt;9999,-2,IF(VLOOKUP($A1240,Sheet1!$B$3:$AH$1266,Sheet1!I$1+(Sheet1!$A$1-1)*10,FALSE)&gt;999,-1,0)))))))</f>
        <v>2640</v>
      </c>
      <c r="Z1240" s="66">
        <f>IF(ISNA(VLOOKUP($A1240,Sheet1!$B$3:$AH$1266,Sheet1!J$1+(Sheet1!$A$1-1)*10,FALSE))=TRUE,"---",IF(VLOOKUP($A1240,Sheet1!$B$3:$AH$1266,Sheet1!J$1+(Sheet1!$A$1-1)*10,FALSE)="---","---", (ROUND(VLOOKUP($A1240,Sheet1!$B$3:$AH$1266,Sheet1!J$1+(Sheet1!$A$1-1)*10,FALSE),IF(VLOOKUP($A1240,Sheet1!$B$3:$AH$1266,Sheet1!J$1+(Sheet1!$A$1-1)*10,FALSE)&gt;99999,-3,IF(VLOOKUP($A1240,Sheet1!$B$3:$AH$1266,Sheet1!J$1+(Sheet1!$A$1-1)*10,FALSE)&gt;9999,-2,IF(VLOOKUP($A1240,Sheet1!$B$3:$AH$1266,Sheet1!J$1+(Sheet1!$A$1-1)*10,FALSE)&gt;999,-1,0)))))))</f>
        <v>3410</v>
      </c>
      <c r="AA1240" s="66">
        <f>IF(ISNA(VLOOKUP($A1240,Sheet1!$B$3:$AH$1266,Sheet1!K$1+(Sheet1!$A$1-1)*10,FALSE))=TRUE,"---",IF(VLOOKUP($A1240,Sheet1!$B$3:$AH$1266,Sheet1!K$1+(Sheet1!$A$1-1)*10,FALSE)="---","---", (ROUND(VLOOKUP($A1240,Sheet1!$B$3:$AH$1266,Sheet1!K$1+(Sheet1!$A$1-1)*10,FALSE),IF(VLOOKUP($A1240,Sheet1!$B$3:$AH$1266,Sheet1!K$1+(Sheet1!$A$1-1)*10,FALSE)&gt;99999,-3,IF(VLOOKUP($A1240,Sheet1!$B$3:$AH$1266,Sheet1!K$1+(Sheet1!$A$1-1)*10,FALSE)&gt;9999,-2,IF(VLOOKUP($A1240,Sheet1!$B$3:$AH$1266,Sheet1!K$1+(Sheet1!$A$1-1)*10,FALSE)&gt;999,-1,0)))))))</f>
        <v>4080</v>
      </c>
      <c r="AB1240" s="66">
        <f>IF(ISNA(VLOOKUP($A1240,Sheet1!$B$3:$AH$1266,Sheet1!L$1+(Sheet1!$A$1-1)*10,FALSE))=TRUE,"---",IF(VLOOKUP($A1240,Sheet1!$B$3:$AH$1266,Sheet1!L$1+(Sheet1!$A$1-1)*10,FALSE)="---","---", (ROUND(VLOOKUP($A1240,Sheet1!$B$3:$AH$1266,Sheet1!L$1+(Sheet1!$A$1-1)*10,FALSE),IF(VLOOKUP($A1240,Sheet1!$B$3:$AH$1266,Sheet1!L$1+(Sheet1!$A$1-1)*10,FALSE)&gt;99999,-3,IF(VLOOKUP($A1240,Sheet1!$B$3:$AH$1266,Sheet1!L$1+(Sheet1!$A$1-1)*10,FALSE)&gt;9999,-2,IF(VLOOKUP($A1240,Sheet1!$B$3:$AH$1266,Sheet1!L$1+(Sheet1!$A$1-1)*10,FALSE)&gt;999,-1,0)))))))</f>
        <v>4730</v>
      </c>
      <c r="AC1240" s="66">
        <f>IF(ISNA(VLOOKUP($A1240,Sheet1!$B$3:$AH$1266,Sheet1!M$1+(Sheet1!$A$1-1)*10,FALSE))=TRUE,"---",IF(VLOOKUP($A1240,Sheet1!$B$3:$AH$1266,Sheet1!M$1+(Sheet1!$A$1-1)*10,FALSE)="---","---", (ROUND(VLOOKUP($A1240,Sheet1!$B$3:$AH$1266,Sheet1!M$1+(Sheet1!$A$1-1)*10,FALSE),IF(VLOOKUP($A1240,Sheet1!$B$3:$AH$1266,Sheet1!M$1+(Sheet1!$A$1-1)*10,FALSE)&gt;99999,-3,IF(VLOOKUP($A1240,Sheet1!$B$3:$AH$1266,Sheet1!M$1+(Sheet1!$A$1-1)*10,FALSE)&gt;9999,-2,IF(VLOOKUP($A1240,Sheet1!$B$3:$AH$1266,Sheet1!M$1+(Sheet1!$A$1-1)*10,FALSE)&gt;999,-1,0)))))))</f>
        <v>5430</v>
      </c>
      <c r="AD1240" s="66">
        <f>IF(ISNA(VLOOKUP($A1240,Sheet1!$B$3:$AH$1266,Sheet1!N$1+(Sheet1!$A$1-1)*10,FALSE))=TRUE,"---",IF(VLOOKUP($A1240,Sheet1!$B$3:$AH$1266,Sheet1!N$1+(Sheet1!$A$1-1)*10,FALSE)="---","---", (ROUND(VLOOKUP($A1240,Sheet1!$B$3:$AH$1266,Sheet1!N$1+(Sheet1!$A$1-1)*10,FALSE),IF(VLOOKUP($A1240,Sheet1!$B$3:$AH$1266,Sheet1!N$1+(Sheet1!$A$1-1)*10,FALSE)&gt;99999,-3,IF(VLOOKUP($A1240,Sheet1!$B$3:$AH$1266,Sheet1!N$1+(Sheet1!$A$1-1)*10,FALSE)&gt;9999,-2,IF(VLOOKUP($A1240,Sheet1!$B$3:$AH$1266,Sheet1!N$1+(Sheet1!$A$1-1)*10,FALSE)&gt;999,-1,0)))))))</f>
        <v>6430</v>
      </c>
    </row>
    <row r="1241" spans="1:30" ht="25.5" customHeight="1" x14ac:dyDescent="0.25">
      <c r="A1241" s="125" t="s">
        <v>1832</v>
      </c>
      <c r="B1241" s="126" t="s">
        <v>1833</v>
      </c>
      <c r="C1241" s="125">
        <v>421202</v>
      </c>
      <c r="D1241" s="125">
        <v>784121</v>
      </c>
      <c r="E1241" s="70" t="s">
        <v>3017</v>
      </c>
      <c r="F1241" s="52" t="s">
        <v>4807</v>
      </c>
      <c r="G1241" s="127" t="s">
        <v>286</v>
      </c>
      <c r="H1241" s="128">
        <v>3.91</v>
      </c>
      <c r="I1241" s="112">
        <v>28585</v>
      </c>
      <c r="J1241" s="147">
        <v>15.44</v>
      </c>
      <c r="K1241" s="114" t="s">
        <v>4405</v>
      </c>
      <c r="L1241" s="115">
        <v>380</v>
      </c>
      <c r="M1241" s="116">
        <v>97.2</v>
      </c>
      <c r="N1241" s="114" t="s">
        <v>4405</v>
      </c>
      <c r="O1241" s="68" t="str">
        <f t="shared" si="42"/>
        <v>&gt;50</v>
      </c>
      <c r="P1241" s="68">
        <f>IF(O1241&lt;&gt;"",VLOOKUP($A1241,Sheet4!$A$2:$O$1309,14,FALSE)*100,"")</f>
        <v>8.7311663271629101</v>
      </c>
      <c r="Q1241" s="68">
        <f>IF(P1241&lt;&gt;"",VLOOKUP($A1241,Sheet4!$A$2:$O$1309,15,FALSE)*100,"")</f>
        <v>59.134366516594881</v>
      </c>
      <c r="R1241" s="74" t="str">
        <f t="shared" si="43"/>
        <v>&lt;2</v>
      </c>
      <c r="S1241" s="64" t="s">
        <v>4367</v>
      </c>
      <c r="T1241" s="64" t="str">
        <f>IF(ISNA(VLOOKUP(A1241,Sheet1!B$3:C$1266,2,FALSE)=TRUE),"NC",VLOOKUP(A1241,Sheet1!B$3:C$1266,2,FALSE))</f>
        <v>Rural</v>
      </c>
      <c r="U1241" s="65">
        <f>IF(ISNA(VLOOKUP($A1241,Sheet1!$B$3:$AH$1266,Sheet1!E$1+(Sheet1!$A$1-1)*10,FALSE))=TRUE,"---",IF(VLOOKUP($A1241,Sheet1!$B$3:$AH$1266,Sheet1!E$1+(Sheet1!$A$1-1)*10,FALSE)="---","---", (ROUND(VLOOKUP($A1241,Sheet1!$B$3:$AH$1266,Sheet1!E$1+(Sheet1!$A$1-1)*10,FALSE),IF(VLOOKUP($A1241,Sheet1!$B$3:$AH$1266,Sheet1!E$1+(Sheet1!$A$1-1)*10,FALSE)&gt;99999,-3,IF(VLOOKUP($A1241,Sheet1!$B$3:$AH$1266,Sheet1!E$1+(Sheet1!$A$1-1)*10,FALSE)&gt;9999,-2,IF(VLOOKUP($A1241,Sheet1!$B$3:$AH$1266,Sheet1!E$1+(Sheet1!$A$1-1)*10,FALSE)&gt;999,-1,0)))))))</f>
        <v>263</v>
      </c>
      <c r="V1241" s="65">
        <f>IF(ISNA(VLOOKUP($A1241,Sheet1!$B$3:$AH$1266,Sheet1!F$1+(Sheet1!$A$1-1)*10,FALSE))=TRUE,"---",IF(VLOOKUP($A1241,Sheet1!$B$3:$AH$1266,Sheet1!F$1+(Sheet1!$A$1-1)*10,FALSE)="---","---", (ROUND(VLOOKUP($A1241,Sheet1!$B$3:$AH$1266,Sheet1!F$1+(Sheet1!$A$1-1)*10,FALSE),IF(VLOOKUP($A1241,Sheet1!$B$3:$AH$1266,Sheet1!F$1+(Sheet1!$A$1-1)*10,FALSE)&gt;99999,-3,IF(VLOOKUP($A1241,Sheet1!$B$3:$AH$1266,Sheet1!F$1+(Sheet1!$A$1-1)*10,FALSE)&gt;9999,-2,IF(VLOOKUP($A1241,Sheet1!$B$3:$AH$1266,Sheet1!F$1+(Sheet1!$A$1-1)*10,FALSE)&gt;999,-1,0)))))))</f>
        <v>331</v>
      </c>
      <c r="W1241" s="65">
        <f>IF(ISNA(VLOOKUP($A1241,Sheet1!$B$3:$AH$1266,Sheet1!G$1+(Sheet1!$A$1-1)*10,FALSE))=TRUE,"---",IF(VLOOKUP($A1241,Sheet1!$B$3:$AH$1266,Sheet1!G$1+(Sheet1!$A$1-1)*10,FALSE)="---","---", (ROUND(VLOOKUP($A1241,Sheet1!$B$3:$AH$1266,Sheet1!G$1+(Sheet1!$A$1-1)*10,FALSE),IF(VLOOKUP($A1241,Sheet1!$B$3:$AH$1266,Sheet1!G$1+(Sheet1!$A$1-1)*10,FALSE)&gt;99999,-3,IF(VLOOKUP($A1241,Sheet1!$B$3:$AH$1266,Sheet1!G$1+(Sheet1!$A$1-1)*10,FALSE)&gt;9999,-2,IF(VLOOKUP($A1241,Sheet1!$B$3:$AH$1266,Sheet1!G$1+(Sheet1!$A$1-1)*10,FALSE)&gt;999,-1,0)))))))</f>
        <v>431</v>
      </c>
      <c r="X1241" s="65">
        <f>IF(ISNA(VLOOKUP($A1241,Sheet1!$B$3:$AH$1266,Sheet1!H$1+(Sheet1!$A$1-1)*10,FALSE))=TRUE,"---",IF(VLOOKUP($A1241,Sheet1!$B$3:$AH$1266,Sheet1!H$1+(Sheet1!$A$1-1)*10,FALSE)="---","---", (ROUND(VLOOKUP($A1241,Sheet1!$B$3:$AH$1266,Sheet1!H$1+(Sheet1!$A$1-1)*10,FALSE),IF(VLOOKUP($A1241,Sheet1!$B$3:$AH$1266,Sheet1!H$1+(Sheet1!$A$1-1)*10,FALSE)&gt;99999,-3,IF(VLOOKUP($A1241,Sheet1!$B$3:$AH$1266,Sheet1!H$1+(Sheet1!$A$1-1)*10,FALSE)&gt;9999,-2,IF(VLOOKUP($A1241,Sheet1!$B$3:$AH$1266,Sheet1!H$1+(Sheet1!$A$1-1)*10,FALSE)&gt;999,-1,0)))))))</f>
        <v>740</v>
      </c>
      <c r="Y1241" s="65">
        <f>IF(ISNA(VLOOKUP($A1241,Sheet1!$B$3:$AH$1266,Sheet1!I$1+(Sheet1!$A$1-1)*10,FALSE))=TRUE,"---",IF(VLOOKUP($A1241,Sheet1!$B$3:$AH$1266,Sheet1!I$1+(Sheet1!$A$1-1)*10,FALSE)="---","---", (ROUND(VLOOKUP($A1241,Sheet1!$B$3:$AH$1266,Sheet1!I$1+(Sheet1!$A$1-1)*10,FALSE),IF(VLOOKUP($A1241,Sheet1!$B$3:$AH$1266,Sheet1!I$1+(Sheet1!$A$1-1)*10,FALSE)&gt;99999,-3,IF(VLOOKUP($A1241,Sheet1!$B$3:$AH$1266,Sheet1!I$1+(Sheet1!$A$1-1)*10,FALSE)&gt;9999,-2,IF(VLOOKUP($A1241,Sheet1!$B$3:$AH$1266,Sheet1!I$1+(Sheet1!$A$1-1)*10,FALSE)&gt;999,-1,0)))))))</f>
        <v>996</v>
      </c>
      <c r="Z1241" s="65">
        <f>IF(ISNA(VLOOKUP($A1241,Sheet1!$B$3:$AH$1266,Sheet1!J$1+(Sheet1!$A$1-1)*10,FALSE))=TRUE,"---",IF(VLOOKUP($A1241,Sheet1!$B$3:$AH$1266,Sheet1!J$1+(Sheet1!$A$1-1)*10,FALSE)="---","---", (ROUND(VLOOKUP($A1241,Sheet1!$B$3:$AH$1266,Sheet1!J$1+(Sheet1!$A$1-1)*10,FALSE),IF(VLOOKUP($A1241,Sheet1!$B$3:$AH$1266,Sheet1!J$1+(Sheet1!$A$1-1)*10,FALSE)&gt;99999,-3,IF(VLOOKUP($A1241,Sheet1!$B$3:$AH$1266,Sheet1!J$1+(Sheet1!$A$1-1)*10,FALSE)&gt;9999,-2,IF(VLOOKUP($A1241,Sheet1!$B$3:$AH$1266,Sheet1!J$1+(Sheet1!$A$1-1)*10,FALSE)&gt;999,-1,0)))))))</f>
        <v>1360</v>
      </c>
      <c r="AA1241" s="65">
        <f>IF(ISNA(VLOOKUP($A1241,Sheet1!$B$3:$AH$1266,Sheet1!K$1+(Sheet1!$A$1-1)*10,FALSE))=TRUE,"---",IF(VLOOKUP($A1241,Sheet1!$B$3:$AH$1266,Sheet1!K$1+(Sheet1!$A$1-1)*10,FALSE)="---","---", (ROUND(VLOOKUP($A1241,Sheet1!$B$3:$AH$1266,Sheet1!K$1+(Sheet1!$A$1-1)*10,FALSE),IF(VLOOKUP($A1241,Sheet1!$B$3:$AH$1266,Sheet1!K$1+(Sheet1!$A$1-1)*10,FALSE)&gt;99999,-3,IF(VLOOKUP($A1241,Sheet1!$B$3:$AH$1266,Sheet1!K$1+(Sheet1!$A$1-1)*10,FALSE)&gt;9999,-2,IF(VLOOKUP($A1241,Sheet1!$B$3:$AH$1266,Sheet1!K$1+(Sheet1!$A$1-1)*10,FALSE)&gt;999,-1,0)))))))</f>
        <v>1690</v>
      </c>
      <c r="AB1241" s="65">
        <f>IF(ISNA(VLOOKUP($A1241,Sheet1!$B$3:$AH$1266,Sheet1!L$1+(Sheet1!$A$1-1)*10,FALSE))=TRUE,"---",IF(VLOOKUP($A1241,Sheet1!$B$3:$AH$1266,Sheet1!L$1+(Sheet1!$A$1-1)*10,FALSE)="---","---", (ROUND(VLOOKUP($A1241,Sheet1!$B$3:$AH$1266,Sheet1!L$1+(Sheet1!$A$1-1)*10,FALSE),IF(VLOOKUP($A1241,Sheet1!$B$3:$AH$1266,Sheet1!L$1+(Sheet1!$A$1-1)*10,FALSE)&gt;99999,-3,IF(VLOOKUP($A1241,Sheet1!$B$3:$AH$1266,Sheet1!L$1+(Sheet1!$A$1-1)*10,FALSE)&gt;9999,-2,IF(VLOOKUP($A1241,Sheet1!$B$3:$AH$1266,Sheet1!L$1+(Sheet1!$A$1-1)*10,FALSE)&gt;999,-1,0)))))))</f>
        <v>2030</v>
      </c>
      <c r="AC1241" s="65">
        <f>IF(ISNA(VLOOKUP($A1241,Sheet1!$B$3:$AH$1266,Sheet1!M$1+(Sheet1!$A$1-1)*10,FALSE))=TRUE,"---",IF(VLOOKUP($A1241,Sheet1!$B$3:$AH$1266,Sheet1!M$1+(Sheet1!$A$1-1)*10,FALSE)="---","---", (ROUND(VLOOKUP($A1241,Sheet1!$B$3:$AH$1266,Sheet1!M$1+(Sheet1!$A$1-1)*10,FALSE),IF(VLOOKUP($A1241,Sheet1!$B$3:$AH$1266,Sheet1!M$1+(Sheet1!$A$1-1)*10,FALSE)&gt;99999,-3,IF(VLOOKUP($A1241,Sheet1!$B$3:$AH$1266,Sheet1!M$1+(Sheet1!$A$1-1)*10,FALSE)&gt;9999,-2,IF(VLOOKUP($A1241,Sheet1!$B$3:$AH$1266,Sheet1!M$1+(Sheet1!$A$1-1)*10,FALSE)&gt;999,-1,0)))))))</f>
        <v>2390</v>
      </c>
      <c r="AD1241" s="65">
        <f>IF(ISNA(VLOOKUP($A1241,Sheet1!$B$3:$AH$1266,Sheet1!N$1+(Sheet1!$A$1-1)*10,FALSE))=TRUE,"---",IF(VLOOKUP($A1241,Sheet1!$B$3:$AH$1266,Sheet1!N$1+(Sheet1!$A$1-1)*10,FALSE)="---","---", (ROUND(VLOOKUP($A1241,Sheet1!$B$3:$AH$1266,Sheet1!N$1+(Sheet1!$A$1-1)*10,FALSE),IF(VLOOKUP($A1241,Sheet1!$B$3:$AH$1266,Sheet1!N$1+(Sheet1!$A$1-1)*10,FALSE)&gt;99999,-3,IF(VLOOKUP($A1241,Sheet1!$B$3:$AH$1266,Sheet1!N$1+(Sheet1!$A$1-1)*10,FALSE)&gt;9999,-2,IF(VLOOKUP($A1241,Sheet1!$B$3:$AH$1266,Sheet1!N$1+(Sheet1!$A$1-1)*10,FALSE)&gt;999,-1,0)))))))</f>
        <v>2930</v>
      </c>
    </row>
    <row r="1242" spans="1:30" ht="25.5" customHeight="1" x14ac:dyDescent="0.25">
      <c r="A1242" s="304" t="s">
        <v>1834</v>
      </c>
      <c r="B1242" s="393" t="s">
        <v>1835</v>
      </c>
      <c r="C1242" s="304">
        <v>421028</v>
      </c>
      <c r="D1242" s="304">
        <v>784127</v>
      </c>
      <c r="E1242" s="305" t="s">
        <v>3017</v>
      </c>
      <c r="F1242" s="117" t="s">
        <v>4808</v>
      </c>
      <c r="G1242" s="118" t="s">
        <v>31</v>
      </c>
      <c r="H1242" s="348">
        <v>137</v>
      </c>
      <c r="I1242" s="119">
        <v>24743</v>
      </c>
      <c r="J1242" s="120">
        <v>17.88</v>
      </c>
      <c r="K1242" s="121" t="s">
        <v>4405</v>
      </c>
      <c r="L1242" s="122">
        <v>28600</v>
      </c>
      <c r="M1242" s="123">
        <v>209</v>
      </c>
      <c r="N1242" s="118" t="s">
        <v>160</v>
      </c>
      <c r="O1242" s="71" t="str">
        <f t="shared" si="42"/>
        <v>&lt;0.2</v>
      </c>
      <c r="P1242" s="71">
        <f>IF(O1242&lt;&gt;"",VLOOKUP($A1242,Sheet4!$A$2:$O$1309,14,FALSE)*100,"")</f>
        <v>0.52070144511677796</v>
      </c>
      <c r="Q1242" s="71">
        <f>IF(P1242&lt;&gt;"",VLOOKUP($A1242,Sheet4!$A$2:$O$1309,15,FALSE)*100,"")</f>
        <v>4.9850598392022434</v>
      </c>
      <c r="R1242" s="73" t="str">
        <f t="shared" si="43"/>
        <v>&gt;500</v>
      </c>
      <c r="S1242" s="357" t="s">
        <v>4367</v>
      </c>
      <c r="T1242" s="357" t="str">
        <f>IF(ISNA(VLOOKUP(A1242,Sheet1!B$3:C$1266,2,FALSE)=TRUE),"NC",VLOOKUP(A1242,Sheet1!B$3:C$1266,2,FALSE))</f>
        <v>Rural10</v>
      </c>
      <c r="U1242" s="385">
        <f>IF(ISNA(VLOOKUP($A1242,Sheet1!$B$3:$AH$1266,Sheet1!E$1+(Sheet1!$A$1-1)*10,FALSE))=TRUE,"---",IF(VLOOKUP($A1242,Sheet1!$B$3:$AH$1266,Sheet1!E$1+(Sheet1!$A$1-1)*10,FALSE)="---","---", (ROUND(VLOOKUP($A1242,Sheet1!$B$3:$AH$1266,Sheet1!E$1+(Sheet1!$A$1-1)*10,FALSE),IF(VLOOKUP($A1242,Sheet1!$B$3:$AH$1266,Sheet1!E$1+(Sheet1!$A$1-1)*10,FALSE)&gt;99999,-3,IF(VLOOKUP($A1242,Sheet1!$B$3:$AH$1266,Sheet1!E$1+(Sheet1!$A$1-1)*10,FALSE)&gt;9999,-2,IF(VLOOKUP($A1242,Sheet1!$B$3:$AH$1266,Sheet1!E$1+(Sheet1!$A$1-1)*10,FALSE)&gt;999,-1,0)))))))</f>
        <v>3420</v>
      </c>
      <c r="V1242" s="385">
        <f>IF(ISNA(VLOOKUP($A1242,Sheet1!$B$3:$AH$1266,Sheet1!F$1+(Sheet1!$A$1-1)*10,FALSE))=TRUE,"---",IF(VLOOKUP($A1242,Sheet1!$B$3:$AH$1266,Sheet1!F$1+(Sheet1!$A$1-1)*10,FALSE)="---","---", (ROUND(VLOOKUP($A1242,Sheet1!$B$3:$AH$1266,Sheet1!F$1+(Sheet1!$A$1-1)*10,FALSE),IF(VLOOKUP($A1242,Sheet1!$B$3:$AH$1266,Sheet1!F$1+(Sheet1!$A$1-1)*10,FALSE)&gt;99999,-3,IF(VLOOKUP($A1242,Sheet1!$B$3:$AH$1266,Sheet1!F$1+(Sheet1!$A$1-1)*10,FALSE)&gt;9999,-2,IF(VLOOKUP($A1242,Sheet1!$B$3:$AH$1266,Sheet1!F$1+(Sheet1!$A$1-1)*10,FALSE)&gt;999,-1,0)))))))</f>
        <v>3950</v>
      </c>
      <c r="W1242" s="385">
        <f>IF(ISNA(VLOOKUP($A1242,Sheet1!$B$3:$AH$1266,Sheet1!G$1+(Sheet1!$A$1-1)*10,FALSE))=TRUE,"---",IF(VLOOKUP($A1242,Sheet1!$B$3:$AH$1266,Sheet1!G$1+(Sheet1!$A$1-1)*10,FALSE)="---","---", (ROUND(VLOOKUP($A1242,Sheet1!$B$3:$AH$1266,Sheet1!G$1+(Sheet1!$A$1-1)*10,FALSE),IF(VLOOKUP($A1242,Sheet1!$B$3:$AH$1266,Sheet1!G$1+(Sheet1!$A$1-1)*10,FALSE)&gt;99999,-3,IF(VLOOKUP($A1242,Sheet1!$B$3:$AH$1266,Sheet1!G$1+(Sheet1!$A$1-1)*10,FALSE)&gt;9999,-2,IF(VLOOKUP($A1242,Sheet1!$B$3:$AH$1266,Sheet1!G$1+(Sheet1!$A$1-1)*10,FALSE)&gt;999,-1,0)))))))</f>
        <v>4690</v>
      </c>
      <c r="X1242" s="385">
        <f>IF(ISNA(VLOOKUP($A1242,Sheet1!$B$3:$AH$1266,Sheet1!H$1+(Sheet1!$A$1-1)*10,FALSE))=TRUE,"---",IF(VLOOKUP($A1242,Sheet1!$B$3:$AH$1266,Sheet1!H$1+(Sheet1!$A$1-1)*10,FALSE)="---","---", (ROUND(VLOOKUP($A1242,Sheet1!$B$3:$AH$1266,Sheet1!H$1+(Sheet1!$A$1-1)*10,FALSE),IF(VLOOKUP($A1242,Sheet1!$B$3:$AH$1266,Sheet1!H$1+(Sheet1!$A$1-1)*10,FALSE)&gt;99999,-3,IF(VLOOKUP($A1242,Sheet1!$B$3:$AH$1266,Sheet1!H$1+(Sheet1!$A$1-1)*10,FALSE)&gt;9999,-2,IF(VLOOKUP($A1242,Sheet1!$B$3:$AH$1266,Sheet1!H$1+(Sheet1!$A$1-1)*10,FALSE)&gt;999,-1,0)))))))</f>
        <v>6940</v>
      </c>
      <c r="Y1242" s="385">
        <f>IF(ISNA(VLOOKUP($A1242,Sheet1!$B$3:$AH$1266,Sheet1!I$1+(Sheet1!$A$1-1)*10,FALSE))=TRUE,"---",IF(VLOOKUP($A1242,Sheet1!$B$3:$AH$1266,Sheet1!I$1+(Sheet1!$A$1-1)*10,FALSE)="---","---", (ROUND(VLOOKUP($A1242,Sheet1!$B$3:$AH$1266,Sheet1!I$1+(Sheet1!$A$1-1)*10,FALSE),IF(VLOOKUP($A1242,Sheet1!$B$3:$AH$1266,Sheet1!I$1+(Sheet1!$A$1-1)*10,FALSE)&gt;99999,-3,IF(VLOOKUP($A1242,Sheet1!$B$3:$AH$1266,Sheet1!I$1+(Sheet1!$A$1-1)*10,FALSE)&gt;9999,-2,IF(VLOOKUP($A1242,Sheet1!$B$3:$AH$1266,Sheet1!I$1+(Sheet1!$A$1-1)*10,FALSE)&gt;999,-1,0)))))))</f>
        <v>8780</v>
      </c>
      <c r="Z1242" s="385">
        <f>IF(ISNA(VLOOKUP($A1242,Sheet1!$B$3:$AH$1266,Sheet1!J$1+(Sheet1!$A$1-1)*10,FALSE))=TRUE,"---",IF(VLOOKUP($A1242,Sheet1!$B$3:$AH$1266,Sheet1!J$1+(Sheet1!$A$1-1)*10,FALSE)="---","---", (ROUND(VLOOKUP($A1242,Sheet1!$B$3:$AH$1266,Sheet1!J$1+(Sheet1!$A$1-1)*10,FALSE),IF(VLOOKUP($A1242,Sheet1!$B$3:$AH$1266,Sheet1!J$1+(Sheet1!$A$1-1)*10,FALSE)&gt;99999,-3,IF(VLOOKUP($A1242,Sheet1!$B$3:$AH$1266,Sheet1!J$1+(Sheet1!$A$1-1)*10,FALSE)&gt;9999,-2,IF(VLOOKUP($A1242,Sheet1!$B$3:$AH$1266,Sheet1!J$1+(Sheet1!$A$1-1)*10,FALSE)&gt;999,-1,0)))))))</f>
        <v>11500</v>
      </c>
      <c r="AA1242" s="385">
        <f>IF(ISNA(VLOOKUP($A1242,Sheet1!$B$3:$AH$1266,Sheet1!K$1+(Sheet1!$A$1-1)*10,FALSE))=TRUE,"---",IF(VLOOKUP($A1242,Sheet1!$B$3:$AH$1266,Sheet1!K$1+(Sheet1!$A$1-1)*10,FALSE)="---","---", (ROUND(VLOOKUP($A1242,Sheet1!$B$3:$AH$1266,Sheet1!K$1+(Sheet1!$A$1-1)*10,FALSE),IF(VLOOKUP($A1242,Sheet1!$B$3:$AH$1266,Sheet1!K$1+(Sheet1!$A$1-1)*10,FALSE)&gt;99999,-3,IF(VLOOKUP($A1242,Sheet1!$B$3:$AH$1266,Sheet1!K$1+(Sheet1!$A$1-1)*10,FALSE)&gt;9999,-2,IF(VLOOKUP($A1242,Sheet1!$B$3:$AH$1266,Sheet1!K$1+(Sheet1!$A$1-1)*10,FALSE)&gt;999,-1,0)))))))</f>
        <v>13900</v>
      </c>
      <c r="AB1242" s="385">
        <f>IF(ISNA(VLOOKUP($A1242,Sheet1!$B$3:$AH$1266,Sheet1!L$1+(Sheet1!$A$1-1)*10,FALSE))=TRUE,"---",IF(VLOOKUP($A1242,Sheet1!$B$3:$AH$1266,Sheet1!L$1+(Sheet1!$A$1-1)*10,FALSE)="---","---", (ROUND(VLOOKUP($A1242,Sheet1!$B$3:$AH$1266,Sheet1!L$1+(Sheet1!$A$1-1)*10,FALSE),IF(VLOOKUP($A1242,Sheet1!$B$3:$AH$1266,Sheet1!L$1+(Sheet1!$A$1-1)*10,FALSE)&gt;99999,-3,IF(VLOOKUP($A1242,Sheet1!$B$3:$AH$1266,Sheet1!L$1+(Sheet1!$A$1-1)*10,FALSE)&gt;9999,-2,IF(VLOOKUP($A1242,Sheet1!$B$3:$AH$1266,Sheet1!L$1+(Sheet1!$A$1-1)*10,FALSE)&gt;999,-1,0)))))))</f>
        <v>16600</v>
      </c>
      <c r="AC1242" s="385">
        <f>IF(ISNA(VLOOKUP($A1242,Sheet1!$B$3:$AH$1266,Sheet1!M$1+(Sheet1!$A$1-1)*10,FALSE))=TRUE,"---",IF(VLOOKUP($A1242,Sheet1!$B$3:$AH$1266,Sheet1!M$1+(Sheet1!$A$1-1)*10,FALSE)="---","---", (ROUND(VLOOKUP($A1242,Sheet1!$B$3:$AH$1266,Sheet1!M$1+(Sheet1!$A$1-1)*10,FALSE),IF(VLOOKUP($A1242,Sheet1!$B$3:$AH$1266,Sheet1!M$1+(Sheet1!$A$1-1)*10,FALSE)&gt;99999,-3,IF(VLOOKUP($A1242,Sheet1!$B$3:$AH$1266,Sheet1!M$1+(Sheet1!$A$1-1)*10,FALSE)&gt;9999,-2,IF(VLOOKUP($A1242,Sheet1!$B$3:$AH$1266,Sheet1!M$1+(Sheet1!$A$1-1)*10,FALSE)&gt;999,-1,0)))))))</f>
        <v>19700</v>
      </c>
      <c r="AD1242" s="385">
        <f>IF(ISNA(VLOOKUP($A1242,Sheet1!$B$3:$AH$1266,Sheet1!N$1+(Sheet1!$A$1-1)*10,FALSE))=TRUE,"---",IF(VLOOKUP($A1242,Sheet1!$B$3:$AH$1266,Sheet1!N$1+(Sheet1!$A$1-1)*10,FALSE)="---","---", (ROUND(VLOOKUP($A1242,Sheet1!$B$3:$AH$1266,Sheet1!N$1+(Sheet1!$A$1-1)*10,FALSE),IF(VLOOKUP($A1242,Sheet1!$B$3:$AH$1266,Sheet1!N$1+(Sheet1!$A$1-1)*10,FALSE)&gt;99999,-3,IF(VLOOKUP($A1242,Sheet1!$B$3:$AH$1266,Sheet1!N$1+(Sheet1!$A$1-1)*10,FALSE)&gt;9999,-2,IF(VLOOKUP($A1242,Sheet1!$B$3:$AH$1266,Sheet1!N$1+(Sheet1!$A$1-1)*10,FALSE)&gt;999,-1,0)))))))</f>
        <v>24500</v>
      </c>
    </row>
    <row r="1243" spans="1:30" ht="25.5" customHeight="1" x14ac:dyDescent="0.25">
      <c r="A1243" s="304"/>
      <c r="B1243" s="346"/>
      <c r="C1243" s="304"/>
      <c r="D1243" s="304"/>
      <c r="E1243" s="305" t="e">
        <v>#N/A</v>
      </c>
      <c r="F1243" s="117" t="s">
        <v>4809</v>
      </c>
      <c r="G1243" s="118" t="s">
        <v>286</v>
      </c>
      <c r="H1243" s="348"/>
      <c r="I1243" s="119">
        <v>26473</v>
      </c>
      <c r="J1243" s="137" t="s">
        <v>4405</v>
      </c>
      <c r="K1243" s="118" t="s">
        <v>17</v>
      </c>
      <c r="L1243" s="122">
        <v>10100</v>
      </c>
      <c r="M1243" s="123">
        <v>73.7</v>
      </c>
      <c r="N1243" s="118" t="s">
        <v>14</v>
      </c>
      <c r="O1243" s="71" t="s">
        <v>4405</v>
      </c>
      <c r="P1243" s="71" t="s">
        <v>4405</v>
      </c>
      <c r="Q1243" s="71" t="s">
        <v>4405</v>
      </c>
      <c r="R1243" s="73" t="s">
        <v>4405</v>
      </c>
      <c r="S1243" s="357" t="e">
        <v>#N/A</v>
      </c>
      <c r="T1243" s="357" t="str">
        <f>IF(ISNA(VLOOKUP(A1243,Sheet1!B$3:C$1266,2,FALSE)=TRUE),"ND",VLOOKUP(A1243,Sheet1!B$3:C$1266,2,FALSE))</f>
        <v>ND</v>
      </c>
      <c r="U1243" s="385" t="str">
        <f>IF(ISNA(VLOOKUP($A1243,Sheet1!$B$3:$AH$1266,Sheet1!E$1+(Sheet1!$A$1-1)*10,FALSE))=TRUE,"---",IF(VLOOKUP($A1243,Sheet1!$B$3:$AH$1266,Sheet1!E$1+(Sheet1!$A$1-1)*10,FALSE)="---","---", (ROUND(VLOOKUP($A1243,Sheet1!$B$3:$AH$1266,Sheet1!E$1+(Sheet1!$A$1-1)*10,FALSE),IF(VLOOKUP($A1243,Sheet1!$B$3:$AH$1266,Sheet1!E$1+(Sheet1!$A$1-1)*10,FALSE)&gt;99999,-3,IF(VLOOKUP($A1243,Sheet1!$B$3:$AH$1266,Sheet1!E$1+(Sheet1!$A$1-1)*10,FALSE)&gt;9999,-2,IF(VLOOKUP($A1243,Sheet1!$B$3:$AH$1266,Sheet1!E$1+(Sheet1!$A$1-1)*10,FALSE)&gt;999,-1,0)))))))</f>
        <v>---</v>
      </c>
      <c r="V1243" s="385" t="str">
        <f>IF(ISNA(VLOOKUP($A1243,Sheet1!$B$3:$AH$1266,Sheet1!F$1+(Sheet1!$A$1-1)*10,FALSE))=TRUE,"---",IF(VLOOKUP($A1243,Sheet1!$B$3:$AH$1266,Sheet1!F$1+(Sheet1!$A$1-1)*10,FALSE)="---","---", (ROUND(VLOOKUP($A1243,Sheet1!$B$3:$AH$1266,Sheet1!F$1+(Sheet1!$A$1-1)*10,FALSE),IF(VLOOKUP($A1243,Sheet1!$B$3:$AH$1266,Sheet1!F$1+(Sheet1!$A$1-1)*10,FALSE)&gt;99999,-3,IF(VLOOKUP($A1243,Sheet1!$B$3:$AH$1266,Sheet1!F$1+(Sheet1!$A$1-1)*10,FALSE)&gt;9999,-2,IF(VLOOKUP($A1243,Sheet1!$B$3:$AH$1266,Sheet1!F$1+(Sheet1!$A$1-1)*10,FALSE)&gt;999,-1,0)))))))</f>
        <v>---</v>
      </c>
      <c r="W1243" s="385" t="str">
        <f>IF(ISNA(VLOOKUP($A1243,Sheet1!$B$3:$AH$1266,Sheet1!G$1+(Sheet1!$A$1-1)*10,FALSE))=TRUE,"---",IF(VLOOKUP($A1243,Sheet1!$B$3:$AH$1266,Sheet1!G$1+(Sheet1!$A$1-1)*10,FALSE)="---","---", (ROUND(VLOOKUP($A1243,Sheet1!$B$3:$AH$1266,Sheet1!G$1+(Sheet1!$A$1-1)*10,FALSE),IF(VLOOKUP($A1243,Sheet1!$B$3:$AH$1266,Sheet1!G$1+(Sheet1!$A$1-1)*10,FALSE)&gt;99999,-3,IF(VLOOKUP($A1243,Sheet1!$B$3:$AH$1266,Sheet1!G$1+(Sheet1!$A$1-1)*10,FALSE)&gt;9999,-2,IF(VLOOKUP($A1243,Sheet1!$B$3:$AH$1266,Sheet1!G$1+(Sheet1!$A$1-1)*10,FALSE)&gt;999,-1,0)))))))</f>
        <v>---</v>
      </c>
      <c r="X1243" s="385" t="str">
        <f>IF(ISNA(VLOOKUP($A1243,Sheet1!$B$3:$AH$1266,Sheet1!H$1+(Sheet1!$A$1-1)*10,FALSE))=TRUE,"---",IF(VLOOKUP($A1243,Sheet1!$B$3:$AH$1266,Sheet1!H$1+(Sheet1!$A$1-1)*10,FALSE)="---","---", (ROUND(VLOOKUP($A1243,Sheet1!$B$3:$AH$1266,Sheet1!H$1+(Sheet1!$A$1-1)*10,FALSE),IF(VLOOKUP($A1243,Sheet1!$B$3:$AH$1266,Sheet1!H$1+(Sheet1!$A$1-1)*10,FALSE)&gt;99999,-3,IF(VLOOKUP($A1243,Sheet1!$B$3:$AH$1266,Sheet1!H$1+(Sheet1!$A$1-1)*10,FALSE)&gt;9999,-2,IF(VLOOKUP($A1243,Sheet1!$B$3:$AH$1266,Sheet1!H$1+(Sheet1!$A$1-1)*10,FALSE)&gt;999,-1,0)))))))</f>
        <v>---</v>
      </c>
      <c r="Y1243" s="385" t="str">
        <f>IF(ISNA(VLOOKUP($A1243,Sheet1!$B$3:$AH$1266,Sheet1!I$1+(Sheet1!$A$1-1)*10,FALSE))=TRUE,"---",IF(VLOOKUP($A1243,Sheet1!$B$3:$AH$1266,Sheet1!I$1+(Sheet1!$A$1-1)*10,FALSE)="---","---", (ROUND(VLOOKUP($A1243,Sheet1!$B$3:$AH$1266,Sheet1!I$1+(Sheet1!$A$1-1)*10,FALSE),IF(VLOOKUP($A1243,Sheet1!$B$3:$AH$1266,Sheet1!I$1+(Sheet1!$A$1-1)*10,FALSE)&gt;99999,-3,IF(VLOOKUP($A1243,Sheet1!$B$3:$AH$1266,Sheet1!I$1+(Sheet1!$A$1-1)*10,FALSE)&gt;9999,-2,IF(VLOOKUP($A1243,Sheet1!$B$3:$AH$1266,Sheet1!I$1+(Sheet1!$A$1-1)*10,FALSE)&gt;999,-1,0)))))))</f>
        <v>---</v>
      </c>
      <c r="Z1243" s="385" t="str">
        <f>IF(ISNA(VLOOKUP($A1243,Sheet1!$B$3:$AH$1266,Sheet1!J$1+(Sheet1!$A$1-1)*10,FALSE))=TRUE,"---",IF(VLOOKUP($A1243,Sheet1!$B$3:$AH$1266,Sheet1!J$1+(Sheet1!$A$1-1)*10,FALSE)="---","---", (ROUND(VLOOKUP($A1243,Sheet1!$B$3:$AH$1266,Sheet1!J$1+(Sheet1!$A$1-1)*10,FALSE),IF(VLOOKUP($A1243,Sheet1!$B$3:$AH$1266,Sheet1!J$1+(Sheet1!$A$1-1)*10,FALSE)&gt;99999,-3,IF(VLOOKUP($A1243,Sheet1!$B$3:$AH$1266,Sheet1!J$1+(Sheet1!$A$1-1)*10,FALSE)&gt;9999,-2,IF(VLOOKUP($A1243,Sheet1!$B$3:$AH$1266,Sheet1!J$1+(Sheet1!$A$1-1)*10,FALSE)&gt;999,-1,0)))))))</f>
        <v>---</v>
      </c>
      <c r="AA1243" s="385" t="str">
        <f>IF(ISNA(VLOOKUP($A1243,Sheet1!$B$3:$AH$1266,Sheet1!K$1+(Sheet1!$A$1-1)*10,FALSE))=TRUE,"---",IF(VLOOKUP($A1243,Sheet1!$B$3:$AH$1266,Sheet1!K$1+(Sheet1!$A$1-1)*10,FALSE)="---","---", (ROUND(VLOOKUP($A1243,Sheet1!$B$3:$AH$1266,Sheet1!K$1+(Sheet1!$A$1-1)*10,FALSE),IF(VLOOKUP($A1243,Sheet1!$B$3:$AH$1266,Sheet1!K$1+(Sheet1!$A$1-1)*10,FALSE)&gt;99999,-3,IF(VLOOKUP($A1243,Sheet1!$B$3:$AH$1266,Sheet1!K$1+(Sheet1!$A$1-1)*10,FALSE)&gt;9999,-2,IF(VLOOKUP($A1243,Sheet1!$B$3:$AH$1266,Sheet1!K$1+(Sheet1!$A$1-1)*10,FALSE)&gt;999,-1,0)))))))</f>
        <v>---</v>
      </c>
      <c r="AB1243" s="385" t="str">
        <f>IF(ISNA(VLOOKUP($A1243,Sheet1!$B$3:$AH$1266,Sheet1!L$1+(Sheet1!$A$1-1)*10,FALSE))=TRUE,"---",IF(VLOOKUP($A1243,Sheet1!$B$3:$AH$1266,Sheet1!L$1+(Sheet1!$A$1-1)*10,FALSE)="---","---", (ROUND(VLOOKUP($A1243,Sheet1!$B$3:$AH$1266,Sheet1!L$1+(Sheet1!$A$1-1)*10,FALSE),IF(VLOOKUP($A1243,Sheet1!$B$3:$AH$1266,Sheet1!L$1+(Sheet1!$A$1-1)*10,FALSE)&gt;99999,-3,IF(VLOOKUP($A1243,Sheet1!$B$3:$AH$1266,Sheet1!L$1+(Sheet1!$A$1-1)*10,FALSE)&gt;9999,-2,IF(VLOOKUP($A1243,Sheet1!$B$3:$AH$1266,Sheet1!L$1+(Sheet1!$A$1-1)*10,FALSE)&gt;999,-1,0)))))))</f>
        <v>---</v>
      </c>
      <c r="AC1243" s="385" t="str">
        <f>IF(ISNA(VLOOKUP($A1243,Sheet1!$B$3:$AH$1266,Sheet1!M$1+(Sheet1!$A$1-1)*10,FALSE))=TRUE,"---",IF(VLOOKUP($A1243,Sheet1!$B$3:$AH$1266,Sheet1!M$1+(Sheet1!$A$1-1)*10,FALSE)="---","---", (ROUND(VLOOKUP($A1243,Sheet1!$B$3:$AH$1266,Sheet1!M$1+(Sheet1!$A$1-1)*10,FALSE),IF(VLOOKUP($A1243,Sheet1!$B$3:$AH$1266,Sheet1!M$1+(Sheet1!$A$1-1)*10,FALSE)&gt;99999,-3,IF(VLOOKUP($A1243,Sheet1!$B$3:$AH$1266,Sheet1!M$1+(Sheet1!$A$1-1)*10,FALSE)&gt;9999,-2,IF(VLOOKUP($A1243,Sheet1!$B$3:$AH$1266,Sheet1!M$1+(Sheet1!$A$1-1)*10,FALSE)&gt;999,-1,0)))))))</f>
        <v>---</v>
      </c>
      <c r="AD1243" s="385" t="str">
        <f>IF(ISNA(VLOOKUP($A1243,Sheet1!$B$3:$AH$1266,Sheet1!N$1+(Sheet1!$A$1-1)*10,FALSE))=TRUE,"---",IF(VLOOKUP($A1243,Sheet1!$B$3:$AH$1266,Sheet1!N$1+(Sheet1!$A$1-1)*10,FALSE)="---","---", (ROUND(VLOOKUP($A1243,Sheet1!$B$3:$AH$1266,Sheet1!N$1+(Sheet1!$A$1-1)*10,FALSE),IF(VLOOKUP($A1243,Sheet1!$B$3:$AH$1266,Sheet1!N$1+(Sheet1!$A$1-1)*10,FALSE)&gt;99999,-3,IF(VLOOKUP($A1243,Sheet1!$B$3:$AH$1266,Sheet1!N$1+(Sheet1!$A$1-1)*10,FALSE)&gt;9999,-2,IF(VLOOKUP($A1243,Sheet1!$B$3:$AH$1266,Sheet1!N$1+(Sheet1!$A$1-1)*10,FALSE)&gt;999,-1,0)))))))</f>
        <v>---</v>
      </c>
    </row>
    <row r="1244" spans="1:30" ht="25.5" customHeight="1" x14ac:dyDescent="0.25">
      <c r="A1244" s="303" t="s">
        <v>1836</v>
      </c>
      <c r="B1244" s="330" t="s">
        <v>1837</v>
      </c>
      <c r="C1244" s="303">
        <v>420923</v>
      </c>
      <c r="D1244" s="303">
        <v>784255</v>
      </c>
      <c r="E1244" s="307" t="s">
        <v>3017</v>
      </c>
      <c r="F1244" s="52" t="s">
        <v>4810</v>
      </c>
      <c r="G1244" s="127" t="s">
        <v>286</v>
      </c>
      <c r="H1244" s="433">
        <v>1608</v>
      </c>
      <c r="I1244" s="326">
        <v>26473</v>
      </c>
      <c r="J1244" s="375">
        <v>24.01</v>
      </c>
      <c r="K1244" s="318" t="s">
        <v>24</v>
      </c>
      <c r="L1244" s="320">
        <v>73000</v>
      </c>
      <c r="M1244" s="322">
        <v>45.4</v>
      </c>
      <c r="N1244" s="318" t="s">
        <v>17</v>
      </c>
      <c r="O1244" s="299">
        <f t="shared" si="42"/>
        <v>0.2</v>
      </c>
      <c r="P1244" s="299">
        <f>IF(O1244&lt;&gt;"",VLOOKUP($A1244,Sheet4!$A$2:$O$1309,14,FALSE)*100,"")</f>
        <v>0.16904366073593469</v>
      </c>
      <c r="Q1244" s="299">
        <f>IF(P1244&lt;&gt;"",VLOOKUP($A1244,Sheet4!$A$2:$O$1309,15,FALSE)*100,"")</f>
        <v>1.6435307449972125</v>
      </c>
      <c r="R1244" s="301" t="str">
        <f t="shared" si="43"/>
        <v>500</v>
      </c>
      <c r="S1244" s="356" t="s">
        <v>4367</v>
      </c>
      <c r="T1244" s="356" t="str">
        <f>IF(ISNA(VLOOKUP(A1244,Sheet1!B$3:C$1266,2,FALSE)=TRUE),"NC",VLOOKUP(A1244,Sheet1!B$3:C$1266,2,FALSE))</f>
        <v>Rural10</v>
      </c>
      <c r="U1244" s="392">
        <f>IF(ISNA(VLOOKUP($A1244,Sheet1!$B$3:$AH$1266,Sheet1!E$1+(Sheet1!$A$1-1)*10,FALSE))=TRUE,"---",IF(VLOOKUP($A1244,Sheet1!$B$3:$AH$1266,Sheet1!E$1+(Sheet1!$A$1-1)*10,FALSE)="---","---", (ROUND(VLOOKUP($A1244,Sheet1!$B$3:$AH$1266,Sheet1!E$1+(Sheet1!$A$1-1)*10,FALSE),IF(VLOOKUP($A1244,Sheet1!$B$3:$AH$1266,Sheet1!E$1+(Sheet1!$A$1-1)*10,FALSE)&gt;99999,-3,IF(VLOOKUP($A1244,Sheet1!$B$3:$AH$1266,Sheet1!E$1+(Sheet1!$A$1-1)*10,FALSE)&gt;9999,-2,IF(VLOOKUP($A1244,Sheet1!$B$3:$AH$1266,Sheet1!E$1+(Sheet1!$A$1-1)*10,FALSE)&gt;999,-1,0)))))))</f>
        <v>17700</v>
      </c>
      <c r="V1244" s="392">
        <f>IF(ISNA(VLOOKUP($A1244,Sheet1!$B$3:$AH$1266,Sheet1!F$1+(Sheet1!$A$1-1)*10,FALSE))=TRUE,"---",IF(VLOOKUP($A1244,Sheet1!$B$3:$AH$1266,Sheet1!F$1+(Sheet1!$A$1-1)*10,FALSE)="---","---", (ROUND(VLOOKUP($A1244,Sheet1!$B$3:$AH$1266,Sheet1!F$1+(Sheet1!$A$1-1)*10,FALSE),IF(VLOOKUP($A1244,Sheet1!$B$3:$AH$1266,Sheet1!F$1+(Sheet1!$A$1-1)*10,FALSE)&gt;99999,-3,IF(VLOOKUP($A1244,Sheet1!$B$3:$AH$1266,Sheet1!F$1+(Sheet1!$A$1-1)*10,FALSE)&gt;9999,-2,IF(VLOOKUP($A1244,Sheet1!$B$3:$AH$1266,Sheet1!F$1+(Sheet1!$A$1-1)*10,FALSE)&gt;999,-1,0)))))))</f>
        <v>20100</v>
      </c>
      <c r="W1244" s="392">
        <f>IF(ISNA(VLOOKUP($A1244,Sheet1!$B$3:$AH$1266,Sheet1!G$1+(Sheet1!$A$1-1)*10,FALSE))=TRUE,"---",IF(VLOOKUP($A1244,Sheet1!$B$3:$AH$1266,Sheet1!G$1+(Sheet1!$A$1-1)*10,FALSE)="---","---", (ROUND(VLOOKUP($A1244,Sheet1!$B$3:$AH$1266,Sheet1!G$1+(Sheet1!$A$1-1)*10,FALSE),IF(VLOOKUP($A1244,Sheet1!$B$3:$AH$1266,Sheet1!G$1+(Sheet1!$A$1-1)*10,FALSE)&gt;99999,-3,IF(VLOOKUP($A1244,Sheet1!$B$3:$AH$1266,Sheet1!G$1+(Sheet1!$A$1-1)*10,FALSE)&gt;9999,-2,IF(VLOOKUP($A1244,Sheet1!$B$3:$AH$1266,Sheet1!G$1+(Sheet1!$A$1-1)*10,FALSE)&gt;999,-1,0)))))))</f>
        <v>23000</v>
      </c>
      <c r="X1244" s="392">
        <f>IF(ISNA(VLOOKUP($A1244,Sheet1!$B$3:$AH$1266,Sheet1!H$1+(Sheet1!$A$1-1)*10,FALSE))=TRUE,"---",IF(VLOOKUP($A1244,Sheet1!$B$3:$AH$1266,Sheet1!H$1+(Sheet1!$A$1-1)*10,FALSE)="---","---", (ROUND(VLOOKUP($A1244,Sheet1!$B$3:$AH$1266,Sheet1!H$1+(Sheet1!$A$1-1)*10,FALSE),IF(VLOOKUP($A1244,Sheet1!$B$3:$AH$1266,Sheet1!H$1+(Sheet1!$A$1-1)*10,FALSE)&gt;99999,-3,IF(VLOOKUP($A1244,Sheet1!$B$3:$AH$1266,Sheet1!H$1+(Sheet1!$A$1-1)*10,FALSE)&gt;9999,-2,IF(VLOOKUP($A1244,Sheet1!$B$3:$AH$1266,Sheet1!H$1+(Sheet1!$A$1-1)*10,FALSE)&gt;999,-1,0)))))))</f>
        <v>30700</v>
      </c>
      <c r="Y1244" s="392">
        <f>IF(ISNA(VLOOKUP($A1244,Sheet1!$B$3:$AH$1266,Sheet1!I$1+(Sheet1!$A$1-1)*10,FALSE))=TRUE,"---",IF(VLOOKUP($A1244,Sheet1!$B$3:$AH$1266,Sheet1!I$1+(Sheet1!$A$1-1)*10,FALSE)="---","---", (ROUND(VLOOKUP($A1244,Sheet1!$B$3:$AH$1266,Sheet1!I$1+(Sheet1!$A$1-1)*10,FALSE),IF(VLOOKUP($A1244,Sheet1!$B$3:$AH$1266,Sheet1!I$1+(Sheet1!$A$1-1)*10,FALSE)&gt;99999,-3,IF(VLOOKUP($A1244,Sheet1!$B$3:$AH$1266,Sheet1!I$1+(Sheet1!$A$1-1)*10,FALSE)&gt;9999,-2,IF(VLOOKUP($A1244,Sheet1!$B$3:$AH$1266,Sheet1!I$1+(Sheet1!$A$1-1)*10,FALSE)&gt;999,-1,0)))))))</f>
        <v>36200</v>
      </c>
      <c r="Z1244" s="392">
        <f>IF(ISNA(VLOOKUP($A1244,Sheet1!$B$3:$AH$1266,Sheet1!J$1+(Sheet1!$A$1-1)*10,FALSE))=TRUE,"---",IF(VLOOKUP($A1244,Sheet1!$B$3:$AH$1266,Sheet1!J$1+(Sheet1!$A$1-1)*10,FALSE)="---","---", (ROUND(VLOOKUP($A1244,Sheet1!$B$3:$AH$1266,Sheet1!J$1+(Sheet1!$A$1-1)*10,FALSE),IF(VLOOKUP($A1244,Sheet1!$B$3:$AH$1266,Sheet1!J$1+(Sheet1!$A$1-1)*10,FALSE)&gt;99999,-3,IF(VLOOKUP($A1244,Sheet1!$B$3:$AH$1266,Sheet1!J$1+(Sheet1!$A$1-1)*10,FALSE)&gt;9999,-2,IF(VLOOKUP($A1244,Sheet1!$B$3:$AH$1266,Sheet1!J$1+(Sheet1!$A$1-1)*10,FALSE)&gt;999,-1,0)))))))</f>
        <v>43400</v>
      </c>
      <c r="AA1244" s="392">
        <f>IF(ISNA(VLOOKUP($A1244,Sheet1!$B$3:$AH$1266,Sheet1!K$1+(Sheet1!$A$1-1)*10,FALSE))=TRUE,"---",IF(VLOOKUP($A1244,Sheet1!$B$3:$AH$1266,Sheet1!K$1+(Sheet1!$A$1-1)*10,FALSE)="---","---", (ROUND(VLOOKUP($A1244,Sheet1!$B$3:$AH$1266,Sheet1!K$1+(Sheet1!$A$1-1)*10,FALSE),IF(VLOOKUP($A1244,Sheet1!$B$3:$AH$1266,Sheet1!K$1+(Sheet1!$A$1-1)*10,FALSE)&gt;99999,-3,IF(VLOOKUP($A1244,Sheet1!$B$3:$AH$1266,Sheet1!K$1+(Sheet1!$A$1-1)*10,FALSE)&gt;9999,-2,IF(VLOOKUP($A1244,Sheet1!$B$3:$AH$1266,Sheet1!K$1+(Sheet1!$A$1-1)*10,FALSE)&gt;999,-1,0)))))))</f>
        <v>49000</v>
      </c>
      <c r="AB1244" s="392">
        <f>IF(ISNA(VLOOKUP($A1244,Sheet1!$B$3:$AH$1266,Sheet1!L$1+(Sheet1!$A$1-1)*10,FALSE))=TRUE,"---",IF(VLOOKUP($A1244,Sheet1!$B$3:$AH$1266,Sheet1!L$1+(Sheet1!$A$1-1)*10,FALSE)="---","---", (ROUND(VLOOKUP($A1244,Sheet1!$B$3:$AH$1266,Sheet1!L$1+(Sheet1!$A$1-1)*10,FALSE),IF(VLOOKUP($A1244,Sheet1!$B$3:$AH$1266,Sheet1!L$1+(Sheet1!$A$1-1)*10,FALSE)&gt;99999,-3,IF(VLOOKUP($A1244,Sheet1!$B$3:$AH$1266,Sheet1!L$1+(Sheet1!$A$1-1)*10,FALSE)&gt;9999,-2,IF(VLOOKUP($A1244,Sheet1!$B$3:$AH$1266,Sheet1!L$1+(Sheet1!$A$1-1)*10,FALSE)&gt;999,-1,0)))))))</f>
        <v>54900</v>
      </c>
      <c r="AC1244" s="392">
        <f>IF(ISNA(VLOOKUP($A1244,Sheet1!$B$3:$AH$1266,Sheet1!M$1+(Sheet1!$A$1-1)*10,FALSE))=TRUE,"---",IF(VLOOKUP($A1244,Sheet1!$B$3:$AH$1266,Sheet1!M$1+(Sheet1!$A$1-1)*10,FALSE)="---","---", (ROUND(VLOOKUP($A1244,Sheet1!$B$3:$AH$1266,Sheet1!M$1+(Sheet1!$A$1-1)*10,FALSE),IF(VLOOKUP($A1244,Sheet1!$B$3:$AH$1266,Sheet1!M$1+(Sheet1!$A$1-1)*10,FALSE)&gt;99999,-3,IF(VLOOKUP($A1244,Sheet1!$B$3:$AH$1266,Sheet1!M$1+(Sheet1!$A$1-1)*10,FALSE)&gt;9999,-2,IF(VLOOKUP($A1244,Sheet1!$B$3:$AH$1266,Sheet1!M$1+(Sheet1!$A$1-1)*10,FALSE)&gt;999,-1,0)))))))</f>
        <v>61000</v>
      </c>
      <c r="AD1244" s="392">
        <f>IF(ISNA(VLOOKUP($A1244,Sheet1!$B$3:$AH$1266,Sheet1!N$1+(Sheet1!$A$1-1)*10,FALSE))=TRUE,"---",IF(VLOOKUP($A1244,Sheet1!$B$3:$AH$1266,Sheet1!N$1+(Sheet1!$A$1-1)*10,FALSE)="---","---", (ROUND(VLOOKUP($A1244,Sheet1!$B$3:$AH$1266,Sheet1!N$1+(Sheet1!$A$1-1)*10,FALSE),IF(VLOOKUP($A1244,Sheet1!$B$3:$AH$1266,Sheet1!N$1+(Sheet1!$A$1-1)*10,FALSE)&gt;99999,-3,IF(VLOOKUP($A1244,Sheet1!$B$3:$AH$1266,Sheet1!N$1+(Sheet1!$A$1-1)*10,FALSE)&gt;9999,-2,IF(VLOOKUP($A1244,Sheet1!$B$3:$AH$1266,Sheet1!N$1+(Sheet1!$A$1-1)*10,FALSE)&gt;999,-1,0)))))))</f>
        <v>69600</v>
      </c>
    </row>
    <row r="1245" spans="1:30" ht="25.5" customHeight="1" x14ac:dyDescent="0.25">
      <c r="A1245" s="303"/>
      <c r="B1245" s="331"/>
      <c r="C1245" s="303"/>
      <c r="D1245" s="303"/>
      <c r="E1245" s="307"/>
      <c r="F1245" s="52" t="s">
        <v>4560</v>
      </c>
      <c r="G1245" s="127" t="s">
        <v>31</v>
      </c>
      <c r="H1245" s="433"/>
      <c r="I1245" s="327"/>
      <c r="J1245" s="376"/>
      <c r="K1245" s="319"/>
      <c r="L1245" s="321"/>
      <c r="M1245" s="323"/>
      <c r="N1245" s="319"/>
      <c r="O1245" s="317" t="e">
        <f t="shared" si="42"/>
        <v>#NUM!</v>
      </c>
      <c r="P1245" s="317" t="e">
        <f>IF(O1245&lt;&gt;"",VLOOKUP($A1245,Sheet4!$A$2:$O$1309,14,FALSE)*100,"")</f>
        <v>#NUM!</v>
      </c>
      <c r="Q1245" s="317" t="e">
        <f>IF(P1245&lt;&gt;"",VLOOKUP($A1245,Sheet4!$A$2:$O$1309,15,FALSE)*100,"")</f>
        <v>#NUM!</v>
      </c>
      <c r="R1245" s="356" t="e">
        <f t="shared" si="43"/>
        <v>#NUM!</v>
      </c>
      <c r="S1245" s="356"/>
      <c r="T1245" s="356"/>
      <c r="U1245" s="392"/>
      <c r="V1245" s="392"/>
      <c r="W1245" s="392"/>
      <c r="X1245" s="392"/>
      <c r="Y1245" s="392"/>
      <c r="Z1245" s="392"/>
      <c r="AA1245" s="392"/>
      <c r="AB1245" s="392"/>
      <c r="AC1245" s="392"/>
      <c r="AD1245" s="392"/>
    </row>
    <row r="1246" spans="1:30" ht="25.5" customHeight="1" x14ac:dyDescent="0.25">
      <c r="A1246" s="133" t="s">
        <v>1838</v>
      </c>
      <c r="B1246" s="141" t="s">
        <v>1839</v>
      </c>
      <c r="C1246" s="133">
        <v>421034</v>
      </c>
      <c r="D1246" s="133">
        <v>784454</v>
      </c>
      <c r="E1246" s="67" t="s">
        <v>3017</v>
      </c>
      <c r="F1246" s="135" t="s">
        <v>4405</v>
      </c>
      <c r="G1246" s="118" t="s">
        <v>160</v>
      </c>
      <c r="H1246" s="136">
        <v>46.4</v>
      </c>
      <c r="I1246" s="119">
        <v>24744</v>
      </c>
      <c r="J1246" s="137" t="s">
        <v>4405</v>
      </c>
      <c r="K1246" s="118" t="s">
        <v>17</v>
      </c>
      <c r="L1246" s="146">
        <v>6700</v>
      </c>
      <c r="M1246" s="123">
        <v>144</v>
      </c>
      <c r="N1246" s="118" t="s">
        <v>20</v>
      </c>
      <c r="O1246" s="71">
        <f t="shared" si="42"/>
        <v>0.8421208219877877</v>
      </c>
      <c r="P1246" s="71">
        <f>IF(O1246&lt;&gt;"",VLOOKUP($A1246,Sheet4!$A$2:$O$1309,14,FALSE)*100,"")</f>
        <v>1.8276060972536201</v>
      </c>
      <c r="Q1246" s="71">
        <f>IF(P1246&lt;&gt;"",VLOOKUP($A1246,Sheet4!$A$2:$O$1309,15,FALSE)*100,"")</f>
        <v>16.528953885191587</v>
      </c>
      <c r="R1246" s="73" t="str">
        <f t="shared" si="43"/>
        <v>&gt;100, &lt;200</v>
      </c>
      <c r="S1246" s="63" t="s">
        <v>4367</v>
      </c>
      <c r="T1246" s="63" t="str">
        <f>IF(ISNA(VLOOKUP(A1246,Sheet1!B$3:C$1266,2,FALSE)=TRUE),"NC",VLOOKUP(A1246,Sheet1!B$3:C$1266,2,FALSE))</f>
        <v>Rural</v>
      </c>
      <c r="U1246" s="66">
        <f>IF(ISNA(VLOOKUP($A1246,Sheet1!$B$3:$AH$1266,Sheet1!E$1+(Sheet1!$A$1-1)*10,FALSE))=TRUE,"---",IF(VLOOKUP($A1246,Sheet1!$B$3:$AH$1266,Sheet1!E$1+(Sheet1!$A$1-1)*10,FALSE)="---","---", (ROUND(VLOOKUP($A1246,Sheet1!$B$3:$AH$1266,Sheet1!E$1+(Sheet1!$A$1-1)*10,FALSE),IF(VLOOKUP($A1246,Sheet1!$B$3:$AH$1266,Sheet1!E$1+(Sheet1!$A$1-1)*10,FALSE)&gt;99999,-3,IF(VLOOKUP($A1246,Sheet1!$B$3:$AH$1266,Sheet1!E$1+(Sheet1!$A$1-1)*10,FALSE)&gt;9999,-2,IF(VLOOKUP($A1246,Sheet1!$B$3:$AH$1266,Sheet1!E$1+(Sheet1!$A$1-1)*10,FALSE)&gt;999,-1,0)))))))</f>
        <v>1480</v>
      </c>
      <c r="V1246" s="66">
        <f>IF(ISNA(VLOOKUP($A1246,Sheet1!$B$3:$AH$1266,Sheet1!F$1+(Sheet1!$A$1-1)*10,FALSE))=TRUE,"---",IF(VLOOKUP($A1246,Sheet1!$B$3:$AH$1266,Sheet1!F$1+(Sheet1!$A$1-1)*10,FALSE)="---","---", (ROUND(VLOOKUP($A1246,Sheet1!$B$3:$AH$1266,Sheet1!F$1+(Sheet1!$A$1-1)*10,FALSE),IF(VLOOKUP($A1246,Sheet1!$B$3:$AH$1266,Sheet1!F$1+(Sheet1!$A$1-1)*10,FALSE)&gt;99999,-3,IF(VLOOKUP($A1246,Sheet1!$B$3:$AH$1266,Sheet1!F$1+(Sheet1!$A$1-1)*10,FALSE)&gt;9999,-2,IF(VLOOKUP($A1246,Sheet1!$B$3:$AH$1266,Sheet1!F$1+(Sheet1!$A$1-1)*10,FALSE)&gt;999,-1,0)))))))</f>
        <v>1740</v>
      </c>
      <c r="W1246" s="66">
        <f>IF(ISNA(VLOOKUP($A1246,Sheet1!$B$3:$AH$1266,Sheet1!G$1+(Sheet1!$A$1-1)*10,FALSE))=TRUE,"---",IF(VLOOKUP($A1246,Sheet1!$B$3:$AH$1266,Sheet1!G$1+(Sheet1!$A$1-1)*10,FALSE)="---","---", (ROUND(VLOOKUP($A1246,Sheet1!$B$3:$AH$1266,Sheet1!G$1+(Sheet1!$A$1-1)*10,FALSE),IF(VLOOKUP($A1246,Sheet1!$B$3:$AH$1266,Sheet1!G$1+(Sheet1!$A$1-1)*10,FALSE)&gt;99999,-3,IF(VLOOKUP($A1246,Sheet1!$B$3:$AH$1266,Sheet1!G$1+(Sheet1!$A$1-1)*10,FALSE)&gt;9999,-2,IF(VLOOKUP($A1246,Sheet1!$B$3:$AH$1266,Sheet1!G$1+(Sheet1!$A$1-1)*10,FALSE)&gt;999,-1,0)))))))</f>
        <v>2090</v>
      </c>
      <c r="X1246" s="66">
        <f>IF(ISNA(VLOOKUP($A1246,Sheet1!$B$3:$AH$1266,Sheet1!H$1+(Sheet1!$A$1-1)*10,FALSE))=TRUE,"---",IF(VLOOKUP($A1246,Sheet1!$B$3:$AH$1266,Sheet1!H$1+(Sheet1!$A$1-1)*10,FALSE)="---","---", (ROUND(VLOOKUP($A1246,Sheet1!$B$3:$AH$1266,Sheet1!H$1+(Sheet1!$A$1-1)*10,FALSE),IF(VLOOKUP($A1246,Sheet1!$B$3:$AH$1266,Sheet1!H$1+(Sheet1!$A$1-1)*10,FALSE)&gt;99999,-3,IF(VLOOKUP($A1246,Sheet1!$B$3:$AH$1266,Sheet1!H$1+(Sheet1!$A$1-1)*10,FALSE)&gt;9999,-2,IF(VLOOKUP($A1246,Sheet1!$B$3:$AH$1266,Sheet1!H$1+(Sheet1!$A$1-1)*10,FALSE)&gt;999,-1,0)))))))</f>
        <v>3080</v>
      </c>
      <c r="Y1246" s="66">
        <f>IF(ISNA(VLOOKUP($A1246,Sheet1!$B$3:$AH$1266,Sheet1!I$1+(Sheet1!$A$1-1)*10,FALSE))=TRUE,"---",IF(VLOOKUP($A1246,Sheet1!$B$3:$AH$1266,Sheet1!I$1+(Sheet1!$A$1-1)*10,FALSE)="---","---", (ROUND(VLOOKUP($A1246,Sheet1!$B$3:$AH$1266,Sheet1!I$1+(Sheet1!$A$1-1)*10,FALSE),IF(VLOOKUP($A1246,Sheet1!$B$3:$AH$1266,Sheet1!I$1+(Sheet1!$A$1-1)*10,FALSE)&gt;99999,-3,IF(VLOOKUP($A1246,Sheet1!$B$3:$AH$1266,Sheet1!I$1+(Sheet1!$A$1-1)*10,FALSE)&gt;9999,-2,IF(VLOOKUP($A1246,Sheet1!$B$3:$AH$1266,Sheet1!I$1+(Sheet1!$A$1-1)*10,FALSE)&gt;999,-1,0)))))))</f>
        <v>3810</v>
      </c>
      <c r="Z1246" s="66">
        <f>IF(ISNA(VLOOKUP($A1246,Sheet1!$B$3:$AH$1266,Sheet1!J$1+(Sheet1!$A$1-1)*10,FALSE))=TRUE,"---",IF(VLOOKUP($A1246,Sheet1!$B$3:$AH$1266,Sheet1!J$1+(Sheet1!$A$1-1)*10,FALSE)="---","---", (ROUND(VLOOKUP($A1246,Sheet1!$B$3:$AH$1266,Sheet1!J$1+(Sheet1!$A$1-1)*10,FALSE),IF(VLOOKUP($A1246,Sheet1!$B$3:$AH$1266,Sheet1!J$1+(Sheet1!$A$1-1)*10,FALSE)&gt;99999,-3,IF(VLOOKUP($A1246,Sheet1!$B$3:$AH$1266,Sheet1!J$1+(Sheet1!$A$1-1)*10,FALSE)&gt;9999,-2,IF(VLOOKUP($A1246,Sheet1!$B$3:$AH$1266,Sheet1!J$1+(Sheet1!$A$1-1)*10,FALSE)&gt;999,-1,0)))))))</f>
        <v>4790</v>
      </c>
      <c r="AA1246" s="66">
        <f>IF(ISNA(VLOOKUP($A1246,Sheet1!$B$3:$AH$1266,Sheet1!K$1+(Sheet1!$A$1-1)*10,FALSE))=TRUE,"---",IF(VLOOKUP($A1246,Sheet1!$B$3:$AH$1266,Sheet1!K$1+(Sheet1!$A$1-1)*10,FALSE)="---","---", (ROUND(VLOOKUP($A1246,Sheet1!$B$3:$AH$1266,Sheet1!K$1+(Sheet1!$A$1-1)*10,FALSE),IF(VLOOKUP($A1246,Sheet1!$B$3:$AH$1266,Sheet1!K$1+(Sheet1!$A$1-1)*10,FALSE)&gt;99999,-3,IF(VLOOKUP($A1246,Sheet1!$B$3:$AH$1266,Sheet1!K$1+(Sheet1!$A$1-1)*10,FALSE)&gt;9999,-2,IF(VLOOKUP($A1246,Sheet1!$B$3:$AH$1266,Sheet1!K$1+(Sheet1!$A$1-1)*10,FALSE)&gt;999,-1,0)))))))</f>
        <v>5630</v>
      </c>
      <c r="AB1246" s="66">
        <f>IF(ISNA(VLOOKUP($A1246,Sheet1!$B$3:$AH$1266,Sheet1!L$1+(Sheet1!$A$1-1)*10,FALSE))=TRUE,"---",IF(VLOOKUP($A1246,Sheet1!$B$3:$AH$1266,Sheet1!L$1+(Sheet1!$A$1-1)*10,FALSE)="---","---", (ROUND(VLOOKUP($A1246,Sheet1!$B$3:$AH$1266,Sheet1!L$1+(Sheet1!$A$1-1)*10,FALSE),IF(VLOOKUP($A1246,Sheet1!$B$3:$AH$1266,Sheet1!L$1+(Sheet1!$A$1-1)*10,FALSE)&gt;99999,-3,IF(VLOOKUP($A1246,Sheet1!$B$3:$AH$1266,Sheet1!L$1+(Sheet1!$A$1-1)*10,FALSE)&gt;9999,-2,IF(VLOOKUP($A1246,Sheet1!$B$3:$AH$1266,Sheet1!L$1+(Sheet1!$A$1-1)*10,FALSE)&gt;999,-1,0)))))))</f>
        <v>6440</v>
      </c>
      <c r="AC1246" s="66">
        <f>IF(ISNA(VLOOKUP($A1246,Sheet1!$B$3:$AH$1266,Sheet1!M$1+(Sheet1!$A$1-1)*10,FALSE))=TRUE,"---",IF(VLOOKUP($A1246,Sheet1!$B$3:$AH$1266,Sheet1!M$1+(Sheet1!$A$1-1)*10,FALSE)="---","---", (ROUND(VLOOKUP($A1246,Sheet1!$B$3:$AH$1266,Sheet1!M$1+(Sheet1!$A$1-1)*10,FALSE),IF(VLOOKUP($A1246,Sheet1!$B$3:$AH$1266,Sheet1!M$1+(Sheet1!$A$1-1)*10,FALSE)&gt;99999,-3,IF(VLOOKUP($A1246,Sheet1!$B$3:$AH$1266,Sheet1!M$1+(Sheet1!$A$1-1)*10,FALSE)&gt;9999,-2,IF(VLOOKUP($A1246,Sheet1!$B$3:$AH$1266,Sheet1!M$1+(Sheet1!$A$1-1)*10,FALSE)&gt;999,-1,0)))))))</f>
        <v>7300</v>
      </c>
      <c r="AD1246" s="66">
        <f>IF(ISNA(VLOOKUP($A1246,Sheet1!$B$3:$AH$1266,Sheet1!N$1+(Sheet1!$A$1-1)*10,FALSE))=TRUE,"---",IF(VLOOKUP($A1246,Sheet1!$B$3:$AH$1266,Sheet1!N$1+(Sheet1!$A$1-1)*10,FALSE)="---","---", (ROUND(VLOOKUP($A1246,Sheet1!$B$3:$AH$1266,Sheet1!N$1+(Sheet1!$A$1-1)*10,FALSE),IF(VLOOKUP($A1246,Sheet1!$B$3:$AH$1266,Sheet1!N$1+(Sheet1!$A$1-1)*10,FALSE)&gt;99999,-3,IF(VLOOKUP($A1246,Sheet1!$B$3:$AH$1266,Sheet1!N$1+(Sheet1!$A$1-1)*10,FALSE)&gt;9999,-2,IF(VLOOKUP($A1246,Sheet1!$B$3:$AH$1266,Sheet1!N$1+(Sheet1!$A$1-1)*10,FALSE)&gt;999,-1,0)))))))</f>
        <v>8510</v>
      </c>
    </row>
    <row r="1247" spans="1:30" ht="25.5" customHeight="1" x14ac:dyDescent="0.25">
      <c r="A1247" s="125" t="s">
        <v>1840</v>
      </c>
      <c r="B1247" s="138" t="s">
        <v>1841</v>
      </c>
      <c r="C1247" s="125">
        <v>420130</v>
      </c>
      <c r="D1247" s="125">
        <v>785741</v>
      </c>
      <c r="E1247" s="70" t="s">
        <v>3017</v>
      </c>
      <c r="F1247" s="139" t="s">
        <v>4405</v>
      </c>
      <c r="G1247" s="127" t="s">
        <v>160</v>
      </c>
      <c r="H1247" s="158">
        <v>15</v>
      </c>
      <c r="I1247" s="112">
        <v>19531</v>
      </c>
      <c r="J1247" s="140" t="s">
        <v>4405</v>
      </c>
      <c r="K1247" s="127" t="s">
        <v>17</v>
      </c>
      <c r="L1247" s="115">
        <v>1700</v>
      </c>
      <c r="M1247" s="116">
        <v>113</v>
      </c>
      <c r="N1247" s="127" t="s">
        <v>160</v>
      </c>
      <c r="O1247" s="68">
        <f t="shared" si="42"/>
        <v>22.171756024684125</v>
      </c>
      <c r="P1247" s="68">
        <f>IF(O1247&lt;&gt;"",VLOOKUP($A1247,Sheet4!$A$2:$O$1309,14,FALSE)*100,"")</f>
        <v>5.5986303008374261</v>
      </c>
      <c r="Q1247" s="68">
        <f>IF(P1247&lt;&gt;"",VLOOKUP($A1247,Sheet4!$A$2:$O$1309,15,FALSE)*100,"")</f>
        <v>43.126233514360109</v>
      </c>
      <c r="R1247" s="74">
        <f t="shared" si="43"/>
        <v>5</v>
      </c>
      <c r="S1247" s="64" t="s">
        <v>4367</v>
      </c>
      <c r="T1247" s="64" t="str">
        <f>IF(ISNA(VLOOKUP(A1247,Sheet1!B$3:C$1266,2,FALSE)=TRUE),"NC",VLOOKUP(A1247,Sheet1!B$3:C$1266,2,FALSE))</f>
        <v>Rural</v>
      </c>
      <c r="U1247" s="65">
        <f>IF(ISNA(VLOOKUP($A1247,Sheet1!$B$3:$AH$1266,Sheet1!E$1+(Sheet1!$A$1-1)*10,FALSE))=TRUE,"---",IF(VLOOKUP($A1247,Sheet1!$B$3:$AH$1266,Sheet1!E$1+(Sheet1!$A$1-1)*10,FALSE)="---","---", (ROUND(VLOOKUP($A1247,Sheet1!$B$3:$AH$1266,Sheet1!E$1+(Sheet1!$A$1-1)*10,FALSE),IF(VLOOKUP($A1247,Sheet1!$B$3:$AH$1266,Sheet1!E$1+(Sheet1!$A$1-1)*10,FALSE)&gt;99999,-3,IF(VLOOKUP($A1247,Sheet1!$B$3:$AH$1266,Sheet1!E$1+(Sheet1!$A$1-1)*10,FALSE)&gt;9999,-2,IF(VLOOKUP($A1247,Sheet1!$B$3:$AH$1266,Sheet1!E$1+(Sheet1!$A$1-1)*10,FALSE)&gt;999,-1,0)))))))</f>
        <v>703</v>
      </c>
      <c r="V1247" s="65">
        <f>IF(ISNA(VLOOKUP($A1247,Sheet1!$B$3:$AH$1266,Sheet1!F$1+(Sheet1!$A$1-1)*10,FALSE))=TRUE,"---",IF(VLOOKUP($A1247,Sheet1!$B$3:$AH$1266,Sheet1!F$1+(Sheet1!$A$1-1)*10,FALSE)="---","---", (ROUND(VLOOKUP($A1247,Sheet1!$B$3:$AH$1266,Sheet1!F$1+(Sheet1!$A$1-1)*10,FALSE),IF(VLOOKUP($A1247,Sheet1!$B$3:$AH$1266,Sheet1!F$1+(Sheet1!$A$1-1)*10,FALSE)&gt;99999,-3,IF(VLOOKUP($A1247,Sheet1!$B$3:$AH$1266,Sheet1!F$1+(Sheet1!$A$1-1)*10,FALSE)&gt;9999,-2,IF(VLOOKUP($A1247,Sheet1!$B$3:$AH$1266,Sheet1!F$1+(Sheet1!$A$1-1)*10,FALSE)&gt;999,-1,0)))))))</f>
        <v>861</v>
      </c>
      <c r="W1247" s="65">
        <f>IF(ISNA(VLOOKUP($A1247,Sheet1!$B$3:$AH$1266,Sheet1!G$1+(Sheet1!$A$1-1)*10,FALSE))=TRUE,"---",IF(VLOOKUP($A1247,Sheet1!$B$3:$AH$1266,Sheet1!G$1+(Sheet1!$A$1-1)*10,FALSE)="---","---", (ROUND(VLOOKUP($A1247,Sheet1!$B$3:$AH$1266,Sheet1!G$1+(Sheet1!$A$1-1)*10,FALSE),IF(VLOOKUP($A1247,Sheet1!$B$3:$AH$1266,Sheet1!G$1+(Sheet1!$A$1-1)*10,FALSE)&gt;99999,-3,IF(VLOOKUP($A1247,Sheet1!$B$3:$AH$1266,Sheet1!G$1+(Sheet1!$A$1-1)*10,FALSE)&gt;9999,-2,IF(VLOOKUP($A1247,Sheet1!$B$3:$AH$1266,Sheet1!G$1+(Sheet1!$A$1-1)*10,FALSE)&gt;999,-1,0)))))))</f>
        <v>1090</v>
      </c>
      <c r="X1247" s="65">
        <f>IF(ISNA(VLOOKUP($A1247,Sheet1!$B$3:$AH$1266,Sheet1!H$1+(Sheet1!$A$1-1)*10,FALSE))=TRUE,"---",IF(VLOOKUP($A1247,Sheet1!$B$3:$AH$1266,Sheet1!H$1+(Sheet1!$A$1-1)*10,FALSE)="---","---", (ROUND(VLOOKUP($A1247,Sheet1!$B$3:$AH$1266,Sheet1!H$1+(Sheet1!$A$1-1)*10,FALSE),IF(VLOOKUP($A1247,Sheet1!$B$3:$AH$1266,Sheet1!H$1+(Sheet1!$A$1-1)*10,FALSE)&gt;99999,-3,IF(VLOOKUP($A1247,Sheet1!$B$3:$AH$1266,Sheet1!H$1+(Sheet1!$A$1-1)*10,FALSE)&gt;9999,-2,IF(VLOOKUP($A1247,Sheet1!$B$3:$AH$1266,Sheet1!H$1+(Sheet1!$A$1-1)*10,FALSE)&gt;999,-1,0)))))))</f>
        <v>1760</v>
      </c>
      <c r="Y1247" s="65">
        <f>IF(ISNA(VLOOKUP($A1247,Sheet1!$B$3:$AH$1266,Sheet1!I$1+(Sheet1!$A$1-1)*10,FALSE))=TRUE,"---",IF(VLOOKUP($A1247,Sheet1!$B$3:$AH$1266,Sheet1!I$1+(Sheet1!$A$1-1)*10,FALSE)="---","---", (ROUND(VLOOKUP($A1247,Sheet1!$B$3:$AH$1266,Sheet1!I$1+(Sheet1!$A$1-1)*10,FALSE),IF(VLOOKUP($A1247,Sheet1!$B$3:$AH$1266,Sheet1!I$1+(Sheet1!$A$1-1)*10,FALSE)&gt;99999,-3,IF(VLOOKUP($A1247,Sheet1!$B$3:$AH$1266,Sheet1!I$1+(Sheet1!$A$1-1)*10,FALSE)&gt;9999,-2,IF(VLOOKUP($A1247,Sheet1!$B$3:$AH$1266,Sheet1!I$1+(Sheet1!$A$1-1)*10,FALSE)&gt;999,-1,0)))))))</f>
        <v>2300</v>
      </c>
      <c r="Z1247" s="65">
        <f>IF(ISNA(VLOOKUP($A1247,Sheet1!$B$3:$AH$1266,Sheet1!J$1+(Sheet1!$A$1-1)*10,FALSE))=TRUE,"---",IF(VLOOKUP($A1247,Sheet1!$B$3:$AH$1266,Sheet1!J$1+(Sheet1!$A$1-1)*10,FALSE)="---","---", (ROUND(VLOOKUP($A1247,Sheet1!$B$3:$AH$1266,Sheet1!J$1+(Sheet1!$A$1-1)*10,FALSE),IF(VLOOKUP($A1247,Sheet1!$B$3:$AH$1266,Sheet1!J$1+(Sheet1!$A$1-1)*10,FALSE)&gt;99999,-3,IF(VLOOKUP($A1247,Sheet1!$B$3:$AH$1266,Sheet1!J$1+(Sheet1!$A$1-1)*10,FALSE)&gt;9999,-2,IF(VLOOKUP($A1247,Sheet1!$B$3:$AH$1266,Sheet1!J$1+(Sheet1!$A$1-1)*10,FALSE)&gt;999,-1,0)))))))</f>
        <v>3040</v>
      </c>
      <c r="AA1247" s="65">
        <f>IF(ISNA(VLOOKUP($A1247,Sheet1!$B$3:$AH$1266,Sheet1!K$1+(Sheet1!$A$1-1)*10,FALSE))=TRUE,"---",IF(VLOOKUP($A1247,Sheet1!$B$3:$AH$1266,Sheet1!K$1+(Sheet1!$A$1-1)*10,FALSE)="---","---", (ROUND(VLOOKUP($A1247,Sheet1!$B$3:$AH$1266,Sheet1!K$1+(Sheet1!$A$1-1)*10,FALSE),IF(VLOOKUP($A1247,Sheet1!$B$3:$AH$1266,Sheet1!K$1+(Sheet1!$A$1-1)*10,FALSE)&gt;99999,-3,IF(VLOOKUP($A1247,Sheet1!$B$3:$AH$1266,Sheet1!K$1+(Sheet1!$A$1-1)*10,FALSE)&gt;9999,-2,IF(VLOOKUP($A1247,Sheet1!$B$3:$AH$1266,Sheet1!K$1+(Sheet1!$A$1-1)*10,FALSE)&gt;999,-1,0)))))))</f>
        <v>3700</v>
      </c>
      <c r="AB1247" s="65">
        <f>IF(ISNA(VLOOKUP($A1247,Sheet1!$B$3:$AH$1266,Sheet1!L$1+(Sheet1!$A$1-1)*10,FALSE))=TRUE,"---",IF(VLOOKUP($A1247,Sheet1!$B$3:$AH$1266,Sheet1!L$1+(Sheet1!$A$1-1)*10,FALSE)="---","---", (ROUND(VLOOKUP($A1247,Sheet1!$B$3:$AH$1266,Sheet1!L$1+(Sheet1!$A$1-1)*10,FALSE),IF(VLOOKUP($A1247,Sheet1!$B$3:$AH$1266,Sheet1!L$1+(Sheet1!$A$1-1)*10,FALSE)&gt;99999,-3,IF(VLOOKUP($A1247,Sheet1!$B$3:$AH$1266,Sheet1!L$1+(Sheet1!$A$1-1)*10,FALSE)&gt;9999,-2,IF(VLOOKUP($A1247,Sheet1!$B$3:$AH$1266,Sheet1!L$1+(Sheet1!$A$1-1)*10,FALSE)&gt;999,-1,0)))))))</f>
        <v>4360</v>
      </c>
      <c r="AC1247" s="65">
        <f>IF(ISNA(VLOOKUP($A1247,Sheet1!$B$3:$AH$1266,Sheet1!M$1+(Sheet1!$A$1-1)*10,FALSE))=TRUE,"---",IF(VLOOKUP($A1247,Sheet1!$B$3:$AH$1266,Sheet1!M$1+(Sheet1!$A$1-1)*10,FALSE)="---","---", (ROUND(VLOOKUP($A1247,Sheet1!$B$3:$AH$1266,Sheet1!M$1+(Sheet1!$A$1-1)*10,FALSE),IF(VLOOKUP($A1247,Sheet1!$B$3:$AH$1266,Sheet1!M$1+(Sheet1!$A$1-1)*10,FALSE)&gt;99999,-3,IF(VLOOKUP($A1247,Sheet1!$B$3:$AH$1266,Sheet1!M$1+(Sheet1!$A$1-1)*10,FALSE)&gt;9999,-2,IF(VLOOKUP($A1247,Sheet1!$B$3:$AH$1266,Sheet1!M$1+(Sheet1!$A$1-1)*10,FALSE)&gt;999,-1,0)))))))</f>
        <v>5070</v>
      </c>
      <c r="AD1247" s="65">
        <f>IF(ISNA(VLOOKUP($A1247,Sheet1!$B$3:$AH$1266,Sheet1!N$1+(Sheet1!$A$1-1)*10,FALSE))=TRUE,"---",IF(VLOOKUP($A1247,Sheet1!$B$3:$AH$1266,Sheet1!N$1+(Sheet1!$A$1-1)*10,FALSE)="---","---", (ROUND(VLOOKUP($A1247,Sheet1!$B$3:$AH$1266,Sheet1!N$1+(Sheet1!$A$1-1)*10,FALSE),IF(VLOOKUP($A1247,Sheet1!$B$3:$AH$1266,Sheet1!N$1+(Sheet1!$A$1-1)*10,FALSE)&gt;99999,-3,IF(VLOOKUP($A1247,Sheet1!$B$3:$AH$1266,Sheet1!N$1+(Sheet1!$A$1-1)*10,FALSE)&gt;9999,-2,IF(VLOOKUP($A1247,Sheet1!$B$3:$AH$1266,Sheet1!N$1+(Sheet1!$A$1-1)*10,FALSE)&gt;999,-1,0)))))))</f>
        <v>6100</v>
      </c>
    </row>
    <row r="1248" spans="1:30" ht="25.5" customHeight="1" x14ac:dyDescent="0.25">
      <c r="A1248" s="304" t="s">
        <v>1842</v>
      </c>
      <c r="B1248" s="393" t="s">
        <v>1843</v>
      </c>
      <c r="C1248" s="304">
        <v>422155</v>
      </c>
      <c r="D1248" s="304">
        <v>791016</v>
      </c>
      <c r="E1248" s="305" t="s">
        <v>3023</v>
      </c>
      <c r="F1248" s="345" t="s">
        <v>4811</v>
      </c>
      <c r="G1248" s="351" t="s">
        <v>286</v>
      </c>
      <c r="H1248" s="348">
        <v>6.84</v>
      </c>
      <c r="I1248" s="119">
        <v>29112</v>
      </c>
      <c r="J1248" s="120">
        <v>18.420000000000002</v>
      </c>
      <c r="K1248" s="118" t="s">
        <v>20</v>
      </c>
      <c r="L1248" s="122">
        <v>860</v>
      </c>
      <c r="M1248" s="123">
        <v>126</v>
      </c>
      <c r="N1248" s="118" t="s">
        <v>17</v>
      </c>
      <c r="O1248" s="71">
        <f t="shared" si="42"/>
        <v>15.509223407466754</v>
      </c>
      <c r="P1248" s="71">
        <f>IF(O1248&lt;&gt;"",VLOOKUP($A1248,Sheet4!$A$2:$O$1309,14,FALSE)*100,"")</f>
        <v>4.6536456156091806</v>
      </c>
      <c r="Q1248" s="71">
        <f>IF(P1248&lt;&gt;"",VLOOKUP($A1248,Sheet4!$A$2:$O$1309,15,FALSE)*100,"")</f>
        <v>37.297733469488236</v>
      </c>
      <c r="R1248" s="73">
        <f t="shared" si="43"/>
        <v>6</v>
      </c>
      <c r="S1248" s="357" t="s">
        <v>4367</v>
      </c>
      <c r="T1248" s="357" t="str">
        <f>IF(ISNA(VLOOKUP(A1248,Sheet1!B$3:C$1266,2,FALSE)=TRUE),"NC",VLOOKUP(A1248,Sheet1!B$3:C$1266,2,FALSE))</f>
        <v>Rural</v>
      </c>
      <c r="U1248" s="385">
        <f>IF(ISNA(VLOOKUP($A1248,Sheet1!$B$3:$AH$1266,Sheet1!E$1+(Sheet1!$A$1-1)*10,FALSE))=TRUE,"---",IF(VLOOKUP($A1248,Sheet1!$B$3:$AH$1266,Sheet1!E$1+(Sheet1!$A$1-1)*10,FALSE)="---","---", (ROUND(VLOOKUP($A1248,Sheet1!$B$3:$AH$1266,Sheet1!E$1+(Sheet1!$A$1-1)*10,FALSE),IF(VLOOKUP($A1248,Sheet1!$B$3:$AH$1266,Sheet1!E$1+(Sheet1!$A$1-1)*10,FALSE)&gt;99999,-3,IF(VLOOKUP($A1248,Sheet1!$B$3:$AH$1266,Sheet1!E$1+(Sheet1!$A$1-1)*10,FALSE)&gt;9999,-2,IF(VLOOKUP($A1248,Sheet1!$B$3:$AH$1266,Sheet1!E$1+(Sheet1!$A$1-1)*10,FALSE)&gt;999,-1,0)))))))</f>
        <v>297</v>
      </c>
      <c r="V1248" s="385">
        <f>IF(ISNA(VLOOKUP($A1248,Sheet1!$B$3:$AH$1266,Sheet1!F$1+(Sheet1!$A$1-1)*10,FALSE))=TRUE,"---",IF(VLOOKUP($A1248,Sheet1!$B$3:$AH$1266,Sheet1!F$1+(Sheet1!$A$1-1)*10,FALSE)="---","---", (ROUND(VLOOKUP($A1248,Sheet1!$B$3:$AH$1266,Sheet1!F$1+(Sheet1!$A$1-1)*10,FALSE),IF(VLOOKUP($A1248,Sheet1!$B$3:$AH$1266,Sheet1!F$1+(Sheet1!$A$1-1)*10,FALSE)&gt;99999,-3,IF(VLOOKUP($A1248,Sheet1!$B$3:$AH$1266,Sheet1!F$1+(Sheet1!$A$1-1)*10,FALSE)&gt;9999,-2,IF(VLOOKUP($A1248,Sheet1!$B$3:$AH$1266,Sheet1!F$1+(Sheet1!$A$1-1)*10,FALSE)&gt;999,-1,0)))))))</f>
        <v>366</v>
      </c>
      <c r="W1248" s="385">
        <f>IF(ISNA(VLOOKUP($A1248,Sheet1!$B$3:$AH$1266,Sheet1!G$1+(Sheet1!$A$1-1)*10,FALSE))=TRUE,"---",IF(VLOOKUP($A1248,Sheet1!$B$3:$AH$1266,Sheet1!G$1+(Sheet1!$A$1-1)*10,FALSE)="---","---", (ROUND(VLOOKUP($A1248,Sheet1!$B$3:$AH$1266,Sheet1!G$1+(Sheet1!$A$1-1)*10,FALSE),IF(VLOOKUP($A1248,Sheet1!$B$3:$AH$1266,Sheet1!G$1+(Sheet1!$A$1-1)*10,FALSE)&gt;99999,-3,IF(VLOOKUP($A1248,Sheet1!$B$3:$AH$1266,Sheet1!G$1+(Sheet1!$A$1-1)*10,FALSE)&gt;9999,-2,IF(VLOOKUP($A1248,Sheet1!$B$3:$AH$1266,Sheet1!G$1+(Sheet1!$A$1-1)*10,FALSE)&gt;999,-1,0)))))))</f>
        <v>467</v>
      </c>
      <c r="X1248" s="385">
        <f>IF(ISNA(VLOOKUP($A1248,Sheet1!$B$3:$AH$1266,Sheet1!H$1+(Sheet1!$A$1-1)*10,FALSE))=TRUE,"---",IF(VLOOKUP($A1248,Sheet1!$B$3:$AH$1266,Sheet1!H$1+(Sheet1!$A$1-1)*10,FALSE)="---","---", (ROUND(VLOOKUP($A1248,Sheet1!$B$3:$AH$1266,Sheet1!H$1+(Sheet1!$A$1-1)*10,FALSE),IF(VLOOKUP($A1248,Sheet1!$B$3:$AH$1266,Sheet1!H$1+(Sheet1!$A$1-1)*10,FALSE)&gt;99999,-3,IF(VLOOKUP($A1248,Sheet1!$B$3:$AH$1266,Sheet1!H$1+(Sheet1!$A$1-1)*10,FALSE)&gt;9999,-2,IF(VLOOKUP($A1248,Sheet1!$B$3:$AH$1266,Sheet1!H$1+(Sheet1!$A$1-1)*10,FALSE)&gt;999,-1,0)))))))</f>
        <v>763</v>
      </c>
      <c r="Y1248" s="385">
        <f>IF(ISNA(VLOOKUP($A1248,Sheet1!$B$3:$AH$1266,Sheet1!I$1+(Sheet1!$A$1-1)*10,FALSE))=TRUE,"---",IF(VLOOKUP($A1248,Sheet1!$B$3:$AH$1266,Sheet1!I$1+(Sheet1!$A$1-1)*10,FALSE)="---","---", (ROUND(VLOOKUP($A1248,Sheet1!$B$3:$AH$1266,Sheet1!I$1+(Sheet1!$A$1-1)*10,FALSE),IF(VLOOKUP($A1248,Sheet1!$B$3:$AH$1266,Sheet1!I$1+(Sheet1!$A$1-1)*10,FALSE)&gt;99999,-3,IF(VLOOKUP($A1248,Sheet1!$B$3:$AH$1266,Sheet1!I$1+(Sheet1!$A$1-1)*10,FALSE)&gt;9999,-2,IF(VLOOKUP($A1248,Sheet1!$B$3:$AH$1266,Sheet1!I$1+(Sheet1!$A$1-1)*10,FALSE)&gt;999,-1,0)))))))</f>
        <v>996</v>
      </c>
      <c r="Z1248" s="385">
        <f>IF(ISNA(VLOOKUP($A1248,Sheet1!$B$3:$AH$1266,Sheet1!J$1+(Sheet1!$A$1-1)*10,FALSE))=TRUE,"---",IF(VLOOKUP($A1248,Sheet1!$B$3:$AH$1266,Sheet1!J$1+(Sheet1!$A$1-1)*10,FALSE)="---","---", (ROUND(VLOOKUP($A1248,Sheet1!$B$3:$AH$1266,Sheet1!J$1+(Sheet1!$A$1-1)*10,FALSE),IF(VLOOKUP($A1248,Sheet1!$B$3:$AH$1266,Sheet1!J$1+(Sheet1!$A$1-1)*10,FALSE)&gt;99999,-3,IF(VLOOKUP($A1248,Sheet1!$B$3:$AH$1266,Sheet1!J$1+(Sheet1!$A$1-1)*10,FALSE)&gt;9999,-2,IF(VLOOKUP($A1248,Sheet1!$B$3:$AH$1266,Sheet1!J$1+(Sheet1!$A$1-1)*10,FALSE)&gt;999,-1,0)))))))</f>
        <v>1320</v>
      </c>
      <c r="AA1248" s="385">
        <f>IF(ISNA(VLOOKUP($A1248,Sheet1!$B$3:$AH$1266,Sheet1!K$1+(Sheet1!$A$1-1)*10,FALSE))=TRUE,"---",IF(VLOOKUP($A1248,Sheet1!$B$3:$AH$1266,Sheet1!K$1+(Sheet1!$A$1-1)*10,FALSE)="---","---", (ROUND(VLOOKUP($A1248,Sheet1!$B$3:$AH$1266,Sheet1!K$1+(Sheet1!$A$1-1)*10,FALSE),IF(VLOOKUP($A1248,Sheet1!$B$3:$AH$1266,Sheet1!K$1+(Sheet1!$A$1-1)*10,FALSE)&gt;99999,-3,IF(VLOOKUP($A1248,Sheet1!$B$3:$AH$1266,Sheet1!K$1+(Sheet1!$A$1-1)*10,FALSE)&gt;9999,-2,IF(VLOOKUP($A1248,Sheet1!$B$3:$AH$1266,Sheet1!K$1+(Sheet1!$A$1-1)*10,FALSE)&gt;999,-1,0)))))))</f>
        <v>1600</v>
      </c>
      <c r="AB1248" s="385">
        <f>IF(ISNA(VLOOKUP($A1248,Sheet1!$B$3:$AH$1266,Sheet1!L$1+(Sheet1!$A$1-1)*10,FALSE))=TRUE,"---",IF(VLOOKUP($A1248,Sheet1!$B$3:$AH$1266,Sheet1!L$1+(Sheet1!$A$1-1)*10,FALSE)="---","---", (ROUND(VLOOKUP($A1248,Sheet1!$B$3:$AH$1266,Sheet1!L$1+(Sheet1!$A$1-1)*10,FALSE),IF(VLOOKUP($A1248,Sheet1!$B$3:$AH$1266,Sheet1!L$1+(Sheet1!$A$1-1)*10,FALSE)&gt;99999,-3,IF(VLOOKUP($A1248,Sheet1!$B$3:$AH$1266,Sheet1!L$1+(Sheet1!$A$1-1)*10,FALSE)&gt;9999,-2,IF(VLOOKUP($A1248,Sheet1!$B$3:$AH$1266,Sheet1!L$1+(Sheet1!$A$1-1)*10,FALSE)&gt;999,-1,0)))))))</f>
        <v>1880</v>
      </c>
      <c r="AC1248" s="385">
        <f>IF(ISNA(VLOOKUP($A1248,Sheet1!$B$3:$AH$1266,Sheet1!M$1+(Sheet1!$A$1-1)*10,FALSE))=TRUE,"---",IF(VLOOKUP($A1248,Sheet1!$B$3:$AH$1266,Sheet1!M$1+(Sheet1!$A$1-1)*10,FALSE)="---","---", (ROUND(VLOOKUP($A1248,Sheet1!$B$3:$AH$1266,Sheet1!M$1+(Sheet1!$A$1-1)*10,FALSE),IF(VLOOKUP($A1248,Sheet1!$B$3:$AH$1266,Sheet1!M$1+(Sheet1!$A$1-1)*10,FALSE)&gt;99999,-3,IF(VLOOKUP($A1248,Sheet1!$B$3:$AH$1266,Sheet1!M$1+(Sheet1!$A$1-1)*10,FALSE)&gt;9999,-2,IF(VLOOKUP($A1248,Sheet1!$B$3:$AH$1266,Sheet1!M$1+(Sheet1!$A$1-1)*10,FALSE)&gt;999,-1,0)))))))</f>
        <v>2180</v>
      </c>
      <c r="AD1248" s="385">
        <f>IF(ISNA(VLOOKUP($A1248,Sheet1!$B$3:$AH$1266,Sheet1!N$1+(Sheet1!$A$1-1)*10,FALSE))=TRUE,"---",IF(VLOOKUP($A1248,Sheet1!$B$3:$AH$1266,Sheet1!N$1+(Sheet1!$A$1-1)*10,FALSE)="---","---", (ROUND(VLOOKUP($A1248,Sheet1!$B$3:$AH$1266,Sheet1!N$1+(Sheet1!$A$1-1)*10,FALSE),IF(VLOOKUP($A1248,Sheet1!$B$3:$AH$1266,Sheet1!N$1+(Sheet1!$A$1-1)*10,FALSE)&gt;99999,-3,IF(VLOOKUP($A1248,Sheet1!$B$3:$AH$1266,Sheet1!N$1+(Sheet1!$A$1-1)*10,FALSE)&gt;9999,-2,IF(VLOOKUP($A1248,Sheet1!$B$3:$AH$1266,Sheet1!N$1+(Sheet1!$A$1-1)*10,FALSE)&gt;999,-1,0)))))))</f>
        <v>2620</v>
      </c>
    </row>
    <row r="1249" spans="1:30" ht="25.5" customHeight="1" x14ac:dyDescent="0.25">
      <c r="A1249" s="304"/>
      <c r="B1249" s="346"/>
      <c r="C1249" s="304"/>
      <c r="D1249" s="304"/>
      <c r="E1249" s="305" t="e">
        <v>#N/A</v>
      </c>
      <c r="F1249" s="346"/>
      <c r="G1249" s="352"/>
      <c r="H1249" s="348"/>
      <c r="I1249" s="119">
        <v>29075</v>
      </c>
      <c r="J1249" s="120">
        <v>18.72</v>
      </c>
      <c r="K1249" s="121" t="s">
        <v>4405</v>
      </c>
      <c r="L1249" s="122">
        <v>820</v>
      </c>
      <c r="M1249" s="123">
        <v>120</v>
      </c>
      <c r="N1249" s="118" t="s">
        <v>112</v>
      </c>
      <c r="O1249" s="71" t="s">
        <v>4405</v>
      </c>
      <c r="P1249" s="71" t="s">
        <v>4405</v>
      </c>
      <c r="Q1249" s="71" t="s">
        <v>4405</v>
      </c>
      <c r="R1249" s="73" t="s">
        <v>4405</v>
      </c>
      <c r="S1249" s="357" t="e">
        <v>#N/A</v>
      </c>
      <c r="T1249" s="357" t="str">
        <f>IF(ISNA(VLOOKUP(A1249,Sheet1!B$3:C$1266,2,FALSE)=TRUE),"ND",VLOOKUP(A1249,Sheet1!B$3:C$1266,2,FALSE))</f>
        <v>ND</v>
      </c>
      <c r="U1249" s="385" t="str">
        <f>IF(ISNA(VLOOKUP($A1249,Sheet1!$B$3:$AH$1266,Sheet1!E$1+(Sheet1!$A$1-1)*10,FALSE))=TRUE,"---",IF(VLOOKUP($A1249,Sheet1!$B$3:$AH$1266,Sheet1!E$1+(Sheet1!$A$1-1)*10,FALSE)="---","---", (ROUND(VLOOKUP($A1249,Sheet1!$B$3:$AH$1266,Sheet1!E$1+(Sheet1!$A$1-1)*10,FALSE),IF(VLOOKUP($A1249,Sheet1!$B$3:$AH$1266,Sheet1!E$1+(Sheet1!$A$1-1)*10,FALSE)&gt;99999,-3,IF(VLOOKUP($A1249,Sheet1!$B$3:$AH$1266,Sheet1!E$1+(Sheet1!$A$1-1)*10,FALSE)&gt;9999,-2,IF(VLOOKUP($A1249,Sheet1!$B$3:$AH$1266,Sheet1!E$1+(Sheet1!$A$1-1)*10,FALSE)&gt;999,-1,0)))))))</f>
        <v>---</v>
      </c>
      <c r="V1249" s="385" t="str">
        <f>IF(ISNA(VLOOKUP($A1249,Sheet1!$B$3:$AH$1266,Sheet1!F$1+(Sheet1!$A$1-1)*10,FALSE))=TRUE,"---",IF(VLOOKUP($A1249,Sheet1!$B$3:$AH$1266,Sheet1!F$1+(Sheet1!$A$1-1)*10,FALSE)="---","---", (ROUND(VLOOKUP($A1249,Sheet1!$B$3:$AH$1266,Sheet1!F$1+(Sheet1!$A$1-1)*10,FALSE),IF(VLOOKUP($A1249,Sheet1!$B$3:$AH$1266,Sheet1!F$1+(Sheet1!$A$1-1)*10,FALSE)&gt;99999,-3,IF(VLOOKUP($A1249,Sheet1!$B$3:$AH$1266,Sheet1!F$1+(Sheet1!$A$1-1)*10,FALSE)&gt;9999,-2,IF(VLOOKUP($A1249,Sheet1!$B$3:$AH$1266,Sheet1!F$1+(Sheet1!$A$1-1)*10,FALSE)&gt;999,-1,0)))))))</f>
        <v>---</v>
      </c>
      <c r="W1249" s="385" t="str">
        <f>IF(ISNA(VLOOKUP($A1249,Sheet1!$B$3:$AH$1266,Sheet1!G$1+(Sheet1!$A$1-1)*10,FALSE))=TRUE,"---",IF(VLOOKUP($A1249,Sheet1!$B$3:$AH$1266,Sheet1!G$1+(Sheet1!$A$1-1)*10,FALSE)="---","---", (ROUND(VLOOKUP($A1249,Sheet1!$B$3:$AH$1266,Sheet1!G$1+(Sheet1!$A$1-1)*10,FALSE),IF(VLOOKUP($A1249,Sheet1!$B$3:$AH$1266,Sheet1!G$1+(Sheet1!$A$1-1)*10,FALSE)&gt;99999,-3,IF(VLOOKUP($A1249,Sheet1!$B$3:$AH$1266,Sheet1!G$1+(Sheet1!$A$1-1)*10,FALSE)&gt;9999,-2,IF(VLOOKUP($A1249,Sheet1!$B$3:$AH$1266,Sheet1!G$1+(Sheet1!$A$1-1)*10,FALSE)&gt;999,-1,0)))))))</f>
        <v>---</v>
      </c>
      <c r="X1249" s="385" t="str">
        <f>IF(ISNA(VLOOKUP($A1249,Sheet1!$B$3:$AH$1266,Sheet1!H$1+(Sheet1!$A$1-1)*10,FALSE))=TRUE,"---",IF(VLOOKUP($A1249,Sheet1!$B$3:$AH$1266,Sheet1!H$1+(Sheet1!$A$1-1)*10,FALSE)="---","---", (ROUND(VLOOKUP($A1249,Sheet1!$B$3:$AH$1266,Sheet1!H$1+(Sheet1!$A$1-1)*10,FALSE),IF(VLOOKUP($A1249,Sheet1!$B$3:$AH$1266,Sheet1!H$1+(Sheet1!$A$1-1)*10,FALSE)&gt;99999,-3,IF(VLOOKUP($A1249,Sheet1!$B$3:$AH$1266,Sheet1!H$1+(Sheet1!$A$1-1)*10,FALSE)&gt;9999,-2,IF(VLOOKUP($A1249,Sheet1!$B$3:$AH$1266,Sheet1!H$1+(Sheet1!$A$1-1)*10,FALSE)&gt;999,-1,0)))))))</f>
        <v>---</v>
      </c>
      <c r="Y1249" s="385" t="str">
        <f>IF(ISNA(VLOOKUP($A1249,Sheet1!$B$3:$AH$1266,Sheet1!I$1+(Sheet1!$A$1-1)*10,FALSE))=TRUE,"---",IF(VLOOKUP($A1249,Sheet1!$B$3:$AH$1266,Sheet1!I$1+(Sheet1!$A$1-1)*10,FALSE)="---","---", (ROUND(VLOOKUP($A1249,Sheet1!$B$3:$AH$1266,Sheet1!I$1+(Sheet1!$A$1-1)*10,FALSE),IF(VLOOKUP($A1249,Sheet1!$B$3:$AH$1266,Sheet1!I$1+(Sheet1!$A$1-1)*10,FALSE)&gt;99999,-3,IF(VLOOKUP($A1249,Sheet1!$B$3:$AH$1266,Sheet1!I$1+(Sheet1!$A$1-1)*10,FALSE)&gt;9999,-2,IF(VLOOKUP($A1249,Sheet1!$B$3:$AH$1266,Sheet1!I$1+(Sheet1!$A$1-1)*10,FALSE)&gt;999,-1,0)))))))</f>
        <v>---</v>
      </c>
      <c r="Z1249" s="385" t="str">
        <f>IF(ISNA(VLOOKUP($A1249,Sheet1!$B$3:$AH$1266,Sheet1!J$1+(Sheet1!$A$1-1)*10,FALSE))=TRUE,"---",IF(VLOOKUP($A1249,Sheet1!$B$3:$AH$1266,Sheet1!J$1+(Sheet1!$A$1-1)*10,FALSE)="---","---", (ROUND(VLOOKUP($A1249,Sheet1!$B$3:$AH$1266,Sheet1!J$1+(Sheet1!$A$1-1)*10,FALSE),IF(VLOOKUP($A1249,Sheet1!$B$3:$AH$1266,Sheet1!J$1+(Sheet1!$A$1-1)*10,FALSE)&gt;99999,-3,IF(VLOOKUP($A1249,Sheet1!$B$3:$AH$1266,Sheet1!J$1+(Sheet1!$A$1-1)*10,FALSE)&gt;9999,-2,IF(VLOOKUP($A1249,Sheet1!$B$3:$AH$1266,Sheet1!J$1+(Sheet1!$A$1-1)*10,FALSE)&gt;999,-1,0)))))))</f>
        <v>---</v>
      </c>
      <c r="AA1249" s="385" t="str">
        <f>IF(ISNA(VLOOKUP($A1249,Sheet1!$B$3:$AH$1266,Sheet1!K$1+(Sheet1!$A$1-1)*10,FALSE))=TRUE,"---",IF(VLOOKUP($A1249,Sheet1!$B$3:$AH$1266,Sheet1!K$1+(Sheet1!$A$1-1)*10,FALSE)="---","---", (ROUND(VLOOKUP($A1249,Sheet1!$B$3:$AH$1266,Sheet1!K$1+(Sheet1!$A$1-1)*10,FALSE),IF(VLOOKUP($A1249,Sheet1!$B$3:$AH$1266,Sheet1!K$1+(Sheet1!$A$1-1)*10,FALSE)&gt;99999,-3,IF(VLOOKUP($A1249,Sheet1!$B$3:$AH$1266,Sheet1!K$1+(Sheet1!$A$1-1)*10,FALSE)&gt;9999,-2,IF(VLOOKUP($A1249,Sheet1!$B$3:$AH$1266,Sheet1!K$1+(Sheet1!$A$1-1)*10,FALSE)&gt;999,-1,0)))))))</f>
        <v>---</v>
      </c>
      <c r="AB1249" s="385" t="str">
        <f>IF(ISNA(VLOOKUP($A1249,Sheet1!$B$3:$AH$1266,Sheet1!L$1+(Sheet1!$A$1-1)*10,FALSE))=TRUE,"---",IF(VLOOKUP($A1249,Sheet1!$B$3:$AH$1266,Sheet1!L$1+(Sheet1!$A$1-1)*10,FALSE)="---","---", (ROUND(VLOOKUP($A1249,Sheet1!$B$3:$AH$1266,Sheet1!L$1+(Sheet1!$A$1-1)*10,FALSE),IF(VLOOKUP($A1249,Sheet1!$B$3:$AH$1266,Sheet1!L$1+(Sheet1!$A$1-1)*10,FALSE)&gt;99999,-3,IF(VLOOKUP($A1249,Sheet1!$B$3:$AH$1266,Sheet1!L$1+(Sheet1!$A$1-1)*10,FALSE)&gt;9999,-2,IF(VLOOKUP($A1249,Sheet1!$B$3:$AH$1266,Sheet1!L$1+(Sheet1!$A$1-1)*10,FALSE)&gt;999,-1,0)))))))</f>
        <v>---</v>
      </c>
      <c r="AC1249" s="385" t="str">
        <f>IF(ISNA(VLOOKUP($A1249,Sheet1!$B$3:$AH$1266,Sheet1!M$1+(Sheet1!$A$1-1)*10,FALSE))=TRUE,"---",IF(VLOOKUP($A1249,Sheet1!$B$3:$AH$1266,Sheet1!M$1+(Sheet1!$A$1-1)*10,FALSE)="---","---", (ROUND(VLOOKUP($A1249,Sheet1!$B$3:$AH$1266,Sheet1!M$1+(Sheet1!$A$1-1)*10,FALSE),IF(VLOOKUP($A1249,Sheet1!$B$3:$AH$1266,Sheet1!M$1+(Sheet1!$A$1-1)*10,FALSE)&gt;99999,-3,IF(VLOOKUP($A1249,Sheet1!$B$3:$AH$1266,Sheet1!M$1+(Sheet1!$A$1-1)*10,FALSE)&gt;9999,-2,IF(VLOOKUP($A1249,Sheet1!$B$3:$AH$1266,Sheet1!M$1+(Sheet1!$A$1-1)*10,FALSE)&gt;999,-1,0)))))))</f>
        <v>---</v>
      </c>
      <c r="AD1249" s="385" t="str">
        <f>IF(ISNA(VLOOKUP($A1249,Sheet1!$B$3:$AH$1266,Sheet1!N$1+(Sheet1!$A$1-1)*10,FALSE))=TRUE,"---",IF(VLOOKUP($A1249,Sheet1!$B$3:$AH$1266,Sheet1!N$1+(Sheet1!$A$1-1)*10,FALSE)="---","---", (ROUND(VLOOKUP($A1249,Sheet1!$B$3:$AH$1266,Sheet1!N$1+(Sheet1!$A$1-1)*10,FALSE),IF(VLOOKUP($A1249,Sheet1!$B$3:$AH$1266,Sheet1!N$1+(Sheet1!$A$1-1)*10,FALSE)&gt;99999,-3,IF(VLOOKUP($A1249,Sheet1!$B$3:$AH$1266,Sheet1!N$1+(Sheet1!$A$1-1)*10,FALSE)&gt;9999,-2,IF(VLOOKUP($A1249,Sheet1!$B$3:$AH$1266,Sheet1!N$1+(Sheet1!$A$1-1)*10,FALSE)&gt;999,-1,0)))))))</f>
        <v>---</v>
      </c>
    </row>
    <row r="1250" spans="1:30" ht="25.5" customHeight="1" x14ac:dyDescent="0.25">
      <c r="A1250" s="125" t="s">
        <v>1844</v>
      </c>
      <c r="B1250" s="138" t="s">
        <v>1845</v>
      </c>
      <c r="C1250" s="125">
        <v>421433</v>
      </c>
      <c r="D1250" s="125">
        <v>790804</v>
      </c>
      <c r="E1250" s="70" t="s">
        <v>3023</v>
      </c>
      <c r="F1250" s="139" t="s">
        <v>4405</v>
      </c>
      <c r="G1250" s="127" t="s">
        <v>160</v>
      </c>
      <c r="H1250" s="128">
        <v>14.4</v>
      </c>
      <c r="I1250" s="112">
        <v>19951</v>
      </c>
      <c r="J1250" s="140" t="s">
        <v>4405</v>
      </c>
      <c r="K1250" s="127" t="s">
        <v>17</v>
      </c>
      <c r="L1250" s="115">
        <v>1750</v>
      </c>
      <c r="M1250" s="116">
        <v>122</v>
      </c>
      <c r="N1250" s="127" t="s">
        <v>160</v>
      </c>
      <c r="O1250" s="68">
        <f t="shared" si="42"/>
        <v>12.448093738475361</v>
      </c>
      <c r="P1250" s="68">
        <f>IF(O1250&lt;&gt;"",VLOOKUP($A1250,Sheet4!$A$2:$O$1309,14,FALSE)*100,"")</f>
        <v>4.1508646091440564</v>
      </c>
      <c r="Q1250" s="68">
        <f>IF(P1250&lt;&gt;"",VLOOKUP($A1250,Sheet4!$A$2:$O$1309,15,FALSE)*100,"")</f>
        <v>33.982950569787306</v>
      </c>
      <c r="R1250" s="74">
        <f t="shared" si="43"/>
        <v>8</v>
      </c>
      <c r="S1250" s="64" t="s">
        <v>4367</v>
      </c>
      <c r="T1250" s="64" t="str">
        <f>IF(ISNA(VLOOKUP(A1250,Sheet1!B$3:C$1266,2,FALSE)=TRUE),"NC",VLOOKUP(A1250,Sheet1!B$3:C$1266,2,FALSE))</f>
        <v>Rural</v>
      </c>
      <c r="U1250" s="65">
        <f>IF(ISNA(VLOOKUP($A1250,Sheet1!$B$3:$AH$1266,Sheet1!E$1+(Sheet1!$A$1-1)*10,FALSE))=TRUE,"---",IF(VLOOKUP($A1250,Sheet1!$B$3:$AH$1266,Sheet1!E$1+(Sheet1!$A$1-1)*10,FALSE)="---","---", (ROUND(VLOOKUP($A1250,Sheet1!$B$3:$AH$1266,Sheet1!E$1+(Sheet1!$A$1-1)*10,FALSE),IF(VLOOKUP($A1250,Sheet1!$B$3:$AH$1266,Sheet1!E$1+(Sheet1!$A$1-1)*10,FALSE)&gt;99999,-3,IF(VLOOKUP($A1250,Sheet1!$B$3:$AH$1266,Sheet1!E$1+(Sheet1!$A$1-1)*10,FALSE)&gt;9999,-2,IF(VLOOKUP($A1250,Sheet1!$B$3:$AH$1266,Sheet1!E$1+(Sheet1!$A$1-1)*10,FALSE)&gt;999,-1,0)))))))</f>
        <v>599</v>
      </c>
      <c r="V1250" s="65">
        <f>IF(ISNA(VLOOKUP($A1250,Sheet1!$B$3:$AH$1266,Sheet1!F$1+(Sheet1!$A$1-1)*10,FALSE))=TRUE,"---",IF(VLOOKUP($A1250,Sheet1!$B$3:$AH$1266,Sheet1!F$1+(Sheet1!$A$1-1)*10,FALSE)="---","---", (ROUND(VLOOKUP($A1250,Sheet1!$B$3:$AH$1266,Sheet1!F$1+(Sheet1!$A$1-1)*10,FALSE),IF(VLOOKUP($A1250,Sheet1!$B$3:$AH$1266,Sheet1!F$1+(Sheet1!$A$1-1)*10,FALSE)&gt;99999,-3,IF(VLOOKUP($A1250,Sheet1!$B$3:$AH$1266,Sheet1!F$1+(Sheet1!$A$1-1)*10,FALSE)&gt;9999,-2,IF(VLOOKUP($A1250,Sheet1!$B$3:$AH$1266,Sheet1!F$1+(Sheet1!$A$1-1)*10,FALSE)&gt;999,-1,0)))))))</f>
        <v>729</v>
      </c>
      <c r="W1250" s="65">
        <f>IF(ISNA(VLOOKUP($A1250,Sheet1!$B$3:$AH$1266,Sheet1!G$1+(Sheet1!$A$1-1)*10,FALSE))=TRUE,"---",IF(VLOOKUP($A1250,Sheet1!$B$3:$AH$1266,Sheet1!G$1+(Sheet1!$A$1-1)*10,FALSE)="---","---", (ROUND(VLOOKUP($A1250,Sheet1!$B$3:$AH$1266,Sheet1!G$1+(Sheet1!$A$1-1)*10,FALSE),IF(VLOOKUP($A1250,Sheet1!$B$3:$AH$1266,Sheet1!G$1+(Sheet1!$A$1-1)*10,FALSE)&gt;99999,-3,IF(VLOOKUP($A1250,Sheet1!$B$3:$AH$1266,Sheet1!G$1+(Sheet1!$A$1-1)*10,FALSE)&gt;9999,-2,IF(VLOOKUP($A1250,Sheet1!$B$3:$AH$1266,Sheet1!G$1+(Sheet1!$A$1-1)*10,FALSE)&gt;999,-1,0)))))))</f>
        <v>914</v>
      </c>
      <c r="X1250" s="65">
        <f>IF(ISNA(VLOOKUP($A1250,Sheet1!$B$3:$AH$1266,Sheet1!H$1+(Sheet1!$A$1-1)*10,FALSE))=TRUE,"---",IF(VLOOKUP($A1250,Sheet1!$B$3:$AH$1266,Sheet1!H$1+(Sheet1!$A$1-1)*10,FALSE)="---","---", (ROUND(VLOOKUP($A1250,Sheet1!$B$3:$AH$1266,Sheet1!H$1+(Sheet1!$A$1-1)*10,FALSE),IF(VLOOKUP($A1250,Sheet1!$B$3:$AH$1266,Sheet1!H$1+(Sheet1!$A$1-1)*10,FALSE)&gt;99999,-3,IF(VLOOKUP($A1250,Sheet1!$B$3:$AH$1266,Sheet1!H$1+(Sheet1!$A$1-1)*10,FALSE)&gt;9999,-2,IF(VLOOKUP($A1250,Sheet1!$B$3:$AH$1266,Sheet1!H$1+(Sheet1!$A$1-1)*10,FALSE)&gt;999,-1,0)))))))</f>
        <v>1450</v>
      </c>
      <c r="Y1250" s="65">
        <f>IF(ISNA(VLOOKUP($A1250,Sheet1!$B$3:$AH$1266,Sheet1!I$1+(Sheet1!$A$1-1)*10,FALSE))=TRUE,"---",IF(VLOOKUP($A1250,Sheet1!$B$3:$AH$1266,Sheet1!I$1+(Sheet1!$A$1-1)*10,FALSE)="---","---", (ROUND(VLOOKUP($A1250,Sheet1!$B$3:$AH$1266,Sheet1!I$1+(Sheet1!$A$1-1)*10,FALSE),IF(VLOOKUP($A1250,Sheet1!$B$3:$AH$1266,Sheet1!I$1+(Sheet1!$A$1-1)*10,FALSE)&gt;99999,-3,IF(VLOOKUP($A1250,Sheet1!$B$3:$AH$1266,Sheet1!I$1+(Sheet1!$A$1-1)*10,FALSE)&gt;9999,-2,IF(VLOOKUP($A1250,Sheet1!$B$3:$AH$1266,Sheet1!I$1+(Sheet1!$A$1-1)*10,FALSE)&gt;999,-1,0)))))))</f>
        <v>1860</v>
      </c>
      <c r="Z1250" s="65">
        <f>IF(ISNA(VLOOKUP($A1250,Sheet1!$B$3:$AH$1266,Sheet1!J$1+(Sheet1!$A$1-1)*10,FALSE))=TRUE,"---",IF(VLOOKUP($A1250,Sheet1!$B$3:$AH$1266,Sheet1!J$1+(Sheet1!$A$1-1)*10,FALSE)="---","---", (ROUND(VLOOKUP($A1250,Sheet1!$B$3:$AH$1266,Sheet1!J$1+(Sheet1!$A$1-1)*10,FALSE),IF(VLOOKUP($A1250,Sheet1!$B$3:$AH$1266,Sheet1!J$1+(Sheet1!$A$1-1)*10,FALSE)&gt;99999,-3,IF(VLOOKUP($A1250,Sheet1!$B$3:$AH$1266,Sheet1!J$1+(Sheet1!$A$1-1)*10,FALSE)&gt;9999,-2,IF(VLOOKUP($A1250,Sheet1!$B$3:$AH$1266,Sheet1!J$1+(Sheet1!$A$1-1)*10,FALSE)&gt;999,-1,0)))))))</f>
        <v>2440</v>
      </c>
      <c r="AA1250" s="65">
        <f>IF(ISNA(VLOOKUP($A1250,Sheet1!$B$3:$AH$1266,Sheet1!K$1+(Sheet1!$A$1-1)*10,FALSE))=TRUE,"---",IF(VLOOKUP($A1250,Sheet1!$B$3:$AH$1266,Sheet1!K$1+(Sheet1!$A$1-1)*10,FALSE)="---","---", (ROUND(VLOOKUP($A1250,Sheet1!$B$3:$AH$1266,Sheet1!K$1+(Sheet1!$A$1-1)*10,FALSE),IF(VLOOKUP($A1250,Sheet1!$B$3:$AH$1266,Sheet1!K$1+(Sheet1!$A$1-1)*10,FALSE)&gt;99999,-3,IF(VLOOKUP($A1250,Sheet1!$B$3:$AH$1266,Sheet1!K$1+(Sheet1!$A$1-1)*10,FALSE)&gt;9999,-2,IF(VLOOKUP($A1250,Sheet1!$B$3:$AH$1266,Sheet1!K$1+(Sheet1!$A$1-1)*10,FALSE)&gt;999,-1,0)))))))</f>
        <v>2930</v>
      </c>
      <c r="AB1250" s="65">
        <f>IF(ISNA(VLOOKUP($A1250,Sheet1!$B$3:$AH$1266,Sheet1!L$1+(Sheet1!$A$1-1)*10,FALSE))=TRUE,"---",IF(VLOOKUP($A1250,Sheet1!$B$3:$AH$1266,Sheet1!L$1+(Sheet1!$A$1-1)*10,FALSE)="---","---", (ROUND(VLOOKUP($A1250,Sheet1!$B$3:$AH$1266,Sheet1!L$1+(Sheet1!$A$1-1)*10,FALSE),IF(VLOOKUP($A1250,Sheet1!$B$3:$AH$1266,Sheet1!L$1+(Sheet1!$A$1-1)*10,FALSE)&gt;99999,-3,IF(VLOOKUP($A1250,Sheet1!$B$3:$AH$1266,Sheet1!L$1+(Sheet1!$A$1-1)*10,FALSE)&gt;9999,-2,IF(VLOOKUP($A1250,Sheet1!$B$3:$AH$1266,Sheet1!L$1+(Sheet1!$A$1-1)*10,FALSE)&gt;999,-1,0)))))))</f>
        <v>3420</v>
      </c>
      <c r="AC1250" s="65">
        <f>IF(ISNA(VLOOKUP($A1250,Sheet1!$B$3:$AH$1266,Sheet1!M$1+(Sheet1!$A$1-1)*10,FALSE))=TRUE,"---",IF(VLOOKUP($A1250,Sheet1!$B$3:$AH$1266,Sheet1!M$1+(Sheet1!$A$1-1)*10,FALSE)="---","---", (ROUND(VLOOKUP($A1250,Sheet1!$B$3:$AH$1266,Sheet1!M$1+(Sheet1!$A$1-1)*10,FALSE),IF(VLOOKUP($A1250,Sheet1!$B$3:$AH$1266,Sheet1!M$1+(Sheet1!$A$1-1)*10,FALSE)&gt;99999,-3,IF(VLOOKUP($A1250,Sheet1!$B$3:$AH$1266,Sheet1!M$1+(Sheet1!$A$1-1)*10,FALSE)&gt;9999,-2,IF(VLOOKUP($A1250,Sheet1!$B$3:$AH$1266,Sheet1!M$1+(Sheet1!$A$1-1)*10,FALSE)&gt;999,-1,0)))))))</f>
        <v>3950</v>
      </c>
      <c r="AD1250" s="65">
        <f>IF(ISNA(VLOOKUP($A1250,Sheet1!$B$3:$AH$1266,Sheet1!N$1+(Sheet1!$A$1-1)*10,FALSE))=TRUE,"---",IF(VLOOKUP($A1250,Sheet1!$B$3:$AH$1266,Sheet1!N$1+(Sheet1!$A$1-1)*10,FALSE)="---","---", (ROUND(VLOOKUP($A1250,Sheet1!$B$3:$AH$1266,Sheet1!N$1+(Sheet1!$A$1-1)*10,FALSE),IF(VLOOKUP($A1250,Sheet1!$B$3:$AH$1266,Sheet1!N$1+(Sheet1!$A$1-1)*10,FALSE)&gt;99999,-3,IF(VLOOKUP($A1250,Sheet1!$B$3:$AH$1266,Sheet1!N$1+(Sheet1!$A$1-1)*10,FALSE)&gt;9999,-2,IF(VLOOKUP($A1250,Sheet1!$B$3:$AH$1266,Sheet1!N$1+(Sheet1!$A$1-1)*10,FALSE)&gt;999,-1,0)))))))</f>
        <v>4710</v>
      </c>
    </row>
    <row r="1251" spans="1:30" ht="25.5" customHeight="1" x14ac:dyDescent="0.25">
      <c r="A1251" s="133" t="s">
        <v>1846</v>
      </c>
      <c r="B1251" s="134" t="s">
        <v>1847</v>
      </c>
      <c r="C1251" s="133">
        <v>421218</v>
      </c>
      <c r="D1251" s="133">
        <v>790946</v>
      </c>
      <c r="E1251" s="67" t="s">
        <v>3023</v>
      </c>
      <c r="F1251" s="135" t="s">
        <v>4405</v>
      </c>
      <c r="G1251" s="118" t="s">
        <v>160</v>
      </c>
      <c r="H1251" s="136">
        <v>2.06</v>
      </c>
      <c r="I1251" s="119">
        <v>19505</v>
      </c>
      <c r="J1251" s="137" t="s">
        <v>4405</v>
      </c>
      <c r="K1251" s="118" t="s">
        <v>17</v>
      </c>
      <c r="L1251" s="122">
        <v>621</v>
      </c>
      <c r="M1251" s="123">
        <v>301</v>
      </c>
      <c r="N1251" s="118" t="s">
        <v>145</v>
      </c>
      <c r="O1251" s="71">
        <f t="shared" si="42"/>
        <v>4.7371866369170341</v>
      </c>
      <c r="P1251" s="71">
        <f>IF(O1251&lt;&gt;"",VLOOKUP($A1251,Sheet4!$A$2:$O$1309,14,FALSE)*100,"")</f>
        <v>2.790865148634003</v>
      </c>
      <c r="Q1251" s="71">
        <f>IF(P1251&lt;&gt;"",VLOOKUP($A1251,Sheet4!$A$2:$O$1309,15,FALSE)*100,"")</f>
        <v>24.213713951578974</v>
      </c>
      <c r="R1251" s="73">
        <f t="shared" si="43"/>
        <v>20</v>
      </c>
      <c r="S1251" s="63" t="s">
        <v>4367</v>
      </c>
      <c r="T1251" s="63" t="str">
        <f>IF(ISNA(VLOOKUP(A1251,Sheet1!B$3:C$1266,2,FALSE)=TRUE),"NC",VLOOKUP(A1251,Sheet1!B$3:C$1266,2,FALSE))</f>
        <v>Rural</v>
      </c>
      <c r="U1251" s="66">
        <f>IF(ISNA(VLOOKUP($A1251,Sheet1!$B$3:$AH$1266,Sheet1!E$1+(Sheet1!$A$1-1)*10,FALSE))=TRUE,"---",IF(VLOOKUP($A1251,Sheet1!$B$3:$AH$1266,Sheet1!E$1+(Sheet1!$A$1-1)*10,FALSE)="---","---", (ROUND(VLOOKUP($A1251,Sheet1!$B$3:$AH$1266,Sheet1!E$1+(Sheet1!$A$1-1)*10,FALSE),IF(VLOOKUP($A1251,Sheet1!$B$3:$AH$1266,Sheet1!E$1+(Sheet1!$A$1-1)*10,FALSE)&gt;99999,-3,IF(VLOOKUP($A1251,Sheet1!$B$3:$AH$1266,Sheet1!E$1+(Sheet1!$A$1-1)*10,FALSE)&gt;9999,-2,IF(VLOOKUP($A1251,Sheet1!$B$3:$AH$1266,Sheet1!E$1+(Sheet1!$A$1-1)*10,FALSE)&gt;999,-1,0)))))))</f>
        <v>133</v>
      </c>
      <c r="V1251" s="66">
        <f>IF(ISNA(VLOOKUP($A1251,Sheet1!$B$3:$AH$1266,Sheet1!F$1+(Sheet1!$A$1-1)*10,FALSE))=TRUE,"---",IF(VLOOKUP($A1251,Sheet1!$B$3:$AH$1266,Sheet1!F$1+(Sheet1!$A$1-1)*10,FALSE)="---","---", (ROUND(VLOOKUP($A1251,Sheet1!$B$3:$AH$1266,Sheet1!F$1+(Sheet1!$A$1-1)*10,FALSE),IF(VLOOKUP($A1251,Sheet1!$B$3:$AH$1266,Sheet1!F$1+(Sheet1!$A$1-1)*10,FALSE)&gt;99999,-3,IF(VLOOKUP($A1251,Sheet1!$B$3:$AH$1266,Sheet1!F$1+(Sheet1!$A$1-1)*10,FALSE)&gt;9999,-2,IF(VLOOKUP($A1251,Sheet1!$B$3:$AH$1266,Sheet1!F$1+(Sheet1!$A$1-1)*10,FALSE)&gt;999,-1,0)))))))</f>
        <v>167</v>
      </c>
      <c r="W1251" s="66">
        <f>IF(ISNA(VLOOKUP($A1251,Sheet1!$B$3:$AH$1266,Sheet1!G$1+(Sheet1!$A$1-1)*10,FALSE))=TRUE,"---",IF(VLOOKUP($A1251,Sheet1!$B$3:$AH$1266,Sheet1!G$1+(Sheet1!$A$1-1)*10,FALSE)="---","---", (ROUND(VLOOKUP($A1251,Sheet1!$B$3:$AH$1266,Sheet1!G$1+(Sheet1!$A$1-1)*10,FALSE),IF(VLOOKUP($A1251,Sheet1!$B$3:$AH$1266,Sheet1!G$1+(Sheet1!$A$1-1)*10,FALSE)&gt;99999,-3,IF(VLOOKUP($A1251,Sheet1!$B$3:$AH$1266,Sheet1!G$1+(Sheet1!$A$1-1)*10,FALSE)&gt;9999,-2,IF(VLOOKUP($A1251,Sheet1!$B$3:$AH$1266,Sheet1!G$1+(Sheet1!$A$1-1)*10,FALSE)&gt;999,-1,0)))))))</f>
        <v>215</v>
      </c>
      <c r="X1251" s="66">
        <f>IF(ISNA(VLOOKUP($A1251,Sheet1!$B$3:$AH$1266,Sheet1!H$1+(Sheet1!$A$1-1)*10,FALSE))=TRUE,"---",IF(VLOOKUP($A1251,Sheet1!$B$3:$AH$1266,Sheet1!H$1+(Sheet1!$A$1-1)*10,FALSE)="---","---", (ROUND(VLOOKUP($A1251,Sheet1!$B$3:$AH$1266,Sheet1!H$1+(Sheet1!$A$1-1)*10,FALSE),IF(VLOOKUP($A1251,Sheet1!$B$3:$AH$1266,Sheet1!H$1+(Sheet1!$A$1-1)*10,FALSE)&gt;99999,-3,IF(VLOOKUP($A1251,Sheet1!$B$3:$AH$1266,Sheet1!H$1+(Sheet1!$A$1-1)*10,FALSE)&gt;9999,-2,IF(VLOOKUP($A1251,Sheet1!$B$3:$AH$1266,Sheet1!H$1+(Sheet1!$A$1-1)*10,FALSE)&gt;999,-1,0)))))))</f>
        <v>362</v>
      </c>
      <c r="Y1251" s="66">
        <f>IF(ISNA(VLOOKUP($A1251,Sheet1!$B$3:$AH$1266,Sheet1!I$1+(Sheet1!$A$1-1)*10,FALSE))=TRUE,"---",IF(VLOOKUP($A1251,Sheet1!$B$3:$AH$1266,Sheet1!I$1+(Sheet1!$A$1-1)*10,FALSE)="---","---", (ROUND(VLOOKUP($A1251,Sheet1!$B$3:$AH$1266,Sheet1!I$1+(Sheet1!$A$1-1)*10,FALSE),IF(VLOOKUP($A1251,Sheet1!$B$3:$AH$1266,Sheet1!I$1+(Sheet1!$A$1-1)*10,FALSE)&gt;99999,-3,IF(VLOOKUP($A1251,Sheet1!$B$3:$AH$1266,Sheet1!I$1+(Sheet1!$A$1-1)*10,FALSE)&gt;9999,-2,IF(VLOOKUP($A1251,Sheet1!$B$3:$AH$1266,Sheet1!I$1+(Sheet1!$A$1-1)*10,FALSE)&gt;999,-1,0)))))))</f>
        <v>479</v>
      </c>
      <c r="Z1251" s="66">
        <f>IF(ISNA(VLOOKUP($A1251,Sheet1!$B$3:$AH$1266,Sheet1!J$1+(Sheet1!$A$1-1)*10,FALSE))=TRUE,"---",IF(VLOOKUP($A1251,Sheet1!$B$3:$AH$1266,Sheet1!J$1+(Sheet1!$A$1-1)*10,FALSE)="---","---", (ROUND(VLOOKUP($A1251,Sheet1!$B$3:$AH$1266,Sheet1!J$1+(Sheet1!$A$1-1)*10,FALSE),IF(VLOOKUP($A1251,Sheet1!$B$3:$AH$1266,Sheet1!J$1+(Sheet1!$A$1-1)*10,FALSE)&gt;99999,-3,IF(VLOOKUP($A1251,Sheet1!$B$3:$AH$1266,Sheet1!J$1+(Sheet1!$A$1-1)*10,FALSE)&gt;9999,-2,IF(VLOOKUP($A1251,Sheet1!$B$3:$AH$1266,Sheet1!J$1+(Sheet1!$A$1-1)*10,FALSE)&gt;999,-1,0)))))))</f>
        <v>644</v>
      </c>
      <c r="AA1251" s="66">
        <f>IF(ISNA(VLOOKUP($A1251,Sheet1!$B$3:$AH$1266,Sheet1!K$1+(Sheet1!$A$1-1)*10,FALSE))=TRUE,"---",IF(VLOOKUP($A1251,Sheet1!$B$3:$AH$1266,Sheet1!K$1+(Sheet1!$A$1-1)*10,FALSE)="---","---", (ROUND(VLOOKUP($A1251,Sheet1!$B$3:$AH$1266,Sheet1!K$1+(Sheet1!$A$1-1)*10,FALSE),IF(VLOOKUP($A1251,Sheet1!$B$3:$AH$1266,Sheet1!K$1+(Sheet1!$A$1-1)*10,FALSE)&gt;99999,-3,IF(VLOOKUP($A1251,Sheet1!$B$3:$AH$1266,Sheet1!K$1+(Sheet1!$A$1-1)*10,FALSE)&gt;9999,-2,IF(VLOOKUP($A1251,Sheet1!$B$3:$AH$1266,Sheet1!K$1+(Sheet1!$A$1-1)*10,FALSE)&gt;999,-1,0)))))))</f>
        <v>788</v>
      </c>
      <c r="AB1251" s="66">
        <f>IF(ISNA(VLOOKUP($A1251,Sheet1!$B$3:$AH$1266,Sheet1!L$1+(Sheet1!$A$1-1)*10,FALSE))=TRUE,"---",IF(VLOOKUP($A1251,Sheet1!$B$3:$AH$1266,Sheet1!L$1+(Sheet1!$A$1-1)*10,FALSE)="---","---", (ROUND(VLOOKUP($A1251,Sheet1!$B$3:$AH$1266,Sheet1!L$1+(Sheet1!$A$1-1)*10,FALSE),IF(VLOOKUP($A1251,Sheet1!$B$3:$AH$1266,Sheet1!L$1+(Sheet1!$A$1-1)*10,FALSE)&gt;99999,-3,IF(VLOOKUP($A1251,Sheet1!$B$3:$AH$1266,Sheet1!L$1+(Sheet1!$A$1-1)*10,FALSE)&gt;9999,-2,IF(VLOOKUP($A1251,Sheet1!$B$3:$AH$1266,Sheet1!L$1+(Sheet1!$A$1-1)*10,FALSE)&gt;999,-1,0)))))))</f>
        <v>935</v>
      </c>
      <c r="AC1251" s="66">
        <f>IF(ISNA(VLOOKUP($A1251,Sheet1!$B$3:$AH$1266,Sheet1!M$1+(Sheet1!$A$1-1)*10,FALSE))=TRUE,"---",IF(VLOOKUP($A1251,Sheet1!$B$3:$AH$1266,Sheet1!M$1+(Sheet1!$A$1-1)*10,FALSE)="---","---", (ROUND(VLOOKUP($A1251,Sheet1!$B$3:$AH$1266,Sheet1!M$1+(Sheet1!$A$1-1)*10,FALSE),IF(VLOOKUP($A1251,Sheet1!$B$3:$AH$1266,Sheet1!M$1+(Sheet1!$A$1-1)*10,FALSE)&gt;99999,-3,IF(VLOOKUP($A1251,Sheet1!$B$3:$AH$1266,Sheet1!M$1+(Sheet1!$A$1-1)*10,FALSE)&gt;9999,-2,IF(VLOOKUP($A1251,Sheet1!$B$3:$AH$1266,Sheet1!M$1+(Sheet1!$A$1-1)*10,FALSE)&gt;999,-1,0)))))))</f>
        <v>1090</v>
      </c>
      <c r="AD1251" s="66">
        <f>IF(ISNA(VLOOKUP($A1251,Sheet1!$B$3:$AH$1266,Sheet1!N$1+(Sheet1!$A$1-1)*10,FALSE))=TRUE,"---",IF(VLOOKUP($A1251,Sheet1!$B$3:$AH$1266,Sheet1!N$1+(Sheet1!$A$1-1)*10,FALSE)="---","---", (ROUND(VLOOKUP($A1251,Sheet1!$B$3:$AH$1266,Sheet1!N$1+(Sheet1!$A$1-1)*10,FALSE),IF(VLOOKUP($A1251,Sheet1!$B$3:$AH$1266,Sheet1!N$1+(Sheet1!$A$1-1)*10,FALSE)&gt;99999,-3,IF(VLOOKUP($A1251,Sheet1!$B$3:$AH$1266,Sheet1!N$1+(Sheet1!$A$1-1)*10,FALSE)&gt;9999,-2,IF(VLOOKUP($A1251,Sheet1!$B$3:$AH$1266,Sheet1!N$1+(Sheet1!$A$1-1)*10,FALSE)&gt;999,-1,0)))))))</f>
        <v>1320</v>
      </c>
    </row>
    <row r="1252" spans="1:30" ht="25.5" customHeight="1" x14ac:dyDescent="0.25">
      <c r="A1252" s="303" t="s">
        <v>1848</v>
      </c>
      <c r="B1252" s="330" t="s">
        <v>1849</v>
      </c>
      <c r="C1252" s="303">
        <v>421015</v>
      </c>
      <c r="D1252" s="303">
        <v>790409</v>
      </c>
      <c r="E1252" s="307" t="s">
        <v>3023</v>
      </c>
      <c r="F1252" s="52" t="s">
        <v>4812</v>
      </c>
      <c r="G1252" s="127" t="s">
        <v>286</v>
      </c>
      <c r="H1252" s="347">
        <v>290</v>
      </c>
      <c r="I1252" s="112">
        <v>17264</v>
      </c>
      <c r="J1252" s="147">
        <v>11.35</v>
      </c>
      <c r="K1252" s="127" t="s">
        <v>185</v>
      </c>
      <c r="L1252" s="115">
        <v>8600</v>
      </c>
      <c r="M1252" s="116">
        <v>29.7</v>
      </c>
      <c r="N1252" s="114" t="s">
        <v>4405</v>
      </c>
      <c r="O1252" s="68">
        <f t="shared" si="42"/>
        <v>1.9501088933920865</v>
      </c>
      <c r="P1252" s="68">
        <f>IF(O1252&lt;&gt;"",VLOOKUP($A1252,Sheet4!$A$2:$O$1309,14,FALSE)*100,"")</f>
        <v>0.32575689429252819</v>
      </c>
      <c r="Q1252" s="68">
        <f>IF(P1252&lt;&gt;"",VLOOKUP($A1252,Sheet4!$A$2:$O$1309,15,FALSE)*100,"")</f>
        <v>3.1454702247614819</v>
      </c>
      <c r="R1252" s="74">
        <f t="shared" si="43"/>
        <v>50</v>
      </c>
      <c r="S1252" s="356" t="s">
        <v>4367</v>
      </c>
      <c r="T1252" s="356" t="str">
        <f>IF(ISNA(VLOOKUP(A1252,Sheet1!B$3:C$1266,2,FALSE)=TRUE),"NC",VLOOKUP(A1252,Sheet1!B$3:C$1266,2,FALSE))</f>
        <v>Rural10</v>
      </c>
      <c r="U1252" s="392">
        <f>IF(ISNA(VLOOKUP($A1252,Sheet1!$B$3:$AH$1266,Sheet1!E$1+(Sheet1!$A$1-1)*10,FALSE))=TRUE,"---",IF(VLOOKUP($A1252,Sheet1!$B$3:$AH$1266,Sheet1!E$1+(Sheet1!$A$1-1)*10,FALSE)="---","---", (ROUND(VLOOKUP($A1252,Sheet1!$B$3:$AH$1266,Sheet1!E$1+(Sheet1!$A$1-1)*10,FALSE),IF(VLOOKUP($A1252,Sheet1!$B$3:$AH$1266,Sheet1!E$1+(Sheet1!$A$1-1)*10,FALSE)&gt;99999,-3,IF(VLOOKUP($A1252,Sheet1!$B$3:$AH$1266,Sheet1!E$1+(Sheet1!$A$1-1)*10,FALSE)&gt;9999,-2,IF(VLOOKUP($A1252,Sheet1!$B$3:$AH$1266,Sheet1!E$1+(Sheet1!$A$1-1)*10,FALSE)&gt;999,-1,0)))))))</f>
        <v>2770</v>
      </c>
      <c r="V1252" s="392">
        <f>IF(ISNA(VLOOKUP($A1252,Sheet1!$B$3:$AH$1266,Sheet1!F$1+(Sheet1!$A$1-1)*10,FALSE))=TRUE,"---",IF(VLOOKUP($A1252,Sheet1!$B$3:$AH$1266,Sheet1!F$1+(Sheet1!$A$1-1)*10,FALSE)="---","---", (ROUND(VLOOKUP($A1252,Sheet1!$B$3:$AH$1266,Sheet1!F$1+(Sheet1!$A$1-1)*10,FALSE),IF(VLOOKUP($A1252,Sheet1!$B$3:$AH$1266,Sheet1!F$1+(Sheet1!$A$1-1)*10,FALSE)&gt;99999,-3,IF(VLOOKUP($A1252,Sheet1!$B$3:$AH$1266,Sheet1!F$1+(Sheet1!$A$1-1)*10,FALSE)&gt;9999,-2,IF(VLOOKUP($A1252,Sheet1!$B$3:$AH$1266,Sheet1!F$1+(Sheet1!$A$1-1)*10,FALSE)&gt;999,-1,0)))))))</f>
        <v>3190</v>
      </c>
      <c r="W1252" s="392">
        <f>IF(ISNA(VLOOKUP($A1252,Sheet1!$B$3:$AH$1266,Sheet1!G$1+(Sheet1!$A$1-1)*10,FALSE))=TRUE,"---",IF(VLOOKUP($A1252,Sheet1!$B$3:$AH$1266,Sheet1!G$1+(Sheet1!$A$1-1)*10,FALSE)="---","---", (ROUND(VLOOKUP($A1252,Sheet1!$B$3:$AH$1266,Sheet1!G$1+(Sheet1!$A$1-1)*10,FALSE),IF(VLOOKUP($A1252,Sheet1!$B$3:$AH$1266,Sheet1!G$1+(Sheet1!$A$1-1)*10,FALSE)&gt;99999,-3,IF(VLOOKUP($A1252,Sheet1!$B$3:$AH$1266,Sheet1!G$1+(Sheet1!$A$1-1)*10,FALSE)&gt;9999,-2,IF(VLOOKUP($A1252,Sheet1!$B$3:$AH$1266,Sheet1!G$1+(Sheet1!$A$1-1)*10,FALSE)&gt;999,-1,0)))))))</f>
        <v>3720</v>
      </c>
      <c r="X1252" s="392">
        <f>IF(ISNA(VLOOKUP($A1252,Sheet1!$B$3:$AH$1266,Sheet1!H$1+(Sheet1!$A$1-1)*10,FALSE))=TRUE,"---",IF(VLOOKUP($A1252,Sheet1!$B$3:$AH$1266,Sheet1!H$1+(Sheet1!$A$1-1)*10,FALSE)="---","---", (ROUND(VLOOKUP($A1252,Sheet1!$B$3:$AH$1266,Sheet1!H$1+(Sheet1!$A$1-1)*10,FALSE),IF(VLOOKUP($A1252,Sheet1!$B$3:$AH$1266,Sheet1!H$1+(Sheet1!$A$1-1)*10,FALSE)&gt;99999,-3,IF(VLOOKUP($A1252,Sheet1!$B$3:$AH$1266,Sheet1!H$1+(Sheet1!$A$1-1)*10,FALSE)&gt;9999,-2,IF(VLOOKUP($A1252,Sheet1!$B$3:$AH$1266,Sheet1!H$1+(Sheet1!$A$1-1)*10,FALSE)&gt;999,-1,0)))))))</f>
        <v>5150</v>
      </c>
      <c r="Y1252" s="392">
        <f>IF(ISNA(VLOOKUP($A1252,Sheet1!$B$3:$AH$1266,Sheet1!I$1+(Sheet1!$A$1-1)*10,FALSE))=TRUE,"---",IF(VLOOKUP($A1252,Sheet1!$B$3:$AH$1266,Sheet1!I$1+(Sheet1!$A$1-1)*10,FALSE)="---","---", (ROUND(VLOOKUP($A1252,Sheet1!$B$3:$AH$1266,Sheet1!I$1+(Sheet1!$A$1-1)*10,FALSE),IF(VLOOKUP($A1252,Sheet1!$B$3:$AH$1266,Sheet1!I$1+(Sheet1!$A$1-1)*10,FALSE)&gt;99999,-3,IF(VLOOKUP($A1252,Sheet1!$B$3:$AH$1266,Sheet1!I$1+(Sheet1!$A$1-1)*10,FALSE)&gt;9999,-2,IF(VLOOKUP($A1252,Sheet1!$B$3:$AH$1266,Sheet1!I$1+(Sheet1!$A$1-1)*10,FALSE)&gt;999,-1,0)))))))</f>
        <v>6160</v>
      </c>
      <c r="Z1252" s="392">
        <f>IF(ISNA(VLOOKUP($A1252,Sheet1!$B$3:$AH$1266,Sheet1!J$1+(Sheet1!$A$1-1)*10,FALSE))=TRUE,"---",IF(VLOOKUP($A1252,Sheet1!$B$3:$AH$1266,Sheet1!J$1+(Sheet1!$A$1-1)*10,FALSE)="---","---", (ROUND(VLOOKUP($A1252,Sheet1!$B$3:$AH$1266,Sheet1!J$1+(Sheet1!$A$1-1)*10,FALSE),IF(VLOOKUP($A1252,Sheet1!$B$3:$AH$1266,Sheet1!J$1+(Sheet1!$A$1-1)*10,FALSE)&gt;99999,-3,IF(VLOOKUP($A1252,Sheet1!$B$3:$AH$1266,Sheet1!J$1+(Sheet1!$A$1-1)*10,FALSE)&gt;9999,-2,IF(VLOOKUP($A1252,Sheet1!$B$3:$AH$1266,Sheet1!J$1+(Sheet1!$A$1-1)*10,FALSE)&gt;999,-1,0)))))))</f>
        <v>7510</v>
      </c>
      <c r="AA1252" s="392">
        <f>IF(ISNA(VLOOKUP($A1252,Sheet1!$B$3:$AH$1266,Sheet1!K$1+(Sheet1!$A$1-1)*10,FALSE))=TRUE,"---",IF(VLOOKUP($A1252,Sheet1!$B$3:$AH$1266,Sheet1!K$1+(Sheet1!$A$1-1)*10,FALSE)="---","---", (ROUND(VLOOKUP($A1252,Sheet1!$B$3:$AH$1266,Sheet1!K$1+(Sheet1!$A$1-1)*10,FALSE),IF(VLOOKUP($A1252,Sheet1!$B$3:$AH$1266,Sheet1!K$1+(Sheet1!$A$1-1)*10,FALSE)&gt;99999,-3,IF(VLOOKUP($A1252,Sheet1!$B$3:$AH$1266,Sheet1!K$1+(Sheet1!$A$1-1)*10,FALSE)&gt;9999,-2,IF(VLOOKUP($A1252,Sheet1!$B$3:$AH$1266,Sheet1!K$1+(Sheet1!$A$1-1)*10,FALSE)&gt;999,-1,0)))))))</f>
        <v>8550</v>
      </c>
      <c r="AB1252" s="392">
        <f>IF(ISNA(VLOOKUP($A1252,Sheet1!$B$3:$AH$1266,Sheet1!L$1+(Sheet1!$A$1-1)*10,FALSE))=TRUE,"---",IF(VLOOKUP($A1252,Sheet1!$B$3:$AH$1266,Sheet1!L$1+(Sheet1!$A$1-1)*10,FALSE)="---","---", (ROUND(VLOOKUP($A1252,Sheet1!$B$3:$AH$1266,Sheet1!L$1+(Sheet1!$A$1-1)*10,FALSE),IF(VLOOKUP($A1252,Sheet1!$B$3:$AH$1266,Sheet1!L$1+(Sheet1!$A$1-1)*10,FALSE)&gt;99999,-3,IF(VLOOKUP($A1252,Sheet1!$B$3:$AH$1266,Sheet1!L$1+(Sheet1!$A$1-1)*10,FALSE)&gt;9999,-2,IF(VLOOKUP($A1252,Sheet1!$B$3:$AH$1266,Sheet1!L$1+(Sheet1!$A$1-1)*10,FALSE)&gt;999,-1,0)))))))</f>
        <v>9610</v>
      </c>
      <c r="AC1252" s="392">
        <f>IF(ISNA(VLOOKUP($A1252,Sheet1!$B$3:$AH$1266,Sheet1!M$1+(Sheet1!$A$1-1)*10,FALSE))=TRUE,"---",IF(VLOOKUP($A1252,Sheet1!$B$3:$AH$1266,Sheet1!M$1+(Sheet1!$A$1-1)*10,FALSE)="---","---", (ROUND(VLOOKUP($A1252,Sheet1!$B$3:$AH$1266,Sheet1!M$1+(Sheet1!$A$1-1)*10,FALSE),IF(VLOOKUP($A1252,Sheet1!$B$3:$AH$1266,Sheet1!M$1+(Sheet1!$A$1-1)*10,FALSE)&gt;99999,-3,IF(VLOOKUP($A1252,Sheet1!$B$3:$AH$1266,Sheet1!M$1+(Sheet1!$A$1-1)*10,FALSE)&gt;9999,-2,IF(VLOOKUP($A1252,Sheet1!$B$3:$AH$1266,Sheet1!M$1+(Sheet1!$A$1-1)*10,FALSE)&gt;999,-1,0)))))))</f>
        <v>10700</v>
      </c>
      <c r="AD1252" s="392">
        <f>IF(ISNA(VLOOKUP($A1252,Sheet1!$B$3:$AH$1266,Sheet1!N$1+(Sheet1!$A$1-1)*10,FALSE))=TRUE,"---",IF(VLOOKUP($A1252,Sheet1!$B$3:$AH$1266,Sheet1!N$1+(Sheet1!$A$1-1)*10,FALSE)="---","---", (ROUND(VLOOKUP($A1252,Sheet1!$B$3:$AH$1266,Sheet1!N$1+(Sheet1!$A$1-1)*10,FALSE),IF(VLOOKUP($A1252,Sheet1!$B$3:$AH$1266,Sheet1!N$1+(Sheet1!$A$1-1)*10,FALSE)&gt;99999,-3,IF(VLOOKUP($A1252,Sheet1!$B$3:$AH$1266,Sheet1!N$1+(Sheet1!$A$1-1)*10,FALSE)&gt;9999,-2,IF(VLOOKUP($A1252,Sheet1!$B$3:$AH$1266,Sheet1!N$1+(Sheet1!$A$1-1)*10,FALSE)&gt;999,-1,0)))))))</f>
        <v>12200</v>
      </c>
    </row>
    <row r="1253" spans="1:30" ht="25.5" customHeight="1" x14ac:dyDescent="0.25">
      <c r="A1253" s="303"/>
      <c r="B1253" s="331"/>
      <c r="C1253" s="303"/>
      <c r="D1253" s="303"/>
      <c r="E1253" s="307" t="e">
        <v>#N/A</v>
      </c>
      <c r="F1253" s="52" t="s">
        <v>4813</v>
      </c>
      <c r="G1253" s="127" t="s">
        <v>31</v>
      </c>
      <c r="H1253" s="347"/>
      <c r="I1253" s="112">
        <v>29639</v>
      </c>
      <c r="J1253" s="147">
        <v>12.13</v>
      </c>
      <c r="K1253" s="114" t="s">
        <v>4405</v>
      </c>
      <c r="L1253" s="115">
        <v>7790</v>
      </c>
      <c r="M1253" s="116">
        <v>26.9</v>
      </c>
      <c r="N1253" s="127" t="s">
        <v>112</v>
      </c>
      <c r="O1253" s="68" t="s">
        <v>4405</v>
      </c>
      <c r="P1253" s="68" t="s">
        <v>4405</v>
      </c>
      <c r="Q1253" s="68" t="s">
        <v>4405</v>
      </c>
      <c r="R1253" s="74" t="s">
        <v>4405</v>
      </c>
      <c r="S1253" s="356" t="e">
        <v>#N/A</v>
      </c>
      <c r="T1253" s="356" t="str">
        <f>IF(ISNA(VLOOKUP(A1253,Sheet1!B$3:C$1266,2,FALSE)=TRUE),"ND",VLOOKUP(A1253,Sheet1!B$3:C$1266,2,FALSE))</f>
        <v>ND</v>
      </c>
      <c r="U1253" s="392" t="str">
        <f>IF(ISNA(VLOOKUP($A1253,Sheet1!$B$3:$AH$1266,Sheet1!E$1+(Sheet1!$A$1-1)*10,FALSE))=TRUE,"---",IF(VLOOKUP($A1253,Sheet1!$B$3:$AH$1266,Sheet1!E$1+(Sheet1!$A$1-1)*10,FALSE)="---","---", (ROUND(VLOOKUP($A1253,Sheet1!$B$3:$AH$1266,Sheet1!E$1+(Sheet1!$A$1-1)*10,FALSE),IF(VLOOKUP($A1253,Sheet1!$B$3:$AH$1266,Sheet1!E$1+(Sheet1!$A$1-1)*10,FALSE)&gt;99999,-3,IF(VLOOKUP($A1253,Sheet1!$B$3:$AH$1266,Sheet1!E$1+(Sheet1!$A$1-1)*10,FALSE)&gt;9999,-2,IF(VLOOKUP($A1253,Sheet1!$B$3:$AH$1266,Sheet1!E$1+(Sheet1!$A$1-1)*10,FALSE)&gt;999,-1,0)))))))</f>
        <v>---</v>
      </c>
      <c r="V1253" s="392" t="str">
        <f>IF(ISNA(VLOOKUP($A1253,Sheet1!$B$3:$AH$1266,Sheet1!F$1+(Sheet1!$A$1-1)*10,FALSE))=TRUE,"---",IF(VLOOKUP($A1253,Sheet1!$B$3:$AH$1266,Sheet1!F$1+(Sheet1!$A$1-1)*10,FALSE)="---","---", (ROUND(VLOOKUP($A1253,Sheet1!$B$3:$AH$1266,Sheet1!F$1+(Sheet1!$A$1-1)*10,FALSE),IF(VLOOKUP($A1253,Sheet1!$B$3:$AH$1266,Sheet1!F$1+(Sheet1!$A$1-1)*10,FALSE)&gt;99999,-3,IF(VLOOKUP($A1253,Sheet1!$B$3:$AH$1266,Sheet1!F$1+(Sheet1!$A$1-1)*10,FALSE)&gt;9999,-2,IF(VLOOKUP($A1253,Sheet1!$B$3:$AH$1266,Sheet1!F$1+(Sheet1!$A$1-1)*10,FALSE)&gt;999,-1,0)))))))</f>
        <v>---</v>
      </c>
      <c r="W1253" s="392" t="str">
        <f>IF(ISNA(VLOOKUP($A1253,Sheet1!$B$3:$AH$1266,Sheet1!G$1+(Sheet1!$A$1-1)*10,FALSE))=TRUE,"---",IF(VLOOKUP($A1253,Sheet1!$B$3:$AH$1266,Sheet1!G$1+(Sheet1!$A$1-1)*10,FALSE)="---","---", (ROUND(VLOOKUP($A1253,Sheet1!$B$3:$AH$1266,Sheet1!G$1+(Sheet1!$A$1-1)*10,FALSE),IF(VLOOKUP($A1253,Sheet1!$B$3:$AH$1266,Sheet1!G$1+(Sheet1!$A$1-1)*10,FALSE)&gt;99999,-3,IF(VLOOKUP($A1253,Sheet1!$B$3:$AH$1266,Sheet1!G$1+(Sheet1!$A$1-1)*10,FALSE)&gt;9999,-2,IF(VLOOKUP($A1253,Sheet1!$B$3:$AH$1266,Sheet1!G$1+(Sheet1!$A$1-1)*10,FALSE)&gt;999,-1,0)))))))</f>
        <v>---</v>
      </c>
      <c r="X1253" s="392" t="str">
        <f>IF(ISNA(VLOOKUP($A1253,Sheet1!$B$3:$AH$1266,Sheet1!H$1+(Sheet1!$A$1-1)*10,FALSE))=TRUE,"---",IF(VLOOKUP($A1253,Sheet1!$B$3:$AH$1266,Sheet1!H$1+(Sheet1!$A$1-1)*10,FALSE)="---","---", (ROUND(VLOOKUP($A1253,Sheet1!$B$3:$AH$1266,Sheet1!H$1+(Sheet1!$A$1-1)*10,FALSE),IF(VLOOKUP($A1253,Sheet1!$B$3:$AH$1266,Sheet1!H$1+(Sheet1!$A$1-1)*10,FALSE)&gt;99999,-3,IF(VLOOKUP($A1253,Sheet1!$B$3:$AH$1266,Sheet1!H$1+(Sheet1!$A$1-1)*10,FALSE)&gt;9999,-2,IF(VLOOKUP($A1253,Sheet1!$B$3:$AH$1266,Sheet1!H$1+(Sheet1!$A$1-1)*10,FALSE)&gt;999,-1,0)))))))</f>
        <v>---</v>
      </c>
      <c r="Y1253" s="392" t="str">
        <f>IF(ISNA(VLOOKUP($A1253,Sheet1!$B$3:$AH$1266,Sheet1!I$1+(Sheet1!$A$1-1)*10,FALSE))=TRUE,"---",IF(VLOOKUP($A1253,Sheet1!$B$3:$AH$1266,Sheet1!I$1+(Sheet1!$A$1-1)*10,FALSE)="---","---", (ROUND(VLOOKUP($A1253,Sheet1!$B$3:$AH$1266,Sheet1!I$1+(Sheet1!$A$1-1)*10,FALSE),IF(VLOOKUP($A1253,Sheet1!$B$3:$AH$1266,Sheet1!I$1+(Sheet1!$A$1-1)*10,FALSE)&gt;99999,-3,IF(VLOOKUP($A1253,Sheet1!$B$3:$AH$1266,Sheet1!I$1+(Sheet1!$A$1-1)*10,FALSE)&gt;9999,-2,IF(VLOOKUP($A1253,Sheet1!$B$3:$AH$1266,Sheet1!I$1+(Sheet1!$A$1-1)*10,FALSE)&gt;999,-1,0)))))))</f>
        <v>---</v>
      </c>
      <c r="Z1253" s="392" t="str">
        <f>IF(ISNA(VLOOKUP($A1253,Sheet1!$B$3:$AH$1266,Sheet1!J$1+(Sheet1!$A$1-1)*10,FALSE))=TRUE,"---",IF(VLOOKUP($A1253,Sheet1!$B$3:$AH$1266,Sheet1!J$1+(Sheet1!$A$1-1)*10,FALSE)="---","---", (ROUND(VLOOKUP($A1253,Sheet1!$B$3:$AH$1266,Sheet1!J$1+(Sheet1!$A$1-1)*10,FALSE),IF(VLOOKUP($A1253,Sheet1!$B$3:$AH$1266,Sheet1!J$1+(Sheet1!$A$1-1)*10,FALSE)&gt;99999,-3,IF(VLOOKUP($A1253,Sheet1!$B$3:$AH$1266,Sheet1!J$1+(Sheet1!$A$1-1)*10,FALSE)&gt;9999,-2,IF(VLOOKUP($A1253,Sheet1!$B$3:$AH$1266,Sheet1!J$1+(Sheet1!$A$1-1)*10,FALSE)&gt;999,-1,0)))))))</f>
        <v>---</v>
      </c>
      <c r="AA1253" s="392" t="str">
        <f>IF(ISNA(VLOOKUP($A1253,Sheet1!$B$3:$AH$1266,Sheet1!K$1+(Sheet1!$A$1-1)*10,FALSE))=TRUE,"---",IF(VLOOKUP($A1253,Sheet1!$B$3:$AH$1266,Sheet1!K$1+(Sheet1!$A$1-1)*10,FALSE)="---","---", (ROUND(VLOOKUP($A1253,Sheet1!$B$3:$AH$1266,Sheet1!K$1+(Sheet1!$A$1-1)*10,FALSE),IF(VLOOKUP($A1253,Sheet1!$B$3:$AH$1266,Sheet1!K$1+(Sheet1!$A$1-1)*10,FALSE)&gt;99999,-3,IF(VLOOKUP($A1253,Sheet1!$B$3:$AH$1266,Sheet1!K$1+(Sheet1!$A$1-1)*10,FALSE)&gt;9999,-2,IF(VLOOKUP($A1253,Sheet1!$B$3:$AH$1266,Sheet1!K$1+(Sheet1!$A$1-1)*10,FALSE)&gt;999,-1,0)))))))</f>
        <v>---</v>
      </c>
      <c r="AB1253" s="392" t="str">
        <f>IF(ISNA(VLOOKUP($A1253,Sheet1!$B$3:$AH$1266,Sheet1!L$1+(Sheet1!$A$1-1)*10,FALSE))=TRUE,"---",IF(VLOOKUP($A1253,Sheet1!$B$3:$AH$1266,Sheet1!L$1+(Sheet1!$A$1-1)*10,FALSE)="---","---", (ROUND(VLOOKUP($A1253,Sheet1!$B$3:$AH$1266,Sheet1!L$1+(Sheet1!$A$1-1)*10,FALSE),IF(VLOOKUP($A1253,Sheet1!$B$3:$AH$1266,Sheet1!L$1+(Sheet1!$A$1-1)*10,FALSE)&gt;99999,-3,IF(VLOOKUP($A1253,Sheet1!$B$3:$AH$1266,Sheet1!L$1+(Sheet1!$A$1-1)*10,FALSE)&gt;9999,-2,IF(VLOOKUP($A1253,Sheet1!$B$3:$AH$1266,Sheet1!L$1+(Sheet1!$A$1-1)*10,FALSE)&gt;999,-1,0)))))))</f>
        <v>---</v>
      </c>
      <c r="AC1253" s="392" t="str">
        <f>IF(ISNA(VLOOKUP($A1253,Sheet1!$B$3:$AH$1266,Sheet1!M$1+(Sheet1!$A$1-1)*10,FALSE))=TRUE,"---",IF(VLOOKUP($A1253,Sheet1!$B$3:$AH$1266,Sheet1!M$1+(Sheet1!$A$1-1)*10,FALSE)="---","---", (ROUND(VLOOKUP($A1253,Sheet1!$B$3:$AH$1266,Sheet1!M$1+(Sheet1!$A$1-1)*10,FALSE),IF(VLOOKUP($A1253,Sheet1!$B$3:$AH$1266,Sheet1!M$1+(Sheet1!$A$1-1)*10,FALSE)&gt;99999,-3,IF(VLOOKUP($A1253,Sheet1!$B$3:$AH$1266,Sheet1!M$1+(Sheet1!$A$1-1)*10,FALSE)&gt;9999,-2,IF(VLOOKUP($A1253,Sheet1!$B$3:$AH$1266,Sheet1!M$1+(Sheet1!$A$1-1)*10,FALSE)&gt;999,-1,0)))))))</f>
        <v>---</v>
      </c>
      <c r="AD1253" s="392" t="str">
        <f>IF(ISNA(VLOOKUP($A1253,Sheet1!$B$3:$AH$1266,Sheet1!N$1+(Sheet1!$A$1-1)*10,FALSE))=TRUE,"---",IF(VLOOKUP($A1253,Sheet1!$B$3:$AH$1266,Sheet1!N$1+(Sheet1!$A$1-1)*10,FALSE)="---","---", (ROUND(VLOOKUP($A1253,Sheet1!$B$3:$AH$1266,Sheet1!N$1+(Sheet1!$A$1-1)*10,FALSE),IF(VLOOKUP($A1253,Sheet1!$B$3:$AH$1266,Sheet1!N$1+(Sheet1!$A$1-1)*10,FALSE)&gt;99999,-3,IF(VLOOKUP($A1253,Sheet1!$B$3:$AH$1266,Sheet1!N$1+(Sheet1!$A$1-1)*10,FALSE)&gt;9999,-2,IF(VLOOKUP($A1253,Sheet1!$B$3:$AH$1266,Sheet1!N$1+(Sheet1!$A$1-1)*10,FALSE)&gt;999,-1,0)))))))</f>
        <v>---</v>
      </c>
    </row>
    <row r="1254" spans="1:30" ht="25.5" customHeight="1" x14ac:dyDescent="0.25">
      <c r="A1254" s="133" t="s">
        <v>1850</v>
      </c>
      <c r="B1254" s="134" t="s">
        <v>1851</v>
      </c>
      <c r="C1254" s="133">
        <v>421033</v>
      </c>
      <c r="D1254" s="133">
        <v>790559</v>
      </c>
      <c r="E1254" s="67" t="s">
        <v>3023</v>
      </c>
      <c r="F1254" s="135" t="s">
        <v>4405</v>
      </c>
      <c r="G1254" s="118" t="s">
        <v>160</v>
      </c>
      <c r="H1254" s="136">
        <v>3.53</v>
      </c>
      <c r="I1254" s="119">
        <v>19505</v>
      </c>
      <c r="J1254" s="137" t="s">
        <v>4405</v>
      </c>
      <c r="K1254" s="118" t="s">
        <v>17</v>
      </c>
      <c r="L1254" s="122">
        <v>1000</v>
      </c>
      <c r="M1254" s="123">
        <v>283</v>
      </c>
      <c r="N1254" s="118" t="s">
        <v>160</v>
      </c>
      <c r="O1254" s="71">
        <f t="shared" si="42"/>
        <v>3.2803555763399976</v>
      </c>
      <c r="P1254" s="71">
        <f>IF(O1254&lt;&gt;"",VLOOKUP($A1254,Sheet4!$A$2:$O$1309,14,FALSE)*100,"")</f>
        <v>2.4622868110897311</v>
      </c>
      <c r="Q1254" s="71">
        <f>IF(P1254&lt;&gt;"",VLOOKUP($A1254,Sheet4!$A$2:$O$1309,15,FALSE)*100,"")</f>
        <v>21.666932234426461</v>
      </c>
      <c r="R1254" s="73">
        <f t="shared" si="43"/>
        <v>30</v>
      </c>
      <c r="S1254" s="63" t="s">
        <v>4367</v>
      </c>
      <c r="T1254" s="63" t="str">
        <f>IF(ISNA(VLOOKUP(A1254,Sheet1!B$3:C$1266,2,FALSE)=TRUE),"NC",VLOOKUP(A1254,Sheet1!B$3:C$1266,2,FALSE))</f>
        <v>Rural</v>
      </c>
      <c r="U1254" s="66">
        <f>IF(ISNA(VLOOKUP($A1254,Sheet1!$B$3:$AH$1266,Sheet1!E$1+(Sheet1!$A$1-1)*10,FALSE))=TRUE,"---",IF(VLOOKUP($A1254,Sheet1!$B$3:$AH$1266,Sheet1!E$1+(Sheet1!$A$1-1)*10,FALSE)="---","---", (ROUND(VLOOKUP($A1254,Sheet1!$B$3:$AH$1266,Sheet1!E$1+(Sheet1!$A$1-1)*10,FALSE),IF(VLOOKUP($A1254,Sheet1!$B$3:$AH$1266,Sheet1!E$1+(Sheet1!$A$1-1)*10,FALSE)&gt;99999,-3,IF(VLOOKUP($A1254,Sheet1!$B$3:$AH$1266,Sheet1!E$1+(Sheet1!$A$1-1)*10,FALSE)&gt;9999,-2,IF(VLOOKUP($A1254,Sheet1!$B$3:$AH$1266,Sheet1!E$1+(Sheet1!$A$1-1)*10,FALSE)&gt;999,-1,0)))))))</f>
        <v>196</v>
      </c>
      <c r="V1254" s="66">
        <f>IF(ISNA(VLOOKUP($A1254,Sheet1!$B$3:$AH$1266,Sheet1!F$1+(Sheet1!$A$1-1)*10,FALSE))=TRUE,"---",IF(VLOOKUP($A1254,Sheet1!$B$3:$AH$1266,Sheet1!F$1+(Sheet1!$A$1-1)*10,FALSE)="---","---", (ROUND(VLOOKUP($A1254,Sheet1!$B$3:$AH$1266,Sheet1!F$1+(Sheet1!$A$1-1)*10,FALSE),IF(VLOOKUP($A1254,Sheet1!$B$3:$AH$1266,Sheet1!F$1+(Sheet1!$A$1-1)*10,FALSE)&gt;99999,-3,IF(VLOOKUP($A1254,Sheet1!$B$3:$AH$1266,Sheet1!F$1+(Sheet1!$A$1-1)*10,FALSE)&gt;9999,-2,IF(VLOOKUP($A1254,Sheet1!$B$3:$AH$1266,Sheet1!F$1+(Sheet1!$A$1-1)*10,FALSE)&gt;999,-1,0)))))))</f>
        <v>243</v>
      </c>
      <c r="W1254" s="66">
        <f>IF(ISNA(VLOOKUP($A1254,Sheet1!$B$3:$AH$1266,Sheet1!G$1+(Sheet1!$A$1-1)*10,FALSE))=TRUE,"---",IF(VLOOKUP($A1254,Sheet1!$B$3:$AH$1266,Sheet1!G$1+(Sheet1!$A$1-1)*10,FALSE)="---","---", (ROUND(VLOOKUP($A1254,Sheet1!$B$3:$AH$1266,Sheet1!G$1+(Sheet1!$A$1-1)*10,FALSE),IF(VLOOKUP($A1254,Sheet1!$B$3:$AH$1266,Sheet1!G$1+(Sheet1!$A$1-1)*10,FALSE)&gt;99999,-3,IF(VLOOKUP($A1254,Sheet1!$B$3:$AH$1266,Sheet1!G$1+(Sheet1!$A$1-1)*10,FALSE)&gt;9999,-2,IF(VLOOKUP($A1254,Sheet1!$B$3:$AH$1266,Sheet1!G$1+(Sheet1!$A$1-1)*10,FALSE)&gt;999,-1,0)))))))</f>
        <v>313</v>
      </c>
      <c r="X1254" s="66">
        <f>IF(ISNA(VLOOKUP($A1254,Sheet1!$B$3:$AH$1266,Sheet1!H$1+(Sheet1!$A$1-1)*10,FALSE))=TRUE,"---",IF(VLOOKUP($A1254,Sheet1!$B$3:$AH$1266,Sheet1!H$1+(Sheet1!$A$1-1)*10,FALSE)="---","---", (ROUND(VLOOKUP($A1254,Sheet1!$B$3:$AH$1266,Sheet1!H$1+(Sheet1!$A$1-1)*10,FALSE),IF(VLOOKUP($A1254,Sheet1!$B$3:$AH$1266,Sheet1!H$1+(Sheet1!$A$1-1)*10,FALSE)&gt;99999,-3,IF(VLOOKUP($A1254,Sheet1!$B$3:$AH$1266,Sheet1!H$1+(Sheet1!$A$1-1)*10,FALSE)&gt;9999,-2,IF(VLOOKUP($A1254,Sheet1!$B$3:$AH$1266,Sheet1!H$1+(Sheet1!$A$1-1)*10,FALSE)&gt;999,-1,0)))))))</f>
        <v>523</v>
      </c>
      <c r="Y1254" s="66">
        <f>IF(ISNA(VLOOKUP($A1254,Sheet1!$B$3:$AH$1266,Sheet1!I$1+(Sheet1!$A$1-1)*10,FALSE))=TRUE,"---",IF(VLOOKUP($A1254,Sheet1!$B$3:$AH$1266,Sheet1!I$1+(Sheet1!$A$1-1)*10,FALSE)="---","---", (ROUND(VLOOKUP($A1254,Sheet1!$B$3:$AH$1266,Sheet1!I$1+(Sheet1!$A$1-1)*10,FALSE),IF(VLOOKUP($A1254,Sheet1!$B$3:$AH$1266,Sheet1!I$1+(Sheet1!$A$1-1)*10,FALSE)&gt;99999,-3,IF(VLOOKUP($A1254,Sheet1!$B$3:$AH$1266,Sheet1!I$1+(Sheet1!$A$1-1)*10,FALSE)&gt;9999,-2,IF(VLOOKUP($A1254,Sheet1!$B$3:$AH$1266,Sheet1!I$1+(Sheet1!$A$1-1)*10,FALSE)&gt;999,-1,0)))))))</f>
        <v>692</v>
      </c>
      <c r="Z1254" s="66">
        <f>IF(ISNA(VLOOKUP($A1254,Sheet1!$B$3:$AH$1266,Sheet1!J$1+(Sheet1!$A$1-1)*10,FALSE))=TRUE,"---",IF(VLOOKUP($A1254,Sheet1!$B$3:$AH$1266,Sheet1!J$1+(Sheet1!$A$1-1)*10,FALSE)="---","---", (ROUND(VLOOKUP($A1254,Sheet1!$B$3:$AH$1266,Sheet1!J$1+(Sheet1!$A$1-1)*10,FALSE),IF(VLOOKUP($A1254,Sheet1!$B$3:$AH$1266,Sheet1!J$1+(Sheet1!$A$1-1)*10,FALSE)&gt;99999,-3,IF(VLOOKUP($A1254,Sheet1!$B$3:$AH$1266,Sheet1!J$1+(Sheet1!$A$1-1)*10,FALSE)&gt;9999,-2,IF(VLOOKUP($A1254,Sheet1!$B$3:$AH$1266,Sheet1!J$1+(Sheet1!$A$1-1)*10,FALSE)&gt;999,-1,0)))))))</f>
        <v>929</v>
      </c>
      <c r="AA1254" s="66">
        <f>IF(ISNA(VLOOKUP($A1254,Sheet1!$B$3:$AH$1266,Sheet1!K$1+(Sheet1!$A$1-1)*10,FALSE))=TRUE,"---",IF(VLOOKUP($A1254,Sheet1!$B$3:$AH$1266,Sheet1!K$1+(Sheet1!$A$1-1)*10,FALSE)="---","---", (ROUND(VLOOKUP($A1254,Sheet1!$B$3:$AH$1266,Sheet1!K$1+(Sheet1!$A$1-1)*10,FALSE),IF(VLOOKUP($A1254,Sheet1!$B$3:$AH$1266,Sheet1!K$1+(Sheet1!$A$1-1)*10,FALSE)&gt;99999,-3,IF(VLOOKUP($A1254,Sheet1!$B$3:$AH$1266,Sheet1!K$1+(Sheet1!$A$1-1)*10,FALSE)&gt;9999,-2,IF(VLOOKUP($A1254,Sheet1!$B$3:$AH$1266,Sheet1!K$1+(Sheet1!$A$1-1)*10,FALSE)&gt;999,-1,0)))))))</f>
        <v>1140</v>
      </c>
      <c r="AB1254" s="66">
        <f>IF(ISNA(VLOOKUP($A1254,Sheet1!$B$3:$AH$1266,Sheet1!L$1+(Sheet1!$A$1-1)*10,FALSE))=TRUE,"---",IF(VLOOKUP($A1254,Sheet1!$B$3:$AH$1266,Sheet1!L$1+(Sheet1!$A$1-1)*10,FALSE)="---","---", (ROUND(VLOOKUP($A1254,Sheet1!$B$3:$AH$1266,Sheet1!L$1+(Sheet1!$A$1-1)*10,FALSE),IF(VLOOKUP($A1254,Sheet1!$B$3:$AH$1266,Sheet1!L$1+(Sheet1!$A$1-1)*10,FALSE)&gt;99999,-3,IF(VLOOKUP($A1254,Sheet1!$B$3:$AH$1266,Sheet1!L$1+(Sheet1!$A$1-1)*10,FALSE)&gt;9999,-2,IF(VLOOKUP($A1254,Sheet1!$B$3:$AH$1266,Sheet1!L$1+(Sheet1!$A$1-1)*10,FALSE)&gt;999,-1,0)))))))</f>
        <v>1350</v>
      </c>
      <c r="AC1254" s="66">
        <f>IF(ISNA(VLOOKUP($A1254,Sheet1!$B$3:$AH$1266,Sheet1!M$1+(Sheet1!$A$1-1)*10,FALSE))=TRUE,"---",IF(VLOOKUP($A1254,Sheet1!$B$3:$AH$1266,Sheet1!M$1+(Sheet1!$A$1-1)*10,FALSE)="---","---", (ROUND(VLOOKUP($A1254,Sheet1!$B$3:$AH$1266,Sheet1!M$1+(Sheet1!$A$1-1)*10,FALSE),IF(VLOOKUP($A1254,Sheet1!$B$3:$AH$1266,Sheet1!M$1+(Sheet1!$A$1-1)*10,FALSE)&gt;99999,-3,IF(VLOOKUP($A1254,Sheet1!$B$3:$AH$1266,Sheet1!M$1+(Sheet1!$A$1-1)*10,FALSE)&gt;9999,-2,IF(VLOOKUP($A1254,Sheet1!$B$3:$AH$1266,Sheet1!M$1+(Sheet1!$A$1-1)*10,FALSE)&gt;999,-1,0)))))))</f>
        <v>1570</v>
      </c>
      <c r="AD1254" s="66">
        <f>IF(ISNA(VLOOKUP($A1254,Sheet1!$B$3:$AH$1266,Sheet1!N$1+(Sheet1!$A$1-1)*10,FALSE))=TRUE,"---",IF(VLOOKUP($A1254,Sheet1!$B$3:$AH$1266,Sheet1!N$1+(Sheet1!$A$1-1)*10,FALSE)="---","---", (ROUND(VLOOKUP($A1254,Sheet1!$B$3:$AH$1266,Sheet1!N$1+(Sheet1!$A$1-1)*10,FALSE),IF(VLOOKUP($A1254,Sheet1!$B$3:$AH$1266,Sheet1!N$1+(Sheet1!$A$1-1)*10,FALSE)&gt;99999,-3,IF(VLOOKUP($A1254,Sheet1!$B$3:$AH$1266,Sheet1!N$1+(Sheet1!$A$1-1)*10,FALSE)&gt;9999,-2,IF(VLOOKUP($A1254,Sheet1!$B$3:$AH$1266,Sheet1!N$1+(Sheet1!$A$1-1)*10,FALSE)&gt;999,-1,0)))))))</f>
        <v>1910</v>
      </c>
    </row>
    <row r="1255" spans="1:30" ht="25.5" customHeight="1" x14ac:dyDescent="0.25">
      <c r="A1255" s="125" t="s">
        <v>1852</v>
      </c>
      <c r="B1255" s="138" t="s">
        <v>1853</v>
      </c>
      <c r="C1255" s="125">
        <v>420802</v>
      </c>
      <c r="D1255" s="125">
        <v>790743</v>
      </c>
      <c r="E1255" s="70" t="s">
        <v>3023</v>
      </c>
      <c r="F1255" s="139" t="s">
        <v>4405</v>
      </c>
      <c r="G1255" s="127" t="s">
        <v>160</v>
      </c>
      <c r="H1255" s="167">
        <v>7</v>
      </c>
      <c r="I1255" s="112">
        <v>19505</v>
      </c>
      <c r="J1255" s="140" t="s">
        <v>4405</v>
      </c>
      <c r="K1255" s="127" t="s">
        <v>17</v>
      </c>
      <c r="L1255" s="115">
        <v>1230</v>
      </c>
      <c r="M1255" s="116">
        <v>176</v>
      </c>
      <c r="N1255" s="127" t="s">
        <v>160</v>
      </c>
      <c r="O1255" s="68">
        <f t="shared" si="42"/>
        <v>6.96977521183112</v>
      </c>
      <c r="P1255" s="68">
        <f>IF(O1255&lt;&gt;"",VLOOKUP($A1255,Sheet4!$A$2:$O$1309,14,FALSE)*100,"")</f>
        <v>3.2625723595871015</v>
      </c>
      <c r="Q1255" s="68">
        <f>IF(P1255&lt;&gt;"",VLOOKUP($A1255,Sheet4!$A$2:$O$1309,15,FALSE)*100,"")</f>
        <v>27.739954727517379</v>
      </c>
      <c r="R1255" s="74">
        <f t="shared" si="43"/>
        <v>15</v>
      </c>
      <c r="S1255" s="64" t="s">
        <v>4367</v>
      </c>
      <c r="T1255" s="64" t="str">
        <f>IF(ISNA(VLOOKUP(A1255,Sheet1!B$3:C$1266,2,FALSE)=TRUE),"NC",VLOOKUP(A1255,Sheet1!B$3:C$1266,2,FALSE))</f>
        <v>Rural</v>
      </c>
      <c r="U1255" s="65">
        <f>IF(ISNA(VLOOKUP($A1255,Sheet1!$B$3:$AH$1266,Sheet1!E$1+(Sheet1!$A$1-1)*10,FALSE))=TRUE,"---",IF(VLOOKUP($A1255,Sheet1!$B$3:$AH$1266,Sheet1!E$1+(Sheet1!$A$1-1)*10,FALSE)="---","---", (ROUND(VLOOKUP($A1255,Sheet1!$B$3:$AH$1266,Sheet1!E$1+(Sheet1!$A$1-1)*10,FALSE),IF(VLOOKUP($A1255,Sheet1!$B$3:$AH$1266,Sheet1!E$1+(Sheet1!$A$1-1)*10,FALSE)&gt;99999,-3,IF(VLOOKUP($A1255,Sheet1!$B$3:$AH$1266,Sheet1!E$1+(Sheet1!$A$1-1)*10,FALSE)&gt;9999,-2,IF(VLOOKUP($A1255,Sheet1!$B$3:$AH$1266,Sheet1!E$1+(Sheet1!$A$1-1)*10,FALSE)&gt;999,-1,0)))))))</f>
        <v>324</v>
      </c>
      <c r="V1255" s="65">
        <f>IF(ISNA(VLOOKUP($A1255,Sheet1!$B$3:$AH$1266,Sheet1!F$1+(Sheet1!$A$1-1)*10,FALSE))=TRUE,"---",IF(VLOOKUP($A1255,Sheet1!$B$3:$AH$1266,Sheet1!F$1+(Sheet1!$A$1-1)*10,FALSE)="---","---", (ROUND(VLOOKUP($A1255,Sheet1!$B$3:$AH$1266,Sheet1!F$1+(Sheet1!$A$1-1)*10,FALSE),IF(VLOOKUP($A1255,Sheet1!$B$3:$AH$1266,Sheet1!F$1+(Sheet1!$A$1-1)*10,FALSE)&gt;99999,-3,IF(VLOOKUP($A1255,Sheet1!$B$3:$AH$1266,Sheet1!F$1+(Sheet1!$A$1-1)*10,FALSE)&gt;9999,-2,IF(VLOOKUP($A1255,Sheet1!$B$3:$AH$1266,Sheet1!F$1+(Sheet1!$A$1-1)*10,FALSE)&gt;999,-1,0)))))))</f>
        <v>398</v>
      </c>
      <c r="W1255" s="65">
        <f>IF(ISNA(VLOOKUP($A1255,Sheet1!$B$3:$AH$1266,Sheet1!G$1+(Sheet1!$A$1-1)*10,FALSE))=TRUE,"---",IF(VLOOKUP($A1255,Sheet1!$B$3:$AH$1266,Sheet1!G$1+(Sheet1!$A$1-1)*10,FALSE)="---","---", (ROUND(VLOOKUP($A1255,Sheet1!$B$3:$AH$1266,Sheet1!G$1+(Sheet1!$A$1-1)*10,FALSE),IF(VLOOKUP($A1255,Sheet1!$B$3:$AH$1266,Sheet1!G$1+(Sheet1!$A$1-1)*10,FALSE)&gt;99999,-3,IF(VLOOKUP($A1255,Sheet1!$B$3:$AH$1266,Sheet1!G$1+(Sheet1!$A$1-1)*10,FALSE)&gt;9999,-2,IF(VLOOKUP($A1255,Sheet1!$B$3:$AH$1266,Sheet1!G$1+(Sheet1!$A$1-1)*10,FALSE)&gt;999,-1,0)))))))</f>
        <v>505</v>
      </c>
      <c r="X1255" s="65">
        <f>IF(ISNA(VLOOKUP($A1255,Sheet1!$B$3:$AH$1266,Sheet1!H$1+(Sheet1!$A$1-1)*10,FALSE))=TRUE,"---",IF(VLOOKUP($A1255,Sheet1!$B$3:$AH$1266,Sheet1!H$1+(Sheet1!$A$1-1)*10,FALSE)="---","---", (ROUND(VLOOKUP($A1255,Sheet1!$B$3:$AH$1266,Sheet1!H$1+(Sheet1!$A$1-1)*10,FALSE),IF(VLOOKUP($A1255,Sheet1!$B$3:$AH$1266,Sheet1!H$1+(Sheet1!$A$1-1)*10,FALSE)&gt;99999,-3,IF(VLOOKUP($A1255,Sheet1!$B$3:$AH$1266,Sheet1!H$1+(Sheet1!$A$1-1)*10,FALSE)&gt;9999,-2,IF(VLOOKUP($A1255,Sheet1!$B$3:$AH$1266,Sheet1!H$1+(Sheet1!$A$1-1)*10,FALSE)&gt;999,-1,0)))))))</f>
        <v>820</v>
      </c>
      <c r="Y1255" s="65">
        <f>IF(ISNA(VLOOKUP($A1255,Sheet1!$B$3:$AH$1266,Sheet1!I$1+(Sheet1!$A$1-1)*10,FALSE))=TRUE,"---",IF(VLOOKUP($A1255,Sheet1!$B$3:$AH$1266,Sheet1!I$1+(Sheet1!$A$1-1)*10,FALSE)="---","---", (ROUND(VLOOKUP($A1255,Sheet1!$B$3:$AH$1266,Sheet1!I$1+(Sheet1!$A$1-1)*10,FALSE),IF(VLOOKUP($A1255,Sheet1!$B$3:$AH$1266,Sheet1!I$1+(Sheet1!$A$1-1)*10,FALSE)&gt;99999,-3,IF(VLOOKUP($A1255,Sheet1!$B$3:$AH$1266,Sheet1!I$1+(Sheet1!$A$1-1)*10,FALSE)&gt;9999,-2,IF(VLOOKUP($A1255,Sheet1!$B$3:$AH$1266,Sheet1!I$1+(Sheet1!$A$1-1)*10,FALSE)&gt;999,-1,0)))))))</f>
        <v>1070</v>
      </c>
      <c r="Z1255" s="65">
        <f>IF(ISNA(VLOOKUP($A1255,Sheet1!$B$3:$AH$1266,Sheet1!J$1+(Sheet1!$A$1-1)*10,FALSE))=TRUE,"---",IF(VLOOKUP($A1255,Sheet1!$B$3:$AH$1266,Sheet1!J$1+(Sheet1!$A$1-1)*10,FALSE)="---","---", (ROUND(VLOOKUP($A1255,Sheet1!$B$3:$AH$1266,Sheet1!J$1+(Sheet1!$A$1-1)*10,FALSE),IF(VLOOKUP($A1255,Sheet1!$B$3:$AH$1266,Sheet1!J$1+(Sheet1!$A$1-1)*10,FALSE)&gt;99999,-3,IF(VLOOKUP($A1255,Sheet1!$B$3:$AH$1266,Sheet1!J$1+(Sheet1!$A$1-1)*10,FALSE)&gt;9999,-2,IF(VLOOKUP($A1255,Sheet1!$B$3:$AH$1266,Sheet1!J$1+(Sheet1!$A$1-1)*10,FALSE)&gt;999,-1,0)))))))</f>
        <v>1410</v>
      </c>
      <c r="AA1255" s="65">
        <f>IF(ISNA(VLOOKUP($A1255,Sheet1!$B$3:$AH$1266,Sheet1!K$1+(Sheet1!$A$1-1)*10,FALSE))=TRUE,"---",IF(VLOOKUP($A1255,Sheet1!$B$3:$AH$1266,Sheet1!K$1+(Sheet1!$A$1-1)*10,FALSE)="---","---", (ROUND(VLOOKUP($A1255,Sheet1!$B$3:$AH$1266,Sheet1!K$1+(Sheet1!$A$1-1)*10,FALSE),IF(VLOOKUP($A1255,Sheet1!$B$3:$AH$1266,Sheet1!K$1+(Sheet1!$A$1-1)*10,FALSE)&gt;99999,-3,IF(VLOOKUP($A1255,Sheet1!$B$3:$AH$1266,Sheet1!K$1+(Sheet1!$A$1-1)*10,FALSE)&gt;9999,-2,IF(VLOOKUP($A1255,Sheet1!$B$3:$AH$1266,Sheet1!K$1+(Sheet1!$A$1-1)*10,FALSE)&gt;999,-1,0)))))))</f>
        <v>1710</v>
      </c>
      <c r="AB1255" s="65">
        <f>IF(ISNA(VLOOKUP($A1255,Sheet1!$B$3:$AH$1266,Sheet1!L$1+(Sheet1!$A$1-1)*10,FALSE))=TRUE,"---",IF(VLOOKUP($A1255,Sheet1!$B$3:$AH$1266,Sheet1!L$1+(Sheet1!$A$1-1)*10,FALSE)="---","---", (ROUND(VLOOKUP($A1255,Sheet1!$B$3:$AH$1266,Sheet1!L$1+(Sheet1!$A$1-1)*10,FALSE),IF(VLOOKUP($A1255,Sheet1!$B$3:$AH$1266,Sheet1!L$1+(Sheet1!$A$1-1)*10,FALSE)&gt;99999,-3,IF(VLOOKUP($A1255,Sheet1!$B$3:$AH$1266,Sheet1!L$1+(Sheet1!$A$1-1)*10,FALSE)&gt;9999,-2,IF(VLOOKUP($A1255,Sheet1!$B$3:$AH$1266,Sheet1!L$1+(Sheet1!$A$1-1)*10,FALSE)&gt;999,-1,0)))))))</f>
        <v>2010</v>
      </c>
      <c r="AC1255" s="65">
        <f>IF(ISNA(VLOOKUP($A1255,Sheet1!$B$3:$AH$1266,Sheet1!M$1+(Sheet1!$A$1-1)*10,FALSE))=TRUE,"---",IF(VLOOKUP($A1255,Sheet1!$B$3:$AH$1266,Sheet1!M$1+(Sheet1!$A$1-1)*10,FALSE)="---","---", (ROUND(VLOOKUP($A1255,Sheet1!$B$3:$AH$1266,Sheet1!M$1+(Sheet1!$A$1-1)*10,FALSE),IF(VLOOKUP($A1255,Sheet1!$B$3:$AH$1266,Sheet1!M$1+(Sheet1!$A$1-1)*10,FALSE)&gt;99999,-3,IF(VLOOKUP($A1255,Sheet1!$B$3:$AH$1266,Sheet1!M$1+(Sheet1!$A$1-1)*10,FALSE)&gt;9999,-2,IF(VLOOKUP($A1255,Sheet1!$B$3:$AH$1266,Sheet1!M$1+(Sheet1!$A$1-1)*10,FALSE)&gt;999,-1,0)))))))</f>
        <v>2330</v>
      </c>
      <c r="AD1255" s="65">
        <f>IF(ISNA(VLOOKUP($A1255,Sheet1!$B$3:$AH$1266,Sheet1!N$1+(Sheet1!$A$1-1)*10,FALSE))=TRUE,"---",IF(VLOOKUP($A1255,Sheet1!$B$3:$AH$1266,Sheet1!N$1+(Sheet1!$A$1-1)*10,FALSE)="---","---", (ROUND(VLOOKUP($A1255,Sheet1!$B$3:$AH$1266,Sheet1!N$1+(Sheet1!$A$1-1)*10,FALSE),IF(VLOOKUP($A1255,Sheet1!$B$3:$AH$1266,Sheet1!N$1+(Sheet1!$A$1-1)*10,FALSE)&gt;99999,-3,IF(VLOOKUP($A1255,Sheet1!$B$3:$AH$1266,Sheet1!N$1+(Sheet1!$A$1-1)*10,FALSE)&gt;9999,-2,IF(VLOOKUP($A1255,Sheet1!$B$3:$AH$1266,Sheet1!N$1+(Sheet1!$A$1-1)*10,FALSE)&gt;999,-1,0)))))))</f>
        <v>2800</v>
      </c>
    </row>
    <row r="1256" spans="1:30" ht="25.5" customHeight="1" x14ac:dyDescent="0.25">
      <c r="A1256" s="133" t="s">
        <v>1854</v>
      </c>
      <c r="B1256" s="134" t="s">
        <v>1855</v>
      </c>
      <c r="C1256" s="133">
        <v>421811</v>
      </c>
      <c r="D1256" s="133">
        <v>791416</v>
      </c>
      <c r="E1256" s="67" t="s">
        <v>3023</v>
      </c>
      <c r="F1256" s="135" t="s">
        <v>4405</v>
      </c>
      <c r="G1256" s="118" t="s">
        <v>160</v>
      </c>
      <c r="H1256" s="136">
        <v>7.01</v>
      </c>
      <c r="I1256" s="119">
        <v>29074</v>
      </c>
      <c r="J1256" s="137" t="s">
        <v>4405</v>
      </c>
      <c r="K1256" s="118" t="s">
        <v>17</v>
      </c>
      <c r="L1256" s="122">
        <v>6060</v>
      </c>
      <c r="M1256" s="123">
        <v>864</v>
      </c>
      <c r="N1256" s="118" t="s">
        <v>160</v>
      </c>
      <c r="O1256" s="71" t="str">
        <f t="shared" si="42"/>
        <v>&lt;0.2</v>
      </c>
      <c r="P1256" s="71">
        <f>IF(O1256&lt;&gt;"",VLOOKUP($A1256,Sheet4!$A$2:$O$1309,14,FALSE)*100,"")</f>
        <v>1.5365610095873228</v>
      </c>
      <c r="Q1256" s="71">
        <f>IF(P1256&lt;&gt;"",VLOOKUP($A1256,Sheet4!$A$2:$O$1309,15,FALSE)*100,"")</f>
        <v>14.07322453952008</v>
      </c>
      <c r="R1256" s="73" t="str">
        <f t="shared" si="43"/>
        <v>&gt;500</v>
      </c>
      <c r="S1256" s="63" t="s">
        <v>4367</v>
      </c>
      <c r="T1256" s="63" t="str">
        <f>IF(ISNA(VLOOKUP(A1256,Sheet1!B$3:C$1266,2,FALSE)=TRUE),"NC",VLOOKUP(A1256,Sheet1!B$3:C$1266,2,FALSE))</f>
        <v>Rural</v>
      </c>
      <c r="U1256" s="66">
        <f>IF(ISNA(VLOOKUP($A1256,Sheet1!$B$3:$AH$1266,Sheet1!E$1+(Sheet1!$A$1-1)*10,FALSE))=TRUE,"---",IF(VLOOKUP($A1256,Sheet1!$B$3:$AH$1266,Sheet1!E$1+(Sheet1!$A$1-1)*10,FALSE)="---","---", (ROUND(VLOOKUP($A1256,Sheet1!$B$3:$AH$1266,Sheet1!E$1+(Sheet1!$A$1-1)*10,FALSE),IF(VLOOKUP($A1256,Sheet1!$B$3:$AH$1266,Sheet1!E$1+(Sheet1!$A$1-1)*10,FALSE)&gt;99999,-3,IF(VLOOKUP($A1256,Sheet1!$B$3:$AH$1266,Sheet1!E$1+(Sheet1!$A$1-1)*10,FALSE)&gt;9999,-2,IF(VLOOKUP($A1256,Sheet1!$B$3:$AH$1266,Sheet1!E$1+(Sheet1!$A$1-1)*10,FALSE)&gt;999,-1,0)))))))</f>
        <v>350</v>
      </c>
      <c r="V1256" s="66">
        <f>IF(ISNA(VLOOKUP($A1256,Sheet1!$B$3:$AH$1266,Sheet1!F$1+(Sheet1!$A$1-1)*10,FALSE))=TRUE,"---",IF(VLOOKUP($A1256,Sheet1!$B$3:$AH$1266,Sheet1!F$1+(Sheet1!$A$1-1)*10,FALSE)="---","---", (ROUND(VLOOKUP($A1256,Sheet1!$B$3:$AH$1266,Sheet1!F$1+(Sheet1!$A$1-1)*10,FALSE),IF(VLOOKUP($A1256,Sheet1!$B$3:$AH$1266,Sheet1!F$1+(Sheet1!$A$1-1)*10,FALSE)&gt;99999,-3,IF(VLOOKUP($A1256,Sheet1!$B$3:$AH$1266,Sheet1!F$1+(Sheet1!$A$1-1)*10,FALSE)&gt;9999,-2,IF(VLOOKUP($A1256,Sheet1!$B$3:$AH$1266,Sheet1!F$1+(Sheet1!$A$1-1)*10,FALSE)&gt;999,-1,0)))))))</f>
        <v>436</v>
      </c>
      <c r="W1256" s="66">
        <f>IF(ISNA(VLOOKUP($A1256,Sheet1!$B$3:$AH$1266,Sheet1!G$1+(Sheet1!$A$1-1)*10,FALSE))=TRUE,"---",IF(VLOOKUP($A1256,Sheet1!$B$3:$AH$1266,Sheet1!G$1+(Sheet1!$A$1-1)*10,FALSE)="---","---", (ROUND(VLOOKUP($A1256,Sheet1!$B$3:$AH$1266,Sheet1!G$1+(Sheet1!$A$1-1)*10,FALSE),IF(VLOOKUP($A1256,Sheet1!$B$3:$AH$1266,Sheet1!G$1+(Sheet1!$A$1-1)*10,FALSE)&gt;99999,-3,IF(VLOOKUP($A1256,Sheet1!$B$3:$AH$1266,Sheet1!G$1+(Sheet1!$A$1-1)*10,FALSE)&gt;9999,-2,IF(VLOOKUP($A1256,Sheet1!$B$3:$AH$1266,Sheet1!G$1+(Sheet1!$A$1-1)*10,FALSE)&gt;999,-1,0)))))))</f>
        <v>562</v>
      </c>
      <c r="X1256" s="66">
        <f>IF(ISNA(VLOOKUP($A1256,Sheet1!$B$3:$AH$1266,Sheet1!H$1+(Sheet1!$A$1-1)*10,FALSE))=TRUE,"---",IF(VLOOKUP($A1256,Sheet1!$B$3:$AH$1266,Sheet1!H$1+(Sheet1!$A$1-1)*10,FALSE)="---","---", (ROUND(VLOOKUP($A1256,Sheet1!$B$3:$AH$1266,Sheet1!H$1+(Sheet1!$A$1-1)*10,FALSE),IF(VLOOKUP($A1256,Sheet1!$B$3:$AH$1266,Sheet1!H$1+(Sheet1!$A$1-1)*10,FALSE)&gt;99999,-3,IF(VLOOKUP($A1256,Sheet1!$B$3:$AH$1266,Sheet1!H$1+(Sheet1!$A$1-1)*10,FALSE)&gt;9999,-2,IF(VLOOKUP($A1256,Sheet1!$B$3:$AH$1266,Sheet1!H$1+(Sheet1!$A$1-1)*10,FALSE)&gt;999,-1,0)))))))</f>
        <v>941</v>
      </c>
      <c r="Y1256" s="66">
        <f>IF(ISNA(VLOOKUP($A1256,Sheet1!$B$3:$AH$1266,Sheet1!I$1+(Sheet1!$A$1-1)*10,FALSE))=TRUE,"---",IF(VLOOKUP($A1256,Sheet1!$B$3:$AH$1266,Sheet1!I$1+(Sheet1!$A$1-1)*10,FALSE)="---","---", (ROUND(VLOOKUP($A1256,Sheet1!$B$3:$AH$1266,Sheet1!I$1+(Sheet1!$A$1-1)*10,FALSE),IF(VLOOKUP($A1256,Sheet1!$B$3:$AH$1266,Sheet1!I$1+(Sheet1!$A$1-1)*10,FALSE)&gt;99999,-3,IF(VLOOKUP($A1256,Sheet1!$B$3:$AH$1266,Sheet1!I$1+(Sheet1!$A$1-1)*10,FALSE)&gt;9999,-2,IF(VLOOKUP($A1256,Sheet1!$B$3:$AH$1266,Sheet1!I$1+(Sheet1!$A$1-1)*10,FALSE)&gt;999,-1,0)))))))</f>
        <v>1250</v>
      </c>
      <c r="Z1256" s="66">
        <f>IF(ISNA(VLOOKUP($A1256,Sheet1!$B$3:$AH$1266,Sheet1!J$1+(Sheet1!$A$1-1)*10,FALSE))=TRUE,"---",IF(VLOOKUP($A1256,Sheet1!$B$3:$AH$1266,Sheet1!J$1+(Sheet1!$A$1-1)*10,FALSE)="---","---", (ROUND(VLOOKUP($A1256,Sheet1!$B$3:$AH$1266,Sheet1!J$1+(Sheet1!$A$1-1)*10,FALSE),IF(VLOOKUP($A1256,Sheet1!$B$3:$AH$1266,Sheet1!J$1+(Sheet1!$A$1-1)*10,FALSE)&gt;99999,-3,IF(VLOOKUP($A1256,Sheet1!$B$3:$AH$1266,Sheet1!J$1+(Sheet1!$A$1-1)*10,FALSE)&gt;9999,-2,IF(VLOOKUP($A1256,Sheet1!$B$3:$AH$1266,Sheet1!J$1+(Sheet1!$A$1-1)*10,FALSE)&gt;999,-1,0)))))))</f>
        <v>1680</v>
      </c>
      <c r="AA1256" s="66">
        <f>IF(ISNA(VLOOKUP($A1256,Sheet1!$B$3:$AH$1266,Sheet1!K$1+(Sheet1!$A$1-1)*10,FALSE))=TRUE,"---",IF(VLOOKUP($A1256,Sheet1!$B$3:$AH$1266,Sheet1!K$1+(Sheet1!$A$1-1)*10,FALSE)="---","---", (ROUND(VLOOKUP($A1256,Sheet1!$B$3:$AH$1266,Sheet1!K$1+(Sheet1!$A$1-1)*10,FALSE),IF(VLOOKUP($A1256,Sheet1!$B$3:$AH$1266,Sheet1!K$1+(Sheet1!$A$1-1)*10,FALSE)&gt;99999,-3,IF(VLOOKUP($A1256,Sheet1!$B$3:$AH$1266,Sheet1!K$1+(Sheet1!$A$1-1)*10,FALSE)&gt;9999,-2,IF(VLOOKUP($A1256,Sheet1!$B$3:$AH$1266,Sheet1!K$1+(Sheet1!$A$1-1)*10,FALSE)&gt;999,-1,0)))))))</f>
        <v>2060</v>
      </c>
      <c r="AB1256" s="66">
        <f>IF(ISNA(VLOOKUP($A1256,Sheet1!$B$3:$AH$1266,Sheet1!L$1+(Sheet1!$A$1-1)*10,FALSE))=TRUE,"---",IF(VLOOKUP($A1256,Sheet1!$B$3:$AH$1266,Sheet1!L$1+(Sheet1!$A$1-1)*10,FALSE)="---","---", (ROUND(VLOOKUP($A1256,Sheet1!$B$3:$AH$1266,Sheet1!L$1+(Sheet1!$A$1-1)*10,FALSE),IF(VLOOKUP($A1256,Sheet1!$B$3:$AH$1266,Sheet1!L$1+(Sheet1!$A$1-1)*10,FALSE)&gt;99999,-3,IF(VLOOKUP($A1256,Sheet1!$B$3:$AH$1266,Sheet1!L$1+(Sheet1!$A$1-1)*10,FALSE)&gt;9999,-2,IF(VLOOKUP($A1256,Sheet1!$B$3:$AH$1266,Sheet1!L$1+(Sheet1!$A$1-1)*10,FALSE)&gt;999,-1,0)))))))</f>
        <v>2440</v>
      </c>
      <c r="AC1256" s="66">
        <f>IF(ISNA(VLOOKUP($A1256,Sheet1!$B$3:$AH$1266,Sheet1!M$1+(Sheet1!$A$1-1)*10,FALSE))=TRUE,"---",IF(VLOOKUP($A1256,Sheet1!$B$3:$AH$1266,Sheet1!M$1+(Sheet1!$A$1-1)*10,FALSE)="---","---", (ROUND(VLOOKUP($A1256,Sheet1!$B$3:$AH$1266,Sheet1!M$1+(Sheet1!$A$1-1)*10,FALSE),IF(VLOOKUP($A1256,Sheet1!$B$3:$AH$1266,Sheet1!M$1+(Sheet1!$A$1-1)*10,FALSE)&gt;99999,-3,IF(VLOOKUP($A1256,Sheet1!$B$3:$AH$1266,Sheet1!M$1+(Sheet1!$A$1-1)*10,FALSE)&gt;9999,-2,IF(VLOOKUP($A1256,Sheet1!$B$3:$AH$1266,Sheet1!M$1+(Sheet1!$A$1-1)*10,FALSE)&gt;999,-1,0)))))))</f>
        <v>2860</v>
      </c>
      <c r="AD1256" s="66">
        <f>IF(ISNA(VLOOKUP($A1256,Sheet1!$B$3:$AH$1266,Sheet1!N$1+(Sheet1!$A$1-1)*10,FALSE))=TRUE,"---",IF(VLOOKUP($A1256,Sheet1!$B$3:$AH$1266,Sheet1!N$1+(Sheet1!$A$1-1)*10,FALSE)="---","---", (ROUND(VLOOKUP($A1256,Sheet1!$B$3:$AH$1266,Sheet1!N$1+(Sheet1!$A$1-1)*10,FALSE),IF(VLOOKUP($A1256,Sheet1!$B$3:$AH$1266,Sheet1!N$1+(Sheet1!$A$1-1)*10,FALSE)&gt;99999,-3,IF(VLOOKUP($A1256,Sheet1!$B$3:$AH$1266,Sheet1!N$1+(Sheet1!$A$1-1)*10,FALSE)&gt;9999,-2,IF(VLOOKUP($A1256,Sheet1!$B$3:$AH$1266,Sheet1!N$1+(Sheet1!$A$1-1)*10,FALSE)&gt;999,-1,0)))))))</f>
        <v>3470</v>
      </c>
    </row>
    <row r="1257" spans="1:30" ht="25.5" customHeight="1" x14ac:dyDescent="0.25">
      <c r="A1257" s="125" t="s">
        <v>1856</v>
      </c>
      <c r="B1257" s="126" t="s">
        <v>1857</v>
      </c>
      <c r="C1257" s="125">
        <v>421545</v>
      </c>
      <c r="D1257" s="125">
        <v>791548</v>
      </c>
      <c r="E1257" s="70" t="s">
        <v>3023</v>
      </c>
      <c r="F1257" s="139" t="s">
        <v>4405</v>
      </c>
      <c r="G1257" s="127" t="s">
        <v>160</v>
      </c>
      <c r="H1257" s="128">
        <v>17.600000000000001</v>
      </c>
      <c r="I1257" s="112">
        <v>20012</v>
      </c>
      <c r="J1257" s="140" t="s">
        <v>4405</v>
      </c>
      <c r="K1257" s="127" t="s">
        <v>17</v>
      </c>
      <c r="L1257" s="115">
        <v>2740</v>
      </c>
      <c r="M1257" s="116">
        <v>156</v>
      </c>
      <c r="N1257" s="127" t="s">
        <v>160</v>
      </c>
      <c r="O1257" s="68">
        <f t="shared" si="42"/>
        <v>6.4358892274218125</v>
      </c>
      <c r="P1257" s="68">
        <f>IF(O1257&lt;&gt;"",VLOOKUP($A1257,Sheet4!$A$2:$O$1309,14,FALSE)*100,"")</f>
        <v>3.1683162997188985</v>
      </c>
      <c r="Q1257" s="68">
        <f>IF(P1257&lt;&gt;"",VLOOKUP($A1257,Sheet4!$A$2:$O$1309,15,FALSE)*100,"")</f>
        <v>27.047359169912376</v>
      </c>
      <c r="R1257" s="74">
        <f t="shared" si="43"/>
        <v>15</v>
      </c>
      <c r="S1257" s="64" t="s">
        <v>4367</v>
      </c>
      <c r="T1257" s="64" t="str">
        <f>IF(ISNA(VLOOKUP(A1257,Sheet1!B$3:C$1266,2,FALSE)=TRUE),"NC",VLOOKUP(A1257,Sheet1!B$3:C$1266,2,FALSE))</f>
        <v>Rural</v>
      </c>
      <c r="U1257" s="65">
        <f>IF(ISNA(VLOOKUP($A1257,Sheet1!$B$3:$AH$1266,Sheet1!E$1+(Sheet1!$A$1-1)*10,FALSE))=TRUE,"---",IF(VLOOKUP($A1257,Sheet1!$B$3:$AH$1266,Sheet1!E$1+(Sheet1!$A$1-1)*10,FALSE)="---","---", (ROUND(VLOOKUP($A1257,Sheet1!$B$3:$AH$1266,Sheet1!E$1+(Sheet1!$A$1-1)*10,FALSE),IF(VLOOKUP($A1257,Sheet1!$B$3:$AH$1266,Sheet1!E$1+(Sheet1!$A$1-1)*10,FALSE)&gt;99999,-3,IF(VLOOKUP($A1257,Sheet1!$B$3:$AH$1266,Sheet1!E$1+(Sheet1!$A$1-1)*10,FALSE)&gt;9999,-2,IF(VLOOKUP($A1257,Sheet1!$B$3:$AH$1266,Sheet1!E$1+(Sheet1!$A$1-1)*10,FALSE)&gt;999,-1,0)))))))</f>
        <v>712</v>
      </c>
      <c r="V1257" s="65">
        <f>IF(ISNA(VLOOKUP($A1257,Sheet1!$B$3:$AH$1266,Sheet1!F$1+(Sheet1!$A$1-1)*10,FALSE))=TRUE,"---",IF(VLOOKUP($A1257,Sheet1!$B$3:$AH$1266,Sheet1!F$1+(Sheet1!$A$1-1)*10,FALSE)="---","---", (ROUND(VLOOKUP($A1257,Sheet1!$B$3:$AH$1266,Sheet1!F$1+(Sheet1!$A$1-1)*10,FALSE),IF(VLOOKUP($A1257,Sheet1!$B$3:$AH$1266,Sheet1!F$1+(Sheet1!$A$1-1)*10,FALSE)&gt;99999,-3,IF(VLOOKUP($A1257,Sheet1!$B$3:$AH$1266,Sheet1!F$1+(Sheet1!$A$1-1)*10,FALSE)&gt;9999,-2,IF(VLOOKUP($A1257,Sheet1!$B$3:$AH$1266,Sheet1!F$1+(Sheet1!$A$1-1)*10,FALSE)&gt;999,-1,0)))))))</f>
        <v>872</v>
      </c>
      <c r="W1257" s="65">
        <f>IF(ISNA(VLOOKUP($A1257,Sheet1!$B$3:$AH$1266,Sheet1!G$1+(Sheet1!$A$1-1)*10,FALSE))=TRUE,"---",IF(VLOOKUP($A1257,Sheet1!$B$3:$AH$1266,Sheet1!G$1+(Sheet1!$A$1-1)*10,FALSE)="---","---", (ROUND(VLOOKUP($A1257,Sheet1!$B$3:$AH$1266,Sheet1!G$1+(Sheet1!$A$1-1)*10,FALSE),IF(VLOOKUP($A1257,Sheet1!$B$3:$AH$1266,Sheet1!G$1+(Sheet1!$A$1-1)*10,FALSE)&gt;99999,-3,IF(VLOOKUP($A1257,Sheet1!$B$3:$AH$1266,Sheet1!G$1+(Sheet1!$A$1-1)*10,FALSE)&gt;9999,-2,IF(VLOOKUP($A1257,Sheet1!$B$3:$AH$1266,Sheet1!G$1+(Sheet1!$A$1-1)*10,FALSE)&gt;999,-1,0)))))))</f>
        <v>1100</v>
      </c>
      <c r="X1257" s="65">
        <f>IF(ISNA(VLOOKUP($A1257,Sheet1!$B$3:$AH$1266,Sheet1!H$1+(Sheet1!$A$1-1)*10,FALSE))=TRUE,"---",IF(VLOOKUP($A1257,Sheet1!$B$3:$AH$1266,Sheet1!H$1+(Sheet1!$A$1-1)*10,FALSE)="---","---", (ROUND(VLOOKUP($A1257,Sheet1!$B$3:$AH$1266,Sheet1!H$1+(Sheet1!$A$1-1)*10,FALSE),IF(VLOOKUP($A1257,Sheet1!$B$3:$AH$1266,Sheet1!H$1+(Sheet1!$A$1-1)*10,FALSE)&gt;99999,-3,IF(VLOOKUP($A1257,Sheet1!$B$3:$AH$1266,Sheet1!H$1+(Sheet1!$A$1-1)*10,FALSE)&gt;9999,-2,IF(VLOOKUP($A1257,Sheet1!$B$3:$AH$1266,Sheet1!H$1+(Sheet1!$A$1-1)*10,FALSE)&gt;999,-1,0)))))))</f>
        <v>1790</v>
      </c>
      <c r="Y1257" s="65">
        <f>IF(ISNA(VLOOKUP($A1257,Sheet1!$B$3:$AH$1266,Sheet1!I$1+(Sheet1!$A$1-1)*10,FALSE))=TRUE,"---",IF(VLOOKUP($A1257,Sheet1!$B$3:$AH$1266,Sheet1!I$1+(Sheet1!$A$1-1)*10,FALSE)="---","---", (ROUND(VLOOKUP($A1257,Sheet1!$B$3:$AH$1266,Sheet1!I$1+(Sheet1!$A$1-1)*10,FALSE),IF(VLOOKUP($A1257,Sheet1!$B$3:$AH$1266,Sheet1!I$1+(Sheet1!$A$1-1)*10,FALSE)&gt;99999,-3,IF(VLOOKUP($A1257,Sheet1!$B$3:$AH$1266,Sheet1!I$1+(Sheet1!$A$1-1)*10,FALSE)&gt;9999,-2,IF(VLOOKUP($A1257,Sheet1!$B$3:$AH$1266,Sheet1!I$1+(Sheet1!$A$1-1)*10,FALSE)&gt;999,-1,0)))))))</f>
        <v>2320</v>
      </c>
      <c r="Z1257" s="65">
        <f>IF(ISNA(VLOOKUP($A1257,Sheet1!$B$3:$AH$1266,Sheet1!J$1+(Sheet1!$A$1-1)*10,FALSE))=TRUE,"---",IF(VLOOKUP($A1257,Sheet1!$B$3:$AH$1266,Sheet1!J$1+(Sheet1!$A$1-1)*10,FALSE)="---","---", (ROUND(VLOOKUP($A1257,Sheet1!$B$3:$AH$1266,Sheet1!J$1+(Sheet1!$A$1-1)*10,FALSE),IF(VLOOKUP($A1257,Sheet1!$B$3:$AH$1266,Sheet1!J$1+(Sheet1!$A$1-1)*10,FALSE)&gt;99999,-3,IF(VLOOKUP($A1257,Sheet1!$B$3:$AH$1266,Sheet1!J$1+(Sheet1!$A$1-1)*10,FALSE)&gt;9999,-2,IF(VLOOKUP($A1257,Sheet1!$B$3:$AH$1266,Sheet1!J$1+(Sheet1!$A$1-1)*10,FALSE)&gt;999,-1,0)))))))</f>
        <v>3070</v>
      </c>
      <c r="AA1257" s="65">
        <f>IF(ISNA(VLOOKUP($A1257,Sheet1!$B$3:$AH$1266,Sheet1!K$1+(Sheet1!$A$1-1)*10,FALSE))=TRUE,"---",IF(VLOOKUP($A1257,Sheet1!$B$3:$AH$1266,Sheet1!K$1+(Sheet1!$A$1-1)*10,FALSE)="---","---", (ROUND(VLOOKUP($A1257,Sheet1!$B$3:$AH$1266,Sheet1!K$1+(Sheet1!$A$1-1)*10,FALSE),IF(VLOOKUP($A1257,Sheet1!$B$3:$AH$1266,Sheet1!K$1+(Sheet1!$A$1-1)*10,FALSE)&gt;99999,-3,IF(VLOOKUP($A1257,Sheet1!$B$3:$AH$1266,Sheet1!K$1+(Sheet1!$A$1-1)*10,FALSE)&gt;9999,-2,IF(VLOOKUP($A1257,Sheet1!$B$3:$AH$1266,Sheet1!K$1+(Sheet1!$A$1-1)*10,FALSE)&gt;999,-1,0)))))))</f>
        <v>3720</v>
      </c>
      <c r="AB1257" s="65">
        <f>IF(ISNA(VLOOKUP($A1257,Sheet1!$B$3:$AH$1266,Sheet1!L$1+(Sheet1!$A$1-1)*10,FALSE))=TRUE,"---",IF(VLOOKUP($A1257,Sheet1!$B$3:$AH$1266,Sheet1!L$1+(Sheet1!$A$1-1)*10,FALSE)="---","---", (ROUND(VLOOKUP($A1257,Sheet1!$B$3:$AH$1266,Sheet1!L$1+(Sheet1!$A$1-1)*10,FALSE),IF(VLOOKUP($A1257,Sheet1!$B$3:$AH$1266,Sheet1!L$1+(Sheet1!$A$1-1)*10,FALSE)&gt;99999,-3,IF(VLOOKUP($A1257,Sheet1!$B$3:$AH$1266,Sheet1!L$1+(Sheet1!$A$1-1)*10,FALSE)&gt;9999,-2,IF(VLOOKUP($A1257,Sheet1!$B$3:$AH$1266,Sheet1!L$1+(Sheet1!$A$1-1)*10,FALSE)&gt;999,-1,0)))))))</f>
        <v>4370</v>
      </c>
      <c r="AC1257" s="65">
        <f>IF(ISNA(VLOOKUP($A1257,Sheet1!$B$3:$AH$1266,Sheet1!M$1+(Sheet1!$A$1-1)*10,FALSE))=TRUE,"---",IF(VLOOKUP($A1257,Sheet1!$B$3:$AH$1266,Sheet1!M$1+(Sheet1!$A$1-1)*10,FALSE)="---","---", (ROUND(VLOOKUP($A1257,Sheet1!$B$3:$AH$1266,Sheet1!M$1+(Sheet1!$A$1-1)*10,FALSE),IF(VLOOKUP($A1257,Sheet1!$B$3:$AH$1266,Sheet1!M$1+(Sheet1!$A$1-1)*10,FALSE)&gt;99999,-3,IF(VLOOKUP($A1257,Sheet1!$B$3:$AH$1266,Sheet1!M$1+(Sheet1!$A$1-1)*10,FALSE)&gt;9999,-2,IF(VLOOKUP($A1257,Sheet1!$B$3:$AH$1266,Sheet1!M$1+(Sheet1!$A$1-1)*10,FALSE)&gt;999,-1,0)))))))</f>
        <v>5070</v>
      </c>
      <c r="AD1257" s="65">
        <f>IF(ISNA(VLOOKUP($A1257,Sheet1!$B$3:$AH$1266,Sheet1!N$1+(Sheet1!$A$1-1)*10,FALSE))=TRUE,"---",IF(VLOOKUP($A1257,Sheet1!$B$3:$AH$1266,Sheet1!N$1+(Sheet1!$A$1-1)*10,FALSE)="---","---", (ROUND(VLOOKUP($A1257,Sheet1!$B$3:$AH$1266,Sheet1!N$1+(Sheet1!$A$1-1)*10,FALSE),IF(VLOOKUP($A1257,Sheet1!$B$3:$AH$1266,Sheet1!N$1+(Sheet1!$A$1-1)*10,FALSE)&gt;99999,-3,IF(VLOOKUP($A1257,Sheet1!$B$3:$AH$1266,Sheet1!N$1+(Sheet1!$A$1-1)*10,FALSE)&gt;9999,-2,IF(VLOOKUP($A1257,Sheet1!$B$3:$AH$1266,Sheet1!N$1+(Sheet1!$A$1-1)*10,FALSE)&gt;999,-1,0)))))))</f>
        <v>6090</v>
      </c>
    </row>
    <row r="1258" spans="1:30" ht="25.5" customHeight="1" x14ac:dyDescent="0.25">
      <c r="A1258" s="304" t="s">
        <v>1858</v>
      </c>
      <c r="B1258" s="393" t="s">
        <v>1859</v>
      </c>
      <c r="C1258" s="304">
        <v>421142</v>
      </c>
      <c r="D1258" s="304">
        <v>791502</v>
      </c>
      <c r="E1258" s="305" t="s">
        <v>3023</v>
      </c>
      <c r="F1258" s="345" t="s">
        <v>4814</v>
      </c>
      <c r="G1258" s="351" t="s">
        <v>286</v>
      </c>
      <c r="H1258" s="348">
        <v>6.11</v>
      </c>
      <c r="I1258" s="119">
        <v>29074</v>
      </c>
      <c r="J1258" s="137" t="s">
        <v>4405</v>
      </c>
      <c r="K1258" s="118" t="s">
        <v>17</v>
      </c>
      <c r="L1258" s="122">
        <v>2900</v>
      </c>
      <c r="M1258" s="123">
        <v>475</v>
      </c>
      <c r="N1258" s="118" t="s">
        <v>258</v>
      </c>
      <c r="O1258" s="71">
        <f t="shared" si="42"/>
        <v>0.5</v>
      </c>
      <c r="P1258" s="71">
        <f>IF(O1258&lt;&gt;"",VLOOKUP($A1258,Sheet4!$A$2:$O$1309,14,FALSE)*100,"")</f>
        <v>1.6776353111818798</v>
      </c>
      <c r="Q1258" s="71">
        <f>IF(P1258&lt;&gt;"",VLOOKUP($A1258,Sheet4!$A$2:$O$1309,15,FALSE)*100,"")</f>
        <v>15.271541947745925</v>
      </c>
      <c r="R1258" s="73" t="str">
        <f t="shared" si="43"/>
        <v>200</v>
      </c>
      <c r="S1258" s="357" t="s">
        <v>4367</v>
      </c>
      <c r="T1258" s="357" t="str">
        <f>IF(ISNA(VLOOKUP(A1258,Sheet1!B$3:C$1266,2,FALSE)=TRUE),"NC",VLOOKUP(A1258,Sheet1!B$3:C$1266,2,FALSE))</f>
        <v>Rural</v>
      </c>
      <c r="U1258" s="385">
        <f>IF(ISNA(VLOOKUP($A1258,Sheet1!$B$3:$AH$1266,Sheet1!E$1+(Sheet1!$A$1-1)*10,FALSE))=TRUE,"---",IF(VLOOKUP($A1258,Sheet1!$B$3:$AH$1266,Sheet1!E$1+(Sheet1!$A$1-1)*10,FALSE)="---","---", (ROUND(VLOOKUP($A1258,Sheet1!$B$3:$AH$1266,Sheet1!E$1+(Sheet1!$A$1-1)*10,FALSE),IF(VLOOKUP($A1258,Sheet1!$B$3:$AH$1266,Sheet1!E$1+(Sheet1!$A$1-1)*10,FALSE)&gt;99999,-3,IF(VLOOKUP($A1258,Sheet1!$B$3:$AH$1266,Sheet1!E$1+(Sheet1!$A$1-1)*10,FALSE)&gt;9999,-2,IF(VLOOKUP($A1258,Sheet1!$B$3:$AH$1266,Sheet1!E$1+(Sheet1!$A$1-1)*10,FALSE)&gt;999,-1,0)))))))</f>
        <v>344</v>
      </c>
      <c r="V1258" s="385">
        <f>IF(ISNA(VLOOKUP($A1258,Sheet1!$B$3:$AH$1266,Sheet1!F$1+(Sheet1!$A$1-1)*10,FALSE))=TRUE,"---",IF(VLOOKUP($A1258,Sheet1!$B$3:$AH$1266,Sheet1!F$1+(Sheet1!$A$1-1)*10,FALSE)="---","---", (ROUND(VLOOKUP($A1258,Sheet1!$B$3:$AH$1266,Sheet1!F$1+(Sheet1!$A$1-1)*10,FALSE),IF(VLOOKUP($A1258,Sheet1!$B$3:$AH$1266,Sheet1!F$1+(Sheet1!$A$1-1)*10,FALSE)&gt;99999,-3,IF(VLOOKUP($A1258,Sheet1!$B$3:$AH$1266,Sheet1!F$1+(Sheet1!$A$1-1)*10,FALSE)&gt;9999,-2,IF(VLOOKUP($A1258,Sheet1!$B$3:$AH$1266,Sheet1!F$1+(Sheet1!$A$1-1)*10,FALSE)&gt;999,-1,0)))))))</f>
        <v>429</v>
      </c>
      <c r="W1258" s="385">
        <f>IF(ISNA(VLOOKUP($A1258,Sheet1!$B$3:$AH$1266,Sheet1!G$1+(Sheet1!$A$1-1)*10,FALSE))=TRUE,"---",IF(VLOOKUP($A1258,Sheet1!$B$3:$AH$1266,Sheet1!G$1+(Sheet1!$A$1-1)*10,FALSE)="---","---", (ROUND(VLOOKUP($A1258,Sheet1!$B$3:$AH$1266,Sheet1!G$1+(Sheet1!$A$1-1)*10,FALSE),IF(VLOOKUP($A1258,Sheet1!$B$3:$AH$1266,Sheet1!G$1+(Sheet1!$A$1-1)*10,FALSE)&gt;99999,-3,IF(VLOOKUP($A1258,Sheet1!$B$3:$AH$1266,Sheet1!G$1+(Sheet1!$A$1-1)*10,FALSE)&gt;9999,-2,IF(VLOOKUP($A1258,Sheet1!$B$3:$AH$1266,Sheet1!G$1+(Sheet1!$A$1-1)*10,FALSE)&gt;999,-1,0)))))))</f>
        <v>554</v>
      </c>
      <c r="X1258" s="385">
        <f>IF(ISNA(VLOOKUP($A1258,Sheet1!$B$3:$AH$1266,Sheet1!H$1+(Sheet1!$A$1-1)*10,FALSE))=TRUE,"---",IF(VLOOKUP($A1258,Sheet1!$B$3:$AH$1266,Sheet1!H$1+(Sheet1!$A$1-1)*10,FALSE)="---","---", (ROUND(VLOOKUP($A1258,Sheet1!$B$3:$AH$1266,Sheet1!H$1+(Sheet1!$A$1-1)*10,FALSE),IF(VLOOKUP($A1258,Sheet1!$B$3:$AH$1266,Sheet1!H$1+(Sheet1!$A$1-1)*10,FALSE)&gt;99999,-3,IF(VLOOKUP($A1258,Sheet1!$B$3:$AH$1266,Sheet1!H$1+(Sheet1!$A$1-1)*10,FALSE)&gt;9999,-2,IF(VLOOKUP($A1258,Sheet1!$B$3:$AH$1266,Sheet1!H$1+(Sheet1!$A$1-1)*10,FALSE)&gt;999,-1,0)))))))</f>
        <v>935</v>
      </c>
      <c r="Y1258" s="385">
        <f>IF(ISNA(VLOOKUP($A1258,Sheet1!$B$3:$AH$1266,Sheet1!I$1+(Sheet1!$A$1-1)*10,FALSE))=TRUE,"---",IF(VLOOKUP($A1258,Sheet1!$B$3:$AH$1266,Sheet1!I$1+(Sheet1!$A$1-1)*10,FALSE)="---","---", (ROUND(VLOOKUP($A1258,Sheet1!$B$3:$AH$1266,Sheet1!I$1+(Sheet1!$A$1-1)*10,FALSE),IF(VLOOKUP($A1258,Sheet1!$B$3:$AH$1266,Sheet1!I$1+(Sheet1!$A$1-1)*10,FALSE)&gt;99999,-3,IF(VLOOKUP($A1258,Sheet1!$B$3:$AH$1266,Sheet1!I$1+(Sheet1!$A$1-1)*10,FALSE)&gt;9999,-2,IF(VLOOKUP($A1258,Sheet1!$B$3:$AH$1266,Sheet1!I$1+(Sheet1!$A$1-1)*10,FALSE)&gt;999,-1,0)))))))</f>
        <v>1240</v>
      </c>
      <c r="Z1258" s="385">
        <f>IF(ISNA(VLOOKUP($A1258,Sheet1!$B$3:$AH$1266,Sheet1!J$1+(Sheet1!$A$1-1)*10,FALSE))=TRUE,"---",IF(VLOOKUP($A1258,Sheet1!$B$3:$AH$1266,Sheet1!J$1+(Sheet1!$A$1-1)*10,FALSE)="---","---", (ROUND(VLOOKUP($A1258,Sheet1!$B$3:$AH$1266,Sheet1!J$1+(Sheet1!$A$1-1)*10,FALSE),IF(VLOOKUP($A1258,Sheet1!$B$3:$AH$1266,Sheet1!J$1+(Sheet1!$A$1-1)*10,FALSE)&gt;99999,-3,IF(VLOOKUP($A1258,Sheet1!$B$3:$AH$1266,Sheet1!J$1+(Sheet1!$A$1-1)*10,FALSE)&gt;9999,-2,IF(VLOOKUP($A1258,Sheet1!$B$3:$AH$1266,Sheet1!J$1+(Sheet1!$A$1-1)*10,FALSE)&gt;999,-1,0)))))))</f>
        <v>1690</v>
      </c>
      <c r="AA1258" s="385">
        <f>IF(ISNA(VLOOKUP($A1258,Sheet1!$B$3:$AH$1266,Sheet1!K$1+(Sheet1!$A$1-1)*10,FALSE))=TRUE,"---",IF(VLOOKUP($A1258,Sheet1!$B$3:$AH$1266,Sheet1!K$1+(Sheet1!$A$1-1)*10,FALSE)="---","---", (ROUND(VLOOKUP($A1258,Sheet1!$B$3:$AH$1266,Sheet1!K$1+(Sheet1!$A$1-1)*10,FALSE),IF(VLOOKUP($A1258,Sheet1!$B$3:$AH$1266,Sheet1!K$1+(Sheet1!$A$1-1)*10,FALSE)&gt;99999,-3,IF(VLOOKUP($A1258,Sheet1!$B$3:$AH$1266,Sheet1!K$1+(Sheet1!$A$1-1)*10,FALSE)&gt;9999,-2,IF(VLOOKUP($A1258,Sheet1!$B$3:$AH$1266,Sheet1!K$1+(Sheet1!$A$1-1)*10,FALSE)&gt;999,-1,0)))))))</f>
        <v>2070</v>
      </c>
      <c r="AB1258" s="385">
        <f>IF(ISNA(VLOOKUP($A1258,Sheet1!$B$3:$AH$1266,Sheet1!L$1+(Sheet1!$A$1-1)*10,FALSE))=TRUE,"---",IF(VLOOKUP($A1258,Sheet1!$B$3:$AH$1266,Sheet1!L$1+(Sheet1!$A$1-1)*10,FALSE)="---","---", (ROUND(VLOOKUP($A1258,Sheet1!$B$3:$AH$1266,Sheet1!L$1+(Sheet1!$A$1-1)*10,FALSE),IF(VLOOKUP($A1258,Sheet1!$B$3:$AH$1266,Sheet1!L$1+(Sheet1!$A$1-1)*10,FALSE)&gt;99999,-3,IF(VLOOKUP($A1258,Sheet1!$B$3:$AH$1266,Sheet1!L$1+(Sheet1!$A$1-1)*10,FALSE)&gt;9999,-2,IF(VLOOKUP($A1258,Sheet1!$B$3:$AH$1266,Sheet1!L$1+(Sheet1!$A$1-1)*10,FALSE)&gt;999,-1,0)))))))</f>
        <v>2470</v>
      </c>
      <c r="AC1258" s="385">
        <f>IF(ISNA(VLOOKUP($A1258,Sheet1!$B$3:$AH$1266,Sheet1!M$1+(Sheet1!$A$1-1)*10,FALSE))=TRUE,"---",IF(VLOOKUP($A1258,Sheet1!$B$3:$AH$1266,Sheet1!M$1+(Sheet1!$A$1-1)*10,FALSE)="---","---", (ROUND(VLOOKUP($A1258,Sheet1!$B$3:$AH$1266,Sheet1!M$1+(Sheet1!$A$1-1)*10,FALSE),IF(VLOOKUP($A1258,Sheet1!$B$3:$AH$1266,Sheet1!M$1+(Sheet1!$A$1-1)*10,FALSE)&gt;99999,-3,IF(VLOOKUP($A1258,Sheet1!$B$3:$AH$1266,Sheet1!M$1+(Sheet1!$A$1-1)*10,FALSE)&gt;9999,-2,IF(VLOOKUP($A1258,Sheet1!$B$3:$AH$1266,Sheet1!M$1+(Sheet1!$A$1-1)*10,FALSE)&gt;999,-1,0)))))))</f>
        <v>2900</v>
      </c>
      <c r="AD1258" s="385">
        <f>IF(ISNA(VLOOKUP($A1258,Sheet1!$B$3:$AH$1266,Sheet1!N$1+(Sheet1!$A$1-1)*10,FALSE))=TRUE,"---",IF(VLOOKUP($A1258,Sheet1!$B$3:$AH$1266,Sheet1!N$1+(Sheet1!$A$1-1)*10,FALSE)="---","---", (ROUND(VLOOKUP($A1258,Sheet1!$B$3:$AH$1266,Sheet1!N$1+(Sheet1!$A$1-1)*10,FALSE),IF(VLOOKUP($A1258,Sheet1!$B$3:$AH$1266,Sheet1!N$1+(Sheet1!$A$1-1)*10,FALSE)&gt;99999,-3,IF(VLOOKUP($A1258,Sheet1!$B$3:$AH$1266,Sheet1!N$1+(Sheet1!$A$1-1)*10,FALSE)&gt;9999,-2,IF(VLOOKUP($A1258,Sheet1!$B$3:$AH$1266,Sheet1!N$1+(Sheet1!$A$1-1)*10,FALSE)&gt;999,-1,0)))))))</f>
        <v>3540</v>
      </c>
    </row>
    <row r="1259" spans="1:30" ht="25.5" customHeight="1" x14ac:dyDescent="0.25">
      <c r="A1259" s="304"/>
      <c r="B1259" s="346"/>
      <c r="C1259" s="304"/>
      <c r="D1259" s="304"/>
      <c r="E1259" s="305" t="e">
        <v>#N/A</v>
      </c>
      <c r="F1259" s="355"/>
      <c r="G1259" s="372"/>
      <c r="H1259" s="348"/>
      <c r="I1259" s="119">
        <v>31612</v>
      </c>
      <c r="J1259" s="120">
        <v>28.2</v>
      </c>
      <c r="K1259" s="121" t="s">
        <v>4405</v>
      </c>
      <c r="L1259" s="122">
        <v>2200</v>
      </c>
      <c r="M1259" s="123">
        <v>360</v>
      </c>
      <c r="N1259" s="121" t="s">
        <v>4405</v>
      </c>
      <c r="O1259" s="71" t="s">
        <v>4405</v>
      </c>
      <c r="P1259" s="71" t="s">
        <v>4405</v>
      </c>
      <c r="Q1259" s="71" t="s">
        <v>4405</v>
      </c>
      <c r="R1259" s="73" t="s">
        <v>4405</v>
      </c>
      <c r="S1259" s="357" t="e">
        <v>#N/A</v>
      </c>
      <c r="T1259" s="357" t="str">
        <f>IF(ISNA(VLOOKUP(A1259,Sheet1!B$3:C$1266,2,FALSE)=TRUE),"ND",VLOOKUP(A1259,Sheet1!B$3:C$1266,2,FALSE))</f>
        <v>ND</v>
      </c>
      <c r="U1259" s="385" t="str">
        <f>IF(ISNA(VLOOKUP($A1259,Sheet1!$B$3:$AH$1266,Sheet1!E$1+(Sheet1!$A$1-1)*10,FALSE))=TRUE,"---",IF(VLOOKUP($A1259,Sheet1!$B$3:$AH$1266,Sheet1!E$1+(Sheet1!$A$1-1)*10,FALSE)="---","---", (ROUND(VLOOKUP($A1259,Sheet1!$B$3:$AH$1266,Sheet1!E$1+(Sheet1!$A$1-1)*10,FALSE),IF(VLOOKUP($A1259,Sheet1!$B$3:$AH$1266,Sheet1!E$1+(Sheet1!$A$1-1)*10,FALSE)&gt;99999,-3,IF(VLOOKUP($A1259,Sheet1!$B$3:$AH$1266,Sheet1!E$1+(Sheet1!$A$1-1)*10,FALSE)&gt;9999,-2,IF(VLOOKUP($A1259,Sheet1!$B$3:$AH$1266,Sheet1!E$1+(Sheet1!$A$1-1)*10,FALSE)&gt;999,-1,0)))))))</f>
        <v>---</v>
      </c>
      <c r="V1259" s="385" t="str">
        <f>IF(ISNA(VLOOKUP($A1259,Sheet1!$B$3:$AH$1266,Sheet1!F$1+(Sheet1!$A$1-1)*10,FALSE))=TRUE,"---",IF(VLOOKUP($A1259,Sheet1!$B$3:$AH$1266,Sheet1!F$1+(Sheet1!$A$1-1)*10,FALSE)="---","---", (ROUND(VLOOKUP($A1259,Sheet1!$B$3:$AH$1266,Sheet1!F$1+(Sheet1!$A$1-1)*10,FALSE),IF(VLOOKUP($A1259,Sheet1!$B$3:$AH$1266,Sheet1!F$1+(Sheet1!$A$1-1)*10,FALSE)&gt;99999,-3,IF(VLOOKUP($A1259,Sheet1!$B$3:$AH$1266,Sheet1!F$1+(Sheet1!$A$1-1)*10,FALSE)&gt;9999,-2,IF(VLOOKUP($A1259,Sheet1!$B$3:$AH$1266,Sheet1!F$1+(Sheet1!$A$1-1)*10,FALSE)&gt;999,-1,0)))))))</f>
        <v>---</v>
      </c>
      <c r="W1259" s="385" t="str">
        <f>IF(ISNA(VLOOKUP($A1259,Sheet1!$B$3:$AH$1266,Sheet1!G$1+(Sheet1!$A$1-1)*10,FALSE))=TRUE,"---",IF(VLOOKUP($A1259,Sheet1!$B$3:$AH$1266,Sheet1!G$1+(Sheet1!$A$1-1)*10,FALSE)="---","---", (ROUND(VLOOKUP($A1259,Sheet1!$B$3:$AH$1266,Sheet1!G$1+(Sheet1!$A$1-1)*10,FALSE),IF(VLOOKUP($A1259,Sheet1!$B$3:$AH$1266,Sheet1!G$1+(Sheet1!$A$1-1)*10,FALSE)&gt;99999,-3,IF(VLOOKUP($A1259,Sheet1!$B$3:$AH$1266,Sheet1!G$1+(Sheet1!$A$1-1)*10,FALSE)&gt;9999,-2,IF(VLOOKUP($A1259,Sheet1!$B$3:$AH$1266,Sheet1!G$1+(Sheet1!$A$1-1)*10,FALSE)&gt;999,-1,0)))))))</f>
        <v>---</v>
      </c>
      <c r="X1259" s="385" t="str">
        <f>IF(ISNA(VLOOKUP($A1259,Sheet1!$B$3:$AH$1266,Sheet1!H$1+(Sheet1!$A$1-1)*10,FALSE))=TRUE,"---",IF(VLOOKUP($A1259,Sheet1!$B$3:$AH$1266,Sheet1!H$1+(Sheet1!$A$1-1)*10,FALSE)="---","---", (ROUND(VLOOKUP($A1259,Sheet1!$B$3:$AH$1266,Sheet1!H$1+(Sheet1!$A$1-1)*10,FALSE),IF(VLOOKUP($A1259,Sheet1!$B$3:$AH$1266,Sheet1!H$1+(Sheet1!$A$1-1)*10,FALSE)&gt;99999,-3,IF(VLOOKUP($A1259,Sheet1!$B$3:$AH$1266,Sheet1!H$1+(Sheet1!$A$1-1)*10,FALSE)&gt;9999,-2,IF(VLOOKUP($A1259,Sheet1!$B$3:$AH$1266,Sheet1!H$1+(Sheet1!$A$1-1)*10,FALSE)&gt;999,-1,0)))))))</f>
        <v>---</v>
      </c>
      <c r="Y1259" s="385" t="str">
        <f>IF(ISNA(VLOOKUP($A1259,Sheet1!$B$3:$AH$1266,Sheet1!I$1+(Sheet1!$A$1-1)*10,FALSE))=TRUE,"---",IF(VLOOKUP($A1259,Sheet1!$B$3:$AH$1266,Sheet1!I$1+(Sheet1!$A$1-1)*10,FALSE)="---","---", (ROUND(VLOOKUP($A1259,Sheet1!$B$3:$AH$1266,Sheet1!I$1+(Sheet1!$A$1-1)*10,FALSE),IF(VLOOKUP($A1259,Sheet1!$B$3:$AH$1266,Sheet1!I$1+(Sheet1!$A$1-1)*10,FALSE)&gt;99999,-3,IF(VLOOKUP($A1259,Sheet1!$B$3:$AH$1266,Sheet1!I$1+(Sheet1!$A$1-1)*10,FALSE)&gt;9999,-2,IF(VLOOKUP($A1259,Sheet1!$B$3:$AH$1266,Sheet1!I$1+(Sheet1!$A$1-1)*10,FALSE)&gt;999,-1,0)))))))</f>
        <v>---</v>
      </c>
      <c r="Z1259" s="385" t="str">
        <f>IF(ISNA(VLOOKUP($A1259,Sheet1!$B$3:$AH$1266,Sheet1!J$1+(Sheet1!$A$1-1)*10,FALSE))=TRUE,"---",IF(VLOOKUP($A1259,Sheet1!$B$3:$AH$1266,Sheet1!J$1+(Sheet1!$A$1-1)*10,FALSE)="---","---", (ROUND(VLOOKUP($A1259,Sheet1!$B$3:$AH$1266,Sheet1!J$1+(Sheet1!$A$1-1)*10,FALSE),IF(VLOOKUP($A1259,Sheet1!$B$3:$AH$1266,Sheet1!J$1+(Sheet1!$A$1-1)*10,FALSE)&gt;99999,-3,IF(VLOOKUP($A1259,Sheet1!$B$3:$AH$1266,Sheet1!J$1+(Sheet1!$A$1-1)*10,FALSE)&gt;9999,-2,IF(VLOOKUP($A1259,Sheet1!$B$3:$AH$1266,Sheet1!J$1+(Sheet1!$A$1-1)*10,FALSE)&gt;999,-1,0)))))))</f>
        <v>---</v>
      </c>
      <c r="AA1259" s="385" t="str">
        <f>IF(ISNA(VLOOKUP($A1259,Sheet1!$B$3:$AH$1266,Sheet1!K$1+(Sheet1!$A$1-1)*10,FALSE))=TRUE,"---",IF(VLOOKUP($A1259,Sheet1!$B$3:$AH$1266,Sheet1!K$1+(Sheet1!$A$1-1)*10,FALSE)="---","---", (ROUND(VLOOKUP($A1259,Sheet1!$B$3:$AH$1266,Sheet1!K$1+(Sheet1!$A$1-1)*10,FALSE),IF(VLOOKUP($A1259,Sheet1!$B$3:$AH$1266,Sheet1!K$1+(Sheet1!$A$1-1)*10,FALSE)&gt;99999,-3,IF(VLOOKUP($A1259,Sheet1!$B$3:$AH$1266,Sheet1!K$1+(Sheet1!$A$1-1)*10,FALSE)&gt;9999,-2,IF(VLOOKUP($A1259,Sheet1!$B$3:$AH$1266,Sheet1!K$1+(Sheet1!$A$1-1)*10,FALSE)&gt;999,-1,0)))))))</f>
        <v>---</v>
      </c>
      <c r="AB1259" s="385" t="str">
        <f>IF(ISNA(VLOOKUP($A1259,Sheet1!$B$3:$AH$1266,Sheet1!L$1+(Sheet1!$A$1-1)*10,FALSE))=TRUE,"---",IF(VLOOKUP($A1259,Sheet1!$B$3:$AH$1266,Sheet1!L$1+(Sheet1!$A$1-1)*10,FALSE)="---","---", (ROUND(VLOOKUP($A1259,Sheet1!$B$3:$AH$1266,Sheet1!L$1+(Sheet1!$A$1-1)*10,FALSE),IF(VLOOKUP($A1259,Sheet1!$B$3:$AH$1266,Sheet1!L$1+(Sheet1!$A$1-1)*10,FALSE)&gt;99999,-3,IF(VLOOKUP($A1259,Sheet1!$B$3:$AH$1266,Sheet1!L$1+(Sheet1!$A$1-1)*10,FALSE)&gt;9999,-2,IF(VLOOKUP($A1259,Sheet1!$B$3:$AH$1266,Sheet1!L$1+(Sheet1!$A$1-1)*10,FALSE)&gt;999,-1,0)))))))</f>
        <v>---</v>
      </c>
      <c r="AC1259" s="385" t="str">
        <f>IF(ISNA(VLOOKUP($A1259,Sheet1!$B$3:$AH$1266,Sheet1!M$1+(Sheet1!$A$1-1)*10,FALSE))=TRUE,"---",IF(VLOOKUP($A1259,Sheet1!$B$3:$AH$1266,Sheet1!M$1+(Sheet1!$A$1-1)*10,FALSE)="---","---", (ROUND(VLOOKUP($A1259,Sheet1!$B$3:$AH$1266,Sheet1!M$1+(Sheet1!$A$1-1)*10,FALSE),IF(VLOOKUP($A1259,Sheet1!$B$3:$AH$1266,Sheet1!M$1+(Sheet1!$A$1-1)*10,FALSE)&gt;99999,-3,IF(VLOOKUP($A1259,Sheet1!$B$3:$AH$1266,Sheet1!M$1+(Sheet1!$A$1-1)*10,FALSE)&gt;9999,-2,IF(VLOOKUP($A1259,Sheet1!$B$3:$AH$1266,Sheet1!M$1+(Sheet1!$A$1-1)*10,FALSE)&gt;999,-1,0)))))))</f>
        <v>---</v>
      </c>
      <c r="AD1259" s="385" t="str">
        <f>IF(ISNA(VLOOKUP($A1259,Sheet1!$B$3:$AH$1266,Sheet1!N$1+(Sheet1!$A$1-1)*10,FALSE))=TRUE,"---",IF(VLOOKUP($A1259,Sheet1!$B$3:$AH$1266,Sheet1!N$1+(Sheet1!$A$1-1)*10,FALSE)="---","---", (ROUND(VLOOKUP($A1259,Sheet1!$B$3:$AH$1266,Sheet1!N$1+(Sheet1!$A$1-1)*10,FALSE),IF(VLOOKUP($A1259,Sheet1!$B$3:$AH$1266,Sheet1!N$1+(Sheet1!$A$1-1)*10,FALSE)&gt;99999,-3,IF(VLOOKUP($A1259,Sheet1!$B$3:$AH$1266,Sheet1!N$1+(Sheet1!$A$1-1)*10,FALSE)&gt;9999,-2,IF(VLOOKUP($A1259,Sheet1!$B$3:$AH$1266,Sheet1!N$1+(Sheet1!$A$1-1)*10,FALSE)&gt;999,-1,0)))))))</f>
        <v>---</v>
      </c>
    </row>
    <row r="1260" spans="1:30" ht="25.5" customHeight="1" x14ac:dyDescent="0.25">
      <c r="A1260" s="125" t="s">
        <v>1860</v>
      </c>
      <c r="B1260" s="126" t="s">
        <v>1861</v>
      </c>
      <c r="C1260" s="125">
        <v>420919</v>
      </c>
      <c r="D1260" s="125">
        <v>791324</v>
      </c>
      <c r="E1260" s="70" t="s">
        <v>3023</v>
      </c>
      <c r="F1260" s="139" t="s">
        <v>4405</v>
      </c>
      <c r="G1260" s="127" t="s">
        <v>160</v>
      </c>
      <c r="H1260" s="128">
        <v>126</v>
      </c>
      <c r="I1260" s="112">
        <v>19130</v>
      </c>
      <c r="J1260" s="140" t="s">
        <v>4405</v>
      </c>
      <c r="K1260" s="127" t="s">
        <v>17</v>
      </c>
      <c r="L1260" s="115">
        <v>935</v>
      </c>
      <c r="M1260" s="116">
        <v>7.42</v>
      </c>
      <c r="N1260" s="127" t="s">
        <v>160</v>
      </c>
      <c r="O1260" s="68" t="str">
        <f t="shared" si="42"/>
        <v>&gt;50</v>
      </c>
      <c r="P1260" s="68">
        <f>IF(O1260&lt;&gt;"",VLOOKUP($A1260,Sheet4!$A$2:$O$1309,14,FALSE)*100,"")</f>
        <v>8.7311663271629101</v>
      </c>
      <c r="Q1260" s="68">
        <f>IF(P1260&lt;&gt;"",VLOOKUP($A1260,Sheet4!$A$2:$O$1309,15,FALSE)*100,"")</f>
        <v>59.134366516594881</v>
      </c>
      <c r="R1260" s="74" t="str">
        <f t="shared" si="43"/>
        <v>&lt;2</v>
      </c>
      <c r="S1260" s="64" t="s">
        <v>4367</v>
      </c>
      <c r="T1260" s="64" t="str">
        <f>IF(ISNA(VLOOKUP(A1260,Sheet1!B$3:C$1266,2,FALSE)=TRUE),"NC",VLOOKUP(A1260,Sheet1!B$3:C$1266,2,FALSE))</f>
        <v>Rural</v>
      </c>
      <c r="U1260" s="65">
        <f>IF(ISNA(VLOOKUP($A1260,Sheet1!$B$3:$AH$1266,Sheet1!E$1+(Sheet1!$A$1-1)*10,FALSE))=TRUE,"---",IF(VLOOKUP($A1260,Sheet1!$B$3:$AH$1266,Sheet1!E$1+(Sheet1!$A$1-1)*10,FALSE)="---","---", (ROUND(VLOOKUP($A1260,Sheet1!$B$3:$AH$1266,Sheet1!E$1+(Sheet1!$A$1-1)*10,FALSE),IF(VLOOKUP($A1260,Sheet1!$B$3:$AH$1266,Sheet1!E$1+(Sheet1!$A$1-1)*10,FALSE)&gt;99999,-3,IF(VLOOKUP($A1260,Sheet1!$B$3:$AH$1266,Sheet1!E$1+(Sheet1!$A$1-1)*10,FALSE)&gt;9999,-2,IF(VLOOKUP($A1260,Sheet1!$B$3:$AH$1266,Sheet1!E$1+(Sheet1!$A$1-1)*10,FALSE)&gt;999,-1,0)))))))</f>
        <v>1490</v>
      </c>
      <c r="V1260" s="65">
        <f>IF(ISNA(VLOOKUP($A1260,Sheet1!$B$3:$AH$1266,Sheet1!F$1+(Sheet1!$A$1-1)*10,FALSE))=TRUE,"---",IF(VLOOKUP($A1260,Sheet1!$B$3:$AH$1266,Sheet1!F$1+(Sheet1!$A$1-1)*10,FALSE)="---","---", (ROUND(VLOOKUP($A1260,Sheet1!$B$3:$AH$1266,Sheet1!F$1+(Sheet1!$A$1-1)*10,FALSE),IF(VLOOKUP($A1260,Sheet1!$B$3:$AH$1266,Sheet1!F$1+(Sheet1!$A$1-1)*10,FALSE)&gt;99999,-3,IF(VLOOKUP($A1260,Sheet1!$B$3:$AH$1266,Sheet1!F$1+(Sheet1!$A$1-1)*10,FALSE)&gt;9999,-2,IF(VLOOKUP($A1260,Sheet1!$B$3:$AH$1266,Sheet1!F$1+(Sheet1!$A$1-1)*10,FALSE)&gt;999,-1,0)))))))</f>
        <v>1680</v>
      </c>
      <c r="W1260" s="65">
        <f>IF(ISNA(VLOOKUP($A1260,Sheet1!$B$3:$AH$1266,Sheet1!G$1+(Sheet1!$A$1-1)*10,FALSE))=TRUE,"---",IF(VLOOKUP($A1260,Sheet1!$B$3:$AH$1266,Sheet1!G$1+(Sheet1!$A$1-1)*10,FALSE)="---","---", (ROUND(VLOOKUP($A1260,Sheet1!$B$3:$AH$1266,Sheet1!G$1+(Sheet1!$A$1-1)*10,FALSE),IF(VLOOKUP($A1260,Sheet1!$B$3:$AH$1266,Sheet1!G$1+(Sheet1!$A$1-1)*10,FALSE)&gt;99999,-3,IF(VLOOKUP($A1260,Sheet1!$B$3:$AH$1266,Sheet1!G$1+(Sheet1!$A$1-1)*10,FALSE)&gt;9999,-2,IF(VLOOKUP($A1260,Sheet1!$B$3:$AH$1266,Sheet1!G$1+(Sheet1!$A$1-1)*10,FALSE)&gt;999,-1,0)))))))</f>
        <v>1940</v>
      </c>
      <c r="X1260" s="65">
        <f>IF(ISNA(VLOOKUP($A1260,Sheet1!$B$3:$AH$1266,Sheet1!H$1+(Sheet1!$A$1-1)*10,FALSE))=TRUE,"---",IF(VLOOKUP($A1260,Sheet1!$B$3:$AH$1266,Sheet1!H$1+(Sheet1!$A$1-1)*10,FALSE)="---","---", (ROUND(VLOOKUP($A1260,Sheet1!$B$3:$AH$1266,Sheet1!H$1+(Sheet1!$A$1-1)*10,FALSE),IF(VLOOKUP($A1260,Sheet1!$B$3:$AH$1266,Sheet1!H$1+(Sheet1!$A$1-1)*10,FALSE)&gt;99999,-3,IF(VLOOKUP($A1260,Sheet1!$B$3:$AH$1266,Sheet1!H$1+(Sheet1!$A$1-1)*10,FALSE)&gt;9999,-2,IF(VLOOKUP($A1260,Sheet1!$B$3:$AH$1266,Sheet1!H$1+(Sheet1!$A$1-1)*10,FALSE)&gt;999,-1,0)))))))</f>
        <v>2560</v>
      </c>
      <c r="Y1260" s="65">
        <f>IF(ISNA(VLOOKUP($A1260,Sheet1!$B$3:$AH$1266,Sheet1!I$1+(Sheet1!$A$1-1)*10,FALSE))=TRUE,"---",IF(VLOOKUP($A1260,Sheet1!$B$3:$AH$1266,Sheet1!I$1+(Sheet1!$A$1-1)*10,FALSE)="---","---", (ROUND(VLOOKUP($A1260,Sheet1!$B$3:$AH$1266,Sheet1!I$1+(Sheet1!$A$1-1)*10,FALSE),IF(VLOOKUP($A1260,Sheet1!$B$3:$AH$1266,Sheet1!I$1+(Sheet1!$A$1-1)*10,FALSE)&gt;99999,-3,IF(VLOOKUP($A1260,Sheet1!$B$3:$AH$1266,Sheet1!I$1+(Sheet1!$A$1-1)*10,FALSE)&gt;9999,-2,IF(VLOOKUP($A1260,Sheet1!$B$3:$AH$1266,Sheet1!I$1+(Sheet1!$A$1-1)*10,FALSE)&gt;999,-1,0)))))))</f>
        <v>2950</v>
      </c>
      <c r="Z1260" s="65">
        <f>IF(ISNA(VLOOKUP($A1260,Sheet1!$B$3:$AH$1266,Sheet1!J$1+(Sheet1!$A$1-1)*10,FALSE))=TRUE,"---",IF(VLOOKUP($A1260,Sheet1!$B$3:$AH$1266,Sheet1!J$1+(Sheet1!$A$1-1)*10,FALSE)="---","---", (ROUND(VLOOKUP($A1260,Sheet1!$B$3:$AH$1266,Sheet1!J$1+(Sheet1!$A$1-1)*10,FALSE),IF(VLOOKUP($A1260,Sheet1!$B$3:$AH$1266,Sheet1!J$1+(Sheet1!$A$1-1)*10,FALSE)&gt;99999,-3,IF(VLOOKUP($A1260,Sheet1!$B$3:$AH$1266,Sheet1!J$1+(Sheet1!$A$1-1)*10,FALSE)&gt;9999,-2,IF(VLOOKUP($A1260,Sheet1!$B$3:$AH$1266,Sheet1!J$1+(Sheet1!$A$1-1)*10,FALSE)&gt;999,-1,0)))))))</f>
        <v>3460</v>
      </c>
      <c r="AA1260" s="65">
        <f>IF(ISNA(VLOOKUP($A1260,Sheet1!$B$3:$AH$1266,Sheet1!K$1+(Sheet1!$A$1-1)*10,FALSE))=TRUE,"---",IF(VLOOKUP($A1260,Sheet1!$B$3:$AH$1266,Sheet1!K$1+(Sheet1!$A$1-1)*10,FALSE)="---","---", (ROUND(VLOOKUP($A1260,Sheet1!$B$3:$AH$1266,Sheet1!K$1+(Sheet1!$A$1-1)*10,FALSE),IF(VLOOKUP($A1260,Sheet1!$B$3:$AH$1266,Sheet1!K$1+(Sheet1!$A$1-1)*10,FALSE)&gt;99999,-3,IF(VLOOKUP($A1260,Sheet1!$B$3:$AH$1266,Sheet1!K$1+(Sheet1!$A$1-1)*10,FALSE)&gt;9999,-2,IF(VLOOKUP($A1260,Sheet1!$B$3:$AH$1266,Sheet1!K$1+(Sheet1!$A$1-1)*10,FALSE)&gt;999,-1,0)))))))</f>
        <v>3860</v>
      </c>
      <c r="AB1260" s="65">
        <f>IF(ISNA(VLOOKUP($A1260,Sheet1!$B$3:$AH$1266,Sheet1!L$1+(Sheet1!$A$1-1)*10,FALSE))=TRUE,"---",IF(VLOOKUP($A1260,Sheet1!$B$3:$AH$1266,Sheet1!L$1+(Sheet1!$A$1-1)*10,FALSE)="---","---", (ROUND(VLOOKUP($A1260,Sheet1!$B$3:$AH$1266,Sheet1!L$1+(Sheet1!$A$1-1)*10,FALSE),IF(VLOOKUP($A1260,Sheet1!$B$3:$AH$1266,Sheet1!L$1+(Sheet1!$A$1-1)*10,FALSE)&gt;99999,-3,IF(VLOOKUP($A1260,Sheet1!$B$3:$AH$1266,Sheet1!L$1+(Sheet1!$A$1-1)*10,FALSE)&gt;9999,-2,IF(VLOOKUP($A1260,Sheet1!$B$3:$AH$1266,Sheet1!L$1+(Sheet1!$A$1-1)*10,FALSE)&gt;999,-1,0)))))))</f>
        <v>4230</v>
      </c>
      <c r="AC1260" s="65">
        <f>IF(ISNA(VLOOKUP($A1260,Sheet1!$B$3:$AH$1266,Sheet1!M$1+(Sheet1!$A$1-1)*10,FALSE))=TRUE,"---",IF(VLOOKUP($A1260,Sheet1!$B$3:$AH$1266,Sheet1!M$1+(Sheet1!$A$1-1)*10,FALSE)="---","---", (ROUND(VLOOKUP($A1260,Sheet1!$B$3:$AH$1266,Sheet1!M$1+(Sheet1!$A$1-1)*10,FALSE),IF(VLOOKUP($A1260,Sheet1!$B$3:$AH$1266,Sheet1!M$1+(Sheet1!$A$1-1)*10,FALSE)&gt;99999,-3,IF(VLOOKUP($A1260,Sheet1!$B$3:$AH$1266,Sheet1!M$1+(Sheet1!$A$1-1)*10,FALSE)&gt;9999,-2,IF(VLOOKUP($A1260,Sheet1!$B$3:$AH$1266,Sheet1!M$1+(Sheet1!$A$1-1)*10,FALSE)&gt;999,-1,0)))))))</f>
        <v>4610</v>
      </c>
      <c r="AD1260" s="65">
        <f>IF(ISNA(VLOOKUP($A1260,Sheet1!$B$3:$AH$1266,Sheet1!N$1+(Sheet1!$A$1-1)*10,FALSE))=TRUE,"---",IF(VLOOKUP($A1260,Sheet1!$B$3:$AH$1266,Sheet1!N$1+(Sheet1!$A$1-1)*10,FALSE)="---","---", (ROUND(VLOOKUP($A1260,Sheet1!$B$3:$AH$1266,Sheet1!N$1+(Sheet1!$A$1-1)*10,FALSE),IF(VLOOKUP($A1260,Sheet1!$B$3:$AH$1266,Sheet1!N$1+(Sheet1!$A$1-1)*10,FALSE)&gt;99999,-3,IF(VLOOKUP($A1260,Sheet1!$B$3:$AH$1266,Sheet1!N$1+(Sheet1!$A$1-1)*10,FALSE)&gt;9999,-2,IF(VLOOKUP($A1260,Sheet1!$B$3:$AH$1266,Sheet1!N$1+(Sheet1!$A$1-1)*10,FALSE)&gt;999,-1,0)))))))</f>
        <v>5120</v>
      </c>
    </row>
    <row r="1261" spans="1:30" ht="25.5" customHeight="1" x14ac:dyDescent="0.25">
      <c r="A1261" s="133" t="s">
        <v>1862</v>
      </c>
      <c r="B1261" s="134" t="s">
        <v>1863</v>
      </c>
      <c r="C1261" s="133">
        <v>421005</v>
      </c>
      <c r="D1261" s="133">
        <v>791254</v>
      </c>
      <c r="E1261" s="67" t="s">
        <v>3023</v>
      </c>
      <c r="F1261" s="135" t="s">
        <v>4405</v>
      </c>
      <c r="G1261" s="118" t="s">
        <v>160</v>
      </c>
      <c r="H1261" s="136">
        <v>5.53</v>
      </c>
      <c r="I1261" s="119">
        <v>19505</v>
      </c>
      <c r="J1261" s="137" t="s">
        <v>4405</v>
      </c>
      <c r="K1261" s="118" t="s">
        <v>17</v>
      </c>
      <c r="L1261" s="122">
        <v>891</v>
      </c>
      <c r="M1261" s="123">
        <v>161</v>
      </c>
      <c r="N1261" s="118" t="s">
        <v>160</v>
      </c>
      <c r="O1261" s="71">
        <f t="shared" si="42"/>
        <v>15.522177223091978</v>
      </c>
      <c r="P1261" s="71">
        <f>IF(O1261&lt;&gt;"",VLOOKUP($A1261,Sheet4!$A$2:$O$1309,14,FALSE)*100,"")</f>
        <v>4.6555592953074658</v>
      </c>
      <c r="Q1261" s="71">
        <f>IF(P1261&lt;&gt;"",VLOOKUP($A1261,Sheet4!$A$2:$O$1309,15,FALSE)*100,"")</f>
        <v>37.310059273061611</v>
      </c>
      <c r="R1261" s="73">
        <f t="shared" si="43"/>
        <v>6</v>
      </c>
      <c r="S1261" s="63" t="s">
        <v>4367</v>
      </c>
      <c r="T1261" s="63" t="str">
        <f>IF(ISNA(VLOOKUP(A1261,Sheet1!B$3:C$1266,2,FALSE)=TRUE),"NC",VLOOKUP(A1261,Sheet1!B$3:C$1266,2,FALSE))</f>
        <v>Rural</v>
      </c>
      <c r="U1261" s="66">
        <f>IF(ISNA(VLOOKUP($A1261,Sheet1!$B$3:$AH$1266,Sheet1!E$1+(Sheet1!$A$1-1)*10,FALSE))=TRUE,"---",IF(VLOOKUP($A1261,Sheet1!$B$3:$AH$1266,Sheet1!E$1+(Sheet1!$A$1-1)*10,FALSE)="---","---", (ROUND(VLOOKUP($A1261,Sheet1!$B$3:$AH$1266,Sheet1!E$1+(Sheet1!$A$1-1)*10,FALSE),IF(VLOOKUP($A1261,Sheet1!$B$3:$AH$1266,Sheet1!E$1+(Sheet1!$A$1-1)*10,FALSE)&gt;99999,-3,IF(VLOOKUP($A1261,Sheet1!$B$3:$AH$1266,Sheet1!E$1+(Sheet1!$A$1-1)*10,FALSE)&gt;9999,-2,IF(VLOOKUP($A1261,Sheet1!$B$3:$AH$1266,Sheet1!E$1+(Sheet1!$A$1-1)*10,FALSE)&gt;999,-1,0)))))))</f>
        <v>298</v>
      </c>
      <c r="V1261" s="66">
        <f>IF(ISNA(VLOOKUP($A1261,Sheet1!$B$3:$AH$1266,Sheet1!F$1+(Sheet1!$A$1-1)*10,FALSE))=TRUE,"---",IF(VLOOKUP($A1261,Sheet1!$B$3:$AH$1266,Sheet1!F$1+(Sheet1!$A$1-1)*10,FALSE)="---","---", (ROUND(VLOOKUP($A1261,Sheet1!$B$3:$AH$1266,Sheet1!F$1+(Sheet1!$A$1-1)*10,FALSE),IF(VLOOKUP($A1261,Sheet1!$B$3:$AH$1266,Sheet1!F$1+(Sheet1!$A$1-1)*10,FALSE)&gt;99999,-3,IF(VLOOKUP($A1261,Sheet1!$B$3:$AH$1266,Sheet1!F$1+(Sheet1!$A$1-1)*10,FALSE)&gt;9999,-2,IF(VLOOKUP($A1261,Sheet1!$B$3:$AH$1266,Sheet1!F$1+(Sheet1!$A$1-1)*10,FALSE)&gt;999,-1,0)))))))</f>
        <v>369</v>
      </c>
      <c r="W1261" s="66">
        <f>IF(ISNA(VLOOKUP($A1261,Sheet1!$B$3:$AH$1266,Sheet1!G$1+(Sheet1!$A$1-1)*10,FALSE))=TRUE,"---",IF(VLOOKUP($A1261,Sheet1!$B$3:$AH$1266,Sheet1!G$1+(Sheet1!$A$1-1)*10,FALSE)="---","---", (ROUND(VLOOKUP($A1261,Sheet1!$B$3:$AH$1266,Sheet1!G$1+(Sheet1!$A$1-1)*10,FALSE),IF(VLOOKUP($A1261,Sheet1!$B$3:$AH$1266,Sheet1!G$1+(Sheet1!$A$1-1)*10,FALSE)&gt;99999,-3,IF(VLOOKUP($A1261,Sheet1!$B$3:$AH$1266,Sheet1!G$1+(Sheet1!$A$1-1)*10,FALSE)&gt;9999,-2,IF(VLOOKUP($A1261,Sheet1!$B$3:$AH$1266,Sheet1!G$1+(Sheet1!$A$1-1)*10,FALSE)&gt;999,-1,0)))))))</f>
        <v>473</v>
      </c>
      <c r="X1261" s="66">
        <f>IF(ISNA(VLOOKUP($A1261,Sheet1!$B$3:$AH$1266,Sheet1!H$1+(Sheet1!$A$1-1)*10,FALSE))=TRUE,"---",IF(VLOOKUP($A1261,Sheet1!$B$3:$AH$1266,Sheet1!H$1+(Sheet1!$A$1-1)*10,FALSE)="---","---", (ROUND(VLOOKUP($A1261,Sheet1!$B$3:$AH$1266,Sheet1!H$1+(Sheet1!$A$1-1)*10,FALSE),IF(VLOOKUP($A1261,Sheet1!$B$3:$AH$1266,Sheet1!H$1+(Sheet1!$A$1-1)*10,FALSE)&gt;99999,-3,IF(VLOOKUP($A1261,Sheet1!$B$3:$AH$1266,Sheet1!H$1+(Sheet1!$A$1-1)*10,FALSE)&gt;9999,-2,IF(VLOOKUP($A1261,Sheet1!$B$3:$AH$1266,Sheet1!H$1+(Sheet1!$A$1-1)*10,FALSE)&gt;999,-1,0)))))))</f>
        <v>786</v>
      </c>
      <c r="Y1261" s="66">
        <f>IF(ISNA(VLOOKUP($A1261,Sheet1!$B$3:$AH$1266,Sheet1!I$1+(Sheet1!$A$1-1)*10,FALSE))=TRUE,"---",IF(VLOOKUP($A1261,Sheet1!$B$3:$AH$1266,Sheet1!I$1+(Sheet1!$A$1-1)*10,FALSE)="---","---", (ROUND(VLOOKUP($A1261,Sheet1!$B$3:$AH$1266,Sheet1!I$1+(Sheet1!$A$1-1)*10,FALSE),IF(VLOOKUP($A1261,Sheet1!$B$3:$AH$1266,Sheet1!I$1+(Sheet1!$A$1-1)*10,FALSE)&gt;99999,-3,IF(VLOOKUP($A1261,Sheet1!$B$3:$AH$1266,Sheet1!I$1+(Sheet1!$A$1-1)*10,FALSE)&gt;9999,-2,IF(VLOOKUP($A1261,Sheet1!$B$3:$AH$1266,Sheet1!I$1+(Sheet1!$A$1-1)*10,FALSE)&gt;999,-1,0)))))))</f>
        <v>1040</v>
      </c>
      <c r="Z1261" s="66">
        <f>IF(ISNA(VLOOKUP($A1261,Sheet1!$B$3:$AH$1266,Sheet1!J$1+(Sheet1!$A$1-1)*10,FALSE))=TRUE,"---",IF(VLOOKUP($A1261,Sheet1!$B$3:$AH$1266,Sheet1!J$1+(Sheet1!$A$1-1)*10,FALSE)="---","---", (ROUND(VLOOKUP($A1261,Sheet1!$B$3:$AH$1266,Sheet1!J$1+(Sheet1!$A$1-1)*10,FALSE),IF(VLOOKUP($A1261,Sheet1!$B$3:$AH$1266,Sheet1!J$1+(Sheet1!$A$1-1)*10,FALSE)&gt;99999,-3,IF(VLOOKUP($A1261,Sheet1!$B$3:$AH$1266,Sheet1!J$1+(Sheet1!$A$1-1)*10,FALSE)&gt;9999,-2,IF(VLOOKUP($A1261,Sheet1!$B$3:$AH$1266,Sheet1!J$1+(Sheet1!$A$1-1)*10,FALSE)&gt;999,-1,0)))))))</f>
        <v>1390</v>
      </c>
      <c r="AA1261" s="66">
        <f>IF(ISNA(VLOOKUP($A1261,Sheet1!$B$3:$AH$1266,Sheet1!K$1+(Sheet1!$A$1-1)*10,FALSE))=TRUE,"---",IF(VLOOKUP($A1261,Sheet1!$B$3:$AH$1266,Sheet1!K$1+(Sheet1!$A$1-1)*10,FALSE)="---","---", (ROUND(VLOOKUP($A1261,Sheet1!$B$3:$AH$1266,Sheet1!K$1+(Sheet1!$A$1-1)*10,FALSE),IF(VLOOKUP($A1261,Sheet1!$B$3:$AH$1266,Sheet1!K$1+(Sheet1!$A$1-1)*10,FALSE)&gt;99999,-3,IF(VLOOKUP($A1261,Sheet1!$B$3:$AH$1266,Sheet1!K$1+(Sheet1!$A$1-1)*10,FALSE)&gt;9999,-2,IF(VLOOKUP($A1261,Sheet1!$B$3:$AH$1266,Sheet1!K$1+(Sheet1!$A$1-1)*10,FALSE)&gt;999,-1,0)))))))</f>
        <v>1700</v>
      </c>
      <c r="AB1261" s="66">
        <f>IF(ISNA(VLOOKUP($A1261,Sheet1!$B$3:$AH$1266,Sheet1!L$1+(Sheet1!$A$1-1)*10,FALSE))=TRUE,"---",IF(VLOOKUP($A1261,Sheet1!$B$3:$AH$1266,Sheet1!L$1+(Sheet1!$A$1-1)*10,FALSE)="---","---", (ROUND(VLOOKUP($A1261,Sheet1!$B$3:$AH$1266,Sheet1!L$1+(Sheet1!$A$1-1)*10,FALSE),IF(VLOOKUP($A1261,Sheet1!$B$3:$AH$1266,Sheet1!L$1+(Sheet1!$A$1-1)*10,FALSE)&gt;99999,-3,IF(VLOOKUP($A1261,Sheet1!$B$3:$AH$1266,Sheet1!L$1+(Sheet1!$A$1-1)*10,FALSE)&gt;9999,-2,IF(VLOOKUP($A1261,Sheet1!$B$3:$AH$1266,Sheet1!L$1+(Sheet1!$A$1-1)*10,FALSE)&gt;999,-1,0)))))))</f>
        <v>2010</v>
      </c>
      <c r="AC1261" s="66">
        <f>IF(ISNA(VLOOKUP($A1261,Sheet1!$B$3:$AH$1266,Sheet1!M$1+(Sheet1!$A$1-1)*10,FALSE))=TRUE,"---",IF(VLOOKUP($A1261,Sheet1!$B$3:$AH$1266,Sheet1!M$1+(Sheet1!$A$1-1)*10,FALSE)="---","---", (ROUND(VLOOKUP($A1261,Sheet1!$B$3:$AH$1266,Sheet1!M$1+(Sheet1!$A$1-1)*10,FALSE),IF(VLOOKUP($A1261,Sheet1!$B$3:$AH$1266,Sheet1!M$1+(Sheet1!$A$1-1)*10,FALSE)&gt;99999,-3,IF(VLOOKUP($A1261,Sheet1!$B$3:$AH$1266,Sheet1!M$1+(Sheet1!$A$1-1)*10,FALSE)&gt;9999,-2,IF(VLOOKUP($A1261,Sheet1!$B$3:$AH$1266,Sheet1!M$1+(Sheet1!$A$1-1)*10,FALSE)&gt;999,-1,0)))))))</f>
        <v>2350</v>
      </c>
      <c r="AD1261" s="66">
        <f>IF(ISNA(VLOOKUP($A1261,Sheet1!$B$3:$AH$1266,Sheet1!N$1+(Sheet1!$A$1-1)*10,FALSE))=TRUE,"---",IF(VLOOKUP($A1261,Sheet1!$B$3:$AH$1266,Sheet1!N$1+(Sheet1!$A$1-1)*10,FALSE)="---","---", (ROUND(VLOOKUP($A1261,Sheet1!$B$3:$AH$1266,Sheet1!N$1+(Sheet1!$A$1-1)*10,FALSE),IF(VLOOKUP($A1261,Sheet1!$B$3:$AH$1266,Sheet1!N$1+(Sheet1!$A$1-1)*10,FALSE)&gt;99999,-3,IF(VLOOKUP($A1261,Sheet1!$B$3:$AH$1266,Sheet1!N$1+(Sheet1!$A$1-1)*10,FALSE)&gt;9999,-2,IF(VLOOKUP($A1261,Sheet1!$B$3:$AH$1266,Sheet1!N$1+(Sheet1!$A$1-1)*10,FALSE)&gt;999,-1,0)))))))</f>
        <v>2840</v>
      </c>
    </row>
    <row r="1262" spans="1:30" ht="25.5" customHeight="1" x14ac:dyDescent="0.25">
      <c r="A1262" s="303" t="s">
        <v>1864</v>
      </c>
      <c r="B1262" s="330" t="s">
        <v>1865</v>
      </c>
      <c r="C1262" s="303">
        <v>420913</v>
      </c>
      <c r="D1262" s="303">
        <v>792426</v>
      </c>
      <c r="E1262" s="307" t="s">
        <v>3023</v>
      </c>
      <c r="F1262" s="52">
        <v>1974</v>
      </c>
      <c r="G1262" s="127" t="s">
        <v>31</v>
      </c>
      <c r="H1262" s="347">
        <v>9.58</v>
      </c>
      <c r="I1262" s="326">
        <v>29112</v>
      </c>
      <c r="J1262" s="375">
        <v>21.88</v>
      </c>
      <c r="K1262" s="315" t="s">
        <v>4405</v>
      </c>
      <c r="L1262" s="320">
        <v>2000</v>
      </c>
      <c r="M1262" s="322">
        <v>209</v>
      </c>
      <c r="N1262" s="318" t="s">
        <v>457</v>
      </c>
      <c r="O1262" s="299">
        <f t="shared" si="42"/>
        <v>1.5511144642875931</v>
      </c>
      <c r="P1262" s="299">
        <f>IF(O1262&lt;&gt;"",VLOOKUP($A1262,Sheet4!$A$2:$O$1309,14,FALSE)*100,"")</f>
        <v>0.50627419248587824</v>
      </c>
      <c r="Q1262" s="299">
        <f>IF(P1262&lt;&gt;"",VLOOKUP($A1262,Sheet4!$A$2:$O$1309,15,FALSE)*100,"")</f>
        <v>4.8500003851243756</v>
      </c>
      <c r="R1262" s="301">
        <f t="shared" si="43"/>
        <v>60</v>
      </c>
      <c r="S1262" s="356" t="s">
        <v>4367</v>
      </c>
      <c r="T1262" s="356" t="str">
        <f>IF(ISNA(VLOOKUP(A1262,Sheet1!B$3:C$1266,2,FALSE)=TRUE),"NC",VLOOKUP(A1262,Sheet1!B$3:C$1266,2,FALSE))</f>
        <v>Rural10</v>
      </c>
      <c r="U1262" s="392">
        <f>IF(ISNA(VLOOKUP($A1262,Sheet1!$B$3:$AH$1266,Sheet1!E$1+(Sheet1!$A$1-1)*10,FALSE))=TRUE,"---",IF(VLOOKUP($A1262,Sheet1!$B$3:$AH$1266,Sheet1!E$1+(Sheet1!$A$1-1)*10,FALSE)="---","---", (ROUND(VLOOKUP($A1262,Sheet1!$B$3:$AH$1266,Sheet1!E$1+(Sheet1!$A$1-1)*10,FALSE),IF(VLOOKUP($A1262,Sheet1!$B$3:$AH$1266,Sheet1!E$1+(Sheet1!$A$1-1)*10,FALSE)&gt;99999,-3,IF(VLOOKUP($A1262,Sheet1!$B$3:$AH$1266,Sheet1!E$1+(Sheet1!$A$1-1)*10,FALSE)&gt;9999,-2,IF(VLOOKUP($A1262,Sheet1!$B$3:$AH$1266,Sheet1!E$1+(Sheet1!$A$1-1)*10,FALSE)&gt;999,-1,0)))))))</f>
        <v>649</v>
      </c>
      <c r="V1262" s="392">
        <f>IF(ISNA(VLOOKUP($A1262,Sheet1!$B$3:$AH$1266,Sheet1!F$1+(Sheet1!$A$1-1)*10,FALSE))=TRUE,"---",IF(VLOOKUP($A1262,Sheet1!$B$3:$AH$1266,Sheet1!F$1+(Sheet1!$A$1-1)*10,FALSE)="---","---", (ROUND(VLOOKUP($A1262,Sheet1!$B$3:$AH$1266,Sheet1!F$1+(Sheet1!$A$1-1)*10,FALSE),IF(VLOOKUP($A1262,Sheet1!$B$3:$AH$1266,Sheet1!F$1+(Sheet1!$A$1-1)*10,FALSE)&gt;99999,-3,IF(VLOOKUP($A1262,Sheet1!$B$3:$AH$1266,Sheet1!F$1+(Sheet1!$A$1-1)*10,FALSE)&gt;9999,-2,IF(VLOOKUP($A1262,Sheet1!$B$3:$AH$1266,Sheet1!F$1+(Sheet1!$A$1-1)*10,FALSE)&gt;999,-1,0)))))))</f>
        <v>753</v>
      </c>
      <c r="W1262" s="392">
        <f>IF(ISNA(VLOOKUP($A1262,Sheet1!$B$3:$AH$1266,Sheet1!G$1+(Sheet1!$A$1-1)*10,FALSE))=TRUE,"---",IF(VLOOKUP($A1262,Sheet1!$B$3:$AH$1266,Sheet1!G$1+(Sheet1!$A$1-1)*10,FALSE)="---","---", (ROUND(VLOOKUP($A1262,Sheet1!$B$3:$AH$1266,Sheet1!G$1+(Sheet1!$A$1-1)*10,FALSE),IF(VLOOKUP($A1262,Sheet1!$B$3:$AH$1266,Sheet1!G$1+(Sheet1!$A$1-1)*10,FALSE)&gt;99999,-3,IF(VLOOKUP($A1262,Sheet1!$B$3:$AH$1266,Sheet1!G$1+(Sheet1!$A$1-1)*10,FALSE)&gt;9999,-2,IF(VLOOKUP($A1262,Sheet1!$B$3:$AH$1266,Sheet1!G$1+(Sheet1!$A$1-1)*10,FALSE)&gt;999,-1,0)))))))</f>
        <v>878</v>
      </c>
      <c r="X1262" s="392">
        <f>IF(ISNA(VLOOKUP($A1262,Sheet1!$B$3:$AH$1266,Sheet1!H$1+(Sheet1!$A$1-1)*10,FALSE))=TRUE,"---",IF(VLOOKUP($A1262,Sheet1!$B$3:$AH$1266,Sheet1!H$1+(Sheet1!$A$1-1)*10,FALSE)="---","---", (ROUND(VLOOKUP($A1262,Sheet1!$B$3:$AH$1266,Sheet1!H$1+(Sheet1!$A$1-1)*10,FALSE),IF(VLOOKUP($A1262,Sheet1!$B$3:$AH$1266,Sheet1!H$1+(Sheet1!$A$1-1)*10,FALSE)&gt;99999,-3,IF(VLOOKUP($A1262,Sheet1!$B$3:$AH$1266,Sheet1!H$1+(Sheet1!$A$1-1)*10,FALSE)&gt;9999,-2,IF(VLOOKUP($A1262,Sheet1!$B$3:$AH$1266,Sheet1!H$1+(Sheet1!$A$1-1)*10,FALSE)&gt;999,-1,0)))))))</f>
        <v>1190</v>
      </c>
      <c r="Y1262" s="392">
        <f>IF(ISNA(VLOOKUP($A1262,Sheet1!$B$3:$AH$1266,Sheet1!I$1+(Sheet1!$A$1-1)*10,FALSE))=TRUE,"---",IF(VLOOKUP($A1262,Sheet1!$B$3:$AH$1266,Sheet1!I$1+(Sheet1!$A$1-1)*10,FALSE)="---","---", (ROUND(VLOOKUP($A1262,Sheet1!$B$3:$AH$1266,Sheet1!I$1+(Sheet1!$A$1-1)*10,FALSE),IF(VLOOKUP($A1262,Sheet1!$B$3:$AH$1266,Sheet1!I$1+(Sheet1!$A$1-1)*10,FALSE)&gt;99999,-3,IF(VLOOKUP($A1262,Sheet1!$B$3:$AH$1266,Sheet1!I$1+(Sheet1!$A$1-1)*10,FALSE)&gt;9999,-2,IF(VLOOKUP($A1262,Sheet1!$B$3:$AH$1266,Sheet1!I$1+(Sheet1!$A$1-1)*10,FALSE)&gt;999,-1,0)))))))</f>
        <v>1400</v>
      </c>
      <c r="Z1262" s="392">
        <f>IF(ISNA(VLOOKUP($A1262,Sheet1!$B$3:$AH$1266,Sheet1!J$1+(Sheet1!$A$1-1)*10,FALSE))=TRUE,"---",IF(VLOOKUP($A1262,Sheet1!$B$3:$AH$1266,Sheet1!J$1+(Sheet1!$A$1-1)*10,FALSE)="---","---", (ROUND(VLOOKUP($A1262,Sheet1!$B$3:$AH$1266,Sheet1!J$1+(Sheet1!$A$1-1)*10,FALSE),IF(VLOOKUP($A1262,Sheet1!$B$3:$AH$1266,Sheet1!J$1+(Sheet1!$A$1-1)*10,FALSE)&gt;99999,-3,IF(VLOOKUP($A1262,Sheet1!$B$3:$AH$1266,Sheet1!J$1+(Sheet1!$A$1-1)*10,FALSE)&gt;9999,-2,IF(VLOOKUP($A1262,Sheet1!$B$3:$AH$1266,Sheet1!J$1+(Sheet1!$A$1-1)*10,FALSE)&gt;999,-1,0)))))))</f>
        <v>1680</v>
      </c>
      <c r="AA1262" s="392">
        <f>IF(ISNA(VLOOKUP($A1262,Sheet1!$B$3:$AH$1266,Sheet1!K$1+(Sheet1!$A$1-1)*10,FALSE))=TRUE,"---",IF(VLOOKUP($A1262,Sheet1!$B$3:$AH$1266,Sheet1!K$1+(Sheet1!$A$1-1)*10,FALSE)="---","---", (ROUND(VLOOKUP($A1262,Sheet1!$B$3:$AH$1266,Sheet1!K$1+(Sheet1!$A$1-1)*10,FALSE),IF(VLOOKUP($A1262,Sheet1!$B$3:$AH$1266,Sheet1!K$1+(Sheet1!$A$1-1)*10,FALSE)&gt;99999,-3,IF(VLOOKUP($A1262,Sheet1!$B$3:$AH$1266,Sheet1!K$1+(Sheet1!$A$1-1)*10,FALSE)&gt;9999,-2,IF(VLOOKUP($A1262,Sheet1!$B$3:$AH$1266,Sheet1!K$1+(Sheet1!$A$1-1)*10,FALSE)&gt;999,-1,0)))))))</f>
        <v>1900</v>
      </c>
      <c r="AB1262" s="392">
        <f>IF(ISNA(VLOOKUP($A1262,Sheet1!$B$3:$AH$1266,Sheet1!L$1+(Sheet1!$A$1-1)*10,FALSE))=TRUE,"---",IF(VLOOKUP($A1262,Sheet1!$B$3:$AH$1266,Sheet1!L$1+(Sheet1!$A$1-1)*10,FALSE)="---","---", (ROUND(VLOOKUP($A1262,Sheet1!$B$3:$AH$1266,Sheet1!L$1+(Sheet1!$A$1-1)*10,FALSE),IF(VLOOKUP($A1262,Sheet1!$B$3:$AH$1266,Sheet1!L$1+(Sheet1!$A$1-1)*10,FALSE)&gt;99999,-3,IF(VLOOKUP($A1262,Sheet1!$B$3:$AH$1266,Sheet1!L$1+(Sheet1!$A$1-1)*10,FALSE)&gt;9999,-2,IF(VLOOKUP($A1262,Sheet1!$B$3:$AH$1266,Sheet1!L$1+(Sheet1!$A$1-1)*10,FALSE)&gt;999,-1,0)))))))</f>
        <v>2130</v>
      </c>
      <c r="AC1262" s="392">
        <f>IF(ISNA(VLOOKUP($A1262,Sheet1!$B$3:$AH$1266,Sheet1!M$1+(Sheet1!$A$1-1)*10,FALSE))=TRUE,"---",IF(VLOOKUP($A1262,Sheet1!$B$3:$AH$1266,Sheet1!M$1+(Sheet1!$A$1-1)*10,FALSE)="---","---", (ROUND(VLOOKUP($A1262,Sheet1!$B$3:$AH$1266,Sheet1!M$1+(Sheet1!$A$1-1)*10,FALSE),IF(VLOOKUP($A1262,Sheet1!$B$3:$AH$1266,Sheet1!M$1+(Sheet1!$A$1-1)*10,FALSE)&gt;99999,-3,IF(VLOOKUP($A1262,Sheet1!$B$3:$AH$1266,Sheet1!M$1+(Sheet1!$A$1-1)*10,FALSE)&gt;9999,-2,IF(VLOOKUP($A1262,Sheet1!$B$3:$AH$1266,Sheet1!M$1+(Sheet1!$A$1-1)*10,FALSE)&gt;999,-1,0)))))))</f>
        <v>2370</v>
      </c>
      <c r="AD1262" s="392">
        <f>IF(ISNA(VLOOKUP($A1262,Sheet1!$B$3:$AH$1266,Sheet1!N$1+(Sheet1!$A$1-1)*10,FALSE))=TRUE,"---",IF(VLOOKUP($A1262,Sheet1!$B$3:$AH$1266,Sheet1!N$1+(Sheet1!$A$1-1)*10,FALSE)="---","---", (ROUND(VLOOKUP($A1262,Sheet1!$B$3:$AH$1266,Sheet1!N$1+(Sheet1!$A$1-1)*10,FALSE),IF(VLOOKUP($A1262,Sheet1!$B$3:$AH$1266,Sheet1!N$1+(Sheet1!$A$1-1)*10,FALSE)&gt;99999,-3,IF(VLOOKUP($A1262,Sheet1!$B$3:$AH$1266,Sheet1!N$1+(Sheet1!$A$1-1)*10,FALSE)&gt;9999,-2,IF(VLOOKUP($A1262,Sheet1!$B$3:$AH$1266,Sheet1!N$1+(Sheet1!$A$1-1)*10,FALSE)&gt;999,-1,0)))))))</f>
        <v>2700</v>
      </c>
    </row>
    <row r="1263" spans="1:30" ht="25.5" customHeight="1" x14ac:dyDescent="0.25">
      <c r="A1263" s="303"/>
      <c r="B1263" s="331"/>
      <c r="C1263" s="303"/>
      <c r="D1263" s="303"/>
      <c r="E1263" s="307"/>
      <c r="F1263" s="52" t="s">
        <v>4532</v>
      </c>
      <c r="G1263" s="127" t="s">
        <v>286</v>
      </c>
      <c r="H1263" s="347"/>
      <c r="I1263" s="327"/>
      <c r="J1263" s="376"/>
      <c r="K1263" s="316"/>
      <c r="L1263" s="321"/>
      <c r="M1263" s="323"/>
      <c r="N1263" s="319"/>
      <c r="O1263" s="317" t="e">
        <f t="shared" si="42"/>
        <v>#NUM!</v>
      </c>
      <c r="P1263" s="317" t="e">
        <f>IF(O1263&lt;&gt;"",VLOOKUP($A1263,Sheet4!$A$2:$O$1309,14,FALSE)*100,"")</f>
        <v>#NUM!</v>
      </c>
      <c r="Q1263" s="317" t="e">
        <f>IF(P1263&lt;&gt;"",VLOOKUP($A1263,Sheet4!$A$2:$O$1309,15,FALSE)*100,"")</f>
        <v>#NUM!</v>
      </c>
      <c r="R1263" s="356" t="e">
        <f t="shared" si="43"/>
        <v>#NUM!</v>
      </c>
      <c r="S1263" s="356"/>
      <c r="T1263" s="356"/>
      <c r="U1263" s="392"/>
      <c r="V1263" s="392"/>
      <c r="W1263" s="392"/>
      <c r="X1263" s="392"/>
      <c r="Y1263" s="392"/>
      <c r="Z1263" s="392"/>
      <c r="AA1263" s="392"/>
      <c r="AB1263" s="392"/>
      <c r="AC1263" s="392"/>
      <c r="AD1263" s="392"/>
    </row>
    <row r="1264" spans="1:30" ht="25.5" customHeight="1" x14ac:dyDescent="0.25">
      <c r="A1264" s="133" t="s">
        <v>1866</v>
      </c>
      <c r="B1264" s="141" t="s">
        <v>1867</v>
      </c>
      <c r="C1264" s="133">
        <v>420537</v>
      </c>
      <c r="D1264" s="133">
        <v>791431</v>
      </c>
      <c r="E1264" s="67" t="s">
        <v>3023</v>
      </c>
      <c r="F1264" s="135" t="s">
        <v>4405</v>
      </c>
      <c r="G1264" s="118" t="s">
        <v>160</v>
      </c>
      <c r="H1264" s="136">
        <v>189</v>
      </c>
      <c r="I1264" s="119">
        <v>28396</v>
      </c>
      <c r="J1264" s="137" t="s">
        <v>4405</v>
      </c>
      <c r="K1264" s="118" t="s">
        <v>17</v>
      </c>
      <c r="L1264" s="122">
        <v>1460</v>
      </c>
      <c r="M1264" s="123">
        <v>7.72</v>
      </c>
      <c r="N1264" s="118" t="s">
        <v>145</v>
      </c>
      <c r="O1264" s="71" t="s">
        <v>4405</v>
      </c>
      <c r="P1264" s="71" t="s">
        <v>4405</v>
      </c>
      <c r="Q1264" s="71" t="s">
        <v>4405</v>
      </c>
      <c r="R1264" s="73" t="s">
        <v>4405</v>
      </c>
      <c r="S1264" s="63" t="s">
        <v>4367</v>
      </c>
      <c r="T1264" s="63" t="str">
        <f>IF(ISNA(VLOOKUP(A1264,Sheet1!B$3:C$1266,2,FALSE)=TRUE),"NC",VLOOKUP(A1264,Sheet1!B$3:C$1266,2,FALSE))</f>
        <v>NC</v>
      </c>
      <c r="U1264" s="66" t="str">
        <f>IF(ISNA(VLOOKUP($A1264,Sheet1!$B$3:$AH$1266,Sheet1!E$1+(Sheet1!$A$1-1)*10,FALSE))=TRUE,"---",IF(VLOOKUP($A1264,Sheet1!$B$3:$AH$1266,Sheet1!E$1+(Sheet1!$A$1-1)*10,FALSE)="---","---", (ROUND(VLOOKUP($A1264,Sheet1!$B$3:$AH$1266,Sheet1!E$1+(Sheet1!$A$1-1)*10,FALSE),IF(VLOOKUP($A1264,Sheet1!$B$3:$AH$1266,Sheet1!E$1+(Sheet1!$A$1-1)*10,FALSE)&gt;99999,-3,IF(VLOOKUP($A1264,Sheet1!$B$3:$AH$1266,Sheet1!E$1+(Sheet1!$A$1-1)*10,FALSE)&gt;9999,-2,IF(VLOOKUP($A1264,Sheet1!$B$3:$AH$1266,Sheet1!E$1+(Sheet1!$A$1-1)*10,FALSE)&gt;999,-1,0)))))))</f>
        <v>---</v>
      </c>
      <c r="V1264" s="66" t="str">
        <f>IF(ISNA(VLOOKUP($A1264,Sheet1!$B$3:$AH$1266,Sheet1!F$1+(Sheet1!$A$1-1)*10,FALSE))=TRUE,"---",IF(VLOOKUP($A1264,Sheet1!$B$3:$AH$1266,Sheet1!F$1+(Sheet1!$A$1-1)*10,FALSE)="---","---", (ROUND(VLOOKUP($A1264,Sheet1!$B$3:$AH$1266,Sheet1!F$1+(Sheet1!$A$1-1)*10,FALSE),IF(VLOOKUP($A1264,Sheet1!$B$3:$AH$1266,Sheet1!F$1+(Sheet1!$A$1-1)*10,FALSE)&gt;99999,-3,IF(VLOOKUP($A1264,Sheet1!$B$3:$AH$1266,Sheet1!F$1+(Sheet1!$A$1-1)*10,FALSE)&gt;9999,-2,IF(VLOOKUP($A1264,Sheet1!$B$3:$AH$1266,Sheet1!F$1+(Sheet1!$A$1-1)*10,FALSE)&gt;999,-1,0)))))))</f>
        <v>---</v>
      </c>
      <c r="W1264" s="66" t="str">
        <f>IF(ISNA(VLOOKUP($A1264,Sheet1!$B$3:$AH$1266,Sheet1!G$1+(Sheet1!$A$1-1)*10,FALSE))=TRUE,"---",IF(VLOOKUP($A1264,Sheet1!$B$3:$AH$1266,Sheet1!G$1+(Sheet1!$A$1-1)*10,FALSE)="---","---", (ROUND(VLOOKUP($A1264,Sheet1!$B$3:$AH$1266,Sheet1!G$1+(Sheet1!$A$1-1)*10,FALSE),IF(VLOOKUP($A1264,Sheet1!$B$3:$AH$1266,Sheet1!G$1+(Sheet1!$A$1-1)*10,FALSE)&gt;99999,-3,IF(VLOOKUP($A1264,Sheet1!$B$3:$AH$1266,Sheet1!G$1+(Sheet1!$A$1-1)*10,FALSE)&gt;9999,-2,IF(VLOOKUP($A1264,Sheet1!$B$3:$AH$1266,Sheet1!G$1+(Sheet1!$A$1-1)*10,FALSE)&gt;999,-1,0)))))))</f>
        <v>---</v>
      </c>
      <c r="X1264" s="66" t="str">
        <f>IF(ISNA(VLOOKUP($A1264,Sheet1!$B$3:$AH$1266,Sheet1!H$1+(Sheet1!$A$1-1)*10,FALSE))=TRUE,"---",IF(VLOOKUP($A1264,Sheet1!$B$3:$AH$1266,Sheet1!H$1+(Sheet1!$A$1-1)*10,FALSE)="---","---", (ROUND(VLOOKUP($A1264,Sheet1!$B$3:$AH$1266,Sheet1!H$1+(Sheet1!$A$1-1)*10,FALSE),IF(VLOOKUP($A1264,Sheet1!$B$3:$AH$1266,Sheet1!H$1+(Sheet1!$A$1-1)*10,FALSE)&gt;99999,-3,IF(VLOOKUP($A1264,Sheet1!$B$3:$AH$1266,Sheet1!H$1+(Sheet1!$A$1-1)*10,FALSE)&gt;9999,-2,IF(VLOOKUP($A1264,Sheet1!$B$3:$AH$1266,Sheet1!H$1+(Sheet1!$A$1-1)*10,FALSE)&gt;999,-1,0)))))))</f>
        <v>---</v>
      </c>
      <c r="Y1264" s="66" t="str">
        <f>IF(ISNA(VLOOKUP($A1264,Sheet1!$B$3:$AH$1266,Sheet1!I$1+(Sheet1!$A$1-1)*10,FALSE))=TRUE,"---",IF(VLOOKUP($A1264,Sheet1!$B$3:$AH$1266,Sheet1!I$1+(Sheet1!$A$1-1)*10,FALSE)="---","---", (ROUND(VLOOKUP($A1264,Sheet1!$B$3:$AH$1266,Sheet1!I$1+(Sheet1!$A$1-1)*10,FALSE),IF(VLOOKUP($A1264,Sheet1!$B$3:$AH$1266,Sheet1!I$1+(Sheet1!$A$1-1)*10,FALSE)&gt;99999,-3,IF(VLOOKUP($A1264,Sheet1!$B$3:$AH$1266,Sheet1!I$1+(Sheet1!$A$1-1)*10,FALSE)&gt;9999,-2,IF(VLOOKUP($A1264,Sheet1!$B$3:$AH$1266,Sheet1!I$1+(Sheet1!$A$1-1)*10,FALSE)&gt;999,-1,0)))))))</f>
        <v>---</v>
      </c>
      <c r="Z1264" s="66" t="str">
        <f>IF(ISNA(VLOOKUP($A1264,Sheet1!$B$3:$AH$1266,Sheet1!J$1+(Sheet1!$A$1-1)*10,FALSE))=TRUE,"---",IF(VLOOKUP($A1264,Sheet1!$B$3:$AH$1266,Sheet1!J$1+(Sheet1!$A$1-1)*10,FALSE)="---","---", (ROUND(VLOOKUP($A1264,Sheet1!$B$3:$AH$1266,Sheet1!J$1+(Sheet1!$A$1-1)*10,FALSE),IF(VLOOKUP($A1264,Sheet1!$B$3:$AH$1266,Sheet1!J$1+(Sheet1!$A$1-1)*10,FALSE)&gt;99999,-3,IF(VLOOKUP($A1264,Sheet1!$B$3:$AH$1266,Sheet1!J$1+(Sheet1!$A$1-1)*10,FALSE)&gt;9999,-2,IF(VLOOKUP($A1264,Sheet1!$B$3:$AH$1266,Sheet1!J$1+(Sheet1!$A$1-1)*10,FALSE)&gt;999,-1,0)))))))</f>
        <v>---</v>
      </c>
      <c r="AA1264" s="66" t="str">
        <f>IF(ISNA(VLOOKUP($A1264,Sheet1!$B$3:$AH$1266,Sheet1!K$1+(Sheet1!$A$1-1)*10,FALSE))=TRUE,"---",IF(VLOOKUP($A1264,Sheet1!$B$3:$AH$1266,Sheet1!K$1+(Sheet1!$A$1-1)*10,FALSE)="---","---", (ROUND(VLOOKUP($A1264,Sheet1!$B$3:$AH$1266,Sheet1!K$1+(Sheet1!$A$1-1)*10,FALSE),IF(VLOOKUP($A1264,Sheet1!$B$3:$AH$1266,Sheet1!K$1+(Sheet1!$A$1-1)*10,FALSE)&gt;99999,-3,IF(VLOOKUP($A1264,Sheet1!$B$3:$AH$1266,Sheet1!K$1+(Sheet1!$A$1-1)*10,FALSE)&gt;9999,-2,IF(VLOOKUP($A1264,Sheet1!$B$3:$AH$1266,Sheet1!K$1+(Sheet1!$A$1-1)*10,FALSE)&gt;999,-1,0)))))))</f>
        <v>---</v>
      </c>
      <c r="AB1264" s="66" t="str">
        <f>IF(ISNA(VLOOKUP($A1264,Sheet1!$B$3:$AH$1266,Sheet1!L$1+(Sheet1!$A$1-1)*10,FALSE))=TRUE,"---",IF(VLOOKUP($A1264,Sheet1!$B$3:$AH$1266,Sheet1!L$1+(Sheet1!$A$1-1)*10,FALSE)="---","---", (ROUND(VLOOKUP($A1264,Sheet1!$B$3:$AH$1266,Sheet1!L$1+(Sheet1!$A$1-1)*10,FALSE),IF(VLOOKUP($A1264,Sheet1!$B$3:$AH$1266,Sheet1!L$1+(Sheet1!$A$1-1)*10,FALSE)&gt;99999,-3,IF(VLOOKUP($A1264,Sheet1!$B$3:$AH$1266,Sheet1!L$1+(Sheet1!$A$1-1)*10,FALSE)&gt;9999,-2,IF(VLOOKUP($A1264,Sheet1!$B$3:$AH$1266,Sheet1!L$1+(Sheet1!$A$1-1)*10,FALSE)&gt;999,-1,0)))))))</f>
        <v>---</v>
      </c>
      <c r="AC1264" s="66" t="str">
        <f>IF(ISNA(VLOOKUP($A1264,Sheet1!$B$3:$AH$1266,Sheet1!M$1+(Sheet1!$A$1-1)*10,FALSE))=TRUE,"---",IF(VLOOKUP($A1264,Sheet1!$B$3:$AH$1266,Sheet1!M$1+(Sheet1!$A$1-1)*10,FALSE)="---","---", (ROUND(VLOOKUP($A1264,Sheet1!$B$3:$AH$1266,Sheet1!M$1+(Sheet1!$A$1-1)*10,FALSE),IF(VLOOKUP($A1264,Sheet1!$B$3:$AH$1266,Sheet1!M$1+(Sheet1!$A$1-1)*10,FALSE)&gt;99999,-3,IF(VLOOKUP($A1264,Sheet1!$B$3:$AH$1266,Sheet1!M$1+(Sheet1!$A$1-1)*10,FALSE)&gt;9999,-2,IF(VLOOKUP($A1264,Sheet1!$B$3:$AH$1266,Sheet1!M$1+(Sheet1!$A$1-1)*10,FALSE)&gt;999,-1,0)))))))</f>
        <v>---</v>
      </c>
      <c r="AD1264" s="66" t="str">
        <f>IF(ISNA(VLOOKUP($A1264,Sheet1!$B$3:$AH$1266,Sheet1!N$1+(Sheet1!$A$1-1)*10,FALSE))=TRUE,"---",IF(VLOOKUP($A1264,Sheet1!$B$3:$AH$1266,Sheet1!N$1+(Sheet1!$A$1-1)*10,FALSE)="---","---", (ROUND(VLOOKUP($A1264,Sheet1!$B$3:$AH$1266,Sheet1!N$1+(Sheet1!$A$1-1)*10,FALSE),IF(VLOOKUP($A1264,Sheet1!$B$3:$AH$1266,Sheet1!N$1+(Sheet1!$A$1-1)*10,FALSE)&gt;99999,-3,IF(VLOOKUP($A1264,Sheet1!$B$3:$AH$1266,Sheet1!N$1+(Sheet1!$A$1-1)*10,FALSE)&gt;9999,-2,IF(VLOOKUP($A1264,Sheet1!$B$3:$AH$1266,Sheet1!N$1+(Sheet1!$A$1-1)*10,FALSE)&gt;999,-1,0)))))))</f>
        <v>---</v>
      </c>
    </row>
    <row r="1265" spans="1:30" ht="25.5" customHeight="1" x14ac:dyDescent="0.25">
      <c r="A1265" s="125" t="s">
        <v>1868</v>
      </c>
      <c r="B1265" s="126" t="s">
        <v>1869</v>
      </c>
      <c r="C1265" s="125">
        <v>420645</v>
      </c>
      <c r="D1265" s="125">
        <v>791214</v>
      </c>
      <c r="E1265" s="70" t="s">
        <v>3023</v>
      </c>
      <c r="F1265" s="52" t="s">
        <v>4815</v>
      </c>
      <c r="G1265" s="127" t="s">
        <v>31</v>
      </c>
      <c r="H1265" s="128">
        <v>194</v>
      </c>
      <c r="I1265" s="112">
        <v>29112</v>
      </c>
      <c r="J1265" s="113">
        <v>4.93</v>
      </c>
      <c r="K1265" s="114" t="s">
        <v>4405</v>
      </c>
      <c r="L1265" s="115">
        <v>2250</v>
      </c>
      <c r="M1265" s="116">
        <v>11.6</v>
      </c>
      <c r="N1265" s="127" t="s">
        <v>152</v>
      </c>
      <c r="O1265" s="68">
        <f t="shared" si="42"/>
        <v>1.6980777585727627</v>
      </c>
      <c r="P1265" s="68">
        <f>IF(O1265&lt;&gt;"",VLOOKUP($A1265,Sheet4!$A$2:$O$1309,14,FALSE)*100,"")</f>
        <v>0.23701949120171761</v>
      </c>
      <c r="Q1265" s="68">
        <f>IF(P1265&lt;&gt;"",VLOOKUP($A1265,Sheet4!$A$2:$O$1309,15,FALSE)*100,"")</f>
        <v>2.2975602511142168</v>
      </c>
      <c r="R1265" s="74">
        <f t="shared" si="43"/>
        <v>60</v>
      </c>
      <c r="S1265" s="64" t="s">
        <v>4367</v>
      </c>
      <c r="T1265" s="64" t="str">
        <f>IF(ISNA(VLOOKUP(A1265,Sheet1!B$3:C$1266,2,FALSE)=TRUE),"NC",VLOOKUP(A1265,Sheet1!B$3:C$1266,2,FALSE))</f>
        <v>Regulated</v>
      </c>
      <c r="U1265" s="65">
        <f>IF(ISNA(VLOOKUP($A1265,Sheet1!$B$3:$AH$1266,Sheet1!E$1+(Sheet1!$A$1-1)*10,FALSE))=TRUE,"---",IF(VLOOKUP($A1265,Sheet1!$B$3:$AH$1266,Sheet1!E$1+(Sheet1!$A$1-1)*10,FALSE)="---","---", (ROUND(VLOOKUP($A1265,Sheet1!$B$3:$AH$1266,Sheet1!E$1+(Sheet1!$A$1-1)*10,FALSE),IF(VLOOKUP($A1265,Sheet1!$B$3:$AH$1266,Sheet1!E$1+(Sheet1!$A$1-1)*10,FALSE)&gt;99999,-3,IF(VLOOKUP($A1265,Sheet1!$B$3:$AH$1266,Sheet1!E$1+(Sheet1!$A$1-1)*10,FALSE)&gt;9999,-2,IF(VLOOKUP($A1265,Sheet1!$B$3:$AH$1266,Sheet1!E$1+(Sheet1!$A$1-1)*10,FALSE)&gt;999,-1,0)))))))</f>
        <v>1080</v>
      </c>
      <c r="V1265" s="65">
        <f>IF(ISNA(VLOOKUP($A1265,Sheet1!$B$3:$AH$1266,Sheet1!F$1+(Sheet1!$A$1-1)*10,FALSE))=TRUE,"---",IF(VLOOKUP($A1265,Sheet1!$B$3:$AH$1266,Sheet1!F$1+(Sheet1!$A$1-1)*10,FALSE)="---","---", (ROUND(VLOOKUP($A1265,Sheet1!$B$3:$AH$1266,Sheet1!F$1+(Sheet1!$A$1-1)*10,FALSE),IF(VLOOKUP($A1265,Sheet1!$B$3:$AH$1266,Sheet1!F$1+(Sheet1!$A$1-1)*10,FALSE)&gt;99999,-3,IF(VLOOKUP($A1265,Sheet1!$B$3:$AH$1266,Sheet1!F$1+(Sheet1!$A$1-1)*10,FALSE)&gt;9999,-2,IF(VLOOKUP($A1265,Sheet1!$B$3:$AH$1266,Sheet1!F$1+(Sheet1!$A$1-1)*10,FALSE)&gt;999,-1,0)))))))</f>
        <v>1180</v>
      </c>
      <c r="W1265" s="65">
        <f>IF(ISNA(VLOOKUP($A1265,Sheet1!$B$3:$AH$1266,Sheet1!G$1+(Sheet1!$A$1-1)*10,FALSE))=TRUE,"---",IF(VLOOKUP($A1265,Sheet1!$B$3:$AH$1266,Sheet1!G$1+(Sheet1!$A$1-1)*10,FALSE)="---","---", (ROUND(VLOOKUP($A1265,Sheet1!$B$3:$AH$1266,Sheet1!G$1+(Sheet1!$A$1-1)*10,FALSE),IF(VLOOKUP($A1265,Sheet1!$B$3:$AH$1266,Sheet1!G$1+(Sheet1!$A$1-1)*10,FALSE)&gt;99999,-3,IF(VLOOKUP($A1265,Sheet1!$B$3:$AH$1266,Sheet1!G$1+(Sheet1!$A$1-1)*10,FALSE)&gt;9999,-2,IF(VLOOKUP($A1265,Sheet1!$B$3:$AH$1266,Sheet1!G$1+(Sheet1!$A$1-1)*10,FALSE)&gt;999,-1,0)))))))</f>
        <v>1310</v>
      </c>
      <c r="X1265" s="65">
        <f>IF(ISNA(VLOOKUP($A1265,Sheet1!$B$3:$AH$1266,Sheet1!H$1+(Sheet1!$A$1-1)*10,FALSE))=TRUE,"---",IF(VLOOKUP($A1265,Sheet1!$B$3:$AH$1266,Sheet1!H$1+(Sheet1!$A$1-1)*10,FALSE)="---","---", (ROUND(VLOOKUP($A1265,Sheet1!$B$3:$AH$1266,Sheet1!H$1+(Sheet1!$A$1-1)*10,FALSE),IF(VLOOKUP($A1265,Sheet1!$B$3:$AH$1266,Sheet1!H$1+(Sheet1!$A$1-1)*10,FALSE)&gt;99999,-3,IF(VLOOKUP($A1265,Sheet1!$B$3:$AH$1266,Sheet1!H$1+(Sheet1!$A$1-1)*10,FALSE)&gt;9999,-2,IF(VLOOKUP($A1265,Sheet1!$B$3:$AH$1266,Sheet1!H$1+(Sheet1!$A$1-1)*10,FALSE)&gt;999,-1,0)))))))</f>
        <v>1610</v>
      </c>
      <c r="Y1265" s="65">
        <f>IF(ISNA(VLOOKUP($A1265,Sheet1!$B$3:$AH$1266,Sheet1!I$1+(Sheet1!$A$1-1)*10,FALSE))=TRUE,"---",IF(VLOOKUP($A1265,Sheet1!$B$3:$AH$1266,Sheet1!I$1+(Sheet1!$A$1-1)*10,FALSE)="---","---", (ROUND(VLOOKUP($A1265,Sheet1!$B$3:$AH$1266,Sheet1!I$1+(Sheet1!$A$1-1)*10,FALSE),IF(VLOOKUP($A1265,Sheet1!$B$3:$AH$1266,Sheet1!I$1+(Sheet1!$A$1-1)*10,FALSE)&gt;99999,-3,IF(VLOOKUP($A1265,Sheet1!$B$3:$AH$1266,Sheet1!I$1+(Sheet1!$A$1-1)*10,FALSE)&gt;9999,-2,IF(VLOOKUP($A1265,Sheet1!$B$3:$AH$1266,Sheet1!I$1+(Sheet1!$A$1-1)*10,FALSE)&gt;999,-1,0)))))))</f>
        <v>1800</v>
      </c>
      <c r="Z1265" s="65">
        <f>IF(ISNA(VLOOKUP($A1265,Sheet1!$B$3:$AH$1266,Sheet1!J$1+(Sheet1!$A$1-1)*10,FALSE))=TRUE,"---",IF(VLOOKUP($A1265,Sheet1!$B$3:$AH$1266,Sheet1!J$1+(Sheet1!$A$1-1)*10,FALSE)="---","---", (ROUND(VLOOKUP($A1265,Sheet1!$B$3:$AH$1266,Sheet1!J$1+(Sheet1!$A$1-1)*10,FALSE),IF(VLOOKUP($A1265,Sheet1!$B$3:$AH$1266,Sheet1!J$1+(Sheet1!$A$1-1)*10,FALSE)&gt;99999,-3,IF(VLOOKUP($A1265,Sheet1!$B$3:$AH$1266,Sheet1!J$1+(Sheet1!$A$1-1)*10,FALSE)&gt;9999,-2,IF(VLOOKUP($A1265,Sheet1!$B$3:$AH$1266,Sheet1!J$1+(Sheet1!$A$1-1)*10,FALSE)&gt;999,-1,0)))))))</f>
        <v>2030</v>
      </c>
      <c r="AA1265" s="65">
        <f>IF(ISNA(VLOOKUP($A1265,Sheet1!$B$3:$AH$1266,Sheet1!K$1+(Sheet1!$A$1-1)*10,FALSE))=TRUE,"---",IF(VLOOKUP($A1265,Sheet1!$B$3:$AH$1266,Sheet1!K$1+(Sheet1!$A$1-1)*10,FALSE)="---","---", (ROUND(VLOOKUP($A1265,Sheet1!$B$3:$AH$1266,Sheet1!K$1+(Sheet1!$A$1-1)*10,FALSE),IF(VLOOKUP($A1265,Sheet1!$B$3:$AH$1266,Sheet1!K$1+(Sheet1!$A$1-1)*10,FALSE)&gt;99999,-3,IF(VLOOKUP($A1265,Sheet1!$B$3:$AH$1266,Sheet1!K$1+(Sheet1!$A$1-1)*10,FALSE)&gt;9999,-2,IF(VLOOKUP($A1265,Sheet1!$B$3:$AH$1266,Sheet1!K$1+(Sheet1!$A$1-1)*10,FALSE)&gt;999,-1,0)))))))</f>
        <v>2200</v>
      </c>
      <c r="AB1265" s="65">
        <f>IF(ISNA(VLOOKUP($A1265,Sheet1!$B$3:$AH$1266,Sheet1!L$1+(Sheet1!$A$1-1)*10,FALSE))=TRUE,"---",IF(VLOOKUP($A1265,Sheet1!$B$3:$AH$1266,Sheet1!L$1+(Sheet1!$A$1-1)*10,FALSE)="---","---", (ROUND(VLOOKUP($A1265,Sheet1!$B$3:$AH$1266,Sheet1!L$1+(Sheet1!$A$1-1)*10,FALSE),IF(VLOOKUP($A1265,Sheet1!$B$3:$AH$1266,Sheet1!L$1+(Sheet1!$A$1-1)*10,FALSE)&gt;99999,-3,IF(VLOOKUP($A1265,Sheet1!$B$3:$AH$1266,Sheet1!L$1+(Sheet1!$A$1-1)*10,FALSE)&gt;9999,-2,IF(VLOOKUP($A1265,Sheet1!$B$3:$AH$1266,Sheet1!L$1+(Sheet1!$A$1-1)*10,FALSE)&gt;999,-1,0)))))))</f>
        <v>2370</v>
      </c>
      <c r="AC1265" s="65">
        <f>IF(ISNA(VLOOKUP($A1265,Sheet1!$B$3:$AH$1266,Sheet1!M$1+(Sheet1!$A$1-1)*10,FALSE))=TRUE,"---",IF(VLOOKUP($A1265,Sheet1!$B$3:$AH$1266,Sheet1!M$1+(Sheet1!$A$1-1)*10,FALSE)="---","---", (ROUND(VLOOKUP($A1265,Sheet1!$B$3:$AH$1266,Sheet1!M$1+(Sheet1!$A$1-1)*10,FALSE),IF(VLOOKUP($A1265,Sheet1!$B$3:$AH$1266,Sheet1!M$1+(Sheet1!$A$1-1)*10,FALSE)&gt;99999,-3,IF(VLOOKUP($A1265,Sheet1!$B$3:$AH$1266,Sheet1!M$1+(Sheet1!$A$1-1)*10,FALSE)&gt;9999,-2,IF(VLOOKUP($A1265,Sheet1!$B$3:$AH$1266,Sheet1!M$1+(Sheet1!$A$1-1)*10,FALSE)&gt;999,-1,0)))))))</f>
        <v>2530</v>
      </c>
      <c r="AD1265" s="65">
        <f>IF(ISNA(VLOOKUP($A1265,Sheet1!$B$3:$AH$1266,Sheet1!N$1+(Sheet1!$A$1-1)*10,FALSE))=TRUE,"---",IF(VLOOKUP($A1265,Sheet1!$B$3:$AH$1266,Sheet1!N$1+(Sheet1!$A$1-1)*10,FALSE)="---","---", (ROUND(VLOOKUP($A1265,Sheet1!$B$3:$AH$1266,Sheet1!N$1+(Sheet1!$A$1-1)*10,FALSE),IF(VLOOKUP($A1265,Sheet1!$B$3:$AH$1266,Sheet1!N$1+(Sheet1!$A$1-1)*10,FALSE)&gt;99999,-3,IF(VLOOKUP($A1265,Sheet1!$B$3:$AH$1266,Sheet1!N$1+(Sheet1!$A$1-1)*10,FALSE)&gt;9999,-2,IF(VLOOKUP($A1265,Sheet1!$B$3:$AH$1266,Sheet1!N$1+(Sheet1!$A$1-1)*10,FALSE)&gt;999,-1,0)))))))</f>
        <v>2760</v>
      </c>
    </row>
    <row r="1266" spans="1:30" ht="25.5" customHeight="1" x14ac:dyDescent="0.25">
      <c r="A1266" s="133" t="s">
        <v>1870</v>
      </c>
      <c r="B1266" s="141" t="s">
        <v>1871</v>
      </c>
      <c r="C1266" s="133">
        <v>420411</v>
      </c>
      <c r="D1266" s="133">
        <v>790929</v>
      </c>
      <c r="E1266" s="67" t="s">
        <v>3023</v>
      </c>
      <c r="F1266" s="135" t="s">
        <v>4405</v>
      </c>
      <c r="G1266" s="118" t="s">
        <v>160</v>
      </c>
      <c r="H1266" s="136">
        <v>691</v>
      </c>
      <c r="I1266" s="119">
        <v>4833</v>
      </c>
      <c r="J1266" s="137" t="s">
        <v>4405</v>
      </c>
      <c r="K1266" s="118" t="s">
        <v>17</v>
      </c>
      <c r="L1266" s="146">
        <v>11400</v>
      </c>
      <c r="M1266" s="123">
        <v>16.5</v>
      </c>
      <c r="N1266" s="121" t="s">
        <v>4405</v>
      </c>
      <c r="O1266" s="71">
        <f t="shared" si="42"/>
        <v>28.134021381996153</v>
      </c>
      <c r="P1266" s="71">
        <f>IF(O1266&lt;&gt;"",VLOOKUP($A1266,Sheet4!$A$2:$O$1309,14,FALSE)*100,"")</f>
        <v>6.4846059595349503</v>
      </c>
      <c r="Q1266" s="71">
        <f>IF(P1266&lt;&gt;"",VLOOKUP($A1266,Sheet4!$A$2:$O$1309,15,FALSE)*100,"")</f>
        <v>48.143934651999707</v>
      </c>
      <c r="R1266" s="73">
        <f t="shared" si="43"/>
        <v>4</v>
      </c>
      <c r="S1266" s="63" t="s">
        <v>4367</v>
      </c>
      <c r="T1266" s="63" t="str">
        <f>IF(ISNA(VLOOKUP(A1266,Sheet1!B$3:C$1266,2,FALSE)=TRUE),"NC",VLOOKUP(A1266,Sheet1!B$3:C$1266,2,FALSE))</f>
        <v>Rural</v>
      </c>
      <c r="U1266" s="66">
        <f>IF(ISNA(VLOOKUP($A1266,Sheet1!$B$3:$AH$1266,Sheet1!E$1+(Sheet1!$A$1-1)*10,FALSE))=TRUE,"---",IF(VLOOKUP($A1266,Sheet1!$B$3:$AH$1266,Sheet1!E$1+(Sheet1!$A$1-1)*10,FALSE)="---","---", (ROUND(VLOOKUP($A1266,Sheet1!$B$3:$AH$1266,Sheet1!E$1+(Sheet1!$A$1-1)*10,FALSE),IF(VLOOKUP($A1266,Sheet1!$B$3:$AH$1266,Sheet1!E$1+(Sheet1!$A$1-1)*10,FALSE)&gt;99999,-3,IF(VLOOKUP($A1266,Sheet1!$B$3:$AH$1266,Sheet1!E$1+(Sheet1!$A$1-1)*10,FALSE)&gt;9999,-2,IF(VLOOKUP($A1266,Sheet1!$B$3:$AH$1266,Sheet1!E$1+(Sheet1!$A$1-1)*10,FALSE)&gt;999,-1,0)))))))</f>
        <v>7590</v>
      </c>
      <c r="V1266" s="66">
        <f>IF(ISNA(VLOOKUP($A1266,Sheet1!$B$3:$AH$1266,Sheet1!F$1+(Sheet1!$A$1-1)*10,FALSE))=TRUE,"---",IF(VLOOKUP($A1266,Sheet1!$B$3:$AH$1266,Sheet1!F$1+(Sheet1!$A$1-1)*10,FALSE)="---","---", (ROUND(VLOOKUP($A1266,Sheet1!$B$3:$AH$1266,Sheet1!F$1+(Sheet1!$A$1-1)*10,FALSE),IF(VLOOKUP($A1266,Sheet1!$B$3:$AH$1266,Sheet1!F$1+(Sheet1!$A$1-1)*10,FALSE)&gt;99999,-3,IF(VLOOKUP($A1266,Sheet1!$B$3:$AH$1266,Sheet1!F$1+(Sheet1!$A$1-1)*10,FALSE)&gt;9999,-2,IF(VLOOKUP($A1266,Sheet1!$B$3:$AH$1266,Sheet1!F$1+(Sheet1!$A$1-1)*10,FALSE)&gt;999,-1,0)))))))</f>
        <v>8410</v>
      </c>
      <c r="W1266" s="66">
        <f>IF(ISNA(VLOOKUP($A1266,Sheet1!$B$3:$AH$1266,Sheet1!G$1+(Sheet1!$A$1-1)*10,FALSE))=TRUE,"---",IF(VLOOKUP($A1266,Sheet1!$B$3:$AH$1266,Sheet1!G$1+(Sheet1!$A$1-1)*10,FALSE)="---","---", (ROUND(VLOOKUP($A1266,Sheet1!$B$3:$AH$1266,Sheet1!G$1+(Sheet1!$A$1-1)*10,FALSE),IF(VLOOKUP($A1266,Sheet1!$B$3:$AH$1266,Sheet1!G$1+(Sheet1!$A$1-1)*10,FALSE)&gt;99999,-3,IF(VLOOKUP($A1266,Sheet1!$B$3:$AH$1266,Sheet1!G$1+(Sheet1!$A$1-1)*10,FALSE)&gt;9999,-2,IF(VLOOKUP($A1266,Sheet1!$B$3:$AH$1266,Sheet1!G$1+(Sheet1!$A$1-1)*10,FALSE)&gt;999,-1,0)))))))</f>
        <v>9500</v>
      </c>
      <c r="X1266" s="66">
        <f>IF(ISNA(VLOOKUP($A1266,Sheet1!$B$3:$AH$1266,Sheet1!H$1+(Sheet1!$A$1-1)*10,FALSE))=TRUE,"---",IF(VLOOKUP($A1266,Sheet1!$B$3:$AH$1266,Sheet1!H$1+(Sheet1!$A$1-1)*10,FALSE)="---","---", (ROUND(VLOOKUP($A1266,Sheet1!$B$3:$AH$1266,Sheet1!H$1+(Sheet1!$A$1-1)*10,FALSE),IF(VLOOKUP($A1266,Sheet1!$B$3:$AH$1266,Sheet1!H$1+(Sheet1!$A$1-1)*10,FALSE)&gt;99999,-3,IF(VLOOKUP($A1266,Sheet1!$B$3:$AH$1266,Sheet1!H$1+(Sheet1!$A$1-1)*10,FALSE)&gt;9999,-2,IF(VLOOKUP($A1266,Sheet1!$B$3:$AH$1266,Sheet1!H$1+(Sheet1!$A$1-1)*10,FALSE)&gt;999,-1,0)))))))</f>
        <v>12200</v>
      </c>
      <c r="Y1266" s="66">
        <f>IF(ISNA(VLOOKUP($A1266,Sheet1!$B$3:$AH$1266,Sheet1!I$1+(Sheet1!$A$1-1)*10,FALSE))=TRUE,"---",IF(VLOOKUP($A1266,Sheet1!$B$3:$AH$1266,Sheet1!I$1+(Sheet1!$A$1-1)*10,FALSE)="---","---", (ROUND(VLOOKUP($A1266,Sheet1!$B$3:$AH$1266,Sheet1!I$1+(Sheet1!$A$1-1)*10,FALSE),IF(VLOOKUP($A1266,Sheet1!$B$3:$AH$1266,Sheet1!I$1+(Sheet1!$A$1-1)*10,FALSE)&gt;99999,-3,IF(VLOOKUP($A1266,Sheet1!$B$3:$AH$1266,Sheet1!I$1+(Sheet1!$A$1-1)*10,FALSE)&gt;9999,-2,IF(VLOOKUP($A1266,Sheet1!$B$3:$AH$1266,Sheet1!I$1+(Sheet1!$A$1-1)*10,FALSE)&gt;999,-1,0)))))))</f>
        <v>13900</v>
      </c>
      <c r="Z1266" s="66">
        <f>IF(ISNA(VLOOKUP($A1266,Sheet1!$B$3:$AH$1266,Sheet1!J$1+(Sheet1!$A$1-1)*10,FALSE))=TRUE,"---",IF(VLOOKUP($A1266,Sheet1!$B$3:$AH$1266,Sheet1!J$1+(Sheet1!$A$1-1)*10,FALSE)="---","---", (ROUND(VLOOKUP($A1266,Sheet1!$B$3:$AH$1266,Sheet1!J$1+(Sheet1!$A$1-1)*10,FALSE),IF(VLOOKUP($A1266,Sheet1!$B$3:$AH$1266,Sheet1!J$1+(Sheet1!$A$1-1)*10,FALSE)&gt;99999,-3,IF(VLOOKUP($A1266,Sheet1!$B$3:$AH$1266,Sheet1!J$1+(Sheet1!$A$1-1)*10,FALSE)&gt;9999,-2,IF(VLOOKUP($A1266,Sheet1!$B$3:$AH$1266,Sheet1!J$1+(Sheet1!$A$1-1)*10,FALSE)&gt;999,-1,0)))))))</f>
        <v>16100</v>
      </c>
      <c r="AA1266" s="66">
        <f>IF(ISNA(VLOOKUP($A1266,Sheet1!$B$3:$AH$1266,Sheet1!K$1+(Sheet1!$A$1-1)*10,FALSE))=TRUE,"---",IF(VLOOKUP($A1266,Sheet1!$B$3:$AH$1266,Sheet1!K$1+(Sheet1!$A$1-1)*10,FALSE)="---","---", (ROUND(VLOOKUP($A1266,Sheet1!$B$3:$AH$1266,Sheet1!K$1+(Sheet1!$A$1-1)*10,FALSE),IF(VLOOKUP($A1266,Sheet1!$B$3:$AH$1266,Sheet1!K$1+(Sheet1!$A$1-1)*10,FALSE)&gt;99999,-3,IF(VLOOKUP($A1266,Sheet1!$B$3:$AH$1266,Sheet1!K$1+(Sheet1!$A$1-1)*10,FALSE)&gt;9999,-2,IF(VLOOKUP($A1266,Sheet1!$B$3:$AH$1266,Sheet1!K$1+(Sheet1!$A$1-1)*10,FALSE)&gt;999,-1,0)))))))</f>
        <v>18000</v>
      </c>
      <c r="AB1266" s="66">
        <f>IF(ISNA(VLOOKUP($A1266,Sheet1!$B$3:$AH$1266,Sheet1!L$1+(Sheet1!$A$1-1)*10,FALSE))=TRUE,"---",IF(VLOOKUP($A1266,Sheet1!$B$3:$AH$1266,Sheet1!L$1+(Sheet1!$A$1-1)*10,FALSE)="---","---", (ROUND(VLOOKUP($A1266,Sheet1!$B$3:$AH$1266,Sheet1!L$1+(Sheet1!$A$1-1)*10,FALSE),IF(VLOOKUP($A1266,Sheet1!$B$3:$AH$1266,Sheet1!L$1+(Sheet1!$A$1-1)*10,FALSE)&gt;99999,-3,IF(VLOOKUP($A1266,Sheet1!$B$3:$AH$1266,Sheet1!L$1+(Sheet1!$A$1-1)*10,FALSE)&gt;9999,-2,IF(VLOOKUP($A1266,Sheet1!$B$3:$AH$1266,Sheet1!L$1+(Sheet1!$A$1-1)*10,FALSE)&gt;999,-1,0)))))))</f>
        <v>19600</v>
      </c>
      <c r="AC1266" s="66">
        <f>IF(ISNA(VLOOKUP($A1266,Sheet1!$B$3:$AH$1266,Sheet1!M$1+(Sheet1!$A$1-1)*10,FALSE))=TRUE,"---",IF(VLOOKUP($A1266,Sheet1!$B$3:$AH$1266,Sheet1!M$1+(Sheet1!$A$1-1)*10,FALSE)="---","---", (ROUND(VLOOKUP($A1266,Sheet1!$B$3:$AH$1266,Sheet1!M$1+(Sheet1!$A$1-1)*10,FALSE),IF(VLOOKUP($A1266,Sheet1!$B$3:$AH$1266,Sheet1!M$1+(Sheet1!$A$1-1)*10,FALSE)&gt;99999,-3,IF(VLOOKUP($A1266,Sheet1!$B$3:$AH$1266,Sheet1!M$1+(Sheet1!$A$1-1)*10,FALSE)&gt;9999,-2,IF(VLOOKUP($A1266,Sheet1!$B$3:$AH$1266,Sheet1!M$1+(Sheet1!$A$1-1)*10,FALSE)&gt;999,-1,0)))))))</f>
        <v>21400</v>
      </c>
      <c r="AD1266" s="66">
        <f>IF(ISNA(VLOOKUP($A1266,Sheet1!$B$3:$AH$1266,Sheet1!N$1+(Sheet1!$A$1-1)*10,FALSE))=TRUE,"---",IF(VLOOKUP($A1266,Sheet1!$B$3:$AH$1266,Sheet1!N$1+(Sheet1!$A$1-1)*10,FALSE)="---","---", (ROUND(VLOOKUP($A1266,Sheet1!$B$3:$AH$1266,Sheet1!N$1+(Sheet1!$A$1-1)*10,FALSE),IF(VLOOKUP($A1266,Sheet1!$B$3:$AH$1266,Sheet1!N$1+(Sheet1!$A$1-1)*10,FALSE)&gt;99999,-3,IF(VLOOKUP($A1266,Sheet1!$B$3:$AH$1266,Sheet1!N$1+(Sheet1!$A$1-1)*10,FALSE)&gt;9999,-2,IF(VLOOKUP($A1266,Sheet1!$B$3:$AH$1266,Sheet1!N$1+(Sheet1!$A$1-1)*10,FALSE)&gt;999,-1,0)))))))</f>
        <v>23700</v>
      </c>
    </row>
    <row r="1267" spans="1:30" ht="25.5" customHeight="1" x14ac:dyDescent="0.25">
      <c r="A1267" s="125" t="s">
        <v>1872</v>
      </c>
      <c r="B1267" s="138" t="s">
        <v>1873</v>
      </c>
      <c r="C1267" s="125">
        <v>420142</v>
      </c>
      <c r="D1267" s="125">
        <v>790635</v>
      </c>
      <c r="E1267" s="70" t="s">
        <v>3023</v>
      </c>
      <c r="F1267" s="139" t="s">
        <v>4405</v>
      </c>
      <c r="G1267" s="127" t="s">
        <v>160</v>
      </c>
      <c r="H1267" s="128">
        <v>2.62</v>
      </c>
      <c r="I1267" s="112">
        <v>20012</v>
      </c>
      <c r="J1267" s="140" t="s">
        <v>4405</v>
      </c>
      <c r="K1267" s="127" t="s">
        <v>17</v>
      </c>
      <c r="L1267" s="115">
        <v>640</v>
      </c>
      <c r="M1267" s="116">
        <v>244</v>
      </c>
      <c r="N1267" s="127" t="s">
        <v>145</v>
      </c>
      <c r="O1267" s="68">
        <f t="shared" si="42"/>
        <v>10.161106135434737</v>
      </c>
      <c r="P1267" s="68">
        <f>IF(O1267&lt;&gt;"",VLOOKUP($A1267,Sheet4!$A$2:$O$1309,14,FALSE)*100,"")</f>
        <v>3.6955504285605234</v>
      </c>
      <c r="Q1267" s="68">
        <f>IF(P1267&lt;&gt;"",VLOOKUP($A1267,Sheet4!$A$2:$O$1309,15,FALSE)*100,"")</f>
        <v>30.846246150534984</v>
      </c>
      <c r="R1267" s="74">
        <f t="shared" si="43"/>
        <v>10</v>
      </c>
      <c r="S1267" s="64" t="s">
        <v>4367</v>
      </c>
      <c r="T1267" s="64" t="str">
        <f>IF(ISNA(VLOOKUP(A1267,Sheet1!B$3:C$1266,2,FALSE)=TRUE),"NC",VLOOKUP(A1267,Sheet1!B$3:C$1266,2,FALSE))</f>
        <v>Rural</v>
      </c>
      <c r="U1267" s="65">
        <f>IF(ISNA(VLOOKUP($A1267,Sheet1!$B$3:$AH$1266,Sheet1!E$1+(Sheet1!$A$1-1)*10,FALSE))=TRUE,"---",IF(VLOOKUP($A1267,Sheet1!$B$3:$AH$1266,Sheet1!E$1+(Sheet1!$A$1-1)*10,FALSE)="---","---", (ROUND(VLOOKUP($A1267,Sheet1!$B$3:$AH$1266,Sheet1!E$1+(Sheet1!$A$1-1)*10,FALSE),IF(VLOOKUP($A1267,Sheet1!$B$3:$AH$1266,Sheet1!E$1+(Sheet1!$A$1-1)*10,FALSE)&gt;99999,-3,IF(VLOOKUP($A1267,Sheet1!$B$3:$AH$1266,Sheet1!E$1+(Sheet1!$A$1-1)*10,FALSE)&gt;9999,-2,IF(VLOOKUP($A1267,Sheet1!$B$3:$AH$1266,Sheet1!E$1+(Sheet1!$A$1-1)*10,FALSE)&gt;999,-1,0)))))))</f>
        <v>174</v>
      </c>
      <c r="V1267" s="65">
        <f>IF(ISNA(VLOOKUP($A1267,Sheet1!$B$3:$AH$1266,Sheet1!F$1+(Sheet1!$A$1-1)*10,FALSE))=TRUE,"---",IF(VLOOKUP($A1267,Sheet1!$B$3:$AH$1266,Sheet1!F$1+(Sheet1!$A$1-1)*10,FALSE)="---","---", (ROUND(VLOOKUP($A1267,Sheet1!$B$3:$AH$1266,Sheet1!F$1+(Sheet1!$A$1-1)*10,FALSE),IF(VLOOKUP($A1267,Sheet1!$B$3:$AH$1266,Sheet1!F$1+(Sheet1!$A$1-1)*10,FALSE)&gt;99999,-3,IF(VLOOKUP($A1267,Sheet1!$B$3:$AH$1266,Sheet1!F$1+(Sheet1!$A$1-1)*10,FALSE)&gt;9999,-2,IF(VLOOKUP($A1267,Sheet1!$B$3:$AH$1266,Sheet1!F$1+(Sheet1!$A$1-1)*10,FALSE)&gt;999,-1,0)))))))</f>
        <v>219</v>
      </c>
      <c r="W1267" s="65">
        <f>IF(ISNA(VLOOKUP($A1267,Sheet1!$B$3:$AH$1266,Sheet1!G$1+(Sheet1!$A$1-1)*10,FALSE))=TRUE,"---",IF(VLOOKUP($A1267,Sheet1!$B$3:$AH$1266,Sheet1!G$1+(Sheet1!$A$1-1)*10,FALSE)="---","---", (ROUND(VLOOKUP($A1267,Sheet1!$B$3:$AH$1266,Sheet1!G$1+(Sheet1!$A$1-1)*10,FALSE),IF(VLOOKUP($A1267,Sheet1!$B$3:$AH$1266,Sheet1!G$1+(Sheet1!$A$1-1)*10,FALSE)&gt;99999,-3,IF(VLOOKUP($A1267,Sheet1!$B$3:$AH$1266,Sheet1!G$1+(Sheet1!$A$1-1)*10,FALSE)&gt;9999,-2,IF(VLOOKUP($A1267,Sheet1!$B$3:$AH$1266,Sheet1!G$1+(Sheet1!$A$1-1)*10,FALSE)&gt;999,-1,0)))))))</f>
        <v>283</v>
      </c>
      <c r="X1267" s="65">
        <f>IF(ISNA(VLOOKUP($A1267,Sheet1!$B$3:$AH$1266,Sheet1!H$1+(Sheet1!$A$1-1)*10,FALSE))=TRUE,"---",IF(VLOOKUP($A1267,Sheet1!$B$3:$AH$1266,Sheet1!H$1+(Sheet1!$A$1-1)*10,FALSE)="---","---", (ROUND(VLOOKUP($A1267,Sheet1!$B$3:$AH$1266,Sheet1!H$1+(Sheet1!$A$1-1)*10,FALSE),IF(VLOOKUP($A1267,Sheet1!$B$3:$AH$1266,Sheet1!H$1+(Sheet1!$A$1-1)*10,FALSE)&gt;99999,-3,IF(VLOOKUP($A1267,Sheet1!$B$3:$AH$1266,Sheet1!H$1+(Sheet1!$A$1-1)*10,FALSE)&gt;9999,-2,IF(VLOOKUP($A1267,Sheet1!$B$3:$AH$1266,Sheet1!H$1+(Sheet1!$A$1-1)*10,FALSE)&gt;999,-1,0)))))))</f>
        <v>481</v>
      </c>
      <c r="Y1267" s="65">
        <f>IF(ISNA(VLOOKUP($A1267,Sheet1!$B$3:$AH$1266,Sheet1!I$1+(Sheet1!$A$1-1)*10,FALSE))=TRUE,"---",IF(VLOOKUP($A1267,Sheet1!$B$3:$AH$1266,Sheet1!I$1+(Sheet1!$A$1-1)*10,FALSE)="---","---", (ROUND(VLOOKUP($A1267,Sheet1!$B$3:$AH$1266,Sheet1!I$1+(Sheet1!$A$1-1)*10,FALSE),IF(VLOOKUP($A1267,Sheet1!$B$3:$AH$1266,Sheet1!I$1+(Sheet1!$A$1-1)*10,FALSE)&gt;99999,-3,IF(VLOOKUP($A1267,Sheet1!$B$3:$AH$1266,Sheet1!I$1+(Sheet1!$A$1-1)*10,FALSE)&gt;9999,-2,IF(VLOOKUP($A1267,Sheet1!$B$3:$AH$1266,Sheet1!I$1+(Sheet1!$A$1-1)*10,FALSE)&gt;999,-1,0)))))))</f>
        <v>643</v>
      </c>
      <c r="Z1267" s="65">
        <f>IF(ISNA(VLOOKUP($A1267,Sheet1!$B$3:$AH$1266,Sheet1!J$1+(Sheet1!$A$1-1)*10,FALSE))=TRUE,"---",IF(VLOOKUP($A1267,Sheet1!$B$3:$AH$1266,Sheet1!J$1+(Sheet1!$A$1-1)*10,FALSE)="---","---", (ROUND(VLOOKUP($A1267,Sheet1!$B$3:$AH$1266,Sheet1!J$1+(Sheet1!$A$1-1)*10,FALSE),IF(VLOOKUP($A1267,Sheet1!$B$3:$AH$1266,Sheet1!J$1+(Sheet1!$A$1-1)*10,FALSE)&gt;99999,-3,IF(VLOOKUP($A1267,Sheet1!$B$3:$AH$1266,Sheet1!J$1+(Sheet1!$A$1-1)*10,FALSE)&gt;9999,-2,IF(VLOOKUP($A1267,Sheet1!$B$3:$AH$1266,Sheet1!J$1+(Sheet1!$A$1-1)*10,FALSE)&gt;999,-1,0)))))))</f>
        <v>871</v>
      </c>
      <c r="AA1267" s="65">
        <f>IF(ISNA(VLOOKUP($A1267,Sheet1!$B$3:$AH$1266,Sheet1!K$1+(Sheet1!$A$1-1)*10,FALSE))=TRUE,"---",IF(VLOOKUP($A1267,Sheet1!$B$3:$AH$1266,Sheet1!K$1+(Sheet1!$A$1-1)*10,FALSE)="---","---", (ROUND(VLOOKUP($A1267,Sheet1!$B$3:$AH$1266,Sheet1!K$1+(Sheet1!$A$1-1)*10,FALSE),IF(VLOOKUP($A1267,Sheet1!$B$3:$AH$1266,Sheet1!K$1+(Sheet1!$A$1-1)*10,FALSE)&gt;99999,-3,IF(VLOOKUP($A1267,Sheet1!$B$3:$AH$1266,Sheet1!K$1+(Sheet1!$A$1-1)*10,FALSE)&gt;9999,-2,IF(VLOOKUP($A1267,Sheet1!$B$3:$AH$1266,Sheet1!K$1+(Sheet1!$A$1-1)*10,FALSE)&gt;999,-1,0)))))))</f>
        <v>1070</v>
      </c>
      <c r="AB1267" s="65">
        <f>IF(ISNA(VLOOKUP($A1267,Sheet1!$B$3:$AH$1266,Sheet1!L$1+(Sheet1!$A$1-1)*10,FALSE))=TRUE,"---",IF(VLOOKUP($A1267,Sheet1!$B$3:$AH$1266,Sheet1!L$1+(Sheet1!$A$1-1)*10,FALSE)="---","---", (ROUND(VLOOKUP($A1267,Sheet1!$B$3:$AH$1266,Sheet1!L$1+(Sheet1!$A$1-1)*10,FALSE),IF(VLOOKUP($A1267,Sheet1!$B$3:$AH$1266,Sheet1!L$1+(Sheet1!$A$1-1)*10,FALSE)&gt;99999,-3,IF(VLOOKUP($A1267,Sheet1!$B$3:$AH$1266,Sheet1!L$1+(Sheet1!$A$1-1)*10,FALSE)&gt;9999,-2,IF(VLOOKUP($A1267,Sheet1!$B$3:$AH$1266,Sheet1!L$1+(Sheet1!$A$1-1)*10,FALSE)&gt;999,-1,0)))))))</f>
        <v>1280</v>
      </c>
      <c r="AC1267" s="65">
        <f>IF(ISNA(VLOOKUP($A1267,Sheet1!$B$3:$AH$1266,Sheet1!M$1+(Sheet1!$A$1-1)*10,FALSE))=TRUE,"---",IF(VLOOKUP($A1267,Sheet1!$B$3:$AH$1266,Sheet1!M$1+(Sheet1!$A$1-1)*10,FALSE)="---","---", (ROUND(VLOOKUP($A1267,Sheet1!$B$3:$AH$1266,Sheet1!M$1+(Sheet1!$A$1-1)*10,FALSE),IF(VLOOKUP($A1267,Sheet1!$B$3:$AH$1266,Sheet1!M$1+(Sheet1!$A$1-1)*10,FALSE)&gt;99999,-3,IF(VLOOKUP($A1267,Sheet1!$B$3:$AH$1266,Sheet1!M$1+(Sheet1!$A$1-1)*10,FALSE)&gt;9999,-2,IF(VLOOKUP($A1267,Sheet1!$B$3:$AH$1266,Sheet1!M$1+(Sheet1!$A$1-1)*10,FALSE)&gt;999,-1,0)))))))</f>
        <v>1500</v>
      </c>
      <c r="AD1267" s="65">
        <f>IF(ISNA(VLOOKUP($A1267,Sheet1!$B$3:$AH$1266,Sheet1!N$1+(Sheet1!$A$1-1)*10,FALSE))=TRUE,"---",IF(VLOOKUP($A1267,Sheet1!$B$3:$AH$1266,Sheet1!N$1+(Sheet1!$A$1-1)*10,FALSE)="---","---", (ROUND(VLOOKUP($A1267,Sheet1!$B$3:$AH$1266,Sheet1!N$1+(Sheet1!$A$1-1)*10,FALSE),IF(VLOOKUP($A1267,Sheet1!$B$3:$AH$1266,Sheet1!N$1+(Sheet1!$A$1-1)*10,FALSE)&gt;99999,-3,IF(VLOOKUP($A1267,Sheet1!$B$3:$AH$1266,Sheet1!N$1+(Sheet1!$A$1-1)*10,FALSE)&gt;9999,-2,IF(VLOOKUP($A1267,Sheet1!$B$3:$AH$1266,Sheet1!N$1+(Sheet1!$A$1-1)*10,FALSE)&gt;999,-1,0)))))))</f>
        <v>1830</v>
      </c>
    </row>
    <row r="1268" spans="1:30" ht="25.5" customHeight="1" x14ac:dyDescent="0.25">
      <c r="A1268" s="133" t="s">
        <v>1874</v>
      </c>
      <c r="B1268" s="134" t="s">
        <v>1875</v>
      </c>
      <c r="C1268" s="133">
        <v>420930</v>
      </c>
      <c r="D1268" s="133">
        <v>793543</v>
      </c>
      <c r="E1268" s="67" t="s">
        <v>3023</v>
      </c>
      <c r="F1268" s="135" t="s">
        <v>4405</v>
      </c>
      <c r="G1268" s="118" t="s">
        <v>160</v>
      </c>
      <c r="H1268" s="136">
        <v>13.8</v>
      </c>
      <c r="I1268" s="119">
        <v>17262</v>
      </c>
      <c r="J1268" s="137" t="s">
        <v>4405</v>
      </c>
      <c r="K1268" s="118" t="s">
        <v>17</v>
      </c>
      <c r="L1268" s="122">
        <v>2500</v>
      </c>
      <c r="M1268" s="123">
        <v>181</v>
      </c>
      <c r="N1268" s="121" t="s">
        <v>4405</v>
      </c>
      <c r="O1268" s="71">
        <f t="shared" si="42"/>
        <v>0.2</v>
      </c>
      <c r="P1268" s="71">
        <f>IF(O1268&lt;&gt;"",VLOOKUP($A1268,Sheet4!$A$2:$O$1309,14,FALSE)*100,"")</f>
        <v>1.5365610095873228</v>
      </c>
      <c r="Q1268" s="71">
        <f>IF(P1268&lt;&gt;"",VLOOKUP($A1268,Sheet4!$A$2:$O$1309,15,FALSE)*100,"")</f>
        <v>14.07322453952008</v>
      </c>
      <c r="R1268" s="73" t="str">
        <f t="shared" si="43"/>
        <v>500</v>
      </c>
      <c r="S1268" s="63" t="s">
        <v>4367</v>
      </c>
      <c r="T1268" s="63" t="str">
        <f>IF(ISNA(VLOOKUP(A1268,Sheet1!B$3:C$1266,2,FALSE)=TRUE),"NC",VLOOKUP(A1268,Sheet1!B$3:C$1266,2,FALSE))</f>
        <v>Rural</v>
      </c>
      <c r="U1268" s="66">
        <f>IF(ISNA(VLOOKUP($A1268,Sheet1!$B$3:$AH$1266,Sheet1!E$1+(Sheet1!$A$1-1)*10,FALSE))=TRUE,"---",IF(VLOOKUP($A1268,Sheet1!$B$3:$AH$1266,Sheet1!E$1+(Sheet1!$A$1-1)*10,FALSE)="---","---", (ROUND(VLOOKUP($A1268,Sheet1!$B$3:$AH$1266,Sheet1!E$1+(Sheet1!$A$1-1)*10,FALSE),IF(VLOOKUP($A1268,Sheet1!$B$3:$AH$1266,Sheet1!E$1+(Sheet1!$A$1-1)*10,FALSE)&gt;99999,-3,IF(VLOOKUP($A1268,Sheet1!$B$3:$AH$1266,Sheet1!E$1+(Sheet1!$A$1-1)*10,FALSE)&gt;9999,-2,IF(VLOOKUP($A1268,Sheet1!$B$3:$AH$1266,Sheet1!E$1+(Sheet1!$A$1-1)*10,FALSE)&gt;999,-1,0)))))))</f>
        <v>477</v>
      </c>
      <c r="V1268" s="66">
        <f>IF(ISNA(VLOOKUP($A1268,Sheet1!$B$3:$AH$1266,Sheet1!F$1+(Sheet1!$A$1-1)*10,FALSE))=TRUE,"---",IF(VLOOKUP($A1268,Sheet1!$B$3:$AH$1266,Sheet1!F$1+(Sheet1!$A$1-1)*10,FALSE)="---","---", (ROUND(VLOOKUP($A1268,Sheet1!$B$3:$AH$1266,Sheet1!F$1+(Sheet1!$A$1-1)*10,FALSE),IF(VLOOKUP($A1268,Sheet1!$B$3:$AH$1266,Sheet1!F$1+(Sheet1!$A$1-1)*10,FALSE)&gt;99999,-3,IF(VLOOKUP($A1268,Sheet1!$B$3:$AH$1266,Sheet1!F$1+(Sheet1!$A$1-1)*10,FALSE)&gt;9999,-2,IF(VLOOKUP($A1268,Sheet1!$B$3:$AH$1266,Sheet1!F$1+(Sheet1!$A$1-1)*10,FALSE)&gt;999,-1,0)))))))</f>
        <v>556</v>
      </c>
      <c r="W1268" s="66">
        <f>IF(ISNA(VLOOKUP($A1268,Sheet1!$B$3:$AH$1266,Sheet1!G$1+(Sheet1!$A$1-1)*10,FALSE))=TRUE,"---",IF(VLOOKUP($A1268,Sheet1!$B$3:$AH$1266,Sheet1!G$1+(Sheet1!$A$1-1)*10,FALSE)="---","---", (ROUND(VLOOKUP($A1268,Sheet1!$B$3:$AH$1266,Sheet1!G$1+(Sheet1!$A$1-1)*10,FALSE),IF(VLOOKUP($A1268,Sheet1!$B$3:$AH$1266,Sheet1!G$1+(Sheet1!$A$1-1)*10,FALSE)&gt;99999,-3,IF(VLOOKUP($A1268,Sheet1!$B$3:$AH$1266,Sheet1!G$1+(Sheet1!$A$1-1)*10,FALSE)&gt;9999,-2,IF(VLOOKUP($A1268,Sheet1!$B$3:$AH$1266,Sheet1!G$1+(Sheet1!$A$1-1)*10,FALSE)&gt;999,-1,0)))))))</f>
        <v>666</v>
      </c>
      <c r="X1268" s="66">
        <f>IF(ISNA(VLOOKUP($A1268,Sheet1!$B$3:$AH$1266,Sheet1!H$1+(Sheet1!$A$1-1)*10,FALSE))=TRUE,"---",IF(VLOOKUP($A1268,Sheet1!$B$3:$AH$1266,Sheet1!H$1+(Sheet1!$A$1-1)*10,FALSE)="---","---", (ROUND(VLOOKUP($A1268,Sheet1!$B$3:$AH$1266,Sheet1!H$1+(Sheet1!$A$1-1)*10,FALSE),IF(VLOOKUP($A1268,Sheet1!$B$3:$AH$1266,Sheet1!H$1+(Sheet1!$A$1-1)*10,FALSE)&gt;99999,-3,IF(VLOOKUP($A1268,Sheet1!$B$3:$AH$1266,Sheet1!H$1+(Sheet1!$A$1-1)*10,FALSE)&gt;9999,-2,IF(VLOOKUP($A1268,Sheet1!$B$3:$AH$1266,Sheet1!H$1+(Sheet1!$A$1-1)*10,FALSE)&gt;999,-1,0)))))))</f>
        <v>958</v>
      </c>
      <c r="Y1268" s="66">
        <f>IF(ISNA(VLOOKUP($A1268,Sheet1!$B$3:$AH$1266,Sheet1!I$1+(Sheet1!$A$1-1)*10,FALSE))=TRUE,"---",IF(VLOOKUP($A1268,Sheet1!$B$3:$AH$1266,Sheet1!I$1+(Sheet1!$A$1-1)*10,FALSE)="---","---", (ROUND(VLOOKUP($A1268,Sheet1!$B$3:$AH$1266,Sheet1!I$1+(Sheet1!$A$1-1)*10,FALSE),IF(VLOOKUP($A1268,Sheet1!$B$3:$AH$1266,Sheet1!I$1+(Sheet1!$A$1-1)*10,FALSE)&gt;99999,-3,IF(VLOOKUP($A1268,Sheet1!$B$3:$AH$1266,Sheet1!I$1+(Sheet1!$A$1-1)*10,FALSE)&gt;9999,-2,IF(VLOOKUP($A1268,Sheet1!$B$3:$AH$1266,Sheet1!I$1+(Sheet1!$A$1-1)*10,FALSE)&gt;999,-1,0)))))))</f>
        <v>1170</v>
      </c>
      <c r="Z1268" s="66">
        <f>IF(ISNA(VLOOKUP($A1268,Sheet1!$B$3:$AH$1266,Sheet1!J$1+(Sheet1!$A$1-1)*10,FALSE))=TRUE,"---",IF(VLOOKUP($A1268,Sheet1!$B$3:$AH$1266,Sheet1!J$1+(Sheet1!$A$1-1)*10,FALSE)="---","---", (ROUND(VLOOKUP($A1268,Sheet1!$B$3:$AH$1266,Sheet1!J$1+(Sheet1!$A$1-1)*10,FALSE),IF(VLOOKUP($A1268,Sheet1!$B$3:$AH$1266,Sheet1!J$1+(Sheet1!$A$1-1)*10,FALSE)&gt;99999,-3,IF(VLOOKUP($A1268,Sheet1!$B$3:$AH$1266,Sheet1!J$1+(Sheet1!$A$1-1)*10,FALSE)&gt;9999,-2,IF(VLOOKUP($A1268,Sheet1!$B$3:$AH$1266,Sheet1!J$1+(Sheet1!$A$1-1)*10,FALSE)&gt;999,-1,0)))))))</f>
        <v>1440</v>
      </c>
      <c r="AA1268" s="66">
        <f>IF(ISNA(VLOOKUP($A1268,Sheet1!$B$3:$AH$1266,Sheet1!K$1+(Sheet1!$A$1-1)*10,FALSE))=TRUE,"---",IF(VLOOKUP($A1268,Sheet1!$B$3:$AH$1266,Sheet1!K$1+(Sheet1!$A$1-1)*10,FALSE)="---","---", (ROUND(VLOOKUP($A1268,Sheet1!$B$3:$AH$1266,Sheet1!K$1+(Sheet1!$A$1-1)*10,FALSE),IF(VLOOKUP($A1268,Sheet1!$B$3:$AH$1266,Sheet1!K$1+(Sheet1!$A$1-1)*10,FALSE)&gt;99999,-3,IF(VLOOKUP($A1268,Sheet1!$B$3:$AH$1266,Sheet1!K$1+(Sheet1!$A$1-1)*10,FALSE)&gt;9999,-2,IF(VLOOKUP($A1268,Sheet1!$B$3:$AH$1266,Sheet1!K$1+(Sheet1!$A$1-1)*10,FALSE)&gt;999,-1,0)))))))</f>
        <v>1680</v>
      </c>
      <c r="AB1268" s="66">
        <f>IF(ISNA(VLOOKUP($A1268,Sheet1!$B$3:$AH$1266,Sheet1!L$1+(Sheet1!$A$1-1)*10,FALSE))=TRUE,"---",IF(VLOOKUP($A1268,Sheet1!$B$3:$AH$1266,Sheet1!L$1+(Sheet1!$A$1-1)*10,FALSE)="---","---", (ROUND(VLOOKUP($A1268,Sheet1!$B$3:$AH$1266,Sheet1!L$1+(Sheet1!$A$1-1)*10,FALSE),IF(VLOOKUP($A1268,Sheet1!$B$3:$AH$1266,Sheet1!L$1+(Sheet1!$A$1-1)*10,FALSE)&gt;99999,-3,IF(VLOOKUP($A1268,Sheet1!$B$3:$AH$1266,Sheet1!L$1+(Sheet1!$A$1-1)*10,FALSE)&gt;9999,-2,IF(VLOOKUP($A1268,Sheet1!$B$3:$AH$1266,Sheet1!L$1+(Sheet1!$A$1-1)*10,FALSE)&gt;999,-1,0)))))))</f>
        <v>1900</v>
      </c>
      <c r="AC1268" s="66">
        <f>IF(ISNA(VLOOKUP($A1268,Sheet1!$B$3:$AH$1266,Sheet1!M$1+(Sheet1!$A$1-1)*10,FALSE))=TRUE,"---",IF(VLOOKUP($A1268,Sheet1!$B$3:$AH$1266,Sheet1!M$1+(Sheet1!$A$1-1)*10,FALSE)="---","---", (ROUND(VLOOKUP($A1268,Sheet1!$B$3:$AH$1266,Sheet1!M$1+(Sheet1!$A$1-1)*10,FALSE),IF(VLOOKUP($A1268,Sheet1!$B$3:$AH$1266,Sheet1!M$1+(Sheet1!$A$1-1)*10,FALSE)&gt;99999,-3,IF(VLOOKUP($A1268,Sheet1!$B$3:$AH$1266,Sheet1!M$1+(Sheet1!$A$1-1)*10,FALSE)&gt;9999,-2,IF(VLOOKUP($A1268,Sheet1!$B$3:$AH$1266,Sheet1!M$1+(Sheet1!$A$1-1)*10,FALSE)&gt;999,-1,0)))))))</f>
        <v>2130</v>
      </c>
      <c r="AD1268" s="66">
        <f>IF(ISNA(VLOOKUP($A1268,Sheet1!$B$3:$AH$1266,Sheet1!N$1+(Sheet1!$A$1-1)*10,FALSE))=TRUE,"---",IF(VLOOKUP($A1268,Sheet1!$B$3:$AH$1266,Sheet1!N$1+(Sheet1!$A$1-1)*10,FALSE)="---","---", (ROUND(VLOOKUP($A1268,Sheet1!$B$3:$AH$1266,Sheet1!N$1+(Sheet1!$A$1-1)*10,FALSE),IF(VLOOKUP($A1268,Sheet1!$B$3:$AH$1266,Sheet1!N$1+(Sheet1!$A$1-1)*10,FALSE)&gt;99999,-3,IF(VLOOKUP($A1268,Sheet1!$B$3:$AH$1266,Sheet1!N$1+(Sheet1!$A$1-1)*10,FALSE)&gt;9999,-2,IF(VLOOKUP($A1268,Sheet1!$B$3:$AH$1266,Sheet1!N$1+(Sheet1!$A$1-1)*10,FALSE)&gt;999,-1,0)))))))</f>
        <v>2450</v>
      </c>
    </row>
    <row r="1269" spans="1:30" ht="25.5" customHeight="1" thickBot="1" x14ac:dyDescent="0.3">
      <c r="A1269" s="312" t="s">
        <v>1876</v>
      </c>
      <c r="B1269" s="312"/>
      <c r="C1269" s="312"/>
      <c r="D1269" s="312"/>
      <c r="E1269" s="312"/>
      <c r="F1269" s="312"/>
      <c r="G1269" s="312"/>
      <c r="H1269" s="312"/>
      <c r="I1269" s="312"/>
      <c r="J1269" s="312"/>
      <c r="K1269" s="312"/>
      <c r="L1269" s="312"/>
      <c r="M1269" s="312"/>
      <c r="N1269" s="312"/>
      <c r="O1269" s="312"/>
      <c r="P1269" s="312"/>
      <c r="Q1269" s="312"/>
      <c r="R1269" s="312"/>
      <c r="S1269" s="312"/>
      <c r="T1269" s="312"/>
      <c r="U1269" s="312"/>
      <c r="V1269" s="312"/>
      <c r="W1269" s="312"/>
      <c r="X1269" s="312"/>
      <c r="Y1269" s="312"/>
      <c r="Z1269" s="312"/>
      <c r="AA1269" s="312"/>
      <c r="AB1269" s="312"/>
      <c r="AC1269" s="312"/>
      <c r="AD1269" s="312"/>
    </row>
    <row r="1270" spans="1:30" ht="25.5" customHeight="1" thickTop="1" x14ac:dyDescent="0.25">
      <c r="A1270" s="125" t="s">
        <v>1877</v>
      </c>
      <c r="B1270" s="126" t="s">
        <v>1878</v>
      </c>
      <c r="C1270" s="125">
        <v>422015</v>
      </c>
      <c r="D1270" s="125">
        <v>793603</v>
      </c>
      <c r="E1270" s="70" t="s">
        <v>3023</v>
      </c>
      <c r="F1270" s="193" t="s">
        <v>4405</v>
      </c>
      <c r="G1270" s="111" t="s">
        <v>160</v>
      </c>
      <c r="H1270" s="128">
        <v>35.6</v>
      </c>
      <c r="I1270" s="106">
        <v>26473</v>
      </c>
      <c r="J1270" s="194" t="s">
        <v>4405</v>
      </c>
      <c r="K1270" s="111" t="s">
        <v>17</v>
      </c>
      <c r="L1270" s="109">
        <v>7730</v>
      </c>
      <c r="M1270" s="162">
        <v>217</v>
      </c>
      <c r="N1270" s="111" t="s">
        <v>457</v>
      </c>
      <c r="O1270" s="69">
        <f t="shared" ref="O1270:O1332" si="44">IF(U1270&lt;&gt;"---",IF(L1270&lt;W1270,"&gt;50",IF(AND(L1270&gt;=W1270,L1270&lt;=X1270),(W$8-(((LOG(L1270)-LOG(W1270))/((LOG(X1270)-LOG(W1270)))*(W$8-X$8)))),IF(AND(L1270&gt;=X1270,L1270&lt;=Y1270),(X$8-(((LOG(L1270)-LOG(X1270))/((LOG(Y1270)-LOG(X1270)))*(X$8-Y$8)))),IF(AND(L1270&gt;=Y1270,L1270&lt;=Z1270),(Y$8-(((LOG(L1270)-LOG(Y1270))/((LOG(Z1270)-LOG(Y1270)))*(Y$8-Z$8)))),IF(AND(L1270&gt;=Z1270,L1270&lt;=AA1270),(Z$8-(((LOG(L1270)-LOG(Z1270))/((LOG(AA1270)-LOG(Z1270)))*(Z$8-AA$8)))),IF(AND(L1270&gt;=AA1270,L1270&lt;=AB1270),(AA$8-(((LOG(L1270)-LOG(AA1270))/((LOG(AB1270)-LOG(AA1270)))*(AA$8-AB$8)))),IF(AND(L1270&gt;=AB1270,L1270&lt;=AC1270),(AB$8-(((LOG(L1270)-LOG(AB1270))/((LOG(AC1270)-LOG(AB1270)))*(AB$8-AC$8)))),IF(AND(L1270&gt;=AC1270,L1270&lt;=AD1270),(AC$8-(((LOG(L1270)-LOG(AC1270))/((LOG(AD1270)-LOG(AC1270)))*(AC$8-AD$8)))),IF(L1270&gt;AD1270*1.1,"&lt;0.2",0.2))))))))),"")</f>
        <v>0.82080000778678242</v>
      </c>
      <c r="P1270" s="69">
        <f>IF(O1270&lt;&gt;"",VLOOKUP($A1270,Sheet4!$A$2:$O$1309,14,FALSE)*100,"")</f>
        <v>1.8214248470942662</v>
      </c>
      <c r="Q1270" s="69">
        <f>IF(P1270&lt;&gt;"",VLOOKUP($A1270,Sheet4!$A$2:$O$1309,15,FALSE)*100,"")</f>
        <v>16.477460881853958</v>
      </c>
      <c r="R1270" s="64" t="str">
        <f t="shared" si="43"/>
        <v>&gt;100, &lt;200</v>
      </c>
      <c r="S1270" s="64" t="s">
        <v>4367</v>
      </c>
      <c r="T1270" s="64" t="str">
        <f>IF(ISNA(VLOOKUP(A1270,Sheet1!B$3:C$1266,2,FALSE)=TRUE),"NC",VLOOKUP(A1270,Sheet1!B$3:C$1266,2,FALSE))</f>
        <v>Rural</v>
      </c>
      <c r="U1270" s="65">
        <f>IF(ISNA(VLOOKUP($A1270,Sheet1!$B$3:$AH$1266,Sheet1!E$1+(Sheet1!$A$1-1)*10,FALSE))=TRUE,"---",IF(VLOOKUP($A1270,Sheet1!$B$3:$AH$1266,Sheet1!E$1+(Sheet1!$A$1-1)*10,FALSE)="---","---", (ROUND(VLOOKUP($A1270,Sheet1!$B$3:$AH$1266,Sheet1!E$1+(Sheet1!$A$1-1)*10,FALSE),IF(VLOOKUP($A1270,Sheet1!$B$3:$AH$1266,Sheet1!E$1+(Sheet1!$A$1-1)*10,FALSE)&gt;99999,-3,IF(VLOOKUP($A1270,Sheet1!$B$3:$AH$1266,Sheet1!E$1+(Sheet1!$A$1-1)*10,FALSE)&gt;9999,-2,IF(VLOOKUP($A1270,Sheet1!$B$3:$AH$1266,Sheet1!E$1+(Sheet1!$A$1-1)*10,FALSE)&gt;999,-1,0)))))))</f>
        <v>1360</v>
      </c>
      <c r="V1270" s="65">
        <f>IF(ISNA(VLOOKUP($A1270,Sheet1!$B$3:$AH$1266,Sheet1!F$1+(Sheet1!$A$1-1)*10,FALSE))=TRUE,"---",IF(VLOOKUP($A1270,Sheet1!$B$3:$AH$1266,Sheet1!F$1+(Sheet1!$A$1-1)*10,FALSE)="---","---", (ROUND(VLOOKUP($A1270,Sheet1!$B$3:$AH$1266,Sheet1!F$1+(Sheet1!$A$1-1)*10,FALSE),IF(VLOOKUP($A1270,Sheet1!$B$3:$AH$1266,Sheet1!F$1+(Sheet1!$A$1-1)*10,FALSE)&gt;99999,-3,IF(VLOOKUP($A1270,Sheet1!$B$3:$AH$1266,Sheet1!F$1+(Sheet1!$A$1-1)*10,FALSE)&gt;9999,-2,IF(VLOOKUP($A1270,Sheet1!$B$3:$AH$1266,Sheet1!F$1+(Sheet1!$A$1-1)*10,FALSE)&gt;999,-1,0)))))))</f>
        <v>1630</v>
      </c>
      <c r="W1270" s="65">
        <f>IF(ISNA(VLOOKUP($A1270,Sheet1!$B$3:$AH$1266,Sheet1!G$1+(Sheet1!$A$1-1)*10,FALSE))=TRUE,"---",IF(VLOOKUP($A1270,Sheet1!$B$3:$AH$1266,Sheet1!G$1+(Sheet1!$A$1-1)*10,FALSE)="---","---", (ROUND(VLOOKUP($A1270,Sheet1!$B$3:$AH$1266,Sheet1!G$1+(Sheet1!$A$1-1)*10,FALSE),IF(VLOOKUP($A1270,Sheet1!$B$3:$AH$1266,Sheet1!G$1+(Sheet1!$A$1-1)*10,FALSE)&gt;99999,-3,IF(VLOOKUP($A1270,Sheet1!$B$3:$AH$1266,Sheet1!G$1+(Sheet1!$A$1-1)*10,FALSE)&gt;9999,-2,IF(VLOOKUP($A1270,Sheet1!$B$3:$AH$1266,Sheet1!G$1+(Sheet1!$A$1-1)*10,FALSE)&gt;999,-1,0)))))))</f>
        <v>2030</v>
      </c>
      <c r="X1270" s="65">
        <f>IF(ISNA(VLOOKUP($A1270,Sheet1!$B$3:$AH$1266,Sheet1!H$1+(Sheet1!$A$1-1)*10,FALSE))=TRUE,"---",IF(VLOOKUP($A1270,Sheet1!$B$3:$AH$1266,Sheet1!H$1+(Sheet1!$A$1-1)*10,FALSE)="---","---", (ROUND(VLOOKUP($A1270,Sheet1!$B$3:$AH$1266,Sheet1!H$1+(Sheet1!$A$1-1)*10,FALSE),IF(VLOOKUP($A1270,Sheet1!$B$3:$AH$1266,Sheet1!H$1+(Sheet1!$A$1-1)*10,FALSE)&gt;99999,-3,IF(VLOOKUP($A1270,Sheet1!$B$3:$AH$1266,Sheet1!H$1+(Sheet1!$A$1-1)*10,FALSE)&gt;9999,-2,IF(VLOOKUP($A1270,Sheet1!$B$3:$AH$1266,Sheet1!H$1+(Sheet1!$A$1-1)*10,FALSE)&gt;999,-1,0)))))))</f>
        <v>3160</v>
      </c>
      <c r="Y1270" s="65">
        <f>IF(ISNA(VLOOKUP($A1270,Sheet1!$B$3:$AH$1266,Sheet1!I$1+(Sheet1!$A$1-1)*10,FALSE))=TRUE,"---",IF(VLOOKUP($A1270,Sheet1!$B$3:$AH$1266,Sheet1!I$1+(Sheet1!$A$1-1)*10,FALSE)="---","---", (ROUND(VLOOKUP($A1270,Sheet1!$B$3:$AH$1266,Sheet1!I$1+(Sheet1!$A$1-1)*10,FALSE),IF(VLOOKUP($A1270,Sheet1!$B$3:$AH$1266,Sheet1!I$1+(Sheet1!$A$1-1)*10,FALSE)&gt;99999,-3,IF(VLOOKUP($A1270,Sheet1!$B$3:$AH$1266,Sheet1!I$1+(Sheet1!$A$1-1)*10,FALSE)&gt;9999,-2,IF(VLOOKUP($A1270,Sheet1!$B$3:$AH$1266,Sheet1!I$1+(Sheet1!$A$1-1)*10,FALSE)&gt;999,-1,0)))))))</f>
        <v>4030</v>
      </c>
      <c r="Z1270" s="65">
        <f>IF(ISNA(VLOOKUP($A1270,Sheet1!$B$3:$AH$1266,Sheet1!J$1+(Sheet1!$A$1-1)*10,FALSE))=TRUE,"---",IF(VLOOKUP($A1270,Sheet1!$B$3:$AH$1266,Sheet1!J$1+(Sheet1!$A$1-1)*10,FALSE)="---","---", (ROUND(VLOOKUP($A1270,Sheet1!$B$3:$AH$1266,Sheet1!J$1+(Sheet1!$A$1-1)*10,FALSE),IF(VLOOKUP($A1270,Sheet1!$B$3:$AH$1266,Sheet1!J$1+(Sheet1!$A$1-1)*10,FALSE)&gt;99999,-3,IF(VLOOKUP($A1270,Sheet1!$B$3:$AH$1266,Sheet1!J$1+(Sheet1!$A$1-1)*10,FALSE)&gt;9999,-2,IF(VLOOKUP($A1270,Sheet1!$B$3:$AH$1266,Sheet1!J$1+(Sheet1!$A$1-1)*10,FALSE)&gt;999,-1,0)))))))</f>
        <v>5250</v>
      </c>
      <c r="AA1270" s="65">
        <f>IF(ISNA(VLOOKUP($A1270,Sheet1!$B$3:$AH$1266,Sheet1!K$1+(Sheet1!$A$1-1)*10,FALSE))=TRUE,"---",IF(VLOOKUP($A1270,Sheet1!$B$3:$AH$1266,Sheet1!K$1+(Sheet1!$A$1-1)*10,FALSE)="---","---", (ROUND(VLOOKUP($A1270,Sheet1!$B$3:$AH$1266,Sheet1!K$1+(Sheet1!$A$1-1)*10,FALSE),IF(VLOOKUP($A1270,Sheet1!$B$3:$AH$1266,Sheet1!K$1+(Sheet1!$A$1-1)*10,FALSE)&gt;99999,-3,IF(VLOOKUP($A1270,Sheet1!$B$3:$AH$1266,Sheet1!K$1+(Sheet1!$A$1-1)*10,FALSE)&gt;9999,-2,IF(VLOOKUP($A1270,Sheet1!$B$3:$AH$1266,Sheet1!K$1+(Sheet1!$A$1-1)*10,FALSE)&gt;999,-1,0)))))))</f>
        <v>6300</v>
      </c>
      <c r="AB1270" s="65">
        <f>IF(ISNA(VLOOKUP($A1270,Sheet1!$B$3:$AH$1266,Sheet1!L$1+(Sheet1!$A$1-1)*10,FALSE))=TRUE,"---",IF(VLOOKUP($A1270,Sheet1!$B$3:$AH$1266,Sheet1!L$1+(Sheet1!$A$1-1)*10,FALSE)="---","---", (ROUND(VLOOKUP($A1270,Sheet1!$B$3:$AH$1266,Sheet1!L$1+(Sheet1!$A$1-1)*10,FALSE),IF(VLOOKUP($A1270,Sheet1!$B$3:$AH$1266,Sheet1!L$1+(Sheet1!$A$1-1)*10,FALSE)&gt;99999,-3,IF(VLOOKUP($A1270,Sheet1!$B$3:$AH$1266,Sheet1!L$1+(Sheet1!$A$1-1)*10,FALSE)&gt;9999,-2,IF(VLOOKUP($A1270,Sheet1!$B$3:$AH$1266,Sheet1!L$1+(Sheet1!$A$1-1)*10,FALSE)&gt;999,-1,0)))))))</f>
        <v>7350</v>
      </c>
      <c r="AC1270" s="65">
        <f>IF(ISNA(VLOOKUP($A1270,Sheet1!$B$3:$AH$1266,Sheet1!M$1+(Sheet1!$A$1-1)*10,FALSE))=TRUE,"---",IF(VLOOKUP($A1270,Sheet1!$B$3:$AH$1266,Sheet1!M$1+(Sheet1!$A$1-1)*10,FALSE)="---","---", (ROUND(VLOOKUP($A1270,Sheet1!$B$3:$AH$1266,Sheet1!M$1+(Sheet1!$A$1-1)*10,FALSE),IF(VLOOKUP($A1270,Sheet1!$B$3:$AH$1266,Sheet1!M$1+(Sheet1!$A$1-1)*10,FALSE)&gt;99999,-3,IF(VLOOKUP($A1270,Sheet1!$B$3:$AH$1266,Sheet1!M$1+(Sheet1!$A$1-1)*10,FALSE)&gt;9999,-2,IF(VLOOKUP($A1270,Sheet1!$B$3:$AH$1266,Sheet1!M$1+(Sheet1!$A$1-1)*10,FALSE)&gt;999,-1,0)))))))</f>
        <v>8460</v>
      </c>
      <c r="AD1270" s="65">
        <f>IF(ISNA(VLOOKUP($A1270,Sheet1!$B$3:$AH$1266,Sheet1!N$1+(Sheet1!$A$1-1)*10,FALSE))=TRUE,"---",IF(VLOOKUP($A1270,Sheet1!$B$3:$AH$1266,Sheet1!N$1+(Sheet1!$A$1-1)*10,FALSE)="---","---", (ROUND(VLOOKUP($A1270,Sheet1!$B$3:$AH$1266,Sheet1!N$1+(Sheet1!$A$1-1)*10,FALSE),IF(VLOOKUP($A1270,Sheet1!$B$3:$AH$1266,Sheet1!N$1+(Sheet1!$A$1-1)*10,FALSE)&gt;99999,-3,IF(VLOOKUP($A1270,Sheet1!$B$3:$AH$1266,Sheet1!N$1+(Sheet1!$A$1-1)*10,FALSE)&gt;9999,-2,IF(VLOOKUP($A1270,Sheet1!$B$3:$AH$1266,Sheet1!N$1+(Sheet1!$A$1-1)*10,FALSE)&gt;999,-1,0)))))))</f>
        <v>10100</v>
      </c>
    </row>
    <row r="1271" spans="1:30" ht="25.5" customHeight="1" x14ac:dyDescent="0.25">
      <c r="A1271" s="133" t="s">
        <v>1879</v>
      </c>
      <c r="B1271" s="134" t="s">
        <v>1880</v>
      </c>
      <c r="C1271" s="133">
        <v>422133</v>
      </c>
      <c r="D1271" s="133">
        <v>791237</v>
      </c>
      <c r="E1271" s="67" t="s">
        <v>3023</v>
      </c>
      <c r="F1271" s="135" t="s">
        <v>4405</v>
      </c>
      <c r="G1271" s="118" t="s">
        <v>160</v>
      </c>
      <c r="H1271" s="136">
        <v>2.19</v>
      </c>
      <c r="I1271" s="119">
        <v>29074</v>
      </c>
      <c r="J1271" s="137" t="s">
        <v>4405</v>
      </c>
      <c r="K1271" s="118" t="s">
        <v>17</v>
      </c>
      <c r="L1271" s="122">
        <v>1880</v>
      </c>
      <c r="M1271" s="123">
        <v>858</v>
      </c>
      <c r="N1271" s="118" t="s">
        <v>160</v>
      </c>
      <c r="O1271" s="71" t="str">
        <f t="shared" si="44"/>
        <v>&lt;0.2</v>
      </c>
      <c r="P1271" s="71">
        <f>IF(O1271&lt;&gt;"",VLOOKUP($A1271,Sheet4!$A$2:$O$1309,14,FALSE)*100,"")</f>
        <v>1.5365610095873228</v>
      </c>
      <c r="Q1271" s="71">
        <f>IF(P1271&lt;&gt;"",VLOOKUP($A1271,Sheet4!$A$2:$O$1309,15,FALSE)*100,"")</f>
        <v>14.07322453952008</v>
      </c>
      <c r="R1271" s="73" t="str">
        <f t="shared" si="43"/>
        <v>&gt;500</v>
      </c>
      <c r="S1271" s="63" t="s">
        <v>4367</v>
      </c>
      <c r="T1271" s="63" t="str">
        <f>IF(ISNA(VLOOKUP(A1271,Sheet1!B$3:C$1266,2,FALSE)=TRUE),"NC",VLOOKUP(A1271,Sheet1!B$3:C$1266,2,FALSE))</f>
        <v>Rural</v>
      </c>
      <c r="U1271" s="66">
        <f>IF(ISNA(VLOOKUP($A1271,Sheet1!$B$3:$AH$1266,Sheet1!E$1+(Sheet1!$A$1-1)*10,FALSE))=TRUE,"---",IF(VLOOKUP($A1271,Sheet1!$B$3:$AH$1266,Sheet1!E$1+(Sheet1!$A$1-1)*10,FALSE)="---","---", (ROUND(VLOOKUP($A1271,Sheet1!$B$3:$AH$1266,Sheet1!E$1+(Sheet1!$A$1-1)*10,FALSE),IF(VLOOKUP($A1271,Sheet1!$B$3:$AH$1266,Sheet1!E$1+(Sheet1!$A$1-1)*10,FALSE)&gt;99999,-3,IF(VLOOKUP($A1271,Sheet1!$B$3:$AH$1266,Sheet1!E$1+(Sheet1!$A$1-1)*10,FALSE)&gt;9999,-2,IF(VLOOKUP($A1271,Sheet1!$B$3:$AH$1266,Sheet1!E$1+(Sheet1!$A$1-1)*10,FALSE)&gt;999,-1,0)))))))</f>
        <v>121</v>
      </c>
      <c r="V1271" s="66">
        <f>IF(ISNA(VLOOKUP($A1271,Sheet1!$B$3:$AH$1266,Sheet1!F$1+(Sheet1!$A$1-1)*10,FALSE))=TRUE,"---",IF(VLOOKUP($A1271,Sheet1!$B$3:$AH$1266,Sheet1!F$1+(Sheet1!$A$1-1)*10,FALSE)="---","---", (ROUND(VLOOKUP($A1271,Sheet1!$B$3:$AH$1266,Sheet1!F$1+(Sheet1!$A$1-1)*10,FALSE),IF(VLOOKUP($A1271,Sheet1!$B$3:$AH$1266,Sheet1!F$1+(Sheet1!$A$1-1)*10,FALSE)&gt;99999,-3,IF(VLOOKUP($A1271,Sheet1!$B$3:$AH$1266,Sheet1!F$1+(Sheet1!$A$1-1)*10,FALSE)&gt;9999,-2,IF(VLOOKUP($A1271,Sheet1!$B$3:$AH$1266,Sheet1!F$1+(Sheet1!$A$1-1)*10,FALSE)&gt;999,-1,0)))))))</f>
        <v>152</v>
      </c>
      <c r="W1271" s="66">
        <f>IF(ISNA(VLOOKUP($A1271,Sheet1!$B$3:$AH$1266,Sheet1!G$1+(Sheet1!$A$1-1)*10,FALSE))=TRUE,"---",IF(VLOOKUP($A1271,Sheet1!$B$3:$AH$1266,Sheet1!G$1+(Sheet1!$A$1-1)*10,FALSE)="---","---", (ROUND(VLOOKUP($A1271,Sheet1!$B$3:$AH$1266,Sheet1!G$1+(Sheet1!$A$1-1)*10,FALSE),IF(VLOOKUP($A1271,Sheet1!$B$3:$AH$1266,Sheet1!G$1+(Sheet1!$A$1-1)*10,FALSE)&gt;99999,-3,IF(VLOOKUP($A1271,Sheet1!$B$3:$AH$1266,Sheet1!G$1+(Sheet1!$A$1-1)*10,FALSE)&gt;9999,-2,IF(VLOOKUP($A1271,Sheet1!$B$3:$AH$1266,Sheet1!G$1+(Sheet1!$A$1-1)*10,FALSE)&gt;999,-1,0)))))))</f>
        <v>197</v>
      </c>
      <c r="X1271" s="66">
        <f>IF(ISNA(VLOOKUP($A1271,Sheet1!$B$3:$AH$1266,Sheet1!H$1+(Sheet1!$A$1-1)*10,FALSE))=TRUE,"---",IF(VLOOKUP($A1271,Sheet1!$B$3:$AH$1266,Sheet1!H$1+(Sheet1!$A$1-1)*10,FALSE)="---","---", (ROUND(VLOOKUP($A1271,Sheet1!$B$3:$AH$1266,Sheet1!H$1+(Sheet1!$A$1-1)*10,FALSE),IF(VLOOKUP($A1271,Sheet1!$B$3:$AH$1266,Sheet1!H$1+(Sheet1!$A$1-1)*10,FALSE)&gt;99999,-3,IF(VLOOKUP($A1271,Sheet1!$B$3:$AH$1266,Sheet1!H$1+(Sheet1!$A$1-1)*10,FALSE)&gt;9999,-2,IF(VLOOKUP($A1271,Sheet1!$B$3:$AH$1266,Sheet1!H$1+(Sheet1!$A$1-1)*10,FALSE)&gt;999,-1,0)))))))</f>
        <v>336</v>
      </c>
      <c r="Y1271" s="66">
        <f>IF(ISNA(VLOOKUP($A1271,Sheet1!$B$3:$AH$1266,Sheet1!I$1+(Sheet1!$A$1-1)*10,FALSE))=TRUE,"---",IF(VLOOKUP($A1271,Sheet1!$B$3:$AH$1266,Sheet1!I$1+(Sheet1!$A$1-1)*10,FALSE)="---","---", (ROUND(VLOOKUP($A1271,Sheet1!$B$3:$AH$1266,Sheet1!I$1+(Sheet1!$A$1-1)*10,FALSE),IF(VLOOKUP($A1271,Sheet1!$B$3:$AH$1266,Sheet1!I$1+(Sheet1!$A$1-1)*10,FALSE)&gt;99999,-3,IF(VLOOKUP($A1271,Sheet1!$B$3:$AH$1266,Sheet1!I$1+(Sheet1!$A$1-1)*10,FALSE)&gt;9999,-2,IF(VLOOKUP($A1271,Sheet1!$B$3:$AH$1266,Sheet1!I$1+(Sheet1!$A$1-1)*10,FALSE)&gt;999,-1,0)))))))</f>
        <v>447</v>
      </c>
      <c r="Z1271" s="66">
        <f>IF(ISNA(VLOOKUP($A1271,Sheet1!$B$3:$AH$1266,Sheet1!J$1+(Sheet1!$A$1-1)*10,FALSE))=TRUE,"---",IF(VLOOKUP($A1271,Sheet1!$B$3:$AH$1266,Sheet1!J$1+(Sheet1!$A$1-1)*10,FALSE)="---","---", (ROUND(VLOOKUP($A1271,Sheet1!$B$3:$AH$1266,Sheet1!J$1+(Sheet1!$A$1-1)*10,FALSE),IF(VLOOKUP($A1271,Sheet1!$B$3:$AH$1266,Sheet1!J$1+(Sheet1!$A$1-1)*10,FALSE)&gt;99999,-3,IF(VLOOKUP($A1271,Sheet1!$B$3:$AH$1266,Sheet1!J$1+(Sheet1!$A$1-1)*10,FALSE)&gt;9999,-2,IF(VLOOKUP($A1271,Sheet1!$B$3:$AH$1266,Sheet1!J$1+(Sheet1!$A$1-1)*10,FALSE)&gt;999,-1,0)))))))</f>
        <v>604</v>
      </c>
      <c r="AA1271" s="66">
        <f>IF(ISNA(VLOOKUP($A1271,Sheet1!$B$3:$AH$1266,Sheet1!K$1+(Sheet1!$A$1-1)*10,FALSE))=TRUE,"---",IF(VLOOKUP($A1271,Sheet1!$B$3:$AH$1266,Sheet1!K$1+(Sheet1!$A$1-1)*10,FALSE)="---","---", (ROUND(VLOOKUP($A1271,Sheet1!$B$3:$AH$1266,Sheet1!K$1+(Sheet1!$A$1-1)*10,FALSE),IF(VLOOKUP($A1271,Sheet1!$B$3:$AH$1266,Sheet1!K$1+(Sheet1!$A$1-1)*10,FALSE)&gt;99999,-3,IF(VLOOKUP($A1271,Sheet1!$B$3:$AH$1266,Sheet1!K$1+(Sheet1!$A$1-1)*10,FALSE)&gt;9999,-2,IF(VLOOKUP($A1271,Sheet1!$B$3:$AH$1266,Sheet1!K$1+(Sheet1!$A$1-1)*10,FALSE)&gt;999,-1,0)))))))</f>
        <v>741</v>
      </c>
      <c r="AB1271" s="66">
        <f>IF(ISNA(VLOOKUP($A1271,Sheet1!$B$3:$AH$1266,Sheet1!L$1+(Sheet1!$A$1-1)*10,FALSE))=TRUE,"---",IF(VLOOKUP($A1271,Sheet1!$B$3:$AH$1266,Sheet1!L$1+(Sheet1!$A$1-1)*10,FALSE)="---","---", (ROUND(VLOOKUP($A1271,Sheet1!$B$3:$AH$1266,Sheet1!L$1+(Sheet1!$A$1-1)*10,FALSE),IF(VLOOKUP($A1271,Sheet1!$B$3:$AH$1266,Sheet1!L$1+(Sheet1!$A$1-1)*10,FALSE)&gt;99999,-3,IF(VLOOKUP($A1271,Sheet1!$B$3:$AH$1266,Sheet1!L$1+(Sheet1!$A$1-1)*10,FALSE)&gt;9999,-2,IF(VLOOKUP($A1271,Sheet1!$B$3:$AH$1266,Sheet1!L$1+(Sheet1!$A$1-1)*10,FALSE)&gt;999,-1,0)))))))</f>
        <v>881</v>
      </c>
      <c r="AC1271" s="66">
        <f>IF(ISNA(VLOOKUP($A1271,Sheet1!$B$3:$AH$1266,Sheet1!M$1+(Sheet1!$A$1-1)*10,FALSE))=TRUE,"---",IF(VLOOKUP($A1271,Sheet1!$B$3:$AH$1266,Sheet1!M$1+(Sheet1!$A$1-1)*10,FALSE)="---","---", (ROUND(VLOOKUP($A1271,Sheet1!$B$3:$AH$1266,Sheet1!M$1+(Sheet1!$A$1-1)*10,FALSE),IF(VLOOKUP($A1271,Sheet1!$B$3:$AH$1266,Sheet1!M$1+(Sheet1!$A$1-1)*10,FALSE)&gt;99999,-3,IF(VLOOKUP($A1271,Sheet1!$B$3:$AH$1266,Sheet1!M$1+(Sheet1!$A$1-1)*10,FALSE)&gt;9999,-2,IF(VLOOKUP($A1271,Sheet1!$B$3:$AH$1266,Sheet1!M$1+(Sheet1!$A$1-1)*10,FALSE)&gt;999,-1,0)))))))</f>
        <v>1030</v>
      </c>
      <c r="AD1271" s="66">
        <f>IF(ISNA(VLOOKUP($A1271,Sheet1!$B$3:$AH$1266,Sheet1!N$1+(Sheet1!$A$1-1)*10,FALSE))=TRUE,"---",IF(VLOOKUP($A1271,Sheet1!$B$3:$AH$1266,Sheet1!N$1+(Sheet1!$A$1-1)*10,FALSE)="---","---", (ROUND(VLOOKUP($A1271,Sheet1!$B$3:$AH$1266,Sheet1!N$1+(Sheet1!$A$1-1)*10,FALSE),IF(VLOOKUP($A1271,Sheet1!$B$3:$AH$1266,Sheet1!N$1+(Sheet1!$A$1-1)*10,FALSE)&gt;99999,-3,IF(VLOOKUP($A1271,Sheet1!$B$3:$AH$1266,Sheet1!N$1+(Sheet1!$A$1-1)*10,FALSE)&gt;9999,-2,IF(VLOOKUP($A1271,Sheet1!$B$3:$AH$1266,Sheet1!N$1+(Sheet1!$A$1-1)*10,FALSE)&gt;999,-1,0)))))))</f>
        <v>1250</v>
      </c>
    </row>
    <row r="1272" spans="1:30" ht="25.5" customHeight="1" x14ac:dyDescent="0.25">
      <c r="A1272" s="125" t="s">
        <v>1881</v>
      </c>
      <c r="B1272" s="138" t="s">
        <v>1882</v>
      </c>
      <c r="C1272" s="125">
        <v>422619</v>
      </c>
      <c r="D1272" s="125">
        <v>791947</v>
      </c>
      <c r="E1272" s="70" t="s">
        <v>3023</v>
      </c>
      <c r="F1272" s="139" t="s">
        <v>4405</v>
      </c>
      <c r="G1272" s="127" t="s">
        <v>160</v>
      </c>
      <c r="H1272" s="128">
        <v>30.6</v>
      </c>
      <c r="I1272" s="112">
        <v>29074</v>
      </c>
      <c r="J1272" s="140" t="s">
        <v>4405</v>
      </c>
      <c r="K1272" s="127" t="s">
        <v>17</v>
      </c>
      <c r="L1272" s="149">
        <v>12000</v>
      </c>
      <c r="M1272" s="116">
        <v>392</v>
      </c>
      <c r="N1272" s="127" t="s">
        <v>145</v>
      </c>
      <c r="O1272" s="68" t="s">
        <v>4405</v>
      </c>
      <c r="P1272" s="68" t="s">
        <v>4405</v>
      </c>
      <c r="Q1272" s="68" t="s">
        <v>4405</v>
      </c>
      <c r="R1272" s="74" t="s">
        <v>4405</v>
      </c>
      <c r="S1272" s="64" t="s">
        <v>4367</v>
      </c>
      <c r="T1272" s="64" t="str">
        <f>IF(ISNA(VLOOKUP(A1272,Sheet1!B$3:C$1266,2,FALSE)=TRUE),"NC",VLOOKUP(A1272,Sheet1!B$3:C$1266,2,FALSE))</f>
        <v>NC</v>
      </c>
      <c r="U1272" s="65" t="str">
        <f>IF(ISNA(VLOOKUP($A1272,Sheet1!$B$3:$AH$1266,Sheet1!E$1+(Sheet1!$A$1-1)*10,FALSE))=TRUE,"---",IF(VLOOKUP($A1272,Sheet1!$B$3:$AH$1266,Sheet1!E$1+(Sheet1!$A$1-1)*10,FALSE)="---","---", (ROUND(VLOOKUP($A1272,Sheet1!$B$3:$AH$1266,Sheet1!E$1+(Sheet1!$A$1-1)*10,FALSE),IF(VLOOKUP($A1272,Sheet1!$B$3:$AH$1266,Sheet1!E$1+(Sheet1!$A$1-1)*10,FALSE)&gt;99999,-3,IF(VLOOKUP($A1272,Sheet1!$B$3:$AH$1266,Sheet1!E$1+(Sheet1!$A$1-1)*10,FALSE)&gt;9999,-2,IF(VLOOKUP($A1272,Sheet1!$B$3:$AH$1266,Sheet1!E$1+(Sheet1!$A$1-1)*10,FALSE)&gt;999,-1,0)))))))</f>
        <v>---</v>
      </c>
      <c r="V1272" s="65" t="str">
        <f>IF(ISNA(VLOOKUP($A1272,Sheet1!$B$3:$AH$1266,Sheet1!F$1+(Sheet1!$A$1-1)*10,FALSE))=TRUE,"---",IF(VLOOKUP($A1272,Sheet1!$B$3:$AH$1266,Sheet1!F$1+(Sheet1!$A$1-1)*10,FALSE)="---","---", (ROUND(VLOOKUP($A1272,Sheet1!$B$3:$AH$1266,Sheet1!F$1+(Sheet1!$A$1-1)*10,FALSE),IF(VLOOKUP($A1272,Sheet1!$B$3:$AH$1266,Sheet1!F$1+(Sheet1!$A$1-1)*10,FALSE)&gt;99999,-3,IF(VLOOKUP($A1272,Sheet1!$B$3:$AH$1266,Sheet1!F$1+(Sheet1!$A$1-1)*10,FALSE)&gt;9999,-2,IF(VLOOKUP($A1272,Sheet1!$B$3:$AH$1266,Sheet1!F$1+(Sheet1!$A$1-1)*10,FALSE)&gt;999,-1,0)))))))</f>
        <v>---</v>
      </c>
      <c r="W1272" s="65" t="str">
        <f>IF(ISNA(VLOOKUP($A1272,Sheet1!$B$3:$AH$1266,Sheet1!G$1+(Sheet1!$A$1-1)*10,FALSE))=TRUE,"---",IF(VLOOKUP($A1272,Sheet1!$B$3:$AH$1266,Sheet1!G$1+(Sheet1!$A$1-1)*10,FALSE)="---","---", (ROUND(VLOOKUP($A1272,Sheet1!$B$3:$AH$1266,Sheet1!G$1+(Sheet1!$A$1-1)*10,FALSE),IF(VLOOKUP($A1272,Sheet1!$B$3:$AH$1266,Sheet1!G$1+(Sheet1!$A$1-1)*10,FALSE)&gt;99999,-3,IF(VLOOKUP($A1272,Sheet1!$B$3:$AH$1266,Sheet1!G$1+(Sheet1!$A$1-1)*10,FALSE)&gt;9999,-2,IF(VLOOKUP($A1272,Sheet1!$B$3:$AH$1266,Sheet1!G$1+(Sheet1!$A$1-1)*10,FALSE)&gt;999,-1,0)))))))</f>
        <v>---</v>
      </c>
      <c r="X1272" s="65" t="str">
        <f>IF(ISNA(VLOOKUP($A1272,Sheet1!$B$3:$AH$1266,Sheet1!H$1+(Sheet1!$A$1-1)*10,FALSE))=TRUE,"---",IF(VLOOKUP($A1272,Sheet1!$B$3:$AH$1266,Sheet1!H$1+(Sheet1!$A$1-1)*10,FALSE)="---","---", (ROUND(VLOOKUP($A1272,Sheet1!$B$3:$AH$1266,Sheet1!H$1+(Sheet1!$A$1-1)*10,FALSE),IF(VLOOKUP($A1272,Sheet1!$B$3:$AH$1266,Sheet1!H$1+(Sheet1!$A$1-1)*10,FALSE)&gt;99999,-3,IF(VLOOKUP($A1272,Sheet1!$B$3:$AH$1266,Sheet1!H$1+(Sheet1!$A$1-1)*10,FALSE)&gt;9999,-2,IF(VLOOKUP($A1272,Sheet1!$B$3:$AH$1266,Sheet1!H$1+(Sheet1!$A$1-1)*10,FALSE)&gt;999,-1,0)))))))</f>
        <v>---</v>
      </c>
      <c r="Y1272" s="65" t="str">
        <f>IF(ISNA(VLOOKUP($A1272,Sheet1!$B$3:$AH$1266,Sheet1!I$1+(Sheet1!$A$1-1)*10,FALSE))=TRUE,"---",IF(VLOOKUP($A1272,Sheet1!$B$3:$AH$1266,Sheet1!I$1+(Sheet1!$A$1-1)*10,FALSE)="---","---", (ROUND(VLOOKUP($A1272,Sheet1!$B$3:$AH$1266,Sheet1!I$1+(Sheet1!$A$1-1)*10,FALSE),IF(VLOOKUP($A1272,Sheet1!$B$3:$AH$1266,Sheet1!I$1+(Sheet1!$A$1-1)*10,FALSE)&gt;99999,-3,IF(VLOOKUP($A1272,Sheet1!$B$3:$AH$1266,Sheet1!I$1+(Sheet1!$A$1-1)*10,FALSE)&gt;9999,-2,IF(VLOOKUP($A1272,Sheet1!$B$3:$AH$1266,Sheet1!I$1+(Sheet1!$A$1-1)*10,FALSE)&gt;999,-1,0)))))))</f>
        <v>---</v>
      </c>
      <c r="Z1272" s="65" t="str">
        <f>IF(ISNA(VLOOKUP($A1272,Sheet1!$B$3:$AH$1266,Sheet1!J$1+(Sheet1!$A$1-1)*10,FALSE))=TRUE,"---",IF(VLOOKUP($A1272,Sheet1!$B$3:$AH$1266,Sheet1!J$1+(Sheet1!$A$1-1)*10,FALSE)="---","---", (ROUND(VLOOKUP($A1272,Sheet1!$B$3:$AH$1266,Sheet1!J$1+(Sheet1!$A$1-1)*10,FALSE),IF(VLOOKUP($A1272,Sheet1!$B$3:$AH$1266,Sheet1!J$1+(Sheet1!$A$1-1)*10,FALSE)&gt;99999,-3,IF(VLOOKUP($A1272,Sheet1!$B$3:$AH$1266,Sheet1!J$1+(Sheet1!$A$1-1)*10,FALSE)&gt;9999,-2,IF(VLOOKUP($A1272,Sheet1!$B$3:$AH$1266,Sheet1!J$1+(Sheet1!$A$1-1)*10,FALSE)&gt;999,-1,0)))))))</f>
        <v>---</v>
      </c>
      <c r="AA1272" s="65" t="str">
        <f>IF(ISNA(VLOOKUP($A1272,Sheet1!$B$3:$AH$1266,Sheet1!K$1+(Sheet1!$A$1-1)*10,FALSE))=TRUE,"---",IF(VLOOKUP($A1272,Sheet1!$B$3:$AH$1266,Sheet1!K$1+(Sheet1!$A$1-1)*10,FALSE)="---","---", (ROUND(VLOOKUP($A1272,Sheet1!$B$3:$AH$1266,Sheet1!K$1+(Sheet1!$A$1-1)*10,FALSE),IF(VLOOKUP($A1272,Sheet1!$B$3:$AH$1266,Sheet1!K$1+(Sheet1!$A$1-1)*10,FALSE)&gt;99999,-3,IF(VLOOKUP($A1272,Sheet1!$B$3:$AH$1266,Sheet1!K$1+(Sheet1!$A$1-1)*10,FALSE)&gt;9999,-2,IF(VLOOKUP($A1272,Sheet1!$B$3:$AH$1266,Sheet1!K$1+(Sheet1!$A$1-1)*10,FALSE)&gt;999,-1,0)))))))</f>
        <v>---</v>
      </c>
      <c r="AB1272" s="65" t="str">
        <f>IF(ISNA(VLOOKUP($A1272,Sheet1!$B$3:$AH$1266,Sheet1!L$1+(Sheet1!$A$1-1)*10,FALSE))=TRUE,"---",IF(VLOOKUP($A1272,Sheet1!$B$3:$AH$1266,Sheet1!L$1+(Sheet1!$A$1-1)*10,FALSE)="---","---", (ROUND(VLOOKUP($A1272,Sheet1!$B$3:$AH$1266,Sheet1!L$1+(Sheet1!$A$1-1)*10,FALSE),IF(VLOOKUP($A1272,Sheet1!$B$3:$AH$1266,Sheet1!L$1+(Sheet1!$A$1-1)*10,FALSE)&gt;99999,-3,IF(VLOOKUP($A1272,Sheet1!$B$3:$AH$1266,Sheet1!L$1+(Sheet1!$A$1-1)*10,FALSE)&gt;9999,-2,IF(VLOOKUP($A1272,Sheet1!$B$3:$AH$1266,Sheet1!L$1+(Sheet1!$A$1-1)*10,FALSE)&gt;999,-1,0)))))))</f>
        <v>---</v>
      </c>
      <c r="AC1272" s="65" t="str">
        <f>IF(ISNA(VLOOKUP($A1272,Sheet1!$B$3:$AH$1266,Sheet1!M$1+(Sheet1!$A$1-1)*10,FALSE))=TRUE,"---",IF(VLOOKUP($A1272,Sheet1!$B$3:$AH$1266,Sheet1!M$1+(Sheet1!$A$1-1)*10,FALSE)="---","---", (ROUND(VLOOKUP($A1272,Sheet1!$B$3:$AH$1266,Sheet1!M$1+(Sheet1!$A$1-1)*10,FALSE),IF(VLOOKUP($A1272,Sheet1!$B$3:$AH$1266,Sheet1!M$1+(Sheet1!$A$1-1)*10,FALSE)&gt;99999,-3,IF(VLOOKUP($A1272,Sheet1!$B$3:$AH$1266,Sheet1!M$1+(Sheet1!$A$1-1)*10,FALSE)&gt;9999,-2,IF(VLOOKUP($A1272,Sheet1!$B$3:$AH$1266,Sheet1!M$1+(Sheet1!$A$1-1)*10,FALSE)&gt;999,-1,0)))))))</f>
        <v>---</v>
      </c>
      <c r="AD1272" s="65" t="str">
        <f>IF(ISNA(VLOOKUP($A1272,Sheet1!$B$3:$AH$1266,Sheet1!N$1+(Sheet1!$A$1-1)*10,FALSE))=TRUE,"---",IF(VLOOKUP($A1272,Sheet1!$B$3:$AH$1266,Sheet1!N$1+(Sheet1!$A$1-1)*10,FALSE)="---","---", (ROUND(VLOOKUP($A1272,Sheet1!$B$3:$AH$1266,Sheet1!N$1+(Sheet1!$A$1-1)*10,FALSE),IF(VLOOKUP($A1272,Sheet1!$B$3:$AH$1266,Sheet1!N$1+(Sheet1!$A$1-1)*10,FALSE)&gt;99999,-3,IF(VLOOKUP($A1272,Sheet1!$B$3:$AH$1266,Sheet1!N$1+(Sheet1!$A$1-1)*10,FALSE)&gt;9999,-2,IF(VLOOKUP($A1272,Sheet1!$B$3:$AH$1266,Sheet1!N$1+(Sheet1!$A$1-1)*10,FALSE)&gt;999,-1,0)))))))</f>
        <v>---</v>
      </c>
    </row>
    <row r="1273" spans="1:30" ht="25.5" customHeight="1" x14ac:dyDescent="0.25">
      <c r="A1273" s="461" t="s">
        <v>1883</v>
      </c>
      <c r="B1273" s="393" t="s">
        <v>1884</v>
      </c>
      <c r="C1273" s="304">
        <v>422702</v>
      </c>
      <c r="D1273" s="304">
        <v>792102</v>
      </c>
      <c r="E1273" s="304" t="s">
        <v>3023</v>
      </c>
      <c r="F1273" s="209" t="s">
        <v>4405</v>
      </c>
      <c r="G1273" s="118" t="s">
        <v>160</v>
      </c>
      <c r="H1273" s="348">
        <v>32.9</v>
      </c>
      <c r="I1273" s="119">
        <v>29074</v>
      </c>
      <c r="J1273" s="137" t="s">
        <v>4405</v>
      </c>
      <c r="K1273" s="118" t="s">
        <v>17</v>
      </c>
      <c r="L1273" s="146">
        <v>12000</v>
      </c>
      <c r="M1273" s="123">
        <v>392</v>
      </c>
      <c r="N1273" s="118" t="s">
        <v>14</v>
      </c>
      <c r="O1273" s="71">
        <f t="shared" si="44"/>
        <v>0.6711069537439911</v>
      </c>
      <c r="P1273" s="71">
        <f>IF(O1273&lt;&gt;"",VLOOKUP($A1273,Sheet4!$A$2:$O$1309,14,FALSE)*100,"")</f>
        <v>0.70031183379898332</v>
      </c>
      <c r="Q1273" s="71">
        <f>IF(P1273&lt;&gt;"",VLOOKUP($A1273,Sheet4!$A$2:$O$1309,15,FALSE)*100,"")</f>
        <v>6.6521156121573171</v>
      </c>
      <c r="R1273" s="73" t="str">
        <f t="shared" si="43"/>
        <v>&gt;100, &lt;200</v>
      </c>
      <c r="S1273" s="63" t="s">
        <v>4367</v>
      </c>
      <c r="T1273" s="63" t="str">
        <f>IF(ISNA(VLOOKUP(A1273,Sheet1!B$3:C$1266,2,FALSE)=TRUE),"NC",VLOOKUP(A1273,Sheet1!B$3:C$1266,2,FALSE))</f>
        <v>Rural10</v>
      </c>
      <c r="U1273" s="66">
        <f>IF(ISNA(VLOOKUP($A1273,Sheet1!$B$3:$AH$1266,Sheet1!E$1+(Sheet1!$A$1-1)*10,FALSE))=TRUE,"---",IF(VLOOKUP($A1273,Sheet1!$B$3:$AH$1266,Sheet1!E$1+(Sheet1!$A$1-1)*10,FALSE)="---","---", (ROUND(VLOOKUP($A1273,Sheet1!$B$3:$AH$1266,Sheet1!E$1+(Sheet1!$A$1-1)*10,FALSE),IF(VLOOKUP($A1273,Sheet1!$B$3:$AH$1266,Sheet1!E$1+(Sheet1!$A$1-1)*10,FALSE)&gt;99999,-3,IF(VLOOKUP($A1273,Sheet1!$B$3:$AH$1266,Sheet1!E$1+(Sheet1!$A$1-1)*10,FALSE)&gt;9999,-2,IF(VLOOKUP($A1273,Sheet1!$B$3:$AH$1266,Sheet1!E$1+(Sheet1!$A$1-1)*10,FALSE)&gt;999,-1,0)))))))</f>
        <v>1450</v>
      </c>
      <c r="V1273" s="66">
        <f>IF(ISNA(VLOOKUP($A1273,Sheet1!$B$3:$AH$1266,Sheet1!F$1+(Sheet1!$A$1-1)*10,FALSE))=TRUE,"---",IF(VLOOKUP($A1273,Sheet1!$B$3:$AH$1266,Sheet1!F$1+(Sheet1!$A$1-1)*10,FALSE)="---","---", (ROUND(VLOOKUP($A1273,Sheet1!$B$3:$AH$1266,Sheet1!F$1+(Sheet1!$A$1-1)*10,FALSE),IF(VLOOKUP($A1273,Sheet1!$B$3:$AH$1266,Sheet1!F$1+(Sheet1!$A$1-1)*10,FALSE)&gt;99999,-3,IF(VLOOKUP($A1273,Sheet1!$B$3:$AH$1266,Sheet1!F$1+(Sheet1!$A$1-1)*10,FALSE)&gt;9999,-2,IF(VLOOKUP($A1273,Sheet1!$B$3:$AH$1266,Sheet1!F$1+(Sheet1!$A$1-1)*10,FALSE)&gt;999,-1,0)))))))</f>
        <v>1800</v>
      </c>
      <c r="W1273" s="66">
        <f>IF(ISNA(VLOOKUP($A1273,Sheet1!$B$3:$AH$1266,Sheet1!G$1+(Sheet1!$A$1-1)*10,FALSE))=TRUE,"---",IF(VLOOKUP($A1273,Sheet1!$B$3:$AH$1266,Sheet1!G$1+(Sheet1!$A$1-1)*10,FALSE)="---","---", (ROUND(VLOOKUP($A1273,Sheet1!$B$3:$AH$1266,Sheet1!G$1+(Sheet1!$A$1-1)*10,FALSE),IF(VLOOKUP($A1273,Sheet1!$B$3:$AH$1266,Sheet1!G$1+(Sheet1!$A$1-1)*10,FALSE)&gt;99999,-3,IF(VLOOKUP($A1273,Sheet1!$B$3:$AH$1266,Sheet1!G$1+(Sheet1!$A$1-1)*10,FALSE)&gt;9999,-2,IF(VLOOKUP($A1273,Sheet1!$B$3:$AH$1266,Sheet1!G$1+(Sheet1!$A$1-1)*10,FALSE)&gt;999,-1,0)))))))</f>
        <v>2290</v>
      </c>
      <c r="X1273" s="66">
        <f>IF(ISNA(VLOOKUP($A1273,Sheet1!$B$3:$AH$1266,Sheet1!H$1+(Sheet1!$A$1-1)*10,FALSE))=TRUE,"---",IF(VLOOKUP($A1273,Sheet1!$B$3:$AH$1266,Sheet1!H$1+(Sheet1!$A$1-1)*10,FALSE)="---","---", (ROUND(VLOOKUP($A1273,Sheet1!$B$3:$AH$1266,Sheet1!H$1+(Sheet1!$A$1-1)*10,FALSE),IF(VLOOKUP($A1273,Sheet1!$B$3:$AH$1266,Sheet1!H$1+(Sheet1!$A$1-1)*10,FALSE)&gt;99999,-3,IF(VLOOKUP($A1273,Sheet1!$B$3:$AH$1266,Sheet1!H$1+(Sheet1!$A$1-1)*10,FALSE)&gt;9999,-2,IF(VLOOKUP($A1273,Sheet1!$B$3:$AH$1266,Sheet1!H$1+(Sheet1!$A$1-1)*10,FALSE)&gt;999,-1,0)))))))</f>
        <v>3820</v>
      </c>
      <c r="Y1273" s="66">
        <f>IF(ISNA(VLOOKUP($A1273,Sheet1!$B$3:$AH$1266,Sheet1!I$1+(Sheet1!$A$1-1)*10,FALSE))=TRUE,"---",IF(VLOOKUP($A1273,Sheet1!$B$3:$AH$1266,Sheet1!I$1+(Sheet1!$A$1-1)*10,FALSE)="---","---", (ROUND(VLOOKUP($A1273,Sheet1!$B$3:$AH$1266,Sheet1!I$1+(Sheet1!$A$1-1)*10,FALSE),IF(VLOOKUP($A1273,Sheet1!$B$3:$AH$1266,Sheet1!I$1+(Sheet1!$A$1-1)*10,FALSE)&gt;99999,-3,IF(VLOOKUP($A1273,Sheet1!$B$3:$AH$1266,Sheet1!I$1+(Sheet1!$A$1-1)*10,FALSE)&gt;9999,-2,IF(VLOOKUP($A1273,Sheet1!$B$3:$AH$1266,Sheet1!I$1+(Sheet1!$A$1-1)*10,FALSE)&gt;999,-1,0)))))))</f>
        <v>5090</v>
      </c>
      <c r="Z1273" s="66">
        <f>IF(ISNA(VLOOKUP($A1273,Sheet1!$B$3:$AH$1266,Sheet1!J$1+(Sheet1!$A$1-1)*10,FALSE))=TRUE,"---",IF(VLOOKUP($A1273,Sheet1!$B$3:$AH$1266,Sheet1!J$1+(Sheet1!$A$1-1)*10,FALSE)="---","---", (ROUND(VLOOKUP($A1273,Sheet1!$B$3:$AH$1266,Sheet1!J$1+(Sheet1!$A$1-1)*10,FALSE),IF(VLOOKUP($A1273,Sheet1!$B$3:$AH$1266,Sheet1!J$1+(Sheet1!$A$1-1)*10,FALSE)&gt;99999,-3,IF(VLOOKUP($A1273,Sheet1!$B$3:$AH$1266,Sheet1!J$1+(Sheet1!$A$1-1)*10,FALSE)&gt;9999,-2,IF(VLOOKUP($A1273,Sheet1!$B$3:$AH$1266,Sheet1!J$1+(Sheet1!$A$1-1)*10,FALSE)&gt;999,-1,0)))))))</f>
        <v>7010</v>
      </c>
      <c r="AA1273" s="66">
        <f>IF(ISNA(VLOOKUP($A1273,Sheet1!$B$3:$AH$1266,Sheet1!K$1+(Sheet1!$A$1-1)*10,FALSE))=TRUE,"---",IF(VLOOKUP($A1273,Sheet1!$B$3:$AH$1266,Sheet1!K$1+(Sheet1!$A$1-1)*10,FALSE)="---","---", (ROUND(VLOOKUP($A1273,Sheet1!$B$3:$AH$1266,Sheet1!K$1+(Sheet1!$A$1-1)*10,FALSE),IF(VLOOKUP($A1273,Sheet1!$B$3:$AH$1266,Sheet1!K$1+(Sheet1!$A$1-1)*10,FALSE)&gt;99999,-3,IF(VLOOKUP($A1273,Sheet1!$B$3:$AH$1266,Sheet1!K$1+(Sheet1!$A$1-1)*10,FALSE)&gt;9999,-2,IF(VLOOKUP($A1273,Sheet1!$B$3:$AH$1266,Sheet1!K$1+(Sheet1!$A$1-1)*10,FALSE)&gt;999,-1,0)))))))</f>
        <v>8700</v>
      </c>
      <c r="AB1273" s="66">
        <f>IF(ISNA(VLOOKUP($A1273,Sheet1!$B$3:$AH$1266,Sheet1!L$1+(Sheet1!$A$1-1)*10,FALSE))=TRUE,"---",IF(VLOOKUP($A1273,Sheet1!$B$3:$AH$1266,Sheet1!L$1+(Sheet1!$A$1-1)*10,FALSE)="---","---", (ROUND(VLOOKUP($A1273,Sheet1!$B$3:$AH$1266,Sheet1!L$1+(Sheet1!$A$1-1)*10,FALSE),IF(VLOOKUP($A1273,Sheet1!$B$3:$AH$1266,Sheet1!L$1+(Sheet1!$A$1-1)*10,FALSE)&gt;99999,-3,IF(VLOOKUP($A1273,Sheet1!$B$3:$AH$1266,Sheet1!L$1+(Sheet1!$A$1-1)*10,FALSE)&gt;9999,-2,IF(VLOOKUP($A1273,Sheet1!$B$3:$AH$1266,Sheet1!L$1+(Sheet1!$A$1-1)*10,FALSE)&gt;999,-1,0)))))))</f>
        <v>10600</v>
      </c>
      <c r="AC1273" s="66">
        <f>IF(ISNA(VLOOKUP($A1273,Sheet1!$B$3:$AH$1266,Sheet1!M$1+(Sheet1!$A$1-1)*10,FALSE))=TRUE,"---",IF(VLOOKUP($A1273,Sheet1!$B$3:$AH$1266,Sheet1!M$1+(Sheet1!$A$1-1)*10,FALSE)="---","---", (ROUND(VLOOKUP($A1273,Sheet1!$B$3:$AH$1266,Sheet1!M$1+(Sheet1!$A$1-1)*10,FALSE),IF(VLOOKUP($A1273,Sheet1!$B$3:$AH$1266,Sheet1!M$1+(Sheet1!$A$1-1)*10,FALSE)&gt;99999,-3,IF(VLOOKUP($A1273,Sheet1!$B$3:$AH$1266,Sheet1!M$1+(Sheet1!$A$1-1)*10,FALSE)&gt;9999,-2,IF(VLOOKUP($A1273,Sheet1!$B$3:$AH$1266,Sheet1!M$1+(Sheet1!$A$1-1)*10,FALSE)&gt;999,-1,0)))))))</f>
        <v>12800</v>
      </c>
      <c r="AD1273" s="66">
        <f>IF(ISNA(VLOOKUP($A1273,Sheet1!$B$3:$AH$1266,Sheet1!N$1+(Sheet1!$A$1-1)*10,FALSE))=TRUE,"---",IF(VLOOKUP($A1273,Sheet1!$B$3:$AH$1266,Sheet1!N$1+(Sheet1!$A$1-1)*10,FALSE)="---","---", (ROUND(VLOOKUP($A1273,Sheet1!$B$3:$AH$1266,Sheet1!N$1+(Sheet1!$A$1-1)*10,FALSE),IF(VLOOKUP($A1273,Sheet1!$B$3:$AH$1266,Sheet1!N$1+(Sheet1!$A$1-1)*10,FALSE)&gt;99999,-3,IF(VLOOKUP($A1273,Sheet1!$B$3:$AH$1266,Sheet1!N$1+(Sheet1!$A$1-1)*10,FALSE)&gt;9999,-2,IF(VLOOKUP($A1273,Sheet1!$B$3:$AH$1266,Sheet1!N$1+(Sheet1!$A$1-1)*10,FALSE)&gt;999,-1,0)))))))</f>
        <v>16300</v>
      </c>
    </row>
    <row r="1274" spans="1:30" ht="25.5" customHeight="1" x14ac:dyDescent="0.25">
      <c r="A1274" s="309"/>
      <c r="B1274" s="456"/>
      <c r="C1274" s="309"/>
      <c r="D1274" s="309"/>
      <c r="E1274" s="309"/>
      <c r="F1274" s="117" t="s">
        <v>4415</v>
      </c>
      <c r="G1274" s="118" t="s">
        <v>286</v>
      </c>
      <c r="H1274" s="457"/>
      <c r="I1274" s="119">
        <v>35569</v>
      </c>
      <c r="J1274" s="124">
        <v>9.5</v>
      </c>
      <c r="K1274" s="121" t="s">
        <v>4405</v>
      </c>
      <c r="L1274" s="122">
        <v>6690</v>
      </c>
      <c r="M1274" s="123">
        <v>203</v>
      </c>
      <c r="N1274" s="121" t="s">
        <v>4405</v>
      </c>
      <c r="O1274" s="71" t="s">
        <v>4405</v>
      </c>
      <c r="P1274" s="71" t="s">
        <v>4405</v>
      </c>
      <c r="Q1274" s="71" t="s">
        <v>4405</v>
      </c>
      <c r="R1274" s="73" t="s">
        <v>4405</v>
      </c>
      <c r="S1274" s="63"/>
      <c r="T1274" s="63"/>
      <c r="U1274" s="66"/>
      <c r="V1274" s="66"/>
      <c r="W1274" s="66"/>
      <c r="X1274" s="66"/>
      <c r="Y1274" s="66"/>
      <c r="Z1274" s="66"/>
      <c r="AA1274" s="66"/>
      <c r="AB1274" s="66"/>
      <c r="AC1274" s="66"/>
      <c r="AD1274" s="66"/>
    </row>
    <row r="1275" spans="1:30" ht="25.5" customHeight="1" x14ac:dyDescent="0.25">
      <c r="A1275" s="125" t="s">
        <v>1885</v>
      </c>
      <c r="B1275" s="138" t="s">
        <v>1886</v>
      </c>
      <c r="C1275" s="125">
        <v>422844</v>
      </c>
      <c r="D1275" s="125">
        <v>791904</v>
      </c>
      <c r="E1275" s="70" t="s">
        <v>3023</v>
      </c>
      <c r="F1275" s="139" t="s">
        <v>4405</v>
      </c>
      <c r="G1275" s="127" t="s">
        <v>160</v>
      </c>
      <c r="H1275" s="128">
        <v>0.95</v>
      </c>
      <c r="I1275" s="112">
        <v>19808</v>
      </c>
      <c r="J1275" s="140" t="s">
        <v>4405</v>
      </c>
      <c r="K1275" s="127" t="s">
        <v>17</v>
      </c>
      <c r="L1275" s="115">
        <v>191</v>
      </c>
      <c r="M1275" s="116">
        <v>201</v>
      </c>
      <c r="N1275" s="127" t="s">
        <v>145</v>
      </c>
      <c r="O1275" s="68" t="s">
        <v>4405</v>
      </c>
      <c r="P1275" s="68" t="s">
        <v>4405</v>
      </c>
      <c r="Q1275" s="68" t="s">
        <v>4405</v>
      </c>
      <c r="R1275" s="74" t="s">
        <v>4405</v>
      </c>
      <c r="S1275" s="64" t="s">
        <v>4367</v>
      </c>
      <c r="T1275" s="64" t="str">
        <f>IF(ISNA(VLOOKUP(A1275,Sheet1!B$3:C$1266,2,FALSE)=TRUE),"NC",VLOOKUP(A1275,Sheet1!B$3:C$1266,2,FALSE))</f>
        <v>NC</v>
      </c>
      <c r="U1275" s="65" t="str">
        <f>IF(ISNA(VLOOKUP($A1275,Sheet1!$B$3:$AH$1266,Sheet1!E$1+(Sheet1!$A$1-1)*10,FALSE))=TRUE,"---",IF(VLOOKUP($A1275,Sheet1!$B$3:$AH$1266,Sheet1!E$1+(Sheet1!$A$1-1)*10,FALSE)="---","---", (ROUND(VLOOKUP($A1275,Sheet1!$B$3:$AH$1266,Sheet1!E$1+(Sheet1!$A$1-1)*10,FALSE),IF(VLOOKUP($A1275,Sheet1!$B$3:$AH$1266,Sheet1!E$1+(Sheet1!$A$1-1)*10,FALSE)&gt;99999,-3,IF(VLOOKUP($A1275,Sheet1!$B$3:$AH$1266,Sheet1!E$1+(Sheet1!$A$1-1)*10,FALSE)&gt;9999,-2,IF(VLOOKUP($A1275,Sheet1!$B$3:$AH$1266,Sheet1!E$1+(Sheet1!$A$1-1)*10,FALSE)&gt;999,-1,0)))))))</f>
        <v>---</v>
      </c>
      <c r="V1275" s="65" t="str">
        <f>IF(ISNA(VLOOKUP($A1275,Sheet1!$B$3:$AH$1266,Sheet1!F$1+(Sheet1!$A$1-1)*10,FALSE))=TRUE,"---",IF(VLOOKUP($A1275,Sheet1!$B$3:$AH$1266,Sheet1!F$1+(Sheet1!$A$1-1)*10,FALSE)="---","---", (ROUND(VLOOKUP($A1275,Sheet1!$B$3:$AH$1266,Sheet1!F$1+(Sheet1!$A$1-1)*10,FALSE),IF(VLOOKUP($A1275,Sheet1!$B$3:$AH$1266,Sheet1!F$1+(Sheet1!$A$1-1)*10,FALSE)&gt;99999,-3,IF(VLOOKUP($A1275,Sheet1!$B$3:$AH$1266,Sheet1!F$1+(Sheet1!$A$1-1)*10,FALSE)&gt;9999,-2,IF(VLOOKUP($A1275,Sheet1!$B$3:$AH$1266,Sheet1!F$1+(Sheet1!$A$1-1)*10,FALSE)&gt;999,-1,0)))))))</f>
        <v>---</v>
      </c>
      <c r="W1275" s="65" t="str">
        <f>IF(ISNA(VLOOKUP($A1275,Sheet1!$B$3:$AH$1266,Sheet1!G$1+(Sheet1!$A$1-1)*10,FALSE))=TRUE,"---",IF(VLOOKUP($A1275,Sheet1!$B$3:$AH$1266,Sheet1!G$1+(Sheet1!$A$1-1)*10,FALSE)="---","---", (ROUND(VLOOKUP($A1275,Sheet1!$B$3:$AH$1266,Sheet1!G$1+(Sheet1!$A$1-1)*10,FALSE),IF(VLOOKUP($A1275,Sheet1!$B$3:$AH$1266,Sheet1!G$1+(Sheet1!$A$1-1)*10,FALSE)&gt;99999,-3,IF(VLOOKUP($A1275,Sheet1!$B$3:$AH$1266,Sheet1!G$1+(Sheet1!$A$1-1)*10,FALSE)&gt;9999,-2,IF(VLOOKUP($A1275,Sheet1!$B$3:$AH$1266,Sheet1!G$1+(Sheet1!$A$1-1)*10,FALSE)&gt;999,-1,0)))))))</f>
        <v>---</v>
      </c>
      <c r="X1275" s="65" t="str">
        <f>IF(ISNA(VLOOKUP($A1275,Sheet1!$B$3:$AH$1266,Sheet1!H$1+(Sheet1!$A$1-1)*10,FALSE))=TRUE,"---",IF(VLOOKUP($A1275,Sheet1!$B$3:$AH$1266,Sheet1!H$1+(Sheet1!$A$1-1)*10,FALSE)="---","---", (ROUND(VLOOKUP($A1275,Sheet1!$B$3:$AH$1266,Sheet1!H$1+(Sheet1!$A$1-1)*10,FALSE),IF(VLOOKUP($A1275,Sheet1!$B$3:$AH$1266,Sheet1!H$1+(Sheet1!$A$1-1)*10,FALSE)&gt;99999,-3,IF(VLOOKUP($A1275,Sheet1!$B$3:$AH$1266,Sheet1!H$1+(Sheet1!$A$1-1)*10,FALSE)&gt;9999,-2,IF(VLOOKUP($A1275,Sheet1!$B$3:$AH$1266,Sheet1!H$1+(Sheet1!$A$1-1)*10,FALSE)&gt;999,-1,0)))))))</f>
        <v>---</v>
      </c>
      <c r="Y1275" s="65" t="str">
        <f>IF(ISNA(VLOOKUP($A1275,Sheet1!$B$3:$AH$1266,Sheet1!I$1+(Sheet1!$A$1-1)*10,FALSE))=TRUE,"---",IF(VLOOKUP($A1275,Sheet1!$B$3:$AH$1266,Sheet1!I$1+(Sheet1!$A$1-1)*10,FALSE)="---","---", (ROUND(VLOOKUP($A1275,Sheet1!$B$3:$AH$1266,Sheet1!I$1+(Sheet1!$A$1-1)*10,FALSE),IF(VLOOKUP($A1275,Sheet1!$B$3:$AH$1266,Sheet1!I$1+(Sheet1!$A$1-1)*10,FALSE)&gt;99999,-3,IF(VLOOKUP($A1275,Sheet1!$B$3:$AH$1266,Sheet1!I$1+(Sheet1!$A$1-1)*10,FALSE)&gt;9999,-2,IF(VLOOKUP($A1275,Sheet1!$B$3:$AH$1266,Sheet1!I$1+(Sheet1!$A$1-1)*10,FALSE)&gt;999,-1,0)))))))</f>
        <v>---</v>
      </c>
      <c r="Z1275" s="65" t="str">
        <f>IF(ISNA(VLOOKUP($A1275,Sheet1!$B$3:$AH$1266,Sheet1!J$1+(Sheet1!$A$1-1)*10,FALSE))=TRUE,"---",IF(VLOOKUP($A1275,Sheet1!$B$3:$AH$1266,Sheet1!J$1+(Sheet1!$A$1-1)*10,FALSE)="---","---", (ROUND(VLOOKUP($A1275,Sheet1!$B$3:$AH$1266,Sheet1!J$1+(Sheet1!$A$1-1)*10,FALSE),IF(VLOOKUP($A1275,Sheet1!$B$3:$AH$1266,Sheet1!J$1+(Sheet1!$A$1-1)*10,FALSE)&gt;99999,-3,IF(VLOOKUP($A1275,Sheet1!$B$3:$AH$1266,Sheet1!J$1+(Sheet1!$A$1-1)*10,FALSE)&gt;9999,-2,IF(VLOOKUP($A1275,Sheet1!$B$3:$AH$1266,Sheet1!J$1+(Sheet1!$A$1-1)*10,FALSE)&gt;999,-1,0)))))))</f>
        <v>---</v>
      </c>
      <c r="AA1275" s="65" t="str">
        <f>IF(ISNA(VLOOKUP($A1275,Sheet1!$B$3:$AH$1266,Sheet1!K$1+(Sheet1!$A$1-1)*10,FALSE))=TRUE,"---",IF(VLOOKUP($A1275,Sheet1!$B$3:$AH$1266,Sheet1!K$1+(Sheet1!$A$1-1)*10,FALSE)="---","---", (ROUND(VLOOKUP($A1275,Sheet1!$B$3:$AH$1266,Sheet1!K$1+(Sheet1!$A$1-1)*10,FALSE),IF(VLOOKUP($A1275,Sheet1!$B$3:$AH$1266,Sheet1!K$1+(Sheet1!$A$1-1)*10,FALSE)&gt;99999,-3,IF(VLOOKUP($A1275,Sheet1!$B$3:$AH$1266,Sheet1!K$1+(Sheet1!$A$1-1)*10,FALSE)&gt;9999,-2,IF(VLOOKUP($A1275,Sheet1!$B$3:$AH$1266,Sheet1!K$1+(Sheet1!$A$1-1)*10,FALSE)&gt;999,-1,0)))))))</f>
        <v>---</v>
      </c>
      <c r="AB1275" s="65" t="str">
        <f>IF(ISNA(VLOOKUP($A1275,Sheet1!$B$3:$AH$1266,Sheet1!L$1+(Sheet1!$A$1-1)*10,FALSE))=TRUE,"---",IF(VLOOKUP($A1275,Sheet1!$B$3:$AH$1266,Sheet1!L$1+(Sheet1!$A$1-1)*10,FALSE)="---","---", (ROUND(VLOOKUP($A1275,Sheet1!$B$3:$AH$1266,Sheet1!L$1+(Sheet1!$A$1-1)*10,FALSE),IF(VLOOKUP($A1275,Sheet1!$B$3:$AH$1266,Sheet1!L$1+(Sheet1!$A$1-1)*10,FALSE)&gt;99999,-3,IF(VLOOKUP($A1275,Sheet1!$B$3:$AH$1266,Sheet1!L$1+(Sheet1!$A$1-1)*10,FALSE)&gt;9999,-2,IF(VLOOKUP($A1275,Sheet1!$B$3:$AH$1266,Sheet1!L$1+(Sheet1!$A$1-1)*10,FALSE)&gt;999,-1,0)))))))</f>
        <v>---</v>
      </c>
      <c r="AC1275" s="65" t="str">
        <f>IF(ISNA(VLOOKUP($A1275,Sheet1!$B$3:$AH$1266,Sheet1!M$1+(Sheet1!$A$1-1)*10,FALSE))=TRUE,"---",IF(VLOOKUP($A1275,Sheet1!$B$3:$AH$1266,Sheet1!M$1+(Sheet1!$A$1-1)*10,FALSE)="---","---", (ROUND(VLOOKUP($A1275,Sheet1!$B$3:$AH$1266,Sheet1!M$1+(Sheet1!$A$1-1)*10,FALSE),IF(VLOOKUP($A1275,Sheet1!$B$3:$AH$1266,Sheet1!M$1+(Sheet1!$A$1-1)*10,FALSE)&gt;99999,-3,IF(VLOOKUP($A1275,Sheet1!$B$3:$AH$1266,Sheet1!M$1+(Sheet1!$A$1-1)*10,FALSE)&gt;9999,-2,IF(VLOOKUP($A1275,Sheet1!$B$3:$AH$1266,Sheet1!M$1+(Sheet1!$A$1-1)*10,FALSE)&gt;999,-1,0)))))))</f>
        <v>---</v>
      </c>
      <c r="AD1275" s="65" t="str">
        <f>IF(ISNA(VLOOKUP($A1275,Sheet1!$B$3:$AH$1266,Sheet1!N$1+(Sheet1!$A$1-1)*10,FALSE))=TRUE,"---",IF(VLOOKUP($A1275,Sheet1!$B$3:$AH$1266,Sheet1!N$1+(Sheet1!$A$1-1)*10,FALSE)="---","---", (ROUND(VLOOKUP($A1275,Sheet1!$B$3:$AH$1266,Sheet1!N$1+(Sheet1!$A$1-1)*10,FALSE),IF(VLOOKUP($A1275,Sheet1!$B$3:$AH$1266,Sheet1!N$1+(Sheet1!$A$1-1)*10,FALSE)&gt;99999,-3,IF(VLOOKUP($A1275,Sheet1!$B$3:$AH$1266,Sheet1!N$1+(Sheet1!$A$1-1)*10,FALSE)&gt;9999,-2,IF(VLOOKUP($A1275,Sheet1!$B$3:$AH$1266,Sheet1!N$1+(Sheet1!$A$1-1)*10,FALSE)&gt;999,-1,0)))))))</f>
        <v>---</v>
      </c>
    </row>
    <row r="1276" spans="1:30" ht="25.5" customHeight="1" x14ac:dyDescent="0.25">
      <c r="A1276" s="133" t="s">
        <v>1887</v>
      </c>
      <c r="B1276" s="134" t="s">
        <v>1888</v>
      </c>
      <c r="C1276" s="133">
        <v>423013</v>
      </c>
      <c r="D1276" s="133">
        <v>790619</v>
      </c>
      <c r="E1276" s="67" t="s">
        <v>3023</v>
      </c>
      <c r="F1276" s="135" t="s">
        <v>4405</v>
      </c>
      <c r="G1276" s="118" t="s">
        <v>160</v>
      </c>
      <c r="H1276" s="136">
        <v>15.8</v>
      </c>
      <c r="I1276" s="119">
        <v>14772</v>
      </c>
      <c r="J1276" s="137" t="s">
        <v>4405</v>
      </c>
      <c r="K1276" s="118" t="s">
        <v>17</v>
      </c>
      <c r="L1276" s="122">
        <v>5700</v>
      </c>
      <c r="M1276" s="123">
        <v>361</v>
      </c>
      <c r="N1276" s="121" t="s">
        <v>4405</v>
      </c>
      <c r="O1276" s="71">
        <f t="shared" si="44"/>
        <v>0.2</v>
      </c>
      <c r="P1276" s="71">
        <f>IF(O1276&lt;&gt;"",VLOOKUP($A1276,Sheet4!$A$2:$O$1309,14,FALSE)*100,"")</f>
        <v>1.5365610095873228</v>
      </c>
      <c r="Q1276" s="71">
        <f>IF(P1276&lt;&gt;"",VLOOKUP($A1276,Sheet4!$A$2:$O$1309,15,FALSE)*100,"")</f>
        <v>14.07322453952008</v>
      </c>
      <c r="R1276" s="73" t="str">
        <f t="shared" si="43"/>
        <v>500</v>
      </c>
      <c r="S1276" s="63" t="s">
        <v>4367</v>
      </c>
      <c r="T1276" s="63" t="str">
        <f>IF(ISNA(VLOOKUP(A1276,Sheet1!B$3:C$1266,2,FALSE)=TRUE),"NC",VLOOKUP(A1276,Sheet1!B$3:C$1266,2,FALSE))</f>
        <v>Rural</v>
      </c>
      <c r="U1276" s="66">
        <f>IF(ISNA(VLOOKUP($A1276,Sheet1!$B$3:$AH$1266,Sheet1!E$1+(Sheet1!$A$1-1)*10,FALSE))=TRUE,"---",IF(VLOOKUP($A1276,Sheet1!$B$3:$AH$1266,Sheet1!E$1+(Sheet1!$A$1-1)*10,FALSE)="---","---", (ROUND(VLOOKUP($A1276,Sheet1!$B$3:$AH$1266,Sheet1!E$1+(Sheet1!$A$1-1)*10,FALSE),IF(VLOOKUP($A1276,Sheet1!$B$3:$AH$1266,Sheet1!E$1+(Sheet1!$A$1-1)*10,FALSE)&gt;99999,-3,IF(VLOOKUP($A1276,Sheet1!$B$3:$AH$1266,Sheet1!E$1+(Sheet1!$A$1-1)*10,FALSE)&gt;9999,-2,IF(VLOOKUP($A1276,Sheet1!$B$3:$AH$1266,Sheet1!E$1+(Sheet1!$A$1-1)*10,FALSE)&gt;999,-1,0)))))))</f>
        <v>615</v>
      </c>
      <c r="V1276" s="66">
        <f>IF(ISNA(VLOOKUP($A1276,Sheet1!$B$3:$AH$1266,Sheet1!F$1+(Sheet1!$A$1-1)*10,FALSE))=TRUE,"---",IF(VLOOKUP($A1276,Sheet1!$B$3:$AH$1266,Sheet1!F$1+(Sheet1!$A$1-1)*10,FALSE)="---","---", (ROUND(VLOOKUP($A1276,Sheet1!$B$3:$AH$1266,Sheet1!F$1+(Sheet1!$A$1-1)*10,FALSE),IF(VLOOKUP($A1276,Sheet1!$B$3:$AH$1266,Sheet1!F$1+(Sheet1!$A$1-1)*10,FALSE)&gt;99999,-3,IF(VLOOKUP($A1276,Sheet1!$B$3:$AH$1266,Sheet1!F$1+(Sheet1!$A$1-1)*10,FALSE)&gt;9999,-2,IF(VLOOKUP($A1276,Sheet1!$B$3:$AH$1266,Sheet1!F$1+(Sheet1!$A$1-1)*10,FALSE)&gt;999,-1,0)))))))</f>
        <v>760</v>
      </c>
      <c r="W1276" s="66">
        <f>IF(ISNA(VLOOKUP($A1276,Sheet1!$B$3:$AH$1266,Sheet1!G$1+(Sheet1!$A$1-1)*10,FALSE))=TRUE,"---",IF(VLOOKUP($A1276,Sheet1!$B$3:$AH$1266,Sheet1!G$1+(Sheet1!$A$1-1)*10,FALSE)="---","---", (ROUND(VLOOKUP($A1276,Sheet1!$B$3:$AH$1266,Sheet1!G$1+(Sheet1!$A$1-1)*10,FALSE),IF(VLOOKUP($A1276,Sheet1!$B$3:$AH$1266,Sheet1!G$1+(Sheet1!$A$1-1)*10,FALSE)&gt;99999,-3,IF(VLOOKUP($A1276,Sheet1!$B$3:$AH$1266,Sheet1!G$1+(Sheet1!$A$1-1)*10,FALSE)&gt;9999,-2,IF(VLOOKUP($A1276,Sheet1!$B$3:$AH$1266,Sheet1!G$1+(Sheet1!$A$1-1)*10,FALSE)&gt;999,-1,0)))))))</f>
        <v>968</v>
      </c>
      <c r="X1276" s="66">
        <f>IF(ISNA(VLOOKUP($A1276,Sheet1!$B$3:$AH$1266,Sheet1!H$1+(Sheet1!$A$1-1)*10,FALSE))=TRUE,"---",IF(VLOOKUP($A1276,Sheet1!$B$3:$AH$1266,Sheet1!H$1+(Sheet1!$A$1-1)*10,FALSE)="---","---", (ROUND(VLOOKUP($A1276,Sheet1!$B$3:$AH$1266,Sheet1!H$1+(Sheet1!$A$1-1)*10,FALSE),IF(VLOOKUP($A1276,Sheet1!$B$3:$AH$1266,Sheet1!H$1+(Sheet1!$A$1-1)*10,FALSE)&gt;99999,-3,IF(VLOOKUP($A1276,Sheet1!$B$3:$AH$1266,Sheet1!H$1+(Sheet1!$A$1-1)*10,FALSE)&gt;9999,-2,IF(VLOOKUP($A1276,Sheet1!$B$3:$AH$1266,Sheet1!H$1+(Sheet1!$A$1-1)*10,FALSE)&gt;999,-1,0)))))))</f>
        <v>1590</v>
      </c>
      <c r="Y1276" s="66">
        <f>IF(ISNA(VLOOKUP($A1276,Sheet1!$B$3:$AH$1266,Sheet1!I$1+(Sheet1!$A$1-1)*10,FALSE))=TRUE,"---",IF(VLOOKUP($A1276,Sheet1!$B$3:$AH$1266,Sheet1!I$1+(Sheet1!$A$1-1)*10,FALSE)="---","---", (ROUND(VLOOKUP($A1276,Sheet1!$B$3:$AH$1266,Sheet1!I$1+(Sheet1!$A$1-1)*10,FALSE),IF(VLOOKUP($A1276,Sheet1!$B$3:$AH$1266,Sheet1!I$1+(Sheet1!$A$1-1)*10,FALSE)&gt;99999,-3,IF(VLOOKUP($A1276,Sheet1!$B$3:$AH$1266,Sheet1!I$1+(Sheet1!$A$1-1)*10,FALSE)&gt;9999,-2,IF(VLOOKUP($A1276,Sheet1!$B$3:$AH$1266,Sheet1!I$1+(Sheet1!$A$1-1)*10,FALSE)&gt;999,-1,0)))))))</f>
        <v>2080</v>
      </c>
      <c r="Z1276" s="66">
        <f>IF(ISNA(VLOOKUP($A1276,Sheet1!$B$3:$AH$1266,Sheet1!J$1+(Sheet1!$A$1-1)*10,FALSE))=TRUE,"---",IF(VLOOKUP($A1276,Sheet1!$B$3:$AH$1266,Sheet1!J$1+(Sheet1!$A$1-1)*10,FALSE)="---","---", (ROUND(VLOOKUP($A1276,Sheet1!$B$3:$AH$1266,Sheet1!J$1+(Sheet1!$A$1-1)*10,FALSE),IF(VLOOKUP($A1276,Sheet1!$B$3:$AH$1266,Sheet1!J$1+(Sheet1!$A$1-1)*10,FALSE)&gt;99999,-3,IF(VLOOKUP($A1276,Sheet1!$B$3:$AH$1266,Sheet1!J$1+(Sheet1!$A$1-1)*10,FALSE)&gt;9999,-2,IF(VLOOKUP($A1276,Sheet1!$B$3:$AH$1266,Sheet1!J$1+(Sheet1!$A$1-1)*10,FALSE)&gt;999,-1,0)))))))</f>
        <v>2770</v>
      </c>
      <c r="AA1276" s="66">
        <f>IF(ISNA(VLOOKUP($A1276,Sheet1!$B$3:$AH$1266,Sheet1!K$1+(Sheet1!$A$1-1)*10,FALSE))=TRUE,"---",IF(VLOOKUP($A1276,Sheet1!$B$3:$AH$1266,Sheet1!K$1+(Sheet1!$A$1-1)*10,FALSE)="---","---", (ROUND(VLOOKUP($A1276,Sheet1!$B$3:$AH$1266,Sheet1!K$1+(Sheet1!$A$1-1)*10,FALSE),IF(VLOOKUP($A1276,Sheet1!$B$3:$AH$1266,Sheet1!K$1+(Sheet1!$A$1-1)*10,FALSE)&gt;99999,-3,IF(VLOOKUP($A1276,Sheet1!$B$3:$AH$1266,Sheet1!K$1+(Sheet1!$A$1-1)*10,FALSE)&gt;9999,-2,IF(VLOOKUP($A1276,Sheet1!$B$3:$AH$1266,Sheet1!K$1+(Sheet1!$A$1-1)*10,FALSE)&gt;999,-1,0)))))))</f>
        <v>3360</v>
      </c>
      <c r="AB1276" s="66">
        <f>IF(ISNA(VLOOKUP($A1276,Sheet1!$B$3:$AH$1266,Sheet1!L$1+(Sheet1!$A$1-1)*10,FALSE))=TRUE,"---",IF(VLOOKUP($A1276,Sheet1!$B$3:$AH$1266,Sheet1!L$1+(Sheet1!$A$1-1)*10,FALSE)="---","---", (ROUND(VLOOKUP($A1276,Sheet1!$B$3:$AH$1266,Sheet1!L$1+(Sheet1!$A$1-1)*10,FALSE),IF(VLOOKUP($A1276,Sheet1!$B$3:$AH$1266,Sheet1!L$1+(Sheet1!$A$1-1)*10,FALSE)&gt;99999,-3,IF(VLOOKUP($A1276,Sheet1!$B$3:$AH$1266,Sheet1!L$1+(Sheet1!$A$1-1)*10,FALSE)&gt;9999,-2,IF(VLOOKUP($A1276,Sheet1!$B$3:$AH$1266,Sheet1!L$1+(Sheet1!$A$1-1)*10,FALSE)&gt;999,-1,0)))))))</f>
        <v>3970</v>
      </c>
      <c r="AC1276" s="66">
        <f>IF(ISNA(VLOOKUP($A1276,Sheet1!$B$3:$AH$1266,Sheet1!M$1+(Sheet1!$A$1-1)*10,FALSE))=TRUE,"---",IF(VLOOKUP($A1276,Sheet1!$B$3:$AH$1266,Sheet1!M$1+(Sheet1!$A$1-1)*10,FALSE)="---","---", (ROUND(VLOOKUP($A1276,Sheet1!$B$3:$AH$1266,Sheet1!M$1+(Sheet1!$A$1-1)*10,FALSE),IF(VLOOKUP($A1276,Sheet1!$B$3:$AH$1266,Sheet1!M$1+(Sheet1!$A$1-1)*10,FALSE)&gt;99999,-3,IF(VLOOKUP($A1276,Sheet1!$B$3:$AH$1266,Sheet1!M$1+(Sheet1!$A$1-1)*10,FALSE)&gt;9999,-2,IF(VLOOKUP($A1276,Sheet1!$B$3:$AH$1266,Sheet1!M$1+(Sheet1!$A$1-1)*10,FALSE)&gt;999,-1,0)))))))</f>
        <v>4620</v>
      </c>
      <c r="AD1276" s="66">
        <f>IF(ISNA(VLOOKUP($A1276,Sheet1!$B$3:$AH$1266,Sheet1!N$1+(Sheet1!$A$1-1)*10,FALSE))=TRUE,"---",IF(VLOOKUP($A1276,Sheet1!$B$3:$AH$1266,Sheet1!N$1+(Sheet1!$A$1-1)*10,FALSE)="---","---", (ROUND(VLOOKUP($A1276,Sheet1!$B$3:$AH$1266,Sheet1!N$1+(Sheet1!$A$1-1)*10,FALSE),IF(VLOOKUP($A1276,Sheet1!$B$3:$AH$1266,Sheet1!N$1+(Sheet1!$A$1-1)*10,FALSE)&gt;99999,-3,IF(VLOOKUP($A1276,Sheet1!$B$3:$AH$1266,Sheet1!N$1+(Sheet1!$A$1-1)*10,FALSE)&gt;9999,-2,IF(VLOOKUP($A1276,Sheet1!$B$3:$AH$1266,Sheet1!N$1+(Sheet1!$A$1-1)*10,FALSE)&gt;999,-1,0)))))))</f>
        <v>5560</v>
      </c>
    </row>
    <row r="1277" spans="1:30" ht="25.5" customHeight="1" x14ac:dyDescent="0.25">
      <c r="A1277" s="125" t="s">
        <v>1889</v>
      </c>
      <c r="B1277" s="138" t="s">
        <v>1890</v>
      </c>
      <c r="C1277" s="125">
        <v>422833</v>
      </c>
      <c r="D1277" s="125">
        <v>791030</v>
      </c>
      <c r="E1277" s="70" t="s">
        <v>3023</v>
      </c>
      <c r="F1277" s="139" t="s">
        <v>4405</v>
      </c>
      <c r="G1277" s="127" t="s">
        <v>160</v>
      </c>
      <c r="H1277" s="128">
        <v>2.42</v>
      </c>
      <c r="I1277" s="112">
        <v>14773</v>
      </c>
      <c r="J1277" s="140" t="s">
        <v>4405</v>
      </c>
      <c r="K1277" s="127" t="s">
        <v>17</v>
      </c>
      <c r="L1277" s="115">
        <v>1180</v>
      </c>
      <c r="M1277" s="116">
        <v>488</v>
      </c>
      <c r="N1277" s="114" t="s">
        <v>4405</v>
      </c>
      <c r="O1277" s="68">
        <f t="shared" si="44"/>
        <v>0.41936522802937898</v>
      </c>
      <c r="P1277" s="68">
        <f>IF(O1277&lt;&gt;"",VLOOKUP($A1277,Sheet4!$A$2:$O$1309,14,FALSE)*100,"")</f>
        <v>1.6581210434057247</v>
      </c>
      <c r="Q1277" s="68">
        <f>IF(P1277&lt;&gt;"",VLOOKUP($A1277,Sheet4!$A$2:$O$1309,15,FALSE)*100,"")</f>
        <v>15.106682629412083</v>
      </c>
      <c r="R1277" s="74" t="str">
        <f t="shared" si="43"/>
        <v>&gt;200,  &lt;500</v>
      </c>
      <c r="S1277" s="64" t="s">
        <v>4367</v>
      </c>
      <c r="T1277" s="64" t="str">
        <f>IF(ISNA(VLOOKUP(A1277,Sheet1!B$3:C$1266,2,FALSE)=TRUE),"NC",VLOOKUP(A1277,Sheet1!B$3:C$1266,2,FALSE))</f>
        <v>Rural</v>
      </c>
      <c r="U1277" s="65">
        <f>IF(ISNA(VLOOKUP($A1277,Sheet1!$B$3:$AH$1266,Sheet1!E$1+(Sheet1!$A$1-1)*10,FALSE))=TRUE,"---",IF(VLOOKUP($A1277,Sheet1!$B$3:$AH$1266,Sheet1!E$1+(Sheet1!$A$1-1)*10,FALSE)="---","---", (ROUND(VLOOKUP($A1277,Sheet1!$B$3:$AH$1266,Sheet1!E$1+(Sheet1!$A$1-1)*10,FALSE),IF(VLOOKUP($A1277,Sheet1!$B$3:$AH$1266,Sheet1!E$1+(Sheet1!$A$1-1)*10,FALSE)&gt;99999,-3,IF(VLOOKUP($A1277,Sheet1!$B$3:$AH$1266,Sheet1!E$1+(Sheet1!$A$1-1)*10,FALSE)&gt;9999,-2,IF(VLOOKUP($A1277,Sheet1!$B$3:$AH$1266,Sheet1!E$1+(Sheet1!$A$1-1)*10,FALSE)&gt;999,-1,0)))))))</f>
        <v>124</v>
      </c>
      <c r="V1277" s="65">
        <f>IF(ISNA(VLOOKUP($A1277,Sheet1!$B$3:$AH$1266,Sheet1!F$1+(Sheet1!$A$1-1)*10,FALSE))=TRUE,"---",IF(VLOOKUP($A1277,Sheet1!$B$3:$AH$1266,Sheet1!F$1+(Sheet1!$A$1-1)*10,FALSE)="---","---", (ROUND(VLOOKUP($A1277,Sheet1!$B$3:$AH$1266,Sheet1!F$1+(Sheet1!$A$1-1)*10,FALSE),IF(VLOOKUP($A1277,Sheet1!$B$3:$AH$1266,Sheet1!F$1+(Sheet1!$A$1-1)*10,FALSE)&gt;99999,-3,IF(VLOOKUP($A1277,Sheet1!$B$3:$AH$1266,Sheet1!F$1+(Sheet1!$A$1-1)*10,FALSE)&gt;9999,-2,IF(VLOOKUP($A1277,Sheet1!$B$3:$AH$1266,Sheet1!F$1+(Sheet1!$A$1-1)*10,FALSE)&gt;999,-1,0)))))))</f>
        <v>157</v>
      </c>
      <c r="W1277" s="65">
        <f>IF(ISNA(VLOOKUP($A1277,Sheet1!$B$3:$AH$1266,Sheet1!G$1+(Sheet1!$A$1-1)*10,FALSE))=TRUE,"---",IF(VLOOKUP($A1277,Sheet1!$B$3:$AH$1266,Sheet1!G$1+(Sheet1!$A$1-1)*10,FALSE)="---","---", (ROUND(VLOOKUP($A1277,Sheet1!$B$3:$AH$1266,Sheet1!G$1+(Sheet1!$A$1-1)*10,FALSE),IF(VLOOKUP($A1277,Sheet1!$B$3:$AH$1266,Sheet1!G$1+(Sheet1!$A$1-1)*10,FALSE)&gt;99999,-3,IF(VLOOKUP($A1277,Sheet1!$B$3:$AH$1266,Sheet1!G$1+(Sheet1!$A$1-1)*10,FALSE)&gt;9999,-2,IF(VLOOKUP($A1277,Sheet1!$B$3:$AH$1266,Sheet1!G$1+(Sheet1!$A$1-1)*10,FALSE)&gt;999,-1,0)))))))</f>
        <v>206</v>
      </c>
      <c r="X1277" s="65">
        <f>IF(ISNA(VLOOKUP($A1277,Sheet1!$B$3:$AH$1266,Sheet1!H$1+(Sheet1!$A$1-1)*10,FALSE))=TRUE,"---",IF(VLOOKUP($A1277,Sheet1!$B$3:$AH$1266,Sheet1!H$1+(Sheet1!$A$1-1)*10,FALSE)="---","---", (ROUND(VLOOKUP($A1277,Sheet1!$B$3:$AH$1266,Sheet1!H$1+(Sheet1!$A$1-1)*10,FALSE),IF(VLOOKUP($A1277,Sheet1!$B$3:$AH$1266,Sheet1!H$1+(Sheet1!$A$1-1)*10,FALSE)&gt;99999,-3,IF(VLOOKUP($A1277,Sheet1!$B$3:$AH$1266,Sheet1!H$1+(Sheet1!$A$1-1)*10,FALSE)&gt;9999,-2,IF(VLOOKUP($A1277,Sheet1!$B$3:$AH$1266,Sheet1!H$1+(Sheet1!$A$1-1)*10,FALSE)&gt;999,-1,0)))))))</f>
        <v>356</v>
      </c>
      <c r="Y1277" s="65">
        <f>IF(ISNA(VLOOKUP($A1277,Sheet1!$B$3:$AH$1266,Sheet1!I$1+(Sheet1!$A$1-1)*10,FALSE))=TRUE,"---",IF(VLOOKUP($A1277,Sheet1!$B$3:$AH$1266,Sheet1!I$1+(Sheet1!$A$1-1)*10,FALSE)="---","---", (ROUND(VLOOKUP($A1277,Sheet1!$B$3:$AH$1266,Sheet1!I$1+(Sheet1!$A$1-1)*10,FALSE),IF(VLOOKUP($A1277,Sheet1!$B$3:$AH$1266,Sheet1!I$1+(Sheet1!$A$1-1)*10,FALSE)&gt;99999,-3,IF(VLOOKUP($A1277,Sheet1!$B$3:$AH$1266,Sheet1!I$1+(Sheet1!$A$1-1)*10,FALSE)&gt;9999,-2,IF(VLOOKUP($A1277,Sheet1!$B$3:$AH$1266,Sheet1!I$1+(Sheet1!$A$1-1)*10,FALSE)&gt;999,-1,0)))))))</f>
        <v>478</v>
      </c>
      <c r="Z1277" s="65">
        <f>IF(ISNA(VLOOKUP($A1277,Sheet1!$B$3:$AH$1266,Sheet1!J$1+(Sheet1!$A$1-1)*10,FALSE))=TRUE,"---",IF(VLOOKUP($A1277,Sheet1!$B$3:$AH$1266,Sheet1!J$1+(Sheet1!$A$1-1)*10,FALSE)="---","---", (ROUND(VLOOKUP($A1277,Sheet1!$B$3:$AH$1266,Sheet1!J$1+(Sheet1!$A$1-1)*10,FALSE),IF(VLOOKUP($A1277,Sheet1!$B$3:$AH$1266,Sheet1!J$1+(Sheet1!$A$1-1)*10,FALSE)&gt;99999,-3,IF(VLOOKUP($A1277,Sheet1!$B$3:$AH$1266,Sheet1!J$1+(Sheet1!$A$1-1)*10,FALSE)&gt;9999,-2,IF(VLOOKUP($A1277,Sheet1!$B$3:$AH$1266,Sheet1!J$1+(Sheet1!$A$1-1)*10,FALSE)&gt;999,-1,0)))))))</f>
        <v>649</v>
      </c>
      <c r="AA1277" s="65">
        <f>IF(ISNA(VLOOKUP($A1277,Sheet1!$B$3:$AH$1266,Sheet1!K$1+(Sheet1!$A$1-1)*10,FALSE))=TRUE,"---",IF(VLOOKUP($A1277,Sheet1!$B$3:$AH$1266,Sheet1!K$1+(Sheet1!$A$1-1)*10,FALSE)="---","---", (ROUND(VLOOKUP($A1277,Sheet1!$B$3:$AH$1266,Sheet1!K$1+(Sheet1!$A$1-1)*10,FALSE),IF(VLOOKUP($A1277,Sheet1!$B$3:$AH$1266,Sheet1!K$1+(Sheet1!$A$1-1)*10,FALSE)&gt;99999,-3,IF(VLOOKUP($A1277,Sheet1!$B$3:$AH$1266,Sheet1!K$1+(Sheet1!$A$1-1)*10,FALSE)&gt;9999,-2,IF(VLOOKUP($A1277,Sheet1!$B$3:$AH$1266,Sheet1!K$1+(Sheet1!$A$1-1)*10,FALSE)&gt;999,-1,0)))))))</f>
        <v>800</v>
      </c>
      <c r="AB1277" s="65">
        <f>IF(ISNA(VLOOKUP($A1277,Sheet1!$B$3:$AH$1266,Sheet1!L$1+(Sheet1!$A$1-1)*10,FALSE))=TRUE,"---",IF(VLOOKUP($A1277,Sheet1!$B$3:$AH$1266,Sheet1!L$1+(Sheet1!$A$1-1)*10,FALSE)="---","---", (ROUND(VLOOKUP($A1277,Sheet1!$B$3:$AH$1266,Sheet1!L$1+(Sheet1!$A$1-1)*10,FALSE),IF(VLOOKUP($A1277,Sheet1!$B$3:$AH$1266,Sheet1!L$1+(Sheet1!$A$1-1)*10,FALSE)&gt;99999,-3,IF(VLOOKUP($A1277,Sheet1!$B$3:$AH$1266,Sheet1!L$1+(Sheet1!$A$1-1)*10,FALSE)&gt;9999,-2,IF(VLOOKUP($A1277,Sheet1!$B$3:$AH$1266,Sheet1!L$1+(Sheet1!$A$1-1)*10,FALSE)&gt;999,-1,0)))))))</f>
        <v>954</v>
      </c>
      <c r="AC1277" s="65">
        <f>IF(ISNA(VLOOKUP($A1277,Sheet1!$B$3:$AH$1266,Sheet1!M$1+(Sheet1!$A$1-1)*10,FALSE))=TRUE,"---",IF(VLOOKUP($A1277,Sheet1!$B$3:$AH$1266,Sheet1!M$1+(Sheet1!$A$1-1)*10,FALSE)="---","---", (ROUND(VLOOKUP($A1277,Sheet1!$B$3:$AH$1266,Sheet1!M$1+(Sheet1!$A$1-1)*10,FALSE),IF(VLOOKUP($A1277,Sheet1!$B$3:$AH$1266,Sheet1!M$1+(Sheet1!$A$1-1)*10,FALSE)&gt;99999,-3,IF(VLOOKUP($A1277,Sheet1!$B$3:$AH$1266,Sheet1!M$1+(Sheet1!$A$1-1)*10,FALSE)&gt;9999,-2,IF(VLOOKUP($A1277,Sheet1!$B$3:$AH$1266,Sheet1!M$1+(Sheet1!$A$1-1)*10,FALSE)&gt;999,-1,0)))))))</f>
        <v>1120</v>
      </c>
      <c r="AD1277" s="65">
        <f>IF(ISNA(VLOOKUP($A1277,Sheet1!$B$3:$AH$1266,Sheet1!N$1+(Sheet1!$A$1-1)*10,FALSE))=TRUE,"---",IF(VLOOKUP($A1277,Sheet1!$B$3:$AH$1266,Sheet1!N$1+(Sheet1!$A$1-1)*10,FALSE)="---","---", (ROUND(VLOOKUP($A1277,Sheet1!$B$3:$AH$1266,Sheet1!N$1+(Sheet1!$A$1-1)*10,FALSE),IF(VLOOKUP($A1277,Sheet1!$B$3:$AH$1266,Sheet1!N$1+(Sheet1!$A$1-1)*10,FALSE)&gt;99999,-3,IF(VLOOKUP($A1277,Sheet1!$B$3:$AH$1266,Sheet1!N$1+(Sheet1!$A$1-1)*10,FALSE)&gt;9999,-2,IF(VLOOKUP($A1277,Sheet1!$B$3:$AH$1266,Sheet1!N$1+(Sheet1!$A$1-1)*10,FALSE)&gt;999,-1,0)))))))</f>
        <v>1360</v>
      </c>
    </row>
    <row r="1278" spans="1:30" ht="25.5" customHeight="1" x14ac:dyDescent="0.25">
      <c r="A1278" s="133" t="s">
        <v>1891</v>
      </c>
      <c r="B1278" s="141" t="s">
        <v>1892</v>
      </c>
      <c r="C1278" s="133">
        <v>422812</v>
      </c>
      <c r="D1278" s="133">
        <v>790806</v>
      </c>
      <c r="E1278" s="67" t="s">
        <v>3023</v>
      </c>
      <c r="F1278" s="117" t="s">
        <v>4816</v>
      </c>
      <c r="G1278" s="118" t="s">
        <v>286</v>
      </c>
      <c r="H1278" s="136">
        <v>1.02</v>
      </c>
      <c r="I1278" s="119">
        <v>31625</v>
      </c>
      <c r="J1278" s="120">
        <v>17.45</v>
      </c>
      <c r="K1278" s="121" t="s">
        <v>4405</v>
      </c>
      <c r="L1278" s="122">
        <v>480</v>
      </c>
      <c r="M1278" s="123">
        <v>471</v>
      </c>
      <c r="N1278" s="121" t="s">
        <v>4405</v>
      </c>
      <c r="O1278" s="71" t="s">
        <v>4405</v>
      </c>
      <c r="P1278" s="71" t="s">
        <v>4405</v>
      </c>
      <c r="Q1278" s="71" t="s">
        <v>4405</v>
      </c>
      <c r="R1278" s="73" t="s">
        <v>4405</v>
      </c>
      <c r="S1278" s="63" t="s">
        <v>4367</v>
      </c>
      <c r="T1278" s="63" t="str">
        <f>IF(ISNA(VLOOKUP(A1278,Sheet1!B$3:C$1266,2,FALSE)=TRUE),"NC",VLOOKUP(A1278,Sheet1!B$3:C$1266,2,FALSE))</f>
        <v>NC</v>
      </c>
      <c r="U1278" s="66" t="str">
        <f>IF(ISNA(VLOOKUP($A1278,Sheet1!$B$3:$AH$1266,Sheet1!E$1+(Sheet1!$A$1-1)*10,FALSE))=TRUE,"---",IF(VLOOKUP($A1278,Sheet1!$B$3:$AH$1266,Sheet1!E$1+(Sheet1!$A$1-1)*10,FALSE)="---","---", (ROUND(VLOOKUP($A1278,Sheet1!$B$3:$AH$1266,Sheet1!E$1+(Sheet1!$A$1-1)*10,FALSE),IF(VLOOKUP($A1278,Sheet1!$B$3:$AH$1266,Sheet1!E$1+(Sheet1!$A$1-1)*10,FALSE)&gt;99999,-3,IF(VLOOKUP($A1278,Sheet1!$B$3:$AH$1266,Sheet1!E$1+(Sheet1!$A$1-1)*10,FALSE)&gt;9999,-2,IF(VLOOKUP($A1278,Sheet1!$B$3:$AH$1266,Sheet1!E$1+(Sheet1!$A$1-1)*10,FALSE)&gt;999,-1,0)))))))</f>
        <v>---</v>
      </c>
      <c r="V1278" s="66" t="str">
        <f>IF(ISNA(VLOOKUP($A1278,Sheet1!$B$3:$AH$1266,Sheet1!F$1+(Sheet1!$A$1-1)*10,FALSE))=TRUE,"---",IF(VLOOKUP($A1278,Sheet1!$B$3:$AH$1266,Sheet1!F$1+(Sheet1!$A$1-1)*10,FALSE)="---","---", (ROUND(VLOOKUP($A1278,Sheet1!$B$3:$AH$1266,Sheet1!F$1+(Sheet1!$A$1-1)*10,FALSE),IF(VLOOKUP($A1278,Sheet1!$B$3:$AH$1266,Sheet1!F$1+(Sheet1!$A$1-1)*10,FALSE)&gt;99999,-3,IF(VLOOKUP($A1278,Sheet1!$B$3:$AH$1266,Sheet1!F$1+(Sheet1!$A$1-1)*10,FALSE)&gt;9999,-2,IF(VLOOKUP($A1278,Sheet1!$B$3:$AH$1266,Sheet1!F$1+(Sheet1!$A$1-1)*10,FALSE)&gt;999,-1,0)))))))</f>
        <v>---</v>
      </c>
      <c r="W1278" s="66" t="str">
        <f>IF(ISNA(VLOOKUP($A1278,Sheet1!$B$3:$AH$1266,Sheet1!G$1+(Sheet1!$A$1-1)*10,FALSE))=TRUE,"---",IF(VLOOKUP($A1278,Sheet1!$B$3:$AH$1266,Sheet1!G$1+(Sheet1!$A$1-1)*10,FALSE)="---","---", (ROUND(VLOOKUP($A1278,Sheet1!$B$3:$AH$1266,Sheet1!G$1+(Sheet1!$A$1-1)*10,FALSE),IF(VLOOKUP($A1278,Sheet1!$B$3:$AH$1266,Sheet1!G$1+(Sheet1!$A$1-1)*10,FALSE)&gt;99999,-3,IF(VLOOKUP($A1278,Sheet1!$B$3:$AH$1266,Sheet1!G$1+(Sheet1!$A$1-1)*10,FALSE)&gt;9999,-2,IF(VLOOKUP($A1278,Sheet1!$B$3:$AH$1266,Sheet1!G$1+(Sheet1!$A$1-1)*10,FALSE)&gt;999,-1,0)))))))</f>
        <v>---</v>
      </c>
      <c r="X1278" s="66" t="str">
        <f>IF(ISNA(VLOOKUP($A1278,Sheet1!$B$3:$AH$1266,Sheet1!H$1+(Sheet1!$A$1-1)*10,FALSE))=TRUE,"---",IF(VLOOKUP($A1278,Sheet1!$B$3:$AH$1266,Sheet1!H$1+(Sheet1!$A$1-1)*10,FALSE)="---","---", (ROUND(VLOOKUP($A1278,Sheet1!$B$3:$AH$1266,Sheet1!H$1+(Sheet1!$A$1-1)*10,FALSE),IF(VLOOKUP($A1278,Sheet1!$B$3:$AH$1266,Sheet1!H$1+(Sheet1!$A$1-1)*10,FALSE)&gt;99999,-3,IF(VLOOKUP($A1278,Sheet1!$B$3:$AH$1266,Sheet1!H$1+(Sheet1!$A$1-1)*10,FALSE)&gt;9999,-2,IF(VLOOKUP($A1278,Sheet1!$B$3:$AH$1266,Sheet1!H$1+(Sheet1!$A$1-1)*10,FALSE)&gt;999,-1,0)))))))</f>
        <v>---</v>
      </c>
      <c r="Y1278" s="66" t="str">
        <f>IF(ISNA(VLOOKUP($A1278,Sheet1!$B$3:$AH$1266,Sheet1!I$1+(Sheet1!$A$1-1)*10,FALSE))=TRUE,"---",IF(VLOOKUP($A1278,Sheet1!$B$3:$AH$1266,Sheet1!I$1+(Sheet1!$A$1-1)*10,FALSE)="---","---", (ROUND(VLOOKUP($A1278,Sheet1!$B$3:$AH$1266,Sheet1!I$1+(Sheet1!$A$1-1)*10,FALSE),IF(VLOOKUP($A1278,Sheet1!$B$3:$AH$1266,Sheet1!I$1+(Sheet1!$A$1-1)*10,FALSE)&gt;99999,-3,IF(VLOOKUP($A1278,Sheet1!$B$3:$AH$1266,Sheet1!I$1+(Sheet1!$A$1-1)*10,FALSE)&gt;9999,-2,IF(VLOOKUP($A1278,Sheet1!$B$3:$AH$1266,Sheet1!I$1+(Sheet1!$A$1-1)*10,FALSE)&gt;999,-1,0)))))))</f>
        <v>---</v>
      </c>
      <c r="Z1278" s="66" t="str">
        <f>IF(ISNA(VLOOKUP($A1278,Sheet1!$B$3:$AH$1266,Sheet1!J$1+(Sheet1!$A$1-1)*10,FALSE))=TRUE,"---",IF(VLOOKUP($A1278,Sheet1!$B$3:$AH$1266,Sheet1!J$1+(Sheet1!$A$1-1)*10,FALSE)="---","---", (ROUND(VLOOKUP($A1278,Sheet1!$B$3:$AH$1266,Sheet1!J$1+(Sheet1!$A$1-1)*10,FALSE),IF(VLOOKUP($A1278,Sheet1!$B$3:$AH$1266,Sheet1!J$1+(Sheet1!$A$1-1)*10,FALSE)&gt;99999,-3,IF(VLOOKUP($A1278,Sheet1!$B$3:$AH$1266,Sheet1!J$1+(Sheet1!$A$1-1)*10,FALSE)&gt;9999,-2,IF(VLOOKUP($A1278,Sheet1!$B$3:$AH$1266,Sheet1!J$1+(Sheet1!$A$1-1)*10,FALSE)&gt;999,-1,0)))))))</f>
        <v>---</v>
      </c>
      <c r="AA1278" s="66" t="str">
        <f>IF(ISNA(VLOOKUP($A1278,Sheet1!$B$3:$AH$1266,Sheet1!K$1+(Sheet1!$A$1-1)*10,FALSE))=TRUE,"---",IF(VLOOKUP($A1278,Sheet1!$B$3:$AH$1266,Sheet1!K$1+(Sheet1!$A$1-1)*10,FALSE)="---","---", (ROUND(VLOOKUP($A1278,Sheet1!$B$3:$AH$1266,Sheet1!K$1+(Sheet1!$A$1-1)*10,FALSE),IF(VLOOKUP($A1278,Sheet1!$B$3:$AH$1266,Sheet1!K$1+(Sheet1!$A$1-1)*10,FALSE)&gt;99999,-3,IF(VLOOKUP($A1278,Sheet1!$B$3:$AH$1266,Sheet1!K$1+(Sheet1!$A$1-1)*10,FALSE)&gt;9999,-2,IF(VLOOKUP($A1278,Sheet1!$B$3:$AH$1266,Sheet1!K$1+(Sheet1!$A$1-1)*10,FALSE)&gt;999,-1,0)))))))</f>
        <v>---</v>
      </c>
      <c r="AB1278" s="66" t="str">
        <f>IF(ISNA(VLOOKUP($A1278,Sheet1!$B$3:$AH$1266,Sheet1!L$1+(Sheet1!$A$1-1)*10,FALSE))=TRUE,"---",IF(VLOOKUP($A1278,Sheet1!$B$3:$AH$1266,Sheet1!L$1+(Sheet1!$A$1-1)*10,FALSE)="---","---", (ROUND(VLOOKUP($A1278,Sheet1!$B$3:$AH$1266,Sheet1!L$1+(Sheet1!$A$1-1)*10,FALSE),IF(VLOOKUP($A1278,Sheet1!$B$3:$AH$1266,Sheet1!L$1+(Sheet1!$A$1-1)*10,FALSE)&gt;99999,-3,IF(VLOOKUP($A1278,Sheet1!$B$3:$AH$1266,Sheet1!L$1+(Sheet1!$A$1-1)*10,FALSE)&gt;9999,-2,IF(VLOOKUP($A1278,Sheet1!$B$3:$AH$1266,Sheet1!L$1+(Sheet1!$A$1-1)*10,FALSE)&gt;999,-1,0)))))))</f>
        <v>---</v>
      </c>
      <c r="AC1278" s="66" t="str">
        <f>IF(ISNA(VLOOKUP($A1278,Sheet1!$B$3:$AH$1266,Sheet1!M$1+(Sheet1!$A$1-1)*10,FALSE))=TRUE,"---",IF(VLOOKUP($A1278,Sheet1!$B$3:$AH$1266,Sheet1!M$1+(Sheet1!$A$1-1)*10,FALSE)="---","---", (ROUND(VLOOKUP($A1278,Sheet1!$B$3:$AH$1266,Sheet1!M$1+(Sheet1!$A$1-1)*10,FALSE),IF(VLOOKUP($A1278,Sheet1!$B$3:$AH$1266,Sheet1!M$1+(Sheet1!$A$1-1)*10,FALSE)&gt;99999,-3,IF(VLOOKUP($A1278,Sheet1!$B$3:$AH$1266,Sheet1!M$1+(Sheet1!$A$1-1)*10,FALSE)&gt;9999,-2,IF(VLOOKUP($A1278,Sheet1!$B$3:$AH$1266,Sheet1!M$1+(Sheet1!$A$1-1)*10,FALSE)&gt;999,-1,0)))))))</f>
        <v>---</v>
      </c>
      <c r="AD1278" s="66" t="str">
        <f>IF(ISNA(VLOOKUP($A1278,Sheet1!$B$3:$AH$1266,Sheet1!N$1+(Sheet1!$A$1-1)*10,FALSE))=TRUE,"---",IF(VLOOKUP($A1278,Sheet1!$B$3:$AH$1266,Sheet1!N$1+(Sheet1!$A$1-1)*10,FALSE)="---","---", (ROUND(VLOOKUP($A1278,Sheet1!$B$3:$AH$1266,Sheet1!N$1+(Sheet1!$A$1-1)*10,FALSE),IF(VLOOKUP($A1278,Sheet1!$B$3:$AH$1266,Sheet1!N$1+(Sheet1!$A$1-1)*10,FALSE)&gt;99999,-3,IF(VLOOKUP($A1278,Sheet1!$B$3:$AH$1266,Sheet1!N$1+(Sheet1!$A$1-1)*10,FALSE)&gt;9999,-2,IF(VLOOKUP($A1278,Sheet1!$B$3:$AH$1266,Sheet1!N$1+(Sheet1!$A$1-1)*10,FALSE)&gt;999,-1,0)))))))</f>
        <v>---</v>
      </c>
    </row>
    <row r="1279" spans="1:30" ht="25.5" customHeight="1" x14ac:dyDescent="0.25">
      <c r="A1279" s="303" t="s">
        <v>1893</v>
      </c>
      <c r="B1279" s="330" t="s">
        <v>1894</v>
      </c>
      <c r="C1279" s="303">
        <v>423213</v>
      </c>
      <c r="D1279" s="303">
        <v>782727</v>
      </c>
      <c r="E1279" s="307" t="s">
        <v>3060</v>
      </c>
      <c r="F1279" s="342" t="s">
        <v>4550</v>
      </c>
      <c r="G1279" s="318" t="s">
        <v>31</v>
      </c>
      <c r="H1279" s="430">
        <v>79</v>
      </c>
      <c r="I1279" s="112">
        <v>918</v>
      </c>
      <c r="J1279" s="140" t="s">
        <v>4405</v>
      </c>
      <c r="K1279" s="127" t="s">
        <v>17</v>
      </c>
      <c r="L1279" s="149">
        <v>27000</v>
      </c>
      <c r="M1279" s="116">
        <v>342</v>
      </c>
      <c r="N1279" s="127" t="s">
        <v>14</v>
      </c>
      <c r="O1279" s="68" t="str">
        <f t="shared" si="44"/>
        <v>&lt;0.2</v>
      </c>
      <c r="P1279" s="68">
        <f>IF(O1279&lt;&gt;"",VLOOKUP($A1279,Sheet4!$A$2:$O$1309,14,FALSE)*100,"")</f>
        <v>1.5365610095873228</v>
      </c>
      <c r="Q1279" s="68">
        <f>IF(P1279&lt;&gt;"",VLOOKUP($A1279,Sheet4!$A$2:$O$1309,15,FALSE)*100,"")</f>
        <v>14.07322453952008</v>
      </c>
      <c r="R1279" s="74" t="str">
        <f t="shared" si="43"/>
        <v>&gt;500</v>
      </c>
      <c r="S1279" s="356" t="s">
        <v>4367</v>
      </c>
      <c r="T1279" s="356" t="str">
        <f>IF(ISNA(VLOOKUP(A1279,Sheet1!B$3:C$1266,2,FALSE)=TRUE),"NC",VLOOKUP(A1279,Sheet1!B$3:C$1266,2,FALSE))</f>
        <v>Rural</v>
      </c>
      <c r="U1279" s="392">
        <f>IF(ISNA(VLOOKUP($A1279,Sheet1!$B$3:$AH$1266,Sheet1!E$1+(Sheet1!$A$1-1)*10,FALSE))=TRUE,"---",IF(VLOOKUP($A1279,Sheet1!$B$3:$AH$1266,Sheet1!E$1+(Sheet1!$A$1-1)*10,FALSE)="---","---", (ROUND(VLOOKUP($A1279,Sheet1!$B$3:$AH$1266,Sheet1!E$1+(Sheet1!$A$1-1)*10,FALSE),IF(VLOOKUP($A1279,Sheet1!$B$3:$AH$1266,Sheet1!E$1+(Sheet1!$A$1-1)*10,FALSE)&gt;99999,-3,IF(VLOOKUP($A1279,Sheet1!$B$3:$AH$1266,Sheet1!E$1+(Sheet1!$A$1-1)*10,FALSE)&gt;9999,-2,IF(VLOOKUP($A1279,Sheet1!$B$3:$AH$1266,Sheet1!E$1+(Sheet1!$A$1-1)*10,FALSE)&gt;999,-1,0)))))))</f>
        <v>1810</v>
      </c>
      <c r="V1279" s="392">
        <f>IF(ISNA(VLOOKUP($A1279,Sheet1!$B$3:$AH$1266,Sheet1!F$1+(Sheet1!$A$1-1)*10,FALSE))=TRUE,"---",IF(VLOOKUP($A1279,Sheet1!$B$3:$AH$1266,Sheet1!F$1+(Sheet1!$A$1-1)*10,FALSE)="---","---", (ROUND(VLOOKUP($A1279,Sheet1!$B$3:$AH$1266,Sheet1!F$1+(Sheet1!$A$1-1)*10,FALSE),IF(VLOOKUP($A1279,Sheet1!$B$3:$AH$1266,Sheet1!F$1+(Sheet1!$A$1-1)*10,FALSE)&gt;99999,-3,IF(VLOOKUP($A1279,Sheet1!$B$3:$AH$1266,Sheet1!F$1+(Sheet1!$A$1-1)*10,FALSE)&gt;9999,-2,IF(VLOOKUP($A1279,Sheet1!$B$3:$AH$1266,Sheet1!F$1+(Sheet1!$A$1-1)*10,FALSE)&gt;999,-1,0)))))))</f>
        <v>2120</v>
      </c>
      <c r="W1279" s="392">
        <f>IF(ISNA(VLOOKUP($A1279,Sheet1!$B$3:$AH$1266,Sheet1!G$1+(Sheet1!$A$1-1)*10,FALSE))=TRUE,"---",IF(VLOOKUP($A1279,Sheet1!$B$3:$AH$1266,Sheet1!G$1+(Sheet1!$A$1-1)*10,FALSE)="---","---", (ROUND(VLOOKUP($A1279,Sheet1!$B$3:$AH$1266,Sheet1!G$1+(Sheet1!$A$1-1)*10,FALSE),IF(VLOOKUP($A1279,Sheet1!$B$3:$AH$1266,Sheet1!G$1+(Sheet1!$A$1-1)*10,FALSE)&gt;99999,-3,IF(VLOOKUP($A1279,Sheet1!$B$3:$AH$1266,Sheet1!G$1+(Sheet1!$A$1-1)*10,FALSE)&gt;9999,-2,IF(VLOOKUP($A1279,Sheet1!$B$3:$AH$1266,Sheet1!G$1+(Sheet1!$A$1-1)*10,FALSE)&gt;999,-1,0)))))))</f>
        <v>2560</v>
      </c>
      <c r="X1279" s="392">
        <f>IF(ISNA(VLOOKUP($A1279,Sheet1!$B$3:$AH$1266,Sheet1!H$1+(Sheet1!$A$1-1)*10,FALSE))=TRUE,"---",IF(VLOOKUP($A1279,Sheet1!$B$3:$AH$1266,Sheet1!H$1+(Sheet1!$A$1-1)*10,FALSE)="---","---", (ROUND(VLOOKUP($A1279,Sheet1!$B$3:$AH$1266,Sheet1!H$1+(Sheet1!$A$1-1)*10,FALSE),IF(VLOOKUP($A1279,Sheet1!$B$3:$AH$1266,Sheet1!H$1+(Sheet1!$A$1-1)*10,FALSE)&gt;99999,-3,IF(VLOOKUP($A1279,Sheet1!$B$3:$AH$1266,Sheet1!H$1+(Sheet1!$A$1-1)*10,FALSE)&gt;9999,-2,IF(VLOOKUP($A1279,Sheet1!$B$3:$AH$1266,Sheet1!H$1+(Sheet1!$A$1-1)*10,FALSE)&gt;999,-1,0)))))))</f>
        <v>3760</v>
      </c>
      <c r="Y1279" s="392">
        <f>IF(ISNA(VLOOKUP($A1279,Sheet1!$B$3:$AH$1266,Sheet1!I$1+(Sheet1!$A$1-1)*10,FALSE))=TRUE,"---",IF(VLOOKUP($A1279,Sheet1!$B$3:$AH$1266,Sheet1!I$1+(Sheet1!$A$1-1)*10,FALSE)="---","---", (ROUND(VLOOKUP($A1279,Sheet1!$B$3:$AH$1266,Sheet1!I$1+(Sheet1!$A$1-1)*10,FALSE),IF(VLOOKUP($A1279,Sheet1!$B$3:$AH$1266,Sheet1!I$1+(Sheet1!$A$1-1)*10,FALSE)&gt;99999,-3,IF(VLOOKUP($A1279,Sheet1!$B$3:$AH$1266,Sheet1!I$1+(Sheet1!$A$1-1)*10,FALSE)&gt;9999,-2,IF(VLOOKUP($A1279,Sheet1!$B$3:$AH$1266,Sheet1!I$1+(Sheet1!$A$1-1)*10,FALSE)&gt;999,-1,0)))))))</f>
        <v>4620</v>
      </c>
      <c r="Z1279" s="392">
        <f>IF(ISNA(VLOOKUP($A1279,Sheet1!$B$3:$AH$1266,Sheet1!J$1+(Sheet1!$A$1-1)*10,FALSE))=TRUE,"---",IF(VLOOKUP($A1279,Sheet1!$B$3:$AH$1266,Sheet1!J$1+(Sheet1!$A$1-1)*10,FALSE)="---","---", (ROUND(VLOOKUP($A1279,Sheet1!$B$3:$AH$1266,Sheet1!J$1+(Sheet1!$A$1-1)*10,FALSE),IF(VLOOKUP($A1279,Sheet1!$B$3:$AH$1266,Sheet1!J$1+(Sheet1!$A$1-1)*10,FALSE)&gt;99999,-3,IF(VLOOKUP($A1279,Sheet1!$B$3:$AH$1266,Sheet1!J$1+(Sheet1!$A$1-1)*10,FALSE)&gt;9999,-2,IF(VLOOKUP($A1279,Sheet1!$B$3:$AH$1266,Sheet1!J$1+(Sheet1!$A$1-1)*10,FALSE)&gt;999,-1,0)))))))</f>
        <v>5780</v>
      </c>
      <c r="AA1279" s="392">
        <f>IF(ISNA(VLOOKUP($A1279,Sheet1!$B$3:$AH$1266,Sheet1!K$1+(Sheet1!$A$1-1)*10,FALSE))=TRUE,"---",IF(VLOOKUP($A1279,Sheet1!$B$3:$AH$1266,Sheet1!K$1+(Sheet1!$A$1-1)*10,FALSE)="---","---", (ROUND(VLOOKUP($A1279,Sheet1!$B$3:$AH$1266,Sheet1!K$1+(Sheet1!$A$1-1)*10,FALSE),IF(VLOOKUP($A1279,Sheet1!$B$3:$AH$1266,Sheet1!K$1+(Sheet1!$A$1-1)*10,FALSE)&gt;99999,-3,IF(VLOOKUP($A1279,Sheet1!$B$3:$AH$1266,Sheet1!K$1+(Sheet1!$A$1-1)*10,FALSE)&gt;9999,-2,IF(VLOOKUP($A1279,Sheet1!$B$3:$AH$1266,Sheet1!K$1+(Sheet1!$A$1-1)*10,FALSE)&gt;999,-1,0)))))))</f>
        <v>6750</v>
      </c>
      <c r="AB1279" s="392">
        <f>IF(ISNA(VLOOKUP($A1279,Sheet1!$B$3:$AH$1266,Sheet1!L$1+(Sheet1!$A$1-1)*10,FALSE))=TRUE,"---",IF(VLOOKUP($A1279,Sheet1!$B$3:$AH$1266,Sheet1!L$1+(Sheet1!$A$1-1)*10,FALSE)="---","---", (ROUND(VLOOKUP($A1279,Sheet1!$B$3:$AH$1266,Sheet1!L$1+(Sheet1!$A$1-1)*10,FALSE),IF(VLOOKUP($A1279,Sheet1!$B$3:$AH$1266,Sheet1!L$1+(Sheet1!$A$1-1)*10,FALSE)&gt;99999,-3,IF(VLOOKUP($A1279,Sheet1!$B$3:$AH$1266,Sheet1!L$1+(Sheet1!$A$1-1)*10,FALSE)&gt;9999,-2,IF(VLOOKUP($A1279,Sheet1!$B$3:$AH$1266,Sheet1!L$1+(Sheet1!$A$1-1)*10,FALSE)&gt;999,-1,0)))))))</f>
        <v>7690</v>
      </c>
      <c r="AC1279" s="392">
        <f>IF(ISNA(VLOOKUP($A1279,Sheet1!$B$3:$AH$1266,Sheet1!M$1+(Sheet1!$A$1-1)*10,FALSE))=TRUE,"---",IF(VLOOKUP($A1279,Sheet1!$B$3:$AH$1266,Sheet1!M$1+(Sheet1!$A$1-1)*10,FALSE)="---","---", (ROUND(VLOOKUP($A1279,Sheet1!$B$3:$AH$1266,Sheet1!M$1+(Sheet1!$A$1-1)*10,FALSE),IF(VLOOKUP($A1279,Sheet1!$B$3:$AH$1266,Sheet1!M$1+(Sheet1!$A$1-1)*10,FALSE)&gt;99999,-3,IF(VLOOKUP($A1279,Sheet1!$B$3:$AH$1266,Sheet1!M$1+(Sheet1!$A$1-1)*10,FALSE)&gt;9999,-2,IF(VLOOKUP($A1279,Sheet1!$B$3:$AH$1266,Sheet1!M$1+(Sheet1!$A$1-1)*10,FALSE)&gt;999,-1,0)))))))</f>
        <v>8680</v>
      </c>
      <c r="AD1279" s="392">
        <f>IF(ISNA(VLOOKUP($A1279,Sheet1!$B$3:$AH$1266,Sheet1!N$1+(Sheet1!$A$1-1)*10,FALSE))=TRUE,"---",IF(VLOOKUP($A1279,Sheet1!$B$3:$AH$1266,Sheet1!N$1+(Sheet1!$A$1-1)*10,FALSE)="---","---", (ROUND(VLOOKUP($A1279,Sheet1!$B$3:$AH$1266,Sheet1!N$1+(Sheet1!$A$1-1)*10,FALSE),IF(VLOOKUP($A1279,Sheet1!$B$3:$AH$1266,Sheet1!N$1+(Sheet1!$A$1-1)*10,FALSE)&gt;99999,-3,IF(VLOOKUP($A1279,Sheet1!$B$3:$AH$1266,Sheet1!N$1+(Sheet1!$A$1-1)*10,FALSE)&gt;9999,-2,IF(VLOOKUP($A1279,Sheet1!$B$3:$AH$1266,Sheet1!N$1+(Sheet1!$A$1-1)*10,FALSE)&gt;999,-1,0)))))))</f>
        <v>10100</v>
      </c>
    </row>
    <row r="1280" spans="1:30" ht="25.5" customHeight="1" x14ac:dyDescent="0.25">
      <c r="A1280" s="303"/>
      <c r="B1280" s="331"/>
      <c r="C1280" s="303"/>
      <c r="D1280" s="303"/>
      <c r="E1280" s="307" t="e">
        <v>#N/A</v>
      </c>
      <c r="F1280" s="331"/>
      <c r="G1280" s="319"/>
      <c r="H1280" s="430"/>
      <c r="I1280" s="112">
        <v>24743</v>
      </c>
      <c r="J1280" s="113">
        <v>9.84</v>
      </c>
      <c r="K1280" s="127" t="s">
        <v>186</v>
      </c>
      <c r="L1280" s="115">
        <v>9730</v>
      </c>
      <c r="M1280" s="116">
        <v>123</v>
      </c>
      <c r="N1280" s="127" t="s">
        <v>145</v>
      </c>
      <c r="O1280" s="68" t="s">
        <v>4405</v>
      </c>
      <c r="P1280" s="68" t="s">
        <v>4405</v>
      </c>
      <c r="Q1280" s="68" t="s">
        <v>4405</v>
      </c>
      <c r="R1280" s="74" t="s">
        <v>4405</v>
      </c>
      <c r="S1280" s="356" t="e">
        <v>#N/A</v>
      </c>
      <c r="T1280" s="356" t="str">
        <f>IF(ISNA(VLOOKUP(A1280,Sheet1!B$3:C$1266,2,FALSE)=TRUE),"ND",VLOOKUP(A1280,Sheet1!B$3:C$1266,2,FALSE))</f>
        <v>ND</v>
      </c>
      <c r="U1280" s="392" t="str">
        <f>IF(ISNA(VLOOKUP($A1280,Sheet1!$B$3:$AH$1266,Sheet1!E$1+(Sheet1!$A$1-1)*10,FALSE))=TRUE,"---",IF(VLOOKUP($A1280,Sheet1!$B$3:$AH$1266,Sheet1!E$1+(Sheet1!$A$1-1)*10,FALSE)="---","---", (ROUND(VLOOKUP($A1280,Sheet1!$B$3:$AH$1266,Sheet1!E$1+(Sheet1!$A$1-1)*10,FALSE),IF(VLOOKUP($A1280,Sheet1!$B$3:$AH$1266,Sheet1!E$1+(Sheet1!$A$1-1)*10,FALSE)&gt;99999,-3,IF(VLOOKUP($A1280,Sheet1!$B$3:$AH$1266,Sheet1!E$1+(Sheet1!$A$1-1)*10,FALSE)&gt;9999,-2,IF(VLOOKUP($A1280,Sheet1!$B$3:$AH$1266,Sheet1!E$1+(Sheet1!$A$1-1)*10,FALSE)&gt;999,-1,0)))))))</f>
        <v>---</v>
      </c>
      <c r="V1280" s="392" t="str">
        <f>IF(ISNA(VLOOKUP($A1280,Sheet1!$B$3:$AH$1266,Sheet1!F$1+(Sheet1!$A$1-1)*10,FALSE))=TRUE,"---",IF(VLOOKUP($A1280,Sheet1!$B$3:$AH$1266,Sheet1!F$1+(Sheet1!$A$1-1)*10,FALSE)="---","---", (ROUND(VLOOKUP($A1280,Sheet1!$B$3:$AH$1266,Sheet1!F$1+(Sheet1!$A$1-1)*10,FALSE),IF(VLOOKUP($A1280,Sheet1!$B$3:$AH$1266,Sheet1!F$1+(Sheet1!$A$1-1)*10,FALSE)&gt;99999,-3,IF(VLOOKUP($A1280,Sheet1!$B$3:$AH$1266,Sheet1!F$1+(Sheet1!$A$1-1)*10,FALSE)&gt;9999,-2,IF(VLOOKUP($A1280,Sheet1!$B$3:$AH$1266,Sheet1!F$1+(Sheet1!$A$1-1)*10,FALSE)&gt;999,-1,0)))))))</f>
        <v>---</v>
      </c>
      <c r="W1280" s="392" t="str">
        <f>IF(ISNA(VLOOKUP($A1280,Sheet1!$B$3:$AH$1266,Sheet1!G$1+(Sheet1!$A$1-1)*10,FALSE))=TRUE,"---",IF(VLOOKUP($A1280,Sheet1!$B$3:$AH$1266,Sheet1!G$1+(Sheet1!$A$1-1)*10,FALSE)="---","---", (ROUND(VLOOKUP($A1280,Sheet1!$B$3:$AH$1266,Sheet1!G$1+(Sheet1!$A$1-1)*10,FALSE),IF(VLOOKUP($A1280,Sheet1!$B$3:$AH$1266,Sheet1!G$1+(Sheet1!$A$1-1)*10,FALSE)&gt;99999,-3,IF(VLOOKUP($A1280,Sheet1!$B$3:$AH$1266,Sheet1!G$1+(Sheet1!$A$1-1)*10,FALSE)&gt;9999,-2,IF(VLOOKUP($A1280,Sheet1!$B$3:$AH$1266,Sheet1!G$1+(Sheet1!$A$1-1)*10,FALSE)&gt;999,-1,0)))))))</f>
        <v>---</v>
      </c>
      <c r="X1280" s="392" t="str">
        <f>IF(ISNA(VLOOKUP($A1280,Sheet1!$B$3:$AH$1266,Sheet1!H$1+(Sheet1!$A$1-1)*10,FALSE))=TRUE,"---",IF(VLOOKUP($A1280,Sheet1!$B$3:$AH$1266,Sheet1!H$1+(Sheet1!$A$1-1)*10,FALSE)="---","---", (ROUND(VLOOKUP($A1280,Sheet1!$B$3:$AH$1266,Sheet1!H$1+(Sheet1!$A$1-1)*10,FALSE),IF(VLOOKUP($A1280,Sheet1!$B$3:$AH$1266,Sheet1!H$1+(Sheet1!$A$1-1)*10,FALSE)&gt;99999,-3,IF(VLOOKUP($A1280,Sheet1!$B$3:$AH$1266,Sheet1!H$1+(Sheet1!$A$1-1)*10,FALSE)&gt;9999,-2,IF(VLOOKUP($A1280,Sheet1!$B$3:$AH$1266,Sheet1!H$1+(Sheet1!$A$1-1)*10,FALSE)&gt;999,-1,0)))))))</f>
        <v>---</v>
      </c>
      <c r="Y1280" s="392" t="str">
        <f>IF(ISNA(VLOOKUP($A1280,Sheet1!$B$3:$AH$1266,Sheet1!I$1+(Sheet1!$A$1-1)*10,FALSE))=TRUE,"---",IF(VLOOKUP($A1280,Sheet1!$B$3:$AH$1266,Sheet1!I$1+(Sheet1!$A$1-1)*10,FALSE)="---","---", (ROUND(VLOOKUP($A1280,Sheet1!$B$3:$AH$1266,Sheet1!I$1+(Sheet1!$A$1-1)*10,FALSE),IF(VLOOKUP($A1280,Sheet1!$B$3:$AH$1266,Sheet1!I$1+(Sheet1!$A$1-1)*10,FALSE)&gt;99999,-3,IF(VLOOKUP($A1280,Sheet1!$B$3:$AH$1266,Sheet1!I$1+(Sheet1!$A$1-1)*10,FALSE)&gt;9999,-2,IF(VLOOKUP($A1280,Sheet1!$B$3:$AH$1266,Sheet1!I$1+(Sheet1!$A$1-1)*10,FALSE)&gt;999,-1,0)))))))</f>
        <v>---</v>
      </c>
      <c r="Z1280" s="392" t="str">
        <f>IF(ISNA(VLOOKUP($A1280,Sheet1!$B$3:$AH$1266,Sheet1!J$1+(Sheet1!$A$1-1)*10,FALSE))=TRUE,"---",IF(VLOOKUP($A1280,Sheet1!$B$3:$AH$1266,Sheet1!J$1+(Sheet1!$A$1-1)*10,FALSE)="---","---", (ROUND(VLOOKUP($A1280,Sheet1!$B$3:$AH$1266,Sheet1!J$1+(Sheet1!$A$1-1)*10,FALSE),IF(VLOOKUP($A1280,Sheet1!$B$3:$AH$1266,Sheet1!J$1+(Sheet1!$A$1-1)*10,FALSE)&gt;99999,-3,IF(VLOOKUP($A1280,Sheet1!$B$3:$AH$1266,Sheet1!J$1+(Sheet1!$A$1-1)*10,FALSE)&gt;9999,-2,IF(VLOOKUP($A1280,Sheet1!$B$3:$AH$1266,Sheet1!J$1+(Sheet1!$A$1-1)*10,FALSE)&gt;999,-1,0)))))))</f>
        <v>---</v>
      </c>
      <c r="AA1280" s="392" t="str">
        <f>IF(ISNA(VLOOKUP($A1280,Sheet1!$B$3:$AH$1266,Sheet1!K$1+(Sheet1!$A$1-1)*10,FALSE))=TRUE,"---",IF(VLOOKUP($A1280,Sheet1!$B$3:$AH$1266,Sheet1!K$1+(Sheet1!$A$1-1)*10,FALSE)="---","---", (ROUND(VLOOKUP($A1280,Sheet1!$B$3:$AH$1266,Sheet1!K$1+(Sheet1!$A$1-1)*10,FALSE),IF(VLOOKUP($A1280,Sheet1!$B$3:$AH$1266,Sheet1!K$1+(Sheet1!$A$1-1)*10,FALSE)&gt;99999,-3,IF(VLOOKUP($A1280,Sheet1!$B$3:$AH$1266,Sheet1!K$1+(Sheet1!$A$1-1)*10,FALSE)&gt;9999,-2,IF(VLOOKUP($A1280,Sheet1!$B$3:$AH$1266,Sheet1!K$1+(Sheet1!$A$1-1)*10,FALSE)&gt;999,-1,0)))))))</f>
        <v>---</v>
      </c>
      <c r="AB1280" s="392" t="str">
        <f>IF(ISNA(VLOOKUP($A1280,Sheet1!$B$3:$AH$1266,Sheet1!L$1+(Sheet1!$A$1-1)*10,FALSE))=TRUE,"---",IF(VLOOKUP($A1280,Sheet1!$B$3:$AH$1266,Sheet1!L$1+(Sheet1!$A$1-1)*10,FALSE)="---","---", (ROUND(VLOOKUP($A1280,Sheet1!$B$3:$AH$1266,Sheet1!L$1+(Sheet1!$A$1-1)*10,FALSE),IF(VLOOKUP($A1280,Sheet1!$B$3:$AH$1266,Sheet1!L$1+(Sheet1!$A$1-1)*10,FALSE)&gt;99999,-3,IF(VLOOKUP($A1280,Sheet1!$B$3:$AH$1266,Sheet1!L$1+(Sheet1!$A$1-1)*10,FALSE)&gt;9999,-2,IF(VLOOKUP($A1280,Sheet1!$B$3:$AH$1266,Sheet1!L$1+(Sheet1!$A$1-1)*10,FALSE)&gt;999,-1,0)))))))</f>
        <v>---</v>
      </c>
      <c r="AC1280" s="392" t="str">
        <f>IF(ISNA(VLOOKUP($A1280,Sheet1!$B$3:$AH$1266,Sheet1!M$1+(Sheet1!$A$1-1)*10,FALSE))=TRUE,"---",IF(VLOOKUP($A1280,Sheet1!$B$3:$AH$1266,Sheet1!M$1+(Sheet1!$A$1-1)*10,FALSE)="---","---", (ROUND(VLOOKUP($A1280,Sheet1!$B$3:$AH$1266,Sheet1!M$1+(Sheet1!$A$1-1)*10,FALSE),IF(VLOOKUP($A1280,Sheet1!$B$3:$AH$1266,Sheet1!M$1+(Sheet1!$A$1-1)*10,FALSE)&gt;99999,-3,IF(VLOOKUP($A1280,Sheet1!$B$3:$AH$1266,Sheet1!M$1+(Sheet1!$A$1-1)*10,FALSE)&gt;9999,-2,IF(VLOOKUP($A1280,Sheet1!$B$3:$AH$1266,Sheet1!M$1+(Sheet1!$A$1-1)*10,FALSE)&gt;999,-1,0)))))))</f>
        <v>---</v>
      </c>
      <c r="AD1280" s="392" t="str">
        <f>IF(ISNA(VLOOKUP($A1280,Sheet1!$B$3:$AH$1266,Sheet1!N$1+(Sheet1!$A$1-1)*10,FALSE))=TRUE,"---",IF(VLOOKUP($A1280,Sheet1!$B$3:$AH$1266,Sheet1!N$1+(Sheet1!$A$1-1)*10,FALSE)="---","---", (ROUND(VLOOKUP($A1280,Sheet1!$B$3:$AH$1266,Sheet1!N$1+(Sheet1!$A$1-1)*10,FALSE),IF(VLOOKUP($A1280,Sheet1!$B$3:$AH$1266,Sheet1!N$1+(Sheet1!$A$1-1)*10,FALSE)&gt;99999,-3,IF(VLOOKUP($A1280,Sheet1!$B$3:$AH$1266,Sheet1!N$1+(Sheet1!$A$1-1)*10,FALSE)&gt;9999,-2,IF(VLOOKUP($A1280,Sheet1!$B$3:$AH$1266,Sheet1!N$1+(Sheet1!$A$1-1)*10,FALSE)&gt;999,-1,0)))))))</f>
        <v>---</v>
      </c>
    </row>
    <row r="1281" spans="1:30" ht="25.5" customHeight="1" x14ac:dyDescent="0.25">
      <c r="A1281" s="133" t="s">
        <v>1895</v>
      </c>
      <c r="B1281" s="141" t="s">
        <v>1896</v>
      </c>
      <c r="C1281" s="133">
        <v>423105</v>
      </c>
      <c r="D1281" s="133">
        <v>783059</v>
      </c>
      <c r="E1281" s="67" t="s">
        <v>3017</v>
      </c>
      <c r="F1281" s="117" t="s">
        <v>4550</v>
      </c>
      <c r="G1281" s="118" t="s">
        <v>286</v>
      </c>
      <c r="H1281" s="136">
        <v>71.7</v>
      </c>
      <c r="I1281" s="119">
        <v>24743</v>
      </c>
      <c r="J1281" s="120">
        <v>10.73</v>
      </c>
      <c r="K1281" s="121" t="s">
        <v>4405</v>
      </c>
      <c r="L1281" s="122">
        <v>6130</v>
      </c>
      <c r="M1281" s="123">
        <v>85.5</v>
      </c>
      <c r="N1281" s="118" t="s">
        <v>160</v>
      </c>
      <c r="O1281" s="71">
        <f t="shared" si="44"/>
        <v>5.9161791501459673</v>
      </c>
      <c r="P1281" s="71">
        <f>IF(O1281&lt;&gt;"",VLOOKUP($A1281,Sheet4!$A$2:$O$1309,14,FALSE)*100,"")</f>
        <v>3.0667114420015462</v>
      </c>
      <c r="Q1281" s="71">
        <f>IF(P1281&lt;&gt;"",VLOOKUP($A1281,Sheet4!$A$2:$O$1309,15,FALSE)*100,"")</f>
        <v>26.294093843626698</v>
      </c>
      <c r="R1281" s="73">
        <f t="shared" si="43"/>
        <v>15</v>
      </c>
      <c r="S1281" s="63" t="s">
        <v>4367</v>
      </c>
      <c r="T1281" s="63" t="str">
        <f>IF(ISNA(VLOOKUP(A1281,Sheet1!B$3:C$1266,2,FALSE)=TRUE),"NC",VLOOKUP(A1281,Sheet1!B$3:C$1266,2,FALSE))</f>
        <v>Rural</v>
      </c>
      <c r="U1281" s="66">
        <f>IF(ISNA(VLOOKUP($A1281,Sheet1!$B$3:$AH$1266,Sheet1!E$1+(Sheet1!$A$1-1)*10,FALSE))=TRUE,"---",IF(VLOOKUP($A1281,Sheet1!$B$3:$AH$1266,Sheet1!E$1+(Sheet1!$A$1-1)*10,FALSE)="---","---", (ROUND(VLOOKUP($A1281,Sheet1!$B$3:$AH$1266,Sheet1!E$1+(Sheet1!$A$1-1)*10,FALSE),IF(VLOOKUP($A1281,Sheet1!$B$3:$AH$1266,Sheet1!E$1+(Sheet1!$A$1-1)*10,FALSE)&gt;99999,-3,IF(VLOOKUP($A1281,Sheet1!$B$3:$AH$1266,Sheet1!E$1+(Sheet1!$A$1-1)*10,FALSE)&gt;9999,-2,IF(VLOOKUP($A1281,Sheet1!$B$3:$AH$1266,Sheet1!E$1+(Sheet1!$A$1-1)*10,FALSE)&gt;999,-1,0)))))))</f>
        <v>1820</v>
      </c>
      <c r="V1281" s="66">
        <f>IF(ISNA(VLOOKUP($A1281,Sheet1!$B$3:$AH$1266,Sheet1!F$1+(Sheet1!$A$1-1)*10,FALSE))=TRUE,"---",IF(VLOOKUP($A1281,Sheet1!$B$3:$AH$1266,Sheet1!F$1+(Sheet1!$A$1-1)*10,FALSE)="---","---", (ROUND(VLOOKUP($A1281,Sheet1!$B$3:$AH$1266,Sheet1!F$1+(Sheet1!$A$1-1)*10,FALSE),IF(VLOOKUP($A1281,Sheet1!$B$3:$AH$1266,Sheet1!F$1+(Sheet1!$A$1-1)*10,FALSE)&gt;99999,-3,IF(VLOOKUP($A1281,Sheet1!$B$3:$AH$1266,Sheet1!F$1+(Sheet1!$A$1-1)*10,FALSE)&gt;9999,-2,IF(VLOOKUP($A1281,Sheet1!$B$3:$AH$1266,Sheet1!F$1+(Sheet1!$A$1-1)*10,FALSE)&gt;999,-1,0)))))))</f>
        <v>2180</v>
      </c>
      <c r="W1281" s="66">
        <f>IF(ISNA(VLOOKUP($A1281,Sheet1!$B$3:$AH$1266,Sheet1!G$1+(Sheet1!$A$1-1)*10,FALSE))=TRUE,"---",IF(VLOOKUP($A1281,Sheet1!$B$3:$AH$1266,Sheet1!G$1+(Sheet1!$A$1-1)*10,FALSE)="---","---", (ROUND(VLOOKUP($A1281,Sheet1!$B$3:$AH$1266,Sheet1!G$1+(Sheet1!$A$1-1)*10,FALSE),IF(VLOOKUP($A1281,Sheet1!$B$3:$AH$1266,Sheet1!G$1+(Sheet1!$A$1-1)*10,FALSE)&gt;99999,-3,IF(VLOOKUP($A1281,Sheet1!$B$3:$AH$1266,Sheet1!G$1+(Sheet1!$A$1-1)*10,FALSE)&gt;9999,-2,IF(VLOOKUP($A1281,Sheet1!$B$3:$AH$1266,Sheet1!G$1+(Sheet1!$A$1-1)*10,FALSE)&gt;999,-1,0)))))))</f>
        <v>2680</v>
      </c>
      <c r="X1281" s="66">
        <f>IF(ISNA(VLOOKUP($A1281,Sheet1!$B$3:$AH$1266,Sheet1!H$1+(Sheet1!$A$1-1)*10,FALSE))=TRUE,"---",IF(VLOOKUP($A1281,Sheet1!$B$3:$AH$1266,Sheet1!H$1+(Sheet1!$A$1-1)*10,FALSE)="---","---", (ROUND(VLOOKUP($A1281,Sheet1!$B$3:$AH$1266,Sheet1!H$1+(Sheet1!$A$1-1)*10,FALSE),IF(VLOOKUP($A1281,Sheet1!$B$3:$AH$1266,Sheet1!H$1+(Sheet1!$A$1-1)*10,FALSE)&gt;99999,-3,IF(VLOOKUP($A1281,Sheet1!$B$3:$AH$1266,Sheet1!H$1+(Sheet1!$A$1-1)*10,FALSE)&gt;9999,-2,IF(VLOOKUP($A1281,Sheet1!$B$3:$AH$1266,Sheet1!H$1+(Sheet1!$A$1-1)*10,FALSE)&gt;999,-1,0)))))))</f>
        <v>4110</v>
      </c>
      <c r="Y1281" s="66">
        <f>IF(ISNA(VLOOKUP($A1281,Sheet1!$B$3:$AH$1266,Sheet1!I$1+(Sheet1!$A$1-1)*10,FALSE))=TRUE,"---",IF(VLOOKUP($A1281,Sheet1!$B$3:$AH$1266,Sheet1!I$1+(Sheet1!$A$1-1)*10,FALSE)="---","---", (ROUND(VLOOKUP($A1281,Sheet1!$B$3:$AH$1266,Sheet1!I$1+(Sheet1!$A$1-1)*10,FALSE),IF(VLOOKUP($A1281,Sheet1!$B$3:$AH$1266,Sheet1!I$1+(Sheet1!$A$1-1)*10,FALSE)&gt;99999,-3,IF(VLOOKUP($A1281,Sheet1!$B$3:$AH$1266,Sheet1!I$1+(Sheet1!$A$1-1)*10,FALSE)&gt;9999,-2,IF(VLOOKUP($A1281,Sheet1!$B$3:$AH$1266,Sheet1!I$1+(Sheet1!$A$1-1)*10,FALSE)&gt;999,-1,0)))))))</f>
        <v>5170</v>
      </c>
      <c r="Z1281" s="66">
        <f>IF(ISNA(VLOOKUP($A1281,Sheet1!$B$3:$AH$1266,Sheet1!J$1+(Sheet1!$A$1-1)*10,FALSE))=TRUE,"---",IF(VLOOKUP($A1281,Sheet1!$B$3:$AH$1266,Sheet1!J$1+(Sheet1!$A$1-1)*10,FALSE)="---","---", (ROUND(VLOOKUP($A1281,Sheet1!$B$3:$AH$1266,Sheet1!J$1+(Sheet1!$A$1-1)*10,FALSE),IF(VLOOKUP($A1281,Sheet1!$B$3:$AH$1266,Sheet1!J$1+(Sheet1!$A$1-1)*10,FALSE)&gt;99999,-3,IF(VLOOKUP($A1281,Sheet1!$B$3:$AH$1266,Sheet1!J$1+(Sheet1!$A$1-1)*10,FALSE)&gt;9999,-2,IF(VLOOKUP($A1281,Sheet1!$B$3:$AH$1266,Sheet1!J$1+(Sheet1!$A$1-1)*10,FALSE)&gt;999,-1,0)))))))</f>
        <v>6640</v>
      </c>
      <c r="AA1281" s="66">
        <f>IF(ISNA(VLOOKUP($A1281,Sheet1!$B$3:$AH$1266,Sheet1!K$1+(Sheet1!$A$1-1)*10,FALSE))=TRUE,"---",IF(VLOOKUP($A1281,Sheet1!$B$3:$AH$1266,Sheet1!K$1+(Sheet1!$A$1-1)*10,FALSE)="---","---", (ROUND(VLOOKUP($A1281,Sheet1!$B$3:$AH$1266,Sheet1!K$1+(Sheet1!$A$1-1)*10,FALSE),IF(VLOOKUP($A1281,Sheet1!$B$3:$AH$1266,Sheet1!K$1+(Sheet1!$A$1-1)*10,FALSE)&gt;99999,-3,IF(VLOOKUP($A1281,Sheet1!$B$3:$AH$1266,Sheet1!K$1+(Sheet1!$A$1-1)*10,FALSE)&gt;9999,-2,IF(VLOOKUP($A1281,Sheet1!$B$3:$AH$1266,Sheet1!K$1+(Sheet1!$A$1-1)*10,FALSE)&gt;999,-1,0)))))))</f>
        <v>7880</v>
      </c>
      <c r="AB1281" s="66">
        <f>IF(ISNA(VLOOKUP($A1281,Sheet1!$B$3:$AH$1266,Sheet1!L$1+(Sheet1!$A$1-1)*10,FALSE))=TRUE,"---",IF(VLOOKUP($A1281,Sheet1!$B$3:$AH$1266,Sheet1!L$1+(Sheet1!$A$1-1)*10,FALSE)="---","---", (ROUND(VLOOKUP($A1281,Sheet1!$B$3:$AH$1266,Sheet1!L$1+(Sheet1!$A$1-1)*10,FALSE),IF(VLOOKUP($A1281,Sheet1!$B$3:$AH$1266,Sheet1!L$1+(Sheet1!$A$1-1)*10,FALSE)&gt;99999,-3,IF(VLOOKUP($A1281,Sheet1!$B$3:$AH$1266,Sheet1!L$1+(Sheet1!$A$1-1)*10,FALSE)&gt;9999,-2,IF(VLOOKUP($A1281,Sheet1!$B$3:$AH$1266,Sheet1!L$1+(Sheet1!$A$1-1)*10,FALSE)&gt;999,-1,0)))))))</f>
        <v>9110</v>
      </c>
      <c r="AC1281" s="66">
        <f>IF(ISNA(VLOOKUP($A1281,Sheet1!$B$3:$AH$1266,Sheet1!M$1+(Sheet1!$A$1-1)*10,FALSE))=TRUE,"---",IF(VLOOKUP($A1281,Sheet1!$B$3:$AH$1266,Sheet1!M$1+(Sheet1!$A$1-1)*10,FALSE)="---","---", (ROUND(VLOOKUP($A1281,Sheet1!$B$3:$AH$1266,Sheet1!M$1+(Sheet1!$A$1-1)*10,FALSE),IF(VLOOKUP($A1281,Sheet1!$B$3:$AH$1266,Sheet1!M$1+(Sheet1!$A$1-1)*10,FALSE)&gt;99999,-3,IF(VLOOKUP($A1281,Sheet1!$B$3:$AH$1266,Sheet1!M$1+(Sheet1!$A$1-1)*10,FALSE)&gt;9999,-2,IF(VLOOKUP($A1281,Sheet1!$B$3:$AH$1266,Sheet1!M$1+(Sheet1!$A$1-1)*10,FALSE)&gt;999,-1,0)))))))</f>
        <v>10400</v>
      </c>
      <c r="AD1281" s="66">
        <f>IF(ISNA(VLOOKUP($A1281,Sheet1!$B$3:$AH$1266,Sheet1!N$1+(Sheet1!$A$1-1)*10,FALSE))=TRUE,"---",IF(VLOOKUP($A1281,Sheet1!$B$3:$AH$1266,Sheet1!N$1+(Sheet1!$A$1-1)*10,FALSE)="---","---", (ROUND(VLOOKUP($A1281,Sheet1!$B$3:$AH$1266,Sheet1!N$1+(Sheet1!$A$1-1)*10,FALSE),IF(VLOOKUP($A1281,Sheet1!$B$3:$AH$1266,Sheet1!N$1+(Sheet1!$A$1-1)*10,FALSE)&gt;99999,-3,IF(VLOOKUP($A1281,Sheet1!$B$3:$AH$1266,Sheet1!N$1+(Sheet1!$A$1-1)*10,FALSE)&gt;9999,-2,IF(VLOOKUP($A1281,Sheet1!$B$3:$AH$1266,Sheet1!N$1+(Sheet1!$A$1-1)*10,FALSE)&gt;999,-1,0)))))))</f>
        <v>12300</v>
      </c>
    </row>
    <row r="1282" spans="1:30" ht="25.5" customHeight="1" x14ac:dyDescent="0.25">
      <c r="A1282" s="303" t="s">
        <v>1897</v>
      </c>
      <c r="B1282" s="330" t="s">
        <v>1898</v>
      </c>
      <c r="C1282" s="303">
        <v>422659</v>
      </c>
      <c r="D1282" s="303">
        <v>783855</v>
      </c>
      <c r="E1282" s="307" t="s">
        <v>3017</v>
      </c>
      <c r="F1282" s="342" t="s">
        <v>4643</v>
      </c>
      <c r="G1282" s="318" t="s">
        <v>31</v>
      </c>
      <c r="H1282" s="347">
        <v>0.28000000000000003</v>
      </c>
      <c r="I1282" s="112">
        <v>29112</v>
      </c>
      <c r="J1282" s="113">
        <v>4.01</v>
      </c>
      <c r="K1282" s="127" t="s">
        <v>20</v>
      </c>
      <c r="L1282" s="115">
        <v>101</v>
      </c>
      <c r="M1282" s="116">
        <v>361</v>
      </c>
      <c r="N1282" s="127" t="s">
        <v>17</v>
      </c>
      <c r="O1282" s="68" t="s">
        <v>4405</v>
      </c>
      <c r="P1282" s="68" t="s">
        <v>4405</v>
      </c>
      <c r="Q1282" s="68" t="s">
        <v>4405</v>
      </c>
      <c r="R1282" s="74" t="s">
        <v>4405</v>
      </c>
      <c r="S1282" s="356" t="s">
        <v>4367</v>
      </c>
      <c r="T1282" s="356" t="str">
        <f>IF(ISNA(VLOOKUP(A1282,Sheet1!B$3:C$1266,2,FALSE)=TRUE),"NC",VLOOKUP(A1282,Sheet1!B$3:C$1266,2,FALSE))</f>
        <v>NC</v>
      </c>
      <c r="U1282" s="392" t="str">
        <f>IF(ISNA(VLOOKUP($A1282,Sheet1!$B$3:$AH$1266,Sheet1!E$1+(Sheet1!$A$1-1)*10,FALSE))=TRUE,"---",IF(VLOOKUP($A1282,Sheet1!$B$3:$AH$1266,Sheet1!E$1+(Sheet1!$A$1-1)*10,FALSE)="---","---", (ROUND(VLOOKUP($A1282,Sheet1!$B$3:$AH$1266,Sheet1!E$1+(Sheet1!$A$1-1)*10,FALSE),IF(VLOOKUP($A1282,Sheet1!$B$3:$AH$1266,Sheet1!E$1+(Sheet1!$A$1-1)*10,FALSE)&gt;99999,-3,IF(VLOOKUP($A1282,Sheet1!$B$3:$AH$1266,Sheet1!E$1+(Sheet1!$A$1-1)*10,FALSE)&gt;9999,-2,IF(VLOOKUP($A1282,Sheet1!$B$3:$AH$1266,Sheet1!E$1+(Sheet1!$A$1-1)*10,FALSE)&gt;999,-1,0)))))))</f>
        <v>---</v>
      </c>
      <c r="V1282" s="392" t="str">
        <f>IF(ISNA(VLOOKUP($A1282,Sheet1!$B$3:$AH$1266,Sheet1!F$1+(Sheet1!$A$1-1)*10,FALSE))=TRUE,"---",IF(VLOOKUP($A1282,Sheet1!$B$3:$AH$1266,Sheet1!F$1+(Sheet1!$A$1-1)*10,FALSE)="---","---", (ROUND(VLOOKUP($A1282,Sheet1!$B$3:$AH$1266,Sheet1!F$1+(Sheet1!$A$1-1)*10,FALSE),IF(VLOOKUP($A1282,Sheet1!$B$3:$AH$1266,Sheet1!F$1+(Sheet1!$A$1-1)*10,FALSE)&gt;99999,-3,IF(VLOOKUP($A1282,Sheet1!$B$3:$AH$1266,Sheet1!F$1+(Sheet1!$A$1-1)*10,FALSE)&gt;9999,-2,IF(VLOOKUP($A1282,Sheet1!$B$3:$AH$1266,Sheet1!F$1+(Sheet1!$A$1-1)*10,FALSE)&gt;999,-1,0)))))))</f>
        <v>---</v>
      </c>
      <c r="W1282" s="392" t="str">
        <f>IF(ISNA(VLOOKUP($A1282,Sheet1!$B$3:$AH$1266,Sheet1!G$1+(Sheet1!$A$1-1)*10,FALSE))=TRUE,"---",IF(VLOOKUP($A1282,Sheet1!$B$3:$AH$1266,Sheet1!G$1+(Sheet1!$A$1-1)*10,FALSE)="---","---", (ROUND(VLOOKUP($A1282,Sheet1!$B$3:$AH$1266,Sheet1!G$1+(Sheet1!$A$1-1)*10,FALSE),IF(VLOOKUP($A1282,Sheet1!$B$3:$AH$1266,Sheet1!G$1+(Sheet1!$A$1-1)*10,FALSE)&gt;99999,-3,IF(VLOOKUP($A1282,Sheet1!$B$3:$AH$1266,Sheet1!G$1+(Sheet1!$A$1-1)*10,FALSE)&gt;9999,-2,IF(VLOOKUP($A1282,Sheet1!$B$3:$AH$1266,Sheet1!G$1+(Sheet1!$A$1-1)*10,FALSE)&gt;999,-1,0)))))))</f>
        <v>---</v>
      </c>
      <c r="X1282" s="392" t="str">
        <f>IF(ISNA(VLOOKUP($A1282,Sheet1!$B$3:$AH$1266,Sheet1!H$1+(Sheet1!$A$1-1)*10,FALSE))=TRUE,"---",IF(VLOOKUP($A1282,Sheet1!$B$3:$AH$1266,Sheet1!H$1+(Sheet1!$A$1-1)*10,FALSE)="---","---", (ROUND(VLOOKUP($A1282,Sheet1!$B$3:$AH$1266,Sheet1!H$1+(Sheet1!$A$1-1)*10,FALSE),IF(VLOOKUP($A1282,Sheet1!$B$3:$AH$1266,Sheet1!H$1+(Sheet1!$A$1-1)*10,FALSE)&gt;99999,-3,IF(VLOOKUP($A1282,Sheet1!$B$3:$AH$1266,Sheet1!H$1+(Sheet1!$A$1-1)*10,FALSE)&gt;9999,-2,IF(VLOOKUP($A1282,Sheet1!$B$3:$AH$1266,Sheet1!H$1+(Sheet1!$A$1-1)*10,FALSE)&gt;999,-1,0)))))))</f>
        <v>---</v>
      </c>
      <c r="Y1282" s="392" t="str">
        <f>IF(ISNA(VLOOKUP($A1282,Sheet1!$B$3:$AH$1266,Sheet1!I$1+(Sheet1!$A$1-1)*10,FALSE))=TRUE,"---",IF(VLOOKUP($A1282,Sheet1!$B$3:$AH$1266,Sheet1!I$1+(Sheet1!$A$1-1)*10,FALSE)="---","---", (ROUND(VLOOKUP($A1282,Sheet1!$B$3:$AH$1266,Sheet1!I$1+(Sheet1!$A$1-1)*10,FALSE),IF(VLOOKUP($A1282,Sheet1!$B$3:$AH$1266,Sheet1!I$1+(Sheet1!$A$1-1)*10,FALSE)&gt;99999,-3,IF(VLOOKUP($A1282,Sheet1!$B$3:$AH$1266,Sheet1!I$1+(Sheet1!$A$1-1)*10,FALSE)&gt;9999,-2,IF(VLOOKUP($A1282,Sheet1!$B$3:$AH$1266,Sheet1!I$1+(Sheet1!$A$1-1)*10,FALSE)&gt;999,-1,0)))))))</f>
        <v>---</v>
      </c>
      <c r="Z1282" s="392" t="str">
        <f>IF(ISNA(VLOOKUP($A1282,Sheet1!$B$3:$AH$1266,Sheet1!J$1+(Sheet1!$A$1-1)*10,FALSE))=TRUE,"---",IF(VLOOKUP($A1282,Sheet1!$B$3:$AH$1266,Sheet1!J$1+(Sheet1!$A$1-1)*10,FALSE)="---","---", (ROUND(VLOOKUP($A1282,Sheet1!$B$3:$AH$1266,Sheet1!J$1+(Sheet1!$A$1-1)*10,FALSE),IF(VLOOKUP($A1282,Sheet1!$B$3:$AH$1266,Sheet1!J$1+(Sheet1!$A$1-1)*10,FALSE)&gt;99999,-3,IF(VLOOKUP($A1282,Sheet1!$B$3:$AH$1266,Sheet1!J$1+(Sheet1!$A$1-1)*10,FALSE)&gt;9999,-2,IF(VLOOKUP($A1282,Sheet1!$B$3:$AH$1266,Sheet1!J$1+(Sheet1!$A$1-1)*10,FALSE)&gt;999,-1,0)))))))</f>
        <v>---</v>
      </c>
      <c r="AA1282" s="392" t="str">
        <f>IF(ISNA(VLOOKUP($A1282,Sheet1!$B$3:$AH$1266,Sheet1!K$1+(Sheet1!$A$1-1)*10,FALSE))=TRUE,"---",IF(VLOOKUP($A1282,Sheet1!$B$3:$AH$1266,Sheet1!K$1+(Sheet1!$A$1-1)*10,FALSE)="---","---", (ROUND(VLOOKUP($A1282,Sheet1!$B$3:$AH$1266,Sheet1!K$1+(Sheet1!$A$1-1)*10,FALSE),IF(VLOOKUP($A1282,Sheet1!$B$3:$AH$1266,Sheet1!K$1+(Sheet1!$A$1-1)*10,FALSE)&gt;99999,-3,IF(VLOOKUP($A1282,Sheet1!$B$3:$AH$1266,Sheet1!K$1+(Sheet1!$A$1-1)*10,FALSE)&gt;9999,-2,IF(VLOOKUP($A1282,Sheet1!$B$3:$AH$1266,Sheet1!K$1+(Sheet1!$A$1-1)*10,FALSE)&gt;999,-1,0)))))))</f>
        <v>---</v>
      </c>
      <c r="AB1282" s="392" t="str">
        <f>IF(ISNA(VLOOKUP($A1282,Sheet1!$B$3:$AH$1266,Sheet1!L$1+(Sheet1!$A$1-1)*10,FALSE))=TRUE,"---",IF(VLOOKUP($A1282,Sheet1!$B$3:$AH$1266,Sheet1!L$1+(Sheet1!$A$1-1)*10,FALSE)="---","---", (ROUND(VLOOKUP($A1282,Sheet1!$B$3:$AH$1266,Sheet1!L$1+(Sheet1!$A$1-1)*10,FALSE),IF(VLOOKUP($A1282,Sheet1!$B$3:$AH$1266,Sheet1!L$1+(Sheet1!$A$1-1)*10,FALSE)&gt;99999,-3,IF(VLOOKUP($A1282,Sheet1!$B$3:$AH$1266,Sheet1!L$1+(Sheet1!$A$1-1)*10,FALSE)&gt;9999,-2,IF(VLOOKUP($A1282,Sheet1!$B$3:$AH$1266,Sheet1!L$1+(Sheet1!$A$1-1)*10,FALSE)&gt;999,-1,0)))))))</f>
        <v>---</v>
      </c>
      <c r="AC1282" s="392" t="str">
        <f>IF(ISNA(VLOOKUP($A1282,Sheet1!$B$3:$AH$1266,Sheet1!M$1+(Sheet1!$A$1-1)*10,FALSE))=TRUE,"---",IF(VLOOKUP($A1282,Sheet1!$B$3:$AH$1266,Sheet1!M$1+(Sheet1!$A$1-1)*10,FALSE)="---","---", (ROUND(VLOOKUP($A1282,Sheet1!$B$3:$AH$1266,Sheet1!M$1+(Sheet1!$A$1-1)*10,FALSE),IF(VLOOKUP($A1282,Sheet1!$B$3:$AH$1266,Sheet1!M$1+(Sheet1!$A$1-1)*10,FALSE)&gt;99999,-3,IF(VLOOKUP($A1282,Sheet1!$B$3:$AH$1266,Sheet1!M$1+(Sheet1!$A$1-1)*10,FALSE)&gt;9999,-2,IF(VLOOKUP($A1282,Sheet1!$B$3:$AH$1266,Sheet1!M$1+(Sheet1!$A$1-1)*10,FALSE)&gt;999,-1,0)))))))</f>
        <v>---</v>
      </c>
      <c r="AD1282" s="392" t="str">
        <f>IF(ISNA(VLOOKUP($A1282,Sheet1!$B$3:$AH$1266,Sheet1!N$1+(Sheet1!$A$1-1)*10,FALSE))=TRUE,"---",IF(VLOOKUP($A1282,Sheet1!$B$3:$AH$1266,Sheet1!N$1+(Sheet1!$A$1-1)*10,FALSE)="---","---", (ROUND(VLOOKUP($A1282,Sheet1!$B$3:$AH$1266,Sheet1!N$1+(Sheet1!$A$1-1)*10,FALSE),IF(VLOOKUP($A1282,Sheet1!$B$3:$AH$1266,Sheet1!N$1+(Sheet1!$A$1-1)*10,FALSE)&gt;99999,-3,IF(VLOOKUP($A1282,Sheet1!$B$3:$AH$1266,Sheet1!N$1+(Sheet1!$A$1-1)*10,FALSE)&gt;9999,-2,IF(VLOOKUP($A1282,Sheet1!$B$3:$AH$1266,Sheet1!N$1+(Sheet1!$A$1-1)*10,FALSE)&gt;999,-1,0)))))))</f>
        <v>---</v>
      </c>
    </row>
    <row r="1283" spans="1:30" ht="25.5" customHeight="1" x14ac:dyDescent="0.25">
      <c r="A1283" s="303"/>
      <c r="B1283" s="331"/>
      <c r="C1283" s="303"/>
      <c r="D1283" s="303"/>
      <c r="E1283" s="307" t="e">
        <v>#N/A</v>
      </c>
      <c r="F1283" s="331"/>
      <c r="G1283" s="319"/>
      <c r="H1283" s="347"/>
      <c r="I1283" s="112">
        <v>28563</v>
      </c>
      <c r="J1283" s="113">
        <v>4.33</v>
      </c>
      <c r="K1283" s="127" t="s">
        <v>28</v>
      </c>
      <c r="L1283" s="156" t="s">
        <v>4405</v>
      </c>
      <c r="M1283" s="157" t="s">
        <v>4405</v>
      </c>
      <c r="N1283" s="127" t="s">
        <v>75</v>
      </c>
      <c r="O1283" s="68" t="s">
        <v>4405</v>
      </c>
      <c r="P1283" s="68" t="s">
        <v>4405</v>
      </c>
      <c r="Q1283" s="68" t="s">
        <v>4405</v>
      </c>
      <c r="R1283" s="74" t="s">
        <v>4405</v>
      </c>
      <c r="S1283" s="356" t="e">
        <v>#N/A</v>
      </c>
      <c r="T1283" s="356" t="str">
        <f>IF(ISNA(VLOOKUP(A1283,Sheet1!B$3:C$1266,2,FALSE)=TRUE),"ND",VLOOKUP(A1283,Sheet1!B$3:C$1266,2,FALSE))</f>
        <v>ND</v>
      </c>
      <c r="U1283" s="392" t="str">
        <f>IF(ISNA(VLOOKUP($A1283,Sheet1!$B$3:$AH$1266,Sheet1!E$1+(Sheet1!$A$1-1)*10,FALSE))=TRUE,"---",IF(VLOOKUP($A1283,Sheet1!$B$3:$AH$1266,Sheet1!E$1+(Sheet1!$A$1-1)*10,FALSE)="---","---", (ROUND(VLOOKUP($A1283,Sheet1!$B$3:$AH$1266,Sheet1!E$1+(Sheet1!$A$1-1)*10,FALSE),IF(VLOOKUP($A1283,Sheet1!$B$3:$AH$1266,Sheet1!E$1+(Sheet1!$A$1-1)*10,FALSE)&gt;99999,-3,IF(VLOOKUP($A1283,Sheet1!$B$3:$AH$1266,Sheet1!E$1+(Sheet1!$A$1-1)*10,FALSE)&gt;9999,-2,IF(VLOOKUP($A1283,Sheet1!$B$3:$AH$1266,Sheet1!E$1+(Sheet1!$A$1-1)*10,FALSE)&gt;999,-1,0)))))))</f>
        <v>---</v>
      </c>
      <c r="V1283" s="392" t="str">
        <f>IF(ISNA(VLOOKUP($A1283,Sheet1!$B$3:$AH$1266,Sheet1!F$1+(Sheet1!$A$1-1)*10,FALSE))=TRUE,"---",IF(VLOOKUP($A1283,Sheet1!$B$3:$AH$1266,Sheet1!F$1+(Sheet1!$A$1-1)*10,FALSE)="---","---", (ROUND(VLOOKUP($A1283,Sheet1!$B$3:$AH$1266,Sheet1!F$1+(Sheet1!$A$1-1)*10,FALSE),IF(VLOOKUP($A1283,Sheet1!$B$3:$AH$1266,Sheet1!F$1+(Sheet1!$A$1-1)*10,FALSE)&gt;99999,-3,IF(VLOOKUP($A1283,Sheet1!$B$3:$AH$1266,Sheet1!F$1+(Sheet1!$A$1-1)*10,FALSE)&gt;9999,-2,IF(VLOOKUP($A1283,Sheet1!$B$3:$AH$1266,Sheet1!F$1+(Sheet1!$A$1-1)*10,FALSE)&gt;999,-1,0)))))))</f>
        <v>---</v>
      </c>
      <c r="W1283" s="392" t="str">
        <f>IF(ISNA(VLOOKUP($A1283,Sheet1!$B$3:$AH$1266,Sheet1!G$1+(Sheet1!$A$1-1)*10,FALSE))=TRUE,"---",IF(VLOOKUP($A1283,Sheet1!$B$3:$AH$1266,Sheet1!G$1+(Sheet1!$A$1-1)*10,FALSE)="---","---", (ROUND(VLOOKUP($A1283,Sheet1!$B$3:$AH$1266,Sheet1!G$1+(Sheet1!$A$1-1)*10,FALSE),IF(VLOOKUP($A1283,Sheet1!$B$3:$AH$1266,Sheet1!G$1+(Sheet1!$A$1-1)*10,FALSE)&gt;99999,-3,IF(VLOOKUP($A1283,Sheet1!$B$3:$AH$1266,Sheet1!G$1+(Sheet1!$A$1-1)*10,FALSE)&gt;9999,-2,IF(VLOOKUP($A1283,Sheet1!$B$3:$AH$1266,Sheet1!G$1+(Sheet1!$A$1-1)*10,FALSE)&gt;999,-1,0)))))))</f>
        <v>---</v>
      </c>
      <c r="X1283" s="392" t="str">
        <f>IF(ISNA(VLOOKUP($A1283,Sheet1!$B$3:$AH$1266,Sheet1!H$1+(Sheet1!$A$1-1)*10,FALSE))=TRUE,"---",IF(VLOOKUP($A1283,Sheet1!$B$3:$AH$1266,Sheet1!H$1+(Sheet1!$A$1-1)*10,FALSE)="---","---", (ROUND(VLOOKUP($A1283,Sheet1!$B$3:$AH$1266,Sheet1!H$1+(Sheet1!$A$1-1)*10,FALSE),IF(VLOOKUP($A1283,Sheet1!$B$3:$AH$1266,Sheet1!H$1+(Sheet1!$A$1-1)*10,FALSE)&gt;99999,-3,IF(VLOOKUP($A1283,Sheet1!$B$3:$AH$1266,Sheet1!H$1+(Sheet1!$A$1-1)*10,FALSE)&gt;9999,-2,IF(VLOOKUP($A1283,Sheet1!$B$3:$AH$1266,Sheet1!H$1+(Sheet1!$A$1-1)*10,FALSE)&gt;999,-1,0)))))))</f>
        <v>---</v>
      </c>
      <c r="Y1283" s="392" t="str">
        <f>IF(ISNA(VLOOKUP($A1283,Sheet1!$B$3:$AH$1266,Sheet1!I$1+(Sheet1!$A$1-1)*10,FALSE))=TRUE,"---",IF(VLOOKUP($A1283,Sheet1!$B$3:$AH$1266,Sheet1!I$1+(Sheet1!$A$1-1)*10,FALSE)="---","---", (ROUND(VLOOKUP($A1283,Sheet1!$B$3:$AH$1266,Sheet1!I$1+(Sheet1!$A$1-1)*10,FALSE),IF(VLOOKUP($A1283,Sheet1!$B$3:$AH$1266,Sheet1!I$1+(Sheet1!$A$1-1)*10,FALSE)&gt;99999,-3,IF(VLOOKUP($A1283,Sheet1!$B$3:$AH$1266,Sheet1!I$1+(Sheet1!$A$1-1)*10,FALSE)&gt;9999,-2,IF(VLOOKUP($A1283,Sheet1!$B$3:$AH$1266,Sheet1!I$1+(Sheet1!$A$1-1)*10,FALSE)&gt;999,-1,0)))))))</f>
        <v>---</v>
      </c>
      <c r="Z1283" s="392" t="str">
        <f>IF(ISNA(VLOOKUP($A1283,Sheet1!$B$3:$AH$1266,Sheet1!J$1+(Sheet1!$A$1-1)*10,FALSE))=TRUE,"---",IF(VLOOKUP($A1283,Sheet1!$B$3:$AH$1266,Sheet1!J$1+(Sheet1!$A$1-1)*10,FALSE)="---","---", (ROUND(VLOOKUP($A1283,Sheet1!$B$3:$AH$1266,Sheet1!J$1+(Sheet1!$A$1-1)*10,FALSE),IF(VLOOKUP($A1283,Sheet1!$B$3:$AH$1266,Sheet1!J$1+(Sheet1!$A$1-1)*10,FALSE)&gt;99999,-3,IF(VLOOKUP($A1283,Sheet1!$B$3:$AH$1266,Sheet1!J$1+(Sheet1!$A$1-1)*10,FALSE)&gt;9999,-2,IF(VLOOKUP($A1283,Sheet1!$B$3:$AH$1266,Sheet1!J$1+(Sheet1!$A$1-1)*10,FALSE)&gt;999,-1,0)))))))</f>
        <v>---</v>
      </c>
      <c r="AA1283" s="392" t="str">
        <f>IF(ISNA(VLOOKUP($A1283,Sheet1!$B$3:$AH$1266,Sheet1!K$1+(Sheet1!$A$1-1)*10,FALSE))=TRUE,"---",IF(VLOOKUP($A1283,Sheet1!$B$3:$AH$1266,Sheet1!K$1+(Sheet1!$A$1-1)*10,FALSE)="---","---", (ROUND(VLOOKUP($A1283,Sheet1!$B$3:$AH$1266,Sheet1!K$1+(Sheet1!$A$1-1)*10,FALSE),IF(VLOOKUP($A1283,Sheet1!$B$3:$AH$1266,Sheet1!K$1+(Sheet1!$A$1-1)*10,FALSE)&gt;99999,-3,IF(VLOOKUP($A1283,Sheet1!$B$3:$AH$1266,Sheet1!K$1+(Sheet1!$A$1-1)*10,FALSE)&gt;9999,-2,IF(VLOOKUP($A1283,Sheet1!$B$3:$AH$1266,Sheet1!K$1+(Sheet1!$A$1-1)*10,FALSE)&gt;999,-1,0)))))))</f>
        <v>---</v>
      </c>
      <c r="AB1283" s="392" t="str">
        <f>IF(ISNA(VLOOKUP($A1283,Sheet1!$B$3:$AH$1266,Sheet1!L$1+(Sheet1!$A$1-1)*10,FALSE))=TRUE,"---",IF(VLOOKUP($A1283,Sheet1!$B$3:$AH$1266,Sheet1!L$1+(Sheet1!$A$1-1)*10,FALSE)="---","---", (ROUND(VLOOKUP($A1283,Sheet1!$B$3:$AH$1266,Sheet1!L$1+(Sheet1!$A$1-1)*10,FALSE),IF(VLOOKUP($A1283,Sheet1!$B$3:$AH$1266,Sheet1!L$1+(Sheet1!$A$1-1)*10,FALSE)&gt;99999,-3,IF(VLOOKUP($A1283,Sheet1!$B$3:$AH$1266,Sheet1!L$1+(Sheet1!$A$1-1)*10,FALSE)&gt;9999,-2,IF(VLOOKUP($A1283,Sheet1!$B$3:$AH$1266,Sheet1!L$1+(Sheet1!$A$1-1)*10,FALSE)&gt;999,-1,0)))))))</f>
        <v>---</v>
      </c>
      <c r="AC1283" s="392" t="str">
        <f>IF(ISNA(VLOOKUP($A1283,Sheet1!$B$3:$AH$1266,Sheet1!M$1+(Sheet1!$A$1-1)*10,FALSE))=TRUE,"---",IF(VLOOKUP($A1283,Sheet1!$B$3:$AH$1266,Sheet1!M$1+(Sheet1!$A$1-1)*10,FALSE)="---","---", (ROUND(VLOOKUP($A1283,Sheet1!$B$3:$AH$1266,Sheet1!M$1+(Sheet1!$A$1-1)*10,FALSE),IF(VLOOKUP($A1283,Sheet1!$B$3:$AH$1266,Sheet1!M$1+(Sheet1!$A$1-1)*10,FALSE)&gt;99999,-3,IF(VLOOKUP($A1283,Sheet1!$B$3:$AH$1266,Sheet1!M$1+(Sheet1!$A$1-1)*10,FALSE)&gt;9999,-2,IF(VLOOKUP($A1283,Sheet1!$B$3:$AH$1266,Sheet1!M$1+(Sheet1!$A$1-1)*10,FALSE)&gt;999,-1,0)))))))</f>
        <v>---</v>
      </c>
      <c r="AD1283" s="392" t="str">
        <f>IF(ISNA(VLOOKUP($A1283,Sheet1!$B$3:$AH$1266,Sheet1!N$1+(Sheet1!$A$1-1)*10,FALSE))=TRUE,"---",IF(VLOOKUP($A1283,Sheet1!$B$3:$AH$1266,Sheet1!N$1+(Sheet1!$A$1-1)*10,FALSE)="---","---", (ROUND(VLOOKUP($A1283,Sheet1!$B$3:$AH$1266,Sheet1!N$1+(Sheet1!$A$1-1)*10,FALSE),IF(VLOOKUP($A1283,Sheet1!$B$3:$AH$1266,Sheet1!N$1+(Sheet1!$A$1-1)*10,FALSE)&gt;99999,-3,IF(VLOOKUP($A1283,Sheet1!$B$3:$AH$1266,Sheet1!N$1+(Sheet1!$A$1-1)*10,FALSE)&gt;9999,-2,IF(VLOOKUP($A1283,Sheet1!$B$3:$AH$1266,Sheet1!N$1+(Sheet1!$A$1-1)*10,FALSE)&gt;999,-1,0)))))))</f>
        <v>---</v>
      </c>
    </row>
    <row r="1284" spans="1:30" ht="25.5" customHeight="1" x14ac:dyDescent="0.25">
      <c r="A1284" s="133" t="s">
        <v>1899</v>
      </c>
      <c r="B1284" s="134" t="s">
        <v>1900</v>
      </c>
      <c r="C1284" s="133">
        <v>422709</v>
      </c>
      <c r="D1284" s="133">
        <v>783930</v>
      </c>
      <c r="E1284" s="67" t="s">
        <v>3017</v>
      </c>
      <c r="F1284" s="135" t="s">
        <v>4405</v>
      </c>
      <c r="G1284" s="118" t="s">
        <v>160</v>
      </c>
      <c r="H1284" s="136">
        <v>0.86</v>
      </c>
      <c r="I1284" s="119">
        <v>27564</v>
      </c>
      <c r="J1284" s="137" t="s">
        <v>4405</v>
      </c>
      <c r="K1284" s="118" t="s">
        <v>17</v>
      </c>
      <c r="L1284" s="122">
        <v>520</v>
      </c>
      <c r="M1284" s="123">
        <v>605</v>
      </c>
      <c r="N1284" s="118" t="s">
        <v>199</v>
      </c>
      <c r="O1284" s="71" t="s">
        <v>4405</v>
      </c>
      <c r="P1284" s="71" t="s">
        <v>4405</v>
      </c>
      <c r="Q1284" s="71" t="s">
        <v>4405</v>
      </c>
      <c r="R1284" s="73" t="s">
        <v>4405</v>
      </c>
      <c r="S1284" s="63" t="s">
        <v>4367</v>
      </c>
      <c r="T1284" s="63" t="str">
        <f>IF(ISNA(VLOOKUP(A1284,Sheet1!B$3:C$1266,2,FALSE)=TRUE),"NC",VLOOKUP(A1284,Sheet1!B$3:C$1266,2,FALSE))</f>
        <v>NC</v>
      </c>
      <c r="U1284" s="66" t="str">
        <f>IF(ISNA(VLOOKUP($A1284,Sheet1!$B$3:$AH$1266,Sheet1!E$1+(Sheet1!$A$1-1)*10,FALSE))=TRUE,"---",IF(VLOOKUP($A1284,Sheet1!$B$3:$AH$1266,Sheet1!E$1+(Sheet1!$A$1-1)*10,FALSE)="---","---", (ROUND(VLOOKUP($A1284,Sheet1!$B$3:$AH$1266,Sheet1!E$1+(Sheet1!$A$1-1)*10,FALSE),IF(VLOOKUP($A1284,Sheet1!$B$3:$AH$1266,Sheet1!E$1+(Sheet1!$A$1-1)*10,FALSE)&gt;99999,-3,IF(VLOOKUP($A1284,Sheet1!$B$3:$AH$1266,Sheet1!E$1+(Sheet1!$A$1-1)*10,FALSE)&gt;9999,-2,IF(VLOOKUP($A1284,Sheet1!$B$3:$AH$1266,Sheet1!E$1+(Sheet1!$A$1-1)*10,FALSE)&gt;999,-1,0)))))))</f>
        <v>---</v>
      </c>
      <c r="V1284" s="66" t="str">
        <f>IF(ISNA(VLOOKUP($A1284,Sheet1!$B$3:$AH$1266,Sheet1!F$1+(Sheet1!$A$1-1)*10,FALSE))=TRUE,"---",IF(VLOOKUP($A1284,Sheet1!$B$3:$AH$1266,Sheet1!F$1+(Sheet1!$A$1-1)*10,FALSE)="---","---", (ROUND(VLOOKUP($A1284,Sheet1!$B$3:$AH$1266,Sheet1!F$1+(Sheet1!$A$1-1)*10,FALSE),IF(VLOOKUP($A1284,Sheet1!$B$3:$AH$1266,Sheet1!F$1+(Sheet1!$A$1-1)*10,FALSE)&gt;99999,-3,IF(VLOOKUP($A1284,Sheet1!$B$3:$AH$1266,Sheet1!F$1+(Sheet1!$A$1-1)*10,FALSE)&gt;9999,-2,IF(VLOOKUP($A1284,Sheet1!$B$3:$AH$1266,Sheet1!F$1+(Sheet1!$A$1-1)*10,FALSE)&gt;999,-1,0)))))))</f>
        <v>---</v>
      </c>
      <c r="W1284" s="66" t="str">
        <f>IF(ISNA(VLOOKUP($A1284,Sheet1!$B$3:$AH$1266,Sheet1!G$1+(Sheet1!$A$1-1)*10,FALSE))=TRUE,"---",IF(VLOOKUP($A1284,Sheet1!$B$3:$AH$1266,Sheet1!G$1+(Sheet1!$A$1-1)*10,FALSE)="---","---", (ROUND(VLOOKUP($A1284,Sheet1!$B$3:$AH$1266,Sheet1!G$1+(Sheet1!$A$1-1)*10,FALSE),IF(VLOOKUP($A1284,Sheet1!$B$3:$AH$1266,Sheet1!G$1+(Sheet1!$A$1-1)*10,FALSE)&gt;99999,-3,IF(VLOOKUP($A1284,Sheet1!$B$3:$AH$1266,Sheet1!G$1+(Sheet1!$A$1-1)*10,FALSE)&gt;9999,-2,IF(VLOOKUP($A1284,Sheet1!$B$3:$AH$1266,Sheet1!G$1+(Sheet1!$A$1-1)*10,FALSE)&gt;999,-1,0)))))))</f>
        <v>---</v>
      </c>
      <c r="X1284" s="66" t="str">
        <f>IF(ISNA(VLOOKUP($A1284,Sheet1!$B$3:$AH$1266,Sheet1!H$1+(Sheet1!$A$1-1)*10,FALSE))=TRUE,"---",IF(VLOOKUP($A1284,Sheet1!$B$3:$AH$1266,Sheet1!H$1+(Sheet1!$A$1-1)*10,FALSE)="---","---", (ROUND(VLOOKUP($A1284,Sheet1!$B$3:$AH$1266,Sheet1!H$1+(Sheet1!$A$1-1)*10,FALSE),IF(VLOOKUP($A1284,Sheet1!$B$3:$AH$1266,Sheet1!H$1+(Sheet1!$A$1-1)*10,FALSE)&gt;99999,-3,IF(VLOOKUP($A1284,Sheet1!$B$3:$AH$1266,Sheet1!H$1+(Sheet1!$A$1-1)*10,FALSE)&gt;9999,-2,IF(VLOOKUP($A1284,Sheet1!$B$3:$AH$1266,Sheet1!H$1+(Sheet1!$A$1-1)*10,FALSE)&gt;999,-1,0)))))))</f>
        <v>---</v>
      </c>
      <c r="Y1284" s="66" t="str">
        <f>IF(ISNA(VLOOKUP($A1284,Sheet1!$B$3:$AH$1266,Sheet1!I$1+(Sheet1!$A$1-1)*10,FALSE))=TRUE,"---",IF(VLOOKUP($A1284,Sheet1!$B$3:$AH$1266,Sheet1!I$1+(Sheet1!$A$1-1)*10,FALSE)="---","---", (ROUND(VLOOKUP($A1284,Sheet1!$B$3:$AH$1266,Sheet1!I$1+(Sheet1!$A$1-1)*10,FALSE),IF(VLOOKUP($A1284,Sheet1!$B$3:$AH$1266,Sheet1!I$1+(Sheet1!$A$1-1)*10,FALSE)&gt;99999,-3,IF(VLOOKUP($A1284,Sheet1!$B$3:$AH$1266,Sheet1!I$1+(Sheet1!$A$1-1)*10,FALSE)&gt;9999,-2,IF(VLOOKUP($A1284,Sheet1!$B$3:$AH$1266,Sheet1!I$1+(Sheet1!$A$1-1)*10,FALSE)&gt;999,-1,0)))))))</f>
        <v>---</v>
      </c>
      <c r="Z1284" s="66" t="str">
        <f>IF(ISNA(VLOOKUP($A1284,Sheet1!$B$3:$AH$1266,Sheet1!J$1+(Sheet1!$A$1-1)*10,FALSE))=TRUE,"---",IF(VLOOKUP($A1284,Sheet1!$B$3:$AH$1266,Sheet1!J$1+(Sheet1!$A$1-1)*10,FALSE)="---","---", (ROUND(VLOOKUP($A1284,Sheet1!$B$3:$AH$1266,Sheet1!J$1+(Sheet1!$A$1-1)*10,FALSE),IF(VLOOKUP($A1284,Sheet1!$B$3:$AH$1266,Sheet1!J$1+(Sheet1!$A$1-1)*10,FALSE)&gt;99999,-3,IF(VLOOKUP($A1284,Sheet1!$B$3:$AH$1266,Sheet1!J$1+(Sheet1!$A$1-1)*10,FALSE)&gt;9999,-2,IF(VLOOKUP($A1284,Sheet1!$B$3:$AH$1266,Sheet1!J$1+(Sheet1!$A$1-1)*10,FALSE)&gt;999,-1,0)))))))</f>
        <v>---</v>
      </c>
      <c r="AA1284" s="66" t="str">
        <f>IF(ISNA(VLOOKUP($A1284,Sheet1!$B$3:$AH$1266,Sheet1!K$1+(Sheet1!$A$1-1)*10,FALSE))=TRUE,"---",IF(VLOOKUP($A1284,Sheet1!$B$3:$AH$1266,Sheet1!K$1+(Sheet1!$A$1-1)*10,FALSE)="---","---", (ROUND(VLOOKUP($A1284,Sheet1!$B$3:$AH$1266,Sheet1!K$1+(Sheet1!$A$1-1)*10,FALSE),IF(VLOOKUP($A1284,Sheet1!$B$3:$AH$1266,Sheet1!K$1+(Sheet1!$A$1-1)*10,FALSE)&gt;99999,-3,IF(VLOOKUP($A1284,Sheet1!$B$3:$AH$1266,Sheet1!K$1+(Sheet1!$A$1-1)*10,FALSE)&gt;9999,-2,IF(VLOOKUP($A1284,Sheet1!$B$3:$AH$1266,Sheet1!K$1+(Sheet1!$A$1-1)*10,FALSE)&gt;999,-1,0)))))))</f>
        <v>---</v>
      </c>
      <c r="AB1284" s="66" t="str">
        <f>IF(ISNA(VLOOKUP($A1284,Sheet1!$B$3:$AH$1266,Sheet1!L$1+(Sheet1!$A$1-1)*10,FALSE))=TRUE,"---",IF(VLOOKUP($A1284,Sheet1!$B$3:$AH$1266,Sheet1!L$1+(Sheet1!$A$1-1)*10,FALSE)="---","---", (ROUND(VLOOKUP($A1284,Sheet1!$B$3:$AH$1266,Sheet1!L$1+(Sheet1!$A$1-1)*10,FALSE),IF(VLOOKUP($A1284,Sheet1!$B$3:$AH$1266,Sheet1!L$1+(Sheet1!$A$1-1)*10,FALSE)&gt;99999,-3,IF(VLOOKUP($A1284,Sheet1!$B$3:$AH$1266,Sheet1!L$1+(Sheet1!$A$1-1)*10,FALSE)&gt;9999,-2,IF(VLOOKUP($A1284,Sheet1!$B$3:$AH$1266,Sheet1!L$1+(Sheet1!$A$1-1)*10,FALSE)&gt;999,-1,0)))))))</f>
        <v>---</v>
      </c>
      <c r="AC1284" s="66" t="str">
        <f>IF(ISNA(VLOOKUP($A1284,Sheet1!$B$3:$AH$1266,Sheet1!M$1+(Sheet1!$A$1-1)*10,FALSE))=TRUE,"---",IF(VLOOKUP($A1284,Sheet1!$B$3:$AH$1266,Sheet1!M$1+(Sheet1!$A$1-1)*10,FALSE)="---","---", (ROUND(VLOOKUP($A1284,Sheet1!$B$3:$AH$1266,Sheet1!M$1+(Sheet1!$A$1-1)*10,FALSE),IF(VLOOKUP($A1284,Sheet1!$B$3:$AH$1266,Sheet1!M$1+(Sheet1!$A$1-1)*10,FALSE)&gt;99999,-3,IF(VLOOKUP($A1284,Sheet1!$B$3:$AH$1266,Sheet1!M$1+(Sheet1!$A$1-1)*10,FALSE)&gt;9999,-2,IF(VLOOKUP($A1284,Sheet1!$B$3:$AH$1266,Sheet1!M$1+(Sheet1!$A$1-1)*10,FALSE)&gt;999,-1,0)))))))</f>
        <v>---</v>
      </c>
      <c r="AD1284" s="66" t="str">
        <f>IF(ISNA(VLOOKUP($A1284,Sheet1!$B$3:$AH$1266,Sheet1!N$1+(Sheet1!$A$1-1)*10,FALSE))=TRUE,"---",IF(VLOOKUP($A1284,Sheet1!$B$3:$AH$1266,Sheet1!N$1+(Sheet1!$A$1-1)*10,FALSE)="---","---", (ROUND(VLOOKUP($A1284,Sheet1!$B$3:$AH$1266,Sheet1!N$1+(Sheet1!$A$1-1)*10,FALSE),IF(VLOOKUP($A1284,Sheet1!$B$3:$AH$1266,Sheet1!N$1+(Sheet1!$A$1-1)*10,FALSE)&gt;99999,-3,IF(VLOOKUP($A1284,Sheet1!$B$3:$AH$1266,Sheet1!N$1+(Sheet1!$A$1-1)*10,FALSE)&gt;9999,-2,IF(VLOOKUP($A1284,Sheet1!$B$3:$AH$1266,Sheet1!N$1+(Sheet1!$A$1-1)*10,FALSE)&gt;999,-1,0)))))))</f>
        <v>---</v>
      </c>
    </row>
    <row r="1285" spans="1:30" ht="25.5" customHeight="1" x14ac:dyDescent="0.25">
      <c r="A1285" s="125" t="s">
        <v>1901</v>
      </c>
      <c r="B1285" s="138" t="s">
        <v>1902</v>
      </c>
      <c r="C1285" s="125">
        <v>422745</v>
      </c>
      <c r="D1285" s="125">
        <v>783916</v>
      </c>
      <c r="E1285" s="70" t="s">
        <v>3017</v>
      </c>
      <c r="F1285" s="139" t="s">
        <v>4405</v>
      </c>
      <c r="G1285" s="127" t="s">
        <v>160</v>
      </c>
      <c r="H1285" s="128">
        <v>2.44</v>
      </c>
      <c r="I1285" s="112">
        <v>27564</v>
      </c>
      <c r="J1285" s="140" t="s">
        <v>4405</v>
      </c>
      <c r="K1285" s="127" t="s">
        <v>17</v>
      </c>
      <c r="L1285" s="115">
        <v>820</v>
      </c>
      <c r="M1285" s="116">
        <v>336</v>
      </c>
      <c r="N1285" s="127" t="s">
        <v>145</v>
      </c>
      <c r="O1285" s="68">
        <f t="shared" si="44"/>
        <v>6.3445073793487907</v>
      </c>
      <c r="P1285" s="68">
        <f>IF(O1285&lt;&gt;"",VLOOKUP($A1285,Sheet4!$A$2:$O$1309,14,FALSE)*100,"")</f>
        <v>3.1511980855749577</v>
      </c>
      <c r="Q1285" s="68">
        <f>IF(P1285&lt;&gt;"",VLOOKUP($A1285,Sheet4!$A$2:$O$1309,15,FALSE)*100,"")</f>
        <v>26.920936542318863</v>
      </c>
      <c r="R1285" s="74">
        <f t="shared" si="43"/>
        <v>15</v>
      </c>
      <c r="S1285" s="64" t="s">
        <v>4367</v>
      </c>
      <c r="T1285" s="64" t="str">
        <f>IF(ISNA(VLOOKUP(A1285,Sheet1!B$3:C$1266,2,FALSE)=TRUE),"NC",VLOOKUP(A1285,Sheet1!B$3:C$1266,2,FALSE))</f>
        <v>Rural</v>
      </c>
      <c r="U1285" s="65">
        <f>IF(ISNA(VLOOKUP($A1285,Sheet1!$B$3:$AH$1266,Sheet1!E$1+(Sheet1!$A$1-1)*10,FALSE))=TRUE,"---",IF(VLOOKUP($A1285,Sheet1!$B$3:$AH$1266,Sheet1!E$1+(Sheet1!$A$1-1)*10,FALSE)="---","---", (ROUND(VLOOKUP($A1285,Sheet1!$B$3:$AH$1266,Sheet1!E$1+(Sheet1!$A$1-1)*10,FALSE),IF(VLOOKUP($A1285,Sheet1!$B$3:$AH$1266,Sheet1!E$1+(Sheet1!$A$1-1)*10,FALSE)&gt;99999,-3,IF(VLOOKUP($A1285,Sheet1!$B$3:$AH$1266,Sheet1!E$1+(Sheet1!$A$1-1)*10,FALSE)&gt;9999,-2,IF(VLOOKUP($A1285,Sheet1!$B$3:$AH$1266,Sheet1!E$1+(Sheet1!$A$1-1)*10,FALSE)&gt;999,-1,0)))))))</f>
        <v>172</v>
      </c>
      <c r="V1285" s="65">
        <f>IF(ISNA(VLOOKUP($A1285,Sheet1!$B$3:$AH$1266,Sheet1!F$1+(Sheet1!$A$1-1)*10,FALSE))=TRUE,"---",IF(VLOOKUP($A1285,Sheet1!$B$3:$AH$1266,Sheet1!F$1+(Sheet1!$A$1-1)*10,FALSE)="---","---", (ROUND(VLOOKUP($A1285,Sheet1!$B$3:$AH$1266,Sheet1!F$1+(Sheet1!$A$1-1)*10,FALSE),IF(VLOOKUP($A1285,Sheet1!$B$3:$AH$1266,Sheet1!F$1+(Sheet1!$A$1-1)*10,FALSE)&gt;99999,-3,IF(VLOOKUP($A1285,Sheet1!$B$3:$AH$1266,Sheet1!F$1+(Sheet1!$A$1-1)*10,FALSE)&gt;9999,-2,IF(VLOOKUP($A1285,Sheet1!$B$3:$AH$1266,Sheet1!F$1+(Sheet1!$A$1-1)*10,FALSE)&gt;999,-1,0)))))))</f>
        <v>218</v>
      </c>
      <c r="W1285" s="65">
        <f>IF(ISNA(VLOOKUP($A1285,Sheet1!$B$3:$AH$1266,Sheet1!G$1+(Sheet1!$A$1-1)*10,FALSE))=TRUE,"---",IF(VLOOKUP($A1285,Sheet1!$B$3:$AH$1266,Sheet1!G$1+(Sheet1!$A$1-1)*10,FALSE)="---","---", (ROUND(VLOOKUP($A1285,Sheet1!$B$3:$AH$1266,Sheet1!G$1+(Sheet1!$A$1-1)*10,FALSE),IF(VLOOKUP($A1285,Sheet1!$B$3:$AH$1266,Sheet1!G$1+(Sheet1!$A$1-1)*10,FALSE)&gt;99999,-3,IF(VLOOKUP($A1285,Sheet1!$B$3:$AH$1266,Sheet1!G$1+(Sheet1!$A$1-1)*10,FALSE)&gt;9999,-2,IF(VLOOKUP($A1285,Sheet1!$B$3:$AH$1266,Sheet1!G$1+(Sheet1!$A$1-1)*10,FALSE)&gt;999,-1,0)))))))</f>
        <v>286</v>
      </c>
      <c r="X1285" s="65">
        <f>IF(ISNA(VLOOKUP($A1285,Sheet1!$B$3:$AH$1266,Sheet1!H$1+(Sheet1!$A$1-1)*10,FALSE))=TRUE,"---",IF(VLOOKUP($A1285,Sheet1!$B$3:$AH$1266,Sheet1!H$1+(Sheet1!$A$1-1)*10,FALSE)="---","---", (ROUND(VLOOKUP($A1285,Sheet1!$B$3:$AH$1266,Sheet1!H$1+(Sheet1!$A$1-1)*10,FALSE),IF(VLOOKUP($A1285,Sheet1!$B$3:$AH$1266,Sheet1!H$1+(Sheet1!$A$1-1)*10,FALSE)&gt;99999,-3,IF(VLOOKUP($A1285,Sheet1!$B$3:$AH$1266,Sheet1!H$1+(Sheet1!$A$1-1)*10,FALSE)&gt;9999,-2,IF(VLOOKUP($A1285,Sheet1!$B$3:$AH$1266,Sheet1!H$1+(Sheet1!$A$1-1)*10,FALSE)&gt;999,-1,0)))))))</f>
        <v>498</v>
      </c>
      <c r="Y1285" s="65">
        <f>IF(ISNA(VLOOKUP($A1285,Sheet1!$B$3:$AH$1266,Sheet1!I$1+(Sheet1!$A$1-1)*10,FALSE))=TRUE,"---",IF(VLOOKUP($A1285,Sheet1!$B$3:$AH$1266,Sheet1!I$1+(Sheet1!$A$1-1)*10,FALSE)="---","---", (ROUND(VLOOKUP($A1285,Sheet1!$B$3:$AH$1266,Sheet1!I$1+(Sheet1!$A$1-1)*10,FALSE),IF(VLOOKUP($A1285,Sheet1!$B$3:$AH$1266,Sheet1!I$1+(Sheet1!$A$1-1)*10,FALSE)&gt;99999,-3,IF(VLOOKUP($A1285,Sheet1!$B$3:$AH$1266,Sheet1!I$1+(Sheet1!$A$1-1)*10,FALSE)&gt;9999,-2,IF(VLOOKUP($A1285,Sheet1!$B$3:$AH$1266,Sheet1!I$1+(Sheet1!$A$1-1)*10,FALSE)&gt;999,-1,0)))))))</f>
        <v>675</v>
      </c>
      <c r="Z1285" s="65">
        <f>IF(ISNA(VLOOKUP($A1285,Sheet1!$B$3:$AH$1266,Sheet1!J$1+(Sheet1!$A$1-1)*10,FALSE))=TRUE,"---",IF(VLOOKUP($A1285,Sheet1!$B$3:$AH$1266,Sheet1!J$1+(Sheet1!$A$1-1)*10,FALSE)="---","---", (ROUND(VLOOKUP($A1285,Sheet1!$B$3:$AH$1266,Sheet1!J$1+(Sheet1!$A$1-1)*10,FALSE),IF(VLOOKUP($A1285,Sheet1!$B$3:$AH$1266,Sheet1!J$1+(Sheet1!$A$1-1)*10,FALSE)&gt;99999,-3,IF(VLOOKUP($A1285,Sheet1!$B$3:$AH$1266,Sheet1!J$1+(Sheet1!$A$1-1)*10,FALSE)&gt;9999,-2,IF(VLOOKUP($A1285,Sheet1!$B$3:$AH$1266,Sheet1!J$1+(Sheet1!$A$1-1)*10,FALSE)&gt;999,-1,0)))))))</f>
        <v>929</v>
      </c>
      <c r="AA1285" s="65">
        <f>IF(ISNA(VLOOKUP($A1285,Sheet1!$B$3:$AH$1266,Sheet1!K$1+(Sheet1!$A$1-1)*10,FALSE))=TRUE,"---",IF(VLOOKUP($A1285,Sheet1!$B$3:$AH$1266,Sheet1!K$1+(Sheet1!$A$1-1)*10,FALSE)="---","---", (ROUND(VLOOKUP($A1285,Sheet1!$B$3:$AH$1266,Sheet1!K$1+(Sheet1!$A$1-1)*10,FALSE),IF(VLOOKUP($A1285,Sheet1!$B$3:$AH$1266,Sheet1!K$1+(Sheet1!$A$1-1)*10,FALSE)&gt;99999,-3,IF(VLOOKUP($A1285,Sheet1!$B$3:$AH$1266,Sheet1!K$1+(Sheet1!$A$1-1)*10,FALSE)&gt;9999,-2,IF(VLOOKUP($A1285,Sheet1!$B$3:$AH$1266,Sheet1!K$1+(Sheet1!$A$1-1)*10,FALSE)&gt;999,-1,0)))))))</f>
        <v>1150</v>
      </c>
      <c r="AB1285" s="65">
        <f>IF(ISNA(VLOOKUP($A1285,Sheet1!$B$3:$AH$1266,Sheet1!L$1+(Sheet1!$A$1-1)*10,FALSE))=TRUE,"---",IF(VLOOKUP($A1285,Sheet1!$B$3:$AH$1266,Sheet1!L$1+(Sheet1!$A$1-1)*10,FALSE)="---","---", (ROUND(VLOOKUP($A1285,Sheet1!$B$3:$AH$1266,Sheet1!L$1+(Sheet1!$A$1-1)*10,FALSE),IF(VLOOKUP($A1285,Sheet1!$B$3:$AH$1266,Sheet1!L$1+(Sheet1!$A$1-1)*10,FALSE)&gt;99999,-3,IF(VLOOKUP($A1285,Sheet1!$B$3:$AH$1266,Sheet1!L$1+(Sheet1!$A$1-1)*10,FALSE)&gt;9999,-2,IF(VLOOKUP($A1285,Sheet1!$B$3:$AH$1266,Sheet1!L$1+(Sheet1!$A$1-1)*10,FALSE)&gt;999,-1,0)))))))</f>
        <v>1390</v>
      </c>
      <c r="AC1285" s="65">
        <f>IF(ISNA(VLOOKUP($A1285,Sheet1!$B$3:$AH$1266,Sheet1!M$1+(Sheet1!$A$1-1)*10,FALSE))=TRUE,"---",IF(VLOOKUP($A1285,Sheet1!$B$3:$AH$1266,Sheet1!M$1+(Sheet1!$A$1-1)*10,FALSE)="---","---", (ROUND(VLOOKUP($A1285,Sheet1!$B$3:$AH$1266,Sheet1!M$1+(Sheet1!$A$1-1)*10,FALSE),IF(VLOOKUP($A1285,Sheet1!$B$3:$AH$1266,Sheet1!M$1+(Sheet1!$A$1-1)*10,FALSE)&gt;99999,-3,IF(VLOOKUP($A1285,Sheet1!$B$3:$AH$1266,Sheet1!M$1+(Sheet1!$A$1-1)*10,FALSE)&gt;9999,-2,IF(VLOOKUP($A1285,Sheet1!$B$3:$AH$1266,Sheet1!M$1+(Sheet1!$A$1-1)*10,FALSE)&gt;999,-1,0)))))))</f>
        <v>1640</v>
      </c>
      <c r="AD1285" s="65">
        <f>IF(ISNA(VLOOKUP($A1285,Sheet1!$B$3:$AH$1266,Sheet1!N$1+(Sheet1!$A$1-1)*10,FALSE))=TRUE,"---",IF(VLOOKUP($A1285,Sheet1!$B$3:$AH$1266,Sheet1!N$1+(Sheet1!$A$1-1)*10,FALSE)="---","---", (ROUND(VLOOKUP($A1285,Sheet1!$B$3:$AH$1266,Sheet1!N$1+(Sheet1!$A$1-1)*10,FALSE),IF(VLOOKUP($A1285,Sheet1!$B$3:$AH$1266,Sheet1!N$1+(Sheet1!$A$1-1)*10,FALSE)&gt;99999,-3,IF(VLOOKUP($A1285,Sheet1!$B$3:$AH$1266,Sheet1!N$1+(Sheet1!$A$1-1)*10,FALSE)&gt;9999,-2,IF(VLOOKUP($A1285,Sheet1!$B$3:$AH$1266,Sheet1!N$1+(Sheet1!$A$1-1)*10,FALSE)&gt;999,-1,0)))))))</f>
        <v>2020</v>
      </c>
    </row>
    <row r="1286" spans="1:30" ht="25.5" customHeight="1" x14ac:dyDescent="0.25">
      <c r="A1286" s="133" t="s">
        <v>1903</v>
      </c>
      <c r="B1286" s="141" t="s">
        <v>1904</v>
      </c>
      <c r="C1286" s="133">
        <v>422821</v>
      </c>
      <c r="D1286" s="133">
        <v>783958</v>
      </c>
      <c r="E1286" s="67" t="s">
        <v>3017</v>
      </c>
      <c r="F1286" s="117" t="s">
        <v>4817</v>
      </c>
      <c r="G1286" s="118" t="s">
        <v>31</v>
      </c>
      <c r="H1286" s="183">
        <v>30</v>
      </c>
      <c r="I1286" s="119">
        <v>24743</v>
      </c>
      <c r="J1286" s="124">
        <v>8.5</v>
      </c>
      <c r="K1286" s="121" t="s">
        <v>4405</v>
      </c>
      <c r="L1286" s="122">
        <v>3910</v>
      </c>
      <c r="M1286" s="123">
        <v>130</v>
      </c>
      <c r="N1286" s="118" t="s">
        <v>160</v>
      </c>
      <c r="O1286" s="71">
        <f t="shared" si="44"/>
        <v>10.772712730258672</v>
      </c>
      <c r="P1286" s="71">
        <f>IF(O1286&lt;&gt;"",VLOOKUP($A1286,Sheet4!$A$2:$O$1309,14,FALSE)*100,"")</f>
        <v>3.825214342404204</v>
      </c>
      <c r="Q1286" s="71">
        <f>IF(P1286&lt;&gt;"",VLOOKUP($A1286,Sheet4!$A$2:$O$1309,15,FALSE)*100,"")</f>
        <v>31.752862883256384</v>
      </c>
      <c r="R1286" s="73">
        <f t="shared" si="43"/>
        <v>9</v>
      </c>
      <c r="S1286" s="63" t="s">
        <v>4367</v>
      </c>
      <c r="T1286" s="63" t="str">
        <f>IF(ISNA(VLOOKUP(A1286,Sheet1!B$3:C$1266,2,FALSE)=TRUE),"NC",VLOOKUP(A1286,Sheet1!B$3:C$1266,2,FALSE))</f>
        <v>Rural</v>
      </c>
      <c r="U1286" s="66">
        <f>IF(ISNA(VLOOKUP($A1286,Sheet1!$B$3:$AH$1266,Sheet1!E$1+(Sheet1!$A$1-1)*10,FALSE))=TRUE,"---",IF(VLOOKUP($A1286,Sheet1!$B$3:$AH$1266,Sheet1!E$1+(Sheet1!$A$1-1)*10,FALSE)="---","---", (ROUND(VLOOKUP($A1286,Sheet1!$B$3:$AH$1266,Sheet1!E$1+(Sheet1!$A$1-1)*10,FALSE),IF(VLOOKUP($A1286,Sheet1!$B$3:$AH$1266,Sheet1!E$1+(Sheet1!$A$1-1)*10,FALSE)&gt;99999,-3,IF(VLOOKUP($A1286,Sheet1!$B$3:$AH$1266,Sheet1!E$1+(Sheet1!$A$1-1)*10,FALSE)&gt;9999,-2,IF(VLOOKUP($A1286,Sheet1!$B$3:$AH$1266,Sheet1!E$1+(Sheet1!$A$1-1)*10,FALSE)&gt;999,-1,0)))))))</f>
        <v>1240</v>
      </c>
      <c r="V1286" s="66">
        <f>IF(ISNA(VLOOKUP($A1286,Sheet1!$B$3:$AH$1266,Sheet1!F$1+(Sheet1!$A$1-1)*10,FALSE))=TRUE,"---",IF(VLOOKUP($A1286,Sheet1!$B$3:$AH$1266,Sheet1!F$1+(Sheet1!$A$1-1)*10,FALSE)="---","---", (ROUND(VLOOKUP($A1286,Sheet1!$B$3:$AH$1266,Sheet1!F$1+(Sheet1!$A$1-1)*10,FALSE),IF(VLOOKUP($A1286,Sheet1!$B$3:$AH$1266,Sheet1!F$1+(Sheet1!$A$1-1)*10,FALSE)&gt;99999,-3,IF(VLOOKUP($A1286,Sheet1!$B$3:$AH$1266,Sheet1!F$1+(Sheet1!$A$1-1)*10,FALSE)&gt;9999,-2,IF(VLOOKUP($A1286,Sheet1!$B$3:$AH$1266,Sheet1!F$1+(Sheet1!$A$1-1)*10,FALSE)&gt;999,-1,0)))))))</f>
        <v>1520</v>
      </c>
      <c r="W1286" s="66">
        <f>IF(ISNA(VLOOKUP($A1286,Sheet1!$B$3:$AH$1266,Sheet1!G$1+(Sheet1!$A$1-1)*10,FALSE))=TRUE,"---",IF(VLOOKUP($A1286,Sheet1!$B$3:$AH$1266,Sheet1!G$1+(Sheet1!$A$1-1)*10,FALSE)="---","---", (ROUND(VLOOKUP($A1286,Sheet1!$B$3:$AH$1266,Sheet1!G$1+(Sheet1!$A$1-1)*10,FALSE),IF(VLOOKUP($A1286,Sheet1!$B$3:$AH$1266,Sheet1!G$1+(Sheet1!$A$1-1)*10,FALSE)&gt;99999,-3,IF(VLOOKUP($A1286,Sheet1!$B$3:$AH$1266,Sheet1!G$1+(Sheet1!$A$1-1)*10,FALSE)&gt;9999,-2,IF(VLOOKUP($A1286,Sheet1!$B$3:$AH$1266,Sheet1!G$1+(Sheet1!$A$1-1)*10,FALSE)&gt;999,-1,0)))))))</f>
        <v>1910</v>
      </c>
      <c r="X1286" s="66">
        <f>IF(ISNA(VLOOKUP($A1286,Sheet1!$B$3:$AH$1266,Sheet1!H$1+(Sheet1!$A$1-1)*10,FALSE))=TRUE,"---",IF(VLOOKUP($A1286,Sheet1!$B$3:$AH$1266,Sheet1!H$1+(Sheet1!$A$1-1)*10,FALSE)="---","---", (ROUND(VLOOKUP($A1286,Sheet1!$B$3:$AH$1266,Sheet1!H$1+(Sheet1!$A$1-1)*10,FALSE),IF(VLOOKUP($A1286,Sheet1!$B$3:$AH$1266,Sheet1!H$1+(Sheet1!$A$1-1)*10,FALSE)&gt;99999,-3,IF(VLOOKUP($A1286,Sheet1!$B$3:$AH$1266,Sheet1!H$1+(Sheet1!$A$1-1)*10,FALSE)&gt;9999,-2,IF(VLOOKUP($A1286,Sheet1!$B$3:$AH$1266,Sheet1!H$1+(Sheet1!$A$1-1)*10,FALSE)&gt;999,-1,0)))))))</f>
        <v>3070</v>
      </c>
      <c r="Y1286" s="66">
        <f>IF(ISNA(VLOOKUP($A1286,Sheet1!$B$3:$AH$1266,Sheet1!I$1+(Sheet1!$A$1-1)*10,FALSE))=TRUE,"---",IF(VLOOKUP($A1286,Sheet1!$B$3:$AH$1266,Sheet1!I$1+(Sheet1!$A$1-1)*10,FALSE)="---","---", (ROUND(VLOOKUP($A1286,Sheet1!$B$3:$AH$1266,Sheet1!I$1+(Sheet1!$A$1-1)*10,FALSE),IF(VLOOKUP($A1286,Sheet1!$B$3:$AH$1266,Sheet1!I$1+(Sheet1!$A$1-1)*10,FALSE)&gt;99999,-3,IF(VLOOKUP($A1286,Sheet1!$B$3:$AH$1266,Sheet1!I$1+(Sheet1!$A$1-1)*10,FALSE)&gt;9999,-2,IF(VLOOKUP($A1286,Sheet1!$B$3:$AH$1266,Sheet1!I$1+(Sheet1!$A$1-1)*10,FALSE)&gt;999,-1,0)))))))</f>
        <v>3990</v>
      </c>
      <c r="Z1286" s="66">
        <f>IF(ISNA(VLOOKUP($A1286,Sheet1!$B$3:$AH$1266,Sheet1!J$1+(Sheet1!$A$1-1)*10,FALSE))=TRUE,"---",IF(VLOOKUP($A1286,Sheet1!$B$3:$AH$1266,Sheet1!J$1+(Sheet1!$A$1-1)*10,FALSE)="---","---", (ROUND(VLOOKUP($A1286,Sheet1!$B$3:$AH$1266,Sheet1!J$1+(Sheet1!$A$1-1)*10,FALSE),IF(VLOOKUP($A1286,Sheet1!$B$3:$AH$1266,Sheet1!J$1+(Sheet1!$A$1-1)*10,FALSE)&gt;99999,-3,IF(VLOOKUP($A1286,Sheet1!$B$3:$AH$1266,Sheet1!J$1+(Sheet1!$A$1-1)*10,FALSE)&gt;9999,-2,IF(VLOOKUP($A1286,Sheet1!$B$3:$AH$1266,Sheet1!J$1+(Sheet1!$A$1-1)*10,FALSE)&gt;999,-1,0)))))))</f>
        <v>5280</v>
      </c>
      <c r="AA1286" s="66">
        <f>IF(ISNA(VLOOKUP($A1286,Sheet1!$B$3:$AH$1266,Sheet1!K$1+(Sheet1!$A$1-1)*10,FALSE))=TRUE,"---",IF(VLOOKUP($A1286,Sheet1!$B$3:$AH$1266,Sheet1!K$1+(Sheet1!$A$1-1)*10,FALSE)="---","---", (ROUND(VLOOKUP($A1286,Sheet1!$B$3:$AH$1266,Sheet1!K$1+(Sheet1!$A$1-1)*10,FALSE),IF(VLOOKUP($A1286,Sheet1!$B$3:$AH$1266,Sheet1!K$1+(Sheet1!$A$1-1)*10,FALSE)&gt;99999,-3,IF(VLOOKUP($A1286,Sheet1!$B$3:$AH$1266,Sheet1!K$1+(Sheet1!$A$1-1)*10,FALSE)&gt;9999,-2,IF(VLOOKUP($A1286,Sheet1!$B$3:$AH$1266,Sheet1!K$1+(Sheet1!$A$1-1)*10,FALSE)&gt;999,-1,0)))))))</f>
        <v>6400</v>
      </c>
      <c r="AB1286" s="66">
        <f>IF(ISNA(VLOOKUP($A1286,Sheet1!$B$3:$AH$1266,Sheet1!L$1+(Sheet1!$A$1-1)*10,FALSE))=TRUE,"---",IF(VLOOKUP($A1286,Sheet1!$B$3:$AH$1266,Sheet1!L$1+(Sheet1!$A$1-1)*10,FALSE)="---","---", (ROUND(VLOOKUP($A1286,Sheet1!$B$3:$AH$1266,Sheet1!L$1+(Sheet1!$A$1-1)*10,FALSE),IF(VLOOKUP($A1286,Sheet1!$B$3:$AH$1266,Sheet1!L$1+(Sheet1!$A$1-1)*10,FALSE)&gt;99999,-3,IF(VLOOKUP($A1286,Sheet1!$B$3:$AH$1266,Sheet1!L$1+(Sheet1!$A$1-1)*10,FALSE)&gt;9999,-2,IF(VLOOKUP($A1286,Sheet1!$B$3:$AH$1266,Sheet1!L$1+(Sheet1!$A$1-1)*10,FALSE)&gt;999,-1,0)))))))</f>
        <v>7540</v>
      </c>
      <c r="AC1286" s="66">
        <f>IF(ISNA(VLOOKUP($A1286,Sheet1!$B$3:$AH$1266,Sheet1!M$1+(Sheet1!$A$1-1)*10,FALSE))=TRUE,"---",IF(VLOOKUP($A1286,Sheet1!$B$3:$AH$1266,Sheet1!M$1+(Sheet1!$A$1-1)*10,FALSE)="---","---", (ROUND(VLOOKUP($A1286,Sheet1!$B$3:$AH$1266,Sheet1!M$1+(Sheet1!$A$1-1)*10,FALSE),IF(VLOOKUP($A1286,Sheet1!$B$3:$AH$1266,Sheet1!M$1+(Sheet1!$A$1-1)*10,FALSE)&gt;99999,-3,IF(VLOOKUP($A1286,Sheet1!$B$3:$AH$1266,Sheet1!M$1+(Sheet1!$A$1-1)*10,FALSE)&gt;9999,-2,IF(VLOOKUP($A1286,Sheet1!$B$3:$AH$1266,Sheet1!M$1+(Sheet1!$A$1-1)*10,FALSE)&gt;999,-1,0)))))))</f>
        <v>8760</v>
      </c>
      <c r="AD1286" s="66">
        <f>IF(ISNA(VLOOKUP($A1286,Sheet1!$B$3:$AH$1266,Sheet1!N$1+(Sheet1!$A$1-1)*10,FALSE))=TRUE,"---",IF(VLOOKUP($A1286,Sheet1!$B$3:$AH$1266,Sheet1!N$1+(Sheet1!$A$1-1)*10,FALSE)="---","---", (ROUND(VLOOKUP($A1286,Sheet1!$B$3:$AH$1266,Sheet1!N$1+(Sheet1!$A$1-1)*10,FALSE),IF(VLOOKUP($A1286,Sheet1!$B$3:$AH$1266,Sheet1!N$1+(Sheet1!$A$1-1)*10,FALSE)&gt;99999,-3,IF(VLOOKUP($A1286,Sheet1!$B$3:$AH$1266,Sheet1!N$1+(Sheet1!$A$1-1)*10,FALSE)&gt;9999,-2,IF(VLOOKUP($A1286,Sheet1!$B$3:$AH$1266,Sheet1!N$1+(Sheet1!$A$1-1)*10,FALSE)&gt;999,-1,0)))))))</f>
        <v>10500</v>
      </c>
    </row>
    <row r="1287" spans="1:30" ht="25.5" customHeight="1" x14ac:dyDescent="0.25">
      <c r="A1287" s="125" t="s">
        <v>1905</v>
      </c>
      <c r="B1287" s="138" t="s">
        <v>1906</v>
      </c>
      <c r="C1287" s="125">
        <v>422900</v>
      </c>
      <c r="D1287" s="125">
        <v>784032</v>
      </c>
      <c r="E1287" s="70" t="s">
        <v>3046</v>
      </c>
      <c r="F1287" s="139" t="s">
        <v>4405</v>
      </c>
      <c r="G1287" s="127" t="s">
        <v>160</v>
      </c>
      <c r="H1287" s="128">
        <v>239</v>
      </c>
      <c r="I1287" s="112">
        <v>14786</v>
      </c>
      <c r="J1287" s="140" t="s">
        <v>4405</v>
      </c>
      <c r="K1287" s="127" t="s">
        <v>17</v>
      </c>
      <c r="L1287" s="115">
        <v>4540</v>
      </c>
      <c r="M1287" s="155">
        <v>19</v>
      </c>
      <c r="N1287" s="114" t="s">
        <v>4405</v>
      </c>
      <c r="O1287" s="68" t="str">
        <f t="shared" si="44"/>
        <v>&gt;50</v>
      </c>
      <c r="P1287" s="68">
        <f>IF(O1287&lt;&gt;"",VLOOKUP($A1287,Sheet4!$A$2:$O$1309,14,FALSE)*100,"")</f>
        <v>8.7311663271629101</v>
      </c>
      <c r="Q1287" s="68">
        <f>IF(P1287&lt;&gt;"",VLOOKUP($A1287,Sheet4!$A$2:$O$1309,15,FALSE)*100,"")</f>
        <v>59.134366516594881</v>
      </c>
      <c r="R1287" s="74" t="str">
        <f t="shared" si="43"/>
        <v>&lt;2</v>
      </c>
      <c r="S1287" s="64" t="s">
        <v>4367</v>
      </c>
      <c r="T1287" s="64" t="str">
        <f>IF(ISNA(VLOOKUP(A1287,Sheet1!B$3:C$1266,2,FALSE)=TRUE),"NC",VLOOKUP(A1287,Sheet1!B$3:C$1266,2,FALSE))</f>
        <v>Rural</v>
      </c>
      <c r="U1287" s="65">
        <f>IF(ISNA(VLOOKUP($A1287,Sheet1!$B$3:$AH$1266,Sheet1!E$1+(Sheet1!$A$1-1)*10,FALSE))=TRUE,"---",IF(VLOOKUP($A1287,Sheet1!$B$3:$AH$1266,Sheet1!E$1+(Sheet1!$A$1-1)*10,FALSE)="---","---", (ROUND(VLOOKUP($A1287,Sheet1!$B$3:$AH$1266,Sheet1!E$1+(Sheet1!$A$1-1)*10,FALSE),IF(VLOOKUP($A1287,Sheet1!$B$3:$AH$1266,Sheet1!E$1+(Sheet1!$A$1-1)*10,FALSE)&gt;99999,-3,IF(VLOOKUP($A1287,Sheet1!$B$3:$AH$1266,Sheet1!E$1+(Sheet1!$A$1-1)*10,FALSE)&gt;9999,-2,IF(VLOOKUP($A1287,Sheet1!$B$3:$AH$1266,Sheet1!E$1+(Sheet1!$A$1-1)*10,FALSE)&gt;999,-1,0)))))))</f>
        <v>5420</v>
      </c>
      <c r="V1287" s="65">
        <f>IF(ISNA(VLOOKUP($A1287,Sheet1!$B$3:$AH$1266,Sheet1!F$1+(Sheet1!$A$1-1)*10,FALSE))=TRUE,"---",IF(VLOOKUP($A1287,Sheet1!$B$3:$AH$1266,Sheet1!F$1+(Sheet1!$A$1-1)*10,FALSE)="---","---", (ROUND(VLOOKUP($A1287,Sheet1!$B$3:$AH$1266,Sheet1!F$1+(Sheet1!$A$1-1)*10,FALSE),IF(VLOOKUP($A1287,Sheet1!$B$3:$AH$1266,Sheet1!F$1+(Sheet1!$A$1-1)*10,FALSE)&gt;99999,-3,IF(VLOOKUP($A1287,Sheet1!$B$3:$AH$1266,Sheet1!F$1+(Sheet1!$A$1-1)*10,FALSE)&gt;9999,-2,IF(VLOOKUP($A1287,Sheet1!$B$3:$AH$1266,Sheet1!F$1+(Sheet1!$A$1-1)*10,FALSE)&gt;999,-1,0)))))))</f>
        <v>6380</v>
      </c>
      <c r="W1287" s="65">
        <f>IF(ISNA(VLOOKUP($A1287,Sheet1!$B$3:$AH$1266,Sheet1!G$1+(Sheet1!$A$1-1)*10,FALSE))=TRUE,"---",IF(VLOOKUP($A1287,Sheet1!$B$3:$AH$1266,Sheet1!G$1+(Sheet1!$A$1-1)*10,FALSE)="---","---", (ROUND(VLOOKUP($A1287,Sheet1!$B$3:$AH$1266,Sheet1!G$1+(Sheet1!$A$1-1)*10,FALSE),IF(VLOOKUP($A1287,Sheet1!$B$3:$AH$1266,Sheet1!G$1+(Sheet1!$A$1-1)*10,FALSE)&gt;99999,-3,IF(VLOOKUP($A1287,Sheet1!$B$3:$AH$1266,Sheet1!G$1+(Sheet1!$A$1-1)*10,FALSE)&gt;9999,-2,IF(VLOOKUP($A1287,Sheet1!$B$3:$AH$1266,Sheet1!G$1+(Sheet1!$A$1-1)*10,FALSE)&gt;999,-1,0)))))))</f>
        <v>7710</v>
      </c>
      <c r="X1287" s="65">
        <f>IF(ISNA(VLOOKUP($A1287,Sheet1!$B$3:$AH$1266,Sheet1!H$1+(Sheet1!$A$1-1)*10,FALSE))=TRUE,"---",IF(VLOOKUP($A1287,Sheet1!$B$3:$AH$1266,Sheet1!H$1+(Sheet1!$A$1-1)*10,FALSE)="---","---", (ROUND(VLOOKUP($A1287,Sheet1!$B$3:$AH$1266,Sheet1!H$1+(Sheet1!$A$1-1)*10,FALSE),IF(VLOOKUP($A1287,Sheet1!$B$3:$AH$1266,Sheet1!H$1+(Sheet1!$A$1-1)*10,FALSE)&gt;99999,-3,IF(VLOOKUP($A1287,Sheet1!$B$3:$AH$1266,Sheet1!H$1+(Sheet1!$A$1-1)*10,FALSE)&gt;9999,-2,IF(VLOOKUP($A1287,Sheet1!$B$3:$AH$1266,Sheet1!H$1+(Sheet1!$A$1-1)*10,FALSE)&gt;999,-1,0)))))))</f>
        <v>11500</v>
      </c>
      <c r="Y1287" s="65">
        <f>IF(ISNA(VLOOKUP($A1287,Sheet1!$B$3:$AH$1266,Sheet1!I$1+(Sheet1!$A$1-1)*10,FALSE))=TRUE,"---",IF(VLOOKUP($A1287,Sheet1!$B$3:$AH$1266,Sheet1!I$1+(Sheet1!$A$1-1)*10,FALSE)="---","---", (ROUND(VLOOKUP($A1287,Sheet1!$B$3:$AH$1266,Sheet1!I$1+(Sheet1!$A$1-1)*10,FALSE),IF(VLOOKUP($A1287,Sheet1!$B$3:$AH$1266,Sheet1!I$1+(Sheet1!$A$1-1)*10,FALSE)&gt;99999,-3,IF(VLOOKUP($A1287,Sheet1!$B$3:$AH$1266,Sheet1!I$1+(Sheet1!$A$1-1)*10,FALSE)&gt;9999,-2,IF(VLOOKUP($A1287,Sheet1!$B$3:$AH$1266,Sheet1!I$1+(Sheet1!$A$1-1)*10,FALSE)&gt;999,-1,0)))))))</f>
        <v>14200</v>
      </c>
      <c r="Z1287" s="65">
        <f>IF(ISNA(VLOOKUP($A1287,Sheet1!$B$3:$AH$1266,Sheet1!J$1+(Sheet1!$A$1-1)*10,FALSE))=TRUE,"---",IF(VLOOKUP($A1287,Sheet1!$B$3:$AH$1266,Sheet1!J$1+(Sheet1!$A$1-1)*10,FALSE)="---","---", (ROUND(VLOOKUP($A1287,Sheet1!$B$3:$AH$1266,Sheet1!J$1+(Sheet1!$A$1-1)*10,FALSE),IF(VLOOKUP($A1287,Sheet1!$B$3:$AH$1266,Sheet1!J$1+(Sheet1!$A$1-1)*10,FALSE)&gt;99999,-3,IF(VLOOKUP($A1287,Sheet1!$B$3:$AH$1266,Sheet1!J$1+(Sheet1!$A$1-1)*10,FALSE)&gt;9999,-2,IF(VLOOKUP($A1287,Sheet1!$B$3:$AH$1266,Sheet1!J$1+(Sheet1!$A$1-1)*10,FALSE)&gt;999,-1,0)))))))</f>
        <v>18000</v>
      </c>
      <c r="AA1287" s="65">
        <f>IF(ISNA(VLOOKUP($A1287,Sheet1!$B$3:$AH$1266,Sheet1!K$1+(Sheet1!$A$1-1)*10,FALSE))=TRUE,"---",IF(VLOOKUP($A1287,Sheet1!$B$3:$AH$1266,Sheet1!K$1+(Sheet1!$A$1-1)*10,FALSE)="---","---", (ROUND(VLOOKUP($A1287,Sheet1!$B$3:$AH$1266,Sheet1!K$1+(Sheet1!$A$1-1)*10,FALSE),IF(VLOOKUP($A1287,Sheet1!$B$3:$AH$1266,Sheet1!K$1+(Sheet1!$A$1-1)*10,FALSE)&gt;99999,-3,IF(VLOOKUP($A1287,Sheet1!$B$3:$AH$1266,Sheet1!K$1+(Sheet1!$A$1-1)*10,FALSE)&gt;9999,-2,IF(VLOOKUP($A1287,Sheet1!$B$3:$AH$1266,Sheet1!K$1+(Sheet1!$A$1-1)*10,FALSE)&gt;999,-1,0)))))))</f>
        <v>21200</v>
      </c>
      <c r="AB1287" s="65">
        <f>IF(ISNA(VLOOKUP($A1287,Sheet1!$B$3:$AH$1266,Sheet1!L$1+(Sheet1!$A$1-1)*10,FALSE))=TRUE,"---",IF(VLOOKUP($A1287,Sheet1!$B$3:$AH$1266,Sheet1!L$1+(Sheet1!$A$1-1)*10,FALSE)="---","---", (ROUND(VLOOKUP($A1287,Sheet1!$B$3:$AH$1266,Sheet1!L$1+(Sheet1!$A$1-1)*10,FALSE),IF(VLOOKUP($A1287,Sheet1!$B$3:$AH$1266,Sheet1!L$1+(Sheet1!$A$1-1)*10,FALSE)&gt;99999,-3,IF(VLOOKUP($A1287,Sheet1!$B$3:$AH$1266,Sheet1!L$1+(Sheet1!$A$1-1)*10,FALSE)&gt;9999,-2,IF(VLOOKUP($A1287,Sheet1!$B$3:$AH$1266,Sheet1!L$1+(Sheet1!$A$1-1)*10,FALSE)&gt;999,-1,0)))))))</f>
        <v>24400</v>
      </c>
      <c r="AC1287" s="65">
        <f>IF(ISNA(VLOOKUP($A1287,Sheet1!$B$3:$AH$1266,Sheet1!M$1+(Sheet1!$A$1-1)*10,FALSE))=TRUE,"---",IF(VLOOKUP($A1287,Sheet1!$B$3:$AH$1266,Sheet1!M$1+(Sheet1!$A$1-1)*10,FALSE)="---","---", (ROUND(VLOOKUP($A1287,Sheet1!$B$3:$AH$1266,Sheet1!M$1+(Sheet1!$A$1-1)*10,FALSE),IF(VLOOKUP($A1287,Sheet1!$B$3:$AH$1266,Sheet1!M$1+(Sheet1!$A$1-1)*10,FALSE)&gt;99999,-3,IF(VLOOKUP($A1287,Sheet1!$B$3:$AH$1266,Sheet1!M$1+(Sheet1!$A$1-1)*10,FALSE)&gt;9999,-2,IF(VLOOKUP($A1287,Sheet1!$B$3:$AH$1266,Sheet1!M$1+(Sheet1!$A$1-1)*10,FALSE)&gt;999,-1,0)))))))</f>
        <v>27800</v>
      </c>
      <c r="AD1287" s="65">
        <f>IF(ISNA(VLOOKUP($A1287,Sheet1!$B$3:$AH$1266,Sheet1!N$1+(Sheet1!$A$1-1)*10,FALSE))=TRUE,"---",IF(VLOOKUP($A1287,Sheet1!$B$3:$AH$1266,Sheet1!N$1+(Sheet1!$A$1-1)*10,FALSE)="---","---", (ROUND(VLOOKUP($A1287,Sheet1!$B$3:$AH$1266,Sheet1!N$1+(Sheet1!$A$1-1)*10,FALSE),IF(VLOOKUP($A1287,Sheet1!$B$3:$AH$1266,Sheet1!N$1+(Sheet1!$A$1-1)*10,FALSE)&gt;99999,-3,IF(VLOOKUP($A1287,Sheet1!$B$3:$AH$1266,Sheet1!N$1+(Sheet1!$A$1-1)*10,FALSE)&gt;9999,-2,IF(VLOOKUP($A1287,Sheet1!$B$3:$AH$1266,Sheet1!N$1+(Sheet1!$A$1-1)*10,FALSE)&gt;999,-1,0)))))))</f>
        <v>32500</v>
      </c>
    </row>
    <row r="1288" spans="1:30" ht="25.5" customHeight="1" x14ac:dyDescent="0.25">
      <c r="A1288" s="133" t="s">
        <v>1907</v>
      </c>
      <c r="B1288" s="141" t="s">
        <v>1908</v>
      </c>
      <c r="C1288" s="133">
        <v>422154</v>
      </c>
      <c r="D1288" s="133">
        <v>784803</v>
      </c>
      <c r="E1288" s="67" t="s">
        <v>3017</v>
      </c>
      <c r="F1288" s="117" t="s">
        <v>4818</v>
      </c>
      <c r="G1288" s="118" t="s">
        <v>286</v>
      </c>
      <c r="H1288" s="136">
        <v>25.1</v>
      </c>
      <c r="I1288" s="119">
        <v>29112</v>
      </c>
      <c r="J1288" s="120">
        <v>11.18</v>
      </c>
      <c r="K1288" s="121" t="s">
        <v>4405</v>
      </c>
      <c r="L1288" s="122">
        <v>4350</v>
      </c>
      <c r="M1288" s="123">
        <v>173</v>
      </c>
      <c r="N1288" s="118" t="s">
        <v>17</v>
      </c>
      <c r="O1288" s="71">
        <f t="shared" si="44"/>
        <v>1.8407837774468023</v>
      </c>
      <c r="P1288" s="71">
        <f>IF(O1288&lt;&gt;"",VLOOKUP($A1288,Sheet4!$A$2:$O$1309,14,FALSE)*100,"")</f>
        <v>0.50627419248587824</v>
      </c>
      <c r="Q1288" s="71">
        <f>IF(P1288&lt;&gt;"",VLOOKUP($A1288,Sheet4!$A$2:$O$1309,15,FALSE)*100,"")</f>
        <v>4.8500003851243756</v>
      </c>
      <c r="R1288" s="73">
        <f t="shared" si="43"/>
        <v>50</v>
      </c>
      <c r="S1288" s="63" t="s">
        <v>4367</v>
      </c>
      <c r="T1288" s="63" t="str">
        <f>IF(ISNA(VLOOKUP(A1288,Sheet1!B$3:C$1266,2,FALSE)=TRUE),"NC",VLOOKUP(A1288,Sheet1!B$3:C$1266,2,FALSE))</f>
        <v>Rural10</v>
      </c>
      <c r="U1288" s="66">
        <f>IF(ISNA(VLOOKUP($A1288,Sheet1!$B$3:$AH$1266,Sheet1!E$1+(Sheet1!$A$1-1)*10,FALSE))=TRUE,"---",IF(VLOOKUP($A1288,Sheet1!$B$3:$AH$1266,Sheet1!E$1+(Sheet1!$A$1-1)*10,FALSE)="---","---", (ROUND(VLOOKUP($A1288,Sheet1!$B$3:$AH$1266,Sheet1!E$1+(Sheet1!$A$1-1)*10,FALSE),IF(VLOOKUP($A1288,Sheet1!$B$3:$AH$1266,Sheet1!E$1+(Sheet1!$A$1-1)*10,FALSE)&gt;99999,-3,IF(VLOOKUP($A1288,Sheet1!$B$3:$AH$1266,Sheet1!E$1+(Sheet1!$A$1-1)*10,FALSE)&gt;9999,-2,IF(VLOOKUP($A1288,Sheet1!$B$3:$AH$1266,Sheet1!E$1+(Sheet1!$A$1-1)*10,FALSE)&gt;999,-1,0)))))))</f>
        <v>1000</v>
      </c>
      <c r="V1288" s="66">
        <f>IF(ISNA(VLOOKUP($A1288,Sheet1!$B$3:$AH$1266,Sheet1!F$1+(Sheet1!$A$1-1)*10,FALSE))=TRUE,"---",IF(VLOOKUP($A1288,Sheet1!$B$3:$AH$1266,Sheet1!F$1+(Sheet1!$A$1-1)*10,FALSE)="---","---", (ROUND(VLOOKUP($A1288,Sheet1!$B$3:$AH$1266,Sheet1!F$1+(Sheet1!$A$1-1)*10,FALSE),IF(VLOOKUP($A1288,Sheet1!$B$3:$AH$1266,Sheet1!F$1+(Sheet1!$A$1-1)*10,FALSE)&gt;99999,-3,IF(VLOOKUP($A1288,Sheet1!$B$3:$AH$1266,Sheet1!F$1+(Sheet1!$A$1-1)*10,FALSE)&gt;9999,-2,IF(VLOOKUP($A1288,Sheet1!$B$3:$AH$1266,Sheet1!F$1+(Sheet1!$A$1-1)*10,FALSE)&gt;999,-1,0)))))))</f>
        <v>1190</v>
      </c>
      <c r="W1288" s="66">
        <f>IF(ISNA(VLOOKUP($A1288,Sheet1!$B$3:$AH$1266,Sheet1!G$1+(Sheet1!$A$1-1)*10,FALSE))=TRUE,"---",IF(VLOOKUP($A1288,Sheet1!$B$3:$AH$1266,Sheet1!G$1+(Sheet1!$A$1-1)*10,FALSE)="---","---", (ROUND(VLOOKUP($A1288,Sheet1!$B$3:$AH$1266,Sheet1!G$1+(Sheet1!$A$1-1)*10,FALSE),IF(VLOOKUP($A1288,Sheet1!$B$3:$AH$1266,Sheet1!G$1+(Sheet1!$A$1-1)*10,FALSE)&gt;99999,-3,IF(VLOOKUP($A1288,Sheet1!$B$3:$AH$1266,Sheet1!G$1+(Sheet1!$A$1-1)*10,FALSE)&gt;9999,-2,IF(VLOOKUP($A1288,Sheet1!$B$3:$AH$1266,Sheet1!G$1+(Sheet1!$A$1-1)*10,FALSE)&gt;999,-1,0)))))))</f>
        <v>1440</v>
      </c>
      <c r="X1288" s="66">
        <f>IF(ISNA(VLOOKUP($A1288,Sheet1!$B$3:$AH$1266,Sheet1!H$1+(Sheet1!$A$1-1)*10,FALSE))=TRUE,"---",IF(VLOOKUP($A1288,Sheet1!$B$3:$AH$1266,Sheet1!H$1+(Sheet1!$A$1-1)*10,FALSE)="---","---", (ROUND(VLOOKUP($A1288,Sheet1!$B$3:$AH$1266,Sheet1!H$1+(Sheet1!$A$1-1)*10,FALSE),IF(VLOOKUP($A1288,Sheet1!$B$3:$AH$1266,Sheet1!H$1+(Sheet1!$A$1-1)*10,FALSE)&gt;99999,-3,IF(VLOOKUP($A1288,Sheet1!$B$3:$AH$1266,Sheet1!H$1+(Sheet1!$A$1-1)*10,FALSE)&gt;9999,-2,IF(VLOOKUP($A1288,Sheet1!$B$3:$AH$1266,Sheet1!H$1+(Sheet1!$A$1-1)*10,FALSE)&gt;999,-1,0)))))))</f>
        <v>2160</v>
      </c>
      <c r="Y1288" s="66">
        <f>IF(ISNA(VLOOKUP($A1288,Sheet1!$B$3:$AH$1266,Sheet1!I$1+(Sheet1!$A$1-1)*10,FALSE))=TRUE,"---",IF(VLOOKUP($A1288,Sheet1!$B$3:$AH$1266,Sheet1!I$1+(Sheet1!$A$1-1)*10,FALSE)="---","---", (ROUND(VLOOKUP($A1288,Sheet1!$B$3:$AH$1266,Sheet1!I$1+(Sheet1!$A$1-1)*10,FALSE),IF(VLOOKUP($A1288,Sheet1!$B$3:$AH$1266,Sheet1!I$1+(Sheet1!$A$1-1)*10,FALSE)&gt;99999,-3,IF(VLOOKUP($A1288,Sheet1!$B$3:$AH$1266,Sheet1!I$1+(Sheet1!$A$1-1)*10,FALSE)&gt;9999,-2,IF(VLOOKUP($A1288,Sheet1!$B$3:$AH$1266,Sheet1!I$1+(Sheet1!$A$1-1)*10,FALSE)&gt;999,-1,0)))))))</f>
        <v>2730</v>
      </c>
      <c r="Z1288" s="66">
        <f>IF(ISNA(VLOOKUP($A1288,Sheet1!$B$3:$AH$1266,Sheet1!J$1+(Sheet1!$A$1-1)*10,FALSE))=TRUE,"---",IF(VLOOKUP($A1288,Sheet1!$B$3:$AH$1266,Sheet1!J$1+(Sheet1!$A$1-1)*10,FALSE)="---","---", (ROUND(VLOOKUP($A1288,Sheet1!$B$3:$AH$1266,Sheet1!J$1+(Sheet1!$A$1-1)*10,FALSE),IF(VLOOKUP($A1288,Sheet1!$B$3:$AH$1266,Sheet1!J$1+(Sheet1!$A$1-1)*10,FALSE)&gt;99999,-3,IF(VLOOKUP($A1288,Sheet1!$B$3:$AH$1266,Sheet1!J$1+(Sheet1!$A$1-1)*10,FALSE)&gt;9999,-2,IF(VLOOKUP($A1288,Sheet1!$B$3:$AH$1266,Sheet1!J$1+(Sheet1!$A$1-1)*10,FALSE)&gt;999,-1,0)))))))</f>
        <v>3550</v>
      </c>
      <c r="AA1288" s="66">
        <f>IF(ISNA(VLOOKUP($A1288,Sheet1!$B$3:$AH$1266,Sheet1!K$1+(Sheet1!$A$1-1)*10,FALSE))=TRUE,"---",IF(VLOOKUP($A1288,Sheet1!$B$3:$AH$1266,Sheet1!K$1+(Sheet1!$A$1-1)*10,FALSE)="---","---", (ROUND(VLOOKUP($A1288,Sheet1!$B$3:$AH$1266,Sheet1!K$1+(Sheet1!$A$1-1)*10,FALSE),IF(VLOOKUP($A1288,Sheet1!$B$3:$AH$1266,Sheet1!K$1+(Sheet1!$A$1-1)*10,FALSE)&gt;99999,-3,IF(VLOOKUP($A1288,Sheet1!$B$3:$AH$1266,Sheet1!K$1+(Sheet1!$A$1-1)*10,FALSE)&gt;9999,-2,IF(VLOOKUP($A1288,Sheet1!$B$3:$AH$1266,Sheet1!K$1+(Sheet1!$A$1-1)*10,FALSE)&gt;999,-1,0)))))))</f>
        <v>4240</v>
      </c>
      <c r="AB1288" s="66">
        <f>IF(ISNA(VLOOKUP($A1288,Sheet1!$B$3:$AH$1266,Sheet1!L$1+(Sheet1!$A$1-1)*10,FALSE))=TRUE,"---",IF(VLOOKUP($A1288,Sheet1!$B$3:$AH$1266,Sheet1!L$1+(Sheet1!$A$1-1)*10,FALSE)="---","---", (ROUND(VLOOKUP($A1288,Sheet1!$B$3:$AH$1266,Sheet1!L$1+(Sheet1!$A$1-1)*10,FALSE),IF(VLOOKUP($A1288,Sheet1!$B$3:$AH$1266,Sheet1!L$1+(Sheet1!$A$1-1)*10,FALSE)&gt;99999,-3,IF(VLOOKUP($A1288,Sheet1!$B$3:$AH$1266,Sheet1!L$1+(Sheet1!$A$1-1)*10,FALSE)&gt;9999,-2,IF(VLOOKUP($A1288,Sheet1!$B$3:$AH$1266,Sheet1!L$1+(Sheet1!$A$1-1)*10,FALSE)&gt;999,-1,0)))))))</f>
        <v>4980</v>
      </c>
      <c r="AC1288" s="66">
        <f>IF(ISNA(VLOOKUP($A1288,Sheet1!$B$3:$AH$1266,Sheet1!M$1+(Sheet1!$A$1-1)*10,FALSE))=TRUE,"---",IF(VLOOKUP($A1288,Sheet1!$B$3:$AH$1266,Sheet1!M$1+(Sheet1!$A$1-1)*10,FALSE)="---","---", (ROUND(VLOOKUP($A1288,Sheet1!$B$3:$AH$1266,Sheet1!M$1+(Sheet1!$A$1-1)*10,FALSE),IF(VLOOKUP($A1288,Sheet1!$B$3:$AH$1266,Sheet1!M$1+(Sheet1!$A$1-1)*10,FALSE)&gt;99999,-3,IF(VLOOKUP($A1288,Sheet1!$B$3:$AH$1266,Sheet1!M$1+(Sheet1!$A$1-1)*10,FALSE)&gt;9999,-2,IF(VLOOKUP($A1288,Sheet1!$B$3:$AH$1266,Sheet1!M$1+(Sheet1!$A$1-1)*10,FALSE)&gt;999,-1,0)))))))</f>
        <v>5790</v>
      </c>
      <c r="AD1288" s="66">
        <f>IF(ISNA(VLOOKUP($A1288,Sheet1!$B$3:$AH$1266,Sheet1!N$1+(Sheet1!$A$1-1)*10,FALSE))=TRUE,"---",IF(VLOOKUP($A1288,Sheet1!$B$3:$AH$1266,Sheet1!N$1+(Sheet1!$A$1-1)*10,FALSE)="---","---", (ROUND(VLOOKUP($A1288,Sheet1!$B$3:$AH$1266,Sheet1!N$1+(Sheet1!$A$1-1)*10,FALSE),IF(VLOOKUP($A1288,Sheet1!$B$3:$AH$1266,Sheet1!N$1+(Sheet1!$A$1-1)*10,FALSE)&gt;99999,-3,IF(VLOOKUP($A1288,Sheet1!$B$3:$AH$1266,Sheet1!N$1+(Sheet1!$A$1-1)*10,FALSE)&gt;9999,-2,IF(VLOOKUP($A1288,Sheet1!$B$3:$AH$1266,Sheet1!N$1+(Sheet1!$A$1-1)*10,FALSE)&gt;999,-1,0)))))))</f>
        <v>6960</v>
      </c>
    </row>
    <row r="1289" spans="1:30" ht="25.5" customHeight="1" x14ac:dyDescent="0.25">
      <c r="A1289" s="125" t="s">
        <v>1909</v>
      </c>
      <c r="B1289" s="131" t="s">
        <v>1910</v>
      </c>
      <c r="C1289" s="125">
        <v>422147</v>
      </c>
      <c r="D1289" s="125">
        <v>784816</v>
      </c>
      <c r="E1289" s="70" t="s">
        <v>3017</v>
      </c>
      <c r="F1289" s="139" t="s">
        <v>4405</v>
      </c>
      <c r="G1289" s="127" t="s">
        <v>160</v>
      </c>
      <c r="H1289" s="128">
        <v>63.1</v>
      </c>
      <c r="I1289" s="112">
        <v>25802</v>
      </c>
      <c r="J1289" s="140" t="s">
        <v>4405</v>
      </c>
      <c r="K1289" s="127" t="s">
        <v>17</v>
      </c>
      <c r="L1289" s="115">
        <v>4000</v>
      </c>
      <c r="M1289" s="116">
        <v>63.4</v>
      </c>
      <c r="N1289" s="114" t="s">
        <v>4405</v>
      </c>
      <c r="O1289" s="68">
        <f t="shared" si="44"/>
        <v>42.752968126030744</v>
      </c>
      <c r="P1289" s="68">
        <f>IF(O1289&lt;&gt;"",VLOOKUP($A1289,Sheet4!$A$2:$O$1309,14,FALSE)*100,"")</f>
        <v>8.1178637348500615</v>
      </c>
      <c r="Q1289" s="68">
        <f>IF(P1289&lt;&gt;"",VLOOKUP($A1289,Sheet4!$A$2:$O$1309,15,FALSE)*100,"")</f>
        <v>56.363706177745975</v>
      </c>
      <c r="R1289" s="74">
        <f t="shared" si="43"/>
        <v>2</v>
      </c>
      <c r="S1289" s="64" t="s">
        <v>4367</v>
      </c>
      <c r="T1289" s="64" t="str">
        <f>IF(ISNA(VLOOKUP(A1289,Sheet1!B$3:C$1266,2,FALSE)=TRUE),"NC",VLOOKUP(A1289,Sheet1!B$3:C$1266,2,FALSE))</f>
        <v>Rural</v>
      </c>
      <c r="U1289" s="65">
        <f>IF(ISNA(VLOOKUP($A1289,Sheet1!$B$3:$AH$1266,Sheet1!E$1+(Sheet1!$A$1-1)*10,FALSE))=TRUE,"---",IF(VLOOKUP($A1289,Sheet1!$B$3:$AH$1266,Sheet1!E$1+(Sheet1!$A$1-1)*10,FALSE)="---","---", (ROUND(VLOOKUP($A1289,Sheet1!$B$3:$AH$1266,Sheet1!E$1+(Sheet1!$A$1-1)*10,FALSE),IF(VLOOKUP($A1289,Sheet1!$B$3:$AH$1266,Sheet1!E$1+(Sheet1!$A$1-1)*10,FALSE)&gt;99999,-3,IF(VLOOKUP($A1289,Sheet1!$B$3:$AH$1266,Sheet1!E$1+(Sheet1!$A$1-1)*10,FALSE)&gt;9999,-2,IF(VLOOKUP($A1289,Sheet1!$B$3:$AH$1266,Sheet1!E$1+(Sheet1!$A$1-1)*10,FALSE)&gt;999,-1,0)))))))</f>
        <v>2470</v>
      </c>
      <c r="V1289" s="65">
        <f>IF(ISNA(VLOOKUP($A1289,Sheet1!$B$3:$AH$1266,Sheet1!F$1+(Sheet1!$A$1-1)*10,FALSE))=TRUE,"---",IF(VLOOKUP($A1289,Sheet1!$B$3:$AH$1266,Sheet1!F$1+(Sheet1!$A$1-1)*10,FALSE)="---","---", (ROUND(VLOOKUP($A1289,Sheet1!$B$3:$AH$1266,Sheet1!F$1+(Sheet1!$A$1-1)*10,FALSE),IF(VLOOKUP($A1289,Sheet1!$B$3:$AH$1266,Sheet1!F$1+(Sheet1!$A$1-1)*10,FALSE)&gt;99999,-3,IF(VLOOKUP($A1289,Sheet1!$B$3:$AH$1266,Sheet1!F$1+(Sheet1!$A$1-1)*10,FALSE)&gt;9999,-2,IF(VLOOKUP($A1289,Sheet1!$B$3:$AH$1266,Sheet1!F$1+(Sheet1!$A$1-1)*10,FALSE)&gt;999,-1,0)))))))</f>
        <v>2940</v>
      </c>
      <c r="W1289" s="65">
        <f>IF(ISNA(VLOOKUP($A1289,Sheet1!$B$3:$AH$1266,Sheet1!G$1+(Sheet1!$A$1-1)*10,FALSE))=TRUE,"---",IF(VLOOKUP($A1289,Sheet1!$B$3:$AH$1266,Sheet1!G$1+(Sheet1!$A$1-1)*10,FALSE)="---","---", (ROUND(VLOOKUP($A1289,Sheet1!$B$3:$AH$1266,Sheet1!G$1+(Sheet1!$A$1-1)*10,FALSE),IF(VLOOKUP($A1289,Sheet1!$B$3:$AH$1266,Sheet1!G$1+(Sheet1!$A$1-1)*10,FALSE)&gt;99999,-3,IF(VLOOKUP($A1289,Sheet1!$B$3:$AH$1266,Sheet1!G$1+(Sheet1!$A$1-1)*10,FALSE)&gt;9999,-2,IF(VLOOKUP($A1289,Sheet1!$B$3:$AH$1266,Sheet1!G$1+(Sheet1!$A$1-1)*10,FALSE)&gt;999,-1,0)))))))</f>
        <v>3610</v>
      </c>
      <c r="X1289" s="65">
        <f>IF(ISNA(VLOOKUP($A1289,Sheet1!$B$3:$AH$1266,Sheet1!H$1+(Sheet1!$A$1-1)*10,FALSE))=TRUE,"---",IF(VLOOKUP($A1289,Sheet1!$B$3:$AH$1266,Sheet1!H$1+(Sheet1!$A$1-1)*10,FALSE)="---","---", (ROUND(VLOOKUP($A1289,Sheet1!$B$3:$AH$1266,Sheet1!H$1+(Sheet1!$A$1-1)*10,FALSE),IF(VLOOKUP($A1289,Sheet1!$B$3:$AH$1266,Sheet1!H$1+(Sheet1!$A$1-1)*10,FALSE)&gt;99999,-3,IF(VLOOKUP($A1289,Sheet1!$B$3:$AH$1266,Sheet1!H$1+(Sheet1!$A$1-1)*10,FALSE)&gt;9999,-2,IF(VLOOKUP($A1289,Sheet1!$B$3:$AH$1266,Sheet1!H$1+(Sheet1!$A$1-1)*10,FALSE)&gt;999,-1,0)))))))</f>
        <v>5520</v>
      </c>
      <c r="Y1289" s="65">
        <f>IF(ISNA(VLOOKUP($A1289,Sheet1!$B$3:$AH$1266,Sheet1!I$1+(Sheet1!$A$1-1)*10,FALSE))=TRUE,"---",IF(VLOOKUP($A1289,Sheet1!$B$3:$AH$1266,Sheet1!I$1+(Sheet1!$A$1-1)*10,FALSE)="---","---", (ROUND(VLOOKUP($A1289,Sheet1!$B$3:$AH$1266,Sheet1!I$1+(Sheet1!$A$1-1)*10,FALSE),IF(VLOOKUP($A1289,Sheet1!$B$3:$AH$1266,Sheet1!I$1+(Sheet1!$A$1-1)*10,FALSE)&gt;99999,-3,IF(VLOOKUP($A1289,Sheet1!$B$3:$AH$1266,Sheet1!I$1+(Sheet1!$A$1-1)*10,FALSE)&gt;9999,-2,IF(VLOOKUP($A1289,Sheet1!$B$3:$AH$1266,Sheet1!I$1+(Sheet1!$A$1-1)*10,FALSE)&gt;999,-1,0)))))))</f>
        <v>6980</v>
      </c>
      <c r="Z1289" s="65">
        <f>IF(ISNA(VLOOKUP($A1289,Sheet1!$B$3:$AH$1266,Sheet1!J$1+(Sheet1!$A$1-1)*10,FALSE))=TRUE,"---",IF(VLOOKUP($A1289,Sheet1!$B$3:$AH$1266,Sheet1!J$1+(Sheet1!$A$1-1)*10,FALSE)="---","---", (ROUND(VLOOKUP($A1289,Sheet1!$B$3:$AH$1266,Sheet1!J$1+(Sheet1!$A$1-1)*10,FALSE),IF(VLOOKUP($A1289,Sheet1!$B$3:$AH$1266,Sheet1!J$1+(Sheet1!$A$1-1)*10,FALSE)&gt;99999,-3,IF(VLOOKUP($A1289,Sheet1!$B$3:$AH$1266,Sheet1!J$1+(Sheet1!$A$1-1)*10,FALSE)&gt;9999,-2,IF(VLOOKUP($A1289,Sheet1!$B$3:$AH$1266,Sheet1!J$1+(Sheet1!$A$1-1)*10,FALSE)&gt;999,-1,0)))))))</f>
        <v>9020</v>
      </c>
      <c r="AA1289" s="65">
        <f>IF(ISNA(VLOOKUP($A1289,Sheet1!$B$3:$AH$1266,Sheet1!K$1+(Sheet1!$A$1-1)*10,FALSE))=TRUE,"---",IF(VLOOKUP($A1289,Sheet1!$B$3:$AH$1266,Sheet1!K$1+(Sheet1!$A$1-1)*10,FALSE)="---","---", (ROUND(VLOOKUP($A1289,Sheet1!$B$3:$AH$1266,Sheet1!K$1+(Sheet1!$A$1-1)*10,FALSE),IF(VLOOKUP($A1289,Sheet1!$B$3:$AH$1266,Sheet1!K$1+(Sheet1!$A$1-1)*10,FALSE)&gt;99999,-3,IF(VLOOKUP($A1289,Sheet1!$B$3:$AH$1266,Sheet1!K$1+(Sheet1!$A$1-1)*10,FALSE)&gt;9999,-2,IF(VLOOKUP($A1289,Sheet1!$B$3:$AH$1266,Sheet1!K$1+(Sheet1!$A$1-1)*10,FALSE)&gt;999,-1,0)))))))</f>
        <v>10800</v>
      </c>
      <c r="AB1289" s="65">
        <f>IF(ISNA(VLOOKUP($A1289,Sheet1!$B$3:$AH$1266,Sheet1!L$1+(Sheet1!$A$1-1)*10,FALSE))=TRUE,"---",IF(VLOOKUP($A1289,Sheet1!$B$3:$AH$1266,Sheet1!L$1+(Sheet1!$A$1-1)*10,FALSE)="---","---", (ROUND(VLOOKUP($A1289,Sheet1!$B$3:$AH$1266,Sheet1!L$1+(Sheet1!$A$1-1)*10,FALSE),IF(VLOOKUP($A1289,Sheet1!$B$3:$AH$1266,Sheet1!L$1+(Sheet1!$A$1-1)*10,FALSE)&gt;99999,-3,IF(VLOOKUP($A1289,Sheet1!$B$3:$AH$1266,Sheet1!L$1+(Sheet1!$A$1-1)*10,FALSE)&gt;9999,-2,IF(VLOOKUP($A1289,Sheet1!$B$3:$AH$1266,Sheet1!L$1+(Sheet1!$A$1-1)*10,FALSE)&gt;999,-1,0)))))))</f>
        <v>12500</v>
      </c>
      <c r="AC1289" s="65">
        <f>IF(ISNA(VLOOKUP($A1289,Sheet1!$B$3:$AH$1266,Sheet1!M$1+(Sheet1!$A$1-1)*10,FALSE))=TRUE,"---",IF(VLOOKUP($A1289,Sheet1!$B$3:$AH$1266,Sheet1!M$1+(Sheet1!$A$1-1)*10,FALSE)="---","---", (ROUND(VLOOKUP($A1289,Sheet1!$B$3:$AH$1266,Sheet1!M$1+(Sheet1!$A$1-1)*10,FALSE),IF(VLOOKUP($A1289,Sheet1!$B$3:$AH$1266,Sheet1!M$1+(Sheet1!$A$1-1)*10,FALSE)&gt;99999,-3,IF(VLOOKUP($A1289,Sheet1!$B$3:$AH$1266,Sheet1!M$1+(Sheet1!$A$1-1)*10,FALSE)&gt;9999,-2,IF(VLOOKUP($A1289,Sheet1!$B$3:$AH$1266,Sheet1!M$1+(Sheet1!$A$1-1)*10,FALSE)&gt;999,-1,0)))))))</f>
        <v>14400</v>
      </c>
      <c r="AD1289" s="65">
        <f>IF(ISNA(VLOOKUP($A1289,Sheet1!$B$3:$AH$1266,Sheet1!N$1+(Sheet1!$A$1-1)*10,FALSE))=TRUE,"---",IF(VLOOKUP($A1289,Sheet1!$B$3:$AH$1266,Sheet1!N$1+(Sheet1!$A$1-1)*10,FALSE)="---","---", (ROUND(VLOOKUP($A1289,Sheet1!$B$3:$AH$1266,Sheet1!N$1+(Sheet1!$A$1-1)*10,FALSE),IF(VLOOKUP($A1289,Sheet1!$B$3:$AH$1266,Sheet1!N$1+(Sheet1!$A$1-1)*10,FALSE)&gt;99999,-3,IF(VLOOKUP($A1289,Sheet1!$B$3:$AH$1266,Sheet1!N$1+(Sheet1!$A$1-1)*10,FALSE)&gt;9999,-2,IF(VLOOKUP($A1289,Sheet1!$B$3:$AH$1266,Sheet1!N$1+(Sheet1!$A$1-1)*10,FALSE)&gt;999,-1,0)))))))</f>
        <v>17100</v>
      </c>
    </row>
    <row r="1290" spans="1:30" ht="25.5" customHeight="1" x14ac:dyDescent="0.25">
      <c r="A1290" s="304" t="s">
        <v>1911</v>
      </c>
      <c r="B1290" s="393" t="s">
        <v>1912</v>
      </c>
      <c r="C1290" s="304">
        <v>422027</v>
      </c>
      <c r="D1290" s="304">
        <v>785057</v>
      </c>
      <c r="E1290" s="305" t="s">
        <v>3017</v>
      </c>
      <c r="F1290" s="345" t="s">
        <v>4819</v>
      </c>
      <c r="G1290" s="351" t="s">
        <v>31</v>
      </c>
      <c r="H1290" s="348">
        <v>70.400000000000006</v>
      </c>
      <c r="I1290" s="119">
        <v>26473</v>
      </c>
      <c r="J1290" s="124">
        <v>6.84</v>
      </c>
      <c r="K1290" s="118" t="s">
        <v>24</v>
      </c>
      <c r="L1290" s="122">
        <v>4000</v>
      </c>
      <c r="M1290" s="123">
        <v>56.8</v>
      </c>
      <c r="N1290" s="118" t="s">
        <v>471</v>
      </c>
      <c r="O1290" s="71">
        <f t="shared" si="44"/>
        <v>41.002676263182906</v>
      </c>
      <c r="P1290" s="71">
        <f>IF(O1290&lt;&gt;"",VLOOKUP($A1290,Sheet4!$A$2:$O$1309,14,FALSE)*100,"")</f>
        <v>7.9533186091802044</v>
      </c>
      <c r="Q1290" s="71">
        <f>IF(P1290&lt;&gt;"",VLOOKUP($A1290,Sheet4!$A$2:$O$1309,15,FALSE)*100,"")</f>
        <v>55.592217492657525</v>
      </c>
      <c r="R1290" s="73">
        <f t="shared" si="43"/>
        <v>2</v>
      </c>
      <c r="S1290" s="357" t="s">
        <v>4367</v>
      </c>
      <c r="T1290" s="357" t="str">
        <f>IF(ISNA(VLOOKUP(A1290,Sheet1!B$3:C$1266,2,FALSE)=TRUE),"NC",VLOOKUP(A1290,Sheet1!B$3:C$1266,2,FALSE))</f>
        <v>Rural</v>
      </c>
      <c r="U1290" s="385">
        <f>IF(ISNA(VLOOKUP($A1290,Sheet1!$B$3:$AH$1266,Sheet1!E$1+(Sheet1!$A$1-1)*10,FALSE))=TRUE,"---",IF(VLOOKUP($A1290,Sheet1!$B$3:$AH$1266,Sheet1!E$1+(Sheet1!$A$1-1)*10,FALSE)="---","---", (ROUND(VLOOKUP($A1290,Sheet1!$B$3:$AH$1266,Sheet1!E$1+(Sheet1!$A$1-1)*10,FALSE),IF(VLOOKUP($A1290,Sheet1!$B$3:$AH$1266,Sheet1!E$1+(Sheet1!$A$1-1)*10,FALSE)&gt;99999,-3,IF(VLOOKUP($A1290,Sheet1!$B$3:$AH$1266,Sheet1!E$1+(Sheet1!$A$1-1)*10,FALSE)&gt;9999,-2,IF(VLOOKUP($A1290,Sheet1!$B$3:$AH$1266,Sheet1!E$1+(Sheet1!$A$1-1)*10,FALSE)&gt;999,-1,0)))))))</f>
        <v>2460</v>
      </c>
      <c r="V1290" s="385">
        <f>IF(ISNA(VLOOKUP($A1290,Sheet1!$B$3:$AH$1266,Sheet1!F$1+(Sheet1!$A$1-1)*10,FALSE))=TRUE,"---",IF(VLOOKUP($A1290,Sheet1!$B$3:$AH$1266,Sheet1!F$1+(Sheet1!$A$1-1)*10,FALSE)="---","---", (ROUND(VLOOKUP($A1290,Sheet1!$B$3:$AH$1266,Sheet1!F$1+(Sheet1!$A$1-1)*10,FALSE),IF(VLOOKUP($A1290,Sheet1!$B$3:$AH$1266,Sheet1!F$1+(Sheet1!$A$1-1)*10,FALSE)&gt;99999,-3,IF(VLOOKUP($A1290,Sheet1!$B$3:$AH$1266,Sheet1!F$1+(Sheet1!$A$1-1)*10,FALSE)&gt;9999,-2,IF(VLOOKUP($A1290,Sheet1!$B$3:$AH$1266,Sheet1!F$1+(Sheet1!$A$1-1)*10,FALSE)&gt;999,-1,0)))))))</f>
        <v>2910</v>
      </c>
      <c r="W1290" s="385">
        <f>IF(ISNA(VLOOKUP($A1290,Sheet1!$B$3:$AH$1266,Sheet1!G$1+(Sheet1!$A$1-1)*10,FALSE))=TRUE,"---",IF(VLOOKUP($A1290,Sheet1!$B$3:$AH$1266,Sheet1!G$1+(Sheet1!$A$1-1)*10,FALSE)="---","---", (ROUND(VLOOKUP($A1290,Sheet1!$B$3:$AH$1266,Sheet1!G$1+(Sheet1!$A$1-1)*10,FALSE),IF(VLOOKUP($A1290,Sheet1!$B$3:$AH$1266,Sheet1!G$1+(Sheet1!$A$1-1)*10,FALSE)&gt;99999,-3,IF(VLOOKUP($A1290,Sheet1!$B$3:$AH$1266,Sheet1!G$1+(Sheet1!$A$1-1)*10,FALSE)&gt;9999,-2,IF(VLOOKUP($A1290,Sheet1!$B$3:$AH$1266,Sheet1!G$1+(Sheet1!$A$1-1)*10,FALSE)&gt;999,-1,0)))))))</f>
        <v>3540</v>
      </c>
      <c r="X1290" s="385">
        <f>IF(ISNA(VLOOKUP($A1290,Sheet1!$B$3:$AH$1266,Sheet1!H$1+(Sheet1!$A$1-1)*10,FALSE))=TRUE,"---",IF(VLOOKUP($A1290,Sheet1!$B$3:$AH$1266,Sheet1!H$1+(Sheet1!$A$1-1)*10,FALSE)="---","---", (ROUND(VLOOKUP($A1290,Sheet1!$B$3:$AH$1266,Sheet1!H$1+(Sheet1!$A$1-1)*10,FALSE),IF(VLOOKUP($A1290,Sheet1!$B$3:$AH$1266,Sheet1!H$1+(Sheet1!$A$1-1)*10,FALSE)&gt;99999,-3,IF(VLOOKUP($A1290,Sheet1!$B$3:$AH$1266,Sheet1!H$1+(Sheet1!$A$1-1)*10,FALSE)&gt;9999,-2,IF(VLOOKUP($A1290,Sheet1!$B$3:$AH$1266,Sheet1!H$1+(Sheet1!$A$1-1)*10,FALSE)&gt;999,-1,0)))))))</f>
        <v>5320</v>
      </c>
      <c r="Y1290" s="385">
        <f>IF(ISNA(VLOOKUP($A1290,Sheet1!$B$3:$AH$1266,Sheet1!I$1+(Sheet1!$A$1-1)*10,FALSE))=TRUE,"---",IF(VLOOKUP($A1290,Sheet1!$B$3:$AH$1266,Sheet1!I$1+(Sheet1!$A$1-1)*10,FALSE)="---","---", (ROUND(VLOOKUP($A1290,Sheet1!$B$3:$AH$1266,Sheet1!I$1+(Sheet1!$A$1-1)*10,FALSE),IF(VLOOKUP($A1290,Sheet1!$B$3:$AH$1266,Sheet1!I$1+(Sheet1!$A$1-1)*10,FALSE)&gt;99999,-3,IF(VLOOKUP($A1290,Sheet1!$B$3:$AH$1266,Sheet1!I$1+(Sheet1!$A$1-1)*10,FALSE)&gt;9999,-2,IF(VLOOKUP($A1290,Sheet1!$B$3:$AH$1266,Sheet1!I$1+(Sheet1!$A$1-1)*10,FALSE)&gt;999,-1,0)))))))</f>
        <v>6660</v>
      </c>
      <c r="Z1290" s="385">
        <f>IF(ISNA(VLOOKUP($A1290,Sheet1!$B$3:$AH$1266,Sheet1!J$1+(Sheet1!$A$1-1)*10,FALSE))=TRUE,"---",IF(VLOOKUP($A1290,Sheet1!$B$3:$AH$1266,Sheet1!J$1+(Sheet1!$A$1-1)*10,FALSE)="---","---", (ROUND(VLOOKUP($A1290,Sheet1!$B$3:$AH$1266,Sheet1!J$1+(Sheet1!$A$1-1)*10,FALSE),IF(VLOOKUP($A1290,Sheet1!$B$3:$AH$1266,Sheet1!J$1+(Sheet1!$A$1-1)*10,FALSE)&gt;99999,-3,IF(VLOOKUP($A1290,Sheet1!$B$3:$AH$1266,Sheet1!J$1+(Sheet1!$A$1-1)*10,FALSE)&gt;9999,-2,IF(VLOOKUP($A1290,Sheet1!$B$3:$AH$1266,Sheet1!J$1+(Sheet1!$A$1-1)*10,FALSE)&gt;999,-1,0)))))))</f>
        <v>8510</v>
      </c>
      <c r="AA1290" s="385">
        <f>IF(ISNA(VLOOKUP($A1290,Sheet1!$B$3:$AH$1266,Sheet1!K$1+(Sheet1!$A$1-1)*10,FALSE))=TRUE,"---",IF(VLOOKUP($A1290,Sheet1!$B$3:$AH$1266,Sheet1!K$1+(Sheet1!$A$1-1)*10,FALSE)="---","---", (ROUND(VLOOKUP($A1290,Sheet1!$B$3:$AH$1266,Sheet1!K$1+(Sheet1!$A$1-1)*10,FALSE),IF(VLOOKUP($A1290,Sheet1!$B$3:$AH$1266,Sheet1!K$1+(Sheet1!$A$1-1)*10,FALSE)&gt;99999,-3,IF(VLOOKUP($A1290,Sheet1!$B$3:$AH$1266,Sheet1!K$1+(Sheet1!$A$1-1)*10,FALSE)&gt;9999,-2,IF(VLOOKUP($A1290,Sheet1!$B$3:$AH$1266,Sheet1!K$1+(Sheet1!$A$1-1)*10,FALSE)&gt;999,-1,0)))))))</f>
        <v>10100</v>
      </c>
      <c r="AB1290" s="385">
        <f>IF(ISNA(VLOOKUP($A1290,Sheet1!$B$3:$AH$1266,Sheet1!L$1+(Sheet1!$A$1-1)*10,FALSE))=TRUE,"---",IF(VLOOKUP($A1290,Sheet1!$B$3:$AH$1266,Sheet1!L$1+(Sheet1!$A$1-1)*10,FALSE)="---","---", (ROUND(VLOOKUP($A1290,Sheet1!$B$3:$AH$1266,Sheet1!L$1+(Sheet1!$A$1-1)*10,FALSE),IF(VLOOKUP($A1290,Sheet1!$B$3:$AH$1266,Sheet1!L$1+(Sheet1!$A$1-1)*10,FALSE)&gt;99999,-3,IF(VLOOKUP($A1290,Sheet1!$B$3:$AH$1266,Sheet1!L$1+(Sheet1!$A$1-1)*10,FALSE)&gt;9999,-2,IF(VLOOKUP($A1290,Sheet1!$B$3:$AH$1266,Sheet1!L$1+(Sheet1!$A$1-1)*10,FALSE)&gt;999,-1,0)))))))</f>
        <v>11700</v>
      </c>
      <c r="AC1290" s="385">
        <f>IF(ISNA(VLOOKUP($A1290,Sheet1!$B$3:$AH$1266,Sheet1!M$1+(Sheet1!$A$1-1)*10,FALSE))=TRUE,"---",IF(VLOOKUP($A1290,Sheet1!$B$3:$AH$1266,Sheet1!M$1+(Sheet1!$A$1-1)*10,FALSE)="---","---", (ROUND(VLOOKUP($A1290,Sheet1!$B$3:$AH$1266,Sheet1!M$1+(Sheet1!$A$1-1)*10,FALSE),IF(VLOOKUP($A1290,Sheet1!$B$3:$AH$1266,Sheet1!M$1+(Sheet1!$A$1-1)*10,FALSE)&gt;99999,-3,IF(VLOOKUP($A1290,Sheet1!$B$3:$AH$1266,Sheet1!M$1+(Sheet1!$A$1-1)*10,FALSE)&gt;9999,-2,IF(VLOOKUP($A1290,Sheet1!$B$3:$AH$1266,Sheet1!M$1+(Sheet1!$A$1-1)*10,FALSE)&gt;999,-1,0)))))))</f>
        <v>13300</v>
      </c>
      <c r="AD1290" s="385">
        <f>IF(ISNA(VLOOKUP($A1290,Sheet1!$B$3:$AH$1266,Sheet1!N$1+(Sheet1!$A$1-1)*10,FALSE))=TRUE,"---",IF(VLOOKUP($A1290,Sheet1!$B$3:$AH$1266,Sheet1!N$1+(Sheet1!$A$1-1)*10,FALSE)="---","---", (ROUND(VLOOKUP($A1290,Sheet1!$B$3:$AH$1266,Sheet1!N$1+(Sheet1!$A$1-1)*10,FALSE),IF(VLOOKUP($A1290,Sheet1!$B$3:$AH$1266,Sheet1!N$1+(Sheet1!$A$1-1)*10,FALSE)&gt;99999,-3,IF(VLOOKUP($A1290,Sheet1!$B$3:$AH$1266,Sheet1!N$1+(Sheet1!$A$1-1)*10,FALSE)&gt;9999,-2,IF(VLOOKUP($A1290,Sheet1!$B$3:$AH$1266,Sheet1!N$1+(Sheet1!$A$1-1)*10,FALSE)&gt;999,-1,0)))))))</f>
        <v>15700</v>
      </c>
    </row>
    <row r="1291" spans="1:30" ht="25.5" customHeight="1" x14ac:dyDescent="0.25">
      <c r="A1291" s="304"/>
      <c r="B1291" s="346"/>
      <c r="C1291" s="304"/>
      <c r="D1291" s="304"/>
      <c r="E1291" s="305" t="e">
        <v>#N/A</v>
      </c>
      <c r="F1291" s="346"/>
      <c r="G1291" s="352"/>
      <c r="H1291" s="348"/>
      <c r="I1291" s="119">
        <v>29519</v>
      </c>
      <c r="J1291" s="124">
        <v>5.17</v>
      </c>
      <c r="K1291" s="121" t="s">
        <v>4405</v>
      </c>
      <c r="L1291" s="122">
        <v>2960</v>
      </c>
      <c r="M1291" s="164">
        <v>42</v>
      </c>
      <c r="N1291" s="121" t="s">
        <v>4405</v>
      </c>
      <c r="O1291" s="71" t="s">
        <v>4405</v>
      </c>
      <c r="P1291" s="71" t="s">
        <v>4405</v>
      </c>
      <c r="Q1291" s="71" t="s">
        <v>4405</v>
      </c>
      <c r="R1291" s="73" t="s">
        <v>4405</v>
      </c>
      <c r="S1291" s="357" t="e">
        <v>#N/A</v>
      </c>
      <c r="T1291" s="357" t="str">
        <f>IF(ISNA(VLOOKUP(A1291,Sheet1!B$3:C$1266,2,FALSE)=TRUE),"ND",VLOOKUP(A1291,Sheet1!B$3:C$1266,2,FALSE))</f>
        <v>ND</v>
      </c>
      <c r="U1291" s="385" t="str">
        <f>IF(ISNA(VLOOKUP($A1291,Sheet1!$B$3:$AH$1266,Sheet1!E$1+(Sheet1!$A$1-1)*10,FALSE))=TRUE,"---",IF(VLOOKUP($A1291,Sheet1!$B$3:$AH$1266,Sheet1!E$1+(Sheet1!$A$1-1)*10,FALSE)="---","---", (ROUND(VLOOKUP($A1291,Sheet1!$B$3:$AH$1266,Sheet1!E$1+(Sheet1!$A$1-1)*10,FALSE),IF(VLOOKUP($A1291,Sheet1!$B$3:$AH$1266,Sheet1!E$1+(Sheet1!$A$1-1)*10,FALSE)&gt;99999,-3,IF(VLOOKUP($A1291,Sheet1!$B$3:$AH$1266,Sheet1!E$1+(Sheet1!$A$1-1)*10,FALSE)&gt;9999,-2,IF(VLOOKUP($A1291,Sheet1!$B$3:$AH$1266,Sheet1!E$1+(Sheet1!$A$1-1)*10,FALSE)&gt;999,-1,0)))))))</f>
        <v>---</v>
      </c>
      <c r="V1291" s="385" t="str">
        <f>IF(ISNA(VLOOKUP($A1291,Sheet1!$B$3:$AH$1266,Sheet1!F$1+(Sheet1!$A$1-1)*10,FALSE))=TRUE,"---",IF(VLOOKUP($A1291,Sheet1!$B$3:$AH$1266,Sheet1!F$1+(Sheet1!$A$1-1)*10,FALSE)="---","---", (ROUND(VLOOKUP($A1291,Sheet1!$B$3:$AH$1266,Sheet1!F$1+(Sheet1!$A$1-1)*10,FALSE),IF(VLOOKUP($A1291,Sheet1!$B$3:$AH$1266,Sheet1!F$1+(Sheet1!$A$1-1)*10,FALSE)&gt;99999,-3,IF(VLOOKUP($A1291,Sheet1!$B$3:$AH$1266,Sheet1!F$1+(Sheet1!$A$1-1)*10,FALSE)&gt;9999,-2,IF(VLOOKUP($A1291,Sheet1!$B$3:$AH$1266,Sheet1!F$1+(Sheet1!$A$1-1)*10,FALSE)&gt;999,-1,0)))))))</f>
        <v>---</v>
      </c>
      <c r="W1291" s="385" t="str">
        <f>IF(ISNA(VLOOKUP($A1291,Sheet1!$B$3:$AH$1266,Sheet1!G$1+(Sheet1!$A$1-1)*10,FALSE))=TRUE,"---",IF(VLOOKUP($A1291,Sheet1!$B$3:$AH$1266,Sheet1!G$1+(Sheet1!$A$1-1)*10,FALSE)="---","---", (ROUND(VLOOKUP($A1291,Sheet1!$B$3:$AH$1266,Sheet1!G$1+(Sheet1!$A$1-1)*10,FALSE),IF(VLOOKUP($A1291,Sheet1!$B$3:$AH$1266,Sheet1!G$1+(Sheet1!$A$1-1)*10,FALSE)&gt;99999,-3,IF(VLOOKUP($A1291,Sheet1!$B$3:$AH$1266,Sheet1!G$1+(Sheet1!$A$1-1)*10,FALSE)&gt;9999,-2,IF(VLOOKUP($A1291,Sheet1!$B$3:$AH$1266,Sheet1!G$1+(Sheet1!$A$1-1)*10,FALSE)&gt;999,-1,0)))))))</f>
        <v>---</v>
      </c>
      <c r="X1291" s="385" t="str">
        <f>IF(ISNA(VLOOKUP($A1291,Sheet1!$B$3:$AH$1266,Sheet1!H$1+(Sheet1!$A$1-1)*10,FALSE))=TRUE,"---",IF(VLOOKUP($A1291,Sheet1!$B$3:$AH$1266,Sheet1!H$1+(Sheet1!$A$1-1)*10,FALSE)="---","---", (ROUND(VLOOKUP($A1291,Sheet1!$B$3:$AH$1266,Sheet1!H$1+(Sheet1!$A$1-1)*10,FALSE),IF(VLOOKUP($A1291,Sheet1!$B$3:$AH$1266,Sheet1!H$1+(Sheet1!$A$1-1)*10,FALSE)&gt;99999,-3,IF(VLOOKUP($A1291,Sheet1!$B$3:$AH$1266,Sheet1!H$1+(Sheet1!$A$1-1)*10,FALSE)&gt;9999,-2,IF(VLOOKUP($A1291,Sheet1!$B$3:$AH$1266,Sheet1!H$1+(Sheet1!$A$1-1)*10,FALSE)&gt;999,-1,0)))))))</f>
        <v>---</v>
      </c>
      <c r="Y1291" s="385" t="str">
        <f>IF(ISNA(VLOOKUP($A1291,Sheet1!$B$3:$AH$1266,Sheet1!I$1+(Sheet1!$A$1-1)*10,FALSE))=TRUE,"---",IF(VLOOKUP($A1291,Sheet1!$B$3:$AH$1266,Sheet1!I$1+(Sheet1!$A$1-1)*10,FALSE)="---","---", (ROUND(VLOOKUP($A1291,Sheet1!$B$3:$AH$1266,Sheet1!I$1+(Sheet1!$A$1-1)*10,FALSE),IF(VLOOKUP($A1291,Sheet1!$B$3:$AH$1266,Sheet1!I$1+(Sheet1!$A$1-1)*10,FALSE)&gt;99999,-3,IF(VLOOKUP($A1291,Sheet1!$B$3:$AH$1266,Sheet1!I$1+(Sheet1!$A$1-1)*10,FALSE)&gt;9999,-2,IF(VLOOKUP($A1291,Sheet1!$B$3:$AH$1266,Sheet1!I$1+(Sheet1!$A$1-1)*10,FALSE)&gt;999,-1,0)))))))</f>
        <v>---</v>
      </c>
      <c r="Z1291" s="385" t="str">
        <f>IF(ISNA(VLOOKUP($A1291,Sheet1!$B$3:$AH$1266,Sheet1!J$1+(Sheet1!$A$1-1)*10,FALSE))=TRUE,"---",IF(VLOOKUP($A1291,Sheet1!$B$3:$AH$1266,Sheet1!J$1+(Sheet1!$A$1-1)*10,FALSE)="---","---", (ROUND(VLOOKUP($A1291,Sheet1!$B$3:$AH$1266,Sheet1!J$1+(Sheet1!$A$1-1)*10,FALSE),IF(VLOOKUP($A1291,Sheet1!$B$3:$AH$1266,Sheet1!J$1+(Sheet1!$A$1-1)*10,FALSE)&gt;99999,-3,IF(VLOOKUP($A1291,Sheet1!$B$3:$AH$1266,Sheet1!J$1+(Sheet1!$A$1-1)*10,FALSE)&gt;9999,-2,IF(VLOOKUP($A1291,Sheet1!$B$3:$AH$1266,Sheet1!J$1+(Sheet1!$A$1-1)*10,FALSE)&gt;999,-1,0)))))))</f>
        <v>---</v>
      </c>
      <c r="AA1291" s="385" t="str">
        <f>IF(ISNA(VLOOKUP($A1291,Sheet1!$B$3:$AH$1266,Sheet1!K$1+(Sheet1!$A$1-1)*10,FALSE))=TRUE,"---",IF(VLOOKUP($A1291,Sheet1!$B$3:$AH$1266,Sheet1!K$1+(Sheet1!$A$1-1)*10,FALSE)="---","---", (ROUND(VLOOKUP($A1291,Sheet1!$B$3:$AH$1266,Sheet1!K$1+(Sheet1!$A$1-1)*10,FALSE),IF(VLOOKUP($A1291,Sheet1!$B$3:$AH$1266,Sheet1!K$1+(Sheet1!$A$1-1)*10,FALSE)&gt;99999,-3,IF(VLOOKUP($A1291,Sheet1!$B$3:$AH$1266,Sheet1!K$1+(Sheet1!$A$1-1)*10,FALSE)&gt;9999,-2,IF(VLOOKUP($A1291,Sheet1!$B$3:$AH$1266,Sheet1!K$1+(Sheet1!$A$1-1)*10,FALSE)&gt;999,-1,0)))))))</f>
        <v>---</v>
      </c>
      <c r="AB1291" s="385" t="str">
        <f>IF(ISNA(VLOOKUP($A1291,Sheet1!$B$3:$AH$1266,Sheet1!L$1+(Sheet1!$A$1-1)*10,FALSE))=TRUE,"---",IF(VLOOKUP($A1291,Sheet1!$B$3:$AH$1266,Sheet1!L$1+(Sheet1!$A$1-1)*10,FALSE)="---","---", (ROUND(VLOOKUP($A1291,Sheet1!$B$3:$AH$1266,Sheet1!L$1+(Sheet1!$A$1-1)*10,FALSE),IF(VLOOKUP($A1291,Sheet1!$B$3:$AH$1266,Sheet1!L$1+(Sheet1!$A$1-1)*10,FALSE)&gt;99999,-3,IF(VLOOKUP($A1291,Sheet1!$B$3:$AH$1266,Sheet1!L$1+(Sheet1!$A$1-1)*10,FALSE)&gt;9999,-2,IF(VLOOKUP($A1291,Sheet1!$B$3:$AH$1266,Sheet1!L$1+(Sheet1!$A$1-1)*10,FALSE)&gt;999,-1,0)))))))</f>
        <v>---</v>
      </c>
      <c r="AC1291" s="385" t="str">
        <f>IF(ISNA(VLOOKUP($A1291,Sheet1!$B$3:$AH$1266,Sheet1!M$1+(Sheet1!$A$1-1)*10,FALSE))=TRUE,"---",IF(VLOOKUP($A1291,Sheet1!$B$3:$AH$1266,Sheet1!M$1+(Sheet1!$A$1-1)*10,FALSE)="---","---", (ROUND(VLOOKUP($A1291,Sheet1!$B$3:$AH$1266,Sheet1!M$1+(Sheet1!$A$1-1)*10,FALSE),IF(VLOOKUP($A1291,Sheet1!$B$3:$AH$1266,Sheet1!M$1+(Sheet1!$A$1-1)*10,FALSE)&gt;99999,-3,IF(VLOOKUP($A1291,Sheet1!$B$3:$AH$1266,Sheet1!M$1+(Sheet1!$A$1-1)*10,FALSE)&gt;9999,-2,IF(VLOOKUP($A1291,Sheet1!$B$3:$AH$1266,Sheet1!M$1+(Sheet1!$A$1-1)*10,FALSE)&gt;999,-1,0)))))))</f>
        <v>---</v>
      </c>
      <c r="AD1291" s="385" t="str">
        <f>IF(ISNA(VLOOKUP($A1291,Sheet1!$B$3:$AH$1266,Sheet1!N$1+(Sheet1!$A$1-1)*10,FALSE))=TRUE,"---",IF(VLOOKUP($A1291,Sheet1!$B$3:$AH$1266,Sheet1!N$1+(Sheet1!$A$1-1)*10,FALSE)="---","---", (ROUND(VLOOKUP($A1291,Sheet1!$B$3:$AH$1266,Sheet1!N$1+(Sheet1!$A$1-1)*10,FALSE),IF(VLOOKUP($A1291,Sheet1!$B$3:$AH$1266,Sheet1!N$1+(Sheet1!$A$1-1)*10,FALSE)&gt;99999,-3,IF(VLOOKUP($A1291,Sheet1!$B$3:$AH$1266,Sheet1!N$1+(Sheet1!$A$1-1)*10,FALSE)&gt;9999,-2,IF(VLOOKUP($A1291,Sheet1!$B$3:$AH$1266,Sheet1!N$1+(Sheet1!$A$1-1)*10,FALSE)&gt;999,-1,0)))))))</f>
        <v>---</v>
      </c>
    </row>
    <row r="1292" spans="1:30" ht="25.5" customHeight="1" x14ac:dyDescent="0.25">
      <c r="A1292" s="125" t="s">
        <v>1913</v>
      </c>
      <c r="B1292" s="138" t="s">
        <v>1914</v>
      </c>
      <c r="C1292" s="125">
        <v>422534</v>
      </c>
      <c r="D1292" s="125">
        <v>785348</v>
      </c>
      <c r="E1292" s="70" t="s">
        <v>3023</v>
      </c>
      <c r="F1292" s="139" t="s">
        <v>4405</v>
      </c>
      <c r="G1292" s="127" t="s">
        <v>160</v>
      </c>
      <c r="H1292" s="128">
        <v>102</v>
      </c>
      <c r="I1292" s="112">
        <v>14779</v>
      </c>
      <c r="J1292" s="140" t="s">
        <v>4405</v>
      </c>
      <c r="K1292" s="127" t="s">
        <v>17</v>
      </c>
      <c r="L1292" s="115">
        <v>1410</v>
      </c>
      <c r="M1292" s="116">
        <v>13.8</v>
      </c>
      <c r="N1292" s="114" t="s">
        <v>4405</v>
      </c>
      <c r="O1292" s="68" t="str">
        <f t="shared" si="44"/>
        <v>&gt;50</v>
      </c>
      <c r="P1292" s="68">
        <f>IF(O1292&lt;&gt;"",VLOOKUP($A1292,Sheet4!$A$2:$O$1309,14,FALSE)*100,"")</f>
        <v>8.7311663271629101</v>
      </c>
      <c r="Q1292" s="68">
        <f>IF(P1292&lt;&gt;"",VLOOKUP($A1292,Sheet4!$A$2:$O$1309,15,FALSE)*100,"")</f>
        <v>59.134366516594881</v>
      </c>
      <c r="R1292" s="74" t="str">
        <f t="shared" si="43"/>
        <v>&lt;2</v>
      </c>
      <c r="S1292" s="64" t="s">
        <v>4367</v>
      </c>
      <c r="T1292" s="64" t="str">
        <f>IF(ISNA(VLOOKUP(A1292,Sheet1!B$3:C$1266,2,FALSE)=TRUE),"NC",VLOOKUP(A1292,Sheet1!B$3:C$1266,2,FALSE))</f>
        <v>Rural</v>
      </c>
      <c r="U1292" s="65">
        <f>IF(ISNA(VLOOKUP($A1292,Sheet1!$B$3:$AH$1266,Sheet1!E$1+(Sheet1!$A$1-1)*10,FALSE))=TRUE,"---",IF(VLOOKUP($A1292,Sheet1!$B$3:$AH$1266,Sheet1!E$1+(Sheet1!$A$1-1)*10,FALSE)="---","---", (ROUND(VLOOKUP($A1292,Sheet1!$B$3:$AH$1266,Sheet1!E$1+(Sheet1!$A$1-1)*10,FALSE),IF(VLOOKUP($A1292,Sheet1!$B$3:$AH$1266,Sheet1!E$1+(Sheet1!$A$1-1)*10,FALSE)&gt;99999,-3,IF(VLOOKUP($A1292,Sheet1!$B$3:$AH$1266,Sheet1!E$1+(Sheet1!$A$1-1)*10,FALSE)&gt;9999,-2,IF(VLOOKUP($A1292,Sheet1!$B$3:$AH$1266,Sheet1!E$1+(Sheet1!$A$1-1)*10,FALSE)&gt;999,-1,0)))))))</f>
        <v>3280</v>
      </c>
      <c r="V1292" s="65">
        <f>IF(ISNA(VLOOKUP($A1292,Sheet1!$B$3:$AH$1266,Sheet1!F$1+(Sheet1!$A$1-1)*10,FALSE))=TRUE,"---",IF(VLOOKUP($A1292,Sheet1!$B$3:$AH$1266,Sheet1!F$1+(Sheet1!$A$1-1)*10,FALSE)="---","---", (ROUND(VLOOKUP($A1292,Sheet1!$B$3:$AH$1266,Sheet1!F$1+(Sheet1!$A$1-1)*10,FALSE),IF(VLOOKUP($A1292,Sheet1!$B$3:$AH$1266,Sheet1!F$1+(Sheet1!$A$1-1)*10,FALSE)&gt;99999,-3,IF(VLOOKUP($A1292,Sheet1!$B$3:$AH$1266,Sheet1!F$1+(Sheet1!$A$1-1)*10,FALSE)&gt;9999,-2,IF(VLOOKUP($A1292,Sheet1!$B$3:$AH$1266,Sheet1!F$1+(Sheet1!$A$1-1)*10,FALSE)&gt;999,-1,0)))))))</f>
        <v>3850</v>
      </c>
      <c r="W1292" s="65">
        <f>IF(ISNA(VLOOKUP($A1292,Sheet1!$B$3:$AH$1266,Sheet1!G$1+(Sheet1!$A$1-1)*10,FALSE))=TRUE,"---",IF(VLOOKUP($A1292,Sheet1!$B$3:$AH$1266,Sheet1!G$1+(Sheet1!$A$1-1)*10,FALSE)="---","---", (ROUND(VLOOKUP($A1292,Sheet1!$B$3:$AH$1266,Sheet1!G$1+(Sheet1!$A$1-1)*10,FALSE),IF(VLOOKUP($A1292,Sheet1!$B$3:$AH$1266,Sheet1!G$1+(Sheet1!$A$1-1)*10,FALSE)&gt;99999,-3,IF(VLOOKUP($A1292,Sheet1!$B$3:$AH$1266,Sheet1!G$1+(Sheet1!$A$1-1)*10,FALSE)&gt;9999,-2,IF(VLOOKUP($A1292,Sheet1!$B$3:$AH$1266,Sheet1!G$1+(Sheet1!$A$1-1)*10,FALSE)&gt;999,-1,0)))))))</f>
        <v>4650</v>
      </c>
      <c r="X1292" s="65">
        <f>IF(ISNA(VLOOKUP($A1292,Sheet1!$B$3:$AH$1266,Sheet1!H$1+(Sheet1!$A$1-1)*10,FALSE))=TRUE,"---",IF(VLOOKUP($A1292,Sheet1!$B$3:$AH$1266,Sheet1!H$1+(Sheet1!$A$1-1)*10,FALSE)="---","---", (ROUND(VLOOKUP($A1292,Sheet1!$B$3:$AH$1266,Sheet1!H$1+(Sheet1!$A$1-1)*10,FALSE),IF(VLOOKUP($A1292,Sheet1!$B$3:$AH$1266,Sheet1!H$1+(Sheet1!$A$1-1)*10,FALSE)&gt;99999,-3,IF(VLOOKUP($A1292,Sheet1!$B$3:$AH$1266,Sheet1!H$1+(Sheet1!$A$1-1)*10,FALSE)&gt;9999,-2,IF(VLOOKUP($A1292,Sheet1!$B$3:$AH$1266,Sheet1!H$1+(Sheet1!$A$1-1)*10,FALSE)&gt;999,-1,0)))))))</f>
        <v>6900</v>
      </c>
      <c r="Y1292" s="65">
        <f>IF(ISNA(VLOOKUP($A1292,Sheet1!$B$3:$AH$1266,Sheet1!I$1+(Sheet1!$A$1-1)*10,FALSE))=TRUE,"---",IF(VLOOKUP($A1292,Sheet1!$B$3:$AH$1266,Sheet1!I$1+(Sheet1!$A$1-1)*10,FALSE)="---","---", (ROUND(VLOOKUP($A1292,Sheet1!$B$3:$AH$1266,Sheet1!I$1+(Sheet1!$A$1-1)*10,FALSE),IF(VLOOKUP($A1292,Sheet1!$B$3:$AH$1266,Sheet1!I$1+(Sheet1!$A$1-1)*10,FALSE)&gt;99999,-3,IF(VLOOKUP($A1292,Sheet1!$B$3:$AH$1266,Sheet1!I$1+(Sheet1!$A$1-1)*10,FALSE)&gt;9999,-2,IF(VLOOKUP($A1292,Sheet1!$B$3:$AH$1266,Sheet1!I$1+(Sheet1!$A$1-1)*10,FALSE)&gt;999,-1,0)))))))</f>
        <v>8580</v>
      </c>
      <c r="Z1292" s="65">
        <f>IF(ISNA(VLOOKUP($A1292,Sheet1!$B$3:$AH$1266,Sheet1!J$1+(Sheet1!$A$1-1)*10,FALSE))=TRUE,"---",IF(VLOOKUP($A1292,Sheet1!$B$3:$AH$1266,Sheet1!J$1+(Sheet1!$A$1-1)*10,FALSE)="---","---", (ROUND(VLOOKUP($A1292,Sheet1!$B$3:$AH$1266,Sheet1!J$1+(Sheet1!$A$1-1)*10,FALSE),IF(VLOOKUP($A1292,Sheet1!$B$3:$AH$1266,Sheet1!J$1+(Sheet1!$A$1-1)*10,FALSE)&gt;99999,-3,IF(VLOOKUP($A1292,Sheet1!$B$3:$AH$1266,Sheet1!J$1+(Sheet1!$A$1-1)*10,FALSE)&gt;9999,-2,IF(VLOOKUP($A1292,Sheet1!$B$3:$AH$1266,Sheet1!J$1+(Sheet1!$A$1-1)*10,FALSE)&gt;999,-1,0)))))))</f>
        <v>10900</v>
      </c>
      <c r="AA1292" s="65">
        <f>IF(ISNA(VLOOKUP($A1292,Sheet1!$B$3:$AH$1266,Sheet1!K$1+(Sheet1!$A$1-1)*10,FALSE))=TRUE,"---",IF(VLOOKUP($A1292,Sheet1!$B$3:$AH$1266,Sheet1!K$1+(Sheet1!$A$1-1)*10,FALSE)="---","---", (ROUND(VLOOKUP($A1292,Sheet1!$B$3:$AH$1266,Sheet1!K$1+(Sheet1!$A$1-1)*10,FALSE),IF(VLOOKUP($A1292,Sheet1!$B$3:$AH$1266,Sheet1!K$1+(Sheet1!$A$1-1)*10,FALSE)&gt;99999,-3,IF(VLOOKUP($A1292,Sheet1!$B$3:$AH$1266,Sheet1!K$1+(Sheet1!$A$1-1)*10,FALSE)&gt;9999,-2,IF(VLOOKUP($A1292,Sheet1!$B$3:$AH$1266,Sheet1!K$1+(Sheet1!$A$1-1)*10,FALSE)&gt;999,-1,0)))))))</f>
        <v>12900</v>
      </c>
      <c r="AB1292" s="65">
        <f>IF(ISNA(VLOOKUP($A1292,Sheet1!$B$3:$AH$1266,Sheet1!L$1+(Sheet1!$A$1-1)*10,FALSE))=TRUE,"---",IF(VLOOKUP($A1292,Sheet1!$B$3:$AH$1266,Sheet1!L$1+(Sheet1!$A$1-1)*10,FALSE)="---","---", (ROUND(VLOOKUP($A1292,Sheet1!$B$3:$AH$1266,Sheet1!L$1+(Sheet1!$A$1-1)*10,FALSE),IF(VLOOKUP($A1292,Sheet1!$B$3:$AH$1266,Sheet1!L$1+(Sheet1!$A$1-1)*10,FALSE)&gt;99999,-3,IF(VLOOKUP($A1292,Sheet1!$B$3:$AH$1266,Sheet1!L$1+(Sheet1!$A$1-1)*10,FALSE)&gt;9999,-2,IF(VLOOKUP($A1292,Sheet1!$B$3:$AH$1266,Sheet1!L$1+(Sheet1!$A$1-1)*10,FALSE)&gt;999,-1,0)))))))</f>
        <v>14800</v>
      </c>
      <c r="AC1292" s="65">
        <f>IF(ISNA(VLOOKUP($A1292,Sheet1!$B$3:$AH$1266,Sheet1!M$1+(Sheet1!$A$1-1)*10,FALSE))=TRUE,"---",IF(VLOOKUP($A1292,Sheet1!$B$3:$AH$1266,Sheet1!M$1+(Sheet1!$A$1-1)*10,FALSE)="---","---", (ROUND(VLOOKUP($A1292,Sheet1!$B$3:$AH$1266,Sheet1!M$1+(Sheet1!$A$1-1)*10,FALSE),IF(VLOOKUP($A1292,Sheet1!$B$3:$AH$1266,Sheet1!M$1+(Sheet1!$A$1-1)*10,FALSE)&gt;99999,-3,IF(VLOOKUP($A1292,Sheet1!$B$3:$AH$1266,Sheet1!M$1+(Sheet1!$A$1-1)*10,FALSE)&gt;9999,-2,IF(VLOOKUP($A1292,Sheet1!$B$3:$AH$1266,Sheet1!M$1+(Sheet1!$A$1-1)*10,FALSE)&gt;999,-1,0)))))))</f>
        <v>16900</v>
      </c>
      <c r="AD1292" s="65">
        <f>IF(ISNA(VLOOKUP($A1292,Sheet1!$B$3:$AH$1266,Sheet1!N$1+(Sheet1!$A$1-1)*10,FALSE))=TRUE,"---",IF(VLOOKUP($A1292,Sheet1!$B$3:$AH$1266,Sheet1!N$1+(Sheet1!$A$1-1)*10,FALSE)="---","---", (ROUND(VLOOKUP($A1292,Sheet1!$B$3:$AH$1266,Sheet1!N$1+(Sheet1!$A$1-1)*10,FALSE),IF(VLOOKUP($A1292,Sheet1!$B$3:$AH$1266,Sheet1!N$1+(Sheet1!$A$1-1)*10,FALSE)&gt;99999,-3,IF(VLOOKUP($A1292,Sheet1!$B$3:$AH$1266,Sheet1!N$1+(Sheet1!$A$1-1)*10,FALSE)&gt;9999,-2,IF(VLOOKUP($A1292,Sheet1!$B$3:$AH$1266,Sheet1!N$1+(Sheet1!$A$1-1)*10,FALSE)&gt;999,-1,0)))))))</f>
        <v>19800</v>
      </c>
    </row>
    <row r="1293" spans="1:30" ht="25.5" customHeight="1" x14ac:dyDescent="0.25">
      <c r="A1293" s="304" t="s">
        <v>1915</v>
      </c>
      <c r="B1293" s="393" t="s">
        <v>1916</v>
      </c>
      <c r="C1293" s="304">
        <v>422748</v>
      </c>
      <c r="D1293" s="304">
        <v>785603</v>
      </c>
      <c r="E1293" s="305" t="s">
        <v>3046</v>
      </c>
      <c r="F1293" s="345" t="s">
        <v>4820</v>
      </c>
      <c r="G1293" s="351" t="s">
        <v>31</v>
      </c>
      <c r="H1293" s="348">
        <v>436</v>
      </c>
      <c r="I1293" s="377">
        <v>20521</v>
      </c>
      <c r="J1293" s="336">
        <v>14.03</v>
      </c>
      <c r="K1293" s="340" t="s">
        <v>4405</v>
      </c>
      <c r="L1293" s="338">
        <v>34600</v>
      </c>
      <c r="M1293" s="381">
        <v>79.400000000000006</v>
      </c>
      <c r="N1293" s="340" t="s">
        <v>4405</v>
      </c>
      <c r="O1293" s="328">
        <f t="shared" si="44"/>
        <v>2.195132471009769</v>
      </c>
      <c r="P1293" s="328">
        <f>IF(O1293&lt;&gt;"",VLOOKUP($A1293,Sheet4!$A$2:$O$1309,14,FALSE)*100,"")</f>
        <v>0.26446364351784268</v>
      </c>
      <c r="Q1293" s="328">
        <f>IF(P1293&lt;&gt;"",VLOOKUP($A1293,Sheet4!$A$2:$O$1309,15,FALSE)*100,"")</f>
        <v>2.5605057076791726</v>
      </c>
      <c r="R1293" s="358">
        <f t="shared" si="43"/>
        <v>45</v>
      </c>
      <c r="S1293" s="357" t="s">
        <v>4367</v>
      </c>
      <c r="T1293" s="357" t="str">
        <f>IF(ISNA(VLOOKUP(A1293,Sheet1!B$3:C$1266,2,FALSE)=TRUE),"NC",VLOOKUP(A1293,Sheet1!B$3:C$1266,2,FALSE))</f>
        <v>Rural10</v>
      </c>
      <c r="U1293" s="385">
        <f>IF(ISNA(VLOOKUP($A1293,Sheet1!$B$3:$AH$1266,Sheet1!E$1+(Sheet1!$A$1-1)*10,FALSE))=TRUE,"---",IF(VLOOKUP($A1293,Sheet1!$B$3:$AH$1266,Sheet1!E$1+(Sheet1!$A$1-1)*10,FALSE)="---","---", (ROUND(VLOOKUP($A1293,Sheet1!$B$3:$AH$1266,Sheet1!E$1+(Sheet1!$A$1-1)*10,FALSE),IF(VLOOKUP($A1293,Sheet1!$B$3:$AH$1266,Sheet1!E$1+(Sheet1!$A$1-1)*10,FALSE)&gt;99999,-3,IF(VLOOKUP($A1293,Sheet1!$B$3:$AH$1266,Sheet1!E$1+(Sheet1!$A$1-1)*10,FALSE)&gt;9999,-2,IF(VLOOKUP($A1293,Sheet1!$B$3:$AH$1266,Sheet1!E$1+(Sheet1!$A$1-1)*10,FALSE)&gt;999,-1,0)))))))</f>
        <v>10000</v>
      </c>
      <c r="V1293" s="385">
        <f>IF(ISNA(VLOOKUP($A1293,Sheet1!$B$3:$AH$1266,Sheet1!F$1+(Sheet1!$A$1-1)*10,FALSE))=TRUE,"---",IF(VLOOKUP($A1293,Sheet1!$B$3:$AH$1266,Sheet1!F$1+(Sheet1!$A$1-1)*10,FALSE)="---","---", (ROUND(VLOOKUP($A1293,Sheet1!$B$3:$AH$1266,Sheet1!F$1+(Sheet1!$A$1-1)*10,FALSE),IF(VLOOKUP($A1293,Sheet1!$B$3:$AH$1266,Sheet1!F$1+(Sheet1!$A$1-1)*10,FALSE)&gt;99999,-3,IF(VLOOKUP($A1293,Sheet1!$B$3:$AH$1266,Sheet1!F$1+(Sheet1!$A$1-1)*10,FALSE)&gt;9999,-2,IF(VLOOKUP($A1293,Sheet1!$B$3:$AH$1266,Sheet1!F$1+(Sheet1!$A$1-1)*10,FALSE)&gt;999,-1,0)))))))</f>
        <v>11800</v>
      </c>
      <c r="W1293" s="385">
        <f>IF(ISNA(VLOOKUP($A1293,Sheet1!$B$3:$AH$1266,Sheet1!G$1+(Sheet1!$A$1-1)*10,FALSE))=TRUE,"---",IF(VLOOKUP($A1293,Sheet1!$B$3:$AH$1266,Sheet1!G$1+(Sheet1!$A$1-1)*10,FALSE)="---","---", (ROUND(VLOOKUP($A1293,Sheet1!$B$3:$AH$1266,Sheet1!G$1+(Sheet1!$A$1-1)*10,FALSE),IF(VLOOKUP($A1293,Sheet1!$B$3:$AH$1266,Sheet1!G$1+(Sheet1!$A$1-1)*10,FALSE)&gt;99999,-3,IF(VLOOKUP($A1293,Sheet1!$B$3:$AH$1266,Sheet1!G$1+(Sheet1!$A$1-1)*10,FALSE)&gt;9999,-2,IF(VLOOKUP($A1293,Sheet1!$B$3:$AH$1266,Sheet1!G$1+(Sheet1!$A$1-1)*10,FALSE)&gt;999,-1,0)))))))</f>
        <v>14000</v>
      </c>
      <c r="X1293" s="385">
        <f>IF(ISNA(VLOOKUP($A1293,Sheet1!$B$3:$AH$1266,Sheet1!H$1+(Sheet1!$A$1-1)*10,FALSE))=TRUE,"---",IF(VLOOKUP($A1293,Sheet1!$B$3:$AH$1266,Sheet1!H$1+(Sheet1!$A$1-1)*10,FALSE)="---","---", (ROUND(VLOOKUP($A1293,Sheet1!$B$3:$AH$1266,Sheet1!H$1+(Sheet1!$A$1-1)*10,FALSE),IF(VLOOKUP($A1293,Sheet1!$B$3:$AH$1266,Sheet1!H$1+(Sheet1!$A$1-1)*10,FALSE)&gt;99999,-3,IF(VLOOKUP($A1293,Sheet1!$B$3:$AH$1266,Sheet1!H$1+(Sheet1!$A$1-1)*10,FALSE)&gt;9999,-2,IF(VLOOKUP($A1293,Sheet1!$B$3:$AH$1266,Sheet1!H$1+(Sheet1!$A$1-1)*10,FALSE)&gt;999,-1,0)))))))</f>
        <v>19900</v>
      </c>
      <c r="Y1293" s="385">
        <f>IF(ISNA(VLOOKUP($A1293,Sheet1!$B$3:$AH$1266,Sheet1!I$1+(Sheet1!$A$1-1)*10,FALSE))=TRUE,"---",IF(VLOOKUP($A1293,Sheet1!$B$3:$AH$1266,Sheet1!I$1+(Sheet1!$A$1-1)*10,FALSE)="---","---", (ROUND(VLOOKUP($A1293,Sheet1!$B$3:$AH$1266,Sheet1!I$1+(Sheet1!$A$1-1)*10,FALSE),IF(VLOOKUP($A1293,Sheet1!$B$3:$AH$1266,Sheet1!I$1+(Sheet1!$A$1-1)*10,FALSE)&gt;99999,-3,IF(VLOOKUP($A1293,Sheet1!$B$3:$AH$1266,Sheet1!I$1+(Sheet1!$A$1-1)*10,FALSE)&gt;9999,-2,IF(VLOOKUP($A1293,Sheet1!$B$3:$AH$1266,Sheet1!I$1+(Sheet1!$A$1-1)*10,FALSE)&gt;999,-1,0)))))))</f>
        <v>24300</v>
      </c>
      <c r="Z1293" s="385">
        <f>IF(ISNA(VLOOKUP($A1293,Sheet1!$B$3:$AH$1266,Sheet1!J$1+(Sheet1!$A$1-1)*10,FALSE))=TRUE,"---",IF(VLOOKUP($A1293,Sheet1!$B$3:$AH$1266,Sheet1!J$1+(Sheet1!$A$1-1)*10,FALSE)="---","---", (ROUND(VLOOKUP($A1293,Sheet1!$B$3:$AH$1266,Sheet1!J$1+(Sheet1!$A$1-1)*10,FALSE),IF(VLOOKUP($A1293,Sheet1!$B$3:$AH$1266,Sheet1!J$1+(Sheet1!$A$1-1)*10,FALSE)&gt;99999,-3,IF(VLOOKUP($A1293,Sheet1!$B$3:$AH$1266,Sheet1!J$1+(Sheet1!$A$1-1)*10,FALSE)&gt;9999,-2,IF(VLOOKUP($A1293,Sheet1!$B$3:$AH$1266,Sheet1!J$1+(Sheet1!$A$1-1)*10,FALSE)&gt;999,-1,0)))))))</f>
        <v>30300</v>
      </c>
      <c r="AA1293" s="385">
        <f>IF(ISNA(VLOOKUP($A1293,Sheet1!$B$3:$AH$1266,Sheet1!K$1+(Sheet1!$A$1-1)*10,FALSE))=TRUE,"---",IF(VLOOKUP($A1293,Sheet1!$B$3:$AH$1266,Sheet1!K$1+(Sheet1!$A$1-1)*10,FALSE)="---","---", (ROUND(VLOOKUP($A1293,Sheet1!$B$3:$AH$1266,Sheet1!K$1+(Sheet1!$A$1-1)*10,FALSE),IF(VLOOKUP($A1293,Sheet1!$B$3:$AH$1266,Sheet1!K$1+(Sheet1!$A$1-1)*10,FALSE)&gt;99999,-3,IF(VLOOKUP($A1293,Sheet1!$B$3:$AH$1266,Sheet1!K$1+(Sheet1!$A$1-1)*10,FALSE)&gt;9999,-2,IF(VLOOKUP($A1293,Sheet1!$B$3:$AH$1266,Sheet1!K$1+(Sheet1!$A$1-1)*10,FALSE)&gt;999,-1,0)))))))</f>
        <v>35100</v>
      </c>
      <c r="AB1293" s="385">
        <f>IF(ISNA(VLOOKUP($A1293,Sheet1!$B$3:$AH$1266,Sheet1!L$1+(Sheet1!$A$1-1)*10,FALSE))=TRUE,"---",IF(VLOOKUP($A1293,Sheet1!$B$3:$AH$1266,Sheet1!L$1+(Sheet1!$A$1-1)*10,FALSE)="---","---", (ROUND(VLOOKUP($A1293,Sheet1!$B$3:$AH$1266,Sheet1!L$1+(Sheet1!$A$1-1)*10,FALSE),IF(VLOOKUP($A1293,Sheet1!$B$3:$AH$1266,Sheet1!L$1+(Sheet1!$A$1-1)*10,FALSE)&gt;99999,-3,IF(VLOOKUP($A1293,Sheet1!$B$3:$AH$1266,Sheet1!L$1+(Sheet1!$A$1-1)*10,FALSE)&gt;9999,-2,IF(VLOOKUP($A1293,Sheet1!$B$3:$AH$1266,Sheet1!L$1+(Sheet1!$A$1-1)*10,FALSE)&gt;999,-1,0)))))))</f>
        <v>40200</v>
      </c>
      <c r="AC1293" s="385">
        <f>IF(ISNA(VLOOKUP($A1293,Sheet1!$B$3:$AH$1266,Sheet1!M$1+(Sheet1!$A$1-1)*10,FALSE))=TRUE,"---",IF(VLOOKUP($A1293,Sheet1!$B$3:$AH$1266,Sheet1!M$1+(Sheet1!$A$1-1)*10,FALSE)="---","---", (ROUND(VLOOKUP($A1293,Sheet1!$B$3:$AH$1266,Sheet1!M$1+(Sheet1!$A$1-1)*10,FALSE),IF(VLOOKUP($A1293,Sheet1!$B$3:$AH$1266,Sheet1!M$1+(Sheet1!$A$1-1)*10,FALSE)&gt;99999,-3,IF(VLOOKUP($A1293,Sheet1!$B$3:$AH$1266,Sheet1!M$1+(Sheet1!$A$1-1)*10,FALSE)&gt;9999,-2,IF(VLOOKUP($A1293,Sheet1!$B$3:$AH$1266,Sheet1!M$1+(Sheet1!$A$1-1)*10,FALSE)&gt;999,-1,0)))))))</f>
        <v>45600</v>
      </c>
      <c r="AD1293" s="385">
        <f>IF(ISNA(VLOOKUP($A1293,Sheet1!$B$3:$AH$1266,Sheet1!N$1+(Sheet1!$A$1-1)*10,FALSE))=TRUE,"---",IF(VLOOKUP($A1293,Sheet1!$B$3:$AH$1266,Sheet1!N$1+(Sheet1!$A$1-1)*10,FALSE)="---","---", (ROUND(VLOOKUP($A1293,Sheet1!$B$3:$AH$1266,Sheet1!N$1+(Sheet1!$A$1-1)*10,FALSE),IF(VLOOKUP($A1293,Sheet1!$B$3:$AH$1266,Sheet1!N$1+(Sheet1!$A$1-1)*10,FALSE)&gt;99999,-3,IF(VLOOKUP($A1293,Sheet1!$B$3:$AH$1266,Sheet1!N$1+(Sheet1!$A$1-1)*10,FALSE)&gt;9999,-2,IF(VLOOKUP($A1293,Sheet1!$B$3:$AH$1266,Sheet1!N$1+(Sheet1!$A$1-1)*10,FALSE)&gt;999,-1,0)))))))</f>
        <v>53400</v>
      </c>
    </row>
    <row r="1294" spans="1:30" ht="25.5" customHeight="1" x14ac:dyDescent="0.25">
      <c r="A1294" s="304"/>
      <c r="B1294" s="346"/>
      <c r="C1294" s="304"/>
      <c r="D1294" s="304"/>
      <c r="E1294" s="305"/>
      <c r="F1294" s="355"/>
      <c r="G1294" s="335"/>
      <c r="H1294" s="348"/>
      <c r="I1294" s="378"/>
      <c r="J1294" s="337"/>
      <c r="K1294" s="341"/>
      <c r="L1294" s="339"/>
      <c r="M1294" s="382"/>
      <c r="N1294" s="341"/>
      <c r="O1294" s="329" t="e">
        <f t="shared" si="44"/>
        <v>#NUM!</v>
      </c>
      <c r="P1294" s="329" t="e">
        <f>IF(O1294&lt;&gt;"",VLOOKUP($A1294,Sheet4!$A$2:$O$1309,14,FALSE)*100,"")</f>
        <v>#NUM!</v>
      </c>
      <c r="Q1294" s="329" t="e">
        <f>IF(P1294&lt;&gt;"",VLOOKUP($A1294,Sheet4!$A$2:$O$1309,15,FALSE)*100,"")</f>
        <v>#NUM!</v>
      </c>
      <c r="R1294" s="357" t="e">
        <f t="shared" ref="R1294:R1357" si="45">IF(O1294="&lt;0.2","&gt;500",IF(O1294="&gt;50","&lt;2",IF(ISERR(1/O1294*100),"",IF(AND((1/O1294*100)&gt;=2,(1/O1294*100)&lt;=10),MROUND(1/O1294*100,1),IF(AND((1/O1294*100)&gt;=10,(1/O1294*100)&lt;=50),MROUND(1/O1294*100,5),IF(AND((1/O1294*100)&gt;=50,(1/O1294*100)&lt;=104),MROUND(1/O1294*100,10),IF(AND((1/O1294*100)&gt;=104,(1/O1294*100)&lt;=110),"100",IF(AND((1/O1294*100)&gt;=110,(1/O1294*100)&lt;=180),"&gt;100, &lt;200",IF(AND((1/O1294*100)&gt;=180,(1/O1294*100)&lt;=220),"200",IF(AND((1/O1294*100)&gt;=220,(1/O1294*100)&lt;=450),"&gt;200,  &lt;500","500"))))))))))</f>
        <v>#NUM!</v>
      </c>
      <c r="S1294" s="357"/>
      <c r="T1294" s="357"/>
      <c r="U1294" s="385"/>
      <c r="V1294" s="385"/>
      <c r="W1294" s="385"/>
      <c r="X1294" s="385"/>
      <c r="Y1294" s="385"/>
      <c r="Z1294" s="385"/>
      <c r="AA1294" s="385"/>
      <c r="AB1294" s="385"/>
      <c r="AC1294" s="385"/>
      <c r="AD1294" s="385"/>
    </row>
    <row r="1295" spans="1:30" ht="25.5" customHeight="1" x14ac:dyDescent="0.25">
      <c r="A1295" s="125" t="s">
        <v>1917</v>
      </c>
      <c r="B1295" s="138" t="s">
        <v>1918</v>
      </c>
      <c r="C1295" s="125">
        <v>422801</v>
      </c>
      <c r="D1295" s="125">
        <v>785452</v>
      </c>
      <c r="E1295" s="70" t="s">
        <v>3046</v>
      </c>
      <c r="F1295" s="139" t="s">
        <v>4405</v>
      </c>
      <c r="G1295" s="127" t="s">
        <v>160</v>
      </c>
      <c r="H1295" s="167">
        <v>2.1</v>
      </c>
      <c r="I1295" s="112">
        <v>18518</v>
      </c>
      <c r="J1295" s="140" t="s">
        <v>4405</v>
      </c>
      <c r="K1295" s="127" t="s">
        <v>17</v>
      </c>
      <c r="L1295" s="115">
        <v>1580</v>
      </c>
      <c r="M1295" s="116">
        <v>752</v>
      </c>
      <c r="N1295" s="114" t="s">
        <v>4405</v>
      </c>
      <c r="O1295" s="68" t="str">
        <f t="shared" si="44"/>
        <v>&lt;0.2</v>
      </c>
      <c r="P1295" s="68">
        <f>IF(O1295&lt;&gt;"",VLOOKUP($A1295,Sheet4!$A$2:$O$1309,14,FALSE)*100,"")</f>
        <v>1.5365610095873228</v>
      </c>
      <c r="Q1295" s="68">
        <f>IF(P1295&lt;&gt;"",VLOOKUP($A1295,Sheet4!$A$2:$O$1309,15,FALSE)*100,"")</f>
        <v>14.07322453952008</v>
      </c>
      <c r="R1295" s="74" t="str">
        <f t="shared" si="45"/>
        <v>&gt;500</v>
      </c>
      <c r="S1295" s="64" t="s">
        <v>4367</v>
      </c>
      <c r="T1295" s="64" t="str">
        <f>IF(ISNA(VLOOKUP(A1295,Sheet1!B$3:C$1266,2,FALSE)=TRUE),"NC",VLOOKUP(A1295,Sheet1!B$3:C$1266,2,FALSE))</f>
        <v>Rural</v>
      </c>
      <c r="U1295" s="65">
        <f>IF(ISNA(VLOOKUP($A1295,Sheet1!$B$3:$AH$1266,Sheet1!E$1+(Sheet1!$A$1-1)*10,FALSE))=TRUE,"---",IF(VLOOKUP($A1295,Sheet1!$B$3:$AH$1266,Sheet1!E$1+(Sheet1!$A$1-1)*10,FALSE)="---","---", (ROUND(VLOOKUP($A1295,Sheet1!$B$3:$AH$1266,Sheet1!E$1+(Sheet1!$A$1-1)*10,FALSE),IF(VLOOKUP($A1295,Sheet1!$B$3:$AH$1266,Sheet1!E$1+(Sheet1!$A$1-1)*10,FALSE)&gt;99999,-3,IF(VLOOKUP($A1295,Sheet1!$B$3:$AH$1266,Sheet1!E$1+(Sheet1!$A$1-1)*10,FALSE)&gt;9999,-2,IF(VLOOKUP($A1295,Sheet1!$B$3:$AH$1266,Sheet1!E$1+(Sheet1!$A$1-1)*10,FALSE)&gt;999,-1,0)))))))</f>
        <v>113</v>
      </c>
      <c r="V1295" s="65">
        <f>IF(ISNA(VLOOKUP($A1295,Sheet1!$B$3:$AH$1266,Sheet1!F$1+(Sheet1!$A$1-1)*10,FALSE))=TRUE,"---",IF(VLOOKUP($A1295,Sheet1!$B$3:$AH$1266,Sheet1!F$1+(Sheet1!$A$1-1)*10,FALSE)="---","---", (ROUND(VLOOKUP($A1295,Sheet1!$B$3:$AH$1266,Sheet1!F$1+(Sheet1!$A$1-1)*10,FALSE),IF(VLOOKUP($A1295,Sheet1!$B$3:$AH$1266,Sheet1!F$1+(Sheet1!$A$1-1)*10,FALSE)&gt;99999,-3,IF(VLOOKUP($A1295,Sheet1!$B$3:$AH$1266,Sheet1!F$1+(Sheet1!$A$1-1)*10,FALSE)&gt;9999,-2,IF(VLOOKUP($A1295,Sheet1!$B$3:$AH$1266,Sheet1!F$1+(Sheet1!$A$1-1)*10,FALSE)&gt;999,-1,0)))))))</f>
        <v>140</v>
      </c>
      <c r="W1295" s="65">
        <f>IF(ISNA(VLOOKUP($A1295,Sheet1!$B$3:$AH$1266,Sheet1!G$1+(Sheet1!$A$1-1)*10,FALSE))=TRUE,"---",IF(VLOOKUP($A1295,Sheet1!$B$3:$AH$1266,Sheet1!G$1+(Sheet1!$A$1-1)*10,FALSE)="---","---", (ROUND(VLOOKUP($A1295,Sheet1!$B$3:$AH$1266,Sheet1!G$1+(Sheet1!$A$1-1)*10,FALSE),IF(VLOOKUP($A1295,Sheet1!$B$3:$AH$1266,Sheet1!G$1+(Sheet1!$A$1-1)*10,FALSE)&gt;99999,-3,IF(VLOOKUP($A1295,Sheet1!$B$3:$AH$1266,Sheet1!G$1+(Sheet1!$A$1-1)*10,FALSE)&gt;9999,-2,IF(VLOOKUP($A1295,Sheet1!$B$3:$AH$1266,Sheet1!G$1+(Sheet1!$A$1-1)*10,FALSE)&gt;999,-1,0)))))))</f>
        <v>179</v>
      </c>
      <c r="X1295" s="65">
        <f>IF(ISNA(VLOOKUP($A1295,Sheet1!$B$3:$AH$1266,Sheet1!H$1+(Sheet1!$A$1-1)*10,FALSE))=TRUE,"---",IF(VLOOKUP($A1295,Sheet1!$B$3:$AH$1266,Sheet1!H$1+(Sheet1!$A$1-1)*10,FALSE)="---","---", (ROUND(VLOOKUP($A1295,Sheet1!$B$3:$AH$1266,Sheet1!H$1+(Sheet1!$A$1-1)*10,FALSE),IF(VLOOKUP($A1295,Sheet1!$B$3:$AH$1266,Sheet1!H$1+(Sheet1!$A$1-1)*10,FALSE)&gt;99999,-3,IF(VLOOKUP($A1295,Sheet1!$B$3:$AH$1266,Sheet1!H$1+(Sheet1!$A$1-1)*10,FALSE)&gt;9999,-2,IF(VLOOKUP($A1295,Sheet1!$B$3:$AH$1266,Sheet1!H$1+(Sheet1!$A$1-1)*10,FALSE)&gt;999,-1,0)))))))</f>
        <v>297</v>
      </c>
      <c r="Y1295" s="65">
        <f>IF(ISNA(VLOOKUP($A1295,Sheet1!$B$3:$AH$1266,Sheet1!I$1+(Sheet1!$A$1-1)*10,FALSE))=TRUE,"---",IF(VLOOKUP($A1295,Sheet1!$B$3:$AH$1266,Sheet1!I$1+(Sheet1!$A$1-1)*10,FALSE)="---","---", (ROUND(VLOOKUP($A1295,Sheet1!$B$3:$AH$1266,Sheet1!I$1+(Sheet1!$A$1-1)*10,FALSE),IF(VLOOKUP($A1295,Sheet1!$B$3:$AH$1266,Sheet1!I$1+(Sheet1!$A$1-1)*10,FALSE)&gt;99999,-3,IF(VLOOKUP($A1295,Sheet1!$B$3:$AH$1266,Sheet1!I$1+(Sheet1!$A$1-1)*10,FALSE)&gt;9999,-2,IF(VLOOKUP($A1295,Sheet1!$B$3:$AH$1266,Sheet1!I$1+(Sheet1!$A$1-1)*10,FALSE)&gt;999,-1,0)))))))</f>
        <v>390</v>
      </c>
      <c r="Z1295" s="65">
        <f>IF(ISNA(VLOOKUP($A1295,Sheet1!$B$3:$AH$1266,Sheet1!J$1+(Sheet1!$A$1-1)*10,FALSE))=TRUE,"---",IF(VLOOKUP($A1295,Sheet1!$B$3:$AH$1266,Sheet1!J$1+(Sheet1!$A$1-1)*10,FALSE)="---","---", (ROUND(VLOOKUP($A1295,Sheet1!$B$3:$AH$1266,Sheet1!J$1+(Sheet1!$A$1-1)*10,FALSE),IF(VLOOKUP($A1295,Sheet1!$B$3:$AH$1266,Sheet1!J$1+(Sheet1!$A$1-1)*10,FALSE)&gt;99999,-3,IF(VLOOKUP($A1295,Sheet1!$B$3:$AH$1266,Sheet1!J$1+(Sheet1!$A$1-1)*10,FALSE)&gt;9999,-2,IF(VLOOKUP($A1295,Sheet1!$B$3:$AH$1266,Sheet1!J$1+(Sheet1!$A$1-1)*10,FALSE)&gt;999,-1,0)))))))</f>
        <v>520</v>
      </c>
      <c r="AA1295" s="65">
        <f>IF(ISNA(VLOOKUP($A1295,Sheet1!$B$3:$AH$1266,Sheet1!K$1+(Sheet1!$A$1-1)*10,FALSE))=TRUE,"---",IF(VLOOKUP($A1295,Sheet1!$B$3:$AH$1266,Sheet1!K$1+(Sheet1!$A$1-1)*10,FALSE)="---","---", (ROUND(VLOOKUP($A1295,Sheet1!$B$3:$AH$1266,Sheet1!K$1+(Sheet1!$A$1-1)*10,FALSE),IF(VLOOKUP($A1295,Sheet1!$B$3:$AH$1266,Sheet1!K$1+(Sheet1!$A$1-1)*10,FALSE)&gt;99999,-3,IF(VLOOKUP($A1295,Sheet1!$B$3:$AH$1266,Sheet1!K$1+(Sheet1!$A$1-1)*10,FALSE)&gt;9999,-2,IF(VLOOKUP($A1295,Sheet1!$B$3:$AH$1266,Sheet1!K$1+(Sheet1!$A$1-1)*10,FALSE)&gt;999,-1,0)))))))</f>
        <v>632</v>
      </c>
      <c r="AB1295" s="65">
        <f>IF(ISNA(VLOOKUP($A1295,Sheet1!$B$3:$AH$1266,Sheet1!L$1+(Sheet1!$A$1-1)*10,FALSE))=TRUE,"---",IF(VLOOKUP($A1295,Sheet1!$B$3:$AH$1266,Sheet1!L$1+(Sheet1!$A$1-1)*10,FALSE)="---","---", (ROUND(VLOOKUP($A1295,Sheet1!$B$3:$AH$1266,Sheet1!L$1+(Sheet1!$A$1-1)*10,FALSE),IF(VLOOKUP($A1295,Sheet1!$B$3:$AH$1266,Sheet1!L$1+(Sheet1!$A$1-1)*10,FALSE)&gt;99999,-3,IF(VLOOKUP($A1295,Sheet1!$B$3:$AH$1266,Sheet1!L$1+(Sheet1!$A$1-1)*10,FALSE)&gt;9999,-2,IF(VLOOKUP($A1295,Sheet1!$B$3:$AH$1266,Sheet1!L$1+(Sheet1!$A$1-1)*10,FALSE)&gt;999,-1,0)))))))</f>
        <v>746</v>
      </c>
      <c r="AC1295" s="65">
        <f>IF(ISNA(VLOOKUP($A1295,Sheet1!$B$3:$AH$1266,Sheet1!M$1+(Sheet1!$A$1-1)*10,FALSE))=TRUE,"---",IF(VLOOKUP($A1295,Sheet1!$B$3:$AH$1266,Sheet1!M$1+(Sheet1!$A$1-1)*10,FALSE)="---","---", (ROUND(VLOOKUP($A1295,Sheet1!$B$3:$AH$1266,Sheet1!M$1+(Sheet1!$A$1-1)*10,FALSE),IF(VLOOKUP($A1295,Sheet1!$B$3:$AH$1266,Sheet1!M$1+(Sheet1!$A$1-1)*10,FALSE)&gt;99999,-3,IF(VLOOKUP($A1295,Sheet1!$B$3:$AH$1266,Sheet1!M$1+(Sheet1!$A$1-1)*10,FALSE)&gt;9999,-2,IF(VLOOKUP($A1295,Sheet1!$B$3:$AH$1266,Sheet1!M$1+(Sheet1!$A$1-1)*10,FALSE)&gt;999,-1,0)))))))</f>
        <v>866</v>
      </c>
      <c r="AD1295" s="65">
        <f>IF(ISNA(VLOOKUP($A1295,Sheet1!$B$3:$AH$1266,Sheet1!N$1+(Sheet1!$A$1-1)*10,FALSE))=TRUE,"---",IF(VLOOKUP($A1295,Sheet1!$B$3:$AH$1266,Sheet1!N$1+(Sheet1!$A$1-1)*10,FALSE)="---","---", (ROUND(VLOOKUP($A1295,Sheet1!$B$3:$AH$1266,Sheet1!N$1+(Sheet1!$A$1-1)*10,FALSE),IF(VLOOKUP($A1295,Sheet1!$B$3:$AH$1266,Sheet1!N$1+(Sheet1!$A$1-1)*10,FALSE)&gt;99999,-3,IF(VLOOKUP($A1295,Sheet1!$B$3:$AH$1266,Sheet1!N$1+(Sheet1!$A$1-1)*10,FALSE)&gt;9999,-2,IF(VLOOKUP($A1295,Sheet1!$B$3:$AH$1266,Sheet1!N$1+(Sheet1!$A$1-1)*10,FALSE)&gt;999,-1,0)))))))</f>
        <v>1040</v>
      </c>
    </row>
    <row r="1296" spans="1:30" ht="25.5" customHeight="1" x14ac:dyDescent="0.25">
      <c r="A1296" s="133" t="s">
        <v>1919</v>
      </c>
      <c r="B1296" s="134" t="s">
        <v>1920</v>
      </c>
      <c r="C1296" s="133">
        <v>422655</v>
      </c>
      <c r="D1296" s="133">
        <v>785629</v>
      </c>
      <c r="E1296" s="67" t="s">
        <v>3046</v>
      </c>
      <c r="F1296" s="135" t="s">
        <v>4405</v>
      </c>
      <c r="G1296" s="118" t="s">
        <v>160</v>
      </c>
      <c r="H1296" s="136">
        <v>6.49</v>
      </c>
      <c r="I1296" s="119">
        <v>31625</v>
      </c>
      <c r="J1296" s="137" t="s">
        <v>4405</v>
      </c>
      <c r="K1296" s="118" t="s">
        <v>17</v>
      </c>
      <c r="L1296" s="122">
        <v>3100</v>
      </c>
      <c r="M1296" s="123">
        <v>478</v>
      </c>
      <c r="N1296" s="118" t="s">
        <v>145</v>
      </c>
      <c r="O1296" s="71">
        <f t="shared" si="44"/>
        <v>0.59993345321505753</v>
      </c>
      <c r="P1296" s="71">
        <f>IF(O1296&lt;&gt;"",VLOOKUP($A1296,Sheet4!$A$2:$O$1309,14,FALSE)*100,"")</f>
        <v>1.7360454788095336</v>
      </c>
      <c r="Q1296" s="71">
        <f>IF(P1296&lt;&gt;"",VLOOKUP($A1296,Sheet4!$A$2:$O$1309,15,FALSE)*100,"")</f>
        <v>15.763282842975169</v>
      </c>
      <c r="R1296" s="73" t="str">
        <f t="shared" si="45"/>
        <v>&gt;100, &lt;200</v>
      </c>
      <c r="S1296" s="63" t="s">
        <v>4367</v>
      </c>
      <c r="T1296" s="63" t="str">
        <f>IF(ISNA(VLOOKUP(A1296,Sheet1!B$3:C$1266,2,FALSE)=TRUE),"NC",VLOOKUP(A1296,Sheet1!B$3:C$1266,2,FALSE))</f>
        <v>Rural</v>
      </c>
      <c r="U1296" s="66">
        <f>IF(ISNA(VLOOKUP($A1296,Sheet1!$B$3:$AH$1266,Sheet1!E$1+(Sheet1!$A$1-1)*10,FALSE))=TRUE,"---",IF(VLOOKUP($A1296,Sheet1!$B$3:$AH$1266,Sheet1!E$1+(Sheet1!$A$1-1)*10,FALSE)="---","---", (ROUND(VLOOKUP($A1296,Sheet1!$B$3:$AH$1266,Sheet1!E$1+(Sheet1!$A$1-1)*10,FALSE),IF(VLOOKUP($A1296,Sheet1!$B$3:$AH$1266,Sheet1!E$1+(Sheet1!$A$1-1)*10,FALSE)&gt;99999,-3,IF(VLOOKUP($A1296,Sheet1!$B$3:$AH$1266,Sheet1!E$1+(Sheet1!$A$1-1)*10,FALSE)&gt;9999,-2,IF(VLOOKUP($A1296,Sheet1!$B$3:$AH$1266,Sheet1!E$1+(Sheet1!$A$1-1)*10,FALSE)&gt;999,-1,0)))))))</f>
        <v>385</v>
      </c>
      <c r="V1296" s="66">
        <f>IF(ISNA(VLOOKUP($A1296,Sheet1!$B$3:$AH$1266,Sheet1!F$1+(Sheet1!$A$1-1)*10,FALSE))=TRUE,"---",IF(VLOOKUP($A1296,Sheet1!$B$3:$AH$1266,Sheet1!F$1+(Sheet1!$A$1-1)*10,FALSE)="---","---", (ROUND(VLOOKUP($A1296,Sheet1!$B$3:$AH$1266,Sheet1!F$1+(Sheet1!$A$1-1)*10,FALSE),IF(VLOOKUP($A1296,Sheet1!$B$3:$AH$1266,Sheet1!F$1+(Sheet1!$A$1-1)*10,FALSE)&gt;99999,-3,IF(VLOOKUP($A1296,Sheet1!$B$3:$AH$1266,Sheet1!F$1+(Sheet1!$A$1-1)*10,FALSE)&gt;9999,-2,IF(VLOOKUP($A1296,Sheet1!$B$3:$AH$1266,Sheet1!F$1+(Sheet1!$A$1-1)*10,FALSE)&gt;999,-1,0)))))))</f>
        <v>479</v>
      </c>
      <c r="W1296" s="66">
        <f>IF(ISNA(VLOOKUP($A1296,Sheet1!$B$3:$AH$1266,Sheet1!G$1+(Sheet1!$A$1-1)*10,FALSE))=TRUE,"---",IF(VLOOKUP($A1296,Sheet1!$B$3:$AH$1266,Sheet1!G$1+(Sheet1!$A$1-1)*10,FALSE)="---","---", (ROUND(VLOOKUP($A1296,Sheet1!$B$3:$AH$1266,Sheet1!G$1+(Sheet1!$A$1-1)*10,FALSE),IF(VLOOKUP($A1296,Sheet1!$B$3:$AH$1266,Sheet1!G$1+(Sheet1!$A$1-1)*10,FALSE)&gt;99999,-3,IF(VLOOKUP($A1296,Sheet1!$B$3:$AH$1266,Sheet1!G$1+(Sheet1!$A$1-1)*10,FALSE)&gt;9999,-2,IF(VLOOKUP($A1296,Sheet1!$B$3:$AH$1266,Sheet1!G$1+(Sheet1!$A$1-1)*10,FALSE)&gt;999,-1,0)))))))</f>
        <v>617</v>
      </c>
      <c r="X1296" s="66">
        <f>IF(ISNA(VLOOKUP($A1296,Sheet1!$B$3:$AH$1266,Sheet1!H$1+(Sheet1!$A$1-1)*10,FALSE))=TRUE,"---",IF(VLOOKUP($A1296,Sheet1!$B$3:$AH$1266,Sheet1!H$1+(Sheet1!$A$1-1)*10,FALSE)="---","---", (ROUND(VLOOKUP($A1296,Sheet1!$B$3:$AH$1266,Sheet1!H$1+(Sheet1!$A$1-1)*10,FALSE),IF(VLOOKUP($A1296,Sheet1!$B$3:$AH$1266,Sheet1!H$1+(Sheet1!$A$1-1)*10,FALSE)&gt;99999,-3,IF(VLOOKUP($A1296,Sheet1!$B$3:$AH$1266,Sheet1!H$1+(Sheet1!$A$1-1)*10,FALSE)&gt;9999,-2,IF(VLOOKUP($A1296,Sheet1!$B$3:$AH$1266,Sheet1!H$1+(Sheet1!$A$1-1)*10,FALSE)&gt;999,-1,0)))))))</f>
        <v>1040</v>
      </c>
      <c r="Y1296" s="66">
        <f>IF(ISNA(VLOOKUP($A1296,Sheet1!$B$3:$AH$1266,Sheet1!I$1+(Sheet1!$A$1-1)*10,FALSE))=TRUE,"---",IF(VLOOKUP($A1296,Sheet1!$B$3:$AH$1266,Sheet1!I$1+(Sheet1!$A$1-1)*10,FALSE)="---","---", (ROUND(VLOOKUP($A1296,Sheet1!$B$3:$AH$1266,Sheet1!I$1+(Sheet1!$A$1-1)*10,FALSE),IF(VLOOKUP($A1296,Sheet1!$B$3:$AH$1266,Sheet1!I$1+(Sheet1!$A$1-1)*10,FALSE)&gt;99999,-3,IF(VLOOKUP($A1296,Sheet1!$B$3:$AH$1266,Sheet1!I$1+(Sheet1!$A$1-1)*10,FALSE)&gt;9999,-2,IF(VLOOKUP($A1296,Sheet1!$B$3:$AH$1266,Sheet1!I$1+(Sheet1!$A$1-1)*10,FALSE)&gt;999,-1,0)))))))</f>
        <v>1380</v>
      </c>
      <c r="Z1296" s="66">
        <f>IF(ISNA(VLOOKUP($A1296,Sheet1!$B$3:$AH$1266,Sheet1!J$1+(Sheet1!$A$1-1)*10,FALSE))=TRUE,"---",IF(VLOOKUP($A1296,Sheet1!$B$3:$AH$1266,Sheet1!J$1+(Sheet1!$A$1-1)*10,FALSE)="---","---", (ROUND(VLOOKUP($A1296,Sheet1!$B$3:$AH$1266,Sheet1!J$1+(Sheet1!$A$1-1)*10,FALSE),IF(VLOOKUP($A1296,Sheet1!$B$3:$AH$1266,Sheet1!J$1+(Sheet1!$A$1-1)*10,FALSE)&gt;99999,-3,IF(VLOOKUP($A1296,Sheet1!$B$3:$AH$1266,Sheet1!J$1+(Sheet1!$A$1-1)*10,FALSE)&gt;9999,-2,IF(VLOOKUP($A1296,Sheet1!$B$3:$AH$1266,Sheet1!J$1+(Sheet1!$A$1-1)*10,FALSE)&gt;999,-1,0)))))))</f>
        <v>1860</v>
      </c>
      <c r="AA1296" s="66">
        <f>IF(ISNA(VLOOKUP($A1296,Sheet1!$B$3:$AH$1266,Sheet1!K$1+(Sheet1!$A$1-1)*10,FALSE))=TRUE,"---",IF(VLOOKUP($A1296,Sheet1!$B$3:$AH$1266,Sheet1!K$1+(Sheet1!$A$1-1)*10,FALSE)="---","---", (ROUND(VLOOKUP($A1296,Sheet1!$B$3:$AH$1266,Sheet1!K$1+(Sheet1!$A$1-1)*10,FALSE),IF(VLOOKUP($A1296,Sheet1!$B$3:$AH$1266,Sheet1!K$1+(Sheet1!$A$1-1)*10,FALSE)&gt;99999,-3,IF(VLOOKUP($A1296,Sheet1!$B$3:$AH$1266,Sheet1!K$1+(Sheet1!$A$1-1)*10,FALSE)&gt;9999,-2,IF(VLOOKUP($A1296,Sheet1!$B$3:$AH$1266,Sheet1!K$1+(Sheet1!$A$1-1)*10,FALSE)&gt;999,-1,0)))))))</f>
        <v>2290</v>
      </c>
      <c r="AB1296" s="66">
        <f>IF(ISNA(VLOOKUP($A1296,Sheet1!$B$3:$AH$1266,Sheet1!L$1+(Sheet1!$A$1-1)*10,FALSE))=TRUE,"---",IF(VLOOKUP($A1296,Sheet1!$B$3:$AH$1266,Sheet1!L$1+(Sheet1!$A$1-1)*10,FALSE)="---","---", (ROUND(VLOOKUP($A1296,Sheet1!$B$3:$AH$1266,Sheet1!L$1+(Sheet1!$A$1-1)*10,FALSE),IF(VLOOKUP($A1296,Sheet1!$B$3:$AH$1266,Sheet1!L$1+(Sheet1!$A$1-1)*10,FALSE)&gt;99999,-3,IF(VLOOKUP($A1296,Sheet1!$B$3:$AH$1266,Sheet1!L$1+(Sheet1!$A$1-1)*10,FALSE)&gt;9999,-2,IF(VLOOKUP($A1296,Sheet1!$B$3:$AH$1266,Sheet1!L$1+(Sheet1!$A$1-1)*10,FALSE)&gt;999,-1,0)))))))</f>
        <v>2730</v>
      </c>
      <c r="AC1296" s="66">
        <f>IF(ISNA(VLOOKUP($A1296,Sheet1!$B$3:$AH$1266,Sheet1!M$1+(Sheet1!$A$1-1)*10,FALSE))=TRUE,"---",IF(VLOOKUP($A1296,Sheet1!$B$3:$AH$1266,Sheet1!M$1+(Sheet1!$A$1-1)*10,FALSE)="---","---", (ROUND(VLOOKUP($A1296,Sheet1!$B$3:$AH$1266,Sheet1!M$1+(Sheet1!$A$1-1)*10,FALSE),IF(VLOOKUP($A1296,Sheet1!$B$3:$AH$1266,Sheet1!M$1+(Sheet1!$A$1-1)*10,FALSE)&gt;99999,-3,IF(VLOOKUP($A1296,Sheet1!$B$3:$AH$1266,Sheet1!M$1+(Sheet1!$A$1-1)*10,FALSE)&gt;9999,-2,IF(VLOOKUP($A1296,Sheet1!$B$3:$AH$1266,Sheet1!M$1+(Sheet1!$A$1-1)*10,FALSE)&gt;999,-1,0)))))))</f>
        <v>3200</v>
      </c>
      <c r="AD1296" s="66">
        <f>IF(ISNA(VLOOKUP($A1296,Sheet1!$B$3:$AH$1266,Sheet1!N$1+(Sheet1!$A$1-1)*10,FALSE))=TRUE,"---",IF(VLOOKUP($A1296,Sheet1!$B$3:$AH$1266,Sheet1!N$1+(Sheet1!$A$1-1)*10,FALSE)="---","---", (ROUND(VLOOKUP($A1296,Sheet1!$B$3:$AH$1266,Sheet1!N$1+(Sheet1!$A$1-1)*10,FALSE),IF(VLOOKUP($A1296,Sheet1!$B$3:$AH$1266,Sheet1!N$1+(Sheet1!$A$1-1)*10,FALSE)&gt;99999,-3,IF(VLOOKUP($A1296,Sheet1!$B$3:$AH$1266,Sheet1!N$1+(Sheet1!$A$1-1)*10,FALSE)&gt;9999,-2,IF(VLOOKUP($A1296,Sheet1!$B$3:$AH$1266,Sheet1!N$1+(Sheet1!$A$1-1)*10,FALSE)&gt;999,-1,0)))))))</f>
        <v>3900</v>
      </c>
    </row>
    <row r="1297" spans="1:30" ht="25.5" customHeight="1" x14ac:dyDescent="0.25">
      <c r="A1297" s="125" t="s">
        <v>1921</v>
      </c>
      <c r="B1297" s="138" t="s">
        <v>1922</v>
      </c>
      <c r="C1297" s="125">
        <v>422804</v>
      </c>
      <c r="D1297" s="125">
        <v>785631</v>
      </c>
      <c r="E1297" s="70" t="s">
        <v>3046</v>
      </c>
      <c r="F1297" s="139" t="s">
        <v>4405</v>
      </c>
      <c r="G1297" s="127" t="s">
        <v>160</v>
      </c>
      <c r="H1297" s="128">
        <v>7.38</v>
      </c>
      <c r="I1297" s="112" t="s">
        <v>4394</v>
      </c>
      <c r="J1297" s="140" t="s">
        <v>4405</v>
      </c>
      <c r="K1297" s="127" t="s">
        <v>17</v>
      </c>
      <c r="L1297" s="149">
        <v>3000</v>
      </c>
      <c r="M1297" s="116">
        <v>407</v>
      </c>
      <c r="N1297" s="127" t="s">
        <v>20</v>
      </c>
      <c r="O1297" s="68">
        <f t="shared" si="44"/>
        <v>0.58536228431449189</v>
      </c>
      <c r="P1297" s="68">
        <f>IF(O1297&lt;&gt;"",VLOOKUP($A1297,Sheet4!$A$2:$O$1309,14,FALSE)*100,"")</f>
        <v>1.7285499674106974</v>
      </c>
      <c r="Q1297" s="68">
        <f>IF(P1297&lt;&gt;"",VLOOKUP($A1297,Sheet4!$A$2:$O$1309,15,FALSE)*100,"")</f>
        <v>15.700323625024371</v>
      </c>
      <c r="R1297" s="74" t="str">
        <f t="shared" si="45"/>
        <v>&gt;100, &lt;200</v>
      </c>
      <c r="S1297" s="64" t="s">
        <v>4367</v>
      </c>
      <c r="T1297" s="64" t="str">
        <f>IF(ISNA(VLOOKUP(A1297,Sheet1!B$3:C$1266,2,FALSE)=TRUE),"NC",VLOOKUP(A1297,Sheet1!B$3:C$1266,2,FALSE))</f>
        <v>Rural</v>
      </c>
      <c r="U1297" s="65">
        <f>IF(ISNA(VLOOKUP($A1297,Sheet1!$B$3:$AH$1266,Sheet1!E$1+(Sheet1!$A$1-1)*10,FALSE))=TRUE,"---",IF(VLOOKUP($A1297,Sheet1!$B$3:$AH$1266,Sheet1!E$1+(Sheet1!$A$1-1)*10,FALSE)="---","---", (ROUND(VLOOKUP($A1297,Sheet1!$B$3:$AH$1266,Sheet1!E$1+(Sheet1!$A$1-1)*10,FALSE),IF(VLOOKUP($A1297,Sheet1!$B$3:$AH$1266,Sheet1!E$1+(Sheet1!$A$1-1)*10,FALSE)&gt;99999,-3,IF(VLOOKUP($A1297,Sheet1!$B$3:$AH$1266,Sheet1!E$1+(Sheet1!$A$1-1)*10,FALSE)&gt;9999,-2,IF(VLOOKUP($A1297,Sheet1!$B$3:$AH$1266,Sheet1!E$1+(Sheet1!$A$1-1)*10,FALSE)&gt;999,-1,0)))))))</f>
        <v>394</v>
      </c>
      <c r="V1297" s="65">
        <f>IF(ISNA(VLOOKUP($A1297,Sheet1!$B$3:$AH$1266,Sheet1!F$1+(Sheet1!$A$1-1)*10,FALSE))=TRUE,"---",IF(VLOOKUP($A1297,Sheet1!$B$3:$AH$1266,Sheet1!F$1+(Sheet1!$A$1-1)*10,FALSE)="---","---", (ROUND(VLOOKUP($A1297,Sheet1!$B$3:$AH$1266,Sheet1!F$1+(Sheet1!$A$1-1)*10,FALSE),IF(VLOOKUP($A1297,Sheet1!$B$3:$AH$1266,Sheet1!F$1+(Sheet1!$A$1-1)*10,FALSE)&gt;99999,-3,IF(VLOOKUP($A1297,Sheet1!$B$3:$AH$1266,Sheet1!F$1+(Sheet1!$A$1-1)*10,FALSE)&gt;9999,-2,IF(VLOOKUP($A1297,Sheet1!$B$3:$AH$1266,Sheet1!F$1+(Sheet1!$A$1-1)*10,FALSE)&gt;999,-1,0)))))))</f>
        <v>487</v>
      </c>
      <c r="W1297" s="65">
        <f>IF(ISNA(VLOOKUP($A1297,Sheet1!$B$3:$AH$1266,Sheet1!G$1+(Sheet1!$A$1-1)*10,FALSE))=TRUE,"---",IF(VLOOKUP($A1297,Sheet1!$B$3:$AH$1266,Sheet1!G$1+(Sheet1!$A$1-1)*10,FALSE)="---","---", (ROUND(VLOOKUP($A1297,Sheet1!$B$3:$AH$1266,Sheet1!G$1+(Sheet1!$A$1-1)*10,FALSE),IF(VLOOKUP($A1297,Sheet1!$B$3:$AH$1266,Sheet1!G$1+(Sheet1!$A$1-1)*10,FALSE)&gt;99999,-3,IF(VLOOKUP($A1297,Sheet1!$B$3:$AH$1266,Sheet1!G$1+(Sheet1!$A$1-1)*10,FALSE)&gt;9999,-2,IF(VLOOKUP($A1297,Sheet1!$B$3:$AH$1266,Sheet1!G$1+(Sheet1!$A$1-1)*10,FALSE)&gt;999,-1,0)))))))</f>
        <v>623</v>
      </c>
      <c r="X1297" s="65">
        <f>IF(ISNA(VLOOKUP($A1297,Sheet1!$B$3:$AH$1266,Sheet1!H$1+(Sheet1!$A$1-1)*10,FALSE))=TRUE,"---",IF(VLOOKUP($A1297,Sheet1!$B$3:$AH$1266,Sheet1!H$1+(Sheet1!$A$1-1)*10,FALSE)="---","---", (ROUND(VLOOKUP($A1297,Sheet1!$B$3:$AH$1266,Sheet1!H$1+(Sheet1!$A$1-1)*10,FALSE),IF(VLOOKUP($A1297,Sheet1!$B$3:$AH$1266,Sheet1!H$1+(Sheet1!$A$1-1)*10,FALSE)&gt;99999,-3,IF(VLOOKUP($A1297,Sheet1!$B$3:$AH$1266,Sheet1!H$1+(Sheet1!$A$1-1)*10,FALSE)&gt;9999,-2,IF(VLOOKUP($A1297,Sheet1!$B$3:$AH$1266,Sheet1!H$1+(Sheet1!$A$1-1)*10,FALSE)&gt;999,-1,0)))))))</f>
        <v>1030</v>
      </c>
      <c r="Y1297" s="65">
        <f>IF(ISNA(VLOOKUP($A1297,Sheet1!$B$3:$AH$1266,Sheet1!I$1+(Sheet1!$A$1-1)*10,FALSE))=TRUE,"---",IF(VLOOKUP($A1297,Sheet1!$B$3:$AH$1266,Sheet1!I$1+(Sheet1!$A$1-1)*10,FALSE)="---","---", (ROUND(VLOOKUP($A1297,Sheet1!$B$3:$AH$1266,Sheet1!I$1+(Sheet1!$A$1-1)*10,FALSE),IF(VLOOKUP($A1297,Sheet1!$B$3:$AH$1266,Sheet1!I$1+(Sheet1!$A$1-1)*10,FALSE)&gt;99999,-3,IF(VLOOKUP($A1297,Sheet1!$B$3:$AH$1266,Sheet1!I$1+(Sheet1!$A$1-1)*10,FALSE)&gt;9999,-2,IF(VLOOKUP($A1297,Sheet1!$B$3:$AH$1266,Sheet1!I$1+(Sheet1!$A$1-1)*10,FALSE)&gt;999,-1,0)))))))</f>
        <v>1360</v>
      </c>
      <c r="Z1297" s="65">
        <f>IF(ISNA(VLOOKUP($A1297,Sheet1!$B$3:$AH$1266,Sheet1!J$1+(Sheet1!$A$1-1)*10,FALSE))=TRUE,"---",IF(VLOOKUP($A1297,Sheet1!$B$3:$AH$1266,Sheet1!J$1+(Sheet1!$A$1-1)*10,FALSE)="---","---", (ROUND(VLOOKUP($A1297,Sheet1!$B$3:$AH$1266,Sheet1!J$1+(Sheet1!$A$1-1)*10,FALSE),IF(VLOOKUP($A1297,Sheet1!$B$3:$AH$1266,Sheet1!J$1+(Sheet1!$A$1-1)*10,FALSE)&gt;99999,-3,IF(VLOOKUP($A1297,Sheet1!$B$3:$AH$1266,Sheet1!J$1+(Sheet1!$A$1-1)*10,FALSE)&gt;9999,-2,IF(VLOOKUP($A1297,Sheet1!$B$3:$AH$1266,Sheet1!J$1+(Sheet1!$A$1-1)*10,FALSE)&gt;999,-1,0)))))))</f>
        <v>1820</v>
      </c>
      <c r="AA1297" s="65">
        <f>IF(ISNA(VLOOKUP($A1297,Sheet1!$B$3:$AH$1266,Sheet1!K$1+(Sheet1!$A$1-1)*10,FALSE))=TRUE,"---",IF(VLOOKUP($A1297,Sheet1!$B$3:$AH$1266,Sheet1!K$1+(Sheet1!$A$1-1)*10,FALSE)="---","---", (ROUND(VLOOKUP($A1297,Sheet1!$B$3:$AH$1266,Sheet1!K$1+(Sheet1!$A$1-1)*10,FALSE),IF(VLOOKUP($A1297,Sheet1!$B$3:$AH$1266,Sheet1!K$1+(Sheet1!$A$1-1)*10,FALSE)&gt;99999,-3,IF(VLOOKUP($A1297,Sheet1!$B$3:$AH$1266,Sheet1!K$1+(Sheet1!$A$1-1)*10,FALSE)&gt;9999,-2,IF(VLOOKUP($A1297,Sheet1!$B$3:$AH$1266,Sheet1!K$1+(Sheet1!$A$1-1)*10,FALSE)&gt;999,-1,0)))))))</f>
        <v>2230</v>
      </c>
      <c r="AB1297" s="65">
        <f>IF(ISNA(VLOOKUP($A1297,Sheet1!$B$3:$AH$1266,Sheet1!L$1+(Sheet1!$A$1-1)*10,FALSE))=TRUE,"---",IF(VLOOKUP($A1297,Sheet1!$B$3:$AH$1266,Sheet1!L$1+(Sheet1!$A$1-1)*10,FALSE)="---","---", (ROUND(VLOOKUP($A1297,Sheet1!$B$3:$AH$1266,Sheet1!L$1+(Sheet1!$A$1-1)*10,FALSE),IF(VLOOKUP($A1297,Sheet1!$B$3:$AH$1266,Sheet1!L$1+(Sheet1!$A$1-1)*10,FALSE)&gt;99999,-3,IF(VLOOKUP($A1297,Sheet1!$B$3:$AH$1266,Sheet1!L$1+(Sheet1!$A$1-1)*10,FALSE)&gt;9999,-2,IF(VLOOKUP($A1297,Sheet1!$B$3:$AH$1266,Sheet1!L$1+(Sheet1!$A$1-1)*10,FALSE)&gt;999,-1,0)))))))</f>
        <v>2640</v>
      </c>
      <c r="AC1297" s="65">
        <f>IF(ISNA(VLOOKUP($A1297,Sheet1!$B$3:$AH$1266,Sheet1!M$1+(Sheet1!$A$1-1)*10,FALSE))=TRUE,"---",IF(VLOOKUP($A1297,Sheet1!$B$3:$AH$1266,Sheet1!M$1+(Sheet1!$A$1-1)*10,FALSE)="---","---", (ROUND(VLOOKUP($A1297,Sheet1!$B$3:$AH$1266,Sheet1!M$1+(Sheet1!$A$1-1)*10,FALSE),IF(VLOOKUP($A1297,Sheet1!$B$3:$AH$1266,Sheet1!M$1+(Sheet1!$A$1-1)*10,FALSE)&gt;99999,-3,IF(VLOOKUP($A1297,Sheet1!$B$3:$AH$1266,Sheet1!M$1+(Sheet1!$A$1-1)*10,FALSE)&gt;9999,-2,IF(VLOOKUP($A1297,Sheet1!$B$3:$AH$1266,Sheet1!M$1+(Sheet1!$A$1-1)*10,FALSE)&gt;999,-1,0)))))))</f>
        <v>3080</v>
      </c>
      <c r="AD1297" s="65">
        <f>IF(ISNA(VLOOKUP($A1297,Sheet1!$B$3:$AH$1266,Sheet1!N$1+(Sheet1!$A$1-1)*10,FALSE))=TRUE,"---",IF(VLOOKUP($A1297,Sheet1!$B$3:$AH$1266,Sheet1!N$1+(Sheet1!$A$1-1)*10,FALSE)="---","---", (ROUND(VLOOKUP($A1297,Sheet1!$B$3:$AH$1266,Sheet1!N$1+(Sheet1!$A$1-1)*10,FALSE),IF(VLOOKUP($A1297,Sheet1!$B$3:$AH$1266,Sheet1!N$1+(Sheet1!$A$1-1)*10,FALSE)&gt;99999,-3,IF(VLOOKUP($A1297,Sheet1!$B$3:$AH$1266,Sheet1!N$1+(Sheet1!$A$1-1)*10,FALSE)&gt;9999,-2,IF(VLOOKUP($A1297,Sheet1!$B$3:$AH$1266,Sheet1!N$1+(Sheet1!$A$1-1)*10,FALSE)&gt;999,-1,0)))))))</f>
        <v>3730</v>
      </c>
    </row>
    <row r="1298" spans="1:30" ht="25.5" customHeight="1" x14ac:dyDescent="0.25">
      <c r="A1298" s="133" t="s">
        <v>1923</v>
      </c>
      <c r="B1298" s="141" t="s">
        <v>1924</v>
      </c>
      <c r="C1298" s="133">
        <v>423125</v>
      </c>
      <c r="D1298" s="133">
        <v>785919</v>
      </c>
      <c r="E1298" s="67" t="s">
        <v>3017</v>
      </c>
      <c r="F1298" s="117" t="s">
        <v>4821</v>
      </c>
      <c r="G1298" s="118" t="s">
        <v>286</v>
      </c>
      <c r="H1298" s="136">
        <v>466</v>
      </c>
      <c r="I1298" s="119">
        <v>4833</v>
      </c>
      <c r="J1298" s="120">
        <v>12.3</v>
      </c>
      <c r="K1298" s="118" t="s">
        <v>24</v>
      </c>
      <c r="L1298" s="122">
        <v>25500</v>
      </c>
      <c r="M1298" s="123">
        <v>54.7</v>
      </c>
      <c r="N1298" s="121" t="s">
        <v>4405</v>
      </c>
      <c r="O1298" s="71">
        <f t="shared" si="44"/>
        <v>11.839683871952545</v>
      </c>
      <c r="P1298" s="71">
        <f>IF(O1298&lt;&gt;"",VLOOKUP($A1298,Sheet4!$A$2:$O$1309,14,FALSE)*100,"")</f>
        <v>4.0372979857424829</v>
      </c>
      <c r="Q1298" s="71">
        <f>IF(P1298&lt;&gt;"",VLOOKUP($A1298,Sheet4!$A$2:$O$1309,15,FALSE)*100,"")</f>
        <v>33.212778600953726</v>
      </c>
      <c r="R1298" s="73">
        <f t="shared" si="45"/>
        <v>8</v>
      </c>
      <c r="S1298" s="63" t="s">
        <v>4367</v>
      </c>
      <c r="T1298" s="63" t="str">
        <f>IF(ISNA(VLOOKUP(A1298,Sheet1!B$3:C$1266,2,FALSE)=TRUE),"NC",VLOOKUP(A1298,Sheet1!B$3:C$1266,2,FALSE))</f>
        <v>Rural</v>
      </c>
      <c r="U1298" s="66">
        <f>IF(ISNA(VLOOKUP($A1298,Sheet1!$B$3:$AH$1266,Sheet1!E$1+(Sheet1!$A$1-1)*10,FALSE))=TRUE,"---",IF(VLOOKUP($A1298,Sheet1!$B$3:$AH$1266,Sheet1!E$1+(Sheet1!$A$1-1)*10,FALSE)="---","---", (ROUND(VLOOKUP($A1298,Sheet1!$B$3:$AH$1266,Sheet1!E$1+(Sheet1!$A$1-1)*10,FALSE),IF(VLOOKUP($A1298,Sheet1!$B$3:$AH$1266,Sheet1!E$1+(Sheet1!$A$1-1)*10,FALSE)&gt;99999,-3,IF(VLOOKUP($A1298,Sheet1!$B$3:$AH$1266,Sheet1!E$1+(Sheet1!$A$1-1)*10,FALSE)&gt;9999,-2,IF(VLOOKUP($A1298,Sheet1!$B$3:$AH$1266,Sheet1!E$1+(Sheet1!$A$1-1)*10,FALSE)&gt;999,-1,0)))))))</f>
        <v>10600</v>
      </c>
      <c r="V1298" s="66">
        <f>IF(ISNA(VLOOKUP($A1298,Sheet1!$B$3:$AH$1266,Sheet1!F$1+(Sheet1!$A$1-1)*10,FALSE))=TRUE,"---",IF(VLOOKUP($A1298,Sheet1!$B$3:$AH$1266,Sheet1!F$1+(Sheet1!$A$1-1)*10,FALSE)="---","---", (ROUND(VLOOKUP($A1298,Sheet1!$B$3:$AH$1266,Sheet1!F$1+(Sheet1!$A$1-1)*10,FALSE),IF(VLOOKUP($A1298,Sheet1!$B$3:$AH$1266,Sheet1!F$1+(Sheet1!$A$1-1)*10,FALSE)&gt;99999,-3,IF(VLOOKUP($A1298,Sheet1!$B$3:$AH$1266,Sheet1!F$1+(Sheet1!$A$1-1)*10,FALSE)&gt;9999,-2,IF(VLOOKUP($A1298,Sheet1!$B$3:$AH$1266,Sheet1!F$1+(Sheet1!$A$1-1)*10,FALSE)&gt;999,-1,0)))))))</f>
        <v>12300</v>
      </c>
      <c r="W1298" s="66">
        <f>IF(ISNA(VLOOKUP($A1298,Sheet1!$B$3:$AH$1266,Sheet1!G$1+(Sheet1!$A$1-1)*10,FALSE))=TRUE,"---",IF(VLOOKUP($A1298,Sheet1!$B$3:$AH$1266,Sheet1!G$1+(Sheet1!$A$1-1)*10,FALSE)="---","---", (ROUND(VLOOKUP($A1298,Sheet1!$B$3:$AH$1266,Sheet1!G$1+(Sheet1!$A$1-1)*10,FALSE),IF(VLOOKUP($A1298,Sheet1!$B$3:$AH$1266,Sheet1!G$1+(Sheet1!$A$1-1)*10,FALSE)&gt;99999,-3,IF(VLOOKUP($A1298,Sheet1!$B$3:$AH$1266,Sheet1!G$1+(Sheet1!$A$1-1)*10,FALSE)&gt;9999,-2,IF(VLOOKUP($A1298,Sheet1!$B$3:$AH$1266,Sheet1!G$1+(Sheet1!$A$1-1)*10,FALSE)&gt;999,-1,0)))))))</f>
        <v>14800</v>
      </c>
      <c r="X1298" s="66">
        <f>IF(ISNA(VLOOKUP($A1298,Sheet1!$B$3:$AH$1266,Sheet1!H$1+(Sheet1!$A$1-1)*10,FALSE))=TRUE,"---",IF(VLOOKUP($A1298,Sheet1!$B$3:$AH$1266,Sheet1!H$1+(Sheet1!$A$1-1)*10,FALSE)="---","---", (ROUND(VLOOKUP($A1298,Sheet1!$B$3:$AH$1266,Sheet1!H$1+(Sheet1!$A$1-1)*10,FALSE),IF(VLOOKUP($A1298,Sheet1!$B$3:$AH$1266,Sheet1!H$1+(Sheet1!$A$1-1)*10,FALSE)&gt;99999,-3,IF(VLOOKUP($A1298,Sheet1!$B$3:$AH$1266,Sheet1!H$1+(Sheet1!$A$1-1)*10,FALSE)&gt;9999,-2,IF(VLOOKUP($A1298,Sheet1!$B$3:$AH$1266,Sheet1!H$1+(Sheet1!$A$1-1)*10,FALSE)&gt;999,-1,0)))))))</f>
        <v>21500</v>
      </c>
      <c r="Y1298" s="66">
        <f>IF(ISNA(VLOOKUP($A1298,Sheet1!$B$3:$AH$1266,Sheet1!I$1+(Sheet1!$A$1-1)*10,FALSE))=TRUE,"---",IF(VLOOKUP($A1298,Sheet1!$B$3:$AH$1266,Sheet1!I$1+(Sheet1!$A$1-1)*10,FALSE)="---","---", (ROUND(VLOOKUP($A1298,Sheet1!$B$3:$AH$1266,Sheet1!I$1+(Sheet1!$A$1-1)*10,FALSE),IF(VLOOKUP($A1298,Sheet1!$B$3:$AH$1266,Sheet1!I$1+(Sheet1!$A$1-1)*10,FALSE)&gt;99999,-3,IF(VLOOKUP($A1298,Sheet1!$B$3:$AH$1266,Sheet1!I$1+(Sheet1!$A$1-1)*10,FALSE)&gt;9999,-2,IF(VLOOKUP($A1298,Sheet1!$B$3:$AH$1266,Sheet1!I$1+(Sheet1!$A$1-1)*10,FALSE)&gt;999,-1,0)))))))</f>
        <v>26500</v>
      </c>
      <c r="Z1298" s="66">
        <f>IF(ISNA(VLOOKUP($A1298,Sheet1!$B$3:$AH$1266,Sheet1!J$1+(Sheet1!$A$1-1)*10,FALSE))=TRUE,"---",IF(VLOOKUP($A1298,Sheet1!$B$3:$AH$1266,Sheet1!J$1+(Sheet1!$A$1-1)*10,FALSE)="---","---", (ROUND(VLOOKUP($A1298,Sheet1!$B$3:$AH$1266,Sheet1!J$1+(Sheet1!$A$1-1)*10,FALSE),IF(VLOOKUP($A1298,Sheet1!$B$3:$AH$1266,Sheet1!J$1+(Sheet1!$A$1-1)*10,FALSE)&gt;99999,-3,IF(VLOOKUP($A1298,Sheet1!$B$3:$AH$1266,Sheet1!J$1+(Sheet1!$A$1-1)*10,FALSE)&gt;9999,-2,IF(VLOOKUP($A1298,Sheet1!$B$3:$AH$1266,Sheet1!J$1+(Sheet1!$A$1-1)*10,FALSE)&gt;999,-1,0)))))))</f>
        <v>33400</v>
      </c>
      <c r="AA1298" s="66">
        <f>IF(ISNA(VLOOKUP($A1298,Sheet1!$B$3:$AH$1266,Sheet1!K$1+(Sheet1!$A$1-1)*10,FALSE))=TRUE,"---",IF(VLOOKUP($A1298,Sheet1!$B$3:$AH$1266,Sheet1!K$1+(Sheet1!$A$1-1)*10,FALSE)="---","---", (ROUND(VLOOKUP($A1298,Sheet1!$B$3:$AH$1266,Sheet1!K$1+(Sheet1!$A$1-1)*10,FALSE),IF(VLOOKUP($A1298,Sheet1!$B$3:$AH$1266,Sheet1!K$1+(Sheet1!$A$1-1)*10,FALSE)&gt;99999,-3,IF(VLOOKUP($A1298,Sheet1!$B$3:$AH$1266,Sheet1!K$1+(Sheet1!$A$1-1)*10,FALSE)&gt;9999,-2,IF(VLOOKUP($A1298,Sheet1!$B$3:$AH$1266,Sheet1!K$1+(Sheet1!$A$1-1)*10,FALSE)&gt;999,-1,0)))))))</f>
        <v>39300</v>
      </c>
      <c r="AB1298" s="66">
        <f>IF(ISNA(VLOOKUP($A1298,Sheet1!$B$3:$AH$1266,Sheet1!L$1+(Sheet1!$A$1-1)*10,FALSE))=TRUE,"---",IF(VLOOKUP($A1298,Sheet1!$B$3:$AH$1266,Sheet1!L$1+(Sheet1!$A$1-1)*10,FALSE)="---","---", (ROUND(VLOOKUP($A1298,Sheet1!$B$3:$AH$1266,Sheet1!L$1+(Sheet1!$A$1-1)*10,FALSE),IF(VLOOKUP($A1298,Sheet1!$B$3:$AH$1266,Sheet1!L$1+(Sheet1!$A$1-1)*10,FALSE)&gt;99999,-3,IF(VLOOKUP($A1298,Sheet1!$B$3:$AH$1266,Sheet1!L$1+(Sheet1!$A$1-1)*10,FALSE)&gt;9999,-2,IF(VLOOKUP($A1298,Sheet1!$B$3:$AH$1266,Sheet1!L$1+(Sheet1!$A$1-1)*10,FALSE)&gt;999,-1,0)))))))</f>
        <v>45100</v>
      </c>
      <c r="AC1298" s="66">
        <f>IF(ISNA(VLOOKUP($A1298,Sheet1!$B$3:$AH$1266,Sheet1!M$1+(Sheet1!$A$1-1)*10,FALSE))=TRUE,"---",IF(VLOOKUP($A1298,Sheet1!$B$3:$AH$1266,Sheet1!M$1+(Sheet1!$A$1-1)*10,FALSE)="---","---", (ROUND(VLOOKUP($A1298,Sheet1!$B$3:$AH$1266,Sheet1!M$1+(Sheet1!$A$1-1)*10,FALSE),IF(VLOOKUP($A1298,Sheet1!$B$3:$AH$1266,Sheet1!M$1+(Sheet1!$A$1-1)*10,FALSE)&gt;99999,-3,IF(VLOOKUP($A1298,Sheet1!$B$3:$AH$1266,Sheet1!M$1+(Sheet1!$A$1-1)*10,FALSE)&gt;9999,-2,IF(VLOOKUP($A1298,Sheet1!$B$3:$AH$1266,Sheet1!M$1+(Sheet1!$A$1-1)*10,FALSE)&gt;999,-1,0)))))))</f>
        <v>51200</v>
      </c>
      <c r="AD1298" s="66">
        <f>IF(ISNA(VLOOKUP($A1298,Sheet1!$B$3:$AH$1266,Sheet1!N$1+(Sheet1!$A$1-1)*10,FALSE))=TRUE,"---",IF(VLOOKUP($A1298,Sheet1!$B$3:$AH$1266,Sheet1!N$1+(Sheet1!$A$1-1)*10,FALSE)="---","---", (ROUND(VLOOKUP($A1298,Sheet1!$B$3:$AH$1266,Sheet1!N$1+(Sheet1!$A$1-1)*10,FALSE),IF(VLOOKUP($A1298,Sheet1!$B$3:$AH$1266,Sheet1!N$1+(Sheet1!$A$1-1)*10,FALSE)&gt;99999,-3,IF(VLOOKUP($A1298,Sheet1!$B$3:$AH$1266,Sheet1!N$1+(Sheet1!$A$1-1)*10,FALSE)&gt;9999,-2,IF(VLOOKUP($A1298,Sheet1!$B$3:$AH$1266,Sheet1!N$1+(Sheet1!$A$1-1)*10,FALSE)&gt;999,-1,0)))))))</f>
        <v>60000</v>
      </c>
    </row>
    <row r="1299" spans="1:30" ht="25.5" customHeight="1" x14ac:dyDescent="0.25">
      <c r="A1299" s="303" t="s">
        <v>1925</v>
      </c>
      <c r="B1299" s="330" t="s">
        <v>1926</v>
      </c>
      <c r="C1299" s="303">
        <v>423234</v>
      </c>
      <c r="D1299" s="303">
        <v>790055</v>
      </c>
      <c r="E1299" s="307" t="s">
        <v>3046</v>
      </c>
      <c r="F1299" s="342" t="s">
        <v>4774</v>
      </c>
      <c r="G1299" s="318" t="s">
        <v>286</v>
      </c>
      <c r="H1299" s="347">
        <v>55.4</v>
      </c>
      <c r="I1299" s="112">
        <v>24743</v>
      </c>
      <c r="J1299" s="113">
        <v>8.64</v>
      </c>
      <c r="K1299" s="127" t="s">
        <v>20</v>
      </c>
      <c r="L1299" s="115">
        <v>3360</v>
      </c>
      <c r="M1299" s="116">
        <v>60.6</v>
      </c>
      <c r="N1299" s="114" t="s">
        <v>4405</v>
      </c>
      <c r="O1299" s="68">
        <f t="shared" si="44"/>
        <v>31.71929455049062</v>
      </c>
      <c r="P1299" s="68">
        <f>IF(O1299&lt;&gt;"",VLOOKUP($A1299,Sheet4!$A$2:$O$1309,14,FALSE)*100,"")</f>
        <v>6.9466325297449893</v>
      </c>
      <c r="Q1299" s="68">
        <f>IF(P1299&lt;&gt;"",VLOOKUP($A1299,Sheet4!$A$2:$O$1309,15,FALSE)*100,"")</f>
        <v>50.599613809291974</v>
      </c>
      <c r="R1299" s="74">
        <f t="shared" si="45"/>
        <v>3</v>
      </c>
      <c r="S1299" s="356" t="s">
        <v>4367</v>
      </c>
      <c r="T1299" s="356" t="str">
        <f>IF(ISNA(VLOOKUP(A1299,Sheet1!B$3:C$1266,2,FALSE)=TRUE),"NC",VLOOKUP(A1299,Sheet1!B$3:C$1266,2,FALSE))</f>
        <v>Rural</v>
      </c>
      <c r="U1299" s="392">
        <f>IF(ISNA(VLOOKUP($A1299,Sheet1!$B$3:$AH$1266,Sheet1!E$1+(Sheet1!$A$1-1)*10,FALSE))=TRUE,"---",IF(VLOOKUP($A1299,Sheet1!$B$3:$AH$1266,Sheet1!E$1+(Sheet1!$A$1-1)*10,FALSE)="---","---", (ROUND(VLOOKUP($A1299,Sheet1!$B$3:$AH$1266,Sheet1!E$1+(Sheet1!$A$1-1)*10,FALSE),IF(VLOOKUP($A1299,Sheet1!$B$3:$AH$1266,Sheet1!E$1+(Sheet1!$A$1-1)*10,FALSE)&gt;99999,-3,IF(VLOOKUP($A1299,Sheet1!$B$3:$AH$1266,Sheet1!E$1+(Sheet1!$A$1-1)*10,FALSE)&gt;9999,-2,IF(VLOOKUP($A1299,Sheet1!$B$3:$AH$1266,Sheet1!E$1+(Sheet1!$A$1-1)*10,FALSE)&gt;999,-1,0)))))))</f>
        <v>1750</v>
      </c>
      <c r="V1299" s="392">
        <f>IF(ISNA(VLOOKUP($A1299,Sheet1!$B$3:$AH$1266,Sheet1!F$1+(Sheet1!$A$1-1)*10,FALSE))=TRUE,"---",IF(VLOOKUP($A1299,Sheet1!$B$3:$AH$1266,Sheet1!F$1+(Sheet1!$A$1-1)*10,FALSE)="---","---", (ROUND(VLOOKUP($A1299,Sheet1!$B$3:$AH$1266,Sheet1!F$1+(Sheet1!$A$1-1)*10,FALSE),IF(VLOOKUP($A1299,Sheet1!$B$3:$AH$1266,Sheet1!F$1+(Sheet1!$A$1-1)*10,FALSE)&gt;99999,-3,IF(VLOOKUP($A1299,Sheet1!$B$3:$AH$1266,Sheet1!F$1+(Sheet1!$A$1-1)*10,FALSE)&gt;9999,-2,IF(VLOOKUP($A1299,Sheet1!$B$3:$AH$1266,Sheet1!F$1+(Sheet1!$A$1-1)*10,FALSE)&gt;999,-1,0)))))))</f>
        <v>2100</v>
      </c>
      <c r="W1299" s="392">
        <f>IF(ISNA(VLOOKUP($A1299,Sheet1!$B$3:$AH$1266,Sheet1!G$1+(Sheet1!$A$1-1)*10,FALSE))=TRUE,"---",IF(VLOOKUP($A1299,Sheet1!$B$3:$AH$1266,Sheet1!G$1+(Sheet1!$A$1-1)*10,FALSE)="---","---", (ROUND(VLOOKUP($A1299,Sheet1!$B$3:$AH$1266,Sheet1!G$1+(Sheet1!$A$1-1)*10,FALSE),IF(VLOOKUP($A1299,Sheet1!$B$3:$AH$1266,Sheet1!G$1+(Sheet1!$A$1-1)*10,FALSE)&gt;99999,-3,IF(VLOOKUP($A1299,Sheet1!$B$3:$AH$1266,Sheet1!G$1+(Sheet1!$A$1-1)*10,FALSE)&gt;9999,-2,IF(VLOOKUP($A1299,Sheet1!$B$3:$AH$1266,Sheet1!G$1+(Sheet1!$A$1-1)*10,FALSE)&gt;999,-1,0)))))))</f>
        <v>2580</v>
      </c>
      <c r="X1299" s="392">
        <f>IF(ISNA(VLOOKUP($A1299,Sheet1!$B$3:$AH$1266,Sheet1!H$1+(Sheet1!$A$1-1)*10,FALSE))=TRUE,"---",IF(VLOOKUP($A1299,Sheet1!$B$3:$AH$1266,Sheet1!H$1+(Sheet1!$A$1-1)*10,FALSE)="---","---", (ROUND(VLOOKUP($A1299,Sheet1!$B$3:$AH$1266,Sheet1!H$1+(Sheet1!$A$1-1)*10,FALSE),IF(VLOOKUP($A1299,Sheet1!$B$3:$AH$1266,Sheet1!H$1+(Sheet1!$A$1-1)*10,FALSE)&gt;99999,-3,IF(VLOOKUP($A1299,Sheet1!$B$3:$AH$1266,Sheet1!H$1+(Sheet1!$A$1-1)*10,FALSE)&gt;9999,-2,IF(VLOOKUP($A1299,Sheet1!$B$3:$AH$1266,Sheet1!H$1+(Sheet1!$A$1-1)*10,FALSE)&gt;999,-1,0)))))))</f>
        <v>3980</v>
      </c>
      <c r="Y1299" s="392">
        <f>IF(ISNA(VLOOKUP($A1299,Sheet1!$B$3:$AH$1266,Sheet1!I$1+(Sheet1!$A$1-1)*10,FALSE))=TRUE,"---",IF(VLOOKUP($A1299,Sheet1!$B$3:$AH$1266,Sheet1!I$1+(Sheet1!$A$1-1)*10,FALSE)="---","---", (ROUND(VLOOKUP($A1299,Sheet1!$B$3:$AH$1266,Sheet1!I$1+(Sheet1!$A$1-1)*10,FALSE),IF(VLOOKUP($A1299,Sheet1!$B$3:$AH$1266,Sheet1!I$1+(Sheet1!$A$1-1)*10,FALSE)&gt;99999,-3,IF(VLOOKUP($A1299,Sheet1!$B$3:$AH$1266,Sheet1!I$1+(Sheet1!$A$1-1)*10,FALSE)&gt;9999,-2,IF(VLOOKUP($A1299,Sheet1!$B$3:$AH$1266,Sheet1!I$1+(Sheet1!$A$1-1)*10,FALSE)&gt;999,-1,0)))))))</f>
        <v>5030</v>
      </c>
      <c r="Z1299" s="392">
        <f>IF(ISNA(VLOOKUP($A1299,Sheet1!$B$3:$AH$1266,Sheet1!J$1+(Sheet1!$A$1-1)*10,FALSE))=TRUE,"---",IF(VLOOKUP($A1299,Sheet1!$B$3:$AH$1266,Sheet1!J$1+(Sheet1!$A$1-1)*10,FALSE)="---","---", (ROUND(VLOOKUP($A1299,Sheet1!$B$3:$AH$1266,Sheet1!J$1+(Sheet1!$A$1-1)*10,FALSE),IF(VLOOKUP($A1299,Sheet1!$B$3:$AH$1266,Sheet1!J$1+(Sheet1!$A$1-1)*10,FALSE)&gt;99999,-3,IF(VLOOKUP($A1299,Sheet1!$B$3:$AH$1266,Sheet1!J$1+(Sheet1!$A$1-1)*10,FALSE)&gt;9999,-2,IF(VLOOKUP($A1299,Sheet1!$B$3:$AH$1266,Sheet1!J$1+(Sheet1!$A$1-1)*10,FALSE)&gt;999,-1,0)))))))</f>
        <v>6490</v>
      </c>
      <c r="AA1299" s="392">
        <f>IF(ISNA(VLOOKUP($A1299,Sheet1!$B$3:$AH$1266,Sheet1!K$1+(Sheet1!$A$1-1)*10,FALSE))=TRUE,"---",IF(VLOOKUP($A1299,Sheet1!$B$3:$AH$1266,Sheet1!K$1+(Sheet1!$A$1-1)*10,FALSE)="---","---", (ROUND(VLOOKUP($A1299,Sheet1!$B$3:$AH$1266,Sheet1!K$1+(Sheet1!$A$1-1)*10,FALSE),IF(VLOOKUP($A1299,Sheet1!$B$3:$AH$1266,Sheet1!K$1+(Sheet1!$A$1-1)*10,FALSE)&gt;99999,-3,IF(VLOOKUP($A1299,Sheet1!$B$3:$AH$1266,Sheet1!K$1+(Sheet1!$A$1-1)*10,FALSE)&gt;9999,-2,IF(VLOOKUP($A1299,Sheet1!$B$3:$AH$1266,Sheet1!K$1+(Sheet1!$A$1-1)*10,FALSE)&gt;999,-1,0)))))))</f>
        <v>7740</v>
      </c>
      <c r="AB1299" s="392">
        <f>IF(ISNA(VLOOKUP($A1299,Sheet1!$B$3:$AH$1266,Sheet1!L$1+(Sheet1!$A$1-1)*10,FALSE))=TRUE,"---",IF(VLOOKUP($A1299,Sheet1!$B$3:$AH$1266,Sheet1!L$1+(Sheet1!$A$1-1)*10,FALSE)="---","---", (ROUND(VLOOKUP($A1299,Sheet1!$B$3:$AH$1266,Sheet1!L$1+(Sheet1!$A$1-1)*10,FALSE),IF(VLOOKUP($A1299,Sheet1!$B$3:$AH$1266,Sheet1!L$1+(Sheet1!$A$1-1)*10,FALSE)&gt;99999,-3,IF(VLOOKUP($A1299,Sheet1!$B$3:$AH$1266,Sheet1!L$1+(Sheet1!$A$1-1)*10,FALSE)&gt;9999,-2,IF(VLOOKUP($A1299,Sheet1!$B$3:$AH$1266,Sheet1!L$1+(Sheet1!$A$1-1)*10,FALSE)&gt;999,-1,0)))))))</f>
        <v>8980</v>
      </c>
      <c r="AC1299" s="392">
        <f>IF(ISNA(VLOOKUP($A1299,Sheet1!$B$3:$AH$1266,Sheet1!M$1+(Sheet1!$A$1-1)*10,FALSE))=TRUE,"---",IF(VLOOKUP($A1299,Sheet1!$B$3:$AH$1266,Sheet1!M$1+(Sheet1!$A$1-1)*10,FALSE)="---","---", (ROUND(VLOOKUP($A1299,Sheet1!$B$3:$AH$1266,Sheet1!M$1+(Sheet1!$A$1-1)*10,FALSE),IF(VLOOKUP($A1299,Sheet1!$B$3:$AH$1266,Sheet1!M$1+(Sheet1!$A$1-1)*10,FALSE)&gt;99999,-3,IF(VLOOKUP($A1299,Sheet1!$B$3:$AH$1266,Sheet1!M$1+(Sheet1!$A$1-1)*10,FALSE)&gt;9999,-2,IF(VLOOKUP($A1299,Sheet1!$B$3:$AH$1266,Sheet1!M$1+(Sheet1!$A$1-1)*10,FALSE)&gt;999,-1,0)))))))</f>
        <v>10300</v>
      </c>
      <c r="AD1299" s="392">
        <f>IF(ISNA(VLOOKUP($A1299,Sheet1!$B$3:$AH$1266,Sheet1!N$1+(Sheet1!$A$1-1)*10,FALSE))=TRUE,"---",IF(VLOOKUP($A1299,Sheet1!$B$3:$AH$1266,Sheet1!N$1+(Sheet1!$A$1-1)*10,FALSE)="---","---", (ROUND(VLOOKUP($A1299,Sheet1!$B$3:$AH$1266,Sheet1!N$1+(Sheet1!$A$1-1)*10,FALSE),IF(VLOOKUP($A1299,Sheet1!$B$3:$AH$1266,Sheet1!N$1+(Sheet1!$A$1-1)*10,FALSE)&gt;99999,-3,IF(VLOOKUP($A1299,Sheet1!$B$3:$AH$1266,Sheet1!N$1+(Sheet1!$A$1-1)*10,FALSE)&gt;9999,-2,IF(VLOOKUP($A1299,Sheet1!$B$3:$AH$1266,Sheet1!N$1+(Sheet1!$A$1-1)*10,FALSE)&gt;999,-1,0)))))))</f>
        <v>12200</v>
      </c>
    </row>
    <row r="1300" spans="1:30" ht="25.5" customHeight="1" x14ac:dyDescent="0.25">
      <c r="A1300" s="303"/>
      <c r="B1300" s="331"/>
      <c r="C1300" s="303"/>
      <c r="D1300" s="303"/>
      <c r="E1300" s="307" t="e">
        <v>#N/A</v>
      </c>
      <c r="F1300" s="331"/>
      <c r="G1300" s="319"/>
      <c r="H1300" s="347"/>
      <c r="I1300" s="112">
        <v>23087</v>
      </c>
      <c r="J1300" s="113">
        <v>8.7100000000000009</v>
      </c>
      <c r="K1300" s="114" t="s">
        <v>4405</v>
      </c>
      <c r="L1300" s="115">
        <v>3350</v>
      </c>
      <c r="M1300" s="116">
        <v>60.5</v>
      </c>
      <c r="N1300" s="127" t="s">
        <v>112</v>
      </c>
      <c r="O1300" s="68" t="s">
        <v>4405</v>
      </c>
      <c r="P1300" s="68" t="s">
        <v>4405</v>
      </c>
      <c r="Q1300" s="68" t="s">
        <v>4405</v>
      </c>
      <c r="R1300" s="74" t="s">
        <v>4405</v>
      </c>
      <c r="S1300" s="356" t="e">
        <v>#N/A</v>
      </c>
      <c r="T1300" s="356" t="str">
        <f>IF(ISNA(VLOOKUP(A1300,Sheet1!B$3:C$1266,2,FALSE)=TRUE),"ND",VLOOKUP(A1300,Sheet1!B$3:C$1266,2,FALSE))</f>
        <v>ND</v>
      </c>
      <c r="U1300" s="392" t="str">
        <f>IF(ISNA(VLOOKUP($A1300,Sheet1!$B$3:$AH$1266,Sheet1!E$1+(Sheet1!$A$1-1)*10,FALSE))=TRUE,"---",IF(VLOOKUP($A1300,Sheet1!$B$3:$AH$1266,Sheet1!E$1+(Sheet1!$A$1-1)*10,FALSE)="---","---", (ROUND(VLOOKUP($A1300,Sheet1!$B$3:$AH$1266,Sheet1!E$1+(Sheet1!$A$1-1)*10,FALSE),IF(VLOOKUP($A1300,Sheet1!$B$3:$AH$1266,Sheet1!E$1+(Sheet1!$A$1-1)*10,FALSE)&gt;99999,-3,IF(VLOOKUP($A1300,Sheet1!$B$3:$AH$1266,Sheet1!E$1+(Sheet1!$A$1-1)*10,FALSE)&gt;9999,-2,IF(VLOOKUP($A1300,Sheet1!$B$3:$AH$1266,Sheet1!E$1+(Sheet1!$A$1-1)*10,FALSE)&gt;999,-1,0)))))))</f>
        <v>---</v>
      </c>
      <c r="V1300" s="392" t="str">
        <f>IF(ISNA(VLOOKUP($A1300,Sheet1!$B$3:$AH$1266,Sheet1!F$1+(Sheet1!$A$1-1)*10,FALSE))=TRUE,"---",IF(VLOOKUP($A1300,Sheet1!$B$3:$AH$1266,Sheet1!F$1+(Sheet1!$A$1-1)*10,FALSE)="---","---", (ROUND(VLOOKUP($A1300,Sheet1!$B$3:$AH$1266,Sheet1!F$1+(Sheet1!$A$1-1)*10,FALSE),IF(VLOOKUP($A1300,Sheet1!$B$3:$AH$1266,Sheet1!F$1+(Sheet1!$A$1-1)*10,FALSE)&gt;99999,-3,IF(VLOOKUP($A1300,Sheet1!$B$3:$AH$1266,Sheet1!F$1+(Sheet1!$A$1-1)*10,FALSE)&gt;9999,-2,IF(VLOOKUP($A1300,Sheet1!$B$3:$AH$1266,Sheet1!F$1+(Sheet1!$A$1-1)*10,FALSE)&gt;999,-1,0)))))))</f>
        <v>---</v>
      </c>
      <c r="W1300" s="392" t="str">
        <f>IF(ISNA(VLOOKUP($A1300,Sheet1!$B$3:$AH$1266,Sheet1!G$1+(Sheet1!$A$1-1)*10,FALSE))=TRUE,"---",IF(VLOOKUP($A1300,Sheet1!$B$3:$AH$1266,Sheet1!G$1+(Sheet1!$A$1-1)*10,FALSE)="---","---", (ROUND(VLOOKUP($A1300,Sheet1!$B$3:$AH$1266,Sheet1!G$1+(Sheet1!$A$1-1)*10,FALSE),IF(VLOOKUP($A1300,Sheet1!$B$3:$AH$1266,Sheet1!G$1+(Sheet1!$A$1-1)*10,FALSE)&gt;99999,-3,IF(VLOOKUP($A1300,Sheet1!$B$3:$AH$1266,Sheet1!G$1+(Sheet1!$A$1-1)*10,FALSE)&gt;9999,-2,IF(VLOOKUP($A1300,Sheet1!$B$3:$AH$1266,Sheet1!G$1+(Sheet1!$A$1-1)*10,FALSE)&gt;999,-1,0)))))))</f>
        <v>---</v>
      </c>
      <c r="X1300" s="392" t="str">
        <f>IF(ISNA(VLOOKUP($A1300,Sheet1!$B$3:$AH$1266,Sheet1!H$1+(Sheet1!$A$1-1)*10,FALSE))=TRUE,"---",IF(VLOOKUP($A1300,Sheet1!$B$3:$AH$1266,Sheet1!H$1+(Sheet1!$A$1-1)*10,FALSE)="---","---", (ROUND(VLOOKUP($A1300,Sheet1!$B$3:$AH$1266,Sheet1!H$1+(Sheet1!$A$1-1)*10,FALSE),IF(VLOOKUP($A1300,Sheet1!$B$3:$AH$1266,Sheet1!H$1+(Sheet1!$A$1-1)*10,FALSE)&gt;99999,-3,IF(VLOOKUP($A1300,Sheet1!$B$3:$AH$1266,Sheet1!H$1+(Sheet1!$A$1-1)*10,FALSE)&gt;9999,-2,IF(VLOOKUP($A1300,Sheet1!$B$3:$AH$1266,Sheet1!H$1+(Sheet1!$A$1-1)*10,FALSE)&gt;999,-1,0)))))))</f>
        <v>---</v>
      </c>
      <c r="Y1300" s="392" t="str">
        <f>IF(ISNA(VLOOKUP($A1300,Sheet1!$B$3:$AH$1266,Sheet1!I$1+(Sheet1!$A$1-1)*10,FALSE))=TRUE,"---",IF(VLOOKUP($A1300,Sheet1!$B$3:$AH$1266,Sheet1!I$1+(Sheet1!$A$1-1)*10,FALSE)="---","---", (ROUND(VLOOKUP($A1300,Sheet1!$B$3:$AH$1266,Sheet1!I$1+(Sheet1!$A$1-1)*10,FALSE),IF(VLOOKUP($A1300,Sheet1!$B$3:$AH$1266,Sheet1!I$1+(Sheet1!$A$1-1)*10,FALSE)&gt;99999,-3,IF(VLOOKUP($A1300,Sheet1!$B$3:$AH$1266,Sheet1!I$1+(Sheet1!$A$1-1)*10,FALSE)&gt;9999,-2,IF(VLOOKUP($A1300,Sheet1!$B$3:$AH$1266,Sheet1!I$1+(Sheet1!$A$1-1)*10,FALSE)&gt;999,-1,0)))))))</f>
        <v>---</v>
      </c>
      <c r="Z1300" s="392" t="str">
        <f>IF(ISNA(VLOOKUP($A1300,Sheet1!$B$3:$AH$1266,Sheet1!J$1+(Sheet1!$A$1-1)*10,FALSE))=TRUE,"---",IF(VLOOKUP($A1300,Sheet1!$B$3:$AH$1266,Sheet1!J$1+(Sheet1!$A$1-1)*10,FALSE)="---","---", (ROUND(VLOOKUP($A1300,Sheet1!$B$3:$AH$1266,Sheet1!J$1+(Sheet1!$A$1-1)*10,FALSE),IF(VLOOKUP($A1300,Sheet1!$B$3:$AH$1266,Sheet1!J$1+(Sheet1!$A$1-1)*10,FALSE)&gt;99999,-3,IF(VLOOKUP($A1300,Sheet1!$B$3:$AH$1266,Sheet1!J$1+(Sheet1!$A$1-1)*10,FALSE)&gt;9999,-2,IF(VLOOKUP($A1300,Sheet1!$B$3:$AH$1266,Sheet1!J$1+(Sheet1!$A$1-1)*10,FALSE)&gt;999,-1,0)))))))</f>
        <v>---</v>
      </c>
      <c r="AA1300" s="392" t="str">
        <f>IF(ISNA(VLOOKUP($A1300,Sheet1!$B$3:$AH$1266,Sheet1!K$1+(Sheet1!$A$1-1)*10,FALSE))=TRUE,"---",IF(VLOOKUP($A1300,Sheet1!$B$3:$AH$1266,Sheet1!K$1+(Sheet1!$A$1-1)*10,FALSE)="---","---", (ROUND(VLOOKUP($A1300,Sheet1!$B$3:$AH$1266,Sheet1!K$1+(Sheet1!$A$1-1)*10,FALSE),IF(VLOOKUP($A1300,Sheet1!$B$3:$AH$1266,Sheet1!K$1+(Sheet1!$A$1-1)*10,FALSE)&gt;99999,-3,IF(VLOOKUP($A1300,Sheet1!$B$3:$AH$1266,Sheet1!K$1+(Sheet1!$A$1-1)*10,FALSE)&gt;9999,-2,IF(VLOOKUP($A1300,Sheet1!$B$3:$AH$1266,Sheet1!K$1+(Sheet1!$A$1-1)*10,FALSE)&gt;999,-1,0)))))))</f>
        <v>---</v>
      </c>
      <c r="AB1300" s="392" t="str">
        <f>IF(ISNA(VLOOKUP($A1300,Sheet1!$B$3:$AH$1266,Sheet1!L$1+(Sheet1!$A$1-1)*10,FALSE))=TRUE,"---",IF(VLOOKUP($A1300,Sheet1!$B$3:$AH$1266,Sheet1!L$1+(Sheet1!$A$1-1)*10,FALSE)="---","---", (ROUND(VLOOKUP($A1300,Sheet1!$B$3:$AH$1266,Sheet1!L$1+(Sheet1!$A$1-1)*10,FALSE),IF(VLOOKUP($A1300,Sheet1!$B$3:$AH$1266,Sheet1!L$1+(Sheet1!$A$1-1)*10,FALSE)&gt;99999,-3,IF(VLOOKUP($A1300,Sheet1!$B$3:$AH$1266,Sheet1!L$1+(Sheet1!$A$1-1)*10,FALSE)&gt;9999,-2,IF(VLOOKUP($A1300,Sheet1!$B$3:$AH$1266,Sheet1!L$1+(Sheet1!$A$1-1)*10,FALSE)&gt;999,-1,0)))))))</f>
        <v>---</v>
      </c>
      <c r="AC1300" s="392" t="str">
        <f>IF(ISNA(VLOOKUP($A1300,Sheet1!$B$3:$AH$1266,Sheet1!M$1+(Sheet1!$A$1-1)*10,FALSE))=TRUE,"---",IF(VLOOKUP($A1300,Sheet1!$B$3:$AH$1266,Sheet1!M$1+(Sheet1!$A$1-1)*10,FALSE)="---","---", (ROUND(VLOOKUP($A1300,Sheet1!$B$3:$AH$1266,Sheet1!M$1+(Sheet1!$A$1-1)*10,FALSE),IF(VLOOKUP($A1300,Sheet1!$B$3:$AH$1266,Sheet1!M$1+(Sheet1!$A$1-1)*10,FALSE)&gt;99999,-3,IF(VLOOKUP($A1300,Sheet1!$B$3:$AH$1266,Sheet1!M$1+(Sheet1!$A$1-1)*10,FALSE)&gt;9999,-2,IF(VLOOKUP($A1300,Sheet1!$B$3:$AH$1266,Sheet1!M$1+(Sheet1!$A$1-1)*10,FALSE)&gt;999,-1,0)))))))</f>
        <v>---</v>
      </c>
      <c r="AD1300" s="392" t="str">
        <f>IF(ISNA(VLOOKUP($A1300,Sheet1!$B$3:$AH$1266,Sheet1!N$1+(Sheet1!$A$1-1)*10,FALSE))=TRUE,"---",IF(VLOOKUP($A1300,Sheet1!$B$3:$AH$1266,Sheet1!N$1+(Sheet1!$A$1-1)*10,FALSE)="---","---", (ROUND(VLOOKUP($A1300,Sheet1!$B$3:$AH$1266,Sheet1!N$1+(Sheet1!$A$1-1)*10,FALSE),IF(VLOOKUP($A1300,Sheet1!$B$3:$AH$1266,Sheet1!N$1+(Sheet1!$A$1-1)*10,FALSE)&gt;99999,-3,IF(VLOOKUP($A1300,Sheet1!$B$3:$AH$1266,Sheet1!N$1+(Sheet1!$A$1-1)*10,FALSE)&gt;9999,-2,IF(VLOOKUP($A1300,Sheet1!$B$3:$AH$1266,Sheet1!N$1+(Sheet1!$A$1-1)*10,FALSE)&gt;999,-1,0)))))))</f>
        <v>---</v>
      </c>
    </row>
    <row r="1301" spans="1:30" ht="25.5" customHeight="1" x14ac:dyDescent="0.25">
      <c r="A1301" s="191" t="s">
        <v>1927</v>
      </c>
      <c r="B1301" s="141" t="s">
        <v>1928</v>
      </c>
      <c r="C1301" s="133">
        <v>423352</v>
      </c>
      <c r="D1301" s="133">
        <v>790746</v>
      </c>
      <c r="E1301" s="67" t="s">
        <v>3023</v>
      </c>
      <c r="F1301" s="117" t="s">
        <v>4822</v>
      </c>
      <c r="G1301" s="118" t="s">
        <v>286</v>
      </c>
      <c r="H1301" s="136">
        <v>557</v>
      </c>
      <c r="I1301" s="119">
        <v>31103</v>
      </c>
      <c r="J1301" s="120">
        <v>12.11</v>
      </c>
      <c r="K1301" s="121" t="s">
        <v>4405</v>
      </c>
      <c r="L1301" s="129" t="s">
        <v>4405</v>
      </c>
      <c r="M1301" s="130" t="s">
        <v>4405</v>
      </c>
      <c r="N1301" s="118" t="s">
        <v>75</v>
      </c>
      <c r="O1301" s="71" t="s">
        <v>4405</v>
      </c>
      <c r="P1301" s="71" t="s">
        <v>4405</v>
      </c>
      <c r="Q1301" s="71" t="s">
        <v>4405</v>
      </c>
      <c r="R1301" s="73" t="s">
        <v>4405</v>
      </c>
      <c r="S1301" s="63">
        <v>5</v>
      </c>
      <c r="T1301" s="63" t="str">
        <f>IF(ISNA(VLOOKUP(A1301,Sheet1!B$3:C$1266,2,FALSE)=TRUE),"NC",VLOOKUP(A1301,Sheet1!B$3:C$1266,2,FALSE))</f>
        <v>Rural</v>
      </c>
      <c r="U1301" s="66">
        <f>IF(ISNA(VLOOKUP($A1301,Sheet1!$B$3:$AH$1266,Sheet1!E$1+(Sheet1!$A$1-1)*10,FALSE))=TRUE,"---",IF(VLOOKUP($A1301,Sheet1!$B$3:$AH$1266,Sheet1!E$1+(Sheet1!$A$1-1)*10,FALSE)="---","---", (ROUND(VLOOKUP($A1301,Sheet1!$B$3:$AH$1266,Sheet1!E$1+(Sheet1!$A$1-1)*10,FALSE),IF(VLOOKUP($A1301,Sheet1!$B$3:$AH$1266,Sheet1!E$1+(Sheet1!$A$1-1)*10,FALSE)&gt;99999,-3,IF(VLOOKUP($A1301,Sheet1!$B$3:$AH$1266,Sheet1!E$1+(Sheet1!$A$1-1)*10,FALSE)&gt;9999,-2,IF(VLOOKUP($A1301,Sheet1!$B$3:$AH$1266,Sheet1!E$1+(Sheet1!$A$1-1)*10,FALSE)&gt;999,-1,0)))))))</f>
        <v>12100</v>
      </c>
      <c r="V1301" s="66">
        <f>IF(ISNA(VLOOKUP($A1301,Sheet1!$B$3:$AH$1266,Sheet1!F$1+(Sheet1!$A$1-1)*10,FALSE))=TRUE,"---",IF(VLOOKUP($A1301,Sheet1!$B$3:$AH$1266,Sheet1!F$1+(Sheet1!$A$1-1)*10,FALSE)="---","---", (ROUND(VLOOKUP($A1301,Sheet1!$B$3:$AH$1266,Sheet1!F$1+(Sheet1!$A$1-1)*10,FALSE),IF(VLOOKUP($A1301,Sheet1!$B$3:$AH$1266,Sheet1!F$1+(Sheet1!$A$1-1)*10,FALSE)&gt;99999,-3,IF(VLOOKUP($A1301,Sheet1!$B$3:$AH$1266,Sheet1!F$1+(Sheet1!$A$1-1)*10,FALSE)&gt;9999,-2,IF(VLOOKUP($A1301,Sheet1!$B$3:$AH$1266,Sheet1!F$1+(Sheet1!$A$1-1)*10,FALSE)&gt;999,-1,0)))))))</f>
        <v>14200</v>
      </c>
      <c r="W1301" s="66">
        <f>IF(ISNA(VLOOKUP($A1301,Sheet1!$B$3:$AH$1266,Sheet1!G$1+(Sheet1!$A$1-1)*10,FALSE))=TRUE,"---",IF(VLOOKUP($A1301,Sheet1!$B$3:$AH$1266,Sheet1!G$1+(Sheet1!$A$1-1)*10,FALSE)="---","---", (ROUND(VLOOKUP($A1301,Sheet1!$B$3:$AH$1266,Sheet1!G$1+(Sheet1!$A$1-1)*10,FALSE),IF(VLOOKUP($A1301,Sheet1!$B$3:$AH$1266,Sheet1!G$1+(Sheet1!$A$1-1)*10,FALSE)&gt;99999,-3,IF(VLOOKUP($A1301,Sheet1!$B$3:$AH$1266,Sheet1!G$1+(Sheet1!$A$1-1)*10,FALSE)&gt;9999,-2,IF(VLOOKUP($A1301,Sheet1!$B$3:$AH$1266,Sheet1!G$1+(Sheet1!$A$1-1)*10,FALSE)&gt;999,-1,0)))))))</f>
        <v>16900</v>
      </c>
      <c r="X1301" s="66">
        <f>IF(ISNA(VLOOKUP($A1301,Sheet1!$B$3:$AH$1266,Sheet1!H$1+(Sheet1!$A$1-1)*10,FALSE))=TRUE,"---",IF(VLOOKUP($A1301,Sheet1!$B$3:$AH$1266,Sheet1!H$1+(Sheet1!$A$1-1)*10,FALSE)="---","---", (ROUND(VLOOKUP($A1301,Sheet1!$B$3:$AH$1266,Sheet1!H$1+(Sheet1!$A$1-1)*10,FALSE),IF(VLOOKUP($A1301,Sheet1!$B$3:$AH$1266,Sheet1!H$1+(Sheet1!$A$1-1)*10,FALSE)&gt;99999,-3,IF(VLOOKUP($A1301,Sheet1!$B$3:$AH$1266,Sheet1!H$1+(Sheet1!$A$1-1)*10,FALSE)&gt;9999,-2,IF(VLOOKUP($A1301,Sheet1!$B$3:$AH$1266,Sheet1!H$1+(Sheet1!$A$1-1)*10,FALSE)&gt;999,-1,0)))))))</f>
        <v>24600</v>
      </c>
      <c r="Y1301" s="66">
        <f>IF(ISNA(VLOOKUP($A1301,Sheet1!$B$3:$AH$1266,Sheet1!I$1+(Sheet1!$A$1-1)*10,FALSE))=TRUE,"---",IF(VLOOKUP($A1301,Sheet1!$B$3:$AH$1266,Sheet1!I$1+(Sheet1!$A$1-1)*10,FALSE)="---","---", (ROUND(VLOOKUP($A1301,Sheet1!$B$3:$AH$1266,Sheet1!I$1+(Sheet1!$A$1-1)*10,FALSE),IF(VLOOKUP($A1301,Sheet1!$B$3:$AH$1266,Sheet1!I$1+(Sheet1!$A$1-1)*10,FALSE)&gt;99999,-3,IF(VLOOKUP($A1301,Sheet1!$B$3:$AH$1266,Sheet1!I$1+(Sheet1!$A$1-1)*10,FALSE)&gt;9999,-2,IF(VLOOKUP($A1301,Sheet1!$B$3:$AH$1266,Sheet1!I$1+(Sheet1!$A$1-1)*10,FALSE)&gt;999,-1,0)))))))</f>
        <v>30300</v>
      </c>
      <c r="Z1301" s="66">
        <f>IF(ISNA(VLOOKUP($A1301,Sheet1!$B$3:$AH$1266,Sheet1!J$1+(Sheet1!$A$1-1)*10,FALSE))=TRUE,"---",IF(VLOOKUP($A1301,Sheet1!$B$3:$AH$1266,Sheet1!J$1+(Sheet1!$A$1-1)*10,FALSE)="---","---", (ROUND(VLOOKUP($A1301,Sheet1!$B$3:$AH$1266,Sheet1!J$1+(Sheet1!$A$1-1)*10,FALSE),IF(VLOOKUP($A1301,Sheet1!$B$3:$AH$1266,Sheet1!J$1+(Sheet1!$A$1-1)*10,FALSE)&gt;99999,-3,IF(VLOOKUP($A1301,Sheet1!$B$3:$AH$1266,Sheet1!J$1+(Sheet1!$A$1-1)*10,FALSE)&gt;9999,-2,IF(VLOOKUP($A1301,Sheet1!$B$3:$AH$1266,Sheet1!J$1+(Sheet1!$A$1-1)*10,FALSE)&gt;999,-1,0)))))))</f>
        <v>38100</v>
      </c>
      <c r="AA1301" s="66">
        <f>IF(ISNA(VLOOKUP($A1301,Sheet1!$B$3:$AH$1266,Sheet1!K$1+(Sheet1!$A$1-1)*10,FALSE))=TRUE,"---",IF(VLOOKUP($A1301,Sheet1!$B$3:$AH$1266,Sheet1!K$1+(Sheet1!$A$1-1)*10,FALSE)="---","---", (ROUND(VLOOKUP($A1301,Sheet1!$B$3:$AH$1266,Sheet1!K$1+(Sheet1!$A$1-1)*10,FALSE),IF(VLOOKUP($A1301,Sheet1!$B$3:$AH$1266,Sheet1!K$1+(Sheet1!$A$1-1)*10,FALSE)&gt;99999,-3,IF(VLOOKUP($A1301,Sheet1!$B$3:$AH$1266,Sheet1!K$1+(Sheet1!$A$1-1)*10,FALSE)&gt;9999,-2,IF(VLOOKUP($A1301,Sheet1!$B$3:$AH$1266,Sheet1!K$1+(Sheet1!$A$1-1)*10,FALSE)&gt;999,-1,0)))))))</f>
        <v>44700</v>
      </c>
      <c r="AB1301" s="66">
        <f>IF(ISNA(VLOOKUP($A1301,Sheet1!$B$3:$AH$1266,Sheet1!L$1+(Sheet1!$A$1-1)*10,FALSE))=TRUE,"---",IF(VLOOKUP($A1301,Sheet1!$B$3:$AH$1266,Sheet1!L$1+(Sheet1!$A$1-1)*10,FALSE)="---","---", (ROUND(VLOOKUP($A1301,Sheet1!$B$3:$AH$1266,Sheet1!L$1+(Sheet1!$A$1-1)*10,FALSE),IF(VLOOKUP($A1301,Sheet1!$B$3:$AH$1266,Sheet1!L$1+(Sheet1!$A$1-1)*10,FALSE)&gt;99999,-3,IF(VLOOKUP($A1301,Sheet1!$B$3:$AH$1266,Sheet1!L$1+(Sheet1!$A$1-1)*10,FALSE)&gt;9999,-2,IF(VLOOKUP($A1301,Sheet1!$B$3:$AH$1266,Sheet1!L$1+(Sheet1!$A$1-1)*10,FALSE)&gt;999,-1,0)))))))</f>
        <v>51300</v>
      </c>
      <c r="AC1301" s="66">
        <f>IF(ISNA(VLOOKUP($A1301,Sheet1!$B$3:$AH$1266,Sheet1!M$1+(Sheet1!$A$1-1)*10,FALSE))=TRUE,"---",IF(VLOOKUP($A1301,Sheet1!$B$3:$AH$1266,Sheet1!M$1+(Sheet1!$A$1-1)*10,FALSE)="---","---", (ROUND(VLOOKUP($A1301,Sheet1!$B$3:$AH$1266,Sheet1!M$1+(Sheet1!$A$1-1)*10,FALSE),IF(VLOOKUP($A1301,Sheet1!$B$3:$AH$1266,Sheet1!M$1+(Sheet1!$A$1-1)*10,FALSE)&gt;99999,-3,IF(VLOOKUP($A1301,Sheet1!$B$3:$AH$1266,Sheet1!M$1+(Sheet1!$A$1-1)*10,FALSE)&gt;9999,-2,IF(VLOOKUP($A1301,Sheet1!$B$3:$AH$1266,Sheet1!M$1+(Sheet1!$A$1-1)*10,FALSE)&gt;999,-1,0)))))))</f>
        <v>58200</v>
      </c>
      <c r="AD1301" s="66">
        <f>IF(ISNA(VLOOKUP($A1301,Sheet1!$B$3:$AH$1266,Sheet1!N$1+(Sheet1!$A$1-1)*10,FALSE))=TRUE,"---",IF(VLOOKUP($A1301,Sheet1!$B$3:$AH$1266,Sheet1!N$1+(Sheet1!$A$1-1)*10,FALSE)="---","---", (ROUND(VLOOKUP($A1301,Sheet1!$B$3:$AH$1266,Sheet1!N$1+(Sheet1!$A$1-1)*10,FALSE),IF(VLOOKUP($A1301,Sheet1!$B$3:$AH$1266,Sheet1!N$1+(Sheet1!$A$1-1)*10,FALSE)&gt;99999,-3,IF(VLOOKUP($A1301,Sheet1!$B$3:$AH$1266,Sheet1!N$1+(Sheet1!$A$1-1)*10,FALSE)&gt;9999,-2,IF(VLOOKUP($A1301,Sheet1!$B$3:$AH$1266,Sheet1!N$1+(Sheet1!$A$1-1)*10,FALSE)&gt;999,-1,0)))))))</f>
        <v>68100</v>
      </c>
    </row>
    <row r="1302" spans="1:30" ht="25.5" customHeight="1" x14ac:dyDescent="0.25">
      <c r="A1302" s="125" t="s">
        <v>1929</v>
      </c>
      <c r="B1302" s="126" t="s">
        <v>1930</v>
      </c>
      <c r="C1302" s="125">
        <v>423405</v>
      </c>
      <c r="D1302" s="125">
        <v>790808</v>
      </c>
      <c r="E1302" s="70" t="s">
        <v>3023</v>
      </c>
      <c r="F1302" s="52" t="s">
        <v>4822</v>
      </c>
      <c r="G1302" s="127" t="s">
        <v>286</v>
      </c>
      <c r="H1302" s="128">
        <v>558</v>
      </c>
      <c r="I1302" s="112">
        <v>31103</v>
      </c>
      <c r="J1302" s="147">
        <v>11.91</v>
      </c>
      <c r="K1302" s="114" t="s">
        <v>4405</v>
      </c>
      <c r="L1302" s="156" t="s">
        <v>4405</v>
      </c>
      <c r="M1302" s="157" t="s">
        <v>4405</v>
      </c>
      <c r="N1302" s="127" t="s">
        <v>75</v>
      </c>
      <c r="O1302" s="68" t="s">
        <v>4405</v>
      </c>
      <c r="P1302" s="68" t="s">
        <v>4405</v>
      </c>
      <c r="Q1302" s="68" t="s">
        <v>4405</v>
      </c>
      <c r="R1302" s="74" t="s">
        <v>4405</v>
      </c>
      <c r="S1302" s="64">
        <v>5</v>
      </c>
      <c r="T1302" s="64" t="str">
        <f>IF(ISNA(VLOOKUP(A1302,Sheet1!B$3:C$1266,2,FALSE)=TRUE),"NC",VLOOKUP(A1302,Sheet1!B$3:C$1266,2,FALSE))</f>
        <v>Rural</v>
      </c>
      <c r="U1302" s="65">
        <f>IF(ISNA(VLOOKUP($A1302,Sheet1!$B$3:$AH$1266,Sheet1!E$1+(Sheet1!$A$1-1)*10,FALSE))=TRUE,"---",IF(VLOOKUP($A1302,Sheet1!$B$3:$AH$1266,Sheet1!E$1+(Sheet1!$A$1-1)*10,FALSE)="---","---", (ROUND(VLOOKUP($A1302,Sheet1!$B$3:$AH$1266,Sheet1!E$1+(Sheet1!$A$1-1)*10,FALSE),IF(VLOOKUP($A1302,Sheet1!$B$3:$AH$1266,Sheet1!E$1+(Sheet1!$A$1-1)*10,FALSE)&gt;99999,-3,IF(VLOOKUP($A1302,Sheet1!$B$3:$AH$1266,Sheet1!E$1+(Sheet1!$A$1-1)*10,FALSE)&gt;9999,-2,IF(VLOOKUP($A1302,Sheet1!$B$3:$AH$1266,Sheet1!E$1+(Sheet1!$A$1-1)*10,FALSE)&gt;999,-1,0)))))))</f>
        <v>12100</v>
      </c>
      <c r="V1302" s="65">
        <f>IF(ISNA(VLOOKUP($A1302,Sheet1!$B$3:$AH$1266,Sheet1!F$1+(Sheet1!$A$1-1)*10,FALSE))=TRUE,"---",IF(VLOOKUP($A1302,Sheet1!$B$3:$AH$1266,Sheet1!F$1+(Sheet1!$A$1-1)*10,FALSE)="---","---", (ROUND(VLOOKUP($A1302,Sheet1!$B$3:$AH$1266,Sheet1!F$1+(Sheet1!$A$1-1)*10,FALSE),IF(VLOOKUP($A1302,Sheet1!$B$3:$AH$1266,Sheet1!F$1+(Sheet1!$A$1-1)*10,FALSE)&gt;99999,-3,IF(VLOOKUP($A1302,Sheet1!$B$3:$AH$1266,Sheet1!F$1+(Sheet1!$A$1-1)*10,FALSE)&gt;9999,-2,IF(VLOOKUP($A1302,Sheet1!$B$3:$AH$1266,Sheet1!F$1+(Sheet1!$A$1-1)*10,FALSE)&gt;999,-1,0)))))))</f>
        <v>14100</v>
      </c>
      <c r="W1302" s="65">
        <f>IF(ISNA(VLOOKUP($A1302,Sheet1!$B$3:$AH$1266,Sheet1!G$1+(Sheet1!$A$1-1)*10,FALSE))=TRUE,"---",IF(VLOOKUP($A1302,Sheet1!$B$3:$AH$1266,Sheet1!G$1+(Sheet1!$A$1-1)*10,FALSE)="---","---", (ROUND(VLOOKUP($A1302,Sheet1!$B$3:$AH$1266,Sheet1!G$1+(Sheet1!$A$1-1)*10,FALSE),IF(VLOOKUP($A1302,Sheet1!$B$3:$AH$1266,Sheet1!G$1+(Sheet1!$A$1-1)*10,FALSE)&gt;99999,-3,IF(VLOOKUP($A1302,Sheet1!$B$3:$AH$1266,Sheet1!G$1+(Sheet1!$A$1-1)*10,FALSE)&gt;9999,-2,IF(VLOOKUP($A1302,Sheet1!$B$3:$AH$1266,Sheet1!G$1+(Sheet1!$A$1-1)*10,FALSE)&gt;999,-1,0)))))))</f>
        <v>16900</v>
      </c>
      <c r="X1302" s="65">
        <f>IF(ISNA(VLOOKUP($A1302,Sheet1!$B$3:$AH$1266,Sheet1!H$1+(Sheet1!$A$1-1)*10,FALSE))=TRUE,"---",IF(VLOOKUP($A1302,Sheet1!$B$3:$AH$1266,Sheet1!H$1+(Sheet1!$A$1-1)*10,FALSE)="---","---", (ROUND(VLOOKUP($A1302,Sheet1!$B$3:$AH$1266,Sheet1!H$1+(Sheet1!$A$1-1)*10,FALSE),IF(VLOOKUP($A1302,Sheet1!$B$3:$AH$1266,Sheet1!H$1+(Sheet1!$A$1-1)*10,FALSE)&gt;99999,-3,IF(VLOOKUP($A1302,Sheet1!$B$3:$AH$1266,Sheet1!H$1+(Sheet1!$A$1-1)*10,FALSE)&gt;9999,-2,IF(VLOOKUP($A1302,Sheet1!$B$3:$AH$1266,Sheet1!H$1+(Sheet1!$A$1-1)*10,FALSE)&gt;999,-1,0)))))))</f>
        <v>24600</v>
      </c>
      <c r="Y1302" s="65">
        <f>IF(ISNA(VLOOKUP($A1302,Sheet1!$B$3:$AH$1266,Sheet1!I$1+(Sheet1!$A$1-1)*10,FALSE))=TRUE,"---",IF(VLOOKUP($A1302,Sheet1!$B$3:$AH$1266,Sheet1!I$1+(Sheet1!$A$1-1)*10,FALSE)="---","---", (ROUND(VLOOKUP($A1302,Sheet1!$B$3:$AH$1266,Sheet1!I$1+(Sheet1!$A$1-1)*10,FALSE),IF(VLOOKUP($A1302,Sheet1!$B$3:$AH$1266,Sheet1!I$1+(Sheet1!$A$1-1)*10,FALSE)&gt;99999,-3,IF(VLOOKUP($A1302,Sheet1!$B$3:$AH$1266,Sheet1!I$1+(Sheet1!$A$1-1)*10,FALSE)&gt;9999,-2,IF(VLOOKUP($A1302,Sheet1!$B$3:$AH$1266,Sheet1!I$1+(Sheet1!$A$1-1)*10,FALSE)&gt;999,-1,0)))))))</f>
        <v>30200</v>
      </c>
      <c r="Z1302" s="65">
        <f>IF(ISNA(VLOOKUP($A1302,Sheet1!$B$3:$AH$1266,Sheet1!J$1+(Sheet1!$A$1-1)*10,FALSE))=TRUE,"---",IF(VLOOKUP($A1302,Sheet1!$B$3:$AH$1266,Sheet1!J$1+(Sheet1!$A$1-1)*10,FALSE)="---","---", (ROUND(VLOOKUP($A1302,Sheet1!$B$3:$AH$1266,Sheet1!J$1+(Sheet1!$A$1-1)*10,FALSE),IF(VLOOKUP($A1302,Sheet1!$B$3:$AH$1266,Sheet1!J$1+(Sheet1!$A$1-1)*10,FALSE)&gt;99999,-3,IF(VLOOKUP($A1302,Sheet1!$B$3:$AH$1266,Sheet1!J$1+(Sheet1!$A$1-1)*10,FALSE)&gt;9999,-2,IF(VLOOKUP($A1302,Sheet1!$B$3:$AH$1266,Sheet1!J$1+(Sheet1!$A$1-1)*10,FALSE)&gt;999,-1,0)))))))</f>
        <v>38100</v>
      </c>
      <c r="AA1302" s="65">
        <f>IF(ISNA(VLOOKUP($A1302,Sheet1!$B$3:$AH$1266,Sheet1!K$1+(Sheet1!$A$1-1)*10,FALSE))=TRUE,"---",IF(VLOOKUP($A1302,Sheet1!$B$3:$AH$1266,Sheet1!K$1+(Sheet1!$A$1-1)*10,FALSE)="---","---", (ROUND(VLOOKUP($A1302,Sheet1!$B$3:$AH$1266,Sheet1!K$1+(Sheet1!$A$1-1)*10,FALSE),IF(VLOOKUP($A1302,Sheet1!$B$3:$AH$1266,Sheet1!K$1+(Sheet1!$A$1-1)*10,FALSE)&gt;99999,-3,IF(VLOOKUP($A1302,Sheet1!$B$3:$AH$1266,Sheet1!K$1+(Sheet1!$A$1-1)*10,FALSE)&gt;9999,-2,IF(VLOOKUP($A1302,Sheet1!$B$3:$AH$1266,Sheet1!K$1+(Sheet1!$A$1-1)*10,FALSE)&gt;999,-1,0)))))))</f>
        <v>44700</v>
      </c>
      <c r="AB1302" s="65">
        <f>IF(ISNA(VLOOKUP($A1302,Sheet1!$B$3:$AH$1266,Sheet1!L$1+(Sheet1!$A$1-1)*10,FALSE))=TRUE,"---",IF(VLOOKUP($A1302,Sheet1!$B$3:$AH$1266,Sheet1!L$1+(Sheet1!$A$1-1)*10,FALSE)="---","---", (ROUND(VLOOKUP($A1302,Sheet1!$B$3:$AH$1266,Sheet1!L$1+(Sheet1!$A$1-1)*10,FALSE),IF(VLOOKUP($A1302,Sheet1!$B$3:$AH$1266,Sheet1!L$1+(Sheet1!$A$1-1)*10,FALSE)&gt;99999,-3,IF(VLOOKUP($A1302,Sheet1!$B$3:$AH$1266,Sheet1!L$1+(Sheet1!$A$1-1)*10,FALSE)&gt;9999,-2,IF(VLOOKUP($A1302,Sheet1!$B$3:$AH$1266,Sheet1!L$1+(Sheet1!$A$1-1)*10,FALSE)&gt;999,-1,0)))))))</f>
        <v>51300</v>
      </c>
      <c r="AC1302" s="65">
        <f>IF(ISNA(VLOOKUP($A1302,Sheet1!$B$3:$AH$1266,Sheet1!M$1+(Sheet1!$A$1-1)*10,FALSE))=TRUE,"---",IF(VLOOKUP($A1302,Sheet1!$B$3:$AH$1266,Sheet1!M$1+(Sheet1!$A$1-1)*10,FALSE)="---","---", (ROUND(VLOOKUP($A1302,Sheet1!$B$3:$AH$1266,Sheet1!M$1+(Sheet1!$A$1-1)*10,FALSE),IF(VLOOKUP($A1302,Sheet1!$B$3:$AH$1266,Sheet1!M$1+(Sheet1!$A$1-1)*10,FALSE)&gt;99999,-3,IF(VLOOKUP($A1302,Sheet1!$B$3:$AH$1266,Sheet1!M$1+(Sheet1!$A$1-1)*10,FALSE)&gt;9999,-2,IF(VLOOKUP($A1302,Sheet1!$B$3:$AH$1266,Sheet1!M$1+(Sheet1!$A$1-1)*10,FALSE)&gt;999,-1,0)))))))</f>
        <v>58200</v>
      </c>
      <c r="AD1302" s="65">
        <f>IF(ISNA(VLOOKUP($A1302,Sheet1!$B$3:$AH$1266,Sheet1!N$1+(Sheet1!$A$1-1)*10,FALSE))=TRUE,"---",IF(VLOOKUP($A1302,Sheet1!$B$3:$AH$1266,Sheet1!N$1+(Sheet1!$A$1-1)*10,FALSE)="---","---", (ROUND(VLOOKUP($A1302,Sheet1!$B$3:$AH$1266,Sheet1!N$1+(Sheet1!$A$1-1)*10,FALSE),IF(VLOOKUP($A1302,Sheet1!$B$3:$AH$1266,Sheet1!N$1+(Sheet1!$A$1-1)*10,FALSE)&gt;99999,-3,IF(VLOOKUP($A1302,Sheet1!$B$3:$AH$1266,Sheet1!N$1+(Sheet1!$A$1-1)*10,FALSE)&gt;9999,-2,IF(VLOOKUP($A1302,Sheet1!$B$3:$AH$1266,Sheet1!N$1+(Sheet1!$A$1-1)*10,FALSE)&gt;999,-1,0)))))))</f>
        <v>68100</v>
      </c>
    </row>
    <row r="1303" spans="1:30" ht="25.5" customHeight="1" x14ac:dyDescent="0.25">
      <c r="A1303" s="304" t="s">
        <v>1931</v>
      </c>
      <c r="B1303" s="466" t="s">
        <v>1932</v>
      </c>
      <c r="C1303" s="304">
        <v>423411</v>
      </c>
      <c r="D1303" s="304">
        <v>790813</v>
      </c>
      <c r="E1303" s="305" t="s">
        <v>3023</v>
      </c>
      <c r="F1303" s="441" t="s">
        <v>4405</v>
      </c>
      <c r="G1303" s="351" t="s">
        <v>160</v>
      </c>
      <c r="H1303" s="348">
        <v>558</v>
      </c>
      <c r="I1303" s="119" t="s">
        <v>4393</v>
      </c>
      <c r="J1303" s="137" t="s">
        <v>4405</v>
      </c>
      <c r="K1303" s="118" t="s">
        <v>17</v>
      </c>
      <c r="L1303" s="146">
        <v>32000</v>
      </c>
      <c r="M1303" s="123">
        <v>57.3</v>
      </c>
      <c r="N1303" s="118" t="s">
        <v>20</v>
      </c>
      <c r="O1303" s="71">
        <f t="shared" si="44"/>
        <v>8.586334121485848</v>
      </c>
      <c r="P1303" s="71">
        <f>IF(O1303&lt;&gt;"",VLOOKUP($A1303,Sheet4!$A$2:$O$1309,14,FALSE)*100,"")</f>
        <v>3.4967446707222516</v>
      </c>
      <c r="Q1303" s="71">
        <f>IF(P1303&lt;&gt;"",VLOOKUP($A1303,Sheet4!$A$2:$O$1309,15,FALSE)*100,"")</f>
        <v>29.435173738838603</v>
      </c>
      <c r="R1303" s="73">
        <f t="shared" si="45"/>
        <v>10</v>
      </c>
      <c r="S1303" s="357" t="s">
        <v>4367</v>
      </c>
      <c r="T1303" s="357" t="str">
        <f>IF(ISNA(VLOOKUP(A1303,Sheet1!B$3:C$1266,2,FALSE)=TRUE),"NC",VLOOKUP(A1303,Sheet1!B$3:C$1266,2,FALSE))</f>
        <v>Rural</v>
      </c>
      <c r="U1303" s="385">
        <f>IF(ISNA(VLOOKUP($A1303,Sheet1!$B$3:$AH$1266,Sheet1!E$1+(Sheet1!$A$1-1)*10,FALSE))=TRUE,"---",IF(VLOOKUP($A1303,Sheet1!$B$3:$AH$1266,Sheet1!E$1+(Sheet1!$A$1-1)*10,FALSE)="---","---", (ROUND(VLOOKUP($A1303,Sheet1!$B$3:$AH$1266,Sheet1!E$1+(Sheet1!$A$1-1)*10,FALSE),IF(VLOOKUP($A1303,Sheet1!$B$3:$AH$1266,Sheet1!E$1+(Sheet1!$A$1-1)*10,FALSE)&gt;99999,-3,IF(VLOOKUP($A1303,Sheet1!$B$3:$AH$1266,Sheet1!E$1+(Sheet1!$A$1-1)*10,FALSE)&gt;9999,-2,IF(VLOOKUP($A1303,Sheet1!$B$3:$AH$1266,Sheet1!E$1+(Sheet1!$A$1-1)*10,FALSE)&gt;999,-1,0)))))))</f>
        <v>12200</v>
      </c>
      <c r="V1303" s="385">
        <f>IF(ISNA(VLOOKUP($A1303,Sheet1!$B$3:$AH$1266,Sheet1!F$1+(Sheet1!$A$1-1)*10,FALSE))=TRUE,"---",IF(VLOOKUP($A1303,Sheet1!$B$3:$AH$1266,Sheet1!F$1+(Sheet1!$A$1-1)*10,FALSE)="---","---", (ROUND(VLOOKUP($A1303,Sheet1!$B$3:$AH$1266,Sheet1!F$1+(Sheet1!$A$1-1)*10,FALSE),IF(VLOOKUP($A1303,Sheet1!$B$3:$AH$1266,Sheet1!F$1+(Sheet1!$A$1-1)*10,FALSE)&gt;99999,-3,IF(VLOOKUP($A1303,Sheet1!$B$3:$AH$1266,Sheet1!F$1+(Sheet1!$A$1-1)*10,FALSE)&gt;9999,-2,IF(VLOOKUP($A1303,Sheet1!$B$3:$AH$1266,Sheet1!F$1+(Sheet1!$A$1-1)*10,FALSE)&gt;999,-1,0)))))))</f>
        <v>14200</v>
      </c>
      <c r="W1303" s="385">
        <f>IF(ISNA(VLOOKUP($A1303,Sheet1!$B$3:$AH$1266,Sheet1!G$1+(Sheet1!$A$1-1)*10,FALSE))=TRUE,"---",IF(VLOOKUP($A1303,Sheet1!$B$3:$AH$1266,Sheet1!G$1+(Sheet1!$A$1-1)*10,FALSE)="---","---", (ROUND(VLOOKUP($A1303,Sheet1!$B$3:$AH$1266,Sheet1!G$1+(Sheet1!$A$1-1)*10,FALSE),IF(VLOOKUP($A1303,Sheet1!$B$3:$AH$1266,Sheet1!G$1+(Sheet1!$A$1-1)*10,FALSE)&gt;99999,-3,IF(VLOOKUP($A1303,Sheet1!$B$3:$AH$1266,Sheet1!G$1+(Sheet1!$A$1-1)*10,FALSE)&gt;9999,-2,IF(VLOOKUP($A1303,Sheet1!$B$3:$AH$1266,Sheet1!G$1+(Sheet1!$A$1-1)*10,FALSE)&gt;999,-1,0)))))))</f>
        <v>16900</v>
      </c>
      <c r="X1303" s="385">
        <f>IF(ISNA(VLOOKUP($A1303,Sheet1!$B$3:$AH$1266,Sheet1!H$1+(Sheet1!$A$1-1)*10,FALSE))=TRUE,"---",IF(VLOOKUP($A1303,Sheet1!$B$3:$AH$1266,Sheet1!H$1+(Sheet1!$A$1-1)*10,FALSE)="---","---", (ROUND(VLOOKUP($A1303,Sheet1!$B$3:$AH$1266,Sheet1!H$1+(Sheet1!$A$1-1)*10,FALSE),IF(VLOOKUP($A1303,Sheet1!$B$3:$AH$1266,Sheet1!H$1+(Sheet1!$A$1-1)*10,FALSE)&gt;99999,-3,IF(VLOOKUP($A1303,Sheet1!$B$3:$AH$1266,Sheet1!H$1+(Sheet1!$A$1-1)*10,FALSE)&gt;9999,-2,IF(VLOOKUP($A1303,Sheet1!$B$3:$AH$1266,Sheet1!H$1+(Sheet1!$A$1-1)*10,FALSE)&gt;999,-1,0)))))))</f>
        <v>24600</v>
      </c>
      <c r="Y1303" s="385">
        <f>IF(ISNA(VLOOKUP($A1303,Sheet1!$B$3:$AH$1266,Sheet1!I$1+(Sheet1!$A$1-1)*10,FALSE))=TRUE,"---",IF(VLOOKUP($A1303,Sheet1!$B$3:$AH$1266,Sheet1!I$1+(Sheet1!$A$1-1)*10,FALSE)="---","---", (ROUND(VLOOKUP($A1303,Sheet1!$B$3:$AH$1266,Sheet1!I$1+(Sheet1!$A$1-1)*10,FALSE),IF(VLOOKUP($A1303,Sheet1!$B$3:$AH$1266,Sheet1!I$1+(Sheet1!$A$1-1)*10,FALSE)&gt;99999,-3,IF(VLOOKUP($A1303,Sheet1!$B$3:$AH$1266,Sheet1!I$1+(Sheet1!$A$1-1)*10,FALSE)&gt;9999,-2,IF(VLOOKUP($A1303,Sheet1!$B$3:$AH$1266,Sheet1!I$1+(Sheet1!$A$1-1)*10,FALSE)&gt;999,-1,0)))))))</f>
        <v>30300</v>
      </c>
      <c r="Z1303" s="385">
        <f>IF(ISNA(VLOOKUP($A1303,Sheet1!$B$3:$AH$1266,Sheet1!J$1+(Sheet1!$A$1-1)*10,FALSE))=TRUE,"---",IF(VLOOKUP($A1303,Sheet1!$B$3:$AH$1266,Sheet1!J$1+(Sheet1!$A$1-1)*10,FALSE)="---","---", (ROUND(VLOOKUP($A1303,Sheet1!$B$3:$AH$1266,Sheet1!J$1+(Sheet1!$A$1-1)*10,FALSE),IF(VLOOKUP($A1303,Sheet1!$B$3:$AH$1266,Sheet1!J$1+(Sheet1!$A$1-1)*10,FALSE)&gt;99999,-3,IF(VLOOKUP($A1303,Sheet1!$B$3:$AH$1266,Sheet1!J$1+(Sheet1!$A$1-1)*10,FALSE)&gt;9999,-2,IF(VLOOKUP($A1303,Sheet1!$B$3:$AH$1266,Sheet1!J$1+(Sheet1!$A$1-1)*10,FALSE)&gt;999,-1,0)))))))</f>
        <v>38200</v>
      </c>
      <c r="AA1303" s="385">
        <f>IF(ISNA(VLOOKUP($A1303,Sheet1!$B$3:$AH$1266,Sheet1!K$1+(Sheet1!$A$1-1)*10,FALSE))=TRUE,"---",IF(VLOOKUP($A1303,Sheet1!$B$3:$AH$1266,Sheet1!K$1+(Sheet1!$A$1-1)*10,FALSE)="---","---", (ROUND(VLOOKUP($A1303,Sheet1!$B$3:$AH$1266,Sheet1!K$1+(Sheet1!$A$1-1)*10,FALSE),IF(VLOOKUP($A1303,Sheet1!$B$3:$AH$1266,Sheet1!K$1+(Sheet1!$A$1-1)*10,FALSE)&gt;99999,-3,IF(VLOOKUP($A1303,Sheet1!$B$3:$AH$1266,Sheet1!K$1+(Sheet1!$A$1-1)*10,FALSE)&gt;9999,-2,IF(VLOOKUP($A1303,Sheet1!$B$3:$AH$1266,Sheet1!K$1+(Sheet1!$A$1-1)*10,FALSE)&gt;999,-1,0)))))))</f>
        <v>44800</v>
      </c>
      <c r="AB1303" s="385">
        <f>IF(ISNA(VLOOKUP($A1303,Sheet1!$B$3:$AH$1266,Sheet1!L$1+(Sheet1!$A$1-1)*10,FALSE))=TRUE,"---",IF(VLOOKUP($A1303,Sheet1!$B$3:$AH$1266,Sheet1!L$1+(Sheet1!$A$1-1)*10,FALSE)="---","---", (ROUND(VLOOKUP($A1303,Sheet1!$B$3:$AH$1266,Sheet1!L$1+(Sheet1!$A$1-1)*10,FALSE),IF(VLOOKUP($A1303,Sheet1!$B$3:$AH$1266,Sheet1!L$1+(Sheet1!$A$1-1)*10,FALSE)&gt;99999,-3,IF(VLOOKUP($A1303,Sheet1!$B$3:$AH$1266,Sheet1!L$1+(Sheet1!$A$1-1)*10,FALSE)&gt;9999,-2,IF(VLOOKUP($A1303,Sheet1!$B$3:$AH$1266,Sheet1!L$1+(Sheet1!$A$1-1)*10,FALSE)&gt;999,-1,0)))))))</f>
        <v>51400</v>
      </c>
      <c r="AC1303" s="385">
        <f>IF(ISNA(VLOOKUP($A1303,Sheet1!$B$3:$AH$1266,Sheet1!M$1+(Sheet1!$A$1-1)*10,FALSE))=TRUE,"---",IF(VLOOKUP($A1303,Sheet1!$B$3:$AH$1266,Sheet1!M$1+(Sheet1!$A$1-1)*10,FALSE)="---","---", (ROUND(VLOOKUP($A1303,Sheet1!$B$3:$AH$1266,Sheet1!M$1+(Sheet1!$A$1-1)*10,FALSE),IF(VLOOKUP($A1303,Sheet1!$B$3:$AH$1266,Sheet1!M$1+(Sheet1!$A$1-1)*10,FALSE)&gt;99999,-3,IF(VLOOKUP($A1303,Sheet1!$B$3:$AH$1266,Sheet1!M$1+(Sheet1!$A$1-1)*10,FALSE)&gt;9999,-2,IF(VLOOKUP($A1303,Sheet1!$B$3:$AH$1266,Sheet1!M$1+(Sheet1!$A$1-1)*10,FALSE)&gt;999,-1,0)))))))</f>
        <v>58300</v>
      </c>
      <c r="AD1303" s="385">
        <f>IF(ISNA(VLOOKUP($A1303,Sheet1!$B$3:$AH$1266,Sheet1!N$1+(Sheet1!$A$1-1)*10,FALSE))=TRUE,"---",IF(VLOOKUP($A1303,Sheet1!$B$3:$AH$1266,Sheet1!N$1+(Sheet1!$A$1-1)*10,FALSE)="---","---", (ROUND(VLOOKUP($A1303,Sheet1!$B$3:$AH$1266,Sheet1!N$1+(Sheet1!$A$1-1)*10,FALSE),IF(VLOOKUP($A1303,Sheet1!$B$3:$AH$1266,Sheet1!N$1+(Sheet1!$A$1-1)*10,FALSE)&gt;99999,-3,IF(VLOOKUP($A1303,Sheet1!$B$3:$AH$1266,Sheet1!N$1+(Sheet1!$A$1-1)*10,FALSE)&gt;9999,-2,IF(VLOOKUP($A1303,Sheet1!$B$3:$AH$1266,Sheet1!N$1+(Sheet1!$A$1-1)*10,FALSE)&gt;999,-1,0)))))))</f>
        <v>68300</v>
      </c>
    </row>
    <row r="1304" spans="1:30" ht="25.5" customHeight="1" x14ac:dyDescent="0.25">
      <c r="A1304" s="304"/>
      <c r="B1304" s="466"/>
      <c r="C1304" s="304"/>
      <c r="D1304" s="304"/>
      <c r="E1304" s="305" t="e">
        <v>#N/A</v>
      </c>
      <c r="F1304" s="442"/>
      <c r="G1304" s="372"/>
      <c r="H1304" s="348"/>
      <c r="I1304" s="119">
        <v>27807</v>
      </c>
      <c r="J1304" s="137" t="s">
        <v>4405</v>
      </c>
      <c r="K1304" s="118" t="s">
        <v>17</v>
      </c>
      <c r="L1304" s="146">
        <v>24500</v>
      </c>
      <c r="M1304" s="123">
        <v>43.9</v>
      </c>
      <c r="N1304" s="118" t="s">
        <v>20</v>
      </c>
      <c r="O1304" s="71" t="s">
        <v>4405</v>
      </c>
      <c r="P1304" s="71" t="s">
        <v>4405</v>
      </c>
      <c r="Q1304" s="71" t="s">
        <v>4405</v>
      </c>
      <c r="R1304" s="73" t="s">
        <v>4405</v>
      </c>
      <c r="S1304" s="357" t="e">
        <v>#N/A</v>
      </c>
      <c r="T1304" s="357" t="str">
        <f>IF(ISNA(VLOOKUP(A1304,Sheet1!B$3:C$1266,2,FALSE)=TRUE),"ND",VLOOKUP(A1304,Sheet1!B$3:C$1266,2,FALSE))</f>
        <v>ND</v>
      </c>
      <c r="U1304" s="385" t="str">
        <f>IF(ISNA(VLOOKUP($A1304,Sheet1!$B$3:$AH$1266,Sheet1!E$1+(Sheet1!$A$1-1)*10,FALSE))=TRUE,"---",IF(VLOOKUP($A1304,Sheet1!$B$3:$AH$1266,Sheet1!E$1+(Sheet1!$A$1-1)*10,FALSE)="---","---", (ROUND(VLOOKUP($A1304,Sheet1!$B$3:$AH$1266,Sheet1!E$1+(Sheet1!$A$1-1)*10,FALSE),IF(VLOOKUP($A1304,Sheet1!$B$3:$AH$1266,Sheet1!E$1+(Sheet1!$A$1-1)*10,FALSE)&gt;99999,-3,IF(VLOOKUP($A1304,Sheet1!$B$3:$AH$1266,Sheet1!E$1+(Sheet1!$A$1-1)*10,FALSE)&gt;9999,-2,IF(VLOOKUP($A1304,Sheet1!$B$3:$AH$1266,Sheet1!E$1+(Sheet1!$A$1-1)*10,FALSE)&gt;999,-1,0)))))))</f>
        <v>---</v>
      </c>
      <c r="V1304" s="385" t="str">
        <f>IF(ISNA(VLOOKUP($A1304,Sheet1!$B$3:$AH$1266,Sheet1!F$1+(Sheet1!$A$1-1)*10,FALSE))=TRUE,"---",IF(VLOOKUP($A1304,Sheet1!$B$3:$AH$1266,Sheet1!F$1+(Sheet1!$A$1-1)*10,FALSE)="---","---", (ROUND(VLOOKUP($A1304,Sheet1!$B$3:$AH$1266,Sheet1!F$1+(Sheet1!$A$1-1)*10,FALSE),IF(VLOOKUP($A1304,Sheet1!$B$3:$AH$1266,Sheet1!F$1+(Sheet1!$A$1-1)*10,FALSE)&gt;99999,-3,IF(VLOOKUP($A1304,Sheet1!$B$3:$AH$1266,Sheet1!F$1+(Sheet1!$A$1-1)*10,FALSE)&gt;9999,-2,IF(VLOOKUP($A1304,Sheet1!$B$3:$AH$1266,Sheet1!F$1+(Sheet1!$A$1-1)*10,FALSE)&gt;999,-1,0)))))))</f>
        <v>---</v>
      </c>
      <c r="W1304" s="385" t="str">
        <f>IF(ISNA(VLOOKUP($A1304,Sheet1!$B$3:$AH$1266,Sheet1!G$1+(Sheet1!$A$1-1)*10,FALSE))=TRUE,"---",IF(VLOOKUP($A1304,Sheet1!$B$3:$AH$1266,Sheet1!G$1+(Sheet1!$A$1-1)*10,FALSE)="---","---", (ROUND(VLOOKUP($A1304,Sheet1!$B$3:$AH$1266,Sheet1!G$1+(Sheet1!$A$1-1)*10,FALSE),IF(VLOOKUP($A1304,Sheet1!$B$3:$AH$1266,Sheet1!G$1+(Sheet1!$A$1-1)*10,FALSE)&gt;99999,-3,IF(VLOOKUP($A1304,Sheet1!$B$3:$AH$1266,Sheet1!G$1+(Sheet1!$A$1-1)*10,FALSE)&gt;9999,-2,IF(VLOOKUP($A1304,Sheet1!$B$3:$AH$1266,Sheet1!G$1+(Sheet1!$A$1-1)*10,FALSE)&gt;999,-1,0)))))))</f>
        <v>---</v>
      </c>
      <c r="X1304" s="385" t="str">
        <f>IF(ISNA(VLOOKUP($A1304,Sheet1!$B$3:$AH$1266,Sheet1!H$1+(Sheet1!$A$1-1)*10,FALSE))=TRUE,"---",IF(VLOOKUP($A1304,Sheet1!$B$3:$AH$1266,Sheet1!H$1+(Sheet1!$A$1-1)*10,FALSE)="---","---", (ROUND(VLOOKUP($A1304,Sheet1!$B$3:$AH$1266,Sheet1!H$1+(Sheet1!$A$1-1)*10,FALSE),IF(VLOOKUP($A1304,Sheet1!$B$3:$AH$1266,Sheet1!H$1+(Sheet1!$A$1-1)*10,FALSE)&gt;99999,-3,IF(VLOOKUP($A1304,Sheet1!$B$3:$AH$1266,Sheet1!H$1+(Sheet1!$A$1-1)*10,FALSE)&gt;9999,-2,IF(VLOOKUP($A1304,Sheet1!$B$3:$AH$1266,Sheet1!H$1+(Sheet1!$A$1-1)*10,FALSE)&gt;999,-1,0)))))))</f>
        <v>---</v>
      </c>
      <c r="Y1304" s="385" t="str">
        <f>IF(ISNA(VLOOKUP($A1304,Sheet1!$B$3:$AH$1266,Sheet1!I$1+(Sheet1!$A$1-1)*10,FALSE))=TRUE,"---",IF(VLOOKUP($A1304,Sheet1!$B$3:$AH$1266,Sheet1!I$1+(Sheet1!$A$1-1)*10,FALSE)="---","---", (ROUND(VLOOKUP($A1304,Sheet1!$B$3:$AH$1266,Sheet1!I$1+(Sheet1!$A$1-1)*10,FALSE),IF(VLOOKUP($A1304,Sheet1!$B$3:$AH$1266,Sheet1!I$1+(Sheet1!$A$1-1)*10,FALSE)&gt;99999,-3,IF(VLOOKUP($A1304,Sheet1!$B$3:$AH$1266,Sheet1!I$1+(Sheet1!$A$1-1)*10,FALSE)&gt;9999,-2,IF(VLOOKUP($A1304,Sheet1!$B$3:$AH$1266,Sheet1!I$1+(Sheet1!$A$1-1)*10,FALSE)&gt;999,-1,0)))))))</f>
        <v>---</v>
      </c>
      <c r="Z1304" s="385" t="str">
        <f>IF(ISNA(VLOOKUP($A1304,Sheet1!$B$3:$AH$1266,Sheet1!J$1+(Sheet1!$A$1-1)*10,FALSE))=TRUE,"---",IF(VLOOKUP($A1304,Sheet1!$B$3:$AH$1266,Sheet1!J$1+(Sheet1!$A$1-1)*10,FALSE)="---","---", (ROUND(VLOOKUP($A1304,Sheet1!$B$3:$AH$1266,Sheet1!J$1+(Sheet1!$A$1-1)*10,FALSE),IF(VLOOKUP($A1304,Sheet1!$B$3:$AH$1266,Sheet1!J$1+(Sheet1!$A$1-1)*10,FALSE)&gt;99999,-3,IF(VLOOKUP($A1304,Sheet1!$B$3:$AH$1266,Sheet1!J$1+(Sheet1!$A$1-1)*10,FALSE)&gt;9999,-2,IF(VLOOKUP($A1304,Sheet1!$B$3:$AH$1266,Sheet1!J$1+(Sheet1!$A$1-1)*10,FALSE)&gt;999,-1,0)))))))</f>
        <v>---</v>
      </c>
      <c r="AA1304" s="385" t="str">
        <f>IF(ISNA(VLOOKUP($A1304,Sheet1!$B$3:$AH$1266,Sheet1!K$1+(Sheet1!$A$1-1)*10,FALSE))=TRUE,"---",IF(VLOOKUP($A1304,Sheet1!$B$3:$AH$1266,Sheet1!K$1+(Sheet1!$A$1-1)*10,FALSE)="---","---", (ROUND(VLOOKUP($A1304,Sheet1!$B$3:$AH$1266,Sheet1!K$1+(Sheet1!$A$1-1)*10,FALSE),IF(VLOOKUP($A1304,Sheet1!$B$3:$AH$1266,Sheet1!K$1+(Sheet1!$A$1-1)*10,FALSE)&gt;99999,-3,IF(VLOOKUP($A1304,Sheet1!$B$3:$AH$1266,Sheet1!K$1+(Sheet1!$A$1-1)*10,FALSE)&gt;9999,-2,IF(VLOOKUP($A1304,Sheet1!$B$3:$AH$1266,Sheet1!K$1+(Sheet1!$A$1-1)*10,FALSE)&gt;999,-1,0)))))))</f>
        <v>---</v>
      </c>
      <c r="AB1304" s="385" t="str">
        <f>IF(ISNA(VLOOKUP($A1304,Sheet1!$B$3:$AH$1266,Sheet1!L$1+(Sheet1!$A$1-1)*10,FALSE))=TRUE,"---",IF(VLOOKUP($A1304,Sheet1!$B$3:$AH$1266,Sheet1!L$1+(Sheet1!$A$1-1)*10,FALSE)="---","---", (ROUND(VLOOKUP($A1304,Sheet1!$B$3:$AH$1266,Sheet1!L$1+(Sheet1!$A$1-1)*10,FALSE),IF(VLOOKUP($A1304,Sheet1!$B$3:$AH$1266,Sheet1!L$1+(Sheet1!$A$1-1)*10,FALSE)&gt;99999,-3,IF(VLOOKUP($A1304,Sheet1!$B$3:$AH$1266,Sheet1!L$1+(Sheet1!$A$1-1)*10,FALSE)&gt;9999,-2,IF(VLOOKUP($A1304,Sheet1!$B$3:$AH$1266,Sheet1!L$1+(Sheet1!$A$1-1)*10,FALSE)&gt;999,-1,0)))))))</f>
        <v>---</v>
      </c>
      <c r="AC1304" s="385" t="str">
        <f>IF(ISNA(VLOOKUP($A1304,Sheet1!$B$3:$AH$1266,Sheet1!M$1+(Sheet1!$A$1-1)*10,FALSE))=TRUE,"---",IF(VLOOKUP($A1304,Sheet1!$B$3:$AH$1266,Sheet1!M$1+(Sheet1!$A$1-1)*10,FALSE)="---","---", (ROUND(VLOOKUP($A1304,Sheet1!$B$3:$AH$1266,Sheet1!M$1+(Sheet1!$A$1-1)*10,FALSE),IF(VLOOKUP($A1304,Sheet1!$B$3:$AH$1266,Sheet1!M$1+(Sheet1!$A$1-1)*10,FALSE)&gt;99999,-3,IF(VLOOKUP($A1304,Sheet1!$B$3:$AH$1266,Sheet1!M$1+(Sheet1!$A$1-1)*10,FALSE)&gt;9999,-2,IF(VLOOKUP($A1304,Sheet1!$B$3:$AH$1266,Sheet1!M$1+(Sheet1!$A$1-1)*10,FALSE)&gt;999,-1,0)))))))</f>
        <v>---</v>
      </c>
      <c r="AD1304" s="385" t="str">
        <f>IF(ISNA(VLOOKUP($A1304,Sheet1!$B$3:$AH$1266,Sheet1!N$1+(Sheet1!$A$1-1)*10,FALSE))=TRUE,"---",IF(VLOOKUP($A1304,Sheet1!$B$3:$AH$1266,Sheet1!N$1+(Sheet1!$A$1-1)*10,FALSE)="---","---", (ROUND(VLOOKUP($A1304,Sheet1!$B$3:$AH$1266,Sheet1!N$1+(Sheet1!$A$1-1)*10,FALSE),IF(VLOOKUP($A1304,Sheet1!$B$3:$AH$1266,Sheet1!N$1+(Sheet1!$A$1-1)*10,FALSE)&gt;99999,-3,IF(VLOOKUP($A1304,Sheet1!$B$3:$AH$1266,Sheet1!N$1+(Sheet1!$A$1-1)*10,FALSE)&gt;9999,-2,IF(VLOOKUP($A1304,Sheet1!$B$3:$AH$1266,Sheet1!N$1+(Sheet1!$A$1-1)*10,FALSE)&gt;999,-1,0)))))))</f>
        <v>---</v>
      </c>
    </row>
    <row r="1305" spans="1:30" ht="25.5" customHeight="1" x14ac:dyDescent="0.25">
      <c r="A1305" s="303" t="s">
        <v>1933</v>
      </c>
      <c r="B1305" s="330" t="s">
        <v>1934</v>
      </c>
      <c r="C1305" s="303">
        <v>423654</v>
      </c>
      <c r="D1305" s="303">
        <v>790453</v>
      </c>
      <c r="E1305" s="307" t="s">
        <v>3046</v>
      </c>
      <c r="F1305" s="342" t="s">
        <v>4550</v>
      </c>
      <c r="G1305" s="318" t="s">
        <v>286</v>
      </c>
      <c r="H1305" s="430">
        <v>11</v>
      </c>
      <c r="I1305" s="112">
        <v>24789</v>
      </c>
      <c r="J1305" s="113">
        <v>6.73</v>
      </c>
      <c r="K1305" s="127" t="s">
        <v>20</v>
      </c>
      <c r="L1305" s="115">
        <v>331</v>
      </c>
      <c r="M1305" s="116">
        <v>30.1</v>
      </c>
      <c r="N1305" s="114" t="s">
        <v>4405</v>
      </c>
      <c r="O1305" s="68" t="str">
        <f t="shared" si="44"/>
        <v>&gt;50</v>
      </c>
      <c r="P1305" s="68">
        <f>IF(O1305&lt;&gt;"",VLOOKUP($A1305,Sheet4!$A$2:$O$1309,14,FALSE)*100,"")</f>
        <v>8.7311663271629101</v>
      </c>
      <c r="Q1305" s="68">
        <f>IF(P1305&lt;&gt;"",VLOOKUP($A1305,Sheet4!$A$2:$O$1309,15,FALSE)*100,"")</f>
        <v>59.134366516594881</v>
      </c>
      <c r="R1305" s="74" t="str">
        <f t="shared" si="45"/>
        <v>&lt;2</v>
      </c>
      <c r="S1305" s="356" t="s">
        <v>4367</v>
      </c>
      <c r="T1305" s="356" t="str">
        <f>IF(ISNA(VLOOKUP(A1305,Sheet1!B$3:C$1266,2,FALSE)=TRUE),"NC",VLOOKUP(A1305,Sheet1!B$3:C$1266,2,FALSE))</f>
        <v>Rural</v>
      </c>
      <c r="U1305" s="392">
        <f>IF(ISNA(VLOOKUP($A1305,Sheet1!$B$3:$AH$1266,Sheet1!E$1+(Sheet1!$A$1-1)*10,FALSE))=TRUE,"---",IF(VLOOKUP($A1305,Sheet1!$B$3:$AH$1266,Sheet1!E$1+(Sheet1!$A$1-1)*10,FALSE)="---","---", (ROUND(VLOOKUP($A1305,Sheet1!$B$3:$AH$1266,Sheet1!E$1+(Sheet1!$A$1-1)*10,FALSE),IF(VLOOKUP($A1305,Sheet1!$B$3:$AH$1266,Sheet1!E$1+(Sheet1!$A$1-1)*10,FALSE)&gt;99999,-3,IF(VLOOKUP($A1305,Sheet1!$B$3:$AH$1266,Sheet1!E$1+(Sheet1!$A$1-1)*10,FALSE)&gt;9999,-2,IF(VLOOKUP($A1305,Sheet1!$B$3:$AH$1266,Sheet1!E$1+(Sheet1!$A$1-1)*10,FALSE)&gt;999,-1,0)))))))</f>
        <v>223</v>
      </c>
      <c r="V1305" s="392">
        <f>IF(ISNA(VLOOKUP($A1305,Sheet1!$B$3:$AH$1266,Sheet1!F$1+(Sheet1!$A$1-1)*10,FALSE))=TRUE,"---",IF(VLOOKUP($A1305,Sheet1!$B$3:$AH$1266,Sheet1!F$1+(Sheet1!$A$1-1)*10,FALSE)="---","---", (ROUND(VLOOKUP($A1305,Sheet1!$B$3:$AH$1266,Sheet1!F$1+(Sheet1!$A$1-1)*10,FALSE),IF(VLOOKUP($A1305,Sheet1!$B$3:$AH$1266,Sheet1!F$1+(Sheet1!$A$1-1)*10,FALSE)&gt;99999,-3,IF(VLOOKUP($A1305,Sheet1!$B$3:$AH$1266,Sheet1!F$1+(Sheet1!$A$1-1)*10,FALSE)&gt;9999,-2,IF(VLOOKUP($A1305,Sheet1!$B$3:$AH$1266,Sheet1!F$1+(Sheet1!$A$1-1)*10,FALSE)&gt;999,-1,0)))))))</f>
        <v>269</v>
      </c>
      <c r="W1305" s="392">
        <f>IF(ISNA(VLOOKUP($A1305,Sheet1!$B$3:$AH$1266,Sheet1!G$1+(Sheet1!$A$1-1)*10,FALSE))=TRUE,"---",IF(VLOOKUP($A1305,Sheet1!$B$3:$AH$1266,Sheet1!G$1+(Sheet1!$A$1-1)*10,FALSE)="---","---", (ROUND(VLOOKUP($A1305,Sheet1!$B$3:$AH$1266,Sheet1!G$1+(Sheet1!$A$1-1)*10,FALSE),IF(VLOOKUP($A1305,Sheet1!$B$3:$AH$1266,Sheet1!G$1+(Sheet1!$A$1-1)*10,FALSE)&gt;99999,-3,IF(VLOOKUP($A1305,Sheet1!$B$3:$AH$1266,Sheet1!G$1+(Sheet1!$A$1-1)*10,FALSE)&gt;9999,-2,IF(VLOOKUP($A1305,Sheet1!$B$3:$AH$1266,Sheet1!G$1+(Sheet1!$A$1-1)*10,FALSE)&gt;999,-1,0)))))))</f>
        <v>334</v>
      </c>
      <c r="X1305" s="392">
        <f>IF(ISNA(VLOOKUP($A1305,Sheet1!$B$3:$AH$1266,Sheet1!H$1+(Sheet1!$A$1-1)*10,FALSE))=TRUE,"---",IF(VLOOKUP($A1305,Sheet1!$B$3:$AH$1266,Sheet1!H$1+(Sheet1!$A$1-1)*10,FALSE)="---","---", (ROUND(VLOOKUP($A1305,Sheet1!$B$3:$AH$1266,Sheet1!H$1+(Sheet1!$A$1-1)*10,FALSE),IF(VLOOKUP($A1305,Sheet1!$B$3:$AH$1266,Sheet1!H$1+(Sheet1!$A$1-1)*10,FALSE)&gt;99999,-3,IF(VLOOKUP($A1305,Sheet1!$B$3:$AH$1266,Sheet1!H$1+(Sheet1!$A$1-1)*10,FALSE)&gt;9999,-2,IF(VLOOKUP($A1305,Sheet1!$B$3:$AH$1266,Sheet1!H$1+(Sheet1!$A$1-1)*10,FALSE)&gt;999,-1,0)))))))</f>
        <v>514</v>
      </c>
      <c r="Y1305" s="392">
        <f>IF(ISNA(VLOOKUP($A1305,Sheet1!$B$3:$AH$1266,Sheet1!I$1+(Sheet1!$A$1-1)*10,FALSE))=TRUE,"---",IF(VLOOKUP($A1305,Sheet1!$B$3:$AH$1266,Sheet1!I$1+(Sheet1!$A$1-1)*10,FALSE)="---","---", (ROUND(VLOOKUP($A1305,Sheet1!$B$3:$AH$1266,Sheet1!I$1+(Sheet1!$A$1-1)*10,FALSE),IF(VLOOKUP($A1305,Sheet1!$B$3:$AH$1266,Sheet1!I$1+(Sheet1!$A$1-1)*10,FALSE)&gt;99999,-3,IF(VLOOKUP($A1305,Sheet1!$B$3:$AH$1266,Sheet1!I$1+(Sheet1!$A$1-1)*10,FALSE)&gt;9999,-2,IF(VLOOKUP($A1305,Sheet1!$B$3:$AH$1266,Sheet1!I$1+(Sheet1!$A$1-1)*10,FALSE)&gt;999,-1,0)))))))</f>
        <v>644</v>
      </c>
      <c r="Z1305" s="392">
        <f>IF(ISNA(VLOOKUP($A1305,Sheet1!$B$3:$AH$1266,Sheet1!J$1+(Sheet1!$A$1-1)*10,FALSE))=TRUE,"---",IF(VLOOKUP($A1305,Sheet1!$B$3:$AH$1266,Sheet1!J$1+(Sheet1!$A$1-1)*10,FALSE)="---","---", (ROUND(VLOOKUP($A1305,Sheet1!$B$3:$AH$1266,Sheet1!J$1+(Sheet1!$A$1-1)*10,FALSE),IF(VLOOKUP($A1305,Sheet1!$B$3:$AH$1266,Sheet1!J$1+(Sheet1!$A$1-1)*10,FALSE)&gt;99999,-3,IF(VLOOKUP($A1305,Sheet1!$B$3:$AH$1266,Sheet1!J$1+(Sheet1!$A$1-1)*10,FALSE)&gt;9999,-2,IF(VLOOKUP($A1305,Sheet1!$B$3:$AH$1266,Sheet1!J$1+(Sheet1!$A$1-1)*10,FALSE)&gt;999,-1,0)))))))</f>
        <v>815</v>
      </c>
      <c r="AA1305" s="392">
        <f>IF(ISNA(VLOOKUP($A1305,Sheet1!$B$3:$AH$1266,Sheet1!K$1+(Sheet1!$A$1-1)*10,FALSE))=TRUE,"---",IF(VLOOKUP($A1305,Sheet1!$B$3:$AH$1266,Sheet1!K$1+(Sheet1!$A$1-1)*10,FALSE)="---","---", (ROUND(VLOOKUP($A1305,Sheet1!$B$3:$AH$1266,Sheet1!K$1+(Sheet1!$A$1-1)*10,FALSE),IF(VLOOKUP($A1305,Sheet1!$B$3:$AH$1266,Sheet1!K$1+(Sheet1!$A$1-1)*10,FALSE)&gt;99999,-3,IF(VLOOKUP($A1305,Sheet1!$B$3:$AH$1266,Sheet1!K$1+(Sheet1!$A$1-1)*10,FALSE)&gt;9999,-2,IF(VLOOKUP($A1305,Sheet1!$B$3:$AH$1266,Sheet1!K$1+(Sheet1!$A$1-1)*10,FALSE)&gt;999,-1,0)))))))</f>
        <v>957</v>
      </c>
      <c r="AB1305" s="392">
        <f>IF(ISNA(VLOOKUP($A1305,Sheet1!$B$3:$AH$1266,Sheet1!L$1+(Sheet1!$A$1-1)*10,FALSE))=TRUE,"---",IF(VLOOKUP($A1305,Sheet1!$B$3:$AH$1266,Sheet1!L$1+(Sheet1!$A$1-1)*10,FALSE)="---","---", (ROUND(VLOOKUP($A1305,Sheet1!$B$3:$AH$1266,Sheet1!L$1+(Sheet1!$A$1-1)*10,FALSE),IF(VLOOKUP($A1305,Sheet1!$B$3:$AH$1266,Sheet1!L$1+(Sheet1!$A$1-1)*10,FALSE)&gt;99999,-3,IF(VLOOKUP($A1305,Sheet1!$B$3:$AH$1266,Sheet1!L$1+(Sheet1!$A$1-1)*10,FALSE)&gt;9999,-2,IF(VLOOKUP($A1305,Sheet1!$B$3:$AH$1266,Sheet1!L$1+(Sheet1!$A$1-1)*10,FALSE)&gt;999,-1,0)))))))</f>
        <v>1090</v>
      </c>
      <c r="AC1305" s="392">
        <f>IF(ISNA(VLOOKUP($A1305,Sheet1!$B$3:$AH$1266,Sheet1!M$1+(Sheet1!$A$1-1)*10,FALSE))=TRUE,"---",IF(VLOOKUP($A1305,Sheet1!$B$3:$AH$1266,Sheet1!M$1+(Sheet1!$A$1-1)*10,FALSE)="---","---", (ROUND(VLOOKUP($A1305,Sheet1!$B$3:$AH$1266,Sheet1!M$1+(Sheet1!$A$1-1)*10,FALSE),IF(VLOOKUP($A1305,Sheet1!$B$3:$AH$1266,Sheet1!M$1+(Sheet1!$A$1-1)*10,FALSE)&gt;99999,-3,IF(VLOOKUP($A1305,Sheet1!$B$3:$AH$1266,Sheet1!M$1+(Sheet1!$A$1-1)*10,FALSE)&gt;9999,-2,IF(VLOOKUP($A1305,Sheet1!$B$3:$AH$1266,Sheet1!M$1+(Sheet1!$A$1-1)*10,FALSE)&gt;999,-1,0)))))))</f>
        <v>1240</v>
      </c>
      <c r="AD1305" s="392">
        <f>IF(ISNA(VLOOKUP($A1305,Sheet1!$B$3:$AH$1266,Sheet1!N$1+(Sheet1!$A$1-1)*10,FALSE))=TRUE,"---",IF(VLOOKUP($A1305,Sheet1!$B$3:$AH$1266,Sheet1!N$1+(Sheet1!$A$1-1)*10,FALSE)="---","---", (ROUND(VLOOKUP($A1305,Sheet1!$B$3:$AH$1266,Sheet1!N$1+(Sheet1!$A$1-1)*10,FALSE),IF(VLOOKUP($A1305,Sheet1!$B$3:$AH$1266,Sheet1!N$1+(Sheet1!$A$1-1)*10,FALSE)&gt;99999,-3,IF(VLOOKUP($A1305,Sheet1!$B$3:$AH$1266,Sheet1!N$1+(Sheet1!$A$1-1)*10,FALSE)&gt;9999,-2,IF(VLOOKUP($A1305,Sheet1!$B$3:$AH$1266,Sheet1!N$1+(Sheet1!$A$1-1)*10,FALSE)&gt;999,-1,0)))))))</f>
        <v>1440</v>
      </c>
    </row>
    <row r="1306" spans="1:30" ht="25.5" customHeight="1" x14ac:dyDescent="0.25">
      <c r="A1306" s="303"/>
      <c r="B1306" s="331"/>
      <c r="C1306" s="303"/>
      <c r="D1306" s="303"/>
      <c r="E1306" s="307" t="e">
        <v>#N/A</v>
      </c>
      <c r="F1306" s="331"/>
      <c r="G1306" s="319"/>
      <c r="H1306" s="430"/>
      <c r="I1306" s="112">
        <v>24149</v>
      </c>
      <c r="J1306" s="113">
        <v>7.68</v>
      </c>
      <c r="K1306" s="127" t="s">
        <v>28</v>
      </c>
      <c r="L1306" s="156" t="s">
        <v>4405</v>
      </c>
      <c r="M1306" s="157" t="s">
        <v>4405</v>
      </c>
      <c r="N1306" s="127" t="s">
        <v>75</v>
      </c>
      <c r="O1306" s="68" t="s">
        <v>4405</v>
      </c>
      <c r="P1306" s="68" t="s">
        <v>4405</v>
      </c>
      <c r="Q1306" s="68" t="s">
        <v>4405</v>
      </c>
      <c r="R1306" s="74" t="s">
        <v>4405</v>
      </c>
      <c r="S1306" s="356" t="e">
        <v>#N/A</v>
      </c>
      <c r="T1306" s="356" t="str">
        <f>IF(ISNA(VLOOKUP(A1306,Sheet1!B$3:C$1266,2,FALSE)=TRUE),"ND",VLOOKUP(A1306,Sheet1!B$3:C$1266,2,FALSE))</f>
        <v>ND</v>
      </c>
      <c r="U1306" s="392" t="str">
        <f>IF(ISNA(VLOOKUP($A1306,Sheet1!$B$3:$AH$1266,Sheet1!E$1+(Sheet1!$A$1-1)*10,FALSE))=TRUE,"---",IF(VLOOKUP($A1306,Sheet1!$B$3:$AH$1266,Sheet1!E$1+(Sheet1!$A$1-1)*10,FALSE)="---","---", (ROUND(VLOOKUP($A1306,Sheet1!$B$3:$AH$1266,Sheet1!E$1+(Sheet1!$A$1-1)*10,FALSE),IF(VLOOKUP($A1306,Sheet1!$B$3:$AH$1266,Sheet1!E$1+(Sheet1!$A$1-1)*10,FALSE)&gt;99999,-3,IF(VLOOKUP($A1306,Sheet1!$B$3:$AH$1266,Sheet1!E$1+(Sheet1!$A$1-1)*10,FALSE)&gt;9999,-2,IF(VLOOKUP($A1306,Sheet1!$B$3:$AH$1266,Sheet1!E$1+(Sheet1!$A$1-1)*10,FALSE)&gt;999,-1,0)))))))</f>
        <v>---</v>
      </c>
      <c r="V1306" s="392" t="str">
        <f>IF(ISNA(VLOOKUP($A1306,Sheet1!$B$3:$AH$1266,Sheet1!F$1+(Sheet1!$A$1-1)*10,FALSE))=TRUE,"---",IF(VLOOKUP($A1306,Sheet1!$B$3:$AH$1266,Sheet1!F$1+(Sheet1!$A$1-1)*10,FALSE)="---","---", (ROUND(VLOOKUP($A1306,Sheet1!$B$3:$AH$1266,Sheet1!F$1+(Sheet1!$A$1-1)*10,FALSE),IF(VLOOKUP($A1306,Sheet1!$B$3:$AH$1266,Sheet1!F$1+(Sheet1!$A$1-1)*10,FALSE)&gt;99999,-3,IF(VLOOKUP($A1306,Sheet1!$B$3:$AH$1266,Sheet1!F$1+(Sheet1!$A$1-1)*10,FALSE)&gt;9999,-2,IF(VLOOKUP($A1306,Sheet1!$B$3:$AH$1266,Sheet1!F$1+(Sheet1!$A$1-1)*10,FALSE)&gt;999,-1,0)))))))</f>
        <v>---</v>
      </c>
      <c r="W1306" s="392" t="str">
        <f>IF(ISNA(VLOOKUP($A1306,Sheet1!$B$3:$AH$1266,Sheet1!G$1+(Sheet1!$A$1-1)*10,FALSE))=TRUE,"---",IF(VLOOKUP($A1306,Sheet1!$B$3:$AH$1266,Sheet1!G$1+(Sheet1!$A$1-1)*10,FALSE)="---","---", (ROUND(VLOOKUP($A1306,Sheet1!$B$3:$AH$1266,Sheet1!G$1+(Sheet1!$A$1-1)*10,FALSE),IF(VLOOKUP($A1306,Sheet1!$B$3:$AH$1266,Sheet1!G$1+(Sheet1!$A$1-1)*10,FALSE)&gt;99999,-3,IF(VLOOKUP($A1306,Sheet1!$B$3:$AH$1266,Sheet1!G$1+(Sheet1!$A$1-1)*10,FALSE)&gt;9999,-2,IF(VLOOKUP($A1306,Sheet1!$B$3:$AH$1266,Sheet1!G$1+(Sheet1!$A$1-1)*10,FALSE)&gt;999,-1,0)))))))</f>
        <v>---</v>
      </c>
      <c r="X1306" s="392" t="str">
        <f>IF(ISNA(VLOOKUP($A1306,Sheet1!$B$3:$AH$1266,Sheet1!H$1+(Sheet1!$A$1-1)*10,FALSE))=TRUE,"---",IF(VLOOKUP($A1306,Sheet1!$B$3:$AH$1266,Sheet1!H$1+(Sheet1!$A$1-1)*10,FALSE)="---","---", (ROUND(VLOOKUP($A1306,Sheet1!$B$3:$AH$1266,Sheet1!H$1+(Sheet1!$A$1-1)*10,FALSE),IF(VLOOKUP($A1306,Sheet1!$B$3:$AH$1266,Sheet1!H$1+(Sheet1!$A$1-1)*10,FALSE)&gt;99999,-3,IF(VLOOKUP($A1306,Sheet1!$B$3:$AH$1266,Sheet1!H$1+(Sheet1!$A$1-1)*10,FALSE)&gt;9999,-2,IF(VLOOKUP($A1306,Sheet1!$B$3:$AH$1266,Sheet1!H$1+(Sheet1!$A$1-1)*10,FALSE)&gt;999,-1,0)))))))</f>
        <v>---</v>
      </c>
      <c r="Y1306" s="392" t="str">
        <f>IF(ISNA(VLOOKUP($A1306,Sheet1!$B$3:$AH$1266,Sheet1!I$1+(Sheet1!$A$1-1)*10,FALSE))=TRUE,"---",IF(VLOOKUP($A1306,Sheet1!$B$3:$AH$1266,Sheet1!I$1+(Sheet1!$A$1-1)*10,FALSE)="---","---", (ROUND(VLOOKUP($A1306,Sheet1!$B$3:$AH$1266,Sheet1!I$1+(Sheet1!$A$1-1)*10,FALSE),IF(VLOOKUP($A1306,Sheet1!$B$3:$AH$1266,Sheet1!I$1+(Sheet1!$A$1-1)*10,FALSE)&gt;99999,-3,IF(VLOOKUP($A1306,Sheet1!$B$3:$AH$1266,Sheet1!I$1+(Sheet1!$A$1-1)*10,FALSE)&gt;9999,-2,IF(VLOOKUP($A1306,Sheet1!$B$3:$AH$1266,Sheet1!I$1+(Sheet1!$A$1-1)*10,FALSE)&gt;999,-1,0)))))))</f>
        <v>---</v>
      </c>
      <c r="Z1306" s="392" t="str">
        <f>IF(ISNA(VLOOKUP($A1306,Sheet1!$B$3:$AH$1266,Sheet1!J$1+(Sheet1!$A$1-1)*10,FALSE))=TRUE,"---",IF(VLOOKUP($A1306,Sheet1!$B$3:$AH$1266,Sheet1!J$1+(Sheet1!$A$1-1)*10,FALSE)="---","---", (ROUND(VLOOKUP($A1306,Sheet1!$B$3:$AH$1266,Sheet1!J$1+(Sheet1!$A$1-1)*10,FALSE),IF(VLOOKUP($A1306,Sheet1!$B$3:$AH$1266,Sheet1!J$1+(Sheet1!$A$1-1)*10,FALSE)&gt;99999,-3,IF(VLOOKUP($A1306,Sheet1!$B$3:$AH$1266,Sheet1!J$1+(Sheet1!$A$1-1)*10,FALSE)&gt;9999,-2,IF(VLOOKUP($A1306,Sheet1!$B$3:$AH$1266,Sheet1!J$1+(Sheet1!$A$1-1)*10,FALSE)&gt;999,-1,0)))))))</f>
        <v>---</v>
      </c>
      <c r="AA1306" s="392" t="str">
        <f>IF(ISNA(VLOOKUP($A1306,Sheet1!$B$3:$AH$1266,Sheet1!K$1+(Sheet1!$A$1-1)*10,FALSE))=TRUE,"---",IF(VLOOKUP($A1306,Sheet1!$B$3:$AH$1266,Sheet1!K$1+(Sheet1!$A$1-1)*10,FALSE)="---","---", (ROUND(VLOOKUP($A1306,Sheet1!$B$3:$AH$1266,Sheet1!K$1+(Sheet1!$A$1-1)*10,FALSE),IF(VLOOKUP($A1306,Sheet1!$B$3:$AH$1266,Sheet1!K$1+(Sheet1!$A$1-1)*10,FALSE)&gt;99999,-3,IF(VLOOKUP($A1306,Sheet1!$B$3:$AH$1266,Sheet1!K$1+(Sheet1!$A$1-1)*10,FALSE)&gt;9999,-2,IF(VLOOKUP($A1306,Sheet1!$B$3:$AH$1266,Sheet1!K$1+(Sheet1!$A$1-1)*10,FALSE)&gt;999,-1,0)))))))</f>
        <v>---</v>
      </c>
      <c r="AB1306" s="392" t="str">
        <f>IF(ISNA(VLOOKUP($A1306,Sheet1!$B$3:$AH$1266,Sheet1!L$1+(Sheet1!$A$1-1)*10,FALSE))=TRUE,"---",IF(VLOOKUP($A1306,Sheet1!$B$3:$AH$1266,Sheet1!L$1+(Sheet1!$A$1-1)*10,FALSE)="---","---", (ROUND(VLOOKUP($A1306,Sheet1!$B$3:$AH$1266,Sheet1!L$1+(Sheet1!$A$1-1)*10,FALSE),IF(VLOOKUP($A1306,Sheet1!$B$3:$AH$1266,Sheet1!L$1+(Sheet1!$A$1-1)*10,FALSE)&gt;99999,-3,IF(VLOOKUP($A1306,Sheet1!$B$3:$AH$1266,Sheet1!L$1+(Sheet1!$A$1-1)*10,FALSE)&gt;9999,-2,IF(VLOOKUP($A1306,Sheet1!$B$3:$AH$1266,Sheet1!L$1+(Sheet1!$A$1-1)*10,FALSE)&gt;999,-1,0)))))))</f>
        <v>---</v>
      </c>
      <c r="AC1306" s="392" t="str">
        <f>IF(ISNA(VLOOKUP($A1306,Sheet1!$B$3:$AH$1266,Sheet1!M$1+(Sheet1!$A$1-1)*10,FALSE))=TRUE,"---",IF(VLOOKUP($A1306,Sheet1!$B$3:$AH$1266,Sheet1!M$1+(Sheet1!$A$1-1)*10,FALSE)="---","---", (ROUND(VLOOKUP($A1306,Sheet1!$B$3:$AH$1266,Sheet1!M$1+(Sheet1!$A$1-1)*10,FALSE),IF(VLOOKUP($A1306,Sheet1!$B$3:$AH$1266,Sheet1!M$1+(Sheet1!$A$1-1)*10,FALSE)&gt;99999,-3,IF(VLOOKUP($A1306,Sheet1!$B$3:$AH$1266,Sheet1!M$1+(Sheet1!$A$1-1)*10,FALSE)&gt;9999,-2,IF(VLOOKUP($A1306,Sheet1!$B$3:$AH$1266,Sheet1!M$1+(Sheet1!$A$1-1)*10,FALSE)&gt;999,-1,0)))))))</f>
        <v>---</v>
      </c>
      <c r="AD1306" s="392" t="str">
        <f>IF(ISNA(VLOOKUP($A1306,Sheet1!$B$3:$AH$1266,Sheet1!N$1+(Sheet1!$A$1-1)*10,FALSE))=TRUE,"---",IF(VLOOKUP($A1306,Sheet1!$B$3:$AH$1266,Sheet1!N$1+(Sheet1!$A$1-1)*10,FALSE)="---","---", (ROUND(VLOOKUP($A1306,Sheet1!$B$3:$AH$1266,Sheet1!N$1+(Sheet1!$A$1-1)*10,FALSE),IF(VLOOKUP($A1306,Sheet1!$B$3:$AH$1266,Sheet1!N$1+(Sheet1!$A$1-1)*10,FALSE)&gt;99999,-3,IF(VLOOKUP($A1306,Sheet1!$B$3:$AH$1266,Sheet1!N$1+(Sheet1!$A$1-1)*10,FALSE)&gt;9999,-2,IF(VLOOKUP($A1306,Sheet1!$B$3:$AH$1266,Sheet1!N$1+(Sheet1!$A$1-1)*10,FALSE)&gt;999,-1,0)))))))</f>
        <v>---</v>
      </c>
    </row>
    <row r="1307" spans="1:30" ht="25.5" customHeight="1" x14ac:dyDescent="0.25">
      <c r="A1307" s="304" t="s">
        <v>1935</v>
      </c>
      <c r="B1307" s="393" t="s">
        <v>1936</v>
      </c>
      <c r="C1307" s="304">
        <v>423746</v>
      </c>
      <c r="D1307" s="304">
        <v>790314</v>
      </c>
      <c r="E1307" s="305" t="s">
        <v>3046</v>
      </c>
      <c r="F1307" s="345" t="s">
        <v>4548</v>
      </c>
      <c r="G1307" s="351" t="s">
        <v>286</v>
      </c>
      <c r="H1307" s="348">
        <v>8.32</v>
      </c>
      <c r="I1307" s="119">
        <v>31102</v>
      </c>
      <c r="J1307" s="124">
        <v>5.17</v>
      </c>
      <c r="K1307" s="118" t="s">
        <v>20</v>
      </c>
      <c r="L1307" s="122">
        <v>672</v>
      </c>
      <c r="M1307" s="123">
        <v>80.8</v>
      </c>
      <c r="N1307" s="121" t="s">
        <v>4405</v>
      </c>
      <c r="O1307" s="71">
        <f t="shared" si="44"/>
        <v>9.2949723297026488</v>
      </c>
      <c r="P1307" s="71">
        <f>IF(O1307&lt;&gt;"",VLOOKUP($A1307,Sheet4!$A$2:$O$1309,14,FALSE)*100,"")</f>
        <v>0.75844930031184754</v>
      </c>
      <c r="Q1307" s="71">
        <f>IF(P1307&lt;&gt;"",VLOOKUP($A1307,Sheet4!$A$2:$O$1309,15,FALSE)*100,"")</f>
        <v>7.1860648709040404</v>
      </c>
      <c r="R1307" s="73">
        <f t="shared" si="45"/>
        <v>10</v>
      </c>
      <c r="S1307" s="357" t="s">
        <v>4367</v>
      </c>
      <c r="T1307" s="357" t="str">
        <f>IF(ISNA(VLOOKUP(A1307,Sheet1!B$3:C$1266,2,FALSE)=TRUE),"NC",VLOOKUP(A1307,Sheet1!B$3:C$1266,2,FALSE))</f>
        <v>Rural10</v>
      </c>
      <c r="U1307" s="385">
        <f>IF(ISNA(VLOOKUP($A1307,Sheet1!$B$3:$AH$1266,Sheet1!E$1+(Sheet1!$A$1-1)*10,FALSE))=TRUE,"---",IF(VLOOKUP($A1307,Sheet1!$B$3:$AH$1266,Sheet1!E$1+(Sheet1!$A$1-1)*10,FALSE)="---","---", (ROUND(VLOOKUP($A1307,Sheet1!$B$3:$AH$1266,Sheet1!E$1+(Sheet1!$A$1-1)*10,FALSE),IF(VLOOKUP($A1307,Sheet1!$B$3:$AH$1266,Sheet1!E$1+(Sheet1!$A$1-1)*10,FALSE)&gt;99999,-3,IF(VLOOKUP($A1307,Sheet1!$B$3:$AH$1266,Sheet1!E$1+(Sheet1!$A$1-1)*10,FALSE)&gt;9999,-2,IF(VLOOKUP($A1307,Sheet1!$B$3:$AH$1266,Sheet1!E$1+(Sheet1!$A$1-1)*10,FALSE)&gt;999,-1,0)))))))</f>
        <v>228</v>
      </c>
      <c r="V1307" s="385">
        <f>IF(ISNA(VLOOKUP($A1307,Sheet1!$B$3:$AH$1266,Sheet1!F$1+(Sheet1!$A$1-1)*10,FALSE))=TRUE,"---",IF(VLOOKUP($A1307,Sheet1!$B$3:$AH$1266,Sheet1!F$1+(Sheet1!$A$1-1)*10,FALSE)="---","---", (ROUND(VLOOKUP($A1307,Sheet1!$B$3:$AH$1266,Sheet1!F$1+(Sheet1!$A$1-1)*10,FALSE),IF(VLOOKUP($A1307,Sheet1!$B$3:$AH$1266,Sheet1!F$1+(Sheet1!$A$1-1)*10,FALSE)&gt;99999,-3,IF(VLOOKUP($A1307,Sheet1!$B$3:$AH$1266,Sheet1!F$1+(Sheet1!$A$1-1)*10,FALSE)&gt;9999,-2,IF(VLOOKUP($A1307,Sheet1!$B$3:$AH$1266,Sheet1!F$1+(Sheet1!$A$1-1)*10,FALSE)&gt;999,-1,0)))))))</f>
        <v>281</v>
      </c>
      <c r="W1307" s="385">
        <f>IF(ISNA(VLOOKUP($A1307,Sheet1!$B$3:$AH$1266,Sheet1!G$1+(Sheet1!$A$1-1)*10,FALSE))=TRUE,"---",IF(VLOOKUP($A1307,Sheet1!$B$3:$AH$1266,Sheet1!G$1+(Sheet1!$A$1-1)*10,FALSE)="---","---", (ROUND(VLOOKUP($A1307,Sheet1!$B$3:$AH$1266,Sheet1!G$1+(Sheet1!$A$1-1)*10,FALSE),IF(VLOOKUP($A1307,Sheet1!$B$3:$AH$1266,Sheet1!G$1+(Sheet1!$A$1-1)*10,FALSE)&gt;99999,-3,IF(VLOOKUP($A1307,Sheet1!$B$3:$AH$1266,Sheet1!G$1+(Sheet1!$A$1-1)*10,FALSE)&gt;9999,-2,IF(VLOOKUP($A1307,Sheet1!$B$3:$AH$1266,Sheet1!G$1+(Sheet1!$A$1-1)*10,FALSE)&gt;999,-1,0)))))))</f>
        <v>348</v>
      </c>
      <c r="X1307" s="385">
        <f>IF(ISNA(VLOOKUP($A1307,Sheet1!$B$3:$AH$1266,Sheet1!H$1+(Sheet1!$A$1-1)*10,FALSE))=TRUE,"---",IF(VLOOKUP($A1307,Sheet1!$B$3:$AH$1266,Sheet1!H$1+(Sheet1!$A$1-1)*10,FALSE)="---","---", (ROUND(VLOOKUP($A1307,Sheet1!$B$3:$AH$1266,Sheet1!H$1+(Sheet1!$A$1-1)*10,FALSE),IF(VLOOKUP($A1307,Sheet1!$B$3:$AH$1266,Sheet1!H$1+(Sheet1!$A$1-1)*10,FALSE)&gt;99999,-3,IF(VLOOKUP($A1307,Sheet1!$B$3:$AH$1266,Sheet1!H$1+(Sheet1!$A$1-1)*10,FALSE)&gt;9999,-2,IF(VLOOKUP($A1307,Sheet1!$B$3:$AH$1266,Sheet1!H$1+(Sheet1!$A$1-1)*10,FALSE)&gt;999,-1,0)))))))</f>
        <v>527</v>
      </c>
      <c r="Y1307" s="385">
        <f>IF(ISNA(VLOOKUP($A1307,Sheet1!$B$3:$AH$1266,Sheet1!I$1+(Sheet1!$A$1-1)*10,FALSE))=TRUE,"---",IF(VLOOKUP($A1307,Sheet1!$B$3:$AH$1266,Sheet1!I$1+(Sheet1!$A$1-1)*10,FALSE)="---","---", (ROUND(VLOOKUP($A1307,Sheet1!$B$3:$AH$1266,Sheet1!I$1+(Sheet1!$A$1-1)*10,FALSE),IF(VLOOKUP($A1307,Sheet1!$B$3:$AH$1266,Sheet1!I$1+(Sheet1!$A$1-1)*10,FALSE)&gt;99999,-3,IF(VLOOKUP($A1307,Sheet1!$B$3:$AH$1266,Sheet1!I$1+(Sheet1!$A$1-1)*10,FALSE)&gt;9999,-2,IF(VLOOKUP($A1307,Sheet1!$B$3:$AH$1266,Sheet1!I$1+(Sheet1!$A$1-1)*10,FALSE)&gt;999,-1,0)))))))</f>
        <v>654</v>
      </c>
      <c r="Z1307" s="385">
        <f>IF(ISNA(VLOOKUP($A1307,Sheet1!$B$3:$AH$1266,Sheet1!J$1+(Sheet1!$A$1-1)*10,FALSE))=TRUE,"---",IF(VLOOKUP($A1307,Sheet1!$B$3:$AH$1266,Sheet1!J$1+(Sheet1!$A$1-1)*10,FALSE)="---","---", (ROUND(VLOOKUP($A1307,Sheet1!$B$3:$AH$1266,Sheet1!J$1+(Sheet1!$A$1-1)*10,FALSE),IF(VLOOKUP($A1307,Sheet1!$B$3:$AH$1266,Sheet1!J$1+(Sheet1!$A$1-1)*10,FALSE)&gt;99999,-3,IF(VLOOKUP($A1307,Sheet1!$B$3:$AH$1266,Sheet1!J$1+(Sheet1!$A$1-1)*10,FALSE)&gt;9999,-2,IF(VLOOKUP($A1307,Sheet1!$B$3:$AH$1266,Sheet1!J$1+(Sheet1!$A$1-1)*10,FALSE)&gt;999,-1,0)))))))</f>
        <v>824</v>
      </c>
      <c r="AA1307" s="385">
        <f>IF(ISNA(VLOOKUP($A1307,Sheet1!$B$3:$AH$1266,Sheet1!K$1+(Sheet1!$A$1-1)*10,FALSE))=TRUE,"---",IF(VLOOKUP($A1307,Sheet1!$B$3:$AH$1266,Sheet1!K$1+(Sheet1!$A$1-1)*10,FALSE)="---","---", (ROUND(VLOOKUP($A1307,Sheet1!$B$3:$AH$1266,Sheet1!K$1+(Sheet1!$A$1-1)*10,FALSE),IF(VLOOKUP($A1307,Sheet1!$B$3:$AH$1266,Sheet1!K$1+(Sheet1!$A$1-1)*10,FALSE)&gt;99999,-3,IF(VLOOKUP($A1307,Sheet1!$B$3:$AH$1266,Sheet1!K$1+(Sheet1!$A$1-1)*10,FALSE)&gt;9999,-2,IF(VLOOKUP($A1307,Sheet1!$B$3:$AH$1266,Sheet1!K$1+(Sheet1!$A$1-1)*10,FALSE)&gt;999,-1,0)))))))</f>
        <v>960</v>
      </c>
      <c r="AB1307" s="385">
        <f>IF(ISNA(VLOOKUP($A1307,Sheet1!$B$3:$AH$1266,Sheet1!L$1+(Sheet1!$A$1-1)*10,FALSE))=TRUE,"---",IF(VLOOKUP($A1307,Sheet1!$B$3:$AH$1266,Sheet1!L$1+(Sheet1!$A$1-1)*10,FALSE)="---","---", (ROUND(VLOOKUP($A1307,Sheet1!$B$3:$AH$1266,Sheet1!L$1+(Sheet1!$A$1-1)*10,FALSE),IF(VLOOKUP($A1307,Sheet1!$B$3:$AH$1266,Sheet1!L$1+(Sheet1!$A$1-1)*10,FALSE)&gt;99999,-3,IF(VLOOKUP($A1307,Sheet1!$B$3:$AH$1266,Sheet1!L$1+(Sheet1!$A$1-1)*10,FALSE)&gt;9999,-2,IF(VLOOKUP($A1307,Sheet1!$B$3:$AH$1266,Sheet1!L$1+(Sheet1!$A$1-1)*10,FALSE)&gt;999,-1,0)))))))</f>
        <v>1100</v>
      </c>
      <c r="AC1307" s="385">
        <f>IF(ISNA(VLOOKUP($A1307,Sheet1!$B$3:$AH$1266,Sheet1!M$1+(Sheet1!$A$1-1)*10,FALSE))=TRUE,"---",IF(VLOOKUP($A1307,Sheet1!$B$3:$AH$1266,Sheet1!M$1+(Sheet1!$A$1-1)*10,FALSE)="---","---", (ROUND(VLOOKUP($A1307,Sheet1!$B$3:$AH$1266,Sheet1!M$1+(Sheet1!$A$1-1)*10,FALSE),IF(VLOOKUP($A1307,Sheet1!$B$3:$AH$1266,Sheet1!M$1+(Sheet1!$A$1-1)*10,FALSE)&gt;99999,-3,IF(VLOOKUP($A1307,Sheet1!$B$3:$AH$1266,Sheet1!M$1+(Sheet1!$A$1-1)*10,FALSE)&gt;9999,-2,IF(VLOOKUP($A1307,Sheet1!$B$3:$AH$1266,Sheet1!M$1+(Sheet1!$A$1-1)*10,FALSE)&gt;999,-1,0)))))))</f>
        <v>1240</v>
      </c>
      <c r="AD1307" s="385">
        <f>IF(ISNA(VLOOKUP($A1307,Sheet1!$B$3:$AH$1266,Sheet1!N$1+(Sheet1!$A$1-1)*10,FALSE))=TRUE,"---",IF(VLOOKUP($A1307,Sheet1!$B$3:$AH$1266,Sheet1!N$1+(Sheet1!$A$1-1)*10,FALSE)="---","---", (ROUND(VLOOKUP($A1307,Sheet1!$B$3:$AH$1266,Sheet1!N$1+(Sheet1!$A$1-1)*10,FALSE),IF(VLOOKUP($A1307,Sheet1!$B$3:$AH$1266,Sheet1!N$1+(Sheet1!$A$1-1)*10,FALSE)&gt;99999,-3,IF(VLOOKUP($A1307,Sheet1!$B$3:$AH$1266,Sheet1!N$1+(Sheet1!$A$1-1)*10,FALSE)&gt;9999,-2,IF(VLOOKUP($A1307,Sheet1!$B$3:$AH$1266,Sheet1!N$1+(Sheet1!$A$1-1)*10,FALSE)&gt;999,-1,0)))))))</f>
        <v>1450</v>
      </c>
    </row>
    <row r="1308" spans="1:30" ht="25.5" customHeight="1" x14ac:dyDescent="0.25">
      <c r="A1308" s="304"/>
      <c r="B1308" s="346"/>
      <c r="C1308" s="304"/>
      <c r="D1308" s="304"/>
      <c r="E1308" s="305" t="e">
        <v>#N/A</v>
      </c>
      <c r="F1308" s="346"/>
      <c r="G1308" s="352"/>
      <c r="H1308" s="348"/>
      <c r="I1308" s="119">
        <v>29112</v>
      </c>
      <c r="J1308" s="124">
        <v>5.91</v>
      </c>
      <c r="K1308" s="118" t="s">
        <v>28</v>
      </c>
      <c r="L1308" s="122">
        <v>600</v>
      </c>
      <c r="M1308" s="123">
        <v>72.099999999999994</v>
      </c>
      <c r="N1308" s="118" t="s">
        <v>21</v>
      </c>
      <c r="O1308" s="71" t="s">
        <v>4405</v>
      </c>
      <c r="P1308" s="71" t="s">
        <v>4405</v>
      </c>
      <c r="Q1308" s="71" t="s">
        <v>4405</v>
      </c>
      <c r="R1308" s="73" t="s">
        <v>4405</v>
      </c>
      <c r="S1308" s="357" t="e">
        <v>#N/A</v>
      </c>
      <c r="T1308" s="357" t="str">
        <f>IF(ISNA(VLOOKUP(A1308,Sheet1!B$3:C$1266,2,FALSE)=TRUE),"ND",VLOOKUP(A1308,Sheet1!B$3:C$1266,2,FALSE))</f>
        <v>ND</v>
      </c>
      <c r="U1308" s="385" t="str">
        <f>IF(ISNA(VLOOKUP($A1308,Sheet1!$B$3:$AH$1266,Sheet1!E$1+(Sheet1!$A$1-1)*10,FALSE))=TRUE,"---",IF(VLOOKUP($A1308,Sheet1!$B$3:$AH$1266,Sheet1!E$1+(Sheet1!$A$1-1)*10,FALSE)="---","---", (ROUND(VLOOKUP($A1308,Sheet1!$B$3:$AH$1266,Sheet1!E$1+(Sheet1!$A$1-1)*10,FALSE),IF(VLOOKUP($A1308,Sheet1!$B$3:$AH$1266,Sheet1!E$1+(Sheet1!$A$1-1)*10,FALSE)&gt;99999,-3,IF(VLOOKUP($A1308,Sheet1!$B$3:$AH$1266,Sheet1!E$1+(Sheet1!$A$1-1)*10,FALSE)&gt;9999,-2,IF(VLOOKUP($A1308,Sheet1!$B$3:$AH$1266,Sheet1!E$1+(Sheet1!$A$1-1)*10,FALSE)&gt;999,-1,0)))))))</f>
        <v>---</v>
      </c>
      <c r="V1308" s="385" t="str">
        <f>IF(ISNA(VLOOKUP($A1308,Sheet1!$B$3:$AH$1266,Sheet1!F$1+(Sheet1!$A$1-1)*10,FALSE))=TRUE,"---",IF(VLOOKUP($A1308,Sheet1!$B$3:$AH$1266,Sheet1!F$1+(Sheet1!$A$1-1)*10,FALSE)="---","---", (ROUND(VLOOKUP($A1308,Sheet1!$B$3:$AH$1266,Sheet1!F$1+(Sheet1!$A$1-1)*10,FALSE),IF(VLOOKUP($A1308,Sheet1!$B$3:$AH$1266,Sheet1!F$1+(Sheet1!$A$1-1)*10,FALSE)&gt;99999,-3,IF(VLOOKUP($A1308,Sheet1!$B$3:$AH$1266,Sheet1!F$1+(Sheet1!$A$1-1)*10,FALSE)&gt;9999,-2,IF(VLOOKUP($A1308,Sheet1!$B$3:$AH$1266,Sheet1!F$1+(Sheet1!$A$1-1)*10,FALSE)&gt;999,-1,0)))))))</f>
        <v>---</v>
      </c>
      <c r="W1308" s="385" t="str">
        <f>IF(ISNA(VLOOKUP($A1308,Sheet1!$B$3:$AH$1266,Sheet1!G$1+(Sheet1!$A$1-1)*10,FALSE))=TRUE,"---",IF(VLOOKUP($A1308,Sheet1!$B$3:$AH$1266,Sheet1!G$1+(Sheet1!$A$1-1)*10,FALSE)="---","---", (ROUND(VLOOKUP($A1308,Sheet1!$B$3:$AH$1266,Sheet1!G$1+(Sheet1!$A$1-1)*10,FALSE),IF(VLOOKUP($A1308,Sheet1!$B$3:$AH$1266,Sheet1!G$1+(Sheet1!$A$1-1)*10,FALSE)&gt;99999,-3,IF(VLOOKUP($A1308,Sheet1!$B$3:$AH$1266,Sheet1!G$1+(Sheet1!$A$1-1)*10,FALSE)&gt;9999,-2,IF(VLOOKUP($A1308,Sheet1!$B$3:$AH$1266,Sheet1!G$1+(Sheet1!$A$1-1)*10,FALSE)&gt;999,-1,0)))))))</f>
        <v>---</v>
      </c>
      <c r="X1308" s="385" t="str">
        <f>IF(ISNA(VLOOKUP($A1308,Sheet1!$B$3:$AH$1266,Sheet1!H$1+(Sheet1!$A$1-1)*10,FALSE))=TRUE,"---",IF(VLOOKUP($A1308,Sheet1!$B$3:$AH$1266,Sheet1!H$1+(Sheet1!$A$1-1)*10,FALSE)="---","---", (ROUND(VLOOKUP($A1308,Sheet1!$B$3:$AH$1266,Sheet1!H$1+(Sheet1!$A$1-1)*10,FALSE),IF(VLOOKUP($A1308,Sheet1!$B$3:$AH$1266,Sheet1!H$1+(Sheet1!$A$1-1)*10,FALSE)&gt;99999,-3,IF(VLOOKUP($A1308,Sheet1!$B$3:$AH$1266,Sheet1!H$1+(Sheet1!$A$1-1)*10,FALSE)&gt;9999,-2,IF(VLOOKUP($A1308,Sheet1!$B$3:$AH$1266,Sheet1!H$1+(Sheet1!$A$1-1)*10,FALSE)&gt;999,-1,0)))))))</f>
        <v>---</v>
      </c>
      <c r="Y1308" s="385" t="str">
        <f>IF(ISNA(VLOOKUP($A1308,Sheet1!$B$3:$AH$1266,Sheet1!I$1+(Sheet1!$A$1-1)*10,FALSE))=TRUE,"---",IF(VLOOKUP($A1308,Sheet1!$B$3:$AH$1266,Sheet1!I$1+(Sheet1!$A$1-1)*10,FALSE)="---","---", (ROUND(VLOOKUP($A1308,Sheet1!$B$3:$AH$1266,Sheet1!I$1+(Sheet1!$A$1-1)*10,FALSE),IF(VLOOKUP($A1308,Sheet1!$B$3:$AH$1266,Sheet1!I$1+(Sheet1!$A$1-1)*10,FALSE)&gt;99999,-3,IF(VLOOKUP($A1308,Sheet1!$B$3:$AH$1266,Sheet1!I$1+(Sheet1!$A$1-1)*10,FALSE)&gt;9999,-2,IF(VLOOKUP($A1308,Sheet1!$B$3:$AH$1266,Sheet1!I$1+(Sheet1!$A$1-1)*10,FALSE)&gt;999,-1,0)))))))</f>
        <v>---</v>
      </c>
      <c r="Z1308" s="385" t="str">
        <f>IF(ISNA(VLOOKUP($A1308,Sheet1!$B$3:$AH$1266,Sheet1!J$1+(Sheet1!$A$1-1)*10,FALSE))=TRUE,"---",IF(VLOOKUP($A1308,Sheet1!$B$3:$AH$1266,Sheet1!J$1+(Sheet1!$A$1-1)*10,FALSE)="---","---", (ROUND(VLOOKUP($A1308,Sheet1!$B$3:$AH$1266,Sheet1!J$1+(Sheet1!$A$1-1)*10,FALSE),IF(VLOOKUP($A1308,Sheet1!$B$3:$AH$1266,Sheet1!J$1+(Sheet1!$A$1-1)*10,FALSE)&gt;99999,-3,IF(VLOOKUP($A1308,Sheet1!$B$3:$AH$1266,Sheet1!J$1+(Sheet1!$A$1-1)*10,FALSE)&gt;9999,-2,IF(VLOOKUP($A1308,Sheet1!$B$3:$AH$1266,Sheet1!J$1+(Sheet1!$A$1-1)*10,FALSE)&gt;999,-1,0)))))))</f>
        <v>---</v>
      </c>
      <c r="AA1308" s="385" t="str">
        <f>IF(ISNA(VLOOKUP($A1308,Sheet1!$B$3:$AH$1266,Sheet1!K$1+(Sheet1!$A$1-1)*10,FALSE))=TRUE,"---",IF(VLOOKUP($A1308,Sheet1!$B$3:$AH$1266,Sheet1!K$1+(Sheet1!$A$1-1)*10,FALSE)="---","---", (ROUND(VLOOKUP($A1308,Sheet1!$B$3:$AH$1266,Sheet1!K$1+(Sheet1!$A$1-1)*10,FALSE),IF(VLOOKUP($A1308,Sheet1!$B$3:$AH$1266,Sheet1!K$1+(Sheet1!$A$1-1)*10,FALSE)&gt;99999,-3,IF(VLOOKUP($A1308,Sheet1!$B$3:$AH$1266,Sheet1!K$1+(Sheet1!$A$1-1)*10,FALSE)&gt;9999,-2,IF(VLOOKUP($A1308,Sheet1!$B$3:$AH$1266,Sheet1!K$1+(Sheet1!$A$1-1)*10,FALSE)&gt;999,-1,0)))))))</f>
        <v>---</v>
      </c>
      <c r="AB1308" s="385" t="str">
        <f>IF(ISNA(VLOOKUP($A1308,Sheet1!$B$3:$AH$1266,Sheet1!L$1+(Sheet1!$A$1-1)*10,FALSE))=TRUE,"---",IF(VLOOKUP($A1308,Sheet1!$B$3:$AH$1266,Sheet1!L$1+(Sheet1!$A$1-1)*10,FALSE)="---","---", (ROUND(VLOOKUP($A1308,Sheet1!$B$3:$AH$1266,Sheet1!L$1+(Sheet1!$A$1-1)*10,FALSE),IF(VLOOKUP($A1308,Sheet1!$B$3:$AH$1266,Sheet1!L$1+(Sheet1!$A$1-1)*10,FALSE)&gt;99999,-3,IF(VLOOKUP($A1308,Sheet1!$B$3:$AH$1266,Sheet1!L$1+(Sheet1!$A$1-1)*10,FALSE)&gt;9999,-2,IF(VLOOKUP($A1308,Sheet1!$B$3:$AH$1266,Sheet1!L$1+(Sheet1!$A$1-1)*10,FALSE)&gt;999,-1,0)))))))</f>
        <v>---</v>
      </c>
      <c r="AC1308" s="385" t="str">
        <f>IF(ISNA(VLOOKUP($A1308,Sheet1!$B$3:$AH$1266,Sheet1!M$1+(Sheet1!$A$1-1)*10,FALSE))=TRUE,"---",IF(VLOOKUP($A1308,Sheet1!$B$3:$AH$1266,Sheet1!M$1+(Sheet1!$A$1-1)*10,FALSE)="---","---", (ROUND(VLOOKUP($A1308,Sheet1!$B$3:$AH$1266,Sheet1!M$1+(Sheet1!$A$1-1)*10,FALSE),IF(VLOOKUP($A1308,Sheet1!$B$3:$AH$1266,Sheet1!M$1+(Sheet1!$A$1-1)*10,FALSE)&gt;99999,-3,IF(VLOOKUP($A1308,Sheet1!$B$3:$AH$1266,Sheet1!M$1+(Sheet1!$A$1-1)*10,FALSE)&gt;9999,-2,IF(VLOOKUP($A1308,Sheet1!$B$3:$AH$1266,Sheet1!M$1+(Sheet1!$A$1-1)*10,FALSE)&gt;999,-1,0)))))))</f>
        <v>---</v>
      </c>
      <c r="AD1308" s="385" t="str">
        <f>IF(ISNA(VLOOKUP($A1308,Sheet1!$B$3:$AH$1266,Sheet1!N$1+(Sheet1!$A$1-1)*10,FALSE))=TRUE,"---",IF(VLOOKUP($A1308,Sheet1!$B$3:$AH$1266,Sheet1!N$1+(Sheet1!$A$1-1)*10,FALSE)="---","---", (ROUND(VLOOKUP($A1308,Sheet1!$B$3:$AH$1266,Sheet1!N$1+(Sheet1!$A$1-1)*10,FALSE),IF(VLOOKUP($A1308,Sheet1!$B$3:$AH$1266,Sheet1!N$1+(Sheet1!$A$1-1)*10,FALSE)&gt;99999,-3,IF(VLOOKUP($A1308,Sheet1!$B$3:$AH$1266,Sheet1!N$1+(Sheet1!$A$1-1)*10,FALSE)&gt;9999,-2,IF(VLOOKUP($A1308,Sheet1!$B$3:$AH$1266,Sheet1!N$1+(Sheet1!$A$1-1)*10,FALSE)&gt;999,-1,0)))))))</f>
        <v>---</v>
      </c>
    </row>
    <row r="1309" spans="1:30" ht="25.5" customHeight="1" x14ac:dyDescent="0.25">
      <c r="A1309" s="303" t="s">
        <v>1937</v>
      </c>
      <c r="B1309" s="330" t="s">
        <v>1938</v>
      </c>
      <c r="C1309" s="303">
        <v>423924</v>
      </c>
      <c r="D1309" s="303">
        <v>790208</v>
      </c>
      <c r="E1309" s="307" t="s">
        <v>3046</v>
      </c>
      <c r="F1309" s="342" t="s">
        <v>4550</v>
      </c>
      <c r="G1309" s="318" t="s">
        <v>286</v>
      </c>
      <c r="H1309" s="347">
        <v>48.4</v>
      </c>
      <c r="I1309" s="112">
        <v>23096</v>
      </c>
      <c r="J1309" s="113">
        <v>8.69</v>
      </c>
      <c r="K1309" s="127" t="s">
        <v>20</v>
      </c>
      <c r="L1309" s="115">
        <v>5080</v>
      </c>
      <c r="M1309" s="116">
        <v>105</v>
      </c>
      <c r="N1309" s="114" t="s">
        <v>4405</v>
      </c>
      <c r="O1309" s="68">
        <f t="shared" si="44"/>
        <v>0.30993874805129995</v>
      </c>
      <c r="P1309" s="68">
        <f>IF(O1309&lt;&gt;"",VLOOKUP($A1309,Sheet4!$A$2:$O$1309,14,FALSE)*100,"")</f>
        <v>1.6169450086548909</v>
      </c>
      <c r="Q1309" s="68">
        <f>IF(P1309&lt;&gt;"",VLOOKUP($A1309,Sheet4!$A$2:$O$1309,15,FALSE)*100,"")</f>
        <v>14.757876201553877</v>
      </c>
      <c r="R1309" s="74" t="str">
        <f t="shared" si="45"/>
        <v>&gt;200,  &lt;500</v>
      </c>
      <c r="S1309" s="356" t="s">
        <v>4367</v>
      </c>
      <c r="T1309" s="356" t="str">
        <f>IF(ISNA(VLOOKUP(A1309,Sheet1!B$3:C$1266,2,FALSE)=TRUE),"NC",VLOOKUP(A1309,Sheet1!B$3:C$1266,2,FALSE))</f>
        <v>Rural</v>
      </c>
      <c r="U1309" s="392">
        <f>IF(ISNA(VLOOKUP($A1309,Sheet1!$B$3:$AH$1266,Sheet1!E$1+(Sheet1!$A$1-1)*10,FALSE))=TRUE,"---",IF(VLOOKUP($A1309,Sheet1!$B$3:$AH$1266,Sheet1!E$1+(Sheet1!$A$1-1)*10,FALSE)="---","---", (ROUND(VLOOKUP($A1309,Sheet1!$B$3:$AH$1266,Sheet1!E$1+(Sheet1!$A$1-1)*10,FALSE),IF(VLOOKUP($A1309,Sheet1!$B$3:$AH$1266,Sheet1!E$1+(Sheet1!$A$1-1)*10,FALSE)&gt;99999,-3,IF(VLOOKUP($A1309,Sheet1!$B$3:$AH$1266,Sheet1!E$1+(Sheet1!$A$1-1)*10,FALSE)&gt;9999,-2,IF(VLOOKUP($A1309,Sheet1!$B$3:$AH$1266,Sheet1!E$1+(Sheet1!$A$1-1)*10,FALSE)&gt;999,-1,0)))))))</f>
        <v>928</v>
      </c>
      <c r="V1309" s="392">
        <f>IF(ISNA(VLOOKUP($A1309,Sheet1!$B$3:$AH$1266,Sheet1!F$1+(Sheet1!$A$1-1)*10,FALSE))=TRUE,"---",IF(VLOOKUP($A1309,Sheet1!$B$3:$AH$1266,Sheet1!F$1+(Sheet1!$A$1-1)*10,FALSE)="---","---", (ROUND(VLOOKUP($A1309,Sheet1!$B$3:$AH$1266,Sheet1!F$1+(Sheet1!$A$1-1)*10,FALSE),IF(VLOOKUP($A1309,Sheet1!$B$3:$AH$1266,Sheet1!F$1+(Sheet1!$A$1-1)*10,FALSE)&gt;99999,-3,IF(VLOOKUP($A1309,Sheet1!$B$3:$AH$1266,Sheet1!F$1+(Sheet1!$A$1-1)*10,FALSE)&gt;9999,-2,IF(VLOOKUP($A1309,Sheet1!$B$3:$AH$1266,Sheet1!F$1+(Sheet1!$A$1-1)*10,FALSE)&gt;999,-1,0)))))))</f>
        <v>1100</v>
      </c>
      <c r="W1309" s="392">
        <f>IF(ISNA(VLOOKUP($A1309,Sheet1!$B$3:$AH$1266,Sheet1!G$1+(Sheet1!$A$1-1)*10,FALSE))=TRUE,"---",IF(VLOOKUP($A1309,Sheet1!$B$3:$AH$1266,Sheet1!G$1+(Sheet1!$A$1-1)*10,FALSE)="---","---", (ROUND(VLOOKUP($A1309,Sheet1!$B$3:$AH$1266,Sheet1!G$1+(Sheet1!$A$1-1)*10,FALSE),IF(VLOOKUP($A1309,Sheet1!$B$3:$AH$1266,Sheet1!G$1+(Sheet1!$A$1-1)*10,FALSE)&gt;99999,-3,IF(VLOOKUP($A1309,Sheet1!$B$3:$AH$1266,Sheet1!G$1+(Sheet1!$A$1-1)*10,FALSE)&gt;9999,-2,IF(VLOOKUP($A1309,Sheet1!$B$3:$AH$1266,Sheet1!G$1+(Sheet1!$A$1-1)*10,FALSE)&gt;999,-1,0)))))))</f>
        <v>1340</v>
      </c>
      <c r="X1309" s="392">
        <f>IF(ISNA(VLOOKUP($A1309,Sheet1!$B$3:$AH$1266,Sheet1!H$1+(Sheet1!$A$1-1)*10,FALSE))=TRUE,"---",IF(VLOOKUP($A1309,Sheet1!$B$3:$AH$1266,Sheet1!H$1+(Sheet1!$A$1-1)*10,FALSE)="---","---", (ROUND(VLOOKUP($A1309,Sheet1!$B$3:$AH$1266,Sheet1!H$1+(Sheet1!$A$1-1)*10,FALSE),IF(VLOOKUP($A1309,Sheet1!$B$3:$AH$1266,Sheet1!H$1+(Sheet1!$A$1-1)*10,FALSE)&gt;99999,-3,IF(VLOOKUP($A1309,Sheet1!$B$3:$AH$1266,Sheet1!H$1+(Sheet1!$A$1-1)*10,FALSE)&gt;9999,-2,IF(VLOOKUP($A1309,Sheet1!$B$3:$AH$1266,Sheet1!H$1+(Sheet1!$A$1-1)*10,FALSE)&gt;999,-1,0)))))))</f>
        <v>2000</v>
      </c>
      <c r="Y1309" s="392">
        <f>IF(ISNA(VLOOKUP($A1309,Sheet1!$B$3:$AH$1266,Sheet1!I$1+(Sheet1!$A$1-1)*10,FALSE))=TRUE,"---",IF(VLOOKUP($A1309,Sheet1!$B$3:$AH$1266,Sheet1!I$1+(Sheet1!$A$1-1)*10,FALSE)="---","---", (ROUND(VLOOKUP($A1309,Sheet1!$B$3:$AH$1266,Sheet1!I$1+(Sheet1!$A$1-1)*10,FALSE),IF(VLOOKUP($A1309,Sheet1!$B$3:$AH$1266,Sheet1!I$1+(Sheet1!$A$1-1)*10,FALSE)&gt;99999,-3,IF(VLOOKUP($A1309,Sheet1!$B$3:$AH$1266,Sheet1!I$1+(Sheet1!$A$1-1)*10,FALSE)&gt;9999,-2,IF(VLOOKUP($A1309,Sheet1!$B$3:$AH$1266,Sheet1!I$1+(Sheet1!$A$1-1)*10,FALSE)&gt;999,-1,0)))))))</f>
        <v>2460</v>
      </c>
      <c r="Z1309" s="392">
        <f>IF(ISNA(VLOOKUP($A1309,Sheet1!$B$3:$AH$1266,Sheet1!J$1+(Sheet1!$A$1-1)*10,FALSE))=TRUE,"---",IF(VLOOKUP($A1309,Sheet1!$B$3:$AH$1266,Sheet1!J$1+(Sheet1!$A$1-1)*10,FALSE)="---","---", (ROUND(VLOOKUP($A1309,Sheet1!$B$3:$AH$1266,Sheet1!J$1+(Sheet1!$A$1-1)*10,FALSE),IF(VLOOKUP($A1309,Sheet1!$B$3:$AH$1266,Sheet1!J$1+(Sheet1!$A$1-1)*10,FALSE)&gt;99999,-3,IF(VLOOKUP($A1309,Sheet1!$B$3:$AH$1266,Sheet1!J$1+(Sheet1!$A$1-1)*10,FALSE)&gt;9999,-2,IF(VLOOKUP($A1309,Sheet1!$B$3:$AH$1266,Sheet1!J$1+(Sheet1!$A$1-1)*10,FALSE)&gt;999,-1,0)))))))</f>
        <v>3090</v>
      </c>
      <c r="AA1309" s="392">
        <f>IF(ISNA(VLOOKUP($A1309,Sheet1!$B$3:$AH$1266,Sheet1!K$1+(Sheet1!$A$1-1)*10,FALSE))=TRUE,"---",IF(VLOOKUP($A1309,Sheet1!$B$3:$AH$1266,Sheet1!K$1+(Sheet1!$A$1-1)*10,FALSE)="---","---", (ROUND(VLOOKUP($A1309,Sheet1!$B$3:$AH$1266,Sheet1!K$1+(Sheet1!$A$1-1)*10,FALSE),IF(VLOOKUP($A1309,Sheet1!$B$3:$AH$1266,Sheet1!K$1+(Sheet1!$A$1-1)*10,FALSE)&gt;99999,-3,IF(VLOOKUP($A1309,Sheet1!$B$3:$AH$1266,Sheet1!K$1+(Sheet1!$A$1-1)*10,FALSE)&gt;9999,-2,IF(VLOOKUP($A1309,Sheet1!$B$3:$AH$1266,Sheet1!K$1+(Sheet1!$A$1-1)*10,FALSE)&gt;999,-1,0)))))))</f>
        <v>3610</v>
      </c>
      <c r="AB1309" s="392">
        <f>IF(ISNA(VLOOKUP($A1309,Sheet1!$B$3:$AH$1266,Sheet1!L$1+(Sheet1!$A$1-1)*10,FALSE))=TRUE,"---",IF(VLOOKUP($A1309,Sheet1!$B$3:$AH$1266,Sheet1!L$1+(Sheet1!$A$1-1)*10,FALSE)="---","---", (ROUND(VLOOKUP($A1309,Sheet1!$B$3:$AH$1266,Sheet1!L$1+(Sheet1!$A$1-1)*10,FALSE),IF(VLOOKUP($A1309,Sheet1!$B$3:$AH$1266,Sheet1!L$1+(Sheet1!$A$1-1)*10,FALSE)&gt;99999,-3,IF(VLOOKUP($A1309,Sheet1!$B$3:$AH$1266,Sheet1!L$1+(Sheet1!$A$1-1)*10,FALSE)&gt;9999,-2,IF(VLOOKUP($A1309,Sheet1!$B$3:$AH$1266,Sheet1!L$1+(Sheet1!$A$1-1)*10,FALSE)&gt;999,-1,0)))))))</f>
        <v>4100</v>
      </c>
      <c r="AC1309" s="392">
        <f>IF(ISNA(VLOOKUP($A1309,Sheet1!$B$3:$AH$1266,Sheet1!M$1+(Sheet1!$A$1-1)*10,FALSE))=TRUE,"---",IF(VLOOKUP($A1309,Sheet1!$B$3:$AH$1266,Sheet1!M$1+(Sheet1!$A$1-1)*10,FALSE)="---","---", (ROUND(VLOOKUP($A1309,Sheet1!$B$3:$AH$1266,Sheet1!M$1+(Sheet1!$A$1-1)*10,FALSE),IF(VLOOKUP($A1309,Sheet1!$B$3:$AH$1266,Sheet1!M$1+(Sheet1!$A$1-1)*10,FALSE)&gt;99999,-3,IF(VLOOKUP($A1309,Sheet1!$B$3:$AH$1266,Sheet1!M$1+(Sheet1!$A$1-1)*10,FALSE)&gt;9999,-2,IF(VLOOKUP($A1309,Sheet1!$B$3:$AH$1266,Sheet1!M$1+(Sheet1!$A$1-1)*10,FALSE)&gt;999,-1,0)))))))</f>
        <v>4630</v>
      </c>
      <c r="AD1309" s="392">
        <f>IF(ISNA(VLOOKUP($A1309,Sheet1!$B$3:$AH$1266,Sheet1!N$1+(Sheet1!$A$1-1)*10,FALSE))=TRUE,"---",IF(VLOOKUP($A1309,Sheet1!$B$3:$AH$1266,Sheet1!N$1+(Sheet1!$A$1-1)*10,FALSE)="---","---", (ROUND(VLOOKUP($A1309,Sheet1!$B$3:$AH$1266,Sheet1!N$1+(Sheet1!$A$1-1)*10,FALSE),IF(VLOOKUP($A1309,Sheet1!$B$3:$AH$1266,Sheet1!N$1+(Sheet1!$A$1-1)*10,FALSE)&gt;99999,-3,IF(VLOOKUP($A1309,Sheet1!$B$3:$AH$1266,Sheet1!N$1+(Sheet1!$A$1-1)*10,FALSE)&gt;9999,-2,IF(VLOOKUP($A1309,Sheet1!$B$3:$AH$1266,Sheet1!N$1+(Sheet1!$A$1-1)*10,FALSE)&gt;999,-1,0)))))))</f>
        <v>5360</v>
      </c>
    </row>
    <row r="1310" spans="1:30" ht="25.5" customHeight="1" x14ac:dyDescent="0.25">
      <c r="A1310" s="303"/>
      <c r="B1310" s="331"/>
      <c r="C1310" s="303"/>
      <c r="D1310" s="303"/>
      <c r="E1310" s="307" t="e">
        <v>#N/A</v>
      </c>
      <c r="F1310" s="331"/>
      <c r="G1310" s="319"/>
      <c r="H1310" s="347"/>
      <c r="I1310" s="112">
        <v>23783</v>
      </c>
      <c r="J1310" s="147">
        <v>12.12</v>
      </c>
      <c r="K1310" s="127" t="s">
        <v>28</v>
      </c>
      <c r="L1310" s="156" t="s">
        <v>4405</v>
      </c>
      <c r="M1310" s="157" t="s">
        <v>4405</v>
      </c>
      <c r="N1310" s="127" t="s">
        <v>75</v>
      </c>
      <c r="O1310" s="68" t="s">
        <v>4405</v>
      </c>
      <c r="P1310" s="68" t="s">
        <v>4405</v>
      </c>
      <c r="Q1310" s="68" t="s">
        <v>4405</v>
      </c>
      <c r="R1310" s="74" t="s">
        <v>4405</v>
      </c>
      <c r="S1310" s="356" t="e">
        <v>#N/A</v>
      </c>
      <c r="T1310" s="356" t="str">
        <f>IF(ISNA(VLOOKUP(A1310,Sheet1!B$3:C$1266,2,FALSE)=TRUE),"ND",VLOOKUP(A1310,Sheet1!B$3:C$1266,2,FALSE))</f>
        <v>ND</v>
      </c>
      <c r="U1310" s="392" t="str">
        <f>IF(ISNA(VLOOKUP($A1310,Sheet1!$B$3:$AH$1266,Sheet1!E$1+(Sheet1!$A$1-1)*10,FALSE))=TRUE,"---",IF(VLOOKUP($A1310,Sheet1!$B$3:$AH$1266,Sheet1!E$1+(Sheet1!$A$1-1)*10,FALSE)="---","---", (ROUND(VLOOKUP($A1310,Sheet1!$B$3:$AH$1266,Sheet1!E$1+(Sheet1!$A$1-1)*10,FALSE),IF(VLOOKUP($A1310,Sheet1!$B$3:$AH$1266,Sheet1!E$1+(Sheet1!$A$1-1)*10,FALSE)&gt;99999,-3,IF(VLOOKUP($A1310,Sheet1!$B$3:$AH$1266,Sheet1!E$1+(Sheet1!$A$1-1)*10,FALSE)&gt;9999,-2,IF(VLOOKUP($A1310,Sheet1!$B$3:$AH$1266,Sheet1!E$1+(Sheet1!$A$1-1)*10,FALSE)&gt;999,-1,0)))))))</f>
        <v>---</v>
      </c>
      <c r="V1310" s="392" t="str">
        <f>IF(ISNA(VLOOKUP($A1310,Sheet1!$B$3:$AH$1266,Sheet1!F$1+(Sheet1!$A$1-1)*10,FALSE))=TRUE,"---",IF(VLOOKUP($A1310,Sheet1!$B$3:$AH$1266,Sheet1!F$1+(Sheet1!$A$1-1)*10,FALSE)="---","---", (ROUND(VLOOKUP($A1310,Sheet1!$B$3:$AH$1266,Sheet1!F$1+(Sheet1!$A$1-1)*10,FALSE),IF(VLOOKUP($A1310,Sheet1!$B$3:$AH$1266,Sheet1!F$1+(Sheet1!$A$1-1)*10,FALSE)&gt;99999,-3,IF(VLOOKUP($A1310,Sheet1!$B$3:$AH$1266,Sheet1!F$1+(Sheet1!$A$1-1)*10,FALSE)&gt;9999,-2,IF(VLOOKUP($A1310,Sheet1!$B$3:$AH$1266,Sheet1!F$1+(Sheet1!$A$1-1)*10,FALSE)&gt;999,-1,0)))))))</f>
        <v>---</v>
      </c>
      <c r="W1310" s="392" t="str">
        <f>IF(ISNA(VLOOKUP($A1310,Sheet1!$B$3:$AH$1266,Sheet1!G$1+(Sheet1!$A$1-1)*10,FALSE))=TRUE,"---",IF(VLOOKUP($A1310,Sheet1!$B$3:$AH$1266,Sheet1!G$1+(Sheet1!$A$1-1)*10,FALSE)="---","---", (ROUND(VLOOKUP($A1310,Sheet1!$B$3:$AH$1266,Sheet1!G$1+(Sheet1!$A$1-1)*10,FALSE),IF(VLOOKUP($A1310,Sheet1!$B$3:$AH$1266,Sheet1!G$1+(Sheet1!$A$1-1)*10,FALSE)&gt;99999,-3,IF(VLOOKUP($A1310,Sheet1!$B$3:$AH$1266,Sheet1!G$1+(Sheet1!$A$1-1)*10,FALSE)&gt;9999,-2,IF(VLOOKUP($A1310,Sheet1!$B$3:$AH$1266,Sheet1!G$1+(Sheet1!$A$1-1)*10,FALSE)&gt;999,-1,0)))))))</f>
        <v>---</v>
      </c>
      <c r="X1310" s="392" t="str">
        <f>IF(ISNA(VLOOKUP($A1310,Sheet1!$B$3:$AH$1266,Sheet1!H$1+(Sheet1!$A$1-1)*10,FALSE))=TRUE,"---",IF(VLOOKUP($A1310,Sheet1!$B$3:$AH$1266,Sheet1!H$1+(Sheet1!$A$1-1)*10,FALSE)="---","---", (ROUND(VLOOKUP($A1310,Sheet1!$B$3:$AH$1266,Sheet1!H$1+(Sheet1!$A$1-1)*10,FALSE),IF(VLOOKUP($A1310,Sheet1!$B$3:$AH$1266,Sheet1!H$1+(Sheet1!$A$1-1)*10,FALSE)&gt;99999,-3,IF(VLOOKUP($A1310,Sheet1!$B$3:$AH$1266,Sheet1!H$1+(Sheet1!$A$1-1)*10,FALSE)&gt;9999,-2,IF(VLOOKUP($A1310,Sheet1!$B$3:$AH$1266,Sheet1!H$1+(Sheet1!$A$1-1)*10,FALSE)&gt;999,-1,0)))))))</f>
        <v>---</v>
      </c>
      <c r="Y1310" s="392" t="str">
        <f>IF(ISNA(VLOOKUP($A1310,Sheet1!$B$3:$AH$1266,Sheet1!I$1+(Sheet1!$A$1-1)*10,FALSE))=TRUE,"---",IF(VLOOKUP($A1310,Sheet1!$B$3:$AH$1266,Sheet1!I$1+(Sheet1!$A$1-1)*10,FALSE)="---","---", (ROUND(VLOOKUP($A1310,Sheet1!$B$3:$AH$1266,Sheet1!I$1+(Sheet1!$A$1-1)*10,FALSE),IF(VLOOKUP($A1310,Sheet1!$B$3:$AH$1266,Sheet1!I$1+(Sheet1!$A$1-1)*10,FALSE)&gt;99999,-3,IF(VLOOKUP($A1310,Sheet1!$B$3:$AH$1266,Sheet1!I$1+(Sheet1!$A$1-1)*10,FALSE)&gt;9999,-2,IF(VLOOKUP($A1310,Sheet1!$B$3:$AH$1266,Sheet1!I$1+(Sheet1!$A$1-1)*10,FALSE)&gt;999,-1,0)))))))</f>
        <v>---</v>
      </c>
      <c r="Z1310" s="392" t="str">
        <f>IF(ISNA(VLOOKUP($A1310,Sheet1!$B$3:$AH$1266,Sheet1!J$1+(Sheet1!$A$1-1)*10,FALSE))=TRUE,"---",IF(VLOOKUP($A1310,Sheet1!$B$3:$AH$1266,Sheet1!J$1+(Sheet1!$A$1-1)*10,FALSE)="---","---", (ROUND(VLOOKUP($A1310,Sheet1!$B$3:$AH$1266,Sheet1!J$1+(Sheet1!$A$1-1)*10,FALSE),IF(VLOOKUP($A1310,Sheet1!$B$3:$AH$1266,Sheet1!J$1+(Sheet1!$A$1-1)*10,FALSE)&gt;99999,-3,IF(VLOOKUP($A1310,Sheet1!$B$3:$AH$1266,Sheet1!J$1+(Sheet1!$A$1-1)*10,FALSE)&gt;9999,-2,IF(VLOOKUP($A1310,Sheet1!$B$3:$AH$1266,Sheet1!J$1+(Sheet1!$A$1-1)*10,FALSE)&gt;999,-1,0)))))))</f>
        <v>---</v>
      </c>
      <c r="AA1310" s="392" t="str">
        <f>IF(ISNA(VLOOKUP($A1310,Sheet1!$B$3:$AH$1266,Sheet1!K$1+(Sheet1!$A$1-1)*10,FALSE))=TRUE,"---",IF(VLOOKUP($A1310,Sheet1!$B$3:$AH$1266,Sheet1!K$1+(Sheet1!$A$1-1)*10,FALSE)="---","---", (ROUND(VLOOKUP($A1310,Sheet1!$B$3:$AH$1266,Sheet1!K$1+(Sheet1!$A$1-1)*10,FALSE),IF(VLOOKUP($A1310,Sheet1!$B$3:$AH$1266,Sheet1!K$1+(Sheet1!$A$1-1)*10,FALSE)&gt;99999,-3,IF(VLOOKUP($A1310,Sheet1!$B$3:$AH$1266,Sheet1!K$1+(Sheet1!$A$1-1)*10,FALSE)&gt;9999,-2,IF(VLOOKUP($A1310,Sheet1!$B$3:$AH$1266,Sheet1!K$1+(Sheet1!$A$1-1)*10,FALSE)&gt;999,-1,0)))))))</f>
        <v>---</v>
      </c>
      <c r="AB1310" s="392" t="str">
        <f>IF(ISNA(VLOOKUP($A1310,Sheet1!$B$3:$AH$1266,Sheet1!L$1+(Sheet1!$A$1-1)*10,FALSE))=TRUE,"---",IF(VLOOKUP($A1310,Sheet1!$B$3:$AH$1266,Sheet1!L$1+(Sheet1!$A$1-1)*10,FALSE)="---","---", (ROUND(VLOOKUP($A1310,Sheet1!$B$3:$AH$1266,Sheet1!L$1+(Sheet1!$A$1-1)*10,FALSE),IF(VLOOKUP($A1310,Sheet1!$B$3:$AH$1266,Sheet1!L$1+(Sheet1!$A$1-1)*10,FALSE)&gt;99999,-3,IF(VLOOKUP($A1310,Sheet1!$B$3:$AH$1266,Sheet1!L$1+(Sheet1!$A$1-1)*10,FALSE)&gt;9999,-2,IF(VLOOKUP($A1310,Sheet1!$B$3:$AH$1266,Sheet1!L$1+(Sheet1!$A$1-1)*10,FALSE)&gt;999,-1,0)))))))</f>
        <v>---</v>
      </c>
      <c r="AC1310" s="392" t="str">
        <f>IF(ISNA(VLOOKUP($A1310,Sheet1!$B$3:$AH$1266,Sheet1!M$1+(Sheet1!$A$1-1)*10,FALSE))=TRUE,"---",IF(VLOOKUP($A1310,Sheet1!$B$3:$AH$1266,Sheet1!M$1+(Sheet1!$A$1-1)*10,FALSE)="---","---", (ROUND(VLOOKUP($A1310,Sheet1!$B$3:$AH$1266,Sheet1!M$1+(Sheet1!$A$1-1)*10,FALSE),IF(VLOOKUP($A1310,Sheet1!$B$3:$AH$1266,Sheet1!M$1+(Sheet1!$A$1-1)*10,FALSE)&gt;99999,-3,IF(VLOOKUP($A1310,Sheet1!$B$3:$AH$1266,Sheet1!M$1+(Sheet1!$A$1-1)*10,FALSE)&gt;9999,-2,IF(VLOOKUP($A1310,Sheet1!$B$3:$AH$1266,Sheet1!M$1+(Sheet1!$A$1-1)*10,FALSE)&gt;999,-1,0)))))))</f>
        <v>---</v>
      </c>
      <c r="AD1310" s="392" t="str">
        <f>IF(ISNA(VLOOKUP($A1310,Sheet1!$B$3:$AH$1266,Sheet1!N$1+(Sheet1!$A$1-1)*10,FALSE))=TRUE,"---",IF(VLOOKUP($A1310,Sheet1!$B$3:$AH$1266,Sheet1!N$1+(Sheet1!$A$1-1)*10,FALSE)="---","---", (ROUND(VLOOKUP($A1310,Sheet1!$B$3:$AH$1266,Sheet1!N$1+(Sheet1!$A$1-1)*10,FALSE),IF(VLOOKUP($A1310,Sheet1!$B$3:$AH$1266,Sheet1!N$1+(Sheet1!$A$1-1)*10,FALSE)&gt;99999,-3,IF(VLOOKUP($A1310,Sheet1!$B$3:$AH$1266,Sheet1!N$1+(Sheet1!$A$1-1)*10,FALSE)&gt;9999,-2,IF(VLOOKUP($A1310,Sheet1!$B$3:$AH$1266,Sheet1!N$1+(Sheet1!$A$1-1)*10,FALSE)&gt;999,-1,0)))))))</f>
        <v>---</v>
      </c>
    </row>
    <row r="1311" spans="1:30" ht="25.5" customHeight="1" x14ac:dyDescent="0.25">
      <c r="A1311" s="304" t="s">
        <v>1939</v>
      </c>
      <c r="B1311" s="393" t="s">
        <v>1940</v>
      </c>
      <c r="C1311" s="304">
        <v>424104</v>
      </c>
      <c r="D1311" s="304">
        <v>784640</v>
      </c>
      <c r="E1311" s="305" t="s">
        <v>3046</v>
      </c>
      <c r="F1311" s="117" t="s">
        <v>4550</v>
      </c>
      <c r="G1311" s="118" t="s">
        <v>31</v>
      </c>
      <c r="H1311" s="348">
        <v>37.200000000000003</v>
      </c>
      <c r="I1311" s="377">
        <v>24744</v>
      </c>
      <c r="J1311" s="336">
        <v>12.5</v>
      </c>
      <c r="K1311" s="351" t="s">
        <v>24</v>
      </c>
      <c r="L1311" s="338">
        <v>5790</v>
      </c>
      <c r="M1311" s="381">
        <v>156</v>
      </c>
      <c r="N1311" s="351" t="s">
        <v>160</v>
      </c>
      <c r="O1311" s="328">
        <f t="shared" si="44"/>
        <v>1.659761184379613</v>
      </c>
      <c r="P1311" s="328">
        <f>IF(O1311&lt;&gt;"",VLOOKUP($A1311,Sheet4!$A$2:$O$1309,14,FALSE)*100,"")</f>
        <v>1.2966743400683489</v>
      </c>
      <c r="Q1311" s="328">
        <f>IF(P1311&lt;&gt;"",VLOOKUP($A1311,Sheet4!$A$2:$O$1309,15,FALSE)*100,"")</f>
        <v>12.000592523546294</v>
      </c>
      <c r="R1311" s="358">
        <f t="shared" si="45"/>
        <v>60</v>
      </c>
      <c r="S1311" s="357" t="s">
        <v>4367</v>
      </c>
      <c r="T1311" s="357" t="str">
        <f>IF(ISNA(VLOOKUP(A1311,Sheet1!B$3:C$1266,2,FALSE)=TRUE),"NC",VLOOKUP(A1311,Sheet1!B$3:C$1266,2,FALSE))</f>
        <v>Rural10</v>
      </c>
      <c r="U1311" s="385">
        <f>IF(ISNA(VLOOKUP($A1311,Sheet1!$B$3:$AH$1266,Sheet1!E$1+(Sheet1!$A$1-1)*10,FALSE))=TRUE,"---",IF(VLOOKUP($A1311,Sheet1!$B$3:$AH$1266,Sheet1!E$1+(Sheet1!$A$1-1)*10,FALSE)="---","---", (ROUND(VLOOKUP($A1311,Sheet1!$B$3:$AH$1266,Sheet1!E$1+(Sheet1!$A$1-1)*10,FALSE),IF(VLOOKUP($A1311,Sheet1!$B$3:$AH$1266,Sheet1!E$1+(Sheet1!$A$1-1)*10,FALSE)&gt;99999,-3,IF(VLOOKUP($A1311,Sheet1!$B$3:$AH$1266,Sheet1!E$1+(Sheet1!$A$1-1)*10,FALSE)&gt;9999,-2,IF(VLOOKUP($A1311,Sheet1!$B$3:$AH$1266,Sheet1!E$1+(Sheet1!$A$1-1)*10,FALSE)&gt;999,-1,0)))))))</f>
        <v>2140</v>
      </c>
      <c r="V1311" s="385">
        <f>IF(ISNA(VLOOKUP($A1311,Sheet1!$B$3:$AH$1266,Sheet1!F$1+(Sheet1!$A$1-1)*10,FALSE))=TRUE,"---",IF(VLOOKUP($A1311,Sheet1!$B$3:$AH$1266,Sheet1!F$1+(Sheet1!$A$1-1)*10,FALSE)="---","---", (ROUND(VLOOKUP($A1311,Sheet1!$B$3:$AH$1266,Sheet1!F$1+(Sheet1!$A$1-1)*10,FALSE),IF(VLOOKUP($A1311,Sheet1!$B$3:$AH$1266,Sheet1!F$1+(Sheet1!$A$1-1)*10,FALSE)&gt;99999,-3,IF(VLOOKUP($A1311,Sheet1!$B$3:$AH$1266,Sheet1!F$1+(Sheet1!$A$1-1)*10,FALSE)&gt;9999,-2,IF(VLOOKUP($A1311,Sheet1!$B$3:$AH$1266,Sheet1!F$1+(Sheet1!$A$1-1)*10,FALSE)&gt;999,-1,0)))))))</f>
        <v>2460</v>
      </c>
      <c r="W1311" s="385">
        <f>IF(ISNA(VLOOKUP($A1311,Sheet1!$B$3:$AH$1266,Sheet1!G$1+(Sheet1!$A$1-1)*10,FALSE))=TRUE,"---",IF(VLOOKUP($A1311,Sheet1!$B$3:$AH$1266,Sheet1!G$1+(Sheet1!$A$1-1)*10,FALSE)="---","---", (ROUND(VLOOKUP($A1311,Sheet1!$B$3:$AH$1266,Sheet1!G$1+(Sheet1!$A$1-1)*10,FALSE),IF(VLOOKUP($A1311,Sheet1!$B$3:$AH$1266,Sheet1!G$1+(Sheet1!$A$1-1)*10,FALSE)&gt;99999,-3,IF(VLOOKUP($A1311,Sheet1!$B$3:$AH$1266,Sheet1!G$1+(Sheet1!$A$1-1)*10,FALSE)&gt;9999,-2,IF(VLOOKUP($A1311,Sheet1!$B$3:$AH$1266,Sheet1!G$1+(Sheet1!$A$1-1)*10,FALSE)&gt;999,-1,0)))))))</f>
        <v>2830</v>
      </c>
      <c r="X1311" s="385">
        <f>IF(ISNA(VLOOKUP($A1311,Sheet1!$B$3:$AH$1266,Sheet1!H$1+(Sheet1!$A$1-1)*10,FALSE))=TRUE,"---",IF(VLOOKUP($A1311,Sheet1!$B$3:$AH$1266,Sheet1!H$1+(Sheet1!$A$1-1)*10,FALSE)="---","---", (ROUND(VLOOKUP($A1311,Sheet1!$B$3:$AH$1266,Sheet1!H$1+(Sheet1!$A$1-1)*10,FALSE),IF(VLOOKUP($A1311,Sheet1!$B$3:$AH$1266,Sheet1!H$1+(Sheet1!$A$1-1)*10,FALSE)&gt;99999,-3,IF(VLOOKUP($A1311,Sheet1!$B$3:$AH$1266,Sheet1!H$1+(Sheet1!$A$1-1)*10,FALSE)&gt;9999,-2,IF(VLOOKUP($A1311,Sheet1!$B$3:$AH$1266,Sheet1!H$1+(Sheet1!$A$1-1)*10,FALSE)&gt;999,-1,0)))))))</f>
        <v>3680</v>
      </c>
      <c r="Y1311" s="385">
        <f>IF(ISNA(VLOOKUP($A1311,Sheet1!$B$3:$AH$1266,Sheet1!I$1+(Sheet1!$A$1-1)*10,FALSE))=TRUE,"---",IF(VLOOKUP($A1311,Sheet1!$B$3:$AH$1266,Sheet1!I$1+(Sheet1!$A$1-1)*10,FALSE)="---","---", (ROUND(VLOOKUP($A1311,Sheet1!$B$3:$AH$1266,Sheet1!I$1+(Sheet1!$A$1-1)*10,FALSE),IF(VLOOKUP($A1311,Sheet1!$B$3:$AH$1266,Sheet1!I$1+(Sheet1!$A$1-1)*10,FALSE)&gt;99999,-3,IF(VLOOKUP($A1311,Sheet1!$B$3:$AH$1266,Sheet1!I$1+(Sheet1!$A$1-1)*10,FALSE)&gt;9999,-2,IF(VLOOKUP($A1311,Sheet1!$B$3:$AH$1266,Sheet1!I$1+(Sheet1!$A$1-1)*10,FALSE)&gt;999,-1,0)))))))</f>
        <v>4230</v>
      </c>
      <c r="Z1311" s="385">
        <f>IF(ISNA(VLOOKUP($A1311,Sheet1!$B$3:$AH$1266,Sheet1!J$1+(Sheet1!$A$1-1)*10,FALSE))=TRUE,"---",IF(VLOOKUP($A1311,Sheet1!$B$3:$AH$1266,Sheet1!J$1+(Sheet1!$A$1-1)*10,FALSE)="---","---", (ROUND(VLOOKUP($A1311,Sheet1!$B$3:$AH$1266,Sheet1!J$1+(Sheet1!$A$1-1)*10,FALSE),IF(VLOOKUP($A1311,Sheet1!$B$3:$AH$1266,Sheet1!J$1+(Sheet1!$A$1-1)*10,FALSE)&gt;99999,-3,IF(VLOOKUP($A1311,Sheet1!$B$3:$AH$1266,Sheet1!J$1+(Sheet1!$A$1-1)*10,FALSE)&gt;9999,-2,IF(VLOOKUP($A1311,Sheet1!$B$3:$AH$1266,Sheet1!J$1+(Sheet1!$A$1-1)*10,FALSE)&gt;999,-1,0)))))))</f>
        <v>4970</v>
      </c>
      <c r="AA1311" s="385">
        <f>IF(ISNA(VLOOKUP($A1311,Sheet1!$B$3:$AH$1266,Sheet1!K$1+(Sheet1!$A$1-1)*10,FALSE))=TRUE,"---",IF(VLOOKUP($A1311,Sheet1!$B$3:$AH$1266,Sheet1!K$1+(Sheet1!$A$1-1)*10,FALSE)="---","---", (ROUND(VLOOKUP($A1311,Sheet1!$B$3:$AH$1266,Sheet1!K$1+(Sheet1!$A$1-1)*10,FALSE),IF(VLOOKUP($A1311,Sheet1!$B$3:$AH$1266,Sheet1!K$1+(Sheet1!$A$1-1)*10,FALSE)&gt;99999,-3,IF(VLOOKUP($A1311,Sheet1!$B$3:$AH$1266,Sheet1!K$1+(Sheet1!$A$1-1)*10,FALSE)&gt;9999,-2,IF(VLOOKUP($A1311,Sheet1!$B$3:$AH$1266,Sheet1!K$1+(Sheet1!$A$1-1)*10,FALSE)&gt;999,-1,0)))))))</f>
        <v>5580</v>
      </c>
      <c r="AB1311" s="385">
        <f>IF(ISNA(VLOOKUP($A1311,Sheet1!$B$3:$AH$1266,Sheet1!L$1+(Sheet1!$A$1-1)*10,FALSE))=TRUE,"---",IF(VLOOKUP($A1311,Sheet1!$B$3:$AH$1266,Sheet1!L$1+(Sheet1!$A$1-1)*10,FALSE)="---","---", (ROUND(VLOOKUP($A1311,Sheet1!$B$3:$AH$1266,Sheet1!L$1+(Sheet1!$A$1-1)*10,FALSE),IF(VLOOKUP($A1311,Sheet1!$B$3:$AH$1266,Sheet1!L$1+(Sheet1!$A$1-1)*10,FALSE)&gt;99999,-3,IF(VLOOKUP($A1311,Sheet1!$B$3:$AH$1266,Sheet1!L$1+(Sheet1!$A$1-1)*10,FALSE)&gt;9999,-2,IF(VLOOKUP($A1311,Sheet1!$B$3:$AH$1266,Sheet1!L$1+(Sheet1!$A$1-1)*10,FALSE)&gt;999,-1,0)))))))</f>
        <v>6220</v>
      </c>
      <c r="AC1311" s="385">
        <f>IF(ISNA(VLOOKUP($A1311,Sheet1!$B$3:$AH$1266,Sheet1!M$1+(Sheet1!$A$1-1)*10,FALSE))=TRUE,"---",IF(VLOOKUP($A1311,Sheet1!$B$3:$AH$1266,Sheet1!M$1+(Sheet1!$A$1-1)*10,FALSE)="---","---", (ROUND(VLOOKUP($A1311,Sheet1!$B$3:$AH$1266,Sheet1!M$1+(Sheet1!$A$1-1)*10,FALSE),IF(VLOOKUP($A1311,Sheet1!$B$3:$AH$1266,Sheet1!M$1+(Sheet1!$A$1-1)*10,FALSE)&gt;99999,-3,IF(VLOOKUP($A1311,Sheet1!$B$3:$AH$1266,Sheet1!M$1+(Sheet1!$A$1-1)*10,FALSE)&gt;9999,-2,IF(VLOOKUP($A1311,Sheet1!$B$3:$AH$1266,Sheet1!M$1+(Sheet1!$A$1-1)*10,FALSE)&gt;999,-1,0)))))))</f>
        <v>6890</v>
      </c>
      <c r="AD1311" s="385">
        <f>IF(ISNA(VLOOKUP($A1311,Sheet1!$B$3:$AH$1266,Sheet1!N$1+(Sheet1!$A$1-1)*10,FALSE))=TRUE,"---",IF(VLOOKUP($A1311,Sheet1!$B$3:$AH$1266,Sheet1!N$1+(Sheet1!$A$1-1)*10,FALSE)="---","---", (ROUND(VLOOKUP($A1311,Sheet1!$B$3:$AH$1266,Sheet1!N$1+(Sheet1!$A$1-1)*10,FALSE),IF(VLOOKUP($A1311,Sheet1!$B$3:$AH$1266,Sheet1!N$1+(Sheet1!$A$1-1)*10,FALSE)&gt;99999,-3,IF(VLOOKUP($A1311,Sheet1!$B$3:$AH$1266,Sheet1!N$1+(Sheet1!$A$1-1)*10,FALSE)&gt;9999,-2,IF(VLOOKUP($A1311,Sheet1!$B$3:$AH$1266,Sheet1!N$1+(Sheet1!$A$1-1)*10,FALSE)&gt;999,-1,0)))))))</f>
        <v>7860</v>
      </c>
    </row>
    <row r="1312" spans="1:30" ht="25.5" customHeight="1" x14ac:dyDescent="0.25">
      <c r="A1312" s="304"/>
      <c r="B1312" s="346"/>
      <c r="C1312" s="304"/>
      <c r="D1312" s="304"/>
      <c r="E1312" s="305"/>
      <c r="F1312" s="117" t="s">
        <v>4823</v>
      </c>
      <c r="G1312" s="118" t="s">
        <v>286</v>
      </c>
      <c r="H1312" s="348"/>
      <c r="I1312" s="378"/>
      <c r="J1312" s="337"/>
      <c r="K1312" s="352"/>
      <c r="L1312" s="339"/>
      <c r="M1312" s="382"/>
      <c r="N1312" s="352"/>
      <c r="O1312" s="329" t="e">
        <f t="shared" si="44"/>
        <v>#NUM!</v>
      </c>
      <c r="P1312" s="329" t="e">
        <f>IF(O1312&lt;&gt;"",VLOOKUP($A1312,Sheet4!$A$2:$O$1309,14,FALSE)*100,"")</f>
        <v>#NUM!</v>
      </c>
      <c r="Q1312" s="329" t="e">
        <f>IF(P1312&lt;&gt;"",VLOOKUP($A1312,Sheet4!$A$2:$O$1309,15,FALSE)*100,"")</f>
        <v>#NUM!</v>
      </c>
      <c r="R1312" s="357" t="e">
        <f t="shared" si="45"/>
        <v>#NUM!</v>
      </c>
      <c r="S1312" s="357"/>
      <c r="T1312" s="357"/>
      <c r="U1312" s="385"/>
      <c r="V1312" s="385"/>
      <c r="W1312" s="385"/>
      <c r="X1312" s="385"/>
      <c r="Y1312" s="385"/>
      <c r="Z1312" s="385"/>
      <c r="AA1312" s="385"/>
      <c r="AB1312" s="385"/>
      <c r="AC1312" s="385"/>
      <c r="AD1312" s="385"/>
    </row>
    <row r="1313" spans="1:30" ht="25.5" customHeight="1" x14ac:dyDescent="0.25">
      <c r="A1313" s="303" t="s">
        <v>1941</v>
      </c>
      <c r="B1313" s="330" t="s">
        <v>1942</v>
      </c>
      <c r="C1313" s="303">
        <v>424034</v>
      </c>
      <c r="D1313" s="303">
        <v>785225</v>
      </c>
      <c r="E1313" s="307" t="s">
        <v>3046</v>
      </c>
      <c r="F1313" s="342" t="s">
        <v>4672</v>
      </c>
      <c r="G1313" s="318" t="s">
        <v>286</v>
      </c>
      <c r="H1313" s="347">
        <v>36.299999999999997</v>
      </c>
      <c r="I1313" s="112">
        <v>23441</v>
      </c>
      <c r="J1313" s="113">
        <v>6.93</v>
      </c>
      <c r="K1313" s="127" t="s">
        <v>20</v>
      </c>
      <c r="L1313" s="115">
        <v>3190</v>
      </c>
      <c r="M1313" s="116">
        <v>87.9</v>
      </c>
      <c r="N1313" s="114" t="s">
        <v>4405</v>
      </c>
      <c r="O1313" s="68">
        <f t="shared" si="44"/>
        <v>17.130936808999373</v>
      </c>
      <c r="P1313" s="68">
        <f>IF(O1313&lt;&gt;"",VLOOKUP($A1313,Sheet4!$A$2:$O$1309,14,FALSE)*100,"")</f>
        <v>4.8812454080466416</v>
      </c>
      <c r="Q1313" s="68">
        <f>IF(P1313&lt;&gt;"",VLOOKUP($A1313,Sheet4!$A$2:$O$1309,15,FALSE)*100,"")</f>
        <v>38.748513812991561</v>
      </c>
      <c r="R1313" s="74">
        <f t="shared" si="45"/>
        <v>6</v>
      </c>
      <c r="S1313" s="356" t="s">
        <v>4367</v>
      </c>
      <c r="T1313" s="356" t="str">
        <f>IF(ISNA(VLOOKUP(A1313,Sheet1!B$3:C$1266,2,FALSE)=TRUE),"NC",VLOOKUP(A1313,Sheet1!B$3:C$1266,2,FALSE))</f>
        <v>Rural</v>
      </c>
      <c r="U1313" s="392">
        <f>IF(ISNA(VLOOKUP($A1313,Sheet1!$B$3:$AH$1266,Sheet1!E$1+(Sheet1!$A$1-1)*10,FALSE))=TRUE,"---",IF(VLOOKUP($A1313,Sheet1!$B$3:$AH$1266,Sheet1!E$1+(Sheet1!$A$1-1)*10,FALSE)="---","---", (ROUND(VLOOKUP($A1313,Sheet1!$B$3:$AH$1266,Sheet1!E$1+(Sheet1!$A$1-1)*10,FALSE),IF(VLOOKUP($A1313,Sheet1!$B$3:$AH$1266,Sheet1!E$1+(Sheet1!$A$1-1)*10,FALSE)&gt;99999,-3,IF(VLOOKUP($A1313,Sheet1!$B$3:$AH$1266,Sheet1!E$1+(Sheet1!$A$1-1)*10,FALSE)&gt;9999,-2,IF(VLOOKUP($A1313,Sheet1!$B$3:$AH$1266,Sheet1!E$1+(Sheet1!$A$1-1)*10,FALSE)&gt;999,-1,0)))))))</f>
        <v>1250</v>
      </c>
      <c r="V1313" s="392">
        <f>IF(ISNA(VLOOKUP($A1313,Sheet1!$B$3:$AH$1266,Sheet1!F$1+(Sheet1!$A$1-1)*10,FALSE))=TRUE,"---",IF(VLOOKUP($A1313,Sheet1!$B$3:$AH$1266,Sheet1!F$1+(Sheet1!$A$1-1)*10,FALSE)="---","---", (ROUND(VLOOKUP($A1313,Sheet1!$B$3:$AH$1266,Sheet1!F$1+(Sheet1!$A$1-1)*10,FALSE),IF(VLOOKUP($A1313,Sheet1!$B$3:$AH$1266,Sheet1!F$1+(Sheet1!$A$1-1)*10,FALSE)&gt;99999,-3,IF(VLOOKUP($A1313,Sheet1!$B$3:$AH$1266,Sheet1!F$1+(Sheet1!$A$1-1)*10,FALSE)&gt;9999,-2,IF(VLOOKUP($A1313,Sheet1!$B$3:$AH$1266,Sheet1!F$1+(Sheet1!$A$1-1)*10,FALSE)&gt;999,-1,0)))))))</f>
        <v>1510</v>
      </c>
      <c r="W1313" s="392">
        <f>IF(ISNA(VLOOKUP($A1313,Sheet1!$B$3:$AH$1266,Sheet1!G$1+(Sheet1!$A$1-1)*10,FALSE))=TRUE,"---",IF(VLOOKUP($A1313,Sheet1!$B$3:$AH$1266,Sheet1!G$1+(Sheet1!$A$1-1)*10,FALSE)="---","---", (ROUND(VLOOKUP($A1313,Sheet1!$B$3:$AH$1266,Sheet1!G$1+(Sheet1!$A$1-1)*10,FALSE),IF(VLOOKUP($A1313,Sheet1!$B$3:$AH$1266,Sheet1!G$1+(Sheet1!$A$1-1)*10,FALSE)&gt;99999,-3,IF(VLOOKUP($A1313,Sheet1!$B$3:$AH$1266,Sheet1!G$1+(Sheet1!$A$1-1)*10,FALSE)&gt;9999,-2,IF(VLOOKUP($A1313,Sheet1!$B$3:$AH$1266,Sheet1!G$1+(Sheet1!$A$1-1)*10,FALSE)&gt;999,-1,0)))))))</f>
        <v>1890</v>
      </c>
      <c r="X1313" s="392">
        <f>IF(ISNA(VLOOKUP($A1313,Sheet1!$B$3:$AH$1266,Sheet1!H$1+(Sheet1!$A$1-1)*10,FALSE))=TRUE,"---",IF(VLOOKUP($A1313,Sheet1!$B$3:$AH$1266,Sheet1!H$1+(Sheet1!$A$1-1)*10,FALSE)="---","---", (ROUND(VLOOKUP($A1313,Sheet1!$B$3:$AH$1266,Sheet1!H$1+(Sheet1!$A$1-1)*10,FALSE),IF(VLOOKUP($A1313,Sheet1!$B$3:$AH$1266,Sheet1!H$1+(Sheet1!$A$1-1)*10,FALSE)&gt;99999,-3,IF(VLOOKUP($A1313,Sheet1!$B$3:$AH$1266,Sheet1!H$1+(Sheet1!$A$1-1)*10,FALSE)&gt;9999,-2,IF(VLOOKUP($A1313,Sheet1!$B$3:$AH$1266,Sheet1!H$1+(Sheet1!$A$1-1)*10,FALSE)&gt;999,-1,0)))))))</f>
        <v>2970</v>
      </c>
      <c r="Y1313" s="392">
        <f>IF(ISNA(VLOOKUP($A1313,Sheet1!$B$3:$AH$1266,Sheet1!I$1+(Sheet1!$A$1-1)*10,FALSE))=TRUE,"---",IF(VLOOKUP($A1313,Sheet1!$B$3:$AH$1266,Sheet1!I$1+(Sheet1!$A$1-1)*10,FALSE)="---","---", (ROUND(VLOOKUP($A1313,Sheet1!$B$3:$AH$1266,Sheet1!I$1+(Sheet1!$A$1-1)*10,FALSE),IF(VLOOKUP($A1313,Sheet1!$B$3:$AH$1266,Sheet1!I$1+(Sheet1!$A$1-1)*10,FALSE)&gt;99999,-3,IF(VLOOKUP($A1313,Sheet1!$B$3:$AH$1266,Sheet1!I$1+(Sheet1!$A$1-1)*10,FALSE)&gt;9999,-2,IF(VLOOKUP($A1313,Sheet1!$B$3:$AH$1266,Sheet1!I$1+(Sheet1!$A$1-1)*10,FALSE)&gt;999,-1,0)))))))</f>
        <v>3810</v>
      </c>
      <c r="Z1313" s="392">
        <f>IF(ISNA(VLOOKUP($A1313,Sheet1!$B$3:$AH$1266,Sheet1!J$1+(Sheet1!$A$1-1)*10,FALSE))=TRUE,"---",IF(VLOOKUP($A1313,Sheet1!$B$3:$AH$1266,Sheet1!J$1+(Sheet1!$A$1-1)*10,FALSE)="---","---", (ROUND(VLOOKUP($A1313,Sheet1!$B$3:$AH$1266,Sheet1!J$1+(Sheet1!$A$1-1)*10,FALSE),IF(VLOOKUP($A1313,Sheet1!$B$3:$AH$1266,Sheet1!J$1+(Sheet1!$A$1-1)*10,FALSE)&gt;99999,-3,IF(VLOOKUP($A1313,Sheet1!$B$3:$AH$1266,Sheet1!J$1+(Sheet1!$A$1-1)*10,FALSE)&gt;9999,-2,IF(VLOOKUP($A1313,Sheet1!$B$3:$AH$1266,Sheet1!J$1+(Sheet1!$A$1-1)*10,FALSE)&gt;999,-1,0)))))))</f>
        <v>4980</v>
      </c>
      <c r="AA1313" s="392">
        <f>IF(ISNA(VLOOKUP($A1313,Sheet1!$B$3:$AH$1266,Sheet1!K$1+(Sheet1!$A$1-1)*10,FALSE))=TRUE,"---",IF(VLOOKUP($A1313,Sheet1!$B$3:$AH$1266,Sheet1!K$1+(Sheet1!$A$1-1)*10,FALSE)="---","---", (ROUND(VLOOKUP($A1313,Sheet1!$B$3:$AH$1266,Sheet1!K$1+(Sheet1!$A$1-1)*10,FALSE),IF(VLOOKUP($A1313,Sheet1!$B$3:$AH$1266,Sheet1!K$1+(Sheet1!$A$1-1)*10,FALSE)&gt;99999,-3,IF(VLOOKUP($A1313,Sheet1!$B$3:$AH$1266,Sheet1!K$1+(Sheet1!$A$1-1)*10,FALSE)&gt;9999,-2,IF(VLOOKUP($A1313,Sheet1!$B$3:$AH$1266,Sheet1!K$1+(Sheet1!$A$1-1)*10,FALSE)&gt;999,-1,0)))))))</f>
        <v>5990</v>
      </c>
      <c r="AB1313" s="392">
        <f>IF(ISNA(VLOOKUP($A1313,Sheet1!$B$3:$AH$1266,Sheet1!L$1+(Sheet1!$A$1-1)*10,FALSE))=TRUE,"---",IF(VLOOKUP($A1313,Sheet1!$B$3:$AH$1266,Sheet1!L$1+(Sheet1!$A$1-1)*10,FALSE)="---","---", (ROUND(VLOOKUP($A1313,Sheet1!$B$3:$AH$1266,Sheet1!L$1+(Sheet1!$A$1-1)*10,FALSE),IF(VLOOKUP($A1313,Sheet1!$B$3:$AH$1266,Sheet1!L$1+(Sheet1!$A$1-1)*10,FALSE)&gt;99999,-3,IF(VLOOKUP($A1313,Sheet1!$B$3:$AH$1266,Sheet1!L$1+(Sheet1!$A$1-1)*10,FALSE)&gt;9999,-2,IF(VLOOKUP($A1313,Sheet1!$B$3:$AH$1266,Sheet1!L$1+(Sheet1!$A$1-1)*10,FALSE)&gt;999,-1,0)))))))</f>
        <v>6990</v>
      </c>
      <c r="AC1313" s="392">
        <f>IF(ISNA(VLOOKUP($A1313,Sheet1!$B$3:$AH$1266,Sheet1!M$1+(Sheet1!$A$1-1)*10,FALSE))=TRUE,"---",IF(VLOOKUP($A1313,Sheet1!$B$3:$AH$1266,Sheet1!M$1+(Sheet1!$A$1-1)*10,FALSE)="---","---", (ROUND(VLOOKUP($A1313,Sheet1!$B$3:$AH$1266,Sheet1!M$1+(Sheet1!$A$1-1)*10,FALSE),IF(VLOOKUP($A1313,Sheet1!$B$3:$AH$1266,Sheet1!M$1+(Sheet1!$A$1-1)*10,FALSE)&gt;99999,-3,IF(VLOOKUP($A1313,Sheet1!$B$3:$AH$1266,Sheet1!M$1+(Sheet1!$A$1-1)*10,FALSE)&gt;9999,-2,IF(VLOOKUP($A1313,Sheet1!$B$3:$AH$1266,Sheet1!M$1+(Sheet1!$A$1-1)*10,FALSE)&gt;999,-1,0)))))))</f>
        <v>8070</v>
      </c>
      <c r="AD1313" s="392">
        <f>IF(ISNA(VLOOKUP($A1313,Sheet1!$B$3:$AH$1266,Sheet1!N$1+(Sheet1!$A$1-1)*10,FALSE))=TRUE,"---",IF(VLOOKUP($A1313,Sheet1!$B$3:$AH$1266,Sheet1!N$1+(Sheet1!$A$1-1)*10,FALSE)="---","---", (ROUND(VLOOKUP($A1313,Sheet1!$B$3:$AH$1266,Sheet1!N$1+(Sheet1!$A$1-1)*10,FALSE),IF(VLOOKUP($A1313,Sheet1!$B$3:$AH$1266,Sheet1!N$1+(Sheet1!$A$1-1)*10,FALSE)&gt;99999,-3,IF(VLOOKUP($A1313,Sheet1!$B$3:$AH$1266,Sheet1!N$1+(Sheet1!$A$1-1)*10,FALSE)&gt;9999,-2,IF(VLOOKUP($A1313,Sheet1!$B$3:$AH$1266,Sheet1!N$1+(Sheet1!$A$1-1)*10,FALSE)&gt;999,-1,0)))))))</f>
        <v>9620</v>
      </c>
    </row>
    <row r="1314" spans="1:30" ht="25.5" customHeight="1" x14ac:dyDescent="0.25">
      <c r="A1314" s="303"/>
      <c r="B1314" s="331"/>
      <c r="C1314" s="303"/>
      <c r="D1314" s="303"/>
      <c r="E1314" s="307" t="e">
        <v>#N/A</v>
      </c>
      <c r="F1314" s="331"/>
      <c r="G1314" s="319"/>
      <c r="H1314" s="347"/>
      <c r="I1314" s="112">
        <v>24743</v>
      </c>
      <c r="J1314" s="113">
        <v>8.93</v>
      </c>
      <c r="K1314" s="114" t="s">
        <v>4405</v>
      </c>
      <c r="L1314" s="156" t="s">
        <v>4405</v>
      </c>
      <c r="M1314" s="157" t="s">
        <v>4405</v>
      </c>
      <c r="N1314" s="127" t="s">
        <v>75</v>
      </c>
      <c r="O1314" s="68" t="s">
        <v>4405</v>
      </c>
      <c r="P1314" s="68" t="s">
        <v>4405</v>
      </c>
      <c r="Q1314" s="68" t="s">
        <v>4405</v>
      </c>
      <c r="R1314" s="74" t="s">
        <v>4405</v>
      </c>
      <c r="S1314" s="356" t="e">
        <v>#N/A</v>
      </c>
      <c r="T1314" s="356" t="str">
        <f>IF(ISNA(VLOOKUP(A1314,Sheet1!B$3:C$1266,2,FALSE)=TRUE),"ND",VLOOKUP(A1314,Sheet1!B$3:C$1266,2,FALSE))</f>
        <v>ND</v>
      </c>
      <c r="U1314" s="392" t="str">
        <f>IF(ISNA(VLOOKUP($A1314,Sheet1!$B$3:$AH$1266,Sheet1!E$1+(Sheet1!$A$1-1)*10,FALSE))=TRUE,"---",IF(VLOOKUP($A1314,Sheet1!$B$3:$AH$1266,Sheet1!E$1+(Sheet1!$A$1-1)*10,FALSE)="---","---", (ROUND(VLOOKUP($A1314,Sheet1!$B$3:$AH$1266,Sheet1!E$1+(Sheet1!$A$1-1)*10,FALSE),IF(VLOOKUP($A1314,Sheet1!$B$3:$AH$1266,Sheet1!E$1+(Sheet1!$A$1-1)*10,FALSE)&gt;99999,-3,IF(VLOOKUP($A1314,Sheet1!$B$3:$AH$1266,Sheet1!E$1+(Sheet1!$A$1-1)*10,FALSE)&gt;9999,-2,IF(VLOOKUP($A1314,Sheet1!$B$3:$AH$1266,Sheet1!E$1+(Sheet1!$A$1-1)*10,FALSE)&gt;999,-1,0)))))))</f>
        <v>---</v>
      </c>
      <c r="V1314" s="392" t="str">
        <f>IF(ISNA(VLOOKUP($A1314,Sheet1!$B$3:$AH$1266,Sheet1!F$1+(Sheet1!$A$1-1)*10,FALSE))=TRUE,"---",IF(VLOOKUP($A1314,Sheet1!$B$3:$AH$1266,Sheet1!F$1+(Sheet1!$A$1-1)*10,FALSE)="---","---", (ROUND(VLOOKUP($A1314,Sheet1!$B$3:$AH$1266,Sheet1!F$1+(Sheet1!$A$1-1)*10,FALSE),IF(VLOOKUP($A1314,Sheet1!$B$3:$AH$1266,Sheet1!F$1+(Sheet1!$A$1-1)*10,FALSE)&gt;99999,-3,IF(VLOOKUP($A1314,Sheet1!$B$3:$AH$1266,Sheet1!F$1+(Sheet1!$A$1-1)*10,FALSE)&gt;9999,-2,IF(VLOOKUP($A1314,Sheet1!$B$3:$AH$1266,Sheet1!F$1+(Sheet1!$A$1-1)*10,FALSE)&gt;999,-1,0)))))))</f>
        <v>---</v>
      </c>
      <c r="W1314" s="392" t="str">
        <f>IF(ISNA(VLOOKUP($A1314,Sheet1!$B$3:$AH$1266,Sheet1!G$1+(Sheet1!$A$1-1)*10,FALSE))=TRUE,"---",IF(VLOOKUP($A1314,Sheet1!$B$3:$AH$1266,Sheet1!G$1+(Sheet1!$A$1-1)*10,FALSE)="---","---", (ROUND(VLOOKUP($A1314,Sheet1!$B$3:$AH$1266,Sheet1!G$1+(Sheet1!$A$1-1)*10,FALSE),IF(VLOOKUP($A1314,Sheet1!$B$3:$AH$1266,Sheet1!G$1+(Sheet1!$A$1-1)*10,FALSE)&gt;99999,-3,IF(VLOOKUP($A1314,Sheet1!$B$3:$AH$1266,Sheet1!G$1+(Sheet1!$A$1-1)*10,FALSE)&gt;9999,-2,IF(VLOOKUP($A1314,Sheet1!$B$3:$AH$1266,Sheet1!G$1+(Sheet1!$A$1-1)*10,FALSE)&gt;999,-1,0)))))))</f>
        <v>---</v>
      </c>
      <c r="X1314" s="392" t="str">
        <f>IF(ISNA(VLOOKUP($A1314,Sheet1!$B$3:$AH$1266,Sheet1!H$1+(Sheet1!$A$1-1)*10,FALSE))=TRUE,"---",IF(VLOOKUP($A1314,Sheet1!$B$3:$AH$1266,Sheet1!H$1+(Sheet1!$A$1-1)*10,FALSE)="---","---", (ROUND(VLOOKUP($A1314,Sheet1!$B$3:$AH$1266,Sheet1!H$1+(Sheet1!$A$1-1)*10,FALSE),IF(VLOOKUP($A1314,Sheet1!$B$3:$AH$1266,Sheet1!H$1+(Sheet1!$A$1-1)*10,FALSE)&gt;99999,-3,IF(VLOOKUP($A1314,Sheet1!$B$3:$AH$1266,Sheet1!H$1+(Sheet1!$A$1-1)*10,FALSE)&gt;9999,-2,IF(VLOOKUP($A1314,Sheet1!$B$3:$AH$1266,Sheet1!H$1+(Sheet1!$A$1-1)*10,FALSE)&gt;999,-1,0)))))))</f>
        <v>---</v>
      </c>
      <c r="Y1314" s="392" t="str">
        <f>IF(ISNA(VLOOKUP($A1314,Sheet1!$B$3:$AH$1266,Sheet1!I$1+(Sheet1!$A$1-1)*10,FALSE))=TRUE,"---",IF(VLOOKUP($A1314,Sheet1!$B$3:$AH$1266,Sheet1!I$1+(Sheet1!$A$1-1)*10,FALSE)="---","---", (ROUND(VLOOKUP($A1314,Sheet1!$B$3:$AH$1266,Sheet1!I$1+(Sheet1!$A$1-1)*10,FALSE),IF(VLOOKUP($A1314,Sheet1!$B$3:$AH$1266,Sheet1!I$1+(Sheet1!$A$1-1)*10,FALSE)&gt;99999,-3,IF(VLOOKUP($A1314,Sheet1!$B$3:$AH$1266,Sheet1!I$1+(Sheet1!$A$1-1)*10,FALSE)&gt;9999,-2,IF(VLOOKUP($A1314,Sheet1!$B$3:$AH$1266,Sheet1!I$1+(Sheet1!$A$1-1)*10,FALSE)&gt;999,-1,0)))))))</f>
        <v>---</v>
      </c>
      <c r="Z1314" s="392" t="str">
        <f>IF(ISNA(VLOOKUP($A1314,Sheet1!$B$3:$AH$1266,Sheet1!J$1+(Sheet1!$A$1-1)*10,FALSE))=TRUE,"---",IF(VLOOKUP($A1314,Sheet1!$B$3:$AH$1266,Sheet1!J$1+(Sheet1!$A$1-1)*10,FALSE)="---","---", (ROUND(VLOOKUP($A1314,Sheet1!$B$3:$AH$1266,Sheet1!J$1+(Sheet1!$A$1-1)*10,FALSE),IF(VLOOKUP($A1314,Sheet1!$B$3:$AH$1266,Sheet1!J$1+(Sheet1!$A$1-1)*10,FALSE)&gt;99999,-3,IF(VLOOKUP($A1314,Sheet1!$B$3:$AH$1266,Sheet1!J$1+(Sheet1!$A$1-1)*10,FALSE)&gt;9999,-2,IF(VLOOKUP($A1314,Sheet1!$B$3:$AH$1266,Sheet1!J$1+(Sheet1!$A$1-1)*10,FALSE)&gt;999,-1,0)))))))</f>
        <v>---</v>
      </c>
      <c r="AA1314" s="392" t="str">
        <f>IF(ISNA(VLOOKUP($A1314,Sheet1!$B$3:$AH$1266,Sheet1!K$1+(Sheet1!$A$1-1)*10,FALSE))=TRUE,"---",IF(VLOOKUP($A1314,Sheet1!$B$3:$AH$1266,Sheet1!K$1+(Sheet1!$A$1-1)*10,FALSE)="---","---", (ROUND(VLOOKUP($A1314,Sheet1!$B$3:$AH$1266,Sheet1!K$1+(Sheet1!$A$1-1)*10,FALSE),IF(VLOOKUP($A1314,Sheet1!$B$3:$AH$1266,Sheet1!K$1+(Sheet1!$A$1-1)*10,FALSE)&gt;99999,-3,IF(VLOOKUP($A1314,Sheet1!$B$3:$AH$1266,Sheet1!K$1+(Sheet1!$A$1-1)*10,FALSE)&gt;9999,-2,IF(VLOOKUP($A1314,Sheet1!$B$3:$AH$1266,Sheet1!K$1+(Sheet1!$A$1-1)*10,FALSE)&gt;999,-1,0)))))))</f>
        <v>---</v>
      </c>
      <c r="AB1314" s="392" t="str">
        <f>IF(ISNA(VLOOKUP($A1314,Sheet1!$B$3:$AH$1266,Sheet1!L$1+(Sheet1!$A$1-1)*10,FALSE))=TRUE,"---",IF(VLOOKUP($A1314,Sheet1!$B$3:$AH$1266,Sheet1!L$1+(Sheet1!$A$1-1)*10,FALSE)="---","---", (ROUND(VLOOKUP($A1314,Sheet1!$B$3:$AH$1266,Sheet1!L$1+(Sheet1!$A$1-1)*10,FALSE),IF(VLOOKUP($A1314,Sheet1!$B$3:$AH$1266,Sheet1!L$1+(Sheet1!$A$1-1)*10,FALSE)&gt;99999,-3,IF(VLOOKUP($A1314,Sheet1!$B$3:$AH$1266,Sheet1!L$1+(Sheet1!$A$1-1)*10,FALSE)&gt;9999,-2,IF(VLOOKUP($A1314,Sheet1!$B$3:$AH$1266,Sheet1!L$1+(Sheet1!$A$1-1)*10,FALSE)&gt;999,-1,0)))))))</f>
        <v>---</v>
      </c>
      <c r="AC1314" s="392" t="str">
        <f>IF(ISNA(VLOOKUP($A1314,Sheet1!$B$3:$AH$1266,Sheet1!M$1+(Sheet1!$A$1-1)*10,FALSE))=TRUE,"---",IF(VLOOKUP($A1314,Sheet1!$B$3:$AH$1266,Sheet1!M$1+(Sheet1!$A$1-1)*10,FALSE)="---","---", (ROUND(VLOOKUP($A1314,Sheet1!$B$3:$AH$1266,Sheet1!M$1+(Sheet1!$A$1-1)*10,FALSE),IF(VLOOKUP($A1314,Sheet1!$B$3:$AH$1266,Sheet1!M$1+(Sheet1!$A$1-1)*10,FALSE)&gt;99999,-3,IF(VLOOKUP($A1314,Sheet1!$B$3:$AH$1266,Sheet1!M$1+(Sheet1!$A$1-1)*10,FALSE)&gt;9999,-2,IF(VLOOKUP($A1314,Sheet1!$B$3:$AH$1266,Sheet1!M$1+(Sheet1!$A$1-1)*10,FALSE)&gt;999,-1,0)))))))</f>
        <v>---</v>
      </c>
      <c r="AD1314" s="392" t="str">
        <f>IF(ISNA(VLOOKUP($A1314,Sheet1!$B$3:$AH$1266,Sheet1!N$1+(Sheet1!$A$1-1)*10,FALSE))=TRUE,"---",IF(VLOOKUP($A1314,Sheet1!$B$3:$AH$1266,Sheet1!N$1+(Sheet1!$A$1-1)*10,FALSE)="---","---", (ROUND(VLOOKUP($A1314,Sheet1!$B$3:$AH$1266,Sheet1!N$1+(Sheet1!$A$1-1)*10,FALSE),IF(VLOOKUP($A1314,Sheet1!$B$3:$AH$1266,Sheet1!N$1+(Sheet1!$A$1-1)*10,FALSE)&gt;99999,-3,IF(VLOOKUP($A1314,Sheet1!$B$3:$AH$1266,Sheet1!N$1+(Sheet1!$A$1-1)*10,FALSE)&gt;9999,-2,IF(VLOOKUP($A1314,Sheet1!$B$3:$AH$1266,Sheet1!N$1+(Sheet1!$A$1-1)*10,FALSE)&gt;999,-1,0)))))))</f>
        <v>---</v>
      </c>
    </row>
    <row r="1315" spans="1:30" ht="25.5" customHeight="1" x14ac:dyDescent="0.25">
      <c r="A1315" s="133" t="s">
        <v>1943</v>
      </c>
      <c r="B1315" s="134" t="s">
        <v>1944</v>
      </c>
      <c r="C1315" s="133">
        <v>424614</v>
      </c>
      <c r="D1315" s="133">
        <v>784242</v>
      </c>
      <c r="E1315" s="67" t="s">
        <v>3046</v>
      </c>
      <c r="F1315" s="135" t="s">
        <v>4405</v>
      </c>
      <c r="G1315" s="118" t="s">
        <v>160</v>
      </c>
      <c r="H1315" s="136">
        <v>2.85</v>
      </c>
      <c r="I1315" s="119">
        <v>19505</v>
      </c>
      <c r="J1315" s="137" t="s">
        <v>4405</v>
      </c>
      <c r="K1315" s="118" t="s">
        <v>17</v>
      </c>
      <c r="L1315" s="122">
        <v>2520</v>
      </c>
      <c r="M1315" s="123">
        <v>884</v>
      </c>
      <c r="N1315" s="118" t="s">
        <v>199</v>
      </c>
      <c r="O1315" s="71" t="str">
        <f t="shared" si="44"/>
        <v>&lt;0.2</v>
      </c>
      <c r="P1315" s="71">
        <f>IF(O1315&lt;&gt;"",VLOOKUP($A1315,Sheet4!$A$2:$O$1309,14,FALSE)*100,"")</f>
        <v>1.5365610095873228</v>
      </c>
      <c r="Q1315" s="71">
        <f>IF(P1315&lt;&gt;"",VLOOKUP($A1315,Sheet4!$A$2:$O$1309,15,FALSE)*100,"")</f>
        <v>14.07322453952008</v>
      </c>
      <c r="R1315" s="73" t="str">
        <f t="shared" si="45"/>
        <v>&gt;500</v>
      </c>
      <c r="S1315" s="63" t="s">
        <v>4367</v>
      </c>
      <c r="T1315" s="63" t="str">
        <f>IF(ISNA(VLOOKUP(A1315,Sheet1!B$3:C$1266,2,FALSE)=TRUE),"NC",VLOOKUP(A1315,Sheet1!B$3:C$1266,2,FALSE))</f>
        <v>Rural</v>
      </c>
      <c r="U1315" s="66">
        <f>IF(ISNA(VLOOKUP($A1315,Sheet1!$B$3:$AH$1266,Sheet1!E$1+(Sheet1!$A$1-1)*10,FALSE))=TRUE,"---",IF(VLOOKUP($A1315,Sheet1!$B$3:$AH$1266,Sheet1!E$1+(Sheet1!$A$1-1)*10,FALSE)="---","---", (ROUND(VLOOKUP($A1315,Sheet1!$B$3:$AH$1266,Sheet1!E$1+(Sheet1!$A$1-1)*10,FALSE),IF(VLOOKUP($A1315,Sheet1!$B$3:$AH$1266,Sheet1!E$1+(Sheet1!$A$1-1)*10,FALSE)&gt;99999,-3,IF(VLOOKUP($A1315,Sheet1!$B$3:$AH$1266,Sheet1!E$1+(Sheet1!$A$1-1)*10,FALSE)&gt;9999,-2,IF(VLOOKUP($A1315,Sheet1!$B$3:$AH$1266,Sheet1!E$1+(Sheet1!$A$1-1)*10,FALSE)&gt;999,-1,0)))))))</f>
        <v>94</v>
      </c>
      <c r="V1315" s="66">
        <f>IF(ISNA(VLOOKUP($A1315,Sheet1!$B$3:$AH$1266,Sheet1!F$1+(Sheet1!$A$1-1)*10,FALSE))=TRUE,"---",IF(VLOOKUP($A1315,Sheet1!$B$3:$AH$1266,Sheet1!F$1+(Sheet1!$A$1-1)*10,FALSE)="---","---", (ROUND(VLOOKUP($A1315,Sheet1!$B$3:$AH$1266,Sheet1!F$1+(Sheet1!$A$1-1)*10,FALSE),IF(VLOOKUP($A1315,Sheet1!$B$3:$AH$1266,Sheet1!F$1+(Sheet1!$A$1-1)*10,FALSE)&gt;99999,-3,IF(VLOOKUP($A1315,Sheet1!$B$3:$AH$1266,Sheet1!F$1+(Sheet1!$A$1-1)*10,FALSE)&gt;9999,-2,IF(VLOOKUP($A1315,Sheet1!$B$3:$AH$1266,Sheet1!F$1+(Sheet1!$A$1-1)*10,FALSE)&gt;999,-1,0)))))))</f>
        <v>116</v>
      </c>
      <c r="W1315" s="66">
        <f>IF(ISNA(VLOOKUP($A1315,Sheet1!$B$3:$AH$1266,Sheet1!G$1+(Sheet1!$A$1-1)*10,FALSE))=TRUE,"---",IF(VLOOKUP($A1315,Sheet1!$B$3:$AH$1266,Sheet1!G$1+(Sheet1!$A$1-1)*10,FALSE)="---","---", (ROUND(VLOOKUP($A1315,Sheet1!$B$3:$AH$1266,Sheet1!G$1+(Sheet1!$A$1-1)*10,FALSE),IF(VLOOKUP($A1315,Sheet1!$B$3:$AH$1266,Sheet1!G$1+(Sheet1!$A$1-1)*10,FALSE)&gt;99999,-3,IF(VLOOKUP($A1315,Sheet1!$B$3:$AH$1266,Sheet1!G$1+(Sheet1!$A$1-1)*10,FALSE)&gt;9999,-2,IF(VLOOKUP($A1315,Sheet1!$B$3:$AH$1266,Sheet1!G$1+(Sheet1!$A$1-1)*10,FALSE)&gt;999,-1,0)))))))</f>
        <v>147</v>
      </c>
      <c r="X1315" s="66">
        <f>IF(ISNA(VLOOKUP($A1315,Sheet1!$B$3:$AH$1266,Sheet1!H$1+(Sheet1!$A$1-1)*10,FALSE))=TRUE,"---",IF(VLOOKUP($A1315,Sheet1!$B$3:$AH$1266,Sheet1!H$1+(Sheet1!$A$1-1)*10,FALSE)="---","---", (ROUND(VLOOKUP($A1315,Sheet1!$B$3:$AH$1266,Sheet1!H$1+(Sheet1!$A$1-1)*10,FALSE),IF(VLOOKUP($A1315,Sheet1!$B$3:$AH$1266,Sheet1!H$1+(Sheet1!$A$1-1)*10,FALSE)&gt;99999,-3,IF(VLOOKUP($A1315,Sheet1!$B$3:$AH$1266,Sheet1!H$1+(Sheet1!$A$1-1)*10,FALSE)&gt;9999,-2,IF(VLOOKUP($A1315,Sheet1!$B$3:$AH$1266,Sheet1!H$1+(Sheet1!$A$1-1)*10,FALSE)&gt;999,-1,0)))))))</f>
        <v>234</v>
      </c>
      <c r="Y1315" s="66">
        <f>IF(ISNA(VLOOKUP($A1315,Sheet1!$B$3:$AH$1266,Sheet1!I$1+(Sheet1!$A$1-1)*10,FALSE))=TRUE,"---",IF(VLOOKUP($A1315,Sheet1!$B$3:$AH$1266,Sheet1!I$1+(Sheet1!$A$1-1)*10,FALSE)="---","---", (ROUND(VLOOKUP($A1315,Sheet1!$B$3:$AH$1266,Sheet1!I$1+(Sheet1!$A$1-1)*10,FALSE),IF(VLOOKUP($A1315,Sheet1!$B$3:$AH$1266,Sheet1!I$1+(Sheet1!$A$1-1)*10,FALSE)&gt;99999,-3,IF(VLOOKUP($A1315,Sheet1!$B$3:$AH$1266,Sheet1!I$1+(Sheet1!$A$1-1)*10,FALSE)&gt;9999,-2,IF(VLOOKUP($A1315,Sheet1!$B$3:$AH$1266,Sheet1!I$1+(Sheet1!$A$1-1)*10,FALSE)&gt;999,-1,0)))))))</f>
        <v>301</v>
      </c>
      <c r="Z1315" s="66">
        <f>IF(ISNA(VLOOKUP($A1315,Sheet1!$B$3:$AH$1266,Sheet1!J$1+(Sheet1!$A$1-1)*10,FALSE))=TRUE,"---",IF(VLOOKUP($A1315,Sheet1!$B$3:$AH$1266,Sheet1!J$1+(Sheet1!$A$1-1)*10,FALSE)="---","---", (ROUND(VLOOKUP($A1315,Sheet1!$B$3:$AH$1266,Sheet1!J$1+(Sheet1!$A$1-1)*10,FALSE),IF(VLOOKUP($A1315,Sheet1!$B$3:$AH$1266,Sheet1!J$1+(Sheet1!$A$1-1)*10,FALSE)&gt;99999,-3,IF(VLOOKUP($A1315,Sheet1!$B$3:$AH$1266,Sheet1!J$1+(Sheet1!$A$1-1)*10,FALSE)&gt;9999,-2,IF(VLOOKUP($A1315,Sheet1!$B$3:$AH$1266,Sheet1!J$1+(Sheet1!$A$1-1)*10,FALSE)&gt;999,-1,0)))))))</f>
        <v>390</v>
      </c>
      <c r="AA1315" s="66">
        <f>IF(ISNA(VLOOKUP($A1315,Sheet1!$B$3:$AH$1266,Sheet1!K$1+(Sheet1!$A$1-1)*10,FALSE))=TRUE,"---",IF(VLOOKUP($A1315,Sheet1!$B$3:$AH$1266,Sheet1!K$1+(Sheet1!$A$1-1)*10,FALSE)="---","---", (ROUND(VLOOKUP($A1315,Sheet1!$B$3:$AH$1266,Sheet1!K$1+(Sheet1!$A$1-1)*10,FALSE),IF(VLOOKUP($A1315,Sheet1!$B$3:$AH$1266,Sheet1!K$1+(Sheet1!$A$1-1)*10,FALSE)&gt;99999,-3,IF(VLOOKUP($A1315,Sheet1!$B$3:$AH$1266,Sheet1!K$1+(Sheet1!$A$1-1)*10,FALSE)&gt;9999,-2,IF(VLOOKUP($A1315,Sheet1!$B$3:$AH$1266,Sheet1!K$1+(Sheet1!$A$1-1)*10,FALSE)&gt;999,-1,0)))))))</f>
        <v>465</v>
      </c>
      <c r="AB1315" s="66">
        <f>IF(ISNA(VLOOKUP($A1315,Sheet1!$B$3:$AH$1266,Sheet1!L$1+(Sheet1!$A$1-1)*10,FALSE))=TRUE,"---",IF(VLOOKUP($A1315,Sheet1!$B$3:$AH$1266,Sheet1!L$1+(Sheet1!$A$1-1)*10,FALSE)="---","---", (ROUND(VLOOKUP($A1315,Sheet1!$B$3:$AH$1266,Sheet1!L$1+(Sheet1!$A$1-1)*10,FALSE),IF(VLOOKUP($A1315,Sheet1!$B$3:$AH$1266,Sheet1!L$1+(Sheet1!$A$1-1)*10,FALSE)&gt;99999,-3,IF(VLOOKUP($A1315,Sheet1!$B$3:$AH$1266,Sheet1!L$1+(Sheet1!$A$1-1)*10,FALSE)&gt;9999,-2,IF(VLOOKUP($A1315,Sheet1!$B$3:$AH$1266,Sheet1!L$1+(Sheet1!$A$1-1)*10,FALSE)&gt;999,-1,0)))))))</f>
        <v>538</v>
      </c>
      <c r="AC1315" s="66">
        <f>IF(ISNA(VLOOKUP($A1315,Sheet1!$B$3:$AH$1266,Sheet1!M$1+(Sheet1!$A$1-1)*10,FALSE))=TRUE,"---",IF(VLOOKUP($A1315,Sheet1!$B$3:$AH$1266,Sheet1!M$1+(Sheet1!$A$1-1)*10,FALSE)="---","---", (ROUND(VLOOKUP($A1315,Sheet1!$B$3:$AH$1266,Sheet1!M$1+(Sheet1!$A$1-1)*10,FALSE),IF(VLOOKUP($A1315,Sheet1!$B$3:$AH$1266,Sheet1!M$1+(Sheet1!$A$1-1)*10,FALSE)&gt;99999,-3,IF(VLOOKUP($A1315,Sheet1!$B$3:$AH$1266,Sheet1!M$1+(Sheet1!$A$1-1)*10,FALSE)&gt;9999,-2,IF(VLOOKUP($A1315,Sheet1!$B$3:$AH$1266,Sheet1!M$1+(Sheet1!$A$1-1)*10,FALSE)&gt;999,-1,0)))))))</f>
        <v>616</v>
      </c>
      <c r="AD1315" s="66">
        <f>IF(ISNA(VLOOKUP($A1315,Sheet1!$B$3:$AH$1266,Sheet1!N$1+(Sheet1!$A$1-1)*10,FALSE))=TRUE,"---",IF(VLOOKUP($A1315,Sheet1!$B$3:$AH$1266,Sheet1!N$1+(Sheet1!$A$1-1)*10,FALSE)="---","---", (ROUND(VLOOKUP($A1315,Sheet1!$B$3:$AH$1266,Sheet1!N$1+(Sheet1!$A$1-1)*10,FALSE),IF(VLOOKUP($A1315,Sheet1!$B$3:$AH$1266,Sheet1!N$1+(Sheet1!$A$1-1)*10,FALSE)&gt;99999,-3,IF(VLOOKUP($A1315,Sheet1!$B$3:$AH$1266,Sheet1!N$1+(Sheet1!$A$1-1)*10,FALSE)&gt;9999,-2,IF(VLOOKUP($A1315,Sheet1!$B$3:$AH$1266,Sheet1!N$1+(Sheet1!$A$1-1)*10,FALSE)&gt;999,-1,0)))))))</f>
        <v>726</v>
      </c>
    </row>
    <row r="1316" spans="1:30" ht="25.5" customHeight="1" x14ac:dyDescent="0.25">
      <c r="A1316" s="303" t="s">
        <v>1945</v>
      </c>
      <c r="B1316" s="330" t="s">
        <v>1946</v>
      </c>
      <c r="C1316" s="303">
        <v>424921</v>
      </c>
      <c r="D1316" s="303">
        <v>784809</v>
      </c>
      <c r="E1316" s="307" t="s">
        <v>3046</v>
      </c>
      <c r="F1316" s="342" t="s">
        <v>4626</v>
      </c>
      <c r="G1316" s="318" t="s">
        <v>286</v>
      </c>
      <c r="H1316" s="347">
        <v>14.3</v>
      </c>
      <c r="I1316" s="112">
        <v>20149</v>
      </c>
      <c r="J1316" s="113">
        <v>7.21</v>
      </c>
      <c r="K1316" s="114" t="s">
        <v>4405</v>
      </c>
      <c r="L1316" s="115">
        <v>2330</v>
      </c>
      <c r="M1316" s="116">
        <v>163</v>
      </c>
      <c r="N1316" s="127" t="s">
        <v>956</v>
      </c>
      <c r="O1316" s="68">
        <f t="shared" si="44"/>
        <v>0.62258924523249004</v>
      </c>
      <c r="P1316" s="68">
        <f>IF(O1316&lt;&gt;"",VLOOKUP($A1316,Sheet4!$A$2:$O$1309,14,FALSE)*100,"")</f>
        <v>1.3957193009523694</v>
      </c>
      <c r="Q1316" s="68">
        <f>IF(P1316&lt;&gt;"",VLOOKUP($A1316,Sheet4!$A$2:$O$1309,15,FALSE)*100,"")</f>
        <v>12.861724803139552</v>
      </c>
      <c r="R1316" s="74" t="str">
        <f t="shared" si="45"/>
        <v>&gt;100, &lt;200</v>
      </c>
      <c r="S1316" s="356" t="s">
        <v>4367</v>
      </c>
      <c r="T1316" s="356" t="str">
        <f>IF(ISNA(VLOOKUP(A1316,Sheet1!B$3:C$1266,2,FALSE)=TRUE),"NC",VLOOKUP(A1316,Sheet1!B$3:C$1266,2,FALSE))</f>
        <v>Rural10</v>
      </c>
      <c r="U1316" s="392">
        <f>IF(ISNA(VLOOKUP($A1316,Sheet1!$B$3:$AH$1266,Sheet1!E$1+(Sheet1!$A$1-1)*10,FALSE))=TRUE,"---",IF(VLOOKUP($A1316,Sheet1!$B$3:$AH$1266,Sheet1!E$1+(Sheet1!$A$1-1)*10,FALSE)="---","---", (ROUND(VLOOKUP($A1316,Sheet1!$B$3:$AH$1266,Sheet1!E$1+(Sheet1!$A$1-1)*10,FALSE),IF(VLOOKUP($A1316,Sheet1!$B$3:$AH$1266,Sheet1!E$1+(Sheet1!$A$1-1)*10,FALSE)&gt;99999,-3,IF(VLOOKUP($A1316,Sheet1!$B$3:$AH$1266,Sheet1!E$1+(Sheet1!$A$1-1)*10,FALSE)&gt;9999,-2,IF(VLOOKUP($A1316,Sheet1!$B$3:$AH$1266,Sheet1!E$1+(Sheet1!$A$1-1)*10,FALSE)&gt;999,-1,0)))))))</f>
        <v>472</v>
      </c>
      <c r="V1316" s="392">
        <f>IF(ISNA(VLOOKUP($A1316,Sheet1!$B$3:$AH$1266,Sheet1!F$1+(Sheet1!$A$1-1)*10,FALSE))=TRUE,"---",IF(VLOOKUP($A1316,Sheet1!$B$3:$AH$1266,Sheet1!F$1+(Sheet1!$A$1-1)*10,FALSE)="---","---", (ROUND(VLOOKUP($A1316,Sheet1!$B$3:$AH$1266,Sheet1!F$1+(Sheet1!$A$1-1)*10,FALSE),IF(VLOOKUP($A1316,Sheet1!$B$3:$AH$1266,Sheet1!F$1+(Sheet1!$A$1-1)*10,FALSE)&gt;99999,-3,IF(VLOOKUP($A1316,Sheet1!$B$3:$AH$1266,Sheet1!F$1+(Sheet1!$A$1-1)*10,FALSE)&gt;9999,-2,IF(VLOOKUP($A1316,Sheet1!$B$3:$AH$1266,Sheet1!F$1+(Sheet1!$A$1-1)*10,FALSE)&gt;999,-1,0)))))))</f>
        <v>556</v>
      </c>
      <c r="W1316" s="392">
        <f>IF(ISNA(VLOOKUP($A1316,Sheet1!$B$3:$AH$1266,Sheet1!G$1+(Sheet1!$A$1-1)*10,FALSE))=TRUE,"---",IF(VLOOKUP($A1316,Sheet1!$B$3:$AH$1266,Sheet1!G$1+(Sheet1!$A$1-1)*10,FALSE)="---","---", (ROUND(VLOOKUP($A1316,Sheet1!$B$3:$AH$1266,Sheet1!G$1+(Sheet1!$A$1-1)*10,FALSE),IF(VLOOKUP($A1316,Sheet1!$B$3:$AH$1266,Sheet1!G$1+(Sheet1!$A$1-1)*10,FALSE)&gt;99999,-3,IF(VLOOKUP($A1316,Sheet1!$B$3:$AH$1266,Sheet1!G$1+(Sheet1!$A$1-1)*10,FALSE)&gt;9999,-2,IF(VLOOKUP($A1316,Sheet1!$B$3:$AH$1266,Sheet1!G$1+(Sheet1!$A$1-1)*10,FALSE)&gt;999,-1,0)))))))</f>
        <v>663</v>
      </c>
      <c r="X1316" s="392">
        <f>IF(ISNA(VLOOKUP($A1316,Sheet1!$B$3:$AH$1266,Sheet1!H$1+(Sheet1!$A$1-1)*10,FALSE))=TRUE,"---",IF(VLOOKUP($A1316,Sheet1!$B$3:$AH$1266,Sheet1!H$1+(Sheet1!$A$1-1)*10,FALSE)="---","---", (ROUND(VLOOKUP($A1316,Sheet1!$B$3:$AH$1266,Sheet1!H$1+(Sheet1!$A$1-1)*10,FALSE),IF(VLOOKUP($A1316,Sheet1!$B$3:$AH$1266,Sheet1!H$1+(Sheet1!$A$1-1)*10,FALSE)&gt;99999,-3,IF(VLOOKUP($A1316,Sheet1!$B$3:$AH$1266,Sheet1!H$1+(Sheet1!$A$1-1)*10,FALSE)&gt;9999,-2,IF(VLOOKUP($A1316,Sheet1!$B$3:$AH$1266,Sheet1!H$1+(Sheet1!$A$1-1)*10,FALSE)&gt;999,-1,0)))))))</f>
        <v>964</v>
      </c>
      <c r="Y1316" s="392">
        <f>IF(ISNA(VLOOKUP($A1316,Sheet1!$B$3:$AH$1266,Sheet1!I$1+(Sheet1!$A$1-1)*10,FALSE))=TRUE,"---",IF(VLOOKUP($A1316,Sheet1!$B$3:$AH$1266,Sheet1!I$1+(Sheet1!$A$1-1)*10,FALSE)="---","---", (ROUND(VLOOKUP($A1316,Sheet1!$B$3:$AH$1266,Sheet1!I$1+(Sheet1!$A$1-1)*10,FALSE),IF(VLOOKUP($A1316,Sheet1!$B$3:$AH$1266,Sheet1!I$1+(Sheet1!$A$1-1)*10,FALSE)&gt;99999,-3,IF(VLOOKUP($A1316,Sheet1!$B$3:$AH$1266,Sheet1!I$1+(Sheet1!$A$1-1)*10,FALSE)&gt;9999,-2,IF(VLOOKUP($A1316,Sheet1!$B$3:$AH$1266,Sheet1!I$1+(Sheet1!$A$1-1)*10,FALSE)&gt;999,-1,0)))))))</f>
        <v>1200</v>
      </c>
      <c r="Z1316" s="392">
        <f>IF(ISNA(VLOOKUP($A1316,Sheet1!$B$3:$AH$1266,Sheet1!J$1+(Sheet1!$A$1-1)*10,FALSE))=TRUE,"---",IF(VLOOKUP($A1316,Sheet1!$B$3:$AH$1266,Sheet1!J$1+(Sheet1!$A$1-1)*10,FALSE)="---","---", (ROUND(VLOOKUP($A1316,Sheet1!$B$3:$AH$1266,Sheet1!J$1+(Sheet1!$A$1-1)*10,FALSE),IF(VLOOKUP($A1316,Sheet1!$B$3:$AH$1266,Sheet1!J$1+(Sheet1!$A$1-1)*10,FALSE)&gt;99999,-3,IF(VLOOKUP($A1316,Sheet1!$B$3:$AH$1266,Sheet1!J$1+(Sheet1!$A$1-1)*10,FALSE)&gt;9999,-2,IF(VLOOKUP($A1316,Sheet1!$B$3:$AH$1266,Sheet1!J$1+(Sheet1!$A$1-1)*10,FALSE)&gt;999,-1,0)))))))</f>
        <v>1530</v>
      </c>
      <c r="AA1316" s="392">
        <f>IF(ISNA(VLOOKUP($A1316,Sheet1!$B$3:$AH$1266,Sheet1!K$1+(Sheet1!$A$1-1)*10,FALSE))=TRUE,"---",IF(VLOOKUP($A1316,Sheet1!$B$3:$AH$1266,Sheet1!K$1+(Sheet1!$A$1-1)*10,FALSE)="---","---", (ROUND(VLOOKUP($A1316,Sheet1!$B$3:$AH$1266,Sheet1!K$1+(Sheet1!$A$1-1)*10,FALSE),IF(VLOOKUP($A1316,Sheet1!$B$3:$AH$1266,Sheet1!K$1+(Sheet1!$A$1-1)*10,FALSE)&gt;99999,-3,IF(VLOOKUP($A1316,Sheet1!$B$3:$AH$1266,Sheet1!K$1+(Sheet1!$A$1-1)*10,FALSE)&gt;9999,-2,IF(VLOOKUP($A1316,Sheet1!$B$3:$AH$1266,Sheet1!K$1+(Sheet1!$A$1-1)*10,FALSE)&gt;999,-1,0)))))))</f>
        <v>1810</v>
      </c>
      <c r="AB1316" s="392">
        <f>IF(ISNA(VLOOKUP($A1316,Sheet1!$B$3:$AH$1266,Sheet1!L$1+(Sheet1!$A$1-1)*10,FALSE))=TRUE,"---",IF(VLOOKUP($A1316,Sheet1!$B$3:$AH$1266,Sheet1!L$1+(Sheet1!$A$1-1)*10,FALSE)="---","---", (ROUND(VLOOKUP($A1316,Sheet1!$B$3:$AH$1266,Sheet1!L$1+(Sheet1!$A$1-1)*10,FALSE),IF(VLOOKUP($A1316,Sheet1!$B$3:$AH$1266,Sheet1!L$1+(Sheet1!$A$1-1)*10,FALSE)&gt;99999,-3,IF(VLOOKUP($A1316,Sheet1!$B$3:$AH$1266,Sheet1!L$1+(Sheet1!$A$1-1)*10,FALSE)&gt;9999,-2,IF(VLOOKUP($A1316,Sheet1!$B$3:$AH$1266,Sheet1!L$1+(Sheet1!$A$1-1)*10,FALSE)&gt;999,-1,0)))))))</f>
        <v>2100</v>
      </c>
      <c r="AC1316" s="392">
        <f>IF(ISNA(VLOOKUP($A1316,Sheet1!$B$3:$AH$1266,Sheet1!M$1+(Sheet1!$A$1-1)*10,FALSE))=TRUE,"---",IF(VLOOKUP($A1316,Sheet1!$B$3:$AH$1266,Sheet1!M$1+(Sheet1!$A$1-1)*10,FALSE)="---","---", (ROUND(VLOOKUP($A1316,Sheet1!$B$3:$AH$1266,Sheet1!M$1+(Sheet1!$A$1-1)*10,FALSE),IF(VLOOKUP($A1316,Sheet1!$B$3:$AH$1266,Sheet1!M$1+(Sheet1!$A$1-1)*10,FALSE)&gt;99999,-3,IF(VLOOKUP($A1316,Sheet1!$B$3:$AH$1266,Sheet1!M$1+(Sheet1!$A$1-1)*10,FALSE)&gt;9999,-2,IF(VLOOKUP($A1316,Sheet1!$B$3:$AH$1266,Sheet1!M$1+(Sheet1!$A$1-1)*10,FALSE)&gt;999,-1,0)))))))</f>
        <v>2410</v>
      </c>
      <c r="AD1316" s="392">
        <f>IF(ISNA(VLOOKUP($A1316,Sheet1!$B$3:$AH$1266,Sheet1!N$1+(Sheet1!$A$1-1)*10,FALSE))=TRUE,"---",IF(VLOOKUP($A1316,Sheet1!$B$3:$AH$1266,Sheet1!N$1+(Sheet1!$A$1-1)*10,FALSE)="---","---", (ROUND(VLOOKUP($A1316,Sheet1!$B$3:$AH$1266,Sheet1!N$1+(Sheet1!$A$1-1)*10,FALSE),IF(VLOOKUP($A1316,Sheet1!$B$3:$AH$1266,Sheet1!N$1+(Sheet1!$A$1-1)*10,FALSE)&gt;99999,-3,IF(VLOOKUP($A1316,Sheet1!$B$3:$AH$1266,Sheet1!N$1+(Sheet1!$A$1-1)*10,FALSE)&gt;9999,-2,IF(VLOOKUP($A1316,Sheet1!$B$3:$AH$1266,Sheet1!N$1+(Sheet1!$A$1-1)*10,FALSE)&gt;999,-1,0)))))))</f>
        <v>2850</v>
      </c>
    </row>
    <row r="1317" spans="1:30" ht="25.5" customHeight="1" x14ac:dyDescent="0.25">
      <c r="A1317" s="303"/>
      <c r="B1317" s="331"/>
      <c r="C1317" s="303"/>
      <c r="D1317" s="303"/>
      <c r="E1317" s="307" t="e">
        <v>#N/A</v>
      </c>
      <c r="F1317" s="331"/>
      <c r="G1317" s="319"/>
      <c r="H1317" s="347"/>
      <c r="I1317" s="112">
        <v>19505</v>
      </c>
      <c r="J1317" s="113">
        <v>7.66</v>
      </c>
      <c r="K1317" s="114" t="s">
        <v>4405</v>
      </c>
      <c r="L1317" s="115">
        <v>2250</v>
      </c>
      <c r="M1317" s="116">
        <v>157</v>
      </c>
      <c r="N1317" s="127" t="s">
        <v>956</v>
      </c>
      <c r="O1317" s="68" t="s">
        <v>4405</v>
      </c>
      <c r="P1317" s="68" t="s">
        <v>4405</v>
      </c>
      <c r="Q1317" s="68" t="s">
        <v>4405</v>
      </c>
      <c r="R1317" s="74" t="s">
        <v>4405</v>
      </c>
      <c r="S1317" s="356" t="e">
        <v>#N/A</v>
      </c>
      <c r="T1317" s="356" t="str">
        <f>IF(ISNA(VLOOKUP(A1317,Sheet1!B$3:C$1266,2,FALSE)=TRUE),"ND",VLOOKUP(A1317,Sheet1!B$3:C$1266,2,FALSE))</f>
        <v>ND</v>
      </c>
      <c r="U1317" s="392" t="str">
        <f>IF(ISNA(VLOOKUP($A1317,Sheet1!$B$3:$AH$1266,Sheet1!E$1+(Sheet1!$A$1-1)*10,FALSE))=TRUE,"---",IF(VLOOKUP($A1317,Sheet1!$B$3:$AH$1266,Sheet1!E$1+(Sheet1!$A$1-1)*10,FALSE)="---","---", (ROUND(VLOOKUP($A1317,Sheet1!$B$3:$AH$1266,Sheet1!E$1+(Sheet1!$A$1-1)*10,FALSE),IF(VLOOKUP($A1317,Sheet1!$B$3:$AH$1266,Sheet1!E$1+(Sheet1!$A$1-1)*10,FALSE)&gt;99999,-3,IF(VLOOKUP($A1317,Sheet1!$B$3:$AH$1266,Sheet1!E$1+(Sheet1!$A$1-1)*10,FALSE)&gt;9999,-2,IF(VLOOKUP($A1317,Sheet1!$B$3:$AH$1266,Sheet1!E$1+(Sheet1!$A$1-1)*10,FALSE)&gt;999,-1,0)))))))</f>
        <v>---</v>
      </c>
      <c r="V1317" s="392" t="str">
        <f>IF(ISNA(VLOOKUP($A1317,Sheet1!$B$3:$AH$1266,Sheet1!F$1+(Sheet1!$A$1-1)*10,FALSE))=TRUE,"---",IF(VLOOKUP($A1317,Sheet1!$B$3:$AH$1266,Sheet1!F$1+(Sheet1!$A$1-1)*10,FALSE)="---","---", (ROUND(VLOOKUP($A1317,Sheet1!$B$3:$AH$1266,Sheet1!F$1+(Sheet1!$A$1-1)*10,FALSE),IF(VLOOKUP($A1317,Sheet1!$B$3:$AH$1266,Sheet1!F$1+(Sheet1!$A$1-1)*10,FALSE)&gt;99999,-3,IF(VLOOKUP($A1317,Sheet1!$B$3:$AH$1266,Sheet1!F$1+(Sheet1!$A$1-1)*10,FALSE)&gt;9999,-2,IF(VLOOKUP($A1317,Sheet1!$B$3:$AH$1266,Sheet1!F$1+(Sheet1!$A$1-1)*10,FALSE)&gt;999,-1,0)))))))</f>
        <v>---</v>
      </c>
      <c r="W1317" s="392" t="str">
        <f>IF(ISNA(VLOOKUP($A1317,Sheet1!$B$3:$AH$1266,Sheet1!G$1+(Sheet1!$A$1-1)*10,FALSE))=TRUE,"---",IF(VLOOKUP($A1317,Sheet1!$B$3:$AH$1266,Sheet1!G$1+(Sheet1!$A$1-1)*10,FALSE)="---","---", (ROUND(VLOOKUP($A1317,Sheet1!$B$3:$AH$1266,Sheet1!G$1+(Sheet1!$A$1-1)*10,FALSE),IF(VLOOKUP($A1317,Sheet1!$B$3:$AH$1266,Sheet1!G$1+(Sheet1!$A$1-1)*10,FALSE)&gt;99999,-3,IF(VLOOKUP($A1317,Sheet1!$B$3:$AH$1266,Sheet1!G$1+(Sheet1!$A$1-1)*10,FALSE)&gt;9999,-2,IF(VLOOKUP($A1317,Sheet1!$B$3:$AH$1266,Sheet1!G$1+(Sheet1!$A$1-1)*10,FALSE)&gt;999,-1,0)))))))</f>
        <v>---</v>
      </c>
      <c r="X1317" s="392" t="str">
        <f>IF(ISNA(VLOOKUP($A1317,Sheet1!$B$3:$AH$1266,Sheet1!H$1+(Sheet1!$A$1-1)*10,FALSE))=TRUE,"---",IF(VLOOKUP($A1317,Sheet1!$B$3:$AH$1266,Sheet1!H$1+(Sheet1!$A$1-1)*10,FALSE)="---","---", (ROUND(VLOOKUP($A1317,Sheet1!$B$3:$AH$1266,Sheet1!H$1+(Sheet1!$A$1-1)*10,FALSE),IF(VLOOKUP($A1317,Sheet1!$B$3:$AH$1266,Sheet1!H$1+(Sheet1!$A$1-1)*10,FALSE)&gt;99999,-3,IF(VLOOKUP($A1317,Sheet1!$B$3:$AH$1266,Sheet1!H$1+(Sheet1!$A$1-1)*10,FALSE)&gt;9999,-2,IF(VLOOKUP($A1317,Sheet1!$B$3:$AH$1266,Sheet1!H$1+(Sheet1!$A$1-1)*10,FALSE)&gt;999,-1,0)))))))</f>
        <v>---</v>
      </c>
      <c r="Y1317" s="392" t="str">
        <f>IF(ISNA(VLOOKUP($A1317,Sheet1!$B$3:$AH$1266,Sheet1!I$1+(Sheet1!$A$1-1)*10,FALSE))=TRUE,"---",IF(VLOOKUP($A1317,Sheet1!$B$3:$AH$1266,Sheet1!I$1+(Sheet1!$A$1-1)*10,FALSE)="---","---", (ROUND(VLOOKUP($A1317,Sheet1!$B$3:$AH$1266,Sheet1!I$1+(Sheet1!$A$1-1)*10,FALSE),IF(VLOOKUP($A1317,Sheet1!$B$3:$AH$1266,Sheet1!I$1+(Sheet1!$A$1-1)*10,FALSE)&gt;99999,-3,IF(VLOOKUP($A1317,Sheet1!$B$3:$AH$1266,Sheet1!I$1+(Sheet1!$A$1-1)*10,FALSE)&gt;9999,-2,IF(VLOOKUP($A1317,Sheet1!$B$3:$AH$1266,Sheet1!I$1+(Sheet1!$A$1-1)*10,FALSE)&gt;999,-1,0)))))))</f>
        <v>---</v>
      </c>
      <c r="Z1317" s="392" t="str">
        <f>IF(ISNA(VLOOKUP($A1317,Sheet1!$B$3:$AH$1266,Sheet1!J$1+(Sheet1!$A$1-1)*10,FALSE))=TRUE,"---",IF(VLOOKUP($A1317,Sheet1!$B$3:$AH$1266,Sheet1!J$1+(Sheet1!$A$1-1)*10,FALSE)="---","---", (ROUND(VLOOKUP($A1317,Sheet1!$B$3:$AH$1266,Sheet1!J$1+(Sheet1!$A$1-1)*10,FALSE),IF(VLOOKUP($A1317,Sheet1!$B$3:$AH$1266,Sheet1!J$1+(Sheet1!$A$1-1)*10,FALSE)&gt;99999,-3,IF(VLOOKUP($A1317,Sheet1!$B$3:$AH$1266,Sheet1!J$1+(Sheet1!$A$1-1)*10,FALSE)&gt;9999,-2,IF(VLOOKUP($A1317,Sheet1!$B$3:$AH$1266,Sheet1!J$1+(Sheet1!$A$1-1)*10,FALSE)&gt;999,-1,0)))))))</f>
        <v>---</v>
      </c>
      <c r="AA1317" s="392" t="str">
        <f>IF(ISNA(VLOOKUP($A1317,Sheet1!$B$3:$AH$1266,Sheet1!K$1+(Sheet1!$A$1-1)*10,FALSE))=TRUE,"---",IF(VLOOKUP($A1317,Sheet1!$B$3:$AH$1266,Sheet1!K$1+(Sheet1!$A$1-1)*10,FALSE)="---","---", (ROUND(VLOOKUP($A1317,Sheet1!$B$3:$AH$1266,Sheet1!K$1+(Sheet1!$A$1-1)*10,FALSE),IF(VLOOKUP($A1317,Sheet1!$B$3:$AH$1266,Sheet1!K$1+(Sheet1!$A$1-1)*10,FALSE)&gt;99999,-3,IF(VLOOKUP($A1317,Sheet1!$B$3:$AH$1266,Sheet1!K$1+(Sheet1!$A$1-1)*10,FALSE)&gt;9999,-2,IF(VLOOKUP($A1317,Sheet1!$B$3:$AH$1266,Sheet1!K$1+(Sheet1!$A$1-1)*10,FALSE)&gt;999,-1,0)))))))</f>
        <v>---</v>
      </c>
      <c r="AB1317" s="392" t="str">
        <f>IF(ISNA(VLOOKUP($A1317,Sheet1!$B$3:$AH$1266,Sheet1!L$1+(Sheet1!$A$1-1)*10,FALSE))=TRUE,"---",IF(VLOOKUP($A1317,Sheet1!$B$3:$AH$1266,Sheet1!L$1+(Sheet1!$A$1-1)*10,FALSE)="---","---", (ROUND(VLOOKUP($A1317,Sheet1!$B$3:$AH$1266,Sheet1!L$1+(Sheet1!$A$1-1)*10,FALSE),IF(VLOOKUP($A1317,Sheet1!$B$3:$AH$1266,Sheet1!L$1+(Sheet1!$A$1-1)*10,FALSE)&gt;99999,-3,IF(VLOOKUP($A1317,Sheet1!$B$3:$AH$1266,Sheet1!L$1+(Sheet1!$A$1-1)*10,FALSE)&gt;9999,-2,IF(VLOOKUP($A1317,Sheet1!$B$3:$AH$1266,Sheet1!L$1+(Sheet1!$A$1-1)*10,FALSE)&gt;999,-1,0)))))))</f>
        <v>---</v>
      </c>
      <c r="AC1317" s="392" t="str">
        <f>IF(ISNA(VLOOKUP($A1317,Sheet1!$B$3:$AH$1266,Sheet1!M$1+(Sheet1!$A$1-1)*10,FALSE))=TRUE,"---",IF(VLOOKUP($A1317,Sheet1!$B$3:$AH$1266,Sheet1!M$1+(Sheet1!$A$1-1)*10,FALSE)="---","---", (ROUND(VLOOKUP($A1317,Sheet1!$B$3:$AH$1266,Sheet1!M$1+(Sheet1!$A$1-1)*10,FALSE),IF(VLOOKUP($A1317,Sheet1!$B$3:$AH$1266,Sheet1!M$1+(Sheet1!$A$1-1)*10,FALSE)&gt;99999,-3,IF(VLOOKUP($A1317,Sheet1!$B$3:$AH$1266,Sheet1!M$1+(Sheet1!$A$1-1)*10,FALSE)&gt;9999,-2,IF(VLOOKUP($A1317,Sheet1!$B$3:$AH$1266,Sheet1!M$1+(Sheet1!$A$1-1)*10,FALSE)&gt;999,-1,0)))))))</f>
        <v>---</v>
      </c>
      <c r="AD1317" s="392" t="str">
        <f>IF(ISNA(VLOOKUP($A1317,Sheet1!$B$3:$AH$1266,Sheet1!N$1+(Sheet1!$A$1-1)*10,FALSE))=TRUE,"---",IF(VLOOKUP($A1317,Sheet1!$B$3:$AH$1266,Sheet1!N$1+(Sheet1!$A$1-1)*10,FALSE)="---","---", (ROUND(VLOOKUP($A1317,Sheet1!$B$3:$AH$1266,Sheet1!N$1+(Sheet1!$A$1-1)*10,FALSE),IF(VLOOKUP($A1317,Sheet1!$B$3:$AH$1266,Sheet1!N$1+(Sheet1!$A$1-1)*10,FALSE)&gt;99999,-3,IF(VLOOKUP($A1317,Sheet1!$B$3:$AH$1266,Sheet1!N$1+(Sheet1!$A$1-1)*10,FALSE)&gt;9999,-2,IF(VLOOKUP($A1317,Sheet1!$B$3:$AH$1266,Sheet1!N$1+(Sheet1!$A$1-1)*10,FALSE)&gt;999,-1,0)))))))</f>
        <v>---</v>
      </c>
    </row>
    <row r="1318" spans="1:30" ht="25.5" customHeight="1" x14ac:dyDescent="0.25">
      <c r="A1318" s="303"/>
      <c r="B1318" s="331"/>
      <c r="C1318" s="303"/>
      <c r="D1318" s="303"/>
      <c r="E1318" s="307" t="e">
        <v>#N/A</v>
      </c>
      <c r="F1318" s="401"/>
      <c r="G1318" s="405"/>
      <c r="H1318" s="347"/>
      <c r="I1318" s="112">
        <v>26274</v>
      </c>
      <c r="J1318" s="113">
        <v>6.23</v>
      </c>
      <c r="K1318" s="114" t="s">
        <v>4405</v>
      </c>
      <c r="L1318" s="115">
        <v>1170</v>
      </c>
      <c r="M1318" s="116">
        <v>81.8</v>
      </c>
      <c r="N1318" s="114" t="s">
        <v>4405</v>
      </c>
      <c r="O1318" s="68" t="s">
        <v>4405</v>
      </c>
      <c r="P1318" s="68" t="s">
        <v>4405</v>
      </c>
      <c r="Q1318" s="68" t="s">
        <v>4405</v>
      </c>
      <c r="R1318" s="74" t="s">
        <v>4405</v>
      </c>
      <c r="S1318" s="356" t="e">
        <v>#N/A</v>
      </c>
      <c r="T1318" s="356" t="str">
        <f>IF(ISNA(VLOOKUP(A1318,Sheet1!B$3:C$1266,2,FALSE)=TRUE),"ND",VLOOKUP(A1318,Sheet1!B$3:C$1266,2,FALSE))</f>
        <v>ND</v>
      </c>
      <c r="U1318" s="392" t="str">
        <f>IF(ISNA(VLOOKUP($A1318,Sheet1!$B$3:$AH$1266,Sheet1!E$1+(Sheet1!$A$1-1)*10,FALSE))=TRUE,"---",IF(VLOOKUP($A1318,Sheet1!$B$3:$AH$1266,Sheet1!E$1+(Sheet1!$A$1-1)*10,FALSE)="---","---", (ROUND(VLOOKUP($A1318,Sheet1!$B$3:$AH$1266,Sheet1!E$1+(Sheet1!$A$1-1)*10,FALSE),IF(VLOOKUP($A1318,Sheet1!$B$3:$AH$1266,Sheet1!E$1+(Sheet1!$A$1-1)*10,FALSE)&gt;99999,-3,IF(VLOOKUP($A1318,Sheet1!$B$3:$AH$1266,Sheet1!E$1+(Sheet1!$A$1-1)*10,FALSE)&gt;9999,-2,IF(VLOOKUP($A1318,Sheet1!$B$3:$AH$1266,Sheet1!E$1+(Sheet1!$A$1-1)*10,FALSE)&gt;999,-1,0)))))))</f>
        <v>---</v>
      </c>
      <c r="V1318" s="392" t="str">
        <f>IF(ISNA(VLOOKUP($A1318,Sheet1!$B$3:$AH$1266,Sheet1!F$1+(Sheet1!$A$1-1)*10,FALSE))=TRUE,"---",IF(VLOOKUP($A1318,Sheet1!$B$3:$AH$1266,Sheet1!F$1+(Sheet1!$A$1-1)*10,FALSE)="---","---", (ROUND(VLOOKUP($A1318,Sheet1!$B$3:$AH$1266,Sheet1!F$1+(Sheet1!$A$1-1)*10,FALSE),IF(VLOOKUP($A1318,Sheet1!$B$3:$AH$1266,Sheet1!F$1+(Sheet1!$A$1-1)*10,FALSE)&gt;99999,-3,IF(VLOOKUP($A1318,Sheet1!$B$3:$AH$1266,Sheet1!F$1+(Sheet1!$A$1-1)*10,FALSE)&gt;9999,-2,IF(VLOOKUP($A1318,Sheet1!$B$3:$AH$1266,Sheet1!F$1+(Sheet1!$A$1-1)*10,FALSE)&gt;999,-1,0)))))))</f>
        <v>---</v>
      </c>
      <c r="W1318" s="392" t="str">
        <f>IF(ISNA(VLOOKUP($A1318,Sheet1!$B$3:$AH$1266,Sheet1!G$1+(Sheet1!$A$1-1)*10,FALSE))=TRUE,"---",IF(VLOOKUP($A1318,Sheet1!$B$3:$AH$1266,Sheet1!G$1+(Sheet1!$A$1-1)*10,FALSE)="---","---", (ROUND(VLOOKUP($A1318,Sheet1!$B$3:$AH$1266,Sheet1!G$1+(Sheet1!$A$1-1)*10,FALSE),IF(VLOOKUP($A1318,Sheet1!$B$3:$AH$1266,Sheet1!G$1+(Sheet1!$A$1-1)*10,FALSE)&gt;99999,-3,IF(VLOOKUP($A1318,Sheet1!$B$3:$AH$1266,Sheet1!G$1+(Sheet1!$A$1-1)*10,FALSE)&gt;9999,-2,IF(VLOOKUP($A1318,Sheet1!$B$3:$AH$1266,Sheet1!G$1+(Sheet1!$A$1-1)*10,FALSE)&gt;999,-1,0)))))))</f>
        <v>---</v>
      </c>
      <c r="X1318" s="392" t="str">
        <f>IF(ISNA(VLOOKUP($A1318,Sheet1!$B$3:$AH$1266,Sheet1!H$1+(Sheet1!$A$1-1)*10,FALSE))=TRUE,"---",IF(VLOOKUP($A1318,Sheet1!$B$3:$AH$1266,Sheet1!H$1+(Sheet1!$A$1-1)*10,FALSE)="---","---", (ROUND(VLOOKUP($A1318,Sheet1!$B$3:$AH$1266,Sheet1!H$1+(Sheet1!$A$1-1)*10,FALSE),IF(VLOOKUP($A1318,Sheet1!$B$3:$AH$1266,Sheet1!H$1+(Sheet1!$A$1-1)*10,FALSE)&gt;99999,-3,IF(VLOOKUP($A1318,Sheet1!$B$3:$AH$1266,Sheet1!H$1+(Sheet1!$A$1-1)*10,FALSE)&gt;9999,-2,IF(VLOOKUP($A1318,Sheet1!$B$3:$AH$1266,Sheet1!H$1+(Sheet1!$A$1-1)*10,FALSE)&gt;999,-1,0)))))))</f>
        <v>---</v>
      </c>
      <c r="Y1318" s="392" t="str">
        <f>IF(ISNA(VLOOKUP($A1318,Sheet1!$B$3:$AH$1266,Sheet1!I$1+(Sheet1!$A$1-1)*10,FALSE))=TRUE,"---",IF(VLOOKUP($A1318,Sheet1!$B$3:$AH$1266,Sheet1!I$1+(Sheet1!$A$1-1)*10,FALSE)="---","---", (ROUND(VLOOKUP($A1318,Sheet1!$B$3:$AH$1266,Sheet1!I$1+(Sheet1!$A$1-1)*10,FALSE),IF(VLOOKUP($A1318,Sheet1!$B$3:$AH$1266,Sheet1!I$1+(Sheet1!$A$1-1)*10,FALSE)&gt;99999,-3,IF(VLOOKUP($A1318,Sheet1!$B$3:$AH$1266,Sheet1!I$1+(Sheet1!$A$1-1)*10,FALSE)&gt;9999,-2,IF(VLOOKUP($A1318,Sheet1!$B$3:$AH$1266,Sheet1!I$1+(Sheet1!$A$1-1)*10,FALSE)&gt;999,-1,0)))))))</f>
        <v>---</v>
      </c>
      <c r="Z1318" s="392" t="str">
        <f>IF(ISNA(VLOOKUP($A1318,Sheet1!$B$3:$AH$1266,Sheet1!J$1+(Sheet1!$A$1-1)*10,FALSE))=TRUE,"---",IF(VLOOKUP($A1318,Sheet1!$B$3:$AH$1266,Sheet1!J$1+(Sheet1!$A$1-1)*10,FALSE)="---","---", (ROUND(VLOOKUP($A1318,Sheet1!$B$3:$AH$1266,Sheet1!J$1+(Sheet1!$A$1-1)*10,FALSE),IF(VLOOKUP($A1318,Sheet1!$B$3:$AH$1266,Sheet1!J$1+(Sheet1!$A$1-1)*10,FALSE)&gt;99999,-3,IF(VLOOKUP($A1318,Sheet1!$B$3:$AH$1266,Sheet1!J$1+(Sheet1!$A$1-1)*10,FALSE)&gt;9999,-2,IF(VLOOKUP($A1318,Sheet1!$B$3:$AH$1266,Sheet1!J$1+(Sheet1!$A$1-1)*10,FALSE)&gt;999,-1,0)))))))</f>
        <v>---</v>
      </c>
      <c r="AA1318" s="392" t="str">
        <f>IF(ISNA(VLOOKUP($A1318,Sheet1!$B$3:$AH$1266,Sheet1!K$1+(Sheet1!$A$1-1)*10,FALSE))=TRUE,"---",IF(VLOOKUP($A1318,Sheet1!$B$3:$AH$1266,Sheet1!K$1+(Sheet1!$A$1-1)*10,FALSE)="---","---", (ROUND(VLOOKUP($A1318,Sheet1!$B$3:$AH$1266,Sheet1!K$1+(Sheet1!$A$1-1)*10,FALSE),IF(VLOOKUP($A1318,Sheet1!$B$3:$AH$1266,Sheet1!K$1+(Sheet1!$A$1-1)*10,FALSE)&gt;99999,-3,IF(VLOOKUP($A1318,Sheet1!$B$3:$AH$1266,Sheet1!K$1+(Sheet1!$A$1-1)*10,FALSE)&gt;9999,-2,IF(VLOOKUP($A1318,Sheet1!$B$3:$AH$1266,Sheet1!K$1+(Sheet1!$A$1-1)*10,FALSE)&gt;999,-1,0)))))))</f>
        <v>---</v>
      </c>
      <c r="AB1318" s="392" t="str">
        <f>IF(ISNA(VLOOKUP($A1318,Sheet1!$B$3:$AH$1266,Sheet1!L$1+(Sheet1!$A$1-1)*10,FALSE))=TRUE,"---",IF(VLOOKUP($A1318,Sheet1!$B$3:$AH$1266,Sheet1!L$1+(Sheet1!$A$1-1)*10,FALSE)="---","---", (ROUND(VLOOKUP($A1318,Sheet1!$B$3:$AH$1266,Sheet1!L$1+(Sheet1!$A$1-1)*10,FALSE),IF(VLOOKUP($A1318,Sheet1!$B$3:$AH$1266,Sheet1!L$1+(Sheet1!$A$1-1)*10,FALSE)&gt;99999,-3,IF(VLOOKUP($A1318,Sheet1!$B$3:$AH$1266,Sheet1!L$1+(Sheet1!$A$1-1)*10,FALSE)&gt;9999,-2,IF(VLOOKUP($A1318,Sheet1!$B$3:$AH$1266,Sheet1!L$1+(Sheet1!$A$1-1)*10,FALSE)&gt;999,-1,0)))))))</f>
        <v>---</v>
      </c>
      <c r="AC1318" s="392" t="str">
        <f>IF(ISNA(VLOOKUP($A1318,Sheet1!$B$3:$AH$1266,Sheet1!M$1+(Sheet1!$A$1-1)*10,FALSE))=TRUE,"---",IF(VLOOKUP($A1318,Sheet1!$B$3:$AH$1266,Sheet1!M$1+(Sheet1!$A$1-1)*10,FALSE)="---","---", (ROUND(VLOOKUP($A1318,Sheet1!$B$3:$AH$1266,Sheet1!M$1+(Sheet1!$A$1-1)*10,FALSE),IF(VLOOKUP($A1318,Sheet1!$B$3:$AH$1266,Sheet1!M$1+(Sheet1!$A$1-1)*10,FALSE)&gt;99999,-3,IF(VLOOKUP($A1318,Sheet1!$B$3:$AH$1266,Sheet1!M$1+(Sheet1!$A$1-1)*10,FALSE)&gt;9999,-2,IF(VLOOKUP($A1318,Sheet1!$B$3:$AH$1266,Sheet1!M$1+(Sheet1!$A$1-1)*10,FALSE)&gt;999,-1,0)))))))</f>
        <v>---</v>
      </c>
      <c r="AD1318" s="392" t="str">
        <f>IF(ISNA(VLOOKUP($A1318,Sheet1!$B$3:$AH$1266,Sheet1!N$1+(Sheet1!$A$1-1)*10,FALSE))=TRUE,"---",IF(VLOOKUP($A1318,Sheet1!$B$3:$AH$1266,Sheet1!N$1+(Sheet1!$A$1-1)*10,FALSE)="---","---", (ROUND(VLOOKUP($A1318,Sheet1!$B$3:$AH$1266,Sheet1!N$1+(Sheet1!$A$1-1)*10,FALSE),IF(VLOOKUP($A1318,Sheet1!$B$3:$AH$1266,Sheet1!N$1+(Sheet1!$A$1-1)*10,FALSE)&gt;99999,-3,IF(VLOOKUP($A1318,Sheet1!$B$3:$AH$1266,Sheet1!N$1+(Sheet1!$A$1-1)*10,FALSE)&gt;9999,-2,IF(VLOOKUP($A1318,Sheet1!$B$3:$AH$1266,Sheet1!N$1+(Sheet1!$A$1-1)*10,FALSE)&gt;999,-1,0)))))))</f>
        <v>---</v>
      </c>
    </row>
    <row r="1319" spans="1:30" ht="25.5" customHeight="1" x14ac:dyDescent="0.25">
      <c r="A1319" s="304" t="s">
        <v>1947</v>
      </c>
      <c r="B1319" s="393" t="s">
        <v>1948</v>
      </c>
      <c r="C1319" s="304">
        <v>424817</v>
      </c>
      <c r="D1319" s="304">
        <v>784837</v>
      </c>
      <c r="E1319" s="305" t="s">
        <v>3046</v>
      </c>
      <c r="F1319" s="345" t="s">
        <v>4824</v>
      </c>
      <c r="G1319" s="351" t="s">
        <v>286</v>
      </c>
      <c r="H1319" s="428">
        <v>13</v>
      </c>
      <c r="I1319" s="119">
        <v>20149</v>
      </c>
      <c r="J1319" s="137" t="s">
        <v>4405</v>
      </c>
      <c r="K1319" s="118" t="s">
        <v>17</v>
      </c>
      <c r="L1319" s="122">
        <v>2120</v>
      </c>
      <c r="M1319" s="123">
        <v>163</v>
      </c>
      <c r="N1319" s="118" t="s">
        <v>956</v>
      </c>
      <c r="O1319" s="71" t="s">
        <v>4405</v>
      </c>
      <c r="P1319" s="71" t="s">
        <v>4405</v>
      </c>
      <c r="Q1319" s="71" t="s">
        <v>4405</v>
      </c>
      <c r="R1319" s="73" t="s">
        <v>4405</v>
      </c>
      <c r="S1319" s="357" t="s">
        <v>4367</v>
      </c>
      <c r="T1319" s="357" t="str">
        <f>IF(ISNA(VLOOKUP(A1319,Sheet1!B$3:C$1266,2,FALSE)=TRUE),"NC",VLOOKUP(A1319,Sheet1!B$3:C$1266,2,FALSE))</f>
        <v>NC</v>
      </c>
      <c r="U1319" s="385" t="str">
        <f>IF(ISNA(VLOOKUP($A1319,Sheet1!$B$3:$AH$1266,Sheet1!E$1+(Sheet1!$A$1-1)*10,FALSE))=TRUE,"---",IF(VLOOKUP($A1319,Sheet1!$B$3:$AH$1266,Sheet1!E$1+(Sheet1!$A$1-1)*10,FALSE)="---","---", (ROUND(VLOOKUP($A1319,Sheet1!$B$3:$AH$1266,Sheet1!E$1+(Sheet1!$A$1-1)*10,FALSE),IF(VLOOKUP($A1319,Sheet1!$B$3:$AH$1266,Sheet1!E$1+(Sheet1!$A$1-1)*10,FALSE)&gt;99999,-3,IF(VLOOKUP($A1319,Sheet1!$B$3:$AH$1266,Sheet1!E$1+(Sheet1!$A$1-1)*10,FALSE)&gt;9999,-2,IF(VLOOKUP($A1319,Sheet1!$B$3:$AH$1266,Sheet1!E$1+(Sheet1!$A$1-1)*10,FALSE)&gt;999,-1,0)))))))</f>
        <v>---</v>
      </c>
      <c r="V1319" s="385" t="str">
        <f>IF(ISNA(VLOOKUP($A1319,Sheet1!$B$3:$AH$1266,Sheet1!F$1+(Sheet1!$A$1-1)*10,FALSE))=TRUE,"---",IF(VLOOKUP($A1319,Sheet1!$B$3:$AH$1266,Sheet1!F$1+(Sheet1!$A$1-1)*10,FALSE)="---","---", (ROUND(VLOOKUP($A1319,Sheet1!$B$3:$AH$1266,Sheet1!F$1+(Sheet1!$A$1-1)*10,FALSE),IF(VLOOKUP($A1319,Sheet1!$B$3:$AH$1266,Sheet1!F$1+(Sheet1!$A$1-1)*10,FALSE)&gt;99999,-3,IF(VLOOKUP($A1319,Sheet1!$B$3:$AH$1266,Sheet1!F$1+(Sheet1!$A$1-1)*10,FALSE)&gt;9999,-2,IF(VLOOKUP($A1319,Sheet1!$B$3:$AH$1266,Sheet1!F$1+(Sheet1!$A$1-1)*10,FALSE)&gt;999,-1,0)))))))</f>
        <v>---</v>
      </c>
      <c r="W1319" s="385" t="str">
        <f>IF(ISNA(VLOOKUP($A1319,Sheet1!$B$3:$AH$1266,Sheet1!G$1+(Sheet1!$A$1-1)*10,FALSE))=TRUE,"---",IF(VLOOKUP($A1319,Sheet1!$B$3:$AH$1266,Sheet1!G$1+(Sheet1!$A$1-1)*10,FALSE)="---","---", (ROUND(VLOOKUP($A1319,Sheet1!$B$3:$AH$1266,Sheet1!G$1+(Sheet1!$A$1-1)*10,FALSE),IF(VLOOKUP($A1319,Sheet1!$B$3:$AH$1266,Sheet1!G$1+(Sheet1!$A$1-1)*10,FALSE)&gt;99999,-3,IF(VLOOKUP($A1319,Sheet1!$B$3:$AH$1266,Sheet1!G$1+(Sheet1!$A$1-1)*10,FALSE)&gt;9999,-2,IF(VLOOKUP($A1319,Sheet1!$B$3:$AH$1266,Sheet1!G$1+(Sheet1!$A$1-1)*10,FALSE)&gt;999,-1,0)))))))</f>
        <v>---</v>
      </c>
      <c r="X1319" s="385" t="str">
        <f>IF(ISNA(VLOOKUP($A1319,Sheet1!$B$3:$AH$1266,Sheet1!H$1+(Sheet1!$A$1-1)*10,FALSE))=TRUE,"---",IF(VLOOKUP($A1319,Sheet1!$B$3:$AH$1266,Sheet1!H$1+(Sheet1!$A$1-1)*10,FALSE)="---","---", (ROUND(VLOOKUP($A1319,Sheet1!$B$3:$AH$1266,Sheet1!H$1+(Sheet1!$A$1-1)*10,FALSE),IF(VLOOKUP($A1319,Sheet1!$B$3:$AH$1266,Sheet1!H$1+(Sheet1!$A$1-1)*10,FALSE)&gt;99999,-3,IF(VLOOKUP($A1319,Sheet1!$B$3:$AH$1266,Sheet1!H$1+(Sheet1!$A$1-1)*10,FALSE)&gt;9999,-2,IF(VLOOKUP($A1319,Sheet1!$B$3:$AH$1266,Sheet1!H$1+(Sheet1!$A$1-1)*10,FALSE)&gt;999,-1,0)))))))</f>
        <v>---</v>
      </c>
      <c r="Y1319" s="385" t="str">
        <f>IF(ISNA(VLOOKUP($A1319,Sheet1!$B$3:$AH$1266,Sheet1!I$1+(Sheet1!$A$1-1)*10,FALSE))=TRUE,"---",IF(VLOOKUP($A1319,Sheet1!$B$3:$AH$1266,Sheet1!I$1+(Sheet1!$A$1-1)*10,FALSE)="---","---", (ROUND(VLOOKUP($A1319,Sheet1!$B$3:$AH$1266,Sheet1!I$1+(Sheet1!$A$1-1)*10,FALSE),IF(VLOOKUP($A1319,Sheet1!$B$3:$AH$1266,Sheet1!I$1+(Sheet1!$A$1-1)*10,FALSE)&gt;99999,-3,IF(VLOOKUP($A1319,Sheet1!$B$3:$AH$1266,Sheet1!I$1+(Sheet1!$A$1-1)*10,FALSE)&gt;9999,-2,IF(VLOOKUP($A1319,Sheet1!$B$3:$AH$1266,Sheet1!I$1+(Sheet1!$A$1-1)*10,FALSE)&gt;999,-1,0)))))))</f>
        <v>---</v>
      </c>
      <c r="Z1319" s="385" t="str">
        <f>IF(ISNA(VLOOKUP($A1319,Sheet1!$B$3:$AH$1266,Sheet1!J$1+(Sheet1!$A$1-1)*10,FALSE))=TRUE,"---",IF(VLOOKUP($A1319,Sheet1!$B$3:$AH$1266,Sheet1!J$1+(Sheet1!$A$1-1)*10,FALSE)="---","---", (ROUND(VLOOKUP($A1319,Sheet1!$B$3:$AH$1266,Sheet1!J$1+(Sheet1!$A$1-1)*10,FALSE),IF(VLOOKUP($A1319,Sheet1!$B$3:$AH$1266,Sheet1!J$1+(Sheet1!$A$1-1)*10,FALSE)&gt;99999,-3,IF(VLOOKUP($A1319,Sheet1!$B$3:$AH$1266,Sheet1!J$1+(Sheet1!$A$1-1)*10,FALSE)&gt;9999,-2,IF(VLOOKUP($A1319,Sheet1!$B$3:$AH$1266,Sheet1!J$1+(Sheet1!$A$1-1)*10,FALSE)&gt;999,-1,0)))))))</f>
        <v>---</v>
      </c>
      <c r="AA1319" s="385" t="str">
        <f>IF(ISNA(VLOOKUP($A1319,Sheet1!$B$3:$AH$1266,Sheet1!K$1+(Sheet1!$A$1-1)*10,FALSE))=TRUE,"---",IF(VLOOKUP($A1319,Sheet1!$B$3:$AH$1266,Sheet1!K$1+(Sheet1!$A$1-1)*10,FALSE)="---","---", (ROUND(VLOOKUP($A1319,Sheet1!$B$3:$AH$1266,Sheet1!K$1+(Sheet1!$A$1-1)*10,FALSE),IF(VLOOKUP($A1319,Sheet1!$B$3:$AH$1266,Sheet1!K$1+(Sheet1!$A$1-1)*10,FALSE)&gt;99999,-3,IF(VLOOKUP($A1319,Sheet1!$B$3:$AH$1266,Sheet1!K$1+(Sheet1!$A$1-1)*10,FALSE)&gt;9999,-2,IF(VLOOKUP($A1319,Sheet1!$B$3:$AH$1266,Sheet1!K$1+(Sheet1!$A$1-1)*10,FALSE)&gt;999,-1,0)))))))</f>
        <v>---</v>
      </c>
      <c r="AB1319" s="385" t="str">
        <f>IF(ISNA(VLOOKUP($A1319,Sheet1!$B$3:$AH$1266,Sheet1!L$1+(Sheet1!$A$1-1)*10,FALSE))=TRUE,"---",IF(VLOOKUP($A1319,Sheet1!$B$3:$AH$1266,Sheet1!L$1+(Sheet1!$A$1-1)*10,FALSE)="---","---", (ROUND(VLOOKUP($A1319,Sheet1!$B$3:$AH$1266,Sheet1!L$1+(Sheet1!$A$1-1)*10,FALSE),IF(VLOOKUP($A1319,Sheet1!$B$3:$AH$1266,Sheet1!L$1+(Sheet1!$A$1-1)*10,FALSE)&gt;99999,-3,IF(VLOOKUP($A1319,Sheet1!$B$3:$AH$1266,Sheet1!L$1+(Sheet1!$A$1-1)*10,FALSE)&gt;9999,-2,IF(VLOOKUP($A1319,Sheet1!$B$3:$AH$1266,Sheet1!L$1+(Sheet1!$A$1-1)*10,FALSE)&gt;999,-1,0)))))))</f>
        <v>---</v>
      </c>
      <c r="AC1319" s="385" t="str">
        <f>IF(ISNA(VLOOKUP($A1319,Sheet1!$B$3:$AH$1266,Sheet1!M$1+(Sheet1!$A$1-1)*10,FALSE))=TRUE,"---",IF(VLOOKUP($A1319,Sheet1!$B$3:$AH$1266,Sheet1!M$1+(Sheet1!$A$1-1)*10,FALSE)="---","---", (ROUND(VLOOKUP($A1319,Sheet1!$B$3:$AH$1266,Sheet1!M$1+(Sheet1!$A$1-1)*10,FALSE),IF(VLOOKUP($A1319,Sheet1!$B$3:$AH$1266,Sheet1!M$1+(Sheet1!$A$1-1)*10,FALSE)&gt;99999,-3,IF(VLOOKUP($A1319,Sheet1!$B$3:$AH$1266,Sheet1!M$1+(Sheet1!$A$1-1)*10,FALSE)&gt;9999,-2,IF(VLOOKUP($A1319,Sheet1!$B$3:$AH$1266,Sheet1!M$1+(Sheet1!$A$1-1)*10,FALSE)&gt;999,-1,0)))))))</f>
        <v>---</v>
      </c>
      <c r="AD1319" s="385" t="str">
        <f>IF(ISNA(VLOOKUP($A1319,Sheet1!$B$3:$AH$1266,Sheet1!N$1+(Sheet1!$A$1-1)*10,FALSE))=TRUE,"---",IF(VLOOKUP($A1319,Sheet1!$B$3:$AH$1266,Sheet1!N$1+(Sheet1!$A$1-1)*10,FALSE)="---","---", (ROUND(VLOOKUP($A1319,Sheet1!$B$3:$AH$1266,Sheet1!N$1+(Sheet1!$A$1-1)*10,FALSE),IF(VLOOKUP($A1319,Sheet1!$B$3:$AH$1266,Sheet1!N$1+(Sheet1!$A$1-1)*10,FALSE)&gt;99999,-3,IF(VLOOKUP($A1319,Sheet1!$B$3:$AH$1266,Sheet1!N$1+(Sheet1!$A$1-1)*10,FALSE)&gt;9999,-2,IF(VLOOKUP($A1319,Sheet1!$B$3:$AH$1266,Sheet1!N$1+(Sheet1!$A$1-1)*10,FALSE)&gt;999,-1,0)))))))</f>
        <v>---</v>
      </c>
    </row>
    <row r="1320" spans="1:30" ht="25.5" customHeight="1" x14ac:dyDescent="0.25">
      <c r="A1320" s="304"/>
      <c r="B1320" s="346"/>
      <c r="C1320" s="304"/>
      <c r="D1320" s="304"/>
      <c r="E1320" s="305" t="e">
        <v>#N/A</v>
      </c>
      <c r="F1320" s="346"/>
      <c r="G1320" s="352"/>
      <c r="H1320" s="428"/>
      <c r="I1320" s="119">
        <v>27663</v>
      </c>
      <c r="J1320" s="124">
        <v>5.84</v>
      </c>
      <c r="K1320" s="121" t="s">
        <v>4405</v>
      </c>
      <c r="L1320" s="122">
        <v>700</v>
      </c>
      <c r="M1320" s="123">
        <v>53.8</v>
      </c>
      <c r="N1320" s="118" t="s">
        <v>17</v>
      </c>
      <c r="O1320" s="71" t="s">
        <v>4405</v>
      </c>
      <c r="P1320" s="71" t="s">
        <v>4405</v>
      </c>
      <c r="Q1320" s="71" t="s">
        <v>4405</v>
      </c>
      <c r="R1320" s="73" t="s">
        <v>4405</v>
      </c>
      <c r="S1320" s="357" t="e">
        <v>#N/A</v>
      </c>
      <c r="T1320" s="357" t="str">
        <f>IF(ISNA(VLOOKUP(A1320,Sheet1!B$3:C$1266,2,FALSE)=TRUE),"ND",VLOOKUP(A1320,Sheet1!B$3:C$1266,2,FALSE))</f>
        <v>ND</v>
      </c>
      <c r="U1320" s="385" t="str">
        <f>IF(ISNA(VLOOKUP($A1320,Sheet1!$B$3:$AH$1266,Sheet1!E$1+(Sheet1!$A$1-1)*10,FALSE))=TRUE,"---",IF(VLOOKUP($A1320,Sheet1!$B$3:$AH$1266,Sheet1!E$1+(Sheet1!$A$1-1)*10,FALSE)="---","---", (ROUND(VLOOKUP($A1320,Sheet1!$B$3:$AH$1266,Sheet1!E$1+(Sheet1!$A$1-1)*10,FALSE),IF(VLOOKUP($A1320,Sheet1!$B$3:$AH$1266,Sheet1!E$1+(Sheet1!$A$1-1)*10,FALSE)&gt;99999,-3,IF(VLOOKUP($A1320,Sheet1!$B$3:$AH$1266,Sheet1!E$1+(Sheet1!$A$1-1)*10,FALSE)&gt;9999,-2,IF(VLOOKUP($A1320,Sheet1!$B$3:$AH$1266,Sheet1!E$1+(Sheet1!$A$1-1)*10,FALSE)&gt;999,-1,0)))))))</f>
        <v>---</v>
      </c>
      <c r="V1320" s="385" t="str">
        <f>IF(ISNA(VLOOKUP($A1320,Sheet1!$B$3:$AH$1266,Sheet1!F$1+(Sheet1!$A$1-1)*10,FALSE))=TRUE,"---",IF(VLOOKUP($A1320,Sheet1!$B$3:$AH$1266,Sheet1!F$1+(Sheet1!$A$1-1)*10,FALSE)="---","---", (ROUND(VLOOKUP($A1320,Sheet1!$B$3:$AH$1266,Sheet1!F$1+(Sheet1!$A$1-1)*10,FALSE),IF(VLOOKUP($A1320,Sheet1!$B$3:$AH$1266,Sheet1!F$1+(Sheet1!$A$1-1)*10,FALSE)&gt;99999,-3,IF(VLOOKUP($A1320,Sheet1!$B$3:$AH$1266,Sheet1!F$1+(Sheet1!$A$1-1)*10,FALSE)&gt;9999,-2,IF(VLOOKUP($A1320,Sheet1!$B$3:$AH$1266,Sheet1!F$1+(Sheet1!$A$1-1)*10,FALSE)&gt;999,-1,0)))))))</f>
        <v>---</v>
      </c>
      <c r="W1320" s="385" t="str">
        <f>IF(ISNA(VLOOKUP($A1320,Sheet1!$B$3:$AH$1266,Sheet1!G$1+(Sheet1!$A$1-1)*10,FALSE))=TRUE,"---",IF(VLOOKUP($A1320,Sheet1!$B$3:$AH$1266,Sheet1!G$1+(Sheet1!$A$1-1)*10,FALSE)="---","---", (ROUND(VLOOKUP($A1320,Sheet1!$B$3:$AH$1266,Sheet1!G$1+(Sheet1!$A$1-1)*10,FALSE),IF(VLOOKUP($A1320,Sheet1!$B$3:$AH$1266,Sheet1!G$1+(Sheet1!$A$1-1)*10,FALSE)&gt;99999,-3,IF(VLOOKUP($A1320,Sheet1!$B$3:$AH$1266,Sheet1!G$1+(Sheet1!$A$1-1)*10,FALSE)&gt;9999,-2,IF(VLOOKUP($A1320,Sheet1!$B$3:$AH$1266,Sheet1!G$1+(Sheet1!$A$1-1)*10,FALSE)&gt;999,-1,0)))))))</f>
        <v>---</v>
      </c>
      <c r="X1320" s="385" t="str">
        <f>IF(ISNA(VLOOKUP($A1320,Sheet1!$B$3:$AH$1266,Sheet1!H$1+(Sheet1!$A$1-1)*10,FALSE))=TRUE,"---",IF(VLOOKUP($A1320,Sheet1!$B$3:$AH$1266,Sheet1!H$1+(Sheet1!$A$1-1)*10,FALSE)="---","---", (ROUND(VLOOKUP($A1320,Sheet1!$B$3:$AH$1266,Sheet1!H$1+(Sheet1!$A$1-1)*10,FALSE),IF(VLOOKUP($A1320,Sheet1!$B$3:$AH$1266,Sheet1!H$1+(Sheet1!$A$1-1)*10,FALSE)&gt;99999,-3,IF(VLOOKUP($A1320,Sheet1!$B$3:$AH$1266,Sheet1!H$1+(Sheet1!$A$1-1)*10,FALSE)&gt;9999,-2,IF(VLOOKUP($A1320,Sheet1!$B$3:$AH$1266,Sheet1!H$1+(Sheet1!$A$1-1)*10,FALSE)&gt;999,-1,0)))))))</f>
        <v>---</v>
      </c>
      <c r="Y1320" s="385" t="str">
        <f>IF(ISNA(VLOOKUP($A1320,Sheet1!$B$3:$AH$1266,Sheet1!I$1+(Sheet1!$A$1-1)*10,FALSE))=TRUE,"---",IF(VLOOKUP($A1320,Sheet1!$B$3:$AH$1266,Sheet1!I$1+(Sheet1!$A$1-1)*10,FALSE)="---","---", (ROUND(VLOOKUP($A1320,Sheet1!$B$3:$AH$1266,Sheet1!I$1+(Sheet1!$A$1-1)*10,FALSE),IF(VLOOKUP($A1320,Sheet1!$B$3:$AH$1266,Sheet1!I$1+(Sheet1!$A$1-1)*10,FALSE)&gt;99999,-3,IF(VLOOKUP($A1320,Sheet1!$B$3:$AH$1266,Sheet1!I$1+(Sheet1!$A$1-1)*10,FALSE)&gt;9999,-2,IF(VLOOKUP($A1320,Sheet1!$B$3:$AH$1266,Sheet1!I$1+(Sheet1!$A$1-1)*10,FALSE)&gt;999,-1,0)))))))</f>
        <v>---</v>
      </c>
      <c r="Z1320" s="385" t="str">
        <f>IF(ISNA(VLOOKUP($A1320,Sheet1!$B$3:$AH$1266,Sheet1!J$1+(Sheet1!$A$1-1)*10,FALSE))=TRUE,"---",IF(VLOOKUP($A1320,Sheet1!$B$3:$AH$1266,Sheet1!J$1+(Sheet1!$A$1-1)*10,FALSE)="---","---", (ROUND(VLOOKUP($A1320,Sheet1!$B$3:$AH$1266,Sheet1!J$1+(Sheet1!$A$1-1)*10,FALSE),IF(VLOOKUP($A1320,Sheet1!$B$3:$AH$1266,Sheet1!J$1+(Sheet1!$A$1-1)*10,FALSE)&gt;99999,-3,IF(VLOOKUP($A1320,Sheet1!$B$3:$AH$1266,Sheet1!J$1+(Sheet1!$A$1-1)*10,FALSE)&gt;9999,-2,IF(VLOOKUP($A1320,Sheet1!$B$3:$AH$1266,Sheet1!J$1+(Sheet1!$A$1-1)*10,FALSE)&gt;999,-1,0)))))))</f>
        <v>---</v>
      </c>
      <c r="AA1320" s="385" t="str">
        <f>IF(ISNA(VLOOKUP($A1320,Sheet1!$B$3:$AH$1266,Sheet1!K$1+(Sheet1!$A$1-1)*10,FALSE))=TRUE,"---",IF(VLOOKUP($A1320,Sheet1!$B$3:$AH$1266,Sheet1!K$1+(Sheet1!$A$1-1)*10,FALSE)="---","---", (ROUND(VLOOKUP($A1320,Sheet1!$B$3:$AH$1266,Sheet1!K$1+(Sheet1!$A$1-1)*10,FALSE),IF(VLOOKUP($A1320,Sheet1!$B$3:$AH$1266,Sheet1!K$1+(Sheet1!$A$1-1)*10,FALSE)&gt;99999,-3,IF(VLOOKUP($A1320,Sheet1!$B$3:$AH$1266,Sheet1!K$1+(Sheet1!$A$1-1)*10,FALSE)&gt;9999,-2,IF(VLOOKUP($A1320,Sheet1!$B$3:$AH$1266,Sheet1!K$1+(Sheet1!$A$1-1)*10,FALSE)&gt;999,-1,0)))))))</f>
        <v>---</v>
      </c>
      <c r="AB1320" s="385" t="str">
        <f>IF(ISNA(VLOOKUP($A1320,Sheet1!$B$3:$AH$1266,Sheet1!L$1+(Sheet1!$A$1-1)*10,FALSE))=TRUE,"---",IF(VLOOKUP($A1320,Sheet1!$B$3:$AH$1266,Sheet1!L$1+(Sheet1!$A$1-1)*10,FALSE)="---","---", (ROUND(VLOOKUP($A1320,Sheet1!$B$3:$AH$1266,Sheet1!L$1+(Sheet1!$A$1-1)*10,FALSE),IF(VLOOKUP($A1320,Sheet1!$B$3:$AH$1266,Sheet1!L$1+(Sheet1!$A$1-1)*10,FALSE)&gt;99999,-3,IF(VLOOKUP($A1320,Sheet1!$B$3:$AH$1266,Sheet1!L$1+(Sheet1!$A$1-1)*10,FALSE)&gt;9999,-2,IF(VLOOKUP($A1320,Sheet1!$B$3:$AH$1266,Sheet1!L$1+(Sheet1!$A$1-1)*10,FALSE)&gt;999,-1,0)))))))</f>
        <v>---</v>
      </c>
      <c r="AC1320" s="385" t="str">
        <f>IF(ISNA(VLOOKUP($A1320,Sheet1!$B$3:$AH$1266,Sheet1!M$1+(Sheet1!$A$1-1)*10,FALSE))=TRUE,"---",IF(VLOOKUP($A1320,Sheet1!$B$3:$AH$1266,Sheet1!M$1+(Sheet1!$A$1-1)*10,FALSE)="---","---", (ROUND(VLOOKUP($A1320,Sheet1!$B$3:$AH$1266,Sheet1!M$1+(Sheet1!$A$1-1)*10,FALSE),IF(VLOOKUP($A1320,Sheet1!$B$3:$AH$1266,Sheet1!M$1+(Sheet1!$A$1-1)*10,FALSE)&gt;99999,-3,IF(VLOOKUP($A1320,Sheet1!$B$3:$AH$1266,Sheet1!M$1+(Sheet1!$A$1-1)*10,FALSE)&gt;9999,-2,IF(VLOOKUP($A1320,Sheet1!$B$3:$AH$1266,Sheet1!M$1+(Sheet1!$A$1-1)*10,FALSE)&gt;999,-1,0)))))))</f>
        <v>---</v>
      </c>
      <c r="AD1320" s="385" t="str">
        <f>IF(ISNA(VLOOKUP($A1320,Sheet1!$B$3:$AH$1266,Sheet1!N$1+(Sheet1!$A$1-1)*10,FALSE))=TRUE,"---",IF(VLOOKUP($A1320,Sheet1!$B$3:$AH$1266,Sheet1!N$1+(Sheet1!$A$1-1)*10,FALSE)="---","---", (ROUND(VLOOKUP($A1320,Sheet1!$B$3:$AH$1266,Sheet1!N$1+(Sheet1!$A$1-1)*10,FALSE),IF(VLOOKUP($A1320,Sheet1!$B$3:$AH$1266,Sheet1!N$1+(Sheet1!$A$1-1)*10,FALSE)&gt;99999,-3,IF(VLOOKUP($A1320,Sheet1!$B$3:$AH$1266,Sheet1!N$1+(Sheet1!$A$1-1)*10,FALSE)&gt;9999,-2,IF(VLOOKUP($A1320,Sheet1!$B$3:$AH$1266,Sheet1!N$1+(Sheet1!$A$1-1)*10,FALSE)&gt;999,-1,0)))))))</f>
        <v>---</v>
      </c>
    </row>
    <row r="1321" spans="1:30" ht="25.5" customHeight="1" x14ac:dyDescent="0.25">
      <c r="A1321" s="125" t="s">
        <v>1949</v>
      </c>
      <c r="B1321" s="138" t="s">
        <v>1950</v>
      </c>
      <c r="C1321" s="125">
        <v>424849</v>
      </c>
      <c r="D1321" s="125">
        <v>785031</v>
      </c>
      <c r="E1321" s="70" t="s">
        <v>3046</v>
      </c>
      <c r="F1321" s="52" t="s">
        <v>4638</v>
      </c>
      <c r="G1321" s="127" t="s">
        <v>286</v>
      </c>
      <c r="H1321" s="128">
        <v>31.6</v>
      </c>
      <c r="I1321" s="112">
        <v>26098</v>
      </c>
      <c r="J1321" s="113">
        <v>5.71</v>
      </c>
      <c r="K1321" s="114" t="s">
        <v>4405</v>
      </c>
      <c r="L1321" s="156" t="s">
        <v>4405</v>
      </c>
      <c r="M1321" s="157" t="s">
        <v>4405</v>
      </c>
      <c r="N1321" s="127" t="s">
        <v>75</v>
      </c>
      <c r="O1321" s="68" t="s">
        <v>4405</v>
      </c>
      <c r="P1321" s="68" t="s">
        <v>4405</v>
      </c>
      <c r="Q1321" s="68" t="s">
        <v>4405</v>
      </c>
      <c r="R1321" s="74" t="s">
        <v>4405</v>
      </c>
      <c r="S1321" s="64" t="s">
        <v>4367</v>
      </c>
      <c r="T1321" s="64" t="str">
        <f>IF(ISNA(VLOOKUP(A1321,Sheet1!B$3:C$1266,2,FALSE)=TRUE),"NC",VLOOKUP(A1321,Sheet1!B$3:C$1266,2,FALSE))</f>
        <v>Rural</v>
      </c>
      <c r="U1321" s="65">
        <f>IF(ISNA(VLOOKUP($A1321,Sheet1!$B$3:$AH$1266,Sheet1!E$1+(Sheet1!$A$1-1)*10,FALSE))=TRUE,"---",IF(VLOOKUP($A1321,Sheet1!$B$3:$AH$1266,Sheet1!E$1+(Sheet1!$A$1-1)*10,FALSE)="---","---", (ROUND(VLOOKUP($A1321,Sheet1!$B$3:$AH$1266,Sheet1!E$1+(Sheet1!$A$1-1)*10,FALSE),IF(VLOOKUP($A1321,Sheet1!$B$3:$AH$1266,Sheet1!E$1+(Sheet1!$A$1-1)*10,FALSE)&gt;99999,-3,IF(VLOOKUP($A1321,Sheet1!$B$3:$AH$1266,Sheet1!E$1+(Sheet1!$A$1-1)*10,FALSE)&gt;9999,-2,IF(VLOOKUP($A1321,Sheet1!$B$3:$AH$1266,Sheet1!E$1+(Sheet1!$A$1-1)*10,FALSE)&gt;999,-1,0)))))))</f>
        <v>831</v>
      </c>
      <c r="V1321" s="65">
        <f>IF(ISNA(VLOOKUP($A1321,Sheet1!$B$3:$AH$1266,Sheet1!F$1+(Sheet1!$A$1-1)*10,FALSE))=TRUE,"---",IF(VLOOKUP($A1321,Sheet1!$B$3:$AH$1266,Sheet1!F$1+(Sheet1!$A$1-1)*10,FALSE)="---","---", (ROUND(VLOOKUP($A1321,Sheet1!$B$3:$AH$1266,Sheet1!F$1+(Sheet1!$A$1-1)*10,FALSE),IF(VLOOKUP($A1321,Sheet1!$B$3:$AH$1266,Sheet1!F$1+(Sheet1!$A$1-1)*10,FALSE)&gt;99999,-3,IF(VLOOKUP($A1321,Sheet1!$B$3:$AH$1266,Sheet1!F$1+(Sheet1!$A$1-1)*10,FALSE)&gt;9999,-2,IF(VLOOKUP($A1321,Sheet1!$B$3:$AH$1266,Sheet1!F$1+(Sheet1!$A$1-1)*10,FALSE)&gt;999,-1,0)))))))</f>
        <v>1010</v>
      </c>
      <c r="W1321" s="65">
        <f>IF(ISNA(VLOOKUP($A1321,Sheet1!$B$3:$AH$1266,Sheet1!G$1+(Sheet1!$A$1-1)*10,FALSE))=TRUE,"---",IF(VLOOKUP($A1321,Sheet1!$B$3:$AH$1266,Sheet1!G$1+(Sheet1!$A$1-1)*10,FALSE)="---","---", (ROUND(VLOOKUP($A1321,Sheet1!$B$3:$AH$1266,Sheet1!G$1+(Sheet1!$A$1-1)*10,FALSE),IF(VLOOKUP($A1321,Sheet1!$B$3:$AH$1266,Sheet1!G$1+(Sheet1!$A$1-1)*10,FALSE)&gt;99999,-3,IF(VLOOKUP($A1321,Sheet1!$B$3:$AH$1266,Sheet1!G$1+(Sheet1!$A$1-1)*10,FALSE)&gt;9999,-2,IF(VLOOKUP($A1321,Sheet1!$B$3:$AH$1266,Sheet1!G$1+(Sheet1!$A$1-1)*10,FALSE)&gt;999,-1,0)))))))</f>
        <v>1260</v>
      </c>
      <c r="X1321" s="65">
        <f>IF(ISNA(VLOOKUP($A1321,Sheet1!$B$3:$AH$1266,Sheet1!H$1+(Sheet1!$A$1-1)*10,FALSE))=TRUE,"---",IF(VLOOKUP($A1321,Sheet1!$B$3:$AH$1266,Sheet1!H$1+(Sheet1!$A$1-1)*10,FALSE)="---","---", (ROUND(VLOOKUP($A1321,Sheet1!$B$3:$AH$1266,Sheet1!H$1+(Sheet1!$A$1-1)*10,FALSE),IF(VLOOKUP($A1321,Sheet1!$B$3:$AH$1266,Sheet1!H$1+(Sheet1!$A$1-1)*10,FALSE)&gt;99999,-3,IF(VLOOKUP($A1321,Sheet1!$B$3:$AH$1266,Sheet1!H$1+(Sheet1!$A$1-1)*10,FALSE)&gt;9999,-2,IF(VLOOKUP($A1321,Sheet1!$B$3:$AH$1266,Sheet1!H$1+(Sheet1!$A$1-1)*10,FALSE)&gt;999,-1,0)))))))</f>
        <v>2000</v>
      </c>
      <c r="Y1321" s="65">
        <f>IF(ISNA(VLOOKUP($A1321,Sheet1!$B$3:$AH$1266,Sheet1!I$1+(Sheet1!$A$1-1)*10,FALSE))=TRUE,"---",IF(VLOOKUP($A1321,Sheet1!$B$3:$AH$1266,Sheet1!I$1+(Sheet1!$A$1-1)*10,FALSE)="---","---", (ROUND(VLOOKUP($A1321,Sheet1!$B$3:$AH$1266,Sheet1!I$1+(Sheet1!$A$1-1)*10,FALSE),IF(VLOOKUP($A1321,Sheet1!$B$3:$AH$1266,Sheet1!I$1+(Sheet1!$A$1-1)*10,FALSE)&gt;99999,-3,IF(VLOOKUP($A1321,Sheet1!$B$3:$AH$1266,Sheet1!I$1+(Sheet1!$A$1-1)*10,FALSE)&gt;9999,-2,IF(VLOOKUP($A1321,Sheet1!$B$3:$AH$1266,Sheet1!I$1+(Sheet1!$A$1-1)*10,FALSE)&gt;999,-1,0)))))))</f>
        <v>2550</v>
      </c>
      <c r="Z1321" s="65">
        <f>IF(ISNA(VLOOKUP($A1321,Sheet1!$B$3:$AH$1266,Sheet1!J$1+(Sheet1!$A$1-1)*10,FALSE))=TRUE,"---",IF(VLOOKUP($A1321,Sheet1!$B$3:$AH$1266,Sheet1!J$1+(Sheet1!$A$1-1)*10,FALSE)="---","---", (ROUND(VLOOKUP($A1321,Sheet1!$B$3:$AH$1266,Sheet1!J$1+(Sheet1!$A$1-1)*10,FALSE),IF(VLOOKUP($A1321,Sheet1!$B$3:$AH$1266,Sheet1!J$1+(Sheet1!$A$1-1)*10,FALSE)&gt;99999,-3,IF(VLOOKUP($A1321,Sheet1!$B$3:$AH$1266,Sheet1!J$1+(Sheet1!$A$1-1)*10,FALSE)&gt;9999,-2,IF(VLOOKUP($A1321,Sheet1!$B$3:$AH$1266,Sheet1!J$1+(Sheet1!$A$1-1)*10,FALSE)&gt;999,-1,0)))))))</f>
        <v>3310</v>
      </c>
      <c r="AA1321" s="65">
        <f>IF(ISNA(VLOOKUP($A1321,Sheet1!$B$3:$AH$1266,Sheet1!K$1+(Sheet1!$A$1-1)*10,FALSE))=TRUE,"---",IF(VLOOKUP($A1321,Sheet1!$B$3:$AH$1266,Sheet1!K$1+(Sheet1!$A$1-1)*10,FALSE)="---","---", (ROUND(VLOOKUP($A1321,Sheet1!$B$3:$AH$1266,Sheet1!K$1+(Sheet1!$A$1-1)*10,FALSE),IF(VLOOKUP($A1321,Sheet1!$B$3:$AH$1266,Sheet1!K$1+(Sheet1!$A$1-1)*10,FALSE)&gt;99999,-3,IF(VLOOKUP($A1321,Sheet1!$B$3:$AH$1266,Sheet1!K$1+(Sheet1!$A$1-1)*10,FALSE)&gt;9999,-2,IF(VLOOKUP($A1321,Sheet1!$B$3:$AH$1266,Sheet1!K$1+(Sheet1!$A$1-1)*10,FALSE)&gt;999,-1,0)))))))</f>
        <v>3960</v>
      </c>
      <c r="AB1321" s="65">
        <f>IF(ISNA(VLOOKUP($A1321,Sheet1!$B$3:$AH$1266,Sheet1!L$1+(Sheet1!$A$1-1)*10,FALSE))=TRUE,"---",IF(VLOOKUP($A1321,Sheet1!$B$3:$AH$1266,Sheet1!L$1+(Sheet1!$A$1-1)*10,FALSE)="---","---", (ROUND(VLOOKUP($A1321,Sheet1!$B$3:$AH$1266,Sheet1!L$1+(Sheet1!$A$1-1)*10,FALSE),IF(VLOOKUP($A1321,Sheet1!$B$3:$AH$1266,Sheet1!L$1+(Sheet1!$A$1-1)*10,FALSE)&gt;99999,-3,IF(VLOOKUP($A1321,Sheet1!$B$3:$AH$1266,Sheet1!L$1+(Sheet1!$A$1-1)*10,FALSE)&gt;9999,-2,IF(VLOOKUP($A1321,Sheet1!$B$3:$AH$1266,Sheet1!L$1+(Sheet1!$A$1-1)*10,FALSE)&gt;999,-1,0)))))))</f>
        <v>4600</v>
      </c>
      <c r="AC1321" s="65">
        <f>IF(ISNA(VLOOKUP($A1321,Sheet1!$B$3:$AH$1266,Sheet1!M$1+(Sheet1!$A$1-1)*10,FALSE))=TRUE,"---",IF(VLOOKUP($A1321,Sheet1!$B$3:$AH$1266,Sheet1!M$1+(Sheet1!$A$1-1)*10,FALSE)="---","---", (ROUND(VLOOKUP($A1321,Sheet1!$B$3:$AH$1266,Sheet1!M$1+(Sheet1!$A$1-1)*10,FALSE),IF(VLOOKUP($A1321,Sheet1!$B$3:$AH$1266,Sheet1!M$1+(Sheet1!$A$1-1)*10,FALSE)&gt;99999,-3,IF(VLOOKUP($A1321,Sheet1!$B$3:$AH$1266,Sheet1!M$1+(Sheet1!$A$1-1)*10,FALSE)&gt;9999,-2,IF(VLOOKUP($A1321,Sheet1!$B$3:$AH$1266,Sheet1!M$1+(Sheet1!$A$1-1)*10,FALSE)&gt;999,-1,0)))))))</f>
        <v>5280</v>
      </c>
      <c r="AD1321" s="65">
        <f>IF(ISNA(VLOOKUP($A1321,Sheet1!$B$3:$AH$1266,Sheet1!N$1+(Sheet1!$A$1-1)*10,FALSE))=TRUE,"---",IF(VLOOKUP($A1321,Sheet1!$B$3:$AH$1266,Sheet1!N$1+(Sheet1!$A$1-1)*10,FALSE)="---","---", (ROUND(VLOOKUP($A1321,Sheet1!$B$3:$AH$1266,Sheet1!N$1+(Sheet1!$A$1-1)*10,FALSE),IF(VLOOKUP($A1321,Sheet1!$B$3:$AH$1266,Sheet1!N$1+(Sheet1!$A$1-1)*10,FALSE)&gt;99999,-3,IF(VLOOKUP($A1321,Sheet1!$B$3:$AH$1266,Sheet1!N$1+(Sheet1!$A$1-1)*10,FALSE)&gt;9999,-2,IF(VLOOKUP($A1321,Sheet1!$B$3:$AH$1266,Sheet1!N$1+(Sheet1!$A$1-1)*10,FALSE)&gt;999,-1,0)))))))</f>
        <v>6260</v>
      </c>
    </row>
    <row r="1322" spans="1:30" ht="25.5" customHeight="1" x14ac:dyDescent="0.25">
      <c r="A1322" s="304" t="s">
        <v>1951</v>
      </c>
      <c r="B1322" s="393" t="s">
        <v>1952</v>
      </c>
      <c r="C1322" s="304">
        <v>424454</v>
      </c>
      <c r="D1322" s="304">
        <v>783030</v>
      </c>
      <c r="E1322" s="305" t="s">
        <v>3046</v>
      </c>
      <c r="F1322" s="117" t="s">
        <v>4550</v>
      </c>
      <c r="G1322" s="118" t="s">
        <v>31</v>
      </c>
      <c r="H1322" s="348">
        <v>76.900000000000006</v>
      </c>
      <c r="I1322" s="119">
        <v>29112</v>
      </c>
      <c r="J1322" s="120">
        <v>11.7</v>
      </c>
      <c r="K1322" s="118" t="s">
        <v>24</v>
      </c>
      <c r="L1322" s="122">
        <v>9400</v>
      </c>
      <c r="M1322" s="123">
        <v>122</v>
      </c>
      <c r="N1322" s="118" t="s">
        <v>471</v>
      </c>
      <c r="O1322" s="71">
        <f t="shared" si="44"/>
        <v>3.410820010341677</v>
      </c>
      <c r="P1322" s="71">
        <f>IF(O1322&lt;&gt;"",VLOOKUP($A1322,Sheet4!$A$2:$O$1309,14,FALSE)*100,"")</f>
        <v>1.5111461472122611</v>
      </c>
      <c r="Q1322" s="71">
        <f>IF(P1322&lt;&gt;"",VLOOKUP($A1322,Sheet4!$A$2:$O$1309,15,FALSE)*100,"")</f>
        <v>13.855734458519663</v>
      </c>
      <c r="R1322" s="73">
        <f t="shared" si="45"/>
        <v>30</v>
      </c>
      <c r="S1322" s="357" t="s">
        <v>4367</v>
      </c>
      <c r="T1322" s="357" t="str">
        <f>IF(ISNA(VLOOKUP(A1322,Sheet1!B$3:C$1266,2,FALSE)=TRUE),"NC",VLOOKUP(A1322,Sheet1!B$3:C$1266,2,FALSE))</f>
        <v>Rural10</v>
      </c>
      <c r="U1322" s="385">
        <f>IF(ISNA(VLOOKUP($A1322,Sheet1!$B$3:$AH$1266,Sheet1!E$1+(Sheet1!$A$1-1)*10,FALSE))=TRUE,"---",IF(VLOOKUP($A1322,Sheet1!$B$3:$AH$1266,Sheet1!E$1+(Sheet1!$A$1-1)*10,FALSE)="---","---", (ROUND(VLOOKUP($A1322,Sheet1!$B$3:$AH$1266,Sheet1!E$1+(Sheet1!$A$1-1)*10,FALSE),IF(VLOOKUP($A1322,Sheet1!$B$3:$AH$1266,Sheet1!E$1+(Sheet1!$A$1-1)*10,FALSE)&gt;99999,-3,IF(VLOOKUP($A1322,Sheet1!$B$3:$AH$1266,Sheet1!E$1+(Sheet1!$A$1-1)*10,FALSE)&gt;9999,-2,IF(VLOOKUP($A1322,Sheet1!$B$3:$AH$1266,Sheet1!E$1+(Sheet1!$A$1-1)*10,FALSE)&gt;999,-1,0)))))))</f>
        <v>2520</v>
      </c>
      <c r="V1322" s="385">
        <f>IF(ISNA(VLOOKUP($A1322,Sheet1!$B$3:$AH$1266,Sheet1!F$1+(Sheet1!$A$1-1)*10,FALSE))=TRUE,"---",IF(VLOOKUP($A1322,Sheet1!$B$3:$AH$1266,Sheet1!F$1+(Sheet1!$A$1-1)*10,FALSE)="---","---", (ROUND(VLOOKUP($A1322,Sheet1!$B$3:$AH$1266,Sheet1!F$1+(Sheet1!$A$1-1)*10,FALSE),IF(VLOOKUP($A1322,Sheet1!$B$3:$AH$1266,Sheet1!F$1+(Sheet1!$A$1-1)*10,FALSE)&gt;99999,-3,IF(VLOOKUP($A1322,Sheet1!$B$3:$AH$1266,Sheet1!F$1+(Sheet1!$A$1-1)*10,FALSE)&gt;9999,-2,IF(VLOOKUP($A1322,Sheet1!$B$3:$AH$1266,Sheet1!F$1+(Sheet1!$A$1-1)*10,FALSE)&gt;999,-1,0)))))))</f>
        <v>3040</v>
      </c>
      <c r="W1322" s="385">
        <f>IF(ISNA(VLOOKUP($A1322,Sheet1!$B$3:$AH$1266,Sheet1!G$1+(Sheet1!$A$1-1)*10,FALSE))=TRUE,"---",IF(VLOOKUP($A1322,Sheet1!$B$3:$AH$1266,Sheet1!G$1+(Sheet1!$A$1-1)*10,FALSE)="---","---", (ROUND(VLOOKUP($A1322,Sheet1!$B$3:$AH$1266,Sheet1!G$1+(Sheet1!$A$1-1)*10,FALSE),IF(VLOOKUP($A1322,Sheet1!$B$3:$AH$1266,Sheet1!G$1+(Sheet1!$A$1-1)*10,FALSE)&gt;99999,-3,IF(VLOOKUP($A1322,Sheet1!$B$3:$AH$1266,Sheet1!G$1+(Sheet1!$A$1-1)*10,FALSE)&gt;9999,-2,IF(VLOOKUP($A1322,Sheet1!$B$3:$AH$1266,Sheet1!G$1+(Sheet1!$A$1-1)*10,FALSE)&gt;999,-1,0)))))))</f>
        <v>3710</v>
      </c>
      <c r="X1322" s="385">
        <f>IF(ISNA(VLOOKUP($A1322,Sheet1!$B$3:$AH$1266,Sheet1!H$1+(Sheet1!$A$1-1)*10,FALSE))=TRUE,"---",IF(VLOOKUP($A1322,Sheet1!$B$3:$AH$1266,Sheet1!H$1+(Sheet1!$A$1-1)*10,FALSE)="---","---", (ROUND(VLOOKUP($A1322,Sheet1!$B$3:$AH$1266,Sheet1!H$1+(Sheet1!$A$1-1)*10,FALSE),IF(VLOOKUP($A1322,Sheet1!$B$3:$AH$1266,Sheet1!H$1+(Sheet1!$A$1-1)*10,FALSE)&gt;99999,-3,IF(VLOOKUP($A1322,Sheet1!$B$3:$AH$1266,Sheet1!H$1+(Sheet1!$A$1-1)*10,FALSE)&gt;9999,-2,IF(VLOOKUP($A1322,Sheet1!$B$3:$AH$1266,Sheet1!H$1+(Sheet1!$A$1-1)*10,FALSE)&gt;999,-1,0)))))))</f>
        <v>5590</v>
      </c>
      <c r="Y1322" s="385">
        <f>IF(ISNA(VLOOKUP($A1322,Sheet1!$B$3:$AH$1266,Sheet1!I$1+(Sheet1!$A$1-1)*10,FALSE))=TRUE,"---",IF(VLOOKUP($A1322,Sheet1!$B$3:$AH$1266,Sheet1!I$1+(Sheet1!$A$1-1)*10,FALSE)="---","---", (ROUND(VLOOKUP($A1322,Sheet1!$B$3:$AH$1266,Sheet1!I$1+(Sheet1!$A$1-1)*10,FALSE),IF(VLOOKUP($A1322,Sheet1!$B$3:$AH$1266,Sheet1!I$1+(Sheet1!$A$1-1)*10,FALSE)&gt;99999,-3,IF(VLOOKUP($A1322,Sheet1!$B$3:$AH$1266,Sheet1!I$1+(Sheet1!$A$1-1)*10,FALSE)&gt;9999,-2,IF(VLOOKUP($A1322,Sheet1!$B$3:$AH$1266,Sheet1!I$1+(Sheet1!$A$1-1)*10,FALSE)&gt;999,-1,0)))))))</f>
        <v>6990</v>
      </c>
      <c r="Z1322" s="385">
        <f>IF(ISNA(VLOOKUP($A1322,Sheet1!$B$3:$AH$1266,Sheet1!J$1+(Sheet1!$A$1-1)*10,FALSE))=TRUE,"---",IF(VLOOKUP($A1322,Sheet1!$B$3:$AH$1266,Sheet1!J$1+(Sheet1!$A$1-1)*10,FALSE)="---","---", (ROUND(VLOOKUP($A1322,Sheet1!$B$3:$AH$1266,Sheet1!J$1+(Sheet1!$A$1-1)*10,FALSE),IF(VLOOKUP($A1322,Sheet1!$B$3:$AH$1266,Sheet1!J$1+(Sheet1!$A$1-1)*10,FALSE)&gt;99999,-3,IF(VLOOKUP($A1322,Sheet1!$B$3:$AH$1266,Sheet1!J$1+(Sheet1!$A$1-1)*10,FALSE)&gt;9999,-2,IF(VLOOKUP($A1322,Sheet1!$B$3:$AH$1266,Sheet1!J$1+(Sheet1!$A$1-1)*10,FALSE)&gt;999,-1,0)))))))</f>
        <v>8940</v>
      </c>
      <c r="AA1322" s="385">
        <f>IF(ISNA(VLOOKUP($A1322,Sheet1!$B$3:$AH$1266,Sheet1!K$1+(Sheet1!$A$1-1)*10,FALSE))=TRUE,"---",IF(VLOOKUP($A1322,Sheet1!$B$3:$AH$1266,Sheet1!K$1+(Sheet1!$A$1-1)*10,FALSE)="---","---", (ROUND(VLOOKUP($A1322,Sheet1!$B$3:$AH$1266,Sheet1!K$1+(Sheet1!$A$1-1)*10,FALSE),IF(VLOOKUP($A1322,Sheet1!$B$3:$AH$1266,Sheet1!K$1+(Sheet1!$A$1-1)*10,FALSE)&gt;99999,-3,IF(VLOOKUP($A1322,Sheet1!$B$3:$AH$1266,Sheet1!K$1+(Sheet1!$A$1-1)*10,FALSE)&gt;9999,-2,IF(VLOOKUP($A1322,Sheet1!$B$3:$AH$1266,Sheet1!K$1+(Sheet1!$A$1-1)*10,FALSE)&gt;999,-1,0)))))))</f>
        <v>10600</v>
      </c>
      <c r="AB1322" s="385">
        <f>IF(ISNA(VLOOKUP($A1322,Sheet1!$B$3:$AH$1266,Sheet1!L$1+(Sheet1!$A$1-1)*10,FALSE))=TRUE,"---",IF(VLOOKUP($A1322,Sheet1!$B$3:$AH$1266,Sheet1!L$1+(Sheet1!$A$1-1)*10,FALSE)="---","---", (ROUND(VLOOKUP($A1322,Sheet1!$B$3:$AH$1266,Sheet1!L$1+(Sheet1!$A$1-1)*10,FALSE),IF(VLOOKUP($A1322,Sheet1!$B$3:$AH$1266,Sheet1!L$1+(Sheet1!$A$1-1)*10,FALSE)&gt;99999,-3,IF(VLOOKUP($A1322,Sheet1!$B$3:$AH$1266,Sheet1!L$1+(Sheet1!$A$1-1)*10,FALSE)&gt;9999,-2,IF(VLOOKUP($A1322,Sheet1!$B$3:$AH$1266,Sheet1!L$1+(Sheet1!$A$1-1)*10,FALSE)&gt;999,-1,0)))))))</f>
        <v>12300</v>
      </c>
      <c r="AC1322" s="385">
        <f>IF(ISNA(VLOOKUP($A1322,Sheet1!$B$3:$AH$1266,Sheet1!M$1+(Sheet1!$A$1-1)*10,FALSE))=TRUE,"---",IF(VLOOKUP($A1322,Sheet1!$B$3:$AH$1266,Sheet1!M$1+(Sheet1!$A$1-1)*10,FALSE)="---","---", (ROUND(VLOOKUP($A1322,Sheet1!$B$3:$AH$1266,Sheet1!M$1+(Sheet1!$A$1-1)*10,FALSE),IF(VLOOKUP($A1322,Sheet1!$B$3:$AH$1266,Sheet1!M$1+(Sheet1!$A$1-1)*10,FALSE)&gt;99999,-3,IF(VLOOKUP($A1322,Sheet1!$B$3:$AH$1266,Sheet1!M$1+(Sheet1!$A$1-1)*10,FALSE)&gt;9999,-2,IF(VLOOKUP($A1322,Sheet1!$B$3:$AH$1266,Sheet1!M$1+(Sheet1!$A$1-1)*10,FALSE)&gt;999,-1,0)))))))</f>
        <v>14200</v>
      </c>
      <c r="AD1322" s="385">
        <f>IF(ISNA(VLOOKUP($A1322,Sheet1!$B$3:$AH$1266,Sheet1!N$1+(Sheet1!$A$1-1)*10,FALSE))=TRUE,"---",IF(VLOOKUP($A1322,Sheet1!$B$3:$AH$1266,Sheet1!N$1+(Sheet1!$A$1-1)*10,FALSE)="---","---", (ROUND(VLOOKUP($A1322,Sheet1!$B$3:$AH$1266,Sheet1!N$1+(Sheet1!$A$1-1)*10,FALSE),IF(VLOOKUP($A1322,Sheet1!$B$3:$AH$1266,Sheet1!N$1+(Sheet1!$A$1-1)*10,FALSE)&gt;99999,-3,IF(VLOOKUP($A1322,Sheet1!$B$3:$AH$1266,Sheet1!N$1+(Sheet1!$A$1-1)*10,FALSE)&gt;9999,-2,IF(VLOOKUP($A1322,Sheet1!$B$3:$AH$1266,Sheet1!N$1+(Sheet1!$A$1-1)*10,FALSE)&gt;999,-1,0)))))))</f>
        <v>17000</v>
      </c>
    </row>
    <row r="1323" spans="1:30" ht="25.5" customHeight="1" x14ac:dyDescent="0.25">
      <c r="A1323" s="304"/>
      <c r="B1323" s="346"/>
      <c r="C1323" s="304"/>
      <c r="D1323" s="304"/>
      <c r="E1323" s="305" t="e">
        <v>#N/A</v>
      </c>
      <c r="F1323" s="117" t="s">
        <v>4551</v>
      </c>
      <c r="G1323" s="118" t="s">
        <v>286</v>
      </c>
      <c r="H1323" s="348"/>
      <c r="I1323" s="119">
        <v>24743</v>
      </c>
      <c r="J1323" s="120">
        <v>11.61</v>
      </c>
      <c r="K1323" s="121" t="s">
        <v>4405</v>
      </c>
      <c r="L1323" s="122">
        <v>9260</v>
      </c>
      <c r="M1323" s="123">
        <v>120</v>
      </c>
      <c r="N1323" s="121" t="s">
        <v>4405</v>
      </c>
      <c r="O1323" s="71" t="s">
        <v>4405</v>
      </c>
      <c r="P1323" s="71" t="s">
        <v>4405</v>
      </c>
      <c r="Q1323" s="71" t="s">
        <v>4405</v>
      </c>
      <c r="R1323" s="73" t="s">
        <v>4405</v>
      </c>
      <c r="S1323" s="357" t="e">
        <v>#N/A</v>
      </c>
      <c r="T1323" s="357" t="str">
        <f>IF(ISNA(VLOOKUP(A1323,Sheet1!B$3:C$1266,2,FALSE)=TRUE),"ND",VLOOKUP(A1323,Sheet1!B$3:C$1266,2,FALSE))</f>
        <v>ND</v>
      </c>
      <c r="U1323" s="385" t="str">
        <f>IF(ISNA(VLOOKUP($A1323,Sheet1!$B$3:$AH$1266,Sheet1!E$1+(Sheet1!$A$1-1)*10,FALSE))=TRUE,"---",IF(VLOOKUP($A1323,Sheet1!$B$3:$AH$1266,Sheet1!E$1+(Sheet1!$A$1-1)*10,FALSE)="---","---", (ROUND(VLOOKUP($A1323,Sheet1!$B$3:$AH$1266,Sheet1!E$1+(Sheet1!$A$1-1)*10,FALSE),IF(VLOOKUP($A1323,Sheet1!$B$3:$AH$1266,Sheet1!E$1+(Sheet1!$A$1-1)*10,FALSE)&gt;99999,-3,IF(VLOOKUP($A1323,Sheet1!$B$3:$AH$1266,Sheet1!E$1+(Sheet1!$A$1-1)*10,FALSE)&gt;9999,-2,IF(VLOOKUP($A1323,Sheet1!$B$3:$AH$1266,Sheet1!E$1+(Sheet1!$A$1-1)*10,FALSE)&gt;999,-1,0)))))))</f>
        <v>---</v>
      </c>
      <c r="V1323" s="385" t="str">
        <f>IF(ISNA(VLOOKUP($A1323,Sheet1!$B$3:$AH$1266,Sheet1!F$1+(Sheet1!$A$1-1)*10,FALSE))=TRUE,"---",IF(VLOOKUP($A1323,Sheet1!$B$3:$AH$1266,Sheet1!F$1+(Sheet1!$A$1-1)*10,FALSE)="---","---", (ROUND(VLOOKUP($A1323,Sheet1!$B$3:$AH$1266,Sheet1!F$1+(Sheet1!$A$1-1)*10,FALSE),IF(VLOOKUP($A1323,Sheet1!$B$3:$AH$1266,Sheet1!F$1+(Sheet1!$A$1-1)*10,FALSE)&gt;99999,-3,IF(VLOOKUP($A1323,Sheet1!$B$3:$AH$1266,Sheet1!F$1+(Sheet1!$A$1-1)*10,FALSE)&gt;9999,-2,IF(VLOOKUP($A1323,Sheet1!$B$3:$AH$1266,Sheet1!F$1+(Sheet1!$A$1-1)*10,FALSE)&gt;999,-1,0)))))))</f>
        <v>---</v>
      </c>
      <c r="W1323" s="385" t="str">
        <f>IF(ISNA(VLOOKUP($A1323,Sheet1!$B$3:$AH$1266,Sheet1!G$1+(Sheet1!$A$1-1)*10,FALSE))=TRUE,"---",IF(VLOOKUP($A1323,Sheet1!$B$3:$AH$1266,Sheet1!G$1+(Sheet1!$A$1-1)*10,FALSE)="---","---", (ROUND(VLOOKUP($A1323,Sheet1!$B$3:$AH$1266,Sheet1!G$1+(Sheet1!$A$1-1)*10,FALSE),IF(VLOOKUP($A1323,Sheet1!$B$3:$AH$1266,Sheet1!G$1+(Sheet1!$A$1-1)*10,FALSE)&gt;99999,-3,IF(VLOOKUP($A1323,Sheet1!$B$3:$AH$1266,Sheet1!G$1+(Sheet1!$A$1-1)*10,FALSE)&gt;9999,-2,IF(VLOOKUP($A1323,Sheet1!$B$3:$AH$1266,Sheet1!G$1+(Sheet1!$A$1-1)*10,FALSE)&gt;999,-1,0)))))))</f>
        <v>---</v>
      </c>
      <c r="X1323" s="385" t="str">
        <f>IF(ISNA(VLOOKUP($A1323,Sheet1!$B$3:$AH$1266,Sheet1!H$1+(Sheet1!$A$1-1)*10,FALSE))=TRUE,"---",IF(VLOOKUP($A1323,Sheet1!$B$3:$AH$1266,Sheet1!H$1+(Sheet1!$A$1-1)*10,FALSE)="---","---", (ROUND(VLOOKUP($A1323,Sheet1!$B$3:$AH$1266,Sheet1!H$1+(Sheet1!$A$1-1)*10,FALSE),IF(VLOOKUP($A1323,Sheet1!$B$3:$AH$1266,Sheet1!H$1+(Sheet1!$A$1-1)*10,FALSE)&gt;99999,-3,IF(VLOOKUP($A1323,Sheet1!$B$3:$AH$1266,Sheet1!H$1+(Sheet1!$A$1-1)*10,FALSE)&gt;9999,-2,IF(VLOOKUP($A1323,Sheet1!$B$3:$AH$1266,Sheet1!H$1+(Sheet1!$A$1-1)*10,FALSE)&gt;999,-1,0)))))))</f>
        <v>---</v>
      </c>
      <c r="Y1323" s="385" t="str">
        <f>IF(ISNA(VLOOKUP($A1323,Sheet1!$B$3:$AH$1266,Sheet1!I$1+(Sheet1!$A$1-1)*10,FALSE))=TRUE,"---",IF(VLOOKUP($A1323,Sheet1!$B$3:$AH$1266,Sheet1!I$1+(Sheet1!$A$1-1)*10,FALSE)="---","---", (ROUND(VLOOKUP($A1323,Sheet1!$B$3:$AH$1266,Sheet1!I$1+(Sheet1!$A$1-1)*10,FALSE),IF(VLOOKUP($A1323,Sheet1!$B$3:$AH$1266,Sheet1!I$1+(Sheet1!$A$1-1)*10,FALSE)&gt;99999,-3,IF(VLOOKUP($A1323,Sheet1!$B$3:$AH$1266,Sheet1!I$1+(Sheet1!$A$1-1)*10,FALSE)&gt;9999,-2,IF(VLOOKUP($A1323,Sheet1!$B$3:$AH$1266,Sheet1!I$1+(Sheet1!$A$1-1)*10,FALSE)&gt;999,-1,0)))))))</f>
        <v>---</v>
      </c>
      <c r="Z1323" s="385" t="str">
        <f>IF(ISNA(VLOOKUP($A1323,Sheet1!$B$3:$AH$1266,Sheet1!J$1+(Sheet1!$A$1-1)*10,FALSE))=TRUE,"---",IF(VLOOKUP($A1323,Sheet1!$B$3:$AH$1266,Sheet1!J$1+(Sheet1!$A$1-1)*10,FALSE)="---","---", (ROUND(VLOOKUP($A1323,Sheet1!$B$3:$AH$1266,Sheet1!J$1+(Sheet1!$A$1-1)*10,FALSE),IF(VLOOKUP($A1323,Sheet1!$B$3:$AH$1266,Sheet1!J$1+(Sheet1!$A$1-1)*10,FALSE)&gt;99999,-3,IF(VLOOKUP($A1323,Sheet1!$B$3:$AH$1266,Sheet1!J$1+(Sheet1!$A$1-1)*10,FALSE)&gt;9999,-2,IF(VLOOKUP($A1323,Sheet1!$B$3:$AH$1266,Sheet1!J$1+(Sheet1!$A$1-1)*10,FALSE)&gt;999,-1,0)))))))</f>
        <v>---</v>
      </c>
      <c r="AA1323" s="385" t="str">
        <f>IF(ISNA(VLOOKUP($A1323,Sheet1!$B$3:$AH$1266,Sheet1!K$1+(Sheet1!$A$1-1)*10,FALSE))=TRUE,"---",IF(VLOOKUP($A1323,Sheet1!$B$3:$AH$1266,Sheet1!K$1+(Sheet1!$A$1-1)*10,FALSE)="---","---", (ROUND(VLOOKUP($A1323,Sheet1!$B$3:$AH$1266,Sheet1!K$1+(Sheet1!$A$1-1)*10,FALSE),IF(VLOOKUP($A1323,Sheet1!$B$3:$AH$1266,Sheet1!K$1+(Sheet1!$A$1-1)*10,FALSE)&gt;99999,-3,IF(VLOOKUP($A1323,Sheet1!$B$3:$AH$1266,Sheet1!K$1+(Sheet1!$A$1-1)*10,FALSE)&gt;9999,-2,IF(VLOOKUP($A1323,Sheet1!$B$3:$AH$1266,Sheet1!K$1+(Sheet1!$A$1-1)*10,FALSE)&gt;999,-1,0)))))))</f>
        <v>---</v>
      </c>
      <c r="AB1323" s="385" t="str">
        <f>IF(ISNA(VLOOKUP($A1323,Sheet1!$B$3:$AH$1266,Sheet1!L$1+(Sheet1!$A$1-1)*10,FALSE))=TRUE,"---",IF(VLOOKUP($A1323,Sheet1!$B$3:$AH$1266,Sheet1!L$1+(Sheet1!$A$1-1)*10,FALSE)="---","---", (ROUND(VLOOKUP($A1323,Sheet1!$B$3:$AH$1266,Sheet1!L$1+(Sheet1!$A$1-1)*10,FALSE),IF(VLOOKUP($A1323,Sheet1!$B$3:$AH$1266,Sheet1!L$1+(Sheet1!$A$1-1)*10,FALSE)&gt;99999,-3,IF(VLOOKUP($A1323,Sheet1!$B$3:$AH$1266,Sheet1!L$1+(Sheet1!$A$1-1)*10,FALSE)&gt;9999,-2,IF(VLOOKUP($A1323,Sheet1!$B$3:$AH$1266,Sheet1!L$1+(Sheet1!$A$1-1)*10,FALSE)&gt;999,-1,0)))))))</f>
        <v>---</v>
      </c>
      <c r="AC1323" s="385" t="str">
        <f>IF(ISNA(VLOOKUP($A1323,Sheet1!$B$3:$AH$1266,Sheet1!M$1+(Sheet1!$A$1-1)*10,FALSE))=TRUE,"---",IF(VLOOKUP($A1323,Sheet1!$B$3:$AH$1266,Sheet1!M$1+(Sheet1!$A$1-1)*10,FALSE)="---","---", (ROUND(VLOOKUP($A1323,Sheet1!$B$3:$AH$1266,Sheet1!M$1+(Sheet1!$A$1-1)*10,FALSE),IF(VLOOKUP($A1323,Sheet1!$B$3:$AH$1266,Sheet1!M$1+(Sheet1!$A$1-1)*10,FALSE)&gt;99999,-3,IF(VLOOKUP($A1323,Sheet1!$B$3:$AH$1266,Sheet1!M$1+(Sheet1!$A$1-1)*10,FALSE)&gt;9999,-2,IF(VLOOKUP($A1323,Sheet1!$B$3:$AH$1266,Sheet1!M$1+(Sheet1!$A$1-1)*10,FALSE)&gt;999,-1,0)))))))</f>
        <v>---</v>
      </c>
      <c r="AD1323" s="385" t="str">
        <f>IF(ISNA(VLOOKUP($A1323,Sheet1!$B$3:$AH$1266,Sheet1!N$1+(Sheet1!$A$1-1)*10,FALSE))=TRUE,"---",IF(VLOOKUP($A1323,Sheet1!$B$3:$AH$1266,Sheet1!N$1+(Sheet1!$A$1-1)*10,FALSE)="---","---", (ROUND(VLOOKUP($A1323,Sheet1!$B$3:$AH$1266,Sheet1!N$1+(Sheet1!$A$1-1)*10,FALSE),IF(VLOOKUP($A1323,Sheet1!$B$3:$AH$1266,Sheet1!N$1+(Sheet1!$A$1-1)*10,FALSE)&gt;99999,-3,IF(VLOOKUP($A1323,Sheet1!$B$3:$AH$1266,Sheet1!N$1+(Sheet1!$A$1-1)*10,FALSE)&gt;9999,-2,IF(VLOOKUP($A1323,Sheet1!$B$3:$AH$1266,Sheet1!N$1+(Sheet1!$A$1-1)*10,FALSE)&gt;999,-1,0)))))))</f>
        <v>---</v>
      </c>
    </row>
    <row r="1324" spans="1:30" ht="25.5" customHeight="1" x14ac:dyDescent="0.25">
      <c r="A1324" s="125" t="s">
        <v>1953</v>
      </c>
      <c r="B1324" s="126" t="s">
        <v>1954</v>
      </c>
      <c r="C1324" s="125">
        <v>424411</v>
      </c>
      <c r="D1324" s="125">
        <v>783254</v>
      </c>
      <c r="E1324" s="70" t="s">
        <v>3046</v>
      </c>
      <c r="F1324" s="52" t="s">
        <v>4825</v>
      </c>
      <c r="G1324" s="127" t="s">
        <v>286</v>
      </c>
      <c r="H1324" s="158">
        <v>14</v>
      </c>
      <c r="I1324" s="112">
        <v>24743</v>
      </c>
      <c r="J1324" s="113">
        <v>6.66</v>
      </c>
      <c r="K1324" s="114" t="s">
        <v>4405</v>
      </c>
      <c r="L1324" s="115">
        <v>1680</v>
      </c>
      <c r="M1324" s="116">
        <v>120</v>
      </c>
      <c r="N1324" s="114" t="s">
        <v>4405</v>
      </c>
      <c r="O1324" s="68">
        <f t="shared" si="44"/>
        <v>3.6991932379498578</v>
      </c>
      <c r="P1324" s="68">
        <f>IF(O1324&lt;&gt;"",VLOOKUP($A1324,Sheet4!$A$2:$O$1309,14,FALSE)*100,"")</f>
        <v>0.79129454967692414</v>
      </c>
      <c r="Q1324" s="68">
        <f>IF(P1324&lt;&gt;"",VLOOKUP($A1324,Sheet4!$A$2:$O$1309,15,FALSE)*100,"")</f>
        <v>7.4865101547239687</v>
      </c>
      <c r="R1324" s="74">
        <f t="shared" si="45"/>
        <v>25</v>
      </c>
      <c r="S1324" s="64" t="s">
        <v>4367</v>
      </c>
      <c r="T1324" s="64" t="str">
        <f>IF(ISNA(VLOOKUP(A1324,Sheet1!B$3:C$1266,2,FALSE)=TRUE),"NC",VLOOKUP(A1324,Sheet1!B$3:C$1266,2,FALSE))</f>
        <v>Rural10</v>
      </c>
      <c r="U1324" s="65">
        <f>IF(ISNA(VLOOKUP($A1324,Sheet1!$B$3:$AH$1266,Sheet1!E$1+(Sheet1!$A$1-1)*10,FALSE))=TRUE,"---",IF(VLOOKUP($A1324,Sheet1!$B$3:$AH$1266,Sheet1!E$1+(Sheet1!$A$1-1)*10,FALSE)="---","---", (ROUND(VLOOKUP($A1324,Sheet1!$B$3:$AH$1266,Sheet1!E$1+(Sheet1!$A$1-1)*10,FALSE),IF(VLOOKUP($A1324,Sheet1!$B$3:$AH$1266,Sheet1!E$1+(Sheet1!$A$1-1)*10,FALSE)&gt;99999,-3,IF(VLOOKUP($A1324,Sheet1!$B$3:$AH$1266,Sheet1!E$1+(Sheet1!$A$1-1)*10,FALSE)&gt;9999,-2,IF(VLOOKUP($A1324,Sheet1!$B$3:$AH$1266,Sheet1!E$1+(Sheet1!$A$1-1)*10,FALSE)&gt;999,-1,0)))))))</f>
        <v>628</v>
      </c>
      <c r="V1324" s="65">
        <f>IF(ISNA(VLOOKUP($A1324,Sheet1!$B$3:$AH$1266,Sheet1!F$1+(Sheet1!$A$1-1)*10,FALSE))=TRUE,"---",IF(VLOOKUP($A1324,Sheet1!$B$3:$AH$1266,Sheet1!F$1+(Sheet1!$A$1-1)*10,FALSE)="---","---", (ROUND(VLOOKUP($A1324,Sheet1!$B$3:$AH$1266,Sheet1!F$1+(Sheet1!$A$1-1)*10,FALSE),IF(VLOOKUP($A1324,Sheet1!$B$3:$AH$1266,Sheet1!F$1+(Sheet1!$A$1-1)*10,FALSE)&gt;99999,-3,IF(VLOOKUP($A1324,Sheet1!$B$3:$AH$1266,Sheet1!F$1+(Sheet1!$A$1-1)*10,FALSE)&gt;9999,-2,IF(VLOOKUP($A1324,Sheet1!$B$3:$AH$1266,Sheet1!F$1+(Sheet1!$A$1-1)*10,FALSE)&gt;999,-1,0)))))))</f>
        <v>735</v>
      </c>
      <c r="W1324" s="65">
        <f>IF(ISNA(VLOOKUP($A1324,Sheet1!$B$3:$AH$1266,Sheet1!G$1+(Sheet1!$A$1-1)*10,FALSE))=TRUE,"---",IF(VLOOKUP($A1324,Sheet1!$B$3:$AH$1266,Sheet1!G$1+(Sheet1!$A$1-1)*10,FALSE)="---","---", (ROUND(VLOOKUP($A1324,Sheet1!$B$3:$AH$1266,Sheet1!G$1+(Sheet1!$A$1-1)*10,FALSE),IF(VLOOKUP($A1324,Sheet1!$B$3:$AH$1266,Sheet1!G$1+(Sheet1!$A$1-1)*10,FALSE)&gt;99999,-3,IF(VLOOKUP($A1324,Sheet1!$B$3:$AH$1266,Sheet1!G$1+(Sheet1!$A$1-1)*10,FALSE)&gt;9999,-2,IF(VLOOKUP($A1324,Sheet1!$B$3:$AH$1266,Sheet1!G$1+(Sheet1!$A$1-1)*10,FALSE)&gt;999,-1,0)))))))</f>
        <v>862</v>
      </c>
      <c r="X1324" s="65">
        <f>IF(ISNA(VLOOKUP($A1324,Sheet1!$B$3:$AH$1266,Sheet1!H$1+(Sheet1!$A$1-1)*10,FALSE))=TRUE,"---",IF(VLOOKUP($A1324,Sheet1!$B$3:$AH$1266,Sheet1!H$1+(Sheet1!$A$1-1)*10,FALSE)="---","---", (ROUND(VLOOKUP($A1324,Sheet1!$B$3:$AH$1266,Sheet1!H$1+(Sheet1!$A$1-1)*10,FALSE),IF(VLOOKUP($A1324,Sheet1!$B$3:$AH$1266,Sheet1!H$1+(Sheet1!$A$1-1)*10,FALSE)&gt;99999,-3,IF(VLOOKUP($A1324,Sheet1!$B$3:$AH$1266,Sheet1!H$1+(Sheet1!$A$1-1)*10,FALSE)&gt;9999,-2,IF(VLOOKUP($A1324,Sheet1!$B$3:$AH$1266,Sheet1!H$1+(Sheet1!$A$1-1)*10,FALSE)&gt;999,-1,0)))))))</f>
        <v>1170</v>
      </c>
      <c r="Y1324" s="65">
        <f>IF(ISNA(VLOOKUP($A1324,Sheet1!$B$3:$AH$1266,Sheet1!I$1+(Sheet1!$A$1-1)*10,FALSE))=TRUE,"---",IF(VLOOKUP($A1324,Sheet1!$B$3:$AH$1266,Sheet1!I$1+(Sheet1!$A$1-1)*10,FALSE)="---","---", (ROUND(VLOOKUP($A1324,Sheet1!$B$3:$AH$1266,Sheet1!I$1+(Sheet1!$A$1-1)*10,FALSE),IF(VLOOKUP($A1324,Sheet1!$B$3:$AH$1266,Sheet1!I$1+(Sheet1!$A$1-1)*10,FALSE)&gt;99999,-3,IF(VLOOKUP($A1324,Sheet1!$B$3:$AH$1266,Sheet1!I$1+(Sheet1!$A$1-1)*10,FALSE)&gt;9999,-2,IF(VLOOKUP($A1324,Sheet1!$B$3:$AH$1266,Sheet1!I$1+(Sheet1!$A$1-1)*10,FALSE)&gt;999,-1,0)))))))</f>
        <v>1380</v>
      </c>
      <c r="Z1324" s="65">
        <f>IF(ISNA(VLOOKUP($A1324,Sheet1!$B$3:$AH$1266,Sheet1!J$1+(Sheet1!$A$1-1)*10,FALSE))=TRUE,"---",IF(VLOOKUP($A1324,Sheet1!$B$3:$AH$1266,Sheet1!J$1+(Sheet1!$A$1-1)*10,FALSE)="---","---", (ROUND(VLOOKUP($A1324,Sheet1!$B$3:$AH$1266,Sheet1!J$1+(Sheet1!$A$1-1)*10,FALSE),IF(VLOOKUP($A1324,Sheet1!$B$3:$AH$1266,Sheet1!J$1+(Sheet1!$A$1-1)*10,FALSE)&gt;99999,-3,IF(VLOOKUP($A1324,Sheet1!$B$3:$AH$1266,Sheet1!J$1+(Sheet1!$A$1-1)*10,FALSE)&gt;9999,-2,IF(VLOOKUP($A1324,Sheet1!$B$3:$AH$1266,Sheet1!J$1+(Sheet1!$A$1-1)*10,FALSE)&gt;999,-1,0)))))))</f>
        <v>1650</v>
      </c>
      <c r="AA1324" s="65">
        <f>IF(ISNA(VLOOKUP($A1324,Sheet1!$B$3:$AH$1266,Sheet1!K$1+(Sheet1!$A$1-1)*10,FALSE))=TRUE,"---",IF(VLOOKUP($A1324,Sheet1!$B$3:$AH$1266,Sheet1!K$1+(Sheet1!$A$1-1)*10,FALSE)="---","---", (ROUND(VLOOKUP($A1324,Sheet1!$B$3:$AH$1266,Sheet1!K$1+(Sheet1!$A$1-1)*10,FALSE),IF(VLOOKUP($A1324,Sheet1!$B$3:$AH$1266,Sheet1!K$1+(Sheet1!$A$1-1)*10,FALSE)&gt;99999,-3,IF(VLOOKUP($A1324,Sheet1!$B$3:$AH$1266,Sheet1!K$1+(Sheet1!$A$1-1)*10,FALSE)&gt;9999,-2,IF(VLOOKUP($A1324,Sheet1!$B$3:$AH$1266,Sheet1!K$1+(Sheet1!$A$1-1)*10,FALSE)&gt;999,-1,0)))))))</f>
        <v>1860</v>
      </c>
      <c r="AB1324" s="65">
        <f>IF(ISNA(VLOOKUP($A1324,Sheet1!$B$3:$AH$1266,Sheet1!L$1+(Sheet1!$A$1-1)*10,FALSE))=TRUE,"---",IF(VLOOKUP($A1324,Sheet1!$B$3:$AH$1266,Sheet1!L$1+(Sheet1!$A$1-1)*10,FALSE)="---","---", (ROUND(VLOOKUP($A1324,Sheet1!$B$3:$AH$1266,Sheet1!L$1+(Sheet1!$A$1-1)*10,FALSE),IF(VLOOKUP($A1324,Sheet1!$B$3:$AH$1266,Sheet1!L$1+(Sheet1!$A$1-1)*10,FALSE)&gt;99999,-3,IF(VLOOKUP($A1324,Sheet1!$B$3:$AH$1266,Sheet1!L$1+(Sheet1!$A$1-1)*10,FALSE)&gt;9999,-2,IF(VLOOKUP($A1324,Sheet1!$B$3:$AH$1266,Sheet1!L$1+(Sheet1!$A$1-1)*10,FALSE)&gt;999,-1,0)))))))</f>
        <v>2080</v>
      </c>
      <c r="AC1324" s="65">
        <f>IF(ISNA(VLOOKUP($A1324,Sheet1!$B$3:$AH$1266,Sheet1!M$1+(Sheet1!$A$1-1)*10,FALSE))=TRUE,"---",IF(VLOOKUP($A1324,Sheet1!$B$3:$AH$1266,Sheet1!M$1+(Sheet1!$A$1-1)*10,FALSE)="---","---", (ROUND(VLOOKUP($A1324,Sheet1!$B$3:$AH$1266,Sheet1!M$1+(Sheet1!$A$1-1)*10,FALSE),IF(VLOOKUP($A1324,Sheet1!$B$3:$AH$1266,Sheet1!M$1+(Sheet1!$A$1-1)*10,FALSE)&gt;99999,-3,IF(VLOOKUP($A1324,Sheet1!$B$3:$AH$1266,Sheet1!M$1+(Sheet1!$A$1-1)*10,FALSE)&gt;9999,-2,IF(VLOOKUP($A1324,Sheet1!$B$3:$AH$1266,Sheet1!M$1+(Sheet1!$A$1-1)*10,FALSE)&gt;999,-1,0)))))))</f>
        <v>2310</v>
      </c>
      <c r="AD1324" s="65">
        <f>IF(ISNA(VLOOKUP($A1324,Sheet1!$B$3:$AH$1266,Sheet1!N$1+(Sheet1!$A$1-1)*10,FALSE))=TRUE,"---",IF(VLOOKUP($A1324,Sheet1!$B$3:$AH$1266,Sheet1!N$1+(Sheet1!$A$1-1)*10,FALSE)="---","---", (ROUND(VLOOKUP($A1324,Sheet1!$B$3:$AH$1266,Sheet1!N$1+(Sheet1!$A$1-1)*10,FALSE),IF(VLOOKUP($A1324,Sheet1!$B$3:$AH$1266,Sheet1!N$1+(Sheet1!$A$1-1)*10,FALSE)&gt;99999,-3,IF(VLOOKUP($A1324,Sheet1!$B$3:$AH$1266,Sheet1!N$1+(Sheet1!$A$1-1)*10,FALSE)&gt;9999,-2,IF(VLOOKUP($A1324,Sheet1!$B$3:$AH$1266,Sheet1!N$1+(Sheet1!$A$1-1)*10,FALSE)&gt;999,-1,0)))))))</f>
        <v>2630</v>
      </c>
    </row>
    <row r="1325" spans="1:30" ht="25.5" customHeight="1" x14ac:dyDescent="0.25">
      <c r="A1325" s="133" t="s">
        <v>1955</v>
      </c>
      <c r="B1325" s="134" t="s">
        <v>1956</v>
      </c>
      <c r="C1325" s="133">
        <v>425127</v>
      </c>
      <c r="D1325" s="133">
        <v>784133</v>
      </c>
      <c r="E1325" s="67" t="s">
        <v>3046</v>
      </c>
      <c r="F1325" s="135" t="s">
        <v>4405</v>
      </c>
      <c r="G1325" s="118" t="s">
        <v>160</v>
      </c>
      <c r="H1325" s="136">
        <v>139</v>
      </c>
      <c r="I1325" s="119">
        <v>19505</v>
      </c>
      <c r="J1325" s="137" t="s">
        <v>4405</v>
      </c>
      <c r="K1325" s="118" t="s">
        <v>17</v>
      </c>
      <c r="L1325" s="122">
        <v>6770</v>
      </c>
      <c r="M1325" s="123">
        <v>48.7</v>
      </c>
      <c r="N1325" s="118" t="s">
        <v>145</v>
      </c>
      <c r="O1325" s="71">
        <f t="shared" si="44"/>
        <v>40.174761360698099</v>
      </c>
      <c r="P1325" s="71">
        <f>IF(O1325&lt;&gt;"",VLOOKUP($A1325,Sheet4!$A$2:$O$1309,14,FALSE)*100,"")</f>
        <v>0.27911546609735716</v>
      </c>
      <c r="Q1325" s="71">
        <f>IF(P1325&lt;&gt;"",VLOOKUP($A1325,Sheet4!$A$2:$O$1309,15,FALSE)*100,"")</f>
        <v>2.700626109281945</v>
      </c>
      <c r="R1325" s="73">
        <f t="shared" si="45"/>
        <v>2</v>
      </c>
      <c r="S1325" s="63" t="s">
        <v>4367</v>
      </c>
      <c r="T1325" s="63" t="str">
        <f>IF(ISNA(VLOOKUP(A1325,Sheet1!B$3:C$1266,2,FALSE)=TRUE),"NC",VLOOKUP(A1325,Sheet1!B$3:C$1266,2,FALSE))</f>
        <v>Rural10*</v>
      </c>
      <c r="U1325" s="66">
        <f>IF(ISNA(VLOOKUP($A1325,Sheet1!$B$3:$AH$1266,Sheet1!E$1+(Sheet1!$A$1-1)*10,FALSE))=TRUE,"---",IF(VLOOKUP($A1325,Sheet1!$B$3:$AH$1266,Sheet1!E$1+(Sheet1!$A$1-1)*10,FALSE)="---","---", (ROUND(VLOOKUP($A1325,Sheet1!$B$3:$AH$1266,Sheet1!E$1+(Sheet1!$A$1-1)*10,FALSE),IF(VLOOKUP($A1325,Sheet1!$B$3:$AH$1266,Sheet1!E$1+(Sheet1!$A$1-1)*10,FALSE)&gt;99999,-3,IF(VLOOKUP($A1325,Sheet1!$B$3:$AH$1266,Sheet1!E$1+(Sheet1!$A$1-1)*10,FALSE)&gt;9999,-2,IF(VLOOKUP($A1325,Sheet1!$B$3:$AH$1266,Sheet1!E$1+(Sheet1!$A$1-1)*10,FALSE)&gt;999,-1,0)))))))</f>
        <v>4730</v>
      </c>
      <c r="V1325" s="66">
        <f>IF(ISNA(VLOOKUP($A1325,Sheet1!$B$3:$AH$1266,Sheet1!F$1+(Sheet1!$A$1-1)*10,FALSE))=TRUE,"---",IF(VLOOKUP($A1325,Sheet1!$B$3:$AH$1266,Sheet1!F$1+(Sheet1!$A$1-1)*10,FALSE)="---","---", (ROUND(VLOOKUP($A1325,Sheet1!$B$3:$AH$1266,Sheet1!F$1+(Sheet1!$A$1-1)*10,FALSE),IF(VLOOKUP($A1325,Sheet1!$B$3:$AH$1266,Sheet1!F$1+(Sheet1!$A$1-1)*10,FALSE)&gt;99999,-3,IF(VLOOKUP($A1325,Sheet1!$B$3:$AH$1266,Sheet1!F$1+(Sheet1!$A$1-1)*10,FALSE)&gt;9999,-2,IF(VLOOKUP($A1325,Sheet1!$B$3:$AH$1266,Sheet1!F$1+(Sheet1!$A$1-1)*10,FALSE)&gt;999,-1,0)))))))</f>
        <v>5400</v>
      </c>
      <c r="W1325" s="66">
        <f>IF(ISNA(VLOOKUP($A1325,Sheet1!$B$3:$AH$1266,Sheet1!G$1+(Sheet1!$A$1-1)*10,FALSE))=TRUE,"---",IF(VLOOKUP($A1325,Sheet1!$B$3:$AH$1266,Sheet1!G$1+(Sheet1!$A$1-1)*10,FALSE)="---","---", (ROUND(VLOOKUP($A1325,Sheet1!$B$3:$AH$1266,Sheet1!G$1+(Sheet1!$A$1-1)*10,FALSE),IF(VLOOKUP($A1325,Sheet1!$B$3:$AH$1266,Sheet1!G$1+(Sheet1!$A$1-1)*10,FALSE)&gt;99999,-3,IF(VLOOKUP($A1325,Sheet1!$B$3:$AH$1266,Sheet1!G$1+(Sheet1!$A$1-1)*10,FALSE)&gt;9999,-2,IF(VLOOKUP($A1325,Sheet1!$B$3:$AH$1266,Sheet1!G$1+(Sheet1!$A$1-1)*10,FALSE)&gt;999,-1,0)))))))</f>
        <v>6200</v>
      </c>
      <c r="X1325" s="66">
        <f>IF(ISNA(VLOOKUP($A1325,Sheet1!$B$3:$AH$1266,Sheet1!H$1+(Sheet1!$A$1-1)*10,FALSE))=TRUE,"---",IF(VLOOKUP($A1325,Sheet1!$B$3:$AH$1266,Sheet1!H$1+(Sheet1!$A$1-1)*10,FALSE)="---","---", (ROUND(VLOOKUP($A1325,Sheet1!$B$3:$AH$1266,Sheet1!H$1+(Sheet1!$A$1-1)*10,FALSE),IF(VLOOKUP($A1325,Sheet1!$B$3:$AH$1266,Sheet1!H$1+(Sheet1!$A$1-1)*10,FALSE)&gt;99999,-3,IF(VLOOKUP($A1325,Sheet1!$B$3:$AH$1266,Sheet1!H$1+(Sheet1!$A$1-1)*10,FALSE)&gt;9999,-2,IF(VLOOKUP($A1325,Sheet1!$B$3:$AH$1266,Sheet1!H$1+(Sheet1!$A$1-1)*10,FALSE)&gt;999,-1,0)))))))</f>
        <v>8110</v>
      </c>
      <c r="Y1325" s="66">
        <f>IF(ISNA(VLOOKUP($A1325,Sheet1!$B$3:$AH$1266,Sheet1!I$1+(Sheet1!$A$1-1)*10,FALSE))=TRUE,"---",IF(VLOOKUP($A1325,Sheet1!$B$3:$AH$1266,Sheet1!I$1+(Sheet1!$A$1-1)*10,FALSE)="---","---", (ROUND(VLOOKUP($A1325,Sheet1!$B$3:$AH$1266,Sheet1!I$1+(Sheet1!$A$1-1)*10,FALSE),IF(VLOOKUP($A1325,Sheet1!$B$3:$AH$1266,Sheet1!I$1+(Sheet1!$A$1-1)*10,FALSE)&gt;99999,-3,IF(VLOOKUP($A1325,Sheet1!$B$3:$AH$1266,Sheet1!I$1+(Sheet1!$A$1-1)*10,FALSE)&gt;9999,-2,IF(VLOOKUP($A1325,Sheet1!$B$3:$AH$1266,Sheet1!I$1+(Sheet1!$A$1-1)*10,FALSE)&gt;999,-1,0)))))))</f>
        <v>9350</v>
      </c>
      <c r="Z1325" s="66">
        <f>IF(ISNA(VLOOKUP($A1325,Sheet1!$B$3:$AH$1266,Sheet1!J$1+(Sheet1!$A$1-1)*10,FALSE))=TRUE,"---",IF(VLOOKUP($A1325,Sheet1!$B$3:$AH$1266,Sheet1!J$1+(Sheet1!$A$1-1)*10,FALSE)="---","---", (ROUND(VLOOKUP($A1325,Sheet1!$B$3:$AH$1266,Sheet1!J$1+(Sheet1!$A$1-1)*10,FALSE),IF(VLOOKUP($A1325,Sheet1!$B$3:$AH$1266,Sheet1!J$1+(Sheet1!$A$1-1)*10,FALSE)&gt;99999,-3,IF(VLOOKUP($A1325,Sheet1!$B$3:$AH$1266,Sheet1!J$1+(Sheet1!$A$1-1)*10,FALSE)&gt;9999,-2,IF(VLOOKUP($A1325,Sheet1!$B$3:$AH$1266,Sheet1!J$1+(Sheet1!$A$1-1)*10,FALSE)&gt;999,-1,0)))))))</f>
        <v>10900</v>
      </c>
      <c r="AA1325" s="66">
        <f>IF(ISNA(VLOOKUP($A1325,Sheet1!$B$3:$AH$1266,Sheet1!K$1+(Sheet1!$A$1-1)*10,FALSE))=TRUE,"---",IF(VLOOKUP($A1325,Sheet1!$B$3:$AH$1266,Sheet1!K$1+(Sheet1!$A$1-1)*10,FALSE)="---","---", (ROUND(VLOOKUP($A1325,Sheet1!$B$3:$AH$1266,Sheet1!K$1+(Sheet1!$A$1-1)*10,FALSE),IF(VLOOKUP($A1325,Sheet1!$B$3:$AH$1266,Sheet1!K$1+(Sheet1!$A$1-1)*10,FALSE)&gt;99999,-3,IF(VLOOKUP($A1325,Sheet1!$B$3:$AH$1266,Sheet1!K$1+(Sheet1!$A$1-1)*10,FALSE)&gt;9999,-2,IF(VLOOKUP($A1325,Sheet1!$B$3:$AH$1266,Sheet1!K$1+(Sheet1!$A$1-1)*10,FALSE)&gt;999,-1,0)))))))</f>
        <v>12100</v>
      </c>
      <c r="AB1325" s="66">
        <f>IF(ISNA(VLOOKUP($A1325,Sheet1!$B$3:$AH$1266,Sheet1!L$1+(Sheet1!$A$1-1)*10,FALSE))=TRUE,"---",IF(VLOOKUP($A1325,Sheet1!$B$3:$AH$1266,Sheet1!L$1+(Sheet1!$A$1-1)*10,FALSE)="---","---", (ROUND(VLOOKUP($A1325,Sheet1!$B$3:$AH$1266,Sheet1!L$1+(Sheet1!$A$1-1)*10,FALSE),IF(VLOOKUP($A1325,Sheet1!$B$3:$AH$1266,Sheet1!L$1+(Sheet1!$A$1-1)*10,FALSE)&gt;99999,-3,IF(VLOOKUP($A1325,Sheet1!$B$3:$AH$1266,Sheet1!L$1+(Sheet1!$A$1-1)*10,FALSE)&gt;9999,-2,IF(VLOOKUP($A1325,Sheet1!$B$3:$AH$1266,Sheet1!L$1+(Sheet1!$A$1-1)*10,FALSE)&gt;999,-1,0)))))))</f>
        <v>13300</v>
      </c>
      <c r="AC1325" s="66">
        <f>IF(ISNA(VLOOKUP($A1325,Sheet1!$B$3:$AH$1266,Sheet1!M$1+(Sheet1!$A$1-1)*10,FALSE))=TRUE,"---",IF(VLOOKUP($A1325,Sheet1!$B$3:$AH$1266,Sheet1!M$1+(Sheet1!$A$1-1)*10,FALSE)="---","---", (ROUND(VLOOKUP($A1325,Sheet1!$B$3:$AH$1266,Sheet1!M$1+(Sheet1!$A$1-1)*10,FALSE),IF(VLOOKUP($A1325,Sheet1!$B$3:$AH$1266,Sheet1!M$1+(Sheet1!$A$1-1)*10,FALSE)&gt;99999,-3,IF(VLOOKUP($A1325,Sheet1!$B$3:$AH$1266,Sheet1!M$1+(Sheet1!$A$1-1)*10,FALSE)&gt;9999,-2,IF(VLOOKUP($A1325,Sheet1!$B$3:$AH$1266,Sheet1!M$1+(Sheet1!$A$1-1)*10,FALSE)&gt;999,-1,0)))))))</f>
        <v>14600</v>
      </c>
      <c r="AD1325" s="66">
        <f>IF(ISNA(VLOOKUP($A1325,Sheet1!$B$3:$AH$1266,Sheet1!N$1+(Sheet1!$A$1-1)*10,FALSE))=TRUE,"---",IF(VLOOKUP($A1325,Sheet1!$B$3:$AH$1266,Sheet1!N$1+(Sheet1!$A$1-1)*10,FALSE)="---","---", (ROUND(VLOOKUP($A1325,Sheet1!$B$3:$AH$1266,Sheet1!N$1+(Sheet1!$A$1-1)*10,FALSE),IF(VLOOKUP($A1325,Sheet1!$B$3:$AH$1266,Sheet1!N$1+(Sheet1!$A$1-1)*10,FALSE)&gt;99999,-3,IF(VLOOKUP($A1325,Sheet1!$B$3:$AH$1266,Sheet1!N$1+(Sheet1!$A$1-1)*10,FALSE)&gt;9999,-2,IF(VLOOKUP($A1325,Sheet1!$B$3:$AH$1266,Sheet1!N$1+(Sheet1!$A$1-1)*10,FALSE)&gt;999,-1,0)))))))</f>
        <v>16300</v>
      </c>
    </row>
    <row r="1326" spans="1:30" ht="25.5" customHeight="1" x14ac:dyDescent="0.25">
      <c r="A1326" s="303" t="s">
        <v>1957</v>
      </c>
      <c r="B1326" s="330" t="s">
        <v>1958</v>
      </c>
      <c r="C1326" s="303">
        <v>425117</v>
      </c>
      <c r="D1326" s="303">
        <v>784518</v>
      </c>
      <c r="E1326" s="307" t="s">
        <v>3046</v>
      </c>
      <c r="F1326" s="301" t="s">
        <v>4599</v>
      </c>
      <c r="G1326" s="318" t="s">
        <v>31</v>
      </c>
      <c r="H1326" s="347">
        <v>142</v>
      </c>
      <c r="I1326" s="210" t="s">
        <v>4392</v>
      </c>
      <c r="J1326" s="140" t="s">
        <v>4405</v>
      </c>
      <c r="K1326" s="127" t="s">
        <v>17</v>
      </c>
      <c r="L1326" s="149">
        <v>16000</v>
      </c>
      <c r="M1326" s="116">
        <v>113</v>
      </c>
      <c r="N1326" s="127" t="s">
        <v>14</v>
      </c>
      <c r="O1326" s="68">
        <f t="shared" si="44"/>
        <v>0.23583773695756044</v>
      </c>
      <c r="P1326" s="68">
        <f>IF(O1326&lt;&gt;"",VLOOKUP($A1326,Sheet4!$A$2:$O$1309,14,FALSE)*100,"")</f>
        <v>0.24661653136561767</v>
      </c>
      <c r="Q1326" s="68">
        <f>IF(P1326&lt;&gt;"",VLOOKUP($A1326,Sheet4!$A$2:$O$1309,15,FALSE)*100,"")</f>
        <v>2.3895829079848219</v>
      </c>
      <c r="R1326" s="74" t="str">
        <f t="shared" si="45"/>
        <v>&gt;200,  &lt;500</v>
      </c>
      <c r="S1326" s="356" t="s">
        <v>4367</v>
      </c>
      <c r="T1326" s="356" t="str">
        <f>IF(ISNA(VLOOKUP(A1326,Sheet1!B$3:C$1266,2,FALSE)=TRUE),"NC",VLOOKUP(A1326,Sheet1!B$3:C$1266,2,FALSE))</f>
        <v>Rural10</v>
      </c>
      <c r="U1326" s="392">
        <f>IF(ISNA(VLOOKUP($A1326,Sheet1!$B$3:$AH$1266,Sheet1!E$1+(Sheet1!$A$1-1)*10,FALSE))=TRUE,"---",IF(VLOOKUP($A1326,Sheet1!$B$3:$AH$1266,Sheet1!E$1+(Sheet1!$A$1-1)*10,FALSE)="---","---", (ROUND(VLOOKUP($A1326,Sheet1!$B$3:$AH$1266,Sheet1!E$1+(Sheet1!$A$1-1)*10,FALSE),IF(VLOOKUP($A1326,Sheet1!$B$3:$AH$1266,Sheet1!E$1+(Sheet1!$A$1-1)*10,FALSE)&gt;99999,-3,IF(VLOOKUP($A1326,Sheet1!$B$3:$AH$1266,Sheet1!E$1+(Sheet1!$A$1-1)*10,FALSE)&gt;9999,-2,IF(VLOOKUP($A1326,Sheet1!$B$3:$AH$1266,Sheet1!E$1+(Sheet1!$A$1-1)*10,FALSE)&gt;999,-1,0)))))))</f>
        <v>4840</v>
      </c>
      <c r="V1326" s="392">
        <f>IF(ISNA(VLOOKUP($A1326,Sheet1!$B$3:$AH$1266,Sheet1!F$1+(Sheet1!$A$1-1)*10,FALSE))=TRUE,"---",IF(VLOOKUP($A1326,Sheet1!$B$3:$AH$1266,Sheet1!F$1+(Sheet1!$A$1-1)*10,FALSE)="---","---", (ROUND(VLOOKUP($A1326,Sheet1!$B$3:$AH$1266,Sheet1!F$1+(Sheet1!$A$1-1)*10,FALSE),IF(VLOOKUP($A1326,Sheet1!$B$3:$AH$1266,Sheet1!F$1+(Sheet1!$A$1-1)*10,FALSE)&gt;99999,-3,IF(VLOOKUP($A1326,Sheet1!$B$3:$AH$1266,Sheet1!F$1+(Sheet1!$A$1-1)*10,FALSE)&gt;9999,-2,IF(VLOOKUP($A1326,Sheet1!$B$3:$AH$1266,Sheet1!F$1+(Sheet1!$A$1-1)*10,FALSE)&gt;999,-1,0)))))))</f>
        <v>5510</v>
      </c>
      <c r="W1326" s="392">
        <f>IF(ISNA(VLOOKUP($A1326,Sheet1!$B$3:$AH$1266,Sheet1!G$1+(Sheet1!$A$1-1)*10,FALSE))=TRUE,"---",IF(VLOOKUP($A1326,Sheet1!$B$3:$AH$1266,Sheet1!G$1+(Sheet1!$A$1-1)*10,FALSE)="---","---", (ROUND(VLOOKUP($A1326,Sheet1!$B$3:$AH$1266,Sheet1!G$1+(Sheet1!$A$1-1)*10,FALSE),IF(VLOOKUP($A1326,Sheet1!$B$3:$AH$1266,Sheet1!G$1+(Sheet1!$A$1-1)*10,FALSE)&gt;99999,-3,IF(VLOOKUP($A1326,Sheet1!$B$3:$AH$1266,Sheet1!G$1+(Sheet1!$A$1-1)*10,FALSE)&gt;9999,-2,IF(VLOOKUP($A1326,Sheet1!$B$3:$AH$1266,Sheet1!G$1+(Sheet1!$A$1-1)*10,FALSE)&gt;999,-1,0)))))))</f>
        <v>6320</v>
      </c>
      <c r="X1326" s="392">
        <f>IF(ISNA(VLOOKUP($A1326,Sheet1!$B$3:$AH$1266,Sheet1!H$1+(Sheet1!$A$1-1)*10,FALSE))=TRUE,"---",IF(VLOOKUP($A1326,Sheet1!$B$3:$AH$1266,Sheet1!H$1+(Sheet1!$A$1-1)*10,FALSE)="---","---", (ROUND(VLOOKUP($A1326,Sheet1!$B$3:$AH$1266,Sheet1!H$1+(Sheet1!$A$1-1)*10,FALSE),IF(VLOOKUP($A1326,Sheet1!$B$3:$AH$1266,Sheet1!H$1+(Sheet1!$A$1-1)*10,FALSE)&gt;99999,-3,IF(VLOOKUP($A1326,Sheet1!$B$3:$AH$1266,Sheet1!H$1+(Sheet1!$A$1-1)*10,FALSE)&gt;9999,-2,IF(VLOOKUP($A1326,Sheet1!$B$3:$AH$1266,Sheet1!H$1+(Sheet1!$A$1-1)*10,FALSE)&gt;999,-1,0)))))))</f>
        <v>8230</v>
      </c>
      <c r="Y1326" s="392">
        <f>IF(ISNA(VLOOKUP($A1326,Sheet1!$B$3:$AH$1266,Sheet1!I$1+(Sheet1!$A$1-1)*10,FALSE))=TRUE,"---",IF(VLOOKUP($A1326,Sheet1!$B$3:$AH$1266,Sheet1!I$1+(Sheet1!$A$1-1)*10,FALSE)="---","---", (ROUND(VLOOKUP($A1326,Sheet1!$B$3:$AH$1266,Sheet1!I$1+(Sheet1!$A$1-1)*10,FALSE),IF(VLOOKUP($A1326,Sheet1!$B$3:$AH$1266,Sheet1!I$1+(Sheet1!$A$1-1)*10,FALSE)&gt;99999,-3,IF(VLOOKUP($A1326,Sheet1!$B$3:$AH$1266,Sheet1!I$1+(Sheet1!$A$1-1)*10,FALSE)&gt;9999,-2,IF(VLOOKUP($A1326,Sheet1!$B$3:$AH$1266,Sheet1!I$1+(Sheet1!$A$1-1)*10,FALSE)&gt;999,-1,0)))))))</f>
        <v>9460</v>
      </c>
      <c r="Z1326" s="392">
        <f>IF(ISNA(VLOOKUP($A1326,Sheet1!$B$3:$AH$1266,Sheet1!J$1+(Sheet1!$A$1-1)*10,FALSE))=TRUE,"---",IF(VLOOKUP($A1326,Sheet1!$B$3:$AH$1266,Sheet1!J$1+(Sheet1!$A$1-1)*10,FALSE)="---","---", (ROUND(VLOOKUP($A1326,Sheet1!$B$3:$AH$1266,Sheet1!J$1+(Sheet1!$A$1-1)*10,FALSE),IF(VLOOKUP($A1326,Sheet1!$B$3:$AH$1266,Sheet1!J$1+(Sheet1!$A$1-1)*10,FALSE)&gt;99999,-3,IF(VLOOKUP($A1326,Sheet1!$B$3:$AH$1266,Sheet1!J$1+(Sheet1!$A$1-1)*10,FALSE)&gt;9999,-2,IF(VLOOKUP($A1326,Sheet1!$B$3:$AH$1266,Sheet1!J$1+(Sheet1!$A$1-1)*10,FALSE)&gt;999,-1,0)))))))</f>
        <v>11000</v>
      </c>
      <c r="AA1326" s="392">
        <f>IF(ISNA(VLOOKUP($A1326,Sheet1!$B$3:$AH$1266,Sheet1!K$1+(Sheet1!$A$1-1)*10,FALSE))=TRUE,"---",IF(VLOOKUP($A1326,Sheet1!$B$3:$AH$1266,Sheet1!K$1+(Sheet1!$A$1-1)*10,FALSE)="---","---", (ROUND(VLOOKUP($A1326,Sheet1!$B$3:$AH$1266,Sheet1!K$1+(Sheet1!$A$1-1)*10,FALSE),IF(VLOOKUP($A1326,Sheet1!$B$3:$AH$1266,Sheet1!K$1+(Sheet1!$A$1-1)*10,FALSE)&gt;99999,-3,IF(VLOOKUP($A1326,Sheet1!$B$3:$AH$1266,Sheet1!K$1+(Sheet1!$A$1-1)*10,FALSE)&gt;9999,-2,IF(VLOOKUP($A1326,Sheet1!$B$3:$AH$1266,Sheet1!K$1+(Sheet1!$A$1-1)*10,FALSE)&gt;999,-1,0)))))))</f>
        <v>12200</v>
      </c>
      <c r="AB1326" s="392">
        <f>IF(ISNA(VLOOKUP($A1326,Sheet1!$B$3:$AH$1266,Sheet1!L$1+(Sheet1!$A$1-1)*10,FALSE))=TRUE,"---",IF(VLOOKUP($A1326,Sheet1!$B$3:$AH$1266,Sheet1!L$1+(Sheet1!$A$1-1)*10,FALSE)="---","---", (ROUND(VLOOKUP($A1326,Sheet1!$B$3:$AH$1266,Sheet1!L$1+(Sheet1!$A$1-1)*10,FALSE),IF(VLOOKUP($A1326,Sheet1!$B$3:$AH$1266,Sheet1!L$1+(Sheet1!$A$1-1)*10,FALSE)&gt;99999,-3,IF(VLOOKUP($A1326,Sheet1!$B$3:$AH$1266,Sheet1!L$1+(Sheet1!$A$1-1)*10,FALSE)&gt;9999,-2,IF(VLOOKUP($A1326,Sheet1!$B$3:$AH$1266,Sheet1!L$1+(Sheet1!$A$1-1)*10,FALSE)&gt;999,-1,0)))))))</f>
        <v>13400</v>
      </c>
      <c r="AC1326" s="392">
        <f>IF(ISNA(VLOOKUP($A1326,Sheet1!$B$3:$AH$1266,Sheet1!M$1+(Sheet1!$A$1-1)*10,FALSE))=TRUE,"---",IF(VLOOKUP($A1326,Sheet1!$B$3:$AH$1266,Sheet1!M$1+(Sheet1!$A$1-1)*10,FALSE)="---","---", (ROUND(VLOOKUP($A1326,Sheet1!$B$3:$AH$1266,Sheet1!M$1+(Sheet1!$A$1-1)*10,FALSE),IF(VLOOKUP($A1326,Sheet1!$B$3:$AH$1266,Sheet1!M$1+(Sheet1!$A$1-1)*10,FALSE)&gt;99999,-3,IF(VLOOKUP($A1326,Sheet1!$B$3:$AH$1266,Sheet1!M$1+(Sheet1!$A$1-1)*10,FALSE)&gt;9999,-2,IF(VLOOKUP($A1326,Sheet1!$B$3:$AH$1266,Sheet1!M$1+(Sheet1!$A$1-1)*10,FALSE)&gt;999,-1,0)))))))</f>
        <v>14600</v>
      </c>
      <c r="AD1326" s="392">
        <f>IF(ISNA(VLOOKUP($A1326,Sheet1!$B$3:$AH$1266,Sheet1!N$1+(Sheet1!$A$1-1)*10,FALSE))=TRUE,"---",IF(VLOOKUP($A1326,Sheet1!$B$3:$AH$1266,Sheet1!N$1+(Sheet1!$A$1-1)*10,FALSE)="---","---", (ROUND(VLOOKUP($A1326,Sheet1!$B$3:$AH$1266,Sheet1!N$1+(Sheet1!$A$1-1)*10,FALSE),IF(VLOOKUP($A1326,Sheet1!$B$3:$AH$1266,Sheet1!N$1+(Sheet1!$A$1-1)*10,FALSE)&gt;99999,-3,IF(VLOOKUP($A1326,Sheet1!$B$3:$AH$1266,Sheet1!N$1+(Sheet1!$A$1-1)*10,FALSE)&gt;9999,-2,IF(VLOOKUP($A1326,Sheet1!$B$3:$AH$1266,Sheet1!N$1+(Sheet1!$A$1-1)*10,FALSE)&gt;999,-1,0)))))))</f>
        <v>16200</v>
      </c>
    </row>
    <row r="1327" spans="1:30" ht="25.5" customHeight="1" x14ac:dyDescent="0.25">
      <c r="A1327" s="303"/>
      <c r="B1327" s="331"/>
      <c r="C1327" s="303"/>
      <c r="D1327" s="303"/>
      <c r="E1327" s="307" t="e">
        <v>#N/A</v>
      </c>
      <c r="F1327" s="356"/>
      <c r="G1327" s="319"/>
      <c r="H1327" s="347"/>
      <c r="I1327" s="112">
        <v>20149</v>
      </c>
      <c r="J1327" s="113">
        <v>9.43</v>
      </c>
      <c r="K1327" s="127" t="s">
        <v>20</v>
      </c>
      <c r="L1327" s="115">
        <v>11300</v>
      </c>
      <c r="M1327" s="116">
        <v>79.599999999999994</v>
      </c>
      <c r="N1327" s="114" t="s">
        <v>4405</v>
      </c>
      <c r="O1327" s="68" t="s">
        <v>4405</v>
      </c>
      <c r="P1327" s="68" t="s">
        <v>4405</v>
      </c>
      <c r="Q1327" s="68" t="s">
        <v>4405</v>
      </c>
      <c r="R1327" s="74" t="s">
        <v>4405</v>
      </c>
      <c r="S1327" s="356" t="e">
        <v>#N/A</v>
      </c>
      <c r="T1327" s="356" t="str">
        <f>IF(ISNA(VLOOKUP(A1327,Sheet1!B$3:C$1266,2,FALSE)=TRUE),"ND",VLOOKUP(A1327,Sheet1!B$3:C$1266,2,FALSE))</f>
        <v>ND</v>
      </c>
      <c r="U1327" s="392" t="str">
        <f>IF(ISNA(VLOOKUP($A1327,Sheet1!$B$3:$AH$1266,Sheet1!E$1+(Sheet1!$A$1-1)*10,FALSE))=TRUE,"---",IF(VLOOKUP($A1327,Sheet1!$B$3:$AH$1266,Sheet1!E$1+(Sheet1!$A$1-1)*10,FALSE)="---","---", (ROUND(VLOOKUP($A1327,Sheet1!$B$3:$AH$1266,Sheet1!E$1+(Sheet1!$A$1-1)*10,FALSE),IF(VLOOKUP($A1327,Sheet1!$B$3:$AH$1266,Sheet1!E$1+(Sheet1!$A$1-1)*10,FALSE)&gt;99999,-3,IF(VLOOKUP($A1327,Sheet1!$B$3:$AH$1266,Sheet1!E$1+(Sheet1!$A$1-1)*10,FALSE)&gt;9999,-2,IF(VLOOKUP($A1327,Sheet1!$B$3:$AH$1266,Sheet1!E$1+(Sheet1!$A$1-1)*10,FALSE)&gt;999,-1,0)))))))</f>
        <v>---</v>
      </c>
      <c r="V1327" s="392" t="str">
        <f>IF(ISNA(VLOOKUP($A1327,Sheet1!$B$3:$AH$1266,Sheet1!F$1+(Sheet1!$A$1-1)*10,FALSE))=TRUE,"---",IF(VLOOKUP($A1327,Sheet1!$B$3:$AH$1266,Sheet1!F$1+(Sheet1!$A$1-1)*10,FALSE)="---","---", (ROUND(VLOOKUP($A1327,Sheet1!$B$3:$AH$1266,Sheet1!F$1+(Sheet1!$A$1-1)*10,FALSE),IF(VLOOKUP($A1327,Sheet1!$B$3:$AH$1266,Sheet1!F$1+(Sheet1!$A$1-1)*10,FALSE)&gt;99999,-3,IF(VLOOKUP($A1327,Sheet1!$B$3:$AH$1266,Sheet1!F$1+(Sheet1!$A$1-1)*10,FALSE)&gt;9999,-2,IF(VLOOKUP($A1327,Sheet1!$B$3:$AH$1266,Sheet1!F$1+(Sheet1!$A$1-1)*10,FALSE)&gt;999,-1,0)))))))</f>
        <v>---</v>
      </c>
      <c r="W1327" s="392" t="str">
        <f>IF(ISNA(VLOOKUP($A1327,Sheet1!$B$3:$AH$1266,Sheet1!G$1+(Sheet1!$A$1-1)*10,FALSE))=TRUE,"---",IF(VLOOKUP($A1327,Sheet1!$B$3:$AH$1266,Sheet1!G$1+(Sheet1!$A$1-1)*10,FALSE)="---","---", (ROUND(VLOOKUP($A1327,Sheet1!$B$3:$AH$1266,Sheet1!G$1+(Sheet1!$A$1-1)*10,FALSE),IF(VLOOKUP($A1327,Sheet1!$B$3:$AH$1266,Sheet1!G$1+(Sheet1!$A$1-1)*10,FALSE)&gt;99999,-3,IF(VLOOKUP($A1327,Sheet1!$B$3:$AH$1266,Sheet1!G$1+(Sheet1!$A$1-1)*10,FALSE)&gt;9999,-2,IF(VLOOKUP($A1327,Sheet1!$B$3:$AH$1266,Sheet1!G$1+(Sheet1!$A$1-1)*10,FALSE)&gt;999,-1,0)))))))</f>
        <v>---</v>
      </c>
      <c r="X1327" s="392" t="str">
        <f>IF(ISNA(VLOOKUP($A1327,Sheet1!$B$3:$AH$1266,Sheet1!H$1+(Sheet1!$A$1-1)*10,FALSE))=TRUE,"---",IF(VLOOKUP($A1327,Sheet1!$B$3:$AH$1266,Sheet1!H$1+(Sheet1!$A$1-1)*10,FALSE)="---","---", (ROUND(VLOOKUP($A1327,Sheet1!$B$3:$AH$1266,Sheet1!H$1+(Sheet1!$A$1-1)*10,FALSE),IF(VLOOKUP($A1327,Sheet1!$B$3:$AH$1266,Sheet1!H$1+(Sheet1!$A$1-1)*10,FALSE)&gt;99999,-3,IF(VLOOKUP($A1327,Sheet1!$B$3:$AH$1266,Sheet1!H$1+(Sheet1!$A$1-1)*10,FALSE)&gt;9999,-2,IF(VLOOKUP($A1327,Sheet1!$B$3:$AH$1266,Sheet1!H$1+(Sheet1!$A$1-1)*10,FALSE)&gt;999,-1,0)))))))</f>
        <v>---</v>
      </c>
      <c r="Y1327" s="392" t="str">
        <f>IF(ISNA(VLOOKUP($A1327,Sheet1!$B$3:$AH$1266,Sheet1!I$1+(Sheet1!$A$1-1)*10,FALSE))=TRUE,"---",IF(VLOOKUP($A1327,Sheet1!$B$3:$AH$1266,Sheet1!I$1+(Sheet1!$A$1-1)*10,FALSE)="---","---", (ROUND(VLOOKUP($A1327,Sheet1!$B$3:$AH$1266,Sheet1!I$1+(Sheet1!$A$1-1)*10,FALSE),IF(VLOOKUP($A1327,Sheet1!$B$3:$AH$1266,Sheet1!I$1+(Sheet1!$A$1-1)*10,FALSE)&gt;99999,-3,IF(VLOOKUP($A1327,Sheet1!$B$3:$AH$1266,Sheet1!I$1+(Sheet1!$A$1-1)*10,FALSE)&gt;9999,-2,IF(VLOOKUP($A1327,Sheet1!$B$3:$AH$1266,Sheet1!I$1+(Sheet1!$A$1-1)*10,FALSE)&gt;999,-1,0)))))))</f>
        <v>---</v>
      </c>
      <c r="Z1327" s="392" t="str">
        <f>IF(ISNA(VLOOKUP($A1327,Sheet1!$B$3:$AH$1266,Sheet1!J$1+(Sheet1!$A$1-1)*10,FALSE))=TRUE,"---",IF(VLOOKUP($A1327,Sheet1!$B$3:$AH$1266,Sheet1!J$1+(Sheet1!$A$1-1)*10,FALSE)="---","---", (ROUND(VLOOKUP($A1327,Sheet1!$B$3:$AH$1266,Sheet1!J$1+(Sheet1!$A$1-1)*10,FALSE),IF(VLOOKUP($A1327,Sheet1!$B$3:$AH$1266,Sheet1!J$1+(Sheet1!$A$1-1)*10,FALSE)&gt;99999,-3,IF(VLOOKUP($A1327,Sheet1!$B$3:$AH$1266,Sheet1!J$1+(Sheet1!$A$1-1)*10,FALSE)&gt;9999,-2,IF(VLOOKUP($A1327,Sheet1!$B$3:$AH$1266,Sheet1!J$1+(Sheet1!$A$1-1)*10,FALSE)&gt;999,-1,0)))))))</f>
        <v>---</v>
      </c>
      <c r="AA1327" s="392" t="str">
        <f>IF(ISNA(VLOOKUP($A1327,Sheet1!$B$3:$AH$1266,Sheet1!K$1+(Sheet1!$A$1-1)*10,FALSE))=TRUE,"---",IF(VLOOKUP($A1327,Sheet1!$B$3:$AH$1266,Sheet1!K$1+(Sheet1!$A$1-1)*10,FALSE)="---","---", (ROUND(VLOOKUP($A1327,Sheet1!$B$3:$AH$1266,Sheet1!K$1+(Sheet1!$A$1-1)*10,FALSE),IF(VLOOKUP($A1327,Sheet1!$B$3:$AH$1266,Sheet1!K$1+(Sheet1!$A$1-1)*10,FALSE)&gt;99999,-3,IF(VLOOKUP($A1327,Sheet1!$B$3:$AH$1266,Sheet1!K$1+(Sheet1!$A$1-1)*10,FALSE)&gt;9999,-2,IF(VLOOKUP($A1327,Sheet1!$B$3:$AH$1266,Sheet1!K$1+(Sheet1!$A$1-1)*10,FALSE)&gt;999,-1,0)))))))</f>
        <v>---</v>
      </c>
      <c r="AB1327" s="392" t="str">
        <f>IF(ISNA(VLOOKUP($A1327,Sheet1!$B$3:$AH$1266,Sheet1!L$1+(Sheet1!$A$1-1)*10,FALSE))=TRUE,"---",IF(VLOOKUP($A1327,Sheet1!$B$3:$AH$1266,Sheet1!L$1+(Sheet1!$A$1-1)*10,FALSE)="---","---", (ROUND(VLOOKUP($A1327,Sheet1!$B$3:$AH$1266,Sheet1!L$1+(Sheet1!$A$1-1)*10,FALSE),IF(VLOOKUP($A1327,Sheet1!$B$3:$AH$1266,Sheet1!L$1+(Sheet1!$A$1-1)*10,FALSE)&gt;99999,-3,IF(VLOOKUP($A1327,Sheet1!$B$3:$AH$1266,Sheet1!L$1+(Sheet1!$A$1-1)*10,FALSE)&gt;9999,-2,IF(VLOOKUP($A1327,Sheet1!$B$3:$AH$1266,Sheet1!L$1+(Sheet1!$A$1-1)*10,FALSE)&gt;999,-1,0)))))))</f>
        <v>---</v>
      </c>
      <c r="AC1327" s="392" t="str">
        <f>IF(ISNA(VLOOKUP($A1327,Sheet1!$B$3:$AH$1266,Sheet1!M$1+(Sheet1!$A$1-1)*10,FALSE))=TRUE,"---",IF(VLOOKUP($A1327,Sheet1!$B$3:$AH$1266,Sheet1!M$1+(Sheet1!$A$1-1)*10,FALSE)="---","---", (ROUND(VLOOKUP($A1327,Sheet1!$B$3:$AH$1266,Sheet1!M$1+(Sheet1!$A$1-1)*10,FALSE),IF(VLOOKUP($A1327,Sheet1!$B$3:$AH$1266,Sheet1!M$1+(Sheet1!$A$1-1)*10,FALSE)&gt;99999,-3,IF(VLOOKUP($A1327,Sheet1!$B$3:$AH$1266,Sheet1!M$1+(Sheet1!$A$1-1)*10,FALSE)&gt;9999,-2,IF(VLOOKUP($A1327,Sheet1!$B$3:$AH$1266,Sheet1!M$1+(Sheet1!$A$1-1)*10,FALSE)&gt;999,-1,0)))))))</f>
        <v>---</v>
      </c>
      <c r="AD1327" s="392" t="str">
        <f>IF(ISNA(VLOOKUP($A1327,Sheet1!$B$3:$AH$1266,Sheet1!N$1+(Sheet1!$A$1-1)*10,FALSE))=TRUE,"---",IF(VLOOKUP($A1327,Sheet1!$B$3:$AH$1266,Sheet1!N$1+(Sheet1!$A$1-1)*10,FALSE)="---","---", (ROUND(VLOOKUP($A1327,Sheet1!$B$3:$AH$1266,Sheet1!N$1+(Sheet1!$A$1-1)*10,FALSE),IF(VLOOKUP($A1327,Sheet1!$B$3:$AH$1266,Sheet1!N$1+(Sheet1!$A$1-1)*10,FALSE)&gt;99999,-3,IF(VLOOKUP($A1327,Sheet1!$B$3:$AH$1266,Sheet1!N$1+(Sheet1!$A$1-1)*10,FALSE)&gt;9999,-2,IF(VLOOKUP($A1327,Sheet1!$B$3:$AH$1266,Sheet1!N$1+(Sheet1!$A$1-1)*10,FALSE)&gt;999,-1,0)))))))</f>
        <v>---</v>
      </c>
    </row>
    <row r="1328" spans="1:30" ht="25.5" customHeight="1" x14ac:dyDescent="0.25">
      <c r="A1328" s="303"/>
      <c r="B1328" s="331"/>
      <c r="C1328" s="303"/>
      <c r="D1328" s="303"/>
      <c r="E1328" s="307" t="e">
        <v>#N/A</v>
      </c>
      <c r="F1328" s="356"/>
      <c r="G1328" s="319"/>
      <c r="H1328" s="347"/>
      <c r="I1328" s="112">
        <v>20521</v>
      </c>
      <c r="J1328" s="113">
        <v>9.42</v>
      </c>
      <c r="K1328" s="127" t="s">
        <v>20</v>
      </c>
      <c r="L1328" s="115">
        <v>11300</v>
      </c>
      <c r="M1328" s="116">
        <v>79.599999999999994</v>
      </c>
      <c r="N1328" s="114" t="s">
        <v>4405</v>
      </c>
      <c r="O1328" s="68" t="s">
        <v>4405</v>
      </c>
      <c r="P1328" s="68" t="s">
        <v>4405</v>
      </c>
      <c r="Q1328" s="68" t="s">
        <v>4405</v>
      </c>
      <c r="R1328" s="74" t="s">
        <v>4405</v>
      </c>
      <c r="S1328" s="356" t="e">
        <v>#N/A</v>
      </c>
      <c r="T1328" s="356" t="str">
        <f>IF(ISNA(VLOOKUP(A1328,Sheet1!B$3:C$1266,2,FALSE)=TRUE),"ND",VLOOKUP(A1328,Sheet1!B$3:C$1266,2,FALSE))</f>
        <v>ND</v>
      </c>
      <c r="U1328" s="392" t="str">
        <f>IF(ISNA(VLOOKUP($A1328,Sheet1!$B$3:$AH$1266,Sheet1!E$1+(Sheet1!$A$1-1)*10,FALSE))=TRUE,"---",IF(VLOOKUP($A1328,Sheet1!$B$3:$AH$1266,Sheet1!E$1+(Sheet1!$A$1-1)*10,FALSE)="---","---", (ROUND(VLOOKUP($A1328,Sheet1!$B$3:$AH$1266,Sheet1!E$1+(Sheet1!$A$1-1)*10,FALSE),IF(VLOOKUP($A1328,Sheet1!$B$3:$AH$1266,Sheet1!E$1+(Sheet1!$A$1-1)*10,FALSE)&gt;99999,-3,IF(VLOOKUP($A1328,Sheet1!$B$3:$AH$1266,Sheet1!E$1+(Sheet1!$A$1-1)*10,FALSE)&gt;9999,-2,IF(VLOOKUP($A1328,Sheet1!$B$3:$AH$1266,Sheet1!E$1+(Sheet1!$A$1-1)*10,FALSE)&gt;999,-1,0)))))))</f>
        <v>---</v>
      </c>
      <c r="V1328" s="392" t="str">
        <f>IF(ISNA(VLOOKUP($A1328,Sheet1!$B$3:$AH$1266,Sheet1!F$1+(Sheet1!$A$1-1)*10,FALSE))=TRUE,"---",IF(VLOOKUP($A1328,Sheet1!$B$3:$AH$1266,Sheet1!F$1+(Sheet1!$A$1-1)*10,FALSE)="---","---", (ROUND(VLOOKUP($A1328,Sheet1!$B$3:$AH$1266,Sheet1!F$1+(Sheet1!$A$1-1)*10,FALSE),IF(VLOOKUP($A1328,Sheet1!$B$3:$AH$1266,Sheet1!F$1+(Sheet1!$A$1-1)*10,FALSE)&gt;99999,-3,IF(VLOOKUP($A1328,Sheet1!$B$3:$AH$1266,Sheet1!F$1+(Sheet1!$A$1-1)*10,FALSE)&gt;9999,-2,IF(VLOOKUP($A1328,Sheet1!$B$3:$AH$1266,Sheet1!F$1+(Sheet1!$A$1-1)*10,FALSE)&gt;999,-1,0)))))))</f>
        <v>---</v>
      </c>
      <c r="W1328" s="392" t="str">
        <f>IF(ISNA(VLOOKUP($A1328,Sheet1!$B$3:$AH$1266,Sheet1!G$1+(Sheet1!$A$1-1)*10,FALSE))=TRUE,"---",IF(VLOOKUP($A1328,Sheet1!$B$3:$AH$1266,Sheet1!G$1+(Sheet1!$A$1-1)*10,FALSE)="---","---", (ROUND(VLOOKUP($A1328,Sheet1!$B$3:$AH$1266,Sheet1!G$1+(Sheet1!$A$1-1)*10,FALSE),IF(VLOOKUP($A1328,Sheet1!$B$3:$AH$1266,Sheet1!G$1+(Sheet1!$A$1-1)*10,FALSE)&gt;99999,-3,IF(VLOOKUP($A1328,Sheet1!$B$3:$AH$1266,Sheet1!G$1+(Sheet1!$A$1-1)*10,FALSE)&gt;9999,-2,IF(VLOOKUP($A1328,Sheet1!$B$3:$AH$1266,Sheet1!G$1+(Sheet1!$A$1-1)*10,FALSE)&gt;999,-1,0)))))))</f>
        <v>---</v>
      </c>
      <c r="X1328" s="392" t="str">
        <f>IF(ISNA(VLOOKUP($A1328,Sheet1!$B$3:$AH$1266,Sheet1!H$1+(Sheet1!$A$1-1)*10,FALSE))=TRUE,"---",IF(VLOOKUP($A1328,Sheet1!$B$3:$AH$1266,Sheet1!H$1+(Sheet1!$A$1-1)*10,FALSE)="---","---", (ROUND(VLOOKUP($A1328,Sheet1!$B$3:$AH$1266,Sheet1!H$1+(Sheet1!$A$1-1)*10,FALSE),IF(VLOOKUP($A1328,Sheet1!$B$3:$AH$1266,Sheet1!H$1+(Sheet1!$A$1-1)*10,FALSE)&gt;99999,-3,IF(VLOOKUP($A1328,Sheet1!$B$3:$AH$1266,Sheet1!H$1+(Sheet1!$A$1-1)*10,FALSE)&gt;9999,-2,IF(VLOOKUP($A1328,Sheet1!$B$3:$AH$1266,Sheet1!H$1+(Sheet1!$A$1-1)*10,FALSE)&gt;999,-1,0)))))))</f>
        <v>---</v>
      </c>
      <c r="Y1328" s="392" t="str">
        <f>IF(ISNA(VLOOKUP($A1328,Sheet1!$B$3:$AH$1266,Sheet1!I$1+(Sheet1!$A$1-1)*10,FALSE))=TRUE,"---",IF(VLOOKUP($A1328,Sheet1!$B$3:$AH$1266,Sheet1!I$1+(Sheet1!$A$1-1)*10,FALSE)="---","---", (ROUND(VLOOKUP($A1328,Sheet1!$B$3:$AH$1266,Sheet1!I$1+(Sheet1!$A$1-1)*10,FALSE),IF(VLOOKUP($A1328,Sheet1!$B$3:$AH$1266,Sheet1!I$1+(Sheet1!$A$1-1)*10,FALSE)&gt;99999,-3,IF(VLOOKUP($A1328,Sheet1!$B$3:$AH$1266,Sheet1!I$1+(Sheet1!$A$1-1)*10,FALSE)&gt;9999,-2,IF(VLOOKUP($A1328,Sheet1!$B$3:$AH$1266,Sheet1!I$1+(Sheet1!$A$1-1)*10,FALSE)&gt;999,-1,0)))))))</f>
        <v>---</v>
      </c>
      <c r="Z1328" s="392" t="str">
        <f>IF(ISNA(VLOOKUP($A1328,Sheet1!$B$3:$AH$1266,Sheet1!J$1+(Sheet1!$A$1-1)*10,FALSE))=TRUE,"---",IF(VLOOKUP($A1328,Sheet1!$B$3:$AH$1266,Sheet1!J$1+(Sheet1!$A$1-1)*10,FALSE)="---","---", (ROUND(VLOOKUP($A1328,Sheet1!$B$3:$AH$1266,Sheet1!J$1+(Sheet1!$A$1-1)*10,FALSE),IF(VLOOKUP($A1328,Sheet1!$B$3:$AH$1266,Sheet1!J$1+(Sheet1!$A$1-1)*10,FALSE)&gt;99999,-3,IF(VLOOKUP($A1328,Sheet1!$B$3:$AH$1266,Sheet1!J$1+(Sheet1!$A$1-1)*10,FALSE)&gt;9999,-2,IF(VLOOKUP($A1328,Sheet1!$B$3:$AH$1266,Sheet1!J$1+(Sheet1!$A$1-1)*10,FALSE)&gt;999,-1,0)))))))</f>
        <v>---</v>
      </c>
      <c r="AA1328" s="392" t="str">
        <f>IF(ISNA(VLOOKUP($A1328,Sheet1!$B$3:$AH$1266,Sheet1!K$1+(Sheet1!$A$1-1)*10,FALSE))=TRUE,"---",IF(VLOOKUP($A1328,Sheet1!$B$3:$AH$1266,Sheet1!K$1+(Sheet1!$A$1-1)*10,FALSE)="---","---", (ROUND(VLOOKUP($A1328,Sheet1!$B$3:$AH$1266,Sheet1!K$1+(Sheet1!$A$1-1)*10,FALSE),IF(VLOOKUP($A1328,Sheet1!$B$3:$AH$1266,Sheet1!K$1+(Sheet1!$A$1-1)*10,FALSE)&gt;99999,-3,IF(VLOOKUP($A1328,Sheet1!$B$3:$AH$1266,Sheet1!K$1+(Sheet1!$A$1-1)*10,FALSE)&gt;9999,-2,IF(VLOOKUP($A1328,Sheet1!$B$3:$AH$1266,Sheet1!K$1+(Sheet1!$A$1-1)*10,FALSE)&gt;999,-1,0)))))))</f>
        <v>---</v>
      </c>
      <c r="AB1328" s="392" t="str">
        <f>IF(ISNA(VLOOKUP($A1328,Sheet1!$B$3:$AH$1266,Sheet1!L$1+(Sheet1!$A$1-1)*10,FALSE))=TRUE,"---",IF(VLOOKUP($A1328,Sheet1!$B$3:$AH$1266,Sheet1!L$1+(Sheet1!$A$1-1)*10,FALSE)="---","---", (ROUND(VLOOKUP($A1328,Sheet1!$B$3:$AH$1266,Sheet1!L$1+(Sheet1!$A$1-1)*10,FALSE),IF(VLOOKUP($A1328,Sheet1!$B$3:$AH$1266,Sheet1!L$1+(Sheet1!$A$1-1)*10,FALSE)&gt;99999,-3,IF(VLOOKUP($A1328,Sheet1!$B$3:$AH$1266,Sheet1!L$1+(Sheet1!$A$1-1)*10,FALSE)&gt;9999,-2,IF(VLOOKUP($A1328,Sheet1!$B$3:$AH$1266,Sheet1!L$1+(Sheet1!$A$1-1)*10,FALSE)&gt;999,-1,0)))))))</f>
        <v>---</v>
      </c>
      <c r="AC1328" s="392" t="str">
        <f>IF(ISNA(VLOOKUP($A1328,Sheet1!$B$3:$AH$1266,Sheet1!M$1+(Sheet1!$A$1-1)*10,FALSE))=TRUE,"---",IF(VLOOKUP($A1328,Sheet1!$B$3:$AH$1266,Sheet1!M$1+(Sheet1!$A$1-1)*10,FALSE)="---","---", (ROUND(VLOOKUP($A1328,Sheet1!$B$3:$AH$1266,Sheet1!M$1+(Sheet1!$A$1-1)*10,FALSE),IF(VLOOKUP($A1328,Sheet1!$B$3:$AH$1266,Sheet1!M$1+(Sheet1!$A$1-1)*10,FALSE)&gt;99999,-3,IF(VLOOKUP($A1328,Sheet1!$B$3:$AH$1266,Sheet1!M$1+(Sheet1!$A$1-1)*10,FALSE)&gt;9999,-2,IF(VLOOKUP($A1328,Sheet1!$B$3:$AH$1266,Sheet1!M$1+(Sheet1!$A$1-1)*10,FALSE)&gt;999,-1,0)))))))</f>
        <v>---</v>
      </c>
      <c r="AD1328" s="392" t="str">
        <f>IF(ISNA(VLOOKUP($A1328,Sheet1!$B$3:$AH$1266,Sheet1!N$1+(Sheet1!$A$1-1)*10,FALSE))=TRUE,"---",IF(VLOOKUP($A1328,Sheet1!$B$3:$AH$1266,Sheet1!N$1+(Sheet1!$A$1-1)*10,FALSE)="---","---", (ROUND(VLOOKUP($A1328,Sheet1!$B$3:$AH$1266,Sheet1!N$1+(Sheet1!$A$1-1)*10,FALSE),IF(VLOOKUP($A1328,Sheet1!$B$3:$AH$1266,Sheet1!N$1+(Sheet1!$A$1-1)*10,FALSE)&gt;99999,-3,IF(VLOOKUP($A1328,Sheet1!$B$3:$AH$1266,Sheet1!N$1+(Sheet1!$A$1-1)*10,FALSE)&gt;9999,-2,IF(VLOOKUP($A1328,Sheet1!$B$3:$AH$1266,Sheet1!N$1+(Sheet1!$A$1-1)*10,FALSE)&gt;999,-1,0)))))))</f>
        <v>---</v>
      </c>
    </row>
    <row r="1329" spans="1:30" ht="25.5" customHeight="1" x14ac:dyDescent="0.25">
      <c r="A1329" s="303"/>
      <c r="B1329" s="331"/>
      <c r="C1329" s="303"/>
      <c r="D1329" s="303"/>
      <c r="E1329" s="307" t="e">
        <v>#N/A</v>
      </c>
      <c r="F1329" s="374"/>
      <c r="G1329" s="405"/>
      <c r="H1329" s="347"/>
      <c r="I1329" s="112">
        <v>28570</v>
      </c>
      <c r="J1329" s="147">
        <v>14.34</v>
      </c>
      <c r="K1329" s="127" t="s">
        <v>28</v>
      </c>
      <c r="L1329" s="115">
        <v>7000</v>
      </c>
      <c r="M1329" s="116">
        <v>49.3</v>
      </c>
      <c r="N1329" s="127" t="s">
        <v>217</v>
      </c>
      <c r="O1329" s="68" t="s">
        <v>4405</v>
      </c>
      <c r="P1329" s="68" t="s">
        <v>4405</v>
      </c>
      <c r="Q1329" s="68" t="s">
        <v>4405</v>
      </c>
      <c r="R1329" s="74" t="s">
        <v>4405</v>
      </c>
      <c r="S1329" s="356" t="e">
        <v>#N/A</v>
      </c>
      <c r="T1329" s="356" t="str">
        <f>IF(ISNA(VLOOKUP(A1329,Sheet1!B$3:C$1266,2,FALSE)=TRUE),"ND",VLOOKUP(A1329,Sheet1!B$3:C$1266,2,FALSE))</f>
        <v>ND</v>
      </c>
      <c r="U1329" s="392" t="str">
        <f>IF(ISNA(VLOOKUP($A1329,Sheet1!$B$3:$AH$1266,Sheet1!E$1+(Sheet1!$A$1-1)*10,FALSE))=TRUE,"---",IF(VLOOKUP($A1329,Sheet1!$B$3:$AH$1266,Sheet1!E$1+(Sheet1!$A$1-1)*10,FALSE)="---","---", (ROUND(VLOOKUP($A1329,Sheet1!$B$3:$AH$1266,Sheet1!E$1+(Sheet1!$A$1-1)*10,FALSE),IF(VLOOKUP($A1329,Sheet1!$B$3:$AH$1266,Sheet1!E$1+(Sheet1!$A$1-1)*10,FALSE)&gt;99999,-3,IF(VLOOKUP($A1329,Sheet1!$B$3:$AH$1266,Sheet1!E$1+(Sheet1!$A$1-1)*10,FALSE)&gt;9999,-2,IF(VLOOKUP($A1329,Sheet1!$B$3:$AH$1266,Sheet1!E$1+(Sheet1!$A$1-1)*10,FALSE)&gt;999,-1,0)))))))</f>
        <v>---</v>
      </c>
      <c r="V1329" s="392" t="str">
        <f>IF(ISNA(VLOOKUP($A1329,Sheet1!$B$3:$AH$1266,Sheet1!F$1+(Sheet1!$A$1-1)*10,FALSE))=TRUE,"---",IF(VLOOKUP($A1329,Sheet1!$B$3:$AH$1266,Sheet1!F$1+(Sheet1!$A$1-1)*10,FALSE)="---","---", (ROUND(VLOOKUP($A1329,Sheet1!$B$3:$AH$1266,Sheet1!F$1+(Sheet1!$A$1-1)*10,FALSE),IF(VLOOKUP($A1329,Sheet1!$B$3:$AH$1266,Sheet1!F$1+(Sheet1!$A$1-1)*10,FALSE)&gt;99999,-3,IF(VLOOKUP($A1329,Sheet1!$B$3:$AH$1266,Sheet1!F$1+(Sheet1!$A$1-1)*10,FALSE)&gt;9999,-2,IF(VLOOKUP($A1329,Sheet1!$B$3:$AH$1266,Sheet1!F$1+(Sheet1!$A$1-1)*10,FALSE)&gt;999,-1,0)))))))</f>
        <v>---</v>
      </c>
      <c r="W1329" s="392" t="str">
        <f>IF(ISNA(VLOOKUP($A1329,Sheet1!$B$3:$AH$1266,Sheet1!G$1+(Sheet1!$A$1-1)*10,FALSE))=TRUE,"---",IF(VLOOKUP($A1329,Sheet1!$B$3:$AH$1266,Sheet1!G$1+(Sheet1!$A$1-1)*10,FALSE)="---","---", (ROUND(VLOOKUP($A1329,Sheet1!$B$3:$AH$1266,Sheet1!G$1+(Sheet1!$A$1-1)*10,FALSE),IF(VLOOKUP($A1329,Sheet1!$B$3:$AH$1266,Sheet1!G$1+(Sheet1!$A$1-1)*10,FALSE)&gt;99999,-3,IF(VLOOKUP($A1329,Sheet1!$B$3:$AH$1266,Sheet1!G$1+(Sheet1!$A$1-1)*10,FALSE)&gt;9999,-2,IF(VLOOKUP($A1329,Sheet1!$B$3:$AH$1266,Sheet1!G$1+(Sheet1!$A$1-1)*10,FALSE)&gt;999,-1,0)))))))</f>
        <v>---</v>
      </c>
      <c r="X1329" s="392" t="str">
        <f>IF(ISNA(VLOOKUP($A1329,Sheet1!$B$3:$AH$1266,Sheet1!H$1+(Sheet1!$A$1-1)*10,FALSE))=TRUE,"---",IF(VLOOKUP($A1329,Sheet1!$B$3:$AH$1266,Sheet1!H$1+(Sheet1!$A$1-1)*10,FALSE)="---","---", (ROUND(VLOOKUP($A1329,Sheet1!$B$3:$AH$1266,Sheet1!H$1+(Sheet1!$A$1-1)*10,FALSE),IF(VLOOKUP($A1329,Sheet1!$B$3:$AH$1266,Sheet1!H$1+(Sheet1!$A$1-1)*10,FALSE)&gt;99999,-3,IF(VLOOKUP($A1329,Sheet1!$B$3:$AH$1266,Sheet1!H$1+(Sheet1!$A$1-1)*10,FALSE)&gt;9999,-2,IF(VLOOKUP($A1329,Sheet1!$B$3:$AH$1266,Sheet1!H$1+(Sheet1!$A$1-1)*10,FALSE)&gt;999,-1,0)))))))</f>
        <v>---</v>
      </c>
      <c r="Y1329" s="392" t="str">
        <f>IF(ISNA(VLOOKUP($A1329,Sheet1!$B$3:$AH$1266,Sheet1!I$1+(Sheet1!$A$1-1)*10,FALSE))=TRUE,"---",IF(VLOOKUP($A1329,Sheet1!$B$3:$AH$1266,Sheet1!I$1+(Sheet1!$A$1-1)*10,FALSE)="---","---", (ROUND(VLOOKUP($A1329,Sheet1!$B$3:$AH$1266,Sheet1!I$1+(Sheet1!$A$1-1)*10,FALSE),IF(VLOOKUP($A1329,Sheet1!$B$3:$AH$1266,Sheet1!I$1+(Sheet1!$A$1-1)*10,FALSE)&gt;99999,-3,IF(VLOOKUP($A1329,Sheet1!$B$3:$AH$1266,Sheet1!I$1+(Sheet1!$A$1-1)*10,FALSE)&gt;9999,-2,IF(VLOOKUP($A1329,Sheet1!$B$3:$AH$1266,Sheet1!I$1+(Sheet1!$A$1-1)*10,FALSE)&gt;999,-1,0)))))))</f>
        <v>---</v>
      </c>
      <c r="Z1329" s="392" t="str">
        <f>IF(ISNA(VLOOKUP($A1329,Sheet1!$B$3:$AH$1266,Sheet1!J$1+(Sheet1!$A$1-1)*10,FALSE))=TRUE,"---",IF(VLOOKUP($A1329,Sheet1!$B$3:$AH$1266,Sheet1!J$1+(Sheet1!$A$1-1)*10,FALSE)="---","---", (ROUND(VLOOKUP($A1329,Sheet1!$B$3:$AH$1266,Sheet1!J$1+(Sheet1!$A$1-1)*10,FALSE),IF(VLOOKUP($A1329,Sheet1!$B$3:$AH$1266,Sheet1!J$1+(Sheet1!$A$1-1)*10,FALSE)&gt;99999,-3,IF(VLOOKUP($A1329,Sheet1!$B$3:$AH$1266,Sheet1!J$1+(Sheet1!$A$1-1)*10,FALSE)&gt;9999,-2,IF(VLOOKUP($A1329,Sheet1!$B$3:$AH$1266,Sheet1!J$1+(Sheet1!$A$1-1)*10,FALSE)&gt;999,-1,0)))))))</f>
        <v>---</v>
      </c>
      <c r="AA1329" s="392" t="str">
        <f>IF(ISNA(VLOOKUP($A1329,Sheet1!$B$3:$AH$1266,Sheet1!K$1+(Sheet1!$A$1-1)*10,FALSE))=TRUE,"---",IF(VLOOKUP($A1329,Sheet1!$B$3:$AH$1266,Sheet1!K$1+(Sheet1!$A$1-1)*10,FALSE)="---","---", (ROUND(VLOOKUP($A1329,Sheet1!$B$3:$AH$1266,Sheet1!K$1+(Sheet1!$A$1-1)*10,FALSE),IF(VLOOKUP($A1329,Sheet1!$B$3:$AH$1266,Sheet1!K$1+(Sheet1!$A$1-1)*10,FALSE)&gt;99999,-3,IF(VLOOKUP($A1329,Sheet1!$B$3:$AH$1266,Sheet1!K$1+(Sheet1!$A$1-1)*10,FALSE)&gt;9999,-2,IF(VLOOKUP($A1329,Sheet1!$B$3:$AH$1266,Sheet1!K$1+(Sheet1!$A$1-1)*10,FALSE)&gt;999,-1,0)))))))</f>
        <v>---</v>
      </c>
      <c r="AB1329" s="392" t="str">
        <f>IF(ISNA(VLOOKUP($A1329,Sheet1!$B$3:$AH$1266,Sheet1!L$1+(Sheet1!$A$1-1)*10,FALSE))=TRUE,"---",IF(VLOOKUP($A1329,Sheet1!$B$3:$AH$1266,Sheet1!L$1+(Sheet1!$A$1-1)*10,FALSE)="---","---", (ROUND(VLOOKUP($A1329,Sheet1!$B$3:$AH$1266,Sheet1!L$1+(Sheet1!$A$1-1)*10,FALSE),IF(VLOOKUP($A1329,Sheet1!$B$3:$AH$1266,Sheet1!L$1+(Sheet1!$A$1-1)*10,FALSE)&gt;99999,-3,IF(VLOOKUP($A1329,Sheet1!$B$3:$AH$1266,Sheet1!L$1+(Sheet1!$A$1-1)*10,FALSE)&gt;9999,-2,IF(VLOOKUP($A1329,Sheet1!$B$3:$AH$1266,Sheet1!L$1+(Sheet1!$A$1-1)*10,FALSE)&gt;999,-1,0)))))))</f>
        <v>---</v>
      </c>
      <c r="AC1329" s="392" t="str">
        <f>IF(ISNA(VLOOKUP($A1329,Sheet1!$B$3:$AH$1266,Sheet1!M$1+(Sheet1!$A$1-1)*10,FALSE))=TRUE,"---",IF(VLOOKUP($A1329,Sheet1!$B$3:$AH$1266,Sheet1!M$1+(Sheet1!$A$1-1)*10,FALSE)="---","---", (ROUND(VLOOKUP($A1329,Sheet1!$B$3:$AH$1266,Sheet1!M$1+(Sheet1!$A$1-1)*10,FALSE),IF(VLOOKUP($A1329,Sheet1!$B$3:$AH$1266,Sheet1!M$1+(Sheet1!$A$1-1)*10,FALSE)&gt;99999,-3,IF(VLOOKUP($A1329,Sheet1!$B$3:$AH$1266,Sheet1!M$1+(Sheet1!$A$1-1)*10,FALSE)&gt;9999,-2,IF(VLOOKUP($A1329,Sheet1!$B$3:$AH$1266,Sheet1!M$1+(Sheet1!$A$1-1)*10,FALSE)&gt;999,-1,0)))))))</f>
        <v>---</v>
      </c>
      <c r="AD1329" s="392" t="str">
        <f>IF(ISNA(VLOOKUP($A1329,Sheet1!$B$3:$AH$1266,Sheet1!N$1+(Sheet1!$A$1-1)*10,FALSE))=TRUE,"---",IF(VLOOKUP($A1329,Sheet1!$B$3:$AH$1266,Sheet1!N$1+(Sheet1!$A$1-1)*10,FALSE)="---","---", (ROUND(VLOOKUP($A1329,Sheet1!$B$3:$AH$1266,Sheet1!N$1+(Sheet1!$A$1-1)*10,FALSE),IF(VLOOKUP($A1329,Sheet1!$B$3:$AH$1266,Sheet1!N$1+(Sheet1!$A$1-1)*10,FALSE)&gt;99999,-3,IF(VLOOKUP($A1329,Sheet1!$B$3:$AH$1266,Sheet1!N$1+(Sheet1!$A$1-1)*10,FALSE)&gt;9999,-2,IF(VLOOKUP($A1329,Sheet1!$B$3:$AH$1266,Sheet1!N$1+(Sheet1!$A$1-1)*10,FALSE)&gt;999,-1,0)))))))</f>
        <v>---</v>
      </c>
    </row>
    <row r="1330" spans="1:30" ht="25.5" customHeight="1" x14ac:dyDescent="0.25">
      <c r="A1330" s="304" t="s">
        <v>1959</v>
      </c>
      <c r="B1330" s="393" t="s">
        <v>1960</v>
      </c>
      <c r="C1330" s="304">
        <v>425246</v>
      </c>
      <c r="D1330" s="304">
        <v>783626</v>
      </c>
      <c r="E1330" s="305" t="s">
        <v>3046</v>
      </c>
      <c r="F1330" s="345" t="s">
        <v>4664</v>
      </c>
      <c r="G1330" s="351" t="s">
        <v>286</v>
      </c>
      <c r="H1330" s="428">
        <v>24</v>
      </c>
      <c r="I1330" s="119">
        <v>29112</v>
      </c>
      <c r="J1330" s="124">
        <v>8.86</v>
      </c>
      <c r="K1330" s="121" t="s">
        <v>4405</v>
      </c>
      <c r="L1330" s="122">
        <v>2140</v>
      </c>
      <c r="M1330" s="123">
        <v>89.2</v>
      </c>
      <c r="N1330" s="118" t="s">
        <v>17</v>
      </c>
      <c r="O1330" s="71">
        <f t="shared" si="44"/>
        <v>5.2490678641499002</v>
      </c>
      <c r="P1330" s="71">
        <f>IF(O1330&lt;&gt;"",VLOOKUP($A1330,Sheet4!$A$2:$O$1309,14,FALSE)*100,"")</f>
        <v>1.2966743400683489</v>
      </c>
      <c r="Q1330" s="71">
        <f>IF(P1330&lt;&gt;"",VLOOKUP($A1330,Sheet4!$A$2:$O$1309,15,FALSE)*100,"")</f>
        <v>12.000592523546294</v>
      </c>
      <c r="R1330" s="73">
        <f t="shared" si="45"/>
        <v>20</v>
      </c>
      <c r="S1330" s="357" t="s">
        <v>4367</v>
      </c>
      <c r="T1330" s="357" t="str">
        <f>IF(ISNA(VLOOKUP(A1330,Sheet1!B$3:C$1266,2,FALSE)=TRUE),"NC",VLOOKUP(A1330,Sheet1!B$3:C$1266,2,FALSE))</f>
        <v>Rural10</v>
      </c>
      <c r="U1330" s="385">
        <f>IF(ISNA(VLOOKUP($A1330,Sheet1!$B$3:$AH$1266,Sheet1!E$1+(Sheet1!$A$1-1)*10,FALSE))=TRUE,"---",IF(VLOOKUP($A1330,Sheet1!$B$3:$AH$1266,Sheet1!E$1+(Sheet1!$A$1-1)*10,FALSE)="---","---", (ROUND(VLOOKUP($A1330,Sheet1!$B$3:$AH$1266,Sheet1!E$1+(Sheet1!$A$1-1)*10,FALSE),IF(VLOOKUP($A1330,Sheet1!$B$3:$AH$1266,Sheet1!E$1+(Sheet1!$A$1-1)*10,FALSE)&gt;99999,-3,IF(VLOOKUP($A1330,Sheet1!$B$3:$AH$1266,Sheet1!E$1+(Sheet1!$A$1-1)*10,FALSE)&gt;9999,-2,IF(VLOOKUP($A1330,Sheet1!$B$3:$AH$1266,Sheet1!E$1+(Sheet1!$A$1-1)*10,FALSE)&gt;999,-1,0)))))))</f>
        <v>491</v>
      </c>
      <c r="V1330" s="385">
        <f>IF(ISNA(VLOOKUP($A1330,Sheet1!$B$3:$AH$1266,Sheet1!F$1+(Sheet1!$A$1-1)*10,FALSE))=TRUE,"---",IF(VLOOKUP($A1330,Sheet1!$B$3:$AH$1266,Sheet1!F$1+(Sheet1!$A$1-1)*10,FALSE)="---","---", (ROUND(VLOOKUP($A1330,Sheet1!$B$3:$AH$1266,Sheet1!F$1+(Sheet1!$A$1-1)*10,FALSE),IF(VLOOKUP($A1330,Sheet1!$B$3:$AH$1266,Sheet1!F$1+(Sheet1!$A$1-1)*10,FALSE)&gt;99999,-3,IF(VLOOKUP($A1330,Sheet1!$B$3:$AH$1266,Sheet1!F$1+(Sheet1!$A$1-1)*10,FALSE)&gt;9999,-2,IF(VLOOKUP($A1330,Sheet1!$B$3:$AH$1266,Sheet1!F$1+(Sheet1!$A$1-1)*10,FALSE)&gt;999,-1,0)))))))</f>
        <v>616</v>
      </c>
      <c r="W1330" s="385">
        <f>IF(ISNA(VLOOKUP($A1330,Sheet1!$B$3:$AH$1266,Sheet1!G$1+(Sheet1!$A$1-1)*10,FALSE))=TRUE,"---",IF(VLOOKUP($A1330,Sheet1!$B$3:$AH$1266,Sheet1!G$1+(Sheet1!$A$1-1)*10,FALSE)="---","---", (ROUND(VLOOKUP($A1330,Sheet1!$B$3:$AH$1266,Sheet1!G$1+(Sheet1!$A$1-1)*10,FALSE),IF(VLOOKUP($A1330,Sheet1!$B$3:$AH$1266,Sheet1!G$1+(Sheet1!$A$1-1)*10,FALSE)&gt;99999,-3,IF(VLOOKUP($A1330,Sheet1!$B$3:$AH$1266,Sheet1!G$1+(Sheet1!$A$1-1)*10,FALSE)&gt;9999,-2,IF(VLOOKUP($A1330,Sheet1!$B$3:$AH$1266,Sheet1!G$1+(Sheet1!$A$1-1)*10,FALSE)&gt;999,-1,0)))))))</f>
        <v>790</v>
      </c>
      <c r="X1330" s="385">
        <f>IF(ISNA(VLOOKUP($A1330,Sheet1!$B$3:$AH$1266,Sheet1!H$1+(Sheet1!$A$1-1)*10,FALSE))=TRUE,"---",IF(VLOOKUP($A1330,Sheet1!$B$3:$AH$1266,Sheet1!H$1+(Sheet1!$A$1-1)*10,FALSE)="---","---", (ROUND(VLOOKUP($A1330,Sheet1!$B$3:$AH$1266,Sheet1!H$1+(Sheet1!$A$1-1)*10,FALSE),IF(VLOOKUP($A1330,Sheet1!$B$3:$AH$1266,Sheet1!H$1+(Sheet1!$A$1-1)*10,FALSE)&gt;99999,-3,IF(VLOOKUP($A1330,Sheet1!$B$3:$AH$1266,Sheet1!H$1+(Sheet1!$A$1-1)*10,FALSE)&gt;9999,-2,IF(VLOOKUP($A1330,Sheet1!$B$3:$AH$1266,Sheet1!H$1+(Sheet1!$A$1-1)*10,FALSE)&gt;999,-1,0)))))))</f>
        <v>1310</v>
      </c>
      <c r="Y1330" s="385">
        <f>IF(ISNA(VLOOKUP($A1330,Sheet1!$B$3:$AH$1266,Sheet1!I$1+(Sheet1!$A$1-1)*10,FALSE))=TRUE,"---",IF(VLOOKUP($A1330,Sheet1!$B$3:$AH$1266,Sheet1!I$1+(Sheet1!$A$1-1)*10,FALSE)="---","---", (ROUND(VLOOKUP($A1330,Sheet1!$B$3:$AH$1266,Sheet1!I$1+(Sheet1!$A$1-1)*10,FALSE),IF(VLOOKUP($A1330,Sheet1!$B$3:$AH$1266,Sheet1!I$1+(Sheet1!$A$1-1)*10,FALSE)&gt;99999,-3,IF(VLOOKUP($A1330,Sheet1!$B$3:$AH$1266,Sheet1!I$1+(Sheet1!$A$1-1)*10,FALSE)&gt;9999,-2,IF(VLOOKUP($A1330,Sheet1!$B$3:$AH$1266,Sheet1!I$1+(Sheet1!$A$1-1)*10,FALSE)&gt;999,-1,0)))))))</f>
        <v>1710</v>
      </c>
      <c r="Z1330" s="385">
        <f>IF(ISNA(VLOOKUP($A1330,Sheet1!$B$3:$AH$1266,Sheet1!J$1+(Sheet1!$A$1-1)*10,FALSE))=TRUE,"---",IF(VLOOKUP($A1330,Sheet1!$B$3:$AH$1266,Sheet1!J$1+(Sheet1!$A$1-1)*10,FALSE)="---","---", (ROUND(VLOOKUP($A1330,Sheet1!$B$3:$AH$1266,Sheet1!J$1+(Sheet1!$A$1-1)*10,FALSE),IF(VLOOKUP($A1330,Sheet1!$B$3:$AH$1266,Sheet1!J$1+(Sheet1!$A$1-1)*10,FALSE)&gt;99999,-3,IF(VLOOKUP($A1330,Sheet1!$B$3:$AH$1266,Sheet1!J$1+(Sheet1!$A$1-1)*10,FALSE)&gt;9999,-2,IF(VLOOKUP($A1330,Sheet1!$B$3:$AH$1266,Sheet1!J$1+(Sheet1!$A$1-1)*10,FALSE)&gt;999,-1,0)))))))</f>
        <v>2270</v>
      </c>
      <c r="AA1330" s="385">
        <f>IF(ISNA(VLOOKUP($A1330,Sheet1!$B$3:$AH$1266,Sheet1!K$1+(Sheet1!$A$1-1)*10,FALSE))=TRUE,"---",IF(VLOOKUP($A1330,Sheet1!$B$3:$AH$1266,Sheet1!K$1+(Sheet1!$A$1-1)*10,FALSE)="---","---", (ROUND(VLOOKUP($A1330,Sheet1!$B$3:$AH$1266,Sheet1!K$1+(Sheet1!$A$1-1)*10,FALSE),IF(VLOOKUP($A1330,Sheet1!$B$3:$AH$1266,Sheet1!K$1+(Sheet1!$A$1-1)*10,FALSE)&gt;99999,-3,IF(VLOOKUP($A1330,Sheet1!$B$3:$AH$1266,Sheet1!K$1+(Sheet1!$A$1-1)*10,FALSE)&gt;9999,-2,IF(VLOOKUP($A1330,Sheet1!$B$3:$AH$1266,Sheet1!K$1+(Sheet1!$A$1-1)*10,FALSE)&gt;999,-1,0)))))))</f>
        <v>2730</v>
      </c>
      <c r="AB1330" s="385">
        <f>IF(ISNA(VLOOKUP($A1330,Sheet1!$B$3:$AH$1266,Sheet1!L$1+(Sheet1!$A$1-1)*10,FALSE))=TRUE,"---",IF(VLOOKUP($A1330,Sheet1!$B$3:$AH$1266,Sheet1!L$1+(Sheet1!$A$1-1)*10,FALSE)="---","---", (ROUND(VLOOKUP($A1330,Sheet1!$B$3:$AH$1266,Sheet1!L$1+(Sheet1!$A$1-1)*10,FALSE),IF(VLOOKUP($A1330,Sheet1!$B$3:$AH$1266,Sheet1!L$1+(Sheet1!$A$1-1)*10,FALSE)&gt;99999,-3,IF(VLOOKUP($A1330,Sheet1!$B$3:$AH$1266,Sheet1!L$1+(Sheet1!$A$1-1)*10,FALSE)&gt;9999,-2,IF(VLOOKUP($A1330,Sheet1!$B$3:$AH$1266,Sheet1!L$1+(Sheet1!$A$1-1)*10,FALSE)&gt;999,-1,0)))))))</f>
        <v>3200</v>
      </c>
      <c r="AC1330" s="385">
        <f>IF(ISNA(VLOOKUP($A1330,Sheet1!$B$3:$AH$1266,Sheet1!M$1+(Sheet1!$A$1-1)*10,FALSE))=TRUE,"---",IF(VLOOKUP($A1330,Sheet1!$B$3:$AH$1266,Sheet1!M$1+(Sheet1!$A$1-1)*10,FALSE)="---","---", (ROUND(VLOOKUP($A1330,Sheet1!$B$3:$AH$1266,Sheet1!M$1+(Sheet1!$A$1-1)*10,FALSE),IF(VLOOKUP($A1330,Sheet1!$B$3:$AH$1266,Sheet1!M$1+(Sheet1!$A$1-1)*10,FALSE)&gt;99999,-3,IF(VLOOKUP($A1330,Sheet1!$B$3:$AH$1266,Sheet1!M$1+(Sheet1!$A$1-1)*10,FALSE)&gt;9999,-2,IF(VLOOKUP($A1330,Sheet1!$B$3:$AH$1266,Sheet1!M$1+(Sheet1!$A$1-1)*10,FALSE)&gt;999,-1,0)))))))</f>
        <v>3700</v>
      </c>
      <c r="AD1330" s="385">
        <f>IF(ISNA(VLOOKUP($A1330,Sheet1!$B$3:$AH$1266,Sheet1!N$1+(Sheet1!$A$1-1)*10,FALSE))=TRUE,"---",IF(VLOOKUP($A1330,Sheet1!$B$3:$AH$1266,Sheet1!N$1+(Sheet1!$A$1-1)*10,FALSE)="---","---", (ROUND(VLOOKUP($A1330,Sheet1!$B$3:$AH$1266,Sheet1!N$1+(Sheet1!$A$1-1)*10,FALSE),IF(VLOOKUP($A1330,Sheet1!$B$3:$AH$1266,Sheet1!N$1+(Sheet1!$A$1-1)*10,FALSE)&gt;99999,-3,IF(VLOOKUP($A1330,Sheet1!$B$3:$AH$1266,Sheet1!N$1+(Sheet1!$A$1-1)*10,FALSE)&gt;9999,-2,IF(VLOOKUP($A1330,Sheet1!$B$3:$AH$1266,Sheet1!N$1+(Sheet1!$A$1-1)*10,FALSE)&gt;999,-1,0)))))))</f>
        <v>4410</v>
      </c>
    </row>
    <row r="1331" spans="1:30" ht="25.5" customHeight="1" x14ac:dyDescent="0.25">
      <c r="A1331" s="304"/>
      <c r="B1331" s="346"/>
      <c r="C1331" s="304"/>
      <c r="D1331" s="304"/>
      <c r="E1331" s="305" t="e">
        <v>#N/A</v>
      </c>
      <c r="F1331" s="346"/>
      <c r="G1331" s="352"/>
      <c r="H1331" s="428"/>
      <c r="I1331" s="119">
        <v>23087</v>
      </c>
      <c r="J1331" s="159">
        <v>8.86</v>
      </c>
      <c r="K1331" s="121" t="s">
        <v>4405</v>
      </c>
      <c r="L1331" s="122">
        <v>2140</v>
      </c>
      <c r="M1331" s="123">
        <v>89.2</v>
      </c>
      <c r="N1331" s="121" t="s">
        <v>4405</v>
      </c>
      <c r="O1331" s="71" t="s">
        <v>4405</v>
      </c>
      <c r="P1331" s="71" t="s">
        <v>4405</v>
      </c>
      <c r="Q1331" s="71" t="s">
        <v>4405</v>
      </c>
      <c r="R1331" s="73" t="s">
        <v>4405</v>
      </c>
      <c r="S1331" s="357" t="e">
        <v>#N/A</v>
      </c>
      <c r="T1331" s="357" t="str">
        <f>IF(ISNA(VLOOKUP(A1331,Sheet1!B$3:C$1266,2,FALSE)=TRUE),"ND",VLOOKUP(A1331,Sheet1!B$3:C$1266,2,FALSE))</f>
        <v>ND</v>
      </c>
      <c r="U1331" s="385" t="str">
        <f>IF(ISNA(VLOOKUP($A1331,Sheet1!$B$3:$AH$1266,Sheet1!E$1+(Sheet1!$A$1-1)*10,FALSE))=TRUE,"---",IF(VLOOKUP($A1331,Sheet1!$B$3:$AH$1266,Sheet1!E$1+(Sheet1!$A$1-1)*10,FALSE)="---","---", (ROUND(VLOOKUP($A1331,Sheet1!$B$3:$AH$1266,Sheet1!E$1+(Sheet1!$A$1-1)*10,FALSE),IF(VLOOKUP($A1331,Sheet1!$B$3:$AH$1266,Sheet1!E$1+(Sheet1!$A$1-1)*10,FALSE)&gt;99999,-3,IF(VLOOKUP($A1331,Sheet1!$B$3:$AH$1266,Sheet1!E$1+(Sheet1!$A$1-1)*10,FALSE)&gt;9999,-2,IF(VLOOKUP($A1331,Sheet1!$B$3:$AH$1266,Sheet1!E$1+(Sheet1!$A$1-1)*10,FALSE)&gt;999,-1,0)))))))</f>
        <v>---</v>
      </c>
      <c r="V1331" s="385" t="str">
        <f>IF(ISNA(VLOOKUP($A1331,Sheet1!$B$3:$AH$1266,Sheet1!F$1+(Sheet1!$A$1-1)*10,FALSE))=TRUE,"---",IF(VLOOKUP($A1331,Sheet1!$B$3:$AH$1266,Sheet1!F$1+(Sheet1!$A$1-1)*10,FALSE)="---","---", (ROUND(VLOOKUP($A1331,Sheet1!$B$3:$AH$1266,Sheet1!F$1+(Sheet1!$A$1-1)*10,FALSE),IF(VLOOKUP($A1331,Sheet1!$B$3:$AH$1266,Sheet1!F$1+(Sheet1!$A$1-1)*10,FALSE)&gt;99999,-3,IF(VLOOKUP($A1331,Sheet1!$B$3:$AH$1266,Sheet1!F$1+(Sheet1!$A$1-1)*10,FALSE)&gt;9999,-2,IF(VLOOKUP($A1331,Sheet1!$B$3:$AH$1266,Sheet1!F$1+(Sheet1!$A$1-1)*10,FALSE)&gt;999,-1,0)))))))</f>
        <v>---</v>
      </c>
      <c r="W1331" s="385" t="str">
        <f>IF(ISNA(VLOOKUP($A1331,Sheet1!$B$3:$AH$1266,Sheet1!G$1+(Sheet1!$A$1-1)*10,FALSE))=TRUE,"---",IF(VLOOKUP($A1331,Sheet1!$B$3:$AH$1266,Sheet1!G$1+(Sheet1!$A$1-1)*10,FALSE)="---","---", (ROUND(VLOOKUP($A1331,Sheet1!$B$3:$AH$1266,Sheet1!G$1+(Sheet1!$A$1-1)*10,FALSE),IF(VLOOKUP($A1331,Sheet1!$B$3:$AH$1266,Sheet1!G$1+(Sheet1!$A$1-1)*10,FALSE)&gt;99999,-3,IF(VLOOKUP($A1331,Sheet1!$B$3:$AH$1266,Sheet1!G$1+(Sheet1!$A$1-1)*10,FALSE)&gt;9999,-2,IF(VLOOKUP($A1331,Sheet1!$B$3:$AH$1266,Sheet1!G$1+(Sheet1!$A$1-1)*10,FALSE)&gt;999,-1,0)))))))</f>
        <v>---</v>
      </c>
      <c r="X1331" s="385" t="str">
        <f>IF(ISNA(VLOOKUP($A1331,Sheet1!$B$3:$AH$1266,Sheet1!H$1+(Sheet1!$A$1-1)*10,FALSE))=TRUE,"---",IF(VLOOKUP($A1331,Sheet1!$B$3:$AH$1266,Sheet1!H$1+(Sheet1!$A$1-1)*10,FALSE)="---","---", (ROUND(VLOOKUP($A1331,Sheet1!$B$3:$AH$1266,Sheet1!H$1+(Sheet1!$A$1-1)*10,FALSE),IF(VLOOKUP($A1331,Sheet1!$B$3:$AH$1266,Sheet1!H$1+(Sheet1!$A$1-1)*10,FALSE)&gt;99999,-3,IF(VLOOKUP($A1331,Sheet1!$B$3:$AH$1266,Sheet1!H$1+(Sheet1!$A$1-1)*10,FALSE)&gt;9999,-2,IF(VLOOKUP($A1331,Sheet1!$B$3:$AH$1266,Sheet1!H$1+(Sheet1!$A$1-1)*10,FALSE)&gt;999,-1,0)))))))</f>
        <v>---</v>
      </c>
      <c r="Y1331" s="385" t="str">
        <f>IF(ISNA(VLOOKUP($A1331,Sheet1!$B$3:$AH$1266,Sheet1!I$1+(Sheet1!$A$1-1)*10,FALSE))=TRUE,"---",IF(VLOOKUP($A1331,Sheet1!$B$3:$AH$1266,Sheet1!I$1+(Sheet1!$A$1-1)*10,FALSE)="---","---", (ROUND(VLOOKUP($A1331,Sheet1!$B$3:$AH$1266,Sheet1!I$1+(Sheet1!$A$1-1)*10,FALSE),IF(VLOOKUP($A1331,Sheet1!$B$3:$AH$1266,Sheet1!I$1+(Sheet1!$A$1-1)*10,FALSE)&gt;99999,-3,IF(VLOOKUP($A1331,Sheet1!$B$3:$AH$1266,Sheet1!I$1+(Sheet1!$A$1-1)*10,FALSE)&gt;9999,-2,IF(VLOOKUP($A1331,Sheet1!$B$3:$AH$1266,Sheet1!I$1+(Sheet1!$A$1-1)*10,FALSE)&gt;999,-1,0)))))))</f>
        <v>---</v>
      </c>
      <c r="Z1331" s="385" t="str">
        <f>IF(ISNA(VLOOKUP($A1331,Sheet1!$B$3:$AH$1266,Sheet1!J$1+(Sheet1!$A$1-1)*10,FALSE))=TRUE,"---",IF(VLOOKUP($A1331,Sheet1!$B$3:$AH$1266,Sheet1!J$1+(Sheet1!$A$1-1)*10,FALSE)="---","---", (ROUND(VLOOKUP($A1331,Sheet1!$B$3:$AH$1266,Sheet1!J$1+(Sheet1!$A$1-1)*10,FALSE),IF(VLOOKUP($A1331,Sheet1!$B$3:$AH$1266,Sheet1!J$1+(Sheet1!$A$1-1)*10,FALSE)&gt;99999,-3,IF(VLOOKUP($A1331,Sheet1!$B$3:$AH$1266,Sheet1!J$1+(Sheet1!$A$1-1)*10,FALSE)&gt;9999,-2,IF(VLOOKUP($A1331,Sheet1!$B$3:$AH$1266,Sheet1!J$1+(Sheet1!$A$1-1)*10,FALSE)&gt;999,-1,0)))))))</f>
        <v>---</v>
      </c>
      <c r="AA1331" s="385" t="str">
        <f>IF(ISNA(VLOOKUP($A1331,Sheet1!$B$3:$AH$1266,Sheet1!K$1+(Sheet1!$A$1-1)*10,FALSE))=TRUE,"---",IF(VLOOKUP($A1331,Sheet1!$B$3:$AH$1266,Sheet1!K$1+(Sheet1!$A$1-1)*10,FALSE)="---","---", (ROUND(VLOOKUP($A1331,Sheet1!$B$3:$AH$1266,Sheet1!K$1+(Sheet1!$A$1-1)*10,FALSE),IF(VLOOKUP($A1331,Sheet1!$B$3:$AH$1266,Sheet1!K$1+(Sheet1!$A$1-1)*10,FALSE)&gt;99999,-3,IF(VLOOKUP($A1331,Sheet1!$B$3:$AH$1266,Sheet1!K$1+(Sheet1!$A$1-1)*10,FALSE)&gt;9999,-2,IF(VLOOKUP($A1331,Sheet1!$B$3:$AH$1266,Sheet1!K$1+(Sheet1!$A$1-1)*10,FALSE)&gt;999,-1,0)))))))</f>
        <v>---</v>
      </c>
      <c r="AB1331" s="385" t="str">
        <f>IF(ISNA(VLOOKUP($A1331,Sheet1!$B$3:$AH$1266,Sheet1!L$1+(Sheet1!$A$1-1)*10,FALSE))=TRUE,"---",IF(VLOOKUP($A1331,Sheet1!$B$3:$AH$1266,Sheet1!L$1+(Sheet1!$A$1-1)*10,FALSE)="---","---", (ROUND(VLOOKUP($A1331,Sheet1!$B$3:$AH$1266,Sheet1!L$1+(Sheet1!$A$1-1)*10,FALSE),IF(VLOOKUP($A1331,Sheet1!$B$3:$AH$1266,Sheet1!L$1+(Sheet1!$A$1-1)*10,FALSE)&gt;99999,-3,IF(VLOOKUP($A1331,Sheet1!$B$3:$AH$1266,Sheet1!L$1+(Sheet1!$A$1-1)*10,FALSE)&gt;9999,-2,IF(VLOOKUP($A1331,Sheet1!$B$3:$AH$1266,Sheet1!L$1+(Sheet1!$A$1-1)*10,FALSE)&gt;999,-1,0)))))))</f>
        <v>---</v>
      </c>
      <c r="AC1331" s="385" t="str">
        <f>IF(ISNA(VLOOKUP($A1331,Sheet1!$B$3:$AH$1266,Sheet1!M$1+(Sheet1!$A$1-1)*10,FALSE))=TRUE,"---",IF(VLOOKUP($A1331,Sheet1!$B$3:$AH$1266,Sheet1!M$1+(Sheet1!$A$1-1)*10,FALSE)="---","---", (ROUND(VLOOKUP($A1331,Sheet1!$B$3:$AH$1266,Sheet1!M$1+(Sheet1!$A$1-1)*10,FALSE),IF(VLOOKUP($A1331,Sheet1!$B$3:$AH$1266,Sheet1!M$1+(Sheet1!$A$1-1)*10,FALSE)&gt;99999,-3,IF(VLOOKUP($A1331,Sheet1!$B$3:$AH$1266,Sheet1!M$1+(Sheet1!$A$1-1)*10,FALSE)&gt;9999,-2,IF(VLOOKUP($A1331,Sheet1!$B$3:$AH$1266,Sheet1!M$1+(Sheet1!$A$1-1)*10,FALSE)&gt;999,-1,0)))))))</f>
        <v>---</v>
      </c>
      <c r="AD1331" s="385" t="str">
        <f>IF(ISNA(VLOOKUP($A1331,Sheet1!$B$3:$AH$1266,Sheet1!N$1+(Sheet1!$A$1-1)*10,FALSE))=TRUE,"---",IF(VLOOKUP($A1331,Sheet1!$B$3:$AH$1266,Sheet1!N$1+(Sheet1!$A$1-1)*10,FALSE)="---","---", (ROUND(VLOOKUP($A1331,Sheet1!$B$3:$AH$1266,Sheet1!N$1+(Sheet1!$A$1-1)*10,FALSE),IF(VLOOKUP($A1331,Sheet1!$B$3:$AH$1266,Sheet1!N$1+(Sheet1!$A$1-1)*10,FALSE)&gt;99999,-3,IF(VLOOKUP($A1331,Sheet1!$B$3:$AH$1266,Sheet1!N$1+(Sheet1!$A$1-1)*10,FALSE)&gt;9999,-2,IF(VLOOKUP($A1331,Sheet1!$B$3:$AH$1266,Sheet1!N$1+(Sheet1!$A$1-1)*10,FALSE)&gt;999,-1,0)))))))</f>
        <v>---</v>
      </c>
    </row>
    <row r="1332" spans="1:30" ht="25.5" customHeight="1" x14ac:dyDescent="0.25">
      <c r="A1332" s="303" t="s">
        <v>1961</v>
      </c>
      <c r="B1332" s="330" t="s">
        <v>1962</v>
      </c>
      <c r="C1332" s="303">
        <v>425324</v>
      </c>
      <c r="D1332" s="303">
        <v>783842</v>
      </c>
      <c r="E1332" s="307" t="s">
        <v>3046</v>
      </c>
      <c r="F1332" s="52" t="s">
        <v>4761</v>
      </c>
      <c r="G1332" s="127" t="s">
        <v>31</v>
      </c>
      <c r="H1332" s="347">
        <v>96.4</v>
      </c>
      <c r="I1332" s="112">
        <v>13667</v>
      </c>
      <c r="J1332" s="140" t="s">
        <v>4405</v>
      </c>
      <c r="K1332" s="127" t="s">
        <v>17</v>
      </c>
      <c r="L1332" s="149">
        <v>18000</v>
      </c>
      <c r="M1332" s="116">
        <v>187</v>
      </c>
      <c r="N1332" s="127" t="s">
        <v>14</v>
      </c>
      <c r="O1332" s="68" t="str">
        <f t="shared" si="44"/>
        <v>&lt;0.2</v>
      </c>
      <c r="P1332" s="68">
        <f>IF(O1332&lt;&gt;"",VLOOKUP($A1332,Sheet4!$A$2:$O$1309,14,FALSE)*100,"")</f>
        <v>0.25702354546652817</v>
      </c>
      <c r="Q1332" s="68">
        <f>IF(P1332&lt;&gt;"",VLOOKUP($A1332,Sheet4!$A$2:$O$1309,15,FALSE)*100,"")</f>
        <v>2.4892841607370597</v>
      </c>
      <c r="R1332" s="74" t="str">
        <f t="shared" si="45"/>
        <v>&gt;500</v>
      </c>
      <c r="S1332" s="356" t="s">
        <v>4367</v>
      </c>
      <c r="T1332" s="356" t="str">
        <f>IF(ISNA(VLOOKUP(A1332,Sheet1!B$3:C$1266,2,FALSE)=TRUE),"NC",VLOOKUP(A1332,Sheet1!B$3:C$1266,2,FALSE))</f>
        <v>Rural10</v>
      </c>
      <c r="U1332" s="392">
        <f>IF(ISNA(VLOOKUP($A1332,Sheet1!$B$3:$AH$1266,Sheet1!E$1+(Sheet1!$A$1-1)*10,FALSE))=TRUE,"---",IF(VLOOKUP($A1332,Sheet1!$B$3:$AH$1266,Sheet1!E$1+(Sheet1!$A$1-1)*10,FALSE)="---","---", (ROUND(VLOOKUP($A1332,Sheet1!$B$3:$AH$1266,Sheet1!E$1+(Sheet1!$A$1-1)*10,FALSE),IF(VLOOKUP($A1332,Sheet1!$B$3:$AH$1266,Sheet1!E$1+(Sheet1!$A$1-1)*10,FALSE)&gt;99999,-3,IF(VLOOKUP($A1332,Sheet1!$B$3:$AH$1266,Sheet1!E$1+(Sheet1!$A$1-1)*10,FALSE)&gt;9999,-2,IF(VLOOKUP($A1332,Sheet1!$B$3:$AH$1266,Sheet1!E$1+(Sheet1!$A$1-1)*10,FALSE)&gt;999,-1,0)))))))</f>
        <v>3810</v>
      </c>
      <c r="V1332" s="392">
        <f>IF(ISNA(VLOOKUP($A1332,Sheet1!$B$3:$AH$1266,Sheet1!F$1+(Sheet1!$A$1-1)*10,FALSE))=TRUE,"---",IF(VLOOKUP($A1332,Sheet1!$B$3:$AH$1266,Sheet1!F$1+(Sheet1!$A$1-1)*10,FALSE)="---","---", (ROUND(VLOOKUP($A1332,Sheet1!$B$3:$AH$1266,Sheet1!F$1+(Sheet1!$A$1-1)*10,FALSE),IF(VLOOKUP($A1332,Sheet1!$B$3:$AH$1266,Sheet1!F$1+(Sheet1!$A$1-1)*10,FALSE)&gt;99999,-3,IF(VLOOKUP($A1332,Sheet1!$B$3:$AH$1266,Sheet1!F$1+(Sheet1!$A$1-1)*10,FALSE)&gt;9999,-2,IF(VLOOKUP($A1332,Sheet1!$B$3:$AH$1266,Sheet1!F$1+(Sheet1!$A$1-1)*10,FALSE)&gt;999,-1,0)))))))</f>
        <v>4460</v>
      </c>
      <c r="W1332" s="392">
        <f>IF(ISNA(VLOOKUP($A1332,Sheet1!$B$3:$AH$1266,Sheet1!G$1+(Sheet1!$A$1-1)*10,FALSE))=TRUE,"---",IF(VLOOKUP($A1332,Sheet1!$B$3:$AH$1266,Sheet1!G$1+(Sheet1!$A$1-1)*10,FALSE)="---","---", (ROUND(VLOOKUP($A1332,Sheet1!$B$3:$AH$1266,Sheet1!G$1+(Sheet1!$A$1-1)*10,FALSE),IF(VLOOKUP($A1332,Sheet1!$B$3:$AH$1266,Sheet1!G$1+(Sheet1!$A$1-1)*10,FALSE)&gt;99999,-3,IF(VLOOKUP($A1332,Sheet1!$B$3:$AH$1266,Sheet1!G$1+(Sheet1!$A$1-1)*10,FALSE)&gt;9999,-2,IF(VLOOKUP($A1332,Sheet1!$B$3:$AH$1266,Sheet1!G$1+(Sheet1!$A$1-1)*10,FALSE)&gt;999,-1,0)))))))</f>
        <v>5240</v>
      </c>
      <c r="X1332" s="392">
        <f>IF(ISNA(VLOOKUP($A1332,Sheet1!$B$3:$AH$1266,Sheet1!H$1+(Sheet1!$A$1-1)*10,FALSE))=TRUE,"---",IF(VLOOKUP($A1332,Sheet1!$B$3:$AH$1266,Sheet1!H$1+(Sheet1!$A$1-1)*10,FALSE)="---","---", (ROUND(VLOOKUP($A1332,Sheet1!$B$3:$AH$1266,Sheet1!H$1+(Sheet1!$A$1-1)*10,FALSE),IF(VLOOKUP($A1332,Sheet1!$B$3:$AH$1266,Sheet1!H$1+(Sheet1!$A$1-1)*10,FALSE)&gt;99999,-3,IF(VLOOKUP($A1332,Sheet1!$B$3:$AH$1266,Sheet1!H$1+(Sheet1!$A$1-1)*10,FALSE)&gt;9999,-2,IF(VLOOKUP($A1332,Sheet1!$B$3:$AH$1266,Sheet1!H$1+(Sheet1!$A$1-1)*10,FALSE)&gt;999,-1,0)))))))</f>
        <v>7110</v>
      </c>
      <c r="Y1332" s="392">
        <f>IF(ISNA(VLOOKUP($A1332,Sheet1!$B$3:$AH$1266,Sheet1!I$1+(Sheet1!$A$1-1)*10,FALSE))=TRUE,"---",IF(VLOOKUP($A1332,Sheet1!$B$3:$AH$1266,Sheet1!I$1+(Sheet1!$A$1-1)*10,FALSE)="---","---", (ROUND(VLOOKUP($A1332,Sheet1!$B$3:$AH$1266,Sheet1!I$1+(Sheet1!$A$1-1)*10,FALSE),IF(VLOOKUP($A1332,Sheet1!$B$3:$AH$1266,Sheet1!I$1+(Sheet1!$A$1-1)*10,FALSE)&gt;99999,-3,IF(VLOOKUP($A1332,Sheet1!$B$3:$AH$1266,Sheet1!I$1+(Sheet1!$A$1-1)*10,FALSE)&gt;9999,-2,IF(VLOOKUP($A1332,Sheet1!$B$3:$AH$1266,Sheet1!I$1+(Sheet1!$A$1-1)*10,FALSE)&gt;999,-1,0)))))))</f>
        <v>8310</v>
      </c>
      <c r="Z1332" s="392">
        <f>IF(ISNA(VLOOKUP($A1332,Sheet1!$B$3:$AH$1266,Sheet1!J$1+(Sheet1!$A$1-1)*10,FALSE))=TRUE,"---",IF(VLOOKUP($A1332,Sheet1!$B$3:$AH$1266,Sheet1!J$1+(Sheet1!$A$1-1)*10,FALSE)="---","---", (ROUND(VLOOKUP($A1332,Sheet1!$B$3:$AH$1266,Sheet1!J$1+(Sheet1!$A$1-1)*10,FALSE),IF(VLOOKUP($A1332,Sheet1!$B$3:$AH$1266,Sheet1!J$1+(Sheet1!$A$1-1)*10,FALSE)&gt;99999,-3,IF(VLOOKUP($A1332,Sheet1!$B$3:$AH$1266,Sheet1!J$1+(Sheet1!$A$1-1)*10,FALSE)&gt;9999,-2,IF(VLOOKUP($A1332,Sheet1!$B$3:$AH$1266,Sheet1!J$1+(Sheet1!$A$1-1)*10,FALSE)&gt;999,-1,0)))))))</f>
        <v>9820</v>
      </c>
      <c r="AA1332" s="392">
        <f>IF(ISNA(VLOOKUP($A1332,Sheet1!$B$3:$AH$1266,Sheet1!K$1+(Sheet1!$A$1-1)*10,FALSE))=TRUE,"---",IF(VLOOKUP($A1332,Sheet1!$B$3:$AH$1266,Sheet1!K$1+(Sheet1!$A$1-1)*10,FALSE)="---","---", (ROUND(VLOOKUP($A1332,Sheet1!$B$3:$AH$1266,Sheet1!K$1+(Sheet1!$A$1-1)*10,FALSE),IF(VLOOKUP($A1332,Sheet1!$B$3:$AH$1266,Sheet1!K$1+(Sheet1!$A$1-1)*10,FALSE)&gt;99999,-3,IF(VLOOKUP($A1332,Sheet1!$B$3:$AH$1266,Sheet1!K$1+(Sheet1!$A$1-1)*10,FALSE)&gt;9999,-2,IF(VLOOKUP($A1332,Sheet1!$B$3:$AH$1266,Sheet1!K$1+(Sheet1!$A$1-1)*10,FALSE)&gt;999,-1,0)))))))</f>
        <v>10900</v>
      </c>
      <c r="AB1332" s="392">
        <f>IF(ISNA(VLOOKUP($A1332,Sheet1!$B$3:$AH$1266,Sheet1!L$1+(Sheet1!$A$1-1)*10,FALSE))=TRUE,"---",IF(VLOOKUP($A1332,Sheet1!$B$3:$AH$1266,Sheet1!L$1+(Sheet1!$A$1-1)*10,FALSE)="---","---", (ROUND(VLOOKUP($A1332,Sheet1!$B$3:$AH$1266,Sheet1!L$1+(Sheet1!$A$1-1)*10,FALSE),IF(VLOOKUP($A1332,Sheet1!$B$3:$AH$1266,Sheet1!L$1+(Sheet1!$A$1-1)*10,FALSE)&gt;99999,-3,IF(VLOOKUP($A1332,Sheet1!$B$3:$AH$1266,Sheet1!L$1+(Sheet1!$A$1-1)*10,FALSE)&gt;9999,-2,IF(VLOOKUP($A1332,Sheet1!$B$3:$AH$1266,Sheet1!L$1+(Sheet1!$A$1-1)*10,FALSE)&gt;999,-1,0)))))))</f>
        <v>12100</v>
      </c>
      <c r="AC1332" s="392">
        <f>IF(ISNA(VLOOKUP($A1332,Sheet1!$B$3:$AH$1266,Sheet1!M$1+(Sheet1!$A$1-1)*10,FALSE))=TRUE,"---",IF(VLOOKUP($A1332,Sheet1!$B$3:$AH$1266,Sheet1!M$1+(Sheet1!$A$1-1)*10,FALSE)="---","---", (ROUND(VLOOKUP($A1332,Sheet1!$B$3:$AH$1266,Sheet1!M$1+(Sheet1!$A$1-1)*10,FALSE),IF(VLOOKUP($A1332,Sheet1!$B$3:$AH$1266,Sheet1!M$1+(Sheet1!$A$1-1)*10,FALSE)&gt;99999,-3,IF(VLOOKUP($A1332,Sheet1!$B$3:$AH$1266,Sheet1!M$1+(Sheet1!$A$1-1)*10,FALSE)&gt;9999,-2,IF(VLOOKUP($A1332,Sheet1!$B$3:$AH$1266,Sheet1!M$1+(Sheet1!$A$1-1)*10,FALSE)&gt;999,-1,0)))))))</f>
        <v>13200</v>
      </c>
      <c r="AD1332" s="392">
        <f>IF(ISNA(VLOOKUP($A1332,Sheet1!$B$3:$AH$1266,Sheet1!N$1+(Sheet1!$A$1-1)*10,FALSE))=TRUE,"---",IF(VLOOKUP($A1332,Sheet1!$B$3:$AH$1266,Sheet1!N$1+(Sheet1!$A$1-1)*10,FALSE)="---","---", (ROUND(VLOOKUP($A1332,Sheet1!$B$3:$AH$1266,Sheet1!N$1+(Sheet1!$A$1-1)*10,FALSE),IF(VLOOKUP($A1332,Sheet1!$B$3:$AH$1266,Sheet1!N$1+(Sheet1!$A$1-1)*10,FALSE)&gt;99999,-3,IF(VLOOKUP($A1332,Sheet1!$B$3:$AH$1266,Sheet1!N$1+(Sheet1!$A$1-1)*10,FALSE)&gt;9999,-2,IF(VLOOKUP($A1332,Sheet1!$B$3:$AH$1266,Sheet1!N$1+(Sheet1!$A$1-1)*10,FALSE)&gt;999,-1,0)))))))</f>
        <v>14800</v>
      </c>
    </row>
    <row r="1333" spans="1:30" ht="25.5" customHeight="1" x14ac:dyDescent="0.25">
      <c r="A1333" s="303"/>
      <c r="B1333" s="331"/>
      <c r="C1333" s="303"/>
      <c r="D1333" s="303"/>
      <c r="E1333" s="307" t="e">
        <v>#N/A</v>
      </c>
      <c r="F1333" s="52" t="s">
        <v>4826</v>
      </c>
      <c r="G1333" s="127" t="s">
        <v>286</v>
      </c>
      <c r="H1333" s="347"/>
      <c r="I1333" s="112">
        <v>29112</v>
      </c>
      <c r="J1333" s="147">
        <v>10.48</v>
      </c>
      <c r="K1333" s="127" t="s">
        <v>20</v>
      </c>
      <c r="L1333" s="115">
        <v>9440</v>
      </c>
      <c r="M1333" s="116">
        <v>97.9</v>
      </c>
      <c r="N1333" s="114" t="s">
        <v>4405</v>
      </c>
      <c r="O1333" s="68" t="s">
        <v>4405</v>
      </c>
      <c r="P1333" s="68" t="s">
        <v>4405</v>
      </c>
      <c r="Q1333" s="68" t="s">
        <v>4405</v>
      </c>
      <c r="R1333" s="74" t="s">
        <v>4405</v>
      </c>
      <c r="S1333" s="356" t="e">
        <v>#N/A</v>
      </c>
      <c r="T1333" s="356" t="str">
        <f>IF(ISNA(VLOOKUP(A1333,Sheet1!B$3:C$1266,2,FALSE)=TRUE),"ND",VLOOKUP(A1333,Sheet1!B$3:C$1266,2,FALSE))</f>
        <v>ND</v>
      </c>
      <c r="U1333" s="392" t="str">
        <f>IF(ISNA(VLOOKUP($A1333,Sheet1!$B$3:$AH$1266,Sheet1!E$1+(Sheet1!$A$1-1)*10,FALSE))=TRUE,"---",IF(VLOOKUP($A1333,Sheet1!$B$3:$AH$1266,Sheet1!E$1+(Sheet1!$A$1-1)*10,FALSE)="---","---", (ROUND(VLOOKUP($A1333,Sheet1!$B$3:$AH$1266,Sheet1!E$1+(Sheet1!$A$1-1)*10,FALSE),IF(VLOOKUP($A1333,Sheet1!$B$3:$AH$1266,Sheet1!E$1+(Sheet1!$A$1-1)*10,FALSE)&gt;99999,-3,IF(VLOOKUP($A1333,Sheet1!$B$3:$AH$1266,Sheet1!E$1+(Sheet1!$A$1-1)*10,FALSE)&gt;9999,-2,IF(VLOOKUP($A1333,Sheet1!$B$3:$AH$1266,Sheet1!E$1+(Sheet1!$A$1-1)*10,FALSE)&gt;999,-1,0)))))))</f>
        <v>---</v>
      </c>
      <c r="V1333" s="392" t="str">
        <f>IF(ISNA(VLOOKUP($A1333,Sheet1!$B$3:$AH$1266,Sheet1!F$1+(Sheet1!$A$1-1)*10,FALSE))=TRUE,"---",IF(VLOOKUP($A1333,Sheet1!$B$3:$AH$1266,Sheet1!F$1+(Sheet1!$A$1-1)*10,FALSE)="---","---", (ROUND(VLOOKUP($A1333,Sheet1!$B$3:$AH$1266,Sheet1!F$1+(Sheet1!$A$1-1)*10,FALSE),IF(VLOOKUP($A1333,Sheet1!$B$3:$AH$1266,Sheet1!F$1+(Sheet1!$A$1-1)*10,FALSE)&gt;99999,-3,IF(VLOOKUP($A1333,Sheet1!$B$3:$AH$1266,Sheet1!F$1+(Sheet1!$A$1-1)*10,FALSE)&gt;9999,-2,IF(VLOOKUP($A1333,Sheet1!$B$3:$AH$1266,Sheet1!F$1+(Sheet1!$A$1-1)*10,FALSE)&gt;999,-1,0)))))))</f>
        <v>---</v>
      </c>
      <c r="W1333" s="392" t="str">
        <f>IF(ISNA(VLOOKUP($A1333,Sheet1!$B$3:$AH$1266,Sheet1!G$1+(Sheet1!$A$1-1)*10,FALSE))=TRUE,"---",IF(VLOOKUP($A1333,Sheet1!$B$3:$AH$1266,Sheet1!G$1+(Sheet1!$A$1-1)*10,FALSE)="---","---", (ROUND(VLOOKUP($A1333,Sheet1!$B$3:$AH$1266,Sheet1!G$1+(Sheet1!$A$1-1)*10,FALSE),IF(VLOOKUP($A1333,Sheet1!$B$3:$AH$1266,Sheet1!G$1+(Sheet1!$A$1-1)*10,FALSE)&gt;99999,-3,IF(VLOOKUP($A1333,Sheet1!$B$3:$AH$1266,Sheet1!G$1+(Sheet1!$A$1-1)*10,FALSE)&gt;9999,-2,IF(VLOOKUP($A1333,Sheet1!$B$3:$AH$1266,Sheet1!G$1+(Sheet1!$A$1-1)*10,FALSE)&gt;999,-1,0)))))))</f>
        <v>---</v>
      </c>
      <c r="X1333" s="392" t="str">
        <f>IF(ISNA(VLOOKUP($A1333,Sheet1!$B$3:$AH$1266,Sheet1!H$1+(Sheet1!$A$1-1)*10,FALSE))=TRUE,"---",IF(VLOOKUP($A1333,Sheet1!$B$3:$AH$1266,Sheet1!H$1+(Sheet1!$A$1-1)*10,FALSE)="---","---", (ROUND(VLOOKUP($A1333,Sheet1!$B$3:$AH$1266,Sheet1!H$1+(Sheet1!$A$1-1)*10,FALSE),IF(VLOOKUP($A1333,Sheet1!$B$3:$AH$1266,Sheet1!H$1+(Sheet1!$A$1-1)*10,FALSE)&gt;99999,-3,IF(VLOOKUP($A1333,Sheet1!$B$3:$AH$1266,Sheet1!H$1+(Sheet1!$A$1-1)*10,FALSE)&gt;9999,-2,IF(VLOOKUP($A1333,Sheet1!$B$3:$AH$1266,Sheet1!H$1+(Sheet1!$A$1-1)*10,FALSE)&gt;999,-1,0)))))))</f>
        <v>---</v>
      </c>
      <c r="Y1333" s="392" t="str">
        <f>IF(ISNA(VLOOKUP($A1333,Sheet1!$B$3:$AH$1266,Sheet1!I$1+(Sheet1!$A$1-1)*10,FALSE))=TRUE,"---",IF(VLOOKUP($A1333,Sheet1!$B$3:$AH$1266,Sheet1!I$1+(Sheet1!$A$1-1)*10,FALSE)="---","---", (ROUND(VLOOKUP($A1333,Sheet1!$B$3:$AH$1266,Sheet1!I$1+(Sheet1!$A$1-1)*10,FALSE),IF(VLOOKUP($A1333,Sheet1!$B$3:$AH$1266,Sheet1!I$1+(Sheet1!$A$1-1)*10,FALSE)&gt;99999,-3,IF(VLOOKUP($A1333,Sheet1!$B$3:$AH$1266,Sheet1!I$1+(Sheet1!$A$1-1)*10,FALSE)&gt;9999,-2,IF(VLOOKUP($A1333,Sheet1!$B$3:$AH$1266,Sheet1!I$1+(Sheet1!$A$1-1)*10,FALSE)&gt;999,-1,0)))))))</f>
        <v>---</v>
      </c>
      <c r="Z1333" s="392" t="str">
        <f>IF(ISNA(VLOOKUP($A1333,Sheet1!$B$3:$AH$1266,Sheet1!J$1+(Sheet1!$A$1-1)*10,FALSE))=TRUE,"---",IF(VLOOKUP($A1333,Sheet1!$B$3:$AH$1266,Sheet1!J$1+(Sheet1!$A$1-1)*10,FALSE)="---","---", (ROUND(VLOOKUP($A1333,Sheet1!$B$3:$AH$1266,Sheet1!J$1+(Sheet1!$A$1-1)*10,FALSE),IF(VLOOKUP($A1333,Sheet1!$B$3:$AH$1266,Sheet1!J$1+(Sheet1!$A$1-1)*10,FALSE)&gt;99999,-3,IF(VLOOKUP($A1333,Sheet1!$B$3:$AH$1266,Sheet1!J$1+(Sheet1!$A$1-1)*10,FALSE)&gt;9999,-2,IF(VLOOKUP($A1333,Sheet1!$B$3:$AH$1266,Sheet1!J$1+(Sheet1!$A$1-1)*10,FALSE)&gt;999,-1,0)))))))</f>
        <v>---</v>
      </c>
      <c r="AA1333" s="392" t="str">
        <f>IF(ISNA(VLOOKUP($A1333,Sheet1!$B$3:$AH$1266,Sheet1!K$1+(Sheet1!$A$1-1)*10,FALSE))=TRUE,"---",IF(VLOOKUP($A1333,Sheet1!$B$3:$AH$1266,Sheet1!K$1+(Sheet1!$A$1-1)*10,FALSE)="---","---", (ROUND(VLOOKUP($A1333,Sheet1!$B$3:$AH$1266,Sheet1!K$1+(Sheet1!$A$1-1)*10,FALSE),IF(VLOOKUP($A1333,Sheet1!$B$3:$AH$1266,Sheet1!K$1+(Sheet1!$A$1-1)*10,FALSE)&gt;99999,-3,IF(VLOOKUP($A1333,Sheet1!$B$3:$AH$1266,Sheet1!K$1+(Sheet1!$A$1-1)*10,FALSE)&gt;9999,-2,IF(VLOOKUP($A1333,Sheet1!$B$3:$AH$1266,Sheet1!K$1+(Sheet1!$A$1-1)*10,FALSE)&gt;999,-1,0)))))))</f>
        <v>---</v>
      </c>
      <c r="AB1333" s="392" t="str">
        <f>IF(ISNA(VLOOKUP($A1333,Sheet1!$B$3:$AH$1266,Sheet1!L$1+(Sheet1!$A$1-1)*10,FALSE))=TRUE,"---",IF(VLOOKUP($A1333,Sheet1!$B$3:$AH$1266,Sheet1!L$1+(Sheet1!$A$1-1)*10,FALSE)="---","---", (ROUND(VLOOKUP($A1333,Sheet1!$B$3:$AH$1266,Sheet1!L$1+(Sheet1!$A$1-1)*10,FALSE),IF(VLOOKUP($A1333,Sheet1!$B$3:$AH$1266,Sheet1!L$1+(Sheet1!$A$1-1)*10,FALSE)&gt;99999,-3,IF(VLOOKUP($A1333,Sheet1!$B$3:$AH$1266,Sheet1!L$1+(Sheet1!$A$1-1)*10,FALSE)&gt;9999,-2,IF(VLOOKUP($A1333,Sheet1!$B$3:$AH$1266,Sheet1!L$1+(Sheet1!$A$1-1)*10,FALSE)&gt;999,-1,0)))))))</f>
        <v>---</v>
      </c>
      <c r="AC1333" s="392" t="str">
        <f>IF(ISNA(VLOOKUP($A1333,Sheet1!$B$3:$AH$1266,Sheet1!M$1+(Sheet1!$A$1-1)*10,FALSE))=TRUE,"---",IF(VLOOKUP($A1333,Sheet1!$B$3:$AH$1266,Sheet1!M$1+(Sheet1!$A$1-1)*10,FALSE)="---","---", (ROUND(VLOOKUP($A1333,Sheet1!$B$3:$AH$1266,Sheet1!M$1+(Sheet1!$A$1-1)*10,FALSE),IF(VLOOKUP($A1333,Sheet1!$B$3:$AH$1266,Sheet1!M$1+(Sheet1!$A$1-1)*10,FALSE)&gt;99999,-3,IF(VLOOKUP($A1333,Sheet1!$B$3:$AH$1266,Sheet1!M$1+(Sheet1!$A$1-1)*10,FALSE)&gt;9999,-2,IF(VLOOKUP($A1333,Sheet1!$B$3:$AH$1266,Sheet1!M$1+(Sheet1!$A$1-1)*10,FALSE)&gt;999,-1,0)))))))</f>
        <v>---</v>
      </c>
      <c r="AD1333" s="392" t="str">
        <f>IF(ISNA(VLOOKUP($A1333,Sheet1!$B$3:$AH$1266,Sheet1!N$1+(Sheet1!$A$1-1)*10,FALSE))=TRUE,"---",IF(VLOOKUP($A1333,Sheet1!$B$3:$AH$1266,Sheet1!N$1+(Sheet1!$A$1-1)*10,FALSE)="---","---", (ROUND(VLOOKUP($A1333,Sheet1!$B$3:$AH$1266,Sheet1!N$1+(Sheet1!$A$1-1)*10,FALSE),IF(VLOOKUP($A1333,Sheet1!$B$3:$AH$1266,Sheet1!N$1+(Sheet1!$A$1-1)*10,FALSE)&gt;99999,-3,IF(VLOOKUP($A1333,Sheet1!$B$3:$AH$1266,Sheet1!N$1+(Sheet1!$A$1-1)*10,FALSE)&gt;9999,-2,IF(VLOOKUP($A1333,Sheet1!$B$3:$AH$1266,Sheet1!N$1+(Sheet1!$A$1-1)*10,FALSE)&gt;999,-1,0)))))))</f>
        <v>---</v>
      </c>
    </row>
    <row r="1334" spans="1:30" ht="25.5" customHeight="1" x14ac:dyDescent="0.25">
      <c r="A1334" s="303"/>
      <c r="B1334" s="331"/>
      <c r="C1334" s="303"/>
      <c r="D1334" s="303"/>
      <c r="E1334" s="307" t="e">
        <v>#N/A</v>
      </c>
      <c r="F1334" s="52" t="s">
        <v>4532</v>
      </c>
      <c r="G1334" s="127" t="s">
        <v>31</v>
      </c>
      <c r="H1334" s="347"/>
      <c r="I1334" s="112">
        <v>36183</v>
      </c>
      <c r="J1334" s="147">
        <v>13.35</v>
      </c>
      <c r="K1334" s="127" t="s">
        <v>28</v>
      </c>
      <c r="L1334" s="156" t="s">
        <v>4405</v>
      </c>
      <c r="M1334" s="157" t="s">
        <v>4405</v>
      </c>
      <c r="N1334" s="127" t="s">
        <v>75</v>
      </c>
      <c r="O1334" s="68" t="s">
        <v>4405</v>
      </c>
      <c r="P1334" s="68" t="s">
        <v>4405</v>
      </c>
      <c r="Q1334" s="68" t="s">
        <v>4405</v>
      </c>
      <c r="R1334" s="74" t="s">
        <v>4405</v>
      </c>
      <c r="S1334" s="356" t="e">
        <v>#N/A</v>
      </c>
      <c r="T1334" s="356" t="str">
        <f>IF(ISNA(VLOOKUP(A1334,Sheet1!B$3:C$1266,2,FALSE)=TRUE),"ND",VLOOKUP(A1334,Sheet1!B$3:C$1266,2,FALSE))</f>
        <v>ND</v>
      </c>
      <c r="U1334" s="392" t="str">
        <f>IF(ISNA(VLOOKUP($A1334,Sheet1!$B$3:$AH$1266,Sheet1!E$1+(Sheet1!$A$1-1)*10,FALSE))=TRUE,"---",IF(VLOOKUP($A1334,Sheet1!$B$3:$AH$1266,Sheet1!E$1+(Sheet1!$A$1-1)*10,FALSE)="---","---", (ROUND(VLOOKUP($A1334,Sheet1!$B$3:$AH$1266,Sheet1!E$1+(Sheet1!$A$1-1)*10,FALSE),IF(VLOOKUP($A1334,Sheet1!$B$3:$AH$1266,Sheet1!E$1+(Sheet1!$A$1-1)*10,FALSE)&gt;99999,-3,IF(VLOOKUP($A1334,Sheet1!$B$3:$AH$1266,Sheet1!E$1+(Sheet1!$A$1-1)*10,FALSE)&gt;9999,-2,IF(VLOOKUP($A1334,Sheet1!$B$3:$AH$1266,Sheet1!E$1+(Sheet1!$A$1-1)*10,FALSE)&gt;999,-1,0)))))))</f>
        <v>---</v>
      </c>
      <c r="V1334" s="392" t="str">
        <f>IF(ISNA(VLOOKUP($A1334,Sheet1!$B$3:$AH$1266,Sheet1!F$1+(Sheet1!$A$1-1)*10,FALSE))=TRUE,"---",IF(VLOOKUP($A1334,Sheet1!$B$3:$AH$1266,Sheet1!F$1+(Sheet1!$A$1-1)*10,FALSE)="---","---", (ROUND(VLOOKUP($A1334,Sheet1!$B$3:$AH$1266,Sheet1!F$1+(Sheet1!$A$1-1)*10,FALSE),IF(VLOOKUP($A1334,Sheet1!$B$3:$AH$1266,Sheet1!F$1+(Sheet1!$A$1-1)*10,FALSE)&gt;99999,-3,IF(VLOOKUP($A1334,Sheet1!$B$3:$AH$1266,Sheet1!F$1+(Sheet1!$A$1-1)*10,FALSE)&gt;9999,-2,IF(VLOOKUP($A1334,Sheet1!$B$3:$AH$1266,Sheet1!F$1+(Sheet1!$A$1-1)*10,FALSE)&gt;999,-1,0)))))))</f>
        <v>---</v>
      </c>
      <c r="W1334" s="392" t="str">
        <f>IF(ISNA(VLOOKUP($A1334,Sheet1!$B$3:$AH$1266,Sheet1!G$1+(Sheet1!$A$1-1)*10,FALSE))=TRUE,"---",IF(VLOOKUP($A1334,Sheet1!$B$3:$AH$1266,Sheet1!G$1+(Sheet1!$A$1-1)*10,FALSE)="---","---", (ROUND(VLOOKUP($A1334,Sheet1!$B$3:$AH$1266,Sheet1!G$1+(Sheet1!$A$1-1)*10,FALSE),IF(VLOOKUP($A1334,Sheet1!$B$3:$AH$1266,Sheet1!G$1+(Sheet1!$A$1-1)*10,FALSE)&gt;99999,-3,IF(VLOOKUP($A1334,Sheet1!$B$3:$AH$1266,Sheet1!G$1+(Sheet1!$A$1-1)*10,FALSE)&gt;9999,-2,IF(VLOOKUP($A1334,Sheet1!$B$3:$AH$1266,Sheet1!G$1+(Sheet1!$A$1-1)*10,FALSE)&gt;999,-1,0)))))))</f>
        <v>---</v>
      </c>
      <c r="X1334" s="392" t="str">
        <f>IF(ISNA(VLOOKUP($A1334,Sheet1!$B$3:$AH$1266,Sheet1!H$1+(Sheet1!$A$1-1)*10,FALSE))=TRUE,"---",IF(VLOOKUP($A1334,Sheet1!$B$3:$AH$1266,Sheet1!H$1+(Sheet1!$A$1-1)*10,FALSE)="---","---", (ROUND(VLOOKUP($A1334,Sheet1!$B$3:$AH$1266,Sheet1!H$1+(Sheet1!$A$1-1)*10,FALSE),IF(VLOOKUP($A1334,Sheet1!$B$3:$AH$1266,Sheet1!H$1+(Sheet1!$A$1-1)*10,FALSE)&gt;99999,-3,IF(VLOOKUP($A1334,Sheet1!$B$3:$AH$1266,Sheet1!H$1+(Sheet1!$A$1-1)*10,FALSE)&gt;9999,-2,IF(VLOOKUP($A1334,Sheet1!$B$3:$AH$1266,Sheet1!H$1+(Sheet1!$A$1-1)*10,FALSE)&gt;999,-1,0)))))))</f>
        <v>---</v>
      </c>
      <c r="Y1334" s="392" t="str">
        <f>IF(ISNA(VLOOKUP($A1334,Sheet1!$B$3:$AH$1266,Sheet1!I$1+(Sheet1!$A$1-1)*10,FALSE))=TRUE,"---",IF(VLOOKUP($A1334,Sheet1!$B$3:$AH$1266,Sheet1!I$1+(Sheet1!$A$1-1)*10,FALSE)="---","---", (ROUND(VLOOKUP($A1334,Sheet1!$B$3:$AH$1266,Sheet1!I$1+(Sheet1!$A$1-1)*10,FALSE),IF(VLOOKUP($A1334,Sheet1!$B$3:$AH$1266,Sheet1!I$1+(Sheet1!$A$1-1)*10,FALSE)&gt;99999,-3,IF(VLOOKUP($A1334,Sheet1!$B$3:$AH$1266,Sheet1!I$1+(Sheet1!$A$1-1)*10,FALSE)&gt;9999,-2,IF(VLOOKUP($A1334,Sheet1!$B$3:$AH$1266,Sheet1!I$1+(Sheet1!$A$1-1)*10,FALSE)&gt;999,-1,0)))))))</f>
        <v>---</v>
      </c>
      <c r="Z1334" s="392" t="str">
        <f>IF(ISNA(VLOOKUP($A1334,Sheet1!$B$3:$AH$1266,Sheet1!J$1+(Sheet1!$A$1-1)*10,FALSE))=TRUE,"---",IF(VLOOKUP($A1334,Sheet1!$B$3:$AH$1266,Sheet1!J$1+(Sheet1!$A$1-1)*10,FALSE)="---","---", (ROUND(VLOOKUP($A1334,Sheet1!$B$3:$AH$1266,Sheet1!J$1+(Sheet1!$A$1-1)*10,FALSE),IF(VLOOKUP($A1334,Sheet1!$B$3:$AH$1266,Sheet1!J$1+(Sheet1!$A$1-1)*10,FALSE)&gt;99999,-3,IF(VLOOKUP($A1334,Sheet1!$B$3:$AH$1266,Sheet1!J$1+(Sheet1!$A$1-1)*10,FALSE)&gt;9999,-2,IF(VLOOKUP($A1334,Sheet1!$B$3:$AH$1266,Sheet1!J$1+(Sheet1!$A$1-1)*10,FALSE)&gt;999,-1,0)))))))</f>
        <v>---</v>
      </c>
      <c r="AA1334" s="392" t="str">
        <f>IF(ISNA(VLOOKUP($A1334,Sheet1!$B$3:$AH$1266,Sheet1!K$1+(Sheet1!$A$1-1)*10,FALSE))=TRUE,"---",IF(VLOOKUP($A1334,Sheet1!$B$3:$AH$1266,Sheet1!K$1+(Sheet1!$A$1-1)*10,FALSE)="---","---", (ROUND(VLOOKUP($A1334,Sheet1!$B$3:$AH$1266,Sheet1!K$1+(Sheet1!$A$1-1)*10,FALSE),IF(VLOOKUP($A1334,Sheet1!$B$3:$AH$1266,Sheet1!K$1+(Sheet1!$A$1-1)*10,FALSE)&gt;99999,-3,IF(VLOOKUP($A1334,Sheet1!$B$3:$AH$1266,Sheet1!K$1+(Sheet1!$A$1-1)*10,FALSE)&gt;9999,-2,IF(VLOOKUP($A1334,Sheet1!$B$3:$AH$1266,Sheet1!K$1+(Sheet1!$A$1-1)*10,FALSE)&gt;999,-1,0)))))))</f>
        <v>---</v>
      </c>
      <c r="AB1334" s="392" t="str">
        <f>IF(ISNA(VLOOKUP($A1334,Sheet1!$B$3:$AH$1266,Sheet1!L$1+(Sheet1!$A$1-1)*10,FALSE))=TRUE,"---",IF(VLOOKUP($A1334,Sheet1!$B$3:$AH$1266,Sheet1!L$1+(Sheet1!$A$1-1)*10,FALSE)="---","---", (ROUND(VLOOKUP($A1334,Sheet1!$B$3:$AH$1266,Sheet1!L$1+(Sheet1!$A$1-1)*10,FALSE),IF(VLOOKUP($A1334,Sheet1!$B$3:$AH$1266,Sheet1!L$1+(Sheet1!$A$1-1)*10,FALSE)&gt;99999,-3,IF(VLOOKUP($A1334,Sheet1!$B$3:$AH$1266,Sheet1!L$1+(Sheet1!$A$1-1)*10,FALSE)&gt;9999,-2,IF(VLOOKUP($A1334,Sheet1!$B$3:$AH$1266,Sheet1!L$1+(Sheet1!$A$1-1)*10,FALSE)&gt;999,-1,0)))))))</f>
        <v>---</v>
      </c>
      <c r="AC1334" s="392" t="str">
        <f>IF(ISNA(VLOOKUP($A1334,Sheet1!$B$3:$AH$1266,Sheet1!M$1+(Sheet1!$A$1-1)*10,FALSE))=TRUE,"---",IF(VLOOKUP($A1334,Sheet1!$B$3:$AH$1266,Sheet1!M$1+(Sheet1!$A$1-1)*10,FALSE)="---","---", (ROUND(VLOOKUP($A1334,Sheet1!$B$3:$AH$1266,Sheet1!M$1+(Sheet1!$A$1-1)*10,FALSE),IF(VLOOKUP($A1334,Sheet1!$B$3:$AH$1266,Sheet1!M$1+(Sheet1!$A$1-1)*10,FALSE)&gt;99999,-3,IF(VLOOKUP($A1334,Sheet1!$B$3:$AH$1266,Sheet1!M$1+(Sheet1!$A$1-1)*10,FALSE)&gt;9999,-2,IF(VLOOKUP($A1334,Sheet1!$B$3:$AH$1266,Sheet1!M$1+(Sheet1!$A$1-1)*10,FALSE)&gt;999,-1,0)))))))</f>
        <v>---</v>
      </c>
      <c r="AD1334" s="392" t="str">
        <f>IF(ISNA(VLOOKUP($A1334,Sheet1!$B$3:$AH$1266,Sheet1!N$1+(Sheet1!$A$1-1)*10,FALSE))=TRUE,"---",IF(VLOOKUP($A1334,Sheet1!$B$3:$AH$1266,Sheet1!N$1+(Sheet1!$A$1-1)*10,FALSE)="---","---", (ROUND(VLOOKUP($A1334,Sheet1!$B$3:$AH$1266,Sheet1!N$1+(Sheet1!$A$1-1)*10,FALSE),IF(VLOOKUP($A1334,Sheet1!$B$3:$AH$1266,Sheet1!N$1+(Sheet1!$A$1-1)*10,FALSE)&gt;99999,-3,IF(VLOOKUP($A1334,Sheet1!$B$3:$AH$1266,Sheet1!N$1+(Sheet1!$A$1-1)*10,FALSE)&gt;9999,-2,IF(VLOOKUP($A1334,Sheet1!$B$3:$AH$1266,Sheet1!N$1+(Sheet1!$A$1-1)*10,FALSE)&gt;999,-1,0)))))))</f>
        <v>---</v>
      </c>
    </row>
    <row r="1335" spans="1:30" ht="25.5" customHeight="1" x14ac:dyDescent="0.25">
      <c r="A1335" s="133" t="s">
        <v>1963</v>
      </c>
      <c r="B1335" s="134" t="s">
        <v>1964</v>
      </c>
      <c r="C1335" s="133">
        <v>424445</v>
      </c>
      <c r="D1335" s="133">
        <v>783923</v>
      </c>
      <c r="E1335" s="67" t="s">
        <v>3046</v>
      </c>
      <c r="F1335" s="135" t="s">
        <v>4405</v>
      </c>
      <c r="G1335" s="118" t="s">
        <v>160</v>
      </c>
      <c r="H1335" s="136">
        <v>2.4700000000000002</v>
      </c>
      <c r="I1335" s="119">
        <v>19505</v>
      </c>
      <c r="J1335" s="137" t="s">
        <v>4405</v>
      </c>
      <c r="K1335" s="118" t="s">
        <v>17</v>
      </c>
      <c r="L1335" s="122">
        <v>1310</v>
      </c>
      <c r="M1335" s="123">
        <v>530</v>
      </c>
      <c r="N1335" s="118" t="s">
        <v>199</v>
      </c>
      <c r="O1335" s="71" t="str">
        <f t="shared" ref="O1335:O1341" si="46">IF(U1335&lt;&gt;"---",IF(L1335&lt;W1335,"&gt;50",IF(AND(L1335&gt;=W1335,L1335&lt;=X1335),(W$8-(((LOG(L1335)-LOG(W1335))/((LOG(X1335)-LOG(W1335)))*(W$8-X$8)))),IF(AND(L1335&gt;=X1335,L1335&lt;=Y1335),(X$8-(((LOG(L1335)-LOG(X1335))/((LOG(Y1335)-LOG(X1335)))*(X$8-Y$8)))),IF(AND(L1335&gt;=Y1335,L1335&lt;=Z1335),(Y$8-(((LOG(L1335)-LOG(Y1335))/((LOG(Z1335)-LOG(Y1335)))*(Y$8-Z$8)))),IF(AND(L1335&gt;=Z1335,L1335&lt;=AA1335),(Z$8-(((LOG(L1335)-LOG(Z1335))/((LOG(AA1335)-LOG(Z1335)))*(Z$8-AA$8)))),IF(AND(L1335&gt;=AA1335,L1335&lt;=AB1335),(AA$8-(((LOG(L1335)-LOG(AA1335))/((LOG(AB1335)-LOG(AA1335)))*(AA$8-AB$8)))),IF(AND(L1335&gt;=AB1335,L1335&lt;=AC1335),(AB$8-(((LOG(L1335)-LOG(AB1335))/((LOG(AC1335)-LOG(AB1335)))*(AB$8-AC$8)))),IF(AND(L1335&gt;=AC1335,L1335&lt;=AD1335),(AC$8-(((LOG(L1335)-LOG(AC1335))/((LOG(AD1335)-LOG(AC1335)))*(AC$8-AD$8)))),IF(L1335&gt;AD1335*1.1,"&lt;0.2",0.2))))))))),"")</f>
        <v>&lt;0.2</v>
      </c>
      <c r="P1335" s="71">
        <f>IF(O1335&lt;&gt;"",VLOOKUP($A1335,Sheet4!$A$2:$O$1309,14,FALSE)*100,"")</f>
        <v>1.5365610095873228</v>
      </c>
      <c r="Q1335" s="71">
        <f>IF(P1335&lt;&gt;"",VLOOKUP($A1335,Sheet4!$A$2:$O$1309,15,FALSE)*100,"")</f>
        <v>14.07322453952008</v>
      </c>
      <c r="R1335" s="73" t="str">
        <f t="shared" si="45"/>
        <v>&gt;500</v>
      </c>
      <c r="S1335" s="63" t="s">
        <v>4367</v>
      </c>
      <c r="T1335" s="63" t="str">
        <f>IF(ISNA(VLOOKUP(A1335,Sheet1!B$3:C$1266,2,FALSE)=TRUE),"NC",VLOOKUP(A1335,Sheet1!B$3:C$1266,2,FALSE))</f>
        <v>Rural</v>
      </c>
      <c r="U1335" s="66">
        <f>IF(ISNA(VLOOKUP($A1335,Sheet1!$B$3:$AH$1266,Sheet1!E$1+(Sheet1!$A$1-1)*10,FALSE))=TRUE,"---",IF(VLOOKUP($A1335,Sheet1!$B$3:$AH$1266,Sheet1!E$1+(Sheet1!$A$1-1)*10,FALSE)="---","---", (ROUND(VLOOKUP($A1335,Sheet1!$B$3:$AH$1266,Sheet1!E$1+(Sheet1!$A$1-1)*10,FALSE),IF(VLOOKUP($A1335,Sheet1!$B$3:$AH$1266,Sheet1!E$1+(Sheet1!$A$1-1)*10,FALSE)&gt;99999,-3,IF(VLOOKUP($A1335,Sheet1!$B$3:$AH$1266,Sheet1!E$1+(Sheet1!$A$1-1)*10,FALSE)&gt;9999,-2,IF(VLOOKUP($A1335,Sheet1!$B$3:$AH$1266,Sheet1!E$1+(Sheet1!$A$1-1)*10,FALSE)&gt;999,-1,0)))))))</f>
        <v>109</v>
      </c>
      <c r="V1335" s="66">
        <f>IF(ISNA(VLOOKUP($A1335,Sheet1!$B$3:$AH$1266,Sheet1!F$1+(Sheet1!$A$1-1)*10,FALSE))=TRUE,"---",IF(VLOOKUP($A1335,Sheet1!$B$3:$AH$1266,Sheet1!F$1+(Sheet1!$A$1-1)*10,FALSE)="---","---", (ROUND(VLOOKUP($A1335,Sheet1!$B$3:$AH$1266,Sheet1!F$1+(Sheet1!$A$1-1)*10,FALSE),IF(VLOOKUP($A1335,Sheet1!$B$3:$AH$1266,Sheet1!F$1+(Sheet1!$A$1-1)*10,FALSE)&gt;99999,-3,IF(VLOOKUP($A1335,Sheet1!$B$3:$AH$1266,Sheet1!F$1+(Sheet1!$A$1-1)*10,FALSE)&gt;9999,-2,IF(VLOOKUP($A1335,Sheet1!$B$3:$AH$1266,Sheet1!F$1+(Sheet1!$A$1-1)*10,FALSE)&gt;999,-1,0)))))))</f>
        <v>136</v>
      </c>
      <c r="W1335" s="66">
        <f>IF(ISNA(VLOOKUP($A1335,Sheet1!$B$3:$AH$1266,Sheet1!G$1+(Sheet1!$A$1-1)*10,FALSE))=TRUE,"---",IF(VLOOKUP($A1335,Sheet1!$B$3:$AH$1266,Sheet1!G$1+(Sheet1!$A$1-1)*10,FALSE)="---","---", (ROUND(VLOOKUP($A1335,Sheet1!$B$3:$AH$1266,Sheet1!G$1+(Sheet1!$A$1-1)*10,FALSE),IF(VLOOKUP($A1335,Sheet1!$B$3:$AH$1266,Sheet1!G$1+(Sheet1!$A$1-1)*10,FALSE)&gt;99999,-3,IF(VLOOKUP($A1335,Sheet1!$B$3:$AH$1266,Sheet1!G$1+(Sheet1!$A$1-1)*10,FALSE)&gt;9999,-2,IF(VLOOKUP($A1335,Sheet1!$B$3:$AH$1266,Sheet1!G$1+(Sheet1!$A$1-1)*10,FALSE)&gt;999,-1,0)))))))</f>
        <v>175</v>
      </c>
      <c r="X1335" s="66">
        <f>IF(ISNA(VLOOKUP($A1335,Sheet1!$B$3:$AH$1266,Sheet1!H$1+(Sheet1!$A$1-1)*10,FALSE))=TRUE,"---",IF(VLOOKUP($A1335,Sheet1!$B$3:$AH$1266,Sheet1!H$1+(Sheet1!$A$1-1)*10,FALSE)="---","---", (ROUND(VLOOKUP($A1335,Sheet1!$B$3:$AH$1266,Sheet1!H$1+(Sheet1!$A$1-1)*10,FALSE),IF(VLOOKUP($A1335,Sheet1!$B$3:$AH$1266,Sheet1!H$1+(Sheet1!$A$1-1)*10,FALSE)&gt;99999,-3,IF(VLOOKUP($A1335,Sheet1!$B$3:$AH$1266,Sheet1!H$1+(Sheet1!$A$1-1)*10,FALSE)&gt;9999,-2,IF(VLOOKUP($A1335,Sheet1!$B$3:$AH$1266,Sheet1!H$1+(Sheet1!$A$1-1)*10,FALSE)&gt;999,-1,0)))))))</f>
        <v>292</v>
      </c>
      <c r="Y1335" s="66">
        <f>IF(ISNA(VLOOKUP($A1335,Sheet1!$B$3:$AH$1266,Sheet1!I$1+(Sheet1!$A$1-1)*10,FALSE))=TRUE,"---",IF(VLOOKUP($A1335,Sheet1!$B$3:$AH$1266,Sheet1!I$1+(Sheet1!$A$1-1)*10,FALSE)="---","---", (ROUND(VLOOKUP($A1335,Sheet1!$B$3:$AH$1266,Sheet1!I$1+(Sheet1!$A$1-1)*10,FALSE),IF(VLOOKUP($A1335,Sheet1!$B$3:$AH$1266,Sheet1!I$1+(Sheet1!$A$1-1)*10,FALSE)&gt;99999,-3,IF(VLOOKUP($A1335,Sheet1!$B$3:$AH$1266,Sheet1!I$1+(Sheet1!$A$1-1)*10,FALSE)&gt;9999,-2,IF(VLOOKUP($A1335,Sheet1!$B$3:$AH$1266,Sheet1!I$1+(Sheet1!$A$1-1)*10,FALSE)&gt;999,-1,0)))))))</f>
        <v>384</v>
      </c>
      <c r="Z1335" s="66">
        <f>IF(ISNA(VLOOKUP($A1335,Sheet1!$B$3:$AH$1266,Sheet1!J$1+(Sheet1!$A$1-1)*10,FALSE))=TRUE,"---",IF(VLOOKUP($A1335,Sheet1!$B$3:$AH$1266,Sheet1!J$1+(Sheet1!$A$1-1)*10,FALSE)="---","---", (ROUND(VLOOKUP($A1335,Sheet1!$B$3:$AH$1266,Sheet1!J$1+(Sheet1!$A$1-1)*10,FALSE),IF(VLOOKUP($A1335,Sheet1!$B$3:$AH$1266,Sheet1!J$1+(Sheet1!$A$1-1)*10,FALSE)&gt;99999,-3,IF(VLOOKUP($A1335,Sheet1!$B$3:$AH$1266,Sheet1!J$1+(Sheet1!$A$1-1)*10,FALSE)&gt;9999,-2,IF(VLOOKUP($A1335,Sheet1!$B$3:$AH$1266,Sheet1!J$1+(Sheet1!$A$1-1)*10,FALSE)&gt;999,-1,0)))))))</f>
        <v>511</v>
      </c>
      <c r="AA1335" s="66">
        <f>IF(ISNA(VLOOKUP($A1335,Sheet1!$B$3:$AH$1266,Sheet1!K$1+(Sheet1!$A$1-1)*10,FALSE))=TRUE,"---",IF(VLOOKUP($A1335,Sheet1!$B$3:$AH$1266,Sheet1!K$1+(Sheet1!$A$1-1)*10,FALSE)="---","---", (ROUND(VLOOKUP($A1335,Sheet1!$B$3:$AH$1266,Sheet1!K$1+(Sheet1!$A$1-1)*10,FALSE),IF(VLOOKUP($A1335,Sheet1!$B$3:$AH$1266,Sheet1!K$1+(Sheet1!$A$1-1)*10,FALSE)&gt;99999,-3,IF(VLOOKUP($A1335,Sheet1!$B$3:$AH$1266,Sheet1!K$1+(Sheet1!$A$1-1)*10,FALSE)&gt;9999,-2,IF(VLOOKUP($A1335,Sheet1!$B$3:$AH$1266,Sheet1!K$1+(Sheet1!$A$1-1)*10,FALSE)&gt;999,-1,0)))))))</f>
        <v>621</v>
      </c>
      <c r="AB1335" s="66">
        <f>IF(ISNA(VLOOKUP($A1335,Sheet1!$B$3:$AH$1266,Sheet1!L$1+(Sheet1!$A$1-1)*10,FALSE))=TRUE,"---",IF(VLOOKUP($A1335,Sheet1!$B$3:$AH$1266,Sheet1!L$1+(Sheet1!$A$1-1)*10,FALSE)="---","---", (ROUND(VLOOKUP($A1335,Sheet1!$B$3:$AH$1266,Sheet1!L$1+(Sheet1!$A$1-1)*10,FALSE),IF(VLOOKUP($A1335,Sheet1!$B$3:$AH$1266,Sheet1!L$1+(Sheet1!$A$1-1)*10,FALSE)&gt;99999,-3,IF(VLOOKUP($A1335,Sheet1!$B$3:$AH$1266,Sheet1!L$1+(Sheet1!$A$1-1)*10,FALSE)&gt;9999,-2,IF(VLOOKUP($A1335,Sheet1!$B$3:$AH$1266,Sheet1!L$1+(Sheet1!$A$1-1)*10,FALSE)&gt;999,-1,0)))))))</f>
        <v>732</v>
      </c>
      <c r="AC1335" s="66">
        <f>IF(ISNA(VLOOKUP($A1335,Sheet1!$B$3:$AH$1266,Sheet1!M$1+(Sheet1!$A$1-1)*10,FALSE))=TRUE,"---",IF(VLOOKUP($A1335,Sheet1!$B$3:$AH$1266,Sheet1!M$1+(Sheet1!$A$1-1)*10,FALSE)="---","---", (ROUND(VLOOKUP($A1335,Sheet1!$B$3:$AH$1266,Sheet1!M$1+(Sheet1!$A$1-1)*10,FALSE),IF(VLOOKUP($A1335,Sheet1!$B$3:$AH$1266,Sheet1!M$1+(Sheet1!$A$1-1)*10,FALSE)&gt;99999,-3,IF(VLOOKUP($A1335,Sheet1!$B$3:$AH$1266,Sheet1!M$1+(Sheet1!$A$1-1)*10,FALSE)&gt;9999,-2,IF(VLOOKUP($A1335,Sheet1!$B$3:$AH$1266,Sheet1!M$1+(Sheet1!$A$1-1)*10,FALSE)&gt;999,-1,0)))))))</f>
        <v>850</v>
      </c>
      <c r="AD1335" s="66">
        <f>IF(ISNA(VLOOKUP($A1335,Sheet1!$B$3:$AH$1266,Sheet1!N$1+(Sheet1!$A$1-1)*10,FALSE))=TRUE,"---",IF(VLOOKUP($A1335,Sheet1!$B$3:$AH$1266,Sheet1!N$1+(Sheet1!$A$1-1)*10,FALSE)="---","---", (ROUND(VLOOKUP($A1335,Sheet1!$B$3:$AH$1266,Sheet1!N$1+(Sheet1!$A$1-1)*10,FALSE),IF(VLOOKUP($A1335,Sheet1!$B$3:$AH$1266,Sheet1!N$1+(Sheet1!$A$1-1)*10,FALSE)&gt;99999,-3,IF(VLOOKUP($A1335,Sheet1!$B$3:$AH$1266,Sheet1!N$1+(Sheet1!$A$1-1)*10,FALSE)&gt;9999,-2,IF(VLOOKUP($A1335,Sheet1!$B$3:$AH$1266,Sheet1!N$1+(Sheet1!$A$1-1)*10,FALSE)&gt;999,-1,0)))))))</f>
        <v>1020</v>
      </c>
    </row>
    <row r="1336" spans="1:30" ht="25.5" customHeight="1" x14ac:dyDescent="0.25">
      <c r="A1336" s="125" t="s">
        <v>1965</v>
      </c>
      <c r="B1336" s="126" t="s">
        <v>1966</v>
      </c>
      <c r="C1336" s="125">
        <v>424516</v>
      </c>
      <c r="D1336" s="125">
        <v>783905</v>
      </c>
      <c r="E1336" s="70" t="s">
        <v>3046</v>
      </c>
      <c r="F1336" s="52" t="s">
        <v>4774</v>
      </c>
      <c r="G1336" s="127" t="s">
        <v>286</v>
      </c>
      <c r="H1336" s="128">
        <v>58.7</v>
      </c>
      <c r="I1336" s="112">
        <v>24743</v>
      </c>
      <c r="J1336" s="113">
        <v>8.66</v>
      </c>
      <c r="K1336" s="114" t="s">
        <v>4405</v>
      </c>
      <c r="L1336" s="115">
        <v>11800</v>
      </c>
      <c r="M1336" s="116">
        <v>201</v>
      </c>
      <c r="N1336" s="114" t="s">
        <v>4405</v>
      </c>
      <c r="O1336" s="68">
        <f t="shared" si="46"/>
        <v>0.40889902505148951</v>
      </c>
      <c r="P1336" s="68">
        <f>IF(O1336&lt;&gt;"",VLOOKUP($A1336,Sheet4!$A$2:$O$1309,14,FALSE)*100,"")</f>
        <v>1.6550654839258105</v>
      </c>
      <c r="Q1336" s="68">
        <f>IF(P1336&lt;&gt;"",VLOOKUP($A1336,Sheet4!$A$2:$O$1309,15,FALSE)*100,"")</f>
        <v>15.080842763134427</v>
      </c>
      <c r="R1336" s="74" t="str">
        <f t="shared" si="45"/>
        <v>&gt;200,  &lt;500</v>
      </c>
      <c r="S1336" s="64" t="s">
        <v>4367</v>
      </c>
      <c r="T1336" s="64" t="str">
        <f>IF(ISNA(VLOOKUP(A1336,Sheet1!B$3:C$1266,2,FALSE)=TRUE),"NC",VLOOKUP(A1336,Sheet1!B$3:C$1266,2,FALSE))</f>
        <v>Rural</v>
      </c>
      <c r="U1336" s="65">
        <f>IF(ISNA(VLOOKUP($A1336,Sheet1!$B$3:$AH$1266,Sheet1!E$1+(Sheet1!$A$1-1)*10,FALSE))=TRUE,"---",IF(VLOOKUP($A1336,Sheet1!$B$3:$AH$1266,Sheet1!E$1+(Sheet1!$A$1-1)*10,FALSE)="---","---", (ROUND(VLOOKUP($A1336,Sheet1!$B$3:$AH$1266,Sheet1!E$1+(Sheet1!$A$1-1)*10,FALSE),IF(VLOOKUP($A1336,Sheet1!$B$3:$AH$1266,Sheet1!E$1+(Sheet1!$A$1-1)*10,FALSE)&gt;99999,-3,IF(VLOOKUP($A1336,Sheet1!$B$3:$AH$1266,Sheet1!E$1+(Sheet1!$A$1-1)*10,FALSE)&gt;9999,-2,IF(VLOOKUP($A1336,Sheet1!$B$3:$AH$1266,Sheet1!E$1+(Sheet1!$A$1-1)*10,FALSE)&gt;999,-1,0)))))))</f>
        <v>1900</v>
      </c>
      <c r="V1336" s="65">
        <f>IF(ISNA(VLOOKUP($A1336,Sheet1!$B$3:$AH$1266,Sheet1!F$1+(Sheet1!$A$1-1)*10,FALSE))=TRUE,"---",IF(VLOOKUP($A1336,Sheet1!$B$3:$AH$1266,Sheet1!F$1+(Sheet1!$A$1-1)*10,FALSE)="---","---", (ROUND(VLOOKUP($A1336,Sheet1!$B$3:$AH$1266,Sheet1!F$1+(Sheet1!$A$1-1)*10,FALSE),IF(VLOOKUP($A1336,Sheet1!$B$3:$AH$1266,Sheet1!F$1+(Sheet1!$A$1-1)*10,FALSE)&gt;99999,-3,IF(VLOOKUP($A1336,Sheet1!$B$3:$AH$1266,Sheet1!F$1+(Sheet1!$A$1-1)*10,FALSE)&gt;9999,-2,IF(VLOOKUP($A1336,Sheet1!$B$3:$AH$1266,Sheet1!F$1+(Sheet1!$A$1-1)*10,FALSE)&gt;999,-1,0)))))))</f>
        <v>2270</v>
      </c>
      <c r="W1336" s="65">
        <f>IF(ISNA(VLOOKUP($A1336,Sheet1!$B$3:$AH$1266,Sheet1!G$1+(Sheet1!$A$1-1)*10,FALSE))=TRUE,"---",IF(VLOOKUP($A1336,Sheet1!$B$3:$AH$1266,Sheet1!G$1+(Sheet1!$A$1-1)*10,FALSE)="---","---", (ROUND(VLOOKUP($A1336,Sheet1!$B$3:$AH$1266,Sheet1!G$1+(Sheet1!$A$1-1)*10,FALSE),IF(VLOOKUP($A1336,Sheet1!$B$3:$AH$1266,Sheet1!G$1+(Sheet1!$A$1-1)*10,FALSE)&gt;99999,-3,IF(VLOOKUP($A1336,Sheet1!$B$3:$AH$1266,Sheet1!G$1+(Sheet1!$A$1-1)*10,FALSE)&gt;9999,-2,IF(VLOOKUP($A1336,Sheet1!$B$3:$AH$1266,Sheet1!G$1+(Sheet1!$A$1-1)*10,FALSE)&gt;999,-1,0)))))))</f>
        <v>2800</v>
      </c>
      <c r="X1336" s="65">
        <f>IF(ISNA(VLOOKUP($A1336,Sheet1!$B$3:$AH$1266,Sheet1!H$1+(Sheet1!$A$1-1)*10,FALSE))=TRUE,"---",IF(VLOOKUP($A1336,Sheet1!$B$3:$AH$1266,Sheet1!H$1+(Sheet1!$A$1-1)*10,FALSE)="---","---", (ROUND(VLOOKUP($A1336,Sheet1!$B$3:$AH$1266,Sheet1!H$1+(Sheet1!$A$1-1)*10,FALSE),IF(VLOOKUP($A1336,Sheet1!$B$3:$AH$1266,Sheet1!H$1+(Sheet1!$A$1-1)*10,FALSE)&gt;99999,-3,IF(VLOOKUP($A1336,Sheet1!$B$3:$AH$1266,Sheet1!H$1+(Sheet1!$A$1-1)*10,FALSE)&gt;9999,-2,IF(VLOOKUP($A1336,Sheet1!$B$3:$AH$1266,Sheet1!H$1+(Sheet1!$A$1-1)*10,FALSE)&gt;999,-1,0)))))))</f>
        <v>4320</v>
      </c>
      <c r="Y1336" s="65">
        <f>IF(ISNA(VLOOKUP($A1336,Sheet1!$B$3:$AH$1266,Sheet1!I$1+(Sheet1!$A$1-1)*10,FALSE))=TRUE,"---",IF(VLOOKUP($A1336,Sheet1!$B$3:$AH$1266,Sheet1!I$1+(Sheet1!$A$1-1)*10,FALSE)="---","---", (ROUND(VLOOKUP($A1336,Sheet1!$B$3:$AH$1266,Sheet1!I$1+(Sheet1!$A$1-1)*10,FALSE),IF(VLOOKUP($A1336,Sheet1!$B$3:$AH$1266,Sheet1!I$1+(Sheet1!$A$1-1)*10,FALSE)&gt;99999,-3,IF(VLOOKUP($A1336,Sheet1!$B$3:$AH$1266,Sheet1!I$1+(Sheet1!$A$1-1)*10,FALSE)&gt;9999,-2,IF(VLOOKUP($A1336,Sheet1!$B$3:$AH$1266,Sheet1!I$1+(Sheet1!$A$1-1)*10,FALSE)&gt;999,-1,0)))))))</f>
        <v>5470</v>
      </c>
      <c r="Z1336" s="65">
        <f>IF(ISNA(VLOOKUP($A1336,Sheet1!$B$3:$AH$1266,Sheet1!J$1+(Sheet1!$A$1-1)*10,FALSE))=TRUE,"---",IF(VLOOKUP($A1336,Sheet1!$B$3:$AH$1266,Sheet1!J$1+(Sheet1!$A$1-1)*10,FALSE)="---","---", (ROUND(VLOOKUP($A1336,Sheet1!$B$3:$AH$1266,Sheet1!J$1+(Sheet1!$A$1-1)*10,FALSE),IF(VLOOKUP($A1336,Sheet1!$B$3:$AH$1266,Sheet1!J$1+(Sheet1!$A$1-1)*10,FALSE)&gt;99999,-3,IF(VLOOKUP($A1336,Sheet1!$B$3:$AH$1266,Sheet1!J$1+(Sheet1!$A$1-1)*10,FALSE)&gt;9999,-2,IF(VLOOKUP($A1336,Sheet1!$B$3:$AH$1266,Sheet1!J$1+(Sheet1!$A$1-1)*10,FALSE)&gt;999,-1,0)))))))</f>
        <v>7060</v>
      </c>
      <c r="AA1336" s="65">
        <f>IF(ISNA(VLOOKUP($A1336,Sheet1!$B$3:$AH$1266,Sheet1!K$1+(Sheet1!$A$1-1)*10,FALSE))=TRUE,"---",IF(VLOOKUP($A1336,Sheet1!$B$3:$AH$1266,Sheet1!K$1+(Sheet1!$A$1-1)*10,FALSE)="---","---", (ROUND(VLOOKUP($A1336,Sheet1!$B$3:$AH$1266,Sheet1!K$1+(Sheet1!$A$1-1)*10,FALSE),IF(VLOOKUP($A1336,Sheet1!$B$3:$AH$1266,Sheet1!K$1+(Sheet1!$A$1-1)*10,FALSE)&gt;99999,-3,IF(VLOOKUP($A1336,Sheet1!$B$3:$AH$1266,Sheet1!K$1+(Sheet1!$A$1-1)*10,FALSE)&gt;9999,-2,IF(VLOOKUP($A1336,Sheet1!$B$3:$AH$1266,Sheet1!K$1+(Sheet1!$A$1-1)*10,FALSE)&gt;999,-1,0)))))))</f>
        <v>8430</v>
      </c>
      <c r="AB1336" s="65">
        <f>IF(ISNA(VLOOKUP($A1336,Sheet1!$B$3:$AH$1266,Sheet1!L$1+(Sheet1!$A$1-1)*10,FALSE))=TRUE,"---",IF(VLOOKUP($A1336,Sheet1!$B$3:$AH$1266,Sheet1!L$1+(Sheet1!$A$1-1)*10,FALSE)="---","---", (ROUND(VLOOKUP($A1336,Sheet1!$B$3:$AH$1266,Sheet1!L$1+(Sheet1!$A$1-1)*10,FALSE),IF(VLOOKUP($A1336,Sheet1!$B$3:$AH$1266,Sheet1!L$1+(Sheet1!$A$1-1)*10,FALSE)&gt;99999,-3,IF(VLOOKUP($A1336,Sheet1!$B$3:$AH$1266,Sheet1!L$1+(Sheet1!$A$1-1)*10,FALSE)&gt;9999,-2,IF(VLOOKUP($A1336,Sheet1!$B$3:$AH$1266,Sheet1!L$1+(Sheet1!$A$1-1)*10,FALSE)&gt;999,-1,0)))))))</f>
        <v>9800</v>
      </c>
      <c r="AC1336" s="65">
        <f>IF(ISNA(VLOOKUP($A1336,Sheet1!$B$3:$AH$1266,Sheet1!M$1+(Sheet1!$A$1-1)*10,FALSE))=TRUE,"---",IF(VLOOKUP($A1336,Sheet1!$B$3:$AH$1266,Sheet1!M$1+(Sheet1!$A$1-1)*10,FALSE)="---","---", (ROUND(VLOOKUP($A1336,Sheet1!$B$3:$AH$1266,Sheet1!M$1+(Sheet1!$A$1-1)*10,FALSE),IF(VLOOKUP($A1336,Sheet1!$B$3:$AH$1266,Sheet1!M$1+(Sheet1!$A$1-1)*10,FALSE)&gt;99999,-3,IF(VLOOKUP($A1336,Sheet1!$B$3:$AH$1266,Sheet1!M$1+(Sheet1!$A$1-1)*10,FALSE)&gt;9999,-2,IF(VLOOKUP($A1336,Sheet1!$B$3:$AH$1266,Sheet1!M$1+(Sheet1!$A$1-1)*10,FALSE)&gt;999,-1,0)))))))</f>
        <v>11200</v>
      </c>
      <c r="AD1336" s="65">
        <f>IF(ISNA(VLOOKUP($A1336,Sheet1!$B$3:$AH$1266,Sheet1!N$1+(Sheet1!$A$1-1)*10,FALSE))=TRUE,"---",IF(VLOOKUP($A1336,Sheet1!$B$3:$AH$1266,Sheet1!N$1+(Sheet1!$A$1-1)*10,FALSE)="---","---", (ROUND(VLOOKUP($A1336,Sheet1!$B$3:$AH$1266,Sheet1!N$1+(Sheet1!$A$1-1)*10,FALSE),IF(VLOOKUP($A1336,Sheet1!$B$3:$AH$1266,Sheet1!N$1+(Sheet1!$A$1-1)*10,FALSE)&gt;99999,-3,IF(VLOOKUP($A1336,Sheet1!$B$3:$AH$1266,Sheet1!N$1+(Sheet1!$A$1-1)*10,FALSE)&gt;9999,-2,IF(VLOOKUP($A1336,Sheet1!$B$3:$AH$1266,Sheet1!N$1+(Sheet1!$A$1-1)*10,FALSE)&gt;999,-1,0)))))))</f>
        <v>13300</v>
      </c>
    </row>
    <row r="1337" spans="1:30" ht="25.5" customHeight="1" x14ac:dyDescent="0.25">
      <c r="A1337" s="133" t="s">
        <v>1967</v>
      </c>
      <c r="B1337" s="141" t="s">
        <v>1968</v>
      </c>
      <c r="C1337" s="133">
        <v>424212</v>
      </c>
      <c r="D1337" s="133">
        <v>783449</v>
      </c>
      <c r="E1337" s="67" t="s">
        <v>3046</v>
      </c>
      <c r="F1337" s="117" t="s">
        <v>4774</v>
      </c>
      <c r="G1337" s="118" t="s">
        <v>286</v>
      </c>
      <c r="H1337" s="136">
        <v>38.1</v>
      </c>
      <c r="I1337" s="119">
        <v>24743</v>
      </c>
      <c r="J1337" s="124">
        <v>7.35</v>
      </c>
      <c r="K1337" s="121" t="s">
        <v>4405</v>
      </c>
      <c r="L1337" s="122">
        <v>3080</v>
      </c>
      <c r="M1337" s="123">
        <v>80.8</v>
      </c>
      <c r="N1337" s="121" t="s">
        <v>4405</v>
      </c>
      <c r="O1337" s="71">
        <f t="shared" si="46"/>
        <v>16.716823728246681</v>
      </c>
      <c r="P1337" s="71">
        <f>IF(O1337&lt;&gt;"",VLOOKUP($A1337,Sheet4!$A$2:$O$1309,14,FALSE)*100,"")</f>
        <v>4.8253361161229469</v>
      </c>
      <c r="Q1337" s="71">
        <f>IF(P1337&lt;&gt;"",VLOOKUP($A1337,Sheet4!$A$2:$O$1309,15,FALSE)*100,"")</f>
        <v>38.394954350064815</v>
      </c>
      <c r="R1337" s="73">
        <f t="shared" si="45"/>
        <v>6</v>
      </c>
      <c r="S1337" s="63" t="s">
        <v>4367</v>
      </c>
      <c r="T1337" s="63" t="str">
        <f>IF(ISNA(VLOOKUP(A1337,Sheet1!B$3:C$1266,2,FALSE)=TRUE),"NC",VLOOKUP(A1337,Sheet1!B$3:C$1266,2,FALSE))</f>
        <v>Rural</v>
      </c>
      <c r="U1337" s="66">
        <f>IF(ISNA(VLOOKUP($A1337,Sheet1!$B$3:$AH$1266,Sheet1!E$1+(Sheet1!$A$1-1)*10,FALSE))=TRUE,"---",IF(VLOOKUP($A1337,Sheet1!$B$3:$AH$1266,Sheet1!E$1+(Sheet1!$A$1-1)*10,FALSE)="---","---", (ROUND(VLOOKUP($A1337,Sheet1!$B$3:$AH$1266,Sheet1!E$1+(Sheet1!$A$1-1)*10,FALSE),IF(VLOOKUP($A1337,Sheet1!$B$3:$AH$1266,Sheet1!E$1+(Sheet1!$A$1-1)*10,FALSE)&gt;99999,-3,IF(VLOOKUP($A1337,Sheet1!$B$3:$AH$1266,Sheet1!E$1+(Sheet1!$A$1-1)*10,FALSE)&gt;9999,-2,IF(VLOOKUP($A1337,Sheet1!$B$3:$AH$1266,Sheet1!E$1+(Sheet1!$A$1-1)*10,FALSE)&gt;999,-1,0)))))))</f>
        <v>1240</v>
      </c>
      <c r="V1337" s="66">
        <f>IF(ISNA(VLOOKUP($A1337,Sheet1!$B$3:$AH$1266,Sheet1!F$1+(Sheet1!$A$1-1)*10,FALSE))=TRUE,"---",IF(VLOOKUP($A1337,Sheet1!$B$3:$AH$1266,Sheet1!F$1+(Sheet1!$A$1-1)*10,FALSE)="---","---", (ROUND(VLOOKUP($A1337,Sheet1!$B$3:$AH$1266,Sheet1!F$1+(Sheet1!$A$1-1)*10,FALSE),IF(VLOOKUP($A1337,Sheet1!$B$3:$AH$1266,Sheet1!F$1+(Sheet1!$A$1-1)*10,FALSE)&gt;99999,-3,IF(VLOOKUP($A1337,Sheet1!$B$3:$AH$1266,Sheet1!F$1+(Sheet1!$A$1-1)*10,FALSE)&gt;9999,-2,IF(VLOOKUP($A1337,Sheet1!$B$3:$AH$1266,Sheet1!F$1+(Sheet1!$A$1-1)*10,FALSE)&gt;999,-1,0)))))))</f>
        <v>1490</v>
      </c>
      <c r="W1337" s="66">
        <f>IF(ISNA(VLOOKUP($A1337,Sheet1!$B$3:$AH$1266,Sheet1!G$1+(Sheet1!$A$1-1)*10,FALSE))=TRUE,"---",IF(VLOOKUP($A1337,Sheet1!$B$3:$AH$1266,Sheet1!G$1+(Sheet1!$A$1-1)*10,FALSE)="---","---", (ROUND(VLOOKUP($A1337,Sheet1!$B$3:$AH$1266,Sheet1!G$1+(Sheet1!$A$1-1)*10,FALSE),IF(VLOOKUP($A1337,Sheet1!$B$3:$AH$1266,Sheet1!G$1+(Sheet1!$A$1-1)*10,FALSE)&gt;99999,-3,IF(VLOOKUP($A1337,Sheet1!$B$3:$AH$1266,Sheet1!G$1+(Sheet1!$A$1-1)*10,FALSE)&gt;9999,-2,IF(VLOOKUP($A1337,Sheet1!$B$3:$AH$1266,Sheet1!G$1+(Sheet1!$A$1-1)*10,FALSE)&gt;999,-1,0)))))))</f>
        <v>1840</v>
      </c>
      <c r="X1337" s="66">
        <f>IF(ISNA(VLOOKUP($A1337,Sheet1!$B$3:$AH$1266,Sheet1!H$1+(Sheet1!$A$1-1)*10,FALSE))=TRUE,"---",IF(VLOOKUP($A1337,Sheet1!$B$3:$AH$1266,Sheet1!H$1+(Sheet1!$A$1-1)*10,FALSE)="---","---", (ROUND(VLOOKUP($A1337,Sheet1!$B$3:$AH$1266,Sheet1!H$1+(Sheet1!$A$1-1)*10,FALSE),IF(VLOOKUP($A1337,Sheet1!$B$3:$AH$1266,Sheet1!H$1+(Sheet1!$A$1-1)*10,FALSE)&gt;99999,-3,IF(VLOOKUP($A1337,Sheet1!$B$3:$AH$1266,Sheet1!H$1+(Sheet1!$A$1-1)*10,FALSE)&gt;9999,-2,IF(VLOOKUP($A1337,Sheet1!$B$3:$AH$1266,Sheet1!H$1+(Sheet1!$A$1-1)*10,FALSE)&gt;999,-1,0)))))))</f>
        <v>2850</v>
      </c>
      <c r="Y1337" s="66">
        <f>IF(ISNA(VLOOKUP($A1337,Sheet1!$B$3:$AH$1266,Sheet1!I$1+(Sheet1!$A$1-1)*10,FALSE))=TRUE,"---",IF(VLOOKUP($A1337,Sheet1!$B$3:$AH$1266,Sheet1!I$1+(Sheet1!$A$1-1)*10,FALSE)="---","---", (ROUND(VLOOKUP($A1337,Sheet1!$B$3:$AH$1266,Sheet1!I$1+(Sheet1!$A$1-1)*10,FALSE),IF(VLOOKUP($A1337,Sheet1!$B$3:$AH$1266,Sheet1!I$1+(Sheet1!$A$1-1)*10,FALSE)&gt;99999,-3,IF(VLOOKUP($A1337,Sheet1!$B$3:$AH$1266,Sheet1!I$1+(Sheet1!$A$1-1)*10,FALSE)&gt;9999,-2,IF(VLOOKUP($A1337,Sheet1!$B$3:$AH$1266,Sheet1!I$1+(Sheet1!$A$1-1)*10,FALSE)&gt;999,-1,0)))))))</f>
        <v>3610</v>
      </c>
      <c r="Z1337" s="66">
        <f>IF(ISNA(VLOOKUP($A1337,Sheet1!$B$3:$AH$1266,Sheet1!J$1+(Sheet1!$A$1-1)*10,FALSE))=TRUE,"---",IF(VLOOKUP($A1337,Sheet1!$B$3:$AH$1266,Sheet1!J$1+(Sheet1!$A$1-1)*10,FALSE)="---","---", (ROUND(VLOOKUP($A1337,Sheet1!$B$3:$AH$1266,Sheet1!J$1+(Sheet1!$A$1-1)*10,FALSE),IF(VLOOKUP($A1337,Sheet1!$B$3:$AH$1266,Sheet1!J$1+(Sheet1!$A$1-1)*10,FALSE)&gt;99999,-3,IF(VLOOKUP($A1337,Sheet1!$B$3:$AH$1266,Sheet1!J$1+(Sheet1!$A$1-1)*10,FALSE)&gt;9999,-2,IF(VLOOKUP($A1337,Sheet1!$B$3:$AH$1266,Sheet1!J$1+(Sheet1!$A$1-1)*10,FALSE)&gt;999,-1,0)))))))</f>
        <v>4670</v>
      </c>
      <c r="AA1337" s="66">
        <f>IF(ISNA(VLOOKUP($A1337,Sheet1!$B$3:$AH$1266,Sheet1!K$1+(Sheet1!$A$1-1)*10,FALSE))=TRUE,"---",IF(VLOOKUP($A1337,Sheet1!$B$3:$AH$1266,Sheet1!K$1+(Sheet1!$A$1-1)*10,FALSE)="---","---", (ROUND(VLOOKUP($A1337,Sheet1!$B$3:$AH$1266,Sheet1!K$1+(Sheet1!$A$1-1)*10,FALSE),IF(VLOOKUP($A1337,Sheet1!$B$3:$AH$1266,Sheet1!K$1+(Sheet1!$A$1-1)*10,FALSE)&gt;99999,-3,IF(VLOOKUP($A1337,Sheet1!$B$3:$AH$1266,Sheet1!K$1+(Sheet1!$A$1-1)*10,FALSE)&gt;9999,-2,IF(VLOOKUP($A1337,Sheet1!$B$3:$AH$1266,Sheet1!K$1+(Sheet1!$A$1-1)*10,FALSE)&gt;999,-1,0)))))))</f>
        <v>5570</v>
      </c>
      <c r="AB1337" s="66">
        <f>IF(ISNA(VLOOKUP($A1337,Sheet1!$B$3:$AH$1266,Sheet1!L$1+(Sheet1!$A$1-1)*10,FALSE))=TRUE,"---",IF(VLOOKUP($A1337,Sheet1!$B$3:$AH$1266,Sheet1!L$1+(Sheet1!$A$1-1)*10,FALSE)="---","---", (ROUND(VLOOKUP($A1337,Sheet1!$B$3:$AH$1266,Sheet1!L$1+(Sheet1!$A$1-1)*10,FALSE),IF(VLOOKUP($A1337,Sheet1!$B$3:$AH$1266,Sheet1!L$1+(Sheet1!$A$1-1)*10,FALSE)&gt;99999,-3,IF(VLOOKUP($A1337,Sheet1!$B$3:$AH$1266,Sheet1!L$1+(Sheet1!$A$1-1)*10,FALSE)&gt;9999,-2,IF(VLOOKUP($A1337,Sheet1!$B$3:$AH$1266,Sheet1!L$1+(Sheet1!$A$1-1)*10,FALSE)&gt;999,-1,0)))))))</f>
        <v>6470</v>
      </c>
      <c r="AC1337" s="66">
        <f>IF(ISNA(VLOOKUP($A1337,Sheet1!$B$3:$AH$1266,Sheet1!M$1+(Sheet1!$A$1-1)*10,FALSE))=TRUE,"---",IF(VLOOKUP($A1337,Sheet1!$B$3:$AH$1266,Sheet1!M$1+(Sheet1!$A$1-1)*10,FALSE)="---","---", (ROUND(VLOOKUP($A1337,Sheet1!$B$3:$AH$1266,Sheet1!M$1+(Sheet1!$A$1-1)*10,FALSE),IF(VLOOKUP($A1337,Sheet1!$B$3:$AH$1266,Sheet1!M$1+(Sheet1!$A$1-1)*10,FALSE)&gt;99999,-3,IF(VLOOKUP($A1337,Sheet1!$B$3:$AH$1266,Sheet1!M$1+(Sheet1!$A$1-1)*10,FALSE)&gt;9999,-2,IF(VLOOKUP($A1337,Sheet1!$B$3:$AH$1266,Sheet1!M$1+(Sheet1!$A$1-1)*10,FALSE)&gt;999,-1,0)))))))</f>
        <v>7420</v>
      </c>
      <c r="AD1337" s="66">
        <f>IF(ISNA(VLOOKUP($A1337,Sheet1!$B$3:$AH$1266,Sheet1!N$1+(Sheet1!$A$1-1)*10,FALSE))=TRUE,"---",IF(VLOOKUP($A1337,Sheet1!$B$3:$AH$1266,Sheet1!N$1+(Sheet1!$A$1-1)*10,FALSE)="---","---", (ROUND(VLOOKUP($A1337,Sheet1!$B$3:$AH$1266,Sheet1!N$1+(Sheet1!$A$1-1)*10,FALSE),IF(VLOOKUP($A1337,Sheet1!$B$3:$AH$1266,Sheet1!N$1+(Sheet1!$A$1-1)*10,FALSE)&gt;99999,-3,IF(VLOOKUP($A1337,Sheet1!$B$3:$AH$1266,Sheet1!N$1+(Sheet1!$A$1-1)*10,FALSE)&gt;9999,-2,IF(VLOOKUP($A1337,Sheet1!$B$3:$AH$1266,Sheet1!N$1+(Sheet1!$A$1-1)*10,FALSE)&gt;999,-1,0)))))))</f>
        <v>8790</v>
      </c>
    </row>
    <row r="1338" spans="1:30" ht="25.5" customHeight="1" x14ac:dyDescent="0.25">
      <c r="A1338" s="303" t="s">
        <v>1969</v>
      </c>
      <c r="B1338" s="330" t="s">
        <v>1970</v>
      </c>
      <c r="C1338" s="303">
        <v>424947</v>
      </c>
      <c r="D1338" s="303">
        <v>784630</v>
      </c>
      <c r="E1338" s="307" t="s">
        <v>3046</v>
      </c>
      <c r="F1338" s="52" t="s">
        <v>4827</v>
      </c>
      <c r="G1338" s="127" t="s">
        <v>31</v>
      </c>
      <c r="H1338" s="347">
        <v>135</v>
      </c>
      <c r="I1338" s="112">
        <v>38239</v>
      </c>
      <c r="J1338" s="147">
        <v>14.85</v>
      </c>
      <c r="K1338" s="127" t="s">
        <v>20</v>
      </c>
      <c r="L1338" s="115">
        <v>14700</v>
      </c>
      <c r="M1338" s="116">
        <v>109</v>
      </c>
      <c r="N1338" s="114" t="s">
        <v>4405</v>
      </c>
      <c r="O1338" s="68">
        <f t="shared" si="46"/>
        <v>2.2379235019304877</v>
      </c>
      <c r="P1338" s="68">
        <f>IF(O1338&lt;&gt;"",VLOOKUP($A1338,Sheet4!$A$2:$O$1309,14,FALSE)*100,"")</f>
        <v>0.25702354546652817</v>
      </c>
      <c r="Q1338" s="68">
        <f>IF(P1338&lt;&gt;"",VLOOKUP($A1338,Sheet4!$A$2:$O$1309,15,FALSE)*100,"")</f>
        <v>2.4892841607370597</v>
      </c>
      <c r="R1338" s="74">
        <f t="shared" si="45"/>
        <v>45</v>
      </c>
      <c r="S1338" s="356" t="s">
        <v>4367</v>
      </c>
      <c r="T1338" s="356" t="str">
        <f>IF(ISNA(VLOOKUP(A1338,Sheet1!B$3:C$1266,2,FALSE)=TRUE),"NC",VLOOKUP(A1338,Sheet1!B$3:C$1266,2,FALSE))</f>
        <v>Rural10</v>
      </c>
      <c r="U1338" s="392">
        <f>IF(ISNA(VLOOKUP($A1338,Sheet1!$B$3:$AH$1266,Sheet1!E$1+(Sheet1!$A$1-1)*10,FALSE))=TRUE,"---",IF(VLOOKUP($A1338,Sheet1!$B$3:$AH$1266,Sheet1!E$1+(Sheet1!$A$1-1)*10,FALSE)="---","---", (ROUND(VLOOKUP($A1338,Sheet1!$B$3:$AH$1266,Sheet1!E$1+(Sheet1!$A$1-1)*10,FALSE),IF(VLOOKUP($A1338,Sheet1!$B$3:$AH$1266,Sheet1!E$1+(Sheet1!$A$1-1)*10,FALSE)&gt;99999,-3,IF(VLOOKUP($A1338,Sheet1!$B$3:$AH$1266,Sheet1!E$1+(Sheet1!$A$1-1)*10,FALSE)&gt;9999,-2,IF(VLOOKUP($A1338,Sheet1!$B$3:$AH$1266,Sheet1!E$1+(Sheet1!$A$1-1)*10,FALSE)&gt;999,-1,0)))))))</f>
        <v>5360</v>
      </c>
      <c r="V1338" s="392">
        <f>IF(ISNA(VLOOKUP($A1338,Sheet1!$B$3:$AH$1266,Sheet1!F$1+(Sheet1!$A$1-1)*10,FALSE))=TRUE,"---",IF(VLOOKUP($A1338,Sheet1!$B$3:$AH$1266,Sheet1!F$1+(Sheet1!$A$1-1)*10,FALSE)="---","---", (ROUND(VLOOKUP($A1338,Sheet1!$B$3:$AH$1266,Sheet1!F$1+(Sheet1!$A$1-1)*10,FALSE),IF(VLOOKUP($A1338,Sheet1!$B$3:$AH$1266,Sheet1!F$1+(Sheet1!$A$1-1)*10,FALSE)&gt;99999,-3,IF(VLOOKUP($A1338,Sheet1!$B$3:$AH$1266,Sheet1!F$1+(Sheet1!$A$1-1)*10,FALSE)&gt;9999,-2,IF(VLOOKUP($A1338,Sheet1!$B$3:$AH$1266,Sheet1!F$1+(Sheet1!$A$1-1)*10,FALSE)&gt;999,-1,0)))))))</f>
        <v>6190</v>
      </c>
      <c r="W1338" s="392">
        <f>IF(ISNA(VLOOKUP($A1338,Sheet1!$B$3:$AH$1266,Sheet1!G$1+(Sheet1!$A$1-1)*10,FALSE))=TRUE,"---",IF(VLOOKUP($A1338,Sheet1!$B$3:$AH$1266,Sheet1!G$1+(Sheet1!$A$1-1)*10,FALSE)="---","---", (ROUND(VLOOKUP($A1338,Sheet1!$B$3:$AH$1266,Sheet1!G$1+(Sheet1!$A$1-1)*10,FALSE),IF(VLOOKUP($A1338,Sheet1!$B$3:$AH$1266,Sheet1!G$1+(Sheet1!$A$1-1)*10,FALSE)&gt;99999,-3,IF(VLOOKUP($A1338,Sheet1!$B$3:$AH$1266,Sheet1!G$1+(Sheet1!$A$1-1)*10,FALSE)&gt;9999,-2,IF(VLOOKUP($A1338,Sheet1!$B$3:$AH$1266,Sheet1!G$1+(Sheet1!$A$1-1)*10,FALSE)&gt;999,-1,0)))))))</f>
        <v>7180</v>
      </c>
      <c r="X1338" s="392">
        <f>IF(ISNA(VLOOKUP($A1338,Sheet1!$B$3:$AH$1266,Sheet1!H$1+(Sheet1!$A$1-1)*10,FALSE))=TRUE,"---",IF(VLOOKUP($A1338,Sheet1!$B$3:$AH$1266,Sheet1!H$1+(Sheet1!$A$1-1)*10,FALSE)="---","---", (ROUND(VLOOKUP($A1338,Sheet1!$B$3:$AH$1266,Sheet1!H$1+(Sheet1!$A$1-1)*10,FALSE),IF(VLOOKUP($A1338,Sheet1!$B$3:$AH$1266,Sheet1!H$1+(Sheet1!$A$1-1)*10,FALSE)&gt;99999,-3,IF(VLOOKUP($A1338,Sheet1!$B$3:$AH$1266,Sheet1!H$1+(Sheet1!$A$1-1)*10,FALSE)&gt;9999,-2,IF(VLOOKUP($A1338,Sheet1!$B$3:$AH$1266,Sheet1!H$1+(Sheet1!$A$1-1)*10,FALSE)&gt;999,-1,0)))))))</f>
        <v>9620</v>
      </c>
      <c r="Y1338" s="392">
        <f>IF(ISNA(VLOOKUP($A1338,Sheet1!$B$3:$AH$1266,Sheet1!I$1+(Sheet1!$A$1-1)*10,FALSE))=TRUE,"---",IF(VLOOKUP($A1338,Sheet1!$B$3:$AH$1266,Sheet1!I$1+(Sheet1!$A$1-1)*10,FALSE)="---","---", (ROUND(VLOOKUP($A1338,Sheet1!$B$3:$AH$1266,Sheet1!I$1+(Sheet1!$A$1-1)*10,FALSE),IF(VLOOKUP($A1338,Sheet1!$B$3:$AH$1266,Sheet1!I$1+(Sheet1!$A$1-1)*10,FALSE)&gt;99999,-3,IF(VLOOKUP($A1338,Sheet1!$B$3:$AH$1266,Sheet1!I$1+(Sheet1!$A$1-1)*10,FALSE)&gt;9999,-2,IF(VLOOKUP($A1338,Sheet1!$B$3:$AH$1266,Sheet1!I$1+(Sheet1!$A$1-1)*10,FALSE)&gt;999,-1,0)))))))</f>
        <v>11200</v>
      </c>
      <c r="Z1338" s="392">
        <f>IF(ISNA(VLOOKUP($A1338,Sheet1!$B$3:$AH$1266,Sheet1!J$1+(Sheet1!$A$1-1)*10,FALSE))=TRUE,"---",IF(VLOOKUP($A1338,Sheet1!$B$3:$AH$1266,Sheet1!J$1+(Sheet1!$A$1-1)*10,FALSE)="---","---", (ROUND(VLOOKUP($A1338,Sheet1!$B$3:$AH$1266,Sheet1!J$1+(Sheet1!$A$1-1)*10,FALSE),IF(VLOOKUP($A1338,Sheet1!$B$3:$AH$1266,Sheet1!J$1+(Sheet1!$A$1-1)*10,FALSE)&gt;99999,-3,IF(VLOOKUP($A1338,Sheet1!$B$3:$AH$1266,Sheet1!J$1+(Sheet1!$A$1-1)*10,FALSE)&gt;9999,-2,IF(VLOOKUP($A1338,Sheet1!$B$3:$AH$1266,Sheet1!J$1+(Sheet1!$A$1-1)*10,FALSE)&gt;999,-1,0)))))))</f>
        <v>13300</v>
      </c>
      <c r="AA1338" s="392">
        <f>IF(ISNA(VLOOKUP($A1338,Sheet1!$B$3:$AH$1266,Sheet1!K$1+(Sheet1!$A$1-1)*10,FALSE))=TRUE,"---",IF(VLOOKUP($A1338,Sheet1!$B$3:$AH$1266,Sheet1!K$1+(Sheet1!$A$1-1)*10,FALSE)="---","---", (ROUND(VLOOKUP($A1338,Sheet1!$B$3:$AH$1266,Sheet1!K$1+(Sheet1!$A$1-1)*10,FALSE),IF(VLOOKUP($A1338,Sheet1!$B$3:$AH$1266,Sheet1!K$1+(Sheet1!$A$1-1)*10,FALSE)&gt;99999,-3,IF(VLOOKUP($A1338,Sheet1!$B$3:$AH$1266,Sheet1!K$1+(Sheet1!$A$1-1)*10,FALSE)&gt;9999,-2,IF(VLOOKUP($A1338,Sheet1!$B$3:$AH$1266,Sheet1!K$1+(Sheet1!$A$1-1)*10,FALSE)&gt;999,-1,0)))))))</f>
        <v>14900</v>
      </c>
      <c r="AB1338" s="392">
        <f>IF(ISNA(VLOOKUP($A1338,Sheet1!$B$3:$AH$1266,Sheet1!L$1+(Sheet1!$A$1-1)*10,FALSE))=TRUE,"---",IF(VLOOKUP($A1338,Sheet1!$B$3:$AH$1266,Sheet1!L$1+(Sheet1!$A$1-1)*10,FALSE)="---","---", (ROUND(VLOOKUP($A1338,Sheet1!$B$3:$AH$1266,Sheet1!L$1+(Sheet1!$A$1-1)*10,FALSE),IF(VLOOKUP($A1338,Sheet1!$B$3:$AH$1266,Sheet1!L$1+(Sheet1!$A$1-1)*10,FALSE)&gt;99999,-3,IF(VLOOKUP($A1338,Sheet1!$B$3:$AH$1266,Sheet1!L$1+(Sheet1!$A$1-1)*10,FALSE)&gt;9999,-2,IF(VLOOKUP($A1338,Sheet1!$B$3:$AH$1266,Sheet1!L$1+(Sheet1!$A$1-1)*10,FALSE)&gt;999,-1,0)))))))</f>
        <v>16500</v>
      </c>
      <c r="AC1338" s="392">
        <f>IF(ISNA(VLOOKUP($A1338,Sheet1!$B$3:$AH$1266,Sheet1!M$1+(Sheet1!$A$1-1)*10,FALSE))=TRUE,"---",IF(VLOOKUP($A1338,Sheet1!$B$3:$AH$1266,Sheet1!M$1+(Sheet1!$A$1-1)*10,FALSE)="---","---", (ROUND(VLOOKUP($A1338,Sheet1!$B$3:$AH$1266,Sheet1!M$1+(Sheet1!$A$1-1)*10,FALSE),IF(VLOOKUP($A1338,Sheet1!$B$3:$AH$1266,Sheet1!M$1+(Sheet1!$A$1-1)*10,FALSE)&gt;99999,-3,IF(VLOOKUP($A1338,Sheet1!$B$3:$AH$1266,Sheet1!M$1+(Sheet1!$A$1-1)*10,FALSE)&gt;9999,-2,IF(VLOOKUP($A1338,Sheet1!$B$3:$AH$1266,Sheet1!M$1+(Sheet1!$A$1-1)*10,FALSE)&gt;999,-1,0)))))))</f>
        <v>18100</v>
      </c>
      <c r="AD1338" s="392">
        <f>IF(ISNA(VLOOKUP($A1338,Sheet1!$B$3:$AH$1266,Sheet1!N$1+(Sheet1!$A$1-1)*10,FALSE))=TRUE,"---",IF(VLOOKUP($A1338,Sheet1!$B$3:$AH$1266,Sheet1!N$1+(Sheet1!$A$1-1)*10,FALSE)="---","---", (ROUND(VLOOKUP($A1338,Sheet1!$B$3:$AH$1266,Sheet1!N$1+(Sheet1!$A$1-1)*10,FALSE),IF(VLOOKUP($A1338,Sheet1!$B$3:$AH$1266,Sheet1!N$1+(Sheet1!$A$1-1)*10,FALSE)&gt;99999,-3,IF(VLOOKUP($A1338,Sheet1!$B$3:$AH$1266,Sheet1!N$1+(Sheet1!$A$1-1)*10,FALSE)&gt;9999,-2,IF(VLOOKUP($A1338,Sheet1!$B$3:$AH$1266,Sheet1!N$1+(Sheet1!$A$1-1)*10,FALSE)&gt;999,-1,0)))))))</f>
        <v>20400</v>
      </c>
    </row>
    <row r="1339" spans="1:30" ht="25.5" customHeight="1" x14ac:dyDescent="0.25">
      <c r="A1339" s="303"/>
      <c r="B1339" s="331"/>
      <c r="C1339" s="303"/>
      <c r="D1339" s="303"/>
      <c r="E1339" s="307" t="e">
        <v>#N/A</v>
      </c>
      <c r="F1339" s="52">
        <v>1955</v>
      </c>
      <c r="G1339" s="127" t="s">
        <v>286</v>
      </c>
      <c r="H1339" s="347"/>
      <c r="I1339" s="326">
        <v>20149</v>
      </c>
      <c r="J1339" s="375">
        <v>15.82</v>
      </c>
      <c r="K1339" s="318" t="s">
        <v>92</v>
      </c>
      <c r="L1339" s="320">
        <v>13500</v>
      </c>
      <c r="M1339" s="322">
        <v>100</v>
      </c>
      <c r="N1339" s="318" t="s">
        <v>112</v>
      </c>
      <c r="O1339" s="299" t="s">
        <v>4405</v>
      </c>
      <c r="P1339" s="299" t="s">
        <v>4405</v>
      </c>
      <c r="Q1339" s="299" t="s">
        <v>4405</v>
      </c>
      <c r="R1339" s="301" t="s">
        <v>4405</v>
      </c>
      <c r="S1339" s="356" t="e">
        <v>#N/A</v>
      </c>
      <c r="T1339" s="356" t="str">
        <f>IF(ISNA(VLOOKUP(A1339,Sheet1!B$3:C$1266,2,FALSE)=TRUE),"ND",VLOOKUP(A1339,Sheet1!B$3:C$1266,2,FALSE))</f>
        <v>ND</v>
      </c>
      <c r="U1339" s="392" t="str">
        <f>IF(ISNA(VLOOKUP($A1339,Sheet1!$B$3:$AH$1266,Sheet1!E$1+(Sheet1!$A$1-1)*10,FALSE))=TRUE,"---",IF(VLOOKUP($A1339,Sheet1!$B$3:$AH$1266,Sheet1!E$1+(Sheet1!$A$1-1)*10,FALSE)="---","---", (ROUND(VLOOKUP($A1339,Sheet1!$B$3:$AH$1266,Sheet1!E$1+(Sheet1!$A$1-1)*10,FALSE),IF(VLOOKUP($A1339,Sheet1!$B$3:$AH$1266,Sheet1!E$1+(Sheet1!$A$1-1)*10,FALSE)&gt;99999,-3,IF(VLOOKUP($A1339,Sheet1!$B$3:$AH$1266,Sheet1!E$1+(Sheet1!$A$1-1)*10,FALSE)&gt;9999,-2,IF(VLOOKUP($A1339,Sheet1!$B$3:$AH$1266,Sheet1!E$1+(Sheet1!$A$1-1)*10,FALSE)&gt;999,-1,0)))))))</f>
        <v>---</v>
      </c>
      <c r="V1339" s="392" t="str">
        <f>IF(ISNA(VLOOKUP($A1339,Sheet1!$B$3:$AH$1266,Sheet1!F$1+(Sheet1!$A$1-1)*10,FALSE))=TRUE,"---",IF(VLOOKUP($A1339,Sheet1!$B$3:$AH$1266,Sheet1!F$1+(Sheet1!$A$1-1)*10,FALSE)="---","---", (ROUND(VLOOKUP($A1339,Sheet1!$B$3:$AH$1266,Sheet1!F$1+(Sheet1!$A$1-1)*10,FALSE),IF(VLOOKUP($A1339,Sheet1!$B$3:$AH$1266,Sheet1!F$1+(Sheet1!$A$1-1)*10,FALSE)&gt;99999,-3,IF(VLOOKUP($A1339,Sheet1!$B$3:$AH$1266,Sheet1!F$1+(Sheet1!$A$1-1)*10,FALSE)&gt;9999,-2,IF(VLOOKUP($A1339,Sheet1!$B$3:$AH$1266,Sheet1!F$1+(Sheet1!$A$1-1)*10,FALSE)&gt;999,-1,0)))))))</f>
        <v>---</v>
      </c>
      <c r="W1339" s="392" t="str">
        <f>IF(ISNA(VLOOKUP($A1339,Sheet1!$B$3:$AH$1266,Sheet1!G$1+(Sheet1!$A$1-1)*10,FALSE))=TRUE,"---",IF(VLOOKUP($A1339,Sheet1!$B$3:$AH$1266,Sheet1!G$1+(Sheet1!$A$1-1)*10,FALSE)="---","---", (ROUND(VLOOKUP($A1339,Sheet1!$B$3:$AH$1266,Sheet1!G$1+(Sheet1!$A$1-1)*10,FALSE),IF(VLOOKUP($A1339,Sheet1!$B$3:$AH$1266,Sheet1!G$1+(Sheet1!$A$1-1)*10,FALSE)&gt;99999,-3,IF(VLOOKUP($A1339,Sheet1!$B$3:$AH$1266,Sheet1!G$1+(Sheet1!$A$1-1)*10,FALSE)&gt;9999,-2,IF(VLOOKUP($A1339,Sheet1!$B$3:$AH$1266,Sheet1!G$1+(Sheet1!$A$1-1)*10,FALSE)&gt;999,-1,0)))))))</f>
        <v>---</v>
      </c>
      <c r="X1339" s="392" t="str">
        <f>IF(ISNA(VLOOKUP($A1339,Sheet1!$B$3:$AH$1266,Sheet1!H$1+(Sheet1!$A$1-1)*10,FALSE))=TRUE,"---",IF(VLOOKUP($A1339,Sheet1!$B$3:$AH$1266,Sheet1!H$1+(Sheet1!$A$1-1)*10,FALSE)="---","---", (ROUND(VLOOKUP($A1339,Sheet1!$B$3:$AH$1266,Sheet1!H$1+(Sheet1!$A$1-1)*10,FALSE),IF(VLOOKUP($A1339,Sheet1!$B$3:$AH$1266,Sheet1!H$1+(Sheet1!$A$1-1)*10,FALSE)&gt;99999,-3,IF(VLOOKUP($A1339,Sheet1!$B$3:$AH$1266,Sheet1!H$1+(Sheet1!$A$1-1)*10,FALSE)&gt;9999,-2,IF(VLOOKUP($A1339,Sheet1!$B$3:$AH$1266,Sheet1!H$1+(Sheet1!$A$1-1)*10,FALSE)&gt;999,-1,0)))))))</f>
        <v>---</v>
      </c>
      <c r="Y1339" s="392" t="str">
        <f>IF(ISNA(VLOOKUP($A1339,Sheet1!$B$3:$AH$1266,Sheet1!I$1+(Sheet1!$A$1-1)*10,FALSE))=TRUE,"---",IF(VLOOKUP($A1339,Sheet1!$B$3:$AH$1266,Sheet1!I$1+(Sheet1!$A$1-1)*10,FALSE)="---","---", (ROUND(VLOOKUP($A1339,Sheet1!$B$3:$AH$1266,Sheet1!I$1+(Sheet1!$A$1-1)*10,FALSE),IF(VLOOKUP($A1339,Sheet1!$B$3:$AH$1266,Sheet1!I$1+(Sheet1!$A$1-1)*10,FALSE)&gt;99999,-3,IF(VLOOKUP($A1339,Sheet1!$B$3:$AH$1266,Sheet1!I$1+(Sheet1!$A$1-1)*10,FALSE)&gt;9999,-2,IF(VLOOKUP($A1339,Sheet1!$B$3:$AH$1266,Sheet1!I$1+(Sheet1!$A$1-1)*10,FALSE)&gt;999,-1,0)))))))</f>
        <v>---</v>
      </c>
      <c r="Z1339" s="392" t="str">
        <f>IF(ISNA(VLOOKUP($A1339,Sheet1!$B$3:$AH$1266,Sheet1!J$1+(Sheet1!$A$1-1)*10,FALSE))=TRUE,"---",IF(VLOOKUP($A1339,Sheet1!$B$3:$AH$1266,Sheet1!J$1+(Sheet1!$A$1-1)*10,FALSE)="---","---", (ROUND(VLOOKUP($A1339,Sheet1!$B$3:$AH$1266,Sheet1!J$1+(Sheet1!$A$1-1)*10,FALSE),IF(VLOOKUP($A1339,Sheet1!$B$3:$AH$1266,Sheet1!J$1+(Sheet1!$A$1-1)*10,FALSE)&gt;99999,-3,IF(VLOOKUP($A1339,Sheet1!$B$3:$AH$1266,Sheet1!J$1+(Sheet1!$A$1-1)*10,FALSE)&gt;9999,-2,IF(VLOOKUP($A1339,Sheet1!$B$3:$AH$1266,Sheet1!J$1+(Sheet1!$A$1-1)*10,FALSE)&gt;999,-1,0)))))))</f>
        <v>---</v>
      </c>
      <c r="AA1339" s="392" t="str">
        <f>IF(ISNA(VLOOKUP($A1339,Sheet1!$B$3:$AH$1266,Sheet1!K$1+(Sheet1!$A$1-1)*10,FALSE))=TRUE,"---",IF(VLOOKUP($A1339,Sheet1!$B$3:$AH$1266,Sheet1!K$1+(Sheet1!$A$1-1)*10,FALSE)="---","---", (ROUND(VLOOKUP($A1339,Sheet1!$B$3:$AH$1266,Sheet1!K$1+(Sheet1!$A$1-1)*10,FALSE),IF(VLOOKUP($A1339,Sheet1!$B$3:$AH$1266,Sheet1!K$1+(Sheet1!$A$1-1)*10,FALSE)&gt;99999,-3,IF(VLOOKUP($A1339,Sheet1!$B$3:$AH$1266,Sheet1!K$1+(Sheet1!$A$1-1)*10,FALSE)&gt;9999,-2,IF(VLOOKUP($A1339,Sheet1!$B$3:$AH$1266,Sheet1!K$1+(Sheet1!$A$1-1)*10,FALSE)&gt;999,-1,0)))))))</f>
        <v>---</v>
      </c>
      <c r="AB1339" s="392" t="str">
        <f>IF(ISNA(VLOOKUP($A1339,Sheet1!$B$3:$AH$1266,Sheet1!L$1+(Sheet1!$A$1-1)*10,FALSE))=TRUE,"---",IF(VLOOKUP($A1339,Sheet1!$B$3:$AH$1266,Sheet1!L$1+(Sheet1!$A$1-1)*10,FALSE)="---","---", (ROUND(VLOOKUP($A1339,Sheet1!$B$3:$AH$1266,Sheet1!L$1+(Sheet1!$A$1-1)*10,FALSE),IF(VLOOKUP($A1339,Sheet1!$B$3:$AH$1266,Sheet1!L$1+(Sheet1!$A$1-1)*10,FALSE)&gt;99999,-3,IF(VLOOKUP($A1339,Sheet1!$B$3:$AH$1266,Sheet1!L$1+(Sheet1!$A$1-1)*10,FALSE)&gt;9999,-2,IF(VLOOKUP($A1339,Sheet1!$B$3:$AH$1266,Sheet1!L$1+(Sheet1!$A$1-1)*10,FALSE)&gt;999,-1,0)))))))</f>
        <v>---</v>
      </c>
      <c r="AC1339" s="392" t="str">
        <f>IF(ISNA(VLOOKUP($A1339,Sheet1!$B$3:$AH$1266,Sheet1!M$1+(Sheet1!$A$1-1)*10,FALSE))=TRUE,"---",IF(VLOOKUP($A1339,Sheet1!$B$3:$AH$1266,Sheet1!M$1+(Sheet1!$A$1-1)*10,FALSE)="---","---", (ROUND(VLOOKUP($A1339,Sheet1!$B$3:$AH$1266,Sheet1!M$1+(Sheet1!$A$1-1)*10,FALSE),IF(VLOOKUP($A1339,Sheet1!$B$3:$AH$1266,Sheet1!M$1+(Sheet1!$A$1-1)*10,FALSE)&gt;99999,-3,IF(VLOOKUP($A1339,Sheet1!$B$3:$AH$1266,Sheet1!M$1+(Sheet1!$A$1-1)*10,FALSE)&gt;9999,-2,IF(VLOOKUP($A1339,Sheet1!$B$3:$AH$1266,Sheet1!M$1+(Sheet1!$A$1-1)*10,FALSE)&gt;999,-1,0)))))))</f>
        <v>---</v>
      </c>
      <c r="AD1339" s="392" t="str">
        <f>IF(ISNA(VLOOKUP($A1339,Sheet1!$B$3:$AH$1266,Sheet1!N$1+(Sheet1!$A$1-1)*10,FALSE))=TRUE,"---",IF(VLOOKUP($A1339,Sheet1!$B$3:$AH$1266,Sheet1!N$1+(Sheet1!$A$1-1)*10,FALSE)="---","---", (ROUND(VLOOKUP($A1339,Sheet1!$B$3:$AH$1266,Sheet1!N$1+(Sheet1!$A$1-1)*10,FALSE),IF(VLOOKUP($A1339,Sheet1!$B$3:$AH$1266,Sheet1!N$1+(Sheet1!$A$1-1)*10,FALSE)&gt;99999,-3,IF(VLOOKUP($A1339,Sheet1!$B$3:$AH$1266,Sheet1!N$1+(Sheet1!$A$1-1)*10,FALSE)&gt;9999,-2,IF(VLOOKUP($A1339,Sheet1!$B$3:$AH$1266,Sheet1!N$1+(Sheet1!$A$1-1)*10,FALSE)&gt;999,-1,0)))))))</f>
        <v>---</v>
      </c>
    </row>
    <row r="1340" spans="1:30" ht="25.5" customHeight="1" x14ac:dyDescent="0.25">
      <c r="A1340" s="303"/>
      <c r="B1340" s="331"/>
      <c r="C1340" s="303"/>
      <c r="D1340" s="303"/>
      <c r="E1340" s="307"/>
      <c r="F1340" s="52" t="s">
        <v>4828</v>
      </c>
      <c r="G1340" s="127" t="s">
        <v>31</v>
      </c>
      <c r="H1340" s="347"/>
      <c r="I1340" s="327"/>
      <c r="J1340" s="376"/>
      <c r="K1340" s="319"/>
      <c r="L1340" s="321"/>
      <c r="M1340" s="323"/>
      <c r="N1340" s="319"/>
      <c r="O1340" s="317" t="e">
        <f t="shared" si="46"/>
        <v>#NUM!</v>
      </c>
      <c r="P1340" s="317" t="e">
        <f>IF(O1340&lt;&gt;"",VLOOKUP($A1340,Sheet4!$A$2:$O$1309,14,FALSE)*100,"")</f>
        <v>#NUM!</v>
      </c>
      <c r="Q1340" s="317" t="e">
        <f>IF(P1340&lt;&gt;"",VLOOKUP($A1340,Sheet4!$A$2:$O$1309,15,FALSE)*100,"")</f>
        <v>#NUM!</v>
      </c>
      <c r="R1340" s="356" t="e">
        <f t="shared" si="45"/>
        <v>#NUM!</v>
      </c>
      <c r="S1340" s="356"/>
      <c r="T1340" s="356"/>
      <c r="U1340" s="392"/>
      <c r="V1340" s="392"/>
      <c r="W1340" s="392"/>
      <c r="X1340" s="392"/>
      <c r="Y1340" s="392"/>
      <c r="Z1340" s="392"/>
      <c r="AA1340" s="392"/>
      <c r="AB1340" s="392"/>
      <c r="AC1340" s="392"/>
      <c r="AD1340" s="392"/>
    </row>
    <row r="1341" spans="1:30" ht="25.5" customHeight="1" x14ac:dyDescent="0.25">
      <c r="A1341" s="133" t="s">
        <v>1971</v>
      </c>
      <c r="B1341" s="134" t="s">
        <v>1972</v>
      </c>
      <c r="C1341" s="133">
        <v>425141</v>
      </c>
      <c r="D1341" s="133">
        <v>784938</v>
      </c>
      <c r="E1341" s="67" t="s">
        <v>3046</v>
      </c>
      <c r="F1341" s="135" t="s">
        <v>4405</v>
      </c>
      <c r="G1341" s="118" t="s">
        <v>160</v>
      </c>
      <c r="H1341" s="136">
        <v>422</v>
      </c>
      <c r="I1341" s="119">
        <v>791</v>
      </c>
      <c r="J1341" s="137" t="s">
        <v>4405</v>
      </c>
      <c r="K1341" s="118" t="s">
        <v>17</v>
      </c>
      <c r="L1341" s="146">
        <v>23000</v>
      </c>
      <c r="M1341" s="123">
        <v>54.5</v>
      </c>
      <c r="N1341" s="118" t="s">
        <v>20</v>
      </c>
      <c r="O1341" s="71">
        <f t="shared" si="46"/>
        <v>8.9878596103777433</v>
      </c>
      <c r="P1341" s="71">
        <f>IF(O1341&lt;&gt;"",VLOOKUP($A1341,Sheet4!$A$2:$O$1309,14,FALSE)*100,"")</f>
        <v>3.5482908354605103</v>
      </c>
      <c r="Q1341" s="71">
        <f>IF(P1341&lt;&gt;"",VLOOKUP($A1341,Sheet4!$A$2:$O$1309,15,FALSE)*100,"")</f>
        <v>29.803495991975272</v>
      </c>
      <c r="R1341" s="73">
        <f t="shared" si="45"/>
        <v>10</v>
      </c>
      <c r="S1341" s="63" t="s">
        <v>4367</v>
      </c>
      <c r="T1341" s="63" t="str">
        <f>IF(ISNA(VLOOKUP(A1341,Sheet1!B$3:C$1266,2,FALSE)=TRUE),"NC",VLOOKUP(A1341,Sheet1!B$3:C$1266,2,FALSE))</f>
        <v>Rural</v>
      </c>
      <c r="U1341" s="66">
        <f>IF(ISNA(VLOOKUP($A1341,Sheet1!$B$3:$AH$1266,Sheet1!E$1+(Sheet1!$A$1-1)*10,FALSE))=TRUE,"---",IF(VLOOKUP($A1341,Sheet1!$B$3:$AH$1266,Sheet1!E$1+(Sheet1!$A$1-1)*10,FALSE)="---","---", (ROUND(VLOOKUP($A1341,Sheet1!$B$3:$AH$1266,Sheet1!E$1+(Sheet1!$A$1-1)*10,FALSE),IF(VLOOKUP($A1341,Sheet1!$B$3:$AH$1266,Sheet1!E$1+(Sheet1!$A$1-1)*10,FALSE)&gt;99999,-3,IF(VLOOKUP($A1341,Sheet1!$B$3:$AH$1266,Sheet1!E$1+(Sheet1!$A$1-1)*10,FALSE)&gt;9999,-2,IF(VLOOKUP($A1341,Sheet1!$B$3:$AH$1266,Sheet1!E$1+(Sheet1!$A$1-1)*10,FALSE)&gt;999,-1,0)))))))</f>
        <v>8420</v>
      </c>
      <c r="V1341" s="66">
        <f>IF(ISNA(VLOOKUP($A1341,Sheet1!$B$3:$AH$1266,Sheet1!F$1+(Sheet1!$A$1-1)*10,FALSE))=TRUE,"---",IF(VLOOKUP($A1341,Sheet1!$B$3:$AH$1266,Sheet1!F$1+(Sheet1!$A$1-1)*10,FALSE)="---","---", (ROUND(VLOOKUP($A1341,Sheet1!$B$3:$AH$1266,Sheet1!F$1+(Sheet1!$A$1-1)*10,FALSE),IF(VLOOKUP($A1341,Sheet1!$B$3:$AH$1266,Sheet1!F$1+(Sheet1!$A$1-1)*10,FALSE)&gt;99999,-3,IF(VLOOKUP($A1341,Sheet1!$B$3:$AH$1266,Sheet1!F$1+(Sheet1!$A$1-1)*10,FALSE)&gt;9999,-2,IF(VLOOKUP($A1341,Sheet1!$B$3:$AH$1266,Sheet1!F$1+(Sheet1!$A$1-1)*10,FALSE)&gt;999,-1,0)))))))</f>
        <v>9910</v>
      </c>
      <c r="W1341" s="66">
        <f>IF(ISNA(VLOOKUP($A1341,Sheet1!$B$3:$AH$1266,Sheet1!G$1+(Sheet1!$A$1-1)*10,FALSE))=TRUE,"---",IF(VLOOKUP($A1341,Sheet1!$B$3:$AH$1266,Sheet1!G$1+(Sheet1!$A$1-1)*10,FALSE)="---","---", (ROUND(VLOOKUP($A1341,Sheet1!$B$3:$AH$1266,Sheet1!G$1+(Sheet1!$A$1-1)*10,FALSE),IF(VLOOKUP($A1341,Sheet1!$B$3:$AH$1266,Sheet1!G$1+(Sheet1!$A$1-1)*10,FALSE)&gt;99999,-3,IF(VLOOKUP($A1341,Sheet1!$B$3:$AH$1266,Sheet1!G$1+(Sheet1!$A$1-1)*10,FALSE)&gt;9999,-2,IF(VLOOKUP($A1341,Sheet1!$B$3:$AH$1266,Sheet1!G$1+(Sheet1!$A$1-1)*10,FALSE)&gt;999,-1,0)))))))</f>
        <v>12000</v>
      </c>
      <c r="X1341" s="66">
        <f>IF(ISNA(VLOOKUP($A1341,Sheet1!$B$3:$AH$1266,Sheet1!H$1+(Sheet1!$A$1-1)*10,FALSE))=TRUE,"---",IF(VLOOKUP($A1341,Sheet1!$B$3:$AH$1266,Sheet1!H$1+(Sheet1!$A$1-1)*10,FALSE)="---","---", (ROUND(VLOOKUP($A1341,Sheet1!$B$3:$AH$1266,Sheet1!H$1+(Sheet1!$A$1-1)*10,FALSE),IF(VLOOKUP($A1341,Sheet1!$B$3:$AH$1266,Sheet1!H$1+(Sheet1!$A$1-1)*10,FALSE)&gt;99999,-3,IF(VLOOKUP($A1341,Sheet1!$B$3:$AH$1266,Sheet1!H$1+(Sheet1!$A$1-1)*10,FALSE)&gt;9999,-2,IF(VLOOKUP($A1341,Sheet1!$B$3:$AH$1266,Sheet1!H$1+(Sheet1!$A$1-1)*10,FALSE)&gt;999,-1,0)))))))</f>
        <v>17800</v>
      </c>
      <c r="Y1341" s="66">
        <f>IF(ISNA(VLOOKUP($A1341,Sheet1!$B$3:$AH$1266,Sheet1!I$1+(Sheet1!$A$1-1)*10,FALSE))=TRUE,"---",IF(VLOOKUP($A1341,Sheet1!$B$3:$AH$1266,Sheet1!I$1+(Sheet1!$A$1-1)*10,FALSE)="---","---", (ROUND(VLOOKUP($A1341,Sheet1!$B$3:$AH$1266,Sheet1!I$1+(Sheet1!$A$1-1)*10,FALSE),IF(VLOOKUP($A1341,Sheet1!$B$3:$AH$1266,Sheet1!I$1+(Sheet1!$A$1-1)*10,FALSE)&gt;99999,-3,IF(VLOOKUP($A1341,Sheet1!$B$3:$AH$1266,Sheet1!I$1+(Sheet1!$A$1-1)*10,FALSE)&gt;9999,-2,IF(VLOOKUP($A1341,Sheet1!$B$3:$AH$1266,Sheet1!I$1+(Sheet1!$A$1-1)*10,FALSE)&gt;999,-1,0)))))))</f>
        <v>22100</v>
      </c>
      <c r="Z1341" s="66">
        <f>IF(ISNA(VLOOKUP($A1341,Sheet1!$B$3:$AH$1266,Sheet1!J$1+(Sheet1!$A$1-1)*10,FALSE))=TRUE,"---",IF(VLOOKUP($A1341,Sheet1!$B$3:$AH$1266,Sheet1!J$1+(Sheet1!$A$1-1)*10,FALSE)="---","---", (ROUND(VLOOKUP($A1341,Sheet1!$B$3:$AH$1266,Sheet1!J$1+(Sheet1!$A$1-1)*10,FALSE),IF(VLOOKUP($A1341,Sheet1!$B$3:$AH$1266,Sheet1!J$1+(Sheet1!$A$1-1)*10,FALSE)&gt;99999,-3,IF(VLOOKUP($A1341,Sheet1!$B$3:$AH$1266,Sheet1!J$1+(Sheet1!$A$1-1)*10,FALSE)&gt;9999,-2,IF(VLOOKUP($A1341,Sheet1!$B$3:$AH$1266,Sheet1!J$1+(Sheet1!$A$1-1)*10,FALSE)&gt;999,-1,0)))))))</f>
        <v>28000</v>
      </c>
      <c r="AA1341" s="66">
        <f>IF(ISNA(VLOOKUP($A1341,Sheet1!$B$3:$AH$1266,Sheet1!K$1+(Sheet1!$A$1-1)*10,FALSE))=TRUE,"---",IF(VLOOKUP($A1341,Sheet1!$B$3:$AH$1266,Sheet1!K$1+(Sheet1!$A$1-1)*10,FALSE)="---","---", (ROUND(VLOOKUP($A1341,Sheet1!$B$3:$AH$1266,Sheet1!K$1+(Sheet1!$A$1-1)*10,FALSE),IF(VLOOKUP($A1341,Sheet1!$B$3:$AH$1266,Sheet1!K$1+(Sheet1!$A$1-1)*10,FALSE)&gt;99999,-3,IF(VLOOKUP($A1341,Sheet1!$B$3:$AH$1266,Sheet1!K$1+(Sheet1!$A$1-1)*10,FALSE)&gt;9999,-2,IF(VLOOKUP($A1341,Sheet1!$B$3:$AH$1266,Sheet1!K$1+(Sheet1!$A$1-1)*10,FALSE)&gt;999,-1,0)))))))</f>
        <v>33000</v>
      </c>
      <c r="AB1341" s="66">
        <f>IF(ISNA(VLOOKUP($A1341,Sheet1!$B$3:$AH$1266,Sheet1!L$1+(Sheet1!$A$1-1)*10,FALSE))=TRUE,"---",IF(VLOOKUP($A1341,Sheet1!$B$3:$AH$1266,Sheet1!L$1+(Sheet1!$A$1-1)*10,FALSE)="---","---", (ROUND(VLOOKUP($A1341,Sheet1!$B$3:$AH$1266,Sheet1!L$1+(Sheet1!$A$1-1)*10,FALSE),IF(VLOOKUP($A1341,Sheet1!$B$3:$AH$1266,Sheet1!L$1+(Sheet1!$A$1-1)*10,FALSE)&gt;99999,-3,IF(VLOOKUP($A1341,Sheet1!$B$3:$AH$1266,Sheet1!L$1+(Sheet1!$A$1-1)*10,FALSE)&gt;9999,-2,IF(VLOOKUP($A1341,Sheet1!$B$3:$AH$1266,Sheet1!L$1+(Sheet1!$A$1-1)*10,FALSE)&gt;999,-1,0)))))))</f>
        <v>38000</v>
      </c>
      <c r="AC1341" s="66">
        <f>IF(ISNA(VLOOKUP($A1341,Sheet1!$B$3:$AH$1266,Sheet1!M$1+(Sheet1!$A$1-1)*10,FALSE))=TRUE,"---",IF(VLOOKUP($A1341,Sheet1!$B$3:$AH$1266,Sheet1!M$1+(Sheet1!$A$1-1)*10,FALSE)="---","---", (ROUND(VLOOKUP($A1341,Sheet1!$B$3:$AH$1266,Sheet1!M$1+(Sheet1!$A$1-1)*10,FALSE),IF(VLOOKUP($A1341,Sheet1!$B$3:$AH$1266,Sheet1!M$1+(Sheet1!$A$1-1)*10,FALSE)&gt;99999,-3,IF(VLOOKUP($A1341,Sheet1!$B$3:$AH$1266,Sheet1!M$1+(Sheet1!$A$1-1)*10,FALSE)&gt;9999,-2,IF(VLOOKUP($A1341,Sheet1!$B$3:$AH$1266,Sheet1!M$1+(Sheet1!$A$1-1)*10,FALSE)&gt;999,-1,0)))))))</f>
        <v>43300</v>
      </c>
      <c r="AD1341" s="66">
        <f>IF(ISNA(VLOOKUP($A1341,Sheet1!$B$3:$AH$1266,Sheet1!N$1+(Sheet1!$A$1-1)*10,FALSE))=TRUE,"---",IF(VLOOKUP($A1341,Sheet1!$B$3:$AH$1266,Sheet1!N$1+(Sheet1!$A$1-1)*10,FALSE)="---","---", (ROUND(VLOOKUP($A1341,Sheet1!$B$3:$AH$1266,Sheet1!N$1+(Sheet1!$A$1-1)*10,FALSE),IF(VLOOKUP($A1341,Sheet1!$B$3:$AH$1266,Sheet1!N$1+(Sheet1!$A$1-1)*10,FALSE)&gt;99999,-3,IF(VLOOKUP($A1341,Sheet1!$B$3:$AH$1266,Sheet1!N$1+(Sheet1!$A$1-1)*10,FALSE)&gt;9999,-2,IF(VLOOKUP($A1341,Sheet1!$B$3:$AH$1266,Sheet1!N$1+(Sheet1!$A$1-1)*10,FALSE)&gt;999,-1,0)))))))</f>
        <v>50800</v>
      </c>
    </row>
    <row r="1342" spans="1:30" ht="25.5" customHeight="1" thickBot="1" x14ac:dyDescent="0.3">
      <c r="A1342" s="312" t="s">
        <v>1973</v>
      </c>
      <c r="B1342" s="312"/>
      <c r="C1342" s="312"/>
      <c r="D1342" s="312"/>
      <c r="E1342" s="312"/>
      <c r="F1342" s="312"/>
      <c r="G1342" s="312"/>
      <c r="H1342" s="312"/>
      <c r="I1342" s="312"/>
      <c r="J1342" s="312"/>
      <c r="K1342" s="312"/>
      <c r="L1342" s="312"/>
      <c r="M1342" s="312"/>
      <c r="N1342" s="312"/>
      <c r="O1342" s="312"/>
      <c r="P1342" s="312"/>
      <c r="Q1342" s="312"/>
      <c r="R1342" s="312"/>
      <c r="S1342" s="312"/>
      <c r="T1342" s="312"/>
      <c r="U1342" s="312"/>
      <c r="V1342" s="312"/>
      <c r="W1342" s="312"/>
      <c r="X1342" s="312"/>
      <c r="Y1342" s="312"/>
      <c r="Z1342" s="312"/>
      <c r="AA1342" s="312"/>
      <c r="AB1342" s="312"/>
      <c r="AC1342" s="312"/>
      <c r="AD1342" s="312"/>
    </row>
    <row r="1343" spans="1:30" ht="25.5" customHeight="1" thickTop="1" x14ac:dyDescent="0.25">
      <c r="A1343" s="125" t="s">
        <v>1974</v>
      </c>
      <c r="B1343" s="126" t="s">
        <v>1975</v>
      </c>
      <c r="C1343" s="125">
        <v>425240</v>
      </c>
      <c r="D1343" s="125">
        <v>785459</v>
      </c>
      <c r="E1343" s="70" t="s">
        <v>3046</v>
      </c>
      <c r="F1343" s="211" t="s">
        <v>4585</v>
      </c>
      <c r="G1343" s="111" t="s">
        <v>31</v>
      </c>
      <c r="H1343" s="163">
        <v>263700</v>
      </c>
      <c r="I1343" s="106">
        <v>31383</v>
      </c>
      <c r="J1343" s="194" t="s">
        <v>4405</v>
      </c>
      <c r="K1343" s="111" t="s">
        <v>17</v>
      </c>
      <c r="L1343" s="109">
        <v>347000</v>
      </c>
      <c r="M1343" s="162">
        <v>1.32</v>
      </c>
      <c r="N1343" s="111" t="s">
        <v>387</v>
      </c>
      <c r="O1343" s="69" t="s">
        <v>4405</v>
      </c>
      <c r="P1343" s="69" t="s">
        <v>4405</v>
      </c>
      <c r="Q1343" s="69" t="s">
        <v>4405</v>
      </c>
      <c r="R1343" s="64" t="s">
        <v>4405</v>
      </c>
      <c r="S1343" s="64">
        <v>5</v>
      </c>
      <c r="T1343" s="64" t="str">
        <f>IF(ISNA(VLOOKUP(A1343,Sheet1!B$3:C$1266,2,FALSE)=TRUE),"NC",VLOOKUP(A1343,Sheet1!B$3:C$1266,2,FALSE))</f>
        <v>Regulated</v>
      </c>
      <c r="U1343" s="65">
        <f>IF(ISNA(VLOOKUP($A1343,Sheet1!$B$3:$AH$1266,Sheet1!E$1+(Sheet1!$A$1-1)*10,FALSE))=TRUE,"---",IF(VLOOKUP($A1343,Sheet1!$B$3:$AH$1266,Sheet1!E$1+(Sheet1!$A$1-1)*10,FALSE)="---","---", (ROUND(VLOOKUP($A1343,Sheet1!$B$3:$AH$1266,Sheet1!E$1+(Sheet1!$A$1-1)*10,FALSE),IF(VLOOKUP($A1343,Sheet1!$B$3:$AH$1266,Sheet1!E$1+(Sheet1!$A$1-1)*10,FALSE)&gt;99999,-3,IF(VLOOKUP($A1343,Sheet1!$B$3:$AH$1266,Sheet1!E$1+(Sheet1!$A$1-1)*10,FALSE)&gt;9999,-2,IF(VLOOKUP($A1343,Sheet1!$B$3:$AH$1266,Sheet1!E$1+(Sheet1!$A$1-1)*10,FALSE)&gt;999,-1,0)))))))</f>
        <v>237000</v>
      </c>
      <c r="V1343" s="65">
        <f>IF(ISNA(VLOOKUP($A1343,Sheet1!$B$3:$AH$1266,Sheet1!F$1+(Sheet1!$A$1-1)*10,FALSE))=TRUE,"---",IF(VLOOKUP($A1343,Sheet1!$B$3:$AH$1266,Sheet1!F$1+(Sheet1!$A$1-1)*10,FALSE)="---","---", (ROUND(VLOOKUP($A1343,Sheet1!$B$3:$AH$1266,Sheet1!F$1+(Sheet1!$A$1-1)*10,FALSE),IF(VLOOKUP($A1343,Sheet1!$B$3:$AH$1266,Sheet1!F$1+(Sheet1!$A$1-1)*10,FALSE)&gt;99999,-3,IF(VLOOKUP($A1343,Sheet1!$B$3:$AH$1266,Sheet1!F$1+(Sheet1!$A$1-1)*10,FALSE)&gt;9999,-2,IF(VLOOKUP($A1343,Sheet1!$B$3:$AH$1266,Sheet1!F$1+(Sheet1!$A$1-1)*10,FALSE)&gt;999,-1,0)))))))</f>
        <v>248000</v>
      </c>
      <c r="W1343" s="65">
        <f>IF(ISNA(VLOOKUP($A1343,Sheet1!$B$3:$AH$1266,Sheet1!G$1+(Sheet1!$A$1-1)*10,FALSE))=TRUE,"---",IF(VLOOKUP($A1343,Sheet1!$B$3:$AH$1266,Sheet1!G$1+(Sheet1!$A$1-1)*10,FALSE)="---","---", (ROUND(VLOOKUP($A1343,Sheet1!$B$3:$AH$1266,Sheet1!G$1+(Sheet1!$A$1-1)*10,FALSE),IF(VLOOKUP($A1343,Sheet1!$B$3:$AH$1266,Sheet1!G$1+(Sheet1!$A$1-1)*10,FALSE)&gt;99999,-3,IF(VLOOKUP($A1343,Sheet1!$B$3:$AH$1266,Sheet1!G$1+(Sheet1!$A$1-1)*10,FALSE)&gt;9999,-2,IF(VLOOKUP($A1343,Sheet1!$B$3:$AH$1266,Sheet1!G$1+(Sheet1!$A$1-1)*10,FALSE)&gt;999,-1,0)))))))</f>
        <v>260000</v>
      </c>
      <c r="X1343" s="65">
        <f>IF(ISNA(VLOOKUP($A1343,Sheet1!$B$3:$AH$1266,Sheet1!H$1+(Sheet1!$A$1-1)*10,FALSE))=TRUE,"---",IF(VLOOKUP($A1343,Sheet1!$B$3:$AH$1266,Sheet1!H$1+(Sheet1!$A$1-1)*10,FALSE)="---","---", (ROUND(VLOOKUP($A1343,Sheet1!$B$3:$AH$1266,Sheet1!H$1+(Sheet1!$A$1-1)*10,FALSE),IF(VLOOKUP($A1343,Sheet1!$B$3:$AH$1266,Sheet1!H$1+(Sheet1!$A$1-1)*10,FALSE)&gt;99999,-3,IF(VLOOKUP($A1343,Sheet1!$B$3:$AH$1266,Sheet1!H$1+(Sheet1!$A$1-1)*10,FALSE)&gt;9999,-2,IF(VLOOKUP($A1343,Sheet1!$B$3:$AH$1266,Sheet1!H$1+(Sheet1!$A$1-1)*10,FALSE)&gt;999,-1,0)))))))</f>
        <v>284000</v>
      </c>
      <c r="Y1343" s="65">
        <f>IF(ISNA(VLOOKUP($A1343,Sheet1!$B$3:$AH$1266,Sheet1!I$1+(Sheet1!$A$1-1)*10,FALSE))=TRUE,"---",IF(VLOOKUP($A1343,Sheet1!$B$3:$AH$1266,Sheet1!I$1+(Sheet1!$A$1-1)*10,FALSE)="---","---", (ROUND(VLOOKUP($A1343,Sheet1!$B$3:$AH$1266,Sheet1!I$1+(Sheet1!$A$1-1)*10,FALSE),IF(VLOOKUP($A1343,Sheet1!$B$3:$AH$1266,Sheet1!I$1+(Sheet1!$A$1-1)*10,FALSE)&gt;99999,-3,IF(VLOOKUP($A1343,Sheet1!$B$3:$AH$1266,Sheet1!I$1+(Sheet1!$A$1-1)*10,FALSE)&gt;9999,-2,IF(VLOOKUP($A1343,Sheet1!$B$3:$AH$1266,Sheet1!I$1+(Sheet1!$A$1-1)*10,FALSE)&gt;999,-1,0)))))))</f>
        <v>296000</v>
      </c>
      <c r="Z1343" s="65">
        <f>IF(ISNA(VLOOKUP($A1343,Sheet1!$B$3:$AH$1266,Sheet1!J$1+(Sheet1!$A$1-1)*10,FALSE))=TRUE,"---",IF(VLOOKUP($A1343,Sheet1!$B$3:$AH$1266,Sheet1!J$1+(Sheet1!$A$1-1)*10,FALSE)="---","---", (ROUND(VLOOKUP($A1343,Sheet1!$B$3:$AH$1266,Sheet1!J$1+(Sheet1!$A$1-1)*10,FALSE),IF(VLOOKUP($A1343,Sheet1!$B$3:$AH$1266,Sheet1!J$1+(Sheet1!$A$1-1)*10,FALSE)&gt;99999,-3,IF(VLOOKUP($A1343,Sheet1!$B$3:$AH$1266,Sheet1!J$1+(Sheet1!$A$1-1)*10,FALSE)&gt;9999,-2,IF(VLOOKUP($A1343,Sheet1!$B$3:$AH$1266,Sheet1!J$1+(Sheet1!$A$1-1)*10,FALSE)&gt;999,-1,0)))))))</f>
        <v>309000</v>
      </c>
      <c r="AA1343" s="65">
        <f>IF(ISNA(VLOOKUP($A1343,Sheet1!$B$3:$AH$1266,Sheet1!K$1+(Sheet1!$A$1-1)*10,FALSE))=TRUE,"---",IF(VLOOKUP($A1343,Sheet1!$B$3:$AH$1266,Sheet1!K$1+(Sheet1!$A$1-1)*10,FALSE)="---","---", (ROUND(VLOOKUP($A1343,Sheet1!$B$3:$AH$1266,Sheet1!K$1+(Sheet1!$A$1-1)*10,FALSE),IF(VLOOKUP($A1343,Sheet1!$B$3:$AH$1266,Sheet1!K$1+(Sheet1!$A$1-1)*10,FALSE)&gt;99999,-3,IF(VLOOKUP($A1343,Sheet1!$B$3:$AH$1266,Sheet1!K$1+(Sheet1!$A$1-1)*10,FALSE)&gt;9999,-2,IF(VLOOKUP($A1343,Sheet1!$B$3:$AH$1266,Sheet1!K$1+(Sheet1!$A$1-1)*10,FALSE)&gt;999,-1,0)))))))</f>
        <v>318000</v>
      </c>
      <c r="AB1343" s="65">
        <f>IF(ISNA(VLOOKUP($A1343,Sheet1!$B$3:$AH$1266,Sheet1!L$1+(Sheet1!$A$1-1)*10,FALSE))=TRUE,"---",IF(VLOOKUP($A1343,Sheet1!$B$3:$AH$1266,Sheet1!L$1+(Sheet1!$A$1-1)*10,FALSE)="---","---", (ROUND(VLOOKUP($A1343,Sheet1!$B$3:$AH$1266,Sheet1!L$1+(Sheet1!$A$1-1)*10,FALSE),IF(VLOOKUP($A1343,Sheet1!$B$3:$AH$1266,Sheet1!L$1+(Sheet1!$A$1-1)*10,FALSE)&gt;99999,-3,IF(VLOOKUP($A1343,Sheet1!$B$3:$AH$1266,Sheet1!L$1+(Sheet1!$A$1-1)*10,FALSE)&gt;9999,-2,IF(VLOOKUP($A1343,Sheet1!$B$3:$AH$1266,Sheet1!L$1+(Sheet1!$A$1-1)*10,FALSE)&gt;999,-1,0)))))))</f>
        <v>325000</v>
      </c>
      <c r="AC1343" s="65">
        <f>IF(ISNA(VLOOKUP($A1343,Sheet1!$B$3:$AH$1266,Sheet1!M$1+(Sheet1!$A$1-1)*10,FALSE))=TRUE,"---",IF(VLOOKUP($A1343,Sheet1!$B$3:$AH$1266,Sheet1!M$1+(Sheet1!$A$1-1)*10,FALSE)="---","---", (ROUND(VLOOKUP($A1343,Sheet1!$B$3:$AH$1266,Sheet1!M$1+(Sheet1!$A$1-1)*10,FALSE),IF(VLOOKUP($A1343,Sheet1!$B$3:$AH$1266,Sheet1!M$1+(Sheet1!$A$1-1)*10,FALSE)&gt;99999,-3,IF(VLOOKUP($A1343,Sheet1!$B$3:$AH$1266,Sheet1!M$1+(Sheet1!$A$1-1)*10,FALSE)&gt;9999,-2,IF(VLOOKUP($A1343,Sheet1!$B$3:$AH$1266,Sheet1!M$1+(Sheet1!$A$1-1)*10,FALSE)&gt;999,-1,0)))))))</f>
        <v>332000</v>
      </c>
      <c r="AD1343" s="65">
        <f>IF(ISNA(VLOOKUP($A1343,Sheet1!$B$3:$AH$1266,Sheet1!N$1+(Sheet1!$A$1-1)*10,FALSE))=TRUE,"---",IF(VLOOKUP($A1343,Sheet1!$B$3:$AH$1266,Sheet1!N$1+(Sheet1!$A$1-1)*10,FALSE)="---","---", (ROUND(VLOOKUP($A1343,Sheet1!$B$3:$AH$1266,Sheet1!N$1+(Sheet1!$A$1-1)*10,FALSE),IF(VLOOKUP($A1343,Sheet1!$B$3:$AH$1266,Sheet1!N$1+(Sheet1!$A$1-1)*10,FALSE)&gt;99999,-3,IF(VLOOKUP($A1343,Sheet1!$B$3:$AH$1266,Sheet1!N$1+(Sheet1!$A$1-1)*10,FALSE)&gt;9999,-2,IF(VLOOKUP($A1343,Sheet1!$B$3:$AH$1266,Sheet1!N$1+(Sheet1!$A$1-1)*10,FALSE)&gt;999,-1,0)))))))</f>
        <v>340000</v>
      </c>
    </row>
    <row r="1344" spans="1:30" ht="25.5" customHeight="1" x14ac:dyDescent="0.25">
      <c r="A1344" s="133" t="s">
        <v>1976</v>
      </c>
      <c r="B1344" s="141" t="s">
        <v>1977</v>
      </c>
      <c r="C1344" s="133">
        <v>425441</v>
      </c>
      <c r="D1344" s="133">
        <v>784744</v>
      </c>
      <c r="E1344" s="67" t="s">
        <v>3046</v>
      </c>
      <c r="F1344" s="117" t="s">
        <v>4829</v>
      </c>
      <c r="G1344" s="118" t="s">
        <v>31</v>
      </c>
      <c r="H1344" s="136">
        <v>15.4</v>
      </c>
      <c r="I1344" s="119">
        <v>31950</v>
      </c>
      <c r="J1344" s="120">
        <v>15.17</v>
      </c>
      <c r="K1344" s="121" t="s">
        <v>4405</v>
      </c>
      <c r="L1344" s="122">
        <v>2820</v>
      </c>
      <c r="M1344" s="123">
        <v>183</v>
      </c>
      <c r="N1344" s="121" t="s">
        <v>4405</v>
      </c>
      <c r="O1344" s="71">
        <f t="shared" ref="O1344:O1405" si="47">IF(U1344&lt;&gt;"---",IF(L1344&lt;W1344,"&gt;50",IF(AND(L1344&gt;=W1344,L1344&lt;=X1344),(W$8-(((LOG(L1344)-LOG(W1344))/((LOG(X1344)-LOG(W1344)))*(W$8-X$8)))),IF(AND(L1344&gt;=X1344,L1344&lt;=Y1344),(X$8-(((LOG(L1344)-LOG(X1344))/((LOG(Y1344)-LOG(X1344)))*(X$8-Y$8)))),IF(AND(L1344&gt;=Y1344,L1344&lt;=Z1344),(Y$8-(((LOG(L1344)-LOG(Y1344))/((LOG(Z1344)-LOG(Y1344)))*(Y$8-Z$8)))),IF(AND(L1344&gt;=Z1344,L1344&lt;=AA1344),(Z$8-(((LOG(L1344)-LOG(Z1344))/((LOG(AA1344)-LOG(Z1344)))*(Z$8-AA$8)))),IF(AND(L1344&gt;=AA1344,L1344&lt;=AB1344),(AA$8-(((LOG(L1344)-LOG(AA1344))/((LOG(AB1344)-LOG(AA1344)))*(AA$8-AB$8)))),IF(AND(L1344&gt;=AB1344,L1344&lt;=AC1344),(AB$8-(((LOG(L1344)-LOG(AB1344))/((LOG(AC1344)-LOG(AB1344)))*(AB$8-AC$8)))),IF(AND(L1344&gt;=AC1344,L1344&lt;=AD1344),(AC$8-(((LOG(L1344)-LOG(AC1344))/((LOG(AD1344)-LOG(AC1344)))*(AC$8-AD$8)))),IF(L1344&gt;AD1344*1.1,"&lt;0.2",0.2))))))))),"")</f>
        <v>2.1686249086352944</v>
      </c>
      <c r="P1344" s="71">
        <f>IF(O1344&lt;&gt;"",VLOOKUP($A1344,Sheet4!$A$2:$O$1309,14,FALSE)*100,"")</f>
        <v>0.49262486559580321</v>
      </c>
      <c r="Q1344" s="71">
        <f>IF(P1344&lt;&gt;"",VLOOKUP($A1344,Sheet4!$A$2:$O$1309,15,FALSE)*100,"")</f>
        <v>4.7220647512283058</v>
      </c>
      <c r="R1344" s="73">
        <f t="shared" si="45"/>
        <v>45</v>
      </c>
      <c r="S1344" s="63" t="s">
        <v>4368</v>
      </c>
      <c r="T1344" s="63" t="str">
        <f>IF(ISNA(VLOOKUP(A1344,Sheet1!B$3:C$1266,2,FALSE)=TRUE),"NC",VLOOKUP(A1344,Sheet1!B$3:C$1266,2,FALSE))</f>
        <v>Urban</v>
      </c>
      <c r="U1344" s="66">
        <f>IF(ISNA(VLOOKUP($A1344,Sheet1!$B$3:$AH$1266,Sheet1!E$1+(Sheet1!$A$1-1)*10,FALSE))=TRUE,"---",IF(VLOOKUP($A1344,Sheet1!$B$3:$AH$1266,Sheet1!E$1+(Sheet1!$A$1-1)*10,FALSE)="---","---", (ROUND(VLOOKUP($A1344,Sheet1!$B$3:$AH$1266,Sheet1!E$1+(Sheet1!$A$1-1)*10,FALSE),IF(VLOOKUP($A1344,Sheet1!$B$3:$AH$1266,Sheet1!E$1+(Sheet1!$A$1-1)*10,FALSE)&gt;99999,-3,IF(VLOOKUP($A1344,Sheet1!$B$3:$AH$1266,Sheet1!E$1+(Sheet1!$A$1-1)*10,FALSE)&gt;9999,-2,IF(VLOOKUP($A1344,Sheet1!$B$3:$AH$1266,Sheet1!E$1+(Sheet1!$A$1-1)*10,FALSE)&gt;999,-1,0)))))))</f>
        <v>742</v>
      </c>
      <c r="V1344" s="66">
        <f>IF(ISNA(VLOOKUP($A1344,Sheet1!$B$3:$AH$1266,Sheet1!F$1+(Sheet1!$A$1-1)*10,FALSE))=TRUE,"---",IF(VLOOKUP($A1344,Sheet1!$B$3:$AH$1266,Sheet1!F$1+(Sheet1!$A$1-1)*10,FALSE)="---","---", (ROUND(VLOOKUP($A1344,Sheet1!$B$3:$AH$1266,Sheet1!F$1+(Sheet1!$A$1-1)*10,FALSE),IF(VLOOKUP($A1344,Sheet1!$B$3:$AH$1266,Sheet1!F$1+(Sheet1!$A$1-1)*10,FALSE)&gt;99999,-3,IF(VLOOKUP($A1344,Sheet1!$B$3:$AH$1266,Sheet1!F$1+(Sheet1!$A$1-1)*10,FALSE)&gt;9999,-2,IF(VLOOKUP($A1344,Sheet1!$B$3:$AH$1266,Sheet1!F$1+(Sheet1!$A$1-1)*10,FALSE)&gt;999,-1,0)))))))</f>
        <v>871</v>
      </c>
      <c r="W1344" s="66">
        <f>IF(ISNA(VLOOKUP($A1344,Sheet1!$B$3:$AH$1266,Sheet1!G$1+(Sheet1!$A$1-1)*10,FALSE))=TRUE,"---",IF(VLOOKUP($A1344,Sheet1!$B$3:$AH$1266,Sheet1!G$1+(Sheet1!$A$1-1)*10,FALSE)="---","---", (ROUND(VLOOKUP($A1344,Sheet1!$B$3:$AH$1266,Sheet1!G$1+(Sheet1!$A$1-1)*10,FALSE),IF(VLOOKUP($A1344,Sheet1!$B$3:$AH$1266,Sheet1!G$1+(Sheet1!$A$1-1)*10,FALSE)&gt;99999,-3,IF(VLOOKUP($A1344,Sheet1!$B$3:$AH$1266,Sheet1!G$1+(Sheet1!$A$1-1)*10,FALSE)&gt;9999,-2,IF(VLOOKUP($A1344,Sheet1!$B$3:$AH$1266,Sheet1!G$1+(Sheet1!$A$1-1)*10,FALSE)&gt;999,-1,0)))))))</f>
        <v>1040</v>
      </c>
      <c r="X1344" s="66">
        <f>IF(ISNA(VLOOKUP($A1344,Sheet1!$B$3:$AH$1266,Sheet1!H$1+(Sheet1!$A$1-1)*10,FALSE))=TRUE,"---",IF(VLOOKUP($A1344,Sheet1!$B$3:$AH$1266,Sheet1!H$1+(Sheet1!$A$1-1)*10,FALSE)="---","---", (ROUND(VLOOKUP($A1344,Sheet1!$B$3:$AH$1266,Sheet1!H$1+(Sheet1!$A$1-1)*10,FALSE),IF(VLOOKUP($A1344,Sheet1!$B$3:$AH$1266,Sheet1!H$1+(Sheet1!$A$1-1)*10,FALSE)&gt;99999,-3,IF(VLOOKUP($A1344,Sheet1!$B$3:$AH$1266,Sheet1!H$1+(Sheet1!$A$1-1)*10,FALSE)&gt;9999,-2,IF(VLOOKUP($A1344,Sheet1!$B$3:$AH$1266,Sheet1!H$1+(Sheet1!$A$1-1)*10,FALSE)&gt;999,-1,0)))))))</f>
        <v>1520</v>
      </c>
      <c r="Y1344" s="66">
        <f>IF(ISNA(VLOOKUP($A1344,Sheet1!$B$3:$AH$1266,Sheet1!I$1+(Sheet1!$A$1-1)*10,FALSE))=TRUE,"---",IF(VLOOKUP($A1344,Sheet1!$B$3:$AH$1266,Sheet1!I$1+(Sheet1!$A$1-1)*10,FALSE)="---","---", (ROUND(VLOOKUP($A1344,Sheet1!$B$3:$AH$1266,Sheet1!I$1+(Sheet1!$A$1-1)*10,FALSE),IF(VLOOKUP($A1344,Sheet1!$B$3:$AH$1266,Sheet1!I$1+(Sheet1!$A$1-1)*10,FALSE)&gt;99999,-3,IF(VLOOKUP($A1344,Sheet1!$B$3:$AH$1266,Sheet1!I$1+(Sheet1!$A$1-1)*10,FALSE)&gt;9999,-2,IF(VLOOKUP($A1344,Sheet1!$B$3:$AH$1266,Sheet1!I$1+(Sheet1!$A$1-1)*10,FALSE)&gt;999,-1,0)))))))</f>
        <v>1890</v>
      </c>
      <c r="Z1344" s="66">
        <f>IF(ISNA(VLOOKUP($A1344,Sheet1!$B$3:$AH$1266,Sheet1!J$1+(Sheet1!$A$1-1)*10,FALSE))=TRUE,"---",IF(VLOOKUP($A1344,Sheet1!$B$3:$AH$1266,Sheet1!J$1+(Sheet1!$A$1-1)*10,FALSE)="---","---", (ROUND(VLOOKUP($A1344,Sheet1!$B$3:$AH$1266,Sheet1!J$1+(Sheet1!$A$1-1)*10,FALSE),IF(VLOOKUP($A1344,Sheet1!$B$3:$AH$1266,Sheet1!J$1+(Sheet1!$A$1-1)*10,FALSE)&gt;99999,-3,IF(VLOOKUP($A1344,Sheet1!$B$3:$AH$1266,Sheet1!J$1+(Sheet1!$A$1-1)*10,FALSE)&gt;9999,-2,IF(VLOOKUP($A1344,Sheet1!$B$3:$AH$1266,Sheet1!J$1+(Sheet1!$A$1-1)*10,FALSE)&gt;999,-1,0)))))))</f>
        <v>2420</v>
      </c>
      <c r="AA1344" s="66">
        <f>IF(ISNA(VLOOKUP($A1344,Sheet1!$B$3:$AH$1266,Sheet1!K$1+(Sheet1!$A$1-1)*10,FALSE))=TRUE,"---",IF(VLOOKUP($A1344,Sheet1!$B$3:$AH$1266,Sheet1!K$1+(Sheet1!$A$1-1)*10,FALSE)="---","---", (ROUND(VLOOKUP($A1344,Sheet1!$B$3:$AH$1266,Sheet1!K$1+(Sheet1!$A$1-1)*10,FALSE),IF(VLOOKUP($A1344,Sheet1!$B$3:$AH$1266,Sheet1!K$1+(Sheet1!$A$1-1)*10,FALSE)&gt;99999,-3,IF(VLOOKUP($A1344,Sheet1!$B$3:$AH$1266,Sheet1!K$1+(Sheet1!$A$1-1)*10,FALSE)&gt;9999,-2,IF(VLOOKUP($A1344,Sheet1!$B$3:$AH$1266,Sheet1!K$1+(Sheet1!$A$1-1)*10,FALSE)&gt;999,-1,0)))))))</f>
        <v>2860</v>
      </c>
      <c r="AB1344" s="66">
        <f>IF(ISNA(VLOOKUP($A1344,Sheet1!$B$3:$AH$1266,Sheet1!L$1+(Sheet1!$A$1-1)*10,FALSE))=TRUE,"---",IF(VLOOKUP($A1344,Sheet1!$B$3:$AH$1266,Sheet1!L$1+(Sheet1!$A$1-1)*10,FALSE)="---","---", (ROUND(VLOOKUP($A1344,Sheet1!$B$3:$AH$1266,Sheet1!L$1+(Sheet1!$A$1-1)*10,FALSE),IF(VLOOKUP($A1344,Sheet1!$B$3:$AH$1266,Sheet1!L$1+(Sheet1!$A$1-1)*10,FALSE)&gt;99999,-3,IF(VLOOKUP($A1344,Sheet1!$B$3:$AH$1266,Sheet1!L$1+(Sheet1!$A$1-1)*10,FALSE)&gt;9999,-2,IF(VLOOKUP($A1344,Sheet1!$B$3:$AH$1266,Sheet1!L$1+(Sheet1!$A$1-1)*10,FALSE)&gt;999,-1,0)))))))</f>
        <v>3340</v>
      </c>
      <c r="AC1344" s="66">
        <f>IF(ISNA(VLOOKUP($A1344,Sheet1!$B$3:$AH$1266,Sheet1!M$1+(Sheet1!$A$1-1)*10,FALSE))=TRUE,"---",IF(VLOOKUP($A1344,Sheet1!$B$3:$AH$1266,Sheet1!M$1+(Sheet1!$A$1-1)*10,FALSE)="---","---", (ROUND(VLOOKUP($A1344,Sheet1!$B$3:$AH$1266,Sheet1!M$1+(Sheet1!$A$1-1)*10,FALSE),IF(VLOOKUP($A1344,Sheet1!$B$3:$AH$1266,Sheet1!M$1+(Sheet1!$A$1-1)*10,FALSE)&gt;99999,-3,IF(VLOOKUP($A1344,Sheet1!$B$3:$AH$1266,Sheet1!M$1+(Sheet1!$A$1-1)*10,FALSE)&gt;9999,-2,IF(VLOOKUP($A1344,Sheet1!$B$3:$AH$1266,Sheet1!M$1+(Sheet1!$A$1-1)*10,FALSE)&gt;999,-1,0)))))))</f>
        <v>3860</v>
      </c>
      <c r="AD1344" s="66">
        <f>IF(ISNA(VLOOKUP($A1344,Sheet1!$B$3:$AH$1266,Sheet1!N$1+(Sheet1!$A$1-1)*10,FALSE))=TRUE,"---",IF(VLOOKUP($A1344,Sheet1!$B$3:$AH$1266,Sheet1!N$1+(Sheet1!$A$1-1)*10,FALSE)="---","---", (ROUND(VLOOKUP($A1344,Sheet1!$B$3:$AH$1266,Sheet1!N$1+(Sheet1!$A$1-1)*10,FALSE),IF(VLOOKUP($A1344,Sheet1!$B$3:$AH$1266,Sheet1!N$1+(Sheet1!$A$1-1)*10,FALSE)&gt;99999,-3,IF(VLOOKUP($A1344,Sheet1!$B$3:$AH$1266,Sheet1!N$1+(Sheet1!$A$1-1)*10,FALSE)&gt;9999,-2,IF(VLOOKUP($A1344,Sheet1!$B$3:$AH$1266,Sheet1!N$1+(Sheet1!$A$1-1)*10,FALSE)&gt;999,-1,0)))))))</f>
        <v>4640</v>
      </c>
    </row>
    <row r="1345" spans="1:30" ht="25.5" customHeight="1" x14ac:dyDescent="0.25">
      <c r="A1345" s="125" t="s">
        <v>1978</v>
      </c>
      <c r="B1345" s="126" t="s">
        <v>1979</v>
      </c>
      <c r="C1345" s="125">
        <v>425603</v>
      </c>
      <c r="D1345" s="125">
        <v>785227</v>
      </c>
      <c r="E1345" s="70" t="s">
        <v>3046</v>
      </c>
      <c r="F1345" s="52" t="s">
        <v>4830</v>
      </c>
      <c r="G1345" s="127" t="s">
        <v>286</v>
      </c>
      <c r="H1345" s="128">
        <v>1.1399999999999999</v>
      </c>
      <c r="I1345" s="112">
        <v>31950</v>
      </c>
      <c r="J1345" s="147">
        <v>12.48</v>
      </c>
      <c r="K1345" s="114" t="s">
        <v>4405</v>
      </c>
      <c r="L1345" s="156" t="s">
        <v>4405</v>
      </c>
      <c r="M1345" s="157" t="s">
        <v>4405</v>
      </c>
      <c r="N1345" s="127" t="s">
        <v>75</v>
      </c>
      <c r="O1345" s="68" t="s">
        <v>4405</v>
      </c>
      <c r="P1345" s="68" t="s">
        <v>4405</v>
      </c>
      <c r="Q1345" s="68" t="s">
        <v>4405</v>
      </c>
      <c r="R1345" s="74" t="s">
        <v>4405</v>
      </c>
      <c r="S1345" s="64">
        <v>6</v>
      </c>
      <c r="T1345" s="64" t="str">
        <f>IF(ISNA(VLOOKUP(A1345,Sheet1!B$3:C$1266,2,FALSE)=TRUE),"NC",VLOOKUP(A1345,Sheet1!B$3:C$1266,2,FALSE))</f>
        <v>NC</v>
      </c>
      <c r="U1345" s="65" t="str">
        <f>IF(ISNA(VLOOKUP($A1345,Sheet1!$B$3:$AH$1266,Sheet1!E$1+(Sheet1!$A$1-1)*10,FALSE))=TRUE,"---",IF(VLOOKUP($A1345,Sheet1!$B$3:$AH$1266,Sheet1!E$1+(Sheet1!$A$1-1)*10,FALSE)="---","---", (ROUND(VLOOKUP($A1345,Sheet1!$B$3:$AH$1266,Sheet1!E$1+(Sheet1!$A$1-1)*10,FALSE),IF(VLOOKUP($A1345,Sheet1!$B$3:$AH$1266,Sheet1!E$1+(Sheet1!$A$1-1)*10,FALSE)&gt;99999,-3,IF(VLOOKUP($A1345,Sheet1!$B$3:$AH$1266,Sheet1!E$1+(Sheet1!$A$1-1)*10,FALSE)&gt;9999,-2,IF(VLOOKUP($A1345,Sheet1!$B$3:$AH$1266,Sheet1!E$1+(Sheet1!$A$1-1)*10,FALSE)&gt;999,-1,0)))))))</f>
        <v>---</v>
      </c>
      <c r="V1345" s="65" t="str">
        <f>IF(ISNA(VLOOKUP($A1345,Sheet1!$B$3:$AH$1266,Sheet1!F$1+(Sheet1!$A$1-1)*10,FALSE))=TRUE,"---",IF(VLOOKUP($A1345,Sheet1!$B$3:$AH$1266,Sheet1!F$1+(Sheet1!$A$1-1)*10,FALSE)="---","---", (ROUND(VLOOKUP($A1345,Sheet1!$B$3:$AH$1266,Sheet1!F$1+(Sheet1!$A$1-1)*10,FALSE),IF(VLOOKUP($A1345,Sheet1!$B$3:$AH$1266,Sheet1!F$1+(Sheet1!$A$1-1)*10,FALSE)&gt;99999,-3,IF(VLOOKUP($A1345,Sheet1!$B$3:$AH$1266,Sheet1!F$1+(Sheet1!$A$1-1)*10,FALSE)&gt;9999,-2,IF(VLOOKUP($A1345,Sheet1!$B$3:$AH$1266,Sheet1!F$1+(Sheet1!$A$1-1)*10,FALSE)&gt;999,-1,0)))))))</f>
        <v>---</v>
      </c>
      <c r="W1345" s="65" t="str">
        <f>IF(ISNA(VLOOKUP($A1345,Sheet1!$B$3:$AH$1266,Sheet1!G$1+(Sheet1!$A$1-1)*10,FALSE))=TRUE,"---",IF(VLOOKUP($A1345,Sheet1!$B$3:$AH$1266,Sheet1!G$1+(Sheet1!$A$1-1)*10,FALSE)="---","---", (ROUND(VLOOKUP($A1345,Sheet1!$B$3:$AH$1266,Sheet1!G$1+(Sheet1!$A$1-1)*10,FALSE),IF(VLOOKUP($A1345,Sheet1!$B$3:$AH$1266,Sheet1!G$1+(Sheet1!$A$1-1)*10,FALSE)&gt;99999,-3,IF(VLOOKUP($A1345,Sheet1!$B$3:$AH$1266,Sheet1!G$1+(Sheet1!$A$1-1)*10,FALSE)&gt;9999,-2,IF(VLOOKUP($A1345,Sheet1!$B$3:$AH$1266,Sheet1!G$1+(Sheet1!$A$1-1)*10,FALSE)&gt;999,-1,0)))))))</f>
        <v>---</v>
      </c>
      <c r="X1345" s="65" t="str">
        <f>IF(ISNA(VLOOKUP($A1345,Sheet1!$B$3:$AH$1266,Sheet1!H$1+(Sheet1!$A$1-1)*10,FALSE))=TRUE,"---",IF(VLOOKUP($A1345,Sheet1!$B$3:$AH$1266,Sheet1!H$1+(Sheet1!$A$1-1)*10,FALSE)="---","---", (ROUND(VLOOKUP($A1345,Sheet1!$B$3:$AH$1266,Sheet1!H$1+(Sheet1!$A$1-1)*10,FALSE),IF(VLOOKUP($A1345,Sheet1!$B$3:$AH$1266,Sheet1!H$1+(Sheet1!$A$1-1)*10,FALSE)&gt;99999,-3,IF(VLOOKUP($A1345,Sheet1!$B$3:$AH$1266,Sheet1!H$1+(Sheet1!$A$1-1)*10,FALSE)&gt;9999,-2,IF(VLOOKUP($A1345,Sheet1!$B$3:$AH$1266,Sheet1!H$1+(Sheet1!$A$1-1)*10,FALSE)&gt;999,-1,0)))))))</f>
        <v>---</v>
      </c>
      <c r="Y1345" s="65" t="str">
        <f>IF(ISNA(VLOOKUP($A1345,Sheet1!$B$3:$AH$1266,Sheet1!I$1+(Sheet1!$A$1-1)*10,FALSE))=TRUE,"---",IF(VLOOKUP($A1345,Sheet1!$B$3:$AH$1266,Sheet1!I$1+(Sheet1!$A$1-1)*10,FALSE)="---","---", (ROUND(VLOOKUP($A1345,Sheet1!$B$3:$AH$1266,Sheet1!I$1+(Sheet1!$A$1-1)*10,FALSE),IF(VLOOKUP($A1345,Sheet1!$B$3:$AH$1266,Sheet1!I$1+(Sheet1!$A$1-1)*10,FALSE)&gt;99999,-3,IF(VLOOKUP($A1345,Sheet1!$B$3:$AH$1266,Sheet1!I$1+(Sheet1!$A$1-1)*10,FALSE)&gt;9999,-2,IF(VLOOKUP($A1345,Sheet1!$B$3:$AH$1266,Sheet1!I$1+(Sheet1!$A$1-1)*10,FALSE)&gt;999,-1,0)))))))</f>
        <v>---</v>
      </c>
      <c r="Z1345" s="65" t="str">
        <f>IF(ISNA(VLOOKUP($A1345,Sheet1!$B$3:$AH$1266,Sheet1!J$1+(Sheet1!$A$1-1)*10,FALSE))=TRUE,"---",IF(VLOOKUP($A1345,Sheet1!$B$3:$AH$1266,Sheet1!J$1+(Sheet1!$A$1-1)*10,FALSE)="---","---", (ROUND(VLOOKUP($A1345,Sheet1!$B$3:$AH$1266,Sheet1!J$1+(Sheet1!$A$1-1)*10,FALSE),IF(VLOOKUP($A1345,Sheet1!$B$3:$AH$1266,Sheet1!J$1+(Sheet1!$A$1-1)*10,FALSE)&gt;99999,-3,IF(VLOOKUP($A1345,Sheet1!$B$3:$AH$1266,Sheet1!J$1+(Sheet1!$A$1-1)*10,FALSE)&gt;9999,-2,IF(VLOOKUP($A1345,Sheet1!$B$3:$AH$1266,Sheet1!J$1+(Sheet1!$A$1-1)*10,FALSE)&gt;999,-1,0)))))))</f>
        <v>---</v>
      </c>
      <c r="AA1345" s="65" t="str">
        <f>IF(ISNA(VLOOKUP($A1345,Sheet1!$B$3:$AH$1266,Sheet1!K$1+(Sheet1!$A$1-1)*10,FALSE))=TRUE,"---",IF(VLOOKUP($A1345,Sheet1!$B$3:$AH$1266,Sheet1!K$1+(Sheet1!$A$1-1)*10,FALSE)="---","---", (ROUND(VLOOKUP($A1345,Sheet1!$B$3:$AH$1266,Sheet1!K$1+(Sheet1!$A$1-1)*10,FALSE),IF(VLOOKUP($A1345,Sheet1!$B$3:$AH$1266,Sheet1!K$1+(Sheet1!$A$1-1)*10,FALSE)&gt;99999,-3,IF(VLOOKUP($A1345,Sheet1!$B$3:$AH$1266,Sheet1!K$1+(Sheet1!$A$1-1)*10,FALSE)&gt;9999,-2,IF(VLOOKUP($A1345,Sheet1!$B$3:$AH$1266,Sheet1!K$1+(Sheet1!$A$1-1)*10,FALSE)&gt;999,-1,0)))))))</f>
        <v>---</v>
      </c>
      <c r="AB1345" s="65" t="str">
        <f>IF(ISNA(VLOOKUP($A1345,Sheet1!$B$3:$AH$1266,Sheet1!L$1+(Sheet1!$A$1-1)*10,FALSE))=TRUE,"---",IF(VLOOKUP($A1345,Sheet1!$B$3:$AH$1266,Sheet1!L$1+(Sheet1!$A$1-1)*10,FALSE)="---","---", (ROUND(VLOOKUP($A1345,Sheet1!$B$3:$AH$1266,Sheet1!L$1+(Sheet1!$A$1-1)*10,FALSE),IF(VLOOKUP($A1345,Sheet1!$B$3:$AH$1266,Sheet1!L$1+(Sheet1!$A$1-1)*10,FALSE)&gt;99999,-3,IF(VLOOKUP($A1345,Sheet1!$B$3:$AH$1266,Sheet1!L$1+(Sheet1!$A$1-1)*10,FALSE)&gt;9999,-2,IF(VLOOKUP($A1345,Sheet1!$B$3:$AH$1266,Sheet1!L$1+(Sheet1!$A$1-1)*10,FALSE)&gt;999,-1,0)))))))</f>
        <v>---</v>
      </c>
      <c r="AC1345" s="65" t="str">
        <f>IF(ISNA(VLOOKUP($A1345,Sheet1!$B$3:$AH$1266,Sheet1!M$1+(Sheet1!$A$1-1)*10,FALSE))=TRUE,"---",IF(VLOOKUP($A1345,Sheet1!$B$3:$AH$1266,Sheet1!M$1+(Sheet1!$A$1-1)*10,FALSE)="---","---", (ROUND(VLOOKUP($A1345,Sheet1!$B$3:$AH$1266,Sheet1!M$1+(Sheet1!$A$1-1)*10,FALSE),IF(VLOOKUP($A1345,Sheet1!$B$3:$AH$1266,Sheet1!M$1+(Sheet1!$A$1-1)*10,FALSE)&gt;99999,-3,IF(VLOOKUP($A1345,Sheet1!$B$3:$AH$1266,Sheet1!M$1+(Sheet1!$A$1-1)*10,FALSE)&gt;9999,-2,IF(VLOOKUP($A1345,Sheet1!$B$3:$AH$1266,Sheet1!M$1+(Sheet1!$A$1-1)*10,FALSE)&gt;999,-1,0)))))))</f>
        <v>---</v>
      </c>
      <c r="AD1345" s="65" t="str">
        <f>IF(ISNA(VLOOKUP($A1345,Sheet1!$B$3:$AH$1266,Sheet1!N$1+(Sheet1!$A$1-1)*10,FALSE))=TRUE,"---",IF(VLOOKUP($A1345,Sheet1!$B$3:$AH$1266,Sheet1!N$1+(Sheet1!$A$1-1)*10,FALSE)="---","---", (ROUND(VLOOKUP($A1345,Sheet1!$B$3:$AH$1266,Sheet1!N$1+(Sheet1!$A$1-1)*10,FALSE),IF(VLOOKUP($A1345,Sheet1!$B$3:$AH$1266,Sheet1!N$1+(Sheet1!$A$1-1)*10,FALSE)&gt;99999,-3,IF(VLOOKUP($A1345,Sheet1!$B$3:$AH$1266,Sheet1!N$1+(Sheet1!$A$1-1)*10,FALSE)&gt;9999,-2,IF(VLOOKUP($A1345,Sheet1!$B$3:$AH$1266,Sheet1!N$1+(Sheet1!$A$1-1)*10,FALSE)&gt;999,-1,0)))))))</f>
        <v>---</v>
      </c>
    </row>
    <row r="1346" spans="1:30" ht="25.5" customHeight="1" x14ac:dyDescent="0.25">
      <c r="A1346" s="133" t="s">
        <v>1980</v>
      </c>
      <c r="B1346" s="141" t="s">
        <v>1981</v>
      </c>
      <c r="C1346" s="133">
        <v>425615</v>
      </c>
      <c r="D1346" s="133">
        <v>785306</v>
      </c>
      <c r="E1346" s="67" t="s">
        <v>3046</v>
      </c>
      <c r="F1346" s="117" t="s">
        <v>4830</v>
      </c>
      <c r="G1346" s="118" t="s">
        <v>286</v>
      </c>
      <c r="H1346" s="136">
        <v>25.7</v>
      </c>
      <c r="I1346" s="119">
        <v>31950</v>
      </c>
      <c r="J1346" s="120">
        <v>11.2</v>
      </c>
      <c r="K1346" s="121" t="s">
        <v>4405</v>
      </c>
      <c r="L1346" s="129" t="s">
        <v>4405</v>
      </c>
      <c r="M1346" s="130" t="s">
        <v>4405</v>
      </c>
      <c r="N1346" s="118" t="s">
        <v>75</v>
      </c>
      <c r="O1346" s="71" t="s">
        <v>4405</v>
      </c>
      <c r="P1346" s="71" t="s">
        <v>4405</v>
      </c>
      <c r="Q1346" s="71" t="s">
        <v>4405</v>
      </c>
      <c r="R1346" s="73" t="s">
        <v>4405</v>
      </c>
      <c r="S1346" s="63">
        <v>6</v>
      </c>
      <c r="T1346" s="63" t="str">
        <f>IF(ISNA(VLOOKUP(A1346,Sheet1!B$3:C$1266,2,FALSE)=TRUE),"NC",VLOOKUP(A1346,Sheet1!B$3:C$1266,2,FALSE))</f>
        <v>NC</v>
      </c>
      <c r="U1346" s="66" t="str">
        <f>IF(ISNA(VLOOKUP($A1346,Sheet1!$B$3:$AH$1266,Sheet1!E$1+(Sheet1!$A$1-1)*10,FALSE))=TRUE,"---",IF(VLOOKUP($A1346,Sheet1!$B$3:$AH$1266,Sheet1!E$1+(Sheet1!$A$1-1)*10,FALSE)="---","---", (ROUND(VLOOKUP($A1346,Sheet1!$B$3:$AH$1266,Sheet1!E$1+(Sheet1!$A$1-1)*10,FALSE),IF(VLOOKUP($A1346,Sheet1!$B$3:$AH$1266,Sheet1!E$1+(Sheet1!$A$1-1)*10,FALSE)&gt;99999,-3,IF(VLOOKUP($A1346,Sheet1!$B$3:$AH$1266,Sheet1!E$1+(Sheet1!$A$1-1)*10,FALSE)&gt;9999,-2,IF(VLOOKUP($A1346,Sheet1!$B$3:$AH$1266,Sheet1!E$1+(Sheet1!$A$1-1)*10,FALSE)&gt;999,-1,0)))))))</f>
        <v>---</v>
      </c>
      <c r="V1346" s="66" t="str">
        <f>IF(ISNA(VLOOKUP($A1346,Sheet1!$B$3:$AH$1266,Sheet1!F$1+(Sheet1!$A$1-1)*10,FALSE))=TRUE,"---",IF(VLOOKUP($A1346,Sheet1!$B$3:$AH$1266,Sheet1!F$1+(Sheet1!$A$1-1)*10,FALSE)="---","---", (ROUND(VLOOKUP($A1346,Sheet1!$B$3:$AH$1266,Sheet1!F$1+(Sheet1!$A$1-1)*10,FALSE),IF(VLOOKUP($A1346,Sheet1!$B$3:$AH$1266,Sheet1!F$1+(Sheet1!$A$1-1)*10,FALSE)&gt;99999,-3,IF(VLOOKUP($A1346,Sheet1!$B$3:$AH$1266,Sheet1!F$1+(Sheet1!$A$1-1)*10,FALSE)&gt;9999,-2,IF(VLOOKUP($A1346,Sheet1!$B$3:$AH$1266,Sheet1!F$1+(Sheet1!$A$1-1)*10,FALSE)&gt;999,-1,0)))))))</f>
        <v>---</v>
      </c>
      <c r="W1346" s="66" t="str">
        <f>IF(ISNA(VLOOKUP($A1346,Sheet1!$B$3:$AH$1266,Sheet1!G$1+(Sheet1!$A$1-1)*10,FALSE))=TRUE,"---",IF(VLOOKUP($A1346,Sheet1!$B$3:$AH$1266,Sheet1!G$1+(Sheet1!$A$1-1)*10,FALSE)="---","---", (ROUND(VLOOKUP($A1346,Sheet1!$B$3:$AH$1266,Sheet1!G$1+(Sheet1!$A$1-1)*10,FALSE),IF(VLOOKUP($A1346,Sheet1!$B$3:$AH$1266,Sheet1!G$1+(Sheet1!$A$1-1)*10,FALSE)&gt;99999,-3,IF(VLOOKUP($A1346,Sheet1!$B$3:$AH$1266,Sheet1!G$1+(Sheet1!$A$1-1)*10,FALSE)&gt;9999,-2,IF(VLOOKUP($A1346,Sheet1!$B$3:$AH$1266,Sheet1!G$1+(Sheet1!$A$1-1)*10,FALSE)&gt;999,-1,0)))))))</f>
        <v>---</v>
      </c>
      <c r="X1346" s="66" t="str">
        <f>IF(ISNA(VLOOKUP($A1346,Sheet1!$B$3:$AH$1266,Sheet1!H$1+(Sheet1!$A$1-1)*10,FALSE))=TRUE,"---",IF(VLOOKUP($A1346,Sheet1!$B$3:$AH$1266,Sheet1!H$1+(Sheet1!$A$1-1)*10,FALSE)="---","---", (ROUND(VLOOKUP($A1346,Sheet1!$B$3:$AH$1266,Sheet1!H$1+(Sheet1!$A$1-1)*10,FALSE),IF(VLOOKUP($A1346,Sheet1!$B$3:$AH$1266,Sheet1!H$1+(Sheet1!$A$1-1)*10,FALSE)&gt;99999,-3,IF(VLOOKUP($A1346,Sheet1!$B$3:$AH$1266,Sheet1!H$1+(Sheet1!$A$1-1)*10,FALSE)&gt;9999,-2,IF(VLOOKUP($A1346,Sheet1!$B$3:$AH$1266,Sheet1!H$1+(Sheet1!$A$1-1)*10,FALSE)&gt;999,-1,0)))))))</f>
        <v>---</v>
      </c>
      <c r="Y1346" s="66" t="str">
        <f>IF(ISNA(VLOOKUP($A1346,Sheet1!$B$3:$AH$1266,Sheet1!I$1+(Sheet1!$A$1-1)*10,FALSE))=TRUE,"---",IF(VLOOKUP($A1346,Sheet1!$B$3:$AH$1266,Sheet1!I$1+(Sheet1!$A$1-1)*10,FALSE)="---","---", (ROUND(VLOOKUP($A1346,Sheet1!$B$3:$AH$1266,Sheet1!I$1+(Sheet1!$A$1-1)*10,FALSE),IF(VLOOKUP($A1346,Sheet1!$B$3:$AH$1266,Sheet1!I$1+(Sheet1!$A$1-1)*10,FALSE)&gt;99999,-3,IF(VLOOKUP($A1346,Sheet1!$B$3:$AH$1266,Sheet1!I$1+(Sheet1!$A$1-1)*10,FALSE)&gt;9999,-2,IF(VLOOKUP($A1346,Sheet1!$B$3:$AH$1266,Sheet1!I$1+(Sheet1!$A$1-1)*10,FALSE)&gt;999,-1,0)))))))</f>
        <v>---</v>
      </c>
      <c r="Z1346" s="66" t="str">
        <f>IF(ISNA(VLOOKUP($A1346,Sheet1!$B$3:$AH$1266,Sheet1!J$1+(Sheet1!$A$1-1)*10,FALSE))=TRUE,"---",IF(VLOOKUP($A1346,Sheet1!$B$3:$AH$1266,Sheet1!J$1+(Sheet1!$A$1-1)*10,FALSE)="---","---", (ROUND(VLOOKUP($A1346,Sheet1!$B$3:$AH$1266,Sheet1!J$1+(Sheet1!$A$1-1)*10,FALSE),IF(VLOOKUP($A1346,Sheet1!$B$3:$AH$1266,Sheet1!J$1+(Sheet1!$A$1-1)*10,FALSE)&gt;99999,-3,IF(VLOOKUP($A1346,Sheet1!$B$3:$AH$1266,Sheet1!J$1+(Sheet1!$A$1-1)*10,FALSE)&gt;9999,-2,IF(VLOOKUP($A1346,Sheet1!$B$3:$AH$1266,Sheet1!J$1+(Sheet1!$A$1-1)*10,FALSE)&gt;999,-1,0)))))))</f>
        <v>---</v>
      </c>
      <c r="AA1346" s="66" t="str">
        <f>IF(ISNA(VLOOKUP($A1346,Sheet1!$B$3:$AH$1266,Sheet1!K$1+(Sheet1!$A$1-1)*10,FALSE))=TRUE,"---",IF(VLOOKUP($A1346,Sheet1!$B$3:$AH$1266,Sheet1!K$1+(Sheet1!$A$1-1)*10,FALSE)="---","---", (ROUND(VLOOKUP($A1346,Sheet1!$B$3:$AH$1266,Sheet1!K$1+(Sheet1!$A$1-1)*10,FALSE),IF(VLOOKUP($A1346,Sheet1!$B$3:$AH$1266,Sheet1!K$1+(Sheet1!$A$1-1)*10,FALSE)&gt;99999,-3,IF(VLOOKUP($A1346,Sheet1!$B$3:$AH$1266,Sheet1!K$1+(Sheet1!$A$1-1)*10,FALSE)&gt;9999,-2,IF(VLOOKUP($A1346,Sheet1!$B$3:$AH$1266,Sheet1!K$1+(Sheet1!$A$1-1)*10,FALSE)&gt;999,-1,0)))))))</f>
        <v>---</v>
      </c>
      <c r="AB1346" s="66" t="str">
        <f>IF(ISNA(VLOOKUP($A1346,Sheet1!$B$3:$AH$1266,Sheet1!L$1+(Sheet1!$A$1-1)*10,FALSE))=TRUE,"---",IF(VLOOKUP($A1346,Sheet1!$B$3:$AH$1266,Sheet1!L$1+(Sheet1!$A$1-1)*10,FALSE)="---","---", (ROUND(VLOOKUP($A1346,Sheet1!$B$3:$AH$1266,Sheet1!L$1+(Sheet1!$A$1-1)*10,FALSE),IF(VLOOKUP($A1346,Sheet1!$B$3:$AH$1266,Sheet1!L$1+(Sheet1!$A$1-1)*10,FALSE)&gt;99999,-3,IF(VLOOKUP($A1346,Sheet1!$B$3:$AH$1266,Sheet1!L$1+(Sheet1!$A$1-1)*10,FALSE)&gt;9999,-2,IF(VLOOKUP($A1346,Sheet1!$B$3:$AH$1266,Sheet1!L$1+(Sheet1!$A$1-1)*10,FALSE)&gt;999,-1,0)))))))</f>
        <v>---</v>
      </c>
      <c r="AC1346" s="66" t="str">
        <f>IF(ISNA(VLOOKUP($A1346,Sheet1!$B$3:$AH$1266,Sheet1!M$1+(Sheet1!$A$1-1)*10,FALSE))=TRUE,"---",IF(VLOOKUP($A1346,Sheet1!$B$3:$AH$1266,Sheet1!M$1+(Sheet1!$A$1-1)*10,FALSE)="---","---", (ROUND(VLOOKUP($A1346,Sheet1!$B$3:$AH$1266,Sheet1!M$1+(Sheet1!$A$1-1)*10,FALSE),IF(VLOOKUP($A1346,Sheet1!$B$3:$AH$1266,Sheet1!M$1+(Sheet1!$A$1-1)*10,FALSE)&gt;99999,-3,IF(VLOOKUP($A1346,Sheet1!$B$3:$AH$1266,Sheet1!M$1+(Sheet1!$A$1-1)*10,FALSE)&gt;9999,-2,IF(VLOOKUP($A1346,Sheet1!$B$3:$AH$1266,Sheet1!M$1+(Sheet1!$A$1-1)*10,FALSE)&gt;999,-1,0)))))))</f>
        <v>---</v>
      </c>
      <c r="AD1346" s="66" t="str">
        <f>IF(ISNA(VLOOKUP($A1346,Sheet1!$B$3:$AH$1266,Sheet1!N$1+(Sheet1!$A$1-1)*10,FALSE))=TRUE,"---",IF(VLOOKUP($A1346,Sheet1!$B$3:$AH$1266,Sheet1!N$1+(Sheet1!$A$1-1)*10,FALSE)="---","---", (ROUND(VLOOKUP($A1346,Sheet1!$B$3:$AH$1266,Sheet1!N$1+(Sheet1!$A$1-1)*10,FALSE),IF(VLOOKUP($A1346,Sheet1!$B$3:$AH$1266,Sheet1!N$1+(Sheet1!$A$1-1)*10,FALSE)&gt;99999,-3,IF(VLOOKUP($A1346,Sheet1!$B$3:$AH$1266,Sheet1!N$1+(Sheet1!$A$1-1)*10,FALSE)&gt;9999,-2,IF(VLOOKUP($A1346,Sheet1!$B$3:$AH$1266,Sheet1!N$1+(Sheet1!$A$1-1)*10,FALSE)&gt;999,-1,0)))))))</f>
        <v>---</v>
      </c>
    </row>
    <row r="1347" spans="1:30" ht="25.5" customHeight="1" x14ac:dyDescent="0.25">
      <c r="A1347" s="125" t="s">
        <v>1982</v>
      </c>
      <c r="B1347" s="126" t="s">
        <v>1983</v>
      </c>
      <c r="C1347" s="125">
        <v>424305</v>
      </c>
      <c r="D1347" s="125">
        <v>781919</v>
      </c>
      <c r="E1347" s="70" t="s">
        <v>3060</v>
      </c>
      <c r="F1347" s="52" t="s">
        <v>4831</v>
      </c>
      <c r="G1347" s="127" t="s">
        <v>286</v>
      </c>
      <c r="H1347" s="128">
        <v>23.7</v>
      </c>
      <c r="I1347" s="112">
        <v>26473</v>
      </c>
      <c r="J1347" s="147">
        <v>11.05</v>
      </c>
      <c r="K1347" s="114" t="s">
        <v>4405</v>
      </c>
      <c r="L1347" s="115">
        <v>1850</v>
      </c>
      <c r="M1347" s="116">
        <v>78.099999999999994</v>
      </c>
      <c r="N1347" s="127" t="s">
        <v>457</v>
      </c>
      <c r="O1347" s="68">
        <f t="shared" si="47"/>
        <v>2.8465865500169434</v>
      </c>
      <c r="P1347" s="68">
        <f>IF(O1347&lt;&gt;"",VLOOKUP($A1347,Sheet4!$A$2:$O$1309,14,FALSE)*100,"")</f>
        <v>0.72822206693092806</v>
      </c>
      <c r="Q1347" s="68">
        <f>IF(P1347&lt;&gt;"",VLOOKUP($A1347,Sheet4!$A$2:$O$1309,15,FALSE)*100,"")</f>
        <v>6.9087935274360079</v>
      </c>
      <c r="R1347" s="74">
        <f t="shared" si="45"/>
        <v>35</v>
      </c>
      <c r="S1347" s="64" t="s">
        <v>4368</v>
      </c>
      <c r="T1347" s="64" t="str">
        <f>IF(ISNA(VLOOKUP(A1347,Sheet1!B$3:C$1266,2,FALSE)=TRUE),"NC",VLOOKUP(A1347,Sheet1!B$3:C$1266,2,FALSE))</f>
        <v>Rural10</v>
      </c>
      <c r="U1347" s="65">
        <f>IF(ISNA(VLOOKUP($A1347,Sheet1!$B$3:$AH$1266,Sheet1!E$1+(Sheet1!$A$1-1)*10,FALSE))=TRUE,"---",IF(VLOOKUP($A1347,Sheet1!$B$3:$AH$1266,Sheet1!E$1+(Sheet1!$A$1-1)*10,FALSE)="---","---", (ROUND(VLOOKUP($A1347,Sheet1!$B$3:$AH$1266,Sheet1!E$1+(Sheet1!$A$1-1)*10,FALSE),IF(VLOOKUP($A1347,Sheet1!$B$3:$AH$1266,Sheet1!E$1+(Sheet1!$A$1-1)*10,FALSE)&gt;99999,-3,IF(VLOOKUP($A1347,Sheet1!$B$3:$AH$1266,Sheet1!E$1+(Sheet1!$A$1-1)*10,FALSE)&gt;9999,-2,IF(VLOOKUP($A1347,Sheet1!$B$3:$AH$1266,Sheet1!E$1+(Sheet1!$A$1-1)*10,FALSE)&gt;999,-1,0)))))))</f>
        <v>612</v>
      </c>
      <c r="V1347" s="65">
        <f>IF(ISNA(VLOOKUP($A1347,Sheet1!$B$3:$AH$1266,Sheet1!F$1+(Sheet1!$A$1-1)*10,FALSE))=TRUE,"---",IF(VLOOKUP($A1347,Sheet1!$B$3:$AH$1266,Sheet1!F$1+(Sheet1!$A$1-1)*10,FALSE)="---","---", (ROUND(VLOOKUP($A1347,Sheet1!$B$3:$AH$1266,Sheet1!F$1+(Sheet1!$A$1-1)*10,FALSE),IF(VLOOKUP($A1347,Sheet1!$B$3:$AH$1266,Sheet1!F$1+(Sheet1!$A$1-1)*10,FALSE)&gt;99999,-3,IF(VLOOKUP($A1347,Sheet1!$B$3:$AH$1266,Sheet1!F$1+(Sheet1!$A$1-1)*10,FALSE)&gt;9999,-2,IF(VLOOKUP($A1347,Sheet1!$B$3:$AH$1266,Sheet1!F$1+(Sheet1!$A$1-1)*10,FALSE)&gt;999,-1,0)))))))</f>
        <v>710</v>
      </c>
      <c r="W1347" s="65">
        <f>IF(ISNA(VLOOKUP($A1347,Sheet1!$B$3:$AH$1266,Sheet1!G$1+(Sheet1!$A$1-1)*10,FALSE))=TRUE,"---",IF(VLOOKUP($A1347,Sheet1!$B$3:$AH$1266,Sheet1!G$1+(Sheet1!$A$1-1)*10,FALSE)="---","---", (ROUND(VLOOKUP($A1347,Sheet1!$B$3:$AH$1266,Sheet1!G$1+(Sheet1!$A$1-1)*10,FALSE),IF(VLOOKUP($A1347,Sheet1!$B$3:$AH$1266,Sheet1!G$1+(Sheet1!$A$1-1)*10,FALSE)&gt;99999,-3,IF(VLOOKUP($A1347,Sheet1!$B$3:$AH$1266,Sheet1!G$1+(Sheet1!$A$1-1)*10,FALSE)&gt;9999,-2,IF(VLOOKUP($A1347,Sheet1!$B$3:$AH$1266,Sheet1!G$1+(Sheet1!$A$1-1)*10,FALSE)&gt;999,-1,0)))))))</f>
        <v>832</v>
      </c>
      <c r="X1347" s="65">
        <f>IF(ISNA(VLOOKUP($A1347,Sheet1!$B$3:$AH$1266,Sheet1!H$1+(Sheet1!$A$1-1)*10,FALSE))=TRUE,"---",IF(VLOOKUP($A1347,Sheet1!$B$3:$AH$1266,Sheet1!H$1+(Sheet1!$A$1-1)*10,FALSE)="---","---", (ROUND(VLOOKUP($A1347,Sheet1!$B$3:$AH$1266,Sheet1!H$1+(Sheet1!$A$1-1)*10,FALSE),IF(VLOOKUP($A1347,Sheet1!$B$3:$AH$1266,Sheet1!H$1+(Sheet1!$A$1-1)*10,FALSE)&gt;99999,-3,IF(VLOOKUP($A1347,Sheet1!$B$3:$AH$1266,Sheet1!H$1+(Sheet1!$A$1-1)*10,FALSE)&gt;9999,-2,IF(VLOOKUP($A1347,Sheet1!$B$3:$AH$1266,Sheet1!H$1+(Sheet1!$A$1-1)*10,FALSE)&gt;999,-1,0)))))))</f>
        <v>1160</v>
      </c>
      <c r="Y1347" s="65">
        <f>IF(ISNA(VLOOKUP($A1347,Sheet1!$B$3:$AH$1266,Sheet1!I$1+(Sheet1!$A$1-1)*10,FALSE))=TRUE,"---",IF(VLOOKUP($A1347,Sheet1!$B$3:$AH$1266,Sheet1!I$1+(Sheet1!$A$1-1)*10,FALSE)="---","---", (ROUND(VLOOKUP($A1347,Sheet1!$B$3:$AH$1266,Sheet1!I$1+(Sheet1!$A$1-1)*10,FALSE),IF(VLOOKUP($A1347,Sheet1!$B$3:$AH$1266,Sheet1!I$1+(Sheet1!$A$1-1)*10,FALSE)&gt;99999,-3,IF(VLOOKUP($A1347,Sheet1!$B$3:$AH$1266,Sheet1!I$1+(Sheet1!$A$1-1)*10,FALSE)&gt;9999,-2,IF(VLOOKUP($A1347,Sheet1!$B$3:$AH$1266,Sheet1!I$1+(Sheet1!$A$1-1)*10,FALSE)&gt;999,-1,0)))))))</f>
        <v>1390</v>
      </c>
      <c r="Z1347" s="65">
        <f>IF(ISNA(VLOOKUP($A1347,Sheet1!$B$3:$AH$1266,Sheet1!J$1+(Sheet1!$A$1-1)*10,FALSE))=TRUE,"---",IF(VLOOKUP($A1347,Sheet1!$B$3:$AH$1266,Sheet1!J$1+(Sheet1!$A$1-1)*10,FALSE)="---","---", (ROUND(VLOOKUP($A1347,Sheet1!$B$3:$AH$1266,Sheet1!J$1+(Sheet1!$A$1-1)*10,FALSE),IF(VLOOKUP($A1347,Sheet1!$B$3:$AH$1266,Sheet1!J$1+(Sheet1!$A$1-1)*10,FALSE)&gt;99999,-3,IF(VLOOKUP($A1347,Sheet1!$B$3:$AH$1266,Sheet1!J$1+(Sheet1!$A$1-1)*10,FALSE)&gt;9999,-2,IF(VLOOKUP($A1347,Sheet1!$B$3:$AH$1266,Sheet1!J$1+(Sheet1!$A$1-1)*10,FALSE)&gt;999,-1,0)))))))</f>
        <v>1710</v>
      </c>
      <c r="AA1347" s="65">
        <f>IF(ISNA(VLOOKUP($A1347,Sheet1!$B$3:$AH$1266,Sheet1!K$1+(Sheet1!$A$1-1)*10,FALSE))=TRUE,"---",IF(VLOOKUP($A1347,Sheet1!$B$3:$AH$1266,Sheet1!K$1+(Sheet1!$A$1-1)*10,FALSE)="---","---", (ROUND(VLOOKUP($A1347,Sheet1!$B$3:$AH$1266,Sheet1!K$1+(Sheet1!$A$1-1)*10,FALSE),IF(VLOOKUP($A1347,Sheet1!$B$3:$AH$1266,Sheet1!K$1+(Sheet1!$A$1-1)*10,FALSE)&gt;99999,-3,IF(VLOOKUP($A1347,Sheet1!$B$3:$AH$1266,Sheet1!K$1+(Sheet1!$A$1-1)*10,FALSE)&gt;9999,-2,IF(VLOOKUP($A1347,Sheet1!$B$3:$AH$1266,Sheet1!K$1+(Sheet1!$A$1-1)*10,FALSE)&gt;999,-1,0)))))))</f>
        <v>1960</v>
      </c>
      <c r="AB1347" s="65">
        <f>IF(ISNA(VLOOKUP($A1347,Sheet1!$B$3:$AH$1266,Sheet1!L$1+(Sheet1!$A$1-1)*10,FALSE))=TRUE,"---",IF(VLOOKUP($A1347,Sheet1!$B$3:$AH$1266,Sheet1!L$1+(Sheet1!$A$1-1)*10,FALSE)="---","---", (ROUND(VLOOKUP($A1347,Sheet1!$B$3:$AH$1266,Sheet1!L$1+(Sheet1!$A$1-1)*10,FALSE),IF(VLOOKUP($A1347,Sheet1!$B$3:$AH$1266,Sheet1!L$1+(Sheet1!$A$1-1)*10,FALSE)&gt;99999,-3,IF(VLOOKUP($A1347,Sheet1!$B$3:$AH$1266,Sheet1!L$1+(Sheet1!$A$1-1)*10,FALSE)&gt;9999,-2,IF(VLOOKUP($A1347,Sheet1!$B$3:$AH$1266,Sheet1!L$1+(Sheet1!$A$1-1)*10,FALSE)&gt;999,-1,0)))))))</f>
        <v>2220</v>
      </c>
      <c r="AC1347" s="65">
        <f>IF(ISNA(VLOOKUP($A1347,Sheet1!$B$3:$AH$1266,Sheet1!M$1+(Sheet1!$A$1-1)*10,FALSE))=TRUE,"---",IF(VLOOKUP($A1347,Sheet1!$B$3:$AH$1266,Sheet1!M$1+(Sheet1!$A$1-1)*10,FALSE)="---","---", (ROUND(VLOOKUP($A1347,Sheet1!$B$3:$AH$1266,Sheet1!M$1+(Sheet1!$A$1-1)*10,FALSE),IF(VLOOKUP($A1347,Sheet1!$B$3:$AH$1266,Sheet1!M$1+(Sheet1!$A$1-1)*10,FALSE)&gt;99999,-3,IF(VLOOKUP($A1347,Sheet1!$B$3:$AH$1266,Sheet1!M$1+(Sheet1!$A$1-1)*10,FALSE)&gt;9999,-2,IF(VLOOKUP($A1347,Sheet1!$B$3:$AH$1266,Sheet1!M$1+(Sheet1!$A$1-1)*10,FALSE)&gt;999,-1,0)))))))</f>
        <v>2490</v>
      </c>
      <c r="AD1347" s="65">
        <f>IF(ISNA(VLOOKUP($A1347,Sheet1!$B$3:$AH$1266,Sheet1!N$1+(Sheet1!$A$1-1)*10,FALSE))=TRUE,"---",IF(VLOOKUP($A1347,Sheet1!$B$3:$AH$1266,Sheet1!N$1+(Sheet1!$A$1-1)*10,FALSE)="---","---", (ROUND(VLOOKUP($A1347,Sheet1!$B$3:$AH$1266,Sheet1!N$1+(Sheet1!$A$1-1)*10,FALSE),IF(VLOOKUP($A1347,Sheet1!$B$3:$AH$1266,Sheet1!N$1+(Sheet1!$A$1-1)*10,FALSE)&gt;99999,-3,IF(VLOOKUP($A1347,Sheet1!$B$3:$AH$1266,Sheet1!N$1+(Sheet1!$A$1-1)*10,FALSE)&gt;9999,-2,IF(VLOOKUP($A1347,Sheet1!$B$3:$AH$1266,Sheet1!N$1+(Sheet1!$A$1-1)*10,FALSE)&gt;999,-1,0)))))))</f>
        <v>2860</v>
      </c>
    </row>
    <row r="1348" spans="1:30" ht="25.5" customHeight="1" x14ac:dyDescent="0.25">
      <c r="A1348" s="304" t="s">
        <v>1984</v>
      </c>
      <c r="B1348" s="393" t="s">
        <v>1985</v>
      </c>
      <c r="C1348" s="305">
        <v>425150</v>
      </c>
      <c r="D1348" s="305">
        <v>781701</v>
      </c>
      <c r="E1348" s="305" t="s">
        <v>3060</v>
      </c>
      <c r="F1348" s="117" t="s">
        <v>4832</v>
      </c>
      <c r="G1348" s="118" t="s">
        <v>31</v>
      </c>
      <c r="H1348" s="348">
        <v>76.900000000000006</v>
      </c>
      <c r="I1348" s="119">
        <v>35984</v>
      </c>
      <c r="J1348" s="120">
        <v>12.71</v>
      </c>
      <c r="K1348" s="118" t="s">
        <v>24</v>
      </c>
      <c r="L1348" s="122">
        <v>9400</v>
      </c>
      <c r="M1348" s="123">
        <v>122</v>
      </c>
      <c r="N1348" s="121" t="s">
        <v>4405</v>
      </c>
      <c r="O1348" s="71">
        <f t="shared" si="47"/>
        <v>0.2</v>
      </c>
      <c r="P1348" s="71">
        <f>IF(O1348&lt;&gt;"",VLOOKUP($A1348,Sheet4!$A$2:$O$1309,14,FALSE)*100,"")</f>
        <v>0.52070144511677796</v>
      </c>
      <c r="Q1348" s="71">
        <f>IF(P1348&lt;&gt;"",VLOOKUP($A1348,Sheet4!$A$2:$O$1309,15,FALSE)*100,"")</f>
        <v>4.9850598392022434</v>
      </c>
      <c r="R1348" s="73" t="str">
        <f t="shared" si="45"/>
        <v>500</v>
      </c>
      <c r="S1348" s="305" t="s">
        <v>4368</v>
      </c>
      <c r="T1348" s="305" t="str">
        <f>IF(ISNA(VLOOKUP(A1348,Sheet1!B$3:C$1266,2,FALSE)=TRUE),"NC",VLOOKUP(A1348,Sheet1!B$3:C$1266,2,FALSE))</f>
        <v>Rural10</v>
      </c>
      <c r="U1348" s="385">
        <f>IF(ISNA(VLOOKUP($A1348,Sheet1!$B$3:$AH$1266,Sheet1!E$1+(Sheet1!$A$1-1)*10,FALSE))=TRUE,"---",IF(VLOOKUP($A1348,Sheet1!$B$3:$AH$1266,Sheet1!E$1+(Sheet1!$A$1-1)*10,FALSE)="---","---", (ROUND(VLOOKUP($A1348,Sheet1!$B$3:$AH$1266,Sheet1!E$1+(Sheet1!$A$1-1)*10,FALSE),IF(VLOOKUP($A1348,Sheet1!$B$3:$AH$1266,Sheet1!E$1+(Sheet1!$A$1-1)*10,FALSE)&gt;99999,-3,IF(VLOOKUP($A1348,Sheet1!$B$3:$AH$1266,Sheet1!E$1+(Sheet1!$A$1-1)*10,FALSE)&gt;9999,-2,IF(VLOOKUP($A1348,Sheet1!$B$3:$AH$1266,Sheet1!E$1+(Sheet1!$A$1-1)*10,FALSE)&gt;999,-1,0)))))))</f>
        <v>2250</v>
      </c>
      <c r="V1348" s="385">
        <f>IF(ISNA(VLOOKUP($A1348,Sheet1!$B$3:$AH$1266,Sheet1!F$1+(Sheet1!$A$1-1)*10,FALSE))=TRUE,"---",IF(VLOOKUP($A1348,Sheet1!$B$3:$AH$1266,Sheet1!F$1+(Sheet1!$A$1-1)*10,FALSE)="---","---", (ROUND(VLOOKUP($A1348,Sheet1!$B$3:$AH$1266,Sheet1!F$1+(Sheet1!$A$1-1)*10,FALSE),IF(VLOOKUP($A1348,Sheet1!$B$3:$AH$1266,Sheet1!F$1+(Sheet1!$A$1-1)*10,FALSE)&gt;99999,-3,IF(VLOOKUP($A1348,Sheet1!$B$3:$AH$1266,Sheet1!F$1+(Sheet1!$A$1-1)*10,FALSE)&gt;9999,-2,IF(VLOOKUP($A1348,Sheet1!$B$3:$AH$1266,Sheet1!F$1+(Sheet1!$A$1-1)*10,FALSE)&gt;999,-1,0)))))))</f>
        <v>2570</v>
      </c>
      <c r="W1348" s="385">
        <f>IF(ISNA(VLOOKUP($A1348,Sheet1!$B$3:$AH$1266,Sheet1!G$1+(Sheet1!$A$1-1)*10,FALSE))=TRUE,"---",IF(VLOOKUP($A1348,Sheet1!$B$3:$AH$1266,Sheet1!G$1+(Sheet1!$A$1-1)*10,FALSE)="---","---", (ROUND(VLOOKUP($A1348,Sheet1!$B$3:$AH$1266,Sheet1!G$1+(Sheet1!$A$1-1)*10,FALSE),IF(VLOOKUP($A1348,Sheet1!$B$3:$AH$1266,Sheet1!G$1+(Sheet1!$A$1-1)*10,FALSE)&gt;99999,-3,IF(VLOOKUP($A1348,Sheet1!$B$3:$AH$1266,Sheet1!G$1+(Sheet1!$A$1-1)*10,FALSE)&gt;9999,-2,IF(VLOOKUP($A1348,Sheet1!$B$3:$AH$1266,Sheet1!G$1+(Sheet1!$A$1-1)*10,FALSE)&gt;999,-1,0)))))))</f>
        <v>2970</v>
      </c>
      <c r="X1348" s="385">
        <f>IF(ISNA(VLOOKUP($A1348,Sheet1!$B$3:$AH$1266,Sheet1!H$1+(Sheet1!$A$1-1)*10,FALSE))=TRUE,"---",IF(VLOOKUP($A1348,Sheet1!$B$3:$AH$1266,Sheet1!H$1+(Sheet1!$A$1-1)*10,FALSE)="---","---", (ROUND(VLOOKUP($A1348,Sheet1!$B$3:$AH$1266,Sheet1!H$1+(Sheet1!$A$1-1)*10,FALSE),IF(VLOOKUP($A1348,Sheet1!$B$3:$AH$1266,Sheet1!H$1+(Sheet1!$A$1-1)*10,FALSE)&gt;99999,-3,IF(VLOOKUP($A1348,Sheet1!$B$3:$AH$1266,Sheet1!H$1+(Sheet1!$A$1-1)*10,FALSE)&gt;9999,-2,IF(VLOOKUP($A1348,Sheet1!$B$3:$AH$1266,Sheet1!H$1+(Sheet1!$A$1-1)*10,FALSE)&gt;999,-1,0)))))))</f>
        <v>3990</v>
      </c>
      <c r="Y1348" s="385">
        <f>IF(ISNA(VLOOKUP($A1348,Sheet1!$B$3:$AH$1266,Sheet1!I$1+(Sheet1!$A$1-1)*10,FALSE))=TRUE,"---",IF(VLOOKUP($A1348,Sheet1!$B$3:$AH$1266,Sheet1!I$1+(Sheet1!$A$1-1)*10,FALSE)="---","---", (ROUND(VLOOKUP($A1348,Sheet1!$B$3:$AH$1266,Sheet1!I$1+(Sheet1!$A$1-1)*10,FALSE),IF(VLOOKUP($A1348,Sheet1!$B$3:$AH$1266,Sheet1!I$1+(Sheet1!$A$1-1)*10,FALSE)&gt;99999,-3,IF(VLOOKUP($A1348,Sheet1!$B$3:$AH$1266,Sheet1!I$1+(Sheet1!$A$1-1)*10,FALSE)&gt;9999,-2,IF(VLOOKUP($A1348,Sheet1!$B$3:$AH$1266,Sheet1!I$1+(Sheet1!$A$1-1)*10,FALSE)&gt;999,-1,0)))))))</f>
        <v>4690</v>
      </c>
      <c r="Z1348" s="385">
        <f>IF(ISNA(VLOOKUP($A1348,Sheet1!$B$3:$AH$1266,Sheet1!J$1+(Sheet1!$A$1-1)*10,FALSE))=TRUE,"---",IF(VLOOKUP($A1348,Sheet1!$B$3:$AH$1266,Sheet1!J$1+(Sheet1!$A$1-1)*10,FALSE)="---","---", (ROUND(VLOOKUP($A1348,Sheet1!$B$3:$AH$1266,Sheet1!J$1+(Sheet1!$A$1-1)*10,FALSE),IF(VLOOKUP($A1348,Sheet1!$B$3:$AH$1266,Sheet1!J$1+(Sheet1!$A$1-1)*10,FALSE)&gt;99999,-3,IF(VLOOKUP($A1348,Sheet1!$B$3:$AH$1266,Sheet1!J$1+(Sheet1!$A$1-1)*10,FALSE)&gt;9999,-2,IF(VLOOKUP($A1348,Sheet1!$B$3:$AH$1266,Sheet1!J$1+(Sheet1!$A$1-1)*10,FALSE)&gt;999,-1,0)))))))</f>
        <v>5640</v>
      </c>
      <c r="AA1348" s="385">
        <f>IF(ISNA(VLOOKUP($A1348,Sheet1!$B$3:$AH$1266,Sheet1!K$1+(Sheet1!$A$1-1)*10,FALSE))=TRUE,"---",IF(VLOOKUP($A1348,Sheet1!$B$3:$AH$1266,Sheet1!K$1+(Sheet1!$A$1-1)*10,FALSE)="---","---", (ROUND(VLOOKUP($A1348,Sheet1!$B$3:$AH$1266,Sheet1!K$1+(Sheet1!$A$1-1)*10,FALSE),IF(VLOOKUP($A1348,Sheet1!$B$3:$AH$1266,Sheet1!K$1+(Sheet1!$A$1-1)*10,FALSE)&gt;99999,-3,IF(VLOOKUP($A1348,Sheet1!$B$3:$AH$1266,Sheet1!K$1+(Sheet1!$A$1-1)*10,FALSE)&gt;9999,-2,IF(VLOOKUP($A1348,Sheet1!$B$3:$AH$1266,Sheet1!K$1+(Sheet1!$A$1-1)*10,FALSE)&gt;999,-1,0)))))))</f>
        <v>6380</v>
      </c>
      <c r="AB1348" s="385">
        <f>IF(ISNA(VLOOKUP($A1348,Sheet1!$B$3:$AH$1266,Sheet1!L$1+(Sheet1!$A$1-1)*10,FALSE))=TRUE,"---",IF(VLOOKUP($A1348,Sheet1!$B$3:$AH$1266,Sheet1!L$1+(Sheet1!$A$1-1)*10,FALSE)="---","---", (ROUND(VLOOKUP($A1348,Sheet1!$B$3:$AH$1266,Sheet1!L$1+(Sheet1!$A$1-1)*10,FALSE),IF(VLOOKUP($A1348,Sheet1!$B$3:$AH$1266,Sheet1!L$1+(Sheet1!$A$1-1)*10,FALSE)&gt;99999,-3,IF(VLOOKUP($A1348,Sheet1!$B$3:$AH$1266,Sheet1!L$1+(Sheet1!$A$1-1)*10,FALSE)&gt;9999,-2,IF(VLOOKUP($A1348,Sheet1!$B$3:$AH$1266,Sheet1!L$1+(Sheet1!$A$1-1)*10,FALSE)&gt;999,-1,0)))))))</f>
        <v>7150</v>
      </c>
      <c r="AC1348" s="385">
        <f>IF(ISNA(VLOOKUP($A1348,Sheet1!$B$3:$AH$1266,Sheet1!M$1+(Sheet1!$A$1-1)*10,FALSE))=TRUE,"---",IF(VLOOKUP($A1348,Sheet1!$B$3:$AH$1266,Sheet1!M$1+(Sheet1!$A$1-1)*10,FALSE)="---","---", (ROUND(VLOOKUP($A1348,Sheet1!$B$3:$AH$1266,Sheet1!M$1+(Sheet1!$A$1-1)*10,FALSE),IF(VLOOKUP($A1348,Sheet1!$B$3:$AH$1266,Sheet1!M$1+(Sheet1!$A$1-1)*10,FALSE)&gt;99999,-3,IF(VLOOKUP($A1348,Sheet1!$B$3:$AH$1266,Sheet1!M$1+(Sheet1!$A$1-1)*10,FALSE)&gt;9999,-2,IF(VLOOKUP($A1348,Sheet1!$B$3:$AH$1266,Sheet1!M$1+(Sheet1!$A$1-1)*10,FALSE)&gt;999,-1,0)))))))</f>
        <v>7960</v>
      </c>
      <c r="AD1348" s="385">
        <f>IF(ISNA(VLOOKUP($A1348,Sheet1!$B$3:$AH$1266,Sheet1!N$1+(Sheet1!$A$1-1)*10,FALSE))=TRUE,"---",IF(VLOOKUP($A1348,Sheet1!$B$3:$AH$1266,Sheet1!N$1+(Sheet1!$A$1-1)*10,FALSE)="---","---", (ROUND(VLOOKUP($A1348,Sheet1!$B$3:$AH$1266,Sheet1!N$1+(Sheet1!$A$1-1)*10,FALSE),IF(VLOOKUP($A1348,Sheet1!$B$3:$AH$1266,Sheet1!N$1+(Sheet1!$A$1-1)*10,FALSE)&gt;99999,-3,IF(VLOOKUP($A1348,Sheet1!$B$3:$AH$1266,Sheet1!N$1+(Sheet1!$A$1-1)*10,FALSE)&gt;9999,-2,IF(VLOOKUP($A1348,Sheet1!$B$3:$AH$1266,Sheet1!N$1+(Sheet1!$A$1-1)*10,FALSE)&gt;999,-1,0)))))))</f>
        <v>9090</v>
      </c>
    </row>
    <row r="1349" spans="1:30" ht="25.5" customHeight="1" x14ac:dyDescent="0.25">
      <c r="A1349" s="304"/>
      <c r="B1349" s="346"/>
      <c r="C1349" s="305"/>
      <c r="D1349" s="305"/>
      <c r="E1349" s="305" t="e">
        <v>#N/A</v>
      </c>
      <c r="F1349" s="117">
        <v>2005</v>
      </c>
      <c r="G1349" s="118" t="s">
        <v>286</v>
      </c>
      <c r="H1349" s="348"/>
      <c r="I1349" s="462">
        <v>26473</v>
      </c>
      <c r="J1349" s="463">
        <v>12</v>
      </c>
      <c r="K1349" s="351" t="s">
        <v>57</v>
      </c>
      <c r="L1349" s="334">
        <v>6000</v>
      </c>
      <c r="M1349" s="426">
        <v>78</v>
      </c>
      <c r="N1349" s="351" t="s">
        <v>872</v>
      </c>
      <c r="O1349" s="328" t="s">
        <v>4405</v>
      </c>
      <c r="P1349" s="328" t="s">
        <v>4405</v>
      </c>
      <c r="Q1349" s="328" t="s">
        <v>4405</v>
      </c>
      <c r="R1349" s="354" t="s">
        <v>4405</v>
      </c>
      <c r="S1349" s="305" t="e">
        <v>#N/A</v>
      </c>
      <c r="T1349" s="305" t="str">
        <f>IF(ISNA(VLOOKUP(A1349,Sheet1!B$3:C$1266,2,FALSE)=TRUE),"ND",VLOOKUP(A1349,Sheet1!B$3:C$1266,2,FALSE))</f>
        <v>ND</v>
      </c>
      <c r="U1349" s="385" t="str">
        <f>IF(ISNA(VLOOKUP($A1349,Sheet1!$B$3:$AH$1266,Sheet1!E$1+(Sheet1!$A$1-1)*10,FALSE))=TRUE,"---",IF(VLOOKUP($A1349,Sheet1!$B$3:$AH$1266,Sheet1!E$1+(Sheet1!$A$1-1)*10,FALSE)="---","---", (ROUND(VLOOKUP($A1349,Sheet1!$B$3:$AH$1266,Sheet1!E$1+(Sheet1!$A$1-1)*10,FALSE),IF(VLOOKUP($A1349,Sheet1!$B$3:$AH$1266,Sheet1!E$1+(Sheet1!$A$1-1)*10,FALSE)&gt;99999,-3,IF(VLOOKUP($A1349,Sheet1!$B$3:$AH$1266,Sheet1!E$1+(Sheet1!$A$1-1)*10,FALSE)&gt;9999,-2,IF(VLOOKUP($A1349,Sheet1!$B$3:$AH$1266,Sheet1!E$1+(Sheet1!$A$1-1)*10,FALSE)&gt;999,-1,0)))))))</f>
        <v>---</v>
      </c>
      <c r="V1349" s="385" t="str">
        <f>IF(ISNA(VLOOKUP($A1349,Sheet1!$B$3:$AH$1266,Sheet1!F$1+(Sheet1!$A$1-1)*10,FALSE))=TRUE,"---",IF(VLOOKUP($A1349,Sheet1!$B$3:$AH$1266,Sheet1!F$1+(Sheet1!$A$1-1)*10,FALSE)="---","---", (ROUND(VLOOKUP($A1349,Sheet1!$B$3:$AH$1266,Sheet1!F$1+(Sheet1!$A$1-1)*10,FALSE),IF(VLOOKUP($A1349,Sheet1!$B$3:$AH$1266,Sheet1!F$1+(Sheet1!$A$1-1)*10,FALSE)&gt;99999,-3,IF(VLOOKUP($A1349,Sheet1!$B$3:$AH$1266,Sheet1!F$1+(Sheet1!$A$1-1)*10,FALSE)&gt;9999,-2,IF(VLOOKUP($A1349,Sheet1!$B$3:$AH$1266,Sheet1!F$1+(Sheet1!$A$1-1)*10,FALSE)&gt;999,-1,0)))))))</f>
        <v>---</v>
      </c>
      <c r="W1349" s="385" t="str">
        <f>IF(ISNA(VLOOKUP($A1349,Sheet1!$B$3:$AH$1266,Sheet1!G$1+(Sheet1!$A$1-1)*10,FALSE))=TRUE,"---",IF(VLOOKUP($A1349,Sheet1!$B$3:$AH$1266,Sheet1!G$1+(Sheet1!$A$1-1)*10,FALSE)="---","---", (ROUND(VLOOKUP($A1349,Sheet1!$B$3:$AH$1266,Sheet1!G$1+(Sheet1!$A$1-1)*10,FALSE),IF(VLOOKUP($A1349,Sheet1!$B$3:$AH$1266,Sheet1!G$1+(Sheet1!$A$1-1)*10,FALSE)&gt;99999,-3,IF(VLOOKUP($A1349,Sheet1!$B$3:$AH$1266,Sheet1!G$1+(Sheet1!$A$1-1)*10,FALSE)&gt;9999,-2,IF(VLOOKUP($A1349,Sheet1!$B$3:$AH$1266,Sheet1!G$1+(Sheet1!$A$1-1)*10,FALSE)&gt;999,-1,0)))))))</f>
        <v>---</v>
      </c>
      <c r="X1349" s="385" t="str">
        <f>IF(ISNA(VLOOKUP($A1349,Sheet1!$B$3:$AH$1266,Sheet1!H$1+(Sheet1!$A$1-1)*10,FALSE))=TRUE,"---",IF(VLOOKUP($A1349,Sheet1!$B$3:$AH$1266,Sheet1!H$1+(Sheet1!$A$1-1)*10,FALSE)="---","---", (ROUND(VLOOKUP($A1349,Sheet1!$B$3:$AH$1266,Sheet1!H$1+(Sheet1!$A$1-1)*10,FALSE),IF(VLOOKUP($A1349,Sheet1!$B$3:$AH$1266,Sheet1!H$1+(Sheet1!$A$1-1)*10,FALSE)&gt;99999,-3,IF(VLOOKUP($A1349,Sheet1!$B$3:$AH$1266,Sheet1!H$1+(Sheet1!$A$1-1)*10,FALSE)&gt;9999,-2,IF(VLOOKUP($A1349,Sheet1!$B$3:$AH$1266,Sheet1!H$1+(Sheet1!$A$1-1)*10,FALSE)&gt;999,-1,0)))))))</f>
        <v>---</v>
      </c>
      <c r="Y1349" s="385" t="str">
        <f>IF(ISNA(VLOOKUP($A1349,Sheet1!$B$3:$AH$1266,Sheet1!I$1+(Sheet1!$A$1-1)*10,FALSE))=TRUE,"---",IF(VLOOKUP($A1349,Sheet1!$B$3:$AH$1266,Sheet1!I$1+(Sheet1!$A$1-1)*10,FALSE)="---","---", (ROUND(VLOOKUP($A1349,Sheet1!$B$3:$AH$1266,Sheet1!I$1+(Sheet1!$A$1-1)*10,FALSE),IF(VLOOKUP($A1349,Sheet1!$B$3:$AH$1266,Sheet1!I$1+(Sheet1!$A$1-1)*10,FALSE)&gt;99999,-3,IF(VLOOKUP($A1349,Sheet1!$B$3:$AH$1266,Sheet1!I$1+(Sheet1!$A$1-1)*10,FALSE)&gt;9999,-2,IF(VLOOKUP($A1349,Sheet1!$B$3:$AH$1266,Sheet1!I$1+(Sheet1!$A$1-1)*10,FALSE)&gt;999,-1,0)))))))</f>
        <v>---</v>
      </c>
      <c r="Z1349" s="385" t="str">
        <f>IF(ISNA(VLOOKUP($A1349,Sheet1!$B$3:$AH$1266,Sheet1!J$1+(Sheet1!$A$1-1)*10,FALSE))=TRUE,"---",IF(VLOOKUP($A1349,Sheet1!$B$3:$AH$1266,Sheet1!J$1+(Sheet1!$A$1-1)*10,FALSE)="---","---", (ROUND(VLOOKUP($A1349,Sheet1!$B$3:$AH$1266,Sheet1!J$1+(Sheet1!$A$1-1)*10,FALSE),IF(VLOOKUP($A1349,Sheet1!$B$3:$AH$1266,Sheet1!J$1+(Sheet1!$A$1-1)*10,FALSE)&gt;99999,-3,IF(VLOOKUP($A1349,Sheet1!$B$3:$AH$1266,Sheet1!J$1+(Sheet1!$A$1-1)*10,FALSE)&gt;9999,-2,IF(VLOOKUP($A1349,Sheet1!$B$3:$AH$1266,Sheet1!J$1+(Sheet1!$A$1-1)*10,FALSE)&gt;999,-1,0)))))))</f>
        <v>---</v>
      </c>
      <c r="AA1349" s="385" t="str">
        <f>IF(ISNA(VLOOKUP($A1349,Sheet1!$B$3:$AH$1266,Sheet1!K$1+(Sheet1!$A$1-1)*10,FALSE))=TRUE,"---",IF(VLOOKUP($A1349,Sheet1!$B$3:$AH$1266,Sheet1!K$1+(Sheet1!$A$1-1)*10,FALSE)="---","---", (ROUND(VLOOKUP($A1349,Sheet1!$B$3:$AH$1266,Sheet1!K$1+(Sheet1!$A$1-1)*10,FALSE),IF(VLOOKUP($A1349,Sheet1!$B$3:$AH$1266,Sheet1!K$1+(Sheet1!$A$1-1)*10,FALSE)&gt;99999,-3,IF(VLOOKUP($A1349,Sheet1!$B$3:$AH$1266,Sheet1!K$1+(Sheet1!$A$1-1)*10,FALSE)&gt;9999,-2,IF(VLOOKUP($A1349,Sheet1!$B$3:$AH$1266,Sheet1!K$1+(Sheet1!$A$1-1)*10,FALSE)&gt;999,-1,0)))))))</f>
        <v>---</v>
      </c>
      <c r="AB1349" s="385" t="str">
        <f>IF(ISNA(VLOOKUP($A1349,Sheet1!$B$3:$AH$1266,Sheet1!L$1+(Sheet1!$A$1-1)*10,FALSE))=TRUE,"---",IF(VLOOKUP($A1349,Sheet1!$B$3:$AH$1266,Sheet1!L$1+(Sheet1!$A$1-1)*10,FALSE)="---","---", (ROUND(VLOOKUP($A1349,Sheet1!$B$3:$AH$1266,Sheet1!L$1+(Sheet1!$A$1-1)*10,FALSE),IF(VLOOKUP($A1349,Sheet1!$B$3:$AH$1266,Sheet1!L$1+(Sheet1!$A$1-1)*10,FALSE)&gt;99999,-3,IF(VLOOKUP($A1349,Sheet1!$B$3:$AH$1266,Sheet1!L$1+(Sheet1!$A$1-1)*10,FALSE)&gt;9999,-2,IF(VLOOKUP($A1349,Sheet1!$B$3:$AH$1266,Sheet1!L$1+(Sheet1!$A$1-1)*10,FALSE)&gt;999,-1,0)))))))</f>
        <v>---</v>
      </c>
      <c r="AC1349" s="385" t="str">
        <f>IF(ISNA(VLOOKUP($A1349,Sheet1!$B$3:$AH$1266,Sheet1!M$1+(Sheet1!$A$1-1)*10,FALSE))=TRUE,"---",IF(VLOOKUP($A1349,Sheet1!$B$3:$AH$1266,Sheet1!M$1+(Sheet1!$A$1-1)*10,FALSE)="---","---", (ROUND(VLOOKUP($A1349,Sheet1!$B$3:$AH$1266,Sheet1!M$1+(Sheet1!$A$1-1)*10,FALSE),IF(VLOOKUP($A1349,Sheet1!$B$3:$AH$1266,Sheet1!M$1+(Sheet1!$A$1-1)*10,FALSE)&gt;99999,-3,IF(VLOOKUP($A1349,Sheet1!$B$3:$AH$1266,Sheet1!M$1+(Sheet1!$A$1-1)*10,FALSE)&gt;9999,-2,IF(VLOOKUP($A1349,Sheet1!$B$3:$AH$1266,Sheet1!M$1+(Sheet1!$A$1-1)*10,FALSE)&gt;999,-1,0)))))))</f>
        <v>---</v>
      </c>
      <c r="AD1349" s="385" t="str">
        <f>IF(ISNA(VLOOKUP($A1349,Sheet1!$B$3:$AH$1266,Sheet1!N$1+(Sheet1!$A$1-1)*10,FALSE))=TRUE,"---",IF(VLOOKUP($A1349,Sheet1!$B$3:$AH$1266,Sheet1!N$1+(Sheet1!$A$1-1)*10,FALSE)="---","---", (ROUND(VLOOKUP($A1349,Sheet1!$B$3:$AH$1266,Sheet1!N$1+(Sheet1!$A$1-1)*10,FALSE),IF(VLOOKUP($A1349,Sheet1!$B$3:$AH$1266,Sheet1!N$1+(Sheet1!$A$1-1)*10,FALSE)&gt;99999,-3,IF(VLOOKUP($A1349,Sheet1!$B$3:$AH$1266,Sheet1!N$1+(Sheet1!$A$1-1)*10,FALSE)&gt;9999,-2,IF(VLOOKUP($A1349,Sheet1!$B$3:$AH$1266,Sheet1!N$1+(Sheet1!$A$1-1)*10,FALSE)&gt;999,-1,0)))))))</f>
        <v>---</v>
      </c>
    </row>
    <row r="1350" spans="1:30" ht="25.5" customHeight="1" x14ac:dyDescent="0.25">
      <c r="A1350" s="309"/>
      <c r="B1350" s="456"/>
      <c r="C1350" s="335"/>
      <c r="D1350" s="335"/>
      <c r="E1350" s="335"/>
      <c r="F1350" s="117" t="s">
        <v>4833</v>
      </c>
      <c r="G1350" s="118" t="s">
        <v>31</v>
      </c>
      <c r="H1350" s="335"/>
      <c r="I1350" s="335"/>
      <c r="J1350" s="335"/>
      <c r="K1350" s="372"/>
      <c r="L1350" s="335"/>
      <c r="M1350" s="419"/>
      <c r="N1350" s="372"/>
      <c r="O1350" s="353" t="e">
        <f t="shared" si="47"/>
        <v>#NUM!</v>
      </c>
      <c r="P1350" s="353" t="e">
        <f>IF(O1350&lt;&gt;"",VLOOKUP($A1350,Sheet4!$A$2:$O$1309,14,FALSE)*100,"")</f>
        <v>#NUM!</v>
      </c>
      <c r="Q1350" s="353" t="e">
        <f>IF(P1350&lt;&gt;"",VLOOKUP($A1350,Sheet4!$A$2:$O$1309,15,FALSE)*100,"")</f>
        <v>#NUM!</v>
      </c>
      <c r="R1350" s="335" t="e">
        <f t="shared" si="45"/>
        <v>#NUM!</v>
      </c>
      <c r="S1350" s="335"/>
      <c r="T1350" s="481"/>
      <c r="U1350" s="335"/>
      <c r="V1350" s="335"/>
      <c r="W1350" s="335"/>
      <c r="X1350" s="335"/>
      <c r="Y1350" s="335"/>
      <c r="Z1350" s="335"/>
      <c r="AA1350" s="335"/>
      <c r="AB1350" s="335"/>
      <c r="AC1350" s="335"/>
      <c r="AD1350" s="335"/>
    </row>
    <row r="1351" spans="1:30" ht="25.5" customHeight="1" x14ac:dyDescent="0.25">
      <c r="A1351" s="303" t="s">
        <v>1986</v>
      </c>
      <c r="B1351" s="330" t="s">
        <v>1987</v>
      </c>
      <c r="C1351" s="303">
        <v>425237</v>
      </c>
      <c r="D1351" s="303">
        <v>780947</v>
      </c>
      <c r="E1351" s="307" t="s">
        <v>3058</v>
      </c>
      <c r="F1351" s="52" t="s">
        <v>4834</v>
      </c>
      <c r="G1351" s="127" t="s">
        <v>286</v>
      </c>
      <c r="H1351" s="347">
        <v>22.1</v>
      </c>
      <c r="I1351" s="326">
        <v>32682</v>
      </c>
      <c r="J1351" s="375">
        <v>16.989999999999998</v>
      </c>
      <c r="K1351" s="318" t="s">
        <v>24</v>
      </c>
      <c r="L1351" s="320">
        <v>2900</v>
      </c>
      <c r="M1351" s="322">
        <v>131</v>
      </c>
      <c r="N1351" s="315" t="s">
        <v>4405</v>
      </c>
      <c r="O1351" s="299">
        <f t="shared" si="47"/>
        <v>1.4015182660979535</v>
      </c>
      <c r="P1351" s="299">
        <f>IF(O1351&lt;&gt;"",VLOOKUP($A1351,Sheet4!$A$2:$O$1309,14,FALSE)*100,"")</f>
        <v>0.21473574375754367</v>
      </c>
      <c r="Q1351" s="299">
        <f>IF(P1351&lt;&gt;"",VLOOKUP($A1351,Sheet4!$A$2:$O$1309,15,FALSE)*100,"")</f>
        <v>2.0835887051383728</v>
      </c>
      <c r="R1351" s="301">
        <f t="shared" si="45"/>
        <v>70</v>
      </c>
      <c r="S1351" s="356" t="s">
        <v>4368</v>
      </c>
      <c r="T1351" s="356" t="str">
        <f>IF(ISNA(VLOOKUP(A1351,Sheet1!B$3:C$1266,2,FALSE)=TRUE),"NC",VLOOKUP(A1351,Sheet1!B$3:C$1266,2,FALSE))</f>
        <v>Rural10</v>
      </c>
      <c r="U1351" s="392">
        <f>IF(ISNA(VLOOKUP($A1351,Sheet1!$B$3:$AH$1266,Sheet1!E$1+(Sheet1!$A$1-1)*10,FALSE))=TRUE,"---",IF(VLOOKUP($A1351,Sheet1!$B$3:$AH$1266,Sheet1!E$1+(Sheet1!$A$1-1)*10,FALSE)="---","---", (ROUND(VLOOKUP($A1351,Sheet1!$B$3:$AH$1266,Sheet1!E$1+(Sheet1!$A$1-1)*10,FALSE),IF(VLOOKUP($A1351,Sheet1!$B$3:$AH$1266,Sheet1!E$1+(Sheet1!$A$1-1)*10,FALSE)&gt;99999,-3,IF(VLOOKUP($A1351,Sheet1!$B$3:$AH$1266,Sheet1!E$1+(Sheet1!$A$1-1)*10,FALSE)&gt;9999,-2,IF(VLOOKUP($A1351,Sheet1!$B$3:$AH$1266,Sheet1!E$1+(Sheet1!$A$1-1)*10,FALSE)&gt;999,-1,0)))))))</f>
        <v>624</v>
      </c>
      <c r="V1351" s="392">
        <f>IF(ISNA(VLOOKUP($A1351,Sheet1!$B$3:$AH$1266,Sheet1!F$1+(Sheet1!$A$1-1)*10,FALSE))=TRUE,"---",IF(VLOOKUP($A1351,Sheet1!$B$3:$AH$1266,Sheet1!F$1+(Sheet1!$A$1-1)*10,FALSE)="---","---", (ROUND(VLOOKUP($A1351,Sheet1!$B$3:$AH$1266,Sheet1!F$1+(Sheet1!$A$1-1)*10,FALSE),IF(VLOOKUP($A1351,Sheet1!$B$3:$AH$1266,Sheet1!F$1+(Sheet1!$A$1-1)*10,FALSE)&gt;99999,-3,IF(VLOOKUP($A1351,Sheet1!$B$3:$AH$1266,Sheet1!F$1+(Sheet1!$A$1-1)*10,FALSE)&gt;9999,-2,IF(VLOOKUP($A1351,Sheet1!$B$3:$AH$1266,Sheet1!F$1+(Sheet1!$A$1-1)*10,FALSE)&gt;999,-1,0)))))))</f>
        <v>781</v>
      </c>
      <c r="W1351" s="392">
        <f>IF(ISNA(VLOOKUP($A1351,Sheet1!$B$3:$AH$1266,Sheet1!G$1+(Sheet1!$A$1-1)*10,FALSE))=TRUE,"---",IF(VLOOKUP($A1351,Sheet1!$B$3:$AH$1266,Sheet1!G$1+(Sheet1!$A$1-1)*10,FALSE)="---","---", (ROUND(VLOOKUP($A1351,Sheet1!$B$3:$AH$1266,Sheet1!G$1+(Sheet1!$A$1-1)*10,FALSE),IF(VLOOKUP($A1351,Sheet1!$B$3:$AH$1266,Sheet1!G$1+(Sheet1!$A$1-1)*10,FALSE)&gt;99999,-3,IF(VLOOKUP($A1351,Sheet1!$B$3:$AH$1266,Sheet1!G$1+(Sheet1!$A$1-1)*10,FALSE)&gt;9999,-2,IF(VLOOKUP($A1351,Sheet1!$B$3:$AH$1266,Sheet1!G$1+(Sheet1!$A$1-1)*10,FALSE)&gt;999,-1,0)))))))</f>
        <v>982</v>
      </c>
      <c r="X1351" s="392">
        <f>IF(ISNA(VLOOKUP($A1351,Sheet1!$B$3:$AH$1266,Sheet1!H$1+(Sheet1!$A$1-1)*10,FALSE))=TRUE,"---",IF(VLOOKUP($A1351,Sheet1!$B$3:$AH$1266,Sheet1!H$1+(Sheet1!$A$1-1)*10,FALSE)="---","---", (ROUND(VLOOKUP($A1351,Sheet1!$B$3:$AH$1266,Sheet1!H$1+(Sheet1!$A$1-1)*10,FALSE),IF(VLOOKUP($A1351,Sheet1!$B$3:$AH$1266,Sheet1!H$1+(Sheet1!$A$1-1)*10,FALSE)&gt;99999,-3,IF(VLOOKUP($A1351,Sheet1!$B$3:$AH$1266,Sheet1!H$1+(Sheet1!$A$1-1)*10,FALSE)&gt;9999,-2,IF(VLOOKUP($A1351,Sheet1!$B$3:$AH$1266,Sheet1!H$1+(Sheet1!$A$1-1)*10,FALSE)&gt;999,-1,0)))))))</f>
        <v>1510</v>
      </c>
      <c r="Y1351" s="392">
        <f>IF(ISNA(VLOOKUP($A1351,Sheet1!$B$3:$AH$1266,Sheet1!I$1+(Sheet1!$A$1-1)*10,FALSE))=TRUE,"---",IF(VLOOKUP($A1351,Sheet1!$B$3:$AH$1266,Sheet1!I$1+(Sheet1!$A$1-1)*10,FALSE)="---","---", (ROUND(VLOOKUP($A1351,Sheet1!$B$3:$AH$1266,Sheet1!I$1+(Sheet1!$A$1-1)*10,FALSE),IF(VLOOKUP($A1351,Sheet1!$B$3:$AH$1266,Sheet1!I$1+(Sheet1!$A$1-1)*10,FALSE)&gt;99999,-3,IF(VLOOKUP($A1351,Sheet1!$B$3:$AH$1266,Sheet1!I$1+(Sheet1!$A$1-1)*10,FALSE)&gt;9999,-2,IF(VLOOKUP($A1351,Sheet1!$B$3:$AH$1266,Sheet1!I$1+(Sheet1!$A$1-1)*10,FALSE)&gt;999,-1,0)))))))</f>
        <v>1870</v>
      </c>
      <c r="Z1351" s="392">
        <f>IF(ISNA(VLOOKUP($A1351,Sheet1!$B$3:$AH$1266,Sheet1!J$1+(Sheet1!$A$1-1)*10,FALSE))=TRUE,"---",IF(VLOOKUP($A1351,Sheet1!$B$3:$AH$1266,Sheet1!J$1+(Sheet1!$A$1-1)*10,FALSE)="---","---", (ROUND(VLOOKUP($A1351,Sheet1!$B$3:$AH$1266,Sheet1!J$1+(Sheet1!$A$1-1)*10,FALSE),IF(VLOOKUP($A1351,Sheet1!$B$3:$AH$1266,Sheet1!J$1+(Sheet1!$A$1-1)*10,FALSE)&gt;99999,-3,IF(VLOOKUP($A1351,Sheet1!$B$3:$AH$1266,Sheet1!J$1+(Sheet1!$A$1-1)*10,FALSE)&gt;9999,-2,IF(VLOOKUP($A1351,Sheet1!$B$3:$AH$1266,Sheet1!J$1+(Sheet1!$A$1-1)*10,FALSE)&gt;999,-1,0)))))))</f>
        <v>2340</v>
      </c>
      <c r="AA1351" s="392">
        <f>IF(ISNA(VLOOKUP($A1351,Sheet1!$B$3:$AH$1266,Sheet1!K$1+(Sheet1!$A$1-1)*10,FALSE))=TRUE,"---",IF(VLOOKUP($A1351,Sheet1!$B$3:$AH$1266,Sheet1!K$1+(Sheet1!$A$1-1)*10,FALSE)="---","---", (ROUND(VLOOKUP($A1351,Sheet1!$B$3:$AH$1266,Sheet1!K$1+(Sheet1!$A$1-1)*10,FALSE),IF(VLOOKUP($A1351,Sheet1!$B$3:$AH$1266,Sheet1!K$1+(Sheet1!$A$1-1)*10,FALSE)&gt;99999,-3,IF(VLOOKUP($A1351,Sheet1!$B$3:$AH$1266,Sheet1!K$1+(Sheet1!$A$1-1)*10,FALSE)&gt;9999,-2,IF(VLOOKUP($A1351,Sheet1!$B$3:$AH$1266,Sheet1!K$1+(Sheet1!$A$1-1)*10,FALSE)&gt;999,-1,0)))))))</f>
        <v>2690</v>
      </c>
      <c r="AB1351" s="392">
        <f>IF(ISNA(VLOOKUP($A1351,Sheet1!$B$3:$AH$1266,Sheet1!L$1+(Sheet1!$A$1-1)*10,FALSE))=TRUE,"---",IF(VLOOKUP($A1351,Sheet1!$B$3:$AH$1266,Sheet1!L$1+(Sheet1!$A$1-1)*10,FALSE)="---","---", (ROUND(VLOOKUP($A1351,Sheet1!$B$3:$AH$1266,Sheet1!L$1+(Sheet1!$A$1-1)*10,FALSE),IF(VLOOKUP($A1351,Sheet1!$B$3:$AH$1266,Sheet1!L$1+(Sheet1!$A$1-1)*10,FALSE)&gt;99999,-3,IF(VLOOKUP($A1351,Sheet1!$B$3:$AH$1266,Sheet1!L$1+(Sheet1!$A$1-1)*10,FALSE)&gt;9999,-2,IF(VLOOKUP($A1351,Sheet1!$B$3:$AH$1266,Sheet1!L$1+(Sheet1!$A$1-1)*10,FALSE)&gt;999,-1,0)))))))</f>
        <v>3050</v>
      </c>
      <c r="AC1351" s="392">
        <f>IF(ISNA(VLOOKUP($A1351,Sheet1!$B$3:$AH$1266,Sheet1!M$1+(Sheet1!$A$1-1)*10,FALSE))=TRUE,"---",IF(VLOOKUP($A1351,Sheet1!$B$3:$AH$1266,Sheet1!M$1+(Sheet1!$A$1-1)*10,FALSE)="---","---", (ROUND(VLOOKUP($A1351,Sheet1!$B$3:$AH$1266,Sheet1!M$1+(Sheet1!$A$1-1)*10,FALSE),IF(VLOOKUP($A1351,Sheet1!$B$3:$AH$1266,Sheet1!M$1+(Sheet1!$A$1-1)*10,FALSE)&gt;99999,-3,IF(VLOOKUP($A1351,Sheet1!$B$3:$AH$1266,Sheet1!M$1+(Sheet1!$A$1-1)*10,FALSE)&gt;9999,-2,IF(VLOOKUP($A1351,Sheet1!$B$3:$AH$1266,Sheet1!M$1+(Sheet1!$A$1-1)*10,FALSE)&gt;999,-1,0)))))))</f>
        <v>3410</v>
      </c>
      <c r="AD1351" s="392">
        <f>IF(ISNA(VLOOKUP($A1351,Sheet1!$B$3:$AH$1266,Sheet1!N$1+(Sheet1!$A$1-1)*10,FALSE))=TRUE,"---",IF(VLOOKUP($A1351,Sheet1!$B$3:$AH$1266,Sheet1!N$1+(Sheet1!$A$1-1)*10,FALSE)="---","---", (ROUND(VLOOKUP($A1351,Sheet1!$B$3:$AH$1266,Sheet1!N$1+(Sheet1!$A$1-1)*10,FALSE),IF(VLOOKUP($A1351,Sheet1!$B$3:$AH$1266,Sheet1!N$1+(Sheet1!$A$1-1)*10,FALSE)&gt;99999,-3,IF(VLOOKUP($A1351,Sheet1!$B$3:$AH$1266,Sheet1!N$1+(Sheet1!$A$1-1)*10,FALSE)&gt;9999,-2,IF(VLOOKUP($A1351,Sheet1!$B$3:$AH$1266,Sheet1!N$1+(Sheet1!$A$1-1)*10,FALSE)&gt;999,-1,0)))))))</f>
        <v>3900</v>
      </c>
    </row>
    <row r="1352" spans="1:30" ht="25.5" customHeight="1" x14ac:dyDescent="0.25">
      <c r="A1352" s="303"/>
      <c r="B1352" s="331"/>
      <c r="C1352" s="303"/>
      <c r="D1352" s="303"/>
      <c r="E1352" s="307"/>
      <c r="F1352" s="52" t="s">
        <v>4835</v>
      </c>
      <c r="G1352" s="127" t="s">
        <v>31</v>
      </c>
      <c r="H1352" s="347"/>
      <c r="I1352" s="327"/>
      <c r="J1352" s="376"/>
      <c r="K1352" s="319"/>
      <c r="L1352" s="321"/>
      <c r="M1352" s="323"/>
      <c r="N1352" s="319"/>
      <c r="O1352" s="317" t="e">
        <f t="shared" si="47"/>
        <v>#NUM!</v>
      </c>
      <c r="P1352" s="317" t="e">
        <f>IF(O1352&lt;&gt;"",VLOOKUP($A1352,Sheet4!$A$2:$O$1309,14,FALSE)*100,"")</f>
        <v>#NUM!</v>
      </c>
      <c r="Q1352" s="317" t="e">
        <f>IF(P1352&lt;&gt;"",VLOOKUP($A1352,Sheet4!$A$2:$O$1309,15,FALSE)*100,"")</f>
        <v>#NUM!</v>
      </c>
      <c r="R1352" s="356" t="e">
        <f t="shared" si="45"/>
        <v>#NUM!</v>
      </c>
      <c r="S1352" s="356"/>
      <c r="T1352" s="356"/>
      <c r="U1352" s="392"/>
      <c r="V1352" s="392"/>
      <c r="W1352" s="392"/>
      <c r="X1352" s="392"/>
      <c r="Y1352" s="392"/>
      <c r="Z1352" s="392"/>
      <c r="AA1352" s="392"/>
      <c r="AB1352" s="392"/>
      <c r="AC1352" s="392"/>
      <c r="AD1352" s="392"/>
    </row>
    <row r="1353" spans="1:30" ht="25.5" customHeight="1" x14ac:dyDescent="0.25">
      <c r="A1353" s="303"/>
      <c r="B1353" s="331"/>
      <c r="C1353" s="303"/>
      <c r="D1353" s="303"/>
      <c r="E1353" s="307"/>
      <c r="F1353" s="52" t="s">
        <v>4741</v>
      </c>
      <c r="G1353" s="127" t="s">
        <v>286</v>
      </c>
      <c r="H1353" s="347"/>
      <c r="I1353" s="327"/>
      <c r="J1353" s="376"/>
      <c r="K1353" s="319"/>
      <c r="L1353" s="321"/>
      <c r="M1353" s="323"/>
      <c r="N1353" s="319"/>
      <c r="O1353" s="317" t="e">
        <f t="shared" si="47"/>
        <v>#NUM!</v>
      </c>
      <c r="P1353" s="317" t="e">
        <f>IF(O1353&lt;&gt;"",VLOOKUP($A1353,Sheet4!$A$2:$O$1309,14,FALSE)*100,"")</f>
        <v>#NUM!</v>
      </c>
      <c r="Q1353" s="317" t="e">
        <f>IF(P1353&lt;&gt;"",VLOOKUP($A1353,Sheet4!$A$2:$O$1309,15,FALSE)*100,"")</f>
        <v>#NUM!</v>
      </c>
      <c r="R1353" s="356" t="e">
        <f t="shared" si="45"/>
        <v>#NUM!</v>
      </c>
      <c r="S1353" s="356"/>
      <c r="T1353" s="356"/>
      <c r="U1353" s="392"/>
      <c r="V1353" s="392"/>
      <c r="W1353" s="392"/>
      <c r="X1353" s="392"/>
      <c r="Y1353" s="392"/>
      <c r="Z1353" s="392"/>
      <c r="AA1353" s="392"/>
      <c r="AB1353" s="392"/>
      <c r="AC1353" s="392"/>
      <c r="AD1353" s="392"/>
    </row>
    <row r="1354" spans="1:30" ht="25.5" customHeight="1" x14ac:dyDescent="0.25">
      <c r="A1354" s="303"/>
      <c r="B1354" s="331"/>
      <c r="C1354" s="303"/>
      <c r="D1354" s="303"/>
      <c r="E1354" s="307"/>
      <c r="F1354" s="52" t="s">
        <v>4836</v>
      </c>
      <c r="G1354" s="127" t="s">
        <v>31</v>
      </c>
      <c r="H1354" s="347"/>
      <c r="I1354" s="327"/>
      <c r="J1354" s="376"/>
      <c r="K1354" s="319"/>
      <c r="L1354" s="321"/>
      <c r="M1354" s="323"/>
      <c r="N1354" s="319"/>
      <c r="O1354" s="317" t="e">
        <f t="shared" si="47"/>
        <v>#NUM!</v>
      </c>
      <c r="P1354" s="317" t="e">
        <f>IF(O1354&lt;&gt;"",VLOOKUP($A1354,Sheet4!$A$2:$O$1309,14,FALSE)*100,"")</f>
        <v>#NUM!</v>
      </c>
      <c r="Q1354" s="317" t="e">
        <f>IF(P1354&lt;&gt;"",VLOOKUP($A1354,Sheet4!$A$2:$O$1309,15,FALSE)*100,"")</f>
        <v>#NUM!</v>
      </c>
      <c r="R1354" s="356" t="e">
        <f t="shared" si="45"/>
        <v>#NUM!</v>
      </c>
      <c r="S1354" s="356"/>
      <c r="T1354" s="356"/>
      <c r="U1354" s="392"/>
      <c r="V1354" s="392"/>
      <c r="W1354" s="392"/>
      <c r="X1354" s="392"/>
      <c r="Y1354" s="392"/>
      <c r="Z1354" s="392"/>
      <c r="AA1354" s="392"/>
      <c r="AB1354" s="392"/>
      <c r="AC1354" s="392"/>
      <c r="AD1354" s="392"/>
    </row>
    <row r="1355" spans="1:30" ht="25.5" customHeight="1" x14ac:dyDescent="0.25">
      <c r="A1355" s="303"/>
      <c r="B1355" s="331"/>
      <c r="C1355" s="303"/>
      <c r="D1355" s="303"/>
      <c r="E1355" s="307"/>
      <c r="F1355" s="52" t="s">
        <v>4837</v>
      </c>
      <c r="G1355" s="127" t="s">
        <v>286</v>
      </c>
      <c r="H1355" s="347"/>
      <c r="I1355" s="327"/>
      <c r="J1355" s="376"/>
      <c r="K1355" s="319"/>
      <c r="L1355" s="321"/>
      <c r="M1355" s="323"/>
      <c r="N1355" s="316"/>
      <c r="O1355" s="317" t="e">
        <f t="shared" si="47"/>
        <v>#NUM!</v>
      </c>
      <c r="P1355" s="317" t="e">
        <f>IF(O1355&lt;&gt;"",VLOOKUP($A1355,Sheet4!$A$2:$O$1309,14,FALSE)*100,"")</f>
        <v>#NUM!</v>
      </c>
      <c r="Q1355" s="317" t="e">
        <f>IF(P1355&lt;&gt;"",VLOOKUP($A1355,Sheet4!$A$2:$O$1309,15,FALSE)*100,"")</f>
        <v>#NUM!</v>
      </c>
      <c r="R1355" s="356" t="e">
        <f t="shared" si="45"/>
        <v>#NUM!</v>
      </c>
      <c r="S1355" s="356"/>
      <c r="T1355" s="356"/>
      <c r="U1355" s="392"/>
      <c r="V1355" s="392"/>
      <c r="W1355" s="392"/>
      <c r="X1355" s="392"/>
      <c r="Y1355" s="392"/>
      <c r="Z1355" s="392"/>
      <c r="AA1355" s="392"/>
      <c r="AB1355" s="392"/>
      <c r="AC1355" s="392"/>
      <c r="AD1355" s="392"/>
    </row>
    <row r="1356" spans="1:30" ht="25.5" customHeight="1" x14ac:dyDescent="0.25">
      <c r="A1356" s="133" t="s">
        <v>1988</v>
      </c>
      <c r="B1356" s="141" t="s">
        <v>1989</v>
      </c>
      <c r="C1356" s="133">
        <v>425633</v>
      </c>
      <c r="D1356" s="133">
        <v>780945</v>
      </c>
      <c r="E1356" s="67" t="s">
        <v>3058</v>
      </c>
      <c r="F1356" s="117" t="s">
        <v>4495</v>
      </c>
      <c r="G1356" s="118" t="s">
        <v>286</v>
      </c>
      <c r="H1356" s="136">
        <v>1.02</v>
      </c>
      <c r="I1356" s="119">
        <v>28393</v>
      </c>
      <c r="J1356" s="120">
        <v>15.65</v>
      </c>
      <c r="K1356" s="121" t="s">
        <v>4405</v>
      </c>
      <c r="L1356" s="122">
        <v>156</v>
      </c>
      <c r="M1356" s="123">
        <v>153</v>
      </c>
      <c r="N1356" s="121" t="s">
        <v>4405</v>
      </c>
      <c r="O1356" s="71">
        <f t="shared" si="47"/>
        <v>2</v>
      </c>
      <c r="P1356" s="71">
        <f>IF(O1356&lt;&gt;"",VLOOKUP($A1356,Sheet4!$A$2:$O$1309,14,FALSE)*100,"")</f>
        <v>1.6473855015570193</v>
      </c>
      <c r="Q1356" s="71">
        <f>IF(P1356&lt;&gt;"",VLOOKUP($A1356,Sheet4!$A$2:$O$1309,15,FALSE)*100,"")</f>
        <v>15.015864480938291</v>
      </c>
      <c r="R1356" s="73">
        <f t="shared" si="45"/>
        <v>50</v>
      </c>
      <c r="S1356" s="63" t="s">
        <v>4368</v>
      </c>
      <c r="T1356" s="63" t="str">
        <f>IF(ISNA(VLOOKUP(A1356,Sheet1!B$3:C$1266,2,FALSE)=TRUE),"NC",VLOOKUP(A1356,Sheet1!B$3:C$1266,2,FALSE))</f>
        <v>Rural10</v>
      </c>
      <c r="U1356" s="66">
        <f>IF(ISNA(VLOOKUP($A1356,Sheet1!$B$3:$AH$1266,Sheet1!E$1+(Sheet1!$A$1-1)*10,FALSE))=TRUE,"---",IF(VLOOKUP($A1356,Sheet1!$B$3:$AH$1266,Sheet1!E$1+(Sheet1!$A$1-1)*10,FALSE)="---","---", (ROUND(VLOOKUP($A1356,Sheet1!$B$3:$AH$1266,Sheet1!E$1+(Sheet1!$A$1-1)*10,FALSE),IF(VLOOKUP($A1356,Sheet1!$B$3:$AH$1266,Sheet1!E$1+(Sheet1!$A$1-1)*10,FALSE)&gt;99999,-3,IF(VLOOKUP($A1356,Sheet1!$B$3:$AH$1266,Sheet1!E$1+(Sheet1!$A$1-1)*10,FALSE)&gt;9999,-2,IF(VLOOKUP($A1356,Sheet1!$B$3:$AH$1266,Sheet1!E$1+(Sheet1!$A$1-1)*10,FALSE)&gt;999,-1,0)))))))</f>
        <v>59</v>
      </c>
      <c r="V1356" s="66">
        <f>IF(ISNA(VLOOKUP($A1356,Sheet1!$B$3:$AH$1266,Sheet1!F$1+(Sheet1!$A$1-1)*10,FALSE))=TRUE,"---",IF(VLOOKUP($A1356,Sheet1!$B$3:$AH$1266,Sheet1!F$1+(Sheet1!$A$1-1)*10,FALSE)="---","---", (ROUND(VLOOKUP($A1356,Sheet1!$B$3:$AH$1266,Sheet1!F$1+(Sheet1!$A$1-1)*10,FALSE),IF(VLOOKUP($A1356,Sheet1!$B$3:$AH$1266,Sheet1!F$1+(Sheet1!$A$1-1)*10,FALSE)&gt;99999,-3,IF(VLOOKUP($A1356,Sheet1!$B$3:$AH$1266,Sheet1!F$1+(Sheet1!$A$1-1)*10,FALSE)&gt;9999,-2,IF(VLOOKUP($A1356,Sheet1!$B$3:$AH$1266,Sheet1!F$1+(Sheet1!$A$1-1)*10,FALSE)&gt;999,-1,0)))))))</f>
        <v>70</v>
      </c>
      <c r="W1356" s="66">
        <f>IF(ISNA(VLOOKUP($A1356,Sheet1!$B$3:$AH$1266,Sheet1!G$1+(Sheet1!$A$1-1)*10,FALSE))=TRUE,"---",IF(VLOOKUP($A1356,Sheet1!$B$3:$AH$1266,Sheet1!G$1+(Sheet1!$A$1-1)*10,FALSE)="---","---", (ROUND(VLOOKUP($A1356,Sheet1!$B$3:$AH$1266,Sheet1!G$1+(Sheet1!$A$1-1)*10,FALSE),IF(VLOOKUP($A1356,Sheet1!$B$3:$AH$1266,Sheet1!G$1+(Sheet1!$A$1-1)*10,FALSE)&gt;99999,-3,IF(VLOOKUP($A1356,Sheet1!$B$3:$AH$1266,Sheet1!G$1+(Sheet1!$A$1-1)*10,FALSE)&gt;9999,-2,IF(VLOOKUP($A1356,Sheet1!$B$3:$AH$1266,Sheet1!G$1+(Sheet1!$A$1-1)*10,FALSE)&gt;999,-1,0)))))))</f>
        <v>82</v>
      </c>
      <c r="X1356" s="66">
        <f>IF(ISNA(VLOOKUP($A1356,Sheet1!$B$3:$AH$1266,Sheet1!H$1+(Sheet1!$A$1-1)*10,FALSE))=TRUE,"---",IF(VLOOKUP($A1356,Sheet1!$B$3:$AH$1266,Sheet1!H$1+(Sheet1!$A$1-1)*10,FALSE)="---","---", (ROUND(VLOOKUP($A1356,Sheet1!$B$3:$AH$1266,Sheet1!H$1+(Sheet1!$A$1-1)*10,FALSE),IF(VLOOKUP($A1356,Sheet1!$B$3:$AH$1266,Sheet1!H$1+(Sheet1!$A$1-1)*10,FALSE)&gt;99999,-3,IF(VLOOKUP($A1356,Sheet1!$B$3:$AH$1266,Sheet1!H$1+(Sheet1!$A$1-1)*10,FALSE)&gt;9999,-2,IF(VLOOKUP($A1356,Sheet1!$B$3:$AH$1266,Sheet1!H$1+(Sheet1!$A$1-1)*10,FALSE)&gt;999,-1,0)))))))</f>
        <v>110</v>
      </c>
      <c r="Y1356" s="66">
        <f>IF(ISNA(VLOOKUP($A1356,Sheet1!$B$3:$AH$1266,Sheet1!I$1+(Sheet1!$A$1-1)*10,FALSE))=TRUE,"---",IF(VLOOKUP($A1356,Sheet1!$B$3:$AH$1266,Sheet1!I$1+(Sheet1!$A$1-1)*10,FALSE)="---","---", (ROUND(VLOOKUP($A1356,Sheet1!$B$3:$AH$1266,Sheet1!I$1+(Sheet1!$A$1-1)*10,FALSE),IF(VLOOKUP($A1356,Sheet1!$B$3:$AH$1266,Sheet1!I$1+(Sheet1!$A$1-1)*10,FALSE)&gt;99999,-3,IF(VLOOKUP($A1356,Sheet1!$B$3:$AH$1266,Sheet1!I$1+(Sheet1!$A$1-1)*10,FALSE)&gt;9999,-2,IF(VLOOKUP($A1356,Sheet1!$B$3:$AH$1266,Sheet1!I$1+(Sheet1!$A$1-1)*10,FALSE)&gt;999,-1,0)))))))</f>
        <v>125</v>
      </c>
      <c r="Z1356" s="66">
        <f>IF(ISNA(VLOOKUP($A1356,Sheet1!$B$3:$AH$1266,Sheet1!J$1+(Sheet1!$A$1-1)*10,FALSE))=TRUE,"---",IF(VLOOKUP($A1356,Sheet1!$B$3:$AH$1266,Sheet1!J$1+(Sheet1!$A$1-1)*10,FALSE)="---","---", (ROUND(VLOOKUP($A1356,Sheet1!$B$3:$AH$1266,Sheet1!J$1+(Sheet1!$A$1-1)*10,FALSE),IF(VLOOKUP($A1356,Sheet1!$B$3:$AH$1266,Sheet1!J$1+(Sheet1!$A$1-1)*10,FALSE)&gt;99999,-3,IF(VLOOKUP($A1356,Sheet1!$B$3:$AH$1266,Sheet1!J$1+(Sheet1!$A$1-1)*10,FALSE)&gt;9999,-2,IF(VLOOKUP($A1356,Sheet1!$B$3:$AH$1266,Sheet1!J$1+(Sheet1!$A$1-1)*10,FALSE)&gt;999,-1,0)))))))</f>
        <v>144</v>
      </c>
      <c r="AA1356" s="66">
        <f>IF(ISNA(VLOOKUP($A1356,Sheet1!$B$3:$AH$1266,Sheet1!K$1+(Sheet1!$A$1-1)*10,FALSE))=TRUE,"---",IF(VLOOKUP($A1356,Sheet1!$B$3:$AH$1266,Sheet1!K$1+(Sheet1!$A$1-1)*10,FALSE)="---","---", (ROUND(VLOOKUP($A1356,Sheet1!$B$3:$AH$1266,Sheet1!K$1+(Sheet1!$A$1-1)*10,FALSE),IF(VLOOKUP($A1356,Sheet1!$B$3:$AH$1266,Sheet1!K$1+(Sheet1!$A$1-1)*10,FALSE)&gt;99999,-3,IF(VLOOKUP($A1356,Sheet1!$B$3:$AH$1266,Sheet1!K$1+(Sheet1!$A$1-1)*10,FALSE)&gt;9999,-2,IF(VLOOKUP($A1356,Sheet1!$B$3:$AH$1266,Sheet1!K$1+(Sheet1!$A$1-1)*10,FALSE)&gt;999,-1,0)))))))</f>
        <v>156</v>
      </c>
      <c r="AB1356" s="66">
        <f>IF(ISNA(VLOOKUP($A1356,Sheet1!$B$3:$AH$1266,Sheet1!L$1+(Sheet1!$A$1-1)*10,FALSE))=TRUE,"---",IF(VLOOKUP($A1356,Sheet1!$B$3:$AH$1266,Sheet1!L$1+(Sheet1!$A$1-1)*10,FALSE)="---","---", (ROUND(VLOOKUP($A1356,Sheet1!$B$3:$AH$1266,Sheet1!L$1+(Sheet1!$A$1-1)*10,FALSE),IF(VLOOKUP($A1356,Sheet1!$B$3:$AH$1266,Sheet1!L$1+(Sheet1!$A$1-1)*10,FALSE)&gt;99999,-3,IF(VLOOKUP($A1356,Sheet1!$B$3:$AH$1266,Sheet1!L$1+(Sheet1!$A$1-1)*10,FALSE)&gt;9999,-2,IF(VLOOKUP($A1356,Sheet1!$B$3:$AH$1266,Sheet1!L$1+(Sheet1!$A$1-1)*10,FALSE)&gt;999,-1,0)))))))</f>
        <v>168</v>
      </c>
      <c r="AC1356" s="66">
        <f>IF(ISNA(VLOOKUP($A1356,Sheet1!$B$3:$AH$1266,Sheet1!M$1+(Sheet1!$A$1-1)*10,FALSE))=TRUE,"---",IF(VLOOKUP($A1356,Sheet1!$B$3:$AH$1266,Sheet1!M$1+(Sheet1!$A$1-1)*10,FALSE)="---","---", (ROUND(VLOOKUP($A1356,Sheet1!$B$3:$AH$1266,Sheet1!M$1+(Sheet1!$A$1-1)*10,FALSE),IF(VLOOKUP($A1356,Sheet1!$B$3:$AH$1266,Sheet1!M$1+(Sheet1!$A$1-1)*10,FALSE)&gt;99999,-3,IF(VLOOKUP($A1356,Sheet1!$B$3:$AH$1266,Sheet1!M$1+(Sheet1!$A$1-1)*10,FALSE)&gt;9999,-2,IF(VLOOKUP($A1356,Sheet1!$B$3:$AH$1266,Sheet1!M$1+(Sheet1!$A$1-1)*10,FALSE)&gt;999,-1,0)))))))</f>
        <v>180</v>
      </c>
      <c r="AD1356" s="66">
        <f>IF(ISNA(VLOOKUP($A1356,Sheet1!$B$3:$AH$1266,Sheet1!N$1+(Sheet1!$A$1-1)*10,FALSE))=TRUE,"---",IF(VLOOKUP($A1356,Sheet1!$B$3:$AH$1266,Sheet1!N$1+(Sheet1!$A$1-1)*10,FALSE)="---","---", (ROUND(VLOOKUP($A1356,Sheet1!$B$3:$AH$1266,Sheet1!N$1+(Sheet1!$A$1-1)*10,FALSE),IF(VLOOKUP($A1356,Sheet1!$B$3:$AH$1266,Sheet1!N$1+(Sheet1!$A$1-1)*10,FALSE)&gt;99999,-3,IF(VLOOKUP($A1356,Sheet1!$B$3:$AH$1266,Sheet1!N$1+(Sheet1!$A$1-1)*10,FALSE)&gt;9999,-2,IF(VLOOKUP($A1356,Sheet1!$B$3:$AH$1266,Sheet1!N$1+(Sheet1!$A$1-1)*10,FALSE)&gt;999,-1,0)))))))</f>
        <v>196</v>
      </c>
    </row>
    <row r="1357" spans="1:30" ht="25.5" customHeight="1" x14ac:dyDescent="0.25">
      <c r="A1357" s="303" t="s">
        <v>1990</v>
      </c>
      <c r="B1357" s="330" t="s">
        <v>1991</v>
      </c>
      <c r="C1357" s="303">
        <v>425951</v>
      </c>
      <c r="D1357" s="303">
        <v>781119</v>
      </c>
      <c r="E1357" s="307" t="s">
        <v>3058</v>
      </c>
      <c r="F1357" s="342" t="s">
        <v>4838</v>
      </c>
      <c r="G1357" s="431" t="s">
        <v>31</v>
      </c>
      <c r="H1357" s="347">
        <v>171</v>
      </c>
      <c r="I1357" s="112">
        <v>15401</v>
      </c>
      <c r="J1357" s="182">
        <v>14.5</v>
      </c>
      <c r="K1357" s="127" t="s">
        <v>12</v>
      </c>
      <c r="L1357" s="115">
        <v>10000</v>
      </c>
      <c r="M1357" s="116">
        <v>58.5</v>
      </c>
      <c r="N1357" s="127" t="s">
        <v>14</v>
      </c>
      <c r="O1357" s="68" t="str">
        <f t="shared" si="47"/>
        <v>&lt;0.2</v>
      </c>
      <c r="P1357" s="68">
        <f>IF(O1357&lt;&gt;"",VLOOKUP($A1357,Sheet4!$A$2:$O$1309,14,FALSE)*100,"")</f>
        <v>0.27234732086285351</v>
      </c>
      <c r="Q1357" s="68">
        <f>IF(P1357&lt;&gt;"",VLOOKUP($A1357,Sheet4!$A$2:$O$1309,15,FALSE)*100,"")</f>
        <v>2.6359225168711253</v>
      </c>
      <c r="R1357" s="74" t="str">
        <f t="shared" si="45"/>
        <v>&gt;500</v>
      </c>
      <c r="S1357" s="356" t="s">
        <v>4368</v>
      </c>
      <c r="T1357" s="356" t="str">
        <f>IF(ISNA(VLOOKUP(A1357,Sheet1!B$3:C$1266,2,FALSE)=TRUE),"NC",VLOOKUP(A1357,Sheet1!B$3:C$1266,2,FALSE))</f>
        <v>Rural10</v>
      </c>
      <c r="U1357" s="392">
        <f>IF(ISNA(VLOOKUP($A1357,Sheet1!$B$3:$AH$1266,Sheet1!E$1+(Sheet1!$A$1-1)*10,FALSE))=TRUE,"---",IF(VLOOKUP($A1357,Sheet1!$B$3:$AH$1266,Sheet1!E$1+(Sheet1!$A$1-1)*10,FALSE)="---","---", (ROUND(VLOOKUP($A1357,Sheet1!$B$3:$AH$1266,Sheet1!E$1+(Sheet1!$A$1-1)*10,FALSE),IF(VLOOKUP($A1357,Sheet1!$B$3:$AH$1266,Sheet1!E$1+(Sheet1!$A$1-1)*10,FALSE)&gt;99999,-3,IF(VLOOKUP($A1357,Sheet1!$B$3:$AH$1266,Sheet1!E$1+(Sheet1!$A$1-1)*10,FALSE)&gt;9999,-2,IF(VLOOKUP($A1357,Sheet1!$B$3:$AH$1266,Sheet1!E$1+(Sheet1!$A$1-1)*10,FALSE)&gt;999,-1,0)))))))</f>
        <v>2700</v>
      </c>
      <c r="V1357" s="392">
        <f>IF(ISNA(VLOOKUP($A1357,Sheet1!$B$3:$AH$1266,Sheet1!F$1+(Sheet1!$A$1-1)*10,FALSE))=TRUE,"---",IF(VLOOKUP($A1357,Sheet1!$B$3:$AH$1266,Sheet1!F$1+(Sheet1!$A$1-1)*10,FALSE)="---","---", (ROUND(VLOOKUP($A1357,Sheet1!$B$3:$AH$1266,Sheet1!F$1+(Sheet1!$A$1-1)*10,FALSE),IF(VLOOKUP($A1357,Sheet1!$B$3:$AH$1266,Sheet1!F$1+(Sheet1!$A$1-1)*10,FALSE)&gt;99999,-3,IF(VLOOKUP($A1357,Sheet1!$B$3:$AH$1266,Sheet1!F$1+(Sheet1!$A$1-1)*10,FALSE)&gt;9999,-2,IF(VLOOKUP($A1357,Sheet1!$B$3:$AH$1266,Sheet1!F$1+(Sheet1!$A$1-1)*10,FALSE)&gt;999,-1,0)))))))</f>
        <v>3180</v>
      </c>
      <c r="W1357" s="392">
        <f>IF(ISNA(VLOOKUP($A1357,Sheet1!$B$3:$AH$1266,Sheet1!G$1+(Sheet1!$A$1-1)*10,FALSE))=TRUE,"---",IF(VLOOKUP($A1357,Sheet1!$B$3:$AH$1266,Sheet1!G$1+(Sheet1!$A$1-1)*10,FALSE)="---","---", (ROUND(VLOOKUP($A1357,Sheet1!$B$3:$AH$1266,Sheet1!G$1+(Sheet1!$A$1-1)*10,FALSE),IF(VLOOKUP($A1357,Sheet1!$B$3:$AH$1266,Sheet1!G$1+(Sheet1!$A$1-1)*10,FALSE)&gt;99999,-3,IF(VLOOKUP($A1357,Sheet1!$B$3:$AH$1266,Sheet1!G$1+(Sheet1!$A$1-1)*10,FALSE)&gt;9999,-2,IF(VLOOKUP($A1357,Sheet1!$B$3:$AH$1266,Sheet1!G$1+(Sheet1!$A$1-1)*10,FALSE)&gt;999,-1,0)))))))</f>
        <v>3750</v>
      </c>
      <c r="X1357" s="392">
        <f>IF(ISNA(VLOOKUP($A1357,Sheet1!$B$3:$AH$1266,Sheet1!H$1+(Sheet1!$A$1-1)*10,FALSE))=TRUE,"---",IF(VLOOKUP($A1357,Sheet1!$B$3:$AH$1266,Sheet1!H$1+(Sheet1!$A$1-1)*10,FALSE)="---","---", (ROUND(VLOOKUP($A1357,Sheet1!$B$3:$AH$1266,Sheet1!H$1+(Sheet1!$A$1-1)*10,FALSE),IF(VLOOKUP($A1357,Sheet1!$B$3:$AH$1266,Sheet1!H$1+(Sheet1!$A$1-1)*10,FALSE)&gt;99999,-3,IF(VLOOKUP($A1357,Sheet1!$B$3:$AH$1266,Sheet1!H$1+(Sheet1!$A$1-1)*10,FALSE)&gt;9999,-2,IF(VLOOKUP($A1357,Sheet1!$B$3:$AH$1266,Sheet1!H$1+(Sheet1!$A$1-1)*10,FALSE)&gt;999,-1,0)))))))</f>
        <v>5000</v>
      </c>
      <c r="Y1357" s="392">
        <f>IF(ISNA(VLOOKUP($A1357,Sheet1!$B$3:$AH$1266,Sheet1!I$1+(Sheet1!$A$1-1)*10,FALSE))=TRUE,"---",IF(VLOOKUP($A1357,Sheet1!$B$3:$AH$1266,Sheet1!I$1+(Sheet1!$A$1-1)*10,FALSE)="---","---", (ROUND(VLOOKUP($A1357,Sheet1!$B$3:$AH$1266,Sheet1!I$1+(Sheet1!$A$1-1)*10,FALSE),IF(VLOOKUP($A1357,Sheet1!$B$3:$AH$1266,Sheet1!I$1+(Sheet1!$A$1-1)*10,FALSE)&gt;99999,-3,IF(VLOOKUP($A1357,Sheet1!$B$3:$AH$1266,Sheet1!I$1+(Sheet1!$A$1-1)*10,FALSE)&gt;9999,-2,IF(VLOOKUP($A1357,Sheet1!$B$3:$AH$1266,Sheet1!I$1+(Sheet1!$A$1-1)*10,FALSE)&gt;999,-1,0)))))))</f>
        <v>5730</v>
      </c>
      <c r="Z1357" s="392">
        <f>IF(ISNA(VLOOKUP($A1357,Sheet1!$B$3:$AH$1266,Sheet1!J$1+(Sheet1!$A$1-1)*10,FALSE))=TRUE,"---",IF(VLOOKUP($A1357,Sheet1!$B$3:$AH$1266,Sheet1!J$1+(Sheet1!$A$1-1)*10,FALSE)="---","---", (ROUND(VLOOKUP($A1357,Sheet1!$B$3:$AH$1266,Sheet1!J$1+(Sheet1!$A$1-1)*10,FALSE),IF(VLOOKUP($A1357,Sheet1!$B$3:$AH$1266,Sheet1!J$1+(Sheet1!$A$1-1)*10,FALSE)&gt;99999,-3,IF(VLOOKUP($A1357,Sheet1!$B$3:$AH$1266,Sheet1!J$1+(Sheet1!$A$1-1)*10,FALSE)&gt;9999,-2,IF(VLOOKUP($A1357,Sheet1!$B$3:$AH$1266,Sheet1!J$1+(Sheet1!$A$1-1)*10,FALSE)&gt;999,-1,0)))))))</f>
        <v>6580</v>
      </c>
      <c r="AA1357" s="392">
        <f>IF(ISNA(VLOOKUP($A1357,Sheet1!$B$3:$AH$1266,Sheet1!K$1+(Sheet1!$A$1-1)*10,FALSE))=TRUE,"---",IF(VLOOKUP($A1357,Sheet1!$B$3:$AH$1266,Sheet1!K$1+(Sheet1!$A$1-1)*10,FALSE)="---","---", (ROUND(VLOOKUP($A1357,Sheet1!$B$3:$AH$1266,Sheet1!K$1+(Sheet1!$A$1-1)*10,FALSE),IF(VLOOKUP($A1357,Sheet1!$B$3:$AH$1266,Sheet1!K$1+(Sheet1!$A$1-1)*10,FALSE)&gt;99999,-3,IF(VLOOKUP($A1357,Sheet1!$B$3:$AH$1266,Sheet1!K$1+(Sheet1!$A$1-1)*10,FALSE)&gt;9999,-2,IF(VLOOKUP($A1357,Sheet1!$B$3:$AH$1266,Sheet1!K$1+(Sheet1!$A$1-1)*10,FALSE)&gt;999,-1,0)))))))</f>
        <v>7160</v>
      </c>
      <c r="AB1357" s="392">
        <f>IF(ISNA(VLOOKUP($A1357,Sheet1!$B$3:$AH$1266,Sheet1!L$1+(Sheet1!$A$1-1)*10,FALSE))=TRUE,"---",IF(VLOOKUP($A1357,Sheet1!$B$3:$AH$1266,Sheet1!L$1+(Sheet1!$A$1-1)*10,FALSE)="---","---", (ROUND(VLOOKUP($A1357,Sheet1!$B$3:$AH$1266,Sheet1!L$1+(Sheet1!$A$1-1)*10,FALSE),IF(VLOOKUP($A1357,Sheet1!$B$3:$AH$1266,Sheet1!L$1+(Sheet1!$A$1-1)*10,FALSE)&gt;99999,-3,IF(VLOOKUP($A1357,Sheet1!$B$3:$AH$1266,Sheet1!L$1+(Sheet1!$A$1-1)*10,FALSE)&gt;9999,-2,IF(VLOOKUP($A1357,Sheet1!$B$3:$AH$1266,Sheet1!L$1+(Sheet1!$A$1-1)*10,FALSE)&gt;999,-1,0)))))))</f>
        <v>7700</v>
      </c>
      <c r="AC1357" s="392">
        <f>IF(ISNA(VLOOKUP($A1357,Sheet1!$B$3:$AH$1266,Sheet1!M$1+(Sheet1!$A$1-1)*10,FALSE))=TRUE,"---",IF(VLOOKUP($A1357,Sheet1!$B$3:$AH$1266,Sheet1!M$1+(Sheet1!$A$1-1)*10,FALSE)="---","---", (ROUND(VLOOKUP($A1357,Sheet1!$B$3:$AH$1266,Sheet1!M$1+(Sheet1!$A$1-1)*10,FALSE),IF(VLOOKUP($A1357,Sheet1!$B$3:$AH$1266,Sheet1!M$1+(Sheet1!$A$1-1)*10,FALSE)&gt;99999,-3,IF(VLOOKUP($A1357,Sheet1!$B$3:$AH$1266,Sheet1!M$1+(Sheet1!$A$1-1)*10,FALSE)&gt;9999,-2,IF(VLOOKUP($A1357,Sheet1!$B$3:$AH$1266,Sheet1!M$1+(Sheet1!$A$1-1)*10,FALSE)&gt;999,-1,0)))))))</f>
        <v>8220</v>
      </c>
      <c r="AD1357" s="392">
        <f>IF(ISNA(VLOOKUP($A1357,Sheet1!$B$3:$AH$1266,Sheet1!N$1+(Sheet1!$A$1-1)*10,FALSE))=TRUE,"---",IF(VLOOKUP($A1357,Sheet1!$B$3:$AH$1266,Sheet1!N$1+(Sheet1!$A$1-1)*10,FALSE)="---","---", (ROUND(VLOOKUP($A1357,Sheet1!$B$3:$AH$1266,Sheet1!N$1+(Sheet1!$A$1-1)*10,FALSE),IF(VLOOKUP($A1357,Sheet1!$B$3:$AH$1266,Sheet1!N$1+(Sheet1!$A$1-1)*10,FALSE)&gt;99999,-3,IF(VLOOKUP($A1357,Sheet1!$B$3:$AH$1266,Sheet1!N$1+(Sheet1!$A$1-1)*10,FALSE)&gt;9999,-2,IF(VLOOKUP($A1357,Sheet1!$B$3:$AH$1266,Sheet1!N$1+(Sheet1!$A$1-1)*10,FALSE)&gt;999,-1,0)))))))</f>
        <v>8870</v>
      </c>
    </row>
    <row r="1358" spans="1:30" ht="25.5" customHeight="1" x14ac:dyDescent="0.25">
      <c r="A1358" s="303"/>
      <c r="B1358" s="331"/>
      <c r="C1358" s="303"/>
      <c r="D1358" s="303"/>
      <c r="E1358" s="307" t="e">
        <v>#N/A</v>
      </c>
      <c r="F1358" s="331"/>
      <c r="G1358" s="432"/>
      <c r="H1358" s="347"/>
      <c r="I1358" s="112">
        <v>22006</v>
      </c>
      <c r="J1358" s="147">
        <v>12.7</v>
      </c>
      <c r="K1358" s="127" t="s">
        <v>20</v>
      </c>
      <c r="L1358" s="115">
        <v>7200</v>
      </c>
      <c r="M1358" s="116">
        <v>42.1</v>
      </c>
      <c r="N1358" s="114" t="s">
        <v>4405</v>
      </c>
      <c r="O1358" s="68" t="s">
        <v>4405</v>
      </c>
      <c r="P1358" s="68" t="s">
        <v>4405</v>
      </c>
      <c r="Q1358" s="68" t="s">
        <v>4405</v>
      </c>
      <c r="R1358" s="74" t="s">
        <v>4405</v>
      </c>
      <c r="S1358" s="356" t="e">
        <v>#N/A</v>
      </c>
      <c r="T1358" s="356" t="str">
        <f>IF(ISNA(VLOOKUP(A1358,Sheet1!B$3:C$1266,2,FALSE)=TRUE),"ND",VLOOKUP(A1358,Sheet1!B$3:C$1266,2,FALSE))</f>
        <v>ND</v>
      </c>
      <c r="U1358" s="392" t="str">
        <f>IF(ISNA(VLOOKUP($A1358,Sheet1!$B$3:$AH$1266,Sheet1!E$1+(Sheet1!$A$1-1)*10,FALSE))=TRUE,"---",IF(VLOOKUP($A1358,Sheet1!$B$3:$AH$1266,Sheet1!E$1+(Sheet1!$A$1-1)*10,FALSE)="---","---", (ROUND(VLOOKUP($A1358,Sheet1!$B$3:$AH$1266,Sheet1!E$1+(Sheet1!$A$1-1)*10,FALSE),IF(VLOOKUP($A1358,Sheet1!$B$3:$AH$1266,Sheet1!E$1+(Sheet1!$A$1-1)*10,FALSE)&gt;99999,-3,IF(VLOOKUP($A1358,Sheet1!$B$3:$AH$1266,Sheet1!E$1+(Sheet1!$A$1-1)*10,FALSE)&gt;9999,-2,IF(VLOOKUP($A1358,Sheet1!$B$3:$AH$1266,Sheet1!E$1+(Sheet1!$A$1-1)*10,FALSE)&gt;999,-1,0)))))))</f>
        <v>---</v>
      </c>
      <c r="V1358" s="392" t="str">
        <f>IF(ISNA(VLOOKUP($A1358,Sheet1!$B$3:$AH$1266,Sheet1!F$1+(Sheet1!$A$1-1)*10,FALSE))=TRUE,"---",IF(VLOOKUP($A1358,Sheet1!$B$3:$AH$1266,Sheet1!F$1+(Sheet1!$A$1-1)*10,FALSE)="---","---", (ROUND(VLOOKUP($A1358,Sheet1!$B$3:$AH$1266,Sheet1!F$1+(Sheet1!$A$1-1)*10,FALSE),IF(VLOOKUP($A1358,Sheet1!$B$3:$AH$1266,Sheet1!F$1+(Sheet1!$A$1-1)*10,FALSE)&gt;99999,-3,IF(VLOOKUP($A1358,Sheet1!$B$3:$AH$1266,Sheet1!F$1+(Sheet1!$A$1-1)*10,FALSE)&gt;9999,-2,IF(VLOOKUP($A1358,Sheet1!$B$3:$AH$1266,Sheet1!F$1+(Sheet1!$A$1-1)*10,FALSE)&gt;999,-1,0)))))))</f>
        <v>---</v>
      </c>
      <c r="W1358" s="392" t="str">
        <f>IF(ISNA(VLOOKUP($A1358,Sheet1!$B$3:$AH$1266,Sheet1!G$1+(Sheet1!$A$1-1)*10,FALSE))=TRUE,"---",IF(VLOOKUP($A1358,Sheet1!$B$3:$AH$1266,Sheet1!G$1+(Sheet1!$A$1-1)*10,FALSE)="---","---", (ROUND(VLOOKUP($A1358,Sheet1!$B$3:$AH$1266,Sheet1!G$1+(Sheet1!$A$1-1)*10,FALSE),IF(VLOOKUP($A1358,Sheet1!$B$3:$AH$1266,Sheet1!G$1+(Sheet1!$A$1-1)*10,FALSE)&gt;99999,-3,IF(VLOOKUP($A1358,Sheet1!$B$3:$AH$1266,Sheet1!G$1+(Sheet1!$A$1-1)*10,FALSE)&gt;9999,-2,IF(VLOOKUP($A1358,Sheet1!$B$3:$AH$1266,Sheet1!G$1+(Sheet1!$A$1-1)*10,FALSE)&gt;999,-1,0)))))))</f>
        <v>---</v>
      </c>
      <c r="X1358" s="392" t="str">
        <f>IF(ISNA(VLOOKUP($A1358,Sheet1!$B$3:$AH$1266,Sheet1!H$1+(Sheet1!$A$1-1)*10,FALSE))=TRUE,"---",IF(VLOOKUP($A1358,Sheet1!$B$3:$AH$1266,Sheet1!H$1+(Sheet1!$A$1-1)*10,FALSE)="---","---", (ROUND(VLOOKUP($A1358,Sheet1!$B$3:$AH$1266,Sheet1!H$1+(Sheet1!$A$1-1)*10,FALSE),IF(VLOOKUP($A1358,Sheet1!$B$3:$AH$1266,Sheet1!H$1+(Sheet1!$A$1-1)*10,FALSE)&gt;99999,-3,IF(VLOOKUP($A1358,Sheet1!$B$3:$AH$1266,Sheet1!H$1+(Sheet1!$A$1-1)*10,FALSE)&gt;9999,-2,IF(VLOOKUP($A1358,Sheet1!$B$3:$AH$1266,Sheet1!H$1+(Sheet1!$A$1-1)*10,FALSE)&gt;999,-1,0)))))))</f>
        <v>---</v>
      </c>
      <c r="Y1358" s="392" t="str">
        <f>IF(ISNA(VLOOKUP($A1358,Sheet1!$B$3:$AH$1266,Sheet1!I$1+(Sheet1!$A$1-1)*10,FALSE))=TRUE,"---",IF(VLOOKUP($A1358,Sheet1!$B$3:$AH$1266,Sheet1!I$1+(Sheet1!$A$1-1)*10,FALSE)="---","---", (ROUND(VLOOKUP($A1358,Sheet1!$B$3:$AH$1266,Sheet1!I$1+(Sheet1!$A$1-1)*10,FALSE),IF(VLOOKUP($A1358,Sheet1!$B$3:$AH$1266,Sheet1!I$1+(Sheet1!$A$1-1)*10,FALSE)&gt;99999,-3,IF(VLOOKUP($A1358,Sheet1!$B$3:$AH$1266,Sheet1!I$1+(Sheet1!$A$1-1)*10,FALSE)&gt;9999,-2,IF(VLOOKUP($A1358,Sheet1!$B$3:$AH$1266,Sheet1!I$1+(Sheet1!$A$1-1)*10,FALSE)&gt;999,-1,0)))))))</f>
        <v>---</v>
      </c>
      <c r="Z1358" s="392" t="str">
        <f>IF(ISNA(VLOOKUP($A1358,Sheet1!$B$3:$AH$1266,Sheet1!J$1+(Sheet1!$A$1-1)*10,FALSE))=TRUE,"---",IF(VLOOKUP($A1358,Sheet1!$B$3:$AH$1266,Sheet1!J$1+(Sheet1!$A$1-1)*10,FALSE)="---","---", (ROUND(VLOOKUP($A1358,Sheet1!$B$3:$AH$1266,Sheet1!J$1+(Sheet1!$A$1-1)*10,FALSE),IF(VLOOKUP($A1358,Sheet1!$B$3:$AH$1266,Sheet1!J$1+(Sheet1!$A$1-1)*10,FALSE)&gt;99999,-3,IF(VLOOKUP($A1358,Sheet1!$B$3:$AH$1266,Sheet1!J$1+(Sheet1!$A$1-1)*10,FALSE)&gt;9999,-2,IF(VLOOKUP($A1358,Sheet1!$B$3:$AH$1266,Sheet1!J$1+(Sheet1!$A$1-1)*10,FALSE)&gt;999,-1,0)))))))</f>
        <v>---</v>
      </c>
      <c r="AA1358" s="392" t="str">
        <f>IF(ISNA(VLOOKUP($A1358,Sheet1!$B$3:$AH$1266,Sheet1!K$1+(Sheet1!$A$1-1)*10,FALSE))=TRUE,"---",IF(VLOOKUP($A1358,Sheet1!$B$3:$AH$1266,Sheet1!K$1+(Sheet1!$A$1-1)*10,FALSE)="---","---", (ROUND(VLOOKUP($A1358,Sheet1!$B$3:$AH$1266,Sheet1!K$1+(Sheet1!$A$1-1)*10,FALSE),IF(VLOOKUP($A1358,Sheet1!$B$3:$AH$1266,Sheet1!K$1+(Sheet1!$A$1-1)*10,FALSE)&gt;99999,-3,IF(VLOOKUP($A1358,Sheet1!$B$3:$AH$1266,Sheet1!K$1+(Sheet1!$A$1-1)*10,FALSE)&gt;9999,-2,IF(VLOOKUP($A1358,Sheet1!$B$3:$AH$1266,Sheet1!K$1+(Sheet1!$A$1-1)*10,FALSE)&gt;999,-1,0)))))))</f>
        <v>---</v>
      </c>
      <c r="AB1358" s="392" t="str">
        <f>IF(ISNA(VLOOKUP($A1358,Sheet1!$B$3:$AH$1266,Sheet1!L$1+(Sheet1!$A$1-1)*10,FALSE))=TRUE,"---",IF(VLOOKUP($A1358,Sheet1!$B$3:$AH$1266,Sheet1!L$1+(Sheet1!$A$1-1)*10,FALSE)="---","---", (ROUND(VLOOKUP($A1358,Sheet1!$B$3:$AH$1266,Sheet1!L$1+(Sheet1!$A$1-1)*10,FALSE),IF(VLOOKUP($A1358,Sheet1!$B$3:$AH$1266,Sheet1!L$1+(Sheet1!$A$1-1)*10,FALSE)&gt;99999,-3,IF(VLOOKUP($A1358,Sheet1!$B$3:$AH$1266,Sheet1!L$1+(Sheet1!$A$1-1)*10,FALSE)&gt;9999,-2,IF(VLOOKUP($A1358,Sheet1!$B$3:$AH$1266,Sheet1!L$1+(Sheet1!$A$1-1)*10,FALSE)&gt;999,-1,0)))))))</f>
        <v>---</v>
      </c>
      <c r="AC1358" s="392" t="str">
        <f>IF(ISNA(VLOOKUP($A1358,Sheet1!$B$3:$AH$1266,Sheet1!M$1+(Sheet1!$A$1-1)*10,FALSE))=TRUE,"---",IF(VLOOKUP($A1358,Sheet1!$B$3:$AH$1266,Sheet1!M$1+(Sheet1!$A$1-1)*10,FALSE)="---","---", (ROUND(VLOOKUP($A1358,Sheet1!$B$3:$AH$1266,Sheet1!M$1+(Sheet1!$A$1-1)*10,FALSE),IF(VLOOKUP($A1358,Sheet1!$B$3:$AH$1266,Sheet1!M$1+(Sheet1!$A$1-1)*10,FALSE)&gt;99999,-3,IF(VLOOKUP($A1358,Sheet1!$B$3:$AH$1266,Sheet1!M$1+(Sheet1!$A$1-1)*10,FALSE)&gt;9999,-2,IF(VLOOKUP($A1358,Sheet1!$B$3:$AH$1266,Sheet1!M$1+(Sheet1!$A$1-1)*10,FALSE)&gt;999,-1,0)))))))</f>
        <v>---</v>
      </c>
      <c r="AD1358" s="392" t="str">
        <f>IF(ISNA(VLOOKUP($A1358,Sheet1!$B$3:$AH$1266,Sheet1!N$1+(Sheet1!$A$1-1)*10,FALSE))=TRUE,"---",IF(VLOOKUP($A1358,Sheet1!$B$3:$AH$1266,Sheet1!N$1+(Sheet1!$A$1-1)*10,FALSE)="---","---", (ROUND(VLOOKUP($A1358,Sheet1!$B$3:$AH$1266,Sheet1!N$1+(Sheet1!$A$1-1)*10,FALSE),IF(VLOOKUP($A1358,Sheet1!$B$3:$AH$1266,Sheet1!N$1+(Sheet1!$A$1-1)*10,FALSE)&gt;99999,-3,IF(VLOOKUP($A1358,Sheet1!$B$3:$AH$1266,Sheet1!N$1+(Sheet1!$A$1-1)*10,FALSE)&gt;9999,-2,IF(VLOOKUP($A1358,Sheet1!$B$3:$AH$1266,Sheet1!N$1+(Sheet1!$A$1-1)*10,FALSE)&gt;999,-1,0)))))))</f>
        <v>---</v>
      </c>
    </row>
    <row r="1359" spans="1:30" ht="25.5" customHeight="1" x14ac:dyDescent="0.25">
      <c r="A1359" s="303"/>
      <c r="B1359" s="331"/>
      <c r="C1359" s="303"/>
      <c r="D1359" s="303"/>
      <c r="E1359" s="307" t="e">
        <v>#N/A</v>
      </c>
      <c r="F1359" s="401"/>
      <c r="G1359" s="445"/>
      <c r="H1359" s="347"/>
      <c r="I1359" s="112">
        <v>17263</v>
      </c>
      <c r="J1359" s="147">
        <v>13.85</v>
      </c>
      <c r="K1359" s="114" t="s">
        <v>4405</v>
      </c>
      <c r="L1359" s="115">
        <v>4840</v>
      </c>
      <c r="M1359" s="116">
        <v>28.3</v>
      </c>
      <c r="N1359" s="127" t="s">
        <v>112</v>
      </c>
      <c r="O1359" s="68" t="s">
        <v>4405</v>
      </c>
      <c r="P1359" s="68" t="s">
        <v>4405</v>
      </c>
      <c r="Q1359" s="68" t="s">
        <v>4405</v>
      </c>
      <c r="R1359" s="74" t="s">
        <v>4405</v>
      </c>
      <c r="S1359" s="356" t="e">
        <v>#N/A</v>
      </c>
      <c r="T1359" s="356" t="str">
        <f>IF(ISNA(VLOOKUP(A1359,Sheet1!B$3:C$1266,2,FALSE)=TRUE),"ND",VLOOKUP(A1359,Sheet1!B$3:C$1266,2,FALSE))</f>
        <v>ND</v>
      </c>
      <c r="U1359" s="392" t="str">
        <f>IF(ISNA(VLOOKUP($A1359,Sheet1!$B$3:$AH$1266,Sheet1!E$1+(Sheet1!$A$1-1)*10,FALSE))=TRUE,"---",IF(VLOOKUP($A1359,Sheet1!$B$3:$AH$1266,Sheet1!E$1+(Sheet1!$A$1-1)*10,FALSE)="---","---", (ROUND(VLOOKUP($A1359,Sheet1!$B$3:$AH$1266,Sheet1!E$1+(Sheet1!$A$1-1)*10,FALSE),IF(VLOOKUP($A1359,Sheet1!$B$3:$AH$1266,Sheet1!E$1+(Sheet1!$A$1-1)*10,FALSE)&gt;99999,-3,IF(VLOOKUP($A1359,Sheet1!$B$3:$AH$1266,Sheet1!E$1+(Sheet1!$A$1-1)*10,FALSE)&gt;9999,-2,IF(VLOOKUP($A1359,Sheet1!$B$3:$AH$1266,Sheet1!E$1+(Sheet1!$A$1-1)*10,FALSE)&gt;999,-1,0)))))))</f>
        <v>---</v>
      </c>
      <c r="V1359" s="392" t="str">
        <f>IF(ISNA(VLOOKUP($A1359,Sheet1!$B$3:$AH$1266,Sheet1!F$1+(Sheet1!$A$1-1)*10,FALSE))=TRUE,"---",IF(VLOOKUP($A1359,Sheet1!$B$3:$AH$1266,Sheet1!F$1+(Sheet1!$A$1-1)*10,FALSE)="---","---", (ROUND(VLOOKUP($A1359,Sheet1!$B$3:$AH$1266,Sheet1!F$1+(Sheet1!$A$1-1)*10,FALSE),IF(VLOOKUP($A1359,Sheet1!$B$3:$AH$1266,Sheet1!F$1+(Sheet1!$A$1-1)*10,FALSE)&gt;99999,-3,IF(VLOOKUP($A1359,Sheet1!$B$3:$AH$1266,Sheet1!F$1+(Sheet1!$A$1-1)*10,FALSE)&gt;9999,-2,IF(VLOOKUP($A1359,Sheet1!$B$3:$AH$1266,Sheet1!F$1+(Sheet1!$A$1-1)*10,FALSE)&gt;999,-1,0)))))))</f>
        <v>---</v>
      </c>
      <c r="W1359" s="392" t="str">
        <f>IF(ISNA(VLOOKUP($A1359,Sheet1!$B$3:$AH$1266,Sheet1!G$1+(Sheet1!$A$1-1)*10,FALSE))=TRUE,"---",IF(VLOOKUP($A1359,Sheet1!$B$3:$AH$1266,Sheet1!G$1+(Sheet1!$A$1-1)*10,FALSE)="---","---", (ROUND(VLOOKUP($A1359,Sheet1!$B$3:$AH$1266,Sheet1!G$1+(Sheet1!$A$1-1)*10,FALSE),IF(VLOOKUP($A1359,Sheet1!$B$3:$AH$1266,Sheet1!G$1+(Sheet1!$A$1-1)*10,FALSE)&gt;99999,-3,IF(VLOOKUP($A1359,Sheet1!$B$3:$AH$1266,Sheet1!G$1+(Sheet1!$A$1-1)*10,FALSE)&gt;9999,-2,IF(VLOOKUP($A1359,Sheet1!$B$3:$AH$1266,Sheet1!G$1+(Sheet1!$A$1-1)*10,FALSE)&gt;999,-1,0)))))))</f>
        <v>---</v>
      </c>
      <c r="X1359" s="392" t="str">
        <f>IF(ISNA(VLOOKUP($A1359,Sheet1!$B$3:$AH$1266,Sheet1!H$1+(Sheet1!$A$1-1)*10,FALSE))=TRUE,"---",IF(VLOOKUP($A1359,Sheet1!$B$3:$AH$1266,Sheet1!H$1+(Sheet1!$A$1-1)*10,FALSE)="---","---", (ROUND(VLOOKUP($A1359,Sheet1!$B$3:$AH$1266,Sheet1!H$1+(Sheet1!$A$1-1)*10,FALSE),IF(VLOOKUP($A1359,Sheet1!$B$3:$AH$1266,Sheet1!H$1+(Sheet1!$A$1-1)*10,FALSE)&gt;99999,-3,IF(VLOOKUP($A1359,Sheet1!$B$3:$AH$1266,Sheet1!H$1+(Sheet1!$A$1-1)*10,FALSE)&gt;9999,-2,IF(VLOOKUP($A1359,Sheet1!$B$3:$AH$1266,Sheet1!H$1+(Sheet1!$A$1-1)*10,FALSE)&gt;999,-1,0)))))))</f>
        <v>---</v>
      </c>
      <c r="Y1359" s="392" t="str">
        <f>IF(ISNA(VLOOKUP($A1359,Sheet1!$B$3:$AH$1266,Sheet1!I$1+(Sheet1!$A$1-1)*10,FALSE))=TRUE,"---",IF(VLOOKUP($A1359,Sheet1!$B$3:$AH$1266,Sheet1!I$1+(Sheet1!$A$1-1)*10,FALSE)="---","---", (ROUND(VLOOKUP($A1359,Sheet1!$B$3:$AH$1266,Sheet1!I$1+(Sheet1!$A$1-1)*10,FALSE),IF(VLOOKUP($A1359,Sheet1!$B$3:$AH$1266,Sheet1!I$1+(Sheet1!$A$1-1)*10,FALSE)&gt;99999,-3,IF(VLOOKUP($A1359,Sheet1!$B$3:$AH$1266,Sheet1!I$1+(Sheet1!$A$1-1)*10,FALSE)&gt;9999,-2,IF(VLOOKUP($A1359,Sheet1!$B$3:$AH$1266,Sheet1!I$1+(Sheet1!$A$1-1)*10,FALSE)&gt;999,-1,0)))))))</f>
        <v>---</v>
      </c>
      <c r="Z1359" s="392" t="str">
        <f>IF(ISNA(VLOOKUP($A1359,Sheet1!$B$3:$AH$1266,Sheet1!J$1+(Sheet1!$A$1-1)*10,FALSE))=TRUE,"---",IF(VLOOKUP($A1359,Sheet1!$B$3:$AH$1266,Sheet1!J$1+(Sheet1!$A$1-1)*10,FALSE)="---","---", (ROUND(VLOOKUP($A1359,Sheet1!$B$3:$AH$1266,Sheet1!J$1+(Sheet1!$A$1-1)*10,FALSE),IF(VLOOKUP($A1359,Sheet1!$B$3:$AH$1266,Sheet1!J$1+(Sheet1!$A$1-1)*10,FALSE)&gt;99999,-3,IF(VLOOKUP($A1359,Sheet1!$B$3:$AH$1266,Sheet1!J$1+(Sheet1!$A$1-1)*10,FALSE)&gt;9999,-2,IF(VLOOKUP($A1359,Sheet1!$B$3:$AH$1266,Sheet1!J$1+(Sheet1!$A$1-1)*10,FALSE)&gt;999,-1,0)))))))</f>
        <v>---</v>
      </c>
      <c r="AA1359" s="392" t="str">
        <f>IF(ISNA(VLOOKUP($A1359,Sheet1!$B$3:$AH$1266,Sheet1!K$1+(Sheet1!$A$1-1)*10,FALSE))=TRUE,"---",IF(VLOOKUP($A1359,Sheet1!$B$3:$AH$1266,Sheet1!K$1+(Sheet1!$A$1-1)*10,FALSE)="---","---", (ROUND(VLOOKUP($A1359,Sheet1!$B$3:$AH$1266,Sheet1!K$1+(Sheet1!$A$1-1)*10,FALSE),IF(VLOOKUP($A1359,Sheet1!$B$3:$AH$1266,Sheet1!K$1+(Sheet1!$A$1-1)*10,FALSE)&gt;99999,-3,IF(VLOOKUP($A1359,Sheet1!$B$3:$AH$1266,Sheet1!K$1+(Sheet1!$A$1-1)*10,FALSE)&gt;9999,-2,IF(VLOOKUP($A1359,Sheet1!$B$3:$AH$1266,Sheet1!K$1+(Sheet1!$A$1-1)*10,FALSE)&gt;999,-1,0)))))))</f>
        <v>---</v>
      </c>
      <c r="AB1359" s="392" t="str">
        <f>IF(ISNA(VLOOKUP($A1359,Sheet1!$B$3:$AH$1266,Sheet1!L$1+(Sheet1!$A$1-1)*10,FALSE))=TRUE,"---",IF(VLOOKUP($A1359,Sheet1!$B$3:$AH$1266,Sheet1!L$1+(Sheet1!$A$1-1)*10,FALSE)="---","---", (ROUND(VLOOKUP($A1359,Sheet1!$B$3:$AH$1266,Sheet1!L$1+(Sheet1!$A$1-1)*10,FALSE),IF(VLOOKUP($A1359,Sheet1!$B$3:$AH$1266,Sheet1!L$1+(Sheet1!$A$1-1)*10,FALSE)&gt;99999,-3,IF(VLOOKUP($A1359,Sheet1!$B$3:$AH$1266,Sheet1!L$1+(Sheet1!$A$1-1)*10,FALSE)&gt;9999,-2,IF(VLOOKUP($A1359,Sheet1!$B$3:$AH$1266,Sheet1!L$1+(Sheet1!$A$1-1)*10,FALSE)&gt;999,-1,0)))))))</f>
        <v>---</v>
      </c>
      <c r="AC1359" s="392" t="str">
        <f>IF(ISNA(VLOOKUP($A1359,Sheet1!$B$3:$AH$1266,Sheet1!M$1+(Sheet1!$A$1-1)*10,FALSE))=TRUE,"---",IF(VLOOKUP($A1359,Sheet1!$B$3:$AH$1266,Sheet1!M$1+(Sheet1!$A$1-1)*10,FALSE)="---","---", (ROUND(VLOOKUP($A1359,Sheet1!$B$3:$AH$1266,Sheet1!M$1+(Sheet1!$A$1-1)*10,FALSE),IF(VLOOKUP($A1359,Sheet1!$B$3:$AH$1266,Sheet1!M$1+(Sheet1!$A$1-1)*10,FALSE)&gt;99999,-3,IF(VLOOKUP($A1359,Sheet1!$B$3:$AH$1266,Sheet1!M$1+(Sheet1!$A$1-1)*10,FALSE)&gt;9999,-2,IF(VLOOKUP($A1359,Sheet1!$B$3:$AH$1266,Sheet1!M$1+(Sheet1!$A$1-1)*10,FALSE)&gt;999,-1,0)))))))</f>
        <v>---</v>
      </c>
      <c r="AD1359" s="392" t="str">
        <f>IF(ISNA(VLOOKUP($A1359,Sheet1!$B$3:$AH$1266,Sheet1!N$1+(Sheet1!$A$1-1)*10,FALSE))=TRUE,"---",IF(VLOOKUP($A1359,Sheet1!$B$3:$AH$1266,Sheet1!N$1+(Sheet1!$A$1-1)*10,FALSE)="---","---", (ROUND(VLOOKUP($A1359,Sheet1!$B$3:$AH$1266,Sheet1!N$1+(Sheet1!$A$1-1)*10,FALSE),IF(VLOOKUP($A1359,Sheet1!$B$3:$AH$1266,Sheet1!N$1+(Sheet1!$A$1-1)*10,FALSE)&gt;99999,-3,IF(VLOOKUP($A1359,Sheet1!$B$3:$AH$1266,Sheet1!N$1+(Sheet1!$A$1-1)*10,FALSE)&gt;9999,-2,IF(VLOOKUP($A1359,Sheet1!$B$3:$AH$1266,Sheet1!N$1+(Sheet1!$A$1-1)*10,FALSE)&gt;999,-1,0)))))))</f>
        <v>---</v>
      </c>
    </row>
    <row r="1360" spans="1:30" ht="25.5" customHeight="1" x14ac:dyDescent="0.25">
      <c r="A1360" s="304" t="s">
        <v>1992</v>
      </c>
      <c r="B1360" s="393" t="s">
        <v>1993</v>
      </c>
      <c r="C1360" s="304">
        <v>430528</v>
      </c>
      <c r="D1360" s="304">
        <v>782714</v>
      </c>
      <c r="E1360" s="305" t="s">
        <v>3058</v>
      </c>
      <c r="F1360" s="117" t="s">
        <v>4839</v>
      </c>
      <c r="G1360" s="118" t="s">
        <v>286</v>
      </c>
      <c r="H1360" s="348">
        <v>231</v>
      </c>
      <c r="I1360" s="119">
        <v>14702</v>
      </c>
      <c r="J1360" s="174">
        <v>14.6</v>
      </c>
      <c r="K1360" s="121" t="s">
        <v>4405</v>
      </c>
      <c r="L1360" s="146">
        <v>9000</v>
      </c>
      <c r="M1360" s="164">
        <v>39</v>
      </c>
      <c r="N1360" s="118" t="s">
        <v>14</v>
      </c>
      <c r="O1360" s="71">
        <f t="shared" si="47"/>
        <v>1.4172110098279744</v>
      </c>
      <c r="P1360" s="71">
        <f>IF(O1360&lt;&gt;"",VLOOKUP($A1360,Sheet4!$A$2:$O$1309,14,FALSE)*100,"")</f>
        <v>0.2807154657088029</v>
      </c>
      <c r="Q1360" s="71">
        <f>IF(P1360&lt;&gt;"",VLOOKUP($A1360,Sheet4!$A$2:$O$1309,15,FALSE)*100,"")</f>
        <v>2.7159164912610945</v>
      </c>
      <c r="R1360" s="73">
        <f t="shared" ref="R1360:R1421" si="48">IF(O1360="&lt;0.2","&gt;500",IF(O1360="&gt;50","&lt;2",IF(ISERR(1/O1360*100),"",IF(AND((1/O1360*100)&gt;=2,(1/O1360*100)&lt;=10),MROUND(1/O1360*100,1),IF(AND((1/O1360*100)&gt;=10,(1/O1360*100)&lt;=50),MROUND(1/O1360*100,5),IF(AND((1/O1360*100)&gt;=50,(1/O1360*100)&lt;=104),MROUND(1/O1360*100,10),IF(AND((1/O1360*100)&gt;=104,(1/O1360*100)&lt;=110),"100",IF(AND((1/O1360*100)&gt;=110,(1/O1360*100)&lt;=180),"&gt;100, &lt;200",IF(AND((1/O1360*100)&gt;=180,(1/O1360*100)&lt;=220),"200",IF(AND((1/O1360*100)&gt;=220,(1/O1360*100)&lt;=450),"&gt;200,  &lt;500","500"))))))))))</f>
        <v>70</v>
      </c>
      <c r="S1360" s="357" t="s">
        <v>4368</v>
      </c>
      <c r="T1360" s="357" t="str">
        <f>IF(ISNA(VLOOKUP(A1360,Sheet1!B$3:C$1266,2,FALSE)=TRUE),"NC",VLOOKUP(A1360,Sheet1!B$3:C$1266,2,FALSE))</f>
        <v>Rural10</v>
      </c>
      <c r="U1360" s="385">
        <f>IF(ISNA(VLOOKUP($A1360,Sheet1!$B$3:$AH$1266,Sheet1!E$1+(Sheet1!$A$1-1)*10,FALSE))=TRUE,"---",IF(VLOOKUP($A1360,Sheet1!$B$3:$AH$1266,Sheet1!E$1+(Sheet1!$A$1-1)*10,FALSE)="---","---", (ROUND(VLOOKUP($A1360,Sheet1!$B$3:$AH$1266,Sheet1!E$1+(Sheet1!$A$1-1)*10,FALSE),IF(VLOOKUP($A1360,Sheet1!$B$3:$AH$1266,Sheet1!E$1+(Sheet1!$A$1-1)*10,FALSE)&gt;99999,-3,IF(VLOOKUP($A1360,Sheet1!$B$3:$AH$1266,Sheet1!E$1+(Sheet1!$A$1-1)*10,FALSE)&gt;9999,-2,IF(VLOOKUP($A1360,Sheet1!$B$3:$AH$1266,Sheet1!E$1+(Sheet1!$A$1-1)*10,FALSE)&gt;999,-1,0)))))))</f>
        <v>3480</v>
      </c>
      <c r="V1360" s="385">
        <f>IF(ISNA(VLOOKUP($A1360,Sheet1!$B$3:$AH$1266,Sheet1!F$1+(Sheet1!$A$1-1)*10,FALSE))=TRUE,"---",IF(VLOOKUP($A1360,Sheet1!$B$3:$AH$1266,Sheet1!F$1+(Sheet1!$A$1-1)*10,FALSE)="---","---", (ROUND(VLOOKUP($A1360,Sheet1!$B$3:$AH$1266,Sheet1!F$1+(Sheet1!$A$1-1)*10,FALSE),IF(VLOOKUP($A1360,Sheet1!$B$3:$AH$1266,Sheet1!F$1+(Sheet1!$A$1-1)*10,FALSE)&gt;99999,-3,IF(VLOOKUP($A1360,Sheet1!$B$3:$AH$1266,Sheet1!F$1+(Sheet1!$A$1-1)*10,FALSE)&gt;9999,-2,IF(VLOOKUP($A1360,Sheet1!$B$3:$AH$1266,Sheet1!F$1+(Sheet1!$A$1-1)*10,FALSE)&gt;999,-1,0)))))))</f>
        <v>4010</v>
      </c>
      <c r="W1360" s="385">
        <f>IF(ISNA(VLOOKUP($A1360,Sheet1!$B$3:$AH$1266,Sheet1!G$1+(Sheet1!$A$1-1)*10,FALSE))=TRUE,"---",IF(VLOOKUP($A1360,Sheet1!$B$3:$AH$1266,Sheet1!G$1+(Sheet1!$A$1-1)*10,FALSE)="---","---", (ROUND(VLOOKUP($A1360,Sheet1!$B$3:$AH$1266,Sheet1!G$1+(Sheet1!$A$1-1)*10,FALSE),IF(VLOOKUP($A1360,Sheet1!$B$3:$AH$1266,Sheet1!G$1+(Sheet1!$A$1-1)*10,FALSE)&gt;99999,-3,IF(VLOOKUP($A1360,Sheet1!$B$3:$AH$1266,Sheet1!G$1+(Sheet1!$A$1-1)*10,FALSE)&gt;9999,-2,IF(VLOOKUP($A1360,Sheet1!$B$3:$AH$1266,Sheet1!G$1+(Sheet1!$A$1-1)*10,FALSE)&gt;999,-1,0)))))))</f>
        <v>4630</v>
      </c>
      <c r="X1360" s="385">
        <f>IF(ISNA(VLOOKUP($A1360,Sheet1!$B$3:$AH$1266,Sheet1!H$1+(Sheet1!$A$1-1)*10,FALSE))=TRUE,"---",IF(VLOOKUP($A1360,Sheet1!$B$3:$AH$1266,Sheet1!H$1+(Sheet1!$A$1-1)*10,FALSE)="---","---", (ROUND(VLOOKUP($A1360,Sheet1!$B$3:$AH$1266,Sheet1!H$1+(Sheet1!$A$1-1)*10,FALSE),IF(VLOOKUP($A1360,Sheet1!$B$3:$AH$1266,Sheet1!H$1+(Sheet1!$A$1-1)*10,FALSE)&gt;99999,-3,IF(VLOOKUP($A1360,Sheet1!$B$3:$AH$1266,Sheet1!H$1+(Sheet1!$A$1-1)*10,FALSE)&gt;9999,-2,IF(VLOOKUP($A1360,Sheet1!$B$3:$AH$1266,Sheet1!H$1+(Sheet1!$A$1-1)*10,FALSE)&gt;999,-1,0)))))))</f>
        <v>6040</v>
      </c>
      <c r="Y1360" s="385">
        <f>IF(ISNA(VLOOKUP($A1360,Sheet1!$B$3:$AH$1266,Sheet1!I$1+(Sheet1!$A$1-1)*10,FALSE))=TRUE,"---",IF(VLOOKUP($A1360,Sheet1!$B$3:$AH$1266,Sheet1!I$1+(Sheet1!$A$1-1)*10,FALSE)="---","---", (ROUND(VLOOKUP($A1360,Sheet1!$B$3:$AH$1266,Sheet1!I$1+(Sheet1!$A$1-1)*10,FALSE),IF(VLOOKUP($A1360,Sheet1!$B$3:$AH$1266,Sheet1!I$1+(Sheet1!$A$1-1)*10,FALSE)&gt;99999,-3,IF(VLOOKUP($A1360,Sheet1!$B$3:$AH$1266,Sheet1!I$1+(Sheet1!$A$1-1)*10,FALSE)&gt;9999,-2,IF(VLOOKUP($A1360,Sheet1!$B$3:$AH$1266,Sheet1!I$1+(Sheet1!$A$1-1)*10,FALSE)&gt;999,-1,0)))))))</f>
        <v>6890</v>
      </c>
      <c r="Z1360" s="385">
        <f>IF(ISNA(VLOOKUP($A1360,Sheet1!$B$3:$AH$1266,Sheet1!J$1+(Sheet1!$A$1-1)*10,FALSE))=TRUE,"---",IF(VLOOKUP($A1360,Sheet1!$B$3:$AH$1266,Sheet1!J$1+(Sheet1!$A$1-1)*10,FALSE)="---","---", (ROUND(VLOOKUP($A1360,Sheet1!$B$3:$AH$1266,Sheet1!J$1+(Sheet1!$A$1-1)*10,FALSE),IF(VLOOKUP($A1360,Sheet1!$B$3:$AH$1266,Sheet1!J$1+(Sheet1!$A$1-1)*10,FALSE)&gt;99999,-3,IF(VLOOKUP($A1360,Sheet1!$B$3:$AH$1266,Sheet1!J$1+(Sheet1!$A$1-1)*10,FALSE)&gt;9999,-2,IF(VLOOKUP($A1360,Sheet1!$B$3:$AH$1266,Sheet1!J$1+(Sheet1!$A$1-1)*10,FALSE)&gt;999,-1,0)))))))</f>
        <v>7900</v>
      </c>
      <c r="AA1360" s="385">
        <f>IF(ISNA(VLOOKUP($A1360,Sheet1!$B$3:$AH$1266,Sheet1!K$1+(Sheet1!$A$1-1)*10,FALSE))=TRUE,"---",IF(VLOOKUP($A1360,Sheet1!$B$3:$AH$1266,Sheet1!K$1+(Sheet1!$A$1-1)*10,FALSE)="---","---", (ROUND(VLOOKUP($A1360,Sheet1!$B$3:$AH$1266,Sheet1!K$1+(Sheet1!$A$1-1)*10,FALSE),IF(VLOOKUP($A1360,Sheet1!$B$3:$AH$1266,Sheet1!K$1+(Sheet1!$A$1-1)*10,FALSE)&gt;99999,-3,IF(VLOOKUP($A1360,Sheet1!$B$3:$AH$1266,Sheet1!K$1+(Sheet1!$A$1-1)*10,FALSE)&gt;9999,-2,IF(VLOOKUP($A1360,Sheet1!$B$3:$AH$1266,Sheet1!K$1+(Sheet1!$A$1-1)*10,FALSE)&gt;999,-1,0)))))))</f>
        <v>8610</v>
      </c>
      <c r="AB1360" s="385">
        <f>IF(ISNA(VLOOKUP($A1360,Sheet1!$B$3:$AH$1266,Sheet1!L$1+(Sheet1!$A$1-1)*10,FALSE))=TRUE,"---",IF(VLOOKUP($A1360,Sheet1!$B$3:$AH$1266,Sheet1!L$1+(Sheet1!$A$1-1)*10,FALSE)="---","---", (ROUND(VLOOKUP($A1360,Sheet1!$B$3:$AH$1266,Sheet1!L$1+(Sheet1!$A$1-1)*10,FALSE),IF(VLOOKUP($A1360,Sheet1!$B$3:$AH$1266,Sheet1!L$1+(Sheet1!$A$1-1)*10,FALSE)&gt;99999,-3,IF(VLOOKUP($A1360,Sheet1!$B$3:$AH$1266,Sheet1!L$1+(Sheet1!$A$1-1)*10,FALSE)&gt;9999,-2,IF(VLOOKUP($A1360,Sheet1!$B$3:$AH$1266,Sheet1!L$1+(Sheet1!$A$1-1)*10,FALSE)&gt;999,-1,0)))))))</f>
        <v>9290</v>
      </c>
      <c r="AC1360" s="385">
        <f>IF(ISNA(VLOOKUP($A1360,Sheet1!$B$3:$AH$1266,Sheet1!M$1+(Sheet1!$A$1-1)*10,FALSE))=TRUE,"---",IF(VLOOKUP($A1360,Sheet1!$B$3:$AH$1266,Sheet1!M$1+(Sheet1!$A$1-1)*10,FALSE)="---","---", (ROUND(VLOOKUP($A1360,Sheet1!$B$3:$AH$1266,Sheet1!M$1+(Sheet1!$A$1-1)*10,FALSE),IF(VLOOKUP($A1360,Sheet1!$B$3:$AH$1266,Sheet1!M$1+(Sheet1!$A$1-1)*10,FALSE)&gt;99999,-3,IF(VLOOKUP($A1360,Sheet1!$B$3:$AH$1266,Sheet1!M$1+(Sheet1!$A$1-1)*10,FALSE)&gt;9999,-2,IF(VLOOKUP($A1360,Sheet1!$B$3:$AH$1266,Sheet1!M$1+(Sheet1!$A$1-1)*10,FALSE)&gt;999,-1,0)))))))</f>
        <v>9960</v>
      </c>
      <c r="AD1360" s="385">
        <f>IF(ISNA(VLOOKUP($A1360,Sheet1!$B$3:$AH$1266,Sheet1!N$1+(Sheet1!$A$1-1)*10,FALSE))=TRUE,"---",IF(VLOOKUP($A1360,Sheet1!$B$3:$AH$1266,Sheet1!N$1+(Sheet1!$A$1-1)*10,FALSE)="---","---", (ROUND(VLOOKUP($A1360,Sheet1!$B$3:$AH$1266,Sheet1!N$1+(Sheet1!$A$1-1)*10,FALSE),IF(VLOOKUP($A1360,Sheet1!$B$3:$AH$1266,Sheet1!N$1+(Sheet1!$A$1-1)*10,FALSE)&gt;99999,-3,IF(VLOOKUP($A1360,Sheet1!$B$3:$AH$1266,Sheet1!N$1+(Sheet1!$A$1-1)*10,FALSE)&gt;9999,-2,IF(VLOOKUP($A1360,Sheet1!$B$3:$AH$1266,Sheet1!N$1+(Sheet1!$A$1-1)*10,FALSE)&gt;999,-1,0)))))))</f>
        <v>10800</v>
      </c>
    </row>
    <row r="1361" spans="1:30" ht="25.5" customHeight="1" x14ac:dyDescent="0.25">
      <c r="A1361" s="304"/>
      <c r="B1361" s="346"/>
      <c r="C1361" s="304"/>
      <c r="D1361" s="304"/>
      <c r="E1361" s="305" t="e">
        <v>#N/A</v>
      </c>
      <c r="F1361" s="345" t="s">
        <v>4840</v>
      </c>
      <c r="G1361" s="351" t="s">
        <v>31</v>
      </c>
      <c r="H1361" s="348"/>
      <c r="I1361" s="119">
        <v>22006</v>
      </c>
      <c r="J1361" s="120">
        <v>14.28</v>
      </c>
      <c r="K1361" s="118" t="s">
        <v>20</v>
      </c>
      <c r="L1361" s="122">
        <v>7980</v>
      </c>
      <c r="M1361" s="123">
        <v>34.5</v>
      </c>
      <c r="N1361" s="121" t="s">
        <v>4405</v>
      </c>
      <c r="O1361" s="71" t="s">
        <v>4405</v>
      </c>
      <c r="P1361" s="71" t="s">
        <v>4405</v>
      </c>
      <c r="Q1361" s="71" t="s">
        <v>4405</v>
      </c>
      <c r="R1361" s="73" t="s">
        <v>4405</v>
      </c>
      <c r="S1361" s="357" t="e">
        <v>#N/A</v>
      </c>
      <c r="T1361" s="357" t="str">
        <f>IF(ISNA(VLOOKUP(A1361,Sheet1!B$3:C$1266,2,FALSE)=TRUE),"ND",VLOOKUP(A1361,Sheet1!B$3:C$1266,2,FALSE))</f>
        <v>ND</v>
      </c>
      <c r="U1361" s="385" t="str">
        <f>IF(ISNA(VLOOKUP($A1361,Sheet1!$B$3:$AH$1266,Sheet1!E$1+(Sheet1!$A$1-1)*10,FALSE))=TRUE,"---",IF(VLOOKUP($A1361,Sheet1!$B$3:$AH$1266,Sheet1!E$1+(Sheet1!$A$1-1)*10,FALSE)="---","---", (ROUND(VLOOKUP($A1361,Sheet1!$B$3:$AH$1266,Sheet1!E$1+(Sheet1!$A$1-1)*10,FALSE),IF(VLOOKUP($A1361,Sheet1!$B$3:$AH$1266,Sheet1!E$1+(Sheet1!$A$1-1)*10,FALSE)&gt;99999,-3,IF(VLOOKUP($A1361,Sheet1!$B$3:$AH$1266,Sheet1!E$1+(Sheet1!$A$1-1)*10,FALSE)&gt;9999,-2,IF(VLOOKUP($A1361,Sheet1!$B$3:$AH$1266,Sheet1!E$1+(Sheet1!$A$1-1)*10,FALSE)&gt;999,-1,0)))))))</f>
        <v>---</v>
      </c>
      <c r="V1361" s="385" t="str">
        <f>IF(ISNA(VLOOKUP($A1361,Sheet1!$B$3:$AH$1266,Sheet1!F$1+(Sheet1!$A$1-1)*10,FALSE))=TRUE,"---",IF(VLOOKUP($A1361,Sheet1!$B$3:$AH$1266,Sheet1!F$1+(Sheet1!$A$1-1)*10,FALSE)="---","---", (ROUND(VLOOKUP($A1361,Sheet1!$B$3:$AH$1266,Sheet1!F$1+(Sheet1!$A$1-1)*10,FALSE),IF(VLOOKUP($A1361,Sheet1!$B$3:$AH$1266,Sheet1!F$1+(Sheet1!$A$1-1)*10,FALSE)&gt;99999,-3,IF(VLOOKUP($A1361,Sheet1!$B$3:$AH$1266,Sheet1!F$1+(Sheet1!$A$1-1)*10,FALSE)&gt;9999,-2,IF(VLOOKUP($A1361,Sheet1!$B$3:$AH$1266,Sheet1!F$1+(Sheet1!$A$1-1)*10,FALSE)&gt;999,-1,0)))))))</f>
        <v>---</v>
      </c>
      <c r="W1361" s="385" t="str">
        <f>IF(ISNA(VLOOKUP($A1361,Sheet1!$B$3:$AH$1266,Sheet1!G$1+(Sheet1!$A$1-1)*10,FALSE))=TRUE,"---",IF(VLOOKUP($A1361,Sheet1!$B$3:$AH$1266,Sheet1!G$1+(Sheet1!$A$1-1)*10,FALSE)="---","---", (ROUND(VLOOKUP($A1361,Sheet1!$B$3:$AH$1266,Sheet1!G$1+(Sheet1!$A$1-1)*10,FALSE),IF(VLOOKUP($A1361,Sheet1!$B$3:$AH$1266,Sheet1!G$1+(Sheet1!$A$1-1)*10,FALSE)&gt;99999,-3,IF(VLOOKUP($A1361,Sheet1!$B$3:$AH$1266,Sheet1!G$1+(Sheet1!$A$1-1)*10,FALSE)&gt;9999,-2,IF(VLOOKUP($A1361,Sheet1!$B$3:$AH$1266,Sheet1!G$1+(Sheet1!$A$1-1)*10,FALSE)&gt;999,-1,0)))))))</f>
        <v>---</v>
      </c>
      <c r="X1361" s="385" t="str">
        <f>IF(ISNA(VLOOKUP($A1361,Sheet1!$B$3:$AH$1266,Sheet1!H$1+(Sheet1!$A$1-1)*10,FALSE))=TRUE,"---",IF(VLOOKUP($A1361,Sheet1!$B$3:$AH$1266,Sheet1!H$1+(Sheet1!$A$1-1)*10,FALSE)="---","---", (ROUND(VLOOKUP($A1361,Sheet1!$B$3:$AH$1266,Sheet1!H$1+(Sheet1!$A$1-1)*10,FALSE),IF(VLOOKUP($A1361,Sheet1!$B$3:$AH$1266,Sheet1!H$1+(Sheet1!$A$1-1)*10,FALSE)&gt;99999,-3,IF(VLOOKUP($A1361,Sheet1!$B$3:$AH$1266,Sheet1!H$1+(Sheet1!$A$1-1)*10,FALSE)&gt;9999,-2,IF(VLOOKUP($A1361,Sheet1!$B$3:$AH$1266,Sheet1!H$1+(Sheet1!$A$1-1)*10,FALSE)&gt;999,-1,0)))))))</f>
        <v>---</v>
      </c>
      <c r="Y1361" s="385" t="str">
        <f>IF(ISNA(VLOOKUP($A1361,Sheet1!$B$3:$AH$1266,Sheet1!I$1+(Sheet1!$A$1-1)*10,FALSE))=TRUE,"---",IF(VLOOKUP($A1361,Sheet1!$B$3:$AH$1266,Sheet1!I$1+(Sheet1!$A$1-1)*10,FALSE)="---","---", (ROUND(VLOOKUP($A1361,Sheet1!$B$3:$AH$1266,Sheet1!I$1+(Sheet1!$A$1-1)*10,FALSE),IF(VLOOKUP($A1361,Sheet1!$B$3:$AH$1266,Sheet1!I$1+(Sheet1!$A$1-1)*10,FALSE)&gt;99999,-3,IF(VLOOKUP($A1361,Sheet1!$B$3:$AH$1266,Sheet1!I$1+(Sheet1!$A$1-1)*10,FALSE)&gt;9999,-2,IF(VLOOKUP($A1361,Sheet1!$B$3:$AH$1266,Sheet1!I$1+(Sheet1!$A$1-1)*10,FALSE)&gt;999,-1,0)))))))</f>
        <v>---</v>
      </c>
      <c r="Z1361" s="385" t="str">
        <f>IF(ISNA(VLOOKUP($A1361,Sheet1!$B$3:$AH$1266,Sheet1!J$1+(Sheet1!$A$1-1)*10,FALSE))=TRUE,"---",IF(VLOOKUP($A1361,Sheet1!$B$3:$AH$1266,Sheet1!J$1+(Sheet1!$A$1-1)*10,FALSE)="---","---", (ROUND(VLOOKUP($A1361,Sheet1!$B$3:$AH$1266,Sheet1!J$1+(Sheet1!$A$1-1)*10,FALSE),IF(VLOOKUP($A1361,Sheet1!$B$3:$AH$1266,Sheet1!J$1+(Sheet1!$A$1-1)*10,FALSE)&gt;99999,-3,IF(VLOOKUP($A1361,Sheet1!$B$3:$AH$1266,Sheet1!J$1+(Sheet1!$A$1-1)*10,FALSE)&gt;9999,-2,IF(VLOOKUP($A1361,Sheet1!$B$3:$AH$1266,Sheet1!J$1+(Sheet1!$A$1-1)*10,FALSE)&gt;999,-1,0)))))))</f>
        <v>---</v>
      </c>
      <c r="AA1361" s="385" t="str">
        <f>IF(ISNA(VLOOKUP($A1361,Sheet1!$B$3:$AH$1266,Sheet1!K$1+(Sheet1!$A$1-1)*10,FALSE))=TRUE,"---",IF(VLOOKUP($A1361,Sheet1!$B$3:$AH$1266,Sheet1!K$1+(Sheet1!$A$1-1)*10,FALSE)="---","---", (ROUND(VLOOKUP($A1361,Sheet1!$B$3:$AH$1266,Sheet1!K$1+(Sheet1!$A$1-1)*10,FALSE),IF(VLOOKUP($A1361,Sheet1!$B$3:$AH$1266,Sheet1!K$1+(Sheet1!$A$1-1)*10,FALSE)&gt;99999,-3,IF(VLOOKUP($A1361,Sheet1!$B$3:$AH$1266,Sheet1!K$1+(Sheet1!$A$1-1)*10,FALSE)&gt;9999,-2,IF(VLOOKUP($A1361,Sheet1!$B$3:$AH$1266,Sheet1!K$1+(Sheet1!$A$1-1)*10,FALSE)&gt;999,-1,0)))))))</f>
        <v>---</v>
      </c>
      <c r="AB1361" s="385" t="str">
        <f>IF(ISNA(VLOOKUP($A1361,Sheet1!$B$3:$AH$1266,Sheet1!L$1+(Sheet1!$A$1-1)*10,FALSE))=TRUE,"---",IF(VLOOKUP($A1361,Sheet1!$B$3:$AH$1266,Sheet1!L$1+(Sheet1!$A$1-1)*10,FALSE)="---","---", (ROUND(VLOOKUP($A1361,Sheet1!$B$3:$AH$1266,Sheet1!L$1+(Sheet1!$A$1-1)*10,FALSE),IF(VLOOKUP($A1361,Sheet1!$B$3:$AH$1266,Sheet1!L$1+(Sheet1!$A$1-1)*10,FALSE)&gt;99999,-3,IF(VLOOKUP($A1361,Sheet1!$B$3:$AH$1266,Sheet1!L$1+(Sheet1!$A$1-1)*10,FALSE)&gt;9999,-2,IF(VLOOKUP($A1361,Sheet1!$B$3:$AH$1266,Sheet1!L$1+(Sheet1!$A$1-1)*10,FALSE)&gt;999,-1,0)))))))</f>
        <v>---</v>
      </c>
      <c r="AC1361" s="385" t="str">
        <f>IF(ISNA(VLOOKUP($A1361,Sheet1!$B$3:$AH$1266,Sheet1!M$1+(Sheet1!$A$1-1)*10,FALSE))=TRUE,"---",IF(VLOOKUP($A1361,Sheet1!$B$3:$AH$1266,Sheet1!M$1+(Sheet1!$A$1-1)*10,FALSE)="---","---", (ROUND(VLOOKUP($A1361,Sheet1!$B$3:$AH$1266,Sheet1!M$1+(Sheet1!$A$1-1)*10,FALSE),IF(VLOOKUP($A1361,Sheet1!$B$3:$AH$1266,Sheet1!M$1+(Sheet1!$A$1-1)*10,FALSE)&gt;99999,-3,IF(VLOOKUP($A1361,Sheet1!$B$3:$AH$1266,Sheet1!M$1+(Sheet1!$A$1-1)*10,FALSE)&gt;9999,-2,IF(VLOOKUP($A1361,Sheet1!$B$3:$AH$1266,Sheet1!M$1+(Sheet1!$A$1-1)*10,FALSE)&gt;999,-1,0)))))))</f>
        <v>---</v>
      </c>
      <c r="AD1361" s="385" t="str">
        <f>IF(ISNA(VLOOKUP($A1361,Sheet1!$B$3:$AH$1266,Sheet1!N$1+(Sheet1!$A$1-1)*10,FALSE))=TRUE,"---",IF(VLOOKUP($A1361,Sheet1!$B$3:$AH$1266,Sheet1!N$1+(Sheet1!$A$1-1)*10,FALSE)="---","---", (ROUND(VLOOKUP($A1361,Sheet1!$B$3:$AH$1266,Sheet1!N$1+(Sheet1!$A$1-1)*10,FALSE),IF(VLOOKUP($A1361,Sheet1!$B$3:$AH$1266,Sheet1!N$1+(Sheet1!$A$1-1)*10,FALSE)&gt;99999,-3,IF(VLOOKUP($A1361,Sheet1!$B$3:$AH$1266,Sheet1!N$1+(Sheet1!$A$1-1)*10,FALSE)&gt;9999,-2,IF(VLOOKUP($A1361,Sheet1!$B$3:$AH$1266,Sheet1!N$1+(Sheet1!$A$1-1)*10,FALSE)&gt;999,-1,0)))))))</f>
        <v>---</v>
      </c>
    </row>
    <row r="1362" spans="1:30" ht="25.5" customHeight="1" x14ac:dyDescent="0.25">
      <c r="A1362" s="304"/>
      <c r="B1362" s="346"/>
      <c r="C1362" s="304"/>
      <c r="D1362" s="304"/>
      <c r="E1362" s="305" t="e">
        <v>#N/A</v>
      </c>
      <c r="F1362" s="346"/>
      <c r="G1362" s="352"/>
      <c r="H1362" s="348"/>
      <c r="I1362" s="119">
        <v>21573</v>
      </c>
      <c r="J1362" s="120">
        <v>15.95</v>
      </c>
      <c r="K1362" s="118" t="s">
        <v>28</v>
      </c>
      <c r="L1362" s="122">
        <v>5400</v>
      </c>
      <c r="M1362" s="123">
        <v>23.4</v>
      </c>
      <c r="N1362" s="118" t="s">
        <v>217</v>
      </c>
      <c r="O1362" s="71" t="s">
        <v>4405</v>
      </c>
      <c r="P1362" s="71" t="s">
        <v>4405</v>
      </c>
      <c r="Q1362" s="71" t="s">
        <v>4405</v>
      </c>
      <c r="R1362" s="73" t="s">
        <v>4405</v>
      </c>
      <c r="S1362" s="357" t="e">
        <v>#N/A</v>
      </c>
      <c r="T1362" s="357" t="str">
        <f>IF(ISNA(VLOOKUP(A1362,Sheet1!B$3:C$1266,2,FALSE)=TRUE),"ND",VLOOKUP(A1362,Sheet1!B$3:C$1266,2,FALSE))</f>
        <v>ND</v>
      </c>
      <c r="U1362" s="385" t="str">
        <f>IF(ISNA(VLOOKUP($A1362,Sheet1!$B$3:$AH$1266,Sheet1!E$1+(Sheet1!$A$1-1)*10,FALSE))=TRUE,"---",IF(VLOOKUP($A1362,Sheet1!$B$3:$AH$1266,Sheet1!E$1+(Sheet1!$A$1-1)*10,FALSE)="---","---", (ROUND(VLOOKUP($A1362,Sheet1!$B$3:$AH$1266,Sheet1!E$1+(Sheet1!$A$1-1)*10,FALSE),IF(VLOOKUP($A1362,Sheet1!$B$3:$AH$1266,Sheet1!E$1+(Sheet1!$A$1-1)*10,FALSE)&gt;99999,-3,IF(VLOOKUP($A1362,Sheet1!$B$3:$AH$1266,Sheet1!E$1+(Sheet1!$A$1-1)*10,FALSE)&gt;9999,-2,IF(VLOOKUP($A1362,Sheet1!$B$3:$AH$1266,Sheet1!E$1+(Sheet1!$A$1-1)*10,FALSE)&gt;999,-1,0)))))))</f>
        <v>---</v>
      </c>
      <c r="V1362" s="385" t="str">
        <f>IF(ISNA(VLOOKUP($A1362,Sheet1!$B$3:$AH$1266,Sheet1!F$1+(Sheet1!$A$1-1)*10,FALSE))=TRUE,"---",IF(VLOOKUP($A1362,Sheet1!$B$3:$AH$1266,Sheet1!F$1+(Sheet1!$A$1-1)*10,FALSE)="---","---", (ROUND(VLOOKUP($A1362,Sheet1!$B$3:$AH$1266,Sheet1!F$1+(Sheet1!$A$1-1)*10,FALSE),IF(VLOOKUP($A1362,Sheet1!$B$3:$AH$1266,Sheet1!F$1+(Sheet1!$A$1-1)*10,FALSE)&gt;99999,-3,IF(VLOOKUP($A1362,Sheet1!$B$3:$AH$1266,Sheet1!F$1+(Sheet1!$A$1-1)*10,FALSE)&gt;9999,-2,IF(VLOOKUP($A1362,Sheet1!$B$3:$AH$1266,Sheet1!F$1+(Sheet1!$A$1-1)*10,FALSE)&gt;999,-1,0)))))))</f>
        <v>---</v>
      </c>
      <c r="W1362" s="385" t="str">
        <f>IF(ISNA(VLOOKUP($A1362,Sheet1!$B$3:$AH$1266,Sheet1!G$1+(Sheet1!$A$1-1)*10,FALSE))=TRUE,"---",IF(VLOOKUP($A1362,Sheet1!$B$3:$AH$1266,Sheet1!G$1+(Sheet1!$A$1-1)*10,FALSE)="---","---", (ROUND(VLOOKUP($A1362,Sheet1!$B$3:$AH$1266,Sheet1!G$1+(Sheet1!$A$1-1)*10,FALSE),IF(VLOOKUP($A1362,Sheet1!$B$3:$AH$1266,Sheet1!G$1+(Sheet1!$A$1-1)*10,FALSE)&gt;99999,-3,IF(VLOOKUP($A1362,Sheet1!$B$3:$AH$1266,Sheet1!G$1+(Sheet1!$A$1-1)*10,FALSE)&gt;9999,-2,IF(VLOOKUP($A1362,Sheet1!$B$3:$AH$1266,Sheet1!G$1+(Sheet1!$A$1-1)*10,FALSE)&gt;999,-1,0)))))))</f>
        <v>---</v>
      </c>
      <c r="X1362" s="385" t="str">
        <f>IF(ISNA(VLOOKUP($A1362,Sheet1!$B$3:$AH$1266,Sheet1!H$1+(Sheet1!$A$1-1)*10,FALSE))=TRUE,"---",IF(VLOOKUP($A1362,Sheet1!$B$3:$AH$1266,Sheet1!H$1+(Sheet1!$A$1-1)*10,FALSE)="---","---", (ROUND(VLOOKUP($A1362,Sheet1!$B$3:$AH$1266,Sheet1!H$1+(Sheet1!$A$1-1)*10,FALSE),IF(VLOOKUP($A1362,Sheet1!$B$3:$AH$1266,Sheet1!H$1+(Sheet1!$A$1-1)*10,FALSE)&gt;99999,-3,IF(VLOOKUP($A1362,Sheet1!$B$3:$AH$1266,Sheet1!H$1+(Sheet1!$A$1-1)*10,FALSE)&gt;9999,-2,IF(VLOOKUP($A1362,Sheet1!$B$3:$AH$1266,Sheet1!H$1+(Sheet1!$A$1-1)*10,FALSE)&gt;999,-1,0)))))))</f>
        <v>---</v>
      </c>
      <c r="Y1362" s="385" t="str">
        <f>IF(ISNA(VLOOKUP($A1362,Sheet1!$B$3:$AH$1266,Sheet1!I$1+(Sheet1!$A$1-1)*10,FALSE))=TRUE,"---",IF(VLOOKUP($A1362,Sheet1!$B$3:$AH$1266,Sheet1!I$1+(Sheet1!$A$1-1)*10,FALSE)="---","---", (ROUND(VLOOKUP($A1362,Sheet1!$B$3:$AH$1266,Sheet1!I$1+(Sheet1!$A$1-1)*10,FALSE),IF(VLOOKUP($A1362,Sheet1!$B$3:$AH$1266,Sheet1!I$1+(Sheet1!$A$1-1)*10,FALSE)&gt;99999,-3,IF(VLOOKUP($A1362,Sheet1!$B$3:$AH$1266,Sheet1!I$1+(Sheet1!$A$1-1)*10,FALSE)&gt;9999,-2,IF(VLOOKUP($A1362,Sheet1!$B$3:$AH$1266,Sheet1!I$1+(Sheet1!$A$1-1)*10,FALSE)&gt;999,-1,0)))))))</f>
        <v>---</v>
      </c>
      <c r="Z1362" s="385" t="str">
        <f>IF(ISNA(VLOOKUP($A1362,Sheet1!$B$3:$AH$1266,Sheet1!J$1+(Sheet1!$A$1-1)*10,FALSE))=TRUE,"---",IF(VLOOKUP($A1362,Sheet1!$B$3:$AH$1266,Sheet1!J$1+(Sheet1!$A$1-1)*10,FALSE)="---","---", (ROUND(VLOOKUP($A1362,Sheet1!$B$3:$AH$1266,Sheet1!J$1+(Sheet1!$A$1-1)*10,FALSE),IF(VLOOKUP($A1362,Sheet1!$B$3:$AH$1266,Sheet1!J$1+(Sheet1!$A$1-1)*10,FALSE)&gt;99999,-3,IF(VLOOKUP($A1362,Sheet1!$B$3:$AH$1266,Sheet1!J$1+(Sheet1!$A$1-1)*10,FALSE)&gt;9999,-2,IF(VLOOKUP($A1362,Sheet1!$B$3:$AH$1266,Sheet1!J$1+(Sheet1!$A$1-1)*10,FALSE)&gt;999,-1,0)))))))</f>
        <v>---</v>
      </c>
      <c r="AA1362" s="385" t="str">
        <f>IF(ISNA(VLOOKUP($A1362,Sheet1!$B$3:$AH$1266,Sheet1!K$1+(Sheet1!$A$1-1)*10,FALSE))=TRUE,"---",IF(VLOOKUP($A1362,Sheet1!$B$3:$AH$1266,Sheet1!K$1+(Sheet1!$A$1-1)*10,FALSE)="---","---", (ROUND(VLOOKUP($A1362,Sheet1!$B$3:$AH$1266,Sheet1!K$1+(Sheet1!$A$1-1)*10,FALSE),IF(VLOOKUP($A1362,Sheet1!$B$3:$AH$1266,Sheet1!K$1+(Sheet1!$A$1-1)*10,FALSE)&gt;99999,-3,IF(VLOOKUP($A1362,Sheet1!$B$3:$AH$1266,Sheet1!K$1+(Sheet1!$A$1-1)*10,FALSE)&gt;9999,-2,IF(VLOOKUP($A1362,Sheet1!$B$3:$AH$1266,Sheet1!K$1+(Sheet1!$A$1-1)*10,FALSE)&gt;999,-1,0)))))))</f>
        <v>---</v>
      </c>
      <c r="AB1362" s="385" t="str">
        <f>IF(ISNA(VLOOKUP($A1362,Sheet1!$B$3:$AH$1266,Sheet1!L$1+(Sheet1!$A$1-1)*10,FALSE))=TRUE,"---",IF(VLOOKUP($A1362,Sheet1!$B$3:$AH$1266,Sheet1!L$1+(Sheet1!$A$1-1)*10,FALSE)="---","---", (ROUND(VLOOKUP($A1362,Sheet1!$B$3:$AH$1266,Sheet1!L$1+(Sheet1!$A$1-1)*10,FALSE),IF(VLOOKUP($A1362,Sheet1!$B$3:$AH$1266,Sheet1!L$1+(Sheet1!$A$1-1)*10,FALSE)&gt;99999,-3,IF(VLOOKUP($A1362,Sheet1!$B$3:$AH$1266,Sheet1!L$1+(Sheet1!$A$1-1)*10,FALSE)&gt;9999,-2,IF(VLOOKUP($A1362,Sheet1!$B$3:$AH$1266,Sheet1!L$1+(Sheet1!$A$1-1)*10,FALSE)&gt;999,-1,0)))))))</f>
        <v>---</v>
      </c>
      <c r="AC1362" s="385" t="str">
        <f>IF(ISNA(VLOOKUP($A1362,Sheet1!$B$3:$AH$1266,Sheet1!M$1+(Sheet1!$A$1-1)*10,FALSE))=TRUE,"---",IF(VLOOKUP($A1362,Sheet1!$B$3:$AH$1266,Sheet1!M$1+(Sheet1!$A$1-1)*10,FALSE)="---","---", (ROUND(VLOOKUP($A1362,Sheet1!$B$3:$AH$1266,Sheet1!M$1+(Sheet1!$A$1-1)*10,FALSE),IF(VLOOKUP($A1362,Sheet1!$B$3:$AH$1266,Sheet1!M$1+(Sheet1!$A$1-1)*10,FALSE)&gt;99999,-3,IF(VLOOKUP($A1362,Sheet1!$B$3:$AH$1266,Sheet1!M$1+(Sheet1!$A$1-1)*10,FALSE)&gt;9999,-2,IF(VLOOKUP($A1362,Sheet1!$B$3:$AH$1266,Sheet1!M$1+(Sheet1!$A$1-1)*10,FALSE)&gt;999,-1,0)))))))</f>
        <v>---</v>
      </c>
      <c r="AD1362" s="385" t="str">
        <f>IF(ISNA(VLOOKUP($A1362,Sheet1!$B$3:$AH$1266,Sheet1!N$1+(Sheet1!$A$1-1)*10,FALSE))=TRUE,"---",IF(VLOOKUP($A1362,Sheet1!$B$3:$AH$1266,Sheet1!N$1+(Sheet1!$A$1-1)*10,FALSE)="---","---", (ROUND(VLOOKUP($A1362,Sheet1!$B$3:$AH$1266,Sheet1!N$1+(Sheet1!$A$1-1)*10,FALSE),IF(VLOOKUP($A1362,Sheet1!$B$3:$AH$1266,Sheet1!N$1+(Sheet1!$A$1-1)*10,FALSE)&gt;99999,-3,IF(VLOOKUP($A1362,Sheet1!$B$3:$AH$1266,Sheet1!N$1+(Sheet1!$A$1-1)*10,FALSE)&gt;9999,-2,IF(VLOOKUP($A1362,Sheet1!$B$3:$AH$1266,Sheet1!N$1+(Sheet1!$A$1-1)*10,FALSE)&gt;999,-1,0)))))))</f>
        <v>---</v>
      </c>
    </row>
    <row r="1363" spans="1:30" ht="25.5" customHeight="1" x14ac:dyDescent="0.25">
      <c r="A1363" s="303" t="s">
        <v>1994</v>
      </c>
      <c r="B1363" s="330" t="s">
        <v>1995</v>
      </c>
      <c r="C1363" s="303">
        <v>425937</v>
      </c>
      <c r="D1363" s="303">
        <v>782607</v>
      </c>
      <c r="E1363" s="307" t="s">
        <v>3058</v>
      </c>
      <c r="F1363" s="342" t="s">
        <v>4831</v>
      </c>
      <c r="G1363" s="318" t="s">
        <v>286</v>
      </c>
      <c r="H1363" s="347">
        <v>43.6</v>
      </c>
      <c r="I1363" s="112">
        <v>31102</v>
      </c>
      <c r="J1363" s="113">
        <v>9.5500000000000007</v>
      </c>
      <c r="K1363" s="114" t="s">
        <v>4405</v>
      </c>
      <c r="L1363" s="115">
        <v>1870</v>
      </c>
      <c r="M1363" s="116">
        <v>42.9</v>
      </c>
      <c r="N1363" s="114" t="s">
        <v>4405</v>
      </c>
      <c r="O1363" s="68">
        <f t="shared" si="47"/>
        <v>5.8919607143474941</v>
      </c>
      <c r="P1363" s="68">
        <f>IF(O1363&lt;&gt;"",VLOOKUP($A1363,Sheet4!$A$2:$O$1309,14,FALSE)*100,"")</f>
        <v>0.72822206693092806</v>
      </c>
      <c r="Q1363" s="68">
        <f>IF(P1363&lt;&gt;"",VLOOKUP($A1363,Sheet4!$A$2:$O$1309,15,FALSE)*100,"")</f>
        <v>6.9087935274360079</v>
      </c>
      <c r="R1363" s="74">
        <f t="shared" si="48"/>
        <v>15</v>
      </c>
      <c r="S1363" s="356" t="s">
        <v>4368</v>
      </c>
      <c r="T1363" s="356" t="str">
        <f>IF(ISNA(VLOOKUP(A1363,Sheet1!B$3:C$1266,2,FALSE)=TRUE),"NC",VLOOKUP(A1363,Sheet1!B$3:C$1266,2,FALSE))</f>
        <v>Rural10</v>
      </c>
      <c r="U1363" s="392">
        <f>IF(ISNA(VLOOKUP($A1363,Sheet1!$B$3:$AH$1266,Sheet1!E$1+(Sheet1!$A$1-1)*10,FALSE))=TRUE,"---",IF(VLOOKUP($A1363,Sheet1!$B$3:$AH$1266,Sheet1!E$1+(Sheet1!$A$1-1)*10,FALSE)="---","---", (ROUND(VLOOKUP($A1363,Sheet1!$B$3:$AH$1266,Sheet1!E$1+(Sheet1!$A$1-1)*10,FALSE),IF(VLOOKUP($A1363,Sheet1!$B$3:$AH$1266,Sheet1!E$1+(Sheet1!$A$1-1)*10,FALSE)&gt;99999,-3,IF(VLOOKUP($A1363,Sheet1!$B$3:$AH$1266,Sheet1!E$1+(Sheet1!$A$1-1)*10,FALSE)&gt;9999,-2,IF(VLOOKUP($A1363,Sheet1!$B$3:$AH$1266,Sheet1!E$1+(Sheet1!$A$1-1)*10,FALSE)&gt;999,-1,0)))))))</f>
        <v>691</v>
      </c>
      <c r="V1363" s="392">
        <f>IF(ISNA(VLOOKUP($A1363,Sheet1!$B$3:$AH$1266,Sheet1!F$1+(Sheet1!$A$1-1)*10,FALSE))=TRUE,"---",IF(VLOOKUP($A1363,Sheet1!$B$3:$AH$1266,Sheet1!F$1+(Sheet1!$A$1-1)*10,FALSE)="---","---", (ROUND(VLOOKUP($A1363,Sheet1!$B$3:$AH$1266,Sheet1!F$1+(Sheet1!$A$1-1)*10,FALSE),IF(VLOOKUP($A1363,Sheet1!$B$3:$AH$1266,Sheet1!F$1+(Sheet1!$A$1-1)*10,FALSE)&gt;99999,-3,IF(VLOOKUP($A1363,Sheet1!$B$3:$AH$1266,Sheet1!F$1+(Sheet1!$A$1-1)*10,FALSE)&gt;9999,-2,IF(VLOOKUP($A1363,Sheet1!$B$3:$AH$1266,Sheet1!F$1+(Sheet1!$A$1-1)*10,FALSE)&gt;999,-1,0)))))))</f>
        <v>837</v>
      </c>
      <c r="W1363" s="392">
        <f>IF(ISNA(VLOOKUP($A1363,Sheet1!$B$3:$AH$1266,Sheet1!G$1+(Sheet1!$A$1-1)*10,FALSE))=TRUE,"---",IF(VLOOKUP($A1363,Sheet1!$B$3:$AH$1266,Sheet1!G$1+(Sheet1!$A$1-1)*10,FALSE)="---","---", (ROUND(VLOOKUP($A1363,Sheet1!$B$3:$AH$1266,Sheet1!G$1+(Sheet1!$A$1-1)*10,FALSE),IF(VLOOKUP($A1363,Sheet1!$B$3:$AH$1266,Sheet1!G$1+(Sheet1!$A$1-1)*10,FALSE)&gt;99999,-3,IF(VLOOKUP($A1363,Sheet1!$B$3:$AH$1266,Sheet1!G$1+(Sheet1!$A$1-1)*10,FALSE)&gt;9999,-2,IF(VLOOKUP($A1363,Sheet1!$B$3:$AH$1266,Sheet1!G$1+(Sheet1!$A$1-1)*10,FALSE)&gt;999,-1,0)))))))</f>
        <v>1010</v>
      </c>
      <c r="X1363" s="392">
        <f>IF(ISNA(VLOOKUP($A1363,Sheet1!$B$3:$AH$1266,Sheet1!H$1+(Sheet1!$A$1-1)*10,FALSE))=TRUE,"---",IF(VLOOKUP($A1363,Sheet1!$B$3:$AH$1266,Sheet1!H$1+(Sheet1!$A$1-1)*10,FALSE)="---","---", (ROUND(VLOOKUP($A1363,Sheet1!$B$3:$AH$1266,Sheet1!H$1+(Sheet1!$A$1-1)*10,FALSE),IF(VLOOKUP($A1363,Sheet1!$B$3:$AH$1266,Sheet1!H$1+(Sheet1!$A$1-1)*10,FALSE)&gt;99999,-3,IF(VLOOKUP($A1363,Sheet1!$B$3:$AH$1266,Sheet1!H$1+(Sheet1!$A$1-1)*10,FALSE)&gt;9999,-2,IF(VLOOKUP($A1363,Sheet1!$B$3:$AH$1266,Sheet1!H$1+(Sheet1!$A$1-1)*10,FALSE)&gt;999,-1,0)))))))</f>
        <v>1420</v>
      </c>
      <c r="Y1363" s="392">
        <f>IF(ISNA(VLOOKUP($A1363,Sheet1!$B$3:$AH$1266,Sheet1!I$1+(Sheet1!$A$1-1)*10,FALSE))=TRUE,"---",IF(VLOOKUP($A1363,Sheet1!$B$3:$AH$1266,Sheet1!I$1+(Sheet1!$A$1-1)*10,FALSE)="---","---", (ROUND(VLOOKUP($A1363,Sheet1!$B$3:$AH$1266,Sheet1!I$1+(Sheet1!$A$1-1)*10,FALSE),IF(VLOOKUP($A1363,Sheet1!$B$3:$AH$1266,Sheet1!I$1+(Sheet1!$A$1-1)*10,FALSE)&gt;99999,-3,IF(VLOOKUP($A1363,Sheet1!$B$3:$AH$1266,Sheet1!I$1+(Sheet1!$A$1-1)*10,FALSE)&gt;9999,-2,IF(VLOOKUP($A1363,Sheet1!$B$3:$AH$1266,Sheet1!I$1+(Sheet1!$A$1-1)*10,FALSE)&gt;999,-1,0)))))))</f>
        <v>1670</v>
      </c>
      <c r="Z1363" s="392">
        <f>IF(ISNA(VLOOKUP($A1363,Sheet1!$B$3:$AH$1266,Sheet1!J$1+(Sheet1!$A$1-1)*10,FALSE))=TRUE,"---",IF(VLOOKUP($A1363,Sheet1!$B$3:$AH$1266,Sheet1!J$1+(Sheet1!$A$1-1)*10,FALSE)="---","---", (ROUND(VLOOKUP($A1363,Sheet1!$B$3:$AH$1266,Sheet1!J$1+(Sheet1!$A$1-1)*10,FALSE),IF(VLOOKUP($A1363,Sheet1!$B$3:$AH$1266,Sheet1!J$1+(Sheet1!$A$1-1)*10,FALSE)&gt;99999,-3,IF(VLOOKUP($A1363,Sheet1!$B$3:$AH$1266,Sheet1!J$1+(Sheet1!$A$1-1)*10,FALSE)&gt;9999,-2,IF(VLOOKUP($A1363,Sheet1!$B$3:$AH$1266,Sheet1!J$1+(Sheet1!$A$1-1)*10,FALSE)&gt;999,-1,0)))))))</f>
        <v>1970</v>
      </c>
      <c r="AA1363" s="392">
        <f>IF(ISNA(VLOOKUP($A1363,Sheet1!$B$3:$AH$1266,Sheet1!K$1+(Sheet1!$A$1-1)*10,FALSE))=TRUE,"---",IF(VLOOKUP($A1363,Sheet1!$B$3:$AH$1266,Sheet1!K$1+(Sheet1!$A$1-1)*10,FALSE)="---","---", (ROUND(VLOOKUP($A1363,Sheet1!$B$3:$AH$1266,Sheet1!K$1+(Sheet1!$A$1-1)*10,FALSE),IF(VLOOKUP($A1363,Sheet1!$B$3:$AH$1266,Sheet1!K$1+(Sheet1!$A$1-1)*10,FALSE)&gt;99999,-3,IF(VLOOKUP($A1363,Sheet1!$B$3:$AH$1266,Sheet1!K$1+(Sheet1!$A$1-1)*10,FALSE)&gt;9999,-2,IF(VLOOKUP($A1363,Sheet1!$B$3:$AH$1266,Sheet1!K$1+(Sheet1!$A$1-1)*10,FALSE)&gt;999,-1,0)))))))</f>
        <v>2180</v>
      </c>
      <c r="AB1363" s="392">
        <f>IF(ISNA(VLOOKUP($A1363,Sheet1!$B$3:$AH$1266,Sheet1!L$1+(Sheet1!$A$1-1)*10,FALSE))=TRUE,"---",IF(VLOOKUP($A1363,Sheet1!$B$3:$AH$1266,Sheet1!L$1+(Sheet1!$A$1-1)*10,FALSE)="---","---", (ROUND(VLOOKUP($A1363,Sheet1!$B$3:$AH$1266,Sheet1!L$1+(Sheet1!$A$1-1)*10,FALSE),IF(VLOOKUP($A1363,Sheet1!$B$3:$AH$1266,Sheet1!L$1+(Sheet1!$A$1-1)*10,FALSE)&gt;99999,-3,IF(VLOOKUP($A1363,Sheet1!$B$3:$AH$1266,Sheet1!L$1+(Sheet1!$A$1-1)*10,FALSE)&gt;9999,-2,IF(VLOOKUP($A1363,Sheet1!$B$3:$AH$1266,Sheet1!L$1+(Sheet1!$A$1-1)*10,FALSE)&gt;999,-1,0)))))))</f>
        <v>2380</v>
      </c>
      <c r="AC1363" s="392">
        <f>IF(ISNA(VLOOKUP($A1363,Sheet1!$B$3:$AH$1266,Sheet1!M$1+(Sheet1!$A$1-1)*10,FALSE))=TRUE,"---",IF(VLOOKUP($A1363,Sheet1!$B$3:$AH$1266,Sheet1!M$1+(Sheet1!$A$1-1)*10,FALSE)="---","---", (ROUND(VLOOKUP($A1363,Sheet1!$B$3:$AH$1266,Sheet1!M$1+(Sheet1!$A$1-1)*10,FALSE),IF(VLOOKUP($A1363,Sheet1!$B$3:$AH$1266,Sheet1!M$1+(Sheet1!$A$1-1)*10,FALSE)&gt;99999,-3,IF(VLOOKUP($A1363,Sheet1!$B$3:$AH$1266,Sheet1!M$1+(Sheet1!$A$1-1)*10,FALSE)&gt;9999,-2,IF(VLOOKUP($A1363,Sheet1!$B$3:$AH$1266,Sheet1!M$1+(Sheet1!$A$1-1)*10,FALSE)&gt;999,-1,0)))))))</f>
        <v>2580</v>
      </c>
      <c r="AD1363" s="392">
        <f>IF(ISNA(VLOOKUP($A1363,Sheet1!$B$3:$AH$1266,Sheet1!N$1+(Sheet1!$A$1-1)*10,FALSE))=TRUE,"---",IF(VLOOKUP($A1363,Sheet1!$B$3:$AH$1266,Sheet1!N$1+(Sheet1!$A$1-1)*10,FALSE)="---","---", (ROUND(VLOOKUP($A1363,Sheet1!$B$3:$AH$1266,Sheet1!N$1+(Sheet1!$A$1-1)*10,FALSE),IF(VLOOKUP($A1363,Sheet1!$B$3:$AH$1266,Sheet1!N$1+(Sheet1!$A$1-1)*10,FALSE)&gt;99999,-3,IF(VLOOKUP($A1363,Sheet1!$B$3:$AH$1266,Sheet1!N$1+(Sheet1!$A$1-1)*10,FALSE)&gt;9999,-2,IF(VLOOKUP($A1363,Sheet1!$B$3:$AH$1266,Sheet1!N$1+(Sheet1!$A$1-1)*10,FALSE)&gt;999,-1,0)))))))</f>
        <v>2830</v>
      </c>
    </row>
    <row r="1364" spans="1:30" ht="25.5" customHeight="1" x14ac:dyDescent="0.25">
      <c r="A1364" s="303"/>
      <c r="B1364" s="331"/>
      <c r="C1364" s="303"/>
      <c r="D1364" s="303"/>
      <c r="E1364" s="307" t="e">
        <v>#N/A</v>
      </c>
      <c r="F1364" s="331"/>
      <c r="G1364" s="319"/>
      <c r="H1364" s="347"/>
      <c r="I1364" s="112">
        <v>23088</v>
      </c>
      <c r="J1364" s="113">
        <v>9.3800000000000008</v>
      </c>
      <c r="K1364" s="127" t="s">
        <v>20</v>
      </c>
      <c r="L1364" s="115">
        <v>1870</v>
      </c>
      <c r="M1364" s="116">
        <v>42.9</v>
      </c>
      <c r="N1364" s="114" t="s">
        <v>4405</v>
      </c>
      <c r="O1364" s="68" t="s">
        <v>4405</v>
      </c>
      <c r="P1364" s="68" t="s">
        <v>4405</v>
      </c>
      <c r="Q1364" s="68" t="s">
        <v>4405</v>
      </c>
      <c r="R1364" s="74" t="s">
        <v>4405</v>
      </c>
      <c r="S1364" s="356" t="e">
        <v>#N/A</v>
      </c>
      <c r="T1364" s="356" t="str">
        <f>IF(ISNA(VLOOKUP(A1364,Sheet1!B$3:C$1266,2,FALSE)=TRUE),"ND",VLOOKUP(A1364,Sheet1!B$3:C$1266,2,FALSE))</f>
        <v>ND</v>
      </c>
      <c r="U1364" s="392" t="str">
        <f>IF(ISNA(VLOOKUP($A1364,Sheet1!$B$3:$AH$1266,Sheet1!E$1+(Sheet1!$A$1-1)*10,FALSE))=TRUE,"---",IF(VLOOKUP($A1364,Sheet1!$B$3:$AH$1266,Sheet1!E$1+(Sheet1!$A$1-1)*10,FALSE)="---","---", (ROUND(VLOOKUP($A1364,Sheet1!$B$3:$AH$1266,Sheet1!E$1+(Sheet1!$A$1-1)*10,FALSE),IF(VLOOKUP($A1364,Sheet1!$B$3:$AH$1266,Sheet1!E$1+(Sheet1!$A$1-1)*10,FALSE)&gt;99999,-3,IF(VLOOKUP($A1364,Sheet1!$B$3:$AH$1266,Sheet1!E$1+(Sheet1!$A$1-1)*10,FALSE)&gt;9999,-2,IF(VLOOKUP($A1364,Sheet1!$B$3:$AH$1266,Sheet1!E$1+(Sheet1!$A$1-1)*10,FALSE)&gt;999,-1,0)))))))</f>
        <v>---</v>
      </c>
      <c r="V1364" s="392" t="str">
        <f>IF(ISNA(VLOOKUP($A1364,Sheet1!$B$3:$AH$1266,Sheet1!F$1+(Sheet1!$A$1-1)*10,FALSE))=TRUE,"---",IF(VLOOKUP($A1364,Sheet1!$B$3:$AH$1266,Sheet1!F$1+(Sheet1!$A$1-1)*10,FALSE)="---","---", (ROUND(VLOOKUP($A1364,Sheet1!$B$3:$AH$1266,Sheet1!F$1+(Sheet1!$A$1-1)*10,FALSE),IF(VLOOKUP($A1364,Sheet1!$B$3:$AH$1266,Sheet1!F$1+(Sheet1!$A$1-1)*10,FALSE)&gt;99999,-3,IF(VLOOKUP($A1364,Sheet1!$B$3:$AH$1266,Sheet1!F$1+(Sheet1!$A$1-1)*10,FALSE)&gt;9999,-2,IF(VLOOKUP($A1364,Sheet1!$B$3:$AH$1266,Sheet1!F$1+(Sheet1!$A$1-1)*10,FALSE)&gt;999,-1,0)))))))</f>
        <v>---</v>
      </c>
      <c r="W1364" s="392" t="str">
        <f>IF(ISNA(VLOOKUP($A1364,Sheet1!$B$3:$AH$1266,Sheet1!G$1+(Sheet1!$A$1-1)*10,FALSE))=TRUE,"---",IF(VLOOKUP($A1364,Sheet1!$B$3:$AH$1266,Sheet1!G$1+(Sheet1!$A$1-1)*10,FALSE)="---","---", (ROUND(VLOOKUP($A1364,Sheet1!$B$3:$AH$1266,Sheet1!G$1+(Sheet1!$A$1-1)*10,FALSE),IF(VLOOKUP($A1364,Sheet1!$B$3:$AH$1266,Sheet1!G$1+(Sheet1!$A$1-1)*10,FALSE)&gt;99999,-3,IF(VLOOKUP($A1364,Sheet1!$B$3:$AH$1266,Sheet1!G$1+(Sheet1!$A$1-1)*10,FALSE)&gt;9999,-2,IF(VLOOKUP($A1364,Sheet1!$B$3:$AH$1266,Sheet1!G$1+(Sheet1!$A$1-1)*10,FALSE)&gt;999,-1,0)))))))</f>
        <v>---</v>
      </c>
      <c r="X1364" s="392" t="str">
        <f>IF(ISNA(VLOOKUP($A1364,Sheet1!$B$3:$AH$1266,Sheet1!H$1+(Sheet1!$A$1-1)*10,FALSE))=TRUE,"---",IF(VLOOKUP($A1364,Sheet1!$B$3:$AH$1266,Sheet1!H$1+(Sheet1!$A$1-1)*10,FALSE)="---","---", (ROUND(VLOOKUP($A1364,Sheet1!$B$3:$AH$1266,Sheet1!H$1+(Sheet1!$A$1-1)*10,FALSE),IF(VLOOKUP($A1364,Sheet1!$B$3:$AH$1266,Sheet1!H$1+(Sheet1!$A$1-1)*10,FALSE)&gt;99999,-3,IF(VLOOKUP($A1364,Sheet1!$B$3:$AH$1266,Sheet1!H$1+(Sheet1!$A$1-1)*10,FALSE)&gt;9999,-2,IF(VLOOKUP($A1364,Sheet1!$B$3:$AH$1266,Sheet1!H$1+(Sheet1!$A$1-1)*10,FALSE)&gt;999,-1,0)))))))</f>
        <v>---</v>
      </c>
      <c r="Y1364" s="392" t="str">
        <f>IF(ISNA(VLOOKUP($A1364,Sheet1!$B$3:$AH$1266,Sheet1!I$1+(Sheet1!$A$1-1)*10,FALSE))=TRUE,"---",IF(VLOOKUP($A1364,Sheet1!$B$3:$AH$1266,Sheet1!I$1+(Sheet1!$A$1-1)*10,FALSE)="---","---", (ROUND(VLOOKUP($A1364,Sheet1!$B$3:$AH$1266,Sheet1!I$1+(Sheet1!$A$1-1)*10,FALSE),IF(VLOOKUP($A1364,Sheet1!$B$3:$AH$1266,Sheet1!I$1+(Sheet1!$A$1-1)*10,FALSE)&gt;99999,-3,IF(VLOOKUP($A1364,Sheet1!$B$3:$AH$1266,Sheet1!I$1+(Sheet1!$A$1-1)*10,FALSE)&gt;9999,-2,IF(VLOOKUP($A1364,Sheet1!$B$3:$AH$1266,Sheet1!I$1+(Sheet1!$A$1-1)*10,FALSE)&gt;999,-1,0)))))))</f>
        <v>---</v>
      </c>
      <c r="Z1364" s="392" t="str">
        <f>IF(ISNA(VLOOKUP($A1364,Sheet1!$B$3:$AH$1266,Sheet1!J$1+(Sheet1!$A$1-1)*10,FALSE))=TRUE,"---",IF(VLOOKUP($A1364,Sheet1!$B$3:$AH$1266,Sheet1!J$1+(Sheet1!$A$1-1)*10,FALSE)="---","---", (ROUND(VLOOKUP($A1364,Sheet1!$B$3:$AH$1266,Sheet1!J$1+(Sheet1!$A$1-1)*10,FALSE),IF(VLOOKUP($A1364,Sheet1!$B$3:$AH$1266,Sheet1!J$1+(Sheet1!$A$1-1)*10,FALSE)&gt;99999,-3,IF(VLOOKUP($A1364,Sheet1!$B$3:$AH$1266,Sheet1!J$1+(Sheet1!$A$1-1)*10,FALSE)&gt;9999,-2,IF(VLOOKUP($A1364,Sheet1!$B$3:$AH$1266,Sheet1!J$1+(Sheet1!$A$1-1)*10,FALSE)&gt;999,-1,0)))))))</f>
        <v>---</v>
      </c>
      <c r="AA1364" s="392" t="str">
        <f>IF(ISNA(VLOOKUP($A1364,Sheet1!$B$3:$AH$1266,Sheet1!K$1+(Sheet1!$A$1-1)*10,FALSE))=TRUE,"---",IF(VLOOKUP($A1364,Sheet1!$B$3:$AH$1266,Sheet1!K$1+(Sheet1!$A$1-1)*10,FALSE)="---","---", (ROUND(VLOOKUP($A1364,Sheet1!$B$3:$AH$1266,Sheet1!K$1+(Sheet1!$A$1-1)*10,FALSE),IF(VLOOKUP($A1364,Sheet1!$B$3:$AH$1266,Sheet1!K$1+(Sheet1!$A$1-1)*10,FALSE)&gt;99999,-3,IF(VLOOKUP($A1364,Sheet1!$B$3:$AH$1266,Sheet1!K$1+(Sheet1!$A$1-1)*10,FALSE)&gt;9999,-2,IF(VLOOKUP($A1364,Sheet1!$B$3:$AH$1266,Sheet1!K$1+(Sheet1!$A$1-1)*10,FALSE)&gt;999,-1,0)))))))</f>
        <v>---</v>
      </c>
      <c r="AB1364" s="392" t="str">
        <f>IF(ISNA(VLOOKUP($A1364,Sheet1!$B$3:$AH$1266,Sheet1!L$1+(Sheet1!$A$1-1)*10,FALSE))=TRUE,"---",IF(VLOOKUP($A1364,Sheet1!$B$3:$AH$1266,Sheet1!L$1+(Sheet1!$A$1-1)*10,FALSE)="---","---", (ROUND(VLOOKUP($A1364,Sheet1!$B$3:$AH$1266,Sheet1!L$1+(Sheet1!$A$1-1)*10,FALSE),IF(VLOOKUP($A1364,Sheet1!$B$3:$AH$1266,Sheet1!L$1+(Sheet1!$A$1-1)*10,FALSE)&gt;99999,-3,IF(VLOOKUP($A1364,Sheet1!$B$3:$AH$1266,Sheet1!L$1+(Sheet1!$A$1-1)*10,FALSE)&gt;9999,-2,IF(VLOOKUP($A1364,Sheet1!$B$3:$AH$1266,Sheet1!L$1+(Sheet1!$A$1-1)*10,FALSE)&gt;999,-1,0)))))))</f>
        <v>---</v>
      </c>
      <c r="AC1364" s="392" t="str">
        <f>IF(ISNA(VLOOKUP($A1364,Sheet1!$B$3:$AH$1266,Sheet1!M$1+(Sheet1!$A$1-1)*10,FALSE))=TRUE,"---",IF(VLOOKUP($A1364,Sheet1!$B$3:$AH$1266,Sheet1!M$1+(Sheet1!$A$1-1)*10,FALSE)="---","---", (ROUND(VLOOKUP($A1364,Sheet1!$B$3:$AH$1266,Sheet1!M$1+(Sheet1!$A$1-1)*10,FALSE),IF(VLOOKUP($A1364,Sheet1!$B$3:$AH$1266,Sheet1!M$1+(Sheet1!$A$1-1)*10,FALSE)&gt;99999,-3,IF(VLOOKUP($A1364,Sheet1!$B$3:$AH$1266,Sheet1!M$1+(Sheet1!$A$1-1)*10,FALSE)&gt;9999,-2,IF(VLOOKUP($A1364,Sheet1!$B$3:$AH$1266,Sheet1!M$1+(Sheet1!$A$1-1)*10,FALSE)&gt;999,-1,0)))))))</f>
        <v>---</v>
      </c>
      <c r="AD1364" s="392" t="str">
        <f>IF(ISNA(VLOOKUP($A1364,Sheet1!$B$3:$AH$1266,Sheet1!N$1+(Sheet1!$A$1-1)*10,FALSE))=TRUE,"---",IF(VLOOKUP($A1364,Sheet1!$B$3:$AH$1266,Sheet1!N$1+(Sheet1!$A$1-1)*10,FALSE)="---","---", (ROUND(VLOOKUP($A1364,Sheet1!$B$3:$AH$1266,Sheet1!N$1+(Sheet1!$A$1-1)*10,FALSE),IF(VLOOKUP($A1364,Sheet1!$B$3:$AH$1266,Sheet1!N$1+(Sheet1!$A$1-1)*10,FALSE)&gt;99999,-3,IF(VLOOKUP($A1364,Sheet1!$B$3:$AH$1266,Sheet1!N$1+(Sheet1!$A$1-1)*10,FALSE)&gt;9999,-2,IF(VLOOKUP($A1364,Sheet1!$B$3:$AH$1266,Sheet1!N$1+(Sheet1!$A$1-1)*10,FALSE)&gt;999,-1,0)))))))</f>
        <v>---</v>
      </c>
    </row>
    <row r="1365" spans="1:30" ht="25.5" customHeight="1" x14ac:dyDescent="0.25">
      <c r="A1365" s="133" t="s">
        <v>1996</v>
      </c>
      <c r="B1365" s="141" t="s">
        <v>1997</v>
      </c>
      <c r="C1365" s="133">
        <v>430249</v>
      </c>
      <c r="D1365" s="133">
        <v>783046</v>
      </c>
      <c r="E1365" s="67" t="s">
        <v>3046</v>
      </c>
      <c r="F1365" s="117" t="s">
        <v>4708</v>
      </c>
      <c r="G1365" s="118" t="s">
        <v>31</v>
      </c>
      <c r="H1365" s="136">
        <v>58.8</v>
      </c>
      <c r="I1365" s="119">
        <v>31103</v>
      </c>
      <c r="J1365" s="124">
        <v>7.16</v>
      </c>
      <c r="K1365" s="121" t="s">
        <v>4405</v>
      </c>
      <c r="L1365" s="122">
        <v>3000</v>
      </c>
      <c r="M1365" s="164">
        <v>51</v>
      </c>
      <c r="N1365" s="121" t="s">
        <v>4405</v>
      </c>
      <c r="O1365" s="71">
        <f t="shared" si="47"/>
        <v>1.579777974384885</v>
      </c>
      <c r="P1365" s="71">
        <f>IF(O1365&lt;&gt;"",VLOOKUP($A1365,Sheet4!$A$2:$O$1309,14,FALSE)*100,"")</f>
        <v>1.0690774659705471</v>
      </c>
      <c r="Q1365" s="71">
        <f>IF(P1365&lt;&gt;"",VLOOKUP($A1365,Sheet4!$A$2:$O$1309,15,FALSE)*100,"")</f>
        <v>9.992761063857591</v>
      </c>
      <c r="R1365" s="73">
        <f t="shared" si="48"/>
        <v>60</v>
      </c>
      <c r="S1365" s="63" t="s">
        <v>4368</v>
      </c>
      <c r="T1365" s="63" t="str">
        <f>IF(ISNA(VLOOKUP(A1365,Sheet1!B$3:C$1266,2,FALSE)=TRUE),"NC",VLOOKUP(A1365,Sheet1!B$3:C$1266,2,FALSE))</f>
        <v>Rural10</v>
      </c>
      <c r="U1365" s="66">
        <f>IF(ISNA(VLOOKUP($A1365,Sheet1!$B$3:$AH$1266,Sheet1!E$1+(Sheet1!$A$1-1)*10,FALSE))=TRUE,"---",IF(VLOOKUP($A1365,Sheet1!$B$3:$AH$1266,Sheet1!E$1+(Sheet1!$A$1-1)*10,FALSE)="---","---", (ROUND(VLOOKUP($A1365,Sheet1!$B$3:$AH$1266,Sheet1!E$1+(Sheet1!$A$1-1)*10,FALSE),IF(VLOOKUP($A1365,Sheet1!$B$3:$AH$1266,Sheet1!E$1+(Sheet1!$A$1-1)*10,FALSE)&gt;99999,-3,IF(VLOOKUP($A1365,Sheet1!$B$3:$AH$1266,Sheet1!E$1+(Sheet1!$A$1-1)*10,FALSE)&gt;9999,-2,IF(VLOOKUP($A1365,Sheet1!$B$3:$AH$1266,Sheet1!E$1+(Sheet1!$A$1-1)*10,FALSE)&gt;999,-1,0)))))))</f>
        <v>716</v>
      </c>
      <c r="V1365" s="66">
        <f>IF(ISNA(VLOOKUP($A1365,Sheet1!$B$3:$AH$1266,Sheet1!F$1+(Sheet1!$A$1-1)*10,FALSE))=TRUE,"---",IF(VLOOKUP($A1365,Sheet1!$B$3:$AH$1266,Sheet1!F$1+(Sheet1!$A$1-1)*10,FALSE)="---","---", (ROUND(VLOOKUP($A1365,Sheet1!$B$3:$AH$1266,Sheet1!F$1+(Sheet1!$A$1-1)*10,FALSE),IF(VLOOKUP($A1365,Sheet1!$B$3:$AH$1266,Sheet1!F$1+(Sheet1!$A$1-1)*10,FALSE)&gt;99999,-3,IF(VLOOKUP($A1365,Sheet1!$B$3:$AH$1266,Sheet1!F$1+(Sheet1!$A$1-1)*10,FALSE)&gt;9999,-2,IF(VLOOKUP($A1365,Sheet1!$B$3:$AH$1266,Sheet1!F$1+(Sheet1!$A$1-1)*10,FALSE)&gt;999,-1,0)))))))</f>
        <v>878</v>
      </c>
      <c r="W1365" s="66">
        <f>IF(ISNA(VLOOKUP($A1365,Sheet1!$B$3:$AH$1266,Sheet1!G$1+(Sheet1!$A$1-1)*10,FALSE))=TRUE,"---",IF(VLOOKUP($A1365,Sheet1!$B$3:$AH$1266,Sheet1!G$1+(Sheet1!$A$1-1)*10,FALSE)="---","---", (ROUND(VLOOKUP($A1365,Sheet1!$B$3:$AH$1266,Sheet1!G$1+(Sheet1!$A$1-1)*10,FALSE),IF(VLOOKUP($A1365,Sheet1!$B$3:$AH$1266,Sheet1!G$1+(Sheet1!$A$1-1)*10,FALSE)&gt;99999,-3,IF(VLOOKUP($A1365,Sheet1!$B$3:$AH$1266,Sheet1!G$1+(Sheet1!$A$1-1)*10,FALSE)&gt;9999,-2,IF(VLOOKUP($A1365,Sheet1!$B$3:$AH$1266,Sheet1!G$1+(Sheet1!$A$1-1)*10,FALSE)&gt;999,-1,0)))))))</f>
        <v>1090</v>
      </c>
      <c r="X1365" s="66">
        <f>IF(ISNA(VLOOKUP($A1365,Sheet1!$B$3:$AH$1266,Sheet1!H$1+(Sheet1!$A$1-1)*10,FALSE))=TRUE,"---",IF(VLOOKUP($A1365,Sheet1!$B$3:$AH$1266,Sheet1!H$1+(Sheet1!$A$1-1)*10,FALSE)="---","---", (ROUND(VLOOKUP($A1365,Sheet1!$B$3:$AH$1266,Sheet1!H$1+(Sheet1!$A$1-1)*10,FALSE),IF(VLOOKUP($A1365,Sheet1!$B$3:$AH$1266,Sheet1!H$1+(Sheet1!$A$1-1)*10,FALSE)&gt;99999,-3,IF(VLOOKUP($A1365,Sheet1!$B$3:$AH$1266,Sheet1!H$1+(Sheet1!$A$1-1)*10,FALSE)&gt;9999,-2,IF(VLOOKUP($A1365,Sheet1!$B$3:$AH$1266,Sheet1!H$1+(Sheet1!$A$1-1)*10,FALSE)&gt;999,-1,0)))))))</f>
        <v>1630</v>
      </c>
      <c r="Y1365" s="66">
        <f>IF(ISNA(VLOOKUP($A1365,Sheet1!$B$3:$AH$1266,Sheet1!I$1+(Sheet1!$A$1-1)*10,FALSE))=TRUE,"---",IF(VLOOKUP($A1365,Sheet1!$B$3:$AH$1266,Sheet1!I$1+(Sheet1!$A$1-1)*10,FALSE)="---","---", (ROUND(VLOOKUP($A1365,Sheet1!$B$3:$AH$1266,Sheet1!I$1+(Sheet1!$A$1-1)*10,FALSE),IF(VLOOKUP($A1365,Sheet1!$B$3:$AH$1266,Sheet1!I$1+(Sheet1!$A$1-1)*10,FALSE)&gt;99999,-3,IF(VLOOKUP($A1365,Sheet1!$B$3:$AH$1266,Sheet1!I$1+(Sheet1!$A$1-1)*10,FALSE)&gt;9999,-2,IF(VLOOKUP($A1365,Sheet1!$B$3:$AH$1266,Sheet1!I$1+(Sheet1!$A$1-1)*10,FALSE)&gt;999,-1,0)))))))</f>
        <v>2010</v>
      </c>
      <c r="Z1365" s="66">
        <f>IF(ISNA(VLOOKUP($A1365,Sheet1!$B$3:$AH$1266,Sheet1!J$1+(Sheet1!$A$1-1)*10,FALSE))=TRUE,"---",IF(VLOOKUP($A1365,Sheet1!$B$3:$AH$1266,Sheet1!J$1+(Sheet1!$A$1-1)*10,FALSE)="---","---", (ROUND(VLOOKUP($A1365,Sheet1!$B$3:$AH$1266,Sheet1!J$1+(Sheet1!$A$1-1)*10,FALSE),IF(VLOOKUP($A1365,Sheet1!$B$3:$AH$1266,Sheet1!J$1+(Sheet1!$A$1-1)*10,FALSE)&gt;99999,-3,IF(VLOOKUP($A1365,Sheet1!$B$3:$AH$1266,Sheet1!J$1+(Sheet1!$A$1-1)*10,FALSE)&gt;9999,-2,IF(VLOOKUP($A1365,Sheet1!$B$3:$AH$1266,Sheet1!J$1+(Sheet1!$A$1-1)*10,FALSE)&gt;999,-1,0)))))))</f>
        <v>2490</v>
      </c>
      <c r="AA1365" s="66">
        <f>IF(ISNA(VLOOKUP($A1365,Sheet1!$B$3:$AH$1266,Sheet1!K$1+(Sheet1!$A$1-1)*10,FALSE))=TRUE,"---",IF(VLOOKUP($A1365,Sheet1!$B$3:$AH$1266,Sheet1!K$1+(Sheet1!$A$1-1)*10,FALSE)="---","---", (ROUND(VLOOKUP($A1365,Sheet1!$B$3:$AH$1266,Sheet1!K$1+(Sheet1!$A$1-1)*10,FALSE),IF(VLOOKUP($A1365,Sheet1!$B$3:$AH$1266,Sheet1!K$1+(Sheet1!$A$1-1)*10,FALSE)&gt;99999,-3,IF(VLOOKUP($A1365,Sheet1!$B$3:$AH$1266,Sheet1!K$1+(Sheet1!$A$1-1)*10,FALSE)&gt;9999,-2,IF(VLOOKUP($A1365,Sheet1!$B$3:$AH$1266,Sheet1!K$1+(Sheet1!$A$1-1)*10,FALSE)&gt;999,-1,0)))))))</f>
        <v>2850</v>
      </c>
      <c r="AB1365" s="66">
        <f>IF(ISNA(VLOOKUP($A1365,Sheet1!$B$3:$AH$1266,Sheet1!L$1+(Sheet1!$A$1-1)*10,FALSE))=TRUE,"---",IF(VLOOKUP($A1365,Sheet1!$B$3:$AH$1266,Sheet1!L$1+(Sheet1!$A$1-1)*10,FALSE)="---","---", (ROUND(VLOOKUP($A1365,Sheet1!$B$3:$AH$1266,Sheet1!L$1+(Sheet1!$A$1-1)*10,FALSE),IF(VLOOKUP($A1365,Sheet1!$B$3:$AH$1266,Sheet1!L$1+(Sheet1!$A$1-1)*10,FALSE)&gt;99999,-3,IF(VLOOKUP($A1365,Sheet1!$B$3:$AH$1266,Sheet1!L$1+(Sheet1!$A$1-1)*10,FALSE)&gt;9999,-2,IF(VLOOKUP($A1365,Sheet1!$B$3:$AH$1266,Sheet1!L$1+(Sheet1!$A$1-1)*10,FALSE)&gt;999,-1,0)))))))</f>
        <v>3220</v>
      </c>
      <c r="AC1365" s="66">
        <f>IF(ISNA(VLOOKUP($A1365,Sheet1!$B$3:$AH$1266,Sheet1!M$1+(Sheet1!$A$1-1)*10,FALSE))=TRUE,"---",IF(VLOOKUP($A1365,Sheet1!$B$3:$AH$1266,Sheet1!M$1+(Sheet1!$A$1-1)*10,FALSE)="---","---", (ROUND(VLOOKUP($A1365,Sheet1!$B$3:$AH$1266,Sheet1!M$1+(Sheet1!$A$1-1)*10,FALSE),IF(VLOOKUP($A1365,Sheet1!$B$3:$AH$1266,Sheet1!M$1+(Sheet1!$A$1-1)*10,FALSE)&gt;99999,-3,IF(VLOOKUP($A1365,Sheet1!$B$3:$AH$1266,Sheet1!M$1+(Sheet1!$A$1-1)*10,FALSE)&gt;9999,-2,IF(VLOOKUP($A1365,Sheet1!$B$3:$AH$1266,Sheet1!M$1+(Sheet1!$A$1-1)*10,FALSE)&gt;999,-1,0)))))))</f>
        <v>3590</v>
      </c>
      <c r="AD1365" s="66">
        <f>IF(ISNA(VLOOKUP($A1365,Sheet1!$B$3:$AH$1266,Sheet1!N$1+(Sheet1!$A$1-1)*10,FALSE))=TRUE,"---",IF(VLOOKUP($A1365,Sheet1!$B$3:$AH$1266,Sheet1!N$1+(Sheet1!$A$1-1)*10,FALSE)="---","---", (ROUND(VLOOKUP($A1365,Sheet1!$B$3:$AH$1266,Sheet1!N$1+(Sheet1!$A$1-1)*10,FALSE),IF(VLOOKUP($A1365,Sheet1!$B$3:$AH$1266,Sheet1!N$1+(Sheet1!$A$1-1)*10,FALSE)&gt;99999,-3,IF(VLOOKUP($A1365,Sheet1!$B$3:$AH$1266,Sheet1!N$1+(Sheet1!$A$1-1)*10,FALSE)&gt;9999,-2,IF(VLOOKUP($A1365,Sheet1!$B$3:$AH$1266,Sheet1!N$1+(Sheet1!$A$1-1)*10,FALSE)&gt;999,-1,0)))))))</f>
        <v>4090</v>
      </c>
    </row>
    <row r="1366" spans="1:30" ht="25.5" customHeight="1" x14ac:dyDescent="0.25">
      <c r="A1366" s="303" t="s">
        <v>1998</v>
      </c>
      <c r="B1366" s="330" t="s">
        <v>1999</v>
      </c>
      <c r="C1366" s="303">
        <v>430535</v>
      </c>
      <c r="D1366" s="303">
        <v>783810</v>
      </c>
      <c r="E1366" s="307" t="s">
        <v>3035</v>
      </c>
      <c r="F1366" s="342" t="s">
        <v>4841</v>
      </c>
      <c r="G1366" s="521" t="s">
        <v>31</v>
      </c>
      <c r="H1366" s="347">
        <v>349</v>
      </c>
      <c r="I1366" s="112">
        <v>22007</v>
      </c>
      <c r="J1366" s="147">
        <v>16.96</v>
      </c>
      <c r="K1366" s="114" t="s">
        <v>4405</v>
      </c>
      <c r="L1366" s="149">
        <v>6280</v>
      </c>
      <c r="M1366" s="155">
        <v>18</v>
      </c>
      <c r="N1366" s="114" t="s">
        <v>4405</v>
      </c>
      <c r="O1366" s="68">
        <f t="shared" si="47"/>
        <v>17.672734595305347</v>
      </c>
      <c r="P1366" s="68">
        <f>IF(O1366&lt;&gt;"",VLOOKUP($A1366,Sheet4!$A$2:$O$1309,14,FALSE)*100,"")</f>
        <v>0.41441536703594739</v>
      </c>
      <c r="Q1366" s="68">
        <f>IF(P1366&lt;&gt;"",VLOOKUP($A1366,Sheet4!$A$2:$O$1309,15,FALSE)*100,"")</f>
        <v>3.9860216173409735</v>
      </c>
      <c r="R1366" s="74">
        <f t="shared" si="48"/>
        <v>6</v>
      </c>
      <c r="S1366" s="307" t="s">
        <v>4368</v>
      </c>
      <c r="T1366" s="307" t="str">
        <f>IF(ISNA(VLOOKUP(A1366,Sheet1!B$3:C$1266,2,FALSE)=TRUE),"NC",VLOOKUP(A1366,Sheet1!B$3:C$1266,2,FALSE))</f>
        <v>Rural10</v>
      </c>
      <c r="U1366" s="392">
        <f>IF(ISNA(VLOOKUP($A1366,Sheet1!$B$3:$AH$1266,Sheet1!E$1+(Sheet1!$A$1-1)*10,FALSE))=TRUE,"---",IF(VLOOKUP($A1366,Sheet1!$B$3:$AH$1266,Sheet1!E$1+(Sheet1!$A$1-1)*10,FALSE)="---","---", (ROUND(VLOOKUP($A1366,Sheet1!$B$3:$AH$1266,Sheet1!E$1+(Sheet1!$A$1-1)*10,FALSE),IF(VLOOKUP($A1366,Sheet1!$B$3:$AH$1266,Sheet1!E$1+(Sheet1!$A$1-1)*10,FALSE)&gt;99999,-3,IF(VLOOKUP($A1366,Sheet1!$B$3:$AH$1266,Sheet1!E$1+(Sheet1!$A$1-1)*10,FALSE)&gt;9999,-2,IF(VLOOKUP($A1366,Sheet1!$B$3:$AH$1266,Sheet1!E$1+(Sheet1!$A$1-1)*10,FALSE)&gt;999,-1,0)))))))</f>
        <v>3300</v>
      </c>
      <c r="V1366" s="392">
        <f>IF(ISNA(VLOOKUP($A1366,Sheet1!$B$3:$AH$1266,Sheet1!F$1+(Sheet1!$A$1-1)*10,FALSE))=TRUE,"---",IF(VLOOKUP($A1366,Sheet1!$B$3:$AH$1266,Sheet1!F$1+(Sheet1!$A$1-1)*10,FALSE)="---","---", (ROUND(VLOOKUP($A1366,Sheet1!$B$3:$AH$1266,Sheet1!F$1+(Sheet1!$A$1-1)*10,FALSE),IF(VLOOKUP($A1366,Sheet1!$B$3:$AH$1266,Sheet1!F$1+(Sheet1!$A$1-1)*10,FALSE)&gt;99999,-3,IF(VLOOKUP($A1366,Sheet1!$B$3:$AH$1266,Sheet1!F$1+(Sheet1!$A$1-1)*10,FALSE)&gt;9999,-2,IF(VLOOKUP($A1366,Sheet1!$B$3:$AH$1266,Sheet1!F$1+(Sheet1!$A$1-1)*10,FALSE)&gt;999,-1,0)))))))</f>
        <v>3790</v>
      </c>
      <c r="W1366" s="392">
        <f>IF(ISNA(VLOOKUP($A1366,Sheet1!$B$3:$AH$1266,Sheet1!G$1+(Sheet1!$A$1-1)*10,FALSE))=TRUE,"---",IF(VLOOKUP($A1366,Sheet1!$B$3:$AH$1266,Sheet1!G$1+(Sheet1!$A$1-1)*10,FALSE)="---","---", (ROUND(VLOOKUP($A1366,Sheet1!$B$3:$AH$1266,Sheet1!G$1+(Sheet1!$A$1-1)*10,FALSE),IF(VLOOKUP($A1366,Sheet1!$B$3:$AH$1266,Sheet1!G$1+(Sheet1!$A$1-1)*10,FALSE)&gt;99999,-3,IF(VLOOKUP($A1366,Sheet1!$B$3:$AH$1266,Sheet1!G$1+(Sheet1!$A$1-1)*10,FALSE)&gt;9999,-2,IF(VLOOKUP($A1366,Sheet1!$B$3:$AH$1266,Sheet1!G$1+(Sheet1!$A$1-1)*10,FALSE)&gt;999,-1,0)))))))</f>
        <v>4400</v>
      </c>
      <c r="X1366" s="392">
        <f>IF(ISNA(VLOOKUP($A1366,Sheet1!$B$3:$AH$1266,Sheet1!H$1+(Sheet1!$A$1-1)*10,FALSE))=TRUE,"---",IF(VLOOKUP($A1366,Sheet1!$B$3:$AH$1266,Sheet1!H$1+(Sheet1!$A$1-1)*10,FALSE)="---","---", (ROUND(VLOOKUP($A1366,Sheet1!$B$3:$AH$1266,Sheet1!H$1+(Sheet1!$A$1-1)*10,FALSE),IF(VLOOKUP($A1366,Sheet1!$B$3:$AH$1266,Sheet1!H$1+(Sheet1!$A$1-1)*10,FALSE)&gt;99999,-3,IF(VLOOKUP($A1366,Sheet1!$B$3:$AH$1266,Sheet1!H$1+(Sheet1!$A$1-1)*10,FALSE)&gt;9999,-2,IF(VLOOKUP($A1366,Sheet1!$B$3:$AH$1266,Sheet1!H$1+(Sheet1!$A$1-1)*10,FALSE)&gt;999,-1,0)))))))</f>
        <v>6030</v>
      </c>
      <c r="Y1366" s="392">
        <f>IF(ISNA(VLOOKUP($A1366,Sheet1!$B$3:$AH$1266,Sheet1!I$1+(Sheet1!$A$1-1)*10,FALSE))=TRUE,"---",IF(VLOOKUP($A1366,Sheet1!$B$3:$AH$1266,Sheet1!I$1+(Sheet1!$A$1-1)*10,FALSE)="---","---", (ROUND(VLOOKUP($A1366,Sheet1!$B$3:$AH$1266,Sheet1!I$1+(Sheet1!$A$1-1)*10,FALSE),IF(VLOOKUP($A1366,Sheet1!$B$3:$AH$1266,Sheet1!I$1+(Sheet1!$A$1-1)*10,FALSE)&gt;99999,-3,IF(VLOOKUP($A1366,Sheet1!$B$3:$AH$1266,Sheet1!I$1+(Sheet1!$A$1-1)*10,FALSE)&gt;9999,-2,IF(VLOOKUP($A1366,Sheet1!$B$3:$AH$1266,Sheet1!I$1+(Sheet1!$A$1-1)*10,FALSE)&gt;999,-1,0)))))))</f>
        <v>7180</v>
      </c>
      <c r="Z1366" s="392">
        <f>IF(ISNA(VLOOKUP($A1366,Sheet1!$B$3:$AH$1266,Sheet1!J$1+(Sheet1!$A$1-1)*10,FALSE))=TRUE,"---",IF(VLOOKUP($A1366,Sheet1!$B$3:$AH$1266,Sheet1!J$1+(Sheet1!$A$1-1)*10,FALSE)="---","---", (ROUND(VLOOKUP($A1366,Sheet1!$B$3:$AH$1266,Sheet1!J$1+(Sheet1!$A$1-1)*10,FALSE),IF(VLOOKUP($A1366,Sheet1!$B$3:$AH$1266,Sheet1!J$1+(Sheet1!$A$1-1)*10,FALSE)&gt;99999,-3,IF(VLOOKUP($A1366,Sheet1!$B$3:$AH$1266,Sheet1!J$1+(Sheet1!$A$1-1)*10,FALSE)&gt;9999,-2,IF(VLOOKUP($A1366,Sheet1!$B$3:$AH$1266,Sheet1!J$1+(Sheet1!$A$1-1)*10,FALSE)&gt;999,-1,0)))))))</f>
        <v>8730</v>
      </c>
      <c r="AA1366" s="392">
        <f>IF(ISNA(VLOOKUP($A1366,Sheet1!$B$3:$AH$1266,Sheet1!K$1+(Sheet1!$A$1-1)*10,FALSE))=TRUE,"---",IF(VLOOKUP($A1366,Sheet1!$B$3:$AH$1266,Sheet1!K$1+(Sheet1!$A$1-1)*10,FALSE)="---","---", (ROUND(VLOOKUP($A1366,Sheet1!$B$3:$AH$1266,Sheet1!K$1+(Sheet1!$A$1-1)*10,FALSE),IF(VLOOKUP($A1366,Sheet1!$B$3:$AH$1266,Sheet1!K$1+(Sheet1!$A$1-1)*10,FALSE)&gt;99999,-3,IF(VLOOKUP($A1366,Sheet1!$B$3:$AH$1266,Sheet1!K$1+(Sheet1!$A$1-1)*10,FALSE)&gt;9999,-2,IF(VLOOKUP($A1366,Sheet1!$B$3:$AH$1266,Sheet1!K$1+(Sheet1!$A$1-1)*10,FALSE)&gt;999,-1,0)))))))</f>
        <v>9940</v>
      </c>
      <c r="AB1366" s="392">
        <f>IF(ISNA(VLOOKUP($A1366,Sheet1!$B$3:$AH$1266,Sheet1!L$1+(Sheet1!$A$1-1)*10,FALSE))=TRUE,"---",IF(VLOOKUP($A1366,Sheet1!$B$3:$AH$1266,Sheet1!L$1+(Sheet1!$A$1-1)*10,FALSE)="---","---", (ROUND(VLOOKUP($A1366,Sheet1!$B$3:$AH$1266,Sheet1!L$1+(Sheet1!$A$1-1)*10,FALSE),IF(VLOOKUP($A1366,Sheet1!$B$3:$AH$1266,Sheet1!L$1+(Sheet1!$A$1-1)*10,FALSE)&gt;99999,-3,IF(VLOOKUP($A1366,Sheet1!$B$3:$AH$1266,Sheet1!L$1+(Sheet1!$A$1-1)*10,FALSE)&gt;9999,-2,IF(VLOOKUP($A1366,Sheet1!$B$3:$AH$1266,Sheet1!L$1+(Sheet1!$A$1-1)*10,FALSE)&gt;999,-1,0)))))))</f>
        <v>11200</v>
      </c>
      <c r="AC1366" s="392">
        <f>IF(ISNA(VLOOKUP($A1366,Sheet1!$B$3:$AH$1266,Sheet1!M$1+(Sheet1!$A$1-1)*10,FALSE))=TRUE,"---",IF(VLOOKUP($A1366,Sheet1!$B$3:$AH$1266,Sheet1!M$1+(Sheet1!$A$1-1)*10,FALSE)="---","---", (ROUND(VLOOKUP($A1366,Sheet1!$B$3:$AH$1266,Sheet1!M$1+(Sheet1!$A$1-1)*10,FALSE),IF(VLOOKUP($A1366,Sheet1!$B$3:$AH$1266,Sheet1!M$1+(Sheet1!$A$1-1)*10,FALSE)&gt;99999,-3,IF(VLOOKUP($A1366,Sheet1!$B$3:$AH$1266,Sheet1!M$1+(Sheet1!$A$1-1)*10,FALSE)&gt;9999,-2,IF(VLOOKUP($A1366,Sheet1!$B$3:$AH$1266,Sheet1!M$1+(Sheet1!$A$1-1)*10,FALSE)&gt;999,-1,0)))))))</f>
        <v>12500</v>
      </c>
      <c r="AD1366" s="392">
        <f>IF(ISNA(VLOOKUP($A1366,Sheet1!$B$3:$AH$1266,Sheet1!N$1+(Sheet1!$A$1-1)*10,FALSE))=TRUE,"---",IF(VLOOKUP($A1366,Sheet1!$B$3:$AH$1266,Sheet1!N$1+(Sheet1!$A$1-1)*10,FALSE)="---","---", (ROUND(VLOOKUP($A1366,Sheet1!$B$3:$AH$1266,Sheet1!N$1+(Sheet1!$A$1-1)*10,FALSE),IF(VLOOKUP($A1366,Sheet1!$B$3:$AH$1266,Sheet1!N$1+(Sheet1!$A$1-1)*10,FALSE)&gt;99999,-3,IF(VLOOKUP($A1366,Sheet1!$B$3:$AH$1266,Sheet1!N$1+(Sheet1!$A$1-1)*10,FALSE)&gt;9999,-2,IF(VLOOKUP($A1366,Sheet1!$B$3:$AH$1266,Sheet1!N$1+(Sheet1!$A$1-1)*10,FALSE)&gt;999,-1,0)))))))</f>
        <v>14400</v>
      </c>
    </row>
    <row r="1367" spans="1:30" ht="25.5" customHeight="1" x14ac:dyDescent="0.25">
      <c r="A1367" s="453"/>
      <c r="B1367" s="400"/>
      <c r="C1367" s="453"/>
      <c r="D1367" s="453"/>
      <c r="E1367" s="308"/>
      <c r="F1367" s="520"/>
      <c r="G1367" s="405"/>
      <c r="H1367" s="347"/>
      <c r="I1367" s="212" t="s">
        <v>4338</v>
      </c>
      <c r="J1367" s="213">
        <v>18.899999999999999</v>
      </c>
      <c r="K1367" s="250" t="s">
        <v>4405</v>
      </c>
      <c r="L1367" s="250" t="s">
        <v>4405</v>
      </c>
      <c r="M1367" s="157" t="s">
        <v>4405</v>
      </c>
      <c r="N1367" s="127" t="s">
        <v>25</v>
      </c>
      <c r="O1367" s="241" t="s">
        <v>4405</v>
      </c>
      <c r="P1367" s="241" t="s">
        <v>4405</v>
      </c>
      <c r="Q1367" s="241" t="s">
        <v>4405</v>
      </c>
      <c r="R1367" s="240" t="s">
        <v>4405</v>
      </c>
      <c r="S1367" s="308"/>
      <c r="T1367" s="399"/>
      <c r="U1367" s="308"/>
      <c r="V1367" s="308"/>
      <c r="W1367" s="308"/>
      <c r="X1367" s="308"/>
      <c r="Y1367" s="308"/>
      <c r="Z1367" s="308"/>
      <c r="AA1367" s="308"/>
      <c r="AB1367" s="308"/>
      <c r="AC1367" s="308"/>
      <c r="AD1367" s="308"/>
    </row>
    <row r="1368" spans="1:30" ht="25.5" customHeight="1" x14ac:dyDescent="0.25">
      <c r="A1368" s="133" t="s">
        <v>2000</v>
      </c>
      <c r="B1368" s="141" t="s">
        <v>2001</v>
      </c>
      <c r="C1368" s="133">
        <v>430333</v>
      </c>
      <c r="D1368" s="133">
        <v>784149</v>
      </c>
      <c r="E1368" s="67" t="s">
        <v>3046</v>
      </c>
      <c r="F1368" s="117">
        <v>1979</v>
      </c>
      <c r="G1368" s="118" t="s">
        <v>286</v>
      </c>
      <c r="H1368" s="136">
        <v>12.9</v>
      </c>
      <c r="I1368" s="119">
        <v>28922</v>
      </c>
      <c r="J1368" s="124">
        <v>9.2899999999999991</v>
      </c>
      <c r="K1368" s="121" t="s">
        <v>4405</v>
      </c>
      <c r="L1368" s="129" t="s">
        <v>4405</v>
      </c>
      <c r="M1368" s="130" t="s">
        <v>4405</v>
      </c>
      <c r="N1368" s="118" t="s">
        <v>75</v>
      </c>
      <c r="O1368" s="71" t="s">
        <v>4405</v>
      </c>
      <c r="P1368" s="71" t="s">
        <v>4405</v>
      </c>
      <c r="Q1368" s="71" t="s">
        <v>4405</v>
      </c>
      <c r="R1368" s="73" t="s">
        <v>4405</v>
      </c>
      <c r="S1368" s="63">
        <v>6</v>
      </c>
      <c r="T1368" s="63" t="str">
        <f>IF(ISNA(VLOOKUP(A1368,Sheet1!B$3:C$1266,2,FALSE)=TRUE),"NC",VLOOKUP(A1368,Sheet1!B$3:C$1266,2,FALSE))</f>
        <v>Rural</v>
      </c>
      <c r="U1368" s="66">
        <f>IF(ISNA(VLOOKUP($A1368,Sheet1!$B$3:$AH$1266,Sheet1!E$1+(Sheet1!$A$1-1)*10,FALSE))=TRUE,"---",IF(VLOOKUP($A1368,Sheet1!$B$3:$AH$1266,Sheet1!E$1+(Sheet1!$A$1-1)*10,FALSE)="---","---", (ROUND(VLOOKUP($A1368,Sheet1!$B$3:$AH$1266,Sheet1!E$1+(Sheet1!$A$1-1)*10,FALSE),IF(VLOOKUP($A1368,Sheet1!$B$3:$AH$1266,Sheet1!E$1+(Sheet1!$A$1-1)*10,FALSE)&gt;99999,-3,IF(VLOOKUP($A1368,Sheet1!$B$3:$AH$1266,Sheet1!E$1+(Sheet1!$A$1-1)*10,FALSE)&gt;9999,-2,IF(VLOOKUP($A1368,Sheet1!$B$3:$AH$1266,Sheet1!E$1+(Sheet1!$A$1-1)*10,FALSE)&gt;999,-1,0)))))))</f>
        <v>231</v>
      </c>
      <c r="V1368" s="66">
        <f>IF(ISNA(VLOOKUP($A1368,Sheet1!$B$3:$AH$1266,Sheet1!F$1+(Sheet1!$A$1-1)*10,FALSE))=TRUE,"---",IF(VLOOKUP($A1368,Sheet1!$B$3:$AH$1266,Sheet1!F$1+(Sheet1!$A$1-1)*10,FALSE)="---","---", (ROUND(VLOOKUP($A1368,Sheet1!$B$3:$AH$1266,Sheet1!F$1+(Sheet1!$A$1-1)*10,FALSE),IF(VLOOKUP($A1368,Sheet1!$B$3:$AH$1266,Sheet1!F$1+(Sheet1!$A$1-1)*10,FALSE)&gt;99999,-3,IF(VLOOKUP($A1368,Sheet1!$B$3:$AH$1266,Sheet1!F$1+(Sheet1!$A$1-1)*10,FALSE)&gt;9999,-2,IF(VLOOKUP($A1368,Sheet1!$B$3:$AH$1266,Sheet1!F$1+(Sheet1!$A$1-1)*10,FALSE)&gt;999,-1,0)))))))</f>
        <v>272</v>
      </c>
      <c r="W1368" s="66">
        <f>IF(ISNA(VLOOKUP($A1368,Sheet1!$B$3:$AH$1266,Sheet1!G$1+(Sheet1!$A$1-1)*10,FALSE))=TRUE,"---",IF(VLOOKUP($A1368,Sheet1!$B$3:$AH$1266,Sheet1!G$1+(Sheet1!$A$1-1)*10,FALSE)="---","---", (ROUND(VLOOKUP($A1368,Sheet1!$B$3:$AH$1266,Sheet1!G$1+(Sheet1!$A$1-1)*10,FALSE),IF(VLOOKUP($A1368,Sheet1!$B$3:$AH$1266,Sheet1!G$1+(Sheet1!$A$1-1)*10,FALSE)&gt;99999,-3,IF(VLOOKUP($A1368,Sheet1!$B$3:$AH$1266,Sheet1!G$1+(Sheet1!$A$1-1)*10,FALSE)&gt;9999,-2,IF(VLOOKUP($A1368,Sheet1!$B$3:$AH$1266,Sheet1!G$1+(Sheet1!$A$1-1)*10,FALSE)&gt;999,-1,0)))))))</f>
        <v>321</v>
      </c>
      <c r="X1368" s="66">
        <f>IF(ISNA(VLOOKUP($A1368,Sheet1!$B$3:$AH$1266,Sheet1!H$1+(Sheet1!$A$1-1)*10,FALSE))=TRUE,"---",IF(VLOOKUP($A1368,Sheet1!$B$3:$AH$1266,Sheet1!H$1+(Sheet1!$A$1-1)*10,FALSE)="---","---", (ROUND(VLOOKUP($A1368,Sheet1!$B$3:$AH$1266,Sheet1!H$1+(Sheet1!$A$1-1)*10,FALSE),IF(VLOOKUP($A1368,Sheet1!$B$3:$AH$1266,Sheet1!H$1+(Sheet1!$A$1-1)*10,FALSE)&gt;99999,-3,IF(VLOOKUP($A1368,Sheet1!$B$3:$AH$1266,Sheet1!H$1+(Sheet1!$A$1-1)*10,FALSE)&gt;9999,-2,IF(VLOOKUP($A1368,Sheet1!$B$3:$AH$1266,Sheet1!H$1+(Sheet1!$A$1-1)*10,FALSE)&gt;999,-1,0)))))))</f>
        <v>445</v>
      </c>
      <c r="Y1368" s="66">
        <f>IF(ISNA(VLOOKUP($A1368,Sheet1!$B$3:$AH$1266,Sheet1!I$1+(Sheet1!$A$1-1)*10,FALSE))=TRUE,"---",IF(VLOOKUP($A1368,Sheet1!$B$3:$AH$1266,Sheet1!I$1+(Sheet1!$A$1-1)*10,FALSE)="---","---", (ROUND(VLOOKUP($A1368,Sheet1!$B$3:$AH$1266,Sheet1!I$1+(Sheet1!$A$1-1)*10,FALSE),IF(VLOOKUP($A1368,Sheet1!$B$3:$AH$1266,Sheet1!I$1+(Sheet1!$A$1-1)*10,FALSE)&gt;99999,-3,IF(VLOOKUP($A1368,Sheet1!$B$3:$AH$1266,Sheet1!I$1+(Sheet1!$A$1-1)*10,FALSE)&gt;9999,-2,IF(VLOOKUP($A1368,Sheet1!$B$3:$AH$1266,Sheet1!I$1+(Sheet1!$A$1-1)*10,FALSE)&gt;999,-1,0)))))))</f>
        <v>525</v>
      </c>
      <c r="Z1368" s="66">
        <f>IF(ISNA(VLOOKUP($A1368,Sheet1!$B$3:$AH$1266,Sheet1!J$1+(Sheet1!$A$1-1)*10,FALSE))=TRUE,"---",IF(VLOOKUP($A1368,Sheet1!$B$3:$AH$1266,Sheet1!J$1+(Sheet1!$A$1-1)*10,FALSE)="---","---", (ROUND(VLOOKUP($A1368,Sheet1!$B$3:$AH$1266,Sheet1!J$1+(Sheet1!$A$1-1)*10,FALSE),IF(VLOOKUP($A1368,Sheet1!$B$3:$AH$1266,Sheet1!J$1+(Sheet1!$A$1-1)*10,FALSE)&gt;99999,-3,IF(VLOOKUP($A1368,Sheet1!$B$3:$AH$1266,Sheet1!J$1+(Sheet1!$A$1-1)*10,FALSE)&gt;9999,-2,IF(VLOOKUP($A1368,Sheet1!$B$3:$AH$1266,Sheet1!J$1+(Sheet1!$A$1-1)*10,FALSE)&gt;999,-1,0)))))))</f>
        <v>626</v>
      </c>
      <c r="AA1368" s="66">
        <f>IF(ISNA(VLOOKUP($A1368,Sheet1!$B$3:$AH$1266,Sheet1!K$1+(Sheet1!$A$1-1)*10,FALSE))=TRUE,"---",IF(VLOOKUP($A1368,Sheet1!$B$3:$AH$1266,Sheet1!K$1+(Sheet1!$A$1-1)*10,FALSE)="---","---", (ROUND(VLOOKUP($A1368,Sheet1!$B$3:$AH$1266,Sheet1!K$1+(Sheet1!$A$1-1)*10,FALSE),IF(VLOOKUP($A1368,Sheet1!$B$3:$AH$1266,Sheet1!K$1+(Sheet1!$A$1-1)*10,FALSE)&gt;99999,-3,IF(VLOOKUP($A1368,Sheet1!$B$3:$AH$1266,Sheet1!K$1+(Sheet1!$A$1-1)*10,FALSE)&gt;9999,-2,IF(VLOOKUP($A1368,Sheet1!$B$3:$AH$1266,Sheet1!K$1+(Sheet1!$A$1-1)*10,FALSE)&gt;999,-1,0)))))))</f>
        <v>699</v>
      </c>
      <c r="AB1368" s="66">
        <f>IF(ISNA(VLOOKUP($A1368,Sheet1!$B$3:$AH$1266,Sheet1!L$1+(Sheet1!$A$1-1)*10,FALSE))=TRUE,"---",IF(VLOOKUP($A1368,Sheet1!$B$3:$AH$1266,Sheet1!L$1+(Sheet1!$A$1-1)*10,FALSE)="---","---", (ROUND(VLOOKUP($A1368,Sheet1!$B$3:$AH$1266,Sheet1!L$1+(Sheet1!$A$1-1)*10,FALSE),IF(VLOOKUP($A1368,Sheet1!$B$3:$AH$1266,Sheet1!L$1+(Sheet1!$A$1-1)*10,FALSE)&gt;99999,-3,IF(VLOOKUP($A1368,Sheet1!$B$3:$AH$1266,Sheet1!L$1+(Sheet1!$A$1-1)*10,FALSE)&gt;9999,-2,IF(VLOOKUP($A1368,Sheet1!$B$3:$AH$1266,Sheet1!L$1+(Sheet1!$A$1-1)*10,FALSE)&gt;999,-1,0)))))))</f>
        <v>769</v>
      </c>
      <c r="AC1368" s="66">
        <f>IF(ISNA(VLOOKUP($A1368,Sheet1!$B$3:$AH$1266,Sheet1!M$1+(Sheet1!$A$1-1)*10,FALSE))=TRUE,"---",IF(VLOOKUP($A1368,Sheet1!$B$3:$AH$1266,Sheet1!M$1+(Sheet1!$A$1-1)*10,FALSE)="---","---", (ROUND(VLOOKUP($A1368,Sheet1!$B$3:$AH$1266,Sheet1!M$1+(Sheet1!$A$1-1)*10,FALSE),IF(VLOOKUP($A1368,Sheet1!$B$3:$AH$1266,Sheet1!M$1+(Sheet1!$A$1-1)*10,FALSE)&gt;99999,-3,IF(VLOOKUP($A1368,Sheet1!$B$3:$AH$1266,Sheet1!M$1+(Sheet1!$A$1-1)*10,FALSE)&gt;9999,-2,IF(VLOOKUP($A1368,Sheet1!$B$3:$AH$1266,Sheet1!M$1+(Sheet1!$A$1-1)*10,FALSE)&gt;999,-1,0)))))))</f>
        <v>845</v>
      </c>
      <c r="AD1368" s="66">
        <f>IF(ISNA(VLOOKUP($A1368,Sheet1!$B$3:$AH$1266,Sheet1!N$1+(Sheet1!$A$1-1)*10,FALSE))=TRUE,"---",IF(VLOOKUP($A1368,Sheet1!$B$3:$AH$1266,Sheet1!N$1+(Sheet1!$A$1-1)*10,FALSE)="---","---", (ROUND(VLOOKUP($A1368,Sheet1!$B$3:$AH$1266,Sheet1!N$1+(Sheet1!$A$1-1)*10,FALSE),IF(VLOOKUP($A1368,Sheet1!$B$3:$AH$1266,Sheet1!N$1+(Sheet1!$A$1-1)*10,FALSE)&gt;99999,-3,IF(VLOOKUP($A1368,Sheet1!$B$3:$AH$1266,Sheet1!N$1+(Sheet1!$A$1-1)*10,FALSE)&gt;9999,-2,IF(VLOOKUP($A1368,Sheet1!$B$3:$AH$1266,Sheet1!N$1+(Sheet1!$A$1-1)*10,FALSE)&gt;999,-1,0)))))))</f>
        <v>936</v>
      </c>
    </row>
    <row r="1369" spans="1:30" ht="25.5" customHeight="1" x14ac:dyDescent="0.25">
      <c r="A1369" s="125" t="s">
        <v>2002</v>
      </c>
      <c r="B1369" s="126" t="s">
        <v>2003</v>
      </c>
      <c r="C1369" s="125">
        <v>430308</v>
      </c>
      <c r="D1369" s="125">
        <v>784422</v>
      </c>
      <c r="E1369" s="70" t="s">
        <v>3035</v>
      </c>
      <c r="F1369" s="52">
        <v>1964</v>
      </c>
      <c r="G1369" s="127" t="s">
        <v>286</v>
      </c>
      <c r="H1369" s="128">
        <v>58.7</v>
      </c>
      <c r="I1369" s="112">
        <v>23451</v>
      </c>
      <c r="J1369" s="113">
        <v>5.45</v>
      </c>
      <c r="K1369" s="114" t="s">
        <v>4405</v>
      </c>
      <c r="L1369" s="156" t="s">
        <v>4405</v>
      </c>
      <c r="M1369" s="157" t="s">
        <v>4405</v>
      </c>
      <c r="N1369" s="127" t="s">
        <v>75</v>
      </c>
      <c r="O1369" s="68" t="s">
        <v>4405</v>
      </c>
      <c r="P1369" s="68" t="s">
        <v>4405</v>
      </c>
      <c r="Q1369" s="68" t="s">
        <v>4405</v>
      </c>
      <c r="R1369" s="74" t="s">
        <v>4405</v>
      </c>
      <c r="S1369" s="64">
        <v>6</v>
      </c>
      <c r="T1369" s="64" t="str">
        <f>IF(ISNA(VLOOKUP(A1369,Sheet1!B$3:C$1266,2,FALSE)=TRUE),"NC",VLOOKUP(A1369,Sheet1!B$3:C$1266,2,FALSE))</f>
        <v>Rural</v>
      </c>
      <c r="U1369" s="65">
        <f>IF(ISNA(VLOOKUP($A1369,Sheet1!$B$3:$AH$1266,Sheet1!E$1+(Sheet1!$A$1-1)*10,FALSE))=TRUE,"---",IF(VLOOKUP($A1369,Sheet1!$B$3:$AH$1266,Sheet1!E$1+(Sheet1!$A$1-1)*10,FALSE)="---","---", (ROUND(VLOOKUP($A1369,Sheet1!$B$3:$AH$1266,Sheet1!E$1+(Sheet1!$A$1-1)*10,FALSE),IF(VLOOKUP($A1369,Sheet1!$B$3:$AH$1266,Sheet1!E$1+(Sheet1!$A$1-1)*10,FALSE)&gt;99999,-3,IF(VLOOKUP($A1369,Sheet1!$B$3:$AH$1266,Sheet1!E$1+(Sheet1!$A$1-1)*10,FALSE)&gt;9999,-2,IF(VLOOKUP($A1369,Sheet1!$B$3:$AH$1266,Sheet1!E$1+(Sheet1!$A$1-1)*10,FALSE)&gt;999,-1,0)))))))</f>
        <v>942</v>
      </c>
      <c r="V1369" s="65">
        <f>IF(ISNA(VLOOKUP($A1369,Sheet1!$B$3:$AH$1266,Sheet1!F$1+(Sheet1!$A$1-1)*10,FALSE))=TRUE,"---",IF(VLOOKUP($A1369,Sheet1!$B$3:$AH$1266,Sheet1!F$1+(Sheet1!$A$1-1)*10,FALSE)="---","---", (ROUND(VLOOKUP($A1369,Sheet1!$B$3:$AH$1266,Sheet1!F$1+(Sheet1!$A$1-1)*10,FALSE),IF(VLOOKUP($A1369,Sheet1!$B$3:$AH$1266,Sheet1!F$1+(Sheet1!$A$1-1)*10,FALSE)&gt;99999,-3,IF(VLOOKUP($A1369,Sheet1!$B$3:$AH$1266,Sheet1!F$1+(Sheet1!$A$1-1)*10,FALSE)&gt;9999,-2,IF(VLOOKUP($A1369,Sheet1!$B$3:$AH$1266,Sheet1!F$1+(Sheet1!$A$1-1)*10,FALSE)&gt;999,-1,0)))))))</f>
        <v>1100</v>
      </c>
      <c r="W1369" s="65">
        <f>IF(ISNA(VLOOKUP($A1369,Sheet1!$B$3:$AH$1266,Sheet1!G$1+(Sheet1!$A$1-1)*10,FALSE))=TRUE,"---",IF(VLOOKUP($A1369,Sheet1!$B$3:$AH$1266,Sheet1!G$1+(Sheet1!$A$1-1)*10,FALSE)="---","---", (ROUND(VLOOKUP($A1369,Sheet1!$B$3:$AH$1266,Sheet1!G$1+(Sheet1!$A$1-1)*10,FALSE),IF(VLOOKUP($A1369,Sheet1!$B$3:$AH$1266,Sheet1!G$1+(Sheet1!$A$1-1)*10,FALSE)&gt;99999,-3,IF(VLOOKUP($A1369,Sheet1!$B$3:$AH$1266,Sheet1!G$1+(Sheet1!$A$1-1)*10,FALSE)&gt;9999,-2,IF(VLOOKUP($A1369,Sheet1!$B$3:$AH$1266,Sheet1!G$1+(Sheet1!$A$1-1)*10,FALSE)&gt;999,-1,0)))))))</f>
        <v>1290</v>
      </c>
      <c r="X1369" s="65">
        <f>IF(ISNA(VLOOKUP($A1369,Sheet1!$B$3:$AH$1266,Sheet1!H$1+(Sheet1!$A$1-1)*10,FALSE))=TRUE,"---",IF(VLOOKUP($A1369,Sheet1!$B$3:$AH$1266,Sheet1!H$1+(Sheet1!$A$1-1)*10,FALSE)="---","---", (ROUND(VLOOKUP($A1369,Sheet1!$B$3:$AH$1266,Sheet1!H$1+(Sheet1!$A$1-1)*10,FALSE),IF(VLOOKUP($A1369,Sheet1!$B$3:$AH$1266,Sheet1!H$1+(Sheet1!$A$1-1)*10,FALSE)&gt;99999,-3,IF(VLOOKUP($A1369,Sheet1!$B$3:$AH$1266,Sheet1!H$1+(Sheet1!$A$1-1)*10,FALSE)&gt;9999,-2,IF(VLOOKUP($A1369,Sheet1!$B$3:$AH$1266,Sheet1!H$1+(Sheet1!$A$1-1)*10,FALSE)&gt;999,-1,0)))))))</f>
        <v>1760</v>
      </c>
      <c r="Y1369" s="65">
        <f>IF(ISNA(VLOOKUP($A1369,Sheet1!$B$3:$AH$1266,Sheet1!I$1+(Sheet1!$A$1-1)*10,FALSE))=TRUE,"---",IF(VLOOKUP($A1369,Sheet1!$B$3:$AH$1266,Sheet1!I$1+(Sheet1!$A$1-1)*10,FALSE)="---","---", (ROUND(VLOOKUP($A1369,Sheet1!$B$3:$AH$1266,Sheet1!I$1+(Sheet1!$A$1-1)*10,FALSE),IF(VLOOKUP($A1369,Sheet1!$B$3:$AH$1266,Sheet1!I$1+(Sheet1!$A$1-1)*10,FALSE)&gt;99999,-3,IF(VLOOKUP($A1369,Sheet1!$B$3:$AH$1266,Sheet1!I$1+(Sheet1!$A$1-1)*10,FALSE)&gt;9999,-2,IF(VLOOKUP($A1369,Sheet1!$B$3:$AH$1266,Sheet1!I$1+(Sheet1!$A$1-1)*10,FALSE)&gt;999,-1,0)))))))</f>
        <v>2080</v>
      </c>
      <c r="Z1369" s="65">
        <f>IF(ISNA(VLOOKUP($A1369,Sheet1!$B$3:$AH$1266,Sheet1!J$1+(Sheet1!$A$1-1)*10,FALSE))=TRUE,"---",IF(VLOOKUP($A1369,Sheet1!$B$3:$AH$1266,Sheet1!J$1+(Sheet1!$A$1-1)*10,FALSE)="---","---", (ROUND(VLOOKUP($A1369,Sheet1!$B$3:$AH$1266,Sheet1!J$1+(Sheet1!$A$1-1)*10,FALSE),IF(VLOOKUP($A1369,Sheet1!$B$3:$AH$1266,Sheet1!J$1+(Sheet1!$A$1-1)*10,FALSE)&gt;99999,-3,IF(VLOOKUP($A1369,Sheet1!$B$3:$AH$1266,Sheet1!J$1+(Sheet1!$A$1-1)*10,FALSE)&gt;9999,-2,IF(VLOOKUP($A1369,Sheet1!$B$3:$AH$1266,Sheet1!J$1+(Sheet1!$A$1-1)*10,FALSE)&gt;999,-1,0)))))))</f>
        <v>2480</v>
      </c>
      <c r="AA1369" s="65">
        <f>IF(ISNA(VLOOKUP($A1369,Sheet1!$B$3:$AH$1266,Sheet1!K$1+(Sheet1!$A$1-1)*10,FALSE))=TRUE,"---",IF(VLOOKUP($A1369,Sheet1!$B$3:$AH$1266,Sheet1!K$1+(Sheet1!$A$1-1)*10,FALSE)="---","---", (ROUND(VLOOKUP($A1369,Sheet1!$B$3:$AH$1266,Sheet1!K$1+(Sheet1!$A$1-1)*10,FALSE),IF(VLOOKUP($A1369,Sheet1!$B$3:$AH$1266,Sheet1!K$1+(Sheet1!$A$1-1)*10,FALSE)&gt;99999,-3,IF(VLOOKUP($A1369,Sheet1!$B$3:$AH$1266,Sheet1!K$1+(Sheet1!$A$1-1)*10,FALSE)&gt;9999,-2,IF(VLOOKUP($A1369,Sheet1!$B$3:$AH$1266,Sheet1!K$1+(Sheet1!$A$1-1)*10,FALSE)&gt;999,-1,0)))))))</f>
        <v>2770</v>
      </c>
      <c r="AB1369" s="65">
        <f>IF(ISNA(VLOOKUP($A1369,Sheet1!$B$3:$AH$1266,Sheet1!L$1+(Sheet1!$A$1-1)*10,FALSE))=TRUE,"---",IF(VLOOKUP($A1369,Sheet1!$B$3:$AH$1266,Sheet1!L$1+(Sheet1!$A$1-1)*10,FALSE)="---","---", (ROUND(VLOOKUP($A1369,Sheet1!$B$3:$AH$1266,Sheet1!L$1+(Sheet1!$A$1-1)*10,FALSE),IF(VLOOKUP($A1369,Sheet1!$B$3:$AH$1266,Sheet1!L$1+(Sheet1!$A$1-1)*10,FALSE)&gt;99999,-3,IF(VLOOKUP($A1369,Sheet1!$B$3:$AH$1266,Sheet1!L$1+(Sheet1!$A$1-1)*10,FALSE)&gt;9999,-2,IF(VLOOKUP($A1369,Sheet1!$B$3:$AH$1266,Sheet1!L$1+(Sheet1!$A$1-1)*10,FALSE)&gt;999,-1,0)))))))</f>
        <v>3060</v>
      </c>
      <c r="AC1369" s="65">
        <f>IF(ISNA(VLOOKUP($A1369,Sheet1!$B$3:$AH$1266,Sheet1!M$1+(Sheet1!$A$1-1)*10,FALSE))=TRUE,"---",IF(VLOOKUP($A1369,Sheet1!$B$3:$AH$1266,Sheet1!M$1+(Sheet1!$A$1-1)*10,FALSE)="---","---", (ROUND(VLOOKUP($A1369,Sheet1!$B$3:$AH$1266,Sheet1!M$1+(Sheet1!$A$1-1)*10,FALSE),IF(VLOOKUP($A1369,Sheet1!$B$3:$AH$1266,Sheet1!M$1+(Sheet1!$A$1-1)*10,FALSE)&gt;99999,-3,IF(VLOOKUP($A1369,Sheet1!$B$3:$AH$1266,Sheet1!M$1+(Sheet1!$A$1-1)*10,FALSE)&gt;9999,-2,IF(VLOOKUP($A1369,Sheet1!$B$3:$AH$1266,Sheet1!M$1+(Sheet1!$A$1-1)*10,FALSE)&gt;999,-1,0)))))))</f>
        <v>3370</v>
      </c>
      <c r="AD1369" s="65">
        <f>IF(ISNA(VLOOKUP($A1369,Sheet1!$B$3:$AH$1266,Sheet1!N$1+(Sheet1!$A$1-1)*10,FALSE))=TRUE,"---",IF(VLOOKUP($A1369,Sheet1!$B$3:$AH$1266,Sheet1!N$1+(Sheet1!$A$1-1)*10,FALSE)="---","---", (ROUND(VLOOKUP($A1369,Sheet1!$B$3:$AH$1266,Sheet1!N$1+(Sheet1!$A$1-1)*10,FALSE),IF(VLOOKUP($A1369,Sheet1!$B$3:$AH$1266,Sheet1!N$1+(Sheet1!$A$1-1)*10,FALSE)&gt;99999,-3,IF(VLOOKUP($A1369,Sheet1!$B$3:$AH$1266,Sheet1!N$1+(Sheet1!$A$1-1)*10,FALSE)&gt;9999,-2,IF(VLOOKUP($A1369,Sheet1!$B$3:$AH$1266,Sheet1!N$1+(Sheet1!$A$1-1)*10,FALSE)&gt;999,-1,0)))))))</f>
        <v>3750</v>
      </c>
    </row>
    <row r="1370" spans="1:30" ht="25.5" customHeight="1" x14ac:dyDescent="0.25">
      <c r="A1370" s="133" t="s">
        <v>2004</v>
      </c>
      <c r="B1370" s="134" t="s">
        <v>2005</v>
      </c>
      <c r="C1370" s="133">
        <v>430556</v>
      </c>
      <c r="D1370" s="133">
        <v>784823</v>
      </c>
      <c r="E1370" s="67" t="s">
        <v>3035</v>
      </c>
      <c r="F1370" s="135" t="s">
        <v>4405</v>
      </c>
      <c r="G1370" s="118" t="s">
        <v>160</v>
      </c>
      <c r="H1370" s="136">
        <v>12.1</v>
      </c>
      <c r="I1370" s="119">
        <v>19772</v>
      </c>
      <c r="J1370" s="137" t="s">
        <v>4405</v>
      </c>
      <c r="K1370" s="118" t="s">
        <v>17</v>
      </c>
      <c r="L1370" s="122">
        <v>885</v>
      </c>
      <c r="M1370" s="123">
        <v>73.099999999999994</v>
      </c>
      <c r="N1370" s="118" t="s">
        <v>160</v>
      </c>
      <c r="O1370" s="71" t="str">
        <f t="shared" si="47"/>
        <v>&lt;0.2</v>
      </c>
      <c r="P1370" s="71">
        <f>IF(O1370&lt;&gt;"",VLOOKUP($A1370,Sheet4!$A$2:$O$1309,14,FALSE)*100,"")</f>
        <v>3.2676322132066393</v>
      </c>
      <c r="Q1370" s="71">
        <f>IF(P1370&lt;&gt;"",VLOOKUP($A1370,Sheet4!$A$2:$O$1309,15,FALSE)*100,"")</f>
        <v>27.776967100777551</v>
      </c>
      <c r="R1370" s="73" t="str">
        <f t="shared" si="48"/>
        <v>&gt;500</v>
      </c>
      <c r="S1370" s="63" t="s">
        <v>4368</v>
      </c>
      <c r="T1370" s="63" t="str">
        <f>IF(ISNA(VLOOKUP(A1370,Sheet1!B$3:C$1266,2,FALSE)=TRUE),"NC",VLOOKUP(A1370,Sheet1!B$3:C$1266,2,FALSE))</f>
        <v>Rural</v>
      </c>
      <c r="U1370" s="66">
        <f>IF(ISNA(VLOOKUP($A1370,Sheet1!$B$3:$AH$1266,Sheet1!E$1+(Sheet1!$A$1-1)*10,FALSE))=TRUE,"---",IF(VLOOKUP($A1370,Sheet1!$B$3:$AH$1266,Sheet1!E$1+(Sheet1!$A$1-1)*10,FALSE)="---","---", (ROUND(VLOOKUP($A1370,Sheet1!$B$3:$AH$1266,Sheet1!E$1+(Sheet1!$A$1-1)*10,FALSE),IF(VLOOKUP($A1370,Sheet1!$B$3:$AH$1266,Sheet1!E$1+(Sheet1!$A$1-1)*10,FALSE)&gt;99999,-3,IF(VLOOKUP($A1370,Sheet1!$B$3:$AH$1266,Sheet1!E$1+(Sheet1!$A$1-1)*10,FALSE)&gt;9999,-2,IF(VLOOKUP($A1370,Sheet1!$B$3:$AH$1266,Sheet1!E$1+(Sheet1!$A$1-1)*10,FALSE)&gt;999,-1,0)))))))</f>
        <v>179</v>
      </c>
      <c r="V1370" s="66">
        <f>IF(ISNA(VLOOKUP($A1370,Sheet1!$B$3:$AH$1266,Sheet1!F$1+(Sheet1!$A$1-1)*10,FALSE))=TRUE,"---",IF(VLOOKUP($A1370,Sheet1!$B$3:$AH$1266,Sheet1!F$1+(Sheet1!$A$1-1)*10,FALSE)="---","---", (ROUND(VLOOKUP($A1370,Sheet1!$B$3:$AH$1266,Sheet1!F$1+(Sheet1!$A$1-1)*10,FALSE),IF(VLOOKUP($A1370,Sheet1!$B$3:$AH$1266,Sheet1!F$1+(Sheet1!$A$1-1)*10,FALSE)&gt;99999,-3,IF(VLOOKUP($A1370,Sheet1!$B$3:$AH$1266,Sheet1!F$1+(Sheet1!$A$1-1)*10,FALSE)&gt;9999,-2,IF(VLOOKUP($A1370,Sheet1!$B$3:$AH$1266,Sheet1!F$1+(Sheet1!$A$1-1)*10,FALSE)&gt;999,-1,0)))))))</f>
        <v>206</v>
      </c>
      <c r="W1370" s="66">
        <f>IF(ISNA(VLOOKUP($A1370,Sheet1!$B$3:$AH$1266,Sheet1!G$1+(Sheet1!$A$1-1)*10,FALSE))=TRUE,"---",IF(VLOOKUP($A1370,Sheet1!$B$3:$AH$1266,Sheet1!G$1+(Sheet1!$A$1-1)*10,FALSE)="---","---", (ROUND(VLOOKUP($A1370,Sheet1!$B$3:$AH$1266,Sheet1!G$1+(Sheet1!$A$1-1)*10,FALSE),IF(VLOOKUP($A1370,Sheet1!$B$3:$AH$1266,Sheet1!G$1+(Sheet1!$A$1-1)*10,FALSE)&gt;99999,-3,IF(VLOOKUP($A1370,Sheet1!$B$3:$AH$1266,Sheet1!G$1+(Sheet1!$A$1-1)*10,FALSE)&gt;9999,-2,IF(VLOOKUP($A1370,Sheet1!$B$3:$AH$1266,Sheet1!G$1+(Sheet1!$A$1-1)*10,FALSE)&gt;999,-1,0)))))))</f>
        <v>240</v>
      </c>
      <c r="X1370" s="66">
        <f>IF(ISNA(VLOOKUP($A1370,Sheet1!$B$3:$AH$1266,Sheet1!H$1+(Sheet1!$A$1-1)*10,FALSE))=TRUE,"---",IF(VLOOKUP($A1370,Sheet1!$B$3:$AH$1266,Sheet1!H$1+(Sheet1!$A$1-1)*10,FALSE)="---","---", (ROUND(VLOOKUP($A1370,Sheet1!$B$3:$AH$1266,Sheet1!H$1+(Sheet1!$A$1-1)*10,FALSE),IF(VLOOKUP($A1370,Sheet1!$B$3:$AH$1266,Sheet1!H$1+(Sheet1!$A$1-1)*10,FALSE)&gt;99999,-3,IF(VLOOKUP($A1370,Sheet1!$B$3:$AH$1266,Sheet1!H$1+(Sheet1!$A$1-1)*10,FALSE)&gt;9999,-2,IF(VLOOKUP($A1370,Sheet1!$B$3:$AH$1266,Sheet1!H$1+(Sheet1!$A$1-1)*10,FALSE)&gt;999,-1,0)))))))</f>
        <v>319</v>
      </c>
      <c r="Y1370" s="66">
        <f>IF(ISNA(VLOOKUP($A1370,Sheet1!$B$3:$AH$1266,Sheet1!I$1+(Sheet1!$A$1-1)*10,FALSE))=TRUE,"---",IF(VLOOKUP($A1370,Sheet1!$B$3:$AH$1266,Sheet1!I$1+(Sheet1!$A$1-1)*10,FALSE)="---","---", (ROUND(VLOOKUP($A1370,Sheet1!$B$3:$AH$1266,Sheet1!I$1+(Sheet1!$A$1-1)*10,FALSE),IF(VLOOKUP($A1370,Sheet1!$B$3:$AH$1266,Sheet1!I$1+(Sheet1!$A$1-1)*10,FALSE)&gt;99999,-3,IF(VLOOKUP($A1370,Sheet1!$B$3:$AH$1266,Sheet1!I$1+(Sheet1!$A$1-1)*10,FALSE)&gt;9999,-2,IF(VLOOKUP($A1370,Sheet1!$B$3:$AH$1266,Sheet1!I$1+(Sheet1!$A$1-1)*10,FALSE)&gt;999,-1,0)))))))</f>
        <v>369</v>
      </c>
      <c r="Z1370" s="66">
        <f>IF(ISNA(VLOOKUP($A1370,Sheet1!$B$3:$AH$1266,Sheet1!J$1+(Sheet1!$A$1-1)*10,FALSE))=TRUE,"---",IF(VLOOKUP($A1370,Sheet1!$B$3:$AH$1266,Sheet1!J$1+(Sheet1!$A$1-1)*10,FALSE)="---","---", (ROUND(VLOOKUP($A1370,Sheet1!$B$3:$AH$1266,Sheet1!J$1+(Sheet1!$A$1-1)*10,FALSE),IF(VLOOKUP($A1370,Sheet1!$B$3:$AH$1266,Sheet1!J$1+(Sheet1!$A$1-1)*10,FALSE)&gt;99999,-3,IF(VLOOKUP($A1370,Sheet1!$B$3:$AH$1266,Sheet1!J$1+(Sheet1!$A$1-1)*10,FALSE)&gt;9999,-2,IF(VLOOKUP($A1370,Sheet1!$B$3:$AH$1266,Sheet1!J$1+(Sheet1!$A$1-1)*10,FALSE)&gt;999,-1,0)))))))</f>
        <v>428</v>
      </c>
      <c r="AA1370" s="66">
        <f>IF(ISNA(VLOOKUP($A1370,Sheet1!$B$3:$AH$1266,Sheet1!K$1+(Sheet1!$A$1-1)*10,FALSE))=TRUE,"---",IF(VLOOKUP($A1370,Sheet1!$B$3:$AH$1266,Sheet1!K$1+(Sheet1!$A$1-1)*10,FALSE)="---","---", (ROUND(VLOOKUP($A1370,Sheet1!$B$3:$AH$1266,Sheet1!K$1+(Sheet1!$A$1-1)*10,FALSE),IF(VLOOKUP($A1370,Sheet1!$B$3:$AH$1266,Sheet1!K$1+(Sheet1!$A$1-1)*10,FALSE)&gt;99999,-3,IF(VLOOKUP($A1370,Sheet1!$B$3:$AH$1266,Sheet1!K$1+(Sheet1!$A$1-1)*10,FALSE)&gt;9999,-2,IF(VLOOKUP($A1370,Sheet1!$B$3:$AH$1266,Sheet1!K$1+(Sheet1!$A$1-1)*10,FALSE)&gt;999,-1,0)))))))</f>
        <v>470</v>
      </c>
      <c r="AB1370" s="66">
        <f>IF(ISNA(VLOOKUP($A1370,Sheet1!$B$3:$AH$1266,Sheet1!L$1+(Sheet1!$A$1-1)*10,FALSE))=TRUE,"---",IF(VLOOKUP($A1370,Sheet1!$B$3:$AH$1266,Sheet1!L$1+(Sheet1!$A$1-1)*10,FALSE)="---","---", (ROUND(VLOOKUP($A1370,Sheet1!$B$3:$AH$1266,Sheet1!L$1+(Sheet1!$A$1-1)*10,FALSE),IF(VLOOKUP($A1370,Sheet1!$B$3:$AH$1266,Sheet1!L$1+(Sheet1!$A$1-1)*10,FALSE)&gt;99999,-3,IF(VLOOKUP($A1370,Sheet1!$B$3:$AH$1266,Sheet1!L$1+(Sheet1!$A$1-1)*10,FALSE)&gt;9999,-2,IF(VLOOKUP($A1370,Sheet1!$B$3:$AH$1266,Sheet1!L$1+(Sheet1!$A$1-1)*10,FALSE)&gt;999,-1,0)))))))</f>
        <v>509</v>
      </c>
      <c r="AC1370" s="66">
        <f>IF(ISNA(VLOOKUP($A1370,Sheet1!$B$3:$AH$1266,Sheet1!M$1+(Sheet1!$A$1-1)*10,FALSE))=TRUE,"---",IF(VLOOKUP($A1370,Sheet1!$B$3:$AH$1266,Sheet1!M$1+(Sheet1!$A$1-1)*10,FALSE)="---","---", (ROUND(VLOOKUP($A1370,Sheet1!$B$3:$AH$1266,Sheet1!M$1+(Sheet1!$A$1-1)*10,FALSE),IF(VLOOKUP($A1370,Sheet1!$B$3:$AH$1266,Sheet1!M$1+(Sheet1!$A$1-1)*10,FALSE)&gt;99999,-3,IF(VLOOKUP($A1370,Sheet1!$B$3:$AH$1266,Sheet1!M$1+(Sheet1!$A$1-1)*10,FALSE)&gt;9999,-2,IF(VLOOKUP($A1370,Sheet1!$B$3:$AH$1266,Sheet1!M$1+(Sheet1!$A$1-1)*10,FALSE)&gt;999,-1,0)))))))</f>
        <v>550</v>
      </c>
      <c r="AD1370" s="66">
        <f>IF(ISNA(VLOOKUP($A1370,Sheet1!$B$3:$AH$1266,Sheet1!N$1+(Sheet1!$A$1-1)*10,FALSE))=TRUE,"---",IF(VLOOKUP($A1370,Sheet1!$B$3:$AH$1266,Sheet1!N$1+(Sheet1!$A$1-1)*10,FALSE)="---","---", (ROUND(VLOOKUP($A1370,Sheet1!$B$3:$AH$1266,Sheet1!N$1+(Sheet1!$A$1-1)*10,FALSE),IF(VLOOKUP($A1370,Sheet1!$B$3:$AH$1266,Sheet1!N$1+(Sheet1!$A$1-1)*10,FALSE)&gt;99999,-3,IF(VLOOKUP($A1370,Sheet1!$B$3:$AH$1266,Sheet1!N$1+(Sheet1!$A$1-1)*10,FALSE)&gt;9999,-2,IF(VLOOKUP($A1370,Sheet1!$B$3:$AH$1266,Sheet1!N$1+(Sheet1!$A$1-1)*10,FALSE)&gt;999,-1,0)))))))</f>
        <v>598</v>
      </c>
    </row>
    <row r="1371" spans="1:30" ht="25.5" customHeight="1" x14ac:dyDescent="0.25">
      <c r="A1371" s="303" t="s">
        <v>2006</v>
      </c>
      <c r="B1371" s="330" t="s">
        <v>2007</v>
      </c>
      <c r="C1371" s="303">
        <v>425609</v>
      </c>
      <c r="D1371" s="303">
        <v>783305</v>
      </c>
      <c r="E1371" s="307" t="s">
        <v>3046</v>
      </c>
      <c r="F1371" s="342" t="s">
        <v>4550</v>
      </c>
      <c r="G1371" s="318" t="s">
        <v>31</v>
      </c>
      <c r="H1371" s="347">
        <v>40.799999999999997</v>
      </c>
      <c r="I1371" s="112">
        <v>23441</v>
      </c>
      <c r="J1371" s="113">
        <v>7.46</v>
      </c>
      <c r="K1371" s="127" t="s">
        <v>20</v>
      </c>
      <c r="L1371" s="115">
        <v>1400</v>
      </c>
      <c r="M1371" s="116">
        <v>34.299999999999997</v>
      </c>
      <c r="N1371" s="114" t="s">
        <v>4405</v>
      </c>
      <c r="O1371" s="68">
        <f t="shared" si="47"/>
        <v>27.162645880830279</v>
      </c>
      <c r="P1371" s="68">
        <f>IF(O1371&lt;&gt;"",VLOOKUP($A1371,Sheet4!$A$2:$O$1309,14,FALSE)*100,"")</f>
        <v>20.988675316491936</v>
      </c>
      <c r="Q1371" s="68">
        <f>IF(P1371&lt;&gt;"",VLOOKUP($A1371,Sheet4!$A$2:$O$1309,15,FALSE)*100,"")</f>
        <v>90.049029995527519</v>
      </c>
      <c r="R1371" s="74">
        <f t="shared" si="48"/>
        <v>4</v>
      </c>
      <c r="S1371" s="356" t="s">
        <v>4368</v>
      </c>
      <c r="T1371" s="356" t="str">
        <f>IF(ISNA(VLOOKUP(A1371,Sheet1!B$3:C$1266,2,FALSE)=TRUE),"NC",VLOOKUP(A1371,Sheet1!B$3:C$1266,2,FALSE))</f>
        <v>Rural10*</v>
      </c>
      <c r="U1371" s="392">
        <f>IF(ISNA(VLOOKUP($A1371,Sheet1!$B$3:$AH$1266,Sheet1!E$1+(Sheet1!$A$1-1)*10,FALSE))=TRUE,"---",IF(VLOOKUP($A1371,Sheet1!$B$3:$AH$1266,Sheet1!E$1+(Sheet1!$A$1-1)*10,FALSE)="---","---", (ROUND(VLOOKUP($A1371,Sheet1!$B$3:$AH$1266,Sheet1!E$1+(Sheet1!$A$1-1)*10,FALSE),IF(VLOOKUP($A1371,Sheet1!$B$3:$AH$1266,Sheet1!E$1+(Sheet1!$A$1-1)*10,FALSE)&gt;99999,-3,IF(VLOOKUP($A1371,Sheet1!$B$3:$AH$1266,Sheet1!E$1+(Sheet1!$A$1-1)*10,FALSE)&gt;9999,-2,IF(VLOOKUP($A1371,Sheet1!$B$3:$AH$1266,Sheet1!E$1+(Sheet1!$A$1-1)*10,FALSE)&gt;999,-1,0)))))))</f>
        <v>797</v>
      </c>
      <c r="V1371" s="392">
        <f>IF(ISNA(VLOOKUP($A1371,Sheet1!$B$3:$AH$1266,Sheet1!F$1+(Sheet1!$A$1-1)*10,FALSE))=TRUE,"---",IF(VLOOKUP($A1371,Sheet1!$B$3:$AH$1266,Sheet1!F$1+(Sheet1!$A$1-1)*10,FALSE)="---","---", (ROUND(VLOOKUP($A1371,Sheet1!$B$3:$AH$1266,Sheet1!F$1+(Sheet1!$A$1-1)*10,FALSE),IF(VLOOKUP($A1371,Sheet1!$B$3:$AH$1266,Sheet1!F$1+(Sheet1!$A$1-1)*10,FALSE)&gt;99999,-3,IF(VLOOKUP($A1371,Sheet1!$B$3:$AH$1266,Sheet1!F$1+(Sheet1!$A$1-1)*10,FALSE)&gt;9999,-2,IF(VLOOKUP($A1371,Sheet1!$B$3:$AH$1266,Sheet1!F$1+(Sheet1!$A$1-1)*10,FALSE)&gt;999,-1,0)))))))</f>
        <v>931</v>
      </c>
      <c r="W1371" s="392">
        <f>IF(ISNA(VLOOKUP($A1371,Sheet1!$B$3:$AH$1266,Sheet1!G$1+(Sheet1!$A$1-1)*10,FALSE))=TRUE,"---",IF(VLOOKUP($A1371,Sheet1!$B$3:$AH$1266,Sheet1!G$1+(Sheet1!$A$1-1)*10,FALSE)="---","---", (ROUND(VLOOKUP($A1371,Sheet1!$B$3:$AH$1266,Sheet1!G$1+(Sheet1!$A$1-1)*10,FALSE),IF(VLOOKUP($A1371,Sheet1!$B$3:$AH$1266,Sheet1!G$1+(Sheet1!$A$1-1)*10,FALSE)&gt;99999,-3,IF(VLOOKUP($A1371,Sheet1!$B$3:$AH$1266,Sheet1!G$1+(Sheet1!$A$1-1)*10,FALSE)&gt;9999,-2,IF(VLOOKUP($A1371,Sheet1!$B$3:$AH$1266,Sheet1!G$1+(Sheet1!$A$1-1)*10,FALSE)&gt;999,-1,0)))))))</f>
        <v>1100</v>
      </c>
      <c r="X1371" s="392">
        <f>IF(ISNA(VLOOKUP($A1371,Sheet1!$B$3:$AH$1266,Sheet1!H$1+(Sheet1!$A$1-1)*10,FALSE))=TRUE,"---",IF(VLOOKUP($A1371,Sheet1!$B$3:$AH$1266,Sheet1!H$1+(Sheet1!$A$1-1)*10,FALSE)="---","---", (ROUND(VLOOKUP($A1371,Sheet1!$B$3:$AH$1266,Sheet1!H$1+(Sheet1!$A$1-1)*10,FALSE),IF(VLOOKUP($A1371,Sheet1!$B$3:$AH$1266,Sheet1!H$1+(Sheet1!$A$1-1)*10,FALSE)&gt;99999,-3,IF(VLOOKUP($A1371,Sheet1!$B$3:$AH$1266,Sheet1!H$1+(Sheet1!$A$1-1)*10,FALSE)&gt;9999,-2,IF(VLOOKUP($A1371,Sheet1!$B$3:$AH$1266,Sheet1!H$1+(Sheet1!$A$1-1)*10,FALSE)&gt;999,-1,0)))))))</f>
        <v>1510</v>
      </c>
      <c r="Y1371" s="392">
        <f>IF(ISNA(VLOOKUP($A1371,Sheet1!$B$3:$AH$1266,Sheet1!I$1+(Sheet1!$A$1-1)*10,FALSE))=TRUE,"---",IF(VLOOKUP($A1371,Sheet1!$B$3:$AH$1266,Sheet1!I$1+(Sheet1!$A$1-1)*10,FALSE)="---","---", (ROUND(VLOOKUP($A1371,Sheet1!$B$3:$AH$1266,Sheet1!I$1+(Sheet1!$A$1-1)*10,FALSE),IF(VLOOKUP($A1371,Sheet1!$B$3:$AH$1266,Sheet1!I$1+(Sheet1!$A$1-1)*10,FALSE)&gt;99999,-3,IF(VLOOKUP($A1371,Sheet1!$B$3:$AH$1266,Sheet1!I$1+(Sheet1!$A$1-1)*10,FALSE)&gt;9999,-2,IF(VLOOKUP($A1371,Sheet1!$B$3:$AH$1266,Sheet1!I$1+(Sheet1!$A$1-1)*10,FALSE)&gt;999,-1,0)))))))</f>
        <v>1780</v>
      </c>
      <c r="Z1371" s="392">
        <f>IF(ISNA(VLOOKUP($A1371,Sheet1!$B$3:$AH$1266,Sheet1!J$1+(Sheet1!$A$1-1)*10,FALSE))=TRUE,"---",IF(VLOOKUP($A1371,Sheet1!$B$3:$AH$1266,Sheet1!J$1+(Sheet1!$A$1-1)*10,FALSE)="---","---", (ROUND(VLOOKUP($A1371,Sheet1!$B$3:$AH$1266,Sheet1!J$1+(Sheet1!$A$1-1)*10,FALSE),IF(VLOOKUP($A1371,Sheet1!$B$3:$AH$1266,Sheet1!J$1+(Sheet1!$A$1-1)*10,FALSE)&gt;99999,-3,IF(VLOOKUP($A1371,Sheet1!$B$3:$AH$1266,Sheet1!J$1+(Sheet1!$A$1-1)*10,FALSE)&gt;9999,-2,IF(VLOOKUP($A1371,Sheet1!$B$3:$AH$1266,Sheet1!J$1+(Sheet1!$A$1-1)*10,FALSE)&gt;999,-1,0)))))))</f>
        <v>2140</v>
      </c>
      <c r="AA1371" s="392">
        <f>IF(ISNA(VLOOKUP($A1371,Sheet1!$B$3:$AH$1266,Sheet1!K$1+(Sheet1!$A$1-1)*10,FALSE))=TRUE,"---",IF(VLOOKUP($A1371,Sheet1!$B$3:$AH$1266,Sheet1!K$1+(Sheet1!$A$1-1)*10,FALSE)="---","---", (ROUND(VLOOKUP($A1371,Sheet1!$B$3:$AH$1266,Sheet1!K$1+(Sheet1!$A$1-1)*10,FALSE),IF(VLOOKUP($A1371,Sheet1!$B$3:$AH$1266,Sheet1!K$1+(Sheet1!$A$1-1)*10,FALSE)&gt;99999,-3,IF(VLOOKUP($A1371,Sheet1!$B$3:$AH$1266,Sheet1!K$1+(Sheet1!$A$1-1)*10,FALSE)&gt;9999,-2,IF(VLOOKUP($A1371,Sheet1!$B$3:$AH$1266,Sheet1!K$1+(Sheet1!$A$1-1)*10,FALSE)&gt;999,-1,0)))))))</f>
        <v>2400</v>
      </c>
      <c r="AB1371" s="392">
        <f>IF(ISNA(VLOOKUP($A1371,Sheet1!$B$3:$AH$1266,Sheet1!L$1+(Sheet1!$A$1-1)*10,FALSE))=TRUE,"---",IF(VLOOKUP($A1371,Sheet1!$B$3:$AH$1266,Sheet1!L$1+(Sheet1!$A$1-1)*10,FALSE)="---","---", (ROUND(VLOOKUP($A1371,Sheet1!$B$3:$AH$1266,Sheet1!L$1+(Sheet1!$A$1-1)*10,FALSE),IF(VLOOKUP($A1371,Sheet1!$B$3:$AH$1266,Sheet1!L$1+(Sheet1!$A$1-1)*10,FALSE)&gt;99999,-3,IF(VLOOKUP($A1371,Sheet1!$B$3:$AH$1266,Sheet1!L$1+(Sheet1!$A$1-1)*10,FALSE)&gt;9999,-2,IF(VLOOKUP($A1371,Sheet1!$B$3:$AH$1266,Sheet1!L$1+(Sheet1!$A$1-1)*10,FALSE)&gt;999,-1,0)))))))</f>
        <v>2660</v>
      </c>
      <c r="AC1371" s="392">
        <f>IF(ISNA(VLOOKUP($A1371,Sheet1!$B$3:$AH$1266,Sheet1!M$1+(Sheet1!$A$1-1)*10,FALSE))=TRUE,"---",IF(VLOOKUP($A1371,Sheet1!$B$3:$AH$1266,Sheet1!M$1+(Sheet1!$A$1-1)*10,FALSE)="---","---", (ROUND(VLOOKUP($A1371,Sheet1!$B$3:$AH$1266,Sheet1!M$1+(Sheet1!$A$1-1)*10,FALSE),IF(VLOOKUP($A1371,Sheet1!$B$3:$AH$1266,Sheet1!M$1+(Sheet1!$A$1-1)*10,FALSE)&gt;99999,-3,IF(VLOOKUP($A1371,Sheet1!$B$3:$AH$1266,Sheet1!M$1+(Sheet1!$A$1-1)*10,FALSE)&gt;9999,-2,IF(VLOOKUP($A1371,Sheet1!$B$3:$AH$1266,Sheet1!M$1+(Sheet1!$A$1-1)*10,FALSE)&gt;999,-1,0)))))))</f>
        <v>2940</v>
      </c>
      <c r="AD1371" s="392">
        <f>IF(ISNA(VLOOKUP($A1371,Sheet1!$B$3:$AH$1266,Sheet1!N$1+(Sheet1!$A$1-1)*10,FALSE))=TRUE,"---",IF(VLOOKUP($A1371,Sheet1!$B$3:$AH$1266,Sheet1!N$1+(Sheet1!$A$1-1)*10,FALSE)="---","---", (ROUND(VLOOKUP($A1371,Sheet1!$B$3:$AH$1266,Sheet1!N$1+(Sheet1!$A$1-1)*10,FALSE),IF(VLOOKUP($A1371,Sheet1!$B$3:$AH$1266,Sheet1!N$1+(Sheet1!$A$1-1)*10,FALSE)&gt;99999,-3,IF(VLOOKUP($A1371,Sheet1!$B$3:$AH$1266,Sheet1!N$1+(Sheet1!$A$1-1)*10,FALSE)&gt;9999,-2,IF(VLOOKUP($A1371,Sheet1!$B$3:$AH$1266,Sheet1!N$1+(Sheet1!$A$1-1)*10,FALSE)&gt;999,-1,0)))))))</f>
        <v>3290</v>
      </c>
    </row>
    <row r="1372" spans="1:30" ht="25.5" customHeight="1" x14ac:dyDescent="0.25">
      <c r="A1372" s="303"/>
      <c r="B1372" s="331"/>
      <c r="C1372" s="303"/>
      <c r="D1372" s="303"/>
      <c r="E1372" s="307" t="e">
        <v>#N/A</v>
      </c>
      <c r="F1372" s="331"/>
      <c r="G1372" s="319"/>
      <c r="H1372" s="347"/>
      <c r="I1372" s="112">
        <v>24149</v>
      </c>
      <c r="J1372" s="113">
        <v>9.0299999999999994</v>
      </c>
      <c r="K1372" s="127" t="s">
        <v>28</v>
      </c>
      <c r="L1372" s="115">
        <v>1200</v>
      </c>
      <c r="M1372" s="116">
        <v>29.4</v>
      </c>
      <c r="N1372" s="127" t="s">
        <v>112</v>
      </c>
      <c r="O1372" s="68" t="s">
        <v>4405</v>
      </c>
      <c r="P1372" s="68" t="s">
        <v>4405</v>
      </c>
      <c r="Q1372" s="68" t="s">
        <v>4405</v>
      </c>
      <c r="R1372" s="74" t="s">
        <v>4405</v>
      </c>
      <c r="S1372" s="356" t="e">
        <v>#N/A</v>
      </c>
      <c r="T1372" s="356" t="str">
        <f>IF(ISNA(VLOOKUP(A1372,Sheet1!B$3:C$1266,2,FALSE)=TRUE),"ND",VLOOKUP(A1372,Sheet1!B$3:C$1266,2,FALSE))</f>
        <v>ND</v>
      </c>
      <c r="U1372" s="392" t="str">
        <f>IF(ISNA(VLOOKUP($A1372,Sheet1!$B$3:$AH$1266,Sheet1!E$1+(Sheet1!$A$1-1)*10,FALSE))=TRUE,"---",IF(VLOOKUP($A1372,Sheet1!$B$3:$AH$1266,Sheet1!E$1+(Sheet1!$A$1-1)*10,FALSE)="---","---", (ROUND(VLOOKUP($A1372,Sheet1!$B$3:$AH$1266,Sheet1!E$1+(Sheet1!$A$1-1)*10,FALSE),IF(VLOOKUP($A1372,Sheet1!$B$3:$AH$1266,Sheet1!E$1+(Sheet1!$A$1-1)*10,FALSE)&gt;99999,-3,IF(VLOOKUP($A1372,Sheet1!$B$3:$AH$1266,Sheet1!E$1+(Sheet1!$A$1-1)*10,FALSE)&gt;9999,-2,IF(VLOOKUP($A1372,Sheet1!$B$3:$AH$1266,Sheet1!E$1+(Sheet1!$A$1-1)*10,FALSE)&gt;999,-1,0)))))))</f>
        <v>---</v>
      </c>
      <c r="V1372" s="392" t="str">
        <f>IF(ISNA(VLOOKUP($A1372,Sheet1!$B$3:$AH$1266,Sheet1!F$1+(Sheet1!$A$1-1)*10,FALSE))=TRUE,"---",IF(VLOOKUP($A1372,Sheet1!$B$3:$AH$1266,Sheet1!F$1+(Sheet1!$A$1-1)*10,FALSE)="---","---", (ROUND(VLOOKUP($A1372,Sheet1!$B$3:$AH$1266,Sheet1!F$1+(Sheet1!$A$1-1)*10,FALSE),IF(VLOOKUP($A1372,Sheet1!$B$3:$AH$1266,Sheet1!F$1+(Sheet1!$A$1-1)*10,FALSE)&gt;99999,-3,IF(VLOOKUP($A1372,Sheet1!$B$3:$AH$1266,Sheet1!F$1+(Sheet1!$A$1-1)*10,FALSE)&gt;9999,-2,IF(VLOOKUP($A1372,Sheet1!$B$3:$AH$1266,Sheet1!F$1+(Sheet1!$A$1-1)*10,FALSE)&gt;999,-1,0)))))))</f>
        <v>---</v>
      </c>
      <c r="W1372" s="392" t="str">
        <f>IF(ISNA(VLOOKUP($A1372,Sheet1!$B$3:$AH$1266,Sheet1!G$1+(Sheet1!$A$1-1)*10,FALSE))=TRUE,"---",IF(VLOOKUP($A1372,Sheet1!$B$3:$AH$1266,Sheet1!G$1+(Sheet1!$A$1-1)*10,FALSE)="---","---", (ROUND(VLOOKUP($A1372,Sheet1!$B$3:$AH$1266,Sheet1!G$1+(Sheet1!$A$1-1)*10,FALSE),IF(VLOOKUP($A1372,Sheet1!$B$3:$AH$1266,Sheet1!G$1+(Sheet1!$A$1-1)*10,FALSE)&gt;99999,-3,IF(VLOOKUP($A1372,Sheet1!$B$3:$AH$1266,Sheet1!G$1+(Sheet1!$A$1-1)*10,FALSE)&gt;9999,-2,IF(VLOOKUP($A1372,Sheet1!$B$3:$AH$1266,Sheet1!G$1+(Sheet1!$A$1-1)*10,FALSE)&gt;999,-1,0)))))))</f>
        <v>---</v>
      </c>
      <c r="X1372" s="392" t="str">
        <f>IF(ISNA(VLOOKUP($A1372,Sheet1!$B$3:$AH$1266,Sheet1!H$1+(Sheet1!$A$1-1)*10,FALSE))=TRUE,"---",IF(VLOOKUP($A1372,Sheet1!$B$3:$AH$1266,Sheet1!H$1+(Sheet1!$A$1-1)*10,FALSE)="---","---", (ROUND(VLOOKUP($A1372,Sheet1!$B$3:$AH$1266,Sheet1!H$1+(Sheet1!$A$1-1)*10,FALSE),IF(VLOOKUP($A1372,Sheet1!$B$3:$AH$1266,Sheet1!H$1+(Sheet1!$A$1-1)*10,FALSE)&gt;99999,-3,IF(VLOOKUP($A1372,Sheet1!$B$3:$AH$1266,Sheet1!H$1+(Sheet1!$A$1-1)*10,FALSE)&gt;9999,-2,IF(VLOOKUP($A1372,Sheet1!$B$3:$AH$1266,Sheet1!H$1+(Sheet1!$A$1-1)*10,FALSE)&gt;999,-1,0)))))))</f>
        <v>---</v>
      </c>
      <c r="Y1372" s="392" t="str">
        <f>IF(ISNA(VLOOKUP($A1372,Sheet1!$B$3:$AH$1266,Sheet1!I$1+(Sheet1!$A$1-1)*10,FALSE))=TRUE,"---",IF(VLOOKUP($A1372,Sheet1!$B$3:$AH$1266,Sheet1!I$1+(Sheet1!$A$1-1)*10,FALSE)="---","---", (ROUND(VLOOKUP($A1372,Sheet1!$B$3:$AH$1266,Sheet1!I$1+(Sheet1!$A$1-1)*10,FALSE),IF(VLOOKUP($A1372,Sheet1!$B$3:$AH$1266,Sheet1!I$1+(Sheet1!$A$1-1)*10,FALSE)&gt;99999,-3,IF(VLOOKUP($A1372,Sheet1!$B$3:$AH$1266,Sheet1!I$1+(Sheet1!$A$1-1)*10,FALSE)&gt;9999,-2,IF(VLOOKUP($A1372,Sheet1!$B$3:$AH$1266,Sheet1!I$1+(Sheet1!$A$1-1)*10,FALSE)&gt;999,-1,0)))))))</f>
        <v>---</v>
      </c>
      <c r="Z1372" s="392" t="str">
        <f>IF(ISNA(VLOOKUP($A1372,Sheet1!$B$3:$AH$1266,Sheet1!J$1+(Sheet1!$A$1-1)*10,FALSE))=TRUE,"---",IF(VLOOKUP($A1372,Sheet1!$B$3:$AH$1266,Sheet1!J$1+(Sheet1!$A$1-1)*10,FALSE)="---","---", (ROUND(VLOOKUP($A1372,Sheet1!$B$3:$AH$1266,Sheet1!J$1+(Sheet1!$A$1-1)*10,FALSE),IF(VLOOKUP($A1372,Sheet1!$B$3:$AH$1266,Sheet1!J$1+(Sheet1!$A$1-1)*10,FALSE)&gt;99999,-3,IF(VLOOKUP($A1372,Sheet1!$B$3:$AH$1266,Sheet1!J$1+(Sheet1!$A$1-1)*10,FALSE)&gt;9999,-2,IF(VLOOKUP($A1372,Sheet1!$B$3:$AH$1266,Sheet1!J$1+(Sheet1!$A$1-1)*10,FALSE)&gt;999,-1,0)))))))</f>
        <v>---</v>
      </c>
      <c r="AA1372" s="392" t="str">
        <f>IF(ISNA(VLOOKUP($A1372,Sheet1!$B$3:$AH$1266,Sheet1!K$1+(Sheet1!$A$1-1)*10,FALSE))=TRUE,"---",IF(VLOOKUP($A1372,Sheet1!$B$3:$AH$1266,Sheet1!K$1+(Sheet1!$A$1-1)*10,FALSE)="---","---", (ROUND(VLOOKUP($A1372,Sheet1!$B$3:$AH$1266,Sheet1!K$1+(Sheet1!$A$1-1)*10,FALSE),IF(VLOOKUP($A1372,Sheet1!$B$3:$AH$1266,Sheet1!K$1+(Sheet1!$A$1-1)*10,FALSE)&gt;99999,-3,IF(VLOOKUP($A1372,Sheet1!$B$3:$AH$1266,Sheet1!K$1+(Sheet1!$A$1-1)*10,FALSE)&gt;9999,-2,IF(VLOOKUP($A1372,Sheet1!$B$3:$AH$1266,Sheet1!K$1+(Sheet1!$A$1-1)*10,FALSE)&gt;999,-1,0)))))))</f>
        <v>---</v>
      </c>
      <c r="AB1372" s="392" t="str">
        <f>IF(ISNA(VLOOKUP($A1372,Sheet1!$B$3:$AH$1266,Sheet1!L$1+(Sheet1!$A$1-1)*10,FALSE))=TRUE,"---",IF(VLOOKUP($A1372,Sheet1!$B$3:$AH$1266,Sheet1!L$1+(Sheet1!$A$1-1)*10,FALSE)="---","---", (ROUND(VLOOKUP($A1372,Sheet1!$B$3:$AH$1266,Sheet1!L$1+(Sheet1!$A$1-1)*10,FALSE),IF(VLOOKUP($A1372,Sheet1!$B$3:$AH$1266,Sheet1!L$1+(Sheet1!$A$1-1)*10,FALSE)&gt;99999,-3,IF(VLOOKUP($A1372,Sheet1!$B$3:$AH$1266,Sheet1!L$1+(Sheet1!$A$1-1)*10,FALSE)&gt;9999,-2,IF(VLOOKUP($A1372,Sheet1!$B$3:$AH$1266,Sheet1!L$1+(Sheet1!$A$1-1)*10,FALSE)&gt;999,-1,0)))))))</f>
        <v>---</v>
      </c>
      <c r="AC1372" s="392" t="str">
        <f>IF(ISNA(VLOOKUP($A1372,Sheet1!$B$3:$AH$1266,Sheet1!M$1+(Sheet1!$A$1-1)*10,FALSE))=TRUE,"---",IF(VLOOKUP($A1372,Sheet1!$B$3:$AH$1266,Sheet1!M$1+(Sheet1!$A$1-1)*10,FALSE)="---","---", (ROUND(VLOOKUP($A1372,Sheet1!$B$3:$AH$1266,Sheet1!M$1+(Sheet1!$A$1-1)*10,FALSE),IF(VLOOKUP($A1372,Sheet1!$B$3:$AH$1266,Sheet1!M$1+(Sheet1!$A$1-1)*10,FALSE)&gt;99999,-3,IF(VLOOKUP($A1372,Sheet1!$B$3:$AH$1266,Sheet1!M$1+(Sheet1!$A$1-1)*10,FALSE)&gt;9999,-2,IF(VLOOKUP($A1372,Sheet1!$B$3:$AH$1266,Sheet1!M$1+(Sheet1!$A$1-1)*10,FALSE)&gt;999,-1,0)))))))</f>
        <v>---</v>
      </c>
      <c r="AD1372" s="392" t="str">
        <f>IF(ISNA(VLOOKUP($A1372,Sheet1!$B$3:$AH$1266,Sheet1!N$1+(Sheet1!$A$1-1)*10,FALSE))=TRUE,"---",IF(VLOOKUP($A1372,Sheet1!$B$3:$AH$1266,Sheet1!N$1+(Sheet1!$A$1-1)*10,FALSE)="---","---", (ROUND(VLOOKUP($A1372,Sheet1!$B$3:$AH$1266,Sheet1!N$1+(Sheet1!$A$1-1)*10,FALSE),IF(VLOOKUP($A1372,Sheet1!$B$3:$AH$1266,Sheet1!N$1+(Sheet1!$A$1-1)*10,FALSE)&gt;99999,-3,IF(VLOOKUP($A1372,Sheet1!$B$3:$AH$1266,Sheet1!N$1+(Sheet1!$A$1-1)*10,FALSE)&gt;9999,-2,IF(VLOOKUP($A1372,Sheet1!$B$3:$AH$1266,Sheet1!N$1+(Sheet1!$A$1-1)*10,FALSE)&gt;999,-1,0)))))))</f>
        <v>---</v>
      </c>
    </row>
    <row r="1373" spans="1:30" ht="25.5" customHeight="1" x14ac:dyDescent="0.25">
      <c r="A1373" s="133" t="s">
        <v>2008</v>
      </c>
      <c r="B1373" s="134" t="s">
        <v>2009</v>
      </c>
      <c r="C1373" s="133">
        <v>425616</v>
      </c>
      <c r="D1373" s="133">
        <v>783720</v>
      </c>
      <c r="E1373" s="67" t="s">
        <v>3046</v>
      </c>
      <c r="F1373" s="135" t="s">
        <v>4405</v>
      </c>
      <c r="G1373" s="118" t="s">
        <v>160</v>
      </c>
      <c r="H1373" s="136">
        <v>62.6</v>
      </c>
      <c r="I1373" s="119">
        <v>19772</v>
      </c>
      <c r="J1373" s="137" t="s">
        <v>4405</v>
      </c>
      <c r="K1373" s="118" t="s">
        <v>17</v>
      </c>
      <c r="L1373" s="122">
        <v>3390</v>
      </c>
      <c r="M1373" s="123">
        <v>54.2</v>
      </c>
      <c r="N1373" s="118" t="s">
        <v>160</v>
      </c>
      <c r="O1373" s="71">
        <f t="shared" si="47"/>
        <v>1.9496210127670968</v>
      </c>
      <c r="P1373" s="71">
        <f>IF(O1373&lt;&gt;"",VLOOKUP($A1373,Sheet4!$A$2:$O$1309,14,FALSE)*100,"")</f>
        <v>1.7941013325741495</v>
      </c>
      <c r="Q1373" s="71">
        <f>IF(P1373&lt;&gt;"",VLOOKUP($A1373,Sheet4!$A$2:$O$1309,15,FALSE)*100,"")</f>
        <v>16.249500031300535</v>
      </c>
      <c r="R1373" s="73">
        <f t="shared" si="48"/>
        <v>50</v>
      </c>
      <c r="S1373" s="63" t="s">
        <v>4368</v>
      </c>
      <c r="T1373" s="63" t="str">
        <f>IF(ISNA(VLOOKUP(A1373,Sheet1!B$3:C$1266,2,FALSE)=TRUE),"NC",VLOOKUP(A1373,Sheet1!B$3:C$1266,2,FALSE))</f>
        <v>Rural10*</v>
      </c>
      <c r="U1373" s="66">
        <f>IF(ISNA(VLOOKUP($A1373,Sheet1!$B$3:$AH$1266,Sheet1!E$1+(Sheet1!$A$1-1)*10,FALSE))=TRUE,"---",IF(VLOOKUP($A1373,Sheet1!$B$3:$AH$1266,Sheet1!E$1+(Sheet1!$A$1-1)*10,FALSE)="---","---", (ROUND(VLOOKUP($A1373,Sheet1!$B$3:$AH$1266,Sheet1!E$1+(Sheet1!$A$1-1)*10,FALSE),IF(VLOOKUP($A1373,Sheet1!$B$3:$AH$1266,Sheet1!E$1+(Sheet1!$A$1-1)*10,FALSE)&gt;99999,-3,IF(VLOOKUP($A1373,Sheet1!$B$3:$AH$1266,Sheet1!E$1+(Sheet1!$A$1-1)*10,FALSE)&gt;9999,-2,IF(VLOOKUP($A1373,Sheet1!$B$3:$AH$1266,Sheet1!E$1+(Sheet1!$A$1-1)*10,FALSE)&gt;999,-1,0)))))))</f>
        <v>1120</v>
      </c>
      <c r="V1373" s="66">
        <f>IF(ISNA(VLOOKUP($A1373,Sheet1!$B$3:$AH$1266,Sheet1!F$1+(Sheet1!$A$1-1)*10,FALSE))=TRUE,"---",IF(VLOOKUP($A1373,Sheet1!$B$3:$AH$1266,Sheet1!F$1+(Sheet1!$A$1-1)*10,FALSE)="---","---", (ROUND(VLOOKUP($A1373,Sheet1!$B$3:$AH$1266,Sheet1!F$1+(Sheet1!$A$1-1)*10,FALSE),IF(VLOOKUP($A1373,Sheet1!$B$3:$AH$1266,Sheet1!F$1+(Sheet1!$A$1-1)*10,FALSE)&gt;99999,-3,IF(VLOOKUP($A1373,Sheet1!$B$3:$AH$1266,Sheet1!F$1+(Sheet1!$A$1-1)*10,FALSE)&gt;9999,-2,IF(VLOOKUP($A1373,Sheet1!$B$3:$AH$1266,Sheet1!F$1+(Sheet1!$A$1-1)*10,FALSE)&gt;999,-1,0)))))))</f>
        <v>1280</v>
      </c>
      <c r="W1373" s="66">
        <f>IF(ISNA(VLOOKUP($A1373,Sheet1!$B$3:$AH$1266,Sheet1!G$1+(Sheet1!$A$1-1)*10,FALSE))=TRUE,"---",IF(VLOOKUP($A1373,Sheet1!$B$3:$AH$1266,Sheet1!G$1+(Sheet1!$A$1-1)*10,FALSE)="---","---", (ROUND(VLOOKUP($A1373,Sheet1!$B$3:$AH$1266,Sheet1!G$1+(Sheet1!$A$1-1)*10,FALSE),IF(VLOOKUP($A1373,Sheet1!$B$3:$AH$1266,Sheet1!G$1+(Sheet1!$A$1-1)*10,FALSE)&gt;99999,-3,IF(VLOOKUP($A1373,Sheet1!$B$3:$AH$1266,Sheet1!G$1+(Sheet1!$A$1-1)*10,FALSE)&gt;9999,-2,IF(VLOOKUP($A1373,Sheet1!$B$3:$AH$1266,Sheet1!G$1+(Sheet1!$A$1-1)*10,FALSE)&gt;999,-1,0)))))))</f>
        <v>1490</v>
      </c>
      <c r="X1373" s="66">
        <f>IF(ISNA(VLOOKUP($A1373,Sheet1!$B$3:$AH$1266,Sheet1!H$1+(Sheet1!$A$1-1)*10,FALSE))=TRUE,"---",IF(VLOOKUP($A1373,Sheet1!$B$3:$AH$1266,Sheet1!H$1+(Sheet1!$A$1-1)*10,FALSE)="---","---", (ROUND(VLOOKUP($A1373,Sheet1!$B$3:$AH$1266,Sheet1!H$1+(Sheet1!$A$1-1)*10,FALSE),IF(VLOOKUP($A1373,Sheet1!$B$3:$AH$1266,Sheet1!H$1+(Sheet1!$A$1-1)*10,FALSE)&gt;99999,-3,IF(VLOOKUP($A1373,Sheet1!$B$3:$AH$1266,Sheet1!H$1+(Sheet1!$A$1-1)*10,FALSE)&gt;9999,-2,IF(VLOOKUP($A1373,Sheet1!$B$3:$AH$1266,Sheet1!H$1+(Sheet1!$A$1-1)*10,FALSE)&gt;999,-1,0)))))))</f>
        <v>2040</v>
      </c>
      <c r="Y1373" s="66">
        <f>IF(ISNA(VLOOKUP($A1373,Sheet1!$B$3:$AH$1266,Sheet1!I$1+(Sheet1!$A$1-1)*10,FALSE))=TRUE,"---",IF(VLOOKUP($A1373,Sheet1!$B$3:$AH$1266,Sheet1!I$1+(Sheet1!$A$1-1)*10,FALSE)="---","---", (ROUND(VLOOKUP($A1373,Sheet1!$B$3:$AH$1266,Sheet1!I$1+(Sheet1!$A$1-1)*10,FALSE),IF(VLOOKUP($A1373,Sheet1!$B$3:$AH$1266,Sheet1!I$1+(Sheet1!$A$1-1)*10,FALSE)&gt;99999,-3,IF(VLOOKUP($A1373,Sheet1!$B$3:$AH$1266,Sheet1!I$1+(Sheet1!$A$1-1)*10,FALSE)&gt;9999,-2,IF(VLOOKUP($A1373,Sheet1!$B$3:$AH$1266,Sheet1!I$1+(Sheet1!$A$1-1)*10,FALSE)&gt;999,-1,0)))))))</f>
        <v>2430</v>
      </c>
      <c r="Z1373" s="66">
        <f>IF(ISNA(VLOOKUP($A1373,Sheet1!$B$3:$AH$1266,Sheet1!J$1+(Sheet1!$A$1-1)*10,FALSE))=TRUE,"---",IF(VLOOKUP($A1373,Sheet1!$B$3:$AH$1266,Sheet1!J$1+(Sheet1!$A$1-1)*10,FALSE)="---","---", (ROUND(VLOOKUP($A1373,Sheet1!$B$3:$AH$1266,Sheet1!J$1+(Sheet1!$A$1-1)*10,FALSE),IF(VLOOKUP($A1373,Sheet1!$B$3:$AH$1266,Sheet1!J$1+(Sheet1!$A$1-1)*10,FALSE)&gt;99999,-3,IF(VLOOKUP($A1373,Sheet1!$B$3:$AH$1266,Sheet1!J$1+(Sheet1!$A$1-1)*10,FALSE)&gt;9999,-2,IF(VLOOKUP($A1373,Sheet1!$B$3:$AH$1266,Sheet1!J$1+(Sheet1!$A$1-1)*10,FALSE)&gt;999,-1,0)))))))</f>
        <v>2960</v>
      </c>
      <c r="AA1373" s="66">
        <f>IF(ISNA(VLOOKUP($A1373,Sheet1!$B$3:$AH$1266,Sheet1!K$1+(Sheet1!$A$1-1)*10,FALSE))=TRUE,"---",IF(VLOOKUP($A1373,Sheet1!$B$3:$AH$1266,Sheet1!K$1+(Sheet1!$A$1-1)*10,FALSE)="---","---", (ROUND(VLOOKUP($A1373,Sheet1!$B$3:$AH$1266,Sheet1!K$1+(Sheet1!$A$1-1)*10,FALSE),IF(VLOOKUP($A1373,Sheet1!$B$3:$AH$1266,Sheet1!K$1+(Sheet1!$A$1-1)*10,FALSE)&gt;99999,-3,IF(VLOOKUP($A1373,Sheet1!$B$3:$AH$1266,Sheet1!K$1+(Sheet1!$A$1-1)*10,FALSE)&gt;9999,-2,IF(VLOOKUP($A1373,Sheet1!$B$3:$AH$1266,Sheet1!K$1+(Sheet1!$A$1-1)*10,FALSE)&gt;999,-1,0)))))))</f>
        <v>3370</v>
      </c>
      <c r="AB1373" s="66">
        <f>IF(ISNA(VLOOKUP($A1373,Sheet1!$B$3:$AH$1266,Sheet1!L$1+(Sheet1!$A$1-1)*10,FALSE))=TRUE,"---",IF(VLOOKUP($A1373,Sheet1!$B$3:$AH$1266,Sheet1!L$1+(Sheet1!$A$1-1)*10,FALSE)="---","---", (ROUND(VLOOKUP($A1373,Sheet1!$B$3:$AH$1266,Sheet1!L$1+(Sheet1!$A$1-1)*10,FALSE),IF(VLOOKUP($A1373,Sheet1!$B$3:$AH$1266,Sheet1!L$1+(Sheet1!$A$1-1)*10,FALSE)&gt;99999,-3,IF(VLOOKUP($A1373,Sheet1!$B$3:$AH$1266,Sheet1!L$1+(Sheet1!$A$1-1)*10,FALSE)&gt;9999,-2,IF(VLOOKUP($A1373,Sheet1!$B$3:$AH$1266,Sheet1!L$1+(Sheet1!$A$1-1)*10,FALSE)&gt;999,-1,0)))))))</f>
        <v>3790</v>
      </c>
      <c r="AC1373" s="66">
        <f>IF(ISNA(VLOOKUP($A1373,Sheet1!$B$3:$AH$1266,Sheet1!M$1+(Sheet1!$A$1-1)*10,FALSE))=TRUE,"---",IF(VLOOKUP($A1373,Sheet1!$B$3:$AH$1266,Sheet1!M$1+(Sheet1!$A$1-1)*10,FALSE)="---","---", (ROUND(VLOOKUP($A1373,Sheet1!$B$3:$AH$1266,Sheet1!M$1+(Sheet1!$A$1-1)*10,FALSE),IF(VLOOKUP($A1373,Sheet1!$B$3:$AH$1266,Sheet1!M$1+(Sheet1!$A$1-1)*10,FALSE)&gt;99999,-3,IF(VLOOKUP($A1373,Sheet1!$B$3:$AH$1266,Sheet1!M$1+(Sheet1!$A$1-1)*10,FALSE)&gt;9999,-2,IF(VLOOKUP($A1373,Sheet1!$B$3:$AH$1266,Sheet1!M$1+(Sheet1!$A$1-1)*10,FALSE)&gt;999,-1,0)))))))</f>
        <v>4260</v>
      </c>
      <c r="AD1373" s="66">
        <f>IF(ISNA(VLOOKUP($A1373,Sheet1!$B$3:$AH$1266,Sheet1!N$1+(Sheet1!$A$1-1)*10,FALSE))=TRUE,"---",IF(VLOOKUP($A1373,Sheet1!$B$3:$AH$1266,Sheet1!N$1+(Sheet1!$A$1-1)*10,FALSE)="---","---", (ROUND(VLOOKUP($A1373,Sheet1!$B$3:$AH$1266,Sheet1!N$1+(Sheet1!$A$1-1)*10,FALSE),IF(VLOOKUP($A1373,Sheet1!$B$3:$AH$1266,Sheet1!N$1+(Sheet1!$A$1-1)*10,FALSE)&gt;99999,-3,IF(VLOOKUP($A1373,Sheet1!$B$3:$AH$1266,Sheet1!N$1+(Sheet1!$A$1-1)*10,FALSE)&gt;9999,-2,IF(VLOOKUP($A1373,Sheet1!$B$3:$AH$1266,Sheet1!N$1+(Sheet1!$A$1-1)*10,FALSE)&gt;999,-1,0)))))))</f>
        <v>4900</v>
      </c>
    </row>
    <row r="1374" spans="1:30" ht="25.5" customHeight="1" x14ac:dyDescent="0.25">
      <c r="A1374" s="303" t="s">
        <v>2010</v>
      </c>
      <c r="B1374" s="330" t="s">
        <v>2011</v>
      </c>
      <c r="C1374" s="303">
        <v>425710</v>
      </c>
      <c r="D1374" s="303">
        <v>784414</v>
      </c>
      <c r="E1374" s="307" t="s">
        <v>3046</v>
      </c>
      <c r="F1374" s="52" t="s">
        <v>4629</v>
      </c>
      <c r="G1374" s="127" t="s">
        <v>286</v>
      </c>
      <c r="H1374" s="347">
        <v>76.2</v>
      </c>
      <c r="I1374" s="112">
        <v>13226</v>
      </c>
      <c r="J1374" s="214">
        <v>9.1</v>
      </c>
      <c r="K1374" s="127" t="s">
        <v>12</v>
      </c>
      <c r="L1374" s="149">
        <v>6500</v>
      </c>
      <c r="M1374" s="116">
        <v>85.3</v>
      </c>
      <c r="N1374" s="127" t="s">
        <v>24</v>
      </c>
      <c r="O1374" s="68" t="str">
        <f t="shared" si="47"/>
        <v>&lt;0.2</v>
      </c>
      <c r="P1374" s="68">
        <f>IF(O1374&lt;&gt;"",VLOOKUP($A1374,Sheet4!$A$2:$O$1309,14,FALSE)*100,"")</f>
        <v>0.41901575650719058</v>
      </c>
      <c r="Q1374" s="68">
        <f>IF(P1374&lt;&gt;"",VLOOKUP($A1374,Sheet4!$A$2:$O$1309,15,FALSE)*100,"")</f>
        <v>4.0294575891370084</v>
      </c>
      <c r="R1374" s="74" t="str">
        <f t="shared" si="48"/>
        <v>&gt;500</v>
      </c>
      <c r="S1374" s="356" t="s">
        <v>4368</v>
      </c>
      <c r="T1374" s="356" t="str">
        <f>IF(ISNA(VLOOKUP(A1374,Sheet1!B$3:C$1266,2,FALSE)=TRUE),"NC",VLOOKUP(A1374,Sheet1!B$3:C$1266,2,FALSE))</f>
        <v>Rural10*</v>
      </c>
      <c r="U1374" s="392">
        <f>IF(ISNA(VLOOKUP($A1374,Sheet1!$B$3:$AH$1266,Sheet1!E$1+(Sheet1!$A$1-1)*10,FALSE))=TRUE,"---",IF(VLOOKUP($A1374,Sheet1!$B$3:$AH$1266,Sheet1!E$1+(Sheet1!$A$1-1)*10,FALSE)="---","---", (ROUND(VLOOKUP($A1374,Sheet1!$B$3:$AH$1266,Sheet1!E$1+(Sheet1!$A$1-1)*10,FALSE),IF(VLOOKUP($A1374,Sheet1!$B$3:$AH$1266,Sheet1!E$1+(Sheet1!$A$1-1)*10,FALSE)&gt;99999,-3,IF(VLOOKUP($A1374,Sheet1!$B$3:$AH$1266,Sheet1!E$1+(Sheet1!$A$1-1)*10,FALSE)&gt;9999,-2,IF(VLOOKUP($A1374,Sheet1!$B$3:$AH$1266,Sheet1!E$1+(Sheet1!$A$1-1)*10,FALSE)&gt;999,-1,0)))))))</f>
        <v>1260</v>
      </c>
      <c r="V1374" s="392">
        <f>IF(ISNA(VLOOKUP($A1374,Sheet1!$B$3:$AH$1266,Sheet1!F$1+(Sheet1!$A$1-1)*10,FALSE))=TRUE,"---",IF(VLOOKUP($A1374,Sheet1!$B$3:$AH$1266,Sheet1!F$1+(Sheet1!$A$1-1)*10,FALSE)="---","---", (ROUND(VLOOKUP($A1374,Sheet1!$B$3:$AH$1266,Sheet1!F$1+(Sheet1!$A$1-1)*10,FALSE),IF(VLOOKUP($A1374,Sheet1!$B$3:$AH$1266,Sheet1!F$1+(Sheet1!$A$1-1)*10,FALSE)&gt;99999,-3,IF(VLOOKUP($A1374,Sheet1!$B$3:$AH$1266,Sheet1!F$1+(Sheet1!$A$1-1)*10,FALSE)&gt;9999,-2,IF(VLOOKUP($A1374,Sheet1!$B$3:$AH$1266,Sheet1!F$1+(Sheet1!$A$1-1)*10,FALSE)&gt;999,-1,0)))))))</f>
        <v>1440</v>
      </c>
      <c r="W1374" s="392">
        <f>IF(ISNA(VLOOKUP($A1374,Sheet1!$B$3:$AH$1266,Sheet1!G$1+(Sheet1!$A$1-1)*10,FALSE))=TRUE,"---",IF(VLOOKUP($A1374,Sheet1!$B$3:$AH$1266,Sheet1!G$1+(Sheet1!$A$1-1)*10,FALSE)="---","---", (ROUND(VLOOKUP($A1374,Sheet1!$B$3:$AH$1266,Sheet1!G$1+(Sheet1!$A$1-1)*10,FALSE),IF(VLOOKUP($A1374,Sheet1!$B$3:$AH$1266,Sheet1!G$1+(Sheet1!$A$1-1)*10,FALSE)&gt;99999,-3,IF(VLOOKUP($A1374,Sheet1!$B$3:$AH$1266,Sheet1!G$1+(Sheet1!$A$1-1)*10,FALSE)&gt;9999,-2,IF(VLOOKUP($A1374,Sheet1!$B$3:$AH$1266,Sheet1!G$1+(Sheet1!$A$1-1)*10,FALSE)&gt;999,-1,0)))))))</f>
        <v>1670</v>
      </c>
      <c r="X1374" s="392">
        <f>IF(ISNA(VLOOKUP($A1374,Sheet1!$B$3:$AH$1266,Sheet1!H$1+(Sheet1!$A$1-1)*10,FALSE))=TRUE,"---",IF(VLOOKUP($A1374,Sheet1!$B$3:$AH$1266,Sheet1!H$1+(Sheet1!$A$1-1)*10,FALSE)="---","---", (ROUND(VLOOKUP($A1374,Sheet1!$B$3:$AH$1266,Sheet1!H$1+(Sheet1!$A$1-1)*10,FALSE),IF(VLOOKUP($A1374,Sheet1!$B$3:$AH$1266,Sheet1!H$1+(Sheet1!$A$1-1)*10,FALSE)&gt;99999,-3,IF(VLOOKUP($A1374,Sheet1!$B$3:$AH$1266,Sheet1!H$1+(Sheet1!$A$1-1)*10,FALSE)&gt;9999,-2,IF(VLOOKUP($A1374,Sheet1!$B$3:$AH$1266,Sheet1!H$1+(Sheet1!$A$1-1)*10,FALSE)&gt;999,-1,0)))))))</f>
        <v>2280</v>
      </c>
      <c r="Y1374" s="392">
        <f>IF(ISNA(VLOOKUP($A1374,Sheet1!$B$3:$AH$1266,Sheet1!I$1+(Sheet1!$A$1-1)*10,FALSE))=TRUE,"---",IF(VLOOKUP($A1374,Sheet1!$B$3:$AH$1266,Sheet1!I$1+(Sheet1!$A$1-1)*10,FALSE)="---","---", (ROUND(VLOOKUP($A1374,Sheet1!$B$3:$AH$1266,Sheet1!I$1+(Sheet1!$A$1-1)*10,FALSE),IF(VLOOKUP($A1374,Sheet1!$B$3:$AH$1266,Sheet1!I$1+(Sheet1!$A$1-1)*10,FALSE)&gt;99999,-3,IF(VLOOKUP($A1374,Sheet1!$B$3:$AH$1266,Sheet1!I$1+(Sheet1!$A$1-1)*10,FALSE)&gt;9999,-2,IF(VLOOKUP($A1374,Sheet1!$B$3:$AH$1266,Sheet1!I$1+(Sheet1!$A$1-1)*10,FALSE)&gt;999,-1,0)))))))</f>
        <v>2730</v>
      </c>
      <c r="Z1374" s="392">
        <f>IF(ISNA(VLOOKUP($A1374,Sheet1!$B$3:$AH$1266,Sheet1!J$1+(Sheet1!$A$1-1)*10,FALSE))=TRUE,"---",IF(VLOOKUP($A1374,Sheet1!$B$3:$AH$1266,Sheet1!J$1+(Sheet1!$A$1-1)*10,FALSE)="---","---", (ROUND(VLOOKUP($A1374,Sheet1!$B$3:$AH$1266,Sheet1!J$1+(Sheet1!$A$1-1)*10,FALSE),IF(VLOOKUP($A1374,Sheet1!$B$3:$AH$1266,Sheet1!J$1+(Sheet1!$A$1-1)*10,FALSE)&gt;99999,-3,IF(VLOOKUP($A1374,Sheet1!$B$3:$AH$1266,Sheet1!J$1+(Sheet1!$A$1-1)*10,FALSE)&gt;9999,-2,IF(VLOOKUP($A1374,Sheet1!$B$3:$AH$1266,Sheet1!J$1+(Sheet1!$A$1-1)*10,FALSE)&gt;999,-1,0)))))))</f>
        <v>3340</v>
      </c>
      <c r="AA1374" s="392">
        <f>IF(ISNA(VLOOKUP($A1374,Sheet1!$B$3:$AH$1266,Sheet1!K$1+(Sheet1!$A$1-1)*10,FALSE))=TRUE,"---",IF(VLOOKUP($A1374,Sheet1!$B$3:$AH$1266,Sheet1!K$1+(Sheet1!$A$1-1)*10,FALSE)="---","---", (ROUND(VLOOKUP($A1374,Sheet1!$B$3:$AH$1266,Sheet1!K$1+(Sheet1!$A$1-1)*10,FALSE),IF(VLOOKUP($A1374,Sheet1!$B$3:$AH$1266,Sheet1!K$1+(Sheet1!$A$1-1)*10,FALSE)&gt;99999,-3,IF(VLOOKUP($A1374,Sheet1!$B$3:$AH$1266,Sheet1!K$1+(Sheet1!$A$1-1)*10,FALSE)&gt;9999,-2,IF(VLOOKUP($A1374,Sheet1!$B$3:$AH$1266,Sheet1!K$1+(Sheet1!$A$1-1)*10,FALSE)&gt;999,-1,0)))))))</f>
        <v>3820</v>
      </c>
      <c r="AB1374" s="392">
        <f>IF(ISNA(VLOOKUP($A1374,Sheet1!$B$3:$AH$1266,Sheet1!L$1+(Sheet1!$A$1-1)*10,FALSE))=TRUE,"---",IF(VLOOKUP($A1374,Sheet1!$B$3:$AH$1266,Sheet1!L$1+(Sheet1!$A$1-1)*10,FALSE)="---","---", (ROUND(VLOOKUP($A1374,Sheet1!$B$3:$AH$1266,Sheet1!L$1+(Sheet1!$A$1-1)*10,FALSE),IF(VLOOKUP($A1374,Sheet1!$B$3:$AH$1266,Sheet1!L$1+(Sheet1!$A$1-1)*10,FALSE)&gt;99999,-3,IF(VLOOKUP($A1374,Sheet1!$B$3:$AH$1266,Sheet1!L$1+(Sheet1!$A$1-1)*10,FALSE)&gt;9999,-2,IF(VLOOKUP($A1374,Sheet1!$B$3:$AH$1266,Sheet1!L$1+(Sheet1!$A$1-1)*10,FALSE)&gt;999,-1,0)))))))</f>
        <v>4340</v>
      </c>
      <c r="AC1374" s="392">
        <f>IF(ISNA(VLOOKUP($A1374,Sheet1!$B$3:$AH$1266,Sheet1!M$1+(Sheet1!$A$1-1)*10,FALSE))=TRUE,"---",IF(VLOOKUP($A1374,Sheet1!$B$3:$AH$1266,Sheet1!M$1+(Sheet1!$A$1-1)*10,FALSE)="---","---", (ROUND(VLOOKUP($A1374,Sheet1!$B$3:$AH$1266,Sheet1!M$1+(Sheet1!$A$1-1)*10,FALSE),IF(VLOOKUP($A1374,Sheet1!$B$3:$AH$1266,Sheet1!M$1+(Sheet1!$A$1-1)*10,FALSE)&gt;99999,-3,IF(VLOOKUP($A1374,Sheet1!$B$3:$AH$1266,Sheet1!M$1+(Sheet1!$A$1-1)*10,FALSE)&gt;9999,-2,IF(VLOOKUP($A1374,Sheet1!$B$3:$AH$1266,Sheet1!M$1+(Sheet1!$A$1-1)*10,FALSE)&gt;999,-1,0)))))))</f>
        <v>4890</v>
      </c>
      <c r="AD1374" s="392">
        <f>IF(ISNA(VLOOKUP($A1374,Sheet1!$B$3:$AH$1266,Sheet1!N$1+(Sheet1!$A$1-1)*10,FALSE))=TRUE,"---",IF(VLOOKUP($A1374,Sheet1!$B$3:$AH$1266,Sheet1!N$1+(Sheet1!$A$1-1)*10,FALSE)="---","---", (ROUND(VLOOKUP($A1374,Sheet1!$B$3:$AH$1266,Sheet1!N$1+(Sheet1!$A$1-1)*10,FALSE),IF(VLOOKUP($A1374,Sheet1!$B$3:$AH$1266,Sheet1!N$1+(Sheet1!$A$1-1)*10,FALSE)&gt;99999,-3,IF(VLOOKUP($A1374,Sheet1!$B$3:$AH$1266,Sheet1!N$1+(Sheet1!$A$1-1)*10,FALSE)&gt;9999,-2,IF(VLOOKUP($A1374,Sheet1!$B$3:$AH$1266,Sheet1!N$1+(Sheet1!$A$1-1)*10,FALSE)&gt;999,-1,0)))))))</f>
        <v>5680</v>
      </c>
    </row>
    <row r="1375" spans="1:30" ht="25.5" customHeight="1" x14ac:dyDescent="0.25">
      <c r="A1375" s="303"/>
      <c r="B1375" s="331"/>
      <c r="C1375" s="303"/>
      <c r="D1375" s="303"/>
      <c r="E1375" s="307" t="e">
        <v>#N/A</v>
      </c>
      <c r="F1375" s="342" t="s">
        <v>4842</v>
      </c>
      <c r="G1375" s="318" t="s">
        <v>31</v>
      </c>
      <c r="H1375" s="347"/>
      <c r="I1375" s="112">
        <v>22006</v>
      </c>
      <c r="J1375" s="113">
        <v>8.99</v>
      </c>
      <c r="K1375" s="127" t="s">
        <v>20</v>
      </c>
      <c r="L1375" s="115">
        <v>4860</v>
      </c>
      <c r="M1375" s="116">
        <v>63.8</v>
      </c>
      <c r="N1375" s="114" t="s">
        <v>4405</v>
      </c>
      <c r="O1375" s="68" t="s">
        <v>4405</v>
      </c>
      <c r="P1375" s="68" t="s">
        <v>4405</v>
      </c>
      <c r="Q1375" s="68" t="s">
        <v>4405</v>
      </c>
      <c r="R1375" s="74" t="s">
        <v>4405</v>
      </c>
      <c r="S1375" s="356" t="e">
        <v>#N/A</v>
      </c>
      <c r="T1375" s="356" t="str">
        <f>IF(ISNA(VLOOKUP(A1375,Sheet1!B$3:C$1266,2,FALSE)=TRUE),"ND",VLOOKUP(A1375,Sheet1!B$3:C$1266,2,FALSE))</f>
        <v>ND</v>
      </c>
      <c r="U1375" s="392" t="str">
        <f>IF(ISNA(VLOOKUP($A1375,Sheet1!$B$3:$AH$1266,Sheet1!E$1+(Sheet1!$A$1-1)*10,FALSE))=TRUE,"---",IF(VLOOKUP($A1375,Sheet1!$B$3:$AH$1266,Sheet1!E$1+(Sheet1!$A$1-1)*10,FALSE)="---","---", (ROUND(VLOOKUP($A1375,Sheet1!$B$3:$AH$1266,Sheet1!E$1+(Sheet1!$A$1-1)*10,FALSE),IF(VLOOKUP($A1375,Sheet1!$B$3:$AH$1266,Sheet1!E$1+(Sheet1!$A$1-1)*10,FALSE)&gt;99999,-3,IF(VLOOKUP($A1375,Sheet1!$B$3:$AH$1266,Sheet1!E$1+(Sheet1!$A$1-1)*10,FALSE)&gt;9999,-2,IF(VLOOKUP($A1375,Sheet1!$B$3:$AH$1266,Sheet1!E$1+(Sheet1!$A$1-1)*10,FALSE)&gt;999,-1,0)))))))</f>
        <v>---</v>
      </c>
      <c r="V1375" s="392" t="str">
        <f>IF(ISNA(VLOOKUP($A1375,Sheet1!$B$3:$AH$1266,Sheet1!F$1+(Sheet1!$A$1-1)*10,FALSE))=TRUE,"---",IF(VLOOKUP($A1375,Sheet1!$B$3:$AH$1266,Sheet1!F$1+(Sheet1!$A$1-1)*10,FALSE)="---","---", (ROUND(VLOOKUP($A1375,Sheet1!$B$3:$AH$1266,Sheet1!F$1+(Sheet1!$A$1-1)*10,FALSE),IF(VLOOKUP($A1375,Sheet1!$B$3:$AH$1266,Sheet1!F$1+(Sheet1!$A$1-1)*10,FALSE)&gt;99999,-3,IF(VLOOKUP($A1375,Sheet1!$B$3:$AH$1266,Sheet1!F$1+(Sheet1!$A$1-1)*10,FALSE)&gt;9999,-2,IF(VLOOKUP($A1375,Sheet1!$B$3:$AH$1266,Sheet1!F$1+(Sheet1!$A$1-1)*10,FALSE)&gt;999,-1,0)))))))</f>
        <v>---</v>
      </c>
      <c r="W1375" s="392" t="str">
        <f>IF(ISNA(VLOOKUP($A1375,Sheet1!$B$3:$AH$1266,Sheet1!G$1+(Sheet1!$A$1-1)*10,FALSE))=TRUE,"---",IF(VLOOKUP($A1375,Sheet1!$B$3:$AH$1266,Sheet1!G$1+(Sheet1!$A$1-1)*10,FALSE)="---","---", (ROUND(VLOOKUP($A1375,Sheet1!$B$3:$AH$1266,Sheet1!G$1+(Sheet1!$A$1-1)*10,FALSE),IF(VLOOKUP($A1375,Sheet1!$B$3:$AH$1266,Sheet1!G$1+(Sheet1!$A$1-1)*10,FALSE)&gt;99999,-3,IF(VLOOKUP($A1375,Sheet1!$B$3:$AH$1266,Sheet1!G$1+(Sheet1!$A$1-1)*10,FALSE)&gt;9999,-2,IF(VLOOKUP($A1375,Sheet1!$B$3:$AH$1266,Sheet1!G$1+(Sheet1!$A$1-1)*10,FALSE)&gt;999,-1,0)))))))</f>
        <v>---</v>
      </c>
      <c r="X1375" s="392" t="str">
        <f>IF(ISNA(VLOOKUP($A1375,Sheet1!$B$3:$AH$1266,Sheet1!H$1+(Sheet1!$A$1-1)*10,FALSE))=TRUE,"---",IF(VLOOKUP($A1375,Sheet1!$B$3:$AH$1266,Sheet1!H$1+(Sheet1!$A$1-1)*10,FALSE)="---","---", (ROUND(VLOOKUP($A1375,Sheet1!$B$3:$AH$1266,Sheet1!H$1+(Sheet1!$A$1-1)*10,FALSE),IF(VLOOKUP($A1375,Sheet1!$B$3:$AH$1266,Sheet1!H$1+(Sheet1!$A$1-1)*10,FALSE)&gt;99999,-3,IF(VLOOKUP($A1375,Sheet1!$B$3:$AH$1266,Sheet1!H$1+(Sheet1!$A$1-1)*10,FALSE)&gt;9999,-2,IF(VLOOKUP($A1375,Sheet1!$B$3:$AH$1266,Sheet1!H$1+(Sheet1!$A$1-1)*10,FALSE)&gt;999,-1,0)))))))</f>
        <v>---</v>
      </c>
      <c r="Y1375" s="392" t="str">
        <f>IF(ISNA(VLOOKUP($A1375,Sheet1!$B$3:$AH$1266,Sheet1!I$1+(Sheet1!$A$1-1)*10,FALSE))=TRUE,"---",IF(VLOOKUP($A1375,Sheet1!$B$3:$AH$1266,Sheet1!I$1+(Sheet1!$A$1-1)*10,FALSE)="---","---", (ROUND(VLOOKUP($A1375,Sheet1!$B$3:$AH$1266,Sheet1!I$1+(Sheet1!$A$1-1)*10,FALSE),IF(VLOOKUP($A1375,Sheet1!$B$3:$AH$1266,Sheet1!I$1+(Sheet1!$A$1-1)*10,FALSE)&gt;99999,-3,IF(VLOOKUP($A1375,Sheet1!$B$3:$AH$1266,Sheet1!I$1+(Sheet1!$A$1-1)*10,FALSE)&gt;9999,-2,IF(VLOOKUP($A1375,Sheet1!$B$3:$AH$1266,Sheet1!I$1+(Sheet1!$A$1-1)*10,FALSE)&gt;999,-1,0)))))))</f>
        <v>---</v>
      </c>
      <c r="Z1375" s="392" t="str">
        <f>IF(ISNA(VLOOKUP($A1375,Sheet1!$B$3:$AH$1266,Sheet1!J$1+(Sheet1!$A$1-1)*10,FALSE))=TRUE,"---",IF(VLOOKUP($A1375,Sheet1!$B$3:$AH$1266,Sheet1!J$1+(Sheet1!$A$1-1)*10,FALSE)="---","---", (ROUND(VLOOKUP($A1375,Sheet1!$B$3:$AH$1266,Sheet1!J$1+(Sheet1!$A$1-1)*10,FALSE),IF(VLOOKUP($A1375,Sheet1!$B$3:$AH$1266,Sheet1!J$1+(Sheet1!$A$1-1)*10,FALSE)&gt;99999,-3,IF(VLOOKUP($A1375,Sheet1!$B$3:$AH$1266,Sheet1!J$1+(Sheet1!$A$1-1)*10,FALSE)&gt;9999,-2,IF(VLOOKUP($A1375,Sheet1!$B$3:$AH$1266,Sheet1!J$1+(Sheet1!$A$1-1)*10,FALSE)&gt;999,-1,0)))))))</f>
        <v>---</v>
      </c>
      <c r="AA1375" s="392" t="str">
        <f>IF(ISNA(VLOOKUP($A1375,Sheet1!$B$3:$AH$1266,Sheet1!K$1+(Sheet1!$A$1-1)*10,FALSE))=TRUE,"---",IF(VLOOKUP($A1375,Sheet1!$B$3:$AH$1266,Sheet1!K$1+(Sheet1!$A$1-1)*10,FALSE)="---","---", (ROUND(VLOOKUP($A1375,Sheet1!$B$3:$AH$1266,Sheet1!K$1+(Sheet1!$A$1-1)*10,FALSE),IF(VLOOKUP($A1375,Sheet1!$B$3:$AH$1266,Sheet1!K$1+(Sheet1!$A$1-1)*10,FALSE)&gt;99999,-3,IF(VLOOKUP($A1375,Sheet1!$B$3:$AH$1266,Sheet1!K$1+(Sheet1!$A$1-1)*10,FALSE)&gt;9999,-2,IF(VLOOKUP($A1375,Sheet1!$B$3:$AH$1266,Sheet1!K$1+(Sheet1!$A$1-1)*10,FALSE)&gt;999,-1,0)))))))</f>
        <v>---</v>
      </c>
      <c r="AB1375" s="392" t="str">
        <f>IF(ISNA(VLOOKUP($A1375,Sheet1!$B$3:$AH$1266,Sheet1!L$1+(Sheet1!$A$1-1)*10,FALSE))=TRUE,"---",IF(VLOOKUP($A1375,Sheet1!$B$3:$AH$1266,Sheet1!L$1+(Sheet1!$A$1-1)*10,FALSE)="---","---", (ROUND(VLOOKUP($A1375,Sheet1!$B$3:$AH$1266,Sheet1!L$1+(Sheet1!$A$1-1)*10,FALSE),IF(VLOOKUP($A1375,Sheet1!$B$3:$AH$1266,Sheet1!L$1+(Sheet1!$A$1-1)*10,FALSE)&gt;99999,-3,IF(VLOOKUP($A1375,Sheet1!$B$3:$AH$1266,Sheet1!L$1+(Sheet1!$A$1-1)*10,FALSE)&gt;9999,-2,IF(VLOOKUP($A1375,Sheet1!$B$3:$AH$1266,Sheet1!L$1+(Sheet1!$A$1-1)*10,FALSE)&gt;999,-1,0)))))))</f>
        <v>---</v>
      </c>
      <c r="AC1375" s="392" t="str">
        <f>IF(ISNA(VLOOKUP($A1375,Sheet1!$B$3:$AH$1266,Sheet1!M$1+(Sheet1!$A$1-1)*10,FALSE))=TRUE,"---",IF(VLOOKUP($A1375,Sheet1!$B$3:$AH$1266,Sheet1!M$1+(Sheet1!$A$1-1)*10,FALSE)="---","---", (ROUND(VLOOKUP($A1375,Sheet1!$B$3:$AH$1266,Sheet1!M$1+(Sheet1!$A$1-1)*10,FALSE),IF(VLOOKUP($A1375,Sheet1!$B$3:$AH$1266,Sheet1!M$1+(Sheet1!$A$1-1)*10,FALSE)&gt;99999,-3,IF(VLOOKUP($A1375,Sheet1!$B$3:$AH$1266,Sheet1!M$1+(Sheet1!$A$1-1)*10,FALSE)&gt;9999,-2,IF(VLOOKUP($A1375,Sheet1!$B$3:$AH$1266,Sheet1!M$1+(Sheet1!$A$1-1)*10,FALSE)&gt;999,-1,0)))))))</f>
        <v>---</v>
      </c>
      <c r="AD1375" s="392" t="str">
        <f>IF(ISNA(VLOOKUP($A1375,Sheet1!$B$3:$AH$1266,Sheet1!N$1+(Sheet1!$A$1-1)*10,FALSE))=TRUE,"---",IF(VLOOKUP($A1375,Sheet1!$B$3:$AH$1266,Sheet1!N$1+(Sheet1!$A$1-1)*10,FALSE)="---","---", (ROUND(VLOOKUP($A1375,Sheet1!$B$3:$AH$1266,Sheet1!N$1+(Sheet1!$A$1-1)*10,FALSE),IF(VLOOKUP($A1375,Sheet1!$B$3:$AH$1266,Sheet1!N$1+(Sheet1!$A$1-1)*10,FALSE)&gt;99999,-3,IF(VLOOKUP($A1375,Sheet1!$B$3:$AH$1266,Sheet1!N$1+(Sheet1!$A$1-1)*10,FALSE)&gt;9999,-2,IF(VLOOKUP($A1375,Sheet1!$B$3:$AH$1266,Sheet1!N$1+(Sheet1!$A$1-1)*10,FALSE)&gt;999,-1,0)))))))</f>
        <v>---</v>
      </c>
    </row>
    <row r="1376" spans="1:30" ht="25.5" customHeight="1" x14ac:dyDescent="0.25">
      <c r="A1376" s="303"/>
      <c r="B1376" s="331"/>
      <c r="C1376" s="303"/>
      <c r="D1376" s="303"/>
      <c r="E1376" s="307" t="e">
        <v>#N/A</v>
      </c>
      <c r="F1376" s="331"/>
      <c r="G1376" s="319"/>
      <c r="H1376" s="347"/>
      <c r="I1376" s="112">
        <v>20521</v>
      </c>
      <c r="J1376" s="147">
        <v>10.44</v>
      </c>
      <c r="K1376" s="127" t="s">
        <v>31</v>
      </c>
      <c r="L1376" s="115">
        <v>2510</v>
      </c>
      <c r="M1376" s="116">
        <v>32.9</v>
      </c>
      <c r="N1376" s="127" t="s">
        <v>112</v>
      </c>
      <c r="O1376" s="68" t="s">
        <v>4405</v>
      </c>
      <c r="P1376" s="68" t="s">
        <v>4405</v>
      </c>
      <c r="Q1376" s="68" t="s">
        <v>4405</v>
      </c>
      <c r="R1376" s="74" t="s">
        <v>4405</v>
      </c>
      <c r="S1376" s="356" t="e">
        <v>#N/A</v>
      </c>
      <c r="T1376" s="356" t="str">
        <f>IF(ISNA(VLOOKUP(A1376,Sheet1!B$3:C$1266,2,FALSE)=TRUE),"ND",VLOOKUP(A1376,Sheet1!B$3:C$1266,2,FALSE))</f>
        <v>ND</v>
      </c>
      <c r="U1376" s="392" t="str">
        <f>IF(ISNA(VLOOKUP($A1376,Sheet1!$B$3:$AH$1266,Sheet1!E$1+(Sheet1!$A$1-1)*10,FALSE))=TRUE,"---",IF(VLOOKUP($A1376,Sheet1!$B$3:$AH$1266,Sheet1!E$1+(Sheet1!$A$1-1)*10,FALSE)="---","---", (ROUND(VLOOKUP($A1376,Sheet1!$B$3:$AH$1266,Sheet1!E$1+(Sheet1!$A$1-1)*10,FALSE),IF(VLOOKUP($A1376,Sheet1!$B$3:$AH$1266,Sheet1!E$1+(Sheet1!$A$1-1)*10,FALSE)&gt;99999,-3,IF(VLOOKUP($A1376,Sheet1!$B$3:$AH$1266,Sheet1!E$1+(Sheet1!$A$1-1)*10,FALSE)&gt;9999,-2,IF(VLOOKUP($A1376,Sheet1!$B$3:$AH$1266,Sheet1!E$1+(Sheet1!$A$1-1)*10,FALSE)&gt;999,-1,0)))))))</f>
        <v>---</v>
      </c>
      <c r="V1376" s="392" t="str">
        <f>IF(ISNA(VLOOKUP($A1376,Sheet1!$B$3:$AH$1266,Sheet1!F$1+(Sheet1!$A$1-1)*10,FALSE))=TRUE,"---",IF(VLOOKUP($A1376,Sheet1!$B$3:$AH$1266,Sheet1!F$1+(Sheet1!$A$1-1)*10,FALSE)="---","---", (ROUND(VLOOKUP($A1376,Sheet1!$B$3:$AH$1266,Sheet1!F$1+(Sheet1!$A$1-1)*10,FALSE),IF(VLOOKUP($A1376,Sheet1!$B$3:$AH$1266,Sheet1!F$1+(Sheet1!$A$1-1)*10,FALSE)&gt;99999,-3,IF(VLOOKUP($A1376,Sheet1!$B$3:$AH$1266,Sheet1!F$1+(Sheet1!$A$1-1)*10,FALSE)&gt;9999,-2,IF(VLOOKUP($A1376,Sheet1!$B$3:$AH$1266,Sheet1!F$1+(Sheet1!$A$1-1)*10,FALSE)&gt;999,-1,0)))))))</f>
        <v>---</v>
      </c>
      <c r="W1376" s="392" t="str">
        <f>IF(ISNA(VLOOKUP($A1376,Sheet1!$B$3:$AH$1266,Sheet1!G$1+(Sheet1!$A$1-1)*10,FALSE))=TRUE,"---",IF(VLOOKUP($A1376,Sheet1!$B$3:$AH$1266,Sheet1!G$1+(Sheet1!$A$1-1)*10,FALSE)="---","---", (ROUND(VLOOKUP($A1376,Sheet1!$B$3:$AH$1266,Sheet1!G$1+(Sheet1!$A$1-1)*10,FALSE),IF(VLOOKUP($A1376,Sheet1!$B$3:$AH$1266,Sheet1!G$1+(Sheet1!$A$1-1)*10,FALSE)&gt;99999,-3,IF(VLOOKUP($A1376,Sheet1!$B$3:$AH$1266,Sheet1!G$1+(Sheet1!$A$1-1)*10,FALSE)&gt;9999,-2,IF(VLOOKUP($A1376,Sheet1!$B$3:$AH$1266,Sheet1!G$1+(Sheet1!$A$1-1)*10,FALSE)&gt;999,-1,0)))))))</f>
        <v>---</v>
      </c>
      <c r="X1376" s="392" t="str">
        <f>IF(ISNA(VLOOKUP($A1376,Sheet1!$B$3:$AH$1266,Sheet1!H$1+(Sheet1!$A$1-1)*10,FALSE))=TRUE,"---",IF(VLOOKUP($A1376,Sheet1!$B$3:$AH$1266,Sheet1!H$1+(Sheet1!$A$1-1)*10,FALSE)="---","---", (ROUND(VLOOKUP($A1376,Sheet1!$B$3:$AH$1266,Sheet1!H$1+(Sheet1!$A$1-1)*10,FALSE),IF(VLOOKUP($A1376,Sheet1!$B$3:$AH$1266,Sheet1!H$1+(Sheet1!$A$1-1)*10,FALSE)&gt;99999,-3,IF(VLOOKUP($A1376,Sheet1!$B$3:$AH$1266,Sheet1!H$1+(Sheet1!$A$1-1)*10,FALSE)&gt;9999,-2,IF(VLOOKUP($A1376,Sheet1!$B$3:$AH$1266,Sheet1!H$1+(Sheet1!$A$1-1)*10,FALSE)&gt;999,-1,0)))))))</f>
        <v>---</v>
      </c>
      <c r="Y1376" s="392" t="str">
        <f>IF(ISNA(VLOOKUP($A1376,Sheet1!$B$3:$AH$1266,Sheet1!I$1+(Sheet1!$A$1-1)*10,FALSE))=TRUE,"---",IF(VLOOKUP($A1376,Sheet1!$B$3:$AH$1266,Sheet1!I$1+(Sheet1!$A$1-1)*10,FALSE)="---","---", (ROUND(VLOOKUP($A1376,Sheet1!$B$3:$AH$1266,Sheet1!I$1+(Sheet1!$A$1-1)*10,FALSE),IF(VLOOKUP($A1376,Sheet1!$B$3:$AH$1266,Sheet1!I$1+(Sheet1!$A$1-1)*10,FALSE)&gt;99999,-3,IF(VLOOKUP($A1376,Sheet1!$B$3:$AH$1266,Sheet1!I$1+(Sheet1!$A$1-1)*10,FALSE)&gt;9999,-2,IF(VLOOKUP($A1376,Sheet1!$B$3:$AH$1266,Sheet1!I$1+(Sheet1!$A$1-1)*10,FALSE)&gt;999,-1,0)))))))</f>
        <v>---</v>
      </c>
      <c r="Z1376" s="392" t="str">
        <f>IF(ISNA(VLOOKUP($A1376,Sheet1!$B$3:$AH$1266,Sheet1!J$1+(Sheet1!$A$1-1)*10,FALSE))=TRUE,"---",IF(VLOOKUP($A1376,Sheet1!$B$3:$AH$1266,Sheet1!J$1+(Sheet1!$A$1-1)*10,FALSE)="---","---", (ROUND(VLOOKUP($A1376,Sheet1!$B$3:$AH$1266,Sheet1!J$1+(Sheet1!$A$1-1)*10,FALSE),IF(VLOOKUP($A1376,Sheet1!$B$3:$AH$1266,Sheet1!J$1+(Sheet1!$A$1-1)*10,FALSE)&gt;99999,-3,IF(VLOOKUP($A1376,Sheet1!$B$3:$AH$1266,Sheet1!J$1+(Sheet1!$A$1-1)*10,FALSE)&gt;9999,-2,IF(VLOOKUP($A1376,Sheet1!$B$3:$AH$1266,Sheet1!J$1+(Sheet1!$A$1-1)*10,FALSE)&gt;999,-1,0)))))))</f>
        <v>---</v>
      </c>
      <c r="AA1376" s="392" t="str">
        <f>IF(ISNA(VLOOKUP($A1376,Sheet1!$B$3:$AH$1266,Sheet1!K$1+(Sheet1!$A$1-1)*10,FALSE))=TRUE,"---",IF(VLOOKUP($A1376,Sheet1!$B$3:$AH$1266,Sheet1!K$1+(Sheet1!$A$1-1)*10,FALSE)="---","---", (ROUND(VLOOKUP($A1376,Sheet1!$B$3:$AH$1266,Sheet1!K$1+(Sheet1!$A$1-1)*10,FALSE),IF(VLOOKUP($A1376,Sheet1!$B$3:$AH$1266,Sheet1!K$1+(Sheet1!$A$1-1)*10,FALSE)&gt;99999,-3,IF(VLOOKUP($A1376,Sheet1!$B$3:$AH$1266,Sheet1!K$1+(Sheet1!$A$1-1)*10,FALSE)&gt;9999,-2,IF(VLOOKUP($A1376,Sheet1!$B$3:$AH$1266,Sheet1!K$1+(Sheet1!$A$1-1)*10,FALSE)&gt;999,-1,0)))))))</f>
        <v>---</v>
      </c>
      <c r="AB1376" s="392" t="str">
        <f>IF(ISNA(VLOOKUP($A1376,Sheet1!$B$3:$AH$1266,Sheet1!L$1+(Sheet1!$A$1-1)*10,FALSE))=TRUE,"---",IF(VLOOKUP($A1376,Sheet1!$B$3:$AH$1266,Sheet1!L$1+(Sheet1!$A$1-1)*10,FALSE)="---","---", (ROUND(VLOOKUP($A1376,Sheet1!$B$3:$AH$1266,Sheet1!L$1+(Sheet1!$A$1-1)*10,FALSE),IF(VLOOKUP($A1376,Sheet1!$B$3:$AH$1266,Sheet1!L$1+(Sheet1!$A$1-1)*10,FALSE)&gt;99999,-3,IF(VLOOKUP($A1376,Sheet1!$B$3:$AH$1266,Sheet1!L$1+(Sheet1!$A$1-1)*10,FALSE)&gt;9999,-2,IF(VLOOKUP($A1376,Sheet1!$B$3:$AH$1266,Sheet1!L$1+(Sheet1!$A$1-1)*10,FALSE)&gt;999,-1,0)))))))</f>
        <v>---</v>
      </c>
      <c r="AC1376" s="392" t="str">
        <f>IF(ISNA(VLOOKUP($A1376,Sheet1!$B$3:$AH$1266,Sheet1!M$1+(Sheet1!$A$1-1)*10,FALSE))=TRUE,"---",IF(VLOOKUP($A1376,Sheet1!$B$3:$AH$1266,Sheet1!M$1+(Sheet1!$A$1-1)*10,FALSE)="---","---", (ROUND(VLOOKUP($A1376,Sheet1!$B$3:$AH$1266,Sheet1!M$1+(Sheet1!$A$1-1)*10,FALSE),IF(VLOOKUP($A1376,Sheet1!$B$3:$AH$1266,Sheet1!M$1+(Sheet1!$A$1-1)*10,FALSE)&gt;99999,-3,IF(VLOOKUP($A1376,Sheet1!$B$3:$AH$1266,Sheet1!M$1+(Sheet1!$A$1-1)*10,FALSE)&gt;9999,-2,IF(VLOOKUP($A1376,Sheet1!$B$3:$AH$1266,Sheet1!M$1+(Sheet1!$A$1-1)*10,FALSE)&gt;999,-1,0)))))))</f>
        <v>---</v>
      </c>
      <c r="AD1376" s="392" t="str">
        <f>IF(ISNA(VLOOKUP($A1376,Sheet1!$B$3:$AH$1266,Sheet1!N$1+(Sheet1!$A$1-1)*10,FALSE))=TRUE,"---",IF(VLOOKUP($A1376,Sheet1!$B$3:$AH$1266,Sheet1!N$1+(Sheet1!$A$1-1)*10,FALSE)="---","---", (ROUND(VLOOKUP($A1376,Sheet1!$B$3:$AH$1266,Sheet1!N$1+(Sheet1!$A$1-1)*10,FALSE),IF(VLOOKUP($A1376,Sheet1!$B$3:$AH$1266,Sheet1!N$1+(Sheet1!$A$1-1)*10,FALSE)&gt;99999,-3,IF(VLOOKUP($A1376,Sheet1!$B$3:$AH$1266,Sheet1!N$1+(Sheet1!$A$1-1)*10,FALSE)&gt;9999,-2,IF(VLOOKUP($A1376,Sheet1!$B$3:$AH$1266,Sheet1!N$1+(Sheet1!$A$1-1)*10,FALSE)&gt;999,-1,0)))))))</f>
        <v>---</v>
      </c>
    </row>
    <row r="1377" spans="1:30" ht="25.5" customHeight="1" x14ac:dyDescent="0.25">
      <c r="A1377" s="133" t="s">
        <v>2012</v>
      </c>
      <c r="B1377" s="141" t="s">
        <v>2013</v>
      </c>
      <c r="C1377" s="133">
        <v>425840</v>
      </c>
      <c r="D1377" s="133">
        <v>784549</v>
      </c>
      <c r="E1377" s="67" t="s">
        <v>3046</v>
      </c>
      <c r="F1377" s="117" t="s">
        <v>4843</v>
      </c>
      <c r="G1377" s="118" t="s">
        <v>31</v>
      </c>
      <c r="H1377" s="136">
        <v>81.599999999999994</v>
      </c>
      <c r="I1377" s="119">
        <v>31103</v>
      </c>
      <c r="J1377" s="120">
        <v>11.19</v>
      </c>
      <c r="K1377" s="121" t="s">
        <v>4405</v>
      </c>
      <c r="L1377" s="122">
        <v>3640</v>
      </c>
      <c r="M1377" s="123">
        <v>44.6</v>
      </c>
      <c r="N1377" s="121" t="s">
        <v>4405</v>
      </c>
      <c r="O1377" s="71">
        <f t="shared" si="47"/>
        <v>4.9299221292343365</v>
      </c>
      <c r="P1377" s="71">
        <f>IF(O1377&lt;&gt;"",VLOOKUP($A1377,Sheet4!$A$2:$O$1309,14,FALSE)*100,"")</f>
        <v>0.32575689429252819</v>
      </c>
      <c r="Q1377" s="71">
        <f>IF(P1377&lt;&gt;"",VLOOKUP($A1377,Sheet4!$A$2:$O$1309,15,FALSE)*100,"")</f>
        <v>3.1454702247614819</v>
      </c>
      <c r="R1377" s="73">
        <f t="shared" si="48"/>
        <v>20</v>
      </c>
      <c r="S1377" s="63" t="s">
        <v>4368</v>
      </c>
      <c r="T1377" s="63" t="str">
        <f>IF(ISNA(VLOOKUP(A1377,Sheet1!B$3:C$1266,2,FALSE)=TRUE),"NC",VLOOKUP(A1377,Sheet1!B$3:C$1266,2,FALSE))</f>
        <v>Rural10</v>
      </c>
      <c r="U1377" s="66">
        <f>IF(ISNA(VLOOKUP($A1377,Sheet1!$B$3:$AH$1266,Sheet1!E$1+(Sheet1!$A$1-1)*10,FALSE))=TRUE,"---",IF(VLOOKUP($A1377,Sheet1!$B$3:$AH$1266,Sheet1!E$1+(Sheet1!$A$1-1)*10,FALSE)="---","---", (ROUND(VLOOKUP($A1377,Sheet1!$B$3:$AH$1266,Sheet1!E$1+(Sheet1!$A$1-1)*10,FALSE),IF(VLOOKUP($A1377,Sheet1!$B$3:$AH$1266,Sheet1!E$1+(Sheet1!$A$1-1)*10,FALSE)&gt;99999,-3,IF(VLOOKUP($A1377,Sheet1!$B$3:$AH$1266,Sheet1!E$1+(Sheet1!$A$1-1)*10,FALSE)&gt;9999,-2,IF(VLOOKUP($A1377,Sheet1!$B$3:$AH$1266,Sheet1!E$1+(Sheet1!$A$1-1)*10,FALSE)&gt;999,-1,0)))))))</f>
        <v>1400</v>
      </c>
      <c r="V1377" s="66">
        <f>IF(ISNA(VLOOKUP($A1377,Sheet1!$B$3:$AH$1266,Sheet1!F$1+(Sheet1!$A$1-1)*10,FALSE))=TRUE,"---",IF(VLOOKUP($A1377,Sheet1!$B$3:$AH$1266,Sheet1!F$1+(Sheet1!$A$1-1)*10,FALSE)="---","---", (ROUND(VLOOKUP($A1377,Sheet1!$B$3:$AH$1266,Sheet1!F$1+(Sheet1!$A$1-1)*10,FALSE),IF(VLOOKUP($A1377,Sheet1!$B$3:$AH$1266,Sheet1!F$1+(Sheet1!$A$1-1)*10,FALSE)&gt;99999,-3,IF(VLOOKUP($A1377,Sheet1!$B$3:$AH$1266,Sheet1!F$1+(Sheet1!$A$1-1)*10,FALSE)&gt;9999,-2,IF(VLOOKUP($A1377,Sheet1!$B$3:$AH$1266,Sheet1!F$1+(Sheet1!$A$1-1)*10,FALSE)&gt;999,-1,0)))))))</f>
        <v>1600</v>
      </c>
      <c r="W1377" s="66">
        <f>IF(ISNA(VLOOKUP($A1377,Sheet1!$B$3:$AH$1266,Sheet1!G$1+(Sheet1!$A$1-1)*10,FALSE))=TRUE,"---",IF(VLOOKUP($A1377,Sheet1!$B$3:$AH$1266,Sheet1!G$1+(Sheet1!$A$1-1)*10,FALSE)="---","---", (ROUND(VLOOKUP($A1377,Sheet1!$B$3:$AH$1266,Sheet1!G$1+(Sheet1!$A$1-1)*10,FALSE),IF(VLOOKUP($A1377,Sheet1!$B$3:$AH$1266,Sheet1!G$1+(Sheet1!$A$1-1)*10,FALSE)&gt;99999,-3,IF(VLOOKUP($A1377,Sheet1!$B$3:$AH$1266,Sheet1!G$1+(Sheet1!$A$1-1)*10,FALSE)&gt;9999,-2,IF(VLOOKUP($A1377,Sheet1!$B$3:$AH$1266,Sheet1!G$1+(Sheet1!$A$1-1)*10,FALSE)&gt;999,-1,0)))))))</f>
        <v>1850</v>
      </c>
      <c r="X1377" s="66">
        <f>IF(ISNA(VLOOKUP($A1377,Sheet1!$B$3:$AH$1266,Sheet1!H$1+(Sheet1!$A$1-1)*10,FALSE))=TRUE,"---",IF(VLOOKUP($A1377,Sheet1!$B$3:$AH$1266,Sheet1!H$1+(Sheet1!$A$1-1)*10,FALSE)="---","---", (ROUND(VLOOKUP($A1377,Sheet1!$B$3:$AH$1266,Sheet1!H$1+(Sheet1!$A$1-1)*10,FALSE),IF(VLOOKUP($A1377,Sheet1!$B$3:$AH$1266,Sheet1!H$1+(Sheet1!$A$1-1)*10,FALSE)&gt;99999,-3,IF(VLOOKUP($A1377,Sheet1!$B$3:$AH$1266,Sheet1!H$1+(Sheet1!$A$1-1)*10,FALSE)&gt;9999,-2,IF(VLOOKUP($A1377,Sheet1!$B$3:$AH$1266,Sheet1!H$1+(Sheet1!$A$1-1)*10,FALSE)&gt;999,-1,0)))))))</f>
        <v>2540</v>
      </c>
      <c r="Y1377" s="66">
        <f>IF(ISNA(VLOOKUP($A1377,Sheet1!$B$3:$AH$1266,Sheet1!I$1+(Sheet1!$A$1-1)*10,FALSE))=TRUE,"---",IF(VLOOKUP($A1377,Sheet1!$B$3:$AH$1266,Sheet1!I$1+(Sheet1!$A$1-1)*10,FALSE)="---","---", (ROUND(VLOOKUP($A1377,Sheet1!$B$3:$AH$1266,Sheet1!I$1+(Sheet1!$A$1-1)*10,FALSE),IF(VLOOKUP($A1377,Sheet1!$B$3:$AH$1266,Sheet1!I$1+(Sheet1!$A$1-1)*10,FALSE)&gt;99999,-3,IF(VLOOKUP($A1377,Sheet1!$B$3:$AH$1266,Sheet1!I$1+(Sheet1!$A$1-1)*10,FALSE)&gt;9999,-2,IF(VLOOKUP($A1377,Sheet1!$B$3:$AH$1266,Sheet1!I$1+(Sheet1!$A$1-1)*10,FALSE)&gt;999,-1,0)))))))</f>
        <v>3050</v>
      </c>
      <c r="Z1377" s="66">
        <f>IF(ISNA(VLOOKUP($A1377,Sheet1!$B$3:$AH$1266,Sheet1!J$1+(Sheet1!$A$1-1)*10,FALSE))=TRUE,"---",IF(VLOOKUP($A1377,Sheet1!$B$3:$AH$1266,Sheet1!J$1+(Sheet1!$A$1-1)*10,FALSE)="---","---", (ROUND(VLOOKUP($A1377,Sheet1!$B$3:$AH$1266,Sheet1!J$1+(Sheet1!$A$1-1)*10,FALSE),IF(VLOOKUP($A1377,Sheet1!$B$3:$AH$1266,Sheet1!J$1+(Sheet1!$A$1-1)*10,FALSE)&gt;99999,-3,IF(VLOOKUP($A1377,Sheet1!$B$3:$AH$1266,Sheet1!J$1+(Sheet1!$A$1-1)*10,FALSE)&gt;9999,-2,IF(VLOOKUP($A1377,Sheet1!$B$3:$AH$1266,Sheet1!J$1+(Sheet1!$A$1-1)*10,FALSE)&gt;999,-1,0)))))))</f>
        <v>3760</v>
      </c>
      <c r="AA1377" s="66">
        <f>IF(ISNA(VLOOKUP($A1377,Sheet1!$B$3:$AH$1266,Sheet1!K$1+(Sheet1!$A$1-1)*10,FALSE))=TRUE,"---",IF(VLOOKUP($A1377,Sheet1!$B$3:$AH$1266,Sheet1!K$1+(Sheet1!$A$1-1)*10,FALSE)="---","---", (ROUND(VLOOKUP($A1377,Sheet1!$B$3:$AH$1266,Sheet1!K$1+(Sheet1!$A$1-1)*10,FALSE),IF(VLOOKUP($A1377,Sheet1!$B$3:$AH$1266,Sheet1!K$1+(Sheet1!$A$1-1)*10,FALSE)&gt;99999,-3,IF(VLOOKUP($A1377,Sheet1!$B$3:$AH$1266,Sheet1!K$1+(Sheet1!$A$1-1)*10,FALSE)&gt;9999,-2,IF(VLOOKUP($A1377,Sheet1!$B$3:$AH$1266,Sheet1!K$1+(Sheet1!$A$1-1)*10,FALSE)&gt;999,-1,0)))))))</f>
        <v>4320</v>
      </c>
      <c r="AB1377" s="66">
        <f>IF(ISNA(VLOOKUP($A1377,Sheet1!$B$3:$AH$1266,Sheet1!L$1+(Sheet1!$A$1-1)*10,FALSE))=TRUE,"---",IF(VLOOKUP($A1377,Sheet1!$B$3:$AH$1266,Sheet1!L$1+(Sheet1!$A$1-1)*10,FALSE)="---","---", (ROUND(VLOOKUP($A1377,Sheet1!$B$3:$AH$1266,Sheet1!L$1+(Sheet1!$A$1-1)*10,FALSE),IF(VLOOKUP($A1377,Sheet1!$B$3:$AH$1266,Sheet1!L$1+(Sheet1!$A$1-1)*10,FALSE)&gt;99999,-3,IF(VLOOKUP($A1377,Sheet1!$B$3:$AH$1266,Sheet1!L$1+(Sheet1!$A$1-1)*10,FALSE)&gt;9999,-2,IF(VLOOKUP($A1377,Sheet1!$B$3:$AH$1266,Sheet1!L$1+(Sheet1!$A$1-1)*10,FALSE)&gt;999,-1,0)))))))</f>
        <v>4930</v>
      </c>
      <c r="AC1377" s="66">
        <f>IF(ISNA(VLOOKUP($A1377,Sheet1!$B$3:$AH$1266,Sheet1!M$1+(Sheet1!$A$1-1)*10,FALSE))=TRUE,"---",IF(VLOOKUP($A1377,Sheet1!$B$3:$AH$1266,Sheet1!M$1+(Sheet1!$A$1-1)*10,FALSE)="---","---", (ROUND(VLOOKUP($A1377,Sheet1!$B$3:$AH$1266,Sheet1!M$1+(Sheet1!$A$1-1)*10,FALSE),IF(VLOOKUP($A1377,Sheet1!$B$3:$AH$1266,Sheet1!M$1+(Sheet1!$A$1-1)*10,FALSE)&gt;99999,-3,IF(VLOOKUP($A1377,Sheet1!$B$3:$AH$1266,Sheet1!M$1+(Sheet1!$A$1-1)*10,FALSE)&gt;9999,-2,IF(VLOOKUP($A1377,Sheet1!$B$3:$AH$1266,Sheet1!M$1+(Sheet1!$A$1-1)*10,FALSE)&gt;999,-1,0)))))))</f>
        <v>5590</v>
      </c>
      <c r="AD1377" s="66">
        <f>IF(ISNA(VLOOKUP($A1377,Sheet1!$B$3:$AH$1266,Sheet1!N$1+(Sheet1!$A$1-1)*10,FALSE))=TRUE,"---",IF(VLOOKUP($A1377,Sheet1!$B$3:$AH$1266,Sheet1!N$1+(Sheet1!$A$1-1)*10,FALSE)="---","---", (ROUND(VLOOKUP($A1377,Sheet1!$B$3:$AH$1266,Sheet1!N$1+(Sheet1!$A$1-1)*10,FALSE),IF(VLOOKUP($A1377,Sheet1!$B$3:$AH$1266,Sheet1!N$1+(Sheet1!$A$1-1)*10,FALSE)&gt;99999,-3,IF(VLOOKUP($A1377,Sheet1!$B$3:$AH$1266,Sheet1!N$1+(Sheet1!$A$1-1)*10,FALSE)&gt;9999,-2,IF(VLOOKUP($A1377,Sheet1!$B$3:$AH$1266,Sheet1!N$1+(Sheet1!$A$1-1)*10,FALSE)&gt;999,-1,0)))))))</f>
        <v>6550</v>
      </c>
    </row>
    <row r="1378" spans="1:30" ht="25.5" customHeight="1" x14ac:dyDescent="0.25">
      <c r="A1378" s="125" t="s">
        <v>2014</v>
      </c>
      <c r="B1378" s="138" t="s">
        <v>2015</v>
      </c>
      <c r="C1378" s="125">
        <v>430125</v>
      </c>
      <c r="D1378" s="125">
        <v>785255</v>
      </c>
      <c r="E1378" s="70" t="s">
        <v>3046</v>
      </c>
      <c r="F1378" s="139" t="s">
        <v>4405</v>
      </c>
      <c r="G1378" s="127" t="s">
        <v>160</v>
      </c>
      <c r="H1378" s="128">
        <v>658</v>
      </c>
      <c r="I1378" s="112" t="s">
        <v>2016</v>
      </c>
      <c r="J1378" s="140" t="s">
        <v>4405</v>
      </c>
      <c r="K1378" s="127" t="s">
        <v>17</v>
      </c>
      <c r="L1378" s="149">
        <v>10600</v>
      </c>
      <c r="M1378" s="116">
        <v>16.100000000000001</v>
      </c>
      <c r="N1378" s="127" t="s">
        <v>20</v>
      </c>
      <c r="O1378" s="68">
        <f t="shared" si="47"/>
        <v>16.804058217327157</v>
      </c>
      <c r="P1378" s="68">
        <f>IF(O1378&lt;&gt;"",VLOOKUP($A1378,Sheet4!$A$2:$O$1309,14,FALSE)*100,"")</f>
        <v>6.9592570218087406</v>
      </c>
      <c r="Q1378" s="68">
        <f>IF(P1378&lt;&gt;"",VLOOKUP($A1378,Sheet4!$A$2:$O$1309,15,FALSE)*100,"")</f>
        <v>50.665222028634638</v>
      </c>
      <c r="R1378" s="74">
        <f t="shared" si="48"/>
        <v>6</v>
      </c>
      <c r="S1378" s="64" t="s">
        <v>4368</v>
      </c>
      <c r="T1378" s="64" t="str">
        <f>IF(ISNA(VLOOKUP(A1378,Sheet1!B$3:C$1266,2,FALSE)=TRUE),"NC",VLOOKUP(A1378,Sheet1!B$3:C$1266,2,FALSE))</f>
        <v>Rural</v>
      </c>
      <c r="U1378" s="65">
        <f>IF(ISNA(VLOOKUP($A1378,Sheet1!$B$3:$AH$1266,Sheet1!E$1+(Sheet1!$A$1-1)*10,FALSE))=TRUE,"---",IF(VLOOKUP($A1378,Sheet1!$B$3:$AH$1266,Sheet1!E$1+(Sheet1!$A$1-1)*10,FALSE)="---","---", (ROUND(VLOOKUP($A1378,Sheet1!$B$3:$AH$1266,Sheet1!E$1+(Sheet1!$A$1-1)*10,FALSE),IF(VLOOKUP($A1378,Sheet1!$B$3:$AH$1266,Sheet1!E$1+(Sheet1!$A$1-1)*10,FALSE)&gt;99999,-3,IF(VLOOKUP($A1378,Sheet1!$B$3:$AH$1266,Sheet1!E$1+(Sheet1!$A$1-1)*10,FALSE)&gt;9999,-2,IF(VLOOKUP($A1378,Sheet1!$B$3:$AH$1266,Sheet1!E$1+(Sheet1!$A$1-1)*10,FALSE)&gt;999,-1,0)))))))</f>
        <v>5290</v>
      </c>
      <c r="V1378" s="65">
        <f>IF(ISNA(VLOOKUP($A1378,Sheet1!$B$3:$AH$1266,Sheet1!F$1+(Sheet1!$A$1-1)*10,FALSE))=TRUE,"---",IF(VLOOKUP($A1378,Sheet1!$B$3:$AH$1266,Sheet1!F$1+(Sheet1!$A$1-1)*10,FALSE)="---","---", (ROUND(VLOOKUP($A1378,Sheet1!$B$3:$AH$1266,Sheet1!F$1+(Sheet1!$A$1-1)*10,FALSE),IF(VLOOKUP($A1378,Sheet1!$B$3:$AH$1266,Sheet1!F$1+(Sheet1!$A$1-1)*10,FALSE)&gt;99999,-3,IF(VLOOKUP($A1378,Sheet1!$B$3:$AH$1266,Sheet1!F$1+(Sheet1!$A$1-1)*10,FALSE)&gt;9999,-2,IF(VLOOKUP($A1378,Sheet1!$B$3:$AH$1266,Sheet1!F$1+(Sheet1!$A$1-1)*10,FALSE)&gt;999,-1,0)))))))</f>
        <v>6150</v>
      </c>
      <c r="W1378" s="65">
        <f>IF(ISNA(VLOOKUP($A1378,Sheet1!$B$3:$AH$1266,Sheet1!G$1+(Sheet1!$A$1-1)*10,FALSE))=TRUE,"---",IF(VLOOKUP($A1378,Sheet1!$B$3:$AH$1266,Sheet1!G$1+(Sheet1!$A$1-1)*10,FALSE)="---","---", (ROUND(VLOOKUP($A1378,Sheet1!$B$3:$AH$1266,Sheet1!G$1+(Sheet1!$A$1-1)*10,FALSE),IF(VLOOKUP($A1378,Sheet1!$B$3:$AH$1266,Sheet1!G$1+(Sheet1!$A$1-1)*10,FALSE)&gt;99999,-3,IF(VLOOKUP($A1378,Sheet1!$B$3:$AH$1266,Sheet1!G$1+(Sheet1!$A$1-1)*10,FALSE)&gt;9999,-2,IF(VLOOKUP($A1378,Sheet1!$B$3:$AH$1266,Sheet1!G$1+(Sheet1!$A$1-1)*10,FALSE)&gt;999,-1,0)))))))</f>
        <v>7250</v>
      </c>
      <c r="X1378" s="65">
        <f>IF(ISNA(VLOOKUP($A1378,Sheet1!$B$3:$AH$1266,Sheet1!H$1+(Sheet1!$A$1-1)*10,FALSE))=TRUE,"---",IF(VLOOKUP($A1378,Sheet1!$B$3:$AH$1266,Sheet1!H$1+(Sheet1!$A$1-1)*10,FALSE)="---","---", (ROUND(VLOOKUP($A1378,Sheet1!$B$3:$AH$1266,Sheet1!H$1+(Sheet1!$A$1-1)*10,FALSE),IF(VLOOKUP($A1378,Sheet1!$B$3:$AH$1266,Sheet1!H$1+(Sheet1!$A$1-1)*10,FALSE)&gt;99999,-3,IF(VLOOKUP($A1378,Sheet1!$B$3:$AH$1266,Sheet1!H$1+(Sheet1!$A$1-1)*10,FALSE)&gt;9999,-2,IF(VLOOKUP($A1378,Sheet1!$B$3:$AH$1266,Sheet1!H$1+(Sheet1!$A$1-1)*10,FALSE)&gt;999,-1,0)))))))</f>
        <v>10000</v>
      </c>
      <c r="Y1378" s="65">
        <f>IF(ISNA(VLOOKUP($A1378,Sheet1!$B$3:$AH$1266,Sheet1!I$1+(Sheet1!$A$1-1)*10,FALSE))=TRUE,"---",IF(VLOOKUP($A1378,Sheet1!$B$3:$AH$1266,Sheet1!I$1+(Sheet1!$A$1-1)*10,FALSE)="---","---", (ROUND(VLOOKUP($A1378,Sheet1!$B$3:$AH$1266,Sheet1!I$1+(Sheet1!$A$1-1)*10,FALSE),IF(VLOOKUP($A1378,Sheet1!$B$3:$AH$1266,Sheet1!I$1+(Sheet1!$A$1-1)*10,FALSE)&gt;99999,-3,IF(VLOOKUP($A1378,Sheet1!$B$3:$AH$1266,Sheet1!I$1+(Sheet1!$A$1-1)*10,FALSE)&gt;9999,-2,IF(VLOOKUP($A1378,Sheet1!$B$3:$AH$1266,Sheet1!I$1+(Sheet1!$A$1-1)*10,FALSE)&gt;999,-1,0)))))))</f>
        <v>12000</v>
      </c>
      <c r="Z1378" s="65">
        <f>IF(ISNA(VLOOKUP($A1378,Sheet1!$B$3:$AH$1266,Sheet1!J$1+(Sheet1!$A$1-1)*10,FALSE))=TRUE,"---",IF(VLOOKUP($A1378,Sheet1!$B$3:$AH$1266,Sheet1!J$1+(Sheet1!$A$1-1)*10,FALSE)="---","---", (ROUND(VLOOKUP($A1378,Sheet1!$B$3:$AH$1266,Sheet1!J$1+(Sheet1!$A$1-1)*10,FALSE),IF(VLOOKUP($A1378,Sheet1!$B$3:$AH$1266,Sheet1!J$1+(Sheet1!$A$1-1)*10,FALSE)&gt;99999,-3,IF(VLOOKUP($A1378,Sheet1!$B$3:$AH$1266,Sheet1!J$1+(Sheet1!$A$1-1)*10,FALSE)&gt;9999,-2,IF(VLOOKUP($A1378,Sheet1!$B$3:$AH$1266,Sheet1!J$1+(Sheet1!$A$1-1)*10,FALSE)&gt;999,-1,0)))))))</f>
        <v>14600</v>
      </c>
      <c r="AA1378" s="65">
        <f>IF(ISNA(VLOOKUP($A1378,Sheet1!$B$3:$AH$1266,Sheet1!K$1+(Sheet1!$A$1-1)*10,FALSE))=TRUE,"---",IF(VLOOKUP($A1378,Sheet1!$B$3:$AH$1266,Sheet1!K$1+(Sheet1!$A$1-1)*10,FALSE)="---","---", (ROUND(VLOOKUP($A1378,Sheet1!$B$3:$AH$1266,Sheet1!K$1+(Sheet1!$A$1-1)*10,FALSE),IF(VLOOKUP($A1378,Sheet1!$B$3:$AH$1266,Sheet1!K$1+(Sheet1!$A$1-1)*10,FALSE)&gt;99999,-3,IF(VLOOKUP($A1378,Sheet1!$B$3:$AH$1266,Sheet1!K$1+(Sheet1!$A$1-1)*10,FALSE)&gt;9999,-2,IF(VLOOKUP($A1378,Sheet1!$B$3:$AH$1266,Sheet1!K$1+(Sheet1!$A$1-1)*10,FALSE)&gt;999,-1,0)))))))</f>
        <v>16500</v>
      </c>
      <c r="AB1378" s="65">
        <f>IF(ISNA(VLOOKUP($A1378,Sheet1!$B$3:$AH$1266,Sheet1!L$1+(Sheet1!$A$1-1)*10,FALSE))=TRUE,"---",IF(VLOOKUP($A1378,Sheet1!$B$3:$AH$1266,Sheet1!L$1+(Sheet1!$A$1-1)*10,FALSE)="---","---", (ROUND(VLOOKUP($A1378,Sheet1!$B$3:$AH$1266,Sheet1!L$1+(Sheet1!$A$1-1)*10,FALSE),IF(VLOOKUP($A1378,Sheet1!$B$3:$AH$1266,Sheet1!L$1+(Sheet1!$A$1-1)*10,FALSE)&gt;99999,-3,IF(VLOOKUP($A1378,Sheet1!$B$3:$AH$1266,Sheet1!L$1+(Sheet1!$A$1-1)*10,FALSE)&gt;9999,-2,IF(VLOOKUP($A1378,Sheet1!$B$3:$AH$1266,Sheet1!L$1+(Sheet1!$A$1-1)*10,FALSE)&gt;999,-1,0)))))))</f>
        <v>18400</v>
      </c>
      <c r="AC1378" s="65">
        <f>IF(ISNA(VLOOKUP($A1378,Sheet1!$B$3:$AH$1266,Sheet1!M$1+(Sheet1!$A$1-1)*10,FALSE))=TRUE,"---",IF(VLOOKUP($A1378,Sheet1!$B$3:$AH$1266,Sheet1!M$1+(Sheet1!$A$1-1)*10,FALSE)="---","---", (ROUND(VLOOKUP($A1378,Sheet1!$B$3:$AH$1266,Sheet1!M$1+(Sheet1!$A$1-1)*10,FALSE),IF(VLOOKUP($A1378,Sheet1!$B$3:$AH$1266,Sheet1!M$1+(Sheet1!$A$1-1)*10,FALSE)&gt;99999,-3,IF(VLOOKUP($A1378,Sheet1!$B$3:$AH$1266,Sheet1!M$1+(Sheet1!$A$1-1)*10,FALSE)&gt;9999,-2,IF(VLOOKUP($A1378,Sheet1!$B$3:$AH$1266,Sheet1!M$1+(Sheet1!$A$1-1)*10,FALSE)&gt;999,-1,0)))))))</f>
        <v>20500</v>
      </c>
      <c r="AD1378" s="65">
        <f>IF(ISNA(VLOOKUP($A1378,Sheet1!$B$3:$AH$1266,Sheet1!N$1+(Sheet1!$A$1-1)*10,FALSE))=TRUE,"---",IF(VLOOKUP($A1378,Sheet1!$B$3:$AH$1266,Sheet1!N$1+(Sheet1!$A$1-1)*10,FALSE)="---","---", (ROUND(VLOOKUP($A1378,Sheet1!$B$3:$AH$1266,Sheet1!N$1+(Sheet1!$A$1-1)*10,FALSE),IF(VLOOKUP($A1378,Sheet1!$B$3:$AH$1266,Sheet1!N$1+(Sheet1!$A$1-1)*10,FALSE)&gt;99999,-3,IF(VLOOKUP($A1378,Sheet1!$B$3:$AH$1266,Sheet1!N$1+(Sheet1!$A$1-1)*10,FALSE)&gt;9999,-2,IF(VLOOKUP($A1378,Sheet1!$B$3:$AH$1266,Sheet1!N$1+(Sheet1!$A$1-1)*10,FALSE)&gt;999,-1,0)))))))</f>
        <v>23300</v>
      </c>
    </row>
    <row r="1379" spans="1:30" ht="25.5" customHeight="1" x14ac:dyDescent="0.25">
      <c r="A1379" s="304" t="s">
        <v>2017</v>
      </c>
      <c r="B1379" s="393" t="s">
        <v>2018</v>
      </c>
      <c r="C1379" s="304">
        <v>430420</v>
      </c>
      <c r="D1379" s="304">
        <v>771744</v>
      </c>
      <c r="E1379" s="305" t="s">
        <v>3054</v>
      </c>
      <c r="F1379" s="117">
        <v>1920</v>
      </c>
      <c r="G1379" s="118" t="s">
        <v>286</v>
      </c>
      <c r="H1379" s="489" t="s">
        <v>2019</v>
      </c>
      <c r="I1379" s="377">
        <v>25540</v>
      </c>
      <c r="J1379" s="390" t="s">
        <v>4405</v>
      </c>
      <c r="K1379" s="351" t="s">
        <v>17</v>
      </c>
      <c r="L1379" s="338">
        <v>874</v>
      </c>
      <c r="M1379" s="464" t="s">
        <v>4405</v>
      </c>
      <c r="N1379" s="351" t="s">
        <v>387</v>
      </c>
      <c r="O1379" s="328" t="s">
        <v>4405</v>
      </c>
      <c r="P1379" s="328" t="s">
        <v>4405</v>
      </c>
      <c r="Q1379" s="328" t="s">
        <v>4405</v>
      </c>
      <c r="R1379" s="358" t="s">
        <v>4405</v>
      </c>
      <c r="S1379" s="357">
        <v>6</v>
      </c>
      <c r="T1379" s="357" t="str">
        <f>IF(ISNA(VLOOKUP(A1379,Sheet1!B$3:C$1266,2,FALSE)=TRUE),"NC",VLOOKUP(A1379,Sheet1!B$3:C$1266,2,FALSE))</f>
        <v>Regulated</v>
      </c>
      <c r="U1379" s="385">
        <f>IF(ISNA(VLOOKUP($A1379,Sheet1!$B$3:$AH$1266,Sheet1!E$1+(Sheet1!$A$1-1)*10,FALSE))=TRUE,"---",IF(VLOOKUP($A1379,Sheet1!$B$3:$AH$1266,Sheet1!E$1+(Sheet1!$A$1-1)*10,FALSE)="---","---", (ROUND(VLOOKUP($A1379,Sheet1!$B$3:$AH$1266,Sheet1!E$1+(Sheet1!$A$1-1)*10,FALSE),IF(VLOOKUP($A1379,Sheet1!$B$3:$AH$1266,Sheet1!E$1+(Sheet1!$A$1-1)*10,FALSE)&gt;99999,-3,IF(VLOOKUP($A1379,Sheet1!$B$3:$AH$1266,Sheet1!E$1+(Sheet1!$A$1-1)*10,FALSE)&gt;9999,-2,IF(VLOOKUP($A1379,Sheet1!$B$3:$AH$1266,Sheet1!E$1+(Sheet1!$A$1-1)*10,FALSE)&gt;999,-1,0)))))))</f>
        <v>343</v>
      </c>
      <c r="V1379" s="385">
        <f>IF(ISNA(VLOOKUP($A1379,Sheet1!$B$3:$AH$1266,Sheet1!F$1+(Sheet1!$A$1-1)*10,FALSE))=TRUE,"---",IF(VLOOKUP($A1379,Sheet1!$B$3:$AH$1266,Sheet1!F$1+(Sheet1!$A$1-1)*10,FALSE)="---","---", (ROUND(VLOOKUP($A1379,Sheet1!$B$3:$AH$1266,Sheet1!F$1+(Sheet1!$A$1-1)*10,FALSE),IF(VLOOKUP($A1379,Sheet1!$B$3:$AH$1266,Sheet1!F$1+(Sheet1!$A$1-1)*10,FALSE)&gt;99999,-3,IF(VLOOKUP($A1379,Sheet1!$B$3:$AH$1266,Sheet1!F$1+(Sheet1!$A$1-1)*10,FALSE)&gt;9999,-2,IF(VLOOKUP($A1379,Sheet1!$B$3:$AH$1266,Sheet1!F$1+(Sheet1!$A$1-1)*10,FALSE)&gt;999,-1,0)))))))</f>
        <v>393</v>
      </c>
      <c r="W1379" s="385">
        <f>IF(ISNA(VLOOKUP($A1379,Sheet1!$B$3:$AH$1266,Sheet1!G$1+(Sheet1!$A$1-1)*10,FALSE))=TRUE,"---",IF(VLOOKUP($A1379,Sheet1!$B$3:$AH$1266,Sheet1!G$1+(Sheet1!$A$1-1)*10,FALSE)="---","---", (ROUND(VLOOKUP($A1379,Sheet1!$B$3:$AH$1266,Sheet1!G$1+(Sheet1!$A$1-1)*10,FALSE),IF(VLOOKUP($A1379,Sheet1!$B$3:$AH$1266,Sheet1!G$1+(Sheet1!$A$1-1)*10,FALSE)&gt;99999,-3,IF(VLOOKUP($A1379,Sheet1!$B$3:$AH$1266,Sheet1!G$1+(Sheet1!$A$1-1)*10,FALSE)&gt;9999,-2,IF(VLOOKUP($A1379,Sheet1!$B$3:$AH$1266,Sheet1!G$1+(Sheet1!$A$1-1)*10,FALSE)&gt;999,-1,0)))))))</f>
        <v>455</v>
      </c>
      <c r="X1379" s="385">
        <f>IF(ISNA(VLOOKUP($A1379,Sheet1!$B$3:$AH$1266,Sheet1!H$1+(Sheet1!$A$1-1)*10,FALSE))=TRUE,"---",IF(VLOOKUP($A1379,Sheet1!$B$3:$AH$1266,Sheet1!H$1+(Sheet1!$A$1-1)*10,FALSE)="---","---", (ROUND(VLOOKUP($A1379,Sheet1!$B$3:$AH$1266,Sheet1!H$1+(Sheet1!$A$1-1)*10,FALSE),IF(VLOOKUP($A1379,Sheet1!$B$3:$AH$1266,Sheet1!H$1+(Sheet1!$A$1-1)*10,FALSE)&gt;99999,-3,IF(VLOOKUP($A1379,Sheet1!$B$3:$AH$1266,Sheet1!H$1+(Sheet1!$A$1-1)*10,FALSE)&gt;9999,-2,IF(VLOOKUP($A1379,Sheet1!$B$3:$AH$1266,Sheet1!H$1+(Sheet1!$A$1-1)*10,FALSE)&gt;999,-1,0)))))))</f>
        <v>614</v>
      </c>
      <c r="Y1379" s="385">
        <f>IF(ISNA(VLOOKUP($A1379,Sheet1!$B$3:$AH$1266,Sheet1!I$1+(Sheet1!$A$1-1)*10,FALSE))=TRUE,"---",IF(VLOOKUP($A1379,Sheet1!$B$3:$AH$1266,Sheet1!I$1+(Sheet1!$A$1-1)*10,FALSE)="---","---", (ROUND(VLOOKUP($A1379,Sheet1!$B$3:$AH$1266,Sheet1!I$1+(Sheet1!$A$1-1)*10,FALSE),IF(VLOOKUP($A1379,Sheet1!$B$3:$AH$1266,Sheet1!I$1+(Sheet1!$A$1-1)*10,FALSE)&gt;99999,-3,IF(VLOOKUP($A1379,Sheet1!$B$3:$AH$1266,Sheet1!I$1+(Sheet1!$A$1-1)*10,FALSE)&gt;9999,-2,IF(VLOOKUP($A1379,Sheet1!$B$3:$AH$1266,Sheet1!I$1+(Sheet1!$A$1-1)*10,FALSE)&gt;999,-1,0)))))))</f>
        <v>724</v>
      </c>
      <c r="Z1379" s="385">
        <f>IF(ISNA(VLOOKUP($A1379,Sheet1!$B$3:$AH$1266,Sheet1!J$1+(Sheet1!$A$1-1)*10,FALSE))=TRUE,"---",IF(VLOOKUP($A1379,Sheet1!$B$3:$AH$1266,Sheet1!J$1+(Sheet1!$A$1-1)*10,FALSE)="---","---", (ROUND(VLOOKUP($A1379,Sheet1!$B$3:$AH$1266,Sheet1!J$1+(Sheet1!$A$1-1)*10,FALSE),IF(VLOOKUP($A1379,Sheet1!$B$3:$AH$1266,Sheet1!J$1+(Sheet1!$A$1-1)*10,FALSE)&gt;99999,-3,IF(VLOOKUP($A1379,Sheet1!$B$3:$AH$1266,Sheet1!J$1+(Sheet1!$A$1-1)*10,FALSE)&gt;9999,-2,IF(VLOOKUP($A1379,Sheet1!$B$3:$AH$1266,Sheet1!J$1+(Sheet1!$A$1-1)*10,FALSE)&gt;999,-1,0)))))))</f>
        <v>868</v>
      </c>
      <c r="AA1379" s="385">
        <f>IF(ISNA(VLOOKUP($A1379,Sheet1!$B$3:$AH$1266,Sheet1!K$1+(Sheet1!$A$1-1)*10,FALSE))=TRUE,"---",IF(VLOOKUP($A1379,Sheet1!$B$3:$AH$1266,Sheet1!K$1+(Sheet1!$A$1-1)*10,FALSE)="---","---", (ROUND(VLOOKUP($A1379,Sheet1!$B$3:$AH$1266,Sheet1!K$1+(Sheet1!$A$1-1)*10,FALSE),IF(VLOOKUP($A1379,Sheet1!$B$3:$AH$1266,Sheet1!K$1+(Sheet1!$A$1-1)*10,FALSE)&gt;99999,-3,IF(VLOOKUP($A1379,Sheet1!$B$3:$AH$1266,Sheet1!K$1+(Sheet1!$A$1-1)*10,FALSE)&gt;9999,-2,IF(VLOOKUP($A1379,Sheet1!$B$3:$AH$1266,Sheet1!K$1+(Sheet1!$A$1-1)*10,FALSE)&gt;999,-1,0)))))))</f>
        <v>979</v>
      </c>
      <c r="AB1379" s="385">
        <f>IF(ISNA(VLOOKUP($A1379,Sheet1!$B$3:$AH$1266,Sheet1!L$1+(Sheet1!$A$1-1)*10,FALSE))=TRUE,"---",IF(VLOOKUP($A1379,Sheet1!$B$3:$AH$1266,Sheet1!L$1+(Sheet1!$A$1-1)*10,FALSE)="---","---", (ROUND(VLOOKUP($A1379,Sheet1!$B$3:$AH$1266,Sheet1!L$1+(Sheet1!$A$1-1)*10,FALSE),IF(VLOOKUP($A1379,Sheet1!$B$3:$AH$1266,Sheet1!L$1+(Sheet1!$A$1-1)*10,FALSE)&gt;99999,-3,IF(VLOOKUP($A1379,Sheet1!$B$3:$AH$1266,Sheet1!L$1+(Sheet1!$A$1-1)*10,FALSE)&gt;9999,-2,IF(VLOOKUP($A1379,Sheet1!$B$3:$AH$1266,Sheet1!L$1+(Sheet1!$A$1-1)*10,FALSE)&gt;999,-1,0)))))))</f>
        <v>1090</v>
      </c>
      <c r="AC1379" s="385">
        <f>IF(ISNA(VLOOKUP($A1379,Sheet1!$B$3:$AH$1266,Sheet1!M$1+(Sheet1!$A$1-1)*10,FALSE))=TRUE,"---",IF(VLOOKUP($A1379,Sheet1!$B$3:$AH$1266,Sheet1!M$1+(Sheet1!$A$1-1)*10,FALSE)="---","---", (ROUND(VLOOKUP($A1379,Sheet1!$B$3:$AH$1266,Sheet1!M$1+(Sheet1!$A$1-1)*10,FALSE),IF(VLOOKUP($A1379,Sheet1!$B$3:$AH$1266,Sheet1!M$1+(Sheet1!$A$1-1)*10,FALSE)&gt;99999,-3,IF(VLOOKUP($A1379,Sheet1!$B$3:$AH$1266,Sheet1!M$1+(Sheet1!$A$1-1)*10,FALSE)&gt;9999,-2,IF(VLOOKUP($A1379,Sheet1!$B$3:$AH$1266,Sheet1!M$1+(Sheet1!$A$1-1)*10,FALSE)&gt;999,-1,0)))))))</f>
        <v>1210</v>
      </c>
      <c r="AD1379" s="385">
        <f>IF(ISNA(VLOOKUP($A1379,Sheet1!$B$3:$AH$1266,Sheet1!N$1+(Sheet1!$A$1-1)*10,FALSE))=TRUE,"---",IF(VLOOKUP($A1379,Sheet1!$B$3:$AH$1266,Sheet1!N$1+(Sheet1!$A$1-1)*10,FALSE)="---","---", (ROUND(VLOOKUP($A1379,Sheet1!$B$3:$AH$1266,Sheet1!N$1+(Sheet1!$A$1-1)*10,FALSE),IF(VLOOKUP($A1379,Sheet1!$B$3:$AH$1266,Sheet1!N$1+(Sheet1!$A$1-1)*10,FALSE)&gt;99999,-3,IF(VLOOKUP($A1379,Sheet1!$B$3:$AH$1266,Sheet1!N$1+(Sheet1!$A$1-1)*10,FALSE)&gt;9999,-2,IF(VLOOKUP($A1379,Sheet1!$B$3:$AH$1266,Sheet1!N$1+(Sheet1!$A$1-1)*10,FALSE)&gt;999,-1,0)))))))</f>
        <v>1370</v>
      </c>
    </row>
    <row r="1380" spans="1:30" ht="25.5" customHeight="1" x14ac:dyDescent="0.25">
      <c r="A1380" s="304"/>
      <c r="B1380" s="346"/>
      <c r="C1380" s="304"/>
      <c r="D1380" s="304"/>
      <c r="E1380" s="305"/>
      <c r="F1380" s="117" t="s">
        <v>4698</v>
      </c>
      <c r="G1380" s="118" t="s">
        <v>31</v>
      </c>
      <c r="H1380" s="489"/>
      <c r="I1380" s="378"/>
      <c r="J1380" s="391"/>
      <c r="K1380" s="352"/>
      <c r="L1380" s="339"/>
      <c r="M1380" s="465"/>
      <c r="N1380" s="352"/>
      <c r="O1380" s="329" t="e">
        <f t="shared" si="47"/>
        <v>#NUM!</v>
      </c>
      <c r="P1380" s="329" t="e">
        <f>IF(O1380&lt;&gt;"",VLOOKUP($A1380,Sheet4!$A$2:$O$1309,14,FALSE)*100,"")</f>
        <v>#NUM!</v>
      </c>
      <c r="Q1380" s="329" t="e">
        <f>IF(P1380&lt;&gt;"",VLOOKUP($A1380,Sheet4!$A$2:$O$1309,15,FALSE)*100,"")</f>
        <v>#NUM!</v>
      </c>
      <c r="R1380" s="357" t="e">
        <f t="shared" si="48"/>
        <v>#NUM!</v>
      </c>
      <c r="S1380" s="357"/>
      <c r="T1380" s="357"/>
      <c r="U1380" s="385"/>
      <c r="V1380" s="385"/>
      <c r="W1380" s="385"/>
      <c r="X1380" s="385"/>
      <c r="Y1380" s="385"/>
      <c r="Z1380" s="385"/>
      <c r="AA1380" s="385"/>
      <c r="AB1380" s="385"/>
      <c r="AC1380" s="385"/>
      <c r="AD1380" s="385"/>
    </row>
    <row r="1381" spans="1:30" ht="25.5" customHeight="1" x14ac:dyDescent="0.25">
      <c r="A1381" s="125" t="s">
        <v>2020</v>
      </c>
      <c r="B1381" s="138" t="s">
        <v>2021</v>
      </c>
      <c r="C1381" s="125">
        <v>430606</v>
      </c>
      <c r="D1381" s="125">
        <v>785423</v>
      </c>
      <c r="E1381" s="70" t="s">
        <v>3035</v>
      </c>
      <c r="F1381" s="139" t="s">
        <v>4405</v>
      </c>
      <c r="G1381" s="127" t="s">
        <v>160</v>
      </c>
      <c r="H1381" s="128">
        <v>9.09</v>
      </c>
      <c r="I1381" s="112">
        <v>19772</v>
      </c>
      <c r="J1381" s="140" t="s">
        <v>4405</v>
      </c>
      <c r="K1381" s="127" t="s">
        <v>17</v>
      </c>
      <c r="L1381" s="115">
        <v>1070</v>
      </c>
      <c r="M1381" s="116">
        <v>118</v>
      </c>
      <c r="N1381" s="127" t="s">
        <v>160</v>
      </c>
      <c r="O1381" s="68" t="str">
        <f t="shared" si="47"/>
        <v>&lt;0.2</v>
      </c>
      <c r="P1381" s="68">
        <f>IF(O1381&lt;&gt;"",VLOOKUP($A1381,Sheet4!$A$2:$O$1309,14,FALSE)*100,"")</f>
        <v>3.2676322132066393</v>
      </c>
      <c r="Q1381" s="68">
        <f>IF(P1381&lt;&gt;"",VLOOKUP($A1381,Sheet4!$A$2:$O$1309,15,FALSE)*100,"")</f>
        <v>27.776967100777551</v>
      </c>
      <c r="R1381" s="74" t="str">
        <f t="shared" si="48"/>
        <v>&gt;500</v>
      </c>
      <c r="S1381" s="64" t="s">
        <v>4368</v>
      </c>
      <c r="T1381" s="64" t="str">
        <f>IF(ISNA(VLOOKUP(A1381,Sheet1!B$3:C$1266,2,FALSE)=TRUE),"NC",VLOOKUP(A1381,Sheet1!B$3:C$1266,2,FALSE))</f>
        <v>Rural</v>
      </c>
      <c r="U1381" s="65">
        <f>IF(ISNA(VLOOKUP($A1381,Sheet1!$B$3:$AH$1266,Sheet1!E$1+(Sheet1!$A$1-1)*10,FALSE))=TRUE,"---",IF(VLOOKUP($A1381,Sheet1!$B$3:$AH$1266,Sheet1!E$1+(Sheet1!$A$1-1)*10,FALSE)="---","---", (ROUND(VLOOKUP($A1381,Sheet1!$B$3:$AH$1266,Sheet1!E$1+(Sheet1!$A$1-1)*10,FALSE),IF(VLOOKUP($A1381,Sheet1!$B$3:$AH$1266,Sheet1!E$1+(Sheet1!$A$1-1)*10,FALSE)&gt;99999,-3,IF(VLOOKUP($A1381,Sheet1!$B$3:$AH$1266,Sheet1!E$1+(Sheet1!$A$1-1)*10,FALSE)&gt;9999,-2,IF(VLOOKUP($A1381,Sheet1!$B$3:$AH$1266,Sheet1!E$1+(Sheet1!$A$1-1)*10,FALSE)&gt;999,-1,0)))))))</f>
        <v>200</v>
      </c>
      <c r="V1381" s="65">
        <f>IF(ISNA(VLOOKUP($A1381,Sheet1!$B$3:$AH$1266,Sheet1!F$1+(Sheet1!$A$1-1)*10,FALSE))=TRUE,"---",IF(VLOOKUP($A1381,Sheet1!$B$3:$AH$1266,Sheet1!F$1+(Sheet1!$A$1-1)*10,FALSE)="---","---", (ROUND(VLOOKUP($A1381,Sheet1!$B$3:$AH$1266,Sheet1!F$1+(Sheet1!$A$1-1)*10,FALSE),IF(VLOOKUP($A1381,Sheet1!$B$3:$AH$1266,Sheet1!F$1+(Sheet1!$A$1-1)*10,FALSE)&gt;99999,-3,IF(VLOOKUP($A1381,Sheet1!$B$3:$AH$1266,Sheet1!F$1+(Sheet1!$A$1-1)*10,FALSE)&gt;9999,-2,IF(VLOOKUP($A1381,Sheet1!$B$3:$AH$1266,Sheet1!F$1+(Sheet1!$A$1-1)*10,FALSE)&gt;999,-1,0)))))))</f>
        <v>234</v>
      </c>
      <c r="W1381" s="65">
        <f>IF(ISNA(VLOOKUP($A1381,Sheet1!$B$3:$AH$1266,Sheet1!G$1+(Sheet1!$A$1-1)*10,FALSE))=TRUE,"---",IF(VLOOKUP($A1381,Sheet1!$B$3:$AH$1266,Sheet1!G$1+(Sheet1!$A$1-1)*10,FALSE)="---","---", (ROUND(VLOOKUP($A1381,Sheet1!$B$3:$AH$1266,Sheet1!G$1+(Sheet1!$A$1-1)*10,FALSE),IF(VLOOKUP($A1381,Sheet1!$B$3:$AH$1266,Sheet1!G$1+(Sheet1!$A$1-1)*10,FALSE)&gt;99999,-3,IF(VLOOKUP($A1381,Sheet1!$B$3:$AH$1266,Sheet1!G$1+(Sheet1!$A$1-1)*10,FALSE)&gt;9999,-2,IF(VLOOKUP($A1381,Sheet1!$B$3:$AH$1266,Sheet1!G$1+(Sheet1!$A$1-1)*10,FALSE)&gt;999,-1,0)))))))</f>
        <v>275</v>
      </c>
      <c r="X1381" s="65">
        <f>IF(ISNA(VLOOKUP($A1381,Sheet1!$B$3:$AH$1266,Sheet1!H$1+(Sheet1!$A$1-1)*10,FALSE))=TRUE,"---",IF(VLOOKUP($A1381,Sheet1!$B$3:$AH$1266,Sheet1!H$1+(Sheet1!$A$1-1)*10,FALSE)="---","---", (ROUND(VLOOKUP($A1381,Sheet1!$B$3:$AH$1266,Sheet1!H$1+(Sheet1!$A$1-1)*10,FALSE),IF(VLOOKUP($A1381,Sheet1!$B$3:$AH$1266,Sheet1!H$1+(Sheet1!$A$1-1)*10,FALSE)&gt;99999,-3,IF(VLOOKUP($A1381,Sheet1!$B$3:$AH$1266,Sheet1!H$1+(Sheet1!$A$1-1)*10,FALSE)&gt;9999,-2,IF(VLOOKUP($A1381,Sheet1!$B$3:$AH$1266,Sheet1!H$1+(Sheet1!$A$1-1)*10,FALSE)&gt;999,-1,0)))))))</f>
        <v>373</v>
      </c>
      <c r="Y1381" s="65">
        <f>IF(ISNA(VLOOKUP($A1381,Sheet1!$B$3:$AH$1266,Sheet1!I$1+(Sheet1!$A$1-1)*10,FALSE))=TRUE,"---",IF(VLOOKUP($A1381,Sheet1!$B$3:$AH$1266,Sheet1!I$1+(Sheet1!$A$1-1)*10,FALSE)="---","---", (ROUND(VLOOKUP($A1381,Sheet1!$B$3:$AH$1266,Sheet1!I$1+(Sheet1!$A$1-1)*10,FALSE),IF(VLOOKUP($A1381,Sheet1!$B$3:$AH$1266,Sheet1!I$1+(Sheet1!$A$1-1)*10,FALSE)&gt;99999,-3,IF(VLOOKUP($A1381,Sheet1!$B$3:$AH$1266,Sheet1!I$1+(Sheet1!$A$1-1)*10,FALSE)&gt;9999,-2,IF(VLOOKUP($A1381,Sheet1!$B$3:$AH$1266,Sheet1!I$1+(Sheet1!$A$1-1)*10,FALSE)&gt;999,-1,0)))))))</f>
        <v>433</v>
      </c>
      <c r="Z1381" s="65">
        <f>IF(ISNA(VLOOKUP($A1381,Sheet1!$B$3:$AH$1266,Sheet1!J$1+(Sheet1!$A$1-1)*10,FALSE))=TRUE,"---",IF(VLOOKUP($A1381,Sheet1!$B$3:$AH$1266,Sheet1!J$1+(Sheet1!$A$1-1)*10,FALSE)="---","---", (ROUND(VLOOKUP($A1381,Sheet1!$B$3:$AH$1266,Sheet1!J$1+(Sheet1!$A$1-1)*10,FALSE),IF(VLOOKUP($A1381,Sheet1!$B$3:$AH$1266,Sheet1!J$1+(Sheet1!$A$1-1)*10,FALSE)&gt;99999,-3,IF(VLOOKUP($A1381,Sheet1!$B$3:$AH$1266,Sheet1!J$1+(Sheet1!$A$1-1)*10,FALSE)&gt;9999,-2,IF(VLOOKUP($A1381,Sheet1!$B$3:$AH$1266,Sheet1!J$1+(Sheet1!$A$1-1)*10,FALSE)&gt;999,-1,0)))))))</f>
        <v>506</v>
      </c>
      <c r="AA1381" s="65">
        <f>IF(ISNA(VLOOKUP($A1381,Sheet1!$B$3:$AH$1266,Sheet1!K$1+(Sheet1!$A$1-1)*10,FALSE))=TRUE,"---",IF(VLOOKUP($A1381,Sheet1!$B$3:$AH$1266,Sheet1!K$1+(Sheet1!$A$1-1)*10,FALSE)="---","---", (ROUND(VLOOKUP($A1381,Sheet1!$B$3:$AH$1266,Sheet1!K$1+(Sheet1!$A$1-1)*10,FALSE),IF(VLOOKUP($A1381,Sheet1!$B$3:$AH$1266,Sheet1!K$1+(Sheet1!$A$1-1)*10,FALSE)&gt;99999,-3,IF(VLOOKUP($A1381,Sheet1!$B$3:$AH$1266,Sheet1!K$1+(Sheet1!$A$1-1)*10,FALSE)&gt;9999,-2,IF(VLOOKUP($A1381,Sheet1!$B$3:$AH$1266,Sheet1!K$1+(Sheet1!$A$1-1)*10,FALSE)&gt;999,-1,0)))))))</f>
        <v>557</v>
      </c>
      <c r="AB1381" s="65">
        <f>IF(ISNA(VLOOKUP($A1381,Sheet1!$B$3:$AH$1266,Sheet1!L$1+(Sheet1!$A$1-1)*10,FALSE))=TRUE,"---",IF(VLOOKUP($A1381,Sheet1!$B$3:$AH$1266,Sheet1!L$1+(Sheet1!$A$1-1)*10,FALSE)="---","---", (ROUND(VLOOKUP($A1381,Sheet1!$B$3:$AH$1266,Sheet1!L$1+(Sheet1!$A$1-1)*10,FALSE),IF(VLOOKUP($A1381,Sheet1!$B$3:$AH$1266,Sheet1!L$1+(Sheet1!$A$1-1)*10,FALSE)&gt;99999,-3,IF(VLOOKUP($A1381,Sheet1!$B$3:$AH$1266,Sheet1!L$1+(Sheet1!$A$1-1)*10,FALSE)&gt;9999,-2,IF(VLOOKUP($A1381,Sheet1!$B$3:$AH$1266,Sheet1!L$1+(Sheet1!$A$1-1)*10,FALSE)&gt;999,-1,0)))))))</f>
        <v>605</v>
      </c>
      <c r="AC1381" s="65">
        <f>IF(ISNA(VLOOKUP($A1381,Sheet1!$B$3:$AH$1266,Sheet1!M$1+(Sheet1!$A$1-1)*10,FALSE))=TRUE,"---",IF(VLOOKUP($A1381,Sheet1!$B$3:$AH$1266,Sheet1!M$1+(Sheet1!$A$1-1)*10,FALSE)="---","---", (ROUND(VLOOKUP($A1381,Sheet1!$B$3:$AH$1266,Sheet1!M$1+(Sheet1!$A$1-1)*10,FALSE),IF(VLOOKUP($A1381,Sheet1!$B$3:$AH$1266,Sheet1!M$1+(Sheet1!$A$1-1)*10,FALSE)&gt;99999,-3,IF(VLOOKUP($A1381,Sheet1!$B$3:$AH$1266,Sheet1!M$1+(Sheet1!$A$1-1)*10,FALSE)&gt;9999,-2,IF(VLOOKUP($A1381,Sheet1!$B$3:$AH$1266,Sheet1!M$1+(Sheet1!$A$1-1)*10,FALSE)&gt;999,-1,0)))))))</f>
        <v>655</v>
      </c>
      <c r="AD1381" s="65">
        <f>IF(ISNA(VLOOKUP($A1381,Sheet1!$B$3:$AH$1266,Sheet1!N$1+(Sheet1!$A$1-1)*10,FALSE))=TRUE,"---",IF(VLOOKUP($A1381,Sheet1!$B$3:$AH$1266,Sheet1!N$1+(Sheet1!$A$1-1)*10,FALSE)="---","---", (ROUND(VLOOKUP($A1381,Sheet1!$B$3:$AH$1266,Sheet1!N$1+(Sheet1!$A$1-1)*10,FALSE),IF(VLOOKUP($A1381,Sheet1!$B$3:$AH$1266,Sheet1!N$1+(Sheet1!$A$1-1)*10,FALSE)&gt;99999,-3,IF(VLOOKUP($A1381,Sheet1!$B$3:$AH$1266,Sheet1!N$1+(Sheet1!$A$1-1)*10,FALSE)&gt;9999,-2,IF(VLOOKUP($A1381,Sheet1!$B$3:$AH$1266,Sheet1!N$1+(Sheet1!$A$1-1)*10,FALSE)&gt;999,-1,0)))))))</f>
        <v>715</v>
      </c>
    </row>
    <row r="1382" spans="1:30" ht="25.5" customHeight="1" x14ac:dyDescent="0.25">
      <c r="A1382" s="133" t="s">
        <v>2022</v>
      </c>
      <c r="B1382" s="141" t="s">
        <v>2023</v>
      </c>
      <c r="C1382" s="133">
        <v>430545</v>
      </c>
      <c r="D1382" s="133">
        <v>790124</v>
      </c>
      <c r="E1382" s="67" t="s">
        <v>3035</v>
      </c>
      <c r="F1382" s="135" t="s">
        <v>4405</v>
      </c>
      <c r="G1382" s="118" t="s">
        <v>160</v>
      </c>
      <c r="H1382" s="136">
        <v>12.1</v>
      </c>
      <c r="I1382" s="119">
        <v>19772</v>
      </c>
      <c r="J1382" s="137" t="s">
        <v>4405</v>
      </c>
      <c r="K1382" s="118" t="s">
        <v>17</v>
      </c>
      <c r="L1382" s="122">
        <v>790</v>
      </c>
      <c r="M1382" s="123">
        <v>65.3</v>
      </c>
      <c r="N1382" s="118" t="s">
        <v>321</v>
      </c>
      <c r="O1382" s="71" t="s">
        <v>4405</v>
      </c>
      <c r="P1382" s="71" t="s">
        <v>4405</v>
      </c>
      <c r="Q1382" s="71" t="s">
        <v>4405</v>
      </c>
      <c r="R1382" s="73" t="s">
        <v>4405</v>
      </c>
      <c r="S1382" s="63" t="s">
        <v>4368</v>
      </c>
      <c r="T1382" s="63" t="str">
        <f>IF(ISNA(VLOOKUP(A1382,Sheet1!B$3:C$1266,2,FALSE)=TRUE),"NC",VLOOKUP(A1382,Sheet1!B$3:C$1266,2,FALSE))</f>
        <v>NC</v>
      </c>
      <c r="U1382" s="66" t="str">
        <f>IF(ISNA(VLOOKUP($A1382,Sheet1!$B$3:$AH$1266,Sheet1!E$1+(Sheet1!$A$1-1)*10,FALSE))=TRUE,"---",IF(VLOOKUP($A1382,Sheet1!$B$3:$AH$1266,Sheet1!E$1+(Sheet1!$A$1-1)*10,FALSE)="---","---", (ROUND(VLOOKUP($A1382,Sheet1!$B$3:$AH$1266,Sheet1!E$1+(Sheet1!$A$1-1)*10,FALSE),IF(VLOOKUP($A1382,Sheet1!$B$3:$AH$1266,Sheet1!E$1+(Sheet1!$A$1-1)*10,FALSE)&gt;99999,-3,IF(VLOOKUP($A1382,Sheet1!$B$3:$AH$1266,Sheet1!E$1+(Sheet1!$A$1-1)*10,FALSE)&gt;9999,-2,IF(VLOOKUP($A1382,Sheet1!$B$3:$AH$1266,Sheet1!E$1+(Sheet1!$A$1-1)*10,FALSE)&gt;999,-1,0)))))))</f>
        <v>---</v>
      </c>
      <c r="V1382" s="66" t="str">
        <f>IF(ISNA(VLOOKUP($A1382,Sheet1!$B$3:$AH$1266,Sheet1!F$1+(Sheet1!$A$1-1)*10,FALSE))=TRUE,"---",IF(VLOOKUP($A1382,Sheet1!$B$3:$AH$1266,Sheet1!F$1+(Sheet1!$A$1-1)*10,FALSE)="---","---", (ROUND(VLOOKUP($A1382,Sheet1!$B$3:$AH$1266,Sheet1!F$1+(Sheet1!$A$1-1)*10,FALSE),IF(VLOOKUP($A1382,Sheet1!$B$3:$AH$1266,Sheet1!F$1+(Sheet1!$A$1-1)*10,FALSE)&gt;99999,-3,IF(VLOOKUP($A1382,Sheet1!$B$3:$AH$1266,Sheet1!F$1+(Sheet1!$A$1-1)*10,FALSE)&gt;9999,-2,IF(VLOOKUP($A1382,Sheet1!$B$3:$AH$1266,Sheet1!F$1+(Sheet1!$A$1-1)*10,FALSE)&gt;999,-1,0)))))))</f>
        <v>---</v>
      </c>
      <c r="W1382" s="66" t="str">
        <f>IF(ISNA(VLOOKUP($A1382,Sheet1!$B$3:$AH$1266,Sheet1!G$1+(Sheet1!$A$1-1)*10,FALSE))=TRUE,"---",IF(VLOOKUP($A1382,Sheet1!$B$3:$AH$1266,Sheet1!G$1+(Sheet1!$A$1-1)*10,FALSE)="---","---", (ROUND(VLOOKUP($A1382,Sheet1!$B$3:$AH$1266,Sheet1!G$1+(Sheet1!$A$1-1)*10,FALSE),IF(VLOOKUP($A1382,Sheet1!$B$3:$AH$1266,Sheet1!G$1+(Sheet1!$A$1-1)*10,FALSE)&gt;99999,-3,IF(VLOOKUP($A1382,Sheet1!$B$3:$AH$1266,Sheet1!G$1+(Sheet1!$A$1-1)*10,FALSE)&gt;9999,-2,IF(VLOOKUP($A1382,Sheet1!$B$3:$AH$1266,Sheet1!G$1+(Sheet1!$A$1-1)*10,FALSE)&gt;999,-1,0)))))))</f>
        <v>---</v>
      </c>
      <c r="X1382" s="66" t="str">
        <f>IF(ISNA(VLOOKUP($A1382,Sheet1!$B$3:$AH$1266,Sheet1!H$1+(Sheet1!$A$1-1)*10,FALSE))=TRUE,"---",IF(VLOOKUP($A1382,Sheet1!$B$3:$AH$1266,Sheet1!H$1+(Sheet1!$A$1-1)*10,FALSE)="---","---", (ROUND(VLOOKUP($A1382,Sheet1!$B$3:$AH$1266,Sheet1!H$1+(Sheet1!$A$1-1)*10,FALSE),IF(VLOOKUP($A1382,Sheet1!$B$3:$AH$1266,Sheet1!H$1+(Sheet1!$A$1-1)*10,FALSE)&gt;99999,-3,IF(VLOOKUP($A1382,Sheet1!$B$3:$AH$1266,Sheet1!H$1+(Sheet1!$A$1-1)*10,FALSE)&gt;9999,-2,IF(VLOOKUP($A1382,Sheet1!$B$3:$AH$1266,Sheet1!H$1+(Sheet1!$A$1-1)*10,FALSE)&gt;999,-1,0)))))))</f>
        <v>---</v>
      </c>
      <c r="Y1382" s="66" t="str">
        <f>IF(ISNA(VLOOKUP($A1382,Sheet1!$B$3:$AH$1266,Sheet1!I$1+(Sheet1!$A$1-1)*10,FALSE))=TRUE,"---",IF(VLOOKUP($A1382,Sheet1!$B$3:$AH$1266,Sheet1!I$1+(Sheet1!$A$1-1)*10,FALSE)="---","---", (ROUND(VLOOKUP($A1382,Sheet1!$B$3:$AH$1266,Sheet1!I$1+(Sheet1!$A$1-1)*10,FALSE),IF(VLOOKUP($A1382,Sheet1!$B$3:$AH$1266,Sheet1!I$1+(Sheet1!$A$1-1)*10,FALSE)&gt;99999,-3,IF(VLOOKUP($A1382,Sheet1!$B$3:$AH$1266,Sheet1!I$1+(Sheet1!$A$1-1)*10,FALSE)&gt;9999,-2,IF(VLOOKUP($A1382,Sheet1!$B$3:$AH$1266,Sheet1!I$1+(Sheet1!$A$1-1)*10,FALSE)&gt;999,-1,0)))))))</f>
        <v>---</v>
      </c>
      <c r="Z1382" s="66" t="str">
        <f>IF(ISNA(VLOOKUP($A1382,Sheet1!$B$3:$AH$1266,Sheet1!J$1+(Sheet1!$A$1-1)*10,FALSE))=TRUE,"---",IF(VLOOKUP($A1382,Sheet1!$B$3:$AH$1266,Sheet1!J$1+(Sheet1!$A$1-1)*10,FALSE)="---","---", (ROUND(VLOOKUP($A1382,Sheet1!$B$3:$AH$1266,Sheet1!J$1+(Sheet1!$A$1-1)*10,FALSE),IF(VLOOKUP($A1382,Sheet1!$B$3:$AH$1266,Sheet1!J$1+(Sheet1!$A$1-1)*10,FALSE)&gt;99999,-3,IF(VLOOKUP($A1382,Sheet1!$B$3:$AH$1266,Sheet1!J$1+(Sheet1!$A$1-1)*10,FALSE)&gt;9999,-2,IF(VLOOKUP($A1382,Sheet1!$B$3:$AH$1266,Sheet1!J$1+(Sheet1!$A$1-1)*10,FALSE)&gt;999,-1,0)))))))</f>
        <v>---</v>
      </c>
      <c r="AA1382" s="66" t="str">
        <f>IF(ISNA(VLOOKUP($A1382,Sheet1!$B$3:$AH$1266,Sheet1!K$1+(Sheet1!$A$1-1)*10,FALSE))=TRUE,"---",IF(VLOOKUP($A1382,Sheet1!$B$3:$AH$1266,Sheet1!K$1+(Sheet1!$A$1-1)*10,FALSE)="---","---", (ROUND(VLOOKUP($A1382,Sheet1!$B$3:$AH$1266,Sheet1!K$1+(Sheet1!$A$1-1)*10,FALSE),IF(VLOOKUP($A1382,Sheet1!$B$3:$AH$1266,Sheet1!K$1+(Sheet1!$A$1-1)*10,FALSE)&gt;99999,-3,IF(VLOOKUP($A1382,Sheet1!$B$3:$AH$1266,Sheet1!K$1+(Sheet1!$A$1-1)*10,FALSE)&gt;9999,-2,IF(VLOOKUP($A1382,Sheet1!$B$3:$AH$1266,Sheet1!K$1+(Sheet1!$A$1-1)*10,FALSE)&gt;999,-1,0)))))))</f>
        <v>---</v>
      </c>
      <c r="AB1382" s="66" t="str">
        <f>IF(ISNA(VLOOKUP($A1382,Sheet1!$B$3:$AH$1266,Sheet1!L$1+(Sheet1!$A$1-1)*10,FALSE))=TRUE,"---",IF(VLOOKUP($A1382,Sheet1!$B$3:$AH$1266,Sheet1!L$1+(Sheet1!$A$1-1)*10,FALSE)="---","---", (ROUND(VLOOKUP($A1382,Sheet1!$B$3:$AH$1266,Sheet1!L$1+(Sheet1!$A$1-1)*10,FALSE),IF(VLOOKUP($A1382,Sheet1!$B$3:$AH$1266,Sheet1!L$1+(Sheet1!$A$1-1)*10,FALSE)&gt;99999,-3,IF(VLOOKUP($A1382,Sheet1!$B$3:$AH$1266,Sheet1!L$1+(Sheet1!$A$1-1)*10,FALSE)&gt;9999,-2,IF(VLOOKUP($A1382,Sheet1!$B$3:$AH$1266,Sheet1!L$1+(Sheet1!$A$1-1)*10,FALSE)&gt;999,-1,0)))))))</f>
        <v>---</v>
      </c>
      <c r="AC1382" s="66" t="str">
        <f>IF(ISNA(VLOOKUP($A1382,Sheet1!$B$3:$AH$1266,Sheet1!M$1+(Sheet1!$A$1-1)*10,FALSE))=TRUE,"---",IF(VLOOKUP($A1382,Sheet1!$B$3:$AH$1266,Sheet1!M$1+(Sheet1!$A$1-1)*10,FALSE)="---","---", (ROUND(VLOOKUP($A1382,Sheet1!$B$3:$AH$1266,Sheet1!M$1+(Sheet1!$A$1-1)*10,FALSE),IF(VLOOKUP($A1382,Sheet1!$B$3:$AH$1266,Sheet1!M$1+(Sheet1!$A$1-1)*10,FALSE)&gt;99999,-3,IF(VLOOKUP($A1382,Sheet1!$B$3:$AH$1266,Sheet1!M$1+(Sheet1!$A$1-1)*10,FALSE)&gt;9999,-2,IF(VLOOKUP($A1382,Sheet1!$B$3:$AH$1266,Sheet1!M$1+(Sheet1!$A$1-1)*10,FALSE)&gt;999,-1,0)))))))</f>
        <v>---</v>
      </c>
      <c r="AD1382" s="66" t="str">
        <f>IF(ISNA(VLOOKUP($A1382,Sheet1!$B$3:$AH$1266,Sheet1!N$1+(Sheet1!$A$1-1)*10,FALSE))=TRUE,"---",IF(VLOOKUP($A1382,Sheet1!$B$3:$AH$1266,Sheet1!N$1+(Sheet1!$A$1-1)*10,FALSE)="---","---", (ROUND(VLOOKUP($A1382,Sheet1!$B$3:$AH$1266,Sheet1!N$1+(Sheet1!$A$1-1)*10,FALSE),IF(VLOOKUP($A1382,Sheet1!$B$3:$AH$1266,Sheet1!N$1+(Sheet1!$A$1-1)*10,FALSE)&gt;99999,-3,IF(VLOOKUP($A1382,Sheet1!$B$3:$AH$1266,Sheet1!N$1+(Sheet1!$A$1-1)*10,FALSE)&gt;9999,-2,IF(VLOOKUP($A1382,Sheet1!$B$3:$AH$1266,Sheet1!N$1+(Sheet1!$A$1-1)*10,FALSE)&gt;999,-1,0)))))))</f>
        <v>---</v>
      </c>
    </row>
    <row r="1383" spans="1:30" ht="25.5" customHeight="1" thickBot="1" x14ac:dyDescent="0.3">
      <c r="A1383" s="313" t="s">
        <v>2024</v>
      </c>
      <c r="B1383" s="522"/>
      <c r="C1383" s="522"/>
      <c r="D1383" s="522"/>
      <c r="E1383" s="522"/>
      <c r="F1383" s="522"/>
      <c r="G1383" s="522"/>
      <c r="H1383" s="522"/>
      <c r="I1383" s="522"/>
      <c r="J1383" s="522"/>
      <c r="K1383" s="522"/>
      <c r="L1383" s="522"/>
      <c r="M1383" s="522"/>
      <c r="N1383" s="522"/>
      <c r="O1383" s="522"/>
      <c r="P1383" s="522"/>
      <c r="Q1383" s="522"/>
      <c r="R1383" s="522"/>
      <c r="S1383" s="522"/>
      <c r="T1383" s="522"/>
      <c r="U1383" s="522"/>
      <c r="V1383" s="522"/>
      <c r="W1383" s="522"/>
      <c r="X1383" s="522"/>
      <c r="Y1383" s="522"/>
      <c r="Z1383" s="522"/>
      <c r="AA1383" s="522"/>
      <c r="AB1383" s="522"/>
      <c r="AC1383" s="522"/>
      <c r="AD1383" s="522"/>
    </row>
    <row r="1384" spans="1:30" ht="25.5" customHeight="1" thickTop="1" x14ac:dyDescent="0.25">
      <c r="A1384" s="125" t="s">
        <v>2025</v>
      </c>
      <c r="B1384" s="126" t="s">
        <v>2026</v>
      </c>
      <c r="C1384" s="125">
        <v>431349</v>
      </c>
      <c r="D1384" s="125">
        <v>790100</v>
      </c>
      <c r="E1384" s="70" t="s">
        <v>3035</v>
      </c>
      <c r="F1384" s="160" t="s">
        <v>4725</v>
      </c>
      <c r="G1384" s="111" t="s">
        <v>286</v>
      </c>
      <c r="H1384" s="128">
        <v>4.88</v>
      </c>
      <c r="I1384" s="106">
        <v>25234</v>
      </c>
      <c r="J1384" s="180">
        <v>10.58</v>
      </c>
      <c r="K1384" s="108" t="s">
        <v>4405</v>
      </c>
      <c r="L1384" s="109">
        <v>480</v>
      </c>
      <c r="M1384" s="162">
        <v>98.4</v>
      </c>
      <c r="N1384" s="108" t="s">
        <v>4405</v>
      </c>
      <c r="O1384" s="69">
        <f t="shared" si="47"/>
        <v>1.5437047755541695</v>
      </c>
      <c r="P1384" s="69">
        <f>IF(O1384&lt;&gt;"",VLOOKUP($A1384,Sheet4!$A$2:$O$1309,14,FALSE)*100,"")</f>
        <v>1.2107549031377118</v>
      </c>
      <c r="Q1384" s="69">
        <f>IF(P1384&lt;&gt;"",VLOOKUP($A1384,Sheet4!$A$2:$O$1309,15,FALSE)*100,"")</f>
        <v>11.247397232456713</v>
      </c>
      <c r="R1384" s="64">
        <f t="shared" si="48"/>
        <v>60</v>
      </c>
      <c r="S1384" s="64" t="s">
        <v>4368</v>
      </c>
      <c r="T1384" s="64" t="str">
        <f>IF(ISNA(VLOOKUP(A1384,Sheet1!B$3:C$1266,2,FALSE)=TRUE),"NC",VLOOKUP(A1384,Sheet1!B$3:C$1266,2,FALSE))</f>
        <v>Rural10</v>
      </c>
      <c r="U1384" s="65">
        <f>IF(ISNA(VLOOKUP($A1384,Sheet1!$B$3:$AH$1266,Sheet1!E$1+(Sheet1!$A$1-1)*10,FALSE))=TRUE,"---",IF(VLOOKUP($A1384,Sheet1!$B$3:$AH$1266,Sheet1!E$1+(Sheet1!$A$1-1)*10,FALSE)="---","---", (ROUND(VLOOKUP($A1384,Sheet1!$B$3:$AH$1266,Sheet1!E$1+(Sheet1!$A$1-1)*10,FALSE),IF(VLOOKUP($A1384,Sheet1!$B$3:$AH$1266,Sheet1!E$1+(Sheet1!$A$1-1)*10,FALSE)&gt;99999,-3,IF(VLOOKUP($A1384,Sheet1!$B$3:$AH$1266,Sheet1!E$1+(Sheet1!$A$1-1)*10,FALSE)&gt;9999,-2,IF(VLOOKUP($A1384,Sheet1!$B$3:$AH$1266,Sheet1!E$1+(Sheet1!$A$1-1)*10,FALSE)&gt;999,-1,0)))))))</f>
        <v>79</v>
      </c>
      <c r="V1384" s="65">
        <f>IF(ISNA(VLOOKUP($A1384,Sheet1!$B$3:$AH$1266,Sheet1!F$1+(Sheet1!$A$1-1)*10,FALSE))=TRUE,"---",IF(VLOOKUP($A1384,Sheet1!$B$3:$AH$1266,Sheet1!F$1+(Sheet1!$A$1-1)*10,FALSE)="---","---", (ROUND(VLOOKUP($A1384,Sheet1!$B$3:$AH$1266,Sheet1!F$1+(Sheet1!$A$1-1)*10,FALSE),IF(VLOOKUP($A1384,Sheet1!$B$3:$AH$1266,Sheet1!F$1+(Sheet1!$A$1-1)*10,FALSE)&gt;99999,-3,IF(VLOOKUP($A1384,Sheet1!$B$3:$AH$1266,Sheet1!F$1+(Sheet1!$A$1-1)*10,FALSE)&gt;9999,-2,IF(VLOOKUP($A1384,Sheet1!$B$3:$AH$1266,Sheet1!F$1+(Sheet1!$A$1-1)*10,FALSE)&gt;999,-1,0)))))))</f>
        <v>105</v>
      </c>
      <c r="W1384" s="65">
        <f>IF(ISNA(VLOOKUP($A1384,Sheet1!$B$3:$AH$1266,Sheet1!G$1+(Sheet1!$A$1-1)*10,FALSE))=TRUE,"---",IF(VLOOKUP($A1384,Sheet1!$B$3:$AH$1266,Sheet1!G$1+(Sheet1!$A$1-1)*10,FALSE)="---","---", (ROUND(VLOOKUP($A1384,Sheet1!$B$3:$AH$1266,Sheet1!G$1+(Sheet1!$A$1-1)*10,FALSE),IF(VLOOKUP($A1384,Sheet1!$B$3:$AH$1266,Sheet1!G$1+(Sheet1!$A$1-1)*10,FALSE)&gt;99999,-3,IF(VLOOKUP($A1384,Sheet1!$B$3:$AH$1266,Sheet1!G$1+(Sheet1!$A$1-1)*10,FALSE)&gt;9999,-2,IF(VLOOKUP($A1384,Sheet1!$B$3:$AH$1266,Sheet1!G$1+(Sheet1!$A$1-1)*10,FALSE)&gt;999,-1,0)))))))</f>
        <v>139</v>
      </c>
      <c r="X1384" s="65">
        <f>IF(ISNA(VLOOKUP($A1384,Sheet1!$B$3:$AH$1266,Sheet1!H$1+(Sheet1!$A$1-1)*10,FALSE))=TRUE,"---",IF(VLOOKUP($A1384,Sheet1!$B$3:$AH$1266,Sheet1!H$1+(Sheet1!$A$1-1)*10,FALSE)="---","---", (ROUND(VLOOKUP($A1384,Sheet1!$B$3:$AH$1266,Sheet1!H$1+(Sheet1!$A$1-1)*10,FALSE),IF(VLOOKUP($A1384,Sheet1!$B$3:$AH$1266,Sheet1!H$1+(Sheet1!$A$1-1)*10,FALSE)&gt;99999,-3,IF(VLOOKUP($A1384,Sheet1!$B$3:$AH$1266,Sheet1!H$1+(Sheet1!$A$1-1)*10,FALSE)&gt;9999,-2,IF(VLOOKUP($A1384,Sheet1!$B$3:$AH$1266,Sheet1!H$1+(Sheet1!$A$1-1)*10,FALSE)&gt;999,-1,0)))))))</f>
        <v>233</v>
      </c>
      <c r="Y1384" s="65">
        <f>IF(ISNA(VLOOKUP($A1384,Sheet1!$B$3:$AH$1266,Sheet1!I$1+(Sheet1!$A$1-1)*10,FALSE))=TRUE,"---",IF(VLOOKUP($A1384,Sheet1!$B$3:$AH$1266,Sheet1!I$1+(Sheet1!$A$1-1)*10,FALSE)="---","---", (ROUND(VLOOKUP($A1384,Sheet1!$B$3:$AH$1266,Sheet1!I$1+(Sheet1!$A$1-1)*10,FALSE),IF(VLOOKUP($A1384,Sheet1!$B$3:$AH$1266,Sheet1!I$1+(Sheet1!$A$1-1)*10,FALSE)&gt;99999,-3,IF(VLOOKUP($A1384,Sheet1!$B$3:$AH$1266,Sheet1!I$1+(Sheet1!$A$1-1)*10,FALSE)&gt;9999,-2,IF(VLOOKUP($A1384,Sheet1!$B$3:$AH$1266,Sheet1!I$1+(Sheet1!$A$1-1)*10,FALSE)&gt;999,-1,0)))))))</f>
        <v>300</v>
      </c>
      <c r="Z1384" s="65">
        <f>IF(ISNA(VLOOKUP($A1384,Sheet1!$B$3:$AH$1266,Sheet1!J$1+(Sheet1!$A$1-1)*10,FALSE))=TRUE,"---",IF(VLOOKUP($A1384,Sheet1!$B$3:$AH$1266,Sheet1!J$1+(Sheet1!$A$1-1)*10,FALSE)="---","---", (ROUND(VLOOKUP($A1384,Sheet1!$B$3:$AH$1266,Sheet1!J$1+(Sheet1!$A$1-1)*10,FALSE),IF(VLOOKUP($A1384,Sheet1!$B$3:$AH$1266,Sheet1!J$1+(Sheet1!$A$1-1)*10,FALSE)&gt;99999,-3,IF(VLOOKUP($A1384,Sheet1!$B$3:$AH$1266,Sheet1!J$1+(Sheet1!$A$1-1)*10,FALSE)&gt;9999,-2,IF(VLOOKUP($A1384,Sheet1!$B$3:$AH$1266,Sheet1!J$1+(Sheet1!$A$1-1)*10,FALSE)&gt;999,-1,0)))))))</f>
        <v>386</v>
      </c>
      <c r="AA1384" s="65">
        <f>IF(ISNA(VLOOKUP($A1384,Sheet1!$B$3:$AH$1266,Sheet1!K$1+(Sheet1!$A$1-1)*10,FALSE))=TRUE,"---",IF(VLOOKUP($A1384,Sheet1!$B$3:$AH$1266,Sheet1!K$1+(Sheet1!$A$1-1)*10,FALSE)="---","---", (ROUND(VLOOKUP($A1384,Sheet1!$B$3:$AH$1266,Sheet1!K$1+(Sheet1!$A$1-1)*10,FALSE),IF(VLOOKUP($A1384,Sheet1!$B$3:$AH$1266,Sheet1!K$1+(Sheet1!$A$1-1)*10,FALSE)&gt;99999,-3,IF(VLOOKUP($A1384,Sheet1!$B$3:$AH$1266,Sheet1!K$1+(Sheet1!$A$1-1)*10,FALSE)&gt;9999,-2,IF(VLOOKUP($A1384,Sheet1!$B$3:$AH$1266,Sheet1!K$1+(Sheet1!$A$1-1)*10,FALSE)&gt;999,-1,0)))))))</f>
        <v>451</v>
      </c>
      <c r="AB1384" s="65">
        <f>IF(ISNA(VLOOKUP($A1384,Sheet1!$B$3:$AH$1266,Sheet1!L$1+(Sheet1!$A$1-1)*10,FALSE))=TRUE,"---",IF(VLOOKUP($A1384,Sheet1!$B$3:$AH$1266,Sheet1!L$1+(Sheet1!$A$1-1)*10,FALSE)="---","---", (ROUND(VLOOKUP($A1384,Sheet1!$B$3:$AH$1266,Sheet1!L$1+(Sheet1!$A$1-1)*10,FALSE),IF(VLOOKUP($A1384,Sheet1!$B$3:$AH$1266,Sheet1!L$1+(Sheet1!$A$1-1)*10,FALSE)&gt;99999,-3,IF(VLOOKUP($A1384,Sheet1!$B$3:$AH$1266,Sheet1!L$1+(Sheet1!$A$1-1)*10,FALSE)&gt;9999,-2,IF(VLOOKUP($A1384,Sheet1!$B$3:$AH$1266,Sheet1!L$1+(Sheet1!$A$1-1)*10,FALSE)&gt;999,-1,0)))))))</f>
        <v>517</v>
      </c>
      <c r="AC1384" s="65">
        <f>IF(ISNA(VLOOKUP($A1384,Sheet1!$B$3:$AH$1266,Sheet1!M$1+(Sheet1!$A$1-1)*10,FALSE))=TRUE,"---",IF(VLOOKUP($A1384,Sheet1!$B$3:$AH$1266,Sheet1!M$1+(Sheet1!$A$1-1)*10,FALSE)="---","---", (ROUND(VLOOKUP($A1384,Sheet1!$B$3:$AH$1266,Sheet1!M$1+(Sheet1!$A$1-1)*10,FALSE),IF(VLOOKUP($A1384,Sheet1!$B$3:$AH$1266,Sheet1!M$1+(Sheet1!$A$1-1)*10,FALSE)&gt;99999,-3,IF(VLOOKUP($A1384,Sheet1!$B$3:$AH$1266,Sheet1!M$1+(Sheet1!$A$1-1)*10,FALSE)&gt;9999,-2,IF(VLOOKUP($A1384,Sheet1!$B$3:$AH$1266,Sheet1!M$1+(Sheet1!$A$1-1)*10,FALSE)&gt;999,-1,0)))))))</f>
        <v>584</v>
      </c>
      <c r="AD1384" s="65">
        <f>IF(ISNA(VLOOKUP($A1384,Sheet1!$B$3:$AH$1266,Sheet1!N$1+(Sheet1!$A$1-1)*10,FALSE))=TRUE,"---",IF(VLOOKUP($A1384,Sheet1!$B$3:$AH$1266,Sheet1!N$1+(Sheet1!$A$1-1)*10,FALSE)="---","---", (ROUND(VLOOKUP($A1384,Sheet1!$B$3:$AH$1266,Sheet1!N$1+(Sheet1!$A$1-1)*10,FALSE),IF(VLOOKUP($A1384,Sheet1!$B$3:$AH$1266,Sheet1!N$1+(Sheet1!$A$1-1)*10,FALSE)&gt;99999,-3,IF(VLOOKUP($A1384,Sheet1!$B$3:$AH$1266,Sheet1!N$1+(Sheet1!$A$1-1)*10,FALSE)&gt;9999,-2,IF(VLOOKUP($A1384,Sheet1!$B$3:$AH$1266,Sheet1!N$1+(Sheet1!$A$1-1)*10,FALSE)&gt;999,-1,0)))))))</f>
        <v>673</v>
      </c>
    </row>
    <row r="1385" spans="1:30" ht="25.5" customHeight="1" x14ac:dyDescent="0.25">
      <c r="A1385" s="133" t="s">
        <v>2027</v>
      </c>
      <c r="B1385" s="134" t="s">
        <v>2028</v>
      </c>
      <c r="C1385" s="133">
        <v>431720</v>
      </c>
      <c r="D1385" s="133">
        <v>785216</v>
      </c>
      <c r="E1385" s="67" t="s">
        <v>3035</v>
      </c>
      <c r="F1385" s="117" t="s">
        <v>4771</v>
      </c>
      <c r="G1385" s="118" t="s">
        <v>286</v>
      </c>
      <c r="H1385" s="136">
        <v>34.1</v>
      </c>
      <c r="I1385" s="119">
        <v>24149</v>
      </c>
      <c r="J1385" s="124">
        <v>6.27</v>
      </c>
      <c r="K1385" s="118" t="s">
        <v>28</v>
      </c>
      <c r="L1385" s="129" t="s">
        <v>4405</v>
      </c>
      <c r="M1385" s="130" t="s">
        <v>4405</v>
      </c>
      <c r="N1385" s="118" t="s">
        <v>75</v>
      </c>
      <c r="O1385" s="71" t="s">
        <v>4405</v>
      </c>
      <c r="P1385" s="71" t="s">
        <v>4405</v>
      </c>
      <c r="Q1385" s="71" t="s">
        <v>4405</v>
      </c>
      <c r="R1385" s="73" t="s">
        <v>4405</v>
      </c>
      <c r="S1385" s="63" t="s">
        <v>4368</v>
      </c>
      <c r="T1385" s="63" t="str">
        <f>IF(ISNA(VLOOKUP(A1385,Sheet1!B$3:C$1266,2,FALSE)=TRUE),"NC",VLOOKUP(A1385,Sheet1!B$3:C$1266,2,FALSE))</f>
        <v>Rural</v>
      </c>
      <c r="U1385" s="66">
        <f>IF(ISNA(VLOOKUP($A1385,Sheet1!$B$3:$AH$1266,Sheet1!E$1+(Sheet1!$A$1-1)*10,FALSE))=TRUE,"---",IF(VLOOKUP($A1385,Sheet1!$B$3:$AH$1266,Sheet1!E$1+(Sheet1!$A$1-1)*10,FALSE)="---","---", (ROUND(VLOOKUP($A1385,Sheet1!$B$3:$AH$1266,Sheet1!E$1+(Sheet1!$A$1-1)*10,FALSE),IF(VLOOKUP($A1385,Sheet1!$B$3:$AH$1266,Sheet1!E$1+(Sheet1!$A$1-1)*10,FALSE)&gt;99999,-3,IF(VLOOKUP($A1385,Sheet1!$B$3:$AH$1266,Sheet1!E$1+(Sheet1!$A$1-1)*10,FALSE)&gt;9999,-2,IF(VLOOKUP($A1385,Sheet1!$B$3:$AH$1266,Sheet1!E$1+(Sheet1!$A$1-1)*10,FALSE)&gt;999,-1,0)))))))</f>
        <v>441</v>
      </c>
      <c r="V1385" s="66">
        <f>IF(ISNA(VLOOKUP($A1385,Sheet1!$B$3:$AH$1266,Sheet1!F$1+(Sheet1!$A$1-1)*10,FALSE))=TRUE,"---",IF(VLOOKUP($A1385,Sheet1!$B$3:$AH$1266,Sheet1!F$1+(Sheet1!$A$1-1)*10,FALSE)="---","---", (ROUND(VLOOKUP($A1385,Sheet1!$B$3:$AH$1266,Sheet1!F$1+(Sheet1!$A$1-1)*10,FALSE),IF(VLOOKUP($A1385,Sheet1!$B$3:$AH$1266,Sheet1!F$1+(Sheet1!$A$1-1)*10,FALSE)&gt;99999,-3,IF(VLOOKUP($A1385,Sheet1!$B$3:$AH$1266,Sheet1!F$1+(Sheet1!$A$1-1)*10,FALSE)&gt;9999,-2,IF(VLOOKUP($A1385,Sheet1!$B$3:$AH$1266,Sheet1!F$1+(Sheet1!$A$1-1)*10,FALSE)&gt;999,-1,0)))))))</f>
        <v>521</v>
      </c>
      <c r="W1385" s="66">
        <f>IF(ISNA(VLOOKUP($A1385,Sheet1!$B$3:$AH$1266,Sheet1!G$1+(Sheet1!$A$1-1)*10,FALSE))=TRUE,"---",IF(VLOOKUP($A1385,Sheet1!$B$3:$AH$1266,Sheet1!G$1+(Sheet1!$A$1-1)*10,FALSE)="---","---", (ROUND(VLOOKUP($A1385,Sheet1!$B$3:$AH$1266,Sheet1!G$1+(Sheet1!$A$1-1)*10,FALSE),IF(VLOOKUP($A1385,Sheet1!$B$3:$AH$1266,Sheet1!G$1+(Sheet1!$A$1-1)*10,FALSE)&gt;99999,-3,IF(VLOOKUP($A1385,Sheet1!$B$3:$AH$1266,Sheet1!G$1+(Sheet1!$A$1-1)*10,FALSE)&gt;9999,-2,IF(VLOOKUP($A1385,Sheet1!$B$3:$AH$1266,Sheet1!G$1+(Sheet1!$A$1-1)*10,FALSE)&gt;999,-1,0)))))))</f>
        <v>619</v>
      </c>
      <c r="X1385" s="66">
        <f>IF(ISNA(VLOOKUP($A1385,Sheet1!$B$3:$AH$1266,Sheet1!H$1+(Sheet1!$A$1-1)*10,FALSE))=TRUE,"---",IF(VLOOKUP($A1385,Sheet1!$B$3:$AH$1266,Sheet1!H$1+(Sheet1!$A$1-1)*10,FALSE)="---","---", (ROUND(VLOOKUP($A1385,Sheet1!$B$3:$AH$1266,Sheet1!H$1+(Sheet1!$A$1-1)*10,FALSE),IF(VLOOKUP($A1385,Sheet1!$B$3:$AH$1266,Sheet1!H$1+(Sheet1!$A$1-1)*10,FALSE)&gt;99999,-3,IF(VLOOKUP($A1385,Sheet1!$B$3:$AH$1266,Sheet1!H$1+(Sheet1!$A$1-1)*10,FALSE)&gt;9999,-2,IF(VLOOKUP($A1385,Sheet1!$B$3:$AH$1266,Sheet1!H$1+(Sheet1!$A$1-1)*10,FALSE)&gt;999,-1,0)))))))</f>
        <v>858</v>
      </c>
      <c r="Y1385" s="66">
        <f>IF(ISNA(VLOOKUP($A1385,Sheet1!$B$3:$AH$1266,Sheet1!I$1+(Sheet1!$A$1-1)*10,FALSE))=TRUE,"---",IF(VLOOKUP($A1385,Sheet1!$B$3:$AH$1266,Sheet1!I$1+(Sheet1!$A$1-1)*10,FALSE)="---","---", (ROUND(VLOOKUP($A1385,Sheet1!$B$3:$AH$1266,Sheet1!I$1+(Sheet1!$A$1-1)*10,FALSE),IF(VLOOKUP($A1385,Sheet1!$B$3:$AH$1266,Sheet1!I$1+(Sheet1!$A$1-1)*10,FALSE)&gt;99999,-3,IF(VLOOKUP($A1385,Sheet1!$B$3:$AH$1266,Sheet1!I$1+(Sheet1!$A$1-1)*10,FALSE)&gt;9999,-2,IF(VLOOKUP($A1385,Sheet1!$B$3:$AH$1266,Sheet1!I$1+(Sheet1!$A$1-1)*10,FALSE)&gt;999,-1,0)))))))</f>
        <v>1010</v>
      </c>
      <c r="Z1385" s="66">
        <f>IF(ISNA(VLOOKUP($A1385,Sheet1!$B$3:$AH$1266,Sheet1!J$1+(Sheet1!$A$1-1)*10,FALSE))=TRUE,"---",IF(VLOOKUP($A1385,Sheet1!$B$3:$AH$1266,Sheet1!J$1+(Sheet1!$A$1-1)*10,FALSE)="---","---", (ROUND(VLOOKUP($A1385,Sheet1!$B$3:$AH$1266,Sheet1!J$1+(Sheet1!$A$1-1)*10,FALSE),IF(VLOOKUP($A1385,Sheet1!$B$3:$AH$1266,Sheet1!J$1+(Sheet1!$A$1-1)*10,FALSE)&gt;99999,-3,IF(VLOOKUP($A1385,Sheet1!$B$3:$AH$1266,Sheet1!J$1+(Sheet1!$A$1-1)*10,FALSE)&gt;9999,-2,IF(VLOOKUP($A1385,Sheet1!$B$3:$AH$1266,Sheet1!J$1+(Sheet1!$A$1-1)*10,FALSE)&gt;999,-1,0)))))))</f>
        <v>1210</v>
      </c>
      <c r="AA1385" s="66">
        <f>IF(ISNA(VLOOKUP($A1385,Sheet1!$B$3:$AH$1266,Sheet1!K$1+(Sheet1!$A$1-1)*10,FALSE))=TRUE,"---",IF(VLOOKUP($A1385,Sheet1!$B$3:$AH$1266,Sheet1!K$1+(Sheet1!$A$1-1)*10,FALSE)="---","---", (ROUND(VLOOKUP($A1385,Sheet1!$B$3:$AH$1266,Sheet1!K$1+(Sheet1!$A$1-1)*10,FALSE),IF(VLOOKUP($A1385,Sheet1!$B$3:$AH$1266,Sheet1!K$1+(Sheet1!$A$1-1)*10,FALSE)&gt;99999,-3,IF(VLOOKUP($A1385,Sheet1!$B$3:$AH$1266,Sheet1!K$1+(Sheet1!$A$1-1)*10,FALSE)&gt;9999,-2,IF(VLOOKUP($A1385,Sheet1!$B$3:$AH$1266,Sheet1!K$1+(Sheet1!$A$1-1)*10,FALSE)&gt;999,-1,0)))))))</f>
        <v>1350</v>
      </c>
      <c r="AB1385" s="66">
        <f>IF(ISNA(VLOOKUP($A1385,Sheet1!$B$3:$AH$1266,Sheet1!L$1+(Sheet1!$A$1-1)*10,FALSE))=TRUE,"---",IF(VLOOKUP($A1385,Sheet1!$B$3:$AH$1266,Sheet1!L$1+(Sheet1!$A$1-1)*10,FALSE)="---","---", (ROUND(VLOOKUP($A1385,Sheet1!$B$3:$AH$1266,Sheet1!L$1+(Sheet1!$A$1-1)*10,FALSE),IF(VLOOKUP($A1385,Sheet1!$B$3:$AH$1266,Sheet1!L$1+(Sheet1!$A$1-1)*10,FALSE)&gt;99999,-3,IF(VLOOKUP($A1385,Sheet1!$B$3:$AH$1266,Sheet1!L$1+(Sheet1!$A$1-1)*10,FALSE)&gt;9999,-2,IF(VLOOKUP($A1385,Sheet1!$B$3:$AH$1266,Sheet1!L$1+(Sheet1!$A$1-1)*10,FALSE)&gt;999,-1,0)))))))</f>
        <v>1480</v>
      </c>
      <c r="AC1385" s="66">
        <f>IF(ISNA(VLOOKUP($A1385,Sheet1!$B$3:$AH$1266,Sheet1!M$1+(Sheet1!$A$1-1)*10,FALSE))=TRUE,"---",IF(VLOOKUP($A1385,Sheet1!$B$3:$AH$1266,Sheet1!M$1+(Sheet1!$A$1-1)*10,FALSE)="---","---", (ROUND(VLOOKUP($A1385,Sheet1!$B$3:$AH$1266,Sheet1!M$1+(Sheet1!$A$1-1)*10,FALSE),IF(VLOOKUP($A1385,Sheet1!$B$3:$AH$1266,Sheet1!M$1+(Sheet1!$A$1-1)*10,FALSE)&gt;99999,-3,IF(VLOOKUP($A1385,Sheet1!$B$3:$AH$1266,Sheet1!M$1+(Sheet1!$A$1-1)*10,FALSE)&gt;9999,-2,IF(VLOOKUP($A1385,Sheet1!$B$3:$AH$1266,Sheet1!M$1+(Sheet1!$A$1-1)*10,FALSE)&gt;999,-1,0)))))))</f>
        <v>1620</v>
      </c>
      <c r="AD1385" s="66">
        <f>IF(ISNA(VLOOKUP($A1385,Sheet1!$B$3:$AH$1266,Sheet1!N$1+(Sheet1!$A$1-1)*10,FALSE))=TRUE,"---",IF(VLOOKUP($A1385,Sheet1!$B$3:$AH$1266,Sheet1!N$1+(Sheet1!$A$1-1)*10,FALSE)="---","---", (ROUND(VLOOKUP($A1385,Sheet1!$B$3:$AH$1266,Sheet1!N$1+(Sheet1!$A$1-1)*10,FALSE),IF(VLOOKUP($A1385,Sheet1!$B$3:$AH$1266,Sheet1!N$1+(Sheet1!$A$1-1)*10,FALSE)&gt;99999,-3,IF(VLOOKUP($A1385,Sheet1!$B$3:$AH$1266,Sheet1!N$1+(Sheet1!$A$1-1)*10,FALSE)&gt;9999,-2,IF(VLOOKUP($A1385,Sheet1!$B$3:$AH$1266,Sheet1!N$1+(Sheet1!$A$1-1)*10,FALSE)&gt;999,-1,0)))))))</f>
        <v>1800</v>
      </c>
    </row>
    <row r="1386" spans="1:30" ht="25.5" customHeight="1" x14ac:dyDescent="0.25">
      <c r="A1386" s="303" t="s">
        <v>2029</v>
      </c>
      <c r="B1386" s="330" t="s">
        <v>2030</v>
      </c>
      <c r="C1386" s="303">
        <v>431826</v>
      </c>
      <c r="D1386" s="303">
        <v>784952</v>
      </c>
      <c r="E1386" s="307" t="s">
        <v>3035</v>
      </c>
      <c r="F1386" s="342" t="s">
        <v>4741</v>
      </c>
      <c r="G1386" s="318" t="s">
        <v>286</v>
      </c>
      <c r="H1386" s="347">
        <v>35.299999999999997</v>
      </c>
      <c r="I1386" s="112">
        <v>25660</v>
      </c>
      <c r="J1386" s="113">
        <v>5.93</v>
      </c>
      <c r="K1386" s="127" t="s">
        <v>20</v>
      </c>
      <c r="L1386" s="115">
        <v>760</v>
      </c>
      <c r="M1386" s="116">
        <v>21.5</v>
      </c>
      <c r="N1386" s="114" t="s">
        <v>4405</v>
      </c>
      <c r="O1386" s="68">
        <f t="shared" si="47"/>
        <v>35.89070359548235</v>
      </c>
      <c r="P1386" s="68">
        <f>IF(O1386&lt;&gt;"",VLOOKUP($A1386,Sheet4!$A$2:$O$1309,14,FALSE)*100,"")</f>
        <v>8.6036453455276884</v>
      </c>
      <c r="Q1386" s="68">
        <f>IF(P1386&lt;&gt;"",VLOOKUP($A1386,Sheet4!$A$2:$O$1309,15,FALSE)*100,"")</f>
        <v>58.571646400644454</v>
      </c>
      <c r="R1386" s="74">
        <f t="shared" si="48"/>
        <v>3</v>
      </c>
      <c r="S1386" s="356" t="s">
        <v>4368</v>
      </c>
      <c r="T1386" s="356" t="str">
        <f>IF(ISNA(VLOOKUP(A1386,Sheet1!B$3:C$1266,2,FALSE)=TRUE),"NC",VLOOKUP(A1386,Sheet1!B$3:C$1266,2,FALSE))</f>
        <v>Rural</v>
      </c>
      <c r="U1386" s="392">
        <f>IF(ISNA(VLOOKUP($A1386,Sheet1!$B$3:$AH$1266,Sheet1!E$1+(Sheet1!$A$1-1)*10,FALSE))=TRUE,"---",IF(VLOOKUP($A1386,Sheet1!$B$3:$AH$1266,Sheet1!E$1+(Sheet1!$A$1-1)*10,FALSE)="---","---", (ROUND(VLOOKUP($A1386,Sheet1!$B$3:$AH$1266,Sheet1!E$1+(Sheet1!$A$1-1)*10,FALSE),IF(VLOOKUP($A1386,Sheet1!$B$3:$AH$1266,Sheet1!E$1+(Sheet1!$A$1-1)*10,FALSE)&gt;99999,-3,IF(VLOOKUP($A1386,Sheet1!$B$3:$AH$1266,Sheet1!E$1+(Sheet1!$A$1-1)*10,FALSE)&gt;9999,-2,IF(VLOOKUP($A1386,Sheet1!$B$3:$AH$1266,Sheet1!E$1+(Sheet1!$A$1-1)*10,FALSE)&gt;999,-1,0)))))))</f>
        <v>474</v>
      </c>
      <c r="V1386" s="392">
        <f>IF(ISNA(VLOOKUP($A1386,Sheet1!$B$3:$AH$1266,Sheet1!F$1+(Sheet1!$A$1-1)*10,FALSE))=TRUE,"---",IF(VLOOKUP($A1386,Sheet1!$B$3:$AH$1266,Sheet1!F$1+(Sheet1!$A$1-1)*10,FALSE)="---","---", (ROUND(VLOOKUP($A1386,Sheet1!$B$3:$AH$1266,Sheet1!F$1+(Sheet1!$A$1-1)*10,FALSE),IF(VLOOKUP($A1386,Sheet1!$B$3:$AH$1266,Sheet1!F$1+(Sheet1!$A$1-1)*10,FALSE)&gt;99999,-3,IF(VLOOKUP($A1386,Sheet1!$B$3:$AH$1266,Sheet1!F$1+(Sheet1!$A$1-1)*10,FALSE)&gt;9999,-2,IF(VLOOKUP($A1386,Sheet1!$B$3:$AH$1266,Sheet1!F$1+(Sheet1!$A$1-1)*10,FALSE)&gt;999,-1,0)))))))</f>
        <v>556</v>
      </c>
      <c r="W1386" s="392">
        <f>IF(ISNA(VLOOKUP($A1386,Sheet1!$B$3:$AH$1266,Sheet1!G$1+(Sheet1!$A$1-1)*10,FALSE))=TRUE,"---",IF(VLOOKUP($A1386,Sheet1!$B$3:$AH$1266,Sheet1!G$1+(Sheet1!$A$1-1)*10,FALSE)="---","---", (ROUND(VLOOKUP($A1386,Sheet1!$B$3:$AH$1266,Sheet1!G$1+(Sheet1!$A$1-1)*10,FALSE),IF(VLOOKUP($A1386,Sheet1!$B$3:$AH$1266,Sheet1!G$1+(Sheet1!$A$1-1)*10,FALSE)&gt;99999,-3,IF(VLOOKUP($A1386,Sheet1!$B$3:$AH$1266,Sheet1!G$1+(Sheet1!$A$1-1)*10,FALSE)&gt;9999,-2,IF(VLOOKUP($A1386,Sheet1!$B$3:$AH$1266,Sheet1!G$1+(Sheet1!$A$1-1)*10,FALSE)&gt;999,-1,0)))))))</f>
        <v>656</v>
      </c>
      <c r="X1386" s="392">
        <f>IF(ISNA(VLOOKUP($A1386,Sheet1!$B$3:$AH$1266,Sheet1!H$1+(Sheet1!$A$1-1)*10,FALSE))=TRUE,"---",IF(VLOOKUP($A1386,Sheet1!$B$3:$AH$1266,Sheet1!H$1+(Sheet1!$A$1-1)*10,FALSE)="---","---", (ROUND(VLOOKUP($A1386,Sheet1!$B$3:$AH$1266,Sheet1!H$1+(Sheet1!$A$1-1)*10,FALSE),IF(VLOOKUP($A1386,Sheet1!$B$3:$AH$1266,Sheet1!H$1+(Sheet1!$A$1-1)*10,FALSE)&gt;99999,-3,IF(VLOOKUP($A1386,Sheet1!$B$3:$AH$1266,Sheet1!H$1+(Sheet1!$A$1-1)*10,FALSE)&gt;9999,-2,IF(VLOOKUP($A1386,Sheet1!$B$3:$AH$1266,Sheet1!H$1+(Sheet1!$A$1-1)*10,FALSE)&gt;999,-1,0)))))))</f>
        <v>897</v>
      </c>
      <c r="Y1386" s="392">
        <f>IF(ISNA(VLOOKUP($A1386,Sheet1!$B$3:$AH$1266,Sheet1!I$1+(Sheet1!$A$1-1)*10,FALSE))=TRUE,"---",IF(VLOOKUP($A1386,Sheet1!$B$3:$AH$1266,Sheet1!I$1+(Sheet1!$A$1-1)*10,FALSE)="---","---", (ROUND(VLOOKUP($A1386,Sheet1!$B$3:$AH$1266,Sheet1!I$1+(Sheet1!$A$1-1)*10,FALSE),IF(VLOOKUP($A1386,Sheet1!$B$3:$AH$1266,Sheet1!I$1+(Sheet1!$A$1-1)*10,FALSE)&gt;99999,-3,IF(VLOOKUP($A1386,Sheet1!$B$3:$AH$1266,Sheet1!I$1+(Sheet1!$A$1-1)*10,FALSE)&gt;9999,-2,IF(VLOOKUP($A1386,Sheet1!$B$3:$AH$1266,Sheet1!I$1+(Sheet1!$A$1-1)*10,FALSE)&gt;999,-1,0)))))))</f>
        <v>1050</v>
      </c>
      <c r="Z1386" s="392">
        <f>IF(ISNA(VLOOKUP($A1386,Sheet1!$B$3:$AH$1266,Sheet1!J$1+(Sheet1!$A$1-1)*10,FALSE))=TRUE,"---",IF(VLOOKUP($A1386,Sheet1!$B$3:$AH$1266,Sheet1!J$1+(Sheet1!$A$1-1)*10,FALSE)="---","---", (ROUND(VLOOKUP($A1386,Sheet1!$B$3:$AH$1266,Sheet1!J$1+(Sheet1!$A$1-1)*10,FALSE),IF(VLOOKUP($A1386,Sheet1!$B$3:$AH$1266,Sheet1!J$1+(Sheet1!$A$1-1)*10,FALSE)&gt;99999,-3,IF(VLOOKUP($A1386,Sheet1!$B$3:$AH$1266,Sheet1!J$1+(Sheet1!$A$1-1)*10,FALSE)&gt;9999,-2,IF(VLOOKUP($A1386,Sheet1!$B$3:$AH$1266,Sheet1!J$1+(Sheet1!$A$1-1)*10,FALSE)&gt;999,-1,0)))))))</f>
        <v>1250</v>
      </c>
      <c r="AA1386" s="392">
        <f>IF(ISNA(VLOOKUP($A1386,Sheet1!$B$3:$AH$1266,Sheet1!K$1+(Sheet1!$A$1-1)*10,FALSE))=TRUE,"---",IF(VLOOKUP($A1386,Sheet1!$B$3:$AH$1266,Sheet1!K$1+(Sheet1!$A$1-1)*10,FALSE)="---","---", (ROUND(VLOOKUP($A1386,Sheet1!$B$3:$AH$1266,Sheet1!K$1+(Sheet1!$A$1-1)*10,FALSE),IF(VLOOKUP($A1386,Sheet1!$B$3:$AH$1266,Sheet1!K$1+(Sheet1!$A$1-1)*10,FALSE)&gt;99999,-3,IF(VLOOKUP($A1386,Sheet1!$B$3:$AH$1266,Sheet1!K$1+(Sheet1!$A$1-1)*10,FALSE)&gt;9999,-2,IF(VLOOKUP($A1386,Sheet1!$B$3:$AH$1266,Sheet1!K$1+(Sheet1!$A$1-1)*10,FALSE)&gt;999,-1,0)))))))</f>
        <v>1380</v>
      </c>
      <c r="AB1386" s="392">
        <f>IF(ISNA(VLOOKUP($A1386,Sheet1!$B$3:$AH$1266,Sheet1!L$1+(Sheet1!$A$1-1)*10,FALSE))=TRUE,"---",IF(VLOOKUP($A1386,Sheet1!$B$3:$AH$1266,Sheet1!L$1+(Sheet1!$A$1-1)*10,FALSE)="---","---", (ROUND(VLOOKUP($A1386,Sheet1!$B$3:$AH$1266,Sheet1!L$1+(Sheet1!$A$1-1)*10,FALSE),IF(VLOOKUP($A1386,Sheet1!$B$3:$AH$1266,Sheet1!L$1+(Sheet1!$A$1-1)*10,FALSE)&gt;99999,-3,IF(VLOOKUP($A1386,Sheet1!$B$3:$AH$1266,Sheet1!L$1+(Sheet1!$A$1-1)*10,FALSE)&gt;9999,-2,IF(VLOOKUP($A1386,Sheet1!$B$3:$AH$1266,Sheet1!L$1+(Sheet1!$A$1-1)*10,FALSE)&gt;999,-1,0)))))))</f>
        <v>1520</v>
      </c>
      <c r="AC1386" s="392">
        <f>IF(ISNA(VLOOKUP($A1386,Sheet1!$B$3:$AH$1266,Sheet1!M$1+(Sheet1!$A$1-1)*10,FALSE))=TRUE,"---",IF(VLOOKUP($A1386,Sheet1!$B$3:$AH$1266,Sheet1!M$1+(Sheet1!$A$1-1)*10,FALSE)="---","---", (ROUND(VLOOKUP($A1386,Sheet1!$B$3:$AH$1266,Sheet1!M$1+(Sheet1!$A$1-1)*10,FALSE),IF(VLOOKUP($A1386,Sheet1!$B$3:$AH$1266,Sheet1!M$1+(Sheet1!$A$1-1)*10,FALSE)&gt;99999,-3,IF(VLOOKUP($A1386,Sheet1!$B$3:$AH$1266,Sheet1!M$1+(Sheet1!$A$1-1)*10,FALSE)&gt;9999,-2,IF(VLOOKUP($A1386,Sheet1!$B$3:$AH$1266,Sheet1!M$1+(Sheet1!$A$1-1)*10,FALSE)&gt;999,-1,0)))))))</f>
        <v>1660</v>
      </c>
      <c r="AD1386" s="392">
        <f>IF(ISNA(VLOOKUP($A1386,Sheet1!$B$3:$AH$1266,Sheet1!N$1+(Sheet1!$A$1-1)*10,FALSE))=TRUE,"---",IF(VLOOKUP($A1386,Sheet1!$B$3:$AH$1266,Sheet1!N$1+(Sheet1!$A$1-1)*10,FALSE)="---","---", (ROUND(VLOOKUP($A1386,Sheet1!$B$3:$AH$1266,Sheet1!N$1+(Sheet1!$A$1-1)*10,FALSE),IF(VLOOKUP($A1386,Sheet1!$B$3:$AH$1266,Sheet1!N$1+(Sheet1!$A$1-1)*10,FALSE)&gt;99999,-3,IF(VLOOKUP($A1386,Sheet1!$B$3:$AH$1266,Sheet1!N$1+(Sheet1!$A$1-1)*10,FALSE)&gt;9999,-2,IF(VLOOKUP($A1386,Sheet1!$B$3:$AH$1266,Sheet1!N$1+(Sheet1!$A$1-1)*10,FALSE)&gt;999,-1,0)))))))</f>
        <v>1830</v>
      </c>
    </row>
    <row r="1387" spans="1:30" ht="25.5" customHeight="1" x14ac:dyDescent="0.25">
      <c r="A1387" s="303"/>
      <c r="B1387" s="331"/>
      <c r="C1387" s="303"/>
      <c r="D1387" s="303"/>
      <c r="E1387" s="307" t="e">
        <v>#N/A</v>
      </c>
      <c r="F1387" s="331"/>
      <c r="G1387" s="319"/>
      <c r="H1387" s="347"/>
      <c r="I1387" s="112">
        <v>26007</v>
      </c>
      <c r="J1387" s="113">
        <v>6.4</v>
      </c>
      <c r="K1387" s="114" t="s">
        <v>4405</v>
      </c>
      <c r="L1387" s="156" t="s">
        <v>4405</v>
      </c>
      <c r="M1387" s="157" t="s">
        <v>4405</v>
      </c>
      <c r="N1387" s="127" t="s">
        <v>75</v>
      </c>
      <c r="O1387" s="68" t="s">
        <v>4405</v>
      </c>
      <c r="P1387" s="68" t="s">
        <v>4405</v>
      </c>
      <c r="Q1387" s="68" t="s">
        <v>4405</v>
      </c>
      <c r="R1387" s="74" t="s">
        <v>4405</v>
      </c>
      <c r="S1387" s="356" t="e">
        <v>#N/A</v>
      </c>
      <c r="T1387" s="356" t="str">
        <f>IF(ISNA(VLOOKUP(A1387,Sheet1!B$3:C$1266,2,FALSE)=TRUE),"ND",VLOOKUP(A1387,Sheet1!B$3:C$1266,2,FALSE))</f>
        <v>ND</v>
      </c>
      <c r="U1387" s="392" t="str">
        <f>IF(ISNA(VLOOKUP($A1387,Sheet1!$B$3:$AH$1266,Sheet1!E$1+(Sheet1!$A$1-1)*10,FALSE))=TRUE,"---",IF(VLOOKUP($A1387,Sheet1!$B$3:$AH$1266,Sheet1!E$1+(Sheet1!$A$1-1)*10,FALSE)="---","---", (ROUND(VLOOKUP($A1387,Sheet1!$B$3:$AH$1266,Sheet1!E$1+(Sheet1!$A$1-1)*10,FALSE),IF(VLOOKUP($A1387,Sheet1!$B$3:$AH$1266,Sheet1!E$1+(Sheet1!$A$1-1)*10,FALSE)&gt;99999,-3,IF(VLOOKUP($A1387,Sheet1!$B$3:$AH$1266,Sheet1!E$1+(Sheet1!$A$1-1)*10,FALSE)&gt;9999,-2,IF(VLOOKUP($A1387,Sheet1!$B$3:$AH$1266,Sheet1!E$1+(Sheet1!$A$1-1)*10,FALSE)&gt;999,-1,0)))))))</f>
        <v>---</v>
      </c>
      <c r="V1387" s="392" t="str">
        <f>IF(ISNA(VLOOKUP($A1387,Sheet1!$B$3:$AH$1266,Sheet1!F$1+(Sheet1!$A$1-1)*10,FALSE))=TRUE,"---",IF(VLOOKUP($A1387,Sheet1!$B$3:$AH$1266,Sheet1!F$1+(Sheet1!$A$1-1)*10,FALSE)="---","---", (ROUND(VLOOKUP($A1387,Sheet1!$B$3:$AH$1266,Sheet1!F$1+(Sheet1!$A$1-1)*10,FALSE),IF(VLOOKUP($A1387,Sheet1!$B$3:$AH$1266,Sheet1!F$1+(Sheet1!$A$1-1)*10,FALSE)&gt;99999,-3,IF(VLOOKUP($A1387,Sheet1!$B$3:$AH$1266,Sheet1!F$1+(Sheet1!$A$1-1)*10,FALSE)&gt;9999,-2,IF(VLOOKUP($A1387,Sheet1!$B$3:$AH$1266,Sheet1!F$1+(Sheet1!$A$1-1)*10,FALSE)&gt;999,-1,0)))))))</f>
        <v>---</v>
      </c>
      <c r="W1387" s="392" t="str">
        <f>IF(ISNA(VLOOKUP($A1387,Sheet1!$B$3:$AH$1266,Sheet1!G$1+(Sheet1!$A$1-1)*10,FALSE))=TRUE,"---",IF(VLOOKUP($A1387,Sheet1!$B$3:$AH$1266,Sheet1!G$1+(Sheet1!$A$1-1)*10,FALSE)="---","---", (ROUND(VLOOKUP($A1387,Sheet1!$B$3:$AH$1266,Sheet1!G$1+(Sheet1!$A$1-1)*10,FALSE),IF(VLOOKUP($A1387,Sheet1!$B$3:$AH$1266,Sheet1!G$1+(Sheet1!$A$1-1)*10,FALSE)&gt;99999,-3,IF(VLOOKUP($A1387,Sheet1!$B$3:$AH$1266,Sheet1!G$1+(Sheet1!$A$1-1)*10,FALSE)&gt;9999,-2,IF(VLOOKUP($A1387,Sheet1!$B$3:$AH$1266,Sheet1!G$1+(Sheet1!$A$1-1)*10,FALSE)&gt;999,-1,0)))))))</f>
        <v>---</v>
      </c>
      <c r="X1387" s="392" t="str">
        <f>IF(ISNA(VLOOKUP($A1387,Sheet1!$B$3:$AH$1266,Sheet1!H$1+(Sheet1!$A$1-1)*10,FALSE))=TRUE,"---",IF(VLOOKUP($A1387,Sheet1!$B$3:$AH$1266,Sheet1!H$1+(Sheet1!$A$1-1)*10,FALSE)="---","---", (ROUND(VLOOKUP($A1387,Sheet1!$B$3:$AH$1266,Sheet1!H$1+(Sheet1!$A$1-1)*10,FALSE),IF(VLOOKUP($A1387,Sheet1!$B$3:$AH$1266,Sheet1!H$1+(Sheet1!$A$1-1)*10,FALSE)&gt;99999,-3,IF(VLOOKUP($A1387,Sheet1!$B$3:$AH$1266,Sheet1!H$1+(Sheet1!$A$1-1)*10,FALSE)&gt;9999,-2,IF(VLOOKUP($A1387,Sheet1!$B$3:$AH$1266,Sheet1!H$1+(Sheet1!$A$1-1)*10,FALSE)&gt;999,-1,0)))))))</f>
        <v>---</v>
      </c>
      <c r="Y1387" s="392" t="str">
        <f>IF(ISNA(VLOOKUP($A1387,Sheet1!$B$3:$AH$1266,Sheet1!I$1+(Sheet1!$A$1-1)*10,FALSE))=TRUE,"---",IF(VLOOKUP($A1387,Sheet1!$B$3:$AH$1266,Sheet1!I$1+(Sheet1!$A$1-1)*10,FALSE)="---","---", (ROUND(VLOOKUP($A1387,Sheet1!$B$3:$AH$1266,Sheet1!I$1+(Sheet1!$A$1-1)*10,FALSE),IF(VLOOKUP($A1387,Sheet1!$B$3:$AH$1266,Sheet1!I$1+(Sheet1!$A$1-1)*10,FALSE)&gt;99999,-3,IF(VLOOKUP($A1387,Sheet1!$B$3:$AH$1266,Sheet1!I$1+(Sheet1!$A$1-1)*10,FALSE)&gt;9999,-2,IF(VLOOKUP($A1387,Sheet1!$B$3:$AH$1266,Sheet1!I$1+(Sheet1!$A$1-1)*10,FALSE)&gt;999,-1,0)))))))</f>
        <v>---</v>
      </c>
      <c r="Z1387" s="392" t="str">
        <f>IF(ISNA(VLOOKUP($A1387,Sheet1!$B$3:$AH$1266,Sheet1!J$1+(Sheet1!$A$1-1)*10,FALSE))=TRUE,"---",IF(VLOOKUP($A1387,Sheet1!$B$3:$AH$1266,Sheet1!J$1+(Sheet1!$A$1-1)*10,FALSE)="---","---", (ROUND(VLOOKUP($A1387,Sheet1!$B$3:$AH$1266,Sheet1!J$1+(Sheet1!$A$1-1)*10,FALSE),IF(VLOOKUP($A1387,Sheet1!$B$3:$AH$1266,Sheet1!J$1+(Sheet1!$A$1-1)*10,FALSE)&gt;99999,-3,IF(VLOOKUP($A1387,Sheet1!$B$3:$AH$1266,Sheet1!J$1+(Sheet1!$A$1-1)*10,FALSE)&gt;9999,-2,IF(VLOOKUP($A1387,Sheet1!$B$3:$AH$1266,Sheet1!J$1+(Sheet1!$A$1-1)*10,FALSE)&gt;999,-1,0)))))))</f>
        <v>---</v>
      </c>
      <c r="AA1387" s="392" t="str">
        <f>IF(ISNA(VLOOKUP($A1387,Sheet1!$B$3:$AH$1266,Sheet1!K$1+(Sheet1!$A$1-1)*10,FALSE))=TRUE,"---",IF(VLOOKUP($A1387,Sheet1!$B$3:$AH$1266,Sheet1!K$1+(Sheet1!$A$1-1)*10,FALSE)="---","---", (ROUND(VLOOKUP($A1387,Sheet1!$B$3:$AH$1266,Sheet1!K$1+(Sheet1!$A$1-1)*10,FALSE),IF(VLOOKUP($A1387,Sheet1!$B$3:$AH$1266,Sheet1!K$1+(Sheet1!$A$1-1)*10,FALSE)&gt;99999,-3,IF(VLOOKUP($A1387,Sheet1!$B$3:$AH$1266,Sheet1!K$1+(Sheet1!$A$1-1)*10,FALSE)&gt;9999,-2,IF(VLOOKUP($A1387,Sheet1!$B$3:$AH$1266,Sheet1!K$1+(Sheet1!$A$1-1)*10,FALSE)&gt;999,-1,0)))))))</f>
        <v>---</v>
      </c>
      <c r="AB1387" s="392" t="str">
        <f>IF(ISNA(VLOOKUP($A1387,Sheet1!$B$3:$AH$1266,Sheet1!L$1+(Sheet1!$A$1-1)*10,FALSE))=TRUE,"---",IF(VLOOKUP($A1387,Sheet1!$B$3:$AH$1266,Sheet1!L$1+(Sheet1!$A$1-1)*10,FALSE)="---","---", (ROUND(VLOOKUP($A1387,Sheet1!$B$3:$AH$1266,Sheet1!L$1+(Sheet1!$A$1-1)*10,FALSE),IF(VLOOKUP($A1387,Sheet1!$B$3:$AH$1266,Sheet1!L$1+(Sheet1!$A$1-1)*10,FALSE)&gt;99999,-3,IF(VLOOKUP($A1387,Sheet1!$B$3:$AH$1266,Sheet1!L$1+(Sheet1!$A$1-1)*10,FALSE)&gt;9999,-2,IF(VLOOKUP($A1387,Sheet1!$B$3:$AH$1266,Sheet1!L$1+(Sheet1!$A$1-1)*10,FALSE)&gt;999,-1,0)))))))</f>
        <v>---</v>
      </c>
      <c r="AC1387" s="392" t="str">
        <f>IF(ISNA(VLOOKUP($A1387,Sheet1!$B$3:$AH$1266,Sheet1!M$1+(Sheet1!$A$1-1)*10,FALSE))=TRUE,"---",IF(VLOOKUP($A1387,Sheet1!$B$3:$AH$1266,Sheet1!M$1+(Sheet1!$A$1-1)*10,FALSE)="---","---", (ROUND(VLOOKUP($A1387,Sheet1!$B$3:$AH$1266,Sheet1!M$1+(Sheet1!$A$1-1)*10,FALSE),IF(VLOOKUP($A1387,Sheet1!$B$3:$AH$1266,Sheet1!M$1+(Sheet1!$A$1-1)*10,FALSE)&gt;99999,-3,IF(VLOOKUP($A1387,Sheet1!$B$3:$AH$1266,Sheet1!M$1+(Sheet1!$A$1-1)*10,FALSE)&gt;9999,-2,IF(VLOOKUP($A1387,Sheet1!$B$3:$AH$1266,Sheet1!M$1+(Sheet1!$A$1-1)*10,FALSE)&gt;999,-1,0)))))))</f>
        <v>---</v>
      </c>
      <c r="AD1387" s="392" t="str">
        <f>IF(ISNA(VLOOKUP($A1387,Sheet1!$B$3:$AH$1266,Sheet1!N$1+(Sheet1!$A$1-1)*10,FALSE))=TRUE,"---",IF(VLOOKUP($A1387,Sheet1!$B$3:$AH$1266,Sheet1!N$1+(Sheet1!$A$1-1)*10,FALSE)="---","---", (ROUND(VLOOKUP($A1387,Sheet1!$B$3:$AH$1266,Sheet1!N$1+(Sheet1!$A$1-1)*10,FALSE),IF(VLOOKUP($A1387,Sheet1!$B$3:$AH$1266,Sheet1!N$1+(Sheet1!$A$1-1)*10,FALSE)&gt;99999,-3,IF(VLOOKUP($A1387,Sheet1!$B$3:$AH$1266,Sheet1!N$1+(Sheet1!$A$1-1)*10,FALSE)&gt;9999,-2,IF(VLOOKUP($A1387,Sheet1!$B$3:$AH$1266,Sheet1!N$1+(Sheet1!$A$1-1)*10,FALSE)&gt;999,-1,0)))))))</f>
        <v>---</v>
      </c>
    </row>
    <row r="1388" spans="1:30" ht="25.5" customHeight="1" x14ac:dyDescent="0.25">
      <c r="A1388" s="304" t="s">
        <v>2031</v>
      </c>
      <c r="B1388" s="393" t="s">
        <v>2032</v>
      </c>
      <c r="C1388" s="304">
        <v>431220</v>
      </c>
      <c r="D1388" s="304">
        <v>784646</v>
      </c>
      <c r="E1388" s="305" t="s">
        <v>3035</v>
      </c>
      <c r="F1388" s="345" t="s">
        <v>4844</v>
      </c>
      <c r="G1388" s="351" t="s">
        <v>286</v>
      </c>
      <c r="H1388" s="348">
        <v>2.5299999999999998</v>
      </c>
      <c r="I1388" s="119">
        <v>29636</v>
      </c>
      <c r="J1388" s="120">
        <v>14.19</v>
      </c>
      <c r="K1388" s="118" t="s">
        <v>20</v>
      </c>
      <c r="L1388" s="122">
        <v>365</v>
      </c>
      <c r="M1388" s="123">
        <v>144</v>
      </c>
      <c r="N1388" s="121" t="s">
        <v>4405</v>
      </c>
      <c r="O1388" s="71">
        <f t="shared" si="47"/>
        <v>1.876413862135746</v>
      </c>
      <c r="P1388" s="71">
        <f>IF(O1388&lt;&gt;"",VLOOKUP($A1388,Sheet4!$A$2:$O$1309,14,FALSE)*100,"")</f>
        <v>1.8106239831579218</v>
      </c>
      <c r="Q1388" s="71">
        <f>IF(P1388&lt;&gt;"",VLOOKUP($A1388,Sheet4!$A$2:$O$1309,15,FALSE)*100,"")</f>
        <v>16.387415644390924</v>
      </c>
      <c r="R1388" s="73">
        <f t="shared" si="48"/>
        <v>50</v>
      </c>
      <c r="S1388" s="357" t="s">
        <v>4368</v>
      </c>
      <c r="T1388" s="357" t="str">
        <f>IF(ISNA(VLOOKUP(A1388,Sheet1!B$3:C$1266,2,FALSE)=TRUE),"NC",VLOOKUP(A1388,Sheet1!B$3:C$1266,2,FALSE))</f>
        <v>Rural10</v>
      </c>
      <c r="U1388" s="385">
        <f>IF(ISNA(VLOOKUP($A1388,Sheet1!$B$3:$AH$1266,Sheet1!E$1+(Sheet1!$A$1-1)*10,FALSE))=TRUE,"---",IF(VLOOKUP($A1388,Sheet1!$B$3:$AH$1266,Sheet1!E$1+(Sheet1!$A$1-1)*10,FALSE)="---","---", (ROUND(VLOOKUP($A1388,Sheet1!$B$3:$AH$1266,Sheet1!E$1+(Sheet1!$A$1-1)*10,FALSE),IF(VLOOKUP($A1388,Sheet1!$B$3:$AH$1266,Sheet1!E$1+(Sheet1!$A$1-1)*10,FALSE)&gt;99999,-3,IF(VLOOKUP($A1388,Sheet1!$B$3:$AH$1266,Sheet1!E$1+(Sheet1!$A$1-1)*10,FALSE)&gt;9999,-2,IF(VLOOKUP($A1388,Sheet1!$B$3:$AH$1266,Sheet1!E$1+(Sheet1!$A$1-1)*10,FALSE)&gt;999,-1,0)))))))</f>
        <v>161</v>
      </c>
      <c r="V1388" s="385">
        <f>IF(ISNA(VLOOKUP($A1388,Sheet1!$B$3:$AH$1266,Sheet1!F$1+(Sheet1!$A$1-1)*10,FALSE))=TRUE,"---",IF(VLOOKUP($A1388,Sheet1!$B$3:$AH$1266,Sheet1!F$1+(Sheet1!$A$1-1)*10,FALSE)="---","---", (ROUND(VLOOKUP($A1388,Sheet1!$B$3:$AH$1266,Sheet1!F$1+(Sheet1!$A$1-1)*10,FALSE),IF(VLOOKUP($A1388,Sheet1!$B$3:$AH$1266,Sheet1!F$1+(Sheet1!$A$1-1)*10,FALSE)&gt;99999,-3,IF(VLOOKUP($A1388,Sheet1!$B$3:$AH$1266,Sheet1!F$1+(Sheet1!$A$1-1)*10,FALSE)&gt;9999,-2,IF(VLOOKUP($A1388,Sheet1!$B$3:$AH$1266,Sheet1!F$1+(Sheet1!$A$1-1)*10,FALSE)&gt;999,-1,0)))))))</f>
        <v>186</v>
      </c>
      <c r="W1388" s="385">
        <f>IF(ISNA(VLOOKUP($A1388,Sheet1!$B$3:$AH$1266,Sheet1!G$1+(Sheet1!$A$1-1)*10,FALSE))=TRUE,"---",IF(VLOOKUP($A1388,Sheet1!$B$3:$AH$1266,Sheet1!G$1+(Sheet1!$A$1-1)*10,FALSE)="---","---", (ROUND(VLOOKUP($A1388,Sheet1!$B$3:$AH$1266,Sheet1!G$1+(Sheet1!$A$1-1)*10,FALSE),IF(VLOOKUP($A1388,Sheet1!$B$3:$AH$1266,Sheet1!G$1+(Sheet1!$A$1-1)*10,FALSE)&gt;99999,-3,IF(VLOOKUP($A1388,Sheet1!$B$3:$AH$1266,Sheet1!G$1+(Sheet1!$A$1-1)*10,FALSE)&gt;9999,-2,IF(VLOOKUP($A1388,Sheet1!$B$3:$AH$1266,Sheet1!G$1+(Sheet1!$A$1-1)*10,FALSE)&gt;999,-1,0)))))))</f>
        <v>214</v>
      </c>
      <c r="X1388" s="385">
        <f>IF(ISNA(VLOOKUP($A1388,Sheet1!$B$3:$AH$1266,Sheet1!H$1+(Sheet1!$A$1-1)*10,FALSE))=TRUE,"---",IF(VLOOKUP($A1388,Sheet1!$B$3:$AH$1266,Sheet1!H$1+(Sheet1!$A$1-1)*10,FALSE)="---","---", (ROUND(VLOOKUP($A1388,Sheet1!$B$3:$AH$1266,Sheet1!H$1+(Sheet1!$A$1-1)*10,FALSE),IF(VLOOKUP($A1388,Sheet1!$B$3:$AH$1266,Sheet1!H$1+(Sheet1!$A$1-1)*10,FALSE)&gt;99999,-3,IF(VLOOKUP($A1388,Sheet1!$B$3:$AH$1266,Sheet1!H$1+(Sheet1!$A$1-1)*10,FALSE)&gt;9999,-2,IF(VLOOKUP($A1388,Sheet1!$B$3:$AH$1266,Sheet1!H$1+(Sheet1!$A$1-1)*10,FALSE)&gt;999,-1,0)))))))</f>
        <v>271</v>
      </c>
      <c r="Y1388" s="385">
        <f>IF(ISNA(VLOOKUP($A1388,Sheet1!$B$3:$AH$1266,Sheet1!I$1+(Sheet1!$A$1-1)*10,FALSE))=TRUE,"---",IF(VLOOKUP($A1388,Sheet1!$B$3:$AH$1266,Sheet1!I$1+(Sheet1!$A$1-1)*10,FALSE)="---","---", (ROUND(VLOOKUP($A1388,Sheet1!$B$3:$AH$1266,Sheet1!I$1+(Sheet1!$A$1-1)*10,FALSE),IF(VLOOKUP($A1388,Sheet1!$B$3:$AH$1266,Sheet1!I$1+(Sheet1!$A$1-1)*10,FALSE)&gt;99999,-3,IF(VLOOKUP($A1388,Sheet1!$B$3:$AH$1266,Sheet1!I$1+(Sheet1!$A$1-1)*10,FALSE)&gt;9999,-2,IF(VLOOKUP($A1388,Sheet1!$B$3:$AH$1266,Sheet1!I$1+(Sheet1!$A$1-1)*10,FALSE)&gt;999,-1,0)))))))</f>
        <v>301</v>
      </c>
      <c r="Z1388" s="385">
        <f>IF(ISNA(VLOOKUP($A1388,Sheet1!$B$3:$AH$1266,Sheet1!J$1+(Sheet1!$A$1-1)*10,FALSE))=TRUE,"---",IF(VLOOKUP($A1388,Sheet1!$B$3:$AH$1266,Sheet1!J$1+(Sheet1!$A$1-1)*10,FALSE)="---","---", (ROUND(VLOOKUP($A1388,Sheet1!$B$3:$AH$1266,Sheet1!J$1+(Sheet1!$A$1-1)*10,FALSE),IF(VLOOKUP($A1388,Sheet1!$B$3:$AH$1266,Sheet1!J$1+(Sheet1!$A$1-1)*10,FALSE)&gt;99999,-3,IF(VLOOKUP($A1388,Sheet1!$B$3:$AH$1266,Sheet1!J$1+(Sheet1!$A$1-1)*10,FALSE)&gt;9999,-2,IF(VLOOKUP($A1388,Sheet1!$B$3:$AH$1266,Sheet1!J$1+(Sheet1!$A$1-1)*10,FALSE)&gt;999,-1,0)))))))</f>
        <v>337</v>
      </c>
      <c r="AA1388" s="385">
        <f>IF(ISNA(VLOOKUP($A1388,Sheet1!$B$3:$AH$1266,Sheet1!K$1+(Sheet1!$A$1-1)*10,FALSE))=TRUE,"---",IF(VLOOKUP($A1388,Sheet1!$B$3:$AH$1266,Sheet1!K$1+(Sheet1!$A$1-1)*10,FALSE)="---","---", (ROUND(VLOOKUP($A1388,Sheet1!$B$3:$AH$1266,Sheet1!K$1+(Sheet1!$A$1-1)*10,FALSE),IF(VLOOKUP($A1388,Sheet1!$B$3:$AH$1266,Sheet1!K$1+(Sheet1!$A$1-1)*10,FALSE)&gt;99999,-3,IF(VLOOKUP($A1388,Sheet1!$B$3:$AH$1266,Sheet1!K$1+(Sheet1!$A$1-1)*10,FALSE)&gt;9999,-2,IF(VLOOKUP($A1388,Sheet1!$B$3:$AH$1266,Sheet1!K$1+(Sheet1!$A$1-1)*10,FALSE)&gt;999,-1,0)))))))</f>
        <v>362</v>
      </c>
      <c r="AB1388" s="385">
        <f>IF(ISNA(VLOOKUP($A1388,Sheet1!$B$3:$AH$1266,Sheet1!L$1+(Sheet1!$A$1-1)*10,FALSE))=TRUE,"---",IF(VLOOKUP($A1388,Sheet1!$B$3:$AH$1266,Sheet1!L$1+(Sheet1!$A$1-1)*10,FALSE)="---","---", (ROUND(VLOOKUP($A1388,Sheet1!$B$3:$AH$1266,Sheet1!L$1+(Sheet1!$A$1-1)*10,FALSE),IF(VLOOKUP($A1388,Sheet1!$B$3:$AH$1266,Sheet1!L$1+(Sheet1!$A$1-1)*10,FALSE)&gt;99999,-3,IF(VLOOKUP($A1388,Sheet1!$B$3:$AH$1266,Sheet1!L$1+(Sheet1!$A$1-1)*10,FALSE)&gt;9999,-2,IF(VLOOKUP($A1388,Sheet1!$B$3:$AH$1266,Sheet1!L$1+(Sheet1!$A$1-1)*10,FALSE)&gt;999,-1,0)))))))</f>
        <v>387</v>
      </c>
      <c r="AC1388" s="385">
        <f>IF(ISNA(VLOOKUP($A1388,Sheet1!$B$3:$AH$1266,Sheet1!M$1+(Sheet1!$A$1-1)*10,FALSE))=TRUE,"---",IF(VLOOKUP($A1388,Sheet1!$B$3:$AH$1266,Sheet1!M$1+(Sheet1!$A$1-1)*10,FALSE)="---","---", (ROUND(VLOOKUP($A1388,Sheet1!$B$3:$AH$1266,Sheet1!M$1+(Sheet1!$A$1-1)*10,FALSE),IF(VLOOKUP($A1388,Sheet1!$B$3:$AH$1266,Sheet1!M$1+(Sheet1!$A$1-1)*10,FALSE)&gt;99999,-3,IF(VLOOKUP($A1388,Sheet1!$B$3:$AH$1266,Sheet1!M$1+(Sheet1!$A$1-1)*10,FALSE)&gt;9999,-2,IF(VLOOKUP($A1388,Sheet1!$B$3:$AH$1266,Sheet1!M$1+(Sheet1!$A$1-1)*10,FALSE)&gt;999,-1,0)))))))</f>
        <v>412</v>
      </c>
      <c r="AD1388" s="385">
        <f>IF(ISNA(VLOOKUP($A1388,Sheet1!$B$3:$AH$1266,Sheet1!N$1+(Sheet1!$A$1-1)*10,FALSE))=TRUE,"---",IF(VLOOKUP($A1388,Sheet1!$B$3:$AH$1266,Sheet1!N$1+(Sheet1!$A$1-1)*10,FALSE)="---","---", (ROUND(VLOOKUP($A1388,Sheet1!$B$3:$AH$1266,Sheet1!N$1+(Sheet1!$A$1-1)*10,FALSE),IF(VLOOKUP($A1388,Sheet1!$B$3:$AH$1266,Sheet1!N$1+(Sheet1!$A$1-1)*10,FALSE)&gt;99999,-3,IF(VLOOKUP($A1388,Sheet1!$B$3:$AH$1266,Sheet1!N$1+(Sheet1!$A$1-1)*10,FALSE)&gt;9999,-2,IF(VLOOKUP($A1388,Sheet1!$B$3:$AH$1266,Sheet1!N$1+(Sheet1!$A$1-1)*10,FALSE)&gt;999,-1,0)))))))</f>
        <v>443</v>
      </c>
    </row>
    <row r="1389" spans="1:30" ht="25.5" customHeight="1" x14ac:dyDescent="0.25">
      <c r="A1389" s="304"/>
      <c r="B1389" s="346"/>
      <c r="C1389" s="304"/>
      <c r="D1389" s="304"/>
      <c r="E1389" s="305" t="e">
        <v>#N/A</v>
      </c>
      <c r="F1389" s="346"/>
      <c r="G1389" s="352"/>
      <c r="H1389" s="348"/>
      <c r="I1389" s="119">
        <v>31102</v>
      </c>
      <c r="J1389" s="120">
        <v>14.32</v>
      </c>
      <c r="K1389" s="121" t="s">
        <v>4405</v>
      </c>
      <c r="L1389" s="122">
        <v>319</v>
      </c>
      <c r="M1389" s="123">
        <v>126</v>
      </c>
      <c r="N1389" s="118" t="s">
        <v>112</v>
      </c>
      <c r="O1389" s="71" t="s">
        <v>4405</v>
      </c>
      <c r="P1389" s="71" t="s">
        <v>4405</v>
      </c>
      <c r="Q1389" s="71" t="s">
        <v>4405</v>
      </c>
      <c r="R1389" s="73" t="s">
        <v>4405</v>
      </c>
      <c r="S1389" s="357" t="e">
        <v>#N/A</v>
      </c>
      <c r="T1389" s="357" t="str">
        <f>IF(ISNA(VLOOKUP(A1389,Sheet1!B$3:C$1266,2,FALSE)=TRUE),"ND",VLOOKUP(A1389,Sheet1!B$3:C$1266,2,FALSE))</f>
        <v>ND</v>
      </c>
      <c r="U1389" s="385" t="str">
        <f>IF(ISNA(VLOOKUP($A1389,Sheet1!$B$3:$AH$1266,Sheet1!E$1+(Sheet1!$A$1-1)*10,FALSE))=TRUE,"---",IF(VLOOKUP($A1389,Sheet1!$B$3:$AH$1266,Sheet1!E$1+(Sheet1!$A$1-1)*10,FALSE)="---","---", (ROUND(VLOOKUP($A1389,Sheet1!$B$3:$AH$1266,Sheet1!E$1+(Sheet1!$A$1-1)*10,FALSE),IF(VLOOKUP($A1389,Sheet1!$B$3:$AH$1266,Sheet1!E$1+(Sheet1!$A$1-1)*10,FALSE)&gt;99999,-3,IF(VLOOKUP($A1389,Sheet1!$B$3:$AH$1266,Sheet1!E$1+(Sheet1!$A$1-1)*10,FALSE)&gt;9999,-2,IF(VLOOKUP($A1389,Sheet1!$B$3:$AH$1266,Sheet1!E$1+(Sheet1!$A$1-1)*10,FALSE)&gt;999,-1,0)))))))</f>
        <v>---</v>
      </c>
      <c r="V1389" s="385" t="str">
        <f>IF(ISNA(VLOOKUP($A1389,Sheet1!$B$3:$AH$1266,Sheet1!F$1+(Sheet1!$A$1-1)*10,FALSE))=TRUE,"---",IF(VLOOKUP($A1389,Sheet1!$B$3:$AH$1266,Sheet1!F$1+(Sheet1!$A$1-1)*10,FALSE)="---","---", (ROUND(VLOOKUP($A1389,Sheet1!$B$3:$AH$1266,Sheet1!F$1+(Sheet1!$A$1-1)*10,FALSE),IF(VLOOKUP($A1389,Sheet1!$B$3:$AH$1266,Sheet1!F$1+(Sheet1!$A$1-1)*10,FALSE)&gt;99999,-3,IF(VLOOKUP($A1389,Sheet1!$B$3:$AH$1266,Sheet1!F$1+(Sheet1!$A$1-1)*10,FALSE)&gt;9999,-2,IF(VLOOKUP($A1389,Sheet1!$B$3:$AH$1266,Sheet1!F$1+(Sheet1!$A$1-1)*10,FALSE)&gt;999,-1,0)))))))</f>
        <v>---</v>
      </c>
      <c r="W1389" s="385" t="str">
        <f>IF(ISNA(VLOOKUP($A1389,Sheet1!$B$3:$AH$1266,Sheet1!G$1+(Sheet1!$A$1-1)*10,FALSE))=TRUE,"---",IF(VLOOKUP($A1389,Sheet1!$B$3:$AH$1266,Sheet1!G$1+(Sheet1!$A$1-1)*10,FALSE)="---","---", (ROUND(VLOOKUP($A1389,Sheet1!$B$3:$AH$1266,Sheet1!G$1+(Sheet1!$A$1-1)*10,FALSE),IF(VLOOKUP($A1389,Sheet1!$B$3:$AH$1266,Sheet1!G$1+(Sheet1!$A$1-1)*10,FALSE)&gt;99999,-3,IF(VLOOKUP($A1389,Sheet1!$B$3:$AH$1266,Sheet1!G$1+(Sheet1!$A$1-1)*10,FALSE)&gt;9999,-2,IF(VLOOKUP($A1389,Sheet1!$B$3:$AH$1266,Sheet1!G$1+(Sheet1!$A$1-1)*10,FALSE)&gt;999,-1,0)))))))</f>
        <v>---</v>
      </c>
      <c r="X1389" s="385" t="str">
        <f>IF(ISNA(VLOOKUP($A1389,Sheet1!$B$3:$AH$1266,Sheet1!H$1+(Sheet1!$A$1-1)*10,FALSE))=TRUE,"---",IF(VLOOKUP($A1389,Sheet1!$B$3:$AH$1266,Sheet1!H$1+(Sheet1!$A$1-1)*10,FALSE)="---","---", (ROUND(VLOOKUP($A1389,Sheet1!$B$3:$AH$1266,Sheet1!H$1+(Sheet1!$A$1-1)*10,FALSE),IF(VLOOKUP($A1389,Sheet1!$B$3:$AH$1266,Sheet1!H$1+(Sheet1!$A$1-1)*10,FALSE)&gt;99999,-3,IF(VLOOKUP($A1389,Sheet1!$B$3:$AH$1266,Sheet1!H$1+(Sheet1!$A$1-1)*10,FALSE)&gt;9999,-2,IF(VLOOKUP($A1389,Sheet1!$B$3:$AH$1266,Sheet1!H$1+(Sheet1!$A$1-1)*10,FALSE)&gt;999,-1,0)))))))</f>
        <v>---</v>
      </c>
      <c r="Y1389" s="385" t="str">
        <f>IF(ISNA(VLOOKUP($A1389,Sheet1!$B$3:$AH$1266,Sheet1!I$1+(Sheet1!$A$1-1)*10,FALSE))=TRUE,"---",IF(VLOOKUP($A1389,Sheet1!$B$3:$AH$1266,Sheet1!I$1+(Sheet1!$A$1-1)*10,FALSE)="---","---", (ROUND(VLOOKUP($A1389,Sheet1!$B$3:$AH$1266,Sheet1!I$1+(Sheet1!$A$1-1)*10,FALSE),IF(VLOOKUP($A1389,Sheet1!$B$3:$AH$1266,Sheet1!I$1+(Sheet1!$A$1-1)*10,FALSE)&gt;99999,-3,IF(VLOOKUP($A1389,Sheet1!$B$3:$AH$1266,Sheet1!I$1+(Sheet1!$A$1-1)*10,FALSE)&gt;9999,-2,IF(VLOOKUP($A1389,Sheet1!$B$3:$AH$1266,Sheet1!I$1+(Sheet1!$A$1-1)*10,FALSE)&gt;999,-1,0)))))))</f>
        <v>---</v>
      </c>
      <c r="Z1389" s="385" t="str">
        <f>IF(ISNA(VLOOKUP($A1389,Sheet1!$B$3:$AH$1266,Sheet1!J$1+(Sheet1!$A$1-1)*10,FALSE))=TRUE,"---",IF(VLOOKUP($A1389,Sheet1!$B$3:$AH$1266,Sheet1!J$1+(Sheet1!$A$1-1)*10,FALSE)="---","---", (ROUND(VLOOKUP($A1389,Sheet1!$B$3:$AH$1266,Sheet1!J$1+(Sheet1!$A$1-1)*10,FALSE),IF(VLOOKUP($A1389,Sheet1!$B$3:$AH$1266,Sheet1!J$1+(Sheet1!$A$1-1)*10,FALSE)&gt;99999,-3,IF(VLOOKUP($A1389,Sheet1!$B$3:$AH$1266,Sheet1!J$1+(Sheet1!$A$1-1)*10,FALSE)&gt;9999,-2,IF(VLOOKUP($A1389,Sheet1!$B$3:$AH$1266,Sheet1!J$1+(Sheet1!$A$1-1)*10,FALSE)&gt;999,-1,0)))))))</f>
        <v>---</v>
      </c>
      <c r="AA1389" s="385" t="str">
        <f>IF(ISNA(VLOOKUP($A1389,Sheet1!$B$3:$AH$1266,Sheet1!K$1+(Sheet1!$A$1-1)*10,FALSE))=TRUE,"---",IF(VLOOKUP($A1389,Sheet1!$B$3:$AH$1266,Sheet1!K$1+(Sheet1!$A$1-1)*10,FALSE)="---","---", (ROUND(VLOOKUP($A1389,Sheet1!$B$3:$AH$1266,Sheet1!K$1+(Sheet1!$A$1-1)*10,FALSE),IF(VLOOKUP($A1389,Sheet1!$B$3:$AH$1266,Sheet1!K$1+(Sheet1!$A$1-1)*10,FALSE)&gt;99999,-3,IF(VLOOKUP($A1389,Sheet1!$B$3:$AH$1266,Sheet1!K$1+(Sheet1!$A$1-1)*10,FALSE)&gt;9999,-2,IF(VLOOKUP($A1389,Sheet1!$B$3:$AH$1266,Sheet1!K$1+(Sheet1!$A$1-1)*10,FALSE)&gt;999,-1,0)))))))</f>
        <v>---</v>
      </c>
      <c r="AB1389" s="385" t="str">
        <f>IF(ISNA(VLOOKUP($A1389,Sheet1!$B$3:$AH$1266,Sheet1!L$1+(Sheet1!$A$1-1)*10,FALSE))=TRUE,"---",IF(VLOOKUP($A1389,Sheet1!$B$3:$AH$1266,Sheet1!L$1+(Sheet1!$A$1-1)*10,FALSE)="---","---", (ROUND(VLOOKUP($A1389,Sheet1!$B$3:$AH$1266,Sheet1!L$1+(Sheet1!$A$1-1)*10,FALSE),IF(VLOOKUP($A1389,Sheet1!$B$3:$AH$1266,Sheet1!L$1+(Sheet1!$A$1-1)*10,FALSE)&gt;99999,-3,IF(VLOOKUP($A1389,Sheet1!$B$3:$AH$1266,Sheet1!L$1+(Sheet1!$A$1-1)*10,FALSE)&gt;9999,-2,IF(VLOOKUP($A1389,Sheet1!$B$3:$AH$1266,Sheet1!L$1+(Sheet1!$A$1-1)*10,FALSE)&gt;999,-1,0)))))))</f>
        <v>---</v>
      </c>
      <c r="AC1389" s="385" t="str">
        <f>IF(ISNA(VLOOKUP($A1389,Sheet1!$B$3:$AH$1266,Sheet1!M$1+(Sheet1!$A$1-1)*10,FALSE))=TRUE,"---",IF(VLOOKUP($A1389,Sheet1!$B$3:$AH$1266,Sheet1!M$1+(Sheet1!$A$1-1)*10,FALSE)="---","---", (ROUND(VLOOKUP($A1389,Sheet1!$B$3:$AH$1266,Sheet1!M$1+(Sheet1!$A$1-1)*10,FALSE),IF(VLOOKUP($A1389,Sheet1!$B$3:$AH$1266,Sheet1!M$1+(Sheet1!$A$1-1)*10,FALSE)&gt;99999,-3,IF(VLOOKUP($A1389,Sheet1!$B$3:$AH$1266,Sheet1!M$1+(Sheet1!$A$1-1)*10,FALSE)&gt;9999,-2,IF(VLOOKUP($A1389,Sheet1!$B$3:$AH$1266,Sheet1!M$1+(Sheet1!$A$1-1)*10,FALSE)&gt;999,-1,0)))))))</f>
        <v>---</v>
      </c>
      <c r="AD1389" s="385" t="str">
        <f>IF(ISNA(VLOOKUP($A1389,Sheet1!$B$3:$AH$1266,Sheet1!N$1+(Sheet1!$A$1-1)*10,FALSE))=TRUE,"---",IF(VLOOKUP($A1389,Sheet1!$B$3:$AH$1266,Sheet1!N$1+(Sheet1!$A$1-1)*10,FALSE)="---","---", (ROUND(VLOOKUP($A1389,Sheet1!$B$3:$AH$1266,Sheet1!N$1+(Sheet1!$A$1-1)*10,FALSE),IF(VLOOKUP($A1389,Sheet1!$B$3:$AH$1266,Sheet1!N$1+(Sheet1!$A$1-1)*10,FALSE)&gt;99999,-3,IF(VLOOKUP($A1389,Sheet1!$B$3:$AH$1266,Sheet1!N$1+(Sheet1!$A$1-1)*10,FALSE)&gt;9999,-2,IF(VLOOKUP($A1389,Sheet1!$B$3:$AH$1266,Sheet1!N$1+(Sheet1!$A$1-1)*10,FALSE)&gt;999,-1,0)))))))</f>
        <v>---</v>
      </c>
    </row>
    <row r="1390" spans="1:30" ht="25.5" customHeight="1" x14ac:dyDescent="0.25">
      <c r="A1390" s="125" t="s">
        <v>2033</v>
      </c>
      <c r="B1390" s="138" t="s">
        <v>2034</v>
      </c>
      <c r="C1390" s="125">
        <v>431305</v>
      </c>
      <c r="D1390" s="125">
        <v>784144</v>
      </c>
      <c r="E1390" s="70" t="s">
        <v>3035</v>
      </c>
      <c r="F1390" s="139" t="s">
        <v>4405</v>
      </c>
      <c r="G1390" s="127" t="s">
        <v>160</v>
      </c>
      <c r="H1390" s="128">
        <v>41.5</v>
      </c>
      <c r="I1390" s="112">
        <v>19772</v>
      </c>
      <c r="J1390" s="140" t="s">
        <v>4405</v>
      </c>
      <c r="K1390" s="127" t="s">
        <v>17</v>
      </c>
      <c r="L1390" s="115">
        <v>2180</v>
      </c>
      <c r="M1390" s="116">
        <v>52.5</v>
      </c>
      <c r="N1390" s="127" t="s">
        <v>160</v>
      </c>
      <c r="O1390" s="68">
        <f t="shared" si="47"/>
        <v>0.2</v>
      </c>
      <c r="P1390" s="68">
        <f>IF(O1390&lt;&gt;"",VLOOKUP($A1390,Sheet4!$A$2:$O$1309,14,FALSE)*100,"")</f>
        <v>3.2676322132066393</v>
      </c>
      <c r="Q1390" s="68">
        <f>IF(P1390&lt;&gt;"",VLOOKUP($A1390,Sheet4!$A$2:$O$1309,15,FALSE)*100,"")</f>
        <v>27.776967100777551</v>
      </c>
      <c r="R1390" s="74" t="str">
        <f t="shared" si="48"/>
        <v>500</v>
      </c>
      <c r="S1390" s="64" t="s">
        <v>4368</v>
      </c>
      <c r="T1390" s="64" t="str">
        <f>IF(ISNA(VLOOKUP(A1390,Sheet1!B$3:C$1266,2,FALSE)=TRUE),"NC",VLOOKUP(A1390,Sheet1!B$3:C$1266,2,FALSE))</f>
        <v>Rural</v>
      </c>
      <c r="U1390" s="65">
        <f>IF(ISNA(VLOOKUP($A1390,Sheet1!$B$3:$AH$1266,Sheet1!E$1+(Sheet1!$A$1-1)*10,FALSE))=TRUE,"---",IF(VLOOKUP($A1390,Sheet1!$B$3:$AH$1266,Sheet1!E$1+(Sheet1!$A$1-1)*10,FALSE)="---","---", (ROUND(VLOOKUP($A1390,Sheet1!$B$3:$AH$1266,Sheet1!E$1+(Sheet1!$A$1-1)*10,FALSE),IF(VLOOKUP($A1390,Sheet1!$B$3:$AH$1266,Sheet1!E$1+(Sheet1!$A$1-1)*10,FALSE)&gt;99999,-3,IF(VLOOKUP($A1390,Sheet1!$B$3:$AH$1266,Sheet1!E$1+(Sheet1!$A$1-1)*10,FALSE)&gt;9999,-2,IF(VLOOKUP($A1390,Sheet1!$B$3:$AH$1266,Sheet1!E$1+(Sheet1!$A$1-1)*10,FALSE)&gt;999,-1,0)))))))</f>
        <v>557</v>
      </c>
      <c r="V1390" s="65">
        <f>IF(ISNA(VLOOKUP($A1390,Sheet1!$B$3:$AH$1266,Sheet1!F$1+(Sheet1!$A$1-1)*10,FALSE))=TRUE,"---",IF(VLOOKUP($A1390,Sheet1!$B$3:$AH$1266,Sheet1!F$1+(Sheet1!$A$1-1)*10,FALSE)="---","---", (ROUND(VLOOKUP($A1390,Sheet1!$B$3:$AH$1266,Sheet1!F$1+(Sheet1!$A$1-1)*10,FALSE),IF(VLOOKUP($A1390,Sheet1!$B$3:$AH$1266,Sheet1!F$1+(Sheet1!$A$1-1)*10,FALSE)&gt;99999,-3,IF(VLOOKUP($A1390,Sheet1!$B$3:$AH$1266,Sheet1!F$1+(Sheet1!$A$1-1)*10,FALSE)&gt;9999,-2,IF(VLOOKUP($A1390,Sheet1!$B$3:$AH$1266,Sheet1!F$1+(Sheet1!$A$1-1)*10,FALSE)&gt;999,-1,0)))))))</f>
        <v>647</v>
      </c>
      <c r="W1390" s="65">
        <f>IF(ISNA(VLOOKUP($A1390,Sheet1!$B$3:$AH$1266,Sheet1!G$1+(Sheet1!$A$1-1)*10,FALSE))=TRUE,"---",IF(VLOOKUP($A1390,Sheet1!$B$3:$AH$1266,Sheet1!G$1+(Sheet1!$A$1-1)*10,FALSE)="---","---", (ROUND(VLOOKUP($A1390,Sheet1!$B$3:$AH$1266,Sheet1!G$1+(Sheet1!$A$1-1)*10,FALSE),IF(VLOOKUP($A1390,Sheet1!$B$3:$AH$1266,Sheet1!G$1+(Sheet1!$A$1-1)*10,FALSE)&gt;99999,-3,IF(VLOOKUP($A1390,Sheet1!$B$3:$AH$1266,Sheet1!G$1+(Sheet1!$A$1-1)*10,FALSE)&gt;9999,-2,IF(VLOOKUP($A1390,Sheet1!$B$3:$AH$1266,Sheet1!G$1+(Sheet1!$A$1-1)*10,FALSE)&gt;999,-1,0)))))))</f>
        <v>757</v>
      </c>
      <c r="X1390" s="65">
        <f>IF(ISNA(VLOOKUP($A1390,Sheet1!$B$3:$AH$1266,Sheet1!H$1+(Sheet1!$A$1-1)*10,FALSE))=TRUE,"---",IF(VLOOKUP($A1390,Sheet1!$B$3:$AH$1266,Sheet1!H$1+(Sheet1!$A$1-1)*10,FALSE)="---","---", (ROUND(VLOOKUP($A1390,Sheet1!$B$3:$AH$1266,Sheet1!H$1+(Sheet1!$A$1-1)*10,FALSE),IF(VLOOKUP($A1390,Sheet1!$B$3:$AH$1266,Sheet1!H$1+(Sheet1!$A$1-1)*10,FALSE)&gt;99999,-3,IF(VLOOKUP($A1390,Sheet1!$B$3:$AH$1266,Sheet1!H$1+(Sheet1!$A$1-1)*10,FALSE)&gt;9999,-2,IF(VLOOKUP($A1390,Sheet1!$B$3:$AH$1266,Sheet1!H$1+(Sheet1!$A$1-1)*10,FALSE)&gt;999,-1,0)))))))</f>
        <v>1020</v>
      </c>
      <c r="Y1390" s="65">
        <f>IF(ISNA(VLOOKUP($A1390,Sheet1!$B$3:$AH$1266,Sheet1!I$1+(Sheet1!$A$1-1)*10,FALSE))=TRUE,"---",IF(VLOOKUP($A1390,Sheet1!$B$3:$AH$1266,Sheet1!I$1+(Sheet1!$A$1-1)*10,FALSE)="---","---", (ROUND(VLOOKUP($A1390,Sheet1!$B$3:$AH$1266,Sheet1!I$1+(Sheet1!$A$1-1)*10,FALSE),IF(VLOOKUP($A1390,Sheet1!$B$3:$AH$1266,Sheet1!I$1+(Sheet1!$A$1-1)*10,FALSE)&gt;99999,-3,IF(VLOOKUP($A1390,Sheet1!$B$3:$AH$1266,Sheet1!I$1+(Sheet1!$A$1-1)*10,FALSE)&gt;9999,-2,IF(VLOOKUP($A1390,Sheet1!$B$3:$AH$1266,Sheet1!I$1+(Sheet1!$A$1-1)*10,FALSE)&gt;999,-1,0)))))))</f>
        <v>1200</v>
      </c>
      <c r="Z1390" s="65">
        <f>IF(ISNA(VLOOKUP($A1390,Sheet1!$B$3:$AH$1266,Sheet1!J$1+(Sheet1!$A$1-1)*10,FALSE))=TRUE,"---",IF(VLOOKUP($A1390,Sheet1!$B$3:$AH$1266,Sheet1!J$1+(Sheet1!$A$1-1)*10,FALSE)="---","---", (ROUND(VLOOKUP($A1390,Sheet1!$B$3:$AH$1266,Sheet1!J$1+(Sheet1!$A$1-1)*10,FALSE),IF(VLOOKUP($A1390,Sheet1!$B$3:$AH$1266,Sheet1!J$1+(Sheet1!$A$1-1)*10,FALSE)&gt;99999,-3,IF(VLOOKUP($A1390,Sheet1!$B$3:$AH$1266,Sheet1!J$1+(Sheet1!$A$1-1)*10,FALSE)&gt;9999,-2,IF(VLOOKUP($A1390,Sheet1!$B$3:$AH$1266,Sheet1!J$1+(Sheet1!$A$1-1)*10,FALSE)&gt;999,-1,0)))))))</f>
        <v>1410</v>
      </c>
      <c r="AA1390" s="65">
        <f>IF(ISNA(VLOOKUP($A1390,Sheet1!$B$3:$AH$1266,Sheet1!K$1+(Sheet1!$A$1-1)*10,FALSE))=TRUE,"---",IF(VLOOKUP($A1390,Sheet1!$B$3:$AH$1266,Sheet1!K$1+(Sheet1!$A$1-1)*10,FALSE)="---","---", (ROUND(VLOOKUP($A1390,Sheet1!$B$3:$AH$1266,Sheet1!K$1+(Sheet1!$A$1-1)*10,FALSE),IF(VLOOKUP($A1390,Sheet1!$B$3:$AH$1266,Sheet1!K$1+(Sheet1!$A$1-1)*10,FALSE)&gt;99999,-3,IF(VLOOKUP($A1390,Sheet1!$B$3:$AH$1266,Sheet1!K$1+(Sheet1!$A$1-1)*10,FALSE)&gt;9999,-2,IF(VLOOKUP($A1390,Sheet1!$B$3:$AH$1266,Sheet1!K$1+(Sheet1!$A$1-1)*10,FALSE)&gt;999,-1,0)))))))</f>
        <v>1570</v>
      </c>
      <c r="AB1390" s="65">
        <f>IF(ISNA(VLOOKUP($A1390,Sheet1!$B$3:$AH$1266,Sheet1!L$1+(Sheet1!$A$1-1)*10,FALSE))=TRUE,"---",IF(VLOOKUP($A1390,Sheet1!$B$3:$AH$1266,Sheet1!L$1+(Sheet1!$A$1-1)*10,FALSE)="---","---", (ROUND(VLOOKUP($A1390,Sheet1!$B$3:$AH$1266,Sheet1!L$1+(Sheet1!$A$1-1)*10,FALSE),IF(VLOOKUP($A1390,Sheet1!$B$3:$AH$1266,Sheet1!L$1+(Sheet1!$A$1-1)*10,FALSE)&gt;99999,-3,IF(VLOOKUP($A1390,Sheet1!$B$3:$AH$1266,Sheet1!L$1+(Sheet1!$A$1-1)*10,FALSE)&gt;9999,-2,IF(VLOOKUP($A1390,Sheet1!$B$3:$AH$1266,Sheet1!L$1+(Sheet1!$A$1-1)*10,FALSE)&gt;999,-1,0)))))))</f>
        <v>1710</v>
      </c>
      <c r="AC1390" s="65">
        <f>IF(ISNA(VLOOKUP($A1390,Sheet1!$B$3:$AH$1266,Sheet1!M$1+(Sheet1!$A$1-1)*10,FALSE))=TRUE,"---",IF(VLOOKUP($A1390,Sheet1!$B$3:$AH$1266,Sheet1!M$1+(Sheet1!$A$1-1)*10,FALSE)="---","---", (ROUND(VLOOKUP($A1390,Sheet1!$B$3:$AH$1266,Sheet1!M$1+(Sheet1!$A$1-1)*10,FALSE),IF(VLOOKUP($A1390,Sheet1!$B$3:$AH$1266,Sheet1!M$1+(Sheet1!$A$1-1)*10,FALSE)&gt;99999,-3,IF(VLOOKUP($A1390,Sheet1!$B$3:$AH$1266,Sheet1!M$1+(Sheet1!$A$1-1)*10,FALSE)&gt;9999,-2,IF(VLOOKUP($A1390,Sheet1!$B$3:$AH$1266,Sheet1!M$1+(Sheet1!$A$1-1)*10,FALSE)&gt;999,-1,0)))))))</f>
        <v>1870</v>
      </c>
      <c r="AD1390" s="65">
        <f>IF(ISNA(VLOOKUP($A1390,Sheet1!$B$3:$AH$1266,Sheet1!N$1+(Sheet1!$A$1-1)*10,FALSE))=TRUE,"---",IF(VLOOKUP($A1390,Sheet1!$B$3:$AH$1266,Sheet1!N$1+(Sheet1!$A$1-1)*10,FALSE)="---","---", (ROUND(VLOOKUP($A1390,Sheet1!$B$3:$AH$1266,Sheet1!N$1+(Sheet1!$A$1-1)*10,FALSE),IF(VLOOKUP($A1390,Sheet1!$B$3:$AH$1266,Sheet1!N$1+(Sheet1!$A$1-1)*10,FALSE)&gt;99999,-3,IF(VLOOKUP($A1390,Sheet1!$B$3:$AH$1266,Sheet1!N$1+(Sheet1!$A$1-1)*10,FALSE)&gt;9999,-2,IF(VLOOKUP($A1390,Sheet1!$B$3:$AH$1266,Sheet1!N$1+(Sheet1!$A$1-1)*10,FALSE)&gt;999,-1,0)))))))</f>
        <v>2060</v>
      </c>
    </row>
    <row r="1391" spans="1:30" ht="25.5" customHeight="1" x14ac:dyDescent="0.25">
      <c r="A1391" s="133" t="s">
        <v>2035</v>
      </c>
      <c r="B1391" s="141" t="s">
        <v>2036</v>
      </c>
      <c r="C1391" s="133">
        <v>431509</v>
      </c>
      <c r="D1391" s="133">
        <v>784151</v>
      </c>
      <c r="E1391" s="67" t="s">
        <v>3035</v>
      </c>
      <c r="F1391" s="117" t="s">
        <v>4845</v>
      </c>
      <c r="G1391" s="118" t="s">
        <v>286</v>
      </c>
      <c r="H1391" s="136">
        <v>75.400000000000006</v>
      </c>
      <c r="I1391" s="119">
        <v>39053</v>
      </c>
      <c r="J1391" s="120">
        <v>41.8</v>
      </c>
      <c r="K1391" s="121" t="s">
        <v>4405</v>
      </c>
      <c r="L1391" s="122">
        <v>2240</v>
      </c>
      <c r="M1391" s="123">
        <v>29.7</v>
      </c>
      <c r="N1391" s="121" t="s">
        <v>4405</v>
      </c>
      <c r="O1391" s="71">
        <f t="shared" si="47"/>
        <v>10</v>
      </c>
      <c r="P1391" s="71">
        <f>IF(O1391&lt;&gt;"",VLOOKUP($A1391,Sheet4!$A$2:$O$1309,14,FALSE)*100,"")</f>
        <v>2.2581341701438884</v>
      </c>
      <c r="Q1391" s="71">
        <f>IF(P1391&lt;&gt;"",VLOOKUP($A1391,Sheet4!$A$2:$O$1309,15,FALSE)*100,"")</f>
        <v>20.046117262894271</v>
      </c>
      <c r="R1391" s="73">
        <f t="shared" si="48"/>
        <v>10</v>
      </c>
      <c r="S1391" s="63">
        <v>6</v>
      </c>
      <c r="T1391" s="63" t="str">
        <f>IF(ISNA(VLOOKUP(A1391,Sheet1!B$3:C$1266,2,FALSE)=TRUE),"NC",VLOOKUP(A1391,Sheet1!B$3:C$1266,2,FALSE))</f>
        <v>Rural10</v>
      </c>
      <c r="U1391" s="66">
        <f>IF(ISNA(VLOOKUP($A1391,Sheet1!$B$3:$AH$1266,Sheet1!E$1+(Sheet1!$A$1-1)*10,FALSE))=TRUE,"---",IF(VLOOKUP($A1391,Sheet1!$B$3:$AH$1266,Sheet1!E$1+(Sheet1!$A$1-1)*10,FALSE)="---","---", (ROUND(VLOOKUP($A1391,Sheet1!$B$3:$AH$1266,Sheet1!E$1+(Sheet1!$A$1-1)*10,FALSE),IF(VLOOKUP($A1391,Sheet1!$B$3:$AH$1266,Sheet1!E$1+(Sheet1!$A$1-1)*10,FALSE)&gt;99999,-3,IF(VLOOKUP($A1391,Sheet1!$B$3:$AH$1266,Sheet1!E$1+(Sheet1!$A$1-1)*10,FALSE)&gt;9999,-2,IF(VLOOKUP($A1391,Sheet1!$B$3:$AH$1266,Sheet1!E$1+(Sheet1!$A$1-1)*10,FALSE)&gt;999,-1,0)))))))</f>
        <v>1320</v>
      </c>
      <c r="V1391" s="66">
        <f>IF(ISNA(VLOOKUP($A1391,Sheet1!$B$3:$AH$1266,Sheet1!F$1+(Sheet1!$A$1-1)*10,FALSE))=TRUE,"---",IF(VLOOKUP($A1391,Sheet1!$B$3:$AH$1266,Sheet1!F$1+(Sheet1!$A$1-1)*10,FALSE)="---","---", (ROUND(VLOOKUP($A1391,Sheet1!$B$3:$AH$1266,Sheet1!F$1+(Sheet1!$A$1-1)*10,FALSE),IF(VLOOKUP($A1391,Sheet1!$B$3:$AH$1266,Sheet1!F$1+(Sheet1!$A$1-1)*10,FALSE)&gt;99999,-3,IF(VLOOKUP($A1391,Sheet1!$B$3:$AH$1266,Sheet1!F$1+(Sheet1!$A$1-1)*10,FALSE)&gt;9999,-2,IF(VLOOKUP($A1391,Sheet1!$B$3:$AH$1266,Sheet1!F$1+(Sheet1!$A$1-1)*10,FALSE)&gt;999,-1,0)))))))</f>
        <v>1500</v>
      </c>
      <c r="W1391" s="66">
        <f>IF(ISNA(VLOOKUP($A1391,Sheet1!$B$3:$AH$1266,Sheet1!G$1+(Sheet1!$A$1-1)*10,FALSE))=TRUE,"---",IF(VLOOKUP($A1391,Sheet1!$B$3:$AH$1266,Sheet1!G$1+(Sheet1!$A$1-1)*10,FALSE)="---","---", (ROUND(VLOOKUP($A1391,Sheet1!$B$3:$AH$1266,Sheet1!G$1+(Sheet1!$A$1-1)*10,FALSE),IF(VLOOKUP($A1391,Sheet1!$B$3:$AH$1266,Sheet1!G$1+(Sheet1!$A$1-1)*10,FALSE)&gt;99999,-3,IF(VLOOKUP($A1391,Sheet1!$B$3:$AH$1266,Sheet1!G$1+(Sheet1!$A$1-1)*10,FALSE)&gt;9999,-2,IF(VLOOKUP($A1391,Sheet1!$B$3:$AH$1266,Sheet1!G$1+(Sheet1!$A$1-1)*10,FALSE)&gt;999,-1,0)))))))</f>
        <v>1690</v>
      </c>
      <c r="X1391" s="66">
        <f>IF(ISNA(VLOOKUP($A1391,Sheet1!$B$3:$AH$1266,Sheet1!H$1+(Sheet1!$A$1-1)*10,FALSE))=TRUE,"---",IF(VLOOKUP($A1391,Sheet1!$B$3:$AH$1266,Sheet1!H$1+(Sheet1!$A$1-1)*10,FALSE)="---","---", (ROUND(VLOOKUP($A1391,Sheet1!$B$3:$AH$1266,Sheet1!H$1+(Sheet1!$A$1-1)*10,FALSE),IF(VLOOKUP($A1391,Sheet1!$B$3:$AH$1266,Sheet1!H$1+(Sheet1!$A$1-1)*10,FALSE)&gt;99999,-3,IF(VLOOKUP($A1391,Sheet1!$B$3:$AH$1266,Sheet1!H$1+(Sheet1!$A$1-1)*10,FALSE)&gt;9999,-2,IF(VLOOKUP($A1391,Sheet1!$B$3:$AH$1266,Sheet1!H$1+(Sheet1!$A$1-1)*10,FALSE)&gt;999,-1,0)))))))</f>
        <v>2050</v>
      </c>
      <c r="Y1391" s="66">
        <f>IF(ISNA(VLOOKUP($A1391,Sheet1!$B$3:$AH$1266,Sheet1!I$1+(Sheet1!$A$1-1)*10,FALSE))=TRUE,"---",IF(VLOOKUP($A1391,Sheet1!$B$3:$AH$1266,Sheet1!I$1+(Sheet1!$A$1-1)*10,FALSE)="---","---", (ROUND(VLOOKUP($A1391,Sheet1!$B$3:$AH$1266,Sheet1!I$1+(Sheet1!$A$1-1)*10,FALSE),IF(VLOOKUP($A1391,Sheet1!$B$3:$AH$1266,Sheet1!I$1+(Sheet1!$A$1-1)*10,FALSE)&gt;99999,-3,IF(VLOOKUP($A1391,Sheet1!$B$3:$AH$1266,Sheet1!I$1+(Sheet1!$A$1-1)*10,FALSE)&gt;9999,-2,IF(VLOOKUP($A1391,Sheet1!$B$3:$AH$1266,Sheet1!I$1+(Sheet1!$A$1-1)*10,FALSE)&gt;999,-1,0)))))))</f>
        <v>2240</v>
      </c>
      <c r="Z1391" s="66">
        <f>IF(ISNA(VLOOKUP($A1391,Sheet1!$B$3:$AH$1266,Sheet1!J$1+(Sheet1!$A$1-1)*10,FALSE))=TRUE,"---",IF(VLOOKUP($A1391,Sheet1!$B$3:$AH$1266,Sheet1!J$1+(Sheet1!$A$1-1)*10,FALSE)="---","---", (ROUND(VLOOKUP($A1391,Sheet1!$B$3:$AH$1266,Sheet1!J$1+(Sheet1!$A$1-1)*10,FALSE),IF(VLOOKUP($A1391,Sheet1!$B$3:$AH$1266,Sheet1!J$1+(Sheet1!$A$1-1)*10,FALSE)&gt;99999,-3,IF(VLOOKUP($A1391,Sheet1!$B$3:$AH$1266,Sheet1!J$1+(Sheet1!$A$1-1)*10,FALSE)&gt;9999,-2,IF(VLOOKUP($A1391,Sheet1!$B$3:$AH$1266,Sheet1!J$1+(Sheet1!$A$1-1)*10,FALSE)&gt;999,-1,0)))))))</f>
        <v>2470</v>
      </c>
      <c r="AA1391" s="66">
        <f>IF(ISNA(VLOOKUP($A1391,Sheet1!$B$3:$AH$1266,Sheet1!K$1+(Sheet1!$A$1-1)*10,FALSE))=TRUE,"---",IF(VLOOKUP($A1391,Sheet1!$B$3:$AH$1266,Sheet1!K$1+(Sheet1!$A$1-1)*10,FALSE)="---","---", (ROUND(VLOOKUP($A1391,Sheet1!$B$3:$AH$1266,Sheet1!K$1+(Sheet1!$A$1-1)*10,FALSE),IF(VLOOKUP($A1391,Sheet1!$B$3:$AH$1266,Sheet1!K$1+(Sheet1!$A$1-1)*10,FALSE)&gt;99999,-3,IF(VLOOKUP($A1391,Sheet1!$B$3:$AH$1266,Sheet1!K$1+(Sheet1!$A$1-1)*10,FALSE)&gt;9999,-2,IF(VLOOKUP($A1391,Sheet1!$B$3:$AH$1266,Sheet1!K$1+(Sheet1!$A$1-1)*10,FALSE)&gt;999,-1,0)))))))</f>
        <v>2630</v>
      </c>
      <c r="AB1391" s="66">
        <f>IF(ISNA(VLOOKUP($A1391,Sheet1!$B$3:$AH$1266,Sheet1!L$1+(Sheet1!$A$1-1)*10,FALSE))=TRUE,"---",IF(VLOOKUP($A1391,Sheet1!$B$3:$AH$1266,Sheet1!L$1+(Sheet1!$A$1-1)*10,FALSE)="---","---", (ROUND(VLOOKUP($A1391,Sheet1!$B$3:$AH$1266,Sheet1!L$1+(Sheet1!$A$1-1)*10,FALSE),IF(VLOOKUP($A1391,Sheet1!$B$3:$AH$1266,Sheet1!L$1+(Sheet1!$A$1-1)*10,FALSE)&gt;99999,-3,IF(VLOOKUP($A1391,Sheet1!$B$3:$AH$1266,Sheet1!L$1+(Sheet1!$A$1-1)*10,FALSE)&gt;9999,-2,IF(VLOOKUP($A1391,Sheet1!$B$3:$AH$1266,Sheet1!L$1+(Sheet1!$A$1-1)*10,FALSE)&gt;999,-1,0)))))))</f>
        <v>2780</v>
      </c>
      <c r="AC1391" s="66">
        <f>IF(ISNA(VLOOKUP($A1391,Sheet1!$B$3:$AH$1266,Sheet1!M$1+(Sheet1!$A$1-1)*10,FALSE))=TRUE,"---",IF(VLOOKUP($A1391,Sheet1!$B$3:$AH$1266,Sheet1!M$1+(Sheet1!$A$1-1)*10,FALSE)="---","---", (ROUND(VLOOKUP($A1391,Sheet1!$B$3:$AH$1266,Sheet1!M$1+(Sheet1!$A$1-1)*10,FALSE),IF(VLOOKUP($A1391,Sheet1!$B$3:$AH$1266,Sheet1!M$1+(Sheet1!$A$1-1)*10,FALSE)&gt;99999,-3,IF(VLOOKUP($A1391,Sheet1!$B$3:$AH$1266,Sheet1!M$1+(Sheet1!$A$1-1)*10,FALSE)&gt;9999,-2,IF(VLOOKUP($A1391,Sheet1!$B$3:$AH$1266,Sheet1!M$1+(Sheet1!$A$1-1)*10,FALSE)&gt;999,-1,0)))))))</f>
        <v>2950</v>
      </c>
      <c r="AD1391" s="66">
        <f>IF(ISNA(VLOOKUP($A1391,Sheet1!$B$3:$AH$1266,Sheet1!N$1+(Sheet1!$A$1-1)*10,FALSE))=TRUE,"---",IF(VLOOKUP($A1391,Sheet1!$B$3:$AH$1266,Sheet1!N$1+(Sheet1!$A$1-1)*10,FALSE)="---","---", (ROUND(VLOOKUP($A1391,Sheet1!$B$3:$AH$1266,Sheet1!N$1+(Sheet1!$A$1-1)*10,FALSE),IF(VLOOKUP($A1391,Sheet1!$B$3:$AH$1266,Sheet1!N$1+(Sheet1!$A$1-1)*10,FALSE)&gt;99999,-3,IF(VLOOKUP($A1391,Sheet1!$B$3:$AH$1266,Sheet1!N$1+(Sheet1!$A$1-1)*10,FALSE)&gt;9999,-2,IF(VLOOKUP($A1391,Sheet1!$B$3:$AH$1266,Sheet1!N$1+(Sheet1!$A$1-1)*10,FALSE)&gt;999,-1,0)))))))</f>
        <v>3140</v>
      </c>
    </row>
    <row r="1392" spans="1:30" ht="25.5" customHeight="1" x14ac:dyDescent="0.25">
      <c r="A1392" s="303" t="s">
        <v>2037</v>
      </c>
      <c r="B1392" s="330" t="s">
        <v>2038</v>
      </c>
      <c r="C1392" s="303">
        <v>432021</v>
      </c>
      <c r="D1392" s="303">
        <v>782054</v>
      </c>
      <c r="E1392" s="307" t="s">
        <v>3050</v>
      </c>
      <c r="F1392" s="342" t="s">
        <v>4846</v>
      </c>
      <c r="G1392" s="318" t="s">
        <v>286</v>
      </c>
      <c r="H1392" s="347">
        <v>87.7</v>
      </c>
      <c r="I1392" s="112">
        <v>19772</v>
      </c>
      <c r="J1392" s="140" t="s">
        <v>4405</v>
      </c>
      <c r="K1392" s="127" t="s">
        <v>17</v>
      </c>
      <c r="L1392" s="115">
        <v>5430</v>
      </c>
      <c r="M1392" s="116">
        <v>61.9</v>
      </c>
      <c r="N1392" s="127" t="s">
        <v>157</v>
      </c>
      <c r="O1392" s="68">
        <f t="shared" si="47"/>
        <v>0.2</v>
      </c>
      <c r="P1392" s="68">
        <f>IF(O1392&lt;&gt;"",VLOOKUP($A1392,Sheet4!$A$2:$O$1309,14,FALSE)*100,"")</f>
        <v>0.46742118854643522</v>
      </c>
      <c r="Q1392" s="68">
        <f>IF(P1392&lt;&gt;"",VLOOKUP($A1392,Sheet4!$A$2:$O$1309,15,FALSE)*100,"")</f>
        <v>4.4854237879440202</v>
      </c>
      <c r="R1392" s="74" t="str">
        <f t="shared" si="48"/>
        <v>500</v>
      </c>
      <c r="S1392" s="356" t="s">
        <v>4368</v>
      </c>
      <c r="T1392" s="356" t="str">
        <f>IF(ISNA(VLOOKUP(A1392,Sheet1!B$3:C$1266,2,FALSE)=TRUE),"NC",VLOOKUP(A1392,Sheet1!B$3:C$1266,2,FALSE))</f>
        <v>Rural10</v>
      </c>
      <c r="U1392" s="392">
        <f>IF(ISNA(VLOOKUP($A1392,Sheet1!$B$3:$AH$1266,Sheet1!E$1+(Sheet1!$A$1-1)*10,FALSE))=TRUE,"---",IF(VLOOKUP($A1392,Sheet1!$B$3:$AH$1266,Sheet1!E$1+(Sheet1!$A$1-1)*10,FALSE)="---","---", (ROUND(VLOOKUP($A1392,Sheet1!$B$3:$AH$1266,Sheet1!E$1+(Sheet1!$A$1-1)*10,FALSE),IF(VLOOKUP($A1392,Sheet1!$B$3:$AH$1266,Sheet1!E$1+(Sheet1!$A$1-1)*10,FALSE)&gt;99999,-3,IF(VLOOKUP($A1392,Sheet1!$B$3:$AH$1266,Sheet1!E$1+(Sheet1!$A$1-1)*10,FALSE)&gt;9999,-2,IF(VLOOKUP($A1392,Sheet1!$B$3:$AH$1266,Sheet1!E$1+(Sheet1!$A$1-1)*10,FALSE)&gt;999,-1,0)))))))</f>
        <v>1120</v>
      </c>
      <c r="V1392" s="392">
        <f>IF(ISNA(VLOOKUP($A1392,Sheet1!$B$3:$AH$1266,Sheet1!F$1+(Sheet1!$A$1-1)*10,FALSE))=TRUE,"---",IF(VLOOKUP($A1392,Sheet1!$B$3:$AH$1266,Sheet1!F$1+(Sheet1!$A$1-1)*10,FALSE)="---","---", (ROUND(VLOOKUP($A1392,Sheet1!$B$3:$AH$1266,Sheet1!F$1+(Sheet1!$A$1-1)*10,FALSE),IF(VLOOKUP($A1392,Sheet1!$B$3:$AH$1266,Sheet1!F$1+(Sheet1!$A$1-1)*10,FALSE)&gt;99999,-3,IF(VLOOKUP($A1392,Sheet1!$B$3:$AH$1266,Sheet1!F$1+(Sheet1!$A$1-1)*10,FALSE)&gt;9999,-2,IF(VLOOKUP($A1392,Sheet1!$B$3:$AH$1266,Sheet1!F$1+(Sheet1!$A$1-1)*10,FALSE)&gt;999,-1,0)))))))</f>
        <v>1320</v>
      </c>
      <c r="W1392" s="392">
        <f>IF(ISNA(VLOOKUP($A1392,Sheet1!$B$3:$AH$1266,Sheet1!G$1+(Sheet1!$A$1-1)*10,FALSE))=TRUE,"---",IF(VLOOKUP($A1392,Sheet1!$B$3:$AH$1266,Sheet1!G$1+(Sheet1!$A$1-1)*10,FALSE)="---","---", (ROUND(VLOOKUP($A1392,Sheet1!$B$3:$AH$1266,Sheet1!G$1+(Sheet1!$A$1-1)*10,FALSE),IF(VLOOKUP($A1392,Sheet1!$B$3:$AH$1266,Sheet1!G$1+(Sheet1!$A$1-1)*10,FALSE)&gt;99999,-3,IF(VLOOKUP($A1392,Sheet1!$B$3:$AH$1266,Sheet1!G$1+(Sheet1!$A$1-1)*10,FALSE)&gt;9999,-2,IF(VLOOKUP($A1392,Sheet1!$B$3:$AH$1266,Sheet1!G$1+(Sheet1!$A$1-1)*10,FALSE)&gt;999,-1,0)))))))</f>
        <v>1570</v>
      </c>
      <c r="X1392" s="392">
        <f>IF(ISNA(VLOOKUP($A1392,Sheet1!$B$3:$AH$1266,Sheet1!H$1+(Sheet1!$A$1-1)*10,FALSE))=TRUE,"---",IF(VLOOKUP($A1392,Sheet1!$B$3:$AH$1266,Sheet1!H$1+(Sheet1!$A$1-1)*10,FALSE)="---","---", (ROUND(VLOOKUP($A1392,Sheet1!$B$3:$AH$1266,Sheet1!H$1+(Sheet1!$A$1-1)*10,FALSE),IF(VLOOKUP($A1392,Sheet1!$B$3:$AH$1266,Sheet1!H$1+(Sheet1!$A$1-1)*10,FALSE)&gt;99999,-3,IF(VLOOKUP($A1392,Sheet1!$B$3:$AH$1266,Sheet1!H$1+(Sheet1!$A$1-1)*10,FALSE)&gt;9999,-2,IF(VLOOKUP($A1392,Sheet1!$B$3:$AH$1266,Sheet1!H$1+(Sheet1!$A$1-1)*10,FALSE)&gt;999,-1,0)))))))</f>
        <v>2220</v>
      </c>
      <c r="Y1392" s="392">
        <f>IF(ISNA(VLOOKUP($A1392,Sheet1!$B$3:$AH$1266,Sheet1!I$1+(Sheet1!$A$1-1)*10,FALSE))=TRUE,"---",IF(VLOOKUP($A1392,Sheet1!$B$3:$AH$1266,Sheet1!I$1+(Sheet1!$A$1-1)*10,FALSE)="---","---", (ROUND(VLOOKUP($A1392,Sheet1!$B$3:$AH$1266,Sheet1!I$1+(Sheet1!$A$1-1)*10,FALSE),IF(VLOOKUP($A1392,Sheet1!$B$3:$AH$1266,Sheet1!I$1+(Sheet1!$A$1-1)*10,FALSE)&gt;99999,-3,IF(VLOOKUP($A1392,Sheet1!$B$3:$AH$1266,Sheet1!I$1+(Sheet1!$A$1-1)*10,FALSE)&gt;9999,-2,IF(VLOOKUP($A1392,Sheet1!$B$3:$AH$1266,Sheet1!I$1+(Sheet1!$A$1-1)*10,FALSE)&gt;999,-1,0)))))))</f>
        <v>2660</v>
      </c>
      <c r="Z1392" s="392">
        <f>IF(ISNA(VLOOKUP($A1392,Sheet1!$B$3:$AH$1266,Sheet1!J$1+(Sheet1!$A$1-1)*10,FALSE))=TRUE,"---",IF(VLOOKUP($A1392,Sheet1!$B$3:$AH$1266,Sheet1!J$1+(Sheet1!$A$1-1)*10,FALSE)="---","---", (ROUND(VLOOKUP($A1392,Sheet1!$B$3:$AH$1266,Sheet1!J$1+(Sheet1!$A$1-1)*10,FALSE),IF(VLOOKUP($A1392,Sheet1!$B$3:$AH$1266,Sheet1!J$1+(Sheet1!$A$1-1)*10,FALSE)&gt;99999,-3,IF(VLOOKUP($A1392,Sheet1!$B$3:$AH$1266,Sheet1!J$1+(Sheet1!$A$1-1)*10,FALSE)&gt;9999,-2,IF(VLOOKUP($A1392,Sheet1!$B$3:$AH$1266,Sheet1!J$1+(Sheet1!$A$1-1)*10,FALSE)&gt;999,-1,0)))))))</f>
        <v>3240</v>
      </c>
      <c r="AA1392" s="392">
        <f>IF(ISNA(VLOOKUP($A1392,Sheet1!$B$3:$AH$1266,Sheet1!K$1+(Sheet1!$A$1-1)*10,FALSE))=TRUE,"---",IF(VLOOKUP($A1392,Sheet1!$B$3:$AH$1266,Sheet1!K$1+(Sheet1!$A$1-1)*10,FALSE)="---","---", (ROUND(VLOOKUP($A1392,Sheet1!$B$3:$AH$1266,Sheet1!K$1+(Sheet1!$A$1-1)*10,FALSE),IF(VLOOKUP($A1392,Sheet1!$B$3:$AH$1266,Sheet1!K$1+(Sheet1!$A$1-1)*10,FALSE)&gt;99999,-3,IF(VLOOKUP($A1392,Sheet1!$B$3:$AH$1266,Sheet1!K$1+(Sheet1!$A$1-1)*10,FALSE)&gt;9999,-2,IF(VLOOKUP($A1392,Sheet1!$B$3:$AH$1266,Sheet1!K$1+(Sheet1!$A$1-1)*10,FALSE)&gt;999,-1,0)))))))</f>
        <v>3690</v>
      </c>
      <c r="AB1392" s="392">
        <f>IF(ISNA(VLOOKUP($A1392,Sheet1!$B$3:$AH$1266,Sheet1!L$1+(Sheet1!$A$1-1)*10,FALSE))=TRUE,"---",IF(VLOOKUP($A1392,Sheet1!$B$3:$AH$1266,Sheet1!L$1+(Sheet1!$A$1-1)*10,FALSE)="---","---", (ROUND(VLOOKUP($A1392,Sheet1!$B$3:$AH$1266,Sheet1!L$1+(Sheet1!$A$1-1)*10,FALSE),IF(VLOOKUP($A1392,Sheet1!$B$3:$AH$1266,Sheet1!L$1+(Sheet1!$A$1-1)*10,FALSE)&gt;99999,-3,IF(VLOOKUP($A1392,Sheet1!$B$3:$AH$1266,Sheet1!L$1+(Sheet1!$A$1-1)*10,FALSE)&gt;9999,-2,IF(VLOOKUP($A1392,Sheet1!$B$3:$AH$1266,Sheet1!L$1+(Sheet1!$A$1-1)*10,FALSE)&gt;999,-1,0)))))))</f>
        <v>4150</v>
      </c>
      <c r="AC1392" s="392">
        <f>IF(ISNA(VLOOKUP($A1392,Sheet1!$B$3:$AH$1266,Sheet1!M$1+(Sheet1!$A$1-1)*10,FALSE))=TRUE,"---",IF(VLOOKUP($A1392,Sheet1!$B$3:$AH$1266,Sheet1!M$1+(Sheet1!$A$1-1)*10,FALSE)="---","---", (ROUND(VLOOKUP($A1392,Sheet1!$B$3:$AH$1266,Sheet1!M$1+(Sheet1!$A$1-1)*10,FALSE),IF(VLOOKUP($A1392,Sheet1!$B$3:$AH$1266,Sheet1!M$1+(Sheet1!$A$1-1)*10,FALSE)&gt;99999,-3,IF(VLOOKUP($A1392,Sheet1!$B$3:$AH$1266,Sheet1!M$1+(Sheet1!$A$1-1)*10,FALSE)&gt;9999,-2,IF(VLOOKUP($A1392,Sheet1!$B$3:$AH$1266,Sheet1!M$1+(Sheet1!$A$1-1)*10,FALSE)&gt;999,-1,0)))))))</f>
        <v>4620</v>
      </c>
      <c r="AD1392" s="392">
        <f>IF(ISNA(VLOOKUP($A1392,Sheet1!$B$3:$AH$1266,Sheet1!N$1+(Sheet1!$A$1-1)*10,FALSE))=TRUE,"---",IF(VLOOKUP($A1392,Sheet1!$B$3:$AH$1266,Sheet1!N$1+(Sheet1!$A$1-1)*10,FALSE)="---","---", (ROUND(VLOOKUP($A1392,Sheet1!$B$3:$AH$1266,Sheet1!N$1+(Sheet1!$A$1-1)*10,FALSE),IF(VLOOKUP($A1392,Sheet1!$B$3:$AH$1266,Sheet1!N$1+(Sheet1!$A$1-1)*10,FALSE)&gt;99999,-3,IF(VLOOKUP($A1392,Sheet1!$B$3:$AH$1266,Sheet1!N$1+(Sheet1!$A$1-1)*10,FALSE)&gt;9999,-2,IF(VLOOKUP($A1392,Sheet1!$B$3:$AH$1266,Sheet1!N$1+(Sheet1!$A$1-1)*10,FALSE)&gt;999,-1,0)))))))</f>
        <v>5270</v>
      </c>
    </row>
    <row r="1393" spans="1:30" ht="25.5" customHeight="1" x14ac:dyDescent="0.25">
      <c r="A1393" s="303"/>
      <c r="B1393" s="331"/>
      <c r="C1393" s="303"/>
      <c r="D1393" s="303"/>
      <c r="E1393" s="307" t="e">
        <v>#N/A</v>
      </c>
      <c r="F1393" s="331"/>
      <c r="G1393" s="319"/>
      <c r="H1393" s="347"/>
      <c r="I1393" s="112">
        <v>22717</v>
      </c>
      <c r="J1393" s="147">
        <v>10.29</v>
      </c>
      <c r="K1393" s="114" t="s">
        <v>4405</v>
      </c>
      <c r="L1393" s="115">
        <v>3540</v>
      </c>
      <c r="M1393" s="116">
        <v>40.4</v>
      </c>
      <c r="N1393" s="127" t="s">
        <v>321</v>
      </c>
      <c r="O1393" s="68" t="s">
        <v>4405</v>
      </c>
      <c r="P1393" s="68" t="s">
        <v>4405</v>
      </c>
      <c r="Q1393" s="68" t="s">
        <v>4405</v>
      </c>
      <c r="R1393" s="74" t="s">
        <v>4405</v>
      </c>
      <c r="S1393" s="356" t="e">
        <v>#N/A</v>
      </c>
      <c r="T1393" s="356" t="str">
        <f>IF(ISNA(VLOOKUP(A1393,Sheet1!B$3:C$1266,2,FALSE)=TRUE),"ND",VLOOKUP(A1393,Sheet1!B$3:C$1266,2,FALSE))</f>
        <v>ND</v>
      </c>
      <c r="U1393" s="392" t="str">
        <f>IF(ISNA(VLOOKUP($A1393,Sheet1!$B$3:$AH$1266,Sheet1!E$1+(Sheet1!$A$1-1)*10,FALSE))=TRUE,"---",IF(VLOOKUP($A1393,Sheet1!$B$3:$AH$1266,Sheet1!E$1+(Sheet1!$A$1-1)*10,FALSE)="---","---", (ROUND(VLOOKUP($A1393,Sheet1!$B$3:$AH$1266,Sheet1!E$1+(Sheet1!$A$1-1)*10,FALSE),IF(VLOOKUP($A1393,Sheet1!$B$3:$AH$1266,Sheet1!E$1+(Sheet1!$A$1-1)*10,FALSE)&gt;99999,-3,IF(VLOOKUP($A1393,Sheet1!$B$3:$AH$1266,Sheet1!E$1+(Sheet1!$A$1-1)*10,FALSE)&gt;9999,-2,IF(VLOOKUP($A1393,Sheet1!$B$3:$AH$1266,Sheet1!E$1+(Sheet1!$A$1-1)*10,FALSE)&gt;999,-1,0)))))))</f>
        <v>---</v>
      </c>
      <c r="V1393" s="392" t="str">
        <f>IF(ISNA(VLOOKUP($A1393,Sheet1!$B$3:$AH$1266,Sheet1!F$1+(Sheet1!$A$1-1)*10,FALSE))=TRUE,"---",IF(VLOOKUP($A1393,Sheet1!$B$3:$AH$1266,Sheet1!F$1+(Sheet1!$A$1-1)*10,FALSE)="---","---", (ROUND(VLOOKUP($A1393,Sheet1!$B$3:$AH$1266,Sheet1!F$1+(Sheet1!$A$1-1)*10,FALSE),IF(VLOOKUP($A1393,Sheet1!$B$3:$AH$1266,Sheet1!F$1+(Sheet1!$A$1-1)*10,FALSE)&gt;99999,-3,IF(VLOOKUP($A1393,Sheet1!$B$3:$AH$1266,Sheet1!F$1+(Sheet1!$A$1-1)*10,FALSE)&gt;9999,-2,IF(VLOOKUP($A1393,Sheet1!$B$3:$AH$1266,Sheet1!F$1+(Sheet1!$A$1-1)*10,FALSE)&gt;999,-1,0)))))))</f>
        <v>---</v>
      </c>
      <c r="W1393" s="392" t="str">
        <f>IF(ISNA(VLOOKUP($A1393,Sheet1!$B$3:$AH$1266,Sheet1!G$1+(Sheet1!$A$1-1)*10,FALSE))=TRUE,"---",IF(VLOOKUP($A1393,Sheet1!$B$3:$AH$1266,Sheet1!G$1+(Sheet1!$A$1-1)*10,FALSE)="---","---", (ROUND(VLOOKUP($A1393,Sheet1!$B$3:$AH$1266,Sheet1!G$1+(Sheet1!$A$1-1)*10,FALSE),IF(VLOOKUP($A1393,Sheet1!$B$3:$AH$1266,Sheet1!G$1+(Sheet1!$A$1-1)*10,FALSE)&gt;99999,-3,IF(VLOOKUP($A1393,Sheet1!$B$3:$AH$1266,Sheet1!G$1+(Sheet1!$A$1-1)*10,FALSE)&gt;9999,-2,IF(VLOOKUP($A1393,Sheet1!$B$3:$AH$1266,Sheet1!G$1+(Sheet1!$A$1-1)*10,FALSE)&gt;999,-1,0)))))))</f>
        <v>---</v>
      </c>
      <c r="X1393" s="392" t="str">
        <f>IF(ISNA(VLOOKUP($A1393,Sheet1!$B$3:$AH$1266,Sheet1!H$1+(Sheet1!$A$1-1)*10,FALSE))=TRUE,"---",IF(VLOOKUP($A1393,Sheet1!$B$3:$AH$1266,Sheet1!H$1+(Sheet1!$A$1-1)*10,FALSE)="---","---", (ROUND(VLOOKUP($A1393,Sheet1!$B$3:$AH$1266,Sheet1!H$1+(Sheet1!$A$1-1)*10,FALSE),IF(VLOOKUP($A1393,Sheet1!$B$3:$AH$1266,Sheet1!H$1+(Sheet1!$A$1-1)*10,FALSE)&gt;99999,-3,IF(VLOOKUP($A1393,Sheet1!$B$3:$AH$1266,Sheet1!H$1+(Sheet1!$A$1-1)*10,FALSE)&gt;9999,-2,IF(VLOOKUP($A1393,Sheet1!$B$3:$AH$1266,Sheet1!H$1+(Sheet1!$A$1-1)*10,FALSE)&gt;999,-1,0)))))))</f>
        <v>---</v>
      </c>
      <c r="Y1393" s="392" t="str">
        <f>IF(ISNA(VLOOKUP($A1393,Sheet1!$B$3:$AH$1266,Sheet1!I$1+(Sheet1!$A$1-1)*10,FALSE))=TRUE,"---",IF(VLOOKUP($A1393,Sheet1!$B$3:$AH$1266,Sheet1!I$1+(Sheet1!$A$1-1)*10,FALSE)="---","---", (ROUND(VLOOKUP($A1393,Sheet1!$B$3:$AH$1266,Sheet1!I$1+(Sheet1!$A$1-1)*10,FALSE),IF(VLOOKUP($A1393,Sheet1!$B$3:$AH$1266,Sheet1!I$1+(Sheet1!$A$1-1)*10,FALSE)&gt;99999,-3,IF(VLOOKUP($A1393,Sheet1!$B$3:$AH$1266,Sheet1!I$1+(Sheet1!$A$1-1)*10,FALSE)&gt;9999,-2,IF(VLOOKUP($A1393,Sheet1!$B$3:$AH$1266,Sheet1!I$1+(Sheet1!$A$1-1)*10,FALSE)&gt;999,-1,0)))))))</f>
        <v>---</v>
      </c>
      <c r="Z1393" s="392" t="str">
        <f>IF(ISNA(VLOOKUP($A1393,Sheet1!$B$3:$AH$1266,Sheet1!J$1+(Sheet1!$A$1-1)*10,FALSE))=TRUE,"---",IF(VLOOKUP($A1393,Sheet1!$B$3:$AH$1266,Sheet1!J$1+(Sheet1!$A$1-1)*10,FALSE)="---","---", (ROUND(VLOOKUP($A1393,Sheet1!$B$3:$AH$1266,Sheet1!J$1+(Sheet1!$A$1-1)*10,FALSE),IF(VLOOKUP($A1393,Sheet1!$B$3:$AH$1266,Sheet1!J$1+(Sheet1!$A$1-1)*10,FALSE)&gt;99999,-3,IF(VLOOKUP($A1393,Sheet1!$B$3:$AH$1266,Sheet1!J$1+(Sheet1!$A$1-1)*10,FALSE)&gt;9999,-2,IF(VLOOKUP($A1393,Sheet1!$B$3:$AH$1266,Sheet1!J$1+(Sheet1!$A$1-1)*10,FALSE)&gt;999,-1,0)))))))</f>
        <v>---</v>
      </c>
      <c r="AA1393" s="392" t="str">
        <f>IF(ISNA(VLOOKUP($A1393,Sheet1!$B$3:$AH$1266,Sheet1!K$1+(Sheet1!$A$1-1)*10,FALSE))=TRUE,"---",IF(VLOOKUP($A1393,Sheet1!$B$3:$AH$1266,Sheet1!K$1+(Sheet1!$A$1-1)*10,FALSE)="---","---", (ROUND(VLOOKUP($A1393,Sheet1!$B$3:$AH$1266,Sheet1!K$1+(Sheet1!$A$1-1)*10,FALSE),IF(VLOOKUP($A1393,Sheet1!$B$3:$AH$1266,Sheet1!K$1+(Sheet1!$A$1-1)*10,FALSE)&gt;99999,-3,IF(VLOOKUP($A1393,Sheet1!$B$3:$AH$1266,Sheet1!K$1+(Sheet1!$A$1-1)*10,FALSE)&gt;9999,-2,IF(VLOOKUP($A1393,Sheet1!$B$3:$AH$1266,Sheet1!K$1+(Sheet1!$A$1-1)*10,FALSE)&gt;999,-1,0)))))))</f>
        <v>---</v>
      </c>
      <c r="AB1393" s="392" t="str">
        <f>IF(ISNA(VLOOKUP($A1393,Sheet1!$B$3:$AH$1266,Sheet1!L$1+(Sheet1!$A$1-1)*10,FALSE))=TRUE,"---",IF(VLOOKUP($A1393,Sheet1!$B$3:$AH$1266,Sheet1!L$1+(Sheet1!$A$1-1)*10,FALSE)="---","---", (ROUND(VLOOKUP($A1393,Sheet1!$B$3:$AH$1266,Sheet1!L$1+(Sheet1!$A$1-1)*10,FALSE),IF(VLOOKUP($A1393,Sheet1!$B$3:$AH$1266,Sheet1!L$1+(Sheet1!$A$1-1)*10,FALSE)&gt;99999,-3,IF(VLOOKUP($A1393,Sheet1!$B$3:$AH$1266,Sheet1!L$1+(Sheet1!$A$1-1)*10,FALSE)&gt;9999,-2,IF(VLOOKUP($A1393,Sheet1!$B$3:$AH$1266,Sheet1!L$1+(Sheet1!$A$1-1)*10,FALSE)&gt;999,-1,0)))))))</f>
        <v>---</v>
      </c>
      <c r="AC1393" s="392" t="str">
        <f>IF(ISNA(VLOOKUP($A1393,Sheet1!$B$3:$AH$1266,Sheet1!M$1+(Sheet1!$A$1-1)*10,FALSE))=TRUE,"---",IF(VLOOKUP($A1393,Sheet1!$B$3:$AH$1266,Sheet1!M$1+(Sheet1!$A$1-1)*10,FALSE)="---","---", (ROUND(VLOOKUP($A1393,Sheet1!$B$3:$AH$1266,Sheet1!M$1+(Sheet1!$A$1-1)*10,FALSE),IF(VLOOKUP($A1393,Sheet1!$B$3:$AH$1266,Sheet1!M$1+(Sheet1!$A$1-1)*10,FALSE)&gt;99999,-3,IF(VLOOKUP($A1393,Sheet1!$B$3:$AH$1266,Sheet1!M$1+(Sheet1!$A$1-1)*10,FALSE)&gt;9999,-2,IF(VLOOKUP($A1393,Sheet1!$B$3:$AH$1266,Sheet1!M$1+(Sheet1!$A$1-1)*10,FALSE)&gt;999,-1,0)))))))</f>
        <v>---</v>
      </c>
      <c r="AD1393" s="392" t="str">
        <f>IF(ISNA(VLOOKUP($A1393,Sheet1!$B$3:$AH$1266,Sheet1!N$1+(Sheet1!$A$1-1)*10,FALSE))=TRUE,"---",IF(VLOOKUP($A1393,Sheet1!$B$3:$AH$1266,Sheet1!N$1+(Sheet1!$A$1-1)*10,FALSE)="---","---", (ROUND(VLOOKUP($A1393,Sheet1!$B$3:$AH$1266,Sheet1!N$1+(Sheet1!$A$1-1)*10,FALSE),IF(VLOOKUP($A1393,Sheet1!$B$3:$AH$1266,Sheet1!N$1+(Sheet1!$A$1-1)*10,FALSE)&gt;99999,-3,IF(VLOOKUP($A1393,Sheet1!$B$3:$AH$1266,Sheet1!N$1+(Sheet1!$A$1-1)*10,FALSE)&gt;9999,-2,IF(VLOOKUP($A1393,Sheet1!$B$3:$AH$1266,Sheet1!N$1+(Sheet1!$A$1-1)*10,FALSE)&gt;999,-1,0)))))))</f>
        <v>---</v>
      </c>
    </row>
    <row r="1394" spans="1:30" ht="25.5" customHeight="1" x14ac:dyDescent="0.25">
      <c r="A1394" s="133" t="s">
        <v>2039</v>
      </c>
      <c r="B1394" s="141" t="s">
        <v>2040</v>
      </c>
      <c r="C1394" s="133">
        <v>432009</v>
      </c>
      <c r="D1394" s="133">
        <v>781929</v>
      </c>
      <c r="E1394" s="67" t="s">
        <v>3050</v>
      </c>
      <c r="F1394" s="117" t="s">
        <v>4847</v>
      </c>
      <c r="G1394" s="118" t="s">
        <v>286</v>
      </c>
      <c r="H1394" s="136">
        <v>4.95</v>
      </c>
      <c r="I1394" s="119">
        <v>28571</v>
      </c>
      <c r="J1394" s="120">
        <v>24.79</v>
      </c>
      <c r="K1394" s="121" t="s">
        <v>4405</v>
      </c>
      <c r="L1394" s="122">
        <v>155</v>
      </c>
      <c r="M1394" s="123">
        <v>31.3</v>
      </c>
      <c r="N1394" s="121" t="s">
        <v>4405</v>
      </c>
      <c r="O1394" s="71">
        <f t="shared" si="47"/>
        <v>41.300680577729807</v>
      </c>
      <c r="P1394" s="71">
        <f>IF(O1394&lt;&gt;"",VLOOKUP($A1394,Sheet4!$A$2:$O$1309,14,FALSE)*100,"")</f>
        <v>8.8571521817636949</v>
      </c>
      <c r="Q1394" s="71">
        <f>IF(P1394&lt;&gt;"",VLOOKUP($A1394,Sheet4!$A$2:$O$1309,15,FALSE)*100,"")</f>
        <v>59.683563170258424</v>
      </c>
      <c r="R1394" s="73">
        <f t="shared" si="48"/>
        <v>2</v>
      </c>
      <c r="S1394" s="63" t="s">
        <v>4368</v>
      </c>
      <c r="T1394" s="63" t="str">
        <f>IF(ISNA(VLOOKUP(A1394,Sheet1!B$3:C$1266,2,FALSE)=TRUE),"NC",VLOOKUP(A1394,Sheet1!B$3:C$1266,2,FALSE))</f>
        <v>Rural</v>
      </c>
      <c r="U1394" s="66">
        <f>IF(ISNA(VLOOKUP($A1394,Sheet1!$B$3:$AH$1266,Sheet1!E$1+(Sheet1!$A$1-1)*10,FALSE))=TRUE,"---",IF(VLOOKUP($A1394,Sheet1!$B$3:$AH$1266,Sheet1!E$1+(Sheet1!$A$1-1)*10,FALSE)="---","---", (ROUND(VLOOKUP($A1394,Sheet1!$B$3:$AH$1266,Sheet1!E$1+(Sheet1!$A$1-1)*10,FALSE),IF(VLOOKUP($A1394,Sheet1!$B$3:$AH$1266,Sheet1!E$1+(Sheet1!$A$1-1)*10,FALSE)&gt;99999,-3,IF(VLOOKUP($A1394,Sheet1!$B$3:$AH$1266,Sheet1!E$1+(Sheet1!$A$1-1)*10,FALSE)&gt;9999,-2,IF(VLOOKUP($A1394,Sheet1!$B$3:$AH$1266,Sheet1!E$1+(Sheet1!$A$1-1)*10,FALSE)&gt;999,-1,0)))))))</f>
        <v>89</v>
      </c>
      <c r="V1394" s="66">
        <f>IF(ISNA(VLOOKUP($A1394,Sheet1!$B$3:$AH$1266,Sheet1!F$1+(Sheet1!$A$1-1)*10,FALSE))=TRUE,"---",IF(VLOOKUP($A1394,Sheet1!$B$3:$AH$1266,Sheet1!F$1+(Sheet1!$A$1-1)*10,FALSE)="---","---", (ROUND(VLOOKUP($A1394,Sheet1!$B$3:$AH$1266,Sheet1!F$1+(Sheet1!$A$1-1)*10,FALSE),IF(VLOOKUP($A1394,Sheet1!$B$3:$AH$1266,Sheet1!F$1+(Sheet1!$A$1-1)*10,FALSE)&gt;99999,-3,IF(VLOOKUP($A1394,Sheet1!$B$3:$AH$1266,Sheet1!F$1+(Sheet1!$A$1-1)*10,FALSE)&gt;9999,-2,IF(VLOOKUP($A1394,Sheet1!$B$3:$AH$1266,Sheet1!F$1+(Sheet1!$A$1-1)*10,FALSE)&gt;999,-1,0)))))))</f>
        <v>111</v>
      </c>
      <c r="W1394" s="66">
        <f>IF(ISNA(VLOOKUP($A1394,Sheet1!$B$3:$AH$1266,Sheet1!G$1+(Sheet1!$A$1-1)*10,FALSE))=TRUE,"---",IF(VLOOKUP($A1394,Sheet1!$B$3:$AH$1266,Sheet1!G$1+(Sheet1!$A$1-1)*10,FALSE)="---","---", (ROUND(VLOOKUP($A1394,Sheet1!$B$3:$AH$1266,Sheet1!G$1+(Sheet1!$A$1-1)*10,FALSE),IF(VLOOKUP($A1394,Sheet1!$B$3:$AH$1266,Sheet1!G$1+(Sheet1!$A$1-1)*10,FALSE)&gt;99999,-3,IF(VLOOKUP($A1394,Sheet1!$B$3:$AH$1266,Sheet1!G$1+(Sheet1!$A$1-1)*10,FALSE)&gt;9999,-2,IF(VLOOKUP($A1394,Sheet1!$B$3:$AH$1266,Sheet1!G$1+(Sheet1!$A$1-1)*10,FALSE)&gt;999,-1,0)))))))</f>
        <v>138</v>
      </c>
      <c r="X1394" s="66">
        <f>IF(ISNA(VLOOKUP($A1394,Sheet1!$B$3:$AH$1266,Sheet1!H$1+(Sheet1!$A$1-1)*10,FALSE))=TRUE,"---",IF(VLOOKUP($A1394,Sheet1!$B$3:$AH$1266,Sheet1!H$1+(Sheet1!$A$1-1)*10,FALSE)="---","---", (ROUND(VLOOKUP($A1394,Sheet1!$B$3:$AH$1266,Sheet1!H$1+(Sheet1!$A$1-1)*10,FALSE),IF(VLOOKUP($A1394,Sheet1!$B$3:$AH$1266,Sheet1!H$1+(Sheet1!$A$1-1)*10,FALSE)&gt;99999,-3,IF(VLOOKUP($A1394,Sheet1!$B$3:$AH$1266,Sheet1!H$1+(Sheet1!$A$1-1)*10,FALSE)&gt;9999,-2,IF(VLOOKUP($A1394,Sheet1!$B$3:$AH$1266,Sheet1!H$1+(Sheet1!$A$1-1)*10,FALSE)&gt;999,-1,0)))))))</f>
        <v>206</v>
      </c>
      <c r="Y1394" s="66">
        <f>IF(ISNA(VLOOKUP($A1394,Sheet1!$B$3:$AH$1266,Sheet1!I$1+(Sheet1!$A$1-1)*10,FALSE))=TRUE,"---",IF(VLOOKUP($A1394,Sheet1!$B$3:$AH$1266,Sheet1!I$1+(Sheet1!$A$1-1)*10,FALSE)="---","---", (ROUND(VLOOKUP($A1394,Sheet1!$B$3:$AH$1266,Sheet1!I$1+(Sheet1!$A$1-1)*10,FALSE),IF(VLOOKUP($A1394,Sheet1!$B$3:$AH$1266,Sheet1!I$1+(Sheet1!$A$1-1)*10,FALSE)&gt;99999,-3,IF(VLOOKUP($A1394,Sheet1!$B$3:$AH$1266,Sheet1!I$1+(Sheet1!$A$1-1)*10,FALSE)&gt;9999,-2,IF(VLOOKUP($A1394,Sheet1!$B$3:$AH$1266,Sheet1!I$1+(Sheet1!$A$1-1)*10,FALSE)&gt;999,-1,0)))))))</f>
        <v>251</v>
      </c>
      <c r="Z1394" s="66">
        <f>IF(ISNA(VLOOKUP($A1394,Sheet1!$B$3:$AH$1266,Sheet1!J$1+(Sheet1!$A$1-1)*10,FALSE))=TRUE,"---",IF(VLOOKUP($A1394,Sheet1!$B$3:$AH$1266,Sheet1!J$1+(Sheet1!$A$1-1)*10,FALSE)="---","---", (ROUND(VLOOKUP($A1394,Sheet1!$B$3:$AH$1266,Sheet1!J$1+(Sheet1!$A$1-1)*10,FALSE),IF(VLOOKUP($A1394,Sheet1!$B$3:$AH$1266,Sheet1!J$1+(Sheet1!$A$1-1)*10,FALSE)&gt;99999,-3,IF(VLOOKUP($A1394,Sheet1!$B$3:$AH$1266,Sheet1!J$1+(Sheet1!$A$1-1)*10,FALSE)&gt;9999,-2,IF(VLOOKUP($A1394,Sheet1!$B$3:$AH$1266,Sheet1!J$1+(Sheet1!$A$1-1)*10,FALSE)&gt;999,-1,0)))))))</f>
        <v>308</v>
      </c>
      <c r="AA1394" s="66">
        <f>IF(ISNA(VLOOKUP($A1394,Sheet1!$B$3:$AH$1266,Sheet1!K$1+(Sheet1!$A$1-1)*10,FALSE))=TRUE,"---",IF(VLOOKUP($A1394,Sheet1!$B$3:$AH$1266,Sheet1!K$1+(Sheet1!$A$1-1)*10,FALSE)="---","---", (ROUND(VLOOKUP($A1394,Sheet1!$B$3:$AH$1266,Sheet1!K$1+(Sheet1!$A$1-1)*10,FALSE),IF(VLOOKUP($A1394,Sheet1!$B$3:$AH$1266,Sheet1!K$1+(Sheet1!$A$1-1)*10,FALSE)&gt;99999,-3,IF(VLOOKUP($A1394,Sheet1!$B$3:$AH$1266,Sheet1!K$1+(Sheet1!$A$1-1)*10,FALSE)&gt;9999,-2,IF(VLOOKUP($A1394,Sheet1!$B$3:$AH$1266,Sheet1!K$1+(Sheet1!$A$1-1)*10,FALSE)&gt;999,-1,0)))))))</f>
        <v>350</v>
      </c>
      <c r="AB1394" s="66">
        <f>IF(ISNA(VLOOKUP($A1394,Sheet1!$B$3:$AH$1266,Sheet1!L$1+(Sheet1!$A$1-1)*10,FALSE))=TRUE,"---",IF(VLOOKUP($A1394,Sheet1!$B$3:$AH$1266,Sheet1!L$1+(Sheet1!$A$1-1)*10,FALSE)="---","---", (ROUND(VLOOKUP($A1394,Sheet1!$B$3:$AH$1266,Sheet1!L$1+(Sheet1!$A$1-1)*10,FALSE),IF(VLOOKUP($A1394,Sheet1!$B$3:$AH$1266,Sheet1!L$1+(Sheet1!$A$1-1)*10,FALSE)&gt;99999,-3,IF(VLOOKUP($A1394,Sheet1!$B$3:$AH$1266,Sheet1!L$1+(Sheet1!$A$1-1)*10,FALSE)&gt;9999,-2,IF(VLOOKUP($A1394,Sheet1!$B$3:$AH$1266,Sheet1!L$1+(Sheet1!$A$1-1)*10,FALSE)&gt;999,-1,0)))))))</f>
        <v>390</v>
      </c>
      <c r="AC1394" s="66">
        <f>IF(ISNA(VLOOKUP($A1394,Sheet1!$B$3:$AH$1266,Sheet1!M$1+(Sheet1!$A$1-1)*10,FALSE))=TRUE,"---",IF(VLOOKUP($A1394,Sheet1!$B$3:$AH$1266,Sheet1!M$1+(Sheet1!$A$1-1)*10,FALSE)="---","---", (ROUND(VLOOKUP($A1394,Sheet1!$B$3:$AH$1266,Sheet1!M$1+(Sheet1!$A$1-1)*10,FALSE),IF(VLOOKUP($A1394,Sheet1!$B$3:$AH$1266,Sheet1!M$1+(Sheet1!$A$1-1)*10,FALSE)&gt;99999,-3,IF(VLOOKUP($A1394,Sheet1!$B$3:$AH$1266,Sheet1!M$1+(Sheet1!$A$1-1)*10,FALSE)&gt;9999,-2,IF(VLOOKUP($A1394,Sheet1!$B$3:$AH$1266,Sheet1!M$1+(Sheet1!$A$1-1)*10,FALSE)&gt;999,-1,0)))))))</f>
        <v>432</v>
      </c>
      <c r="AD1394" s="66">
        <f>IF(ISNA(VLOOKUP($A1394,Sheet1!$B$3:$AH$1266,Sheet1!N$1+(Sheet1!$A$1-1)*10,FALSE))=TRUE,"---",IF(VLOOKUP($A1394,Sheet1!$B$3:$AH$1266,Sheet1!N$1+(Sheet1!$A$1-1)*10,FALSE)="---","---", (ROUND(VLOOKUP($A1394,Sheet1!$B$3:$AH$1266,Sheet1!N$1+(Sheet1!$A$1-1)*10,FALSE),IF(VLOOKUP($A1394,Sheet1!$B$3:$AH$1266,Sheet1!N$1+(Sheet1!$A$1-1)*10,FALSE)&gt;99999,-3,IF(VLOOKUP($A1394,Sheet1!$B$3:$AH$1266,Sheet1!N$1+(Sheet1!$A$1-1)*10,FALSE)&gt;9999,-2,IF(VLOOKUP($A1394,Sheet1!$B$3:$AH$1266,Sheet1!N$1+(Sheet1!$A$1-1)*10,FALSE)&gt;999,-1,0)))))))</f>
        <v>484</v>
      </c>
    </row>
    <row r="1395" spans="1:30" ht="25.5" customHeight="1" x14ac:dyDescent="0.25">
      <c r="A1395" s="125" t="s">
        <v>2041</v>
      </c>
      <c r="B1395" s="126" t="s">
        <v>2042</v>
      </c>
      <c r="C1395" s="125">
        <v>430542</v>
      </c>
      <c r="D1395" s="125">
        <v>780842</v>
      </c>
      <c r="E1395" s="70" t="s">
        <v>3058</v>
      </c>
      <c r="F1395" s="52" t="s">
        <v>4495</v>
      </c>
      <c r="G1395" s="127" t="s">
        <v>286</v>
      </c>
      <c r="H1395" s="128">
        <v>6.48</v>
      </c>
      <c r="I1395" s="112">
        <v>28571</v>
      </c>
      <c r="J1395" s="113">
        <v>9.83</v>
      </c>
      <c r="K1395" s="114" t="s">
        <v>4405</v>
      </c>
      <c r="L1395" s="115">
        <v>205</v>
      </c>
      <c r="M1395" s="116">
        <v>31.6</v>
      </c>
      <c r="N1395" s="114" t="s">
        <v>4405</v>
      </c>
      <c r="O1395" s="68">
        <f t="shared" si="47"/>
        <v>18.00787475508352</v>
      </c>
      <c r="P1395" s="68">
        <f>IF(O1395&lt;&gt;"",VLOOKUP($A1395,Sheet4!$A$2:$O$1309,14,FALSE)*100,"")</f>
        <v>1.6473855015570193</v>
      </c>
      <c r="Q1395" s="68">
        <f>IF(P1395&lt;&gt;"",VLOOKUP($A1395,Sheet4!$A$2:$O$1309,15,FALSE)*100,"")</f>
        <v>15.015864480938291</v>
      </c>
      <c r="R1395" s="74">
        <f t="shared" si="48"/>
        <v>6</v>
      </c>
      <c r="S1395" s="64" t="s">
        <v>4368</v>
      </c>
      <c r="T1395" s="64" t="str">
        <f>IF(ISNA(VLOOKUP(A1395,Sheet1!B$3:C$1266,2,FALSE)=TRUE),"NC",VLOOKUP(A1395,Sheet1!B$3:C$1266,2,FALSE))</f>
        <v>Rural10</v>
      </c>
      <c r="U1395" s="65">
        <f>IF(ISNA(VLOOKUP($A1395,Sheet1!$B$3:$AH$1266,Sheet1!E$1+(Sheet1!$A$1-1)*10,FALSE))=TRUE,"---",IF(VLOOKUP($A1395,Sheet1!$B$3:$AH$1266,Sheet1!E$1+(Sheet1!$A$1-1)*10,FALSE)="---","---", (ROUND(VLOOKUP($A1395,Sheet1!$B$3:$AH$1266,Sheet1!E$1+(Sheet1!$A$1-1)*10,FALSE),IF(VLOOKUP($A1395,Sheet1!$B$3:$AH$1266,Sheet1!E$1+(Sheet1!$A$1-1)*10,FALSE)&gt;99999,-3,IF(VLOOKUP($A1395,Sheet1!$B$3:$AH$1266,Sheet1!E$1+(Sheet1!$A$1-1)*10,FALSE)&gt;9999,-2,IF(VLOOKUP($A1395,Sheet1!$B$3:$AH$1266,Sheet1!E$1+(Sheet1!$A$1-1)*10,FALSE)&gt;999,-1,0)))))))</f>
        <v>114</v>
      </c>
      <c r="V1395" s="65">
        <f>IF(ISNA(VLOOKUP($A1395,Sheet1!$B$3:$AH$1266,Sheet1!F$1+(Sheet1!$A$1-1)*10,FALSE))=TRUE,"---",IF(VLOOKUP($A1395,Sheet1!$B$3:$AH$1266,Sheet1!F$1+(Sheet1!$A$1-1)*10,FALSE)="---","---", (ROUND(VLOOKUP($A1395,Sheet1!$B$3:$AH$1266,Sheet1!F$1+(Sheet1!$A$1-1)*10,FALSE),IF(VLOOKUP($A1395,Sheet1!$B$3:$AH$1266,Sheet1!F$1+(Sheet1!$A$1-1)*10,FALSE)&gt;99999,-3,IF(VLOOKUP($A1395,Sheet1!$B$3:$AH$1266,Sheet1!F$1+(Sheet1!$A$1-1)*10,FALSE)&gt;9999,-2,IF(VLOOKUP($A1395,Sheet1!$B$3:$AH$1266,Sheet1!F$1+(Sheet1!$A$1-1)*10,FALSE)&gt;999,-1,0)))))))</f>
        <v>132</v>
      </c>
      <c r="W1395" s="65">
        <f>IF(ISNA(VLOOKUP($A1395,Sheet1!$B$3:$AH$1266,Sheet1!G$1+(Sheet1!$A$1-1)*10,FALSE))=TRUE,"---",IF(VLOOKUP($A1395,Sheet1!$B$3:$AH$1266,Sheet1!G$1+(Sheet1!$A$1-1)*10,FALSE)="---","---", (ROUND(VLOOKUP($A1395,Sheet1!$B$3:$AH$1266,Sheet1!G$1+(Sheet1!$A$1-1)*10,FALSE),IF(VLOOKUP($A1395,Sheet1!$B$3:$AH$1266,Sheet1!G$1+(Sheet1!$A$1-1)*10,FALSE)&gt;99999,-3,IF(VLOOKUP($A1395,Sheet1!$B$3:$AH$1266,Sheet1!G$1+(Sheet1!$A$1-1)*10,FALSE)&gt;9999,-2,IF(VLOOKUP($A1395,Sheet1!$B$3:$AH$1266,Sheet1!G$1+(Sheet1!$A$1-1)*10,FALSE)&gt;999,-1,0)))))))</f>
        <v>152</v>
      </c>
      <c r="X1395" s="65">
        <f>IF(ISNA(VLOOKUP($A1395,Sheet1!$B$3:$AH$1266,Sheet1!H$1+(Sheet1!$A$1-1)*10,FALSE))=TRUE,"---",IF(VLOOKUP($A1395,Sheet1!$B$3:$AH$1266,Sheet1!H$1+(Sheet1!$A$1-1)*10,FALSE)="---","---", (ROUND(VLOOKUP($A1395,Sheet1!$B$3:$AH$1266,Sheet1!H$1+(Sheet1!$A$1-1)*10,FALSE),IF(VLOOKUP($A1395,Sheet1!$B$3:$AH$1266,Sheet1!H$1+(Sheet1!$A$1-1)*10,FALSE)&gt;99999,-3,IF(VLOOKUP($A1395,Sheet1!$B$3:$AH$1266,Sheet1!H$1+(Sheet1!$A$1-1)*10,FALSE)&gt;9999,-2,IF(VLOOKUP($A1395,Sheet1!$B$3:$AH$1266,Sheet1!H$1+(Sheet1!$A$1-1)*10,FALSE)&gt;999,-1,0)))))))</f>
        <v>199</v>
      </c>
      <c r="Y1395" s="65">
        <f>IF(ISNA(VLOOKUP($A1395,Sheet1!$B$3:$AH$1266,Sheet1!I$1+(Sheet1!$A$1-1)*10,FALSE))=TRUE,"---",IF(VLOOKUP($A1395,Sheet1!$B$3:$AH$1266,Sheet1!I$1+(Sheet1!$A$1-1)*10,FALSE)="---","---", (ROUND(VLOOKUP($A1395,Sheet1!$B$3:$AH$1266,Sheet1!I$1+(Sheet1!$A$1-1)*10,FALSE),IF(VLOOKUP($A1395,Sheet1!$B$3:$AH$1266,Sheet1!I$1+(Sheet1!$A$1-1)*10,FALSE)&gt;99999,-3,IF(VLOOKUP($A1395,Sheet1!$B$3:$AH$1266,Sheet1!I$1+(Sheet1!$A$1-1)*10,FALSE)&gt;9999,-2,IF(VLOOKUP($A1395,Sheet1!$B$3:$AH$1266,Sheet1!I$1+(Sheet1!$A$1-1)*10,FALSE)&gt;999,-1,0)))))))</f>
        <v>231</v>
      </c>
      <c r="Z1395" s="65">
        <f>IF(ISNA(VLOOKUP($A1395,Sheet1!$B$3:$AH$1266,Sheet1!J$1+(Sheet1!$A$1-1)*10,FALSE))=TRUE,"---",IF(VLOOKUP($A1395,Sheet1!$B$3:$AH$1266,Sheet1!J$1+(Sheet1!$A$1-1)*10,FALSE)="---","---", (ROUND(VLOOKUP($A1395,Sheet1!$B$3:$AH$1266,Sheet1!J$1+(Sheet1!$A$1-1)*10,FALSE),IF(VLOOKUP($A1395,Sheet1!$B$3:$AH$1266,Sheet1!J$1+(Sheet1!$A$1-1)*10,FALSE)&gt;99999,-3,IF(VLOOKUP($A1395,Sheet1!$B$3:$AH$1266,Sheet1!J$1+(Sheet1!$A$1-1)*10,FALSE)&gt;9999,-2,IF(VLOOKUP($A1395,Sheet1!$B$3:$AH$1266,Sheet1!J$1+(Sheet1!$A$1-1)*10,FALSE)&gt;999,-1,0)))))))</f>
        <v>270</v>
      </c>
      <c r="AA1395" s="65">
        <f>IF(ISNA(VLOOKUP($A1395,Sheet1!$B$3:$AH$1266,Sheet1!K$1+(Sheet1!$A$1-1)*10,FALSE))=TRUE,"---",IF(VLOOKUP($A1395,Sheet1!$B$3:$AH$1266,Sheet1!K$1+(Sheet1!$A$1-1)*10,FALSE)="---","---", (ROUND(VLOOKUP($A1395,Sheet1!$B$3:$AH$1266,Sheet1!K$1+(Sheet1!$A$1-1)*10,FALSE),IF(VLOOKUP($A1395,Sheet1!$B$3:$AH$1266,Sheet1!K$1+(Sheet1!$A$1-1)*10,FALSE)&gt;99999,-3,IF(VLOOKUP($A1395,Sheet1!$B$3:$AH$1266,Sheet1!K$1+(Sheet1!$A$1-1)*10,FALSE)&gt;9999,-2,IF(VLOOKUP($A1395,Sheet1!$B$3:$AH$1266,Sheet1!K$1+(Sheet1!$A$1-1)*10,FALSE)&gt;999,-1,0)))))))</f>
        <v>298</v>
      </c>
      <c r="AB1395" s="65">
        <f>IF(ISNA(VLOOKUP($A1395,Sheet1!$B$3:$AH$1266,Sheet1!L$1+(Sheet1!$A$1-1)*10,FALSE))=TRUE,"---",IF(VLOOKUP($A1395,Sheet1!$B$3:$AH$1266,Sheet1!L$1+(Sheet1!$A$1-1)*10,FALSE)="---","---", (ROUND(VLOOKUP($A1395,Sheet1!$B$3:$AH$1266,Sheet1!L$1+(Sheet1!$A$1-1)*10,FALSE),IF(VLOOKUP($A1395,Sheet1!$B$3:$AH$1266,Sheet1!L$1+(Sheet1!$A$1-1)*10,FALSE)&gt;99999,-3,IF(VLOOKUP($A1395,Sheet1!$B$3:$AH$1266,Sheet1!L$1+(Sheet1!$A$1-1)*10,FALSE)&gt;9999,-2,IF(VLOOKUP($A1395,Sheet1!$B$3:$AH$1266,Sheet1!L$1+(Sheet1!$A$1-1)*10,FALSE)&gt;999,-1,0)))))))</f>
        <v>323</v>
      </c>
      <c r="AC1395" s="65">
        <f>IF(ISNA(VLOOKUP($A1395,Sheet1!$B$3:$AH$1266,Sheet1!M$1+(Sheet1!$A$1-1)*10,FALSE))=TRUE,"---",IF(VLOOKUP($A1395,Sheet1!$B$3:$AH$1266,Sheet1!M$1+(Sheet1!$A$1-1)*10,FALSE)="---","---", (ROUND(VLOOKUP($A1395,Sheet1!$B$3:$AH$1266,Sheet1!M$1+(Sheet1!$A$1-1)*10,FALSE),IF(VLOOKUP($A1395,Sheet1!$B$3:$AH$1266,Sheet1!M$1+(Sheet1!$A$1-1)*10,FALSE)&gt;99999,-3,IF(VLOOKUP($A1395,Sheet1!$B$3:$AH$1266,Sheet1!M$1+(Sheet1!$A$1-1)*10,FALSE)&gt;9999,-2,IF(VLOOKUP($A1395,Sheet1!$B$3:$AH$1266,Sheet1!M$1+(Sheet1!$A$1-1)*10,FALSE)&gt;999,-1,0)))))))</f>
        <v>348</v>
      </c>
      <c r="AD1395" s="65">
        <f>IF(ISNA(VLOOKUP($A1395,Sheet1!$B$3:$AH$1266,Sheet1!N$1+(Sheet1!$A$1-1)*10,FALSE))=TRUE,"---",IF(VLOOKUP($A1395,Sheet1!$B$3:$AH$1266,Sheet1!N$1+(Sheet1!$A$1-1)*10,FALSE)="---","---", (ROUND(VLOOKUP($A1395,Sheet1!$B$3:$AH$1266,Sheet1!N$1+(Sheet1!$A$1-1)*10,FALSE),IF(VLOOKUP($A1395,Sheet1!$B$3:$AH$1266,Sheet1!N$1+(Sheet1!$A$1-1)*10,FALSE)&gt;99999,-3,IF(VLOOKUP($A1395,Sheet1!$B$3:$AH$1266,Sheet1!N$1+(Sheet1!$A$1-1)*10,FALSE)&gt;9999,-2,IF(VLOOKUP($A1395,Sheet1!$B$3:$AH$1266,Sheet1!N$1+(Sheet1!$A$1-1)*10,FALSE)&gt;999,-1,0)))))))</f>
        <v>379</v>
      </c>
    </row>
    <row r="1396" spans="1:30" s="34" customFormat="1" ht="25.5" customHeight="1" x14ac:dyDescent="0.25">
      <c r="A1396" s="304" t="s">
        <v>2043</v>
      </c>
      <c r="B1396" s="393" t="s">
        <v>2044</v>
      </c>
      <c r="C1396" s="304">
        <v>430647</v>
      </c>
      <c r="D1396" s="304">
        <v>780739</v>
      </c>
      <c r="E1396" s="305" t="s">
        <v>3058</v>
      </c>
      <c r="F1396" s="345" t="s">
        <v>4500</v>
      </c>
      <c r="G1396" s="351" t="s">
        <v>286</v>
      </c>
      <c r="H1396" s="349">
        <v>7.49</v>
      </c>
      <c r="I1396" s="119">
        <v>28394</v>
      </c>
      <c r="J1396" s="124">
        <v>9</v>
      </c>
      <c r="K1396" s="118" t="s">
        <v>20</v>
      </c>
      <c r="L1396" s="122">
        <v>218</v>
      </c>
      <c r="M1396" s="123">
        <v>29.1</v>
      </c>
      <c r="N1396" s="121" t="s">
        <v>4405</v>
      </c>
      <c r="O1396" s="71">
        <f t="shared" si="47"/>
        <v>46.055143922744811</v>
      </c>
      <c r="P1396" s="71">
        <f>IF(O1396&lt;&gt;"",VLOOKUP($A1396,Sheet4!$A$2:$O$1309,14,FALSE)*100,"")</f>
        <v>9.0410424395767741</v>
      </c>
      <c r="Q1396" s="71">
        <f>IF(P1396&lt;&gt;"",VLOOKUP($A1396,Sheet4!$A$2:$O$1309,15,FALSE)*100,"")</f>
        <v>60.473283489090605</v>
      </c>
      <c r="R1396" s="73">
        <f t="shared" si="48"/>
        <v>2</v>
      </c>
      <c r="S1396" s="357" t="s">
        <v>4368</v>
      </c>
      <c r="T1396" s="357" t="str">
        <f>IF(ISNA(VLOOKUP(A1396,Sheet1!B$3:C$1266,2,FALSE)=TRUE),"NC",VLOOKUP(A1396,Sheet1!B$3:C$1266,2,FALSE))</f>
        <v>Rural</v>
      </c>
      <c r="U1396" s="385">
        <f>IF(ISNA(VLOOKUP($A1396,Sheet1!$B$3:$AH$1266,Sheet1!E$1+(Sheet1!$A$1-1)*10,FALSE))=TRUE,"---",IF(VLOOKUP($A1396,Sheet1!$B$3:$AH$1266,Sheet1!E$1+(Sheet1!$A$1-1)*10,FALSE)="---","---", (ROUND(VLOOKUP($A1396,Sheet1!$B$3:$AH$1266,Sheet1!E$1+(Sheet1!$A$1-1)*10,FALSE),IF(VLOOKUP($A1396,Sheet1!$B$3:$AH$1266,Sheet1!E$1+(Sheet1!$A$1-1)*10,FALSE)&gt;99999,-3,IF(VLOOKUP($A1396,Sheet1!$B$3:$AH$1266,Sheet1!E$1+(Sheet1!$A$1-1)*10,FALSE)&gt;9999,-2,IF(VLOOKUP($A1396,Sheet1!$B$3:$AH$1266,Sheet1!E$1+(Sheet1!$A$1-1)*10,FALSE)&gt;999,-1,0)))))))</f>
        <v>148</v>
      </c>
      <c r="V1396" s="385">
        <f>IF(ISNA(VLOOKUP($A1396,Sheet1!$B$3:$AH$1266,Sheet1!F$1+(Sheet1!$A$1-1)*10,FALSE))=TRUE,"---",IF(VLOOKUP($A1396,Sheet1!$B$3:$AH$1266,Sheet1!F$1+(Sheet1!$A$1-1)*10,FALSE)="---","---", (ROUND(VLOOKUP($A1396,Sheet1!$B$3:$AH$1266,Sheet1!F$1+(Sheet1!$A$1-1)*10,FALSE),IF(VLOOKUP($A1396,Sheet1!$B$3:$AH$1266,Sheet1!F$1+(Sheet1!$A$1-1)*10,FALSE)&gt;99999,-3,IF(VLOOKUP($A1396,Sheet1!$B$3:$AH$1266,Sheet1!F$1+(Sheet1!$A$1-1)*10,FALSE)&gt;9999,-2,IF(VLOOKUP($A1396,Sheet1!$B$3:$AH$1266,Sheet1!F$1+(Sheet1!$A$1-1)*10,FALSE)&gt;999,-1,0)))))))</f>
        <v>176</v>
      </c>
      <c r="W1396" s="385">
        <f>IF(ISNA(VLOOKUP($A1396,Sheet1!$B$3:$AH$1266,Sheet1!G$1+(Sheet1!$A$1-1)*10,FALSE))=TRUE,"---",IF(VLOOKUP($A1396,Sheet1!$B$3:$AH$1266,Sheet1!G$1+(Sheet1!$A$1-1)*10,FALSE)="---","---", (ROUND(VLOOKUP($A1396,Sheet1!$B$3:$AH$1266,Sheet1!G$1+(Sheet1!$A$1-1)*10,FALSE),IF(VLOOKUP($A1396,Sheet1!$B$3:$AH$1266,Sheet1!G$1+(Sheet1!$A$1-1)*10,FALSE)&gt;99999,-3,IF(VLOOKUP($A1396,Sheet1!$B$3:$AH$1266,Sheet1!G$1+(Sheet1!$A$1-1)*10,FALSE)&gt;9999,-2,IF(VLOOKUP($A1396,Sheet1!$B$3:$AH$1266,Sheet1!G$1+(Sheet1!$A$1-1)*10,FALSE)&gt;999,-1,0)))))))</f>
        <v>209</v>
      </c>
      <c r="X1396" s="385">
        <f>IF(ISNA(VLOOKUP($A1396,Sheet1!$B$3:$AH$1266,Sheet1!H$1+(Sheet1!$A$1-1)*10,FALSE))=TRUE,"---",IF(VLOOKUP($A1396,Sheet1!$B$3:$AH$1266,Sheet1!H$1+(Sheet1!$A$1-1)*10,FALSE)="---","---", (ROUND(VLOOKUP($A1396,Sheet1!$B$3:$AH$1266,Sheet1!H$1+(Sheet1!$A$1-1)*10,FALSE),IF(VLOOKUP($A1396,Sheet1!$B$3:$AH$1266,Sheet1!H$1+(Sheet1!$A$1-1)*10,FALSE)&gt;99999,-3,IF(VLOOKUP($A1396,Sheet1!$B$3:$AH$1266,Sheet1!H$1+(Sheet1!$A$1-1)*10,FALSE)&gt;9999,-2,IF(VLOOKUP($A1396,Sheet1!$B$3:$AH$1266,Sheet1!H$1+(Sheet1!$A$1-1)*10,FALSE)&gt;999,-1,0)))))))</f>
        <v>288</v>
      </c>
      <c r="Y1396" s="385">
        <f>IF(ISNA(VLOOKUP($A1396,Sheet1!$B$3:$AH$1266,Sheet1!I$1+(Sheet1!$A$1-1)*10,FALSE))=TRUE,"---",IF(VLOOKUP($A1396,Sheet1!$B$3:$AH$1266,Sheet1!I$1+(Sheet1!$A$1-1)*10,FALSE)="---","---", (ROUND(VLOOKUP($A1396,Sheet1!$B$3:$AH$1266,Sheet1!I$1+(Sheet1!$A$1-1)*10,FALSE),IF(VLOOKUP($A1396,Sheet1!$B$3:$AH$1266,Sheet1!I$1+(Sheet1!$A$1-1)*10,FALSE)&gt;99999,-3,IF(VLOOKUP($A1396,Sheet1!$B$3:$AH$1266,Sheet1!I$1+(Sheet1!$A$1-1)*10,FALSE)&gt;9999,-2,IF(VLOOKUP($A1396,Sheet1!$B$3:$AH$1266,Sheet1!I$1+(Sheet1!$A$1-1)*10,FALSE)&gt;999,-1,0)))))))</f>
        <v>338</v>
      </c>
      <c r="Z1396" s="385">
        <f>IF(ISNA(VLOOKUP($A1396,Sheet1!$B$3:$AH$1266,Sheet1!J$1+(Sheet1!$A$1-1)*10,FALSE))=TRUE,"---",IF(VLOOKUP($A1396,Sheet1!$B$3:$AH$1266,Sheet1!J$1+(Sheet1!$A$1-1)*10,FALSE)="---","---", (ROUND(VLOOKUP($A1396,Sheet1!$B$3:$AH$1266,Sheet1!J$1+(Sheet1!$A$1-1)*10,FALSE),IF(VLOOKUP($A1396,Sheet1!$B$3:$AH$1266,Sheet1!J$1+(Sheet1!$A$1-1)*10,FALSE)&gt;99999,-3,IF(VLOOKUP($A1396,Sheet1!$B$3:$AH$1266,Sheet1!J$1+(Sheet1!$A$1-1)*10,FALSE)&gt;9999,-2,IF(VLOOKUP($A1396,Sheet1!$B$3:$AH$1266,Sheet1!J$1+(Sheet1!$A$1-1)*10,FALSE)&gt;999,-1,0)))))))</f>
        <v>398</v>
      </c>
      <c r="AA1396" s="385">
        <f>IF(ISNA(VLOOKUP($A1396,Sheet1!$B$3:$AH$1266,Sheet1!K$1+(Sheet1!$A$1-1)*10,FALSE))=TRUE,"---",IF(VLOOKUP($A1396,Sheet1!$B$3:$AH$1266,Sheet1!K$1+(Sheet1!$A$1-1)*10,FALSE)="---","---", (ROUND(VLOOKUP($A1396,Sheet1!$B$3:$AH$1266,Sheet1!K$1+(Sheet1!$A$1-1)*10,FALSE),IF(VLOOKUP($A1396,Sheet1!$B$3:$AH$1266,Sheet1!K$1+(Sheet1!$A$1-1)*10,FALSE)&gt;99999,-3,IF(VLOOKUP($A1396,Sheet1!$B$3:$AH$1266,Sheet1!K$1+(Sheet1!$A$1-1)*10,FALSE)&gt;9999,-2,IF(VLOOKUP($A1396,Sheet1!$B$3:$AH$1266,Sheet1!K$1+(Sheet1!$A$1-1)*10,FALSE)&gt;999,-1,0)))))))</f>
        <v>441</v>
      </c>
      <c r="AB1396" s="385">
        <f>IF(ISNA(VLOOKUP($A1396,Sheet1!$B$3:$AH$1266,Sheet1!L$1+(Sheet1!$A$1-1)*10,FALSE))=TRUE,"---",IF(VLOOKUP($A1396,Sheet1!$B$3:$AH$1266,Sheet1!L$1+(Sheet1!$A$1-1)*10,FALSE)="---","---", (ROUND(VLOOKUP($A1396,Sheet1!$B$3:$AH$1266,Sheet1!L$1+(Sheet1!$A$1-1)*10,FALSE),IF(VLOOKUP($A1396,Sheet1!$B$3:$AH$1266,Sheet1!L$1+(Sheet1!$A$1-1)*10,FALSE)&gt;99999,-3,IF(VLOOKUP($A1396,Sheet1!$B$3:$AH$1266,Sheet1!L$1+(Sheet1!$A$1-1)*10,FALSE)&gt;9999,-2,IF(VLOOKUP($A1396,Sheet1!$B$3:$AH$1266,Sheet1!L$1+(Sheet1!$A$1-1)*10,FALSE)&gt;999,-1,0)))))))</f>
        <v>480</v>
      </c>
      <c r="AC1396" s="385">
        <f>IF(ISNA(VLOOKUP($A1396,Sheet1!$B$3:$AH$1266,Sheet1!M$1+(Sheet1!$A$1-1)*10,FALSE))=TRUE,"---",IF(VLOOKUP($A1396,Sheet1!$B$3:$AH$1266,Sheet1!M$1+(Sheet1!$A$1-1)*10,FALSE)="---","---", (ROUND(VLOOKUP($A1396,Sheet1!$B$3:$AH$1266,Sheet1!M$1+(Sheet1!$A$1-1)*10,FALSE),IF(VLOOKUP($A1396,Sheet1!$B$3:$AH$1266,Sheet1!M$1+(Sheet1!$A$1-1)*10,FALSE)&gt;99999,-3,IF(VLOOKUP($A1396,Sheet1!$B$3:$AH$1266,Sheet1!M$1+(Sheet1!$A$1-1)*10,FALSE)&gt;9999,-2,IF(VLOOKUP($A1396,Sheet1!$B$3:$AH$1266,Sheet1!M$1+(Sheet1!$A$1-1)*10,FALSE)&gt;999,-1,0)))))))</f>
        <v>522</v>
      </c>
      <c r="AD1396" s="385">
        <f>IF(ISNA(VLOOKUP($A1396,Sheet1!$B$3:$AH$1266,Sheet1!N$1+(Sheet1!$A$1-1)*10,FALSE))=TRUE,"---",IF(VLOOKUP($A1396,Sheet1!$B$3:$AH$1266,Sheet1!N$1+(Sheet1!$A$1-1)*10,FALSE)="---","---", (ROUND(VLOOKUP($A1396,Sheet1!$B$3:$AH$1266,Sheet1!N$1+(Sheet1!$A$1-1)*10,FALSE),IF(VLOOKUP($A1396,Sheet1!$B$3:$AH$1266,Sheet1!N$1+(Sheet1!$A$1-1)*10,FALSE)&gt;99999,-3,IF(VLOOKUP($A1396,Sheet1!$B$3:$AH$1266,Sheet1!N$1+(Sheet1!$A$1-1)*10,FALSE)&gt;9999,-2,IF(VLOOKUP($A1396,Sheet1!$B$3:$AH$1266,Sheet1!N$1+(Sheet1!$A$1-1)*10,FALSE)&gt;999,-1,0)))))))</f>
        <v>572</v>
      </c>
    </row>
    <row r="1397" spans="1:30" s="34" customFormat="1" ht="25.5" customHeight="1" x14ac:dyDescent="0.25">
      <c r="A1397" s="304"/>
      <c r="B1397" s="346"/>
      <c r="C1397" s="304"/>
      <c r="D1397" s="304"/>
      <c r="E1397" s="305" t="e">
        <v>#N/A</v>
      </c>
      <c r="F1397" s="346"/>
      <c r="G1397" s="352"/>
      <c r="H1397" s="349"/>
      <c r="I1397" s="119">
        <v>28571</v>
      </c>
      <c r="J1397" s="124">
        <v>9.42</v>
      </c>
      <c r="K1397" s="121" t="s">
        <v>4405</v>
      </c>
      <c r="L1397" s="129" t="s">
        <v>4405</v>
      </c>
      <c r="M1397" s="130" t="s">
        <v>4405</v>
      </c>
      <c r="N1397" s="118" t="s">
        <v>75</v>
      </c>
      <c r="O1397" s="71" t="s">
        <v>4405</v>
      </c>
      <c r="P1397" s="71" t="s">
        <v>4405</v>
      </c>
      <c r="Q1397" s="71" t="s">
        <v>4405</v>
      </c>
      <c r="R1397" s="73" t="s">
        <v>4405</v>
      </c>
      <c r="S1397" s="357" t="e">
        <v>#N/A</v>
      </c>
      <c r="T1397" s="357" t="str">
        <f>IF(ISNA(VLOOKUP(A1397,Sheet1!B$3:C$1266,2,FALSE)=TRUE),"ND",VLOOKUP(A1397,Sheet1!B$3:C$1266,2,FALSE))</f>
        <v>ND</v>
      </c>
      <c r="U1397" s="385" t="str">
        <f>IF(ISNA(VLOOKUP($A1397,Sheet1!$B$3:$AH$1266,Sheet1!E$1+(Sheet1!$A$1-1)*10,FALSE))=TRUE,"---",IF(VLOOKUP($A1397,Sheet1!$B$3:$AH$1266,Sheet1!E$1+(Sheet1!$A$1-1)*10,FALSE)="---","---", (ROUND(VLOOKUP($A1397,Sheet1!$B$3:$AH$1266,Sheet1!E$1+(Sheet1!$A$1-1)*10,FALSE),IF(VLOOKUP($A1397,Sheet1!$B$3:$AH$1266,Sheet1!E$1+(Sheet1!$A$1-1)*10,FALSE)&gt;99999,-3,IF(VLOOKUP($A1397,Sheet1!$B$3:$AH$1266,Sheet1!E$1+(Sheet1!$A$1-1)*10,FALSE)&gt;9999,-2,IF(VLOOKUP($A1397,Sheet1!$B$3:$AH$1266,Sheet1!E$1+(Sheet1!$A$1-1)*10,FALSE)&gt;999,-1,0)))))))</f>
        <v>---</v>
      </c>
      <c r="V1397" s="385" t="str">
        <f>IF(ISNA(VLOOKUP($A1397,Sheet1!$B$3:$AH$1266,Sheet1!F$1+(Sheet1!$A$1-1)*10,FALSE))=TRUE,"---",IF(VLOOKUP($A1397,Sheet1!$B$3:$AH$1266,Sheet1!F$1+(Sheet1!$A$1-1)*10,FALSE)="---","---", (ROUND(VLOOKUP($A1397,Sheet1!$B$3:$AH$1266,Sheet1!F$1+(Sheet1!$A$1-1)*10,FALSE),IF(VLOOKUP($A1397,Sheet1!$B$3:$AH$1266,Sheet1!F$1+(Sheet1!$A$1-1)*10,FALSE)&gt;99999,-3,IF(VLOOKUP($A1397,Sheet1!$B$3:$AH$1266,Sheet1!F$1+(Sheet1!$A$1-1)*10,FALSE)&gt;9999,-2,IF(VLOOKUP($A1397,Sheet1!$B$3:$AH$1266,Sheet1!F$1+(Sheet1!$A$1-1)*10,FALSE)&gt;999,-1,0)))))))</f>
        <v>---</v>
      </c>
      <c r="W1397" s="385" t="str">
        <f>IF(ISNA(VLOOKUP($A1397,Sheet1!$B$3:$AH$1266,Sheet1!G$1+(Sheet1!$A$1-1)*10,FALSE))=TRUE,"---",IF(VLOOKUP($A1397,Sheet1!$B$3:$AH$1266,Sheet1!G$1+(Sheet1!$A$1-1)*10,FALSE)="---","---", (ROUND(VLOOKUP($A1397,Sheet1!$B$3:$AH$1266,Sheet1!G$1+(Sheet1!$A$1-1)*10,FALSE),IF(VLOOKUP($A1397,Sheet1!$B$3:$AH$1266,Sheet1!G$1+(Sheet1!$A$1-1)*10,FALSE)&gt;99999,-3,IF(VLOOKUP($A1397,Sheet1!$B$3:$AH$1266,Sheet1!G$1+(Sheet1!$A$1-1)*10,FALSE)&gt;9999,-2,IF(VLOOKUP($A1397,Sheet1!$B$3:$AH$1266,Sheet1!G$1+(Sheet1!$A$1-1)*10,FALSE)&gt;999,-1,0)))))))</f>
        <v>---</v>
      </c>
      <c r="X1397" s="385" t="str">
        <f>IF(ISNA(VLOOKUP($A1397,Sheet1!$B$3:$AH$1266,Sheet1!H$1+(Sheet1!$A$1-1)*10,FALSE))=TRUE,"---",IF(VLOOKUP($A1397,Sheet1!$B$3:$AH$1266,Sheet1!H$1+(Sheet1!$A$1-1)*10,FALSE)="---","---", (ROUND(VLOOKUP($A1397,Sheet1!$B$3:$AH$1266,Sheet1!H$1+(Sheet1!$A$1-1)*10,FALSE),IF(VLOOKUP($A1397,Sheet1!$B$3:$AH$1266,Sheet1!H$1+(Sheet1!$A$1-1)*10,FALSE)&gt;99999,-3,IF(VLOOKUP($A1397,Sheet1!$B$3:$AH$1266,Sheet1!H$1+(Sheet1!$A$1-1)*10,FALSE)&gt;9999,-2,IF(VLOOKUP($A1397,Sheet1!$B$3:$AH$1266,Sheet1!H$1+(Sheet1!$A$1-1)*10,FALSE)&gt;999,-1,0)))))))</f>
        <v>---</v>
      </c>
      <c r="Y1397" s="385" t="str">
        <f>IF(ISNA(VLOOKUP($A1397,Sheet1!$B$3:$AH$1266,Sheet1!I$1+(Sheet1!$A$1-1)*10,FALSE))=TRUE,"---",IF(VLOOKUP($A1397,Sheet1!$B$3:$AH$1266,Sheet1!I$1+(Sheet1!$A$1-1)*10,FALSE)="---","---", (ROUND(VLOOKUP($A1397,Sheet1!$B$3:$AH$1266,Sheet1!I$1+(Sheet1!$A$1-1)*10,FALSE),IF(VLOOKUP($A1397,Sheet1!$B$3:$AH$1266,Sheet1!I$1+(Sheet1!$A$1-1)*10,FALSE)&gt;99999,-3,IF(VLOOKUP($A1397,Sheet1!$B$3:$AH$1266,Sheet1!I$1+(Sheet1!$A$1-1)*10,FALSE)&gt;9999,-2,IF(VLOOKUP($A1397,Sheet1!$B$3:$AH$1266,Sheet1!I$1+(Sheet1!$A$1-1)*10,FALSE)&gt;999,-1,0)))))))</f>
        <v>---</v>
      </c>
      <c r="Z1397" s="385" t="str">
        <f>IF(ISNA(VLOOKUP($A1397,Sheet1!$B$3:$AH$1266,Sheet1!J$1+(Sheet1!$A$1-1)*10,FALSE))=TRUE,"---",IF(VLOOKUP($A1397,Sheet1!$B$3:$AH$1266,Sheet1!J$1+(Sheet1!$A$1-1)*10,FALSE)="---","---", (ROUND(VLOOKUP($A1397,Sheet1!$B$3:$AH$1266,Sheet1!J$1+(Sheet1!$A$1-1)*10,FALSE),IF(VLOOKUP($A1397,Sheet1!$B$3:$AH$1266,Sheet1!J$1+(Sheet1!$A$1-1)*10,FALSE)&gt;99999,-3,IF(VLOOKUP($A1397,Sheet1!$B$3:$AH$1266,Sheet1!J$1+(Sheet1!$A$1-1)*10,FALSE)&gt;9999,-2,IF(VLOOKUP($A1397,Sheet1!$B$3:$AH$1266,Sheet1!J$1+(Sheet1!$A$1-1)*10,FALSE)&gt;999,-1,0)))))))</f>
        <v>---</v>
      </c>
      <c r="AA1397" s="385" t="str">
        <f>IF(ISNA(VLOOKUP($A1397,Sheet1!$B$3:$AH$1266,Sheet1!K$1+(Sheet1!$A$1-1)*10,FALSE))=TRUE,"---",IF(VLOOKUP($A1397,Sheet1!$B$3:$AH$1266,Sheet1!K$1+(Sheet1!$A$1-1)*10,FALSE)="---","---", (ROUND(VLOOKUP($A1397,Sheet1!$B$3:$AH$1266,Sheet1!K$1+(Sheet1!$A$1-1)*10,FALSE),IF(VLOOKUP($A1397,Sheet1!$B$3:$AH$1266,Sheet1!K$1+(Sheet1!$A$1-1)*10,FALSE)&gt;99999,-3,IF(VLOOKUP($A1397,Sheet1!$B$3:$AH$1266,Sheet1!K$1+(Sheet1!$A$1-1)*10,FALSE)&gt;9999,-2,IF(VLOOKUP($A1397,Sheet1!$B$3:$AH$1266,Sheet1!K$1+(Sheet1!$A$1-1)*10,FALSE)&gt;999,-1,0)))))))</f>
        <v>---</v>
      </c>
      <c r="AB1397" s="385" t="str">
        <f>IF(ISNA(VLOOKUP($A1397,Sheet1!$B$3:$AH$1266,Sheet1!L$1+(Sheet1!$A$1-1)*10,FALSE))=TRUE,"---",IF(VLOOKUP($A1397,Sheet1!$B$3:$AH$1266,Sheet1!L$1+(Sheet1!$A$1-1)*10,FALSE)="---","---", (ROUND(VLOOKUP($A1397,Sheet1!$B$3:$AH$1266,Sheet1!L$1+(Sheet1!$A$1-1)*10,FALSE),IF(VLOOKUP($A1397,Sheet1!$B$3:$AH$1266,Sheet1!L$1+(Sheet1!$A$1-1)*10,FALSE)&gt;99999,-3,IF(VLOOKUP($A1397,Sheet1!$B$3:$AH$1266,Sheet1!L$1+(Sheet1!$A$1-1)*10,FALSE)&gt;9999,-2,IF(VLOOKUP($A1397,Sheet1!$B$3:$AH$1266,Sheet1!L$1+(Sheet1!$A$1-1)*10,FALSE)&gt;999,-1,0)))))))</f>
        <v>---</v>
      </c>
      <c r="AC1397" s="385" t="str">
        <f>IF(ISNA(VLOOKUP($A1397,Sheet1!$B$3:$AH$1266,Sheet1!M$1+(Sheet1!$A$1-1)*10,FALSE))=TRUE,"---",IF(VLOOKUP($A1397,Sheet1!$B$3:$AH$1266,Sheet1!M$1+(Sheet1!$A$1-1)*10,FALSE)="---","---", (ROUND(VLOOKUP($A1397,Sheet1!$B$3:$AH$1266,Sheet1!M$1+(Sheet1!$A$1-1)*10,FALSE),IF(VLOOKUP($A1397,Sheet1!$B$3:$AH$1266,Sheet1!M$1+(Sheet1!$A$1-1)*10,FALSE)&gt;99999,-3,IF(VLOOKUP($A1397,Sheet1!$B$3:$AH$1266,Sheet1!M$1+(Sheet1!$A$1-1)*10,FALSE)&gt;9999,-2,IF(VLOOKUP($A1397,Sheet1!$B$3:$AH$1266,Sheet1!M$1+(Sheet1!$A$1-1)*10,FALSE)&gt;999,-1,0)))))))</f>
        <v>---</v>
      </c>
      <c r="AD1397" s="385" t="str">
        <f>IF(ISNA(VLOOKUP($A1397,Sheet1!$B$3:$AH$1266,Sheet1!N$1+(Sheet1!$A$1-1)*10,FALSE))=TRUE,"---",IF(VLOOKUP($A1397,Sheet1!$B$3:$AH$1266,Sheet1!N$1+(Sheet1!$A$1-1)*10,FALSE)="---","---", (ROUND(VLOOKUP($A1397,Sheet1!$B$3:$AH$1266,Sheet1!N$1+(Sheet1!$A$1-1)*10,FALSE),IF(VLOOKUP($A1397,Sheet1!$B$3:$AH$1266,Sheet1!N$1+(Sheet1!$A$1-1)*10,FALSE)&gt;99999,-3,IF(VLOOKUP($A1397,Sheet1!$B$3:$AH$1266,Sheet1!N$1+(Sheet1!$A$1-1)*10,FALSE)&gt;9999,-2,IF(VLOOKUP($A1397,Sheet1!$B$3:$AH$1266,Sheet1!N$1+(Sheet1!$A$1-1)*10,FALSE)&gt;999,-1,0)))))))</f>
        <v>---</v>
      </c>
    </row>
    <row r="1398" spans="1:30" s="34" customFormat="1" ht="25.5" customHeight="1" x14ac:dyDescent="0.25">
      <c r="A1398" s="303" t="s">
        <v>2045</v>
      </c>
      <c r="B1398" s="330" t="s">
        <v>4360</v>
      </c>
      <c r="C1398" s="303">
        <v>430756</v>
      </c>
      <c r="D1398" s="303">
        <v>780952</v>
      </c>
      <c r="E1398" s="307" t="s">
        <v>3058</v>
      </c>
      <c r="F1398" s="342" t="s">
        <v>4721</v>
      </c>
      <c r="G1398" s="318" t="s">
        <v>31</v>
      </c>
      <c r="H1398" s="350">
        <v>21.9</v>
      </c>
      <c r="I1398" s="112">
        <v>28572</v>
      </c>
      <c r="J1398" s="113">
        <v>8.49</v>
      </c>
      <c r="K1398" s="127" t="s">
        <v>20</v>
      </c>
      <c r="L1398" s="115">
        <v>378</v>
      </c>
      <c r="M1398" s="116">
        <v>17.3</v>
      </c>
      <c r="N1398" s="114" t="s">
        <v>4405</v>
      </c>
      <c r="O1398" s="68" t="str">
        <f t="shared" si="47"/>
        <v>&gt;50</v>
      </c>
      <c r="P1398" s="68">
        <f>IF(O1398&lt;&gt;"",VLOOKUP($A1398,Sheet4!$A$2:$O$1309,14,FALSE)*100,"")</f>
        <v>3.2676322132066393</v>
      </c>
      <c r="Q1398" s="68">
        <f>IF(P1398&lt;&gt;"",VLOOKUP($A1398,Sheet4!$A$2:$O$1309,15,FALSE)*100,"")</f>
        <v>27.776967100777551</v>
      </c>
      <c r="R1398" s="74" t="str">
        <f t="shared" si="48"/>
        <v>&lt;2</v>
      </c>
      <c r="S1398" s="356" t="s">
        <v>4368</v>
      </c>
      <c r="T1398" s="356" t="str">
        <f>IF(ISNA(VLOOKUP(A1398,Sheet1!B$3:C$1266,2,FALSE)=TRUE),"NC",VLOOKUP(A1398,Sheet1!B$3:C$1266,2,FALSE))</f>
        <v>Rural</v>
      </c>
      <c r="U1398" s="392">
        <f>IF(ISNA(VLOOKUP($A1398,Sheet1!$B$3:$AH$1266,Sheet1!E$1+(Sheet1!$A$1-1)*10,FALSE))=TRUE,"---",IF(VLOOKUP($A1398,Sheet1!$B$3:$AH$1266,Sheet1!E$1+(Sheet1!$A$1-1)*10,FALSE)="---","---", (ROUND(VLOOKUP($A1398,Sheet1!$B$3:$AH$1266,Sheet1!E$1+(Sheet1!$A$1-1)*10,FALSE),IF(VLOOKUP($A1398,Sheet1!$B$3:$AH$1266,Sheet1!E$1+(Sheet1!$A$1-1)*10,FALSE)&gt;99999,-3,IF(VLOOKUP($A1398,Sheet1!$B$3:$AH$1266,Sheet1!E$1+(Sheet1!$A$1-1)*10,FALSE)&gt;9999,-2,IF(VLOOKUP($A1398,Sheet1!$B$3:$AH$1266,Sheet1!E$1+(Sheet1!$A$1-1)*10,FALSE)&gt;999,-1,0)))))))</f>
        <v>424</v>
      </c>
      <c r="V1398" s="392">
        <f>IF(ISNA(VLOOKUP($A1398,Sheet1!$B$3:$AH$1266,Sheet1!F$1+(Sheet1!$A$1-1)*10,FALSE))=TRUE,"---",IF(VLOOKUP($A1398,Sheet1!$B$3:$AH$1266,Sheet1!F$1+(Sheet1!$A$1-1)*10,FALSE)="---","---", (ROUND(VLOOKUP($A1398,Sheet1!$B$3:$AH$1266,Sheet1!F$1+(Sheet1!$A$1-1)*10,FALSE),IF(VLOOKUP($A1398,Sheet1!$B$3:$AH$1266,Sheet1!F$1+(Sheet1!$A$1-1)*10,FALSE)&gt;99999,-3,IF(VLOOKUP($A1398,Sheet1!$B$3:$AH$1266,Sheet1!F$1+(Sheet1!$A$1-1)*10,FALSE)&gt;9999,-2,IF(VLOOKUP($A1398,Sheet1!$B$3:$AH$1266,Sheet1!F$1+(Sheet1!$A$1-1)*10,FALSE)&gt;999,-1,0)))))))</f>
        <v>505</v>
      </c>
      <c r="W1398" s="392">
        <f>IF(ISNA(VLOOKUP($A1398,Sheet1!$B$3:$AH$1266,Sheet1!G$1+(Sheet1!$A$1-1)*10,FALSE))=TRUE,"---",IF(VLOOKUP($A1398,Sheet1!$B$3:$AH$1266,Sheet1!G$1+(Sheet1!$A$1-1)*10,FALSE)="---","---", (ROUND(VLOOKUP($A1398,Sheet1!$B$3:$AH$1266,Sheet1!G$1+(Sheet1!$A$1-1)*10,FALSE),IF(VLOOKUP($A1398,Sheet1!$B$3:$AH$1266,Sheet1!G$1+(Sheet1!$A$1-1)*10,FALSE)&gt;99999,-3,IF(VLOOKUP($A1398,Sheet1!$B$3:$AH$1266,Sheet1!G$1+(Sheet1!$A$1-1)*10,FALSE)&gt;9999,-2,IF(VLOOKUP($A1398,Sheet1!$B$3:$AH$1266,Sheet1!G$1+(Sheet1!$A$1-1)*10,FALSE)&gt;999,-1,0)))))))</f>
        <v>605</v>
      </c>
      <c r="X1398" s="392">
        <f>IF(ISNA(VLOOKUP($A1398,Sheet1!$B$3:$AH$1266,Sheet1!H$1+(Sheet1!$A$1-1)*10,FALSE))=TRUE,"---",IF(VLOOKUP($A1398,Sheet1!$B$3:$AH$1266,Sheet1!H$1+(Sheet1!$A$1-1)*10,FALSE)="---","---", (ROUND(VLOOKUP($A1398,Sheet1!$B$3:$AH$1266,Sheet1!H$1+(Sheet1!$A$1-1)*10,FALSE),IF(VLOOKUP($A1398,Sheet1!$B$3:$AH$1266,Sheet1!H$1+(Sheet1!$A$1-1)*10,FALSE)&gt;99999,-3,IF(VLOOKUP($A1398,Sheet1!$B$3:$AH$1266,Sheet1!H$1+(Sheet1!$A$1-1)*10,FALSE)&gt;9999,-2,IF(VLOOKUP($A1398,Sheet1!$B$3:$AH$1266,Sheet1!H$1+(Sheet1!$A$1-1)*10,FALSE)&gt;999,-1,0)))))))</f>
        <v>848</v>
      </c>
      <c r="Y1398" s="392">
        <f>IF(ISNA(VLOOKUP($A1398,Sheet1!$B$3:$AH$1266,Sheet1!I$1+(Sheet1!$A$1-1)*10,FALSE))=TRUE,"---",IF(VLOOKUP($A1398,Sheet1!$B$3:$AH$1266,Sheet1!I$1+(Sheet1!$A$1-1)*10,FALSE)="---","---", (ROUND(VLOOKUP($A1398,Sheet1!$B$3:$AH$1266,Sheet1!I$1+(Sheet1!$A$1-1)*10,FALSE),IF(VLOOKUP($A1398,Sheet1!$B$3:$AH$1266,Sheet1!I$1+(Sheet1!$A$1-1)*10,FALSE)&gt;99999,-3,IF(VLOOKUP($A1398,Sheet1!$B$3:$AH$1266,Sheet1!I$1+(Sheet1!$A$1-1)*10,FALSE)&gt;9999,-2,IF(VLOOKUP($A1398,Sheet1!$B$3:$AH$1266,Sheet1!I$1+(Sheet1!$A$1-1)*10,FALSE)&gt;999,-1,0)))))))</f>
        <v>1010</v>
      </c>
      <c r="Z1398" s="392">
        <f>IF(ISNA(VLOOKUP($A1398,Sheet1!$B$3:$AH$1266,Sheet1!J$1+(Sheet1!$A$1-1)*10,FALSE))=TRUE,"---",IF(VLOOKUP($A1398,Sheet1!$B$3:$AH$1266,Sheet1!J$1+(Sheet1!$A$1-1)*10,FALSE)="---","---", (ROUND(VLOOKUP($A1398,Sheet1!$B$3:$AH$1266,Sheet1!J$1+(Sheet1!$A$1-1)*10,FALSE),IF(VLOOKUP($A1398,Sheet1!$B$3:$AH$1266,Sheet1!J$1+(Sheet1!$A$1-1)*10,FALSE)&gt;99999,-3,IF(VLOOKUP($A1398,Sheet1!$B$3:$AH$1266,Sheet1!J$1+(Sheet1!$A$1-1)*10,FALSE)&gt;9999,-2,IF(VLOOKUP($A1398,Sheet1!$B$3:$AH$1266,Sheet1!J$1+(Sheet1!$A$1-1)*10,FALSE)&gt;999,-1,0)))))))</f>
        <v>1200</v>
      </c>
      <c r="AA1398" s="392">
        <f>IF(ISNA(VLOOKUP($A1398,Sheet1!$B$3:$AH$1266,Sheet1!K$1+(Sheet1!$A$1-1)*10,FALSE))=TRUE,"---",IF(VLOOKUP($A1398,Sheet1!$B$3:$AH$1266,Sheet1!K$1+(Sheet1!$A$1-1)*10,FALSE)="---","---", (ROUND(VLOOKUP($A1398,Sheet1!$B$3:$AH$1266,Sheet1!K$1+(Sheet1!$A$1-1)*10,FALSE),IF(VLOOKUP($A1398,Sheet1!$B$3:$AH$1266,Sheet1!K$1+(Sheet1!$A$1-1)*10,FALSE)&gt;99999,-3,IF(VLOOKUP($A1398,Sheet1!$B$3:$AH$1266,Sheet1!K$1+(Sheet1!$A$1-1)*10,FALSE)&gt;9999,-2,IF(VLOOKUP($A1398,Sheet1!$B$3:$AH$1266,Sheet1!K$1+(Sheet1!$A$1-1)*10,FALSE)&gt;999,-1,0)))))))</f>
        <v>1340</v>
      </c>
      <c r="AB1398" s="392">
        <f>IF(ISNA(VLOOKUP($A1398,Sheet1!$B$3:$AH$1266,Sheet1!L$1+(Sheet1!$A$1-1)*10,FALSE))=TRUE,"---",IF(VLOOKUP($A1398,Sheet1!$B$3:$AH$1266,Sheet1!L$1+(Sheet1!$A$1-1)*10,FALSE)="---","---", (ROUND(VLOOKUP($A1398,Sheet1!$B$3:$AH$1266,Sheet1!L$1+(Sheet1!$A$1-1)*10,FALSE),IF(VLOOKUP($A1398,Sheet1!$B$3:$AH$1266,Sheet1!L$1+(Sheet1!$A$1-1)*10,FALSE)&gt;99999,-3,IF(VLOOKUP($A1398,Sheet1!$B$3:$AH$1266,Sheet1!L$1+(Sheet1!$A$1-1)*10,FALSE)&gt;9999,-2,IF(VLOOKUP($A1398,Sheet1!$B$3:$AH$1266,Sheet1!L$1+(Sheet1!$A$1-1)*10,FALSE)&gt;999,-1,0)))))))</f>
        <v>1480</v>
      </c>
      <c r="AC1398" s="392">
        <f>IF(ISNA(VLOOKUP($A1398,Sheet1!$B$3:$AH$1266,Sheet1!M$1+(Sheet1!$A$1-1)*10,FALSE))=TRUE,"---",IF(VLOOKUP($A1398,Sheet1!$B$3:$AH$1266,Sheet1!M$1+(Sheet1!$A$1-1)*10,FALSE)="---","---", (ROUND(VLOOKUP($A1398,Sheet1!$B$3:$AH$1266,Sheet1!M$1+(Sheet1!$A$1-1)*10,FALSE),IF(VLOOKUP($A1398,Sheet1!$B$3:$AH$1266,Sheet1!M$1+(Sheet1!$A$1-1)*10,FALSE)&gt;99999,-3,IF(VLOOKUP($A1398,Sheet1!$B$3:$AH$1266,Sheet1!M$1+(Sheet1!$A$1-1)*10,FALSE)&gt;9999,-2,IF(VLOOKUP($A1398,Sheet1!$B$3:$AH$1266,Sheet1!M$1+(Sheet1!$A$1-1)*10,FALSE)&gt;999,-1,0)))))))</f>
        <v>1630</v>
      </c>
      <c r="AD1398" s="392">
        <f>IF(ISNA(VLOOKUP($A1398,Sheet1!$B$3:$AH$1266,Sheet1!N$1+(Sheet1!$A$1-1)*10,FALSE))=TRUE,"---",IF(VLOOKUP($A1398,Sheet1!$B$3:$AH$1266,Sheet1!N$1+(Sheet1!$A$1-1)*10,FALSE)="---","---", (ROUND(VLOOKUP($A1398,Sheet1!$B$3:$AH$1266,Sheet1!N$1+(Sheet1!$A$1-1)*10,FALSE),IF(VLOOKUP($A1398,Sheet1!$B$3:$AH$1266,Sheet1!N$1+(Sheet1!$A$1-1)*10,FALSE)&gt;99999,-3,IF(VLOOKUP($A1398,Sheet1!$B$3:$AH$1266,Sheet1!N$1+(Sheet1!$A$1-1)*10,FALSE)&gt;9999,-2,IF(VLOOKUP($A1398,Sheet1!$B$3:$AH$1266,Sheet1!N$1+(Sheet1!$A$1-1)*10,FALSE)&gt;999,-1,0)))))))</f>
        <v>1800</v>
      </c>
    </row>
    <row r="1399" spans="1:30" s="34" customFormat="1" ht="25.5" customHeight="1" x14ac:dyDescent="0.25">
      <c r="A1399" s="303"/>
      <c r="B1399" s="331"/>
      <c r="C1399" s="303"/>
      <c r="D1399" s="303"/>
      <c r="E1399" s="307" t="e">
        <v>#N/A</v>
      </c>
      <c r="F1399" s="331"/>
      <c r="G1399" s="319"/>
      <c r="H1399" s="350"/>
      <c r="I1399" s="112">
        <v>27824</v>
      </c>
      <c r="J1399" s="113">
        <v>9.1999999999999993</v>
      </c>
      <c r="K1399" s="127" t="s">
        <v>12</v>
      </c>
      <c r="L1399" s="115">
        <v>340</v>
      </c>
      <c r="M1399" s="116">
        <v>15.5</v>
      </c>
      <c r="N1399" s="127" t="s">
        <v>217</v>
      </c>
      <c r="O1399" s="68" t="s">
        <v>4405</v>
      </c>
      <c r="P1399" s="68" t="s">
        <v>4405</v>
      </c>
      <c r="Q1399" s="68" t="s">
        <v>4405</v>
      </c>
      <c r="R1399" s="74" t="s">
        <v>4405</v>
      </c>
      <c r="S1399" s="356" t="e">
        <v>#N/A</v>
      </c>
      <c r="T1399" s="356" t="str">
        <f>IF(ISNA(VLOOKUP(A1399,Sheet1!B$3:C$1266,2,FALSE)=TRUE),"ND",VLOOKUP(A1399,Sheet1!B$3:C$1266,2,FALSE))</f>
        <v>ND</v>
      </c>
      <c r="U1399" s="308"/>
      <c r="V1399" s="308"/>
      <c r="W1399" s="308"/>
      <c r="X1399" s="308"/>
      <c r="Y1399" s="308"/>
      <c r="Z1399" s="308"/>
      <c r="AA1399" s="308"/>
      <c r="AB1399" s="308"/>
      <c r="AC1399" s="308"/>
      <c r="AD1399" s="308"/>
    </row>
    <row r="1400" spans="1:30" ht="25.5" customHeight="1" x14ac:dyDescent="0.25">
      <c r="A1400" s="133" t="s">
        <v>2046</v>
      </c>
      <c r="B1400" s="141" t="s">
        <v>2047</v>
      </c>
      <c r="C1400" s="133">
        <v>431013</v>
      </c>
      <c r="D1400" s="133">
        <v>780803</v>
      </c>
      <c r="E1400" s="67" t="s">
        <v>3050</v>
      </c>
      <c r="F1400" s="117" t="s">
        <v>4721</v>
      </c>
      <c r="G1400" s="118" t="s">
        <v>31</v>
      </c>
      <c r="H1400" s="165">
        <v>5.8</v>
      </c>
      <c r="I1400" s="119">
        <v>28572</v>
      </c>
      <c r="J1400" s="176">
        <v>6.8</v>
      </c>
      <c r="K1400" s="118" t="s">
        <v>12</v>
      </c>
      <c r="L1400" s="122">
        <v>100</v>
      </c>
      <c r="M1400" s="123">
        <v>17.2</v>
      </c>
      <c r="N1400" s="118" t="s">
        <v>20</v>
      </c>
      <c r="O1400" s="71" t="str">
        <f t="shared" si="47"/>
        <v>&gt;50</v>
      </c>
      <c r="P1400" s="71">
        <f>IF(O1400&lt;&gt;"",VLOOKUP($A1400,Sheet4!$A$2:$O$1309,14,FALSE)*100,"")</f>
        <v>9.1689758006314079</v>
      </c>
      <c r="Q1400" s="71">
        <f>IF(P1400&lt;&gt;"",VLOOKUP($A1400,Sheet4!$A$2:$O$1309,15,FALSE)*100,"")</f>
        <v>61.014473309809922</v>
      </c>
      <c r="R1400" s="73" t="str">
        <f t="shared" si="48"/>
        <v>&lt;2</v>
      </c>
      <c r="S1400" s="63" t="s">
        <v>4368</v>
      </c>
      <c r="T1400" s="63" t="str">
        <f>IF(ISNA(VLOOKUP(A1400,Sheet1!B$3:C$1266,2,FALSE)=TRUE),"NC",VLOOKUP(A1400,Sheet1!B$3:C$1266,2,FALSE))</f>
        <v>Rural</v>
      </c>
      <c r="U1400" s="66">
        <f>IF(ISNA(VLOOKUP($A1400,Sheet1!$B$3:$AH$1266,Sheet1!E$1+(Sheet1!$A$1-1)*10,FALSE))=TRUE,"---",IF(VLOOKUP($A1400,Sheet1!$B$3:$AH$1266,Sheet1!E$1+(Sheet1!$A$1-1)*10,FALSE)="---","---", (ROUND(VLOOKUP($A1400,Sheet1!$B$3:$AH$1266,Sheet1!E$1+(Sheet1!$A$1-1)*10,FALSE),IF(VLOOKUP($A1400,Sheet1!$B$3:$AH$1266,Sheet1!E$1+(Sheet1!$A$1-1)*10,FALSE)&gt;99999,-3,IF(VLOOKUP($A1400,Sheet1!$B$3:$AH$1266,Sheet1!E$1+(Sheet1!$A$1-1)*10,FALSE)&gt;9999,-2,IF(VLOOKUP($A1400,Sheet1!$B$3:$AH$1266,Sheet1!E$1+(Sheet1!$A$1-1)*10,FALSE)&gt;999,-1,0)))))))</f>
        <v>92</v>
      </c>
      <c r="V1400" s="66">
        <f>IF(ISNA(VLOOKUP($A1400,Sheet1!$B$3:$AH$1266,Sheet1!F$1+(Sheet1!$A$1-1)*10,FALSE))=TRUE,"---",IF(VLOOKUP($A1400,Sheet1!$B$3:$AH$1266,Sheet1!F$1+(Sheet1!$A$1-1)*10,FALSE)="---","---", (ROUND(VLOOKUP($A1400,Sheet1!$B$3:$AH$1266,Sheet1!F$1+(Sheet1!$A$1-1)*10,FALSE),IF(VLOOKUP($A1400,Sheet1!$B$3:$AH$1266,Sheet1!F$1+(Sheet1!$A$1-1)*10,FALSE)&gt;99999,-3,IF(VLOOKUP($A1400,Sheet1!$B$3:$AH$1266,Sheet1!F$1+(Sheet1!$A$1-1)*10,FALSE)&gt;9999,-2,IF(VLOOKUP($A1400,Sheet1!$B$3:$AH$1266,Sheet1!F$1+(Sheet1!$A$1-1)*10,FALSE)&gt;999,-1,0)))))))</f>
        <v>113</v>
      </c>
      <c r="W1400" s="66">
        <f>IF(ISNA(VLOOKUP($A1400,Sheet1!$B$3:$AH$1266,Sheet1!G$1+(Sheet1!$A$1-1)*10,FALSE))=TRUE,"---",IF(VLOOKUP($A1400,Sheet1!$B$3:$AH$1266,Sheet1!G$1+(Sheet1!$A$1-1)*10,FALSE)="---","---", (ROUND(VLOOKUP($A1400,Sheet1!$B$3:$AH$1266,Sheet1!G$1+(Sheet1!$A$1-1)*10,FALSE),IF(VLOOKUP($A1400,Sheet1!$B$3:$AH$1266,Sheet1!G$1+(Sheet1!$A$1-1)*10,FALSE)&gt;99999,-3,IF(VLOOKUP($A1400,Sheet1!$B$3:$AH$1266,Sheet1!G$1+(Sheet1!$A$1-1)*10,FALSE)&gt;9999,-2,IF(VLOOKUP($A1400,Sheet1!$B$3:$AH$1266,Sheet1!G$1+(Sheet1!$A$1-1)*10,FALSE)&gt;999,-1,0)))))))</f>
        <v>140</v>
      </c>
      <c r="X1400" s="66">
        <f>IF(ISNA(VLOOKUP($A1400,Sheet1!$B$3:$AH$1266,Sheet1!H$1+(Sheet1!$A$1-1)*10,FALSE))=TRUE,"---",IF(VLOOKUP($A1400,Sheet1!$B$3:$AH$1266,Sheet1!H$1+(Sheet1!$A$1-1)*10,FALSE)="---","---", (ROUND(VLOOKUP($A1400,Sheet1!$B$3:$AH$1266,Sheet1!H$1+(Sheet1!$A$1-1)*10,FALSE),IF(VLOOKUP($A1400,Sheet1!$B$3:$AH$1266,Sheet1!H$1+(Sheet1!$A$1-1)*10,FALSE)&gt;99999,-3,IF(VLOOKUP($A1400,Sheet1!$B$3:$AH$1266,Sheet1!H$1+(Sheet1!$A$1-1)*10,FALSE)&gt;9999,-2,IF(VLOOKUP($A1400,Sheet1!$B$3:$AH$1266,Sheet1!H$1+(Sheet1!$A$1-1)*10,FALSE)&gt;999,-1,0)))))))</f>
        <v>211</v>
      </c>
      <c r="Y1400" s="66">
        <f>IF(ISNA(VLOOKUP($A1400,Sheet1!$B$3:$AH$1266,Sheet1!I$1+(Sheet1!$A$1-1)*10,FALSE))=TRUE,"---",IF(VLOOKUP($A1400,Sheet1!$B$3:$AH$1266,Sheet1!I$1+(Sheet1!$A$1-1)*10,FALSE)="---","---", (ROUND(VLOOKUP($A1400,Sheet1!$B$3:$AH$1266,Sheet1!I$1+(Sheet1!$A$1-1)*10,FALSE),IF(VLOOKUP($A1400,Sheet1!$B$3:$AH$1266,Sheet1!I$1+(Sheet1!$A$1-1)*10,FALSE)&gt;99999,-3,IF(VLOOKUP($A1400,Sheet1!$B$3:$AH$1266,Sheet1!I$1+(Sheet1!$A$1-1)*10,FALSE)&gt;9999,-2,IF(VLOOKUP($A1400,Sheet1!$B$3:$AH$1266,Sheet1!I$1+(Sheet1!$A$1-1)*10,FALSE)&gt;999,-1,0)))))))</f>
        <v>260</v>
      </c>
      <c r="Z1400" s="66">
        <f>IF(ISNA(VLOOKUP($A1400,Sheet1!$B$3:$AH$1266,Sheet1!J$1+(Sheet1!$A$1-1)*10,FALSE))=TRUE,"---",IF(VLOOKUP($A1400,Sheet1!$B$3:$AH$1266,Sheet1!J$1+(Sheet1!$A$1-1)*10,FALSE)="---","---", (ROUND(VLOOKUP($A1400,Sheet1!$B$3:$AH$1266,Sheet1!J$1+(Sheet1!$A$1-1)*10,FALSE),IF(VLOOKUP($A1400,Sheet1!$B$3:$AH$1266,Sheet1!J$1+(Sheet1!$A$1-1)*10,FALSE)&gt;99999,-3,IF(VLOOKUP($A1400,Sheet1!$B$3:$AH$1266,Sheet1!J$1+(Sheet1!$A$1-1)*10,FALSE)&gt;9999,-2,IF(VLOOKUP($A1400,Sheet1!$B$3:$AH$1266,Sheet1!J$1+(Sheet1!$A$1-1)*10,FALSE)&gt;999,-1,0)))))))</f>
        <v>322</v>
      </c>
      <c r="AA1400" s="66">
        <f>IF(ISNA(VLOOKUP($A1400,Sheet1!$B$3:$AH$1266,Sheet1!K$1+(Sheet1!$A$1-1)*10,FALSE))=TRUE,"---",IF(VLOOKUP($A1400,Sheet1!$B$3:$AH$1266,Sheet1!K$1+(Sheet1!$A$1-1)*10,FALSE)="---","---", (ROUND(VLOOKUP($A1400,Sheet1!$B$3:$AH$1266,Sheet1!K$1+(Sheet1!$A$1-1)*10,FALSE),IF(VLOOKUP($A1400,Sheet1!$B$3:$AH$1266,Sheet1!K$1+(Sheet1!$A$1-1)*10,FALSE)&gt;99999,-3,IF(VLOOKUP($A1400,Sheet1!$B$3:$AH$1266,Sheet1!K$1+(Sheet1!$A$1-1)*10,FALSE)&gt;9999,-2,IF(VLOOKUP($A1400,Sheet1!$B$3:$AH$1266,Sheet1!K$1+(Sheet1!$A$1-1)*10,FALSE)&gt;999,-1,0)))))))</f>
        <v>368</v>
      </c>
      <c r="AB1400" s="66">
        <f>IF(ISNA(VLOOKUP($A1400,Sheet1!$B$3:$AH$1266,Sheet1!L$1+(Sheet1!$A$1-1)*10,FALSE))=TRUE,"---",IF(VLOOKUP($A1400,Sheet1!$B$3:$AH$1266,Sheet1!L$1+(Sheet1!$A$1-1)*10,FALSE)="---","---", (ROUND(VLOOKUP($A1400,Sheet1!$B$3:$AH$1266,Sheet1!L$1+(Sheet1!$A$1-1)*10,FALSE),IF(VLOOKUP($A1400,Sheet1!$B$3:$AH$1266,Sheet1!L$1+(Sheet1!$A$1-1)*10,FALSE)&gt;99999,-3,IF(VLOOKUP($A1400,Sheet1!$B$3:$AH$1266,Sheet1!L$1+(Sheet1!$A$1-1)*10,FALSE)&gt;9999,-2,IF(VLOOKUP($A1400,Sheet1!$B$3:$AH$1266,Sheet1!L$1+(Sheet1!$A$1-1)*10,FALSE)&gt;999,-1,0)))))))</f>
        <v>413</v>
      </c>
      <c r="AC1400" s="66">
        <f>IF(ISNA(VLOOKUP($A1400,Sheet1!$B$3:$AH$1266,Sheet1!M$1+(Sheet1!$A$1-1)*10,FALSE))=TRUE,"---",IF(VLOOKUP($A1400,Sheet1!$B$3:$AH$1266,Sheet1!M$1+(Sheet1!$A$1-1)*10,FALSE)="---","---", (ROUND(VLOOKUP($A1400,Sheet1!$B$3:$AH$1266,Sheet1!M$1+(Sheet1!$A$1-1)*10,FALSE),IF(VLOOKUP($A1400,Sheet1!$B$3:$AH$1266,Sheet1!M$1+(Sheet1!$A$1-1)*10,FALSE)&gt;99999,-3,IF(VLOOKUP($A1400,Sheet1!$B$3:$AH$1266,Sheet1!M$1+(Sheet1!$A$1-1)*10,FALSE)&gt;9999,-2,IF(VLOOKUP($A1400,Sheet1!$B$3:$AH$1266,Sheet1!M$1+(Sheet1!$A$1-1)*10,FALSE)&gt;999,-1,0)))))))</f>
        <v>460</v>
      </c>
      <c r="AD1400" s="66">
        <f>IF(ISNA(VLOOKUP($A1400,Sheet1!$B$3:$AH$1266,Sheet1!N$1+(Sheet1!$A$1-1)*10,FALSE))=TRUE,"---",IF(VLOOKUP($A1400,Sheet1!$B$3:$AH$1266,Sheet1!N$1+(Sheet1!$A$1-1)*10,FALSE)="---","---", (ROUND(VLOOKUP($A1400,Sheet1!$B$3:$AH$1266,Sheet1!N$1+(Sheet1!$A$1-1)*10,FALSE),IF(VLOOKUP($A1400,Sheet1!$B$3:$AH$1266,Sheet1!N$1+(Sheet1!$A$1-1)*10,FALSE)&gt;99999,-3,IF(VLOOKUP($A1400,Sheet1!$B$3:$AH$1266,Sheet1!N$1+(Sheet1!$A$1-1)*10,FALSE)&gt;9999,-2,IF(VLOOKUP($A1400,Sheet1!$B$3:$AH$1266,Sheet1!N$1+(Sheet1!$A$1-1)*10,FALSE)&gt;999,-1,0)))))))</f>
        <v>520</v>
      </c>
    </row>
    <row r="1401" spans="1:30" ht="25.5" customHeight="1" x14ac:dyDescent="0.25">
      <c r="A1401" s="125" t="s">
        <v>2048</v>
      </c>
      <c r="B1401" s="138" t="s">
        <v>2049</v>
      </c>
      <c r="C1401" s="125">
        <v>430601</v>
      </c>
      <c r="D1401" s="125">
        <v>781106</v>
      </c>
      <c r="E1401" s="70" t="s">
        <v>3058</v>
      </c>
      <c r="F1401" s="139" t="s">
        <v>4405</v>
      </c>
      <c r="G1401" s="127" t="s">
        <v>160</v>
      </c>
      <c r="H1401" s="128">
        <v>3.01</v>
      </c>
      <c r="I1401" s="112">
        <v>18083</v>
      </c>
      <c r="J1401" s="140" t="s">
        <v>4405</v>
      </c>
      <c r="K1401" s="127" t="s">
        <v>17</v>
      </c>
      <c r="L1401" s="115">
        <v>216</v>
      </c>
      <c r="M1401" s="116">
        <v>71.8</v>
      </c>
      <c r="N1401" s="127" t="s">
        <v>160</v>
      </c>
      <c r="O1401" s="68">
        <f t="shared" si="47"/>
        <v>3.4578922962546281</v>
      </c>
      <c r="P1401" s="68">
        <f>IF(O1401&lt;&gt;"",VLOOKUP($A1401,Sheet4!$A$2:$O$1309,14,FALSE)*100,"")</f>
        <v>4.4717618626656019</v>
      </c>
      <c r="Q1401" s="68">
        <f>IF(P1401&lt;&gt;"",VLOOKUP($A1401,Sheet4!$A$2:$O$1309,15,FALSE)*100,"")</f>
        <v>36.116259434362433</v>
      </c>
      <c r="R1401" s="74">
        <f t="shared" si="48"/>
        <v>30</v>
      </c>
      <c r="S1401" s="64" t="s">
        <v>4368</v>
      </c>
      <c r="T1401" s="64" t="str">
        <f>IF(ISNA(VLOOKUP(A1401,Sheet1!B$3:C$1266,2,FALSE)=TRUE),"NC",VLOOKUP(A1401,Sheet1!B$3:C$1266,2,FALSE))</f>
        <v>Rural</v>
      </c>
      <c r="U1401" s="65">
        <f>IF(ISNA(VLOOKUP($A1401,Sheet1!$B$3:$AH$1266,Sheet1!E$1+(Sheet1!$A$1-1)*10,FALSE))=TRUE,"---",IF(VLOOKUP($A1401,Sheet1!$B$3:$AH$1266,Sheet1!E$1+(Sheet1!$A$1-1)*10,FALSE)="---","---", (ROUND(VLOOKUP($A1401,Sheet1!$B$3:$AH$1266,Sheet1!E$1+(Sheet1!$A$1-1)*10,FALSE),IF(VLOOKUP($A1401,Sheet1!$B$3:$AH$1266,Sheet1!E$1+(Sheet1!$A$1-1)*10,FALSE)&gt;99999,-3,IF(VLOOKUP($A1401,Sheet1!$B$3:$AH$1266,Sheet1!E$1+(Sheet1!$A$1-1)*10,FALSE)&gt;9999,-2,IF(VLOOKUP($A1401,Sheet1!$B$3:$AH$1266,Sheet1!E$1+(Sheet1!$A$1-1)*10,FALSE)&gt;999,-1,0)))))))</f>
        <v>77</v>
      </c>
      <c r="V1401" s="65">
        <f>IF(ISNA(VLOOKUP($A1401,Sheet1!$B$3:$AH$1266,Sheet1!F$1+(Sheet1!$A$1-1)*10,FALSE))=TRUE,"---",IF(VLOOKUP($A1401,Sheet1!$B$3:$AH$1266,Sheet1!F$1+(Sheet1!$A$1-1)*10,FALSE)="---","---", (ROUND(VLOOKUP($A1401,Sheet1!$B$3:$AH$1266,Sheet1!F$1+(Sheet1!$A$1-1)*10,FALSE),IF(VLOOKUP($A1401,Sheet1!$B$3:$AH$1266,Sheet1!F$1+(Sheet1!$A$1-1)*10,FALSE)&gt;99999,-3,IF(VLOOKUP($A1401,Sheet1!$B$3:$AH$1266,Sheet1!F$1+(Sheet1!$A$1-1)*10,FALSE)&gt;9999,-2,IF(VLOOKUP($A1401,Sheet1!$B$3:$AH$1266,Sheet1!F$1+(Sheet1!$A$1-1)*10,FALSE)&gt;999,-1,0)))))))</f>
        <v>92</v>
      </c>
      <c r="W1401" s="65">
        <f>IF(ISNA(VLOOKUP($A1401,Sheet1!$B$3:$AH$1266,Sheet1!G$1+(Sheet1!$A$1-1)*10,FALSE))=TRUE,"---",IF(VLOOKUP($A1401,Sheet1!$B$3:$AH$1266,Sheet1!G$1+(Sheet1!$A$1-1)*10,FALSE)="---","---", (ROUND(VLOOKUP($A1401,Sheet1!$B$3:$AH$1266,Sheet1!G$1+(Sheet1!$A$1-1)*10,FALSE),IF(VLOOKUP($A1401,Sheet1!$B$3:$AH$1266,Sheet1!G$1+(Sheet1!$A$1-1)*10,FALSE)&gt;99999,-3,IF(VLOOKUP($A1401,Sheet1!$B$3:$AH$1266,Sheet1!G$1+(Sheet1!$A$1-1)*10,FALSE)&gt;9999,-2,IF(VLOOKUP($A1401,Sheet1!$B$3:$AH$1266,Sheet1!G$1+(Sheet1!$A$1-1)*10,FALSE)&gt;999,-1,0)))))))</f>
        <v>109</v>
      </c>
      <c r="X1401" s="65">
        <f>IF(ISNA(VLOOKUP($A1401,Sheet1!$B$3:$AH$1266,Sheet1!H$1+(Sheet1!$A$1-1)*10,FALSE))=TRUE,"---",IF(VLOOKUP($A1401,Sheet1!$B$3:$AH$1266,Sheet1!H$1+(Sheet1!$A$1-1)*10,FALSE)="---","---", (ROUND(VLOOKUP($A1401,Sheet1!$B$3:$AH$1266,Sheet1!H$1+(Sheet1!$A$1-1)*10,FALSE),IF(VLOOKUP($A1401,Sheet1!$B$3:$AH$1266,Sheet1!H$1+(Sheet1!$A$1-1)*10,FALSE)&gt;99999,-3,IF(VLOOKUP($A1401,Sheet1!$B$3:$AH$1266,Sheet1!H$1+(Sheet1!$A$1-1)*10,FALSE)&gt;9999,-2,IF(VLOOKUP($A1401,Sheet1!$B$3:$AH$1266,Sheet1!H$1+(Sheet1!$A$1-1)*10,FALSE)&gt;999,-1,0)))))))</f>
        <v>152</v>
      </c>
      <c r="Y1401" s="65">
        <f>IF(ISNA(VLOOKUP($A1401,Sheet1!$B$3:$AH$1266,Sheet1!I$1+(Sheet1!$A$1-1)*10,FALSE))=TRUE,"---",IF(VLOOKUP($A1401,Sheet1!$B$3:$AH$1266,Sheet1!I$1+(Sheet1!$A$1-1)*10,FALSE)="---","---", (ROUND(VLOOKUP($A1401,Sheet1!$B$3:$AH$1266,Sheet1!I$1+(Sheet1!$A$1-1)*10,FALSE),IF(VLOOKUP($A1401,Sheet1!$B$3:$AH$1266,Sheet1!I$1+(Sheet1!$A$1-1)*10,FALSE)&gt;99999,-3,IF(VLOOKUP($A1401,Sheet1!$B$3:$AH$1266,Sheet1!I$1+(Sheet1!$A$1-1)*10,FALSE)&gt;9999,-2,IF(VLOOKUP($A1401,Sheet1!$B$3:$AH$1266,Sheet1!I$1+(Sheet1!$A$1-1)*10,FALSE)&gt;999,-1,0)))))))</f>
        <v>178</v>
      </c>
      <c r="Z1401" s="65">
        <f>IF(ISNA(VLOOKUP($A1401,Sheet1!$B$3:$AH$1266,Sheet1!J$1+(Sheet1!$A$1-1)*10,FALSE))=TRUE,"---",IF(VLOOKUP($A1401,Sheet1!$B$3:$AH$1266,Sheet1!J$1+(Sheet1!$A$1-1)*10,FALSE)="---","---", (ROUND(VLOOKUP($A1401,Sheet1!$B$3:$AH$1266,Sheet1!J$1+(Sheet1!$A$1-1)*10,FALSE),IF(VLOOKUP($A1401,Sheet1!$B$3:$AH$1266,Sheet1!J$1+(Sheet1!$A$1-1)*10,FALSE)&gt;99999,-3,IF(VLOOKUP($A1401,Sheet1!$B$3:$AH$1266,Sheet1!J$1+(Sheet1!$A$1-1)*10,FALSE)&gt;9999,-2,IF(VLOOKUP($A1401,Sheet1!$B$3:$AH$1266,Sheet1!J$1+(Sheet1!$A$1-1)*10,FALSE)&gt;999,-1,0)))))))</f>
        <v>210</v>
      </c>
      <c r="AA1401" s="65">
        <f>IF(ISNA(VLOOKUP($A1401,Sheet1!$B$3:$AH$1266,Sheet1!K$1+(Sheet1!$A$1-1)*10,FALSE))=TRUE,"---",IF(VLOOKUP($A1401,Sheet1!$B$3:$AH$1266,Sheet1!K$1+(Sheet1!$A$1-1)*10,FALSE)="---","---", (ROUND(VLOOKUP($A1401,Sheet1!$B$3:$AH$1266,Sheet1!K$1+(Sheet1!$A$1-1)*10,FALSE),IF(VLOOKUP($A1401,Sheet1!$B$3:$AH$1266,Sheet1!K$1+(Sheet1!$A$1-1)*10,FALSE)&gt;99999,-3,IF(VLOOKUP($A1401,Sheet1!$B$3:$AH$1266,Sheet1!K$1+(Sheet1!$A$1-1)*10,FALSE)&gt;9999,-2,IF(VLOOKUP($A1401,Sheet1!$B$3:$AH$1266,Sheet1!K$1+(Sheet1!$A$1-1)*10,FALSE)&gt;999,-1,0)))))))</f>
        <v>233</v>
      </c>
      <c r="AB1401" s="65">
        <f>IF(ISNA(VLOOKUP($A1401,Sheet1!$B$3:$AH$1266,Sheet1!L$1+(Sheet1!$A$1-1)*10,FALSE))=TRUE,"---",IF(VLOOKUP($A1401,Sheet1!$B$3:$AH$1266,Sheet1!L$1+(Sheet1!$A$1-1)*10,FALSE)="---","---", (ROUND(VLOOKUP($A1401,Sheet1!$B$3:$AH$1266,Sheet1!L$1+(Sheet1!$A$1-1)*10,FALSE),IF(VLOOKUP($A1401,Sheet1!$B$3:$AH$1266,Sheet1!L$1+(Sheet1!$A$1-1)*10,FALSE)&gt;99999,-3,IF(VLOOKUP($A1401,Sheet1!$B$3:$AH$1266,Sheet1!L$1+(Sheet1!$A$1-1)*10,FALSE)&gt;9999,-2,IF(VLOOKUP($A1401,Sheet1!$B$3:$AH$1266,Sheet1!L$1+(Sheet1!$A$1-1)*10,FALSE)&gt;999,-1,0)))))))</f>
        <v>253</v>
      </c>
      <c r="AC1401" s="65">
        <f>IF(ISNA(VLOOKUP($A1401,Sheet1!$B$3:$AH$1266,Sheet1!M$1+(Sheet1!$A$1-1)*10,FALSE))=TRUE,"---",IF(VLOOKUP($A1401,Sheet1!$B$3:$AH$1266,Sheet1!M$1+(Sheet1!$A$1-1)*10,FALSE)="---","---", (ROUND(VLOOKUP($A1401,Sheet1!$B$3:$AH$1266,Sheet1!M$1+(Sheet1!$A$1-1)*10,FALSE),IF(VLOOKUP($A1401,Sheet1!$B$3:$AH$1266,Sheet1!M$1+(Sheet1!$A$1-1)*10,FALSE)&gt;99999,-3,IF(VLOOKUP($A1401,Sheet1!$B$3:$AH$1266,Sheet1!M$1+(Sheet1!$A$1-1)*10,FALSE)&gt;9999,-2,IF(VLOOKUP($A1401,Sheet1!$B$3:$AH$1266,Sheet1!M$1+(Sheet1!$A$1-1)*10,FALSE)&gt;999,-1,0)))))))</f>
        <v>275</v>
      </c>
      <c r="AD1401" s="65">
        <f>IF(ISNA(VLOOKUP($A1401,Sheet1!$B$3:$AH$1266,Sheet1!N$1+(Sheet1!$A$1-1)*10,FALSE))=TRUE,"---",IF(VLOOKUP($A1401,Sheet1!$B$3:$AH$1266,Sheet1!N$1+(Sheet1!$A$1-1)*10,FALSE)="---","---", (ROUND(VLOOKUP($A1401,Sheet1!$B$3:$AH$1266,Sheet1!N$1+(Sheet1!$A$1-1)*10,FALSE),IF(VLOOKUP($A1401,Sheet1!$B$3:$AH$1266,Sheet1!N$1+(Sheet1!$A$1-1)*10,FALSE)&gt;99999,-3,IF(VLOOKUP($A1401,Sheet1!$B$3:$AH$1266,Sheet1!N$1+(Sheet1!$A$1-1)*10,FALSE)&gt;9999,-2,IF(VLOOKUP($A1401,Sheet1!$B$3:$AH$1266,Sheet1!N$1+(Sheet1!$A$1-1)*10,FALSE)&gt;999,-1,0)))))))</f>
        <v>300</v>
      </c>
    </row>
    <row r="1402" spans="1:30" ht="25.5" customHeight="1" x14ac:dyDescent="0.25">
      <c r="A1402" s="304" t="s">
        <v>2050</v>
      </c>
      <c r="B1402" s="393" t="s">
        <v>2051</v>
      </c>
      <c r="C1402" s="304">
        <v>431025</v>
      </c>
      <c r="D1402" s="304">
        <v>782312</v>
      </c>
      <c r="E1402" s="305" t="s">
        <v>3050</v>
      </c>
      <c r="F1402" s="117" t="s">
        <v>4807</v>
      </c>
      <c r="G1402" s="118" t="s">
        <v>286</v>
      </c>
      <c r="H1402" s="348">
        <v>146</v>
      </c>
      <c r="I1402" s="119">
        <v>40615</v>
      </c>
      <c r="J1402" s="120">
        <v>11.21</v>
      </c>
      <c r="K1402" s="118" t="s">
        <v>20</v>
      </c>
      <c r="L1402" s="247">
        <v>1100</v>
      </c>
      <c r="M1402" s="123">
        <v>7.53</v>
      </c>
      <c r="N1402" s="121" t="s">
        <v>4405</v>
      </c>
      <c r="O1402" s="71">
        <f>IF(U1402&lt;&gt;"---",IF(L1402&lt;W1402,"&gt;50",IF(AND(L1402&gt;=W1402,L1402&lt;=X1402),(W$8-(((LOG(L1402)-LOG(W1402))/((LOG(X1402)-LOG(W1402)))*(W$8-X$8)))),IF(AND(L1402&gt;=X1402,L1402&lt;=Y1402),(X$8-(((LOG(L1402)-LOG(X1402))/((LOG(Y1402)-LOG(X1402)))*(X$8-Y$8)))),IF(AND(L1402&gt;=Y1402,L1402&lt;=Z1402),(Y$8-(((LOG(L1402)-LOG(Y1402))/((LOG(Z1402)-LOG(Y1402)))*(Y$8-Z$8)))),IF(AND(L1402&gt;=Z1402,L1402&lt;=AA1402),(Z$8-(((LOG(L1402)-LOG(Z1402))/((LOG(AA1402)-LOG(Z1402)))*(Z$8-AA$8)))),IF(AND(L1402&gt;=AA1402,L1402&lt;=AB1402),(AA$8-(((LOG(L1402)-LOG(AA1402))/((LOG(AB1402)-LOG(AA1402)))*(AA$8-AB$8)))),IF(AND(L1402&gt;=AB1402,L1402&lt;=AC1402),(AB$8-(((LOG(L1402)-LOG(AB1402))/((LOG(AC1402)-LOG(AB1402)))*(AB$8-AC$8)))),IF(AND(L1402&gt;=AC1402,L1402&lt;=AD1402),(AC$8-(((LOG(L1402)-LOG(AC1402))/((LOG(AD1402)-LOG(AC1402)))*(AC$8-AD$8)))),IF(L1402&gt;AD1402*1.1,"&lt;0.2",0.2))))))))),"")</f>
        <v>43.003962370655564</v>
      </c>
      <c r="P1402" s="71">
        <f>IF(O1402&lt;&gt;"",VLOOKUP($A1402,Sheet4!$A$2:$O$1309,14,FALSE)*100,"")</f>
        <v>1.3698385876032892</v>
      </c>
      <c r="Q1402" s="71">
        <f>IF(P1402&lt;&gt;"",VLOOKUP($A1402,Sheet4!$A$2:$O$1309,15,FALSE)*100,"")</f>
        <v>12.637442022724832</v>
      </c>
      <c r="R1402" s="73">
        <f t="shared" si="48"/>
        <v>2</v>
      </c>
      <c r="S1402" s="357">
        <v>6</v>
      </c>
      <c r="T1402" s="357" t="str">
        <f>IF(ISNA(VLOOKUP(A1402,Sheet1!B$3:C$1266,2,FALSE)=TRUE),"NC",VLOOKUP(A1402,Sheet1!B$3:C$1266,2,FALSE))</f>
        <v>Rural10*</v>
      </c>
      <c r="U1402" s="385">
        <f>IF(ISNA(VLOOKUP($A1402,Sheet1!$B$3:$AH$1266,Sheet1!E$1+(Sheet1!$A$1-1)*10,FALSE))=TRUE,"---",IF(VLOOKUP($A1402,Sheet1!$B$3:$AH$1266,Sheet1!E$1+(Sheet1!$A$1-1)*10,FALSE)="---","---", (ROUND(VLOOKUP($A1402,Sheet1!$B$3:$AH$1266,Sheet1!E$1+(Sheet1!$A$1-1)*10,FALSE),IF(VLOOKUP($A1402,Sheet1!$B$3:$AH$1266,Sheet1!E$1+(Sheet1!$A$1-1)*10,FALSE)&gt;99999,-3,IF(VLOOKUP($A1402,Sheet1!$B$3:$AH$1266,Sheet1!E$1+(Sheet1!$A$1-1)*10,FALSE)&gt;9999,-2,IF(VLOOKUP($A1402,Sheet1!$B$3:$AH$1266,Sheet1!E$1+(Sheet1!$A$1-1)*10,FALSE)&gt;999,-1,0)))))))</f>
        <v>735</v>
      </c>
      <c r="V1402" s="385">
        <f>IF(ISNA(VLOOKUP($A1402,Sheet1!$B$3:$AH$1266,Sheet1!F$1+(Sheet1!$A$1-1)*10,FALSE))=TRUE,"---",IF(VLOOKUP($A1402,Sheet1!$B$3:$AH$1266,Sheet1!F$1+(Sheet1!$A$1-1)*10,FALSE)="---","---", (ROUND(VLOOKUP($A1402,Sheet1!$B$3:$AH$1266,Sheet1!F$1+(Sheet1!$A$1-1)*10,FALSE),IF(VLOOKUP($A1402,Sheet1!$B$3:$AH$1266,Sheet1!F$1+(Sheet1!$A$1-1)*10,FALSE)&gt;99999,-3,IF(VLOOKUP($A1402,Sheet1!$B$3:$AH$1266,Sheet1!F$1+(Sheet1!$A$1-1)*10,FALSE)&gt;9999,-2,IF(VLOOKUP($A1402,Sheet1!$B$3:$AH$1266,Sheet1!F$1+(Sheet1!$A$1-1)*10,FALSE)&gt;999,-1,0)))))))</f>
        <v>863</v>
      </c>
      <c r="W1402" s="385">
        <f>IF(ISNA(VLOOKUP($A1402,Sheet1!$B$3:$AH$1266,Sheet1!G$1+(Sheet1!$A$1-1)*10,FALSE))=TRUE,"---",IF(VLOOKUP($A1402,Sheet1!$B$3:$AH$1266,Sheet1!G$1+(Sheet1!$A$1-1)*10,FALSE)="---","---", (ROUND(VLOOKUP($A1402,Sheet1!$B$3:$AH$1266,Sheet1!G$1+(Sheet1!$A$1-1)*10,FALSE),IF(VLOOKUP($A1402,Sheet1!$B$3:$AH$1266,Sheet1!G$1+(Sheet1!$A$1-1)*10,FALSE)&gt;99999,-3,IF(VLOOKUP($A1402,Sheet1!$B$3:$AH$1266,Sheet1!G$1+(Sheet1!$A$1-1)*10,FALSE)&gt;9999,-2,IF(VLOOKUP($A1402,Sheet1!$B$3:$AH$1266,Sheet1!G$1+(Sheet1!$A$1-1)*10,FALSE)&gt;999,-1,0)))))))</f>
        <v>1020</v>
      </c>
      <c r="X1402" s="385">
        <f>IF(ISNA(VLOOKUP($A1402,Sheet1!$B$3:$AH$1266,Sheet1!H$1+(Sheet1!$A$1-1)*10,FALSE))=TRUE,"---",IF(VLOOKUP($A1402,Sheet1!$B$3:$AH$1266,Sheet1!H$1+(Sheet1!$A$1-1)*10,FALSE)="---","---", (ROUND(VLOOKUP($A1402,Sheet1!$B$3:$AH$1266,Sheet1!H$1+(Sheet1!$A$1-1)*10,FALSE),IF(VLOOKUP($A1402,Sheet1!$B$3:$AH$1266,Sheet1!H$1+(Sheet1!$A$1-1)*10,FALSE)&gt;99999,-3,IF(VLOOKUP($A1402,Sheet1!$B$3:$AH$1266,Sheet1!H$1+(Sheet1!$A$1-1)*10,FALSE)&gt;9999,-2,IF(VLOOKUP($A1402,Sheet1!$B$3:$AH$1266,Sheet1!H$1+(Sheet1!$A$1-1)*10,FALSE)&gt;999,-1,0)))))))</f>
        <v>1410</v>
      </c>
      <c r="Y1402" s="385">
        <f>IF(ISNA(VLOOKUP($A1402,Sheet1!$B$3:$AH$1266,Sheet1!I$1+(Sheet1!$A$1-1)*10,FALSE))=TRUE,"---",IF(VLOOKUP($A1402,Sheet1!$B$3:$AH$1266,Sheet1!I$1+(Sheet1!$A$1-1)*10,FALSE)="---","---", (ROUND(VLOOKUP($A1402,Sheet1!$B$3:$AH$1266,Sheet1!I$1+(Sheet1!$A$1-1)*10,FALSE),IF(VLOOKUP($A1402,Sheet1!$B$3:$AH$1266,Sheet1!I$1+(Sheet1!$A$1-1)*10,FALSE)&gt;99999,-3,IF(VLOOKUP($A1402,Sheet1!$B$3:$AH$1266,Sheet1!I$1+(Sheet1!$A$1-1)*10,FALSE)&gt;9999,-2,IF(VLOOKUP($A1402,Sheet1!$B$3:$AH$1266,Sheet1!I$1+(Sheet1!$A$1-1)*10,FALSE)&gt;999,-1,0)))))))</f>
        <v>1670</v>
      </c>
      <c r="Z1402" s="385">
        <f>IF(ISNA(VLOOKUP($A1402,Sheet1!$B$3:$AH$1266,Sheet1!J$1+(Sheet1!$A$1-1)*10,FALSE))=TRUE,"---",IF(VLOOKUP($A1402,Sheet1!$B$3:$AH$1266,Sheet1!J$1+(Sheet1!$A$1-1)*10,FALSE)="---","---", (ROUND(VLOOKUP($A1402,Sheet1!$B$3:$AH$1266,Sheet1!J$1+(Sheet1!$A$1-1)*10,FALSE),IF(VLOOKUP($A1402,Sheet1!$B$3:$AH$1266,Sheet1!J$1+(Sheet1!$A$1-1)*10,FALSE)&gt;99999,-3,IF(VLOOKUP($A1402,Sheet1!$B$3:$AH$1266,Sheet1!J$1+(Sheet1!$A$1-1)*10,FALSE)&gt;9999,-2,IF(VLOOKUP($A1402,Sheet1!$B$3:$AH$1266,Sheet1!J$1+(Sheet1!$A$1-1)*10,FALSE)&gt;999,-1,0)))))))</f>
        <v>2000</v>
      </c>
      <c r="AA1402" s="385">
        <f>IF(ISNA(VLOOKUP($A1402,Sheet1!$B$3:$AH$1266,Sheet1!K$1+(Sheet1!$A$1-1)*10,FALSE))=TRUE,"---",IF(VLOOKUP($A1402,Sheet1!$B$3:$AH$1266,Sheet1!K$1+(Sheet1!$A$1-1)*10,FALSE)="---","---", (ROUND(VLOOKUP($A1402,Sheet1!$B$3:$AH$1266,Sheet1!K$1+(Sheet1!$A$1-1)*10,FALSE),IF(VLOOKUP($A1402,Sheet1!$B$3:$AH$1266,Sheet1!K$1+(Sheet1!$A$1-1)*10,FALSE)&gt;99999,-3,IF(VLOOKUP($A1402,Sheet1!$B$3:$AH$1266,Sheet1!K$1+(Sheet1!$A$1-1)*10,FALSE)&gt;9999,-2,IF(VLOOKUP($A1402,Sheet1!$B$3:$AH$1266,Sheet1!K$1+(Sheet1!$A$1-1)*10,FALSE)&gt;999,-1,0)))))))</f>
        <v>2240</v>
      </c>
      <c r="AB1402" s="385">
        <f>IF(ISNA(VLOOKUP($A1402,Sheet1!$B$3:$AH$1266,Sheet1!L$1+(Sheet1!$A$1-1)*10,FALSE))=TRUE,"---",IF(VLOOKUP($A1402,Sheet1!$B$3:$AH$1266,Sheet1!L$1+(Sheet1!$A$1-1)*10,FALSE)="---","---", (ROUND(VLOOKUP($A1402,Sheet1!$B$3:$AH$1266,Sheet1!L$1+(Sheet1!$A$1-1)*10,FALSE),IF(VLOOKUP($A1402,Sheet1!$B$3:$AH$1266,Sheet1!L$1+(Sheet1!$A$1-1)*10,FALSE)&gt;99999,-3,IF(VLOOKUP($A1402,Sheet1!$B$3:$AH$1266,Sheet1!L$1+(Sheet1!$A$1-1)*10,FALSE)&gt;9999,-2,IF(VLOOKUP($A1402,Sheet1!$B$3:$AH$1266,Sheet1!L$1+(Sheet1!$A$1-1)*10,FALSE)&gt;999,-1,0)))))))</f>
        <v>2470</v>
      </c>
      <c r="AC1402" s="385">
        <f>IF(ISNA(VLOOKUP($A1402,Sheet1!$B$3:$AH$1266,Sheet1!M$1+(Sheet1!$A$1-1)*10,FALSE))=TRUE,"---",IF(VLOOKUP($A1402,Sheet1!$B$3:$AH$1266,Sheet1!M$1+(Sheet1!$A$1-1)*10,FALSE)="---","---", (ROUND(VLOOKUP($A1402,Sheet1!$B$3:$AH$1266,Sheet1!M$1+(Sheet1!$A$1-1)*10,FALSE),IF(VLOOKUP($A1402,Sheet1!$B$3:$AH$1266,Sheet1!M$1+(Sheet1!$A$1-1)*10,FALSE)&gt;99999,-3,IF(VLOOKUP($A1402,Sheet1!$B$3:$AH$1266,Sheet1!M$1+(Sheet1!$A$1-1)*10,FALSE)&gt;9999,-2,IF(VLOOKUP($A1402,Sheet1!$B$3:$AH$1266,Sheet1!M$1+(Sheet1!$A$1-1)*10,FALSE)&gt;999,-1,0)))))))</f>
        <v>2700</v>
      </c>
      <c r="AD1402" s="385">
        <f>IF(ISNA(VLOOKUP($A1402,Sheet1!$B$3:$AH$1266,Sheet1!N$1+(Sheet1!$A$1-1)*10,FALSE))=TRUE,"---",IF(VLOOKUP($A1402,Sheet1!$B$3:$AH$1266,Sheet1!N$1+(Sheet1!$A$1-1)*10,FALSE)="---","---", (ROUND(VLOOKUP($A1402,Sheet1!$B$3:$AH$1266,Sheet1!N$1+(Sheet1!$A$1-1)*10,FALSE),IF(VLOOKUP($A1402,Sheet1!$B$3:$AH$1266,Sheet1!N$1+(Sheet1!$A$1-1)*10,FALSE)&gt;99999,-3,IF(VLOOKUP($A1402,Sheet1!$B$3:$AH$1266,Sheet1!N$1+(Sheet1!$A$1-1)*10,FALSE)&gt;9999,-2,IF(VLOOKUP($A1402,Sheet1!$B$3:$AH$1266,Sheet1!N$1+(Sheet1!$A$1-1)*10,FALSE)&gt;999,-1,0)))))))</f>
        <v>2990</v>
      </c>
    </row>
    <row r="1403" spans="1:30" ht="25.5" customHeight="1" x14ac:dyDescent="0.25">
      <c r="A1403" s="304"/>
      <c r="B1403" s="346"/>
      <c r="C1403" s="304"/>
      <c r="D1403" s="304"/>
      <c r="E1403" s="305" t="e">
        <v>#N/A</v>
      </c>
      <c r="F1403" s="117" t="s">
        <v>4427</v>
      </c>
      <c r="G1403" s="118" t="s">
        <v>31</v>
      </c>
      <c r="H1403" s="348"/>
      <c r="I1403" s="119">
        <v>39859</v>
      </c>
      <c r="J1403" s="120">
        <v>11.33</v>
      </c>
      <c r="K1403" s="121" t="s">
        <v>4405</v>
      </c>
      <c r="L1403" s="122">
        <v>1070</v>
      </c>
      <c r="M1403" s="123">
        <v>7.33</v>
      </c>
      <c r="N1403" s="118" t="s">
        <v>112</v>
      </c>
      <c r="O1403" s="71" t="s">
        <v>4405</v>
      </c>
      <c r="P1403" s="71" t="s">
        <v>4405</v>
      </c>
      <c r="Q1403" s="71" t="s">
        <v>4405</v>
      </c>
      <c r="R1403" s="73" t="s">
        <v>4405</v>
      </c>
      <c r="S1403" s="357" t="e">
        <v>#N/A</v>
      </c>
      <c r="T1403" s="357" t="str">
        <f>IF(ISNA(VLOOKUP(A1403,Sheet1!B$3:C$1266,2,FALSE)=TRUE),"ND",VLOOKUP(A1403,Sheet1!B$3:C$1266,2,FALSE))</f>
        <v>ND</v>
      </c>
      <c r="U1403" s="385" t="str">
        <f>IF(ISNA(VLOOKUP($A1403,Sheet1!$B$3:$AH$1266,Sheet1!E$1+(Sheet1!$A$1-1)*10,FALSE))=TRUE,"---",IF(VLOOKUP($A1403,Sheet1!$B$3:$AH$1266,Sheet1!E$1+(Sheet1!$A$1-1)*10,FALSE)="---","---", (ROUND(VLOOKUP($A1403,Sheet1!$B$3:$AH$1266,Sheet1!E$1+(Sheet1!$A$1-1)*10,FALSE),IF(VLOOKUP($A1403,Sheet1!$B$3:$AH$1266,Sheet1!E$1+(Sheet1!$A$1-1)*10,FALSE)&gt;99999,-3,IF(VLOOKUP($A1403,Sheet1!$B$3:$AH$1266,Sheet1!E$1+(Sheet1!$A$1-1)*10,FALSE)&gt;9999,-2,IF(VLOOKUP($A1403,Sheet1!$B$3:$AH$1266,Sheet1!E$1+(Sheet1!$A$1-1)*10,FALSE)&gt;999,-1,0)))))))</f>
        <v>---</v>
      </c>
      <c r="V1403" s="385" t="str">
        <f>IF(ISNA(VLOOKUP($A1403,Sheet1!$B$3:$AH$1266,Sheet1!F$1+(Sheet1!$A$1-1)*10,FALSE))=TRUE,"---",IF(VLOOKUP($A1403,Sheet1!$B$3:$AH$1266,Sheet1!F$1+(Sheet1!$A$1-1)*10,FALSE)="---","---", (ROUND(VLOOKUP($A1403,Sheet1!$B$3:$AH$1266,Sheet1!F$1+(Sheet1!$A$1-1)*10,FALSE),IF(VLOOKUP($A1403,Sheet1!$B$3:$AH$1266,Sheet1!F$1+(Sheet1!$A$1-1)*10,FALSE)&gt;99999,-3,IF(VLOOKUP($A1403,Sheet1!$B$3:$AH$1266,Sheet1!F$1+(Sheet1!$A$1-1)*10,FALSE)&gt;9999,-2,IF(VLOOKUP($A1403,Sheet1!$B$3:$AH$1266,Sheet1!F$1+(Sheet1!$A$1-1)*10,FALSE)&gt;999,-1,0)))))))</f>
        <v>---</v>
      </c>
      <c r="W1403" s="385" t="str">
        <f>IF(ISNA(VLOOKUP($A1403,Sheet1!$B$3:$AH$1266,Sheet1!G$1+(Sheet1!$A$1-1)*10,FALSE))=TRUE,"---",IF(VLOOKUP($A1403,Sheet1!$B$3:$AH$1266,Sheet1!G$1+(Sheet1!$A$1-1)*10,FALSE)="---","---", (ROUND(VLOOKUP($A1403,Sheet1!$B$3:$AH$1266,Sheet1!G$1+(Sheet1!$A$1-1)*10,FALSE),IF(VLOOKUP($A1403,Sheet1!$B$3:$AH$1266,Sheet1!G$1+(Sheet1!$A$1-1)*10,FALSE)&gt;99999,-3,IF(VLOOKUP($A1403,Sheet1!$B$3:$AH$1266,Sheet1!G$1+(Sheet1!$A$1-1)*10,FALSE)&gt;9999,-2,IF(VLOOKUP($A1403,Sheet1!$B$3:$AH$1266,Sheet1!G$1+(Sheet1!$A$1-1)*10,FALSE)&gt;999,-1,0)))))))</f>
        <v>---</v>
      </c>
      <c r="X1403" s="385" t="str">
        <f>IF(ISNA(VLOOKUP($A1403,Sheet1!$B$3:$AH$1266,Sheet1!H$1+(Sheet1!$A$1-1)*10,FALSE))=TRUE,"---",IF(VLOOKUP($A1403,Sheet1!$B$3:$AH$1266,Sheet1!H$1+(Sheet1!$A$1-1)*10,FALSE)="---","---", (ROUND(VLOOKUP($A1403,Sheet1!$B$3:$AH$1266,Sheet1!H$1+(Sheet1!$A$1-1)*10,FALSE),IF(VLOOKUP($A1403,Sheet1!$B$3:$AH$1266,Sheet1!H$1+(Sheet1!$A$1-1)*10,FALSE)&gt;99999,-3,IF(VLOOKUP($A1403,Sheet1!$B$3:$AH$1266,Sheet1!H$1+(Sheet1!$A$1-1)*10,FALSE)&gt;9999,-2,IF(VLOOKUP($A1403,Sheet1!$B$3:$AH$1266,Sheet1!H$1+(Sheet1!$A$1-1)*10,FALSE)&gt;999,-1,0)))))))</f>
        <v>---</v>
      </c>
      <c r="Y1403" s="385" t="str">
        <f>IF(ISNA(VLOOKUP($A1403,Sheet1!$B$3:$AH$1266,Sheet1!I$1+(Sheet1!$A$1-1)*10,FALSE))=TRUE,"---",IF(VLOOKUP($A1403,Sheet1!$B$3:$AH$1266,Sheet1!I$1+(Sheet1!$A$1-1)*10,FALSE)="---","---", (ROUND(VLOOKUP($A1403,Sheet1!$B$3:$AH$1266,Sheet1!I$1+(Sheet1!$A$1-1)*10,FALSE),IF(VLOOKUP($A1403,Sheet1!$B$3:$AH$1266,Sheet1!I$1+(Sheet1!$A$1-1)*10,FALSE)&gt;99999,-3,IF(VLOOKUP($A1403,Sheet1!$B$3:$AH$1266,Sheet1!I$1+(Sheet1!$A$1-1)*10,FALSE)&gt;9999,-2,IF(VLOOKUP($A1403,Sheet1!$B$3:$AH$1266,Sheet1!I$1+(Sheet1!$A$1-1)*10,FALSE)&gt;999,-1,0)))))))</f>
        <v>---</v>
      </c>
      <c r="Z1403" s="385" t="str">
        <f>IF(ISNA(VLOOKUP($A1403,Sheet1!$B$3:$AH$1266,Sheet1!J$1+(Sheet1!$A$1-1)*10,FALSE))=TRUE,"---",IF(VLOOKUP($A1403,Sheet1!$B$3:$AH$1266,Sheet1!J$1+(Sheet1!$A$1-1)*10,FALSE)="---","---", (ROUND(VLOOKUP($A1403,Sheet1!$B$3:$AH$1266,Sheet1!J$1+(Sheet1!$A$1-1)*10,FALSE),IF(VLOOKUP($A1403,Sheet1!$B$3:$AH$1266,Sheet1!J$1+(Sheet1!$A$1-1)*10,FALSE)&gt;99999,-3,IF(VLOOKUP($A1403,Sheet1!$B$3:$AH$1266,Sheet1!J$1+(Sheet1!$A$1-1)*10,FALSE)&gt;9999,-2,IF(VLOOKUP($A1403,Sheet1!$B$3:$AH$1266,Sheet1!J$1+(Sheet1!$A$1-1)*10,FALSE)&gt;999,-1,0)))))))</f>
        <v>---</v>
      </c>
      <c r="AA1403" s="385" t="str">
        <f>IF(ISNA(VLOOKUP($A1403,Sheet1!$B$3:$AH$1266,Sheet1!K$1+(Sheet1!$A$1-1)*10,FALSE))=TRUE,"---",IF(VLOOKUP($A1403,Sheet1!$B$3:$AH$1266,Sheet1!K$1+(Sheet1!$A$1-1)*10,FALSE)="---","---", (ROUND(VLOOKUP($A1403,Sheet1!$B$3:$AH$1266,Sheet1!K$1+(Sheet1!$A$1-1)*10,FALSE),IF(VLOOKUP($A1403,Sheet1!$B$3:$AH$1266,Sheet1!K$1+(Sheet1!$A$1-1)*10,FALSE)&gt;99999,-3,IF(VLOOKUP($A1403,Sheet1!$B$3:$AH$1266,Sheet1!K$1+(Sheet1!$A$1-1)*10,FALSE)&gt;9999,-2,IF(VLOOKUP($A1403,Sheet1!$B$3:$AH$1266,Sheet1!K$1+(Sheet1!$A$1-1)*10,FALSE)&gt;999,-1,0)))))))</f>
        <v>---</v>
      </c>
      <c r="AB1403" s="385" t="str">
        <f>IF(ISNA(VLOOKUP($A1403,Sheet1!$B$3:$AH$1266,Sheet1!L$1+(Sheet1!$A$1-1)*10,FALSE))=TRUE,"---",IF(VLOOKUP($A1403,Sheet1!$B$3:$AH$1266,Sheet1!L$1+(Sheet1!$A$1-1)*10,FALSE)="---","---", (ROUND(VLOOKUP($A1403,Sheet1!$B$3:$AH$1266,Sheet1!L$1+(Sheet1!$A$1-1)*10,FALSE),IF(VLOOKUP($A1403,Sheet1!$B$3:$AH$1266,Sheet1!L$1+(Sheet1!$A$1-1)*10,FALSE)&gt;99999,-3,IF(VLOOKUP($A1403,Sheet1!$B$3:$AH$1266,Sheet1!L$1+(Sheet1!$A$1-1)*10,FALSE)&gt;9999,-2,IF(VLOOKUP($A1403,Sheet1!$B$3:$AH$1266,Sheet1!L$1+(Sheet1!$A$1-1)*10,FALSE)&gt;999,-1,0)))))))</f>
        <v>---</v>
      </c>
      <c r="AC1403" s="385" t="str">
        <f>IF(ISNA(VLOOKUP($A1403,Sheet1!$B$3:$AH$1266,Sheet1!M$1+(Sheet1!$A$1-1)*10,FALSE))=TRUE,"---",IF(VLOOKUP($A1403,Sheet1!$B$3:$AH$1266,Sheet1!M$1+(Sheet1!$A$1-1)*10,FALSE)="---","---", (ROUND(VLOOKUP($A1403,Sheet1!$B$3:$AH$1266,Sheet1!M$1+(Sheet1!$A$1-1)*10,FALSE),IF(VLOOKUP($A1403,Sheet1!$B$3:$AH$1266,Sheet1!M$1+(Sheet1!$A$1-1)*10,FALSE)&gt;99999,-3,IF(VLOOKUP($A1403,Sheet1!$B$3:$AH$1266,Sheet1!M$1+(Sheet1!$A$1-1)*10,FALSE)&gt;9999,-2,IF(VLOOKUP($A1403,Sheet1!$B$3:$AH$1266,Sheet1!M$1+(Sheet1!$A$1-1)*10,FALSE)&gt;999,-1,0)))))))</f>
        <v>---</v>
      </c>
      <c r="AD1403" s="385" t="str">
        <f>IF(ISNA(VLOOKUP($A1403,Sheet1!$B$3:$AH$1266,Sheet1!N$1+(Sheet1!$A$1-1)*10,FALSE))=TRUE,"---",IF(VLOOKUP($A1403,Sheet1!$B$3:$AH$1266,Sheet1!N$1+(Sheet1!$A$1-1)*10,FALSE)="---","---", (ROUND(VLOOKUP($A1403,Sheet1!$B$3:$AH$1266,Sheet1!N$1+(Sheet1!$A$1-1)*10,FALSE),IF(VLOOKUP($A1403,Sheet1!$B$3:$AH$1266,Sheet1!N$1+(Sheet1!$A$1-1)*10,FALSE)&gt;99999,-3,IF(VLOOKUP($A1403,Sheet1!$B$3:$AH$1266,Sheet1!N$1+(Sheet1!$A$1-1)*10,FALSE)&gt;9999,-2,IF(VLOOKUP($A1403,Sheet1!$B$3:$AH$1266,Sheet1!N$1+(Sheet1!$A$1-1)*10,FALSE)&gt;999,-1,0)))))))</f>
        <v>---</v>
      </c>
    </row>
    <row r="1404" spans="1:30" ht="25.5" customHeight="1" x14ac:dyDescent="0.25">
      <c r="A1404" s="125" t="s">
        <v>2052</v>
      </c>
      <c r="B1404" s="126" t="s">
        <v>2053</v>
      </c>
      <c r="C1404" s="125">
        <v>431226</v>
      </c>
      <c r="D1404" s="125">
        <v>782310</v>
      </c>
      <c r="E1404" s="70" t="s">
        <v>3050</v>
      </c>
      <c r="F1404" s="52" t="s">
        <v>4416</v>
      </c>
      <c r="G1404" s="127" t="s">
        <v>286</v>
      </c>
      <c r="H1404" s="128">
        <v>157</v>
      </c>
      <c r="I1404" s="112">
        <v>23090</v>
      </c>
      <c r="J1404" s="113">
        <v>7.32</v>
      </c>
      <c r="K1404" s="114" t="s">
        <v>4405</v>
      </c>
      <c r="L1404" s="115">
        <v>1480</v>
      </c>
      <c r="M1404" s="116">
        <v>9.43</v>
      </c>
      <c r="N1404" s="114" t="s">
        <v>4405</v>
      </c>
      <c r="O1404" s="68">
        <f t="shared" si="47"/>
        <v>16.206699660121473</v>
      </c>
      <c r="P1404" s="68">
        <f>IF(O1404&lt;&gt;"",VLOOKUP($A1404,Sheet4!$A$2:$O$1309,14,FALSE)*100,"")</f>
        <v>1.2107549031377118</v>
      </c>
      <c r="Q1404" s="68">
        <f>IF(P1404&lt;&gt;"",VLOOKUP($A1404,Sheet4!$A$2:$O$1309,15,FALSE)*100,"")</f>
        <v>11.247397232456713</v>
      </c>
      <c r="R1404" s="74">
        <f t="shared" si="48"/>
        <v>6</v>
      </c>
      <c r="S1404" s="64" t="s">
        <v>4368</v>
      </c>
      <c r="T1404" s="64" t="str">
        <f>IF(ISNA(VLOOKUP(A1404,Sheet1!B$3:C$1266,2,FALSE)=TRUE),"NC",VLOOKUP(A1404,Sheet1!B$3:C$1266,2,FALSE))</f>
        <v>Rural10</v>
      </c>
      <c r="U1404" s="65">
        <f>IF(ISNA(VLOOKUP($A1404,Sheet1!$B$3:$AH$1266,Sheet1!E$1+(Sheet1!$A$1-1)*10,FALSE))=TRUE,"---",IF(VLOOKUP($A1404,Sheet1!$B$3:$AH$1266,Sheet1!E$1+(Sheet1!$A$1-1)*10,FALSE)="---","---", (ROUND(VLOOKUP($A1404,Sheet1!$B$3:$AH$1266,Sheet1!E$1+(Sheet1!$A$1-1)*10,FALSE),IF(VLOOKUP($A1404,Sheet1!$B$3:$AH$1266,Sheet1!E$1+(Sheet1!$A$1-1)*10,FALSE)&gt;99999,-3,IF(VLOOKUP($A1404,Sheet1!$B$3:$AH$1266,Sheet1!E$1+(Sheet1!$A$1-1)*10,FALSE)&gt;9999,-2,IF(VLOOKUP($A1404,Sheet1!$B$3:$AH$1266,Sheet1!E$1+(Sheet1!$A$1-1)*10,FALSE)&gt;999,-1,0)))))))</f>
        <v>723</v>
      </c>
      <c r="V1404" s="65">
        <f>IF(ISNA(VLOOKUP($A1404,Sheet1!$B$3:$AH$1266,Sheet1!F$1+(Sheet1!$A$1-1)*10,FALSE))=TRUE,"---",IF(VLOOKUP($A1404,Sheet1!$B$3:$AH$1266,Sheet1!F$1+(Sheet1!$A$1-1)*10,FALSE)="---","---", (ROUND(VLOOKUP($A1404,Sheet1!$B$3:$AH$1266,Sheet1!F$1+(Sheet1!$A$1-1)*10,FALSE),IF(VLOOKUP($A1404,Sheet1!$B$3:$AH$1266,Sheet1!F$1+(Sheet1!$A$1-1)*10,FALSE)&gt;99999,-3,IF(VLOOKUP($A1404,Sheet1!$B$3:$AH$1266,Sheet1!F$1+(Sheet1!$A$1-1)*10,FALSE)&gt;9999,-2,IF(VLOOKUP($A1404,Sheet1!$B$3:$AH$1266,Sheet1!F$1+(Sheet1!$A$1-1)*10,FALSE)&gt;999,-1,0)))))))</f>
        <v>850</v>
      </c>
      <c r="W1404" s="65">
        <f>IF(ISNA(VLOOKUP($A1404,Sheet1!$B$3:$AH$1266,Sheet1!G$1+(Sheet1!$A$1-1)*10,FALSE))=TRUE,"---",IF(VLOOKUP($A1404,Sheet1!$B$3:$AH$1266,Sheet1!G$1+(Sheet1!$A$1-1)*10,FALSE)="---","---", (ROUND(VLOOKUP($A1404,Sheet1!$B$3:$AH$1266,Sheet1!G$1+(Sheet1!$A$1-1)*10,FALSE),IF(VLOOKUP($A1404,Sheet1!$B$3:$AH$1266,Sheet1!G$1+(Sheet1!$A$1-1)*10,FALSE)&gt;99999,-3,IF(VLOOKUP($A1404,Sheet1!$B$3:$AH$1266,Sheet1!G$1+(Sheet1!$A$1-1)*10,FALSE)&gt;9999,-2,IF(VLOOKUP($A1404,Sheet1!$B$3:$AH$1266,Sheet1!G$1+(Sheet1!$A$1-1)*10,FALSE)&gt;999,-1,0)))))))</f>
        <v>1000</v>
      </c>
      <c r="X1404" s="65">
        <f>IF(ISNA(VLOOKUP($A1404,Sheet1!$B$3:$AH$1266,Sheet1!H$1+(Sheet1!$A$1-1)*10,FALSE))=TRUE,"---",IF(VLOOKUP($A1404,Sheet1!$B$3:$AH$1266,Sheet1!H$1+(Sheet1!$A$1-1)*10,FALSE)="---","---", (ROUND(VLOOKUP($A1404,Sheet1!$B$3:$AH$1266,Sheet1!H$1+(Sheet1!$A$1-1)*10,FALSE),IF(VLOOKUP($A1404,Sheet1!$B$3:$AH$1266,Sheet1!H$1+(Sheet1!$A$1-1)*10,FALSE)&gt;99999,-3,IF(VLOOKUP($A1404,Sheet1!$B$3:$AH$1266,Sheet1!H$1+(Sheet1!$A$1-1)*10,FALSE)&gt;9999,-2,IF(VLOOKUP($A1404,Sheet1!$B$3:$AH$1266,Sheet1!H$1+(Sheet1!$A$1-1)*10,FALSE)&gt;999,-1,0)))))))</f>
        <v>1390</v>
      </c>
      <c r="Y1404" s="65">
        <f>IF(ISNA(VLOOKUP($A1404,Sheet1!$B$3:$AH$1266,Sheet1!I$1+(Sheet1!$A$1-1)*10,FALSE))=TRUE,"---",IF(VLOOKUP($A1404,Sheet1!$B$3:$AH$1266,Sheet1!I$1+(Sheet1!$A$1-1)*10,FALSE)="---","---", (ROUND(VLOOKUP($A1404,Sheet1!$B$3:$AH$1266,Sheet1!I$1+(Sheet1!$A$1-1)*10,FALSE),IF(VLOOKUP($A1404,Sheet1!$B$3:$AH$1266,Sheet1!I$1+(Sheet1!$A$1-1)*10,FALSE)&gt;99999,-3,IF(VLOOKUP($A1404,Sheet1!$B$3:$AH$1266,Sheet1!I$1+(Sheet1!$A$1-1)*10,FALSE)&gt;9999,-2,IF(VLOOKUP($A1404,Sheet1!$B$3:$AH$1266,Sheet1!I$1+(Sheet1!$A$1-1)*10,FALSE)&gt;999,-1,0)))))))</f>
        <v>1640</v>
      </c>
      <c r="Z1404" s="65">
        <f>IF(ISNA(VLOOKUP($A1404,Sheet1!$B$3:$AH$1266,Sheet1!J$1+(Sheet1!$A$1-1)*10,FALSE))=TRUE,"---",IF(VLOOKUP($A1404,Sheet1!$B$3:$AH$1266,Sheet1!J$1+(Sheet1!$A$1-1)*10,FALSE)="---","---", (ROUND(VLOOKUP($A1404,Sheet1!$B$3:$AH$1266,Sheet1!J$1+(Sheet1!$A$1-1)*10,FALSE),IF(VLOOKUP($A1404,Sheet1!$B$3:$AH$1266,Sheet1!J$1+(Sheet1!$A$1-1)*10,FALSE)&gt;99999,-3,IF(VLOOKUP($A1404,Sheet1!$B$3:$AH$1266,Sheet1!J$1+(Sheet1!$A$1-1)*10,FALSE)&gt;9999,-2,IF(VLOOKUP($A1404,Sheet1!$B$3:$AH$1266,Sheet1!J$1+(Sheet1!$A$1-1)*10,FALSE)&gt;999,-1,0)))))))</f>
        <v>1960</v>
      </c>
      <c r="AA1404" s="65">
        <f>IF(ISNA(VLOOKUP($A1404,Sheet1!$B$3:$AH$1266,Sheet1!K$1+(Sheet1!$A$1-1)*10,FALSE))=TRUE,"---",IF(VLOOKUP($A1404,Sheet1!$B$3:$AH$1266,Sheet1!K$1+(Sheet1!$A$1-1)*10,FALSE)="---","---", (ROUND(VLOOKUP($A1404,Sheet1!$B$3:$AH$1266,Sheet1!K$1+(Sheet1!$A$1-1)*10,FALSE),IF(VLOOKUP($A1404,Sheet1!$B$3:$AH$1266,Sheet1!K$1+(Sheet1!$A$1-1)*10,FALSE)&gt;99999,-3,IF(VLOOKUP($A1404,Sheet1!$B$3:$AH$1266,Sheet1!K$1+(Sheet1!$A$1-1)*10,FALSE)&gt;9999,-2,IF(VLOOKUP($A1404,Sheet1!$B$3:$AH$1266,Sheet1!K$1+(Sheet1!$A$1-1)*10,FALSE)&gt;999,-1,0)))))))</f>
        <v>2200</v>
      </c>
      <c r="AB1404" s="65">
        <f>IF(ISNA(VLOOKUP($A1404,Sheet1!$B$3:$AH$1266,Sheet1!L$1+(Sheet1!$A$1-1)*10,FALSE))=TRUE,"---",IF(VLOOKUP($A1404,Sheet1!$B$3:$AH$1266,Sheet1!L$1+(Sheet1!$A$1-1)*10,FALSE)="---","---", (ROUND(VLOOKUP($A1404,Sheet1!$B$3:$AH$1266,Sheet1!L$1+(Sheet1!$A$1-1)*10,FALSE),IF(VLOOKUP($A1404,Sheet1!$B$3:$AH$1266,Sheet1!L$1+(Sheet1!$A$1-1)*10,FALSE)&gt;99999,-3,IF(VLOOKUP($A1404,Sheet1!$B$3:$AH$1266,Sheet1!L$1+(Sheet1!$A$1-1)*10,FALSE)&gt;9999,-2,IF(VLOOKUP($A1404,Sheet1!$B$3:$AH$1266,Sheet1!L$1+(Sheet1!$A$1-1)*10,FALSE)&gt;999,-1,0)))))))</f>
        <v>2420</v>
      </c>
      <c r="AC1404" s="65">
        <f>IF(ISNA(VLOOKUP($A1404,Sheet1!$B$3:$AH$1266,Sheet1!M$1+(Sheet1!$A$1-1)*10,FALSE))=TRUE,"---",IF(VLOOKUP($A1404,Sheet1!$B$3:$AH$1266,Sheet1!M$1+(Sheet1!$A$1-1)*10,FALSE)="---","---", (ROUND(VLOOKUP($A1404,Sheet1!$B$3:$AH$1266,Sheet1!M$1+(Sheet1!$A$1-1)*10,FALSE),IF(VLOOKUP($A1404,Sheet1!$B$3:$AH$1266,Sheet1!M$1+(Sheet1!$A$1-1)*10,FALSE)&gt;99999,-3,IF(VLOOKUP($A1404,Sheet1!$B$3:$AH$1266,Sheet1!M$1+(Sheet1!$A$1-1)*10,FALSE)&gt;9999,-2,IF(VLOOKUP($A1404,Sheet1!$B$3:$AH$1266,Sheet1!M$1+(Sheet1!$A$1-1)*10,FALSE)&gt;999,-1,0)))))))</f>
        <v>2640</v>
      </c>
      <c r="AD1404" s="65">
        <f>IF(ISNA(VLOOKUP($A1404,Sheet1!$B$3:$AH$1266,Sheet1!N$1+(Sheet1!$A$1-1)*10,FALSE))=TRUE,"---",IF(VLOOKUP($A1404,Sheet1!$B$3:$AH$1266,Sheet1!N$1+(Sheet1!$A$1-1)*10,FALSE)="---","---", (ROUND(VLOOKUP($A1404,Sheet1!$B$3:$AH$1266,Sheet1!N$1+(Sheet1!$A$1-1)*10,FALSE),IF(VLOOKUP($A1404,Sheet1!$B$3:$AH$1266,Sheet1!N$1+(Sheet1!$A$1-1)*10,FALSE)&gt;99999,-3,IF(VLOOKUP($A1404,Sheet1!$B$3:$AH$1266,Sheet1!N$1+(Sheet1!$A$1-1)*10,FALSE)&gt;9999,-2,IF(VLOOKUP($A1404,Sheet1!$B$3:$AH$1266,Sheet1!N$1+(Sheet1!$A$1-1)*10,FALSE)&gt;999,-1,0)))))))</f>
        <v>2910</v>
      </c>
    </row>
    <row r="1405" spans="1:30" ht="25.5" customHeight="1" x14ac:dyDescent="0.25">
      <c r="A1405" s="304" t="s">
        <v>2054</v>
      </c>
      <c r="B1405" s="393" t="s">
        <v>2055</v>
      </c>
      <c r="C1405" s="304">
        <v>431742</v>
      </c>
      <c r="D1405" s="304">
        <v>775331</v>
      </c>
      <c r="E1405" s="305" t="s">
        <v>3024</v>
      </c>
      <c r="F1405" s="345" t="s">
        <v>4848</v>
      </c>
      <c r="G1405" s="351" t="s">
        <v>286</v>
      </c>
      <c r="H1405" s="348">
        <v>4.5599999999999996</v>
      </c>
      <c r="I1405" s="119">
        <v>30777</v>
      </c>
      <c r="J1405" s="124">
        <v>5.88</v>
      </c>
      <c r="K1405" s="118" t="s">
        <v>20</v>
      </c>
      <c r="L1405" s="122">
        <v>520</v>
      </c>
      <c r="M1405" s="123">
        <v>114</v>
      </c>
      <c r="N1405" s="121" t="s">
        <v>4405</v>
      </c>
      <c r="O1405" s="71" t="str">
        <f t="shared" si="47"/>
        <v>&lt;0.2</v>
      </c>
      <c r="P1405" s="71">
        <f>IF(O1405&lt;&gt;"",VLOOKUP($A1405,Sheet4!$A$2:$O$1309,14,FALSE)*100,"")</f>
        <v>3.2676322132066393</v>
      </c>
      <c r="Q1405" s="71">
        <f>IF(P1405&lt;&gt;"",VLOOKUP($A1405,Sheet4!$A$2:$O$1309,15,FALSE)*100,"")</f>
        <v>27.776967100777551</v>
      </c>
      <c r="R1405" s="73" t="str">
        <f t="shared" si="48"/>
        <v>&gt;500</v>
      </c>
      <c r="S1405" s="357" t="s">
        <v>4368</v>
      </c>
      <c r="T1405" s="357" t="str">
        <f>IF(ISNA(VLOOKUP(A1405,Sheet1!B$3:C$1266,2,FALSE)=TRUE),"NC",VLOOKUP(A1405,Sheet1!B$3:C$1266,2,FALSE))</f>
        <v>Rural</v>
      </c>
      <c r="U1405" s="385">
        <f>IF(ISNA(VLOOKUP($A1405,Sheet1!$B$3:$AH$1266,Sheet1!E$1+(Sheet1!$A$1-1)*10,FALSE))=TRUE,"---",IF(VLOOKUP($A1405,Sheet1!$B$3:$AH$1266,Sheet1!E$1+(Sheet1!$A$1-1)*10,FALSE)="---","---", (ROUND(VLOOKUP($A1405,Sheet1!$B$3:$AH$1266,Sheet1!E$1+(Sheet1!$A$1-1)*10,FALSE),IF(VLOOKUP($A1405,Sheet1!$B$3:$AH$1266,Sheet1!E$1+(Sheet1!$A$1-1)*10,FALSE)&gt;99999,-3,IF(VLOOKUP($A1405,Sheet1!$B$3:$AH$1266,Sheet1!E$1+(Sheet1!$A$1-1)*10,FALSE)&gt;9999,-2,IF(VLOOKUP($A1405,Sheet1!$B$3:$AH$1266,Sheet1!E$1+(Sheet1!$A$1-1)*10,FALSE)&gt;999,-1,0)))))))</f>
        <v>79</v>
      </c>
      <c r="V1405" s="385">
        <f>IF(ISNA(VLOOKUP($A1405,Sheet1!$B$3:$AH$1266,Sheet1!F$1+(Sheet1!$A$1-1)*10,FALSE))=TRUE,"---",IF(VLOOKUP($A1405,Sheet1!$B$3:$AH$1266,Sheet1!F$1+(Sheet1!$A$1-1)*10,FALSE)="---","---", (ROUND(VLOOKUP($A1405,Sheet1!$B$3:$AH$1266,Sheet1!F$1+(Sheet1!$A$1-1)*10,FALSE),IF(VLOOKUP($A1405,Sheet1!$B$3:$AH$1266,Sheet1!F$1+(Sheet1!$A$1-1)*10,FALSE)&gt;99999,-3,IF(VLOOKUP($A1405,Sheet1!$B$3:$AH$1266,Sheet1!F$1+(Sheet1!$A$1-1)*10,FALSE)&gt;9999,-2,IF(VLOOKUP($A1405,Sheet1!$B$3:$AH$1266,Sheet1!F$1+(Sheet1!$A$1-1)*10,FALSE)&gt;999,-1,0)))))))</f>
        <v>99</v>
      </c>
      <c r="W1405" s="385">
        <f>IF(ISNA(VLOOKUP($A1405,Sheet1!$B$3:$AH$1266,Sheet1!G$1+(Sheet1!$A$1-1)*10,FALSE))=TRUE,"---",IF(VLOOKUP($A1405,Sheet1!$B$3:$AH$1266,Sheet1!G$1+(Sheet1!$A$1-1)*10,FALSE)="---","---", (ROUND(VLOOKUP($A1405,Sheet1!$B$3:$AH$1266,Sheet1!G$1+(Sheet1!$A$1-1)*10,FALSE),IF(VLOOKUP($A1405,Sheet1!$B$3:$AH$1266,Sheet1!G$1+(Sheet1!$A$1-1)*10,FALSE)&gt;99999,-3,IF(VLOOKUP($A1405,Sheet1!$B$3:$AH$1266,Sheet1!G$1+(Sheet1!$A$1-1)*10,FALSE)&gt;9999,-2,IF(VLOOKUP($A1405,Sheet1!$B$3:$AH$1266,Sheet1!G$1+(Sheet1!$A$1-1)*10,FALSE)&gt;999,-1,0)))))))</f>
        <v>123</v>
      </c>
      <c r="X1405" s="385">
        <f>IF(ISNA(VLOOKUP($A1405,Sheet1!$B$3:$AH$1266,Sheet1!H$1+(Sheet1!$A$1-1)*10,FALSE))=TRUE,"---",IF(VLOOKUP($A1405,Sheet1!$B$3:$AH$1266,Sheet1!H$1+(Sheet1!$A$1-1)*10,FALSE)="---","---", (ROUND(VLOOKUP($A1405,Sheet1!$B$3:$AH$1266,Sheet1!H$1+(Sheet1!$A$1-1)*10,FALSE),IF(VLOOKUP($A1405,Sheet1!$B$3:$AH$1266,Sheet1!H$1+(Sheet1!$A$1-1)*10,FALSE)&gt;99999,-3,IF(VLOOKUP($A1405,Sheet1!$B$3:$AH$1266,Sheet1!H$1+(Sheet1!$A$1-1)*10,FALSE)&gt;9999,-2,IF(VLOOKUP($A1405,Sheet1!$B$3:$AH$1266,Sheet1!H$1+(Sheet1!$A$1-1)*10,FALSE)&gt;999,-1,0)))))))</f>
        <v>188</v>
      </c>
      <c r="Y1405" s="385">
        <f>IF(ISNA(VLOOKUP($A1405,Sheet1!$B$3:$AH$1266,Sheet1!I$1+(Sheet1!$A$1-1)*10,FALSE))=TRUE,"---",IF(VLOOKUP($A1405,Sheet1!$B$3:$AH$1266,Sheet1!I$1+(Sheet1!$A$1-1)*10,FALSE)="---","---", (ROUND(VLOOKUP($A1405,Sheet1!$B$3:$AH$1266,Sheet1!I$1+(Sheet1!$A$1-1)*10,FALSE),IF(VLOOKUP($A1405,Sheet1!$B$3:$AH$1266,Sheet1!I$1+(Sheet1!$A$1-1)*10,FALSE)&gt;99999,-3,IF(VLOOKUP($A1405,Sheet1!$B$3:$AH$1266,Sheet1!I$1+(Sheet1!$A$1-1)*10,FALSE)&gt;9999,-2,IF(VLOOKUP($A1405,Sheet1!$B$3:$AH$1266,Sheet1!I$1+(Sheet1!$A$1-1)*10,FALSE)&gt;999,-1,0)))))))</f>
        <v>232</v>
      </c>
      <c r="Z1405" s="385">
        <f>IF(ISNA(VLOOKUP($A1405,Sheet1!$B$3:$AH$1266,Sheet1!J$1+(Sheet1!$A$1-1)*10,FALSE))=TRUE,"---",IF(VLOOKUP($A1405,Sheet1!$B$3:$AH$1266,Sheet1!J$1+(Sheet1!$A$1-1)*10,FALSE)="---","---", (ROUND(VLOOKUP($A1405,Sheet1!$B$3:$AH$1266,Sheet1!J$1+(Sheet1!$A$1-1)*10,FALSE),IF(VLOOKUP($A1405,Sheet1!$B$3:$AH$1266,Sheet1!J$1+(Sheet1!$A$1-1)*10,FALSE)&gt;99999,-3,IF(VLOOKUP($A1405,Sheet1!$B$3:$AH$1266,Sheet1!J$1+(Sheet1!$A$1-1)*10,FALSE)&gt;9999,-2,IF(VLOOKUP($A1405,Sheet1!$B$3:$AH$1266,Sheet1!J$1+(Sheet1!$A$1-1)*10,FALSE)&gt;999,-1,0)))))))</f>
        <v>288</v>
      </c>
      <c r="AA1405" s="385">
        <f>IF(ISNA(VLOOKUP($A1405,Sheet1!$B$3:$AH$1266,Sheet1!K$1+(Sheet1!$A$1-1)*10,FALSE))=TRUE,"---",IF(VLOOKUP($A1405,Sheet1!$B$3:$AH$1266,Sheet1!K$1+(Sheet1!$A$1-1)*10,FALSE)="---","---", (ROUND(VLOOKUP($A1405,Sheet1!$B$3:$AH$1266,Sheet1!K$1+(Sheet1!$A$1-1)*10,FALSE),IF(VLOOKUP($A1405,Sheet1!$B$3:$AH$1266,Sheet1!K$1+(Sheet1!$A$1-1)*10,FALSE)&gt;99999,-3,IF(VLOOKUP($A1405,Sheet1!$B$3:$AH$1266,Sheet1!K$1+(Sheet1!$A$1-1)*10,FALSE)&gt;9999,-2,IF(VLOOKUP($A1405,Sheet1!$B$3:$AH$1266,Sheet1!K$1+(Sheet1!$A$1-1)*10,FALSE)&gt;999,-1,0)))))))</f>
        <v>331</v>
      </c>
      <c r="AB1405" s="385">
        <f>IF(ISNA(VLOOKUP($A1405,Sheet1!$B$3:$AH$1266,Sheet1!L$1+(Sheet1!$A$1-1)*10,FALSE))=TRUE,"---",IF(VLOOKUP($A1405,Sheet1!$B$3:$AH$1266,Sheet1!L$1+(Sheet1!$A$1-1)*10,FALSE)="---","---", (ROUND(VLOOKUP($A1405,Sheet1!$B$3:$AH$1266,Sheet1!L$1+(Sheet1!$A$1-1)*10,FALSE),IF(VLOOKUP($A1405,Sheet1!$B$3:$AH$1266,Sheet1!L$1+(Sheet1!$A$1-1)*10,FALSE)&gt;99999,-3,IF(VLOOKUP($A1405,Sheet1!$B$3:$AH$1266,Sheet1!L$1+(Sheet1!$A$1-1)*10,FALSE)&gt;9999,-2,IF(VLOOKUP($A1405,Sheet1!$B$3:$AH$1266,Sheet1!L$1+(Sheet1!$A$1-1)*10,FALSE)&gt;999,-1,0)))))))</f>
        <v>372</v>
      </c>
      <c r="AC1405" s="385">
        <f>IF(ISNA(VLOOKUP($A1405,Sheet1!$B$3:$AH$1266,Sheet1!M$1+(Sheet1!$A$1-1)*10,FALSE))=TRUE,"---",IF(VLOOKUP($A1405,Sheet1!$B$3:$AH$1266,Sheet1!M$1+(Sheet1!$A$1-1)*10,FALSE)="---","---", (ROUND(VLOOKUP($A1405,Sheet1!$B$3:$AH$1266,Sheet1!M$1+(Sheet1!$A$1-1)*10,FALSE),IF(VLOOKUP($A1405,Sheet1!$B$3:$AH$1266,Sheet1!M$1+(Sheet1!$A$1-1)*10,FALSE)&gt;99999,-3,IF(VLOOKUP($A1405,Sheet1!$B$3:$AH$1266,Sheet1!M$1+(Sheet1!$A$1-1)*10,FALSE)&gt;9999,-2,IF(VLOOKUP($A1405,Sheet1!$B$3:$AH$1266,Sheet1!M$1+(Sheet1!$A$1-1)*10,FALSE)&gt;999,-1,0)))))))</f>
        <v>415</v>
      </c>
      <c r="AD1405" s="385">
        <f>IF(ISNA(VLOOKUP($A1405,Sheet1!$B$3:$AH$1266,Sheet1!N$1+(Sheet1!$A$1-1)*10,FALSE))=TRUE,"---",IF(VLOOKUP($A1405,Sheet1!$B$3:$AH$1266,Sheet1!N$1+(Sheet1!$A$1-1)*10,FALSE)="---","---", (ROUND(VLOOKUP($A1405,Sheet1!$B$3:$AH$1266,Sheet1!N$1+(Sheet1!$A$1-1)*10,FALSE),IF(VLOOKUP($A1405,Sheet1!$B$3:$AH$1266,Sheet1!N$1+(Sheet1!$A$1-1)*10,FALSE)&gt;99999,-3,IF(VLOOKUP($A1405,Sheet1!$B$3:$AH$1266,Sheet1!N$1+(Sheet1!$A$1-1)*10,FALSE)&gt;9999,-2,IF(VLOOKUP($A1405,Sheet1!$B$3:$AH$1266,Sheet1!N$1+(Sheet1!$A$1-1)*10,FALSE)&gt;999,-1,0)))))))</f>
        <v>470</v>
      </c>
    </row>
    <row r="1406" spans="1:30" ht="25.5" customHeight="1" x14ac:dyDescent="0.25">
      <c r="A1406" s="304"/>
      <c r="B1406" s="346"/>
      <c r="C1406" s="304"/>
      <c r="D1406" s="304"/>
      <c r="E1406" s="305" t="e">
        <v>#N/A</v>
      </c>
      <c r="F1406" s="346"/>
      <c r="G1406" s="352"/>
      <c r="H1406" s="348"/>
      <c r="I1406" s="119">
        <v>28571</v>
      </c>
      <c r="J1406" s="124">
        <v>7.1</v>
      </c>
      <c r="K1406" s="121" t="s">
        <v>4405</v>
      </c>
      <c r="L1406" s="129" t="s">
        <v>4405</v>
      </c>
      <c r="M1406" s="130" t="s">
        <v>4405</v>
      </c>
      <c r="N1406" s="118" t="s">
        <v>75</v>
      </c>
      <c r="O1406" s="71" t="s">
        <v>4405</v>
      </c>
      <c r="P1406" s="71" t="s">
        <v>4405</v>
      </c>
      <c r="Q1406" s="71" t="s">
        <v>4405</v>
      </c>
      <c r="R1406" s="73" t="s">
        <v>4405</v>
      </c>
      <c r="S1406" s="357" t="e">
        <v>#N/A</v>
      </c>
      <c r="T1406" s="357" t="str">
        <f>IF(ISNA(VLOOKUP(A1406,Sheet1!B$3:C$1266,2,FALSE)=TRUE),"ND",VLOOKUP(A1406,Sheet1!B$3:C$1266,2,FALSE))</f>
        <v>ND</v>
      </c>
      <c r="U1406" s="385" t="str">
        <f>IF(ISNA(VLOOKUP($A1406,Sheet1!$B$3:$AH$1266,Sheet1!E$1+(Sheet1!$A$1-1)*10,FALSE))=TRUE,"---",IF(VLOOKUP($A1406,Sheet1!$B$3:$AH$1266,Sheet1!E$1+(Sheet1!$A$1-1)*10,FALSE)="---","---", (ROUND(VLOOKUP($A1406,Sheet1!$B$3:$AH$1266,Sheet1!E$1+(Sheet1!$A$1-1)*10,FALSE),IF(VLOOKUP($A1406,Sheet1!$B$3:$AH$1266,Sheet1!E$1+(Sheet1!$A$1-1)*10,FALSE)&gt;99999,-3,IF(VLOOKUP($A1406,Sheet1!$B$3:$AH$1266,Sheet1!E$1+(Sheet1!$A$1-1)*10,FALSE)&gt;9999,-2,IF(VLOOKUP($A1406,Sheet1!$B$3:$AH$1266,Sheet1!E$1+(Sheet1!$A$1-1)*10,FALSE)&gt;999,-1,0)))))))</f>
        <v>---</v>
      </c>
      <c r="V1406" s="385" t="str">
        <f>IF(ISNA(VLOOKUP($A1406,Sheet1!$B$3:$AH$1266,Sheet1!F$1+(Sheet1!$A$1-1)*10,FALSE))=TRUE,"---",IF(VLOOKUP($A1406,Sheet1!$B$3:$AH$1266,Sheet1!F$1+(Sheet1!$A$1-1)*10,FALSE)="---","---", (ROUND(VLOOKUP($A1406,Sheet1!$B$3:$AH$1266,Sheet1!F$1+(Sheet1!$A$1-1)*10,FALSE),IF(VLOOKUP($A1406,Sheet1!$B$3:$AH$1266,Sheet1!F$1+(Sheet1!$A$1-1)*10,FALSE)&gt;99999,-3,IF(VLOOKUP($A1406,Sheet1!$B$3:$AH$1266,Sheet1!F$1+(Sheet1!$A$1-1)*10,FALSE)&gt;9999,-2,IF(VLOOKUP($A1406,Sheet1!$B$3:$AH$1266,Sheet1!F$1+(Sheet1!$A$1-1)*10,FALSE)&gt;999,-1,0)))))))</f>
        <v>---</v>
      </c>
      <c r="W1406" s="385" t="str">
        <f>IF(ISNA(VLOOKUP($A1406,Sheet1!$B$3:$AH$1266,Sheet1!G$1+(Sheet1!$A$1-1)*10,FALSE))=TRUE,"---",IF(VLOOKUP($A1406,Sheet1!$B$3:$AH$1266,Sheet1!G$1+(Sheet1!$A$1-1)*10,FALSE)="---","---", (ROUND(VLOOKUP($A1406,Sheet1!$B$3:$AH$1266,Sheet1!G$1+(Sheet1!$A$1-1)*10,FALSE),IF(VLOOKUP($A1406,Sheet1!$B$3:$AH$1266,Sheet1!G$1+(Sheet1!$A$1-1)*10,FALSE)&gt;99999,-3,IF(VLOOKUP($A1406,Sheet1!$B$3:$AH$1266,Sheet1!G$1+(Sheet1!$A$1-1)*10,FALSE)&gt;9999,-2,IF(VLOOKUP($A1406,Sheet1!$B$3:$AH$1266,Sheet1!G$1+(Sheet1!$A$1-1)*10,FALSE)&gt;999,-1,0)))))))</f>
        <v>---</v>
      </c>
      <c r="X1406" s="385" t="str">
        <f>IF(ISNA(VLOOKUP($A1406,Sheet1!$B$3:$AH$1266,Sheet1!H$1+(Sheet1!$A$1-1)*10,FALSE))=TRUE,"---",IF(VLOOKUP($A1406,Sheet1!$B$3:$AH$1266,Sheet1!H$1+(Sheet1!$A$1-1)*10,FALSE)="---","---", (ROUND(VLOOKUP($A1406,Sheet1!$B$3:$AH$1266,Sheet1!H$1+(Sheet1!$A$1-1)*10,FALSE),IF(VLOOKUP($A1406,Sheet1!$B$3:$AH$1266,Sheet1!H$1+(Sheet1!$A$1-1)*10,FALSE)&gt;99999,-3,IF(VLOOKUP($A1406,Sheet1!$B$3:$AH$1266,Sheet1!H$1+(Sheet1!$A$1-1)*10,FALSE)&gt;9999,-2,IF(VLOOKUP($A1406,Sheet1!$B$3:$AH$1266,Sheet1!H$1+(Sheet1!$A$1-1)*10,FALSE)&gt;999,-1,0)))))))</f>
        <v>---</v>
      </c>
      <c r="Y1406" s="385" t="str">
        <f>IF(ISNA(VLOOKUP($A1406,Sheet1!$B$3:$AH$1266,Sheet1!I$1+(Sheet1!$A$1-1)*10,FALSE))=TRUE,"---",IF(VLOOKUP($A1406,Sheet1!$B$3:$AH$1266,Sheet1!I$1+(Sheet1!$A$1-1)*10,FALSE)="---","---", (ROUND(VLOOKUP($A1406,Sheet1!$B$3:$AH$1266,Sheet1!I$1+(Sheet1!$A$1-1)*10,FALSE),IF(VLOOKUP($A1406,Sheet1!$B$3:$AH$1266,Sheet1!I$1+(Sheet1!$A$1-1)*10,FALSE)&gt;99999,-3,IF(VLOOKUP($A1406,Sheet1!$B$3:$AH$1266,Sheet1!I$1+(Sheet1!$A$1-1)*10,FALSE)&gt;9999,-2,IF(VLOOKUP($A1406,Sheet1!$B$3:$AH$1266,Sheet1!I$1+(Sheet1!$A$1-1)*10,FALSE)&gt;999,-1,0)))))))</f>
        <v>---</v>
      </c>
      <c r="Z1406" s="385" t="str">
        <f>IF(ISNA(VLOOKUP($A1406,Sheet1!$B$3:$AH$1266,Sheet1!J$1+(Sheet1!$A$1-1)*10,FALSE))=TRUE,"---",IF(VLOOKUP($A1406,Sheet1!$B$3:$AH$1266,Sheet1!J$1+(Sheet1!$A$1-1)*10,FALSE)="---","---", (ROUND(VLOOKUP($A1406,Sheet1!$B$3:$AH$1266,Sheet1!J$1+(Sheet1!$A$1-1)*10,FALSE),IF(VLOOKUP($A1406,Sheet1!$B$3:$AH$1266,Sheet1!J$1+(Sheet1!$A$1-1)*10,FALSE)&gt;99999,-3,IF(VLOOKUP($A1406,Sheet1!$B$3:$AH$1266,Sheet1!J$1+(Sheet1!$A$1-1)*10,FALSE)&gt;9999,-2,IF(VLOOKUP($A1406,Sheet1!$B$3:$AH$1266,Sheet1!J$1+(Sheet1!$A$1-1)*10,FALSE)&gt;999,-1,0)))))))</f>
        <v>---</v>
      </c>
      <c r="AA1406" s="385" t="str">
        <f>IF(ISNA(VLOOKUP($A1406,Sheet1!$B$3:$AH$1266,Sheet1!K$1+(Sheet1!$A$1-1)*10,FALSE))=TRUE,"---",IF(VLOOKUP($A1406,Sheet1!$B$3:$AH$1266,Sheet1!K$1+(Sheet1!$A$1-1)*10,FALSE)="---","---", (ROUND(VLOOKUP($A1406,Sheet1!$B$3:$AH$1266,Sheet1!K$1+(Sheet1!$A$1-1)*10,FALSE),IF(VLOOKUP($A1406,Sheet1!$B$3:$AH$1266,Sheet1!K$1+(Sheet1!$A$1-1)*10,FALSE)&gt;99999,-3,IF(VLOOKUP($A1406,Sheet1!$B$3:$AH$1266,Sheet1!K$1+(Sheet1!$A$1-1)*10,FALSE)&gt;9999,-2,IF(VLOOKUP($A1406,Sheet1!$B$3:$AH$1266,Sheet1!K$1+(Sheet1!$A$1-1)*10,FALSE)&gt;999,-1,0)))))))</f>
        <v>---</v>
      </c>
      <c r="AB1406" s="385" t="str">
        <f>IF(ISNA(VLOOKUP($A1406,Sheet1!$B$3:$AH$1266,Sheet1!L$1+(Sheet1!$A$1-1)*10,FALSE))=TRUE,"---",IF(VLOOKUP($A1406,Sheet1!$B$3:$AH$1266,Sheet1!L$1+(Sheet1!$A$1-1)*10,FALSE)="---","---", (ROUND(VLOOKUP($A1406,Sheet1!$B$3:$AH$1266,Sheet1!L$1+(Sheet1!$A$1-1)*10,FALSE),IF(VLOOKUP($A1406,Sheet1!$B$3:$AH$1266,Sheet1!L$1+(Sheet1!$A$1-1)*10,FALSE)&gt;99999,-3,IF(VLOOKUP($A1406,Sheet1!$B$3:$AH$1266,Sheet1!L$1+(Sheet1!$A$1-1)*10,FALSE)&gt;9999,-2,IF(VLOOKUP($A1406,Sheet1!$B$3:$AH$1266,Sheet1!L$1+(Sheet1!$A$1-1)*10,FALSE)&gt;999,-1,0)))))))</f>
        <v>---</v>
      </c>
      <c r="AC1406" s="385" t="str">
        <f>IF(ISNA(VLOOKUP($A1406,Sheet1!$B$3:$AH$1266,Sheet1!M$1+(Sheet1!$A$1-1)*10,FALSE))=TRUE,"---",IF(VLOOKUP($A1406,Sheet1!$B$3:$AH$1266,Sheet1!M$1+(Sheet1!$A$1-1)*10,FALSE)="---","---", (ROUND(VLOOKUP($A1406,Sheet1!$B$3:$AH$1266,Sheet1!M$1+(Sheet1!$A$1-1)*10,FALSE),IF(VLOOKUP($A1406,Sheet1!$B$3:$AH$1266,Sheet1!M$1+(Sheet1!$A$1-1)*10,FALSE)&gt;99999,-3,IF(VLOOKUP($A1406,Sheet1!$B$3:$AH$1266,Sheet1!M$1+(Sheet1!$A$1-1)*10,FALSE)&gt;9999,-2,IF(VLOOKUP($A1406,Sheet1!$B$3:$AH$1266,Sheet1!M$1+(Sheet1!$A$1-1)*10,FALSE)&gt;999,-1,0)))))))</f>
        <v>---</v>
      </c>
      <c r="AD1406" s="385" t="str">
        <f>IF(ISNA(VLOOKUP($A1406,Sheet1!$B$3:$AH$1266,Sheet1!N$1+(Sheet1!$A$1-1)*10,FALSE))=TRUE,"---",IF(VLOOKUP($A1406,Sheet1!$B$3:$AH$1266,Sheet1!N$1+(Sheet1!$A$1-1)*10,FALSE)="---","---", (ROUND(VLOOKUP($A1406,Sheet1!$B$3:$AH$1266,Sheet1!N$1+(Sheet1!$A$1-1)*10,FALSE),IF(VLOOKUP($A1406,Sheet1!$B$3:$AH$1266,Sheet1!N$1+(Sheet1!$A$1-1)*10,FALSE)&gt;99999,-3,IF(VLOOKUP($A1406,Sheet1!$B$3:$AH$1266,Sheet1!N$1+(Sheet1!$A$1-1)*10,FALSE)&gt;9999,-2,IF(VLOOKUP($A1406,Sheet1!$B$3:$AH$1266,Sheet1!N$1+(Sheet1!$A$1-1)*10,FALSE)&gt;999,-1,0)))))))</f>
        <v>---</v>
      </c>
    </row>
    <row r="1407" spans="1:30" ht="25.5" customHeight="1" x14ac:dyDescent="0.25">
      <c r="A1407" s="303" t="s">
        <v>2056</v>
      </c>
      <c r="B1407" s="330" t="s">
        <v>2057</v>
      </c>
      <c r="C1407" s="303">
        <v>431810</v>
      </c>
      <c r="D1407" s="303">
        <v>774849</v>
      </c>
      <c r="E1407" s="307" t="s">
        <v>3024</v>
      </c>
      <c r="F1407" s="52" t="s">
        <v>4849</v>
      </c>
      <c r="G1407" s="127" t="s">
        <v>31</v>
      </c>
      <c r="H1407" s="430">
        <v>31</v>
      </c>
      <c r="I1407" s="112">
        <v>38239</v>
      </c>
      <c r="J1407" s="147">
        <v>10.54</v>
      </c>
      <c r="K1407" s="127" t="s">
        <v>20</v>
      </c>
      <c r="L1407" s="115">
        <v>1720</v>
      </c>
      <c r="M1407" s="116">
        <v>55.5</v>
      </c>
      <c r="N1407" s="114" t="s">
        <v>4405</v>
      </c>
      <c r="O1407" s="68">
        <f t="shared" ref="O1407:O1470" si="49">IF(U1407&lt;&gt;"---",IF(L1407&lt;W1407,"&gt;50",IF(AND(L1407&gt;=W1407,L1407&lt;=X1407),(W$8-(((LOG(L1407)-LOG(W1407))/((LOG(X1407)-LOG(W1407)))*(W$8-X$8)))),IF(AND(L1407&gt;=X1407,L1407&lt;=Y1407),(X$8-(((LOG(L1407)-LOG(X1407))/((LOG(Y1407)-LOG(X1407)))*(X$8-Y$8)))),IF(AND(L1407&gt;=Y1407,L1407&lt;=Z1407),(Y$8-(((LOG(L1407)-LOG(Y1407))/((LOG(Z1407)-LOG(Y1407)))*(Y$8-Z$8)))),IF(AND(L1407&gt;=Z1407,L1407&lt;=AA1407),(Z$8-(((LOG(L1407)-LOG(Z1407))/((LOG(AA1407)-LOG(Z1407)))*(Z$8-AA$8)))),IF(AND(L1407&gt;=AA1407,L1407&lt;=AB1407),(AA$8-(((LOG(L1407)-LOG(AA1407))/((LOG(AB1407)-LOG(AA1407)))*(AA$8-AB$8)))),IF(AND(L1407&gt;=AB1407,L1407&lt;=AC1407),(AB$8-(((LOG(L1407)-LOG(AB1407))/((LOG(AC1407)-LOG(AB1407)))*(AB$8-AC$8)))),IF(AND(L1407&gt;=AC1407,L1407&lt;=AD1407),(AC$8-(((LOG(L1407)-LOG(AC1407))/((LOG(AD1407)-LOG(AC1407)))*(AC$8-AD$8)))),IF(L1407&gt;AD1407*1.1,"&lt;0.2",0.2))))))))),"")</f>
        <v>1.1378232936810768</v>
      </c>
      <c r="P1407" s="68">
        <f>IF(O1407&lt;&gt;"",VLOOKUP($A1407,Sheet4!$A$2:$O$1309,14,FALSE)*100,"")</f>
        <v>0.62809380201114262</v>
      </c>
      <c r="Q1407" s="68">
        <f>IF(P1407&lt;&gt;"",VLOOKUP($A1407,Sheet4!$A$2:$O$1309,15,FALSE)*100,"")</f>
        <v>5.9850066430556792</v>
      </c>
      <c r="R1407" s="74">
        <f t="shared" si="48"/>
        <v>90</v>
      </c>
      <c r="S1407" s="356" t="s">
        <v>4368</v>
      </c>
      <c r="T1407" s="356" t="str">
        <f>IF(ISNA(VLOOKUP(A1407,Sheet1!B$3:C$1266,2,FALSE)=TRUE),"NC",VLOOKUP(A1407,Sheet1!B$3:C$1266,2,FALSE))</f>
        <v>Rural10</v>
      </c>
      <c r="U1407" s="392">
        <f>IF(ISNA(VLOOKUP($A1407,Sheet1!$B$3:$AH$1266,Sheet1!E$1+(Sheet1!$A$1-1)*10,FALSE))=TRUE,"---",IF(VLOOKUP($A1407,Sheet1!$B$3:$AH$1266,Sheet1!E$1+(Sheet1!$A$1-1)*10,FALSE)="---","---", (ROUND(VLOOKUP($A1407,Sheet1!$B$3:$AH$1266,Sheet1!E$1+(Sheet1!$A$1-1)*10,FALSE),IF(VLOOKUP($A1407,Sheet1!$B$3:$AH$1266,Sheet1!E$1+(Sheet1!$A$1-1)*10,FALSE)&gt;99999,-3,IF(VLOOKUP($A1407,Sheet1!$B$3:$AH$1266,Sheet1!E$1+(Sheet1!$A$1-1)*10,FALSE)&gt;9999,-2,IF(VLOOKUP($A1407,Sheet1!$B$3:$AH$1266,Sheet1!E$1+(Sheet1!$A$1-1)*10,FALSE)&gt;999,-1,0)))))))</f>
        <v>489</v>
      </c>
      <c r="V1407" s="392">
        <f>IF(ISNA(VLOOKUP($A1407,Sheet1!$B$3:$AH$1266,Sheet1!F$1+(Sheet1!$A$1-1)*10,FALSE))=TRUE,"---",IF(VLOOKUP($A1407,Sheet1!$B$3:$AH$1266,Sheet1!F$1+(Sheet1!$A$1-1)*10,FALSE)="---","---", (ROUND(VLOOKUP($A1407,Sheet1!$B$3:$AH$1266,Sheet1!F$1+(Sheet1!$A$1-1)*10,FALSE),IF(VLOOKUP($A1407,Sheet1!$B$3:$AH$1266,Sheet1!F$1+(Sheet1!$A$1-1)*10,FALSE)&gt;99999,-3,IF(VLOOKUP($A1407,Sheet1!$B$3:$AH$1266,Sheet1!F$1+(Sheet1!$A$1-1)*10,FALSE)&gt;9999,-2,IF(VLOOKUP($A1407,Sheet1!$B$3:$AH$1266,Sheet1!F$1+(Sheet1!$A$1-1)*10,FALSE)&gt;999,-1,0)))))))</f>
        <v>601</v>
      </c>
      <c r="W1407" s="392">
        <f>IF(ISNA(VLOOKUP($A1407,Sheet1!$B$3:$AH$1266,Sheet1!G$1+(Sheet1!$A$1-1)*10,FALSE))=TRUE,"---",IF(VLOOKUP($A1407,Sheet1!$B$3:$AH$1266,Sheet1!G$1+(Sheet1!$A$1-1)*10,FALSE)="---","---", (ROUND(VLOOKUP($A1407,Sheet1!$B$3:$AH$1266,Sheet1!G$1+(Sheet1!$A$1-1)*10,FALSE),IF(VLOOKUP($A1407,Sheet1!$B$3:$AH$1266,Sheet1!G$1+(Sheet1!$A$1-1)*10,FALSE)&gt;99999,-3,IF(VLOOKUP($A1407,Sheet1!$B$3:$AH$1266,Sheet1!G$1+(Sheet1!$A$1-1)*10,FALSE)&gt;9999,-2,IF(VLOOKUP($A1407,Sheet1!$B$3:$AH$1266,Sheet1!G$1+(Sheet1!$A$1-1)*10,FALSE)&gt;999,-1,0)))))))</f>
        <v>736</v>
      </c>
      <c r="X1407" s="392">
        <f>IF(ISNA(VLOOKUP($A1407,Sheet1!$B$3:$AH$1266,Sheet1!H$1+(Sheet1!$A$1-1)*10,FALSE))=TRUE,"---",IF(VLOOKUP($A1407,Sheet1!$B$3:$AH$1266,Sheet1!H$1+(Sheet1!$A$1-1)*10,FALSE)="---","---", (ROUND(VLOOKUP($A1407,Sheet1!$B$3:$AH$1266,Sheet1!H$1+(Sheet1!$A$1-1)*10,FALSE),IF(VLOOKUP($A1407,Sheet1!$B$3:$AH$1266,Sheet1!H$1+(Sheet1!$A$1-1)*10,FALSE)&gt;99999,-3,IF(VLOOKUP($A1407,Sheet1!$B$3:$AH$1266,Sheet1!H$1+(Sheet1!$A$1-1)*10,FALSE)&gt;9999,-2,IF(VLOOKUP($A1407,Sheet1!$B$3:$AH$1266,Sheet1!H$1+(Sheet1!$A$1-1)*10,FALSE)&gt;999,-1,0)))))))</f>
        <v>1050</v>
      </c>
      <c r="Y1407" s="392">
        <f>IF(ISNA(VLOOKUP($A1407,Sheet1!$B$3:$AH$1266,Sheet1!I$1+(Sheet1!$A$1-1)*10,FALSE))=TRUE,"---",IF(VLOOKUP($A1407,Sheet1!$B$3:$AH$1266,Sheet1!I$1+(Sheet1!$A$1-1)*10,FALSE)="---","---", (ROUND(VLOOKUP($A1407,Sheet1!$B$3:$AH$1266,Sheet1!I$1+(Sheet1!$A$1-1)*10,FALSE),IF(VLOOKUP($A1407,Sheet1!$B$3:$AH$1266,Sheet1!I$1+(Sheet1!$A$1-1)*10,FALSE)&gt;99999,-3,IF(VLOOKUP($A1407,Sheet1!$B$3:$AH$1266,Sheet1!I$1+(Sheet1!$A$1-1)*10,FALSE)&gt;9999,-2,IF(VLOOKUP($A1407,Sheet1!$B$3:$AH$1266,Sheet1!I$1+(Sheet1!$A$1-1)*10,FALSE)&gt;999,-1,0)))))))</f>
        <v>1230</v>
      </c>
      <c r="Z1407" s="392">
        <f>IF(ISNA(VLOOKUP($A1407,Sheet1!$B$3:$AH$1266,Sheet1!J$1+(Sheet1!$A$1-1)*10,FALSE))=TRUE,"---",IF(VLOOKUP($A1407,Sheet1!$B$3:$AH$1266,Sheet1!J$1+(Sheet1!$A$1-1)*10,FALSE)="---","---", (ROUND(VLOOKUP($A1407,Sheet1!$B$3:$AH$1266,Sheet1!J$1+(Sheet1!$A$1-1)*10,FALSE),IF(VLOOKUP($A1407,Sheet1!$B$3:$AH$1266,Sheet1!J$1+(Sheet1!$A$1-1)*10,FALSE)&gt;99999,-3,IF(VLOOKUP($A1407,Sheet1!$B$3:$AH$1266,Sheet1!J$1+(Sheet1!$A$1-1)*10,FALSE)&gt;9999,-2,IF(VLOOKUP($A1407,Sheet1!$B$3:$AH$1266,Sheet1!J$1+(Sheet1!$A$1-1)*10,FALSE)&gt;999,-1,0)))))))</f>
        <v>1450</v>
      </c>
      <c r="AA1407" s="392">
        <f>IF(ISNA(VLOOKUP($A1407,Sheet1!$B$3:$AH$1266,Sheet1!K$1+(Sheet1!$A$1-1)*10,FALSE))=TRUE,"---",IF(VLOOKUP($A1407,Sheet1!$B$3:$AH$1266,Sheet1!K$1+(Sheet1!$A$1-1)*10,FALSE)="---","---", (ROUND(VLOOKUP($A1407,Sheet1!$B$3:$AH$1266,Sheet1!K$1+(Sheet1!$A$1-1)*10,FALSE),IF(VLOOKUP($A1407,Sheet1!$B$3:$AH$1266,Sheet1!K$1+(Sheet1!$A$1-1)*10,FALSE)&gt;99999,-3,IF(VLOOKUP($A1407,Sheet1!$B$3:$AH$1266,Sheet1!K$1+(Sheet1!$A$1-1)*10,FALSE)&gt;9999,-2,IF(VLOOKUP($A1407,Sheet1!$B$3:$AH$1266,Sheet1!K$1+(Sheet1!$A$1-1)*10,FALSE)&gt;999,-1,0)))))))</f>
        <v>1600</v>
      </c>
      <c r="AB1407" s="392">
        <f>IF(ISNA(VLOOKUP($A1407,Sheet1!$B$3:$AH$1266,Sheet1!L$1+(Sheet1!$A$1-1)*10,FALSE))=TRUE,"---",IF(VLOOKUP($A1407,Sheet1!$B$3:$AH$1266,Sheet1!L$1+(Sheet1!$A$1-1)*10,FALSE)="---","---", (ROUND(VLOOKUP($A1407,Sheet1!$B$3:$AH$1266,Sheet1!L$1+(Sheet1!$A$1-1)*10,FALSE),IF(VLOOKUP($A1407,Sheet1!$B$3:$AH$1266,Sheet1!L$1+(Sheet1!$A$1-1)*10,FALSE)&gt;99999,-3,IF(VLOOKUP($A1407,Sheet1!$B$3:$AH$1266,Sheet1!L$1+(Sheet1!$A$1-1)*10,FALSE)&gt;9999,-2,IF(VLOOKUP($A1407,Sheet1!$B$3:$AH$1266,Sheet1!L$1+(Sheet1!$A$1-1)*10,FALSE)&gt;999,-1,0)))))))</f>
        <v>1740</v>
      </c>
      <c r="AC1407" s="392">
        <f>IF(ISNA(VLOOKUP($A1407,Sheet1!$B$3:$AH$1266,Sheet1!M$1+(Sheet1!$A$1-1)*10,FALSE))=TRUE,"---",IF(VLOOKUP($A1407,Sheet1!$B$3:$AH$1266,Sheet1!M$1+(Sheet1!$A$1-1)*10,FALSE)="---","---", (ROUND(VLOOKUP($A1407,Sheet1!$B$3:$AH$1266,Sheet1!M$1+(Sheet1!$A$1-1)*10,FALSE),IF(VLOOKUP($A1407,Sheet1!$B$3:$AH$1266,Sheet1!M$1+(Sheet1!$A$1-1)*10,FALSE)&gt;99999,-3,IF(VLOOKUP($A1407,Sheet1!$B$3:$AH$1266,Sheet1!M$1+(Sheet1!$A$1-1)*10,FALSE)&gt;9999,-2,IF(VLOOKUP($A1407,Sheet1!$B$3:$AH$1266,Sheet1!M$1+(Sheet1!$A$1-1)*10,FALSE)&gt;999,-1,0)))))))</f>
        <v>1880</v>
      </c>
      <c r="AD1407" s="392">
        <f>IF(ISNA(VLOOKUP($A1407,Sheet1!$B$3:$AH$1266,Sheet1!N$1+(Sheet1!$A$1-1)*10,FALSE))=TRUE,"---",IF(VLOOKUP($A1407,Sheet1!$B$3:$AH$1266,Sheet1!N$1+(Sheet1!$A$1-1)*10,FALSE)="---","---", (ROUND(VLOOKUP($A1407,Sheet1!$B$3:$AH$1266,Sheet1!N$1+(Sheet1!$A$1-1)*10,FALSE),IF(VLOOKUP($A1407,Sheet1!$B$3:$AH$1266,Sheet1!N$1+(Sheet1!$A$1-1)*10,FALSE)&gt;99999,-3,IF(VLOOKUP($A1407,Sheet1!$B$3:$AH$1266,Sheet1!N$1+(Sheet1!$A$1-1)*10,FALSE)&gt;9999,-2,IF(VLOOKUP($A1407,Sheet1!$B$3:$AH$1266,Sheet1!N$1+(Sheet1!$A$1-1)*10,FALSE)&gt;999,-1,0)))))))</f>
        <v>2050</v>
      </c>
    </row>
    <row r="1408" spans="1:30" ht="25.5" customHeight="1" x14ac:dyDescent="0.25">
      <c r="A1408" s="303"/>
      <c r="B1408" s="331"/>
      <c r="C1408" s="303"/>
      <c r="D1408" s="303"/>
      <c r="E1408" s="307" t="e">
        <v>#N/A</v>
      </c>
      <c r="F1408" s="342" t="s">
        <v>4850</v>
      </c>
      <c r="G1408" s="318" t="s">
        <v>286</v>
      </c>
      <c r="H1408" s="430"/>
      <c r="I1408" s="326">
        <v>22005</v>
      </c>
      <c r="J1408" s="375">
        <v>10.67</v>
      </c>
      <c r="K1408" s="315" t="s">
        <v>4405</v>
      </c>
      <c r="L1408" s="320">
        <v>1480</v>
      </c>
      <c r="M1408" s="322">
        <v>47.7</v>
      </c>
      <c r="N1408" s="318" t="s">
        <v>112</v>
      </c>
      <c r="O1408" s="299" t="s">
        <v>4405</v>
      </c>
      <c r="P1408" s="299" t="s">
        <v>4405</v>
      </c>
      <c r="Q1408" s="299" t="s">
        <v>4405</v>
      </c>
      <c r="R1408" s="301" t="s">
        <v>4405</v>
      </c>
      <c r="S1408" s="356" t="e">
        <v>#N/A</v>
      </c>
      <c r="T1408" s="356" t="str">
        <f>IF(ISNA(VLOOKUP(A1408,Sheet1!B$3:C$1266,2,FALSE)=TRUE),"ND",VLOOKUP(A1408,Sheet1!B$3:C$1266,2,FALSE))</f>
        <v>ND</v>
      </c>
      <c r="U1408" s="392" t="str">
        <f>IF(ISNA(VLOOKUP($A1408,Sheet1!$B$3:$AH$1266,Sheet1!E$1+(Sheet1!$A$1-1)*10,FALSE))=TRUE,"---",IF(VLOOKUP($A1408,Sheet1!$B$3:$AH$1266,Sheet1!E$1+(Sheet1!$A$1-1)*10,FALSE)="---","---", (ROUND(VLOOKUP($A1408,Sheet1!$B$3:$AH$1266,Sheet1!E$1+(Sheet1!$A$1-1)*10,FALSE),IF(VLOOKUP($A1408,Sheet1!$B$3:$AH$1266,Sheet1!E$1+(Sheet1!$A$1-1)*10,FALSE)&gt;99999,-3,IF(VLOOKUP($A1408,Sheet1!$B$3:$AH$1266,Sheet1!E$1+(Sheet1!$A$1-1)*10,FALSE)&gt;9999,-2,IF(VLOOKUP($A1408,Sheet1!$B$3:$AH$1266,Sheet1!E$1+(Sheet1!$A$1-1)*10,FALSE)&gt;999,-1,0)))))))</f>
        <v>---</v>
      </c>
      <c r="V1408" s="392" t="str">
        <f>IF(ISNA(VLOOKUP($A1408,Sheet1!$B$3:$AH$1266,Sheet1!F$1+(Sheet1!$A$1-1)*10,FALSE))=TRUE,"---",IF(VLOOKUP($A1408,Sheet1!$B$3:$AH$1266,Sheet1!F$1+(Sheet1!$A$1-1)*10,FALSE)="---","---", (ROUND(VLOOKUP($A1408,Sheet1!$B$3:$AH$1266,Sheet1!F$1+(Sheet1!$A$1-1)*10,FALSE),IF(VLOOKUP($A1408,Sheet1!$B$3:$AH$1266,Sheet1!F$1+(Sheet1!$A$1-1)*10,FALSE)&gt;99999,-3,IF(VLOOKUP($A1408,Sheet1!$B$3:$AH$1266,Sheet1!F$1+(Sheet1!$A$1-1)*10,FALSE)&gt;9999,-2,IF(VLOOKUP($A1408,Sheet1!$B$3:$AH$1266,Sheet1!F$1+(Sheet1!$A$1-1)*10,FALSE)&gt;999,-1,0)))))))</f>
        <v>---</v>
      </c>
      <c r="W1408" s="392" t="str">
        <f>IF(ISNA(VLOOKUP($A1408,Sheet1!$B$3:$AH$1266,Sheet1!G$1+(Sheet1!$A$1-1)*10,FALSE))=TRUE,"---",IF(VLOOKUP($A1408,Sheet1!$B$3:$AH$1266,Sheet1!G$1+(Sheet1!$A$1-1)*10,FALSE)="---","---", (ROUND(VLOOKUP($A1408,Sheet1!$B$3:$AH$1266,Sheet1!G$1+(Sheet1!$A$1-1)*10,FALSE),IF(VLOOKUP($A1408,Sheet1!$B$3:$AH$1266,Sheet1!G$1+(Sheet1!$A$1-1)*10,FALSE)&gt;99999,-3,IF(VLOOKUP($A1408,Sheet1!$B$3:$AH$1266,Sheet1!G$1+(Sheet1!$A$1-1)*10,FALSE)&gt;9999,-2,IF(VLOOKUP($A1408,Sheet1!$B$3:$AH$1266,Sheet1!G$1+(Sheet1!$A$1-1)*10,FALSE)&gt;999,-1,0)))))))</f>
        <v>---</v>
      </c>
      <c r="X1408" s="392" t="str">
        <f>IF(ISNA(VLOOKUP($A1408,Sheet1!$B$3:$AH$1266,Sheet1!H$1+(Sheet1!$A$1-1)*10,FALSE))=TRUE,"---",IF(VLOOKUP($A1408,Sheet1!$B$3:$AH$1266,Sheet1!H$1+(Sheet1!$A$1-1)*10,FALSE)="---","---", (ROUND(VLOOKUP($A1408,Sheet1!$B$3:$AH$1266,Sheet1!H$1+(Sheet1!$A$1-1)*10,FALSE),IF(VLOOKUP($A1408,Sheet1!$B$3:$AH$1266,Sheet1!H$1+(Sheet1!$A$1-1)*10,FALSE)&gt;99999,-3,IF(VLOOKUP($A1408,Sheet1!$B$3:$AH$1266,Sheet1!H$1+(Sheet1!$A$1-1)*10,FALSE)&gt;9999,-2,IF(VLOOKUP($A1408,Sheet1!$B$3:$AH$1266,Sheet1!H$1+(Sheet1!$A$1-1)*10,FALSE)&gt;999,-1,0)))))))</f>
        <v>---</v>
      </c>
      <c r="Y1408" s="392" t="str">
        <f>IF(ISNA(VLOOKUP($A1408,Sheet1!$B$3:$AH$1266,Sheet1!I$1+(Sheet1!$A$1-1)*10,FALSE))=TRUE,"---",IF(VLOOKUP($A1408,Sheet1!$B$3:$AH$1266,Sheet1!I$1+(Sheet1!$A$1-1)*10,FALSE)="---","---", (ROUND(VLOOKUP($A1408,Sheet1!$B$3:$AH$1266,Sheet1!I$1+(Sheet1!$A$1-1)*10,FALSE),IF(VLOOKUP($A1408,Sheet1!$B$3:$AH$1266,Sheet1!I$1+(Sheet1!$A$1-1)*10,FALSE)&gt;99999,-3,IF(VLOOKUP($A1408,Sheet1!$B$3:$AH$1266,Sheet1!I$1+(Sheet1!$A$1-1)*10,FALSE)&gt;9999,-2,IF(VLOOKUP($A1408,Sheet1!$B$3:$AH$1266,Sheet1!I$1+(Sheet1!$A$1-1)*10,FALSE)&gt;999,-1,0)))))))</f>
        <v>---</v>
      </c>
      <c r="Z1408" s="392" t="str">
        <f>IF(ISNA(VLOOKUP($A1408,Sheet1!$B$3:$AH$1266,Sheet1!J$1+(Sheet1!$A$1-1)*10,FALSE))=TRUE,"---",IF(VLOOKUP($A1408,Sheet1!$B$3:$AH$1266,Sheet1!J$1+(Sheet1!$A$1-1)*10,FALSE)="---","---", (ROUND(VLOOKUP($A1408,Sheet1!$B$3:$AH$1266,Sheet1!J$1+(Sheet1!$A$1-1)*10,FALSE),IF(VLOOKUP($A1408,Sheet1!$B$3:$AH$1266,Sheet1!J$1+(Sheet1!$A$1-1)*10,FALSE)&gt;99999,-3,IF(VLOOKUP($A1408,Sheet1!$B$3:$AH$1266,Sheet1!J$1+(Sheet1!$A$1-1)*10,FALSE)&gt;9999,-2,IF(VLOOKUP($A1408,Sheet1!$B$3:$AH$1266,Sheet1!J$1+(Sheet1!$A$1-1)*10,FALSE)&gt;999,-1,0)))))))</f>
        <v>---</v>
      </c>
      <c r="AA1408" s="392" t="str">
        <f>IF(ISNA(VLOOKUP($A1408,Sheet1!$B$3:$AH$1266,Sheet1!K$1+(Sheet1!$A$1-1)*10,FALSE))=TRUE,"---",IF(VLOOKUP($A1408,Sheet1!$B$3:$AH$1266,Sheet1!K$1+(Sheet1!$A$1-1)*10,FALSE)="---","---", (ROUND(VLOOKUP($A1408,Sheet1!$B$3:$AH$1266,Sheet1!K$1+(Sheet1!$A$1-1)*10,FALSE),IF(VLOOKUP($A1408,Sheet1!$B$3:$AH$1266,Sheet1!K$1+(Sheet1!$A$1-1)*10,FALSE)&gt;99999,-3,IF(VLOOKUP($A1408,Sheet1!$B$3:$AH$1266,Sheet1!K$1+(Sheet1!$A$1-1)*10,FALSE)&gt;9999,-2,IF(VLOOKUP($A1408,Sheet1!$B$3:$AH$1266,Sheet1!K$1+(Sheet1!$A$1-1)*10,FALSE)&gt;999,-1,0)))))))</f>
        <v>---</v>
      </c>
      <c r="AB1408" s="392" t="str">
        <f>IF(ISNA(VLOOKUP($A1408,Sheet1!$B$3:$AH$1266,Sheet1!L$1+(Sheet1!$A$1-1)*10,FALSE))=TRUE,"---",IF(VLOOKUP($A1408,Sheet1!$B$3:$AH$1266,Sheet1!L$1+(Sheet1!$A$1-1)*10,FALSE)="---","---", (ROUND(VLOOKUP($A1408,Sheet1!$B$3:$AH$1266,Sheet1!L$1+(Sheet1!$A$1-1)*10,FALSE),IF(VLOOKUP($A1408,Sheet1!$B$3:$AH$1266,Sheet1!L$1+(Sheet1!$A$1-1)*10,FALSE)&gt;99999,-3,IF(VLOOKUP($A1408,Sheet1!$B$3:$AH$1266,Sheet1!L$1+(Sheet1!$A$1-1)*10,FALSE)&gt;9999,-2,IF(VLOOKUP($A1408,Sheet1!$B$3:$AH$1266,Sheet1!L$1+(Sheet1!$A$1-1)*10,FALSE)&gt;999,-1,0)))))))</f>
        <v>---</v>
      </c>
      <c r="AC1408" s="392" t="str">
        <f>IF(ISNA(VLOOKUP($A1408,Sheet1!$B$3:$AH$1266,Sheet1!M$1+(Sheet1!$A$1-1)*10,FALSE))=TRUE,"---",IF(VLOOKUP($A1408,Sheet1!$B$3:$AH$1266,Sheet1!M$1+(Sheet1!$A$1-1)*10,FALSE)="---","---", (ROUND(VLOOKUP($A1408,Sheet1!$B$3:$AH$1266,Sheet1!M$1+(Sheet1!$A$1-1)*10,FALSE),IF(VLOOKUP($A1408,Sheet1!$B$3:$AH$1266,Sheet1!M$1+(Sheet1!$A$1-1)*10,FALSE)&gt;99999,-3,IF(VLOOKUP($A1408,Sheet1!$B$3:$AH$1266,Sheet1!M$1+(Sheet1!$A$1-1)*10,FALSE)&gt;9999,-2,IF(VLOOKUP($A1408,Sheet1!$B$3:$AH$1266,Sheet1!M$1+(Sheet1!$A$1-1)*10,FALSE)&gt;999,-1,0)))))))</f>
        <v>---</v>
      </c>
      <c r="AD1408" s="392" t="str">
        <f>IF(ISNA(VLOOKUP($A1408,Sheet1!$B$3:$AH$1266,Sheet1!N$1+(Sheet1!$A$1-1)*10,FALSE))=TRUE,"---",IF(VLOOKUP($A1408,Sheet1!$B$3:$AH$1266,Sheet1!N$1+(Sheet1!$A$1-1)*10,FALSE)="---","---", (ROUND(VLOOKUP($A1408,Sheet1!$B$3:$AH$1266,Sheet1!N$1+(Sheet1!$A$1-1)*10,FALSE),IF(VLOOKUP($A1408,Sheet1!$B$3:$AH$1266,Sheet1!N$1+(Sheet1!$A$1-1)*10,FALSE)&gt;99999,-3,IF(VLOOKUP($A1408,Sheet1!$B$3:$AH$1266,Sheet1!N$1+(Sheet1!$A$1-1)*10,FALSE)&gt;9999,-2,IF(VLOOKUP($A1408,Sheet1!$B$3:$AH$1266,Sheet1!N$1+(Sheet1!$A$1-1)*10,FALSE)&gt;999,-1,0)))))))</f>
        <v>---</v>
      </c>
    </row>
    <row r="1409" spans="1:30" ht="25.5" customHeight="1" x14ac:dyDescent="0.25">
      <c r="A1409" s="303"/>
      <c r="B1409" s="331"/>
      <c r="C1409" s="303"/>
      <c r="D1409" s="303"/>
      <c r="E1409" s="307"/>
      <c r="F1409" s="401"/>
      <c r="G1409" s="405"/>
      <c r="H1409" s="430"/>
      <c r="I1409" s="327"/>
      <c r="J1409" s="376"/>
      <c r="K1409" s="319"/>
      <c r="L1409" s="321"/>
      <c r="M1409" s="323"/>
      <c r="N1409" s="319"/>
      <c r="O1409" s="317" t="e">
        <f t="shared" si="49"/>
        <v>#NUM!</v>
      </c>
      <c r="P1409" s="317" t="e">
        <f>IF(O1409&lt;&gt;"",VLOOKUP($A1409,Sheet4!$A$2:$O$1309,14,FALSE)*100,"")</f>
        <v>#NUM!</v>
      </c>
      <c r="Q1409" s="317" t="e">
        <f>IF(P1409&lt;&gt;"",VLOOKUP($A1409,Sheet4!$A$2:$O$1309,15,FALSE)*100,"")</f>
        <v>#NUM!</v>
      </c>
      <c r="R1409" s="356" t="e">
        <f t="shared" si="48"/>
        <v>#NUM!</v>
      </c>
      <c r="S1409" s="356"/>
      <c r="T1409" s="356"/>
      <c r="U1409" s="392"/>
      <c r="V1409" s="392"/>
      <c r="W1409" s="392"/>
      <c r="X1409" s="392"/>
      <c r="Y1409" s="392"/>
      <c r="Z1409" s="392"/>
      <c r="AA1409" s="392"/>
      <c r="AB1409" s="392"/>
      <c r="AC1409" s="392"/>
      <c r="AD1409" s="392"/>
    </row>
    <row r="1410" spans="1:30" ht="25.5" customHeight="1" x14ac:dyDescent="0.25">
      <c r="A1410" s="303"/>
      <c r="B1410" s="331"/>
      <c r="C1410" s="303"/>
      <c r="D1410" s="303"/>
      <c r="E1410" s="307"/>
      <c r="F1410" s="52" t="s">
        <v>4845</v>
      </c>
      <c r="G1410" s="127" t="s">
        <v>31</v>
      </c>
      <c r="H1410" s="430"/>
      <c r="I1410" s="327"/>
      <c r="J1410" s="376"/>
      <c r="K1410" s="316"/>
      <c r="L1410" s="321"/>
      <c r="M1410" s="323"/>
      <c r="N1410" s="319"/>
      <c r="O1410" s="317" t="e">
        <f t="shared" si="49"/>
        <v>#NUM!</v>
      </c>
      <c r="P1410" s="317" t="e">
        <f>IF(O1410&lt;&gt;"",VLOOKUP($A1410,Sheet4!$A$2:$O$1309,14,FALSE)*100,"")</f>
        <v>#NUM!</v>
      </c>
      <c r="Q1410" s="317" t="e">
        <f>IF(P1410&lt;&gt;"",VLOOKUP($A1410,Sheet4!$A$2:$O$1309,15,FALSE)*100,"")</f>
        <v>#NUM!</v>
      </c>
      <c r="R1410" s="356" t="e">
        <f t="shared" si="48"/>
        <v>#NUM!</v>
      </c>
      <c r="S1410" s="356"/>
      <c r="T1410" s="356"/>
      <c r="U1410" s="392"/>
      <c r="V1410" s="392"/>
      <c r="W1410" s="392"/>
      <c r="X1410" s="392"/>
      <c r="Y1410" s="392"/>
      <c r="Z1410" s="392"/>
      <c r="AA1410" s="392"/>
      <c r="AB1410" s="392"/>
      <c r="AC1410" s="392"/>
      <c r="AD1410" s="392"/>
    </row>
    <row r="1411" spans="1:30" ht="25.5" customHeight="1" x14ac:dyDescent="0.25">
      <c r="A1411" s="304" t="s">
        <v>2058</v>
      </c>
      <c r="B1411" s="393" t="s">
        <v>2059</v>
      </c>
      <c r="C1411" s="304">
        <v>431513</v>
      </c>
      <c r="D1411" s="304">
        <v>774432</v>
      </c>
      <c r="E1411" s="305" t="s">
        <v>3024</v>
      </c>
      <c r="F1411" s="345" t="s">
        <v>4851</v>
      </c>
      <c r="G1411" s="351" t="s">
        <v>31</v>
      </c>
      <c r="H1411" s="348">
        <v>10.1</v>
      </c>
      <c r="I1411" s="119">
        <v>38239</v>
      </c>
      <c r="J1411" s="124">
        <v>5.01</v>
      </c>
      <c r="K1411" s="118" t="s">
        <v>186</v>
      </c>
      <c r="L1411" s="122">
        <v>1060</v>
      </c>
      <c r="M1411" s="123">
        <v>105</v>
      </c>
      <c r="N1411" s="118" t="s">
        <v>160</v>
      </c>
      <c r="O1411" s="71">
        <f t="shared" si="49"/>
        <v>0.72082742637140962</v>
      </c>
      <c r="P1411" s="71">
        <f>IF(O1411&lt;&gt;"",VLOOKUP($A1411,Sheet4!$A$2:$O$1309,14,FALSE)*100,"")</f>
        <v>0.79129454967692414</v>
      </c>
      <c r="Q1411" s="71">
        <f>IF(P1411&lt;&gt;"",VLOOKUP($A1411,Sheet4!$A$2:$O$1309,15,FALSE)*100,"")</f>
        <v>7.4865101547239687</v>
      </c>
      <c r="R1411" s="73" t="str">
        <f t="shared" si="48"/>
        <v>&gt;100, &lt;200</v>
      </c>
      <c r="S1411" s="357" t="s">
        <v>4368</v>
      </c>
      <c r="T1411" s="357" t="str">
        <f>IF(ISNA(VLOOKUP(A1411,Sheet1!B$3:C$1266,2,FALSE)=TRUE),"NC",VLOOKUP(A1411,Sheet1!B$3:C$1266,2,FALSE))</f>
        <v>Rural10</v>
      </c>
      <c r="U1411" s="385">
        <f>IF(ISNA(VLOOKUP($A1411,Sheet1!$B$3:$AH$1266,Sheet1!E$1+(Sheet1!$A$1-1)*10,FALSE))=TRUE,"---",IF(VLOOKUP($A1411,Sheet1!$B$3:$AH$1266,Sheet1!E$1+(Sheet1!$A$1-1)*10,FALSE)="---","---", (ROUND(VLOOKUP($A1411,Sheet1!$B$3:$AH$1266,Sheet1!E$1+(Sheet1!$A$1-1)*10,FALSE),IF(VLOOKUP($A1411,Sheet1!$B$3:$AH$1266,Sheet1!E$1+(Sheet1!$A$1-1)*10,FALSE)&gt;99999,-3,IF(VLOOKUP($A1411,Sheet1!$B$3:$AH$1266,Sheet1!E$1+(Sheet1!$A$1-1)*10,FALSE)&gt;9999,-2,IF(VLOOKUP($A1411,Sheet1!$B$3:$AH$1266,Sheet1!E$1+(Sheet1!$A$1-1)*10,FALSE)&gt;999,-1,0)))))))</f>
        <v>256</v>
      </c>
      <c r="V1411" s="385">
        <f>IF(ISNA(VLOOKUP($A1411,Sheet1!$B$3:$AH$1266,Sheet1!F$1+(Sheet1!$A$1-1)*10,FALSE))=TRUE,"---",IF(VLOOKUP($A1411,Sheet1!$B$3:$AH$1266,Sheet1!F$1+(Sheet1!$A$1-1)*10,FALSE)="---","---", (ROUND(VLOOKUP($A1411,Sheet1!$B$3:$AH$1266,Sheet1!F$1+(Sheet1!$A$1-1)*10,FALSE),IF(VLOOKUP($A1411,Sheet1!$B$3:$AH$1266,Sheet1!F$1+(Sheet1!$A$1-1)*10,FALSE)&gt;99999,-3,IF(VLOOKUP($A1411,Sheet1!$B$3:$AH$1266,Sheet1!F$1+(Sheet1!$A$1-1)*10,FALSE)&gt;9999,-2,IF(VLOOKUP($A1411,Sheet1!$B$3:$AH$1266,Sheet1!F$1+(Sheet1!$A$1-1)*10,FALSE)&gt;999,-1,0)))))))</f>
        <v>309</v>
      </c>
      <c r="W1411" s="385">
        <f>IF(ISNA(VLOOKUP($A1411,Sheet1!$B$3:$AH$1266,Sheet1!G$1+(Sheet1!$A$1-1)*10,FALSE))=TRUE,"---",IF(VLOOKUP($A1411,Sheet1!$B$3:$AH$1266,Sheet1!G$1+(Sheet1!$A$1-1)*10,FALSE)="---","---", (ROUND(VLOOKUP($A1411,Sheet1!$B$3:$AH$1266,Sheet1!G$1+(Sheet1!$A$1-1)*10,FALSE),IF(VLOOKUP($A1411,Sheet1!$B$3:$AH$1266,Sheet1!G$1+(Sheet1!$A$1-1)*10,FALSE)&gt;99999,-3,IF(VLOOKUP($A1411,Sheet1!$B$3:$AH$1266,Sheet1!G$1+(Sheet1!$A$1-1)*10,FALSE)&gt;9999,-2,IF(VLOOKUP($A1411,Sheet1!$B$3:$AH$1266,Sheet1!G$1+(Sheet1!$A$1-1)*10,FALSE)&gt;999,-1,0)))))))</f>
        <v>377</v>
      </c>
      <c r="X1411" s="385">
        <f>IF(ISNA(VLOOKUP($A1411,Sheet1!$B$3:$AH$1266,Sheet1!H$1+(Sheet1!$A$1-1)*10,FALSE))=TRUE,"---",IF(VLOOKUP($A1411,Sheet1!$B$3:$AH$1266,Sheet1!H$1+(Sheet1!$A$1-1)*10,FALSE)="---","---", (ROUND(VLOOKUP($A1411,Sheet1!$B$3:$AH$1266,Sheet1!H$1+(Sheet1!$A$1-1)*10,FALSE),IF(VLOOKUP($A1411,Sheet1!$B$3:$AH$1266,Sheet1!H$1+(Sheet1!$A$1-1)*10,FALSE)&gt;99999,-3,IF(VLOOKUP($A1411,Sheet1!$B$3:$AH$1266,Sheet1!H$1+(Sheet1!$A$1-1)*10,FALSE)&gt;9999,-2,IF(VLOOKUP($A1411,Sheet1!$B$3:$AH$1266,Sheet1!H$1+(Sheet1!$A$1-1)*10,FALSE)&gt;999,-1,0)))))))</f>
        <v>544</v>
      </c>
      <c r="Y1411" s="385">
        <f>IF(ISNA(VLOOKUP($A1411,Sheet1!$B$3:$AH$1266,Sheet1!I$1+(Sheet1!$A$1-1)*10,FALSE))=TRUE,"---",IF(VLOOKUP($A1411,Sheet1!$B$3:$AH$1266,Sheet1!I$1+(Sheet1!$A$1-1)*10,FALSE)="---","---", (ROUND(VLOOKUP($A1411,Sheet1!$B$3:$AH$1266,Sheet1!I$1+(Sheet1!$A$1-1)*10,FALSE),IF(VLOOKUP($A1411,Sheet1!$B$3:$AH$1266,Sheet1!I$1+(Sheet1!$A$1-1)*10,FALSE)&gt;99999,-3,IF(VLOOKUP($A1411,Sheet1!$B$3:$AH$1266,Sheet1!I$1+(Sheet1!$A$1-1)*10,FALSE)&gt;9999,-2,IF(VLOOKUP($A1411,Sheet1!$B$3:$AH$1266,Sheet1!I$1+(Sheet1!$A$1-1)*10,FALSE)&gt;999,-1,0)))))))</f>
        <v>654</v>
      </c>
      <c r="Z1411" s="385">
        <f>IF(ISNA(VLOOKUP($A1411,Sheet1!$B$3:$AH$1266,Sheet1!J$1+(Sheet1!$A$1-1)*10,FALSE))=TRUE,"---",IF(VLOOKUP($A1411,Sheet1!$B$3:$AH$1266,Sheet1!J$1+(Sheet1!$A$1-1)*10,FALSE)="---","---", (ROUND(VLOOKUP($A1411,Sheet1!$B$3:$AH$1266,Sheet1!J$1+(Sheet1!$A$1-1)*10,FALSE),IF(VLOOKUP($A1411,Sheet1!$B$3:$AH$1266,Sheet1!J$1+(Sheet1!$A$1-1)*10,FALSE)&gt;99999,-3,IF(VLOOKUP($A1411,Sheet1!$B$3:$AH$1266,Sheet1!J$1+(Sheet1!$A$1-1)*10,FALSE)&gt;9999,-2,IF(VLOOKUP($A1411,Sheet1!$B$3:$AH$1266,Sheet1!J$1+(Sheet1!$A$1-1)*10,FALSE)&gt;999,-1,0)))))))</f>
        <v>794</v>
      </c>
      <c r="AA1411" s="385">
        <f>IF(ISNA(VLOOKUP($A1411,Sheet1!$B$3:$AH$1266,Sheet1!K$1+(Sheet1!$A$1-1)*10,FALSE))=TRUE,"---",IF(VLOOKUP($A1411,Sheet1!$B$3:$AH$1266,Sheet1!K$1+(Sheet1!$A$1-1)*10,FALSE)="---","---", (ROUND(VLOOKUP($A1411,Sheet1!$B$3:$AH$1266,Sheet1!K$1+(Sheet1!$A$1-1)*10,FALSE),IF(VLOOKUP($A1411,Sheet1!$B$3:$AH$1266,Sheet1!K$1+(Sheet1!$A$1-1)*10,FALSE)&gt;99999,-3,IF(VLOOKUP($A1411,Sheet1!$B$3:$AH$1266,Sheet1!K$1+(Sheet1!$A$1-1)*10,FALSE)&gt;9999,-2,IF(VLOOKUP($A1411,Sheet1!$B$3:$AH$1266,Sheet1!K$1+(Sheet1!$A$1-1)*10,FALSE)&gt;999,-1,0)))))))</f>
        <v>898</v>
      </c>
      <c r="AB1411" s="385">
        <f>IF(ISNA(VLOOKUP($A1411,Sheet1!$B$3:$AH$1266,Sheet1!L$1+(Sheet1!$A$1-1)*10,FALSE))=TRUE,"---",IF(VLOOKUP($A1411,Sheet1!$B$3:$AH$1266,Sheet1!L$1+(Sheet1!$A$1-1)*10,FALSE)="---","---", (ROUND(VLOOKUP($A1411,Sheet1!$B$3:$AH$1266,Sheet1!L$1+(Sheet1!$A$1-1)*10,FALSE),IF(VLOOKUP($A1411,Sheet1!$B$3:$AH$1266,Sheet1!L$1+(Sheet1!$A$1-1)*10,FALSE)&gt;99999,-3,IF(VLOOKUP($A1411,Sheet1!$B$3:$AH$1266,Sheet1!L$1+(Sheet1!$A$1-1)*10,FALSE)&gt;9999,-2,IF(VLOOKUP($A1411,Sheet1!$B$3:$AH$1266,Sheet1!L$1+(Sheet1!$A$1-1)*10,FALSE)&gt;999,-1,0)))))))</f>
        <v>1000</v>
      </c>
      <c r="AC1411" s="385">
        <f>IF(ISNA(VLOOKUP($A1411,Sheet1!$B$3:$AH$1266,Sheet1!M$1+(Sheet1!$A$1-1)*10,FALSE))=TRUE,"---",IF(VLOOKUP($A1411,Sheet1!$B$3:$AH$1266,Sheet1!M$1+(Sheet1!$A$1-1)*10,FALSE)="---","---", (ROUND(VLOOKUP($A1411,Sheet1!$B$3:$AH$1266,Sheet1!M$1+(Sheet1!$A$1-1)*10,FALSE),IF(VLOOKUP($A1411,Sheet1!$B$3:$AH$1266,Sheet1!M$1+(Sheet1!$A$1-1)*10,FALSE)&gt;99999,-3,IF(VLOOKUP($A1411,Sheet1!$B$3:$AH$1266,Sheet1!M$1+(Sheet1!$A$1-1)*10,FALSE)&gt;9999,-2,IF(VLOOKUP($A1411,Sheet1!$B$3:$AH$1266,Sheet1!M$1+(Sheet1!$A$1-1)*10,FALSE)&gt;999,-1,0)))))))</f>
        <v>1110</v>
      </c>
      <c r="AD1411" s="385">
        <f>IF(ISNA(VLOOKUP($A1411,Sheet1!$B$3:$AH$1266,Sheet1!N$1+(Sheet1!$A$1-1)*10,FALSE))=TRUE,"---",IF(VLOOKUP($A1411,Sheet1!$B$3:$AH$1266,Sheet1!N$1+(Sheet1!$A$1-1)*10,FALSE)="---","---", (ROUND(VLOOKUP($A1411,Sheet1!$B$3:$AH$1266,Sheet1!N$1+(Sheet1!$A$1-1)*10,FALSE),IF(VLOOKUP($A1411,Sheet1!$B$3:$AH$1266,Sheet1!N$1+(Sheet1!$A$1-1)*10,FALSE)&gt;99999,-3,IF(VLOOKUP($A1411,Sheet1!$B$3:$AH$1266,Sheet1!N$1+(Sheet1!$A$1-1)*10,FALSE)&gt;9999,-2,IF(VLOOKUP($A1411,Sheet1!$B$3:$AH$1266,Sheet1!N$1+(Sheet1!$A$1-1)*10,FALSE)&gt;999,-1,0)))))))</f>
        <v>1260</v>
      </c>
    </row>
    <row r="1412" spans="1:30" ht="25.5" customHeight="1" x14ac:dyDescent="0.25">
      <c r="A1412" s="304"/>
      <c r="B1412" s="346"/>
      <c r="C1412" s="304"/>
      <c r="D1412" s="304"/>
      <c r="E1412" s="305" t="e">
        <v>#N/A</v>
      </c>
      <c r="F1412" s="346"/>
      <c r="G1412" s="352"/>
      <c r="H1412" s="348"/>
      <c r="I1412" s="119">
        <v>27166</v>
      </c>
      <c r="J1412" s="124">
        <v>4.3600000000000003</v>
      </c>
      <c r="K1412" s="118" t="s">
        <v>186</v>
      </c>
      <c r="L1412" s="122">
        <v>758</v>
      </c>
      <c r="M1412" s="164">
        <v>75</v>
      </c>
      <c r="N1412" s="118" t="s">
        <v>258</v>
      </c>
      <c r="O1412" s="71" t="s">
        <v>4405</v>
      </c>
      <c r="P1412" s="71" t="s">
        <v>4405</v>
      </c>
      <c r="Q1412" s="71" t="s">
        <v>4405</v>
      </c>
      <c r="R1412" s="73" t="s">
        <v>4405</v>
      </c>
      <c r="S1412" s="357" t="e">
        <v>#N/A</v>
      </c>
      <c r="T1412" s="357" t="str">
        <f>IF(ISNA(VLOOKUP(A1412,Sheet1!B$3:C$1266,2,FALSE)=TRUE),"ND",VLOOKUP(A1412,Sheet1!B$3:C$1266,2,FALSE))</f>
        <v>ND</v>
      </c>
      <c r="U1412" s="385" t="str">
        <f>IF(ISNA(VLOOKUP($A1412,Sheet1!$B$3:$AH$1266,Sheet1!E$1+(Sheet1!$A$1-1)*10,FALSE))=TRUE,"---",IF(VLOOKUP($A1412,Sheet1!$B$3:$AH$1266,Sheet1!E$1+(Sheet1!$A$1-1)*10,FALSE)="---","---", (ROUND(VLOOKUP($A1412,Sheet1!$B$3:$AH$1266,Sheet1!E$1+(Sheet1!$A$1-1)*10,FALSE),IF(VLOOKUP($A1412,Sheet1!$B$3:$AH$1266,Sheet1!E$1+(Sheet1!$A$1-1)*10,FALSE)&gt;99999,-3,IF(VLOOKUP($A1412,Sheet1!$B$3:$AH$1266,Sheet1!E$1+(Sheet1!$A$1-1)*10,FALSE)&gt;9999,-2,IF(VLOOKUP($A1412,Sheet1!$B$3:$AH$1266,Sheet1!E$1+(Sheet1!$A$1-1)*10,FALSE)&gt;999,-1,0)))))))</f>
        <v>---</v>
      </c>
      <c r="V1412" s="385" t="str">
        <f>IF(ISNA(VLOOKUP($A1412,Sheet1!$B$3:$AH$1266,Sheet1!F$1+(Sheet1!$A$1-1)*10,FALSE))=TRUE,"---",IF(VLOOKUP($A1412,Sheet1!$B$3:$AH$1266,Sheet1!F$1+(Sheet1!$A$1-1)*10,FALSE)="---","---", (ROUND(VLOOKUP($A1412,Sheet1!$B$3:$AH$1266,Sheet1!F$1+(Sheet1!$A$1-1)*10,FALSE),IF(VLOOKUP($A1412,Sheet1!$B$3:$AH$1266,Sheet1!F$1+(Sheet1!$A$1-1)*10,FALSE)&gt;99999,-3,IF(VLOOKUP($A1412,Sheet1!$B$3:$AH$1266,Sheet1!F$1+(Sheet1!$A$1-1)*10,FALSE)&gt;9999,-2,IF(VLOOKUP($A1412,Sheet1!$B$3:$AH$1266,Sheet1!F$1+(Sheet1!$A$1-1)*10,FALSE)&gt;999,-1,0)))))))</f>
        <v>---</v>
      </c>
      <c r="W1412" s="385" t="str">
        <f>IF(ISNA(VLOOKUP($A1412,Sheet1!$B$3:$AH$1266,Sheet1!G$1+(Sheet1!$A$1-1)*10,FALSE))=TRUE,"---",IF(VLOOKUP($A1412,Sheet1!$B$3:$AH$1266,Sheet1!G$1+(Sheet1!$A$1-1)*10,FALSE)="---","---", (ROUND(VLOOKUP($A1412,Sheet1!$B$3:$AH$1266,Sheet1!G$1+(Sheet1!$A$1-1)*10,FALSE),IF(VLOOKUP($A1412,Sheet1!$B$3:$AH$1266,Sheet1!G$1+(Sheet1!$A$1-1)*10,FALSE)&gt;99999,-3,IF(VLOOKUP($A1412,Sheet1!$B$3:$AH$1266,Sheet1!G$1+(Sheet1!$A$1-1)*10,FALSE)&gt;9999,-2,IF(VLOOKUP($A1412,Sheet1!$B$3:$AH$1266,Sheet1!G$1+(Sheet1!$A$1-1)*10,FALSE)&gt;999,-1,0)))))))</f>
        <v>---</v>
      </c>
      <c r="X1412" s="385" t="str">
        <f>IF(ISNA(VLOOKUP($A1412,Sheet1!$B$3:$AH$1266,Sheet1!H$1+(Sheet1!$A$1-1)*10,FALSE))=TRUE,"---",IF(VLOOKUP($A1412,Sheet1!$B$3:$AH$1266,Sheet1!H$1+(Sheet1!$A$1-1)*10,FALSE)="---","---", (ROUND(VLOOKUP($A1412,Sheet1!$B$3:$AH$1266,Sheet1!H$1+(Sheet1!$A$1-1)*10,FALSE),IF(VLOOKUP($A1412,Sheet1!$B$3:$AH$1266,Sheet1!H$1+(Sheet1!$A$1-1)*10,FALSE)&gt;99999,-3,IF(VLOOKUP($A1412,Sheet1!$B$3:$AH$1266,Sheet1!H$1+(Sheet1!$A$1-1)*10,FALSE)&gt;9999,-2,IF(VLOOKUP($A1412,Sheet1!$B$3:$AH$1266,Sheet1!H$1+(Sheet1!$A$1-1)*10,FALSE)&gt;999,-1,0)))))))</f>
        <v>---</v>
      </c>
      <c r="Y1412" s="385" t="str">
        <f>IF(ISNA(VLOOKUP($A1412,Sheet1!$B$3:$AH$1266,Sheet1!I$1+(Sheet1!$A$1-1)*10,FALSE))=TRUE,"---",IF(VLOOKUP($A1412,Sheet1!$B$3:$AH$1266,Sheet1!I$1+(Sheet1!$A$1-1)*10,FALSE)="---","---", (ROUND(VLOOKUP($A1412,Sheet1!$B$3:$AH$1266,Sheet1!I$1+(Sheet1!$A$1-1)*10,FALSE),IF(VLOOKUP($A1412,Sheet1!$B$3:$AH$1266,Sheet1!I$1+(Sheet1!$A$1-1)*10,FALSE)&gt;99999,-3,IF(VLOOKUP($A1412,Sheet1!$B$3:$AH$1266,Sheet1!I$1+(Sheet1!$A$1-1)*10,FALSE)&gt;9999,-2,IF(VLOOKUP($A1412,Sheet1!$B$3:$AH$1266,Sheet1!I$1+(Sheet1!$A$1-1)*10,FALSE)&gt;999,-1,0)))))))</f>
        <v>---</v>
      </c>
      <c r="Z1412" s="385" t="str">
        <f>IF(ISNA(VLOOKUP($A1412,Sheet1!$B$3:$AH$1266,Sheet1!J$1+(Sheet1!$A$1-1)*10,FALSE))=TRUE,"---",IF(VLOOKUP($A1412,Sheet1!$B$3:$AH$1266,Sheet1!J$1+(Sheet1!$A$1-1)*10,FALSE)="---","---", (ROUND(VLOOKUP($A1412,Sheet1!$B$3:$AH$1266,Sheet1!J$1+(Sheet1!$A$1-1)*10,FALSE),IF(VLOOKUP($A1412,Sheet1!$B$3:$AH$1266,Sheet1!J$1+(Sheet1!$A$1-1)*10,FALSE)&gt;99999,-3,IF(VLOOKUP($A1412,Sheet1!$B$3:$AH$1266,Sheet1!J$1+(Sheet1!$A$1-1)*10,FALSE)&gt;9999,-2,IF(VLOOKUP($A1412,Sheet1!$B$3:$AH$1266,Sheet1!J$1+(Sheet1!$A$1-1)*10,FALSE)&gt;999,-1,0)))))))</f>
        <v>---</v>
      </c>
      <c r="AA1412" s="385" t="str">
        <f>IF(ISNA(VLOOKUP($A1412,Sheet1!$B$3:$AH$1266,Sheet1!K$1+(Sheet1!$A$1-1)*10,FALSE))=TRUE,"---",IF(VLOOKUP($A1412,Sheet1!$B$3:$AH$1266,Sheet1!K$1+(Sheet1!$A$1-1)*10,FALSE)="---","---", (ROUND(VLOOKUP($A1412,Sheet1!$B$3:$AH$1266,Sheet1!K$1+(Sheet1!$A$1-1)*10,FALSE),IF(VLOOKUP($A1412,Sheet1!$B$3:$AH$1266,Sheet1!K$1+(Sheet1!$A$1-1)*10,FALSE)&gt;99999,-3,IF(VLOOKUP($A1412,Sheet1!$B$3:$AH$1266,Sheet1!K$1+(Sheet1!$A$1-1)*10,FALSE)&gt;9999,-2,IF(VLOOKUP($A1412,Sheet1!$B$3:$AH$1266,Sheet1!K$1+(Sheet1!$A$1-1)*10,FALSE)&gt;999,-1,0)))))))</f>
        <v>---</v>
      </c>
      <c r="AB1412" s="385" t="str">
        <f>IF(ISNA(VLOOKUP($A1412,Sheet1!$B$3:$AH$1266,Sheet1!L$1+(Sheet1!$A$1-1)*10,FALSE))=TRUE,"---",IF(VLOOKUP($A1412,Sheet1!$B$3:$AH$1266,Sheet1!L$1+(Sheet1!$A$1-1)*10,FALSE)="---","---", (ROUND(VLOOKUP($A1412,Sheet1!$B$3:$AH$1266,Sheet1!L$1+(Sheet1!$A$1-1)*10,FALSE),IF(VLOOKUP($A1412,Sheet1!$B$3:$AH$1266,Sheet1!L$1+(Sheet1!$A$1-1)*10,FALSE)&gt;99999,-3,IF(VLOOKUP($A1412,Sheet1!$B$3:$AH$1266,Sheet1!L$1+(Sheet1!$A$1-1)*10,FALSE)&gt;9999,-2,IF(VLOOKUP($A1412,Sheet1!$B$3:$AH$1266,Sheet1!L$1+(Sheet1!$A$1-1)*10,FALSE)&gt;999,-1,0)))))))</f>
        <v>---</v>
      </c>
      <c r="AC1412" s="385" t="str">
        <f>IF(ISNA(VLOOKUP($A1412,Sheet1!$B$3:$AH$1266,Sheet1!M$1+(Sheet1!$A$1-1)*10,FALSE))=TRUE,"---",IF(VLOOKUP($A1412,Sheet1!$B$3:$AH$1266,Sheet1!M$1+(Sheet1!$A$1-1)*10,FALSE)="---","---", (ROUND(VLOOKUP($A1412,Sheet1!$B$3:$AH$1266,Sheet1!M$1+(Sheet1!$A$1-1)*10,FALSE),IF(VLOOKUP($A1412,Sheet1!$B$3:$AH$1266,Sheet1!M$1+(Sheet1!$A$1-1)*10,FALSE)&gt;99999,-3,IF(VLOOKUP($A1412,Sheet1!$B$3:$AH$1266,Sheet1!M$1+(Sheet1!$A$1-1)*10,FALSE)&gt;9999,-2,IF(VLOOKUP($A1412,Sheet1!$B$3:$AH$1266,Sheet1!M$1+(Sheet1!$A$1-1)*10,FALSE)&gt;999,-1,0)))))))</f>
        <v>---</v>
      </c>
      <c r="AD1412" s="385" t="str">
        <f>IF(ISNA(VLOOKUP($A1412,Sheet1!$B$3:$AH$1266,Sheet1!N$1+(Sheet1!$A$1-1)*10,FALSE))=TRUE,"---",IF(VLOOKUP($A1412,Sheet1!$B$3:$AH$1266,Sheet1!N$1+(Sheet1!$A$1-1)*10,FALSE)="---","---", (ROUND(VLOOKUP($A1412,Sheet1!$B$3:$AH$1266,Sheet1!N$1+(Sheet1!$A$1-1)*10,FALSE),IF(VLOOKUP($A1412,Sheet1!$B$3:$AH$1266,Sheet1!N$1+(Sheet1!$A$1-1)*10,FALSE)&gt;99999,-3,IF(VLOOKUP($A1412,Sheet1!$B$3:$AH$1266,Sheet1!N$1+(Sheet1!$A$1-1)*10,FALSE)&gt;9999,-2,IF(VLOOKUP($A1412,Sheet1!$B$3:$AH$1266,Sheet1!N$1+(Sheet1!$A$1-1)*10,FALSE)&gt;999,-1,0)))))))</f>
        <v>---</v>
      </c>
    </row>
    <row r="1413" spans="1:30" ht="25.5" customHeight="1" x14ac:dyDescent="0.25">
      <c r="A1413" s="125" t="s">
        <v>2060</v>
      </c>
      <c r="B1413" s="131" t="s">
        <v>2061</v>
      </c>
      <c r="C1413" s="125">
        <v>431342</v>
      </c>
      <c r="D1413" s="125">
        <v>774146</v>
      </c>
      <c r="E1413" s="70" t="s">
        <v>3024</v>
      </c>
      <c r="F1413" s="139" t="s">
        <v>4405</v>
      </c>
      <c r="G1413" s="127" t="s">
        <v>160</v>
      </c>
      <c r="H1413" s="128">
        <v>9.08</v>
      </c>
      <c r="I1413" s="112">
        <v>27166</v>
      </c>
      <c r="J1413" s="140" t="s">
        <v>4405</v>
      </c>
      <c r="K1413" s="127" t="s">
        <v>17</v>
      </c>
      <c r="L1413" s="115">
        <v>500</v>
      </c>
      <c r="M1413" s="116">
        <v>55.1</v>
      </c>
      <c r="N1413" s="127" t="s">
        <v>160</v>
      </c>
      <c r="O1413" s="68" t="s">
        <v>4405</v>
      </c>
      <c r="P1413" s="68" t="s">
        <v>4405</v>
      </c>
      <c r="Q1413" s="68" t="s">
        <v>4405</v>
      </c>
      <c r="R1413" s="74" t="s">
        <v>4405</v>
      </c>
      <c r="S1413" s="64" t="s">
        <v>4368</v>
      </c>
      <c r="T1413" s="64" t="str">
        <f>IF(ISNA(VLOOKUP(A1413,Sheet1!B$3:C$1266,2,FALSE)=TRUE),"NC",VLOOKUP(A1413,Sheet1!B$3:C$1266,2,FALSE))</f>
        <v>NC</v>
      </c>
      <c r="U1413" s="65" t="str">
        <f>IF(ISNA(VLOOKUP($A1413,Sheet1!$B$3:$AH$1266,Sheet1!E$1+(Sheet1!$A$1-1)*10,FALSE))=TRUE,"---",IF(VLOOKUP($A1413,Sheet1!$B$3:$AH$1266,Sheet1!E$1+(Sheet1!$A$1-1)*10,FALSE)="---","---", (ROUND(VLOOKUP($A1413,Sheet1!$B$3:$AH$1266,Sheet1!E$1+(Sheet1!$A$1-1)*10,FALSE),IF(VLOOKUP($A1413,Sheet1!$B$3:$AH$1266,Sheet1!E$1+(Sheet1!$A$1-1)*10,FALSE)&gt;99999,-3,IF(VLOOKUP($A1413,Sheet1!$B$3:$AH$1266,Sheet1!E$1+(Sheet1!$A$1-1)*10,FALSE)&gt;9999,-2,IF(VLOOKUP($A1413,Sheet1!$B$3:$AH$1266,Sheet1!E$1+(Sheet1!$A$1-1)*10,FALSE)&gt;999,-1,0)))))))</f>
        <v>---</v>
      </c>
      <c r="V1413" s="65" t="str">
        <f>IF(ISNA(VLOOKUP($A1413,Sheet1!$B$3:$AH$1266,Sheet1!F$1+(Sheet1!$A$1-1)*10,FALSE))=TRUE,"---",IF(VLOOKUP($A1413,Sheet1!$B$3:$AH$1266,Sheet1!F$1+(Sheet1!$A$1-1)*10,FALSE)="---","---", (ROUND(VLOOKUP($A1413,Sheet1!$B$3:$AH$1266,Sheet1!F$1+(Sheet1!$A$1-1)*10,FALSE),IF(VLOOKUP($A1413,Sheet1!$B$3:$AH$1266,Sheet1!F$1+(Sheet1!$A$1-1)*10,FALSE)&gt;99999,-3,IF(VLOOKUP($A1413,Sheet1!$B$3:$AH$1266,Sheet1!F$1+(Sheet1!$A$1-1)*10,FALSE)&gt;9999,-2,IF(VLOOKUP($A1413,Sheet1!$B$3:$AH$1266,Sheet1!F$1+(Sheet1!$A$1-1)*10,FALSE)&gt;999,-1,0)))))))</f>
        <v>---</v>
      </c>
      <c r="W1413" s="65" t="str">
        <f>IF(ISNA(VLOOKUP($A1413,Sheet1!$B$3:$AH$1266,Sheet1!G$1+(Sheet1!$A$1-1)*10,FALSE))=TRUE,"---",IF(VLOOKUP($A1413,Sheet1!$B$3:$AH$1266,Sheet1!G$1+(Sheet1!$A$1-1)*10,FALSE)="---","---", (ROUND(VLOOKUP($A1413,Sheet1!$B$3:$AH$1266,Sheet1!G$1+(Sheet1!$A$1-1)*10,FALSE),IF(VLOOKUP($A1413,Sheet1!$B$3:$AH$1266,Sheet1!G$1+(Sheet1!$A$1-1)*10,FALSE)&gt;99999,-3,IF(VLOOKUP($A1413,Sheet1!$B$3:$AH$1266,Sheet1!G$1+(Sheet1!$A$1-1)*10,FALSE)&gt;9999,-2,IF(VLOOKUP($A1413,Sheet1!$B$3:$AH$1266,Sheet1!G$1+(Sheet1!$A$1-1)*10,FALSE)&gt;999,-1,0)))))))</f>
        <v>---</v>
      </c>
      <c r="X1413" s="65" t="str">
        <f>IF(ISNA(VLOOKUP($A1413,Sheet1!$B$3:$AH$1266,Sheet1!H$1+(Sheet1!$A$1-1)*10,FALSE))=TRUE,"---",IF(VLOOKUP($A1413,Sheet1!$B$3:$AH$1266,Sheet1!H$1+(Sheet1!$A$1-1)*10,FALSE)="---","---", (ROUND(VLOOKUP($A1413,Sheet1!$B$3:$AH$1266,Sheet1!H$1+(Sheet1!$A$1-1)*10,FALSE),IF(VLOOKUP($A1413,Sheet1!$B$3:$AH$1266,Sheet1!H$1+(Sheet1!$A$1-1)*10,FALSE)&gt;99999,-3,IF(VLOOKUP($A1413,Sheet1!$B$3:$AH$1266,Sheet1!H$1+(Sheet1!$A$1-1)*10,FALSE)&gt;9999,-2,IF(VLOOKUP($A1413,Sheet1!$B$3:$AH$1266,Sheet1!H$1+(Sheet1!$A$1-1)*10,FALSE)&gt;999,-1,0)))))))</f>
        <v>---</v>
      </c>
      <c r="Y1413" s="65" t="str">
        <f>IF(ISNA(VLOOKUP($A1413,Sheet1!$B$3:$AH$1266,Sheet1!I$1+(Sheet1!$A$1-1)*10,FALSE))=TRUE,"---",IF(VLOOKUP($A1413,Sheet1!$B$3:$AH$1266,Sheet1!I$1+(Sheet1!$A$1-1)*10,FALSE)="---","---", (ROUND(VLOOKUP($A1413,Sheet1!$B$3:$AH$1266,Sheet1!I$1+(Sheet1!$A$1-1)*10,FALSE),IF(VLOOKUP($A1413,Sheet1!$B$3:$AH$1266,Sheet1!I$1+(Sheet1!$A$1-1)*10,FALSE)&gt;99999,-3,IF(VLOOKUP($A1413,Sheet1!$B$3:$AH$1266,Sheet1!I$1+(Sheet1!$A$1-1)*10,FALSE)&gt;9999,-2,IF(VLOOKUP($A1413,Sheet1!$B$3:$AH$1266,Sheet1!I$1+(Sheet1!$A$1-1)*10,FALSE)&gt;999,-1,0)))))))</f>
        <v>---</v>
      </c>
      <c r="Z1413" s="65" t="str">
        <f>IF(ISNA(VLOOKUP($A1413,Sheet1!$B$3:$AH$1266,Sheet1!J$1+(Sheet1!$A$1-1)*10,FALSE))=TRUE,"---",IF(VLOOKUP($A1413,Sheet1!$B$3:$AH$1266,Sheet1!J$1+(Sheet1!$A$1-1)*10,FALSE)="---","---", (ROUND(VLOOKUP($A1413,Sheet1!$B$3:$AH$1266,Sheet1!J$1+(Sheet1!$A$1-1)*10,FALSE),IF(VLOOKUP($A1413,Sheet1!$B$3:$AH$1266,Sheet1!J$1+(Sheet1!$A$1-1)*10,FALSE)&gt;99999,-3,IF(VLOOKUP($A1413,Sheet1!$B$3:$AH$1266,Sheet1!J$1+(Sheet1!$A$1-1)*10,FALSE)&gt;9999,-2,IF(VLOOKUP($A1413,Sheet1!$B$3:$AH$1266,Sheet1!J$1+(Sheet1!$A$1-1)*10,FALSE)&gt;999,-1,0)))))))</f>
        <v>---</v>
      </c>
      <c r="AA1413" s="65" t="str">
        <f>IF(ISNA(VLOOKUP($A1413,Sheet1!$B$3:$AH$1266,Sheet1!K$1+(Sheet1!$A$1-1)*10,FALSE))=TRUE,"---",IF(VLOOKUP($A1413,Sheet1!$B$3:$AH$1266,Sheet1!K$1+(Sheet1!$A$1-1)*10,FALSE)="---","---", (ROUND(VLOOKUP($A1413,Sheet1!$B$3:$AH$1266,Sheet1!K$1+(Sheet1!$A$1-1)*10,FALSE),IF(VLOOKUP($A1413,Sheet1!$B$3:$AH$1266,Sheet1!K$1+(Sheet1!$A$1-1)*10,FALSE)&gt;99999,-3,IF(VLOOKUP($A1413,Sheet1!$B$3:$AH$1266,Sheet1!K$1+(Sheet1!$A$1-1)*10,FALSE)&gt;9999,-2,IF(VLOOKUP($A1413,Sheet1!$B$3:$AH$1266,Sheet1!K$1+(Sheet1!$A$1-1)*10,FALSE)&gt;999,-1,0)))))))</f>
        <v>---</v>
      </c>
      <c r="AB1413" s="65" t="str">
        <f>IF(ISNA(VLOOKUP($A1413,Sheet1!$B$3:$AH$1266,Sheet1!L$1+(Sheet1!$A$1-1)*10,FALSE))=TRUE,"---",IF(VLOOKUP($A1413,Sheet1!$B$3:$AH$1266,Sheet1!L$1+(Sheet1!$A$1-1)*10,FALSE)="---","---", (ROUND(VLOOKUP($A1413,Sheet1!$B$3:$AH$1266,Sheet1!L$1+(Sheet1!$A$1-1)*10,FALSE),IF(VLOOKUP($A1413,Sheet1!$B$3:$AH$1266,Sheet1!L$1+(Sheet1!$A$1-1)*10,FALSE)&gt;99999,-3,IF(VLOOKUP($A1413,Sheet1!$B$3:$AH$1266,Sheet1!L$1+(Sheet1!$A$1-1)*10,FALSE)&gt;9999,-2,IF(VLOOKUP($A1413,Sheet1!$B$3:$AH$1266,Sheet1!L$1+(Sheet1!$A$1-1)*10,FALSE)&gt;999,-1,0)))))))</f>
        <v>---</v>
      </c>
      <c r="AC1413" s="65" t="str">
        <f>IF(ISNA(VLOOKUP($A1413,Sheet1!$B$3:$AH$1266,Sheet1!M$1+(Sheet1!$A$1-1)*10,FALSE))=TRUE,"---",IF(VLOOKUP($A1413,Sheet1!$B$3:$AH$1266,Sheet1!M$1+(Sheet1!$A$1-1)*10,FALSE)="---","---", (ROUND(VLOOKUP($A1413,Sheet1!$B$3:$AH$1266,Sheet1!M$1+(Sheet1!$A$1-1)*10,FALSE),IF(VLOOKUP($A1413,Sheet1!$B$3:$AH$1266,Sheet1!M$1+(Sheet1!$A$1-1)*10,FALSE)&gt;99999,-3,IF(VLOOKUP($A1413,Sheet1!$B$3:$AH$1266,Sheet1!M$1+(Sheet1!$A$1-1)*10,FALSE)&gt;9999,-2,IF(VLOOKUP($A1413,Sheet1!$B$3:$AH$1266,Sheet1!M$1+(Sheet1!$A$1-1)*10,FALSE)&gt;999,-1,0)))))))</f>
        <v>---</v>
      </c>
      <c r="AD1413" s="65" t="str">
        <f>IF(ISNA(VLOOKUP($A1413,Sheet1!$B$3:$AH$1266,Sheet1!N$1+(Sheet1!$A$1-1)*10,FALSE))=TRUE,"---",IF(VLOOKUP($A1413,Sheet1!$B$3:$AH$1266,Sheet1!N$1+(Sheet1!$A$1-1)*10,FALSE)="---","---", (ROUND(VLOOKUP($A1413,Sheet1!$B$3:$AH$1266,Sheet1!N$1+(Sheet1!$A$1-1)*10,FALSE),IF(VLOOKUP($A1413,Sheet1!$B$3:$AH$1266,Sheet1!N$1+(Sheet1!$A$1-1)*10,FALSE)&gt;99999,-3,IF(VLOOKUP($A1413,Sheet1!$B$3:$AH$1266,Sheet1!N$1+(Sheet1!$A$1-1)*10,FALSE)&gt;9999,-2,IF(VLOOKUP($A1413,Sheet1!$B$3:$AH$1266,Sheet1!N$1+(Sheet1!$A$1-1)*10,FALSE)&gt;999,-1,0)))))))</f>
        <v>---</v>
      </c>
    </row>
    <row r="1414" spans="1:30" ht="25.5" customHeight="1" x14ac:dyDescent="0.25">
      <c r="A1414" s="133" t="s">
        <v>2062</v>
      </c>
      <c r="B1414" s="215" t="s">
        <v>2063</v>
      </c>
      <c r="C1414" s="133">
        <v>431511</v>
      </c>
      <c r="D1414" s="133">
        <v>774013</v>
      </c>
      <c r="E1414" s="67" t="s">
        <v>3024</v>
      </c>
      <c r="F1414" s="135" t="s">
        <v>4405</v>
      </c>
      <c r="G1414" s="118" t="s">
        <v>160</v>
      </c>
      <c r="H1414" s="165">
        <v>4.5999999999999996</v>
      </c>
      <c r="I1414" s="119">
        <v>27166</v>
      </c>
      <c r="J1414" s="137" t="s">
        <v>4405</v>
      </c>
      <c r="K1414" s="118" t="s">
        <v>17</v>
      </c>
      <c r="L1414" s="122">
        <v>450</v>
      </c>
      <c r="M1414" s="123">
        <v>97.8</v>
      </c>
      <c r="N1414" s="118" t="s">
        <v>199</v>
      </c>
      <c r="O1414" s="71" t="s">
        <v>4405</v>
      </c>
      <c r="P1414" s="71" t="s">
        <v>4405</v>
      </c>
      <c r="Q1414" s="71" t="s">
        <v>4405</v>
      </c>
      <c r="R1414" s="73" t="s">
        <v>4405</v>
      </c>
      <c r="S1414" s="63" t="s">
        <v>4368</v>
      </c>
      <c r="T1414" s="63" t="str">
        <f>IF(ISNA(VLOOKUP(A1414,Sheet1!B$3:C$1266,2,FALSE)=TRUE),"NC",VLOOKUP(A1414,Sheet1!B$3:C$1266,2,FALSE))</f>
        <v>NC</v>
      </c>
      <c r="U1414" s="66" t="str">
        <f>IF(ISNA(VLOOKUP($A1414,Sheet1!$B$3:$AH$1266,Sheet1!E$1+(Sheet1!$A$1-1)*10,FALSE))=TRUE,"---",IF(VLOOKUP($A1414,Sheet1!$B$3:$AH$1266,Sheet1!E$1+(Sheet1!$A$1-1)*10,FALSE)="---","---", (ROUND(VLOOKUP($A1414,Sheet1!$B$3:$AH$1266,Sheet1!E$1+(Sheet1!$A$1-1)*10,FALSE),IF(VLOOKUP($A1414,Sheet1!$B$3:$AH$1266,Sheet1!E$1+(Sheet1!$A$1-1)*10,FALSE)&gt;99999,-3,IF(VLOOKUP($A1414,Sheet1!$B$3:$AH$1266,Sheet1!E$1+(Sheet1!$A$1-1)*10,FALSE)&gt;9999,-2,IF(VLOOKUP($A1414,Sheet1!$B$3:$AH$1266,Sheet1!E$1+(Sheet1!$A$1-1)*10,FALSE)&gt;999,-1,0)))))))</f>
        <v>---</v>
      </c>
      <c r="V1414" s="66" t="str">
        <f>IF(ISNA(VLOOKUP($A1414,Sheet1!$B$3:$AH$1266,Sheet1!F$1+(Sheet1!$A$1-1)*10,FALSE))=TRUE,"---",IF(VLOOKUP($A1414,Sheet1!$B$3:$AH$1266,Sheet1!F$1+(Sheet1!$A$1-1)*10,FALSE)="---","---", (ROUND(VLOOKUP($A1414,Sheet1!$B$3:$AH$1266,Sheet1!F$1+(Sheet1!$A$1-1)*10,FALSE),IF(VLOOKUP($A1414,Sheet1!$B$3:$AH$1266,Sheet1!F$1+(Sheet1!$A$1-1)*10,FALSE)&gt;99999,-3,IF(VLOOKUP($A1414,Sheet1!$B$3:$AH$1266,Sheet1!F$1+(Sheet1!$A$1-1)*10,FALSE)&gt;9999,-2,IF(VLOOKUP($A1414,Sheet1!$B$3:$AH$1266,Sheet1!F$1+(Sheet1!$A$1-1)*10,FALSE)&gt;999,-1,0)))))))</f>
        <v>---</v>
      </c>
      <c r="W1414" s="66" t="str">
        <f>IF(ISNA(VLOOKUP($A1414,Sheet1!$B$3:$AH$1266,Sheet1!G$1+(Sheet1!$A$1-1)*10,FALSE))=TRUE,"---",IF(VLOOKUP($A1414,Sheet1!$B$3:$AH$1266,Sheet1!G$1+(Sheet1!$A$1-1)*10,FALSE)="---","---", (ROUND(VLOOKUP($A1414,Sheet1!$B$3:$AH$1266,Sheet1!G$1+(Sheet1!$A$1-1)*10,FALSE),IF(VLOOKUP($A1414,Sheet1!$B$3:$AH$1266,Sheet1!G$1+(Sheet1!$A$1-1)*10,FALSE)&gt;99999,-3,IF(VLOOKUP($A1414,Sheet1!$B$3:$AH$1266,Sheet1!G$1+(Sheet1!$A$1-1)*10,FALSE)&gt;9999,-2,IF(VLOOKUP($A1414,Sheet1!$B$3:$AH$1266,Sheet1!G$1+(Sheet1!$A$1-1)*10,FALSE)&gt;999,-1,0)))))))</f>
        <v>---</v>
      </c>
      <c r="X1414" s="66" t="str">
        <f>IF(ISNA(VLOOKUP($A1414,Sheet1!$B$3:$AH$1266,Sheet1!H$1+(Sheet1!$A$1-1)*10,FALSE))=TRUE,"---",IF(VLOOKUP($A1414,Sheet1!$B$3:$AH$1266,Sheet1!H$1+(Sheet1!$A$1-1)*10,FALSE)="---","---", (ROUND(VLOOKUP($A1414,Sheet1!$B$3:$AH$1266,Sheet1!H$1+(Sheet1!$A$1-1)*10,FALSE),IF(VLOOKUP($A1414,Sheet1!$B$3:$AH$1266,Sheet1!H$1+(Sheet1!$A$1-1)*10,FALSE)&gt;99999,-3,IF(VLOOKUP($A1414,Sheet1!$B$3:$AH$1266,Sheet1!H$1+(Sheet1!$A$1-1)*10,FALSE)&gt;9999,-2,IF(VLOOKUP($A1414,Sheet1!$B$3:$AH$1266,Sheet1!H$1+(Sheet1!$A$1-1)*10,FALSE)&gt;999,-1,0)))))))</f>
        <v>---</v>
      </c>
      <c r="Y1414" s="66" t="str">
        <f>IF(ISNA(VLOOKUP($A1414,Sheet1!$B$3:$AH$1266,Sheet1!I$1+(Sheet1!$A$1-1)*10,FALSE))=TRUE,"---",IF(VLOOKUP($A1414,Sheet1!$B$3:$AH$1266,Sheet1!I$1+(Sheet1!$A$1-1)*10,FALSE)="---","---", (ROUND(VLOOKUP($A1414,Sheet1!$B$3:$AH$1266,Sheet1!I$1+(Sheet1!$A$1-1)*10,FALSE),IF(VLOOKUP($A1414,Sheet1!$B$3:$AH$1266,Sheet1!I$1+(Sheet1!$A$1-1)*10,FALSE)&gt;99999,-3,IF(VLOOKUP($A1414,Sheet1!$B$3:$AH$1266,Sheet1!I$1+(Sheet1!$A$1-1)*10,FALSE)&gt;9999,-2,IF(VLOOKUP($A1414,Sheet1!$B$3:$AH$1266,Sheet1!I$1+(Sheet1!$A$1-1)*10,FALSE)&gt;999,-1,0)))))))</f>
        <v>---</v>
      </c>
      <c r="Z1414" s="66" t="str">
        <f>IF(ISNA(VLOOKUP($A1414,Sheet1!$B$3:$AH$1266,Sheet1!J$1+(Sheet1!$A$1-1)*10,FALSE))=TRUE,"---",IF(VLOOKUP($A1414,Sheet1!$B$3:$AH$1266,Sheet1!J$1+(Sheet1!$A$1-1)*10,FALSE)="---","---", (ROUND(VLOOKUP($A1414,Sheet1!$B$3:$AH$1266,Sheet1!J$1+(Sheet1!$A$1-1)*10,FALSE),IF(VLOOKUP($A1414,Sheet1!$B$3:$AH$1266,Sheet1!J$1+(Sheet1!$A$1-1)*10,FALSE)&gt;99999,-3,IF(VLOOKUP($A1414,Sheet1!$B$3:$AH$1266,Sheet1!J$1+(Sheet1!$A$1-1)*10,FALSE)&gt;9999,-2,IF(VLOOKUP($A1414,Sheet1!$B$3:$AH$1266,Sheet1!J$1+(Sheet1!$A$1-1)*10,FALSE)&gt;999,-1,0)))))))</f>
        <v>---</v>
      </c>
      <c r="AA1414" s="66" t="str">
        <f>IF(ISNA(VLOOKUP($A1414,Sheet1!$B$3:$AH$1266,Sheet1!K$1+(Sheet1!$A$1-1)*10,FALSE))=TRUE,"---",IF(VLOOKUP($A1414,Sheet1!$B$3:$AH$1266,Sheet1!K$1+(Sheet1!$A$1-1)*10,FALSE)="---","---", (ROUND(VLOOKUP($A1414,Sheet1!$B$3:$AH$1266,Sheet1!K$1+(Sheet1!$A$1-1)*10,FALSE),IF(VLOOKUP($A1414,Sheet1!$B$3:$AH$1266,Sheet1!K$1+(Sheet1!$A$1-1)*10,FALSE)&gt;99999,-3,IF(VLOOKUP($A1414,Sheet1!$B$3:$AH$1266,Sheet1!K$1+(Sheet1!$A$1-1)*10,FALSE)&gt;9999,-2,IF(VLOOKUP($A1414,Sheet1!$B$3:$AH$1266,Sheet1!K$1+(Sheet1!$A$1-1)*10,FALSE)&gt;999,-1,0)))))))</f>
        <v>---</v>
      </c>
      <c r="AB1414" s="66" t="str">
        <f>IF(ISNA(VLOOKUP($A1414,Sheet1!$B$3:$AH$1266,Sheet1!L$1+(Sheet1!$A$1-1)*10,FALSE))=TRUE,"---",IF(VLOOKUP($A1414,Sheet1!$B$3:$AH$1266,Sheet1!L$1+(Sheet1!$A$1-1)*10,FALSE)="---","---", (ROUND(VLOOKUP($A1414,Sheet1!$B$3:$AH$1266,Sheet1!L$1+(Sheet1!$A$1-1)*10,FALSE),IF(VLOOKUP($A1414,Sheet1!$B$3:$AH$1266,Sheet1!L$1+(Sheet1!$A$1-1)*10,FALSE)&gt;99999,-3,IF(VLOOKUP($A1414,Sheet1!$B$3:$AH$1266,Sheet1!L$1+(Sheet1!$A$1-1)*10,FALSE)&gt;9999,-2,IF(VLOOKUP($A1414,Sheet1!$B$3:$AH$1266,Sheet1!L$1+(Sheet1!$A$1-1)*10,FALSE)&gt;999,-1,0)))))))</f>
        <v>---</v>
      </c>
      <c r="AC1414" s="66" t="str">
        <f>IF(ISNA(VLOOKUP($A1414,Sheet1!$B$3:$AH$1266,Sheet1!M$1+(Sheet1!$A$1-1)*10,FALSE))=TRUE,"---",IF(VLOOKUP($A1414,Sheet1!$B$3:$AH$1266,Sheet1!M$1+(Sheet1!$A$1-1)*10,FALSE)="---","---", (ROUND(VLOOKUP($A1414,Sheet1!$B$3:$AH$1266,Sheet1!M$1+(Sheet1!$A$1-1)*10,FALSE),IF(VLOOKUP($A1414,Sheet1!$B$3:$AH$1266,Sheet1!M$1+(Sheet1!$A$1-1)*10,FALSE)&gt;99999,-3,IF(VLOOKUP($A1414,Sheet1!$B$3:$AH$1266,Sheet1!M$1+(Sheet1!$A$1-1)*10,FALSE)&gt;9999,-2,IF(VLOOKUP($A1414,Sheet1!$B$3:$AH$1266,Sheet1!M$1+(Sheet1!$A$1-1)*10,FALSE)&gt;999,-1,0)))))))</f>
        <v>---</v>
      </c>
      <c r="AD1414" s="66" t="str">
        <f>IF(ISNA(VLOOKUP($A1414,Sheet1!$B$3:$AH$1266,Sheet1!N$1+(Sheet1!$A$1-1)*10,FALSE))=TRUE,"---",IF(VLOOKUP($A1414,Sheet1!$B$3:$AH$1266,Sheet1!N$1+(Sheet1!$A$1-1)*10,FALSE)="---","---", (ROUND(VLOOKUP($A1414,Sheet1!$B$3:$AH$1266,Sheet1!N$1+(Sheet1!$A$1-1)*10,FALSE),IF(VLOOKUP($A1414,Sheet1!$B$3:$AH$1266,Sheet1!N$1+(Sheet1!$A$1-1)*10,FALSE)&gt;99999,-3,IF(VLOOKUP($A1414,Sheet1!$B$3:$AH$1266,Sheet1!N$1+(Sheet1!$A$1-1)*10,FALSE)&gt;9999,-2,IF(VLOOKUP($A1414,Sheet1!$B$3:$AH$1266,Sheet1!N$1+(Sheet1!$A$1-1)*10,FALSE)&gt;999,-1,0)))))))</f>
        <v>---</v>
      </c>
    </row>
    <row r="1415" spans="1:30" ht="25.5" customHeight="1" x14ac:dyDescent="0.25">
      <c r="A1415" s="125" t="s">
        <v>2064</v>
      </c>
      <c r="B1415" s="126" t="s">
        <v>2065</v>
      </c>
      <c r="C1415" s="125">
        <v>431510</v>
      </c>
      <c r="D1415" s="125">
        <v>773853</v>
      </c>
      <c r="E1415" s="70" t="s">
        <v>3024</v>
      </c>
      <c r="F1415" s="52" t="s">
        <v>4852</v>
      </c>
      <c r="G1415" s="127" t="s">
        <v>286</v>
      </c>
      <c r="H1415" s="167">
        <v>1.52</v>
      </c>
      <c r="I1415" s="112">
        <v>35358</v>
      </c>
      <c r="J1415" s="168">
        <v>4.8</v>
      </c>
      <c r="K1415" s="114" t="s">
        <v>4405</v>
      </c>
      <c r="L1415" s="115">
        <v>219</v>
      </c>
      <c r="M1415" s="116">
        <v>144</v>
      </c>
      <c r="N1415" s="114" t="s">
        <v>4405</v>
      </c>
      <c r="O1415" s="68">
        <f t="shared" si="49"/>
        <v>3.9216076798993003</v>
      </c>
      <c r="P1415" s="68">
        <f>IF(O1415&lt;&gt;"",VLOOKUP($A1415,Sheet4!$A$2:$O$1309,14,FALSE)*100,"")</f>
        <v>1.8106239831579218</v>
      </c>
      <c r="Q1415" s="68">
        <f>IF(P1415&lt;&gt;"",VLOOKUP($A1415,Sheet4!$A$2:$O$1309,15,FALSE)*100,"")</f>
        <v>16.387415644390924</v>
      </c>
      <c r="R1415" s="74">
        <f t="shared" si="48"/>
        <v>25</v>
      </c>
      <c r="S1415" s="64">
        <v>6</v>
      </c>
      <c r="T1415" s="64" t="str">
        <f>IF(ISNA(VLOOKUP(A1415,Sheet1!B$3:C$1266,2,FALSE)=TRUE),"NC",VLOOKUP(A1415,Sheet1!B$3:C$1266,2,FALSE))</f>
        <v>Rural10</v>
      </c>
      <c r="U1415" s="65">
        <f>IF(ISNA(VLOOKUP($A1415,Sheet1!$B$3:$AH$1266,Sheet1!E$1+(Sheet1!$A$1-1)*10,FALSE))=TRUE,"---",IF(VLOOKUP($A1415,Sheet1!$B$3:$AH$1266,Sheet1!E$1+(Sheet1!$A$1-1)*10,FALSE)="---","---", (ROUND(VLOOKUP($A1415,Sheet1!$B$3:$AH$1266,Sheet1!E$1+(Sheet1!$A$1-1)*10,FALSE),IF(VLOOKUP($A1415,Sheet1!$B$3:$AH$1266,Sheet1!E$1+(Sheet1!$A$1-1)*10,FALSE)&gt;99999,-3,IF(VLOOKUP($A1415,Sheet1!$B$3:$AH$1266,Sheet1!E$1+(Sheet1!$A$1-1)*10,FALSE)&gt;9999,-2,IF(VLOOKUP($A1415,Sheet1!$B$3:$AH$1266,Sheet1!E$1+(Sheet1!$A$1-1)*10,FALSE)&gt;999,-1,0)))))))</f>
        <v>73</v>
      </c>
      <c r="V1415" s="65">
        <f>IF(ISNA(VLOOKUP($A1415,Sheet1!$B$3:$AH$1266,Sheet1!F$1+(Sheet1!$A$1-1)*10,FALSE))=TRUE,"---",IF(VLOOKUP($A1415,Sheet1!$B$3:$AH$1266,Sheet1!F$1+(Sheet1!$A$1-1)*10,FALSE)="---","---", (ROUND(VLOOKUP($A1415,Sheet1!$B$3:$AH$1266,Sheet1!F$1+(Sheet1!$A$1-1)*10,FALSE),IF(VLOOKUP($A1415,Sheet1!$B$3:$AH$1266,Sheet1!F$1+(Sheet1!$A$1-1)*10,FALSE)&gt;99999,-3,IF(VLOOKUP($A1415,Sheet1!$B$3:$AH$1266,Sheet1!F$1+(Sheet1!$A$1-1)*10,FALSE)&gt;9999,-2,IF(VLOOKUP($A1415,Sheet1!$B$3:$AH$1266,Sheet1!F$1+(Sheet1!$A$1-1)*10,FALSE)&gt;999,-1,0)))))))</f>
        <v>88</v>
      </c>
      <c r="W1415" s="65">
        <f>IF(ISNA(VLOOKUP($A1415,Sheet1!$B$3:$AH$1266,Sheet1!G$1+(Sheet1!$A$1-1)*10,FALSE))=TRUE,"---",IF(VLOOKUP($A1415,Sheet1!$B$3:$AH$1266,Sheet1!G$1+(Sheet1!$A$1-1)*10,FALSE)="---","---", (ROUND(VLOOKUP($A1415,Sheet1!$B$3:$AH$1266,Sheet1!G$1+(Sheet1!$A$1-1)*10,FALSE),IF(VLOOKUP($A1415,Sheet1!$B$3:$AH$1266,Sheet1!G$1+(Sheet1!$A$1-1)*10,FALSE)&gt;99999,-3,IF(VLOOKUP($A1415,Sheet1!$B$3:$AH$1266,Sheet1!G$1+(Sheet1!$A$1-1)*10,FALSE)&gt;9999,-2,IF(VLOOKUP($A1415,Sheet1!$B$3:$AH$1266,Sheet1!G$1+(Sheet1!$A$1-1)*10,FALSE)&gt;999,-1,0)))))))</f>
        <v>107</v>
      </c>
      <c r="X1415" s="65">
        <f>IF(ISNA(VLOOKUP($A1415,Sheet1!$B$3:$AH$1266,Sheet1!H$1+(Sheet1!$A$1-1)*10,FALSE))=TRUE,"---",IF(VLOOKUP($A1415,Sheet1!$B$3:$AH$1266,Sheet1!H$1+(Sheet1!$A$1-1)*10,FALSE)="---","---", (ROUND(VLOOKUP($A1415,Sheet1!$B$3:$AH$1266,Sheet1!H$1+(Sheet1!$A$1-1)*10,FALSE),IF(VLOOKUP($A1415,Sheet1!$B$3:$AH$1266,Sheet1!H$1+(Sheet1!$A$1-1)*10,FALSE)&gt;99999,-3,IF(VLOOKUP($A1415,Sheet1!$B$3:$AH$1266,Sheet1!H$1+(Sheet1!$A$1-1)*10,FALSE)&gt;9999,-2,IF(VLOOKUP($A1415,Sheet1!$B$3:$AH$1266,Sheet1!H$1+(Sheet1!$A$1-1)*10,FALSE)&gt;999,-1,0)))))))</f>
        <v>153</v>
      </c>
      <c r="Y1415" s="65">
        <f>IF(ISNA(VLOOKUP($A1415,Sheet1!$B$3:$AH$1266,Sheet1!I$1+(Sheet1!$A$1-1)*10,FALSE))=TRUE,"---",IF(VLOOKUP($A1415,Sheet1!$B$3:$AH$1266,Sheet1!I$1+(Sheet1!$A$1-1)*10,FALSE)="---","---", (ROUND(VLOOKUP($A1415,Sheet1!$B$3:$AH$1266,Sheet1!I$1+(Sheet1!$A$1-1)*10,FALSE),IF(VLOOKUP($A1415,Sheet1!$B$3:$AH$1266,Sheet1!I$1+(Sheet1!$A$1-1)*10,FALSE)&gt;99999,-3,IF(VLOOKUP($A1415,Sheet1!$B$3:$AH$1266,Sheet1!I$1+(Sheet1!$A$1-1)*10,FALSE)&gt;9999,-2,IF(VLOOKUP($A1415,Sheet1!$B$3:$AH$1266,Sheet1!I$1+(Sheet1!$A$1-1)*10,FALSE)&gt;999,-1,0)))))))</f>
        <v>182</v>
      </c>
      <c r="Z1415" s="65">
        <f>IF(ISNA(VLOOKUP($A1415,Sheet1!$B$3:$AH$1266,Sheet1!J$1+(Sheet1!$A$1-1)*10,FALSE))=TRUE,"---",IF(VLOOKUP($A1415,Sheet1!$B$3:$AH$1266,Sheet1!J$1+(Sheet1!$A$1-1)*10,FALSE)="---","---", (ROUND(VLOOKUP($A1415,Sheet1!$B$3:$AH$1266,Sheet1!J$1+(Sheet1!$A$1-1)*10,FALSE),IF(VLOOKUP($A1415,Sheet1!$B$3:$AH$1266,Sheet1!J$1+(Sheet1!$A$1-1)*10,FALSE)&gt;99999,-3,IF(VLOOKUP($A1415,Sheet1!$B$3:$AH$1266,Sheet1!J$1+(Sheet1!$A$1-1)*10,FALSE)&gt;9999,-2,IF(VLOOKUP($A1415,Sheet1!$B$3:$AH$1266,Sheet1!J$1+(Sheet1!$A$1-1)*10,FALSE)&gt;999,-1,0)))))))</f>
        <v>218</v>
      </c>
      <c r="AA1415" s="65">
        <f>IF(ISNA(VLOOKUP($A1415,Sheet1!$B$3:$AH$1266,Sheet1!K$1+(Sheet1!$A$1-1)*10,FALSE))=TRUE,"---",IF(VLOOKUP($A1415,Sheet1!$B$3:$AH$1266,Sheet1!K$1+(Sheet1!$A$1-1)*10,FALSE)="---","---", (ROUND(VLOOKUP($A1415,Sheet1!$B$3:$AH$1266,Sheet1!K$1+(Sheet1!$A$1-1)*10,FALSE),IF(VLOOKUP($A1415,Sheet1!$B$3:$AH$1266,Sheet1!K$1+(Sheet1!$A$1-1)*10,FALSE)&gt;99999,-3,IF(VLOOKUP($A1415,Sheet1!$B$3:$AH$1266,Sheet1!K$1+(Sheet1!$A$1-1)*10,FALSE)&gt;9999,-2,IF(VLOOKUP($A1415,Sheet1!$B$3:$AH$1266,Sheet1!K$1+(Sheet1!$A$1-1)*10,FALSE)&gt;999,-1,0)))))))</f>
        <v>245</v>
      </c>
      <c r="AB1415" s="65">
        <f>IF(ISNA(VLOOKUP($A1415,Sheet1!$B$3:$AH$1266,Sheet1!L$1+(Sheet1!$A$1-1)*10,FALSE))=TRUE,"---",IF(VLOOKUP($A1415,Sheet1!$B$3:$AH$1266,Sheet1!L$1+(Sheet1!$A$1-1)*10,FALSE)="---","---", (ROUND(VLOOKUP($A1415,Sheet1!$B$3:$AH$1266,Sheet1!L$1+(Sheet1!$A$1-1)*10,FALSE),IF(VLOOKUP($A1415,Sheet1!$B$3:$AH$1266,Sheet1!L$1+(Sheet1!$A$1-1)*10,FALSE)&gt;99999,-3,IF(VLOOKUP($A1415,Sheet1!$B$3:$AH$1266,Sheet1!L$1+(Sheet1!$A$1-1)*10,FALSE)&gt;9999,-2,IF(VLOOKUP($A1415,Sheet1!$B$3:$AH$1266,Sheet1!L$1+(Sheet1!$A$1-1)*10,FALSE)&gt;999,-1,0)))))))</f>
        <v>272</v>
      </c>
      <c r="AC1415" s="65">
        <f>IF(ISNA(VLOOKUP($A1415,Sheet1!$B$3:$AH$1266,Sheet1!M$1+(Sheet1!$A$1-1)*10,FALSE))=TRUE,"---",IF(VLOOKUP($A1415,Sheet1!$B$3:$AH$1266,Sheet1!M$1+(Sheet1!$A$1-1)*10,FALSE)="---","---", (ROUND(VLOOKUP($A1415,Sheet1!$B$3:$AH$1266,Sheet1!M$1+(Sheet1!$A$1-1)*10,FALSE),IF(VLOOKUP($A1415,Sheet1!$B$3:$AH$1266,Sheet1!M$1+(Sheet1!$A$1-1)*10,FALSE)&gt;99999,-3,IF(VLOOKUP($A1415,Sheet1!$B$3:$AH$1266,Sheet1!M$1+(Sheet1!$A$1-1)*10,FALSE)&gt;9999,-2,IF(VLOOKUP($A1415,Sheet1!$B$3:$AH$1266,Sheet1!M$1+(Sheet1!$A$1-1)*10,FALSE)&gt;999,-1,0)))))))</f>
        <v>300</v>
      </c>
      <c r="AD1415" s="65">
        <f>IF(ISNA(VLOOKUP($A1415,Sheet1!$B$3:$AH$1266,Sheet1!N$1+(Sheet1!$A$1-1)*10,FALSE))=TRUE,"---",IF(VLOOKUP($A1415,Sheet1!$B$3:$AH$1266,Sheet1!N$1+(Sheet1!$A$1-1)*10,FALSE)="---","---", (ROUND(VLOOKUP($A1415,Sheet1!$B$3:$AH$1266,Sheet1!N$1+(Sheet1!$A$1-1)*10,FALSE),IF(VLOOKUP($A1415,Sheet1!$B$3:$AH$1266,Sheet1!N$1+(Sheet1!$A$1-1)*10,FALSE)&gt;99999,-3,IF(VLOOKUP($A1415,Sheet1!$B$3:$AH$1266,Sheet1!N$1+(Sheet1!$A$1-1)*10,FALSE)&gt;9999,-2,IF(VLOOKUP($A1415,Sheet1!$B$3:$AH$1266,Sheet1!N$1+(Sheet1!$A$1-1)*10,FALSE)&gt;999,-1,0)))))))</f>
        <v>336</v>
      </c>
    </row>
    <row r="1416" spans="1:30" ht="25.5" customHeight="1" x14ac:dyDescent="0.25">
      <c r="A1416" s="133" t="s">
        <v>2066</v>
      </c>
      <c r="B1416" s="215" t="s">
        <v>2067</v>
      </c>
      <c r="C1416" s="133">
        <v>431431</v>
      </c>
      <c r="D1416" s="133">
        <v>773815</v>
      </c>
      <c r="E1416" s="67" t="s">
        <v>3024</v>
      </c>
      <c r="F1416" s="135" t="s">
        <v>4405</v>
      </c>
      <c r="G1416" s="118" t="s">
        <v>160</v>
      </c>
      <c r="H1416" s="136">
        <v>0.91</v>
      </c>
      <c r="I1416" s="119">
        <v>27166</v>
      </c>
      <c r="J1416" s="137" t="s">
        <v>4405</v>
      </c>
      <c r="K1416" s="118" t="s">
        <v>17</v>
      </c>
      <c r="L1416" s="122">
        <v>66</v>
      </c>
      <c r="M1416" s="123">
        <v>73</v>
      </c>
      <c r="N1416" s="118" t="s">
        <v>199</v>
      </c>
      <c r="O1416" s="71" t="s">
        <v>4405</v>
      </c>
      <c r="P1416" s="71" t="s">
        <v>4405</v>
      </c>
      <c r="Q1416" s="71" t="s">
        <v>4405</v>
      </c>
      <c r="R1416" s="73" t="s">
        <v>4405</v>
      </c>
      <c r="S1416" s="63" t="s">
        <v>4368</v>
      </c>
      <c r="T1416" s="63" t="str">
        <f>IF(ISNA(VLOOKUP(A1416,Sheet1!B$3:C$1266,2,FALSE)=TRUE),"NC",VLOOKUP(A1416,Sheet1!B$3:C$1266,2,FALSE))</f>
        <v>NC</v>
      </c>
      <c r="U1416" s="66" t="str">
        <f>IF(ISNA(VLOOKUP($A1416,Sheet1!$B$3:$AH$1266,Sheet1!E$1+(Sheet1!$A$1-1)*10,FALSE))=TRUE,"---",IF(VLOOKUP($A1416,Sheet1!$B$3:$AH$1266,Sheet1!E$1+(Sheet1!$A$1-1)*10,FALSE)="---","---", (ROUND(VLOOKUP($A1416,Sheet1!$B$3:$AH$1266,Sheet1!E$1+(Sheet1!$A$1-1)*10,FALSE),IF(VLOOKUP($A1416,Sheet1!$B$3:$AH$1266,Sheet1!E$1+(Sheet1!$A$1-1)*10,FALSE)&gt;99999,-3,IF(VLOOKUP($A1416,Sheet1!$B$3:$AH$1266,Sheet1!E$1+(Sheet1!$A$1-1)*10,FALSE)&gt;9999,-2,IF(VLOOKUP($A1416,Sheet1!$B$3:$AH$1266,Sheet1!E$1+(Sheet1!$A$1-1)*10,FALSE)&gt;999,-1,0)))))))</f>
        <v>---</v>
      </c>
      <c r="V1416" s="66" t="str">
        <f>IF(ISNA(VLOOKUP($A1416,Sheet1!$B$3:$AH$1266,Sheet1!F$1+(Sheet1!$A$1-1)*10,FALSE))=TRUE,"---",IF(VLOOKUP($A1416,Sheet1!$B$3:$AH$1266,Sheet1!F$1+(Sheet1!$A$1-1)*10,FALSE)="---","---", (ROUND(VLOOKUP($A1416,Sheet1!$B$3:$AH$1266,Sheet1!F$1+(Sheet1!$A$1-1)*10,FALSE),IF(VLOOKUP($A1416,Sheet1!$B$3:$AH$1266,Sheet1!F$1+(Sheet1!$A$1-1)*10,FALSE)&gt;99999,-3,IF(VLOOKUP($A1416,Sheet1!$B$3:$AH$1266,Sheet1!F$1+(Sheet1!$A$1-1)*10,FALSE)&gt;9999,-2,IF(VLOOKUP($A1416,Sheet1!$B$3:$AH$1266,Sheet1!F$1+(Sheet1!$A$1-1)*10,FALSE)&gt;999,-1,0)))))))</f>
        <v>---</v>
      </c>
      <c r="W1416" s="66" t="str">
        <f>IF(ISNA(VLOOKUP($A1416,Sheet1!$B$3:$AH$1266,Sheet1!G$1+(Sheet1!$A$1-1)*10,FALSE))=TRUE,"---",IF(VLOOKUP($A1416,Sheet1!$B$3:$AH$1266,Sheet1!G$1+(Sheet1!$A$1-1)*10,FALSE)="---","---", (ROUND(VLOOKUP($A1416,Sheet1!$B$3:$AH$1266,Sheet1!G$1+(Sheet1!$A$1-1)*10,FALSE),IF(VLOOKUP($A1416,Sheet1!$B$3:$AH$1266,Sheet1!G$1+(Sheet1!$A$1-1)*10,FALSE)&gt;99999,-3,IF(VLOOKUP($A1416,Sheet1!$B$3:$AH$1266,Sheet1!G$1+(Sheet1!$A$1-1)*10,FALSE)&gt;9999,-2,IF(VLOOKUP($A1416,Sheet1!$B$3:$AH$1266,Sheet1!G$1+(Sheet1!$A$1-1)*10,FALSE)&gt;999,-1,0)))))))</f>
        <v>---</v>
      </c>
      <c r="X1416" s="66" t="str">
        <f>IF(ISNA(VLOOKUP($A1416,Sheet1!$B$3:$AH$1266,Sheet1!H$1+(Sheet1!$A$1-1)*10,FALSE))=TRUE,"---",IF(VLOOKUP($A1416,Sheet1!$B$3:$AH$1266,Sheet1!H$1+(Sheet1!$A$1-1)*10,FALSE)="---","---", (ROUND(VLOOKUP($A1416,Sheet1!$B$3:$AH$1266,Sheet1!H$1+(Sheet1!$A$1-1)*10,FALSE),IF(VLOOKUP($A1416,Sheet1!$B$3:$AH$1266,Sheet1!H$1+(Sheet1!$A$1-1)*10,FALSE)&gt;99999,-3,IF(VLOOKUP($A1416,Sheet1!$B$3:$AH$1266,Sheet1!H$1+(Sheet1!$A$1-1)*10,FALSE)&gt;9999,-2,IF(VLOOKUP($A1416,Sheet1!$B$3:$AH$1266,Sheet1!H$1+(Sheet1!$A$1-1)*10,FALSE)&gt;999,-1,0)))))))</f>
        <v>---</v>
      </c>
      <c r="Y1416" s="66" t="str">
        <f>IF(ISNA(VLOOKUP($A1416,Sheet1!$B$3:$AH$1266,Sheet1!I$1+(Sheet1!$A$1-1)*10,FALSE))=TRUE,"---",IF(VLOOKUP($A1416,Sheet1!$B$3:$AH$1266,Sheet1!I$1+(Sheet1!$A$1-1)*10,FALSE)="---","---", (ROUND(VLOOKUP($A1416,Sheet1!$B$3:$AH$1266,Sheet1!I$1+(Sheet1!$A$1-1)*10,FALSE),IF(VLOOKUP($A1416,Sheet1!$B$3:$AH$1266,Sheet1!I$1+(Sheet1!$A$1-1)*10,FALSE)&gt;99999,-3,IF(VLOOKUP($A1416,Sheet1!$B$3:$AH$1266,Sheet1!I$1+(Sheet1!$A$1-1)*10,FALSE)&gt;9999,-2,IF(VLOOKUP($A1416,Sheet1!$B$3:$AH$1266,Sheet1!I$1+(Sheet1!$A$1-1)*10,FALSE)&gt;999,-1,0)))))))</f>
        <v>---</v>
      </c>
      <c r="Z1416" s="66" t="str">
        <f>IF(ISNA(VLOOKUP($A1416,Sheet1!$B$3:$AH$1266,Sheet1!J$1+(Sheet1!$A$1-1)*10,FALSE))=TRUE,"---",IF(VLOOKUP($A1416,Sheet1!$B$3:$AH$1266,Sheet1!J$1+(Sheet1!$A$1-1)*10,FALSE)="---","---", (ROUND(VLOOKUP($A1416,Sheet1!$B$3:$AH$1266,Sheet1!J$1+(Sheet1!$A$1-1)*10,FALSE),IF(VLOOKUP($A1416,Sheet1!$B$3:$AH$1266,Sheet1!J$1+(Sheet1!$A$1-1)*10,FALSE)&gt;99999,-3,IF(VLOOKUP($A1416,Sheet1!$B$3:$AH$1266,Sheet1!J$1+(Sheet1!$A$1-1)*10,FALSE)&gt;9999,-2,IF(VLOOKUP($A1416,Sheet1!$B$3:$AH$1266,Sheet1!J$1+(Sheet1!$A$1-1)*10,FALSE)&gt;999,-1,0)))))))</f>
        <v>---</v>
      </c>
      <c r="AA1416" s="66" t="str">
        <f>IF(ISNA(VLOOKUP($A1416,Sheet1!$B$3:$AH$1266,Sheet1!K$1+(Sheet1!$A$1-1)*10,FALSE))=TRUE,"---",IF(VLOOKUP($A1416,Sheet1!$B$3:$AH$1266,Sheet1!K$1+(Sheet1!$A$1-1)*10,FALSE)="---","---", (ROUND(VLOOKUP($A1416,Sheet1!$B$3:$AH$1266,Sheet1!K$1+(Sheet1!$A$1-1)*10,FALSE),IF(VLOOKUP($A1416,Sheet1!$B$3:$AH$1266,Sheet1!K$1+(Sheet1!$A$1-1)*10,FALSE)&gt;99999,-3,IF(VLOOKUP($A1416,Sheet1!$B$3:$AH$1266,Sheet1!K$1+(Sheet1!$A$1-1)*10,FALSE)&gt;9999,-2,IF(VLOOKUP($A1416,Sheet1!$B$3:$AH$1266,Sheet1!K$1+(Sheet1!$A$1-1)*10,FALSE)&gt;999,-1,0)))))))</f>
        <v>---</v>
      </c>
      <c r="AB1416" s="66" t="str">
        <f>IF(ISNA(VLOOKUP($A1416,Sheet1!$B$3:$AH$1266,Sheet1!L$1+(Sheet1!$A$1-1)*10,FALSE))=TRUE,"---",IF(VLOOKUP($A1416,Sheet1!$B$3:$AH$1266,Sheet1!L$1+(Sheet1!$A$1-1)*10,FALSE)="---","---", (ROUND(VLOOKUP($A1416,Sheet1!$B$3:$AH$1266,Sheet1!L$1+(Sheet1!$A$1-1)*10,FALSE),IF(VLOOKUP($A1416,Sheet1!$B$3:$AH$1266,Sheet1!L$1+(Sheet1!$A$1-1)*10,FALSE)&gt;99999,-3,IF(VLOOKUP($A1416,Sheet1!$B$3:$AH$1266,Sheet1!L$1+(Sheet1!$A$1-1)*10,FALSE)&gt;9999,-2,IF(VLOOKUP($A1416,Sheet1!$B$3:$AH$1266,Sheet1!L$1+(Sheet1!$A$1-1)*10,FALSE)&gt;999,-1,0)))))))</f>
        <v>---</v>
      </c>
      <c r="AC1416" s="66" t="str">
        <f>IF(ISNA(VLOOKUP($A1416,Sheet1!$B$3:$AH$1266,Sheet1!M$1+(Sheet1!$A$1-1)*10,FALSE))=TRUE,"---",IF(VLOOKUP($A1416,Sheet1!$B$3:$AH$1266,Sheet1!M$1+(Sheet1!$A$1-1)*10,FALSE)="---","---", (ROUND(VLOOKUP($A1416,Sheet1!$B$3:$AH$1266,Sheet1!M$1+(Sheet1!$A$1-1)*10,FALSE),IF(VLOOKUP($A1416,Sheet1!$B$3:$AH$1266,Sheet1!M$1+(Sheet1!$A$1-1)*10,FALSE)&gt;99999,-3,IF(VLOOKUP($A1416,Sheet1!$B$3:$AH$1266,Sheet1!M$1+(Sheet1!$A$1-1)*10,FALSE)&gt;9999,-2,IF(VLOOKUP($A1416,Sheet1!$B$3:$AH$1266,Sheet1!M$1+(Sheet1!$A$1-1)*10,FALSE)&gt;999,-1,0)))))))</f>
        <v>---</v>
      </c>
      <c r="AD1416" s="66" t="str">
        <f>IF(ISNA(VLOOKUP($A1416,Sheet1!$B$3:$AH$1266,Sheet1!N$1+(Sheet1!$A$1-1)*10,FALSE))=TRUE,"---",IF(VLOOKUP($A1416,Sheet1!$B$3:$AH$1266,Sheet1!N$1+(Sheet1!$A$1-1)*10,FALSE)="---","---", (ROUND(VLOOKUP($A1416,Sheet1!$B$3:$AH$1266,Sheet1!N$1+(Sheet1!$A$1-1)*10,FALSE),IF(VLOOKUP($A1416,Sheet1!$B$3:$AH$1266,Sheet1!N$1+(Sheet1!$A$1-1)*10,FALSE)&gt;99999,-3,IF(VLOOKUP($A1416,Sheet1!$B$3:$AH$1266,Sheet1!N$1+(Sheet1!$A$1-1)*10,FALSE)&gt;9999,-2,IF(VLOOKUP($A1416,Sheet1!$B$3:$AH$1266,Sheet1!N$1+(Sheet1!$A$1-1)*10,FALSE)&gt;999,-1,0)))))))</f>
        <v>---</v>
      </c>
    </row>
    <row r="1417" spans="1:30" ht="25.5" customHeight="1" x14ac:dyDescent="0.25">
      <c r="A1417" s="125" t="s">
        <v>2068</v>
      </c>
      <c r="B1417" s="126" t="s">
        <v>2069</v>
      </c>
      <c r="C1417" s="125">
        <v>420017</v>
      </c>
      <c r="D1417" s="125">
        <v>774554</v>
      </c>
      <c r="E1417" s="70" t="s">
        <v>3009</v>
      </c>
      <c r="F1417" s="139" t="s">
        <v>4405</v>
      </c>
      <c r="G1417" s="127" t="s">
        <v>160</v>
      </c>
      <c r="H1417" s="128">
        <v>4.95</v>
      </c>
      <c r="I1417" s="112">
        <v>26472</v>
      </c>
      <c r="J1417" s="140" t="s">
        <v>4405</v>
      </c>
      <c r="K1417" s="127" t="s">
        <v>17</v>
      </c>
      <c r="L1417" s="115">
        <v>595</v>
      </c>
      <c r="M1417" s="116">
        <v>120</v>
      </c>
      <c r="N1417" s="127" t="s">
        <v>462</v>
      </c>
      <c r="O1417" s="68">
        <f t="shared" si="49"/>
        <v>16.569589452261962</v>
      </c>
      <c r="P1417" s="68">
        <f>IF(O1417&lt;&gt;"",VLOOKUP($A1417,Sheet4!$A$2:$O$1309,14,FALSE)*100,"")</f>
        <v>4.805105131643705</v>
      </c>
      <c r="Q1417" s="68">
        <f>IF(P1417&lt;&gt;"",VLOOKUP($A1417,Sheet4!$A$2:$O$1309,15,FALSE)*100,"")</f>
        <v>38.266566737479224</v>
      </c>
      <c r="R1417" s="74">
        <f t="shared" si="48"/>
        <v>6</v>
      </c>
      <c r="S1417" s="64" t="s">
        <v>4367</v>
      </c>
      <c r="T1417" s="64" t="str">
        <f>IF(ISNA(VLOOKUP(A1417,Sheet1!B$3:C$1266,2,FALSE)=TRUE),"NC",VLOOKUP(A1417,Sheet1!B$3:C$1266,2,FALSE))</f>
        <v>Rural</v>
      </c>
      <c r="U1417" s="65">
        <f>IF(ISNA(VLOOKUP($A1417,Sheet1!$B$3:$AH$1266,Sheet1!E$1+(Sheet1!$A$1-1)*10,FALSE))=TRUE,"---",IF(VLOOKUP($A1417,Sheet1!$B$3:$AH$1266,Sheet1!E$1+(Sheet1!$A$1-1)*10,FALSE)="---","---", (ROUND(VLOOKUP($A1417,Sheet1!$B$3:$AH$1266,Sheet1!E$1+(Sheet1!$A$1-1)*10,FALSE),IF(VLOOKUP($A1417,Sheet1!$B$3:$AH$1266,Sheet1!E$1+(Sheet1!$A$1-1)*10,FALSE)&gt;99999,-3,IF(VLOOKUP($A1417,Sheet1!$B$3:$AH$1266,Sheet1!E$1+(Sheet1!$A$1-1)*10,FALSE)&gt;9999,-2,IF(VLOOKUP($A1417,Sheet1!$B$3:$AH$1266,Sheet1!E$1+(Sheet1!$A$1-1)*10,FALSE)&gt;999,-1,0)))))))</f>
        <v>191</v>
      </c>
      <c r="V1417" s="65">
        <f>IF(ISNA(VLOOKUP($A1417,Sheet1!$B$3:$AH$1266,Sheet1!F$1+(Sheet1!$A$1-1)*10,FALSE))=TRUE,"---",IF(VLOOKUP($A1417,Sheet1!$B$3:$AH$1266,Sheet1!F$1+(Sheet1!$A$1-1)*10,FALSE)="---","---", (ROUND(VLOOKUP($A1417,Sheet1!$B$3:$AH$1266,Sheet1!F$1+(Sheet1!$A$1-1)*10,FALSE),IF(VLOOKUP($A1417,Sheet1!$B$3:$AH$1266,Sheet1!F$1+(Sheet1!$A$1-1)*10,FALSE)&gt;99999,-3,IF(VLOOKUP($A1417,Sheet1!$B$3:$AH$1266,Sheet1!F$1+(Sheet1!$A$1-1)*10,FALSE)&gt;9999,-2,IF(VLOOKUP($A1417,Sheet1!$B$3:$AH$1266,Sheet1!F$1+(Sheet1!$A$1-1)*10,FALSE)&gt;999,-1,0)))))))</f>
        <v>241</v>
      </c>
      <c r="W1417" s="65">
        <f>IF(ISNA(VLOOKUP($A1417,Sheet1!$B$3:$AH$1266,Sheet1!G$1+(Sheet1!$A$1-1)*10,FALSE))=TRUE,"---",IF(VLOOKUP($A1417,Sheet1!$B$3:$AH$1266,Sheet1!G$1+(Sheet1!$A$1-1)*10,FALSE)="---","---", (ROUND(VLOOKUP($A1417,Sheet1!$B$3:$AH$1266,Sheet1!G$1+(Sheet1!$A$1-1)*10,FALSE),IF(VLOOKUP($A1417,Sheet1!$B$3:$AH$1266,Sheet1!G$1+(Sheet1!$A$1-1)*10,FALSE)&gt;99999,-3,IF(VLOOKUP($A1417,Sheet1!$B$3:$AH$1266,Sheet1!G$1+(Sheet1!$A$1-1)*10,FALSE)&gt;9999,-2,IF(VLOOKUP($A1417,Sheet1!$B$3:$AH$1266,Sheet1!G$1+(Sheet1!$A$1-1)*10,FALSE)&gt;999,-1,0)))))))</f>
        <v>315</v>
      </c>
      <c r="X1417" s="65">
        <f>IF(ISNA(VLOOKUP($A1417,Sheet1!$B$3:$AH$1266,Sheet1!H$1+(Sheet1!$A$1-1)*10,FALSE))=TRUE,"---",IF(VLOOKUP($A1417,Sheet1!$B$3:$AH$1266,Sheet1!H$1+(Sheet1!$A$1-1)*10,FALSE)="---","---", (ROUND(VLOOKUP($A1417,Sheet1!$B$3:$AH$1266,Sheet1!H$1+(Sheet1!$A$1-1)*10,FALSE),IF(VLOOKUP($A1417,Sheet1!$B$3:$AH$1266,Sheet1!H$1+(Sheet1!$A$1-1)*10,FALSE)&gt;99999,-3,IF(VLOOKUP($A1417,Sheet1!$B$3:$AH$1266,Sheet1!H$1+(Sheet1!$A$1-1)*10,FALSE)&gt;9999,-2,IF(VLOOKUP($A1417,Sheet1!$B$3:$AH$1266,Sheet1!H$1+(Sheet1!$A$1-1)*10,FALSE)&gt;999,-1,0)))))))</f>
        <v>539</v>
      </c>
      <c r="Y1417" s="65">
        <f>IF(ISNA(VLOOKUP($A1417,Sheet1!$B$3:$AH$1266,Sheet1!I$1+(Sheet1!$A$1-1)*10,FALSE))=TRUE,"---",IF(VLOOKUP($A1417,Sheet1!$B$3:$AH$1266,Sheet1!I$1+(Sheet1!$A$1-1)*10,FALSE)="---","---", (ROUND(VLOOKUP($A1417,Sheet1!$B$3:$AH$1266,Sheet1!I$1+(Sheet1!$A$1-1)*10,FALSE),IF(VLOOKUP($A1417,Sheet1!$B$3:$AH$1266,Sheet1!I$1+(Sheet1!$A$1-1)*10,FALSE)&gt;99999,-3,IF(VLOOKUP($A1417,Sheet1!$B$3:$AH$1266,Sheet1!I$1+(Sheet1!$A$1-1)*10,FALSE)&gt;9999,-2,IF(VLOOKUP($A1417,Sheet1!$B$3:$AH$1266,Sheet1!I$1+(Sheet1!$A$1-1)*10,FALSE)&gt;999,-1,0)))))))</f>
        <v>719</v>
      </c>
      <c r="Z1417" s="65">
        <f>IF(ISNA(VLOOKUP($A1417,Sheet1!$B$3:$AH$1266,Sheet1!J$1+(Sheet1!$A$1-1)*10,FALSE))=TRUE,"---",IF(VLOOKUP($A1417,Sheet1!$B$3:$AH$1266,Sheet1!J$1+(Sheet1!$A$1-1)*10,FALSE)="---","---", (ROUND(VLOOKUP($A1417,Sheet1!$B$3:$AH$1266,Sheet1!J$1+(Sheet1!$A$1-1)*10,FALSE),IF(VLOOKUP($A1417,Sheet1!$B$3:$AH$1266,Sheet1!J$1+(Sheet1!$A$1-1)*10,FALSE)&gt;99999,-3,IF(VLOOKUP($A1417,Sheet1!$B$3:$AH$1266,Sheet1!J$1+(Sheet1!$A$1-1)*10,FALSE)&gt;9999,-2,IF(VLOOKUP($A1417,Sheet1!$B$3:$AH$1266,Sheet1!J$1+(Sheet1!$A$1-1)*10,FALSE)&gt;999,-1,0)))))))</f>
        <v>972</v>
      </c>
      <c r="AA1417" s="65">
        <f>IF(ISNA(VLOOKUP($A1417,Sheet1!$B$3:$AH$1266,Sheet1!K$1+(Sheet1!$A$1-1)*10,FALSE))=TRUE,"---",IF(VLOOKUP($A1417,Sheet1!$B$3:$AH$1266,Sheet1!K$1+(Sheet1!$A$1-1)*10,FALSE)="---","---", (ROUND(VLOOKUP($A1417,Sheet1!$B$3:$AH$1266,Sheet1!K$1+(Sheet1!$A$1-1)*10,FALSE),IF(VLOOKUP($A1417,Sheet1!$B$3:$AH$1266,Sheet1!K$1+(Sheet1!$A$1-1)*10,FALSE)&gt;99999,-3,IF(VLOOKUP($A1417,Sheet1!$B$3:$AH$1266,Sheet1!K$1+(Sheet1!$A$1-1)*10,FALSE)&gt;9999,-2,IF(VLOOKUP($A1417,Sheet1!$B$3:$AH$1266,Sheet1!K$1+(Sheet1!$A$1-1)*10,FALSE)&gt;999,-1,0)))))))</f>
        <v>1190</v>
      </c>
      <c r="AB1417" s="65">
        <f>IF(ISNA(VLOOKUP($A1417,Sheet1!$B$3:$AH$1266,Sheet1!L$1+(Sheet1!$A$1-1)*10,FALSE))=TRUE,"---",IF(VLOOKUP($A1417,Sheet1!$B$3:$AH$1266,Sheet1!L$1+(Sheet1!$A$1-1)*10,FALSE)="---","---", (ROUND(VLOOKUP($A1417,Sheet1!$B$3:$AH$1266,Sheet1!L$1+(Sheet1!$A$1-1)*10,FALSE),IF(VLOOKUP($A1417,Sheet1!$B$3:$AH$1266,Sheet1!L$1+(Sheet1!$A$1-1)*10,FALSE)&gt;99999,-3,IF(VLOOKUP($A1417,Sheet1!$B$3:$AH$1266,Sheet1!L$1+(Sheet1!$A$1-1)*10,FALSE)&gt;9999,-2,IF(VLOOKUP($A1417,Sheet1!$B$3:$AH$1266,Sheet1!L$1+(Sheet1!$A$1-1)*10,FALSE)&gt;999,-1,0)))))))</f>
        <v>1420</v>
      </c>
      <c r="AC1417" s="65">
        <f>IF(ISNA(VLOOKUP($A1417,Sheet1!$B$3:$AH$1266,Sheet1!M$1+(Sheet1!$A$1-1)*10,FALSE))=TRUE,"---",IF(VLOOKUP($A1417,Sheet1!$B$3:$AH$1266,Sheet1!M$1+(Sheet1!$A$1-1)*10,FALSE)="---","---", (ROUND(VLOOKUP($A1417,Sheet1!$B$3:$AH$1266,Sheet1!M$1+(Sheet1!$A$1-1)*10,FALSE),IF(VLOOKUP($A1417,Sheet1!$B$3:$AH$1266,Sheet1!M$1+(Sheet1!$A$1-1)*10,FALSE)&gt;99999,-3,IF(VLOOKUP($A1417,Sheet1!$B$3:$AH$1266,Sheet1!M$1+(Sheet1!$A$1-1)*10,FALSE)&gt;9999,-2,IF(VLOOKUP($A1417,Sheet1!$B$3:$AH$1266,Sheet1!M$1+(Sheet1!$A$1-1)*10,FALSE)&gt;999,-1,0)))))))</f>
        <v>1660</v>
      </c>
      <c r="AD1417" s="65">
        <f>IF(ISNA(VLOOKUP($A1417,Sheet1!$B$3:$AH$1266,Sheet1!N$1+(Sheet1!$A$1-1)*10,FALSE))=TRUE,"---",IF(VLOOKUP($A1417,Sheet1!$B$3:$AH$1266,Sheet1!N$1+(Sheet1!$A$1-1)*10,FALSE)="---","---", (ROUND(VLOOKUP($A1417,Sheet1!$B$3:$AH$1266,Sheet1!N$1+(Sheet1!$A$1-1)*10,FALSE),IF(VLOOKUP($A1417,Sheet1!$B$3:$AH$1266,Sheet1!N$1+(Sheet1!$A$1-1)*10,FALSE)&gt;99999,-3,IF(VLOOKUP($A1417,Sheet1!$B$3:$AH$1266,Sheet1!N$1+(Sheet1!$A$1-1)*10,FALSE)&gt;9999,-2,IF(VLOOKUP($A1417,Sheet1!$B$3:$AH$1266,Sheet1!N$1+(Sheet1!$A$1-1)*10,FALSE)&gt;999,-1,0)))))))</f>
        <v>2010</v>
      </c>
    </row>
    <row r="1418" spans="1:30" ht="25.5" customHeight="1" x14ac:dyDescent="0.25">
      <c r="A1418" s="133" t="s">
        <v>2070</v>
      </c>
      <c r="B1418" s="141" t="s">
        <v>2071</v>
      </c>
      <c r="C1418" s="133">
        <v>420137</v>
      </c>
      <c r="D1418" s="133">
        <v>775614</v>
      </c>
      <c r="E1418" s="67" t="s">
        <v>3009</v>
      </c>
      <c r="F1418" s="135" t="s">
        <v>4405</v>
      </c>
      <c r="G1418" s="118" t="s">
        <v>160</v>
      </c>
      <c r="H1418" s="136">
        <v>4.0599999999999996</v>
      </c>
      <c r="I1418" s="119">
        <v>26472</v>
      </c>
      <c r="J1418" s="137" t="s">
        <v>4405</v>
      </c>
      <c r="K1418" s="118" t="s">
        <v>17</v>
      </c>
      <c r="L1418" s="122">
        <v>965</v>
      </c>
      <c r="M1418" s="123">
        <v>238</v>
      </c>
      <c r="N1418" s="118" t="s">
        <v>462</v>
      </c>
      <c r="O1418" s="71">
        <f t="shared" si="49"/>
        <v>3.4578640548749395</v>
      </c>
      <c r="P1418" s="71">
        <f>IF(O1418&lt;&gt;"",VLOOKUP($A1418,Sheet4!$A$2:$O$1309,14,FALSE)*100,"")</f>
        <v>2.4938394642334716</v>
      </c>
      <c r="Q1418" s="71">
        <f>IF(P1418&lt;&gt;"",VLOOKUP($A1418,Sheet4!$A$2:$O$1309,15,FALSE)*100,"")</f>
        <v>21.914786214166394</v>
      </c>
      <c r="R1418" s="73">
        <f t="shared" si="48"/>
        <v>30</v>
      </c>
      <c r="S1418" s="63" t="s">
        <v>4367</v>
      </c>
      <c r="T1418" s="63" t="str">
        <f>IF(ISNA(VLOOKUP(A1418,Sheet1!B$3:C$1266,2,FALSE)=TRUE),"NC",VLOOKUP(A1418,Sheet1!B$3:C$1266,2,FALSE))</f>
        <v>Rural</v>
      </c>
      <c r="U1418" s="66">
        <f>IF(ISNA(VLOOKUP($A1418,Sheet1!$B$3:$AH$1266,Sheet1!E$1+(Sheet1!$A$1-1)*10,FALSE))=TRUE,"---",IF(VLOOKUP($A1418,Sheet1!$B$3:$AH$1266,Sheet1!E$1+(Sheet1!$A$1-1)*10,FALSE)="---","---", (ROUND(VLOOKUP($A1418,Sheet1!$B$3:$AH$1266,Sheet1!E$1+(Sheet1!$A$1-1)*10,FALSE),IF(VLOOKUP($A1418,Sheet1!$B$3:$AH$1266,Sheet1!E$1+(Sheet1!$A$1-1)*10,FALSE)&gt;99999,-3,IF(VLOOKUP($A1418,Sheet1!$B$3:$AH$1266,Sheet1!E$1+(Sheet1!$A$1-1)*10,FALSE)&gt;9999,-2,IF(VLOOKUP($A1418,Sheet1!$B$3:$AH$1266,Sheet1!E$1+(Sheet1!$A$1-1)*10,FALSE)&gt;999,-1,0)))))))</f>
        <v>175</v>
      </c>
      <c r="V1418" s="66">
        <f>IF(ISNA(VLOOKUP($A1418,Sheet1!$B$3:$AH$1266,Sheet1!F$1+(Sheet1!$A$1-1)*10,FALSE))=TRUE,"---",IF(VLOOKUP($A1418,Sheet1!$B$3:$AH$1266,Sheet1!F$1+(Sheet1!$A$1-1)*10,FALSE)="---","---", (ROUND(VLOOKUP($A1418,Sheet1!$B$3:$AH$1266,Sheet1!F$1+(Sheet1!$A$1-1)*10,FALSE),IF(VLOOKUP($A1418,Sheet1!$B$3:$AH$1266,Sheet1!F$1+(Sheet1!$A$1-1)*10,FALSE)&gt;99999,-3,IF(VLOOKUP($A1418,Sheet1!$B$3:$AH$1266,Sheet1!F$1+(Sheet1!$A$1-1)*10,FALSE)&gt;9999,-2,IF(VLOOKUP($A1418,Sheet1!$B$3:$AH$1266,Sheet1!F$1+(Sheet1!$A$1-1)*10,FALSE)&gt;999,-1,0)))))))</f>
        <v>222</v>
      </c>
      <c r="W1418" s="66">
        <f>IF(ISNA(VLOOKUP($A1418,Sheet1!$B$3:$AH$1266,Sheet1!G$1+(Sheet1!$A$1-1)*10,FALSE))=TRUE,"---",IF(VLOOKUP($A1418,Sheet1!$B$3:$AH$1266,Sheet1!G$1+(Sheet1!$A$1-1)*10,FALSE)="---","---", (ROUND(VLOOKUP($A1418,Sheet1!$B$3:$AH$1266,Sheet1!G$1+(Sheet1!$A$1-1)*10,FALSE),IF(VLOOKUP($A1418,Sheet1!$B$3:$AH$1266,Sheet1!G$1+(Sheet1!$A$1-1)*10,FALSE)&gt;99999,-3,IF(VLOOKUP($A1418,Sheet1!$B$3:$AH$1266,Sheet1!G$1+(Sheet1!$A$1-1)*10,FALSE)&gt;9999,-2,IF(VLOOKUP($A1418,Sheet1!$B$3:$AH$1266,Sheet1!G$1+(Sheet1!$A$1-1)*10,FALSE)&gt;999,-1,0)))))))</f>
        <v>290</v>
      </c>
      <c r="X1418" s="66">
        <f>IF(ISNA(VLOOKUP($A1418,Sheet1!$B$3:$AH$1266,Sheet1!H$1+(Sheet1!$A$1-1)*10,FALSE))=TRUE,"---",IF(VLOOKUP($A1418,Sheet1!$B$3:$AH$1266,Sheet1!H$1+(Sheet1!$A$1-1)*10,FALSE)="---","---", (ROUND(VLOOKUP($A1418,Sheet1!$B$3:$AH$1266,Sheet1!H$1+(Sheet1!$A$1-1)*10,FALSE),IF(VLOOKUP($A1418,Sheet1!$B$3:$AH$1266,Sheet1!H$1+(Sheet1!$A$1-1)*10,FALSE)&gt;99999,-3,IF(VLOOKUP($A1418,Sheet1!$B$3:$AH$1266,Sheet1!H$1+(Sheet1!$A$1-1)*10,FALSE)&gt;9999,-2,IF(VLOOKUP($A1418,Sheet1!$B$3:$AH$1266,Sheet1!H$1+(Sheet1!$A$1-1)*10,FALSE)&gt;999,-1,0)))))))</f>
        <v>501</v>
      </c>
      <c r="Y1418" s="66">
        <f>IF(ISNA(VLOOKUP($A1418,Sheet1!$B$3:$AH$1266,Sheet1!I$1+(Sheet1!$A$1-1)*10,FALSE))=TRUE,"---",IF(VLOOKUP($A1418,Sheet1!$B$3:$AH$1266,Sheet1!I$1+(Sheet1!$A$1-1)*10,FALSE)="---","---", (ROUND(VLOOKUP($A1418,Sheet1!$B$3:$AH$1266,Sheet1!I$1+(Sheet1!$A$1-1)*10,FALSE),IF(VLOOKUP($A1418,Sheet1!$B$3:$AH$1266,Sheet1!I$1+(Sheet1!$A$1-1)*10,FALSE)&gt;99999,-3,IF(VLOOKUP($A1418,Sheet1!$B$3:$AH$1266,Sheet1!I$1+(Sheet1!$A$1-1)*10,FALSE)&gt;9999,-2,IF(VLOOKUP($A1418,Sheet1!$B$3:$AH$1266,Sheet1!I$1+(Sheet1!$A$1-1)*10,FALSE)&gt;999,-1,0)))))))</f>
        <v>672</v>
      </c>
      <c r="Z1418" s="66">
        <f>IF(ISNA(VLOOKUP($A1418,Sheet1!$B$3:$AH$1266,Sheet1!J$1+(Sheet1!$A$1-1)*10,FALSE))=TRUE,"---",IF(VLOOKUP($A1418,Sheet1!$B$3:$AH$1266,Sheet1!J$1+(Sheet1!$A$1-1)*10,FALSE)="---","---", (ROUND(VLOOKUP($A1418,Sheet1!$B$3:$AH$1266,Sheet1!J$1+(Sheet1!$A$1-1)*10,FALSE),IF(VLOOKUP($A1418,Sheet1!$B$3:$AH$1266,Sheet1!J$1+(Sheet1!$A$1-1)*10,FALSE)&gt;99999,-3,IF(VLOOKUP($A1418,Sheet1!$B$3:$AH$1266,Sheet1!J$1+(Sheet1!$A$1-1)*10,FALSE)&gt;9999,-2,IF(VLOOKUP($A1418,Sheet1!$B$3:$AH$1266,Sheet1!J$1+(Sheet1!$A$1-1)*10,FALSE)&gt;999,-1,0)))))))</f>
        <v>913</v>
      </c>
      <c r="AA1418" s="66">
        <f>IF(ISNA(VLOOKUP($A1418,Sheet1!$B$3:$AH$1266,Sheet1!K$1+(Sheet1!$A$1-1)*10,FALSE))=TRUE,"---",IF(VLOOKUP($A1418,Sheet1!$B$3:$AH$1266,Sheet1!K$1+(Sheet1!$A$1-1)*10,FALSE)="---","---", (ROUND(VLOOKUP($A1418,Sheet1!$B$3:$AH$1266,Sheet1!K$1+(Sheet1!$A$1-1)*10,FALSE),IF(VLOOKUP($A1418,Sheet1!$B$3:$AH$1266,Sheet1!K$1+(Sheet1!$A$1-1)*10,FALSE)&gt;99999,-3,IF(VLOOKUP($A1418,Sheet1!$B$3:$AH$1266,Sheet1!K$1+(Sheet1!$A$1-1)*10,FALSE)&gt;9999,-2,IF(VLOOKUP($A1418,Sheet1!$B$3:$AH$1266,Sheet1!K$1+(Sheet1!$A$1-1)*10,FALSE)&gt;999,-1,0)))))))</f>
        <v>1120</v>
      </c>
      <c r="AB1418" s="66">
        <f>IF(ISNA(VLOOKUP($A1418,Sheet1!$B$3:$AH$1266,Sheet1!L$1+(Sheet1!$A$1-1)*10,FALSE))=TRUE,"---",IF(VLOOKUP($A1418,Sheet1!$B$3:$AH$1266,Sheet1!L$1+(Sheet1!$A$1-1)*10,FALSE)="---","---", (ROUND(VLOOKUP($A1418,Sheet1!$B$3:$AH$1266,Sheet1!L$1+(Sheet1!$A$1-1)*10,FALSE),IF(VLOOKUP($A1418,Sheet1!$B$3:$AH$1266,Sheet1!L$1+(Sheet1!$A$1-1)*10,FALSE)&gt;99999,-3,IF(VLOOKUP($A1418,Sheet1!$B$3:$AH$1266,Sheet1!L$1+(Sheet1!$A$1-1)*10,FALSE)&gt;9999,-2,IF(VLOOKUP($A1418,Sheet1!$B$3:$AH$1266,Sheet1!L$1+(Sheet1!$A$1-1)*10,FALSE)&gt;999,-1,0)))))))</f>
        <v>1340</v>
      </c>
      <c r="AC1418" s="66">
        <f>IF(ISNA(VLOOKUP($A1418,Sheet1!$B$3:$AH$1266,Sheet1!M$1+(Sheet1!$A$1-1)*10,FALSE))=TRUE,"---",IF(VLOOKUP($A1418,Sheet1!$B$3:$AH$1266,Sheet1!M$1+(Sheet1!$A$1-1)*10,FALSE)="---","---", (ROUND(VLOOKUP($A1418,Sheet1!$B$3:$AH$1266,Sheet1!M$1+(Sheet1!$A$1-1)*10,FALSE),IF(VLOOKUP($A1418,Sheet1!$B$3:$AH$1266,Sheet1!M$1+(Sheet1!$A$1-1)*10,FALSE)&gt;99999,-3,IF(VLOOKUP($A1418,Sheet1!$B$3:$AH$1266,Sheet1!M$1+(Sheet1!$A$1-1)*10,FALSE)&gt;9999,-2,IF(VLOOKUP($A1418,Sheet1!$B$3:$AH$1266,Sheet1!M$1+(Sheet1!$A$1-1)*10,FALSE)&gt;999,-1,0)))))))</f>
        <v>1570</v>
      </c>
      <c r="AD1418" s="66">
        <f>IF(ISNA(VLOOKUP($A1418,Sheet1!$B$3:$AH$1266,Sheet1!N$1+(Sheet1!$A$1-1)*10,FALSE))=TRUE,"---",IF(VLOOKUP($A1418,Sheet1!$B$3:$AH$1266,Sheet1!N$1+(Sheet1!$A$1-1)*10,FALSE)="---","---", (ROUND(VLOOKUP($A1418,Sheet1!$B$3:$AH$1266,Sheet1!N$1+(Sheet1!$A$1-1)*10,FALSE),IF(VLOOKUP($A1418,Sheet1!$B$3:$AH$1266,Sheet1!N$1+(Sheet1!$A$1-1)*10,FALSE)&gt;99999,-3,IF(VLOOKUP($A1418,Sheet1!$B$3:$AH$1266,Sheet1!N$1+(Sheet1!$A$1-1)*10,FALSE)&gt;9999,-2,IF(VLOOKUP($A1418,Sheet1!$B$3:$AH$1266,Sheet1!N$1+(Sheet1!$A$1-1)*10,FALSE)&gt;999,-1,0)))))))</f>
        <v>1910</v>
      </c>
    </row>
    <row r="1419" spans="1:30" ht="25.5" customHeight="1" x14ac:dyDescent="0.25">
      <c r="A1419" s="125" t="s">
        <v>2072</v>
      </c>
      <c r="B1419" s="126" t="s">
        <v>2073</v>
      </c>
      <c r="C1419" s="125">
        <v>420434</v>
      </c>
      <c r="D1419" s="125">
        <v>775531</v>
      </c>
      <c r="E1419" s="70" t="s">
        <v>3009</v>
      </c>
      <c r="F1419" s="139" t="s">
        <v>4405</v>
      </c>
      <c r="G1419" s="127" t="s">
        <v>160</v>
      </c>
      <c r="H1419" s="128">
        <v>178</v>
      </c>
      <c r="I1419" s="112">
        <v>26472</v>
      </c>
      <c r="J1419" s="140" t="s">
        <v>4405</v>
      </c>
      <c r="K1419" s="127" t="s">
        <v>17</v>
      </c>
      <c r="L1419" s="115">
        <v>20200</v>
      </c>
      <c r="M1419" s="116">
        <v>113</v>
      </c>
      <c r="N1419" s="127" t="s">
        <v>457</v>
      </c>
      <c r="O1419" s="68">
        <f t="shared" si="49"/>
        <v>1.9051383475633121</v>
      </c>
      <c r="P1419" s="68">
        <f>IF(O1419&lt;&gt;"",VLOOKUP($A1419,Sheet4!$A$2:$O$1309,14,FALSE)*100,"")</f>
        <v>2.1120380251721915</v>
      </c>
      <c r="Q1419" s="68">
        <f>IF(P1419&lt;&gt;"",VLOOKUP($A1419,Sheet4!$A$2:$O$1309,15,FALSE)*100,"")</f>
        <v>18.867808267141427</v>
      </c>
      <c r="R1419" s="74">
        <f t="shared" si="48"/>
        <v>50</v>
      </c>
      <c r="S1419" s="64" t="s">
        <v>4367</v>
      </c>
      <c r="T1419" s="64" t="str">
        <f>IF(ISNA(VLOOKUP(A1419,Sheet1!B$3:C$1266,2,FALSE)=TRUE),"NC",VLOOKUP(A1419,Sheet1!B$3:C$1266,2,FALSE))</f>
        <v>Rural</v>
      </c>
      <c r="U1419" s="65">
        <f>IF(ISNA(VLOOKUP($A1419,Sheet1!$B$3:$AH$1266,Sheet1!E$1+(Sheet1!$A$1-1)*10,FALSE))=TRUE,"---",IF(VLOOKUP($A1419,Sheet1!$B$3:$AH$1266,Sheet1!E$1+(Sheet1!$A$1-1)*10,FALSE)="---","---", (ROUND(VLOOKUP($A1419,Sheet1!$B$3:$AH$1266,Sheet1!E$1+(Sheet1!$A$1-1)*10,FALSE),IF(VLOOKUP($A1419,Sheet1!$B$3:$AH$1266,Sheet1!E$1+(Sheet1!$A$1-1)*10,FALSE)&gt;99999,-3,IF(VLOOKUP($A1419,Sheet1!$B$3:$AH$1266,Sheet1!E$1+(Sheet1!$A$1-1)*10,FALSE)&gt;9999,-2,IF(VLOOKUP($A1419,Sheet1!$B$3:$AH$1266,Sheet1!E$1+(Sheet1!$A$1-1)*10,FALSE)&gt;999,-1,0)))))))</f>
        <v>4150</v>
      </c>
      <c r="V1419" s="65">
        <f>IF(ISNA(VLOOKUP($A1419,Sheet1!$B$3:$AH$1266,Sheet1!F$1+(Sheet1!$A$1-1)*10,FALSE))=TRUE,"---",IF(VLOOKUP($A1419,Sheet1!$B$3:$AH$1266,Sheet1!F$1+(Sheet1!$A$1-1)*10,FALSE)="---","---", (ROUND(VLOOKUP($A1419,Sheet1!$B$3:$AH$1266,Sheet1!F$1+(Sheet1!$A$1-1)*10,FALSE),IF(VLOOKUP($A1419,Sheet1!$B$3:$AH$1266,Sheet1!F$1+(Sheet1!$A$1-1)*10,FALSE)&gt;99999,-3,IF(VLOOKUP($A1419,Sheet1!$B$3:$AH$1266,Sheet1!F$1+(Sheet1!$A$1-1)*10,FALSE)&gt;9999,-2,IF(VLOOKUP($A1419,Sheet1!$B$3:$AH$1266,Sheet1!F$1+(Sheet1!$A$1-1)*10,FALSE)&gt;999,-1,0)))))))</f>
        <v>5030</v>
      </c>
      <c r="W1419" s="65">
        <f>IF(ISNA(VLOOKUP($A1419,Sheet1!$B$3:$AH$1266,Sheet1!G$1+(Sheet1!$A$1-1)*10,FALSE))=TRUE,"---",IF(VLOOKUP($A1419,Sheet1!$B$3:$AH$1266,Sheet1!G$1+(Sheet1!$A$1-1)*10,FALSE)="---","---", (ROUND(VLOOKUP($A1419,Sheet1!$B$3:$AH$1266,Sheet1!G$1+(Sheet1!$A$1-1)*10,FALSE),IF(VLOOKUP($A1419,Sheet1!$B$3:$AH$1266,Sheet1!G$1+(Sheet1!$A$1-1)*10,FALSE)&gt;99999,-3,IF(VLOOKUP($A1419,Sheet1!$B$3:$AH$1266,Sheet1!G$1+(Sheet1!$A$1-1)*10,FALSE)&gt;9999,-2,IF(VLOOKUP($A1419,Sheet1!$B$3:$AH$1266,Sheet1!G$1+(Sheet1!$A$1-1)*10,FALSE)&gt;999,-1,0)))))))</f>
        <v>6270</v>
      </c>
      <c r="X1419" s="65">
        <f>IF(ISNA(VLOOKUP($A1419,Sheet1!$B$3:$AH$1266,Sheet1!H$1+(Sheet1!$A$1-1)*10,FALSE))=TRUE,"---",IF(VLOOKUP($A1419,Sheet1!$B$3:$AH$1266,Sheet1!H$1+(Sheet1!$A$1-1)*10,FALSE)="---","---", (ROUND(VLOOKUP($A1419,Sheet1!$B$3:$AH$1266,Sheet1!H$1+(Sheet1!$A$1-1)*10,FALSE),IF(VLOOKUP($A1419,Sheet1!$B$3:$AH$1266,Sheet1!H$1+(Sheet1!$A$1-1)*10,FALSE)&gt;99999,-3,IF(VLOOKUP($A1419,Sheet1!$B$3:$AH$1266,Sheet1!H$1+(Sheet1!$A$1-1)*10,FALSE)&gt;9999,-2,IF(VLOOKUP($A1419,Sheet1!$B$3:$AH$1266,Sheet1!H$1+(Sheet1!$A$1-1)*10,FALSE)&gt;999,-1,0)))))))</f>
        <v>9890</v>
      </c>
      <c r="Y1419" s="65">
        <f>IF(ISNA(VLOOKUP($A1419,Sheet1!$B$3:$AH$1266,Sheet1!I$1+(Sheet1!$A$1-1)*10,FALSE))=TRUE,"---",IF(VLOOKUP($A1419,Sheet1!$B$3:$AH$1266,Sheet1!I$1+(Sheet1!$A$1-1)*10,FALSE)="---","---", (ROUND(VLOOKUP($A1419,Sheet1!$B$3:$AH$1266,Sheet1!I$1+(Sheet1!$A$1-1)*10,FALSE),IF(VLOOKUP($A1419,Sheet1!$B$3:$AH$1266,Sheet1!I$1+(Sheet1!$A$1-1)*10,FALSE)&gt;99999,-3,IF(VLOOKUP($A1419,Sheet1!$B$3:$AH$1266,Sheet1!I$1+(Sheet1!$A$1-1)*10,FALSE)&gt;9999,-2,IF(VLOOKUP($A1419,Sheet1!$B$3:$AH$1266,Sheet1!I$1+(Sheet1!$A$1-1)*10,FALSE)&gt;999,-1,0)))))))</f>
        <v>12700</v>
      </c>
      <c r="Z1419" s="65">
        <f>IF(ISNA(VLOOKUP($A1419,Sheet1!$B$3:$AH$1266,Sheet1!J$1+(Sheet1!$A$1-1)*10,FALSE))=TRUE,"---",IF(VLOOKUP($A1419,Sheet1!$B$3:$AH$1266,Sheet1!J$1+(Sheet1!$A$1-1)*10,FALSE)="---","---", (ROUND(VLOOKUP($A1419,Sheet1!$B$3:$AH$1266,Sheet1!J$1+(Sheet1!$A$1-1)*10,FALSE),IF(VLOOKUP($A1419,Sheet1!$B$3:$AH$1266,Sheet1!J$1+(Sheet1!$A$1-1)*10,FALSE)&gt;99999,-3,IF(VLOOKUP($A1419,Sheet1!$B$3:$AH$1266,Sheet1!J$1+(Sheet1!$A$1-1)*10,FALSE)&gt;9999,-2,IF(VLOOKUP($A1419,Sheet1!$B$3:$AH$1266,Sheet1!J$1+(Sheet1!$A$1-1)*10,FALSE)&gt;999,-1,0)))))))</f>
        <v>16600</v>
      </c>
      <c r="AA1419" s="65">
        <f>IF(ISNA(VLOOKUP($A1419,Sheet1!$B$3:$AH$1266,Sheet1!K$1+(Sheet1!$A$1-1)*10,FALSE))=TRUE,"---",IF(VLOOKUP($A1419,Sheet1!$B$3:$AH$1266,Sheet1!K$1+(Sheet1!$A$1-1)*10,FALSE)="---","---", (ROUND(VLOOKUP($A1419,Sheet1!$B$3:$AH$1266,Sheet1!K$1+(Sheet1!$A$1-1)*10,FALSE),IF(VLOOKUP($A1419,Sheet1!$B$3:$AH$1266,Sheet1!K$1+(Sheet1!$A$1-1)*10,FALSE)&gt;99999,-3,IF(VLOOKUP($A1419,Sheet1!$B$3:$AH$1266,Sheet1!K$1+(Sheet1!$A$1-1)*10,FALSE)&gt;9999,-2,IF(VLOOKUP($A1419,Sheet1!$B$3:$AH$1266,Sheet1!K$1+(Sheet1!$A$1-1)*10,FALSE)&gt;999,-1,0)))))))</f>
        <v>19900</v>
      </c>
      <c r="AB1419" s="65">
        <f>IF(ISNA(VLOOKUP($A1419,Sheet1!$B$3:$AH$1266,Sheet1!L$1+(Sheet1!$A$1-1)*10,FALSE))=TRUE,"---",IF(VLOOKUP($A1419,Sheet1!$B$3:$AH$1266,Sheet1!L$1+(Sheet1!$A$1-1)*10,FALSE)="---","---", (ROUND(VLOOKUP($A1419,Sheet1!$B$3:$AH$1266,Sheet1!L$1+(Sheet1!$A$1-1)*10,FALSE),IF(VLOOKUP($A1419,Sheet1!$B$3:$AH$1266,Sheet1!L$1+(Sheet1!$A$1-1)*10,FALSE)&gt;99999,-3,IF(VLOOKUP($A1419,Sheet1!$B$3:$AH$1266,Sheet1!L$1+(Sheet1!$A$1-1)*10,FALSE)&gt;9999,-2,IF(VLOOKUP($A1419,Sheet1!$B$3:$AH$1266,Sheet1!L$1+(Sheet1!$A$1-1)*10,FALSE)&gt;999,-1,0)))))))</f>
        <v>23300</v>
      </c>
      <c r="AC1419" s="65">
        <f>IF(ISNA(VLOOKUP($A1419,Sheet1!$B$3:$AH$1266,Sheet1!M$1+(Sheet1!$A$1-1)*10,FALSE))=TRUE,"---",IF(VLOOKUP($A1419,Sheet1!$B$3:$AH$1266,Sheet1!M$1+(Sheet1!$A$1-1)*10,FALSE)="---","---", (ROUND(VLOOKUP($A1419,Sheet1!$B$3:$AH$1266,Sheet1!M$1+(Sheet1!$A$1-1)*10,FALSE),IF(VLOOKUP($A1419,Sheet1!$B$3:$AH$1266,Sheet1!M$1+(Sheet1!$A$1-1)*10,FALSE)&gt;99999,-3,IF(VLOOKUP($A1419,Sheet1!$B$3:$AH$1266,Sheet1!M$1+(Sheet1!$A$1-1)*10,FALSE)&gt;9999,-2,IF(VLOOKUP($A1419,Sheet1!$B$3:$AH$1266,Sheet1!M$1+(Sheet1!$A$1-1)*10,FALSE)&gt;999,-1,0)))))))</f>
        <v>26900</v>
      </c>
      <c r="AD1419" s="65">
        <f>IF(ISNA(VLOOKUP($A1419,Sheet1!$B$3:$AH$1266,Sheet1!N$1+(Sheet1!$A$1-1)*10,FALSE))=TRUE,"---",IF(VLOOKUP($A1419,Sheet1!$B$3:$AH$1266,Sheet1!N$1+(Sheet1!$A$1-1)*10,FALSE)="---","---", (ROUND(VLOOKUP($A1419,Sheet1!$B$3:$AH$1266,Sheet1!N$1+(Sheet1!$A$1-1)*10,FALSE),IF(VLOOKUP($A1419,Sheet1!$B$3:$AH$1266,Sheet1!N$1+(Sheet1!$A$1-1)*10,FALSE)&gt;99999,-3,IF(VLOOKUP($A1419,Sheet1!$B$3:$AH$1266,Sheet1!N$1+(Sheet1!$A$1-1)*10,FALSE)&gt;9999,-2,IF(VLOOKUP($A1419,Sheet1!$B$3:$AH$1266,Sheet1!N$1+(Sheet1!$A$1-1)*10,FALSE)&gt;999,-1,0)))))))</f>
        <v>32100</v>
      </c>
    </row>
    <row r="1420" spans="1:30" ht="25.5" customHeight="1" x14ac:dyDescent="0.25">
      <c r="A1420" s="133" t="s">
        <v>2074</v>
      </c>
      <c r="B1420" s="141" t="s">
        <v>2075</v>
      </c>
      <c r="C1420" s="133">
        <v>420709</v>
      </c>
      <c r="D1420" s="133">
        <v>774903</v>
      </c>
      <c r="E1420" s="67" t="s">
        <v>3009</v>
      </c>
      <c r="F1420" s="135" t="s">
        <v>4405</v>
      </c>
      <c r="G1420" s="118" t="s">
        <v>160</v>
      </c>
      <c r="H1420" s="136">
        <v>0.67</v>
      </c>
      <c r="I1420" s="119">
        <v>26472</v>
      </c>
      <c r="J1420" s="137" t="s">
        <v>4405</v>
      </c>
      <c r="K1420" s="118" t="s">
        <v>17</v>
      </c>
      <c r="L1420" s="122">
        <v>173</v>
      </c>
      <c r="M1420" s="123">
        <v>258</v>
      </c>
      <c r="N1420" s="118" t="s">
        <v>32</v>
      </c>
      <c r="O1420" s="71" t="s">
        <v>4405</v>
      </c>
      <c r="P1420" s="71" t="s">
        <v>4405</v>
      </c>
      <c r="Q1420" s="71" t="s">
        <v>4405</v>
      </c>
      <c r="R1420" s="73" t="s">
        <v>4405</v>
      </c>
      <c r="S1420" s="63" t="s">
        <v>4367</v>
      </c>
      <c r="T1420" s="63" t="str">
        <f>IF(ISNA(VLOOKUP(A1420,Sheet1!B$3:C$1266,2,FALSE)=TRUE),"NC",VLOOKUP(A1420,Sheet1!B$3:C$1266,2,FALSE))</f>
        <v>NC</v>
      </c>
      <c r="U1420" s="66" t="str">
        <f>IF(ISNA(VLOOKUP($A1420,Sheet1!$B$3:$AH$1266,Sheet1!E$1+(Sheet1!$A$1-1)*10,FALSE))=TRUE,"---",IF(VLOOKUP($A1420,Sheet1!$B$3:$AH$1266,Sheet1!E$1+(Sheet1!$A$1-1)*10,FALSE)="---","---", (ROUND(VLOOKUP($A1420,Sheet1!$B$3:$AH$1266,Sheet1!E$1+(Sheet1!$A$1-1)*10,FALSE),IF(VLOOKUP($A1420,Sheet1!$B$3:$AH$1266,Sheet1!E$1+(Sheet1!$A$1-1)*10,FALSE)&gt;99999,-3,IF(VLOOKUP($A1420,Sheet1!$B$3:$AH$1266,Sheet1!E$1+(Sheet1!$A$1-1)*10,FALSE)&gt;9999,-2,IF(VLOOKUP($A1420,Sheet1!$B$3:$AH$1266,Sheet1!E$1+(Sheet1!$A$1-1)*10,FALSE)&gt;999,-1,0)))))))</f>
        <v>---</v>
      </c>
      <c r="V1420" s="66" t="str">
        <f>IF(ISNA(VLOOKUP($A1420,Sheet1!$B$3:$AH$1266,Sheet1!F$1+(Sheet1!$A$1-1)*10,FALSE))=TRUE,"---",IF(VLOOKUP($A1420,Sheet1!$B$3:$AH$1266,Sheet1!F$1+(Sheet1!$A$1-1)*10,FALSE)="---","---", (ROUND(VLOOKUP($A1420,Sheet1!$B$3:$AH$1266,Sheet1!F$1+(Sheet1!$A$1-1)*10,FALSE),IF(VLOOKUP($A1420,Sheet1!$B$3:$AH$1266,Sheet1!F$1+(Sheet1!$A$1-1)*10,FALSE)&gt;99999,-3,IF(VLOOKUP($A1420,Sheet1!$B$3:$AH$1266,Sheet1!F$1+(Sheet1!$A$1-1)*10,FALSE)&gt;9999,-2,IF(VLOOKUP($A1420,Sheet1!$B$3:$AH$1266,Sheet1!F$1+(Sheet1!$A$1-1)*10,FALSE)&gt;999,-1,0)))))))</f>
        <v>---</v>
      </c>
      <c r="W1420" s="66" t="str">
        <f>IF(ISNA(VLOOKUP($A1420,Sheet1!$B$3:$AH$1266,Sheet1!G$1+(Sheet1!$A$1-1)*10,FALSE))=TRUE,"---",IF(VLOOKUP($A1420,Sheet1!$B$3:$AH$1266,Sheet1!G$1+(Sheet1!$A$1-1)*10,FALSE)="---","---", (ROUND(VLOOKUP($A1420,Sheet1!$B$3:$AH$1266,Sheet1!G$1+(Sheet1!$A$1-1)*10,FALSE),IF(VLOOKUP($A1420,Sheet1!$B$3:$AH$1266,Sheet1!G$1+(Sheet1!$A$1-1)*10,FALSE)&gt;99999,-3,IF(VLOOKUP($A1420,Sheet1!$B$3:$AH$1266,Sheet1!G$1+(Sheet1!$A$1-1)*10,FALSE)&gt;9999,-2,IF(VLOOKUP($A1420,Sheet1!$B$3:$AH$1266,Sheet1!G$1+(Sheet1!$A$1-1)*10,FALSE)&gt;999,-1,0)))))))</f>
        <v>---</v>
      </c>
      <c r="X1420" s="66" t="str">
        <f>IF(ISNA(VLOOKUP($A1420,Sheet1!$B$3:$AH$1266,Sheet1!H$1+(Sheet1!$A$1-1)*10,FALSE))=TRUE,"---",IF(VLOOKUP($A1420,Sheet1!$B$3:$AH$1266,Sheet1!H$1+(Sheet1!$A$1-1)*10,FALSE)="---","---", (ROUND(VLOOKUP($A1420,Sheet1!$B$3:$AH$1266,Sheet1!H$1+(Sheet1!$A$1-1)*10,FALSE),IF(VLOOKUP($A1420,Sheet1!$B$3:$AH$1266,Sheet1!H$1+(Sheet1!$A$1-1)*10,FALSE)&gt;99999,-3,IF(VLOOKUP($A1420,Sheet1!$B$3:$AH$1266,Sheet1!H$1+(Sheet1!$A$1-1)*10,FALSE)&gt;9999,-2,IF(VLOOKUP($A1420,Sheet1!$B$3:$AH$1266,Sheet1!H$1+(Sheet1!$A$1-1)*10,FALSE)&gt;999,-1,0)))))))</f>
        <v>---</v>
      </c>
      <c r="Y1420" s="66" t="str">
        <f>IF(ISNA(VLOOKUP($A1420,Sheet1!$B$3:$AH$1266,Sheet1!I$1+(Sheet1!$A$1-1)*10,FALSE))=TRUE,"---",IF(VLOOKUP($A1420,Sheet1!$B$3:$AH$1266,Sheet1!I$1+(Sheet1!$A$1-1)*10,FALSE)="---","---", (ROUND(VLOOKUP($A1420,Sheet1!$B$3:$AH$1266,Sheet1!I$1+(Sheet1!$A$1-1)*10,FALSE),IF(VLOOKUP($A1420,Sheet1!$B$3:$AH$1266,Sheet1!I$1+(Sheet1!$A$1-1)*10,FALSE)&gt;99999,-3,IF(VLOOKUP($A1420,Sheet1!$B$3:$AH$1266,Sheet1!I$1+(Sheet1!$A$1-1)*10,FALSE)&gt;9999,-2,IF(VLOOKUP($A1420,Sheet1!$B$3:$AH$1266,Sheet1!I$1+(Sheet1!$A$1-1)*10,FALSE)&gt;999,-1,0)))))))</f>
        <v>---</v>
      </c>
      <c r="Z1420" s="66" t="str">
        <f>IF(ISNA(VLOOKUP($A1420,Sheet1!$B$3:$AH$1266,Sheet1!J$1+(Sheet1!$A$1-1)*10,FALSE))=TRUE,"---",IF(VLOOKUP($A1420,Sheet1!$B$3:$AH$1266,Sheet1!J$1+(Sheet1!$A$1-1)*10,FALSE)="---","---", (ROUND(VLOOKUP($A1420,Sheet1!$B$3:$AH$1266,Sheet1!J$1+(Sheet1!$A$1-1)*10,FALSE),IF(VLOOKUP($A1420,Sheet1!$B$3:$AH$1266,Sheet1!J$1+(Sheet1!$A$1-1)*10,FALSE)&gt;99999,-3,IF(VLOOKUP($A1420,Sheet1!$B$3:$AH$1266,Sheet1!J$1+(Sheet1!$A$1-1)*10,FALSE)&gt;9999,-2,IF(VLOOKUP($A1420,Sheet1!$B$3:$AH$1266,Sheet1!J$1+(Sheet1!$A$1-1)*10,FALSE)&gt;999,-1,0)))))))</f>
        <v>---</v>
      </c>
      <c r="AA1420" s="66" t="str">
        <f>IF(ISNA(VLOOKUP($A1420,Sheet1!$B$3:$AH$1266,Sheet1!K$1+(Sheet1!$A$1-1)*10,FALSE))=TRUE,"---",IF(VLOOKUP($A1420,Sheet1!$B$3:$AH$1266,Sheet1!K$1+(Sheet1!$A$1-1)*10,FALSE)="---","---", (ROUND(VLOOKUP($A1420,Sheet1!$B$3:$AH$1266,Sheet1!K$1+(Sheet1!$A$1-1)*10,FALSE),IF(VLOOKUP($A1420,Sheet1!$B$3:$AH$1266,Sheet1!K$1+(Sheet1!$A$1-1)*10,FALSE)&gt;99999,-3,IF(VLOOKUP($A1420,Sheet1!$B$3:$AH$1266,Sheet1!K$1+(Sheet1!$A$1-1)*10,FALSE)&gt;9999,-2,IF(VLOOKUP($A1420,Sheet1!$B$3:$AH$1266,Sheet1!K$1+(Sheet1!$A$1-1)*10,FALSE)&gt;999,-1,0)))))))</f>
        <v>---</v>
      </c>
      <c r="AB1420" s="66" t="str">
        <f>IF(ISNA(VLOOKUP($A1420,Sheet1!$B$3:$AH$1266,Sheet1!L$1+(Sheet1!$A$1-1)*10,FALSE))=TRUE,"---",IF(VLOOKUP($A1420,Sheet1!$B$3:$AH$1266,Sheet1!L$1+(Sheet1!$A$1-1)*10,FALSE)="---","---", (ROUND(VLOOKUP($A1420,Sheet1!$B$3:$AH$1266,Sheet1!L$1+(Sheet1!$A$1-1)*10,FALSE),IF(VLOOKUP($A1420,Sheet1!$B$3:$AH$1266,Sheet1!L$1+(Sheet1!$A$1-1)*10,FALSE)&gt;99999,-3,IF(VLOOKUP($A1420,Sheet1!$B$3:$AH$1266,Sheet1!L$1+(Sheet1!$A$1-1)*10,FALSE)&gt;9999,-2,IF(VLOOKUP($A1420,Sheet1!$B$3:$AH$1266,Sheet1!L$1+(Sheet1!$A$1-1)*10,FALSE)&gt;999,-1,0)))))))</f>
        <v>---</v>
      </c>
      <c r="AC1420" s="66" t="str">
        <f>IF(ISNA(VLOOKUP($A1420,Sheet1!$B$3:$AH$1266,Sheet1!M$1+(Sheet1!$A$1-1)*10,FALSE))=TRUE,"---",IF(VLOOKUP($A1420,Sheet1!$B$3:$AH$1266,Sheet1!M$1+(Sheet1!$A$1-1)*10,FALSE)="---","---", (ROUND(VLOOKUP($A1420,Sheet1!$B$3:$AH$1266,Sheet1!M$1+(Sheet1!$A$1-1)*10,FALSE),IF(VLOOKUP($A1420,Sheet1!$B$3:$AH$1266,Sheet1!M$1+(Sheet1!$A$1-1)*10,FALSE)&gt;99999,-3,IF(VLOOKUP($A1420,Sheet1!$B$3:$AH$1266,Sheet1!M$1+(Sheet1!$A$1-1)*10,FALSE)&gt;9999,-2,IF(VLOOKUP($A1420,Sheet1!$B$3:$AH$1266,Sheet1!M$1+(Sheet1!$A$1-1)*10,FALSE)&gt;999,-1,0)))))))</f>
        <v>---</v>
      </c>
      <c r="AD1420" s="66" t="str">
        <f>IF(ISNA(VLOOKUP($A1420,Sheet1!$B$3:$AH$1266,Sheet1!N$1+(Sheet1!$A$1-1)*10,FALSE))=TRUE,"---",IF(VLOOKUP($A1420,Sheet1!$B$3:$AH$1266,Sheet1!N$1+(Sheet1!$A$1-1)*10,FALSE)="---","---", (ROUND(VLOOKUP($A1420,Sheet1!$B$3:$AH$1266,Sheet1!N$1+(Sheet1!$A$1-1)*10,FALSE),IF(VLOOKUP($A1420,Sheet1!$B$3:$AH$1266,Sheet1!N$1+(Sheet1!$A$1-1)*10,FALSE)&gt;99999,-3,IF(VLOOKUP($A1420,Sheet1!$B$3:$AH$1266,Sheet1!N$1+(Sheet1!$A$1-1)*10,FALSE)&gt;9999,-2,IF(VLOOKUP($A1420,Sheet1!$B$3:$AH$1266,Sheet1!N$1+(Sheet1!$A$1-1)*10,FALSE)&gt;999,-1,0)))))))</f>
        <v>---</v>
      </c>
    </row>
    <row r="1421" spans="1:30" ht="25.5" customHeight="1" x14ac:dyDescent="0.25">
      <c r="A1421" s="125" t="s">
        <v>2076</v>
      </c>
      <c r="B1421" s="126" t="s">
        <v>2077</v>
      </c>
      <c r="C1421" s="125">
        <v>420457</v>
      </c>
      <c r="D1421" s="125">
        <v>775151</v>
      </c>
      <c r="E1421" s="70" t="s">
        <v>3009</v>
      </c>
      <c r="F1421" s="139" t="s">
        <v>4405</v>
      </c>
      <c r="G1421" s="127" t="s">
        <v>160</v>
      </c>
      <c r="H1421" s="128">
        <v>10.4</v>
      </c>
      <c r="I1421" s="112">
        <v>26472</v>
      </c>
      <c r="J1421" s="140" t="s">
        <v>4405</v>
      </c>
      <c r="K1421" s="127" t="s">
        <v>17</v>
      </c>
      <c r="L1421" s="115">
        <v>3200</v>
      </c>
      <c r="M1421" s="116">
        <v>308</v>
      </c>
      <c r="N1421" s="127" t="s">
        <v>32</v>
      </c>
      <c r="O1421" s="68">
        <f t="shared" si="49"/>
        <v>0.42647534469419129</v>
      </c>
      <c r="P1421" s="68">
        <f>IF(O1421&lt;&gt;"",VLOOKUP($A1421,Sheet4!$A$2:$O$1309,14,FALSE)*100,"")</f>
        <v>1.6601173352567833</v>
      </c>
      <c r="Q1421" s="68">
        <f>IF(P1421&lt;&gt;"",VLOOKUP($A1421,Sheet4!$A$2:$O$1309,15,FALSE)*100,"")</f>
        <v>15.123560802857671</v>
      </c>
      <c r="R1421" s="74" t="str">
        <f t="shared" si="48"/>
        <v>&gt;200,  &lt;500</v>
      </c>
      <c r="S1421" s="64" t="s">
        <v>4367</v>
      </c>
      <c r="T1421" s="64" t="str">
        <f>IF(ISNA(VLOOKUP(A1421,Sheet1!B$3:C$1266,2,FALSE)=TRUE),"NC",VLOOKUP(A1421,Sheet1!B$3:C$1266,2,FALSE))</f>
        <v>Rural</v>
      </c>
      <c r="U1421" s="65">
        <f>IF(ISNA(VLOOKUP($A1421,Sheet1!$B$3:$AH$1266,Sheet1!E$1+(Sheet1!$A$1-1)*10,FALSE))=TRUE,"---",IF(VLOOKUP($A1421,Sheet1!$B$3:$AH$1266,Sheet1!E$1+(Sheet1!$A$1-1)*10,FALSE)="---","---", (ROUND(VLOOKUP($A1421,Sheet1!$B$3:$AH$1266,Sheet1!E$1+(Sheet1!$A$1-1)*10,FALSE),IF(VLOOKUP($A1421,Sheet1!$B$3:$AH$1266,Sheet1!E$1+(Sheet1!$A$1-1)*10,FALSE)&gt;99999,-3,IF(VLOOKUP($A1421,Sheet1!$B$3:$AH$1266,Sheet1!E$1+(Sheet1!$A$1-1)*10,FALSE)&gt;9999,-2,IF(VLOOKUP($A1421,Sheet1!$B$3:$AH$1266,Sheet1!E$1+(Sheet1!$A$1-1)*10,FALSE)&gt;999,-1,0)))))))</f>
        <v>352</v>
      </c>
      <c r="V1421" s="65">
        <f>IF(ISNA(VLOOKUP($A1421,Sheet1!$B$3:$AH$1266,Sheet1!F$1+(Sheet1!$A$1-1)*10,FALSE))=TRUE,"---",IF(VLOOKUP($A1421,Sheet1!$B$3:$AH$1266,Sheet1!F$1+(Sheet1!$A$1-1)*10,FALSE)="---","---", (ROUND(VLOOKUP($A1421,Sheet1!$B$3:$AH$1266,Sheet1!F$1+(Sheet1!$A$1-1)*10,FALSE),IF(VLOOKUP($A1421,Sheet1!$B$3:$AH$1266,Sheet1!F$1+(Sheet1!$A$1-1)*10,FALSE)&gt;99999,-3,IF(VLOOKUP($A1421,Sheet1!$B$3:$AH$1266,Sheet1!F$1+(Sheet1!$A$1-1)*10,FALSE)&gt;9999,-2,IF(VLOOKUP($A1421,Sheet1!$B$3:$AH$1266,Sheet1!F$1+(Sheet1!$A$1-1)*10,FALSE)&gt;999,-1,0)))))))</f>
        <v>444</v>
      </c>
      <c r="W1421" s="65">
        <f>IF(ISNA(VLOOKUP($A1421,Sheet1!$B$3:$AH$1266,Sheet1!G$1+(Sheet1!$A$1-1)*10,FALSE))=TRUE,"---",IF(VLOOKUP($A1421,Sheet1!$B$3:$AH$1266,Sheet1!G$1+(Sheet1!$A$1-1)*10,FALSE)="---","---", (ROUND(VLOOKUP($A1421,Sheet1!$B$3:$AH$1266,Sheet1!G$1+(Sheet1!$A$1-1)*10,FALSE),IF(VLOOKUP($A1421,Sheet1!$B$3:$AH$1266,Sheet1!G$1+(Sheet1!$A$1-1)*10,FALSE)&gt;99999,-3,IF(VLOOKUP($A1421,Sheet1!$B$3:$AH$1266,Sheet1!G$1+(Sheet1!$A$1-1)*10,FALSE)&gt;9999,-2,IF(VLOOKUP($A1421,Sheet1!$B$3:$AH$1266,Sheet1!G$1+(Sheet1!$A$1-1)*10,FALSE)&gt;999,-1,0)))))))</f>
        <v>579</v>
      </c>
      <c r="X1421" s="65">
        <f>IF(ISNA(VLOOKUP($A1421,Sheet1!$B$3:$AH$1266,Sheet1!H$1+(Sheet1!$A$1-1)*10,FALSE))=TRUE,"---",IF(VLOOKUP($A1421,Sheet1!$B$3:$AH$1266,Sheet1!H$1+(Sheet1!$A$1-1)*10,FALSE)="---","---", (ROUND(VLOOKUP($A1421,Sheet1!$B$3:$AH$1266,Sheet1!H$1+(Sheet1!$A$1-1)*10,FALSE),IF(VLOOKUP($A1421,Sheet1!$B$3:$AH$1266,Sheet1!H$1+(Sheet1!$A$1-1)*10,FALSE)&gt;99999,-3,IF(VLOOKUP($A1421,Sheet1!$B$3:$AH$1266,Sheet1!H$1+(Sheet1!$A$1-1)*10,FALSE)&gt;9999,-2,IF(VLOOKUP($A1421,Sheet1!$B$3:$AH$1266,Sheet1!H$1+(Sheet1!$A$1-1)*10,FALSE)&gt;999,-1,0)))))))</f>
        <v>990</v>
      </c>
      <c r="Y1421" s="65">
        <f>IF(ISNA(VLOOKUP($A1421,Sheet1!$B$3:$AH$1266,Sheet1!I$1+(Sheet1!$A$1-1)*10,FALSE))=TRUE,"---",IF(VLOOKUP($A1421,Sheet1!$B$3:$AH$1266,Sheet1!I$1+(Sheet1!$A$1-1)*10,FALSE)="---","---", (ROUND(VLOOKUP($A1421,Sheet1!$B$3:$AH$1266,Sheet1!I$1+(Sheet1!$A$1-1)*10,FALSE),IF(VLOOKUP($A1421,Sheet1!$B$3:$AH$1266,Sheet1!I$1+(Sheet1!$A$1-1)*10,FALSE)&gt;99999,-3,IF(VLOOKUP($A1421,Sheet1!$B$3:$AH$1266,Sheet1!I$1+(Sheet1!$A$1-1)*10,FALSE)&gt;9999,-2,IF(VLOOKUP($A1421,Sheet1!$B$3:$AH$1266,Sheet1!I$1+(Sheet1!$A$1-1)*10,FALSE)&gt;999,-1,0)))))))</f>
        <v>1320</v>
      </c>
      <c r="Z1421" s="65">
        <f>IF(ISNA(VLOOKUP($A1421,Sheet1!$B$3:$AH$1266,Sheet1!J$1+(Sheet1!$A$1-1)*10,FALSE))=TRUE,"---",IF(VLOOKUP($A1421,Sheet1!$B$3:$AH$1266,Sheet1!J$1+(Sheet1!$A$1-1)*10,FALSE)="---","---", (ROUND(VLOOKUP($A1421,Sheet1!$B$3:$AH$1266,Sheet1!J$1+(Sheet1!$A$1-1)*10,FALSE),IF(VLOOKUP($A1421,Sheet1!$B$3:$AH$1266,Sheet1!J$1+(Sheet1!$A$1-1)*10,FALSE)&gt;99999,-3,IF(VLOOKUP($A1421,Sheet1!$B$3:$AH$1266,Sheet1!J$1+(Sheet1!$A$1-1)*10,FALSE)&gt;9999,-2,IF(VLOOKUP($A1421,Sheet1!$B$3:$AH$1266,Sheet1!J$1+(Sheet1!$A$1-1)*10,FALSE)&gt;999,-1,0)))))))</f>
        <v>1790</v>
      </c>
      <c r="AA1421" s="65">
        <f>IF(ISNA(VLOOKUP($A1421,Sheet1!$B$3:$AH$1266,Sheet1!K$1+(Sheet1!$A$1-1)*10,FALSE))=TRUE,"---",IF(VLOOKUP($A1421,Sheet1!$B$3:$AH$1266,Sheet1!K$1+(Sheet1!$A$1-1)*10,FALSE)="---","---", (ROUND(VLOOKUP($A1421,Sheet1!$B$3:$AH$1266,Sheet1!K$1+(Sheet1!$A$1-1)*10,FALSE),IF(VLOOKUP($A1421,Sheet1!$B$3:$AH$1266,Sheet1!K$1+(Sheet1!$A$1-1)*10,FALSE)&gt;99999,-3,IF(VLOOKUP($A1421,Sheet1!$B$3:$AH$1266,Sheet1!K$1+(Sheet1!$A$1-1)*10,FALSE)&gt;9999,-2,IF(VLOOKUP($A1421,Sheet1!$B$3:$AH$1266,Sheet1!K$1+(Sheet1!$A$1-1)*10,FALSE)&gt;999,-1,0)))))))</f>
        <v>2190</v>
      </c>
      <c r="AB1421" s="65">
        <f>IF(ISNA(VLOOKUP($A1421,Sheet1!$B$3:$AH$1266,Sheet1!L$1+(Sheet1!$A$1-1)*10,FALSE))=TRUE,"---",IF(VLOOKUP($A1421,Sheet1!$B$3:$AH$1266,Sheet1!L$1+(Sheet1!$A$1-1)*10,FALSE)="---","---", (ROUND(VLOOKUP($A1421,Sheet1!$B$3:$AH$1266,Sheet1!L$1+(Sheet1!$A$1-1)*10,FALSE),IF(VLOOKUP($A1421,Sheet1!$B$3:$AH$1266,Sheet1!L$1+(Sheet1!$A$1-1)*10,FALSE)&gt;99999,-3,IF(VLOOKUP($A1421,Sheet1!$B$3:$AH$1266,Sheet1!L$1+(Sheet1!$A$1-1)*10,FALSE)&gt;9999,-2,IF(VLOOKUP($A1421,Sheet1!$B$3:$AH$1266,Sheet1!L$1+(Sheet1!$A$1-1)*10,FALSE)&gt;999,-1,0)))))))</f>
        <v>2610</v>
      </c>
      <c r="AC1421" s="65">
        <f>IF(ISNA(VLOOKUP($A1421,Sheet1!$B$3:$AH$1266,Sheet1!M$1+(Sheet1!$A$1-1)*10,FALSE))=TRUE,"---",IF(VLOOKUP($A1421,Sheet1!$B$3:$AH$1266,Sheet1!M$1+(Sheet1!$A$1-1)*10,FALSE)="---","---", (ROUND(VLOOKUP($A1421,Sheet1!$B$3:$AH$1266,Sheet1!M$1+(Sheet1!$A$1-1)*10,FALSE),IF(VLOOKUP($A1421,Sheet1!$B$3:$AH$1266,Sheet1!M$1+(Sheet1!$A$1-1)*10,FALSE)&gt;99999,-3,IF(VLOOKUP($A1421,Sheet1!$B$3:$AH$1266,Sheet1!M$1+(Sheet1!$A$1-1)*10,FALSE)&gt;9999,-2,IF(VLOOKUP($A1421,Sheet1!$B$3:$AH$1266,Sheet1!M$1+(Sheet1!$A$1-1)*10,FALSE)&gt;999,-1,0)))))))</f>
        <v>3050</v>
      </c>
      <c r="AD1421" s="65">
        <f>IF(ISNA(VLOOKUP($A1421,Sheet1!$B$3:$AH$1266,Sheet1!N$1+(Sheet1!$A$1-1)*10,FALSE))=TRUE,"---",IF(VLOOKUP($A1421,Sheet1!$B$3:$AH$1266,Sheet1!N$1+(Sheet1!$A$1-1)*10,FALSE)="---","---", (ROUND(VLOOKUP($A1421,Sheet1!$B$3:$AH$1266,Sheet1!N$1+(Sheet1!$A$1-1)*10,FALSE),IF(VLOOKUP($A1421,Sheet1!$B$3:$AH$1266,Sheet1!N$1+(Sheet1!$A$1-1)*10,FALSE)&gt;99999,-3,IF(VLOOKUP($A1421,Sheet1!$B$3:$AH$1266,Sheet1!N$1+(Sheet1!$A$1-1)*10,FALSE)&gt;9999,-2,IF(VLOOKUP($A1421,Sheet1!$B$3:$AH$1266,Sheet1!N$1+(Sheet1!$A$1-1)*10,FALSE)&gt;999,-1,0)))))))</f>
        <v>3710</v>
      </c>
    </row>
    <row r="1422" spans="1:30" ht="25.5" customHeight="1" x14ac:dyDescent="0.25">
      <c r="A1422" s="133" t="s">
        <v>2078</v>
      </c>
      <c r="B1422" s="141" t="s">
        <v>2079</v>
      </c>
      <c r="C1422" s="133">
        <v>420436</v>
      </c>
      <c r="D1422" s="133">
        <v>775241</v>
      </c>
      <c r="E1422" s="67" t="s">
        <v>3009</v>
      </c>
      <c r="F1422" s="135" t="s">
        <v>4405</v>
      </c>
      <c r="G1422" s="118" t="s">
        <v>160</v>
      </c>
      <c r="H1422" s="136">
        <v>0.03</v>
      </c>
      <c r="I1422" s="119">
        <v>26471</v>
      </c>
      <c r="J1422" s="137" t="s">
        <v>4405</v>
      </c>
      <c r="K1422" s="118" t="s">
        <v>17</v>
      </c>
      <c r="L1422" s="122">
        <v>27</v>
      </c>
      <c r="M1422" s="123">
        <v>900</v>
      </c>
      <c r="N1422" s="118" t="s">
        <v>32</v>
      </c>
      <c r="O1422" s="71" t="s">
        <v>4405</v>
      </c>
      <c r="P1422" s="71" t="s">
        <v>4405</v>
      </c>
      <c r="Q1422" s="71" t="s">
        <v>4405</v>
      </c>
      <c r="R1422" s="73" t="s">
        <v>4405</v>
      </c>
      <c r="S1422" s="63" t="s">
        <v>4367</v>
      </c>
      <c r="T1422" s="63" t="str">
        <f>IF(ISNA(VLOOKUP(A1422,Sheet1!B$3:C$1266,2,FALSE)=TRUE),"NC",VLOOKUP(A1422,Sheet1!B$3:C$1266,2,FALSE))</f>
        <v>NC</v>
      </c>
      <c r="U1422" s="66" t="str">
        <f>IF(ISNA(VLOOKUP($A1422,Sheet1!$B$3:$AH$1266,Sheet1!E$1+(Sheet1!$A$1-1)*10,FALSE))=TRUE,"---",IF(VLOOKUP($A1422,Sheet1!$B$3:$AH$1266,Sheet1!E$1+(Sheet1!$A$1-1)*10,FALSE)="---","---", (ROUND(VLOOKUP($A1422,Sheet1!$B$3:$AH$1266,Sheet1!E$1+(Sheet1!$A$1-1)*10,FALSE),IF(VLOOKUP($A1422,Sheet1!$B$3:$AH$1266,Sheet1!E$1+(Sheet1!$A$1-1)*10,FALSE)&gt;99999,-3,IF(VLOOKUP($A1422,Sheet1!$B$3:$AH$1266,Sheet1!E$1+(Sheet1!$A$1-1)*10,FALSE)&gt;9999,-2,IF(VLOOKUP($A1422,Sheet1!$B$3:$AH$1266,Sheet1!E$1+(Sheet1!$A$1-1)*10,FALSE)&gt;999,-1,0)))))))</f>
        <v>---</v>
      </c>
      <c r="V1422" s="66" t="str">
        <f>IF(ISNA(VLOOKUP($A1422,Sheet1!$B$3:$AH$1266,Sheet1!F$1+(Sheet1!$A$1-1)*10,FALSE))=TRUE,"---",IF(VLOOKUP($A1422,Sheet1!$B$3:$AH$1266,Sheet1!F$1+(Sheet1!$A$1-1)*10,FALSE)="---","---", (ROUND(VLOOKUP($A1422,Sheet1!$B$3:$AH$1266,Sheet1!F$1+(Sheet1!$A$1-1)*10,FALSE),IF(VLOOKUP($A1422,Sheet1!$B$3:$AH$1266,Sheet1!F$1+(Sheet1!$A$1-1)*10,FALSE)&gt;99999,-3,IF(VLOOKUP($A1422,Sheet1!$B$3:$AH$1266,Sheet1!F$1+(Sheet1!$A$1-1)*10,FALSE)&gt;9999,-2,IF(VLOOKUP($A1422,Sheet1!$B$3:$AH$1266,Sheet1!F$1+(Sheet1!$A$1-1)*10,FALSE)&gt;999,-1,0)))))))</f>
        <v>---</v>
      </c>
      <c r="W1422" s="66" t="str">
        <f>IF(ISNA(VLOOKUP($A1422,Sheet1!$B$3:$AH$1266,Sheet1!G$1+(Sheet1!$A$1-1)*10,FALSE))=TRUE,"---",IF(VLOOKUP($A1422,Sheet1!$B$3:$AH$1266,Sheet1!G$1+(Sheet1!$A$1-1)*10,FALSE)="---","---", (ROUND(VLOOKUP($A1422,Sheet1!$B$3:$AH$1266,Sheet1!G$1+(Sheet1!$A$1-1)*10,FALSE),IF(VLOOKUP($A1422,Sheet1!$B$3:$AH$1266,Sheet1!G$1+(Sheet1!$A$1-1)*10,FALSE)&gt;99999,-3,IF(VLOOKUP($A1422,Sheet1!$B$3:$AH$1266,Sheet1!G$1+(Sheet1!$A$1-1)*10,FALSE)&gt;9999,-2,IF(VLOOKUP($A1422,Sheet1!$B$3:$AH$1266,Sheet1!G$1+(Sheet1!$A$1-1)*10,FALSE)&gt;999,-1,0)))))))</f>
        <v>---</v>
      </c>
      <c r="X1422" s="66" t="str">
        <f>IF(ISNA(VLOOKUP($A1422,Sheet1!$B$3:$AH$1266,Sheet1!H$1+(Sheet1!$A$1-1)*10,FALSE))=TRUE,"---",IF(VLOOKUP($A1422,Sheet1!$B$3:$AH$1266,Sheet1!H$1+(Sheet1!$A$1-1)*10,FALSE)="---","---", (ROUND(VLOOKUP($A1422,Sheet1!$B$3:$AH$1266,Sheet1!H$1+(Sheet1!$A$1-1)*10,FALSE),IF(VLOOKUP($A1422,Sheet1!$B$3:$AH$1266,Sheet1!H$1+(Sheet1!$A$1-1)*10,FALSE)&gt;99999,-3,IF(VLOOKUP($A1422,Sheet1!$B$3:$AH$1266,Sheet1!H$1+(Sheet1!$A$1-1)*10,FALSE)&gt;9999,-2,IF(VLOOKUP($A1422,Sheet1!$B$3:$AH$1266,Sheet1!H$1+(Sheet1!$A$1-1)*10,FALSE)&gt;999,-1,0)))))))</f>
        <v>---</v>
      </c>
      <c r="Y1422" s="66" t="str">
        <f>IF(ISNA(VLOOKUP($A1422,Sheet1!$B$3:$AH$1266,Sheet1!I$1+(Sheet1!$A$1-1)*10,FALSE))=TRUE,"---",IF(VLOOKUP($A1422,Sheet1!$B$3:$AH$1266,Sheet1!I$1+(Sheet1!$A$1-1)*10,FALSE)="---","---", (ROUND(VLOOKUP($A1422,Sheet1!$B$3:$AH$1266,Sheet1!I$1+(Sheet1!$A$1-1)*10,FALSE),IF(VLOOKUP($A1422,Sheet1!$B$3:$AH$1266,Sheet1!I$1+(Sheet1!$A$1-1)*10,FALSE)&gt;99999,-3,IF(VLOOKUP($A1422,Sheet1!$B$3:$AH$1266,Sheet1!I$1+(Sheet1!$A$1-1)*10,FALSE)&gt;9999,-2,IF(VLOOKUP($A1422,Sheet1!$B$3:$AH$1266,Sheet1!I$1+(Sheet1!$A$1-1)*10,FALSE)&gt;999,-1,0)))))))</f>
        <v>---</v>
      </c>
      <c r="Z1422" s="66" t="str">
        <f>IF(ISNA(VLOOKUP($A1422,Sheet1!$B$3:$AH$1266,Sheet1!J$1+(Sheet1!$A$1-1)*10,FALSE))=TRUE,"---",IF(VLOOKUP($A1422,Sheet1!$B$3:$AH$1266,Sheet1!J$1+(Sheet1!$A$1-1)*10,FALSE)="---","---", (ROUND(VLOOKUP($A1422,Sheet1!$B$3:$AH$1266,Sheet1!J$1+(Sheet1!$A$1-1)*10,FALSE),IF(VLOOKUP($A1422,Sheet1!$B$3:$AH$1266,Sheet1!J$1+(Sheet1!$A$1-1)*10,FALSE)&gt;99999,-3,IF(VLOOKUP($A1422,Sheet1!$B$3:$AH$1266,Sheet1!J$1+(Sheet1!$A$1-1)*10,FALSE)&gt;9999,-2,IF(VLOOKUP($A1422,Sheet1!$B$3:$AH$1266,Sheet1!J$1+(Sheet1!$A$1-1)*10,FALSE)&gt;999,-1,0)))))))</f>
        <v>---</v>
      </c>
      <c r="AA1422" s="66" t="str">
        <f>IF(ISNA(VLOOKUP($A1422,Sheet1!$B$3:$AH$1266,Sheet1!K$1+(Sheet1!$A$1-1)*10,FALSE))=TRUE,"---",IF(VLOOKUP($A1422,Sheet1!$B$3:$AH$1266,Sheet1!K$1+(Sheet1!$A$1-1)*10,FALSE)="---","---", (ROUND(VLOOKUP($A1422,Sheet1!$B$3:$AH$1266,Sheet1!K$1+(Sheet1!$A$1-1)*10,FALSE),IF(VLOOKUP($A1422,Sheet1!$B$3:$AH$1266,Sheet1!K$1+(Sheet1!$A$1-1)*10,FALSE)&gt;99999,-3,IF(VLOOKUP($A1422,Sheet1!$B$3:$AH$1266,Sheet1!K$1+(Sheet1!$A$1-1)*10,FALSE)&gt;9999,-2,IF(VLOOKUP($A1422,Sheet1!$B$3:$AH$1266,Sheet1!K$1+(Sheet1!$A$1-1)*10,FALSE)&gt;999,-1,0)))))))</f>
        <v>---</v>
      </c>
      <c r="AB1422" s="66" t="str">
        <f>IF(ISNA(VLOOKUP($A1422,Sheet1!$B$3:$AH$1266,Sheet1!L$1+(Sheet1!$A$1-1)*10,FALSE))=TRUE,"---",IF(VLOOKUP($A1422,Sheet1!$B$3:$AH$1266,Sheet1!L$1+(Sheet1!$A$1-1)*10,FALSE)="---","---", (ROUND(VLOOKUP($A1422,Sheet1!$B$3:$AH$1266,Sheet1!L$1+(Sheet1!$A$1-1)*10,FALSE),IF(VLOOKUP($A1422,Sheet1!$B$3:$AH$1266,Sheet1!L$1+(Sheet1!$A$1-1)*10,FALSE)&gt;99999,-3,IF(VLOOKUP($A1422,Sheet1!$B$3:$AH$1266,Sheet1!L$1+(Sheet1!$A$1-1)*10,FALSE)&gt;9999,-2,IF(VLOOKUP($A1422,Sheet1!$B$3:$AH$1266,Sheet1!L$1+(Sheet1!$A$1-1)*10,FALSE)&gt;999,-1,0)))))))</f>
        <v>---</v>
      </c>
      <c r="AC1422" s="66" t="str">
        <f>IF(ISNA(VLOOKUP($A1422,Sheet1!$B$3:$AH$1266,Sheet1!M$1+(Sheet1!$A$1-1)*10,FALSE))=TRUE,"---",IF(VLOOKUP($A1422,Sheet1!$B$3:$AH$1266,Sheet1!M$1+(Sheet1!$A$1-1)*10,FALSE)="---","---", (ROUND(VLOOKUP($A1422,Sheet1!$B$3:$AH$1266,Sheet1!M$1+(Sheet1!$A$1-1)*10,FALSE),IF(VLOOKUP($A1422,Sheet1!$B$3:$AH$1266,Sheet1!M$1+(Sheet1!$A$1-1)*10,FALSE)&gt;99999,-3,IF(VLOOKUP($A1422,Sheet1!$B$3:$AH$1266,Sheet1!M$1+(Sheet1!$A$1-1)*10,FALSE)&gt;9999,-2,IF(VLOOKUP($A1422,Sheet1!$B$3:$AH$1266,Sheet1!M$1+(Sheet1!$A$1-1)*10,FALSE)&gt;999,-1,0)))))))</f>
        <v>---</v>
      </c>
      <c r="AD1422" s="66" t="str">
        <f>IF(ISNA(VLOOKUP($A1422,Sheet1!$B$3:$AH$1266,Sheet1!N$1+(Sheet1!$A$1-1)*10,FALSE))=TRUE,"---",IF(VLOOKUP($A1422,Sheet1!$B$3:$AH$1266,Sheet1!N$1+(Sheet1!$A$1-1)*10,FALSE)="---","---", (ROUND(VLOOKUP($A1422,Sheet1!$B$3:$AH$1266,Sheet1!N$1+(Sheet1!$A$1-1)*10,FALSE),IF(VLOOKUP($A1422,Sheet1!$B$3:$AH$1266,Sheet1!N$1+(Sheet1!$A$1-1)*10,FALSE)&gt;99999,-3,IF(VLOOKUP($A1422,Sheet1!$B$3:$AH$1266,Sheet1!N$1+(Sheet1!$A$1-1)*10,FALSE)&gt;9999,-2,IF(VLOOKUP($A1422,Sheet1!$B$3:$AH$1266,Sheet1!N$1+(Sheet1!$A$1-1)*10,FALSE)&gt;999,-1,0)))))))</f>
        <v>---</v>
      </c>
    </row>
    <row r="1423" spans="1:30" s="27" customFormat="1" ht="25.5" customHeight="1" x14ac:dyDescent="0.25">
      <c r="A1423" s="125" t="s">
        <v>2080</v>
      </c>
      <c r="B1423" s="126" t="s">
        <v>2081</v>
      </c>
      <c r="C1423" s="125">
        <v>420520</v>
      </c>
      <c r="D1423" s="125">
        <v>775508</v>
      </c>
      <c r="E1423" s="70" t="s">
        <v>3009</v>
      </c>
      <c r="F1423" s="139" t="s">
        <v>4405</v>
      </c>
      <c r="G1423" s="127" t="s">
        <v>160</v>
      </c>
      <c r="H1423" s="128">
        <v>30.5</v>
      </c>
      <c r="I1423" s="112">
        <v>26472</v>
      </c>
      <c r="J1423" s="140" t="s">
        <v>4405</v>
      </c>
      <c r="K1423" s="127" t="s">
        <v>17</v>
      </c>
      <c r="L1423" s="115">
        <v>9200</v>
      </c>
      <c r="M1423" s="116">
        <v>302</v>
      </c>
      <c r="N1423" s="127" t="s">
        <v>462</v>
      </c>
      <c r="O1423" s="68">
        <f t="shared" si="49"/>
        <v>0.2</v>
      </c>
      <c r="P1423" s="68">
        <f>IF(O1423&lt;&gt;"",VLOOKUP($A1423,Sheet4!$A$2:$O$1309,14,FALSE)*100,"")</f>
        <v>1.5365610095873228</v>
      </c>
      <c r="Q1423" s="68">
        <f>IF(P1423&lt;&gt;"",VLOOKUP($A1423,Sheet4!$A$2:$O$1309,15,FALSE)*100,"")</f>
        <v>14.07322453952008</v>
      </c>
      <c r="R1423" s="74" t="str">
        <f t="shared" ref="R1423:R1485" si="50">IF(O1423="&lt;0.2","&gt;500",IF(O1423="&gt;50","&lt;2",IF(ISERR(1/O1423*100),"",IF(AND((1/O1423*100)&gt;=2,(1/O1423*100)&lt;=10),MROUND(1/O1423*100,1),IF(AND((1/O1423*100)&gt;=10,(1/O1423*100)&lt;=50),MROUND(1/O1423*100,5),IF(AND((1/O1423*100)&gt;=50,(1/O1423*100)&lt;=104),MROUND(1/O1423*100,10),IF(AND((1/O1423*100)&gt;=104,(1/O1423*100)&lt;=110),"100",IF(AND((1/O1423*100)&gt;=110,(1/O1423*100)&lt;=180),"&gt;100, &lt;200",IF(AND((1/O1423*100)&gt;=180,(1/O1423*100)&lt;=220),"200",IF(AND((1/O1423*100)&gt;=220,(1/O1423*100)&lt;=450),"&gt;200,  &lt;500","500"))))))))))</f>
        <v>500</v>
      </c>
      <c r="S1423" s="64" t="s">
        <v>4367</v>
      </c>
      <c r="T1423" s="64" t="str">
        <f>IF(ISNA(VLOOKUP(A1423,Sheet1!B$3:C$1266,2,FALSE)=TRUE),"NC",VLOOKUP(A1423,Sheet1!B$3:C$1266,2,FALSE))</f>
        <v>Rural</v>
      </c>
      <c r="U1423" s="65">
        <f>IF(ISNA(VLOOKUP($A1423,Sheet1!$B$3:$AH$1266,Sheet1!E$1+(Sheet1!$A$1-1)*10,FALSE))=TRUE,"---",IF(VLOOKUP($A1423,Sheet1!$B$3:$AH$1266,Sheet1!E$1+(Sheet1!$A$1-1)*10,FALSE)="---","---", (ROUND(VLOOKUP($A1423,Sheet1!$B$3:$AH$1266,Sheet1!E$1+(Sheet1!$A$1-1)*10,FALSE),IF(VLOOKUP($A1423,Sheet1!$B$3:$AH$1266,Sheet1!E$1+(Sheet1!$A$1-1)*10,FALSE)&gt;99999,-3,IF(VLOOKUP($A1423,Sheet1!$B$3:$AH$1266,Sheet1!E$1+(Sheet1!$A$1-1)*10,FALSE)&gt;9999,-2,IF(VLOOKUP($A1423,Sheet1!$B$3:$AH$1266,Sheet1!E$1+(Sheet1!$A$1-1)*10,FALSE)&gt;999,-1,0)))))))</f>
        <v>886</v>
      </c>
      <c r="V1423" s="65">
        <f>IF(ISNA(VLOOKUP($A1423,Sheet1!$B$3:$AH$1266,Sheet1!F$1+(Sheet1!$A$1-1)*10,FALSE))=TRUE,"---",IF(VLOOKUP($A1423,Sheet1!$B$3:$AH$1266,Sheet1!F$1+(Sheet1!$A$1-1)*10,FALSE)="---","---", (ROUND(VLOOKUP($A1423,Sheet1!$B$3:$AH$1266,Sheet1!F$1+(Sheet1!$A$1-1)*10,FALSE),IF(VLOOKUP($A1423,Sheet1!$B$3:$AH$1266,Sheet1!F$1+(Sheet1!$A$1-1)*10,FALSE)&gt;99999,-3,IF(VLOOKUP($A1423,Sheet1!$B$3:$AH$1266,Sheet1!F$1+(Sheet1!$A$1-1)*10,FALSE)&gt;9999,-2,IF(VLOOKUP($A1423,Sheet1!$B$3:$AH$1266,Sheet1!F$1+(Sheet1!$A$1-1)*10,FALSE)&gt;999,-1,0)))))))</f>
        <v>1110</v>
      </c>
      <c r="W1423" s="65">
        <f>IF(ISNA(VLOOKUP($A1423,Sheet1!$B$3:$AH$1266,Sheet1!G$1+(Sheet1!$A$1-1)*10,FALSE))=TRUE,"---",IF(VLOOKUP($A1423,Sheet1!$B$3:$AH$1266,Sheet1!G$1+(Sheet1!$A$1-1)*10,FALSE)="---","---", (ROUND(VLOOKUP($A1423,Sheet1!$B$3:$AH$1266,Sheet1!G$1+(Sheet1!$A$1-1)*10,FALSE),IF(VLOOKUP($A1423,Sheet1!$B$3:$AH$1266,Sheet1!G$1+(Sheet1!$A$1-1)*10,FALSE)&gt;99999,-3,IF(VLOOKUP($A1423,Sheet1!$B$3:$AH$1266,Sheet1!G$1+(Sheet1!$A$1-1)*10,FALSE)&gt;9999,-2,IF(VLOOKUP($A1423,Sheet1!$B$3:$AH$1266,Sheet1!G$1+(Sheet1!$A$1-1)*10,FALSE)&gt;999,-1,0)))))))</f>
        <v>1420</v>
      </c>
      <c r="X1423" s="65">
        <f>IF(ISNA(VLOOKUP($A1423,Sheet1!$B$3:$AH$1266,Sheet1!H$1+(Sheet1!$A$1-1)*10,FALSE))=TRUE,"---",IF(VLOOKUP($A1423,Sheet1!$B$3:$AH$1266,Sheet1!H$1+(Sheet1!$A$1-1)*10,FALSE)="---","---", (ROUND(VLOOKUP($A1423,Sheet1!$B$3:$AH$1266,Sheet1!H$1+(Sheet1!$A$1-1)*10,FALSE),IF(VLOOKUP($A1423,Sheet1!$B$3:$AH$1266,Sheet1!H$1+(Sheet1!$A$1-1)*10,FALSE)&gt;99999,-3,IF(VLOOKUP($A1423,Sheet1!$B$3:$AH$1266,Sheet1!H$1+(Sheet1!$A$1-1)*10,FALSE)&gt;9999,-2,IF(VLOOKUP($A1423,Sheet1!$B$3:$AH$1266,Sheet1!H$1+(Sheet1!$A$1-1)*10,FALSE)&gt;999,-1,0)))))))</f>
        <v>2390</v>
      </c>
      <c r="Y1423" s="65">
        <f>IF(ISNA(VLOOKUP($A1423,Sheet1!$B$3:$AH$1266,Sheet1!I$1+(Sheet1!$A$1-1)*10,FALSE))=TRUE,"---",IF(VLOOKUP($A1423,Sheet1!$B$3:$AH$1266,Sheet1!I$1+(Sheet1!$A$1-1)*10,FALSE)="---","---", (ROUND(VLOOKUP($A1423,Sheet1!$B$3:$AH$1266,Sheet1!I$1+(Sheet1!$A$1-1)*10,FALSE),IF(VLOOKUP($A1423,Sheet1!$B$3:$AH$1266,Sheet1!I$1+(Sheet1!$A$1-1)*10,FALSE)&gt;99999,-3,IF(VLOOKUP($A1423,Sheet1!$B$3:$AH$1266,Sheet1!I$1+(Sheet1!$A$1-1)*10,FALSE)&gt;9999,-2,IF(VLOOKUP($A1423,Sheet1!$B$3:$AH$1266,Sheet1!I$1+(Sheet1!$A$1-1)*10,FALSE)&gt;999,-1,0)))))))</f>
        <v>3150</v>
      </c>
      <c r="Z1423" s="65">
        <f>IF(ISNA(VLOOKUP($A1423,Sheet1!$B$3:$AH$1266,Sheet1!J$1+(Sheet1!$A$1-1)*10,FALSE))=TRUE,"---",IF(VLOOKUP($A1423,Sheet1!$B$3:$AH$1266,Sheet1!J$1+(Sheet1!$A$1-1)*10,FALSE)="---","---", (ROUND(VLOOKUP($A1423,Sheet1!$B$3:$AH$1266,Sheet1!J$1+(Sheet1!$A$1-1)*10,FALSE),IF(VLOOKUP($A1423,Sheet1!$B$3:$AH$1266,Sheet1!J$1+(Sheet1!$A$1-1)*10,FALSE)&gt;99999,-3,IF(VLOOKUP($A1423,Sheet1!$B$3:$AH$1266,Sheet1!J$1+(Sheet1!$A$1-1)*10,FALSE)&gt;9999,-2,IF(VLOOKUP($A1423,Sheet1!$B$3:$AH$1266,Sheet1!J$1+(Sheet1!$A$1-1)*10,FALSE)&gt;999,-1,0)))))))</f>
        <v>4230</v>
      </c>
      <c r="AA1423" s="65">
        <f>IF(ISNA(VLOOKUP($A1423,Sheet1!$B$3:$AH$1266,Sheet1!K$1+(Sheet1!$A$1-1)*10,FALSE))=TRUE,"---",IF(VLOOKUP($A1423,Sheet1!$B$3:$AH$1266,Sheet1!K$1+(Sheet1!$A$1-1)*10,FALSE)="---","---", (ROUND(VLOOKUP($A1423,Sheet1!$B$3:$AH$1266,Sheet1!K$1+(Sheet1!$A$1-1)*10,FALSE),IF(VLOOKUP($A1423,Sheet1!$B$3:$AH$1266,Sheet1!K$1+(Sheet1!$A$1-1)*10,FALSE)&gt;99999,-3,IF(VLOOKUP($A1423,Sheet1!$B$3:$AH$1266,Sheet1!K$1+(Sheet1!$A$1-1)*10,FALSE)&gt;9999,-2,IF(VLOOKUP($A1423,Sheet1!$B$3:$AH$1266,Sheet1!K$1+(Sheet1!$A$1-1)*10,FALSE)&gt;999,-1,0)))))))</f>
        <v>5160</v>
      </c>
      <c r="AB1423" s="65">
        <f>IF(ISNA(VLOOKUP($A1423,Sheet1!$B$3:$AH$1266,Sheet1!L$1+(Sheet1!$A$1-1)*10,FALSE))=TRUE,"---",IF(VLOOKUP($A1423,Sheet1!$B$3:$AH$1266,Sheet1!L$1+(Sheet1!$A$1-1)*10,FALSE)="---","---", (ROUND(VLOOKUP($A1423,Sheet1!$B$3:$AH$1266,Sheet1!L$1+(Sheet1!$A$1-1)*10,FALSE),IF(VLOOKUP($A1423,Sheet1!$B$3:$AH$1266,Sheet1!L$1+(Sheet1!$A$1-1)*10,FALSE)&gt;99999,-3,IF(VLOOKUP($A1423,Sheet1!$B$3:$AH$1266,Sheet1!L$1+(Sheet1!$A$1-1)*10,FALSE)&gt;9999,-2,IF(VLOOKUP($A1423,Sheet1!$B$3:$AH$1266,Sheet1!L$1+(Sheet1!$A$1-1)*10,FALSE)&gt;999,-1,0)))))))</f>
        <v>6110</v>
      </c>
      <c r="AC1423" s="65">
        <f>IF(ISNA(VLOOKUP($A1423,Sheet1!$B$3:$AH$1266,Sheet1!M$1+(Sheet1!$A$1-1)*10,FALSE))=TRUE,"---",IF(VLOOKUP($A1423,Sheet1!$B$3:$AH$1266,Sheet1!M$1+(Sheet1!$A$1-1)*10,FALSE)="---","---", (ROUND(VLOOKUP($A1423,Sheet1!$B$3:$AH$1266,Sheet1!M$1+(Sheet1!$A$1-1)*10,FALSE),IF(VLOOKUP($A1423,Sheet1!$B$3:$AH$1266,Sheet1!M$1+(Sheet1!$A$1-1)*10,FALSE)&gt;99999,-3,IF(VLOOKUP($A1423,Sheet1!$B$3:$AH$1266,Sheet1!M$1+(Sheet1!$A$1-1)*10,FALSE)&gt;9999,-2,IF(VLOOKUP($A1423,Sheet1!$B$3:$AH$1266,Sheet1!M$1+(Sheet1!$A$1-1)*10,FALSE)&gt;999,-1,0)))))))</f>
        <v>7130</v>
      </c>
      <c r="AD1423" s="65">
        <f>IF(ISNA(VLOOKUP($A1423,Sheet1!$B$3:$AH$1266,Sheet1!N$1+(Sheet1!$A$1-1)*10,FALSE))=TRUE,"---",IF(VLOOKUP($A1423,Sheet1!$B$3:$AH$1266,Sheet1!N$1+(Sheet1!$A$1-1)*10,FALSE)="---","---", (ROUND(VLOOKUP($A1423,Sheet1!$B$3:$AH$1266,Sheet1!N$1+(Sheet1!$A$1-1)*10,FALSE),IF(VLOOKUP($A1423,Sheet1!$B$3:$AH$1266,Sheet1!N$1+(Sheet1!$A$1-1)*10,FALSE)&gt;99999,-3,IF(VLOOKUP($A1423,Sheet1!$B$3:$AH$1266,Sheet1!N$1+(Sheet1!$A$1-1)*10,FALSE)&gt;9999,-2,IF(VLOOKUP($A1423,Sheet1!$B$3:$AH$1266,Sheet1!N$1+(Sheet1!$A$1-1)*10,FALSE)&gt;999,-1,0)))))))</f>
        <v>8640</v>
      </c>
    </row>
    <row r="1424" spans="1:30" ht="25.5" customHeight="1" x14ac:dyDescent="0.25">
      <c r="A1424" s="133" t="s">
        <v>2082</v>
      </c>
      <c r="B1424" s="134" t="s">
        <v>2083</v>
      </c>
      <c r="C1424" s="133">
        <v>420706</v>
      </c>
      <c r="D1424" s="133">
        <v>775647</v>
      </c>
      <c r="E1424" s="67" t="s">
        <v>3009</v>
      </c>
      <c r="F1424" s="135" t="s">
        <v>4405</v>
      </c>
      <c r="G1424" s="118" t="s">
        <v>160</v>
      </c>
      <c r="H1424" s="136">
        <v>216</v>
      </c>
      <c r="I1424" s="119">
        <v>26473</v>
      </c>
      <c r="J1424" s="137" t="s">
        <v>4405</v>
      </c>
      <c r="K1424" s="118" t="s">
        <v>17</v>
      </c>
      <c r="L1424" s="146">
        <v>30000</v>
      </c>
      <c r="M1424" s="123">
        <v>139</v>
      </c>
      <c r="N1424" s="118" t="s">
        <v>20</v>
      </c>
      <c r="O1424" s="71">
        <f t="shared" si="49"/>
        <v>0.37849471950532965</v>
      </c>
      <c r="P1424" s="71">
        <f>IF(O1424&lt;&gt;"",VLOOKUP($A1424,Sheet4!$A$2:$O$1309,14,FALSE)*100,"")</f>
        <v>1.645306604347363</v>
      </c>
      <c r="Q1424" s="71">
        <f>IF(P1424&lt;&gt;"",VLOOKUP($A1424,Sheet4!$A$2:$O$1309,15,FALSE)*100,"")</f>
        <v>14.998267809985123</v>
      </c>
      <c r="R1424" s="73" t="str">
        <f t="shared" si="50"/>
        <v>&gt;200,  &lt;500</v>
      </c>
      <c r="S1424" s="63" t="s">
        <v>4367</v>
      </c>
      <c r="T1424" s="63" t="str">
        <f>IF(ISNA(VLOOKUP(A1424,Sheet1!B$3:C$1266,2,FALSE)=TRUE),"NC",VLOOKUP(A1424,Sheet1!B$3:C$1266,2,FALSE))</f>
        <v>Rural</v>
      </c>
      <c r="U1424" s="66">
        <f>IF(ISNA(VLOOKUP($A1424,Sheet1!$B$3:$AH$1266,Sheet1!E$1+(Sheet1!$A$1-1)*10,FALSE))=TRUE,"---",IF(VLOOKUP($A1424,Sheet1!$B$3:$AH$1266,Sheet1!E$1+(Sheet1!$A$1-1)*10,FALSE)="---","---", (ROUND(VLOOKUP($A1424,Sheet1!$B$3:$AH$1266,Sheet1!E$1+(Sheet1!$A$1-1)*10,FALSE),IF(VLOOKUP($A1424,Sheet1!$B$3:$AH$1266,Sheet1!E$1+(Sheet1!$A$1-1)*10,FALSE)&gt;99999,-3,IF(VLOOKUP($A1424,Sheet1!$B$3:$AH$1266,Sheet1!E$1+(Sheet1!$A$1-1)*10,FALSE)&gt;9999,-2,IF(VLOOKUP($A1424,Sheet1!$B$3:$AH$1266,Sheet1!E$1+(Sheet1!$A$1-1)*10,FALSE)&gt;999,-1,0)))))))</f>
        <v>4540</v>
      </c>
      <c r="V1424" s="66">
        <f>IF(ISNA(VLOOKUP($A1424,Sheet1!$B$3:$AH$1266,Sheet1!F$1+(Sheet1!$A$1-1)*10,FALSE))=TRUE,"---",IF(VLOOKUP($A1424,Sheet1!$B$3:$AH$1266,Sheet1!F$1+(Sheet1!$A$1-1)*10,FALSE)="---","---", (ROUND(VLOOKUP($A1424,Sheet1!$B$3:$AH$1266,Sheet1!F$1+(Sheet1!$A$1-1)*10,FALSE),IF(VLOOKUP($A1424,Sheet1!$B$3:$AH$1266,Sheet1!F$1+(Sheet1!$A$1-1)*10,FALSE)&gt;99999,-3,IF(VLOOKUP($A1424,Sheet1!$B$3:$AH$1266,Sheet1!F$1+(Sheet1!$A$1-1)*10,FALSE)&gt;9999,-2,IF(VLOOKUP($A1424,Sheet1!$B$3:$AH$1266,Sheet1!F$1+(Sheet1!$A$1-1)*10,FALSE)&gt;999,-1,0)))))))</f>
        <v>5470</v>
      </c>
      <c r="W1424" s="66">
        <f>IF(ISNA(VLOOKUP($A1424,Sheet1!$B$3:$AH$1266,Sheet1!G$1+(Sheet1!$A$1-1)*10,FALSE))=TRUE,"---",IF(VLOOKUP($A1424,Sheet1!$B$3:$AH$1266,Sheet1!G$1+(Sheet1!$A$1-1)*10,FALSE)="---","---", (ROUND(VLOOKUP($A1424,Sheet1!$B$3:$AH$1266,Sheet1!G$1+(Sheet1!$A$1-1)*10,FALSE),IF(VLOOKUP($A1424,Sheet1!$B$3:$AH$1266,Sheet1!G$1+(Sheet1!$A$1-1)*10,FALSE)&gt;99999,-3,IF(VLOOKUP($A1424,Sheet1!$B$3:$AH$1266,Sheet1!G$1+(Sheet1!$A$1-1)*10,FALSE)&gt;9999,-2,IF(VLOOKUP($A1424,Sheet1!$B$3:$AH$1266,Sheet1!G$1+(Sheet1!$A$1-1)*10,FALSE)&gt;999,-1,0)))))))</f>
        <v>6790</v>
      </c>
      <c r="X1424" s="66">
        <f>IF(ISNA(VLOOKUP($A1424,Sheet1!$B$3:$AH$1266,Sheet1!H$1+(Sheet1!$A$1-1)*10,FALSE))=TRUE,"---",IF(VLOOKUP($A1424,Sheet1!$B$3:$AH$1266,Sheet1!H$1+(Sheet1!$A$1-1)*10,FALSE)="---","---", (ROUND(VLOOKUP($A1424,Sheet1!$B$3:$AH$1266,Sheet1!H$1+(Sheet1!$A$1-1)*10,FALSE),IF(VLOOKUP($A1424,Sheet1!$B$3:$AH$1266,Sheet1!H$1+(Sheet1!$A$1-1)*10,FALSE)&gt;99999,-3,IF(VLOOKUP($A1424,Sheet1!$B$3:$AH$1266,Sheet1!H$1+(Sheet1!$A$1-1)*10,FALSE)&gt;9999,-2,IF(VLOOKUP($A1424,Sheet1!$B$3:$AH$1266,Sheet1!H$1+(Sheet1!$A$1-1)*10,FALSE)&gt;999,-1,0)))))))</f>
        <v>10600</v>
      </c>
      <c r="Y1424" s="66">
        <f>IF(ISNA(VLOOKUP($A1424,Sheet1!$B$3:$AH$1266,Sheet1!I$1+(Sheet1!$A$1-1)*10,FALSE))=TRUE,"---",IF(VLOOKUP($A1424,Sheet1!$B$3:$AH$1266,Sheet1!I$1+(Sheet1!$A$1-1)*10,FALSE)="---","---", (ROUND(VLOOKUP($A1424,Sheet1!$B$3:$AH$1266,Sheet1!I$1+(Sheet1!$A$1-1)*10,FALSE),IF(VLOOKUP($A1424,Sheet1!$B$3:$AH$1266,Sheet1!I$1+(Sheet1!$A$1-1)*10,FALSE)&gt;99999,-3,IF(VLOOKUP($A1424,Sheet1!$B$3:$AH$1266,Sheet1!I$1+(Sheet1!$A$1-1)*10,FALSE)&gt;9999,-2,IF(VLOOKUP($A1424,Sheet1!$B$3:$AH$1266,Sheet1!I$1+(Sheet1!$A$1-1)*10,FALSE)&gt;999,-1,0)))))))</f>
        <v>13500</v>
      </c>
      <c r="Z1424" s="66">
        <f>IF(ISNA(VLOOKUP($A1424,Sheet1!$B$3:$AH$1266,Sheet1!J$1+(Sheet1!$A$1-1)*10,FALSE))=TRUE,"---",IF(VLOOKUP($A1424,Sheet1!$B$3:$AH$1266,Sheet1!J$1+(Sheet1!$A$1-1)*10,FALSE)="---","---", (ROUND(VLOOKUP($A1424,Sheet1!$B$3:$AH$1266,Sheet1!J$1+(Sheet1!$A$1-1)*10,FALSE),IF(VLOOKUP($A1424,Sheet1!$B$3:$AH$1266,Sheet1!J$1+(Sheet1!$A$1-1)*10,FALSE)&gt;99999,-3,IF(VLOOKUP($A1424,Sheet1!$B$3:$AH$1266,Sheet1!J$1+(Sheet1!$A$1-1)*10,FALSE)&gt;9999,-2,IF(VLOOKUP($A1424,Sheet1!$B$3:$AH$1266,Sheet1!J$1+(Sheet1!$A$1-1)*10,FALSE)&gt;999,-1,0)))))))</f>
        <v>17500</v>
      </c>
      <c r="AA1424" s="66">
        <f>IF(ISNA(VLOOKUP($A1424,Sheet1!$B$3:$AH$1266,Sheet1!K$1+(Sheet1!$A$1-1)*10,FALSE))=TRUE,"---",IF(VLOOKUP($A1424,Sheet1!$B$3:$AH$1266,Sheet1!K$1+(Sheet1!$A$1-1)*10,FALSE)="---","---", (ROUND(VLOOKUP($A1424,Sheet1!$B$3:$AH$1266,Sheet1!K$1+(Sheet1!$A$1-1)*10,FALSE),IF(VLOOKUP($A1424,Sheet1!$B$3:$AH$1266,Sheet1!K$1+(Sheet1!$A$1-1)*10,FALSE)&gt;99999,-3,IF(VLOOKUP($A1424,Sheet1!$B$3:$AH$1266,Sheet1!K$1+(Sheet1!$A$1-1)*10,FALSE)&gt;9999,-2,IF(VLOOKUP($A1424,Sheet1!$B$3:$AH$1266,Sheet1!K$1+(Sheet1!$A$1-1)*10,FALSE)&gt;999,-1,0)))))))</f>
        <v>20900</v>
      </c>
      <c r="AB1424" s="66">
        <f>IF(ISNA(VLOOKUP($A1424,Sheet1!$B$3:$AH$1266,Sheet1!L$1+(Sheet1!$A$1-1)*10,FALSE))=TRUE,"---",IF(VLOOKUP($A1424,Sheet1!$B$3:$AH$1266,Sheet1!L$1+(Sheet1!$A$1-1)*10,FALSE)="---","---", (ROUND(VLOOKUP($A1424,Sheet1!$B$3:$AH$1266,Sheet1!L$1+(Sheet1!$A$1-1)*10,FALSE),IF(VLOOKUP($A1424,Sheet1!$B$3:$AH$1266,Sheet1!L$1+(Sheet1!$A$1-1)*10,FALSE)&gt;99999,-3,IF(VLOOKUP($A1424,Sheet1!$B$3:$AH$1266,Sheet1!L$1+(Sheet1!$A$1-1)*10,FALSE)&gt;9999,-2,IF(VLOOKUP($A1424,Sheet1!$B$3:$AH$1266,Sheet1!L$1+(Sheet1!$A$1-1)*10,FALSE)&gt;999,-1,0)))))))</f>
        <v>24300</v>
      </c>
      <c r="AC1424" s="66">
        <f>IF(ISNA(VLOOKUP($A1424,Sheet1!$B$3:$AH$1266,Sheet1!M$1+(Sheet1!$A$1-1)*10,FALSE))=TRUE,"---",IF(VLOOKUP($A1424,Sheet1!$B$3:$AH$1266,Sheet1!M$1+(Sheet1!$A$1-1)*10,FALSE)="---","---", (ROUND(VLOOKUP($A1424,Sheet1!$B$3:$AH$1266,Sheet1!M$1+(Sheet1!$A$1-1)*10,FALSE),IF(VLOOKUP($A1424,Sheet1!$B$3:$AH$1266,Sheet1!M$1+(Sheet1!$A$1-1)*10,FALSE)&gt;99999,-3,IF(VLOOKUP($A1424,Sheet1!$B$3:$AH$1266,Sheet1!M$1+(Sheet1!$A$1-1)*10,FALSE)&gt;9999,-2,IF(VLOOKUP($A1424,Sheet1!$B$3:$AH$1266,Sheet1!M$1+(Sheet1!$A$1-1)*10,FALSE)&gt;999,-1,0)))))))</f>
        <v>28000</v>
      </c>
      <c r="AD1424" s="66">
        <f>IF(ISNA(VLOOKUP($A1424,Sheet1!$B$3:$AH$1266,Sheet1!N$1+(Sheet1!$A$1-1)*10,FALSE))=TRUE,"---",IF(VLOOKUP($A1424,Sheet1!$B$3:$AH$1266,Sheet1!N$1+(Sheet1!$A$1-1)*10,FALSE)="---","---", (ROUND(VLOOKUP($A1424,Sheet1!$B$3:$AH$1266,Sheet1!N$1+(Sheet1!$A$1-1)*10,FALSE),IF(VLOOKUP($A1424,Sheet1!$B$3:$AH$1266,Sheet1!N$1+(Sheet1!$A$1-1)*10,FALSE)&gt;99999,-3,IF(VLOOKUP($A1424,Sheet1!$B$3:$AH$1266,Sheet1!N$1+(Sheet1!$A$1-1)*10,FALSE)&gt;9999,-2,IF(VLOOKUP($A1424,Sheet1!$B$3:$AH$1266,Sheet1!N$1+(Sheet1!$A$1-1)*10,FALSE)&gt;999,-1,0)))))))</f>
        <v>33200</v>
      </c>
    </row>
    <row r="1425" spans="1:30" ht="25.5" customHeight="1" x14ac:dyDescent="0.25">
      <c r="A1425" s="303" t="s">
        <v>2084</v>
      </c>
      <c r="B1425" s="330" t="s">
        <v>2085</v>
      </c>
      <c r="C1425" s="303">
        <v>420841</v>
      </c>
      <c r="D1425" s="303">
        <v>774406</v>
      </c>
      <c r="E1425" s="307" t="s">
        <v>3031</v>
      </c>
      <c r="F1425" s="342" t="s">
        <v>4853</v>
      </c>
      <c r="G1425" s="318" t="s">
        <v>286</v>
      </c>
      <c r="H1425" s="347">
        <v>1.81</v>
      </c>
      <c r="I1425" s="112">
        <v>24151</v>
      </c>
      <c r="J1425" s="113">
        <v>2.79</v>
      </c>
      <c r="K1425" s="127" t="s">
        <v>20</v>
      </c>
      <c r="L1425" s="115">
        <v>73</v>
      </c>
      <c r="M1425" s="116">
        <v>40</v>
      </c>
      <c r="N1425" s="114" t="s">
        <v>4405</v>
      </c>
      <c r="O1425" s="68" t="str">
        <f t="shared" si="49"/>
        <v>&gt;50</v>
      </c>
      <c r="P1425" s="68">
        <f>IF(O1425&lt;&gt;"",VLOOKUP($A1425,Sheet4!$A$2:$O$1309,14,FALSE)*100,"")</f>
        <v>8.7311663271629101</v>
      </c>
      <c r="Q1425" s="68">
        <f>IF(P1425&lt;&gt;"",VLOOKUP($A1425,Sheet4!$A$2:$O$1309,15,FALSE)*100,"")</f>
        <v>59.134366516594881</v>
      </c>
      <c r="R1425" s="74" t="str">
        <f t="shared" si="50"/>
        <v>&lt;2</v>
      </c>
      <c r="S1425" s="356" t="s">
        <v>4367</v>
      </c>
      <c r="T1425" s="356" t="str">
        <f>IF(ISNA(VLOOKUP(A1425,Sheet1!B$3:C$1266,2,FALSE)=TRUE),"NC",VLOOKUP(A1425,Sheet1!B$3:C$1266,2,FALSE))</f>
        <v>Rural</v>
      </c>
      <c r="U1425" s="392">
        <f>IF(ISNA(VLOOKUP($A1425,Sheet1!$B$3:$AH$1266,Sheet1!E$1+(Sheet1!$A$1-1)*10,FALSE))=TRUE,"---",IF(VLOOKUP($A1425,Sheet1!$B$3:$AH$1266,Sheet1!E$1+(Sheet1!$A$1-1)*10,FALSE)="---","---", (ROUND(VLOOKUP($A1425,Sheet1!$B$3:$AH$1266,Sheet1!E$1+(Sheet1!$A$1-1)*10,FALSE),IF(VLOOKUP($A1425,Sheet1!$B$3:$AH$1266,Sheet1!E$1+(Sheet1!$A$1-1)*10,FALSE)&gt;99999,-3,IF(VLOOKUP($A1425,Sheet1!$B$3:$AH$1266,Sheet1!E$1+(Sheet1!$A$1-1)*10,FALSE)&gt;9999,-2,IF(VLOOKUP($A1425,Sheet1!$B$3:$AH$1266,Sheet1!E$1+(Sheet1!$A$1-1)*10,FALSE)&gt;999,-1,0)))))))</f>
        <v>85</v>
      </c>
      <c r="V1425" s="392">
        <f>IF(ISNA(VLOOKUP($A1425,Sheet1!$B$3:$AH$1266,Sheet1!F$1+(Sheet1!$A$1-1)*10,FALSE))=TRUE,"---",IF(VLOOKUP($A1425,Sheet1!$B$3:$AH$1266,Sheet1!F$1+(Sheet1!$A$1-1)*10,FALSE)="---","---", (ROUND(VLOOKUP($A1425,Sheet1!$B$3:$AH$1266,Sheet1!F$1+(Sheet1!$A$1-1)*10,FALSE),IF(VLOOKUP($A1425,Sheet1!$B$3:$AH$1266,Sheet1!F$1+(Sheet1!$A$1-1)*10,FALSE)&gt;99999,-3,IF(VLOOKUP($A1425,Sheet1!$B$3:$AH$1266,Sheet1!F$1+(Sheet1!$A$1-1)*10,FALSE)&gt;9999,-2,IF(VLOOKUP($A1425,Sheet1!$B$3:$AH$1266,Sheet1!F$1+(Sheet1!$A$1-1)*10,FALSE)&gt;999,-1,0)))))))</f>
        <v>109</v>
      </c>
      <c r="W1425" s="392">
        <f>IF(ISNA(VLOOKUP($A1425,Sheet1!$B$3:$AH$1266,Sheet1!G$1+(Sheet1!$A$1-1)*10,FALSE))=TRUE,"---",IF(VLOOKUP($A1425,Sheet1!$B$3:$AH$1266,Sheet1!G$1+(Sheet1!$A$1-1)*10,FALSE)="---","---", (ROUND(VLOOKUP($A1425,Sheet1!$B$3:$AH$1266,Sheet1!G$1+(Sheet1!$A$1-1)*10,FALSE),IF(VLOOKUP($A1425,Sheet1!$B$3:$AH$1266,Sheet1!G$1+(Sheet1!$A$1-1)*10,FALSE)&gt;99999,-3,IF(VLOOKUP($A1425,Sheet1!$B$3:$AH$1266,Sheet1!G$1+(Sheet1!$A$1-1)*10,FALSE)&gt;9999,-2,IF(VLOOKUP($A1425,Sheet1!$B$3:$AH$1266,Sheet1!G$1+(Sheet1!$A$1-1)*10,FALSE)&gt;999,-1,0)))))))</f>
        <v>146</v>
      </c>
      <c r="X1425" s="392">
        <f>IF(ISNA(VLOOKUP($A1425,Sheet1!$B$3:$AH$1266,Sheet1!H$1+(Sheet1!$A$1-1)*10,FALSE))=TRUE,"---",IF(VLOOKUP($A1425,Sheet1!$B$3:$AH$1266,Sheet1!H$1+(Sheet1!$A$1-1)*10,FALSE)="---","---", (ROUND(VLOOKUP($A1425,Sheet1!$B$3:$AH$1266,Sheet1!H$1+(Sheet1!$A$1-1)*10,FALSE),IF(VLOOKUP($A1425,Sheet1!$B$3:$AH$1266,Sheet1!H$1+(Sheet1!$A$1-1)*10,FALSE)&gt;99999,-3,IF(VLOOKUP($A1425,Sheet1!$B$3:$AH$1266,Sheet1!H$1+(Sheet1!$A$1-1)*10,FALSE)&gt;9999,-2,IF(VLOOKUP($A1425,Sheet1!$B$3:$AH$1266,Sheet1!H$1+(Sheet1!$A$1-1)*10,FALSE)&gt;999,-1,0)))))))</f>
        <v>261</v>
      </c>
      <c r="Y1425" s="392">
        <f>IF(ISNA(VLOOKUP($A1425,Sheet1!$B$3:$AH$1266,Sheet1!I$1+(Sheet1!$A$1-1)*10,FALSE))=TRUE,"---",IF(VLOOKUP($A1425,Sheet1!$B$3:$AH$1266,Sheet1!I$1+(Sheet1!$A$1-1)*10,FALSE)="---","---", (ROUND(VLOOKUP($A1425,Sheet1!$B$3:$AH$1266,Sheet1!I$1+(Sheet1!$A$1-1)*10,FALSE),IF(VLOOKUP($A1425,Sheet1!$B$3:$AH$1266,Sheet1!I$1+(Sheet1!$A$1-1)*10,FALSE)&gt;99999,-3,IF(VLOOKUP($A1425,Sheet1!$B$3:$AH$1266,Sheet1!I$1+(Sheet1!$A$1-1)*10,FALSE)&gt;9999,-2,IF(VLOOKUP($A1425,Sheet1!$B$3:$AH$1266,Sheet1!I$1+(Sheet1!$A$1-1)*10,FALSE)&gt;999,-1,0)))))))</f>
        <v>357</v>
      </c>
      <c r="Z1425" s="392">
        <f>IF(ISNA(VLOOKUP($A1425,Sheet1!$B$3:$AH$1266,Sheet1!J$1+(Sheet1!$A$1-1)*10,FALSE))=TRUE,"---",IF(VLOOKUP($A1425,Sheet1!$B$3:$AH$1266,Sheet1!J$1+(Sheet1!$A$1-1)*10,FALSE)="---","---", (ROUND(VLOOKUP($A1425,Sheet1!$B$3:$AH$1266,Sheet1!J$1+(Sheet1!$A$1-1)*10,FALSE),IF(VLOOKUP($A1425,Sheet1!$B$3:$AH$1266,Sheet1!J$1+(Sheet1!$A$1-1)*10,FALSE)&gt;99999,-3,IF(VLOOKUP($A1425,Sheet1!$B$3:$AH$1266,Sheet1!J$1+(Sheet1!$A$1-1)*10,FALSE)&gt;9999,-2,IF(VLOOKUP($A1425,Sheet1!$B$3:$AH$1266,Sheet1!J$1+(Sheet1!$A$1-1)*10,FALSE)&gt;999,-1,0)))))))</f>
        <v>493</v>
      </c>
      <c r="AA1425" s="392">
        <f>IF(ISNA(VLOOKUP($A1425,Sheet1!$B$3:$AH$1266,Sheet1!K$1+(Sheet1!$A$1-1)*10,FALSE))=TRUE,"---",IF(VLOOKUP($A1425,Sheet1!$B$3:$AH$1266,Sheet1!K$1+(Sheet1!$A$1-1)*10,FALSE)="---","---", (ROUND(VLOOKUP($A1425,Sheet1!$B$3:$AH$1266,Sheet1!K$1+(Sheet1!$A$1-1)*10,FALSE),IF(VLOOKUP($A1425,Sheet1!$B$3:$AH$1266,Sheet1!K$1+(Sheet1!$A$1-1)*10,FALSE)&gt;99999,-3,IF(VLOOKUP($A1425,Sheet1!$B$3:$AH$1266,Sheet1!K$1+(Sheet1!$A$1-1)*10,FALSE)&gt;9999,-2,IF(VLOOKUP($A1425,Sheet1!$B$3:$AH$1266,Sheet1!K$1+(Sheet1!$A$1-1)*10,FALSE)&gt;999,-1,0)))))))</f>
        <v>613</v>
      </c>
      <c r="AB1425" s="392">
        <f>IF(ISNA(VLOOKUP($A1425,Sheet1!$B$3:$AH$1266,Sheet1!L$1+(Sheet1!$A$1-1)*10,FALSE))=TRUE,"---",IF(VLOOKUP($A1425,Sheet1!$B$3:$AH$1266,Sheet1!L$1+(Sheet1!$A$1-1)*10,FALSE)="---","---", (ROUND(VLOOKUP($A1425,Sheet1!$B$3:$AH$1266,Sheet1!L$1+(Sheet1!$A$1-1)*10,FALSE),IF(VLOOKUP($A1425,Sheet1!$B$3:$AH$1266,Sheet1!L$1+(Sheet1!$A$1-1)*10,FALSE)&gt;99999,-3,IF(VLOOKUP($A1425,Sheet1!$B$3:$AH$1266,Sheet1!L$1+(Sheet1!$A$1-1)*10,FALSE)&gt;9999,-2,IF(VLOOKUP($A1425,Sheet1!$B$3:$AH$1266,Sheet1!L$1+(Sheet1!$A$1-1)*10,FALSE)&gt;999,-1,0)))))))</f>
        <v>737</v>
      </c>
      <c r="AC1425" s="392">
        <f>IF(ISNA(VLOOKUP($A1425,Sheet1!$B$3:$AH$1266,Sheet1!M$1+(Sheet1!$A$1-1)*10,FALSE))=TRUE,"---",IF(VLOOKUP($A1425,Sheet1!$B$3:$AH$1266,Sheet1!M$1+(Sheet1!$A$1-1)*10,FALSE)="---","---", (ROUND(VLOOKUP($A1425,Sheet1!$B$3:$AH$1266,Sheet1!M$1+(Sheet1!$A$1-1)*10,FALSE),IF(VLOOKUP($A1425,Sheet1!$B$3:$AH$1266,Sheet1!M$1+(Sheet1!$A$1-1)*10,FALSE)&gt;99999,-3,IF(VLOOKUP($A1425,Sheet1!$B$3:$AH$1266,Sheet1!M$1+(Sheet1!$A$1-1)*10,FALSE)&gt;9999,-2,IF(VLOOKUP($A1425,Sheet1!$B$3:$AH$1266,Sheet1!M$1+(Sheet1!$A$1-1)*10,FALSE)&gt;999,-1,0)))))))</f>
        <v>871</v>
      </c>
      <c r="AD1425" s="392">
        <f>IF(ISNA(VLOOKUP($A1425,Sheet1!$B$3:$AH$1266,Sheet1!N$1+(Sheet1!$A$1-1)*10,FALSE))=TRUE,"---",IF(VLOOKUP($A1425,Sheet1!$B$3:$AH$1266,Sheet1!N$1+(Sheet1!$A$1-1)*10,FALSE)="---","---", (ROUND(VLOOKUP($A1425,Sheet1!$B$3:$AH$1266,Sheet1!N$1+(Sheet1!$A$1-1)*10,FALSE),IF(VLOOKUP($A1425,Sheet1!$B$3:$AH$1266,Sheet1!N$1+(Sheet1!$A$1-1)*10,FALSE)&gt;99999,-3,IF(VLOOKUP($A1425,Sheet1!$B$3:$AH$1266,Sheet1!N$1+(Sheet1!$A$1-1)*10,FALSE)&gt;9999,-2,IF(VLOOKUP($A1425,Sheet1!$B$3:$AH$1266,Sheet1!N$1+(Sheet1!$A$1-1)*10,FALSE)&gt;999,-1,0)))))))</f>
        <v>1070</v>
      </c>
    </row>
    <row r="1426" spans="1:30" ht="25.5" customHeight="1" x14ac:dyDescent="0.25">
      <c r="A1426" s="303"/>
      <c r="B1426" s="331"/>
      <c r="C1426" s="303"/>
      <c r="D1426" s="303"/>
      <c r="E1426" s="307" t="e">
        <v>#N/A</v>
      </c>
      <c r="F1426" s="331"/>
      <c r="G1426" s="319"/>
      <c r="H1426" s="347"/>
      <c r="I1426" s="112">
        <v>26472</v>
      </c>
      <c r="J1426" s="168">
        <v>8.5</v>
      </c>
      <c r="K1426" s="127" t="s">
        <v>24</v>
      </c>
      <c r="L1426" s="156" t="s">
        <v>4405</v>
      </c>
      <c r="M1426" s="157" t="s">
        <v>4405</v>
      </c>
      <c r="N1426" s="127" t="s">
        <v>25</v>
      </c>
      <c r="O1426" s="68" t="s">
        <v>4405</v>
      </c>
      <c r="P1426" s="68" t="s">
        <v>4405</v>
      </c>
      <c r="Q1426" s="68" t="s">
        <v>4405</v>
      </c>
      <c r="R1426" s="74" t="s">
        <v>4405</v>
      </c>
      <c r="S1426" s="356" t="e">
        <v>#N/A</v>
      </c>
      <c r="T1426" s="356" t="str">
        <f>IF(ISNA(VLOOKUP(A1426,Sheet1!B$3:C$1266,2,FALSE)=TRUE),"ND",VLOOKUP(A1426,Sheet1!B$3:C$1266,2,FALSE))</f>
        <v>ND</v>
      </c>
      <c r="U1426" s="392" t="str">
        <f>IF(ISNA(VLOOKUP($A1426,Sheet1!$B$3:$AH$1266,Sheet1!E$1+(Sheet1!$A$1-1)*10,FALSE))=TRUE,"---",IF(VLOOKUP($A1426,Sheet1!$B$3:$AH$1266,Sheet1!E$1+(Sheet1!$A$1-1)*10,FALSE)="---","---", (ROUND(VLOOKUP($A1426,Sheet1!$B$3:$AH$1266,Sheet1!E$1+(Sheet1!$A$1-1)*10,FALSE),IF(VLOOKUP($A1426,Sheet1!$B$3:$AH$1266,Sheet1!E$1+(Sheet1!$A$1-1)*10,FALSE)&gt;99999,-3,IF(VLOOKUP($A1426,Sheet1!$B$3:$AH$1266,Sheet1!E$1+(Sheet1!$A$1-1)*10,FALSE)&gt;9999,-2,IF(VLOOKUP($A1426,Sheet1!$B$3:$AH$1266,Sheet1!E$1+(Sheet1!$A$1-1)*10,FALSE)&gt;999,-1,0)))))))</f>
        <v>---</v>
      </c>
      <c r="V1426" s="392" t="str">
        <f>IF(ISNA(VLOOKUP($A1426,Sheet1!$B$3:$AH$1266,Sheet1!F$1+(Sheet1!$A$1-1)*10,FALSE))=TRUE,"---",IF(VLOOKUP($A1426,Sheet1!$B$3:$AH$1266,Sheet1!F$1+(Sheet1!$A$1-1)*10,FALSE)="---","---", (ROUND(VLOOKUP($A1426,Sheet1!$B$3:$AH$1266,Sheet1!F$1+(Sheet1!$A$1-1)*10,FALSE),IF(VLOOKUP($A1426,Sheet1!$B$3:$AH$1266,Sheet1!F$1+(Sheet1!$A$1-1)*10,FALSE)&gt;99999,-3,IF(VLOOKUP($A1426,Sheet1!$B$3:$AH$1266,Sheet1!F$1+(Sheet1!$A$1-1)*10,FALSE)&gt;9999,-2,IF(VLOOKUP($A1426,Sheet1!$B$3:$AH$1266,Sheet1!F$1+(Sheet1!$A$1-1)*10,FALSE)&gt;999,-1,0)))))))</f>
        <v>---</v>
      </c>
      <c r="W1426" s="392" t="str">
        <f>IF(ISNA(VLOOKUP($A1426,Sheet1!$B$3:$AH$1266,Sheet1!G$1+(Sheet1!$A$1-1)*10,FALSE))=TRUE,"---",IF(VLOOKUP($A1426,Sheet1!$B$3:$AH$1266,Sheet1!G$1+(Sheet1!$A$1-1)*10,FALSE)="---","---", (ROUND(VLOOKUP($A1426,Sheet1!$B$3:$AH$1266,Sheet1!G$1+(Sheet1!$A$1-1)*10,FALSE),IF(VLOOKUP($A1426,Sheet1!$B$3:$AH$1266,Sheet1!G$1+(Sheet1!$A$1-1)*10,FALSE)&gt;99999,-3,IF(VLOOKUP($A1426,Sheet1!$B$3:$AH$1266,Sheet1!G$1+(Sheet1!$A$1-1)*10,FALSE)&gt;9999,-2,IF(VLOOKUP($A1426,Sheet1!$B$3:$AH$1266,Sheet1!G$1+(Sheet1!$A$1-1)*10,FALSE)&gt;999,-1,0)))))))</f>
        <v>---</v>
      </c>
      <c r="X1426" s="392" t="str">
        <f>IF(ISNA(VLOOKUP($A1426,Sheet1!$B$3:$AH$1266,Sheet1!H$1+(Sheet1!$A$1-1)*10,FALSE))=TRUE,"---",IF(VLOOKUP($A1426,Sheet1!$B$3:$AH$1266,Sheet1!H$1+(Sheet1!$A$1-1)*10,FALSE)="---","---", (ROUND(VLOOKUP($A1426,Sheet1!$B$3:$AH$1266,Sheet1!H$1+(Sheet1!$A$1-1)*10,FALSE),IF(VLOOKUP($A1426,Sheet1!$B$3:$AH$1266,Sheet1!H$1+(Sheet1!$A$1-1)*10,FALSE)&gt;99999,-3,IF(VLOOKUP($A1426,Sheet1!$B$3:$AH$1266,Sheet1!H$1+(Sheet1!$A$1-1)*10,FALSE)&gt;9999,-2,IF(VLOOKUP($A1426,Sheet1!$B$3:$AH$1266,Sheet1!H$1+(Sheet1!$A$1-1)*10,FALSE)&gt;999,-1,0)))))))</f>
        <v>---</v>
      </c>
      <c r="Y1426" s="392" t="str">
        <f>IF(ISNA(VLOOKUP($A1426,Sheet1!$B$3:$AH$1266,Sheet1!I$1+(Sheet1!$A$1-1)*10,FALSE))=TRUE,"---",IF(VLOOKUP($A1426,Sheet1!$B$3:$AH$1266,Sheet1!I$1+(Sheet1!$A$1-1)*10,FALSE)="---","---", (ROUND(VLOOKUP($A1426,Sheet1!$B$3:$AH$1266,Sheet1!I$1+(Sheet1!$A$1-1)*10,FALSE),IF(VLOOKUP($A1426,Sheet1!$B$3:$AH$1266,Sheet1!I$1+(Sheet1!$A$1-1)*10,FALSE)&gt;99999,-3,IF(VLOOKUP($A1426,Sheet1!$B$3:$AH$1266,Sheet1!I$1+(Sheet1!$A$1-1)*10,FALSE)&gt;9999,-2,IF(VLOOKUP($A1426,Sheet1!$B$3:$AH$1266,Sheet1!I$1+(Sheet1!$A$1-1)*10,FALSE)&gt;999,-1,0)))))))</f>
        <v>---</v>
      </c>
      <c r="Z1426" s="392" t="str">
        <f>IF(ISNA(VLOOKUP($A1426,Sheet1!$B$3:$AH$1266,Sheet1!J$1+(Sheet1!$A$1-1)*10,FALSE))=TRUE,"---",IF(VLOOKUP($A1426,Sheet1!$B$3:$AH$1266,Sheet1!J$1+(Sheet1!$A$1-1)*10,FALSE)="---","---", (ROUND(VLOOKUP($A1426,Sheet1!$B$3:$AH$1266,Sheet1!J$1+(Sheet1!$A$1-1)*10,FALSE),IF(VLOOKUP($A1426,Sheet1!$B$3:$AH$1266,Sheet1!J$1+(Sheet1!$A$1-1)*10,FALSE)&gt;99999,-3,IF(VLOOKUP($A1426,Sheet1!$B$3:$AH$1266,Sheet1!J$1+(Sheet1!$A$1-1)*10,FALSE)&gt;9999,-2,IF(VLOOKUP($A1426,Sheet1!$B$3:$AH$1266,Sheet1!J$1+(Sheet1!$A$1-1)*10,FALSE)&gt;999,-1,0)))))))</f>
        <v>---</v>
      </c>
      <c r="AA1426" s="392" t="str">
        <f>IF(ISNA(VLOOKUP($A1426,Sheet1!$B$3:$AH$1266,Sheet1!K$1+(Sheet1!$A$1-1)*10,FALSE))=TRUE,"---",IF(VLOOKUP($A1426,Sheet1!$B$3:$AH$1266,Sheet1!K$1+(Sheet1!$A$1-1)*10,FALSE)="---","---", (ROUND(VLOOKUP($A1426,Sheet1!$B$3:$AH$1266,Sheet1!K$1+(Sheet1!$A$1-1)*10,FALSE),IF(VLOOKUP($A1426,Sheet1!$B$3:$AH$1266,Sheet1!K$1+(Sheet1!$A$1-1)*10,FALSE)&gt;99999,-3,IF(VLOOKUP($A1426,Sheet1!$B$3:$AH$1266,Sheet1!K$1+(Sheet1!$A$1-1)*10,FALSE)&gt;9999,-2,IF(VLOOKUP($A1426,Sheet1!$B$3:$AH$1266,Sheet1!K$1+(Sheet1!$A$1-1)*10,FALSE)&gt;999,-1,0)))))))</f>
        <v>---</v>
      </c>
      <c r="AB1426" s="392" t="str">
        <f>IF(ISNA(VLOOKUP($A1426,Sheet1!$B$3:$AH$1266,Sheet1!L$1+(Sheet1!$A$1-1)*10,FALSE))=TRUE,"---",IF(VLOOKUP($A1426,Sheet1!$B$3:$AH$1266,Sheet1!L$1+(Sheet1!$A$1-1)*10,FALSE)="---","---", (ROUND(VLOOKUP($A1426,Sheet1!$B$3:$AH$1266,Sheet1!L$1+(Sheet1!$A$1-1)*10,FALSE),IF(VLOOKUP($A1426,Sheet1!$B$3:$AH$1266,Sheet1!L$1+(Sheet1!$A$1-1)*10,FALSE)&gt;99999,-3,IF(VLOOKUP($A1426,Sheet1!$B$3:$AH$1266,Sheet1!L$1+(Sheet1!$A$1-1)*10,FALSE)&gt;9999,-2,IF(VLOOKUP($A1426,Sheet1!$B$3:$AH$1266,Sheet1!L$1+(Sheet1!$A$1-1)*10,FALSE)&gt;999,-1,0)))))))</f>
        <v>---</v>
      </c>
      <c r="AC1426" s="392" t="str">
        <f>IF(ISNA(VLOOKUP($A1426,Sheet1!$B$3:$AH$1266,Sheet1!M$1+(Sheet1!$A$1-1)*10,FALSE))=TRUE,"---",IF(VLOOKUP($A1426,Sheet1!$B$3:$AH$1266,Sheet1!M$1+(Sheet1!$A$1-1)*10,FALSE)="---","---", (ROUND(VLOOKUP($A1426,Sheet1!$B$3:$AH$1266,Sheet1!M$1+(Sheet1!$A$1-1)*10,FALSE),IF(VLOOKUP($A1426,Sheet1!$B$3:$AH$1266,Sheet1!M$1+(Sheet1!$A$1-1)*10,FALSE)&gt;99999,-3,IF(VLOOKUP($A1426,Sheet1!$B$3:$AH$1266,Sheet1!M$1+(Sheet1!$A$1-1)*10,FALSE)&gt;9999,-2,IF(VLOOKUP($A1426,Sheet1!$B$3:$AH$1266,Sheet1!M$1+(Sheet1!$A$1-1)*10,FALSE)&gt;999,-1,0)))))))</f>
        <v>---</v>
      </c>
      <c r="AD1426" s="392" t="str">
        <f>IF(ISNA(VLOOKUP($A1426,Sheet1!$B$3:$AH$1266,Sheet1!N$1+(Sheet1!$A$1-1)*10,FALSE))=TRUE,"---",IF(VLOOKUP($A1426,Sheet1!$B$3:$AH$1266,Sheet1!N$1+(Sheet1!$A$1-1)*10,FALSE)="---","---", (ROUND(VLOOKUP($A1426,Sheet1!$B$3:$AH$1266,Sheet1!N$1+(Sheet1!$A$1-1)*10,FALSE),IF(VLOOKUP($A1426,Sheet1!$B$3:$AH$1266,Sheet1!N$1+(Sheet1!$A$1-1)*10,FALSE)&gt;99999,-3,IF(VLOOKUP($A1426,Sheet1!$B$3:$AH$1266,Sheet1!N$1+(Sheet1!$A$1-1)*10,FALSE)&gt;9999,-2,IF(VLOOKUP($A1426,Sheet1!$B$3:$AH$1266,Sheet1!N$1+(Sheet1!$A$1-1)*10,FALSE)&gt;999,-1,0)))))))</f>
        <v>---</v>
      </c>
    </row>
    <row r="1427" spans="1:30" ht="25.5" customHeight="1" x14ac:dyDescent="0.25">
      <c r="A1427" s="133" t="s">
        <v>2086</v>
      </c>
      <c r="B1427" s="141" t="s">
        <v>2087</v>
      </c>
      <c r="C1427" s="133">
        <v>420845</v>
      </c>
      <c r="D1427" s="133">
        <v>774524</v>
      </c>
      <c r="E1427" s="67" t="s">
        <v>3009</v>
      </c>
      <c r="F1427" s="117" t="s">
        <v>4854</v>
      </c>
      <c r="G1427" s="118" t="s">
        <v>286</v>
      </c>
      <c r="H1427" s="136">
        <v>4.17</v>
      </c>
      <c r="I1427" s="119">
        <v>26473</v>
      </c>
      <c r="J1427" s="124">
        <v>5.1100000000000003</v>
      </c>
      <c r="K1427" s="121" t="s">
        <v>4405</v>
      </c>
      <c r="L1427" s="122">
        <v>1100</v>
      </c>
      <c r="M1427" s="123">
        <v>264</v>
      </c>
      <c r="N1427" s="118" t="s">
        <v>21</v>
      </c>
      <c r="O1427" s="71">
        <f t="shared" si="49"/>
        <v>2.3365846748781873</v>
      </c>
      <c r="P1427" s="71">
        <f>IF(O1427&lt;&gt;"",VLOOKUP($A1427,Sheet4!$A$2:$O$1309,14,FALSE)*100,"")</f>
        <v>2.2393575597174697</v>
      </c>
      <c r="Q1427" s="71">
        <f>IF(P1427&lt;&gt;"",VLOOKUP($A1427,Sheet4!$A$2:$O$1309,15,FALSE)*100,"")</f>
        <v>19.895543876745659</v>
      </c>
      <c r="R1427" s="73">
        <f t="shared" si="50"/>
        <v>45</v>
      </c>
      <c r="S1427" s="63" t="s">
        <v>4367</v>
      </c>
      <c r="T1427" s="63" t="str">
        <f>IF(ISNA(VLOOKUP(A1427,Sheet1!B$3:C$1266,2,FALSE)=TRUE),"NC",VLOOKUP(A1427,Sheet1!B$3:C$1266,2,FALSE))</f>
        <v>Rural</v>
      </c>
      <c r="U1427" s="66">
        <f>IF(ISNA(VLOOKUP($A1427,Sheet1!$B$3:$AH$1266,Sheet1!E$1+(Sheet1!$A$1-1)*10,FALSE))=TRUE,"---",IF(VLOOKUP($A1427,Sheet1!$B$3:$AH$1266,Sheet1!E$1+(Sheet1!$A$1-1)*10,FALSE)="---","---", (ROUND(VLOOKUP($A1427,Sheet1!$B$3:$AH$1266,Sheet1!E$1+(Sheet1!$A$1-1)*10,FALSE),IF(VLOOKUP($A1427,Sheet1!$B$3:$AH$1266,Sheet1!E$1+(Sheet1!$A$1-1)*10,FALSE)&gt;99999,-3,IF(VLOOKUP($A1427,Sheet1!$B$3:$AH$1266,Sheet1!E$1+(Sheet1!$A$1-1)*10,FALSE)&gt;9999,-2,IF(VLOOKUP($A1427,Sheet1!$B$3:$AH$1266,Sheet1!E$1+(Sheet1!$A$1-1)*10,FALSE)&gt;999,-1,0)))))))</f>
        <v>176</v>
      </c>
      <c r="V1427" s="66">
        <f>IF(ISNA(VLOOKUP($A1427,Sheet1!$B$3:$AH$1266,Sheet1!F$1+(Sheet1!$A$1-1)*10,FALSE))=TRUE,"---",IF(VLOOKUP($A1427,Sheet1!$B$3:$AH$1266,Sheet1!F$1+(Sheet1!$A$1-1)*10,FALSE)="---","---", (ROUND(VLOOKUP($A1427,Sheet1!$B$3:$AH$1266,Sheet1!F$1+(Sheet1!$A$1-1)*10,FALSE),IF(VLOOKUP($A1427,Sheet1!$B$3:$AH$1266,Sheet1!F$1+(Sheet1!$A$1-1)*10,FALSE)&gt;99999,-3,IF(VLOOKUP($A1427,Sheet1!$B$3:$AH$1266,Sheet1!F$1+(Sheet1!$A$1-1)*10,FALSE)&gt;9999,-2,IF(VLOOKUP($A1427,Sheet1!$B$3:$AH$1266,Sheet1!F$1+(Sheet1!$A$1-1)*10,FALSE)&gt;999,-1,0)))))))</f>
        <v>223</v>
      </c>
      <c r="W1427" s="66">
        <f>IF(ISNA(VLOOKUP($A1427,Sheet1!$B$3:$AH$1266,Sheet1!G$1+(Sheet1!$A$1-1)*10,FALSE))=TRUE,"---",IF(VLOOKUP($A1427,Sheet1!$B$3:$AH$1266,Sheet1!G$1+(Sheet1!$A$1-1)*10,FALSE)="---","---", (ROUND(VLOOKUP($A1427,Sheet1!$B$3:$AH$1266,Sheet1!G$1+(Sheet1!$A$1-1)*10,FALSE),IF(VLOOKUP($A1427,Sheet1!$B$3:$AH$1266,Sheet1!G$1+(Sheet1!$A$1-1)*10,FALSE)&gt;99999,-3,IF(VLOOKUP($A1427,Sheet1!$B$3:$AH$1266,Sheet1!G$1+(Sheet1!$A$1-1)*10,FALSE)&gt;9999,-2,IF(VLOOKUP($A1427,Sheet1!$B$3:$AH$1266,Sheet1!G$1+(Sheet1!$A$1-1)*10,FALSE)&gt;999,-1,0)))))))</f>
        <v>292</v>
      </c>
      <c r="X1427" s="66">
        <f>IF(ISNA(VLOOKUP($A1427,Sheet1!$B$3:$AH$1266,Sheet1!H$1+(Sheet1!$A$1-1)*10,FALSE))=TRUE,"---",IF(VLOOKUP($A1427,Sheet1!$B$3:$AH$1266,Sheet1!H$1+(Sheet1!$A$1-1)*10,FALSE)="---","---", (ROUND(VLOOKUP($A1427,Sheet1!$B$3:$AH$1266,Sheet1!H$1+(Sheet1!$A$1-1)*10,FALSE),IF(VLOOKUP($A1427,Sheet1!$B$3:$AH$1266,Sheet1!H$1+(Sheet1!$A$1-1)*10,FALSE)&gt;99999,-3,IF(VLOOKUP($A1427,Sheet1!$B$3:$AH$1266,Sheet1!H$1+(Sheet1!$A$1-1)*10,FALSE)&gt;9999,-2,IF(VLOOKUP($A1427,Sheet1!$B$3:$AH$1266,Sheet1!H$1+(Sheet1!$A$1-1)*10,FALSE)&gt;999,-1,0)))))))</f>
        <v>505</v>
      </c>
      <c r="Y1427" s="66">
        <f>IF(ISNA(VLOOKUP($A1427,Sheet1!$B$3:$AH$1266,Sheet1!I$1+(Sheet1!$A$1-1)*10,FALSE))=TRUE,"---",IF(VLOOKUP($A1427,Sheet1!$B$3:$AH$1266,Sheet1!I$1+(Sheet1!$A$1-1)*10,FALSE)="---","---", (ROUND(VLOOKUP($A1427,Sheet1!$B$3:$AH$1266,Sheet1!I$1+(Sheet1!$A$1-1)*10,FALSE),IF(VLOOKUP($A1427,Sheet1!$B$3:$AH$1266,Sheet1!I$1+(Sheet1!$A$1-1)*10,FALSE)&gt;99999,-3,IF(VLOOKUP($A1427,Sheet1!$B$3:$AH$1266,Sheet1!I$1+(Sheet1!$A$1-1)*10,FALSE)&gt;9999,-2,IF(VLOOKUP($A1427,Sheet1!$B$3:$AH$1266,Sheet1!I$1+(Sheet1!$A$1-1)*10,FALSE)&gt;999,-1,0)))))))</f>
        <v>678</v>
      </c>
      <c r="Z1427" s="66">
        <f>IF(ISNA(VLOOKUP($A1427,Sheet1!$B$3:$AH$1266,Sheet1!J$1+(Sheet1!$A$1-1)*10,FALSE))=TRUE,"---",IF(VLOOKUP($A1427,Sheet1!$B$3:$AH$1266,Sheet1!J$1+(Sheet1!$A$1-1)*10,FALSE)="---","---", (ROUND(VLOOKUP($A1427,Sheet1!$B$3:$AH$1266,Sheet1!J$1+(Sheet1!$A$1-1)*10,FALSE),IF(VLOOKUP($A1427,Sheet1!$B$3:$AH$1266,Sheet1!J$1+(Sheet1!$A$1-1)*10,FALSE)&gt;99999,-3,IF(VLOOKUP($A1427,Sheet1!$B$3:$AH$1266,Sheet1!J$1+(Sheet1!$A$1-1)*10,FALSE)&gt;9999,-2,IF(VLOOKUP($A1427,Sheet1!$B$3:$AH$1266,Sheet1!J$1+(Sheet1!$A$1-1)*10,FALSE)&gt;999,-1,0)))))))</f>
        <v>922</v>
      </c>
      <c r="AA1427" s="66">
        <f>IF(ISNA(VLOOKUP($A1427,Sheet1!$B$3:$AH$1266,Sheet1!K$1+(Sheet1!$A$1-1)*10,FALSE))=TRUE,"---",IF(VLOOKUP($A1427,Sheet1!$B$3:$AH$1266,Sheet1!K$1+(Sheet1!$A$1-1)*10,FALSE)="---","---", (ROUND(VLOOKUP($A1427,Sheet1!$B$3:$AH$1266,Sheet1!K$1+(Sheet1!$A$1-1)*10,FALSE),IF(VLOOKUP($A1427,Sheet1!$B$3:$AH$1266,Sheet1!K$1+(Sheet1!$A$1-1)*10,FALSE)&gt;99999,-3,IF(VLOOKUP($A1427,Sheet1!$B$3:$AH$1266,Sheet1!K$1+(Sheet1!$A$1-1)*10,FALSE)&gt;9999,-2,IF(VLOOKUP($A1427,Sheet1!$B$3:$AH$1266,Sheet1!K$1+(Sheet1!$A$1-1)*10,FALSE)&gt;999,-1,0)))))))</f>
        <v>1140</v>
      </c>
      <c r="AB1427" s="66">
        <f>IF(ISNA(VLOOKUP($A1427,Sheet1!$B$3:$AH$1266,Sheet1!L$1+(Sheet1!$A$1-1)*10,FALSE))=TRUE,"---",IF(VLOOKUP($A1427,Sheet1!$B$3:$AH$1266,Sheet1!L$1+(Sheet1!$A$1-1)*10,FALSE)="---","---", (ROUND(VLOOKUP($A1427,Sheet1!$B$3:$AH$1266,Sheet1!L$1+(Sheet1!$A$1-1)*10,FALSE),IF(VLOOKUP($A1427,Sheet1!$B$3:$AH$1266,Sheet1!L$1+(Sheet1!$A$1-1)*10,FALSE)&gt;99999,-3,IF(VLOOKUP($A1427,Sheet1!$B$3:$AH$1266,Sheet1!L$1+(Sheet1!$A$1-1)*10,FALSE)&gt;9999,-2,IF(VLOOKUP($A1427,Sheet1!$B$3:$AH$1266,Sheet1!L$1+(Sheet1!$A$1-1)*10,FALSE)&gt;999,-1,0)))))))</f>
        <v>1350</v>
      </c>
      <c r="AC1427" s="66">
        <f>IF(ISNA(VLOOKUP($A1427,Sheet1!$B$3:$AH$1266,Sheet1!M$1+(Sheet1!$A$1-1)*10,FALSE))=TRUE,"---",IF(VLOOKUP($A1427,Sheet1!$B$3:$AH$1266,Sheet1!M$1+(Sheet1!$A$1-1)*10,FALSE)="---","---", (ROUND(VLOOKUP($A1427,Sheet1!$B$3:$AH$1266,Sheet1!M$1+(Sheet1!$A$1-1)*10,FALSE),IF(VLOOKUP($A1427,Sheet1!$B$3:$AH$1266,Sheet1!M$1+(Sheet1!$A$1-1)*10,FALSE)&gt;99999,-3,IF(VLOOKUP($A1427,Sheet1!$B$3:$AH$1266,Sheet1!M$1+(Sheet1!$A$1-1)*10,FALSE)&gt;9999,-2,IF(VLOOKUP($A1427,Sheet1!$B$3:$AH$1266,Sheet1!M$1+(Sheet1!$A$1-1)*10,FALSE)&gt;999,-1,0)))))))</f>
        <v>1590</v>
      </c>
      <c r="AD1427" s="66">
        <f>IF(ISNA(VLOOKUP($A1427,Sheet1!$B$3:$AH$1266,Sheet1!N$1+(Sheet1!$A$1-1)*10,FALSE))=TRUE,"---",IF(VLOOKUP($A1427,Sheet1!$B$3:$AH$1266,Sheet1!N$1+(Sheet1!$A$1-1)*10,FALSE)="---","---", (ROUND(VLOOKUP($A1427,Sheet1!$B$3:$AH$1266,Sheet1!N$1+(Sheet1!$A$1-1)*10,FALSE),IF(VLOOKUP($A1427,Sheet1!$B$3:$AH$1266,Sheet1!N$1+(Sheet1!$A$1-1)*10,FALSE)&gt;99999,-3,IF(VLOOKUP($A1427,Sheet1!$B$3:$AH$1266,Sheet1!N$1+(Sheet1!$A$1-1)*10,FALSE)&gt;9999,-2,IF(VLOOKUP($A1427,Sheet1!$B$3:$AH$1266,Sheet1!N$1+(Sheet1!$A$1-1)*10,FALSE)&gt;999,-1,0)))))))</f>
        <v>1940</v>
      </c>
    </row>
    <row r="1428" spans="1:30" ht="25.5" customHeight="1" x14ac:dyDescent="0.25">
      <c r="A1428" s="303" t="s">
        <v>2088</v>
      </c>
      <c r="B1428" s="330" t="s">
        <v>2089</v>
      </c>
      <c r="C1428" s="303">
        <v>421251</v>
      </c>
      <c r="D1428" s="303">
        <v>774746</v>
      </c>
      <c r="E1428" s="307" t="s">
        <v>3009</v>
      </c>
      <c r="F1428" s="342" t="s">
        <v>4855</v>
      </c>
      <c r="G1428" s="318" t="s">
        <v>286</v>
      </c>
      <c r="H1428" s="347">
        <v>0.96</v>
      </c>
      <c r="I1428" s="326">
        <v>26472</v>
      </c>
      <c r="J1428" s="324">
        <v>4.75</v>
      </c>
      <c r="K1428" s="315" t="s">
        <v>4405</v>
      </c>
      <c r="L1428" s="320">
        <v>670</v>
      </c>
      <c r="M1428" s="322">
        <v>698</v>
      </c>
      <c r="N1428" s="318" t="s">
        <v>462</v>
      </c>
      <c r="O1428" s="299" t="s">
        <v>4405</v>
      </c>
      <c r="P1428" s="299" t="s">
        <v>4405</v>
      </c>
      <c r="Q1428" s="299" t="s">
        <v>4405</v>
      </c>
      <c r="R1428" s="301" t="s">
        <v>4405</v>
      </c>
      <c r="S1428" s="356" t="s">
        <v>4367</v>
      </c>
      <c r="T1428" s="356" t="str">
        <f>IF(ISNA(VLOOKUP(A1428,Sheet1!B$3:C$1266,2,FALSE)=TRUE),"NC",VLOOKUP(A1428,Sheet1!B$3:C$1266,2,FALSE))</f>
        <v>NC</v>
      </c>
      <c r="U1428" s="392" t="str">
        <f>IF(ISNA(VLOOKUP($A1428,Sheet1!$B$3:$AH$1266,Sheet1!E$1+(Sheet1!$A$1-1)*10,FALSE))=TRUE,"---",IF(VLOOKUP($A1428,Sheet1!$B$3:$AH$1266,Sheet1!E$1+(Sheet1!$A$1-1)*10,FALSE)="---","---", (ROUND(VLOOKUP($A1428,Sheet1!$B$3:$AH$1266,Sheet1!E$1+(Sheet1!$A$1-1)*10,FALSE),IF(VLOOKUP($A1428,Sheet1!$B$3:$AH$1266,Sheet1!E$1+(Sheet1!$A$1-1)*10,FALSE)&gt;99999,-3,IF(VLOOKUP($A1428,Sheet1!$B$3:$AH$1266,Sheet1!E$1+(Sheet1!$A$1-1)*10,FALSE)&gt;9999,-2,IF(VLOOKUP($A1428,Sheet1!$B$3:$AH$1266,Sheet1!E$1+(Sheet1!$A$1-1)*10,FALSE)&gt;999,-1,0)))))))</f>
        <v>---</v>
      </c>
      <c r="V1428" s="392" t="str">
        <f>IF(ISNA(VLOOKUP($A1428,Sheet1!$B$3:$AH$1266,Sheet1!F$1+(Sheet1!$A$1-1)*10,FALSE))=TRUE,"---",IF(VLOOKUP($A1428,Sheet1!$B$3:$AH$1266,Sheet1!F$1+(Sheet1!$A$1-1)*10,FALSE)="---","---", (ROUND(VLOOKUP($A1428,Sheet1!$B$3:$AH$1266,Sheet1!F$1+(Sheet1!$A$1-1)*10,FALSE),IF(VLOOKUP($A1428,Sheet1!$B$3:$AH$1266,Sheet1!F$1+(Sheet1!$A$1-1)*10,FALSE)&gt;99999,-3,IF(VLOOKUP($A1428,Sheet1!$B$3:$AH$1266,Sheet1!F$1+(Sheet1!$A$1-1)*10,FALSE)&gt;9999,-2,IF(VLOOKUP($A1428,Sheet1!$B$3:$AH$1266,Sheet1!F$1+(Sheet1!$A$1-1)*10,FALSE)&gt;999,-1,0)))))))</f>
        <v>---</v>
      </c>
      <c r="W1428" s="392" t="str">
        <f>IF(ISNA(VLOOKUP($A1428,Sheet1!$B$3:$AH$1266,Sheet1!G$1+(Sheet1!$A$1-1)*10,FALSE))=TRUE,"---",IF(VLOOKUP($A1428,Sheet1!$B$3:$AH$1266,Sheet1!G$1+(Sheet1!$A$1-1)*10,FALSE)="---","---", (ROUND(VLOOKUP($A1428,Sheet1!$B$3:$AH$1266,Sheet1!G$1+(Sheet1!$A$1-1)*10,FALSE),IF(VLOOKUP($A1428,Sheet1!$B$3:$AH$1266,Sheet1!G$1+(Sheet1!$A$1-1)*10,FALSE)&gt;99999,-3,IF(VLOOKUP($A1428,Sheet1!$B$3:$AH$1266,Sheet1!G$1+(Sheet1!$A$1-1)*10,FALSE)&gt;9999,-2,IF(VLOOKUP($A1428,Sheet1!$B$3:$AH$1266,Sheet1!G$1+(Sheet1!$A$1-1)*10,FALSE)&gt;999,-1,0)))))))</f>
        <v>---</v>
      </c>
      <c r="X1428" s="392" t="str">
        <f>IF(ISNA(VLOOKUP($A1428,Sheet1!$B$3:$AH$1266,Sheet1!H$1+(Sheet1!$A$1-1)*10,FALSE))=TRUE,"---",IF(VLOOKUP($A1428,Sheet1!$B$3:$AH$1266,Sheet1!H$1+(Sheet1!$A$1-1)*10,FALSE)="---","---", (ROUND(VLOOKUP($A1428,Sheet1!$B$3:$AH$1266,Sheet1!H$1+(Sheet1!$A$1-1)*10,FALSE),IF(VLOOKUP($A1428,Sheet1!$B$3:$AH$1266,Sheet1!H$1+(Sheet1!$A$1-1)*10,FALSE)&gt;99999,-3,IF(VLOOKUP($A1428,Sheet1!$B$3:$AH$1266,Sheet1!H$1+(Sheet1!$A$1-1)*10,FALSE)&gt;9999,-2,IF(VLOOKUP($A1428,Sheet1!$B$3:$AH$1266,Sheet1!H$1+(Sheet1!$A$1-1)*10,FALSE)&gt;999,-1,0)))))))</f>
        <v>---</v>
      </c>
      <c r="Y1428" s="392" t="str">
        <f>IF(ISNA(VLOOKUP($A1428,Sheet1!$B$3:$AH$1266,Sheet1!I$1+(Sheet1!$A$1-1)*10,FALSE))=TRUE,"---",IF(VLOOKUP($A1428,Sheet1!$B$3:$AH$1266,Sheet1!I$1+(Sheet1!$A$1-1)*10,FALSE)="---","---", (ROUND(VLOOKUP($A1428,Sheet1!$B$3:$AH$1266,Sheet1!I$1+(Sheet1!$A$1-1)*10,FALSE),IF(VLOOKUP($A1428,Sheet1!$B$3:$AH$1266,Sheet1!I$1+(Sheet1!$A$1-1)*10,FALSE)&gt;99999,-3,IF(VLOOKUP($A1428,Sheet1!$B$3:$AH$1266,Sheet1!I$1+(Sheet1!$A$1-1)*10,FALSE)&gt;9999,-2,IF(VLOOKUP($A1428,Sheet1!$B$3:$AH$1266,Sheet1!I$1+(Sheet1!$A$1-1)*10,FALSE)&gt;999,-1,0)))))))</f>
        <v>---</v>
      </c>
      <c r="Z1428" s="392" t="str">
        <f>IF(ISNA(VLOOKUP($A1428,Sheet1!$B$3:$AH$1266,Sheet1!J$1+(Sheet1!$A$1-1)*10,FALSE))=TRUE,"---",IF(VLOOKUP($A1428,Sheet1!$B$3:$AH$1266,Sheet1!J$1+(Sheet1!$A$1-1)*10,FALSE)="---","---", (ROUND(VLOOKUP($A1428,Sheet1!$B$3:$AH$1266,Sheet1!J$1+(Sheet1!$A$1-1)*10,FALSE),IF(VLOOKUP($A1428,Sheet1!$B$3:$AH$1266,Sheet1!J$1+(Sheet1!$A$1-1)*10,FALSE)&gt;99999,-3,IF(VLOOKUP($A1428,Sheet1!$B$3:$AH$1266,Sheet1!J$1+(Sheet1!$A$1-1)*10,FALSE)&gt;9999,-2,IF(VLOOKUP($A1428,Sheet1!$B$3:$AH$1266,Sheet1!J$1+(Sheet1!$A$1-1)*10,FALSE)&gt;999,-1,0)))))))</f>
        <v>---</v>
      </c>
      <c r="AA1428" s="392" t="str">
        <f>IF(ISNA(VLOOKUP($A1428,Sheet1!$B$3:$AH$1266,Sheet1!K$1+(Sheet1!$A$1-1)*10,FALSE))=TRUE,"---",IF(VLOOKUP($A1428,Sheet1!$B$3:$AH$1266,Sheet1!K$1+(Sheet1!$A$1-1)*10,FALSE)="---","---", (ROUND(VLOOKUP($A1428,Sheet1!$B$3:$AH$1266,Sheet1!K$1+(Sheet1!$A$1-1)*10,FALSE),IF(VLOOKUP($A1428,Sheet1!$B$3:$AH$1266,Sheet1!K$1+(Sheet1!$A$1-1)*10,FALSE)&gt;99999,-3,IF(VLOOKUP($A1428,Sheet1!$B$3:$AH$1266,Sheet1!K$1+(Sheet1!$A$1-1)*10,FALSE)&gt;9999,-2,IF(VLOOKUP($A1428,Sheet1!$B$3:$AH$1266,Sheet1!K$1+(Sheet1!$A$1-1)*10,FALSE)&gt;999,-1,0)))))))</f>
        <v>---</v>
      </c>
      <c r="AB1428" s="392" t="str">
        <f>IF(ISNA(VLOOKUP($A1428,Sheet1!$B$3:$AH$1266,Sheet1!L$1+(Sheet1!$A$1-1)*10,FALSE))=TRUE,"---",IF(VLOOKUP($A1428,Sheet1!$B$3:$AH$1266,Sheet1!L$1+(Sheet1!$A$1-1)*10,FALSE)="---","---", (ROUND(VLOOKUP($A1428,Sheet1!$B$3:$AH$1266,Sheet1!L$1+(Sheet1!$A$1-1)*10,FALSE),IF(VLOOKUP($A1428,Sheet1!$B$3:$AH$1266,Sheet1!L$1+(Sheet1!$A$1-1)*10,FALSE)&gt;99999,-3,IF(VLOOKUP($A1428,Sheet1!$B$3:$AH$1266,Sheet1!L$1+(Sheet1!$A$1-1)*10,FALSE)&gt;9999,-2,IF(VLOOKUP($A1428,Sheet1!$B$3:$AH$1266,Sheet1!L$1+(Sheet1!$A$1-1)*10,FALSE)&gt;999,-1,0)))))))</f>
        <v>---</v>
      </c>
      <c r="AC1428" s="392" t="str">
        <f>IF(ISNA(VLOOKUP($A1428,Sheet1!$B$3:$AH$1266,Sheet1!M$1+(Sheet1!$A$1-1)*10,FALSE))=TRUE,"---",IF(VLOOKUP($A1428,Sheet1!$B$3:$AH$1266,Sheet1!M$1+(Sheet1!$A$1-1)*10,FALSE)="---","---", (ROUND(VLOOKUP($A1428,Sheet1!$B$3:$AH$1266,Sheet1!M$1+(Sheet1!$A$1-1)*10,FALSE),IF(VLOOKUP($A1428,Sheet1!$B$3:$AH$1266,Sheet1!M$1+(Sheet1!$A$1-1)*10,FALSE)&gt;99999,-3,IF(VLOOKUP($A1428,Sheet1!$B$3:$AH$1266,Sheet1!M$1+(Sheet1!$A$1-1)*10,FALSE)&gt;9999,-2,IF(VLOOKUP($A1428,Sheet1!$B$3:$AH$1266,Sheet1!M$1+(Sheet1!$A$1-1)*10,FALSE)&gt;999,-1,0)))))))</f>
        <v>---</v>
      </c>
      <c r="AD1428" s="392" t="str">
        <f>IF(ISNA(VLOOKUP($A1428,Sheet1!$B$3:$AH$1266,Sheet1!N$1+(Sheet1!$A$1-1)*10,FALSE))=TRUE,"---",IF(VLOOKUP($A1428,Sheet1!$B$3:$AH$1266,Sheet1!N$1+(Sheet1!$A$1-1)*10,FALSE)="---","---", (ROUND(VLOOKUP($A1428,Sheet1!$B$3:$AH$1266,Sheet1!N$1+(Sheet1!$A$1-1)*10,FALSE),IF(VLOOKUP($A1428,Sheet1!$B$3:$AH$1266,Sheet1!N$1+(Sheet1!$A$1-1)*10,FALSE)&gt;99999,-3,IF(VLOOKUP($A1428,Sheet1!$B$3:$AH$1266,Sheet1!N$1+(Sheet1!$A$1-1)*10,FALSE)&gt;9999,-2,IF(VLOOKUP($A1428,Sheet1!$B$3:$AH$1266,Sheet1!N$1+(Sheet1!$A$1-1)*10,FALSE)&gt;999,-1,0)))))))</f>
        <v>---</v>
      </c>
    </row>
    <row r="1429" spans="1:30" ht="25.5" customHeight="1" x14ac:dyDescent="0.25">
      <c r="A1429" s="303"/>
      <c r="B1429" s="331"/>
      <c r="C1429" s="303"/>
      <c r="D1429" s="303"/>
      <c r="E1429" s="307"/>
      <c r="F1429" s="401"/>
      <c r="G1429" s="405"/>
      <c r="H1429" s="347"/>
      <c r="I1429" s="327"/>
      <c r="J1429" s="325"/>
      <c r="K1429" s="316"/>
      <c r="L1429" s="321"/>
      <c r="M1429" s="323"/>
      <c r="N1429" s="319"/>
      <c r="O1429" s="317" t="e">
        <f t="shared" si="49"/>
        <v>#NUM!</v>
      </c>
      <c r="P1429" s="317" t="e">
        <f>IF(O1429&lt;&gt;"",VLOOKUP($A1429,Sheet4!$A$2:$O$1309,14,FALSE)*100,"")</f>
        <v>#NUM!</v>
      </c>
      <c r="Q1429" s="317" t="e">
        <f>IF(P1429&lt;&gt;"",VLOOKUP($A1429,Sheet4!$A$2:$O$1309,15,FALSE)*100,"")</f>
        <v>#NUM!</v>
      </c>
      <c r="R1429" s="356" t="e">
        <f t="shared" si="50"/>
        <v>#NUM!</v>
      </c>
      <c r="S1429" s="356"/>
      <c r="T1429" s="356"/>
      <c r="U1429" s="392"/>
      <c r="V1429" s="392"/>
      <c r="W1429" s="392"/>
      <c r="X1429" s="392"/>
      <c r="Y1429" s="392"/>
      <c r="Z1429" s="392"/>
      <c r="AA1429" s="392"/>
      <c r="AB1429" s="392"/>
      <c r="AC1429" s="392"/>
      <c r="AD1429" s="392"/>
    </row>
    <row r="1430" spans="1:30" ht="25.5" customHeight="1" x14ac:dyDescent="0.25">
      <c r="A1430" s="304" t="s">
        <v>2090</v>
      </c>
      <c r="B1430" s="393" t="s">
        <v>2091</v>
      </c>
      <c r="C1430" s="304">
        <v>421122</v>
      </c>
      <c r="D1430" s="304">
        <v>774601</v>
      </c>
      <c r="E1430" s="305" t="s">
        <v>3009</v>
      </c>
      <c r="F1430" s="345" t="s">
        <v>4856</v>
      </c>
      <c r="G1430" s="351" t="s">
        <v>286</v>
      </c>
      <c r="H1430" s="348">
        <v>1.47</v>
      </c>
      <c r="I1430" s="119">
        <v>24151</v>
      </c>
      <c r="J1430" s="124">
        <v>3.38</v>
      </c>
      <c r="K1430" s="121" t="s">
        <v>4405</v>
      </c>
      <c r="L1430" s="122">
        <v>920</v>
      </c>
      <c r="M1430" s="123">
        <v>626</v>
      </c>
      <c r="N1430" s="121" t="s">
        <v>4405</v>
      </c>
      <c r="O1430" s="71" t="s">
        <v>4405</v>
      </c>
      <c r="P1430" s="71" t="s">
        <v>4405</v>
      </c>
      <c r="Q1430" s="71" t="s">
        <v>4405</v>
      </c>
      <c r="R1430" s="73" t="s">
        <v>4405</v>
      </c>
      <c r="S1430" s="357" t="s">
        <v>4367</v>
      </c>
      <c r="T1430" s="357" t="str">
        <f>IF(ISNA(VLOOKUP(A1430,Sheet1!B$3:C$1266,2,FALSE)=TRUE),"NC",VLOOKUP(A1430,Sheet1!B$3:C$1266,2,FALSE))</f>
        <v>NC</v>
      </c>
      <c r="U1430" s="385" t="str">
        <f>IF(ISNA(VLOOKUP($A1430,Sheet1!$B$3:$AH$1266,Sheet1!E$1+(Sheet1!$A$1-1)*10,FALSE))=TRUE,"---",IF(VLOOKUP($A1430,Sheet1!$B$3:$AH$1266,Sheet1!E$1+(Sheet1!$A$1-1)*10,FALSE)="---","---", (ROUND(VLOOKUP($A1430,Sheet1!$B$3:$AH$1266,Sheet1!E$1+(Sheet1!$A$1-1)*10,FALSE),IF(VLOOKUP($A1430,Sheet1!$B$3:$AH$1266,Sheet1!E$1+(Sheet1!$A$1-1)*10,FALSE)&gt;99999,-3,IF(VLOOKUP($A1430,Sheet1!$B$3:$AH$1266,Sheet1!E$1+(Sheet1!$A$1-1)*10,FALSE)&gt;9999,-2,IF(VLOOKUP($A1430,Sheet1!$B$3:$AH$1266,Sheet1!E$1+(Sheet1!$A$1-1)*10,FALSE)&gt;999,-1,0)))))))</f>
        <v>---</v>
      </c>
      <c r="V1430" s="385" t="str">
        <f>IF(ISNA(VLOOKUP($A1430,Sheet1!$B$3:$AH$1266,Sheet1!F$1+(Sheet1!$A$1-1)*10,FALSE))=TRUE,"---",IF(VLOOKUP($A1430,Sheet1!$B$3:$AH$1266,Sheet1!F$1+(Sheet1!$A$1-1)*10,FALSE)="---","---", (ROUND(VLOOKUP($A1430,Sheet1!$B$3:$AH$1266,Sheet1!F$1+(Sheet1!$A$1-1)*10,FALSE),IF(VLOOKUP($A1430,Sheet1!$B$3:$AH$1266,Sheet1!F$1+(Sheet1!$A$1-1)*10,FALSE)&gt;99999,-3,IF(VLOOKUP($A1430,Sheet1!$B$3:$AH$1266,Sheet1!F$1+(Sheet1!$A$1-1)*10,FALSE)&gt;9999,-2,IF(VLOOKUP($A1430,Sheet1!$B$3:$AH$1266,Sheet1!F$1+(Sheet1!$A$1-1)*10,FALSE)&gt;999,-1,0)))))))</f>
        <v>---</v>
      </c>
      <c r="W1430" s="385" t="str">
        <f>IF(ISNA(VLOOKUP($A1430,Sheet1!$B$3:$AH$1266,Sheet1!G$1+(Sheet1!$A$1-1)*10,FALSE))=TRUE,"---",IF(VLOOKUP($A1430,Sheet1!$B$3:$AH$1266,Sheet1!G$1+(Sheet1!$A$1-1)*10,FALSE)="---","---", (ROUND(VLOOKUP($A1430,Sheet1!$B$3:$AH$1266,Sheet1!G$1+(Sheet1!$A$1-1)*10,FALSE),IF(VLOOKUP($A1430,Sheet1!$B$3:$AH$1266,Sheet1!G$1+(Sheet1!$A$1-1)*10,FALSE)&gt;99999,-3,IF(VLOOKUP($A1430,Sheet1!$B$3:$AH$1266,Sheet1!G$1+(Sheet1!$A$1-1)*10,FALSE)&gt;9999,-2,IF(VLOOKUP($A1430,Sheet1!$B$3:$AH$1266,Sheet1!G$1+(Sheet1!$A$1-1)*10,FALSE)&gt;999,-1,0)))))))</f>
        <v>---</v>
      </c>
      <c r="X1430" s="385" t="str">
        <f>IF(ISNA(VLOOKUP($A1430,Sheet1!$B$3:$AH$1266,Sheet1!H$1+(Sheet1!$A$1-1)*10,FALSE))=TRUE,"---",IF(VLOOKUP($A1430,Sheet1!$B$3:$AH$1266,Sheet1!H$1+(Sheet1!$A$1-1)*10,FALSE)="---","---", (ROUND(VLOOKUP($A1430,Sheet1!$B$3:$AH$1266,Sheet1!H$1+(Sheet1!$A$1-1)*10,FALSE),IF(VLOOKUP($A1430,Sheet1!$B$3:$AH$1266,Sheet1!H$1+(Sheet1!$A$1-1)*10,FALSE)&gt;99999,-3,IF(VLOOKUP($A1430,Sheet1!$B$3:$AH$1266,Sheet1!H$1+(Sheet1!$A$1-1)*10,FALSE)&gt;9999,-2,IF(VLOOKUP($A1430,Sheet1!$B$3:$AH$1266,Sheet1!H$1+(Sheet1!$A$1-1)*10,FALSE)&gt;999,-1,0)))))))</f>
        <v>---</v>
      </c>
      <c r="Y1430" s="385" t="str">
        <f>IF(ISNA(VLOOKUP($A1430,Sheet1!$B$3:$AH$1266,Sheet1!I$1+(Sheet1!$A$1-1)*10,FALSE))=TRUE,"---",IF(VLOOKUP($A1430,Sheet1!$B$3:$AH$1266,Sheet1!I$1+(Sheet1!$A$1-1)*10,FALSE)="---","---", (ROUND(VLOOKUP($A1430,Sheet1!$B$3:$AH$1266,Sheet1!I$1+(Sheet1!$A$1-1)*10,FALSE),IF(VLOOKUP($A1430,Sheet1!$B$3:$AH$1266,Sheet1!I$1+(Sheet1!$A$1-1)*10,FALSE)&gt;99999,-3,IF(VLOOKUP($A1430,Sheet1!$B$3:$AH$1266,Sheet1!I$1+(Sheet1!$A$1-1)*10,FALSE)&gt;9999,-2,IF(VLOOKUP($A1430,Sheet1!$B$3:$AH$1266,Sheet1!I$1+(Sheet1!$A$1-1)*10,FALSE)&gt;999,-1,0)))))))</f>
        <v>---</v>
      </c>
      <c r="Z1430" s="385" t="str">
        <f>IF(ISNA(VLOOKUP($A1430,Sheet1!$B$3:$AH$1266,Sheet1!J$1+(Sheet1!$A$1-1)*10,FALSE))=TRUE,"---",IF(VLOOKUP($A1430,Sheet1!$B$3:$AH$1266,Sheet1!J$1+(Sheet1!$A$1-1)*10,FALSE)="---","---", (ROUND(VLOOKUP($A1430,Sheet1!$B$3:$AH$1266,Sheet1!J$1+(Sheet1!$A$1-1)*10,FALSE),IF(VLOOKUP($A1430,Sheet1!$B$3:$AH$1266,Sheet1!J$1+(Sheet1!$A$1-1)*10,FALSE)&gt;99999,-3,IF(VLOOKUP($A1430,Sheet1!$B$3:$AH$1266,Sheet1!J$1+(Sheet1!$A$1-1)*10,FALSE)&gt;9999,-2,IF(VLOOKUP($A1430,Sheet1!$B$3:$AH$1266,Sheet1!J$1+(Sheet1!$A$1-1)*10,FALSE)&gt;999,-1,0)))))))</f>
        <v>---</v>
      </c>
      <c r="AA1430" s="385" t="str">
        <f>IF(ISNA(VLOOKUP($A1430,Sheet1!$B$3:$AH$1266,Sheet1!K$1+(Sheet1!$A$1-1)*10,FALSE))=TRUE,"---",IF(VLOOKUP($A1430,Sheet1!$B$3:$AH$1266,Sheet1!K$1+(Sheet1!$A$1-1)*10,FALSE)="---","---", (ROUND(VLOOKUP($A1430,Sheet1!$B$3:$AH$1266,Sheet1!K$1+(Sheet1!$A$1-1)*10,FALSE),IF(VLOOKUP($A1430,Sheet1!$B$3:$AH$1266,Sheet1!K$1+(Sheet1!$A$1-1)*10,FALSE)&gt;99999,-3,IF(VLOOKUP($A1430,Sheet1!$B$3:$AH$1266,Sheet1!K$1+(Sheet1!$A$1-1)*10,FALSE)&gt;9999,-2,IF(VLOOKUP($A1430,Sheet1!$B$3:$AH$1266,Sheet1!K$1+(Sheet1!$A$1-1)*10,FALSE)&gt;999,-1,0)))))))</f>
        <v>---</v>
      </c>
      <c r="AB1430" s="385" t="str">
        <f>IF(ISNA(VLOOKUP($A1430,Sheet1!$B$3:$AH$1266,Sheet1!L$1+(Sheet1!$A$1-1)*10,FALSE))=TRUE,"---",IF(VLOOKUP($A1430,Sheet1!$B$3:$AH$1266,Sheet1!L$1+(Sheet1!$A$1-1)*10,FALSE)="---","---", (ROUND(VLOOKUP($A1430,Sheet1!$B$3:$AH$1266,Sheet1!L$1+(Sheet1!$A$1-1)*10,FALSE),IF(VLOOKUP($A1430,Sheet1!$B$3:$AH$1266,Sheet1!L$1+(Sheet1!$A$1-1)*10,FALSE)&gt;99999,-3,IF(VLOOKUP($A1430,Sheet1!$B$3:$AH$1266,Sheet1!L$1+(Sheet1!$A$1-1)*10,FALSE)&gt;9999,-2,IF(VLOOKUP($A1430,Sheet1!$B$3:$AH$1266,Sheet1!L$1+(Sheet1!$A$1-1)*10,FALSE)&gt;999,-1,0)))))))</f>
        <v>---</v>
      </c>
      <c r="AC1430" s="385" t="str">
        <f>IF(ISNA(VLOOKUP($A1430,Sheet1!$B$3:$AH$1266,Sheet1!M$1+(Sheet1!$A$1-1)*10,FALSE))=TRUE,"---",IF(VLOOKUP($A1430,Sheet1!$B$3:$AH$1266,Sheet1!M$1+(Sheet1!$A$1-1)*10,FALSE)="---","---", (ROUND(VLOOKUP($A1430,Sheet1!$B$3:$AH$1266,Sheet1!M$1+(Sheet1!$A$1-1)*10,FALSE),IF(VLOOKUP($A1430,Sheet1!$B$3:$AH$1266,Sheet1!M$1+(Sheet1!$A$1-1)*10,FALSE)&gt;99999,-3,IF(VLOOKUP($A1430,Sheet1!$B$3:$AH$1266,Sheet1!M$1+(Sheet1!$A$1-1)*10,FALSE)&gt;9999,-2,IF(VLOOKUP($A1430,Sheet1!$B$3:$AH$1266,Sheet1!M$1+(Sheet1!$A$1-1)*10,FALSE)&gt;999,-1,0)))))))</f>
        <v>---</v>
      </c>
      <c r="AD1430" s="385" t="str">
        <f>IF(ISNA(VLOOKUP($A1430,Sheet1!$B$3:$AH$1266,Sheet1!N$1+(Sheet1!$A$1-1)*10,FALSE))=TRUE,"---",IF(VLOOKUP($A1430,Sheet1!$B$3:$AH$1266,Sheet1!N$1+(Sheet1!$A$1-1)*10,FALSE)="---","---", (ROUND(VLOOKUP($A1430,Sheet1!$B$3:$AH$1266,Sheet1!N$1+(Sheet1!$A$1-1)*10,FALSE),IF(VLOOKUP($A1430,Sheet1!$B$3:$AH$1266,Sheet1!N$1+(Sheet1!$A$1-1)*10,FALSE)&gt;99999,-3,IF(VLOOKUP($A1430,Sheet1!$B$3:$AH$1266,Sheet1!N$1+(Sheet1!$A$1-1)*10,FALSE)&gt;9999,-2,IF(VLOOKUP($A1430,Sheet1!$B$3:$AH$1266,Sheet1!N$1+(Sheet1!$A$1-1)*10,FALSE)&gt;999,-1,0)))))))</f>
        <v>---</v>
      </c>
    </row>
    <row r="1431" spans="1:30" ht="25.5" customHeight="1" x14ac:dyDescent="0.25">
      <c r="A1431" s="304"/>
      <c r="B1431" s="346"/>
      <c r="C1431" s="304"/>
      <c r="D1431" s="304"/>
      <c r="E1431" s="305" t="e">
        <v>#N/A</v>
      </c>
      <c r="F1431" s="346"/>
      <c r="G1431" s="352"/>
      <c r="H1431" s="348"/>
      <c r="I1431" s="119">
        <v>26472</v>
      </c>
      <c r="J1431" s="124">
        <v>3.04</v>
      </c>
      <c r="K1431" s="118" t="s">
        <v>14</v>
      </c>
      <c r="L1431" s="122">
        <v>700</v>
      </c>
      <c r="M1431" s="123">
        <v>476</v>
      </c>
      <c r="N1431" s="118" t="s">
        <v>481</v>
      </c>
      <c r="O1431" s="71" t="s">
        <v>4405</v>
      </c>
      <c r="P1431" s="71" t="s">
        <v>4405</v>
      </c>
      <c r="Q1431" s="71" t="s">
        <v>4405</v>
      </c>
      <c r="R1431" s="73" t="s">
        <v>4405</v>
      </c>
      <c r="S1431" s="357" t="e">
        <v>#N/A</v>
      </c>
      <c r="T1431" s="357" t="str">
        <f>IF(ISNA(VLOOKUP(A1431,Sheet1!B$3:C$1266,2,FALSE)=TRUE),"ND",VLOOKUP(A1431,Sheet1!B$3:C$1266,2,FALSE))</f>
        <v>ND</v>
      </c>
      <c r="U1431" s="385" t="str">
        <f>IF(ISNA(VLOOKUP($A1431,Sheet1!$B$3:$AH$1266,Sheet1!E$1+(Sheet1!$A$1-1)*10,FALSE))=TRUE,"---",IF(VLOOKUP($A1431,Sheet1!$B$3:$AH$1266,Sheet1!E$1+(Sheet1!$A$1-1)*10,FALSE)="---","---", (ROUND(VLOOKUP($A1431,Sheet1!$B$3:$AH$1266,Sheet1!E$1+(Sheet1!$A$1-1)*10,FALSE),IF(VLOOKUP($A1431,Sheet1!$B$3:$AH$1266,Sheet1!E$1+(Sheet1!$A$1-1)*10,FALSE)&gt;99999,-3,IF(VLOOKUP($A1431,Sheet1!$B$3:$AH$1266,Sheet1!E$1+(Sheet1!$A$1-1)*10,FALSE)&gt;9999,-2,IF(VLOOKUP($A1431,Sheet1!$B$3:$AH$1266,Sheet1!E$1+(Sheet1!$A$1-1)*10,FALSE)&gt;999,-1,0)))))))</f>
        <v>---</v>
      </c>
      <c r="V1431" s="385" t="str">
        <f>IF(ISNA(VLOOKUP($A1431,Sheet1!$B$3:$AH$1266,Sheet1!F$1+(Sheet1!$A$1-1)*10,FALSE))=TRUE,"---",IF(VLOOKUP($A1431,Sheet1!$B$3:$AH$1266,Sheet1!F$1+(Sheet1!$A$1-1)*10,FALSE)="---","---", (ROUND(VLOOKUP($A1431,Sheet1!$B$3:$AH$1266,Sheet1!F$1+(Sheet1!$A$1-1)*10,FALSE),IF(VLOOKUP($A1431,Sheet1!$B$3:$AH$1266,Sheet1!F$1+(Sheet1!$A$1-1)*10,FALSE)&gt;99999,-3,IF(VLOOKUP($A1431,Sheet1!$B$3:$AH$1266,Sheet1!F$1+(Sheet1!$A$1-1)*10,FALSE)&gt;9999,-2,IF(VLOOKUP($A1431,Sheet1!$B$3:$AH$1266,Sheet1!F$1+(Sheet1!$A$1-1)*10,FALSE)&gt;999,-1,0)))))))</f>
        <v>---</v>
      </c>
      <c r="W1431" s="385" t="str">
        <f>IF(ISNA(VLOOKUP($A1431,Sheet1!$B$3:$AH$1266,Sheet1!G$1+(Sheet1!$A$1-1)*10,FALSE))=TRUE,"---",IF(VLOOKUP($A1431,Sheet1!$B$3:$AH$1266,Sheet1!G$1+(Sheet1!$A$1-1)*10,FALSE)="---","---", (ROUND(VLOOKUP($A1431,Sheet1!$B$3:$AH$1266,Sheet1!G$1+(Sheet1!$A$1-1)*10,FALSE),IF(VLOOKUP($A1431,Sheet1!$B$3:$AH$1266,Sheet1!G$1+(Sheet1!$A$1-1)*10,FALSE)&gt;99999,-3,IF(VLOOKUP($A1431,Sheet1!$B$3:$AH$1266,Sheet1!G$1+(Sheet1!$A$1-1)*10,FALSE)&gt;9999,-2,IF(VLOOKUP($A1431,Sheet1!$B$3:$AH$1266,Sheet1!G$1+(Sheet1!$A$1-1)*10,FALSE)&gt;999,-1,0)))))))</f>
        <v>---</v>
      </c>
      <c r="X1431" s="385" t="str">
        <f>IF(ISNA(VLOOKUP($A1431,Sheet1!$B$3:$AH$1266,Sheet1!H$1+(Sheet1!$A$1-1)*10,FALSE))=TRUE,"---",IF(VLOOKUP($A1431,Sheet1!$B$3:$AH$1266,Sheet1!H$1+(Sheet1!$A$1-1)*10,FALSE)="---","---", (ROUND(VLOOKUP($A1431,Sheet1!$B$3:$AH$1266,Sheet1!H$1+(Sheet1!$A$1-1)*10,FALSE),IF(VLOOKUP($A1431,Sheet1!$B$3:$AH$1266,Sheet1!H$1+(Sheet1!$A$1-1)*10,FALSE)&gt;99999,-3,IF(VLOOKUP($A1431,Sheet1!$B$3:$AH$1266,Sheet1!H$1+(Sheet1!$A$1-1)*10,FALSE)&gt;9999,-2,IF(VLOOKUP($A1431,Sheet1!$B$3:$AH$1266,Sheet1!H$1+(Sheet1!$A$1-1)*10,FALSE)&gt;999,-1,0)))))))</f>
        <v>---</v>
      </c>
      <c r="Y1431" s="385" t="str">
        <f>IF(ISNA(VLOOKUP($A1431,Sheet1!$B$3:$AH$1266,Sheet1!I$1+(Sheet1!$A$1-1)*10,FALSE))=TRUE,"---",IF(VLOOKUP($A1431,Sheet1!$B$3:$AH$1266,Sheet1!I$1+(Sheet1!$A$1-1)*10,FALSE)="---","---", (ROUND(VLOOKUP($A1431,Sheet1!$B$3:$AH$1266,Sheet1!I$1+(Sheet1!$A$1-1)*10,FALSE),IF(VLOOKUP($A1431,Sheet1!$B$3:$AH$1266,Sheet1!I$1+(Sheet1!$A$1-1)*10,FALSE)&gt;99999,-3,IF(VLOOKUP($A1431,Sheet1!$B$3:$AH$1266,Sheet1!I$1+(Sheet1!$A$1-1)*10,FALSE)&gt;9999,-2,IF(VLOOKUP($A1431,Sheet1!$B$3:$AH$1266,Sheet1!I$1+(Sheet1!$A$1-1)*10,FALSE)&gt;999,-1,0)))))))</f>
        <v>---</v>
      </c>
      <c r="Z1431" s="385" t="str">
        <f>IF(ISNA(VLOOKUP($A1431,Sheet1!$B$3:$AH$1266,Sheet1!J$1+(Sheet1!$A$1-1)*10,FALSE))=TRUE,"---",IF(VLOOKUP($A1431,Sheet1!$B$3:$AH$1266,Sheet1!J$1+(Sheet1!$A$1-1)*10,FALSE)="---","---", (ROUND(VLOOKUP($A1431,Sheet1!$B$3:$AH$1266,Sheet1!J$1+(Sheet1!$A$1-1)*10,FALSE),IF(VLOOKUP($A1431,Sheet1!$B$3:$AH$1266,Sheet1!J$1+(Sheet1!$A$1-1)*10,FALSE)&gt;99999,-3,IF(VLOOKUP($A1431,Sheet1!$B$3:$AH$1266,Sheet1!J$1+(Sheet1!$A$1-1)*10,FALSE)&gt;9999,-2,IF(VLOOKUP($A1431,Sheet1!$B$3:$AH$1266,Sheet1!J$1+(Sheet1!$A$1-1)*10,FALSE)&gt;999,-1,0)))))))</f>
        <v>---</v>
      </c>
      <c r="AA1431" s="385" t="str">
        <f>IF(ISNA(VLOOKUP($A1431,Sheet1!$B$3:$AH$1266,Sheet1!K$1+(Sheet1!$A$1-1)*10,FALSE))=TRUE,"---",IF(VLOOKUP($A1431,Sheet1!$B$3:$AH$1266,Sheet1!K$1+(Sheet1!$A$1-1)*10,FALSE)="---","---", (ROUND(VLOOKUP($A1431,Sheet1!$B$3:$AH$1266,Sheet1!K$1+(Sheet1!$A$1-1)*10,FALSE),IF(VLOOKUP($A1431,Sheet1!$B$3:$AH$1266,Sheet1!K$1+(Sheet1!$A$1-1)*10,FALSE)&gt;99999,-3,IF(VLOOKUP($A1431,Sheet1!$B$3:$AH$1266,Sheet1!K$1+(Sheet1!$A$1-1)*10,FALSE)&gt;9999,-2,IF(VLOOKUP($A1431,Sheet1!$B$3:$AH$1266,Sheet1!K$1+(Sheet1!$A$1-1)*10,FALSE)&gt;999,-1,0)))))))</f>
        <v>---</v>
      </c>
      <c r="AB1431" s="385" t="str">
        <f>IF(ISNA(VLOOKUP($A1431,Sheet1!$B$3:$AH$1266,Sheet1!L$1+(Sheet1!$A$1-1)*10,FALSE))=TRUE,"---",IF(VLOOKUP($A1431,Sheet1!$B$3:$AH$1266,Sheet1!L$1+(Sheet1!$A$1-1)*10,FALSE)="---","---", (ROUND(VLOOKUP($A1431,Sheet1!$B$3:$AH$1266,Sheet1!L$1+(Sheet1!$A$1-1)*10,FALSE),IF(VLOOKUP($A1431,Sheet1!$B$3:$AH$1266,Sheet1!L$1+(Sheet1!$A$1-1)*10,FALSE)&gt;99999,-3,IF(VLOOKUP($A1431,Sheet1!$B$3:$AH$1266,Sheet1!L$1+(Sheet1!$A$1-1)*10,FALSE)&gt;9999,-2,IF(VLOOKUP($A1431,Sheet1!$B$3:$AH$1266,Sheet1!L$1+(Sheet1!$A$1-1)*10,FALSE)&gt;999,-1,0)))))))</f>
        <v>---</v>
      </c>
      <c r="AC1431" s="385" t="str">
        <f>IF(ISNA(VLOOKUP($A1431,Sheet1!$B$3:$AH$1266,Sheet1!M$1+(Sheet1!$A$1-1)*10,FALSE))=TRUE,"---",IF(VLOOKUP($A1431,Sheet1!$B$3:$AH$1266,Sheet1!M$1+(Sheet1!$A$1-1)*10,FALSE)="---","---", (ROUND(VLOOKUP($A1431,Sheet1!$B$3:$AH$1266,Sheet1!M$1+(Sheet1!$A$1-1)*10,FALSE),IF(VLOOKUP($A1431,Sheet1!$B$3:$AH$1266,Sheet1!M$1+(Sheet1!$A$1-1)*10,FALSE)&gt;99999,-3,IF(VLOOKUP($A1431,Sheet1!$B$3:$AH$1266,Sheet1!M$1+(Sheet1!$A$1-1)*10,FALSE)&gt;9999,-2,IF(VLOOKUP($A1431,Sheet1!$B$3:$AH$1266,Sheet1!M$1+(Sheet1!$A$1-1)*10,FALSE)&gt;999,-1,0)))))))</f>
        <v>---</v>
      </c>
      <c r="AD1431" s="385" t="str">
        <f>IF(ISNA(VLOOKUP($A1431,Sheet1!$B$3:$AH$1266,Sheet1!N$1+(Sheet1!$A$1-1)*10,FALSE))=TRUE,"---",IF(VLOOKUP($A1431,Sheet1!$B$3:$AH$1266,Sheet1!N$1+(Sheet1!$A$1-1)*10,FALSE)="---","---", (ROUND(VLOOKUP($A1431,Sheet1!$B$3:$AH$1266,Sheet1!N$1+(Sheet1!$A$1-1)*10,FALSE),IF(VLOOKUP($A1431,Sheet1!$B$3:$AH$1266,Sheet1!N$1+(Sheet1!$A$1-1)*10,FALSE)&gt;99999,-3,IF(VLOOKUP($A1431,Sheet1!$B$3:$AH$1266,Sheet1!N$1+(Sheet1!$A$1-1)*10,FALSE)&gt;9999,-2,IF(VLOOKUP($A1431,Sheet1!$B$3:$AH$1266,Sheet1!N$1+(Sheet1!$A$1-1)*10,FALSE)&gt;999,-1,0)))))))</f>
        <v>---</v>
      </c>
    </row>
    <row r="1432" spans="1:30" ht="25.5" customHeight="1" x14ac:dyDescent="0.25">
      <c r="A1432" s="125" t="s">
        <v>2092</v>
      </c>
      <c r="B1432" s="126" t="s">
        <v>2093</v>
      </c>
      <c r="C1432" s="125">
        <v>420857</v>
      </c>
      <c r="D1432" s="125">
        <v>774912</v>
      </c>
      <c r="E1432" s="70" t="s">
        <v>3009</v>
      </c>
      <c r="F1432" s="52" t="s">
        <v>4856</v>
      </c>
      <c r="G1432" s="127" t="s">
        <v>31</v>
      </c>
      <c r="H1432" s="158">
        <v>38</v>
      </c>
      <c r="I1432" s="112">
        <v>24743</v>
      </c>
      <c r="J1432" s="113">
        <v>6.71</v>
      </c>
      <c r="K1432" s="114" t="s">
        <v>4405</v>
      </c>
      <c r="L1432" s="115">
        <v>3780</v>
      </c>
      <c r="M1432" s="116">
        <v>99.5</v>
      </c>
      <c r="N1432" s="114" t="s">
        <v>4405</v>
      </c>
      <c r="O1432" s="68">
        <f t="shared" si="49"/>
        <v>19.089454147761838</v>
      </c>
      <c r="P1432" s="68">
        <f>IF(O1432&lt;&gt;"",VLOOKUP($A1432,Sheet4!$A$2:$O$1309,14,FALSE)*100,"")</f>
        <v>5.127286102018469</v>
      </c>
      <c r="Q1432" s="68">
        <f>IF(P1432&lt;&gt;"",VLOOKUP($A1432,Sheet4!$A$2:$O$1309,15,FALSE)*100,"")</f>
        <v>40.282875215642477</v>
      </c>
      <c r="R1432" s="74">
        <f t="shared" si="50"/>
        <v>5</v>
      </c>
      <c r="S1432" s="64" t="s">
        <v>4367</v>
      </c>
      <c r="T1432" s="64" t="str">
        <f>IF(ISNA(VLOOKUP(A1432,Sheet1!B$3:C$1266,2,FALSE)=TRUE),"NC",VLOOKUP(A1432,Sheet1!B$3:C$1266,2,FALSE))</f>
        <v>Rural</v>
      </c>
      <c r="U1432" s="65">
        <f>IF(ISNA(VLOOKUP($A1432,Sheet1!$B$3:$AH$1266,Sheet1!E$1+(Sheet1!$A$1-1)*10,FALSE))=TRUE,"---",IF(VLOOKUP($A1432,Sheet1!$B$3:$AH$1266,Sheet1!E$1+(Sheet1!$A$1-1)*10,FALSE)="---","---", (ROUND(VLOOKUP($A1432,Sheet1!$B$3:$AH$1266,Sheet1!E$1+(Sheet1!$A$1-1)*10,FALSE),IF(VLOOKUP($A1432,Sheet1!$B$3:$AH$1266,Sheet1!E$1+(Sheet1!$A$1-1)*10,FALSE)&gt;99999,-3,IF(VLOOKUP($A1432,Sheet1!$B$3:$AH$1266,Sheet1!E$1+(Sheet1!$A$1-1)*10,FALSE)&gt;9999,-2,IF(VLOOKUP($A1432,Sheet1!$B$3:$AH$1266,Sheet1!E$1+(Sheet1!$A$1-1)*10,FALSE)&gt;999,-1,0)))))))</f>
        <v>1310</v>
      </c>
      <c r="V1432" s="65">
        <f>IF(ISNA(VLOOKUP($A1432,Sheet1!$B$3:$AH$1266,Sheet1!F$1+(Sheet1!$A$1-1)*10,FALSE))=TRUE,"---",IF(VLOOKUP($A1432,Sheet1!$B$3:$AH$1266,Sheet1!F$1+(Sheet1!$A$1-1)*10,FALSE)="---","---", (ROUND(VLOOKUP($A1432,Sheet1!$B$3:$AH$1266,Sheet1!F$1+(Sheet1!$A$1-1)*10,FALSE),IF(VLOOKUP($A1432,Sheet1!$B$3:$AH$1266,Sheet1!F$1+(Sheet1!$A$1-1)*10,FALSE)&gt;99999,-3,IF(VLOOKUP($A1432,Sheet1!$B$3:$AH$1266,Sheet1!F$1+(Sheet1!$A$1-1)*10,FALSE)&gt;9999,-2,IF(VLOOKUP($A1432,Sheet1!$B$3:$AH$1266,Sheet1!F$1+(Sheet1!$A$1-1)*10,FALSE)&gt;999,-1,0)))))))</f>
        <v>1650</v>
      </c>
      <c r="W1432" s="65">
        <f>IF(ISNA(VLOOKUP($A1432,Sheet1!$B$3:$AH$1266,Sheet1!G$1+(Sheet1!$A$1-1)*10,FALSE))=TRUE,"---",IF(VLOOKUP($A1432,Sheet1!$B$3:$AH$1266,Sheet1!G$1+(Sheet1!$A$1-1)*10,FALSE)="---","---", (ROUND(VLOOKUP($A1432,Sheet1!$B$3:$AH$1266,Sheet1!G$1+(Sheet1!$A$1-1)*10,FALSE),IF(VLOOKUP($A1432,Sheet1!$B$3:$AH$1266,Sheet1!G$1+(Sheet1!$A$1-1)*10,FALSE)&gt;99999,-3,IF(VLOOKUP($A1432,Sheet1!$B$3:$AH$1266,Sheet1!G$1+(Sheet1!$A$1-1)*10,FALSE)&gt;9999,-2,IF(VLOOKUP($A1432,Sheet1!$B$3:$AH$1266,Sheet1!G$1+(Sheet1!$A$1-1)*10,FALSE)&gt;999,-1,0)))))))</f>
        <v>2140</v>
      </c>
      <c r="X1432" s="65">
        <f>IF(ISNA(VLOOKUP($A1432,Sheet1!$B$3:$AH$1266,Sheet1!H$1+(Sheet1!$A$1-1)*10,FALSE))=TRUE,"---",IF(VLOOKUP($A1432,Sheet1!$B$3:$AH$1266,Sheet1!H$1+(Sheet1!$A$1-1)*10,FALSE)="---","---", (ROUND(VLOOKUP($A1432,Sheet1!$B$3:$AH$1266,Sheet1!H$1+(Sheet1!$A$1-1)*10,FALSE),IF(VLOOKUP($A1432,Sheet1!$B$3:$AH$1266,Sheet1!H$1+(Sheet1!$A$1-1)*10,FALSE)&gt;99999,-3,IF(VLOOKUP($A1432,Sheet1!$B$3:$AH$1266,Sheet1!H$1+(Sheet1!$A$1-1)*10,FALSE)&gt;9999,-2,IF(VLOOKUP($A1432,Sheet1!$B$3:$AH$1266,Sheet1!H$1+(Sheet1!$A$1-1)*10,FALSE)&gt;999,-1,0)))))))</f>
        <v>3680</v>
      </c>
      <c r="Y1432" s="65">
        <f>IF(ISNA(VLOOKUP($A1432,Sheet1!$B$3:$AH$1266,Sheet1!I$1+(Sheet1!$A$1-1)*10,FALSE))=TRUE,"---",IF(VLOOKUP($A1432,Sheet1!$B$3:$AH$1266,Sheet1!I$1+(Sheet1!$A$1-1)*10,FALSE)="---","---", (ROUND(VLOOKUP($A1432,Sheet1!$B$3:$AH$1266,Sheet1!I$1+(Sheet1!$A$1-1)*10,FALSE),IF(VLOOKUP($A1432,Sheet1!$B$3:$AH$1266,Sheet1!I$1+(Sheet1!$A$1-1)*10,FALSE)&gt;99999,-3,IF(VLOOKUP($A1432,Sheet1!$B$3:$AH$1266,Sheet1!I$1+(Sheet1!$A$1-1)*10,FALSE)&gt;9999,-2,IF(VLOOKUP($A1432,Sheet1!$B$3:$AH$1266,Sheet1!I$1+(Sheet1!$A$1-1)*10,FALSE)&gt;999,-1,0)))))))</f>
        <v>4940</v>
      </c>
      <c r="Z1432" s="65">
        <f>IF(ISNA(VLOOKUP($A1432,Sheet1!$B$3:$AH$1266,Sheet1!J$1+(Sheet1!$A$1-1)*10,FALSE))=TRUE,"---",IF(VLOOKUP($A1432,Sheet1!$B$3:$AH$1266,Sheet1!J$1+(Sheet1!$A$1-1)*10,FALSE)="---","---", (ROUND(VLOOKUP($A1432,Sheet1!$B$3:$AH$1266,Sheet1!J$1+(Sheet1!$A$1-1)*10,FALSE),IF(VLOOKUP($A1432,Sheet1!$B$3:$AH$1266,Sheet1!J$1+(Sheet1!$A$1-1)*10,FALSE)&gt;99999,-3,IF(VLOOKUP($A1432,Sheet1!$B$3:$AH$1266,Sheet1!J$1+(Sheet1!$A$1-1)*10,FALSE)&gt;9999,-2,IF(VLOOKUP($A1432,Sheet1!$B$3:$AH$1266,Sheet1!J$1+(Sheet1!$A$1-1)*10,FALSE)&gt;999,-1,0)))))))</f>
        <v>6750</v>
      </c>
      <c r="AA1432" s="65">
        <f>IF(ISNA(VLOOKUP($A1432,Sheet1!$B$3:$AH$1266,Sheet1!K$1+(Sheet1!$A$1-1)*10,FALSE))=TRUE,"---",IF(VLOOKUP($A1432,Sheet1!$B$3:$AH$1266,Sheet1!K$1+(Sheet1!$A$1-1)*10,FALSE)="---","---", (ROUND(VLOOKUP($A1432,Sheet1!$B$3:$AH$1266,Sheet1!K$1+(Sheet1!$A$1-1)*10,FALSE),IF(VLOOKUP($A1432,Sheet1!$B$3:$AH$1266,Sheet1!K$1+(Sheet1!$A$1-1)*10,FALSE)&gt;99999,-3,IF(VLOOKUP($A1432,Sheet1!$B$3:$AH$1266,Sheet1!K$1+(Sheet1!$A$1-1)*10,FALSE)&gt;9999,-2,IF(VLOOKUP($A1432,Sheet1!$B$3:$AH$1266,Sheet1!K$1+(Sheet1!$A$1-1)*10,FALSE)&gt;999,-1,0)))))))</f>
        <v>8350</v>
      </c>
      <c r="AB1432" s="65">
        <f>IF(ISNA(VLOOKUP($A1432,Sheet1!$B$3:$AH$1266,Sheet1!L$1+(Sheet1!$A$1-1)*10,FALSE))=TRUE,"---",IF(VLOOKUP($A1432,Sheet1!$B$3:$AH$1266,Sheet1!L$1+(Sheet1!$A$1-1)*10,FALSE)="---","---", (ROUND(VLOOKUP($A1432,Sheet1!$B$3:$AH$1266,Sheet1!L$1+(Sheet1!$A$1-1)*10,FALSE),IF(VLOOKUP($A1432,Sheet1!$B$3:$AH$1266,Sheet1!L$1+(Sheet1!$A$1-1)*10,FALSE)&gt;99999,-3,IF(VLOOKUP($A1432,Sheet1!$B$3:$AH$1266,Sheet1!L$1+(Sheet1!$A$1-1)*10,FALSE)&gt;9999,-2,IF(VLOOKUP($A1432,Sheet1!$B$3:$AH$1266,Sheet1!L$1+(Sheet1!$A$1-1)*10,FALSE)&gt;999,-1,0)))))))</f>
        <v>10000</v>
      </c>
      <c r="AC1432" s="65">
        <f>IF(ISNA(VLOOKUP($A1432,Sheet1!$B$3:$AH$1266,Sheet1!M$1+(Sheet1!$A$1-1)*10,FALSE))=TRUE,"---",IF(VLOOKUP($A1432,Sheet1!$B$3:$AH$1266,Sheet1!M$1+(Sheet1!$A$1-1)*10,FALSE)="---","---", (ROUND(VLOOKUP($A1432,Sheet1!$B$3:$AH$1266,Sheet1!M$1+(Sheet1!$A$1-1)*10,FALSE),IF(VLOOKUP($A1432,Sheet1!$B$3:$AH$1266,Sheet1!M$1+(Sheet1!$A$1-1)*10,FALSE)&gt;99999,-3,IF(VLOOKUP($A1432,Sheet1!$B$3:$AH$1266,Sheet1!M$1+(Sheet1!$A$1-1)*10,FALSE)&gt;9999,-2,IF(VLOOKUP($A1432,Sheet1!$B$3:$AH$1266,Sheet1!M$1+(Sheet1!$A$1-1)*10,FALSE)&gt;999,-1,0)))))))</f>
        <v>11800</v>
      </c>
      <c r="AD1432" s="65">
        <f>IF(ISNA(VLOOKUP($A1432,Sheet1!$B$3:$AH$1266,Sheet1!N$1+(Sheet1!$A$1-1)*10,FALSE))=TRUE,"---",IF(VLOOKUP($A1432,Sheet1!$B$3:$AH$1266,Sheet1!N$1+(Sheet1!$A$1-1)*10,FALSE)="---","---", (ROUND(VLOOKUP($A1432,Sheet1!$B$3:$AH$1266,Sheet1!N$1+(Sheet1!$A$1-1)*10,FALSE),IF(VLOOKUP($A1432,Sheet1!$B$3:$AH$1266,Sheet1!N$1+(Sheet1!$A$1-1)*10,FALSE)&gt;99999,-3,IF(VLOOKUP($A1432,Sheet1!$B$3:$AH$1266,Sheet1!N$1+(Sheet1!$A$1-1)*10,FALSE)&gt;9999,-2,IF(VLOOKUP($A1432,Sheet1!$B$3:$AH$1266,Sheet1!N$1+(Sheet1!$A$1-1)*10,FALSE)&gt;999,-1,0)))))))</f>
        <v>14500</v>
      </c>
    </row>
    <row r="1433" spans="1:30" ht="25.5" customHeight="1" x14ac:dyDescent="0.25">
      <c r="A1433" s="133" t="s">
        <v>2094</v>
      </c>
      <c r="B1433" s="141" t="s">
        <v>2095</v>
      </c>
      <c r="C1433" s="133">
        <v>420816</v>
      </c>
      <c r="D1433" s="133">
        <v>774817</v>
      </c>
      <c r="E1433" s="67" t="s">
        <v>3009</v>
      </c>
      <c r="F1433" s="135" t="s">
        <v>4405</v>
      </c>
      <c r="G1433" s="118" t="s">
        <v>160</v>
      </c>
      <c r="H1433" s="136">
        <v>1.07</v>
      </c>
      <c r="I1433" s="119">
        <v>26473</v>
      </c>
      <c r="J1433" s="137" t="s">
        <v>4405</v>
      </c>
      <c r="K1433" s="118" t="s">
        <v>17</v>
      </c>
      <c r="L1433" s="122">
        <v>929</v>
      </c>
      <c r="M1433" s="123">
        <v>868</v>
      </c>
      <c r="N1433" s="118" t="s">
        <v>462</v>
      </c>
      <c r="O1433" s="71" t="s">
        <v>4405</v>
      </c>
      <c r="P1433" s="71" t="s">
        <v>4405</v>
      </c>
      <c r="Q1433" s="71" t="s">
        <v>4405</v>
      </c>
      <c r="R1433" s="73" t="s">
        <v>4405</v>
      </c>
      <c r="S1433" s="63" t="s">
        <v>4367</v>
      </c>
      <c r="T1433" s="63" t="str">
        <f>IF(ISNA(VLOOKUP(A1433,Sheet1!B$3:C$1266,2,FALSE)=TRUE),"NC",VLOOKUP(A1433,Sheet1!B$3:C$1266,2,FALSE))</f>
        <v>NC</v>
      </c>
      <c r="U1433" s="66" t="str">
        <f>IF(ISNA(VLOOKUP($A1433,Sheet1!$B$3:$AH$1266,Sheet1!E$1+(Sheet1!$A$1-1)*10,FALSE))=TRUE,"---",IF(VLOOKUP($A1433,Sheet1!$B$3:$AH$1266,Sheet1!E$1+(Sheet1!$A$1-1)*10,FALSE)="---","---", (ROUND(VLOOKUP($A1433,Sheet1!$B$3:$AH$1266,Sheet1!E$1+(Sheet1!$A$1-1)*10,FALSE),IF(VLOOKUP($A1433,Sheet1!$B$3:$AH$1266,Sheet1!E$1+(Sheet1!$A$1-1)*10,FALSE)&gt;99999,-3,IF(VLOOKUP($A1433,Sheet1!$B$3:$AH$1266,Sheet1!E$1+(Sheet1!$A$1-1)*10,FALSE)&gt;9999,-2,IF(VLOOKUP($A1433,Sheet1!$B$3:$AH$1266,Sheet1!E$1+(Sheet1!$A$1-1)*10,FALSE)&gt;999,-1,0)))))))</f>
        <v>---</v>
      </c>
      <c r="V1433" s="66" t="str">
        <f>IF(ISNA(VLOOKUP($A1433,Sheet1!$B$3:$AH$1266,Sheet1!F$1+(Sheet1!$A$1-1)*10,FALSE))=TRUE,"---",IF(VLOOKUP($A1433,Sheet1!$B$3:$AH$1266,Sheet1!F$1+(Sheet1!$A$1-1)*10,FALSE)="---","---", (ROUND(VLOOKUP($A1433,Sheet1!$B$3:$AH$1266,Sheet1!F$1+(Sheet1!$A$1-1)*10,FALSE),IF(VLOOKUP($A1433,Sheet1!$B$3:$AH$1266,Sheet1!F$1+(Sheet1!$A$1-1)*10,FALSE)&gt;99999,-3,IF(VLOOKUP($A1433,Sheet1!$B$3:$AH$1266,Sheet1!F$1+(Sheet1!$A$1-1)*10,FALSE)&gt;9999,-2,IF(VLOOKUP($A1433,Sheet1!$B$3:$AH$1266,Sheet1!F$1+(Sheet1!$A$1-1)*10,FALSE)&gt;999,-1,0)))))))</f>
        <v>---</v>
      </c>
      <c r="W1433" s="66" t="str">
        <f>IF(ISNA(VLOOKUP($A1433,Sheet1!$B$3:$AH$1266,Sheet1!G$1+(Sheet1!$A$1-1)*10,FALSE))=TRUE,"---",IF(VLOOKUP($A1433,Sheet1!$B$3:$AH$1266,Sheet1!G$1+(Sheet1!$A$1-1)*10,FALSE)="---","---", (ROUND(VLOOKUP($A1433,Sheet1!$B$3:$AH$1266,Sheet1!G$1+(Sheet1!$A$1-1)*10,FALSE),IF(VLOOKUP($A1433,Sheet1!$B$3:$AH$1266,Sheet1!G$1+(Sheet1!$A$1-1)*10,FALSE)&gt;99999,-3,IF(VLOOKUP($A1433,Sheet1!$B$3:$AH$1266,Sheet1!G$1+(Sheet1!$A$1-1)*10,FALSE)&gt;9999,-2,IF(VLOOKUP($A1433,Sheet1!$B$3:$AH$1266,Sheet1!G$1+(Sheet1!$A$1-1)*10,FALSE)&gt;999,-1,0)))))))</f>
        <v>---</v>
      </c>
      <c r="X1433" s="66" t="str">
        <f>IF(ISNA(VLOOKUP($A1433,Sheet1!$B$3:$AH$1266,Sheet1!H$1+(Sheet1!$A$1-1)*10,FALSE))=TRUE,"---",IF(VLOOKUP($A1433,Sheet1!$B$3:$AH$1266,Sheet1!H$1+(Sheet1!$A$1-1)*10,FALSE)="---","---", (ROUND(VLOOKUP($A1433,Sheet1!$B$3:$AH$1266,Sheet1!H$1+(Sheet1!$A$1-1)*10,FALSE),IF(VLOOKUP($A1433,Sheet1!$B$3:$AH$1266,Sheet1!H$1+(Sheet1!$A$1-1)*10,FALSE)&gt;99999,-3,IF(VLOOKUP($A1433,Sheet1!$B$3:$AH$1266,Sheet1!H$1+(Sheet1!$A$1-1)*10,FALSE)&gt;9999,-2,IF(VLOOKUP($A1433,Sheet1!$B$3:$AH$1266,Sheet1!H$1+(Sheet1!$A$1-1)*10,FALSE)&gt;999,-1,0)))))))</f>
        <v>---</v>
      </c>
      <c r="Y1433" s="66" t="str">
        <f>IF(ISNA(VLOOKUP($A1433,Sheet1!$B$3:$AH$1266,Sheet1!I$1+(Sheet1!$A$1-1)*10,FALSE))=TRUE,"---",IF(VLOOKUP($A1433,Sheet1!$B$3:$AH$1266,Sheet1!I$1+(Sheet1!$A$1-1)*10,FALSE)="---","---", (ROUND(VLOOKUP($A1433,Sheet1!$B$3:$AH$1266,Sheet1!I$1+(Sheet1!$A$1-1)*10,FALSE),IF(VLOOKUP($A1433,Sheet1!$B$3:$AH$1266,Sheet1!I$1+(Sheet1!$A$1-1)*10,FALSE)&gt;99999,-3,IF(VLOOKUP($A1433,Sheet1!$B$3:$AH$1266,Sheet1!I$1+(Sheet1!$A$1-1)*10,FALSE)&gt;9999,-2,IF(VLOOKUP($A1433,Sheet1!$B$3:$AH$1266,Sheet1!I$1+(Sheet1!$A$1-1)*10,FALSE)&gt;999,-1,0)))))))</f>
        <v>---</v>
      </c>
      <c r="Z1433" s="66" t="str">
        <f>IF(ISNA(VLOOKUP($A1433,Sheet1!$B$3:$AH$1266,Sheet1!J$1+(Sheet1!$A$1-1)*10,FALSE))=TRUE,"---",IF(VLOOKUP($A1433,Sheet1!$B$3:$AH$1266,Sheet1!J$1+(Sheet1!$A$1-1)*10,FALSE)="---","---", (ROUND(VLOOKUP($A1433,Sheet1!$B$3:$AH$1266,Sheet1!J$1+(Sheet1!$A$1-1)*10,FALSE),IF(VLOOKUP($A1433,Sheet1!$B$3:$AH$1266,Sheet1!J$1+(Sheet1!$A$1-1)*10,FALSE)&gt;99999,-3,IF(VLOOKUP($A1433,Sheet1!$B$3:$AH$1266,Sheet1!J$1+(Sheet1!$A$1-1)*10,FALSE)&gt;9999,-2,IF(VLOOKUP($A1433,Sheet1!$B$3:$AH$1266,Sheet1!J$1+(Sheet1!$A$1-1)*10,FALSE)&gt;999,-1,0)))))))</f>
        <v>---</v>
      </c>
      <c r="AA1433" s="66" t="str">
        <f>IF(ISNA(VLOOKUP($A1433,Sheet1!$B$3:$AH$1266,Sheet1!K$1+(Sheet1!$A$1-1)*10,FALSE))=TRUE,"---",IF(VLOOKUP($A1433,Sheet1!$B$3:$AH$1266,Sheet1!K$1+(Sheet1!$A$1-1)*10,FALSE)="---","---", (ROUND(VLOOKUP($A1433,Sheet1!$B$3:$AH$1266,Sheet1!K$1+(Sheet1!$A$1-1)*10,FALSE),IF(VLOOKUP($A1433,Sheet1!$B$3:$AH$1266,Sheet1!K$1+(Sheet1!$A$1-1)*10,FALSE)&gt;99999,-3,IF(VLOOKUP($A1433,Sheet1!$B$3:$AH$1266,Sheet1!K$1+(Sheet1!$A$1-1)*10,FALSE)&gt;9999,-2,IF(VLOOKUP($A1433,Sheet1!$B$3:$AH$1266,Sheet1!K$1+(Sheet1!$A$1-1)*10,FALSE)&gt;999,-1,0)))))))</f>
        <v>---</v>
      </c>
      <c r="AB1433" s="66" t="str">
        <f>IF(ISNA(VLOOKUP($A1433,Sheet1!$B$3:$AH$1266,Sheet1!L$1+(Sheet1!$A$1-1)*10,FALSE))=TRUE,"---",IF(VLOOKUP($A1433,Sheet1!$B$3:$AH$1266,Sheet1!L$1+(Sheet1!$A$1-1)*10,FALSE)="---","---", (ROUND(VLOOKUP($A1433,Sheet1!$B$3:$AH$1266,Sheet1!L$1+(Sheet1!$A$1-1)*10,FALSE),IF(VLOOKUP($A1433,Sheet1!$B$3:$AH$1266,Sheet1!L$1+(Sheet1!$A$1-1)*10,FALSE)&gt;99999,-3,IF(VLOOKUP($A1433,Sheet1!$B$3:$AH$1266,Sheet1!L$1+(Sheet1!$A$1-1)*10,FALSE)&gt;9999,-2,IF(VLOOKUP($A1433,Sheet1!$B$3:$AH$1266,Sheet1!L$1+(Sheet1!$A$1-1)*10,FALSE)&gt;999,-1,0)))))))</f>
        <v>---</v>
      </c>
      <c r="AC1433" s="66" t="str">
        <f>IF(ISNA(VLOOKUP($A1433,Sheet1!$B$3:$AH$1266,Sheet1!M$1+(Sheet1!$A$1-1)*10,FALSE))=TRUE,"---",IF(VLOOKUP($A1433,Sheet1!$B$3:$AH$1266,Sheet1!M$1+(Sheet1!$A$1-1)*10,FALSE)="---","---", (ROUND(VLOOKUP($A1433,Sheet1!$B$3:$AH$1266,Sheet1!M$1+(Sheet1!$A$1-1)*10,FALSE),IF(VLOOKUP($A1433,Sheet1!$B$3:$AH$1266,Sheet1!M$1+(Sheet1!$A$1-1)*10,FALSE)&gt;99999,-3,IF(VLOOKUP($A1433,Sheet1!$B$3:$AH$1266,Sheet1!M$1+(Sheet1!$A$1-1)*10,FALSE)&gt;9999,-2,IF(VLOOKUP($A1433,Sheet1!$B$3:$AH$1266,Sheet1!M$1+(Sheet1!$A$1-1)*10,FALSE)&gt;999,-1,0)))))))</f>
        <v>---</v>
      </c>
      <c r="AD1433" s="66" t="str">
        <f>IF(ISNA(VLOOKUP($A1433,Sheet1!$B$3:$AH$1266,Sheet1!N$1+(Sheet1!$A$1-1)*10,FALSE))=TRUE,"---",IF(VLOOKUP($A1433,Sheet1!$B$3:$AH$1266,Sheet1!N$1+(Sheet1!$A$1-1)*10,FALSE)="---","---", (ROUND(VLOOKUP($A1433,Sheet1!$B$3:$AH$1266,Sheet1!N$1+(Sheet1!$A$1-1)*10,FALSE),IF(VLOOKUP($A1433,Sheet1!$B$3:$AH$1266,Sheet1!N$1+(Sheet1!$A$1-1)*10,FALSE)&gt;99999,-3,IF(VLOOKUP($A1433,Sheet1!$B$3:$AH$1266,Sheet1!N$1+(Sheet1!$A$1-1)*10,FALSE)&gt;9999,-2,IF(VLOOKUP($A1433,Sheet1!$B$3:$AH$1266,Sheet1!N$1+(Sheet1!$A$1-1)*10,FALSE)&gt;999,-1,0)))))))</f>
        <v>---</v>
      </c>
    </row>
    <row r="1434" spans="1:30" ht="25.5" customHeight="1" x14ac:dyDescent="0.25">
      <c r="A1434" s="125" t="s">
        <v>2096</v>
      </c>
      <c r="B1434" s="138" t="s">
        <v>2097</v>
      </c>
      <c r="C1434" s="125">
        <v>421224</v>
      </c>
      <c r="D1434" s="125">
        <v>775014</v>
      </c>
      <c r="E1434" s="70" t="s">
        <v>3009</v>
      </c>
      <c r="F1434" s="139" t="s">
        <v>4405</v>
      </c>
      <c r="G1434" s="127" t="s">
        <v>160</v>
      </c>
      <c r="H1434" s="128">
        <v>1.1599999999999999</v>
      </c>
      <c r="I1434" s="112">
        <v>24743</v>
      </c>
      <c r="J1434" s="140" t="s">
        <v>4405</v>
      </c>
      <c r="K1434" s="127" t="s">
        <v>17</v>
      </c>
      <c r="L1434" s="115">
        <v>288</v>
      </c>
      <c r="M1434" s="116">
        <v>248</v>
      </c>
      <c r="N1434" s="127" t="s">
        <v>145</v>
      </c>
      <c r="O1434" s="68" t="s">
        <v>4405</v>
      </c>
      <c r="P1434" s="68" t="s">
        <v>4405</v>
      </c>
      <c r="Q1434" s="68" t="s">
        <v>4405</v>
      </c>
      <c r="R1434" s="74" t="s">
        <v>4405</v>
      </c>
      <c r="S1434" s="64" t="s">
        <v>4367</v>
      </c>
      <c r="T1434" s="64" t="str">
        <f>IF(ISNA(VLOOKUP(A1434,Sheet1!B$3:C$1266,2,FALSE)=TRUE),"NC",VLOOKUP(A1434,Sheet1!B$3:C$1266,2,FALSE))</f>
        <v>NC</v>
      </c>
      <c r="U1434" s="65" t="str">
        <f>IF(ISNA(VLOOKUP($A1434,Sheet1!$B$3:$AH$1266,Sheet1!E$1+(Sheet1!$A$1-1)*10,FALSE))=TRUE,"---",IF(VLOOKUP($A1434,Sheet1!$B$3:$AH$1266,Sheet1!E$1+(Sheet1!$A$1-1)*10,FALSE)="---","---", (ROUND(VLOOKUP($A1434,Sheet1!$B$3:$AH$1266,Sheet1!E$1+(Sheet1!$A$1-1)*10,FALSE),IF(VLOOKUP($A1434,Sheet1!$B$3:$AH$1266,Sheet1!E$1+(Sheet1!$A$1-1)*10,FALSE)&gt;99999,-3,IF(VLOOKUP($A1434,Sheet1!$B$3:$AH$1266,Sheet1!E$1+(Sheet1!$A$1-1)*10,FALSE)&gt;9999,-2,IF(VLOOKUP($A1434,Sheet1!$B$3:$AH$1266,Sheet1!E$1+(Sheet1!$A$1-1)*10,FALSE)&gt;999,-1,0)))))))</f>
        <v>---</v>
      </c>
      <c r="V1434" s="65" t="str">
        <f>IF(ISNA(VLOOKUP($A1434,Sheet1!$B$3:$AH$1266,Sheet1!F$1+(Sheet1!$A$1-1)*10,FALSE))=TRUE,"---",IF(VLOOKUP($A1434,Sheet1!$B$3:$AH$1266,Sheet1!F$1+(Sheet1!$A$1-1)*10,FALSE)="---","---", (ROUND(VLOOKUP($A1434,Sheet1!$B$3:$AH$1266,Sheet1!F$1+(Sheet1!$A$1-1)*10,FALSE),IF(VLOOKUP($A1434,Sheet1!$B$3:$AH$1266,Sheet1!F$1+(Sheet1!$A$1-1)*10,FALSE)&gt;99999,-3,IF(VLOOKUP($A1434,Sheet1!$B$3:$AH$1266,Sheet1!F$1+(Sheet1!$A$1-1)*10,FALSE)&gt;9999,-2,IF(VLOOKUP($A1434,Sheet1!$B$3:$AH$1266,Sheet1!F$1+(Sheet1!$A$1-1)*10,FALSE)&gt;999,-1,0)))))))</f>
        <v>---</v>
      </c>
      <c r="W1434" s="65" t="str">
        <f>IF(ISNA(VLOOKUP($A1434,Sheet1!$B$3:$AH$1266,Sheet1!G$1+(Sheet1!$A$1-1)*10,FALSE))=TRUE,"---",IF(VLOOKUP($A1434,Sheet1!$B$3:$AH$1266,Sheet1!G$1+(Sheet1!$A$1-1)*10,FALSE)="---","---", (ROUND(VLOOKUP($A1434,Sheet1!$B$3:$AH$1266,Sheet1!G$1+(Sheet1!$A$1-1)*10,FALSE),IF(VLOOKUP($A1434,Sheet1!$B$3:$AH$1266,Sheet1!G$1+(Sheet1!$A$1-1)*10,FALSE)&gt;99999,-3,IF(VLOOKUP($A1434,Sheet1!$B$3:$AH$1266,Sheet1!G$1+(Sheet1!$A$1-1)*10,FALSE)&gt;9999,-2,IF(VLOOKUP($A1434,Sheet1!$B$3:$AH$1266,Sheet1!G$1+(Sheet1!$A$1-1)*10,FALSE)&gt;999,-1,0)))))))</f>
        <v>---</v>
      </c>
      <c r="X1434" s="65" t="str">
        <f>IF(ISNA(VLOOKUP($A1434,Sheet1!$B$3:$AH$1266,Sheet1!H$1+(Sheet1!$A$1-1)*10,FALSE))=TRUE,"---",IF(VLOOKUP($A1434,Sheet1!$B$3:$AH$1266,Sheet1!H$1+(Sheet1!$A$1-1)*10,FALSE)="---","---", (ROUND(VLOOKUP($A1434,Sheet1!$B$3:$AH$1266,Sheet1!H$1+(Sheet1!$A$1-1)*10,FALSE),IF(VLOOKUP($A1434,Sheet1!$B$3:$AH$1266,Sheet1!H$1+(Sheet1!$A$1-1)*10,FALSE)&gt;99999,-3,IF(VLOOKUP($A1434,Sheet1!$B$3:$AH$1266,Sheet1!H$1+(Sheet1!$A$1-1)*10,FALSE)&gt;9999,-2,IF(VLOOKUP($A1434,Sheet1!$B$3:$AH$1266,Sheet1!H$1+(Sheet1!$A$1-1)*10,FALSE)&gt;999,-1,0)))))))</f>
        <v>---</v>
      </c>
      <c r="Y1434" s="65" t="str">
        <f>IF(ISNA(VLOOKUP($A1434,Sheet1!$B$3:$AH$1266,Sheet1!I$1+(Sheet1!$A$1-1)*10,FALSE))=TRUE,"---",IF(VLOOKUP($A1434,Sheet1!$B$3:$AH$1266,Sheet1!I$1+(Sheet1!$A$1-1)*10,FALSE)="---","---", (ROUND(VLOOKUP($A1434,Sheet1!$B$3:$AH$1266,Sheet1!I$1+(Sheet1!$A$1-1)*10,FALSE),IF(VLOOKUP($A1434,Sheet1!$B$3:$AH$1266,Sheet1!I$1+(Sheet1!$A$1-1)*10,FALSE)&gt;99999,-3,IF(VLOOKUP($A1434,Sheet1!$B$3:$AH$1266,Sheet1!I$1+(Sheet1!$A$1-1)*10,FALSE)&gt;9999,-2,IF(VLOOKUP($A1434,Sheet1!$B$3:$AH$1266,Sheet1!I$1+(Sheet1!$A$1-1)*10,FALSE)&gt;999,-1,0)))))))</f>
        <v>---</v>
      </c>
      <c r="Z1434" s="65" t="str">
        <f>IF(ISNA(VLOOKUP($A1434,Sheet1!$B$3:$AH$1266,Sheet1!J$1+(Sheet1!$A$1-1)*10,FALSE))=TRUE,"---",IF(VLOOKUP($A1434,Sheet1!$B$3:$AH$1266,Sheet1!J$1+(Sheet1!$A$1-1)*10,FALSE)="---","---", (ROUND(VLOOKUP($A1434,Sheet1!$B$3:$AH$1266,Sheet1!J$1+(Sheet1!$A$1-1)*10,FALSE),IF(VLOOKUP($A1434,Sheet1!$B$3:$AH$1266,Sheet1!J$1+(Sheet1!$A$1-1)*10,FALSE)&gt;99999,-3,IF(VLOOKUP($A1434,Sheet1!$B$3:$AH$1266,Sheet1!J$1+(Sheet1!$A$1-1)*10,FALSE)&gt;9999,-2,IF(VLOOKUP($A1434,Sheet1!$B$3:$AH$1266,Sheet1!J$1+(Sheet1!$A$1-1)*10,FALSE)&gt;999,-1,0)))))))</f>
        <v>---</v>
      </c>
      <c r="AA1434" s="65" t="str">
        <f>IF(ISNA(VLOOKUP($A1434,Sheet1!$B$3:$AH$1266,Sheet1!K$1+(Sheet1!$A$1-1)*10,FALSE))=TRUE,"---",IF(VLOOKUP($A1434,Sheet1!$B$3:$AH$1266,Sheet1!K$1+(Sheet1!$A$1-1)*10,FALSE)="---","---", (ROUND(VLOOKUP($A1434,Sheet1!$B$3:$AH$1266,Sheet1!K$1+(Sheet1!$A$1-1)*10,FALSE),IF(VLOOKUP($A1434,Sheet1!$B$3:$AH$1266,Sheet1!K$1+(Sheet1!$A$1-1)*10,FALSE)&gt;99999,-3,IF(VLOOKUP($A1434,Sheet1!$B$3:$AH$1266,Sheet1!K$1+(Sheet1!$A$1-1)*10,FALSE)&gt;9999,-2,IF(VLOOKUP($A1434,Sheet1!$B$3:$AH$1266,Sheet1!K$1+(Sheet1!$A$1-1)*10,FALSE)&gt;999,-1,0)))))))</f>
        <v>---</v>
      </c>
      <c r="AB1434" s="65" t="str">
        <f>IF(ISNA(VLOOKUP($A1434,Sheet1!$B$3:$AH$1266,Sheet1!L$1+(Sheet1!$A$1-1)*10,FALSE))=TRUE,"---",IF(VLOOKUP($A1434,Sheet1!$B$3:$AH$1266,Sheet1!L$1+(Sheet1!$A$1-1)*10,FALSE)="---","---", (ROUND(VLOOKUP($A1434,Sheet1!$B$3:$AH$1266,Sheet1!L$1+(Sheet1!$A$1-1)*10,FALSE),IF(VLOOKUP($A1434,Sheet1!$B$3:$AH$1266,Sheet1!L$1+(Sheet1!$A$1-1)*10,FALSE)&gt;99999,-3,IF(VLOOKUP($A1434,Sheet1!$B$3:$AH$1266,Sheet1!L$1+(Sheet1!$A$1-1)*10,FALSE)&gt;9999,-2,IF(VLOOKUP($A1434,Sheet1!$B$3:$AH$1266,Sheet1!L$1+(Sheet1!$A$1-1)*10,FALSE)&gt;999,-1,0)))))))</f>
        <v>---</v>
      </c>
      <c r="AC1434" s="65" t="str">
        <f>IF(ISNA(VLOOKUP($A1434,Sheet1!$B$3:$AH$1266,Sheet1!M$1+(Sheet1!$A$1-1)*10,FALSE))=TRUE,"---",IF(VLOOKUP($A1434,Sheet1!$B$3:$AH$1266,Sheet1!M$1+(Sheet1!$A$1-1)*10,FALSE)="---","---", (ROUND(VLOOKUP($A1434,Sheet1!$B$3:$AH$1266,Sheet1!M$1+(Sheet1!$A$1-1)*10,FALSE),IF(VLOOKUP($A1434,Sheet1!$B$3:$AH$1266,Sheet1!M$1+(Sheet1!$A$1-1)*10,FALSE)&gt;99999,-3,IF(VLOOKUP($A1434,Sheet1!$B$3:$AH$1266,Sheet1!M$1+(Sheet1!$A$1-1)*10,FALSE)&gt;9999,-2,IF(VLOOKUP($A1434,Sheet1!$B$3:$AH$1266,Sheet1!M$1+(Sheet1!$A$1-1)*10,FALSE)&gt;999,-1,0)))))))</f>
        <v>---</v>
      </c>
      <c r="AD1434" s="65" t="str">
        <f>IF(ISNA(VLOOKUP($A1434,Sheet1!$B$3:$AH$1266,Sheet1!N$1+(Sheet1!$A$1-1)*10,FALSE))=TRUE,"---",IF(VLOOKUP($A1434,Sheet1!$B$3:$AH$1266,Sheet1!N$1+(Sheet1!$A$1-1)*10,FALSE)="---","---", (ROUND(VLOOKUP($A1434,Sheet1!$B$3:$AH$1266,Sheet1!N$1+(Sheet1!$A$1-1)*10,FALSE),IF(VLOOKUP($A1434,Sheet1!$B$3:$AH$1266,Sheet1!N$1+(Sheet1!$A$1-1)*10,FALSE)&gt;99999,-3,IF(VLOOKUP($A1434,Sheet1!$B$3:$AH$1266,Sheet1!N$1+(Sheet1!$A$1-1)*10,FALSE)&gt;9999,-2,IF(VLOOKUP($A1434,Sheet1!$B$3:$AH$1266,Sheet1!N$1+(Sheet1!$A$1-1)*10,FALSE)&gt;999,-1,0)))))))</f>
        <v>---</v>
      </c>
    </row>
    <row r="1435" spans="1:30" ht="25.5" customHeight="1" x14ac:dyDescent="0.25">
      <c r="A1435" s="133" t="s">
        <v>2098</v>
      </c>
      <c r="B1435" s="141" t="s">
        <v>2099</v>
      </c>
      <c r="C1435" s="133">
        <v>421134</v>
      </c>
      <c r="D1435" s="133">
        <v>775059</v>
      </c>
      <c r="E1435" s="67" t="s">
        <v>3009</v>
      </c>
      <c r="F1435" s="135" t="s">
        <v>4405</v>
      </c>
      <c r="G1435" s="118" t="s">
        <v>160</v>
      </c>
      <c r="H1435" s="165">
        <v>4.2</v>
      </c>
      <c r="I1435" s="119">
        <v>26473</v>
      </c>
      <c r="J1435" s="137" t="s">
        <v>4405</v>
      </c>
      <c r="K1435" s="118" t="s">
        <v>17</v>
      </c>
      <c r="L1435" s="122">
        <v>1840</v>
      </c>
      <c r="M1435" s="123">
        <v>438</v>
      </c>
      <c r="N1435" s="118" t="s">
        <v>462</v>
      </c>
      <c r="O1435" s="71">
        <f t="shared" si="49"/>
        <v>0.44415133999631851</v>
      </c>
      <c r="P1435" s="71">
        <f>IF(O1435&lt;&gt;"",VLOOKUP($A1435,Sheet4!$A$2:$O$1309,14,FALSE)*100,"")</f>
        <v>1.6648221681588637</v>
      </c>
      <c r="Q1435" s="71">
        <f>IF(P1435&lt;&gt;"",VLOOKUP($A1435,Sheet4!$A$2:$O$1309,15,FALSE)*100,"")</f>
        <v>15.163327129642923</v>
      </c>
      <c r="R1435" s="73" t="str">
        <f t="shared" si="50"/>
        <v>&gt;200,  &lt;500</v>
      </c>
      <c r="S1435" s="63" t="s">
        <v>4367</v>
      </c>
      <c r="T1435" s="63" t="str">
        <f>IF(ISNA(VLOOKUP(A1435,Sheet1!B$3:C$1266,2,FALSE)=TRUE),"NC",VLOOKUP(A1435,Sheet1!B$3:C$1266,2,FALSE))</f>
        <v>Rural</v>
      </c>
      <c r="U1435" s="66">
        <f>IF(ISNA(VLOOKUP($A1435,Sheet1!$B$3:$AH$1266,Sheet1!E$1+(Sheet1!$A$1-1)*10,FALSE))=TRUE,"---",IF(VLOOKUP($A1435,Sheet1!$B$3:$AH$1266,Sheet1!E$1+(Sheet1!$A$1-1)*10,FALSE)="---","---", (ROUND(VLOOKUP($A1435,Sheet1!$B$3:$AH$1266,Sheet1!E$1+(Sheet1!$A$1-1)*10,FALSE),IF(VLOOKUP($A1435,Sheet1!$B$3:$AH$1266,Sheet1!E$1+(Sheet1!$A$1-1)*10,FALSE)&gt;99999,-3,IF(VLOOKUP($A1435,Sheet1!$B$3:$AH$1266,Sheet1!E$1+(Sheet1!$A$1-1)*10,FALSE)&gt;9999,-2,IF(VLOOKUP($A1435,Sheet1!$B$3:$AH$1266,Sheet1!E$1+(Sheet1!$A$1-1)*10,FALSE)&gt;999,-1,0)))))))</f>
        <v>176</v>
      </c>
      <c r="V1435" s="66">
        <f>IF(ISNA(VLOOKUP($A1435,Sheet1!$B$3:$AH$1266,Sheet1!F$1+(Sheet1!$A$1-1)*10,FALSE))=TRUE,"---",IF(VLOOKUP($A1435,Sheet1!$B$3:$AH$1266,Sheet1!F$1+(Sheet1!$A$1-1)*10,FALSE)="---","---", (ROUND(VLOOKUP($A1435,Sheet1!$B$3:$AH$1266,Sheet1!F$1+(Sheet1!$A$1-1)*10,FALSE),IF(VLOOKUP($A1435,Sheet1!$B$3:$AH$1266,Sheet1!F$1+(Sheet1!$A$1-1)*10,FALSE)&gt;99999,-3,IF(VLOOKUP($A1435,Sheet1!$B$3:$AH$1266,Sheet1!F$1+(Sheet1!$A$1-1)*10,FALSE)&gt;9999,-2,IF(VLOOKUP($A1435,Sheet1!$B$3:$AH$1266,Sheet1!F$1+(Sheet1!$A$1-1)*10,FALSE)&gt;999,-1,0)))))))</f>
        <v>225</v>
      </c>
      <c r="W1435" s="66">
        <f>IF(ISNA(VLOOKUP($A1435,Sheet1!$B$3:$AH$1266,Sheet1!G$1+(Sheet1!$A$1-1)*10,FALSE))=TRUE,"---",IF(VLOOKUP($A1435,Sheet1!$B$3:$AH$1266,Sheet1!G$1+(Sheet1!$A$1-1)*10,FALSE)="---","---", (ROUND(VLOOKUP($A1435,Sheet1!$B$3:$AH$1266,Sheet1!G$1+(Sheet1!$A$1-1)*10,FALSE),IF(VLOOKUP($A1435,Sheet1!$B$3:$AH$1266,Sheet1!G$1+(Sheet1!$A$1-1)*10,FALSE)&gt;99999,-3,IF(VLOOKUP($A1435,Sheet1!$B$3:$AH$1266,Sheet1!G$1+(Sheet1!$A$1-1)*10,FALSE)&gt;9999,-2,IF(VLOOKUP($A1435,Sheet1!$B$3:$AH$1266,Sheet1!G$1+(Sheet1!$A$1-1)*10,FALSE)&gt;999,-1,0)))))))</f>
        <v>300</v>
      </c>
      <c r="X1435" s="66">
        <f>IF(ISNA(VLOOKUP($A1435,Sheet1!$B$3:$AH$1266,Sheet1!H$1+(Sheet1!$A$1-1)*10,FALSE))=TRUE,"---",IF(VLOOKUP($A1435,Sheet1!$B$3:$AH$1266,Sheet1!H$1+(Sheet1!$A$1-1)*10,FALSE)="---","---", (ROUND(VLOOKUP($A1435,Sheet1!$B$3:$AH$1266,Sheet1!H$1+(Sheet1!$A$1-1)*10,FALSE),IF(VLOOKUP($A1435,Sheet1!$B$3:$AH$1266,Sheet1!H$1+(Sheet1!$A$1-1)*10,FALSE)&gt;99999,-3,IF(VLOOKUP($A1435,Sheet1!$B$3:$AH$1266,Sheet1!H$1+(Sheet1!$A$1-1)*10,FALSE)&gt;9999,-2,IF(VLOOKUP($A1435,Sheet1!$B$3:$AH$1266,Sheet1!H$1+(Sheet1!$A$1-1)*10,FALSE)&gt;999,-1,0)))))))</f>
        <v>533</v>
      </c>
      <c r="Y1435" s="66">
        <f>IF(ISNA(VLOOKUP($A1435,Sheet1!$B$3:$AH$1266,Sheet1!I$1+(Sheet1!$A$1-1)*10,FALSE))=TRUE,"---",IF(VLOOKUP($A1435,Sheet1!$B$3:$AH$1266,Sheet1!I$1+(Sheet1!$A$1-1)*10,FALSE)="---","---", (ROUND(VLOOKUP($A1435,Sheet1!$B$3:$AH$1266,Sheet1!I$1+(Sheet1!$A$1-1)*10,FALSE),IF(VLOOKUP($A1435,Sheet1!$B$3:$AH$1266,Sheet1!I$1+(Sheet1!$A$1-1)*10,FALSE)&gt;99999,-3,IF(VLOOKUP($A1435,Sheet1!$B$3:$AH$1266,Sheet1!I$1+(Sheet1!$A$1-1)*10,FALSE)&gt;9999,-2,IF(VLOOKUP($A1435,Sheet1!$B$3:$AH$1266,Sheet1!I$1+(Sheet1!$A$1-1)*10,FALSE)&gt;999,-1,0)))))))</f>
        <v>726</v>
      </c>
      <c r="Z1435" s="66">
        <f>IF(ISNA(VLOOKUP($A1435,Sheet1!$B$3:$AH$1266,Sheet1!J$1+(Sheet1!$A$1-1)*10,FALSE))=TRUE,"---",IF(VLOOKUP($A1435,Sheet1!$B$3:$AH$1266,Sheet1!J$1+(Sheet1!$A$1-1)*10,FALSE)="---","---", (ROUND(VLOOKUP($A1435,Sheet1!$B$3:$AH$1266,Sheet1!J$1+(Sheet1!$A$1-1)*10,FALSE),IF(VLOOKUP($A1435,Sheet1!$B$3:$AH$1266,Sheet1!J$1+(Sheet1!$A$1-1)*10,FALSE)&gt;99999,-3,IF(VLOOKUP($A1435,Sheet1!$B$3:$AH$1266,Sheet1!J$1+(Sheet1!$A$1-1)*10,FALSE)&gt;9999,-2,IF(VLOOKUP($A1435,Sheet1!$B$3:$AH$1266,Sheet1!J$1+(Sheet1!$A$1-1)*10,FALSE)&gt;999,-1,0)))))))</f>
        <v>1000</v>
      </c>
      <c r="AA1435" s="66">
        <f>IF(ISNA(VLOOKUP($A1435,Sheet1!$B$3:$AH$1266,Sheet1!K$1+(Sheet1!$A$1-1)*10,FALSE))=TRUE,"---",IF(VLOOKUP($A1435,Sheet1!$B$3:$AH$1266,Sheet1!K$1+(Sheet1!$A$1-1)*10,FALSE)="---","---", (ROUND(VLOOKUP($A1435,Sheet1!$B$3:$AH$1266,Sheet1!K$1+(Sheet1!$A$1-1)*10,FALSE),IF(VLOOKUP($A1435,Sheet1!$B$3:$AH$1266,Sheet1!K$1+(Sheet1!$A$1-1)*10,FALSE)&gt;99999,-3,IF(VLOOKUP($A1435,Sheet1!$B$3:$AH$1266,Sheet1!K$1+(Sheet1!$A$1-1)*10,FALSE)&gt;9999,-2,IF(VLOOKUP($A1435,Sheet1!$B$3:$AH$1266,Sheet1!K$1+(Sheet1!$A$1-1)*10,FALSE)&gt;999,-1,0)))))))</f>
        <v>1250</v>
      </c>
      <c r="AB1435" s="66">
        <f>IF(ISNA(VLOOKUP($A1435,Sheet1!$B$3:$AH$1266,Sheet1!L$1+(Sheet1!$A$1-1)*10,FALSE))=TRUE,"---",IF(VLOOKUP($A1435,Sheet1!$B$3:$AH$1266,Sheet1!L$1+(Sheet1!$A$1-1)*10,FALSE)="---","---", (ROUND(VLOOKUP($A1435,Sheet1!$B$3:$AH$1266,Sheet1!L$1+(Sheet1!$A$1-1)*10,FALSE),IF(VLOOKUP($A1435,Sheet1!$B$3:$AH$1266,Sheet1!L$1+(Sheet1!$A$1-1)*10,FALSE)&gt;99999,-3,IF(VLOOKUP($A1435,Sheet1!$B$3:$AH$1266,Sheet1!L$1+(Sheet1!$A$1-1)*10,FALSE)&gt;9999,-2,IF(VLOOKUP($A1435,Sheet1!$B$3:$AH$1266,Sheet1!L$1+(Sheet1!$A$1-1)*10,FALSE)&gt;999,-1,0)))))))</f>
        <v>1500</v>
      </c>
      <c r="AC1435" s="66">
        <f>IF(ISNA(VLOOKUP($A1435,Sheet1!$B$3:$AH$1266,Sheet1!M$1+(Sheet1!$A$1-1)*10,FALSE))=TRUE,"---",IF(VLOOKUP($A1435,Sheet1!$B$3:$AH$1266,Sheet1!M$1+(Sheet1!$A$1-1)*10,FALSE)="---","---", (ROUND(VLOOKUP($A1435,Sheet1!$B$3:$AH$1266,Sheet1!M$1+(Sheet1!$A$1-1)*10,FALSE),IF(VLOOKUP($A1435,Sheet1!$B$3:$AH$1266,Sheet1!M$1+(Sheet1!$A$1-1)*10,FALSE)&gt;99999,-3,IF(VLOOKUP($A1435,Sheet1!$B$3:$AH$1266,Sheet1!M$1+(Sheet1!$A$1-1)*10,FALSE)&gt;9999,-2,IF(VLOOKUP($A1435,Sheet1!$B$3:$AH$1266,Sheet1!M$1+(Sheet1!$A$1-1)*10,FALSE)&gt;999,-1,0)))))))</f>
        <v>1770</v>
      </c>
      <c r="AD1435" s="66">
        <f>IF(ISNA(VLOOKUP($A1435,Sheet1!$B$3:$AH$1266,Sheet1!N$1+(Sheet1!$A$1-1)*10,FALSE))=TRUE,"---",IF(VLOOKUP($A1435,Sheet1!$B$3:$AH$1266,Sheet1!N$1+(Sheet1!$A$1-1)*10,FALSE)="---","---", (ROUND(VLOOKUP($A1435,Sheet1!$B$3:$AH$1266,Sheet1!N$1+(Sheet1!$A$1-1)*10,FALSE),IF(VLOOKUP($A1435,Sheet1!$B$3:$AH$1266,Sheet1!N$1+(Sheet1!$A$1-1)*10,FALSE)&gt;99999,-3,IF(VLOOKUP($A1435,Sheet1!$B$3:$AH$1266,Sheet1!N$1+(Sheet1!$A$1-1)*10,FALSE)&gt;9999,-2,IF(VLOOKUP($A1435,Sheet1!$B$3:$AH$1266,Sheet1!N$1+(Sheet1!$A$1-1)*10,FALSE)&gt;999,-1,0)))))))</f>
        <v>2180</v>
      </c>
    </row>
    <row r="1436" spans="1:30" ht="25.5" customHeight="1" x14ac:dyDescent="0.25">
      <c r="A1436" s="125" t="s">
        <v>2100</v>
      </c>
      <c r="B1436" s="126" t="s">
        <v>2101</v>
      </c>
      <c r="C1436" s="125">
        <v>420702</v>
      </c>
      <c r="D1436" s="125">
        <v>775257</v>
      </c>
      <c r="E1436" s="70" t="s">
        <v>3009</v>
      </c>
      <c r="F1436" s="139" t="s">
        <v>4405</v>
      </c>
      <c r="G1436" s="127" t="s">
        <v>160</v>
      </c>
      <c r="H1436" s="128">
        <v>3.18</v>
      </c>
      <c r="I1436" s="112">
        <v>26473</v>
      </c>
      <c r="J1436" s="140" t="s">
        <v>4405</v>
      </c>
      <c r="K1436" s="127" t="s">
        <v>17</v>
      </c>
      <c r="L1436" s="115">
        <v>630</v>
      </c>
      <c r="M1436" s="116">
        <v>198</v>
      </c>
      <c r="N1436" s="127" t="s">
        <v>32</v>
      </c>
      <c r="O1436" s="68">
        <f t="shared" si="49"/>
        <v>11.580709831464723</v>
      </c>
      <c r="P1436" s="68">
        <f>IF(O1436&lt;&gt;"",VLOOKUP($A1436,Sheet4!$A$2:$O$1309,14,FALSE)*100,"")</f>
        <v>3.9873830745861705</v>
      </c>
      <c r="Q1436" s="68">
        <f>IF(P1436&lt;&gt;"",VLOOKUP($A1436,Sheet4!$A$2:$O$1309,15,FALSE)*100,"")</f>
        <v>32.871727087761968</v>
      </c>
      <c r="R1436" s="74">
        <f t="shared" si="50"/>
        <v>9</v>
      </c>
      <c r="S1436" s="64" t="s">
        <v>4367</v>
      </c>
      <c r="T1436" s="64" t="str">
        <f>IF(ISNA(VLOOKUP(A1436,Sheet1!B$3:C$1266,2,FALSE)=TRUE),"NC",VLOOKUP(A1436,Sheet1!B$3:C$1266,2,FALSE))</f>
        <v>Rural</v>
      </c>
      <c r="U1436" s="65">
        <f>IF(ISNA(VLOOKUP($A1436,Sheet1!$B$3:$AH$1266,Sheet1!E$1+(Sheet1!$A$1-1)*10,FALSE))=TRUE,"---",IF(VLOOKUP($A1436,Sheet1!$B$3:$AH$1266,Sheet1!E$1+(Sheet1!$A$1-1)*10,FALSE)="---","---", (ROUND(VLOOKUP($A1436,Sheet1!$B$3:$AH$1266,Sheet1!E$1+(Sheet1!$A$1-1)*10,FALSE),IF(VLOOKUP($A1436,Sheet1!$B$3:$AH$1266,Sheet1!E$1+(Sheet1!$A$1-1)*10,FALSE)&gt;99999,-3,IF(VLOOKUP($A1436,Sheet1!$B$3:$AH$1266,Sheet1!E$1+(Sheet1!$A$1-1)*10,FALSE)&gt;9999,-2,IF(VLOOKUP($A1436,Sheet1!$B$3:$AH$1266,Sheet1!E$1+(Sheet1!$A$1-1)*10,FALSE)&gt;999,-1,0)))))))</f>
        <v>151</v>
      </c>
      <c r="V1436" s="65">
        <f>IF(ISNA(VLOOKUP($A1436,Sheet1!$B$3:$AH$1266,Sheet1!F$1+(Sheet1!$A$1-1)*10,FALSE))=TRUE,"---",IF(VLOOKUP($A1436,Sheet1!$B$3:$AH$1266,Sheet1!F$1+(Sheet1!$A$1-1)*10,FALSE)="---","---", (ROUND(VLOOKUP($A1436,Sheet1!$B$3:$AH$1266,Sheet1!F$1+(Sheet1!$A$1-1)*10,FALSE),IF(VLOOKUP($A1436,Sheet1!$B$3:$AH$1266,Sheet1!F$1+(Sheet1!$A$1-1)*10,FALSE)&gt;99999,-3,IF(VLOOKUP($A1436,Sheet1!$B$3:$AH$1266,Sheet1!F$1+(Sheet1!$A$1-1)*10,FALSE)&gt;9999,-2,IF(VLOOKUP($A1436,Sheet1!$B$3:$AH$1266,Sheet1!F$1+(Sheet1!$A$1-1)*10,FALSE)&gt;999,-1,0)))))))</f>
        <v>196</v>
      </c>
      <c r="W1436" s="65">
        <f>IF(ISNA(VLOOKUP($A1436,Sheet1!$B$3:$AH$1266,Sheet1!G$1+(Sheet1!$A$1-1)*10,FALSE))=TRUE,"---",IF(VLOOKUP($A1436,Sheet1!$B$3:$AH$1266,Sheet1!G$1+(Sheet1!$A$1-1)*10,FALSE)="---","---", (ROUND(VLOOKUP($A1436,Sheet1!$B$3:$AH$1266,Sheet1!G$1+(Sheet1!$A$1-1)*10,FALSE),IF(VLOOKUP($A1436,Sheet1!$B$3:$AH$1266,Sheet1!G$1+(Sheet1!$A$1-1)*10,FALSE)&gt;99999,-3,IF(VLOOKUP($A1436,Sheet1!$B$3:$AH$1266,Sheet1!G$1+(Sheet1!$A$1-1)*10,FALSE)&gt;9999,-2,IF(VLOOKUP($A1436,Sheet1!$B$3:$AH$1266,Sheet1!G$1+(Sheet1!$A$1-1)*10,FALSE)&gt;999,-1,0)))))))</f>
        <v>263</v>
      </c>
      <c r="X1436" s="65">
        <f>IF(ISNA(VLOOKUP($A1436,Sheet1!$B$3:$AH$1266,Sheet1!H$1+(Sheet1!$A$1-1)*10,FALSE))=TRUE,"---",IF(VLOOKUP($A1436,Sheet1!$B$3:$AH$1266,Sheet1!H$1+(Sheet1!$A$1-1)*10,FALSE)="---","---", (ROUND(VLOOKUP($A1436,Sheet1!$B$3:$AH$1266,Sheet1!H$1+(Sheet1!$A$1-1)*10,FALSE),IF(VLOOKUP($A1436,Sheet1!$B$3:$AH$1266,Sheet1!H$1+(Sheet1!$A$1-1)*10,FALSE)&gt;99999,-3,IF(VLOOKUP($A1436,Sheet1!$B$3:$AH$1266,Sheet1!H$1+(Sheet1!$A$1-1)*10,FALSE)&gt;9999,-2,IF(VLOOKUP($A1436,Sheet1!$B$3:$AH$1266,Sheet1!H$1+(Sheet1!$A$1-1)*10,FALSE)&gt;999,-1,0)))))))</f>
        <v>480</v>
      </c>
      <c r="Y1436" s="65">
        <f>IF(ISNA(VLOOKUP($A1436,Sheet1!$B$3:$AH$1266,Sheet1!I$1+(Sheet1!$A$1-1)*10,FALSE))=TRUE,"---",IF(VLOOKUP($A1436,Sheet1!$B$3:$AH$1266,Sheet1!I$1+(Sheet1!$A$1-1)*10,FALSE)="---","---", (ROUND(VLOOKUP($A1436,Sheet1!$B$3:$AH$1266,Sheet1!I$1+(Sheet1!$A$1-1)*10,FALSE),IF(VLOOKUP($A1436,Sheet1!$B$3:$AH$1266,Sheet1!I$1+(Sheet1!$A$1-1)*10,FALSE)&gt;99999,-3,IF(VLOOKUP($A1436,Sheet1!$B$3:$AH$1266,Sheet1!I$1+(Sheet1!$A$1-1)*10,FALSE)&gt;9999,-2,IF(VLOOKUP($A1436,Sheet1!$B$3:$AH$1266,Sheet1!I$1+(Sheet1!$A$1-1)*10,FALSE)&gt;999,-1,0)))))))</f>
        <v>663</v>
      </c>
      <c r="Z1436" s="65">
        <f>IF(ISNA(VLOOKUP($A1436,Sheet1!$B$3:$AH$1266,Sheet1!J$1+(Sheet1!$A$1-1)*10,FALSE))=TRUE,"---",IF(VLOOKUP($A1436,Sheet1!$B$3:$AH$1266,Sheet1!J$1+(Sheet1!$A$1-1)*10,FALSE)="---","---", (ROUND(VLOOKUP($A1436,Sheet1!$B$3:$AH$1266,Sheet1!J$1+(Sheet1!$A$1-1)*10,FALSE),IF(VLOOKUP($A1436,Sheet1!$B$3:$AH$1266,Sheet1!J$1+(Sheet1!$A$1-1)*10,FALSE)&gt;99999,-3,IF(VLOOKUP($A1436,Sheet1!$B$3:$AH$1266,Sheet1!J$1+(Sheet1!$A$1-1)*10,FALSE)&gt;9999,-2,IF(VLOOKUP($A1436,Sheet1!$B$3:$AH$1266,Sheet1!J$1+(Sheet1!$A$1-1)*10,FALSE)&gt;999,-1,0)))))))</f>
        <v>927</v>
      </c>
      <c r="AA1436" s="65">
        <f>IF(ISNA(VLOOKUP($A1436,Sheet1!$B$3:$AH$1266,Sheet1!K$1+(Sheet1!$A$1-1)*10,FALSE))=TRUE,"---",IF(VLOOKUP($A1436,Sheet1!$B$3:$AH$1266,Sheet1!K$1+(Sheet1!$A$1-1)*10,FALSE)="---","---", (ROUND(VLOOKUP($A1436,Sheet1!$B$3:$AH$1266,Sheet1!K$1+(Sheet1!$A$1-1)*10,FALSE),IF(VLOOKUP($A1436,Sheet1!$B$3:$AH$1266,Sheet1!K$1+(Sheet1!$A$1-1)*10,FALSE)&gt;99999,-3,IF(VLOOKUP($A1436,Sheet1!$B$3:$AH$1266,Sheet1!K$1+(Sheet1!$A$1-1)*10,FALSE)&gt;9999,-2,IF(VLOOKUP($A1436,Sheet1!$B$3:$AH$1266,Sheet1!K$1+(Sheet1!$A$1-1)*10,FALSE)&gt;999,-1,0)))))))</f>
        <v>1160</v>
      </c>
      <c r="AB1436" s="65">
        <f>IF(ISNA(VLOOKUP($A1436,Sheet1!$B$3:$AH$1266,Sheet1!L$1+(Sheet1!$A$1-1)*10,FALSE))=TRUE,"---",IF(VLOOKUP($A1436,Sheet1!$B$3:$AH$1266,Sheet1!L$1+(Sheet1!$A$1-1)*10,FALSE)="---","---", (ROUND(VLOOKUP($A1436,Sheet1!$B$3:$AH$1266,Sheet1!L$1+(Sheet1!$A$1-1)*10,FALSE),IF(VLOOKUP($A1436,Sheet1!$B$3:$AH$1266,Sheet1!L$1+(Sheet1!$A$1-1)*10,FALSE)&gt;99999,-3,IF(VLOOKUP($A1436,Sheet1!$B$3:$AH$1266,Sheet1!L$1+(Sheet1!$A$1-1)*10,FALSE)&gt;9999,-2,IF(VLOOKUP($A1436,Sheet1!$B$3:$AH$1266,Sheet1!L$1+(Sheet1!$A$1-1)*10,FALSE)&gt;999,-1,0)))))))</f>
        <v>1410</v>
      </c>
      <c r="AC1436" s="65">
        <f>IF(ISNA(VLOOKUP($A1436,Sheet1!$B$3:$AH$1266,Sheet1!M$1+(Sheet1!$A$1-1)*10,FALSE))=TRUE,"---",IF(VLOOKUP($A1436,Sheet1!$B$3:$AH$1266,Sheet1!M$1+(Sheet1!$A$1-1)*10,FALSE)="---","---", (ROUND(VLOOKUP($A1436,Sheet1!$B$3:$AH$1266,Sheet1!M$1+(Sheet1!$A$1-1)*10,FALSE),IF(VLOOKUP($A1436,Sheet1!$B$3:$AH$1266,Sheet1!M$1+(Sheet1!$A$1-1)*10,FALSE)&gt;99999,-3,IF(VLOOKUP($A1436,Sheet1!$B$3:$AH$1266,Sheet1!M$1+(Sheet1!$A$1-1)*10,FALSE)&gt;9999,-2,IF(VLOOKUP($A1436,Sheet1!$B$3:$AH$1266,Sheet1!M$1+(Sheet1!$A$1-1)*10,FALSE)&gt;999,-1,0)))))))</f>
        <v>1680</v>
      </c>
      <c r="AD1436" s="65">
        <f>IF(ISNA(VLOOKUP($A1436,Sheet1!$B$3:$AH$1266,Sheet1!N$1+(Sheet1!$A$1-1)*10,FALSE))=TRUE,"---",IF(VLOOKUP($A1436,Sheet1!$B$3:$AH$1266,Sheet1!N$1+(Sheet1!$A$1-1)*10,FALSE)="---","---", (ROUND(VLOOKUP($A1436,Sheet1!$B$3:$AH$1266,Sheet1!N$1+(Sheet1!$A$1-1)*10,FALSE),IF(VLOOKUP($A1436,Sheet1!$B$3:$AH$1266,Sheet1!N$1+(Sheet1!$A$1-1)*10,FALSE)&gt;99999,-3,IF(VLOOKUP($A1436,Sheet1!$B$3:$AH$1266,Sheet1!N$1+(Sheet1!$A$1-1)*10,FALSE)&gt;9999,-2,IF(VLOOKUP($A1436,Sheet1!$B$3:$AH$1266,Sheet1!N$1+(Sheet1!$A$1-1)*10,FALSE)&gt;999,-1,0)))))))</f>
        <v>2080</v>
      </c>
    </row>
    <row r="1437" spans="1:30" ht="25.5" customHeight="1" x14ac:dyDescent="0.25">
      <c r="A1437" s="304" t="s">
        <v>2102</v>
      </c>
      <c r="B1437" s="393" t="s">
        <v>2103</v>
      </c>
      <c r="C1437" s="304">
        <v>420714</v>
      </c>
      <c r="D1437" s="304">
        <v>775612</v>
      </c>
      <c r="E1437" s="305" t="s">
        <v>3009</v>
      </c>
      <c r="F1437" s="345" t="s">
        <v>4857</v>
      </c>
      <c r="G1437" s="351" t="s">
        <v>286</v>
      </c>
      <c r="H1437" s="348">
        <v>72.099999999999994</v>
      </c>
      <c r="I1437" s="119">
        <v>26473</v>
      </c>
      <c r="J1437" s="137" t="s">
        <v>4405</v>
      </c>
      <c r="K1437" s="118" t="s">
        <v>17</v>
      </c>
      <c r="L1437" s="122">
        <v>12000</v>
      </c>
      <c r="M1437" s="123">
        <v>166</v>
      </c>
      <c r="N1437" s="118" t="s">
        <v>471</v>
      </c>
      <c r="O1437" s="71">
        <f t="shared" si="49"/>
        <v>0.5</v>
      </c>
      <c r="P1437" s="71">
        <f>IF(O1437&lt;&gt;"",VLOOKUP($A1437,Sheet4!$A$2:$O$1309,14,FALSE)*100,"")</f>
        <v>1.6473855015570193</v>
      </c>
      <c r="Q1437" s="71">
        <f>IF(P1437&lt;&gt;"",VLOOKUP($A1437,Sheet4!$A$2:$O$1309,15,FALSE)*100,"")</f>
        <v>15.015864480938291</v>
      </c>
      <c r="R1437" s="73" t="str">
        <f t="shared" si="50"/>
        <v>200</v>
      </c>
      <c r="S1437" s="357" t="s">
        <v>4367</v>
      </c>
      <c r="T1437" s="357" t="str">
        <f>IF(ISNA(VLOOKUP(A1437,Sheet1!B$3:C$1266,2,FALSE)=TRUE),"NC",VLOOKUP(A1437,Sheet1!B$3:C$1266,2,FALSE))</f>
        <v>Rural10</v>
      </c>
      <c r="U1437" s="385">
        <f>IF(ISNA(VLOOKUP($A1437,Sheet1!$B$3:$AH$1266,Sheet1!E$1+(Sheet1!$A$1-1)*10,FALSE))=TRUE,"---",IF(VLOOKUP($A1437,Sheet1!$B$3:$AH$1266,Sheet1!E$1+(Sheet1!$A$1-1)*10,FALSE)="---","---", (ROUND(VLOOKUP($A1437,Sheet1!$B$3:$AH$1266,Sheet1!E$1+(Sheet1!$A$1-1)*10,FALSE),IF(VLOOKUP($A1437,Sheet1!$B$3:$AH$1266,Sheet1!E$1+(Sheet1!$A$1-1)*10,FALSE)&gt;99999,-3,IF(VLOOKUP($A1437,Sheet1!$B$3:$AH$1266,Sheet1!E$1+(Sheet1!$A$1-1)*10,FALSE)&gt;9999,-2,IF(VLOOKUP($A1437,Sheet1!$B$3:$AH$1266,Sheet1!E$1+(Sheet1!$A$1-1)*10,FALSE)&gt;999,-1,0)))))))</f>
        <v>1640</v>
      </c>
      <c r="V1437" s="385">
        <f>IF(ISNA(VLOOKUP($A1437,Sheet1!$B$3:$AH$1266,Sheet1!F$1+(Sheet1!$A$1-1)*10,FALSE))=TRUE,"---",IF(VLOOKUP($A1437,Sheet1!$B$3:$AH$1266,Sheet1!F$1+(Sheet1!$A$1-1)*10,FALSE)="---","---", (ROUND(VLOOKUP($A1437,Sheet1!$B$3:$AH$1266,Sheet1!F$1+(Sheet1!$A$1-1)*10,FALSE),IF(VLOOKUP($A1437,Sheet1!$B$3:$AH$1266,Sheet1!F$1+(Sheet1!$A$1-1)*10,FALSE)&gt;99999,-3,IF(VLOOKUP($A1437,Sheet1!$B$3:$AH$1266,Sheet1!F$1+(Sheet1!$A$1-1)*10,FALSE)&gt;9999,-2,IF(VLOOKUP($A1437,Sheet1!$B$3:$AH$1266,Sheet1!F$1+(Sheet1!$A$1-1)*10,FALSE)&gt;999,-1,0)))))))</f>
        <v>1950</v>
      </c>
      <c r="W1437" s="385">
        <f>IF(ISNA(VLOOKUP($A1437,Sheet1!$B$3:$AH$1266,Sheet1!G$1+(Sheet1!$A$1-1)*10,FALSE))=TRUE,"---",IF(VLOOKUP($A1437,Sheet1!$B$3:$AH$1266,Sheet1!G$1+(Sheet1!$A$1-1)*10,FALSE)="---","---", (ROUND(VLOOKUP($A1437,Sheet1!$B$3:$AH$1266,Sheet1!G$1+(Sheet1!$A$1-1)*10,FALSE),IF(VLOOKUP($A1437,Sheet1!$B$3:$AH$1266,Sheet1!G$1+(Sheet1!$A$1-1)*10,FALSE)&gt;99999,-3,IF(VLOOKUP($A1437,Sheet1!$B$3:$AH$1266,Sheet1!G$1+(Sheet1!$A$1-1)*10,FALSE)&gt;9999,-2,IF(VLOOKUP($A1437,Sheet1!$B$3:$AH$1266,Sheet1!G$1+(Sheet1!$A$1-1)*10,FALSE)&gt;999,-1,0)))))))</f>
        <v>2380</v>
      </c>
      <c r="X1437" s="385">
        <f>IF(ISNA(VLOOKUP($A1437,Sheet1!$B$3:$AH$1266,Sheet1!H$1+(Sheet1!$A$1-1)*10,FALSE))=TRUE,"---",IF(VLOOKUP($A1437,Sheet1!$B$3:$AH$1266,Sheet1!H$1+(Sheet1!$A$1-1)*10,FALSE)="---","---", (ROUND(VLOOKUP($A1437,Sheet1!$B$3:$AH$1266,Sheet1!H$1+(Sheet1!$A$1-1)*10,FALSE),IF(VLOOKUP($A1437,Sheet1!$B$3:$AH$1266,Sheet1!H$1+(Sheet1!$A$1-1)*10,FALSE)&gt;99999,-3,IF(VLOOKUP($A1437,Sheet1!$B$3:$AH$1266,Sheet1!H$1+(Sheet1!$A$1-1)*10,FALSE)&gt;9999,-2,IF(VLOOKUP($A1437,Sheet1!$B$3:$AH$1266,Sheet1!H$1+(Sheet1!$A$1-1)*10,FALSE)&gt;999,-1,0)))))))</f>
        <v>3790</v>
      </c>
      <c r="Y1437" s="385">
        <f>IF(ISNA(VLOOKUP($A1437,Sheet1!$B$3:$AH$1266,Sheet1!I$1+(Sheet1!$A$1-1)*10,FALSE))=TRUE,"---",IF(VLOOKUP($A1437,Sheet1!$B$3:$AH$1266,Sheet1!I$1+(Sheet1!$A$1-1)*10,FALSE)="---","---", (ROUND(VLOOKUP($A1437,Sheet1!$B$3:$AH$1266,Sheet1!I$1+(Sheet1!$A$1-1)*10,FALSE),IF(VLOOKUP($A1437,Sheet1!$B$3:$AH$1266,Sheet1!I$1+(Sheet1!$A$1-1)*10,FALSE)&gt;99999,-3,IF(VLOOKUP($A1437,Sheet1!$B$3:$AH$1266,Sheet1!I$1+(Sheet1!$A$1-1)*10,FALSE)&gt;9999,-2,IF(VLOOKUP($A1437,Sheet1!$B$3:$AH$1266,Sheet1!I$1+(Sheet1!$A$1-1)*10,FALSE)&gt;999,-1,0)))))))</f>
        <v>4990</v>
      </c>
      <c r="Z1437" s="385">
        <f>IF(ISNA(VLOOKUP($A1437,Sheet1!$B$3:$AH$1266,Sheet1!J$1+(Sheet1!$A$1-1)*10,FALSE))=TRUE,"---",IF(VLOOKUP($A1437,Sheet1!$B$3:$AH$1266,Sheet1!J$1+(Sheet1!$A$1-1)*10,FALSE)="---","---", (ROUND(VLOOKUP($A1437,Sheet1!$B$3:$AH$1266,Sheet1!J$1+(Sheet1!$A$1-1)*10,FALSE),IF(VLOOKUP($A1437,Sheet1!$B$3:$AH$1266,Sheet1!J$1+(Sheet1!$A$1-1)*10,FALSE)&gt;99999,-3,IF(VLOOKUP($A1437,Sheet1!$B$3:$AH$1266,Sheet1!J$1+(Sheet1!$A$1-1)*10,FALSE)&gt;9999,-2,IF(VLOOKUP($A1437,Sheet1!$B$3:$AH$1266,Sheet1!J$1+(Sheet1!$A$1-1)*10,FALSE)&gt;999,-1,0)))))))</f>
        <v>6810</v>
      </c>
      <c r="AA1437" s="385">
        <f>IF(ISNA(VLOOKUP($A1437,Sheet1!$B$3:$AH$1266,Sheet1!K$1+(Sheet1!$A$1-1)*10,FALSE))=TRUE,"---",IF(VLOOKUP($A1437,Sheet1!$B$3:$AH$1266,Sheet1!K$1+(Sheet1!$A$1-1)*10,FALSE)="---","---", (ROUND(VLOOKUP($A1437,Sheet1!$B$3:$AH$1266,Sheet1!K$1+(Sheet1!$A$1-1)*10,FALSE),IF(VLOOKUP($A1437,Sheet1!$B$3:$AH$1266,Sheet1!K$1+(Sheet1!$A$1-1)*10,FALSE)&gt;99999,-3,IF(VLOOKUP($A1437,Sheet1!$B$3:$AH$1266,Sheet1!K$1+(Sheet1!$A$1-1)*10,FALSE)&gt;9999,-2,IF(VLOOKUP($A1437,Sheet1!$B$3:$AH$1266,Sheet1!K$1+(Sheet1!$A$1-1)*10,FALSE)&gt;999,-1,0)))))))</f>
        <v>8400</v>
      </c>
      <c r="AB1437" s="385">
        <f>IF(ISNA(VLOOKUP($A1437,Sheet1!$B$3:$AH$1266,Sheet1!L$1+(Sheet1!$A$1-1)*10,FALSE))=TRUE,"---",IF(VLOOKUP($A1437,Sheet1!$B$3:$AH$1266,Sheet1!L$1+(Sheet1!$A$1-1)*10,FALSE)="---","---", (ROUND(VLOOKUP($A1437,Sheet1!$B$3:$AH$1266,Sheet1!L$1+(Sheet1!$A$1-1)*10,FALSE),IF(VLOOKUP($A1437,Sheet1!$B$3:$AH$1266,Sheet1!L$1+(Sheet1!$A$1-1)*10,FALSE)&gt;99999,-3,IF(VLOOKUP($A1437,Sheet1!$B$3:$AH$1266,Sheet1!L$1+(Sheet1!$A$1-1)*10,FALSE)&gt;9999,-2,IF(VLOOKUP($A1437,Sheet1!$B$3:$AH$1266,Sheet1!L$1+(Sheet1!$A$1-1)*10,FALSE)&gt;999,-1,0)))))))</f>
        <v>10100</v>
      </c>
      <c r="AC1437" s="385">
        <f>IF(ISNA(VLOOKUP($A1437,Sheet1!$B$3:$AH$1266,Sheet1!M$1+(Sheet1!$A$1-1)*10,FALSE))=TRUE,"---",IF(VLOOKUP($A1437,Sheet1!$B$3:$AH$1266,Sheet1!M$1+(Sheet1!$A$1-1)*10,FALSE)="---","---", (ROUND(VLOOKUP($A1437,Sheet1!$B$3:$AH$1266,Sheet1!M$1+(Sheet1!$A$1-1)*10,FALSE),IF(VLOOKUP($A1437,Sheet1!$B$3:$AH$1266,Sheet1!M$1+(Sheet1!$A$1-1)*10,FALSE)&gt;99999,-3,IF(VLOOKUP($A1437,Sheet1!$B$3:$AH$1266,Sheet1!M$1+(Sheet1!$A$1-1)*10,FALSE)&gt;9999,-2,IF(VLOOKUP($A1437,Sheet1!$B$3:$AH$1266,Sheet1!M$1+(Sheet1!$A$1-1)*10,FALSE)&gt;999,-1,0)))))))</f>
        <v>12000</v>
      </c>
      <c r="AD1437" s="385">
        <f>IF(ISNA(VLOOKUP($A1437,Sheet1!$B$3:$AH$1266,Sheet1!N$1+(Sheet1!$A$1-1)*10,FALSE))=TRUE,"---",IF(VLOOKUP($A1437,Sheet1!$B$3:$AH$1266,Sheet1!N$1+(Sheet1!$A$1-1)*10,FALSE)="---","---", (ROUND(VLOOKUP($A1437,Sheet1!$B$3:$AH$1266,Sheet1!N$1+(Sheet1!$A$1-1)*10,FALSE),IF(VLOOKUP($A1437,Sheet1!$B$3:$AH$1266,Sheet1!N$1+(Sheet1!$A$1-1)*10,FALSE)&gt;99999,-3,IF(VLOOKUP($A1437,Sheet1!$B$3:$AH$1266,Sheet1!N$1+(Sheet1!$A$1-1)*10,FALSE)&gt;9999,-2,IF(VLOOKUP($A1437,Sheet1!$B$3:$AH$1266,Sheet1!N$1+(Sheet1!$A$1-1)*10,FALSE)&gt;999,-1,0)))))))</f>
        <v>14800</v>
      </c>
    </row>
    <row r="1438" spans="1:30" ht="25.5" customHeight="1" x14ac:dyDescent="0.25">
      <c r="A1438" s="304"/>
      <c r="B1438" s="346"/>
      <c r="C1438" s="304"/>
      <c r="D1438" s="304"/>
      <c r="E1438" s="305" t="e">
        <v>#N/A</v>
      </c>
      <c r="F1438" s="355"/>
      <c r="G1438" s="372"/>
      <c r="H1438" s="348"/>
      <c r="I1438" s="119">
        <v>22082</v>
      </c>
      <c r="J1438" s="120">
        <v>16.100000000000001</v>
      </c>
      <c r="K1438" s="121" t="s">
        <v>4405</v>
      </c>
      <c r="L1438" s="122">
        <v>5230</v>
      </c>
      <c r="M1438" s="123">
        <v>72.5</v>
      </c>
      <c r="N1438" s="121" t="s">
        <v>4405</v>
      </c>
      <c r="O1438" s="71" t="s">
        <v>4405</v>
      </c>
      <c r="P1438" s="71" t="s">
        <v>4405</v>
      </c>
      <c r="Q1438" s="71" t="s">
        <v>4405</v>
      </c>
      <c r="R1438" s="73" t="s">
        <v>4405</v>
      </c>
      <c r="S1438" s="357" t="e">
        <v>#N/A</v>
      </c>
      <c r="T1438" s="357" t="str">
        <f>IF(ISNA(VLOOKUP(A1438,Sheet1!B$3:C$1266,2,FALSE)=TRUE),"ND",VLOOKUP(A1438,Sheet1!B$3:C$1266,2,FALSE))</f>
        <v>ND</v>
      </c>
      <c r="U1438" s="385" t="str">
        <f>IF(ISNA(VLOOKUP($A1438,Sheet1!$B$3:$AH$1266,Sheet1!E$1+(Sheet1!$A$1-1)*10,FALSE))=TRUE,"---",IF(VLOOKUP($A1438,Sheet1!$B$3:$AH$1266,Sheet1!E$1+(Sheet1!$A$1-1)*10,FALSE)="---","---", (ROUND(VLOOKUP($A1438,Sheet1!$B$3:$AH$1266,Sheet1!E$1+(Sheet1!$A$1-1)*10,FALSE),IF(VLOOKUP($A1438,Sheet1!$B$3:$AH$1266,Sheet1!E$1+(Sheet1!$A$1-1)*10,FALSE)&gt;99999,-3,IF(VLOOKUP($A1438,Sheet1!$B$3:$AH$1266,Sheet1!E$1+(Sheet1!$A$1-1)*10,FALSE)&gt;9999,-2,IF(VLOOKUP($A1438,Sheet1!$B$3:$AH$1266,Sheet1!E$1+(Sheet1!$A$1-1)*10,FALSE)&gt;999,-1,0)))))))</f>
        <v>---</v>
      </c>
      <c r="V1438" s="385" t="str">
        <f>IF(ISNA(VLOOKUP($A1438,Sheet1!$B$3:$AH$1266,Sheet1!F$1+(Sheet1!$A$1-1)*10,FALSE))=TRUE,"---",IF(VLOOKUP($A1438,Sheet1!$B$3:$AH$1266,Sheet1!F$1+(Sheet1!$A$1-1)*10,FALSE)="---","---", (ROUND(VLOOKUP($A1438,Sheet1!$B$3:$AH$1266,Sheet1!F$1+(Sheet1!$A$1-1)*10,FALSE),IF(VLOOKUP($A1438,Sheet1!$B$3:$AH$1266,Sheet1!F$1+(Sheet1!$A$1-1)*10,FALSE)&gt;99999,-3,IF(VLOOKUP($A1438,Sheet1!$B$3:$AH$1266,Sheet1!F$1+(Sheet1!$A$1-1)*10,FALSE)&gt;9999,-2,IF(VLOOKUP($A1438,Sheet1!$B$3:$AH$1266,Sheet1!F$1+(Sheet1!$A$1-1)*10,FALSE)&gt;999,-1,0)))))))</f>
        <v>---</v>
      </c>
      <c r="W1438" s="385" t="str">
        <f>IF(ISNA(VLOOKUP($A1438,Sheet1!$B$3:$AH$1266,Sheet1!G$1+(Sheet1!$A$1-1)*10,FALSE))=TRUE,"---",IF(VLOOKUP($A1438,Sheet1!$B$3:$AH$1266,Sheet1!G$1+(Sheet1!$A$1-1)*10,FALSE)="---","---", (ROUND(VLOOKUP($A1438,Sheet1!$B$3:$AH$1266,Sheet1!G$1+(Sheet1!$A$1-1)*10,FALSE),IF(VLOOKUP($A1438,Sheet1!$B$3:$AH$1266,Sheet1!G$1+(Sheet1!$A$1-1)*10,FALSE)&gt;99999,-3,IF(VLOOKUP($A1438,Sheet1!$B$3:$AH$1266,Sheet1!G$1+(Sheet1!$A$1-1)*10,FALSE)&gt;9999,-2,IF(VLOOKUP($A1438,Sheet1!$B$3:$AH$1266,Sheet1!G$1+(Sheet1!$A$1-1)*10,FALSE)&gt;999,-1,0)))))))</f>
        <v>---</v>
      </c>
      <c r="X1438" s="385" t="str">
        <f>IF(ISNA(VLOOKUP($A1438,Sheet1!$B$3:$AH$1266,Sheet1!H$1+(Sheet1!$A$1-1)*10,FALSE))=TRUE,"---",IF(VLOOKUP($A1438,Sheet1!$B$3:$AH$1266,Sheet1!H$1+(Sheet1!$A$1-1)*10,FALSE)="---","---", (ROUND(VLOOKUP($A1438,Sheet1!$B$3:$AH$1266,Sheet1!H$1+(Sheet1!$A$1-1)*10,FALSE),IF(VLOOKUP($A1438,Sheet1!$B$3:$AH$1266,Sheet1!H$1+(Sheet1!$A$1-1)*10,FALSE)&gt;99999,-3,IF(VLOOKUP($A1438,Sheet1!$B$3:$AH$1266,Sheet1!H$1+(Sheet1!$A$1-1)*10,FALSE)&gt;9999,-2,IF(VLOOKUP($A1438,Sheet1!$B$3:$AH$1266,Sheet1!H$1+(Sheet1!$A$1-1)*10,FALSE)&gt;999,-1,0)))))))</f>
        <v>---</v>
      </c>
      <c r="Y1438" s="385" t="str">
        <f>IF(ISNA(VLOOKUP($A1438,Sheet1!$B$3:$AH$1266,Sheet1!I$1+(Sheet1!$A$1-1)*10,FALSE))=TRUE,"---",IF(VLOOKUP($A1438,Sheet1!$B$3:$AH$1266,Sheet1!I$1+(Sheet1!$A$1-1)*10,FALSE)="---","---", (ROUND(VLOOKUP($A1438,Sheet1!$B$3:$AH$1266,Sheet1!I$1+(Sheet1!$A$1-1)*10,FALSE),IF(VLOOKUP($A1438,Sheet1!$B$3:$AH$1266,Sheet1!I$1+(Sheet1!$A$1-1)*10,FALSE)&gt;99999,-3,IF(VLOOKUP($A1438,Sheet1!$B$3:$AH$1266,Sheet1!I$1+(Sheet1!$A$1-1)*10,FALSE)&gt;9999,-2,IF(VLOOKUP($A1438,Sheet1!$B$3:$AH$1266,Sheet1!I$1+(Sheet1!$A$1-1)*10,FALSE)&gt;999,-1,0)))))))</f>
        <v>---</v>
      </c>
      <c r="Z1438" s="385" t="str">
        <f>IF(ISNA(VLOOKUP($A1438,Sheet1!$B$3:$AH$1266,Sheet1!J$1+(Sheet1!$A$1-1)*10,FALSE))=TRUE,"---",IF(VLOOKUP($A1438,Sheet1!$B$3:$AH$1266,Sheet1!J$1+(Sheet1!$A$1-1)*10,FALSE)="---","---", (ROUND(VLOOKUP($A1438,Sheet1!$B$3:$AH$1266,Sheet1!J$1+(Sheet1!$A$1-1)*10,FALSE),IF(VLOOKUP($A1438,Sheet1!$B$3:$AH$1266,Sheet1!J$1+(Sheet1!$A$1-1)*10,FALSE)&gt;99999,-3,IF(VLOOKUP($A1438,Sheet1!$B$3:$AH$1266,Sheet1!J$1+(Sheet1!$A$1-1)*10,FALSE)&gt;9999,-2,IF(VLOOKUP($A1438,Sheet1!$B$3:$AH$1266,Sheet1!J$1+(Sheet1!$A$1-1)*10,FALSE)&gt;999,-1,0)))))))</f>
        <v>---</v>
      </c>
      <c r="AA1438" s="385" t="str">
        <f>IF(ISNA(VLOOKUP($A1438,Sheet1!$B$3:$AH$1266,Sheet1!K$1+(Sheet1!$A$1-1)*10,FALSE))=TRUE,"---",IF(VLOOKUP($A1438,Sheet1!$B$3:$AH$1266,Sheet1!K$1+(Sheet1!$A$1-1)*10,FALSE)="---","---", (ROUND(VLOOKUP($A1438,Sheet1!$B$3:$AH$1266,Sheet1!K$1+(Sheet1!$A$1-1)*10,FALSE),IF(VLOOKUP($A1438,Sheet1!$B$3:$AH$1266,Sheet1!K$1+(Sheet1!$A$1-1)*10,FALSE)&gt;99999,-3,IF(VLOOKUP($A1438,Sheet1!$B$3:$AH$1266,Sheet1!K$1+(Sheet1!$A$1-1)*10,FALSE)&gt;9999,-2,IF(VLOOKUP($A1438,Sheet1!$B$3:$AH$1266,Sheet1!K$1+(Sheet1!$A$1-1)*10,FALSE)&gt;999,-1,0)))))))</f>
        <v>---</v>
      </c>
      <c r="AB1438" s="385" t="str">
        <f>IF(ISNA(VLOOKUP($A1438,Sheet1!$B$3:$AH$1266,Sheet1!L$1+(Sheet1!$A$1-1)*10,FALSE))=TRUE,"---",IF(VLOOKUP($A1438,Sheet1!$B$3:$AH$1266,Sheet1!L$1+(Sheet1!$A$1-1)*10,FALSE)="---","---", (ROUND(VLOOKUP($A1438,Sheet1!$B$3:$AH$1266,Sheet1!L$1+(Sheet1!$A$1-1)*10,FALSE),IF(VLOOKUP($A1438,Sheet1!$B$3:$AH$1266,Sheet1!L$1+(Sheet1!$A$1-1)*10,FALSE)&gt;99999,-3,IF(VLOOKUP($A1438,Sheet1!$B$3:$AH$1266,Sheet1!L$1+(Sheet1!$A$1-1)*10,FALSE)&gt;9999,-2,IF(VLOOKUP($A1438,Sheet1!$B$3:$AH$1266,Sheet1!L$1+(Sheet1!$A$1-1)*10,FALSE)&gt;999,-1,0)))))))</f>
        <v>---</v>
      </c>
      <c r="AC1438" s="385" t="str">
        <f>IF(ISNA(VLOOKUP($A1438,Sheet1!$B$3:$AH$1266,Sheet1!M$1+(Sheet1!$A$1-1)*10,FALSE))=TRUE,"---",IF(VLOOKUP($A1438,Sheet1!$B$3:$AH$1266,Sheet1!M$1+(Sheet1!$A$1-1)*10,FALSE)="---","---", (ROUND(VLOOKUP($A1438,Sheet1!$B$3:$AH$1266,Sheet1!M$1+(Sheet1!$A$1-1)*10,FALSE),IF(VLOOKUP($A1438,Sheet1!$B$3:$AH$1266,Sheet1!M$1+(Sheet1!$A$1-1)*10,FALSE)&gt;99999,-3,IF(VLOOKUP($A1438,Sheet1!$B$3:$AH$1266,Sheet1!M$1+(Sheet1!$A$1-1)*10,FALSE)&gt;9999,-2,IF(VLOOKUP($A1438,Sheet1!$B$3:$AH$1266,Sheet1!M$1+(Sheet1!$A$1-1)*10,FALSE)&gt;999,-1,0)))))))</f>
        <v>---</v>
      </c>
      <c r="AD1438" s="385" t="str">
        <f>IF(ISNA(VLOOKUP($A1438,Sheet1!$B$3:$AH$1266,Sheet1!N$1+(Sheet1!$A$1-1)*10,FALSE))=TRUE,"---",IF(VLOOKUP($A1438,Sheet1!$B$3:$AH$1266,Sheet1!N$1+(Sheet1!$A$1-1)*10,FALSE)="---","---", (ROUND(VLOOKUP($A1438,Sheet1!$B$3:$AH$1266,Sheet1!N$1+(Sheet1!$A$1-1)*10,FALSE),IF(VLOOKUP($A1438,Sheet1!$B$3:$AH$1266,Sheet1!N$1+(Sheet1!$A$1-1)*10,FALSE)&gt;99999,-3,IF(VLOOKUP($A1438,Sheet1!$B$3:$AH$1266,Sheet1!N$1+(Sheet1!$A$1-1)*10,FALSE)&gt;9999,-2,IF(VLOOKUP($A1438,Sheet1!$B$3:$AH$1266,Sheet1!N$1+(Sheet1!$A$1-1)*10,FALSE)&gt;999,-1,0)))))))</f>
        <v>---</v>
      </c>
    </row>
    <row r="1439" spans="1:30" ht="25.5" customHeight="1" x14ac:dyDescent="0.25">
      <c r="A1439" s="303" t="s">
        <v>2104</v>
      </c>
      <c r="B1439" s="330" t="s">
        <v>2105</v>
      </c>
      <c r="C1439" s="307">
        <v>420720</v>
      </c>
      <c r="D1439" s="307">
        <v>775726</v>
      </c>
      <c r="E1439" s="307" t="s">
        <v>3009</v>
      </c>
      <c r="F1439" s="52" t="s">
        <v>4858</v>
      </c>
      <c r="G1439" s="127" t="s">
        <v>31</v>
      </c>
      <c r="H1439" s="347">
        <v>288</v>
      </c>
      <c r="I1439" s="112">
        <v>26473</v>
      </c>
      <c r="J1439" s="147">
        <v>20.7</v>
      </c>
      <c r="K1439" s="127" t="s">
        <v>24</v>
      </c>
      <c r="L1439" s="115">
        <v>38500</v>
      </c>
      <c r="M1439" s="116">
        <v>134</v>
      </c>
      <c r="N1439" s="127" t="s">
        <v>471</v>
      </c>
      <c r="O1439" s="68">
        <f t="shared" si="49"/>
        <v>0.243975908337075</v>
      </c>
      <c r="P1439" s="68">
        <f>IF(O1439&lt;&gt;"",VLOOKUP($A1439,Sheet4!$A$2:$O$1309,14,FALSE)*100,"")</f>
        <v>0.19419591527506386</v>
      </c>
      <c r="Q1439" s="68">
        <f>IF(P1439&lt;&gt;"",VLOOKUP($A1439,Sheet4!$A$2:$O$1309,15,FALSE)*100,"")</f>
        <v>1.8859899454262585</v>
      </c>
      <c r="R1439" s="74" t="str">
        <f t="shared" si="50"/>
        <v>&gt;200,  &lt;500</v>
      </c>
      <c r="S1439" s="307" t="s">
        <v>4367</v>
      </c>
      <c r="T1439" s="307" t="str">
        <f>IF(ISNA(VLOOKUP(A1439,Sheet1!B$3:C$1266,2,FALSE)=TRUE),"NC",VLOOKUP(A1439,Sheet1!B$3:C$1266,2,FALSE))</f>
        <v>Rural10</v>
      </c>
      <c r="U1439" s="392">
        <f>IF(ISNA(VLOOKUP($A1439,Sheet1!$B$3:$AH$1266,Sheet1!E$1+(Sheet1!$A$1-1)*10,FALSE))=TRUE,"---",IF(VLOOKUP($A1439,Sheet1!$B$3:$AH$1266,Sheet1!E$1+(Sheet1!$A$1-1)*10,FALSE)="---","---", (ROUND(VLOOKUP($A1439,Sheet1!$B$3:$AH$1266,Sheet1!E$1+(Sheet1!$A$1-1)*10,FALSE),IF(VLOOKUP($A1439,Sheet1!$B$3:$AH$1266,Sheet1!E$1+(Sheet1!$A$1-1)*10,FALSE)&gt;99999,-3,IF(VLOOKUP($A1439,Sheet1!$B$3:$AH$1266,Sheet1!E$1+(Sheet1!$A$1-1)*10,FALSE)&gt;9999,-2,IF(VLOOKUP($A1439,Sheet1!$B$3:$AH$1266,Sheet1!E$1+(Sheet1!$A$1-1)*10,FALSE)&gt;999,-1,0)))))))</f>
        <v>4780</v>
      </c>
      <c r="V1439" s="392">
        <f>IF(ISNA(VLOOKUP($A1439,Sheet1!$B$3:$AH$1266,Sheet1!F$1+(Sheet1!$A$1-1)*10,FALSE))=TRUE,"---",IF(VLOOKUP($A1439,Sheet1!$B$3:$AH$1266,Sheet1!F$1+(Sheet1!$A$1-1)*10,FALSE)="---","---", (ROUND(VLOOKUP($A1439,Sheet1!$B$3:$AH$1266,Sheet1!F$1+(Sheet1!$A$1-1)*10,FALSE),IF(VLOOKUP($A1439,Sheet1!$B$3:$AH$1266,Sheet1!F$1+(Sheet1!$A$1-1)*10,FALSE)&gt;99999,-3,IF(VLOOKUP($A1439,Sheet1!$B$3:$AH$1266,Sheet1!F$1+(Sheet1!$A$1-1)*10,FALSE)&gt;9999,-2,IF(VLOOKUP($A1439,Sheet1!$B$3:$AH$1266,Sheet1!F$1+(Sheet1!$A$1-1)*10,FALSE)&gt;999,-1,0)))))))</f>
        <v>5730</v>
      </c>
      <c r="W1439" s="392">
        <f>IF(ISNA(VLOOKUP($A1439,Sheet1!$B$3:$AH$1266,Sheet1!G$1+(Sheet1!$A$1-1)*10,FALSE))=TRUE,"---",IF(VLOOKUP($A1439,Sheet1!$B$3:$AH$1266,Sheet1!G$1+(Sheet1!$A$1-1)*10,FALSE)="---","---", (ROUND(VLOOKUP($A1439,Sheet1!$B$3:$AH$1266,Sheet1!G$1+(Sheet1!$A$1-1)*10,FALSE),IF(VLOOKUP($A1439,Sheet1!$B$3:$AH$1266,Sheet1!G$1+(Sheet1!$A$1-1)*10,FALSE)&gt;99999,-3,IF(VLOOKUP($A1439,Sheet1!$B$3:$AH$1266,Sheet1!G$1+(Sheet1!$A$1-1)*10,FALSE)&gt;9999,-2,IF(VLOOKUP($A1439,Sheet1!$B$3:$AH$1266,Sheet1!G$1+(Sheet1!$A$1-1)*10,FALSE)&gt;999,-1,0)))))))</f>
        <v>7010</v>
      </c>
      <c r="X1439" s="392">
        <f>IF(ISNA(VLOOKUP($A1439,Sheet1!$B$3:$AH$1266,Sheet1!H$1+(Sheet1!$A$1-1)*10,FALSE))=TRUE,"---",IF(VLOOKUP($A1439,Sheet1!$B$3:$AH$1266,Sheet1!H$1+(Sheet1!$A$1-1)*10,FALSE)="---","---", (ROUND(VLOOKUP($A1439,Sheet1!$B$3:$AH$1266,Sheet1!H$1+(Sheet1!$A$1-1)*10,FALSE),IF(VLOOKUP($A1439,Sheet1!$B$3:$AH$1266,Sheet1!H$1+(Sheet1!$A$1-1)*10,FALSE)&gt;99999,-3,IF(VLOOKUP($A1439,Sheet1!$B$3:$AH$1266,Sheet1!H$1+(Sheet1!$A$1-1)*10,FALSE)&gt;9999,-2,IF(VLOOKUP($A1439,Sheet1!$B$3:$AH$1266,Sheet1!H$1+(Sheet1!$A$1-1)*10,FALSE)&gt;999,-1,0)))))))</f>
        <v>10900</v>
      </c>
      <c r="Y1439" s="392">
        <f>IF(ISNA(VLOOKUP($A1439,Sheet1!$B$3:$AH$1266,Sheet1!I$1+(Sheet1!$A$1-1)*10,FALSE))=TRUE,"---",IF(VLOOKUP($A1439,Sheet1!$B$3:$AH$1266,Sheet1!I$1+(Sheet1!$A$1-1)*10,FALSE)="---","---", (ROUND(VLOOKUP($A1439,Sheet1!$B$3:$AH$1266,Sheet1!I$1+(Sheet1!$A$1-1)*10,FALSE),IF(VLOOKUP($A1439,Sheet1!$B$3:$AH$1266,Sheet1!I$1+(Sheet1!$A$1-1)*10,FALSE)&gt;99999,-3,IF(VLOOKUP($A1439,Sheet1!$B$3:$AH$1266,Sheet1!I$1+(Sheet1!$A$1-1)*10,FALSE)&gt;9999,-2,IF(VLOOKUP($A1439,Sheet1!$B$3:$AH$1266,Sheet1!I$1+(Sheet1!$A$1-1)*10,FALSE)&gt;999,-1,0)))))))</f>
        <v>14000</v>
      </c>
      <c r="Z1439" s="392">
        <f>IF(ISNA(VLOOKUP($A1439,Sheet1!$B$3:$AH$1266,Sheet1!J$1+(Sheet1!$A$1-1)*10,FALSE))=TRUE,"---",IF(VLOOKUP($A1439,Sheet1!$B$3:$AH$1266,Sheet1!J$1+(Sheet1!$A$1-1)*10,FALSE)="---","---", (ROUND(VLOOKUP($A1439,Sheet1!$B$3:$AH$1266,Sheet1!J$1+(Sheet1!$A$1-1)*10,FALSE),IF(VLOOKUP($A1439,Sheet1!$B$3:$AH$1266,Sheet1!J$1+(Sheet1!$A$1-1)*10,FALSE)&gt;99999,-3,IF(VLOOKUP($A1439,Sheet1!$B$3:$AH$1266,Sheet1!J$1+(Sheet1!$A$1-1)*10,FALSE)&gt;9999,-2,IF(VLOOKUP($A1439,Sheet1!$B$3:$AH$1266,Sheet1!J$1+(Sheet1!$A$1-1)*10,FALSE)&gt;999,-1,0)))))))</f>
        <v>18700</v>
      </c>
      <c r="AA1439" s="392">
        <f>IF(ISNA(VLOOKUP($A1439,Sheet1!$B$3:$AH$1266,Sheet1!K$1+(Sheet1!$A$1-1)*10,FALSE))=TRUE,"---",IF(VLOOKUP($A1439,Sheet1!$B$3:$AH$1266,Sheet1!K$1+(Sheet1!$A$1-1)*10,FALSE)="---","---", (ROUND(VLOOKUP($A1439,Sheet1!$B$3:$AH$1266,Sheet1!K$1+(Sheet1!$A$1-1)*10,FALSE),IF(VLOOKUP($A1439,Sheet1!$B$3:$AH$1266,Sheet1!K$1+(Sheet1!$A$1-1)*10,FALSE)&gt;99999,-3,IF(VLOOKUP($A1439,Sheet1!$B$3:$AH$1266,Sheet1!K$1+(Sheet1!$A$1-1)*10,FALSE)&gt;9999,-2,IF(VLOOKUP($A1439,Sheet1!$B$3:$AH$1266,Sheet1!K$1+(Sheet1!$A$1-1)*10,FALSE)&gt;999,-1,0)))))))</f>
        <v>22700</v>
      </c>
      <c r="AB1439" s="392">
        <f>IF(ISNA(VLOOKUP($A1439,Sheet1!$B$3:$AH$1266,Sheet1!L$1+(Sheet1!$A$1-1)*10,FALSE))=TRUE,"---",IF(VLOOKUP($A1439,Sheet1!$B$3:$AH$1266,Sheet1!L$1+(Sheet1!$A$1-1)*10,FALSE)="---","---", (ROUND(VLOOKUP($A1439,Sheet1!$B$3:$AH$1266,Sheet1!L$1+(Sheet1!$A$1-1)*10,FALSE),IF(VLOOKUP($A1439,Sheet1!$B$3:$AH$1266,Sheet1!L$1+(Sheet1!$A$1-1)*10,FALSE)&gt;99999,-3,IF(VLOOKUP($A1439,Sheet1!$B$3:$AH$1266,Sheet1!L$1+(Sheet1!$A$1-1)*10,FALSE)&gt;9999,-2,IF(VLOOKUP($A1439,Sheet1!$B$3:$AH$1266,Sheet1!L$1+(Sheet1!$A$1-1)*10,FALSE)&gt;999,-1,0)))))))</f>
        <v>27200</v>
      </c>
      <c r="AC1439" s="392">
        <f>IF(ISNA(VLOOKUP($A1439,Sheet1!$B$3:$AH$1266,Sheet1!M$1+(Sheet1!$A$1-1)*10,FALSE))=TRUE,"---",IF(VLOOKUP($A1439,Sheet1!$B$3:$AH$1266,Sheet1!M$1+(Sheet1!$A$1-1)*10,FALSE)="---","---", (ROUND(VLOOKUP($A1439,Sheet1!$B$3:$AH$1266,Sheet1!M$1+(Sheet1!$A$1-1)*10,FALSE),IF(VLOOKUP($A1439,Sheet1!$B$3:$AH$1266,Sheet1!M$1+(Sheet1!$A$1-1)*10,FALSE)&gt;99999,-3,IF(VLOOKUP($A1439,Sheet1!$B$3:$AH$1266,Sheet1!M$1+(Sheet1!$A$1-1)*10,FALSE)&gt;9999,-2,IF(VLOOKUP($A1439,Sheet1!$B$3:$AH$1266,Sheet1!M$1+(Sheet1!$A$1-1)*10,FALSE)&gt;999,-1,0)))))))</f>
        <v>32200</v>
      </c>
      <c r="AD1439" s="392">
        <f>IF(ISNA(VLOOKUP($A1439,Sheet1!$B$3:$AH$1266,Sheet1!N$1+(Sheet1!$A$1-1)*10,FALSE))=TRUE,"---",IF(VLOOKUP($A1439,Sheet1!$B$3:$AH$1266,Sheet1!N$1+(Sheet1!$A$1-1)*10,FALSE)="---","---", (ROUND(VLOOKUP($A1439,Sheet1!$B$3:$AH$1266,Sheet1!N$1+(Sheet1!$A$1-1)*10,FALSE),IF(VLOOKUP($A1439,Sheet1!$B$3:$AH$1266,Sheet1!N$1+(Sheet1!$A$1-1)*10,FALSE)&gt;99999,-3,IF(VLOOKUP($A1439,Sheet1!$B$3:$AH$1266,Sheet1!N$1+(Sheet1!$A$1-1)*10,FALSE)&gt;9999,-2,IF(VLOOKUP($A1439,Sheet1!$B$3:$AH$1266,Sheet1!N$1+(Sheet1!$A$1-1)*10,FALSE)&gt;999,-1,0)))))))</f>
        <v>39700</v>
      </c>
    </row>
    <row r="1440" spans="1:30" ht="25.5" customHeight="1" x14ac:dyDescent="0.25">
      <c r="A1440" s="303"/>
      <c r="B1440" s="331"/>
      <c r="C1440" s="307"/>
      <c r="D1440" s="307"/>
      <c r="E1440" s="307" t="e">
        <v>#N/A</v>
      </c>
      <c r="F1440" s="52">
        <v>1958</v>
      </c>
      <c r="G1440" s="127" t="s">
        <v>286</v>
      </c>
      <c r="H1440" s="347"/>
      <c r="I1440" s="408">
        <v>35083</v>
      </c>
      <c r="J1440" s="409">
        <v>16.13</v>
      </c>
      <c r="K1440" s="318" t="s">
        <v>186</v>
      </c>
      <c r="L1440" s="406">
        <v>22700</v>
      </c>
      <c r="M1440" s="322">
        <v>78.8</v>
      </c>
      <c r="N1440" s="315" t="s">
        <v>4405</v>
      </c>
      <c r="O1440" s="299" t="s">
        <v>4405</v>
      </c>
      <c r="P1440" s="299" t="s">
        <v>4405</v>
      </c>
      <c r="Q1440" s="299" t="s">
        <v>4405</v>
      </c>
      <c r="R1440" s="490" t="s">
        <v>4405</v>
      </c>
      <c r="S1440" s="307" t="e">
        <v>#N/A</v>
      </c>
      <c r="T1440" s="307" t="str">
        <f>IF(ISNA(VLOOKUP(A1440,Sheet1!B$3:C$1266,2,FALSE)=TRUE),"ND",VLOOKUP(A1440,Sheet1!B$3:C$1266,2,FALSE))</f>
        <v>ND</v>
      </c>
      <c r="U1440" s="392" t="str">
        <f>IF(ISNA(VLOOKUP($A1440,Sheet1!$B$3:$AH$1266,Sheet1!E$1+(Sheet1!$A$1-1)*10,FALSE))=TRUE,"---",IF(VLOOKUP($A1440,Sheet1!$B$3:$AH$1266,Sheet1!E$1+(Sheet1!$A$1-1)*10,FALSE)="---","---", (ROUND(VLOOKUP($A1440,Sheet1!$B$3:$AH$1266,Sheet1!E$1+(Sheet1!$A$1-1)*10,FALSE),IF(VLOOKUP($A1440,Sheet1!$B$3:$AH$1266,Sheet1!E$1+(Sheet1!$A$1-1)*10,FALSE)&gt;99999,-3,IF(VLOOKUP($A1440,Sheet1!$B$3:$AH$1266,Sheet1!E$1+(Sheet1!$A$1-1)*10,FALSE)&gt;9999,-2,IF(VLOOKUP($A1440,Sheet1!$B$3:$AH$1266,Sheet1!E$1+(Sheet1!$A$1-1)*10,FALSE)&gt;999,-1,0)))))))</f>
        <v>---</v>
      </c>
      <c r="V1440" s="392" t="str">
        <f>IF(ISNA(VLOOKUP($A1440,Sheet1!$B$3:$AH$1266,Sheet1!F$1+(Sheet1!$A$1-1)*10,FALSE))=TRUE,"---",IF(VLOOKUP($A1440,Sheet1!$B$3:$AH$1266,Sheet1!F$1+(Sheet1!$A$1-1)*10,FALSE)="---","---", (ROUND(VLOOKUP($A1440,Sheet1!$B$3:$AH$1266,Sheet1!F$1+(Sheet1!$A$1-1)*10,FALSE),IF(VLOOKUP($A1440,Sheet1!$B$3:$AH$1266,Sheet1!F$1+(Sheet1!$A$1-1)*10,FALSE)&gt;99999,-3,IF(VLOOKUP($A1440,Sheet1!$B$3:$AH$1266,Sheet1!F$1+(Sheet1!$A$1-1)*10,FALSE)&gt;9999,-2,IF(VLOOKUP($A1440,Sheet1!$B$3:$AH$1266,Sheet1!F$1+(Sheet1!$A$1-1)*10,FALSE)&gt;999,-1,0)))))))</f>
        <v>---</v>
      </c>
      <c r="W1440" s="392" t="str">
        <f>IF(ISNA(VLOOKUP($A1440,Sheet1!$B$3:$AH$1266,Sheet1!G$1+(Sheet1!$A$1-1)*10,FALSE))=TRUE,"---",IF(VLOOKUP($A1440,Sheet1!$B$3:$AH$1266,Sheet1!G$1+(Sheet1!$A$1-1)*10,FALSE)="---","---", (ROUND(VLOOKUP($A1440,Sheet1!$B$3:$AH$1266,Sheet1!G$1+(Sheet1!$A$1-1)*10,FALSE),IF(VLOOKUP($A1440,Sheet1!$B$3:$AH$1266,Sheet1!G$1+(Sheet1!$A$1-1)*10,FALSE)&gt;99999,-3,IF(VLOOKUP($A1440,Sheet1!$B$3:$AH$1266,Sheet1!G$1+(Sheet1!$A$1-1)*10,FALSE)&gt;9999,-2,IF(VLOOKUP($A1440,Sheet1!$B$3:$AH$1266,Sheet1!G$1+(Sheet1!$A$1-1)*10,FALSE)&gt;999,-1,0)))))))</f>
        <v>---</v>
      </c>
      <c r="X1440" s="392" t="str">
        <f>IF(ISNA(VLOOKUP($A1440,Sheet1!$B$3:$AH$1266,Sheet1!H$1+(Sheet1!$A$1-1)*10,FALSE))=TRUE,"---",IF(VLOOKUP($A1440,Sheet1!$B$3:$AH$1266,Sheet1!H$1+(Sheet1!$A$1-1)*10,FALSE)="---","---", (ROUND(VLOOKUP($A1440,Sheet1!$B$3:$AH$1266,Sheet1!H$1+(Sheet1!$A$1-1)*10,FALSE),IF(VLOOKUP($A1440,Sheet1!$B$3:$AH$1266,Sheet1!H$1+(Sheet1!$A$1-1)*10,FALSE)&gt;99999,-3,IF(VLOOKUP($A1440,Sheet1!$B$3:$AH$1266,Sheet1!H$1+(Sheet1!$A$1-1)*10,FALSE)&gt;9999,-2,IF(VLOOKUP($A1440,Sheet1!$B$3:$AH$1266,Sheet1!H$1+(Sheet1!$A$1-1)*10,FALSE)&gt;999,-1,0)))))))</f>
        <v>---</v>
      </c>
      <c r="Y1440" s="392" t="str">
        <f>IF(ISNA(VLOOKUP($A1440,Sheet1!$B$3:$AH$1266,Sheet1!I$1+(Sheet1!$A$1-1)*10,FALSE))=TRUE,"---",IF(VLOOKUP($A1440,Sheet1!$B$3:$AH$1266,Sheet1!I$1+(Sheet1!$A$1-1)*10,FALSE)="---","---", (ROUND(VLOOKUP($A1440,Sheet1!$B$3:$AH$1266,Sheet1!I$1+(Sheet1!$A$1-1)*10,FALSE),IF(VLOOKUP($A1440,Sheet1!$B$3:$AH$1266,Sheet1!I$1+(Sheet1!$A$1-1)*10,FALSE)&gt;99999,-3,IF(VLOOKUP($A1440,Sheet1!$B$3:$AH$1266,Sheet1!I$1+(Sheet1!$A$1-1)*10,FALSE)&gt;9999,-2,IF(VLOOKUP($A1440,Sheet1!$B$3:$AH$1266,Sheet1!I$1+(Sheet1!$A$1-1)*10,FALSE)&gt;999,-1,0)))))))</f>
        <v>---</v>
      </c>
      <c r="Z1440" s="392" t="str">
        <f>IF(ISNA(VLOOKUP($A1440,Sheet1!$B$3:$AH$1266,Sheet1!J$1+(Sheet1!$A$1-1)*10,FALSE))=TRUE,"---",IF(VLOOKUP($A1440,Sheet1!$B$3:$AH$1266,Sheet1!J$1+(Sheet1!$A$1-1)*10,FALSE)="---","---", (ROUND(VLOOKUP($A1440,Sheet1!$B$3:$AH$1266,Sheet1!J$1+(Sheet1!$A$1-1)*10,FALSE),IF(VLOOKUP($A1440,Sheet1!$B$3:$AH$1266,Sheet1!J$1+(Sheet1!$A$1-1)*10,FALSE)&gt;99999,-3,IF(VLOOKUP($A1440,Sheet1!$B$3:$AH$1266,Sheet1!J$1+(Sheet1!$A$1-1)*10,FALSE)&gt;9999,-2,IF(VLOOKUP($A1440,Sheet1!$B$3:$AH$1266,Sheet1!J$1+(Sheet1!$A$1-1)*10,FALSE)&gt;999,-1,0)))))))</f>
        <v>---</v>
      </c>
      <c r="AA1440" s="392" t="str">
        <f>IF(ISNA(VLOOKUP($A1440,Sheet1!$B$3:$AH$1266,Sheet1!K$1+(Sheet1!$A$1-1)*10,FALSE))=TRUE,"---",IF(VLOOKUP($A1440,Sheet1!$B$3:$AH$1266,Sheet1!K$1+(Sheet1!$A$1-1)*10,FALSE)="---","---", (ROUND(VLOOKUP($A1440,Sheet1!$B$3:$AH$1266,Sheet1!K$1+(Sheet1!$A$1-1)*10,FALSE),IF(VLOOKUP($A1440,Sheet1!$B$3:$AH$1266,Sheet1!K$1+(Sheet1!$A$1-1)*10,FALSE)&gt;99999,-3,IF(VLOOKUP($A1440,Sheet1!$B$3:$AH$1266,Sheet1!K$1+(Sheet1!$A$1-1)*10,FALSE)&gt;9999,-2,IF(VLOOKUP($A1440,Sheet1!$B$3:$AH$1266,Sheet1!K$1+(Sheet1!$A$1-1)*10,FALSE)&gt;999,-1,0)))))))</f>
        <v>---</v>
      </c>
      <c r="AB1440" s="392" t="str">
        <f>IF(ISNA(VLOOKUP($A1440,Sheet1!$B$3:$AH$1266,Sheet1!L$1+(Sheet1!$A$1-1)*10,FALSE))=TRUE,"---",IF(VLOOKUP($A1440,Sheet1!$B$3:$AH$1266,Sheet1!L$1+(Sheet1!$A$1-1)*10,FALSE)="---","---", (ROUND(VLOOKUP($A1440,Sheet1!$B$3:$AH$1266,Sheet1!L$1+(Sheet1!$A$1-1)*10,FALSE),IF(VLOOKUP($A1440,Sheet1!$B$3:$AH$1266,Sheet1!L$1+(Sheet1!$A$1-1)*10,FALSE)&gt;99999,-3,IF(VLOOKUP($A1440,Sheet1!$B$3:$AH$1266,Sheet1!L$1+(Sheet1!$A$1-1)*10,FALSE)&gt;9999,-2,IF(VLOOKUP($A1440,Sheet1!$B$3:$AH$1266,Sheet1!L$1+(Sheet1!$A$1-1)*10,FALSE)&gt;999,-1,0)))))))</f>
        <v>---</v>
      </c>
      <c r="AC1440" s="392" t="str">
        <f>IF(ISNA(VLOOKUP($A1440,Sheet1!$B$3:$AH$1266,Sheet1!M$1+(Sheet1!$A$1-1)*10,FALSE))=TRUE,"---",IF(VLOOKUP($A1440,Sheet1!$B$3:$AH$1266,Sheet1!M$1+(Sheet1!$A$1-1)*10,FALSE)="---","---", (ROUND(VLOOKUP($A1440,Sheet1!$B$3:$AH$1266,Sheet1!M$1+(Sheet1!$A$1-1)*10,FALSE),IF(VLOOKUP($A1440,Sheet1!$B$3:$AH$1266,Sheet1!M$1+(Sheet1!$A$1-1)*10,FALSE)&gt;99999,-3,IF(VLOOKUP($A1440,Sheet1!$B$3:$AH$1266,Sheet1!M$1+(Sheet1!$A$1-1)*10,FALSE)&gt;9999,-2,IF(VLOOKUP($A1440,Sheet1!$B$3:$AH$1266,Sheet1!M$1+(Sheet1!$A$1-1)*10,FALSE)&gt;999,-1,0)))))))</f>
        <v>---</v>
      </c>
      <c r="AD1440" s="392" t="str">
        <f>IF(ISNA(VLOOKUP($A1440,Sheet1!$B$3:$AH$1266,Sheet1!N$1+(Sheet1!$A$1-1)*10,FALSE))=TRUE,"---",IF(VLOOKUP($A1440,Sheet1!$B$3:$AH$1266,Sheet1!N$1+(Sheet1!$A$1-1)*10,FALSE)="---","---", (ROUND(VLOOKUP($A1440,Sheet1!$B$3:$AH$1266,Sheet1!N$1+(Sheet1!$A$1-1)*10,FALSE),IF(VLOOKUP($A1440,Sheet1!$B$3:$AH$1266,Sheet1!N$1+(Sheet1!$A$1-1)*10,FALSE)&gt;99999,-3,IF(VLOOKUP($A1440,Sheet1!$B$3:$AH$1266,Sheet1!N$1+(Sheet1!$A$1-1)*10,FALSE)&gt;9999,-2,IF(VLOOKUP($A1440,Sheet1!$B$3:$AH$1266,Sheet1!N$1+(Sheet1!$A$1-1)*10,FALSE)&gt;999,-1,0)))))))</f>
        <v>---</v>
      </c>
    </row>
    <row r="1441" spans="1:30" ht="25.5" customHeight="1" x14ac:dyDescent="0.25">
      <c r="A1441" s="453"/>
      <c r="B1441" s="400"/>
      <c r="C1441" s="308"/>
      <c r="D1441" s="308"/>
      <c r="E1441" s="308"/>
      <c r="F1441" s="52" t="s">
        <v>4843</v>
      </c>
      <c r="G1441" s="127" t="s">
        <v>31</v>
      </c>
      <c r="H1441" s="308"/>
      <c r="I1441" s="308"/>
      <c r="J1441" s="308"/>
      <c r="K1441" s="405"/>
      <c r="L1441" s="308"/>
      <c r="M1441" s="407"/>
      <c r="N1441" s="412"/>
      <c r="O1441" s="396" t="e">
        <f t="shared" si="49"/>
        <v>#NUM!</v>
      </c>
      <c r="P1441" s="396" t="e">
        <f>IF(O1441&lt;&gt;"",VLOOKUP($A1441,Sheet4!$A$2:$O$1309,14,FALSE)*100,"")</f>
        <v>#NUM!</v>
      </c>
      <c r="Q1441" s="396" t="e">
        <f>IF(P1441&lt;&gt;"",VLOOKUP($A1441,Sheet4!$A$2:$O$1309,15,FALSE)*100,"")</f>
        <v>#NUM!</v>
      </c>
      <c r="R1441" s="308" t="e">
        <f t="shared" si="50"/>
        <v>#NUM!</v>
      </c>
      <c r="S1441" s="308"/>
      <c r="T1441" s="399"/>
      <c r="U1441" s="308"/>
      <c r="V1441" s="308"/>
      <c r="W1441" s="308"/>
      <c r="X1441" s="308"/>
      <c r="Y1441" s="308"/>
      <c r="Z1441" s="308"/>
      <c r="AA1441" s="308"/>
      <c r="AB1441" s="308"/>
      <c r="AC1441" s="308"/>
      <c r="AD1441" s="308"/>
    </row>
    <row r="1442" spans="1:30" ht="25.5" customHeight="1" x14ac:dyDescent="0.25">
      <c r="A1442" s="304" t="s">
        <v>2106</v>
      </c>
      <c r="B1442" s="393" t="s">
        <v>2107</v>
      </c>
      <c r="C1442" s="304">
        <v>420950</v>
      </c>
      <c r="D1442" s="304">
        <v>775849</v>
      </c>
      <c r="E1442" s="305" t="s">
        <v>3009</v>
      </c>
      <c r="F1442" s="117" t="s">
        <v>4859</v>
      </c>
      <c r="G1442" s="118" t="s">
        <v>286</v>
      </c>
      <c r="H1442" s="348">
        <v>308</v>
      </c>
      <c r="I1442" s="377">
        <v>26473</v>
      </c>
      <c r="J1442" s="336">
        <v>14.12</v>
      </c>
      <c r="K1442" s="351" t="s">
        <v>24</v>
      </c>
      <c r="L1442" s="338">
        <v>41000</v>
      </c>
      <c r="M1442" s="381">
        <v>133</v>
      </c>
      <c r="N1442" s="351" t="s">
        <v>457</v>
      </c>
      <c r="O1442" s="328">
        <f t="shared" si="49"/>
        <v>0.31786544853804111</v>
      </c>
      <c r="P1442" s="328">
        <f>IF(O1442&lt;&gt;"",VLOOKUP($A1442,Sheet4!$A$2:$O$1309,14,FALSE)*100,"")</f>
        <v>0.32575689429252819</v>
      </c>
      <c r="Q1442" s="328">
        <f>IF(P1442&lt;&gt;"",VLOOKUP($A1442,Sheet4!$A$2:$O$1309,15,FALSE)*100,"")</f>
        <v>3.1454702247614819</v>
      </c>
      <c r="R1442" s="358" t="str">
        <f t="shared" si="50"/>
        <v>&gt;200,  &lt;500</v>
      </c>
      <c r="S1442" s="357" t="s">
        <v>4367</v>
      </c>
      <c r="T1442" s="357" t="str">
        <f>IF(ISNA(VLOOKUP(A1442,Sheet1!B$3:C$1266,2,FALSE)=TRUE),"NC",VLOOKUP(A1442,Sheet1!B$3:C$1266,2,FALSE))</f>
        <v>Rural10</v>
      </c>
      <c r="U1442" s="385">
        <f>IF(ISNA(VLOOKUP($A1442,Sheet1!$B$3:$AH$1266,Sheet1!E$1+(Sheet1!$A$1-1)*10,FALSE))=TRUE,"---",IF(VLOOKUP($A1442,Sheet1!$B$3:$AH$1266,Sheet1!E$1+(Sheet1!$A$1-1)*10,FALSE)="---","---", (ROUND(VLOOKUP($A1442,Sheet1!$B$3:$AH$1266,Sheet1!E$1+(Sheet1!$A$1-1)*10,FALSE),IF(VLOOKUP($A1442,Sheet1!$B$3:$AH$1266,Sheet1!E$1+(Sheet1!$A$1-1)*10,FALSE)&gt;99999,-3,IF(VLOOKUP($A1442,Sheet1!$B$3:$AH$1266,Sheet1!E$1+(Sheet1!$A$1-1)*10,FALSE)&gt;9999,-2,IF(VLOOKUP($A1442,Sheet1!$B$3:$AH$1266,Sheet1!E$1+(Sheet1!$A$1-1)*10,FALSE)&gt;999,-1,0)))))))</f>
        <v>4800</v>
      </c>
      <c r="V1442" s="385">
        <f>IF(ISNA(VLOOKUP($A1442,Sheet1!$B$3:$AH$1266,Sheet1!F$1+(Sheet1!$A$1-1)*10,FALSE))=TRUE,"---",IF(VLOOKUP($A1442,Sheet1!$B$3:$AH$1266,Sheet1!F$1+(Sheet1!$A$1-1)*10,FALSE)="---","---", (ROUND(VLOOKUP($A1442,Sheet1!$B$3:$AH$1266,Sheet1!F$1+(Sheet1!$A$1-1)*10,FALSE),IF(VLOOKUP($A1442,Sheet1!$B$3:$AH$1266,Sheet1!F$1+(Sheet1!$A$1-1)*10,FALSE)&gt;99999,-3,IF(VLOOKUP($A1442,Sheet1!$B$3:$AH$1266,Sheet1!F$1+(Sheet1!$A$1-1)*10,FALSE)&gt;9999,-2,IF(VLOOKUP($A1442,Sheet1!$B$3:$AH$1266,Sheet1!F$1+(Sheet1!$A$1-1)*10,FALSE)&gt;999,-1,0)))))))</f>
        <v>5840</v>
      </c>
      <c r="W1442" s="385">
        <f>IF(ISNA(VLOOKUP($A1442,Sheet1!$B$3:$AH$1266,Sheet1!G$1+(Sheet1!$A$1-1)*10,FALSE))=TRUE,"---",IF(VLOOKUP($A1442,Sheet1!$B$3:$AH$1266,Sheet1!G$1+(Sheet1!$A$1-1)*10,FALSE)="---","---", (ROUND(VLOOKUP($A1442,Sheet1!$B$3:$AH$1266,Sheet1!G$1+(Sheet1!$A$1-1)*10,FALSE),IF(VLOOKUP($A1442,Sheet1!$B$3:$AH$1266,Sheet1!G$1+(Sheet1!$A$1-1)*10,FALSE)&gt;99999,-3,IF(VLOOKUP($A1442,Sheet1!$B$3:$AH$1266,Sheet1!G$1+(Sheet1!$A$1-1)*10,FALSE)&gt;9999,-2,IF(VLOOKUP($A1442,Sheet1!$B$3:$AH$1266,Sheet1!G$1+(Sheet1!$A$1-1)*10,FALSE)&gt;999,-1,0)))))))</f>
        <v>7270</v>
      </c>
      <c r="X1442" s="385">
        <f>IF(ISNA(VLOOKUP($A1442,Sheet1!$B$3:$AH$1266,Sheet1!H$1+(Sheet1!$A$1-1)*10,FALSE))=TRUE,"---",IF(VLOOKUP($A1442,Sheet1!$B$3:$AH$1266,Sheet1!H$1+(Sheet1!$A$1-1)*10,FALSE)="---","---", (ROUND(VLOOKUP($A1442,Sheet1!$B$3:$AH$1266,Sheet1!H$1+(Sheet1!$A$1-1)*10,FALSE),IF(VLOOKUP($A1442,Sheet1!$B$3:$AH$1266,Sheet1!H$1+(Sheet1!$A$1-1)*10,FALSE)&gt;99999,-3,IF(VLOOKUP($A1442,Sheet1!$B$3:$AH$1266,Sheet1!H$1+(Sheet1!$A$1-1)*10,FALSE)&gt;9999,-2,IF(VLOOKUP($A1442,Sheet1!$B$3:$AH$1266,Sheet1!H$1+(Sheet1!$A$1-1)*10,FALSE)&gt;999,-1,0)))))))</f>
        <v>11600</v>
      </c>
      <c r="Y1442" s="385">
        <f>IF(ISNA(VLOOKUP($A1442,Sheet1!$B$3:$AH$1266,Sheet1!I$1+(Sheet1!$A$1-1)*10,FALSE))=TRUE,"---",IF(VLOOKUP($A1442,Sheet1!$B$3:$AH$1266,Sheet1!I$1+(Sheet1!$A$1-1)*10,FALSE)="---","---", (ROUND(VLOOKUP($A1442,Sheet1!$B$3:$AH$1266,Sheet1!I$1+(Sheet1!$A$1-1)*10,FALSE),IF(VLOOKUP($A1442,Sheet1!$B$3:$AH$1266,Sheet1!I$1+(Sheet1!$A$1-1)*10,FALSE)&gt;99999,-3,IF(VLOOKUP($A1442,Sheet1!$B$3:$AH$1266,Sheet1!I$1+(Sheet1!$A$1-1)*10,FALSE)&gt;9999,-2,IF(VLOOKUP($A1442,Sheet1!$B$3:$AH$1266,Sheet1!I$1+(Sheet1!$A$1-1)*10,FALSE)&gt;999,-1,0)))))))</f>
        <v>15200</v>
      </c>
      <c r="Z1442" s="385">
        <f>IF(ISNA(VLOOKUP($A1442,Sheet1!$B$3:$AH$1266,Sheet1!J$1+(Sheet1!$A$1-1)*10,FALSE))=TRUE,"---",IF(VLOOKUP($A1442,Sheet1!$B$3:$AH$1266,Sheet1!J$1+(Sheet1!$A$1-1)*10,FALSE)="---","---", (ROUND(VLOOKUP($A1442,Sheet1!$B$3:$AH$1266,Sheet1!J$1+(Sheet1!$A$1-1)*10,FALSE),IF(VLOOKUP($A1442,Sheet1!$B$3:$AH$1266,Sheet1!J$1+(Sheet1!$A$1-1)*10,FALSE)&gt;99999,-3,IF(VLOOKUP($A1442,Sheet1!$B$3:$AH$1266,Sheet1!J$1+(Sheet1!$A$1-1)*10,FALSE)&gt;9999,-2,IF(VLOOKUP($A1442,Sheet1!$B$3:$AH$1266,Sheet1!J$1+(Sheet1!$A$1-1)*10,FALSE)&gt;999,-1,0)))))))</f>
        <v>20500</v>
      </c>
      <c r="AA1442" s="385">
        <f>IF(ISNA(VLOOKUP($A1442,Sheet1!$B$3:$AH$1266,Sheet1!K$1+(Sheet1!$A$1-1)*10,FALSE))=TRUE,"---",IF(VLOOKUP($A1442,Sheet1!$B$3:$AH$1266,Sheet1!K$1+(Sheet1!$A$1-1)*10,FALSE)="---","---", (ROUND(VLOOKUP($A1442,Sheet1!$B$3:$AH$1266,Sheet1!K$1+(Sheet1!$A$1-1)*10,FALSE),IF(VLOOKUP($A1442,Sheet1!$B$3:$AH$1266,Sheet1!K$1+(Sheet1!$A$1-1)*10,FALSE)&gt;99999,-3,IF(VLOOKUP($A1442,Sheet1!$B$3:$AH$1266,Sheet1!K$1+(Sheet1!$A$1-1)*10,FALSE)&gt;9999,-2,IF(VLOOKUP($A1442,Sheet1!$B$3:$AH$1266,Sheet1!K$1+(Sheet1!$A$1-1)*10,FALSE)&gt;999,-1,0)))))))</f>
        <v>25200</v>
      </c>
      <c r="AB1442" s="385">
        <f>IF(ISNA(VLOOKUP($A1442,Sheet1!$B$3:$AH$1266,Sheet1!L$1+(Sheet1!$A$1-1)*10,FALSE))=TRUE,"---",IF(VLOOKUP($A1442,Sheet1!$B$3:$AH$1266,Sheet1!L$1+(Sheet1!$A$1-1)*10,FALSE)="---","---", (ROUND(VLOOKUP($A1442,Sheet1!$B$3:$AH$1266,Sheet1!L$1+(Sheet1!$A$1-1)*10,FALSE),IF(VLOOKUP($A1442,Sheet1!$B$3:$AH$1266,Sheet1!L$1+(Sheet1!$A$1-1)*10,FALSE)&gt;99999,-3,IF(VLOOKUP($A1442,Sheet1!$B$3:$AH$1266,Sheet1!L$1+(Sheet1!$A$1-1)*10,FALSE)&gt;9999,-2,IF(VLOOKUP($A1442,Sheet1!$B$3:$AH$1266,Sheet1!L$1+(Sheet1!$A$1-1)*10,FALSE)&gt;999,-1,0)))))))</f>
        <v>30300</v>
      </c>
      <c r="AC1442" s="385">
        <f>IF(ISNA(VLOOKUP($A1442,Sheet1!$B$3:$AH$1266,Sheet1!M$1+(Sheet1!$A$1-1)*10,FALSE))=TRUE,"---",IF(VLOOKUP($A1442,Sheet1!$B$3:$AH$1266,Sheet1!M$1+(Sheet1!$A$1-1)*10,FALSE)="---","---", (ROUND(VLOOKUP($A1442,Sheet1!$B$3:$AH$1266,Sheet1!M$1+(Sheet1!$A$1-1)*10,FALSE),IF(VLOOKUP($A1442,Sheet1!$B$3:$AH$1266,Sheet1!M$1+(Sheet1!$A$1-1)*10,FALSE)&gt;99999,-3,IF(VLOOKUP($A1442,Sheet1!$B$3:$AH$1266,Sheet1!M$1+(Sheet1!$A$1-1)*10,FALSE)&gt;9999,-2,IF(VLOOKUP($A1442,Sheet1!$B$3:$AH$1266,Sheet1!M$1+(Sheet1!$A$1-1)*10,FALSE)&gt;999,-1,0)))))))</f>
        <v>36000</v>
      </c>
      <c r="AD1442" s="385">
        <f>IF(ISNA(VLOOKUP($A1442,Sheet1!$B$3:$AH$1266,Sheet1!N$1+(Sheet1!$A$1-1)*10,FALSE))=TRUE,"---",IF(VLOOKUP($A1442,Sheet1!$B$3:$AH$1266,Sheet1!N$1+(Sheet1!$A$1-1)*10,FALSE)="---","---", (ROUND(VLOOKUP($A1442,Sheet1!$B$3:$AH$1266,Sheet1!N$1+(Sheet1!$A$1-1)*10,FALSE),IF(VLOOKUP($A1442,Sheet1!$B$3:$AH$1266,Sheet1!N$1+(Sheet1!$A$1-1)*10,FALSE)&gt;99999,-3,IF(VLOOKUP($A1442,Sheet1!$B$3:$AH$1266,Sheet1!N$1+(Sheet1!$A$1-1)*10,FALSE)&gt;9999,-2,IF(VLOOKUP($A1442,Sheet1!$B$3:$AH$1266,Sheet1!N$1+(Sheet1!$A$1-1)*10,FALSE)&gt;999,-1,0)))))))</f>
        <v>44600</v>
      </c>
    </row>
    <row r="1443" spans="1:30" ht="25.5" customHeight="1" x14ac:dyDescent="0.25">
      <c r="A1443" s="304"/>
      <c r="B1443" s="346"/>
      <c r="C1443" s="304"/>
      <c r="D1443" s="304"/>
      <c r="E1443" s="305"/>
      <c r="F1443" s="117" t="s">
        <v>4860</v>
      </c>
      <c r="G1443" s="118" t="s">
        <v>31</v>
      </c>
      <c r="H1443" s="348"/>
      <c r="I1443" s="378"/>
      <c r="J1443" s="337"/>
      <c r="K1443" s="352"/>
      <c r="L1443" s="339"/>
      <c r="M1443" s="382"/>
      <c r="N1443" s="352"/>
      <c r="O1443" s="329" t="e">
        <f t="shared" si="49"/>
        <v>#NUM!</v>
      </c>
      <c r="P1443" s="329" t="e">
        <f>IF(O1443&lt;&gt;"",VLOOKUP($A1443,Sheet4!$A$2:$O$1309,14,FALSE)*100,"")</f>
        <v>#NUM!</v>
      </c>
      <c r="Q1443" s="329" t="e">
        <f>IF(P1443&lt;&gt;"",VLOOKUP($A1443,Sheet4!$A$2:$O$1309,15,FALSE)*100,"")</f>
        <v>#NUM!</v>
      </c>
      <c r="R1443" s="357" t="e">
        <f t="shared" si="50"/>
        <v>#NUM!</v>
      </c>
      <c r="S1443" s="357"/>
      <c r="T1443" s="357"/>
      <c r="U1443" s="385"/>
      <c r="V1443" s="385"/>
      <c r="W1443" s="385"/>
      <c r="X1443" s="385"/>
      <c r="Y1443" s="385"/>
      <c r="Z1443" s="385"/>
      <c r="AA1443" s="385"/>
      <c r="AB1443" s="385"/>
      <c r="AC1443" s="385"/>
      <c r="AD1443" s="385"/>
    </row>
    <row r="1444" spans="1:30" ht="25.5" customHeight="1" x14ac:dyDescent="0.25">
      <c r="A1444" s="125" t="s">
        <v>2108</v>
      </c>
      <c r="B1444" s="126" t="s">
        <v>2109</v>
      </c>
      <c r="C1444" s="125">
        <v>421002</v>
      </c>
      <c r="D1444" s="125">
        <v>775730</v>
      </c>
      <c r="E1444" s="70" t="s">
        <v>3009</v>
      </c>
      <c r="F1444" s="139" t="s">
        <v>4405</v>
      </c>
      <c r="G1444" s="127" t="s">
        <v>160</v>
      </c>
      <c r="H1444" s="158">
        <v>22</v>
      </c>
      <c r="I1444" s="112">
        <v>26473</v>
      </c>
      <c r="J1444" s="140" t="s">
        <v>4405</v>
      </c>
      <c r="K1444" s="127" t="s">
        <v>17</v>
      </c>
      <c r="L1444" s="115">
        <v>8670</v>
      </c>
      <c r="M1444" s="116">
        <v>394</v>
      </c>
      <c r="N1444" s="127" t="s">
        <v>457</v>
      </c>
      <c r="O1444" s="68" t="str">
        <f t="shared" si="49"/>
        <v>&lt;0.2</v>
      </c>
      <c r="P1444" s="68">
        <f>IF(O1444&lt;&gt;"",VLOOKUP($A1444,Sheet4!$A$2:$O$1309,14,FALSE)*100,"")</f>
        <v>1.5365610095873228</v>
      </c>
      <c r="Q1444" s="68">
        <f>IF(P1444&lt;&gt;"",VLOOKUP($A1444,Sheet4!$A$2:$O$1309,15,FALSE)*100,"")</f>
        <v>14.07322453952008</v>
      </c>
      <c r="R1444" s="74" t="str">
        <f t="shared" si="50"/>
        <v>&gt;500</v>
      </c>
      <c r="S1444" s="64" t="s">
        <v>4367</v>
      </c>
      <c r="T1444" s="64" t="str">
        <f>IF(ISNA(VLOOKUP(A1444,Sheet1!B$3:C$1266,2,FALSE)=TRUE),"NC",VLOOKUP(A1444,Sheet1!B$3:C$1266,2,FALSE))</f>
        <v>Rural</v>
      </c>
      <c r="U1444" s="65">
        <f>IF(ISNA(VLOOKUP($A1444,Sheet1!$B$3:$AH$1266,Sheet1!E$1+(Sheet1!$A$1-1)*10,FALSE))=TRUE,"---",IF(VLOOKUP($A1444,Sheet1!$B$3:$AH$1266,Sheet1!E$1+(Sheet1!$A$1-1)*10,FALSE)="---","---", (ROUND(VLOOKUP($A1444,Sheet1!$B$3:$AH$1266,Sheet1!E$1+(Sheet1!$A$1-1)*10,FALSE),IF(VLOOKUP($A1444,Sheet1!$B$3:$AH$1266,Sheet1!E$1+(Sheet1!$A$1-1)*10,FALSE)&gt;99999,-3,IF(VLOOKUP($A1444,Sheet1!$B$3:$AH$1266,Sheet1!E$1+(Sheet1!$A$1-1)*10,FALSE)&gt;9999,-2,IF(VLOOKUP($A1444,Sheet1!$B$3:$AH$1266,Sheet1!E$1+(Sheet1!$A$1-1)*10,FALSE)&gt;999,-1,0)))))))</f>
        <v>593</v>
      </c>
      <c r="V1444" s="65">
        <f>IF(ISNA(VLOOKUP($A1444,Sheet1!$B$3:$AH$1266,Sheet1!F$1+(Sheet1!$A$1-1)*10,FALSE))=TRUE,"---",IF(VLOOKUP($A1444,Sheet1!$B$3:$AH$1266,Sheet1!F$1+(Sheet1!$A$1-1)*10,FALSE)="---","---", (ROUND(VLOOKUP($A1444,Sheet1!$B$3:$AH$1266,Sheet1!F$1+(Sheet1!$A$1-1)*10,FALSE),IF(VLOOKUP($A1444,Sheet1!$B$3:$AH$1266,Sheet1!F$1+(Sheet1!$A$1-1)*10,FALSE)&gt;99999,-3,IF(VLOOKUP($A1444,Sheet1!$B$3:$AH$1266,Sheet1!F$1+(Sheet1!$A$1-1)*10,FALSE)&gt;9999,-2,IF(VLOOKUP($A1444,Sheet1!$B$3:$AH$1266,Sheet1!F$1+(Sheet1!$A$1-1)*10,FALSE)&gt;999,-1,0)))))))</f>
        <v>738</v>
      </c>
      <c r="W1444" s="65">
        <f>IF(ISNA(VLOOKUP($A1444,Sheet1!$B$3:$AH$1266,Sheet1!G$1+(Sheet1!$A$1-1)*10,FALSE))=TRUE,"---",IF(VLOOKUP($A1444,Sheet1!$B$3:$AH$1266,Sheet1!G$1+(Sheet1!$A$1-1)*10,FALSE)="---","---", (ROUND(VLOOKUP($A1444,Sheet1!$B$3:$AH$1266,Sheet1!G$1+(Sheet1!$A$1-1)*10,FALSE),IF(VLOOKUP($A1444,Sheet1!$B$3:$AH$1266,Sheet1!G$1+(Sheet1!$A$1-1)*10,FALSE)&gt;99999,-3,IF(VLOOKUP($A1444,Sheet1!$B$3:$AH$1266,Sheet1!G$1+(Sheet1!$A$1-1)*10,FALSE)&gt;9999,-2,IF(VLOOKUP($A1444,Sheet1!$B$3:$AH$1266,Sheet1!G$1+(Sheet1!$A$1-1)*10,FALSE)&gt;999,-1,0)))))))</f>
        <v>946</v>
      </c>
      <c r="X1444" s="65">
        <f>IF(ISNA(VLOOKUP($A1444,Sheet1!$B$3:$AH$1266,Sheet1!H$1+(Sheet1!$A$1-1)*10,FALSE))=TRUE,"---",IF(VLOOKUP($A1444,Sheet1!$B$3:$AH$1266,Sheet1!H$1+(Sheet1!$A$1-1)*10,FALSE)="---","---", (ROUND(VLOOKUP($A1444,Sheet1!$B$3:$AH$1266,Sheet1!H$1+(Sheet1!$A$1-1)*10,FALSE),IF(VLOOKUP($A1444,Sheet1!$B$3:$AH$1266,Sheet1!H$1+(Sheet1!$A$1-1)*10,FALSE)&gt;99999,-3,IF(VLOOKUP($A1444,Sheet1!$B$3:$AH$1266,Sheet1!H$1+(Sheet1!$A$1-1)*10,FALSE)&gt;9999,-2,IF(VLOOKUP($A1444,Sheet1!$B$3:$AH$1266,Sheet1!H$1+(Sheet1!$A$1-1)*10,FALSE)&gt;999,-1,0)))))))</f>
        <v>1570</v>
      </c>
      <c r="Y1444" s="65">
        <f>IF(ISNA(VLOOKUP($A1444,Sheet1!$B$3:$AH$1266,Sheet1!I$1+(Sheet1!$A$1-1)*10,FALSE))=TRUE,"---",IF(VLOOKUP($A1444,Sheet1!$B$3:$AH$1266,Sheet1!I$1+(Sheet1!$A$1-1)*10,FALSE)="---","---", (ROUND(VLOOKUP($A1444,Sheet1!$B$3:$AH$1266,Sheet1!I$1+(Sheet1!$A$1-1)*10,FALSE),IF(VLOOKUP($A1444,Sheet1!$B$3:$AH$1266,Sheet1!I$1+(Sheet1!$A$1-1)*10,FALSE)&gt;99999,-3,IF(VLOOKUP($A1444,Sheet1!$B$3:$AH$1266,Sheet1!I$1+(Sheet1!$A$1-1)*10,FALSE)&gt;9999,-2,IF(VLOOKUP($A1444,Sheet1!$B$3:$AH$1266,Sheet1!I$1+(Sheet1!$A$1-1)*10,FALSE)&gt;999,-1,0)))))))</f>
        <v>2050</v>
      </c>
      <c r="Z1444" s="65">
        <f>IF(ISNA(VLOOKUP($A1444,Sheet1!$B$3:$AH$1266,Sheet1!J$1+(Sheet1!$A$1-1)*10,FALSE))=TRUE,"---",IF(VLOOKUP($A1444,Sheet1!$B$3:$AH$1266,Sheet1!J$1+(Sheet1!$A$1-1)*10,FALSE)="---","---", (ROUND(VLOOKUP($A1444,Sheet1!$B$3:$AH$1266,Sheet1!J$1+(Sheet1!$A$1-1)*10,FALSE),IF(VLOOKUP($A1444,Sheet1!$B$3:$AH$1266,Sheet1!J$1+(Sheet1!$A$1-1)*10,FALSE)&gt;99999,-3,IF(VLOOKUP($A1444,Sheet1!$B$3:$AH$1266,Sheet1!J$1+(Sheet1!$A$1-1)*10,FALSE)&gt;9999,-2,IF(VLOOKUP($A1444,Sheet1!$B$3:$AH$1266,Sheet1!J$1+(Sheet1!$A$1-1)*10,FALSE)&gt;999,-1,0)))))))</f>
        <v>2730</v>
      </c>
      <c r="AA1444" s="65">
        <f>IF(ISNA(VLOOKUP($A1444,Sheet1!$B$3:$AH$1266,Sheet1!K$1+(Sheet1!$A$1-1)*10,FALSE))=TRUE,"---",IF(VLOOKUP($A1444,Sheet1!$B$3:$AH$1266,Sheet1!K$1+(Sheet1!$A$1-1)*10,FALSE)="---","---", (ROUND(VLOOKUP($A1444,Sheet1!$B$3:$AH$1266,Sheet1!K$1+(Sheet1!$A$1-1)*10,FALSE),IF(VLOOKUP($A1444,Sheet1!$B$3:$AH$1266,Sheet1!K$1+(Sheet1!$A$1-1)*10,FALSE)&gt;99999,-3,IF(VLOOKUP($A1444,Sheet1!$B$3:$AH$1266,Sheet1!K$1+(Sheet1!$A$1-1)*10,FALSE)&gt;9999,-2,IF(VLOOKUP($A1444,Sheet1!$B$3:$AH$1266,Sheet1!K$1+(Sheet1!$A$1-1)*10,FALSE)&gt;999,-1,0)))))))</f>
        <v>3310</v>
      </c>
      <c r="AB1444" s="65">
        <f>IF(ISNA(VLOOKUP($A1444,Sheet1!$B$3:$AH$1266,Sheet1!L$1+(Sheet1!$A$1-1)*10,FALSE))=TRUE,"---",IF(VLOOKUP($A1444,Sheet1!$B$3:$AH$1266,Sheet1!L$1+(Sheet1!$A$1-1)*10,FALSE)="---","---", (ROUND(VLOOKUP($A1444,Sheet1!$B$3:$AH$1266,Sheet1!L$1+(Sheet1!$A$1-1)*10,FALSE),IF(VLOOKUP($A1444,Sheet1!$B$3:$AH$1266,Sheet1!L$1+(Sheet1!$A$1-1)*10,FALSE)&gt;99999,-3,IF(VLOOKUP($A1444,Sheet1!$B$3:$AH$1266,Sheet1!L$1+(Sheet1!$A$1-1)*10,FALSE)&gt;9999,-2,IF(VLOOKUP($A1444,Sheet1!$B$3:$AH$1266,Sheet1!L$1+(Sheet1!$A$1-1)*10,FALSE)&gt;999,-1,0)))))))</f>
        <v>3890</v>
      </c>
      <c r="AC1444" s="65">
        <f>IF(ISNA(VLOOKUP($A1444,Sheet1!$B$3:$AH$1266,Sheet1!M$1+(Sheet1!$A$1-1)*10,FALSE))=TRUE,"---",IF(VLOOKUP($A1444,Sheet1!$B$3:$AH$1266,Sheet1!M$1+(Sheet1!$A$1-1)*10,FALSE)="---","---", (ROUND(VLOOKUP($A1444,Sheet1!$B$3:$AH$1266,Sheet1!M$1+(Sheet1!$A$1-1)*10,FALSE),IF(VLOOKUP($A1444,Sheet1!$B$3:$AH$1266,Sheet1!M$1+(Sheet1!$A$1-1)*10,FALSE)&gt;99999,-3,IF(VLOOKUP($A1444,Sheet1!$B$3:$AH$1266,Sheet1!M$1+(Sheet1!$A$1-1)*10,FALSE)&gt;9999,-2,IF(VLOOKUP($A1444,Sheet1!$B$3:$AH$1266,Sheet1!M$1+(Sheet1!$A$1-1)*10,FALSE)&gt;999,-1,0)))))))</f>
        <v>4520</v>
      </c>
      <c r="AD1444" s="65">
        <f>IF(ISNA(VLOOKUP($A1444,Sheet1!$B$3:$AH$1266,Sheet1!N$1+(Sheet1!$A$1-1)*10,FALSE))=TRUE,"---",IF(VLOOKUP($A1444,Sheet1!$B$3:$AH$1266,Sheet1!N$1+(Sheet1!$A$1-1)*10,FALSE)="---","---", (ROUND(VLOOKUP($A1444,Sheet1!$B$3:$AH$1266,Sheet1!N$1+(Sheet1!$A$1-1)*10,FALSE),IF(VLOOKUP($A1444,Sheet1!$B$3:$AH$1266,Sheet1!N$1+(Sheet1!$A$1-1)*10,FALSE)&gt;99999,-3,IF(VLOOKUP($A1444,Sheet1!$B$3:$AH$1266,Sheet1!N$1+(Sheet1!$A$1-1)*10,FALSE)&gt;9999,-2,IF(VLOOKUP($A1444,Sheet1!$B$3:$AH$1266,Sheet1!N$1+(Sheet1!$A$1-1)*10,FALSE)&gt;999,-1,0)))))))</f>
        <v>5430</v>
      </c>
    </row>
    <row r="1445" spans="1:30" ht="25.5" customHeight="1" x14ac:dyDescent="0.25">
      <c r="A1445" s="133" t="s">
        <v>2110</v>
      </c>
      <c r="B1445" s="141" t="s">
        <v>2111</v>
      </c>
      <c r="C1445" s="133">
        <v>420855</v>
      </c>
      <c r="D1445" s="133">
        <v>780032</v>
      </c>
      <c r="E1445" s="67" t="s">
        <v>3009</v>
      </c>
      <c r="F1445" s="135" t="s">
        <v>4405</v>
      </c>
      <c r="G1445" s="118" t="s">
        <v>160</v>
      </c>
      <c r="H1445" s="136">
        <v>3.45</v>
      </c>
      <c r="I1445" s="119">
        <v>26471</v>
      </c>
      <c r="J1445" s="137" t="s">
        <v>4405</v>
      </c>
      <c r="K1445" s="118" t="s">
        <v>17</v>
      </c>
      <c r="L1445" s="122">
        <v>580</v>
      </c>
      <c r="M1445" s="123">
        <v>168</v>
      </c>
      <c r="N1445" s="118" t="s">
        <v>32</v>
      </c>
      <c r="O1445" s="71">
        <f t="shared" si="49"/>
        <v>17.005080678557341</v>
      </c>
      <c r="P1445" s="71">
        <f>IF(O1445&lt;&gt;"",VLOOKUP($A1445,Sheet4!$A$2:$O$1309,14,FALSE)*100,"")</f>
        <v>4.8644064186551317</v>
      </c>
      <c r="Q1445" s="71">
        <f>IF(P1445&lt;&gt;"",VLOOKUP($A1445,Sheet4!$A$2:$O$1309,15,FALSE)*100,"")</f>
        <v>38.642219557148493</v>
      </c>
      <c r="R1445" s="73">
        <f t="shared" si="50"/>
        <v>6</v>
      </c>
      <c r="S1445" s="63" t="s">
        <v>4367</v>
      </c>
      <c r="T1445" s="63" t="str">
        <f>IF(ISNA(VLOOKUP(A1445,Sheet1!B$3:C$1266,2,FALSE)=TRUE),"NC",VLOOKUP(A1445,Sheet1!B$3:C$1266,2,FALSE))</f>
        <v>Rural</v>
      </c>
      <c r="U1445" s="66">
        <f>IF(ISNA(VLOOKUP($A1445,Sheet1!$B$3:$AH$1266,Sheet1!E$1+(Sheet1!$A$1-1)*10,FALSE))=TRUE,"---",IF(VLOOKUP($A1445,Sheet1!$B$3:$AH$1266,Sheet1!E$1+(Sheet1!$A$1-1)*10,FALSE)="---","---", (ROUND(VLOOKUP($A1445,Sheet1!$B$3:$AH$1266,Sheet1!E$1+(Sheet1!$A$1-1)*10,FALSE),IF(VLOOKUP($A1445,Sheet1!$B$3:$AH$1266,Sheet1!E$1+(Sheet1!$A$1-1)*10,FALSE)&gt;99999,-3,IF(VLOOKUP($A1445,Sheet1!$B$3:$AH$1266,Sheet1!E$1+(Sheet1!$A$1-1)*10,FALSE)&gt;9999,-2,IF(VLOOKUP($A1445,Sheet1!$B$3:$AH$1266,Sheet1!E$1+(Sheet1!$A$1-1)*10,FALSE)&gt;999,-1,0)))))))</f>
        <v>187</v>
      </c>
      <c r="V1445" s="66">
        <f>IF(ISNA(VLOOKUP($A1445,Sheet1!$B$3:$AH$1266,Sheet1!F$1+(Sheet1!$A$1-1)*10,FALSE))=TRUE,"---",IF(VLOOKUP($A1445,Sheet1!$B$3:$AH$1266,Sheet1!F$1+(Sheet1!$A$1-1)*10,FALSE)="---","---", (ROUND(VLOOKUP($A1445,Sheet1!$B$3:$AH$1266,Sheet1!F$1+(Sheet1!$A$1-1)*10,FALSE),IF(VLOOKUP($A1445,Sheet1!$B$3:$AH$1266,Sheet1!F$1+(Sheet1!$A$1-1)*10,FALSE)&gt;99999,-3,IF(VLOOKUP($A1445,Sheet1!$B$3:$AH$1266,Sheet1!F$1+(Sheet1!$A$1-1)*10,FALSE)&gt;9999,-2,IF(VLOOKUP($A1445,Sheet1!$B$3:$AH$1266,Sheet1!F$1+(Sheet1!$A$1-1)*10,FALSE)&gt;999,-1,0)))))))</f>
        <v>236</v>
      </c>
      <c r="W1445" s="66">
        <f>IF(ISNA(VLOOKUP($A1445,Sheet1!$B$3:$AH$1266,Sheet1!G$1+(Sheet1!$A$1-1)*10,FALSE))=TRUE,"---",IF(VLOOKUP($A1445,Sheet1!$B$3:$AH$1266,Sheet1!G$1+(Sheet1!$A$1-1)*10,FALSE)="---","---", (ROUND(VLOOKUP($A1445,Sheet1!$B$3:$AH$1266,Sheet1!G$1+(Sheet1!$A$1-1)*10,FALSE),IF(VLOOKUP($A1445,Sheet1!$B$3:$AH$1266,Sheet1!G$1+(Sheet1!$A$1-1)*10,FALSE)&gt;99999,-3,IF(VLOOKUP($A1445,Sheet1!$B$3:$AH$1266,Sheet1!G$1+(Sheet1!$A$1-1)*10,FALSE)&gt;9999,-2,IF(VLOOKUP($A1445,Sheet1!$B$3:$AH$1266,Sheet1!G$1+(Sheet1!$A$1-1)*10,FALSE)&gt;999,-1,0)))))))</f>
        <v>308</v>
      </c>
      <c r="X1445" s="66">
        <f>IF(ISNA(VLOOKUP($A1445,Sheet1!$B$3:$AH$1266,Sheet1!H$1+(Sheet1!$A$1-1)*10,FALSE))=TRUE,"---",IF(VLOOKUP($A1445,Sheet1!$B$3:$AH$1266,Sheet1!H$1+(Sheet1!$A$1-1)*10,FALSE)="---","---", (ROUND(VLOOKUP($A1445,Sheet1!$B$3:$AH$1266,Sheet1!H$1+(Sheet1!$A$1-1)*10,FALSE),IF(VLOOKUP($A1445,Sheet1!$B$3:$AH$1266,Sheet1!H$1+(Sheet1!$A$1-1)*10,FALSE)&gt;99999,-3,IF(VLOOKUP($A1445,Sheet1!$B$3:$AH$1266,Sheet1!H$1+(Sheet1!$A$1-1)*10,FALSE)&gt;9999,-2,IF(VLOOKUP($A1445,Sheet1!$B$3:$AH$1266,Sheet1!H$1+(Sheet1!$A$1-1)*10,FALSE)&gt;999,-1,0)))))))</f>
        <v>531</v>
      </c>
      <c r="Y1445" s="66">
        <f>IF(ISNA(VLOOKUP($A1445,Sheet1!$B$3:$AH$1266,Sheet1!I$1+(Sheet1!$A$1-1)*10,FALSE))=TRUE,"---",IF(VLOOKUP($A1445,Sheet1!$B$3:$AH$1266,Sheet1!I$1+(Sheet1!$A$1-1)*10,FALSE)="---","---", (ROUND(VLOOKUP($A1445,Sheet1!$B$3:$AH$1266,Sheet1!I$1+(Sheet1!$A$1-1)*10,FALSE),IF(VLOOKUP($A1445,Sheet1!$B$3:$AH$1266,Sheet1!I$1+(Sheet1!$A$1-1)*10,FALSE)&gt;99999,-3,IF(VLOOKUP($A1445,Sheet1!$B$3:$AH$1266,Sheet1!I$1+(Sheet1!$A$1-1)*10,FALSE)&gt;9999,-2,IF(VLOOKUP($A1445,Sheet1!$B$3:$AH$1266,Sheet1!I$1+(Sheet1!$A$1-1)*10,FALSE)&gt;999,-1,0)))))))</f>
        <v>713</v>
      </c>
      <c r="Z1445" s="66">
        <f>IF(ISNA(VLOOKUP($A1445,Sheet1!$B$3:$AH$1266,Sheet1!J$1+(Sheet1!$A$1-1)*10,FALSE))=TRUE,"---",IF(VLOOKUP($A1445,Sheet1!$B$3:$AH$1266,Sheet1!J$1+(Sheet1!$A$1-1)*10,FALSE)="---","---", (ROUND(VLOOKUP($A1445,Sheet1!$B$3:$AH$1266,Sheet1!J$1+(Sheet1!$A$1-1)*10,FALSE),IF(VLOOKUP($A1445,Sheet1!$B$3:$AH$1266,Sheet1!J$1+(Sheet1!$A$1-1)*10,FALSE)&gt;99999,-3,IF(VLOOKUP($A1445,Sheet1!$B$3:$AH$1266,Sheet1!J$1+(Sheet1!$A$1-1)*10,FALSE)&gt;9999,-2,IF(VLOOKUP($A1445,Sheet1!$B$3:$AH$1266,Sheet1!J$1+(Sheet1!$A$1-1)*10,FALSE)&gt;999,-1,0)))))))</f>
        <v>971</v>
      </c>
      <c r="AA1445" s="66">
        <f>IF(ISNA(VLOOKUP($A1445,Sheet1!$B$3:$AH$1266,Sheet1!K$1+(Sheet1!$A$1-1)*10,FALSE))=TRUE,"---",IF(VLOOKUP($A1445,Sheet1!$B$3:$AH$1266,Sheet1!K$1+(Sheet1!$A$1-1)*10,FALSE)="---","---", (ROUND(VLOOKUP($A1445,Sheet1!$B$3:$AH$1266,Sheet1!K$1+(Sheet1!$A$1-1)*10,FALSE),IF(VLOOKUP($A1445,Sheet1!$B$3:$AH$1266,Sheet1!K$1+(Sheet1!$A$1-1)*10,FALSE)&gt;99999,-3,IF(VLOOKUP($A1445,Sheet1!$B$3:$AH$1266,Sheet1!K$1+(Sheet1!$A$1-1)*10,FALSE)&gt;9999,-2,IF(VLOOKUP($A1445,Sheet1!$B$3:$AH$1266,Sheet1!K$1+(Sheet1!$A$1-1)*10,FALSE)&gt;999,-1,0)))))))</f>
        <v>1200</v>
      </c>
      <c r="AB1445" s="66">
        <f>IF(ISNA(VLOOKUP($A1445,Sheet1!$B$3:$AH$1266,Sheet1!L$1+(Sheet1!$A$1-1)*10,FALSE))=TRUE,"---",IF(VLOOKUP($A1445,Sheet1!$B$3:$AH$1266,Sheet1!L$1+(Sheet1!$A$1-1)*10,FALSE)="---","---", (ROUND(VLOOKUP($A1445,Sheet1!$B$3:$AH$1266,Sheet1!L$1+(Sheet1!$A$1-1)*10,FALSE),IF(VLOOKUP($A1445,Sheet1!$B$3:$AH$1266,Sheet1!L$1+(Sheet1!$A$1-1)*10,FALSE)&gt;99999,-3,IF(VLOOKUP($A1445,Sheet1!$B$3:$AH$1266,Sheet1!L$1+(Sheet1!$A$1-1)*10,FALSE)&gt;9999,-2,IF(VLOOKUP($A1445,Sheet1!$B$3:$AH$1266,Sheet1!L$1+(Sheet1!$A$1-1)*10,FALSE)&gt;999,-1,0)))))))</f>
        <v>1430</v>
      </c>
      <c r="AC1445" s="66">
        <f>IF(ISNA(VLOOKUP($A1445,Sheet1!$B$3:$AH$1266,Sheet1!M$1+(Sheet1!$A$1-1)*10,FALSE))=TRUE,"---",IF(VLOOKUP($A1445,Sheet1!$B$3:$AH$1266,Sheet1!M$1+(Sheet1!$A$1-1)*10,FALSE)="---","---", (ROUND(VLOOKUP($A1445,Sheet1!$B$3:$AH$1266,Sheet1!M$1+(Sheet1!$A$1-1)*10,FALSE),IF(VLOOKUP($A1445,Sheet1!$B$3:$AH$1266,Sheet1!M$1+(Sheet1!$A$1-1)*10,FALSE)&gt;99999,-3,IF(VLOOKUP($A1445,Sheet1!$B$3:$AH$1266,Sheet1!M$1+(Sheet1!$A$1-1)*10,FALSE)&gt;9999,-2,IF(VLOOKUP($A1445,Sheet1!$B$3:$AH$1266,Sheet1!M$1+(Sheet1!$A$1-1)*10,FALSE)&gt;999,-1,0)))))))</f>
        <v>1680</v>
      </c>
      <c r="AD1445" s="66">
        <f>IF(ISNA(VLOOKUP($A1445,Sheet1!$B$3:$AH$1266,Sheet1!N$1+(Sheet1!$A$1-1)*10,FALSE))=TRUE,"---",IF(VLOOKUP($A1445,Sheet1!$B$3:$AH$1266,Sheet1!N$1+(Sheet1!$A$1-1)*10,FALSE)="---","---", (ROUND(VLOOKUP($A1445,Sheet1!$B$3:$AH$1266,Sheet1!N$1+(Sheet1!$A$1-1)*10,FALSE),IF(VLOOKUP($A1445,Sheet1!$B$3:$AH$1266,Sheet1!N$1+(Sheet1!$A$1-1)*10,FALSE)&gt;99999,-3,IF(VLOOKUP($A1445,Sheet1!$B$3:$AH$1266,Sheet1!N$1+(Sheet1!$A$1-1)*10,FALSE)&gt;9999,-2,IF(VLOOKUP($A1445,Sheet1!$B$3:$AH$1266,Sheet1!N$1+(Sheet1!$A$1-1)*10,FALSE)&gt;999,-1,0)))))))</f>
        <v>2060</v>
      </c>
    </row>
    <row r="1446" spans="1:30" ht="25.5" customHeight="1" x14ac:dyDescent="0.25">
      <c r="A1446" s="125" t="s">
        <v>2112</v>
      </c>
      <c r="B1446" s="126" t="s">
        <v>2113</v>
      </c>
      <c r="C1446" s="125">
        <v>421444</v>
      </c>
      <c r="D1446" s="125">
        <v>775916</v>
      </c>
      <c r="E1446" s="70" t="s">
        <v>3009</v>
      </c>
      <c r="F1446" s="139" t="s">
        <v>4405</v>
      </c>
      <c r="G1446" s="127" t="s">
        <v>160</v>
      </c>
      <c r="H1446" s="128">
        <v>7.16</v>
      </c>
      <c r="I1446" s="112">
        <v>26472</v>
      </c>
      <c r="J1446" s="140" t="s">
        <v>4405</v>
      </c>
      <c r="K1446" s="127" t="s">
        <v>17</v>
      </c>
      <c r="L1446" s="115">
        <v>1730</v>
      </c>
      <c r="M1446" s="116">
        <v>242</v>
      </c>
      <c r="N1446" s="127" t="s">
        <v>457</v>
      </c>
      <c r="O1446" s="68">
        <f t="shared" si="49"/>
        <v>1.2921902012672202</v>
      </c>
      <c r="P1446" s="68">
        <f>IF(O1446&lt;&gt;"",VLOOKUP($A1446,Sheet4!$A$2:$O$1309,14,FALSE)*100,"")</f>
        <v>1.9755876721584631</v>
      </c>
      <c r="Q1446" s="68">
        <f>IF(P1446&lt;&gt;"",VLOOKUP($A1446,Sheet4!$A$2:$O$1309,15,FALSE)*100,"")</f>
        <v>17.753238097975345</v>
      </c>
      <c r="R1446" s="74">
        <f t="shared" si="50"/>
        <v>80</v>
      </c>
      <c r="S1446" s="64" t="s">
        <v>4367</v>
      </c>
      <c r="T1446" s="64" t="str">
        <f>IF(ISNA(VLOOKUP(A1446,Sheet1!B$3:C$1266,2,FALSE)=TRUE),"NC",VLOOKUP(A1446,Sheet1!B$3:C$1266,2,FALSE))</f>
        <v>Rural</v>
      </c>
      <c r="U1446" s="65">
        <f>IF(ISNA(VLOOKUP($A1446,Sheet1!$B$3:$AH$1266,Sheet1!E$1+(Sheet1!$A$1-1)*10,FALSE))=TRUE,"---",IF(VLOOKUP($A1446,Sheet1!$B$3:$AH$1266,Sheet1!E$1+(Sheet1!$A$1-1)*10,FALSE)="---","---", (ROUND(VLOOKUP($A1446,Sheet1!$B$3:$AH$1266,Sheet1!E$1+(Sheet1!$A$1-1)*10,FALSE),IF(VLOOKUP($A1446,Sheet1!$B$3:$AH$1266,Sheet1!E$1+(Sheet1!$A$1-1)*10,FALSE)&gt;99999,-3,IF(VLOOKUP($A1446,Sheet1!$B$3:$AH$1266,Sheet1!E$1+(Sheet1!$A$1-1)*10,FALSE)&gt;9999,-2,IF(VLOOKUP($A1446,Sheet1!$B$3:$AH$1266,Sheet1!E$1+(Sheet1!$A$1-1)*10,FALSE)&gt;999,-1,0)))))))</f>
        <v>238</v>
      </c>
      <c r="V1446" s="65">
        <f>IF(ISNA(VLOOKUP($A1446,Sheet1!$B$3:$AH$1266,Sheet1!F$1+(Sheet1!$A$1-1)*10,FALSE))=TRUE,"---",IF(VLOOKUP($A1446,Sheet1!$B$3:$AH$1266,Sheet1!F$1+(Sheet1!$A$1-1)*10,FALSE)="---","---", (ROUND(VLOOKUP($A1446,Sheet1!$B$3:$AH$1266,Sheet1!F$1+(Sheet1!$A$1-1)*10,FALSE),IF(VLOOKUP($A1446,Sheet1!$B$3:$AH$1266,Sheet1!F$1+(Sheet1!$A$1-1)*10,FALSE)&gt;99999,-3,IF(VLOOKUP($A1446,Sheet1!$B$3:$AH$1266,Sheet1!F$1+(Sheet1!$A$1-1)*10,FALSE)&gt;9999,-2,IF(VLOOKUP($A1446,Sheet1!$B$3:$AH$1266,Sheet1!F$1+(Sheet1!$A$1-1)*10,FALSE)&gt;999,-1,0)))))))</f>
        <v>302</v>
      </c>
      <c r="W1446" s="65">
        <f>IF(ISNA(VLOOKUP($A1446,Sheet1!$B$3:$AH$1266,Sheet1!G$1+(Sheet1!$A$1-1)*10,FALSE))=TRUE,"---",IF(VLOOKUP($A1446,Sheet1!$B$3:$AH$1266,Sheet1!G$1+(Sheet1!$A$1-1)*10,FALSE)="---","---", (ROUND(VLOOKUP($A1446,Sheet1!$B$3:$AH$1266,Sheet1!G$1+(Sheet1!$A$1-1)*10,FALSE),IF(VLOOKUP($A1446,Sheet1!$B$3:$AH$1266,Sheet1!G$1+(Sheet1!$A$1-1)*10,FALSE)&gt;99999,-3,IF(VLOOKUP($A1446,Sheet1!$B$3:$AH$1266,Sheet1!G$1+(Sheet1!$A$1-1)*10,FALSE)&gt;9999,-2,IF(VLOOKUP($A1446,Sheet1!$B$3:$AH$1266,Sheet1!G$1+(Sheet1!$A$1-1)*10,FALSE)&gt;999,-1,0)))))))</f>
        <v>396</v>
      </c>
      <c r="X1446" s="65">
        <f>IF(ISNA(VLOOKUP($A1446,Sheet1!$B$3:$AH$1266,Sheet1!H$1+(Sheet1!$A$1-1)*10,FALSE))=TRUE,"---",IF(VLOOKUP($A1446,Sheet1!$B$3:$AH$1266,Sheet1!H$1+(Sheet1!$A$1-1)*10,FALSE)="---","---", (ROUND(VLOOKUP($A1446,Sheet1!$B$3:$AH$1266,Sheet1!H$1+(Sheet1!$A$1-1)*10,FALSE),IF(VLOOKUP($A1446,Sheet1!$B$3:$AH$1266,Sheet1!H$1+(Sheet1!$A$1-1)*10,FALSE)&gt;99999,-3,IF(VLOOKUP($A1446,Sheet1!$B$3:$AH$1266,Sheet1!H$1+(Sheet1!$A$1-1)*10,FALSE)&gt;9999,-2,IF(VLOOKUP($A1446,Sheet1!$B$3:$AH$1266,Sheet1!H$1+(Sheet1!$A$1-1)*10,FALSE)&gt;999,-1,0)))))))</f>
        <v>685</v>
      </c>
      <c r="Y1446" s="65">
        <f>IF(ISNA(VLOOKUP($A1446,Sheet1!$B$3:$AH$1266,Sheet1!I$1+(Sheet1!$A$1-1)*10,FALSE))=TRUE,"---",IF(VLOOKUP($A1446,Sheet1!$B$3:$AH$1266,Sheet1!I$1+(Sheet1!$A$1-1)*10,FALSE)="---","---", (ROUND(VLOOKUP($A1446,Sheet1!$B$3:$AH$1266,Sheet1!I$1+(Sheet1!$A$1-1)*10,FALSE),IF(VLOOKUP($A1446,Sheet1!$B$3:$AH$1266,Sheet1!I$1+(Sheet1!$A$1-1)*10,FALSE)&gt;99999,-3,IF(VLOOKUP($A1446,Sheet1!$B$3:$AH$1266,Sheet1!I$1+(Sheet1!$A$1-1)*10,FALSE)&gt;9999,-2,IF(VLOOKUP($A1446,Sheet1!$B$3:$AH$1266,Sheet1!I$1+(Sheet1!$A$1-1)*10,FALSE)&gt;999,-1,0)))))))</f>
        <v>917</v>
      </c>
      <c r="Z1446" s="65">
        <f>IF(ISNA(VLOOKUP($A1446,Sheet1!$B$3:$AH$1266,Sheet1!J$1+(Sheet1!$A$1-1)*10,FALSE))=TRUE,"---",IF(VLOOKUP($A1446,Sheet1!$B$3:$AH$1266,Sheet1!J$1+(Sheet1!$A$1-1)*10,FALSE)="---","---", (ROUND(VLOOKUP($A1446,Sheet1!$B$3:$AH$1266,Sheet1!J$1+(Sheet1!$A$1-1)*10,FALSE),IF(VLOOKUP($A1446,Sheet1!$B$3:$AH$1266,Sheet1!J$1+(Sheet1!$A$1-1)*10,FALSE)&gt;99999,-3,IF(VLOOKUP($A1446,Sheet1!$B$3:$AH$1266,Sheet1!J$1+(Sheet1!$A$1-1)*10,FALSE)&gt;9999,-2,IF(VLOOKUP($A1446,Sheet1!$B$3:$AH$1266,Sheet1!J$1+(Sheet1!$A$1-1)*10,FALSE)&gt;999,-1,0)))))))</f>
        <v>1240</v>
      </c>
      <c r="AA1446" s="65">
        <f>IF(ISNA(VLOOKUP($A1446,Sheet1!$B$3:$AH$1266,Sheet1!K$1+(Sheet1!$A$1-1)*10,FALSE))=TRUE,"---",IF(VLOOKUP($A1446,Sheet1!$B$3:$AH$1266,Sheet1!K$1+(Sheet1!$A$1-1)*10,FALSE)="---","---", (ROUND(VLOOKUP($A1446,Sheet1!$B$3:$AH$1266,Sheet1!K$1+(Sheet1!$A$1-1)*10,FALSE),IF(VLOOKUP($A1446,Sheet1!$B$3:$AH$1266,Sheet1!K$1+(Sheet1!$A$1-1)*10,FALSE)&gt;99999,-3,IF(VLOOKUP($A1446,Sheet1!$B$3:$AH$1266,Sheet1!K$1+(Sheet1!$A$1-1)*10,FALSE)&gt;9999,-2,IF(VLOOKUP($A1446,Sheet1!$B$3:$AH$1266,Sheet1!K$1+(Sheet1!$A$1-1)*10,FALSE)&gt;999,-1,0)))))))</f>
        <v>1530</v>
      </c>
      <c r="AB1446" s="65">
        <f>IF(ISNA(VLOOKUP($A1446,Sheet1!$B$3:$AH$1266,Sheet1!L$1+(Sheet1!$A$1-1)*10,FALSE))=TRUE,"---",IF(VLOOKUP($A1446,Sheet1!$B$3:$AH$1266,Sheet1!L$1+(Sheet1!$A$1-1)*10,FALSE)="---","---", (ROUND(VLOOKUP($A1446,Sheet1!$B$3:$AH$1266,Sheet1!L$1+(Sheet1!$A$1-1)*10,FALSE),IF(VLOOKUP($A1446,Sheet1!$B$3:$AH$1266,Sheet1!L$1+(Sheet1!$A$1-1)*10,FALSE)&gt;99999,-3,IF(VLOOKUP($A1446,Sheet1!$B$3:$AH$1266,Sheet1!L$1+(Sheet1!$A$1-1)*10,FALSE)&gt;9999,-2,IF(VLOOKUP($A1446,Sheet1!$B$3:$AH$1266,Sheet1!L$1+(Sheet1!$A$1-1)*10,FALSE)&gt;999,-1,0)))))))</f>
        <v>1820</v>
      </c>
      <c r="AC1446" s="65">
        <f>IF(ISNA(VLOOKUP($A1446,Sheet1!$B$3:$AH$1266,Sheet1!M$1+(Sheet1!$A$1-1)*10,FALSE))=TRUE,"---",IF(VLOOKUP($A1446,Sheet1!$B$3:$AH$1266,Sheet1!M$1+(Sheet1!$A$1-1)*10,FALSE)="---","---", (ROUND(VLOOKUP($A1446,Sheet1!$B$3:$AH$1266,Sheet1!M$1+(Sheet1!$A$1-1)*10,FALSE),IF(VLOOKUP($A1446,Sheet1!$B$3:$AH$1266,Sheet1!M$1+(Sheet1!$A$1-1)*10,FALSE)&gt;99999,-3,IF(VLOOKUP($A1446,Sheet1!$B$3:$AH$1266,Sheet1!M$1+(Sheet1!$A$1-1)*10,FALSE)&gt;9999,-2,IF(VLOOKUP($A1446,Sheet1!$B$3:$AH$1266,Sheet1!M$1+(Sheet1!$A$1-1)*10,FALSE)&gt;999,-1,0)))))))</f>
        <v>2130</v>
      </c>
      <c r="AD1446" s="65">
        <f>IF(ISNA(VLOOKUP($A1446,Sheet1!$B$3:$AH$1266,Sheet1!N$1+(Sheet1!$A$1-1)*10,FALSE))=TRUE,"---",IF(VLOOKUP($A1446,Sheet1!$B$3:$AH$1266,Sheet1!N$1+(Sheet1!$A$1-1)*10,FALSE)="---","---", (ROUND(VLOOKUP($A1446,Sheet1!$B$3:$AH$1266,Sheet1!N$1+(Sheet1!$A$1-1)*10,FALSE),IF(VLOOKUP($A1446,Sheet1!$B$3:$AH$1266,Sheet1!N$1+(Sheet1!$A$1-1)*10,FALSE)&gt;99999,-3,IF(VLOOKUP($A1446,Sheet1!$B$3:$AH$1266,Sheet1!N$1+(Sheet1!$A$1-1)*10,FALSE)&gt;9999,-2,IF(VLOOKUP($A1446,Sheet1!$B$3:$AH$1266,Sheet1!N$1+(Sheet1!$A$1-1)*10,FALSE)&gt;999,-1,0)))))))</f>
        <v>2590</v>
      </c>
    </row>
    <row r="1447" spans="1:30" ht="25.5" customHeight="1" x14ac:dyDescent="0.25">
      <c r="A1447" s="133" t="s">
        <v>2114</v>
      </c>
      <c r="B1447" s="141" t="s">
        <v>2115</v>
      </c>
      <c r="C1447" s="133">
        <v>421438</v>
      </c>
      <c r="D1447" s="133">
        <v>775923</v>
      </c>
      <c r="E1447" s="67" t="s">
        <v>3009</v>
      </c>
      <c r="F1447" s="135" t="s">
        <v>4405</v>
      </c>
      <c r="G1447" s="118" t="s">
        <v>160</v>
      </c>
      <c r="H1447" s="136">
        <v>23.9</v>
      </c>
      <c r="I1447" s="119">
        <v>26472</v>
      </c>
      <c r="J1447" s="137" t="s">
        <v>4405</v>
      </c>
      <c r="K1447" s="118" t="s">
        <v>17</v>
      </c>
      <c r="L1447" s="122">
        <v>5910</v>
      </c>
      <c r="M1447" s="123">
        <v>247</v>
      </c>
      <c r="N1447" s="118" t="s">
        <v>457</v>
      </c>
      <c r="O1447" s="71">
        <f t="shared" si="49"/>
        <v>0.43521544550656915</v>
      </c>
      <c r="P1447" s="71">
        <f>IF(O1447&lt;&gt;"",VLOOKUP($A1447,Sheet4!$A$2:$O$1309,14,FALSE)*100,"")</f>
        <v>1.6624881311305462</v>
      </c>
      <c r="Q1447" s="71">
        <f>IF(P1447&lt;&gt;"",VLOOKUP($A1447,Sheet4!$A$2:$O$1309,15,FALSE)*100,"")</f>
        <v>15.143601404858497</v>
      </c>
      <c r="R1447" s="73" t="str">
        <f t="shared" si="50"/>
        <v>&gt;200,  &lt;500</v>
      </c>
      <c r="S1447" s="63" t="s">
        <v>4367</v>
      </c>
      <c r="T1447" s="63" t="str">
        <f>IF(ISNA(VLOOKUP(A1447,Sheet1!B$3:C$1266,2,FALSE)=TRUE),"NC",VLOOKUP(A1447,Sheet1!B$3:C$1266,2,FALSE))</f>
        <v>Rural</v>
      </c>
      <c r="U1447" s="66">
        <f>IF(ISNA(VLOOKUP($A1447,Sheet1!$B$3:$AH$1266,Sheet1!E$1+(Sheet1!$A$1-1)*10,FALSE))=TRUE,"---",IF(VLOOKUP($A1447,Sheet1!$B$3:$AH$1266,Sheet1!E$1+(Sheet1!$A$1-1)*10,FALSE)="---","---", (ROUND(VLOOKUP($A1447,Sheet1!$B$3:$AH$1266,Sheet1!E$1+(Sheet1!$A$1-1)*10,FALSE),IF(VLOOKUP($A1447,Sheet1!$B$3:$AH$1266,Sheet1!E$1+(Sheet1!$A$1-1)*10,FALSE)&gt;99999,-3,IF(VLOOKUP($A1447,Sheet1!$B$3:$AH$1266,Sheet1!E$1+(Sheet1!$A$1-1)*10,FALSE)&gt;9999,-2,IF(VLOOKUP($A1447,Sheet1!$B$3:$AH$1266,Sheet1!E$1+(Sheet1!$A$1-1)*10,FALSE)&gt;999,-1,0)))))))</f>
        <v>688</v>
      </c>
      <c r="V1447" s="66">
        <f>IF(ISNA(VLOOKUP($A1447,Sheet1!$B$3:$AH$1266,Sheet1!F$1+(Sheet1!$A$1-1)*10,FALSE))=TRUE,"---",IF(VLOOKUP($A1447,Sheet1!$B$3:$AH$1266,Sheet1!F$1+(Sheet1!$A$1-1)*10,FALSE)="---","---", (ROUND(VLOOKUP($A1447,Sheet1!$B$3:$AH$1266,Sheet1!F$1+(Sheet1!$A$1-1)*10,FALSE),IF(VLOOKUP($A1447,Sheet1!$B$3:$AH$1266,Sheet1!F$1+(Sheet1!$A$1-1)*10,FALSE)&gt;99999,-3,IF(VLOOKUP($A1447,Sheet1!$B$3:$AH$1266,Sheet1!F$1+(Sheet1!$A$1-1)*10,FALSE)&gt;9999,-2,IF(VLOOKUP($A1447,Sheet1!$B$3:$AH$1266,Sheet1!F$1+(Sheet1!$A$1-1)*10,FALSE)&gt;999,-1,0)))))))</f>
        <v>862</v>
      </c>
      <c r="W1447" s="66">
        <f>IF(ISNA(VLOOKUP($A1447,Sheet1!$B$3:$AH$1266,Sheet1!G$1+(Sheet1!$A$1-1)*10,FALSE))=TRUE,"---",IF(VLOOKUP($A1447,Sheet1!$B$3:$AH$1266,Sheet1!G$1+(Sheet1!$A$1-1)*10,FALSE)="---","---", (ROUND(VLOOKUP($A1447,Sheet1!$B$3:$AH$1266,Sheet1!G$1+(Sheet1!$A$1-1)*10,FALSE),IF(VLOOKUP($A1447,Sheet1!$B$3:$AH$1266,Sheet1!G$1+(Sheet1!$A$1-1)*10,FALSE)&gt;99999,-3,IF(VLOOKUP($A1447,Sheet1!$B$3:$AH$1266,Sheet1!G$1+(Sheet1!$A$1-1)*10,FALSE)&gt;9999,-2,IF(VLOOKUP($A1447,Sheet1!$B$3:$AH$1266,Sheet1!G$1+(Sheet1!$A$1-1)*10,FALSE)&gt;999,-1,0)))))))</f>
        <v>1110</v>
      </c>
      <c r="X1447" s="66">
        <f>IF(ISNA(VLOOKUP($A1447,Sheet1!$B$3:$AH$1266,Sheet1!H$1+(Sheet1!$A$1-1)*10,FALSE))=TRUE,"---",IF(VLOOKUP($A1447,Sheet1!$B$3:$AH$1266,Sheet1!H$1+(Sheet1!$A$1-1)*10,FALSE)="---","---", (ROUND(VLOOKUP($A1447,Sheet1!$B$3:$AH$1266,Sheet1!H$1+(Sheet1!$A$1-1)*10,FALSE),IF(VLOOKUP($A1447,Sheet1!$B$3:$AH$1266,Sheet1!H$1+(Sheet1!$A$1-1)*10,FALSE)&gt;99999,-3,IF(VLOOKUP($A1447,Sheet1!$B$3:$AH$1266,Sheet1!H$1+(Sheet1!$A$1-1)*10,FALSE)&gt;9999,-2,IF(VLOOKUP($A1447,Sheet1!$B$3:$AH$1266,Sheet1!H$1+(Sheet1!$A$1-1)*10,FALSE)&gt;999,-1,0)))))))</f>
        <v>1880</v>
      </c>
      <c r="Y1447" s="66">
        <f>IF(ISNA(VLOOKUP($A1447,Sheet1!$B$3:$AH$1266,Sheet1!I$1+(Sheet1!$A$1-1)*10,FALSE))=TRUE,"---",IF(VLOOKUP($A1447,Sheet1!$B$3:$AH$1266,Sheet1!I$1+(Sheet1!$A$1-1)*10,FALSE)="---","---", (ROUND(VLOOKUP($A1447,Sheet1!$B$3:$AH$1266,Sheet1!I$1+(Sheet1!$A$1-1)*10,FALSE),IF(VLOOKUP($A1447,Sheet1!$B$3:$AH$1266,Sheet1!I$1+(Sheet1!$A$1-1)*10,FALSE)&gt;99999,-3,IF(VLOOKUP($A1447,Sheet1!$B$3:$AH$1266,Sheet1!I$1+(Sheet1!$A$1-1)*10,FALSE)&gt;9999,-2,IF(VLOOKUP($A1447,Sheet1!$B$3:$AH$1266,Sheet1!I$1+(Sheet1!$A$1-1)*10,FALSE)&gt;999,-1,0)))))))</f>
        <v>2490</v>
      </c>
      <c r="Z1447" s="66">
        <f>IF(ISNA(VLOOKUP($A1447,Sheet1!$B$3:$AH$1266,Sheet1!J$1+(Sheet1!$A$1-1)*10,FALSE))=TRUE,"---",IF(VLOOKUP($A1447,Sheet1!$B$3:$AH$1266,Sheet1!J$1+(Sheet1!$A$1-1)*10,FALSE)="---","---", (ROUND(VLOOKUP($A1447,Sheet1!$B$3:$AH$1266,Sheet1!J$1+(Sheet1!$A$1-1)*10,FALSE),IF(VLOOKUP($A1447,Sheet1!$B$3:$AH$1266,Sheet1!J$1+(Sheet1!$A$1-1)*10,FALSE)&gt;99999,-3,IF(VLOOKUP($A1447,Sheet1!$B$3:$AH$1266,Sheet1!J$1+(Sheet1!$A$1-1)*10,FALSE)&gt;9999,-2,IF(VLOOKUP($A1447,Sheet1!$B$3:$AH$1266,Sheet1!J$1+(Sheet1!$A$1-1)*10,FALSE)&gt;999,-1,0)))))))</f>
        <v>3350</v>
      </c>
      <c r="AA1447" s="66">
        <f>IF(ISNA(VLOOKUP($A1447,Sheet1!$B$3:$AH$1266,Sheet1!K$1+(Sheet1!$A$1-1)*10,FALSE))=TRUE,"---",IF(VLOOKUP($A1447,Sheet1!$B$3:$AH$1266,Sheet1!K$1+(Sheet1!$A$1-1)*10,FALSE)="---","---", (ROUND(VLOOKUP($A1447,Sheet1!$B$3:$AH$1266,Sheet1!K$1+(Sheet1!$A$1-1)*10,FALSE),IF(VLOOKUP($A1447,Sheet1!$B$3:$AH$1266,Sheet1!K$1+(Sheet1!$A$1-1)*10,FALSE)&gt;99999,-3,IF(VLOOKUP($A1447,Sheet1!$B$3:$AH$1266,Sheet1!K$1+(Sheet1!$A$1-1)*10,FALSE)&gt;9999,-2,IF(VLOOKUP($A1447,Sheet1!$B$3:$AH$1266,Sheet1!K$1+(Sheet1!$A$1-1)*10,FALSE)&gt;999,-1,0)))))))</f>
        <v>4090</v>
      </c>
      <c r="AB1447" s="66">
        <f>IF(ISNA(VLOOKUP($A1447,Sheet1!$B$3:$AH$1266,Sheet1!L$1+(Sheet1!$A$1-1)*10,FALSE))=TRUE,"---",IF(VLOOKUP($A1447,Sheet1!$B$3:$AH$1266,Sheet1!L$1+(Sheet1!$A$1-1)*10,FALSE)="---","---", (ROUND(VLOOKUP($A1447,Sheet1!$B$3:$AH$1266,Sheet1!L$1+(Sheet1!$A$1-1)*10,FALSE),IF(VLOOKUP($A1447,Sheet1!$B$3:$AH$1266,Sheet1!L$1+(Sheet1!$A$1-1)*10,FALSE)&gt;99999,-3,IF(VLOOKUP($A1447,Sheet1!$B$3:$AH$1266,Sheet1!L$1+(Sheet1!$A$1-1)*10,FALSE)&gt;9999,-2,IF(VLOOKUP($A1447,Sheet1!$B$3:$AH$1266,Sheet1!L$1+(Sheet1!$A$1-1)*10,FALSE)&gt;999,-1,0)))))))</f>
        <v>4860</v>
      </c>
      <c r="AC1447" s="66">
        <f>IF(ISNA(VLOOKUP($A1447,Sheet1!$B$3:$AH$1266,Sheet1!M$1+(Sheet1!$A$1-1)*10,FALSE))=TRUE,"---",IF(VLOOKUP($A1447,Sheet1!$B$3:$AH$1266,Sheet1!M$1+(Sheet1!$A$1-1)*10,FALSE)="---","---", (ROUND(VLOOKUP($A1447,Sheet1!$B$3:$AH$1266,Sheet1!M$1+(Sheet1!$A$1-1)*10,FALSE),IF(VLOOKUP($A1447,Sheet1!$B$3:$AH$1266,Sheet1!M$1+(Sheet1!$A$1-1)*10,FALSE)&gt;99999,-3,IF(VLOOKUP($A1447,Sheet1!$B$3:$AH$1266,Sheet1!M$1+(Sheet1!$A$1-1)*10,FALSE)&gt;9999,-2,IF(VLOOKUP($A1447,Sheet1!$B$3:$AH$1266,Sheet1!M$1+(Sheet1!$A$1-1)*10,FALSE)&gt;999,-1,0)))))))</f>
        <v>5670</v>
      </c>
      <c r="AD1447" s="66">
        <f>IF(ISNA(VLOOKUP($A1447,Sheet1!$B$3:$AH$1266,Sheet1!N$1+(Sheet1!$A$1-1)*10,FALSE))=TRUE,"---",IF(VLOOKUP($A1447,Sheet1!$B$3:$AH$1266,Sheet1!N$1+(Sheet1!$A$1-1)*10,FALSE)="---","---", (ROUND(VLOOKUP($A1447,Sheet1!$B$3:$AH$1266,Sheet1!N$1+(Sheet1!$A$1-1)*10,FALSE),IF(VLOOKUP($A1447,Sheet1!$B$3:$AH$1266,Sheet1!N$1+(Sheet1!$A$1-1)*10,FALSE)&gt;99999,-3,IF(VLOOKUP($A1447,Sheet1!$B$3:$AH$1266,Sheet1!N$1+(Sheet1!$A$1-1)*10,FALSE)&gt;9999,-2,IF(VLOOKUP($A1447,Sheet1!$B$3:$AH$1266,Sheet1!N$1+(Sheet1!$A$1-1)*10,FALSE)&gt;999,-1,0)))))))</f>
        <v>6870</v>
      </c>
    </row>
    <row r="1448" spans="1:30" ht="25.5" customHeight="1" x14ac:dyDescent="0.25">
      <c r="A1448" s="125" t="s">
        <v>2116</v>
      </c>
      <c r="B1448" s="126" t="s">
        <v>2117</v>
      </c>
      <c r="C1448" s="125">
        <v>421450</v>
      </c>
      <c r="D1448" s="125">
        <v>780047</v>
      </c>
      <c r="E1448" s="70" t="s">
        <v>3009</v>
      </c>
      <c r="F1448" s="139" t="s">
        <v>4405</v>
      </c>
      <c r="G1448" s="127" t="s">
        <v>160</v>
      </c>
      <c r="H1448" s="128">
        <v>3.63</v>
      </c>
      <c r="I1448" s="112">
        <v>26473</v>
      </c>
      <c r="J1448" s="140" t="s">
        <v>4405</v>
      </c>
      <c r="K1448" s="127" t="s">
        <v>17</v>
      </c>
      <c r="L1448" s="115">
        <v>931</v>
      </c>
      <c r="M1448" s="116">
        <v>256</v>
      </c>
      <c r="N1448" s="127" t="s">
        <v>462</v>
      </c>
      <c r="O1448" s="68">
        <f t="shared" si="49"/>
        <v>3.60856795096602</v>
      </c>
      <c r="P1448" s="68">
        <f>IF(O1448&lt;&gt;"",VLOOKUP($A1448,Sheet4!$A$2:$O$1309,14,FALSE)*100,"")</f>
        <v>2.518749427826783</v>
      </c>
      <c r="Q1448" s="68">
        <f>IF(P1448&lt;&gt;"",VLOOKUP($A1448,Sheet4!$A$2:$O$1309,15,FALSE)*100,"")</f>
        <v>22.109962552383465</v>
      </c>
      <c r="R1448" s="74">
        <f t="shared" si="50"/>
        <v>30</v>
      </c>
      <c r="S1448" s="64" t="s">
        <v>4367</v>
      </c>
      <c r="T1448" s="64" t="str">
        <f>IF(ISNA(VLOOKUP(A1448,Sheet1!B$3:C$1266,2,FALSE)=TRUE),"NC",VLOOKUP(A1448,Sheet1!B$3:C$1266,2,FALSE))</f>
        <v>Rural</v>
      </c>
      <c r="U1448" s="65">
        <f>IF(ISNA(VLOOKUP($A1448,Sheet1!$B$3:$AH$1266,Sheet1!E$1+(Sheet1!$A$1-1)*10,FALSE))=TRUE,"---",IF(VLOOKUP($A1448,Sheet1!$B$3:$AH$1266,Sheet1!E$1+(Sheet1!$A$1-1)*10,FALSE)="---","---", (ROUND(VLOOKUP($A1448,Sheet1!$B$3:$AH$1266,Sheet1!E$1+(Sheet1!$A$1-1)*10,FALSE),IF(VLOOKUP($A1448,Sheet1!$B$3:$AH$1266,Sheet1!E$1+(Sheet1!$A$1-1)*10,FALSE)&gt;99999,-3,IF(VLOOKUP($A1448,Sheet1!$B$3:$AH$1266,Sheet1!E$1+(Sheet1!$A$1-1)*10,FALSE)&gt;9999,-2,IF(VLOOKUP($A1448,Sheet1!$B$3:$AH$1266,Sheet1!E$1+(Sheet1!$A$1-1)*10,FALSE)&gt;999,-1,0)))))))</f>
        <v>154</v>
      </c>
      <c r="V1448" s="65">
        <f>IF(ISNA(VLOOKUP($A1448,Sheet1!$B$3:$AH$1266,Sheet1!F$1+(Sheet1!$A$1-1)*10,FALSE))=TRUE,"---",IF(VLOOKUP($A1448,Sheet1!$B$3:$AH$1266,Sheet1!F$1+(Sheet1!$A$1-1)*10,FALSE)="---","---", (ROUND(VLOOKUP($A1448,Sheet1!$B$3:$AH$1266,Sheet1!F$1+(Sheet1!$A$1-1)*10,FALSE),IF(VLOOKUP($A1448,Sheet1!$B$3:$AH$1266,Sheet1!F$1+(Sheet1!$A$1-1)*10,FALSE)&gt;99999,-3,IF(VLOOKUP($A1448,Sheet1!$B$3:$AH$1266,Sheet1!F$1+(Sheet1!$A$1-1)*10,FALSE)&gt;9999,-2,IF(VLOOKUP($A1448,Sheet1!$B$3:$AH$1266,Sheet1!F$1+(Sheet1!$A$1-1)*10,FALSE)&gt;999,-1,0)))))))</f>
        <v>199</v>
      </c>
      <c r="W1448" s="65">
        <f>IF(ISNA(VLOOKUP($A1448,Sheet1!$B$3:$AH$1266,Sheet1!G$1+(Sheet1!$A$1-1)*10,FALSE))=TRUE,"---",IF(VLOOKUP($A1448,Sheet1!$B$3:$AH$1266,Sheet1!G$1+(Sheet1!$A$1-1)*10,FALSE)="---","---", (ROUND(VLOOKUP($A1448,Sheet1!$B$3:$AH$1266,Sheet1!G$1+(Sheet1!$A$1-1)*10,FALSE),IF(VLOOKUP($A1448,Sheet1!$B$3:$AH$1266,Sheet1!G$1+(Sheet1!$A$1-1)*10,FALSE)&gt;99999,-3,IF(VLOOKUP($A1448,Sheet1!$B$3:$AH$1266,Sheet1!G$1+(Sheet1!$A$1-1)*10,FALSE)&gt;9999,-2,IF(VLOOKUP($A1448,Sheet1!$B$3:$AH$1266,Sheet1!G$1+(Sheet1!$A$1-1)*10,FALSE)&gt;999,-1,0)))))))</f>
        <v>265</v>
      </c>
      <c r="X1448" s="65">
        <f>IF(ISNA(VLOOKUP($A1448,Sheet1!$B$3:$AH$1266,Sheet1!H$1+(Sheet1!$A$1-1)*10,FALSE))=TRUE,"---",IF(VLOOKUP($A1448,Sheet1!$B$3:$AH$1266,Sheet1!H$1+(Sheet1!$A$1-1)*10,FALSE)="---","---", (ROUND(VLOOKUP($A1448,Sheet1!$B$3:$AH$1266,Sheet1!H$1+(Sheet1!$A$1-1)*10,FALSE),IF(VLOOKUP($A1448,Sheet1!$B$3:$AH$1266,Sheet1!H$1+(Sheet1!$A$1-1)*10,FALSE)&gt;99999,-3,IF(VLOOKUP($A1448,Sheet1!$B$3:$AH$1266,Sheet1!H$1+(Sheet1!$A$1-1)*10,FALSE)&gt;9999,-2,IF(VLOOKUP($A1448,Sheet1!$B$3:$AH$1266,Sheet1!H$1+(Sheet1!$A$1-1)*10,FALSE)&gt;999,-1,0)))))))</f>
        <v>473</v>
      </c>
      <c r="Y1448" s="65">
        <f>IF(ISNA(VLOOKUP($A1448,Sheet1!$B$3:$AH$1266,Sheet1!I$1+(Sheet1!$A$1-1)*10,FALSE))=TRUE,"---",IF(VLOOKUP($A1448,Sheet1!$B$3:$AH$1266,Sheet1!I$1+(Sheet1!$A$1-1)*10,FALSE)="---","---", (ROUND(VLOOKUP($A1448,Sheet1!$B$3:$AH$1266,Sheet1!I$1+(Sheet1!$A$1-1)*10,FALSE),IF(VLOOKUP($A1448,Sheet1!$B$3:$AH$1266,Sheet1!I$1+(Sheet1!$A$1-1)*10,FALSE)&gt;99999,-3,IF(VLOOKUP($A1448,Sheet1!$B$3:$AH$1266,Sheet1!I$1+(Sheet1!$A$1-1)*10,FALSE)&gt;9999,-2,IF(VLOOKUP($A1448,Sheet1!$B$3:$AH$1266,Sheet1!I$1+(Sheet1!$A$1-1)*10,FALSE)&gt;999,-1,0)))))))</f>
        <v>646</v>
      </c>
      <c r="Z1448" s="65">
        <f>IF(ISNA(VLOOKUP($A1448,Sheet1!$B$3:$AH$1266,Sheet1!J$1+(Sheet1!$A$1-1)*10,FALSE))=TRUE,"---",IF(VLOOKUP($A1448,Sheet1!$B$3:$AH$1266,Sheet1!J$1+(Sheet1!$A$1-1)*10,FALSE)="---","---", (ROUND(VLOOKUP($A1448,Sheet1!$B$3:$AH$1266,Sheet1!J$1+(Sheet1!$A$1-1)*10,FALSE),IF(VLOOKUP($A1448,Sheet1!$B$3:$AH$1266,Sheet1!J$1+(Sheet1!$A$1-1)*10,FALSE)&gt;99999,-3,IF(VLOOKUP($A1448,Sheet1!$B$3:$AH$1266,Sheet1!J$1+(Sheet1!$A$1-1)*10,FALSE)&gt;9999,-2,IF(VLOOKUP($A1448,Sheet1!$B$3:$AH$1266,Sheet1!J$1+(Sheet1!$A$1-1)*10,FALSE)&gt;999,-1,0)))))))</f>
        <v>892</v>
      </c>
      <c r="AA1448" s="65">
        <f>IF(ISNA(VLOOKUP($A1448,Sheet1!$B$3:$AH$1266,Sheet1!K$1+(Sheet1!$A$1-1)*10,FALSE))=TRUE,"---",IF(VLOOKUP($A1448,Sheet1!$B$3:$AH$1266,Sheet1!K$1+(Sheet1!$A$1-1)*10,FALSE)="---","---", (ROUND(VLOOKUP($A1448,Sheet1!$B$3:$AH$1266,Sheet1!K$1+(Sheet1!$A$1-1)*10,FALSE),IF(VLOOKUP($A1448,Sheet1!$B$3:$AH$1266,Sheet1!K$1+(Sheet1!$A$1-1)*10,FALSE)&gt;99999,-3,IF(VLOOKUP($A1448,Sheet1!$B$3:$AH$1266,Sheet1!K$1+(Sheet1!$A$1-1)*10,FALSE)&gt;9999,-2,IF(VLOOKUP($A1448,Sheet1!$B$3:$AH$1266,Sheet1!K$1+(Sheet1!$A$1-1)*10,FALSE)&gt;999,-1,0)))))))</f>
        <v>1110</v>
      </c>
      <c r="AB1448" s="65">
        <f>IF(ISNA(VLOOKUP($A1448,Sheet1!$B$3:$AH$1266,Sheet1!L$1+(Sheet1!$A$1-1)*10,FALSE))=TRUE,"---",IF(VLOOKUP($A1448,Sheet1!$B$3:$AH$1266,Sheet1!L$1+(Sheet1!$A$1-1)*10,FALSE)="---","---", (ROUND(VLOOKUP($A1448,Sheet1!$B$3:$AH$1266,Sheet1!L$1+(Sheet1!$A$1-1)*10,FALSE),IF(VLOOKUP($A1448,Sheet1!$B$3:$AH$1266,Sheet1!L$1+(Sheet1!$A$1-1)*10,FALSE)&gt;99999,-3,IF(VLOOKUP($A1448,Sheet1!$B$3:$AH$1266,Sheet1!L$1+(Sheet1!$A$1-1)*10,FALSE)&gt;9999,-2,IF(VLOOKUP($A1448,Sheet1!$B$3:$AH$1266,Sheet1!L$1+(Sheet1!$A$1-1)*10,FALSE)&gt;999,-1,0)))))))</f>
        <v>1330</v>
      </c>
      <c r="AC1448" s="65">
        <f>IF(ISNA(VLOOKUP($A1448,Sheet1!$B$3:$AH$1266,Sheet1!M$1+(Sheet1!$A$1-1)*10,FALSE))=TRUE,"---",IF(VLOOKUP($A1448,Sheet1!$B$3:$AH$1266,Sheet1!M$1+(Sheet1!$A$1-1)*10,FALSE)="---","---", (ROUND(VLOOKUP($A1448,Sheet1!$B$3:$AH$1266,Sheet1!M$1+(Sheet1!$A$1-1)*10,FALSE),IF(VLOOKUP($A1448,Sheet1!$B$3:$AH$1266,Sheet1!M$1+(Sheet1!$A$1-1)*10,FALSE)&gt;99999,-3,IF(VLOOKUP($A1448,Sheet1!$B$3:$AH$1266,Sheet1!M$1+(Sheet1!$A$1-1)*10,FALSE)&gt;9999,-2,IF(VLOOKUP($A1448,Sheet1!$B$3:$AH$1266,Sheet1!M$1+(Sheet1!$A$1-1)*10,FALSE)&gt;999,-1,0)))))))</f>
        <v>1580</v>
      </c>
      <c r="AD1448" s="65">
        <f>IF(ISNA(VLOOKUP($A1448,Sheet1!$B$3:$AH$1266,Sheet1!N$1+(Sheet1!$A$1-1)*10,FALSE))=TRUE,"---",IF(VLOOKUP($A1448,Sheet1!$B$3:$AH$1266,Sheet1!N$1+(Sheet1!$A$1-1)*10,FALSE)="---","---", (ROUND(VLOOKUP($A1448,Sheet1!$B$3:$AH$1266,Sheet1!N$1+(Sheet1!$A$1-1)*10,FALSE),IF(VLOOKUP($A1448,Sheet1!$B$3:$AH$1266,Sheet1!N$1+(Sheet1!$A$1-1)*10,FALSE)&gt;99999,-3,IF(VLOOKUP($A1448,Sheet1!$B$3:$AH$1266,Sheet1!N$1+(Sheet1!$A$1-1)*10,FALSE)&gt;9999,-2,IF(VLOOKUP($A1448,Sheet1!$B$3:$AH$1266,Sheet1!N$1+(Sheet1!$A$1-1)*10,FALSE)&gt;999,-1,0)))))))</f>
        <v>1940</v>
      </c>
    </row>
    <row r="1449" spans="1:30" ht="25.5" customHeight="1" x14ac:dyDescent="0.25">
      <c r="A1449" s="133" t="s">
        <v>2118</v>
      </c>
      <c r="B1449" s="134" t="s">
        <v>2119</v>
      </c>
      <c r="C1449" s="133">
        <v>421351</v>
      </c>
      <c r="D1449" s="133">
        <v>780258</v>
      </c>
      <c r="E1449" s="67" t="s">
        <v>3009</v>
      </c>
      <c r="F1449" s="135" t="s">
        <v>4405</v>
      </c>
      <c r="G1449" s="118" t="s">
        <v>160</v>
      </c>
      <c r="H1449" s="136">
        <v>2.5299999999999998</v>
      </c>
      <c r="I1449" s="119">
        <v>24743</v>
      </c>
      <c r="J1449" s="137" t="s">
        <v>4405</v>
      </c>
      <c r="K1449" s="118" t="s">
        <v>17</v>
      </c>
      <c r="L1449" s="122">
        <v>784</v>
      </c>
      <c r="M1449" s="123">
        <v>310</v>
      </c>
      <c r="N1449" s="118" t="s">
        <v>160</v>
      </c>
      <c r="O1449" s="71">
        <f t="shared" si="49"/>
        <v>3.7355261106577209</v>
      </c>
      <c r="P1449" s="71">
        <f>IF(O1449&lt;&gt;"",VLOOKUP($A1449,Sheet4!$A$2:$O$1309,14,FALSE)*100,"")</f>
        <v>2.5385226522990467</v>
      </c>
      <c r="Q1449" s="71">
        <f>IF(P1449&lt;&gt;"",VLOOKUP($A1449,Sheet4!$A$2:$O$1309,15,FALSE)*100,"")</f>
        <v>22.264579158483478</v>
      </c>
      <c r="R1449" s="73">
        <f t="shared" si="50"/>
        <v>25</v>
      </c>
      <c r="S1449" s="63" t="s">
        <v>4367</v>
      </c>
      <c r="T1449" s="63" t="str">
        <f>IF(ISNA(VLOOKUP(A1449,Sheet1!B$3:C$1266,2,FALSE)=TRUE),"NC",VLOOKUP(A1449,Sheet1!B$3:C$1266,2,FALSE))</f>
        <v>Rural</v>
      </c>
      <c r="U1449" s="66">
        <f>IF(ISNA(VLOOKUP($A1449,Sheet1!$B$3:$AH$1266,Sheet1!E$1+(Sheet1!$A$1-1)*10,FALSE))=TRUE,"---",IF(VLOOKUP($A1449,Sheet1!$B$3:$AH$1266,Sheet1!E$1+(Sheet1!$A$1-1)*10,FALSE)="---","---", (ROUND(VLOOKUP($A1449,Sheet1!$B$3:$AH$1266,Sheet1!E$1+(Sheet1!$A$1-1)*10,FALSE),IF(VLOOKUP($A1449,Sheet1!$B$3:$AH$1266,Sheet1!E$1+(Sheet1!$A$1-1)*10,FALSE)&gt;99999,-3,IF(VLOOKUP($A1449,Sheet1!$B$3:$AH$1266,Sheet1!E$1+(Sheet1!$A$1-1)*10,FALSE)&gt;9999,-2,IF(VLOOKUP($A1449,Sheet1!$B$3:$AH$1266,Sheet1!E$1+(Sheet1!$A$1-1)*10,FALSE)&gt;999,-1,0)))))))</f>
        <v>139</v>
      </c>
      <c r="V1449" s="66">
        <f>IF(ISNA(VLOOKUP($A1449,Sheet1!$B$3:$AH$1266,Sheet1!F$1+(Sheet1!$A$1-1)*10,FALSE))=TRUE,"---",IF(VLOOKUP($A1449,Sheet1!$B$3:$AH$1266,Sheet1!F$1+(Sheet1!$A$1-1)*10,FALSE)="---","---", (ROUND(VLOOKUP($A1449,Sheet1!$B$3:$AH$1266,Sheet1!F$1+(Sheet1!$A$1-1)*10,FALSE),IF(VLOOKUP($A1449,Sheet1!$B$3:$AH$1266,Sheet1!F$1+(Sheet1!$A$1-1)*10,FALSE)&gt;99999,-3,IF(VLOOKUP($A1449,Sheet1!$B$3:$AH$1266,Sheet1!F$1+(Sheet1!$A$1-1)*10,FALSE)&gt;9999,-2,IF(VLOOKUP($A1449,Sheet1!$B$3:$AH$1266,Sheet1!F$1+(Sheet1!$A$1-1)*10,FALSE)&gt;999,-1,0)))))))</f>
        <v>176</v>
      </c>
      <c r="W1449" s="66">
        <f>IF(ISNA(VLOOKUP($A1449,Sheet1!$B$3:$AH$1266,Sheet1!G$1+(Sheet1!$A$1-1)*10,FALSE))=TRUE,"---",IF(VLOOKUP($A1449,Sheet1!$B$3:$AH$1266,Sheet1!G$1+(Sheet1!$A$1-1)*10,FALSE)="---","---", (ROUND(VLOOKUP($A1449,Sheet1!$B$3:$AH$1266,Sheet1!G$1+(Sheet1!$A$1-1)*10,FALSE),IF(VLOOKUP($A1449,Sheet1!$B$3:$AH$1266,Sheet1!G$1+(Sheet1!$A$1-1)*10,FALSE)&gt;99999,-3,IF(VLOOKUP($A1449,Sheet1!$B$3:$AH$1266,Sheet1!G$1+(Sheet1!$A$1-1)*10,FALSE)&gt;9999,-2,IF(VLOOKUP($A1449,Sheet1!$B$3:$AH$1266,Sheet1!G$1+(Sheet1!$A$1-1)*10,FALSE)&gt;999,-1,0)))))))</f>
        <v>233</v>
      </c>
      <c r="X1449" s="66">
        <f>IF(ISNA(VLOOKUP($A1449,Sheet1!$B$3:$AH$1266,Sheet1!H$1+(Sheet1!$A$1-1)*10,FALSE))=TRUE,"---",IF(VLOOKUP($A1449,Sheet1!$B$3:$AH$1266,Sheet1!H$1+(Sheet1!$A$1-1)*10,FALSE)="---","---", (ROUND(VLOOKUP($A1449,Sheet1!$B$3:$AH$1266,Sheet1!H$1+(Sheet1!$A$1-1)*10,FALSE),IF(VLOOKUP($A1449,Sheet1!$B$3:$AH$1266,Sheet1!H$1+(Sheet1!$A$1-1)*10,FALSE)&gt;99999,-3,IF(VLOOKUP($A1449,Sheet1!$B$3:$AH$1266,Sheet1!H$1+(Sheet1!$A$1-1)*10,FALSE)&gt;9999,-2,IF(VLOOKUP($A1449,Sheet1!$B$3:$AH$1266,Sheet1!H$1+(Sheet1!$A$1-1)*10,FALSE)&gt;999,-1,0)))))))</f>
        <v>409</v>
      </c>
      <c r="Y1449" s="66">
        <f>IF(ISNA(VLOOKUP($A1449,Sheet1!$B$3:$AH$1266,Sheet1!I$1+(Sheet1!$A$1-1)*10,FALSE))=TRUE,"---",IF(VLOOKUP($A1449,Sheet1!$B$3:$AH$1266,Sheet1!I$1+(Sheet1!$A$1-1)*10,FALSE)="---","---", (ROUND(VLOOKUP($A1449,Sheet1!$B$3:$AH$1266,Sheet1!I$1+(Sheet1!$A$1-1)*10,FALSE),IF(VLOOKUP($A1449,Sheet1!$B$3:$AH$1266,Sheet1!I$1+(Sheet1!$A$1-1)*10,FALSE)&gt;99999,-3,IF(VLOOKUP($A1449,Sheet1!$B$3:$AH$1266,Sheet1!I$1+(Sheet1!$A$1-1)*10,FALSE)&gt;9999,-2,IF(VLOOKUP($A1449,Sheet1!$B$3:$AH$1266,Sheet1!I$1+(Sheet1!$A$1-1)*10,FALSE)&gt;999,-1,0)))))))</f>
        <v>554</v>
      </c>
      <c r="Z1449" s="66">
        <f>IF(ISNA(VLOOKUP($A1449,Sheet1!$B$3:$AH$1266,Sheet1!J$1+(Sheet1!$A$1-1)*10,FALSE))=TRUE,"---",IF(VLOOKUP($A1449,Sheet1!$B$3:$AH$1266,Sheet1!J$1+(Sheet1!$A$1-1)*10,FALSE)="---","---", (ROUND(VLOOKUP($A1449,Sheet1!$B$3:$AH$1266,Sheet1!J$1+(Sheet1!$A$1-1)*10,FALSE),IF(VLOOKUP($A1449,Sheet1!$B$3:$AH$1266,Sheet1!J$1+(Sheet1!$A$1-1)*10,FALSE)&gt;99999,-3,IF(VLOOKUP($A1449,Sheet1!$B$3:$AH$1266,Sheet1!J$1+(Sheet1!$A$1-1)*10,FALSE)&gt;9999,-2,IF(VLOOKUP($A1449,Sheet1!$B$3:$AH$1266,Sheet1!J$1+(Sheet1!$A$1-1)*10,FALSE)&gt;999,-1,0)))))))</f>
        <v>762</v>
      </c>
      <c r="AA1449" s="66">
        <f>IF(ISNA(VLOOKUP($A1449,Sheet1!$B$3:$AH$1266,Sheet1!K$1+(Sheet1!$A$1-1)*10,FALSE))=TRUE,"---",IF(VLOOKUP($A1449,Sheet1!$B$3:$AH$1266,Sheet1!K$1+(Sheet1!$A$1-1)*10,FALSE)="---","---", (ROUND(VLOOKUP($A1449,Sheet1!$B$3:$AH$1266,Sheet1!K$1+(Sheet1!$A$1-1)*10,FALSE),IF(VLOOKUP($A1449,Sheet1!$B$3:$AH$1266,Sheet1!K$1+(Sheet1!$A$1-1)*10,FALSE)&gt;99999,-3,IF(VLOOKUP($A1449,Sheet1!$B$3:$AH$1266,Sheet1!K$1+(Sheet1!$A$1-1)*10,FALSE)&gt;9999,-2,IF(VLOOKUP($A1449,Sheet1!$B$3:$AH$1266,Sheet1!K$1+(Sheet1!$A$1-1)*10,FALSE)&gt;999,-1,0)))))))</f>
        <v>945</v>
      </c>
      <c r="AB1449" s="66">
        <f>IF(ISNA(VLOOKUP($A1449,Sheet1!$B$3:$AH$1266,Sheet1!L$1+(Sheet1!$A$1-1)*10,FALSE))=TRUE,"---",IF(VLOOKUP($A1449,Sheet1!$B$3:$AH$1266,Sheet1!L$1+(Sheet1!$A$1-1)*10,FALSE)="---","---", (ROUND(VLOOKUP($A1449,Sheet1!$B$3:$AH$1266,Sheet1!L$1+(Sheet1!$A$1-1)*10,FALSE),IF(VLOOKUP($A1449,Sheet1!$B$3:$AH$1266,Sheet1!L$1+(Sheet1!$A$1-1)*10,FALSE)&gt;99999,-3,IF(VLOOKUP($A1449,Sheet1!$B$3:$AH$1266,Sheet1!L$1+(Sheet1!$A$1-1)*10,FALSE)&gt;9999,-2,IF(VLOOKUP($A1449,Sheet1!$B$3:$AH$1266,Sheet1!L$1+(Sheet1!$A$1-1)*10,FALSE)&gt;999,-1,0)))))))</f>
        <v>1130</v>
      </c>
      <c r="AC1449" s="66">
        <f>IF(ISNA(VLOOKUP($A1449,Sheet1!$B$3:$AH$1266,Sheet1!M$1+(Sheet1!$A$1-1)*10,FALSE))=TRUE,"---",IF(VLOOKUP($A1449,Sheet1!$B$3:$AH$1266,Sheet1!M$1+(Sheet1!$A$1-1)*10,FALSE)="---","---", (ROUND(VLOOKUP($A1449,Sheet1!$B$3:$AH$1266,Sheet1!M$1+(Sheet1!$A$1-1)*10,FALSE),IF(VLOOKUP($A1449,Sheet1!$B$3:$AH$1266,Sheet1!M$1+(Sheet1!$A$1-1)*10,FALSE)&gt;99999,-3,IF(VLOOKUP($A1449,Sheet1!$B$3:$AH$1266,Sheet1!M$1+(Sheet1!$A$1-1)*10,FALSE)&gt;9999,-2,IF(VLOOKUP($A1449,Sheet1!$B$3:$AH$1266,Sheet1!M$1+(Sheet1!$A$1-1)*10,FALSE)&gt;999,-1,0)))))))</f>
        <v>1340</v>
      </c>
      <c r="AD1449" s="66">
        <f>IF(ISNA(VLOOKUP($A1449,Sheet1!$B$3:$AH$1266,Sheet1!N$1+(Sheet1!$A$1-1)*10,FALSE))=TRUE,"---",IF(VLOOKUP($A1449,Sheet1!$B$3:$AH$1266,Sheet1!N$1+(Sheet1!$A$1-1)*10,FALSE)="---","---", (ROUND(VLOOKUP($A1449,Sheet1!$B$3:$AH$1266,Sheet1!N$1+(Sheet1!$A$1-1)*10,FALSE),IF(VLOOKUP($A1449,Sheet1!$B$3:$AH$1266,Sheet1!N$1+(Sheet1!$A$1-1)*10,FALSE)&gt;99999,-3,IF(VLOOKUP($A1449,Sheet1!$B$3:$AH$1266,Sheet1!N$1+(Sheet1!$A$1-1)*10,FALSE)&gt;9999,-2,IF(VLOOKUP($A1449,Sheet1!$B$3:$AH$1266,Sheet1!N$1+(Sheet1!$A$1-1)*10,FALSE)&gt;999,-1,0)))))))</f>
        <v>1640</v>
      </c>
    </row>
    <row r="1450" spans="1:30" ht="25.5" customHeight="1" x14ac:dyDescent="0.25">
      <c r="A1450" s="125" t="s">
        <v>2120</v>
      </c>
      <c r="B1450" s="138" t="s">
        <v>2121</v>
      </c>
      <c r="C1450" s="125">
        <v>421035</v>
      </c>
      <c r="D1450" s="125">
        <v>780911</v>
      </c>
      <c r="E1450" s="70" t="s">
        <v>3009</v>
      </c>
      <c r="F1450" s="139" t="s">
        <v>4405</v>
      </c>
      <c r="G1450" s="127" t="s">
        <v>160</v>
      </c>
      <c r="H1450" s="128">
        <v>5.0199999999999996</v>
      </c>
      <c r="I1450" s="112">
        <v>18476</v>
      </c>
      <c r="J1450" s="140" t="s">
        <v>4405</v>
      </c>
      <c r="K1450" s="127" t="s">
        <v>17</v>
      </c>
      <c r="L1450" s="115">
        <v>3280</v>
      </c>
      <c r="M1450" s="116">
        <v>653</v>
      </c>
      <c r="N1450" s="127" t="s">
        <v>145</v>
      </c>
      <c r="O1450" s="68" t="str">
        <f t="shared" si="49"/>
        <v>&lt;0.2</v>
      </c>
      <c r="P1450" s="68">
        <f>IF(O1450&lt;&gt;"",VLOOKUP($A1450,Sheet4!$A$2:$O$1309,14,FALSE)*100,"")</f>
        <v>1.5365610095873228</v>
      </c>
      <c r="Q1450" s="68">
        <f>IF(P1450&lt;&gt;"",VLOOKUP($A1450,Sheet4!$A$2:$O$1309,15,FALSE)*100,"")</f>
        <v>14.07322453952008</v>
      </c>
      <c r="R1450" s="74" t="str">
        <f t="shared" si="50"/>
        <v>&gt;500</v>
      </c>
      <c r="S1450" s="64" t="s">
        <v>4367</v>
      </c>
      <c r="T1450" s="64" t="str">
        <f>IF(ISNA(VLOOKUP(A1450,Sheet1!B$3:C$1266,2,FALSE)=TRUE),"NC",VLOOKUP(A1450,Sheet1!B$3:C$1266,2,FALSE))</f>
        <v>Rural</v>
      </c>
      <c r="U1450" s="65">
        <f>IF(ISNA(VLOOKUP($A1450,Sheet1!$B$3:$AH$1266,Sheet1!E$1+(Sheet1!$A$1-1)*10,FALSE))=TRUE,"---",IF(VLOOKUP($A1450,Sheet1!$B$3:$AH$1266,Sheet1!E$1+(Sheet1!$A$1-1)*10,FALSE)="---","---", (ROUND(VLOOKUP($A1450,Sheet1!$B$3:$AH$1266,Sheet1!E$1+(Sheet1!$A$1-1)*10,FALSE),IF(VLOOKUP($A1450,Sheet1!$B$3:$AH$1266,Sheet1!E$1+(Sheet1!$A$1-1)*10,FALSE)&gt;99999,-3,IF(VLOOKUP($A1450,Sheet1!$B$3:$AH$1266,Sheet1!E$1+(Sheet1!$A$1-1)*10,FALSE)&gt;9999,-2,IF(VLOOKUP($A1450,Sheet1!$B$3:$AH$1266,Sheet1!E$1+(Sheet1!$A$1-1)*10,FALSE)&gt;999,-1,0)))))))</f>
        <v>261</v>
      </c>
      <c r="V1450" s="65">
        <f>IF(ISNA(VLOOKUP($A1450,Sheet1!$B$3:$AH$1266,Sheet1!F$1+(Sheet1!$A$1-1)*10,FALSE))=TRUE,"---",IF(VLOOKUP($A1450,Sheet1!$B$3:$AH$1266,Sheet1!F$1+(Sheet1!$A$1-1)*10,FALSE)="---","---", (ROUND(VLOOKUP($A1450,Sheet1!$B$3:$AH$1266,Sheet1!F$1+(Sheet1!$A$1-1)*10,FALSE),IF(VLOOKUP($A1450,Sheet1!$B$3:$AH$1266,Sheet1!F$1+(Sheet1!$A$1-1)*10,FALSE)&gt;99999,-3,IF(VLOOKUP($A1450,Sheet1!$B$3:$AH$1266,Sheet1!F$1+(Sheet1!$A$1-1)*10,FALSE)&gt;9999,-2,IF(VLOOKUP($A1450,Sheet1!$B$3:$AH$1266,Sheet1!F$1+(Sheet1!$A$1-1)*10,FALSE)&gt;999,-1,0)))))))</f>
        <v>324</v>
      </c>
      <c r="W1450" s="65">
        <f>IF(ISNA(VLOOKUP($A1450,Sheet1!$B$3:$AH$1266,Sheet1!G$1+(Sheet1!$A$1-1)*10,FALSE))=TRUE,"---",IF(VLOOKUP($A1450,Sheet1!$B$3:$AH$1266,Sheet1!G$1+(Sheet1!$A$1-1)*10,FALSE)="---","---", (ROUND(VLOOKUP($A1450,Sheet1!$B$3:$AH$1266,Sheet1!G$1+(Sheet1!$A$1-1)*10,FALSE),IF(VLOOKUP($A1450,Sheet1!$B$3:$AH$1266,Sheet1!G$1+(Sheet1!$A$1-1)*10,FALSE)&gt;99999,-3,IF(VLOOKUP($A1450,Sheet1!$B$3:$AH$1266,Sheet1!G$1+(Sheet1!$A$1-1)*10,FALSE)&gt;9999,-2,IF(VLOOKUP($A1450,Sheet1!$B$3:$AH$1266,Sheet1!G$1+(Sheet1!$A$1-1)*10,FALSE)&gt;999,-1,0)))))))</f>
        <v>417</v>
      </c>
      <c r="X1450" s="65">
        <f>IF(ISNA(VLOOKUP($A1450,Sheet1!$B$3:$AH$1266,Sheet1!H$1+(Sheet1!$A$1-1)*10,FALSE))=TRUE,"---",IF(VLOOKUP($A1450,Sheet1!$B$3:$AH$1266,Sheet1!H$1+(Sheet1!$A$1-1)*10,FALSE)="---","---", (ROUND(VLOOKUP($A1450,Sheet1!$B$3:$AH$1266,Sheet1!H$1+(Sheet1!$A$1-1)*10,FALSE),IF(VLOOKUP($A1450,Sheet1!$B$3:$AH$1266,Sheet1!H$1+(Sheet1!$A$1-1)*10,FALSE)&gt;99999,-3,IF(VLOOKUP($A1450,Sheet1!$B$3:$AH$1266,Sheet1!H$1+(Sheet1!$A$1-1)*10,FALSE)&gt;9999,-2,IF(VLOOKUP($A1450,Sheet1!$B$3:$AH$1266,Sheet1!H$1+(Sheet1!$A$1-1)*10,FALSE)&gt;999,-1,0)))))))</f>
        <v>694</v>
      </c>
      <c r="Y1450" s="65">
        <f>IF(ISNA(VLOOKUP($A1450,Sheet1!$B$3:$AH$1266,Sheet1!I$1+(Sheet1!$A$1-1)*10,FALSE))=TRUE,"---",IF(VLOOKUP($A1450,Sheet1!$B$3:$AH$1266,Sheet1!I$1+(Sheet1!$A$1-1)*10,FALSE)="---","---", (ROUND(VLOOKUP($A1450,Sheet1!$B$3:$AH$1266,Sheet1!I$1+(Sheet1!$A$1-1)*10,FALSE),IF(VLOOKUP($A1450,Sheet1!$B$3:$AH$1266,Sheet1!I$1+(Sheet1!$A$1-1)*10,FALSE)&gt;99999,-3,IF(VLOOKUP($A1450,Sheet1!$B$3:$AH$1266,Sheet1!I$1+(Sheet1!$A$1-1)*10,FALSE)&gt;9999,-2,IF(VLOOKUP($A1450,Sheet1!$B$3:$AH$1266,Sheet1!I$1+(Sheet1!$A$1-1)*10,FALSE)&gt;999,-1,0)))))))</f>
        <v>916</v>
      </c>
      <c r="Z1450" s="65">
        <f>IF(ISNA(VLOOKUP($A1450,Sheet1!$B$3:$AH$1266,Sheet1!J$1+(Sheet1!$A$1-1)*10,FALSE))=TRUE,"---",IF(VLOOKUP($A1450,Sheet1!$B$3:$AH$1266,Sheet1!J$1+(Sheet1!$A$1-1)*10,FALSE)="---","---", (ROUND(VLOOKUP($A1450,Sheet1!$B$3:$AH$1266,Sheet1!J$1+(Sheet1!$A$1-1)*10,FALSE),IF(VLOOKUP($A1450,Sheet1!$B$3:$AH$1266,Sheet1!J$1+(Sheet1!$A$1-1)*10,FALSE)&gt;99999,-3,IF(VLOOKUP($A1450,Sheet1!$B$3:$AH$1266,Sheet1!J$1+(Sheet1!$A$1-1)*10,FALSE)&gt;9999,-2,IF(VLOOKUP($A1450,Sheet1!$B$3:$AH$1266,Sheet1!J$1+(Sheet1!$A$1-1)*10,FALSE)&gt;999,-1,0)))))))</f>
        <v>1230</v>
      </c>
      <c r="AA1450" s="65">
        <f>IF(ISNA(VLOOKUP($A1450,Sheet1!$B$3:$AH$1266,Sheet1!K$1+(Sheet1!$A$1-1)*10,FALSE))=TRUE,"---",IF(VLOOKUP($A1450,Sheet1!$B$3:$AH$1266,Sheet1!K$1+(Sheet1!$A$1-1)*10,FALSE)="---","---", (ROUND(VLOOKUP($A1450,Sheet1!$B$3:$AH$1266,Sheet1!K$1+(Sheet1!$A$1-1)*10,FALSE),IF(VLOOKUP($A1450,Sheet1!$B$3:$AH$1266,Sheet1!K$1+(Sheet1!$A$1-1)*10,FALSE)&gt;99999,-3,IF(VLOOKUP($A1450,Sheet1!$B$3:$AH$1266,Sheet1!K$1+(Sheet1!$A$1-1)*10,FALSE)&gt;9999,-2,IF(VLOOKUP($A1450,Sheet1!$B$3:$AH$1266,Sheet1!K$1+(Sheet1!$A$1-1)*10,FALSE)&gt;999,-1,0)))))))</f>
        <v>1500</v>
      </c>
      <c r="AB1450" s="65">
        <f>IF(ISNA(VLOOKUP($A1450,Sheet1!$B$3:$AH$1266,Sheet1!L$1+(Sheet1!$A$1-1)*10,FALSE))=TRUE,"---",IF(VLOOKUP($A1450,Sheet1!$B$3:$AH$1266,Sheet1!L$1+(Sheet1!$A$1-1)*10,FALSE)="---","---", (ROUND(VLOOKUP($A1450,Sheet1!$B$3:$AH$1266,Sheet1!L$1+(Sheet1!$A$1-1)*10,FALSE),IF(VLOOKUP($A1450,Sheet1!$B$3:$AH$1266,Sheet1!L$1+(Sheet1!$A$1-1)*10,FALSE)&gt;99999,-3,IF(VLOOKUP($A1450,Sheet1!$B$3:$AH$1266,Sheet1!L$1+(Sheet1!$A$1-1)*10,FALSE)&gt;9999,-2,IF(VLOOKUP($A1450,Sheet1!$B$3:$AH$1266,Sheet1!L$1+(Sheet1!$A$1-1)*10,FALSE)&gt;999,-1,0)))))))</f>
        <v>1780</v>
      </c>
      <c r="AC1450" s="65">
        <f>IF(ISNA(VLOOKUP($A1450,Sheet1!$B$3:$AH$1266,Sheet1!M$1+(Sheet1!$A$1-1)*10,FALSE))=TRUE,"---",IF(VLOOKUP($A1450,Sheet1!$B$3:$AH$1266,Sheet1!M$1+(Sheet1!$A$1-1)*10,FALSE)="---","---", (ROUND(VLOOKUP($A1450,Sheet1!$B$3:$AH$1266,Sheet1!M$1+(Sheet1!$A$1-1)*10,FALSE),IF(VLOOKUP($A1450,Sheet1!$B$3:$AH$1266,Sheet1!M$1+(Sheet1!$A$1-1)*10,FALSE)&gt;99999,-3,IF(VLOOKUP($A1450,Sheet1!$B$3:$AH$1266,Sheet1!M$1+(Sheet1!$A$1-1)*10,FALSE)&gt;9999,-2,IF(VLOOKUP($A1450,Sheet1!$B$3:$AH$1266,Sheet1!M$1+(Sheet1!$A$1-1)*10,FALSE)&gt;999,-1,0)))))))</f>
        <v>2070</v>
      </c>
      <c r="AD1450" s="65">
        <f>IF(ISNA(VLOOKUP($A1450,Sheet1!$B$3:$AH$1266,Sheet1!N$1+(Sheet1!$A$1-1)*10,FALSE))=TRUE,"---",IF(VLOOKUP($A1450,Sheet1!$B$3:$AH$1266,Sheet1!N$1+(Sheet1!$A$1-1)*10,FALSE)="---","---", (ROUND(VLOOKUP($A1450,Sheet1!$B$3:$AH$1266,Sheet1!N$1+(Sheet1!$A$1-1)*10,FALSE),IF(VLOOKUP($A1450,Sheet1!$B$3:$AH$1266,Sheet1!N$1+(Sheet1!$A$1-1)*10,FALSE)&gt;99999,-3,IF(VLOOKUP($A1450,Sheet1!$B$3:$AH$1266,Sheet1!N$1+(Sheet1!$A$1-1)*10,FALSE)&gt;9999,-2,IF(VLOOKUP($A1450,Sheet1!$B$3:$AH$1266,Sheet1!N$1+(Sheet1!$A$1-1)*10,FALSE)&gt;999,-1,0)))))))</f>
        <v>2510</v>
      </c>
    </row>
    <row r="1451" spans="1:30" ht="25.5" customHeight="1" x14ac:dyDescent="0.25">
      <c r="A1451" s="304" t="s">
        <v>2122</v>
      </c>
      <c r="B1451" s="393" t="s">
        <v>2123</v>
      </c>
      <c r="C1451" s="304">
        <v>421223</v>
      </c>
      <c r="D1451" s="304">
        <v>780743</v>
      </c>
      <c r="E1451" s="305" t="s">
        <v>3009</v>
      </c>
      <c r="F1451" s="345" t="s">
        <v>4856</v>
      </c>
      <c r="G1451" s="351" t="s">
        <v>31</v>
      </c>
      <c r="H1451" s="348">
        <v>45.9</v>
      </c>
      <c r="I1451" s="119">
        <v>24743</v>
      </c>
      <c r="J1451" s="120">
        <v>13.1</v>
      </c>
      <c r="K1451" s="121" t="s">
        <v>4405</v>
      </c>
      <c r="L1451" s="122">
        <v>13400</v>
      </c>
      <c r="M1451" s="123">
        <v>292</v>
      </c>
      <c r="N1451" s="118" t="s">
        <v>145</v>
      </c>
      <c r="O1451" s="71">
        <f t="shared" si="49"/>
        <v>0.2</v>
      </c>
      <c r="P1451" s="71">
        <f>IF(O1451&lt;&gt;"",VLOOKUP($A1451,Sheet4!$A$2:$O$1309,14,FALSE)*100,"")</f>
        <v>1.5365610095873228</v>
      </c>
      <c r="Q1451" s="71">
        <f>IF(P1451&lt;&gt;"",VLOOKUP($A1451,Sheet4!$A$2:$O$1309,15,FALSE)*100,"")</f>
        <v>14.07322453952008</v>
      </c>
      <c r="R1451" s="73" t="str">
        <f t="shared" si="50"/>
        <v>500</v>
      </c>
      <c r="S1451" s="357" t="s">
        <v>4367</v>
      </c>
      <c r="T1451" s="357" t="str">
        <f>IF(ISNA(VLOOKUP(A1451,Sheet1!B$3:C$1266,2,FALSE)=TRUE),"NC",VLOOKUP(A1451,Sheet1!B$3:C$1266,2,FALSE))</f>
        <v>Rural</v>
      </c>
      <c r="U1451" s="385">
        <f>IF(ISNA(VLOOKUP($A1451,Sheet1!$B$3:$AH$1266,Sheet1!E$1+(Sheet1!$A$1-1)*10,FALSE))=TRUE,"---",IF(VLOOKUP($A1451,Sheet1!$B$3:$AH$1266,Sheet1!E$1+(Sheet1!$A$1-1)*10,FALSE)="---","---", (ROUND(VLOOKUP($A1451,Sheet1!$B$3:$AH$1266,Sheet1!E$1+(Sheet1!$A$1-1)*10,FALSE),IF(VLOOKUP($A1451,Sheet1!$B$3:$AH$1266,Sheet1!E$1+(Sheet1!$A$1-1)*10,FALSE)&gt;99999,-3,IF(VLOOKUP($A1451,Sheet1!$B$3:$AH$1266,Sheet1!E$1+(Sheet1!$A$1-1)*10,FALSE)&gt;9999,-2,IF(VLOOKUP($A1451,Sheet1!$B$3:$AH$1266,Sheet1!E$1+(Sheet1!$A$1-1)*10,FALSE)&gt;999,-1,0)))))))</f>
        <v>1560</v>
      </c>
      <c r="V1451" s="385">
        <f>IF(ISNA(VLOOKUP($A1451,Sheet1!$B$3:$AH$1266,Sheet1!F$1+(Sheet1!$A$1-1)*10,FALSE))=TRUE,"---",IF(VLOOKUP($A1451,Sheet1!$B$3:$AH$1266,Sheet1!F$1+(Sheet1!$A$1-1)*10,FALSE)="---","---", (ROUND(VLOOKUP($A1451,Sheet1!$B$3:$AH$1266,Sheet1!F$1+(Sheet1!$A$1-1)*10,FALSE),IF(VLOOKUP($A1451,Sheet1!$B$3:$AH$1266,Sheet1!F$1+(Sheet1!$A$1-1)*10,FALSE)&gt;99999,-3,IF(VLOOKUP($A1451,Sheet1!$B$3:$AH$1266,Sheet1!F$1+(Sheet1!$A$1-1)*10,FALSE)&gt;9999,-2,IF(VLOOKUP($A1451,Sheet1!$B$3:$AH$1266,Sheet1!F$1+(Sheet1!$A$1-1)*10,FALSE)&gt;999,-1,0)))))))</f>
        <v>1890</v>
      </c>
      <c r="W1451" s="385">
        <f>IF(ISNA(VLOOKUP($A1451,Sheet1!$B$3:$AH$1266,Sheet1!G$1+(Sheet1!$A$1-1)*10,FALSE))=TRUE,"---",IF(VLOOKUP($A1451,Sheet1!$B$3:$AH$1266,Sheet1!G$1+(Sheet1!$A$1-1)*10,FALSE)="---","---", (ROUND(VLOOKUP($A1451,Sheet1!$B$3:$AH$1266,Sheet1!G$1+(Sheet1!$A$1-1)*10,FALSE),IF(VLOOKUP($A1451,Sheet1!$B$3:$AH$1266,Sheet1!G$1+(Sheet1!$A$1-1)*10,FALSE)&gt;99999,-3,IF(VLOOKUP($A1451,Sheet1!$B$3:$AH$1266,Sheet1!G$1+(Sheet1!$A$1-1)*10,FALSE)&gt;9999,-2,IF(VLOOKUP($A1451,Sheet1!$B$3:$AH$1266,Sheet1!G$1+(Sheet1!$A$1-1)*10,FALSE)&gt;999,-1,0)))))))</f>
        <v>2360</v>
      </c>
      <c r="X1451" s="385">
        <f>IF(ISNA(VLOOKUP($A1451,Sheet1!$B$3:$AH$1266,Sheet1!H$1+(Sheet1!$A$1-1)*10,FALSE))=TRUE,"---",IF(VLOOKUP($A1451,Sheet1!$B$3:$AH$1266,Sheet1!H$1+(Sheet1!$A$1-1)*10,FALSE)="---","---", (ROUND(VLOOKUP($A1451,Sheet1!$B$3:$AH$1266,Sheet1!H$1+(Sheet1!$A$1-1)*10,FALSE),IF(VLOOKUP($A1451,Sheet1!$B$3:$AH$1266,Sheet1!H$1+(Sheet1!$A$1-1)*10,FALSE)&gt;99999,-3,IF(VLOOKUP($A1451,Sheet1!$B$3:$AH$1266,Sheet1!H$1+(Sheet1!$A$1-1)*10,FALSE)&gt;9999,-2,IF(VLOOKUP($A1451,Sheet1!$B$3:$AH$1266,Sheet1!H$1+(Sheet1!$A$1-1)*10,FALSE)&gt;999,-1,0)))))))</f>
        <v>3750</v>
      </c>
      <c r="Y1451" s="385">
        <f>IF(ISNA(VLOOKUP($A1451,Sheet1!$B$3:$AH$1266,Sheet1!I$1+(Sheet1!$A$1-1)*10,FALSE))=TRUE,"---",IF(VLOOKUP($A1451,Sheet1!$B$3:$AH$1266,Sheet1!I$1+(Sheet1!$A$1-1)*10,FALSE)="---","---", (ROUND(VLOOKUP($A1451,Sheet1!$B$3:$AH$1266,Sheet1!I$1+(Sheet1!$A$1-1)*10,FALSE),IF(VLOOKUP($A1451,Sheet1!$B$3:$AH$1266,Sheet1!I$1+(Sheet1!$A$1-1)*10,FALSE)&gt;99999,-3,IF(VLOOKUP($A1451,Sheet1!$B$3:$AH$1266,Sheet1!I$1+(Sheet1!$A$1-1)*10,FALSE)&gt;9999,-2,IF(VLOOKUP($A1451,Sheet1!$B$3:$AH$1266,Sheet1!I$1+(Sheet1!$A$1-1)*10,FALSE)&gt;999,-1,0)))))))</f>
        <v>4840</v>
      </c>
      <c r="Z1451" s="385">
        <f>IF(ISNA(VLOOKUP($A1451,Sheet1!$B$3:$AH$1266,Sheet1!J$1+(Sheet1!$A$1-1)*10,FALSE))=TRUE,"---",IF(VLOOKUP($A1451,Sheet1!$B$3:$AH$1266,Sheet1!J$1+(Sheet1!$A$1-1)*10,FALSE)="---","---", (ROUND(VLOOKUP($A1451,Sheet1!$B$3:$AH$1266,Sheet1!J$1+(Sheet1!$A$1-1)*10,FALSE),IF(VLOOKUP($A1451,Sheet1!$B$3:$AH$1266,Sheet1!J$1+(Sheet1!$A$1-1)*10,FALSE)&gt;99999,-3,IF(VLOOKUP($A1451,Sheet1!$B$3:$AH$1266,Sheet1!J$1+(Sheet1!$A$1-1)*10,FALSE)&gt;9999,-2,IF(VLOOKUP($A1451,Sheet1!$B$3:$AH$1266,Sheet1!J$1+(Sheet1!$A$1-1)*10,FALSE)&gt;999,-1,0)))))))</f>
        <v>6360</v>
      </c>
      <c r="AA1451" s="385">
        <f>IF(ISNA(VLOOKUP($A1451,Sheet1!$B$3:$AH$1266,Sheet1!K$1+(Sheet1!$A$1-1)*10,FALSE))=TRUE,"---",IF(VLOOKUP($A1451,Sheet1!$B$3:$AH$1266,Sheet1!K$1+(Sheet1!$A$1-1)*10,FALSE)="---","---", (ROUND(VLOOKUP($A1451,Sheet1!$B$3:$AH$1266,Sheet1!K$1+(Sheet1!$A$1-1)*10,FALSE),IF(VLOOKUP($A1451,Sheet1!$B$3:$AH$1266,Sheet1!K$1+(Sheet1!$A$1-1)*10,FALSE)&gt;99999,-3,IF(VLOOKUP($A1451,Sheet1!$B$3:$AH$1266,Sheet1!K$1+(Sheet1!$A$1-1)*10,FALSE)&gt;9999,-2,IF(VLOOKUP($A1451,Sheet1!$B$3:$AH$1266,Sheet1!K$1+(Sheet1!$A$1-1)*10,FALSE)&gt;999,-1,0)))))))</f>
        <v>7670</v>
      </c>
      <c r="AB1451" s="385">
        <f>IF(ISNA(VLOOKUP($A1451,Sheet1!$B$3:$AH$1266,Sheet1!L$1+(Sheet1!$A$1-1)*10,FALSE))=TRUE,"---",IF(VLOOKUP($A1451,Sheet1!$B$3:$AH$1266,Sheet1!L$1+(Sheet1!$A$1-1)*10,FALSE)="---","---", (ROUND(VLOOKUP($A1451,Sheet1!$B$3:$AH$1266,Sheet1!L$1+(Sheet1!$A$1-1)*10,FALSE),IF(VLOOKUP($A1451,Sheet1!$B$3:$AH$1266,Sheet1!L$1+(Sheet1!$A$1-1)*10,FALSE)&gt;99999,-3,IF(VLOOKUP($A1451,Sheet1!$B$3:$AH$1266,Sheet1!L$1+(Sheet1!$A$1-1)*10,FALSE)&gt;9999,-2,IF(VLOOKUP($A1451,Sheet1!$B$3:$AH$1266,Sheet1!L$1+(Sheet1!$A$1-1)*10,FALSE)&gt;999,-1,0)))))))</f>
        <v>9000</v>
      </c>
      <c r="AC1451" s="385">
        <f>IF(ISNA(VLOOKUP($A1451,Sheet1!$B$3:$AH$1266,Sheet1!M$1+(Sheet1!$A$1-1)*10,FALSE))=TRUE,"---",IF(VLOOKUP($A1451,Sheet1!$B$3:$AH$1266,Sheet1!M$1+(Sheet1!$A$1-1)*10,FALSE)="---","---", (ROUND(VLOOKUP($A1451,Sheet1!$B$3:$AH$1266,Sheet1!M$1+(Sheet1!$A$1-1)*10,FALSE),IF(VLOOKUP($A1451,Sheet1!$B$3:$AH$1266,Sheet1!M$1+(Sheet1!$A$1-1)*10,FALSE)&gt;99999,-3,IF(VLOOKUP($A1451,Sheet1!$B$3:$AH$1266,Sheet1!M$1+(Sheet1!$A$1-1)*10,FALSE)&gt;9999,-2,IF(VLOOKUP($A1451,Sheet1!$B$3:$AH$1266,Sheet1!M$1+(Sheet1!$A$1-1)*10,FALSE)&gt;999,-1,0)))))))</f>
        <v>10400</v>
      </c>
      <c r="AD1451" s="385">
        <f>IF(ISNA(VLOOKUP($A1451,Sheet1!$B$3:$AH$1266,Sheet1!N$1+(Sheet1!$A$1-1)*10,FALSE))=TRUE,"---",IF(VLOOKUP($A1451,Sheet1!$B$3:$AH$1266,Sheet1!N$1+(Sheet1!$A$1-1)*10,FALSE)="---","---", (ROUND(VLOOKUP($A1451,Sheet1!$B$3:$AH$1266,Sheet1!N$1+(Sheet1!$A$1-1)*10,FALSE),IF(VLOOKUP($A1451,Sheet1!$B$3:$AH$1266,Sheet1!N$1+(Sheet1!$A$1-1)*10,FALSE)&gt;99999,-3,IF(VLOOKUP($A1451,Sheet1!$B$3:$AH$1266,Sheet1!N$1+(Sheet1!$A$1-1)*10,FALSE)&gt;9999,-2,IF(VLOOKUP($A1451,Sheet1!$B$3:$AH$1266,Sheet1!N$1+(Sheet1!$A$1-1)*10,FALSE)&gt;999,-1,0)))))))</f>
        <v>12500</v>
      </c>
    </row>
    <row r="1452" spans="1:30" ht="25.5" customHeight="1" x14ac:dyDescent="0.25">
      <c r="A1452" s="304"/>
      <c r="B1452" s="346"/>
      <c r="C1452" s="304"/>
      <c r="D1452" s="304"/>
      <c r="E1452" s="305" t="e">
        <v>#N/A</v>
      </c>
      <c r="F1452" s="346"/>
      <c r="G1452" s="352"/>
      <c r="H1452" s="348"/>
      <c r="I1452" s="119">
        <v>26472</v>
      </c>
      <c r="J1452" s="137" t="s">
        <v>4405</v>
      </c>
      <c r="K1452" s="118" t="s">
        <v>17</v>
      </c>
      <c r="L1452" s="122">
        <v>9400</v>
      </c>
      <c r="M1452" s="123">
        <v>205</v>
      </c>
      <c r="N1452" s="118" t="s">
        <v>24</v>
      </c>
      <c r="O1452" s="71" t="s">
        <v>4405</v>
      </c>
      <c r="P1452" s="71" t="s">
        <v>4405</v>
      </c>
      <c r="Q1452" s="71" t="s">
        <v>4405</v>
      </c>
      <c r="R1452" s="73" t="s">
        <v>4405</v>
      </c>
      <c r="S1452" s="357" t="e">
        <v>#N/A</v>
      </c>
      <c r="T1452" s="357" t="str">
        <f>IF(ISNA(VLOOKUP(A1452,Sheet1!B$3:C$1266,2,FALSE)=TRUE),"ND",VLOOKUP(A1452,Sheet1!B$3:C$1266,2,FALSE))</f>
        <v>ND</v>
      </c>
      <c r="U1452" s="385" t="str">
        <f>IF(ISNA(VLOOKUP($A1452,Sheet1!$B$3:$AH$1266,Sheet1!E$1+(Sheet1!$A$1-1)*10,FALSE))=TRUE,"---",IF(VLOOKUP($A1452,Sheet1!$B$3:$AH$1266,Sheet1!E$1+(Sheet1!$A$1-1)*10,FALSE)="---","---", (ROUND(VLOOKUP($A1452,Sheet1!$B$3:$AH$1266,Sheet1!E$1+(Sheet1!$A$1-1)*10,FALSE),IF(VLOOKUP($A1452,Sheet1!$B$3:$AH$1266,Sheet1!E$1+(Sheet1!$A$1-1)*10,FALSE)&gt;99999,-3,IF(VLOOKUP($A1452,Sheet1!$B$3:$AH$1266,Sheet1!E$1+(Sheet1!$A$1-1)*10,FALSE)&gt;9999,-2,IF(VLOOKUP($A1452,Sheet1!$B$3:$AH$1266,Sheet1!E$1+(Sheet1!$A$1-1)*10,FALSE)&gt;999,-1,0)))))))</f>
        <v>---</v>
      </c>
      <c r="V1452" s="385" t="str">
        <f>IF(ISNA(VLOOKUP($A1452,Sheet1!$B$3:$AH$1266,Sheet1!F$1+(Sheet1!$A$1-1)*10,FALSE))=TRUE,"---",IF(VLOOKUP($A1452,Sheet1!$B$3:$AH$1266,Sheet1!F$1+(Sheet1!$A$1-1)*10,FALSE)="---","---", (ROUND(VLOOKUP($A1452,Sheet1!$B$3:$AH$1266,Sheet1!F$1+(Sheet1!$A$1-1)*10,FALSE),IF(VLOOKUP($A1452,Sheet1!$B$3:$AH$1266,Sheet1!F$1+(Sheet1!$A$1-1)*10,FALSE)&gt;99999,-3,IF(VLOOKUP($A1452,Sheet1!$B$3:$AH$1266,Sheet1!F$1+(Sheet1!$A$1-1)*10,FALSE)&gt;9999,-2,IF(VLOOKUP($A1452,Sheet1!$B$3:$AH$1266,Sheet1!F$1+(Sheet1!$A$1-1)*10,FALSE)&gt;999,-1,0)))))))</f>
        <v>---</v>
      </c>
      <c r="W1452" s="385" t="str">
        <f>IF(ISNA(VLOOKUP($A1452,Sheet1!$B$3:$AH$1266,Sheet1!G$1+(Sheet1!$A$1-1)*10,FALSE))=TRUE,"---",IF(VLOOKUP($A1452,Sheet1!$B$3:$AH$1266,Sheet1!G$1+(Sheet1!$A$1-1)*10,FALSE)="---","---", (ROUND(VLOOKUP($A1452,Sheet1!$B$3:$AH$1266,Sheet1!G$1+(Sheet1!$A$1-1)*10,FALSE),IF(VLOOKUP($A1452,Sheet1!$B$3:$AH$1266,Sheet1!G$1+(Sheet1!$A$1-1)*10,FALSE)&gt;99999,-3,IF(VLOOKUP($A1452,Sheet1!$B$3:$AH$1266,Sheet1!G$1+(Sheet1!$A$1-1)*10,FALSE)&gt;9999,-2,IF(VLOOKUP($A1452,Sheet1!$B$3:$AH$1266,Sheet1!G$1+(Sheet1!$A$1-1)*10,FALSE)&gt;999,-1,0)))))))</f>
        <v>---</v>
      </c>
      <c r="X1452" s="385" t="str">
        <f>IF(ISNA(VLOOKUP($A1452,Sheet1!$B$3:$AH$1266,Sheet1!H$1+(Sheet1!$A$1-1)*10,FALSE))=TRUE,"---",IF(VLOOKUP($A1452,Sheet1!$B$3:$AH$1266,Sheet1!H$1+(Sheet1!$A$1-1)*10,FALSE)="---","---", (ROUND(VLOOKUP($A1452,Sheet1!$B$3:$AH$1266,Sheet1!H$1+(Sheet1!$A$1-1)*10,FALSE),IF(VLOOKUP($A1452,Sheet1!$B$3:$AH$1266,Sheet1!H$1+(Sheet1!$A$1-1)*10,FALSE)&gt;99999,-3,IF(VLOOKUP($A1452,Sheet1!$B$3:$AH$1266,Sheet1!H$1+(Sheet1!$A$1-1)*10,FALSE)&gt;9999,-2,IF(VLOOKUP($A1452,Sheet1!$B$3:$AH$1266,Sheet1!H$1+(Sheet1!$A$1-1)*10,FALSE)&gt;999,-1,0)))))))</f>
        <v>---</v>
      </c>
      <c r="Y1452" s="385" t="str">
        <f>IF(ISNA(VLOOKUP($A1452,Sheet1!$B$3:$AH$1266,Sheet1!I$1+(Sheet1!$A$1-1)*10,FALSE))=TRUE,"---",IF(VLOOKUP($A1452,Sheet1!$B$3:$AH$1266,Sheet1!I$1+(Sheet1!$A$1-1)*10,FALSE)="---","---", (ROUND(VLOOKUP($A1452,Sheet1!$B$3:$AH$1266,Sheet1!I$1+(Sheet1!$A$1-1)*10,FALSE),IF(VLOOKUP($A1452,Sheet1!$B$3:$AH$1266,Sheet1!I$1+(Sheet1!$A$1-1)*10,FALSE)&gt;99999,-3,IF(VLOOKUP($A1452,Sheet1!$B$3:$AH$1266,Sheet1!I$1+(Sheet1!$A$1-1)*10,FALSE)&gt;9999,-2,IF(VLOOKUP($A1452,Sheet1!$B$3:$AH$1266,Sheet1!I$1+(Sheet1!$A$1-1)*10,FALSE)&gt;999,-1,0)))))))</f>
        <v>---</v>
      </c>
      <c r="Z1452" s="385" t="str">
        <f>IF(ISNA(VLOOKUP($A1452,Sheet1!$B$3:$AH$1266,Sheet1!J$1+(Sheet1!$A$1-1)*10,FALSE))=TRUE,"---",IF(VLOOKUP($A1452,Sheet1!$B$3:$AH$1266,Sheet1!J$1+(Sheet1!$A$1-1)*10,FALSE)="---","---", (ROUND(VLOOKUP($A1452,Sheet1!$B$3:$AH$1266,Sheet1!J$1+(Sheet1!$A$1-1)*10,FALSE),IF(VLOOKUP($A1452,Sheet1!$B$3:$AH$1266,Sheet1!J$1+(Sheet1!$A$1-1)*10,FALSE)&gt;99999,-3,IF(VLOOKUP($A1452,Sheet1!$B$3:$AH$1266,Sheet1!J$1+(Sheet1!$A$1-1)*10,FALSE)&gt;9999,-2,IF(VLOOKUP($A1452,Sheet1!$B$3:$AH$1266,Sheet1!J$1+(Sheet1!$A$1-1)*10,FALSE)&gt;999,-1,0)))))))</f>
        <v>---</v>
      </c>
      <c r="AA1452" s="385" t="str">
        <f>IF(ISNA(VLOOKUP($A1452,Sheet1!$B$3:$AH$1266,Sheet1!K$1+(Sheet1!$A$1-1)*10,FALSE))=TRUE,"---",IF(VLOOKUP($A1452,Sheet1!$B$3:$AH$1266,Sheet1!K$1+(Sheet1!$A$1-1)*10,FALSE)="---","---", (ROUND(VLOOKUP($A1452,Sheet1!$B$3:$AH$1266,Sheet1!K$1+(Sheet1!$A$1-1)*10,FALSE),IF(VLOOKUP($A1452,Sheet1!$B$3:$AH$1266,Sheet1!K$1+(Sheet1!$A$1-1)*10,FALSE)&gt;99999,-3,IF(VLOOKUP($A1452,Sheet1!$B$3:$AH$1266,Sheet1!K$1+(Sheet1!$A$1-1)*10,FALSE)&gt;9999,-2,IF(VLOOKUP($A1452,Sheet1!$B$3:$AH$1266,Sheet1!K$1+(Sheet1!$A$1-1)*10,FALSE)&gt;999,-1,0)))))))</f>
        <v>---</v>
      </c>
      <c r="AB1452" s="385" t="str">
        <f>IF(ISNA(VLOOKUP($A1452,Sheet1!$B$3:$AH$1266,Sheet1!L$1+(Sheet1!$A$1-1)*10,FALSE))=TRUE,"---",IF(VLOOKUP($A1452,Sheet1!$B$3:$AH$1266,Sheet1!L$1+(Sheet1!$A$1-1)*10,FALSE)="---","---", (ROUND(VLOOKUP($A1452,Sheet1!$B$3:$AH$1266,Sheet1!L$1+(Sheet1!$A$1-1)*10,FALSE),IF(VLOOKUP($A1452,Sheet1!$B$3:$AH$1266,Sheet1!L$1+(Sheet1!$A$1-1)*10,FALSE)&gt;99999,-3,IF(VLOOKUP($A1452,Sheet1!$B$3:$AH$1266,Sheet1!L$1+(Sheet1!$A$1-1)*10,FALSE)&gt;9999,-2,IF(VLOOKUP($A1452,Sheet1!$B$3:$AH$1266,Sheet1!L$1+(Sheet1!$A$1-1)*10,FALSE)&gt;999,-1,0)))))))</f>
        <v>---</v>
      </c>
      <c r="AC1452" s="385" t="str">
        <f>IF(ISNA(VLOOKUP($A1452,Sheet1!$B$3:$AH$1266,Sheet1!M$1+(Sheet1!$A$1-1)*10,FALSE))=TRUE,"---",IF(VLOOKUP($A1452,Sheet1!$B$3:$AH$1266,Sheet1!M$1+(Sheet1!$A$1-1)*10,FALSE)="---","---", (ROUND(VLOOKUP($A1452,Sheet1!$B$3:$AH$1266,Sheet1!M$1+(Sheet1!$A$1-1)*10,FALSE),IF(VLOOKUP($A1452,Sheet1!$B$3:$AH$1266,Sheet1!M$1+(Sheet1!$A$1-1)*10,FALSE)&gt;99999,-3,IF(VLOOKUP($A1452,Sheet1!$B$3:$AH$1266,Sheet1!M$1+(Sheet1!$A$1-1)*10,FALSE)&gt;9999,-2,IF(VLOOKUP($A1452,Sheet1!$B$3:$AH$1266,Sheet1!M$1+(Sheet1!$A$1-1)*10,FALSE)&gt;999,-1,0)))))))</f>
        <v>---</v>
      </c>
      <c r="AD1452" s="385" t="str">
        <f>IF(ISNA(VLOOKUP($A1452,Sheet1!$B$3:$AH$1266,Sheet1!N$1+(Sheet1!$A$1-1)*10,FALSE))=TRUE,"---",IF(VLOOKUP($A1452,Sheet1!$B$3:$AH$1266,Sheet1!N$1+(Sheet1!$A$1-1)*10,FALSE)="---","---", (ROUND(VLOOKUP($A1452,Sheet1!$B$3:$AH$1266,Sheet1!N$1+(Sheet1!$A$1-1)*10,FALSE),IF(VLOOKUP($A1452,Sheet1!$B$3:$AH$1266,Sheet1!N$1+(Sheet1!$A$1-1)*10,FALSE)&gt;99999,-3,IF(VLOOKUP($A1452,Sheet1!$B$3:$AH$1266,Sheet1!N$1+(Sheet1!$A$1-1)*10,FALSE)&gt;9999,-2,IF(VLOOKUP($A1452,Sheet1!$B$3:$AH$1266,Sheet1!N$1+(Sheet1!$A$1-1)*10,FALSE)&gt;999,-1,0)))))))</f>
        <v>---</v>
      </c>
    </row>
    <row r="1453" spans="1:30" ht="25.5" customHeight="1" x14ac:dyDescent="0.25">
      <c r="A1453" s="125" t="s">
        <v>2124</v>
      </c>
      <c r="B1453" s="138" t="s">
        <v>2125</v>
      </c>
      <c r="C1453" s="125">
        <v>421300</v>
      </c>
      <c r="D1453" s="125">
        <v>780609</v>
      </c>
      <c r="E1453" s="70" t="s">
        <v>3009</v>
      </c>
      <c r="F1453" s="139" t="s">
        <v>4405</v>
      </c>
      <c r="G1453" s="127" t="s">
        <v>160</v>
      </c>
      <c r="H1453" s="128">
        <v>49.4</v>
      </c>
      <c r="I1453" s="112">
        <v>24743</v>
      </c>
      <c r="J1453" s="140" t="s">
        <v>4405</v>
      </c>
      <c r="K1453" s="127" t="s">
        <v>17</v>
      </c>
      <c r="L1453" s="115">
        <v>14200</v>
      </c>
      <c r="M1453" s="116">
        <v>287</v>
      </c>
      <c r="N1453" s="127" t="s">
        <v>145</v>
      </c>
      <c r="O1453" s="68">
        <f t="shared" si="49"/>
        <v>0.2</v>
      </c>
      <c r="P1453" s="68">
        <f>IF(O1453&lt;&gt;"",VLOOKUP($A1453,Sheet4!$A$2:$O$1309,14,FALSE)*100,"")</f>
        <v>1.5365610095873228</v>
      </c>
      <c r="Q1453" s="68">
        <f>IF(P1453&lt;&gt;"",VLOOKUP($A1453,Sheet4!$A$2:$O$1309,15,FALSE)*100,"")</f>
        <v>14.07322453952008</v>
      </c>
      <c r="R1453" s="74" t="str">
        <f t="shared" si="50"/>
        <v>500</v>
      </c>
      <c r="S1453" s="64" t="s">
        <v>4367</v>
      </c>
      <c r="T1453" s="64" t="str">
        <f>IF(ISNA(VLOOKUP(A1453,Sheet1!B$3:C$1266,2,FALSE)=TRUE),"NC",VLOOKUP(A1453,Sheet1!B$3:C$1266,2,FALSE))</f>
        <v>Rural</v>
      </c>
      <c r="U1453" s="65">
        <f>IF(ISNA(VLOOKUP($A1453,Sheet1!$B$3:$AH$1266,Sheet1!E$1+(Sheet1!$A$1-1)*10,FALSE))=TRUE,"---",IF(VLOOKUP($A1453,Sheet1!$B$3:$AH$1266,Sheet1!E$1+(Sheet1!$A$1-1)*10,FALSE)="---","---", (ROUND(VLOOKUP($A1453,Sheet1!$B$3:$AH$1266,Sheet1!E$1+(Sheet1!$A$1-1)*10,FALSE),IF(VLOOKUP($A1453,Sheet1!$B$3:$AH$1266,Sheet1!E$1+(Sheet1!$A$1-1)*10,FALSE)&gt;99999,-3,IF(VLOOKUP($A1453,Sheet1!$B$3:$AH$1266,Sheet1!E$1+(Sheet1!$A$1-1)*10,FALSE)&gt;9999,-2,IF(VLOOKUP($A1453,Sheet1!$B$3:$AH$1266,Sheet1!E$1+(Sheet1!$A$1-1)*10,FALSE)&gt;999,-1,0)))))))</f>
        <v>1780</v>
      </c>
      <c r="V1453" s="65">
        <f>IF(ISNA(VLOOKUP($A1453,Sheet1!$B$3:$AH$1266,Sheet1!F$1+(Sheet1!$A$1-1)*10,FALSE))=TRUE,"---",IF(VLOOKUP($A1453,Sheet1!$B$3:$AH$1266,Sheet1!F$1+(Sheet1!$A$1-1)*10,FALSE)="---","---", (ROUND(VLOOKUP($A1453,Sheet1!$B$3:$AH$1266,Sheet1!F$1+(Sheet1!$A$1-1)*10,FALSE),IF(VLOOKUP($A1453,Sheet1!$B$3:$AH$1266,Sheet1!F$1+(Sheet1!$A$1-1)*10,FALSE)&gt;99999,-3,IF(VLOOKUP($A1453,Sheet1!$B$3:$AH$1266,Sheet1!F$1+(Sheet1!$A$1-1)*10,FALSE)&gt;9999,-2,IF(VLOOKUP($A1453,Sheet1!$B$3:$AH$1266,Sheet1!F$1+(Sheet1!$A$1-1)*10,FALSE)&gt;999,-1,0)))))))</f>
        <v>2160</v>
      </c>
      <c r="W1453" s="65">
        <f>IF(ISNA(VLOOKUP($A1453,Sheet1!$B$3:$AH$1266,Sheet1!G$1+(Sheet1!$A$1-1)*10,FALSE))=TRUE,"---",IF(VLOOKUP($A1453,Sheet1!$B$3:$AH$1266,Sheet1!G$1+(Sheet1!$A$1-1)*10,FALSE)="---","---", (ROUND(VLOOKUP($A1453,Sheet1!$B$3:$AH$1266,Sheet1!G$1+(Sheet1!$A$1-1)*10,FALSE),IF(VLOOKUP($A1453,Sheet1!$B$3:$AH$1266,Sheet1!G$1+(Sheet1!$A$1-1)*10,FALSE)&gt;99999,-3,IF(VLOOKUP($A1453,Sheet1!$B$3:$AH$1266,Sheet1!G$1+(Sheet1!$A$1-1)*10,FALSE)&gt;9999,-2,IF(VLOOKUP($A1453,Sheet1!$B$3:$AH$1266,Sheet1!G$1+(Sheet1!$A$1-1)*10,FALSE)&gt;999,-1,0)))))))</f>
        <v>2700</v>
      </c>
      <c r="X1453" s="65">
        <f>IF(ISNA(VLOOKUP($A1453,Sheet1!$B$3:$AH$1266,Sheet1!H$1+(Sheet1!$A$1-1)*10,FALSE))=TRUE,"---",IF(VLOOKUP($A1453,Sheet1!$B$3:$AH$1266,Sheet1!H$1+(Sheet1!$A$1-1)*10,FALSE)="---","---", (ROUND(VLOOKUP($A1453,Sheet1!$B$3:$AH$1266,Sheet1!H$1+(Sheet1!$A$1-1)*10,FALSE),IF(VLOOKUP($A1453,Sheet1!$B$3:$AH$1266,Sheet1!H$1+(Sheet1!$A$1-1)*10,FALSE)&gt;99999,-3,IF(VLOOKUP($A1453,Sheet1!$B$3:$AH$1266,Sheet1!H$1+(Sheet1!$A$1-1)*10,FALSE)&gt;9999,-2,IF(VLOOKUP($A1453,Sheet1!$B$3:$AH$1266,Sheet1!H$1+(Sheet1!$A$1-1)*10,FALSE)&gt;999,-1,0)))))))</f>
        <v>4260</v>
      </c>
      <c r="Y1453" s="65">
        <f>IF(ISNA(VLOOKUP($A1453,Sheet1!$B$3:$AH$1266,Sheet1!I$1+(Sheet1!$A$1-1)*10,FALSE))=TRUE,"---",IF(VLOOKUP($A1453,Sheet1!$B$3:$AH$1266,Sheet1!I$1+(Sheet1!$A$1-1)*10,FALSE)="---","---", (ROUND(VLOOKUP($A1453,Sheet1!$B$3:$AH$1266,Sheet1!I$1+(Sheet1!$A$1-1)*10,FALSE),IF(VLOOKUP($A1453,Sheet1!$B$3:$AH$1266,Sheet1!I$1+(Sheet1!$A$1-1)*10,FALSE)&gt;99999,-3,IF(VLOOKUP($A1453,Sheet1!$B$3:$AH$1266,Sheet1!I$1+(Sheet1!$A$1-1)*10,FALSE)&gt;9999,-2,IF(VLOOKUP($A1453,Sheet1!$B$3:$AH$1266,Sheet1!I$1+(Sheet1!$A$1-1)*10,FALSE)&gt;999,-1,0)))))))</f>
        <v>5470</v>
      </c>
      <c r="Z1453" s="65">
        <f>IF(ISNA(VLOOKUP($A1453,Sheet1!$B$3:$AH$1266,Sheet1!J$1+(Sheet1!$A$1-1)*10,FALSE))=TRUE,"---",IF(VLOOKUP($A1453,Sheet1!$B$3:$AH$1266,Sheet1!J$1+(Sheet1!$A$1-1)*10,FALSE)="---","---", (ROUND(VLOOKUP($A1453,Sheet1!$B$3:$AH$1266,Sheet1!J$1+(Sheet1!$A$1-1)*10,FALSE),IF(VLOOKUP($A1453,Sheet1!$B$3:$AH$1266,Sheet1!J$1+(Sheet1!$A$1-1)*10,FALSE)&gt;99999,-3,IF(VLOOKUP($A1453,Sheet1!$B$3:$AH$1266,Sheet1!J$1+(Sheet1!$A$1-1)*10,FALSE)&gt;9999,-2,IF(VLOOKUP($A1453,Sheet1!$B$3:$AH$1266,Sheet1!J$1+(Sheet1!$A$1-1)*10,FALSE)&gt;999,-1,0)))))))</f>
        <v>7170</v>
      </c>
      <c r="AA1453" s="65">
        <f>IF(ISNA(VLOOKUP($A1453,Sheet1!$B$3:$AH$1266,Sheet1!K$1+(Sheet1!$A$1-1)*10,FALSE))=TRUE,"---",IF(VLOOKUP($A1453,Sheet1!$B$3:$AH$1266,Sheet1!K$1+(Sheet1!$A$1-1)*10,FALSE)="---","---", (ROUND(VLOOKUP($A1453,Sheet1!$B$3:$AH$1266,Sheet1!K$1+(Sheet1!$A$1-1)*10,FALSE),IF(VLOOKUP($A1453,Sheet1!$B$3:$AH$1266,Sheet1!K$1+(Sheet1!$A$1-1)*10,FALSE)&gt;99999,-3,IF(VLOOKUP($A1453,Sheet1!$B$3:$AH$1266,Sheet1!K$1+(Sheet1!$A$1-1)*10,FALSE)&gt;9999,-2,IF(VLOOKUP($A1453,Sheet1!$B$3:$AH$1266,Sheet1!K$1+(Sheet1!$A$1-1)*10,FALSE)&gt;999,-1,0)))))))</f>
        <v>8640</v>
      </c>
      <c r="AB1453" s="65">
        <f>IF(ISNA(VLOOKUP($A1453,Sheet1!$B$3:$AH$1266,Sheet1!L$1+(Sheet1!$A$1-1)*10,FALSE))=TRUE,"---",IF(VLOOKUP($A1453,Sheet1!$B$3:$AH$1266,Sheet1!L$1+(Sheet1!$A$1-1)*10,FALSE)="---","---", (ROUND(VLOOKUP($A1453,Sheet1!$B$3:$AH$1266,Sheet1!L$1+(Sheet1!$A$1-1)*10,FALSE),IF(VLOOKUP($A1453,Sheet1!$B$3:$AH$1266,Sheet1!L$1+(Sheet1!$A$1-1)*10,FALSE)&gt;99999,-3,IF(VLOOKUP($A1453,Sheet1!$B$3:$AH$1266,Sheet1!L$1+(Sheet1!$A$1-1)*10,FALSE)&gt;9999,-2,IF(VLOOKUP($A1453,Sheet1!$B$3:$AH$1266,Sheet1!L$1+(Sheet1!$A$1-1)*10,FALSE)&gt;999,-1,0)))))))</f>
        <v>10100</v>
      </c>
      <c r="AC1453" s="65">
        <f>IF(ISNA(VLOOKUP($A1453,Sheet1!$B$3:$AH$1266,Sheet1!M$1+(Sheet1!$A$1-1)*10,FALSE))=TRUE,"---",IF(VLOOKUP($A1453,Sheet1!$B$3:$AH$1266,Sheet1!M$1+(Sheet1!$A$1-1)*10,FALSE)="---","---", (ROUND(VLOOKUP($A1453,Sheet1!$B$3:$AH$1266,Sheet1!M$1+(Sheet1!$A$1-1)*10,FALSE),IF(VLOOKUP($A1453,Sheet1!$B$3:$AH$1266,Sheet1!M$1+(Sheet1!$A$1-1)*10,FALSE)&gt;99999,-3,IF(VLOOKUP($A1453,Sheet1!$B$3:$AH$1266,Sheet1!M$1+(Sheet1!$A$1-1)*10,FALSE)&gt;9999,-2,IF(VLOOKUP($A1453,Sheet1!$B$3:$AH$1266,Sheet1!M$1+(Sheet1!$A$1-1)*10,FALSE)&gt;999,-1,0)))))))</f>
        <v>11700</v>
      </c>
      <c r="AD1453" s="65">
        <f>IF(ISNA(VLOOKUP($A1453,Sheet1!$B$3:$AH$1266,Sheet1!N$1+(Sheet1!$A$1-1)*10,FALSE))=TRUE,"---",IF(VLOOKUP($A1453,Sheet1!$B$3:$AH$1266,Sheet1!N$1+(Sheet1!$A$1-1)*10,FALSE)="---","---", (ROUND(VLOOKUP($A1453,Sheet1!$B$3:$AH$1266,Sheet1!N$1+(Sheet1!$A$1-1)*10,FALSE),IF(VLOOKUP($A1453,Sheet1!$B$3:$AH$1266,Sheet1!N$1+(Sheet1!$A$1-1)*10,FALSE)&gt;99999,-3,IF(VLOOKUP($A1453,Sheet1!$B$3:$AH$1266,Sheet1!N$1+(Sheet1!$A$1-1)*10,FALSE)&gt;9999,-2,IF(VLOOKUP($A1453,Sheet1!$B$3:$AH$1266,Sheet1!N$1+(Sheet1!$A$1-1)*10,FALSE)&gt;999,-1,0)))))))</f>
        <v>14000</v>
      </c>
    </row>
    <row r="1454" spans="1:30" ht="25.5" customHeight="1" x14ac:dyDescent="0.25">
      <c r="A1454" s="133" t="s">
        <v>2126</v>
      </c>
      <c r="B1454" s="134" t="s">
        <v>2127</v>
      </c>
      <c r="C1454" s="133">
        <v>421545</v>
      </c>
      <c r="D1454" s="133">
        <v>780353</v>
      </c>
      <c r="E1454" s="67" t="s">
        <v>3009</v>
      </c>
      <c r="F1454" s="135" t="s">
        <v>4405</v>
      </c>
      <c r="G1454" s="118" t="s">
        <v>160</v>
      </c>
      <c r="H1454" s="136">
        <v>2.3199999999999998</v>
      </c>
      <c r="I1454" s="119">
        <v>24743</v>
      </c>
      <c r="J1454" s="137" t="s">
        <v>4405</v>
      </c>
      <c r="K1454" s="118" t="s">
        <v>17</v>
      </c>
      <c r="L1454" s="122">
        <v>876</v>
      </c>
      <c r="M1454" s="123">
        <v>378</v>
      </c>
      <c r="N1454" s="118" t="s">
        <v>199</v>
      </c>
      <c r="O1454" s="71">
        <f t="shared" si="49"/>
        <v>2.4212832679626706</v>
      </c>
      <c r="P1454" s="71">
        <f>IF(O1454&lt;&gt;"",VLOOKUP($A1454,Sheet4!$A$2:$O$1309,14,FALSE)*100,"")</f>
        <v>2.2642831673027386</v>
      </c>
      <c r="Q1454" s="71">
        <f>IF(P1454&lt;&gt;"",VLOOKUP($A1454,Sheet4!$A$2:$O$1309,15,FALSE)*100,"")</f>
        <v>20.095372028669612</v>
      </c>
      <c r="R1454" s="73">
        <f t="shared" si="50"/>
        <v>40</v>
      </c>
      <c r="S1454" s="63" t="s">
        <v>4367</v>
      </c>
      <c r="T1454" s="63" t="str">
        <f>IF(ISNA(VLOOKUP(A1454,Sheet1!B$3:C$1266,2,FALSE)=TRUE),"NC",VLOOKUP(A1454,Sheet1!B$3:C$1266,2,FALSE))</f>
        <v>Rural</v>
      </c>
      <c r="U1454" s="66">
        <f>IF(ISNA(VLOOKUP($A1454,Sheet1!$B$3:$AH$1266,Sheet1!E$1+(Sheet1!$A$1-1)*10,FALSE))=TRUE,"---",IF(VLOOKUP($A1454,Sheet1!$B$3:$AH$1266,Sheet1!E$1+(Sheet1!$A$1-1)*10,FALSE)="---","---", (ROUND(VLOOKUP($A1454,Sheet1!$B$3:$AH$1266,Sheet1!E$1+(Sheet1!$A$1-1)*10,FALSE),IF(VLOOKUP($A1454,Sheet1!$B$3:$AH$1266,Sheet1!E$1+(Sheet1!$A$1-1)*10,FALSE)&gt;99999,-3,IF(VLOOKUP($A1454,Sheet1!$B$3:$AH$1266,Sheet1!E$1+(Sheet1!$A$1-1)*10,FALSE)&gt;9999,-2,IF(VLOOKUP($A1454,Sheet1!$B$3:$AH$1266,Sheet1!E$1+(Sheet1!$A$1-1)*10,FALSE)&gt;999,-1,0)))))))</f>
        <v>125</v>
      </c>
      <c r="V1454" s="66">
        <f>IF(ISNA(VLOOKUP($A1454,Sheet1!$B$3:$AH$1266,Sheet1!F$1+(Sheet1!$A$1-1)*10,FALSE))=TRUE,"---",IF(VLOOKUP($A1454,Sheet1!$B$3:$AH$1266,Sheet1!F$1+(Sheet1!$A$1-1)*10,FALSE)="---","---", (ROUND(VLOOKUP($A1454,Sheet1!$B$3:$AH$1266,Sheet1!F$1+(Sheet1!$A$1-1)*10,FALSE),IF(VLOOKUP($A1454,Sheet1!$B$3:$AH$1266,Sheet1!F$1+(Sheet1!$A$1-1)*10,FALSE)&gt;99999,-3,IF(VLOOKUP($A1454,Sheet1!$B$3:$AH$1266,Sheet1!F$1+(Sheet1!$A$1-1)*10,FALSE)&gt;9999,-2,IF(VLOOKUP($A1454,Sheet1!$B$3:$AH$1266,Sheet1!F$1+(Sheet1!$A$1-1)*10,FALSE)&gt;999,-1,0)))))))</f>
        <v>161</v>
      </c>
      <c r="W1454" s="66">
        <f>IF(ISNA(VLOOKUP($A1454,Sheet1!$B$3:$AH$1266,Sheet1!G$1+(Sheet1!$A$1-1)*10,FALSE))=TRUE,"---",IF(VLOOKUP($A1454,Sheet1!$B$3:$AH$1266,Sheet1!G$1+(Sheet1!$A$1-1)*10,FALSE)="---","---", (ROUND(VLOOKUP($A1454,Sheet1!$B$3:$AH$1266,Sheet1!G$1+(Sheet1!$A$1-1)*10,FALSE),IF(VLOOKUP($A1454,Sheet1!$B$3:$AH$1266,Sheet1!G$1+(Sheet1!$A$1-1)*10,FALSE)&gt;99999,-3,IF(VLOOKUP($A1454,Sheet1!$B$3:$AH$1266,Sheet1!G$1+(Sheet1!$A$1-1)*10,FALSE)&gt;9999,-2,IF(VLOOKUP($A1454,Sheet1!$B$3:$AH$1266,Sheet1!G$1+(Sheet1!$A$1-1)*10,FALSE)&gt;999,-1,0)))))))</f>
        <v>215</v>
      </c>
      <c r="X1454" s="66">
        <f>IF(ISNA(VLOOKUP($A1454,Sheet1!$B$3:$AH$1266,Sheet1!H$1+(Sheet1!$A$1-1)*10,FALSE))=TRUE,"---",IF(VLOOKUP($A1454,Sheet1!$B$3:$AH$1266,Sheet1!H$1+(Sheet1!$A$1-1)*10,FALSE)="---","---", (ROUND(VLOOKUP($A1454,Sheet1!$B$3:$AH$1266,Sheet1!H$1+(Sheet1!$A$1-1)*10,FALSE),IF(VLOOKUP($A1454,Sheet1!$B$3:$AH$1266,Sheet1!H$1+(Sheet1!$A$1-1)*10,FALSE)&gt;99999,-3,IF(VLOOKUP($A1454,Sheet1!$B$3:$AH$1266,Sheet1!H$1+(Sheet1!$A$1-1)*10,FALSE)&gt;9999,-2,IF(VLOOKUP($A1454,Sheet1!$B$3:$AH$1266,Sheet1!H$1+(Sheet1!$A$1-1)*10,FALSE)&gt;999,-1,0)))))))</f>
        <v>386</v>
      </c>
      <c r="Y1454" s="66">
        <f>IF(ISNA(VLOOKUP($A1454,Sheet1!$B$3:$AH$1266,Sheet1!I$1+(Sheet1!$A$1-1)*10,FALSE))=TRUE,"---",IF(VLOOKUP($A1454,Sheet1!$B$3:$AH$1266,Sheet1!I$1+(Sheet1!$A$1-1)*10,FALSE)="---","---", (ROUND(VLOOKUP($A1454,Sheet1!$B$3:$AH$1266,Sheet1!I$1+(Sheet1!$A$1-1)*10,FALSE),IF(VLOOKUP($A1454,Sheet1!$B$3:$AH$1266,Sheet1!I$1+(Sheet1!$A$1-1)*10,FALSE)&gt;99999,-3,IF(VLOOKUP($A1454,Sheet1!$B$3:$AH$1266,Sheet1!I$1+(Sheet1!$A$1-1)*10,FALSE)&gt;9999,-2,IF(VLOOKUP($A1454,Sheet1!$B$3:$AH$1266,Sheet1!I$1+(Sheet1!$A$1-1)*10,FALSE)&gt;999,-1,0)))))))</f>
        <v>529</v>
      </c>
      <c r="Z1454" s="66">
        <f>IF(ISNA(VLOOKUP($A1454,Sheet1!$B$3:$AH$1266,Sheet1!J$1+(Sheet1!$A$1-1)*10,FALSE))=TRUE,"---",IF(VLOOKUP($A1454,Sheet1!$B$3:$AH$1266,Sheet1!J$1+(Sheet1!$A$1-1)*10,FALSE)="---","---", (ROUND(VLOOKUP($A1454,Sheet1!$B$3:$AH$1266,Sheet1!J$1+(Sheet1!$A$1-1)*10,FALSE),IF(VLOOKUP($A1454,Sheet1!$B$3:$AH$1266,Sheet1!J$1+(Sheet1!$A$1-1)*10,FALSE)&gt;99999,-3,IF(VLOOKUP($A1454,Sheet1!$B$3:$AH$1266,Sheet1!J$1+(Sheet1!$A$1-1)*10,FALSE)&gt;9999,-2,IF(VLOOKUP($A1454,Sheet1!$B$3:$AH$1266,Sheet1!J$1+(Sheet1!$A$1-1)*10,FALSE)&gt;999,-1,0)))))))</f>
        <v>735</v>
      </c>
      <c r="AA1454" s="66">
        <f>IF(ISNA(VLOOKUP($A1454,Sheet1!$B$3:$AH$1266,Sheet1!K$1+(Sheet1!$A$1-1)*10,FALSE))=TRUE,"---",IF(VLOOKUP($A1454,Sheet1!$B$3:$AH$1266,Sheet1!K$1+(Sheet1!$A$1-1)*10,FALSE)="---","---", (ROUND(VLOOKUP($A1454,Sheet1!$B$3:$AH$1266,Sheet1!K$1+(Sheet1!$A$1-1)*10,FALSE),IF(VLOOKUP($A1454,Sheet1!$B$3:$AH$1266,Sheet1!K$1+(Sheet1!$A$1-1)*10,FALSE)&gt;99999,-3,IF(VLOOKUP($A1454,Sheet1!$B$3:$AH$1266,Sheet1!K$1+(Sheet1!$A$1-1)*10,FALSE)&gt;9999,-2,IF(VLOOKUP($A1454,Sheet1!$B$3:$AH$1266,Sheet1!K$1+(Sheet1!$A$1-1)*10,FALSE)&gt;999,-1,0)))))))</f>
        <v>918</v>
      </c>
      <c r="AB1454" s="66">
        <f>IF(ISNA(VLOOKUP($A1454,Sheet1!$B$3:$AH$1266,Sheet1!L$1+(Sheet1!$A$1-1)*10,FALSE))=TRUE,"---",IF(VLOOKUP($A1454,Sheet1!$B$3:$AH$1266,Sheet1!L$1+(Sheet1!$A$1-1)*10,FALSE)="---","---", (ROUND(VLOOKUP($A1454,Sheet1!$B$3:$AH$1266,Sheet1!L$1+(Sheet1!$A$1-1)*10,FALSE),IF(VLOOKUP($A1454,Sheet1!$B$3:$AH$1266,Sheet1!L$1+(Sheet1!$A$1-1)*10,FALSE)&gt;99999,-3,IF(VLOOKUP($A1454,Sheet1!$B$3:$AH$1266,Sheet1!L$1+(Sheet1!$A$1-1)*10,FALSE)&gt;9999,-2,IF(VLOOKUP($A1454,Sheet1!$B$3:$AH$1266,Sheet1!L$1+(Sheet1!$A$1-1)*10,FALSE)&gt;999,-1,0)))))))</f>
        <v>1110</v>
      </c>
      <c r="AC1454" s="66">
        <f>IF(ISNA(VLOOKUP($A1454,Sheet1!$B$3:$AH$1266,Sheet1!M$1+(Sheet1!$A$1-1)*10,FALSE))=TRUE,"---",IF(VLOOKUP($A1454,Sheet1!$B$3:$AH$1266,Sheet1!M$1+(Sheet1!$A$1-1)*10,FALSE)="---","---", (ROUND(VLOOKUP($A1454,Sheet1!$B$3:$AH$1266,Sheet1!M$1+(Sheet1!$A$1-1)*10,FALSE),IF(VLOOKUP($A1454,Sheet1!$B$3:$AH$1266,Sheet1!M$1+(Sheet1!$A$1-1)*10,FALSE)&gt;99999,-3,IF(VLOOKUP($A1454,Sheet1!$B$3:$AH$1266,Sheet1!M$1+(Sheet1!$A$1-1)*10,FALSE)&gt;9999,-2,IF(VLOOKUP($A1454,Sheet1!$B$3:$AH$1266,Sheet1!M$1+(Sheet1!$A$1-1)*10,FALSE)&gt;999,-1,0)))))))</f>
        <v>1320</v>
      </c>
      <c r="AD1454" s="66">
        <f>IF(ISNA(VLOOKUP($A1454,Sheet1!$B$3:$AH$1266,Sheet1!N$1+(Sheet1!$A$1-1)*10,FALSE))=TRUE,"---",IF(VLOOKUP($A1454,Sheet1!$B$3:$AH$1266,Sheet1!N$1+(Sheet1!$A$1-1)*10,FALSE)="---","---", (ROUND(VLOOKUP($A1454,Sheet1!$B$3:$AH$1266,Sheet1!N$1+(Sheet1!$A$1-1)*10,FALSE),IF(VLOOKUP($A1454,Sheet1!$B$3:$AH$1266,Sheet1!N$1+(Sheet1!$A$1-1)*10,FALSE)&gt;99999,-3,IF(VLOOKUP($A1454,Sheet1!$B$3:$AH$1266,Sheet1!N$1+(Sheet1!$A$1-1)*10,FALSE)&gt;9999,-2,IF(VLOOKUP($A1454,Sheet1!$B$3:$AH$1266,Sheet1!N$1+(Sheet1!$A$1-1)*10,FALSE)&gt;999,-1,0)))))))</f>
        <v>1630</v>
      </c>
    </row>
    <row r="1455" spans="1:30" ht="25.5" customHeight="1" x14ac:dyDescent="0.25">
      <c r="A1455" s="125" t="s">
        <v>2128</v>
      </c>
      <c r="B1455" s="126" t="s">
        <v>2129</v>
      </c>
      <c r="C1455" s="125">
        <v>422221</v>
      </c>
      <c r="D1455" s="125">
        <v>775520</v>
      </c>
      <c r="E1455" s="70" t="s">
        <v>3009</v>
      </c>
      <c r="F1455" s="139" t="s">
        <v>4405</v>
      </c>
      <c r="G1455" s="127" t="s">
        <v>160</v>
      </c>
      <c r="H1455" s="128">
        <v>21.8</v>
      </c>
      <c r="I1455" s="112">
        <v>26473</v>
      </c>
      <c r="J1455" s="140" t="s">
        <v>4405</v>
      </c>
      <c r="K1455" s="127" t="s">
        <v>17</v>
      </c>
      <c r="L1455" s="115">
        <v>1860</v>
      </c>
      <c r="M1455" s="116">
        <v>85.3</v>
      </c>
      <c r="N1455" s="127" t="s">
        <v>17</v>
      </c>
      <c r="O1455" s="68" t="str">
        <f t="shared" si="49"/>
        <v>&lt;0.2</v>
      </c>
      <c r="P1455" s="68">
        <f>IF(O1455&lt;&gt;"",VLOOKUP($A1455,Sheet4!$A$2:$O$1309,14,FALSE)*100,"")</f>
        <v>1.5365610095873228</v>
      </c>
      <c r="Q1455" s="68">
        <f>IF(P1455&lt;&gt;"",VLOOKUP($A1455,Sheet4!$A$2:$O$1309,15,FALSE)*100,"")</f>
        <v>14.07322453952008</v>
      </c>
      <c r="R1455" s="74" t="str">
        <f t="shared" si="50"/>
        <v>&gt;500</v>
      </c>
      <c r="S1455" s="64" t="s">
        <v>4367</v>
      </c>
      <c r="T1455" s="64" t="str">
        <f>IF(ISNA(VLOOKUP(A1455,Sheet1!B$3:C$1266,2,FALSE)=TRUE),"NC",VLOOKUP(A1455,Sheet1!B$3:C$1266,2,FALSE))</f>
        <v>Rural</v>
      </c>
      <c r="U1455" s="65">
        <f>IF(ISNA(VLOOKUP($A1455,Sheet1!$B$3:$AH$1266,Sheet1!E$1+(Sheet1!$A$1-1)*10,FALSE))=TRUE,"---",IF(VLOOKUP($A1455,Sheet1!$B$3:$AH$1266,Sheet1!E$1+(Sheet1!$A$1-1)*10,FALSE)="---","---", (ROUND(VLOOKUP($A1455,Sheet1!$B$3:$AH$1266,Sheet1!E$1+(Sheet1!$A$1-1)*10,FALSE),IF(VLOOKUP($A1455,Sheet1!$B$3:$AH$1266,Sheet1!E$1+(Sheet1!$A$1-1)*10,FALSE)&gt;99999,-3,IF(VLOOKUP($A1455,Sheet1!$B$3:$AH$1266,Sheet1!E$1+(Sheet1!$A$1-1)*10,FALSE)&gt;9999,-2,IF(VLOOKUP($A1455,Sheet1!$B$3:$AH$1266,Sheet1!E$1+(Sheet1!$A$1-1)*10,FALSE)&gt;999,-1,0)))))))</f>
        <v>268</v>
      </c>
      <c r="V1455" s="65">
        <f>IF(ISNA(VLOOKUP($A1455,Sheet1!$B$3:$AH$1266,Sheet1!F$1+(Sheet1!$A$1-1)*10,FALSE))=TRUE,"---",IF(VLOOKUP($A1455,Sheet1!$B$3:$AH$1266,Sheet1!F$1+(Sheet1!$A$1-1)*10,FALSE)="---","---", (ROUND(VLOOKUP($A1455,Sheet1!$B$3:$AH$1266,Sheet1!F$1+(Sheet1!$A$1-1)*10,FALSE),IF(VLOOKUP($A1455,Sheet1!$B$3:$AH$1266,Sheet1!F$1+(Sheet1!$A$1-1)*10,FALSE)&gt;99999,-3,IF(VLOOKUP($A1455,Sheet1!$B$3:$AH$1266,Sheet1!F$1+(Sheet1!$A$1-1)*10,FALSE)&gt;9999,-2,IF(VLOOKUP($A1455,Sheet1!$B$3:$AH$1266,Sheet1!F$1+(Sheet1!$A$1-1)*10,FALSE)&gt;999,-1,0)))))))</f>
        <v>321</v>
      </c>
      <c r="W1455" s="65">
        <f>IF(ISNA(VLOOKUP($A1455,Sheet1!$B$3:$AH$1266,Sheet1!G$1+(Sheet1!$A$1-1)*10,FALSE))=TRUE,"---",IF(VLOOKUP($A1455,Sheet1!$B$3:$AH$1266,Sheet1!G$1+(Sheet1!$A$1-1)*10,FALSE)="---","---", (ROUND(VLOOKUP($A1455,Sheet1!$B$3:$AH$1266,Sheet1!G$1+(Sheet1!$A$1-1)*10,FALSE),IF(VLOOKUP($A1455,Sheet1!$B$3:$AH$1266,Sheet1!G$1+(Sheet1!$A$1-1)*10,FALSE)&gt;99999,-3,IF(VLOOKUP($A1455,Sheet1!$B$3:$AH$1266,Sheet1!G$1+(Sheet1!$A$1-1)*10,FALSE)&gt;9999,-2,IF(VLOOKUP($A1455,Sheet1!$B$3:$AH$1266,Sheet1!G$1+(Sheet1!$A$1-1)*10,FALSE)&gt;999,-1,0)))))))</f>
        <v>394</v>
      </c>
      <c r="X1455" s="65">
        <f>IF(ISNA(VLOOKUP($A1455,Sheet1!$B$3:$AH$1266,Sheet1!H$1+(Sheet1!$A$1-1)*10,FALSE))=TRUE,"---",IF(VLOOKUP($A1455,Sheet1!$B$3:$AH$1266,Sheet1!H$1+(Sheet1!$A$1-1)*10,FALSE)="---","---", (ROUND(VLOOKUP($A1455,Sheet1!$B$3:$AH$1266,Sheet1!H$1+(Sheet1!$A$1-1)*10,FALSE),IF(VLOOKUP($A1455,Sheet1!$B$3:$AH$1266,Sheet1!H$1+(Sheet1!$A$1-1)*10,FALSE)&gt;99999,-3,IF(VLOOKUP($A1455,Sheet1!$B$3:$AH$1266,Sheet1!H$1+(Sheet1!$A$1-1)*10,FALSE)&gt;9999,-2,IF(VLOOKUP($A1455,Sheet1!$B$3:$AH$1266,Sheet1!H$1+(Sheet1!$A$1-1)*10,FALSE)&gt;999,-1,0)))))))</f>
        <v>589</v>
      </c>
      <c r="Y1455" s="65">
        <f>IF(ISNA(VLOOKUP($A1455,Sheet1!$B$3:$AH$1266,Sheet1!I$1+(Sheet1!$A$1-1)*10,FALSE))=TRUE,"---",IF(VLOOKUP($A1455,Sheet1!$B$3:$AH$1266,Sheet1!I$1+(Sheet1!$A$1-1)*10,FALSE)="---","---", (ROUND(VLOOKUP($A1455,Sheet1!$B$3:$AH$1266,Sheet1!I$1+(Sheet1!$A$1-1)*10,FALSE),IF(VLOOKUP($A1455,Sheet1!$B$3:$AH$1266,Sheet1!I$1+(Sheet1!$A$1-1)*10,FALSE)&gt;99999,-3,IF(VLOOKUP($A1455,Sheet1!$B$3:$AH$1266,Sheet1!I$1+(Sheet1!$A$1-1)*10,FALSE)&gt;9999,-2,IF(VLOOKUP($A1455,Sheet1!$B$3:$AH$1266,Sheet1!I$1+(Sheet1!$A$1-1)*10,FALSE)&gt;999,-1,0)))))))</f>
        <v>722</v>
      </c>
      <c r="Z1455" s="65">
        <f>IF(ISNA(VLOOKUP($A1455,Sheet1!$B$3:$AH$1266,Sheet1!J$1+(Sheet1!$A$1-1)*10,FALSE))=TRUE,"---",IF(VLOOKUP($A1455,Sheet1!$B$3:$AH$1266,Sheet1!J$1+(Sheet1!$A$1-1)*10,FALSE)="---","---", (ROUND(VLOOKUP($A1455,Sheet1!$B$3:$AH$1266,Sheet1!J$1+(Sheet1!$A$1-1)*10,FALSE),IF(VLOOKUP($A1455,Sheet1!$B$3:$AH$1266,Sheet1!J$1+(Sheet1!$A$1-1)*10,FALSE)&gt;99999,-3,IF(VLOOKUP($A1455,Sheet1!$B$3:$AH$1266,Sheet1!J$1+(Sheet1!$A$1-1)*10,FALSE)&gt;9999,-2,IF(VLOOKUP($A1455,Sheet1!$B$3:$AH$1266,Sheet1!J$1+(Sheet1!$A$1-1)*10,FALSE)&gt;999,-1,0)))))))</f>
        <v>894</v>
      </c>
      <c r="AA1455" s="65">
        <f>IF(ISNA(VLOOKUP($A1455,Sheet1!$B$3:$AH$1266,Sheet1!K$1+(Sheet1!$A$1-1)*10,FALSE))=TRUE,"---",IF(VLOOKUP($A1455,Sheet1!$B$3:$AH$1266,Sheet1!K$1+(Sheet1!$A$1-1)*10,FALSE)="---","---", (ROUND(VLOOKUP($A1455,Sheet1!$B$3:$AH$1266,Sheet1!K$1+(Sheet1!$A$1-1)*10,FALSE),IF(VLOOKUP($A1455,Sheet1!$B$3:$AH$1266,Sheet1!K$1+(Sheet1!$A$1-1)*10,FALSE)&gt;99999,-3,IF(VLOOKUP($A1455,Sheet1!$B$3:$AH$1266,Sheet1!K$1+(Sheet1!$A$1-1)*10,FALSE)&gt;9999,-2,IF(VLOOKUP($A1455,Sheet1!$B$3:$AH$1266,Sheet1!K$1+(Sheet1!$A$1-1)*10,FALSE)&gt;999,-1,0)))))))</f>
        <v>1030</v>
      </c>
      <c r="AB1455" s="65">
        <f>IF(ISNA(VLOOKUP($A1455,Sheet1!$B$3:$AH$1266,Sheet1!L$1+(Sheet1!$A$1-1)*10,FALSE))=TRUE,"---",IF(VLOOKUP($A1455,Sheet1!$B$3:$AH$1266,Sheet1!L$1+(Sheet1!$A$1-1)*10,FALSE)="---","---", (ROUND(VLOOKUP($A1455,Sheet1!$B$3:$AH$1266,Sheet1!L$1+(Sheet1!$A$1-1)*10,FALSE),IF(VLOOKUP($A1455,Sheet1!$B$3:$AH$1266,Sheet1!L$1+(Sheet1!$A$1-1)*10,FALSE)&gt;99999,-3,IF(VLOOKUP($A1455,Sheet1!$B$3:$AH$1266,Sheet1!L$1+(Sheet1!$A$1-1)*10,FALSE)&gt;9999,-2,IF(VLOOKUP($A1455,Sheet1!$B$3:$AH$1266,Sheet1!L$1+(Sheet1!$A$1-1)*10,FALSE)&gt;999,-1,0)))))))</f>
        <v>1160</v>
      </c>
      <c r="AC1455" s="65">
        <f>IF(ISNA(VLOOKUP($A1455,Sheet1!$B$3:$AH$1266,Sheet1!M$1+(Sheet1!$A$1-1)*10,FALSE))=TRUE,"---",IF(VLOOKUP($A1455,Sheet1!$B$3:$AH$1266,Sheet1!M$1+(Sheet1!$A$1-1)*10,FALSE)="---","---", (ROUND(VLOOKUP($A1455,Sheet1!$B$3:$AH$1266,Sheet1!M$1+(Sheet1!$A$1-1)*10,FALSE),IF(VLOOKUP($A1455,Sheet1!$B$3:$AH$1266,Sheet1!M$1+(Sheet1!$A$1-1)*10,FALSE)&gt;99999,-3,IF(VLOOKUP($A1455,Sheet1!$B$3:$AH$1266,Sheet1!M$1+(Sheet1!$A$1-1)*10,FALSE)&gt;9999,-2,IF(VLOOKUP($A1455,Sheet1!$B$3:$AH$1266,Sheet1!M$1+(Sheet1!$A$1-1)*10,FALSE)&gt;999,-1,0)))))))</f>
        <v>1300</v>
      </c>
      <c r="AD1455" s="65">
        <f>IF(ISNA(VLOOKUP($A1455,Sheet1!$B$3:$AH$1266,Sheet1!N$1+(Sheet1!$A$1-1)*10,FALSE))=TRUE,"---",IF(VLOOKUP($A1455,Sheet1!$B$3:$AH$1266,Sheet1!N$1+(Sheet1!$A$1-1)*10,FALSE)="---","---", (ROUND(VLOOKUP($A1455,Sheet1!$B$3:$AH$1266,Sheet1!N$1+(Sheet1!$A$1-1)*10,FALSE),IF(VLOOKUP($A1455,Sheet1!$B$3:$AH$1266,Sheet1!N$1+(Sheet1!$A$1-1)*10,FALSE)&gt;99999,-3,IF(VLOOKUP($A1455,Sheet1!$B$3:$AH$1266,Sheet1!N$1+(Sheet1!$A$1-1)*10,FALSE)&gt;9999,-2,IF(VLOOKUP($A1455,Sheet1!$B$3:$AH$1266,Sheet1!N$1+(Sheet1!$A$1-1)*10,FALSE)&gt;999,-1,0)))))))</f>
        <v>1490</v>
      </c>
    </row>
    <row r="1456" spans="1:30" ht="25.5" customHeight="1" x14ac:dyDescent="0.25">
      <c r="A1456" s="133" t="s">
        <v>2130</v>
      </c>
      <c r="B1456" s="134" t="s">
        <v>2131</v>
      </c>
      <c r="C1456" s="133">
        <v>421822</v>
      </c>
      <c r="D1456" s="133">
        <v>780123</v>
      </c>
      <c r="E1456" s="67" t="s">
        <v>3009</v>
      </c>
      <c r="F1456" s="135" t="s">
        <v>4405</v>
      </c>
      <c r="G1456" s="118" t="s">
        <v>160</v>
      </c>
      <c r="H1456" s="183">
        <v>61</v>
      </c>
      <c r="I1456" s="119">
        <v>15540</v>
      </c>
      <c r="J1456" s="137" t="s">
        <v>4405</v>
      </c>
      <c r="K1456" s="118" t="s">
        <v>17</v>
      </c>
      <c r="L1456" s="122">
        <v>14000</v>
      </c>
      <c r="M1456" s="123">
        <v>230</v>
      </c>
      <c r="N1456" s="121" t="s">
        <v>4405</v>
      </c>
      <c r="O1456" s="71" t="str">
        <f t="shared" si="49"/>
        <v>&lt;0.2</v>
      </c>
      <c r="P1456" s="71">
        <f>IF(O1456&lt;&gt;"",VLOOKUP($A1456,Sheet4!$A$2:$O$1309,14,FALSE)*100,"")</f>
        <v>1.5365610095873228</v>
      </c>
      <c r="Q1456" s="71">
        <f>IF(P1456&lt;&gt;"",VLOOKUP($A1456,Sheet4!$A$2:$O$1309,15,FALSE)*100,"")</f>
        <v>14.07322453952008</v>
      </c>
      <c r="R1456" s="73" t="str">
        <f t="shared" si="50"/>
        <v>&gt;500</v>
      </c>
      <c r="S1456" s="63" t="s">
        <v>4367</v>
      </c>
      <c r="T1456" s="63" t="str">
        <f>IF(ISNA(VLOOKUP(A1456,Sheet1!B$3:C$1266,2,FALSE)=TRUE),"NC",VLOOKUP(A1456,Sheet1!B$3:C$1266,2,FALSE))</f>
        <v>Rural</v>
      </c>
      <c r="U1456" s="66">
        <f>IF(ISNA(VLOOKUP($A1456,Sheet1!$B$3:$AH$1266,Sheet1!E$1+(Sheet1!$A$1-1)*10,FALSE))=TRUE,"---",IF(VLOOKUP($A1456,Sheet1!$B$3:$AH$1266,Sheet1!E$1+(Sheet1!$A$1-1)*10,FALSE)="---","---", (ROUND(VLOOKUP($A1456,Sheet1!$B$3:$AH$1266,Sheet1!E$1+(Sheet1!$A$1-1)*10,FALSE),IF(VLOOKUP($A1456,Sheet1!$B$3:$AH$1266,Sheet1!E$1+(Sheet1!$A$1-1)*10,FALSE)&gt;99999,-3,IF(VLOOKUP($A1456,Sheet1!$B$3:$AH$1266,Sheet1!E$1+(Sheet1!$A$1-1)*10,FALSE)&gt;9999,-2,IF(VLOOKUP($A1456,Sheet1!$B$3:$AH$1266,Sheet1!E$1+(Sheet1!$A$1-1)*10,FALSE)&gt;999,-1,0)))))))</f>
        <v>922</v>
      </c>
      <c r="V1456" s="66">
        <f>IF(ISNA(VLOOKUP($A1456,Sheet1!$B$3:$AH$1266,Sheet1!F$1+(Sheet1!$A$1-1)*10,FALSE))=TRUE,"---",IF(VLOOKUP($A1456,Sheet1!$B$3:$AH$1266,Sheet1!F$1+(Sheet1!$A$1-1)*10,FALSE)="---","---", (ROUND(VLOOKUP($A1456,Sheet1!$B$3:$AH$1266,Sheet1!F$1+(Sheet1!$A$1-1)*10,FALSE),IF(VLOOKUP($A1456,Sheet1!$B$3:$AH$1266,Sheet1!F$1+(Sheet1!$A$1-1)*10,FALSE)&gt;99999,-3,IF(VLOOKUP($A1456,Sheet1!$B$3:$AH$1266,Sheet1!F$1+(Sheet1!$A$1-1)*10,FALSE)&gt;9999,-2,IF(VLOOKUP($A1456,Sheet1!$B$3:$AH$1266,Sheet1!F$1+(Sheet1!$A$1-1)*10,FALSE)&gt;999,-1,0)))))))</f>
        <v>1120</v>
      </c>
      <c r="W1456" s="66">
        <f>IF(ISNA(VLOOKUP($A1456,Sheet1!$B$3:$AH$1266,Sheet1!G$1+(Sheet1!$A$1-1)*10,FALSE))=TRUE,"---",IF(VLOOKUP($A1456,Sheet1!$B$3:$AH$1266,Sheet1!G$1+(Sheet1!$A$1-1)*10,FALSE)="---","---", (ROUND(VLOOKUP($A1456,Sheet1!$B$3:$AH$1266,Sheet1!G$1+(Sheet1!$A$1-1)*10,FALSE),IF(VLOOKUP($A1456,Sheet1!$B$3:$AH$1266,Sheet1!G$1+(Sheet1!$A$1-1)*10,FALSE)&gt;99999,-3,IF(VLOOKUP($A1456,Sheet1!$B$3:$AH$1266,Sheet1!G$1+(Sheet1!$A$1-1)*10,FALSE)&gt;9999,-2,IF(VLOOKUP($A1456,Sheet1!$B$3:$AH$1266,Sheet1!G$1+(Sheet1!$A$1-1)*10,FALSE)&gt;999,-1,0)))))))</f>
        <v>1390</v>
      </c>
      <c r="X1456" s="66">
        <f>IF(ISNA(VLOOKUP($A1456,Sheet1!$B$3:$AH$1266,Sheet1!H$1+(Sheet1!$A$1-1)*10,FALSE))=TRUE,"---",IF(VLOOKUP($A1456,Sheet1!$B$3:$AH$1266,Sheet1!H$1+(Sheet1!$A$1-1)*10,FALSE)="---","---", (ROUND(VLOOKUP($A1456,Sheet1!$B$3:$AH$1266,Sheet1!H$1+(Sheet1!$A$1-1)*10,FALSE),IF(VLOOKUP($A1456,Sheet1!$B$3:$AH$1266,Sheet1!H$1+(Sheet1!$A$1-1)*10,FALSE)&gt;99999,-3,IF(VLOOKUP($A1456,Sheet1!$B$3:$AH$1266,Sheet1!H$1+(Sheet1!$A$1-1)*10,FALSE)&gt;9999,-2,IF(VLOOKUP($A1456,Sheet1!$B$3:$AH$1266,Sheet1!H$1+(Sheet1!$A$1-1)*10,FALSE)&gt;999,-1,0)))))))</f>
        <v>2160</v>
      </c>
      <c r="Y1456" s="66">
        <f>IF(ISNA(VLOOKUP($A1456,Sheet1!$B$3:$AH$1266,Sheet1!I$1+(Sheet1!$A$1-1)*10,FALSE))=TRUE,"---",IF(VLOOKUP($A1456,Sheet1!$B$3:$AH$1266,Sheet1!I$1+(Sheet1!$A$1-1)*10,FALSE)="---","---", (ROUND(VLOOKUP($A1456,Sheet1!$B$3:$AH$1266,Sheet1!I$1+(Sheet1!$A$1-1)*10,FALSE),IF(VLOOKUP($A1456,Sheet1!$B$3:$AH$1266,Sheet1!I$1+(Sheet1!$A$1-1)*10,FALSE)&gt;99999,-3,IF(VLOOKUP($A1456,Sheet1!$B$3:$AH$1266,Sheet1!I$1+(Sheet1!$A$1-1)*10,FALSE)&gt;9999,-2,IF(VLOOKUP($A1456,Sheet1!$B$3:$AH$1266,Sheet1!I$1+(Sheet1!$A$1-1)*10,FALSE)&gt;999,-1,0)))))))</f>
        <v>2720</v>
      </c>
      <c r="Z1456" s="66">
        <f>IF(ISNA(VLOOKUP($A1456,Sheet1!$B$3:$AH$1266,Sheet1!J$1+(Sheet1!$A$1-1)*10,FALSE))=TRUE,"---",IF(VLOOKUP($A1456,Sheet1!$B$3:$AH$1266,Sheet1!J$1+(Sheet1!$A$1-1)*10,FALSE)="---","---", (ROUND(VLOOKUP($A1456,Sheet1!$B$3:$AH$1266,Sheet1!J$1+(Sheet1!$A$1-1)*10,FALSE),IF(VLOOKUP($A1456,Sheet1!$B$3:$AH$1266,Sheet1!J$1+(Sheet1!$A$1-1)*10,FALSE)&gt;99999,-3,IF(VLOOKUP($A1456,Sheet1!$B$3:$AH$1266,Sheet1!J$1+(Sheet1!$A$1-1)*10,FALSE)&gt;9999,-2,IF(VLOOKUP($A1456,Sheet1!$B$3:$AH$1266,Sheet1!J$1+(Sheet1!$A$1-1)*10,FALSE)&gt;999,-1,0)))))))</f>
        <v>3470</v>
      </c>
      <c r="AA1456" s="66">
        <f>IF(ISNA(VLOOKUP($A1456,Sheet1!$B$3:$AH$1266,Sheet1!K$1+(Sheet1!$A$1-1)*10,FALSE))=TRUE,"---",IF(VLOOKUP($A1456,Sheet1!$B$3:$AH$1266,Sheet1!K$1+(Sheet1!$A$1-1)*10,FALSE)="---","---", (ROUND(VLOOKUP($A1456,Sheet1!$B$3:$AH$1266,Sheet1!K$1+(Sheet1!$A$1-1)*10,FALSE),IF(VLOOKUP($A1456,Sheet1!$B$3:$AH$1266,Sheet1!K$1+(Sheet1!$A$1-1)*10,FALSE)&gt;99999,-3,IF(VLOOKUP($A1456,Sheet1!$B$3:$AH$1266,Sheet1!K$1+(Sheet1!$A$1-1)*10,FALSE)&gt;9999,-2,IF(VLOOKUP($A1456,Sheet1!$B$3:$AH$1266,Sheet1!K$1+(Sheet1!$A$1-1)*10,FALSE)&gt;999,-1,0)))))))</f>
        <v>4090</v>
      </c>
      <c r="AB1456" s="66">
        <f>IF(ISNA(VLOOKUP($A1456,Sheet1!$B$3:$AH$1266,Sheet1!L$1+(Sheet1!$A$1-1)*10,FALSE))=TRUE,"---",IF(VLOOKUP($A1456,Sheet1!$B$3:$AH$1266,Sheet1!L$1+(Sheet1!$A$1-1)*10,FALSE)="---","---", (ROUND(VLOOKUP($A1456,Sheet1!$B$3:$AH$1266,Sheet1!L$1+(Sheet1!$A$1-1)*10,FALSE),IF(VLOOKUP($A1456,Sheet1!$B$3:$AH$1266,Sheet1!L$1+(Sheet1!$A$1-1)*10,FALSE)&gt;99999,-3,IF(VLOOKUP($A1456,Sheet1!$B$3:$AH$1266,Sheet1!L$1+(Sheet1!$A$1-1)*10,FALSE)&gt;9999,-2,IF(VLOOKUP($A1456,Sheet1!$B$3:$AH$1266,Sheet1!L$1+(Sheet1!$A$1-1)*10,FALSE)&gt;999,-1,0)))))))</f>
        <v>4700</v>
      </c>
      <c r="AC1456" s="66">
        <f>IF(ISNA(VLOOKUP($A1456,Sheet1!$B$3:$AH$1266,Sheet1!M$1+(Sheet1!$A$1-1)*10,FALSE))=TRUE,"---",IF(VLOOKUP($A1456,Sheet1!$B$3:$AH$1266,Sheet1!M$1+(Sheet1!$A$1-1)*10,FALSE)="---","---", (ROUND(VLOOKUP($A1456,Sheet1!$B$3:$AH$1266,Sheet1!M$1+(Sheet1!$A$1-1)*10,FALSE),IF(VLOOKUP($A1456,Sheet1!$B$3:$AH$1266,Sheet1!M$1+(Sheet1!$A$1-1)*10,FALSE)&gt;99999,-3,IF(VLOOKUP($A1456,Sheet1!$B$3:$AH$1266,Sheet1!M$1+(Sheet1!$A$1-1)*10,FALSE)&gt;9999,-2,IF(VLOOKUP($A1456,Sheet1!$B$3:$AH$1266,Sheet1!M$1+(Sheet1!$A$1-1)*10,FALSE)&gt;999,-1,0)))))))</f>
        <v>5340</v>
      </c>
      <c r="AD1456" s="66">
        <f>IF(ISNA(VLOOKUP($A1456,Sheet1!$B$3:$AH$1266,Sheet1!N$1+(Sheet1!$A$1-1)*10,FALSE))=TRUE,"---",IF(VLOOKUP($A1456,Sheet1!$B$3:$AH$1266,Sheet1!N$1+(Sheet1!$A$1-1)*10,FALSE)="---","---", (ROUND(VLOOKUP($A1456,Sheet1!$B$3:$AH$1266,Sheet1!N$1+(Sheet1!$A$1-1)*10,FALSE),IF(VLOOKUP($A1456,Sheet1!$B$3:$AH$1266,Sheet1!N$1+(Sheet1!$A$1-1)*10,FALSE)&gt;99999,-3,IF(VLOOKUP($A1456,Sheet1!$B$3:$AH$1266,Sheet1!N$1+(Sheet1!$A$1-1)*10,FALSE)&gt;9999,-2,IF(VLOOKUP($A1456,Sheet1!$B$3:$AH$1266,Sheet1!N$1+(Sheet1!$A$1-1)*10,FALSE)&gt;999,-1,0)))))))</f>
        <v>6250</v>
      </c>
    </row>
    <row r="1457" spans="1:30" ht="25.5" customHeight="1" x14ac:dyDescent="0.25">
      <c r="A1457" s="125" t="s">
        <v>2132</v>
      </c>
      <c r="B1457" s="126" t="s">
        <v>2133</v>
      </c>
      <c r="C1457" s="125">
        <v>421838</v>
      </c>
      <c r="D1457" s="125">
        <v>780215</v>
      </c>
      <c r="E1457" s="70" t="s">
        <v>3009</v>
      </c>
      <c r="F1457" s="139" t="s">
        <v>4405</v>
      </c>
      <c r="G1457" s="127" t="s">
        <v>160</v>
      </c>
      <c r="H1457" s="128">
        <v>61.6</v>
      </c>
      <c r="I1457" s="112">
        <v>26472</v>
      </c>
      <c r="J1457" s="140" t="s">
        <v>4405</v>
      </c>
      <c r="K1457" s="127" t="s">
        <v>17</v>
      </c>
      <c r="L1457" s="115">
        <v>6120</v>
      </c>
      <c r="M1457" s="116">
        <v>99.4</v>
      </c>
      <c r="N1457" s="127" t="s">
        <v>17</v>
      </c>
      <c r="O1457" s="68">
        <f t="shared" si="49"/>
        <v>0.37605167520474925</v>
      </c>
      <c r="P1457" s="68">
        <f>IF(O1457&lt;&gt;"",VLOOKUP($A1457,Sheet4!$A$2:$O$1309,14,FALSE)*100,"")</f>
        <v>1.6444594299800164</v>
      </c>
      <c r="Q1457" s="68">
        <f>IF(P1457&lt;&gt;"",VLOOKUP($A1457,Sheet4!$A$2:$O$1309,15,FALSE)*100,"")</f>
        <v>14.991096027309315</v>
      </c>
      <c r="R1457" s="74" t="str">
        <f t="shared" si="50"/>
        <v>&gt;200,  &lt;500</v>
      </c>
      <c r="S1457" s="64" t="s">
        <v>4367</v>
      </c>
      <c r="T1457" s="64" t="str">
        <f>IF(ISNA(VLOOKUP(A1457,Sheet1!B$3:C$1266,2,FALSE)=TRUE),"NC",VLOOKUP(A1457,Sheet1!B$3:C$1266,2,FALSE))</f>
        <v>Rural</v>
      </c>
      <c r="U1457" s="65">
        <f>IF(ISNA(VLOOKUP($A1457,Sheet1!$B$3:$AH$1266,Sheet1!E$1+(Sheet1!$A$1-1)*10,FALSE))=TRUE,"---",IF(VLOOKUP($A1457,Sheet1!$B$3:$AH$1266,Sheet1!E$1+(Sheet1!$A$1-1)*10,FALSE)="---","---", (ROUND(VLOOKUP($A1457,Sheet1!$B$3:$AH$1266,Sheet1!E$1+(Sheet1!$A$1-1)*10,FALSE),IF(VLOOKUP($A1457,Sheet1!$B$3:$AH$1266,Sheet1!E$1+(Sheet1!$A$1-1)*10,FALSE)&gt;99999,-3,IF(VLOOKUP($A1457,Sheet1!$B$3:$AH$1266,Sheet1!E$1+(Sheet1!$A$1-1)*10,FALSE)&gt;9999,-2,IF(VLOOKUP($A1457,Sheet1!$B$3:$AH$1266,Sheet1!E$1+(Sheet1!$A$1-1)*10,FALSE)&gt;999,-1,0)))))))</f>
        <v>972</v>
      </c>
      <c r="V1457" s="65">
        <f>IF(ISNA(VLOOKUP($A1457,Sheet1!$B$3:$AH$1266,Sheet1!F$1+(Sheet1!$A$1-1)*10,FALSE))=TRUE,"---",IF(VLOOKUP($A1457,Sheet1!$B$3:$AH$1266,Sheet1!F$1+(Sheet1!$A$1-1)*10,FALSE)="---","---", (ROUND(VLOOKUP($A1457,Sheet1!$B$3:$AH$1266,Sheet1!F$1+(Sheet1!$A$1-1)*10,FALSE),IF(VLOOKUP($A1457,Sheet1!$B$3:$AH$1266,Sheet1!F$1+(Sheet1!$A$1-1)*10,FALSE)&gt;99999,-3,IF(VLOOKUP($A1457,Sheet1!$B$3:$AH$1266,Sheet1!F$1+(Sheet1!$A$1-1)*10,FALSE)&gt;9999,-2,IF(VLOOKUP($A1457,Sheet1!$B$3:$AH$1266,Sheet1!F$1+(Sheet1!$A$1-1)*10,FALSE)&gt;999,-1,0)))))))</f>
        <v>1180</v>
      </c>
      <c r="W1457" s="65">
        <f>IF(ISNA(VLOOKUP($A1457,Sheet1!$B$3:$AH$1266,Sheet1!G$1+(Sheet1!$A$1-1)*10,FALSE))=TRUE,"---",IF(VLOOKUP($A1457,Sheet1!$B$3:$AH$1266,Sheet1!G$1+(Sheet1!$A$1-1)*10,FALSE)="---","---", (ROUND(VLOOKUP($A1457,Sheet1!$B$3:$AH$1266,Sheet1!G$1+(Sheet1!$A$1-1)*10,FALSE),IF(VLOOKUP($A1457,Sheet1!$B$3:$AH$1266,Sheet1!G$1+(Sheet1!$A$1-1)*10,FALSE)&gt;99999,-3,IF(VLOOKUP($A1457,Sheet1!$B$3:$AH$1266,Sheet1!G$1+(Sheet1!$A$1-1)*10,FALSE)&gt;9999,-2,IF(VLOOKUP($A1457,Sheet1!$B$3:$AH$1266,Sheet1!G$1+(Sheet1!$A$1-1)*10,FALSE)&gt;999,-1,0)))))))</f>
        <v>1470</v>
      </c>
      <c r="X1457" s="65">
        <f>IF(ISNA(VLOOKUP($A1457,Sheet1!$B$3:$AH$1266,Sheet1!H$1+(Sheet1!$A$1-1)*10,FALSE))=TRUE,"---",IF(VLOOKUP($A1457,Sheet1!$B$3:$AH$1266,Sheet1!H$1+(Sheet1!$A$1-1)*10,FALSE)="---","---", (ROUND(VLOOKUP($A1457,Sheet1!$B$3:$AH$1266,Sheet1!H$1+(Sheet1!$A$1-1)*10,FALSE),IF(VLOOKUP($A1457,Sheet1!$B$3:$AH$1266,Sheet1!H$1+(Sheet1!$A$1-1)*10,FALSE)&gt;99999,-3,IF(VLOOKUP($A1457,Sheet1!$B$3:$AH$1266,Sheet1!H$1+(Sheet1!$A$1-1)*10,FALSE)&gt;9999,-2,IF(VLOOKUP($A1457,Sheet1!$B$3:$AH$1266,Sheet1!H$1+(Sheet1!$A$1-1)*10,FALSE)&gt;999,-1,0)))))))</f>
        <v>2290</v>
      </c>
      <c r="Y1457" s="65">
        <f>IF(ISNA(VLOOKUP($A1457,Sheet1!$B$3:$AH$1266,Sheet1!I$1+(Sheet1!$A$1-1)*10,FALSE))=TRUE,"---",IF(VLOOKUP($A1457,Sheet1!$B$3:$AH$1266,Sheet1!I$1+(Sheet1!$A$1-1)*10,FALSE)="---","---", (ROUND(VLOOKUP($A1457,Sheet1!$B$3:$AH$1266,Sheet1!I$1+(Sheet1!$A$1-1)*10,FALSE),IF(VLOOKUP($A1457,Sheet1!$B$3:$AH$1266,Sheet1!I$1+(Sheet1!$A$1-1)*10,FALSE)&gt;99999,-3,IF(VLOOKUP($A1457,Sheet1!$B$3:$AH$1266,Sheet1!I$1+(Sheet1!$A$1-1)*10,FALSE)&gt;9999,-2,IF(VLOOKUP($A1457,Sheet1!$B$3:$AH$1266,Sheet1!I$1+(Sheet1!$A$1-1)*10,FALSE)&gt;999,-1,0)))))))</f>
        <v>2890</v>
      </c>
      <c r="Z1457" s="65">
        <f>IF(ISNA(VLOOKUP($A1457,Sheet1!$B$3:$AH$1266,Sheet1!J$1+(Sheet1!$A$1-1)*10,FALSE))=TRUE,"---",IF(VLOOKUP($A1457,Sheet1!$B$3:$AH$1266,Sheet1!J$1+(Sheet1!$A$1-1)*10,FALSE)="---","---", (ROUND(VLOOKUP($A1457,Sheet1!$B$3:$AH$1266,Sheet1!J$1+(Sheet1!$A$1-1)*10,FALSE),IF(VLOOKUP($A1457,Sheet1!$B$3:$AH$1266,Sheet1!J$1+(Sheet1!$A$1-1)*10,FALSE)&gt;99999,-3,IF(VLOOKUP($A1457,Sheet1!$B$3:$AH$1266,Sheet1!J$1+(Sheet1!$A$1-1)*10,FALSE)&gt;9999,-2,IF(VLOOKUP($A1457,Sheet1!$B$3:$AH$1266,Sheet1!J$1+(Sheet1!$A$1-1)*10,FALSE)&gt;999,-1,0)))))))</f>
        <v>3700</v>
      </c>
      <c r="AA1457" s="65">
        <f>IF(ISNA(VLOOKUP($A1457,Sheet1!$B$3:$AH$1266,Sheet1!K$1+(Sheet1!$A$1-1)*10,FALSE))=TRUE,"---",IF(VLOOKUP($A1457,Sheet1!$B$3:$AH$1266,Sheet1!K$1+(Sheet1!$A$1-1)*10,FALSE)="---","---", (ROUND(VLOOKUP($A1457,Sheet1!$B$3:$AH$1266,Sheet1!K$1+(Sheet1!$A$1-1)*10,FALSE),IF(VLOOKUP($A1457,Sheet1!$B$3:$AH$1266,Sheet1!K$1+(Sheet1!$A$1-1)*10,FALSE)&gt;99999,-3,IF(VLOOKUP($A1457,Sheet1!$B$3:$AH$1266,Sheet1!K$1+(Sheet1!$A$1-1)*10,FALSE)&gt;9999,-2,IF(VLOOKUP($A1457,Sheet1!$B$3:$AH$1266,Sheet1!K$1+(Sheet1!$A$1-1)*10,FALSE)&gt;999,-1,0)))))))</f>
        <v>4370</v>
      </c>
      <c r="AB1457" s="65">
        <f>IF(ISNA(VLOOKUP($A1457,Sheet1!$B$3:$AH$1266,Sheet1!L$1+(Sheet1!$A$1-1)*10,FALSE))=TRUE,"---",IF(VLOOKUP($A1457,Sheet1!$B$3:$AH$1266,Sheet1!L$1+(Sheet1!$A$1-1)*10,FALSE)="---","---", (ROUND(VLOOKUP($A1457,Sheet1!$B$3:$AH$1266,Sheet1!L$1+(Sheet1!$A$1-1)*10,FALSE),IF(VLOOKUP($A1457,Sheet1!$B$3:$AH$1266,Sheet1!L$1+(Sheet1!$A$1-1)*10,FALSE)&gt;99999,-3,IF(VLOOKUP($A1457,Sheet1!$B$3:$AH$1266,Sheet1!L$1+(Sheet1!$A$1-1)*10,FALSE)&gt;9999,-2,IF(VLOOKUP($A1457,Sheet1!$B$3:$AH$1266,Sheet1!L$1+(Sheet1!$A$1-1)*10,FALSE)&gt;999,-1,0)))))))</f>
        <v>5030</v>
      </c>
      <c r="AC1457" s="65">
        <f>IF(ISNA(VLOOKUP($A1457,Sheet1!$B$3:$AH$1266,Sheet1!M$1+(Sheet1!$A$1-1)*10,FALSE))=TRUE,"---",IF(VLOOKUP($A1457,Sheet1!$B$3:$AH$1266,Sheet1!M$1+(Sheet1!$A$1-1)*10,FALSE)="---","---", (ROUND(VLOOKUP($A1457,Sheet1!$B$3:$AH$1266,Sheet1!M$1+(Sheet1!$A$1-1)*10,FALSE),IF(VLOOKUP($A1457,Sheet1!$B$3:$AH$1266,Sheet1!M$1+(Sheet1!$A$1-1)*10,FALSE)&gt;99999,-3,IF(VLOOKUP($A1457,Sheet1!$B$3:$AH$1266,Sheet1!M$1+(Sheet1!$A$1-1)*10,FALSE)&gt;9999,-2,IF(VLOOKUP($A1457,Sheet1!$B$3:$AH$1266,Sheet1!M$1+(Sheet1!$A$1-1)*10,FALSE)&gt;999,-1,0)))))))</f>
        <v>5730</v>
      </c>
      <c r="AD1457" s="65">
        <f>IF(ISNA(VLOOKUP($A1457,Sheet1!$B$3:$AH$1266,Sheet1!N$1+(Sheet1!$A$1-1)*10,FALSE))=TRUE,"---",IF(VLOOKUP($A1457,Sheet1!$B$3:$AH$1266,Sheet1!N$1+(Sheet1!$A$1-1)*10,FALSE)="---","---", (ROUND(VLOOKUP($A1457,Sheet1!$B$3:$AH$1266,Sheet1!N$1+(Sheet1!$A$1-1)*10,FALSE),IF(VLOOKUP($A1457,Sheet1!$B$3:$AH$1266,Sheet1!N$1+(Sheet1!$A$1-1)*10,FALSE)&gt;99999,-3,IF(VLOOKUP($A1457,Sheet1!$B$3:$AH$1266,Sheet1!N$1+(Sheet1!$A$1-1)*10,FALSE)&gt;9999,-2,IF(VLOOKUP($A1457,Sheet1!$B$3:$AH$1266,Sheet1!N$1+(Sheet1!$A$1-1)*10,FALSE)&gt;999,-1,0)))))))</f>
        <v>6720</v>
      </c>
    </row>
    <row r="1458" spans="1:30" ht="25.5" customHeight="1" x14ac:dyDescent="0.25">
      <c r="A1458" s="133" t="s">
        <v>2134</v>
      </c>
      <c r="B1458" s="141" t="s">
        <v>2135</v>
      </c>
      <c r="C1458" s="133">
        <v>421831</v>
      </c>
      <c r="D1458" s="133">
        <v>780237</v>
      </c>
      <c r="E1458" s="67" t="s">
        <v>3009</v>
      </c>
      <c r="F1458" s="135" t="s">
        <v>4405</v>
      </c>
      <c r="G1458" s="118" t="s">
        <v>160</v>
      </c>
      <c r="H1458" s="136">
        <v>22.4</v>
      </c>
      <c r="I1458" s="119">
        <v>26472</v>
      </c>
      <c r="J1458" s="137" t="s">
        <v>4405</v>
      </c>
      <c r="K1458" s="118" t="s">
        <v>17</v>
      </c>
      <c r="L1458" s="122">
        <v>3050</v>
      </c>
      <c r="M1458" s="123">
        <v>136</v>
      </c>
      <c r="N1458" s="118" t="s">
        <v>17</v>
      </c>
      <c r="O1458" s="71">
        <f t="shared" si="49"/>
        <v>2.3970544909100848</v>
      </c>
      <c r="P1458" s="71">
        <f>IF(O1458&lt;&gt;"",VLOOKUP($A1458,Sheet4!$A$2:$O$1309,14,FALSE)*100,"")</f>
        <v>2.2572772343891545</v>
      </c>
      <c r="Q1458" s="71">
        <f>IF(P1458&lt;&gt;"",VLOOKUP($A1458,Sheet4!$A$2:$O$1309,15,FALSE)*100,"")</f>
        <v>20.039250862602444</v>
      </c>
      <c r="R1458" s="73">
        <f t="shared" si="50"/>
        <v>40</v>
      </c>
      <c r="S1458" s="63" t="s">
        <v>4367</v>
      </c>
      <c r="T1458" s="63" t="str">
        <f>IF(ISNA(VLOOKUP(A1458,Sheet1!B$3:C$1266,2,FALSE)=TRUE),"NC",VLOOKUP(A1458,Sheet1!B$3:C$1266,2,FALSE))</f>
        <v>Rural</v>
      </c>
      <c r="U1458" s="66">
        <f>IF(ISNA(VLOOKUP($A1458,Sheet1!$B$3:$AH$1266,Sheet1!E$1+(Sheet1!$A$1-1)*10,FALSE))=TRUE,"---",IF(VLOOKUP($A1458,Sheet1!$B$3:$AH$1266,Sheet1!E$1+(Sheet1!$A$1-1)*10,FALSE)="---","---", (ROUND(VLOOKUP($A1458,Sheet1!$B$3:$AH$1266,Sheet1!E$1+(Sheet1!$A$1-1)*10,FALSE),IF(VLOOKUP($A1458,Sheet1!$B$3:$AH$1266,Sheet1!E$1+(Sheet1!$A$1-1)*10,FALSE)&gt;99999,-3,IF(VLOOKUP($A1458,Sheet1!$B$3:$AH$1266,Sheet1!E$1+(Sheet1!$A$1-1)*10,FALSE)&gt;9999,-2,IF(VLOOKUP($A1458,Sheet1!$B$3:$AH$1266,Sheet1!E$1+(Sheet1!$A$1-1)*10,FALSE)&gt;999,-1,0)))))))</f>
        <v>540</v>
      </c>
      <c r="V1458" s="66">
        <f>IF(ISNA(VLOOKUP($A1458,Sheet1!$B$3:$AH$1266,Sheet1!F$1+(Sheet1!$A$1-1)*10,FALSE))=TRUE,"---",IF(VLOOKUP($A1458,Sheet1!$B$3:$AH$1266,Sheet1!F$1+(Sheet1!$A$1-1)*10,FALSE)="---","---", (ROUND(VLOOKUP($A1458,Sheet1!$B$3:$AH$1266,Sheet1!F$1+(Sheet1!$A$1-1)*10,FALSE),IF(VLOOKUP($A1458,Sheet1!$B$3:$AH$1266,Sheet1!F$1+(Sheet1!$A$1-1)*10,FALSE)&gt;99999,-3,IF(VLOOKUP($A1458,Sheet1!$B$3:$AH$1266,Sheet1!F$1+(Sheet1!$A$1-1)*10,FALSE)&gt;9999,-2,IF(VLOOKUP($A1458,Sheet1!$B$3:$AH$1266,Sheet1!F$1+(Sheet1!$A$1-1)*10,FALSE)&gt;999,-1,0)))))))</f>
        <v>677</v>
      </c>
      <c r="W1458" s="66">
        <f>IF(ISNA(VLOOKUP($A1458,Sheet1!$B$3:$AH$1266,Sheet1!G$1+(Sheet1!$A$1-1)*10,FALSE))=TRUE,"---",IF(VLOOKUP($A1458,Sheet1!$B$3:$AH$1266,Sheet1!G$1+(Sheet1!$A$1-1)*10,FALSE)="---","---", (ROUND(VLOOKUP($A1458,Sheet1!$B$3:$AH$1266,Sheet1!G$1+(Sheet1!$A$1-1)*10,FALSE),IF(VLOOKUP($A1458,Sheet1!$B$3:$AH$1266,Sheet1!G$1+(Sheet1!$A$1-1)*10,FALSE)&gt;99999,-3,IF(VLOOKUP($A1458,Sheet1!$B$3:$AH$1266,Sheet1!G$1+(Sheet1!$A$1-1)*10,FALSE)&gt;9999,-2,IF(VLOOKUP($A1458,Sheet1!$B$3:$AH$1266,Sheet1!G$1+(Sheet1!$A$1-1)*10,FALSE)&gt;999,-1,0)))))))</f>
        <v>876</v>
      </c>
      <c r="X1458" s="66">
        <f>IF(ISNA(VLOOKUP($A1458,Sheet1!$B$3:$AH$1266,Sheet1!H$1+(Sheet1!$A$1-1)*10,FALSE))=TRUE,"---",IF(VLOOKUP($A1458,Sheet1!$B$3:$AH$1266,Sheet1!H$1+(Sheet1!$A$1-1)*10,FALSE)="---","---", (ROUND(VLOOKUP($A1458,Sheet1!$B$3:$AH$1266,Sheet1!H$1+(Sheet1!$A$1-1)*10,FALSE),IF(VLOOKUP($A1458,Sheet1!$B$3:$AH$1266,Sheet1!H$1+(Sheet1!$A$1-1)*10,FALSE)&gt;99999,-3,IF(VLOOKUP($A1458,Sheet1!$B$3:$AH$1266,Sheet1!H$1+(Sheet1!$A$1-1)*10,FALSE)&gt;9999,-2,IF(VLOOKUP($A1458,Sheet1!$B$3:$AH$1266,Sheet1!H$1+(Sheet1!$A$1-1)*10,FALSE)&gt;999,-1,0)))))))</f>
        <v>1480</v>
      </c>
      <c r="Y1458" s="66">
        <f>IF(ISNA(VLOOKUP($A1458,Sheet1!$B$3:$AH$1266,Sheet1!I$1+(Sheet1!$A$1-1)*10,FALSE))=TRUE,"---",IF(VLOOKUP($A1458,Sheet1!$B$3:$AH$1266,Sheet1!I$1+(Sheet1!$A$1-1)*10,FALSE)="---","---", (ROUND(VLOOKUP($A1458,Sheet1!$B$3:$AH$1266,Sheet1!I$1+(Sheet1!$A$1-1)*10,FALSE),IF(VLOOKUP($A1458,Sheet1!$B$3:$AH$1266,Sheet1!I$1+(Sheet1!$A$1-1)*10,FALSE)&gt;99999,-3,IF(VLOOKUP($A1458,Sheet1!$B$3:$AH$1266,Sheet1!I$1+(Sheet1!$A$1-1)*10,FALSE)&gt;9999,-2,IF(VLOOKUP($A1458,Sheet1!$B$3:$AH$1266,Sheet1!I$1+(Sheet1!$A$1-1)*10,FALSE)&gt;999,-1,0)))))))</f>
        <v>1950</v>
      </c>
      <c r="Z1458" s="66">
        <f>IF(ISNA(VLOOKUP($A1458,Sheet1!$B$3:$AH$1266,Sheet1!J$1+(Sheet1!$A$1-1)*10,FALSE))=TRUE,"---",IF(VLOOKUP($A1458,Sheet1!$B$3:$AH$1266,Sheet1!J$1+(Sheet1!$A$1-1)*10,FALSE)="---","---", (ROUND(VLOOKUP($A1458,Sheet1!$B$3:$AH$1266,Sheet1!J$1+(Sheet1!$A$1-1)*10,FALSE),IF(VLOOKUP($A1458,Sheet1!$B$3:$AH$1266,Sheet1!J$1+(Sheet1!$A$1-1)*10,FALSE)&gt;99999,-3,IF(VLOOKUP($A1458,Sheet1!$B$3:$AH$1266,Sheet1!J$1+(Sheet1!$A$1-1)*10,FALSE)&gt;9999,-2,IF(VLOOKUP($A1458,Sheet1!$B$3:$AH$1266,Sheet1!J$1+(Sheet1!$A$1-1)*10,FALSE)&gt;999,-1,0)))))))</f>
        <v>2610</v>
      </c>
      <c r="AA1458" s="66">
        <f>IF(ISNA(VLOOKUP($A1458,Sheet1!$B$3:$AH$1266,Sheet1!K$1+(Sheet1!$A$1-1)*10,FALSE))=TRUE,"---",IF(VLOOKUP($A1458,Sheet1!$B$3:$AH$1266,Sheet1!K$1+(Sheet1!$A$1-1)*10,FALSE)="---","---", (ROUND(VLOOKUP($A1458,Sheet1!$B$3:$AH$1266,Sheet1!K$1+(Sheet1!$A$1-1)*10,FALSE),IF(VLOOKUP($A1458,Sheet1!$B$3:$AH$1266,Sheet1!K$1+(Sheet1!$A$1-1)*10,FALSE)&gt;99999,-3,IF(VLOOKUP($A1458,Sheet1!$B$3:$AH$1266,Sheet1!K$1+(Sheet1!$A$1-1)*10,FALSE)&gt;9999,-2,IF(VLOOKUP($A1458,Sheet1!$B$3:$AH$1266,Sheet1!K$1+(Sheet1!$A$1-1)*10,FALSE)&gt;999,-1,0)))))))</f>
        <v>3170</v>
      </c>
      <c r="AB1458" s="66">
        <f>IF(ISNA(VLOOKUP($A1458,Sheet1!$B$3:$AH$1266,Sheet1!L$1+(Sheet1!$A$1-1)*10,FALSE))=TRUE,"---",IF(VLOOKUP($A1458,Sheet1!$B$3:$AH$1266,Sheet1!L$1+(Sheet1!$A$1-1)*10,FALSE)="---","---", (ROUND(VLOOKUP($A1458,Sheet1!$B$3:$AH$1266,Sheet1!L$1+(Sheet1!$A$1-1)*10,FALSE),IF(VLOOKUP($A1458,Sheet1!$B$3:$AH$1266,Sheet1!L$1+(Sheet1!$A$1-1)*10,FALSE)&gt;99999,-3,IF(VLOOKUP($A1458,Sheet1!$B$3:$AH$1266,Sheet1!L$1+(Sheet1!$A$1-1)*10,FALSE)&gt;9999,-2,IF(VLOOKUP($A1458,Sheet1!$B$3:$AH$1266,Sheet1!L$1+(Sheet1!$A$1-1)*10,FALSE)&gt;999,-1,0)))))))</f>
        <v>3750</v>
      </c>
      <c r="AC1458" s="66">
        <f>IF(ISNA(VLOOKUP($A1458,Sheet1!$B$3:$AH$1266,Sheet1!M$1+(Sheet1!$A$1-1)*10,FALSE))=TRUE,"---",IF(VLOOKUP($A1458,Sheet1!$B$3:$AH$1266,Sheet1!M$1+(Sheet1!$A$1-1)*10,FALSE)="---","---", (ROUND(VLOOKUP($A1458,Sheet1!$B$3:$AH$1266,Sheet1!M$1+(Sheet1!$A$1-1)*10,FALSE),IF(VLOOKUP($A1458,Sheet1!$B$3:$AH$1266,Sheet1!M$1+(Sheet1!$A$1-1)*10,FALSE)&gt;99999,-3,IF(VLOOKUP($A1458,Sheet1!$B$3:$AH$1266,Sheet1!M$1+(Sheet1!$A$1-1)*10,FALSE)&gt;9999,-2,IF(VLOOKUP($A1458,Sheet1!$B$3:$AH$1266,Sheet1!M$1+(Sheet1!$A$1-1)*10,FALSE)&gt;999,-1,0)))))))</f>
        <v>4360</v>
      </c>
      <c r="AD1458" s="66">
        <f>IF(ISNA(VLOOKUP($A1458,Sheet1!$B$3:$AH$1266,Sheet1!N$1+(Sheet1!$A$1-1)*10,FALSE))=TRUE,"---",IF(VLOOKUP($A1458,Sheet1!$B$3:$AH$1266,Sheet1!N$1+(Sheet1!$A$1-1)*10,FALSE)="---","---", (ROUND(VLOOKUP($A1458,Sheet1!$B$3:$AH$1266,Sheet1!N$1+(Sheet1!$A$1-1)*10,FALSE),IF(VLOOKUP($A1458,Sheet1!$B$3:$AH$1266,Sheet1!N$1+(Sheet1!$A$1-1)*10,FALSE)&gt;99999,-3,IF(VLOOKUP($A1458,Sheet1!$B$3:$AH$1266,Sheet1!N$1+(Sheet1!$A$1-1)*10,FALSE)&gt;9999,-2,IF(VLOOKUP($A1458,Sheet1!$B$3:$AH$1266,Sheet1!N$1+(Sheet1!$A$1-1)*10,FALSE)&gt;999,-1,0)))))))</f>
        <v>5250</v>
      </c>
    </row>
    <row r="1459" spans="1:30" ht="25.5" customHeight="1" x14ac:dyDescent="0.25">
      <c r="A1459" s="303" t="s">
        <v>2136</v>
      </c>
      <c r="B1459" s="330" t="s">
        <v>2137</v>
      </c>
      <c r="C1459" s="303">
        <v>421743</v>
      </c>
      <c r="D1459" s="303">
        <v>780327</v>
      </c>
      <c r="E1459" s="307" t="s">
        <v>3009</v>
      </c>
      <c r="F1459" s="342" t="s">
        <v>4856</v>
      </c>
      <c r="G1459" s="318" t="s">
        <v>31</v>
      </c>
      <c r="H1459" s="347">
        <v>86.7</v>
      </c>
      <c r="I1459" s="112">
        <v>24743</v>
      </c>
      <c r="J1459" s="147">
        <v>10.28</v>
      </c>
      <c r="K1459" s="114" t="s">
        <v>4405</v>
      </c>
      <c r="L1459" s="115">
        <v>9560</v>
      </c>
      <c r="M1459" s="116">
        <v>110</v>
      </c>
      <c r="N1459" s="114" t="s">
        <v>4405</v>
      </c>
      <c r="O1459" s="68">
        <f t="shared" si="49"/>
        <v>0.21933905239939572</v>
      </c>
      <c r="P1459" s="68">
        <f>IF(O1459&lt;&gt;"",VLOOKUP($A1459,Sheet4!$A$2:$O$1309,14,FALSE)*100,"")</f>
        <v>1.5557861231870418</v>
      </c>
      <c r="Q1459" s="68">
        <f>IF(P1459&lt;&gt;"",VLOOKUP($A1459,Sheet4!$A$2:$O$1309,15,FALSE)*100,"")</f>
        <v>14.237417578513822</v>
      </c>
      <c r="R1459" s="74" t="str">
        <f t="shared" si="50"/>
        <v>500</v>
      </c>
      <c r="S1459" s="356" t="s">
        <v>4367</v>
      </c>
      <c r="T1459" s="356" t="str">
        <f>IF(ISNA(VLOOKUP(A1459,Sheet1!B$3:C$1266,2,FALSE)=TRUE),"NC",VLOOKUP(A1459,Sheet1!B$3:C$1266,2,FALSE))</f>
        <v>Rural</v>
      </c>
      <c r="U1459" s="392">
        <f>IF(ISNA(VLOOKUP($A1459,Sheet1!$B$3:$AH$1266,Sheet1!E$1+(Sheet1!$A$1-1)*10,FALSE))=TRUE,"---",IF(VLOOKUP($A1459,Sheet1!$B$3:$AH$1266,Sheet1!E$1+(Sheet1!$A$1-1)*10,FALSE)="---","---", (ROUND(VLOOKUP($A1459,Sheet1!$B$3:$AH$1266,Sheet1!E$1+(Sheet1!$A$1-1)*10,FALSE),IF(VLOOKUP($A1459,Sheet1!$B$3:$AH$1266,Sheet1!E$1+(Sheet1!$A$1-1)*10,FALSE)&gt;99999,-3,IF(VLOOKUP($A1459,Sheet1!$B$3:$AH$1266,Sheet1!E$1+(Sheet1!$A$1-1)*10,FALSE)&gt;9999,-2,IF(VLOOKUP($A1459,Sheet1!$B$3:$AH$1266,Sheet1!E$1+(Sheet1!$A$1-1)*10,FALSE)&gt;999,-1,0)))))))</f>
        <v>1370</v>
      </c>
      <c r="V1459" s="392">
        <f>IF(ISNA(VLOOKUP($A1459,Sheet1!$B$3:$AH$1266,Sheet1!F$1+(Sheet1!$A$1-1)*10,FALSE))=TRUE,"---",IF(VLOOKUP($A1459,Sheet1!$B$3:$AH$1266,Sheet1!F$1+(Sheet1!$A$1-1)*10,FALSE)="---","---", (ROUND(VLOOKUP($A1459,Sheet1!$B$3:$AH$1266,Sheet1!F$1+(Sheet1!$A$1-1)*10,FALSE),IF(VLOOKUP($A1459,Sheet1!$B$3:$AH$1266,Sheet1!F$1+(Sheet1!$A$1-1)*10,FALSE)&gt;99999,-3,IF(VLOOKUP($A1459,Sheet1!$B$3:$AH$1266,Sheet1!F$1+(Sheet1!$A$1-1)*10,FALSE)&gt;9999,-2,IF(VLOOKUP($A1459,Sheet1!$B$3:$AH$1266,Sheet1!F$1+(Sheet1!$A$1-1)*10,FALSE)&gt;999,-1,0)))))))</f>
        <v>1660</v>
      </c>
      <c r="W1459" s="392">
        <f>IF(ISNA(VLOOKUP($A1459,Sheet1!$B$3:$AH$1266,Sheet1!G$1+(Sheet1!$A$1-1)*10,FALSE))=TRUE,"---",IF(VLOOKUP($A1459,Sheet1!$B$3:$AH$1266,Sheet1!G$1+(Sheet1!$A$1-1)*10,FALSE)="---","---", (ROUND(VLOOKUP($A1459,Sheet1!$B$3:$AH$1266,Sheet1!G$1+(Sheet1!$A$1-1)*10,FALSE),IF(VLOOKUP($A1459,Sheet1!$B$3:$AH$1266,Sheet1!G$1+(Sheet1!$A$1-1)*10,FALSE)&gt;99999,-3,IF(VLOOKUP($A1459,Sheet1!$B$3:$AH$1266,Sheet1!G$1+(Sheet1!$A$1-1)*10,FALSE)&gt;9999,-2,IF(VLOOKUP($A1459,Sheet1!$B$3:$AH$1266,Sheet1!G$1+(Sheet1!$A$1-1)*10,FALSE)&gt;999,-1,0)))))))</f>
        <v>2070</v>
      </c>
      <c r="X1459" s="392">
        <f>IF(ISNA(VLOOKUP($A1459,Sheet1!$B$3:$AH$1266,Sheet1!H$1+(Sheet1!$A$1-1)*10,FALSE))=TRUE,"---",IF(VLOOKUP($A1459,Sheet1!$B$3:$AH$1266,Sheet1!H$1+(Sheet1!$A$1-1)*10,FALSE)="---","---", (ROUND(VLOOKUP($A1459,Sheet1!$B$3:$AH$1266,Sheet1!H$1+(Sheet1!$A$1-1)*10,FALSE),IF(VLOOKUP($A1459,Sheet1!$B$3:$AH$1266,Sheet1!H$1+(Sheet1!$A$1-1)*10,FALSE)&gt;99999,-3,IF(VLOOKUP($A1459,Sheet1!$B$3:$AH$1266,Sheet1!H$1+(Sheet1!$A$1-1)*10,FALSE)&gt;9999,-2,IF(VLOOKUP($A1459,Sheet1!$B$3:$AH$1266,Sheet1!H$1+(Sheet1!$A$1-1)*10,FALSE)&gt;999,-1,0)))))))</f>
        <v>3240</v>
      </c>
      <c r="Y1459" s="392">
        <f>IF(ISNA(VLOOKUP($A1459,Sheet1!$B$3:$AH$1266,Sheet1!I$1+(Sheet1!$A$1-1)*10,FALSE))=TRUE,"---",IF(VLOOKUP($A1459,Sheet1!$B$3:$AH$1266,Sheet1!I$1+(Sheet1!$A$1-1)*10,FALSE)="---","---", (ROUND(VLOOKUP($A1459,Sheet1!$B$3:$AH$1266,Sheet1!I$1+(Sheet1!$A$1-1)*10,FALSE),IF(VLOOKUP($A1459,Sheet1!$B$3:$AH$1266,Sheet1!I$1+(Sheet1!$A$1-1)*10,FALSE)&gt;99999,-3,IF(VLOOKUP($A1459,Sheet1!$B$3:$AH$1266,Sheet1!I$1+(Sheet1!$A$1-1)*10,FALSE)&gt;9999,-2,IF(VLOOKUP($A1459,Sheet1!$B$3:$AH$1266,Sheet1!I$1+(Sheet1!$A$1-1)*10,FALSE)&gt;999,-1,0)))))))</f>
        <v>4100</v>
      </c>
      <c r="Z1459" s="392">
        <f>IF(ISNA(VLOOKUP($A1459,Sheet1!$B$3:$AH$1266,Sheet1!J$1+(Sheet1!$A$1-1)*10,FALSE))=TRUE,"---",IF(VLOOKUP($A1459,Sheet1!$B$3:$AH$1266,Sheet1!J$1+(Sheet1!$A$1-1)*10,FALSE)="---","---", (ROUND(VLOOKUP($A1459,Sheet1!$B$3:$AH$1266,Sheet1!J$1+(Sheet1!$A$1-1)*10,FALSE),IF(VLOOKUP($A1459,Sheet1!$B$3:$AH$1266,Sheet1!J$1+(Sheet1!$A$1-1)*10,FALSE)&gt;99999,-3,IF(VLOOKUP($A1459,Sheet1!$B$3:$AH$1266,Sheet1!J$1+(Sheet1!$A$1-1)*10,FALSE)&gt;9999,-2,IF(VLOOKUP($A1459,Sheet1!$B$3:$AH$1266,Sheet1!J$1+(Sheet1!$A$1-1)*10,FALSE)&gt;999,-1,0)))))))</f>
        <v>5270</v>
      </c>
      <c r="AA1459" s="392">
        <f>IF(ISNA(VLOOKUP($A1459,Sheet1!$B$3:$AH$1266,Sheet1!K$1+(Sheet1!$A$1-1)*10,FALSE))=TRUE,"---",IF(VLOOKUP($A1459,Sheet1!$B$3:$AH$1266,Sheet1!K$1+(Sheet1!$A$1-1)*10,FALSE)="---","---", (ROUND(VLOOKUP($A1459,Sheet1!$B$3:$AH$1266,Sheet1!K$1+(Sheet1!$A$1-1)*10,FALSE),IF(VLOOKUP($A1459,Sheet1!$B$3:$AH$1266,Sheet1!K$1+(Sheet1!$A$1-1)*10,FALSE)&gt;99999,-3,IF(VLOOKUP($A1459,Sheet1!$B$3:$AH$1266,Sheet1!K$1+(Sheet1!$A$1-1)*10,FALSE)&gt;9999,-2,IF(VLOOKUP($A1459,Sheet1!$B$3:$AH$1266,Sheet1!K$1+(Sheet1!$A$1-1)*10,FALSE)&gt;999,-1,0)))))))</f>
        <v>6240</v>
      </c>
      <c r="AB1459" s="392">
        <f>IF(ISNA(VLOOKUP($A1459,Sheet1!$B$3:$AH$1266,Sheet1!L$1+(Sheet1!$A$1-1)*10,FALSE))=TRUE,"---",IF(VLOOKUP($A1459,Sheet1!$B$3:$AH$1266,Sheet1!L$1+(Sheet1!$A$1-1)*10,FALSE)="---","---", (ROUND(VLOOKUP($A1459,Sheet1!$B$3:$AH$1266,Sheet1!L$1+(Sheet1!$A$1-1)*10,FALSE),IF(VLOOKUP($A1459,Sheet1!$B$3:$AH$1266,Sheet1!L$1+(Sheet1!$A$1-1)*10,FALSE)&gt;99999,-3,IF(VLOOKUP($A1459,Sheet1!$B$3:$AH$1266,Sheet1!L$1+(Sheet1!$A$1-1)*10,FALSE)&gt;9999,-2,IF(VLOOKUP($A1459,Sheet1!$B$3:$AH$1266,Sheet1!L$1+(Sheet1!$A$1-1)*10,FALSE)&gt;999,-1,0)))))))</f>
        <v>7200</v>
      </c>
      <c r="AC1459" s="392">
        <f>IF(ISNA(VLOOKUP($A1459,Sheet1!$B$3:$AH$1266,Sheet1!M$1+(Sheet1!$A$1-1)*10,FALSE))=TRUE,"---",IF(VLOOKUP($A1459,Sheet1!$B$3:$AH$1266,Sheet1!M$1+(Sheet1!$A$1-1)*10,FALSE)="---","---", (ROUND(VLOOKUP($A1459,Sheet1!$B$3:$AH$1266,Sheet1!M$1+(Sheet1!$A$1-1)*10,FALSE),IF(VLOOKUP($A1459,Sheet1!$B$3:$AH$1266,Sheet1!M$1+(Sheet1!$A$1-1)*10,FALSE)&gt;99999,-3,IF(VLOOKUP($A1459,Sheet1!$B$3:$AH$1266,Sheet1!M$1+(Sheet1!$A$1-1)*10,FALSE)&gt;9999,-2,IF(VLOOKUP($A1459,Sheet1!$B$3:$AH$1266,Sheet1!M$1+(Sheet1!$A$1-1)*10,FALSE)&gt;999,-1,0)))))))</f>
        <v>8220</v>
      </c>
      <c r="AD1459" s="392">
        <f>IF(ISNA(VLOOKUP($A1459,Sheet1!$B$3:$AH$1266,Sheet1!N$1+(Sheet1!$A$1-1)*10,FALSE))=TRUE,"---",IF(VLOOKUP($A1459,Sheet1!$B$3:$AH$1266,Sheet1!N$1+(Sheet1!$A$1-1)*10,FALSE)="---","---", (ROUND(VLOOKUP($A1459,Sheet1!$B$3:$AH$1266,Sheet1!N$1+(Sheet1!$A$1-1)*10,FALSE),IF(VLOOKUP($A1459,Sheet1!$B$3:$AH$1266,Sheet1!N$1+(Sheet1!$A$1-1)*10,FALSE)&gt;99999,-3,IF(VLOOKUP($A1459,Sheet1!$B$3:$AH$1266,Sheet1!N$1+(Sheet1!$A$1-1)*10,FALSE)&gt;9999,-2,IF(VLOOKUP($A1459,Sheet1!$B$3:$AH$1266,Sheet1!N$1+(Sheet1!$A$1-1)*10,FALSE)&gt;999,-1,0)))))))</f>
        <v>9660</v>
      </c>
    </row>
    <row r="1460" spans="1:30" ht="25.5" customHeight="1" x14ac:dyDescent="0.25">
      <c r="A1460" s="303"/>
      <c r="B1460" s="331"/>
      <c r="C1460" s="303"/>
      <c r="D1460" s="303"/>
      <c r="E1460" s="307" t="e">
        <v>#N/A</v>
      </c>
      <c r="F1460" s="331"/>
      <c r="G1460" s="319"/>
      <c r="H1460" s="347"/>
      <c r="I1460" s="112">
        <v>26472</v>
      </c>
      <c r="J1460" s="140" t="s">
        <v>4405</v>
      </c>
      <c r="K1460" s="127" t="s">
        <v>17</v>
      </c>
      <c r="L1460" s="115">
        <v>8400</v>
      </c>
      <c r="M1460" s="116">
        <v>96.9</v>
      </c>
      <c r="N1460" s="127" t="s">
        <v>14</v>
      </c>
      <c r="O1460" s="68" t="s">
        <v>4405</v>
      </c>
      <c r="P1460" s="68" t="s">
        <v>4405</v>
      </c>
      <c r="Q1460" s="68" t="s">
        <v>4405</v>
      </c>
      <c r="R1460" s="74" t="s">
        <v>4405</v>
      </c>
      <c r="S1460" s="356" t="e">
        <v>#N/A</v>
      </c>
      <c r="T1460" s="356" t="str">
        <f>IF(ISNA(VLOOKUP(A1460,Sheet1!B$3:C$1266,2,FALSE)=TRUE),"ND",VLOOKUP(A1460,Sheet1!B$3:C$1266,2,FALSE))</f>
        <v>ND</v>
      </c>
      <c r="U1460" s="392" t="str">
        <f>IF(ISNA(VLOOKUP($A1460,Sheet1!$B$3:$AH$1266,Sheet1!E$1+(Sheet1!$A$1-1)*10,FALSE))=TRUE,"---",IF(VLOOKUP($A1460,Sheet1!$B$3:$AH$1266,Sheet1!E$1+(Sheet1!$A$1-1)*10,FALSE)="---","---", (ROUND(VLOOKUP($A1460,Sheet1!$B$3:$AH$1266,Sheet1!E$1+(Sheet1!$A$1-1)*10,FALSE),IF(VLOOKUP($A1460,Sheet1!$B$3:$AH$1266,Sheet1!E$1+(Sheet1!$A$1-1)*10,FALSE)&gt;99999,-3,IF(VLOOKUP($A1460,Sheet1!$B$3:$AH$1266,Sheet1!E$1+(Sheet1!$A$1-1)*10,FALSE)&gt;9999,-2,IF(VLOOKUP($A1460,Sheet1!$B$3:$AH$1266,Sheet1!E$1+(Sheet1!$A$1-1)*10,FALSE)&gt;999,-1,0)))))))</f>
        <v>---</v>
      </c>
      <c r="V1460" s="392" t="str">
        <f>IF(ISNA(VLOOKUP($A1460,Sheet1!$B$3:$AH$1266,Sheet1!F$1+(Sheet1!$A$1-1)*10,FALSE))=TRUE,"---",IF(VLOOKUP($A1460,Sheet1!$B$3:$AH$1266,Sheet1!F$1+(Sheet1!$A$1-1)*10,FALSE)="---","---", (ROUND(VLOOKUP($A1460,Sheet1!$B$3:$AH$1266,Sheet1!F$1+(Sheet1!$A$1-1)*10,FALSE),IF(VLOOKUP($A1460,Sheet1!$B$3:$AH$1266,Sheet1!F$1+(Sheet1!$A$1-1)*10,FALSE)&gt;99999,-3,IF(VLOOKUP($A1460,Sheet1!$B$3:$AH$1266,Sheet1!F$1+(Sheet1!$A$1-1)*10,FALSE)&gt;9999,-2,IF(VLOOKUP($A1460,Sheet1!$B$3:$AH$1266,Sheet1!F$1+(Sheet1!$A$1-1)*10,FALSE)&gt;999,-1,0)))))))</f>
        <v>---</v>
      </c>
      <c r="W1460" s="392" t="str">
        <f>IF(ISNA(VLOOKUP($A1460,Sheet1!$B$3:$AH$1266,Sheet1!G$1+(Sheet1!$A$1-1)*10,FALSE))=TRUE,"---",IF(VLOOKUP($A1460,Sheet1!$B$3:$AH$1266,Sheet1!G$1+(Sheet1!$A$1-1)*10,FALSE)="---","---", (ROUND(VLOOKUP($A1460,Sheet1!$B$3:$AH$1266,Sheet1!G$1+(Sheet1!$A$1-1)*10,FALSE),IF(VLOOKUP($A1460,Sheet1!$B$3:$AH$1266,Sheet1!G$1+(Sheet1!$A$1-1)*10,FALSE)&gt;99999,-3,IF(VLOOKUP($A1460,Sheet1!$B$3:$AH$1266,Sheet1!G$1+(Sheet1!$A$1-1)*10,FALSE)&gt;9999,-2,IF(VLOOKUP($A1460,Sheet1!$B$3:$AH$1266,Sheet1!G$1+(Sheet1!$A$1-1)*10,FALSE)&gt;999,-1,0)))))))</f>
        <v>---</v>
      </c>
      <c r="X1460" s="392" t="str">
        <f>IF(ISNA(VLOOKUP($A1460,Sheet1!$B$3:$AH$1266,Sheet1!H$1+(Sheet1!$A$1-1)*10,FALSE))=TRUE,"---",IF(VLOOKUP($A1460,Sheet1!$B$3:$AH$1266,Sheet1!H$1+(Sheet1!$A$1-1)*10,FALSE)="---","---", (ROUND(VLOOKUP($A1460,Sheet1!$B$3:$AH$1266,Sheet1!H$1+(Sheet1!$A$1-1)*10,FALSE),IF(VLOOKUP($A1460,Sheet1!$B$3:$AH$1266,Sheet1!H$1+(Sheet1!$A$1-1)*10,FALSE)&gt;99999,-3,IF(VLOOKUP($A1460,Sheet1!$B$3:$AH$1266,Sheet1!H$1+(Sheet1!$A$1-1)*10,FALSE)&gt;9999,-2,IF(VLOOKUP($A1460,Sheet1!$B$3:$AH$1266,Sheet1!H$1+(Sheet1!$A$1-1)*10,FALSE)&gt;999,-1,0)))))))</f>
        <v>---</v>
      </c>
      <c r="Y1460" s="392" t="str">
        <f>IF(ISNA(VLOOKUP($A1460,Sheet1!$B$3:$AH$1266,Sheet1!I$1+(Sheet1!$A$1-1)*10,FALSE))=TRUE,"---",IF(VLOOKUP($A1460,Sheet1!$B$3:$AH$1266,Sheet1!I$1+(Sheet1!$A$1-1)*10,FALSE)="---","---", (ROUND(VLOOKUP($A1460,Sheet1!$B$3:$AH$1266,Sheet1!I$1+(Sheet1!$A$1-1)*10,FALSE),IF(VLOOKUP($A1460,Sheet1!$B$3:$AH$1266,Sheet1!I$1+(Sheet1!$A$1-1)*10,FALSE)&gt;99999,-3,IF(VLOOKUP($A1460,Sheet1!$B$3:$AH$1266,Sheet1!I$1+(Sheet1!$A$1-1)*10,FALSE)&gt;9999,-2,IF(VLOOKUP($A1460,Sheet1!$B$3:$AH$1266,Sheet1!I$1+(Sheet1!$A$1-1)*10,FALSE)&gt;999,-1,0)))))))</f>
        <v>---</v>
      </c>
      <c r="Z1460" s="392" t="str">
        <f>IF(ISNA(VLOOKUP($A1460,Sheet1!$B$3:$AH$1266,Sheet1!J$1+(Sheet1!$A$1-1)*10,FALSE))=TRUE,"---",IF(VLOOKUP($A1460,Sheet1!$B$3:$AH$1266,Sheet1!J$1+(Sheet1!$A$1-1)*10,FALSE)="---","---", (ROUND(VLOOKUP($A1460,Sheet1!$B$3:$AH$1266,Sheet1!J$1+(Sheet1!$A$1-1)*10,FALSE),IF(VLOOKUP($A1460,Sheet1!$B$3:$AH$1266,Sheet1!J$1+(Sheet1!$A$1-1)*10,FALSE)&gt;99999,-3,IF(VLOOKUP($A1460,Sheet1!$B$3:$AH$1266,Sheet1!J$1+(Sheet1!$A$1-1)*10,FALSE)&gt;9999,-2,IF(VLOOKUP($A1460,Sheet1!$B$3:$AH$1266,Sheet1!J$1+(Sheet1!$A$1-1)*10,FALSE)&gt;999,-1,0)))))))</f>
        <v>---</v>
      </c>
      <c r="AA1460" s="392" t="str">
        <f>IF(ISNA(VLOOKUP($A1460,Sheet1!$B$3:$AH$1266,Sheet1!K$1+(Sheet1!$A$1-1)*10,FALSE))=TRUE,"---",IF(VLOOKUP($A1460,Sheet1!$B$3:$AH$1266,Sheet1!K$1+(Sheet1!$A$1-1)*10,FALSE)="---","---", (ROUND(VLOOKUP($A1460,Sheet1!$B$3:$AH$1266,Sheet1!K$1+(Sheet1!$A$1-1)*10,FALSE),IF(VLOOKUP($A1460,Sheet1!$B$3:$AH$1266,Sheet1!K$1+(Sheet1!$A$1-1)*10,FALSE)&gt;99999,-3,IF(VLOOKUP($A1460,Sheet1!$B$3:$AH$1266,Sheet1!K$1+(Sheet1!$A$1-1)*10,FALSE)&gt;9999,-2,IF(VLOOKUP($A1460,Sheet1!$B$3:$AH$1266,Sheet1!K$1+(Sheet1!$A$1-1)*10,FALSE)&gt;999,-1,0)))))))</f>
        <v>---</v>
      </c>
      <c r="AB1460" s="392" t="str">
        <f>IF(ISNA(VLOOKUP($A1460,Sheet1!$B$3:$AH$1266,Sheet1!L$1+(Sheet1!$A$1-1)*10,FALSE))=TRUE,"---",IF(VLOOKUP($A1460,Sheet1!$B$3:$AH$1266,Sheet1!L$1+(Sheet1!$A$1-1)*10,FALSE)="---","---", (ROUND(VLOOKUP($A1460,Sheet1!$B$3:$AH$1266,Sheet1!L$1+(Sheet1!$A$1-1)*10,FALSE),IF(VLOOKUP($A1460,Sheet1!$B$3:$AH$1266,Sheet1!L$1+(Sheet1!$A$1-1)*10,FALSE)&gt;99999,-3,IF(VLOOKUP($A1460,Sheet1!$B$3:$AH$1266,Sheet1!L$1+(Sheet1!$A$1-1)*10,FALSE)&gt;9999,-2,IF(VLOOKUP($A1460,Sheet1!$B$3:$AH$1266,Sheet1!L$1+(Sheet1!$A$1-1)*10,FALSE)&gt;999,-1,0)))))))</f>
        <v>---</v>
      </c>
      <c r="AC1460" s="392" t="str">
        <f>IF(ISNA(VLOOKUP($A1460,Sheet1!$B$3:$AH$1266,Sheet1!M$1+(Sheet1!$A$1-1)*10,FALSE))=TRUE,"---",IF(VLOOKUP($A1460,Sheet1!$B$3:$AH$1266,Sheet1!M$1+(Sheet1!$A$1-1)*10,FALSE)="---","---", (ROUND(VLOOKUP($A1460,Sheet1!$B$3:$AH$1266,Sheet1!M$1+(Sheet1!$A$1-1)*10,FALSE),IF(VLOOKUP($A1460,Sheet1!$B$3:$AH$1266,Sheet1!M$1+(Sheet1!$A$1-1)*10,FALSE)&gt;99999,-3,IF(VLOOKUP($A1460,Sheet1!$B$3:$AH$1266,Sheet1!M$1+(Sheet1!$A$1-1)*10,FALSE)&gt;9999,-2,IF(VLOOKUP($A1460,Sheet1!$B$3:$AH$1266,Sheet1!M$1+(Sheet1!$A$1-1)*10,FALSE)&gt;999,-1,0)))))))</f>
        <v>---</v>
      </c>
      <c r="AD1460" s="392" t="str">
        <f>IF(ISNA(VLOOKUP($A1460,Sheet1!$B$3:$AH$1266,Sheet1!N$1+(Sheet1!$A$1-1)*10,FALSE))=TRUE,"---",IF(VLOOKUP($A1460,Sheet1!$B$3:$AH$1266,Sheet1!N$1+(Sheet1!$A$1-1)*10,FALSE)="---","---", (ROUND(VLOOKUP($A1460,Sheet1!$B$3:$AH$1266,Sheet1!N$1+(Sheet1!$A$1-1)*10,FALSE),IF(VLOOKUP($A1460,Sheet1!$B$3:$AH$1266,Sheet1!N$1+(Sheet1!$A$1-1)*10,FALSE)&gt;99999,-3,IF(VLOOKUP($A1460,Sheet1!$B$3:$AH$1266,Sheet1!N$1+(Sheet1!$A$1-1)*10,FALSE)&gt;9999,-2,IF(VLOOKUP($A1460,Sheet1!$B$3:$AH$1266,Sheet1!N$1+(Sheet1!$A$1-1)*10,FALSE)&gt;999,-1,0)))))))</f>
        <v>---</v>
      </c>
    </row>
    <row r="1461" spans="1:30" ht="25.5" customHeight="1" x14ac:dyDescent="0.25">
      <c r="A1461" s="133" t="s">
        <v>2138</v>
      </c>
      <c r="B1461" s="141" t="s">
        <v>2139</v>
      </c>
      <c r="C1461" s="133">
        <v>421746</v>
      </c>
      <c r="D1461" s="133">
        <v>780432</v>
      </c>
      <c r="E1461" s="67" t="s">
        <v>3009</v>
      </c>
      <c r="F1461" s="117" t="s">
        <v>4861</v>
      </c>
      <c r="G1461" s="118" t="s">
        <v>286</v>
      </c>
      <c r="H1461" s="136">
        <v>579</v>
      </c>
      <c r="I1461" s="119">
        <v>27807</v>
      </c>
      <c r="J1461" s="120">
        <v>17.12</v>
      </c>
      <c r="K1461" s="121" t="s">
        <v>4405</v>
      </c>
      <c r="L1461" s="122">
        <v>19500</v>
      </c>
      <c r="M1461" s="123">
        <v>33.700000000000003</v>
      </c>
      <c r="N1461" s="121" t="s">
        <v>4405</v>
      </c>
      <c r="O1461" s="71">
        <f t="shared" si="49"/>
        <v>24.340714003715764</v>
      </c>
      <c r="P1461" s="71">
        <f>IF(O1461&lt;&gt;"",VLOOKUP($A1461,Sheet4!$A$2:$O$1309,14,FALSE)*100,"")</f>
        <v>5.9398750314887732</v>
      </c>
      <c r="Q1461" s="71">
        <f>IF(P1461&lt;&gt;"",VLOOKUP($A1461,Sheet4!$A$2:$O$1309,15,FALSE)*100,"")</f>
        <v>45.108267971051362</v>
      </c>
      <c r="R1461" s="73">
        <f t="shared" si="50"/>
        <v>4</v>
      </c>
      <c r="S1461" s="63" t="s">
        <v>4367</v>
      </c>
      <c r="T1461" s="63" t="str">
        <f>IF(ISNA(VLOOKUP(A1461,Sheet1!B$3:C$1266,2,FALSE)=TRUE),"NC",VLOOKUP(A1461,Sheet1!B$3:C$1266,2,FALSE))</f>
        <v>Rural</v>
      </c>
      <c r="U1461" s="66">
        <f>IF(ISNA(VLOOKUP($A1461,Sheet1!$B$3:$AH$1266,Sheet1!E$1+(Sheet1!$A$1-1)*10,FALSE))=TRUE,"---",IF(VLOOKUP($A1461,Sheet1!$B$3:$AH$1266,Sheet1!E$1+(Sheet1!$A$1-1)*10,FALSE)="---","---", (ROUND(VLOOKUP($A1461,Sheet1!$B$3:$AH$1266,Sheet1!E$1+(Sheet1!$A$1-1)*10,FALSE),IF(VLOOKUP($A1461,Sheet1!$B$3:$AH$1266,Sheet1!E$1+(Sheet1!$A$1-1)*10,FALSE)&gt;99999,-3,IF(VLOOKUP($A1461,Sheet1!$B$3:$AH$1266,Sheet1!E$1+(Sheet1!$A$1-1)*10,FALSE)&gt;9999,-2,IF(VLOOKUP($A1461,Sheet1!$B$3:$AH$1266,Sheet1!E$1+(Sheet1!$A$1-1)*10,FALSE)&gt;999,-1,0)))))))</f>
        <v>9500</v>
      </c>
      <c r="V1461" s="66">
        <f>IF(ISNA(VLOOKUP($A1461,Sheet1!$B$3:$AH$1266,Sheet1!F$1+(Sheet1!$A$1-1)*10,FALSE))=TRUE,"---",IF(VLOOKUP($A1461,Sheet1!$B$3:$AH$1266,Sheet1!F$1+(Sheet1!$A$1-1)*10,FALSE)="---","---", (ROUND(VLOOKUP($A1461,Sheet1!$B$3:$AH$1266,Sheet1!F$1+(Sheet1!$A$1-1)*10,FALSE),IF(VLOOKUP($A1461,Sheet1!$B$3:$AH$1266,Sheet1!F$1+(Sheet1!$A$1-1)*10,FALSE)&gt;99999,-3,IF(VLOOKUP($A1461,Sheet1!$B$3:$AH$1266,Sheet1!F$1+(Sheet1!$A$1-1)*10,FALSE)&gt;9999,-2,IF(VLOOKUP($A1461,Sheet1!$B$3:$AH$1266,Sheet1!F$1+(Sheet1!$A$1-1)*10,FALSE)&gt;999,-1,0)))))))</f>
        <v>11300</v>
      </c>
      <c r="W1461" s="66">
        <f>IF(ISNA(VLOOKUP($A1461,Sheet1!$B$3:$AH$1266,Sheet1!G$1+(Sheet1!$A$1-1)*10,FALSE))=TRUE,"---",IF(VLOOKUP($A1461,Sheet1!$B$3:$AH$1266,Sheet1!G$1+(Sheet1!$A$1-1)*10,FALSE)="---","---", (ROUND(VLOOKUP($A1461,Sheet1!$B$3:$AH$1266,Sheet1!G$1+(Sheet1!$A$1-1)*10,FALSE),IF(VLOOKUP($A1461,Sheet1!$B$3:$AH$1266,Sheet1!G$1+(Sheet1!$A$1-1)*10,FALSE)&gt;99999,-3,IF(VLOOKUP($A1461,Sheet1!$B$3:$AH$1266,Sheet1!G$1+(Sheet1!$A$1-1)*10,FALSE)&gt;9999,-2,IF(VLOOKUP($A1461,Sheet1!$B$3:$AH$1266,Sheet1!G$1+(Sheet1!$A$1-1)*10,FALSE)&gt;999,-1,0)))))))</f>
        <v>13700</v>
      </c>
      <c r="X1461" s="66">
        <f>IF(ISNA(VLOOKUP($A1461,Sheet1!$B$3:$AH$1266,Sheet1!H$1+(Sheet1!$A$1-1)*10,FALSE))=TRUE,"---",IF(VLOOKUP($A1461,Sheet1!$B$3:$AH$1266,Sheet1!H$1+(Sheet1!$A$1-1)*10,FALSE)="---","---", (ROUND(VLOOKUP($A1461,Sheet1!$B$3:$AH$1266,Sheet1!H$1+(Sheet1!$A$1-1)*10,FALSE),IF(VLOOKUP($A1461,Sheet1!$B$3:$AH$1266,Sheet1!H$1+(Sheet1!$A$1-1)*10,FALSE)&gt;99999,-3,IF(VLOOKUP($A1461,Sheet1!$B$3:$AH$1266,Sheet1!H$1+(Sheet1!$A$1-1)*10,FALSE)&gt;9999,-2,IF(VLOOKUP($A1461,Sheet1!$B$3:$AH$1266,Sheet1!H$1+(Sheet1!$A$1-1)*10,FALSE)&gt;999,-1,0)))))))</f>
        <v>20700</v>
      </c>
      <c r="Y1461" s="66">
        <f>IF(ISNA(VLOOKUP($A1461,Sheet1!$B$3:$AH$1266,Sheet1!I$1+(Sheet1!$A$1-1)*10,FALSE))=TRUE,"---",IF(VLOOKUP($A1461,Sheet1!$B$3:$AH$1266,Sheet1!I$1+(Sheet1!$A$1-1)*10,FALSE)="---","---", (ROUND(VLOOKUP($A1461,Sheet1!$B$3:$AH$1266,Sheet1!I$1+(Sheet1!$A$1-1)*10,FALSE),IF(VLOOKUP($A1461,Sheet1!$B$3:$AH$1266,Sheet1!I$1+(Sheet1!$A$1-1)*10,FALSE)&gt;99999,-3,IF(VLOOKUP($A1461,Sheet1!$B$3:$AH$1266,Sheet1!I$1+(Sheet1!$A$1-1)*10,FALSE)&gt;9999,-2,IF(VLOOKUP($A1461,Sheet1!$B$3:$AH$1266,Sheet1!I$1+(Sheet1!$A$1-1)*10,FALSE)&gt;999,-1,0)))))))</f>
        <v>25800</v>
      </c>
      <c r="Z1461" s="66">
        <f>IF(ISNA(VLOOKUP($A1461,Sheet1!$B$3:$AH$1266,Sheet1!J$1+(Sheet1!$A$1-1)*10,FALSE))=TRUE,"---",IF(VLOOKUP($A1461,Sheet1!$B$3:$AH$1266,Sheet1!J$1+(Sheet1!$A$1-1)*10,FALSE)="---","---", (ROUND(VLOOKUP($A1461,Sheet1!$B$3:$AH$1266,Sheet1!J$1+(Sheet1!$A$1-1)*10,FALSE),IF(VLOOKUP($A1461,Sheet1!$B$3:$AH$1266,Sheet1!J$1+(Sheet1!$A$1-1)*10,FALSE)&gt;99999,-3,IF(VLOOKUP($A1461,Sheet1!$B$3:$AH$1266,Sheet1!J$1+(Sheet1!$A$1-1)*10,FALSE)&gt;9999,-2,IF(VLOOKUP($A1461,Sheet1!$B$3:$AH$1266,Sheet1!J$1+(Sheet1!$A$1-1)*10,FALSE)&gt;999,-1,0)))))))</f>
        <v>32900</v>
      </c>
      <c r="AA1461" s="66">
        <f>IF(ISNA(VLOOKUP($A1461,Sheet1!$B$3:$AH$1266,Sheet1!K$1+(Sheet1!$A$1-1)*10,FALSE))=TRUE,"---",IF(VLOOKUP($A1461,Sheet1!$B$3:$AH$1266,Sheet1!K$1+(Sheet1!$A$1-1)*10,FALSE)="---","---", (ROUND(VLOOKUP($A1461,Sheet1!$B$3:$AH$1266,Sheet1!K$1+(Sheet1!$A$1-1)*10,FALSE),IF(VLOOKUP($A1461,Sheet1!$B$3:$AH$1266,Sheet1!K$1+(Sheet1!$A$1-1)*10,FALSE)&gt;99999,-3,IF(VLOOKUP($A1461,Sheet1!$B$3:$AH$1266,Sheet1!K$1+(Sheet1!$A$1-1)*10,FALSE)&gt;9999,-2,IF(VLOOKUP($A1461,Sheet1!$B$3:$AH$1266,Sheet1!K$1+(Sheet1!$A$1-1)*10,FALSE)&gt;999,-1,0)))))))</f>
        <v>39000</v>
      </c>
      <c r="AB1461" s="66">
        <f>IF(ISNA(VLOOKUP($A1461,Sheet1!$B$3:$AH$1266,Sheet1!L$1+(Sheet1!$A$1-1)*10,FALSE))=TRUE,"---",IF(VLOOKUP($A1461,Sheet1!$B$3:$AH$1266,Sheet1!L$1+(Sheet1!$A$1-1)*10,FALSE)="---","---", (ROUND(VLOOKUP($A1461,Sheet1!$B$3:$AH$1266,Sheet1!L$1+(Sheet1!$A$1-1)*10,FALSE),IF(VLOOKUP($A1461,Sheet1!$B$3:$AH$1266,Sheet1!L$1+(Sheet1!$A$1-1)*10,FALSE)&gt;99999,-3,IF(VLOOKUP($A1461,Sheet1!$B$3:$AH$1266,Sheet1!L$1+(Sheet1!$A$1-1)*10,FALSE)&gt;9999,-2,IF(VLOOKUP($A1461,Sheet1!$B$3:$AH$1266,Sheet1!L$1+(Sheet1!$A$1-1)*10,FALSE)&gt;999,-1,0)))))))</f>
        <v>44900</v>
      </c>
      <c r="AC1461" s="66">
        <f>IF(ISNA(VLOOKUP($A1461,Sheet1!$B$3:$AH$1266,Sheet1!M$1+(Sheet1!$A$1-1)*10,FALSE))=TRUE,"---",IF(VLOOKUP($A1461,Sheet1!$B$3:$AH$1266,Sheet1!M$1+(Sheet1!$A$1-1)*10,FALSE)="---","---", (ROUND(VLOOKUP($A1461,Sheet1!$B$3:$AH$1266,Sheet1!M$1+(Sheet1!$A$1-1)*10,FALSE),IF(VLOOKUP($A1461,Sheet1!$B$3:$AH$1266,Sheet1!M$1+(Sheet1!$A$1-1)*10,FALSE)&gt;99999,-3,IF(VLOOKUP($A1461,Sheet1!$B$3:$AH$1266,Sheet1!M$1+(Sheet1!$A$1-1)*10,FALSE)&gt;9999,-2,IF(VLOOKUP($A1461,Sheet1!$B$3:$AH$1266,Sheet1!M$1+(Sheet1!$A$1-1)*10,FALSE)&gt;999,-1,0)))))))</f>
        <v>51200</v>
      </c>
      <c r="AD1461" s="66">
        <f>IF(ISNA(VLOOKUP($A1461,Sheet1!$B$3:$AH$1266,Sheet1!N$1+(Sheet1!$A$1-1)*10,FALSE))=TRUE,"---",IF(VLOOKUP($A1461,Sheet1!$B$3:$AH$1266,Sheet1!N$1+(Sheet1!$A$1-1)*10,FALSE)="---","---", (ROUND(VLOOKUP($A1461,Sheet1!$B$3:$AH$1266,Sheet1!N$1+(Sheet1!$A$1-1)*10,FALSE),IF(VLOOKUP($A1461,Sheet1!$B$3:$AH$1266,Sheet1!N$1+(Sheet1!$A$1-1)*10,FALSE)&gt;99999,-3,IF(VLOOKUP($A1461,Sheet1!$B$3:$AH$1266,Sheet1!N$1+(Sheet1!$A$1-1)*10,FALSE)&gt;9999,-2,IF(VLOOKUP($A1461,Sheet1!$B$3:$AH$1266,Sheet1!N$1+(Sheet1!$A$1-1)*10,FALSE)&gt;999,-1,0)))))))</f>
        <v>60200</v>
      </c>
    </row>
    <row r="1462" spans="1:30" ht="25.5" customHeight="1" x14ac:dyDescent="0.25">
      <c r="A1462" s="303" t="s">
        <v>2140</v>
      </c>
      <c r="B1462" s="330" t="s">
        <v>2141</v>
      </c>
      <c r="C1462" s="303">
        <v>421603</v>
      </c>
      <c r="D1462" s="303">
        <v>781337</v>
      </c>
      <c r="E1462" s="307" t="s">
        <v>3009</v>
      </c>
      <c r="F1462" s="342" t="s">
        <v>4862</v>
      </c>
      <c r="G1462" s="318" t="s">
        <v>286</v>
      </c>
      <c r="H1462" s="347">
        <v>10.7</v>
      </c>
      <c r="I1462" s="112">
        <v>33237</v>
      </c>
      <c r="J1462" s="113">
        <v>6.56</v>
      </c>
      <c r="K1462" s="127" t="s">
        <v>20</v>
      </c>
      <c r="L1462" s="115">
        <v>1560</v>
      </c>
      <c r="M1462" s="116">
        <v>146</v>
      </c>
      <c r="N1462" s="114" t="s">
        <v>4405</v>
      </c>
      <c r="O1462" s="68">
        <f t="shared" si="49"/>
        <v>8.9135901303811877</v>
      </c>
      <c r="P1462" s="68">
        <f>IF(O1462&lt;&gt;"",VLOOKUP($A1462,Sheet4!$A$2:$O$1309,14,FALSE)*100,"")</f>
        <v>1.1355140458131352</v>
      </c>
      <c r="Q1462" s="68">
        <f>IF(P1462&lt;&gt;"",VLOOKUP($A1462,Sheet4!$A$2:$O$1309,15,FALSE)*100,"")</f>
        <v>10.583064950141729</v>
      </c>
      <c r="R1462" s="74">
        <f t="shared" si="50"/>
        <v>10</v>
      </c>
      <c r="S1462" s="356" t="s">
        <v>4367</v>
      </c>
      <c r="T1462" s="356" t="str">
        <f>IF(ISNA(VLOOKUP(A1462,Sheet1!B$3:C$1266,2,FALSE)=TRUE),"NC",VLOOKUP(A1462,Sheet1!B$3:C$1266,2,FALSE))</f>
        <v>Rural10</v>
      </c>
      <c r="U1462" s="392">
        <f>IF(ISNA(VLOOKUP($A1462,Sheet1!$B$3:$AH$1266,Sheet1!E$1+(Sheet1!$A$1-1)*10,FALSE))=TRUE,"---",IF(VLOOKUP($A1462,Sheet1!$B$3:$AH$1266,Sheet1!E$1+(Sheet1!$A$1-1)*10,FALSE)="---","---", (ROUND(VLOOKUP($A1462,Sheet1!$B$3:$AH$1266,Sheet1!E$1+(Sheet1!$A$1-1)*10,FALSE),IF(VLOOKUP($A1462,Sheet1!$B$3:$AH$1266,Sheet1!E$1+(Sheet1!$A$1-1)*10,FALSE)&gt;99999,-3,IF(VLOOKUP($A1462,Sheet1!$B$3:$AH$1266,Sheet1!E$1+(Sheet1!$A$1-1)*10,FALSE)&gt;9999,-2,IF(VLOOKUP($A1462,Sheet1!$B$3:$AH$1266,Sheet1!E$1+(Sheet1!$A$1-1)*10,FALSE)&gt;999,-1,0)))))))</f>
        <v>522</v>
      </c>
      <c r="V1462" s="392">
        <f>IF(ISNA(VLOOKUP($A1462,Sheet1!$B$3:$AH$1266,Sheet1!F$1+(Sheet1!$A$1-1)*10,FALSE))=TRUE,"---",IF(VLOOKUP($A1462,Sheet1!$B$3:$AH$1266,Sheet1!F$1+(Sheet1!$A$1-1)*10,FALSE)="---","---", (ROUND(VLOOKUP($A1462,Sheet1!$B$3:$AH$1266,Sheet1!F$1+(Sheet1!$A$1-1)*10,FALSE),IF(VLOOKUP($A1462,Sheet1!$B$3:$AH$1266,Sheet1!F$1+(Sheet1!$A$1-1)*10,FALSE)&gt;99999,-3,IF(VLOOKUP($A1462,Sheet1!$B$3:$AH$1266,Sheet1!F$1+(Sheet1!$A$1-1)*10,FALSE)&gt;9999,-2,IF(VLOOKUP($A1462,Sheet1!$B$3:$AH$1266,Sheet1!F$1+(Sheet1!$A$1-1)*10,FALSE)&gt;999,-1,0)))))))</f>
        <v>636</v>
      </c>
      <c r="W1462" s="392">
        <f>IF(ISNA(VLOOKUP($A1462,Sheet1!$B$3:$AH$1266,Sheet1!G$1+(Sheet1!$A$1-1)*10,FALSE))=TRUE,"---",IF(VLOOKUP($A1462,Sheet1!$B$3:$AH$1266,Sheet1!G$1+(Sheet1!$A$1-1)*10,FALSE)="---","---", (ROUND(VLOOKUP($A1462,Sheet1!$B$3:$AH$1266,Sheet1!G$1+(Sheet1!$A$1-1)*10,FALSE),IF(VLOOKUP($A1462,Sheet1!$B$3:$AH$1266,Sheet1!G$1+(Sheet1!$A$1-1)*10,FALSE)&gt;99999,-3,IF(VLOOKUP($A1462,Sheet1!$B$3:$AH$1266,Sheet1!G$1+(Sheet1!$A$1-1)*10,FALSE)&gt;9999,-2,IF(VLOOKUP($A1462,Sheet1!$B$3:$AH$1266,Sheet1!G$1+(Sheet1!$A$1-1)*10,FALSE)&gt;999,-1,0)))))))</f>
        <v>783</v>
      </c>
      <c r="X1462" s="392">
        <f>IF(ISNA(VLOOKUP($A1462,Sheet1!$B$3:$AH$1266,Sheet1!H$1+(Sheet1!$A$1-1)*10,FALSE))=TRUE,"---",IF(VLOOKUP($A1462,Sheet1!$B$3:$AH$1266,Sheet1!H$1+(Sheet1!$A$1-1)*10,FALSE)="---","---", (ROUND(VLOOKUP($A1462,Sheet1!$B$3:$AH$1266,Sheet1!H$1+(Sheet1!$A$1-1)*10,FALSE),IF(VLOOKUP($A1462,Sheet1!$B$3:$AH$1266,Sheet1!H$1+(Sheet1!$A$1-1)*10,FALSE)&gt;99999,-3,IF(VLOOKUP($A1462,Sheet1!$B$3:$AH$1266,Sheet1!H$1+(Sheet1!$A$1-1)*10,FALSE)&gt;9999,-2,IF(VLOOKUP($A1462,Sheet1!$B$3:$AH$1266,Sheet1!H$1+(Sheet1!$A$1-1)*10,FALSE)&gt;999,-1,0)))))))</f>
        <v>1190</v>
      </c>
      <c r="Y1462" s="392">
        <f>IF(ISNA(VLOOKUP($A1462,Sheet1!$B$3:$AH$1266,Sheet1!I$1+(Sheet1!$A$1-1)*10,FALSE))=TRUE,"---",IF(VLOOKUP($A1462,Sheet1!$B$3:$AH$1266,Sheet1!I$1+(Sheet1!$A$1-1)*10,FALSE)="---","---", (ROUND(VLOOKUP($A1462,Sheet1!$B$3:$AH$1266,Sheet1!I$1+(Sheet1!$A$1-1)*10,FALSE),IF(VLOOKUP($A1462,Sheet1!$B$3:$AH$1266,Sheet1!I$1+(Sheet1!$A$1-1)*10,FALSE)&gt;99999,-3,IF(VLOOKUP($A1462,Sheet1!$B$3:$AH$1266,Sheet1!I$1+(Sheet1!$A$1-1)*10,FALSE)&gt;9999,-2,IF(VLOOKUP($A1462,Sheet1!$B$3:$AH$1266,Sheet1!I$1+(Sheet1!$A$1-1)*10,FALSE)&gt;999,-1,0)))))))</f>
        <v>1490</v>
      </c>
      <c r="Z1462" s="392">
        <f>IF(ISNA(VLOOKUP($A1462,Sheet1!$B$3:$AH$1266,Sheet1!J$1+(Sheet1!$A$1-1)*10,FALSE))=TRUE,"---",IF(VLOOKUP($A1462,Sheet1!$B$3:$AH$1266,Sheet1!J$1+(Sheet1!$A$1-1)*10,FALSE)="---","---", (ROUND(VLOOKUP($A1462,Sheet1!$B$3:$AH$1266,Sheet1!J$1+(Sheet1!$A$1-1)*10,FALSE),IF(VLOOKUP($A1462,Sheet1!$B$3:$AH$1266,Sheet1!J$1+(Sheet1!$A$1-1)*10,FALSE)&gt;99999,-3,IF(VLOOKUP($A1462,Sheet1!$B$3:$AH$1266,Sheet1!J$1+(Sheet1!$A$1-1)*10,FALSE)&gt;9999,-2,IF(VLOOKUP($A1462,Sheet1!$B$3:$AH$1266,Sheet1!J$1+(Sheet1!$A$1-1)*10,FALSE)&gt;999,-1,0)))))))</f>
        <v>1920</v>
      </c>
      <c r="AA1462" s="392">
        <f>IF(ISNA(VLOOKUP($A1462,Sheet1!$B$3:$AH$1266,Sheet1!K$1+(Sheet1!$A$1-1)*10,FALSE))=TRUE,"---",IF(VLOOKUP($A1462,Sheet1!$B$3:$AH$1266,Sheet1!K$1+(Sheet1!$A$1-1)*10,FALSE)="---","---", (ROUND(VLOOKUP($A1462,Sheet1!$B$3:$AH$1266,Sheet1!K$1+(Sheet1!$A$1-1)*10,FALSE),IF(VLOOKUP($A1462,Sheet1!$B$3:$AH$1266,Sheet1!K$1+(Sheet1!$A$1-1)*10,FALSE)&gt;99999,-3,IF(VLOOKUP($A1462,Sheet1!$B$3:$AH$1266,Sheet1!K$1+(Sheet1!$A$1-1)*10,FALSE)&gt;9999,-2,IF(VLOOKUP($A1462,Sheet1!$B$3:$AH$1266,Sheet1!K$1+(Sheet1!$A$1-1)*10,FALSE)&gt;999,-1,0)))))))</f>
        <v>2280</v>
      </c>
      <c r="AB1462" s="392">
        <f>IF(ISNA(VLOOKUP($A1462,Sheet1!$B$3:$AH$1266,Sheet1!L$1+(Sheet1!$A$1-1)*10,FALSE))=TRUE,"---",IF(VLOOKUP($A1462,Sheet1!$B$3:$AH$1266,Sheet1!L$1+(Sheet1!$A$1-1)*10,FALSE)="---","---", (ROUND(VLOOKUP($A1462,Sheet1!$B$3:$AH$1266,Sheet1!L$1+(Sheet1!$A$1-1)*10,FALSE),IF(VLOOKUP($A1462,Sheet1!$B$3:$AH$1266,Sheet1!L$1+(Sheet1!$A$1-1)*10,FALSE)&gt;99999,-3,IF(VLOOKUP($A1462,Sheet1!$B$3:$AH$1266,Sheet1!L$1+(Sheet1!$A$1-1)*10,FALSE)&gt;9999,-2,IF(VLOOKUP($A1462,Sheet1!$B$3:$AH$1266,Sheet1!L$1+(Sheet1!$A$1-1)*10,FALSE)&gt;999,-1,0)))))))</f>
        <v>2660</v>
      </c>
      <c r="AC1462" s="392">
        <f>IF(ISNA(VLOOKUP($A1462,Sheet1!$B$3:$AH$1266,Sheet1!M$1+(Sheet1!$A$1-1)*10,FALSE))=TRUE,"---",IF(VLOOKUP($A1462,Sheet1!$B$3:$AH$1266,Sheet1!M$1+(Sheet1!$A$1-1)*10,FALSE)="---","---", (ROUND(VLOOKUP($A1462,Sheet1!$B$3:$AH$1266,Sheet1!M$1+(Sheet1!$A$1-1)*10,FALSE),IF(VLOOKUP($A1462,Sheet1!$B$3:$AH$1266,Sheet1!M$1+(Sheet1!$A$1-1)*10,FALSE)&gt;99999,-3,IF(VLOOKUP($A1462,Sheet1!$B$3:$AH$1266,Sheet1!M$1+(Sheet1!$A$1-1)*10,FALSE)&gt;9999,-2,IF(VLOOKUP($A1462,Sheet1!$B$3:$AH$1266,Sheet1!M$1+(Sheet1!$A$1-1)*10,FALSE)&gt;999,-1,0)))))))</f>
        <v>3070</v>
      </c>
      <c r="AD1462" s="392">
        <f>IF(ISNA(VLOOKUP($A1462,Sheet1!$B$3:$AH$1266,Sheet1!N$1+(Sheet1!$A$1-1)*10,FALSE))=TRUE,"---",IF(VLOOKUP($A1462,Sheet1!$B$3:$AH$1266,Sheet1!N$1+(Sheet1!$A$1-1)*10,FALSE)="---","---", (ROUND(VLOOKUP($A1462,Sheet1!$B$3:$AH$1266,Sheet1!N$1+(Sheet1!$A$1-1)*10,FALSE),IF(VLOOKUP($A1462,Sheet1!$B$3:$AH$1266,Sheet1!N$1+(Sheet1!$A$1-1)*10,FALSE)&gt;99999,-3,IF(VLOOKUP($A1462,Sheet1!$B$3:$AH$1266,Sheet1!N$1+(Sheet1!$A$1-1)*10,FALSE)&gt;9999,-2,IF(VLOOKUP($A1462,Sheet1!$B$3:$AH$1266,Sheet1!N$1+(Sheet1!$A$1-1)*10,FALSE)&gt;999,-1,0)))))))</f>
        <v>3660</v>
      </c>
    </row>
    <row r="1463" spans="1:30" ht="25.5" customHeight="1" x14ac:dyDescent="0.25">
      <c r="A1463" s="303"/>
      <c r="B1463" s="331"/>
      <c r="C1463" s="303"/>
      <c r="D1463" s="303"/>
      <c r="E1463" s="307" t="e">
        <v>#N/A</v>
      </c>
      <c r="F1463" s="331"/>
      <c r="G1463" s="319"/>
      <c r="H1463" s="347"/>
      <c r="I1463" s="112">
        <v>32680</v>
      </c>
      <c r="J1463" s="113">
        <v>7.06</v>
      </c>
      <c r="K1463" s="114" t="s">
        <v>4405</v>
      </c>
      <c r="L1463" s="115">
        <v>760</v>
      </c>
      <c r="M1463" s="155">
        <v>71</v>
      </c>
      <c r="N1463" s="127" t="s">
        <v>112</v>
      </c>
      <c r="O1463" s="68" t="s">
        <v>4405</v>
      </c>
      <c r="P1463" s="68" t="s">
        <v>4405</v>
      </c>
      <c r="Q1463" s="68" t="s">
        <v>4405</v>
      </c>
      <c r="R1463" s="74" t="s">
        <v>4405</v>
      </c>
      <c r="S1463" s="356" t="e">
        <v>#N/A</v>
      </c>
      <c r="T1463" s="356" t="str">
        <f>IF(ISNA(VLOOKUP(A1463,Sheet1!B$3:C$1266,2,FALSE)=TRUE),"ND",VLOOKUP(A1463,Sheet1!B$3:C$1266,2,FALSE))</f>
        <v>ND</v>
      </c>
      <c r="U1463" s="392" t="str">
        <f>IF(ISNA(VLOOKUP($A1463,Sheet1!$B$3:$AH$1266,Sheet1!E$1+(Sheet1!$A$1-1)*10,FALSE))=TRUE,"---",IF(VLOOKUP($A1463,Sheet1!$B$3:$AH$1266,Sheet1!E$1+(Sheet1!$A$1-1)*10,FALSE)="---","---", (ROUND(VLOOKUP($A1463,Sheet1!$B$3:$AH$1266,Sheet1!E$1+(Sheet1!$A$1-1)*10,FALSE),IF(VLOOKUP($A1463,Sheet1!$B$3:$AH$1266,Sheet1!E$1+(Sheet1!$A$1-1)*10,FALSE)&gt;99999,-3,IF(VLOOKUP($A1463,Sheet1!$B$3:$AH$1266,Sheet1!E$1+(Sheet1!$A$1-1)*10,FALSE)&gt;9999,-2,IF(VLOOKUP($A1463,Sheet1!$B$3:$AH$1266,Sheet1!E$1+(Sheet1!$A$1-1)*10,FALSE)&gt;999,-1,0)))))))</f>
        <v>---</v>
      </c>
      <c r="V1463" s="392" t="str">
        <f>IF(ISNA(VLOOKUP($A1463,Sheet1!$B$3:$AH$1266,Sheet1!F$1+(Sheet1!$A$1-1)*10,FALSE))=TRUE,"---",IF(VLOOKUP($A1463,Sheet1!$B$3:$AH$1266,Sheet1!F$1+(Sheet1!$A$1-1)*10,FALSE)="---","---", (ROUND(VLOOKUP($A1463,Sheet1!$B$3:$AH$1266,Sheet1!F$1+(Sheet1!$A$1-1)*10,FALSE),IF(VLOOKUP($A1463,Sheet1!$B$3:$AH$1266,Sheet1!F$1+(Sheet1!$A$1-1)*10,FALSE)&gt;99999,-3,IF(VLOOKUP($A1463,Sheet1!$B$3:$AH$1266,Sheet1!F$1+(Sheet1!$A$1-1)*10,FALSE)&gt;9999,-2,IF(VLOOKUP($A1463,Sheet1!$B$3:$AH$1266,Sheet1!F$1+(Sheet1!$A$1-1)*10,FALSE)&gt;999,-1,0)))))))</f>
        <v>---</v>
      </c>
      <c r="W1463" s="392" t="str">
        <f>IF(ISNA(VLOOKUP($A1463,Sheet1!$B$3:$AH$1266,Sheet1!G$1+(Sheet1!$A$1-1)*10,FALSE))=TRUE,"---",IF(VLOOKUP($A1463,Sheet1!$B$3:$AH$1266,Sheet1!G$1+(Sheet1!$A$1-1)*10,FALSE)="---","---", (ROUND(VLOOKUP($A1463,Sheet1!$B$3:$AH$1266,Sheet1!G$1+(Sheet1!$A$1-1)*10,FALSE),IF(VLOOKUP($A1463,Sheet1!$B$3:$AH$1266,Sheet1!G$1+(Sheet1!$A$1-1)*10,FALSE)&gt;99999,-3,IF(VLOOKUP($A1463,Sheet1!$B$3:$AH$1266,Sheet1!G$1+(Sheet1!$A$1-1)*10,FALSE)&gt;9999,-2,IF(VLOOKUP($A1463,Sheet1!$B$3:$AH$1266,Sheet1!G$1+(Sheet1!$A$1-1)*10,FALSE)&gt;999,-1,0)))))))</f>
        <v>---</v>
      </c>
      <c r="X1463" s="392" t="str">
        <f>IF(ISNA(VLOOKUP($A1463,Sheet1!$B$3:$AH$1266,Sheet1!H$1+(Sheet1!$A$1-1)*10,FALSE))=TRUE,"---",IF(VLOOKUP($A1463,Sheet1!$B$3:$AH$1266,Sheet1!H$1+(Sheet1!$A$1-1)*10,FALSE)="---","---", (ROUND(VLOOKUP($A1463,Sheet1!$B$3:$AH$1266,Sheet1!H$1+(Sheet1!$A$1-1)*10,FALSE),IF(VLOOKUP($A1463,Sheet1!$B$3:$AH$1266,Sheet1!H$1+(Sheet1!$A$1-1)*10,FALSE)&gt;99999,-3,IF(VLOOKUP($A1463,Sheet1!$B$3:$AH$1266,Sheet1!H$1+(Sheet1!$A$1-1)*10,FALSE)&gt;9999,-2,IF(VLOOKUP($A1463,Sheet1!$B$3:$AH$1266,Sheet1!H$1+(Sheet1!$A$1-1)*10,FALSE)&gt;999,-1,0)))))))</f>
        <v>---</v>
      </c>
      <c r="Y1463" s="392" t="str">
        <f>IF(ISNA(VLOOKUP($A1463,Sheet1!$B$3:$AH$1266,Sheet1!I$1+(Sheet1!$A$1-1)*10,FALSE))=TRUE,"---",IF(VLOOKUP($A1463,Sheet1!$B$3:$AH$1266,Sheet1!I$1+(Sheet1!$A$1-1)*10,FALSE)="---","---", (ROUND(VLOOKUP($A1463,Sheet1!$B$3:$AH$1266,Sheet1!I$1+(Sheet1!$A$1-1)*10,FALSE),IF(VLOOKUP($A1463,Sheet1!$B$3:$AH$1266,Sheet1!I$1+(Sheet1!$A$1-1)*10,FALSE)&gt;99999,-3,IF(VLOOKUP($A1463,Sheet1!$B$3:$AH$1266,Sheet1!I$1+(Sheet1!$A$1-1)*10,FALSE)&gt;9999,-2,IF(VLOOKUP($A1463,Sheet1!$B$3:$AH$1266,Sheet1!I$1+(Sheet1!$A$1-1)*10,FALSE)&gt;999,-1,0)))))))</f>
        <v>---</v>
      </c>
      <c r="Z1463" s="392" t="str">
        <f>IF(ISNA(VLOOKUP($A1463,Sheet1!$B$3:$AH$1266,Sheet1!J$1+(Sheet1!$A$1-1)*10,FALSE))=TRUE,"---",IF(VLOOKUP($A1463,Sheet1!$B$3:$AH$1266,Sheet1!J$1+(Sheet1!$A$1-1)*10,FALSE)="---","---", (ROUND(VLOOKUP($A1463,Sheet1!$B$3:$AH$1266,Sheet1!J$1+(Sheet1!$A$1-1)*10,FALSE),IF(VLOOKUP($A1463,Sheet1!$B$3:$AH$1266,Sheet1!J$1+(Sheet1!$A$1-1)*10,FALSE)&gt;99999,-3,IF(VLOOKUP($A1463,Sheet1!$B$3:$AH$1266,Sheet1!J$1+(Sheet1!$A$1-1)*10,FALSE)&gt;9999,-2,IF(VLOOKUP($A1463,Sheet1!$B$3:$AH$1266,Sheet1!J$1+(Sheet1!$A$1-1)*10,FALSE)&gt;999,-1,0)))))))</f>
        <v>---</v>
      </c>
      <c r="AA1463" s="392" t="str">
        <f>IF(ISNA(VLOOKUP($A1463,Sheet1!$B$3:$AH$1266,Sheet1!K$1+(Sheet1!$A$1-1)*10,FALSE))=TRUE,"---",IF(VLOOKUP($A1463,Sheet1!$B$3:$AH$1266,Sheet1!K$1+(Sheet1!$A$1-1)*10,FALSE)="---","---", (ROUND(VLOOKUP($A1463,Sheet1!$B$3:$AH$1266,Sheet1!K$1+(Sheet1!$A$1-1)*10,FALSE),IF(VLOOKUP($A1463,Sheet1!$B$3:$AH$1266,Sheet1!K$1+(Sheet1!$A$1-1)*10,FALSE)&gt;99999,-3,IF(VLOOKUP($A1463,Sheet1!$B$3:$AH$1266,Sheet1!K$1+(Sheet1!$A$1-1)*10,FALSE)&gt;9999,-2,IF(VLOOKUP($A1463,Sheet1!$B$3:$AH$1266,Sheet1!K$1+(Sheet1!$A$1-1)*10,FALSE)&gt;999,-1,0)))))))</f>
        <v>---</v>
      </c>
      <c r="AB1463" s="392" t="str">
        <f>IF(ISNA(VLOOKUP($A1463,Sheet1!$B$3:$AH$1266,Sheet1!L$1+(Sheet1!$A$1-1)*10,FALSE))=TRUE,"---",IF(VLOOKUP($A1463,Sheet1!$B$3:$AH$1266,Sheet1!L$1+(Sheet1!$A$1-1)*10,FALSE)="---","---", (ROUND(VLOOKUP($A1463,Sheet1!$B$3:$AH$1266,Sheet1!L$1+(Sheet1!$A$1-1)*10,FALSE),IF(VLOOKUP($A1463,Sheet1!$B$3:$AH$1266,Sheet1!L$1+(Sheet1!$A$1-1)*10,FALSE)&gt;99999,-3,IF(VLOOKUP($A1463,Sheet1!$B$3:$AH$1266,Sheet1!L$1+(Sheet1!$A$1-1)*10,FALSE)&gt;9999,-2,IF(VLOOKUP($A1463,Sheet1!$B$3:$AH$1266,Sheet1!L$1+(Sheet1!$A$1-1)*10,FALSE)&gt;999,-1,0)))))))</f>
        <v>---</v>
      </c>
      <c r="AC1463" s="392" t="str">
        <f>IF(ISNA(VLOOKUP($A1463,Sheet1!$B$3:$AH$1266,Sheet1!M$1+(Sheet1!$A$1-1)*10,FALSE))=TRUE,"---",IF(VLOOKUP($A1463,Sheet1!$B$3:$AH$1266,Sheet1!M$1+(Sheet1!$A$1-1)*10,FALSE)="---","---", (ROUND(VLOOKUP($A1463,Sheet1!$B$3:$AH$1266,Sheet1!M$1+(Sheet1!$A$1-1)*10,FALSE),IF(VLOOKUP($A1463,Sheet1!$B$3:$AH$1266,Sheet1!M$1+(Sheet1!$A$1-1)*10,FALSE)&gt;99999,-3,IF(VLOOKUP($A1463,Sheet1!$B$3:$AH$1266,Sheet1!M$1+(Sheet1!$A$1-1)*10,FALSE)&gt;9999,-2,IF(VLOOKUP($A1463,Sheet1!$B$3:$AH$1266,Sheet1!M$1+(Sheet1!$A$1-1)*10,FALSE)&gt;999,-1,0)))))))</f>
        <v>---</v>
      </c>
      <c r="AD1463" s="392" t="str">
        <f>IF(ISNA(VLOOKUP($A1463,Sheet1!$B$3:$AH$1266,Sheet1!N$1+(Sheet1!$A$1-1)*10,FALSE))=TRUE,"---",IF(VLOOKUP($A1463,Sheet1!$B$3:$AH$1266,Sheet1!N$1+(Sheet1!$A$1-1)*10,FALSE)="---","---", (ROUND(VLOOKUP($A1463,Sheet1!$B$3:$AH$1266,Sheet1!N$1+(Sheet1!$A$1-1)*10,FALSE),IF(VLOOKUP($A1463,Sheet1!$B$3:$AH$1266,Sheet1!N$1+(Sheet1!$A$1-1)*10,FALSE)&gt;99999,-3,IF(VLOOKUP($A1463,Sheet1!$B$3:$AH$1266,Sheet1!N$1+(Sheet1!$A$1-1)*10,FALSE)&gt;9999,-2,IF(VLOOKUP($A1463,Sheet1!$B$3:$AH$1266,Sheet1!N$1+(Sheet1!$A$1-1)*10,FALSE)&gt;999,-1,0)))))))</f>
        <v>---</v>
      </c>
    </row>
    <row r="1464" spans="1:30" ht="25.5" customHeight="1" x14ac:dyDescent="0.25">
      <c r="A1464" s="304" t="s">
        <v>2142</v>
      </c>
      <c r="B1464" s="393" t="s">
        <v>2143</v>
      </c>
      <c r="C1464" s="304">
        <v>422037</v>
      </c>
      <c r="D1464" s="304">
        <v>780614</v>
      </c>
      <c r="E1464" s="305" t="s">
        <v>3009</v>
      </c>
      <c r="F1464" s="345" t="s">
        <v>4863</v>
      </c>
      <c r="G1464" s="351" t="s">
        <v>31</v>
      </c>
      <c r="H1464" s="348">
        <v>644</v>
      </c>
      <c r="I1464" s="119">
        <v>26473</v>
      </c>
      <c r="J1464" s="137" t="s">
        <v>4405</v>
      </c>
      <c r="K1464" s="118" t="s">
        <v>17</v>
      </c>
      <c r="L1464" s="146">
        <v>62000</v>
      </c>
      <c r="M1464" s="123">
        <v>96.3</v>
      </c>
      <c r="N1464" s="118" t="s">
        <v>14</v>
      </c>
      <c r="O1464" s="71">
        <f t="shared" si="49"/>
        <v>0.2</v>
      </c>
      <c r="P1464" s="71">
        <f>IF(O1464&lt;&gt;"",VLOOKUP($A1464,Sheet4!$A$2:$O$1309,14,FALSE)*100,"")</f>
        <v>1.5365610095873228</v>
      </c>
      <c r="Q1464" s="71">
        <f>IF(P1464&lt;&gt;"",VLOOKUP($A1464,Sheet4!$A$2:$O$1309,15,FALSE)*100,"")</f>
        <v>14.07322453952008</v>
      </c>
      <c r="R1464" s="73" t="str">
        <f t="shared" si="50"/>
        <v>500</v>
      </c>
      <c r="S1464" s="357" t="s">
        <v>4367</v>
      </c>
      <c r="T1464" s="357" t="str">
        <f>IF(ISNA(VLOOKUP(A1464,Sheet1!B$3:C$1266,2,FALSE)=TRUE),"NC",VLOOKUP(A1464,Sheet1!B$3:C$1266,2,FALSE))</f>
        <v>Rural</v>
      </c>
      <c r="U1464" s="385">
        <f>IF(ISNA(VLOOKUP($A1464,Sheet1!$B$3:$AH$1266,Sheet1!E$1+(Sheet1!$A$1-1)*10,FALSE))=TRUE,"---",IF(VLOOKUP($A1464,Sheet1!$B$3:$AH$1266,Sheet1!E$1+(Sheet1!$A$1-1)*10,FALSE)="---","---", (ROUND(VLOOKUP($A1464,Sheet1!$B$3:$AH$1266,Sheet1!E$1+(Sheet1!$A$1-1)*10,FALSE),IF(VLOOKUP($A1464,Sheet1!$B$3:$AH$1266,Sheet1!E$1+(Sheet1!$A$1-1)*10,FALSE)&gt;99999,-3,IF(VLOOKUP($A1464,Sheet1!$B$3:$AH$1266,Sheet1!E$1+(Sheet1!$A$1-1)*10,FALSE)&gt;9999,-2,IF(VLOOKUP($A1464,Sheet1!$B$3:$AH$1266,Sheet1!E$1+(Sheet1!$A$1-1)*10,FALSE)&gt;999,-1,0)))))))</f>
        <v>10100</v>
      </c>
      <c r="V1464" s="385">
        <f>IF(ISNA(VLOOKUP($A1464,Sheet1!$B$3:$AH$1266,Sheet1!F$1+(Sheet1!$A$1-1)*10,FALSE))=TRUE,"---",IF(VLOOKUP($A1464,Sheet1!$B$3:$AH$1266,Sheet1!F$1+(Sheet1!$A$1-1)*10,FALSE)="---","---", (ROUND(VLOOKUP($A1464,Sheet1!$B$3:$AH$1266,Sheet1!F$1+(Sheet1!$A$1-1)*10,FALSE),IF(VLOOKUP($A1464,Sheet1!$B$3:$AH$1266,Sheet1!F$1+(Sheet1!$A$1-1)*10,FALSE)&gt;99999,-3,IF(VLOOKUP($A1464,Sheet1!$B$3:$AH$1266,Sheet1!F$1+(Sheet1!$A$1-1)*10,FALSE)&gt;9999,-2,IF(VLOOKUP($A1464,Sheet1!$B$3:$AH$1266,Sheet1!F$1+(Sheet1!$A$1-1)*10,FALSE)&gt;999,-1,0)))))))</f>
        <v>12000</v>
      </c>
      <c r="W1464" s="385">
        <f>IF(ISNA(VLOOKUP($A1464,Sheet1!$B$3:$AH$1266,Sheet1!G$1+(Sheet1!$A$1-1)*10,FALSE))=TRUE,"---",IF(VLOOKUP($A1464,Sheet1!$B$3:$AH$1266,Sheet1!G$1+(Sheet1!$A$1-1)*10,FALSE)="---","---", (ROUND(VLOOKUP($A1464,Sheet1!$B$3:$AH$1266,Sheet1!G$1+(Sheet1!$A$1-1)*10,FALSE),IF(VLOOKUP($A1464,Sheet1!$B$3:$AH$1266,Sheet1!G$1+(Sheet1!$A$1-1)*10,FALSE)&gt;99999,-3,IF(VLOOKUP($A1464,Sheet1!$B$3:$AH$1266,Sheet1!G$1+(Sheet1!$A$1-1)*10,FALSE)&gt;9999,-2,IF(VLOOKUP($A1464,Sheet1!$B$3:$AH$1266,Sheet1!G$1+(Sheet1!$A$1-1)*10,FALSE)&gt;999,-1,0)))))))</f>
        <v>14500</v>
      </c>
      <c r="X1464" s="385">
        <f>IF(ISNA(VLOOKUP($A1464,Sheet1!$B$3:$AH$1266,Sheet1!H$1+(Sheet1!$A$1-1)*10,FALSE))=TRUE,"---",IF(VLOOKUP($A1464,Sheet1!$B$3:$AH$1266,Sheet1!H$1+(Sheet1!$A$1-1)*10,FALSE)="---","---", (ROUND(VLOOKUP($A1464,Sheet1!$B$3:$AH$1266,Sheet1!H$1+(Sheet1!$A$1-1)*10,FALSE),IF(VLOOKUP($A1464,Sheet1!$B$3:$AH$1266,Sheet1!H$1+(Sheet1!$A$1-1)*10,FALSE)&gt;99999,-3,IF(VLOOKUP($A1464,Sheet1!$B$3:$AH$1266,Sheet1!H$1+(Sheet1!$A$1-1)*10,FALSE)&gt;9999,-2,IF(VLOOKUP($A1464,Sheet1!$B$3:$AH$1266,Sheet1!H$1+(Sheet1!$A$1-1)*10,FALSE)&gt;999,-1,0)))))))</f>
        <v>21700</v>
      </c>
      <c r="Y1464" s="385">
        <f>IF(ISNA(VLOOKUP($A1464,Sheet1!$B$3:$AH$1266,Sheet1!I$1+(Sheet1!$A$1-1)*10,FALSE))=TRUE,"---",IF(VLOOKUP($A1464,Sheet1!$B$3:$AH$1266,Sheet1!I$1+(Sheet1!$A$1-1)*10,FALSE)="---","---", (ROUND(VLOOKUP($A1464,Sheet1!$B$3:$AH$1266,Sheet1!I$1+(Sheet1!$A$1-1)*10,FALSE),IF(VLOOKUP($A1464,Sheet1!$B$3:$AH$1266,Sheet1!I$1+(Sheet1!$A$1-1)*10,FALSE)&gt;99999,-3,IF(VLOOKUP($A1464,Sheet1!$B$3:$AH$1266,Sheet1!I$1+(Sheet1!$A$1-1)*10,FALSE)&gt;9999,-2,IF(VLOOKUP($A1464,Sheet1!$B$3:$AH$1266,Sheet1!I$1+(Sheet1!$A$1-1)*10,FALSE)&gt;999,-1,0)))))))</f>
        <v>26900</v>
      </c>
      <c r="Z1464" s="385">
        <f>IF(ISNA(VLOOKUP($A1464,Sheet1!$B$3:$AH$1266,Sheet1!J$1+(Sheet1!$A$1-1)*10,FALSE))=TRUE,"---",IF(VLOOKUP($A1464,Sheet1!$B$3:$AH$1266,Sheet1!J$1+(Sheet1!$A$1-1)*10,FALSE)="---","---", (ROUND(VLOOKUP($A1464,Sheet1!$B$3:$AH$1266,Sheet1!J$1+(Sheet1!$A$1-1)*10,FALSE),IF(VLOOKUP($A1464,Sheet1!$B$3:$AH$1266,Sheet1!J$1+(Sheet1!$A$1-1)*10,FALSE)&gt;99999,-3,IF(VLOOKUP($A1464,Sheet1!$B$3:$AH$1266,Sheet1!J$1+(Sheet1!$A$1-1)*10,FALSE)&gt;9999,-2,IF(VLOOKUP($A1464,Sheet1!$B$3:$AH$1266,Sheet1!J$1+(Sheet1!$A$1-1)*10,FALSE)&gt;999,-1,0)))))))</f>
        <v>34200</v>
      </c>
      <c r="AA1464" s="385">
        <f>IF(ISNA(VLOOKUP($A1464,Sheet1!$B$3:$AH$1266,Sheet1!K$1+(Sheet1!$A$1-1)*10,FALSE))=TRUE,"---",IF(VLOOKUP($A1464,Sheet1!$B$3:$AH$1266,Sheet1!K$1+(Sheet1!$A$1-1)*10,FALSE)="---","---", (ROUND(VLOOKUP($A1464,Sheet1!$B$3:$AH$1266,Sheet1!K$1+(Sheet1!$A$1-1)*10,FALSE),IF(VLOOKUP($A1464,Sheet1!$B$3:$AH$1266,Sheet1!K$1+(Sheet1!$A$1-1)*10,FALSE)&gt;99999,-3,IF(VLOOKUP($A1464,Sheet1!$B$3:$AH$1266,Sheet1!K$1+(Sheet1!$A$1-1)*10,FALSE)&gt;9999,-2,IF(VLOOKUP($A1464,Sheet1!$B$3:$AH$1266,Sheet1!K$1+(Sheet1!$A$1-1)*10,FALSE)&gt;999,-1,0)))))))</f>
        <v>40300</v>
      </c>
      <c r="AB1464" s="385">
        <f>IF(ISNA(VLOOKUP($A1464,Sheet1!$B$3:$AH$1266,Sheet1!L$1+(Sheet1!$A$1-1)*10,FALSE))=TRUE,"---",IF(VLOOKUP($A1464,Sheet1!$B$3:$AH$1266,Sheet1!L$1+(Sheet1!$A$1-1)*10,FALSE)="---","---", (ROUND(VLOOKUP($A1464,Sheet1!$B$3:$AH$1266,Sheet1!L$1+(Sheet1!$A$1-1)*10,FALSE),IF(VLOOKUP($A1464,Sheet1!$B$3:$AH$1266,Sheet1!L$1+(Sheet1!$A$1-1)*10,FALSE)&gt;99999,-3,IF(VLOOKUP($A1464,Sheet1!$B$3:$AH$1266,Sheet1!L$1+(Sheet1!$A$1-1)*10,FALSE)&gt;9999,-2,IF(VLOOKUP($A1464,Sheet1!$B$3:$AH$1266,Sheet1!L$1+(Sheet1!$A$1-1)*10,FALSE)&gt;999,-1,0)))))))</f>
        <v>46300</v>
      </c>
      <c r="AC1464" s="385">
        <f>IF(ISNA(VLOOKUP($A1464,Sheet1!$B$3:$AH$1266,Sheet1!M$1+(Sheet1!$A$1-1)*10,FALSE))=TRUE,"---",IF(VLOOKUP($A1464,Sheet1!$B$3:$AH$1266,Sheet1!M$1+(Sheet1!$A$1-1)*10,FALSE)="---","---", (ROUND(VLOOKUP($A1464,Sheet1!$B$3:$AH$1266,Sheet1!M$1+(Sheet1!$A$1-1)*10,FALSE),IF(VLOOKUP($A1464,Sheet1!$B$3:$AH$1266,Sheet1!M$1+(Sheet1!$A$1-1)*10,FALSE)&gt;99999,-3,IF(VLOOKUP($A1464,Sheet1!$B$3:$AH$1266,Sheet1!M$1+(Sheet1!$A$1-1)*10,FALSE)&gt;9999,-2,IF(VLOOKUP($A1464,Sheet1!$B$3:$AH$1266,Sheet1!M$1+(Sheet1!$A$1-1)*10,FALSE)&gt;999,-1,0)))))))</f>
        <v>52700</v>
      </c>
      <c r="AD1464" s="385">
        <f>IF(ISNA(VLOOKUP($A1464,Sheet1!$B$3:$AH$1266,Sheet1!N$1+(Sheet1!$A$1-1)*10,FALSE))=TRUE,"---",IF(VLOOKUP($A1464,Sheet1!$B$3:$AH$1266,Sheet1!N$1+(Sheet1!$A$1-1)*10,FALSE)="---","---", (ROUND(VLOOKUP($A1464,Sheet1!$B$3:$AH$1266,Sheet1!N$1+(Sheet1!$A$1-1)*10,FALSE),IF(VLOOKUP($A1464,Sheet1!$B$3:$AH$1266,Sheet1!N$1+(Sheet1!$A$1-1)*10,FALSE)&gt;99999,-3,IF(VLOOKUP($A1464,Sheet1!$B$3:$AH$1266,Sheet1!N$1+(Sheet1!$A$1-1)*10,FALSE)&gt;9999,-2,IF(VLOOKUP($A1464,Sheet1!$B$3:$AH$1266,Sheet1!N$1+(Sheet1!$A$1-1)*10,FALSE)&gt;999,-1,0)))))))</f>
        <v>61800</v>
      </c>
    </row>
    <row r="1465" spans="1:30" ht="25.5" customHeight="1" x14ac:dyDescent="0.25">
      <c r="A1465" s="304"/>
      <c r="B1465" s="346"/>
      <c r="C1465" s="304"/>
      <c r="D1465" s="304"/>
      <c r="E1465" s="305" t="e">
        <v>#N/A</v>
      </c>
      <c r="F1465" s="346"/>
      <c r="G1465" s="352"/>
      <c r="H1465" s="348"/>
      <c r="I1465" s="119">
        <v>23441</v>
      </c>
      <c r="J1465" s="120">
        <v>15.66</v>
      </c>
      <c r="K1465" s="121" t="s">
        <v>4405</v>
      </c>
      <c r="L1465" s="122">
        <v>33200</v>
      </c>
      <c r="M1465" s="123">
        <v>51.6</v>
      </c>
      <c r="N1465" s="121" t="s">
        <v>4405</v>
      </c>
      <c r="O1465" s="71" t="s">
        <v>4405</v>
      </c>
      <c r="P1465" s="71" t="s">
        <v>4405</v>
      </c>
      <c r="Q1465" s="71" t="s">
        <v>4405</v>
      </c>
      <c r="R1465" s="73" t="s">
        <v>4405</v>
      </c>
      <c r="S1465" s="357" t="e">
        <v>#N/A</v>
      </c>
      <c r="T1465" s="357" t="str">
        <f>IF(ISNA(VLOOKUP(A1465,Sheet1!B$3:C$1266,2,FALSE)=TRUE),"ND",VLOOKUP(A1465,Sheet1!B$3:C$1266,2,FALSE))</f>
        <v>ND</v>
      </c>
      <c r="U1465" s="385" t="str">
        <f>IF(ISNA(VLOOKUP($A1465,Sheet1!$B$3:$AH$1266,Sheet1!E$1+(Sheet1!$A$1-1)*10,FALSE))=TRUE,"---",IF(VLOOKUP($A1465,Sheet1!$B$3:$AH$1266,Sheet1!E$1+(Sheet1!$A$1-1)*10,FALSE)="---","---", (ROUND(VLOOKUP($A1465,Sheet1!$B$3:$AH$1266,Sheet1!E$1+(Sheet1!$A$1-1)*10,FALSE),IF(VLOOKUP($A1465,Sheet1!$B$3:$AH$1266,Sheet1!E$1+(Sheet1!$A$1-1)*10,FALSE)&gt;99999,-3,IF(VLOOKUP($A1465,Sheet1!$B$3:$AH$1266,Sheet1!E$1+(Sheet1!$A$1-1)*10,FALSE)&gt;9999,-2,IF(VLOOKUP($A1465,Sheet1!$B$3:$AH$1266,Sheet1!E$1+(Sheet1!$A$1-1)*10,FALSE)&gt;999,-1,0)))))))</f>
        <v>---</v>
      </c>
      <c r="V1465" s="385" t="str">
        <f>IF(ISNA(VLOOKUP($A1465,Sheet1!$B$3:$AH$1266,Sheet1!F$1+(Sheet1!$A$1-1)*10,FALSE))=TRUE,"---",IF(VLOOKUP($A1465,Sheet1!$B$3:$AH$1266,Sheet1!F$1+(Sheet1!$A$1-1)*10,FALSE)="---","---", (ROUND(VLOOKUP($A1465,Sheet1!$B$3:$AH$1266,Sheet1!F$1+(Sheet1!$A$1-1)*10,FALSE),IF(VLOOKUP($A1465,Sheet1!$B$3:$AH$1266,Sheet1!F$1+(Sheet1!$A$1-1)*10,FALSE)&gt;99999,-3,IF(VLOOKUP($A1465,Sheet1!$B$3:$AH$1266,Sheet1!F$1+(Sheet1!$A$1-1)*10,FALSE)&gt;9999,-2,IF(VLOOKUP($A1465,Sheet1!$B$3:$AH$1266,Sheet1!F$1+(Sheet1!$A$1-1)*10,FALSE)&gt;999,-1,0)))))))</f>
        <v>---</v>
      </c>
      <c r="W1465" s="385" t="str">
        <f>IF(ISNA(VLOOKUP($A1465,Sheet1!$B$3:$AH$1266,Sheet1!G$1+(Sheet1!$A$1-1)*10,FALSE))=TRUE,"---",IF(VLOOKUP($A1465,Sheet1!$B$3:$AH$1266,Sheet1!G$1+(Sheet1!$A$1-1)*10,FALSE)="---","---", (ROUND(VLOOKUP($A1465,Sheet1!$B$3:$AH$1266,Sheet1!G$1+(Sheet1!$A$1-1)*10,FALSE),IF(VLOOKUP($A1465,Sheet1!$B$3:$AH$1266,Sheet1!G$1+(Sheet1!$A$1-1)*10,FALSE)&gt;99999,-3,IF(VLOOKUP($A1465,Sheet1!$B$3:$AH$1266,Sheet1!G$1+(Sheet1!$A$1-1)*10,FALSE)&gt;9999,-2,IF(VLOOKUP($A1465,Sheet1!$B$3:$AH$1266,Sheet1!G$1+(Sheet1!$A$1-1)*10,FALSE)&gt;999,-1,0)))))))</f>
        <v>---</v>
      </c>
      <c r="X1465" s="385" t="str">
        <f>IF(ISNA(VLOOKUP($A1465,Sheet1!$B$3:$AH$1266,Sheet1!H$1+(Sheet1!$A$1-1)*10,FALSE))=TRUE,"---",IF(VLOOKUP($A1465,Sheet1!$B$3:$AH$1266,Sheet1!H$1+(Sheet1!$A$1-1)*10,FALSE)="---","---", (ROUND(VLOOKUP($A1465,Sheet1!$B$3:$AH$1266,Sheet1!H$1+(Sheet1!$A$1-1)*10,FALSE),IF(VLOOKUP($A1465,Sheet1!$B$3:$AH$1266,Sheet1!H$1+(Sheet1!$A$1-1)*10,FALSE)&gt;99999,-3,IF(VLOOKUP($A1465,Sheet1!$B$3:$AH$1266,Sheet1!H$1+(Sheet1!$A$1-1)*10,FALSE)&gt;9999,-2,IF(VLOOKUP($A1465,Sheet1!$B$3:$AH$1266,Sheet1!H$1+(Sheet1!$A$1-1)*10,FALSE)&gt;999,-1,0)))))))</f>
        <v>---</v>
      </c>
      <c r="Y1465" s="385" t="str">
        <f>IF(ISNA(VLOOKUP($A1465,Sheet1!$B$3:$AH$1266,Sheet1!I$1+(Sheet1!$A$1-1)*10,FALSE))=TRUE,"---",IF(VLOOKUP($A1465,Sheet1!$B$3:$AH$1266,Sheet1!I$1+(Sheet1!$A$1-1)*10,FALSE)="---","---", (ROUND(VLOOKUP($A1465,Sheet1!$B$3:$AH$1266,Sheet1!I$1+(Sheet1!$A$1-1)*10,FALSE),IF(VLOOKUP($A1465,Sheet1!$B$3:$AH$1266,Sheet1!I$1+(Sheet1!$A$1-1)*10,FALSE)&gt;99999,-3,IF(VLOOKUP($A1465,Sheet1!$B$3:$AH$1266,Sheet1!I$1+(Sheet1!$A$1-1)*10,FALSE)&gt;9999,-2,IF(VLOOKUP($A1465,Sheet1!$B$3:$AH$1266,Sheet1!I$1+(Sheet1!$A$1-1)*10,FALSE)&gt;999,-1,0)))))))</f>
        <v>---</v>
      </c>
      <c r="Z1465" s="385" t="str">
        <f>IF(ISNA(VLOOKUP($A1465,Sheet1!$B$3:$AH$1266,Sheet1!J$1+(Sheet1!$A$1-1)*10,FALSE))=TRUE,"---",IF(VLOOKUP($A1465,Sheet1!$B$3:$AH$1266,Sheet1!J$1+(Sheet1!$A$1-1)*10,FALSE)="---","---", (ROUND(VLOOKUP($A1465,Sheet1!$B$3:$AH$1266,Sheet1!J$1+(Sheet1!$A$1-1)*10,FALSE),IF(VLOOKUP($A1465,Sheet1!$B$3:$AH$1266,Sheet1!J$1+(Sheet1!$A$1-1)*10,FALSE)&gt;99999,-3,IF(VLOOKUP($A1465,Sheet1!$B$3:$AH$1266,Sheet1!J$1+(Sheet1!$A$1-1)*10,FALSE)&gt;9999,-2,IF(VLOOKUP($A1465,Sheet1!$B$3:$AH$1266,Sheet1!J$1+(Sheet1!$A$1-1)*10,FALSE)&gt;999,-1,0)))))))</f>
        <v>---</v>
      </c>
      <c r="AA1465" s="385" t="str">
        <f>IF(ISNA(VLOOKUP($A1465,Sheet1!$B$3:$AH$1266,Sheet1!K$1+(Sheet1!$A$1-1)*10,FALSE))=TRUE,"---",IF(VLOOKUP($A1465,Sheet1!$B$3:$AH$1266,Sheet1!K$1+(Sheet1!$A$1-1)*10,FALSE)="---","---", (ROUND(VLOOKUP($A1465,Sheet1!$B$3:$AH$1266,Sheet1!K$1+(Sheet1!$A$1-1)*10,FALSE),IF(VLOOKUP($A1465,Sheet1!$B$3:$AH$1266,Sheet1!K$1+(Sheet1!$A$1-1)*10,FALSE)&gt;99999,-3,IF(VLOOKUP($A1465,Sheet1!$B$3:$AH$1266,Sheet1!K$1+(Sheet1!$A$1-1)*10,FALSE)&gt;9999,-2,IF(VLOOKUP($A1465,Sheet1!$B$3:$AH$1266,Sheet1!K$1+(Sheet1!$A$1-1)*10,FALSE)&gt;999,-1,0)))))))</f>
        <v>---</v>
      </c>
      <c r="AB1465" s="385" t="str">
        <f>IF(ISNA(VLOOKUP($A1465,Sheet1!$B$3:$AH$1266,Sheet1!L$1+(Sheet1!$A$1-1)*10,FALSE))=TRUE,"---",IF(VLOOKUP($A1465,Sheet1!$B$3:$AH$1266,Sheet1!L$1+(Sheet1!$A$1-1)*10,FALSE)="---","---", (ROUND(VLOOKUP($A1465,Sheet1!$B$3:$AH$1266,Sheet1!L$1+(Sheet1!$A$1-1)*10,FALSE),IF(VLOOKUP($A1465,Sheet1!$B$3:$AH$1266,Sheet1!L$1+(Sheet1!$A$1-1)*10,FALSE)&gt;99999,-3,IF(VLOOKUP($A1465,Sheet1!$B$3:$AH$1266,Sheet1!L$1+(Sheet1!$A$1-1)*10,FALSE)&gt;9999,-2,IF(VLOOKUP($A1465,Sheet1!$B$3:$AH$1266,Sheet1!L$1+(Sheet1!$A$1-1)*10,FALSE)&gt;999,-1,0)))))))</f>
        <v>---</v>
      </c>
      <c r="AC1465" s="385" t="str">
        <f>IF(ISNA(VLOOKUP($A1465,Sheet1!$B$3:$AH$1266,Sheet1!M$1+(Sheet1!$A$1-1)*10,FALSE))=TRUE,"---",IF(VLOOKUP($A1465,Sheet1!$B$3:$AH$1266,Sheet1!M$1+(Sheet1!$A$1-1)*10,FALSE)="---","---", (ROUND(VLOOKUP($A1465,Sheet1!$B$3:$AH$1266,Sheet1!M$1+(Sheet1!$A$1-1)*10,FALSE),IF(VLOOKUP($A1465,Sheet1!$B$3:$AH$1266,Sheet1!M$1+(Sheet1!$A$1-1)*10,FALSE)&gt;99999,-3,IF(VLOOKUP($A1465,Sheet1!$B$3:$AH$1266,Sheet1!M$1+(Sheet1!$A$1-1)*10,FALSE)&gt;9999,-2,IF(VLOOKUP($A1465,Sheet1!$B$3:$AH$1266,Sheet1!M$1+(Sheet1!$A$1-1)*10,FALSE)&gt;999,-1,0)))))))</f>
        <v>---</v>
      </c>
      <c r="AD1465" s="385" t="str">
        <f>IF(ISNA(VLOOKUP($A1465,Sheet1!$B$3:$AH$1266,Sheet1!N$1+(Sheet1!$A$1-1)*10,FALSE))=TRUE,"---",IF(VLOOKUP($A1465,Sheet1!$B$3:$AH$1266,Sheet1!N$1+(Sheet1!$A$1-1)*10,FALSE)="---","---", (ROUND(VLOOKUP($A1465,Sheet1!$B$3:$AH$1266,Sheet1!N$1+(Sheet1!$A$1-1)*10,FALSE),IF(VLOOKUP($A1465,Sheet1!$B$3:$AH$1266,Sheet1!N$1+(Sheet1!$A$1-1)*10,FALSE)&gt;99999,-3,IF(VLOOKUP($A1465,Sheet1!$B$3:$AH$1266,Sheet1!N$1+(Sheet1!$A$1-1)*10,FALSE)&gt;9999,-2,IF(VLOOKUP($A1465,Sheet1!$B$3:$AH$1266,Sheet1!N$1+(Sheet1!$A$1-1)*10,FALSE)&gt;999,-1,0)))))))</f>
        <v>---</v>
      </c>
    </row>
    <row r="1466" spans="1:30" ht="25.5" customHeight="1" x14ac:dyDescent="0.25">
      <c r="A1466" s="125" t="s">
        <v>2144</v>
      </c>
      <c r="B1466" s="126" t="s">
        <v>2145</v>
      </c>
      <c r="C1466" s="125">
        <v>422314</v>
      </c>
      <c r="D1466" s="125">
        <v>780944</v>
      </c>
      <c r="E1466" s="70" t="s">
        <v>3009</v>
      </c>
      <c r="F1466" s="52" t="s">
        <v>4864</v>
      </c>
      <c r="G1466" s="127" t="s">
        <v>31</v>
      </c>
      <c r="H1466" s="158">
        <v>62</v>
      </c>
      <c r="I1466" s="112">
        <v>24743</v>
      </c>
      <c r="J1466" s="147">
        <v>13.09</v>
      </c>
      <c r="K1466" s="114" t="s">
        <v>4405</v>
      </c>
      <c r="L1466" s="115">
        <v>13800</v>
      </c>
      <c r="M1466" s="116">
        <v>223</v>
      </c>
      <c r="N1466" s="127" t="s">
        <v>1613</v>
      </c>
      <c r="O1466" s="68">
        <f t="shared" si="49"/>
        <v>1.2612099672995982</v>
      </c>
      <c r="P1466" s="68">
        <f>IF(O1466&lt;&gt;"",VLOOKUP($A1466,Sheet4!$A$2:$O$1309,14,FALSE)*100,"")</f>
        <v>0.95708334806381412</v>
      </c>
      <c r="Q1466" s="68">
        <f>IF(P1466&lt;&gt;"",VLOOKUP($A1466,Sheet4!$A$2:$O$1309,15,FALSE)*100,"")</f>
        <v>8.9897430352381633</v>
      </c>
      <c r="R1466" s="74">
        <f t="shared" si="50"/>
        <v>80</v>
      </c>
      <c r="S1466" s="64" t="s">
        <v>4367</v>
      </c>
      <c r="T1466" s="64" t="str">
        <f>IF(ISNA(VLOOKUP(A1466,Sheet1!B$3:C$1266,2,FALSE)=TRUE),"NC",VLOOKUP(A1466,Sheet1!B$3:C$1266,2,FALSE))</f>
        <v>Regulated</v>
      </c>
      <c r="U1466" s="65">
        <f>IF(ISNA(VLOOKUP($A1466,Sheet1!$B$3:$AH$1266,Sheet1!E$1+(Sheet1!$A$1-1)*10,FALSE))=TRUE,"---",IF(VLOOKUP($A1466,Sheet1!$B$3:$AH$1266,Sheet1!E$1+(Sheet1!$A$1-1)*10,FALSE)="---","---", (ROUND(VLOOKUP($A1466,Sheet1!$B$3:$AH$1266,Sheet1!E$1+(Sheet1!$A$1-1)*10,FALSE),IF(VLOOKUP($A1466,Sheet1!$B$3:$AH$1266,Sheet1!E$1+(Sheet1!$A$1-1)*10,FALSE)&gt;99999,-3,IF(VLOOKUP($A1466,Sheet1!$B$3:$AH$1266,Sheet1!E$1+(Sheet1!$A$1-1)*10,FALSE)&gt;9999,-2,IF(VLOOKUP($A1466,Sheet1!$B$3:$AH$1266,Sheet1!E$1+(Sheet1!$A$1-1)*10,FALSE)&gt;999,-1,0)))))))</f>
        <v>681</v>
      </c>
      <c r="V1466" s="65">
        <f>IF(ISNA(VLOOKUP($A1466,Sheet1!$B$3:$AH$1266,Sheet1!F$1+(Sheet1!$A$1-1)*10,FALSE))=TRUE,"---",IF(VLOOKUP($A1466,Sheet1!$B$3:$AH$1266,Sheet1!F$1+(Sheet1!$A$1-1)*10,FALSE)="---","---", (ROUND(VLOOKUP($A1466,Sheet1!$B$3:$AH$1266,Sheet1!F$1+(Sheet1!$A$1-1)*10,FALSE),IF(VLOOKUP($A1466,Sheet1!$B$3:$AH$1266,Sheet1!F$1+(Sheet1!$A$1-1)*10,FALSE)&gt;99999,-3,IF(VLOOKUP($A1466,Sheet1!$B$3:$AH$1266,Sheet1!F$1+(Sheet1!$A$1-1)*10,FALSE)&gt;9999,-2,IF(VLOOKUP($A1466,Sheet1!$B$3:$AH$1266,Sheet1!F$1+(Sheet1!$A$1-1)*10,FALSE)&gt;999,-1,0)))))))</f>
        <v>889</v>
      </c>
      <c r="W1466" s="65">
        <f>IF(ISNA(VLOOKUP($A1466,Sheet1!$B$3:$AH$1266,Sheet1!G$1+(Sheet1!$A$1-1)*10,FALSE))=TRUE,"---",IF(VLOOKUP($A1466,Sheet1!$B$3:$AH$1266,Sheet1!G$1+(Sheet1!$A$1-1)*10,FALSE)="---","---", (ROUND(VLOOKUP($A1466,Sheet1!$B$3:$AH$1266,Sheet1!G$1+(Sheet1!$A$1-1)*10,FALSE),IF(VLOOKUP($A1466,Sheet1!$B$3:$AH$1266,Sheet1!G$1+(Sheet1!$A$1-1)*10,FALSE)&gt;99999,-3,IF(VLOOKUP($A1466,Sheet1!$B$3:$AH$1266,Sheet1!G$1+(Sheet1!$A$1-1)*10,FALSE)&gt;9999,-2,IF(VLOOKUP($A1466,Sheet1!$B$3:$AH$1266,Sheet1!G$1+(Sheet1!$A$1-1)*10,FALSE)&gt;999,-1,0)))))))</f>
        <v>1220</v>
      </c>
      <c r="X1466" s="65">
        <f>IF(ISNA(VLOOKUP($A1466,Sheet1!$B$3:$AH$1266,Sheet1!H$1+(Sheet1!$A$1-1)*10,FALSE))=TRUE,"---",IF(VLOOKUP($A1466,Sheet1!$B$3:$AH$1266,Sheet1!H$1+(Sheet1!$A$1-1)*10,FALSE)="---","---", (ROUND(VLOOKUP($A1466,Sheet1!$B$3:$AH$1266,Sheet1!H$1+(Sheet1!$A$1-1)*10,FALSE),IF(VLOOKUP($A1466,Sheet1!$B$3:$AH$1266,Sheet1!H$1+(Sheet1!$A$1-1)*10,FALSE)&gt;99999,-3,IF(VLOOKUP($A1466,Sheet1!$B$3:$AH$1266,Sheet1!H$1+(Sheet1!$A$1-1)*10,FALSE)&gt;9999,-2,IF(VLOOKUP($A1466,Sheet1!$B$3:$AH$1266,Sheet1!H$1+(Sheet1!$A$1-1)*10,FALSE)&gt;999,-1,0)))))))</f>
        <v>2580</v>
      </c>
      <c r="Y1466" s="65">
        <f>IF(ISNA(VLOOKUP($A1466,Sheet1!$B$3:$AH$1266,Sheet1!I$1+(Sheet1!$A$1-1)*10,FALSE))=TRUE,"---",IF(VLOOKUP($A1466,Sheet1!$B$3:$AH$1266,Sheet1!I$1+(Sheet1!$A$1-1)*10,FALSE)="---","---", (ROUND(VLOOKUP($A1466,Sheet1!$B$3:$AH$1266,Sheet1!I$1+(Sheet1!$A$1-1)*10,FALSE),IF(VLOOKUP($A1466,Sheet1!$B$3:$AH$1266,Sheet1!I$1+(Sheet1!$A$1-1)*10,FALSE)&gt;99999,-3,IF(VLOOKUP($A1466,Sheet1!$B$3:$AH$1266,Sheet1!I$1+(Sheet1!$A$1-1)*10,FALSE)&gt;9999,-2,IF(VLOOKUP($A1466,Sheet1!$B$3:$AH$1266,Sheet1!I$1+(Sheet1!$A$1-1)*10,FALSE)&gt;999,-1,0)))))))</f>
        <v>4100</v>
      </c>
      <c r="Z1466" s="65">
        <f>IF(ISNA(VLOOKUP($A1466,Sheet1!$B$3:$AH$1266,Sheet1!J$1+(Sheet1!$A$1-1)*10,FALSE))=TRUE,"---",IF(VLOOKUP($A1466,Sheet1!$B$3:$AH$1266,Sheet1!J$1+(Sheet1!$A$1-1)*10,FALSE)="---","---", (ROUND(VLOOKUP($A1466,Sheet1!$B$3:$AH$1266,Sheet1!J$1+(Sheet1!$A$1-1)*10,FALSE),IF(VLOOKUP($A1466,Sheet1!$B$3:$AH$1266,Sheet1!J$1+(Sheet1!$A$1-1)*10,FALSE)&gt;99999,-3,IF(VLOOKUP($A1466,Sheet1!$B$3:$AH$1266,Sheet1!J$1+(Sheet1!$A$1-1)*10,FALSE)&gt;9999,-2,IF(VLOOKUP($A1466,Sheet1!$B$3:$AH$1266,Sheet1!J$1+(Sheet1!$A$1-1)*10,FALSE)&gt;999,-1,0)))))))</f>
        <v>7110</v>
      </c>
      <c r="AA1466" s="65">
        <f>IF(ISNA(VLOOKUP($A1466,Sheet1!$B$3:$AH$1266,Sheet1!K$1+(Sheet1!$A$1-1)*10,FALSE))=TRUE,"---",IF(VLOOKUP($A1466,Sheet1!$B$3:$AH$1266,Sheet1!K$1+(Sheet1!$A$1-1)*10,FALSE)="---","---", (ROUND(VLOOKUP($A1466,Sheet1!$B$3:$AH$1266,Sheet1!K$1+(Sheet1!$A$1-1)*10,FALSE),IF(VLOOKUP($A1466,Sheet1!$B$3:$AH$1266,Sheet1!K$1+(Sheet1!$A$1-1)*10,FALSE)&gt;99999,-3,IF(VLOOKUP($A1466,Sheet1!$B$3:$AH$1266,Sheet1!K$1+(Sheet1!$A$1-1)*10,FALSE)&gt;9999,-2,IF(VLOOKUP($A1466,Sheet1!$B$3:$AH$1266,Sheet1!K$1+(Sheet1!$A$1-1)*10,FALSE)&gt;999,-1,0)))))))</f>
        <v>10500</v>
      </c>
      <c r="AB1466" s="65">
        <f>IF(ISNA(VLOOKUP($A1466,Sheet1!$B$3:$AH$1266,Sheet1!L$1+(Sheet1!$A$1-1)*10,FALSE))=TRUE,"---",IF(VLOOKUP($A1466,Sheet1!$B$3:$AH$1266,Sheet1!L$1+(Sheet1!$A$1-1)*10,FALSE)="---","---", (ROUND(VLOOKUP($A1466,Sheet1!$B$3:$AH$1266,Sheet1!L$1+(Sheet1!$A$1-1)*10,FALSE),IF(VLOOKUP($A1466,Sheet1!$B$3:$AH$1266,Sheet1!L$1+(Sheet1!$A$1-1)*10,FALSE)&gt;99999,-3,IF(VLOOKUP($A1466,Sheet1!$B$3:$AH$1266,Sheet1!L$1+(Sheet1!$A$1-1)*10,FALSE)&gt;9999,-2,IF(VLOOKUP($A1466,Sheet1!$B$3:$AH$1266,Sheet1!L$1+(Sheet1!$A$1-1)*10,FALSE)&gt;999,-1,0)))))))</f>
        <v>15200</v>
      </c>
      <c r="AC1466" s="65">
        <f>IF(ISNA(VLOOKUP($A1466,Sheet1!$B$3:$AH$1266,Sheet1!M$1+(Sheet1!$A$1-1)*10,FALSE))=TRUE,"---",IF(VLOOKUP($A1466,Sheet1!$B$3:$AH$1266,Sheet1!M$1+(Sheet1!$A$1-1)*10,FALSE)="---","---", (ROUND(VLOOKUP($A1466,Sheet1!$B$3:$AH$1266,Sheet1!M$1+(Sheet1!$A$1-1)*10,FALSE),IF(VLOOKUP($A1466,Sheet1!$B$3:$AH$1266,Sheet1!M$1+(Sheet1!$A$1-1)*10,FALSE)&gt;99999,-3,IF(VLOOKUP($A1466,Sheet1!$B$3:$AH$1266,Sheet1!M$1+(Sheet1!$A$1-1)*10,FALSE)&gt;9999,-2,IF(VLOOKUP($A1466,Sheet1!$B$3:$AH$1266,Sheet1!M$1+(Sheet1!$A$1-1)*10,FALSE)&gt;999,-1,0)))))))</f>
        <v>21700</v>
      </c>
      <c r="AD1466" s="65">
        <f>IF(ISNA(VLOOKUP($A1466,Sheet1!$B$3:$AH$1266,Sheet1!N$1+(Sheet1!$A$1-1)*10,FALSE))=TRUE,"---",IF(VLOOKUP($A1466,Sheet1!$B$3:$AH$1266,Sheet1!N$1+(Sheet1!$A$1-1)*10,FALSE)="---","---", (ROUND(VLOOKUP($A1466,Sheet1!$B$3:$AH$1266,Sheet1!N$1+(Sheet1!$A$1-1)*10,FALSE),IF(VLOOKUP($A1466,Sheet1!$B$3:$AH$1266,Sheet1!N$1+(Sheet1!$A$1-1)*10,FALSE)&gt;99999,-3,IF(VLOOKUP($A1466,Sheet1!$B$3:$AH$1266,Sheet1!N$1+(Sheet1!$A$1-1)*10,FALSE)&gt;9999,-2,IF(VLOOKUP($A1466,Sheet1!$B$3:$AH$1266,Sheet1!N$1+(Sheet1!$A$1-1)*10,FALSE)&gt;999,-1,0)))))))</f>
        <v>34200</v>
      </c>
    </row>
    <row r="1467" spans="1:30" ht="25.5" customHeight="1" x14ac:dyDescent="0.25">
      <c r="A1467" s="133" t="s">
        <v>2146</v>
      </c>
      <c r="B1467" s="134" t="s">
        <v>2147</v>
      </c>
      <c r="C1467" s="133">
        <v>423000</v>
      </c>
      <c r="D1467" s="133">
        <v>781544</v>
      </c>
      <c r="E1467" s="67" t="s">
        <v>3009</v>
      </c>
      <c r="F1467" s="117">
        <v>1935</v>
      </c>
      <c r="G1467" s="118" t="s">
        <v>31</v>
      </c>
      <c r="H1467" s="136">
        <v>1.21</v>
      </c>
      <c r="I1467" s="119">
        <v>12793</v>
      </c>
      <c r="J1467" s="124">
        <v>3.36</v>
      </c>
      <c r="K1467" s="121" t="s">
        <v>4405</v>
      </c>
      <c r="L1467" s="122">
        <v>49</v>
      </c>
      <c r="M1467" s="123">
        <v>40</v>
      </c>
      <c r="N1467" s="121" t="s">
        <v>4405</v>
      </c>
      <c r="O1467" s="71" t="s">
        <v>4405</v>
      </c>
      <c r="P1467" s="71" t="s">
        <v>4405</v>
      </c>
      <c r="Q1467" s="71" t="s">
        <v>4405</v>
      </c>
      <c r="R1467" s="73" t="s">
        <v>4405</v>
      </c>
      <c r="S1467" s="63" t="s">
        <v>4367</v>
      </c>
      <c r="T1467" s="63" t="str">
        <f>IF(ISNA(VLOOKUP(A1467,Sheet1!B$3:C$1266,2,FALSE)=TRUE),"NC",VLOOKUP(A1467,Sheet1!B$3:C$1266,2,FALSE))</f>
        <v>NC</v>
      </c>
      <c r="U1467" s="66" t="str">
        <f>IF(ISNA(VLOOKUP($A1467,Sheet1!$B$3:$AH$1266,Sheet1!E$1+(Sheet1!$A$1-1)*10,FALSE))=TRUE,"---",IF(VLOOKUP($A1467,Sheet1!$B$3:$AH$1266,Sheet1!E$1+(Sheet1!$A$1-1)*10,FALSE)="---","---", (ROUND(VLOOKUP($A1467,Sheet1!$B$3:$AH$1266,Sheet1!E$1+(Sheet1!$A$1-1)*10,FALSE),IF(VLOOKUP($A1467,Sheet1!$B$3:$AH$1266,Sheet1!E$1+(Sheet1!$A$1-1)*10,FALSE)&gt;99999,-3,IF(VLOOKUP($A1467,Sheet1!$B$3:$AH$1266,Sheet1!E$1+(Sheet1!$A$1-1)*10,FALSE)&gt;9999,-2,IF(VLOOKUP($A1467,Sheet1!$B$3:$AH$1266,Sheet1!E$1+(Sheet1!$A$1-1)*10,FALSE)&gt;999,-1,0)))))))</f>
        <v>---</v>
      </c>
      <c r="V1467" s="66" t="str">
        <f>IF(ISNA(VLOOKUP($A1467,Sheet1!$B$3:$AH$1266,Sheet1!F$1+(Sheet1!$A$1-1)*10,FALSE))=TRUE,"---",IF(VLOOKUP($A1467,Sheet1!$B$3:$AH$1266,Sheet1!F$1+(Sheet1!$A$1-1)*10,FALSE)="---","---", (ROUND(VLOOKUP($A1467,Sheet1!$B$3:$AH$1266,Sheet1!F$1+(Sheet1!$A$1-1)*10,FALSE),IF(VLOOKUP($A1467,Sheet1!$B$3:$AH$1266,Sheet1!F$1+(Sheet1!$A$1-1)*10,FALSE)&gt;99999,-3,IF(VLOOKUP($A1467,Sheet1!$B$3:$AH$1266,Sheet1!F$1+(Sheet1!$A$1-1)*10,FALSE)&gt;9999,-2,IF(VLOOKUP($A1467,Sheet1!$B$3:$AH$1266,Sheet1!F$1+(Sheet1!$A$1-1)*10,FALSE)&gt;999,-1,0)))))))</f>
        <v>---</v>
      </c>
      <c r="W1467" s="66" t="str">
        <f>IF(ISNA(VLOOKUP($A1467,Sheet1!$B$3:$AH$1266,Sheet1!G$1+(Sheet1!$A$1-1)*10,FALSE))=TRUE,"---",IF(VLOOKUP($A1467,Sheet1!$B$3:$AH$1266,Sheet1!G$1+(Sheet1!$A$1-1)*10,FALSE)="---","---", (ROUND(VLOOKUP($A1467,Sheet1!$B$3:$AH$1266,Sheet1!G$1+(Sheet1!$A$1-1)*10,FALSE),IF(VLOOKUP($A1467,Sheet1!$B$3:$AH$1266,Sheet1!G$1+(Sheet1!$A$1-1)*10,FALSE)&gt;99999,-3,IF(VLOOKUP($A1467,Sheet1!$B$3:$AH$1266,Sheet1!G$1+(Sheet1!$A$1-1)*10,FALSE)&gt;9999,-2,IF(VLOOKUP($A1467,Sheet1!$B$3:$AH$1266,Sheet1!G$1+(Sheet1!$A$1-1)*10,FALSE)&gt;999,-1,0)))))))</f>
        <v>---</v>
      </c>
      <c r="X1467" s="66" t="str">
        <f>IF(ISNA(VLOOKUP($A1467,Sheet1!$B$3:$AH$1266,Sheet1!H$1+(Sheet1!$A$1-1)*10,FALSE))=TRUE,"---",IF(VLOOKUP($A1467,Sheet1!$B$3:$AH$1266,Sheet1!H$1+(Sheet1!$A$1-1)*10,FALSE)="---","---", (ROUND(VLOOKUP($A1467,Sheet1!$B$3:$AH$1266,Sheet1!H$1+(Sheet1!$A$1-1)*10,FALSE),IF(VLOOKUP($A1467,Sheet1!$B$3:$AH$1266,Sheet1!H$1+(Sheet1!$A$1-1)*10,FALSE)&gt;99999,-3,IF(VLOOKUP($A1467,Sheet1!$B$3:$AH$1266,Sheet1!H$1+(Sheet1!$A$1-1)*10,FALSE)&gt;9999,-2,IF(VLOOKUP($A1467,Sheet1!$B$3:$AH$1266,Sheet1!H$1+(Sheet1!$A$1-1)*10,FALSE)&gt;999,-1,0)))))))</f>
        <v>---</v>
      </c>
      <c r="Y1467" s="66" t="str">
        <f>IF(ISNA(VLOOKUP($A1467,Sheet1!$B$3:$AH$1266,Sheet1!I$1+(Sheet1!$A$1-1)*10,FALSE))=TRUE,"---",IF(VLOOKUP($A1467,Sheet1!$B$3:$AH$1266,Sheet1!I$1+(Sheet1!$A$1-1)*10,FALSE)="---","---", (ROUND(VLOOKUP($A1467,Sheet1!$B$3:$AH$1266,Sheet1!I$1+(Sheet1!$A$1-1)*10,FALSE),IF(VLOOKUP($A1467,Sheet1!$B$3:$AH$1266,Sheet1!I$1+(Sheet1!$A$1-1)*10,FALSE)&gt;99999,-3,IF(VLOOKUP($A1467,Sheet1!$B$3:$AH$1266,Sheet1!I$1+(Sheet1!$A$1-1)*10,FALSE)&gt;9999,-2,IF(VLOOKUP($A1467,Sheet1!$B$3:$AH$1266,Sheet1!I$1+(Sheet1!$A$1-1)*10,FALSE)&gt;999,-1,0)))))))</f>
        <v>---</v>
      </c>
      <c r="Z1467" s="66" t="str">
        <f>IF(ISNA(VLOOKUP($A1467,Sheet1!$B$3:$AH$1266,Sheet1!J$1+(Sheet1!$A$1-1)*10,FALSE))=TRUE,"---",IF(VLOOKUP($A1467,Sheet1!$B$3:$AH$1266,Sheet1!J$1+(Sheet1!$A$1-1)*10,FALSE)="---","---", (ROUND(VLOOKUP($A1467,Sheet1!$B$3:$AH$1266,Sheet1!J$1+(Sheet1!$A$1-1)*10,FALSE),IF(VLOOKUP($A1467,Sheet1!$B$3:$AH$1266,Sheet1!J$1+(Sheet1!$A$1-1)*10,FALSE)&gt;99999,-3,IF(VLOOKUP($A1467,Sheet1!$B$3:$AH$1266,Sheet1!J$1+(Sheet1!$A$1-1)*10,FALSE)&gt;9999,-2,IF(VLOOKUP($A1467,Sheet1!$B$3:$AH$1266,Sheet1!J$1+(Sheet1!$A$1-1)*10,FALSE)&gt;999,-1,0)))))))</f>
        <v>---</v>
      </c>
      <c r="AA1467" s="66" t="str">
        <f>IF(ISNA(VLOOKUP($A1467,Sheet1!$B$3:$AH$1266,Sheet1!K$1+(Sheet1!$A$1-1)*10,FALSE))=TRUE,"---",IF(VLOOKUP($A1467,Sheet1!$B$3:$AH$1266,Sheet1!K$1+(Sheet1!$A$1-1)*10,FALSE)="---","---", (ROUND(VLOOKUP($A1467,Sheet1!$B$3:$AH$1266,Sheet1!K$1+(Sheet1!$A$1-1)*10,FALSE),IF(VLOOKUP($A1467,Sheet1!$B$3:$AH$1266,Sheet1!K$1+(Sheet1!$A$1-1)*10,FALSE)&gt;99999,-3,IF(VLOOKUP($A1467,Sheet1!$B$3:$AH$1266,Sheet1!K$1+(Sheet1!$A$1-1)*10,FALSE)&gt;9999,-2,IF(VLOOKUP($A1467,Sheet1!$B$3:$AH$1266,Sheet1!K$1+(Sheet1!$A$1-1)*10,FALSE)&gt;999,-1,0)))))))</f>
        <v>---</v>
      </c>
      <c r="AB1467" s="66" t="str">
        <f>IF(ISNA(VLOOKUP($A1467,Sheet1!$B$3:$AH$1266,Sheet1!L$1+(Sheet1!$A$1-1)*10,FALSE))=TRUE,"---",IF(VLOOKUP($A1467,Sheet1!$B$3:$AH$1266,Sheet1!L$1+(Sheet1!$A$1-1)*10,FALSE)="---","---", (ROUND(VLOOKUP($A1467,Sheet1!$B$3:$AH$1266,Sheet1!L$1+(Sheet1!$A$1-1)*10,FALSE),IF(VLOOKUP($A1467,Sheet1!$B$3:$AH$1266,Sheet1!L$1+(Sheet1!$A$1-1)*10,FALSE)&gt;99999,-3,IF(VLOOKUP($A1467,Sheet1!$B$3:$AH$1266,Sheet1!L$1+(Sheet1!$A$1-1)*10,FALSE)&gt;9999,-2,IF(VLOOKUP($A1467,Sheet1!$B$3:$AH$1266,Sheet1!L$1+(Sheet1!$A$1-1)*10,FALSE)&gt;999,-1,0)))))))</f>
        <v>---</v>
      </c>
      <c r="AC1467" s="66" t="str">
        <f>IF(ISNA(VLOOKUP($A1467,Sheet1!$B$3:$AH$1266,Sheet1!M$1+(Sheet1!$A$1-1)*10,FALSE))=TRUE,"---",IF(VLOOKUP($A1467,Sheet1!$B$3:$AH$1266,Sheet1!M$1+(Sheet1!$A$1-1)*10,FALSE)="---","---", (ROUND(VLOOKUP($A1467,Sheet1!$B$3:$AH$1266,Sheet1!M$1+(Sheet1!$A$1-1)*10,FALSE),IF(VLOOKUP($A1467,Sheet1!$B$3:$AH$1266,Sheet1!M$1+(Sheet1!$A$1-1)*10,FALSE)&gt;99999,-3,IF(VLOOKUP($A1467,Sheet1!$B$3:$AH$1266,Sheet1!M$1+(Sheet1!$A$1-1)*10,FALSE)&gt;9999,-2,IF(VLOOKUP($A1467,Sheet1!$B$3:$AH$1266,Sheet1!M$1+(Sheet1!$A$1-1)*10,FALSE)&gt;999,-1,0)))))))</f>
        <v>---</v>
      </c>
      <c r="AD1467" s="66" t="str">
        <f>IF(ISNA(VLOOKUP($A1467,Sheet1!$B$3:$AH$1266,Sheet1!N$1+(Sheet1!$A$1-1)*10,FALSE))=TRUE,"---",IF(VLOOKUP($A1467,Sheet1!$B$3:$AH$1266,Sheet1!N$1+(Sheet1!$A$1-1)*10,FALSE)="---","---", (ROUND(VLOOKUP($A1467,Sheet1!$B$3:$AH$1266,Sheet1!N$1+(Sheet1!$A$1-1)*10,FALSE),IF(VLOOKUP($A1467,Sheet1!$B$3:$AH$1266,Sheet1!N$1+(Sheet1!$A$1-1)*10,FALSE)&gt;99999,-3,IF(VLOOKUP($A1467,Sheet1!$B$3:$AH$1266,Sheet1!N$1+(Sheet1!$A$1-1)*10,FALSE)&gt;9999,-2,IF(VLOOKUP($A1467,Sheet1!$B$3:$AH$1266,Sheet1!N$1+(Sheet1!$A$1-1)*10,FALSE)&gt;999,-1,0)))))))</f>
        <v>---</v>
      </c>
    </row>
    <row r="1468" spans="1:30" ht="25.5" customHeight="1" x14ac:dyDescent="0.25">
      <c r="A1468" s="125" t="s">
        <v>2148</v>
      </c>
      <c r="B1468" s="138" t="s">
        <v>2149</v>
      </c>
      <c r="C1468" s="125">
        <v>422835</v>
      </c>
      <c r="D1468" s="125">
        <v>781309</v>
      </c>
      <c r="E1468" s="70" t="s">
        <v>3009</v>
      </c>
      <c r="F1468" s="139" t="s">
        <v>4405</v>
      </c>
      <c r="G1468" s="127" t="s">
        <v>160</v>
      </c>
      <c r="H1468" s="128">
        <v>1.68</v>
      </c>
      <c r="I1468" s="112">
        <v>24743</v>
      </c>
      <c r="J1468" s="140" t="s">
        <v>4405</v>
      </c>
      <c r="K1468" s="127" t="s">
        <v>17</v>
      </c>
      <c r="L1468" s="115">
        <v>201</v>
      </c>
      <c r="M1468" s="116">
        <v>120</v>
      </c>
      <c r="N1468" s="127" t="s">
        <v>160</v>
      </c>
      <c r="O1468" s="68" t="s">
        <v>4405</v>
      </c>
      <c r="P1468" s="68" t="s">
        <v>4405</v>
      </c>
      <c r="Q1468" s="68" t="s">
        <v>4405</v>
      </c>
      <c r="R1468" s="74" t="s">
        <v>4405</v>
      </c>
      <c r="S1468" s="64" t="s">
        <v>4367</v>
      </c>
      <c r="T1468" s="64" t="str">
        <f>IF(ISNA(VLOOKUP(A1468,Sheet1!B$3:C$1266,2,FALSE)=TRUE),"NC",VLOOKUP(A1468,Sheet1!B$3:C$1266,2,FALSE))</f>
        <v>NC</v>
      </c>
      <c r="U1468" s="65" t="str">
        <f>IF(ISNA(VLOOKUP($A1468,Sheet1!$B$3:$AH$1266,Sheet1!E$1+(Sheet1!$A$1-1)*10,FALSE))=TRUE,"---",IF(VLOOKUP($A1468,Sheet1!$B$3:$AH$1266,Sheet1!E$1+(Sheet1!$A$1-1)*10,FALSE)="---","---", (ROUND(VLOOKUP($A1468,Sheet1!$B$3:$AH$1266,Sheet1!E$1+(Sheet1!$A$1-1)*10,FALSE),IF(VLOOKUP($A1468,Sheet1!$B$3:$AH$1266,Sheet1!E$1+(Sheet1!$A$1-1)*10,FALSE)&gt;99999,-3,IF(VLOOKUP($A1468,Sheet1!$B$3:$AH$1266,Sheet1!E$1+(Sheet1!$A$1-1)*10,FALSE)&gt;9999,-2,IF(VLOOKUP($A1468,Sheet1!$B$3:$AH$1266,Sheet1!E$1+(Sheet1!$A$1-1)*10,FALSE)&gt;999,-1,0)))))))</f>
        <v>---</v>
      </c>
      <c r="V1468" s="65" t="str">
        <f>IF(ISNA(VLOOKUP($A1468,Sheet1!$B$3:$AH$1266,Sheet1!F$1+(Sheet1!$A$1-1)*10,FALSE))=TRUE,"---",IF(VLOOKUP($A1468,Sheet1!$B$3:$AH$1266,Sheet1!F$1+(Sheet1!$A$1-1)*10,FALSE)="---","---", (ROUND(VLOOKUP($A1468,Sheet1!$B$3:$AH$1266,Sheet1!F$1+(Sheet1!$A$1-1)*10,FALSE),IF(VLOOKUP($A1468,Sheet1!$B$3:$AH$1266,Sheet1!F$1+(Sheet1!$A$1-1)*10,FALSE)&gt;99999,-3,IF(VLOOKUP($A1468,Sheet1!$B$3:$AH$1266,Sheet1!F$1+(Sheet1!$A$1-1)*10,FALSE)&gt;9999,-2,IF(VLOOKUP($A1468,Sheet1!$B$3:$AH$1266,Sheet1!F$1+(Sheet1!$A$1-1)*10,FALSE)&gt;999,-1,0)))))))</f>
        <v>---</v>
      </c>
      <c r="W1468" s="65" t="str">
        <f>IF(ISNA(VLOOKUP($A1468,Sheet1!$B$3:$AH$1266,Sheet1!G$1+(Sheet1!$A$1-1)*10,FALSE))=TRUE,"---",IF(VLOOKUP($A1468,Sheet1!$B$3:$AH$1266,Sheet1!G$1+(Sheet1!$A$1-1)*10,FALSE)="---","---", (ROUND(VLOOKUP($A1468,Sheet1!$B$3:$AH$1266,Sheet1!G$1+(Sheet1!$A$1-1)*10,FALSE),IF(VLOOKUP($A1468,Sheet1!$B$3:$AH$1266,Sheet1!G$1+(Sheet1!$A$1-1)*10,FALSE)&gt;99999,-3,IF(VLOOKUP($A1468,Sheet1!$B$3:$AH$1266,Sheet1!G$1+(Sheet1!$A$1-1)*10,FALSE)&gt;9999,-2,IF(VLOOKUP($A1468,Sheet1!$B$3:$AH$1266,Sheet1!G$1+(Sheet1!$A$1-1)*10,FALSE)&gt;999,-1,0)))))))</f>
        <v>---</v>
      </c>
      <c r="X1468" s="65" t="str">
        <f>IF(ISNA(VLOOKUP($A1468,Sheet1!$B$3:$AH$1266,Sheet1!H$1+(Sheet1!$A$1-1)*10,FALSE))=TRUE,"---",IF(VLOOKUP($A1468,Sheet1!$B$3:$AH$1266,Sheet1!H$1+(Sheet1!$A$1-1)*10,FALSE)="---","---", (ROUND(VLOOKUP($A1468,Sheet1!$B$3:$AH$1266,Sheet1!H$1+(Sheet1!$A$1-1)*10,FALSE),IF(VLOOKUP($A1468,Sheet1!$B$3:$AH$1266,Sheet1!H$1+(Sheet1!$A$1-1)*10,FALSE)&gt;99999,-3,IF(VLOOKUP($A1468,Sheet1!$B$3:$AH$1266,Sheet1!H$1+(Sheet1!$A$1-1)*10,FALSE)&gt;9999,-2,IF(VLOOKUP($A1468,Sheet1!$B$3:$AH$1266,Sheet1!H$1+(Sheet1!$A$1-1)*10,FALSE)&gt;999,-1,0)))))))</f>
        <v>---</v>
      </c>
      <c r="Y1468" s="65" t="str">
        <f>IF(ISNA(VLOOKUP($A1468,Sheet1!$B$3:$AH$1266,Sheet1!I$1+(Sheet1!$A$1-1)*10,FALSE))=TRUE,"---",IF(VLOOKUP($A1468,Sheet1!$B$3:$AH$1266,Sheet1!I$1+(Sheet1!$A$1-1)*10,FALSE)="---","---", (ROUND(VLOOKUP($A1468,Sheet1!$B$3:$AH$1266,Sheet1!I$1+(Sheet1!$A$1-1)*10,FALSE),IF(VLOOKUP($A1468,Sheet1!$B$3:$AH$1266,Sheet1!I$1+(Sheet1!$A$1-1)*10,FALSE)&gt;99999,-3,IF(VLOOKUP($A1468,Sheet1!$B$3:$AH$1266,Sheet1!I$1+(Sheet1!$A$1-1)*10,FALSE)&gt;9999,-2,IF(VLOOKUP($A1468,Sheet1!$B$3:$AH$1266,Sheet1!I$1+(Sheet1!$A$1-1)*10,FALSE)&gt;999,-1,0)))))))</f>
        <v>---</v>
      </c>
      <c r="Z1468" s="65" t="str">
        <f>IF(ISNA(VLOOKUP($A1468,Sheet1!$B$3:$AH$1266,Sheet1!J$1+(Sheet1!$A$1-1)*10,FALSE))=TRUE,"---",IF(VLOOKUP($A1468,Sheet1!$B$3:$AH$1266,Sheet1!J$1+(Sheet1!$A$1-1)*10,FALSE)="---","---", (ROUND(VLOOKUP($A1468,Sheet1!$B$3:$AH$1266,Sheet1!J$1+(Sheet1!$A$1-1)*10,FALSE),IF(VLOOKUP($A1468,Sheet1!$B$3:$AH$1266,Sheet1!J$1+(Sheet1!$A$1-1)*10,FALSE)&gt;99999,-3,IF(VLOOKUP($A1468,Sheet1!$B$3:$AH$1266,Sheet1!J$1+(Sheet1!$A$1-1)*10,FALSE)&gt;9999,-2,IF(VLOOKUP($A1468,Sheet1!$B$3:$AH$1266,Sheet1!J$1+(Sheet1!$A$1-1)*10,FALSE)&gt;999,-1,0)))))))</f>
        <v>---</v>
      </c>
      <c r="AA1468" s="65" t="str">
        <f>IF(ISNA(VLOOKUP($A1468,Sheet1!$B$3:$AH$1266,Sheet1!K$1+(Sheet1!$A$1-1)*10,FALSE))=TRUE,"---",IF(VLOOKUP($A1468,Sheet1!$B$3:$AH$1266,Sheet1!K$1+(Sheet1!$A$1-1)*10,FALSE)="---","---", (ROUND(VLOOKUP($A1468,Sheet1!$B$3:$AH$1266,Sheet1!K$1+(Sheet1!$A$1-1)*10,FALSE),IF(VLOOKUP($A1468,Sheet1!$B$3:$AH$1266,Sheet1!K$1+(Sheet1!$A$1-1)*10,FALSE)&gt;99999,-3,IF(VLOOKUP($A1468,Sheet1!$B$3:$AH$1266,Sheet1!K$1+(Sheet1!$A$1-1)*10,FALSE)&gt;9999,-2,IF(VLOOKUP($A1468,Sheet1!$B$3:$AH$1266,Sheet1!K$1+(Sheet1!$A$1-1)*10,FALSE)&gt;999,-1,0)))))))</f>
        <v>---</v>
      </c>
      <c r="AB1468" s="65" t="str">
        <f>IF(ISNA(VLOOKUP($A1468,Sheet1!$B$3:$AH$1266,Sheet1!L$1+(Sheet1!$A$1-1)*10,FALSE))=TRUE,"---",IF(VLOOKUP($A1468,Sheet1!$B$3:$AH$1266,Sheet1!L$1+(Sheet1!$A$1-1)*10,FALSE)="---","---", (ROUND(VLOOKUP($A1468,Sheet1!$B$3:$AH$1266,Sheet1!L$1+(Sheet1!$A$1-1)*10,FALSE),IF(VLOOKUP($A1468,Sheet1!$B$3:$AH$1266,Sheet1!L$1+(Sheet1!$A$1-1)*10,FALSE)&gt;99999,-3,IF(VLOOKUP($A1468,Sheet1!$B$3:$AH$1266,Sheet1!L$1+(Sheet1!$A$1-1)*10,FALSE)&gt;9999,-2,IF(VLOOKUP($A1468,Sheet1!$B$3:$AH$1266,Sheet1!L$1+(Sheet1!$A$1-1)*10,FALSE)&gt;999,-1,0)))))))</f>
        <v>---</v>
      </c>
      <c r="AC1468" s="65" t="str">
        <f>IF(ISNA(VLOOKUP($A1468,Sheet1!$B$3:$AH$1266,Sheet1!M$1+(Sheet1!$A$1-1)*10,FALSE))=TRUE,"---",IF(VLOOKUP($A1468,Sheet1!$B$3:$AH$1266,Sheet1!M$1+(Sheet1!$A$1-1)*10,FALSE)="---","---", (ROUND(VLOOKUP($A1468,Sheet1!$B$3:$AH$1266,Sheet1!M$1+(Sheet1!$A$1-1)*10,FALSE),IF(VLOOKUP($A1468,Sheet1!$B$3:$AH$1266,Sheet1!M$1+(Sheet1!$A$1-1)*10,FALSE)&gt;99999,-3,IF(VLOOKUP($A1468,Sheet1!$B$3:$AH$1266,Sheet1!M$1+(Sheet1!$A$1-1)*10,FALSE)&gt;9999,-2,IF(VLOOKUP($A1468,Sheet1!$B$3:$AH$1266,Sheet1!M$1+(Sheet1!$A$1-1)*10,FALSE)&gt;999,-1,0)))))))</f>
        <v>---</v>
      </c>
      <c r="AD1468" s="65" t="str">
        <f>IF(ISNA(VLOOKUP($A1468,Sheet1!$B$3:$AH$1266,Sheet1!N$1+(Sheet1!$A$1-1)*10,FALSE))=TRUE,"---",IF(VLOOKUP($A1468,Sheet1!$B$3:$AH$1266,Sheet1!N$1+(Sheet1!$A$1-1)*10,FALSE)="---","---", (ROUND(VLOOKUP($A1468,Sheet1!$B$3:$AH$1266,Sheet1!N$1+(Sheet1!$A$1-1)*10,FALSE),IF(VLOOKUP($A1468,Sheet1!$B$3:$AH$1266,Sheet1!N$1+(Sheet1!$A$1-1)*10,FALSE)&gt;99999,-3,IF(VLOOKUP($A1468,Sheet1!$B$3:$AH$1266,Sheet1!N$1+(Sheet1!$A$1-1)*10,FALSE)&gt;9999,-2,IF(VLOOKUP($A1468,Sheet1!$B$3:$AH$1266,Sheet1!N$1+(Sheet1!$A$1-1)*10,FALSE)&gt;999,-1,0)))))))</f>
        <v>---</v>
      </c>
    </row>
    <row r="1469" spans="1:30" ht="25.5" customHeight="1" x14ac:dyDescent="0.25">
      <c r="A1469" s="133" t="s">
        <v>2150</v>
      </c>
      <c r="B1469" s="141" t="s">
        <v>2151</v>
      </c>
      <c r="C1469" s="133">
        <v>422755</v>
      </c>
      <c r="D1469" s="133">
        <v>781151</v>
      </c>
      <c r="E1469" s="67" t="s">
        <v>3009</v>
      </c>
      <c r="F1469" s="135" t="s">
        <v>4405</v>
      </c>
      <c r="G1469" s="118" t="s">
        <v>160</v>
      </c>
      <c r="H1469" s="183">
        <v>18</v>
      </c>
      <c r="I1469" s="119">
        <v>26472</v>
      </c>
      <c r="J1469" s="137" t="s">
        <v>4405</v>
      </c>
      <c r="K1469" s="118" t="s">
        <v>17</v>
      </c>
      <c r="L1469" s="122">
        <v>2460</v>
      </c>
      <c r="M1469" s="123">
        <v>137</v>
      </c>
      <c r="N1469" s="118" t="s">
        <v>462</v>
      </c>
      <c r="O1469" s="71">
        <f t="shared" si="49"/>
        <v>8.329924321323956</v>
      </c>
      <c r="P1469" s="71">
        <f>IF(O1469&lt;&gt;"",VLOOKUP($A1469,Sheet4!$A$2:$O$1309,14,FALSE)*100,"")</f>
        <v>3.465503605167819</v>
      </c>
      <c r="Q1469" s="71">
        <f>IF(P1469&lt;&gt;"",VLOOKUP($A1469,Sheet4!$A$2:$O$1309,15,FALSE)*100,"")</f>
        <v>29.211097568751086</v>
      </c>
      <c r="R1469" s="73">
        <f t="shared" si="50"/>
        <v>10</v>
      </c>
      <c r="S1469" s="63" t="s">
        <v>4367</v>
      </c>
      <c r="T1469" s="63" t="str">
        <f>IF(ISNA(VLOOKUP(A1469,Sheet1!B$3:C$1266,2,FALSE)=TRUE),"NC",VLOOKUP(A1469,Sheet1!B$3:C$1266,2,FALSE))</f>
        <v>Rural</v>
      </c>
      <c r="U1469" s="66">
        <f>IF(ISNA(VLOOKUP($A1469,Sheet1!$B$3:$AH$1266,Sheet1!E$1+(Sheet1!$A$1-1)*10,FALSE))=TRUE,"---",IF(VLOOKUP($A1469,Sheet1!$B$3:$AH$1266,Sheet1!E$1+(Sheet1!$A$1-1)*10,FALSE)="---","---", (ROUND(VLOOKUP($A1469,Sheet1!$B$3:$AH$1266,Sheet1!E$1+(Sheet1!$A$1-1)*10,FALSE),IF(VLOOKUP($A1469,Sheet1!$B$3:$AH$1266,Sheet1!E$1+(Sheet1!$A$1-1)*10,FALSE)&gt;99999,-3,IF(VLOOKUP($A1469,Sheet1!$B$3:$AH$1266,Sheet1!E$1+(Sheet1!$A$1-1)*10,FALSE)&gt;9999,-2,IF(VLOOKUP($A1469,Sheet1!$B$3:$AH$1266,Sheet1!E$1+(Sheet1!$A$1-1)*10,FALSE)&gt;999,-1,0)))))))</f>
        <v>666</v>
      </c>
      <c r="V1469" s="66">
        <f>IF(ISNA(VLOOKUP($A1469,Sheet1!$B$3:$AH$1266,Sheet1!F$1+(Sheet1!$A$1-1)*10,FALSE))=TRUE,"---",IF(VLOOKUP($A1469,Sheet1!$B$3:$AH$1266,Sheet1!F$1+(Sheet1!$A$1-1)*10,FALSE)="---","---", (ROUND(VLOOKUP($A1469,Sheet1!$B$3:$AH$1266,Sheet1!F$1+(Sheet1!$A$1-1)*10,FALSE),IF(VLOOKUP($A1469,Sheet1!$B$3:$AH$1266,Sheet1!F$1+(Sheet1!$A$1-1)*10,FALSE)&gt;99999,-3,IF(VLOOKUP($A1469,Sheet1!$B$3:$AH$1266,Sheet1!F$1+(Sheet1!$A$1-1)*10,FALSE)&gt;9999,-2,IF(VLOOKUP($A1469,Sheet1!$B$3:$AH$1266,Sheet1!F$1+(Sheet1!$A$1-1)*10,FALSE)&gt;999,-1,0)))))))</f>
        <v>824</v>
      </c>
      <c r="W1469" s="66">
        <f>IF(ISNA(VLOOKUP($A1469,Sheet1!$B$3:$AH$1266,Sheet1!G$1+(Sheet1!$A$1-1)*10,FALSE))=TRUE,"---",IF(VLOOKUP($A1469,Sheet1!$B$3:$AH$1266,Sheet1!G$1+(Sheet1!$A$1-1)*10,FALSE)="---","---", (ROUND(VLOOKUP($A1469,Sheet1!$B$3:$AH$1266,Sheet1!G$1+(Sheet1!$A$1-1)*10,FALSE),IF(VLOOKUP($A1469,Sheet1!$B$3:$AH$1266,Sheet1!G$1+(Sheet1!$A$1-1)*10,FALSE)&gt;99999,-3,IF(VLOOKUP($A1469,Sheet1!$B$3:$AH$1266,Sheet1!G$1+(Sheet1!$A$1-1)*10,FALSE)&gt;9999,-2,IF(VLOOKUP($A1469,Sheet1!$B$3:$AH$1266,Sheet1!G$1+(Sheet1!$A$1-1)*10,FALSE)&gt;999,-1,0)))))))</f>
        <v>1050</v>
      </c>
      <c r="X1469" s="66">
        <f>IF(ISNA(VLOOKUP($A1469,Sheet1!$B$3:$AH$1266,Sheet1!H$1+(Sheet1!$A$1-1)*10,FALSE))=TRUE,"---",IF(VLOOKUP($A1469,Sheet1!$B$3:$AH$1266,Sheet1!H$1+(Sheet1!$A$1-1)*10,FALSE)="---","---", (ROUND(VLOOKUP($A1469,Sheet1!$B$3:$AH$1266,Sheet1!H$1+(Sheet1!$A$1-1)*10,FALSE),IF(VLOOKUP($A1469,Sheet1!$B$3:$AH$1266,Sheet1!H$1+(Sheet1!$A$1-1)*10,FALSE)&gt;99999,-3,IF(VLOOKUP($A1469,Sheet1!$B$3:$AH$1266,Sheet1!H$1+(Sheet1!$A$1-1)*10,FALSE)&gt;9999,-2,IF(VLOOKUP($A1469,Sheet1!$B$3:$AH$1266,Sheet1!H$1+(Sheet1!$A$1-1)*10,FALSE)&gt;999,-1,0)))))))</f>
        <v>1730</v>
      </c>
      <c r="Y1469" s="66">
        <f>IF(ISNA(VLOOKUP($A1469,Sheet1!$B$3:$AH$1266,Sheet1!I$1+(Sheet1!$A$1-1)*10,FALSE))=TRUE,"---",IF(VLOOKUP($A1469,Sheet1!$B$3:$AH$1266,Sheet1!I$1+(Sheet1!$A$1-1)*10,FALSE)="---","---", (ROUND(VLOOKUP($A1469,Sheet1!$B$3:$AH$1266,Sheet1!I$1+(Sheet1!$A$1-1)*10,FALSE),IF(VLOOKUP($A1469,Sheet1!$B$3:$AH$1266,Sheet1!I$1+(Sheet1!$A$1-1)*10,FALSE)&gt;99999,-3,IF(VLOOKUP($A1469,Sheet1!$B$3:$AH$1266,Sheet1!I$1+(Sheet1!$A$1-1)*10,FALSE)&gt;9999,-2,IF(VLOOKUP($A1469,Sheet1!$B$3:$AH$1266,Sheet1!I$1+(Sheet1!$A$1-1)*10,FALSE)&gt;999,-1,0)))))))</f>
        <v>2270</v>
      </c>
      <c r="Z1469" s="66">
        <f>IF(ISNA(VLOOKUP($A1469,Sheet1!$B$3:$AH$1266,Sheet1!J$1+(Sheet1!$A$1-1)*10,FALSE))=TRUE,"---",IF(VLOOKUP($A1469,Sheet1!$B$3:$AH$1266,Sheet1!J$1+(Sheet1!$A$1-1)*10,FALSE)="---","---", (ROUND(VLOOKUP($A1469,Sheet1!$B$3:$AH$1266,Sheet1!J$1+(Sheet1!$A$1-1)*10,FALSE),IF(VLOOKUP($A1469,Sheet1!$B$3:$AH$1266,Sheet1!J$1+(Sheet1!$A$1-1)*10,FALSE)&gt;99999,-3,IF(VLOOKUP($A1469,Sheet1!$B$3:$AH$1266,Sheet1!J$1+(Sheet1!$A$1-1)*10,FALSE)&gt;9999,-2,IF(VLOOKUP($A1469,Sheet1!$B$3:$AH$1266,Sheet1!J$1+(Sheet1!$A$1-1)*10,FALSE)&gt;999,-1,0)))))))</f>
        <v>3030</v>
      </c>
      <c r="AA1469" s="66">
        <f>IF(ISNA(VLOOKUP($A1469,Sheet1!$B$3:$AH$1266,Sheet1!K$1+(Sheet1!$A$1-1)*10,FALSE))=TRUE,"---",IF(VLOOKUP($A1469,Sheet1!$B$3:$AH$1266,Sheet1!K$1+(Sheet1!$A$1-1)*10,FALSE)="---","---", (ROUND(VLOOKUP($A1469,Sheet1!$B$3:$AH$1266,Sheet1!K$1+(Sheet1!$A$1-1)*10,FALSE),IF(VLOOKUP($A1469,Sheet1!$B$3:$AH$1266,Sheet1!K$1+(Sheet1!$A$1-1)*10,FALSE)&gt;99999,-3,IF(VLOOKUP($A1469,Sheet1!$B$3:$AH$1266,Sheet1!K$1+(Sheet1!$A$1-1)*10,FALSE)&gt;9999,-2,IF(VLOOKUP($A1469,Sheet1!$B$3:$AH$1266,Sheet1!K$1+(Sheet1!$A$1-1)*10,FALSE)&gt;999,-1,0)))))))</f>
        <v>3680</v>
      </c>
      <c r="AB1469" s="66">
        <f>IF(ISNA(VLOOKUP($A1469,Sheet1!$B$3:$AH$1266,Sheet1!L$1+(Sheet1!$A$1-1)*10,FALSE))=TRUE,"---",IF(VLOOKUP($A1469,Sheet1!$B$3:$AH$1266,Sheet1!L$1+(Sheet1!$A$1-1)*10,FALSE)="---","---", (ROUND(VLOOKUP($A1469,Sheet1!$B$3:$AH$1266,Sheet1!L$1+(Sheet1!$A$1-1)*10,FALSE),IF(VLOOKUP($A1469,Sheet1!$B$3:$AH$1266,Sheet1!L$1+(Sheet1!$A$1-1)*10,FALSE)&gt;99999,-3,IF(VLOOKUP($A1469,Sheet1!$B$3:$AH$1266,Sheet1!L$1+(Sheet1!$A$1-1)*10,FALSE)&gt;9999,-2,IF(VLOOKUP($A1469,Sheet1!$B$3:$AH$1266,Sheet1!L$1+(Sheet1!$A$1-1)*10,FALSE)&gt;999,-1,0)))))))</f>
        <v>4350</v>
      </c>
      <c r="AC1469" s="66">
        <f>IF(ISNA(VLOOKUP($A1469,Sheet1!$B$3:$AH$1266,Sheet1!M$1+(Sheet1!$A$1-1)*10,FALSE))=TRUE,"---",IF(VLOOKUP($A1469,Sheet1!$B$3:$AH$1266,Sheet1!M$1+(Sheet1!$A$1-1)*10,FALSE)="---","---", (ROUND(VLOOKUP($A1469,Sheet1!$B$3:$AH$1266,Sheet1!M$1+(Sheet1!$A$1-1)*10,FALSE),IF(VLOOKUP($A1469,Sheet1!$B$3:$AH$1266,Sheet1!M$1+(Sheet1!$A$1-1)*10,FALSE)&gt;99999,-3,IF(VLOOKUP($A1469,Sheet1!$B$3:$AH$1266,Sheet1!M$1+(Sheet1!$A$1-1)*10,FALSE)&gt;9999,-2,IF(VLOOKUP($A1469,Sheet1!$B$3:$AH$1266,Sheet1!M$1+(Sheet1!$A$1-1)*10,FALSE)&gt;999,-1,0)))))))</f>
        <v>5070</v>
      </c>
      <c r="AD1469" s="66">
        <f>IF(ISNA(VLOOKUP($A1469,Sheet1!$B$3:$AH$1266,Sheet1!N$1+(Sheet1!$A$1-1)*10,FALSE))=TRUE,"---",IF(VLOOKUP($A1469,Sheet1!$B$3:$AH$1266,Sheet1!N$1+(Sheet1!$A$1-1)*10,FALSE)="---","---", (ROUND(VLOOKUP($A1469,Sheet1!$B$3:$AH$1266,Sheet1!N$1+(Sheet1!$A$1-1)*10,FALSE),IF(VLOOKUP($A1469,Sheet1!$B$3:$AH$1266,Sheet1!N$1+(Sheet1!$A$1-1)*10,FALSE)&gt;99999,-3,IF(VLOOKUP($A1469,Sheet1!$B$3:$AH$1266,Sheet1!N$1+(Sheet1!$A$1-1)*10,FALSE)&gt;9999,-2,IF(VLOOKUP($A1469,Sheet1!$B$3:$AH$1266,Sheet1!N$1+(Sheet1!$A$1-1)*10,FALSE)&gt;999,-1,0)))))))</f>
        <v>6110</v>
      </c>
    </row>
    <row r="1470" spans="1:30" ht="25.5" customHeight="1" x14ac:dyDescent="0.25">
      <c r="A1470" s="125" t="s">
        <v>2152</v>
      </c>
      <c r="B1470" s="126" t="s">
        <v>2153</v>
      </c>
      <c r="C1470" s="125">
        <v>423459</v>
      </c>
      <c r="D1470" s="125">
        <v>781416</v>
      </c>
      <c r="E1470" s="70" t="s">
        <v>3060</v>
      </c>
      <c r="F1470" s="52" t="s">
        <v>4831</v>
      </c>
      <c r="G1470" s="127" t="s">
        <v>286</v>
      </c>
      <c r="H1470" s="158">
        <v>22</v>
      </c>
      <c r="I1470" s="112">
        <v>26473</v>
      </c>
      <c r="J1470" s="113">
        <v>4.0599999999999996</v>
      </c>
      <c r="K1470" s="114" t="s">
        <v>4405</v>
      </c>
      <c r="L1470" s="115">
        <v>1850</v>
      </c>
      <c r="M1470" s="116">
        <v>84.1</v>
      </c>
      <c r="N1470" s="127" t="s">
        <v>457</v>
      </c>
      <c r="O1470" s="68">
        <f t="shared" si="49"/>
        <v>6.0144754531354341</v>
      </c>
      <c r="P1470" s="68">
        <f>IF(O1470&lt;&gt;"",VLOOKUP($A1470,Sheet4!$A$2:$O$1309,14,FALSE)*100,"")</f>
        <v>0.72822206693092806</v>
      </c>
      <c r="Q1470" s="68">
        <f>IF(P1470&lt;&gt;"",VLOOKUP($A1470,Sheet4!$A$2:$O$1309,15,FALSE)*100,"")</f>
        <v>6.9087935274360079</v>
      </c>
      <c r="R1470" s="74">
        <f t="shared" si="50"/>
        <v>15</v>
      </c>
      <c r="S1470" s="64" t="s">
        <v>4367</v>
      </c>
      <c r="T1470" s="64" t="str">
        <f>IF(ISNA(VLOOKUP(A1470,Sheet1!B$3:C$1266,2,FALSE)=TRUE),"NC",VLOOKUP(A1470,Sheet1!B$3:C$1266,2,FALSE))</f>
        <v>Rural10</v>
      </c>
      <c r="U1470" s="65">
        <f>IF(ISNA(VLOOKUP($A1470,Sheet1!$B$3:$AH$1266,Sheet1!E$1+(Sheet1!$A$1-1)*10,FALSE))=TRUE,"---",IF(VLOOKUP($A1470,Sheet1!$B$3:$AH$1266,Sheet1!E$1+(Sheet1!$A$1-1)*10,FALSE)="---","---", (ROUND(VLOOKUP($A1470,Sheet1!$B$3:$AH$1266,Sheet1!E$1+(Sheet1!$A$1-1)*10,FALSE),IF(VLOOKUP($A1470,Sheet1!$B$3:$AH$1266,Sheet1!E$1+(Sheet1!$A$1-1)*10,FALSE)&gt;99999,-3,IF(VLOOKUP($A1470,Sheet1!$B$3:$AH$1266,Sheet1!E$1+(Sheet1!$A$1-1)*10,FALSE)&gt;9999,-2,IF(VLOOKUP($A1470,Sheet1!$B$3:$AH$1266,Sheet1!E$1+(Sheet1!$A$1-1)*10,FALSE)&gt;999,-1,0)))))))</f>
        <v>575</v>
      </c>
      <c r="V1470" s="65">
        <f>IF(ISNA(VLOOKUP($A1470,Sheet1!$B$3:$AH$1266,Sheet1!F$1+(Sheet1!$A$1-1)*10,FALSE))=TRUE,"---",IF(VLOOKUP($A1470,Sheet1!$B$3:$AH$1266,Sheet1!F$1+(Sheet1!$A$1-1)*10,FALSE)="---","---", (ROUND(VLOOKUP($A1470,Sheet1!$B$3:$AH$1266,Sheet1!F$1+(Sheet1!$A$1-1)*10,FALSE),IF(VLOOKUP($A1470,Sheet1!$B$3:$AH$1266,Sheet1!F$1+(Sheet1!$A$1-1)*10,FALSE)&gt;99999,-3,IF(VLOOKUP($A1470,Sheet1!$B$3:$AH$1266,Sheet1!F$1+(Sheet1!$A$1-1)*10,FALSE)&gt;9999,-2,IF(VLOOKUP($A1470,Sheet1!$B$3:$AH$1266,Sheet1!F$1+(Sheet1!$A$1-1)*10,FALSE)&gt;999,-1,0)))))))</f>
        <v>687</v>
      </c>
      <c r="W1470" s="65">
        <f>IF(ISNA(VLOOKUP($A1470,Sheet1!$B$3:$AH$1266,Sheet1!G$1+(Sheet1!$A$1-1)*10,FALSE))=TRUE,"---",IF(VLOOKUP($A1470,Sheet1!$B$3:$AH$1266,Sheet1!G$1+(Sheet1!$A$1-1)*10,FALSE)="---","---", (ROUND(VLOOKUP($A1470,Sheet1!$B$3:$AH$1266,Sheet1!G$1+(Sheet1!$A$1-1)*10,FALSE),IF(VLOOKUP($A1470,Sheet1!$B$3:$AH$1266,Sheet1!G$1+(Sheet1!$A$1-1)*10,FALSE)&gt;99999,-3,IF(VLOOKUP($A1470,Sheet1!$B$3:$AH$1266,Sheet1!G$1+(Sheet1!$A$1-1)*10,FALSE)&gt;9999,-2,IF(VLOOKUP($A1470,Sheet1!$B$3:$AH$1266,Sheet1!G$1+(Sheet1!$A$1-1)*10,FALSE)&gt;999,-1,0)))))))</f>
        <v>835</v>
      </c>
      <c r="X1470" s="65">
        <f>IF(ISNA(VLOOKUP($A1470,Sheet1!$B$3:$AH$1266,Sheet1!H$1+(Sheet1!$A$1-1)*10,FALSE))=TRUE,"---",IF(VLOOKUP($A1470,Sheet1!$B$3:$AH$1266,Sheet1!H$1+(Sheet1!$A$1-1)*10,FALSE)="---","---", (ROUND(VLOOKUP($A1470,Sheet1!$B$3:$AH$1266,Sheet1!H$1+(Sheet1!$A$1-1)*10,FALSE),IF(VLOOKUP($A1470,Sheet1!$B$3:$AH$1266,Sheet1!H$1+(Sheet1!$A$1-1)*10,FALSE)&gt;99999,-3,IF(VLOOKUP($A1470,Sheet1!$B$3:$AH$1266,Sheet1!H$1+(Sheet1!$A$1-1)*10,FALSE)&gt;9999,-2,IF(VLOOKUP($A1470,Sheet1!$B$3:$AH$1266,Sheet1!H$1+(Sheet1!$A$1-1)*10,FALSE)&gt;999,-1,0)))))))</f>
        <v>1250</v>
      </c>
      <c r="Y1470" s="65">
        <f>IF(ISNA(VLOOKUP($A1470,Sheet1!$B$3:$AH$1266,Sheet1!I$1+(Sheet1!$A$1-1)*10,FALSE))=TRUE,"---",IF(VLOOKUP($A1470,Sheet1!$B$3:$AH$1266,Sheet1!I$1+(Sheet1!$A$1-1)*10,FALSE)="---","---", (ROUND(VLOOKUP($A1470,Sheet1!$B$3:$AH$1266,Sheet1!I$1+(Sheet1!$A$1-1)*10,FALSE),IF(VLOOKUP($A1470,Sheet1!$B$3:$AH$1266,Sheet1!I$1+(Sheet1!$A$1-1)*10,FALSE)&gt;99999,-3,IF(VLOOKUP($A1470,Sheet1!$B$3:$AH$1266,Sheet1!I$1+(Sheet1!$A$1-1)*10,FALSE)&gt;9999,-2,IF(VLOOKUP($A1470,Sheet1!$B$3:$AH$1266,Sheet1!I$1+(Sheet1!$A$1-1)*10,FALSE)&gt;999,-1,0)))))))</f>
        <v>1570</v>
      </c>
      <c r="Z1470" s="65">
        <f>IF(ISNA(VLOOKUP($A1470,Sheet1!$B$3:$AH$1266,Sheet1!J$1+(Sheet1!$A$1-1)*10,FALSE))=TRUE,"---",IF(VLOOKUP($A1470,Sheet1!$B$3:$AH$1266,Sheet1!J$1+(Sheet1!$A$1-1)*10,FALSE)="---","---", (ROUND(VLOOKUP($A1470,Sheet1!$B$3:$AH$1266,Sheet1!J$1+(Sheet1!$A$1-1)*10,FALSE),IF(VLOOKUP($A1470,Sheet1!$B$3:$AH$1266,Sheet1!J$1+(Sheet1!$A$1-1)*10,FALSE)&gt;99999,-3,IF(VLOOKUP($A1470,Sheet1!$B$3:$AH$1266,Sheet1!J$1+(Sheet1!$A$1-1)*10,FALSE)&gt;9999,-2,IF(VLOOKUP($A1470,Sheet1!$B$3:$AH$1266,Sheet1!J$1+(Sheet1!$A$1-1)*10,FALSE)&gt;999,-1,0)))))))</f>
        <v>2010</v>
      </c>
      <c r="AA1470" s="65">
        <f>IF(ISNA(VLOOKUP($A1470,Sheet1!$B$3:$AH$1266,Sheet1!K$1+(Sheet1!$A$1-1)*10,FALSE))=TRUE,"---",IF(VLOOKUP($A1470,Sheet1!$B$3:$AH$1266,Sheet1!K$1+(Sheet1!$A$1-1)*10,FALSE)="---","---", (ROUND(VLOOKUP($A1470,Sheet1!$B$3:$AH$1266,Sheet1!K$1+(Sheet1!$A$1-1)*10,FALSE),IF(VLOOKUP($A1470,Sheet1!$B$3:$AH$1266,Sheet1!K$1+(Sheet1!$A$1-1)*10,FALSE)&gt;99999,-3,IF(VLOOKUP($A1470,Sheet1!$B$3:$AH$1266,Sheet1!K$1+(Sheet1!$A$1-1)*10,FALSE)&gt;9999,-2,IF(VLOOKUP($A1470,Sheet1!$B$3:$AH$1266,Sheet1!K$1+(Sheet1!$A$1-1)*10,FALSE)&gt;999,-1,0)))))))</f>
        <v>2390</v>
      </c>
      <c r="AB1470" s="65">
        <f>IF(ISNA(VLOOKUP($A1470,Sheet1!$B$3:$AH$1266,Sheet1!L$1+(Sheet1!$A$1-1)*10,FALSE))=TRUE,"---",IF(VLOOKUP($A1470,Sheet1!$B$3:$AH$1266,Sheet1!L$1+(Sheet1!$A$1-1)*10,FALSE)="---","---", (ROUND(VLOOKUP($A1470,Sheet1!$B$3:$AH$1266,Sheet1!L$1+(Sheet1!$A$1-1)*10,FALSE),IF(VLOOKUP($A1470,Sheet1!$B$3:$AH$1266,Sheet1!L$1+(Sheet1!$A$1-1)*10,FALSE)&gt;99999,-3,IF(VLOOKUP($A1470,Sheet1!$B$3:$AH$1266,Sheet1!L$1+(Sheet1!$A$1-1)*10,FALSE)&gt;9999,-2,IF(VLOOKUP($A1470,Sheet1!$B$3:$AH$1266,Sheet1!L$1+(Sheet1!$A$1-1)*10,FALSE)&gt;999,-1,0)))))))</f>
        <v>2770</v>
      </c>
      <c r="AC1470" s="65">
        <f>IF(ISNA(VLOOKUP($A1470,Sheet1!$B$3:$AH$1266,Sheet1!M$1+(Sheet1!$A$1-1)*10,FALSE))=TRUE,"---",IF(VLOOKUP($A1470,Sheet1!$B$3:$AH$1266,Sheet1!M$1+(Sheet1!$A$1-1)*10,FALSE)="---","---", (ROUND(VLOOKUP($A1470,Sheet1!$B$3:$AH$1266,Sheet1!M$1+(Sheet1!$A$1-1)*10,FALSE),IF(VLOOKUP($A1470,Sheet1!$B$3:$AH$1266,Sheet1!M$1+(Sheet1!$A$1-1)*10,FALSE)&gt;99999,-3,IF(VLOOKUP($A1470,Sheet1!$B$3:$AH$1266,Sheet1!M$1+(Sheet1!$A$1-1)*10,FALSE)&gt;9999,-2,IF(VLOOKUP($A1470,Sheet1!$B$3:$AH$1266,Sheet1!M$1+(Sheet1!$A$1-1)*10,FALSE)&gt;999,-1,0)))))))</f>
        <v>3170</v>
      </c>
      <c r="AD1470" s="65">
        <f>IF(ISNA(VLOOKUP($A1470,Sheet1!$B$3:$AH$1266,Sheet1!N$1+(Sheet1!$A$1-1)*10,FALSE))=TRUE,"---",IF(VLOOKUP($A1470,Sheet1!$B$3:$AH$1266,Sheet1!N$1+(Sheet1!$A$1-1)*10,FALSE)="---","---", (ROUND(VLOOKUP($A1470,Sheet1!$B$3:$AH$1266,Sheet1!N$1+(Sheet1!$A$1-1)*10,FALSE),IF(VLOOKUP($A1470,Sheet1!$B$3:$AH$1266,Sheet1!N$1+(Sheet1!$A$1-1)*10,FALSE)&gt;99999,-3,IF(VLOOKUP($A1470,Sheet1!$B$3:$AH$1266,Sheet1!N$1+(Sheet1!$A$1-1)*10,FALSE)&gt;9999,-2,IF(VLOOKUP($A1470,Sheet1!$B$3:$AH$1266,Sheet1!N$1+(Sheet1!$A$1-1)*10,FALSE)&gt;999,-1,0)))))))</f>
        <v>3740</v>
      </c>
    </row>
    <row r="1471" spans="1:30" ht="25.5" customHeight="1" x14ac:dyDescent="0.25">
      <c r="A1471" s="304" t="s">
        <v>2154</v>
      </c>
      <c r="B1471" s="393" t="s">
        <v>2155</v>
      </c>
      <c r="C1471" s="304">
        <v>423227</v>
      </c>
      <c r="D1471" s="304">
        <v>780553</v>
      </c>
      <c r="E1471" s="305" t="s">
        <v>3060</v>
      </c>
      <c r="F1471" s="345" t="s">
        <v>4856</v>
      </c>
      <c r="G1471" s="351" t="s">
        <v>31</v>
      </c>
      <c r="H1471" s="348">
        <v>46.5</v>
      </c>
      <c r="I1471" s="119">
        <v>23441</v>
      </c>
      <c r="J1471" s="124">
        <v>7.15</v>
      </c>
      <c r="K1471" s="118" t="s">
        <v>20</v>
      </c>
      <c r="L1471" s="122">
        <v>1240</v>
      </c>
      <c r="M1471" s="123">
        <v>26.7</v>
      </c>
      <c r="N1471" s="121" t="s">
        <v>4405</v>
      </c>
      <c r="O1471" s="71" t="str">
        <f t="shared" ref="O1471:O1534" si="51">IF(U1471&lt;&gt;"---",IF(L1471&lt;W1471,"&gt;50",IF(AND(L1471&gt;=W1471,L1471&lt;=X1471),(W$8-(((LOG(L1471)-LOG(W1471))/((LOG(X1471)-LOG(W1471)))*(W$8-X$8)))),IF(AND(L1471&gt;=X1471,L1471&lt;=Y1471),(X$8-(((LOG(L1471)-LOG(X1471))/((LOG(Y1471)-LOG(X1471)))*(X$8-Y$8)))),IF(AND(L1471&gt;=Y1471,L1471&lt;=Z1471),(Y$8-(((LOG(L1471)-LOG(Y1471))/((LOG(Z1471)-LOG(Y1471)))*(Y$8-Z$8)))),IF(AND(L1471&gt;=Z1471,L1471&lt;=AA1471),(Z$8-(((LOG(L1471)-LOG(Z1471))/((LOG(AA1471)-LOG(Z1471)))*(Z$8-AA$8)))),IF(AND(L1471&gt;=AA1471,L1471&lt;=AB1471),(AA$8-(((LOG(L1471)-LOG(AA1471))/((LOG(AB1471)-LOG(AA1471)))*(AA$8-AB$8)))),IF(AND(L1471&gt;=AB1471,L1471&lt;=AC1471),(AB$8-(((LOG(L1471)-LOG(AB1471))/((LOG(AC1471)-LOG(AB1471)))*(AB$8-AC$8)))),IF(AND(L1471&gt;=AC1471,L1471&lt;=AD1471),(AC$8-(((LOG(L1471)-LOG(AC1471))/((LOG(AD1471)-LOG(AC1471)))*(AC$8-AD$8)))),IF(L1471&gt;AD1471*1.1,"&lt;0.2",0.2))))))))),"")</f>
        <v>&gt;50</v>
      </c>
      <c r="P1471" s="71">
        <f>IF(O1471&lt;&gt;"",VLOOKUP($A1471,Sheet4!$A$2:$O$1309,14,FALSE)*100,"")</f>
        <v>8.7311663271629101</v>
      </c>
      <c r="Q1471" s="71">
        <f>IF(P1471&lt;&gt;"",VLOOKUP($A1471,Sheet4!$A$2:$O$1309,15,FALSE)*100,"")</f>
        <v>59.134366516594881</v>
      </c>
      <c r="R1471" s="73" t="str">
        <f t="shared" si="50"/>
        <v>&lt;2</v>
      </c>
      <c r="S1471" s="357" t="s">
        <v>4367</v>
      </c>
      <c r="T1471" s="357" t="str">
        <f>IF(ISNA(VLOOKUP(A1471,Sheet1!B$3:C$1266,2,FALSE)=TRUE),"NC",VLOOKUP(A1471,Sheet1!B$3:C$1266,2,FALSE))</f>
        <v>Rural</v>
      </c>
      <c r="U1471" s="385">
        <f>IF(ISNA(VLOOKUP($A1471,Sheet1!$B$3:$AH$1266,Sheet1!E$1+(Sheet1!$A$1-1)*10,FALSE))=TRUE,"---",IF(VLOOKUP($A1471,Sheet1!$B$3:$AH$1266,Sheet1!E$1+(Sheet1!$A$1-1)*10,FALSE)="---","---", (ROUND(VLOOKUP($A1471,Sheet1!$B$3:$AH$1266,Sheet1!E$1+(Sheet1!$A$1-1)*10,FALSE),IF(VLOOKUP($A1471,Sheet1!$B$3:$AH$1266,Sheet1!E$1+(Sheet1!$A$1-1)*10,FALSE)&gt;99999,-3,IF(VLOOKUP($A1471,Sheet1!$B$3:$AH$1266,Sheet1!E$1+(Sheet1!$A$1-1)*10,FALSE)&gt;9999,-2,IF(VLOOKUP($A1471,Sheet1!$B$3:$AH$1266,Sheet1!E$1+(Sheet1!$A$1-1)*10,FALSE)&gt;999,-1,0)))))))</f>
        <v>934</v>
      </c>
      <c r="V1471" s="385">
        <f>IF(ISNA(VLOOKUP($A1471,Sheet1!$B$3:$AH$1266,Sheet1!F$1+(Sheet1!$A$1-1)*10,FALSE))=TRUE,"---",IF(VLOOKUP($A1471,Sheet1!$B$3:$AH$1266,Sheet1!F$1+(Sheet1!$A$1-1)*10,FALSE)="---","---", (ROUND(VLOOKUP($A1471,Sheet1!$B$3:$AH$1266,Sheet1!F$1+(Sheet1!$A$1-1)*10,FALSE),IF(VLOOKUP($A1471,Sheet1!$B$3:$AH$1266,Sheet1!F$1+(Sheet1!$A$1-1)*10,FALSE)&gt;99999,-3,IF(VLOOKUP($A1471,Sheet1!$B$3:$AH$1266,Sheet1!F$1+(Sheet1!$A$1-1)*10,FALSE)&gt;9999,-2,IF(VLOOKUP($A1471,Sheet1!$B$3:$AH$1266,Sheet1!F$1+(Sheet1!$A$1-1)*10,FALSE)&gt;999,-1,0)))))))</f>
        <v>1110</v>
      </c>
      <c r="W1471" s="385">
        <f>IF(ISNA(VLOOKUP($A1471,Sheet1!$B$3:$AH$1266,Sheet1!G$1+(Sheet1!$A$1-1)*10,FALSE))=TRUE,"---",IF(VLOOKUP($A1471,Sheet1!$B$3:$AH$1266,Sheet1!G$1+(Sheet1!$A$1-1)*10,FALSE)="---","---", (ROUND(VLOOKUP($A1471,Sheet1!$B$3:$AH$1266,Sheet1!G$1+(Sheet1!$A$1-1)*10,FALSE),IF(VLOOKUP($A1471,Sheet1!$B$3:$AH$1266,Sheet1!G$1+(Sheet1!$A$1-1)*10,FALSE)&gt;99999,-3,IF(VLOOKUP($A1471,Sheet1!$B$3:$AH$1266,Sheet1!G$1+(Sheet1!$A$1-1)*10,FALSE)&gt;9999,-2,IF(VLOOKUP($A1471,Sheet1!$B$3:$AH$1266,Sheet1!G$1+(Sheet1!$A$1-1)*10,FALSE)&gt;999,-1,0)))))))</f>
        <v>1360</v>
      </c>
      <c r="X1471" s="385">
        <f>IF(ISNA(VLOOKUP($A1471,Sheet1!$B$3:$AH$1266,Sheet1!H$1+(Sheet1!$A$1-1)*10,FALSE))=TRUE,"---",IF(VLOOKUP($A1471,Sheet1!$B$3:$AH$1266,Sheet1!H$1+(Sheet1!$A$1-1)*10,FALSE)="---","---", (ROUND(VLOOKUP($A1471,Sheet1!$B$3:$AH$1266,Sheet1!H$1+(Sheet1!$A$1-1)*10,FALSE),IF(VLOOKUP($A1471,Sheet1!$B$3:$AH$1266,Sheet1!H$1+(Sheet1!$A$1-1)*10,FALSE)&gt;99999,-3,IF(VLOOKUP($A1471,Sheet1!$B$3:$AH$1266,Sheet1!H$1+(Sheet1!$A$1-1)*10,FALSE)&gt;9999,-2,IF(VLOOKUP($A1471,Sheet1!$B$3:$AH$1266,Sheet1!H$1+(Sheet1!$A$1-1)*10,FALSE)&gt;999,-1,0)))))))</f>
        <v>2050</v>
      </c>
      <c r="Y1471" s="385">
        <f>IF(ISNA(VLOOKUP($A1471,Sheet1!$B$3:$AH$1266,Sheet1!I$1+(Sheet1!$A$1-1)*10,FALSE))=TRUE,"---",IF(VLOOKUP($A1471,Sheet1!$B$3:$AH$1266,Sheet1!I$1+(Sheet1!$A$1-1)*10,FALSE)="---","---", (ROUND(VLOOKUP($A1471,Sheet1!$B$3:$AH$1266,Sheet1!I$1+(Sheet1!$A$1-1)*10,FALSE),IF(VLOOKUP($A1471,Sheet1!$B$3:$AH$1266,Sheet1!I$1+(Sheet1!$A$1-1)*10,FALSE)&gt;99999,-3,IF(VLOOKUP($A1471,Sheet1!$B$3:$AH$1266,Sheet1!I$1+(Sheet1!$A$1-1)*10,FALSE)&gt;9999,-2,IF(VLOOKUP($A1471,Sheet1!$B$3:$AH$1266,Sheet1!I$1+(Sheet1!$A$1-1)*10,FALSE)&gt;999,-1,0)))))))</f>
        <v>2550</v>
      </c>
      <c r="Z1471" s="385">
        <f>IF(ISNA(VLOOKUP($A1471,Sheet1!$B$3:$AH$1266,Sheet1!J$1+(Sheet1!$A$1-1)*10,FALSE))=TRUE,"---",IF(VLOOKUP($A1471,Sheet1!$B$3:$AH$1266,Sheet1!J$1+(Sheet1!$A$1-1)*10,FALSE)="---","---", (ROUND(VLOOKUP($A1471,Sheet1!$B$3:$AH$1266,Sheet1!J$1+(Sheet1!$A$1-1)*10,FALSE),IF(VLOOKUP($A1471,Sheet1!$B$3:$AH$1266,Sheet1!J$1+(Sheet1!$A$1-1)*10,FALSE)&gt;99999,-3,IF(VLOOKUP($A1471,Sheet1!$B$3:$AH$1266,Sheet1!J$1+(Sheet1!$A$1-1)*10,FALSE)&gt;9999,-2,IF(VLOOKUP($A1471,Sheet1!$B$3:$AH$1266,Sheet1!J$1+(Sheet1!$A$1-1)*10,FALSE)&gt;999,-1,0)))))))</f>
        <v>3210</v>
      </c>
      <c r="AA1471" s="385">
        <f>IF(ISNA(VLOOKUP($A1471,Sheet1!$B$3:$AH$1266,Sheet1!K$1+(Sheet1!$A$1-1)*10,FALSE))=TRUE,"---",IF(VLOOKUP($A1471,Sheet1!$B$3:$AH$1266,Sheet1!K$1+(Sheet1!$A$1-1)*10,FALSE)="---","---", (ROUND(VLOOKUP($A1471,Sheet1!$B$3:$AH$1266,Sheet1!K$1+(Sheet1!$A$1-1)*10,FALSE),IF(VLOOKUP($A1471,Sheet1!$B$3:$AH$1266,Sheet1!K$1+(Sheet1!$A$1-1)*10,FALSE)&gt;99999,-3,IF(VLOOKUP($A1471,Sheet1!$B$3:$AH$1266,Sheet1!K$1+(Sheet1!$A$1-1)*10,FALSE)&gt;9999,-2,IF(VLOOKUP($A1471,Sheet1!$B$3:$AH$1266,Sheet1!K$1+(Sheet1!$A$1-1)*10,FALSE)&gt;999,-1,0)))))))</f>
        <v>3760</v>
      </c>
      <c r="AB1471" s="385">
        <f>IF(ISNA(VLOOKUP($A1471,Sheet1!$B$3:$AH$1266,Sheet1!L$1+(Sheet1!$A$1-1)*10,FALSE))=TRUE,"---",IF(VLOOKUP($A1471,Sheet1!$B$3:$AH$1266,Sheet1!L$1+(Sheet1!$A$1-1)*10,FALSE)="---","---", (ROUND(VLOOKUP($A1471,Sheet1!$B$3:$AH$1266,Sheet1!L$1+(Sheet1!$A$1-1)*10,FALSE),IF(VLOOKUP($A1471,Sheet1!$B$3:$AH$1266,Sheet1!L$1+(Sheet1!$A$1-1)*10,FALSE)&gt;99999,-3,IF(VLOOKUP($A1471,Sheet1!$B$3:$AH$1266,Sheet1!L$1+(Sheet1!$A$1-1)*10,FALSE)&gt;9999,-2,IF(VLOOKUP($A1471,Sheet1!$B$3:$AH$1266,Sheet1!L$1+(Sheet1!$A$1-1)*10,FALSE)&gt;999,-1,0)))))))</f>
        <v>4300</v>
      </c>
      <c r="AC1471" s="385">
        <f>IF(ISNA(VLOOKUP($A1471,Sheet1!$B$3:$AH$1266,Sheet1!M$1+(Sheet1!$A$1-1)*10,FALSE))=TRUE,"---",IF(VLOOKUP($A1471,Sheet1!$B$3:$AH$1266,Sheet1!M$1+(Sheet1!$A$1-1)*10,FALSE)="---","---", (ROUND(VLOOKUP($A1471,Sheet1!$B$3:$AH$1266,Sheet1!M$1+(Sheet1!$A$1-1)*10,FALSE),IF(VLOOKUP($A1471,Sheet1!$B$3:$AH$1266,Sheet1!M$1+(Sheet1!$A$1-1)*10,FALSE)&gt;99999,-3,IF(VLOOKUP($A1471,Sheet1!$B$3:$AH$1266,Sheet1!M$1+(Sheet1!$A$1-1)*10,FALSE)&gt;9999,-2,IF(VLOOKUP($A1471,Sheet1!$B$3:$AH$1266,Sheet1!M$1+(Sheet1!$A$1-1)*10,FALSE)&gt;999,-1,0)))))))</f>
        <v>4860</v>
      </c>
      <c r="AD1471" s="385">
        <f>IF(ISNA(VLOOKUP($A1471,Sheet1!$B$3:$AH$1266,Sheet1!N$1+(Sheet1!$A$1-1)*10,FALSE))=TRUE,"---",IF(VLOOKUP($A1471,Sheet1!$B$3:$AH$1266,Sheet1!N$1+(Sheet1!$A$1-1)*10,FALSE)="---","---", (ROUND(VLOOKUP($A1471,Sheet1!$B$3:$AH$1266,Sheet1!N$1+(Sheet1!$A$1-1)*10,FALSE),IF(VLOOKUP($A1471,Sheet1!$B$3:$AH$1266,Sheet1!N$1+(Sheet1!$A$1-1)*10,FALSE)&gt;99999,-3,IF(VLOOKUP($A1471,Sheet1!$B$3:$AH$1266,Sheet1!N$1+(Sheet1!$A$1-1)*10,FALSE)&gt;9999,-2,IF(VLOOKUP($A1471,Sheet1!$B$3:$AH$1266,Sheet1!N$1+(Sheet1!$A$1-1)*10,FALSE)&gt;999,-1,0)))))))</f>
        <v>5650</v>
      </c>
    </row>
    <row r="1472" spans="1:30" ht="25.5" customHeight="1" x14ac:dyDescent="0.25">
      <c r="A1472" s="304"/>
      <c r="B1472" s="346"/>
      <c r="C1472" s="304"/>
      <c r="D1472" s="304"/>
      <c r="E1472" s="305" t="e">
        <v>#N/A</v>
      </c>
      <c r="F1472" s="346"/>
      <c r="G1472" s="352"/>
      <c r="H1472" s="348"/>
      <c r="I1472" s="119">
        <v>23783</v>
      </c>
      <c r="J1472" s="124">
        <v>8.52</v>
      </c>
      <c r="K1472" s="118" t="s">
        <v>28</v>
      </c>
      <c r="L1472" s="129" t="s">
        <v>4405</v>
      </c>
      <c r="M1472" s="130" t="s">
        <v>4405</v>
      </c>
      <c r="N1472" s="118" t="s">
        <v>75</v>
      </c>
      <c r="O1472" s="71" t="s">
        <v>4405</v>
      </c>
      <c r="P1472" s="71" t="s">
        <v>4405</v>
      </c>
      <c r="Q1472" s="71" t="s">
        <v>4405</v>
      </c>
      <c r="R1472" s="73" t="s">
        <v>4405</v>
      </c>
      <c r="S1472" s="357" t="e">
        <v>#N/A</v>
      </c>
      <c r="T1472" s="357" t="str">
        <f>IF(ISNA(VLOOKUP(A1472,Sheet1!B$3:C$1266,2,FALSE)=TRUE),"ND",VLOOKUP(A1472,Sheet1!B$3:C$1266,2,FALSE))</f>
        <v>ND</v>
      </c>
      <c r="U1472" s="385" t="str">
        <f>IF(ISNA(VLOOKUP($A1472,Sheet1!$B$3:$AH$1266,Sheet1!E$1+(Sheet1!$A$1-1)*10,FALSE))=TRUE,"---",IF(VLOOKUP($A1472,Sheet1!$B$3:$AH$1266,Sheet1!E$1+(Sheet1!$A$1-1)*10,FALSE)="---","---", (ROUND(VLOOKUP($A1472,Sheet1!$B$3:$AH$1266,Sheet1!E$1+(Sheet1!$A$1-1)*10,FALSE),IF(VLOOKUP($A1472,Sheet1!$B$3:$AH$1266,Sheet1!E$1+(Sheet1!$A$1-1)*10,FALSE)&gt;99999,-3,IF(VLOOKUP($A1472,Sheet1!$B$3:$AH$1266,Sheet1!E$1+(Sheet1!$A$1-1)*10,FALSE)&gt;9999,-2,IF(VLOOKUP($A1472,Sheet1!$B$3:$AH$1266,Sheet1!E$1+(Sheet1!$A$1-1)*10,FALSE)&gt;999,-1,0)))))))</f>
        <v>---</v>
      </c>
      <c r="V1472" s="385" t="str">
        <f>IF(ISNA(VLOOKUP($A1472,Sheet1!$B$3:$AH$1266,Sheet1!F$1+(Sheet1!$A$1-1)*10,FALSE))=TRUE,"---",IF(VLOOKUP($A1472,Sheet1!$B$3:$AH$1266,Sheet1!F$1+(Sheet1!$A$1-1)*10,FALSE)="---","---", (ROUND(VLOOKUP($A1472,Sheet1!$B$3:$AH$1266,Sheet1!F$1+(Sheet1!$A$1-1)*10,FALSE),IF(VLOOKUP($A1472,Sheet1!$B$3:$AH$1266,Sheet1!F$1+(Sheet1!$A$1-1)*10,FALSE)&gt;99999,-3,IF(VLOOKUP($A1472,Sheet1!$B$3:$AH$1266,Sheet1!F$1+(Sheet1!$A$1-1)*10,FALSE)&gt;9999,-2,IF(VLOOKUP($A1472,Sheet1!$B$3:$AH$1266,Sheet1!F$1+(Sheet1!$A$1-1)*10,FALSE)&gt;999,-1,0)))))))</f>
        <v>---</v>
      </c>
      <c r="W1472" s="385" t="str">
        <f>IF(ISNA(VLOOKUP($A1472,Sheet1!$B$3:$AH$1266,Sheet1!G$1+(Sheet1!$A$1-1)*10,FALSE))=TRUE,"---",IF(VLOOKUP($A1472,Sheet1!$B$3:$AH$1266,Sheet1!G$1+(Sheet1!$A$1-1)*10,FALSE)="---","---", (ROUND(VLOOKUP($A1472,Sheet1!$B$3:$AH$1266,Sheet1!G$1+(Sheet1!$A$1-1)*10,FALSE),IF(VLOOKUP($A1472,Sheet1!$B$3:$AH$1266,Sheet1!G$1+(Sheet1!$A$1-1)*10,FALSE)&gt;99999,-3,IF(VLOOKUP($A1472,Sheet1!$B$3:$AH$1266,Sheet1!G$1+(Sheet1!$A$1-1)*10,FALSE)&gt;9999,-2,IF(VLOOKUP($A1472,Sheet1!$B$3:$AH$1266,Sheet1!G$1+(Sheet1!$A$1-1)*10,FALSE)&gt;999,-1,0)))))))</f>
        <v>---</v>
      </c>
      <c r="X1472" s="385" t="str">
        <f>IF(ISNA(VLOOKUP($A1472,Sheet1!$B$3:$AH$1266,Sheet1!H$1+(Sheet1!$A$1-1)*10,FALSE))=TRUE,"---",IF(VLOOKUP($A1472,Sheet1!$B$3:$AH$1266,Sheet1!H$1+(Sheet1!$A$1-1)*10,FALSE)="---","---", (ROUND(VLOOKUP($A1472,Sheet1!$B$3:$AH$1266,Sheet1!H$1+(Sheet1!$A$1-1)*10,FALSE),IF(VLOOKUP($A1472,Sheet1!$B$3:$AH$1266,Sheet1!H$1+(Sheet1!$A$1-1)*10,FALSE)&gt;99999,-3,IF(VLOOKUP($A1472,Sheet1!$B$3:$AH$1266,Sheet1!H$1+(Sheet1!$A$1-1)*10,FALSE)&gt;9999,-2,IF(VLOOKUP($A1472,Sheet1!$B$3:$AH$1266,Sheet1!H$1+(Sheet1!$A$1-1)*10,FALSE)&gt;999,-1,0)))))))</f>
        <v>---</v>
      </c>
      <c r="Y1472" s="385" t="str">
        <f>IF(ISNA(VLOOKUP($A1472,Sheet1!$B$3:$AH$1266,Sheet1!I$1+(Sheet1!$A$1-1)*10,FALSE))=TRUE,"---",IF(VLOOKUP($A1472,Sheet1!$B$3:$AH$1266,Sheet1!I$1+(Sheet1!$A$1-1)*10,FALSE)="---","---", (ROUND(VLOOKUP($A1472,Sheet1!$B$3:$AH$1266,Sheet1!I$1+(Sheet1!$A$1-1)*10,FALSE),IF(VLOOKUP($A1472,Sheet1!$B$3:$AH$1266,Sheet1!I$1+(Sheet1!$A$1-1)*10,FALSE)&gt;99999,-3,IF(VLOOKUP($A1472,Sheet1!$B$3:$AH$1266,Sheet1!I$1+(Sheet1!$A$1-1)*10,FALSE)&gt;9999,-2,IF(VLOOKUP($A1472,Sheet1!$B$3:$AH$1266,Sheet1!I$1+(Sheet1!$A$1-1)*10,FALSE)&gt;999,-1,0)))))))</f>
        <v>---</v>
      </c>
      <c r="Z1472" s="385" t="str">
        <f>IF(ISNA(VLOOKUP($A1472,Sheet1!$B$3:$AH$1266,Sheet1!J$1+(Sheet1!$A$1-1)*10,FALSE))=TRUE,"---",IF(VLOOKUP($A1472,Sheet1!$B$3:$AH$1266,Sheet1!J$1+(Sheet1!$A$1-1)*10,FALSE)="---","---", (ROUND(VLOOKUP($A1472,Sheet1!$B$3:$AH$1266,Sheet1!J$1+(Sheet1!$A$1-1)*10,FALSE),IF(VLOOKUP($A1472,Sheet1!$B$3:$AH$1266,Sheet1!J$1+(Sheet1!$A$1-1)*10,FALSE)&gt;99999,-3,IF(VLOOKUP($A1472,Sheet1!$B$3:$AH$1266,Sheet1!J$1+(Sheet1!$A$1-1)*10,FALSE)&gt;9999,-2,IF(VLOOKUP($A1472,Sheet1!$B$3:$AH$1266,Sheet1!J$1+(Sheet1!$A$1-1)*10,FALSE)&gt;999,-1,0)))))))</f>
        <v>---</v>
      </c>
      <c r="AA1472" s="385" t="str">
        <f>IF(ISNA(VLOOKUP($A1472,Sheet1!$B$3:$AH$1266,Sheet1!K$1+(Sheet1!$A$1-1)*10,FALSE))=TRUE,"---",IF(VLOOKUP($A1472,Sheet1!$B$3:$AH$1266,Sheet1!K$1+(Sheet1!$A$1-1)*10,FALSE)="---","---", (ROUND(VLOOKUP($A1472,Sheet1!$B$3:$AH$1266,Sheet1!K$1+(Sheet1!$A$1-1)*10,FALSE),IF(VLOOKUP($A1472,Sheet1!$B$3:$AH$1266,Sheet1!K$1+(Sheet1!$A$1-1)*10,FALSE)&gt;99999,-3,IF(VLOOKUP($A1472,Sheet1!$B$3:$AH$1266,Sheet1!K$1+(Sheet1!$A$1-1)*10,FALSE)&gt;9999,-2,IF(VLOOKUP($A1472,Sheet1!$B$3:$AH$1266,Sheet1!K$1+(Sheet1!$A$1-1)*10,FALSE)&gt;999,-1,0)))))))</f>
        <v>---</v>
      </c>
      <c r="AB1472" s="385" t="str">
        <f>IF(ISNA(VLOOKUP($A1472,Sheet1!$B$3:$AH$1266,Sheet1!L$1+(Sheet1!$A$1-1)*10,FALSE))=TRUE,"---",IF(VLOOKUP($A1472,Sheet1!$B$3:$AH$1266,Sheet1!L$1+(Sheet1!$A$1-1)*10,FALSE)="---","---", (ROUND(VLOOKUP($A1472,Sheet1!$B$3:$AH$1266,Sheet1!L$1+(Sheet1!$A$1-1)*10,FALSE),IF(VLOOKUP($A1472,Sheet1!$B$3:$AH$1266,Sheet1!L$1+(Sheet1!$A$1-1)*10,FALSE)&gt;99999,-3,IF(VLOOKUP($A1472,Sheet1!$B$3:$AH$1266,Sheet1!L$1+(Sheet1!$A$1-1)*10,FALSE)&gt;9999,-2,IF(VLOOKUP($A1472,Sheet1!$B$3:$AH$1266,Sheet1!L$1+(Sheet1!$A$1-1)*10,FALSE)&gt;999,-1,0)))))))</f>
        <v>---</v>
      </c>
      <c r="AC1472" s="385" t="str">
        <f>IF(ISNA(VLOOKUP($A1472,Sheet1!$B$3:$AH$1266,Sheet1!M$1+(Sheet1!$A$1-1)*10,FALSE))=TRUE,"---",IF(VLOOKUP($A1472,Sheet1!$B$3:$AH$1266,Sheet1!M$1+(Sheet1!$A$1-1)*10,FALSE)="---","---", (ROUND(VLOOKUP($A1472,Sheet1!$B$3:$AH$1266,Sheet1!M$1+(Sheet1!$A$1-1)*10,FALSE),IF(VLOOKUP($A1472,Sheet1!$B$3:$AH$1266,Sheet1!M$1+(Sheet1!$A$1-1)*10,FALSE)&gt;99999,-3,IF(VLOOKUP($A1472,Sheet1!$B$3:$AH$1266,Sheet1!M$1+(Sheet1!$A$1-1)*10,FALSE)&gt;9999,-2,IF(VLOOKUP($A1472,Sheet1!$B$3:$AH$1266,Sheet1!M$1+(Sheet1!$A$1-1)*10,FALSE)&gt;999,-1,0)))))))</f>
        <v>---</v>
      </c>
      <c r="AD1472" s="385" t="str">
        <f>IF(ISNA(VLOOKUP($A1472,Sheet1!$B$3:$AH$1266,Sheet1!N$1+(Sheet1!$A$1-1)*10,FALSE))=TRUE,"---",IF(VLOOKUP($A1472,Sheet1!$B$3:$AH$1266,Sheet1!N$1+(Sheet1!$A$1-1)*10,FALSE)="---","---", (ROUND(VLOOKUP($A1472,Sheet1!$B$3:$AH$1266,Sheet1!N$1+(Sheet1!$A$1-1)*10,FALSE),IF(VLOOKUP($A1472,Sheet1!$B$3:$AH$1266,Sheet1!N$1+(Sheet1!$A$1-1)*10,FALSE)&gt;99999,-3,IF(VLOOKUP($A1472,Sheet1!$B$3:$AH$1266,Sheet1!N$1+(Sheet1!$A$1-1)*10,FALSE)&gt;9999,-2,IF(VLOOKUP($A1472,Sheet1!$B$3:$AH$1266,Sheet1!N$1+(Sheet1!$A$1-1)*10,FALSE)&gt;999,-1,0)))))))</f>
        <v>---</v>
      </c>
    </row>
    <row r="1473" spans="1:30" ht="25.5" customHeight="1" x14ac:dyDescent="0.25">
      <c r="A1473" s="303" t="s">
        <v>2156</v>
      </c>
      <c r="B1473" s="330" t="s">
        <v>2157</v>
      </c>
      <c r="C1473" s="303">
        <v>423413</v>
      </c>
      <c r="D1473" s="303">
        <v>780232</v>
      </c>
      <c r="E1473" s="307" t="s">
        <v>3060</v>
      </c>
      <c r="F1473" s="52" t="s">
        <v>4865</v>
      </c>
      <c r="G1473" s="127" t="s">
        <v>286</v>
      </c>
      <c r="H1473" s="347">
        <v>984</v>
      </c>
      <c r="I1473" s="112">
        <v>26473</v>
      </c>
      <c r="J1473" s="147">
        <v>35.25</v>
      </c>
      <c r="K1473" s="127" t="s">
        <v>2158</v>
      </c>
      <c r="L1473" s="115">
        <v>90000</v>
      </c>
      <c r="M1473" s="116">
        <v>91.5</v>
      </c>
      <c r="N1473" s="127" t="s">
        <v>2159</v>
      </c>
      <c r="O1473" s="68">
        <f t="shared" si="51"/>
        <v>0.2</v>
      </c>
      <c r="P1473" s="68">
        <f>IF(O1473&lt;&gt;"",VLOOKUP($A1473,Sheet4!$A$2:$O$1309,14,FALSE)*100,"")</f>
        <v>0.17553963020304764</v>
      </c>
      <c r="Q1473" s="68">
        <f>IF(P1473&lt;&gt;"",VLOOKUP($A1473,Sheet4!$A$2:$O$1309,15,FALSE)*100,"")</f>
        <v>1.7062011617186901</v>
      </c>
      <c r="R1473" s="74" t="str">
        <f t="shared" si="50"/>
        <v>500</v>
      </c>
      <c r="S1473" s="356" t="s">
        <v>4367</v>
      </c>
      <c r="T1473" s="356" t="str">
        <f>IF(ISNA(VLOOKUP(A1473,Sheet1!B$3:C$1266,2,FALSE)=TRUE),"NC",VLOOKUP(A1473,Sheet1!B$3:C$1266,2,FALSE))</f>
        <v>Rural10</v>
      </c>
      <c r="U1473" s="392">
        <f>IF(ISNA(VLOOKUP($A1473,Sheet1!$B$3:$AH$1266,Sheet1!E$1+(Sheet1!$A$1-1)*10,FALSE))=TRUE,"---",IF(VLOOKUP($A1473,Sheet1!$B$3:$AH$1266,Sheet1!E$1+(Sheet1!$A$1-1)*10,FALSE)="---","---", (ROUND(VLOOKUP($A1473,Sheet1!$B$3:$AH$1266,Sheet1!E$1+(Sheet1!$A$1-1)*10,FALSE),IF(VLOOKUP($A1473,Sheet1!$B$3:$AH$1266,Sheet1!E$1+(Sheet1!$A$1-1)*10,FALSE)&gt;99999,-3,IF(VLOOKUP($A1473,Sheet1!$B$3:$AH$1266,Sheet1!E$1+(Sheet1!$A$1-1)*10,FALSE)&gt;9999,-2,IF(VLOOKUP($A1473,Sheet1!$B$3:$AH$1266,Sheet1!E$1+(Sheet1!$A$1-1)*10,FALSE)&gt;999,-1,0)))))))</f>
        <v>15900</v>
      </c>
      <c r="V1473" s="392">
        <f>IF(ISNA(VLOOKUP($A1473,Sheet1!$B$3:$AH$1266,Sheet1!F$1+(Sheet1!$A$1-1)*10,FALSE))=TRUE,"---",IF(VLOOKUP($A1473,Sheet1!$B$3:$AH$1266,Sheet1!F$1+(Sheet1!$A$1-1)*10,FALSE)="---","---", (ROUND(VLOOKUP($A1473,Sheet1!$B$3:$AH$1266,Sheet1!F$1+(Sheet1!$A$1-1)*10,FALSE),IF(VLOOKUP($A1473,Sheet1!$B$3:$AH$1266,Sheet1!F$1+(Sheet1!$A$1-1)*10,FALSE)&gt;99999,-3,IF(VLOOKUP($A1473,Sheet1!$B$3:$AH$1266,Sheet1!F$1+(Sheet1!$A$1-1)*10,FALSE)&gt;9999,-2,IF(VLOOKUP($A1473,Sheet1!$B$3:$AH$1266,Sheet1!F$1+(Sheet1!$A$1-1)*10,FALSE)&gt;999,-1,0)))))))</f>
        <v>18400</v>
      </c>
      <c r="W1473" s="392">
        <f>IF(ISNA(VLOOKUP($A1473,Sheet1!$B$3:$AH$1266,Sheet1!G$1+(Sheet1!$A$1-1)*10,FALSE))=TRUE,"---",IF(VLOOKUP($A1473,Sheet1!$B$3:$AH$1266,Sheet1!G$1+(Sheet1!$A$1-1)*10,FALSE)="---","---", (ROUND(VLOOKUP($A1473,Sheet1!$B$3:$AH$1266,Sheet1!G$1+(Sheet1!$A$1-1)*10,FALSE),IF(VLOOKUP($A1473,Sheet1!$B$3:$AH$1266,Sheet1!G$1+(Sheet1!$A$1-1)*10,FALSE)&gt;99999,-3,IF(VLOOKUP($A1473,Sheet1!$B$3:$AH$1266,Sheet1!G$1+(Sheet1!$A$1-1)*10,FALSE)&gt;9999,-2,IF(VLOOKUP($A1473,Sheet1!$B$3:$AH$1266,Sheet1!G$1+(Sheet1!$A$1-1)*10,FALSE)&gt;999,-1,0)))))))</f>
        <v>21700</v>
      </c>
      <c r="X1473" s="392">
        <f>IF(ISNA(VLOOKUP($A1473,Sheet1!$B$3:$AH$1266,Sheet1!H$1+(Sheet1!$A$1-1)*10,FALSE))=TRUE,"---",IF(VLOOKUP($A1473,Sheet1!$B$3:$AH$1266,Sheet1!H$1+(Sheet1!$A$1-1)*10,FALSE)="---","---", (ROUND(VLOOKUP($A1473,Sheet1!$B$3:$AH$1266,Sheet1!H$1+(Sheet1!$A$1-1)*10,FALSE),IF(VLOOKUP($A1473,Sheet1!$B$3:$AH$1266,Sheet1!H$1+(Sheet1!$A$1-1)*10,FALSE)&gt;99999,-3,IF(VLOOKUP($A1473,Sheet1!$B$3:$AH$1266,Sheet1!H$1+(Sheet1!$A$1-1)*10,FALSE)&gt;9999,-2,IF(VLOOKUP($A1473,Sheet1!$B$3:$AH$1266,Sheet1!H$1+(Sheet1!$A$1-1)*10,FALSE)&gt;999,-1,0)))))))</f>
        <v>30900</v>
      </c>
      <c r="Y1473" s="392">
        <f>IF(ISNA(VLOOKUP($A1473,Sheet1!$B$3:$AH$1266,Sheet1!I$1+(Sheet1!$A$1-1)*10,FALSE))=TRUE,"---",IF(VLOOKUP($A1473,Sheet1!$B$3:$AH$1266,Sheet1!I$1+(Sheet1!$A$1-1)*10,FALSE)="---","---", (ROUND(VLOOKUP($A1473,Sheet1!$B$3:$AH$1266,Sheet1!I$1+(Sheet1!$A$1-1)*10,FALSE),IF(VLOOKUP($A1473,Sheet1!$B$3:$AH$1266,Sheet1!I$1+(Sheet1!$A$1-1)*10,FALSE)&gt;99999,-3,IF(VLOOKUP($A1473,Sheet1!$B$3:$AH$1266,Sheet1!I$1+(Sheet1!$A$1-1)*10,FALSE)&gt;9999,-2,IF(VLOOKUP($A1473,Sheet1!$B$3:$AH$1266,Sheet1!I$1+(Sheet1!$A$1-1)*10,FALSE)&gt;999,-1,0)))))))</f>
        <v>37800</v>
      </c>
      <c r="Z1473" s="392">
        <f>IF(ISNA(VLOOKUP($A1473,Sheet1!$B$3:$AH$1266,Sheet1!J$1+(Sheet1!$A$1-1)*10,FALSE))=TRUE,"---",IF(VLOOKUP($A1473,Sheet1!$B$3:$AH$1266,Sheet1!J$1+(Sheet1!$A$1-1)*10,FALSE)="---","---", (ROUND(VLOOKUP($A1473,Sheet1!$B$3:$AH$1266,Sheet1!J$1+(Sheet1!$A$1-1)*10,FALSE),IF(VLOOKUP($A1473,Sheet1!$B$3:$AH$1266,Sheet1!J$1+(Sheet1!$A$1-1)*10,FALSE)&gt;99999,-3,IF(VLOOKUP($A1473,Sheet1!$B$3:$AH$1266,Sheet1!J$1+(Sheet1!$A$1-1)*10,FALSE)&gt;9999,-2,IF(VLOOKUP($A1473,Sheet1!$B$3:$AH$1266,Sheet1!J$1+(Sheet1!$A$1-1)*10,FALSE)&gt;999,-1,0)))))))</f>
        <v>47500</v>
      </c>
      <c r="AA1473" s="392">
        <f>IF(ISNA(VLOOKUP($A1473,Sheet1!$B$3:$AH$1266,Sheet1!K$1+(Sheet1!$A$1-1)*10,FALSE))=TRUE,"---",IF(VLOOKUP($A1473,Sheet1!$B$3:$AH$1266,Sheet1!K$1+(Sheet1!$A$1-1)*10,FALSE)="---","---", (ROUND(VLOOKUP($A1473,Sheet1!$B$3:$AH$1266,Sheet1!K$1+(Sheet1!$A$1-1)*10,FALSE),IF(VLOOKUP($A1473,Sheet1!$B$3:$AH$1266,Sheet1!K$1+(Sheet1!$A$1-1)*10,FALSE)&gt;99999,-3,IF(VLOOKUP($A1473,Sheet1!$B$3:$AH$1266,Sheet1!K$1+(Sheet1!$A$1-1)*10,FALSE)&gt;9999,-2,IF(VLOOKUP($A1473,Sheet1!$B$3:$AH$1266,Sheet1!K$1+(Sheet1!$A$1-1)*10,FALSE)&gt;999,-1,0)))))))</f>
        <v>55400</v>
      </c>
      <c r="AB1473" s="392">
        <f>IF(ISNA(VLOOKUP($A1473,Sheet1!$B$3:$AH$1266,Sheet1!L$1+(Sheet1!$A$1-1)*10,FALSE))=TRUE,"---",IF(VLOOKUP($A1473,Sheet1!$B$3:$AH$1266,Sheet1!L$1+(Sheet1!$A$1-1)*10,FALSE)="---","---", (ROUND(VLOOKUP($A1473,Sheet1!$B$3:$AH$1266,Sheet1!L$1+(Sheet1!$A$1-1)*10,FALSE),IF(VLOOKUP($A1473,Sheet1!$B$3:$AH$1266,Sheet1!L$1+(Sheet1!$A$1-1)*10,FALSE)&gt;99999,-3,IF(VLOOKUP($A1473,Sheet1!$B$3:$AH$1266,Sheet1!L$1+(Sheet1!$A$1-1)*10,FALSE)&gt;9999,-2,IF(VLOOKUP($A1473,Sheet1!$B$3:$AH$1266,Sheet1!L$1+(Sheet1!$A$1-1)*10,FALSE)&gt;999,-1,0)))))))</f>
        <v>64000</v>
      </c>
      <c r="AC1473" s="392">
        <f>IF(ISNA(VLOOKUP($A1473,Sheet1!$B$3:$AH$1266,Sheet1!M$1+(Sheet1!$A$1-1)*10,FALSE))=TRUE,"---",IF(VLOOKUP($A1473,Sheet1!$B$3:$AH$1266,Sheet1!M$1+(Sheet1!$A$1-1)*10,FALSE)="---","---", (ROUND(VLOOKUP($A1473,Sheet1!$B$3:$AH$1266,Sheet1!M$1+(Sheet1!$A$1-1)*10,FALSE),IF(VLOOKUP($A1473,Sheet1!$B$3:$AH$1266,Sheet1!M$1+(Sheet1!$A$1-1)*10,FALSE)&gt;99999,-3,IF(VLOOKUP($A1473,Sheet1!$B$3:$AH$1266,Sheet1!M$1+(Sheet1!$A$1-1)*10,FALSE)&gt;9999,-2,IF(VLOOKUP($A1473,Sheet1!$B$3:$AH$1266,Sheet1!M$1+(Sheet1!$A$1-1)*10,FALSE)&gt;999,-1,0)))))))</f>
        <v>73200</v>
      </c>
      <c r="AD1473" s="392">
        <f>IF(ISNA(VLOOKUP($A1473,Sheet1!$B$3:$AH$1266,Sheet1!N$1+(Sheet1!$A$1-1)*10,FALSE))=TRUE,"---",IF(VLOOKUP($A1473,Sheet1!$B$3:$AH$1266,Sheet1!N$1+(Sheet1!$A$1-1)*10,FALSE)="---","---", (ROUND(VLOOKUP($A1473,Sheet1!$B$3:$AH$1266,Sheet1!N$1+(Sheet1!$A$1-1)*10,FALSE),IF(VLOOKUP($A1473,Sheet1!$B$3:$AH$1266,Sheet1!N$1+(Sheet1!$A$1-1)*10,FALSE)&gt;99999,-3,IF(VLOOKUP($A1473,Sheet1!$B$3:$AH$1266,Sheet1!N$1+(Sheet1!$A$1-1)*10,FALSE)&gt;9999,-2,IF(VLOOKUP($A1473,Sheet1!$B$3:$AH$1266,Sheet1!N$1+(Sheet1!$A$1-1)*10,FALSE)&gt;999,-1,0)))))))</f>
        <v>86800</v>
      </c>
    </row>
    <row r="1474" spans="1:30" ht="25.5" customHeight="1" x14ac:dyDescent="0.25">
      <c r="A1474" s="303"/>
      <c r="B1474" s="331"/>
      <c r="C1474" s="303"/>
      <c r="D1474" s="303"/>
      <c r="E1474" s="307" t="e">
        <v>#N/A</v>
      </c>
      <c r="F1474" s="52" t="s">
        <v>4866</v>
      </c>
      <c r="G1474" s="127" t="s">
        <v>31</v>
      </c>
      <c r="H1474" s="347"/>
      <c r="I1474" s="326">
        <v>918</v>
      </c>
      <c r="J1474" s="410" t="s">
        <v>4405</v>
      </c>
      <c r="K1474" s="318" t="s">
        <v>17</v>
      </c>
      <c r="L1474" s="386">
        <v>50000</v>
      </c>
      <c r="M1474" s="322">
        <v>50.8</v>
      </c>
      <c r="N1474" s="318" t="s">
        <v>14</v>
      </c>
      <c r="O1474" s="299" t="s">
        <v>4405</v>
      </c>
      <c r="P1474" s="299" t="s">
        <v>4405</v>
      </c>
      <c r="Q1474" s="299" t="s">
        <v>4405</v>
      </c>
      <c r="R1474" s="301" t="s">
        <v>4405</v>
      </c>
      <c r="S1474" s="356" t="e">
        <v>#N/A</v>
      </c>
      <c r="T1474" s="356" t="str">
        <f>IF(ISNA(VLOOKUP(A1474,Sheet1!B$3:C$1266,2,FALSE)=TRUE),"ND",VLOOKUP(A1474,Sheet1!B$3:C$1266,2,FALSE))</f>
        <v>ND</v>
      </c>
      <c r="U1474" s="392" t="str">
        <f>IF(ISNA(VLOOKUP($A1474,Sheet1!$B$3:$AH$1266,Sheet1!E$1+(Sheet1!$A$1-1)*10,FALSE))=TRUE,"---",IF(VLOOKUP($A1474,Sheet1!$B$3:$AH$1266,Sheet1!E$1+(Sheet1!$A$1-1)*10,FALSE)="---","---", (ROUND(VLOOKUP($A1474,Sheet1!$B$3:$AH$1266,Sheet1!E$1+(Sheet1!$A$1-1)*10,FALSE),IF(VLOOKUP($A1474,Sheet1!$B$3:$AH$1266,Sheet1!E$1+(Sheet1!$A$1-1)*10,FALSE)&gt;99999,-3,IF(VLOOKUP($A1474,Sheet1!$B$3:$AH$1266,Sheet1!E$1+(Sheet1!$A$1-1)*10,FALSE)&gt;9999,-2,IF(VLOOKUP($A1474,Sheet1!$B$3:$AH$1266,Sheet1!E$1+(Sheet1!$A$1-1)*10,FALSE)&gt;999,-1,0)))))))</f>
        <v>---</v>
      </c>
      <c r="V1474" s="392" t="str">
        <f>IF(ISNA(VLOOKUP($A1474,Sheet1!$B$3:$AH$1266,Sheet1!F$1+(Sheet1!$A$1-1)*10,FALSE))=TRUE,"---",IF(VLOOKUP($A1474,Sheet1!$B$3:$AH$1266,Sheet1!F$1+(Sheet1!$A$1-1)*10,FALSE)="---","---", (ROUND(VLOOKUP($A1474,Sheet1!$B$3:$AH$1266,Sheet1!F$1+(Sheet1!$A$1-1)*10,FALSE),IF(VLOOKUP($A1474,Sheet1!$B$3:$AH$1266,Sheet1!F$1+(Sheet1!$A$1-1)*10,FALSE)&gt;99999,-3,IF(VLOOKUP($A1474,Sheet1!$B$3:$AH$1266,Sheet1!F$1+(Sheet1!$A$1-1)*10,FALSE)&gt;9999,-2,IF(VLOOKUP($A1474,Sheet1!$B$3:$AH$1266,Sheet1!F$1+(Sheet1!$A$1-1)*10,FALSE)&gt;999,-1,0)))))))</f>
        <v>---</v>
      </c>
      <c r="W1474" s="392" t="str">
        <f>IF(ISNA(VLOOKUP($A1474,Sheet1!$B$3:$AH$1266,Sheet1!G$1+(Sheet1!$A$1-1)*10,FALSE))=TRUE,"---",IF(VLOOKUP($A1474,Sheet1!$B$3:$AH$1266,Sheet1!G$1+(Sheet1!$A$1-1)*10,FALSE)="---","---", (ROUND(VLOOKUP($A1474,Sheet1!$B$3:$AH$1266,Sheet1!G$1+(Sheet1!$A$1-1)*10,FALSE),IF(VLOOKUP($A1474,Sheet1!$B$3:$AH$1266,Sheet1!G$1+(Sheet1!$A$1-1)*10,FALSE)&gt;99999,-3,IF(VLOOKUP($A1474,Sheet1!$B$3:$AH$1266,Sheet1!G$1+(Sheet1!$A$1-1)*10,FALSE)&gt;9999,-2,IF(VLOOKUP($A1474,Sheet1!$B$3:$AH$1266,Sheet1!G$1+(Sheet1!$A$1-1)*10,FALSE)&gt;999,-1,0)))))))</f>
        <v>---</v>
      </c>
      <c r="X1474" s="392" t="str">
        <f>IF(ISNA(VLOOKUP($A1474,Sheet1!$B$3:$AH$1266,Sheet1!H$1+(Sheet1!$A$1-1)*10,FALSE))=TRUE,"---",IF(VLOOKUP($A1474,Sheet1!$B$3:$AH$1266,Sheet1!H$1+(Sheet1!$A$1-1)*10,FALSE)="---","---", (ROUND(VLOOKUP($A1474,Sheet1!$B$3:$AH$1266,Sheet1!H$1+(Sheet1!$A$1-1)*10,FALSE),IF(VLOOKUP($A1474,Sheet1!$B$3:$AH$1266,Sheet1!H$1+(Sheet1!$A$1-1)*10,FALSE)&gt;99999,-3,IF(VLOOKUP($A1474,Sheet1!$B$3:$AH$1266,Sheet1!H$1+(Sheet1!$A$1-1)*10,FALSE)&gt;9999,-2,IF(VLOOKUP($A1474,Sheet1!$B$3:$AH$1266,Sheet1!H$1+(Sheet1!$A$1-1)*10,FALSE)&gt;999,-1,0)))))))</f>
        <v>---</v>
      </c>
      <c r="Y1474" s="392" t="str">
        <f>IF(ISNA(VLOOKUP($A1474,Sheet1!$B$3:$AH$1266,Sheet1!I$1+(Sheet1!$A$1-1)*10,FALSE))=TRUE,"---",IF(VLOOKUP($A1474,Sheet1!$B$3:$AH$1266,Sheet1!I$1+(Sheet1!$A$1-1)*10,FALSE)="---","---", (ROUND(VLOOKUP($A1474,Sheet1!$B$3:$AH$1266,Sheet1!I$1+(Sheet1!$A$1-1)*10,FALSE),IF(VLOOKUP($A1474,Sheet1!$B$3:$AH$1266,Sheet1!I$1+(Sheet1!$A$1-1)*10,FALSE)&gt;99999,-3,IF(VLOOKUP($A1474,Sheet1!$B$3:$AH$1266,Sheet1!I$1+(Sheet1!$A$1-1)*10,FALSE)&gt;9999,-2,IF(VLOOKUP($A1474,Sheet1!$B$3:$AH$1266,Sheet1!I$1+(Sheet1!$A$1-1)*10,FALSE)&gt;999,-1,0)))))))</f>
        <v>---</v>
      </c>
      <c r="Z1474" s="392" t="str">
        <f>IF(ISNA(VLOOKUP($A1474,Sheet1!$B$3:$AH$1266,Sheet1!J$1+(Sheet1!$A$1-1)*10,FALSE))=TRUE,"---",IF(VLOOKUP($A1474,Sheet1!$B$3:$AH$1266,Sheet1!J$1+(Sheet1!$A$1-1)*10,FALSE)="---","---", (ROUND(VLOOKUP($A1474,Sheet1!$B$3:$AH$1266,Sheet1!J$1+(Sheet1!$A$1-1)*10,FALSE),IF(VLOOKUP($A1474,Sheet1!$B$3:$AH$1266,Sheet1!J$1+(Sheet1!$A$1-1)*10,FALSE)&gt;99999,-3,IF(VLOOKUP($A1474,Sheet1!$B$3:$AH$1266,Sheet1!J$1+(Sheet1!$A$1-1)*10,FALSE)&gt;9999,-2,IF(VLOOKUP($A1474,Sheet1!$B$3:$AH$1266,Sheet1!J$1+(Sheet1!$A$1-1)*10,FALSE)&gt;999,-1,0)))))))</f>
        <v>---</v>
      </c>
      <c r="AA1474" s="392" t="str">
        <f>IF(ISNA(VLOOKUP($A1474,Sheet1!$B$3:$AH$1266,Sheet1!K$1+(Sheet1!$A$1-1)*10,FALSE))=TRUE,"---",IF(VLOOKUP($A1474,Sheet1!$B$3:$AH$1266,Sheet1!K$1+(Sheet1!$A$1-1)*10,FALSE)="---","---", (ROUND(VLOOKUP($A1474,Sheet1!$B$3:$AH$1266,Sheet1!K$1+(Sheet1!$A$1-1)*10,FALSE),IF(VLOOKUP($A1474,Sheet1!$B$3:$AH$1266,Sheet1!K$1+(Sheet1!$A$1-1)*10,FALSE)&gt;99999,-3,IF(VLOOKUP($A1474,Sheet1!$B$3:$AH$1266,Sheet1!K$1+(Sheet1!$A$1-1)*10,FALSE)&gt;9999,-2,IF(VLOOKUP($A1474,Sheet1!$B$3:$AH$1266,Sheet1!K$1+(Sheet1!$A$1-1)*10,FALSE)&gt;999,-1,0)))))))</f>
        <v>---</v>
      </c>
      <c r="AB1474" s="392" t="str">
        <f>IF(ISNA(VLOOKUP($A1474,Sheet1!$B$3:$AH$1266,Sheet1!L$1+(Sheet1!$A$1-1)*10,FALSE))=TRUE,"---",IF(VLOOKUP($A1474,Sheet1!$B$3:$AH$1266,Sheet1!L$1+(Sheet1!$A$1-1)*10,FALSE)="---","---", (ROUND(VLOOKUP($A1474,Sheet1!$B$3:$AH$1266,Sheet1!L$1+(Sheet1!$A$1-1)*10,FALSE),IF(VLOOKUP($A1474,Sheet1!$B$3:$AH$1266,Sheet1!L$1+(Sheet1!$A$1-1)*10,FALSE)&gt;99999,-3,IF(VLOOKUP($A1474,Sheet1!$B$3:$AH$1266,Sheet1!L$1+(Sheet1!$A$1-1)*10,FALSE)&gt;9999,-2,IF(VLOOKUP($A1474,Sheet1!$B$3:$AH$1266,Sheet1!L$1+(Sheet1!$A$1-1)*10,FALSE)&gt;999,-1,0)))))))</f>
        <v>---</v>
      </c>
      <c r="AC1474" s="392" t="str">
        <f>IF(ISNA(VLOOKUP($A1474,Sheet1!$B$3:$AH$1266,Sheet1!M$1+(Sheet1!$A$1-1)*10,FALSE))=TRUE,"---",IF(VLOOKUP($A1474,Sheet1!$B$3:$AH$1266,Sheet1!M$1+(Sheet1!$A$1-1)*10,FALSE)="---","---", (ROUND(VLOOKUP($A1474,Sheet1!$B$3:$AH$1266,Sheet1!M$1+(Sheet1!$A$1-1)*10,FALSE),IF(VLOOKUP($A1474,Sheet1!$B$3:$AH$1266,Sheet1!M$1+(Sheet1!$A$1-1)*10,FALSE)&gt;99999,-3,IF(VLOOKUP($A1474,Sheet1!$B$3:$AH$1266,Sheet1!M$1+(Sheet1!$A$1-1)*10,FALSE)&gt;9999,-2,IF(VLOOKUP($A1474,Sheet1!$B$3:$AH$1266,Sheet1!M$1+(Sheet1!$A$1-1)*10,FALSE)&gt;999,-1,0)))))))</f>
        <v>---</v>
      </c>
      <c r="AD1474" s="392" t="str">
        <f>IF(ISNA(VLOOKUP($A1474,Sheet1!$B$3:$AH$1266,Sheet1!N$1+(Sheet1!$A$1-1)*10,FALSE))=TRUE,"---",IF(VLOOKUP($A1474,Sheet1!$B$3:$AH$1266,Sheet1!N$1+(Sheet1!$A$1-1)*10,FALSE)="---","---", (ROUND(VLOOKUP($A1474,Sheet1!$B$3:$AH$1266,Sheet1!N$1+(Sheet1!$A$1-1)*10,FALSE),IF(VLOOKUP($A1474,Sheet1!$B$3:$AH$1266,Sheet1!N$1+(Sheet1!$A$1-1)*10,FALSE)&gt;99999,-3,IF(VLOOKUP($A1474,Sheet1!$B$3:$AH$1266,Sheet1!N$1+(Sheet1!$A$1-1)*10,FALSE)&gt;9999,-2,IF(VLOOKUP($A1474,Sheet1!$B$3:$AH$1266,Sheet1!N$1+(Sheet1!$A$1-1)*10,FALSE)&gt;999,-1,0)))))))</f>
        <v>---</v>
      </c>
    </row>
    <row r="1475" spans="1:30" ht="25.5" customHeight="1" x14ac:dyDescent="0.25">
      <c r="A1475" s="303"/>
      <c r="B1475" s="331"/>
      <c r="C1475" s="303"/>
      <c r="D1475" s="303"/>
      <c r="E1475" s="454" t="e">
        <v>#N/A</v>
      </c>
      <c r="F1475" s="52">
        <v>1973</v>
      </c>
      <c r="G1475" s="127" t="s">
        <v>286</v>
      </c>
      <c r="H1475" s="347"/>
      <c r="I1475" s="327"/>
      <c r="J1475" s="491"/>
      <c r="K1475" s="319"/>
      <c r="L1475" s="387"/>
      <c r="M1475" s="323"/>
      <c r="N1475" s="319"/>
      <c r="O1475" s="317" t="str">
        <f t="shared" si="51"/>
        <v/>
      </c>
      <c r="P1475" s="317" t="str">
        <f>IF(O1475&lt;&gt;"",VLOOKUP($A1475,Sheet4!$A$2:$O$1309,14,FALSE)*100,"")</f>
        <v/>
      </c>
      <c r="Q1475" s="317" t="str">
        <f>IF(P1475&lt;&gt;"",VLOOKUP($A1475,Sheet4!$A$2:$O$1309,15,FALSE)*100,"")</f>
        <v/>
      </c>
      <c r="R1475" s="356" t="str">
        <f t="shared" si="50"/>
        <v/>
      </c>
      <c r="S1475" s="369" t="e">
        <v>#N/A</v>
      </c>
      <c r="T1475" s="482" t="str">
        <f>IF(ISNA(VLOOKUP(A1475,Sheet1!B$3:C$1266,2,FALSE)=TRUE),"ND",VLOOKUP(A1475,Sheet1!B$3:C$1266,2,FALSE))</f>
        <v>ND</v>
      </c>
      <c r="U1475" s="480" t="str">
        <f>IF(ISNA(VLOOKUP($A1475,Sheet1!$B$3:$AH$1266,Sheet1!E$1+(Sheet1!$A$1-1)*10,FALSE))=TRUE,"---",IF(VLOOKUP($A1475,Sheet1!$B$3:$AH$1266,Sheet1!E$1+(Sheet1!$A$1-1)*10,FALSE)="---","---", (ROUND(VLOOKUP($A1475,Sheet1!$B$3:$AH$1266,Sheet1!E$1+(Sheet1!$A$1-1)*10,FALSE),IF(VLOOKUP($A1475,Sheet1!$B$3:$AH$1266,Sheet1!E$1+(Sheet1!$A$1-1)*10,FALSE)&gt;99999,-3,IF(VLOOKUP($A1475,Sheet1!$B$3:$AH$1266,Sheet1!E$1+(Sheet1!$A$1-1)*10,FALSE)&gt;9999,-2,IF(VLOOKUP($A1475,Sheet1!$B$3:$AH$1266,Sheet1!E$1+(Sheet1!$A$1-1)*10,FALSE)&gt;999,-1,0)))))))</f>
        <v>---</v>
      </c>
      <c r="V1475" s="480" t="str">
        <f>IF(ISNA(VLOOKUP($A1475,Sheet1!$B$3:$AH$1266,Sheet1!F$1+(Sheet1!$A$1-1)*10,FALSE))=TRUE,"---",IF(VLOOKUP($A1475,Sheet1!$B$3:$AH$1266,Sheet1!F$1+(Sheet1!$A$1-1)*10,FALSE)="---","---", (ROUND(VLOOKUP($A1475,Sheet1!$B$3:$AH$1266,Sheet1!F$1+(Sheet1!$A$1-1)*10,FALSE),IF(VLOOKUP($A1475,Sheet1!$B$3:$AH$1266,Sheet1!F$1+(Sheet1!$A$1-1)*10,FALSE)&gt;99999,-3,IF(VLOOKUP($A1475,Sheet1!$B$3:$AH$1266,Sheet1!F$1+(Sheet1!$A$1-1)*10,FALSE)&gt;9999,-2,IF(VLOOKUP($A1475,Sheet1!$B$3:$AH$1266,Sheet1!F$1+(Sheet1!$A$1-1)*10,FALSE)&gt;999,-1,0)))))))</f>
        <v>---</v>
      </c>
      <c r="W1475" s="480" t="str">
        <f>IF(ISNA(VLOOKUP($A1475,Sheet1!$B$3:$AH$1266,Sheet1!G$1+(Sheet1!$A$1-1)*10,FALSE))=TRUE,"---",IF(VLOOKUP($A1475,Sheet1!$B$3:$AH$1266,Sheet1!G$1+(Sheet1!$A$1-1)*10,FALSE)="---","---", (ROUND(VLOOKUP($A1475,Sheet1!$B$3:$AH$1266,Sheet1!G$1+(Sheet1!$A$1-1)*10,FALSE),IF(VLOOKUP($A1475,Sheet1!$B$3:$AH$1266,Sheet1!G$1+(Sheet1!$A$1-1)*10,FALSE)&gt;99999,-3,IF(VLOOKUP($A1475,Sheet1!$B$3:$AH$1266,Sheet1!G$1+(Sheet1!$A$1-1)*10,FALSE)&gt;9999,-2,IF(VLOOKUP($A1475,Sheet1!$B$3:$AH$1266,Sheet1!G$1+(Sheet1!$A$1-1)*10,FALSE)&gt;999,-1,0)))))))</f>
        <v>---</v>
      </c>
      <c r="X1475" s="480" t="str">
        <f>IF(ISNA(VLOOKUP($A1475,Sheet1!$B$3:$AH$1266,Sheet1!H$1+(Sheet1!$A$1-1)*10,FALSE))=TRUE,"---",IF(VLOOKUP($A1475,Sheet1!$B$3:$AH$1266,Sheet1!H$1+(Sheet1!$A$1-1)*10,FALSE)="---","---", (ROUND(VLOOKUP($A1475,Sheet1!$B$3:$AH$1266,Sheet1!H$1+(Sheet1!$A$1-1)*10,FALSE),IF(VLOOKUP($A1475,Sheet1!$B$3:$AH$1266,Sheet1!H$1+(Sheet1!$A$1-1)*10,FALSE)&gt;99999,-3,IF(VLOOKUP($A1475,Sheet1!$B$3:$AH$1266,Sheet1!H$1+(Sheet1!$A$1-1)*10,FALSE)&gt;9999,-2,IF(VLOOKUP($A1475,Sheet1!$B$3:$AH$1266,Sheet1!H$1+(Sheet1!$A$1-1)*10,FALSE)&gt;999,-1,0)))))))</f>
        <v>---</v>
      </c>
      <c r="Y1475" s="480" t="str">
        <f>IF(ISNA(VLOOKUP($A1475,Sheet1!$B$3:$AH$1266,Sheet1!I$1+(Sheet1!$A$1-1)*10,FALSE))=TRUE,"---",IF(VLOOKUP($A1475,Sheet1!$B$3:$AH$1266,Sheet1!I$1+(Sheet1!$A$1-1)*10,FALSE)="---","---", (ROUND(VLOOKUP($A1475,Sheet1!$B$3:$AH$1266,Sheet1!I$1+(Sheet1!$A$1-1)*10,FALSE),IF(VLOOKUP($A1475,Sheet1!$B$3:$AH$1266,Sheet1!I$1+(Sheet1!$A$1-1)*10,FALSE)&gt;99999,-3,IF(VLOOKUP($A1475,Sheet1!$B$3:$AH$1266,Sheet1!I$1+(Sheet1!$A$1-1)*10,FALSE)&gt;9999,-2,IF(VLOOKUP($A1475,Sheet1!$B$3:$AH$1266,Sheet1!I$1+(Sheet1!$A$1-1)*10,FALSE)&gt;999,-1,0)))))))</f>
        <v>---</v>
      </c>
      <c r="Z1475" s="480" t="str">
        <f>IF(ISNA(VLOOKUP($A1475,Sheet1!$B$3:$AH$1266,Sheet1!J$1+(Sheet1!$A$1-1)*10,FALSE))=TRUE,"---",IF(VLOOKUP($A1475,Sheet1!$B$3:$AH$1266,Sheet1!J$1+(Sheet1!$A$1-1)*10,FALSE)="---","---", (ROUND(VLOOKUP($A1475,Sheet1!$B$3:$AH$1266,Sheet1!J$1+(Sheet1!$A$1-1)*10,FALSE),IF(VLOOKUP($A1475,Sheet1!$B$3:$AH$1266,Sheet1!J$1+(Sheet1!$A$1-1)*10,FALSE)&gt;99999,-3,IF(VLOOKUP($A1475,Sheet1!$B$3:$AH$1266,Sheet1!J$1+(Sheet1!$A$1-1)*10,FALSE)&gt;9999,-2,IF(VLOOKUP($A1475,Sheet1!$B$3:$AH$1266,Sheet1!J$1+(Sheet1!$A$1-1)*10,FALSE)&gt;999,-1,0)))))))</f>
        <v>---</v>
      </c>
      <c r="AA1475" s="480" t="str">
        <f>IF(ISNA(VLOOKUP($A1475,Sheet1!$B$3:$AH$1266,Sheet1!K$1+(Sheet1!$A$1-1)*10,FALSE))=TRUE,"---",IF(VLOOKUP($A1475,Sheet1!$B$3:$AH$1266,Sheet1!K$1+(Sheet1!$A$1-1)*10,FALSE)="---","---", (ROUND(VLOOKUP($A1475,Sheet1!$B$3:$AH$1266,Sheet1!K$1+(Sheet1!$A$1-1)*10,FALSE),IF(VLOOKUP($A1475,Sheet1!$B$3:$AH$1266,Sheet1!K$1+(Sheet1!$A$1-1)*10,FALSE)&gt;99999,-3,IF(VLOOKUP($A1475,Sheet1!$B$3:$AH$1266,Sheet1!K$1+(Sheet1!$A$1-1)*10,FALSE)&gt;9999,-2,IF(VLOOKUP($A1475,Sheet1!$B$3:$AH$1266,Sheet1!K$1+(Sheet1!$A$1-1)*10,FALSE)&gt;999,-1,0)))))))</f>
        <v>---</v>
      </c>
      <c r="AB1475" s="480" t="str">
        <f>IF(ISNA(VLOOKUP($A1475,Sheet1!$B$3:$AH$1266,Sheet1!L$1+(Sheet1!$A$1-1)*10,FALSE))=TRUE,"---",IF(VLOOKUP($A1475,Sheet1!$B$3:$AH$1266,Sheet1!L$1+(Sheet1!$A$1-1)*10,FALSE)="---","---", (ROUND(VLOOKUP($A1475,Sheet1!$B$3:$AH$1266,Sheet1!L$1+(Sheet1!$A$1-1)*10,FALSE),IF(VLOOKUP($A1475,Sheet1!$B$3:$AH$1266,Sheet1!L$1+(Sheet1!$A$1-1)*10,FALSE)&gt;99999,-3,IF(VLOOKUP($A1475,Sheet1!$B$3:$AH$1266,Sheet1!L$1+(Sheet1!$A$1-1)*10,FALSE)&gt;9999,-2,IF(VLOOKUP($A1475,Sheet1!$B$3:$AH$1266,Sheet1!L$1+(Sheet1!$A$1-1)*10,FALSE)&gt;999,-1,0)))))))</f>
        <v>---</v>
      </c>
      <c r="AC1475" s="480" t="str">
        <f>IF(ISNA(VLOOKUP($A1475,Sheet1!$B$3:$AH$1266,Sheet1!M$1+(Sheet1!$A$1-1)*10,FALSE))=TRUE,"---",IF(VLOOKUP($A1475,Sheet1!$B$3:$AH$1266,Sheet1!M$1+(Sheet1!$A$1-1)*10,FALSE)="---","---", (ROUND(VLOOKUP($A1475,Sheet1!$B$3:$AH$1266,Sheet1!M$1+(Sheet1!$A$1-1)*10,FALSE),IF(VLOOKUP($A1475,Sheet1!$B$3:$AH$1266,Sheet1!M$1+(Sheet1!$A$1-1)*10,FALSE)&gt;99999,-3,IF(VLOOKUP($A1475,Sheet1!$B$3:$AH$1266,Sheet1!M$1+(Sheet1!$A$1-1)*10,FALSE)&gt;9999,-2,IF(VLOOKUP($A1475,Sheet1!$B$3:$AH$1266,Sheet1!M$1+(Sheet1!$A$1-1)*10,FALSE)&gt;999,-1,0)))))))</f>
        <v>---</v>
      </c>
      <c r="AD1475" s="480" t="str">
        <f>IF(ISNA(VLOOKUP($A1475,Sheet1!$B$3:$AH$1266,Sheet1!N$1+(Sheet1!$A$1-1)*10,FALSE))=TRUE,"---",IF(VLOOKUP($A1475,Sheet1!$B$3:$AH$1266,Sheet1!N$1+(Sheet1!$A$1-1)*10,FALSE)="---","---", (ROUND(VLOOKUP($A1475,Sheet1!$B$3:$AH$1266,Sheet1!N$1+(Sheet1!$A$1-1)*10,FALSE),IF(VLOOKUP($A1475,Sheet1!$B$3:$AH$1266,Sheet1!N$1+(Sheet1!$A$1-1)*10,FALSE)&gt;99999,-3,IF(VLOOKUP($A1475,Sheet1!$B$3:$AH$1266,Sheet1!N$1+(Sheet1!$A$1-1)*10,FALSE)&gt;9999,-2,IF(VLOOKUP($A1475,Sheet1!$B$3:$AH$1266,Sheet1!N$1+(Sheet1!$A$1-1)*10,FALSE)&gt;999,-1,0)))))))</f>
        <v>---</v>
      </c>
    </row>
    <row r="1476" spans="1:30" ht="25.5" customHeight="1" x14ac:dyDescent="0.25">
      <c r="A1476" s="303"/>
      <c r="B1476" s="331"/>
      <c r="C1476" s="303"/>
      <c r="D1476" s="303"/>
      <c r="E1476" s="454" t="e">
        <v>#N/A</v>
      </c>
      <c r="F1476" s="52" t="s">
        <v>4867</v>
      </c>
      <c r="G1476" s="127" t="s">
        <v>31</v>
      </c>
      <c r="H1476" s="347"/>
      <c r="I1476" s="327"/>
      <c r="J1476" s="411"/>
      <c r="K1476" s="319"/>
      <c r="L1476" s="387"/>
      <c r="M1476" s="323"/>
      <c r="N1476" s="319"/>
      <c r="O1476" s="317" t="str">
        <f t="shared" si="51"/>
        <v/>
      </c>
      <c r="P1476" s="317" t="str">
        <f>IF(O1476&lt;&gt;"",VLOOKUP($A1476,Sheet4!$A$2:$O$1309,14,FALSE)*100,"")</f>
        <v/>
      </c>
      <c r="Q1476" s="317" t="str">
        <f>IF(P1476&lt;&gt;"",VLOOKUP($A1476,Sheet4!$A$2:$O$1309,15,FALSE)*100,"")</f>
        <v/>
      </c>
      <c r="R1476" s="356" t="str">
        <f t="shared" si="50"/>
        <v/>
      </c>
      <c r="S1476" s="369" t="e">
        <v>#N/A</v>
      </c>
      <c r="T1476" s="482" t="str">
        <f>IF(ISNA(VLOOKUP(A1476,Sheet1!B$3:C$1266,2,FALSE)=TRUE),"ND",VLOOKUP(A1476,Sheet1!B$3:C$1266,2,FALSE))</f>
        <v>ND</v>
      </c>
      <c r="U1476" s="480" t="str">
        <f>IF(ISNA(VLOOKUP($A1476,Sheet1!$B$3:$AH$1266,Sheet1!E$1+(Sheet1!$A$1-1)*10,FALSE))=TRUE,"---",IF(VLOOKUP($A1476,Sheet1!$B$3:$AH$1266,Sheet1!E$1+(Sheet1!$A$1-1)*10,FALSE)="---","---", (ROUND(VLOOKUP($A1476,Sheet1!$B$3:$AH$1266,Sheet1!E$1+(Sheet1!$A$1-1)*10,FALSE),IF(VLOOKUP($A1476,Sheet1!$B$3:$AH$1266,Sheet1!E$1+(Sheet1!$A$1-1)*10,FALSE)&gt;99999,-3,IF(VLOOKUP($A1476,Sheet1!$B$3:$AH$1266,Sheet1!E$1+(Sheet1!$A$1-1)*10,FALSE)&gt;9999,-2,IF(VLOOKUP($A1476,Sheet1!$B$3:$AH$1266,Sheet1!E$1+(Sheet1!$A$1-1)*10,FALSE)&gt;999,-1,0)))))))</f>
        <v>---</v>
      </c>
      <c r="V1476" s="480" t="str">
        <f>IF(ISNA(VLOOKUP($A1476,Sheet1!$B$3:$AH$1266,Sheet1!F$1+(Sheet1!$A$1-1)*10,FALSE))=TRUE,"---",IF(VLOOKUP($A1476,Sheet1!$B$3:$AH$1266,Sheet1!F$1+(Sheet1!$A$1-1)*10,FALSE)="---","---", (ROUND(VLOOKUP($A1476,Sheet1!$B$3:$AH$1266,Sheet1!F$1+(Sheet1!$A$1-1)*10,FALSE),IF(VLOOKUP($A1476,Sheet1!$B$3:$AH$1266,Sheet1!F$1+(Sheet1!$A$1-1)*10,FALSE)&gt;99999,-3,IF(VLOOKUP($A1476,Sheet1!$B$3:$AH$1266,Sheet1!F$1+(Sheet1!$A$1-1)*10,FALSE)&gt;9999,-2,IF(VLOOKUP($A1476,Sheet1!$B$3:$AH$1266,Sheet1!F$1+(Sheet1!$A$1-1)*10,FALSE)&gt;999,-1,0)))))))</f>
        <v>---</v>
      </c>
      <c r="W1476" s="480" t="str">
        <f>IF(ISNA(VLOOKUP($A1476,Sheet1!$B$3:$AH$1266,Sheet1!G$1+(Sheet1!$A$1-1)*10,FALSE))=TRUE,"---",IF(VLOOKUP($A1476,Sheet1!$B$3:$AH$1266,Sheet1!G$1+(Sheet1!$A$1-1)*10,FALSE)="---","---", (ROUND(VLOOKUP($A1476,Sheet1!$B$3:$AH$1266,Sheet1!G$1+(Sheet1!$A$1-1)*10,FALSE),IF(VLOOKUP($A1476,Sheet1!$B$3:$AH$1266,Sheet1!G$1+(Sheet1!$A$1-1)*10,FALSE)&gt;99999,-3,IF(VLOOKUP($A1476,Sheet1!$B$3:$AH$1266,Sheet1!G$1+(Sheet1!$A$1-1)*10,FALSE)&gt;9999,-2,IF(VLOOKUP($A1476,Sheet1!$B$3:$AH$1266,Sheet1!G$1+(Sheet1!$A$1-1)*10,FALSE)&gt;999,-1,0)))))))</f>
        <v>---</v>
      </c>
      <c r="X1476" s="480" t="str">
        <f>IF(ISNA(VLOOKUP($A1476,Sheet1!$B$3:$AH$1266,Sheet1!H$1+(Sheet1!$A$1-1)*10,FALSE))=TRUE,"---",IF(VLOOKUP($A1476,Sheet1!$B$3:$AH$1266,Sheet1!H$1+(Sheet1!$A$1-1)*10,FALSE)="---","---", (ROUND(VLOOKUP($A1476,Sheet1!$B$3:$AH$1266,Sheet1!H$1+(Sheet1!$A$1-1)*10,FALSE),IF(VLOOKUP($A1476,Sheet1!$B$3:$AH$1266,Sheet1!H$1+(Sheet1!$A$1-1)*10,FALSE)&gt;99999,-3,IF(VLOOKUP($A1476,Sheet1!$B$3:$AH$1266,Sheet1!H$1+(Sheet1!$A$1-1)*10,FALSE)&gt;9999,-2,IF(VLOOKUP($A1476,Sheet1!$B$3:$AH$1266,Sheet1!H$1+(Sheet1!$A$1-1)*10,FALSE)&gt;999,-1,0)))))))</f>
        <v>---</v>
      </c>
      <c r="Y1476" s="480" t="str">
        <f>IF(ISNA(VLOOKUP($A1476,Sheet1!$B$3:$AH$1266,Sheet1!I$1+(Sheet1!$A$1-1)*10,FALSE))=TRUE,"---",IF(VLOOKUP($A1476,Sheet1!$B$3:$AH$1266,Sheet1!I$1+(Sheet1!$A$1-1)*10,FALSE)="---","---", (ROUND(VLOOKUP($A1476,Sheet1!$B$3:$AH$1266,Sheet1!I$1+(Sheet1!$A$1-1)*10,FALSE),IF(VLOOKUP($A1476,Sheet1!$B$3:$AH$1266,Sheet1!I$1+(Sheet1!$A$1-1)*10,FALSE)&gt;99999,-3,IF(VLOOKUP($A1476,Sheet1!$B$3:$AH$1266,Sheet1!I$1+(Sheet1!$A$1-1)*10,FALSE)&gt;9999,-2,IF(VLOOKUP($A1476,Sheet1!$B$3:$AH$1266,Sheet1!I$1+(Sheet1!$A$1-1)*10,FALSE)&gt;999,-1,0)))))))</f>
        <v>---</v>
      </c>
      <c r="Z1476" s="480" t="str">
        <f>IF(ISNA(VLOOKUP($A1476,Sheet1!$B$3:$AH$1266,Sheet1!J$1+(Sheet1!$A$1-1)*10,FALSE))=TRUE,"---",IF(VLOOKUP($A1476,Sheet1!$B$3:$AH$1266,Sheet1!J$1+(Sheet1!$A$1-1)*10,FALSE)="---","---", (ROUND(VLOOKUP($A1476,Sheet1!$B$3:$AH$1266,Sheet1!J$1+(Sheet1!$A$1-1)*10,FALSE),IF(VLOOKUP($A1476,Sheet1!$B$3:$AH$1266,Sheet1!J$1+(Sheet1!$A$1-1)*10,FALSE)&gt;99999,-3,IF(VLOOKUP($A1476,Sheet1!$B$3:$AH$1266,Sheet1!J$1+(Sheet1!$A$1-1)*10,FALSE)&gt;9999,-2,IF(VLOOKUP($A1476,Sheet1!$B$3:$AH$1266,Sheet1!J$1+(Sheet1!$A$1-1)*10,FALSE)&gt;999,-1,0)))))))</f>
        <v>---</v>
      </c>
      <c r="AA1476" s="480" t="str">
        <f>IF(ISNA(VLOOKUP($A1476,Sheet1!$B$3:$AH$1266,Sheet1!K$1+(Sheet1!$A$1-1)*10,FALSE))=TRUE,"---",IF(VLOOKUP($A1476,Sheet1!$B$3:$AH$1266,Sheet1!K$1+(Sheet1!$A$1-1)*10,FALSE)="---","---", (ROUND(VLOOKUP($A1476,Sheet1!$B$3:$AH$1266,Sheet1!K$1+(Sheet1!$A$1-1)*10,FALSE),IF(VLOOKUP($A1476,Sheet1!$B$3:$AH$1266,Sheet1!K$1+(Sheet1!$A$1-1)*10,FALSE)&gt;99999,-3,IF(VLOOKUP($A1476,Sheet1!$B$3:$AH$1266,Sheet1!K$1+(Sheet1!$A$1-1)*10,FALSE)&gt;9999,-2,IF(VLOOKUP($A1476,Sheet1!$B$3:$AH$1266,Sheet1!K$1+(Sheet1!$A$1-1)*10,FALSE)&gt;999,-1,0)))))))</f>
        <v>---</v>
      </c>
      <c r="AB1476" s="480" t="str">
        <f>IF(ISNA(VLOOKUP($A1476,Sheet1!$B$3:$AH$1266,Sheet1!L$1+(Sheet1!$A$1-1)*10,FALSE))=TRUE,"---",IF(VLOOKUP($A1476,Sheet1!$B$3:$AH$1266,Sheet1!L$1+(Sheet1!$A$1-1)*10,FALSE)="---","---", (ROUND(VLOOKUP($A1476,Sheet1!$B$3:$AH$1266,Sheet1!L$1+(Sheet1!$A$1-1)*10,FALSE),IF(VLOOKUP($A1476,Sheet1!$B$3:$AH$1266,Sheet1!L$1+(Sheet1!$A$1-1)*10,FALSE)&gt;99999,-3,IF(VLOOKUP($A1476,Sheet1!$B$3:$AH$1266,Sheet1!L$1+(Sheet1!$A$1-1)*10,FALSE)&gt;9999,-2,IF(VLOOKUP($A1476,Sheet1!$B$3:$AH$1266,Sheet1!L$1+(Sheet1!$A$1-1)*10,FALSE)&gt;999,-1,0)))))))</f>
        <v>---</v>
      </c>
      <c r="AC1476" s="480" t="str">
        <f>IF(ISNA(VLOOKUP($A1476,Sheet1!$B$3:$AH$1266,Sheet1!M$1+(Sheet1!$A$1-1)*10,FALSE))=TRUE,"---",IF(VLOOKUP($A1476,Sheet1!$B$3:$AH$1266,Sheet1!M$1+(Sheet1!$A$1-1)*10,FALSE)="---","---", (ROUND(VLOOKUP($A1476,Sheet1!$B$3:$AH$1266,Sheet1!M$1+(Sheet1!$A$1-1)*10,FALSE),IF(VLOOKUP($A1476,Sheet1!$B$3:$AH$1266,Sheet1!M$1+(Sheet1!$A$1-1)*10,FALSE)&gt;99999,-3,IF(VLOOKUP($A1476,Sheet1!$B$3:$AH$1266,Sheet1!M$1+(Sheet1!$A$1-1)*10,FALSE)&gt;9999,-2,IF(VLOOKUP($A1476,Sheet1!$B$3:$AH$1266,Sheet1!M$1+(Sheet1!$A$1-1)*10,FALSE)&gt;999,-1,0)))))))</f>
        <v>---</v>
      </c>
      <c r="AD1476" s="480" t="str">
        <f>IF(ISNA(VLOOKUP($A1476,Sheet1!$B$3:$AH$1266,Sheet1!N$1+(Sheet1!$A$1-1)*10,FALSE))=TRUE,"---",IF(VLOOKUP($A1476,Sheet1!$B$3:$AH$1266,Sheet1!N$1+(Sheet1!$A$1-1)*10,FALSE)="---","---", (ROUND(VLOOKUP($A1476,Sheet1!$B$3:$AH$1266,Sheet1!N$1+(Sheet1!$A$1-1)*10,FALSE),IF(VLOOKUP($A1476,Sheet1!$B$3:$AH$1266,Sheet1!N$1+(Sheet1!$A$1-1)*10,FALSE)&gt;99999,-3,IF(VLOOKUP($A1476,Sheet1!$B$3:$AH$1266,Sheet1!N$1+(Sheet1!$A$1-1)*10,FALSE)&gt;9999,-2,IF(VLOOKUP($A1476,Sheet1!$B$3:$AH$1266,Sheet1!N$1+(Sheet1!$A$1-1)*10,FALSE)&gt;999,-1,0)))))))</f>
        <v>---</v>
      </c>
    </row>
    <row r="1477" spans="1:30" ht="25.5" customHeight="1" x14ac:dyDescent="0.25">
      <c r="A1477" s="133" t="s">
        <v>2160</v>
      </c>
      <c r="B1477" s="134" t="s">
        <v>2161</v>
      </c>
      <c r="C1477" s="133">
        <v>424418</v>
      </c>
      <c r="D1477" s="133">
        <v>775254</v>
      </c>
      <c r="E1477" s="67" t="s">
        <v>3018</v>
      </c>
      <c r="F1477" s="135" t="s">
        <v>4405</v>
      </c>
      <c r="G1477" s="118" t="s">
        <v>160</v>
      </c>
      <c r="H1477" s="166">
        <v>1081</v>
      </c>
      <c r="I1477" s="119" t="s">
        <v>2162</v>
      </c>
      <c r="J1477" s="137" t="s">
        <v>4405</v>
      </c>
      <c r="K1477" s="121" t="s">
        <v>4405</v>
      </c>
      <c r="L1477" s="146">
        <v>42000</v>
      </c>
      <c r="M1477" s="123">
        <v>38.9</v>
      </c>
      <c r="N1477" s="118" t="s">
        <v>14</v>
      </c>
      <c r="O1477" s="71">
        <f t="shared" si="51"/>
        <v>11.614040546227033</v>
      </c>
      <c r="P1477" s="71">
        <f>IF(O1477&lt;&gt;"",VLOOKUP($A1477,Sheet4!$A$2:$O$1309,14,FALSE)*100,"")</f>
        <v>3.9938616324406429</v>
      </c>
      <c r="Q1477" s="71">
        <f>IF(P1477&lt;&gt;"",VLOOKUP($A1477,Sheet4!$A$2:$O$1309,15,FALSE)*100,"")</f>
        <v>32.916080988618589</v>
      </c>
      <c r="R1477" s="73">
        <f t="shared" si="50"/>
        <v>9</v>
      </c>
      <c r="S1477" s="63" t="s">
        <v>4367</v>
      </c>
      <c r="T1477" s="63" t="str">
        <f>IF(ISNA(VLOOKUP(A1477,Sheet1!B$3:C$1266,2,FALSE)=TRUE),"NC",VLOOKUP(A1477,Sheet1!B$3:C$1266,2,FALSE))</f>
        <v>Rural</v>
      </c>
      <c r="U1477" s="66">
        <f>IF(ISNA(VLOOKUP($A1477,Sheet1!$B$3:$AH$1266,Sheet1!E$1+(Sheet1!$A$1-1)*10,FALSE))=TRUE,"---",IF(VLOOKUP($A1477,Sheet1!$B$3:$AH$1266,Sheet1!E$1+(Sheet1!$A$1-1)*10,FALSE)="---","---", (ROUND(VLOOKUP($A1477,Sheet1!$B$3:$AH$1266,Sheet1!E$1+(Sheet1!$A$1-1)*10,FALSE),IF(VLOOKUP($A1477,Sheet1!$B$3:$AH$1266,Sheet1!E$1+(Sheet1!$A$1-1)*10,FALSE)&gt;99999,-3,IF(VLOOKUP($A1477,Sheet1!$B$3:$AH$1266,Sheet1!E$1+(Sheet1!$A$1-1)*10,FALSE)&gt;9999,-2,IF(VLOOKUP($A1477,Sheet1!$B$3:$AH$1266,Sheet1!E$1+(Sheet1!$A$1-1)*10,FALSE)&gt;999,-1,0)))))))</f>
        <v>16400</v>
      </c>
      <c r="V1477" s="66">
        <f>IF(ISNA(VLOOKUP($A1477,Sheet1!$B$3:$AH$1266,Sheet1!F$1+(Sheet1!$A$1-1)*10,FALSE))=TRUE,"---",IF(VLOOKUP($A1477,Sheet1!$B$3:$AH$1266,Sheet1!F$1+(Sheet1!$A$1-1)*10,FALSE)="---","---", (ROUND(VLOOKUP($A1477,Sheet1!$B$3:$AH$1266,Sheet1!F$1+(Sheet1!$A$1-1)*10,FALSE),IF(VLOOKUP($A1477,Sheet1!$B$3:$AH$1266,Sheet1!F$1+(Sheet1!$A$1-1)*10,FALSE)&gt;99999,-3,IF(VLOOKUP($A1477,Sheet1!$B$3:$AH$1266,Sheet1!F$1+(Sheet1!$A$1-1)*10,FALSE)&gt;9999,-2,IF(VLOOKUP($A1477,Sheet1!$B$3:$AH$1266,Sheet1!F$1+(Sheet1!$A$1-1)*10,FALSE)&gt;999,-1,0)))))))</f>
        <v>19300</v>
      </c>
      <c r="W1477" s="66">
        <f>IF(ISNA(VLOOKUP($A1477,Sheet1!$B$3:$AH$1266,Sheet1!G$1+(Sheet1!$A$1-1)*10,FALSE))=TRUE,"---",IF(VLOOKUP($A1477,Sheet1!$B$3:$AH$1266,Sheet1!G$1+(Sheet1!$A$1-1)*10,FALSE)="---","---", (ROUND(VLOOKUP($A1477,Sheet1!$B$3:$AH$1266,Sheet1!G$1+(Sheet1!$A$1-1)*10,FALSE),IF(VLOOKUP($A1477,Sheet1!$B$3:$AH$1266,Sheet1!G$1+(Sheet1!$A$1-1)*10,FALSE)&gt;99999,-3,IF(VLOOKUP($A1477,Sheet1!$B$3:$AH$1266,Sheet1!G$1+(Sheet1!$A$1-1)*10,FALSE)&gt;9999,-2,IF(VLOOKUP($A1477,Sheet1!$B$3:$AH$1266,Sheet1!G$1+(Sheet1!$A$1-1)*10,FALSE)&gt;999,-1,0)))))))</f>
        <v>23400</v>
      </c>
      <c r="X1477" s="66">
        <f>IF(ISNA(VLOOKUP($A1477,Sheet1!$B$3:$AH$1266,Sheet1!H$1+(Sheet1!$A$1-1)*10,FALSE))=TRUE,"---",IF(VLOOKUP($A1477,Sheet1!$B$3:$AH$1266,Sheet1!H$1+(Sheet1!$A$1-1)*10,FALSE)="---","---", (ROUND(VLOOKUP($A1477,Sheet1!$B$3:$AH$1266,Sheet1!H$1+(Sheet1!$A$1-1)*10,FALSE),IF(VLOOKUP($A1477,Sheet1!$B$3:$AH$1266,Sheet1!H$1+(Sheet1!$A$1-1)*10,FALSE)&gt;99999,-3,IF(VLOOKUP($A1477,Sheet1!$B$3:$AH$1266,Sheet1!H$1+(Sheet1!$A$1-1)*10,FALSE)&gt;9999,-2,IF(VLOOKUP($A1477,Sheet1!$B$3:$AH$1266,Sheet1!H$1+(Sheet1!$A$1-1)*10,FALSE)&gt;999,-1,0)))))))</f>
        <v>35000</v>
      </c>
      <c r="Y1477" s="66">
        <f>IF(ISNA(VLOOKUP($A1477,Sheet1!$B$3:$AH$1266,Sheet1!I$1+(Sheet1!$A$1-1)*10,FALSE))=TRUE,"---",IF(VLOOKUP($A1477,Sheet1!$B$3:$AH$1266,Sheet1!I$1+(Sheet1!$A$1-1)*10,FALSE)="---","---", (ROUND(VLOOKUP($A1477,Sheet1!$B$3:$AH$1266,Sheet1!I$1+(Sheet1!$A$1-1)*10,FALSE),IF(VLOOKUP($A1477,Sheet1!$B$3:$AH$1266,Sheet1!I$1+(Sheet1!$A$1-1)*10,FALSE)&gt;99999,-3,IF(VLOOKUP($A1477,Sheet1!$B$3:$AH$1266,Sheet1!I$1+(Sheet1!$A$1-1)*10,FALSE)&gt;9999,-2,IF(VLOOKUP($A1477,Sheet1!$B$3:$AH$1266,Sheet1!I$1+(Sheet1!$A$1-1)*10,FALSE)&gt;999,-1,0)))))))</f>
        <v>43500</v>
      </c>
      <c r="Z1477" s="66">
        <f>IF(ISNA(VLOOKUP($A1477,Sheet1!$B$3:$AH$1266,Sheet1!J$1+(Sheet1!$A$1-1)*10,FALSE))=TRUE,"---",IF(VLOOKUP($A1477,Sheet1!$B$3:$AH$1266,Sheet1!J$1+(Sheet1!$A$1-1)*10,FALSE)="---","---", (ROUND(VLOOKUP($A1477,Sheet1!$B$3:$AH$1266,Sheet1!J$1+(Sheet1!$A$1-1)*10,FALSE),IF(VLOOKUP($A1477,Sheet1!$B$3:$AH$1266,Sheet1!J$1+(Sheet1!$A$1-1)*10,FALSE)&gt;99999,-3,IF(VLOOKUP($A1477,Sheet1!$B$3:$AH$1266,Sheet1!J$1+(Sheet1!$A$1-1)*10,FALSE)&gt;9999,-2,IF(VLOOKUP($A1477,Sheet1!$B$3:$AH$1266,Sheet1!J$1+(Sheet1!$A$1-1)*10,FALSE)&gt;999,-1,0)))))))</f>
        <v>55400</v>
      </c>
      <c r="AA1477" s="66">
        <f>IF(ISNA(VLOOKUP($A1477,Sheet1!$B$3:$AH$1266,Sheet1!K$1+(Sheet1!$A$1-1)*10,FALSE))=TRUE,"---",IF(VLOOKUP($A1477,Sheet1!$B$3:$AH$1266,Sheet1!K$1+(Sheet1!$A$1-1)*10,FALSE)="---","---", (ROUND(VLOOKUP($A1477,Sheet1!$B$3:$AH$1266,Sheet1!K$1+(Sheet1!$A$1-1)*10,FALSE),IF(VLOOKUP($A1477,Sheet1!$B$3:$AH$1266,Sheet1!K$1+(Sheet1!$A$1-1)*10,FALSE)&gt;99999,-3,IF(VLOOKUP($A1477,Sheet1!$B$3:$AH$1266,Sheet1!K$1+(Sheet1!$A$1-1)*10,FALSE)&gt;9999,-2,IF(VLOOKUP($A1477,Sheet1!$B$3:$AH$1266,Sheet1!K$1+(Sheet1!$A$1-1)*10,FALSE)&gt;999,-1,0)))))))</f>
        <v>65400</v>
      </c>
      <c r="AB1477" s="66">
        <f>IF(ISNA(VLOOKUP($A1477,Sheet1!$B$3:$AH$1266,Sheet1!L$1+(Sheet1!$A$1-1)*10,FALSE))=TRUE,"---",IF(VLOOKUP($A1477,Sheet1!$B$3:$AH$1266,Sheet1!L$1+(Sheet1!$A$1-1)*10,FALSE)="---","---", (ROUND(VLOOKUP($A1477,Sheet1!$B$3:$AH$1266,Sheet1!L$1+(Sheet1!$A$1-1)*10,FALSE),IF(VLOOKUP($A1477,Sheet1!$B$3:$AH$1266,Sheet1!L$1+(Sheet1!$A$1-1)*10,FALSE)&gt;99999,-3,IF(VLOOKUP($A1477,Sheet1!$B$3:$AH$1266,Sheet1!L$1+(Sheet1!$A$1-1)*10,FALSE)&gt;9999,-2,IF(VLOOKUP($A1477,Sheet1!$B$3:$AH$1266,Sheet1!L$1+(Sheet1!$A$1-1)*10,FALSE)&gt;999,-1,0)))))))</f>
        <v>75300</v>
      </c>
      <c r="AC1477" s="66">
        <f>IF(ISNA(VLOOKUP($A1477,Sheet1!$B$3:$AH$1266,Sheet1!M$1+(Sheet1!$A$1-1)*10,FALSE))=TRUE,"---",IF(VLOOKUP($A1477,Sheet1!$B$3:$AH$1266,Sheet1!M$1+(Sheet1!$A$1-1)*10,FALSE)="---","---", (ROUND(VLOOKUP($A1477,Sheet1!$B$3:$AH$1266,Sheet1!M$1+(Sheet1!$A$1-1)*10,FALSE),IF(VLOOKUP($A1477,Sheet1!$B$3:$AH$1266,Sheet1!M$1+(Sheet1!$A$1-1)*10,FALSE)&gt;99999,-3,IF(VLOOKUP($A1477,Sheet1!$B$3:$AH$1266,Sheet1!M$1+(Sheet1!$A$1-1)*10,FALSE)&gt;9999,-2,IF(VLOOKUP($A1477,Sheet1!$B$3:$AH$1266,Sheet1!M$1+(Sheet1!$A$1-1)*10,FALSE)&gt;999,-1,0)))))))</f>
        <v>85800</v>
      </c>
      <c r="AD1477" s="66">
        <f>IF(ISNA(VLOOKUP($A1477,Sheet1!$B$3:$AH$1266,Sheet1!N$1+(Sheet1!$A$1-1)*10,FALSE))=TRUE,"---",IF(VLOOKUP($A1477,Sheet1!$B$3:$AH$1266,Sheet1!N$1+(Sheet1!$A$1-1)*10,FALSE)="---","---", (ROUND(VLOOKUP($A1477,Sheet1!$B$3:$AH$1266,Sheet1!N$1+(Sheet1!$A$1-1)*10,FALSE),IF(VLOOKUP($A1477,Sheet1!$B$3:$AH$1266,Sheet1!N$1+(Sheet1!$A$1-1)*10,FALSE)&gt;99999,-3,IF(VLOOKUP($A1477,Sheet1!$B$3:$AH$1266,Sheet1!N$1+(Sheet1!$A$1-1)*10,FALSE)&gt;9999,-2,IF(VLOOKUP($A1477,Sheet1!$B$3:$AH$1266,Sheet1!N$1+(Sheet1!$A$1-1)*10,FALSE)&gt;999,-1,0)))))))</f>
        <v>101000</v>
      </c>
    </row>
    <row r="1478" spans="1:30" ht="25.5" customHeight="1" x14ac:dyDescent="0.25">
      <c r="A1478" s="303" t="s">
        <v>2163</v>
      </c>
      <c r="B1478" s="330" t="s">
        <v>2164</v>
      </c>
      <c r="C1478" s="303">
        <v>422840</v>
      </c>
      <c r="D1478" s="303">
        <v>775117</v>
      </c>
      <c r="E1478" s="307" t="s">
        <v>3009</v>
      </c>
      <c r="F1478" s="342" t="s">
        <v>4752</v>
      </c>
      <c r="G1478" s="318" t="s">
        <v>286</v>
      </c>
      <c r="H1478" s="347">
        <v>3.84</v>
      </c>
      <c r="I1478" s="112">
        <v>23441</v>
      </c>
      <c r="J1478" s="113">
        <v>3.8</v>
      </c>
      <c r="K1478" s="114" t="s">
        <v>4405</v>
      </c>
      <c r="L1478" s="115">
        <v>720</v>
      </c>
      <c r="M1478" s="116">
        <v>188</v>
      </c>
      <c r="N1478" s="127" t="s">
        <v>20</v>
      </c>
      <c r="O1478" s="68">
        <f t="shared" si="51"/>
        <v>9.6762555546750235</v>
      </c>
      <c r="P1478" s="68">
        <f>IF(O1478&lt;&gt;"",VLOOKUP($A1478,Sheet4!$A$2:$O$1309,14,FALSE)*100,"")</f>
        <v>3.6263186843264572</v>
      </c>
      <c r="Q1478" s="68">
        <f>IF(P1478&lt;&gt;"",VLOOKUP($A1478,Sheet4!$A$2:$O$1309,15,FALSE)*100,"")</f>
        <v>30.357758954096237</v>
      </c>
      <c r="R1478" s="74">
        <f t="shared" si="50"/>
        <v>10</v>
      </c>
      <c r="S1478" s="356" t="s">
        <v>4367</v>
      </c>
      <c r="T1478" s="356" t="str">
        <f>IF(ISNA(VLOOKUP(A1478,Sheet1!B$3:C$1266,2,FALSE)=TRUE),"NC",VLOOKUP(A1478,Sheet1!B$3:C$1266,2,FALSE))</f>
        <v>Rural</v>
      </c>
      <c r="U1478" s="392">
        <f>IF(ISNA(VLOOKUP($A1478,Sheet1!$B$3:$AH$1266,Sheet1!E$1+(Sheet1!$A$1-1)*10,FALSE))=TRUE,"---",IF(VLOOKUP($A1478,Sheet1!$B$3:$AH$1266,Sheet1!E$1+(Sheet1!$A$1-1)*10,FALSE)="---","---", (ROUND(VLOOKUP($A1478,Sheet1!$B$3:$AH$1266,Sheet1!E$1+(Sheet1!$A$1-1)*10,FALSE),IF(VLOOKUP($A1478,Sheet1!$B$3:$AH$1266,Sheet1!E$1+(Sheet1!$A$1-1)*10,FALSE)&gt;99999,-3,IF(VLOOKUP($A1478,Sheet1!$B$3:$AH$1266,Sheet1!E$1+(Sheet1!$A$1-1)*10,FALSE)&gt;9999,-2,IF(VLOOKUP($A1478,Sheet1!$B$3:$AH$1266,Sheet1!E$1+(Sheet1!$A$1-1)*10,FALSE)&gt;999,-1,0)))))))</f>
        <v>157</v>
      </c>
      <c r="V1478" s="392">
        <f>IF(ISNA(VLOOKUP($A1478,Sheet1!$B$3:$AH$1266,Sheet1!F$1+(Sheet1!$A$1-1)*10,FALSE))=TRUE,"---",IF(VLOOKUP($A1478,Sheet1!$B$3:$AH$1266,Sheet1!F$1+(Sheet1!$A$1-1)*10,FALSE)="---","---", (ROUND(VLOOKUP($A1478,Sheet1!$B$3:$AH$1266,Sheet1!F$1+(Sheet1!$A$1-1)*10,FALSE),IF(VLOOKUP($A1478,Sheet1!$B$3:$AH$1266,Sheet1!F$1+(Sheet1!$A$1-1)*10,FALSE)&gt;99999,-3,IF(VLOOKUP($A1478,Sheet1!$B$3:$AH$1266,Sheet1!F$1+(Sheet1!$A$1-1)*10,FALSE)&gt;9999,-2,IF(VLOOKUP($A1478,Sheet1!$B$3:$AH$1266,Sheet1!F$1+(Sheet1!$A$1-1)*10,FALSE)&gt;999,-1,0)))))))</f>
        <v>205</v>
      </c>
      <c r="W1478" s="392">
        <f>IF(ISNA(VLOOKUP($A1478,Sheet1!$B$3:$AH$1266,Sheet1!G$1+(Sheet1!$A$1-1)*10,FALSE))=TRUE,"---",IF(VLOOKUP($A1478,Sheet1!$B$3:$AH$1266,Sheet1!G$1+(Sheet1!$A$1-1)*10,FALSE)="---","---", (ROUND(VLOOKUP($A1478,Sheet1!$B$3:$AH$1266,Sheet1!G$1+(Sheet1!$A$1-1)*10,FALSE),IF(VLOOKUP($A1478,Sheet1!$B$3:$AH$1266,Sheet1!G$1+(Sheet1!$A$1-1)*10,FALSE)&gt;99999,-3,IF(VLOOKUP($A1478,Sheet1!$B$3:$AH$1266,Sheet1!G$1+(Sheet1!$A$1-1)*10,FALSE)&gt;9999,-2,IF(VLOOKUP($A1478,Sheet1!$B$3:$AH$1266,Sheet1!G$1+(Sheet1!$A$1-1)*10,FALSE)&gt;999,-1,0)))))))</f>
        <v>277</v>
      </c>
      <c r="X1478" s="392">
        <f>IF(ISNA(VLOOKUP($A1478,Sheet1!$B$3:$AH$1266,Sheet1!H$1+(Sheet1!$A$1-1)*10,FALSE))=TRUE,"---",IF(VLOOKUP($A1478,Sheet1!$B$3:$AH$1266,Sheet1!H$1+(Sheet1!$A$1-1)*10,FALSE)="---","---", (ROUND(VLOOKUP($A1478,Sheet1!$B$3:$AH$1266,Sheet1!H$1+(Sheet1!$A$1-1)*10,FALSE),IF(VLOOKUP($A1478,Sheet1!$B$3:$AH$1266,Sheet1!H$1+(Sheet1!$A$1-1)*10,FALSE)&gt;99999,-3,IF(VLOOKUP($A1478,Sheet1!$B$3:$AH$1266,Sheet1!H$1+(Sheet1!$A$1-1)*10,FALSE)&gt;9999,-2,IF(VLOOKUP($A1478,Sheet1!$B$3:$AH$1266,Sheet1!H$1+(Sheet1!$A$1-1)*10,FALSE)&gt;999,-1,0)))))))</f>
        <v>510</v>
      </c>
      <c r="Y1478" s="392">
        <f>IF(ISNA(VLOOKUP($A1478,Sheet1!$B$3:$AH$1266,Sheet1!I$1+(Sheet1!$A$1-1)*10,FALSE))=TRUE,"---",IF(VLOOKUP($A1478,Sheet1!$B$3:$AH$1266,Sheet1!I$1+(Sheet1!$A$1-1)*10,FALSE)="---","---", (ROUND(VLOOKUP($A1478,Sheet1!$B$3:$AH$1266,Sheet1!I$1+(Sheet1!$A$1-1)*10,FALSE),IF(VLOOKUP($A1478,Sheet1!$B$3:$AH$1266,Sheet1!I$1+(Sheet1!$A$1-1)*10,FALSE)&gt;99999,-3,IF(VLOOKUP($A1478,Sheet1!$B$3:$AH$1266,Sheet1!I$1+(Sheet1!$A$1-1)*10,FALSE)&gt;9999,-2,IF(VLOOKUP($A1478,Sheet1!$B$3:$AH$1266,Sheet1!I$1+(Sheet1!$A$1-1)*10,FALSE)&gt;999,-1,0)))))))</f>
        <v>707</v>
      </c>
      <c r="Z1478" s="392">
        <f>IF(ISNA(VLOOKUP($A1478,Sheet1!$B$3:$AH$1266,Sheet1!J$1+(Sheet1!$A$1-1)*10,FALSE))=TRUE,"---",IF(VLOOKUP($A1478,Sheet1!$B$3:$AH$1266,Sheet1!J$1+(Sheet1!$A$1-1)*10,FALSE)="---","---", (ROUND(VLOOKUP($A1478,Sheet1!$B$3:$AH$1266,Sheet1!J$1+(Sheet1!$A$1-1)*10,FALSE),IF(VLOOKUP($A1478,Sheet1!$B$3:$AH$1266,Sheet1!J$1+(Sheet1!$A$1-1)*10,FALSE)&gt;99999,-3,IF(VLOOKUP($A1478,Sheet1!$B$3:$AH$1266,Sheet1!J$1+(Sheet1!$A$1-1)*10,FALSE)&gt;9999,-2,IF(VLOOKUP($A1478,Sheet1!$B$3:$AH$1266,Sheet1!J$1+(Sheet1!$A$1-1)*10,FALSE)&gt;999,-1,0)))))))</f>
        <v>991</v>
      </c>
      <c r="AA1478" s="392">
        <f>IF(ISNA(VLOOKUP($A1478,Sheet1!$B$3:$AH$1266,Sheet1!K$1+(Sheet1!$A$1-1)*10,FALSE))=TRUE,"---",IF(VLOOKUP($A1478,Sheet1!$B$3:$AH$1266,Sheet1!K$1+(Sheet1!$A$1-1)*10,FALSE)="---","---", (ROUND(VLOOKUP($A1478,Sheet1!$B$3:$AH$1266,Sheet1!K$1+(Sheet1!$A$1-1)*10,FALSE),IF(VLOOKUP($A1478,Sheet1!$B$3:$AH$1266,Sheet1!K$1+(Sheet1!$A$1-1)*10,FALSE)&gt;99999,-3,IF(VLOOKUP($A1478,Sheet1!$B$3:$AH$1266,Sheet1!K$1+(Sheet1!$A$1-1)*10,FALSE)&gt;9999,-2,IF(VLOOKUP($A1478,Sheet1!$B$3:$AH$1266,Sheet1!K$1+(Sheet1!$A$1-1)*10,FALSE)&gt;999,-1,0)))))))</f>
        <v>1240</v>
      </c>
      <c r="AB1478" s="392">
        <f>IF(ISNA(VLOOKUP($A1478,Sheet1!$B$3:$AH$1266,Sheet1!L$1+(Sheet1!$A$1-1)*10,FALSE))=TRUE,"---",IF(VLOOKUP($A1478,Sheet1!$B$3:$AH$1266,Sheet1!L$1+(Sheet1!$A$1-1)*10,FALSE)="---","---", (ROUND(VLOOKUP($A1478,Sheet1!$B$3:$AH$1266,Sheet1!L$1+(Sheet1!$A$1-1)*10,FALSE),IF(VLOOKUP($A1478,Sheet1!$B$3:$AH$1266,Sheet1!L$1+(Sheet1!$A$1-1)*10,FALSE)&gt;99999,-3,IF(VLOOKUP($A1478,Sheet1!$B$3:$AH$1266,Sheet1!L$1+(Sheet1!$A$1-1)*10,FALSE)&gt;9999,-2,IF(VLOOKUP($A1478,Sheet1!$B$3:$AH$1266,Sheet1!L$1+(Sheet1!$A$1-1)*10,FALSE)&gt;999,-1,0)))))))</f>
        <v>1510</v>
      </c>
      <c r="AC1478" s="392">
        <f>IF(ISNA(VLOOKUP($A1478,Sheet1!$B$3:$AH$1266,Sheet1!M$1+(Sheet1!$A$1-1)*10,FALSE))=TRUE,"---",IF(VLOOKUP($A1478,Sheet1!$B$3:$AH$1266,Sheet1!M$1+(Sheet1!$A$1-1)*10,FALSE)="---","---", (ROUND(VLOOKUP($A1478,Sheet1!$B$3:$AH$1266,Sheet1!M$1+(Sheet1!$A$1-1)*10,FALSE),IF(VLOOKUP($A1478,Sheet1!$B$3:$AH$1266,Sheet1!M$1+(Sheet1!$A$1-1)*10,FALSE)&gt;99999,-3,IF(VLOOKUP($A1478,Sheet1!$B$3:$AH$1266,Sheet1!M$1+(Sheet1!$A$1-1)*10,FALSE)&gt;9999,-2,IF(VLOOKUP($A1478,Sheet1!$B$3:$AH$1266,Sheet1!M$1+(Sheet1!$A$1-1)*10,FALSE)&gt;999,-1,0)))))))</f>
        <v>1800</v>
      </c>
      <c r="AD1478" s="392">
        <f>IF(ISNA(VLOOKUP($A1478,Sheet1!$B$3:$AH$1266,Sheet1!N$1+(Sheet1!$A$1-1)*10,FALSE))=TRUE,"---",IF(VLOOKUP($A1478,Sheet1!$B$3:$AH$1266,Sheet1!N$1+(Sheet1!$A$1-1)*10,FALSE)="---","---", (ROUND(VLOOKUP($A1478,Sheet1!$B$3:$AH$1266,Sheet1!N$1+(Sheet1!$A$1-1)*10,FALSE),IF(VLOOKUP($A1478,Sheet1!$B$3:$AH$1266,Sheet1!N$1+(Sheet1!$A$1-1)*10,FALSE)&gt;99999,-3,IF(VLOOKUP($A1478,Sheet1!$B$3:$AH$1266,Sheet1!N$1+(Sheet1!$A$1-1)*10,FALSE)&gt;9999,-2,IF(VLOOKUP($A1478,Sheet1!$B$3:$AH$1266,Sheet1!N$1+(Sheet1!$A$1-1)*10,FALSE)&gt;999,-1,0)))))))</f>
        <v>2230</v>
      </c>
    </row>
    <row r="1479" spans="1:30" ht="25.5" customHeight="1" x14ac:dyDescent="0.25">
      <c r="A1479" s="303"/>
      <c r="B1479" s="331"/>
      <c r="C1479" s="303"/>
      <c r="D1479" s="303"/>
      <c r="E1479" s="307" t="e">
        <v>#N/A</v>
      </c>
      <c r="F1479" s="331"/>
      <c r="G1479" s="319"/>
      <c r="H1479" s="347"/>
      <c r="I1479" s="112">
        <v>26472</v>
      </c>
      <c r="J1479" s="113">
        <v>3.75</v>
      </c>
      <c r="K1479" s="127" t="s">
        <v>20</v>
      </c>
      <c r="L1479" s="115">
        <v>700</v>
      </c>
      <c r="M1479" s="116">
        <v>182</v>
      </c>
      <c r="N1479" s="127" t="s">
        <v>872</v>
      </c>
      <c r="O1479" s="68" t="s">
        <v>4405</v>
      </c>
      <c r="P1479" s="68" t="s">
        <v>4405</v>
      </c>
      <c r="Q1479" s="68" t="s">
        <v>4405</v>
      </c>
      <c r="R1479" s="74" t="s">
        <v>4405</v>
      </c>
      <c r="S1479" s="356" t="e">
        <v>#N/A</v>
      </c>
      <c r="T1479" s="356" t="str">
        <f>IF(ISNA(VLOOKUP(A1479,Sheet1!B$3:C$1266,2,FALSE)=TRUE),"ND",VLOOKUP(A1479,Sheet1!B$3:C$1266,2,FALSE))</f>
        <v>ND</v>
      </c>
      <c r="U1479" s="392" t="str">
        <f>IF(ISNA(VLOOKUP($A1479,Sheet1!$B$3:$AH$1266,Sheet1!E$1+(Sheet1!$A$1-1)*10,FALSE))=TRUE,"---",IF(VLOOKUP($A1479,Sheet1!$B$3:$AH$1266,Sheet1!E$1+(Sheet1!$A$1-1)*10,FALSE)="---","---", (ROUND(VLOOKUP($A1479,Sheet1!$B$3:$AH$1266,Sheet1!E$1+(Sheet1!$A$1-1)*10,FALSE),IF(VLOOKUP($A1479,Sheet1!$B$3:$AH$1266,Sheet1!E$1+(Sheet1!$A$1-1)*10,FALSE)&gt;99999,-3,IF(VLOOKUP($A1479,Sheet1!$B$3:$AH$1266,Sheet1!E$1+(Sheet1!$A$1-1)*10,FALSE)&gt;9999,-2,IF(VLOOKUP($A1479,Sheet1!$B$3:$AH$1266,Sheet1!E$1+(Sheet1!$A$1-1)*10,FALSE)&gt;999,-1,0)))))))</f>
        <v>---</v>
      </c>
      <c r="V1479" s="392" t="str">
        <f>IF(ISNA(VLOOKUP($A1479,Sheet1!$B$3:$AH$1266,Sheet1!F$1+(Sheet1!$A$1-1)*10,FALSE))=TRUE,"---",IF(VLOOKUP($A1479,Sheet1!$B$3:$AH$1266,Sheet1!F$1+(Sheet1!$A$1-1)*10,FALSE)="---","---", (ROUND(VLOOKUP($A1479,Sheet1!$B$3:$AH$1266,Sheet1!F$1+(Sheet1!$A$1-1)*10,FALSE),IF(VLOOKUP($A1479,Sheet1!$B$3:$AH$1266,Sheet1!F$1+(Sheet1!$A$1-1)*10,FALSE)&gt;99999,-3,IF(VLOOKUP($A1479,Sheet1!$B$3:$AH$1266,Sheet1!F$1+(Sheet1!$A$1-1)*10,FALSE)&gt;9999,-2,IF(VLOOKUP($A1479,Sheet1!$B$3:$AH$1266,Sheet1!F$1+(Sheet1!$A$1-1)*10,FALSE)&gt;999,-1,0)))))))</f>
        <v>---</v>
      </c>
      <c r="W1479" s="392" t="str">
        <f>IF(ISNA(VLOOKUP($A1479,Sheet1!$B$3:$AH$1266,Sheet1!G$1+(Sheet1!$A$1-1)*10,FALSE))=TRUE,"---",IF(VLOOKUP($A1479,Sheet1!$B$3:$AH$1266,Sheet1!G$1+(Sheet1!$A$1-1)*10,FALSE)="---","---", (ROUND(VLOOKUP($A1479,Sheet1!$B$3:$AH$1266,Sheet1!G$1+(Sheet1!$A$1-1)*10,FALSE),IF(VLOOKUP($A1479,Sheet1!$B$3:$AH$1266,Sheet1!G$1+(Sheet1!$A$1-1)*10,FALSE)&gt;99999,-3,IF(VLOOKUP($A1479,Sheet1!$B$3:$AH$1266,Sheet1!G$1+(Sheet1!$A$1-1)*10,FALSE)&gt;9999,-2,IF(VLOOKUP($A1479,Sheet1!$B$3:$AH$1266,Sheet1!G$1+(Sheet1!$A$1-1)*10,FALSE)&gt;999,-1,0)))))))</f>
        <v>---</v>
      </c>
      <c r="X1479" s="392" t="str">
        <f>IF(ISNA(VLOOKUP($A1479,Sheet1!$B$3:$AH$1266,Sheet1!H$1+(Sheet1!$A$1-1)*10,FALSE))=TRUE,"---",IF(VLOOKUP($A1479,Sheet1!$B$3:$AH$1266,Sheet1!H$1+(Sheet1!$A$1-1)*10,FALSE)="---","---", (ROUND(VLOOKUP($A1479,Sheet1!$B$3:$AH$1266,Sheet1!H$1+(Sheet1!$A$1-1)*10,FALSE),IF(VLOOKUP($A1479,Sheet1!$B$3:$AH$1266,Sheet1!H$1+(Sheet1!$A$1-1)*10,FALSE)&gt;99999,-3,IF(VLOOKUP($A1479,Sheet1!$B$3:$AH$1266,Sheet1!H$1+(Sheet1!$A$1-1)*10,FALSE)&gt;9999,-2,IF(VLOOKUP($A1479,Sheet1!$B$3:$AH$1266,Sheet1!H$1+(Sheet1!$A$1-1)*10,FALSE)&gt;999,-1,0)))))))</f>
        <v>---</v>
      </c>
      <c r="Y1479" s="392" t="str">
        <f>IF(ISNA(VLOOKUP($A1479,Sheet1!$B$3:$AH$1266,Sheet1!I$1+(Sheet1!$A$1-1)*10,FALSE))=TRUE,"---",IF(VLOOKUP($A1479,Sheet1!$B$3:$AH$1266,Sheet1!I$1+(Sheet1!$A$1-1)*10,FALSE)="---","---", (ROUND(VLOOKUP($A1479,Sheet1!$B$3:$AH$1266,Sheet1!I$1+(Sheet1!$A$1-1)*10,FALSE),IF(VLOOKUP($A1479,Sheet1!$B$3:$AH$1266,Sheet1!I$1+(Sheet1!$A$1-1)*10,FALSE)&gt;99999,-3,IF(VLOOKUP($A1479,Sheet1!$B$3:$AH$1266,Sheet1!I$1+(Sheet1!$A$1-1)*10,FALSE)&gt;9999,-2,IF(VLOOKUP($A1479,Sheet1!$B$3:$AH$1266,Sheet1!I$1+(Sheet1!$A$1-1)*10,FALSE)&gt;999,-1,0)))))))</f>
        <v>---</v>
      </c>
      <c r="Z1479" s="392" t="str">
        <f>IF(ISNA(VLOOKUP($A1479,Sheet1!$B$3:$AH$1266,Sheet1!J$1+(Sheet1!$A$1-1)*10,FALSE))=TRUE,"---",IF(VLOOKUP($A1479,Sheet1!$B$3:$AH$1266,Sheet1!J$1+(Sheet1!$A$1-1)*10,FALSE)="---","---", (ROUND(VLOOKUP($A1479,Sheet1!$B$3:$AH$1266,Sheet1!J$1+(Sheet1!$A$1-1)*10,FALSE),IF(VLOOKUP($A1479,Sheet1!$B$3:$AH$1266,Sheet1!J$1+(Sheet1!$A$1-1)*10,FALSE)&gt;99999,-3,IF(VLOOKUP($A1479,Sheet1!$B$3:$AH$1266,Sheet1!J$1+(Sheet1!$A$1-1)*10,FALSE)&gt;9999,-2,IF(VLOOKUP($A1479,Sheet1!$B$3:$AH$1266,Sheet1!J$1+(Sheet1!$A$1-1)*10,FALSE)&gt;999,-1,0)))))))</f>
        <v>---</v>
      </c>
      <c r="AA1479" s="392" t="str">
        <f>IF(ISNA(VLOOKUP($A1479,Sheet1!$B$3:$AH$1266,Sheet1!K$1+(Sheet1!$A$1-1)*10,FALSE))=TRUE,"---",IF(VLOOKUP($A1479,Sheet1!$B$3:$AH$1266,Sheet1!K$1+(Sheet1!$A$1-1)*10,FALSE)="---","---", (ROUND(VLOOKUP($A1479,Sheet1!$B$3:$AH$1266,Sheet1!K$1+(Sheet1!$A$1-1)*10,FALSE),IF(VLOOKUP($A1479,Sheet1!$B$3:$AH$1266,Sheet1!K$1+(Sheet1!$A$1-1)*10,FALSE)&gt;99999,-3,IF(VLOOKUP($A1479,Sheet1!$B$3:$AH$1266,Sheet1!K$1+(Sheet1!$A$1-1)*10,FALSE)&gt;9999,-2,IF(VLOOKUP($A1479,Sheet1!$B$3:$AH$1266,Sheet1!K$1+(Sheet1!$A$1-1)*10,FALSE)&gt;999,-1,0)))))))</f>
        <v>---</v>
      </c>
      <c r="AB1479" s="392" t="str">
        <f>IF(ISNA(VLOOKUP($A1479,Sheet1!$B$3:$AH$1266,Sheet1!L$1+(Sheet1!$A$1-1)*10,FALSE))=TRUE,"---",IF(VLOOKUP($A1479,Sheet1!$B$3:$AH$1266,Sheet1!L$1+(Sheet1!$A$1-1)*10,FALSE)="---","---", (ROUND(VLOOKUP($A1479,Sheet1!$B$3:$AH$1266,Sheet1!L$1+(Sheet1!$A$1-1)*10,FALSE),IF(VLOOKUP($A1479,Sheet1!$B$3:$AH$1266,Sheet1!L$1+(Sheet1!$A$1-1)*10,FALSE)&gt;99999,-3,IF(VLOOKUP($A1479,Sheet1!$B$3:$AH$1266,Sheet1!L$1+(Sheet1!$A$1-1)*10,FALSE)&gt;9999,-2,IF(VLOOKUP($A1479,Sheet1!$B$3:$AH$1266,Sheet1!L$1+(Sheet1!$A$1-1)*10,FALSE)&gt;999,-1,0)))))))</f>
        <v>---</v>
      </c>
      <c r="AC1479" s="392" t="str">
        <f>IF(ISNA(VLOOKUP($A1479,Sheet1!$B$3:$AH$1266,Sheet1!M$1+(Sheet1!$A$1-1)*10,FALSE))=TRUE,"---",IF(VLOOKUP($A1479,Sheet1!$B$3:$AH$1266,Sheet1!M$1+(Sheet1!$A$1-1)*10,FALSE)="---","---", (ROUND(VLOOKUP($A1479,Sheet1!$B$3:$AH$1266,Sheet1!M$1+(Sheet1!$A$1-1)*10,FALSE),IF(VLOOKUP($A1479,Sheet1!$B$3:$AH$1266,Sheet1!M$1+(Sheet1!$A$1-1)*10,FALSE)&gt;99999,-3,IF(VLOOKUP($A1479,Sheet1!$B$3:$AH$1266,Sheet1!M$1+(Sheet1!$A$1-1)*10,FALSE)&gt;9999,-2,IF(VLOOKUP($A1479,Sheet1!$B$3:$AH$1266,Sheet1!M$1+(Sheet1!$A$1-1)*10,FALSE)&gt;999,-1,0)))))))</f>
        <v>---</v>
      </c>
      <c r="AD1479" s="392" t="str">
        <f>IF(ISNA(VLOOKUP($A1479,Sheet1!$B$3:$AH$1266,Sheet1!N$1+(Sheet1!$A$1-1)*10,FALSE))=TRUE,"---",IF(VLOOKUP($A1479,Sheet1!$B$3:$AH$1266,Sheet1!N$1+(Sheet1!$A$1-1)*10,FALSE)="---","---", (ROUND(VLOOKUP($A1479,Sheet1!$B$3:$AH$1266,Sheet1!N$1+(Sheet1!$A$1-1)*10,FALSE),IF(VLOOKUP($A1479,Sheet1!$B$3:$AH$1266,Sheet1!N$1+(Sheet1!$A$1-1)*10,FALSE)&gt;99999,-3,IF(VLOOKUP($A1479,Sheet1!$B$3:$AH$1266,Sheet1!N$1+(Sheet1!$A$1-1)*10,FALSE)&gt;9999,-2,IF(VLOOKUP($A1479,Sheet1!$B$3:$AH$1266,Sheet1!N$1+(Sheet1!$A$1-1)*10,FALSE)&gt;999,-1,0)))))))</f>
        <v>---</v>
      </c>
    </row>
    <row r="1480" spans="1:30" ht="25.5" customHeight="1" x14ac:dyDescent="0.25">
      <c r="A1480" s="304" t="s">
        <v>2165</v>
      </c>
      <c r="B1480" s="393" t="s">
        <v>2166</v>
      </c>
      <c r="C1480" s="304">
        <v>422818</v>
      </c>
      <c r="D1480" s="304">
        <v>774523</v>
      </c>
      <c r="E1480" s="305" t="s">
        <v>3009</v>
      </c>
      <c r="F1480" s="345" t="s">
        <v>4856</v>
      </c>
      <c r="G1480" s="351" t="s">
        <v>31</v>
      </c>
      <c r="H1480" s="348">
        <v>58.4</v>
      </c>
      <c r="I1480" s="119">
        <v>26472</v>
      </c>
      <c r="J1480" s="137" t="s">
        <v>4405</v>
      </c>
      <c r="K1480" s="118" t="s">
        <v>17</v>
      </c>
      <c r="L1480" s="122">
        <v>12400</v>
      </c>
      <c r="M1480" s="123">
        <v>212</v>
      </c>
      <c r="N1480" s="118" t="s">
        <v>481</v>
      </c>
      <c r="O1480" s="71" t="str">
        <f t="shared" si="51"/>
        <v>&lt;0.2</v>
      </c>
      <c r="P1480" s="71">
        <f>IF(O1480&lt;&gt;"",VLOOKUP($A1480,Sheet4!$A$2:$O$1309,14,FALSE)*100,"")</f>
        <v>1.5365610095873228</v>
      </c>
      <c r="Q1480" s="71">
        <f>IF(P1480&lt;&gt;"",VLOOKUP($A1480,Sheet4!$A$2:$O$1309,15,FALSE)*100,"")</f>
        <v>14.07322453952008</v>
      </c>
      <c r="R1480" s="73" t="str">
        <f t="shared" si="50"/>
        <v>&gt;500</v>
      </c>
      <c r="S1480" s="357" t="s">
        <v>4367</v>
      </c>
      <c r="T1480" s="357" t="str">
        <f>IF(ISNA(VLOOKUP(A1480,Sheet1!B$3:C$1266,2,FALSE)=TRUE),"NC",VLOOKUP(A1480,Sheet1!B$3:C$1266,2,FALSE))</f>
        <v>Rural</v>
      </c>
      <c r="U1480" s="385">
        <f>IF(ISNA(VLOOKUP($A1480,Sheet1!$B$3:$AH$1266,Sheet1!E$1+(Sheet1!$A$1-1)*10,FALSE))=TRUE,"---",IF(VLOOKUP($A1480,Sheet1!$B$3:$AH$1266,Sheet1!E$1+(Sheet1!$A$1-1)*10,FALSE)="---","---", (ROUND(VLOOKUP($A1480,Sheet1!$B$3:$AH$1266,Sheet1!E$1+(Sheet1!$A$1-1)*10,FALSE),IF(VLOOKUP($A1480,Sheet1!$B$3:$AH$1266,Sheet1!E$1+(Sheet1!$A$1-1)*10,FALSE)&gt;99999,-3,IF(VLOOKUP($A1480,Sheet1!$B$3:$AH$1266,Sheet1!E$1+(Sheet1!$A$1-1)*10,FALSE)&gt;9999,-2,IF(VLOOKUP($A1480,Sheet1!$B$3:$AH$1266,Sheet1!E$1+(Sheet1!$A$1-1)*10,FALSE)&gt;999,-1,0)))))))</f>
        <v>936</v>
      </c>
      <c r="V1480" s="385">
        <f>IF(ISNA(VLOOKUP($A1480,Sheet1!$B$3:$AH$1266,Sheet1!F$1+(Sheet1!$A$1-1)*10,FALSE))=TRUE,"---",IF(VLOOKUP($A1480,Sheet1!$B$3:$AH$1266,Sheet1!F$1+(Sheet1!$A$1-1)*10,FALSE)="---","---", (ROUND(VLOOKUP($A1480,Sheet1!$B$3:$AH$1266,Sheet1!F$1+(Sheet1!$A$1-1)*10,FALSE),IF(VLOOKUP($A1480,Sheet1!$B$3:$AH$1266,Sheet1!F$1+(Sheet1!$A$1-1)*10,FALSE)&gt;99999,-3,IF(VLOOKUP($A1480,Sheet1!$B$3:$AH$1266,Sheet1!F$1+(Sheet1!$A$1-1)*10,FALSE)&gt;9999,-2,IF(VLOOKUP($A1480,Sheet1!$B$3:$AH$1266,Sheet1!F$1+(Sheet1!$A$1-1)*10,FALSE)&gt;999,-1,0)))))))</f>
        <v>1150</v>
      </c>
      <c r="W1480" s="385">
        <f>IF(ISNA(VLOOKUP($A1480,Sheet1!$B$3:$AH$1266,Sheet1!G$1+(Sheet1!$A$1-1)*10,FALSE))=TRUE,"---",IF(VLOOKUP($A1480,Sheet1!$B$3:$AH$1266,Sheet1!G$1+(Sheet1!$A$1-1)*10,FALSE)="---","---", (ROUND(VLOOKUP($A1480,Sheet1!$B$3:$AH$1266,Sheet1!G$1+(Sheet1!$A$1-1)*10,FALSE),IF(VLOOKUP($A1480,Sheet1!$B$3:$AH$1266,Sheet1!G$1+(Sheet1!$A$1-1)*10,FALSE)&gt;99999,-3,IF(VLOOKUP($A1480,Sheet1!$B$3:$AH$1266,Sheet1!G$1+(Sheet1!$A$1-1)*10,FALSE)&gt;9999,-2,IF(VLOOKUP($A1480,Sheet1!$B$3:$AH$1266,Sheet1!G$1+(Sheet1!$A$1-1)*10,FALSE)&gt;999,-1,0)))))))</f>
        <v>1440</v>
      </c>
      <c r="X1480" s="385">
        <f>IF(ISNA(VLOOKUP($A1480,Sheet1!$B$3:$AH$1266,Sheet1!H$1+(Sheet1!$A$1-1)*10,FALSE))=TRUE,"---",IF(VLOOKUP($A1480,Sheet1!$B$3:$AH$1266,Sheet1!H$1+(Sheet1!$A$1-1)*10,FALSE)="---","---", (ROUND(VLOOKUP($A1480,Sheet1!$B$3:$AH$1266,Sheet1!H$1+(Sheet1!$A$1-1)*10,FALSE),IF(VLOOKUP($A1480,Sheet1!$B$3:$AH$1266,Sheet1!H$1+(Sheet1!$A$1-1)*10,FALSE)&gt;99999,-3,IF(VLOOKUP($A1480,Sheet1!$B$3:$AH$1266,Sheet1!H$1+(Sheet1!$A$1-1)*10,FALSE)&gt;9999,-2,IF(VLOOKUP($A1480,Sheet1!$B$3:$AH$1266,Sheet1!H$1+(Sheet1!$A$1-1)*10,FALSE)&gt;999,-1,0)))))))</f>
        <v>2280</v>
      </c>
      <c r="Y1480" s="385">
        <f>IF(ISNA(VLOOKUP($A1480,Sheet1!$B$3:$AH$1266,Sheet1!I$1+(Sheet1!$A$1-1)*10,FALSE))=TRUE,"---",IF(VLOOKUP($A1480,Sheet1!$B$3:$AH$1266,Sheet1!I$1+(Sheet1!$A$1-1)*10,FALSE)="---","---", (ROUND(VLOOKUP($A1480,Sheet1!$B$3:$AH$1266,Sheet1!I$1+(Sheet1!$A$1-1)*10,FALSE),IF(VLOOKUP($A1480,Sheet1!$B$3:$AH$1266,Sheet1!I$1+(Sheet1!$A$1-1)*10,FALSE)&gt;99999,-3,IF(VLOOKUP($A1480,Sheet1!$B$3:$AH$1266,Sheet1!I$1+(Sheet1!$A$1-1)*10,FALSE)&gt;9999,-2,IF(VLOOKUP($A1480,Sheet1!$B$3:$AH$1266,Sheet1!I$1+(Sheet1!$A$1-1)*10,FALSE)&gt;999,-1,0)))))))</f>
        <v>2910</v>
      </c>
      <c r="Z1480" s="385">
        <f>IF(ISNA(VLOOKUP($A1480,Sheet1!$B$3:$AH$1266,Sheet1!J$1+(Sheet1!$A$1-1)*10,FALSE))=TRUE,"---",IF(VLOOKUP($A1480,Sheet1!$B$3:$AH$1266,Sheet1!J$1+(Sheet1!$A$1-1)*10,FALSE)="---","---", (ROUND(VLOOKUP($A1480,Sheet1!$B$3:$AH$1266,Sheet1!J$1+(Sheet1!$A$1-1)*10,FALSE),IF(VLOOKUP($A1480,Sheet1!$B$3:$AH$1266,Sheet1!J$1+(Sheet1!$A$1-1)*10,FALSE)&gt;99999,-3,IF(VLOOKUP($A1480,Sheet1!$B$3:$AH$1266,Sheet1!J$1+(Sheet1!$A$1-1)*10,FALSE)&gt;9999,-2,IF(VLOOKUP($A1480,Sheet1!$B$3:$AH$1266,Sheet1!J$1+(Sheet1!$A$1-1)*10,FALSE)&gt;999,-1,0)))))))</f>
        <v>3760</v>
      </c>
      <c r="AA1480" s="385">
        <f>IF(ISNA(VLOOKUP($A1480,Sheet1!$B$3:$AH$1266,Sheet1!K$1+(Sheet1!$A$1-1)*10,FALSE))=TRUE,"---",IF(VLOOKUP($A1480,Sheet1!$B$3:$AH$1266,Sheet1!K$1+(Sheet1!$A$1-1)*10,FALSE)="---","---", (ROUND(VLOOKUP($A1480,Sheet1!$B$3:$AH$1266,Sheet1!K$1+(Sheet1!$A$1-1)*10,FALSE),IF(VLOOKUP($A1480,Sheet1!$B$3:$AH$1266,Sheet1!K$1+(Sheet1!$A$1-1)*10,FALSE)&gt;99999,-3,IF(VLOOKUP($A1480,Sheet1!$B$3:$AH$1266,Sheet1!K$1+(Sheet1!$A$1-1)*10,FALSE)&gt;9999,-2,IF(VLOOKUP($A1480,Sheet1!$B$3:$AH$1266,Sheet1!K$1+(Sheet1!$A$1-1)*10,FALSE)&gt;999,-1,0)))))))</f>
        <v>4470</v>
      </c>
      <c r="AB1480" s="385">
        <f>IF(ISNA(VLOOKUP($A1480,Sheet1!$B$3:$AH$1266,Sheet1!L$1+(Sheet1!$A$1-1)*10,FALSE))=TRUE,"---",IF(VLOOKUP($A1480,Sheet1!$B$3:$AH$1266,Sheet1!L$1+(Sheet1!$A$1-1)*10,FALSE)="---","---", (ROUND(VLOOKUP($A1480,Sheet1!$B$3:$AH$1266,Sheet1!L$1+(Sheet1!$A$1-1)*10,FALSE),IF(VLOOKUP($A1480,Sheet1!$B$3:$AH$1266,Sheet1!L$1+(Sheet1!$A$1-1)*10,FALSE)&gt;99999,-3,IF(VLOOKUP($A1480,Sheet1!$B$3:$AH$1266,Sheet1!L$1+(Sheet1!$A$1-1)*10,FALSE)&gt;9999,-2,IF(VLOOKUP($A1480,Sheet1!$B$3:$AH$1266,Sheet1!L$1+(Sheet1!$A$1-1)*10,FALSE)&gt;999,-1,0)))))))</f>
        <v>5170</v>
      </c>
      <c r="AC1480" s="385">
        <f>IF(ISNA(VLOOKUP($A1480,Sheet1!$B$3:$AH$1266,Sheet1!M$1+(Sheet1!$A$1-1)*10,FALSE))=TRUE,"---",IF(VLOOKUP($A1480,Sheet1!$B$3:$AH$1266,Sheet1!M$1+(Sheet1!$A$1-1)*10,FALSE)="---","---", (ROUND(VLOOKUP($A1480,Sheet1!$B$3:$AH$1266,Sheet1!M$1+(Sheet1!$A$1-1)*10,FALSE),IF(VLOOKUP($A1480,Sheet1!$B$3:$AH$1266,Sheet1!M$1+(Sheet1!$A$1-1)*10,FALSE)&gt;99999,-3,IF(VLOOKUP($A1480,Sheet1!$B$3:$AH$1266,Sheet1!M$1+(Sheet1!$A$1-1)*10,FALSE)&gt;9999,-2,IF(VLOOKUP($A1480,Sheet1!$B$3:$AH$1266,Sheet1!M$1+(Sheet1!$A$1-1)*10,FALSE)&gt;999,-1,0)))))))</f>
        <v>5910</v>
      </c>
      <c r="AD1480" s="385">
        <f>IF(ISNA(VLOOKUP($A1480,Sheet1!$B$3:$AH$1266,Sheet1!N$1+(Sheet1!$A$1-1)*10,FALSE))=TRUE,"---",IF(VLOOKUP($A1480,Sheet1!$B$3:$AH$1266,Sheet1!N$1+(Sheet1!$A$1-1)*10,FALSE)="---","---", (ROUND(VLOOKUP($A1480,Sheet1!$B$3:$AH$1266,Sheet1!N$1+(Sheet1!$A$1-1)*10,FALSE),IF(VLOOKUP($A1480,Sheet1!$B$3:$AH$1266,Sheet1!N$1+(Sheet1!$A$1-1)*10,FALSE)&gt;99999,-3,IF(VLOOKUP($A1480,Sheet1!$B$3:$AH$1266,Sheet1!N$1+(Sheet1!$A$1-1)*10,FALSE)&gt;9999,-2,IF(VLOOKUP($A1480,Sheet1!$B$3:$AH$1266,Sheet1!N$1+(Sheet1!$A$1-1)*10,FALSE)&gt;999,-1,0)))))))</f>
        <v>6970</v>
      </c>
    </row>
    <row r="1481" spans="1:30" ht="25.5" customHeight="1" x14ac:dyDescent="0.25">
      <c r="A1481" s="304"/>
      <c r="B1481" s="346"/>
      <c r="C1481" s="304"/>
      <c r="D1481" s="304"/>
      <c r="E1481" s="305" t="e">
        <v>#N/A</v>
      </c>
      <c r="F1481" s="346"/>
      <c r="G1481" s="352"/>
      <c r="H1481" s="348"/>
      <c r="I1481" s="119">
        <v>24743</v>
      </c>
      <c r="J1481" s="120">
        <v>11.1</v>
      </c>
      <c r="K1481" s="118" t="s">
        <v>24</v>
      </c>
      <c r="L1481" s="122">
        <v>5480</v>
      </c>
      <c r="M1481" s="123">
        <v>93.8</v>
      </c>
      <c r="N1481" s="121" t="s">
        <v>4405</v>
      </c>
      <c r="O1481" s="71" t="s">
        <v>4405</v>
      </c>
      <c r="P1481" s="71" t="s">
        <v>4405</v>
      </c>
      <c r="Q1481" s="71" t="s">
        <v>4405</v>
      </c>
      <c r="R1481" s="73" t="s">
        <v>4405</v>
      </c>
      <c r="S1481" s="357" t="e">
        <v>#N/A</v>
      </c>
      <c r="T1481" s="357" t="str">
        <f>IF(ISNA(VLOOKUP(A1481,Sheet1!B$3:C$1266,2,FALSE)=TRUE),"ND",VLOOKUP(A1481,Sheet1!B$3:C$1266,2,FALSE))</f>
        <v>ND</v>
      </c>
      <c r="U1481" s="385" t="str">
        <f>IF(ISNA(VLOOKUP($A1481,Sheet1!$B$3:$AH$1266,Sheet1!E$1+(Sheet1!$A$1-1)*10,FALSE))=TRUE,"---",IF(VLOOKUP($A1481,Sheet1!$B$3:$AH$1266,Sheet1!E$1+(Sheet1!$A$1-1)*10,FALSE)="---","---", (ROUND(VLOOKUP($A1481,Sheet1!$B$3:$AH$1266,Sheet1!E$1+(Sheet1!$A$1-1)*10,FALSE),IF(VLOOKUP($A1481,Sheet1!$B$3:$AH$1266,Sheet1!E$1+(Sheet1!$A$1-1)*10,FALSE)&gt;99999,-3,IF(VLOOKUP($A1481,Sheet1!$B$3:$AH$1266,Sheet1!E$1+(Sheet1!$A$1-1)*10,FALSE)&gt;9999,-2,IF(VLOOKUP($A1481,Sheet1!$B$3:$AH$1266,Sheet1!E$1+(Sheet1!$A$1-1)*10,FALSE)&gt;999,-1,0)))))))</f>
        <v>---</v>
      </c>
      <c r="V1481" s="385" t="str">
        <f>IF(ISNA(VLOOKUP($A1481,Sheet1!$B$3:$AH$1266,Sheet1!F$1+(Sheet1!$A$1-1)*10,FALSE))=TRUE,"---",IF(VLOOKUP($A1481,Sheet1!$B$3:$AH$1266,Sheet1!F$1+(Sheet1!$A$1-1)*10,FALSE)="---","---", (ROUND(VLOOKUP($A1481,Sheet1!$B$3:$AH$1266,Sheet1!F$1+(Sheet1!$A$1-1)*10,FALSE),IF(VLOOKUP($A1481,Sheet1!$B$3:$AH$1266,Sheet1!F$1+(Sheet1!$A$1-1)*10,FALSE)&gt;99999,-3,IF(VLOOKUP($A1481,Sheet1!$B$3:$AH$1266,Sheet1!F$1+(Sheet1!$A$1-1)*10,FALSE)&gt;9999,-2,IF(VLOOKUP($A1481,Sheet1!$B$3:$AH$1266,Sheet1!F$1+(Sheet1!$A$1-1)*10,FALSE)&gt;999,-1,0)))))))</f>
        <v>---</v>
      </c>
      <c r="W1481" s="385" t="str">
        <f>IF(ISNA(VLOOKUP($A1481,Sheet1!$B$3:$AH$1266,Sheet1!G$1+(Sheet1!$A$1-1)*10,FALSE))=TRUE,"---",IF(VLOOKUP($A1481,Sheet1!$B$3:$AH$1266,Sheet1!G$1+(Sheet1!$A$1-1)*10,FALSE)="---","---", (ROUND(VLOOKUP($A1481,Sheet1!$B$3:$AH$1266,Sheet1!G$1+(Sheet1!$A$1-1)*10,FALSE),IF(VLOOKUP($A1481,Sheet1!$B$3:$AH$1266,Sheet1!G$1+(Sheet1!$A$1-1)*10,FALSE)&gt;99999,-3,IF(VLOOKUP($A1481,Sheet1!$B$3:$AH$1266,Sheet1!G$1+(Sheet1!$A$1-1)*10,FALSE)&gt;9999,-2,IF(VLOOKUP($A1481,Sheet1!$B$3:$AH$1266,Sheet1!G$1+(Sheet1!$A$1-1)*10,FALSE)&gt;999,-1,0)))))))</f>
        <v>---</v>
      </c>
      <c r="X1481" s="385" t="str">
        <f>IF(ISNA(VLOOKUP($A1481,Sheet1!$B$3:$AH$1266,Sheet1!H$1+(Sheet1!$A$1-1)*10,FALSE))=TRUE,"---",IF(VLOOKUP($A1481,Sheet1!$B$3:$AH$1266,Sheet1!H$1+(Sheet1!$A$1-1)*10,FALSE)="---","---", (ROUND(VLOOKUP($A1481,Sheet1!$B$3:$AH$1266,Sheet1!H$1+(Sheet1!$A$1-1)*10,FALSE),IF(VLOOKUP($A1481,Sheet1!$B$3:$AH$1266,Sheet1!H$1+(Sheet1!$A$1-1)*10,FALSE)&gt;99999,-3,IF(VLOOKUP($A1481,Sheet1!$B$3:$AH$1266,Sheet1!H$1+(Sheet1!$A$1-1)*10,FALSE)&gt;9999,-2,IF(VLOOKUP($A1481,Sheet1!$B$3:$AH$1266,Sheet1!H$1+(Sheet1!$A$1-1)*10,FALSE)&gt;999,-1,0)))))))</f>
        <v>---</v>
      </c>
      <c r="Y1481" s="385" t="str">
        <f>IF(ISNA(VLOOKUP($A1481,Sheet1!$B$3:$AH$1266,Sheet1!I$1+(Sheet1!$A$1-1)*10,FALSE))=TRUE,"---",IF(VLOOKUP($A1481,Sheet1!$B$3:$AH$1266,Sheet1!I$1+(Sheet1!$A$1-1)*10,FALSE)="---","---", (ROUND(VLOOKUP($A1481,Sheet1!$B$3:$AH$1266,Sheet1!I$1+(Sheet1!$A$1-1)*10,FALSE),IF(VLOOKUP($A1481,Sheet1!$B$3:$AH$1266,Sheet1!I$1+(Sheet1!$A$1-1)*10,FALSE)&gt;99999,-3,IF(VLOOKUP($A1481,Sheet1!$B$3:$AH$1266,Sheet1!I$1+(Sheet1!$A$1-1)*10,FALSE)&gt;9999,-2,IF(VLOOKUP($A1481,Sheet1!$B$3:$AH$1266,Sheet1!I$1+(Sheet1!$A$1-1)*10,FALSE)&gt;999,-1,0)))))))</f>
        <v>---</v>
      </c>
      <c r="Z1481" s="385" t="str">
        <f>IF(ISNA(VLOOKUP($A1481,Sheet1!$B$3:$AH$1266,Sheet1!J$1+(Sheet1!$A$1-1)*10,FALSE))=TRUE,"---",IF(VLOOKUP($A1481,Sheet1!$B$3:$AH$1266,Sheet1!J$1+(Sheet1!$A$1-1)*10,FALSE)="---","---", (ROUND(VLOOKUP($A1481,Sheet1!$B$3:$AH$1266,Sheet1!J$1+(Sheet1!$A$1-1)*10,FALSE),IF(VLOOKUP($A1481,Sheet1!$B$3:$AH$1266,Sheet1!J$1+(Sheet1!$A$1-1)*10,FALSE)&gt;99999,-3,IF(VLOOKUP($A1481,Sheet1!$B$3:$AH$1266,Sheet1!J$1+(Sheet1!$A$1-1)*10,FALSE)&gt;9999,-2,IF(VLOOKUP($A1481,Sheet1!$B$3:$AH$1266,Sheet1!J$1+(Sheet1!$A$1-1)*10,FALSE)&gt;999,-1,0)))))))</f>
        <v>---</v>
      </c>
      <c r="AA1481" s="385" t="str">
        <f>IF(ISNA(VLOOKUP($A1481,Sheet1!$B$3:$AH$1266,Sheet1!K$1+(Sheet1!$A$1-1)*10,FALSE))=TRUE,"---",IF(VLOOKUP($A1481,Sheet1!$B$3:$AH$1266,Sheet1!K$1+(Sheet1!$A$1-1)*10,FALSE)="---","---", (ROUND(VLOOKUP($A1481,Sheet1!$B$3:$AH$1266,Sheet1!K$1+(Sheet1!$A$1-1)*10,FALSE),IF(VLOOKUP($A1481,Sheet1!$B$3:$AH$1266,Sheet1!K$1+(Sheet1!$A$1-1)*10,FALSE)&gt;99999,-3,IF(VLOOKUP($A1481,Sheet1!$B$3:$AH$1266,Sheet1!K$1+(Sheet1!$A$1-1)*10,FALSE)&gt;9999,-2,IF(VLOOKUP($A1481,Sheet1!$B$3:$AH$1266,Sheet1!K$1+(Sheet1!$A$1-1)*10,FALSE)&gt;999,-1,0)))))))</f>
        <v>---</v>
      </c>
      <c r="AB1481" s="385" t="str">
        <f>IF(ISNA(VLOOKUP($A1481,Sheet1!$B$3:$AH$1266,Sheet1!L$1+(Sheet1!$A$1-1)*10,FALSE))=TRUE,"---",IF(VLOOKUP($A1481,Sheet1!$B$3:$AH$1266,Sheet1!L$1+(Sheet1!$A$1-1)*10,FALSE)="---","---", (ROUND(VLOOKUP($A1481,Sheet1!$B$3:$AH$1266,Sheet1!L$1+(Sheet1!$A$1-1)*10,FALSE),IF(VLOOKUP($A1481,Sheet1!$B$3:$AH$1266,Sheet1!L$1+(Sheet1!$A$1-1)*10,FALSE)&gt;99999,-3,IF(VLOOKUP($A1481,Sheet1!$B$3:$AH$1266,Sheet1!L$1+(Sheet1!$A$1-1)*10,FALSE)&gt;9999,-2,IF(VLOOKUP($A1481,Sheet1!$B$3:$AH$1266,Sheet1!L$1+(Sheet1!$A$1-1)*10,FALSE)&gt;999,-1,0)))))))</f>
        <v>---</v>
      </c>
      <c r="AC1481" s="385" t="str">
        <f>IF(ISNA(VLOOKUP($A1481,Sheet1!$B$3:$AH$1266,Sheet1!M$1+(Sheet1!$A$1-1)*10,FALSE))=TRUE,"---",IF(VLOOKUP($A1481,Sheet1!$B$3:$AH$1266,Sheet1!M$1+(Sheet1!$A$1-1)*10,FALSE)="---","---", (ROUND(VLOOKUP($A1481,Sheet1!$B$3:$AH$1266,Sheet1!M$1+(Sheet1!$A$1-1)*10,FALSE),IF(VLOOKUP($A1481,Sheet1!$B$3:$AH$1266,Sheet1!M$1+(Sheet1!$A$1-1)*10,FALSE)&gt;99999,-3,IF(VLOOKUP($A1481,Sheet1!$B$3:$AH$1266,Sheet1!M$1+(Sheet1!$A$1-1)*10,FALSE)&gt;9999,-2,IF(VLOOKUP($A1481,Sheet1!$B$3:$AH$1266,Sheet1!M$1+(Sheet1!$A$1-1)*10,FALSE)&gt;999,-1,0)))))))</f>
        <v>---</v>
      </c>
      <c r="AD1481" s="385" t="str">
        <f>IF(ISNA(VLOOKUP($A1481,Sheet1!$B$3:$AH$1266,Sheet1!N$1+(Sheet1!$A$1-1)*10,FALSE))=TRUE,"---",IF(VLOOKUP($A1481,Sheet1!$B$3:$AH$1266,Sheet1!N$1+(Sheet1!$A$1-1)*10,FALSE)="---","---", (ROUND(VLOOKUP($A1481,Sheet1!$B$3:$AH$1266,Sheet1!N$1+(Sheet1!$A$1-1)*10,FALSE),IF(VLOOKUP($A1481,Sheet1!$B$3:$AH$1266,Sheet1!N$1+(Sheet1!$A$1-1)*10,FALSE)&gt;99999,-3,IF(VLOOKUP($A1481,Sheet1!$B$3:$AH$1266,Sheet1!N$1+(Sheet1!$A$1-1)*10,FALSE)&gt;9999,-2,IF(VLOOKUP($A1481,Sheet1!$B$3:$AH$1266,Sheet1!N$1+(Sheet1!$A$1-1)*10,FALSE)&gt;999,-1,0)))))))</f>
        <v>---</v>
      </c>
    </row>
    <row r="1482" spans="1:30" ht="25.5" customHeight="1" x14ac:dyDescent="0.25">
      <c r="A1482" s="125" t="s">
        <v>2167</v>
      </c>
      <c r="B1482" s="126" t="s">
        <v>2168</v>
      </c>
      <c r="C1482" s="125">
        <v>423052</v>
      </c>
      <c r="D1482" s="125">
        <v>774813</v>
      </c>
      <c r="E1482" s="70" t="s">
        <v>3018</v>
      </c>
      <c r="F1482" s="52" t="s">
        <v>4825</v>
      </c>
      <c r="G1482" s="127" t="s">
        <v>286</v>
      </c>
      <c r="H1482" s="158">
        <v>10</v>
      </c>
      <c r="I1482" s="112">
        <v>30851</v>
      </c>
      <c r="J1482" s="113">
        <v>7.06</v>
      </c>
      <c r="K1482" s="114" t="s">
        <v>4405</v>
      </c>
      <c r="L1482" s="115">
        <v>1460</v>
      </c>
      <c r="M1482" s="116">
        <v>146</v>
      </c>
      <c r="N1482" s="114" t="s">
        <v>4405</v>
      </c>
      <c r="O1482" s="68">
        <f t="shared" si="51"/>
        <v>3.7266170893714756</v>
      </c>
      <c r="P1482" s="68">
        <f>IF(O1482&lt;&gt;"",VLOOKUP($A1482,Sheet4!$A$2:$O$1309,14,FALSE)*100,"")</f>
        <v>0.79129454967692414</v>
      </c>
      <c r="Q1482" s="68">
        <f>IF(P1482&lt;&gt;"",VLOOKUP($A1482,Sheet4!$A$2:$O$1309,15,FALSE)*100,"")</f>
        <v>7.4865101547239687</v>
      </c>
      <c r="R1482" s="74">
        <f t="shared" si="50"/>
        <v>25</v>
      </c>
      <c r="S1482" s="64" t="s">
        <v>4367</v>
      </c>
      <c r="T1482" s="64" t="str">
        <f>IF(ISNA(VLOOKUP(A1482,Sheet1!B$3:C$1266,2,FALSE)=TRUE),"NC",VLOOKUP(A1482,Sheet1!B$3:C$1266,2,FALSE))</f>
        <v>Rural10</v>
      </c>
      <c r="U1482" s="65">
        <f>IF(ISNA(VLOOKUP($A1482,Sheet1!$B$3:$AH$1266,Sheet1!E$1+(Sheet1!$A$1-1)*10,FALSE))=TRUE,"---",IF(VLOOKUP($A1482,Sheet1!$B$3:$AH$1266,Sheet1!E$1+(Sheet1!$A$1-1)*10,FALSE)="---","---", (ROUND(VLOOKUP($A1482,Sheet1!$B$3:$AH$1266,Sheet1!E$1+(Sheet1!$A$1-1)*10,FALSE),IF(VLOOKUP($A1482,Sheet1!$B$3:$AH$1266,Sheet1!E$1+(Sheet1!$A$1-1)*10,FALSE)&gt;99999,-3,IF(VLOOKUP($A1482,Sheet1!$B$3:$AH$1266,Sheet1!E$1+(Sheet1!$A$1-1)*10,FALSE)&gt;9999,-2,IF(VLOOKUP($A1482,Sheet1!$B$3:$AH$1266,Sheet1!E$1+(Sheet1!$A$1-1)*10,FALSE)&gt;999,-1,0)))))))</f>
        <v>330</v>
      </c>
      <c r="V1482" s="65">
        <f>IF(ISNA(VLOOKUP($A1482,Sheet1!$B$3:$AH$1266,Sheet1!F$1+(Sheet1!$A$1-1)*10,FALSE))=TRUE,"---",IF(VLOOKUP($A1482,Sheet1!$B$3:$AH$1266,Sheet1!F$1+(Sheet1!$A$1-1)*10,FALSE)="---","---", (ROUND(VLOOKUP($A1482,Sheet1!$B$3:$AH$1266,Sheet1!F$1+(Sheet1!$A$1-1)*10,FALSE),IF(VLOOKUP($A1482,Sheet1!$B$3:$AH$1266,Sheet1!F$1+(Sheet1!$A$1-1)*10,FALSE)&gt;99999,-3,IF(VLOOKUP($A1482,Sheet1!$B$3:$AH$1266,Sheet1!F$1+(Sheet1!$A$1-1)*10,FALSE)&gt;9999,-2,IF(VLOOKUP($A1482,Sheet1!$B$3:$AH$1266,Sheet1!F$1+(Sheet1!$A$1-1)*10,FALSE)&gt;999,-1,0)))))))</f>
        <v>407</v>
      </c>
      <c r="W1482" s="65">
        <f>IF(ISNA(VLOOKUP($A1482,Sheet1!$B$3:$AH$1266,Sheet1!G$1+(Sheet1!$A$1-1)*10,FALSE))=TRUE,"---",IF(VLOOKUP($A1482,Sheet1!$B$3:$AH$1266,Sheet1!G$1+(Sheet1!$A$1-1)*10,FALSE)="---","---", (ROUND(VLOOKUP($A1482,Sheet1!$B$3:$AH$1266,Sheet1!G$1+(Sheet1!$A$1-1)*10,FALSE),IF(VLOOKUP($A1482,Sheet1!$B$3:$AH$1266,Sheet1!G$1+(Sheet1!$A$1-1)*10,FALSE)&gt;99999,-3,IF(VLOOKUP($A1482,Sheet1!$B$3:$AH$1266,Sheet1!G$1+(Sheet1!$A$1-1)*10,FALSE)&gt;9999,-2,IF(VLOOKUP($A1482,Sheet1!$B$3:$AH$1266,Sheet1!G$1+(Sheet1!$A$1-1)*10,FALSE)&gt;999,-1,0)))))))</f>
        <v>509</v>
      </c>
      <c r="X1482" s="65">
        <f>IF(ISNA(VLOOKUP($A1482,Sheet1!$B$3:$AH$1266,Sheet1!H$1+(Sheet1!$A$1-1)*10,FALSE))=TRUE,"---",IF(VLOOKUP($A1482,Sheet1!$B$3:$AH$1266,Sheet1!H$1+(Sheet1!$A$1-1)*10,FALSE)="---","---", (ROUND(VLOOKUP($A1482,Sheet1!$B$3:$AH$1266,Sheet1!H$1+(Sheet1!$A$1-1)*10,FALSE),IF(VLOOKUP($A1482,Sheet1!$B$3:$AH$1266,Sheet1!H$1+(Sheet1!$A$1-1)*10,FALSE)&gt;99999,-3,IF(VLOOKUP($A1482,Sheet1!$B$3:$AH$1266,Sheet1!H$1+(Sheet1!$A$1-1)*10,FALSE)&gt;9999,-2,IF(VLOOKUP($A1482,Sheet1!$B$3:$AH$1266,Sheet1!H$1+(Sheet1!$A$1-1)*10,FALSE)&gt;999,-1,0)))))))</f>
        <v>814</v>
      </c>
      <c r="Y1482" s="65">
        <f>IF(ISNA(VLOOKUP($A1482,Sheet1!$B$3:$AH$1266,Sheet1!I$1+(Sheet1!$A$1-1)*10,FALSE))=TRUE,"---",IF(VLOOKUP($A1482,Sheet1!$B$3:$AH$1266,Sheet1!I$1+(Sheet1!$A$1-1)*10,FALSE)="---","---", (ROUND(VLOOKUP($A1482,Sheet1!$B$3:$AH$1266,Sheet1!I$1+(Sheet1!$A$1-1)*10,FALSE),IF(VLOOKUP($A1482,Sheet1!$B$3:$AH$1266,Sheet1!I$1+(Sheet1!$A$1-1)*10,FALSE)&gt;99999,-3,IF(VLOOKUP($A1482,Sheet1!$B$3:$AH$1266,Sheet1!I$1+(Sheet1!$A$1-1)*10,FALSE)&gt;9999,-2,IF(VLOOKUP($A1482,Sheet1!$B$3:$AH$1266,Sheet1!I$1+(Sheet1!$A$1-1)*10,FALSE)&gt;999,-1,0)))))))</f>
        <v>1060</v>
      </c>
      <c r="Z1482" s="65">
        <f>IF(ISNA(VLOOKUP($A1482,Sheet1!$B$3:$AH$1266,Sheet1!J$1+(Sheet1!$A$1-1)*10,FALSE))=TRUE,"---",IF(VLOOKUP($A1482,Sheet1!$B$3:$AH$1266,Sheet1!J$1+(Sheet1!$A$1-1)*10,FALSE)="---","---", (ROUND(VLOOKUP($A1482,Sheet1!$B$3:$AH$1266,Sheet1!J$1+(Sheet1!$A$1-1)*10,FALSE),IF(VLOOKUP($A1482,Sheet1!$B$3:$AH$1266,Sheet1!J$1+(Sheet1!$A$1-1)*10,FALSE)&gt;99999,-3,IF(VLOOKUP($A1482,Sheet1!$B$3:$AH$1266,Sheet1!J$1+(Sheet1!$A$1-1)*10,FALSE)&gt;9999,-2,IF(VLOOKUP($A1482,Sheet1!$B$3:$AH$1266,Sheet1!J$1+(Sheet1!$A$1-1)*10,FALSE)&gt;999,-1,0)))))))</f>
        <v>1420</v>
      </c>
      <c r="AA1482" s="65">
        <f>IF(ISNA(VLOOKUP($A1482,Sheet1!$B$3:$AH$1266,Sheet1!K$1+(Sheet1!$A$1-1)*10,FALSE))=TRUE,"---",IF(VLOOKUP($A1482,Sheet1!$B$3:$AH$1266,Sheet1!K$1+(Sheet1!$A$1-1)*10,FALSE)="---","---", (ROUND(VLOOKUP($A1482,Sheet1!$B$3:$AH$1266,Sheet1!K$1+(Sheet1!$A$1-1)*10,FALSE),IF(VLOOKUP($A1482,Sheet1!$B$3:$AH$1266,Sheet1!K$1+(Sheet1!$A$1-1)*10,FALSE)&gt;99999,-3,IF(VLOOKUP($A1482,Sheet1!$B$3:$AH$1266,Sheet1!K$1+(Sheet1!$A$1-1)*10,FALSE)&gt;9999,-2,IF(VLOOKUP($A1482,Sheet1!$B$3:$AH$1266,Sheet1!K$1+(Sheet1!$A$1-1)*10,FALSE)&gt;999,-1,0)))))))</f>
        <v>1740</v>
      </c>
      <c r="AB1482" s="65">
        <f>IF(ISNA(VLOOKUP($A1482,Sheet1!$B$3:$AH$1266,Sheet1!L$1+(Sheet1!$A$1-1)*10,FALSE))=TRUE,"---",IF(VLOOKUP($A1482,Sheet1!$B$3:$AH$1266,Sheet1!L$1+(Sheet1!$A$1-1)*10,FALSE)="---","---", (ROUND(VLOOKUP($A1482,Sheet1!$B$3:$AH$1266,Sheet1!L$1+(Sheet1!$A$1-1)*10,FALSE),IF(VLOOKUP($A1482,Sheet1!$B$3:$AH$1266,Sheet1!L$1+(Sheet1!$A$1-1)*10,FALSE)&gt;99999,-3,IF(VLOOKUP($A1482,Sheet1!$B$3:$AH$1266,Sheet1!L$1+(Sheet1!$A$1-1)*10,FALSE)&gt;9999,-2,IF(VLOOKUP($A1482,Sheet1!$B$3:$AH$1266,Sheet1!L$1+(Sheet1!$A$1-1)*10,FALSE)&gt;999,-1,0)))))))</f>
        <v>2080</v>
      </c>
      <c r="AC1482" s="65">
        <f>IF(ISNA(VLOOKUP($A1482,Sheet1!$B$3:$AH$1266,Sheet1!M$1+(Sheet1!$A$1-1)*10,FALSE))=TRUE,"---",IF(VLOOKUP($A1482,Sheet1!$B$3:$AH$1266,Sheet1!M$1+(Sheet1!$A$1-1)*10,FALSE)="---","---", (ROUND(VLOOKUP($A1482,Sheet1!$B$3:$AH$1266,Sheet1!M$1+(Sheet1!$A$1-1)*10,FALSE),IF(VLOOKUP($A1482,Sheet1!$B$3:$AH$1266,Sheet1!M$1+(Sheet1!$A$1-1)*10,FALSE)&gt;99999,-3,IF(VLOOKUP($A1482,Sheet1!$B$3:$AH$1266,Sheet1!M$1+(Sheet1!$A$1-1)*10,FALSE)&gt;9999,-2,IF(VLOOKUP($A1482,Sheet1!$B$3:$AH$1266,Sheet1!M$1+(Sheet1!$A$1-1)*10,FALSE)&gt;999,-1,0)))))))</f>
        <v>2460</v>
      </c>
      <c r="AD1482" s="65">
        <f>IF(ISNA(VLOOKUP($A1482,Sheet1!$B$3:$AH$1266,Sheet1!N$1+(Sheet1!$A$1-1)*10,FALSE))=TRUE,"---",IF(VLOOKUP($A1482,Sheet1!$B$3:$AH$1266,Sheet1!N$1+(Sheet1!$A$1-1)*10,FALSE)="---","---", (ROUND(VLOOKUP($A1482,Sheet1!$B$3:$AH$1266,Sheet1!N$1+(Sheet1!$A$1-1)*10,FALSE),IF(VLOOKUP($A1482,Sheet1!$B$3:$AH$1266,Sheet1!N$1+(Sheet1!$A$1-1)*10,FALSE)&gt;99999,-3,IF(VLOOKUP($A1482,Sheet1!$B$3:$AH$1266,Sheet1!N$1+(Sheet1!$A$1-1)*10,FALSE)&gt;9999,-2,IF(VLOOKUP($A1482,Sheet1!$B$3:$AH$1266,Sheet1!N$1+(Sheet1!$A$1-1)*10,FALSE)&gt;999,-1,0)))))))</f>
        <v>3020</v>
      </c>
    </row>
    <row r="1483" spans="1:30" ht="25.5" customHeight="1" x14ac:dyDescent="0.25">
      <c r="A1483" s="133" t="s">
        <v>2169</v>
      </c>
      <c r="B1483" s="141" t="s">
        <v>2170</v>
      </c>
      <c r="C1483" s="133">
        <v>423007</v>
      </c>
      <c r="D1483" s="133">
        <v>774442</v>
      </c>
      <c r="E1483" s="67" t="s">
        <v>3018</v>
      </c>
      <c r="F1483" s="117" t="s">
        <v>4566</v>
      </c>
      <c r="G1483" s="118" t="s">
        <v>286</v>
      </c>
      <c r="H1483" s="136">
        <v>16.899999999999999</v>
      </c>
      <c r="I1483" s="119">
        <v>27807</v>
      </c>
      <c r="J1483" s="124">
        <v>3.59</v>
      </c>
      <c r="K1483" s="121" t="s">
        <v>4405</v>
      </c>
      <c r="L1483" s="122">
        <v>1200</v>
      </c>
      <c r="M1483" s="164">
        <v>71</v>
      </c>
      <c r="N1483" s="121" t="s">
        <v>4405</v>
      </c>
      <c r="O1483" s="71">
        <f t="shared" si="51"/>
        <v>18.855704916719194</v>
      </c>
      <c r="P1483" s="71">
        <f>IF(O1483&lt;&gt;"",VLOOKUP($A1483,Sheet4!$A$2:$O$1309,14,FALSE)*100,"")</f>
        <v>5.099415047680278</v>
      </c>
      <c r="Q1483" s="71">
        <f>IF(P1483&lt;&gt;"",VLOOKUP($A1483,Sheet4!$A$2:$O$1309,15,FALSE)*100,"")</f>
        <v>40.110816269817093</v>
      </c>
      <c r="R1483" s="73">
        <f t="shared" si="50"/>
        <v>5</v>
      </c>
      <c r="S1483" s="63" t="s">
        <v>4367</v>
      </c>
      <c r="T1483" s="63" t="str">
        <f>IF(ISNA(VLOOKUP(A1483,Sheet1!B$3:C$1266,2,FALSE)=TRUE),"NC",VLOOKUP(A1483,Sheet1!B$3:C$1266,2,FALSE))</f>
        <v>Rural</v>
      </c>
      <c r="U1483" s="66">
        <f>IF(ISNA(VLOOKUP($A1483,Sheet1!$B$3:$AH$1266,Sheet1!E$1+(Sheet1!$A$1-1)*10,FALSE))=TRUE,"---",IF(VLOOKUP($A1483,Sheet1!$B$3:$AH$1266,Sheet1!E$1+(Sheet1!$A$1-1)*10,FALSE)="---","---", (ROUND(VLOOKUP($A1483,Sheet1!$B$3:$AH$1266,Sheet1!E$1+(Sheet1!$A$1-1)*10,FALSE),IF(VLOOKUP($A1483,Sheet1!$B$3:$AH$1266,Sheet1!E$1+(Sheet1!$A$1-1)*10,FALSE)&gt;99999,-3,IF(VLOOKUP($A1483,Sheet1!$B$3:$AH$1266,Sheet1!E$1+(Sheet1!$A$1-1)*10,FALSE)&gt;9999,-2,IF(VLOOKUP($A1483,Sheet1!$B$3:$AH$1266,Sheet1!E$1+(Sheet1!$A$1-1)*10,FALSE)&gt;999,-1,0)))))))</f>
        <v>402</v>
      </c>
      <c r="V1483" s="66">
        <f>IF(ISNA(VLOOKUP($A1483,Sheet1!$B$3:$AH$1266,Sheet1!F$1+(Sheet1!$A$1-1)*10,FALSE))=TRUE,"---",IF(VLOOKUP($A1483,Sheet1!$B$3:$AH$1266,Sheet1!F$1+(Sheet1!$A$1-1)*10,FALSE)="---","---", (ROUND(VLOOKUP($A1483,Sheet1!$B$3:$AH$1266,Sheet1!F$1+(Sheet1!$A$1-1)*10,FALSE),IF(VLOOKUP($A1483,Sheet1!$B$3:$AH$1266,Sheet1!F$1+(Sheet1!$A$1-1)*10,FALSE)&gt;99999,-3,IF(VLOOKUP($A1483,Sheet1!$B$3:$AH$1266,Sheet1!F$1+(Sheet1!$A$1-1)*10,FALSE)&gt;9999,-2,IF(VLOOKUP($A1483,Sheet1!$B$3:$AH$1266,Sheet1!F$1+(Sheet1!$A$1-1)*10,FALSE)&gt;999,-1,0)))))))</f>
        <v>511</v>
      </c>
      <c r="W1483" s="66">
        <f>IF(ISNA(VLOOKUP($A1483,Sheet1!$B$3:$AH$1266,Sheet1!G$1+(Sheet1!$A$1-1)*10,FALSE))=TRUE,"---",IF(VLOOKUP($A1483,Sheet1!$B$3:$AH$1266,Sheet1!G$1+(Sheet1!$A$1-1)*10,FALSE)="---","---", (ROUND(VLOOKUP($A1483,Sheet1!$B$3:$AH$1266,Sheet1!G$1+(Sheet1!$A$1-1)*10,FALSE),IF(VLOOKUP($A1483,Sheet1!$B$3:$AH$1266,Sheet1!G$1+(Sheet1!$A$1-1)*10,FALSE)&gt;99999,-3,IF(VLOOKUP($A1483,Sheet1!$B$3:$AH$1266,Sheet1!G$1+(Sheet1!$A$1-1)*10,FALSE)&gt;9999,-2,IF(VLOOKUP($A1483,Sheet1!$B$3:$AH$1266,Sheet1!G$1+(Sheet1!$A$1-1)*10,FALSE)&gt;999,-1,0)))))))</f>
        <v>672</v>
      </c>
      <c r="X1483" s="66">
        <f>IF(ISNA(VLOOKUP($A1483,Sheet1!$B$3:$AH$1266,Sheet1!H$1+(Sheet1!$A$1-1)*10,FALSE))=TRUE,"---",IF(VLOOKUP($A1483,Sheet1!$B$3:$AH$1266,Sheet1!H$1+(Sheet1!$A$1-1)*10,FALSE)="---","---", (ROUND(VLOOKUP($A1483,Sheet1!$B$3:$AH$1266,Sheet1!H$1+(Sheet1!$A$1-1)*10,FALSE),IF(VLOOKUP($A1483,Sheet1!$B$3:$AH$1266,Sheet1!H$1+(Sheet1!$A$1-1)*10,FALSE)&gt;99999,-3,IF(VLOOKUP($A1483,Sheet1!$B$3:$AH$1266,Sheet1!H$1+(Sheet1!$A$1-1)*10,FALSE)&gt;9999,-2,IF(VLOOKUP($A1483,Sheet1!$B$3:$AH$1266,Sheet1!H$1+(Sheet1!$A$1-1)*10,FALSE)&gt;999,-1,0)))))))</f>
        <v>1160</v>
      </c>
      <c r="Y1483" s="66">
        <f>IF(ISNA(VLOOKUP($A1483,Sheet1!$B$3:$AH$1266,Sheet1!I$1+(Sheet1!$A$1-1)*10,FALSE))=TRUE,"---",IF(VLOOKUP($A1483,Sheet1!$B$3:$AH$1266,Sheet1!I$1+(Sheet1!$A$1-1)*10,FALSE)="---","---", (ROUND(VLOOKUP($A1483,Sheet1!$B$3:$AH$1266,Sheet1!I$1+(Sheet1!$A$1-1)*10,FALSE),IF(VLOOKUP($A1483,Sheet1!$B$3:$AH$1266,Sheet1!I$1+(Sheet1!$A$1-1)*10,FALSE)&gt;99999,-3,IF(VLOOKUP($A1483,Sheet1!$B$3:$AH$1266,Sheet1!I$1+(Sheet1!$A$1-1)*10,FALSE)&gt;9999,-2,IF(VLOOKUP($A1483,Sheet1!$B$3:$AH$1266,Sheet1!I$1+(Sheet1!$A$1-1)*10,FALSE)&gt;999,-1,0)))))))</f>
        <v>1560</v>
      </c>
      <c r="Z1483" s="66">
        <f>IF(ISNA(VLOOKUP($A1483,Sheet1!$B$3:$AH$1266,Sheet1!J$1+(Sheet1!$A$1-1)*10,FALSE))=TRUE,"---",IF(VLOOKUP($A1483,Sheet1!$B$3:$AH$1266,Sheet1!J$1+(Sheet1!$A$1-1)*10,FALSE)="---","---", (ROUND(VLOOKUP($A1483,Sheet1!$B$3:$AH$1266,Sheet1!J$1+(Sheet1!$A$1-1)*10,FALSE),IF(VLOOKUP($A1483,Sheet1!$B$3:$AH$1266,Sheet1!J$1+(Sheet1!$A$1-1)*10,FALSE)&gt;99999,-3,IF(VLOOKUP($A1483,Sheet1!$B$3:$AH$1266,Sheet1!J$1+(Sheet1!$A$1-1)*10,FALSE)&gt;9999,-2,IF(VLOOKUP($A1483,Sheet1!$B$3:$AH$1266,Sheet1!J$1+(Sheet1!$A$1-1)*10,FALSE)&gt;999,-1,0)))))))</f>
        <v>2120</v>
      </c>
      <c r="AA1483" s="66">
        <f>IF(ISNA(VLOOKUP($A1483,Sheet1!$B$3:$AH$1266,Sheet1!K$1+(Sheet1!$A$1-1)*10,FALSE))=TRUE,"---",IF(VLOOKUP($A1483,Sheet1!$B$3:$AH$1266,Sheet1!K$1+(Sheet1!$A$1-1)*10,FALSE)="---","---", (ROUND(VLOOKUP($A1483,Sheet1!$B$3:$AH$1266,Sheet1!K$1+(Sheet1!$A$1-1)*10,FALSE),IF(VLOOKUP($A1483,Sheet1!$B$3:$AH$1266,Sheet1!K$1+(Sheet1!$A$1-1)*10,FALSE)&gt;99999,-3,IF(VLOOKUP($A1483,Sheet1!$B$3:$AH$1266,Sheet1!K$1+(Sheet1!$A$1-1)*10,FALSE)&gt;9999,-2,IF(VLOOKUP($A1483,Sheet1!$B$3:$AH$1266,Sheet1!K$1+(Sheet1!$A$1-1)*10,FALSE)&gt;999,-1,0)))))))</f>
        <v>2600</v>
      </c>
      <c r="AB1483" s="66">
        <f>IF(ISNA(VLOOKUP($A1483,Sheet1!$B$3:$AH$1266,Sheet1!L$1+(Sheet1!$A$1-1)*10,FALSE))=TRUE,"---",IF(VLOOKUP($A1483,Sheet1!$B$3:$AH$1266,Sheet1!L$1+(Sheet1!$A$1-1)*10,FALSE)="---","---", (ROUND(VLOOKUP($A1483,Sheet1!$B$3:$AH$1266,Sheet1!L$1+(Sheet1!$A$1-1)*10,FALSE),IF(VLOOKUP($A1483,Sheet1!$B$3:$AH$1266,Sheet1!L$1+(Sheet1!$A$1-1)*10,FALSE)&gt;99999,-3,IF(VLOOKUP($A1483,Sheet1!$B$3:$AH$1266,Sheet1!L$1+(Sheet1!$A$1-1)*10,FALSE)&gt;9999,-2,IF(VLOOKUP($A1483,Sheet1!$B$3:$AH$1266,Sheet1!L$1+(Sheet1!$A$1-1)*10,FALSE)&gt;999,-1,0)))))))</f>
        <v>3090</v>
      </c>
      <c r="AC1483" s="66">
        <f>IF(ISNA(VLOOKUP($A1483,Sheet1!$B$3:$AH$1266,Sheet1!M$1+(Sheet1!$A$1-1)*10,FALSE))=TRUE,"---",IF(VLOOKUP($A1483,Sheet1!$B$3:$AH$1266,Sheet1!M$1+(Sheet1!$A$1-1)*10,FALSE)="---","---", (ROUND(VLOOKUP($A1483,Sheet1!$B$3:$AH$1266,Sheet1!M$1+(Sheet1!$A$1-1)*10,FALSE),IF(VLOOKUP($A1483,Sheet1!$B$3:$AH$1266,Sheet1!M$1+(Sheet1!$A$1-1)*10,FALSE)&gt;99999,-3,IF(VLOOKUP($A1483,Sheet1!$B$3:$AH$1266,Sheet1!M$1+(Sheet1!$A$1-1)*10,FALSE)&gt;9999,-2,IF(VLOOKUP($A1483,Sheet1!$B$3:$AH$1266,Sheet1!M$1+(Sheet1!$A$1-1)*10,FALSE)&gt;999,-1,0)))))))</f>
        <v>3620</v>
      </c>
      <c r="AD1483" s="66">
        <f>IF(ISNA(VLOOKUP($A1483,Sheet1!$B$3:$AH$1266,Sheet1!N$1+(Sheet1!$A$1-1)*10,FALSE))=TRUE,"---",IF(VLOOKUP($A1483,Sheet1!$B$3:$AH$1266,Sheet1!N$1+(Sheet1!$A$1-1)*10,FALSE)="---","---", (ROUND(VLOOKUP($A1483,Sheet1!$B$3:$AH$1266,Sheet1!N$1+(Sheet1!$A$1-1)*10,FALSE),IF(VLOOKUP($A1483,Sheet1!$B$3:$AH$1266,Sheet1!N$1+(Sheet1!$A$1-1)*10,FALSE)&gt;99999,-3,IF(VLOOKUP($A1483,Sheet1!$B$3:$AH$1266,Sheet1!N$1+(Sheet1!$A$1-1)*10,FALSE)&gt;9999,-2,IF(VLOOKUP($A1483,Sheet1!$B$3:$AH$1266,Sheet1!N$1+(Sheet1!$A$1-1)*10,FALSE)&gt;999,-1,0)))))))</f>
        <v>4390</v>
      </c>
    </row>
    <row r="1484" spans="1:30" ht="25.5" customHeight="1" x14ac:dyDescent="0.25">
      <c r="A1484" s="125" t="s">
        <v>2171</v>
      </c>
      <c r="B1484" s="126" t="s">
        <v>2172</v>
      </c>
      <c r="C1484" s="125">
        <v>423208</v>
      </c>
      <c r="D1484" s="125">
        <v>774215</v>
      </c>
      <c r="E1484" s="70" t="s">
        <v>3018</v>
      </c>
      <c r="F1484" s="52" t="s">
        <v>4532</v>
      </c>
      <c r="G1484" s="127" t="s">
        <v>31</v>
      </c>
      <c r="H1484" s="128">
        <v>88.9</v>
      </c>
      <c r="I1484" s="112">
        <v>35083</v>
      </c>
      <c r="J1484" s="113">
        <v>8.5</v>
      </c>
      <c r="K1484" s="114" t="s">
        <v>4405</v>
      </c>
      <c r="L1484" s="115">
        <v>7340</v>
      </c>
      <c r="M1484" s="116">
        <v>82.6</v>
      </c>
      <c r="N1484" s="114" t="s">
        <v>4405</v>
      </c>
      <c r="O1484" s="68">
        <f t="shared" si="51"/>
        <v>2.586484059213058</v>
      </c>
      <c r="P1484" s="68">
        <f>IF(O1484&lt;&gt;"",VLOOKUP($A1484,Sheet4!$A$2:$O$1309,14,FALSE)*100,"")</f>
        <v>0.49262486559580321</v>
      </c>
      <c r="Q1484" s="68">
        <f>IF(P1484&lt;&gt;"",VLOOKUP($A1484,Sheet4!$A$2:$O$1309,15,FALSE)*100,"")</f>
        <v>4.7220647512283058</v>
      </c>
      <c r="R1484" s="74">
        <f t="shared" si="50"/>
        <v>40</v>
      </c>
      <c r="S1484" s="64" t="s">
        <v>4367</v>
      </c>
      <c r="T1484" s="64" t="str">
        <f>IF(ISNA(VLOOKUP(A1484,Sheet1!B$3:C$1266,2,FALSE)=TRUE),"NC",VLOOKUP(A1484,Sheet1!B$3:C$1266,2,FALSE))</f>
        <v>Rural10</v>
      </c>
      <c r="U1484" s="65">
        <f>IF(ISNA(VLOOKUP($A1484,Sheet1!$B$3:$AH$1266,Sheet1!E$1+(Sheet1!$A$1-1)*10,FALSE))=TRUE,"---",IF(VLOOKUP($A1484,Sheet1!$B$3:$AH$1266,Sheet1!E$1+(Sheet1!$A$1-1)*10,FALSE)="---","---", (ROUND(VLOOKUP($A1484,Sheet1!$B$3:$AH$1266,Sheet1!E$1+(Sheet1!$A$1-1)*10,FALSE),IF(VLOOKUP($A1484,Sheet1!$B$3:$AH$1266,Sheet1!E$1+(Sheet1!$A$1-1)*10,FALSE)&gt;99999,-3,IF(VLOOKUP($A1484,Sheet1!$B$3:$AH$1266,Sheet1!E$1+(Sheet1!$A$1-1)*10,FALSE)&gt;9999,-2,IF(VLOOKUP($A1484,Sheet1!$B$3:$AH$1266,Sheet1!E$1+(Sheet1!$A$1-1)*10,FALSE)&gt;999,-1,0)))))))</f>
        <v>1590</v>
      </c>
      <c r="V1484" s="65">
        <f>IF(ISNA(VLOOKUP($A1484,Sheet1!$B$3:$AH$1266,Sheet1!F$1+(Sheet1!$A$1-1)*10,FALSE))=TRUE,"---",IF(VLOOKUP($A1484,Sheet1!$B$3:$AH$1266,Sheet1!F$1+(Sheet1!$A$1-1)*10,FALSE)="---","---", (ROUND(VLOOKUP($A1484,Sheet1!$B$3:$AH$1266,Sheet1!F$1+(Sheet1!$A$1-1)*10,FALSE),IF(VLOOKUP($A1484,Sheet1!$B$3:$AH$1266,Sheet1!F$1+(Sheet1!$A$1-1)*10,FALSE)&gt;99999,-3,IF(VLOOKUP($A1484,Sheet1!$B$3:$AH$1266,Sheet1!F$1+(Sheet1!$A$1-1)*10,FALSE)&gt;9999,-2,IF(VLOOKUP($A1484,Sheet1!$B$3:$AH$1266,Sheet1!F$1+(Sheet1!$A$1-1)*10,FALSE)&gt;999,-1,0)))))))</f>
        <v>2000</v>
      </c>
      <c r="W1484" s="65">
        <f>IF(ISNA(VLOOKUP($A1484,Sheet1!$B$3:$AH$1266,Sheet1!G$1+(Sheet1!$A$1-1)*10,FALSE))=TRUE,"---",IF(VLOOKUP($A1484,Sheet1!$B$3:$AH$1266,Sheet1!G$1+(Sheet1!$A$1-1)*10,FALSE)="---","---", (ROUND(VLOOKUP($A1484,Sheet1!$B$3:$AH$1266,Sheet1!G$1+(Sheet1!$A$1-1)*10,FALSE),IF(VLOOKUP($A1484,Sheet1!$B$3:$AH$1266,Sheet1!G$1+(Sheet1!$A$1-1)*10,FALSE)&gt;99999,-3,IF(VLOOKUP($A1484,Sheet1!$B$3:$AH$1266,Sheet1!G$1+(Sheet1!$A$1-1)*10,FALSE)&gt;9999,-2,IF(VLOOKUP($A1484,Sheet1!$B$3:$AH$1266,Sheet1!G$1+(Sheet1!$A$1-1)*10,FALSE)&gt;999,-1,0)))))))</f>
        <v>2540</v>
      </c>
      <c r="X1484" s="65">
        <f>IF(ISNA(VLOOKUP($A1484,Sheet1!$B$3:$AH$1266,Sheet1!H$1+(Sheet1!$A$1-1)*10,FALSE))=TRUE,"---",IF(VLOOKUP($A1484,Sheet1!$B$3:$AH$1266,Sheet1!H$1+(Sheet1!$A$1-1)*10,FALSE)="---","---", (ROUND(VLOOKUP($A1484,Sheet1!$B$3:$AH$1266,Sheet1!H$1+(Sheet1!$A$1-1)*10,FALSE),IF(VLOOKUP($A1484,Sheet1!$B$3:$AH$1266,Sheet1!H$1+(Sheet1!$A$1-1)*10,FALSE)&gt;99999,-3,IF(VLOOKUP($A1484,Sheet1!$B$3:$AH$1266,Sheet1!H$1+(Sheet1!$A$1-1)*10,FALSE)&gt;9999,-2,IF(VLOOKUP($A1484,Sheet1!$B$3:$AH$1266,Sheet1!H$1+(Sheet1!$A$1-1)*10,FALSE)&gt;999,-1,0)))))))</f>
        <v>4010</v>
      </c>
      <c r="Y1484" s="65">
        <f>IF(ISNA(VLOOKUP($A1484,Sheet1!$B$3:$AH$1266,Sheet1!I$1+(Sheet1!$A$1-1)*10,FALSE))=TRUE,"---",IF(VLOOKUP($A1484,Sheet1!$B$3:$AH$1266,Sheet1!I$1+(Sheet1!$A$1-1)*10,FALSE)="---","---", (ROUND(VLOOKUP($A1484,Sheet1!$B$3:$AH$1266,Sheet1!I$1+(Sheet1!$A$1-1)*10,FALSE),IF(VLOOKUP($A1484,Sheet1!$B$3:$AH$1266,Sheet1!I$1+(Sheet1!$A$1-1)*10,FALSE)&gt;99999,-3,IF(VLOOKUP($A1484,Sheet1!$B$3:$AH$1266,Sheet1!I$1+(Sheet1!$A$1-1)*10,FALSE)&gt;9999,-2,IF(VLOOKUP($A1484,Sheet1!$B$3:$AH$1266,Sheet1!I$1+(Sheet1!$A$1-1)*10,FALSE)&gt;999,-1,0)))))))</f>
        <v>5080</v>
      </c>
      <c r="Z1484" s="65">
        <f>IF(ISNA(VLOOKUP($A1484,Sheet1!$B$3:$AH$1266,Sheet1!J$1+(Sheet1!$A$1-1)*10,FALSE))=TRUE,"---",IF(VLOOKUP($A1484,Sheet1!$B$3:$AH$1266,Sheet1!J$1+(Sheet1!$A$1-1)*10,FALSE)="---","---", (ROUND(VLOOKUP($A1484,Sheet1!$B$3:$AH$1266,Sheet1!J$1+(Sheet1!$A$1-1)*10,FALSE),IF(VLOOKUP($A1484,Sheet1!$B$3:$AH$1266,Sheet1!J$1+(Sheet1!$A$1-1)*10,FALSE)&gt;99999,-3,IF(VLOOKUP($A1484,Sheet1!$B$3:$AH$1266,Sheet1!J$1+(Sheet1!$A$1-1)*10,FALSE)&gt;9999,-2,IF(VLOOKUP($A1484,Sheet1!$B$3:$AH$1266,Sheet1!J$1+(Sheet1!$A$1-1)*10,FALSE)&gt;999,-1,0)))))))</f>
        <v>6540</v>
      </c>
      <c r="AA1484" s="65">
        <f>IF(ISNA(VLOOKUP($A1484,Sheet1!$B$3:$AH$1266,Sheet1!K$1+(Sheet1!$A$1-1)*10,FALSE))=TRUE,"---",IF(VLOOKUP($A1484,Sheet1!$B$3:$AH$1266,Sheet1!K$1+(Sheet1!$A$1-1)*10,FALSE)="---","---", (ROUND(VLOOKUP($A1484,Sheet1!$B$3:$AH$1266,Sheet1!K$1+(Sheet1!$A$1-1)*10,FALSE),IF(VLOOKUP($A1484,Sheet1!$B$3:$AH$1266,Sheet1!K$1+(Sheet1!$A$1-1)*10,FALSE)&gt;99999,-3,IF(VLOOKUP($A1484,Sheet1!$B$3:$AH$1266,Sheet1!K$1+(Sheet1!$A$1-1)*10,FALSE)&gt;9999,-2,IF(VLOOKUP($A1484,Sheet1!$B$3:$AH$1266,Sheet1!K$1+(Sheet1!$A$1-1)*10,FALSE)&gt;999,-1,0)))))))</f>
        <v>7700</v>
      </c>
      <c r="AB1484" s="65">
        <f>IF(ISNA(VLOOKUP($A1484,Sheet1!$B$3:$AH$1266,Sheet1!L$1+(Sheet1!$A$1-1)*10,FALSE))=TRUE,"---",IF(VLOOKUP($A1484,Sheet1!$B$3:$AH$1266,Sheet1!L$1+(Sheet1!$A$1-1)*10,FALSE)="---","---", (ROUND(VLOOKUP($A1484,Sheet1!$B$3:$AH$1266,Sheet1!L$1+(Sheet1!$A$1-1)*10,FALSE),IF(VLOOKUP($A1484,Sheet1!$B$3:$AH$1266,Sheet1!L$1+(Sheet1!$A$1-1)*10,FALSE)&gt;99999,-3,IF(VLOOKUP($A1484,Sheet1!$B$3:$AH$1266,Sheet1!L$1+(Sheet1!$A$1-1)*10,FALSE)&gt;9999,-2,IF(VLOOKUP($A1484,Sheet1!$B$3:$AH$1266,Sheet1!L$1+(Sheet1!$A$1-1)*10,FALSE)&gt;999,-1,0)))))))</f>
        <v>8910</v>
      </c>
      <c r="AC1484" s="65">
        <f>IF(ISNA(VLOOKUP($A1484,Sheet1!$B$3:$AH$1266,Sheet1!M$1+(Sheet1!$A$1-1)*10,FALSE))=TRUE,"---",IF(VLOOKUP($A1484,Sheet1!$B$3:$AH$1266,Sheet1!M$1+(Sheet1!$A$1-1)*10,FALSE)="---","---", (ROUND(VLOOKUP($A1484,Sheet1!$B$3:$AH$1266,Sheet1!M$1+(Sheet1!$A$1-1)*10,FALSE),IF(VLOOKUP($A1484,Sheet1!$B$3:$AH$1266,Sheet1!M$1+(Sheet1!$A$1-1)*10,FALSE)&gt;99999,-3,IF(VLOOKUP($A1484,Sheet1!$B$3:$AH$1266,Sheet1!M$1+(Sheet1!$A$1-1)*10,FALSE)&gt;9999,-2,IF(VLOOKUP($A1484,Sheet1!$B$3:$AH$1266,Sheet1!M$1+(Sheet1!$A$1-1)*10,FALSE)&gt;999,-1,0)))))))</f>
        <v>10200</v>
      </c>
      <c r="AD1484" s="65">
        <f>IF(ISNA(VLOOKUP($A1484,Sheet1!$B$3:$AH$1266,Sheet1!N$1+(Sheet1!$A$1-1)*10,FALSE))=TRUE,"---",IF(VLOOKUP($A1484,Sheet1!$B$3:$AH$1266,Sheet1!N$1+(Sheet1!$A$1-1)*10,FALSE)="---","---", (ROUND(VLOOKUP($A1484,Sheet1!$B$3:$AH$1266,Sheet1!N$1+(Sheet1!$A$1-1)*10,FALSE),IF(VLOOKUP($A1484,Sheet1!$B$3:$AH$1266,Sheet1!N$1+(Sheet1!$A$1-1)*10,FALSE)&gt;99999,-3,IF(VLOOKUP($A1484,Sheet1!$B$3:$AH$1266,Sheet1!N$1+(Sheet1!$A$1-1)*10,FALSE)&gt;9999,-2,IF(VLOOKUP($A1484,Sheet1!$B$3:$AH$1266,Sheet1!N$1+(Sheet1!$A$1-1)*10,FALSE)&gt;999,-1,0)))))))</f>
        <v>11900</v>
      </c>
    </row>
    <row r="1485" spans="1:30" ht="25.5" customHeight="1" x14ac:dyDescent="0.25">
      <c r="A1485" s="304" t="s">
        <v>2173</v>
      </c>
      <c r="B1485" s="393" t="s">
        <v>2174</v>
      </c>
      <c r="C1485" s="304">
        <v>422815</v>
      </c>
      <c r="D1485" s="304">
        <v>773907</v>
      </c>
      <c r="E1485" s="305" t="s">
        <v>3031</v>
      </c>
      <c r="F1485" s="345" t="s">
        <v>4853</v>
      </c>
      <c r="G1485" s="351" t="s">
        <v>286</v>
      </c>
      <c r="H1485" s="348">
        <v>2.67</v>
      </c>
      <c r="I1485" s="119">
        <v>26472</v>
      </c>
      <c r="J1485" s="124">
        <v>3.46</v>
      </c>
      <c r="K1485" s="118" t="s">
        <v>24</v>
      </c>
      <c r="L1485" s="122">
        <v>490</v>
      </c>
      <c r="M1485" s="123">
        <v>184</v>
      </c>
      <c r="N1485" s="118" t="s">
        <v>1019</v>
      </c>
      <c r="O1485" s="71">
        <f t="shared" si="51"/>
        <v>8.9151081687806801</v>
      </c>
      <c r="P1485" s="71">
        <f>IF(O1485&lt;&gt;"",VLOOKUP($A1485,Sheet4!$A$2:$O$1309,14,FALSE)*100,"")</f>
        <v>3.5395547376217973</v>
      </c>
      <c r="Q1485" s="71">
        <f>IF(P1485&lt;&gt;"",VLOOKUP($A1485,Sheet4!$A$2:$O$1309,15,FALSE)*100,"")</f>
        <v>29.741194103843714</v>
      </c>
      <c r="R1485" s="73">
        <f t="shared" si="50"/>
        <v>10</v>
      </c>
      <c r="S1485" s="357" t="s">
        <v>4367</v>
      </c>
      <c r="T1485" s="357" t="str">
        <f>IF(ISNA(VLOOKUP(A1485,Sheet1!B$3:C$1266,2,FALSE)=TRUE),"NC",VLOOKUP(A1485,Sheet1!B$3:C$1266,2,FALSE))</f>
        <v>Rural</v>
      </c>
      <c r="U1485" s="385">
        <f>IF(ISNA(VLOOKUP($A1485,Sheet1!$B$3:$AH$1266,Sheet1!E$1+(Sheet1!$A$1-1)*10,FALSE))=TRUE,"---",IF(VLOOKUP($A1485,Sheet1!$B$3:$AH$1266,Sheet1!E$1+(Sheet1!$A$1-1)*10,FALSE)="---","---", (ROUND(VLOOKUP($A1485,Sheet1!$B$3:$AH$1266,Sheet1!E$1+(Sheet1!$A$1-1)*10,FALSE),IF(VLOOKUP($A1485,Sheet1!$B$3:$AH$1266,Sheet1!E$1+(Sheet1!$A$1-1)*10,FALSE)&gt;99999,-3,IF(VLOOKUP($A1485,Sheet1!$B$3:$AH$1266,Sheet1!E$1+(Sheet1!$A$1-1)*10,FALSE)&gt;9999,-2,IF(VLOOKUP($A1485,Sheet1!$B$3:$AH$1266,Sheet1!E$1+(Sheet1!$A$1-1)*10,FALSE)&gt;999,-1,0)))))))</f>
        <v>102</v>
      </c>
      <c r="V1485" s="385">
        <f>IF(ISNA(VLOOKUP($A1485,Sheet1!$B$3:$AH$1266,Sheet1!F$1+(Sheet1!$A$1-1)*10,FALSE))=TRUE,"---",IF(VLOOKUP($A1485,Sheet1!$B$3:$AH$1266,Sheet1!F$1+(Sheet1!$A$1-1)*10,FALSE)="---","---", (ROUND(VLOOKUP($A1485,Sheet1!$B$3:$AH$1266,Sheet1!F$1+(Sheet1!$A$1-1)*10,FALSE),IF(VLOOKUP($A1485,Sheet1!$B$3:$AH$1266,Sheet1!F$1+(Sheet1!$A$1-1)*10,FALSE)&gt;99999,-3,IF(VLOOKUP($A1485,Sheet1!$B$3:$AH$1266,Sheet1!F$1+(Sheet1!$A$1-1)*10,FALSE)&gt;9999,-2,IF(VLOOKUP($A1485,Sheet1!$B$3:$AH$1266,Sheet1!F$1+(Sheet1!$A$1-1)*10,FALSE)&gt;999,-1,0)))))))</f>
        <v>133</v>
      </c>
      <c r="W1485" s="385">
        <f>IF(ISNA(VLOOKUP($A1485,Sheet1!$B$3:$AH$1266,Sheet1!G$1+(Sheet1!$A$1-1)*10,FALSE))=TRUE,"---",IF(VLOOKUP($A1485,Sheet1!$B$3:$AH$1266,Sheet1!G$1+(Sheet1!$A$1-1)*10,FALSE)="---","---", (ROUND(VLOOKUP($A1485,Sheet1!$B$3:$AH$1266,Sheet1!G$1+(Sheet1!$A$1-1)*10,FALSE),IF(VLOOKUP($A1485,Sheet1!$B$3:$AH$1266,Sheet1!G$1+(Sheet1!$A$1-1)*10,FALSE)&gt;99999,-3,IF(VLOOKUP($A1485,Sheet1!$B$3:$AH$1266,Sheet1!G$1+(Sheet1!$A$1-1)*10,FALSE)&gt;9999,-2,IF(VLOOKUP($A1485,Sheet1!$B$3:$AH$1266,Sheet1!G$1+(Sheet1!$A$1-1)*10,FALSE)&gt;999,-1,0)))))))</f>
        <v>181</v>
      </c>
      <c r="X1485" s="385">
        <f>IF(ISNA(VLOOKUP($A1485,Sheet1!$B$3:$AH$1266,Sheet1!H$1+(Sheet1!$A$1-1)*10,FALSE))=TRUE,"---",IF(VLOOKUP($A1485,Sheet1!$B$3:$AH$1266,Sheet1!H$1+(Sheet1!$A$1-1)*10,FALSE)="---","---", (ROUND(VLOOKUP($A1485,Sheet1!$B$3:$AH$1266,Sheet1!H$1+(Sheet1!$A$1-1)*10,FALSE),IF(VLOOKUP($A1485,Sheet1!$B$3:$AH$1266,Sheet1!H$1+(Sheet1!$A$1-1)*10,FALSE)&gt;99999,-3,IF(VLOOKUP($A1485,Sheet1!$B$3:$AH$1266,Sheet1!H$1+(Sheet1!$A$1-1)*10,FALSE)&gt;9999,-2,IF(VLOOKUP($A1485,Sheet1!$B$3:$AH$1266,Sheet1!H$1+(Sheet1!$A$1-1)*10,FALSE)&gt;999,-1,0)))))))</f>
        <v>333</v>
      </c>
      <c r="Y1485" s="385">
        <f>IF(ISNA(VLOOKUP($A1485,Sheet1!$B$3:$AH$1266,Sheet1!I$1+(Sheet1!$A$1-1)*10,FALSE))=TRUE,"---",IF(VLOOKUP($A1485,Sheet1!$B$3:$AH$1266,Sheet1!I$1+(Sheet1!$A$1-1)*10,FALSE)="---","---", (ROUND(VLOOKUP($A1485,Sheet1!$B$3:$AH$1266,Sheet1!I$1+(Sheet1!$A$1-1)*10,FALSE),IF(VLOOKUP($A1485,Sheet1!$B$3:$AH$1266,Sheet1!I$1+(Sheet1!$A$1-1)*10,FALSE)&gt;99999,-3,IF(VLOOKUP($A1485,Sheet1!$B$3:$AH$1266,Sheet1!I$1+(Sheet1!$A$1-1)*10,FALSE)&gt;9999,-2,IF(VLOOKUP($A1485,Sheet1!$B$3:$AH$1266,Sheet1!I$1+(Sheet1!$A$1-1)*10,FALSE)&gt;999,-1,0)))))))</f>
        <v>461</v>
      </c>
      <c r="Z1485" s="385">
        <f>IF(ISNA(VLOOKUP($A1485,Sheet1!$B$3:$AH$1266,Sheet1!J$1+(Sheet1!$A$1-1)*10,FALSE))=TRUE,"---",IF(VLOOKUP($A1485,Sheet1!$B$3:$AH$1266,Sheet1!J$1+(Sheet1!$A$1-1)*10,FALSE)="---","---", (ROUND(VLOOKUP($A1485,Sheet1!$B$3:$AH$1266,Sheet1!J$1+(Sheet1!$A$1-1)*10,FALSE),IF(VLOOKUP($A1485,Sheet1!$B$3:$AH$1266,Sheet1!J$1+(Sheet1!$A$1-1)*10,FALSE)&gt;99999,-3,IF(VLOOKUP($A1485,Sheet1!$B$3:$AH$1266,Sheet1!J$1+(Sheet1!$A$1-1)*10,FALSE)&gt;9999,-2,IF(VLOOKUP($A1485,Sheet1!$B$3:$AH$1266,Sheet1!J$1+(Sheet1!$A$1-1)*10,FALSE)&gt;999,-1,0)))))))</f>
        <v>646</v>
      </c>
      <c r="AA1485" s="385">
        <f>IF(ISNA(VLOOKUP($A1485,Sheet1!$B$3:$AH$1266,Sheet1!K$1+(Sheet1!$A$1-1)*10,FALSE))=TRUE,"---",IF(VLOOKUP($A1485,Sheet1!$B$3:$AH$1266,Sheet1!K$1+(Sheet1!$A$1-1)*10,FALSE)="---","---", (ROUND(VLOOKUP($A1485,Sheet1!$B$3:$AH$1266,Sheet1!K$1+(Sheet1!$A$1-1)*10,FALSE),IF(VLOOKUP($A1485,Sheet1!$B$3:$AH$1266,Sheet1!K$1+(Sheet1!$A$1-1)*10,FALSE)&gt;99999,-3,IF(VLOOKUP($A1485,Sheet1!$B$3:$AH$1266,Sheet1!K$1+(Sheet1!$A$1-1)*10,FALSE)&gt;9999,-2,IF(VLOOKUP($A1485,Sheet1!$B$3:$AH$1266,Sheet1!K$1+(Sheet1!$A$1-1)*10,FALSE)&gt;999,-1,0)))))))</f>
        <v>810</v>
      </c>
      <c r="AB1485" s="385">
        <f>IF(ISNA(VLOOKUP($A1485,Sheet1!$B$3:$AH$1266,Sheet1!L$1+(Sheet1!$A$1-1)*10,FALSE))=TRUE,"---",IF(VLOOKUP($A1485,Sheet1!$B$3:$AH$1266,Sheet1!L$1+(Sheet1!$A$1-1)*10,FALSE)="---","---", (ROUND(VLOOKUP($A1485,Sheet1!$B$3:$AH$1266,Sheet1!L$1+(Sheet1!$A$1-1)*10,FALSE),IF(VLOOKUP($A1485,Sheet1!$B$3:$AH$1266,Sheet1!L$1+(Sheet1!$A$1-1)*10,FALSE)&gt;99999,-3,IF(VLOOKUP($A1485,Sheet1!$B$3:$AH$1266,Sheet1!L$1+(Sheet1!$A$1-1)*10,FALSE)&gt;9999,-2,IF(VLOOKUP($A1485,Sheet1!$B$3:$AH$1266,Sheet1!L$1+(Sheet1!$A$1-1)*10,FALSE)&gt;999,-1,0)))))))</f>
        <v>982</v>
      </c>
      <c r="AC1485" s="385">
        <f>IF(ISNA(VLOOKUP($A1485,Sheet1!$B$3:$AH$1266,Sheet1!M$1+(Sheet1!$A$1-1)*10,FALSE))=TRUE,"---",IF(VLOOKUP($A1485,Sheet1!$B$3:$AH$1266,Sheet1!M$1+(Sheet1!$A$1-1)*10,FALSE)="---","---", (ROUND(VLOOKUP($A1485,Sheet1!$B$3:$AH$1266,Sheet1!M$1+(Sheet1!$A$1-1)*10,FALSE),IF(VLOOKUP($A1485,Sheet1!$B$3:$AH$1266,Sheet1!M$1+(Sheet1!$A$1-1)*10,FALSE)&gt;99999,-3,IF(VLOOKUP($A1485,Sheet1!$B$3:$AH$1266,Sheet1!M$1+(Sheet1!$A$1-1)*10,FALSE)&gt;9999,-2,IF(VLOOKUP($A1485,Sheet1!$B$3:$AH$1266,Sheet1!M$1+(Sheet1!$A$1-1)*10,FALSE)&gt;999,-1,0)))))))</f>
        <v>1170</v>
      </c>
      <c r="AD1485" s="385">
        <f>IF(ISNA(VLOOKUP($A1485,Sheet1!$B$3:$AH$1266,Sheet1!N$1+(Sheet1!$A$1-1)*10,FALSE))=TRUE,"---",IF(VLOOKUP($A1485,Sheet1!$B$3:$AH$1266,Sheet1!N$1+(Sheet1!$A$1-1)*10,FALSE)="---","---", (ROUND(VLOOKUP($A1485,Sheet1!$B$3:$AH$1266,Sheet1!N$1+(Sheet1!$A$1-1)*10,FALSE),IF(VLOOKUP($A1485,Sheet1!$B$3:$AH$1266,Sheet1!N$1+(Sheet1!$A$1-1)*10,FALSE)&gt;99999,-3,IF(VLOOKUP($A1485,Sheet1!$B$3:$AH$1266,Sheet1!N$1+(Sheet1!$A$1-1)*10,FALSE)&gt;9999,-2,IF(VLOOKUP($A1485,Sheet1!$B$3:$AH$1266,Sheet1!N$1+(Sheet1!$A$1-1)*10,FALSE)&gt;999,-1,0)))))))</f>
        <v>1450</v>
      </c>
    </row>
    <row r="1486" spans="1:30" ht="25.5" customHeight="1" x14ac:dyDescent="0.25">
      <c r="A1486" s="304"/>
      <c r="B1486" s="346"/>
      <c r="C1486" s="304"/>
      <c r="D1486" s="304"/>
      <c r="E1486" s="305" t="e">
        <v>#N/A</v>
      </c>
      <c r="F1486" s="346"/>
      <c r="G1486" s="352"/>
      <c r="H1486" s="348"/>
      <c r="I1486" s="119">
        <v>24867</v>
      </c>
      <c r="J1486" s="124">
        <v>2.64</v>
      </c>
      <c r="K1486" s="121" t="s">
        <v>4405</v>
      </c>
      <c r="L1486" s="129" t="s">
        <v>4405</v>
      </c>
      <c r="M1486" s="130" t="s">
        <v>4405</v>
      </c>
      <c r="N1486" s="118" t="s">
        <v>75</v>
      </c>
      <c r="O1486" s="71" t="s">
        <v>4405</v>
      </c>
      <c r="P1486" s="71" t="s">
        <v>4405</v>
      </c>
      <c r="Q1486" s="71" t="s">
        <v>4405</v>
      </c>
      <c r="R1486" s="73" t="s">
        <v>4405</v>
      </c>
      <c r="S1486" s="357" t="e">
        <v>#N/A</v>
      </c>
      <c r="T1486" s="357" t="str">
        <f>IF(ISNA(VLOOKUP(A1486,Sheet1!B$3:C$1266,2,FALSE)=TRUE),"ND",VLOOKUP(A1486,Sheet1!B$3:C$1266,2,FALSE))</f>
        <v>ND</v>
      </c>
      <c r="U1486" s="385" t="str">
        <f>IF(ISNA(VLOOKUP($A1486,Sheet1!$B$3:$AH$1266,Sheet1!E$1+(Sheet1!$A$1-1)*10,FALSE))=TRUE,"---",IF(VLOOKUP($A1486,Sheet1!$B$3:$AH$1266,Sheet1!E$1+(Sheet1!$A$1-1)*10,FALSE)="---","---", (ROUND(VLOOKUP($A1486,Sheet1!$B$3:$AH$1266,Sheet1!E$1+(Sheet1!$A$1-1)*10,FALSE),IF(VLOOKUP($A1486,Sheet1!$B$3:$AH$1266,Sheet1!E$1+(Sheet1!$A$1-1)*10,FALSE)&gt;99999,-3,IF(VLOOKUP($A1486,Sheet1!$B$3:$AH$1266,Sheet1!E$1+(Sheet1!$A$1-1)*10,FALSE)&gt;9999,-2,IF(VLOOKUP($A1486,Sheet1!$B$3:$AH$1266,Sheet1!E$1+(Sheet1!$A$1-1)*10,FALSE)&gt;999,-1,0)))))))</f>
        <v>---</v>
      </c>
      <c r="V1486" s="385" t="str">
        <f>IF(ISNA(VLOOKUP($A1486,Sheet1!$B$3:$AH$1266,Sheet1!F$1+(Sheet1!$A$1-1)*10,FALSE))=TRUE,"---",IF(VLOOKUP($A1486,Sheet1!$B$3:$AH$1266,Sheet1!F$1+(Sheet1!$A$1-1)*10,FALSE)="---","---", (ROUND(VLOOKUP($A1486,Sheet1!$B$3:$AH$1266,Sheet1!F$1+(Sheet1!$A$1-1)*10,FALSE),IF(VLOOKUP($A1486,Sheet1!$B$3:$AH$1266,Sheet1!F$1+(Sheet1!$A$1-1)*10,FALSE)&gt;99999,-3,IF(VLOOKUP($A1486,Sheet1!$B$3:$AH$1266,Sheet1!F$1+(Sheet1!$A$1-1)*10,FALSE)&gt;9999,-2,IF(VLOOKUP($A1486,Sheet1!$B$3:$AH$1266,Sheet1!F$1+(Sheet1!$A$1-1)*10,FALSE)&gt;999,-1,0)))))))</f>
        <v>---</v>
      </c>
      <c r="W1486" s="385" t="str">
        <f>IF(ISNA(VLOOKUP($A1486,Sheet1!$B$3:$AH$1266,Sheet1!G$1+(Sheet1!$A$1-1)*10,FALSE))=TRUE,"---",IF(VLOOKUP($A1486,Sheet1!$B$3:$AH$1266,Sheet1!G$1+(Sheet1!$A$1-1)*10,FALSE)="---","---", (ROUND(VLOOKUP($A1486,Sheet1!$B$3:$AH$1266,Sheet1!G$1+(Sheet1!$A$1-1)*10,FALSE),IF(VLOOKUP($A1486,Sheet1!$B$3:$AH$1266,Sheet1!G$1+(Sheet1!$A$1-1)*10,FALSE)&gt;99999,-3,IF(VLOOKUP($A1486,Sheet1!$B$3:$AH$1266,Sheet1!G$1+(Sheet1!$A$1-1)*10,FALSE)&gt;9999,-2,IF(VLOOKUP($A1486,Sheet1!$B$3:$AH$1266,Sheet1!G$1+(Sheet1!$A$1-1)*10,FALSE)&gt;999,-1,0)))))))</f>
        <v>---</v>
      </c>
      <c r="X1486" s="385" t="str">
        <f>IF(ISNA(VLOOKUP($A1486,Sheet1!$B$3:$AH$1266,Sheet1!H$1+(Sheet1!$A$1-1)*10,FALSE))=TRUE,"---",IF(VLOOKUP($A1486,Sheet1!$B$3:$AH$1266,Sheet1!H$1+(Sheet1!$A$1-1)*10,FALSE)="---","---", (ROUND(VLOOKUP($A1486,Sheet1!$B$3:$AH$1266,Sheet1!H$1+(Sheet1!$A$1-1)*10,FALSE),IF(VLOOKUP($A1486,Sheet1!$B$3:$AH$1266,Sheet1!H$1+(Sheet1!$A$1-1)*10,FALSE)&gt;99999,-3,IF(VLOOKUP($A1486,Sheet1!$B$3:$AH$1266,Sheet1!H$1+(Sheet1!$A$1-1)*10,FALSE)&gt;9999,-2,IF(VLOOKUP($A1486,Sheet1!$B$3:$AH$1266,Sheet1!H$1+(Sheet1!$A$1-1)*10,FALSE)&gt;999,-1,0)))))))</f>
        <v>---</v>
      </c>
      <c r="Y1486" s="385" t="str">
        <f>IF(ISNA(VLOOKUP($A1486,Sheet1!$B$3:$AH$1266,Sheet1!I$1+(Sheet1!$A$1-1)*10,FALSE))=TRUE,"---",IF(VLOOKUP($A1486,Sheet1!$B$3:$AH$1266,Sheet1!I$1+(Sheet1!$A$1-1)*10,FALSE)="---","---", (ROUND(VLOOKUP($A1486,Sheet1!$B$3:$AH$1266,Sheet1!I$1+(Sheet1!$A$1-1)*10,FALSE),IF(VLOOKUP($A1486,Sheet1!$B$3:$AH$1266,Sheet1!I$1+(Sheet1!$A$1-1)*10,FALSE)&gt;99999,-3,IF(VLOOKUP($A1486,Sheet1!$B$3:$AH$1266,Sheet1!I$1+(Sheet1!$A$1-1)*10,FALSE)&gt;9999,-2,IF(VLOOKUP($A1486,Sheet1!$B$3:$AH$1266,Sheet1!I$1+(Sheet1!$A$1-1)*10,FALSE)&gt;999,-1,0)))))))</f>
        <v>---</v>
      </c>
      <c r="Z1486" s="385" t="str">
        <f>IF(ISNA(VLOOKUP($A1486,Sheet1!$B$3:$AH$1266,Sheet1!J$1+(Sheet1!$A$1-1)*10,FALSE))=TRUE,"---",IF(VLOOKUP($A1486,Sheet1!$B$3:$AH$1266,Sheet1!J$1+(Sheet1!$A$1-1)*10,FALSE)="---","---", (ROUND(VLOOKUP($A1486,Sheet1!$B$3:$AH$1266,Sheet1!J$1+(Sheet1!$A$1-1)*10,FALSE),IF(VLOOKUP($A1486,Sheet1!$B$3:$AH$1266,Sheet1!J$1+(Sheet1!$A$1-1)*10,FALSE)&gt;99999,-3,IF(VLOOKUP($A1486,Sheet1!$B$3:$AH$1266,Sheet1!J$1+(Sheet1!$A$1-1)*10,FALSE)&gt;9999,-2,IF(VLOOKUP($A1486,Sheet1!$B$3:$AH$1266,Sheet1!J$1+(Sheet1!$A$1-1)*10,FALSE)&gt;999,-1,0)))))))</f>
        <v>---</v>
      </c>
      <c r="AA1486" s="385" t="str">
        <f>IF(ISNA(VLOOKUP($A1486,Sheet1!$B$3:$AH$1266,Sheet1!K$1+(Sheet1!$A$1-1)*10,FALSE))=TRUE,"---",IF(VLOOKUP($A1486,Sheet1!$B$3:$AH$1266,Sheet1!K$1+(Sheet1!$A$1-1)*10,FALSE)="---","---", (ROUND(VLOOKUP($A1486,Sheet1!$B$3:$AH$1266,Sheet1!K$1+(Sheet1!$A$1-1)*10,FALSE),IF(VLOOKUP($A1486,Sheet1!$B$3:$AH$1266,Sheet1!K$1+(Sheet1!$A$1-1)*10,FALSE)&gt;99999,-3,IF(VLOOKUP($A1486,Sheet1!$B$3:$AH$1266,Sheet1!K$1+(Sheet1!$A$1-1)*10,FALSE)&gt;9999,-2,IF(VLOOKUP($A1486,Sheet1!$B$3:$AH$1266,Sheet1!K$1+(Sheet1!$A$1-1)*10,FALSE)&gt;999,-1,0)))))))</f>
        <v>---</v>
      </c>
      <c r="AB1486" s="385" t="str">
        <f>IF(ISNA(VLOOKUP($A1486,Sheet1!$B$3:$AH$1266,Sheet1!L$1+(Sheet1!$A$1-1)*10,FALSE))=TRUE,"---",IF(VLOOKUP($A1486,Sheet1!$B$3:$AH$1266,Sheet1!L$1+(Sheet1!$A$1-1)*10,FALSE)="---","---", (ROUND(VLOOKUP($A1486,Sheet1!$B$3:$AH$1266,Sheet1!L$1+(Sheet1!$A$1-1)*10,FALSE),IF(VLOOKUP($A1486,Sheet1!$B$3:$AH$1266,Sheet1!L$1+(Sheet1!$A$1-1)*10,FALSE)&gt;99999,-3,IF(VLOOKUP($A1486,Sheet1!$B$3:$AH$1266,Sheet1!L$1+(Sheet1!$A$1-1)*10,FALSE)&gt;9999,-2,IF(VLOOKUP($A1486,Sheet1!$B$3:$AH$1266,Sheet1!L$1+(Sheet1!$A$1-1)*10,FALSE)&gt;999,-1,0)))))))</f>
        <v>---</v>
      </c>
      <c r="AC1486" s="385" t="str">
        <f>IF(ISNA(VLOOKUP($A1486,Sheet1!$B$3:$AH$1266,Sheet1!M$1+(Sheet1!$A$1-1)*10,FALSE))=TRUE,"---",IF(VLOOKUP($A1486,Sheet1!$B$3:$AH$1266,Sheet1!M$1+(Sheet1!$A$1-1)*10,FALSE)="---","---", (ROUND(VLOOKUP($A1486,Sheet1!$B$3:$AH$1266,Sheet1!M$1+(Sheet1!$A$1-1)*10,FALSE),IF(VLOOKUP($A1486,Sheet1!$B$3:$AH$1266,Sheet1!M$1+(Sheet1!$A$1-1)*10,FALSE)&gt;99999,-3,IF(VLOOKUP($A1486,Sheet1!$B$3:$AH$1266,Sheet1!M$1+(Sheet1!$A$1-1)*10,FALSE)&gt;9999,-2,IF(VLOOKUP($A1486,Sheet1!$B$3:$AH$1266,Sheet1!M$1+(Sheet1!$A$1-1)*10,FALSE)&gt;999,-1,0)))))))</f>
        <v>---</v>
      </c>
      <c r="AD1486" s="385" t="str">
        <f>IF(ISNA(VLOOKUP($A1486,Sheet1!$B$3:$AH$1266,Sheet1!N$1+(Sheet1!$A$1-1)*10,FALSE))=TRUE,"---",IF(VLOOKUP($A1486,Sheet1!$B$3:$AH$1266,Sheet1!N$1+(Sheet1!$A$1-1)*10,FALSE)="---","---", (ROUND(VLOOKUP($A1486,Sheet1!$B$3:$AH$1266,Sheet1!N$1+(Sheet1!$A$1-1)*10,FALSE),IF(VLOOKUP($A1486,Sheet1!$B$3:$AH$1266,Sheet1!N$1+(Sheet1!$A$1-1)*10,FALSE)&gt;99999,-3,IF(VLOOKUP($A1486,Sheet1!$B$3:$AH$1266,Sheet1!N$1+(Sheet1!$A$1-1)*10,FALSE)&gt;9999,-2,IF(VLOOKUP($A1486,Sheet1!$B$3:$AH$1266,Sheet1!N$1+(Sheet1!$A$1-1)*10,FALSE)&gt;999,-1,0)))))))</f>
        <v>---</v>
      </c>
    </row>
    <row r="1487" spans="1:30" ht="25.5" customHeight="1" x14ac:dyDescent="0.25">
      <c r="A1487" s="303" t="s">
        <v>2175</v>
      </c>
      <c r="B1487" s="330" t="s">
        <v>2176</v>
      </c>
      <c r="C1487" s="303">
        <v>422816</v>
      </c>
      <c r="D1487" s="303">
        <v>774020</v>
      </c>
      <c r="E1487" s="307" t="s">
        <v>3031</v>
      </c>
      <c r="F1487" s="342" t="s">
        <v>4868</v>
      </c>
      <c r="G1487" s="318" t="s">
        <v>286</v>
      </c>
      <c r="H1487" s="347">
        <v>3.15</v>
      </c>
      <c r="I1487" s="326">
        <v>29801</v>
      </c>
      <c r="J1487" s="375">
        <v>15.89</v>
      </c>
      <c r="K1487" s="315" t="s">
        <v>4405</v>
      </c>
      <c r="L1487" s="320">
        <v>807</v>
      </c>
      <c r="M1487" s="322">
        <v>256</v>
      </c>
      <c r="N1487" s="315" t="s">
        <v>4405</v>
      </c>
      <c r="O1487" s="299">
        <f t="shared" si="51"/>
        <v>4.0756807715794361</v>
      </c>
      <c r="P1487" s="299">
        <f>IF(O1487&lt;&gt;"",VLOOKUP($A1487,Sheet4!$A$2:$O$1309,14,FALSE)*100,"")</f>
        <v>0.65045261304325086</v>
      </c>
      <c r="Q1487" s="299">
        <f>IF(P1487&lt;&gt;"",VLOOKUP($A1487,Sheet4!$A$2:$O$1309,15,FALSE)*100,"")</f>
        <v>6.1920006201743423</v>
      </c>
      <c r="R1487" s="301">
        <f t="shared" ref="R1487:R1549" si="52">IF(O1487="&lt;0.2","&gt;500",IF(O1487="&gt;50","&lt;2",IF(ISERR(1/O1487*100),"",IF(AND((1/O1487*100)&gt;=2,(1/O1487*100)&lt;=10),MROUND(1/O1487*100,1),IF(AND((1/O1487*100)&gt;=10,(1/O1487*100)&lt;=50),MROUND(1/O1487*100,5),IF(AND((1/O1487*100)&gt;=50,(1/O1487*100)&lt;=104),MROUND(1/O1487*100,10),IF(AND((1/O1487*100)&gt;=104,(1/O1487*100)&lt;=110),"100",IF(AND((1/O1487*100)&gt;=110,(1/O1487*100)&lt;=180),"&gt;100, &lt;200",IF(AND((1/O1487*100)&gt;=180,(1/O1487*100)&lt;=220),"200",IF(AND((1/O1487*100)&gt;=220,(1/O1487*100)&lt;=450),"&gt;200,  &lt;500","500"))))))))))</f>
        <v>25</v>
      </c>
      <c r="S1487" s="356" t="s">
        <v>4367</v>
      </c>
      <c r="T1487" s="356" t="str">
        <f>IF(ISNA(VLOOKUP(A1487,Sheet1!B$3:C$1266,2,FALSE)=TRUE),"NC",VLOOKUP(A1487,Sheet1!B$3:C$1266,2,FALSE))</f>
        <v>Rural10</v>
      </c>
      <c r="U1487" s="392">
        <f>IF(ISNA(VLOOKUP($A1487,Sheet1!$B$3:$AH$1266,Sheet1!E$1+(Sheet1!$A$1-1)*10,FALSE))=TRUE,"---",IF(VLOOKUP($A1487,Sheet1!$B$3:$AH$1266,Sheet1!E$1+(Sheet1!$A$1-1)*10,FALSE)="---","---", (ROUND(VLOOKUP($A1487,Sheet1!$B$3:$AH$1266,Sheet1!E$1+(Sheet1!$A$1-1)*10,FALSE),IF(VLOOKUP($A1487,Sheet1!$B$3:$AH$1266,Sheet1!E$1+(Sheet1!$A$1-1)*10,FALSE)&gt;99999,-3,IF(VLOOKUP($A1487,Sheet1!$B$3:$AH$1266,Sheet1!E$1+(Sheet1!$A$1-1)*10,FALSE)&gt;9999,-2,IF(VLOOKUP($A1487,Sheet1!$B$3:$AH$1266,Sheet1!E$1+(Sheet1!$A$1-1)*10,FALSE)&gt;999,-1,0)))))))</f>
        <v>99</v>
      </c>
      <c r="V1487" s="392">
        <f>IF(ISNA(VLOOKUP($A1487,Sheet1!$B$3:$AH$1266,Sheet1!F$1+(Sheet1!$A$1-1)*10,FALSE))=TRUE,"---",IF(VLOOKUP($A1487,Sheet1!$B$3:$AH$1266,Sheet1!F$1+(Sheet1!$A$1-1)*10,FALSE)="---","---", (ROUND(VLOOKUP($A1487,Sheet1!$B$3:$AH$1266,Sheet1!F$1+(Sheet1!$A$1-1)*10,FALSE),IF(VLOOKUP($A1487,Sheet1!$B$3:$AH$1266,Sheet1!F$1+(Sheet1!$A$1-1)*10,FALSE)&gt;99999,-3,IF(VLOOKUP($A1487,Sheet1!$B$3:$AH$1266,Sheet1!F$1+(Sheet1!$A$1-1)*10,FALSE)&gt;9999,-2,IF(VLOOKUP($A1487,Sheet1!$B$3:$AH$1266,Sheet1!F$1+(Sheet1!$A$1-1)*10,FALSE)&gt;999,-1,0)))))))</f>
        <v>136</v>
      </c>
      <c r="W1487" s="392">
        <f>IF(ISNA(VLOOKUP($A1487,Sheet1!$B$3:$AH$1266,Sheet1!G$1+(Sheet1!$A$1-1)*10,FALSE))=TRUE,"---",IF(VLOOKUP($A1487,Sheet1!$B$3:$AH$1266,Sheet1!G$1+(Sheet1!$A$1-1)*10,FALSE)="---","---", (ROUND(VLOOKUP($A1487,Sheet1!$B$3:$AH$1266,Sheet1!G$1+(Sheet1!$A$1-1)*10,FALSE),IF(VLOOKUP($A1487,Sheet1!$B$3:$AH$1266,Sheet1!G$1+(Sheet1!$A$1-1)*10,FALSE)&gt;99999,-3,IF(VLOOKUP($A1487,Sheet1!$B$3:$AH$1266,Sheet1!G$1+(Sheet1!$A$1-1)*10,FALSE)&gt;9999,-2,IF(VLOOKUP($A1487,Sheet1!$B$3:$AH$1266,Sheet1!G$1+(Sheet1!$A$1-1)*10,FALSE)&gt;999,-1,0)))))))</f>
        <v>191</v>
      </c>
      <c r="X1487" s="392">
        <f>IF(ISNA(VLOOKUP($A1487,Sheet1!$B$3:$AH$1266,Sheet1!H$1+(Sheet1!$A$1-1)*10,FALSE))=TRUE,"---",IF(VLOOKUP($A1487,Sheet1!$B$3:$AH$1266,Sheet1!H$1+(Sheet1!$A$1-1)*10,FALSE)="---","---", (ROUND(VLOOKUP($A1487,Sheet1!$B$3:$AH$1266,Sheet1!H$1+(Sheet1!$A$1-1)*10,FALSE),IF(VLOOKUP($A1487,Sheet1!$B$3:$AH$1266,Sheet1!H$1+(Sheet1!$A$1-1)*10,FALSE)&gt;99999,-3,IF(VLOOKUP($A1487,Sheet1!$B$3:$AH$1266,Sheet1!H$1+(Sheet1!$A$1-1)*10,FALSE)&gt;9999,-2,IF(VLOOKUP($A1487,Sheet1!$B$3:$AH$1266,Sheet1!H$1+(Sheet1!$A$1-1)*10,FALSE)&gt;999,-1,0)))))))</f>
        <v>380</v>
      </c>
      <c r="Y1487" s="392">
        <f>IF(ISNA(VLOOKUP($A1487,Sheet1!$B$3:$AH$1266,Sheet1!I$1+(Sheet1!$A$1-1)*10,FALSE))=TRUE,"---",IF(VLOOKUP($A1487,Sheet1!$B$3:$AH$1266,Sheet1!I$1+(Sheet1!$A$1-1)*10,FALSE)="---","---", (ROUND(VLOOKUP($A1487,Sheet1!$B$3:$AH$1266,Sheet1!I$1+(Sheet1!$A$1-1)*10,FALSE),IF(VLOOKUP($A1487,Sheet1!$B$3:$AH$1266,Sheet1!I$1+(Sheet1!$A$1-1)*10,FALSE)&gt;99999,-3,IF(VLOOKUP($A1487,Sheet1!$B$3:$AH$1266,Sheet1!I$1+(Sheet1!$A$1-1)*10,FALSE)&gt;9999,-2,IF(VLOOKUP($A1487,Sheet1!$B$3:$AH$1266,Sheet1!I$1+(Sheet1!$A$1-1)*10,FALSE)&gt;999,-1,0)))))))</f>
        <v>548</v>
      </c>
      <c r="Z1487" s="392">
        <f>IF(ISNA(VLOOKUP($A1487,Sheet1!$B$3:$AH$1266,Sheet1!J$1+(Sheet1!$A$1-1)*10,FALSE))=TRUE,"---",IF(VLOOKUP($A1487,Sheet1!$B$3:$AH$1266,Sheet1!J$1+(Sheet1!$A$1-1)*10,FALSE)="---","---", (ROUND(VLOOKUP($A1487,Sheet1!$B$3:$AH$1266,Sheet1!J$1+(Sheet1!$A$1-1)*10,FALSE),IF(VLOOKUP($A1487,Sheet1!$B$3:$AH$1266,Sheet1!J$1+(Sheet1!$A$1-1)*10,FALSE)&gt;99999,-3,IF(VLOOKUP($A1487,Sheet1!$B$3:$AH$1266,Sheet1!J$1+(Sheet1!$A$1-1)*10,FALSE)&gt;9999,-2,IF(VLOOKUP($A1487,Sheet1!$B$3:$AH$1266,Sheet1!J$1+(Sheet1!$A$1-1)*10,FALSE)&gt;999,-1,0)))))))</f>
        <v>811</v>
      </c>
      <c r="AA1487" s="392">
        <f>IF(ISNA(VLOOKUP($A1487,Sheet1!$B$3:$AH$1266,Sheet1!K$1+(Sheet1!$A$1-1)*10,FALSE))=TRUE,"---",IF(VLOOKUP($A1487,Sheet1!$B$3:$AH$1266,Sheet1!K$1+(Sheet1!$A$1-1)*10,FALSE)="---","---", (ROUND(VLOOKUP($A1487,Sheet1!$B$3:$AH$1266,Sheet1!K$1+(Sheet1!$A$1-1)*10,FALSE),IF(VLOOKUP($A1487,Sheet1!$B$3:$AH$1266,Sheet1!K$1+(Sheet1!$A$1-1)*10,FALSE)&gt;99999,-3,IF(VLOOKUP($A1487,Sheet1!$B$3:$AH$1266,Sheet1!K$1+(Sheet1!$A$1-1)*10,FALSE)&gt;9999,-2,IF(VLOOKUP($A1487,Sheet1!$B$3:$AH$1266,Sheet1!K$1+(Sheet1!$A$1-1)*10,FALSE)&gt;999,-1,0)))))))</f>
        <v>1050</v>
      </c>
      <c r="AB1487" s="392">
        <f>IF(ISNA(VLOOKUP($A1487,Sheet1!$B$3:$AH$1266,Sheet1!L$1+(Sheet1!$A$1-1)*10,FALSE))=TRUE,"---",IF(VLOOKUP($A1487,Sheet1!$B$3:$AH$1266,Sheet1!L$1+(Sheet1!$A$1-1)*10,FALSE)="---","---", (ROUND(VLOOKUP($A1487,Sheet1!$B$3:$AH$1266,Sheet1!L$1+(Sheet1!$A$1-1)*10,FALSE),IF(VLOOKUP($A1487,Sheet1!$B$3:$AH$1266,Sheet1!L$1+(Sheet1!$A$1-1)*10,FALSE)&gt;99999,-3,IF(VLOOKUP($A1487,Sheet1!$B$3:$AH$1266,Sheet1!L$1+(Sheet1!$A$1-1)*10,FALSE)&gt;9999,-2,IF(VLOOKUP($A1487,Sheet1!$B$3:$AH$1266,Sheet1!L$1+(Sheet1!$A$1-1)*10,FALSE)&gt;999,-1,0)))))))</f>
        <v>1310</v>
      </c>
      <c r="AC1487" s="392">
        <f>IF(ISNA(VLOOKUP($A1487,Sheet1!$B$3:$AH$1266,Sheet1!M$1+(Sheet1!$A$1-1)*10,FALSE))=TRUE,"---",IF(VLOOKUP($A1487,Sheet1!$B$3:$AH$1266,Sheet1!M$1+(Sheet1!$A$1-1)*10,FALSE)="---","---", (ROUND(VLOOKUP($A1487,Sheet1!$B$3:$AH$1266,Sheet1!M$1+(Sheet1!$A$1-1)*10,FALSE),IF(VLOOKUP($A1487,Sheet1!$B$3:$AH$1266,Sheet1!M$1+(Sheet1!$A$1-1)*10,FALSE)&gt;99999,-3,IF(VLOOKUP($A1487,Sheet1!$B$3:$AH$1266,Sheet1!M$1+(Sheet1!$A$1-1)*10,FALSE)&gt;9999,-2,IF(VLOOKUP($A1487,Sheet1!$B$3:$AH$1266,Sheet1!M$1+(Sheet1!$A$1-1)*10,FALSE)&gt;999,-1,0)))))))</f>
        <v>1620</v>
      </c>
      <c r="AD1487" s="392">
        <f>IF(ISNA(VLOOKUP($A1487,Sheet1!$B$3:$AH$1266,Sheet1!N$1+(Sheet1!$A$1-1)*10,FALSE))=TRUE,"---",IF(VLOOKUP($A1487,Sheet1!$B$3:$AH$1266,Sheet1!N$1+(Sheet1!$A$1-1)*10,FALSE)="---","---", (ROUND(VLOOKUP($A1487,Sheet1!$B$3:$AH$1266,Sheet1!N$1+(Sheet1!$A$1-1)*10,FALSE),IF(VLOOKUP($A1487,Sheet1!$B$3:$AH$1266,Sheet1!N$1+(Sheet1!$A$1-1)*10,FALSE)&gt;99999,-3,IF(VLOOKUP($A1487,Sheet1!$B$3:$AH$1266,Sheet1!N$1+(Sheet1!$A$1-1)*10,FALSE)&gt;9999,-2,IF(VLOOKUP($A1487,Sheet1!$B$3:$AH$1266,Sheet1!N$1+(Sheet1!$A$1-1)*10,FALSE)&gt;999,-1,0)))))))</f>
        <v>2090</v>
      </c>
    </row>
    <row r="1488" spans="1:30" ht="25.5" customHeight="1" x14ac:dyDescent="0.25">
      <c r="A1488" s="303"/>
      <c r="B1488" s="331"/>
      <c r="C1488" s="303"/>
      <c r="D1488" s="303"/>
      <c r="E1488" s="307"/>
      <c r="F1488" s="401"/>
      <c r="G1488" s="308"/>
      <c r="H1488" s="347"/>
      <c r="I1488" s="327"/>
      <c r="J1488" s="376"/>
      <c r="K1488" s="316"/>
      <c r="L1488" s="321"/>
      <c r="M1488" s="323"/>
      <c r="N1488" s="316"/>
      <c r="O1488" s="317" t="e">
        <f t="shared" si="51"/>
        <v>#NUM!</v>
      </c>
      <c r="P1488" s="317" t="e">
        <f>IF(O1488&lt;&gt;"",VLOOKUP($A1488,Sheet4!$A$2:$O$1309,14,FALSE)*100,"")</f>
        <v>#NUM!</v>
      </c>
      <c r="Q1488" s="317" t="e">
        <f>IF(P1488&lt;&gt;"",VLOOKUP($A1488,Sheet4!$A$2:$O$1309,15,FALSE)*100,"")</f>
        <v>#NUM!</v>
      </c>
      <c r="R1488" s="356" t="e">
        <f t="shared" si="52"/>
        <v>#NUM!</v>
      </c>
      <c r="S1488" s="356"/>
      <c r="T1488" s="356"/>
      <c r="U1488" s="392"/>
      <c r="V1488" s="392"/>
      <c r="W1488" s="392"/>
      <c r="X1488" s="392"/>
      <c r="Y1488" s="392"/>
      <c r="Z1488" s="392"/>
      <c r="AA1488" s="392"/>
      <c r="AB1488" s="392"/>
      <c r="AC1488" s="392"/>
      <c r="AD1488" s="392"/>
    </row>
    <row r="1489" spans="1:30" ht="25.5" customHeight="1" x14ac:dyDescent="0.25">
      <c r="A1489" s="304" t="s">
        <v>2177</v>
      </c>
      <c r="B1489" s="393" t="s">
        <v>2178</v>
      </c>
      <c r="C1489" s="304">
        <v>423004</v>
      </c>
      <c r="D1489" s="304">
        <v>773757</v>
      </c>
      <c r="E1489" s="305" t="s">
        <v>3031</v>
      </c>
      <c r="F1489" s="345" t="s">
        <v>4863</v>
      </c>
      <c r="G1489" s="351" t="s">
        <v>286</v>
      </c>
      <c r="H1489" s="348">
        <v>0.75</v>
      </c>
      <c r="I1489" s="119">
        <v>26472</v>
      </c>
      <c r="J1489" s="124">
        <v>3.03</v>
      </c>
      <c r="K1489" s="118" t="s">
        <v>24</v>
      </c>
      <c r="L1489" s="122">
        <v>121</v>
      </c>
      <c r="M1489" s="123">
        <v>161</v>
      </c>
      <c r="N1489" s="118" t="s">
        <v>1019</v>
      </c>
      <c r="O1489" s="71" t="s">
        <v>4405</v>
      </c>
      <c r="P1489" s="71" t="s">
        <v>4405</v>
      </c>
      <c r="Q1489" s="71" t="s">
        <v>4405</v>
      </c>
      <c r="R1489" s="73" t="s">
        <v>4405</v>
      </c>
      <c r="S1489" s="357" t="s">
        <v>4367</v>
      </c>
      <c r="T1489" s="357" t="str">
        <f>IF(ISNA(VLOOKUP(A1489,Sheet1!B$3:C$1266,2,FALSE)=TRUE),"NC",VLOOKUP(A1489,Sheet1!B$3:C$1266,2,FALSE))</f>
        <v>NC</v>
      </c>
      <c r="U1489" s="385" t="str">
        <f>IF(ISNA(VLOOKUP($A1489,Sheet1!$B$3:$AH$1266,Sheet1!E$1+(Sheet1!$A$1-1)*10,FALSE))=TRUE,"---",IF(VLOOKUP($A1489,Sheet1!$B$3:$AH$1266,Sheet1!E$1+(Sheet1!$A$1-1)*10,FALSE)="---","---", (ROUND(VLOOKUP($A1489,Sheet1!$B$3:$AH$1266,Sheet1!E$1+(Sheet1!$A$1-1)*10,FALSE),IF(VLOOKUP($A1489,Sheet1!$B$3:$AH$1266,Sheet1!E$1+(Sheet1!$A$1-1)*10,FALSE)&gt;99999,-3,IF(VLOOKUP($A1489,Sheet1!$B$3:$AH$1266,Sheet1!E$1+(Sheet1!$A$1-1)*10,FALSE)&gt;9999,-2,IF(VLOOKUP($A1489,Sheet1!$B$3:$AH$1266,Sheet1!E$1+(Sheet1!$A$1-1)*10,FALSE)&gt;999,-1,0)))))))</f>
        <v>---</v>
      </c>
      <c r="V1489" s="385" t="str">
        <f>IF(ISNA(VLOOKUP($A1489,Sheet1!$B$3:$AH$1266,Sheet1!F$1+(Sheet1!$A$1-1)*10,FALSE))=TRUE,"---",IF(VLOOKUP($A1489,Sheet1!$B$3:$AH$1266,Sheet1!F$1+(Sheet1!$A$1-1)*10,FALSE)="---","---", (ROUND(VLOOKUP($A1489,Sheet1!$B$3:$AH$1266,Sheet1!F$1+(Sheet1!$A$1-1)*10,FALSE),IF(VLOOKUP($A1489,Sheet1!$B$3:$AH$1266,Sheet1!F$1+(Sheet1!$A$1-1)*10,FALSE)&gt;99999,-3,IF(VLOOKUP($A1489,Sheet1!$B$3:$AH$1266,Sheet1!F$1+(Sheet1!$A$1-1)*10,FALSE)&gt;9999,-2,IF(VLOOKUP($A1489,Sheet1!$B$3:$AH$1266,Sheet1!F$1+(Sheet1!$A$1-1)*10,FALSE)&gt;999,-1,0)))))))</f>
        <v>---</v>
      </c>
      <c r="W1489" s="385" t="str">
        <f>IF(ISNA(VLOOKUP($A1489,Sheet1!$B$3:$AH$1266,Sheet1!G$1+(Sheet1!$A$1-1)*10,FALSE))=TRUE,"---",IF(VLOOKUP($A1489,Sheet1!$B$3:$AH$1266,Sheet1!G$1+(Sheet1!$A$1-1)*10,FALSE)="---","---", (ROUND(VLOOKUP($A1489,Sheet1!$B$3:$AH$1266,Sheet1!G$1+(Sheet1!$A$1-1)*10,FALSE),IF(VLOOKUP($A1489,Sheet1!$B$3:$AH$1266,Sheet1!G$1+(Sheet1!$A$1-1)*10,FALSE)&gt;99999,-3,IF(VLOOKUP($A1489,Sheet1!$B$3:$AH$1266,Sheet1!G$1+(Sheet1!$A$1-1)*10,FALSE)&gt;9999,-2,IF(VLOOKUP($A1489,Sheet1!$B$3:$AH$1266,Sheet1!G$1+(Sheet1!$A$1-1)*10,FALSE)&gt;999,-1,0)))))))</f>
        <v>---</v>
      </c>
      <c r="X1489" s="385" t="str">
        <f>IF(ISNA(VLOOKUP($A1489,Sheet1!$B$3:$AH$1266,Sheet1!H$1+(Sheet1!$A$1-1)*10,FALSE))=TRUE,"---",IF(VLOOKUP($A1489,Sheet1!$B$3:$AH$1266,Sheet1!H$1+(Sheet1!$A$1-1)*10,FALSE)="---","---", (ROUND(VLOOKUP($A1489,Sheet1!$B$3:$AH$1266,Sheet1!H$1+(Sheet1!$A$1-1)*10,FALSE),IF(VLOOKUP($A1489,Sheet1!$B$3:$AH$1266,Sheet1!H$1+(Sheet1!$A$1-1)*10,FALSE)&gt;99999,-3,IF(VLOOKUP($A1489,Sheet1!$B$3:$AH$1266,Sheet1!H$1+(Sheet1!$A$1-1)*10,FALSE)&gt;9999,-2,IF(VLOOKUP($A1489,Sheet1!$B$3:$AH$1266,Sheet1!H$1+(Sheet1!$A$1-1)*10,FALSE)&gt;999,-1,0)))))))</f>
        <v>---</v>
      </c>
      <c r="Y1489" s="385" t="str">
        <f>IF(ISNA(VLOOKUP($A1489,Sheet1!$B$3:$AH$1266,Sheet1!I$1+(Sheet1!$A$1-1)*10,FALSE))=TRUE,"---",IF(VLOOKUP($A1489,Sheet1!$B$3:$AH$1266,Sheet1!I$1+(Sheet1!$A$1-1)*10,FALSE)="---","---", (ROUND(VLOOKUP($A1489,Sheet1!$B$3:$AH$1266,Sheet1!I$1+(Sheet1!$A$1-1)*10,FALSE),IF(VLOOKUP($A1489,Sheet1!$B$3:$AH$1266,Sheet1!I$1+(Sheet1!$A$1-1)*10,FALSE)&gt;99999,-3,IF(VLOOKUP($A1489,Sheet1!$B$3:$AH$1266,Sheet1!I$1+(Sheet1!$A$1-1)*10,FALSE)&gt;9999,-2,IF(VLOOKUP($A1489,Sheet1!$B$3:$AH$1266,Sheet1!I$1+(Sheet1!$A$1-1)*10,FALSE)&gt;999,-1,0)))))))</f>
        <v>---</v>
      </c>
      <c r="Z1489" s="385" t="str">
        <f>IF(ISNA(VLOOKUP($A1489,Sheet1!$B$3:$AH$1266,Sheet1!J$1+(Sheet1!$A$1-1)*10,FALSE))=TRUE,"---",IF(VLOOKUP($A1489,Sheet1!$B$3:$AH$1266,Sheet1!J$1+(Sheet1!$A$1-1)*10,FALSE)="---","---", (ROUND(VLOOKUP($A1489,Sheet1!$B$3:$AH$1266,Sheet1!J$1+(Sheet1!$A$1-1)*10,FALSE),IF(VLOOKUP($A1489,Sheet1!$B$3:$AH$1266,Sheet1!J$1+(Sheet1!$A$1-1)*10,FALSE)&gt;99999,-3,IF(VLOOKUP($A1489,Sheet1!$B$3:$AH$1266,Sheet1!J$1+(Sheet1!$A$1-1)*10,FALSE)&gt;9999,-2,IF(VLOOKUP($A1489,Sheet1!$B$3:$AH$1266,Sheet1!J$1+(Sheet1!$A$1-1)*10,FALSE)&gt;999,-1,0)))))))</f>
        <v>---</v>
      </c>
      <c r="AA1489" s="385" t="str">
        <f>IF(ISNA(VLOOKUP($A1489,Sheet1!$B$3:$AH$1266,Sheet1!K$1+(Sheet1!$A$1-1)*10,FALSE))=TRUE,"---",IF(VLOOKUP($A1489,Sheet1!$B$3:$AH$1266,Sheet1!K$1+(Sheet1!$A$1-1)*10,FALSE)="---","---", (ROUND(VLOOKUP($A1489,Sheet1!$B$3:$AH$1266,Sheet1!K$1+(Sheet1!$A$1-1)*10,FALSE),IF(VLOOKUP($A1489,Sheet1!$B$3:$AH$1266,Sheet1!K$1+(Sheet1!$A$1-1)*10,FALSE)&gt;99999,-3,IF(VLOOKUP($A1489,Sheet1!$B$3:$AH$1266,Sheet1!K$1+(Sheet1!$A$1-1)*10,FALSE)&gt;9999,-2,IF(VLOOKUP($A1489,Sheet1!$B$3:$AH$1266,Sheet1!K$1+(Sheet1!$A$1-1)*10,FALSE)&gt;999,-1,0)))))))</f>
        <v>---</v>
      </c>
      <c r="AB1489" s="385" t="str">
        <f>IF(ISNA(VLOOKUP($A1489,Sheet1!$B$3:$AH$1266,Sheet1!L$1+(Sheet1!$A$1-1)*10,FALSE))=TRUE,"---",IF(VLOOKUP($A1489,Sheet1!$B$3:$AH$1266,Sheet1!L$1+(Sheet1!$A$1-1)*10,FALSE)="---","---", (ROUND(VLOOKUP($A1489,Sheet1!$B$3:$AH$1266,Sheet1!L$1+(Sheet1!$A$1-1)*10,FALSE),IF(VLOOKUP($A1489,Sheet1!$B$3:$AH$1266,Sheet1!L$1+(Sheet1!$A$1-1)*10,FALSE)&gt;99999,-3,IF(VLOOKUP($A1489,Sheet1!$B$3:$AH$1266,Sheet1!L$1+(Sheet1!$A$1-1)*10,FALSE)&gt;9999,-2,IF(VLOOKUP($A1489,Sheet1!$B$3:$AH$1266,Sheet1!L$1+(Sheet1!$A$1-1)*10,FALSE)&gt;999,-1,0)))))))</f>
        <v>---</v>
      </c>
      <c r="AC1489" s="385" t="str">
        <f>IF(ISNA(VLOOKUP($A1489,Sheet1!$B$3:$AH$1266,Sheet1!M$1+(Sheet1!$A$1-1)*10,FALSE))=TRUE,"---",IF(VLOOKUP($A1489,Sheet1!$B$3:$AH$1266,Sheet1!M$1+(Sheet1!$A$1-1)*10,FALSE)="---","---", (ROUND(VLOOKUP($A1489,Sheet1!$B$3:$AH$1266,Sheet1!M$1+(Sheet1!$A$1-1)*10,FALSE),IF(VLOOKUP($A1489,Sheet1!$B$3:$AH$1266,Sheet1!M$1+(Sheet1!$A$1-1)*10,FALSE)&gt;99999,-3,IF(VLOOKUP($A1489,Sheet1!$B$3:$AH$1266,Sheet1!M$1+(Sheet1!$A$1-1)*10,FALSE)&gt;9999,-2,IF(VLOOKUP($A1489,Sheet1!$B$3:$AH$1266,Sheet1!M$1+(Sheet1!$A$1-1)*10,FALSE)&gt;999,-1,0)))))))</f>
        <v>---</v>
      </c>
      <c r="AD1489" s="385" t="str">
        <f>IF(ISNA(VLOOKUP($A1489,Sheet1!$B$3:$AH$1266,Sheet1!N$1+(Sheet1!$A$1-1)*10,FALSE))=TRUE,"---",IF(VLOOKUP($A1489,Sheet1!$B$3:$AH$1266,Sheet1!N$1+(Sheet1!$A$1-1)*10,FALSE)="---","---", (ROUND(VLOOKUP($A1489,Sheet1!$B$3:$AH$1266,Sheet1!N$1+(Sheet1!$A$1-1)*10,FALSE),IF(VLOOKUP($A1489,Sheet1!$B$3:$AH$1266,Sheet1!N$1+(Sheet1!$A$1-1)*10,FALSE)&gt;99999,-3,IF(VLOOKUP($A1489,Sheet1!$B$3:$AH$1266,Sheet1!N$1+(Sheet1!$A$1-1)*10,FALSE)&gt;9999,-2,IF(VLOOKUP($A1489,Sheet1!$B$3:$AH$1266,Sheet1!N$1+(Sheet1!$A$1-1)*10,FALSE)&gt;999,-1,0)))))))</f>
        <v>---</v>
      </c>
    </row>
    <row r="1490" spans="1:30" ht="25.5" customHeight="1" x14ac:dyDescent="0.25">
      <c r="A1490" s="304"/>
      <c r="B1490" s="346"/>
      <c r="C1490" s="304"/>
      <c r="D1490" s="304"/>
      <c r="E1490" s="305" t="e">
        <v>#N/A</v>
      </c>
      <c r="F1490" s="346"/>
      <c r="G1490" s="352"/>
      <c r="H1490" s="348"/>
      <c r="I1490" s="119">
        <v>24743</v>
      </c>
      <c r="J1490" s="124">
        <v>2.04</v>
      </c>
      <c r="K1490" s="121" t="s">
        <v>4405</v>
      </c>
      <c r="L1490" s="129" t="s">
        <v>4405</v>
      </c>
      <c r="M1490" s="130" t="s">
        <v>4405</v>
      </c>
      <c r="N1490" s="118" t="s">
        <v>75</v>
      </c>
      <c r="O1490" s="71" t="s">
        <v>4405</v>
      </c>
      <c r="P1490" s="71" t="s">
        <v>4405</v>
      </c>
      <c r="Q1490" s="71" t="s">
        <v>4405</v>
      </c>
      <c r="R1490" s="73" t="s">
        <v>4405</v>
      </c>
      <c r="S1490" s="357" t="e">
        <v>#N/A</v>
      </c>
      <c r="T1490" s="357" t="str">
        <f>IF(ISNA(VLOOKUP(A1490,Sheet1!B$3:C$1266,2,FALSE)=TRUE),"ND",VLOOKUP(A1490,Sheet1!B$3:C$1266,2,FALSE))</f>
        <v>ND</v>
      </c>
      <c r="U1490" s="385" t="str">
        <f>IF(ISNA(VLOOKUP($A1490,Sheet1!$B$3:$AH$1266,Sheet1!E$1+(Sheet1!$A$1-1)*10,FALSE))=TRUE,"---",IF(VLOOKUP($A1490,Sheet1!$B$3:$AH$1266,Sheet1!E$1+(Sheet1!$A$1-1)*10,FALSE)="---","---", (ROUND(VLOOKUP($A1490,Sheet1!$B$3:$AH$1266,Sheet1!E$1+(Sheet1!$A$1-1)*10,FALSE),IF(VLOOKUP($A1490,Sheet1!$B$3:$AH$1266,Sheet1!E$1+(Sheet1!$A$1-1)*10,FALSE)&gt;99999,-3,IF(VLOOKUP($A1490,Sheet1!$B$3:$AH$1266,Sheet1!E$1+(Sheet1!$A$1-1)*10,FALSE)&gt;9999,-2,IF(VLOOKUP($A1490,Sheet1!$B$3:$AH$1266,Sheet1!E$1+(Sheet1!$A$1-1)*10,FALSE)&gt;999,-1,0)))))))</f>
        <v>---</v>
      </c>
      <c r="V1490" s="385" t="str">
        <f>IF(ISNA(VLOOKUP($A1490,Sheet1!$B$3:$AH$1266,Sheet1!F$1+(Sheet1!$A$1-1)*10,FALSE))=TRUE,"---",IF(VLOOKUP($A1490,Sheet1!$B$3:$AH$1266,Sheet1!F$1+(Sheet1!$A$1-1)*10,FALSE)="---","---", (ROUND(VLOOKUP($A1490,Sheet1!$B$3:$AH$1266,Sheet1!F$1+(Sheet1!$A$1-1)*10,FALSE),IF(VLOOKUP($A1490,Sheet1!$B$3:$AH$1266,Sheet1!F$1+(Sheet1!$A$1-1)*10,FALSE)&gt;99999,-3,IF(VLOOKUP($A1490,Sheet1!$B$3:$AH$1266,Sheet1!F$1+(Sheet1!$A$1-1)*10,FALSE)&gt;9999,-2,IF(VLOOKUP($A1490,Sheet1!$B$3:$AH$1266,Sheet1!F$1+(Sheet1!$A$1-1)*10,FALSE)&gt;999,-1,0)))))))</f>
        <v>---</v>
      </c>
      <c r="W1490" s="385" t="str">
        <f>IF(ISNA(VLOOKUP($A1490,Sheet1!$B$3:$AH$1266,Sheet1!G$1+(Sheet1!$A$1-1)*10,FALSE))=TRUE,"---",IF(VLOOKUP($A1490,Sheet1!$B$3:$AH$1266,Sheet1!G$1+(Sheet1!$A$1-1)*10,FALSE)="---","---", (ROUND(VLOOKUP($A1490,Sheet1!$B$3:$AH$1266,Sheet1!G$1+(Sheet1!$A$1-1)*10,FALSE),IF(VLOOKUP($A1490,Sheet1!$B$3:$AH$1266,Sheet1!G$1+(Sheet1!$A$1-1)*10,FALSE)&gt;99999,-3,IF(VLOOKUP($A1490,Sheet1!$B$3:$AH$1266,Sheet1!G$1+(Sheet1!$A$1-1)*10,FALSE)&gt;9999,-2,IF(VLOOKUP($A1490,Sheet1!$B$3:$AH$1266,Sheet1!G$1+(Sheet1!$A$1-1)*10,FALSE)&gt;999,-1,0)))))))</f>
        <v>---</v>
      </c>
      <c r="X1490" s="385" t="str">
        <f>IF(ISNA(VLOOKUP($A1490,Sheet1!$B$3:$AH$1266,Sheet1!H$1+(Sheet1!$A$1-1)*10,FALSE))=TRUE,"---",IF(VLOOKUP($A1490,Sheet1!$B$3:$AH$1266,Sheet1!H$1+(Sheet1!$A$1-1)*10,FALSE)="---","---", (ROUND(VLOOKUP($A1490,Sheet1!$B$3:$AH$1266,Sheet1!H$1+(Sheet1!$A$1-1)*10,FALSE),IF(VLOOKUP($A1490,Sheet1!$B$3:$AH$1266,Sheet1!H$1+(Sheet1!$A$1-1)*10,FALSE)&gt;99999,-3,IF(VLOOKUP($A1490,Sheet1!$B$3:$AH$1266,Sheet1!H$1+(Sheet1!$A$1-1)*10,FALSE)&gt;9999,-2,IF(VLOOKUP($A1490,Sheet1!$B$3:$AH$1266,Sheet1!H$1+(Sheet1!$A$1-1)*10,FALSE)&gt;999,-1,0)))))))</f>
        <v>---</v>
      </c>
      <c r="Y1490" s="385" t="str">
        <f>IF(ISNA(VLOOKUP($A1490,Sheet1!$B$3:$AH$1266,Sheet1!I$1+(Sheet1!$A$1-1)*10,FALSE))=TRUE,"---",IF(VLOOKUP($A1490,Sheet1!$B$3:$AH$1266,Sheet1!I$1+(Sheet1!$A$1-1)*10,FALSE)="---","---", (ROUND(VLOOKUP($A1490,Sheet1!$B$3:$AH$1266,Sheet1!I$1+(Sheet1!$A$1-1)*10,FALSE),IF(VLOOKUP($A1490,Sheet1!$B$3:$AH$1266,Sheet1!I$1+(Sheet1!$A$1-1)*10,FALSE)&gt;99999,-3,IF(VLOOKUP($A1490,Sheet1!$B$3:$AH$1266,Sheet1!I$1+(Sheet1!$A$1-1)*10,FALSE)&gt;9999,-2,IF(VLOOKUP($A1490,Sheet1!$B$3:$AH$1266,Sheet1!I$1+(Sheet1!$A$1-1)*10,FALSE)&gt;999,-1,0)))))))</f>
        <v>---</v>
      </c>
      <c r="Z1490" s="385" t="str">
        <f>IF(ISNA(VLOOKUP($A1490,Sheet1!$B$3:$AH$1266,Sheet1!J$1+(Sheet1!$A$1-1)*10,FALSE))=TRUE,"---",IF(VLOOKUP($A1490,Sheet1!$B$3:$AH$1266,Sheet1!J$1+(Sheet1!$A$1-1)*10,FALSE)="---","---", (ROUND(VLOOKUP($A1490,Sheet1!$B$3:$AH$1266,Sheet1!J$1+(Sheet1!$A$1-1)*10,FALSE),IF(VLOOKUP($A1490,Sheet1!$B$3:$AH$1266,Sheet1!J$1+(Sheet1!$A$1-1)*10,FALSE)&gt;99999,-3,IF(VLOOKUP($A1490,Sheet1!$B$3:$AH$1266,Sheet1!J$1+(Sheet1!$A$1-1)*10,FALSE)&gt;9999,-2,IF(VLOOKUP($A1490,Sheet1!$B$3:$AH$1266,Sheet1!J$1+(Sheet1!$A$1-1)*10,FALSE)&gt;999,-1,0)))))))</f>
        <v>---</v>
      </c>
      <c r="AA1490" s="385" t="str">
        <f>IF(ISNA(VLOOKUP($A1490,Sheet1!$B$3:$AH$1266,Sheet1!K$1+(Sheet1!$A$1-1)*10,FALSE))=TRUE,"---",IF(VLOOKUP($A1490,Sheet1!$B$3:$AH$1266,Sheet1!K$1+(Sheet1!$A$1-1)*10,FALSE)="---","---", (ROUND(VLOOKUP($A1490,Sheet1!$B$3:$AH$1266,Sheet1!K$1+(Sheet1!$A$1-1)*10,FALSE),IF(VLOOKUP($A1490,Sheet1!$B$3:$AH$1266,Sheet1!K$1+(Sheet1!$A$1-1)*10,FALSE)&gt;99999,-3,IF(VLOOKUP($A1490,Sheet1!$B$3:$AH$1266,Sheet1!K$1+(Sheet1!$A$1-1)*10,FALSE)&gt;9999,-2,IF(VLOOKUP($A1490,Sheet1!$B$3:$AH$1266,Sheet1!K$1+(Sheet1!$A$1-1)*10,FALSE)&gt;999,-1,0)))))))</f>
        <v>---</v>
      </c>
      <c r="AB1490" s="385" t="str">
        <f>IF(ISNA(VLOOKUP($A1490,Sheet1!$B$3:$AH$1266,Sheet1!L$1+(Sheet1!$A$1-1)*10,FALSE))=TRUE,"---",IF(VLOOKUP($A1490,Sheet1!$B$3:$AH$1266,Sheet1!L$1+(Sheet1!$A$1-1)*10,FALSE)="---","---", (ROUND(VLOOKUP($A1490,Sheet1!$B$3:$AH$1266,Sheet1!L$1+(Sheet1!$A$1-1)*10,FALSE),IF(VLOOKUP($A1490,Sheet1!$B$3:$AH$1266,Sheet1!L$1+(Sheet1!$A$1-1)*10,FALSE)&gt;99999,-3,IF(VLOOKUP($A1490,Sheet1!$B$3:$AH$1266,Sheet1!L$1+(Sheet1!$A$1-1)*10,FALSE)&gt;9999,-2,IF(VLOOKUP($A1490,Sheet1!$B$3:$AH$1266,Sheet1!L$1+(Sheet1!$A$1-1)*10,FALSE)&gt;999,-1,0)))))))</f>
        <v>---</v>
      </c>
      <c r="AC1490" s="385" t="str">
        <f>IF(ISNA(VLOOKUP($A1490,Sheet1!$B$3:$AH$1266,Sheet1!M$1+(Sheet1!$A$1-1)*10,FALSE))=TRUE,"---",IF(VLOOKUP($A1490,Sheet1!$B$3:$AH$1266,Sheet1!M$1+(Sheet1!$A$1-1)*10,FALSE)="---","---", (ROUND(VLOOKUP($A1490,Sheet1!$B$3:$AH$1266,Sheet1!M$1+(Sheet1!$A$1-1)*10,FALSE),IF(VLOOKUP($A1490,Sheet1!$B$3:$AH$1266,Sheet1!M$1+(Sheet1!$A$1-1)*10,FALSE)&gt;99999,-3,IF(VLOOKUP($A1490,Sheet1!$B$3:$AH$1266,Sheet1!M$1+(Sheet1!$A$1-1)*10,FALSE)&gt;9999,-2,IF(VLOOKUP($A1490,Sheet1!$B$3:$AH$1266,Sheet1!M$1+(Sheet1!$A$1-1)*10,FALSE)&gt;999,-1,0)))))))</f>
        <v>---</v>
      </c>
      <c r="AD1490" s="385" t="str">
        <f>IF(ISNA(VLOOKUP($A1490,Sheet1!$B$3:$AH$1266,Sheet1!N$1+(Sheet1!$A$1-1)*10,FALSE))=TRUE,"---",IF(VLOOKUP($A1490,Sheet1!$B$3:$AH$1266,Sheet1!N$1+(Sheet1!$A$1-1)*10,FALSE)="---","---", (ROUND(VLOOKUP($A1490,Sheet1!$B$3:$AH$1266,Sheet1!N$1+(Sheet1!$A$1-1)*10,FALSE),IF(VLOOKUP($A1490,Sheet1!$B$3:$AH$1266,Sheet1!N$1+(Sheet1!$A$1-1)*10,FALSE)&gt;99999,-3,IF(VLOOKUP($A1490,Sheet1!$B$3:$AH$1266,Sheet1!N$1+(Sheet1!$A$1-1)*10,FALSE)&gt;9999,-2,IF(VLOOKUP($A1490,Sheet1!$B$3:$AH$1266,Sheet1!N$1+(Sheet1!$A$1-1)*10,FALSE)&gt;999,-1,0)))))))</f>
        <v>---</v>
      </c>
    </row>
    <row r="1491" spans="1:30" ht="25.5" customHeight="1" x14ac:dyDescent="0.25">
      <c r="A1491" s="125" t="s">
        <v>2179</v>
      </c>
      <c r="B1491" s="138" t="s">
        <v>2180</v>
      </c>
      <c r="C1491" s="125">
        <v>423022</v>
      </c>
      <c r="D1491" s="125">
        <v>774100</v>
      </c>
      <c r="E1491" s="70" t="s">
        <v>3031</v>
      </c>
      <c r="F1491" s="139" t="s">
        <v>4405</v>
      </c>
      <c r="G1491" s="127" t="s">
        <v>160</v>
      </c>
      <c r="H1491" s="128">
        <v>18.7</v>
      </c>
      <c r="I1491" s="112">
        <v>12973</v>
      </c>
      <c r="J1491" s="140" t="s">
        <v>4405</v>
      </c>
      <c r="K1491" s="127" t="s">
        <v>17</v>
      </c>
      <c r="L1491" s="115">
        <v>5800</v>
      </c>
      <c r="M1491" s="116">
        <v>310</v>
      </c>
      <c r="N1491" s="127" t="s">
        <v>321</v>
      </c>
      <c r="O1491" s="68">
        <f t="shared" si="51"/>
        <v>0.65737440655543466</v>
      </c>
      <c r="P1491" s="68">
        <f>IF(O1491&lt;&gt;"",VLOOKUP($A1491,Sheet4!$A$2:$O$1309,14,FALSE)*100,"")</f>
        <v>1.7628791969752866</v>
      </c>
      <c r="Q1491" s="68">
        <f>IF(P1491&lt;&gt;"",VLOOKUP($A1491,Sheet4!$A$2:$O$1309,15,FALSE)*100,"")</f>
        <v>15.988329079761831</v>
      </c>
      <c r="R1491" s="74" t="str">
        <f t="shared" si="52"/>
        <v>&gt;100, &lt;200</v>
      </c>
      <c r="S1491" s="64" t="s">
        <v>4367</v>
      </c>
      <c r="T1491" s="64" t="str">
        <f>IF(ISNA(VLOOKUP(A1491,Sheet1!B$3:C$1266,2,FALSE)=TRUE),"NC",VLOOKUP(A1491,Sheet1!B$3:C$1266,2,FALSE))</f>
        <v>Rural</v>
      </c>
      <c r="U1491" s="65">
        <f>IF(ISNA(VLOOKUP($A1491,Sheet1!$B$3:$AH$1266,Sheet1!E$1+(Sheet1!$A$1-1)*10,FALSE))=TRUE,"---",IF(VLOOKUP($A1491,Sheet1!$B$3:$AH$1266,Sheet1!E$1+(Sheet1!$A$1-1)*10,FALSE)="---","---", (ROUND(VLOOKUP($A1491,Sheet1!$B$3:$AH$1266,Sheet1!E$1+(Sheet1!$A$1-1)*10,FALSE),IF(VLOOKUP($A1491,Sheet1!$B$3:$AH$1266,Sheet1!E$1+(Sheet1!$A$1-1)*10,FALSE)&gt;99999,-3,IF(VLOOKUP($A1491,Sheet1!$B$3:$AH$1266,Sheet1!E$1+(Sheet1!$A$1-1)*10,FALSE)&gt;9999,-2,IF(VLOOKUP($A1491,Sheet1!$B$3:$AH$1266,Sheet1!E$1+(Sheet1!$A$1-1)*10,FALSE)&gt;999,-1,0)))))))</f>
        <v>598</v>
      </c>
      <c r="V1491" s="65">
        <f>IF(ISNA(VLOOKUP($A1491,Sheet1!$B$3:$AH$1266,Sheet1!F$1+(Sheet1!$A$1-1)*10,FALSE))=TRUE,"---",IF(VLOOKUP($A1491,Sheet1!$B$3:$AH$1266,Sheet1!F$1+(Sheet1!$A$1-1)*10,FALSE)="---","---", (ROUND(VLOOKUP($A1491,Sheet1!$B$3:$AH$1266,Sheet1!F$1+(Sheet1!$A$1-1)*10,FALSE),IF(VLOOKUP($A1491,Sheet1!$B$3:$AH$1266,Sheet1!F$1+(Sheet1!$A$1-1)*10,FALSE)&gt;99999,-3,IF(VLOOKUP($A1491,Sheet1!$B$3:$AH$1266,Sheet1!F$1+(Sheet1!$A$1-1)*10,FALSE)&gt;9999,-2,IF(VLOOKUP($A1491,Sheet1!$B$3:$AH$1266,Sheet1!F$1+(Sheet1!$A$1-1)*10,FALSE)&gt;999,-1,0)))))))</f>
        <v>767</v>
      </c>
      <c r="W1491" s="65">
        <f>IF(ISNA(VLOOKUP($A1491,Sheet1!$B$3:$AH$1266,Sheet1!G$1+(Sheet1!$A$1-1)*10,FALSE))=TRUE,"---",IF(VLOOKUP($A1491,Sheet1!$B$3:$AH$1266,Sheet1!G$1+(Sheet1!$A$1-1)*10,FALSE)="---","---", (ROUND(VLOOKUP($A1491,Sheet1!$B$3:$AH$1266,Sheet1!G$1+(Sheet1!$A$1-1)*10,FALSE),IF(VLOOKUP($A1491,Sheet1!$B$3:$AH$1266,Sheet1!G$1+(Sheet1!$A$1-1)*10,FALSE)&gt;99999,-3,IF(VLOOKUP($A1491,Sheet1!$B$3:$AH$1266,Sheet1!G$1+(Sheet1!$A$1-1)*10,FALSE)&gt;9999,-2,IF(VLOOKUP($A1491,Sheet1!$B$3:$AH$1266,Sheet1!G$1+(Sheet1!$A$1-1)*10,FALSE)&gt;999,-1,0)))))))</f>
        <v>1020</v>
      </c>
      <c r="X1491" s="65">
        <f>IF(ISNA(VLOOKUP($A1491,Sheet1!$B$3:$AH$1266,Sheet1!H$1+(Sheet1!$A$1-1)*10,FALSE))=TRUE,"---",IF(VLOOKUP($A1491,Sheet1!$B$3:$AH$1266,Sheet1!H$1+(Sheet1!$A$1-1)*10,FALSE)="---","---", (ROUND(VLOOKUP($A1491,Sheet1!$B$3:$AH$1266,Sheet1!H$1+(Sheet1!$A$1-1)*10,FALSE),IF(VLOOKUP($A1491,Sheet1!$B$3:$AH$1266,Sheet1!H$1+(Sheet1!$A$1-1)*10,FALSE)&gt;99999,-3,IF(VLOOKUP($A1491,Sheet1!$B$3:$AH$1266,Sheet1!H$1+(Sheet1!$A$1-1)*10,FALSE)&gt;9999,-2,IF(VLOOKUP($A1491,Sheet1!$B$3:$AH$1266,Sheet1!H$1+(Sheet1!$A$1-1)*10,FALSE)&gt;999,-1,0)))))))</f>
        <v>1820</v>
      </c>
      <c r="Y1491" s="65">
        <f>IF(ISNA(VLOOKUP($A1491,Sheet1!$B$3:$AH$1266,Sheet1!I$1+(Sheet1!$A$1-1)*10,FALSE))=TRUE,"---",IF(VLOOKUP($A1491,Sheet1!$B$3:$AH$1266,Sheet1!I$1+(Sheet1!$A$1-1)*10,FALSE)="---","---", (ROUND(VLOOKUP($A1491,Sheet1!$B$3:$AH$1266,Sheet1!I$1+(Sheet1!$A$1-1)*10,FALSE),IF(VLOOKUP($A1491,Sheet1!$B$3:$AH$1266,Sheet1!I$1+(Sheet1!$A$1-1)*10,FALSE)&gt;99999,-3,IF(VLOOKUP($A1491,Sheet1!$B$3:$AH$1266,Sheet1!I$1+(Sheet1!$A$1-1)*10,FALSE)&gt;9999,-2,IF(VLOOKUP($A1491,Sheet1!$B$3:$AH$1266,Sheet1!I$1+(Sheet1!$A$1-1)*10,FALSE)&gt;999,-1,0)))))))</f>
        <v>2480</v>
      </c>
      <c r="Z1491" s="65">
        <f>IF(ISNA(VLOOKUP($A1491,Sheet1!$B$3:$AH$1266,Sheet1!J$1+(Sheet1!$A$1-1)*10,FALSE))=TRUE,"---",IF(VLOOKUP($A1491,Sheet1!$B$3:$AH$1266,Sheet1!J$1+(Sheet1!$A$1-1)*10,FALSE)="---","---", (ROUND(VLOOKUP($A1491,Sheet1!$B$3:$AH$1266,Sheet1!J$1+(Sheet1!$A$1-1)*10,FALSE),IF(VLOOKUP($A1491,Sheet1!$B$3:$AH$1266,Sheet1!J$1+(Sheet1!$A$1-1)*10,FALSE)&gt;99999,-3,IF(VLOOKUP($A1491,Sheet1!$B$3:$AH$1266,Sheet1!J$1+(Sheet1!$A$1-1)*10,FALSE)&gt;9999,-2,IF(VLOOKUP($A1491,Sheet1!$B$3:$AH$1266,Sheet1!J$1+(Sheet1!$A$1-1)*10,FALSE)&gt;999,-1,0)))))))</f>
        <v>3430</v>
      </c>
      <c r="AA1491" s="65">
        <f>IF(ISNA(VLOOKUP($A1491,Sheet1!$B$3:$AH$1266,Sheet1!K$1+(Sheet1!$A$1-1)*10,FALSE))=TRUE,"---",IF(VLOOKUP($A1491,Sheet1!$B$3:$AH$1266,Sheet1!K$1+(Sheet1!$A$1-1)*10,FALSE)="---","---", (ROUND(VLOOKUP($A1491,Sheet1!$B$3:$AH$1266,Sheet1!K$1+(Sheet1!$A$1-1)*10,FALSE),IF(VLOOKUP($A1491,Sheet1!$B$3:$AH$1266,Sheet1!K$1+(Sheet1!$A$1-1)*10,FALSE)&gt;99999,-3,IF(VLOOKUP($A1491,Sheet1!$B$3:$AH$1266,Sheet1!K$1+(Sheet1!$A$1-1)*10,FALSE)&gt;9999,-2,IF(VLOOKUP($A1491,Sheet1!$B$3:$AH$1266,Sheet1!K$1+(Sheet1!$A$1-1)*10,FALSE)&gt;999,-1,0)))))))</f>
        <v>4280</v>
      </c>
      <c r="AB1491" s="65">
        <f>IF(ISNA(VLOOKUP($A1491,Sheet1!$B$3:$AH$1266,Sheet1!L$1+(Sheet1!$A$1-1)*10,FALSE))=TRUE,"---",IF(VLOOKUP($A1491,Sheet1!$B$3:$AH$1266,Sheet1!L$1+(Sheet1!$A$1-1)*10,FALSE)="---","---", (ROUND(VLOOKUP($A1491,Sheet1!$B$3:$AH$1266,Sheet1!L$1+(Sheet1!$A$1-1)*10,FALSE),IF(VLOOKUP($A1491,Sheet1!$B$3:$AH$1266,Sheet1!L$1+(Sheet1!$A$1-1)*10,FALSE)&gt;99999,-3,IF(VLOOKUP($A1491,Sheet1!$B$3:$AH$1266,Sheet1!L$1+(Sheet1!$A$1-1)*10,FALSE)&gt;9999,-2,IF(VLOOKUP($A1491,Sheet1!$B$3:$AH$1266,Sheet1!L$1+(Sheet1!$A$1-1)*10,FALSE)&gt;999,-1,0)))))))</f>
        <v>5160</v>
      </c>
      <c r="AC1491" s="65">
        <f>IF(ISNA(VLOOKUP($A1491,Sheet1!$B$3:$AH$1266,Sheet1!M$1+(Sheet1!$A$1-1)*10,FALSE))=TRUE,"---",IF(VLOOKUP($A1491,Sheet1!$B$3:$AH$1266,Sheet1!M$1+(Sheet1!$A$1-1)*10,FALSE)="---","---", (ROUND(VLOOKUP($A1491,Sheet1!$B$3:$AH$1266,Sheet1!M$1+(Sheet1!$A$1-1)*10,FALSE),IF(VLOOKUP($A1491,Sheet1!$B$3:$AH$1266,Sheet1!M$1+(Sheet1!$A$1-1)*10,FALSE)&gt;99999,-3,IF(VLOOKUP($A1491,Sheet1!$B$3:$AH$1266,Sheet1!M$1+(Sheet1!$A$1-1)*10,FALSE)&gt;9999,-2,IF(VLOOKUP($A1491,Sheet1!$B$3:$AH$1266,Sheet1!M$1+(Sheet1!$A$1-1)*10,FALSE)&gt;999,-1,0)))))))</f>
        <v>6120</v>
      </c>
      <c r="AD1491" s="65">
        <f>IF(ISNA(VLOOKUP($A1491,Sheet1!$B$3:$AH$1266,Sheet1!N$1+(Sheet1!$A$1-1)*10,FALSE))=TRUE,"---",IF(VLOOKUP($A1491,Sheet1!$B$3:$AH$1266,Sheet1!N$1+(Sheet1!$A$1-1)*10,FALSE)="---","---", (ROUND(VLOOKUP($A1491,Sheet1!$B$3:$AH$1266,Sheet1!N$1+(Sheet1!$A$1-1)*10,FALSE),IF(VLOOKUP($A1491,Sheet1!$B$3:$AH$1266,Sheet1!N$1+(Sheet1!$A$1-1)*10,FALSE)&gt;99999,-3,IF(VLOOKUP($A1491,Sheet1!$B$3:$AH$1266,Sheet1!N$1+(Sheet1!$A$1-1)*10,FALSE)&gt;9999,-2,IF(VLOOKUP($A1491,Sheet1!$B$3:$AH$1266,Sheet1!N$1+(Sheet1!$A$1-1)*10,FALSE)&gt;999,-1,0)))))))</f>
        <v>7540</v>
      </c>
    </row>
    <row r="1492" spans="1:30" ht="25.5" customHeight="1" x14ac:dyDescent="0.25">
      <c r="A1492" s="133" t="s">
        <v>2181</v>
      </c>
      <c r="B1492" s="141" t="s">
        <v>2182</v>
      </c>
      <c r="C1492" s="133">
        <v>422943</v>
      </c>
      <c r="D1492" s="133">
        <v>774127</v>
      </c>
      <c r="E1492" s="67" t="s">
        <v>3031</v>
      </c>
      <c r="F1492" s="135" t="s">
        <v>4405</v>
      </c>
      <c r="G1492" s="118" t="s">
        <v>160</v>
      </c>
      <c r="H1492" s="136">
        <v>1.26</v>
      </c>
      <c r="I1492" s="119">
        <v>28269</v>
      </c>
      <c r="J1492" s="137" t="s">
        <v>4405</v>
      </c>
      <c r="K1492" s="118" t="s">
        <v>17</v>
      </c>
      <c r="L1492" s="122">
        <v>1170</v>
      </c>
      <c r="M1492" s="123">
        <v>929</v>
      </c>
      <c r="N1492" s="118" t="s">
        <v>199</v>
      </c>
      <c r="O1492" s="71" t="s">
        <v>4405</v>
      </c>
      <c r="P1492" s="71" t="s">
        <v>4405</v>
      </c>
      <c r="Q1492" s="71" t="s">
        <v>4405</v>
      </c>
      <c r="R1492" s="73" t="s">
        <v>4405</v>
      </c>
      <c r="S1492" s="63" t="s">
        <v>4367</v>
      </c>
      <c r="T1492" s="63" t="str">
        <f>IF(ISNA(VLOOKUP(A1492,Sheet1!B$3:C$1266,2,FALSE)=TRUE),"NC",VLOOKUP(A1492,Sheet1!B$3:C$1266,2,FALSE))</f>
        <v>NC</v>
      </c>
      <c r="U1492" s="66" t="str">
        <f>IF(ISNA(VLOOKUP($A1492,Sheet1!$B$3:$AH$1266,Sheet1!E$1+(Sheet1!$A$1-1)*10,FALSE))=TRUE,"---",IF(VLOOKUP($A1492,Sheet1!$B$3:$AH$1266,Sheet1!E$1+(Sheet1!$A$1-1)*10,FALSE)="---","---", (ROUND(VLOOKUP($A1492,Sheet1!$B$3:$AH$1266,Sheet1!E$1+(Sheet1!$A$1-1)*10,FALSE),IF(VLOOKUP($A1492,Sheet1!$B$3:$AH$1266,Sheet1!E$1+(Sheet1!$A$1-1)*10,FALSE)&gt;99999,-3,IF(VLOOKUP($A1492,Sheet1!$B$3:$AH$1266,Sheet1!E$1+(Sheet1!$A$1-1)*10,FALSE)&gt;9999,-2,IF(VLOOKUP($A1492,Sheet1!$B$3:$AH$1266,Sheet1!E$1+(Sheet1!$A$1-1)*10,FALSE)&gt;999,-1,0)))))))</f>
        <v>---</v>
      </c>
      <c r="V1492" s="66" t="str">
        <f>IF(ISNA(VLOOKUP($A1492,Sheet1!$B$3:$AH$1266,Sheet1!F$1+(Sheet1!$A$1-1)*10,FALSE))=TRUE,"---",IF(VLOOKUP($A1492,Sheet1!$B$3:$AH$1266,Sheet1!F$1+(Sheet1!$A$1-1)*10,FALSE)="---","---", (ROUND(VLOOKUP($A1492,Sheet1!$B$3:$AH$1266,Sheet1!F$1+(Sheet1!$A$1-1)*10,FALSE),IF(VLOOKUP($A1492,Sheet1!$B$3:$AH$1266,Sheet1!F$1+(Sheet1!$A$1-1)*10,FALSE)&gt;99999,-3,IF(VLOOKUP($A1492,Sheet1!$B$3:$AH$1266,Sheet1!F$1+(Sheet1!$A$1-1)*10,FALSE)&gt;9999,-2,IF(VLOOKUP($A1492,Sheet1!$B$3:$AH$1266,Sheet1!F$1+(Sheet1!$A$1-1)*10,FALSE)&gt;999,-1,0)))))))</f>
        <v>---</v>
      </c>
      <c r="W1492" s="66" t="str">
        <f>IF(ISNA(VLOOKUP($A1492,Sheet1!$B$3:$AH$1266,Sheet1!G$1+(Sheet1!$A$1-1)*10,FALSE))=TRUE,"---",IF(VLOOKUP($A1492,Sheet1!$B$3:$AH$1266,Sheet1!G$1+(Sheet1!$A$1-1)*10,FALSE)="---","---", (ROUND(VLOOKUP($A1492,Sheet1!$B$3:$AH$1266,Sheet1!G$1+(Sheet1!$A$1-1)*10,FALSE),IF(VLOOKUP($A1492,Sheet1!$B$3:$AH$1266,Sheet1!G$1+(Sheet1!$A$1-1)*10,FALSE)&gt;99999,-3,IF(VLOOKUP($A1492,Sheet1!$B$3:$AH$1266,Sheet1!G$1+(Sheet1!$A$1-1)*10,FALSE)&gt;9999,-2,IF(VLOOKUP($A1492,Sheet1!$B$3:$AH$1266,Sheet1!G$1+(Sheet1!$A$1-1)*10,FALSE)&gt;999,-1,0)))))))</f>
        <v>---</v>
      </c>
      <c r="X1492" s="66" t="str">
        <f>IF(ISNA(VLOOKUP($A1492,Sheet1!$B$3:$AH$1266,Sheet1!H$1+(Sheet1!$A$1-1)*10,FALSE))=TRUE,"---",IF(VLOOKUP($A1492,Sheet1!$B$3:$AH$1266,Sheet1!H$1+(Sheet1!$A$1-1)*10,FALSE)="---","---", (ROUND(VLOOKUP($A1492,Sheet1!$B$3:$AH$1266,Sheet1!H$1+(Sheet1!$A$1-1)*10,FALSE),IF(VLOOKUP($A1492,Sheet1!$B$3:$AH$1266,Sheet1!H$1+(Sheet1!$A$1-1)*10,FALSE)&gt;99999,-3,IF(VLOOKUP($A1492,Sheet1!$B$3:$AH$1266,Sheet1!H$1+(Sheet1!$A$1-1)*10,FALSE)&gt;9999,-2,IF(VLOOKUP($A1492,Sheet1!$B$3:$AH$1266,Sheet1!H$1+(Sheet1!$A$1-1)*10,FALSE)&gt;999,-1,0)))))))</f>
        <v>---</v>
      </c>
      <c r="Y1492" s="66" t="str">
        <f>IF(ISNA(VLOOKUP($A1492,Sheet1!$B$3:$AH$1266,Sheet1!I$1+(Sheet1!$A$1-1)*10,FALSE))=TRUE,"---",IF(VLOOKUP($A1492,Sheet1!$B$3:$AH$1266,Sheet1!I$1+(Sheet1!$A$1-1)*10,FALSE)="---","---", (ROUND(VLOOKUP($A1492,Sheet1!$B$3:$AH$1266,Sheet1!I$1+(Sheet1!$A$1-1)*10,FALSE),IF(VLOOKUP($A1492,Sheet1!$B$3:$AH$1266,Sheet1!I$1+(Sheet1!$A$1-1)*10,FALSE)&gt;99999,-3,IF(VLOOKUP($A1492,Sheet1!$B$3:$AH$1266,Sheet1!I$1+(Sheet1!$A$1-1)*10,FALSE)&gt;9999,-2,IF(VLOOKUP($A1492,Sheet1!$B$3:$AH$1266,Sheet1!I$1+(Sheet1!$A$1-1)*10,FALSE)&gt;999,-1,0)))))))</f>
        <v>---</v>
      </c>
      <c r="Z1492" s="66" t="str">
        <f>IF(ISNA(VLOOKUP($A1492,Sheet1!$B$3:$AH$1266,Sheet1!J$1+(Sheet1!$A$1-1)*10,FALSE))=TRUE,"---",IF(VLOOKUP($A1492,Sheet1!$B$3:$AH$1266,Sheet1!J$1+(Sheet1!$A$1-1)*10,FALSE)="---","---", (ROUND(VLOOKUP($A1492,Sheet1!$B$3:$AH$1266,Sheet1!J$1+(Sheet1!$A$1-1)*10,FALSE),IF(VLOOKUP($A1492,Sheet1!$B$3:$AH$1266,Sheet1!J$1+(Sheet1!$A$1-1)*10,FALSE)&gt;99999,-3,IF(VLOOKUP($A1492,Sheet1!$B$3:$AH$1266,Sheet1!J$1+(Sheet1!$A$1-1)*10,FALSE)&gt;9999,-2,IF(VLOOKUP($A1492,Sheet1!$B$3:$AH$1266,Sheet1!J$1+(Sheet1!$A$1-1)*10,FALSE)&gt;999,-1,0)))))))</f>
        <v>---</v>
      </c>
      <c r="AA1492" s="66" t="str">
        <f>IF(ISNA(VLOOKUP($A1492,Sheet1!$B$3:$AH$1266,Sheet1!K$1+(Sheet1!$A$1-1)*10,FALSE))=TRUE,"---",IF(VLOOKUP($A1492,Sheet1!$B$3:$AH$1266,Sheet1!K$1+(Sheet1!$A$1-1)*10,FALSE)="---","---", (ROUND(VLOOKUP($A1492,Sheet1!$B$3:$AH$1266,Sheet1!K$1+(Sheet1!$A$1-1)*10,FALSE),IF(VLOOKUP($A1492,Sheet1!$B$3:$AH$1266,Sheet1!K$1+(Sheet1!$A$1-1)*10,FALSE)&gt;99999,-3,IF(VLOOKUP($A1492,Sheet1!$B$3:$AH$1266,Sheet1!K$1+(Sheet1!$A$1-1)*10,FALSE)&gt;9999,-2,IF(VLOOKUP($A1492,Sheet1!$B$3:$AH$1266,Sheet1!K$1+(Sheet1!$A$1-1)*10,FALSE)&gt;999,-1,0)))))))</f>
        <v>---</v>
      </c>
      <c r="AB1492" s="66" t="str">
        <f>IF(ISNA(VLOOKUP($A1492,Sheet1!$B$3:$AH$1266,Sheet1!L$1+(Sheet1!$A$1-1)*10,FALSE))=TRUE,"---",IF(VLOOKUP($A1492,Sheet1!$B$3:$AH$1266,Sheet1!L$1+(Sheet1!$A$1-1)*10,FALSE)="---","---", (ROUND(VLOOKUP($A1492,Sheet1!$B$3:$AH$1266,Sheet1!L$1+(Sheet1!$A$1-1)*10,FALSE),IF(VLOOKUP($A1492,Sheet1!$B$3:$AH$1266,Sheet1!L$1+(Sheet1!$A$1-1)*10,FALSE)&gt;99999,-3,IF(VLOOKUP($A1492,Sheet1!$B$3:$AH$1266,Sheet1!L$1+(Sheet1!$A$1-1)*10,FALSE)&gt;9999,-2,IF(VLOOKUP($A1492,Sheet1!$B$3:$AH$1266,Sheet1!L$1+(Sheet1!$A$1-1)*10,FALSE)&gt;999,-1,0)))))))</f>
        <v>---</v>
      </c>
      <c r="AC1492" s="66" t="str">
        <f>IF(ISNA(VLOOKUP($A1492,Sheet1!$B$3:$AH$1266,Sheet1!M$1+(Sheet1!$A$1-1)*10,FALSE))=TRUE,"---",IF(VLOOKUP($A1492,Sheet1!$B$3:$AH$1266,Sheet1!M$1+(Sheet1!$A$1-1)*10,FALSE)="---","---", (ROUND(VLOOKUP($A1492,Sheet1!$B$3:$AH$1266,Sheet1!M$1+(Sheet1!$A$1-1)*10,FALSE),IF(VLOOKUP($A1492,Sheet1!$B$3:$AH$1266,Sheet1!M$1+(Sheet1!$A$1-1)*10,FALSE)&gt;99999,-3,IF(VLOOKUP($A1492,Sheet1!$B$3:$AH$1266,Sheet1!M$1+(Sheet1!$A$1-1)*10,FALSE)&gt;9999,-2,IF(VLOOKUP($A1492,Sheet1!$B$3:$AH$1266,Sheet1!M$1+(Sheet1!$A$1-1)*10,FALSE)&gt;999,-1,0)))))))</f>
        <v>---</v>
      </c>
      <c r="AD1492" s="66" t="str">
        <f>IF(ISNA(VLOOKUP($A1492,Sheet1!$B$3:$AH$1266,Sheet1!N$1+(Sheet1!$A$1-1)*10,FALSE))=TRUE,"---",IF(VLOOKUP($A1492,Sheet1!$B$3:$AH$1266,Sheet1!N$1+(Sheet1!$A$1-1)*10,FALSE)="---","---", (ROUND(VLOOKUP($A1492,Sheet1!$B$3:$AH$1266,Sheet1!N$1+(Sheet1!$A$1-1)*10,FALSE),IF(VLOOKUP($A1492,Sheet1!$B$3:$AH$1266,Sheet1!N$1+(Sheet1!$A$1-1)*10,FALSE)&gt;99999,-3,IF(VLOOKUP($A1492,Sheet1!$B$3:$AH$1266,Sheet1!N$1+(Sheet1!$A$1-1)*10,FALSE)&gt;9999,-2,IF(VLOOKUP($A1492,Sheet1!$B$3:$AH$1266,Sheet1!N$1+(Sheet1!$A$1-1)*10,FALSE)&gt;999,-1,0)))))))</f>
        <v>---</v>
      </c>
    </row>
    <row r="1493" spans="1:30" ht="25.5" customHeight="1" x14ac:dyDescent="0.25">
      <c r="A1493" s="125" t="s">
        <v>2183</v>
      </c>
      <c r="B1493" s="126" t="s">
        <v>2184</v>
      </c>
      <c r="C1493" s="125">
        <v>423120</v>
      </c>
      <c r="D1493" s="125">
        <v>774121</v>
      </c>
      <c r="E1493" s="70" t="s">
        <v>3018</v>
      </c>
      <c r="F1493" s="52" t="s">
        <v>4566</v>
      </c>
      <c r="G1493" s="127" t="s">
        <v>286</v>
      </c>
      <c r="H1493" s="128">
        <v>21.4</v>
      </c>
      <c r="I1493" s="112">
        <v>28393</v>
      </c>
      <c r="J1493" s="113">
        <v>6.39</v>
      </c>
      <c r="K1493" s="114" t="s">
        <v>4405</v>
      </c>
      <c r="L1493" s="115">
        <v>1320</v>
      </c>
      <c r="M1493" s="116">
        <v>61.7</v>
      </c>
      <c r="N1493" s="114" t="s">
        <v>4405</v>
      </c>
      <c r="O1493" s="68">
        <f t="shared" si="51"/>
        <v>41.424772987596185</v>
      </c>
      <c r="P1493" s="68">
        <f>IF(O1493&lt;&gt;"",VLOOKUP($A1493,Sheet4!$A$2:$O$1309,14,FALSE)*100,"")</f>
        <v>7.993645976277719</v>
      </c>
      <c r="Q1493" s="68">
        <f>IF(P1493&lt;&gt;"",VLOOKUP($A1493,Sheet4!$A$2:$O$1309,15,FALSE)*100,"")</f>
        <v>55.782421393198575</v>
      </c>
      <c r="R1493" s="74">
        <f t="shared" si="52"/>
        <v>2</v>
      </c>
      <c r="S1493" s="64" t="s">
        <v>4367</v>
      </c>
      <c r="T1493" s="64" t="str">
        <f>IF(ISNA(VLOOKUP(A1493,Sheet1!B$3:C$1266,2,FALSE)=TRUE),"NC",VLOOKUP(A1493,Sheet1!B$3:C$1266,2,FALSE))</f>
        <v>Rural</v>
      </c>
      <c r="U1493" s="65">
        <f>IF(ISNA(VLOOKUP($A1493,Sheet1!$B$3:$AH$1266,Sheet1!E$1+(Sheet1!$A$1-1)*10,FALSE))=TRUE,"---",IF(VLOOKUP($A1493,Sheet1!$B$3:$AH$1266,Sheet1!E$1+(Sheet1!$A$1-1)*10,FALSE)="---","---", (ROUND(VLOOKUP($A1493,Sheet1!$B$3:$AH$1266,Sheet1!E$1+(Sheet1!$A$1-1)*10,FALSE),IF(VLOOKUP($A1493,Sheet1!$B$3:$AH$1266,Sheet1!E$1+(Sheet1!$A$1-1)*10,FALSE)&gt;99999,-3,IF(VLOOKUP($A1493,Sheet1!$B$3:$AH$1266,Sheet1!E$1+(Sheet1!$A$1-1)*10,FALSE)&gt;9999,-2,IF(VLOOKUP($A1493,Sheet1!$B$3:$AH$1266,Sheet1!E$1+(Sheet1!$A$1-1)*10,FALSE)&gt;999,-1,0)))))))</f>
        <v>658</v>
      </c>
      <c r="V1493" s="65">
        <f>IF(ISNA(VLOOKUP($A1493,Sheet1!$B$3:$AH$1266,Sheet1!F$1+(Sheet1!$A$1-1)*10,FALSE))=TRUE,"---",IF(VLOOKUP($A1493,Sheet1!$B$3:$AH$1266,Sheet1!F$1+(Sheet1!$A$1-1)*10,FALSE)="---","---", (ROUND(VLOOKUP($A1493,Sheet1!$B$3:$AH$1266,Sheet1!F$1+(Sheet1!$A$1-1)*10,FALSE),IF(VLOOKUP($A1493,Sheet1!$B$3:$AH$1266,Sheet1!F$1+(Sheet1!$A$1-1)*10,FALSE)&gt;99999,-3,IF(VLOOKUP($A1493,Sheet1!$B$3:$AH$1266,Sheet1!F$1+(Sheet1!$A$1-1)*10,FALSE)&gt;9999,-2,IF(VLOOKUP($A1493,Sheet1!$B$3:$AH$1266,Sheet1!F$1+(Sheet1!$A$1-1)*10,FALSE)&gt;999,-1,0)))))))</f>
        <v>843</v>
      </c>
      <c r="W1493" s="65">
        <f>IF(ISNA(VLOOKUP($A1493,Sheet1!$B$3:$AH$1266,Sheet1!G$1+(Sheet1!$A$1-1)*10,FALSE))=TRUE,"---",IF(VLOOKUP($A1493,Sheet1!$B$3:$AH$1266,Sheet1!G$1+(Sheet1!$A$1-1)*10,FALSE)="---","---", (ROUND(VLOOKUP($A1493,Sheet1!$B$3:$AH$1266,Sheet1!G$1+(Sheet1!$A$1-1)*10,FALSE),IF(VLOOKUP($A1493,Sheet1!$B$3:$AH$1266,Sheet1!G$1+(Sheet1!$A$1-1)*10,FALSE)&gt;99999,-3,IF(VLOOKUP($A1493,Sheet1!$B$3:$AH$1266,Sheet1!G$1+(Sheet1!$A$1-1)*10,FALSE)&gt;9999,-2,IF(VLOOKUP($A1493,Sheet1!$B$3:$AH$1266,Sheet1!G$1+(Sheet1!$A$1-1)*10,FALSE)&gt;999,-1,0)))))))</f>
        <v>1120</v>
      </c>
      <c r="X1493" s="65">
        <f>IF(ISNA(VLOOKUP($A1493,Sheet1!$B$3:$AH$1266,Sheet1!H$1+(Sheet1!$A$1-1)*10,FALSE))=TRUE,"---",IF(VLOOKUP($A1493,Sheet1!$B$3:$AH$1266,Sheet1!H$1+(Sheet1!$A$1-1)*10,FALSE)="---","---", (ROUND(VLOOKUP($A1493,Sheet1!$B$3:$AH$1266,Sheet1!H$1+(Sheet1!$A$1-1)*10,FALSE),IF(VLOOKUP($A1493,Sheet1!$B$3:$AH$1266,Sheet1!H$1+(Sheet1!$A$1-1)*10,FALSE)&gt;99999,-3,IF(VLOOKUP($A1493,Sheet1!$B$3:$AH$1266,Sheet1!H$1+(Sheet1!$A$1-1)*10,FALSE)&gt;9999,-2,IF(VLOOKUP($A1493,Sheet1!$B$3:$AH$1266,Sheet1!H$1+(Sheet1!$A$1-1)*10,FALSE)&gt;999,-1,0)))))))</f>
        <v>1990</v>
      </c>
      <c r="Y1493" s="65">
        <f>IF(ISNA(VLOOKUP($A1493,Sheet1!$B$3:$AH$1266,Sheet1!I$1+(Sheet1!$A$1-1)*10,FALSE))=TRUE,"---",IF(VLOOKUP($A1493,Sheet1!$B$3:$AH$1266,Sheet1!I$1+(Sheet1!$A$1-1)*10,FALSE)="---","---", (ROUND(VLOOKUP($A1493,Sheet1!$B$3:$AH$1266,Sheet1!I$1+(Sheet1!$A$1-1)*10,FALSE),IF(VLOOKUP($A1493,Sheet1!$B$3:$AH$1266,Sheet1!I$1+(Sheet1!$A$1-1)*10,FALSE)&gt;99999,-3,IF(VLOOKUP($A1493,Sheet1!$B$3:$AH$1266,Sheet1!I$1+(Sheet1!$A$1-1)*10,FALSE)&gt;9999,-2,IF(VLOOKUP($A1493,Sheet1!$B$3:$AH$1266,Sheet1!I$1+(Sheet1!$A$1-1)*10,FALSE)&gt;999,-1,0)))))))</f>
        <v>2710</v>
      </c>
      <c r="Z1493" s="65">
        <f>IF(ISNA(VLOOKUP($A1493,Sheet1!$B$3:$AH$1266,Sheet1!J$1+(Sheet1!$A$1-1)*10,FALSE))=TRUE,"---",IF(VLOOKUP($A1493,Sheet1!$B$3:$AH$1266,Sheet1!J$1+(Sheet1!$A$1-1)*10,FALSE)="---","---", (ROUND(VLOOKUP($A1493,Sheet1!$B$3:$AH$1266,Sheet1!J$1+(Sheet1!$A$1-1)*10,FALSE),IF(VLOOKUP($A1493,Sheet1!$B$3:$AH$1266,Sheet1!J$1+(Sheet1!$A$1-1)*10,FALSE)&gt;99999,-3,IF(VLOOKUP($A1493,Sheet1!$B$3:$AH$1266,Sheet1!J$1+(Sheet1!$A$1-1)*10,FALSE)&gt;9999,-2,IF(VLOOKUP($A1493,Sheet1!$B$3:$AH$1266,Sheet1!J$1+(Sheet1!$A$1-1)*10,FALSE)&gt;999,-1,0)))))))</f>
        <v>3740</v>
      </c>
      <c r="AA1493" s="65">
        <f>IF(ISNA(VLOOKUP($A1493,Sheet1!$B$3:$AH$1266,Sheet1!K$1+(Sheet1!$A$1-1)*10,FALSE))=TRUE,"---",IF(VLOOKUP($A1493,Sheet1!$B$3:$AH$1266,Sheet1!K$1+(Sheet1!$A$1-1)*10,FALSE)="---","---", (ROUND(VLOOKUP($A1493,Sheet1!$B$3:$AH$1266,Sheet1!K$1+(Sheet1!$A$1-1)*10,FALSE),IF(VLOOKUP($A1493,Sheet1!$B$3:$AH$1266,Sheet1!K$1+(Sheet1!$A$1-1)*10,FALSE)&gt;99999,-3,IF(VLOOKUP($A1493,Sheet1!$B$3:$AH$1266,Sheet1!K$1+(Sheet1!$A$1-1)*10,FALSE)&gt;9999,-2,IF(VLOOKUP($A1493,Sheet1!$B$3:$AH$1266,Sheet1!K$1+(Sheet1!$A$1-1)*10,FALSE)&gt;999,-1,0)))))))</f>
        <v>4660</v>
      </c>
      <c r="AB1493" s="65">
        <f>IF(ISNA(VLOOKUP($A1493,Sheet1!$B$3:$AH$1266,Sheet1!L$1+(Sheet1!$A$1-1)*10,FALSE))=TRUE,"---",IF(VLOOKUP($A1493,Sheet1!$B$3:$AH$1266,Sheet1!L$1+(Sheet1!$A$1-1)*10,FALSE)="---","---", (ROUND(VLOOKUP($A1493,Sheet1!$B$3:$AH$1266,Sheet1!L$1+(Sheet1!$A$1-1)*10,FALSE),IF(VLOOKUP($A1493,Sheet1!$B$3:$AH$1266,Sheet1!L$1+(Sheet1!$A$1-1)*10,FALSE)&gt;99999,-3,IF(VLOOKUP($A1493,Sheet1!$B$3:$AH$1266,Sheet1!L$1+(Sheet1!$A$1-1)*10,FALSE)&gt;9999,-2,IF(VLOOKUP($A1493,Sheet1!$B$3:$AH$1266,Sheet1!L$1+(Sheet1!$A$1-1)*10,FALSE)&gt;999,-1,0)))))))</f>
        <v>5610</v>
      </c>
      <c r="AC1493" s="65">
        <f>IF(ISNA(VLOOKUP($A1493,Sheet1!$B$3:$AH$1266,Sheet1!M$1+(Sheet1!$A$1-1)*10,FALSE))=TRUE,"---",IF(VLOOKUP($A1493,Sheet1!$B$3:$AH$1266,Sheet1!M$1+(Sheet1!$A$1-1)*10,FALSE)="---","---", (ROUND(VLOOKUP($A1493,Sheet1!$B$3:$AH$1266,Sheet1!M$1+(Sheet1!$A$1-1)*10,FALSE),IF(VLOOKUP($A1493,Sheet1!$B$3:$AH$1266,Sheet1!M$1+(Sheet1!$A$1-1)*10,FALSE)&gt;99999,-3,IF(VLOOKUP($A1493,Sheet1!$B$3:$AH$1266,Sheet1!M$1+(Sheet1!$A$1-1)*10,FALSE)&gt;9999,-2,IF(VLOOKUP($A1493,Sheet1!$B$3:$AH$1266,Sheet1!M$1+(Sheet1!$A$1-1)*10,FALSE)&gt;999,-1,0)))))))</f>
        <v>6650</v>
      </c>
      <c r="AD1493" s="65">
        <f>IF(ISNA(VLOOKUP($A1493,Sheet1!$B$3:$AH$1266,Sheet1!N$1+(Sheet1!$A$1-1)*10,FALSE))=TRUE,"---",IF(VLOOKUP($A1493,Sheet1!$B$3:$AH$1266,Sheet1!N$1+(Sheet1!$A$1-1)*10,FALSE)="---","---", (ROUND(VLOOKUP($A1493,Sheet1!$B$3:$AH$1266,Sheet1!N$1+(Sheet1!$A$1-1)*10,FALSE),IF(VLOOKUP($A1493,Sheet1!$B$3:$AH$1266,Sheet1!N$1+(Sheet1!$A$1-1)*10,FALSE)&gt;99999,-3,IF(VLOOKUP($A1493,Sheet1!$B$3:$AH$1266,Sheet1!N$1+(Sheet1!$A$1-1)*10,FALSE)&gt;9999,-2,IF(VLOOKUP($A1493,Sheet1!$B$3:$AH$1266,Sheet1!N$1+(Sheet1!$A$1-1)*10,FALSE)&gt;999,-1,0)))))))</f>
        <v>8190</v>
      </c>
    </row>
    <row r="1494" spans="1:30" ht="25.5" customHeight="1" x14ac:dyDescent="0.25">
      <c r="A1494" s="133" t="s">
        <v>2185</v>
      </c>
      <c r="B1494" s="141" t="s">
        <v>2186</v>
      </c>
      <c r="C1494" s="133">
        <v>423113</v>
      </c>
      <c r="D1494" s="133">
        <v>773505</v>
      </c>
      <c r="E1494" s="67" t="s">
        <v>3031</v>
      </c>
      <c r="F1494" s="117" t="s">
        <v>4825</v>
      </c>
      <c r="G1494" s="118" t="s">
        <v>286</v>
      </c>
      <c r="H1494" s="136">
        <v>4.22</v>
      </c>
      <c r="I1494" s="119">
        <v>23441</v>
      </c>
      <c r="J1494" s="124">
        <v>3.79</v>
      </c>
      <c r="K1494" s="121" t="s">
        <v>4405</v>
      </c>
      <c r="L1494" s="122">
        <v>1860</v>
      </c>
      <c r="M1494" s="123">
        <v>441</v>
      </c>
      <c r="N1494" s="121" t="s">
        <v>4405</v>
      </c>
      <c r="O1494" s="71">
        <f t="shared" si="51"/>
        <v>2.8856090297865631</v>
      </c>
      <c r="P1494" s="71">
        <f>IF(O1494&lt;&gt;"",VLOOKUP($A1494,Sheet4!$A$2:$O$1309,14,FALSE)*100,"")</f>
        <v>0.82711333310753199</v>
      </c>
      <c r="Q1494" s="71">
        <f>IF(P1494&lt;&gt;"",VLOOKUP($A1494,Sheet4!$A$2:$O$1309,15,FALSE)*100,"")</f>
        <v>7.813159551342852</v>
      </c>
      <c r="R1494" s="73">
        <f t="shared" si="52"/>
        <v>35</v>
      </c>
      <c r="S1494" s="63" t="s">
        <v>4367</v>
      </c>
      <c r="T1494" s="63" t="str">
        <f>IF(ISNA(VLOOKUP(A1494,Sheet1!B$3:C$1266,2,FALSE)=TRUE),"NC",VLOOKUP(A1494,Sheet1!B$3:C$1266,2,FALSE))</f>
        <v>Rural10</v>
      </c>
      <c r="U1494" s="66">
        <f>IF(ISNA(VLOOKUP($A1494,Sheet1!$B$3:$AH$1266,Sheet1!E$1+(Sheet1!$A$1-1)*10,FALSE))=TRUE,"---",IF(VLOOKUP($A1494,Sheet1!$B$3:$AH$1266,Sheet1!E$1+(Sheet1!$A$1-1)*10,FALSE)="---","---", (ROUND(VLOOKUP($A1494,Sheet1!$B$3:$AH$1266,Sheet1!E$1+(Sheet1!$A$1-1)*10,FALSE),IF(VLOOKUP($A1494,Sheet1!$B$3:$AH$1266,Sheet1!E$1+(Sheet1!$A$1-1)*10,FALSE)&gt;99999,-3,IF(VLOOKUP($A1494,Sheet1!$B$3:$AH$1266,Sheet1!E$1+(Sheet1!$A$1-1)*10,FALSE)&gt;9999,-2,IF(VLOOKUP($A1494,Sheet1!$B$3:$AH$1266,Sheet1!E$1+(Sheet1!$A$1-1)*10,FALSE)&gt;999,-1,0)))))))</f>
        <v>119</v>
      </c>
      <c r="V1494" s="66">
        <f>IF(ISNA(VLOOKUP($A1494,Sheet1!$B$3:$AH$1266,Sheet1!F$1+(Sheet1!$A$1-1)*10,FALSE))=TRUE,"---",IF(VLOOKUP($A1494,Sheet1!$B$3:$AH$1266,Sheet1!F$1+(Sheet1!$A$1-1)*10,FALSE)="---","---", (ROUND(VLOOKUP($A1494,Sheet1!$B$3:$AH$1266,Sheet1!F$1+(Sheet1!$A$1-1)*10,FALSE),IF(VLOOKUP($A1494,Sheet1!$B$3:$AH$1266,Sheet1!F$1+(Sheet1!$A$1-1)*10,FALSE)&gt;99999,-3,IF(VLOOKUP($A1494,Sheet1!$B$3:$AH$1266,Sheet1!F$1+(Sheet1!$A$1-1)*10,FALSE)&gt;9999,-2,IF(VLOOKUP($A1494,Sheet1!$B$3:$AH$1266,Sheet1!F$1+(Sheet1!$A$1-1)*10,FALSE)&gt;999,-1,0)))))))</f>
        <v>172</v>
      </c>
      <c r="W1494" s="66">
        <f>IF(ISNA(VLOOKUP($A1494,Sheet1!$B$3:$AH$1266,Sheet1!G$1+(Sheet1!$A$1-1)*10,FALSE))=TRUE,"---",IF(VLOOKUP($A1494,Sheet1!$B$3:$AH$1266,Sheet1!G$1+(Sheet1!$A$1-1)*10,FALSE)="---","---", (ROUND(VLOOKUP($A1494,Sheet1!$B$3:$AH$1266,Sheet1!G$1+(Sheet1!$A$1-1)*10,FALSE),IF(VLOOKUP($A1494,Sheet1!$B$3:$AH$1266,Sheet1!G$1+(Sheet1!$A$1-1)*10,FALSE)&gt;99999,-3,IF(VLOOKUP($A1494,Sheet1!$B$3:$AH$1266,Sheet1!G$1+(Sheet1!$A$1-1)*10,FALSE)&gt;9999,-2,IF(VLOOKUP($A1494,Sheet1!$B$3:$AH$1266,Sheet1!G$1+(Sheet1!$A$1-1)*10,FALSE)&gt;999,-1,0)))))))</f>
        <v>258</v>
      </c>
      <c r="X1494" s="66">
        <f>IF(ISNA(VLOOKUP($A1494,Sheet1!$B$3:$AH$1266,Sheet1!H$1+(Sheet1!$A$1-1)*10,FALSE))=TRUE,"---",IF(VLOOKUP($A1494,Sheet1!$B$3:$AH$1266,Sheet1!H$1+(Sheet1!$A$1-1)*10,FALSE)="---","---", (ROUND(VLOOKUP($A1494,Sheet1!$B$3:$AH$1266,Sheet1!H$1+(Sheet1!$A$1-1)*10,FALSE),IF(VLOOKUP($A1494,Sheet1!$B$3:$AH$1266,Sheet1!H$1+(Sheet1!$A$1-1)*10,FALSE)&gt;99999,-3,IF(VLOOKUP($A1494,Sheet1!$B$3:$AH$1266,Sheet1!H$1+(Sheet1!$A$1-1)*10,FALSE)&gt;9999,-2,IF(VLOOKUP($A1494,Sheet1!$B$3:$AH$1266,Sheet1!H$1+(Sheet1!$A$1-1)*10,FALSE)&gt;999,-1,0)))))))</f>
        <v>601</v>
      </c>
      <c r="Y1494" s="66">
        <f>IF(ISNA(VLOOKUP($A1494,Sheet1!$B$3:$AH$1266,Sheet1!I$1+(Sheet1!$A$1-1)*10,FALSE))=TRUE,"---",IF(VLOOKUP($A1494,Sheet1!$B$3:$AH$1266,Sheet1!I$1+(Sheet1!$A$1-1)*10,FALSE)="---","---", (ROUND(VLOOKUP($A1494,Sheet1!$B$3:$AH$1266,Sheet1!I$1+(Sheet1!$A$1-1)*10,FALSE),IF(VLOOKUP($A1494,Sheet1!$B$3:$AH$1266,Sheet1!I$1+(Sheet1!$A$1-1)*10,FALSE)&gt;99999,-3,IF(VLOOKUP($A1494,Sheet1!$B$3:$AH$1266,Sheet1!I$1+(Sheet1!$A$1-1)*10,FALSE)&gt;9999,-2,IF(VLOOKUP($A1494,Sheet1!$B$3:$AH$1266,Sheet1!I$1+(Sheet1!$A$1-1)*10,FALSE)&gt;999,-1,0)))))))</f>
        <v>949</v>
      </c>
      <c r="Z1494" s="66">
        <f>IF(ISNA(VLOOKUP($A1494,Sheet1!$B$3:$AH$1266,Sheet1!J$1+(Sheet1!$A$1-1)*10,FALSE))=TRUE,"---",IF(VLOOKUP($A1494,Sheet1!$B$3:$AH$1266,Sheet1!J$1+(Sheet1!$A$1-1)*10,FALSE)="---","---", (ROUND(VLOOKUP($A1494,Sheet1!$B$3:$AH$1266,Sheet1!J$1+(Sheet1!$A$1-1)*10,FALSE),IF(VLOOKUP($A1494,Sheet1!$B$3:$AH$1266,Sheet1!J$1+(Sheet1!$A$1-1)*10,FALSE)&gt;99999,-3,IF(VLOOKUP($A1494,Sheet1!$B$3:$AH$1266,Sheet1!J$1+(Sheet1!$A$1-1)*10,FALSE)&gt;9999,-2,IF(VLOOKUP($A1494,Sheet1!$B$3:$AH$1266,Sheet1!J$1+(Sheet1!$A$1-1)*10,FALSE)&gt;999,-1,0)))))))</f>
        <v>1550</v>
      </c>
      <c r="AA1494" s="66">
        <f>IF(ISNA(VLOOKUP($A1494,Sheet1!$B$3:$AH$1266,Sheet1!K$1+(Sheet1!$A$1-1)*10,FALSE))=TRUE,"---",IF(VLOOKUP($A1494,Sheet1!$B$3:$AH$1266,Sheet1!K$1+(Sheet1!$A$1-1)*10,FALSE)="---","---", (ROUND(VLOOKUP($A1494,Sheet1!$B$3:$AH$1266,Sheet1!K$1+(Sheet1!$A$1-1)*10,FALSE),IF(VLOOKUP($A1494,Sheet1!$B$3:$AH$1266,Sheet1!K$1+(Sheet1!$A$1-1)*10,FALSE)&gt;99999,-3,IF(VLOOKUP($A1494,Sheet1!$B$3:$AH$1266,Sheet1!K$1+(Sheet1!$A$1-1)*10,FALSE)&gt;9999,-2,IF(VLOOKUP($A1494,Sheet1!$B$3:$AH$1266,Sheet1!K$1+(Sheet1!$A$1-1)*10,FALSE)&gt;999,-1,0)))))))</f>
        <v>2150</v>
      </c>
      <c r="AB1494" s="66">
        <f>IF(ISNA(VLOOKUP($A1494,Sheet1!$B$3:$AH$1266,Sheet1!L$1+(Sheet1!$A$1-1)*10,FALSE))=TRUE,"---",IF(VLOOKUP($A1494,Sheet1!$B$3:$AH$1266,Sheet1!L$1+(Sheet1!$A$1-1)*10,FALSE)="---","---", (ROUND(VLOOKUP($A1494,Sheet1!$B$3:$AH$1266,Sheet1!L$1+(Sheet1!$A$1-1)*10,FALSE),IF(VLOOKUP($A1494,Sheet1!$B$3:$AH$1266,Sheet1!L$1+(Sheet1!$A$1-1)*10,FALSE)&gt;99999,-3,IF(VLOOKUP($A1494,Sheet1!$B$3:$AH$1266,Sheet1!L$1+(Sheet1!$A$1-1)*10,FALSE)&gt;9999,-2,IF(VLOOKUP($A1494,Sheet1!$B$3:$AH$1266,Sheet1!L$1+(Sheet1!$A$1-1)*10,FALSE)&gt;999,-1,0)))))))</f>
        <v>2910</v>
      </c>
      <c r="AC1494" s="66">
        <f>IF(ISNA(VLOOKUP($A1494,Sheet1!$B$3:$AH$1266,Sheet1!M$1+(Sheet1!$A$1-1)*10,FALSE))=TRUE,"---",IF(VLOOKUP($A1494,Sheet1!$B$3:$AH$1266,Sheet1!M$1+(Sheet1!$A$1-1)*10,FALSE)="---","---", (ROUND(VLOOKUP($A1494,Sheet1!$B$3:$AH$1266,Sheet1!M$1+(Sheet1!$A$1-1)*10,FALSE),IF(VLOOKUP($A1494,Sheet1!$B$3:$AH$1266,Sheet1!M$1+(Sheet1!$A$1-1)*10,FALSE)&gt;99999,-3,IF(VLOOKUP($A1494,Sheet1!$B$3:$AH$1266,Sheet1!M$1+(Sheet1!$A$1-1)*10,FALSE)&gt;9999,-2,IF(VLOOKUP($A1494,Sheet1!$B$3:$AH$1266,Sheet1!M$1+(Sheet1!$A$1-1)*10,FALSE)&gt;999,-1,0)))))))</f>
        <v>3850</v>
      </c>
      <c r="AD1494" s="66">
        <f>IF(ISNA(VLOOKUP($A1494,Sheet1!$B$3:$AH$1266,Sheet1!N$1+(Sheet1!$A$1-1)*10,FALSE))=TRUE,"---",IF(VLOOKUP($A1494,Sheet1!$B$3:$AH$1266,Sheet1!N$1+(Sheet1!$A$1-1)*10,FALSE)="---","---", (ROUND(VLOOKUP($A1494,Sheet1!$B$3:$AH$1266,Sheet1!N$1+(Sheet1!$A$1-1)*10,FALSE),IF(VLOOKUP($A1494,Sheet1!$B$3:$AH$1266,Sheet1!N$1+(Sheet1!$A$1-1)*10,FALSE)&gt;99999,-3,IF(VLOOKUP($A1494,Sheet1!$B$3:$AH$1266,Sheet1!N$1+(Sheet1!$A$1-1)*10,FALSE)&gt;9999,-2,IF(VLOOKUP($A1494,Sheet1!$B$3:$AH$1266,Sheet1!N$1+(Sheet1!$A$1-1)*10,FALSE)&gt;999,-1,0)))))))</f>
        <v>5500</v>
      </c>
    </row>
    <row r="1495" spans="1:30" ht="25.5" customHeight="1" x14ac:dyDescent="0.25">
      <c r="A1495" s="125" t="s">
        <v>2187</v>
      </c>
      <c r="B1495" s="126" t="s">
        <v>2188</v>
      </c>
      <c r="C1495" s="125">
        <v>423404</v>
      </c>
      <c r="D1495" s="125">
        <v>773831</v>
      </c>
      <c r="E1495" s="70" t="s">
        <v>3031</v>
      </c>
      <c r="F1495" s="139" t="s">
        <v>4405</v>
      </c>
      <c r="G1495" s="127" t="s">
        <v>160</v>
      </c>
      <c r="H1495" s="128">
        <v>7.54</v>
      </c>
      <c r="I1495" s="112">
        <v>26472</v>
      </c>
      <c r="J1495" s="140" t="s">
        <v>4405</v>
      </c>
      <c r="K1495" s="127" t="s">
        <v>17</v>
      </c>
      <c r="L1495" s="115">
        <v>835</v>
      </c>
      <c r="M1495" s="116">
        <v>111</v>
      </c>
      <c r="N1495" s="127" t="s">
        <v>276</v>
      </c>
      <c r="O1495" s="68">
        <f t="shared" si="51"/>
        <v>13.232616098577498</v>
      </c>
      <c r="P1495" s="68">
        <f>IF(O1495&lt;&gt;"",VLOOKUP($A1495,Sheet4!$A$2:$O$1309,14,FALSE)*100,"")</f>
        <v>4.2900924154142484</v>
      </c>
      <c r="Q1495" s="68">
        <f>IF(P1495&lt;&gt;"",VLOOKUP($A1495,Sheet4!$A$2:$O$1309,15,FALSE)*100,"")</f>
        <v>34.916261900239434</v>
      </c>
      <c r="R1495" s="74">
        <f t="shared" si="52"/>
        <v>8</v>
      </c>
      <c r="S1495" s="64" t="s">
        <v>4367</v>
      </c>
      <c r="T1495" s="64" t="str">
        <f>IF(ISNA(VLOOKUP(A1495,Sheet1!B$3:C$1266,2,FALSE)=TRUE),"NC",VLOOKUP(A1495,Sheet1!B$3:C$1266,2,FALSE))</f>
        <v>Rural</v>
      </c>
      <c r="U1495" s="65">
        <f>IF(ISNA(VLOOKUP($A1495,Sheet1!$B$3:$AH$1266,Sheet1!E$1+(Sheet1!$A$1-1)*10,FALSE))=TRUE,"---",IF(VLOOKUP($A1495,Sheet1!$B$3:$AH$1266,Sheet1!E$1+(Sheet1!$A$1-1)*10,FALSE)="---","---", (ROUND(VLOOKUP($A1495,Sheet1!$B$3:$AH$1266,Sheet1!E$1+(Sheet1!$A$1-1)*10,FALSE),IF(VLOOKUP($A1495,Sheet1!$B$3:$AH$1266,Sheet1!E$1+(Sheet1!$A$1-1)*10,FALSE)&gt;99999,-3,IF(VLOOKUP($A1495,Sheet1!$B$3:$AH$1266,Sheet1!E$1+(Sheet1!$A$1-1)*10,FALSE)&gt;9999,-2,IF(VLOOKUP($A1495,Sheet1!$B$3:$AH$1266,Sheet1!E$1+(Sheet1!$A$1-1)*10,FALSE)&gt;999,-1,0)))))))</f>
        <v>219</v>
      </c>
      <c r="V1495" s="65">
        <f>IF(ISNA(VLOOKUP($A1495,Sheet1!$B$3:$AH$1266,Sheet1!F$1+(Sheet1!$A$1-1)*10,FALSE))=TRUE,"---",IF(VLOOKUP($A1495,Sheet1!$B$3:$AH$1266,Sheet1!F$1+(Sheet1!$A$1-1)*10,FALSE)="---","---", (ROUND(VLOOKUP($A1495,Sheet1!$B$3:$AH$1266,Sheet1!F$1+(Sheet1!$A$1-1)*10,FALSE),IF(VLOOKUP($A1495,Sheet1!$B$3:$AH$1266,Sheet1!F$1+(Sheet1!$A$1-1)*10,FALSE)&gt;99999,-3,IF(VLOOKUP($A1495,Sheet1!$B$3:$AH$1266,Sheet1!F$1+(Sheet1!$A$1-1)*10,FALSE)&gt;9999,-2,IF(VLOOKUP($A1495,Sheet1!$B$3:$AH$1266,Sheet1!F$1+(Sheet1!$A$1-1)*10,FALSE)&gt;999,-1,0)))))))</f>
        <v>283</v>
      </c>
      <c r="W1495" s="65">
        <f>IF(ISNA(VLOOKUP($A1495,Sheet1!$B$3:$AH$1266,Sheet1!G$1+(Sheet1!$A$1-1)*10,FALSE))=TRUE,"---",IF(VLOOKUP($A1495,Sheet1!$B$3:$AH$1266,Sheet1!G$1+(Sheet1!$A$1-1)*10,FALSE)="---","---", (ROUND(VLOOKUP($A1495,Sheet1!$B$3:$AH$1266,Sheet1!G$1+(Sheet1!$A$1-1)*10,FALSE),IF(VLOOKUP($A1495,Sheet1!$B$3:$AH$1266,Sheet1!G$1+(Sheet1!$A$1-1)*10,FALSE)&gt;99999,-3,IF(VLOOKUP($A1495,Sheet1!$B$3:$AH$1266,Sheet1!G$1+(Sheet1!$A$1-1)*10,FALSE)&gt;9999,-2,IF(VLOOKUP($A1495,Sheet1!$B$3:$AH$1266,Sheet1!G$1+(Sheet1!$A$1-1)*10,FALSE)&gt;999,-1,0)))))))</f>
        <v>378</v>
      </c>
      <c r="X1495" s="65">
        <f>IF(ISNA(VLOOKUP($A1495,Sheet1!$B$3:$AH$1266,Sheet1!H$1+(Sheet1!$A$1-1)*10,FALSE))=TRUE,"---",IF(VLOOKUP($A1495,Sheet1!$B$3:$AH$1266,Sheet1!H$1+(Sheet1!$A$1-1)*10,FALSE)="---","---", (ROUND(VLOOKUP($A1495,Sheet1!$B$3:$AH$1266,Sheet1!H$1+(Sheet1!$A$1-1)*10,FALSE),IF(VLOOKUP($A1495,Sheet1!$B$3:$AH$1266,Sheet1!H$1+(Sheet1!$A$1-1)*10,FALSE)&gt;99999,-3,IF(VLOOKUP($A1495,Sheet1!$B$3:$AH$1266,Sheet1!H$1+(Sheet1!$A$1-1)*10,FALSE)&gt;9999,-2,IF(VLOOKUP($A1495,Sheet1!$B$3:$AH$1266,Sheet1!H$1+(Sheet1!$A$1-1)*10,FALSE)&gt;999,-1,0)))))))</f>
        <v>677</v>
      </c>
      <c r="Y1495" s="65">
        <f>IF(ISNA(VLOOKUP($A1495,Sheet1!$B$3:$AH$1266,Sheet1!I$1+(Sheet1!$A$1-1)*10,FALSE))=TRUE,"---",IF(VLOOKUP($A1495,Sheet1!$B$3:$AH$1266,Sheet1!I$1+(Sheet1!$A$1-1)*10,FALSE)="---","---", (ROUND(VLOOKUP($A1495,Sheet1!$B$3:$AH$1266,Sheet1!I$1+(Sheet1!$A$1-1)*10,FALSE),IF(VLOOKUP($A1495,Sheet1!$B$3:$AH$1266,Sheet1!I$1+(Sheet1!$A$1-1)*10,FALSE)&gt;99999,-3,IF(VLOOKUP($A1495,Sheet1!$B$3:$AH$1266,Sheet1!I$1+(Sheet1!$A$1-1)*10,FALSE)&gt;9999,-2,IF(VLOOKUP($A1495,Sheet1!$B$3:$AH$1266,Sheet1!I$1+(Sheet1!$A$1-1)*10,FALSE)&gt;999,-1,0)))))))</f>
        <v>923</v>
      </c>
      <c r="Z1495" s="65">
        <f>IF(ISNA(VLOOKUP($A1495,Sheet1!$B$3:$AH$1266,Sheet1!J$1+(Sheet1!$A$1-1)*10,FALSE))=TRUE,"---",IF(VLOOKUP($A1495,Sheet1!$B$3:$AH$1266,Sheet1!J$1+(Sheet1!$A$1-1)*10,FALSE)="---","---", (ROUND(VLOOKUP($A1495,Sheet1!$B$3:$AH$1266,Sheet1!J$1+(Sheet1!$A$1-1)*10,FALSE),IF(VLOOKUP($A1495,Sheet1!$B$3:$AH$1266,Sheet1!J$1+(Sheet1!$A$1-1)*10,FALSE)&gt;99999,-3,IF(VLOOKUP($A1495,Sheet1!$B$3:$AH$1266,Sheet1!J$1+(Sheet1!$A$1-1)*10,FALSE)&gt;9999,-2,IF(VLOOKUP($A1495,Sheet1!$B$3:$AH$1266,Sheet1!J$1+(Sheet1!$A$1-1)*10,FALSE)&gt;999,-1,0)))))))</f>
        <v>1270</v>
      </c>
      <c r="AA1495" s="65">
        <f>IF(ISNA(VLOOKUP($A1495,Sheet1!$B$3:$AH$1266,Sheet1!K$1+(Sheet1!$A$1-1)*10,FALSE))=TRUE,"---",IF(VLOOKUP($A1495,Sheet1!$B$3:$AH$1266,Sheet1!K$1+(Sheet1!$A$1-1)*10,FALSE)="---","---", (ROUND(VLOOKUP($A1495,Sheet1!$B$3:$AH$1266,Sheet1!K$1+(Sheet1!$A$1-1)*10,FALSE),IF(VLOOKUP($A1495,Sheet1!$B$3:$AH$1266,Sheet1!K$1+(Sheet1!$A$1-1)*10,FALSE)&gt;99999,-3,IF(VLOOKUP($A1495,Sheet1!$B$3:$AH$1266,Sheet1!K$1+(Sheet1!$A$1-1)*10,FALSE)&gt;9999,-2,IF(VLOOKUP($A1495,Sheet1!$B$3:$AH$1266,Sheet1!K$1+(Sheet1!$A$1-1)*10,FALSE)&gt;999,-1,0)))))))</f>
        <v>1580</v>
      </c>
      <c r="AB1495" s="65">
        <f>IF(ISNA(VLOOKUP($A1495,Sheet1!$B$3:$AH$1266,Sheet1!L$1+(Sheet1!$A$1-1)*10,FALSE))=TRUE,"---",IF(VLOOKUP($A1495,Sheet1!$B$3:$AH$1266,Sheet1!L$1+(Sheet1!$A$1-1)*10,FALSE)="---","---", (ROUND(VLOOKUP($A1495,Sheet1!$B$3:$AH$1266,Sheet1!L$1+(Sheet1!$A$1-1)*10,FALSE),IF(VLOOKUP($A1495,Sheet1!$B$3:$AH$1266,Sheet1!L$1+(Sheet1!$A$1-1)*10,FALSE)&gt;99999,-3,IF(VLOOKUP($A1495,Sheet1!$B$3:$AH$1266,Sheet1!L$1+(Sheet1!$A$1-1)*10,FALSE)&gt;9999,-2,IF(VLOOKUP($A1495,Sheet1!$B$3:$AH$1266,Sheet1!L$1+(Sheet1!$A$1-1)*10,FALSE)&gt;999,-1,0)))))))</f>
        <v>1890</v>
      </c>
      <c r="AC1495" s="65">
        <f>IF(ISNA(VLOOKUP($A1495,Sheet1!$B$3:$AH$1266,Sheet1!M$1+(Sheet1!$A$1-1)*10,FALSE))=TRUE,"---",IF(VLOOKUP($A1495,Sheet1!$B$3:$AH$1266,Sheet1!M$1+(Sheet1!$A$1-1)*10,FALSE)="---","---", (ROUND(VLOOKUP($A1495,Sheet1!$B$3:$AH$1266,Sheet1!M$1+(Sheet1!$A$1-1)*10,FALSE),IF(VLOOKUP($A1495,Sheet1!$B$3:$AH$1266,Sheet1!M$1+(Sheet1!$A$1-1)*10,FALSE)&gt;99999,-3,IF(VLOOKUP($A1495,Sheet1!$B$3:$AH$1266,Sheet1!M$1+(Sheet1!$A$1-1)*10,FALSE)&gt;9999,-2,IF(VLOOKUP($A1495,Sheet1!$B$3:$AH$1266,Sheet1!M$1+(Sheet1!$A$1-1)*10,FALSE)&gt;999,-1,0)))))))</f>
        <v>2230</v>
      </c>
      <c r="AD1495" s="65">
        <f>IF(ISNA(VLOOKUP($A1495,Sheet1!$B$3:$AH$1266,Sheet1!N$1+(Sheet1!$A$1-1)*10,FALSE))=TRUE,"---",IF(VLOOKUP($A1495,Sheet1!$B$3:$AH$1266,Sheet1!N$1+(Sheet1!$A$1-1)*10,FALSE)="---","---", (ROUND(VLOOKUP($A1495,Sheet1!$B$3:$AH$1266,Sheet1!N$1+(Sheet1!$A$1-1)*10,FALSE),IF(VLOOKUP($A1495,Sheet1!$B$3:$AH$1266,Sheet1!N$1+(Sheet1!$A$1-1)*10,FALSE)&gt;99999,-3,IF(VLOOKUP($A1495,Sheet1!$B$3:$AH$1266,Sheet1!N$1+(Sheet1!$A$1-1)*10,FALSE)&gt;9999,-2,IF(VLOOKUP($A1495,Sheet1!$B$3:$AH$1266,Sheet1!N$1+(Sheet1!$A$1-1)*10,FALSE)&gt;999,-1,0)))))))</f>
        <v>2740</v>
      </c>
    </row>
    <row r="1496" spans="1:30" ht="25.5" customHeight="1" x14ac:dyDescent="0.25">
      <c r="A1496" s="133" t="s">
        <v>2189</v>
      </c>
      <c r="B1496" s="141" t="s">
        <v>2190</v>
      </c>
      <c r="C1496" s="133">
        <v>423431</v>
      </c>
      <c r="D1496" s="133">
        <v>773920</v>
      </c>
      <c r="E1496" s="67" t="s">
        <v>3031</v>
      </c>
      <c r="F1496" s="135" t="s">
        <v>4405</v>
      </c>
      <c r="G1496" s="118" t="s">
        <v>160</v>
      </c>
      <c r="H1496" s="165">
        <v>1.4</v>
      </c>
      <c r="I1496" s="119">
        <v>26472</v>
      </c>
      <c r="J1496" s="137" t="s">
        <v>4405</v>
      </c>
      <c r="K1496" s="118" t="s">
        <v>17</v>
      </c>
      <c r="L1496" s="122">
        <v>113</v>
      </c>
      <c r="M1496" s="123">
        <v>80.7</v>
      </c>
      <c r="N1496" s="118" t="s">
        <v>32</v>
      </c>
      <c r="O1496" s="71" t="s">
        <v>4405</v>
      </c>
      <c r="P1496" s="71" t="s">
        <v>4405</v>
      </c>
      <c r="Q1496" s="71" t="s">
        <v>4405</v>
      </c>
      <c r="R1496" s="73" t="s">
        <v>4405</v>
      </c>
      <c r="S1496" s="63" t="s">
        <v>4367</v>
      </c>
      <c r="T1496" s="63" t="str">
        <f>IF(ISNA(VLOOKUP(A1496,Sheet1!B$3:C$1266,2,FALSE)=TRUE),"NC",VLOOKUP(A1496,Sheet1!B$3:C$1266,2,FALSE))</f>
        <v>NC</v>
      </c>
      <c r="U1496" s="66" t="str">
        <f>IF(ISNA(VLOOKUP($A1496,Sheet1!$B$3:$AH$1266,Sheet1!E$1+(Sheet1!$A$1-1)*10,FALSE))=TRUE,"---",IF(VLOOKUP($A1496,Sheet1!$B$3:$AH$1266,Sheet1!E$1+(Sheet1!$A$1-1)*10,FALSE)="---","---", (ROUND(VLOOKUP($A1496,Sheet1!$B$3:$AH$1266,Sheet1!E$1+(Sheet1!$A$1-1)*10,FALSE),IF(VLOOKUP($A1496,Sheet1!$B$3:$AH$1266,Sheet1!E$1+(Sheet1!$A$1-1)*10,FALSE)&gt;99999,-3,IF(VLOOKUP($A1496,Sheet1!$B$3:$AH$1266,Sheet1!E$1+(Sheet1!$A$1-1)*10,FALSE)&gt;9999,-2,IF(VLOOKUP($A1496,Sheet1!$B$3:$AH$1266,Sheet1!E$1+(Sheet1!$A$1-1)*10,FALSE)&gt;999,-1,0)))))))</f>
        <v>---</v>
      </c>
      <c r="V1496" s="66" t="str">
        <f>IF(ISNA(VLOOKUP($A1496,Sheet1!$B$3:$AH$1266,Sheet1!F$1+(Sheet1!$A$1-1)*10,FALSE))=TRUE,"---",IF(VLOOKUP($A1496,Sheet1!$B$3:$AH$1266,Sheet1!F$1+(Sheet1!$A$1-1)*10,FALSE)="---","---", (ROUND(VLOOKUP($A1496,Sheet1!$B$3:$AH$1266,Sheet1!F$1+(Sheet1!$A$1-1)*10,FALSE),IF(VLOOKUP($A1496,Sheet1!$B$3:$AH$1266,Sheet1!F$1+(Sheet1!$A$1-1)*10,FALSE)&gt;99999,-3,IF(VLOOKUP($A1496,Sheet1!$B$3:$AH$1266,Sheet1!F$1+(Sheet1!$A$1-1)*10,FALSE)&gt;9999,-2,IF(VLOOKUP($A1496,Sheet1!$B$3:$AH$1266,Sheet1!F$1+(Sheet1!$A$1-1)*10,FALSE)&gt;999,-1,0)))))))</f>
        <v>---</v>
      </c>
      <c r="W1496" s="66" t="str">
        <f>IF(ISNA(VLOOKUP($A1496,Sheet1!$B$3:$AH$1266,Sheet1!G$1+(Sheet1!$A$1-1)*10,FALSE))=TRUE,"---",IF(VLOOKUP($A1496,Sheet1!$B$3:$AH$1266,Sheet1!G$1+(Sheet1!$A$1-1)*10,FALSE)="---","---", (ROUND(VLOOKUP($A1496,Sheet1!$B$3:$AH$1266,Sheet1!G$1+(Sheet1!$A$1-1)*10,FALSE),IF(VLOOKUP($A1496,Sheet1!$B$3:$AH$1266,Sheet1!G$1+(Sheet1!$A$1-1)*10,FALSE)&gt;99999,-3,IF(VLOOKUP($A1496,Sheet1!$B$3:$AH$1266,Sheet1!G$1+(Sheet1!$A$1-1)*10,FALSE)&gt;9999,-2,IF(VLOOKUP($A1496,Sheet1!$B$3:$AH$1266,Sheet1!G$1+(Sheet1!$A$1-1)*10,FALSE)&gt;999,-1,0)))))))</f>
        <v>---</v>
      </c>
      <c r="X1496" s="66" t="str">
        <f>IF(ISNA(VLOOKUP($A1496,Sheet1!$B$3:$AH$1266,Sheet1!H$1+(Sheet1!$A$1-1)*10,FALSE))=TRUE,"---",IF(VLOOKUP($A1496,Sheet1!$B$3:$AH$1266,Sheet1!H$1+(Sheet1!$A$1-1)*10,FALSE)="---","---", (ROUND(VLOOKUP($A1496,Sheet1!$B$3:$AH$1266,Sheet1!H$1+(Sheet1!$A$1-1)*10,FALSE),IF(VLOOKUP($A1496,Sheet1!$B$3:$AH$1266,Sheet1!H$1+(Sheet1!$A$1-1)*10,FALSE)&gt;99999,-3,IF(VLOOKUP($A1496,Sheet1!$B$3:$AH$1266,Sheet1!H$1+(Sheet1!$A$1-1)*10,FALSE)&gt;9999,-2,IF(VLOOKUP($A1496,Sheet1!$B$3:$AH$1266,Sheet1!H$1+(Sheet1!$A$1-1)*10,FALSE)&gt;999,-1,0)))))))</f>
        <v>---</v>
      </c>
      <c r="Y1496" s="66" t="str">
        <f>IF(ISNA(VLOOKUP($A1496,Sheet1!$B$3:$AH$1266,Sheet1!I$1+(Sheet1!$A$1-1)*10,FALSE))=TRUE,"---",IF(VLOOKUP($A1496,Sheet1!$B$3:$AH$1266,Sheet1!I$1+(Sheet1!$A$1-1)*10,FALSE)="---","---", (ROUND(VLOOKUP($A1496,Sheet1!$B$3:$AH$1266,Sheet1!I$1+(Sheet1!$A$1-1)*10,FALSE),IF(VLOOKUP($A1496,Sheet1!$B$3:$AH$1266,Sheet1!I$1+(Sheet1!$A$1-1)*10,FALSE)&gt;99999,-3,IF(VLOOKUP($A1496,Sheet1!$B$3:$AH$1266,Sheet1!I$1+(Sheet1!$A$1-1)*10,FALSE)&gt;9999,-2,IF(VLOOKUP($A1496,Sheet1!$B$3:$AH$1266,Sheet1!I$1+(Sheet1!$A$1-1)*10,FALSE)&gt;999,-1,0)))))))</f>
        <v>---</v>
      </c>
      <c r="Z1496" s="66" t="str">
        <f>IF(ISNA(VLOOKUP($A1496,Sheet1!$B$3:$AH$1266,Sheet1!J$1+(Sheet1!$A$1-1)*10,FALSE))=TRUE,"---",IF(VLOOKUP($A1496,Sheet1!$B$3:$AH$1266,Sheet1!J$1+(Sheet1!$A$1-1)*10,FALSE)="---","---", (ROUND(VLOOKUP($A1496,Sheet1!$B$3:$AH$1266,Sheet1!J$1+(Sheet1!$A$1-1)*10,FALSE),IF(VLOOKUP($A1496,Sheet1!$B$3:$AH$1266,Sheet1!J$1+(Sheet1!$A$1-1)*10,FALSE)&gt;99999,-3,IF(VLOOKUP($A1496,Sheet1!$B$3:$AH$1266,Sheet1!J$1+(Sheet1!$A$1-1)*10,FALSE)&gt;9999,-2,IF(VLOOKUP($A1496,Sheet1!$B$3:$AH$1266,Sheet1!J$1+(Sheet1!$A$1-1)*10,FALSE)&gt;999,-1,0)))))))</f>
        <v>---</v>
      </c>
      <c r="AA1496" s="66" t="str">
        <f>IF(ISNA(VLOOKUP($A1496,Sheet1!$B$3:$AH$1266,Sheet1!K$1+(Sheet1!$A$1-1)*10,FALSE))=TRUE,"---",IF(VLOOKUP($A1496,Sheet1!$B$3:$AH$1266,Sheet1!K$1+(Sheet1!$A$1-1)*10,FALSE)="---","---", (ROUND(VLOOKUP($A1496,Sheet1!$B$3:$AH$1266,Sheet1!K$1+(Sheet1!$A$1-1)*10,FALSE),IF(VLOOKUP($A1496,Sheet1!$B$3:$AH$1266,Sheet1!K$1+(Sheet1!$A$1-1)*10,FALSE)&gt;99999,-3,IF(VLOOKUP($A1496,Sheet1!$B$3:$AH$1266,Sheet1!K$1+(Sheet1!$A$1-1)*10,FALSE)&gt;9999,-2,IF(VLOOKUP($A1496,Sheet1!$B$3:$AH$1266,Sheet1!K$1+(Sheet1!$A$1-1)*10,FALSE)&gt;999,-1,0)))))))</f>
        <v>---</v>
      </c>
      <c r="AB1496" s="66" t="str">
        <f>IF(ISNA(VLOOKUP($A1496,Sheet1!$B$3:$AH$1266,Sheet1!L$1+(Sheet1!$A$1-1)*10,FALSE))=TRUE,"---",IF(VLOOKUP($A1496,Sheet1!$B$3:$AH$1266,Sheet1!L$1+(Sheet1!$A$1-1)*10,FALSE)="---","---", (ROUND(VLOOKUP($A1496,Sheet1!$B$3:$AH$1266,Sheet1!L$1+(Sheet1!$A$1-1)*10,FALSE),IF(VLOOKUP($A1496,Sheet1!$B$3:$AH$1266,Sheet1!L$1+(Sheet1!$A$1-1)*10,FALSE)&gt;99999,-3,IF(VLOOKUP($A1496,Sheet1!$B$3:$AH$1266,Sheet1!L$1+(Sheet1!$A$1-1)*10,FALSE)&gt;9999,-2,IF(VLOOKUP($A1496,Sheet1!$B$3:$AH$1266,Sheet1!L$1+(Sheet1!$A$1-1)*10,FALSE)&gt;999,-1,0)))))))</f>
        <v>---</v>
      </c>
      <c r="AC1496" s="66" t="str">
        <f>IF(ISNA(VLOOKUP($A1496,Sheet1!$B$3:$AH$1266,Sheet1!M$1+(Sheet1!$A$1-1)*10,FALSE))=TRUE,"---",IF(VLOOKUP($A1496,Sheet1!$B$3:$AH$1266,Sheet1!M$1+(Sheet1!$A$1-1)*10,FALSE)="---","---", (ROUND(VLOOKUP($A1496,Sheet1!$B$3:$AH$1266,Sheet1!M$1+(Sheet1!$A$1-1)*10,FALSE),IF(VLOOKUP($A1496,Sheet1!$B$3:$AH$1266,Sheet1!M$1+(Sheet1!$A$1-1)*10,FALSE)&gt;99999,-3,IF(VLOOKUP($A1496,Sheet1!$B$3:$AH$1266,Sheet1!M$1+(Sheet1!$A$1-1)*10,FALSE)&gt;9999,-2,IF(VLOOKUP($A1496,Sheet1!$B$3:$AH$1266,Sheet1!M$1+(Sheet1!$A$1-1)*10,FALSE)&gt;999,-1,0)))))))</f>
        <v>---</v>
      </c>
      <c r="AD1496" s="66" t="str">
        <f>IF(ISNA(VLOOKUP($A1496,Sheet1!$B$3:$AH$1266,Sheet1!N$1+(Sheet1!$A$1-1)*10,FALSE))=TRUE,"---",IF(VLOOKUP($A1496,Sheet1!$B$3:$AH$1266,Sheet1!N$1+(Sheet1!$A$1-1)*10,FALSE)="---","---", (ROUND(VLOOKUP($A1496,Sheet1!$B$3:$AH$1266,Sheet1!N$1+(Sheet1!$A$1-1)*10,FALSE),IF(VLOOKUP($A1496,Sheet1!$B$3:$AH$1266,Sheet1!N$1+(Sheet1!$A$1-1)*10,FALSE)&gt;99999,-3,IF(VLOOKUP($A1496,Sheet1!$B$3:$AH$1266,Sheet1!N$1+(Sheet1!$A$1-1)*10,FALSE)&gt;9999,-2,IF(VLOOKUP($A1496,Sheet1!$B$3:$AH$1266,Sheet1!N$1+(Sheet1!$A$1-1)*10,FALSE)&gt;999,-1,0)))))))</f>
        <v>---</v>
      </c>
    </row>
    <row r="1497" spans="1:30" ht="25.5" customHeight="1" x14ac:dyDescent="0.25">
      <c r="A1497" s="125" t="s">
        <v>2191</v>
      </c>
      <c r="B1497" s="126" t="s">
        <v>2192</v>
      </c>
      <c r="C1497" s="125">
        <v>423312</v>
      </c>
      <c r="D1497" s="125">
        <v>774143</v>
      </c>
      <c r="E1497" s="70" t="s">
        <v>3018</v>
      </c>
      <c r="F1497" s="52">
        <v>1977</v>
      </c>
      <c r="G1497" s="127" t="s">
        <v>286</v>
      </c>
      <c r="H1497" s="128">
        <v>35.9</v>
      </c>
      <c r="I1497" s="112">
        <v>28388</v>
      </c>
      <c r="J1497" s="147">
        <v>11.86</v>
      </c>
      <c r="K1497" s="114" t="s">
        <v>4405</v>
      </c>
      <c r="L1497" s="115">
        <v>720</v>
      </c>
      <c r="M1497" s="116">
        <v>20.100000000000001</v>
      </c>
      <c r="N1497" s="114" t="s">
        <v>4405</v>
      </c>
      <c r="O1497" s="68" t="str">
        <f t="shared" si="51"/>
        <v>&gt;50</v>
      </c>
      <c r="P1497" s="68">
        <f>IF(O1497&lt;&gt;"",VLOOKUP($A1497,Sheet4!$A$2:$O$1309,14,FALSE)*100,"")</f>
        <v>8.7311663271629101</v>
      </c>
      <c r="Q1497" s="68">
        <f>IF(P1497&lt;&gt;"",VLOOKUP($A1497,Sheet4!$A$2:$O$1309,15,FALSE)*100,"")</f>
        <v>59.134366516594881</v>
      </c>
      <c r="R1497" s="74" t="str">
        <f t="shared" si="52"/>
        <v>&lt;2</v>
      </c>
      <c r="S1497" s="64" t="s">
        <v>4367</v>
      </c>
      <c r="T1497" s="64" t="str">
        <f>IF(ISNA(VLOOKUP(A1497,Sheet1!B$3:C$1266,2,FALSE)=TRUE),"NC",VLOOKUP(A1497,Sheet1!B$3:C$1266,2,FALSE))</f>
        <v>Rural</v>
      </c>
      <c r="U1497" s="65">
        <f>IF(ISNA(VLOOKUP($A1497,Sheet1!$B$3:$AH$1266,Sheet1!E$1+(Sheet1!$A$1-1)*10,FALSE))=TRUE,"---",IF(VLOOKUP($A1497,Sheet1!$B$3:$AH$1266,Sheet1!E$1+(Sheet1!$A$1-1)*10,FALSE)="---","---", (ROUND(VLOOKUP($A1497,Sheet1!$B$3:$AH$1266,Sheet1!E$1+(Sheet1!$A$1-1)*10,FALSE),IF(VLOOKUP($A1497,Sheet1!$B$3:$AH$1266,Sheet1!E$1+(Sheet1!$A$1-1)*10,FALSE)&gt;99999,-3,IF(VLOOKUP($A1497,Sheet1!$B$3:$AH$1266,Sheet1!E$1+(Sheet1!$A$1-1)*10,FALSE)&gt;9999,-2,IF(VLOOKUP($A1497,Sheet1!$B$3:$AH$1266,Sheet1!E$1+(Sheet1!$A$1-1)*10,FALSE)&gt;999,-1,0)))))))</f>
        <v>1160</v>
      </c>
      <c r="V1497" s="65">
        <f>IF(ISNA(VLOOKUP($A1497,Sheet1!$B$3:$AH$1266,Sheet1!F$1+(Sheet1!$A$1-1)*10,FALSE))=TRUE,"---",IF(VLOOKUP($A1497,Sheet1!$B$3:$AH$1266,Sheet1!F$1+(Sheet1!$A$1-1)*10,FALSE)="---","---", (ROUND(VLOOKUP($A1497,Sheet1!$B$3:$AH$1266,Sheet1!F$1+(Sheet1!$A$1-1)*10,FALSE),IF(VLOOKUP($A1497,Sheet1!$B$3:$AH$1266,Sheet1!F$1+(Sheet1!$A$1-1)*10,FALSE)&gt;99999,-3,IF(VLOOKUP($A1497,Sheet1!$B$3:$AH$1266,Sheet1!F$1+(Sheet1!$A$1-1)*10,FALSE)&gt;9999,-2,IF(VLOOKUP($A1497,Sheet1!$B$3:$AH$1266,Sheet1!F$1+(Sheet1!$A$1-1)*10,FALSE)&gt;999,-1,0)))))))</f>
        <v>1480</v>
      </c>
      <c r="W1497" s="65">
        <f>IF(ISNA(VLOOKUP($A1497,Sheet1!$B$3:$AH$1266,Sheet1!G$1+(Sheet1!$A$1-1)*10,FALSE))=TRUE,"---",IF(VLOOKUP($A1497,Sheet1!$B$3:$AH$1266,Sheet1!G$1+(Sheet1!$A$1-1)*10,FALSE)="---","---", (ROUND(VLOOKUP($A1497,Sheet1!$B$3:$AH$1266,Sheet1!G$1+(Sheet1!$A$1-1)*10,FALSE),IF(VLOOKUP($A1497,Sheet1!$B$3:$AH$1266,Sheet1!G$1+(Sheet1!$A$1-1)*10,FALSE)&gt;99999,-3,IF(VLOOKUP($A1497,Sheet1!$B$3:$AH$1266,Sheet1!G$1+(Sheet1!$A$1-1)*10,FALSE)&gt;9999,-2,IF(VLOOKUP($A1497,Sheet1!$B$3:$AH$1266,Sheet1!G$1+(Sheet1!$A$1-1)*10,FALSE)&gt;999,-1,0)))))))</f>
        <v>1960</v>
      </c>
      <c r="X1497" s="65">
        <f>IF(ISNA(VLOOKUP($A1497,Sheet1!$B$3:$AH$1266,Sheet1!H$1+(Sheet1!$A$1-1)*10,FALSE))=TRUE,"---",IF(VLOOKUP($A1497,Sheet1!$B$3:$AH$1266,Sheet1!H$1+(Sheet1!$A$1-1)*10,FALSE)="---","---", (ROUND(VLOOKUP($A1497,Sheet1!$B$3:$AH$1266,Sheet1!H$1+(Sheet1!$A$1-1)*10,FALSE),IF(VLOOKUP($A1497,Sheet1!$B$3:$AH$1266,Sheet1!H$1+(Sheet1!$A$1-1)*10,FALSE)&gt;99999,-3,IF(VLOOKUP($A1497,Sheet1!$B$3:$AH$1266,Sheet1!H$1+(Sheet1!$A$1-1)*10,FALSE)&gt;9999,-2,IF(VLOOKUP($A1497,Sheet1!$B$3:$AH$1266,Sheet1!H$1+(Sheet1!$A$1-1)*10,FALSE)&gt;999,-1,0)))))))</f>
        <v>3460</v>
      </c>
      <c r="Y1497" s="65">
        <f>IF(ISNA(VLOOKUP($A1497,Sheet1!$B$3:$AH$1266,Sheet1!I$1+(Sheet1!$A$1-1)*10,FALSE))=TRUE,"---",IF(VLOOKUP($A1497,Sheet1!$B$3:$AH$1266,Sheet1!I$1+(Sheet1!$A$1-1)*10,FALSE)="---","---", (ROUND(VLOOKUP($A1497,Sheet1!$B$3:$AH$1266,Sheet1!I$1+(Sheet1!$A$1-1)*10,FALSE),IF(VLOOKUP($A1497,Sheet1!$B$3:$AH$1266,Sheet1!I$1+(Sheet1!$A$1-1)*10,FALSE)&gt;99999,-3,IF(VLOOKUP($A1497,Sheet1!$B$3:$AH$1266,Sheet1!I$1+(Sheet1!$A$1-1)*10,FALSE)&gt;9999,-2,IF(VLOOKUP($A1497,Sheet1!$B$3:$AH$1266,Sheet1!I$1+(Sheet1!$A$1-1)*10,FALSE)&gt;999,-1,0)))))))</f>
        <v>4690</v>
      </c>
      <c r="Z1497" s="65">
        <f>IF(ISNA(VLOOKUP($A1497,Sheet1!$B$3:$AH$1266,Sheet1!J$1+(Sheet1!$A$1-1)*10,FALSE))=TRUE,"---",IF(VLOOKUP($A1497,Sheet1!$B$3:$AH$1266,Sheet1!J$1+(Sheet1!$A$1-1)*10,FALSE)="---","---", (ROUND(VLOOKUP($A1497,Sheet1!$B$3:$AH$1266,Sheet1!J$1+(Sheet1!$A$1-1)*10,FALSE),IF(VLOOKUP($A1497,Sheet1!$B$3:$AH$1266,Sheet1!J$1+(Sheet1!$A$1-1)*10,FALSE)&gt;99999,-3,IF(VLOOKUP($A1497,Sheet1!$B$3:$AH$1266,Sheet1!J$1+(Sheet1!$A$1-1)*10,FALSE)&gt;9999,-2,IF(VLOOKUP($A1497,Sheet1!$B$3:$AH$1266,Sheet1!J$1+(Sheet1!$A$1-1)*10,FALSE)&gt;999,-1,0)))))))</f>
        <v>6480</v>
      </c>
      <c r="AA1497" s="65">
        <f>IF(ISNA(VLOOKUP($A1497,Sheet1!$B$3:$AH$1266,Sheet1!K$1+(Sheet1!$A$1-1)*10,FALSE))=TRUE,"---",IF(VLOOKUP($A1497,Sheet1!$B$3:$AH$1266,Sheet1!K$1+(Sheet1!$A$1-1)*10,FALSE)="---","---", (ROUND(VLOOKUP($A1497,Sheet1!$B$3:$AH$1266,Sheet1!K$1+(Sheet1!$A$1-1)*10,FALSE),IF(VLOOKUP($A1497,Sheet1!$B$3:$AH$1266,Sheet1!K$1+(Sheet1!$A$1-1)*10,FALSE)&gt;99999,-3,IF(VLOOKUP($A1497,Sheet1!$B$3:$AH$1266,Sheet1!K$1+(Sheet1!$A$1-1)*10,FALSE)&gt;9999,-2,IF(VLOOKUP($A1497,Sheet1!$B$3:$AH$1266,Sheet1!K$1+(Sheet1!$A$1-1)*10,FALSE)&gt;999,-1,0)))))))</f>
        <v>8050</v>
      </c>
      <c r="AB1497" s="65">
        <f>IF(ISNA(VLOOKUP($A1497,Sheet1!$B$3:$AH$1266,Sheet1!L$1+(Sheet1!$A$1-1)*10,FALSE))=TRUE,"---",IF(VLOOKUP($A1497,Sheet1!$B$3:$AH$1266,Sheet1!L$1+(Sheet1!$A$1-1)*10,FALSE)="---","---", (ROUND(VLOOKUP($A1497,Sheet1!$B$3:$AH$1266,Sheet1!L$1+(Sheet1!$A$1-1)*10,FALSE),IF(VLOOKUP($A1497,Sheet1!$B$3:$AH$1266,Sheet1!L$1+(Sheet1!$A$1-1)*10,FALSE)&gt;99999,-3,IF(VLOOKUP($A1497,Sheet1!$B$3:$AH$1266,Sheet1!L$1+(Sheet1!$A$1-1)*10,FALSE)&gt;9999,-2,IF(VLOOKUP($A1497,Sheet1!$B$3:$AH$1266,Sheet1!L$1+(Sheet1!$A$1-1)*10,FALSE)&gt;999,-1,0)))))))</f>
        <v>9700</v>
      </c>
      <c r="AC1497" s="65">
        <f>IF(ISNA(VLOOKUP($A1497,Sheet1!$B$3:$AH$1266,Sheet1!M$1+(Sheet1!$A$1-1)*10,FALSE))=TRUE,"---",IF(VLOOKUP($A1497,Sheet1!$B$3:$AH$1266,Sheet1!M$1+(Sheet1!$A$1-1)*10,FALSE)="---","---", (ROUND(VLOOKUP($A1497,Sheet1!$B$3:$AH$1266,Sheet1!M$1+(Sheet1!$A$1-1)*10,FALSE),IF(VLOOKUP($A1497,Sheet1!$B$3:$AH$1266,Sheet1!M$1+(Sheet1!$A$1-1)*10,FALSE)&gt;99999,-3,IF(VLOOKUP($A1497,Sheet1!$B$3:$AH$1266,Sheet1!M$1+(Sheet1!$A$1-1)*10,FALSE)&gt;9999,-2,IF(VLOOKUP($A1497,Sheet1!$B$3:$AH$1266,Sheet1!M$1+(Sheet1!$A$1-1)*10,FALSE)&gt;999,-1,0)))))))</f>
        <v>11500</v>
      </c>
      <c r="AD1497" s="65">
        <f>IF(ISNA(VLOOKUP($A1497,Sheet1!$B$3:$AH$1266,Sheet1!N$1+(Sheet1!$A$1-1)*10,FALSE))=TRUE,"---",IF(VLOOKUP($A1497,Sheet1!$B$3:$AH$1266,Sheet1!N$1+(Sheet1!$A$1-1)*10,FALSE)="---","---", (ROUND(VLOOKUP($A1497,Sheet1!$B$3:$AH$1266,Sheet1!N$1+(Sheet1!$A$1-1)*10,FALSE),IF(VLOOKUP($A1497,Sheet1!$B$3:$AH$1266,Sheet1!N$1+(Sheet1!$A$1-1)*10,FALSE)&gt;99999,-3,IF(VLOOKUP($A1497,Sheet1!$B$3:$AH$1266,Sheet1!N$1+(Sheet1!$A$1-1)*10,FALSE)&gt;9999,-2,IF(VLOOKUP($A1497,Sheet1!$B$3:$AH$1266,Sheet1!N$1+(Sheet1!$A$1-1)*10,FALSE)&gt;999,-1,0)))))))</f>
        <v>14100</v>
      </c>
    </row>
    <row r="1498" spans="1:30" ht="25.5" customHeight="1" x14ac:dyDescent="0.25">
      <c r="A1498" s="304" t="s">
        <v>2193</v>
      </c>
      <c r="B1498" s="393" t="s">
        <v>2194</v>
      </c>
      <c r="C1498" s="304">
        <v>423336</v>
      </c>
      <c r="D1498" s="304">
        <v>774256</v>
      </c>
      <c r="E1498" s="305" t="s">
        <v>3018</v>
      </c>
      <c r="F1498" s="345" t="s">
        <v>4869</v>
      </c>
      <c r="G1498" s="351" t="s">
        <v>286</v>
      </c>
      <c r="H1498" s="348">
        <v>152</v>
      </c>
      <c r="I1498" s="377">
        <v>26473</v>
      </c>
      <c r="J1498" s="336">
        <v>14.85</v>
      </c>
      <c r="K1498" s="351" t="s">
        <v>24</v>
      </c>
      <c r="L1498" s="338">
        <v>9600</v>
      </c>
      <c r="M1498" s="381">
        <v>63.2</v>
      </c>
      <c r="N1498" s="351" t="s">
        <v>457</v>
      </c>
      <c r="O1498" s="328">
        <f t="shared" si="51"/>
        <v>3.5205405651679724</v>
      </c>
      <c r="P1498" s="328">
        <f>IF(O1498&lt;&gt;"",VLOOKUP($A1498,Sheet4!$A$2:$O$1309,14,FALSE)*100,"")</f>
        <v>0.29909548248275852</v>
      </c>
      <c r="Q1498" s="328">
        <f>IF(P1498&lt;&gt;"",VLOOKUP($A1498,Sheet4!$A$2:$O$1309,15,FALSE)*100,"")</f>
        <v>2.8914102725584923</v>
      </c>
      <c r="R1498" s="358">
        <f t="shared" si="52"/>
        <v>30</v>
      </c>
      <c r="S1498" s="357" t="s">
        <v>4367</v>
      </c>
      <c r="T1498" s="357" t="str">
        <f>IF(ISNA(VLOOKUP(A1498,Sheet1!B$3:C$1266,2,FALSE)=TRUE),"NC",VLOOKUP(A1498,Sheet1!B$3:C$1266,2,FALSE))</f>
        <v>Rural10</v>
      </c>
      <c r="U1498" s="385">
        <f>IF(ISNA(VLOOKUP($A1498,Sheet1!$B$3:$AH$1266,Sheet1!E$1+(Sheet1!$A$1-1)*10,FALSE))=TRUE,"---",IF(VLOOKUP($A1498,Sheet1!$B$3:$AH$1266,Sheet1!E$1+(Sheet1!$A$1-1)*10,FALSE)="---","---", (ROUND(VLOOKUP($A1498,Sheet1!$B$3:$AH$1266,Sheet1!E$1+(Sheet1!$A$1-1)*10,FALSE),IF(VLOOKUP($A1498,Sheet1!$B$3:$AH$1266,Sheet1!E$1+(Sheet1!$A$1-1)*10,FALSE)&gt;99999,-3,IF(VLOOKUP($A1498,Sheet1!$B$3:$AH$1266,Sheet1!E$1+(Sheet1!$A$1-1)*10,FALSE)&gt;9999,-2,IF(VLOOKUP($A1498,Sheet1!$B$3:$AH$1266,Sheet1!E$1+(Sheet1!$A$1-1)*10,FALSE)&gt;999,-1,0)))))))</f>
        <v>2530</v>
      </c>
      <c r="V1498" s="385">
        <f>IF(ISNA(VLOOKUP($A1498,Sheet1!$B$3:$AH$1266,Sheet1!F$1+(Sheet1!$A$1-1)*10,FALSE))=TRUE,"---",IF(VLOOKUP($A1498,Sheet1!$B$3:$AH$1266,Sheet1!F$1+(Sheet1!$A$1-1)*10,FALSE)="---","---", (ROUND(VLOOKUP($A1498,Sheet1!$B$3:$AH$1266,Sheet1!F$1+(Sheet1!$A$1-1)*10,FALSE),IF(VLOOKUP($A1498,Sheet1!$B$3:$AH$1266,Sheet1!F$1+(Sheet1!$A$1-1)*10,FALSE)&gt;99999,-3,IF(VLOOKUP($A1498,Sheet1!$B$3:$AH$1266,Sheet1!F$1+(Sheet1!$A$1-1)*10,FALSE)&gt;9999,-2,IF(VLOOKUP($A1498,Sheet1!$B$3:$AH$1266,Sheet1!F$1+(Sheet1!$A$1-1)*10,FALSE)&gt;999,-1,0)))))))</f>
        <v>3110</v>
      </c>
      <c r="W1498" s="385">
        <f>IF(ISNA(VLOOKUP($A1498,Sheet1!$B$3:$AH$1266,Sheet1!G$1+(Sheet1!$A$1-1)*10,FALSE))=TRUE,"---",IF(VLOOKUP($A1498,Sheet1!$B$3:$AH$1266,Sheet1!G$1+(Sheet1!$A$1-1)*10,FALSE)="---","---", (ROUND(VLOOKUP($A1498,Sheet1!$B$3:$AH$1266,Sheet1!G$1+(Sheet1!$A$1-1)*10,FALSE),IF(VLOOKUP($A1498,Sheet1!$B$3:$AH$1266,Sheet1!G$1+(Sheet1!$A$1-1)*10,FALSE)&gt;99999,-3,IF(VLOOKUP($A1498,Sheet1!$B$3:$AH$1266,Sheet1!G$1+(Sheet1!$A$1-1)*10,FALSE)&gt;9999,-2,IF(VLOOKUP($A1498,Sheet1!$B$3:$AH$1266,Sheet1!G$1+(Sheet1!$A$1-1)*10,FALSE)&gt;999,-1,0)))))))</f>
        <v>3860</v>
      </c>
      <c r="X1498" s="385">
        <f>IF(ISNA(VLOOKUP($A1498,Sheet1!$B$3:$AH$1266,Sheet1!H$1+(Sheet1!$A$1-1)*10,FALSE))=TRUE,"---",IF(VLOOKUP($A1498,Sheet1!$B$3:$AH$1266,Sheet1!H$1+(Sheet1!$A$1-1)*10,FALSE)="---","---", (ROUND(VLOOKUP($A1498,Sheet1!$B$3:$AH$1266,Sheet1!H$1+(Sheet1!$A$1-1)*10,FALSE),IF(VLOOKUP($A1498,Sheet1!$B$3:$AH$1266,Sheet1!H$1+(Sheet1!$A$1-1)*10,FALSE)&gt;99999,-3,IF(VLOOKUP($A1498,Sheet1!$B$3:$AH$1266,Sheet1!H$1+(Sheet1!$A$1-1)*10,FALSE)&gt;9999,-2,IF(VLOOKUP($A1498,Sheet1!$B$3:$AH$1266,Sheet1!H$1+(Sheet1!$A$1-1)*10,FALSE)&gt;999,-1,0)))))))</f>
        <v>5860</v>
      </c>
      <c r="Y1498" s="385">
        <f>IF(ISNA(VLOOKUP($A1498,Sheet1!$B$3:$AH$1266,Sheet1!I$1+(Sheet1!$A$1-1)*10,FALSE))=TRUE,"---",IF(VLOOKUP($A1498,Sheet1!$B$3:$AH$1266,Sheet1!I$1+(Sheet1!$A$1-1)*10,FALSE)="---","---", (ROUND(VLOOKUP($A1498,Sheet1!$B$3:$AH$1266,Sheet1!I$1+(Sheet1!$A$1-1)*10,FALSE),IF(VLOOKUP($A1498,Sheet1!$B$3:$AH$1266,Sheet1!I$1+(Sheet1!$A$1-1)*10,FALSE)&gt;99999,-3,IF(VLOOKUP($A1498,Sheet1!$B$3:$AH$1266,Sheet1!I$1+(Sheet1!$A$1-1)*10,FALSE)&gt;9999,-2,IF(VLOOKUP($A1498,Sheet1!$B$3:$AH$1266,Sheet1!I$1+(Sheet1!$A$1-1)*10,FALSE)&gt;999,-1,0)))))))</f>
        <v>7300</v>
      </c>
      <c r="Z1498" s="385">
        <f>IF(ISNA(VLOOKUP($A1498,Sheet1!$B$3:$AH$1266,Sheet1!J$1+(Sheet1!$A$1-1)*10,FALSE))=TRUE,"---",IF(VLOOKUP($A1498,Sheet1!$B$3:$AH$1266,Sheet1!J$1+(Sheet1!$A$1-1)*10,FALSE)="---","---", (ROUND(VLOOKUP($A1498,Sheet1!$B$3:$AH$1266,Sheet1!J$1+(Sheet1!$A$1-1)*10,FALSE),IF(VLOOKUP($A1498,Sheet1!$B$3:$AH$1266,Sheet1!J$1+(Sheet1!$A$1-1)*10,FALSE)&gt;99999,-3,IF(VLOOKUP($A1498,Sheet1!$B$3:$AH$1266,Sheet1!J$1+(Sheet1!$A$1-1)*10,FALSE)&gt;9999,-2,IF(VLOOKUP($A1498,Sheet1!$B$3:$AH$1266,Sheet1!J$1+(Sheet1!$A$1-1)*10,FALSE)&gt;999,-1,0)))))))</f>
        <v>9250</v>
      </c>
      <c r="AA1498" s="385">
        <f>IF(ISNA(VLOOKUP($A1498,Sheet1!$B$3:$AH$1266,Sheet1!K$1+(Sheet1!$A$1-1)*10,FALSE))=TRUE,"---",IF(VLOOKUP($A1498,Sheet1!$B$3:$AH$1266,Sheet1!K$1+(Sheet1!$A$1-1)*10,FALSE)="---","---", (ROUND(VLOOKUP($A1498,Sheet1!$B$3:$AH$1266,Sheet1!K$1+(Sheet1!$A$1-1)*10,FALSE),IF(VLOOKUP($A1498,Sheet1!$B$3:$AH$1266,Sheet1!K$1+(Sheet1!$A$1-1)*10,FALSE)&gt;99999,-3,IF(VLOOKUP($A1498,Sheet1!$B$3:$AH$1266,Sheet1!K$1+(Sheet1!$A$1-1)*10,FALSE)&gt;9999,-2,IF(VLOOKUP($A1498,Sheet1!$B$3:$AH$1266,Sheet1!K$1+(Sheet1!$A$1-1)*10,FALSE)&gt;999,-1,0)))))))</f>
        <v>10800</v>
      </c>
      <c r="AB1498" s="385">
        <f>IF(ISNA(VLOOKUP($A1498,Sheet1!$B$3:$AH$1266,Sheet1!L$1+(Sheet1!$A$1-1)*10,FALSE))=TRUE,"---",IF(VLOOKUP($A1498,Sheet1!$B$3:$AH$1266,Sheet1!L$1+(Sheet1!$A$1-1)*10,FALSE)="---","---", (ROUND(VLOOKUP($A1498,Sheet1!$B$3:$AH$1266,Sheet1!L$1+(Sheet1!$A$1-1)*10,FALSE),IF(VLOOKUP($A1498,Sheet1!$B$3:$AH$1266,Sheet1!L$1+(Sheet1!$A$1-1)*10,FALSE)&gt;99999,-3,IF(VLOOKUP($A1498,Sheet1!$B$3:$AH$1266,Sheet1!L$1+(Sheet1!$A$1-1)*10,FALSE)&gt;9999,-2,IF(VLOOKUP($A1498,Sheet1!$B$3:$AH$1266,Sheet1!L$1+(Sheet1!$A$1-1)*10,FALSE)&gt;999,-1,0)))))))</f>
        <v>12400</v>
      </c>
      <c r="AC1498" s="385">
        <f>IF(ISNA(VLOOKUP($A1498,Sheet1!$B$3:$AH$1266,Sheet1!M$1+(Sheet1!$A$1-1)*10,FALSE))=TRUE,"---",IF(VLOOKUP($A1498,Sheet1!$B$3:$AH$1266,Sheet1!M$1+(Sheet1!$A$1-1)*10,FALSE)="---","---", (ROUND(VLOOKUP($A1498,Sheet1!$B$3:$AH$1266,Sheet1!M$1+(Sheet1!$A$1-1)*10,FALSE),IF(VLOOKUP($A1498,Sheet1!$B$3:$AH$1266,Sheet1!M$1+(Sheet1!$A$1-1)*10,FALSE)&gt;99999,-3,IF(VLOOKUP($A1498,Sheet1!$B$3:$AH$1266,Sheet1!M$1+(Sheet1!$A$1-1)*10,FALSE)&gt;9999,-2,IF(VLOOKUP($A1498,Sheet1!$B$3:$AH$1266,Sheet1!M$1+(Sheet1!$A$1-1)*10,FALSE)&gt;999,-1,0)))))))</f>
        <v>14100</v>
      </c>
      <c r="AD1498" s="385">
        <f>IF(ISNA(VLOOKUP($A1498,Sheet1!$B$3:$AH$1266,Sheet1!N$1+(Sheet1!$A$1-1)*10,FALSE))=TRUE,"---",IF(VLOOKUP($A1498,Sheet1!$B$3:$AH$1266,Sheet1!N$1+(Sheet1!$A$1-1)*10,FALSE)="---","---", (ROUND(VLOOKUP($A1498,Sheet1!$B$3:$AH$1266,Sheet1!N$1+(Sheet1!$A$1-1)*10,FALSE),IF(VLOOKUP($A1498,Sheet1!$B$3:$AH$1266,Sheet1!N$1+(Sheet1!$A$1-1)*10,FALSE)&gt;99999,-3,IF(VLOOKUP($A1498,Sheet1!$B$3:$AH$1266,Sheet1!N$1+(Sheet1!$A$1-1)*10,FALSE)&gt;9999,-2,IF(VLOOKUP($A1498,Sheet1!$B$3:$AH$1266,Sheet1!N$1+(Sheet1!$A$1-1)*10,FALSE)&gt;999,-1,0)))))))</f>
        <v>16500</v>
      </c>
    </row>
    <row r="1499" spans="1:30" ht="25.5" customHeight="1" x14ac:dyDescent="0.25">
      <c r="A1499" s="304"/>
      <c r="B1499" s="346"/>
      <c r="C1499" s="304"/>
      <c r="D1499" s="304"/>
      <c r="E1499" s="305"/>
      <c r="F1499" s="355"/>
      <c r="G1499" s="372"/>
      <c r="H1499" s="348"/>
      <c r="I1499" s="378"/>
      <c r="J1499" s="337"/>
      <c r="K1499" s="352"/>
      <c r="L1499" s="339"/>
      <c r="M1499" s="382"/>
      <c r="N1499" s="352"/>
      <c r="O1499" s="329" t="e">
        <f t="shared" si="51"/>
        <v>#NUM!</v>
      </c>
      <c r="P1499" s="329" t="e">
        <f>IF(O1499&lt;&gt;"",VLOOKUP($A1499,Sheet4!$A$2:$O$1309,14,FALSE)*100,"")</f>
        <v>#NUM!</v>
      </c>
      <c r="Q1499" s="329" t="e">
        <f>IF(P1499&lt;&gt;"",VLOOKUP($A1499,Sheet4!$A$2:$O$1309,15,FALSE)*100,"")</f>
        <v>#NUM!</v>
      </c>
      <c r="R1499" s="357" t="e">
        <f t="shared" si="52"/>
        <v>#NUM!</v>
      </c>
      <c r="S1499" s="357"/>
      <c r="T1499" s="357"/>
      <c r="U1499" s="385"/>
      <c r="V1499" s="385"/>
      <c r="W1499" s="385"/>
      <c r="X1499" s="385"/>
      <c r="Y1499" s="385"/>
      <c r="Z1499" s="385"/>
      <c r="AA1499" s="385"/>
      <c r="AB1499" s="385"/>
      <c r="AC1499" s="385"/>
      <c r="AD1499" s="385"/>
    </row>
    <row r="1500" spans="1:30" ht="25.5" customHeight="1" x14ac:dyDescent="0.25">
      <c r="A1500" s="304"/>
      <c r="B1500" s="346"/>
      <c r="C1500" s="304"/>
      <c r="D1500" s="304"/>
      <c r="E1500" s="305"/>
      <c r="F1500" s="345" t="s">
        <v>4870</v>
      </c>
      <c r="G1500" s="351" t="s">
        <v>31</v>
      </c>
      <c r="H1500" s="348"/>
      <c r="I1500" s="378"/>
      <c r="J1500" s="337"/>
      <c r="K1500" s="352"/>
      <c r="L1500" s="339"/>
      <c r="M1500" s="382"/>
      <c r="N1500" s="352"/>
      <c r="O1500" s="329" t="e">
        <f t="shared" si="51"/>
        <v>#NUM!</v>
      </c>
      <c r="P1500" s="329" t="e">
        <f>IF(O1500&lt;&gt;"",VLOOKUP($A1500,Sheet4!$A$2:$O$1309,14,FALSE)*100,"")</f>
        <v>#NUM!</v>
      </c>
      <c r="Q1500" s="329" t="e">
        <f>IF(P1500&lt;&gt;"",VLOOKUP($A1500,Sheet4!$A$2:$O$1309,15,FALSE)*100,"")</f>
        <v>#NUM!</v>
      </c>
      <c r="R1500" s="357" t="e">
        <f t="shared" si="52"/>
        <v>#NUM!</v>
      </c>
      <c r="S1500" s="357"/>
      <c r="T1500" s="357"/>
      <c r="U1500" s="385"/>
      <c r="V1500" s="385"/>
      <c r="W1500" s="385"/>
      <c r="X1500" s="385"/>
      <c r="Y1500" s="385"/>
      <c r="Z1500" s="385"/>
      <c r="AA1500" s="385"/>
      <c r="AB1500" s="385"/>
      <c r="AC1500" s="385"/>
      <c r="AD1500" s="385"/>
    </row>
    <row r="1501" spans="1:30" ht="25.5" customHeight="1" x14ac:dyDescent="0.25">
      <c r="A1501" s="304"/>
      <c r="B1501" s="346"/>
      <c r="C1501" s="304"/>
      <c r="D1501" s="304"/>
      <c r="E1501" s="305"/>
      <c r="F1501" s="355"/>
      <c r="G1501" s="372"/>
      <c r="H1501" s="348"/>
      <c r="I1501" s="378"/>
      <c r="J1501" s="337"/>
      <c r="K1501" s="352"/>
      <c r="L1501" s="339"/>
      <c r="M1501" s="382"/>
      <c r="N1501" s="352"/>
      <c r="O1501" s="329" t="e">
        <f t="shared" si="51"/>
        <v>#NUM!</v>
      </c>
      <c r="P1501" s="329" t="e">
        <f>IF(O1501&lt;&gt;"",VLOOKUP($A1501,Sheet4!$A$2:$O$1309,14,FALSE)*100,"")</f>
        <v>#NUM!</v>
      </c>
      <c r="Q1501" s="329" t="e">
        <f>IF(P1501&lt;&gt;"",VLOOKUP($A1501,Sheet4!$A$2:$O$1309,15,FALSE)*100,"")</f>
        <v>#NUM!</v>
      </c>
      <c r="R1501" s="357" t="e">
        <f t="shared" si="52"/>
        <v>#NUM!</v>
      </c>
      <c r="S1501" s="357"/>
      <c r="T1501" s="357"/>
      <c r="U1501" s="385"/>
      <c r="V1501" s="385"/>
      <c r="W1501" s="385"/>
      <c r="X1501" s="385"/>
      <c r="Y1501" s="385"/>
      <c r="Z1501" s="385"/>
      <c r="AA1501" s="385"/>
      <c r="AB1501" s="385"/>
      <c r="AC1501" s="385"/>
      <c r="AD1501" s="385"/>
    </row>
    <row r="1502" spans="1:30" ht="25.5" customHeight="1" x14ac:dyDescent="0.25">
      <c r="A1502" s="303" t="s">
        <v>2195</v>
      </c>
      <c r="B1502" s="330" t="s">
        <v>2196</v>
      </c>
      <c r="C1502" s="303">
        <v>423940</v>
      </c>
      <c r="D1502" s="303">
        <v>774606</v>
      </c>
      <c r="E1502" s="307" t="s">
        <v>3018</v>
      </c>
      <c r="F1502" s="52" t="s">
        <v>4871</v>
      </c>
      <c r="G1502" s="127" t="s">
        <v>286</v>
      </c>
      <c r="H1502" s="347">
        <v>180</v>
      </c>
      <c r="I1502" s="112">
        <v>7082</v>
      </c>
      <c r="J1502" s="147">
        <v>12.63</v>
      </c>
      <c r="K1502" s="127" t="s">
        <v>941</v>
      </c>
      <c r="L1502" s="115">
        <v>4380</v>
      </c>
      <c r="M1502" s="116">
        <v>24.3</v>
      </c>
      <c r="N1502" s="114" t="s">
        <v>4405</v>
      </c>
      <c r="O1502" s="68" t="str">
        <f t="shared" si="51"/>
        <v>&gt;50</v>
      </c>
      <c r="P1502" s="68">
        <f>IF(O1502&lt;&gt;"",VLOOKUP($A1502,Sheet4!$A$2:$O$1309,14,FALSE)*100,"")</f>
        <v>8.7311663271629101</v>
      </c>
      <c r="Q1502" s="68">
        <f>IF(P1502&lt;&gt;"",VLOOKUP($A1502,Sheet4!$A$2:$O$1309,15,FALSE)*100,"")</f>
        <v>59.134366516594881</v>
      </c>
      <c r="R1502" s="74" t="str">
        <f t="shared" si="52"/>
        <v>&lt;2</v>
      </c>
      <c r="S1502" s="356" t="s">
        <v>4367</v>
      </c>
      <c r="T1502" s="356" t="str">
        <f>IF(ISNA(VLOOKUP(A1502,Sheet1!B$3:C$1266,2,FALSE)=TRUE),"NC",VLOOKUP(A1502,Sheet1!B$3:C$1266,2,FALSE))</f>
        <v>Rural</v>
      </c>
      <c r="U1502" s="392">
        <f>IF(ISNA(VLOOKUP($A1502,Sheet1!$B$3:$AH$1266,Sheet1!E$1+(Sheet1!$A$1-1)*10,FALSE))=TRUE,"---",IF(VLOOKUP($A1502,Sheet1!$B$3:$AH$1266,Sheet1!E$1+(Sheet1!$A$1-1)*10,FALSE)="---","---", (ROUND(VLOOKUP($A1502,Sheet1!$B$3:$AH$1266,Sheet1!E$1+(Sheet1!$A$1-1)*10,FALSE),IF(VLOOKUP($A1502,Sheet1!$B$3:$AH$1266,Sheet1!E$1+(Sheet1!$A$1-1)*10,FALSE)&gt;99999,-3,IF(VLOOKUP($A1502,Sheet1!$B$3:$AH$1266,Sheet1!E$1+(Sheet1!$A$1-1)*10,FALSE)&gt;9999,-2,IF(VLOOKUP($A1502,Sheet1!$B$3:$AH$1266,Sheet1!E$1+(Sheet1!$A$1-1)*10,FALSE)&gt;999,-1,0)))))))</f>
        <v>3210</v>
      </c>
      <c r="V1502" s="392">
        <f>IF(ISNA(VLOOKUP($A1502,Sheet1!$B$3:$AH$1266,Sheet1!F$1+(Sheet1!$A$1-1)*10,FALSE))=TRUE,"---",IF(VLOOKUP($A1502,Sheet1!$B$3:$AH$1266,Sheet1!F$1+(Sheet1!$A$1-1)*10,FALSE)="---","---", (ROUND(VLOOKUP($A1502,Sheet1!$B$3:$AH$1266,Sheet1!F$1+(Sheet1!$A$1-1)*10,FALSE),IF(VLOOKUP($A1502,Sheet1!$B$3:$AH$1266,Sheet1!F$1+(Sheet1!$A$1-1)*10,FALSE)&gt;99999,-3,IF(VLOOKUP($A1502,Sheet1!$B$3:$AH$1266,Sheet1!F$1+(Sheet1!$A$1-1)*10,FALSE)&gt;9999,-2,IF(VLOOKUP($A1502,Sheet1!$B$3:$AH$1266,Sheet1!F$1+(Sheet1!$A$1-1)*10,FALSE)&gt;999,-1,0)))))))</f>
        <v>3970</v>
      </c>
      <c r="W1502" s="392">
        <f>IF(ISNA(VLOOKUP($A1502,Sheet1!$B$3:$AH$1266,Sheet1!G$1+(Sheet1!$A$1-1)*10,FALSE))=TRUE,"---",IF(VLOOKUP($A1502,Sheet1!$B$3:$AH$1266,Sheet1!G$1+(Sheet1!$A$1-1)*10,FALSE)="---","---", (ROUND(VLOOKUP($A1502,Sheet1!$B$3:$AH$1266,Sheet1!G$1+(Sheet1!$A$1-1)*10,FALSE),IF(VLOOKUP($A1502,Sheet1!$B$3:$AH$1266,Sheet1!G$1+(Sheet1!$A$1-1)*10,FALSE)&gt;99999,-3,IF(VLOOKUP($A1502,Sheet1!$B$3:$AH$1266,Sheet1!G$1+(Sheet1!$A$1-1)*10,FALSE)&gt;9999,-2,IF(VLOOKUP($A1502,Sheet1!$B$3:$AH$1266,Sheet1!G$1+(Sheet1!$A$1-1)*10,FALSE)&gt;999,-1,0)))))))</f>
        <v>5050</v>
      </c>
      <c r="X1502" s="392">
        <f>IF(ISNA(VLOOKUP($A1502,Sheet1!$B$3:$AH$1266,Sheet1!H$1+(Sheet1!$A$1-1)*10,FALSE))=TRUE,"---",IF(VLOOKUP($A1502,Sheet1!$B$3:$AH$1266,Sheet1!H$1+(Sheet1!$A$1-1)*10,FALSE)="---","---", (ROUND(VLOOKUP($A1502,Sheet1!$B$3:$AH$1266,Sheet1!H$1+(Sheet1!$A$1-1)*10,FALSE),IF(VLOOKUP($A1502,Sheet1!$B$3:$AH$1266,Sheet1!H$1+(Sheet1!$A$1-1)*10,FALSE)&gt;99999,-3,IF(VLOOKUP($A1502,Sheet1!$B$3:$AH$1266,Sheet1!H$1+(Sheet1!$A$1-1)*10,FALSE)&gt;9999,-2,IF(VLOOKUP($A1502,Sheet1!$B$3:$AH$1266,Sheet1!H$1+(Sheet1!$A$1-1)*10,FALSE)&gt;999,-1,0)))))))</f>
        <v>8290</v>
      </c>
      <c r="Y1502" s="392">
        <f>IF(ISNA(VLOOKUP($A1502,Sheet1!$B$3:$AH$1266,Sheet1!I$1+(Sheet1!$A$1-1)*10,FALSE))=TRUE,"---",IF(VLOOKUP($A1502,Sheet1!$B$3:$AH$1266,Sheet1!I$1+(Sheet1!$A$1-1)*10,FALSE)="---","---", (ROUND(VLOOKUP($A1502,Sheet1!$B$3:$AH$1266,Sheet1!I$1+(Sheet1!$A$1-1)*10,FALSE),IF(VLOOKUP($A1502,Sheet1!$B$3:$AH$1266,Sheet1!I$1+(Sheet1!$A$1-1)*10,FALSE)&gt;99999,-3,IF(VLOOKUP($A1502,Sheet1!$B$3:$AH$1266,Sheet1!I$1+(Sheet1!$A$1-1)*10,FALSE)&gt;9999,-2,IF(VLOOKUP($A1502,Sheet1!$B$3:$AH$1266,Sheet1!I$1+(Sheet1!$A$1-1)*10,FALSE)&gt;999,-1,0)))))))</f>
        <v>10800</v>
      </c>
      <c r="Z1502" s="392">
        <f>IF(ISNA(VLOOKUP($A1502,Sheet1!$B$3:$AH$1266,Sheet1!J$1+(Sheet1!$A$1-1)*10,FALSE))=TRUE,"---",IF(VLOOKUP($A1502,Sheet1!$B$3:$AH$1266,Sheet1!J$1+(Sheet1!$A$1-1)*10,FALSE)="---","---", (ROUND(VLOOKUP($A1502,Sheet1!$B$3:$AH$1266,Sheet1!J$1+(Sheet1!$A$1-1)*10,FALSE),IF(VLOOKUP($A1502,Sheet1!$B$3:$AH$1266,Sheet1!J$1+(Sheet1!$A$1-1)*10,FALSE)&gt;99999,-3,IF(VLOOKUP($A1502,Sheet1!$B$3:$AH$1266,Sheet1!J$1+(Sheet1!$A$1-1)*10,FALSE)&gt;9999,-2,IF(VLOOKUP($A1502,Sheet1!$B$3:$AH$1266,Sheet1!J$1+(Sheet1!$A$1-1)*10,FALSE)&gt;999,-1,0)))))))</f>
        <v>14300</v>
      </c>
      <c r="AA1502" s="392">
        <f>IF(ISNA(VLOOKUP($A1502,Sheet1!$B$3:$AH$1266,Sheet1!K$1+(Sheet1!$A$1-1)*10,FALSE))=TRUE,"---",IF(VLOOKUP($A1502,Sheet1!$B$3:$AH$1266,Sheet1!K$1+(Sheet1!$A$1-1)*10,FALSE)="---","---", (ROUND(VLOOKUP($A1502,Sheet1!$B$3:$AH$1266,Sheet1!K$1+(Sheet1!$A$1-1)*10,FALSE),IF(VLOOKUP($A1502,Sheet1!$B$3:$AH$1266,Sheet1!K$1+(Sheet1!$A$1-1)*10,FALSE)&gt;99999,-3,IF(VLOOKUP($A1502,Sheet1!$B$3:$AH$1266,Sheet1!K$1+(Sheet1!$A$1-1)*10,FALSE)&gt;9999,-2,IF(VLOOKUP($A1502,Sheet1!$B$3:$AH$1266,Sheet1!K$1+(Sheet1!$A$1-1)*10,FALSE)&gt;999,-1,0)))))))</f>
        <v>17300</v>
      </c>
      <c r="AB1502" s="392">
        <f>IF(ISNA(VLOOKUP($A1502,Sheet1!$B$3:$AH$1266,Sheet1!L$1+(Sheet1!$A$1-1)*10,FALSE))=TRUE,"---",IF(VLOOKUP($A1502,Sheet1!$B$3:$AH$1266,Sheet1!L$1+(Sheet1!$A$1-1)*10,FALSE)="---","---", (ROUND(VLOOKUP($A1502,Sheet1!$B$3:$AH$1266,Sheet1!L$1+(Sheet1!$A$1-1)*10,FALSE),IF(VLOOKUP($A1502,Sheet1!$B$3:$AH$1266,Sheet1!L$1+(Sheet1!$A$1-1)*10,FALSE)&gt;99999,-3,IF(VLOOKUP($A1502,Sheet1!$B$3:$AH$1266,Sheet1!L$1+(Sheet1!$A$1-1)*10,FALSE)&gt;9999,-2,IF(VLOOKUP($A1502,Sheet1!$B$3:$AH$1266,Sheet1!L$1+(Sheet1!$A$1-1)*10,FALSE)&gt;999,-1,0)))))))</f>
        <v>20400</v>
      </c>
      <c r="AC1502" s="392">
        <f>IF(ISNA(VLOOKUP($A1502,Sheet1!$B$3:$AH$1266,Sheet1!M$1+(Sheet1!$A$1-1)*10,FALSE))=TRUE,"---",IF(VLOOKUP($A1502,Sheet1!$B$3:$AH$1266,Sheet1!M$1+(Sheet1!$A$1-1)*10,FALSE)="---","---", (ROUND(VLOOKUP($A1502,Sheet1!$B$3:$AH$1266,Sheet1!M$1+(Sheet1!$A$1-1)*10,FALSE),IF(VLOOKUP($A1502,Sheet1!$B$3:$AH$1266,Sheet1!M$1+(Sheet1!$A$1-1)*10,FALSE)&gt;99999,-3,IF(VLOOKUP($A1502,Sheet1!$B$3:$AH$1266,Sheet1!M$1+(Sheet1!$A$1-1)*10,FALSE)&gt;9999,-2,IF(VLOOKUP($A1502,Sheet1!$B$3:$AH$1266,Sheet1!M$1+(Sheet1!$A$1-1)*10,FALSE)&gt;999,-1,0)))))))</f>
        <v>23700</v>
      </c>
      <c r="AD1502" s="392">
        <f>IF(ISNA(VLOOKUP($A1502,Sheet1!$B$3:$AH$1266,Sheet1!N$1+(Sheet1!$A$1-1)*10,FALSE))=TRUE,"---",IF(VLOOKUP($A1502,Sheet1!$B$3:$AH$1266,Sheet1!N$1+(Sheet1!$A$1-1)*10,FALSE)="---","---", (ROUND(VLOOKUP($A1502,Sheet1!$B$3:$AH$1266,Sheet1!N$1+(Sheet1!$A$1-1)*10,FALSE),IF(VLOOKUP($A1502,Sheet1!$B$3:$AH$1266,Sheet1!N$1+(Sheet1!$A$1-1)*10,FALSE)&gt;99999,-3,IF(VLOOKUP($A1502,Sheet1!$B$3:$AH$1266,Sheet1!N$1+(Sheet1!$A$1-1)*10,FALSE)&gt;9999,-2,IF(VLOOKUP($A1502,Sheet1!$B$3:$AH$1266,Sheet1!N$1+(Sheet1!$A$1-1)*10,FALSE)&gt;999,-1,0)))))))</f>
        <v>28400</v>
      </c>
    </row>
    <row r="1503" spans="1:30" ht="25.5" customHeight="1" x14ac:dyDescent="0.25">
      <c r="A1503" s="303"/>
      <c r="B1503" s="331"/>
      <c r="C1503" s="303"/>
      <c r="D1503" s="303"/>
      <c r="E1503" s="307" t="e">
        <v>#N/A</v>
      </c>
      <c r="F1503" s="52" t="s">
        <v>4872</v>
      </c>
      <c r="G1503" s="127" t="s">
        <v>31</v>
      </c>
      <c r="H1503" s="347"/>
      <c r="I1503" s="326">
        <v>27823</v>
      </c>
      <c r="J1503" s="375">
        <v>15.19</v>
      </c>
      <c r="K1503" s="315" t="s">
        <v>4405</v>
      </c>
      <c r="L1503" s="320">
        <v>4350</v>
      </c>
      <c r="M1503" s="322">
        <v>24.2</v>
      </c>
      <c r="N1503" s="318" t="s">
        <v>112</v>
      </c>
      <c r="O1503" s="299" t="s">
        <v>4405</v>
      </c>
      <c r="P1503" s="299" t="s">
        <v>4405</v>
      </c>
      <c r="Q1503" s="299" t="s">
        <v>4405</v>
      </c>
      <c r="R1503" s="301" t="s">
        <v>4405</v>
      </c>
      <c r="S1503" s="356" t="e">
        <v>#N/A</v>
      </c>
      <c r="T1503" s="356" t="str">
        <f>IF(ISNA(VLOOKUP(A1503,Sheet1!B$3:C$1266,2,FALSE)=TRUE),"ND",VLOOKUP(A1503,Sheet1!B$3:C$1266,2,FALSE))</f>
        <v>ND</v>
      </c>
      <c r="U1503" s="392" t="str">
        <f>IF(ISNA(VLOOKUP($A1503,Sheet1!$B$3:$AH$1266,Sheet1!E$1+(Sheet1!$A$1-1)*10,FALSE))=TRUE,"---",IF(VLOOKUP($A1503,Sheet1!$B$3:$AH$1266,Sheet1!E$1+(Sheet1!$A$1-1)*10,FALSE)="---","---", (ROUND(VLOOKUP($A1503,Sheet1!$B$3:$AH$1266,Sheet1!E$1+(Sheet1!$A$1-1)*10,FALSE),IF(VLOOKUP($A1503,Sheet1!$B$3:$AH$1266,Sheet1!E$1+(Sheet1!$A$1-1)*10,FALSE)&gt;99999,-3,IF(VLOOKUP($A1503,Sheet1!$B$3:$AH$1266,Sheet1!E$1+(Sheet1!$A$1-1)*10,FALSE)&gt;9999,-2,IF(VLOOKUP($A1503,Sheet1!$B$3:$AH$1266,Sheet1!E$1+(Sheet1!$A$1-1)*10,FALSE)&gt;999,-1,0)))))))</f>
        <v>---</v>
      </c>
      <c r="V1503" s="392" t="str">
        <f>IF(ISNA(VLOOKUP($A1503,Sheet1!$B$3:$AH$1266,Sheet1!F$1+(Sheet1!$A$1-1)*10,FALSE))=TRUE,"---",IF(VLOOKUP($A1503,Sheet1!$B$3:$AH$1266,Sheet1!F$1+(Sheet1!$A$1-1)*10,FALSE)="---","---", (ROUND(VLOOKUP($A1503,Sheet1!$B$3:$AH$1266,Sheet1!F$1+(Sheet1!$A$1-1)*10,FALSE),IF(VLOOKUP($A1503,Sheet1!$B$3:$AH$1266,Sheet1!F$1+(Sheet1!$A$1-1)*10,FALSE)&gt;99999,-3,IF(VLOOKUP($A1503,Sheet1!$B$3:$AH$1266,Sheet1!F$1+(Sheet1!$A$1-1)*10,FALSE)&gt;9999,-2,IF(VLOOKUP($A1503,Sheet1!$B$3:$AH$1266,Sheet1!F$1+(Sheet1!$A$1-1)*10,FALSE)&gt;999,-1,0)))))))</f>
        <v>---</v>
      </c>
      <c r="W1503" s="392" t="str">
        <f>IF(ISNA(VLOOKUP($A1503,Sheet1!$B$3:$AH$1266,Sheet1!G$1+(Sheet1!$A$1-1)*10,FALSE))=TRUE,"---",IF(VLOOKUP($A1503,Sheet1!$B$3:$AH$1266,Sheet1!G$1+(Sheet1!$A$1-1)*10,FALSE)="---","---", (ROUND(VLOOKUP($A1503,Sheet1!$B$3:$AH$1266,Sheet1!G$1+(Sheet1!$A$1-1)*10,FALSE),IF(VLOOKUP($A1503,Sheet1!$B$3:$AH$1266,Sheet1!G$1+(Sheet1!$A$1-1)*10,FALSE)&gt;99999,-3,IF(VLOOKUP($A1503,Sheet1!$B$3:$AH$1266,Sheet1!G$1+(Sheet1!$A$1-1)*10,FALSE)&gt;9999,-2,IF(VLOOKUP($A1503,Sheet1!$B$3:$AH$1266,Sheet1!G$1+(Sheet1!$A$1-1)*10,FALSE)&gt;999,-1,0)))))))</f>
        <v>---</v>
      </c>
      <c r="X1503" s="392" t="str">
        <f>IF(ISNA(VLOOKUP($A1503,Sheet1!$B$3:$AH$1266,Sheet1!H$1+(Sheet1!$A$1-1)*10,FALSE))=TRUE,"---",IF(VLOOKUP($A1503,Sheet1!$B$3:$AH$1266,Sheet1!H$1+(Sheet1!$A$1-1)*10,FALSE)="---","---", (ROUND(VLOOKUP($A1503,Sheet1!$B$3:$AH$1266,Sheet1!H$1+(Sheet1!$A$1-1)*10,FALSE),IF(VLOOKUP($A1503,Sheet1!$B$3:$AH$1266,Sheet1!H$1+(Sheet1!$A$1-1)*10,FALSE)&gt;99999,-3,IF(VLOOKUP($A1503,Sheet1!$B$3:$AH$1266,Sheet1!H$1+(Sheet1!$A$1-1)*10,FALSE)&gt;9999,-2,IF(VLOOKUP($A1503,Sheet1!$B$3:$AH$1266,Sheet1!H$1+(Sheet1!$A$1-1)*10,FALSE)&gt;999,-1,0)))))))</f>
        <v>---</v>
      </c>
      <c r="Y1503" s="392" t="str">
        <f>IF(ISNA(VLOOKUP($A1503,Sheet1!$B$3:$AH$1266,Sheet1!I$1+(Sheet1!$A$1-1)*10,FALSE))=TRUE,"---",IF(VLOOKUP($A1503,Sheet1!$B$3:$AH$1266,Sheet1!I$1+(Sheet1!$A$1-1)*10,FALSE)="---","---", (ROUND(VLOOKUP($A1503,Sheet1!$B$3:$AH$1266,Sheet1!I$1+(Sheet1!$A$1-1)*10,FALSE),IF(VLOOKUP($A1503,Sheet1!$B$3:$AH$1266,Sheet1!I$1+(Sheet1!$A$1-1)*10,FALSE)&gt;99999,-3,IF(VLOOKUP($A1503,Sheet1!$B$3:$AH$1266,Sheet1!I$1+(Sheet1!$A$1-1)*10,FALSE)&gt;9999,-2,IF(VLOOKUP($A1503,Sheet1!$B$3:$AH$1266,Sheet1!I$1+(Sheet1!$A$1-1)*10,FALSE)&gt;999,-1,0)))))))</f>
        <v>---</v>
      </c>
      <c r="Z1503" s="392" t="str">
        <f>IF(ISNA(VLOOKUP($A1503,Sheet1!$B$3:$AH$1266,Sheet1!J$1+(Sheet1!$A$1-1)*10,FALSE))=TRUE,"---",IF(VLOOKUP($A1503,Sheet1!$B$3:$AH$1266,Sheet1!J$1+(Sheet1!$A$1-1)*10,FALSE)="---","---", (ROUND(VLOOKUP($A1503,Sheet1!$B$3:$AH$1266,Sheet1!J$1+(Sheet1!$A$1-1)*10,FALSE),IF(VLOOKUP($A1503,Sheet1!$B$3:$AH$1266,Sheet1!J$1+(Sheet1!$A$1-1)*10,FALSE)&gt;99999,-3,IF(VLOOKUP($A1503,Sheet1!$B$3:$AH$1266,Sheet1!J$1+(Sheet1!$A$1-1)*10,FALSE)&gt;9999,-2,IF(VLOOKUP($A1503,Sheet1!$B$3:$AH$1266,Sheet1!J$1+(Sheet1!$A$1-1)*10,FALSE)&gt;999,-1,0)))))))</f>
        <v>---</v>
      </c>
      <c r="AA1503" s="392" t="str">
        <f>IF(ISNA(VLOOKUP($A1503,Sheet1!$B$3:$AH$1266,Sheet1!K$1+(Sheet1!$A$1-1)*10,FALSE))=TRUE,"---",IF(VLOOKUP($A1503,Sheet1!$B$3:$AH$1266,Sheet1!K$1+(Sheet1!$A$1-1)*10,FALSE)="---","---", (ROUND(VLOOKUP($A1503,Sheet1!$B$3:$AH$1266,Sheet1!K$1+(Sheet1!$A$1-1)*10,FALSE),IF(VLOOKUP($A1503,Sheet1!$B$3:$AH$1266,Sheet1!K$1+(Sheet1!$A$1-1)*10,FALSE)&gt;99999,-3,IF(VLOOKUP($A1503,Sheet1!$B$3:$AH$1266,Sheet1!K$1+(Sheet1!$A$1-1)*10,FALSE)&gt;9999,-2,IF(VLOOKUP($A1503,Sheet1!$B$3:$AH$1266,Sheet1!K$1+(Sheet1!$A$1-1)*10,FALSE)&gt;999,-1,0)))))))</f>
        <v>---</v>
      </c>
      <c r="AB1503" s="392" t="str">
        <f>IF(ISNA(VLOOKUP($A1503,Sheet1!$B$3:$AH$1266,Sheet1!L$1+(Sheet1!$A$1-1)*10,FALSE))=TRUE,"---",IF(VLOOKUP($A1503,Sheet1!$B$3:$AH$1266,Sheet1!L$1+(Sheet1!$A$1-1)*10,FALSE)="---","---", (ROUND(VLOOKUP($A1503,Sheet1!$B$3:$AH$1266,Sheet1!L$1+(Sheet1!$A$1-1)*10,FALSE),IF(VLOOKUP($A1503,Sheet1!$B$3:$AH$1266,Sheet1!L$1+(Sheet1!$A$1-1)*10,FALSE)&gt;99999,-3,IF(VLOOKUP($A1503,Sheet1!$B$3:$AH$1266,Sheet1!L$1+(Sheet1!$A$1-1)*10,FALSE)&gt;9999,-2,IF(VLOOKUP($A1503,Sheet1!$B$3:$AH$1266,Sheet1!L$1+(Sheet1!$A$1-1)*10,FALSE)&gt;999,-1,0)))))))</f>
        <v>---</v>
      </c>
      <c r="AC1503" s="392" t="str">
        <f>IF(ISNA(VLOOKUP($A1503,Sheet1!$B$3:$AH$1266,Sheet1!M$1+(Sheet1!$A$1-1)*10,FALSE))=TRUE,"---",IF(VLOOKUP($A1503,Sheet1!$B$3:$AH$1266,Sheet1!M$1+(Sheet1!$A$1-1)*10,FALSE)="---","---", (ROUND(VLOOKUP($A1503,Sheet1!$B$3:$AH$1266,Sheet1!M$1+(Sheet1!$A$1-1)*10,FALSE),IF(VLOOKUP($A1503,Sheet1!$B$3:$AH$1266,Sheet1!M$1+(Sheet1!$A$1-1)*10,FALSE)&gt;99999,-3,IF(VLOOKUP($A1503,Sheet1!$B$3:$AH$1266,Sheet1!M$1+(Sheet1!$A$1-1)*10,FALSE)&gt;9999,-2,IF(VLOOKUP($A1503,Sheet1!$B$3:$AH$1266,Sheet1!M$1+(Sheet1!$A$1-1)*10,FALSE)&gt;999,-1,0)))))))</f>
        <v>---</v>
      </c>
      <c r="AD1503" s="392" t="str">
        <f>IF(ISNA(VLOOKUP($A1503,Sheet1!$B$3:$AH$1266,Sheet1!N$1+(Sheet1!$A$1-1)*10,FALSE))=TRUE,"---",IF(VLOOKUP($A1503,Sheet1!$B$3:$AH$1266,Sheet1!N$1+(Sheet1!$A$1-1)*10,FALSE)="---","---", (ROUND(VLOOKUP($A1503,Sheet1!$B$3:$AH$1266,Sheet1!N$1+(Sheet1!$A$1-1)*10,FALSE),IF(VLOOKUP($A1503,Sheet1!$B$3:$AH$1266,Sheet1!N$1+(Sheet1!$A$1-1)*10,FALSE)&gt;99999,-3,IF(VLOOKUP($A1503,Sheet1!$B$3:$AH$1266,Sheet1!N$1+(Sheet1!$A$1-1)*10,FALSE)&gt;9999,-2,IF(VLOOKUP($A1503,Sheet1!$B$3:$AH$1266,Sheet1!N$1+(Sheet1!$A$1-1)*10,FALSE)&gt;999,-1,0)))))))</f>
        <v>---</v>
      </c>
    </row>
    <row r="1504" spans="1:30" ht="25.5" customHeight="1" x14ac:dyDescent="0.25">
      <c r="A1504" s="303"/>
      <c r="B1504" s="331"/>
      <c r="C1504" s="303"/>
      <c r="D1504" s="303"/>
      <c r="E1504" s="307"/>
      <c r="F1504" s="52" t="s">
        <v>4566</v>
      </c>
      <c r="G1504" s="127" t="s">
        <v>286</v>
      </c>
      <c r="H1504" s="347"/>
      <c r="I1504" s="327"/>
      <c r="J1504" s="376"/>
      <c r="K1504" s="316"/>
      <c r="L1504" s="321"/>
      <c r="M1504" s="323"/>
      <c r="N1504" s="319"/>
      <c r="O1504" s="317" t="e">
        <f t="shared" si="51"/>
        <v>#NUM!</v>
      </c>
      <c r="P1504" s="317" t="e">
        <f>IF(O1504&lt;&gt;"",VLOOKUP($A1504,Sheet4!$A$2:$O$1309,14,FALSE)*100,"")</f>
        <v>#NUM!</v>
      </c>
      <c r="Q1504" s="317" t="e">
        <f>IF(P1504&lt;&gt;"",VLOOKUP($A1504,Sheet4!$A$2:$O$1309,15,FALSE)*100,"")</f>
        <v>#NUM!</v>
      </c>
      <c r="R1504" s="356" t="e">
        <f t="shared" si="52"/>
        <v>#NUM!</v>
      </c>
      <c r="S1504" s="356"/>
      <c r="T1504" s="356"/>
      <c r="U1504" s="392"/>
      <c r="V1504" s="392"/>
      <c r="W1504" s="392"/>
      <c r="X1504" s="392"/>
      <c r="Y1504" s="392"/>
      <c r="Z1504" s="392"/>
      <c r="AA1504" s="392"/>
      <c r="AB1504" s="392"/>
      <c r="AC1504" s="392"/>
      <c r="AD1504" s="392"/>
    </row>
    <row r="1505" spans="1:30" ht="25.5" customHeight="1" x14ac:dyDescent="0.25">
      <c r="A1505" s="133" t="s">
        <v>2197</v>
      </c>
      <c r="B1505" s="141" t="s">
        <v>2198</v>
      </c>
      <c r="C1505" s="133">
        <v>423449</v>
      </c>
      <c r="D1505" s="133">
        <v>774419</v>
      </c>
      <c r="E1505" s="67" t="s">
        <v>3018</v>
      </c>
      <c r="F1505" s="117">
        <v>1976</v>
      </c>
      <c r="G1505" s="118" t="s">
        <v>286</v>
      </c>
      <c r="H1505" s="136">
        <v>9.68</v>
      </c>
      <c r="I1505" s="119">
        <v>27807</v>
      </c>
      <c r="J1505" s="124">
        <v>4.2699999999999996</v>
      </c>
      <c r="K1505" s="121" t="s">
        <v>4405</v>
      </c>
      <c r="L1505" s="122">
        <v>2000</v>
      </c>
      <c r="M1505" s="123">
        <v>207</v>
      </c>
      <c r="N1505" s="121" t="s">
        <v>4405</v>
      </c>
      <c r="O1505" s="71">
        <f t="shared" si="51"/>
        <v>4</v>
      </c>
      <c r="P1505" s="71">
        <f>IF(O1505&lt;&gt;"",VLOOKUP($A1505,Sheet4!$A$2:$O$1309,14,FALSE)*100,"")</f>
        <v>2.5765350366947826</v>
      </c>
      <c r="Q1505" s="71">
        <f>IF(P1505&lt;&gt;"",VLOOKUP($A1505,Sheet4!$A$2:$O$1309,15,FALSE)*100,"")</f>
        <v>22.561042837930646</v>
      </c>
      <c r="R1505" s="73">
        <f t="shared" si="52"/>
        <v>25</v>
      </c>
      <c r="S1505" s="63" t="s">
        <v>4367</v>
      </c>
      <c r="T1505" s="63" t="str">
        <f>IF(ISNA(VLOOKUP(A1505,Sheet1!B$3:C$1266,2,FALSE)=TRUE),"NC",VLOOKUP(A1505,Sheet1!B$3:C$1266,2,FALSE))</f>
        <v>Rural</v>
      </c>
      <c r="U1505" s="66">
        <f>IF(ISNA(VLOOKUP($A1505,Sheet1!$B$3:$AH$1266,Sheet1!E$1+(Sheet1!$A$1-1)*10,FALSE))=TRUE,"---",IF(VLOOKUP($A1505,Sheet1!$B$3:$AH$1266,Sheet1!E$1+(Sheet1!$A$1-1)*10,FALSE)="---","---", (ROUND(VLOOKUP($A1505,Sheet1!$B$3:$AH$1266,Sheet1!E$1+(Sheet1!$A$1-1)*10,FALSE),IF(VLOOKUP($A1505,Sheet1!$B$3:$AH$1266,Sheet1!E$1+(Sheet1!$A$1-1)*10,FALSE)&gt;99999,-3,IF(VLOOKUP($A1505,Sheet1!$B$3:$AH$1266,Sheet1!E$1+(Sheet1!$A$1-1)*10,FALSE)&gt;9999,-2,IF(VLOOKUP($A1505,Sheet1!$B$3:$AH$1266,Sheet1!E$1+(Sheet1!$A$1-1)*10,FALSE)&gt;999,-1,0)))))))</f>
        <v>313</v>
      </c>
      <c r="V1505" s="66">
        <f>IF(ISNA(VLOOKUP($A1505,Sheet1!$B$3:$AH$1266,Sheet1!F$1+(Sheet1!$A$1-1)*10,FALSE))=TRUE,"---",IF(VLOOKUP($A1505,Sheet1!$B$3:$AH$1266,Sheet1!F$1+(Sheet1!$A$1-1)*10,FALSE)="---","---", (ROUND(VLOOKUP($A1505,Sheet1!$B$3:$AH$1266,Sheet1!F$1+(Sheet1!$A$1-1)*10,FALSE),IF(VLOOKUP($A1505,Sheet1!$B$3:$AH$1266,Sheet1!F$1+(Sheet1!$A$1-1)*10,FALSE)&gt;99999,-3,IF(VLOOKUP($A1505,Sheet1!$B$3:$AH$1266,Sheet1!F$1+(Sheet1!$A$1-1)*10,FALSE)&gt;9999,-2,IF(VLOOKUP($A1505,Sheet1!$B$3:$AH$1266,Sheet1!F$1+(Sheet1!$A$1-1)*10,FALSE)&gt;999,-1,0)))))))</f>
        <v>409</v>
      </c>
      <c r="W1505" s="66">
        <f>IF(ISNA(VLOOKUP($A1505,Sheet1!$B$3:$AH$1266,Sheet1!G$1+(Sheet1!$A$1-1)*10,FALSE))=TRUE,"---",IF(VLOOKUP($A1505,Sheet1!$B$3:$AH$1266,Sheet1!G$1+(Sheet1!$A$1-1)*10,FALSE)="---","---", (ROUND(VLOOKUP($A1505,Sheet1!$B$3:$AH$1266,Sheet1!G$1+(Sheet1!$A$1-1)*10,FALSE),IF(VLOOKUP($A1505,Sheet1!$B$3:$AH$1266,Sheet1!G$1+(Sheet1!$A$1-1)*10,FALSE)&gt;99999,-3,IF(VLOOKUP($A1505,Sheet1!$B$3:$AH$1266,Sheet1!G$1+(Sheet1!$A$1-1)*10,FALSE)&gt;9999,-2,IF(VLOOKUP($A1505,Sheet1!$B$3:$AH$1266,Sheet1!G$1+(Sheet1!$A$1-1)*10,FALSE)&gt;999,-1,0)))))))</f>
        <v>554</v>
      </c>
      <c r="X1505" s="66">
        <f>IF(ISNA(VLOOKUP($A1505,Sheet1!$B$3:$AH$1266,Sheet1!H$1+(Sheet1!$A$1-1)*10,FALSE))=TRUE,"---",IF(VLOOKUP($A1505,Sheet1!$B$3:$AH$1266,Sheet1!H$1+(Sheet1!$A$1-1)*10,FALSE)="---","---", (ROUND(VLOOKUP($A1505,Sheet1!$B$3:$AH$1266,Sheet1!H$1+(Sheet1!$A$1-1)*10,FALSE),IF(VLOOKUP($A1505,Sheet1!$B$3:$AH$1266,Sheet1!H$1+(Sheet1!$A$1-1)*10,FALSE)&gt;99999,-3,IF(VLOOKUP($A1505,Sheet1!$B$3:$AH$1266,Sheet1!H$1+(Sheet1!$A$1-1)*10,FALSE)&gt;9999,-2,IF(VLOOKUP($A1505,Sheet1!$B$3:$AH$1266,Sheet1!H$1+(Sheet1!$A$1-1)*10,FALSE)&gt;999,-1,0)))))))</f>
        <v>1020</v>
      </c>
      <c r="Y1505" s="66">
        <f>IF(ISNA(VLOOKUP($A1505,Sheet1!$B$3:$AH$1266,Sheet1!I$1+(Sheet1!$A$1-1)*10,FALSE))=TRUE,"---",IF(VLOOKUP($A1505,Sheet1!$B$3:$AH$1266,Sheet1!I$1+(Sheet1!$A$1-1)*10,FALSE)="---","---", (ROUND(VLOOKUP($A1505,Sheet1!$B$3:$AH$1266,Sheet1!I$1+(Sheet1!$A$1-1)*10,FALSE),IF(VLOOKUP($A1505,Sheet1!$B$3:$AH$1266,Sheet1!I$1+(Sheet1!$A$1-1)*10,FALSE)&gt;99999,-3,IF(VLOOKUP($A1505,Sheet1!$B$3:$AH$1266,Sheet1!I$1+(Sheet1!$A$1-1)*10,FALSE)&gt;9999,-2,IF(VLOOKUP($A1505,Sheet1!$B$3:$AH$1266,Sheet1!I$1+(Sheet1!$A$1-1)*10,FALSE)&gt;999,-1,0)))))))</f>
        <v>1420</v>
      </c>
      <c r="Z1505" s="66">
        <f>IF(ISNA(VLOOKUP($A1505,Sheet1!$B$3:$AH$1266,Sheet1!J$1+(Sheet1!$A$1-1)*10,FALSE))=TRUE,"---",IF(VLOOKUP($A1505,Sheet1!$B$3:$AH$1266,Sheet1!J$1+(Sheet1!$A$1-1)*10,FALSE)="---","---", (ROUND(VLOOKUP($A1505,Sheet1!$B$3:$AH$1266,Sheet1!J$1+(Sheet1!$A$1-1)*10,FALSE),IF(VLOOKUP($A1505,Sheet1!$B$3:$AH$1266,Sheet1!J$1+(Sheet1!$A$1-1)*10,FALSE)&gt;99999,-3,IF(VLOOKUP($A1505,Sheet1!$B$3:$AH$1266,Sheet1!J$1+(Sheet1!$A$1-1)*10,FALSE)&gt;9999,-2,IF(VLOOKUP($A1505,Sheet1!$B$3:$AH$1266,Sheet1!J$1+(Sheet1!$A$1-1)*10,FALSE)&gt;999,-1,0)))))))</f>
        <v>2000</v>
      </c>
      <c r="AA1505" s="66">
        <f>IF(ISNA(VLOOKUP($A1505,Sheet1!$B$3:$AH$1266,Sheet1!K$1+(Sheet1!$A$1-1)*10,FALSE))=TRUE,"---",IF(VLOOKUP($A1505,Sheet1!$B$3:$AH$1266,Sheet1!K$1+(Sheet1!$A$1-1)*10,FALSE)="---","---", (ROUND(VLOOKUP($A1505,Sheet1!$B$3:$AH$1266,Sheet1!K$1+(Sheet1!$A$1-1)*10,FALSE),IF(VLOOKUP($A1505,Sheet1!$B$3:$AH$1266,Sheet1!K$1+(Sheet1!$A$1-1)*10,FALSE)&gt;99999,-3,IF(VLOOKUP($A1505,Sheet1!$B$3:$AH$1266,Sheet1!K$1+(Sheet1!$A$1-1)*10,FALSE)&gt;9999,-2,IF(VLOOKUP($A1505,Sheet1!$B$3:$AH$1266,Sheet1!K$1+(Sheet1!$A$1-1)*10,FALSE)&gt;999,-1,0)))))))</f>
        <v>2520</v>
      </c>
      <c r="AB1505" s="66">
        <f>IF(ISNA(VLOOKUP($A1505,Sheet1!$B$3:$AH$1266,Sheet1!L$1+(Sheet1!$A$1-1)*10,FALSE))=TRUE,"---",IF(VLOOKUP($A1505,Sheet1!$B$3:$AH$1266,Sheet1!L$1+(Sheet1!$A$1-1)*10,FALSE)="---","---", (ROUND(VLOOKUP($A1505,Sheet1!$B$3:$AH$1266,Sheet1!L$1+(Sheet1!$A$1-1)*10,FALSE),IF(VLOOKUP($A1505,Sheet1!$B$3:$AH$1266,Sheet1!L$1+(Sheet1!$A$1-1)*10,FALSE)&gt;99999,-3,IF(VLOOKUP($A1505,Sheet1!$B$3:$AH$1266,Sheet1!L$1+(Sheet1!$A$1-1)*10,FALSE)&gt;9999,-2,IF(VLOOKUP($A1505,Sheet1!$B$3:$AH$1266,Sheet1!L$1+(Sheet1!$A$1-1)*10,FALSE)&gt;999,-1,0)))))))</f>
        <v>3060</v>
      </c>
      <c r="AC1505" s="66">
        <f>IF(ISNA(VLOOKUP($A1505,Sheet1!$B$3:$AH$1266,Sheet1!M$1+(Sheet1!$A$1-1)*10,FALSE))=TRUE,"---",IF(VLOOKUP($A1505,Sheet1!$B$3:$AH$1266,Sheet1!M$1+(Sheet1!$A$1-1)*10,FALSE)="---","---", (ROUND(VLOOKUP($A1505,Sheet1!$B$3:$AH$1266,Sheet1!M$1+(Sheet1!$A$1-1)*10,FALSE),IF(VLOOKUP($A1505,Sheet1!$B$3:$AH$1266,Sheet1!M$1+(Sheet1!$A$1-1)*10,FALSE)&gt;99999,-3,IF(VLOOKUP($A1505,Sheet1!$B$3:$AH$1266,Sheet1!M$1+(Sheet1!$A$1-1)*10,FALSE)&gt;9999,-2,IF(VLOOKUP($A1505,Sheet1!$B$3:$AH$1266,Sheet1!M$1+(Sheet1!$A$1-1)*10,FALSE)&gt;999,-1,0)))))))</f>
        <v>3650</v>
      </c>
      <c r="AD1505" s="66">
        <f>IF(ISNA(VLOOKUP($A1505,Sheet1!$B$3:$AH$1266,Sheet1!N$1+(Sheet1!$A$1-1)*10,FALSE))=TRUE,"---",IF(VLOOKUP($A1505,Sheet1!$B$3:$AH$1266,Sheet1!N$1+(Sheet1!$A$1-1)*10,FALSE)="---","---", (ROUND(VLOOKUP($A1505,Sheet1!$B$3:$AH$1266,Sheet1!N$1+(Sheet1!$A$1-1)*10,FALSE),IF(VLOOKUP($A1505,Sheet1!$B$3:$AH$1266,Sheet1!N$1+(Sheet1!$A$1-1)*10,FALSE)&gt;99999,-3,IF(VLOOKUP($A1505,Sheet1!$B$3:$AH$1266,Sheet1!N$1+(Sheet1!$A$1-1)*10,FALSE)&gt;9999,-2,IF(VLOOKUP($A1505,Sheet1!$B$3:$AH$1266,Sheet1!N$1+(Sheet1!$A$1-1)*10,FALSE)&gt;999,-1,0)))))))</f>
        <v>4540</v>
      </c>
    </row>
    <row r="1506" spans="1:30" ht="25.5" customHeight="1" x14ac:dyDescent="0.25">
      <c r="A1506" s="125" t="s">
        <v>2199</v>
      </c>
      <c r="B1506" s="126" t="s">
        <v>2200</v>
      </c>
      <c r="C1506" s="125">
        <v>423519</v>
      </c>
      <c r="D1506" s="125">
        <v>775513</v>
      </c>
      <c r="E1506" s="70" t="s">
        <v>3018</v>
      </c>
      <c r="F1506" s="52" t="s">
        <v>4566</v>
      </c>
      <c r="G1506" s="127" t="s">
        <v>286</v>
      </c>
      <c r="H1506" s="128">
        <v>32.700000000000003</v>
      </c>
      <c r="I1506" s="112">
        <v>28388</v>
      </c>
      <c r="J1506" s="113">
        <v>5.78</v>
      </c>
      <c r="K1506" s="114" t="s">
        <v>4405</v>
      </c>
      <c r="L1506" s="115">
        <v>2160</v>
      </c>
      <c r="M1506" s="116">
        <v>66.099999999999994</v>
      </c>
      <c r="N1506" s="114" t="s">
        <v>4405</v>
      </c>
      <c r="O1506" s="68">
        <f t="shared" si="51"/>
        <v>25.4548950587658</v>
      </c>
      <c r="P1506" s="68">
        <f>IF(O1506&lt;&gt;"",VLOOKUP($A1506,Sheet4!$A$2:$O$1309,14,FALSE)*100,"")</f>
        <v>6.1064045380341048</v>
      </c>
      <c r="Q1506" s="68">
        <f>IF(P1506&lt;&gt;"",VLOOKUP($A1506,Sheet4!$A$2:$O$1309,15,FALSE)*100,"")</f>
        <v>46.052804825239257</v>
      </c>
      <c r="R1506" s="74">
        <f t="shared" si="52"/>
        <v>4</v>
      </c>
      <c r="S1506" s="64" t="s">
        <v>4367</v>
      </c>
      <c r="T1506" s="64" t="str">
        <f>IF(ISNA(VLOOKUP(A1506,Sheet1!B$3:C$1266,2,FALSE)=TRUE),"NC",VLOOKUP(A1506,Sheet1!B$3:C$1266,2,FALSE))</f>
        <v>Rural</v>
      </c>
      <c r="U1506" s="65">
        <f>IF(ISNA(VLOOKUP($A1506,Sheet1!$B$3:$AH$1266,Sheet1!E$1+(Sheet1!$A$1-1)*10,FALSE))=TRUE,"---",IF(VLOOKUP($A1506,Sheet1!$B$3:$AH$1266,Sheet1!E$1+(Sheet1!$A$1-1)*10,FALSE)="---","---", (ROUND(VLOOKUP($A1506,Sheet1!$B$3:$AH$1266,Sheet1!E$1+(Sheet1!$A$1-1)*10,FALSE),IF(VLOOKUP($A1506,Sheet1!$B$3:$AH$1266,Sheet1!E$1+(Sheet1!$A$1-1)*10,FALSE)&gt;99999,-3,IF(VLOOKUP($A1506,Sheet1!$B$3:$AH$1266,Sheet1!E$1+(Sheet1!$A$1-1)*10,FALSE)&gt;9999,-2,IF(VLOOKUP($A1506,Sheet1!$B$3:$AH$1266,Sheet1!E$1+(Sheet1!$A$1-1)*10,FALSE)&gt;999,-1,0)))))))</f>
        <v>823</v>
      </c>
      <c r="V1506" s="65">
        <f>IF(ISNA(VLOOKUP($A1506,Sheet1!$B$3:$AH$1266,Sheet1!F$1+(Sheet1!$A$1-1)*10,FALSE))=TRUE,"---",IF(VLOOKUP($A1506,Sheet1!$B$3:$AH$1266,Sheet1!F$1+(Sheet1!$A$1-1)*10,FALSE)="---","---", (ROUND(VLOOKUP($A1506,Sheet1!$B$3:$AH$1266,Sheet1!F$1+(Sheet1!$A$1-1)*10,FALSE),IF(VLOOKUP($A1506,Sheet1!$B$3:$AH$1266,Sheet1!F$1+(Sheet1!$A$1-1)*10,FALSE)&gt;99999,-3,IF(VLOOKUP($A1506,Sheet1!$B$3:$AH$1266,Sheet1!F$1+(Sheet1!$A$1-1)*10,FALSE)&gt;9999,-2,IF(VLOOKUP($A1506,Sheet1!$B$3:$AH$1266,Sheet1!F$1+(Sheet1!$A$1-1)*10,FALSE)&gt;999,-1,0)))))))</f>
        <v>1050</v>
      </c>
      <c r="W1506" s="65">
        <f>IF(ISNA(VLOOKUP($A1506,Sheet1!$B$3:$AH$1266,Sheet1!G$1+(Sheet1!$A$1-1)*10,FALSE))=TRUE,"---",IF(VLOOKUP($A1506,Sheet1!$B$3:$AH$1266,Sheet1!G$1+(Sheet1!$A$1-1)*10,FALSE)="---","---", (ROUND(VLOOKUP($A1506,Sheet1!$B$3:$AH$1266,Sheet1!G$1+(Sheet1!$A$1-1)*10,FALSE),IF(VLOOKUP($A1506,Sheet1!$B$3:$AH$1266,Sheet1!G$1+(Sheet1!$A$1-1)*10,FALSE)&gt;99999,-3,IF(VLOOKUP($A1506,Sheet1!$B$3:$AH$1266,Sheet1!G$1+(Sheet1!$A$1-1)*10,FALSE)&gt;9999,-2,IF(VLOOKUP($A1506,Sheet1!$B$3:$AH$1266,Sheet1!G$1+(Sheet1!$A$1-1)*10,FALSE)&gt;999,-1,0)))))))</f>
        <v>1370</v>
      </c>
      <c r="X1506" s="65">
        <f>IF(ISNA(VLOOKUP($A1506,Sheet1!$B$3:$AH$1266,Sheet1!H$1+(Sheet1!$A$1-1)*10,FALSE))=TRUE,"---",IF(VLOOKUP($A1506,Sheet1!$B$3:$AH$1266,Sheet1!H$1+(Sheet1!$A$1-1)*10,FALSE)="---","---", (ROUND(VLOOKUP($A1506,Sheet1!$B$3:$AH$1266,Sheet1!H$1+(Sheet1!$A$1-1)*10,FALSE),IF(VLOOKUP($A1506,Sheet1!$B$3:$AH$1266,Sheet1!H$1+(Sheet1!$A$1-1)*10,FALSE)&gt;99999,-3,IF(VLOOKUP($A1506,Sheet1!$B$3:$AH$1266,Sheet1!H$1+(Sheet1!$A$1-1)*10,FALSE)&gt;9999,-2,IF(VLOOKUP($A1506,Sheet1!$B$3:$AH$1266,Sheet1!H$1+(Sheet1!$A$1-1)*10,FALSE)&gt;999,-1,0)))))))</f>
        <v>2390</v>
      </c>
      <c r="Y1506" s="65">
        <f>IF(ISNA(VLOOKUP($A1506,Sheet1!$B$3:$AH$1266,Sheet1!I$1+(Sheet1!$A$1-1)*10,FALSE))=TRUE,"---",IF(VLOOKUP($A1506,Sheet1!$B$3:$AH$1266,Sheet1!I$1+(Sheet1!$A$1-1)*10,FALSE)="---","---", (ROUND(VLOOKUP($A1506,Sheet1!$B$3:$AH$1266,Sheet1!I$1+(Sheet1!$A$1-1)*10,FALSE),IF(VLOOKUP($A1506,Sheet1!$B$3:$AH$1266,Sheet1!I$1+(Sheet1!$A$1-1)*10,FALSE)&gt;99999,-3,IF(VLOOKUP($A1506,Sheet1!$B$3:$AH$1266,Sheet1!I$1+(Sheet1!$A$1-1)*10,FALSE)&gt;9999,-2,IF(VLOOKUP($A1506,Sheet1!$B$3:$AH$1266,Sheet1!I$1+(Sheet1!$A$1-1)*10,FALSE)&gt;999,-1,0)))))))</f>
        <v>3210</v>
      </c>
      <c r="Z1506" s="65">
        <f>IF(ISNA(VLOOKUP($A1506,Sheet1!$B$3:$AH$1266,Sheet1!J$1+(Sheet1!$A$1-1)*10,FALSE))=TRUE,"---",IF(VLOOKUP($A1506,Sheet1!$B$3:$AH$1266,Sheet1!J$1+(Sheet1!$A$1-1)*10,FALSE)="---","---", (ROUND(VLOOKUP($A1506,Sheet1!$B$3:$AH$1266,Sheet1!J$1+(Sheet1!$A$1-1)*10,FALSE),IF(VLOOKUP($A1506,Sheet1!$B$3:$AH$1266,Sheet1!J$1+(Sheet1!$A$1-1)*10,FALSE)&gt;99999,-3,IF(VLOOKUP($A1506,Sheet1!$B$3:$AH$1266,Sheet1!J$1+(Sheet1!$A$1-1)*10,FALSE)&gt;9999,-2,IF(VLOOKUP($A1506,Sheet1!$B$3:$AH$1266,Sheet1!J$1+(Sheet1!$A$1-1)*10,FALSE)&gt;999,-1,0)))))))</f>
        <v>4380</v>
      </c>
      <c r="AA1506" s="65">
        <f>IF(ISNA(VLOOKUP($A1506,Sheet1!$B$3:$AH$1266,Sheet1!K$1+(Sheet1!$A$1-1)*10,FALSE))=TRUE,"---",IF(VLOOKUP($A1506,Sheet1!$B$3:$AH$1266,Sheet1!K$1+(Sheet1!$A$1-1)*10,FALSE)="---","---", (ROUND(VLOOKUP($A1506,Sheet1!$B$3:$AH$1266,Sheet1!K$1+(Sheet1!$A$1-1)*10,FALSE),IF(VLOOKUP($A1506,Sheet1!$B$3:$AH$1266,Sheet1!K$1+(Sheet1!$A$1-1)*10,FALSE)&gt;99999,-3,IF(VLOOKUP($A1506,Sheet1!$B$3:$AH$1266,Sheet1!K$1+(Sheet1!$A$1-1)*10,FALSE)&gt;9999,-2,IF(VLOOKUP($A1506,Sheet1!$B$3:$AH$1266,Sheet1!K$1+(Sheet1!$A$1-1)*10,FALSE)&gt;999,-1,0)))))))</f>
        <v>5400</v>
      </c>
      <c r="AB1506" s="65">
        <f>IF(ISNA(VLOOKUP($A1506,Sheet1!$B$3:$AH$1266,Sheet1!L$1+(Sheet1!$A$1-1)*10,FALSE))=TRUE,"---",IF(VLOOKUP($A1506,Sheet1!$B$3:$AH$1266,Sheet1!L$1+(Sheet1!$A$1-1)*10,FALSE)="---","---", (ROUND(VLOOKUP($A1506,Sheet1!$B$3:$AH$1266,Sheet1!L$1+(Sheet1!$A$1-1)*10,FALSE),IF(VLOOKUP($A1506,Sheet1!$B$3:$AH$1266,Sheet1!L$1+(Sheet1!$A$1-1)*10,FALSE)&gt;99999,-3,IF(VLOOKUP($A1506,Sheet1!$B$3:$AH$1266,Sheet1!L$1+(Sheet1!$A$1-1)*10,FALSE)&gt;9999,-2,IF(VLOOKUP($A1506,Sheet1!$B$3:$AH$1266,Sheet1!L$1+(Sheet1!$A$1-1)*10,FALSE)&gt;999,-1,0)))))))</f>
        <v>6450</v>
      </c>
      <c r="AC1506" s="65">
        <f>IF(ISNA(VLOOKUP($A1506,Sheet1!$B$3:$AH$1266,Sheet1!M$1+(Sheet1!$A$1-1)*10,FALSE))=TRUE,"---",IF(VLOOKUP($A1506,Sheet1!$B$3:$AH$1266,Sheet1!M$1+(Sheet1!$A$1-1)*10,FALSE)="---","---", (ROUND(VLOOKUP($A1506,Sheet1!$B$3:$AH$1266,Sheet1!M$1+(Sheet1!$A$1-1)*10,FALSE),IF(VLOOKUP($A1506,Sheet1!$B$3:$AH$1266,Sheet1!M$1+(Sheet1!$A$1-1)*10,FALSE)&gt;99999,-3,IF(VLOOKUP($A1506,Sheet1!$B$3:$AH$1266,Sheet1!M$1+(Sheet1!$A$1-1)*10,FALSE)&gt;9999,-2,IF(VLOOKUP($A1506,Sheet1!$B$3:$AH$1266,Sheet1!M$1+(Sheet1!$A$1-1)*10,FALSE)&gt;999,-1,0)))))))</f>
        <v>7590</v>
      </c>
      <c r="AD1506" s="65">
        <f>IF(ISNA(VLOOKUP($A1506,Sheet1!$B$3:$AH$1266,Sheet1!N$1+(Sheet1!$A$1-1)*10,FALSE))=TRUE,"---",IF(VLOOKUP($A1506,Sheet1!$B$3:$AH$1266,Sheet1!N$1+(Sheet1!$A$1-1)*10,FALSE)="---","---", (ROUND(VLOOKUP($A1506,Sheet1!$B$3:$AH$1266,Sheet1!N$1+(Sheet1!$A$1-1)*10,FALSE),IF(VLOOKUP($A1506,Sheet1!$B$3:$AH$1266,Sheet1!N$1+(Sheet1!$A$1-1)*10,FALSE)&gt;99999,-3,IF(VLOOKUP($A1506,Sheet1!$B$3:$AH$1266,Sheet1!N$1+(Sheet1!$A$1-1)*10,FALSE)&gt;9999,-2,IF(VLOOKUP($A1506,Sheet1!$B$3:$AH$1266,Sheet1!N$1+(Sheet1!$A$1-1)*10,FALSE)&gt;999,-1,0)))))))</f>
        <v>9270</v>
      </c>
    </row>
    <row r="1507" spans="1:30" ht="25.5" customHeight="1" x14ac:dyDescent="0.25">
      <c r="A1507" s="133" t="s">
        <v>2201</v>
      </c>
      <c r="B1507" s="141" t="s">
        <v>2202</v>
      </c>
      <c r="C1507" s="133">
        <v>423817</v>
      </c>
      <c r="D1507" s="133">
        <v>775200</v>
      </c>
      <c r="E1507" s="67" t="s">
        <v>3018</v>
      </c>
      <c r="F1507" s="117" t="s">
        <v>4726</v>
      </c>
      <c r="G1507" s="118" t="s">
        <v>286</v>
      </c>
      <c r="H1507" s="136">
        <v>58.5</v>
      </c>
      <c r="I1507" s="119">
        <v>28388</v>
      </c>
      <c r="J1507" s="124">
        <v>8.0500000000000007</v>
      </c>
      <c r="K1507" s="121" t="s">
        <v>4405</v>
      </c>
      <c r="L1507" s="122">
        <v>3300</v>
      </c>
      <c r="M1507" s="123">
        <v>56.4</v>
      </c>
      <c r="N1507" s="121" t="s">
        <v>4405</v>
      </c>
      <c r="O1507" s="71">
        <f t="shared" si="51"/>
        <v>24.367463635066198</v>
      </c>
      <c r="P1507" s="71">
        <f>IF(O1507&lt;&gt;"",VLOOKUP($A1507,Sheet4!$A$2:$O$1309,14,FALSE)*100,"")</f>
        <v>5.9439404655445287</v>
      </c>
      <c r="Q1507" s="71">
        <f>IF(P1507&lt;&gt;"",VLOOKUP($A1507,Sheet4!$A$2:$O$1309,15,FALSE)*100,"")</f>
        <v>45.1315023429554</v>
      </c>
      <c r="R1507" s="73">
        <f t="shared" si="52"/>
        <v>4</v>
      </c>
      <c r="S1507" s="63" t="s">
        <v>4367</v>
      </c>
      <c r="T1507" s="63" t="str">
        <f>IF(ISNA(VLOOKUP(A1507,Sheet1!B$3:C$1266,2,FALSE)=TRUE),"NC",VLOOKUP(A1507,Sheet1!B$3:C$1266,2,FALSE))</f>
        <v>Rural</v>
      </c>
      <c r="U1507" s="66">
        <f>IF(ISNA(VLOOKUP($A1507,Sheet1!$B$3:$AH$1266,Sheet1!E$1+(Sheet1!$A$1-1)*10,FALSE))=TRUE,"---",IF(VLOOKUP($A1507,Sheet1!$B$3:$AH$1266,Sheet1!E$1+(Sheet1!$A$1-1)*10,FALSE)="---","---", (ROUND(VLOOKUP($A1507,Sheet1!$B$3:$AH$1266,Sheet1!E$1+(Sheet1!$A$1-1)*10,FALSE),IF(VLOOKUP($A1507,Sheet1!$B$3:$AH$1266,Sheet1!E$1+(Sheet1!$A$1-1)*10,FALSE)&gt;99999,-3,IF(VLOOKUP($A1507,Sheet1!$B$3:$AH$1266,Sheet1!E$1+(Sheet1!$A$1-1)*10,FALSE)&gt;9999,-2,IF(VLOOKUP($A1507,Sheet1!$B$3:$AH$1266,Sheet1!E$1+(Sheet1!$A$1-1)*10,FALSE)&gt;999,-1,0)))))))</f>
        <v>1260</v>
      </c>
      <c r="V1507" s="66">
        <f>IF(ISNA(VLOOKUP($A1507,Sheet1!$B$3:$AH$1266,Sheet1!F$1+(Sheet1!$A$1-1)*10,FALSE))=TRUE,"---",IF(VLOOKUP($A1507,Sheet1!$B$3:$AH$1266,Sheet1!F$1+(Sheet1!$A$1-1)*10,FALSE)="---","---", (ROUND(VLOOKUP($A1507,Sheet1!$B$3:$AH$1266,Sheet1!F$1+(Sheet1!$A$1-1)*10,FALSE),IF(VLOOKUP($A1507,Sheet1!$B$3:$AH$1266,Sheet1!F$1+(Sheet1!$A$1-1)*10,FALSE)&gt;99999,-3,IF(VLOOKUP($A1507,Sheet1!$B$3:$AH$1266,Sheet1!F$1+(Sheet1!$A$1-1)*10,FALSE)&gt;9999,-2,IF(VLOOKUP($A1507,Sheet1!$B$3:$AH$1266,Sheet1!F$1+(Sheet1!$A$1-1)*10,FALSE)&gt;999,-1,0)))))))</f>
        <v>1600</v>
      </c>
      <c r="W1507" s="66">
        <f>IF(ISNA(VLOOKUP($A1507,Sheet1!$B$3:$AH$1266,Sheet1!G$1+(Sheet1!$A$1-1)*10,FALSE))=TRUE,"---",IF(VLOOKUP($A1507,Sheet1!$B$3:$AH$1266,Sheet1!G$1+(Sheet1!$A$1-1)*10,FALSE)="---","---", (ROUND(VLOOKUP($A1507,Sheet1!$B$3:$AH$1266,Sheet1!G$1+(Sheet1!$A$1-1)*10,FALSE),IF(VLOOKUP($A1507,Sheet1!$B$3:$AH$1266,Sheet1!G$1+(Sheet1!$A$1-1)*10,FALSE)&gt;99999,-3,IF(VLOOKUP($A1507,Sheet1!$B$3:$AH$1266,Sheet1!G$1+(Sheet1!$A$1-1)*10,FALSE)&gt;9999,-2,IF(VLOOKUP($A1507,Sheet1!$B$3:$AH$1266,Sheet1!G$1+(Sheet1!$A$1-1)*10,FALSE)&gt;999,-1,0)))))))</f>
        <v>2080</v>
      </c>
      <c r="X1507" s="66">
        <f>IF(ISNA(VLOOKUP($A1507,Sheet1!$B$3:$AH$1266,Sheet1!H$1+(Sheet1!$A$1-1)*10,FALSE))=TRUE,"---",IF(VLOOKUP($A1507,Sheet1!$B$3:$AH$1266,Sheet1!H$1+(Sheet1!$A$1-1)*10,FALSE)="---","---", (ROUND(VLOOKUP($A1507,Sheet1!$B$3:$AH$1266,Sheet1!H$1+(Sheet1!$A$1-1)*10,FALSE),IF(VLOOKUP($A1507,Sheet1!$B$3:$AH$1266,Sheet1!H$1+(Sheet1!$A$1-1)*10,FALSE)&gt;99999,-3,IF(VLOOKUP($A1507,Sheet1!$B$3:$AH$1266,Sheet1!H$1+(Sheet1!$A$1-1)*10,FALSE)&gt;9999,-2,IF(VLOOKUP($A1507,Sheet1!$B$3:$AH$1266,Sheet1!H$1+(Sheet1!$A$1-1)*10,FALSE)&gt;999,-1,0)))))))</f>
        <v>3570</v>
      </c>
      <c r="Y1507" s="66">
        <f>IF(ISNA(VLOOKUP($A1507,Sheet1!$B$3:$AH$1266,Sheet1!I$1+(Sheet1!$A$1-1)*10,FALSE))=TRUE,"---",IF(VLOOKUP($A1507,Sheet1!$B$3:$AH$1266,Sheet1!I$1+(Sheet1!$A$1-1)*10,FALSE)="---","---", (ROUND(VLOOKUP($A1507,Sheet1!$B$3:$AH$1266,Sheet1!I$1+(Sheet1!$A$1-1)*10,FALSE),IF(VLOOKUP($A1507,Sheet1!$B$3:$AH$1266,Sheet1!I$1+(Sheet1!$A$1-1)*10,FALSE)&gt;99999,-3,IF(VLOOKUP($A1507,Sheet1!$B$3:$AH$1266,Sheet1!I$1+(Sheet1!$A$1-1)*10,FALSE)&gt;9999,-2,IF(VLOOKUP($A1507,Sheet1!$B$3:$AH$1266,Sheet1!I$1+(Sheet1!$A$1-1)*10,FALSE)&gt;999,-1,0)))))))</f>
        <v>4770</v>
      </c>
      <c r="Z1507" s="66">
        <f>IF(ISNA(VLOOKUP($A1507,Sheet1!$B$3:$AH$1266,Sheet1!J$1+(Sheet1!$A$1-1)*10,FALSE))=TRUE,"---",IF(VLOOKUP($A1507,Sheet1!$B$3:$AH$1266,Sheet1!J$1+(Sheet1!$A$1-1)*10,FALSE)="---","---", (ROUND(VLOOKUP($A1507,Sheet1!$B$3:$AH$1266,Sheet1!J$1+(Sheet1!$A$1-1)*10,FALSE),IF(VLOOKUP($A1507,Sheet1!$B$3:$AH$1266,Sheet1!J$1+(Sheet1!$A$1-1)*10,FALSE)&gt;99999,-3,IF(VLOOKUP($A1507,Sheet1!$B$3:$AH$1266,Sheet1!J$1+(Sheet1!$A$1-1)*10,FALSE)&gt;9999,-2,IF(VLOOKUP($A1507,Sheet1!$B$3:$AH$1266,Sheet1!J$1+(Sheet1!$A$1-1)*10,FALSE)&gt;999,-1,0)))))))</f>
        <v>6470</v>
      </c>
      <c r="AA1507" s="66">
        <f>IF(ISNA(VLOOKUP($A1507,Sheet1!$B$3:$AH$1266,Sheet1!K$1+(Sheet1!$A$1-1)*10,FALSE))=TRUE,"---",IF(VLOOKUP($A1507,Sheet1!$B$3:$AH$1266,Sheet1!K$1+(Sheet1!$A$1-1)*10,FALSE)="---","---", (ROUND(VLOOKUP($A1507,Sheet1!$B$3:$AH$1266,Sheet1!K$1+(Sheet1!$A$1-1)*10,FALSE),IF(VLOOKUP($A1507,Sheet1!$B$3:$AH$1266,Sheet1!K$1+(Sheet1!$A$1-1)*10,FALSE)&gt;99999,-3,IF(VLOOKUP($A1507,Sheet1!$B$3:$AH$1266,Sheet1!K$1+(Sheet1!$A$1-1)*10,FALSE)&gt;9999,-2,IF(VLOOKUP($A1507,Sheet1!$B$3:$AH$1266,Sheet1!K$1+(Sheet1!$A$1-1)*10,FALSE)&gt;999,-1,0)))))))</f>
        <v>7940</v>
      </c>
      <c r="AB1507" s="66">
        <f>IF(ISNA(VLOOKUP($A1507,Sheet1!$B$3:$AH$1266,Sheet1!L$1+(Sheet1!$A$1-1)*10,FALSE))=TRUE,"---",IF(VLOOKUP($A1507,Sheet1!$B$3:$AH$1266,Sheet1!L$1+(Sheet1!$A$1-1)*10,FALSE)="---","---", (ROUND(VLOOKUP($A1507,Sheet1!$B$3:$AH$1266,Sheet1!L$1+(Sheet1!$A$1-1)*10,FALSE),IF(VLOOKUP($A1507,Sheet1!$B$3:$AH$1266,Sheet1!L$1+(Sheet1!$A$1-1)*10,FALSE)&gt;99999,-3,IF(VLOOKUP($A1507,Sheet1!$B$3:$AH$1266,Sheet1!L$1+(Sheet1!$A$1-1)*10,FALSE)&gt;9999,-2,IF(VLOOKUP($A1507,Sheet1!$B$3:$AH$1266,Sheet1!L$1+(Sheet1!$A$1-1)*10,FALSE)&gt;999,-1,0)))))))</f>
        <v>9450</v>
      </c>
      <c r="AC1507" s="66">
        <f>IF(ISNA(VLOOKUP($A1507,Sheet1!$B$3:$AH$1266,Sheet1!M$1+(Sheet1!$A$1-1)*10,FALSE))=TRUE,"---",IF(VLOOKUP($A1507,Sheet1!$B$3:$AH$1266,Sheet1!M$1+(Sheet1!$A$1-1)*10,FALSE)="---","---", (ROUND(VLOOKUP($A1507,Sheet1!$B$3:$AH$1266,Sheet1!M$1+(Sheet1!$A$1-1)*10,FALSE),IF(VLOOKUP($A1507,Sheet1!$B$3:$AH$1266,Sheet1!M$1+(Sheet1!$A$1-1)*10,FALSE)&gt;99999,-3,IF(VLOOKUP($A1507,Sheet1!$B$3:$AH$1266,Sheet1!M$1+(Sheet1!$A$1-1)*10,FALSE)&gt;9999,-2,IF(VLOOKUP($A1507,Sheet1!$B$3:$AH$1266,Sheet1!M$1+(Sheet1!$A$1-1)*10,FALSE)&gt;999,-1,0)))))))</f>
        <v>11100</v>
      </c>
      <c r="AD1507" s="66">
        <f>IF(ISNA(VLOOKUP($A1507,Sheet1!$B$3:$AH$1266,Sheet1!N$1+(Sheet1!$A$1-1)*10,FALSE))=TRUE,"---",IF(VLOOKUP($A1507,Sheet1!$B$3:$AH$1266,Sheet1!N$1+(Sheet1!$A$1-1)*10,FALSE)="---","---", (ROUND(VLOOKUP($A1507,Sheet1!$B$3:$AH$1266,Sheet1!N$1+(Sheet1!$A$1-1)*10,FALSE),IF(VLOOKUP($A1507,Sheet1!$B$3:$AH$1266,Sheet1!N$1+(Sheet1!$A$1-1)*10,FALSE)&gt;99999,-3,IF(VLOOKUP($A1507,Sheet1!$B$3:$AH$1266,Sheet1!N$1+(Sheet1!$A$1-1)*10,FALSE)&gt;9999,-2,IF(VLOOKUP($A1507,Sheet1!$B$3:$AH$1266,Sheet1!N$1+(Sheet1!$A$1-1)*10,FALSE)&gt;999,-1,0)))))))</f>
        <v>13500</v>
      </c>
    </row>
    <row r="1508" spans="1:30" ht="25.5" customHeight="1" x14ac:dyDescent="0.25">
      <c r="A1508" s="303" t="s">
        <v>2203</v>
      </c>
      <c r="B1508" s="330" t="s">
        <v>2204</v>
      </c>
      <c r="C1508" s="303">
        <v>424055</v>
      </c>
      <c r="D1508" s="303">
        <v>774944</v>
      </c>
      <c r="E1508" s="307" t="s">
        <v>3018</v>
      </c>
      <c r="F1508" s="342" t="s">
        <v>4873</v>
      </c>
      <c r="G1508" s="318" t="s">
        <v>286</v>
      </c>
      <c r="H1508" s="347">
        <v>68.3</v>
      </c>
      <c r="I1508" s="112">
        <v>28393</v>
      </c>
      <c r="J1508" s="113">
        <v>6.69</v>
      </c>
      <c r="K1508" s="127" t="s">
        <v>20</v>
      </c>
      <c r="L1508" s="115">
        <v>6280</v>
      </c>
      <c r="M1508" s="116">
        <v>91.9</v>
      </c>
      <c r="N1508" s="114" t="s">
        <v>4405</v>
      </c>
      <c r="O1508" s="68">
        <f t="shared" si="51"/>
        <v>8.1021613155990266</v>
      </c>
      <c r="P1508" s="68">
        <f>IF(O1508&lt;&gt;"",VLOOKUP($A1508,Sheet4!$A$2:$O$1309,14,FALSE)*100,"")</f>
        <v>1.0099852493919759</v>
      </c>
      <c r="Q1508" s="68">
        <f>IF(P1508&lt;&gt;"",VLOOKUP($A1508,Sheet4!$A$2:$O$1309,15,FALSE)*100,"")</f>
        <v>9.4647757328916953</v>
      </c>
      <c r="R1508" s="74">
        <f t="shared" si="52"/>
        <v>10</v>
      </c>
      <c r="S1508" s="356" t="s">
        <v>4367</v>
      </c>
      <c r="T1508" s="356" t="str">
        <f>IF(ISNA(VLOOKUP(A1508,Sheet1!B$3:C$1266,2,FALSE)=TRUE),"NC",VLOOKUP(A1508,Sheet1!B$3:C$1266,2,FALSE))</f>
        <v>Rural10</v>
      </c>
      <c r="U1508" s="392">
        <f>IF(ISNA(VLOOKUP($A1508,Sheet1!$B$3:$AH$1266,Sheet1!E$1+(Sheet1!$A$1-1)*10,FALSE))=TRUE,"---",IF(VLOOKUP($A1508,Sheet1!$B$3:$AH$1266,Sheet1!E$1+(Sheet1!$A$1-1)*10,FALSE)="---","---", (ROUND(VLOOKUP($A1508,Sheet1!$B$3:$AH$1266,Sheet1!E$1+(Sheet1!$A$1-1)*10,FALSE),IF(VLOOKUP($A1508,Sheet1!$B$3:$AH$1266,Sheet1!E$1+(Sheet1!$A$1-1)*10,FALSE)&gt;99999,-3,IF(VLOOKUP($A1508,Sheet1!$B$3:$AH$1266,Sheet1!E$1+(Sheet1!$A$1-1)*10,FALSE)&gt;9999,-2,IF(VLOOKUP($A1508,Sheet1!$B$3:$AH$1266,Sheet1!E$1+(Sheet1!$A$1-1)*10,FALSE)&gt;999,-1,0)))))))</f>
        <v>1860</v>
      </c>
      <c r="V1508" s="392">
        <f>IF(ISNA(VLOOKUP($A1508,Sheet1!$B$3:$AH$1266,Sheet1!F$1+(Sheet1!$A$1-1)*10,FALSE))=TRUE,"---",IF(VLOOKUP($A1508,Sheet1!$B$3:$AH$1266,Sheet1!F$1+(Sheet1!$A$1-1)*10,FALSE)="---","---", (ROUND(VLOOKUP($A1508,Sheet1!$B$3:$AH$1266,Sheet1!F$1+(Sheet1!$A$1-1)*10,FALSE),IF(VLOOKUP($A1508,Sheet1!$B$3:$AH$1266,Sheet1!F$1+(Sheet1!$A$1-1)*10,FALSE)&gt;99999,-3,IF(VLOOKUP($A1508,Sheet1!$B$3:$AH$1266,Sheet1!F$1+(Sheet1!$A$1-1)*10,FALSE)&gt;9999,-2,IF(VLOOKUP($A1508,Sheet1!$B$3:$AH$1266,Sheet1!F$1+(Sheet1!$A$1-1)*10,FALSE)&gt;999,-1,0)))))))</f>
        <v>2290</v>
      </c>
      <c r="W1508" s="392">
        <f>IF(ISNA(VLOOKUP($A1508,Sheet1!$B$3:$AH$1266,Sheet1!G$1+(Sheet1!$A$1-1)*10,FALSE))=TRUE,"---",IF(VLOOKUP($A1508,Sheet1!$B$3:$AH$1266,Sheet1!G$1+(Sheet1!$A$1-1)*10,FALSE)="---","---", (ROUND(VLOOKUP($A1508,Sheet1!$B$3:$AH$1266,Sheet1!G$1+(Sheet1!$A$1-1)*10,FALSE),IF(VLOOKUP($A1508,Sheet1!$B$3:$AH$1266,Sheet1!G$1+(Sheet1!$A$1-1)*10,FALSE)&gt;99999,-3,IF(VLOOKUP($A1508,Sheet1!$B$3:$AH$1266,Sheet1!G$1+(Sheet1!$A$1-1)*10,FALSE)&gt;9999,-2,IF(VLOOKUP($A1508,Sheet1!$B$3:$AH$1266,Sheet1!G$1+(Sheet1!$A$1-1)*10,FALSE)&gt;999,-1,0)))))))</f>
        <v>2870</v>
      </c>
      <c r="X1508" s="392">
        <f>IF(ISNA(VLOOKUP($A1508,Sheet1!$B$3:$AH$1266,Sheet1!H$1+(Sheet1!$A$1-1)*10,FALSE))=TRUE,"---",IF(VLOOKUP($A1508,Sheet1!$B$3:$AH$1266,Sheet1!H$1+(Sheet1!$A$1-1)*10,FALSE)="---","---", (ROUND(VLOOKUP($A1508,Sheet1!$B$3:$AH$1266,Sheet1!H$1+(Sheet1!$A$1-1)*10,FALSE),IF(VLOOKUP($A1508,Sheet1!$B$3:$AH$1266,Sheet1!H$1+(Sheet1!$A$1-1)*10,FALSE)&gt;99999,-3,IF(VLOOKUP($A1508,Sheet1!$B$3:$AH$1266,Sheet1!H$1+(Sheet1!$A$1-1)*10,FALSE)&gt;9999,-2,IF(VLOOKUP($A1508,Sheet1!$B$3:$AH$1266,Sheet1!H$1+(Sheet1!$A$1-1)*10,FALSE)&gt;999,-1,0)))))))</f>
        <v>4500</v>
      </c>
      <c r="Y1508" s="392">
        <f>IF(ISNA(VLOOKUP($A1508,Sheet1!$B$3:$AH$1266,Sheet1!I$1+(Sheet1!$A$1-1)*10,FALSE))=TRUE,"---",IF(VLOOKUP($A1508,Sheet1!$B$3:$AH$1266,Sheet1!I$1+(Sheet1!$A$1-1)*10,FALSE)="---","---", (ROUND(VLOOKUP($A1508,Sheet1!$B$3:$AH$1266,Sheet1!I$1+(Sheet1!$A$1-1)*10,FALSE),IF(VLOOKUP($A1508,Sheet1!$B$3:$AH$1266,Sheet1!I$1+(Sheet1!$A$1-1)*10,FALSE)&gt;99999,-3,IF(VLOOKUP($A1508,Sheet1!$B$3:$AH$1266,Sheet1!I$1+(Sheet1!$A$1-1)*10,FALSE)&gt;9999,-2,IF(VLOOKUP($A1508,Sheet1!$B$3:$AH$1266,Sheet1!I$1+(Sheet1!$A$1-1)*10,FALSE)&gt;999,-1,0)))))))</f>
        <v>5760</v>
      </c>
      <c r="Z1508" s="392">
        <f>IF(ISNA(VLOOKUP($A1508,Sheet1!$B$3:$AH$1266,Sheet1!J$1+(Sheet1!$A$1-1)*10,FALSE))=TRUE,"---",IF(VLOOKUP($A1508,Sheet1!$B$3:$AH$1266,Sheet1!J$1+(Sheet1!$A$1-1)*10,FALSE)="---","---", (ROUND(VLOOKUP($A1508,Sheet1!$B$3:$AH$1266,Sheet1!J$1+(Sheet1!$A$1-1)*10,FALSE),IF(VLOOKUP($A1508,Sheet1!$B$3:$AH$1266,Sheet1!J$1+(Sheet1!$A$1-1)*10,FALSE)&gt;99999,-3,IF(VLOOKUP($A1508,Sheet1!$B$3:$AH$1266,Sheet1!J$1+(Sheet1!$A$1-1)*10,FALSE)&gt;9999,-2,IF(VLOOKUP($A1508,Sheet1!$B$3:$AH$1266,Sheet1!J$1+(Sheet1!$A$1-1)*10,FALSE)&gt;999,-1,0)))))))</f>
        <v>7570</v>
      </c>
      <c r="AA1508" s="392">
        <f>IF(ISNA(VLOOKUP($A1508,Sheet1!$B$3:$AH$1266,Sheet1!K$1+(Sheet1!$A$1-1)*10,FALSE))=TRUE,"---",IF(VLOOKUP($A1508,Sheet1!$B$3:$AH$1266,Sheet1!K$1+(Sheet1!$A$1-1)*10,FALSE)="---","---", (ROUND(VLOOKUP($A1508,Sheet1!$B$3:$AH$1266,Sheet1!K$1+(Sheet1!$A$1-1)*10,FALSE),IF(VLOOKUP($A1508,Sheet1!$B$3:$AH$1266,Sheet1!K$1+(Sheet1!$A$1-1)*10,FALSE)&gt;99999,-3,IF(VLOOKUP($A1508,Sheet1!$B$3:$AH$1266,Sheet1!K$1+(Sheet1!$A$1-1)*10,FALSE)&gt;9999,-2,IF(VLOOKUP($A1508,Sheet1!$B$3:$AH$1266,Sheet1!K$1+(Sheet1!$A$1-1)*10,FALSE)&gt;999,-1,0)))))))</f>
        <v>9090</v>
      </c>
      <c r="AB1508" s="392">
        <f>IF(ISNA(VLOOKUP($A1508,Sheet1!$B$3:$AH$1266,Sheet1!L$1+(Sheet1!$A$1-1)*10,FALSE))=TRUE,"---",IF(VLOOKUP($A1508,Sheet1!$B$3:$AH$1266,Sheet1!L$1+(Sheet1!$A$1-1)*10,FALSE)="---","---", (ROUND(VLOOKUP($A1508,Sheet1!$B$3:$AH$1266,Sheet1!L$1+(Sheet1!$A$1-1)*10,FALSE),IF(VLOOKUP($A1508,Sheet1!$B$3:$AH$1266,Sheet1!L$1+(Sheet1!$A$1-1)*10,FALSE)&gt;99999,-3,IF(VLOOKUP($A1508,Sheet1!$B$3:$AH$1266,Sheet1!L$1+(Sheet1!$A$1-1)*10,FALSE)&gt;9999,-2,IF(VLOOKUP($A1508,Sheet1!$B$3:$AH$1266,Sheet1!L$1+(Sheet1!$A$1-1)*10,FALSE)&gt;999,-1,0)))))))</f>
        <v>10700</v>
      </c>
      <c r="AC1508" s="392">
        <f>IF(ISNA(VLOOKUP($A1508,Sheet1!$B$3:$AH$1266,Sheet1!M$1+(Sheet1!$A$1-1)*10,FALSE))=TRUE,"---",IF(VLOOKUP($A1508,Sheet1!$B$3:$AH$1266,Sheet1!M$1+(Sheet1!$A$1-1)*10,FALSE)="---","---", (ROUND(VLOOKUP($A1508,Sheet1!$B$3:$AH$1266,Sheet1!M$1+(Sheet1!$A$1-1)*10,FALSE),IF(VLOOKUP($A1508,Sheet1!$B$3:$AH$1266,Sheet1!M$1+(Sheet1!$A$1-1)*10,FALSE)&gt;99999,-3,IF(VLOOKUP($A1508,Sheet1!$B$3:$AH$1266,Sheet1!M$1+(Sheet1!$A$1-1)*10,FALSE)&gt;9999,-2,IF(VLOOKUP($A1508,Sheet1!$B$3:$AH$1266,Sheet1!M$1+(Sheet1!$A$1-1)*10,FALSE)&gt;999,-1,0)))))))</f>
        <v>12500</v>
      </c>
      <c r="AD1508" s="392">
        <f>IF(ISNA(VLOOKUP($A1508,Sheet1!$B$3:$AH$1266,Sheet1!N$1+(Sheet1!$A$1-1)*10,FALSE))=TRUE,"---",IF(VLOOKUP($A1508,Sheet1!$B$3:$AH$1266,Sheet1!N$1+(Sheet1!$A$1-1)*10,FALSE)="---","---", (ROUND(VLOOKUP($A1508,Sheet1!$B$3:$AH$1266,Sheet1!N$1+(Sheet1!$A$1-1)*10,FALSE),IF(VLOOKUP($A1508,Sheet1!$B$3:$AH$1266,Sheet1!N$1+(Sheet1!$A$1-1)*10,FALSE)&gt;99999,-3,IF(VLOOKUP($A1508,Sheet1!$B$3:$AH$1266,Sheet1!N$1+(Sheet1!$A$1-1)*10,FALSE)&gt;9999,-2,IF(VLOOKUP($A1508,Sheet1!$B$3:$AH$1266,Sheet1!N$1+(Sheet1!$A$1-1)*10,FALSE)&gt;999,-1,0)))))))</f>
        <v>15200</v>
      </c>
    </row>
    <row r="1509" spans="1:30" ht="25.5" customHeight="1" x14ac:dyDescent="0.25">
      <c r="A1509" s="303"/>
      <c r="B1509" s="331"/>
      <c r="C1509" s="303"/>
      <c r="D1509" s="303"/>
      <c r="E1509" s="307" t="e">
        <v>#N/A</v>
      </c>
      <c r="F1509" s="401"/>
      <c r="G1509" s="405"/>
      <c r="H1509" s="347"/>
      <c r="I1509" s="326">
        <v>27801</v>
      </c>
      <c r="J1509" s="324">
        <v>7.74</v>
      </c>
      <c r="K1509" s="318" t="s">
        <v>28</v>
      </c>
      <c r="L1509" s="343" t="s">
        <v>4405</v>
      </c>
      <c r="M1509" s="332" t="s">
        <v>4405</v>
      </c>
      <c r="N1509" s="318" t="s">
        <v>75</v>
      </c>
      <c r="O1509" s="299" t="s">
        <v>4405</v>
      </c>
      <c r="P1509" s="299" t="s">
        <v>4405</v>
      </c>
      <c r="Q1509" s="299" t="s">
        <v>4405</v>
      </c>
      <c r="R1509" s="301" t="s">
        <v>4405</v>
      </c>
      <c r="S1509" s="356" t="e">
        <v>#N/A</v>
      </c>
      <c r="T1509" s="356" t="str">
        <f>IF(ISNA(VLOOKUP(A1509,Sheet1!B$3:C$1266,2,FALSE)=TRUE),"ND",VLOOKUP(A1509,Sheet1!B$3:C$1266,2,FALSE))</f>
        <v>ND</v>
      </c>
      <c r="U1509" s="392" t="str">
        <f>IF(ISNA(VLOOKUP($A1509,Sheet1!$B$3:$AH$1266,Sheet1!E$1+(Sheet1!$A$1-1)*10,FALSE))=TRUE,"---",IF(VLOOKUP($A1509,Sheet1!$B$3:$AH$1266,Sheet1!E$1+(Sheet1!$A$1-1)*10,FALSE)="---","---", (ROUND(VLOOKUP($A1509,Sheet1!$B$3:$AH$1266,Sheet1!E$1+(Sheet1!$A$1-1)*10,FALSE),IF(VLOOKUP($A1509,Sheet1!$B$3:$AH$1266,Sheet1!E$1+(Sheet1!$A$1-1)*10,FALSE)&gt;99999,-3,IF(VLOOKUP($A1509,Sheet1!$B$3:$AH$1266,Sheet1!E$1+(Sheet1!$A$1-1)*10,FALSE)&gt;9999,-2,IF(VLOOKUP($A1509,Sheet1!$B$3:$AH$1266,Sheet1!E$1+(Sheet1!$A$1-1)*10,FALSE)&gt;999,-1,0)))))))</f>
        <v>---</v>
      </c>
      <c r="V1509" s="392" t="str">
        <f>IF(ISNA(VLOOKUP($A1509,Sheet1!$B$3:$AH$1266,Sheet1!F$1+(Sheet1!$A$1-1)*10,FALSE))=TRUE,"---",IF(VLOOKUP($A1509,Sheet1!$B$3:$AH$1266,Sheet1!F$1+(Sheet1!$A$1-1)*10,FALSE)="---","---", (ROUND(VLOOKUP($A1509,Sheet1!$B$3:$AH$1266,Sheet1!F$1+(Sheet1!$A$1-1)*10,FALSE),IF(VLOOKUP($A1509,Sheet1!$B$3:$AH$1266,Sheet1!F$1+(Sheet1!$A$1-1)*10,FALSE)&gt;99999,-3,IF(VLOOKUP($A1509,Sheet1!$B$3:$AH$1266,Sheet1!F$1+(Sheet1!$A$1-1)*10,FALSE)&gt;9999,-2,IF(VLOOKUP($A1509,Sheet1!$B$3:$AH$1266,Sheet1!F$1+(Sheet1!$A$1-1)*10,FALSE)&gt;999,-1,0)))))))</f>
        <v>---</v>
      </c>
      <c r="W1509" s="392" t="str">
        <f>IF(ISNA(VLOOKUP($A1509,Sheet1!$B$3:$AH$1266,Sheet1!G$1+(Sheet1!$A$1-1)*10,FALSE))=TRUE,"---",IF(VLOOKUP($A1509,Sheet1!$B$3:$AH$1266,Sheet1!G$1+(Sheet1!$A$1-1)*10,FALSE)="---","---", (ROUND(VLOOKUP($A1509,Sheet1!$B$3:$AH$1266,Sheet1!G$1+(Sheet1!$A$1-1)*10,FALSE),IF(VLOOKUP($A1509,Sheet1!$B$3:$AH$1266,Sheet1!G$1+(Sheet1!$A$1-1)*10,FALSE)&gt;99999,-3,IF(VLOOKUP($A1509,Sheet1!$B$3:$AH$1266,Sheet1!G$1+(Sheet1!$A$1-1)*10,FALSE)&gt;9999,-2,IF(VLOOKUP($A1509,Sheet1!$B$3:$AH$1266,Sheet1!G$1+(Sheet1!$A$1-1)*10,FALSE)&gt;999,-1,0)))))))</f>
        <v>---</v>
      </c>
      <c r="X1509" s="392" t="str">
        <f>IF(ISNA(VLOOKUP($A1509,Sheet1!$B$3:$AH$1266,Sheet1!H$1+(Sheet1!$A$1-1)*10,FALSE))=TRUE,"---",IF(VLOOKUP($A1509,Sheet1!$B$3:$AH$1266,Sheet1!H$1+(Sheet1!$A$1-1)*10,FALSE)="---","---", (ROUND(VLOOKUP($A1509,Sheet1!$B$3:$AH$1266,Sheet1!H$1+(Sheet1!$A$1-1)*10,FALSE),IF(VLOOKUP($A1509,Sheet1!$B$3:$AH$1266,Sheet1!H$1+(Sheet1!$A$1-1)*10,FALSE)&gt;99999,-3,IF(VLOOKUP($A1509,Sheet1!$B$3:$AH$1266,Sheet1!H$1+(Sheet1!$A$1-1)*10,FALSE)&gt;9999,-2,IF(VLOOKUP($A1509,Sheet1!$B$3:$AH$1266,Sheet1!H$1+(Sheet1!$A$1-1)*10,FALSE)&gt;999,-1,0)))))))</f>
        <v>---</v>
      </c>
      <c r="Y1509" s="392" t="str">
        <f>IF(ISNA(VLOOKUP($A1509,Sheet1!$B$3:$AH$1266,Sheet1!I$1+(Sheet1!$A$1-1)*10,FALSE))=TRUE,"---",IF(VLOOKUP($A1509,Sheet1!$B$3:$AH$1266,Sheet1!I$1+(Sheet1!$A$1-1)*10,FALSE)="---","---", (ROUND(VLOOKUP($A1509,Sheet1!$B$3:$AH$1266,Sheet1!I$1+(Sheet1!$A$1-1)*10,FALSE),IF(VLOOKUP($A1509,Sheet1!$B$3:$AH$1266,Sheet1!I$1+(Sheet1!$A$1-1)*10,FALSE)&gt;99999,-3,IF(VLOOKUP($A1509,Sheet1!$B$3:$AH$1266,Sheet1!I$1+(Sheet1!$A$1-1)*10,FALSE)&gt;9999,-2,IF(VLOOKUP($A1509,Sheet1!$B$3:$AH$1266,Sheet1!I$1+(Sheet1!$A$1-1)*10,FALSE)&gt;999,-1,0)))))))</f>
        <v>---</v>
      </c>
      <c r="Z1509" s="392" t="str">
        <f>IF(ISNA(VLOOKUP($A1509,Sheet1!$B$3:$AH$1266,Sheet1!J$1+(Sheet1!$A$1-1)*10,FALSE))=TRUE,"---",IF(VLOOKUP($A1509,Sheet1!$B$3:$AH$1266,Sheet1!J$1+(Sheet1!$A$1-1)*10,FALSE)="---","---", (ROUND(VLOOKUP($A1509,Sheet1!$B$3:$AH$1266,Sheet1!J$1+(Sheet1!$A$1-1)*10,FALSE),IF(VLOOKUP($A1509,Sheet1!$B$3:$AH$1266,Sheet1!J$1+(Sheet1!$A$1-1)*10,FALSE)&gt;99999,-3,IF(VLOOKUP($A1509,Sheet1!$B$3:$AH$1266,Sheet1!J$1+(Sheet1!$A$1-1)*10,FALSE)&gt;9999,-2,IF(VLOOKUP($A1509,Sheet1!$B$3:$AH$1266,Sheet1!J$1+(Sheet1!$A$1-1)*10,FALSE)&gt;999,-1,0)))))))</f>
        <v>---</v>
      </c>
      <c r="AA1509" s="392" t="str">
        <f>IF(ISNA(VLOOKUP($A1509,Sheet1!$B$3:$AH$1266,Sheet1!K$1+(Sheet1!$A$1-1)*10,FALSE))=TRUE,"---",IF(VLOOKUP($A1509,Sheet1!$B$3:$AH$1266,Sheet1!K$1+(Sheet1!$A$1-1)*10,FALSE)="---","---", (ROUND(VLOOKUP($A1509,Sheet1!$B$3:$AH$1266,Sheet1!K$1+(Sheet1!$A$1-1)*10,FALSE),IF(VLOOKUP($A1509,Sheet1!$B$3:$AH$1266,Sheet1!K$1+(Sheet1!$A$1-1)*10,FALSE)&gt;99999,-3,IF(VLOOKUP($A1509,Sheet1!$B$3:$AH$1266,Sheet1!K$1+(Sheet1!$A$1-1)*10,FALSE)&gt;9999,-2,IF(VLOOKUP($A1509,Sheet1!$B$3:$AH$1266,Sheet1!K$1+(Sheet1!$A$1-1)*10,FALSE)&gt;999,-1,0)))))))</f>
        <v>---</v>
      </c>
      <c r="AB1509" s="392" t="str">
        <f>IF(ISNA(VLOOKUP($A1509,Sheet1!$B$3:$AH$1266,Sheet1!L$1+(Sheet1!$A$1-1)*10,FALSE))=TRUE,"---",IF(VLOOKUP($A1509,Sheet1!$B$3:$AH$1266,Sheet1!L$1+(Sheet1!$A$1-1)*10,FALSE)="---","---", (ROUND(VLOOKUP($A1509,Sheet1!$B$3:$AH$1266,Sheet1!L$1+(Sheet1!$A$1-1)*10,FALSE),IF(VLOOKUP($A1509,Sheet1!$B$3:$AH$1266,Sheet1!L$1+(Sheet1!$A$1-1)*10,FALSE)&gt;99999,-3,IF(VLOOKUP($A1509,Sheet1!$B$3:$AH$1266,Sheet1!L$1+(Sheet1!$A$1-1)*10,FALSE)&gt;9999,-2,IF(VLOOKUP($A1509,Sheet1!$B$3:$AH$1266,Sheet1!L$1+(Sheet1!$A$1-1)*10,FALSE)&gt;999,-1,0)))))))</f>
        <v>---</v>
      </c>
      <c r="AC1509" s="392" t="str">
        <f>IF(ISNA(VLOOKUP($A1509,Sheet1!$B$3:$AH$1266,Sheet1!M$1+(Sheet1!$A$1-1)*10,FALSE))=TRUE,"---",IF(VLOOKUP($A1509,Sheet1!$B$3:$AH$1266,Sheet1!M$1+(Sheet1!$A$1-1)*10,FALSE)="---","---", (ROUND(VLOOKUP($A1509,Sheet1!$B$3:$AH$1266,Sheet1!M$1+(Sheet1!$A$1-1)*10,FALSE),IF(VLOOKUP($A1509,Sheet1!$B$3:$AH$1266,Sheet1!M$1+(Sheet1!$A$1-1)*10,FALSE)&gt;99999,-3,IF(VLOOKUP($A1509,Sheet1!$B$3:$AH$1266,Sheet1!M$1+(Sheet1!$A$1-1)*10,FALSE)&gt;9999,-2,IF(VLOOKUP($A1509,Sheet1!$B$3:$AH$1266,Sheet1!M$1+(Sheet1!$A$1-1)*10,FALSE)&gt;999,-1,0)))))))</f>
        <v>---</v>
      </c>
      <c r="AD1509" s="392" t="str">
        <f>IF(ISNA(VLOOKUP($A1509,Sheet1!$B$3:$AH$1266,Sheet1!N$1+(Sheet1!$A$1-1)*10,FALSE))=TRUE,"---",IF(VLOOKUP($A1509,Sheet1!$B$3:$AH$1266,Sheet1!N$1+(Sheet1!$A$1-1)*10,FALSE)="---","---", (ROUND(VLOOKUP($A1509,Sheet1!$B$3:$AH$1266,Sheet1!N$1+(Sheet1!$A$1-1)*10,FALSE),IF(VLOOKUP($A1509,Sheet1!$B$3:$AH$1266,Sheet1!N$1+(Sheet1!$A$1-1)*10,FALSE)&gt;99999,-3,IF(VLOOKUP($A1509,Sheet1!$B$3:$AH$1266,Sheet1!N$1+(Sheet1!$A$1-1)*10,FALSE)&gt;9999,-2,IF(VLOOKUP($A1509,Sheet1!$B$3:$AH$1266,Sheet1!N$1+(Sheet1!$A$1-1)*10,FALSE)&gt;999,-1,0)))))))</f>
        <v>---</v>
      </c>
    </row>
    <row r="1510" spans="1:30" ht="25.5" customHeight="1" x14ac:dyDescent="0.25">
      <c r="A1510" s="303"/>
      <c r="B1510" s="331"/>
      <c r="C1510" s="303"/>
      <c r="D1510" s="303"/>
      <c r="E1510" s="307"/>
      <c r="F1510" s="52" t="s">
        <v>4566</v>
      </c>
      <c r="G1510" s="127" t="s">
        <v>31</v>
      </c>
      <c r="H1510" s="347"/>
      <c r="I1510" s="327"/>
      <c r="J1510" s="325"/>
      <c r="K1510" s="319"/>
      <c r="L1510" s="450"/>
      <c r="M1510" s="333"/>
      <c r="N1510" s="319"/>
      <c r="O1510" s="317" t="e">
        <f t="shared" si="51"/>
        <v>#NUM!</v>
      </c>
      <c r="P1510" s="317" t="e">
        <f>IF(O1510&lt;&gt;"",VLOOKUP($A1510,Sheet4!$A$2:$O$1309,14,FALSE)*100,"")</f>
        <v>#NUM!</v>
      </c>
      <c r="Q1510" s="317" t="e">
        <f>IF(P1510&lt;&gt;"",VLOOKUP($A1510,Sheet4!$A$2:$O$1309,15,FALSE)*100,"")</f>
        <v>#NUM!</v>
      </c>
      <c r="R1510" s="356" t="e">
        <f t="shared" si="52"/>
        <v>#NUM!</v>
      </c>
      <c r="S1510" s="356"/>
      <c r="T1510" s="356"/>
      <c r="U1510" s="392"/>
      <c r="V1510" s="392"/>
      <c r="W1510" s="392"/>
      <c r="X1510" s="392"/>
      <c r="Y1510" s="392"/>
      <c r="Z1510" s="392"/>
      <c r="AA1510" s="392"/>
      <c r="AB1510" s="392"/>
      <c r="AC1510" s="392"/>
      <c r="AD1510" s="392"/>
    </row>
    <row r="1511" spans="1:30" ht="25.5" customHeight="1" x14ac:dyDescent="0.25">
      <c r="A1511" s="304" t="s">
        <v>2205</v>
      </c>
      <c r="B1511" s="393" t="s">
        <v>2206</v>
      </c>
      <c r="C1511" s="304">
        <v>424413</v>
      </c>
      <c r="D1511" s="304">
        <v>775026</v>
      </c>
      <c r="E1511" s="305" t="s">
        <v>3018</v>
      </c>
      <c r="F1511" s="345" t="s">
        <v>4874</v>
      </c>
      <c r="G1511" s="351" t="s">
        <v>31</v>
      </c>
      <c r="H1511" s="348">
        <v>335</v>
      </c>
      <c r="I1511" s="119">
        <v>26473</v>
      </c>
      <c r="J1511" s="137" t="s">
        <v>4405</v>
      </c>
      <c r="K1511" s="118" t="s">
        <v>17</v>
      </c>
      <c r="L1511" s="146">
        <v>11200</v>
      </c>
      <c r="M1511" s="123">
        <v>33.4</v>
      </c>
      <c r="N1511" s="118" t="s">
        <v>872</v>
      </c>
      <c r="O1511" s="71">
        <f t="shared" si="51"/>
        <v>3.5486447804427166</v>
      </c>
      <c r="P1511" s="71">
        <f>IF(O1511&lt;&gt;"",VLOOKUP($A1511,Sheet4!$A$2:$O$1309,14,FALSE)*100,"")</f>
        <v>0.36477634236521395</v>
      </c>
      <c r="Q1511" s="71">
        <f>IF(P1511&lt;&gt;"",VLOOKUP($A1511,Sheet4!$A$2:$O$1309,15,FALSE)*100,"")</f>
        <v>3.5162156253373378</v>
      </c>
      <c r="R1511" s="73">
        <f t="shared" si="52"/>
        <v>30</v>
      </c>
      <c r="S1511" s="357" t="s">
        <v>4367</v>
      </c>
      <c r="T1511" s="357" t="str">
        <f>IF(ISNA(VLOOKUP(A1511,Sheet1!B$3:C$1266,2,FALSE)=TRUE),"NC",VLOOKUP(A1511,Sheet1!B$3:C$1266,2,FALSE))</f>
        <v>Rural10</v>
      </c>
      <c r="U1511" s="385">
        <f>IF(ISNA(VLOOKUP($A1511,Sheet1!$B$3:$AH$1266,Sheet1!E$1+(Sheet1!$A$1-1)*10,FALSE))=TRUE,"---",IF(VLOOKUP($A1511,Sheet1!$B$3:$AH$1266,Sheet1!E$1+(Sheet1!$A$1-1)*10,FALSE)="---","---", (ROUND(VLOOKUP($A1511,Sheet1!$B$3:$AH$1266,Sheet1!E$1+(Sheet1!$A$1-1)*10,FALSE),IF(VLOOKUP($A1511,Sheet1!$B$3:$AH$1266,Sheet1!E$1+(Sheet1!$A$1-1)*10,FALSE)&gt;99999,-3,IF(VLOOKUP($A1511,Sheet1!$B$3:$AH$1266,Sheet1!E$1+(Sheet1!$A$1-1)*10,FALSE)&gt;9999,-2,IF(VLOOKUP($A1511,Sheet1!$B$3:$AH$1266,Sheet1!E$1+(Sheet1!$A$1-1)*10,FALSE)&gt;999,-1,0)))))))</f>
        <v>2390</v>
      </c>
      <c r="V1511" s="385">
        <f>IF(ISNA(VLOOKUP($A1511,Sheet1!$B$3:$AH$1266,Sheet1!F$1+(Sheet1!$A$1-1)*10,FALSE))=TRUE,"---",IF(VLOOKUP($A1511,Sheet1!$B$3:$AH$1266,Sheet1!F$1+(Sheet1!$A$1-1)*10,FALSE)="---","---", (ROUND(VLOOKUP($A1511,Sheet1!$B$3:$AH$1266,Sheet1!F$1+(Sheet1!$A$1-1)*10,FALSE),IF(VLOOKUP($A1511,Sheet1!$B$3:$AH$1266,Sheet1!F$1+(Sheet1!$A$1-1)*10,FALSE)&gt;99999,-3,IF(VLOOKUP($A1511,Sheet1!$B$3:$AH$1266,Sheet1!F$1+(Sheet1!$A$1-1)*10,FALSE)&gt;9999,-2,IF(VLOOKUP($A1511,Sheet1!$B$3:$AH$1266,Sheet1!F$1+(Sheet1!$A$1-1)*10,FALSE)&gt;999,-1,0)))))))</f>
        <v>2910</v>
      </c>
      <c r="W1511" s="385">
        <f>IF(ISNA(VLOOKUP($A1511,Sheet1!$B$3:$AH$1266,Sheet1!G$1+(Sheet1!$A$1-1)*10,FALSE))=TRUE,"---",IF(VLOOKUP($A1511,Sheet1!$B$3:$AH$1266,Sheet1!G$1+(Sheet1!$A$1-1)*10,FALSE)="---","---", (ROUND(VLOOKUP($A1511,Sheet1!$B$3:$AH$1266,Sheet1!G$1+(Sheet1!$A$1-1)*10,FALSE),IF(VLOOKUP($A1511,Sheet1!$B$3:$AH$1266,Sheet1!G$1+(Sheet1!$A$1-1)*10,FALSE)&gt;99999,-3,IF(VLOOKUP($A1511,Sheet1!$B$3:$AH$1266,Sheet1!G$1+(Sheet1!$A$1-1)*10,FALSE)&gt;9999,-2,IF(VLOOKUP($A1511,Sheet1!$B$3:$AH$1266,Sheet1!G$1+(Sheet1!$A$1-1)*10,FALSE)&gt;999,-1,0)))))))</f>
        <v>3650</v>
      </c>
      <c r="X1511" s="385">
        <f>IF(ISNA(VLOOKUP($A1511,Sheet1!$B$3:$AH$1266,Sheet1!H$1+(Sheet1!$A$1-1)*10,FALSE))=TRUE,"---",IF(VLOOKUP($A1511,Sheet1!$B$3:$AH$1266,Sheet1!H$1+(Sheet1!$A$1-1)*10,FALSE)="---","---", (ROUND(VLOOKUP($A1511,Sheet1!$B$3:$AH$1266,Sheet1!H$1+(Sheet1!$A$1-1)*10,FALSE),IF(VLOOKUP($A1511,Sheet1!$B$3:$AH$1266,Sheet1!H$1+(Sheet1!$A$1-1)*10,FALSE)&gt;99999,-3,IF(VLOOKUP($A1511,Sheet1!$B$3:$AH$1266,Sheet1!H$1+(Sheet1!$A$1-1)*10,FALSE)&gt;9999,-2,IF(VLOOKUP($A1511,Sheet1!$B$3:$AH$1266,Sheet1!H$1+(Sheet1!$A$1-1)*10,FALSE)&gt;999,-1,0)))))))</f>
        <v>5920</v>
      </c>
      <c r="Y1511" s="385">
        <f>IF(ISNA(VLOOKUP($A1511,Sheet1!$B$3:$AH$1266,Sheet1!I$1+(Sheet1!$A$1-1)*10,FALSE))=TRUE,"---",IF(VLOOKUP($A1511,Sheet1!$B$3:$AH$1266,Sheet1!I$1+(Sheet1!$A$1-1)*10,FALSE)="---","---", (ROUND(VLOOKUP($A1511,Sheet1!$B$3:$AH$1266,Sheet1!I$1+(Sheet1!$A$1-1)*10,FALSE),IF(VLOOKUP($A1511,Sheet1!$B$3:$AH$1266,Sheet1!I$1+(Sheet1!$A$1-1)*10,FALSE)&gt;99999,-3,IF(VLOOKUP($A1511,Sheet1!$B$3:$AH$1266,Sheet1!I$1+(Sheet1!$A$1-1)*10,FALSE)&gt;9999,-2,IF(VLOOKUP($A1511,Sheet1!$B$3:$AH$1266,Sheet1!I$1+(Sheet1!$A$1-1)*10,FALSE)&gt;999,-1,0)))))))</f>
        <v>7820</v>
      </c>
      <c r="Z1511" s="385">
        <f>IF(ISNA(VLOOKUP($A1511,Sheet1!$B$3:$AH$1266,Sheet1!J$1+(Sheet1!$A$1-1)*10,FALSE))=TRUE,"---",IF(VLOOKUP($A1511,Sheet1!$B$3:$AH$1266,Sheet1!J$1+(Sheet1!$A$1-1)*10,FALSE)="---","---", (ROUND(VLOOKUP($A1511,Sheet1!$B$3:$AH$1266,Sheet1!J$1+(Sheet1!$A$1-1)*10,FALSE),IF(VLOOKUP($A1511,Sheet1!$B$3:$AH$1266,Sheet1!J$1+(Sheet1!$A$1-1)*10,FALSE)&gt;99999,-3,IF(VLOOKUP($A1511,Sheet1!$B$3:$AH$1266,Sheet1!J$1+(Sheet1!$A$1-1)*10,FALSE)&gt;9999,-2,IF(VLOOKUP($A1511,Sheet1!$B$3:$AH$1266,Sheet1!J$1+(Sheet1!$A$1-1)*10,FALSE)&gt;999,-1,0)))))))</f>
        <v>10700</v>
      </c>
      <c r="AA1511" s="385">
        <f>IF(ISNA(VLOOKUP($A1511,Sheet1!$B$3:$AH$1266,Sheet1!K$1+(Sheet1!$A$1-1)*10,FALSE))=TRUE,"---",IF(VLOOKUP($A1511,Sheet1!$B$3:$AH$1266,Sheet1!K$1+(Sheet1!$A$1-1)*10,FALSE)="---","---", (ROUND(VLOOKUP($A1511,Sheet1!$B$3:$AH$1266,Sheet1!K$1+(Sheet1!$A$1-1)*10,FALSE),IF(VLOOKUP($A1511,Sheet1!$B$3:$AH$1266,Sheet1!K$1+(Sheet1!$A$1-1)*10,FALSE)&gt;99999,-3,IF(VLOOKUP($A1511,Sheet1!$B$3:$AH$1266,Sheet1!K$1+(Sheet1!$A$1-1)*10,FALSE)&gt;9999,-2,IF(VLOOKUP($A1511,Sheet1!$B$3:$AH$1266,Sheet1!K$1+(Sheet1!$A$1-1)*10,FALSE)&gt;999,-1,0)))))))</f>
        <v>13100</v>
      </c>
      <c r="AB1511" s="385">
        <f>IF(ISNA(VLOOKUP($A1511,Sheet1!$B$3:$AH$1266,Sheet1!L$1+(Sheet1!$A$1-1)*10,FALSE))=TRUE,"---",IF(VLOOKUP($A1511,Sheet1!$B$3:$AH$1266,Sheet1!L$1+(Sheet1!$A$1-1)*10,FALSE)="---","---", (ROUND(VLOOKUP($A1511,Sheet1!$B$3:$AH$1266,Sheet1!L$1+(Sheet1!$A$1-1)*10,FALSE),IF(VLOOKUP($A1511,Sheet1!$B$3:$AH$1266,Sheet1!L$1+(Sheet1!$A$1-1)*10,FALSE)&gt;99999,-3,IF(VLOOKUP($A1511,Sheet1!$B$3:$AH$1266,Sheet1!L$1+(Sheet1!$A$1-1)*10,FALSE)&gt;9999,-2,IF(VLOOKUP($A1511,Sheet1!$B$3:$AH$1266,Sheet1!L$1+(Sheet1!$A$1-1)*10,FALSE)&gt;999,-1,0)))))))</f>
        <v>15700</v>
      </c>
      <c r="AC1511" s="385">
        <f>IF(ISNA(VLOOKUP($A1511,Sheet1!$B$3:$AH$1266,Sheet1!M$1+(Sheet1!$A$1-1)*10,FALSE))=TRUE,"---",IF(VLOOKUP($A1511,Sheet1!$B$3:$AH$1266,Sheet1!M$1+(Sheet1!$A$1-1)*10,FALSE)="---","---", (ROUND(VLOOKUP($A1511,Sheet1!$B$3:$AH$1266,Sheet1!M$1+(Sheet1!$A$1-1)*10,FALSE),IF(VLOOKUP($A1511,Sheet1!$B$3:$AH$1266,Sheet1!M$1+(Sheet1!$A$1-1)*10,FALSE)&gt;99999,-3,IF(VLOOKUP($A1511,Sheet1!$B$3:$AH$1266,Sheet1!M$1+(Sheet1!$A$1-1)*10,FALSE)&gt;9999,-2,IF(VLOOKUP($A1511,Sheet1!$B$3:$AH$1266,Sheet1!M$1+(Sheet1!$A$1-1)*10,FALSE)&gt;999,-1,0)))))))</f>
        <v>18600</v>
      </c>
      <c r="AD1511" s="385">
        <f>IF(ISNA(VLOOKUP($A1511,Sheet1!$B$3:$AH$1266,Sheet1!N$1+(Sheet1!$A$1-1)*10,FALSE))=TRUE,"---",IF(VLOOKUP($A1511,Sheet1!$B$3:$AH$1266,Sheet1!N$1+(Sheet1!$A$1-1)*10,FALSE)="---","---", (ROUND(VLOOKUP($A1511,Sheet1!$B$3:$AH$1266,Sheet1!N$1+(Sheet1!$A$1-1)*10,FALSE),IF(VLOOKUP($A1511,Sheet1!$B$3:$AH$1266,Sheet1!N$1+(Sheet1!$A$1-1)*10,FALSE)&gt;99999,-3,IF(VLOOKUP($A1511,Sheet1!$B$3:$AH$1266,Sheet1!N$1+(Sheet1!$A$1-1)*10,FALSE)&gt;9999,-2,IF(VLOOKUP($A1511,Sheet1!$B$3:$AH$1266,Sheet1!N$1+(Sheet1!$A$1-1)*10,FALSE)&gt;999,-1,0)))))))</f>
        <v>22600</v>
      </c>
    </row>
    <row r="1512" spans="1:30" ht="25.5" customHeight="1" x14ac:dyDescent="0.25">
      <c r="A1512" s="304"/>
      <c r="B1512" s="346"/>
      <c r="C1512" s="304"/>
      <c r="D1512" s="304"/>
      <c r="E1512" s="305" t="e">
        <v>#N/A</v>
      </c>
      <c r="F1512" s="355"/>
      <c r="G1512" s="372"/>
      <c r="H1512" s="348"/>
      <c r="I1512" s="119">
        <v>35083</v>
      </c>
      <c r="J1512" s="120">
        <v>13.01</v>
      </c>
      <c r="K1512" s="118" t="s">
        <v>20</v>
      </c>
      <c r="L1512" s="122">
        <v>5510</v>
      </c>
      <c r="M1512" s="123">
        <v>16.399999999999999</v>
      </c>
      <c r="N1512" s="121" t="s">
        <v>4405</v>
      </c>
      <c r="O1512" s="71" t="s">
        <v>4405</v>
      </c>
      <c r="P1512" s="71" t="s">
        <v>4405</v>
      </c>
      <c r="Q1512" s="71" t="s">
        <v>4405</v>
      </c>
      <c r="R1512" s="73" t="s">
        <v>4405</v>
      </c>
      <c r="S1512" s="357" t="e">
        <v>#N/A</v>
      </c>
      <c r="T1512" s="357" t="str">
        <f>IF(ISNA(VLOOKUP(A1512,Sheet1!B$3:C$1266,2,FALSE)=TRUE),"ND",VLOOKUP(A1512,Sheet1!B$3:C$1266,2,FALSE))</f>
        <v>ND</v>
      </c>
      <c r="U1512" s="385" t="str">
        <f>IF(ISNA(VLOOKUP($A1512,Sheet1!$B$3:$AH$1266,Sheet1!E$1+(Sheet1!$A$1-1)*10,FALSE))=TRUE,"---",IF(VLOOKUP($A1512,Sheet1!$B$3:$AH$1266,Sheet1!E$1+(Sheet1!$A$1-1)*10,FALSE)="---","---", (ROUND(VLOOKUP($A1512,Sheet1!$B$3:$AH$1266,Sheet1!E$1+(Sheet1!$A$1-1)*10,FALSE),IF(VLOOKUP($A1512,Sheet1!$B$3:$AH$1266,Sheet1!E$1+(Sheet1!$A$1-1)*10,FALSE)&gt;99999,-3,IF(VLOOKUP($A1512,Sheet1!$B$3:$AH$1266,Sheet1!E$1+(Sheet1!$A$1-1)*10,FALSE)&gt;9999,-2,IF(VLOOKUP($A1512,Sheet1!$B$3:$AH$1266,Sheet1!E$1+(Sheet1!$A$1-1)*10,FALSE)&gt;999,-1,0)))))))</f>
        <v>---</v>
      </c>
      <c r="V1512" s="385" t="str">
        <f>IF(ISNA(VLOOKUP($A1512,Sheet1!$B$3:$AH$1266,Sheet1!F$1+(Sheet1!$A$1-1)*10,FALSE))=TRUE,"---",IF(VLOOKUP($A1512,Sheet1!$B$3:$AH$1266,Sheet1!F$1+(Sheet1!$A$1-1)*10,FALSE)="---","---", (ROUND(VLOOKUP($A1512,Sheet1!$B$3:$AH$1266,Sheet1!F$1+(Sheet1!$A$1-1)*10,FALSE),IF(VLOOKUP($A1512,Sheet1!$B$3:$AH$1266,Sheet1!F$1+(Sheet1!$A$1-1)*10,FALSE)&gt;99999,-3,IF(VLOOKUP($A1512,Sheet1!$B$3:$AH$1266,Sheet1!F$1+(Sheet1!$A$1-1)*10,FALSE)&gt;9999,-2,IF(VLOOKUP($A1512,Sheet1!$B$3:$AH$1266,Sheet1!F$1+(Sheet1!$A$1-1)*10,FALSE)&gt;999,-1,0)))))))</f>
        <v>---</v>
      </c>
      <c r="W1512" s="385" t="str">
        <f>IF(ISNA(VLOOKUP($A1512,Sheet1!$B$3:$AH$1266,Sheet1!G$1+(Sheet1!$A$1-1)*10,FALSE))=TRUE,"---",IF(VLOOKUP($A1512,Sheet1!$B$3:$AH$1266,Sheet1!G$1+(Sheet1!$A$1-1)*10,FALSE)="---","---", (ROUND(VLOOKUP($A1512,Sheet1!$B$3:$AH$1266,Sheet1!G$1+(Sheet1!$A$1-1)*10,FALSE),IF(VLOOKUP($A1512,Sheet1!$B$3:$AH$1266,Sheet1!G$1+(Sheet1!$A$1-1)*10,FALSE)&gt;99999,-3,IF(VLOOKUP($A1512,Sheet1!$B$3:$AH$1266,Sheet1!G$1+(Sheet1!$A$1-1)*10,FALSE)&gt;9999,-2,IF(VLOOKUP($A1512,Sheet1!$B$3:$AH$1266,Sheet1!G$1+(Sheet1!$A$1-1)*10,FALSE)&gt;999,-1,0)))))))</f>
        <v>---</v>
      </c>
      <c r="X1512" s="385" t="str">
        <f>IF(ISNA(VLOOKUP($A1512,Sheet1!$B$3:$AH$1266,Sheet1!H$1+(Sheet1!$A$1-1)*10,FALSE))=TRUE,"---",IF(VLOOKUP($A1512,Sheet1!$B$3:$AH$1266,Sheet1!H$1+(Sheet1!$A$1-1)*10,FALSE)="---","---", (ROUND(VLOOKUP($A1512,Sheet1!$B$3:$AH$1266,Sheet1!H$1+(Sheet1!$A$1-1)*10,FALSE),IF(VLOOKUP($A1512,Sheet1!$B$3:$AH$1266,Sheet1!H$1+(Sheet1!$A$1-1)*10,FALSE)&gt;99999,-3,IF(VLOOKUP($A1512,Sheet1!$B$3:$AH$1266,Sheet1!H$1+(Sheet1!$A$1-1)*10,FALSE)&gt;9999,-2,IF(VLOOKUP($A1512,Sheet1!$B$3:$AH$1266,Sheet1!H$1+(Sheet1!$A$1-1)*10,FALSE)&gt;999,-1,0)))))))</f>
        <v>---</v>
      </c>
      <c r="Y1512" s="385" t="str">
        <f>IF(ISNA(VLOOKUP($A1512,Sheet1!$B$3:$AH$1266,Sheet1!I$1+(Sheet1!$A$1-1)*10,FALSE))=TRUE,"---",IF(VLOOKUP($A1512,Sheet1!$B$3:$AH$1266,Sheet1!I$1+(Sheet1!$A$1-1)*10,FALSE)="---","---", (ROUND(VLOOKUP($A1512,Sheet1!$B$3:$AH$1266,Sheet1!I$1+(Sheet1!$A$1-1)*10,FALSE),IF(VLOOKUP($A1512,Sheet1!$B$3:$AH$1266,Sheet1!I$1+(Sheet1!$A$1-1)*10,FALSE)&gt;99999,-3,IF(VLOOKUP($A1512,Sheet1!$B$3:$AH$1266,Sheet1!I$1+(Sheet1!$A$1-1)*10,FALSE)&gt;9999,-2,IF(VLOOKUP($A1512,Sheet1!$B$3:$AH$1266,Sheet1!I$1+(Sheet1!$A$1-1)*10,FALSE)&gt;999,-1,0)))))))</f>
        <v>---</v>
      </c>
      <c r="Z1512" s="385" t="str">
        <f>IF(ISNA(VLOOKUP($A1512,Sheet1!$B$3:$AH$1266,Sheet1!J$1+(Sheet1!$A$1-1)*10,FALSE))=TRUE,"---",IF(VLOOKUP($A1512,Sheet1!$B$3:$AH$1266,Sheet1!J$1+(Sheet1!$A$1-1)*10,FALSE)="---","---", (ROUND(VLOOKUP($A1512,Sheet1!$B$3:$AH$1266,Sheet1!J$1+(Sheet1!$A$1-1)*10,FALSE),IF(VLOOKUP($A1512,Sheet1!$B$3:$AH$1266,Sheet1!J$1+(Sheet1!$A$1-1)*10,FALSE)&gt;99999,-3,IF(VLOOKUP($A1512,Sheet1!$B$3:$AH$1266,Sheet1!J$1+(Sheet1!$A$1-1)*10,FALSE)&gt;9999,-2,IF(VLOOKUP($A1512,Sheet1!$B$3:$AH$1266,Sheet1!J$1+(Sheet1!$A$1-1)*10,FALSE)&gt;999,-1,0)))))))</f>
        <v>---</v>
      </c>
      <c r="AA1512" s="385" t="str">
        <f>IF(ISNA(VLOOKUP($A1512,Sheet1!$B$3:$AH$1266,Sheet1!K$1+(Sheet1!$A$1-1)*10,FALSE))=TRUE,"---",IF(VLOOKUP($A1512,Sheet1!$B$3:$AH$1266,Sheet1!K$1+(Sheet1!$A$1-1)*10,FALSE)="---","---", (ROUND(VLOOKUP($A1512,Sheet1!$B$3:$AH$1266,Sheet1!K$1+(Sheet1!$A$1-1)*10,FALSE),IF(VLOOKUP($A1512,Sheet1!$B$3:$AH$1266,Sheet1!K$1+(Sheet1!$A$1-1)*10,FALSE)&gt;99999,-3,IF(VLOOKUP($A1512,Sheet1!$B$3:$AH$1266,Sheet1!K$1+(Sheet1!$A$1-1)*10,FALSE)&gt;9999,-2,IF(VLOOKUP($A1512,Sheet1!$B$3:$AH$1266,Sheet1!K$1+(Sheet1!$A$1-1)*10,FALSE)&gt;999,-1,0)))))))</f>
        <v>---</v>
      </c>
      <c r="AB1512" s="385" t="str">
        <f>IF(ISNA(VLOOKUP($A1512,Sheet1!$B$3:$AH$1266,Sheet1!L$1+(Sheet1!$A$1-1)*10,FALSE))=TRUE,"---",IF(VLOOKUP($A1512,Sheet1!$B$3:$AH$1266,Sheet1!L$1+(Sheet1!$A$1-1)*10,FALSE)="---","---", (ROUND(VLOOKUP($A1512,Sheet1!$B$3:$AH$1266,Sheet1!L$1+(Sheet1!$A$1-1)*10,FALSE),IF(VLOOKUP($A1512,Sheet1!$B$3:$AH$1266,Sheet1!L$1+(Sheet1!$A$1-1)*10,FALSE)&gt;99999,-3,IF(VLOOKUP($A1512,Sheet1!$B$3:$AH$1266,Sheet1!L$1+(Sheet1!$A$1-1)*10,FALSE)&gt;9999,-2,IF(VLOOKUP($A1512,Sheet1!$B$3:$AH$1266,Sheet1!L$1+(Sheet1!$A$1-1)*10,FALSE)&gt;999,-1,0)))))))</f>
        <v>---</v>
      </c>
      <c r="AC1512" s="385" t="str">
        <f>IF(ISNA(VLOOKUP($A1512,Sheet1!$B$3:$AH$1266,Sheet1!M$1+(Sheet1!$A$1-1)*10,FALSE))=TRUE,"---",IF(VLOOKUP($A1512,Sheet1!$B$3:$AH$1266,Sheet1!M$1+(Sheet1!$A$1-1)*10,FALSE)="---","---", (ROUND(VLOOKUP($A1512,Sheet1!$B$3:$AH$1266,Sheet1!M$1+(Sheet1!$A$1-1)*10,FALSE),IF(VLOOKUP($A1512,Sheet1!$B$3:$AH$1266,Sheet1!M$1+(Sheet1!$A$1-1)*10,FALSE)&gt;99999,-3,IF(VLOOKUP($A1512,Sheet1!$B$3:$AH$1266,Sheet1!M$1+(Sheet1!$A$1-1)*10,FALSE)&gt;9999,-2,IF(VLOOKUP($A1512,Sheet1!$B$3:$AH$1266,Sheet1!M$1+(Sheet1!$A$1-1)*10,FALSE)&gt;999,-1,0)))))))</f>
        <v>---</v>
      </c>
      <c r="AD1512" s="385" t="str">
        <f>IF(ISNA(VLOOKUP($A1512,Sheet1!$B$3:$AH$1266,Sheet1!N$1+(Sheet1!$A$1-1)*10,FALSE))=TRUE,"---",IF(VLOOKUP($A1512,Sheet1!$B$3:$AH$1266,Sheet1!N$1+(Sheet1!$A$1-1)*10,FALSE)="---","---", (ROUND(VLOOKUP($A1512,Sheet1!$B$3:$AH$1266,Sheet1!N$1+(Sheet1!$A$1-1)*10,FALSE),IF(VLOOKUP($A1512,Sheet1!$B$3:$AH$1266,Sheet1!N$1+(Sheet1!$A$1-1)*10,FALSE)&gt;99999,-3,IF(VLOOKUP($A1512,Sheet1!$B$3:$AH$1266,Sheet1!N$1+(Sheet1!$A$1-1)*10,FALSE)&gt;9999,-2,IF(VLOOKUP($A1512,Sheet1!$B$3:$AH$1266,Sheet1!N$1+(Sheet1!$A$1-1)*10,FALSE)&gt;999,-1,0)))))))</f>
        <v>---</v>
      </c>
    </row>
    <row r="1513" spans="1:30" ht="25.5" customHeight="1" x14ac:dyDescent="0.25">
      <c r="A1513" s="304"/>
      <c r="B1513" s="346"/>
      <c r="C1513" s="304"/>
      <c r="D1513" s="304"/>
      <c r="E1513" s="305" t="e">
        <v>#N/A</v>
      </c>
      <c r="F1513" s="355"/>
      <c r="G1513" s="335"/>
      <c r="H1513" s="348"/>
      <c r="I1513" s="119">
        <v>5982</v>
      </c>
      <c r="J1513" s="120">
        <v>23.62</v>
      </c>
      <c r="K1513" s="118" t="s">
        <v>1646</v>
      </c>
      <c r="L1513" s="129" t="s">
        <v>4405</v>
      </c>
      <c r="M1513" s="130" t="s">
        <v>4405</v>
      </c>
      <c r="N1513" s="118" t="s">
        <v>75</v>
      </c>
      <c r="O1513" s="71" t="s">
        <v>4405</v>
      </c>
      <c r="P1513" s="71" t="s">
        <v>4405</v>
      </c>
      <c r="Q1513" s="71" t="s">
        <v>4405</v>
      </c>
      <c r="R1513" s="73" t="s">
        <v>4405</v>
      </c>
      <c r="S1513" s="357" t="e">
        <v>#N/A</v>
      </c>
      <c r="T1513" s="357" t="str">
        <f>IF(ISNA(VLOOKUP(A1513,Sheet1!B$3:C$1266,2,FALSE)=TRUE),"ND",VLOOKUP(A1513,Sheet1!B$3:C$1266,2,FALSE))</f>
        <v>ND</v>
      </c>
      <c r="U1513" s="385" t="str">
        <f>IF(ISNA(VLOOKUP($A1513,Sheet1!$B$3:$AH$1266,Sheet1!E$1+(Sheet1!$A$1-1)*10,FALSE))=TRUE,"---",IF(VLOOKUP($A1513,Sheet1!$B$3:$AH$1266,Sheet1!E$1+(Sheet1!$A$1-1)*10,FALSE)="---","---", (ROUND(VLOOKUP($A1513,Sheet1!$B$3:$AH$1266,Sheet1!E$1+(Sheet1!$A$1-1)*10,FALSE),IF(VLOOKUP($A1513,Sheet1!$B$3:$AH$1266,Sheet1!E$1+(Sheet1!$A$1-1)*10,FALSE)&gt;99999,-3,IF(VLOOKUP($A1513,Sheet1!$B$3:$AH$1266,Sheet1!E$1+(Sheet1!$A$1-1)*10,FALSE)&gt;9999,-2,IF(VLOOKUP($A1513,Sheet1!$B$3:$AH$1266,Sheet1!E$1+(Sheet1!$A$1-1)*10,FALSE)&gt;999,-1,0)))))))</f>
        <v>---</v>
      </c>
      <c r="V1513" s="385" t="str">
        <f>IF(ISNA(VLOOKUP($A1513,Sheet1!$B$3:$AH$1266,Sheet1!F$1+(Sheet1!$A$1-1)*10,FALSE))=TRUE,"---",IF(VLOOKUP($A1513,Sheet1!$B$3:$AH$1266,Sheet1!F$1+(Sheet1!$A$1-1)*10,FALSE)="---","---", (ROUND(VLOOKUP($A1513,Sheet1!$B$3:$AH$1266,Sheet1!F$1+(Sheet1!$A$1-1)*10,FALSE),IF(VLOOKUP($A1513,Sheet1!$B$3:$AH$1266,Sheet1!F$1+(Sheet1!$A$1-1)*10,FALSE)&gt;99999,-3,IF(VLOOKUP($A1513,Sheet1!$B$3:$AH$1266,Sheet1!F$1+(Sheet1!$A$1-1)*10,FALSE)&gt;9999,-2,IF(VLOOKUP($A1513,Sheet1!$B$3:$AH$1266,Sheet1!F$1+(Sheet1!$A$1-1)*10,FALSE)&gt;999,-1,0)))))))</f>
        <v>---</v>
      </c>
      <c r="W1513" s="385" t="str">
        <f>IF(ISNA(VLOOKUP($A1513,Sheet1!$B$3:$AH$1266,Sheet1!G$1+(Sheet1!$A$1-1)*10,FALSE))=TRUE,"---",IF(VLOOKUP($A1513,Sheet1!$B$3:$AH$1266,Sheet1!G$1+(Sheet1!$A$1-1)*10,FALSE)="---","---", (ROUND(VLOOKUP($A1513,Sheet1!$B$3:$AH$1266,Sheet1!G$1+(Sheet1!$A$1-1)*10,FALSE),IF(VLOOKUP($A1513,Sheet1!$B$3:$AH$1266,Sheet1!G$1+(Sheet1!$A$1-1)*10,FALSE)&gt;99999,-3,IF(VLOOKUP($A1513,Sheet1!$B$3:$AH$1266,Sheet1!G$1+(Sheet1!$A$1-1)*10,FALSE)&gt;9999,-2,IF(VLOOKUP($A1513,Sheet1!$B$3:$AH$1266,Sheet1!G$1+(Sheet1!$A$1-1)*10,FALSE)&gt;999,-1,0)))))))</f>
        <v>---</v>
      </c>
      <c r="X1513" s="385" t="str">
        <f>IF(ISNA(VLOOKUP($A1513,Sheet1!$B$3:$AH$1266,Sheet1!H$1+(Sheet1!$A$1-1)*10,FALSE))=TRUE,"---",IF(VLOOKUP($A1513,Sheet1!$B$3:$AH$1266,Sheet1!H$1+(Sheet1!$A$1-1)*10,FALSE)="---","---", (ROUND(VLOOKUP($A1513,Sheet1!$B$3:$AH$1266,Sheet1!H$1+(Sheet1!$A$1-1)*10,FALSE),IF(VLOOKUP($A1513,Sheet1!$B$3:$AH$1266,Sheet1!H$1+(Sheet1!$A$1-1)*10,FALSE)&gt;99999,-3,IF(VLOOKUP($A1513,Sheet1!$B$3:$AH$1266,Sheet1!H$1+(Sheet1!$A$1-1)*10,FALSE)&gt;9999,-2,IF(VLOOKUP($A1513,Sheet1!$B$3:$AH$1266,Sheet1!H$1+(Sheet1!$A$1-1)*10,FALSE)&gt;999,-1,0)))))))</f>
        <v>---</v>
      </c>
      <c r="Y1513" s="385" t="str">
        <f>IF(ISNA(VLOOKUP($A1513,Sheet1!$B$3:$AH$1266,Sheet1!I$1+(Sheet1!$A$1-1)*10,FALSE))=TRUE,"---",IF(VLOOKUP($A1513,Sheet1!$B$3:$AH$1266,Sheet1!I$1+(Sheet1!$A$1-1)*10,FALSE)="---","---", (ROUND(VLOOKUP($A1513,Sheet1!$B$3:$AH$1266,Sheet1!I$1+(Sheet1!$A$1-1)*10,FALSE),IF(VLOOKUP($A1513,Sheet1!$B$3:$AH$1266,Sheet1!I$1+(Sheet1!$A$1-1)*10,FALSE)&gt;99999,-3,IF(VLOOKUP($A1513,Sheet1!$B$3:$AH$1266,Sheet1!I$1+(Sheet1!$A$1-1)*10,FALSE)&gt;9999,-2,IF(VLOOKUP($A1513,Sheet1!$B$3:$AH$1266,Sheet1!I$1+(Sheet1!$A$1-1)*10,FALSE)&gt;999,-1,0)))))))</f>
        <v>---</v>
      </c>
      <c r="Z1513" s="385" t="str">
        <f>IF(ISNA(VLOOKUP($A1513,Sheet1!$B$3:$AH$1266,Sheet1!J$1+(Sheet1!$A$1-1)*10,FALSE))=TRUE,"---",IF(VLOOKUP($A1513,Sheet1!$B$3:$AH$1266,Sheet1!J$1+(Sheet1!$A$1-1)*10,FALSE)="---","---", (ROUND(VLOOKUP($A1513,Sheet1!$B$3:$AH$1266,Sheet1!J$1+(Sheet1!$A$1-1)*10,FALSE),IF(VLOOKUP($A1513,Sheet1!$B$3:$AH$1266,Sheet1!J$1+(Sheet1!$A$1-1)*10,FALSE)&gt;99999,-3,IF(VLOOKUP($A1513,Sheet1!$B$3:$AH$1266,Sheet1!J$1+(Sheet1!$A$1-1)*10,FALSE)&gt;9999,-2,IF(VLOOKUP($A1513,Sheet1!$B$3:$AH$1266,Sheet1!J$1+(Sheet1!$A$1-1)*10,FALSE)&gt;999,-1,0)))))))</f>
        <v>---</v>
      </c>
      <c r="AA1513" s="385" t="str">
        <f>IF(ISNA(VLOOKUP($A1513,Sheet1!$B$3:$AH$1266,Sheet1!K$1+(Sheet1!$A$1-1)*10,FALSE))=TRUE,"---",IF(VLOOKUP($A1513,Sheet1!$B$3:$AH$1266,Sheet1!K$1+(Sheet1!$A$1-1)*10,FALSE)="---","---", (ROUND(VLOOKUP($A1513,Sheet1!$B$3:$AH$1266,Sheet1!K$1+(Sheet1!$A$1-1)*10,FALSE),IF(VLOOKUP($A1513,Sheet1!$B$3:$AH$1266,Sheet1!K$1+(Sheet1!$A$1-1)*10,FALSE)&gt;99999,-3,IF(VLOOKUP($A1513,Sheet1!$B$3:$AH$1266,Sheet1!K$1+(Sheet1!$A$1-1)*10,FALSE)&gt;9999,-2,IF(VLOOKUP($A1513,Sheet1!$B$3:$AH$1266,Sheet1!K$1+(Sheet1!$A$1-1)*10,FALSE)&gt;999,-1,0)))))))</f>
        <v>---</v>
      </c>
      <c r="AB1513" s="385" t="str">
        <f>IF(ISNA(VLOOKUP($A1513,Sheet1!$B$3:$AH$1266,Sheet1!L$1+(Sheet1!$A$1-1)*10,FALSE))=TRUE,"---",IF(VLOOKUP($A1513,Sheet1!$B$3:$AH$1266,Sheet1!L$1+(Sheet1!$A$1-1)*10,FALSE)="---","---", (ROUND(VLOOKUP($A1513,Sheet1!$B$3:$AH$1266,Sheet1!L$1+(Sheet1!$A$1-1)*10,FALSE),IF(VLOOKUP($A1513,Sheet1!$B$3:$AH$1266,Sheet1!L$1+(Sheet1!$A$1-1)*10,FALSE)&gt;99999,-3,IF(VLOOKUP($A1513,Sheet1!$B$3:$AH$1266,Sheet1!L$1+(Sheet1!$A$1-1)*10,FALSE)&gt;9999,-2,IF(VLOOKUP($A1513,Sheet1!$B$3:$AH$1266,Sheet1!L$1+(Sheet1!$A$1-1)*10,FALSE)&gt;999,-1,0)))))))</f>
        <v>---</v>
      </c>
      <c r="AC1513" s="385" t="str">
        <f>IF(ISNA(VLOOKUP($A1513,Sheet1!$B$3:$AH$1266,Sheet1!M$1+(Sheet1!$A$1-1)*10,FALSE))=TRUE,"---",IF(VLOOKUP($A1513,Sheet1!$B$3:$AH$1266,Sheet1!M$1+(Sheet1!$A$1-1)*10,FALSE)="---","---", (ROUND(VLOOKUP($A1513,Sheet1!$B$3:$AH$1266,Sheet1!M$1+(Sheet1!$A$1-1)*10,FALSE),IF(VLOOKUP($A1513,Sheet1!$B$3:$AH$1266,Sheet1!M$1+(Sheet1!$A$1-1)*10,FALSE)&gt;99999,-3,IF(VLOOKUP($A1513,Sheet1!$B$3:$AH$1266,Sheet1!M$1+(Sheet1!$A$1-1)*10,FALSE)&gt;9999,-2,IF(VLOOKUP($A1513,Sheet1!$B$3:$AH$1266,Sheet1!M$1+(Sheet1!$A$1-1)*10,FALSE)&gt;999,-1,0)))))))</f>
        <v>---</v>
      </c>
      <c r="AD1513" s="385" t="str">
        <f>IF(ISNA(VLOOKUP($A1513,Sheet1!$B$3:$AH$1266,Sheet1!N$1+(Sheet1!$A$1-1)*10,FALSE))=TRUE,"---",IF(VLOOKUP($A1513,Sheet1!$B$3:$AH$1266,Sheet1!N$1+(Sheet1!$A$1-1)*10,FALSE)="---","---", (ROUND(VLOOKUP($A1513,Sheet1!$B$3:$AH$1266,Sheet1!N$1+(Sheet1!$A$1-1)*10,FALSE),IF(VLOOKUP($A1513,Sheet1!$B$3:$AH$1266,Sheet1!N$1+(Sheet1!$A$1-1)*10,FALSE)&gt;99999,-3,IF(VLOOKUP($A1513,Sheet1!$B$3:$AH$1266,Sheet1!N$1+(Sheet1!$A$1-1)*10,FALSE)&gt;9999,-2,IF(VLOOKUP($A1513,Sheet1!$B$3:$AH$1266,Sheet1!N$1+(Sheet1!$A$1-1)*10,FALSE)&gt;999,-1,0)))))))</f>
        <v>---</v>
      </c>
    </row>
    <row r="1514" spans="1:30" ht="25.5" customHeight="1" x14ac:dyDescent="0.25">
      <c r="A1514" s="303" t="s">
        <v>2207</v>
      </c>
      <c r="B1514" s="330" t="s">
        <v>2208</v>
      </c>
      <c r="C1514" s="303">
        <v>424600</v>
      </c>
      <c r="D1514" s="303">
        <v>775020</v>
      </c>
      <c r="E1514" s="307" t="s">
        <v>3018</v>
      </c>
      <c r="F1514" s="342" t="s">
        <v>4875</v>
      </c>
      <c r="G1514" s="431" t="s">
        <v>286</v>
      </c>
      <c r="H1514" s="433">
        <v>1424</v>
      </c>
      <c r="I1514" s="112">
        <v>5982</v>
      </c>
      <c r="J1514" s="147">
        <v>25.44</v>
      </c>
      <c r="K1514" s="127" t="s">
        <v>20</v>
      </c>
      <c r="L1514" s="115">
        <v>55100</v>
      </c>
      <c r="M1514" s="116">
        <v>38.700000000000003</v>
      </c>
      <c r="N1514" s="127" t="s">
        <v>286</v>
      </c>
      <c r="O1514" s="68" t="str">
        <f t="shared" si="51"/>
        <v>&lt;0.2</v>
      </c>
      <c r="P1514" s="68">
        <f>IF(O1514&lt;&gt;"",VLOOKUP($A1514,Sheet4!$A$2:$O$1309,14,FALSE)*100,"")</f>
        <v>0.30407282065978425</v>
      </c>
      <c r="Q1514" s="68">
        <f>IF(P1514&lt;&gt;"",VLOOKUP($A1514,Sheet4!$A$2:$O$1309,15,FALSE)*100,"")</f>
        <v>2.9388853337570131</v>
      </c>
      <c r="R1514" s="74" t="str">
        <f t="shared" si="52"/>
        <v>&gt;500</v>
      </c>
      <c r="S1514" s="356" t="s">
        <v>4367</v>
      </c>
      <c r="T1514" s="356" t="str">
        <f>IF(ISNA(VLOOKUP(A1514,Sheet1!B$3:C$1266,2,FALSE)=TRUE),"NC",VLOOKUP(A1514,Sheet1!B$3:C$1266,2,FALSE))</f>
        <v>Regulated</v>
      </c>
      <c r="U1514" s="392">
        <f>IF(ISNA(VLOOKUP($A1514,Sheet1!$B$3:$AH$1266,Sheet1!E$1+(Sheet1!$A$1-1)*10,FALSE))=TRUE,"---",IF(VLOOKUP($A1514,Sheet1!$B$3:$AH$1266,Sheet1!E$1+(Sheet1!$A$1-1)*10,FALSE)="---","---", (ROUND(VLOOKUP($A1514,Sheet1!$B$3:$AH$1266,Sheet1!E$1+(Sheet1!$A$1-1)*10,FALSE),IF(VLOOKUP($A1514,Sheet1!$B$3:$AH$1266,Sheet1!E$1+(Sheet1!$A$1-1)*10,FALSE)&gt;99999,-3,IF(VLOOKUP($A1514,Sheet1!$B$3:$AH$1266,Sheet1!E$1+(Sheet1!$A$1-1)*10,FALSE)&gt;9999,-2,IF(VLOOKUP($A1514,Sheet1!$B$3:$AH$1266,Sheet1!E$1+(Sheet1!$A$1-1)*10,FALSE)&gt;999,-1,0)))))))</f>
        <v>7370</v>
      </c>
      <c r="V1514" s="392">
        <f>IF(ISNA(VLOOKUP($A1514,Sheet1!$B$3:$AH$1266,Sheet1!F$1+(Sheet1!$A$1-1)*10,FALSE))=TRUE,"---",IF(VLOOKUP($A1514,Sheet1!$B$3:$AH$1266,Sheet1!F$1+(Sheet1!$A$1-1)*10,FALSE)="---","---", (ROUND(VLOOKUP($A1514,Sheet1!$B$3:$AH$1266,Sheet1!F$1+(Sheet1!$A$1-1)*10,FALSE),IF(VLOOKUP($A1514,Sheet1!$B$3:$AH$1266,Sheet1!F$1+(Sheet1!$A$1-1)*10,FALSE)&gt;99999,-3,IF(VLOOKUP($A1514,Sheet1!$B$3:$AH$1266,Sheet1!F$1+(Sheet1!$A$1-1)*10,FALSE)&gt;9999,-2,IF(VLOOKUP($A1514,Sheet1!$B$3:$AH$1266,Sheet1!F$1+(Sheet1!$A$1-1)*10,FALSE)&gt;999,-1,0)))))))</f>
        <v>7940</v>
      </c>
      <c r="W1514" s="392">
        <f>IF(ISNA(VLOOKUP($A1514,Sheet1!$B$3:$AH$1266,Sheet1!G$1+(Sheet1!$A$1-1)*10,FALSE))=TRUE,"---",IF(VLOOKUP($A1514,Sheet1!$B$3:$AH$1266,Sheet1!G$1+(Sheet1!$A$1-1)*10,FALSE)="---","---", (ROUND(VLOOKUP($A1514,Sheet1!$B$3:$AH$1266,Sheet1!G$1+(Sheet1!$A$1-1)*10,FALSE),IF(VLOOKUP($A1514,Sheet1!$B$3:$AH$1266,Sheet1!G$1+(Sheet1!$A$1-1)*10,FALSE)&gt;99999,-3,IF(VLOOKUP($A1514,Sheet1!$B$3:$AH$1266,Sheet1!G$1+(Sheet1!$A$1-1)*10,FALSE)&gt;9999,-2,IF(VLOOKUP($A1514,Sheet1!$B$3:$AH$1266,Sheet1!G$1+(Sheet1!$A$1-1)*10,FALSE)&gt;999,-1,0)))))))</f>
        <v>8640</v>
      </c>
      <c r="X1514" s="392">
        <f>IF(ISNA(VLOOKUP($A1514,Sheet1!$B$3:$AH$1266,Sheet1!H$1+(Sheet1!$A$1-1)*10,FALSE))=TRUE,"---",IF(VLOOKUP($A1514,Sheet1!$B$3:$AH$1266,Sheet1!H$1+(Sheet1!$A$1-1)*10,FALSE)="---","---", (ROUND(VLOOKUP($A1514,Sheet1!$B$3:$AH$1266,Sheet1!H$1+(Sheet1!$A$1-1)*10,FALSE),IF(VLOOKUP($A1514,Sheet1!$B$3:$AH$1266,Sheet1!H$1+(Sheet1!$A$1-1)*10,FALSE)&gt;99999,-3,IF(VLOOKUP($A1514,Sheet1!$B$3:$AH$1266,Sheet1!H$1+(Sheet1!$A$1-1)*10,FALSE)&gt;9999,-2,IF(VLOOKUP($A1514,Sheet1!$B$3:$AH$1266,Sheet1!H$1+(Sheet1!$A$1-1)*10,FALSE)&gt;999,-1,0)))))))</f>
        <v>10400</v>
      </c>
      <c r="Y1514" s="392">
        <f>IF(ISNA(VLOOKUP($A1514,Sheet1!$B$3:$AH$1266,Sheet1!I$1+(Sheet1!$A$1-1)*10,FALSE))=TRUE,"---",IF(VLOOKUP($A1514,Sheet1!$B$3:$AH$1266,Sheet1!I$1+(Sheet1!$A$1-1)*10,FALSE)="---","---", (ROUND(VLOOKUP($A1514,Sheet1!$B$3:$AH$1266,Sheet1!I$1+(Sheet1!$A$1-1)*10,FALSE),IF(VLOOKUP($A1514,Sheet1!$B$3:$AH$1266,Sheet1!I$1+(Sheet1!$A$1-1)*10,FALSE)&gt;99999,-3,IF(VLOOKUP($A1514,Sheet1!$B$3:$AH$1266,Sheet1!I$1+(Sheet1!$A$1-1)*10,FALSE)&gt;9999,-2,IF(VLOOKUP($A1514,Sheet1!$B$3:$AH$1266,Sheet1!I$1+(Sheet1!$A$1-1)*10,FALSE)&gt;999,-1,0)))))))</f>
        <v>11700</v>
      </c>
      <c r="Z1514" s="392">
        <f>IF(ISNA(VLOOKUP($A1514,Sheet1!$B$3:$AH$1266,Sheet1!J$1+(Sheet1!$A$1-1)*10,FALSE))=TRUE,"---",IF(VLOOKUP($A1514,Sheet1!$B$3:$AH$1266,Sheet1!J$1+(Sheet1!$A$1-1)*10,FALSE)="---","---", (ROUND(VLOOKUP($A1514,Sheet1!$B$3:$AH$1266,Sheet1!J$1+(Sheet1!$A$1-1)*10,FALSE),IF(VLOOKUP($A1514,Sheet1!$B$3:$AH$1266,Sheet1!J$1+(Sheet1!$A$1-1)*10,FALSE)&gt;99999,-3,IF(VLOOKUP($A1514,Sheet1!$B$3:$AH$1266,Sheet1!J$1+(Sheet1!$A$1-1)*10,FALSE)&gt;9999,-2,IF(VLOOKUP($A1514,Sheet1!$B$3:$AH$1266,Sheet1!J$1+(Sheet1!$A$1-1)*10,FALSE)&gt;999,-1,0)))))))</f>
        <v>13200</v>
      </c>
      <c r="AA1514" s="392">
        <f>IF(ISNA(VLOOKUP($A1514,Sheet1!$B$3:$AH$1266,Sheet1!K$1+(Sheet1!$A$1-1)*10,FALSE))=TRUE,"---",IF(VLOOKUP($A1514,Sheet1!$B$3:$AH$1266,Sheet1!K$1+(Sheet1!$A$1-1)*10,FALSE)="---","---", (ROUND(VLOOKUP($A1514,Sheet1!$B$3:$AH$1266,Sheet1!K$1+(Sheet1!$A$1-1)*10,FALSE),IF(VLOOKUP($A1514,Sheet1!$B$3:$AH$1266,Sheet1!K$1+(Sheet1!$A$1-1)*10,FALSE)&gt;99999,-3,IF(VLOOKUP($A1514,Sheet1!$B$3:$AH$1266,Sheet1!K$1+(Sheet1!$A$1-1)*10,FALSE)&gt;9999,-2,IF(VLOOKUP($A1514,Sheet1!$B$3:$AH$1266,Sheet1!K$1+(Sheet1!$A$1-1)*10,FALSE)&gt;999,-1,0)))))))</f>
        <v>14400</v>
      </c>
      <c r="AB1514" s="392">
        <f>IF(ISNA(VLOOKUP($A1514,Sheet1!$B$3:$AH$1266,Sheet1!L$1+(Sheet1!$A$1-1)*10,FALSE))=TRUE,"---",IF(VLOOKUP($A1514,Sheet1!$B$3:$AH$1266,Sheet1!L$1+(Sheet1!$A$1-1)*10,FALSE)="---","---", (ROUND(VLOOKUP($A1514,Sheet1!$B$3:$AH$1266,Sheet1!L$1+(Sheet1!$A$1-1)*10,FALSE),IF(VLOOKUP($A1514,Sheet1!$B$3:$AH$1266,Sheet1!L$1+(Sheet1!$A$1-1)*10,FALSE)&gt;99999,-3,IF(VLOOKUP($A1514,Sheet1!$B$3:$AH$1266,Sheet1!L$1+(Sheet1!$A$1-1)*10,FALSE)&gt;9999,-2,IF(VLOOKUP($A1514,Sheet1!$B$3:$AH$1266,Sheet1!L$1+(Sheet1!$A$1-1)*10,FALSE)&gt;999,-1,0)))))))</f>
        <v>15700</v>
      </c>
      <c r="AC1514" s="392">
        <f>IF(ISNA(VLOOKUP($A1514,Sheet1!$B$3:$AH$1266,Sheet1!M$1+(Sheet1!$A$1-1)*10,FALSE))=TRUE,"---",IF(VLOOKUP($A1514,Sheet1!$B$3:$AH$1266,Sheet1!M$1+(Sheet1!$A$1-1)*10,FALSE)="---","---", (ROUND(VLOOKUP($A1514,Sheet1!$B$3:$AH$1266,Sheet1!M$1+(Sheet1!$A$1-1)*10,FALSE),IF(VLOOKUP($A1514,Sheet1!$B$3:$AH$1266,Sheet1!M$1+(Sheet1!$A$1-1)*10,FALSE)&gt;99999,-3,IF(VLOOKUP($A1514,Sheet1!$B$3:$AH$1266,Sheet1!M$1+(Sheet1!$A$1-1)*10,FALSE)&gt;9999,-2,IF(VLOOKUP($A1514,Sheet1!$B$3:$AH$1266,Sheet1!M$1+(Sheet1!$A$1-1)*10,FALSE)&gt;999,-1,0)))))))</f>
        <v>17000</v>
      </c>
      <c r="AD1514" s="392">
        <f>IF(ISNA(VLOOKUP($A1514,Sheet1!$B$3:$AH$1266,Sheet1!N$1+(Sheet1!$A$1-1)*10,FALSE))=TRUE,"---",IF(VLOOKUP($A1514,Sheet1!$B$3:$AH$1266,Sheet1!N$1+(Sheet1!$A$1-1)*10,FALSE)="---","---", (ROUND(VLOOKUP($A1514,Sheet1!$B$3:$AH$1266,Sheet1!N$1+(Sheet1!$A$1-1)*10,FALSE),IF(VLOOKUP($A1514,Sheet1!$B$3:$AH$1266,Sheet1!N$1+(Sheet1!$A$1-1)*10,FALSE)&gt;99999,-3,IF(VLOOKUP($A1514,Sheet1!$B$3:$AH$1266,Sheet1!N$1+(Sheet1!$A$1-1)*10,FALSE)&gt;9999,-2,IF(VLOOKUP($A1514,Sheet1!$B$3:$AH$1266,Sheet1!N$1+(Sheet1!$A$1-1)*10,FALSE)&gt;999,-1,0)))))))</f>
        <v>18700</v>
      </c>
    </row>
    <row r="1515" spans="1:30" ht="25.5" customHeight="1" x14ac:dyDescent="0.25">
      <c r="A1515" s="303"/>
      <c r="B1515" s="331"/>
      <c r="C1515" s="303"/>
      <c r="D1515" s="303"/>
      <c r="E1515" s="307" t="e">
        <v>#N/A</v>
      </c>
      <c r="F1515" s="401"/>
      <c r="G1515" s="432"/>
      <c r="H1515" s="433"/>
      <c r="I1515" s="112">
        <v>7378</v>
      </c>
      <c r="J1515" s="147">
        <v>25.8</v>
      </c>
      <c r="K1515" s="127" t="s">
        <v>28</v>
      </c>
      <c r="L1515" s="156" t="s">
        <v>4405</v>
      </c>
      <c r="M1515" s="157" t="s">
        <v>4405</v>
      </c>
      <c r="N1515" s="127" t="s">
        <v>1357</v>
      </c>
      <c r="O1515" s="68" t="s">
        <v>4405</v>
      </c>
      <c r="P1515" s="68" t="s">
        <v>4405</v>
      </c>
      <c r="Q1515" s="68" t="s">
        <v>4405</v>
      </c>
      <c r="R1515" s="74" t="s">
        <v>4405</v>
      </c>
      <c r="S1515" s="356" t="e">
        <v>#N/A</v>
      </c>
      <c r="T1515" s="356" t="str">
        <f>IF(ISNA(VLOOKUP(A1515,Sheet1!B$3:C$1266,2,FALSE)=TRUE),"ND",VLOOKUP(A1515,Sheet1!B$3:C$1266,2,FALSE))</f>
        <v>ND</v>
      </c>
      <c r="U1515" s="392" t="str">
        <f>IF(ISNA(VLOOKUP($A1515,Sheet1!$B$3:$AH$1266,Sheet1!E$1+(Sheet1!$A$1-1)*10,FALSE))=TRUE,"---",IF(VLOOKUP($A1515,Sheet1!$B$3:$AH$1266,Sheet1!E$1+(Sheet1!$A$1-1)*10,FALSE)="---","---", (ROUND(VLOOKUP($A1515,Sheet1!$B$3:$AH$1266,Sheet1!E$1+(Sheet1!$A$1-1)*10,FALSE),IF(VLOOKUP($A1515,Sheet1!$B$3:$AH$1266,Sheet1!E$1+(Sheet1!$A$1-1)*10,FALSE)&gt;99999,-3,IF(VLOOKUP($A1515,Sheet1!$B$3:$AH$1266,Sheet1!E$1+(Sheet1!$A$1-1)*10,FALSE)&gt;9999,-2,IF(VLOOKUP($A1515,Sheet1!$B$3:$AH$1266,Sheet1!E$1+(Sheet1!$A$1-1)*10,FALSE)&gt;999,-1,0)))))))</f>
        <v>---</v>
      </c>
      <c r="V1515" s="392" t="str">
        <f>IF(ISNA(VLOOKUP($A1515,Sheet1!$B$3:$AH$1266,Sheet1!F$1+(Sheet1!$A$1-1)*10,FALSE))=TRUE,"---",IF(VLOOKUP($A1515,Sheet1!$B$3:$AH$1266,Sheet1!F$1+(Sheet1!$A$1-1)*10,FALSE)="---","---", (ROUND(VLOOKUP($A1515,Sheet1!$B$3:$AH$1266,Sheet1!F$1+(Sheet1!$A$1-1)*10,FALSE),IF(VLOOKUP($A1515,Sheet1!$B$3:$AH$1266,Sheet1!F$1+(Sheet1!$A$1-1)*10,FALSE)&gt;99999,-3,IF(VLOOKUP($A1515,Sheet1!$B$3:$AH$1266,Sheet1!F$1+(Sheet1!$A$1-1)*10,FALSE)&gt;9999,-2,IF(VLOOKUP($A1515,Sheet1!$B$3:$AH$1266,Sheet1!F$1+(Sheet1!$A$1-1)*10,FALSE)&gt;999,-1,0)))))))</f>
        <v>---</v>
      </c>
      <c r="W1515" s="392" t="str">
        <f>IF(ISNA(VLOOKUP($A1515,Sheet1!$B$3:$AH$1266,Sheet1!G$1+(Sheet1!$A$1-1)*10,FALSE))=TRUE,"---",IF(VLOOKUP($A1515,Sheet1!$B$3:$AH$1266,Sheet1!G$1+(Sheet1!$A$1-1)*10,FALSE)="---","---", (ROUND(VLOOKUP($A1515,Sheet1!$B$3:$AH$1266,Sheet1!G$1+(Sheet1!$A$1-1)*10,FALSE),IF(VLOOKUP($A1515,Sheet1!$B$3:$AH$1266,Sheet1!G$1+(Sheet1!$A$1-1)*10,FALSE)&gt;99999,-3,IF(VLOOKUP($A1515,Sheet1!$B$3:$AH$1266,Sheet1!G$1+(Sheet1!$A$1-1)*10,FALSE)&gt;9999,-2,IF(VLOOKUP($A1515,Sheet1!$B$3:$AH$1266,Sheet1!G$1+(Sheet1!$A$1-1)*10,FALSE)&gt;999,-1,0)))))))</f>
        <v>---</v>
      </c>
      <c r="X1515" s="392" t="str">
        <f>IF(ISNA(VLOOKUP($A1515,Sheet1!$B$3:$AH$1266,Sheet1!H$1+(Sheet1!$A$1-1)*10,FALSE))=TRUE,"---",IF(VLOOKUP($A1515,Sheet1!$B$3:$AH$1266,Sheet1!H$1+(Sheet1!$A$1-1)*10,FALSE)="---","---", (ROUND(VLOOKUP($A1515,Sheet1!$B$3:$AH$1266,Sheet1!H$1+(Sheet1!$A$1-1)*10,FALSE),IF(VLOOKUP($A1515,Sheet1!$B$3:$AH$1266,Sheet1!H$1+(Sheet1!$A$1-1)*10,FALSE)&gt;99999,-3,IF(VLOOKUP($A1515,Sheet1!$B$3:$AH$1266,Sheet1!H$1+(Sheet1!$A$1-1)*10,FALSE)&gt;9999,-2,IF(VLOOKUP($A1515,Sheet1!$B$3:$AH$1266,Sheet1!H$1+(Sheet1!$A$1-1)*10,FALSE)&gt;999,-1,0)))))))</f>
        <v>---</v>
      </c>
      <c r="Y1515" s="392" t="str">
        <f>IF(ISNA(VLOOKUP($A1515,Sheet1!$B$3:$AH$1266,Sheet1!I$1+(Sheet1!$A$1-1)*10,FALSE))=TRUE,"---",IF(VLOOKUP($A1515,Sheet1!$B$3:$AH$1266,Sheet1!I$1+(Sheet1!$A$1-1)*10,FALSE)="---","---", (ROUND(VLOOKUP($A1515,Sheet1!$B$3:$AH$1266,Sheet1!I$1+(Sheet1!$A$1-1)*10,FALSE),IF(VLOOKUP($A1515,Sheet1!$B$3:$AH$1266,Sheet1!I$1+(Sheet1!$A$1-1)*10,FALSE)&gt;99999,-3,IF(VLOOKUP($A1515,Sheet1!$B$3:$AH$1266,Sheet1!I$1+(Sheet1!$A$1-1)*10,FALSE)&gt;9999,-2,IF(VLOOKUP($A1515,Sheet1!$B$3:$AH$1266,Sheet1!I$1+(Sheet1!$A$1-1)*10,FALSE)&gt;999,-1,0)))))))</f>
        <v>---</v>
      </c>
      <c r="Z1515" s="392" t="str">
        <f>IF(ISNA(VLOOKUP($A1515,Sheet1!$B$3:$AH$1266,Sheet1!J$1+(Sheet1!$A$1-1)*10,FALSE))=TRUE,"---",IF(VLOOKUP($A1515,Sheet1!$B$3:$AH$1266,Sheet1!J$1+(Sheet1!$A$1-1)*10,FALSE)="---","---", (ROUND(VLOOKUP($A1515,Sheet1!$B$3:$AH$1266,Sheet1!J$1+(Sheet1!$A$1-1)*10,FALSE),IF(VLOOKUP($A1515,Sheet1!$B$3:$AH$1266,Sheet1!J$1+(Sheet1!$A$1-1)*10,FALSE)&gt;99999,-3,IF(VLOOKUP($A1515,Sheet1!$B$3:$AH$1266,Sheet1!J$1+(Sheet1!$A$1-1)*10,FALSE)&gt;9999,-2,IF(VLOOKUP($A1515,Sheet1!$B$3:$AH$1266,Sheet1!J$1+(Sheet1!$A$1-1)*10,FALSE)&gt;999,-1,0)))))))</f>
        <v>---</v>
      </c>
      <c r="AA1515" s="392" t="str">
        <f>IF(ISNA(VLOOKUP($A1515,Sheet1!$B$3:$AH$1266,Sheet1!K$1+(Sheet1!$A$1-1)*10,FALSE))=TRUE,"---",IF(VLOOKUP($A1515,Sheet1!$B$3:$AH$1266,Sheet1!K$1+(Sheet1!$A$1-1)*10,FALSE)="---","---", (ROUND(VLOOKUP($A1515,Sheet1!$B$3:$AH$1266,Sheet1!K$1+(Sheet1!$A$1-1)*10,FALSE),IF(VLOOKUP($A1515,Sheet1!$B$3:$AH$1266,Sheet1!K$1+(Sheet1!$A$1-1)*10,FALSE)&gt;99999,-3,IF(VLOOKUP($A1515,Sheet1!$B$3:$AH$1266,Sheet1!K$1+(Sheet1!$A$1-1)*10,FALSE)&gt;9999,-2,IF(VLOOKUP($A1515,Sheet1!$B$3:$AH$1266,Sheet1!K$1+(Sheet1!$A$1-1)*10,FALSE)&gt;999,-1,0)))))))</f>
        <v>---</v>
      </c>
      <c r="AB1515" s="392" t="str">
        <f>IF(ISNA(VLOOKUP($A1515,Sheet1!$B$3:$AH$1266,Sheet1!L$1+(Sheet1!$A$1-1)*10,FALSE))=TRUE,"---",IF(VLOOKUP($A1515,Sheet1!$B$3:$AH$1266,Sheet1!L$1+(Sheet1!$A$1-1)*10,FALSE)="---","---", (ROUND(VLOOKUP($A1515,Sheet1!$B$3:$AH$1266,Sheet1!L$1+(Sheet1!$A$1-1)*10,FALSE),IF(VLOOKUP($A1515,Sheet1!$B$3:$AH$1266,Sheet1!L$1+(Sheet1!$A$1-1)*10,FALSE)&gt;99999,-3,IF(VLOOKUP($A1515,Sheet1!$B$3:$AH$1266,Sheet1!L$1+(Sheet1!$A$1-1)*10,FALSE)&gt;9999,-2,IF(VLOOKUP($A1515,Sheet1!$B$3:$AH$1266,Sheet1!L$1+(Sheet1!$A$1-1)*10,FALSE)&gt;999,-1,0)))))))</f>
        <v>---</v>
      </c>
      <c r="AC1515" s="392" t="str">
        <f>IF(ISNA(VLOOKUP($A1515,Sheet1!$B$3:$AH$1266,Sheet1!M$1+(Sheet1!$A$1-1)*10,FALSE))=TRUE,"---",IF(VLOOKUP($A1515,Sheet1!$B$3:$AH$1266,Sheet1!M$1+(Sheet1!$A$1-1)*10,FALSE)="---","---", (ROUND(VLOOKUP($A1515,Sheet1!$B$3:$AH$1266,Sheet1!M$1+(Sheet1!$A$1-1)*10,FALSE),IF(VLOOKUP($A1515,Sheet1!$B$3:$AH$1266,Sheet1!M$1+(Sheet1!$A$1-1)*10,FALSE)&gt;99999,-3,IF(VLOOKUP($A1515,Sheet1!$B$3:$AH$1266,Sheet1!M$1+(Sheet1!$A$1-1)*10,FALSE)&gt;9999,-2,IF(VLOOKUP($A1515,Sheet1!$B$3:$AH$1266,Sheet1!M$1+(Sheet1!$A$1-1)*10,FALSE)&gt;999,-1,0)))))))</f>
        <v>---</v>
      </c>
      <c r="AD1515" s="392" t="str">
        <f>IF(ISNA(VLOOKUP($A1515,Sheet1!$B$3:$AH$1266,Sheet1!N$1+(Sheet1!$A$1-1)*10,FALSE))=TRUE,"---",IF(VLOOKUP($A1515,Sheet1!$B$3:$AH$1266,Sheet1!N$1+(Sheet1!$A$1-1)*10,FALSE)="---","---", (ROUND(VLOOKUP($A1515,Sheet1!$B$3:$AH$1266,Sheet1!N$1+(Sheet1!$A$1-1)*10,FALSE),IF(VLOOKUP($A1515,Sheet1!$B$3:$AH$1266,Sheet1!N$1+(Sheet1!$A$1-1)*10,FALSE)&gt;99999,-3,IF(VLOOKUP($A1515,Sheet1!$B$3:$AH$1266,Sheet1!N$1+(Sheet1!$A$1-1)*10,FALSE)&gt;9999,-2,IF(VLOOKUP($A1515,Sheet1!$B$3:$AH$1266,Sheet1!N$1+(Sheet1!$A$1-1)*10,FALSE)&gt;999,-1,0)))))))</f>
        <v>---</v>
      </c>
    </row>
    <row r="1516" spans="1:30" ht="25.5" customHeight="1" x14ac:dyDescent="0.25">
      <c r="A1516" s="303"/>
      <c r="B1516" s="331"/>
      <c r="C1516" s="303"/>
      <c r="D1516" s="303"/>
      <c r="E1516" s="307" t="e">
        <v>#N/A</v>
      </c>
      <c r="F1516" s="52" t="s">
        <v>4543</v>
      </c>
      <c r="G1516" s="127" t="s">
        <v>31</v>
      </c>
      <c r="H1516" s="433"/>
      <c r="I1516" s="112">
        <v>26474</v>
      </c>
      <c r="J1516" s="147">
        <v>24.5</v>
      </c>
      <c r="K1516" s="127" t="s">
        <v>20</v>
      </c>
      <c r="L1516" s="115">
        <v>17800</v>
      </c>
      <c r="M1516" s="116">
        <v>12.5</v>
      </c>
      <c r="N1516" s="127" t="s">
        <v>203</v>
      </c>
      <c r="O1516" s="68" t="s">
        <v>4405</v>
      </c>
      <c r="P1516" s="68" t="s">
        <v>4405</v>
      </c>
      <c r="Q1516" s="68" t="s">
        <v>4405</v>
      </c>
      <c r="R1516" s="74" t="s">
        <v>4405</v>
      </c>
      <c r="S1516" s="356" t="e">
        <v>#N/A</v>
      </c>
      <c r="T1516" s="356" t="str">
        <f>IF(ISNA(VLOOKUP(A1516,Sheet1!B$3:C$1266,2,FALSE)=TRUE),"ND",VLOOKUP(A1516,Sheet1!B$3:C$1266,2,FALSE))</f>
        <v>ND</v>
      </c>
      <c r="U1516" s="392" t="str">
        <f>IF(ISNA(VLOOKUP($A1516,Sheet1!$B$3:$AH$1266,Sheet1!E$1+(Sheet1!$A$1-1)*10,FALSE))=TRUE,"---",IF(VLOOKUP($A1516,Sheet1!$B$3:$AH$1266,Sheet1!E$1+(Sheet1!$A$1-1)*10,FALSE)="---","---", (ROUND(VLOOKUP($A1516,Sheet1!$B$3:$AH$1266,Sheet1!E$1+(Sheet1!$A$1-1)*10,FALSE),IF(VLOOKUP($A1516,Sheet1!$B$3:$AH$1266,Sheet1!E$1+(Sheet1!$A$1-1)*10,FALSE)&gt;99999,-3,IF(VLOOKUP($A1516,Sheet1!$B$3:$AH$1266,Sheet1!E$1+(Sheet1!$A$1-1)*10,FALSE)&gt;9999,-2,IF(VLOOKUP($A1516,Sheet1!$B$3:$AH$1266,Sheet1!E$1+(Sheet1!$A$1-1)*10,FALSE)&gt;999,-1,0)))))))</f>
        <v>---</v>
      </c>
      <c r="V1516" s="392" t="str">
        <f>IF(ISNA(VLOOKUP($A1516,Sheet1!$B$3:$AH$1266,Sheet1!F$1+(Sheet1!$A$1-1)*10,FALSE))=TRUE,"---",IF(VLOOKUP($A1516,Sheet1!$B$3:$AH$1266,Sheet1!F$1+(Sheet1!$A$1-1)*10,FALSE)="---","---", (ROUND(VLOOKUP($A1516,Sheet1!$B$3:$AH$1266,Sheet1!F$1+(Sheet1!$A$1-1)*10,FALSE),IF(VLOOKUP($A1516,Sheet1!$B$3:$AH$1266,Sheet1!F$1+(Sheet1!$A$1-1)*10,FALSE)&gt;99999,-3,IF(VLOOKUP($A1516,Sheet1!$B$3:$AH$1266,Sheet1!F$1+(Sheet1!$A$1-1)*10,FALSE)&gt;9999,-2,IF(VLOOKUP($A1516,Sheet1!$B$3:$AH$1266,Sheet1!F$1+(Sheet1!$A$1-1)*10,FALSE)&gt;999,-1,0)))))))</f>
        <v>---</v>
      </c>
      <c r="W1516" s="392" t="str">
        <f>IF(ISNA(VLOOKUP($A1516,Sheet1!$B$3:$AH$1266,Sheet1!G$1+(Sheet1!$A$1-1)*10,FALSE))=TRUE,"---",IF(VLOOKUP($A1516,Sheet1!$B$3:$AH$1266,Sheet1!G$1+(Sheet1!$A$1-1)*10,FALSE)="---","---", (ROUND(VLOOKUP($A1516,Sheet1!$B$3:$AH$1266,Sheet1!G$1+(Sheet1!$A$1-1)*10,FALSE),IF(VLOOKUP($A1516,Sheet1!$B$3:$AH$1266,Sheet1!G$1+(Sheet1!$A$1-1)*10,FALSE)&gt;99999,-3,IF(VLOOKUP($A1516,Sheet1!$B$3:$AH$1266,Sheet1!G$1+(Sheet1!$A$1-1)*10,FALSE)&gt;9999,-2,IF(VLOOKUP($A1516,Sheet1!$B$3:$AH$1266,Sheet1!G$1+(Sheet1!$A$1-1)*10,FALSE)&gt;999,-1,0)))))))</f>
        <v>---</v>
      </c>
      <c r="X1516" s="392" t="str">
        <f>IF(ISNA(VLOOKUP($A1516,Sheet1!$B$3:$AH$1266,Sheet1!H$1+(Sheet1!$A$1-1)*10,FALSE))=TRUE,"---",IF(VLOOKUP($A1516,Sheet1!$B$3:$AH$1266,Sheet1!H$1+(Sheet1!$A$1-1)*10,FALSE)="---","---", (ROUND(VLOOKUP($A1516,Sheet1!$B$3:$AH$1266,Sheet1!H$1+(Sheet1!$A$1-1)*10,FALSE),IF(VLOOKUP($A1516,Sheet1!$B$3:$AH$1266,Sheet1!H$1+(Sheet1!$A$1-1)*10,FALSE)&gt;99999,-3,IF(VLOOKUP($A1516,Sheet1!$B$3:$AH$1266,Sheet1!H$1+(Sheet1!$A$1-1)*10,FALSE)&gt;9999,-2,IF(VLOOKUP($A1516,Sheet1!$B$3:$AH$1266,Sheet1!H$1+(Sheet1!$A$1-1)*10,FALSE)&gt;999,-1,0)))))))</f>
        <v>---</v>
      </c>
      <c r="Y1516" s="392" t="str">
        <f>IF(ISNA(VLOOKUP($A1516,Sheet1!$B$3:$AH$1266,Sheet1!I$1+(Sheet1!$A$1-1)*10,FALSE))=TRUE,"---",IF(VLOOKUP($A1516,Sheet1!$B$3:$AH$1266,Sheet1!I$1+(Sheet1!$A$1-1)*10,FALSE)="---","---", (ROUND(VLOOKUP($A1516,Sheet1!$B$3:$AH$1266,Sheet1!I$1+(Sheet1!$A$1-1)*10,FALSE),IF(VLOOKUP($A1516,Sheet1!$B$3:$AH$1266,Sheet1!I$1+(Sheet1!$A$1-1)*10,FALSE)&gt;99999,-3,IF(VLOOKUP($A1516,Sheet1!$B$3:$AH$1266,Sheet1!I$1+(Sheet1!$A$1-1)*10,FALSE)&gt;9999,-2,IF(VLOOKUP($A1516,Sheet1!$B$3:$AH$1266,Sheet1!I$1+(Sheet1!$A$1-1)*10,FALSE)&gt;999,-1,0)))))))</f>
        <v>---</v>
      </c>
      <c r="Z1516" s="392" t="str">
        <f>IF(ISNA(VLOOKUP($A1516,Sheet1!$B$3:$AH$1266,Sheet1!J$1+(Sheet1!$A$1-1)*10,FALSE))=TRUE,"---",IF(VLOOKUP($A1516,Sheet1!$B$3:$AH$1266,Sheet1!J$1+(Sheet1!$A$1-1)*10,FALSE)="---","---", (ROUND(VLOOKUP($A1516,Sheet1!$B$3:$AH$1266,Sheet1!J$1+(Sheet1!$A$1-1)*10,FALSE),IF(VLOOKUP($A1516,Sheet1!$B$3:$AH$1266,Sheet1!J$1+(Sheet1!$A$1-1)*10,FALSE)&gt;99999,-3,IF(VLOOKUP($A1516,Sheet1!$B$3:$AH$1266,Sheet1!J$1+(Sheet1!$A$1-1)*10,FALSE)&gt;9999,-2,IF(VLOOKUP($A1516,Sheet1!$B$3:$AH$1266,Sheet1!J$1+(Sheet1!$A$1-1)*10,FALSE)&gt;999,-1,0)))))))</f>
        <v>---</v>
      </c>
      <c r="AA1516" s="392" t="str">
        <f>IF(ISNA(VLOOKUP($A1516,Sheet1!$B$3:$AH$1266,Sheet1!K$1+(Sheet1!$A$1-1)*10,FALSE))=TRUE,"---",IF(VLOOKUP($A1516,Sheet1!$B$3:$AH$1266,Sheet1!K$1+(Sheet1!$A$1-1)*10,FALSE)="---","---", (ROUND(VLOOKUP($A1516,Sheet1!$B$3:$AH$1266,Sheet1!K$1+(Sheet1!$A$1-1)*10,FALSE),IF(VLOOKUP($A1516,Sheet1!$B$3:$AH$1266,Sheet1!K$1+(Sheet1!$A$1-1)*10,FALSE)&gt;99999,-3,IF(VLOOKUP($A1516,Sheet1!$B$3:$AH$1266,Sheet1!K$1+(Sheet1!$A$1-1)*10,FALSE)&gt;9999,-2,IF(VLOOKUP($A1516,Sheet1!$B$3:$AH$1266,Sheet1!K$1+(Sheet1!$A$1-1)*10,FALSE)&gt;999,-1,0)))))))</f>
        <v>---</v>
      </c>
      <c r="AB1516" s="392" t="str">
        <f>IF(ISNA(VLOOKUP($A1516,Sheet1!$B$3:$AH$1266,Sheet1!L$1+(Sheet1!$A$1-1)*10,FALSE))=TRUE,"---",IF(VLOOKUP($A1516,Sheet1!$B$3:$AH$1266,Sheet1!L$1+(Sheet1!$A$1-1)*10,FALSE)="---","---", (ROUND(VLOOKUP($A1516,Sheet1!$B$3:$AH$1266,Sheet1!L$1+(Sheet1!$A$1-1)*10,FALSE),IF(VLOOKUP($A1516,Sheet1!$B$3:$AH$1266,Sheet1!L$1+(Sheet1!$A$1-1)*10,FALSE)&gt;99999,-3,IF(VLOOKUP($A1516,Sheet1!$B$3:$AH$1266,Sheet1!L$1+(Sheet1!$A$1-1)*10,FALSE)&gt;9999,-2,IF(VLOOKUP($A1516,Sheet1!$B$3:$AH$1266,Sheet1!L$1+(Sheet1!$A$1-1)*10,FALSE)&gt;999,-1,0)))))))</f>
        <v>---</v>
      </c>
      <c r="AC1516" s="392" t="str">
        <f>IF(ISNA(VLOOKUP($A1516,Sheet1!$B$3:$AH$1266,Sheet1!M$1+(Sheet1!$A$1-1)*10,FALSE))=TRUE,"---",IF(VLOOKUP($A1516,Sheet1!$B$3:$AH$1266,Sheet1!M$1+(Sheet1!$A$1-1)*10,FALSE)="---","---", (ROUND(VLOOKUP($A1516,Sheet1!$B$3:$AH$1266,Sheet1!M$1+(Sheet1!$A$1-1)*10,FALSE),IF(VLOOKUP($A1516,Sheet1!$B$3:$AH$1266,Sheet1!M$1+(Sheet1!$A$1-1)*10,FALSE)&gt;99999,-3,IF(VLOOKUP($A1516,Sheet1!$B$3:$AH$1266,Sheet1!M$1+(Sheet1!$A$1-1)*10,FALSE)&gt;9999,-2,IF(VLOOKUP($A1516,Sheet1!$B$3:$AH$1266,Sheet1!M$1+(Sheet1!$A$1-1)*10,FALSE)&gt;999,-1,0)))))))</f>
        <v>---</v>
      </c>
      <c r="AD1516" s="392" t="str">
        <f>IF(ISNA(VLOOKUP($A1516,Sheet1!$B$3:$AH$1266,Sheet1!N$1+(Sheet1!$A$1-1)*10,FALSE))=TRUE,"---",IF(VLOOKUP($A1516,Sheet1!$B$3:$AH$1266,Sheet1!N$1+(Sheet1!$A$1-1)*10,FALSE)="---","---", (ROUND(VLOOKUP($A1516,Sheet1!$B$3:$AH$1266,Sheet1!N$1+(Sheet1!$A$1-1)*10,FALSE),IF(VLOOKUP($A1516,Sheet1!$B$3:$AH$1266,Sheet1!N$1+(Sheet1!$A$1-1)*10,FALSE)&gt;99999,-3,IF(VLOOKUP($A1516,Sheet1!$B$3:$AH$1266,Sheet1!N$1+(Sheet1!$A$1-1)*10,FALSE)&gt;9999,-2,IF(VLOOKUP($A1516,Sheet1!$B$3:$AH$1266,Sheet1!N$1+(Sheet1!$A$1-1)*10,FALSE)&gt;999,-1,0)))))))</f>
        <v>---</v>
      </c>
    </row>
    <row r="1517" spans="1:30" ht="25.5" customHeight="1" x14ac:dyDescent="0.25">
      <c r="A1517" s="133" t="s">
        <v>2209</v>
      </c>
      <c r="B1517" s="134" t="s">
        <v>2210</v>
      </c>
      <c r="C1517" s="133">
        <v>424630</v>
      </c>
      <c r="D1517" s="133">
        <v>775348</v>
      </c>
      <c r="E1517" s="67" t="s">
        <v>3018</v>
      </c>
      <c r="F1517" s="135" t="s">
        <v>4405</v>
      </c>
      <c r="G1517" s="118" t="s">
        <v>160</v>
      </c>
      <c r="H1517" s="136">
        <v>12.7</v>
      </c>
      <c r="I1517" s="119">
        <v>20149</v>
      </c>
      <c r="J1517" s="137" t="s">
        <v>4405</v>
      </c>
      <c r="K1517" s="118" t="s">
        <v>17</v>
      </c>
      <c r="L1517" s="122">
        <v>2260</v>
      </c>
      <c r="M1517" s="123">
        <v>178</v>
      </c>
      <c r="N1517" s="118" t="s">
        <v>199</v>
      </c>
      <c r="O1517" s="71">
        <f t="shared" si="51"/>
        <v>0.32600329084144347</v>
      </c>
      <c r="P1517" s="71">
        <f>IF(O1517&lt;&gt;"",VLOOKUP($A1517,Sheet4!$A$2:$O$1309,14,FALSE)*100,"")</f>
        <v>3.3845924063451882</v>
      </c>
      <c r="Q1517" s="71">
        <f>IF(P1517&lt;&gt;"",VLOOKUP($A1517,Sheet4!$A$2:$O$1309,15,FALSE)*100,"")</f>
        <v>28.627789857603425</v>
      </c>
      <c r="R1517" s="73" t="str">
        <f t="shared" si="52"/>
        <v>&gt;200,  &lt;500</v>
      </c>
      <c r="S1517" s="63" t="s">
        <v>4368</v>
      </c>
      <c r="T1517" s="63" t="str">
        <f>IF(ISNA(VLOOKUP(A1517,Sheet1!B$3:C$1266,2,FALSE)=TRUE),"NC",VLOOKUP(A1517,Sheet1!B$3:C$1266,2,FALSE))</f>
        <v>Rural</v>
      </c>
      <c r="U1517" s="66">
        <f>IF(ISNA(VLOOKUP($A1517,Sheet1!$B$3:$AH$1266,Sheet1!E$1+(Sheet1!$A$1-1)*10,FALSE))=TRUE,"---",IF(VLOOKUP($A1517,Sheet1!$B$3:$AH$1266,Sheet1!E$1+(Sheet1!$A$1-1)*10,FALSE)="---","---", (ROUND(VLOOKUP($A1517,Sheet1!$B$3:$AH$1266,Sheet1!E$1+(Sheet1!$A$1-1)*10,FALSE),IF(VLOOKUP($A1517,Sheet1!$B$3:$AH$1266,Sheet1!E$1+(Sheet1!$A$1-1)*10,FALSE)&gt;99999,-3,IF(VLOOKUP($A1517,Sheet1!$B$3:$AH$1266,Sheet1!E$1+(Sheet1!$A$1-1)*10,FALSE)&gt;9999,-2,IF(VLOOKUP($A1517,Sheet1!$B$3:$AH$1266,Sheet1!E$1+(Sheet1!$A$1-1)*10,FALSE)&gt;999,-1,0)))))))</f>
        <v>343</v>
      </c>
      <c r="V1517" s="66">
        <f>IF(ISNA(VLOOKUP($A1517,Sheet1!$B$3:$AH$1266,Sheet1!F$1+(Sheet1!$A$1-1)*10,FALSE))=TRUE,"---",IF(VLOOKUP($A1517,Sheet1!$B$3:$AH$1266,Sheet1!F$1+(Sheet1!$A$1-1)*10,FALSE)="---","---", (ROUND(VLOOKUP($A1517,Sheet1!$B$3:$AH$1266,Sheet1!F$1+(Sheet1!$A$1-1)*10,FALSE),IF(VLOOKUP($A1517,Sheet1!$B$3:$AH$1266,Sheet1!F$1+(Sheet1!$A$1-1)*10,FALSE)&gt;99999,-3,IF(VLOOKUP($A1517,Sheet1!$B$3:$AH$1266,Sheet1!F$1+(Sheet1!$A$1-1)*10,FALSE)&gt;9999,-2,IF(VLOOKUP($A1517,Sheet1!$B$3:$AH$1266,Sheet1!F$1+(Sheet1!$A$1-1)*10,FALSE)&gt;999,-1,0)))))))</f>
        <v>435</v>
      </c>
      <c r="W1517" s="66">
        <f>IF(ISNA(VLOOKUP($A1517,Sheet1!$B$3:$AH$1266,Sheet1!G$1+(Sheet1!$A$1-1)*10,FALSE))=TRUE,"---",IF(VLOOKUP($A1517,Sheet1!$B$3:$AH$1266,Sheet1!G$1+(Sheet1!$A$1-1)*10,FALSE)="---","---", (ROUND(VLOOKUP($A1517,Sheet1!$B$3:$AH$1266,Sheet1!G$1+(Sheet1!$A$1-1)*10,FALSE),IF(VLOOKUP($A1517,Sheet1!$B$3:$AH$1266,Sheet1!G$1+(Sheet1!$A$1-1)*10,FALSE)&gt;99999,-3,IF(VLOOKUP($A1517,Sheet1!$B$3:$AH$1266,Sheet1!G$1+(Sheet1!$A$1-1)*10,FALSE)&gt;9999,-2,IF(VLOOKUP($A1517,Sheet1!$B$3:$AH$1266,Sheet1!G$1+(Sheet1!$A$1-1)*10,FALSE)&gt;999,-1,0)))))))</f>
        <v>554</v>
      </c>
      <c r="X1517" s="66">
        <f>IF(ISNA(VLOOKUP($A1517,Sheet1!$B$3:$AH$1266,Sheet1!H$1+(Sheet1!$A$1-1)*10,FALSE))=TRUE,"---",IF(VLOOKUP($A1517,Sheet1!$B$3:$AH$1266,Sheet1!H$1+(Sheet1!$A$1-1)*10,FALSE)="---","---", (ROUND(VLOOKUP($A1517,Sheet1!$B$3:$AH$1266,Sheet1!H$1+(Sheet1!$A$1-1)*10,FALSE),IF(VLOOKUP($A1517,Sheet1!$B$3:$AH$1266,Sheet1!H$1+(Sheet1!$A$1-1)*10,FALSE)&gt;99999,-3,IF(VLOOKUP($A1517,Sheet1!$B$3:$AH$1266,Sheet1!H$1+(Sheet1!$A$1-1)*10,FALSE)&gt;9999,-2,IF(VLOOKUP($A1517,Sheet1!$B$3:$AH$1266,Sheet1!H$1+(Sheet1!$A$1-1)*10,FALSE)&gt;999,-1,0)))))))</f>
        <v>874</v>
      </c>
      <c r="Y1517" s="66">
        <f>IF(ISNA(VLOOKUP($A1517,Sheet1!$B$3:$AH$1266,Sheet1!I$1+(Sheet1!$A$1-1)*10,FALSE))=TRUE,"---",IF(VLOOKUP($A1517,Sheet1!$B$3:$AH$1266,Sheet1!I$1+(Sheet1!$A$1-1)*10,FALSE)="---","---", (ROUND(VLOOKUP($A1517,Sheet1!$B$3:$AH$1266,Sheet1!I$1+(Sheet1!$A$1-1)*10,FALSE),IF(VLOOKUP($A1517,Sheet1!$B$3:$AH$1266,Sheet1!I$1+(Sheet1!$A$1-1)*10,FALSE)&gt;99999,-3,IF(VLOOKUP($A1517,Sheet1!$B$3:$AH$1266,Sheet1!I$1+(Sheet1!$A$1-1)*10,FALSE)&gt;9999,-2,IF(VLOOKUP($A1517,Sheet1!$B$3:$AH$1266,Sheet1!I$1+(Sheet1!$A$1-1)*10,FALSE)&gt;999,-1,0)))))))</f>
        <v>1090</v>
      </c>
      <c r="Z1517" s="66">
        <f>IF(ISNA(VLOOKUP($A1517,Sheet1!$B$3:$AH$1266,Sheet1!J$1+(Sheet1!$A$1-1)*10,FALSE))=TRUE,"---",IF(VLOOKUP($A1517,Sheet1!$B$3:$AH$1266,Sheet1!J$1+(Sheet1!$A$1-1)*10,FALSE)="---","---", (ROUND(VLOOKUP($A1517,Sheet1!$B$3:$AH$1266,Sheet1!J$1+(Sheet1!$A$1-1)*10,FALSE),IF(VLOOKUP($A1517,Sheet1!$B$3:$AH$1266,Sheet1!J$1+(Sheet1!$A$1-1)*10,FALSE)&gt;99999,-3,IF(VLOOKUP($A1517,Sheet1!$B$3:$AH$1266,Sheet1!J$1+(Sheet1!$A$1-1)*10,FALSE)&gt;9999,-2,IF(VLOOKUP($A1517,Sheet1!$B$3:$AH$1266,Sheet1!J$1+(Sheet1!$A$1-1)*10,FALSE)&gt;999,-1,0)))))))</f>
        <v>1390</v>
      </c>
      <c r="AA1517" s="66">
        <f>IF(ISNA(VLOOKUP($A1517,Sheet1!$B$3:$AH$1266,Sheet1!K$1+(Sheet1!$A$1-1)*10,FALSE))=TRUE,"---",IF(VLOOKUP($A1517,Sheet1!$B$3:$AH$1266,Sheet1!K$1+(Sheet1!$A$1-1)*10,FALSE)="---","---", (ROUND(VLOOKUP($A1517,Sheet1!$B$3:$AH$1266,Sheet1!K$1+(Sheet1!$A$1-1)*10,FALSE),IF(VLOOKUP($A1517,Sheet1!$B$3:$AH$1266,Sheet1!K$1+(Sheet1!$A$1-1)*10,FALSE)&gt;99999,-3,IF(VLOOKUP($A1517,Sheet1!$B$3:$AH$1266,Sheet1!K$1+(Sheet1!$A$1-1)*10,FALSE)&gt;9999,-2,IF(VLOOKUP($A1517,Sheet1!$B$3:$AH$1266,Sheet1!K$1+(Sheet1!$A$1-1)*10,FALSE)&gt;999,-1,0)))))))</f>
        <v>1610</v>
      </c>
      <c r="AB1517" s="66">
        <f>IF(ISNA(VLOOKUP($A1517,Sheet1!$B$3:$AH$1266,Sheet1!L$1+(Sheet1!$A$1-1)*10,FALSE))=TRUE,"---",IF(VLOOKUP($A1517,Sheet1!$B$3:$AH$1266,Sheet1!L$1+(Sheet1!$A$1-1)*10,FALSE)="---","---", (ROUND(VLOOKUP($A1517,Sheet1!$B$3:$AH$1266,Sheet1!L$1+(Sheet1!$A$1-1)*10,FALSE),IF(VLOOKUP($A1517,Sheet1!$B$3:$AH$1266,Sheet1!L$1+(Sheet1!$A$1-1)*10,FALSE)&gt;99999,-3,IF(VLOOKUP($A1517,Sheet1!$B$3:$AH$1266,Sheet1!L$1+(Sheet1!$A$1-1)*10,FALSE)&gt;9999,-2,IF(VLOOKUP($A1517,Sheet1!$B$3:$AH$1266,Sheet1!L$1+(Sheet1!$A$1-1)*10,FALSE)&gt;999,-1,0)))))))</f>
        <v>1840</v>
      </c>
      <c r="AC1517" s="66">
        <f>IF(ISNA(VLOOKUP($A1517,Sheet1!$B$3:$AH$1266,Sheet1!M$1+(Sheet1!$A$1-1)*10,FALSE))=TRUE,"---",IF(VLOOKUP($A1517,Sheet1!$B$3:$AH$1266,Sheet1!M$1+(Sheet1!$A$1-1)*10,FALSE)="---","---", (ROUND(VLOOKUP($A1517,Sheet1!$B$3:$AH$1266,Sheet1!M$1+(Sheet1!$A$1-1)*10,FALSE),IF(VLOOKUP($A1517,Sheet1!$B$3:$AH$1266,Sheet1!M$1+(Sheet1!$A$1-1)*10,FALSE)&gt;99999,-3,IF(VLOOKUP($A1517,Sheet1!$B$3:$AH$1266,Sheet1!M$1+(Sheet1!$A$1-1)*10,FALSE)&gt;9999,-2,IF(VLOOKUP($A1517,Sheet1!$B$3:$AH$1266,Sheet1!M$1+(Sheet1!$A$1-1)*10,FALSE)&gt;999,-1,0)))))))</f>
        <v>2080</v>
      </c>
      <c r="AD1517" s="66">
        <f>IF(ISNA(VLOOKUP($A1517,Sheet1!$B$3:$AH$1266,Sheet1!N$1+(Sheet1!$A$1-1)*10,FALSE))=TRUE,"---",IF(VLOOKUP($A1517,Sheet1!$B$3:$AH$1266,Sheet1!N$1+(Sheet1!$A$1-1)*10,FALSE)="---","---", (ROUND(VLOOKUP($A1517,Sheet1!$B$3:$AH$1266,Sheet1!N$1+(Sheet1!$A$1-1)*10,FALSE),IF(VLOOKUP($A1517,Sheet1!$B$3:$AH$1266,Sheet1!N$1+(Sheet1!$A$1-1)*10,FALSE)&gt;99999,-3,IF(VLOOKUP($A1517,Sheet1!$B$3:$AH$1266,Sheet1!N$1+(Sheet1!$A$1-1)*10,FALSE)&gt;9999,-2,IF(VLOOKUP($A1517,Sheet1!$B$3:$AH$1266,Sheet1!N$1+(Sheet1!$A$1-1)*10,FALSE)&gt;999,-1,0)))))))</f>
        <v>2400</v>
      </c>
    </row>
    <row r="1518" spans="1:30" ht="25.5" customHeight="1" x14ac:dyDescent="0.25">
      <c r="A1518" s="303" t="s">
        <v>2211</v>
      </c>
      <c r="B1518" s="330" t="s">
        <v>2212</v>
      </c>
      <c r="C1518" s="303">
        <v>425114</v>
      </c>
      <c r="D1518" s="303">
        <v>774255</v>
      </c>
      <c r="E1518" s="307" t="s">
        <v>3018</v>
      </c>
      <c r="F1518" s="52" t="s">
        <v>4876</v>
      </c>
      <c r="G1518" s="127" t="s">
        <v>286</v>
      </c>
      <c r="H1518" s="430">
        <v>72</v>
      </c>
      <c r="I1518" s="112">
        <v>35197</v>
      </c>
      <c r="J1518" s="113">
        <v>5.55</v>
      </c>
      <c r="K1518" s="127" t="s">
        <v>20</v>
      </c>
      <c r="L1518" s="115">
        <v>1030</v>
      </c>
      <c r="M1518" s="116">
        <v>14.3</v>
      </c>
      <c r="N1518" s="114" t="s">
        <v>4405</v>
      </c>
      <c r="O1518" s="68">
        <f t="shared" si="51"/>
        <v>7.2041381609240496</v>
      </c>
      <c r="P1518" s="68">
        <f>IF(O1518&lt;&gt;"",VLOOKUP($A1518,Sheet4!$A$2:$O$1309,14,FALSE)*100,"")</f>
        <v>1.1355140458131352</v>
      </c>
      <c r="Q1518" s="68">
        <f>IF(P1518&lt;&gt;"",VLOOKUP($A1518,Sheet4!$A$2:$O$1309,15,FALSE)*100,"")</f>
        <v>10.583064950141729</v>
      </c>
      <c r="R1518" s="74">
        <f t="shared" si="52"/>
        <v>15</v>
      </c>
      <c r="S1518" s="356" t="s">
        <v>4368</v>
      </c>
      <c r="T1518" s="356" t="str">
        <f>IF(ISNA(VLOOKUP(A1518,Sheet1!B$3:C$1266,2,FALSE)=TRUE),"NC",VLOOKUP(A1518,Sheet1!B$3:C$1266,2,FALSE))</f>
        <v>Regulated</v>
      </c>
      <c r="U1518" s="392">
        <f>IF(ISNA(VLOOKUP($A1518,Sheet1!$B$3:$AH$1266,Sheet1!E$1+(Sheet1!$A$1-1)*10,FALSE))=TRUE,"---",IF(VLOOKUP($A1518,Sheet1!$B$3:$AH$1266,Sheet1!E$1+(Sheet1!$A$1-1)*10,FALSE)="---","---", (ROUND(VLOOKUP($A1518,Sheet1!$B$3:$AH$1266,Sheet1!E$1+(Sheet1!$A$1-1)*10,FALSE),IF(VLOOKUP($A1518,Sheet1!$B$3:$AH$1266,Sheet1!E$1+(Sheet1!$A$1-1)*10,FALSE)&gt;99999,-3,IF(VLOOKUP($A1518,Sheet1!$B$3:$AH$1266,Sheet1!E$1+(Sheet1!$A$1-1)*10,FALSE)&gt;9999,-2,IF(VLOOKUP($A1518,Sheet1!$B$3:$AH$1266,Sheet1!E$1+(Sheet1!$A$1-1)*10,FALSE)&gt;999,-1,0)))))))</f>
        <v>346</v>
      </c>
      <c r="V1518" s="392">
        <f>IF(ISNA(VLOOKUP($A1518,Sheet1!$B$3:$AH$1266,Sheet1!F$1+(Sheet1!$A$1-1)*10,FALSE))=TRUE,"---",IF(VLOOKUP($A1518,Sheet1!$B$3:$AH$1266,Sheet1!F$1+(Sheet1!$A$1-1)*10,FALSE)="---","---", (ROUND(VLOOKUP($A1518,Sheet1!$B$3:$AH$1266,Sheet1!F$1+(Sheet1!$A$1-1)*10,FALSE),IF(VLOOKUP($A1518,Sheet1!$B$3:$AH$1266,Sheet1!F$1+(Sheet1!$A$1-1)*10,FALSE)&gt;99999,-3,IF(VLOOKUP($A1518,Sheet1!$B$3:$AH$1266,Sheet1!F$1+(Sheet1!$A$1-1)*10,FALSE)&gt;9999,-2,IF(VLOOKUP($A1518,Sheet1!$B$3:$AH$1266,Sheet1!F$1+(Sheet1!$A$1-1)*10,FALSE)&gt;999,-1,0)))))))</f>
        <v>433</v>
      </c>
      <c r="W1518" s="392">
        <f>IF(ISNA(VLOOKUP($A1518,Sheet1!$B$3:$AH$1266,Sheet1!G$1+(Sheet1!$A$1-1)*10,FALSE))=TRUE,"---",IF(VLOOKUP($A1518,Sheet1!$B$3:$AH$1266,Sheet1!G$1+(Sheet1!$A$1-1)*10,FALSE)="---","---", (ROUND(VLOOKUP($A1518,Sheet1!$B$3:$AH$1266,Sheet1!G$1+(Sheet1!$A$1-1)*10,FALSE),IF(VLOOKUP($A1518,Sheet1!$B$3:$AH$1266,Sheet1!G$1+(Sheet1!$A$1-1)*10,FALSE)&gt;99999,-3,IF(VLOOKUP($A1518,Sheet1!$B$3:$AH$1266,Sheet1!G$1+(Sheet1!$A$1-1)*10,FALSE)&gt;9999,-2,IF(VLOOKUP($A1518,Sheet1!$B$3:$AH$1266,Sheet1!G$1+(Sheet1!$A$1-1)*10,FALSE)&gt;999,-1,0)))))))</f>
        <v>541</v>
      </c>
      <c r="X1518" s="392">
        <f>IF(ISNA(VLOOKUP($A1518,Sheet1!$B$3:$AH$1266,Sheet1!H$1+(Sheet1!$A$1-1)*10,FALSE))=TRUE,"---",IF(VLOOKUP($A1518,Sheet1!$B$3:$AH$1266,Sheet1!H$1+(Sheet1!$A$1-1)*10,FALSE)="---","---", (ROUND(VLOOKUP($A1518,Sheet1!$B$3:$AH$1266,Sheet1!H$1+(Sheet1!$A$1-1)*10,FALSE),IF(VLOOKUP($A1518,Sheet1!$B$3:$AH$1266,Sheet1!H$1+(Sheet1!$A$1-1)*10,FALSE)&gt;99999,-3,IF(VLOOKUP($A1518,Sheet1!$B$3:$AH$1266,Sheet1!H$1+(Sheet1!$A$1-1)*10,FALSE)&gt;9999,-2,IF(VLOOKUP($A1518,Sheet1!$B$3:$AH$1266,Sheet1!H$1+(Sheet1!$A$1-1)*10,FALSE)&gt;999,-1,0)))))))</f>
        <v>795</v>
      </c>
      <c r="Y1518" s="392">
        <f>IF(ISNA(VLOOKUP($A1518,Sheet1!$B$3:$AH$1266,Sheet1!I$1+(Sheet1!$A$1-1)*10,FALSE))=TRUE,"---",IF(VLOOKUP($A1518,Sheet1!$B$3:$AH$1266,Sheet1!I$1+(Sheet1!$A$1-1)*10,FALSE)="---","---", (ROUND(VLOOKUP($A1518,Sheet1!$B$3:$AH$1266,Sheet1!I$1+(Sheet1!$A$1-1)*10,FALSE),IF(VLOOKUP($A1518,Sheet1!$B$3:$AH$1266,Sheet1!I$1+(Sheet1!$A$1-1)*10,FALSE)&gt;99999,-3,IF(VLOOKUP($A1518,Sheet1!$B$3:$AH$1266,Sheet1!I$1+(Sheet1!$A$1-1)*10,FALSE)&gt;9999,-2,IF(VLOOKUP($A1518,Sheet1!$B$3:$AH$1266,Sheet1!I$1+(Sheet1!$A$1-1)*10,FALSE)&gt;999,-1,0)))))))</f>
        <v>950</v>
      </c>
      <c r="Z1518" s="392">
        <f>IF(ISNA(VLOOKUP($A1518,Sheet1!$B$3:$AH$1266,Sheet1!J$1+(Sheet1!$A$1-1)*10,FALSE))=TRUE,"---",IF(VLOOKUP($A1518,Sheet1!$B$3:$AH$1266,Sheet1!J$1+(Sheet1!$A$1-1)*10,FALSE)="---","---", (ROUND(VLOOKUP($A1518,Sheet1!$B$3:$AH$1266,Sheet1!J$1+(Sheet1!$A$1-1)*10,FALSE),IF(VLOOKUP($A1518,Sheet1!$B$3:$AH$1266,Sheet1!J$1+(Sheet1!$A$1-1)*10,FALSE)&gt;99999,-3,IF(VLOOKUP($A1518,Sheet1!$B$3:$AH$1266,Sheet1!J$1+(Sheet1!$A$1-1)*10,FALSE)&gt;9999,-2,IF(VLOOKUP($A1518,Sheet1!$B$3:$AH$1266,Sheet1!J$1+(Sheet1!$A$1-1)*10,FALSE)&gt;999,-1,0)))))))</f>
        <v>1130</v>
      </c>
      <c r="AA1518" s="392">
        <f>IF(ISNA(VLOOKUP($A1518,Sheet1!$B$3:$AH$1266,Sheet1!K$1+(Sheet1!$A$1-1)*10,FALSE))=TRUE,"---",IF(VLOOKUP($A1518,Sheet1!$B$3:$AH$1266,Sheet1!K$1+(Sheet1!$A$1-1)*10,FALSE)="---","---", (ROUND(VLOOKUP($A1518,Sheet1!$B$3:$AH$1266,Sheet1!K$1+(Sheet1!$A$1-1)*10,FALSE),IF(VLOOKUP($A1518,Sheet1!$B$3:$AH$1266,Sheet1!K$1+(Sheet1!$A$1-1)*10,FALSE)&gt;99999,-3,IF(VLOOKUP($A1518,Sheet1!$B$3:$AH$1266,Sheet1!K$1+(Sheet1!$A$1-1)*10,FALSE)&gt;9999,-2,IF(VLOOKUP($A1518,Sheet1!$B$3:$AH$1266,Sheet1!K$1+(Sheet1!$A$1-1)*10,FALSE)&gt;999,-1,0)))))))</f>
        <v>1250</v>
      </c>
      <c r="AB1518" s="392">
        <f>IF(ISNA(VLOOKUP($A1518,Sheet1!$B$3:$AH$1266,Sheet1!L$1+(Sheet1!$A$1-1)*10,FALSE))=TRUE,"---",IF(VLOOKUP($A1518,Sheet1!$B$3:$AH$1266,Sheet1!L$1+(Sheet1!$A$1-1)*10,FALSE)="---","---", (ROUND(VLOOKUP($A1518,Sheet1!$B$3:$AH$1266,Sheet1!L$1+(Sheet1!$A$1-1)*10,FALSE),IF(VLOOKUP($A1518,Sheet1!$B$3:$AH$1266,Sheet1!L$1+(Sheet1!$A$1-1)*10,FALSE)&gt;99999,-3,IF(VLOOKUP($A1518,Sheet1!$B$3:$AH$1266,Sheet1!L$1+(Sheet1!$A$1-1)*10,FALSE)&gt;9999,-2,IF(VLOOKUP($A1518,Sheet1!$B$3:$AH$1266,Sheet1!L$1+(Sheet1!$A$1-1)*10,FALSE)&gt;999,-1,0)))))))</f>
        <v>1360</v>
      </c>
      <c r="AC1518" s="392">
        <f>IF(ISNA(VLOOKUP($A1518,Sheet1!$B$3:$AH$1266,Sheet1!M$1+(Sheet1!$A$1-1)*10,FALSE))=TRUE,"---",IF(VLOOKUP($A1518,Sheet1!$B$3:$AH$1266,Sheet1!M$1+(Sheet1!$A$1-1)*10,FALSE)="---","---", (ROUND(VLOOKUP($A1518,Sheet1!$B$3:$AH$1266,Sheet1!M$1+(Sheet1!$A$1-1)*10,FALSE),IF(VLOOKUP($A1518,Sheet1!$B$3:$AH$1266,Sheet1!M$1+(Sheet1!$A$1-1)*10,FALSE)&gt;99999,-3,IF(VLOOKUP($A1518,Sheet1!$B$3:$AH$1266,Sheet1!M$1+(Sheet1!$A$1-1)*10,FALSE)&gt;9999,-2,IF(VLOOKUP($A1518,Sheet1!$B$3:$AH$1266,Sheet1!M$1+(Sheet1!$A$1-1)*10,FALSE)&gt;999,-1,0)))))))</f>
        <v>1470</v>
      </c>
      <c r="AD1518" s="392">
        <f>IF(ISNA(VLOOKUP($A1518,Sheet1!$B$3:$AH$1266,Sheet1!N$1+(Sheet1!$A$1-1)*10,FALSE))=TRUE,"---",IF(VLOOKUP($A1518,Sheet1!$B$3:$AH$1266,Sheet1!N$1+(Sheet1!$A$1-1)*10,FALSE)="---","---", (ROUND(VLOOKUP($A1518,Sheet1!$B$3:$AH$1266,Sheet1!N$1+(Sheet1!$A$1-1)*10,FALSE),IF(VLOOKUP($A1518,Sheet1!$B$3:$AH$1266,Sheet1!N$1+(Sheet1!$A$1-1)*10,FALSE)&gt;99999,-3,IF(VLOOKUP($A1518,Sheet1!$B$3:$AH$1266,Sheet1!N$1+(Sheet1!$A$1-1)*10,FALSE)&gt;9999,-2,IF(VLOOKUP($A1518,Sheet1!$B$3:$AH$1266,Sheet1!N$1+(Sheet1!$A$1-1)*10,FALSE)&gt;999,-1,0)))))))</f>
        <v>1600</v>
      </c>
    </row>
    <row r="1519" spans="1:30" ht="25.5" customHeight="1" x14ac:dyDescent="0.25">
      <c r="A1519" s="303"/>
      <c r="B1519" s="331"/>
      <c r="C1519" s="303"/>
      <c r="D1519" s="303"/>
      <c r="E1519" s="307" t="e">
        <v>#N/A</v>
      </c>
      <c r="F1519" s="52" t="s">
        <v>4647</v>
      </c>
      <c r="G1519" s="127" t="s">
        <v>31</v>
      </c>
      <c r="H1519" s="430"/>
      <c r="I1519" s="112">
        <v>38445</v>
      </c>
      <c r="J1519" s="113">
        <v>5.58</v>
      </c>
      <c r="K1519" s="114" t="s">
        <v>4405</v>
      </c>
      <c r="L1519" s="115">
        <v>1020</v>
      </c>
      <c r="M1519" s="116">
        <v>14.2</v>
      </c>
      <c r="N1519" s="127" t="s">
        <v>112</v>
      </c>
      <c r="O1519" s="68" t="s">
        <v>4405</v>
      </c>
      <c r="P1519" s="68" t="s">
        <v>4405</v>
      </c>
      <c r="Q1519" s="68" t="s">
        <v>4405</v>
      </c>
      <c r="R1519" s="74" t="s">
        <v>4405</v>
      </c>
      <c r="S1519" s="356" t="e">
        <v>#N/A</v>
      </c>
      <c r="T1519" s="356" t="str">
        <f>IF(ISNA(VLOOKUP(A1519,Sheet1!B$3:C$1266,2,FALSE)=TRUE),"ND",VLOOKUP(A1519,Sheet1!B$3:C$1266,2,FALSE))</f>
        <v>ND</v>
      </c>
      <c r="U1519" s="392" t="str">
        <f>IF(ISNA(VLOOKUP($A1519,Sheet1!$B$3:$AH$1266,Sheet1!E$1+(Sheet1!$A$1-1)*10,FALSE))=TRUE,"---",IF(VLOOKUP($A1519,Sheet1!$B$3:$AH$1266,Sheet1!E$1+(Sheet1!$A$1-1)*10,FALSE)="---","---", (ROUND(VLOOKUP($A1519,Sheet1!$B$3:$AH$1266,Sheet1!E$1+(Sheet1!$A$1-1)*10,FALSE),IF(VLOOKUP($A1519,Sheet1!$B$3:$AH$1266,Sheet1!E$1+(Sheet1!$A$1-1)*10,FALSE)&gt;99999,-3,IF(VLOOKUP($A1519,Sheet1!$B$3:$AH$1266,Sheet1!E$1+(Sheet1!$A$1-1)*10,FALSE)&gt;9999,-2,IF(VLOOKUP($A1519,Sheet1!$B$3:$AH$1266,Sheet1!E$1+(Sheet1!$A$1-1)*10,FALSE)&gt;999,-1,0)))))))</f>
        <v>---</v>
      </c>
      <c r="V1519" s="392" t="str">
        <f>IF(ISNA(VLOOKUP($A1519,Sheet1!$B$3:$AH$1266,Sheet1!F$1+(Sheet1!$A$1-1)*10,FALSE))=TRUE,"---",IF(VLOOKUP($A1519,Sheet1!$B$3:$AH$1266,Sheet1!F$1+(Sheet1!$A$1-1)*10,FALSE)="---","---", (ROUND(VLOOKUP($A1519,Sheet1!$B$3:$AH$1266,Sheet1!F$1+(Sheet1!$A$1-1)*10,FALSE),IF(VLOOKUP($A1519,Sheet1!$B$3:$AH$1266,Sheet1!F$1+(Sheet1!$A$1-1)*10,FALSE)&gt;99999,-3,IF(VLOOKUP($A1519,Sheet1!$B$3:$AH$1266,Sheet1!F$1+(Sheet1!$A$1-1)*10,FALSE)&gt;9999,-2,IF(VLOOKUP($A1519,Sheet1!$B$3:$AH$1266,Sheet1!F$1+(Sheet1!$A$1-1)*10,FALSE)&gt;999,-1,0)))))))</f>
        <v>---</v>
      </c>
      <c r="W1519" s="392" t="str">
        <f>IF(ISNA(VLOOKUP($A1519,Sheet1!$B$3:$AH$1266,Sheet1!G$1+(Sheet1!$A$1-1)*10,FALSE))=TRUE,"---",IF(VLOOKUP($A1519,Sheet1!$B$3:$AH$1266,Sheet1!G$1+(Sheet1!$A$1-1)*10,FALSE)="---","---", (ROUND(VLOOKUP($A1519,Sheet1!$B$3:$AH$1266,Sheet1!G$1+(Sheet1!$A$1-1)*10,FALSE),IF(VLOOKUP($A1519,Sheet1!$B$3:$AH$1266,Sheet1!G$1+(Sheet1!$A$1-1)*10,FALSE)&gt;99999,-3,IF(VLOOKUP($A1519,Sheet1!$B$3:$AH$1266,Sheet1!G$1+(Sheet1!$A$1-1)*10,FALSE)&gt;9999,-2,IF(VLOOKUP($A1519,Sheet1!$B$3:$AH$1266,Sheet1!G$1+(Sheet1!$A$1-1)*10,FALSE)&gt;999,-1,0)))))))</f>
        <v>---</v>
      </c>
      <c r="X1519" s="392" t="str">
        <f>IF(ISNA(VLOOKUP($A1519,Sheet1!$B$3:$AH$1266,Sheet1!H$1+(Sheet1!$A$1-1)*10,FALSE))=TRUE,"---",IF(VLOOKUP($A1519,Sheet1!$B$3:$AH$1266,Sheet1!H$1+(Sheet1!$A$1-1)*10,FALSE)="---","---", (ROUND(VLOOKUP($A1519,Sheet1!$B$3:$AH$1266,Sheet1!H$1+(Sheet1!$A$1-1)*10,FALSE),IF(VLOOKUP($A1519,Sheet1!$B$3:$AH$1266,Sheet1!H$1+(Sheet1!$A$1-1)*10,FALSE)&gt;99999,-3,IF(VLOOKUP($A1519,Sheet1!$B$3:$AH$1266,Sheet1!H$1+(Sheet1!$A$1-1)*10,FALSE)&gt;9999,-2,IF(VLOOKUP($A1519,Sheet1!$B$3:$AH$1266,Sheet1!H$1+(Sheet1!$A$1-1)*10,FALSE)&gt;999,-1,0)))))))</f>
        <v>---</v>
      </c>
      <c r="Y1519" s="392" t="str">
        <f>IF(ISNA(VLOOKUP($A1519,Sheet1!$B$3:$AH$1266,Sheet1!I$1+(Sheet1!$A$1-1)*10,FALSE))=TRUE,"---",IF(VLOOKUP($A1519,Sheet1!$B$3:$AH$1266,Sheet1!I$1+(Sheet1!$A$1-1)*10,FALSE)="---","---", (ROUND(VLOOKUP($A1519,Sheet1!$B$3:$AH$1266,Sheet1!I$1+(Sheet1!$A$1-1)*10,FALSE),IF(VLOOKUP($A1519,Sheet1!$B$3:$AH$1266,Sheet1!I$1+(Sheet1!$A$1-1)*10,FALSE)&gt;99999,-3,IF(VLOOKUP($A1519,Sheet1!$B$3:$AH$1266,Sheet1!I$1+(Sheet1!$A$1-1)*10,FALSE)&gt;9999,-2,IF(VLOOKUP($A1519,Sheet1!$B$3:$AH$1266,Sheet1!I$1+(Sheet1!$A$1-1)*10,FALSE)&gt;999,-1,0)))))))</f>
        <v>---</v>
      </c>
      <c r="Z1519" s="392" t="str">
        <f>IF(ISNA(VLOOKUP($A1519,Sheet1!$B$3:$AH$1266,Sheet1!J$1+(Sheet1!$A$1-1)*10,FALSE))=TRUE,"---",IF(VLOOKUP($A1519,Sheet1!$B$3:$AH$1266,Sheet1!J$1+(Sheet1!$A$1-1)*10,FALSE)="---","---", (ROUND(VLOOKUP($A1519,Sheet1!$B$3:$AH$1266,Sheet1!J$1+(Sheet1!$A$1-1)*10,FALSE),IF(VLOOKUP($A1519,Sheet1!$B$3:$AH$1266,Sheet1!J$1+(Sheet1!$A$1-1)*10,FALSE)&gt;99999,-3,IF(VLOOKUP($A1519,Sheet1!$B$3:$AH$1266,Sheet1!J$1+(Sheet1!$A$1-1)*10,FALSE)&gt;9999,-2,IF(VLOOKUP($A1519,Sheet1!$B$3:$AH$1266,Sheet1!J$1+(Sheet1!$A$1-1)*10,FALSE)&gt;999,-1,0)))))))</f>
        <v>---</v>
      </c>
      <c r="AA1519" s="392" t="str">
        <f>IF(ISNA(VLOOKUP($A1519,Sheet1!$B$3:$AH$1266,Sheet1!K$1+(Sheet1!$A$1-1)*10,FALSE))=TRUE,"---",IF(VLOOKUP($A1519,Sheet1!$B$3:$AH$1266,Sheet1!K$1+(Sheet1!$A$1-1)*10,FALSE)="---","---", (ROUND(VLOOKUP($A1519,Sheet1!$B$3:$AH$1266,Sheet1!K$1+(Sheet1!$A$1-1)*10,FALSE),IF(VLOOKUP($A1519,Sheet1!$B$3:$AH$1266,Sheet1!K$1+(Sheet1!$A$1-1)*10,FALSE)&gt;99999,-3,IF(VLOOKUP($A1519,Sheet1!$B$3:$AH$1266,Sheet1!K$1+(Sheet1!$A$1-1)*10,FALSE)&gt;9999,-2,IF(VLOOKUP($A1519,Sheet1!$B$3:$AH$1266,Sheet1!K$1+(Sheet1!$A$1-1)*10,FALSE)&gt;999,-1,0)))))))</f>
        <v>---</v>
      </c>
      <c r="AB1519" s="392" t="str">
        <f>IF(ISNA(VLOOKUP($A1519,Sheet1!$B$3:$AH$1266,Sheet1!L$1+(Sheet1!$A$1-1)*10,FALSE))=TRUE,"---",IF(VLOOKUP($A1519,Sheet1!$B$3:$AH$1266,Sheet1!L$1+(Sheet1!$A$1-1)*10,FALSE)="---","---", (ROUND(VLOOKUP($A1519,Sheet1!$B$3:$AH$1266,Sheet1!L$1+(Sheet1!$A$1-1)*10,FALSE),IF(VLOOKUP($A1519,Sheet1!$B$3:$AH$1266,Sheet1!L$1+(Sheet1!$A$1-1)*10,FALSE)&gt;99999,-3,IF(VLOOKUP($A1519,Sheet1!$B$3:$AH$1266,Sheet1!L$1+(Sheet1!$A$1-1)*10,FALSE)&gt;9999,-2,IF(VLOOKUP($A1519,Sheet1!$B$3:$AH$1266,Sheet1!L$1+(Sheet1!$A$1-1)*10,FALSE)&gt;999,-1,0)))))))</f>
        <v>---</v>
      </c>
      <c r="AC1519" s="392" t="str">
        <f>IF(ISNA(VLOOKUP($A1519,Sheet1!$B$3:$AH$1266,Sheet1!M$1+(Sheet1!$A$1-1)*10,FALSE))=TRUE,"---",IF(VLOOKUP($A1519,Sheet1!$B$3:$AH$1266,Sheet1!M$1+(Sheet1!$A$1-1)*10,FALSE)="---","---", (ROUND(VLOOKUP($A1519,Sheet1!$B$3:$AH$1266,Sheet1!M$1+(Sheet1!$A$1-1)*10,FALSE),IF(VLOOKUP($A1519,Sheet1!$B$3:$AH$1266,Sheet1!M$1+(Sheet1!$A$1-1)*10,FALSE)&gt;99999,-3,IF(VLOOKUP($A1519,Sheet1!$B$3:$AH$1266,Sheet1!M$1+(Sheet1!$A$1-1)*10,FALSE)&gt;9999,-2,IF(VLOOKUP($A1519,Sheet1!$B$3:$AH$1266,Sheet1!M$1+(Sheet1!$A$1-1)*10,FALSE)&gt;999,-1,0)))))))</f>
        <v>---</v>
      </c>
      <c r="AD1519" s="392" t="str">
        <f>IF(ISNA(VLOOKUP($A1519,Sheet1!$B$3:$AH$1266,Sheet1!N$1+(Sheet1!$A$1-1)*10,FALSE))=TRUE,"---",IF(VLOOKUP($A1519,Sheet1!$B$3:$AH$1266,Sheet1!N$1+(Sheet1!$A$1-1)*10,FALSE)="---","---", (ROUND(VLOOKUP($A1519,Sheet1!$B$3:$AH$1266,Sheet1!N$1+(Sheet1!$A$1-1)*10,FALSE),IF(VLOOKUP($A1519,Sheet1!$B$3:$AH$1266,Sheet1!N$1+(Sheet1!$A$1-1)*10,FALSE)&gt;99999,-3,IF(VLOOKUP($A1519,Sheet1!$B$3:$AH$1266,Sheet1!N$1+(Sheet1!$A$1-1)*10,FALSE)&gt;9999,-2,IF(VLOOKUP($A1519,Sheet1!$B$3:$AH$1266,Sheet1!N$1+(Sheet1!$A$1-1)*10,FALSE)&gt;999,-1,0)))))))</f>
        <v>---</v>
      </c>
    </row>
    <row r="1520" spans="1:30" ht="25.5" customHeight="1" x14ac:dyDescent="0.25">
      <c r="A1520" s="133" t="s">
        <v>2213</v>
      </c>
      <c r="B1520" s="141" t="s">
        <v>2214</v>
      </c>
      <c r="C1520" s="133">
        <v>425314</v>
      </c>
      <c r="D1520" s="133">
        <v>774002</v>
      </c>
      <c r="E1520" s="67" t="s">
        <v>3018</v>
      </c>
      <c r="F1520" s="117" t="s">
        <v>4861</v>
      </c>
      <c r="G1520" s="118" t="s">
        <v>286</v>
      </c>
      <c r="H1520" s="136">
        <v>7.38</v>
      </c>
      <c r="I1520" s="119">
        <v>27822</v>
      </c>
      <c r="J1520" s="124">
        <v>7.41</v>
      </c>
      <c r="K1520" s="121" t="s">
        <v>4405</v>
      </c>
      <c r="L1520" s="122">
        <v>160</v>
      </c>
      <c r="M1520" s="123">
        <v>21.7</v>
      </c>
      <c r="N1520" s="121" t="s">
        <v>4405</v>
      </c>
      <c r="O1520" s="71" t="str">
        <f t="shared" si="51"/>
        <v>&gt;50</v>
      </c>
      <c r="P1520" s="71">
        <f>IF(O1520&lt;&gt;"",VLOOKUP($A1520,Sheet4!$A$2:$O$1309,14,FALSE)*100,"")</f>
        <v>9.1689758006314079</v>
      </c>
      <c r="Q1520" s="71">
        <f>IF(P1520&lt;&gt;"",VLOOKUP($A1520,Sheet4!$A$2:$O$1309,15,FALSE)*100,"")</f>
        <v>61.014473309809922</v>
      </c>
      <c r="R1520" s="73" t="str">
        <f t="shared" si="52"/>
        <v>&lt;2</v>
      </c>
      <c r="S1520" s="63" t="s">
        <v>4368</v>
      </c>
      <c r="T1520" s="63" t="str">
        <f>IF(ISNA(VLOOKUP(A1520,Sheet1!B$3:C$1266,2,FALSE)=TRUE),"NC",VLOOKUP(A1520,Sheet1!B$3:C$1266,2,FALSE))</f>
        <v>Rural</v>
      </c>
      <c r="U1520" s="66">
        <f>IF(ISNA(VLOOKUP($A1520,Sheet1!$B$3:$AH$1266,Sheet1!E$1+(Sheet1!$A$1-1)*10,FALSE))=TRUE,"---",IF(VLOOKUP($A1520,Sheet1!$B$3:$AH$1266,Sheet1!E$1+(Sheet1!$A$1-1)*10,FALSE)="---","---", (ROUND(VLOOKUP($A1520,Sheet1!$B$3:$AH$1266,Sheet1!E$1+(Sheet1!$A$1-1)*10,FALSE),IF(VLOOKUP($A1520,Sheet1!$B$3:$AH$1266,Sheet1!E$1+(Sheet1!$A$1-1)*10,FALSE)&gt;99999,-3,IF(VLOOKUP($A1520,Sheet1!$B$3:$AH$1266,Sheet1!E$1+(Sheet1!$A$1-1)*10,FALSE)&gt;9999,-2,IF(VLOOKUP($A1520,Sheet1!$B$3:$AH$1266,Sheet1!E$1+(Sheet1!$A$1-1)*10,FALSE)&gt;999,-1,0)))))))</f>
        <v>116</v>
      </c>
      <c r="V1520" s="66">
        <f>IF(ISNA(VLOOKUP($A1520,Sheet1!$B$3:$AH$1266,Sheet1!F$1+(Sheet1!$A$1-1)*10,FALSE))=TRUE,"---",IF(VLOOKUP($A1520,Sheet1!$B$3:$AH$1266,Sheet1!F$1+(Sheet1!$A$1-1)*10,FALSE)="---","---", (ROUND(VLOOKUP($A1520,Sheet1!$B$3:$AH$1266,Sheet1!F$1+(Sheet1!$A$1-1)*10,FALSE),IF(VLOOKUP($A1520,Sheet1!$B$3:$AH$1266,Sheet1!F$1+(Sheet1!$A$1-1)*10,FALSE)&gt;99999,-3,IF(VLOOKUP($A1520,Sheet1!$B$3:$AH$1266,Sheet1!F$1+(Sheet1!$A$1-1)*10,FALSE)&gt;9999,-2,IF(VLOOKUP($A1520,Sheet1!$B$3:$AH$1266,Sheet1!F$1+(Sheet1!$A$1-1)*10,FALSE)&gt;999,-1,0)))))))</f>
        <v>136</v>
      </c>
      <c r="W1520" s="66">
        <f>IF(ISNA(VLOOKUP($A1520,Sheet1!$B$3:$AH$1266,Sheet1!G$1+(Sheet1!$A$1-1)*10,FALSE))=TRUE,"---",IF(VLOOKUP($A1520,Sheet1!$B$3:$AH$1266,Sheet1!G$1+(Sheet1!$A$1-1)*10,FALSE)="---","---", (ROUND(VLOOKUP($A1520,Sheet1!$B$3:$AH$1266,Sheet1!G$1+(Sheet1!$A$1-1)*10,FALSE),IF(VLOOKUP($A1520,Sheet1!$B$3:$AH$1266,Sheet1!G$1+(Sheet1!$A$1-1)*10,FALSE)&gt;99999,-3,IF(VLOOKUP($A1520,Sheet1!$B$3:$AH$1266,Sheet1!G$1+(Sheet1!$A$1-1)*10,FALSE)&gt;9999,-2,IF(VLOOKUP($A1520,Sheet1!$B$3:$AH$1266,Sheet1!G$1+(Sheet1!$A$1-1)*10,FALSE)&gt;999,-1,0)))))))</f>
        <v>162</v>
      </c>
      <c r="X1520" s="66">
        <f>IF(ISNA(VLOOKUP($A1520,Sheet1!$B$3:$AH$1266,Sheet1!H$1+(Sheet1!$A$1-1)*10,FALSE))=TRUE,"---",IF(VLOOKUP($A1520,Sheet1!$B$3:$AH$1266,Sheet1!H$1+(Sheet1!$A$1-1)*10,FALSE)="---","---", (ROUND(VLOOKUP($A1520,Sheet1!$B$3:$AH$1266,Sheet1!H$1+(Sheet1!$A$1-1)*10,FALSE),IF(VLOOKUP($A1520,Sheet1!$B$3:$AH$1266,Sheet1!H$1+(Sheet1!$A$1-1)*10,FALSE)&gt;99999,-3,IF(VLOOKUP($A1520,Sheet1!$B$3:$AH$1266,Sheet1!H$1+(Sheet1!$A$1-1)*10,FALSE)&gt;9999,-2,IF(VLOOKUP($A1520,Sheet1!$B$3:$AH$1266,Sheet1!H$1+(Sheet1!$A$1-1)*10,FALSE)&gt;999,-1,0)))))))</f>
        <v>220</v>
      </c>
      <c r="Y1520" s="66">
        <f>IF(ISNA(VLOOKUP($A1520,Sheet1!$B$3:$AH$1266,Sheet1!I$1+(Sheet1!$A$1-1)*10,FALSE))=TRUE,"---",IF(VLOOKUP($A1520,Sheet1!$B$3:$AH$1266,Sheet1!I$1+(Sheet1!$A$1-1)*10,FALSE)="---","---", (ROUND(VLOOKUP($A1520,Sheet1!$B$3:$AH$1266,Sheet1!I$1+(Sheet1!$A$1-1)*10,FALSE),IF(VLOOKUP($A1520,Sheet1!$B$3:$AH$1266,Sheet1!I$1+(Sheet1!$A$1-1)*10,FALSE)&gt;99999,-3,IF(VLOOKUP($A1520,Sheet1!$B$3:$AH$1266,Sheet1!I$1+(Sheet1!$A$1-1)*10,FALSE)&gt;9999,-2,IF(VLOOKUP($A1520,Sheet1!$B$3:$AH$1266,Sheet1!I$1+(Sheet1!$A$1-1)*10,FALSE)&gt;999,-1,0)))))))</f>
        <v>257</v>
      </c>
      <c r="Z1520" s="66">
        <f>IF(ISNA(VLOOKUP($A1520,Sheet1!$B$3:$AH$1266,Sheet1!J$1+(Sheet1!$A$1-1)*10,FALSE))=TRUE,"---",IF(VLOOKUP($A1520,Sheet1!$B$3:$AH$1266,Sheet1!J$1+(Sheet1!$A$1-1)*10,FALSE)="---","---", (ROUND(VLOOKUP($A1520,Sheet1!$B$3:$AH$1266,Sheet1!J$1+(Sheet1!$A$1-1)*10,FALSE),IF(VLOOKUP($A1520,Sheet1!$B$3:$AH$1266,Sheet1!J$1+(Sheet1!$A$1-1)*10,FALSE)&gt;99999,-3,IF(VLOOKUP($A1520,Sheet1!$B$3:$AH$1266,Sheet1!J$1+(Sheet1!$A$1-1)*10,FALSE)&gt;9999,-2,IF(VLOOKUP($A1520,Sheet1!$B$3:$AH$1266,Sheet1!J$1+(Sheet1!$A$1-1)*10,FALSE)&gt;999,-1,0)))))))</f>
        <v>299</v>
      </c>
      <c r="AA1520" s="66">
        <f>IF(ISNA(VLOOKUP($A1520,Sheet1!$B$3:$AH$1266,Sheet1!K$1+(Sheet1!$A$1-1)*10,FALSE))=TRUE,"---",IF(VLOOKUP($A1520,Sheet1!$B$3:$AH$1266,Sheet1!K$1+(Sheet1!$A$1-1)*10,FALSE)="---","---", (ROUND(VLOOKUP($A1520,Sheet1!$B$3:$AH$1266,Sheet1!K$1+(Sheet1!$A$1-1)*10,FALSE),IF(VLOOKUP($A1520,Sheet1!$B$3:$AH$1266,Sheet1!K$1+(Sheet1!$A$1-1)*10,FALSE)&gt;99999,-3,IF(VLOOKUP($A1520,Sheet1!$B$3:$AH$1266,Sheet1!K$1+(Sheet1!$A$1-1)*10,FALSE)&gt;9999,-2,IF(VLOOKUP($A1520,Sheet1!$B$3:$AH$1266,Sheet1!K$1+(Sheet1!$A$1-1)*10,FALSE)&gt;999,-1,0)))))))</f>
        <v>329</v>
      </c>
      <c r="AB1520" s="66">
        <f>IF(ISNA(VLOOKUP($A1520,Sheet1!$B$3:$AH$1266,Sheet1!L$1+(Sheet1!$A$1-1)*10,FALSE))=TRUE,"---",IF(VLOOKUP($A1520,Sheet1!$B$3:$AH$1266,Sheet1!L$1+(Sheet1!$A$1-1)*10,FALSE)="---","---", (ROUND(VLOOKUP($A1520,Sheet1!$B$3:$AH$1266,Sheet1!L$1+(Sheet1!$A$1-1)*10,FALSE),IF(VLOOKUP($A1520,Sheet1!$B$3:$AH$1266,Sheet1!L$1+(Sheet1!$A$1-1)*10,FALSE)&gt;99999,-3,IF(VLOOKUP($A1520,Sheet1!$B$3:$AH$1266,Sheet1!L$1+(Sheet1!$A$1-1)*10,FALSE)&gt;9999,-2,IF(VLOOKUP($A1520,Sheet1!$B$3:$AH$1266,Sheet1!L$1+(Sheet1!$A$1-1)*10,FALSE)&gt;999,-1,0)))))))</f>
        <v>356</v>
      </c>
      <c r="AC1520" s="66">
        <f>IF(ISNA(VLOOKUP($A1520,Sheet1!$B$3:$AH$1266,Sheet1!M$1+(Sheet1!$A$1-1)*10,FALSE))=TRUE,"---",IF(VLOOKUP($A1520,Sheet1!$B$3:$AH$1266,Sheet1!M$1+(Sheet1!$A$1-1)*10,FALSE)="---","---", (ROUND(VLOOKUP($A1520,Sheet1!$B$3:$AH$1266,Sheet1!M$1+(Sheet1!$A$1-1)*10,FALSE),IF(VLOOKUP($A1520,Sheet1!$B$3:$AH$1266,Sheet1!M$1+(Sheet1!$A$1-1)*10,FALSE)&gt;99999,-3,IF(VLOOKUP($A1520,Sheet1!$B$3:$AH$1266,Sheet1!M$1+(Sheet1!$A$1-1)*10,FALSE)&gt;9999,-2,IF(VLOOKUP($A1520,Sheet1!$B$3:$AH$1266,Sheet1!M$1+(Sheet1!$A$1-1)*10,FALSE)&gt;999,-1,0)))))))</f>
        <v>385</v>
      </c>
      <c r="AD1520" s="66">
        <f>IF(ISNA(VLOOKUP($A1520,Sheet1!$B$3:$AH$1266,Sheet1!N$1+(Sheet1!$A$1-1)*10,FALSE))=TRUE,"---",IF(VLOOKUP($A1520,Sheet1!$B$3:$AH$1266,Sheet1!N$1+(Sheet1!$A$1-1)*10,FALSE)="---","---", (ROUND(VLOOKUP($A1520,Sheet1!$B$3:$AH$1266,Sheet1!N$1+(Sheet1!$A$1-1)*10,FALSE),IF(VLOOKUP($A1520,Sheet1!$B$3:$AH$1266,Sheet1!N$1+(Sheet1!$A$1-1)*10,FALSE)&gt;99999,-3,IF(VLOOKUP($A1520,Sheet1!$B$3:$AH$1266,Sheet1!N$1+(Sheet1!$A$1-1)*10,FALSE)&gt;9999,-2,IF(VLOOKUP($A1520,Sheet1!$B$3:$AH$1266,Sheet1!N$1+(Sheet1!$A$1-1)*10,FALSE)&gt;999,-1,0)))))))</f>
        <v>418</v>
      </c>
    </row>
    <row r="1521" spans="1:30" ht="25.5" customHeight="1" x14ac:dyDescent="0.25">
      <c r="A1521" s="125" t="s">
        <v>2215</v>
      </c>
      <c r="B1521" s="126" t="s">
        <v>2216</v>
      </c>
      <c r="C1521" s="125">
        <v>425334</v>
      </c>
      <c r="D1521" s="125">
        <v>774104</v>
      </c>
      <c r="E1521" s="70" t="s">
        <v>3018</v>
      </c>
      <c r="F1521" s="52" t="s">
        <v>4861</v>
      </c>
      <c r="G1521" s="127" t="s">
        <v>286</v>
      </c>
      <c r="H1521" s="128">
        <v>8.02</v>
      </c>
      <c r="I1521" s="112">
        <v>27822</v>
      </c>
      <c r="J1521" s="113">
        <v>3.15</v>
      </c>
      <c r="K1521" s="114" t="s">
        <v>4405</v>
      </c>
      <c r="L1521" s="115">
        <v>168</v>
      </c>
      <c r="M1521" s="116">
        <v>20.9</v>
      </c>
      <c r="N1521" s="114" t="s">
        <v>4405</v>
      </c>
      <c r="O1521" s="68">
        <f t="shared" si="51"/>
        <v>45.655320827812659</v>
      </c>
      <c r="P1521" s="68">
        <f>IF(O1521&lt;&gt;"",VLOOKUP($A1521,Sheet4!$A$2:$O$1309,14,FALSE)*100,"")</f>
        <v>9.025422151010698</v>
      </c>
      <c r="Q1521" s="68">
        <f>IF(P1521&lt;&gt;"",VLOOKUP($A1521,Sheet4!$A$2:$O$1309,15,FALSE)*100,"")</f>
        <v>60.406745834754183</v>
      </c>
      <c r="R1521" s="74">
        <f t="shared" si="52"/>
        <v>2</v>
      </c>
      <c r="S1521" s="64" t="s">
        <v>4368</v>
      </c>
      <c r="T1521" s="64" t="str">
        <f>IF(ISNA(VLOOKUP(A1521,Sheet1!B$3:C$1266,2,FALSE)=TRUE),"NC",VLOOKUP(A1521,Sheet1!B$3:C$1266,2,FALSE))</f>
        <v>Rural</v>
      </c>
      <c r="U1521" s="65">
        <f>IF(ISNA(VLOOKUP($A1521,Sheet1!$B$3:$AH$1266,Sheet1!E$1+(Sheet1!$A$1-1)*10,FALSE))=TRUE,"---",IF(VLOOKUP($A1521,Sheet1!$B$3:$AH$1266,Sheet1!E$1+(Sheet1!$A$1-1)*10,FALSE)="---","---", (ROUND(VLOOKUP($A1521,Sheet1!$B$3:$AH$1266,Sheet1!E$1+(Sheet1!$A$1-1)*10,FALSE),IF(VLOOKUP($A1521,Sheet1!$B$3:$AH$1266,Sheet1!E$1+(Sheet1!$A$1-1)*10,FALSE)&gt;99999,-3,IF(VLOOKUP($A1521,Sheet1!$B$3:$AH$1266,Sheet1!E$1+(Sheet1!$A$1-1)*10,FALSE)&gt;9999,-2,IF(VLOOKUP($A1521,Sheet1!$B$3:$AH$1266,Sheet1!E$1+(Sheet1!$A$1-1)*10,FALSE)&gt;999,-1,0)))))))</f>
        <v>117</v>
      </c>
      <c r="V1521" s="65">
        <f>IF(ISNA(VLOOKUP($A1521,Sheet1!$B$3:$AH$1266,Sheet1!F$1+(Sheet1!$A$1-1)*10,FALSE))=TRUE,"---",IF(VLOOKUP($A1521,Sheet1!$B$3:$AH$1266,Sheet1!F$1+(Sheet1!$A$1-1)*10,FALSE)="---","---", (ROUND(VLOOKUP($A1521,Sheet1!$B$3:$AH$1266,Sheet1!F$1+(Sheet1!$A$1-1)*10,FALSE),IF(VLOOKUP($A1521,Sheet1!$B$3:$AH$1266,Sheet1!F$1+(Sheet1!$A$1-1)*10,FALSE)&gt;99999,-3,IF(VLOOKUP($A1521,Sheet1!$B$3:$AH$1266,Sheet1!F$1+(Sheet1!$A$1-1)*10,FALSE)&gt;9999,-2,IF(VLOOKUP($A1521,Sheet1!$B$3:$AH$1266,Sheet1!F$1+(Sheet1!$A$1-1)*10,FALSE)&gt;999,-1,0)))))))</f>
        <v>137</v>
      </c>
      <c r="W1521" s="65">
        <f>IF(ISNA(VLOOKUP($A1521,Sheet1!$B$3:$AH$1266,Sheet1!G$1+(Sheet1!$A$1-1)*10,FALSE))=TRUE,"---",IF(VLOOKUP($A1521,Sheet1!$B$3:$AH$1266,Sheet1!G$1+(Sheet1!$A$1-1)*10,FALSE)="---","---", (ROUND(VLOOKUP($A1521,Sheet1!$B$3:$AH$1266,Sheet1!G$1+(Sheet1!$A$1-1)*10,FALSE),IF(VLOOKUP($A1521,Sheet1!$B$3:$AH$1266,Sheet1!G$1+(Sheet1!$A$1-1)*10,FALSE)&gt;99999,-3,IF(VLOOKUP($A1521,Sheet1!$B$3:$AH$1266,Sheet1!G$1+(Sheet1!$A$1-1)*10,FALSE)&gt;9999,-2,IF(VLOOKUP($A1521,Sheet1!$B$3:$AH$1266,Sheet1!G$1+(Sheet1!$A$1-1)*10,FALSE)&gt;999,-1,0)))))))</f>
        <v>161</v>
      </c>
      <c r="X1521" s="65">
        <f>IF(ISNA(VLOOKUP($A1521,Sheet1!$B$3:$AH$1266,Sheet1!H$1+(Sheet1!$A$1-1)*10,FALSE))=TRUE,"---",IF(VLOOKUP($A1521,Sheet1!$B$3:$AH$1266,Sheet1!H$1+(Sheet1!$A$1-1)*10,FALSE)="---","---", (ROUND(VLOOKUP($A1521,Sheet1!$B$3:$AH$1266,Sheet1!H$1+(Sheet1!$A$1-1)*10,FALSE),IF(VLOOKUP($A1521,Sheet1!$B$3:$AH$1266,Sheet1!H$1+(Sheet1!$A$1-1)*10,FALSE)&gt;99999,-3,IF(VLOOKUP($A1521,Sheet1!$B$3:$AH$1266,Sheet1!H$1+(Sheet1!$A$1-1)*10,FALSE)&gt;9999,-2,IF(VLOOKUP($A1521,Sheet1!$B$3:$AH$1266,Sheet1!H$1+(Sheet1!$A$1-1)*10,FALSE)&gt;999,-1,0)))))))</f>
        <v>216</v>
      </c>
      <c r="Y1521" s="65">
        <f>IF(ISNA(VLOOKUP($A1521,Sheet1!$B$3:$AH$1266,Sheet1!I$1+(Sheet1!$A$1-1)*10,FALSE))=TRUE,"---",IF(VLOOKUP($A1521,Sheet1!$B$3:$AH$1266,Sheet1!I$1+(Sheet1!$A$1-1)*10,FALSE)="---","---", (ROUND(VLOOKUP($A1521,Sheet1!$B$3:$AH$1266,Sheet1!I$1+(Sheet1!$A$1-1)*10,FALSE),IF(VLOOKUP($A1521,Sheet1!$B$3:$AH$1266,Sheet1!I$1+(Sheet1!$A$1-1)*10,FALSE)&gt;99999,-3,IF(VLOOKUP($A1521,Sheet1!$B$3:$AH$1266,Sheet1!I$1+(Sheet1!$A$1-1)*10,FALSE)&gt;9999,-2,IF(VLOOKUP($A1521,Sheet1!$B$3:$AH$1266,Sheet1!I$1+(Sheet1!$A$1-1)*10,FALSE)&gt;999,-1,0)))))))</f>
        <v>250</v>
      </c>
      <c r="Z1521" s="65">
        <f>IF(ISNA(VLOOKUP($A1521,Sheet1!$B$3:$AH$1266,Sheet1!J$1+(Sheet1!$A$1-1)*10,FALSE))=TRUE,"---",IF(VLOOKUP($A1521,Sheet1!$B$3:$AH$1266,Sheet1!J$1+(Sheet1!$A$1-1)*10,FALSE)="---","---", (ROUND(VLOOKUP($A1521,Sheet1!$B$3:$AH$1266,Sheet1!J$1+(Sheet1!$A$1-1)*10,FALSE),IF(VLOOKUP($A1521,Sheet1!$B$3:$AH$1266,Sheet1!J$1+(Sheet1!$A$1-1)*10,FALSE)&gt;99999,-3,IF(VLOOKUP($A1521,Sheet1!$B$3:$AH$1266,Sheet1!J$1+(Sheet1!$A$1-1)*10,FALSE)&gt;9999,-2,IF(VLOOKUP($A1521,Sheet1!$B$3:$AH$1266,Sheet1!J$1+(Sheet1!$A$1-1)*10,FALSE)&gt;999,-1,0)))))))</f>
        <v>289</v>
      </c>
      <c r="AA1521" s="65">
        <f>IF(ISNA(VLOOKUP($A1521,Sheet1!$B$3:$AH$1266,Sheet1!K$1+(Sheet1!$A$1-1)*10,FALSE))=TRUE,"---",IF(VLOOKUP($A1521,Sheet1!$B$3:$AH$1266,Sheet1!K$1+(Sheet1!$A$1-1)*10,FALSE)="---","---", (ROUND(VLOOKUP($A1521,Sheet1!$B$3:$AH$1266,Sheet1!K$1+(Sheet1!$A$1-1)*10,FALSE),IF(VLOOKUP($A1521,Sheet1!$B$3:$AH$1266,Sheet1!K$1+(Sheet1!$A$1-1)*10,FALSE)&gt;99999,-3,IF(VLOOKUP($A1521,Sheet1!$B$3:$AH$1266,Sheet1!K$1+(Sheet1!$A$1-1)*10,FALSE)&gt;9999,-2,IF(VLOOKUP($A1521,Sheet1!$B$3:$AH$1266,Sheet1!K$1+(Sheet1!$A$1-1)*10,FALSE)&gt;999,-1,0)))))))</f>
        <v>316</v>
      </c>
      <c r="AB1521" s="65">
        <f>IF(ISNA(VLOOKUP($A1521,Sheet1!$B$3:$AH$1266,Sheet1!L$1+(Sheet1!$A$1-1)*10,FALSE))=TRUE,"---",IF(VLOOKUP($A1521,Sheet1!$B$3:$AH$1266,Sheet1!L$1+(Sheet1!$A$1-1)*10,FALSE)="---","---", (ROUND(VLOOKUP($A1521,Sheet1!$B$3:$AH$1266,Sheet1!L$1+(Sheet1!$A$1-1)*10,FALSE),IF(VLOOKUP($A1521,Sheet1!$B$3:$AH$1266,Sheet1!L$1+(Sheet1!$A$1-1)*10,FALSE)&gt;99999,-3,IF(VLOOKUP($A1521,Sheet1!$B$3:$AH$1266,Sheet1!L$1+(Sheet1!$A$1-1)*10,FALSE)&gt;9999,-2,IF(VLOOKUP($A1521,Sheet1!$B$3:$AH$1266,Sheet1!L$1+(Sheet1!$A$1-1)*10,FALSE)&gt;999,-1,0)))))))</f>
        <v>341</v>
      </c>
      <c r="AC1521" s="65">
        <f>IF(ISNA(VLOOKUP($A1521,Sheet1!$B$3:$AH$1266,Sheet1!M$1+(Sheet1!$A$1-1)*10,FALSE))=TRUE,"---",IF(VLOOKUP($A1521,Sheet1!$B$3:$AH$1266,Sheet1!M$1+(Sheet1!$A$1-1)*10,FALSE)="---","---", (ROUND(VLOOKUP($A1521,Sheet1!$B$3:$AH$1266,Sheet1!M$1+(Sheet1!$A$1-1)*10,FALSE),IF(VLOOKUP($A1521,Sheet1!$B$3:$AH$1266,Sheet1!M$1+(Sheet1!$A$1-1)*10,FALSE)&gt;99999,-3,IF(VLOOKUP($A1521,Sheet1!$B$3:$AH$1266,Sheet1!M$1+(Sheet1!$A$1-1)*10,FALSE)&gt;9999,-2,IF(VLOOKUP($A1521,Sheet1!$B$3:$AH$1266,Sheet1!M$1+(Sheet1!$A$1-1)*10,FALSE)&gt;999,-1,0)))))))</f>
        <v>366</v>
      </c>
      <c r="AD1521" s="65">
        <f>IF(ISNA(VLOOKUP($A1521,Sheet1!$B$3:$AH$1266,Sheet1!N$1+(Sheet1!$A$1-1)*10,FALSE))=TRUE,"---",IF(VLOOKUP($A1521,Sheet1!$B$3:$AH$1266,Sheet1!N$1+(Sheet1!$A$1-1)*10,FALSE)="---","---", (ROUND(VLOOKUP($A1521,Sheet1!$B$3:$AH$1266,Sheet1!N$1+(Sheet1!$A$1-1)*10,FALSE),IF(VLOOKUP($A1521,Sheet1!$B$3:$AH$1266,Sheet1!N$1+(Sheet1!$A$1-1)*10,FALSE)&gt;99999,-3,IF(VLOOKUP($A1521,Sheet1!$B$3:$AH$1266,Sheet1!N$1+(Sheet1!$A$1-1)*10,FALSE)&gt;9999,-2,IF(VLOOKUP($A1521,Sheet1!$B$3:$AH$1266,Sheet1!N$1+(Sheet1!$A$1-1)*10,FALSE)&gt;999,-1,0)))))))</f>
        <v>396</v>
      </c>
    </row>
    <row r="1522" spans="1:30" ht="25.5" customHeight="1" x14ac:dyDescent="0.25">
      <c r="A1522" s="133" t="s">
        <v>2217</v>
      </c>
      <c r="B1522" s="141" t="s">
        <v>2218</v>
      </c>
      <c r="C1522" s="133">
        <v>425504</v>
      </c>
      <c r="D1522" s="133">
        <v>774526</v>
      </c>
      <c r="E1522" s="67" t="s">
        <v>3018</v>
      </c>
      <c r="F1522" s="117" t="s">
        <v>4828</v>
      </c>
      <c r="G1522" s="118" t="s">
        <v>31</v>
      </c>
      <c r="H1522" s="166">
        <v>1673</v>
      </c>
      <c r="I1522" s="119">
        <v>26475</v>
      </c>
      <c r="J1522" s="120">
        <v>40.67</v>
      </c>
      <c r="K1522" s="121" t="s">
        <v>4405</v>
      </c>
      <c r="L1522" s="122">
        <v>16500</v>
      </c>
      <c r="M1522" s="123">
        <v>9.86</v>
      </c>
      <c r="N1522" s="118" t="s">
        <v>152</v>
      </c>
      <c r="O1522" s="71">
        <f t="shared" si="51"/>
        <v>0.7872554122525931</v>
      </c>
      <c r="P1522" s="71">
        <f>IF(O1522&lt;&gt;"",VLOOKUP($A1522,Sheet4!$A$2:$O$1309,14,FALSE)*100,"")</f>
        <v>0.32575689429252819</v>
      </c>
      <c r="Q1522" s="71">
        <f>IF(P1522&lt;&gt;"",VLOOKUP($A1522,Sheet4!$A$2:$O$1309,15,FALSE)*100,"")</f>
        <v>3.1454702247614819</v>
      </c>
      <c r="R1522" s="73" t="str">
        <f t="shared" si="52"/>
        <v>&gt;100, &lt;200</v>
      </c>
      <c r="S1522" s="63" t="s">
        <v>4368</v>
      </c>
      <c r="T1522" s="63" t="str">
        <f>IF(ISNA(VLOOKUP(A1522,Sheet1!B$3:C$1266,2,FALSE)=TRUE),"NC",VLOOKUP(A1522,Sheet1!B$3:C$1266,2,FALSE))</f>
        <v>Regulated</v>
      </c>
      <c r="U1522" s="66">
        <f>IF(ISNA(VLOOKUP($A1522,Sheet1!$B$3:$AH$1266,Sheet1!E$1+(Sheet1!$A$1-1)*10,FALSE))=TRUE,"---",IF(VLOOKUP($A1522,Sheet1!$B$3:$AH$1266,Sheet1!E$1+(Sheet1!$A$1-1)*10,FALSE)="---","---", (ROUND(VLOOKUP($A1522,Sheet1!$B$3:$AH$1266,Sheet1!E$1+(Sheet1!$A$1-1)*10,FALSE),IF(VLOOKUP($A1522,Sheet1!$B$3:$AH$1266,Sheet1!E$1+(Sheet1!$A$1-1)*10,FALSE)&gt;99999,-3,IF(VLOOKUP($A1522,Sheet1!$B$3:$AH$1266,Sheet1!E$1+(Sheet1!$A$1-1)*10,FALSE)&gt;9999,-2,IF(VLOOKUP($A1522,Sheet1!$B$3:$AH$1266,Sheet1!E$1+(Sheet1!$A$1-1)*10,FALSE)&gt;999,-1,0)))))))</f>
        <v>7850</v>
      </c>
      <c r="V1522" s="66">
        <f>IF(ISNA(VLOOKUP($A1522,Sheet1!$B$3:$AH$1266,Sheet1!F$1+(Sheet1!$A$1-1)*10,FALSE))=TRUE,"---",IF(VLOOKUP($A1522,Sheet1!$B$3:$AH$1266,Sheet1!F$1+(Sheet1!$A$1-1)*10,FALSE)="---","---", (ROUND(VLOOKUP($A1522,Sheet1!$B$3:$AH$1266,Sheet1!F$1+(Sheet1!$A$1-1)*10,FALSE),IF(VLOOKUP($A1522,Sheet1!$B$3:$AH$1266,Sheet1!F$1+(Sheet1!$A$1-1)*10,FALSE)&gt;99999,-3,IF(VLOOKUP($A1522,Sheet1!$B$3:$AH$1266,Sheet1!F$1+(Sheet1!$A$1-1)*10,FALSE)&gt;9999,-2,IF(VLOOKUP($A1522,Sheet1!$B$3:$AH$1266,Sheet1!F$1+(Sheet1!$A$1-1)*10,FALSE)&gt;999,-1,0)))))))</f>
        <v>8420</v>
      </c>
      <c r="W1522" s="66">
        <f>IF(ISNA(VLOOKUP($A1522,Sheet1!$B$3:$AH$1266,Sheet1!G$1+(Sheet1!$A$1-1)*10,FALSE))=TRUE,"---",IF(VLOOKUP($A1522,Sheet1!$B$3:$AH$1266,Sheet1!G$1+(Sheet1!$A$1-1)*10,FALSE)="---","---", (ROUND(VLOOKUP($A1522,Sheet1!$B$3:$AH$1266,Sheet1!G$1+(Sheet1!$A$1-1)*10,FALSE),IF(VLOOKUP($A1522,Sheet1!$B$3:$AH$1266,Sheet1!G$1+(Sheet1!$A$1-1)*10,FALSE)&gt;99999,-3,IF(VLOOKUP($A1522,Sheet1!$B$3:$AH$1266,Sheet1!G$1+(Sheet1!$A$1-1)*10,FALSE)&gt;9999,-2,IF(VLOOKUP($A1522,Sheet1!$B$3:$AH$1266,Sheet1!G$1+(Sheet1!$A$1-1)*10,FALSE)&gt;999,-1,0)))))))</f>
        <v>9130</v>
      </c>
      <c r="X1522" s="66">
        <f>IF(ISNA(VLOOKUP($A1522,Sheet1!$B$3:$AH$1266,Sheet1!H$1+(Sheet1!$A$1-1)*10,FALSE))=TRUE,"---",IF(VLOOKUP($A1522,Sheet1!$B$3:$AH$1266,Sheet1!H$1+(Sheet1!$A$1-1)*10,FALSE)="---","---", (ROUND(VLOOKUP($A1522,Sheet1!$B$3:$AH$1266,Sheet1!H$1+(Sheet1!$A$1-1)*10,FALSE),IF(VLOOKUP($A1522,Sheet1!$B$3:$AH$1266,Sheet1!H$1+(Sheet1!$A$1-1)*10,FALSE)&gt;99999,-3,IF(VLOOKUP($A1522,Sheet1!$B$3:$AH$1266,Sheet1!H$1+(Sheet1!$A$1-1)*10,FALSE)&gt;9999,-2,IF(VLOOKUP($A1522,Sheet1!$B$3:$AH$1266,Sheet1!H$1+(Sheet1!$A$1-1)*10,FALSE)&gt;999,-1,0)))))))</f>
        <v>10900</v>
      </c>
      <c r="Y1522" s="66">
        <f>IF(ISNA(VLOOKUP($A1522,Sheet1!$B$3:$AH$1266,Sheet1!I$1+(Sheet1!$A$1-1)*10,FALSE))=TRUE,"---",IF(VLOOKUP($A1522,Sheet1!$B$3:$AH$1266,Sheet1!I$1+(Sheet1!$A$1-1)*10,FALSE)="---","---", (ROUND(VLOOKUP($A1522,Sheet1!$B$3:$AH$1266,Sheet1!I$1+(Sheet1!$A$1-1)*10,FALSE),IF(VLOOKUP($A1522,Sheet1!$B$3:$AH$1266,Sheet1!I$1+(Sheet1!$A$1-1)*10,FALSE)&gt;99999,-3,IF(VLOOKUP($A1522,Sheet1!$B$3:$AH$1266,Sheet1!I$1+(Sheet1!$A$1-1)*10,FALSE)&gt;9999,-2,IF(VLOOKUP($A1522,Sheet1!$B$3:$AH$1266,Sheet1!I$1+(Sheet1!$A$1-1)*10,FALSE)&gt;999,-1,0)))))))</f>
        <v>12100</v>
      </c>
      <c r="Z1522" s="66">
        <f>IF(ISNA(VLOOKUP($A1522,Sheet1!$B$3:$AH$1266,Sheet1!J$1+(Sheet1!$A$1-1)*10,FALSE))=TRUE,"---",IF(VLOOKUP($A1522,Sheet1!$B$3:$AH$1266,Sheet1!J$1+(Sheet1!$A$1-1)*10,FALSE)="---","---", (ROUND(VLOOKUP($A1522,Sheet1!$B$3:$AH$1266,Sheet1!J$1+(Sheet1!$A$1-1)*10,FALSE),IF(VLOOKUP($A1522,Sheet1!$B$3:$AH$1266,Sheet1!J$1+(Sheet1!$A$1-1)*10,FALSE)&gt;99999,-3,IF(VLOOKUP($A1522,Sheet1!$B$3:$AH$1266,Sheet1!J$1+(Sheet1!$A$1-1)*10,FALSE)&gt;9999,-2,IF(VLOOKUP($A1522,Sheet1!$B$3:$AH$1266,Sheet1!J$1+(Sheet1!$A$1-1)*10,FALSE)&gt;999,-1,0)))))))</f>
        <v>13600</v>
      </c>
      <c r="AA1522" s="66">
        <f>IF(ISNA(VLOOKUP($A1522,Sheet1!$B$3:$AH$1266,Sheet1!K$1+(Sheet1!$A$1-1)*10,FALSE))=TRUE,"---",IF(VLOOKUP($A1522,Sheet1!$B$3:$AH$1266,Sheet1!K$1+(Sheet1!$A$1-1)*10,FALSE)="---","---", (ROUND(VLOOKUP($A1522,Sheet1!$B$3:$AH$1266,Sheet1!K$1+(Sheet1!$A$1-1)*10,FALSE),IF(VLOOKUP($A1522,Sheet1!$B$3:$AH$1266,Sheet1!K$1+(Sheet1!$A$1-1)*10,FALSE)&gt;99999,-3,IF(VLOOKUP($A1522,Sheet1!$B$3:$AH$1266,Sheet1!K$1+(Sheet1!$A$1-1)*10,FALSE)&gt;9999,-2,IF(VLOOKUP($A1522,Sheet1!$B$3:$AH$1266,Sheet1!K$1+(Sheet1!$A$1-1)*10,FALSE)&gt;999,-1,0)))))))</f>
        <v>14800</v>
      </c>
      <c r="AB1522" s="66">
        <f>IF(ISNA(VLOOKUP($A1522,Sheet1!$B$3:$AH$1266,Sheet1!L$1+(Sheet1!$A$1-1)*10,FALSE))=TRUE,"---",IF(VLOOKUP($A1522,Sheet1!$B$3:$AH$1266,Sheet1!L$1+(Sheet1!$A$1-1)*10,FALSE)="---","---", (ROUND(VLOOKUP($A1522,Sheet1!$B$3:$AH$1266,Sheet1!L$1+(Sheet1!$A$1-1)*10,FALSE),IF(VLOOKUP($A1522,Sheet1!$B$3:$AH$1266,Sheet1!L$1+(Sheet1!$A$1-1)*10,FALSE)&gt;99999,-3,IF(VLOOKUP($A1522,Sheet1!$B$3:$AH$1266,Sheet1!L$1+(Sheet1!$A$1-1)*10,FALSE)&gt;9999,-2,IF(VLOOKUP($A1522,Sheet1!$B$3:$AH$1266,Sheet1!L$1+(Sheet1!$A$1-1)*10,FALSE)&gt;999,-1,0)))))))</f>
        <v>16000</v>
      </c>
      <c r="AC1522" s="66">
        <f>IF(ISNA(VLOOKUP($A1522,Sheet1!$B$3:$AH$1266,Sheet1!M$1+(Sheet1!$A$1-1)*10,FALSE))=TRUE,"---",IF(VLOOKUP($A1522,Sheet1!$B$3:$AH$1266,Sheet1!M$1+(Sheet1!$A$1-1)*10,FALSE)="---","---", (ROUND(VLOOKUP($A1522,Sheet1!$B$3:$AH$1266,Sheet1!M$1+(Sheet1!$A$1-1)*10,FALSE),IF(VLOOKUP($A1522,Sheet1!$B$3:$AH$1266,Sheet1!M$1+(Sheet1!$A$1-1)*10,FALSE)&gt;99999,-3,IF(VLOOKUP($A1522,Sheet1!$B$3:$AH$1266,Sheet1!M$1+(Sheet1!$A$1-1)*10,FALSE)&gt;9999,-2,IF(VLOOKUP($A1522,Sheet1!$B$3:$AH$1266,Sheet1!M$1+(Sheet1!$A$1-1)*10,FALSE)&gt;999,-1,0)))))))</f>
        <v>17200</v>
      </c>
      <c r="AD1522" s="66">
        <f>IF(ISNA(VLOOKUP($A1522,Sheet1!$B$3:$AH$1266,Sheet1!N$1+(Sheet1!$A$1-1)*10,FALSE))=TRUE,"---",IF(VLOOKUP($A1522,Sheet1!$B$3:$AH$1266,Sheet1!N$1+(Sheet1!$A$1-1)*10,FALSE)="---","---", (ROUND(VLOOKUP($A1522,Sheet1!$B$3:$AH$1266,Sheet1!N$1+(Sheet1!$A$1-1)*10,FALSE),IF(VLOOKUP($A1522,Sheet1!$B$3:$AH$1266,Sheet1!N$1+(Sheet1!$A$1-1)*10,FALSE)&gt;99999,-3,IF(VLOOKUP($A1522,Sheet1!$B$3:$AH$1266,Sheet1!N$1+(Sheet1!$A$1-1)*10,FALSE)&gt;9999,-2,IF(VLOOKUP($A1522,Sheet1!$B$3:$AH$1266,Sheet1!N$1+(Sheet1!$A$1-1)*10,FALSE)&gt;999,-1,0)))))))</f>
        <v>18900</v>
      </c>
    </row>
    <row r="1523" spans="1:30" ht="25.5" customHeight="1" x14ac:dyDescent="0.25">
      <c r="A1523" s="303" t="s">
        <v>2219</v>
      </c>
      <c r="B1523" s="330" t="s">
        <v>2220</v>
      </c>
      <c r="C1523" s="303">
        <v>423837</v>
      </c>
      <c r="D1523" s="303">
        <v>773609</v>
      </c>
      <c r="E1523" s="307" t="s">
        <v>3018</v>
      </c>
      <c r="F1523" s="52" t="s">
        <v>4856</v>
      </c>
      <c r="G1523" s="127" t="s">
        <v>31</v>
      </c>
      <c r="H1523" s="347">
        <v>10.1</v>
      </c>
      <c r="I1523" s="326">
        <v>26473</v>
      </c>
      <c r="J1523" s="324">
        <v>7.29</v>
      </c>
      <c r="K1523" s="318" t="s">
        <v>49</v>
      </c>
      <c r="L1523" s="320">
        <v>1180</v>
      </c>
      <c r="M1523" s="322">
        <v>117</v>
      </c>
      <c r="N1523" s="318" t="s">
        <v>32</v>
      </c>
      <c r="O1523" s="299">
        <f t="shared" si="51"/>
        <v>1.5458500091777108</v>
      </c>
      <c r="P1523" s="299">
        <f>IF(O1523&lt;&gt;"",VLOOKUP($A1523,Sheet4!$A$2:$O$1309,14,FALSE)*100,"")</f>
        <v>3.8798702853793943</v>
      </c>
      <c r="Q1523" s="299">
        <f>IF(P1523&lt;&gt;"",VLOOKUP($A1523,Sheet4!$A$2:$O$1309,15,FALSE)*100,"")</f>
        <v>32.131811810802049</v>
      </c>
      <c r="R1523" s="301">
        <f t="shared" si="52"/>
        <v>60</v>
      </c>
      <c r="S1523" s="356" t="s">
        <v>4368</v>
      </c>
      <c r="T1523" s="356" t="str">
        <f>IF(ISNA(VLOOKUP(A1523,Sheet1!B$3:C$1266,2,FALSE)=TRUE),"NC",VLOOKUP(A1523,Sheet1!B$3:C$1266,2,FALSE))</f>
        <v>Rural</v>
      </c>
      <c r="U1523" s="392">
        <f>IF(ISNA(VLOOKUP($A1523,Sheet1!$B$3:$AH$1266,Sheet1!E$1+(Sheet1!$A$1-1)*10,FALSE))=TRUE,"---",IF(VLOOKUP($A1523,Sheet1!$B$3:$AH$1266,Sheet1!E$1+(Sheet1!$A$1-1)*10,FALSE)="---","---", (ROUND(VLOOKUP($A1523,Sheet1!$B$3:$AH$1266,Sheet1!E$1+(Sheet1!$A$1-1)*10,FALSE),IF(VLOOKUP($A1523,Sheet1!$B$3:$AH$1266,Sheet1!E$1+(Sheet1!$A$1-1)*10,FALSE)&gt;99999,-3,IF(VLOOKUP($A1523,Sheet1!$B$3:$AH$1266,Sheet1!E$1+(Sheet1!$A$1-1)*10,FALSE)&gt;9999,-2,IF(VLOOKUP($A1523,Sheet1!$B$3:$AH$1266,Sheet1!E$1+(Sheet1!$A$1-1)*10,FALSE)&gt;999,-1,0)))))))</f>
        <v>241</v>
      </c>
      <c r="V1523" s="392">
        <f>IF(ISNA(VLOOKUP($A1523,Sheet1!$B$3:$AH$1266,Sheet1!F$1+(Sheet1!$A$1-1)*10,FALSE))=TRUE,"---",IF(VLOOKUP($A1523,Sheet1!$B$3:$AH$1266,Sheet1!F$1+(Sheet1!$A$1-1)*10,FALSE)="---","---", (ROUND(VLOOKUP($A1523,Sheet1!$B$3:$AH$1266,Sheet1!F$1+(Sheet1!$A$1-1)*10,FALSE),IF(VLOOKUP($A1523,Sheet1!$B$3:$AH$1266,Sheet1!F$1+(Sheet1!$A$1-1)*10,FALSE)&gt;99999,-3,IF(VLOOKUP($A1523,Sheet1!$B$3:$AH$1266,Sheet1!F$1+(Sheet1!$A$1-1)*10,FALSE)&gt;9999,-2,IF(VLOOKUP($A1523,Sheet1!$B$3:$AH$1266,Sheet1!F$1+(Sheet1!$A$1-1)*10,FALSE)&gt;999,-1,0)))))))</f>
        <v>304</v>
      </c>
      <c r="W1523" s="392">
        <f>IF(ISNA(VLOOKUP($A1523,Sheet1!$B$3:$AH$1266,Sheet1!G$1+(Sheet1!$A$1-1)*10,FALSE))=TRUE,"---",IF(VLOOKUP($A1523,Sheet1!$B$3:$AH$1266,Sheet1!G$1+(Sheet1!$A$1-1)*10,FALSE)="---","---", (ROUND(VLOOKUP($A1523,Sheet1!$B$3:$AH$1266,Sheet1!G$1+(Sheet1!$A$1-1)*10,FALSE),IF(VLOOKUP($A1523,Sheet1!$B$3:$AH$1266,Sheet1!G$1+(Sheet1!$A$1-1)*10,FALSE)&gt;99999,-3,IF(VLOOKUP($A1523,Sheet1!$B$3:$AH$1266,Sheet1!G$1+(Sheet1!$A$1-1)*10,FALSE)&gt;9999,-2,IF(VLOOKUP($A1523,Sheet1!$B$3:$AH$1266,Sheet1!G$1+(Sheet1!$A$1-1)*10,FALSE)&gt;999,-1,0)))))))</f>
        <v>386</v>
      </c>
      <c r="X1523" s="392">
        <f>IF(ISNA(VLOOKUP($A1523,Sheet1!$B$3:$AH$1266,Sheet1!H$1+(Sheet1!$A$1-1)*10,FALSE))=TRUE,"---",IF(VLOOKUP($A1523,Sheet1!$B$3:$AH$1266,Sheet1!H$1+(Sheet1!$A$1-1)*10,FALSE)="---","---", (ROUND(VLOOKUP($A1523,Sheet1!$B$3:$AH$1266,Sheet1!H$1+(Sheet1!$A$1-1)*10,FALSE),IF(VLOOKUP($A1523,Sheet1!$B$3:$AH$1266,Sheet1!H$1+(Sheet1!$A$1-1)*10,FALSE)&gt;99999,-3,IF(VLOOKUP($A1523,Sheet1!$B$3:$AH$1266,Sheet1!H$1+(Sheet1!$A$1-1)*10,FALSE)&gt;9999,-2,IF(VLOOKUP($A1523,Sheet1!$B$3:$AH$1266,Sheet1!H$1+(Sheet1!$A$1-1)*10,FALSE)&gt;999,-1,0)))))))</f>
        <v>606</v>
      </c>
      <c r="Y1523" s="392">
        <f>IF(ISNA(VLOOKUP($A1523,Sheet1!$B$3:$AH$1266,Sheet1!I$1+(Sheet1!$A$1-1)*10,FALSE))=TRUE,"---",IF(VLOOKUP($A1523,Sheet1!$B$3:$AH$1266,Sheet1!I$1+(Sheet1!$A$1-1)*10,FALSE)="---","---", (ROUND(VLOOKUP($A1523,Sheet1!$B$3:$AH$1266,Sheet1!I$1+(Sheet1!$A$1-1)*10,FALSE),IF(VLOOKUP($A1523,Sheet1!$B$3:$AH$1266,Sheet1!I$1+(Sheet1!$A$1-1)*10,FALSE)&gt;99999,-3,IF(VLOOKUP($A1523,Sheet1!$B$3:$AH$1266,Sheet1!I$1+(Sheet1!$A$1-1)*10,FALSE)&gt;9999,-2,IF(VLOOKUP($A1523,Sheet1!$B$3:$AH$1266,Sheet1!I$1+(Sheet1!$A$1-1)*10,FALSE)&gt;999,-1,0)))))))</f>
        <v>757</v>
      </c>
      <c r="Z1523" s="392">
        <f>IF(ISNA(VLOOKUP($A1523,Sheet1!$B$3:$AH$1266,Sheet1!J$1+(Sheet1!$A$1-1)*10,FALSE))=TRUE,"---",IF(VLOOKUP($A1523,Sheet1!$B$3:$AH$1266,Sheet1!J$1+(Sheet1!$A$1-1)*10,FALSE)="---","---", (ROUND(VLOOKUP($A1523,Sheet1!$B$3:$AH$1266,Sheet1!J$1+(Sheet1!$A$1-1)*10,FALSE),IF(VLOOKUP($A1523,Sheet1!$B$3:$AH$1266,Sheet1!J$1+(Sheet1!$A$1-1)*10,FALSE)&gt;99999,-3,IF(VLOOKUP($A1523,Sheet1!$B$3:$AH$1266,Sheet1!J$1+(Sheet1!$A$1-1)*10,FALSE)&gt;9999,-2,IF(VLOOKUP($A1523,Sheet1!$B$3:$AH$1266,Sheet1!J$1+(Sheet1!$A$1-1)*10,FALSE)&gt;999,-1,0)))))))</f>
        <v>960</v>
      </c>
      <c r="AA1523" s="392">
        <f>IF(ISNA(VLOOKUP($A1523,Sheet1!$B$3:$AH$1266,Sheet1!K$1+(Sheet1!$A$1-1)*10,FALSE))=TRUE,"---",IF(VLOOKUP($A1523,Sheet1!$B$3:$AH$1266,Sheet1!K$1+(Sheet1!$A$1-1)*10,FALSE)="---","---", (ROUND(VLOOKUP($A1523,Sheet1!$B$3:$AH$1266,Sheet1!K$1+(Sheet1!$A$1-1)*10,FALSE),IF(VLOOKUP($A1523,Sheet1!$B$3:$AH$1266,Sheet1!K$1+(Sheet1!$A$1-1)*10,FALSE)&gt;99999,-3,IF(VLOOKUP($A1523,Sheet1!$B$3:$AH$1266,Sheet1!K$1+(Sheet1!$A$1-1)*10,FALSE)&gt;9999,-2,IF(VLOOKUP($A1523,Sheet1!$B$3:$AH$1266,Sheet1!K$1+(Sheet1!$A$1-1)*10,FALSE)&gt;999,-1,0)))))))</f>
        <v>1110</v>
      </c>
      <c r="AB1523" s="392">
        <f>IF(ISNA(VLOOKUP($A1523,Sheet1!$B$3:$AH$1266,Sheet1!L$1+(Sheet1!$A$1-1)*10,FALSE))=TRUE,"---",IF(VLOOKUP($A1523,Sheet1!$B$3:$AH$1266,Sheet1!L$1+(Sheet1!$A$1-1)*10,FALSE)="---","---", (ROUND(VLOOKUP($A1523,Sheet1!$B$3:$AH$1266,Sheet1!L$1+(Sheet1!$A$1-1)*10,FALSE),IF(VLOOKUP($A1523,Sheet1!$B$3:$AH$1266,Sheet1!L$1+(Sheet1!$A$1-1)*10,FALSE)&gt;99999,-3,IF(VLOOKUP($A1523,Sheet1!$B$3:$AH$1266,Sheet1!L$1+(Sheet1!$A$1-1)*10,FALSE)&gt;9999,-2,IF(VLOOKUP($A1523,Sheet1!$B$3:$AH$1266,Sheet1!L$1+(Sheet1!$A$1-1)*10,FALSE)&gt;999,-1,0)))))))</f>
        <v>1270</v>
      </c>
      <c r="AC1523" s="392">
        <f>IF(ISNA(VLOOKUP($A1523,Sheet1!$B$3:$AH$1266,Sheet1!M$1+(Sheet1!$A$1-1)*10,FALSE))=TRUE,"---",IF(VLOOKUP($A1523,Sheet1!$B$3:$AH$1266,Sheet1!M$1+(Sheet1!$A$1-1)*10,FALSE)="---","---", (ROUND(VLOOKUP($A1523,Sheet1!$B$3:$AH$1266,Sheet1!M$1+(Sheet1!$A$1-1)*10,FALSE),IF(VLOOKUP($A1523,Sheet1!$B$3:$AH$1266,Sheet1!M$1+(Sheet1!$A$1-1)*10,FALSE)&gt;99999,-3,IF(VLOOKUP($A1523,Sheet1!$B$3:$AH$1266,Sheet1!M$1+(Sheet1!$A$1-1)*10,FALSE)&gt;9999,-2,IF(VLOOKUP($A1523,Sheet1!$B$3:$AH$1266,Sheet1!M$1+(Sheet1!$A$1-1)*10,FALSE)&gt;999,-1,0)))))))</f>
        <v>1430</v>
      </c>
      <c r="AD1523" s="392">
        <f>IF(ISNA(VLOOKUP($A1523,Sheet1!$B$3:$AH$1266,Sheet1!N$1+(Sheet1!$A$1-1)*10,FALSE))=TRUE,"---",IF(VLOOKUP($A1523,Sheet1!$B$3:$AH$1266,Sheet1!N$1+(Sheet1!$A$1-1)*10,FALSE)="---","---", (ROUND(VLOOKUP($A1523,Sheet1!$B$3:$AH$1266,Sheet1!N$1+(Sheet1!$A$1-1)*10,FALSE),IF(VLOOKUP($A1523,Sheet1!$B$3:$AH$1266,Sheet1!N$1+(Sheet1!$A$1-1)*10,FALSE)&gt;99999,-3,IF(VLOOKUP($A1523,Sheet1!$B$3:$AH$1266,Sheet1!N$1+(Sheet1!$A$1-1)*10,FALSE)&gt;9999,-2,IF(VLOOKUP($A1523,Sheet1!$B$3:$AH$1266,Sheet1!N$1+(Sheet1!$A$1-1)*10,FALSE)&gt;999,-1,0)))))))</f>
        <v>1640</v>
      </c>
    </row>
    <row r="1524" spans="1:30" ht="25.5" customHeight="1" x14ac:dyDescent="0.25">
      <c r="A1524" s="303"/>
      <c r="B1524" s="331"/>
      <c r="C1524" s="303"/>
      <c r="D1524" s="303"/>
      <c r="E1524" s="307"/>
      <c r="F1524" s="52" t="s">
        <v>4741</v>
      </c>
      <c r="G1524" s="127" t="s">
        <v>286</v>
      </c>
      <c r="H1524" s="347"/>
      <c r="I1524" s="327"/>
      <c r="J1524" s="325"/>
      <c r="K1524" s="319"/>
      <c r="L1524" s="321"/>
      <c r="M1524" s="323"/>
      <c r="N1524" s="319"/>
      <c r="O1524" s="317" t="e">
        <f t="shared" si="51"/>
        <v>#NUM!</v>
      </c>
      <c r="P1524" s="317" t="e">
        <f>IF(O1524&lt;&gt;"",VLOOKUP($A1524,Sheet4!$A$2:$O$1309,14,FALSE)*100,"")</f>
        <v>#NUM!</v>
      </c>
      <c r="Q1524" s="317" t="e">
        <f>IF(P1524&lt;&gt;"",VLOOKUP($A1524,Sheet4!$A$2:$O$1309,15,FALSE)*100,"")</f>
        <v>#NUM!</v>
      </c>
      <c r="R1524" s="356" t="e">
        <f t="shared" si="52"/>
        <v>#NUM!</v>
      </c>
      <c r="S1524" s="356"/>
      <c r="T1524" s="356"/>
      <c r="U1524" s="392"/>
      <c r="V1524" s="392"/>
      <c r="W1524" s="392"/>
      <c r="X1524" s="392"/>
      <c r="Y1524" s="392"/>
      <c r="Z1524" s="392"/>
      <c r="AA1524" s="392"/>
      <c r="AB1524" s="392"/>
      <c r="AC1524" s="392"/>
      <c r="AD1524" s="392"/>
    </row>
    <row r="1525" spans="1:30" ht="25.5" customHeight="1" x14ac:dyDescent="0.25">
      <c r="A1525" s="133" t="s">
        <v>2221</v>
      </c>
      <c r="B1525" s="141" t="s">
        <v>2222</v>
      </c>
      <c r="C1525" s="133">
        <v>423749</v>
      </c>
      <c r="D1525" s="133">
        <v>773546</v>
      </c>
      <c r="E1525" s="67" t="s">
        <v>3018</v>
      </c>
      <c r="F1525" s="135" t="s">
        <v>4405</v>
      </c>
      <c r="G1525" s="118" t="s">
        <v>160</v>
      </c>
      <c r="H1525" s="136">
        <v>3.84</v>
      </c>
      <c r="I1525" s="119">
        <v>19580</v>
      </c>
      <c r="J1525" s="137" t="s">
        <v>4405</v>
      </c>
      <c r="K1525" s="118" t="s">
        <v>17</v>
      </c>
      <c r="L1525" s="122">
        <v>2130</v>
      </c>
      <c r="M1525" s="123">
        <v>555</v>
      </c>
      <c r="N1525" s="118" t="s">
        <v>145</v>
      </c>
      <c r="O1525" s="71" t="str">
        <f t="shared" si="51"/>
        <v>&lt;0.2</v>
      </c>
      <c r="P1525" s="71">
        <f>IF(O1525&lt;&gt;"",VLOOKUP($A1525,Sheet4!$A$2:$O$1309,14,FALSE)*100,"")</f>
        <v>3.2676322132066393</v>
      </c>
      <c r="Q1525" s="71">
        <f>IF(P1525&lt;&gt;"",VLOOKUP($A1525,Sheet4!$A$2:$O$1309,15,FALSE)*100,"")</f>
        <v>27.776967100777551</v>
      </c>
      <c r="R1525" s="73" t="str">
        <f t="shared" si="52"/>
        <v>&gt;500</v>
      </c>
      <c r="S1525" s="63" t="s">
        <v>4368</v>
      </c>
      <c r="T1525" s="63" t="str">
        <f>IF(ISNA(VLOOKUP(A1525,Sheet1!B$3:C$1266,2,FALSE)=TRUE),"NC",VLOOKUP(A1525,Sheet1!B$3:C$1266,2,FALSE))</f>
        <v>Rural</v>
      </c>
      <c r="U1525" s="66">
        <f>IF(ISNA(VLOOKUP($A1525,Sheet1!$B$3:$AH$1266,Sheet1!E$1+(Sheet1!$A$1-1)*10,FALSE))=TRUE,"---",IF(VLOOKUP($A1525,Sheet1!$B$3:$AH$1266,Sheet1!E$1+(Sheet1!$A$1-1)*10,FALSE)="---","---", (ROUND(VLOOKUP($A1525,Sheet1!$B$3:$AH$1266,Sheet1!E$1+(Sheet1!$A$1-1)*10,FALSE),IF(VLOOKUP($A1525,Sheet1!$B$3:$AH$1266,Sheet1!E$1+(Sheet1!$A$1-1)*10,FALSE)&gt;99999,-3,IF(VLOOKUP($A1525,Sheet1!$B$3:$AH$1266,Sheet1!E$1+(Sheet1!$A$1-1)*10,FALSE)&gt;9999,-2,IF(VLOOKUP($A1525,Sheet1!$B$3:$AH$1266,Sheet1!E$1+(Sheet1!$A$1-1)*10,FALSE)&gt;999,-1,0)))))))</f>
        <v>147</v>
      </c>
      <c r="V1525" s="66">
        <f>IF(ISNA(VLOOKUP($A1525,Sheet1!$B$3:$AH$1266,Sheet1!F$1+(Sheet1!$A$1-1)*10,FALSE))=TRUE,"---",IF(VLOOKUP($A1525,Sheet1!$B$3:$AH$1266,Sheet1!F$1+(Sheet1!$A$1-1)*10,FALSE)="---","---", (ROUND(VLOOKUP($A1525,Sheet1!$B$3:$AH$1266,Sheet1!F$1+(Sheet1!$A$1-1)*10,FALSE),IF(VLOOKUP($A1525,Sheet1!$B$3:$AH$1266,Sheet1!F$1+(Sheet1!$A$1-1)*10,FALSE)&gt;99999,-3,IF(VLOOKUP($A1525,Sheet1!$B$3:$AH$1266,Sheet1!F$1+(Sheet1!$A$1-1)*10,FALSE)&gt;9999,-2,IF(VLOOKUP($A1525,Sheet1!$B$3:$AH$1266,Sheet1!F$1+(Sheet1!$A$1-1)*10,FALSE)&gt;999,-1,0)))))))</f>
        <v>189</v>
      </c>
      <c r="W1525" s="66">
        <f>IF(ISNA(VLOOKUP($A1525,Sheet1!$B$3:$AH$1266,Sheet1!G$1+(Sheet1!$A$1-1)*10,FALSE))=TRUE,"---",IF(VLOOKUP($A1525,Sheet1!$B$3:$AH$1266,Sheet1!G$1+(Sheet1!$A$1-1)*10,FALSE)="---","---", (ROUND(VLOOKUP($A1525,Sheet1!$B$3:$AH$1266,Sheet1!G$1+(Sheet1!$A$1-1)*10,FALSE),IF(VLOOKUP($A1525,Sheet1!$B$3:$AH$1266,Sheet1!G$1+(Sheet1!$A$1-1)*10,FALSE)&gt;99999,-3,IF(VLOOKUP($A1525,Sheet1!$B$3:$AH$1266,Sheet1!G$1+(Sheet1!$A$1-1)*10,FALSE)&gt;9999,-2,IF(VLOOKUP($A1525,Sheet1!$B$3:$AH$1266,Sheet1!G$1+(Sheet1!$A$1-1)*10,FALSE)&gt;999,-1,0)))))))</f>
        <v>243</v>
      </c>
      <c r="X1525" s="66">
        <f>IF(ISNA(VLOOKUP($A1525,Sheet1!$B$3:$AH$1266,Sheet1!H$1+(Sheet1!$A$1-1)*10,FALSE))=TRUE,"---",IF(VLOOKUP($A1525,Sheet1!$B$3:$AH$1266,Sheet1!H$1+(Sheet1!$A$1-1)*10,FALSE)="---","---", (ROUND(VLOOKUP($A1525,Sheet1!$B$3:$AH$1266,Sheet1!H$1+(Sheet1!$A$1-1)*10,FALSE),IF(VLOOKUP($A1525,Sheet1!$B$3:$AH$1266,Sheet1!H$1+(Sheet1!$A$1-1)*10,FALSE)&gt;99999,-3,IF(VLOOKUP($A1525,Sheet1!$B$3:$AH$1266,Sheet1!H$1+(Sheet1!$A$1-1)*10,FALSE)&gt;9999,-2,IF(VLOOKUP($A1525,Sheet1!$B$3:$AH$1266,Sheet1!H$1+(Sheet1!$A$1-1)*10,FALSE)&gt;999,-1,0)))))))</f>
        <v>389</v>
      </c>
      <c r="Y1525" s="66">
        <f>IF(ISNA(VLOOKUP($A1525,Sheet1!$B$3:$AH$1266,Sheet1!I$1+(Sheet1!$A$1-1)*10,FALSE))=TRUE,"---",IF(VLOOKUP($A1525,Sheet1!$B$3:$AH$1266,Sheet1!I$1+(Sheet1!$A$1-1)*10,FALSE)="---","---", (ROUND(VLOOKUP($A1525,Sheet1!$B$3:$AH$1266,Sheet1!I$1+(Sheet1!$A$1-1)*10,FALSE),IF(VLOOKUP($A1525,Sheet1!$B$3:$AH$1266,Sheet1!I$1+(Sheet1!$A$1-1)*10,FALSE)&gt;99999,-3,IF(VLOOKUP($A1525,Sheet1!$B$3:$AH$1266,Sheet1!I$1+(Sheet1!$A$1-1)*10,FALSE)&gt;9999,-2,IF(VLOOKUP($A1525,Sheet1!$B$3:$AH$1266,Sheet1!I$1+(Sheet1!$A$1-1)*10,FALSE)&gt;999,-1,0)))))))</f>
        <v>489</v>
      </c>
      <c r="Z1525" s="66">
        <f>IF(ISNA(VLOOKUP($A1525,Sheet1!$B$3:$AH$1266,Sheet1!J$1+(Sheet1!$A$1-1)*10,FALSE))=TRUE,"---",IF(VLOOKUP($A1525,Sheet1!$B$3:$AH$1266,Sheet1!J$1+(Sheet1!$A$1-1)*10,FALSE)="---","---", (ROUND(VLOOKUP($A1525,Sheet1!$B$3:$AH$1266,Sheet1!J$1+(Sheet1!$A$1-1)*10,FALSE),IF(VLOOKUP($A1525,Sheet1!$B$3:$AH$1266,Sheet1!J$1+(Sheet1!$A$1-1)*10,FALSE)&gt;99999,-3,IF(VLOOKUP($A1525,Sheet1!$B$3:$AH$1266,Sheet1!J$1+(Sheet1!$A$1-1)*10,FALSE)&gt;9999,-2,IF(VLOOKUP($A1525,Sheet1!$B$3:$AH$1266,Sheet1!J$1+(Sheet1!$A$1-1)*10,FALSE)&gt;999,-1,0)))))))</f>
        <v>622</v>
      </c>
      <c r="AA1525" s="66">
        <f>IF(ISNA(VLOOKUP($A1525,Sheet1!$B$3:$AH$1266,Sheet1!K$1+(Sheet1!$A$1-1)*10,FALSE))=TRUE,"---",IF(VLOOKUP($A1525,Sheet1!$B$3:$AH$1266,Sheet1!K$1+(Sheet1!$A$1-1)*10,FALSE)="---","---", (ROUND(VLOOKUP($A1525,Sheet1!$B$3:$AH$1266,Sheet1!K$1+(Sheet1!$A$1-1)*10,FALSE),IF(VLOOKUP($A1525,Sheet1!$B$3:$AH$1266,Sheet1!K$1+(Sheet1!$A$1-1)*10,FALSE)&gt;99999,-3,IF(VLOOKUP($A1525,Sheet1!$B$3:$AH$1266,Sheet1!K$1+(Sheet1!$A$1-1)*10,FALSE)&gt;9999,-2,IF(VLOOKUP($A1525,Sheet1!$B$3:$AH$1266,Sheet1!K$1+(Sheet1!$A$1-1)*10,FALSE)&gt;999,-1,0)))))))</f>
        <v>721</v>
      </c>
      <c r="AB1525" s="66">
        <f>IF(ISNA(VLOOKUP($A1525,Sheet1!$B$3:$AH$1266,Sheet1!L$1+(Sheet1!$A$1-1)*10,FALSE))=TRUE,"---",IF(VLOOKUP($A1525,Sheet1!$B$3:$AH$1266,Sheet1!L$1+(Sheet1!$A$1-1)*10,FALSE)="---","---", (ROUND(VLOOKUP($A1525,Sheet1!$B$3:$AH$1266,Sheet1!L$1+(Sheet1!$A$1-1)*10,FALSE),IF(VLOOKUP($A1525,Sheet1!$B$3:$AH$1266,Sheet1!L$1+(Sheet1!$A$1-1)*10,FALSE)&gt;99999,-3,IF(VLOOKUP($A1525,Sheet1!$B$3:$AH$1266,Sheet1!L$1+(Sheet1!$A$1-1)*10,FALSE)&gt;9999,-2,IF(VLOOKUP($A1525,Sheet1!$B$3:$AH$1266,Sheet1!L$1+(Sheet1!$A$1-1)*10,FALSE)&gt;999,-1,0)))))))</f>
        <v>822</v>
      </c>
      <c r="AC1525" s="66">
        <f>IF(ISNA(VLOOKUP($A1525,Sheet1!$B$3:$AH$1266,Sheet1!M$1+(Sheet1!$A$1-1)*10,FALSE))=TRUE,"---",IF(VLOOKUP($A1525,Sheet1!$B$3:$AH$1266,Sheet1!M$1+(Sheet1!$A$1-1)*10,FALSE)="---","---", (ROUND(VLOOKUP($A1525,Sheet1!$B$3:$AH$1266,Sheet1!M$1+(Sheet1!$A$1-1)*10,FALSE),IF(VLOOKUP($A1525,Sheet1!$B$3:$AH$1266,Sheet1!M$1+(Sheet1!$A$1-1)*10,FALSE)&gt;99999,-3,IF(VLOOKUP($A1525,Sheet1!$B$3:$AH$1266,Sheet1!M$1+(Sheet1!$A$1-1)*10,FALSE)&gt;9999,-2,IF(VLOOKUP($A1525,Sheet1!$B$3:$AH$1266,Sheet1!M$1+(Sheet1!$A$1-1)*10,FALSE)&gt;999,-1,0)))))))</f>
        <v>926</v>
      </c>
      <c r="AD1525" s="66">
        <f>IF(ISNA(VLOOKUP($A1525,Sheet1!$B$3:$AH$1266,Sheet1!N$1+(Sheet1!$A$1-1)*10,FALSE))=TRUE,"---",IF(VLOOKUP($A1525,Sheet1!$B$3:$AH$1266,Sheet1!N$1+(Sheet1!$A$1-1)*10,FALSE)="---","---", (ROUND(VLOOKUP($A1525,Sheet1!$B$3:$AH$1266,Sheet1!N$1+(Sheet1!$A$1-1)*10,FALSE),IF(VLOOKUP($A1525,Sheet1!$B$3:$AH$1266,Sheet1!N$1+(Sheet1!$A$1-1)*10,FALSE)&gt;99999,-3,IF(VLOOKUP($A1525,Sheet1!$B$3:$AH$1266,Sheet1!N$1+(Sheet1!$A$1-1)*10,FALSE)&gt;9999,-2,IF(VLOOKUP($A1525,Sheet1!$B$3:$AH$1266,Sheet1!N$1+(Sheet1!$A$1-1)*10,FALSE)&gt;999,-1,0)))))))</f>
        <v>1070</v>
      </c>
    </row>
    <row r="1526" spans="1:30" ht="25.5" customHeight="1" x14ac:dyDescent="0.25">
      <c r="A1526" s="125" t="s">
        <v>2223</v>
      </c>
      <c r="B1526" s="126" t="s">
        <v>2224</v>
      </c>
      <c r="C1526" s="125">
        <v>423848</v>
      </c>
      <c r="D1526" s="125">
        <v>773444</v>
      </c>
      <c r="E1526" s="70" t="s">
        <v>3018</v>
      </c>
      <c r="F1526" s="139" t="s">
        <v>4405</v>
      </c>
      <c r="G1526" s="127" t="s">
        <v>160</v>
      </c>
      <c r="H1526" s="128">
        <v>0.33</v>
      </c>
      <c r="I1526" s="112">
        <v>19580</v>
      </c>
      <c r="J1526" s="140" t="s">
        <v>4405</v>
      </c>
      <c r="K1526" s="127" t="s">
        <v>17</v>
      </c>
      <c r="L1526" s="115">
        <v>165</v>
      </c>
      <c r="M1526" s="116">
        <v>500</v>
      </c>
      <c r="N1526" s="127" t="s">
        <v>145</v>
      </c>
      <c r="O1526" s="68" t="s">
        <v>4405</v>
      </c>
      <c r="P1526" s="68" t="s">
        <v>4405</v>
      </c>
      <c r="Q1526" s="68" t="s">
        <v>4405</v>
      </c>
      <c r="R1526" s="74" t="s">
        <v>4405</v>
      </c>
      <c r="S1526" s="64" t="s">
        <v>4368</v>
      </c>
      <c r="T1526" s="64" t="str">
        <f>IF(ISNA(VLOOKUP(A1526,Sheet1!B$3:C$1266,2,FALSE)=TRUE),"NC",VLOOKUP(A1526,Sheet1!B$3:C$1266,2,FALSE))</f>
        <v>NC</v>
      </c>
      <c r="U1526" s="65" t="str">
        <f>IF(ISNA(VLOOKUP($A1526,Sheet1!$B$3:$AH$1266,Sheet1!E$1+(Sheet1!$A$1-1)*10,FALSE))=TRUE,"---",IF(VLOOKUP($A1526,Sheet1!$B$3:$AH$1266,Sheet1!E$1+(Sheet1!$A$1-1)*10,FALSE)="---","---", (ROUND(VLOOKUP($A1526,Sheet1!$B$3:$AH$1266,Sheet1!E$1+(Sheet1!$A$1-1)*10,FALSE),IF(VLOOKUP($A1526,Sheet1!$B$3:$AH$1266,Sheet1!E$1+(Sheet1!$A$1-1)*10,FALSE)&gt;99999,-3,IF(VLOOKUP($A1526,Sheet1!$B$3:$AH$1266,Sheet1!E$1+(Sheet1!$A$1-1)*10,FALSE)&gt;9999,-2,IF(VLOOKUP($A1526,Sheet1!$B$3:$AH$1266,Sheet1!E$1+(Sheet1!$A$1-1)*10,FALSE)&gt;999,-1,0)))))))</f>
        <v>---</v>
      </c>
      <c r="V1526" s="65" t="str">
        <f>IF(ISNA(VLOOKUP($A1526,Sheet1!$B$3:$AH$1266,Sheet1!F$1+(Sheet1!$A$1-1)*10,FALSE))=TRUE,"---",IF(VLOOKUP($A1526,Sheet1!$B$3:$AH$1266,Sheet1!F$1+(Sheet1!$A$1-1)*10,FALSE)="---","---", (ROUND(VLOOKUP($A1526,Sheet1!$B$3:$AH$1266,Sheet1!F$1+(Sheet1!$A$1-1)*10,FALSE),IF(VLOOKUP($A1526,Sheet1!$B$3:$AH$1266,Sheet1!F$1+(Sheet1!$A$1-1)*10,FALSE)&gt;99999,-3,IF(VLOOKUP($A1526,Sheet1!$B$3:$AH$1266,Sheet1!F$1+(Sheet1!$A$1-1)*10,FALSE)&gt;9999,-2,IF(VLOOKUP($A1526,Sheet1!$B$3:$AH$1266,Sheet1!F$1+(Sheet1!$A$1-1)*10,FALSE)&gt;999,-1,0)))))))</f>
        <v>---</v>
      </c>
      <c r="W1526" s="65" t="str">
        <f>IF(ISNA(VLOOKUP($A1526,Sheet1!$B$3:$AH$1266,Sheet1!G$1+(Sheet1!$A$1-1)*10,FALSE))=TRUE,"---",IF(VLOOKUP($A1526,Sheet1!$B$3:$AH$1266,Sheet1!G$1+(Sheet1!$A$1-1)*10,FALSE)="---","---", (ROUND(VLOOKUP($A1526,Sheet1!$B$3:$AH$1266,Sheet1!G$1+(Sheet1!$A$1-1)*10,FALSE),IF(VLOOKUP($A1526,Sheet1!$B$3:$AH$1266,Sheet1!G$1+(Sheet1!$A$1-1)*10,FALSE)&gt;99999,-3,IF(VLOOKUP($A1526,Sheet1!$B$3:$AH$1266,Sheet1!G$1+(Sheet1!$A$1-1)*10,FALSE)&gt;9999,-2,IF(VLOOKUP($A1526,Sheet1!$B$3:$AH$1266,Sheet1!G$1+(Sheet1!$A$1-1)*10,FALSE)&gt;999,-1,0)))))))</f>
        <v>---</v>
      </c>
      <c r="X1526" s="65" t="str">
        <f>IF(ISNA(VLOOKUP($A1526,Sheet1!$B$3:$AH$1266,Sheet1!H$1+(Sheet1!$A$1-1)*10,FALSE))=TRUE,"---",IF(VLOOKUP($A1526,Sheet1!$B$3:$AH$1266,Sheet1!H$1+(Sheet1!$A$1-1)*10,FALSE)="---","---", (ROUND(VLOOKUP($A1526,Sheet1!$B$3:$AH$1266,Sheet1!H$1+(Sheet1!$A$1-1)*10,FALSE),IF(VLOOKUP($A1526,Sheet1!$B$3:$AH$1266,Sheet1!H$1+(Sheet1!$A$1-1)*10,FALSE)&gt;99999,-3,IF(VLOOKUP($A1526,Sheet1!$B$3:$AH$1266,Sheet1!H$1+(Sheet1!$A$1-1)*10,FALSE)&gt;9999,-2,IF(VLOOKUP($A1526,Sheet1!$B$3:$AH$1266,Sheet1!H$1+(Sheet1!$A$1-1)*10,FALSE)&gt;999,-1,0)))))))</f>
        <v>---</v>
      </c>
      <c r="Y1526" s="65" t="str">
        <f>IF(ISNA(VLOOKUP($A1526,Sheet1!$B$3:$AH$1266,Sheet1!I$1+(Sheet1!$A$1-1)*10,FALSE))=TRUE,"---",IF(VLOOKUP($A1526,Sheet1!$B$3:$AH$1266,Sheet1!I$1+(Sheet1!$A$1-1)*10,FALSE)="---","---", (ROUND(VLOOKUP($A1526,Sheet1!$B$3:$AH$1266,Sheet1!I$1+(Sheet1!$A$1-1)*10,FALSE),IF(VLOOKUP($A1526,Sheet1!$B$3:$AH$1266,Sheet1!I$1+(Sheet1!$A$1-1)*10,FALSE)&gt;99999,-3,IF(VLOOKUP($A1526,Sheet1!$B$3:$AH$1266,Sheet1!I$1+(Sheet1!$A$1-1)*10,FALSE)&gt;9999,-2,IF(VLOOKUP($A1526,Sheet1!$B$3:$AH$1266,Sheet1!I$1+(Sheet1!$A$1-1)*10,FALSE)&gt;999,-1,0)))))))</f>
        <v>---</v>
      </c>
      <c r="Z1526" s="65" t="str">
        <f>IF(ISNA(VLOOKUP($A1526,Sheet1!$B$3:$AH$1266,Sheet1!J$1+(Sheet1!$A$1-1)*10,FALSE))=TRUE,"---",IF(VLOOKUP($A1526,Sheet1!$B$3:$AH$1266,Sheet1!J$1+(Sheet1!$A$1-1)*10,FALSE)="---","---", (ROUND(VLOOKUP($A1526,Sheet1!$B$3:$AH$1266,Sheet1!J$1+(Sheet1!$A$1-1)*10,FALSE),IF(VLOOKUP($A1526,Sheet1!$B$3:$AH$1266,Sheet1!J$1+(Sheet1!$A$1-1)*10,FALSE)&gt;99999,-3,IF(VLOOKUP($A1526,Sheet1!$B$3:$AH$1266,Sheet1!J$1+(Sheet1!$A$1-1)*10,FALSE)&gt;9999,-2,IF(VLOOKUP($A1526,Sheet1!$B$3:$AH$1266,Sheet1!J$1+(Sheet1!$A$1-1)*10,FALSE)&gt;999,-1,0)))))))</f>
        <v>---</v>
      </c>
      <c r="AA1526" s="65" t="str">
        <f>IF(ISNA(VLOOKUP($A1526,Sheet1!$B$3:$AH$1266,Sheet1!K$1+(Sheet1!$A$1-1)*10,FALSE))=TRUE,"---",IF(VLOOKUP($A1526,Sheet1!$B$3:$AH$1266,Sheet1!K$1+(Sheet1!$A$1-1)*10,FALSE)="---","---", (ROUND(VLOOKUP($A1526,Sheet1!$B$3:$AH$1266,Sheet1!K$1+(Sheet1!$A$1-1)*10,FALSE),IF(VLOOKUP($A1526,Sheet1!$B$3:$AH$1266,Sheet1!K$1+(Sheet1!$A$1-1)*10,FALSE)&gt;99999,-3,IF(VLOOKUP($A1526,Sheet1!$B$3:$AH$1266,Sheet1!K$1+(Sheet1!$A$1-1)*10,FALSE)&gt;9999,-2,IF(VLOOKUP($A1526,Sheet1!$B$3:$AH$1266,Sheet1!K$1+(Sheet1!$A$1-1)*10,FALSE)&gt;999,-1,0)))))))</f>
        <v>---</v>
      </c>
      <c r="AB1526" s="65" t="str">
        <f>IF(ISNA(VLOOKUP($A1526,Sheet1!$B$3:$AH$1266,Sheet1!L$1+(Sheet1!$A$1-1)*10,FALSE))=TRUE,"---",IF(VLOOKUP($A1526,Sheet1!$B$3:$AH$1266,Sheet1!L$1+(Sheet1!$A$1-1)*10,FALSE)="---","---", (ROUND(VLOOKUP($A1526,Sheet1!$B$3:$AH$1266,Sheet1!L$1+(Sheet1!$A$1-1)*10,FALSE),IF(VLOOKUP($A1526,Sheet1!$B$3:$AH$1266,Sheet1!L$1+(Sheet1!$A$1-1)*10,FALSE)&gt;99999,-3,IF(VLOOKUP($A1526,Sheet1!$B$3:$AH$1266,Sheet1!L$1+(Sheet1!$A$1-1)*10,FALSE)&gt;9999,-2,IF(VLOOKUP($A1526,Sheet1!$B$3:$AH$1266,Sheet1!L$1+(Sheet1!$A$1-1)*10,FALSE)&gt;999,-1,0)))))))</f>
        <v>---</v>
      </c>
      <c r="AC1526" s="65" t="str">
        <f>IF(ISNA(VLOOKUP($A1526,Sheet1!$B$3:$AH$1266,Sheet1!M$1+(Sheet1!$A$1-1)*10,FALSE))=TRUE,"---",IF(VLOOKUP($A1526,Sheet1!$B$3:$AH$1266,Sheet1!M$1+(Sheet1!$A$1-1)*10,FALSE)="---","---", (ROUND(VLOOKUP($A1526,Sheet1!$B$3:$AH$1266,Sheet1!M$1+(Sheet1!$A$1-1)*10,FALSE),IF(VLOOKUP($A1526,Sheet1!$B$3:$AH$1266,Sheet1!M$1+(Sheet1!$A$1-1)*10,FALSE)&gt;99999,-3,IF(VLOOKUP($A1526,Sheet1!$B$3:$AH$1266,Sheet1!M$1+(Sheet1!$A$1-1)*10,FALSE)&gt;9999,-2,IF(VLOOKUP($A1526,Sheet1!$B$3:$AH$1266,Sheet1!M$1+(Sheet1!$A$1-1)*10,FALSE)&gt;999,-1,0)))))))</f>
        <v>---</v>
      </c>
      <c r="AD1526" s="65" t="str">
        <f>IF(ISNA(VLOOKUP($A1526,Sheet1!$B$3:$AH$1266,Sheet1!N$1+(Sheet1!$A$1-1)*10,FALSE))=TRUE,"---",IF(VLOOKUP($A1526,Sheet1!$B$3:$AH$1266,Sheet1!N$1+(Sheet1!$A$1-1)*10,FALSE)="---","---", (ROUND(VLOOKUP($A1526,Sheet1!$B$3:$AH$1266,Sheet1!N$1+(Sheet1!$A$1-1)*10,FALSE),IF(VLOOKUP($A1526,Sheet1!$B$3:$AH$1266,Sheet1!N$1+(Sheet1!$A$1-1)*10,FALSE)&gt;99999,-3,IF(VLOOKUP($A1526,Sheet1!$B$3:$AH$1266,Sheet1!N$1+(Sheet1!$A$1-1)*10,FALSE)&gt;9999,-2,IF(VLOOKUP($A1526,Sheet1!$B$3:$AH$1266,Sheet1!N$1+(Sheet1!$A$1-1)*10,FALSE)&gt;999,-1,0)))))))</f>
        <v>---</v>
      </c>
    </row>
    <row r="1527" spans="1:30" ht="25.5" customHeight="1" x14ac:dyDescent="0.25">
      <c r="A1527" s="304" t="s">
        <v>2225</v>
      </c>
      <c r="B1527" s="393" t="s">
        <v>2226</v>
      </c>
      <c r="C1527" s="304">
        <v>425726</v>
      </c>
      <c r="D1527" s="304">
        <v>773520</v>
      </c>
      <c r="E1527" s="305" t="s">
        <v>3024</v>
      </c>
      <c r="F1527" s="345" t="s">
        <v>4877</v>
      </c>
      <c r="G1527" s="351" t="s">
        <v>31</v>
      </c>
      <c r="H1527" s="348">
        <v>196</v>
      </c>
      <c r="I1527" s="119">
        <v>26473</v>
      </c>
      <c r="J1527" s="124">
        <v>6.3</v>
      </c>
      <c r="K1527" s="118" t="s">
        <v>12</v>
      </c>
      <c r="L1527" s="122">
        <v>6600</v>
      </c>
      <c r="M1527" s="123">
        <v>33.700000000000003</v>
      </c>
      <c r="N1527" s="118" t="s">
        <v>63</v>
      </c>
      <c r="O1527" s="71">
        <f t="shared" si="51"/>
        <v>0.65876957494536681</v>
      </c>
      <c r="P1527" s="71">
        <f>IF(O1527&lt;&gt;"",VLOOKUP($A1527,Sheet4!$A$2:$O$1309,14,FALSE)*100,"")</f>
        <v>0.28509538655880906</v>
      </c>
      <c r="Q1527" s="71">
        <f>IF(P1527&lt;&gt;"",VLOOKUP($A1527,Sheet4!$A$2:$O$1309,15,FALSE)*100,"")</f>
        <v>2.7577621293461085</v>
      </c>
      <c r="R1527" s="73" t="str">
        <f t="shared" si="52"/>
        <v>&gt;100, &lt;200</v>
      </c>
      <c r="S1527" s="357" t="s">
        <v>4368</v>
      </c>
      <c r="T1527" s="357" t="str">
        <f>IF(ISNA(VLOOKUP(A1527,Sheet1!B$3:C$1266,2,FALSE)=TRUE),"NC",VLOOKUP(A1527,Sheet1!B$3:C$1266,2,FALSE))</f>
        <v>Rural10</v>
      </c>
      <c r="U1527" s="385">
        <f>IF(ISNA(VLOOKUP($A1527,Sheet1!$B$3:$AH$1266,Sheet1!E$1+(Sheet1!$A$1-1)*10,FALSE))=TRUE,"---",IF(VLOOKUP($A1527,Sheet1!$B$3:$AH$1266,Sheet1!E$1+(Sheet1!$A$1-1)*10,FALSE)="---","---", (ROUND(VLOOKUP($A1527,Sheet1!$B$3:$AH$1266,Sheet1!E$1+(Sheet1!$A$1-1)*10,FALSE),IF(VLOOKUP($A1527,Sheet1!$B$3:$AH$1266,Sheet1!E$1+(Sheet1!$A$1-1)*10,FALSE)&gt;99999,-3,IF(VLOOKUP($A1527,Sheet1!$B$3:$AH$1266,Sheet1!E$1+(Sheet1!$A$1-1)*10,FALSE)&gt;9999,-2,IF(VLOOKUP($A1527,Sheet1!$B$3:$AH$1266,Sheet1!E$1+(Sheet1!$A$1-1)*10,FALSE)&gt;999,-1,0)))))))</f>
        <v>1180</v>
      </c>
      <c r="V1527" s="385">
        <f>IF(ISNA(VLOOKUP($A1527,Sheet1!$B$3:$AH$1266,Sheet1!F$1+(Sheet1!$A$1-1)*10,FALSE))=TRUE,"---",IF(VLOOKUP($A1527,Sheet1!$B$3:$AH$1266,Sheet1!F$1+(Sheet1!$A$1-1)*10,FALSE)="---","---", (ROUND(VLOOKUP($A1527,Sheet1!$B$3:$AH$1266,Sheet1!F$1+(Sheet1!$A$1-1)*10,FALSE),IF(VLOOKUP($A1527,Sheet1!$B$3:$AH$1266,Sheet1!F$1+(Sheet1!$A$1-1)*10,FALSE)&gt;99999,-3,IF(VLOOKUP($A1527,Sheet1!$B$3:$AH$1266,Sheet1!F$1+(Sheet1!$A$1-1)*10,FALSE)&gt;9999,-2,IF(VLOOKUP($A1527,Sheet1!$B$3:$AH$1266,Sheet1!F$1+(Sheet1!$A$1-1)*10,FALSE)&gt;999,-1,0)))))))</f>
        <v>1420</v>
      </c>
      <c r="W1527" s="385">
        <f>IF(ISNA(VLOOKUP($A1527,Sheet1!$B$3:$AH$1266,Sheet1!G$1+(Sheet1!$A$1-1)*10,FALSE))=TRUE,"---",IF(VLOOKUP($A1527,Sheet1!$B$3:$AH$1266,Sheet1!G$1+(Sheet1!$A$1-1)*10,FALSE)="---","---", (ROUND(VLOOKUP($A1527,Sheet1!$B$3:$AH$1266,Sheet1!G$1+(Sheet1!$A$1-1)*10,FALSE),IF(VLOOKUP($A1527,Sheet1!$B$3:$AH$1266,Sheet1!G$1+(Sheet1!$A$1-1)*10,FALSE)&gt;99999,-3,IF(VLOOKUP($A1527,Sheet1!$B$3:$AH$1266,Sheet1!G$1+(Sheet1!$A$1-1)*10,FALSE)&gt;9999,-2,IF(VLOOKUP($A1527,Sheet1!$B$3:$AH$1266,Sheet1!G$1+(Sheet1!$A$1-1)*10,FALSE)&gt;999,-1,0)))))))</f>
        <v>1750</v>
      </c>
      <c r="X1527" s="385">
        <f>IF(ISNA(VLOOKUP($A1527,Sheet1!$B$3:$AH$1266,Sheet1!H$1+(Sheet1!$A$1-1)*10,FALSE))=TRUE,"---",IF(VLOOKUP($A1527,Sheet1!$B$3:$AH$1266,Sheet1!H$1+(Sheet1!$A$1-1)*10,FALSE)="---","---", (ROUND(VLOOKUP($A1527,Sheet1!$B$3:$AH$1266,Sheet1!H$1+(Sheet1!$A$1-1)*10,FALSE),IF(VLOOKUP($A1527,Sheet1!$B$3:$AH$1266,Sheet1!H$1+(Sheet1!$A$1-1)*10,FALSE)&gt;99999,-3,IF(VLOOKUP($A1527,Sheet1!$B$3:$AH$1266,Sheet1!H$1+(Sheet1!$A$1-1)*10,FALSE)&gt;9999,-2,IF(VLOOKUP($A1527,Sheet1!$B$3:$AH$1266,Sheet1!H$1+(Sheet1!$A$1-1)*10,FALSE)&gt;999,-1,0)))))))</f>
        <v>2670</v>
      </c>
      <c r="Y1527" s="385">
        <f>IF(ISNA(VLOOKUP($A1527,Sheet1!$B$3:$AH$1266,Sheet1!I$1+(Sheet1!$A$1-1)*10,FALSE))=TRUE,"---",IF(VLOOKUP($A1527,Sheet1!$B$3:$AH$1266,Sheet1!I$1+(Sheet1!$A$1-1)*10,FALSE)="---","---", (ROUND(VLOOKUP($A1527,Sheet1!$B$3:$AH$1266,Sheet1!I$1+(Sheet1!$A$1-1)*10,FALSE),IF(VLOOKUP($A1527,Sheet1!$B$3:$AH$1266,Sheet1!I$1+(Sheet1!$A$1-1)*10,FALSE)&gt;99999,-3,IF(VLOOKUP($A1527,Sheet1!$B$3:$AH$1266,Sheet1!I$1+(Sheet1!$A$1-1)*10,FALSE)&gt;9999,-2,IF(VLOOKUP($A1527,Sheet1!$B$3:$AH$1266,Sheet1!I$1+(Sheet1!$A$1-1)*10,FALSE)&gt;999,-1,0)))))))</f>
        <v>3360</v>
      </c>
      <c r="Z1527" s="385">
        <f>IF(ISNA(VLOOKUP($A1527,Sheet1!$B$3:$AH$1266,Sheet1!J$1+(Sheet1!$A$1-1)*10,FALSE))=TRUE,"---",IF(VLOOKUP($A1527,Sheet1!$B$3:$AH$1266,Sheet1!J$1+(Sheet1!$A$1-1)*10,FALSE)="---","---", (ROUND(VLOOKUP($A1527,Sheet1!$B$3:$AH$1266,Sheet1!J$1+(Sheet1!$A$1-1)*10,FALSE),IF(VLOOKUP($A1527,Sheet1!$B$3:$AH$1266,Sheet1!J$1+(Sheet1!$A$1-1)*10,FALSE)&gt;99999,-3,IF(VLOOKUP($A1527,Sheet1!$B$3:$AH$1266,Sheet1!J$1+(Sheet1!$A$1-1)*10,FALSE)&gt;9999,-2,IF(VLOOKUP($A1527,Sheet1!$B$3:$AH$1266,Sheet1!J$1+(Sheet1!$A$1-1)*10,FALSE)&gt;999,-1,0)))))))</f>
        <v>4330</v>
      </c>
      <c r="AA1527" s="385">
        <f>IF(ISNA(VLOOKUP($A1527,Sheet1!$B$3:$AH$1266,Sheet1!K$1+(Sheet1!$A$1-1)*10,FALSE))=TRUE,"---",IF(VLOOKUP($A1527,Sheet1!$B$3:$AH$1266,Sheet1!K$1+(Sheet1!$A$1-1)*10,FALSE)="---","---", (ROUND(VLOOKUP($A1527,Sheet1!$B$3:$AH$1266,Sheet1!K$1+(Sheet1!$A$1-1)*10,FALSE),IF(VLOOKUP($A1527,Sheet1!$B$3:$AH$1266,Sheet1!K$1+(Sheet1!$A$1-1)*10,FALSE)&gt;99999,-3,IF(VLOOKUP($A1527,Sheet1!$B$3:$AH$1266,Sheet1!K$1+(Sheet1!$A$1-1)*10,FALSE)&gt;9999,-2,IF(VLOOKUP($A1527,Sheet1!$B$3:$AH$1266,Sheet1!K$1+(Sheet1!$A$1-1)*10,FALSE)&gt;999,-1,0)))))))</f>
        <v>5120</v>
      </c>
      <c r="AB1527" s="385">
        <f>IF(ISNA(VLOOKUP($A1527,Sheet1!$B$3:$AH$1266,Sheet1!L$1+(Sheet1!$A$1-1)*10,FALSE))=TRUE,"---",IF(VLOOKUP($A1527,Sheet1!$B$3:$AH$1266,Sheet1!L$1+(Sheet1!$A$1-1)*10,FALSE)="---","---", (ROUND(VLOOKUP($A1527,Sheet1!$B$3:$AH$1266,Sheet1!L$1+(Sheet1!$A$1-1)*10,FALSE),IF(VLOOKUP($A1527,Sheet1!$B$3:$AH$1266,Sheet1!L$1+(Sheet1!$A$1-1)*10,FALSE)&gt;99999,-3,IF(VLOOKUP($A1527,Sheet1!$B$3:$AH$1266,Sheet1!L$1+(Sheet1!$A$1-1)*10,FALSE)&gt;9999,-2,IF(VLOOKUP($A1527,Sheet1!$B$3:$AH$1266,Sheet1!L$1+(Sheet1!$A$1-1)*10,FALSE)&gt;999,-1,0)))))))</f>
        <v>5980</v>
      </c>
      <c r="AC1527" s="385">
        <f>IF(ISNA(VLOOKUP($A1527,Sheet1!$B$3:$AH$1266,Sheet1!M$1+(Sheet1!$A$1-1)*10,FALSE))=TRUE,"---",IF(VLOOKUP($A1527,Sheet1!$B$3:$AH$1266,Sheet1!M$1+(Sheet1!$A$1-1)*10,FALSE)="---","---", (ROUND(VLOOKUP($A1527,Sheet1!$B$3:$AH$1266,Sheet1!M$1+(Sheet1!$A$1-1)*10,FALSE),IF(VLOOKUP($A1527,Sheet1!$B$3:$AH$1266,Sheet1!M$1+(Sheet1!$A$1-1)*10,FALSE)&gt;99999,-3,IF(VLOOKUP($A1527,Sheet1!$B$3:$AH$1266,Sheet1!M$1+(Sheet1!$A$1-1)*10,FALSE)&gt;9999,-2,IF(VLOOKUP($A1527,Sheet1!$B$3:$AH$1266,Sheet1!M$1+(Sheet1!$A$1-1)*10,FALSE)&gt;999,-1,0)))))))</f>
        <v>6910</v>
      </c>
      <c r="AD1527" s="385">
        <f>IF(ISNA(VLOOKUP($A1527,Sheet1!$B$3:$AH$1266,Sheet1!N$1+(Sheet1!$A$1-1)*10,FALSE))=TRUE,"---",IF(VLOOKUP($A1527,Sheet1!$B$3:$AH$1266,Sheet1!N$1+(Sheet1!$A$1-1)*10,FALSE)="---","---", (ROUND(VLOOKUP($A1527,Sheet1!$B$3:$AH$1266,Sheet1!N$1+(Sheet1!$A$1-1)*10,FALSE),IF(VLOOKUP($A1527,Sheet1!$B$3:$AH$1266,Sheet1!N$1+(Sheet1!$A$1-1)*10,FALSE)&gt;99999,-3,IF(VLOOKUP($A1527,Sheet1!$B$3:$AH$1266,Sheet1!N$1+(Sheet1!$A$1-1)*10,FALSE)&gt;9999,-2,IF(VLOOKUP($A1527,Sheet1!$B$3:$AH$1266,Sheet1!N$1+(Sheet1!$A$1-1)*10,FALSE)&gt;999,-1,0)))))))</f>
        <v>8250</v>
      </c>
    </row>
    <row r="1528" spans="1:30" ht="25.5" customHeight="1" x14ac:dyDescent="0.25">
      <c r="A1528" s="304"/>
      <c r="B1528" s="346"/>
      <c r="C1528" s="304"/>
      <c r="D1528" s="304"/>
      <c r="E1528" s="305" t="e">
        <v>#N/A</v>
      </c>
      <c r="F1528" s="355"/>
      <c r="G1528" s="335"/>
      <c r="H1528" s="348"/>
      <c r="I1528" s="119">
        <v>18350</v>
      </c>
      <c r="J1528" s="124">
        <v>6.42</v>
      </c>
      <c r="K1528" s="118" t="s">
        <v>31</v>
      </c>
      <c r="L1528" s="122">
        <v>4630</v>
      </c>
      <c r="M1528" s="123">
        <v>23.6</v>
      </c>
      <c r="N1528" s="118" t="s">
        <v>12</v>
      </c>
      <c r="O1528" s="71" t="s">
        <v>4405</v>
      </c>
      <c r="P1528" s="71" t="s">
        <v>4405</v>
      </c>
      <c r="Q1528" s="71" t="s">
        <v>4405</v>
      </c>
      <c r="R1528" s="73" t="s">
        <v>4405</v>
      </c>
      <c r="S1528" s="357" t="e">
        <v>#N/A</v>
      </c>
      <c r="T1528" s="357" t="str">
        <f>IF(ISNA(VLOOKUP(A1528,Sheet1!B$3:C$1266,2,FALSE)=TRUE),"ND",VLOOKUP(A1528,Sheet1!B$3:C$1266,2,FALSE))</f>
        <v>ND</v>
      </c>
      <c r="U1528" s="385" t="str">
        <f>IF(ISNA(VLOOKUP($A1528,Sheet1!$B$3:$AH$1266,Sheet1!E$1+(Sheet1!$A$1-1)*10,FALSE))=TRUE,"---",IF(VLOOKUP($A1528,Sheet1!$B$3:$AH$1266,Sheet1!E$1+(Sheet1!$A$1-1)*10,FALSE)="---","---", (ROUND(VLOOKUP($A1528,Sheet1!$B$3:$AH$1266,Sheet1!E$1+(Sheet1!$A$1-1)*10,FALSE),IF(VLOOKUP($A1528,Sheet1!$B$3:$AH$1266,Sheet1!E$1+(Sheet1!$A$1-1)*10,FALSE)&gt;99999,-3,IF(VLOOKUP($A1528,Sheet1!$B$3:$AH$1266,Sheet1!E$1+(Sheet1!$A$1-1)*10,FALSE)&gt;9999,-2,IF(VLOOKUP($A1528,Sheet1!$B$3:$AH$1266,Sheet1!E$1+(Sheet1!$A$1-1)*10,FALSE)&gt;999,-1,0)))))))</f>
        <v>---</v>
      </c>
      <c r="V1528" s="385" t="str">
        <f>IF(ISNA(VLOOKUP($A1528,Sheet1!$B$3:$AH$1266,Sheet1!F$1+(Sheet1!$A$1-1)*10,FALSE))=TRUE,"---",IF(VLOOKUP($A1528,Sheet1!$B$3:$AH$1266,Sheet1!F$1+(Sheet1!$A$1-1)*10,FALSE)="---","---", (ROUND(VLOOKUP($A1528,Sheet1!$B$3:$AH$1266,Sheet1!F$1+(Sheet1!$A$1-1)*10,FALSE),IF(VLOOKUP($A1528,Sheet1!$B$3:$AH$1266,Sheet1!F$1+(Sheet1!$A$1-1)*10,FALSE)&gt;99999,-3,IF(VLOOKUP($A1528,Sheet1!$B$3:$AH$1266,Sheet1!F$1+(Sheet1!$A$1-1)*10,FALSE)&gt;9999,-2,IF(VLOOKUP($A1528,Sheet1!$B$3:$AH$1266,Sheet1!F$1+(Sheet1!$A$1-1)*10,FALSE)&gt;999,-1,0)))))))</f>
        <v>---</v>
      </c>
      <c r="W1528" s="385" t="str">
        <f>IF(ISNA(VLOOKUP($A1528,Sheet1!$B$3:$AH$1266,Sheet1!G$1+(Sheet1!$A$1-1)*10,FALSE))=TRUE,"---",IF(VLOOKUP($A1528,Sheet1!$B$3:$AH$1266,Sheet1!G$1+(Sheet1!$A$1-1)*10,FALSE)="---","---", (ROUND(VLOOKUP($A1528,Sheet1!$B$3:$AH$1266,Sheet1!G$1+(Sheet1!$A$1-1)*10,FALSE),IF(VLOOKUP($A1528,Sheet1!$B$3:$AH$1266,Sheet1!G$1+(Sheet1!$A$1-1)*10,FALSE)&gt;99999,-3,IF(VLOOKUP($A1528,Sheet1!$B$3:$AH$1266,Sheet1!G$1+(Sheet1!$A$1-1)*10,FALSE)&gt;9999,-2,IF(VLOOKUP($A1528,Sheet1!$B$3:$AH$1266,Sheet1!G$1+(Sheet1!$A$1-1)*10,FALSE)&gt;999,-1,0)))))))</f>
        <v>---</v>
      </c>
      <c r="X1528" s="385" t="str">
        <f>IF(ISNA(VLOOKUP($A1528,Sheet1!$B$3:$AH$1266,Sheet1!H$1+(Sheet1!$A$1-1)*10,FALSE))=TRUE,"---",IF(VLOOKUP($A1528,Sheet1!$B$3:$AH$1266,Sheet1!H$1+(Sheet1!$A$1-1)*10,FALSE)="---","---", (ROUND(VLOOKUP($A1528,Sheet1!$B$3:$AH$1266,Sheet1!H$1+(Sheet1!$A$1-1)*10,FALSE),IF(VLOOKUP($A1528,Sheet1!$B$3:$AH$1266,Sheet1!H$1+(Sheet1!$A$1-1)*10,FALSE)&gt;99999,-3,IF(VLOOKUP($A1528,Sheet1!$B$3:$AH$1266,Sheet1!H$1+(Sheet1!$A$1-1)*10,FALSE)&gt;9999,-2,IF(VLOOKUP($A1528,Sheet1!$B$3:$AH$1266,Sheet1!H$1+(Sheet1!$A$1-1)*10,FALSE)&gt;999,-1,0)))))))</f>
        <v>---</v>
      </c>
      <c r="Y1528" s="385" t="str">
        <f>IF(ISNA(VLOOKUP($A1528,Sheet1!$B$3:$AH$1266,Sheet1!I$1+(Sheet1!$A$1-1)*10,FALSE))=TRUE,"---",IF(VLOOKUP($A1528,Sheet1!$B$3:$AH$1266,Sheet1!I$1+(Sheet1!$A$1-1)*10,FALSE)="---","---", (ROUND(VLOOKUP($A1528,Sheet1!$B$3:$AH$1266,Sheet1!I$1+(Sheet1!$A$1-1)*10,FALSE),IF(VLOOKUP($A1528,Sheet1!$B$3:$AH$1266,Sheet1!I$1+(Sheet1!$A$1-1)*10,FALSE)&gt;99999,-3,IF(VLOOKUP($A1528,Sheet1!$B$3:$AH$1266,Sheet1!I$1+(Sheet1!$A$1-1)*10,FALSE)&gt;9999,-2,IF(VLOOKUP($A1528,Sheet1!$B$3:$AH$1266,Sheet1!I$1+(Sheet1!$A$1-1)*10,FALSE)&gt;999,-1,0)))))))</f>
        <v>---</v>
      </c>
      <c r="Z1528" s="385" t="str">
        <f>IF(ISNA(VLOOKUP($A1528,Sheet1!$B$3:$AH$1266,Sheet1!J$1+(Sheet1!$A$1-1)*10,FALSE))=TRUE,"---",IF(VLOOKUP($A1528,Sheet1!$B$3:$AH$1266,Sheet1!J$1+(Sheet1!$A$1-1)*10,FALSE)="---","---", (ROUND(VLOOKUP($A1528,Sheet1!$B$3:$AH$1266,Sheet1!J$1+(Sheet1!$A$1-1)*10,FALSE),IF(VLOOKUP($A1528,Sheet1!$B$3:$AH$1266,Sheet1!J$1+(Sheet1!$A$1-1)*10,FALSE)&gt;99999,-3,IF(VLOOKUP($A1528,Sheet1!$B$3:$AH$1266,Sheet1!J$1+(Sheet1!$A$1-1)*10,FALSE)&gt;9999,-2,IF(VLOOKUP($A1528,Sheet1!$B$3:$AH$1266,Sheet1!J$1+(Sheet1!$A$1-1)*10,FALSE)&gt;999,-1,0)))))))</f>
        <v>---</v>
      </c>
      <c r="AA1528" s="385" t="str">
        <f>IF(ISNA(VLOOKUP($A1528,Sheet1!$B$3:$AH$1266,Sheet1!K$1+(Sheet1!$A$1-1)*10,FALSE))=TRUE,"---",IF(VLOOKUP($A1528,Sheet1!$B$3:$AH$1266,Sheet1!K$1+(Sheet1!$A$1-1)*10,FALSE)="---","---", (ROUND(VLOOKUP($A1528,Sheet1!$B$3:$AH$1266,Sheet1!K$1+(Sheet1!$A$1-1)*10,FALSE),IF(VLOOKUP($A1528,Sheet1!$B$3:$AH$1266,Sheet1!K$1+(Sheet1!$A$1-1)*10,FALSE)&gt;99999,-3,IF(VLOOKUP($A1528,Sheet1!$B$3:$AH$1266,Sheet1!K$1+(Sheet1!$A$1-1)*10,FALSE)&gt;9999,-2,IF(VLOOKUP($A1528,Sheet1!$B$3:$AH$1266,Sheet1!K$1+(Sheet1!$A$1-1)*10,FALSE)&gt;999,-1,0)))))))</f>
        <v>---</v>
      </c>
      <c r="AB1528" s="385" t="str">
        <f>IF(ISNA(VLOOKUP($A1528,Sheet1!$B$3:$AH$1266,Sheet1!L$1+(Sheet1!$A$1-1)*10,FALSE))=TRUE,"---",IF(VLOOKUP($A1528,Sheet1!$B$3:$AH$1266,Sheet1!L$1+(Sheet1!$A$1-1)*10,FALSE)="---","---", (ROUND(VLOOKUP($A1528,Sheet1!$B$3:$AH$1266,Sheet1!L$1+(Sheet1!$A$1-1)*10,FALSE),IF(VLOOKUP($A1528,Sheet1!$B$3:$AH$1266,Sheet1!L$1+(Sheet1!$A$1-1)*10,FALSE)&gt;99999,-3,IF(VLOOKUP($A1528,Sheet1!$B$3:$AH$1266,Sheet1!L$1+(Sheet1!$A$1-1)*10,FALSE)&gt;9999,-2,IF(VLOOKUP($A1528,Sheet1!$B$3:$AH$1266,Sheet1!L$1+(Sheet1!$A$1-1)*10,FALSE)&gt;999,-1,0)))))))</f>
        <v>---</v>
      </c>
      <c r="AC1528" s="385" t="str">
        <f>IF(ISNA(VLOOKUP($A1528,Sheet1!$B$3:$AH$1266,Sheet1!M$1+(Sheet1!$A$1-1)*10,FALSE))=TRUE,"---",IF(VLOOKUP($A1528,Sheet1!$B$3:$AH$1266,Sheet1!M$1+(Sheet1!$A$1-1)*10,FALSE)="---","---", (ROUND(VLOOKUP($A1528,Sheet1!$B$3:$AH$1266,Sheet1!M$1+(Sheet1!$A$1-1)*10,FALSE),IF(VLOOKUP($A1528,Sheet1!$B$3:$AH$1266,Sheet1!M$1+(Sheet1!$A$1-1)*10,FALSE)&gt;99999,-3,IF(VLOOKUP($A1528,Sheet1!$B$3:$AH$1266,Sheet1!M$1+(Sheet1!$A$1-1)*10,FALSE)&gt;9999,-2,IF(VLOOKUP($A1528,Sheet1!$B$3:$AH$1266,Sheet1!M$1+(Sheet1!$A$1-1)*10,FALSE)&gt;999,-1,0)))))))</f>
        <v>---</v>
      </c>
      <c r="AD1528" s="385" t="str">
        <f>IF(ISNA(VLOOKUP($A1528,Sheet1!$B$3:$AH$1266,Sheet1!N$1+(Sheet1!$A$1-1)*10,FALSE))=TRUE,"---",IF(VLOOKUP($A1528,Sheet1!$B$3:$AH$1266,Sheet1!N$1+(Sheet1!$A$1-1)*10,FALSE)="---","---", (ROUND(VLOOKUP($A1528,Sheet1!$B$3:$AH$1266,Sheet1!N$1+(Sheet1!$A$1-1)*10,FALSE),IF(VLOOKUP($A1528,Sheet1!$B$3:$AH$1266,Sheet1!N$1+(Sheet1!$A$1-1)*10,FALSE)&gt;99999,-3,IF(VLOOKUP($A1528,Sheet1!$B$3:$AH$1266,Sheet1!N$1+(Sheet1!$A$1-1)*10,FALSE)&gt;9999,-2,IF(VLOOKUP($A1528,Sheet1!$B$3:$AH$1266,Sheet1!N$1+(Sheet1!$A$1-1)*10,FALSE)&gt;999,-1,0)))))))</f>
        <v>---</v>
      </c>
    </row>
    <row r="1529" spans="1:30" ht="25.5" customHeight="1" x14ac:dyDescent="0.25">
      <c r="A1529" s="125" t="s">
        <v>2227</v>
      </c>
      <c r="B1529" s="138" t="s">
        <v>2228</v>
      </c>
      <c r="C1529" s="125">
        <v>425935</v>
      </c>
      <c r="D1529" s="125">
        <v>773844</v>
      </c>
      <c r="E1529" s="70" t="s">
        <v>3024</v>
      </c>
      <c r="F1529" s="52" t="s">
        <v>4878</v>
      </c>
      <c r="G1529" s="127" t="s">
        <v>286</v>
      </c>
      <c r="H1529" s="128">
        <v>242</v>
      </c>
      <c r="I1529" s="112">
        <v>1190</v>
      </c>
      <c r="J1529" s="140" t="s">
        <v>4405</v>
      </c>
      <c r="K1529" s="127" t="s">
        <v>17</v>
      </c>
      <c r="L1529" s="115">
        <v>2710</v>
      </c>
      <c r="M1529" s="116">
        <v>11.2</v>
      </c>
      <c r="N1529" s="127" t="s">
        <v>387</v>
      </c>
      <c r="O1529" s="68" t="s">
        <v>4405</v>
      </c>
      <c r="P1529" s="68" t="s">
        <v>4405</v>
      </c>
      <c r="Q1529" s="68" t="s">
        <v>4405</v>
      </c>
      <c r="R1529" s="74" t="s">
        <v>4405</v>
      </c>
      <c r="S1529" s="64" t="s">
        <v>4368</v>
      </c>
      <c r="T1529" s="64" t="str">
        <f>IF(ISNA(VLOOKUP(A1529,Sheet1!B$3:C$1266,2,FALSE)=TRUE),"NC",VLOOKUP(A1529,Sheet1!B$3:C$1266,2,FALSE))</f>
        <v>Rural10*</v>
      </c>
      <c r="U1529" s="65">
        <f>IF(ISNA(VLOOKUP($A1529,Sheet1!$B$3:$AH$1266,Sheet1!E$1+(Sheet1!$A$1-1)*10,FALSE))=TRUE,"---",IF(VLOOKUP($A1529,Sheet1!$B$3:$AH$1266,Sheet1!E$1+(Sheet1!$A$1-1)*10,FALSE)="---","---", (ROUND(VLOOKUP($A1529,Sheet1!$B$3:$AH$1266,Sheet1!E$1+(Sheet1!$A$1-1)*10,FALSE),IF(VLOOKUP($A1529,Sheet1!$B$3:$AH$1266,Sheet1!E$1+(Sheet1!$A$1-1)*10,FALSE)&gt;99999,-3,IF(VLOOKUP($A1529,Sheet1!$B$3:$AH$1266,Sheet1!E$1+(Sheet1!$A$1-1)*10,FALSE)&gt;9999,-2,IF(VLOOKUP($A1529,Sheet1!$B$3:$AH$1266,Sheet1!E$1+(Sheet1!$A$1-1)*10,FALSE)&gt;999,-1,0)))))))</f>
        <v>1330</v>
      </c>
      <c r="V1529" s="65">
        <f>IF(ISNA(VLOOKUP($A1529,Sheet1!$B$3:$AH$1266,Sheet1!F$1+(Sheet1!$A$1-1)*10,FALSE))=TRUE,"---",IF(VLOOKUP($A1529,Sheet1!$B$3:$AH$1266,Sheet1!F$1+(Sheet1!$A$1-1)*10,FALSE)="---","---", (ROUND(VLOOKUP($A1529,Sheet1!$B$3:$AH$1266,Sheet1!F$1+(Sheet1!$A$1-1)*10,FALSE),IF(VLOOKUP($A1529,Sheet1!$B$3:$AH$1266,Sheet1!F$1+(Sheet1!$A$1-1)*10,FALSE)&gt;99999,-3,IF(VLOOKUP($A1529,Sheet1!$B$3:$AH$1266,Sheet1!F$1+(Sheet1!$A$1-1)*10,FALSE)&gt;9999,-2,IF(VLOOKUP($A1529,Sheet1!$B$3:$AH$1266,Sheet1!F$1+(Sheet1!$A$1-1)*10,FALSE)&gt;999,-1,0)))))))</f>
        <v>1600</v>
      </c>
      <c r="W1529" s="65">
        <f>IF(ISNA(VLOOKUP($A1529,Sheet1!$B$3:$AH$1266,Sheet1!G$1+(Sheet1!$A$1-1)*10,FALSE))=TRUE,"---",IF(VLOOKUP($A1529,Sheet1!$B$3:$AH$1266,Sheet1!G$1+(Sheet1!$A$1-1)*10,FALSE)="---","---", (ROUND(VLOOKUP($A1529,Sheet1!$B$3:$AH$1266,Sheet1!G$1+(Sheet1!$A$1-1)*10,FALSE),IF(VLOOKUP($A1529,Sheet1!$B$3:$AH$1266,Sheet1!G$1+(Sheet1!$A$1-1)*10,FALSE)&gt;99999,-3,IF(VLOOKUP($A1529,Sheet1!$B$3:$AH$1266,Sheet1!G$1+(Sheet1!$A$1-1)*10,FALSE)&gt;9999,-2,IF(VLOOKUP($A1529,Sheet1!$B$3:$AH$1266,Sheet1!G$1+(Sheet1!$A$1-1)*10,FALSE)&gt;999,-1,0)))))))</f>
        <v>1960</v>
      </c>
      <c r="X1529" s="65">
        <f>IF(ISNA(VLOOKUP($A1529,Sheet1!$B$3:$AH$1266,Sheet1!H$1+(Sheet1!$A$1-1)*10,FALSE))=TRUE,"---",IF(VLOOKUP($A1529,Sheet1!$B$3:$AH$1266,Sheet1!H$1+(Sheet1!$A$1-1)*10,FALSE)="---","---", (ROUND(VLOOKUP($A1529,Sheet1!$B$3:$AH$1266,Sheet1!H$1+(Sheet1!$A$1-1)*10,FALSE),IF(VLOOKUP($A1529,Sheet1!$B$3:$AH$1266,Sheet1!H$1+(Sheet1!$A$1-1)*10,FALSE)&gt;99999,-3,IF(VLOOKUP($A1529,Sheet1!$B$3:$AH$1266,Sheet1!H$1+(Sheet1!$A$1-1)*10,FALSE)&gt;9999,-2,IF(VLOOKUP($A1529,Sheet1!$B$3:$AH$1266,Sheet1!H$1+(Sheet1!$A$1-1)*10,FALSE)&gt;999,-1,0)))))))</f>
        <v>2960</v>
      </c>
      <c r="Y1529" s="65">
        <f>IF(ISNA(VLOOKUP($A1529,Sheet1!$B$3:$AH$1266,Sheet1!I$1+(Sheet1!$A$1-1)*10,FALSE))=TRUE,"---",IF(VLOOKUP($A1529,Sheet1!$B$3:$AH$1266,Sheet1!I$1+(Sheet1!$A$1-1)*10,FALSE)="---","---", (ROUND(VLOOKUP($A1529,Sheet1!$B$3:$AH$1266,Sheet1!I$1+(Sheet1!$A$1-1)*10,FALSE),IF(VLOOKUP($A1529,Sheet1!$B$3:$AH$1266,Sheet1!I$1+(Sheet1!$A$1-1)*10,FALSE)&gt;99999,-3,IF(VLOOKUP($A1529,Sheet1!$B$3:$AH$1266,Sheet1!I$1+(Sheet1!$A$1-1)*10,FALSE)&gt;9999,-2,IF(VLOOKUP($A1529,Sheet1!$B$3:$AH$1266,Sheet1!I$1+(Sheet1!$A$1-1)*10,FALSE)&gt;999,-1,0)))))))</f>
        <v>3700</v>
      </c>
      <c r="Z1529" s="65">
        <f>IF(ISNA(VLOOKUP($A1529,Sheet1!$B$3:$AH$1266,Sheet1!J$1+(Sheet1!$A$1-1)*10,FALSE))=TRUE,"---",IF(VLOOKUP($A1529,Sheet1!$B$3:$AH$1266,Sheet1!J$1+(Sheet1!$A$1-1)*10,FALSE)="---","---", (ROUND(VLOOKUP($A1529,Sheet1!$B$3:$AH$1266,Sheet1!J$1+(Sheet1!$A$1-1)*10,FALSE),IF(VLOOKUP($A1529,Sheet1!$B$3:$AH$1266,Sheet1!J$1+(Sheet1!$A$1-1)*10,FALSE)&gt;99999,-3,IF(VLOOKUP($A1529,Sheet1!$B$3:$AH$1266,Sheet1!J$1+(Sheet1!$A$1-1)*10,FALSE)&gt;9999,-2,IF(VLOOKUP($A1529,Sheet1!$B$3:$AH$1266,Sheet1!J$1+(Sheet1!$A$1-1)*10,FALSE)&gt;999,-1,0)))))))</f>
        <v>4720</v>
      </c>
      <c r="AA1529" s="65">
        <f>IF(ISNA(VLOOKUP($A1529,Sheet1!$B$3:$AH$1266,Sheet1!K$1+(Sheet1!$A$1-1)*10,FALSE))=TRUE,"---",IF(VLOOKUP($A1529,Sheet1!$B$3:$AH$1266,Sheet1!K$1+(Sheet1!$A$1-1)*10,FALSE)="---","---", (ROUND(VLOOKUP($A1529,Sheet1!$B$3:$AH$1266,Sheet1!K$1+(Sheet1!$A$1-1)*10,FALSE),IF(VLOOKUP($A1529,Sheet1!$B$3:$AH$1266,Sheet1!K$1+(Sheet1!$A$1-1)*10,FALSE)&gt;99999,-3,IF(VLOOKUP($A1529,Sheet1!$B$3:$AH$1266,Sheet1!K$1+(Sheet1!$A$1-1)*10,FALSE)&gt;9999,-2,IF(VLOOKUP($A1529,Sheet1!$B$3:$AH$1266,Sheet1!K$1+(Sheet1!$A$1-1)*10,FALSE)&gt;999,-1,0)))))))</f>
        <v>5520</v>
      </c>
      <c r="AB1529" s="65">
        <f>IF(ISNA(VLOOKUP($A1529,Sheet1!$B$3:$AH$1266,Sheet1!L$1+(Sheet1!$A$1-1)*10,FALSE))=TRUE,"---",IF(VLOOKUP($A1529,Sheet1!$B$3:$AH$1266,Sheet1!L$1+(Sheet1!$A$1-1)*10,FALSE)="---","---", (ROUND(VLOOKUP($A1529,Sheet1!$B$3:$AH$1266,Sheet1!L$1+(Sheet1!$A$1-1)*10,FALSE),IF(VLOOKUP($A1529,Sheet1!$B$3:$AH$1266,Sheet1!L$1+(Sheet1!$A$1-1)*10,FALSE)&gt;99999,-3,IF(VLOOKUP($A1529,Sheet1!$B$3:$AH$1266,Sheet1!L$1+(Sheet1!$A$1-1)*10,FALSE)&gt;9999,-2,IF(VLOOKUP($A1529,Sheet1!$B$3:$AH$1266,Sheet1!L$1+(Sheet1!$A$1-1)*10,FALSE)&gt;999,-1,0)))))))</f>
        <v>6380</v>
      </c>
      <c r="AC1529" s="65">
        <f>IF(ISNA(VLOOKUP($A1529,Sheet1!$B$3:$AH$1266,Sheet1!M$1+(Sheet1!$A$1-1)*10,FALSE))=TRUE,"---",IF(VLOOKUP($A1529,Sheet1!$B$3:$AH$1266,Sheet1!M$1+(Sheet1!$A$1-1)*10,FALSE)="---","---", (ROUND(VLOOKUP($A1529,Sheet1!$B$3:$AH$1266,Sheet1!M$1+(Sheet1!$A$1-1)*10,FALSE),IF(VLOOKUP($A1529,Sheet1!$B$3:$AH$1266,Sheet1!M$1+(Sheet1!$A$1-1)*10,FALSE)&gt;99999,-3,IF(VLOOKUP($A1529,Sheet1!$B$3:$AH$1266,Sheet1!M$1+(Sheet1!$A$1-1)*10,FALSE)&gt;9999,-2,IF(VLOOKUP($A1529,Sheet1!$B$3:$AH$1266,Sheet1!M$1+(Sheet1!$A$1-1)*10,FALSE)&gt;999,-1,0)))))))</f>
        <v>7310</v>
      </c>
      <c r="AD1529" s="65">
        <f>IF(ISNA(VLOOKUP($A1529,Sheet1!$B$3:$AH$1266,Sheet1!N$1+(Sheet1!$A$1-1)*10,FALSE))=TRUE,"---",IF(VLOOKUP($A1529,Sheet1!$B$3:$AH$1266,Sheet1!N$1+(Sheet1!$A$1-1)*10,FALSE)="---","---", (ROUND(VLOOKUP($A1529,Sheet1!$B$3:$AH$1266,Sheet1!N$1+(Sheet1!$A$1-1)*10,FALSE),IF(VLOOKUP($A1529,Sheet1!$B$3:$AH$1266,Sheet1!N$1+(Sheet1!$A$1-1)*10,FALSE)&gt;99999,-3,IF(VLOOKUP($A1529,Sheet1!$B$3:$AH$1266,Sheet1!N$1+(Sheet1!$A$1-1)*10,FALSE)&gt;9999,-2,IF(VLOOKUP($A1529,Sheet1!$B$3:$AH$1266,Sheet1!N$1+(Sheet1!$A$1-1)*10,FALSE)&gt;999,-1,0)))))))</f>
        <v>8610</v>
      </c>
    </row>
    <row r="1530" spans="1:30" ht="25.5" customHeight="1" x14ac:dyDescent="0.25">
      <c r="A1530" s="304" t="s">
        <v>2229</v>
      </c>
      <c r="B1530" s="393" t="s">
        <v>2230</v>
      </c>
      <c r="C1530" s="304">
        <v>424139</v>
      </c>
      <c r="D1530" s="304">
        <v>780714</v>
      </c>
      <c r="E1530" s="305" t="s">
        <v>3060</v>
      </c>
      <c r="F1530" s="345" t="s">
        <v>4566</v>
      </c>
      <c r="G1530" s="351" t="s">
        <v>286</v>
      </c>
      <c r="H1530" s="348">
        <v>14.5</v>
      </c>
      <c r="I1530" s="119">
        <v>27423</v>
      </c>
      <c r="J1530" s="124">
        <v>5.1100000000000003</v>
      </c>
      <c r="K1530" s="118" t="s">
        <v>20</v>
      </c>
      <c r="L1530" s="122">
        <v>1200</v>
      </c>
      <c r="M1530" s="123">
        <v>82.8</v>
      </c>
      <c r="N1530" s="121" t="s">
        <v>4405</v>
      </c>
      <c r="O1530" s="71">
        <f t="shared" si="51"/>
        <v>8.8983783070223907</v>
      </c>
      <c r="P1530" s="71">
        <f>IF(O1530&lt;&gt;"",VLOOKUP($A1530,Sheet4!$A$2:$O$1309,14,FALSE)*100,"")</f>
        <v>5.6079404190211513</v>
      </c>
      <c r="Q1530" s="71">
        <f>IF(P1530&lt;&gt;"",VLOOKUP($A1530,Sheet4!$A$2:$O$1309,15,FALSE)*100,"")</f>
        <v>43.181150377441327</v>
      </c>
      <c r="R1530" s="73">
        <f t="shared" si="52"/>
        <v>10</v>
      </c>
      <c r="S1530" s="357" t="s">
        <v>4368</v>
      </c>
      <c r="T1530" s="357" t="str">
        <f>IF(ISNA(VLOOKUP(A1530,Sheet1!B$3:C$1266,2,FALSE)=TRUE),"NC",VLOOKUP(A1530,Sheet1!B$3:C$1266,2,FALSE))</f>
        <v>Rural</v>
      </c>
      <c r="U1530" s="385">
        <f>IF(ISNA(VLOOKUP($A1530,Sheet1!$B$3:$AH$1266,Sheet1!E$1+(Sheet1!$A$1-1)*10,FALSE))=TRUE,"---",IF(VLOOKUP($A1530,Sheet1!$B$3:$AH$1266,Sheet1!E$1+(Sheet1!$A$1-1)*10,FALSE)="---","---", (ROUND(VLOOKUP($A1530,Sheet1!$B$3:$AH$1266,Sheet1!E$1+(Sheet1!$A$1-1)*10,FALSE),IF(VLOOKUP($A1530,Sheet1!$B$3:$AH$1266,Sheet1!E$1+(Sheet1!$A$1-1)*10,FALSE)&gt;99999,-3,IF(VLOOKUP($A1530,Sheet1!$B$3:$AH$1266,Sheet1!E$1+(Sheet1!$A$1-1)*10,FALSE)&gt;9999,-2,IF(VLOOKUP($A1530,Sheet1!$B$3:$AH$1266,Sheet1!E$1+(Sheet1!$A$1-1)*10,FALSE)&gt;999,-1,0)))))))</f>
        <v>385</v>
      </c>
      <c r="V1530" s="385">
        <f>IF(ISNA(VLOOKUP($A1530,Sheet1!$B$3:$AH$1266,Sheet1!F$1+(Sheet1!$A$1-1)*10,FALSE))=TRUE,"---",IF(VLOOKUP($A1530,Sheet1!$B$3:$AH$1266,Sheet1!F$1+(Sheet1!$A$1-1)*10,FALSE)="---","---", (ROUND(VLOOKUP($A1530,Sheet1!$B$3:$AH$1266,Sheet1!F$1+(Sheet1!$A$1-1)*10,FALSE),IF(VLOOKUP($A1530,Sheet1!$B$3:$AH$1266,Sheet1!F$1+(Sheet1!$A$1-1)*10,FALSE)&gt;99999,-3,IF(VLOOKUP($A1530,Sheet1!$B$3:$AH$1266,Sheet1!F$1+(Sheet1!$A$1-1)*10,FALSE)&gt;9999,-2,IF(VLOOKUP($A1530,Sheet1!$B$3:$AH$1266,Sheet1!F$1+(Sheet1!$A$1-1)*10,FALSE)&gt;999,-1,0)))))))</f>
        <v>478</v>
      </c>
      <c r="W1530" s="385">
        <f>IF(ISNA(VLOOKUP($A1530,Sheet1!$B$3:$AH$1266,Sheet1!G$1+(Sheet1!$A$1-1)*10,FALSE))=TRUE,"---",IF(VLOOKUP($A1530,Sheet1!$B$3:$AH$1266,Sheet1!G$1+(Sheet1!$A$1-1)*10,FALSE)="---","---", (ROUND(VLOOKUP($A1530,Sheet1!$B$3:$AH$1266,Sheet1!G$1+(Sheet1!$A$1-1)*10,FALSE),IF(VLOOKUP($A1530,Sheet1!$B$3:$AH$1266,Sheet1!G$1+(Sheet1!$A$1-1)*10,FALSE)&gt;99999,-3,IF(VLOOKUP($A1530,Sheet1!$B$3:$AH$1266,Sheet1!G$1+(Sheet1!$A$1-1)*10,FALSE)&gt;9999,-2,IF(VLOOKUP($A1530,Sheet1!$B$3:$AH$1266,Sheet1!G$1+(Sheet1!$A$1-1)*10,FALSE)&gt;999,-1,0)))))))</f>
        <v>600</v>
      </c>
      <c r="X1530" s="385">
        <f>IF(ISNA(VLOOKUP($A1530,Sheet1!$B$3:$AH$1266,Sheet1!H$1+(Sheet1!$A$1-1)*10,FALSE))=TRUE,"---",IF(VLOOKUP($A1530,Sheet1!$B$3:$AH$1266,Sheet1!H$1+(Sheet1!$A$1-1)*10,FALSE)="---","---", (ROUND(VLOOKUP($A1530,Sheet1!$B$3:$AH$1266,Sheet1!H$1+(Sheet1!$A$1-1)*10,FALSE),IF(VLOOKUP($A1530,Sheet1!$B$3:$AH$1266,Sheet1!H$1+(Sheet1!$A$1-1)*10,FALSE)&gt;99999,-3,IF(VLOOKUP($A1530,Sheet1!$B$3:$AH$1266,Sheet1!H$1+(Sheet1!$A$1-1)*10,FALSE)&gt;9999,-2,IF(VLOOKUP($A1530,Sheet1!$B$3:$AH$1266,Sheet1!H$1+(Sheet1!$A$1-1)*10,FALSE)&gt;999,-1,0)))))))</f>
        <v>923</v>
      </c>
      <c r="Y1530" s="385">
        <f>IF(ISNA(VLOOKUP($A1530,Sheet1!$B$3:$AH$1266,Sheet1!I$1+(Sheet1!$A$1-1)*10,FALSE))=TRUE,"---",IF(VLOOKUP($A1530,Sheet1!$B$3:$AH$1266,Sheet1!I$1+(Sheet1!$A$1-1)*10,FALSE)="---","---", (ROUND(VLOOKUP($A1530,Sheet1!$B$3:$AH$1266,Sheet1!I$1+(Sheet1!$A$1-1)*10,FALSE),IF(VLOOKUP($A1530,Sheet1!$B$3:$AH$1266,Sheet1!I$1+(Sheet1!$A$1-1)*10,FALSE)&gt;99999,-3,IF(VLOOKUP($A1530,Sheet1!$B$3:$AH$1266,Sheet1!I$1+(Sheet1!$A$1-1)*10,FALSE)&gt;9999,-2,IF(VLOOKUP($A1530,Sheet1!$B$3:$AH$1266,Sheet1!I$1+(Sheet1!$A$1-1)*10,FALSE)&gt;999,-1,0)))))))</f>
        <v>1150</v>
      </c>
      <c r="Z1530" s="385">
        <f>IF(ISNA(VLOOKUP($A1530,Sheet1!$B$3:$AH$1266,Sheet1!J$1+(Sheet1!$A$1-1)*10,FALSE))=TRUE,"---",IF(VLOOKUP($A1530,Sheet1!$B$3:$AH$1266,Sheet1!J$1+(Sheet1!$A$1-1)*10,FALSE)="---","---", (ROUND(VLOOKUP($A1530,Sheet1!$B$3:$AH$1266,Sheet1!J$1+(Sheet1!$A$1-1)*10,FALSE),IF(VLOOKUP($A1530,Sheet1!$B$3:$AH$1266,Sheet1!J$1+(Sheet1!$A$1-1)*10,FALSE)&gt;99999,-3,IF(VLOOKUP($A1530,Sheet1!$B$3:$AH$1266,Sheet1!J$1+(Sheet1!$A$1-1)*10,FALSE)&gt;9999,-2,IF(VLOOKUP($A1530,Sheet1!$B$3:$AH$1266,Sheet1!J$1+(Sheet1!$A$1-1)*10,FALSE)&gt;999,-1,0)))))))</f>
        <v>1450</v>
      </c>
      <c r="AA1530" s="385">
        <f>IF(ISNA(VLOOKUP($A1530,Sheet1!$B$3:$AH$1266,Sheet1!K$1+(Sheet1!$A$1-1)*10,FALSE))=TRUE,"---",IF(VLOOKUP($A1530,Sheet1!$B$3:$AH$1266,Sheet1!K$1+(Sheet1!$A$1-1)*10,FALSE)="---","---", (ROUND(VLOOKUP($A1530,Sheet1!$B$3:$AH$1266,Sheet1!K$1+(Sheet1!$A$1-1)*10,FALSE),IF(VLOOKUP($A1530,Sheet1!$B$3:$AH$1266,Sheet1!K$1+(Sheet1!$A$1-1)*10,FALSE)&gt;99999,-3,IF(VLOOKUP($A1530,Sheet1!$B$3:$AH$1266,Sheet1!K$1+(Sheet1!$A$1-1)*10,FALSE)&gt;9999,-2,IF(VLOOKUP($A1530,Sheet1!$B$3:$AH$1266,Sheet1!K$1+(Sheet1!$A$1-1)*10,FALSE)&gt;999,-1,0)))))))</f>
        <v>1670</v>
      </c>
      <c r="AB1530" s="385">
        <f>IF(ISNA(VLOOKUP($A1530,Sheet1!$B$3:$AH$1266,Sheet1!L$1+(Sheet1!$A$1-1)*10,FALSE))=TRUE,"---",IF(VLOOKUP($A1530,Sheet1!$B$3:$AH$1266,Sheet1!L$1+(Sheet1!$A$1-1)*10,FALSE)="---","---", (ROUND(VLOOKUP($A1530,Sheet1!$B$3:$AH$1266,Sheet1!L$1+(Sheet1!$A$1-1)*10,FALSE),IF(VLOOKUP($A1530,Sheet1!$B$3:$AH$1266,Sheet1!L$1+(Sheet1!$A$1-1)*10,FALSE)&gt;99999,-3,IF(VLOOKUP($A1530,Sheet1!$B$3:$AH$1266,Sheet1!L$1+(Sheet1!$A$1-1)*10,FALSE)&gt;9999,-2,IF(VLOOKUP($A1530,Sheet1!$B$3:$AH$1266,Sheet1!L$1+(Sheet1!$A$1-1)*10,FALSE)&gt;999,-1,0)))))))</f>
        <v>1900</v>
      </c>
      <c r="AC1530" s="385">
        <f>IF(ISNA(VLOOKUP($A1530,Sheet1!$B$3:$AH$1266,Sheet1!M$1+(Sheet1!$A$1-1)*10,FALSE))=TRUE,"---",IF(VLOOKUP($A1530,Sheet1!$B$3:$AH$1266,Sheet1!M$1+(Sheet1!$A$1-1)*10,FALSE)="---","---", (ROUND(VLOOKUP($A1530,Sheet1!$B$3:$AH$1266,Sheet1!M$1+(Sheet1!$A$1-1)*10,FALSE),IF(VLOOKUP($A1530,Sheet1!$B$3:$AH$1266,Sheet1!M$1+(Sheet1!$A$1-1)*10,FALSE)&gt;99999,-3,IF(VLOOKUP($A1530,Sheet1!$B$3:$AH$1266,Sheet1!M$1+(Sheet1!$A$1-1)*10,FALSE)&gt;9999,-2,IF(VLOOKUP($A1530,Sheet1!$B$3:$AH$1266,Sheet1!M$1+(Sheet1!$A$1-1)*10,FALSE)&gt;999,-1,0)))))))</f>
        <v>2140</v>
      </c>
      <c r="AD1530" s="385">
        <f>IF(ISNA(VLOOKUP($A1530,Sheet1!$B$3:$AH$1266,Sheet1!N$1+(Sheet1!$A$1-1)*10,FALSE))=TRUE,"---",IF(VLOOKUP($A1530,Sheet1!$B$3:$AH$1266,Sheet1!N$1+(Sheet1!$A$1-1)*10,FALSE)="---","---", (ROUND(VLOOKUP($A1530,Sheet1!$B$3:$AH$1266,Sheet1!N$1+(Sheet1!$A$1-1)*10,FALSE),IF(VLOOKUP($A1530,Sheet1!$B$3:$AH$1266,Sheet1!N$1+(Sheet1!$A$1-1)*10,FALSE)&gt;99999,-3,IF(VLOOKUP($A1530,Sheet1!$B$3:$AH$1266,Sheet1!N$1+(Sheet1!$A$1-1)*10,FALSE)&gt;9999,-2,IF(VLOOKUP($A1530,Sheet1!$B$3:$AH$1266,Sheet1!N$1+(Sheet1!$A$1-1)*10,FALSE)&gt;999,-1,0)))))))</f>
        <v>2460</v>
      </c>
    </row>
    <row r="1531" spans="1:30" ht="25.5" customHeight="1" x14ac:dyDescent="0.25">
      <c r="A1531" s="304"/>
      <c r="B1531" s="346"/>
      <c r="C1531" s="304"/>
      <c r="D1531" s="304"/>
      <c r="E1531" s="305" t="e">
        <v>#N/A</v>
      </c>
      <c r="F1531" s="346"/>
      <c r="G1531" s="352"/>
      <c r="H1531" s="348"/>
      <c r="I1531" s="119">
        <v>28388</v>
      </c>
      <c r="J1531" s="124">
        <v>5.24</v>
      </c>
      <c r="K1531" s="121" t="s">
        <v>4405</v>
      </c>
      <c r="L1531" s="122">
        <v>1030</v>
      </c>
      <c r="M1531" s="164">
        <v>71</v>
      </c>
      <c r="N1531" s="118" t="s">
        <v>112</v>
      </c>
      <c r="O1531" s="71" t="s">
        <v>4405</v>
      </c>
      <c r="P1531" s="71" t="s">
        <v>4405</v>
      </c>
      <c r="Q1531" s="71" t="s">
        <v>4405</v>
      </c>
      <c r="R1531" s="73" t="s">
        <v>4405</v>
      </c>
      <c r="S1531" s="357" t="e">
        <v>#N/A</v>
      </c>
      <c r="T1531" s="357" t="str">
        <f>IF(ISNA(VLOOKUP(A1531,Sheet1!B$3:C$1266,2,FALSE)=TRUE),"ND",VLOOKUP(A1531,Sheet1!B$3:C$1266,2,FALSE))</f>
        <v>ND</v>
      </c>
      <c r="U1531" s="385" t="str">
        <f>IF(ISNA(VLOOKUP($A1531,Sheet1!$B$3:$AH$1266,Sheet1!E$1+(Sheet1!$A$1-1)*10,FALSE))=TRUE,"---",IF(VLOOKUP($A1531,Sheet1!$B$3:$AH$1266,Sheet1!E$1+(Sheet1!$A$1-1)*10,FALSE)="---","---", (ROUND(VLOOKUP($A1531,Sheet1!$B$3:$AH$1266,Sheet1!E$1+(Sheet1!$A$1-1)*10,FALSE),IF(VLOOKUP($A1531,Sheet1!$B$3:$AH$1266,Sheet1!E$1+(Sheet1!$A$1-1)*10,FALSE)&gt;99999,-3,IF(VLOOKUP($A1531,Sheet1!$B$3:$AH$1266,Sheet1!E$1+(Sheet1!$A$1-1)*10,FALSE)&gt;9999,-2,IF(VLOOKUP($A1531,Sheet1!$B$3:$AH$1266,Sheet1!E$1+(Sheet1!$A$1-1)*10,FALSE)&gt;999,-1,0)))))))</f>
        <v>---</v>
      </c>
      <c r="V1531" s="385" t="str">
        <f>IF(ISNA(VLOOKUP($A1531,Sheet1!$B$3:$AH$1266,Sheet1!F$1+(Sheet1!$A$1-1)*10,FALSE))=TRUE,"---",IF(VLOOKUP($A1531,Sheet1!$B$3:$AH$1266,Sheet1!F$1+(Sheet1!$A$1-1)*10,FALSE)="---","---", (ROUND(VLOOKUP($A1531,Sheet1!$B$3:$AH$1266,Sheet1!F$1+(Sheet1!$A$1-1)*10,FALSE),IF(VLOOKUP($A1531,Sheet1!$B$3:$AH$1266,Sheet1!F$1+(Sheet1!$A$1-1)*10,FALSE)&gt;99999,-3,IF(VLOOKUP($A1531,Sheet1!$B$3:$AH$1266,Sheet1!F$1+(Sheet1!$A$1-1)*10,FALSE)&gt;9999,-2,IF(VLOOKUP($A1531,Sheet1!$B$3:$AH$1266,Sheet1!F$1+(Sheet1!$A$1-1)*10,FALSE)&gt;999,-1,0)))))))</f>
        <v>---</v>
      </c>
      <c r="W1531" s="385" t="str">
        <f>IF(ISNA(VLOOKUP($A1531,Sheet1!$B$3:$AH$1266,Sheet1!G$1+(Sheet1!$A$1-1)*10,FALSE))=TRUE,"---",IF(VLOOKUP($A1531,Sheet1!$B$3:$AH$1266,Sheet1!G$1+(Sheet1!$A$1-1)*10,FALSE)="---","---", (ROUND(VLOOKUP($A1531,Sheet1!$B$3:$AH$1266,Sheet1!G$1+(Sheet1!$A$1-1)*10,FALSE),IF(VLOOKUP($A1531,Sheet1!$B$3:$AH$1266,Sheet1!G$1+(Sheet1!$A$1-1)*10,FALSE)&gt;99999,-3,IF(VLOOKUP($A1531,Sheet1!$B$3:$AH$1266,Sheet1!G$1+(Sheet1!$A$1-1)*10,FALSE)&gt;9999,-2,IF(VLOOKUP($A1531,Sheet1!$B$3:$AH$1266,Sheet1!G$1+(Sheet1!$A$1-1)*10,FALSE)&gt;999,-1,0)))))))</f>
        <v>---</v>
      </c>
      <c r="X1531" s="385" t="str">
        <f>IF(ISNA(VLOOKUP($A1531,Sheet1!$B$3:$AH$1266,Sheet1!H$1+(Sheet1!$A$1-1)*10,FALSE))=TRUE,"---",IF(VLOOKUP($A1531,Sheet1!$B$3:$AH$1266,Sheet1!H$1+(Sheet1!$A$1-1)*10,FALSE)="---","---", (ROUND(VLOOKUP($A1531,Sheet1!$B$3:$AH$1266,Sheet1!H$1+(Sheet1!$A$1-1)*10,FALSE),IF(VLOOKUP($A1531,Sheet1!$B$3:$AH$1266,Sheet1!H$1+(Sheet1!$A$1-1)*10,FALSE)&gt;99999,-3,IF(VLOOKUP($A1531,Sheet1!$B$3:$AH$1266,Sheet1!H$1+(Sheet1!$A$1-1)*10,FALSE)&gt;9999,-2,IF(VLOOKUP($A1531,Sheet1!$B$3:$AH$1266,Sheet1!H$1+(Sheet1!$A$1-1)*10,FALSE)&gt;999,-1,0)))))))</f>
        <v>---</v>
      </c>
      <c r="Y1531" s="385" t="str">
        <f>IF(ISNA(VLOOKUP($A1531,Sheet1!$B$3:$AH$1266,Sheet1!I$1+(Sheet1!$A$1-1)*10,FALSE))=TRUE,"---",IF(VLOOKUP($A1531,Sheet1!$B$3:$AH$1266,Sheet1!I$1+(Sheet1!$A$1-1)*10,FALSE)="---","---", (ROUND(VLOOKUP($A1531,Sheet1!$B$3:$AH$1266,Sheet1!I$1+(Sheet1!$A$1-1)*10,FALSE),IF(VLOOKUP($A1531,Sheet1!$B$3:$AH$1266,Sheet1!I$1+(Sheet1!$A$1-1)*10,FALSE)&gt;99999,-3,IF(VLOOKUP($A1531,Sheet1!$B$3:$AH$1266,Sheet1!I$1+(Sheet1!$A$1-1)*10,FALSE)&gt;9999,-2,IF(VLOOKUP($A1531,Sheet1!$B$3:$AH$1266,Sheet1!I$1+(Sheet1!$A$1-1)*10,FALSE)&gt;999,-1,0)))))))</f>
        <v>---</v>
      </c>
      <c r="Z1531" s="385" t="str">
        <f>IF(ISNA(VLOOKUP($A1531,Sheet1!$B$3:$AH$1266,Sheet1!J$1+(Sheet1!$A$1-1)*10,FALSE))=TRUE,"---",IF(VLOOKUP($A1531,Sheet1!$B$3:$AH$1266,Sheet1!J$1+(Sheet1!$A$1-1)*10,FALSE)="---","---", (ROUND(VLOOKUP($A1531,Sheet1!$B$3:$AH$1266,Sheet1!J$1+(Sheet1!$A$1-1)*10,FALSE),IF(VLOOKUP($A1531,Sheet1!$B$3:$AH$1266,Sheet1!J$1+(Sheet1!$A$1-1)*10,FALSE)&gt;99999,-3,IF(VLOOKUP($A1531,Sheet1!$B$3:$AH$1266,Sheet1!J$1+(Sheet1!$A$1-1)*10,FALSE)&gt;9999,-2,IF(VLOOKUP($A1531,Sheet1!$B$3:$AH$1266,Sheet1!J$1+(Sheet1!$A$1-1)*10,FALSE)&gt;999,-1,0)))))))</f>
        <v>---</v>
      </c>
      <c r="AA1531" s="385" t="str">
        <f>IF(ISNA(VLOOKUP($A1531,Sheet1!$B$3:$AH$1266,Sheet1!K$1+(Sheet1!$A$1-1)*10,FALSE))=TRUE,"---",IF(VLOOKUP($A1531,Sheet1!$B$3:$AH$1266,Sheet1!K$1+(Sheet1!$A$1-1)*10,FALSE)="---","---", (ROUND(VLOOKUP($A1531,Sheet1!$B$3:$AH$1266,Sheet1!K$1+(Sheet1!$A$1-1)*10,FALSE),IF(VLOOKUP($A1531,Sheet1!$B$3:$AH$1266,Sheet1!K$1+(Sheet1!$A$1-1)*10,FALSE)&gt;99999,-3,IF(VLOOKUP($A1531,Sheet1!$B$3:$AH$1266,Sheet1!K$1+(Sheet1!$A$1-1)*10,FALSE)&gt;9999,-2,IF(VLOOKUP($A1531,Sheet1!$B$3:$AH$1266,Sheet1!K$1+(Sheet1!$A$1-1)*10,FALSE)&gt;999,-1,0)))))))</f>
        <v>---</v>
      </c>
      <c r="AB1531" s="385" t="str">
        <f>IF(ISNA(VLOOKUP($A1531,Sheet1!$B$3:$AH$1266,Sheet1!L$1+(Sheet1!$A$1-1)*10,FALSE))=TRUE,"---",IF(VLOOKUP($A1531,Sheet1!$B$3:$AH$1266,Sheet1!L$1+(Sheet1!$A$1-1)*10,FALSE)="---","---", (ROUND(VLOOKUP($A1531,Sheet1!$B$3:$AH$1266,Sheet1!L$1+(Sheet1!$A$1-1)*10,FALSE),IF(VLOOKUP($A1531,Sheet1!$B$3:$AH$1266,Sheet1!L$1+(Sheet1!$A$1-1)*10,FALSE)&gt;99999,-3,IF(VLOOKUP($A1531,Sheet1!$B$3:$AH$1266,Sheet1!L$1+(Sheet1!$A$1-1)*10,FALSE)&gt;9999,-2,IF(VLOOKUP($A1531,Sheet1!$B$3:$AH$1266,Sheet1!L$1+(Sheet1!$A$1-1)*10,FALSE)&gt;999,-1,0)))))))</f>
        <v>---</v>
      </c>
      <c r="AC1531" s="385" t="str">
        <f>IF(ISNA(VLOOKUP($A1531,Sheet1!$B$3:$AH$1266,Sheet1!M$1+(Sheet1!$A$1-1)*10,FALSE))=TRUE,"---",IF(VLOOKUP($A1531,Sheet1!$B$3:$AH$1266,Sheet1!M$1+(Sheet1!$A$1-1)*10,FALSE)="---","---", (ROUND(VLOOKUP($A1531,Sheet1!$B$3:$AH$1266,Sheet1!M$1+(Sheet1!$A$1-1)*10,FALSE),IF(VLOOKUP($A1531,Sheet1!$B$3:$AH$1266,Sheet1!M$1+(Sheet1!$A$1-1)*10,FALSE)&gt;99999,-3,IF(VLOOKUP($A1531,Sheet1!$B$3:$AH$1266,Sheet1!M$1+(Sheet1!$A$1-1)*10,FALSE)&gt;9999,-2,IF(VLOOKUP($A1531,Sheet1!$B$3:$AH$1266,Sheet1!M$1+(Sheet1!$A$1-1)*10,FALSE)&gt;999,-1,0)))))))</f>
        <v>---</v>
      </c>
      <c r="AD1531" s="385" t="str">
        <f>IF(ISNA(VLOOKUP($A1531,Sheet1!$B$3:$AH$1266,Sheet1!N$1+(Sheet1!$A$1-1)*10,FALSE))=TRUE,"---",IF(VLOOKUP($A1531,Sheet1!$B$3:$AH$1266,Sheet1!N$1+(Sheet1!$A$1-1)*10,FALSE)="---","---", (ROUND(VLOOKUP($A1531,Sheet1!$B$3:$AH$1266,Sheet1!N$1+(Sheet1!$A$1-1)*10,FALSE),IF(VLOOKUP($A1531,Sheet1!$B$3:$AH$1266,Sheet1!N$1+(Sheet1!$A$1-1)*10,FALSE)&gt;99999,-3,IF(VLOOKUP($A1531,Sheet1!$B$3:$AH$1266,Sheet1!N$1+(Sheet1!$A$1-1)*10,FALSE)&gt;9999,-2,IF(VLOOKUP($A1531,Sheet1!$B$3:$AH$1266,Sheet1!N$1+(Sheet1!$A$1-1)*10,FALSE)&gt;999,-1,0)))))))</f>
        <v>---</v>
      </c>
    </row>
    <row r="1532" spans="1:30" ht="25.5" customHeight="1" x14ac:dyDescent="0.25">
      <c r="A1532" s="125" t="s">
        <v>2231</v>
      </c>
      <c r="B1532" s="138" t="s">
        <v>2232</v>
      </c>
      <c r="C1532" s="125">
        <v>424257</v>
      </c>
      <c r="D1532" s="125">
        <v>780741</v>
      </c>
      <c r="E1532" s="70" t="s">
        <v>3060</v>
      </c>
      <c r="F1532" s="139" t="s">
        <v>4405</v>
      </c>
      <c r="G1532" s="127" t="s">
        <v>160</v>
      </c>
      <c r="H1532" s="128">
        <v>25.4</v>
      </c>
      <c r="I1532" s="112">
        <v>20149</v>
      </c>
      <c r="J1532" s="140" t="s">
        <v>4405</v>
      </c>
      <c r="K1532" s="127" t="s">
        <v>17</v>
      </c>
      <c r="L1532" s="115">
        <v>1760</v>
      </c>
      <c r="M1532" s="116">
        <v>69.3</v>
      </c>
      <c r="N1532" s="127" t="s">
        <v>145</v>
      </c>
      <c r="O1532" s="68">
        <f t="shared" si="51"/>
        <v>17.349887175760781</v>
      </c>
      <c r="P1532" s="68">
        <f>IF(O1532&lt;&gt;"",VLOOKUP($A1532,Sheet4!$A$2:$O$1309,14,FALSE)*100,"")</f>
        <v>7.0293984442047481</v>
      </c>
      <c r="Q1532" s="68">
        <f>IF(P1532&lt;&gt;"",VLOOKUP($A1532,Sheet4!$A$2:$O$1309,15,FALSE)*100,"")</f>
        <v>51.028317155360412</v>
      </c>
      <c r="R1532" s="74">
        <f t="shared" si="52"/>
        <v>6</v>
      </c>
      <c r="S1532" s="64" t="s">
        <v>4368</v>
      </c>
      <c r="T1532" s="64" t="str">
        <f>IF(ISNA(VLOOKUP(A1532,Sheet1!B$3:C$1266,2,FALSE)=TRUE),"NC",VLOOKUP(A1532,Sheet1!B$3:C$1266,2,FALSE))</f>
        <v>Rural</v>
      </c>
      <c r="U1532" s="65">
        <f>IF(ISNA(VLOOKUP($A1532,Sheet1!$B$3:$AH$1266,Sheet1!E$1+(Sheet1!$A$1-1)*10,FALSE))=TRUE,"---",IF(VLOOKUP($A1532,Sheet1!$B$3:$AH$1266,Sheet1!E$1+(Sheet1!$A$1-1)*10,FALSE)="---","---", (ROUND(VLOOKUP($A1532,Sheet1!$B$3:$AH$1266,Sheet1!E$1+(Sheet1!$A$1-1)*10,FALSE),IF(VLOOKUP($A1532,Sheet1!$B$3:$AH$1266,Sheet1!E$1+(Sheet1!$A$1-1)*10,FALSE)&gt;99999,-3,IF(VLOOKUP($A1532,Sheet1!$B$3:$AH$1266,Sheet1!E$1+(Sheet1!$A$1-1)*10,FALSE)&gt;9999,-2,IF(VLOOKUP($A1532,Sheet1!$B$3:$AH$1266,Sheet1!E$1+(Sheet1!$A$1-1)*10,FALSE)&gt;999,-1,0)))))))</f>
        <v>690</v>
      </c>
      <c r="V1532" s="65">
        <f>IF(ISNA(VLOOKUP($A1532,Sheet1!$B$3:$AH$1266,Sheet1!F$1+(Sheet1!$A$1-1)*10,FALSE))=TRUE,"---",IF(VLOOKUP($A1532,Sheet1!$B$3:$AH$1266,Sheet1!F$1+(Sheet1!$A$1-1)*10,FALSE)="---","---", (ROUND(VLOOKUP($A1532,Sheet1!$B$3:$AH$1266,Sheet1!F$1+(Sheet1!$A$1-1)*10,FALSE),IF(VLOOKUP($A1532,Sheet1!$B$3:$AH$1266,Sheet1!F$1+(Sheet1!$A$1-1)*10,FALSE)&gt;99999,-3,IF(VLOOKUP($A1532,Sheet1!$B$3:$AH$1266,Sheet1!F$1+(Sheet1!$A$1-1)*10,FALSE)&gt;9999,-2,IF(VLOOKUP($A1532,Sheet1!$B$3:$AH$1266,Sheet1!F$1+(Sheet1!$A$1-1)*10,FALSE)&gt;999,-1,0)))))))</f>
        <v>859</v>
      </c>
      <c r="W1532" s="65">
        <f>IF(ISNA(VLOOKUP($A1532,Sheet1!$B$3:$AH$1266,Sheet1!G$1+(Sheet1!$A$1-1)*10,FALSE))=TRUE,"---",IF(VLOOKUP($A1532,Sheet1!$B$3:$AH$1266,Sheet1!G$1+(Sheet1!$A$1-1)*10,FALSE)="---","---", (ROUND(VLOOKUP($A1532,Sheet1!$B$3:$AH$1266,Sheet1!G$1+(Sheet1!$A$1-1)*10,FALSE),IF(VLOOKUP($A1532,Sheet1!$B$3:$AH$1266,Sheet1!G$1+(Sheet1!$A$1-1)*10,FALSE)&gt;99999,-3,IF(VLOOKUP($A1532,Sheet1!$B$3:$AH$1266,Sheet1!G$1+(Sheet1!$A$1-1)*10,FALSE)&gt;9999,-2,IF(VLOOKUP($A1532,Sheet1!$B$3:$AH$1266,Sheet1!G$1+(Sheet1!$A$1-1)*10,FALSE)&gt;999,-1,0)))))))</f>
        <v>1080</v>
      </c>
      <c r="X1532" s="65">
        <f>IF(ISNA(VLOOKUP($A1532,Sheet1!$B$3:$AH$1266,Sheet1!H$1+(Sheet1!$A$1-1)*10,FALSE))=TRUE,"---",IF(VLOOKUP($A1532,Sheet1!$B$3:$AH$1266,Sheet1!H$1+(Sheet1!$A$1-1)*10,FALSE)="---","---", (ROUND(VLOOKUP($A1532,Sheet1!$B$3:$AH$1266,Sheet1!H$1+(Sheet1!$A$1-1)*10,FALSE),IF(VLOOKUP($A1532,Sheet1!$B$3:$AH$1266,Sheet1!H$1+(Sheet1!$A$1-1)*10,FALSE)&gt;99999,-3,IF(VLOOKUP($A1532,Sheet1!$B$3:$AH$1266,Sheet1!H$1+(Sheet1!$A$1-1)*10,FALSE)&gt;9999,-2,IF(VLOOKUP($A1532,Sheet1!$B$3:$AH$1266,Sheet1!H$1+(Sheet1!$A$1-1)*10,FALSE)&gt;999,-1,0)))))))</f>
        <v>1660</v>
      </c>
      <c r="Y1532" s="65">
        <f>IF(ISNA(VLOOKUP($A1532,Sheet1!$B$3:$AH$1266,Sheet1!I$1+(Sheet1!$A$1-1)*10,FALSE))=TRUE,"---",IF(VLOOKUP($A1532,Sheet1!$B$3:$AH$1266,Sheet1!I$1+(Sheet1!$A$1-1)*10,FALSE)="---","---", (ROUND(VLOOKUP($A1532,Sheet1!$B$3:$AH$1266,Sheet1!I$1+(Sheet1!$A$1-1)*10,FALSE),IF(VLOOKUP($A1532,Sheet1!$B$3:$AH$1266,Sheet1!I$1+(Sheet1!$A$1-1)*10,FALSE)&gt;99999,-3,IF(VLOOKUP($A1532,Sheet1!$B$3:$AH$1266,Sheet1!I$1+(Sheet1!$A$1-1)*10,FALSE)&gt;9999,-2,IF(VLOOKUP($A1532,Sheet1!$B$3:$AH$1266,Sheet1!I$1+(Sheet1!$A$1-1)*10,FALSE)&gt;999,-1,0)))))))</f>
        <v>2070</v>
      </c>
      <c r="Z1532" s="65">
        <f>IF(ISNA(VLOOKUP($A1532,Sheet1!$B$3:$AH$1266,Sheet1!J$1+(Sheet1!$A$1-1)*10,FALSE))=TRUE,"---",IF(VLOOKUP($A1532,Sheet1!$B$3:$AH$1266,Sheet1!J$1+(Sheet1!$A$1-1)*10,FALSE)="---","---", (ROUND(VLOOKUP($A1532,Sheet1!$B$3:$AH$1266,Sheet1!J$1+(Sheet1!$A$1-1)*10,FALSE),IF(VLOOKUP($A1532,Sheet1!$B$3:$AH$1266,Sheet1!J$1+(Sheet1!$A$1-1)*10,FALSE)&gt;99999,-3,IF(VLOOKUP($A1532,Sheet1!$B$3:$AH$1266,Sheet1!J$1+(Sheet1!$A$1-1)*10,FALSE)&gt;9999,-2,IF(VLOOKUP($A1532,Sheet1!$B$3:$AH$1266,Sheet1!J$1+(Sheet1!$A$1-1)*10,FALSE)&gt;999,-1,0)))))))</f>
        <v>2620</v>
      </c>
      <c r="AA1532" s="65">
        <f>IF(ISNA(VLOOKUP($A1532,Sheet1!$B$3:$AH$1266,Sheet1!K$1+(Sheet1!$A$1-1)*10,FALSE))=TRUE,"---",IF(VLOOKUP($A1532,Sheet1!$B$3:$AH$1266,Sheet1!K$1+(Sheet1!$A$1-1)*10,FALSE)="---","---", (ROUND(VLOOKUP($A1532,Sheet1!$B$3:$AH$1266,Sheet1!K$1+(Sheet1!$A$1-1)*10,FALSE),IF(VLOOKUP($A1532,Sheet1!$B$3:$AH$1266,Sheet1!K$1+(Sheet1!$A$1-1)*10,FALSE)&gt;99999,-3,IF(VLOOKUP($A1532,Sheet1!$B$3:$AH$1266,Sheet1!K$1+(Sheet1!$A$1-1)*10,FALSE)&gt;9999,-2,IF(VLOOKUP($A1532,Sheet1!$B$3:$AH$1266,Sheet1!K$1+(Sheet1!$A$1-1)*10,FALSE)&gt;999,-1,0)))))))</f>
        <v>3040</v>
      </c>
      <c r="AB1532" s="65">
        <f>IF(ISNA(VLOOKUP($A1532,Sheet1!$B$3:$AH$1266,Sheet1!L$1+(Sheet1!$A$1-1)*10,FALSE))=TRUE,"---",IF(VLOOKUP($A1532,Sheet1!$B$3:$AH$1266,Sheet1!L$1+(Sheet1!$A$1-1)*10,FALSE)="---","---", (ROUND(VLOOKUP($A1532,Sheet1!$B$3:$AH$1266,Sheet1!L$1+(Sheet1!$A$1-1)*10,FALSE),IF(VLOOKUP($A1532,Sheet1!$B$3:$AH$1266,Sheet1!L$1+(Sheet1!$A$1-1)*10,FALSE)&gt;99999,-3,IF(VLOOKUP($A1532,Sheet1!$B$3:$AH$1266,Sheet1!L$1+(Sheet1!$A$1-1)*10,FALSE)&gt;9999,-2,IF(VLOOKUP($A1532,Sheet1!$B$3:$AH$1266,Sheet1!L$1+(Sheet1!$A$1-1)*10,FALSE)&gt;999,-1,0)))))))</f>
        <v>3460</v>
      </c>
      <c r="AC1532" s="65">
        <f>IF(ISNA(VLOOKUP($A1532,Sheet1!$B$3:$AH$1266,Sheet1!M$1+(Sheet1!$A$1-1)*10,FALSE))=TRUE,"---",IF(VLOOKUP($A1532,Sheet1!$B$3:$AH$1266,Sheet1!M$1+(Sheet1!$A$1-1)*10,FALSE)="---","---", (ROUND(VLOOKUP($A1532,Sheet1!$B$3:$AH$1266,Sheet1!M$1+(Sheet1!$A$1-1)*10,FALSE),IF(VLOOKUP($A1532,Sheet1!$B$3:$AH$1266,Sheet1!M$1+(Sheet1!$A$1-1)*10,FALSE)&gt;99999,-3,IF(VLOOKUP($A1532,Sheet1!$B$3:$AH$1266,Sheet1!M$1+(Sheet1!$A$1-1)*10,FALSE)&gt;9999,-2,IF(VLOOKUP($A1532,Sheet1!$B$3:$AH$1266,Sheet1!M$1+(Sheet1!$A$1-1)*10,FALSE)&gt;999,-1,0)))))))</f>
        <v>3920</v>
      </c>
      <c r="AD1532" s="65">
        <f>IF(ISNA(VLOOKUP($A1532,Sheet1!$B$3:$AH$1266,Sheet1!N$1+(Sheet1!$A$1-1)*10,FALSE))=TRUE,"---",IF(VLOOKUP($A1532,Sheet1!$B$3:$AH$1266,Sheet1!N$1+(Sheet1!$A$1-1)*10,FALSE)="---","---", (ROUND(VLOOKUP($A1532,Sheet1!$B$3:$AH$1266,Sheet1!N$1+(Sheet1!$A$1-1)*10,FALSE),IF(VLOOKUP($A1532,Sheet1!$B$3:$AH$1266,Sheet1!N$1+(Sheet1!$A$1-1)*10,FALSE)&gt;99999,-3,IF(VLOOKUP($A1532,Sheet1!$B$3:$AH$1266,Sheet1!N$1+(Sheet1!$A$1-1)*10,FALSE)&gt;9999,-2,IF(VLOOKUP($A1532,Sheet1!$B$3:$AH$1266,Sheet1!N$1+(Sheet1!$A$1-1)*10,FALSE)&gt;999,-1,0)))))))</f>
        <v>4530</v>
      </c>
    </row>
    <row r="1533" spans="1:30" ht="25.5" customHeight="1" x14ac:dyDescent="0.25">
      <c r="A1533" s="133" t="s">
        <v>2233</v>
      </c>
      <c r="B1533" s="134" t="s">
        <v>2234</v>
      </c>
      <c r="C1533" s="133">
        <v>424339</v>
      </c>
      <c r="D1533" s="133">
        <v>780942</v>
      </c>
      <c r="E1533" s="67" t="s">
        <v>3060</v>
      </c>
      <c r="F1533" s="135" t="s">
        <v>4405</v>
      </c>
      <c r="G1533" s="118" t="s">
        <v>160</v>
      </c>
      <c r="H1533" s="136">
        <v>8.0500000000000007</v>
      </c>
      <c r="I1533" s="119">
        <v>20149</v>
      </c>
      <c r="J1533" s="137" t="s">
        <v>4405</v>
      </c>
      <c r="K1533" s="118" t="s">
        <v>17</v>
      </c>
      <c r="L1533" s="122">
        <v>1080</v>
      </c>
      <c r="M1533" s="123">
        <v>134</v>
      </c>
      <c r="N1533" s="118" t="s">
        <v>145</v>
      </c>
      <c r="O1533" s="71">
        <f t="shared" si="51"/>
        <v>5.4828702024396714</v>
      </c>
      <c r="P1533" s="71">
        <f>IF(O1533&lt;&gt;"",VLOOKUP($A1533,Sheet4!$A$2:$O$1309,14,FALSE)*100,"")</f>
        <v>5.0315192247639917</v>
      </c>
      <c r="Q1533" s="71">
        <f>IF(P1533&lt;&gt;"",VLOOKUP($A1533,Sheet4!$A$2:$O$1309,15,FALSE)*100,"")</f>
        <v>39.689804257108484</v>
      </c>
      <c r="R1533" s="73">
        <f t="shared" si="52"/>
        <v>20</v>
      </c>
      <c r="S1533" s="63" t="s">
        <v>4368</v>
      </c>
      <c r="T1533" s="63" t="str">
        <f>IF(ISNA(VLOOKUP(A1533,Sheet1!B$3:C$1266,2,FALSE)=TRUE),"NC",VLOOKUP(A1533,Sheet1!B$3:C$1266,2,FALSE))</f>
        <v>Rural</v>
      </c>
      <c r="U1533" s="66">
        <f>IF(ISNA(VLOOKUP($A1533,Sheet1!$B$3:$AH$1266,Sheet1!E$1+(Sheet1!$A$1-1)*10,FALSE))=TRUE,"---",IF(VLOOKUP($A1533,Sheet1!$B$3:$AH$1266,Sheet1!E$1+(Sheet1!$A$1-1)*10,FALSE)="---","---", (ROUND(VLOOKUP($A1533,Sheet1!$B$3:$AH$1266,Sheet1!E$1+(Sheet1!$A$1-1)*10,FALSE),IF(VLOOKUP($A1533,Sheet1!$B$3:$AH$1266,Sheet1!E$1+(Sheet1!$A$1-1)*10,FALSE)&gt;99999,-3,IF(VLOOKUP($A1533,Sheet1!$B$3:$AH$1266,Sheet1!E$1+(Sheet1!$A$1-1)*10,FALSE)&gt;9999,-2,IF(VLOOKUP($A1533,Sheet1!$B$3:$AH$1266,Sheet1!E$1+(Sheet1!$A$1-1)*10,FALSE)&gt;999,-1,0)))))))</f>
        <v>319</v>
      </c>
      <c r="V1533" s="66">
        <f>IF(ISNA(VLOOKUP($A1533,Sheet1!$B$3:$AH$1266,Sheet1!F$1+(Sheet1!$A$1-1)*10,FALSE))=TRUE,"---",IF(VLOOKUP($A1533,Sheet1!$B$3:$AH$1266,Sheet1!F$1+(Sheet1!$A$1-1)*10,FALSE)="---","---", (ROUND(VLOOKUP($A1533,Sheet1!$B$3:$AH$1266,Sheet1!F$1+(Sheet1!$A$1-1)*10,FALSE),IF(VLOOKUP($A1533,Sheet1!$B$3:$AH$1266,Sheet1!F$1+(Sheet1!$A$1-1)*10,FALSE)&gt;99999,-3,IF(VLOOKUP($A1533,Sheet1!$B$3:$AH$1266,Sheet1!F$1+(Sheet1!$A$1-1)*10,FALSE)&gt;9999,-2,IF(VLOOKUP($A1533,Sheet1!$B$3:$AH$1266,Sheet1!F$1+(Sheet1!$A$1-1)*10,FALSE)&gt;999,-1,0)))))))</f>
        <v>395</v>
      </c>
      <c r="W1533" s="66">
        <f>IF(ISNA(VLOOKUP($A1533,Sheet1!$B$3:$AH$1266,Sheet1!G$1+(Sheet1!$A$1-1)*10,FALSE))=TRUE,"---",IF(VLOOKUP($A1533,Sheet1!$B$3:$AH$1266,Sheet1!G$1+(Sheet1!$A$1-1)*10,FALSE)="---","---", (ROUND(VLOOKUP($A1533,Sheet1!$B$3:$AH$1266,Sheet1!G$1+(Sheet1!$A$1-1)*10,FALSE),IF(VLOOKUP($A1533,Sheet1!$B$3:$AH$1266,Sheet1!G$1+(Sheet1!$A$1-1)*10,FALSE)&gt;99999,-3,IF(VLOOKUP($A1533,Sheet1!$B$3:$AH$1266,Sheet1!G$1+(Sheet1!$A$1-1)*10,FALSE)&gt;9999,-2,IF(VLOOKUP($A1533,Sheet1!$B$3:$AH$1266,Sheet1!G$1+(Sheet1!$A$1-1)*10,FALSE)&gt;999,-1,0)))))))</f>
        <v>493</v>
      </c>
      <c r="X1533" s="66">
        <f>IF(ISNA(VLOOKUP($A1533,Sheet1!$B$3:$AH$1266,Sheet1!H$1+(Sheet1!$A$1-1)*10,FALSE))=TRUE,"---",IF(VLOOKUP($A1533,Sheet1!$B$3:$AH$1266,Sheet1!H$1+(Sheet1!$A$1-1)*10,FALSE)="---","---", (ROUND(VLOOKUP($A1533,Sheet1!$B$3:$AH$1266,Sheet1!H$1+(Sheet1!$A$1-1)*10,FALSE),IF(VLOOKUP($A1533,Sheet1!$B$3:$AH$1266,Sheet1!H$1+(Sheet1!$A$1-1)*10,FALSE)&gt;99999,-3,IF(VLOOKUP($A1533,Sheet1!$B$3:$AH$1266,Sheet1!H$1+(Sheet1!$A$1-1)*10,FALSE)&gt;9999,-2,IF(VLOOKUP($A1533,Sheet1!$B$3:$AH$1266,Sheet1!H$1+(Sheet1!$A$1-1)*10,FALSE)&gt;999,-1,0)))))))</f>
        <v>747</v>
      </c>
      <c r="Y1533" s="66">
        <f>IF(ISNA(VLOOKUP($A1533,Sheet1!$B$3:$AH$1266,Sheet1!I$1+(Sheet1!$A$1-1)*10,FALSE))=TRUE,"---",IF(VLOOKUP($A1533,Sheet1!$B$3:$AH$1266,Sheet1!I$1+(Sheet1!$A$1-1)*10,FALSE)="---","---", (ROUND(VLOOKUP($A1533,Sheet1!$B$3:$AH$1266,Sheet1!I$1+(Sheet1!$A$1-1)*10,FALSE),IF(VLOOKUP($A1533,Sheet1!$B$3:$AH$1266,Sheet1!I$1+(Sheet1!$A$1-1)*10,FALSE)&gt;99999,-3,IF(VLOOKUP($A1533,Sheet1!$B$3:$AH$1266,Sheet1!I$1+(Sheet1!$A$1-1)*10,FALSE)&gt;9999,-2,IF(VLOOKUP($A1533,Sheet1!$B$3:$AH$1266,Sheet1!I$1+(Sheet1!$A$1-1)*10,FALSE)&gt;999,-1,0)))))))</f>
        <v>916</v>
      </c>
      <c r="Z1533" s="66">
        <f>IF(ISNA(VLOOKUP($A1533,Sheet1!$B$3:$AH$1266,Sheet1!J$1+(Sheet1!$A$1-1)*10,FALSE))=TRUE,"---",IF(VLOOKUP($A1533,Sheet1!$B$3:$AH$1266,Sheet1!J$1+(Sheet1!$A$1-1)*10,FALSE)="---","---", (ROUND(VLOOKUP($A1533,Sheet1!$B$3:$AH$1266,Sheet1!J$1+(Sheet1!$A$1-1)*10,FALSE),IF(VLOOKUP($A1533,Sheet1!$B$3:$AH$1266,Sheet1!J$1+(Sheet1!$A$1-1)*10,FALSE)&gt;99999,-3,IF(VLOOKUP($A1533,Sheet1!$B$3:$AH$1266,Sheet1!J$1+(Sheet1!$A$1-1)*10,FALSE)&gt;9999,-2,IF(VLOOKUP($A1533,Sheet1!$B$3:$AH$1266,Sheet1!J$1+(Sheet1!$A$1-1)*10,FALSE)&gt;999,-1,0)))))))</f>
        <v>1140</v>
      </c>
      <c r="AA1533" s="66">
        <f>IF(ISNA(VLOOKUP($A1533,Sheet1!$B$3:$AH$1266,Sheet1!K$1+(Sheet1!$A$1-1)*10,FALSE))=TRUE,"---",IF(VLOOKUP($A1533,Sheet1!$B$3:$AH$1266,Sheet1!K$1+(Sheet1!$A$1-1)*10,FALSE)="---","---", (ROUND(VLOOKUP($A1533,Sheet1!$B$3:$AH$1266,Sheet1!K$1+(Sheet1!$A$1-1)*10,FALSE),IF(VLOOKUP($A1533,Sheet1!$B$3:$AH$1266,Sheet1!K$1+(Sheet1!$A$1-1)*10,FALSE)&gt;99999,-3,IF(VLOOKUP($A1533,Sheet1!$B$3:$AH$1266,Sheet1!K$1+(Sheet1!$A$1-1)*10,FALSE)&gt;9999,-2,IF(VLOOKUP($A1533,Sheet1!$B$3:$AH$1266,Sheet1!K$1+(Sheet1!$A$1-1)*10,FALSE)&gt;999,-1,0)))))))</f>
        <v>1310</v>
      </c>
      <c r="AB1533" s="66">
        <f>IF(ISNA(VLOOKUP($A1533,Sheet1!$B$3:$AH$1266,Sheet1!L$1+(Sheet1!$A$1-1)*10,FALSE))=TRUE,"---",IF(VLOOKUP($A1533,Sheet1!$B$3:$AH$1266,Sheet1!L$1+(Sheet1!$A$1-1)*10,FALSE)="---","---", (ROUND(VLOOKUP($A1533,Sheet1!$B$3:$AH$1266,Sheet1!L$1+(Sheet1!$A$1-1)*10,FALSE),IF(VLOOKUP($A1533,Sheet1!$B$3:$AH$1266,Sheet1!L$1+(Sheet1!$A$1-1)*10,FALSE)&gt;99999,-3,IF(VLOOKUP($A1533,Sheet1!$B$3:$AH$1266,Sheet1!L$1+(Sheet1!$A$1-1)*10,FALSE)&gt;9999,-2,IF(VLOOKUP($A1533,Sheet1!$B$3:$AH$1266,Sheet1!L$1+(Sheet1!$A$1-1)*10,FALSE)&gt;999,-1,0)))))))</f>
        <v>1470</v>
      </c>
      <c r="AC1533" s="66">
        <f>IF(ISNA(VLOOKUP($A1533,Sheet1!$B$3:$AH$1266,Sheet1!M$1+(Sheet1!$A$1-1)*10,FALSE))=TRUE,"---",IF(VLOOKUP($A1533,Sheet1!$B$3:$AH$1266,Sheet1!M$1+(Sheet1!$A$1-1)*10,FALSE)="---","---", (ROUND(VLOOKUP($A1533,Sheet1!$B$3:$AH$1266,Sheet1!M$1+(Sheet1!$A$1-1)*10,FALSE),IF(VLOOKUP($A1533,Sheet1!$B$3:$AH$1266,Sheet1!M$1+(Sheet1!$A$1-1)*10,FALSE)&gt;99999,-3,IF(VLOOKUP($A1533,Sheet1!$B$3:$AH$1266,Sheet1!M$1+(Sheet1!$A$1-1)*10,FALSE)&gt;9999,-2,IF(VLOOKUP($A1533,Sheet1!$B$3:$AH$1266,Sheet1!M$1+(Sheet1!$A$1-1)*10,FALSE)&gt;999,-1,0)))))))</f>
        <v>1650</v>
      </c>
      <c r="AD1533" s="66">
        <f>IF(ISNA(VLOOKUP($A1533,Sheet1!$B$3:$AH$1266,Sheet1!N$1+(Sheet1!$A$1-1)*10,FALSE))=TRUE,"---",IF(VLOOKUP($A1533,Sheet1!$B$3:$AH$1266,Sheet1!N$1+(Sheet1!$A$1-1)*10,FALSE)="---","---", (ROUND(VLOOKUP($A1533,Sheet1!$B$3:$AH$1266,Sheet1!N$1+(Sheet1!$A$1-1)*10,FALSE),IF(VLOOKUP($A1533,Sheet1!$B$3:$AH$1266,Sheet1!N$1+(Sheet1!$A$1-1)*10,FALSE)&gt;99999,-3,IF(VLOOKUP($A1533,Sheet1!$B$3:$AH$1266,Sheet1!N$1+(Sheet1!$A$1-1)*10,FALSE)&gt;9999,-2,IF(VLOOKUP($A1533,Sheet1!$B$3:$AH$1266,Sheet1!N$1+(Sheet1!$A$1-1)*10,FALSE)&gt;999,-1,0)))))))</f>
        <v>1880</v>
      </c>
    </row>
    <row r="1534" spans="1:30" ht="25.5" customHeight="1" x14ac:dyDescent="0.25">
      <c r="A1534" s="125" t="s">
        <v>2235</v>
      </c>
      <c r="B1534" s="126" t="s">
        <v>2236</v>
      </c>
      <c r="C1534" s="125">
        <v>424439</v>
      </c>
      <c r="D1534" s="125">
        <v>780815</v>
      </c>
      <c r="E1534" s="70" t="s">
        <v>3060</v>
      </c>
      <c r="F1534" s="52" t="s">
        <v>4587</v>
      </c>
      <c r="G1534" s="127" t="s">
        <v>31</v>
      </c>
      <c r="H1534" s="128">
        <v>39.1</v>
      </c>
      <c r="I1534" s="112">
        <v>35984</v>
      </c>
      <c r="J1534" s="113">
        <v>9.9</v>
      </c>
      <c r="K1534" s="114" t="s">
        <v>4405</v>
      </c>
      <c r="L1534" s="115">
        <v>4110</v>
      </c>
      <c r="M1534" s="116">
        <v>105</v>
      </c>
      <c r="N1534" s="127" t="s">
        <v>186</v>
      </c>
      <c r="O1534" s="68">
        <f t="shared" si="51"/>
        <v>1.0944307989856221</v>
      </c>
      <c r="P1534" s="68">
        <f>IF(O1534&lt;&gt;"",VLOOKUP($A1534,Sheet4!$A$2:$O$1309,14,FALSE)*100,"")</f>
        <v>0.37994644666760058</v>
      </c>
      <c r="Q1534" s="68">
        <f>IF(P1534&lt;&gt;"",VLOOKUP($A1534,Sheet4!$A$2:$O$1309,15,FALSE)*100,"")</f>
        <v>3.6600108319001512</v>
      </c>
      <c r="R1534" s="74">
        <f t="shared" si="52"/>
        <v>90</v>
      </c>
      <c r="S1534" s="64" t="s">
        <v>4368</v>
      </c>
      <c r="T1534" s="64" t="str">
        <f>IF(ISNA(VLOOKUP(A1534,Sheet1!B$3:C$1266,2,FALSE)=TRUE),"NC",VLOOKUP(A1534,Sheet1!B$3:C$1266,2,FALSE))</f>
        <v>Rural10</v>
      </c>
      <c r="U1534" s="65">
        <f>IF(ISNA(VLOOKUP($A1534,Sheet1!$B$3:$AH$1266,Sheet1!E$1+(Sheet1!$A$1-1)*10,FALSE))=TRUE,"---",IF(VLOOKUP($A1534,Sheet1!$B$3:$AH$1266,Sheet1!E$1+(Sheet1!$A$1-1)*10,FALSE)="---","---", (ROUND(VLOOKUP($A1534,Sheet1!$B$3:$AH$1266,Sheet1!E$1+(Sheet1!$A$1-1)*10,FALSE),IF(VLOOKUP($A1534,Sheet1!$B$3:$AH$1266,Sheet1!E$1+(Sheet1!$A$1-1)*10,FALSE)&gt;99999,-3,IF(VLOOKUP($A1534,Sheet1!$B$3:$AH$1266,Sheet1!E$1+(Sheet1!$A$1-1)*10,FALSE)&gt;9999,-2,IF(VLOOKUP($A1534,Sheet1!$B$3:$AH$1266,Sheet1!E$1+(Sheet1!$A$1-1)*10,FALSE)&gt;999,-1,0)))))))</f>
        <v>1110</v>
      </c>
      <c r="V1534" s="65">
        <f>IF(ISNA(VLOOKUP($A1534,Sheet1!$B$3:$AH$1266,Sheet1!F$1+(Sheet1!$A$1-1)*10,FALSE))=TRUE,"---",IF(VLOOKUP($A1534,Sheet1!$B$3:$AH$1266,Sheet1!F$1+(Sheet1!$A$1-1)*10,FALSE)="---","---", (ROUND(VLOOKUP($A1534,Sheet1!$B$3:$AH$1266,Sheet1!F$1+(Sheet1!$A$1-1)*10,FALSE),IF(VLOOKUP($A1534,Sheet1!$B$3:$AH$1266,Sheet1!F$1+(Sheet1!$A$1-1)*10,FALSE)&gt;99999,-3,IF(VLOOKUP($A1534,Sheet1!$B$3:$AH$1266,Sheet1!F$1+(Sheet1!$A$1-1)*10,FALSE)&gt;9999,-2,IF(VLOOKUP($A1534,Sheet1!$B$3:$AH$1266,Sheet1!F$1+(Sheet1!$A$1-1)*10,FALSE)&gt;999,-1,0)))))))</f>
        <v>1290</v>
      </c>
      <c r="W1534" s="65">
        <f>IF(ISNA(VLOOKUP($A1534,Sheet1!$B$3:$AH$1266,Sheet1!G$1+(Sheet1!$A$1-1)*10,FALSE))=TRUE,"---",IF(VLOOKUP($A1534,Sheet1!$B$3:$AH$1266,Sheet1!G$1+(Sheet1!$A$1-1)*10,FALSE)="---","---", (ROUND(VLOOKUP($A1534,Sheet1!$B$3:$AH$1266,Sheet1!G$1+(Sheet1!$A$1-1)*10,FALSE),IF(VLOOKUP($A1534,Sheet1!$B$3:$AH$1266,Sheet1!G$1+(Sheet1!$A$1-1)*10,FALSE)&gt;99999,-3,IF(VLOOKUP($A1534,Sheet1!$B$3:$AH$1266,Sheet1!G$1+(Sheet1!$A$1-1)*10,FALSE)&gt;9999,-2,IF(VLOOKUP($A1534,Sheet1!$B$3:$AH$1266,Sheet1!G$1+(Sheet1!$A$1-1)*10,FALSE)&gt;999,-1,0)))))))</f>
        <v>1510</v>
      </c>
      <c r="X1534" s="65">
        <f>IF(ISNA(VLOOKUP($A1534,Sheet1!$B$3:$AH$1266,Sheet1!H$1+(Sheet1!$A$1-1)*10,FALSE))=TRUE,"---",IF(VLOOKUP($A1534,Sheet1!$B$3:$AH$1266,Sheet1!H$1+(Sheet1!$A$1-1)*10,FALSE)="---","---", (ROUND(VLOOKUP($A1534,Sheet1!$B$3:$AH$1266,Sheet1!H$1+(Sheet1!$A$1-1)*10,FALSE),IF(VLOOKUP($A1534,Sheet1!$B$3:$AH$1266,Sheet1!H$1+(Sheet1!$A$1-1)*10,FALSE)&gt;99999,-3,IF(VLOOKUP($A1534,Sheet1!$B$3:$AH$1266,Sheet1!H$1+(Sheet1!$A$1-1)*10,FALSE)&gt;9999,-2,IF(VLOOKUP($A1534,Sheet1!$B$3:$AH$1266,Sheet1!H$1+(Sheet1!$A$1-1)*10,FALSE)&gt;999,-1,0)))))))</f>
        <v>2130</v>
      </c>
      <c r="Y1534" s="65">
        <f>IF(ISNA(VLOOKUP($A1534,Sheet1!$B$3:$AH$1266,Sheet1!I$1+(Sheet1!$A$1-1)*10,FALSE))=TRUE,"---",IF(VLOOKUP($A1534,Sheet1!$B$3:$AH$1266,Sheet1!I$1+(Sheet1!$A$1-1)*10,FALSE)="---","---", (ROUND(VLOOKUP($A1534,Sheet1!$B$3:$AH$1266,Sheet1!I$1+(Sheet1!$A$1-1)*10,FALSE),IF(VLOOKUP($A1534,Sheet1!$B$3:$AH$1266,Sheet1!I$1+(Sheet1!$A$1-1)*10,FALSE)&gt;99999,-3,IF(VLOOKUP($A1534,Sheet1!$B$3:$AH$1266,Sheet1!I$1+(Sheet1!$A$1-1)*10,FALSE)&gt;9999,-2,IF(VLOOKUP($A1534,Sheet1!$B$3:$AH$1266,Sheet1!I$1+(Sheet1!$A$1-1)*10,FALSE)&gt;999,-1,0)))))))</f>
        <v>2570</v>
      </c>
      <c r="Z1534" s="65">
        <f>IF(ISNA(VLOOKUP($A1534,Sheet1!$B$3:$AH$1266,Sheet1!J$1+(Sheet1!$A$1-1)*10,FALSE))=TRUE,"---",IF(VLOOKUP($A1534,Sheet1!$B$3:$AH$1266,Sheet1!J$1+(Sheet1!$A$1-1)*10,FALSE)="---","---", (ROUND(VLOOKUP($A1534,Sheet1!$B$3:$AH$1266,Sheet1!J$1+(Sheet1!$A$1-1)*10,FALSE),IF(VLOOKUP($A1534,Sheet1!$B$3:$AH$1266,Sheet1!J$1+(Sheet1!$A$1-1)*10,FALSE)&gt;99999,-3,IF(VLOOKUP($A1534,Sheet1!$B$3:$AH$1266,Sheet1!J$1+(Sheet1!$A$1-1)*10,FALSE)&gt;9999,-2,IF(VLOOKUP($A1534,Sheet1!$B$3:$AH$1266,Sheet1!J$1+(Sheet1!$A$1-1)*10,FALSE)&gt;999,-1,0)))))))</f>
        <v>3180</v>
      </c>
      <c r="AA1534" s="65">
        <f>IF(ISNA(VLOOKUP($A1534,Sheet1!$B$3:$AH$1266,Sheet1!K$1+(Sheet1!$A$1-1)*10,FALSE))=TRUE,"---",IF(VLOOKUP($A1534,Sheet1!$B$3:$AH$1266,Sheet1!K$1+(Sheet1!$A$1-1)*10,FALSE)="---","---", (ROUND(VLOOKUP($A1534,Sheet1!$B$3:$AH$1266,Sheet1!K$1+(Sheet1!$A$1-1)*10,FALSE),IF(VLOOKUP($A1534,Sheet1!$B$3:$AH$1266,Sheet1!K$1+(Sheet1!$A$1-1)*10,FALSE)&gt;99999,-3,IF(VLOOKUP($A1534,Sheet1!$B$3:$AH$1266,Sheet1!K$1+(Sheet1!$A$1-1)*10,FALSE)&gt;9999,-2,IF(VLOOKUP($A1534,Sheet1!$B$3:$AH$1266,Sheet1!K$1+(Sheet1!$A$1-1)*10,FALSE)&gt;999,-1,0)))))))</f>
        <v>3660</v>
      </c>
      <c r="AB1534" s="65">
        <f>IF(ISNA(VLOOKUP($A1534,Sheet1!$B$3:$AH$1266,Sheet1!L$1+(Sheet1!$A$1-1)*10,FALSE))=TRUE,"---",IF(VLOOKUP($A1534,Sheet1!$B$3:$AH$1266,Sheet1!L$1+(Sheet1!$A$1-1)*10,FALSE)="---","---", (ROUND(VLOOKUP($A1534,Sheet1!$B$3:$AH$1266,Sheet1!L$1+(Sheet1!$A$1-1)*10,FALSE),IF(VLOOKUP($A1534,Sheet1!$B$3:$AH$1266,Sheet1!L$1+(Sheet1!$A$1-1)*10,FALSE)&gt;99999,-3,IF(VLOOKUP($A1534,Sheet1!$B$3:$AH$1266,Sheet1!L$1+(Sheet1!$A$1-1)*10,FALSE)&gt;9999,-2,IF(VLOOKUP($A1534,Sheet1!$B$3:$AH$1266,Sheet1!L$1+(Sheet1!$A$1-1)*10,FALSE)&gt;999,-1,0)))))))</f>
        <v>4160</v>
      </c>
      <c r="AC1534" s="65">
        <f>IF(ISNA(VLOOKUP($A1534,Sheet1!$B$3:$AH$1266,Sheet1!M$1+(Sheet1!$A$1-1)*10,FALSE))=TRUE,"---",IF(VLOOKUP($A1534,Sheet1!$B$3:$AH$1266,Sheet1!M$1+(Sheet1!$A$1-1)*10,FALSE)="---","---", (ROUND(VLOOKUP($A1534,Sheet1!$B$3:$AH$1266,Sheet1!M$1+(Sheet1!$A$1-1)*10,FALSE),IF(VLOOKUP($A1534,Sheet1!$B$3:$AH$1266,Sheet1!M$1+(Sheet1!$A$1-1)*10,FALSE)&gt;99999,-3,IF(VLOOKUP($A1534,Sheet1!$B$3:$AH$1266,Sheet1!M$1+(Sheet1!$A$1-1)*10,FALSE)&gt;9999,-2,IF(VLOOKUP($A1534,Sheet1!$B$3:$AH$1266,Sheet1!M$1+(Sheet1!$A$1-1)*10,FALSE)&gt;999,-1,0)))))))</f>
        <v>4690</v>
      </c>
      <c r="AD1534" s="65">
        <f>IF(ISNA(VLOOKUP($A1534,Sheet1!$B$3:$AH$1266,Sheet1!N$1+(Sheet1!$A$1-1)*10,FALSE))=TRUE,"---",IF(VLOOKUP($A1534,Sheet1!$B$3:$AH$1266,Sheet1!N$1+(Sheet1!$A$1-1)*10,FALSE)="---","---", (ROUND(VLOOKUP($A1534,Sheet1!$B$3:$AH$1266,Sheet1!N$1+(Sheet1!$A$1-1)*10,FALSE),IF(VLOOKUP($A1534,Sheet1!$B$3:$AH$1266,Sheet1!N$1+(Sheet1!$A$1-1)*10,FALSE)&gt;99999,-3,IF(VLOOKUP($A1534,Sheet1!$B$3:$AH$1266,Sheet1!N$1+(Sheet1!$A$1-1)*10,FALSE)&gt;9999,-2,IF(VLOOKUP($A1534,Sheet1!$B$3:$AH$1266,Sheet1!N$1+(Sheet1!$A$1-1)*10,FALSE)&gt;999,-1,0)))))))</f>
        <v>5440</v>
      </c>
    </row>
    <row r="1535" spans="1:30" ht="25.5" customHeight="1" x14ac:dyDescent="0.25">
      <c r="A1535" s="133" t="s">
        <v>2237</v>
      </c>
      <c r="B1535" s="141" t="s">
        <v>2238</v>
      </c>
      <c r="C1535" s="133">
        <v>425054</v>
      </c>
      <c r="D1535" s="133">
        <v>780336</v>
      </c>
      <c r="E1535" s="67" t="s">
        <v>3060</v>
      </c>
      <c r="F1535" s="117" t="s">
        <v>4861</v>
      </c>
      <c r="G1535" s="118" t="s">
        <v>286</v>
      </c>
      <c r="H1535" s="136">
        <v>78.400000000000006</v>
      </c>
      <c r="I1535" s="119">
        <v>27823</v>
      </c>
      <c r="J1535" s="120">
        <v>13.3</v>
      </c>
      <c r="K1535" s="121" t="s">
        <v>4405</v>
      </c>
      <c r="L1535" s="122">
        <v>2870</v>
      </c>
      <c r="M1535" s="123">
        <v>36.6</v>
      </c>
      <c r="N1535" s="121" t="s">
        <v>4405</v>
      </c>
      <c r="O1535" s="71">
        <f t="shared" ref="O1535:O1597" si="53">IF(U1535&lt;&gt;"---",IF(L1535&lt;W1535,"&gt;50",IF(AND(L1535&gt;=W1535,L1535&lt;=X1535),(W$8-(((LOG(L1535)-LOG(W1535))/((LOG(X1535)-LOG(W1535)))*(W$8-X$8)))),IF(AND(L1535&gt;=X1535,L1535&lt;=Y1535),(X$8-(((LOG(L1535)-LOG(X1535))/((LOG(Y1535)-LOG(X1535)))*(X$8-Y$8)))),IF(AND(L1535&gt;=Y1535,L1535&lt;=Z1535),(Y$8-(((LOG(L1535)-LOG(Y1535))/((LOG(Z1535)-LOG(Y1535)))*(Y$8-Z$8)))),IF(AND(L1535&gt;=Z1535,L1535&lt;=AA1535),(Z$8-(((LOG(L1535)-LOG(Z1535))/((LOG(AA1535)-LOG(Z1535)))*(Z$8-AA$8)))),IF(AND(L1535&gt;=AA1535,L1535&lt;=AB1535),(AA$8-(((LOG(L1535)-LOG(AA1535))/((LOG(AB1535)-LOG(AA1535)))*(AA$8-AB$8)))),IF(AND(L1535&gt;=AB1535,L1535&lt;=AC1535),(AB$8-(((LOG(L1535)-LOG(AB1535))/((LOG(AC1535)-LOG(AB1535)))*(AB$8-AC$8)))),IF(AND(L1535&gt;=AC1535,L1535&lt;=AD1535),(AC$8-(((LOG(L1535)-LOG(AC1535))/((LOG(AD1535)-LOG(AC1535)))*(AC$8-AD$8)))),IF(L1535&gt;AD1535*1.1,"&lt;0.2",0.2))))))))),"")</f>
        <v>22.122159428261917</v>
      </c>
      <c r="P1535" s="71">
        <f>IF(O1535&lt;&gt;"",VLOOKUP($A1535,Sheet4!$A$2:$O$1309,14,FALSE)*100,"")</f>
        <v>7.5735803490587728</v>
      </c>
      <c r="Q1535" s="71">
        <f>IF(P1535&lt;&gt;"",VLOOKUP($A1535,Sheet4!$A$2:$O$1309,15,FALSE)*100,"")</f>
        <v>53.764822938484969</v>
      </c>
      <c r="R1535" s="73">
        <f t="shared" si="52"/>
        <v>5</v>
      </c>
      <c r="S1535" s="63" t="s">
        <v>4368</v>
      </c>
      <c r="T1535" s="63" t="str">
        <f>IF(ISNA(VLOOKUP(A1535,Sheet1!B$3:C$1266,2,FALSE)=TRUE),"NC",VLOOKUP(A1535,Sheet1!B$3:C$1266,2,FALSE))</f>
        <v>Rural</v>
      </c>
      <c r="U1535" s="66">
        <f>IF(ISNA(VLOOKUP($A1535,Sheet1!$B$3:$AH$1266,Sheet1!E$1+(Sheet1!$A$1-1)*10,FALSE))=TRUE,"---",IF(VLOOKUP($A1535,Sheet1!$B$3:$AH$1266,Sheet1!E$1+(Sheet1!$A$1-1)*10,FALSE)="---","---", (ROUND(VLOOKUP($A1535,Sheet1!$B$3:$AH$1266,Sheet1!E$1+(Sheet1!$A$1-1)*10,FALSE),IF(VLOOKUP($A1535,Sheet1!$B$3:$AH$1266,Sheet1!E$1+(Sheet1!$A$1-1)*10,FALSE)&gt;99999,-3,IF(VLOOKUP($A1535,Sheet1!$B$3:$AH$1266,Sheet1!E$1+(Sheet1!$A$1-1)*10,FALSE)&gt;9999,-2,IF(VLOOKUP($A1535,Sheet1!$B$3:$AH$1266,Sheet1!E$1+(Sheet1!$A$1-1)*10,FALSE)&gt;999,-1,0)))))))</f>
        <v>1350</v>
      </c>
      <c r="V1535" s="66">
        <f>IF(ISNA(VLOOKUP($A1535,Sheet1!$B$3:$AH$1266,Sheet1!F$1+(Sheet1!$A$1-1)*10,FALSE))=TRUE,"---",IF(VLOOKUP($A1535,Sheet1!$B$3:$AH$1266,Sheet1!F$1+(Sheet1!$A$1-1)*10,FALSE)="---","---", (ROUND(VLOOKUP($A1535,Sheet1!$B$3:$AH$1266,Sheet1!F$1+(Sheet1!$A$1-1)*10,FALSE),IF(VLOOKUP($A1535,Sheet1!$B$3:$AH$1266,Sheet1!F$1+(Sheet1!$A$1-1)*10,FALSE)&gt;99999,-3,IF(VLOOKUP($A1535,Sheet1!$B$3:$AH$1266,Sheet1!F$1+(Sheet1!$A$1-1)*10,FALSE)&gt;9999,-2,IF(VLOOKUP($A1535,Sheet1!$B$3:$AH$1266,Sheet1!F$1+(Sheet1!$A$1-1)*10,FALSE)&gt;999,-1,0)))))))</f>
        <v>1640</v>
      </c>
      <c r="W1535" s="66">
        <f>IF(ISNA(VLOOKUP($A1535,Sheet1!$B$3:$AH$1266,Sheet1!G$1+(Sheet1!$A$1-1)*10,FALSE))=TRUE,"---",IF(VLOOKUP($A1535,Sheet1!$B$3:$AH$1266,Sheet1!G$1+(Sheet1!$A$1-1)*10,FALSE)="---","---", (ROUND(VLOOKUP($A1535,Sheet1!$B$3:$AH$1266,Sheet1!G$1+(Sheet1!$A$1-1)*10,FALSE),IF(VLOOKUP($A1535,Sheet1!$B$3:$AH$1266,Sheet1!G$1+(Sheet1!$A$1-1)*10,FALSE)&gt;99999,-3,IF(VLOOKUP($A1535,Sheet1!$B$3:$AH$1266,Sheet1!G$1+(Sheet1!$A$1-1)*10,FALSE)&gt;9999,-2,IF(VLOOKUP($A1535,Sheet1!$B$3:$AH$1266,Sheet1!G$1+(Sheet1!$A$1-1)*10,FALSE)&gt;999,-1,0)))))))</f>
        <v>2000</v>
      </c>
      <c r="X1535" s="66">
        <f>IF(ISNA(VLOOKUP($A1535,Sheet1!$B$3:$AH$1266,Sheet1!H$1+(Sheet1!$A$1-1)*10,FALSE))=TRUE,"---",IF(VLOOKUP($A1535,Sheet1!$B$3:$AH$1266,Sheet1!H$1+(Sheet1!$A$1-1)*10,FALSE)="---","---", (ROUND(VLOOKUP($A1535,Sheet1!$B$3:$AH$1266,Sheet1!H$1+(Sheet1!$A$1-1)*10,FALSE),IF(VLOOKUP($A1535,Sheet1!$B$3:$AH$1266,Sheet1!H$1+(Sheet1!$A$1-1)*10,FALSE)&gt;99999,-3,IF(VLOOKUP($A1535,Sheet1!$B$3:$AH$1266,Sheet1!H$1+(Sheet1!$A$1-1)*10,FALSE)&gt;9999,-2,IF(VLOOKUP($A1535,Sheet1!$B$3:$AH$1266,Sheet1!H$1+(Sheet1!$A$1-1)*10,FALSE)&gt;999,-1,0)))))))</f>
        <v>2950</v>
      </c>
      <c r="Y1535" s="66">
        <f>IF(ISNA(VLOOKUP($A1535,Sheet1!$B$3:$AH$1266,Sheet1!I$1+(Sheet1!$A$1-1)*10,FALSE))=TRUE,"---",IF(VLOOKUP($A1535,Sheet1!$B$3:$AH$1266,Sheet1!I$1+(Sheet1!$A$1-1)*10,FALSE)="---","---", (ROUND(VLOOKUP($A1535,Sheet1!$B$3:$AH$1266,Sheet1!I$1+(Sheet1!$A$1-1)*10,FALSE),IF(VLOOKUP($A1535,Sheet1!$B$3:$AH$1266,Sheet1!I$1+(Sheet1!$A$1-1)*10,FALSE)&gt;99999,-3,IF(VLOOKUP($A1535,Sheet1!$B$3:$AH$1266,Sheet1!I$1+(Sheet1!$A$1-1)*10,FALSE)&gt;9999,-2,IF(VLOOKUP($A1535,Sheet1!$B$3:$AH$1266,Sheet1!I$1+(Sheet1!$A$1-1)*10,FALSE)&gt;999,-1,0)))))))</f>
        <v>3600</v>
      </c>
      <c r="Z1535" s="66">
        <f>IF(ISNA(VLOOKUP($A1535,Sheet1!$B$3:$AH$1266,Sheet1!J$1+(Sheet1!$A$1-1)*10,FALSE))=TRUE,"---",IF(VLOOKUP($A1535,Sheet1!$B$3:$AH$1266,Sheet1!J$1+(Sheet1!$A$1-1)*10,FALSE)="---","---", (ROUND(VLOOKUP($A1535,Sheet1!$B$3:$AH$1266,Sheet1!J$1+(Sheet1!$A$1-1)*10,FALSE),IF(VLOOKUP($A1535,Sheet1!$B$3:$AH$1266,Sheet1!J$1+(Sheet1!$A$1-1)*10,FALSE)&gt;99999,-3,IF(VLOOKUP($A1535,Sheet1!$B$3:$AH$1266,Sheet1!J$1+(Sheet1!$A$1-1)*10,FALSE)&gt;9999,-2,IF(VLOOKUP($A1535,Sheet1!$B$3:$AH$1266,Sheet1!J$1+(Sheet1!$A$1-1)*10,FALSE)&gt;999,-1,0)))))))</f>
        <v>4470</v>
      </c>
      <c r="AA1535" s="66">
        <f>IF(ISNA(VLOOKUP($A1535,Sheet1!$B$3:$AH$1266,Sheet1!K$1+(Sheet1!$A$1-1)*10,FALSE))=TRUE,"---",IF(VLOOKUP($A1535,Sheet1!$B$3:$AH$1266,Sheet1!K$1+(Sheet1!$A$1-1)*10,FALSE)="---","---", (ROUND(VLOOKUP($A1535,Sheet1!$B$3:$AH$1266,Sheet1!K$1+(Sheet1!$A$1-1)*10,FALSE),IF(VLOOKUP($A1535,Sheet1!$B$3:$AH$1266,Sheet1!K$1+(Sheet1!$A$1-1)*10,FALSE)&gt;99999,-3,IF(VLOOKUP($A1535,Sheet1!$B$3:$AH$1266,Sheet1!K$1+(Sheet1!$A$1-1)*10,FALSE)&gt;9999,-2,IF(VLOOKUP($A1535,Sheet1!$B$3:$AH$1266,Sheet1!K$1+(Sheet1!$A$1-1)*10,FALSE)&gt;999,-1,0)))))))</f>
        <v>5110</v>
      </c>
      <c r="AB1535" s="66">
        <f>IF(ISNA(VLOOKUP($A1535,Sheet1!$B$3:$AH$1266,Sheet1!L$1+(Sheet1!$A$1-1)*10,FALSE))=TRUE,"---",IF(VLOOKUP($A1535,Sheet1!$B$3:$AH$1266,Sheet1!L$1+(Sheet1!$A$1-1)*10,FALSE)="---","---", (ROUND(VLOOKUP($A1535,Sheet1!$B$3:$AH$1266,Sheet1!L$1+(Sheet1!$A$1-1)*10,FALSE),IF(VLOOKUP($A1535,Sheet1!$B$3:$AH$1266,Sheet1!L$1+(Sheet1!$A$1-1)*10,FALSE)&gt;99999,-3,IF(VLOOKUP($A1535,Sheet1!$B$3:$AH$1266,Sheet1!L$1+(Sheet1!$A$1-1)*10,FALSE)&gt;9999,-2,IF(VLOOKUP($A1535,Sheet1!$B$3:$AH$1266,Sheet1!L$1+(Sheet1!$A$1-1)*10,FALSE)&gt;999,-1,0)))))))</f>
        <v>5760</v>
      </c>
      <c r="AC1535" s="66">
        <f>IF(ISNA(VLOOKUP($A1535,Sheet1!$B$3:$AH$1266,Sheet1!M$1+(Sheet1!$A$1-1)*10,FALSE))=TRUE,"---",IF(VLOOKUP($A1535,Sheet1!$B$3:$AH$1266,Sheet1!M$1+(Sheet1!$A$1-1)*10,FALSE)="---","---", (ROUND(VLOOKUP($A1535,Sheet1!$B$3:$AH$1266,Sheet1!M$1+(Sheet1!$A$1-1)*10,FALSE),IF(VLOOKUP($A1535,Sheet1!$B$3:$AH$1266,Sheet1!M$1+(Sheet1!$A$1-1)*10,FALSE)&gt;99999,-3,IF(VLOOKUP($A1535,Sheet1!$B$3:$AH$1266,Sheet1!M$1+(Sheet1!$A$1-1)*10,FALSE)&gt;9999,-2,IF(VLOOKUP($A1535,Sheet1!$B$3:$AH$1266,Sheet1!M$1+(Sheet1!$A$1-1)*10,FALSE)&gt;999,-1,0)))))))</f>
        <v>6460</v>
      </c>
      <c r="AD1535" s="66">
        <f>IF(ISNA(VLOOKUP($A1535,Sheet1!$B$3:$AH$1266,Sheet1!N$1+(Sheet1!$A$1-1)*10,FALSE))=TRUE,"---",IF(VLOOKUP($A1535,Sheet1!$B$3:$AH$1266,Sheet1!N$1+(Sheet1!$A$1-1)*10,FALSE)="---","---", (ROUND(VLOOKUP($A1535,Sheet1!$B$3:$AH$1266,Sheet1!N$1+(Sheet1!$A$1-1)*10,FALSE),IF(VLOOKUP($A1535,Sheet1!$B$3:$AH$1266,Sheet1!N$1+(Sheet1!$A$1-1)*10,FALSE)&gt;99999,-3,IF(VLOOKUP($A1535,Sheet1!$B$3:$AH$1266,Sheet1!N$1+(Sheet1!$A$1-1)*10,FALSE)&gt;9999,-2,IF(VLOOKUP($A1535,Sheet1!$B$3:$AH$1266,Sheet1!N$1+(Sheet1!$A$1-1)*10,FALSE)&gt;999,-1,0)))))))</f>
        <v>7380</v>
      </c>
    </row>
    <row r="1536" spans="1:30" ht="25.5" customHeight="1" x14ac:dyDescent="0.25">
      <c r="A1536" s="125" t="s">
        <v>2239</v>
      </c>
      <c r="B1536" s="126" t="s">
        <v>2240</v>
      </c>
      <c r="C1536" s="125">
        <v>425055</v>
      </c>
      <c r="D1536" s="125">
        <v>780235</v>
      </c>
      <c r="E1536" s="70" t="s">
        <v>3060</v>
      </c>
      <c r="F1536" s="52" t="s">
        <v>4566</v>
      </c>
      <c r="G1536" s="127" t="s">
        <v>286</v>
      </c>
      <c r="H1536" s="128">
        <v>10.8</v>
      </c>
      <c r="I1536" s="112">
        <v>27822</v>
      </c>
      <c r="J1536" s="113">
        <v>7.76</v>
      </c>
      <c r="K1536" s="114" t="s">
        <v>4405</v>
      </c>
      <c r="L1536" s="115">
        <v>532</v>
      </c>
      <c r="M1536" s="116">
        <v>49.3</v>
      </c>
      <c r="N1536" s="114" t="s">
        <v>4405</v>
      </c>
      <c r="O1536" s="68">
        <f t="shared" si="53"/>
        <v>43.878719050924836</v>
      </c>
      <c r="P1536" s="68">
        <f>IF(O1536&lt;&gt;"",VLOOKUP($A1536,Sheet4!$A$2:$O$1309,14,FALSE)*100,"")</f>
        <v>8.9600548748082431</v>
      </c>
      <c r="Q1536" s="68">
        <f>IF(P1536&lt;&gt;"",VLOOKUP($A1536,Sheet4!$A$2:$O$1309,15,FALSE)*100,"")</f>
        <v>60.127208801563903</v>
      </c>
      <c r="R1536" s="74">
        <f t="shared" si="52"/>
        <v>2</v>
      </c>
      <c r="S1536" s="64" t="s">
        <v>4368</v>
      </c>
      <c r="T1536" s="64" t="str">
        <f>IF(ISNA(VLOOKUP(A1536,Sheet1!B$3:C$1266,2,FALSE)=TRUE),"NC",VLOOKUP(A1536,Sheet1!B$3:C$1266,2,FALSE))</f>
        <v>Rural</v>
      </c>
      <c r="U1536" s="65">
        <f>IF(ISNA(VLOOKUP($A1536,Sheet1!$B$3:$AH$1266,Sheet1!E$1+(Sheet1!$A$1-1)*10,FALSE))=TRUE,"---",IF(VLOOKUP($A1536,Sheet1!$B$3:$AH$1266,Sheet1!E$1+(Sheet1!$A$1-1)*10,FALSE)="---","---", (ROUND(VLOOKUP($A1536,Sheet1!$B$3:$AH$1266,Sheet1!E$1+(Sheet1!$A$1-1)*10,FALSE),IF(VLOOKUP($A1536,Sheet1!$B$3:$AH$1266,Sheet1!E$1+(Sheet1!$A$1-1)*10,FALSE)&gt;99999,-3,IF(VLOOKUP($A1536,Sheet1!$B$3:$AH$1266,Sheet1!E$1+(Sheet1!$A$1-1)*10,FALSE)&gt;9999,-2,IF(VLOOKUP($A1536,Sheet1!$B$3:$AH$1266,Sheet1!E$1+(Sheet1!$A$1-1)*10,FALSE)&gt;999,-1,0)))))))</f>
        <v>309</v>
      </c>
      <c r="V1536" s="65">
        <f>IF(ISNA(VLOOKUP($A1536,Sheet1!$B$3:$AH$1266,Sheet1!F$1+(Sheet1!$A$1-1)*10,FALSE))=TRUE,"---",IF(VLOOKUP($A1536,Sheet1!$B$3:$AH$1266,Sheet1!F$1+(Sheet1!$A$1-1)*10,FALSE)="---","---", (ROUND(VLOOKUP($A1536,Sheet1!$B$3:$AH$1266,Sheet1!F$1+(Sheet1!$A$1-1)*10,FALSE),IF(VLOOKUP($A1536,Sheet1!$B$3:$AH$1266,Sheet1!F$1+(Sheet1!$A$1-1)*10,FALSE)&gt;99999,-3,IF(VLOOKUP($A1536,Sheet1!$B$3:$AH$1266,Sheet1!F$1+(Sheet1!$A$1-1)*10,FALSE)&gt;9999,-2,IF(VLOOKUP($A1536,Sheet1!$B$3:$AH$1266,Sheet1!F$1+(Sheet1!$A$1-1)*10,FALSE)&gt;999,-1,0)))))))</f>
        <v>387</v>
      </c>
      <c r="W1536" s="65">
        <f>IF(ISNA(VLOOKUP($A1536,Sheet1!$B$3:$AH$1266,Sheet1!G$1+(Sheet1!$A$1-1)*10,FALSE))=TRUE,"---",IF(VLOOKUP($A1536,Sheet1!$B$3:$AH$1266,Sheet1!G$1+(Sheet1!$A$1-1)*10,FALSE)="---","---", (ROUND(VLOOKUP($A1536,Sheet1!$B$3:$AH$1266,Sheet1!G$1+(Sheet1!$A$1-1)*10,FALSE),IF(VLOOKUP($A1536,Sheet1!$B$3:$AH$1266,Sheet1!G$1+(Sheet1!$A$1-1)*10,FALSE)&gt;99999,-3,IF(VLOOKUP($A1536,Sheet1!$B$3:$AH$1266,Sheet1!G$1+(Sheet1!$A$1-1)*10,FALSE)&gt;9999,-2,IF(VLOOKUP($A1536,Sheet1!$B$3:$AH$1266,Sheet1!G$1+(Sheet1!$A$1-1)*10,FALSE)&gt;999,-1,0)))))))</f>
        <v>487</v>
      </c>
      <c r="X1536" s="65">
        <f>IF(ISNA(VLOOKUP($A1536,Sheet1!$B$3:$AH$1266,Sheet1!H$1+(Sheet1!$A$1-1)*10,FALSE))=TRUE,"---",IF(VLOOKUP($A1536,Sheet1!$B$3:$AH$1266,Sheet1!H$1+(Sheet1!$A$1-1)*10,FALSE)="---","---", (ROUND(VLOOKUP($A1536,Sheet1!$B$3:$AH$1266,Sheet1!H$1+(Sheet1!$A$1-1)*10,FALSE),IF(VLOOKUP($A1536,Sheet1!$B$3:$AH$1266,Sheet1!H$1+(Sheet1!$A$1-1)*10,FALSE)&gt;99999,-3,IF(VLOOKUP($A1536,Sheet1!$B$3:$AH$1266,Sheet1!H$1+(Sheet1!$A$1-1)*10,FALSE)&gt;9999,-2,IF(VLOOKUP($A1536,Sheet1!$B$3:$AH$1266,Sheet1!H$1+(Sheet1!$A$1-1)*10,FALSE)&gt;999,-1,0)))))))</f>
        <v>751</v>
      </c>
      <c r="Y1536" s="65">
        <f>IF(ISNA(VLOOKUP($A1536,Sheet1!$B$3:$AH$1266,Sheet1!I$1+(Sheet1!$A$1-1)*10,FALSE))=TRUE,"---",IF(VLOOKUP($A1536,Sheet1!$B$3:$AH$1266,Sheet1!I$1+(Sheet1!$A$1-1)*10,FALSE)="---","---", (ROUND(VLOOKUP($A1536,Sheet1!$B$3:$AH$1266,Sheet1!I$1+(Sheet1!$A$1-1)*10,FALSE),IF(VLOOKUP($A1536,Sheet1!$B$3:$AH$1266,Sheet1!I$1+(Sheet1!$A$1-1)*10,FALSE)&gt;99999,-3,IF(VLOOKUP($A1536,Sheet1!$B$3:$AH$1266,Sheet1!I$1+(Sheet1!$A$1-1)*10,FALSE)&gt;9999,-2,IF(VLOOKUP($A1536,Sheet1!$B$3:$AH$1266,Sheet1!I$1+(Sheet1!$A$1-1)*10,FALSE)&gt;999,-1,0)))))))</f>
        <v>931</v>
      </c>
      <c r="Z1536" s="65">
        <f>IF(ISNA(VLOOKUP($A1536,Sheet1!$B$3:$AH$1266,Sheet1!J$1+(Sheet1!$A$1-1)*10,FALSE))=TRUE,"---",IF(VLOOKUP($A1536,Sheet1!$B$3:$AH$1266,Sheet1!J$1+(Sheet1!$A$1-1)*10,FALSE)="---","---", (ROUND(VLOOKUP($A1536,Sheet1!$B$3:$AH$1266,Sheet1!J$1+(Sheet1!$A$1-1)*10,FALSE),IF(VLOOKUP($A1536,Sheet1!$B$3:$AH$1266,Sheet1!J$1+(Sheet1!$A$1-1)*10,FALSE)&gt;99999,-3,IF(VLOOKUP($A1536,Sheet1!$B$3:$AH$1266,Sheet1!J$1+(Sheet1!$A$1-1)*10,FALSE)&gt;9999,-2,IF(VLOOKUP($A1536,Sheet1!$B$3:$AH$1266,Sheet1!J$1+(Sheet1!$A$1-1)*10,FALSE)&gt;999,-1,0)))))))</f>
        <v>1170</v>
      </c>
      <c r="AA1536" s="65">
        <f>IF(ISNA(VLOOKUP($A1536,Sheet1!$B$3:$AH$1266,Sheet1!K$1+(Sheet1!$A$1-1)*10,FALSE))=TRUE,"---",IF(VLOOKUP($A1536,Sheet1!$B$3:$AH$1266,Sheet1!K$1+(Sheet1!$A$1-1)*10,FALSE)="---","---", (ROUND(VLOOKUP($A1536,Sheet1!$B$3:$AH$1266,Sheet1!K$1+(Sheet1!$A$1-1)*10,FALSE),IF(VLOOKUP($A1536,Sheet1!$B$3:$AH$1266,Sheet1!K$1+(Sheet1!$A$1-1)*10,FALSE)&gt;99999,-3,IF(VLOOKUP($A1536,Sheet1!$B$3:$AH$1266,Sheet1!K$1+(Sheet1!$A$1-1)*10,FALSE)&gt;9999,-2,IF(VLOOKUP($A1536,Sheet1!$B$3:$AH$1266,Sheet1!K$1+(Sheet1!$A$1-1)*10,FALSE)&gt;999,-1,0)))))))</f>
        <v>1350</v>
      </c>
      <c r="AB1536" s="65">
        <f>IF(ISNA(VLOOKUP($A1536,Sheet1!$B$3:$AH$1266,Sheet1!L$1+(Sheet1!$A$1-1)*10,FALSE))=TRUE,"---",IF(VLOOKUP($A1536,Sheet1!$B$3:$AH$1266,Sheet1!L$1+(Sheet1!$A$1-1)*10,FALSE)="---","---", (ROUND(VLOOKUP($A1536,Sheet1!$B$3:$AH$1266,Sheet1!L$1+(Sheet1!$A$1-1)*10,FALSE),IF(VLOOKUP($A1536,Sheet1!$B$3:$AH$1266,Sheet1!L$1+(Sheet1!$A$1-1)*10,FALSE)&gt;99999,-3,IF(VLOOKUP($A1536,Sheet1!$B$3:$AH$1266,Sheet1!L$1+(Sheet1!$A$1-1)*10,FALSE)&gt;9999,-2,IF(VLOOKUP($A1536,Sheet1!$B$3:$AH$1266,Sheet1!L$1+(Sheet1!$A$1-1)*10,FALSE)&gt;999,-1,0)))))))</f>
        <v>1530</v>
      </c>
      <c r="AC1536" s="65">
        <f>IF(ISNA(VLOOKUP($A1536,Sheet1!$B$3:$AH$1266,Sheet1!M$1+(Sheet1!$A$1-1)*10,FALSE))=TRUE,"---",IF(VLOOKUP($A1536,Sheet1!$B$3:$AH$1266,Sheet1!M$1+(Sheet1!$A$1-1)*10,FALSE)="---","---", (ROUND(VLOOKUP($A1536,Sheet1!$B$3:$AH$1266,Sheet1!M$1+(Sheet1!$A$1-1)*10,FALSE),IF(VLOOKUP($A1536,Sheet1!$B$3:$AH$1266,Sheet1!M$1+(Sheet1!$A$1-1)*10,FALSE)&gt;99999,-3,IF(VLOOKUP($A1536,Sheet1!$B$3:$AH$1266,Sheet1!M$1+(Sheet1!$A$1-1)*10,FALSE)&gt;9999,-2,IF(VLOOKUP($A1536,Sheet1!$B$3:$AH$1266,Sheet1!M$1+(Sheet1!$A$1-1)*10,FALSE)&gt;999,-1,0)))))))</f>
        <v>1720</v>
      </c>
      <c r="AD1536" s="65">
        <f>IF(ISNA(VLOOKUP($A1536,Sheet1!$B$3:$AH$1266,Sheet1!N$1+(Sheet1!$A$1-1)*10,FALSE))=TRUE,"---",IF(VLOOKUP($A1536,Sheet1!$B$3:$AH$1266,Sheet1!N$1+(Sheet1!$A$1-1)*10,FALSE)="---","---", (ROUND(VLOOKUP($A1536,Sheet1!$B$3:$AH$1266,Sheet1!N$1+(Sheet1!$A$1-1)*10,FALSE),IF(VLOOKUP($A1536,Sheet1!$B$3:$AH$1266,Sheet1!N$1+(Sheet1!$A$1-1)*10,FALSE)&gt;99999,-3,IF(VLOOKUP($A1536,Sheet1!$B$3:$AH$1266,Sheet1!N$1+(Sheet1!$A$1-1)*10,FALSE)&gt;9999,-2,IF(VLOOKUP($A1536,Sheet1!$B$3:$AH$1266,Sheet1!N$1+(Sheet1!$A$1-1)*10,FALSE)&gt;999,-1,0)))))))</f>
        <v>1960</v>
      </c>
    </row>
    <row r="1537" spans="1:30" ht="25.5" customHeight="1" x14ac:dyDescent="0.25">
      <c r="A1537" s="133" t="s">
        <v>2241</v>
      </c>
      <c r="B1537" s="141" t="s">
        <v>2242</v>
      </c>
      <c r="C1537" s="133">
        <v>425543</v>
      </c>
      <c r="D1537" s="133">
        <v>780219</v>
      </c>
      <c r="E1537" s="67" t="s">
        <v>3058</v>
      </c>
      <c r="F1537" s="117" t="s">
        <v>4566</v>
      </c>
      <c r="G1537" s="118" t="s">
        <v>286</v>
      </c>
      <c r="H1537" s="136">
        <v>110</v>
      </c>
      <c r="I1537" s="119">
        <v>27823</v>
      </c>
      <c r="J1537" s="120">
        <v>11.17</v>
      </c>
      <c r="K1537" s="121" t="s">
        <v>4405</v>
      </c>
      <c r="L1537" s="122">
        <v>4700</v>
      </c>
      <c r="M1537" s="123">
        <v>42.7</v>
      </c>
      <c r="N1537" s="121" t="s">
        <v>4405</v>
      </c>
      <c r="O1537" s="71">
        <f t="shared" si="53"/>
        <v>7.1516376189810265</v>
      </c>
      <c r="P1537" s="71">
        <f>IF(O1537&lt;&gt;"",VLOOKUP($A1537,Sheet4!$A$2:$O$1309,14,FALSE)*100,"")</f>
        <v>5.3668773573568256</v>
      </c>
      <c r="Q1537" s="71">
        <f>IF(P1537&lt;&gt;"",VLOOKUP($A1537,Sheet4!$A$2:$O$1309,15,FALSE)*100,"")</f>
        <v>41.743758608444935</v>
      </c>
      <c r="R1537" s="73">
        <f t="shared" si="52"/>
        <v>15</v>
      </c>
      <c r="S1537" s="63" t="s">
        <v>4368</v>
      </c>
      <c r="T1537" s="63" t="str">
        <f>IF(ISNA(VLOOKUP(A1537,Sheet1!B$3:C$1266,2,FALSE)=TRUE),"NC",VLOOKUP(A1537,Sheet1!B$3:C$1266,2,FALSE))</f>
        <v>Rural</v>
      </c>
      <c r="U1537" s="66">
        <f>IF(ISNA(VLOOKUP($A1537,Sheet1!$B$3:$AH$1266,Sheet1!E$1+(Sheet1!$A$1-1)*10,FALSE))=TRUE,"---",IF(VLOOKUP($A1537,Sheet1!$B$3:$AH$1266,Sheet1!E$1+(Sheet1!$A$1-1)*10,FALSE)="---","---", (ROUND(VLOOKUP($A1537,Sheet1!$B$3:$AH$1266,Sheet1!E$1+(Sheet1!$A$1-1)*10,FALSE),IF(VLOOKUP($A1537,Sheet1!$B$3:$AH$1266,Sheet1!E$1+(Sheet1!$A$1-1)*10,FALSE)&gt;99999,-3,IF(VLOOKUP($A1537,Sheet1!$B$3:$AH$1266,Sheet1!E$1+(Sheet1!$A$1-1)*10,FALSE)&gt;9999,-2,IF(VLOOKUP($A1537,Sheet1!$B$3:$AH$1266,Sheet1!E$1+(Sheet1!$A$1-1)*10,FALSE)&gt;999,-1,0)))))))</f>
        <v>1670</v>
      </c>
      <c r="V1537" s="66">
        <f>IF(ISNA(VLOOKUP($A1537,Sheet1!$B$3:$AH$1266,Sheet1!F$1+(Sheet1!$A$1-1)*10,FALSE))=TRUE,"---",IF(VLOOKUP($A1537,Sheet1!$B$3:$AH$1266,Sheet1!F$1+(Sheet1!$A$1-1)*10,FALSE)="---","---", (ROUND(VLOOKUP($A1537,Sheet1!$B$3:$AH$1266,Sheet1!F$1+(Sheet1!$A$1-1)*10,FALSE),IF(VLOOKUP($A1537,Sheet1!$B$3:$AH$1266,Sheet1!F$1+(Sheet1!$A$1-1)*10,FALSE)&gt;99999,-3,IF(VLOOKUP($A1537,Sheet1!$B$3:$AH$1266,Sheet1!F$1+(Sheet1!$A$1-1)*10,FALSE)&gt;9999,-2,IF(VLOOKUP($A1537,Sheet1!$B$3:$AH$1266,Sheet1!F$1+(Sheet1!$A$1-1)*10,FALSE)&gt;999,-1,0)))))))</f>
        <v>2000</v>
      </c>
      <c r="W1537" s="66">
        <f>IF(ISNA(VLOOKUP($A1537,Sheet1!$B$3:$AH$1266,Sheet1!G$1+(Sheet1!$A$1-1)*10,FALSE))=TRUE,"---",IF(VLOOKUP($A1537,Sheet1!$B$3:$AH$1266,Sheet1!G$1+(Sheet1!$A$1-1)*10,FALSE)="---","---", (ROUND(VLOOKUP($A1537,Sheet1!$B$3:$AH$1266,Sheet1!G$1+(Sheet1!$A$1-1)*10,FALSE),IF(VLOOKUP($A1537,Sheet1!$B$3:$AH$1266,Sheet1!G$1+(Sheet1!$A$1-1)*10,FALSE)&gt;99999,-3,IF(VLOOKUP($A1537,Sheet1!$B$3:$AH$1266,Sheet1!G$1+(Sheet1!$A$1-1)*10,FALSE)&gt;9999,-2,IF(VLOOKUP($A1537,Sheet1!$B$3:$AH$1266,Sheet1!G$1+(Sheet1!$A$1-1)*10,FALSE)&gt;999,-1,0)))))))</f>
        <v>2420</v>
      </c>
      <c r="X1537" s="66">
        <f>IF(ISNA(VLOOKUP($A1537,Sheet1!$B$3:$AH$1266,Sheet1!H$1+(Sheet1!$A$1-1)*10,FALSE))=TRUE,"---",IF(VLOOKUP($A1537,Sheet1!$B$3:$AH$1266,Sheet1!H$1+(Sheet1!$A$1-1)*10,FALSE)="---","---", (ROUND(VLOOKUP($A1537,Sheet1!$B$3:$AH$1266,Sheet1!H$1+(Sheet1!$A$1-1)*10,FALSE),IF(VLOOKUP($A1537,Sheet1!$B$3:$AH$1266,Sheet1!H$1+(Sheet1!$A$1-1)*10,FALSE)&gt;99999,-3,IF(VLOOKUP($A1537,Sheet1!$B$3:$AH$1266,Sheet1!H$1+(Sheet1!$A$1-1)*10,FALSE)&gt;9999,-2,IF(VLOOKUP($A1537,Sheet1!$B$3:$AH$1266,Sheet1!H$1+(Sheet1!$A$1-1)*10,FALSE)&gt;999,-1,0)))))))</f>
        <v>3520</v>
      </c>
      <c r="Y1537" s="66">
        <f>IF(ISNA(VLOOKUP($A1537,Sheet1!$B$3:$AH$1266,Sheet1!I$1+(Sheet1!$A$1-1)*10,FALSE))=TRUE,"---",IF(VLOOKUP($A1537,Sheet1!$B$3:$AH$1266,Sheet1!I$1+(Sheet1!$A$1-1)*10,FALSE)="---","---", (ROUND(VLOOKUP($A1537,Sheet1!$B$3:$AH$1266,Sheet1!I$1+(Sheet1!$A$1-1)*10,FALSE),IF(VLOOKUP($A1537,Sheet1!$B$3:$AH$1266,Sheet1!I$1+(Sheet1!$A$1-1)*10,FALSE)&gt;99999,-3,IF(VLOOKUP($A1537,Sheet1!$B$3:$AH$1266,Sheet1!I$1+(Sheet1!$A$1-1)*10,FALSE)&gt;9999,-2,IF(VLOOKUP($A1537,Sheet1!$B$3:$AH$1266,Sheet1!I$1+(Sheet1!$A$1-1)*10,FALSE)&gt;999,-1,0)))))))</f>
        <v>4260</v>
      </c>
      <c r="Z1537" s="66">
        <f>IF(ISNA(VLOOKUP($A1537,Sheet1!$B$3:$AH$1266,Sheet1!J$1+(Sheet1!$A$1-1)*10,FALSE))=TRUE,"---",IF(VLOOKUP($A1537,Sheet1!$B$3:$AH$1266,Sheet1!J$1+(Sheet1!$A$1-1)*10,FALSE)="---","---", (ROUND(VLOOKUP($A1537,Sheet1!$B$3:$AH$1266,Sheet1!J$1+(Sheet1!$A$1-1)*10,FALSE),IF(VLOOKUP($A1537,Sheet1!$B$3:$AH$1266,Sheet1!J$1+(Sheet1!$A$1-1)*10,FALSE)&gt;99999,-3,IF(VLOOKUP($A1537,Sheet1!$B$3:$AH$1266,Sheet1!J$1+(Sheet1!$A$1-1)*10,FALSE)&gt;9999,-2,IF(VLOOKUP($A1537,Sheet1!$B$3:$AH$1266,Sheet1!J$1+(Sheet1!$A$1-1)*10,FALSE)&gt;999,-1,0)))))))</f>
        <v>5240</v>
      </c>
      <c r="AA1537" s="66">
        <f>IF(ISNA(VLOOKUP($A1537,Sheet1!$B$3:$AH$1266,Sheet1!K$1+(Sheet1!$A$1-1)*10,FALSE))=TRUE,"---",IF(VLOOKUP($A1537,Sheet1!$B$3:$AH$1266,Sheet1!K$1+(Sheet1!$A$1-1)*10,FALSE)="---","---", (ROUND(VLOOKUP($A1537,Sheet1!$B$3:$AH$1266,Sheet1!K$1+(Sheet1!$A$1-1)*10,FALSE),IF(VLOOKUP($A1537,Sheet1!$B$3:$AH$1266,Sheet1!K$1+(Sheet1!$A$1-1)*10,FALSE)&gt;99999,-3,IF(VLOOKUP($A1537,Sheet1!$B$3:$AH$1266,Sheet1!K$1+(Sheet1!$A$1-1)*10,FALSE)&gt;9999,-2,IF(VLOOKUP($A1537,Sheet1!$B$3:$AH$1266,Sheet1!K$1+(Sheet1!$A$1-1)*10,FALSE)&gt;999,-1,0)))))))</f>
        <v>5960</v>
      </c>
      <c r="AB1537" s="66">
        <f>IF(ISNA(VLOOKUP($A1537,Sheet1!$B$3:$AH$1266,Sheet1!L$1+(Sheet1!$A$1-1)*10,FALSE))=TRUE,"---",IF(VLOOKUP($A1537,Sheet1!$B$3:$AH$1266,Sheet1!L$1+(Sheet1!$A$1-1)*10,FALSE)="---","---", (ROUND(VLOOKUP($A1537,Sheet1!$B$3:$AH$1266,Sheet1!L$1+(Sheet1!$A$1-1)*10,FALSE),IF(VLOOKUP($A1537,Sheet1!$B$3:$AH$1266,Sheet1!L$1+(Sheet1!$A$1-1)*10,FALSE)&gt;99999,-3,IF(VLOOKUP($A1537,Sheet1!$B$3:$AH$1266,Sheet1!L$1+(Sheet1!$A$1-1)*10,FALSE)&gt;9999,-2,IF(VLOOKUP($A1537,Sheet1!$B$3:$AH$1266,Sheet1!L$1+(Sheet1!$A$1-1)*10,FALSE)&gt;999,-1,0)))))))</f>
        <v>6700</v>
      </c>
      <c r="AC1537" s="66">
        <f>IF(ISNA(VLOOKUP($A1537,Sheet1!$B$3:$AH$1266,Sheet1!M$1+(Sheet1!$A$1-1)*10,FALSE))=TRUE,"---",IF(VLOOKUP($A1537,Sheet1!$B$3:$AH$1266,Sheet1!M$1+(Sheet1!$A$1-1)*10,FALSE)="---","---", (ROUND(VLOOKUP($A1537,Sheet1!$B$3:$AH$1266,Sheet1!M$1+(Sheet1!$A$1-1)*10,FALSE),IF(VLOOKUP($A1537,Sheet1!$B$3:$AH$1266,Sheet1!M$1+(Sheet1!$A$1-1)*10,FALSE)&gt;99999,-3,IF(VLOOKUP($A1537,Sheet1!$B$3:$AH$1266,Sheet1!M$1+(Sheet1!$A$1-1)*10,FALSE)&gt;9999,-2,IF(VLOOKUP($A1537,Sheet1!$B$3:$AH$1266,Sheet1!M$1+(Sheet1!$A$1-1)*10,FALSE)&gt;999,-1,0)))))))</f>
        <v>7480</v>
      </c>
      <c r="AD1537" s="66">
        <f>IF(ISNA(VLOOKUP($A1537,Sheet1!$B$3:$AH$1266,Sheet1!N$1+(Sheet1!$A$1-1)*10,FALSE))=TRUE,"---",IF(VLOOKUP($A1537,Sheet1!$B$3:$AH$1266,Sheet1!N$1+(Sheet1!$A$1-1)*10,FALSE)="---","---", (ROUND(VLOOKUP($A1537,Sheet1!$B$3:$AH$1266,Sheet1!N$1+(Sheet1!$A$1-1)*10,FALSE),IF(VLOOKUP($A1537,Sheet1!$B$3:$AH$1266,Sheet1!N$1+(Sheet1!$A$1-1)*10,FALSE)&gt;99999,-3,IF(VLOOKUP($A1537,Sheet1!$B$3:$AH$1266,Sheet1!N$1+(Sheet1!$A$1-1)*10,FALSE)&gt;9999,-2,IF(VLOOKUP($A1537,Sheet1!$B$3:$AH$1266,Sheet1!N$1+(Sheet1!$A$1-1)*10,FALSE)&gt;999,-1,0)))))))</f>
        <v>8510</v>
      </c>
    </row>
    <row r="1538" spans="1:30" ht="25.5" customHeight="1" x14ac:dyDescent="0.25">
      <c r="A1538" s="125" t="s">
        <v>2243</v>
      </c>
      <c r="B1538" s="126" t="s">
        <v>2244</v>
      </c>
      <c r="C1538" s="125">
        <v>425847</v>
      </c>
      <c r="D1538" s="125">
        <v>775659</v>
      </c>
      <c r="E1538" s="70" t="s">
        <v>3058</v>
      </c>
      <c r="F1538" s="52" t="s">
        <v>4861</v>
      </c>
      <c r="G1538" s="127" t="s">
        <v>286</v>
      </c>
      <c r="H1538" s="128">
        <v>10.199999999999999</v>
      </c>
      <c r="I1538" s="112">
        <v>27824</v>
      </c>
      <c r="J1538" s="113">
        <v>3.98</v>
      </c>
      <c r="K1538" s="114" t="s">
        <v>4405</v>
      </c>
      <c r="L1538" s="115">
        <v>550</v>
      </c>
      <c r="M1538" s="116">
        <v>53.9</v>
      </c>
      <c r="N1538" s="114" t="s">
        <v>4405</v>
      </c>
      <c r="O1538" s="68">
        <f t="shared" si="53"/>
        <v>3.5270076124956735</v>
      </c>
      <c r="P1538" s="68">
        <f>IF(O1538&lt;&gt;"",VLOOKUP($A1538,Sheet4!$A$2:$O$1309,14,FALSE)*100,"")</f>
        <v>4.4866934772346712</v>
      </c>
      <c r="Q1538" s="68">
        <f>IF(P1538&lt;&gt;"",VLOOKUP($A1538,Sheet4!$A$2:$O$1309,15,FALSE)*100,"")</f>
        <v>36.213999363672031</v>
      </c>
      <c r="R1538" s="74">
        <f t="shared" si="52"/>
        <v>30</v>
      </c>
      <c r="S1538" s="64" t="s">
        <v>4368</v>
      </c>
      <c r="T1538" s="64" t="str">
        <f>IF(ISNA(VLOOKUP(A1538,Sheet1!B$3:C$1266,2,FALSE)=TRUE),"NC",VLOOKUP(A1538,Sheet1!B$3:C$1266,2,FALSE))</f>
        <v>Rural</v>
      </c>
      <c r="U1538" s="65">
        <f>IF(ISNA(VLOOKUP($A1538,Sheet1!$B$3:$AH$1266,Sheet1!E$1+(Sheet1!$A$1-1)*10,FALSE))=TRUE,"---",IF(VLOOKUP($A1538,Sheet1!$B$3:$AH$1266,Sheet1!E$1+(Sheet1!$A$1-1)*10,FALSE)="---","---", (ROUND(VLOOKUP($A1538,Sheet1!$B$3:$AH$1266,Sheet1!E$1+(Sheet1!$A$1-1)*10,FALSE),IF(VLOOKUP($A1538,Sheet1!$B$3:$AH$1266,Sheet1!E$1+(Sheet1!$A$1-1)*10,FALSE)&gt;99999,-3,IF(VLOOKUP($A1538,Sheet1!$B$3:$AH$1266,Sheet1!E$1+(Sheet1!$A$1-1)*10,FALSE)&gt;9999,-2,IF(VLOOKUP($A1538,Sheet1!$B$3:$AH$1266,Sheet1!E$1+(Sheet1!$A$1-1)*10,FALSE)&gt;999,-1,0)))))))</f>
        <v>165</v>
      </c>
      <c r="V1538" s="65">
        <f>IF(ISNA(VLOOKUP($A1538,Sheet1!$B$3:$AH$1266,Sheet1!F$1+(Sheet1!$A$1-1)*10,FALSE))=TRUE,"---",IF(VLOOKUP($A1538,Sheet1!$B$3:$AH$1266,Sheet1!F$1+(Sheet1!$A$1-1)*10,FALSE)="---","---", (ROUND(VLOOKUP($A1538,Sheet1!$B$3:$AH$1266,Sheet1!F$1+(Sheet1!$A$1-1)*10,FALSE),IF(VLOOKUP($A1538,Sheet1!$B$3:$AH$1266,Sheet1!F$1+(Sheet1!$A$1-1)*10,FALSE)&gt;99999,-3,IF(VLOOKUP($A1538,Sheet1!$B$3:$AH$1266,Sheet1!F$1+(Sheet1!$A$1-1)*10,FALSE)&gt;9999,-2,IF(VLOOKUP($A1538,Sheet1!$B$3:$AH$1266,Sheet1!F$1+(Sheet1!$A$1-1)*10,FALSE)&gt;999,-1,0)))))))</f>
        <v>200</v>
      </c>
      <c r="W1538" s="65">
        <f>IF(ISNA(VLOOKUP($A1538,Sheet1!$B$3:$AH$1266,Sheet1!G$1+(Sheet1!$A$1-1)*10,FALSE))=TRUE,"---",IF(VLOOKUP($A1538,Sheet1!$B$3:$AH$1266,Sheet1!G$1+(Sheet1!$A$1-1)*10,FALSE)="---","---", (ROUND(VLOOKUP($A1538,Sheet1!$B$3:$AH$1266,Sheet1!G$1+(Sheet1!$A$1-1)*10,FALSE),IF(VLOOKUP($A1538,Sheet1!$B$3:$AH$1266,Sheet1!G$1+(Sheet1!$A$1-1)*10,FALSE)&gt;99999,-3,IF(VLOOKUP($A1538,Sheet1!$B$3:$AH$1266,Sheet1!G$1+(Sheet1!$A$1-1)*10,FALSE)&gt;9999,-2,IF(VLOOKUP($A1538,Sheet1!$B$3:$AH$1266,Sheet1!G$1+(Sheet1!$A$1-1)*10,FALSE)&gt;999,-1,0)))))))</f>
        <v>245</v>
      </c>
      <c r="X1538" s="65">
        <f>IF(ISNA(VLOOKUP($A1538,Sheet1!$B$3:$AH$1266,Sheet1!H$1+(Sheet1!$A$1-1)*10,FALSE))=TRUE,"---",IF(VLOOKUP($A1538,Sheet1!$B$3:$AH$1266,Sheet1!H$1+(Sheet1!$A$1-1)*10,FALSE)="---","---", (ROUND(VLOOKUP($A1538,Sheet1!$B$3:$AH$1266,Sheet1!H$1+(Sheet1!$A$1-1)*10,FALSE),IF(VLOOKUP($A1538,Sheet1!$B$3:$AH$1266,Sheet1!H$1+(Sheet1!$A$1-1)*10,FALSE)&gt;99999,-3,IF(VLOOKUP($A1538,Sheet1!$B$3:$AH$1266,Sheet1!H$1+(Sheet1!$A$1-1)*10,FALSE)&gt;9999,-2,IF(VLOOKUP($A1538,Sheet1!$B$3:$AH$1266,Sheet1!H$1+(Sheet1!$A$1-1)*10,FALSE)&gt;999,-1,0)))))))</f>
        <v>360</v>
      </c>
      <c r="Y1538" s="65">
        <f>IF(ISNA(VLOOKUP($A1538,Sheet1!$B$3:$AH$1266,Sheet1!I$1+(Sheet1!$A$1-1)*10,FALSE))=TRUE,"---",IF(VLOOKUP($A1538,Sheet1!$B$3:$AH$1266,Sheet1!I$1+(Sheet1!$A$1-1)*10,FALSE)="---","---", (ROUND(VLOOKUP($A1538,Sheet1!$B$3:$AH$1266,Sheet1!I$1+(Sheet1!$A$1-1)*10,FALSE),IF(VLOOKUP($A1538,Sheet1!$B$3:$AH$1266,Sheet1!I$1+(Sheet1!$A$1-1)*10,FALSE)&gt;99999,-3,IF(VLOOKUP($A1538,Sheet1!$B$3:$AH$1266,Sheet1!I$1+(Sheet1!$A$1-1)*10,FALSE)&gt;9999,-2,IF(VLOOKUP($A1538,Sheet1!$B$3:$AH$1266,Sheet1!I$1+(Sheet1!$A$1-1)*10,FALSE)&gt;999,-1,0)))))))</f>
        <v>436</v>
      </c>
      <c r="Z1538" s="65">
        <f>IF(ISNA(VLOOKUP($A1538,Sheet1!$B$3:$AH$1266,Sheet1!J$1+(Sheet1!$A$1-1)*10,FALSE))=TRUE,"---",IF(VLOOKUP($A1538,Sheet1!$B$3:$AH$1266,Sheet1!J$1+(Sheet1!$A$1-1)*10,FALSE)="---","---", (ROUND(VLOOKUP($A1538,Sheet1!$B$3:$AH$1266,Sheet1!J$1+(Sheet1!$A$1-1)*10,FALSE),IF(VLOOKUP($A1538,Sheet1!$B$3:$AH$1266,Sheet1!J$1+(Sheet1!$A$1-1)*10,FALSE)&gt;99999,-3,IF(VLOOKUP($A1538,Sheet1!$B$3:$AH$1266,Sheet1!J$1+(Sheet1!$A$1-1)*10,FALSE)&gt;9999,-2,IF(VLOOKUP($A1538,Sheet1!$B$3:$AH$1266,Sheet1!J$1+(Sheet1!$A$1-1)*10,FALSE)&gt;999,-1,0)))))))</f>
        <v>534</v>
      </c>
      <c r="AA1538" s="65">
        <f>IF(ISNA(VLOOKUP($A1538,Sheet1!$B$3:$AH$1266,Sheet1!K$1+(Sheet1!$A$1-1)*10,FALSE))=TRUE,"---",IF(VLOOKUP($A1538,Sheet1!$B$3:$AH$1266,Sheet1!K$1+(Sheet1!$A$1-1)*10,FALSE)="---","---", (ROUND(VLOOKUP($A1538,Sheet1!$B$3:$AH$1266,Sheet1!K$1+(Sheet1!$A$1-1)*10,FALSE),IF(VLOOKUP($A1538,Sheet1!$B$3:$AH$1266,Sheet1!K$1+(Sheet1!$A$1-1)*10,FALSE)&gt;99999,-3,IF(VLOOKUP($A1538,Sheet1!$B$3:$AH$1266,Sheet1!K$1+(Sheet1!$A$1-1)*10,FALSE)&gt;9999,-2,IF(VLOOKUP($A1538,Sheet1!$B$3:$AH$1266,Sheet1!K$1+(Sheet1!$A$1-1)*10,FALSE)&gt;999,-1,0)))))))</f>
        <v>605</v>
      </c>
      <c r="AB1538" s="65">
        <f>IF(ISNA(VLOOKUP($A1538,Sheet1!$B$3:$AH$1266,Sheet1!L$1+(Sheet1!$A$1-1)*10,FALSE))=TRUE,"---",IF(VLOOKUP($A1538,Sheet1!$B$3:$AH$1266,Sheet1!L$1+(Sheet1!$A$1-1)*10,FALSE)="---","---", (ROUND(VLOOKUP($A1538,Sheet1!$B$3:$AH$1266,Sheet1!L$1+(Sheet1!$A$1-1)*10,FALSE),IF(VLOOKUP($A1538,Sheet1!$B$3:$AH$1266,Sheet1!L$1+(Sheet1!$A$1-1)*10,FALSE)&gt;99999,-3,IF(VLOOKUP($A1538,Sheet1!$B$3:$AH$1266,Sheet1!L$1+(Sheet1!$A$1-1)*10,FALSE)&gt;9999,-2,IF(VLOOKUP($A1538,Sheet1!$B$3:$AH$1266,Sheet1!L$1+(Sheet1!$A$1-1)*10,FALSE)&gt;999,-1,0)))))))</f>
        <v>675</v>
      </c>
      <c r="AC1538" s="65">
        <f>IF(ISNA(VLOOKUP($A1538,Sheet1!$B$3:$AH$1266,Sheet1!M$1+(Sheet1!$A$1-1)*10,FALSE))=TRUE,"---",IF(VLOOKUP($A1538,Sheet1!$B$3:$AH$1266,Sheet1!M$1+(Sheet1!$A$1-1)*10,FALSE)="---","---", (ROUND(VLOOKUP($A1538,Sheet1!$B$3:$AH$1266,Sheet1!M$1+(Sheet1!$A$1-1)*10,FALSE),IF(VLOOKUP($A1538,Sheet1!$B$3:$AH$1266,Sheet1!M$1+(Sheet1!$A$1-1)*10,FALSE)&gt;99999,-3,IF(VLOOKUP($A1538,Sheet1!$B$3:$AH$1266,Sheet1!M$1+(Sheet1!$A$1-1)*10,FALSE)&gt;9999,-2,IF(VLOOKUP($A1538,Sheet1!$B$3:$AH$1266,Sheet1!M$1+(Sheet1!$A$1-1)*10,FALSE)&gt;999,-1,0)))))))</f>
        <v>748</v>
      </c>
      <c r="AD1538" s="65">
        <f>IF(ISNA(VLOOKUP($A1538,Sheet1!$B$3:$AH$1266,Sheet1!N$1+(Sheet1!$A$1-1)*10,FALSE))=TRUE,"---",IF(VLOOKUP($A1538,Sheet1!$B$3:$AH$1266,Sheet1!N$1+(Sheet1!$A$1-1)*10,FALSE)="---","---", (ROUND(VLOOKUP($A1538,Sheet1!$B$3:$AH$1266,Sheet1!N$1+(Sheet1!$A$1-1)*10,FALSE),IF(VLOOKUP($A1538,Sheet1!$B$3:$AH$1266,Sheet1!N$1+(Sheet1!$A$1-1)*10,FALSE)&gt;99999,-3,IF(VLOOKUP($A1538,Sheet1!$B$3:$AH$1266,Sheet1!N$1+(Sheet1!$A$1-1)*10,FALSE)&gt;9999,-2,IF(VLOOKUP($A1538,Sheet1!$B$3:$AH$1266,Sheet1!N$1+(Sheet1!$A$1-1)*10,FALSE)&gt;999,-1,0)))))))</f>
        <v>840</v>
      </c>
    </row>
    <row r="1539" spans="1:30" ht="25.5" customHeight="1" x14ac:dyDescent="0.25">
      <c r="A1539" s="133" t="s">
        <v>2245</v>
      </c>
      <c r="B1539" s="141" t="s">
        <v>2246</v>
      </c>
      <c r="C1539" s="133">
        <v>430036</v>
      </c>
      <c r="D1539" s="133">
        <v>774729</v>
      </c>
      <c r="E1539" s="67" t="s">
        <v>3024</v>
      </c>
      <c r="F1539" s="117" t="s">
        <v>4561</v>
      </c>
      <c r="G1539" s="118" t="s">
        <v>31</v>
      </c>
      <c r="H1539" s="136">
        <v>200</v>
      </c>
      <c r="I1539" s="119">
        <v>22006</v>
      </c>
      <c r="J1539" s="124">
        <v>8.64</v>
      </c>
      <c r="K1539" s="121" t="s">
        <v>4405</v>
      </c>
      <c r="L1539" s="122">
        <v>7050</v>
      </c>
      <c r="M1539" s="123">
        <v>35.200000000000003</v>
      </c>
      <c r="N1539" s="121" t="s">
        <v>4405</v>
      </c>
      <c r="O1539" s="71">
        <f t="shared" si="53"/>
        <v>1.6024001803677204</v>
      </c>
      <c r="P1539" s="71">
        <f>IF(O1539&lt;&gt;"",VLOOKUP($A1539,Sheet4!$A$2:$O$1309,14,FALSE)*100,"")</f>
        <v>0.27646808600402251</v>
      </c>
      <c r="Q1539" s="71">
        <f>IF(P1539&lt;&gt;"",VLOOKUP($A1539,Sheet4!$A$2:$O$1309,15,FALSE)*100,"")</f>
        <v>2.6753217059605428</v>
      </c>
      <c r="R1539" s="73">
        <f t="shared" si="52"/>
        <v>60</v>
      </c>
      <c r="S1539" s="63" t="s">
        <v>4368</v>
      </c>
      <c r="T1539" s="63" t="str">
        <f>IF(ISNA(VLOOKUP(A1539,Sheet1!B$3:C$1266,2,FALSE)=TRUE),"NC",VLOOKUP(A1539,Sheet1!B$3:C$1266,2,FALSE))</f>
        <v>Rural10</v>
      </c>
      <c r="U1539" s="66">
        <f>IF(ISNA(VLOOKUP($A1539,Sheet1!$B$3:$AH$1266,Sheet1!E$1+(Sheet1!$A$1-1)*10,FALSE))=TRUE,"---",IF(VLOOKUP($A1539,Sheet1!$B$3:$AH$1266,Sheet1!E$1+(Sheet1!$A$1-1)*10,FALSE)="---","---", (ROUND(VLOOKUP($A1539,Sheet1!$B$3:$AH$1266,Sheet1!E$1+(Sheet1!$A$1-1)*10,FALSE),IF(VLOOKUP($A1539,Sheet1!$B$3:$AH$1266,Sheet1!E$1+(Sheet1!$A$1-1)*10,FALSE)&gt;99999,-3,IF(VLOOKUP($A1539,Sheet1!$B$3:$AH$1266,Sheet1!E$1+(Sheet1!$A$1-1)*10,FALSE)&gt;9999,-2,IF(VLOOKUP($A1539,Sheet1!$B$3:$AH$1266,Sheet1!E$1+(Sheet1!$A$1-1)*10,FALSE)&gt;999,-1,0)))))))</f>
        <v>1720</v>
      </c>
      <c r="V1539" s="66">
        <f>IF(ISNA(VLOOKUP($A1539,Sheet1!$B$3:$AH$1266,Sheet1!F$1+(Sheet1!$A$1-1)*10,FALSE))=TRUE,"---",IF(VLOOKUP($A1539,Sheet1!$B$3:$AH$1266,Sheet1!F$1+(Sheet1!$A$1-1)*10,FALSE)="---","---", (ROUND(VLOOKUP($A1539,Sheet1!$B$3:$AH$1266,Sheet1!F$1+(Sheet1!$A$1-1)*10,FALSE),IF(VLOOKUP($A1539,Sheet1!$B$3:$AH$1266,Sheet1!F$1+(Sheet1!$A$1-1)*10,FALSE)&gt;99999,-3,IF(VLOOKUP($A1539,Sheet1!$B$3:$AH$1266,Sheet1!F$1+(Sheet1!$A$1-1)*10,FALSE)&gt;9999,-2,IF(VLOOKUP($A1539,Sheet1!$B$3:$AH$1266,Sheet1!F$1+(Sheet1!$A$1-1)*10,FALSE)&gt;999,-1,0)))))))</f>
        <v>2060</v>
      </c>
      <c r="W1539" s="66">
        <f>IF(ISNA(VLOOKUP($A1539,Sheet1!$B$3:$AH$1266,Sheet1!G$1+(Sheet1!$A$1-1)*10,FALSE))=TRUE,"---",IF(VLOOKUP($A1539,Sheet1!$B$3:$AH$1266,Sheet1!G$1+(Sheet1!$A$1-1)*10,FALSE)="---","---", (ROUND(VLOOKUP($A1539,Sheet1!$B$3:$AH$1266,Sheet1!G$1+(Sheet1!$A$1-1)*10,FALSE),IF(VLOOKUP($A1539,Sheet1!$B$3:$AH$1266,Sheet1!G$1+(Sheet1!$A$1-1)*10,FALSE)&gt;99999,-3,IF(VLOOKUP($A1539,Sheet1!$B$3:$AH$1266,Sheet1!G$1+(Sheet1!$A$1-1)*10,FALSE)&gt;9999,-2,IF(VLOOKUP($A1539,Sheet1!$B$3:$AH$1266,Sheet1!G$1+(Sheet1!$A$1-1)*10,FALSE)&gt;999,-1,0)))))))</f>
        <v>2500</v>
      </c>
      <c r="X1539" s="66">
        <f>IF(ISNA(VLOOKUP($A1539,Sheet1!$B$3:$AH$1266,Sheet1!H$1+(Sheet1!$A$1-1)*10,FALSE))=TRUE,"---",IF(VLOOKUP($A1539,Sheet1!$B$3:$AH$1266,Sheet1!H$1+(Sheet1!$A$1-1)*10,FALSE)="---","---", (ROUND(VLOOKUP($A1539,Sheet1!$B$3:$AH$1266,Sheet1!H$1+(Sheet1!$A$1-1)*10,FALSE),IF(VLOOKUP($A1539,Sheet1!$B$3:$AH$1266,Sheet1!H$1+(Sheet1!$A$1-1)*10,FALSE)&gt;99999,-3,IF(VLOOKUP($A1539,Sheet1!$B$3:$AH$1266,Sheet1!H$1+(Sheet1!$A$1-1)*10,FALSE)&gt;9999,-2,IF(VLOOKUP($A1539,Sheet1!$B$3:$AH$1266,Sheet1!H$1+(Sheet1!$A$1-1)*10,FALSE)&gt;999,-1,0)))))))</f>
        <v>3700</v>
      </c>
      <c r="Y1539" s="66">
        <f>IF(ISNA(VLOOKUP($A1539,Sheet1!$B$3:$AH$1266,Sheet1!I$1+(Sheet1!$A$1-1)*10,FALSE))=TRUE,"---",IF(VLOOKUP($A1539,Sheet1!$B$3:$AH$1266,Sheet1!I$1+(Sheet1!$A$1-1)*10,FALSE)="---","---", (ROUND(VLOOKUP($A1539,Sheet1!$B$3:$AH$1266,Sheet1!I$1+(Sheet1!$A$1-1)*10,FALSE),IF(VLOOKUP($A1539,Sheet1!$B$3:$AH$1266,Sheet1!I$1+(Sheet1!$A$1-1)*10,FALSE)&gt;99999,-3,IF(VLOOKUP($A1539,Sheet1!$B$3:$AH$1266,Sheet1!I$1+(Sheet1!$A$1-1)*10,FALSE)&gt;9999,-2,IF(VLOOKUP($A1539,Sheet1!$B$3:$AH$1266,Sheet1!I$1+(Sheet1!$A$1-1)*10,FALSE)&gt;999,-1,0)))))))</f>
        <v>4570</v>
      </c>
      <c r="Z1539" s="66">
        <f>IF(ISNA(VLOOKUP($A1539,Sheet1!$B$3:$AH$1266,Sheet1!J$1+(Sheet1!$A$1-1)*10,FALSE))=TRUE,"---",IF(VLOOKUP($A1539,Sheet1!$B$3:$AH$1266,Sheet1!J$1+(Sheet1!$A$1-1)*10,FALSE)="---","---", (ROUND(VLOOKUP($A1539,Sheet1!$B$3:$AH$1266,Sheet1!J$1+(Sheet1!$A$1-1)*10,FALSE),IF(VLOOKUP($A1539,Sheet1!$B$3:$AH$1266,Sheet1!J$1+(Sheet1!$A$1-1)*10,FALSE)&gt;99999,-3,IF(VLOOKUP($A1539,Sheet1!$B$3:$AH$1266,Sheet1!J$1+(Sheet1!$A$1-1)*10,FALSE)&gt;9999,-2,IF(VLOOKUP($A1539,Sheet1!$B$3:$AH$1266,Sheet1!J$1+(Sheet1!$A$1-1)*10,FALSE)&gt;999,-1,0)))))))</f>
        <v>5750</v>
      </c>
      <c r="AA1539" s="66">
        <f>IF(ISNA(VLOOKUP($A1539,Sheet1!$B$3:$AH$1266,Sheet1!K$1+(Sheet1!$A$1-1)*10,FALSE))=TRUE,"---",IF(VLOOKUP($A1539,Sheet1!$B$3:$AH$1266,Sheet1!K$1+(Sheet1!$A$1-1)*10,FALSE)="---","---", (ROUND(VLOOKUP($A1539,Sheet1!$B$3:$AH$1266,Sheet1!K$1+(Sheet1!$A$1-1)*10,FALSE),IF(VLOOKUP($A1539,Sheet1!$B$3:$AH$1266,Sheet1!K$1+(Sheet1!$A$1-1)*10,FALSE)&gt;99999,-3,IF(VLOOKUP($A1539,Sheet1!$B$3:$AH$1266,Sheet1!K$1+(Sheet1!$A$1-1)*10,FALSE)&gt;9999,-2,IF(VLOOKUP($A1539,Sheet1!$B$3:$AH$1266,Sheet1!K$1+(Sheet1!$A$1-1)*10,FALSE)&gt;999,-1,0)))))))</f>
        <v>6680</v>
      </c>
      <c r="AB1539" s="66">
        <f>IF(ISNA(VLOOKUP($A1539,Sheet1!$B$3:$AH$1266,Sheet1!L$1+(Sheet1!$A$1-1)*10,FALSE))=TRUE,"---",IF(VLOOKUP($A1539,Sheet1!$B$3:$AH$1266,Sheet1!L$1+(Sheet1!$A$1-1)*10,FALSE)="---","---", (ROUND(VLOOKUP($A1539,Sheet1!$B$3:$AH$1266,Sheet1!L$1+(Sheet1!$A$1-1)*10,FALSE),IF(VLOOKUP($A1539,Sheet1!$B$3:$AH$1266,Sheet1!L$1+(Sheet1!$A$1-1)*10,FALSE)&gt;99999,-3,IF(VLOOKUP($A1539,Sheet1!$B$3:$AH$1266,Sheet1!L$1+(Sheet1!$A$1-1)*10,FALSE)&gt;9999,-2,IF(VLOOKUP($A1539,Sheet1!$B$3:$AH$1266,Sheet1!L$1+(Sheet1!$A$1-1)*10,FALSE)&gt;999,-1,0)))))))</f>
        <v>7650</v>
      </c>
      <c r="AC1539" s="66">
        <f>IF(ISNA(VLOOKUP($A1539,Sheet1!$B$3:$AH$1266,Sheet1!M$1+(Sheet1!$A$1-1)*10,FALSE))=TRUE,"---",IF(VLOOKUP($A1539,Sheet1!$B$3:$AH$1266,Sheet1!M$1+(Sheet1!$A$1-1)*10,FALSE)="---","---", (ROUND(VLOOKUP($A1539,Sheet1!$B$3:$AH$1266,Sheet1!M$1+(Sheet1!$A$1-1)*10,FALSE),IF(VLOOKUP($A1539,Sheet1!$B$3:$AH$1266,Sheet1!M$1+(Sheet1!$A$1-1)*10,FALSE)&gt;99999,-3,IF(VLOOKUP($A1539,Sheet1!$B$3:$AH$1266,Sheet1!M$1+(Sheet1!$A$1-1)*10,FALSE)&gt;9999,-2,IF(VLOOKUP($A1539,Sheet1!$B$3:$AH$1266,Sheet1!M$1+(Sheet1!$A$1-1)*10,FALSE)&gt;999,-1,0)))))))</f>
        <v>8670</v>
      </c>
      <c r="AD1539" s="66">
        <f>IF(ISNA(VLOOKUP($A1539,Sheet1!$B$3:$AH$1266,Sheet1!N$1+(Sheet1!$A$1-1)*10,FALSE))=TRUE,"---",IF(VLOOKUP($A1539,Sheet1!$B$3:$AH$1266,Sheet1!N$1+(Sheet1!$A$1-1)*10,FALSE)="---","---", (ROUND(VLOOKUP($A1539,Sheet1!$B$3:$AH$1266,Sheet1!N$1+(Sheet1!$A$1-1)*10,FALSE),IF(VLOOKUP($A1539,Sheet1!$B$3:$AH$1266,Sheet1!N$1+(Sheet1!$A$1-1)*10,FALSE)&gt;99999,-3,IF(VLOOKUP($A1539,Sheet1!$B$3:$AH$1266,Sheet1!N$1+(Sheet1!$A$1-1)*10,FALSE)&gt;9999,-2,IF(VLOOKUP($A1539,Sheet1!$B$3:$AH$1266,Sheet1!N$1+(Sheet1!$A$1-1)*10,FALSE)&gt;999,-1,0)))))))</f>
        <v>10100</v>
      </c>
    </row>
    <row r="1540" spans="1:30" ht="25.5" customHeight="1" x14ac:dyDescent="0.25">
      <c r="A1540" s="125" t="s">
        <v>2247</v>
      </c>
      <c r="B1540" s="126" t="s">
        <v>2248</v>
      </c>
      <c r="C1540" s="125">
        <v>430532</v>
      </c>
      <c r="D1540" s="125">
        <v>774049</v>
      </c>
      <c r="E1540" s="70" t="s">
        <v>3024</v>
      </c>
      <c r="F1540" s="52" t="s">
        <v>4867</v>
      </c>
      <c r="G1540" s="127" t="s">
        <v>31</v>
      </c>
      <c r="H1540" s="163">
        <v>2210</v>
      </c>
      <c r="I1540" s="112">
        <v>35805</v>
      </c>
      <c r="J1540" s="147">
        <v>20.57</v>
      </c>
      <c r="K1540" s="114" t="s">
        <v>4405</v>
      </c>
      <c r="L1540" s="156" t="s">
        <v>4405</v>
      </c>
      <c r="M1540" s="157" t="s">
        <v>4405</v>
      </c>
      <c r="N1540" s="127" t="s">
        <v>1358</v>
      </c>
      <c r="O1540" s="68" t="s">
        <v>4405</v>
      </c>
      <c r="P1540" s="68" t="s">
        <v>4405</v>
      </c>
      <c r="Q1540" s="68" t="s">
        <v>4405</v>
      </c>
      <c r="R1540" s="74" t="s">
        <v>4405</v>
      </c>
      <c r="S1540" s="64">
        <v>6</v>
      </c>
      <c r="T1540" s="64" t="str">
        <f>IF(ISNA(VLOOKUP(A1540,Sheet1!B$3:C$1266,2,FALSE)=TRUE),"NC",VLOOKUP(A1540,Sheet1!B$3:C$1266,2,FALSE))</f>
        <v>NC</v>
      </c>
      <c r="U1540" s="65" t="str">
        <f>IF(ISNA(VLOOKUP($A1540,Sheet1!$B$3:$AH$1266,Sheet1!E$1+(Sheet1!$A$1-1)*10,FALSE))=TRUE,"---",IF(VLOOKUP($A1540,Sheet1!$B$3:$AH$1266,Sheet1!E$1+(Sheet1!$A$1-1)*10,FALSE)="---","---", (ROUND(VLOOKUP($A1540,Sheet1!$B$3:$AH$1266,Sheet1!E$1+(Sheet1!$A$1-1)*10,FALSE),IF(VLOOKUP($A1540,Sheet1!$B$3:$AH$1266,Sheet1!E$1+(Sheet1!$A$1-1)*10,FALSE)&gt;99999,-3,IF(VLOOKUP($A1540,Sheet1!$B$3:$AH$1266,Sheet1!E$1+(Sheet1!$A$1-1)*10,FALSE)&gt;9999,-2,IF(VLOOKUP($A1540,Sheet1!$B$3:$AH$1266,Sheet1!E$1+(Sheet1!$A$1-1)*10,FALSE)&gt;999,-1,0)))))))</f>
        <v>---</v>
      </c>
      <c r="V1540" s="65" t="str">
        <f>IF(ISNA(VLOOKUP($A1540,Sheet1!$B$3:$AH$1266,Sheet1!F$1+(Sheet1!$A$1-1)*10,FALSE))=TRUE,"---",IF(VLOOKUP($A1540,Sheet1!$B$3:$AH$1266,Sheet1!F$1+(Sheet1!$A$1-1)*10,FALSE)="---","---", (ROUND(VLOOKUP($A1540,Sheet1!$B$3:$AH$1266,Sheet1!F$1+(Sheet1!$A$1-1)*10,FALSE),IF(VLOOKUP($A1540,Sheet1!$B$3:$AH$1266,Sheet1!F$1+(Sheet1!$A$1-1)*10,FALSE)&gt;99999,-3,IF(VLOOKUP($A1540,Sheet1!$B$3:$AH$1266,Sheet1!F$1+(Sheet1!$A$1-1)*10,FALSE)&gt;9999,-2,IF(VLOOKUP($A1540,Sheet1!$B$3:$AH$1266,Sheet1!F$1+(Sheet1!$A$1-1)*10,FALSE)&gt;999,-1,0)))))))</f>
        <v>---</v>
      </c>
      <c r="W1540" s="65" t="str">
        <f>IF(ISNA(VLOOKUP($A1540,Sheet1!$B$3:$AH$1266,Sheet1!G$1+(Sheet1!$A$1-1)*10,FALSE))=TRUE,"---",IF(VLOOKUP($A1540,Sheet1!$B$3:$AH$1266,Sheet1!G$1+(Sheet1!$A$1-1)*10,FALSE)="---","---", (ROUND(VLOOKUP($A1540,Sheet1!$B$3:$AH$1266,Sheet1!G$1+(Sheet1!$A$1-1)*10,FALSE),IF(VLOOKUP($A1540,Sheet1!$B$3:$AH$1266,Sheet1!G$1+(Sheet1!$A$1-1)*10,FALSE)&gt;99999,-3,IF(VLOOKUP($A1540,Sheet1!$B$3:$AH$1266,Sheet1!G$1+(Sheet1!$A$1-1)*10,FALSE)&gt;9999,-2,IF(VLOOKUP($A1540,Sheet1!$B$3:$AH$1266,Sheet1!G$1+(Sheet1!$A$1-1)*10,FALSE)&gt;999,-1,0)))))))</f>
        <v>---</v>
      </c>
      <c r="X1540" s="65" t="str">
        <f>IF(ISNA(VLOOKUP($A1540,Sheet1!$B$3:$AH$1266,Sheet1!H$1+(Sheet1!$A$1-1)*10,FALSE))=TRUE,"---",IF(VLOOKUP($A1540,Sheet1!$B$3:$AH$1266,Sheet1!H$1+(Sheet1!$A$1-1)*10,FALSE)="---","---", (ROUND(VLOOKUP($A1540,Sheet1!$B$3:$AH$1266,Sheet1!H$1+(Sheet1!$A$1-1)*10,FALSE),IF(VLOOKUP($A1540,Sheet1!$B$3:$AH$1266,Sheet1!H$1+(Sheet1!$A$1-1)*10,FALSE)&gt;99999,-3,IF(VLOOKUP($A1540,Sheet1!$B$3:$AH$1266,Sheet1!H$1+(Sheet1!$A$1-1)*10,FALSE)&gt;9999,-2,IF(VLOOKUP($A1540,Sheet1!$B$3:$AH$1266,Sheet1!H$1+(Sheet1!$A$1-1)*10,FALSE)&gt;999,-1,0)))))))</f>
        <v>---</v>
      </c>
      <c r="Y1540" s="65" t="str">
        <f>IF(ISNA(VLOOKUP($A1540,Sheet1!$B$3:$AH$1266,Sheet1!I$1+(Sheet1!$A$1-1)*10,FALSE))=TRUE,"---",IF(VLOOKUP($A1540,Sheet1!$B$3:$AH$1266,Sheet1!I$1+(Sheet1!$A$1-1)*10,FALSE)="---","---", (ROUND(VLOOKUP($A1540,Sheet1!$B$3:$AH$1266,Sheet1!I$1+(Sheet1!$A$1-1)*10,FALSE),IF(VLOOKUP($A1540,Sheet1!$B$3:$AH$1266,Sheet1!I$1+(Sheet1!$A$1-1)*10,FALSE)&gt;99999,-3,IF(VLOOKUP($A1540,Sheet1!$B$3:$AH$1266,Sheet1!I$1+(Sheet1!$A$1-1)*10,FALSE)&gt;9999,-2,IF(VLOOKUP($A1540,Sheet1!$B$3:$AH$1266,Sheet1!I$1+(Sheet1!$A$1-1)*10,FALSE)&gt;999,-1,0)))))))</f>
        <v>---</v>
      </c>
      <c r="Z1540" s="65" t="str">
        <f>IF(ISNA(VLOOKUP($A1540,Sheet1!$B$3:$AH$1266,Sheet1!J$1+(Sheet1!$A$1-1)*10,FALSE))=TRUE,"---",IF(VLOOKUP($A1540,Sheet1!$B$3:$AH$1266,Sheet1!J$1+(Sheet1!$A$1-1)*10,FALSE)="---","---", (ROUND(VLOOKUP($A1540,Sheet1!$B$3:$AH$1266,Sheet1!J$1+(Sheet1!$A$1-1)*10,FALSE),IF(VLOOKUP($A1540,Sheet1!$B$3:$AH$1266,Sheet1!J$1+(Sheet1!$A$1-1)*10,FALSE)&gt;99999,-3,IF(VLOOKUP($A1540,Sheet1!$B$3:$AH$1266,Sheet1!J$1+(Sheet1!$A$1-1)*10,FALSE)&gt;9999,-2,IF(VLOOKUP($A1540,Sheet1!$B$3:$AH$1266,Sheet1!J$1+(Sheet1!$A$1-1)*10,FALSE)&gt;999,-1,0)))))))</f>
        <v>---</v>
      </c>
      <c r="AA1540" s="65" t="str">
        <f>IF(ISNA(VLOOKUP($A1540,Sheet1!$B$3:$AH$1266,Sheet1!K$1+(Sheet1!$A$1-1)*10,FALSE))=TRUE,"---",IF(VLOOKUP($A1540,Sheet1!$B$3:$AH$1266,Sheet1!K$1+(Sheet1!$A$1-1)*10,FALSE)="---","---", (ROUND(VLOOKUP($A1540,Sheet1!$B$3:$AH$1266,Sheet1!K$1+(Sheet1!$A$1-1)*10,FALSE),IF(VLOOKUP($A1540,Sheet1!$B$3:$AH$1266,Sheet1!K$1+(Sheet1!$A$1-1)*10,FALSE)&gt;99999,-3,IF(VLOOKUP($A1540,Sheet1!$B$3:$AH$1266,Sheet1!K$1+(Sheet1!$A$1-1)*10,FALSE)&gt;9999,-2,IF(VLOOKUP($A1540,Sheet1!$B$3:$AH$1266,Sheet1!K$1+(Sheet1!$A$1-1)*10,FALSE)&gt;999,-1,0)))))))</f>
        <v>---</v>
      </c>
      <c r="AB1540" s="65" t="str">
        <f>IF(ISNA(VLOOKUP($A1540,Sheet1!$B$3:$AH$1266,Sheet1!L$1+(Sheet1!$A$1-1)*10,FALSE))=TRUE,"---",IF(VLOOKUP($A1540,Sheet1!$B$3:$AH$1266,Sheet1!L$1+(Sheet1!$A$1-1)*10,FALSE)="---","---", (ROUND(VLOOKUP($A1540,Sheet1!$B$3:$AH$1266,Sheet1!L$1+(Sheet1!$A$1-1)*10,FALSE),IF(VLOOKUP($A1540,Sheet1!$B$3:$AH$1266,Sheet1!L$1+(Sheet1!$A$1-1)*10,FALSE)&gt;99999,-3,IF(VLOOKUP($A1540,Sheet1!$B$3:$AH$1266,Sheet1!L$1+(Sheet1!$A$1-1)*10,FALSE)&gt;9999,-2,IF(VLOOKUP($A1540,Sheet1!$B$3:$AH$1266,Sheet1!L$1+(Sheet1!$A$1-1)*10,FALSE)&gt;999,-1,0)))))))</f>
        <v>---</v>
      </c>
      <c r="AC1540" s="65" t="str">
        <f>IF(ISNA(VLOOKUP($A1540,Sheet1!$B$3:$AH$1266,Sheet1!M$1+(Sheet1!$A$1-1)*10,FALSE))=TRUE,"---",IF(VLOOKUP($A1540,Sheet1!$B$3:$AH$1266,Sheet1!M$1+(Sheet1!$A$1-1)*10,FALSE)="---","---", (ROUND(VLOOKUP($A1540,Sheet1!$B$3:$AH$1266,Sheet1!M$1+(Sheet1!$A$1-1)*10,FALSE),IF(VLOOKUP($A1540,Sheet1!$B$3:$AH$1266,Sheet1!M$1+(Sheet1!$A$1-1)*10,FALSE)&gt;99999,-3,IF(VLOOKUP($A1540,Sheet1!$B$3:$AH$1266,Sheet1!M$1+(Sheet1!$A$1-1)*10,FALSE)&gt;9999,-2,IF(VLOOKUP($A1540,Sheet1!$B$3:$AH$1266,Sheet1!M$1+(Sheet1!$A$1-1)*10,FALSE)&gt;999,-1,0)))))))</f>
        <v>---</v>
      </c>
      <c r="AD1540" s="65" t="str">
        <f>IF(ISNA(VLOOKUP($A1540,Sheet1!$B$3:$AH$1266,Sheet1!N$1+(Sheet1!$A$1-1)*10,FALSE))=TRUE,"---",IF(VLOOKUP($A1540,Sheet1!$B$3:$AH$1266,Sheet1!N$1+(Sheet1!$A$1-1)*10,FALSE)="---","---", (ROUND(VLOOKUP($A1540,Sheet1!$B$3:$AH$1266,Sheet1!N$1+(Sheet1!$A$1-1)*10,FALSE),IF(VLOOKUP($A1540,Sheet1!$B$3:$AH$1266,Sheet1!N$1+(Sheet1!$A$1-1)*10,FALSE)&gt;99999,-3,IF(VLOOKUP($A1540,Sheet1!$B$3:$AH$1266,Sheet1!N$1+(Sheet1!$A$1-1)*10,FALSE)&gt;9999,-2,IF(VLOOKUP($A1540,Sheet1!$B$3:$AH$1266,Sheet1!N$1+(Sheet1!$A$1-1)*10,FALSE)&gt;999,-1,0)))))))</f>
        <v>---</v>
      </c>
    </row>
    <row r="1541" spans="1:30" ht="25.5" customHeight="1" x14ac:dyDescent="0.25">
      <c r="A1541" s="133" t="s">
        <v>2249</v>
      </c>
      <c r="B1541" s="141" t="s">
        <v>2250</v>
      </c>
      <c r="C1541" s="133">
        <v>430602</v>
      </c>
      <c r="D1541" s="133">
        <v>775256</v>
      </c>
      <c r="E1541" s="67" t="s">
        <v>3024</v>
      </c>
      <c r="F1541" s="117" t="s">
        <v>4561</v>
      </c>
      <c r="G1541" s="118" t="s">
        <v>31</v>
      </c>
      <c r="H1541" s="136">
        <v>130</v>
      </c>
      <c r="I1541" s="119">
        <v>22006</v>
      </c>
      <c r="J1541" s="124">
        <v>9.44</v>
      </c>
      <c r="K1541" s="121" t="s">
        <v>4405</v>
      </c>
      <c r="L1541" s="122">
        <v>4880</v>
      </c>
      <c r="M1541" s="123">
        <v>37.5</v>
      </c>
      <c r="N1541" s="121" t="s">
        <v>4405</v>
      </c>
      <c r="O1541" s="71">
        <f t="shared" si="53"/>
        <v>0.49541787257153908</v>
      </c>
      <c r="P1541" s="71">
        <f>IF(O1541&lt;&gt;"",VLOOKUP($A1541,Sheet4!$A$2:$O$1309,14,FALSE)*100,"")</f>
        <v>0.27646808600402251</v>
      </c>
      <c r="Q1541" s="71">
        <f>IF(P1541&lt;&gt;"",VLOOKUP($A1541,Sheet4!$A$2:$O$1309,15,FALSE)*100,"")</f>
        <v>2.6753217059605428</v>
      </c>
      <c r="R1541" s="73" t="str">
        <f t="shared" si="52"/>
        <v>200</v>
      </c>
      <c r="S1541" s="63" t="s">
        <v>4368</v>
      </c>
      <c r="T1541" s="63" t="str">
        <f>IF(ISNA(VLOOKUP(A1541,Sheet1!B$3:C$1266,2,FALSE)=TRUE),"NC",VLOOKUP(A1541,Sheet1!B$3:C$1266,2,FALSE))</f>
        <v>Rural10</v>
      </c>
      <c r="U1541" s="66">
        <f>IF(ISNA(VLOOKUP($A1541,Sheet1!$B$3:$AH$1266,Sheet1!E$1+(Sheet1!$A$1-1)*10,FALSE))=TRUE,"---",IF(VLOOKUP($A1541,Sheet1!$B$3:$AH$1266,Sheet1!E$1+(Sheet1!$A$1-1)*10,FALSE)="---","---", (ROUND(VLOOKUP($A1541,Sheet1!$B$3:$AH$1266,Sheet1!E$1+(Sheet1!$A$1-1)*10,FALSE),IF(VLOOKUP($A1541,Sheet1!$B$3:$AH$1266,Sheet1!E$1+(Sheet1!$A$1-1)*10,FALSE)&gt;99999,-3,IF(VLOOKUP($A1541,Sheet1!$B$3:$AH$1266,Sheet1!E$1+(Sheet1!$A$1-1)*10,FALSE)&gt;9999,-2,IF(VLOOKUP($A1541,Sheet1!$B$3:$AH$1266,Sheet1!E$1+(Sheet1!$A$1-1)*10,FALSE)&gt;999,-1,0)))))))</f>
        <v>1110</v>
      </c>
      <c r="V1541" s="66">
        <f>IF(ISNA(VLOOKUP($A1541,Sheet1!$B$3:$AH$1266,Sheet1!F$1+(Sheet1!$A$1-1)*10,FALSE))=TRUE,"---",IF(VLOOKUP($A1541,Sheet1!$B$3:$AH$1266,Sheet1!F$1+(Sheet1!$A$1-1)*10,FALSE)="---","---", (ROUND(VLOOKUP($A1541,Sheet1!$B$3:$AH$1266,Sheet1!F$1+(Sheet1!$A$1-1)*10,FALSE),IF(VLOOKUP($A1541,Sheet1!$B$3:$AH$1266,Sheet1!F$1+(Sheet1!$A$1-1)*10,FALSE)&gt;99999,-3,IF(VLOOKUP($A1541,Sheet1!$B$3:$AH$1266,Sheet1!F$1+(Sheet1!$A$1-1)*10,FALSE)&gt;9999,-2,IF(VLOOKUP($A1541,Sheet1!$B$3:$AH$1266,Sheet1!F$1+(Sheet1!$A$1-1)*10,FALSE)&gt;999,-1,0)))))))</f>
        <v>1330</v>
      </c>
      <c r="W1541" s="66">
        <f>IF(ISNA(VLOOKUP($A1541,Sheet1!$B$3:$AH$1266,Sheet1!G$1+(Sheet1!$A$1-1)*10,FALSE))=TRUE,"---",IF(VLOOKUP($A1541,Sheet1!$B$3:$AH$1266,Sheet1!G$1+(Sheet1!$A$1-1)*10,FALSE)="---","---", (ROUND(VLOOKUP($A1541,Sheet1!$B$3:$AH$1266,Sheet1!G$1+(Sheet1!$A$1-1)*10,FALSE),IF(VLOOKUP($A1541,Sheet1!$B$3:$AH$1266,Sheet1!G$1+(Sheet1!$A$1-1)*10,FALSE)&gt;99999,-3,IF(VLOOKUP($A1541,Sheet1!$B$3:$AH$1266,Sheet1!G$1+(Sheet1!$A$1-1)*10,FALSE)&gt;9999,-2,IF(VLOOKUP($A1541,Sheet1!$B$3:$AH$1266,Sheet1!G$1+(Sheet1!$A$1-1)*10,FALSE)&gt;999,-1,0)))))))</f>
        <v>1590</v>
      </c>
      <c r="X1541" s="66">
        <f>IF(ISNA(VLOOKUP($A1541,Sheet1!$B$3:$AH$1266,Sheet1!H$1+(Sheet1!$A$1-1)*10,FALSE))=TRUE,"---",IF(VLOOKUP($A1541,Sheet1!$B$3:$AH$1266,Sheet1!H$1+(Sheet1!$A$1-1)*10,FALSE)="---","---", (ROUND(VLOOKUP($A1541,Sheet1!$B$3:$AH$1266,Sheet1!H$1+(Sheet1!$A$1-1)*10,FALSE),IF(VLOOKUP($A1541,Sheet1!$B$3:$AH$1266,Sheet1!H$1+(Sheet1!$A$1-1)*10,FALSE)&gt;99999,-3,IF(VLOOKUP($A1541,Sheet1!$B$3:$AH$1266,Sheet1!H$1+(Sheet1!$A$1-1)*10,FALSE)&gt;9999,-2,IF(VLOOKUP($A1541,Sheet1!$B$3:$AH$1266,Sheet1!H$1+(Sheet1!$A$1-1)*10,FALSE)&gt;999,-1,0)))))))</f>
        <v>2280</v>
      </c>
      <c r="Y1541" s="66">
        <f>IF(ISNA(VLOOKUP($A1541,Sheet1!$B$3:$AH$1266,Sheet1!I$1+(Sheet1!$A$1-1)*10,FALSE))=TRUE,"---",IF(VLOOKUP($A1541,Sheet1!$B$3:$AH$1266,Sheet1!I$1+(Sheet1!$A$1-1)*10,FALSE)="---","---", (ROUND(VLOOKUP($A1541,Sheet1!$B$3:$AH$1266,Sheet1!I$1+(Sheet1!$A$1-1)*10,FALSE),IF(VLOOKUP($A1541,Sheet1!$B$3:$AH$1266,Sheet1!I$1+(Sheet1!$A$1-1)*10,FALSE)&gt;99999,-3,IF(VLOOKUP($A1541,Sheet1!$B$3:$AH$1266,Sheet1!I$1+(Sheet1!$A$1-1)*10,FALSE)&gt;9999,-2,IF(VLOOKUP($A1541,Sheet1!$B$3:$AH$1266,Sheet1!I$1+(Sheet1!$A$1-1)*10,FALSE)&gt;999,-1,0)))))))</f>
        <v>2760</v>
      </c>
      <c r="Z1541" s="66">
        <f>IF(ISNA(VLOOKUP($A1541,Sheet1!$B$3:$AH$1266,Sheet1!J$1+(Sheet1!$A$1-1)*10,FALSE))=TRUE,"---",IF(VLOOKUP($A1541,Sheet1!$B$3:$AH$1266,Sheet1!J$1+(Sheet1!$A$1-1)*10,FALSE)="---","---", (ROUND(VLOOKUP($A1541,Sheet1!$B$3:$AH$1266,Sheet1!J$1+(Sheet1!$A$1-1)*10,FALSE),IF(VLOOKUP($A1541,Sheet1!$B$3:$AH$1266,Sheet1!J$1+(Sheet1!$A$1-1)*10,FALSE)&gt;99999,-3,IF(VLOOKUP($A1541,Sheet1!$B$3:$AH$1266,Sheet1!J$1+(Sheet1!$A$1-1)*10,FALSE)&gt;9999,-2,IF(VLOOKUP($A1541,Sheet1!$B$3:$AH$1266,Sheet1!J$1+(Sheet1!$A$1-1)*10,FALSE)&gt;999,-1,0)))))))</f>
        <v>3390</v>
      </c>
      <c r="AA1541" s="66">
        <f>IF(ISNA(VLOOKUP($A1541,Sheet1!$B$3:$AH$1266,Sheet1!K$1+(Sheet1!$A$1-1)*10,FALSE))=TRUE,"---",IF(VLOOKUP($A1541,Sheet1!$B$3:$AH$1266,Sheet1!K$1+(Sheet1!$A$1-1)*10,FALSE)="---","---", (ROUND(VLOOKUP($A1541,Sheet1!$B$3:$AH$1266,Sheet1!K$1+(Sheet1!$A$1-1)*10,FALSE),IF(VLOOKUP($A1541,Sheet1!$B$3:$AH$1266,Sheet1!K$1+(Sheet1!$A$1-1)*10,FALSE)&gt;99999,-3,IF(VLOOKUP($A1541,Sheet1!$B$3:$AH$1266,Sheet1!K$1+(Sheet1!$A$1-1)*10,FALSE)&gt;9999,-2,IF(VLOOKUP($A1541,Sheet1!$B$3:$AH$1266,Sheet1!K$1+(Sheet1!$A$1-1)*10,FALSE)&gt;999,-1,0)))))))</f>
        <v>3870</v>
      </c>
      <c r="AB1541" s="66">
        <f>IF(ISNA(VLOOKUP($A1541,Sheet1!$B$3:$AH$1266,Sheet1!L$1+(Sheet1!$A$1-1)*10,FALSE))=TRUE,"---",IF(VLOOKUP($A1541,Sheet1!$B$3:$AH$1266,Sheet1!L$1+(Sheet1!$A$1-1)*10,FALSE)="---","---", (ROUND(VLOOKUP($A1541,Sheet1!$B$3:$AH$1266,Sheet1!L$1+(Sheet1!$A$1-1)*10,FALSE),IF(VLOOKUP($A1541,Sheet1!$B$3:$AH$1266,Sheet1!L$1+(Sheet1!$A$1-1)*10,FALSE)&gt;99999,-3,IF(VLOOKUP($A1541,Sheet1!$B$3:$AH$1266,Sheet1!L$1+(Sheet1!$A$1-1)*10,FALSE)&gt;9999,-2,IF(VLOOKUP($A1541,Sheet1!$B$3:$AH$1266,Sheet1!L$1+(Sheet1!$A$1-1)*10,FALSE)&gt;999,-1,0)))))))</f>
        <v>4360</v>
      </c>
      <c r="AC1541" s="66">
        <f>IF(ISNA(VLOOKUP($A1541,Sheet1!$B$3:$AH$1266,Sheet1!M$1+(Sheet1!$A$1-1)*10,FALSE))=TRUE,"---",IF(VLOOKUP($A1541,Sheet1!$B$3:$AH$1266,Sheet1!M$1+(Sheet1!$A$1-1)*10,FALSE)="---","---", (ROUND(VLOOKUP($A1541,Sheet1!$B$3:$AH$1266,Sheet1!M$1+(Sheet1!$A$1-1)*10,FALSE),IF(VLOOKUP($A1541,Sheet1!$B$3:$AH$1266,Sheet1!M$1+(Sheet1!$A$1-1)*10,FALSE)&gt;99999,-3,IF(VLOOKUP($A1541,Sheet1!$B$3:$AH$1266,Sheet1!M$1+(Sheet1!$A$1-1)*10,FALSE)&gt;9999,-2,IF(VLOOKUP($A1541,Sheet1!$B$3:$AH$1266,Sheet1!M$1+(Sheet1!$A$1-1)*10,FALSE)&gt;999,-1,0)))))))</f>
        <v>4870</v>
      </c>
      <c r="AD1541" s="66">
        <f>IF(ISNA(VLOOKUP($A1541,Sheet1!$B$3:$AH$1266,Sheet1!N$1+(Sheet1!$A$1-1)*10,FALSE))=TRUE,"---",IF(VLOOKUP($A1541,Sheet1!$B$3:$AH$1266,Sheet1!N$1+(Sheet1!$A$1-1)*10,FALSE)="---","---", (ROUND(VLOOKUP($A1541,Sheet1!$B$3:$AH$1266,Sheet1!N$1+(Sheet1!$A$1-1)*10,FALSE),IF(VLOOKUP($A1541,Sheet1!$B$3:$AH$1266,Sheet1!N$1+(Sheet1!$A$1-1)*10,FALSE)&gt;99999,-3,IF(VLOOKUP($A1541,Sheet1!$B$3:$AH$1266,Sheet1!N$1+(Sheet1!$A$1-1)*10,FALSE)&gt;9999,-2,IF(VLOOKUP($A1541,Sheet1!$B$3:$AH$1266,Sheet1!N$1+(Sheet1!$A$1-1)*10,FALSE)&gt;999,-1,0)))))))</f>
        <v>5570</v>
      </c>
    </row>
    <row r="1542" spans="1:30" ht="25.5" customHeight="1" x14ac:dyDescent="0.25">
      <c r="A1542" s="125" t="s">
        <v>2251</v>
      </c>
      <c r="B1542" s="126" t="s">
        <v>2252</v>
      </c>
      <c r="C1542" s="125">
        <v>430336</v>
      </c>
      <c r="D1542" s="125">
        <v>775227</v>
      </c>
      <c r="E1542" s="70" t="s">
        <v>3024</v>
      </c>
      <c r="F1542" s="52" t="s">
        <v>4495</v>
      </c>
      <c r="G1542" s="127" t="s">
        <v>286</v>
      </c>
      <c r="H1542" s="128">
        <v>4.57</v>
      </c>
      <c r="I1542" s="112">
        <v>28919</v>
      </c>
      <c r="J1542" s="147">
        <v>12.78</v>
      </c>
      <c r="K1542" s="114" t="s">
        <v>4405</v>
      </c>
      <c r="L1542" s="115">
        <v>88</v>
      </c>
      <c r="M1542" s="116">
        <v>19</v>
      </c>
      <c r="N1542" s="114" t="s">
        <v>4405</v>
      </c>
      <c r="O1542" s="68">
        <f t="shared" si="53"/>
        <v>20</v>
      </c>
      <c r="P1542" s="68">
        <f>IF(O1542&lt;&gt;"",VLOOKUP($A1542,Sheet4!$A$2:$O$1309,14,FALSE)*100,"")</f>
        <v>1.6473855015570193</v>
      </c>
      <c r="Q1542" s="68">
        <f>IF(P1542&lt;&gt;"",VLOOKUP($A1542,Sheet4!$A$2:$O$1309,15,FALSE)*100,"")</f>
        <v>15.015864480938291</v>
      </c>
      <c r="R1542" s="74">
        <f t="shared" si="52"/>
        <v>5</v>
      </c>
      <c r="S1542" s="64" t="s">
        <v>4368</v>
      </c>
      <c r="T1542" s="64" t="str">
        <f>IF(ISNA(VLOOKUP(A1542,Sheet1!B$3:C$1266,2,FALSE)=TRUE),"NC",VLOOKUP(A1542,Sheet1!B$3:C$1266,2,FALSE))</f>
        <v>Rural10</v>
      </c>
      <c r="U1542" s="65">
        <f>IF(ISNA(VLOOKUP($A1542,Sheet1!$B$3:$AH$1266,Sheet1!E$1+(Sheet1!$A$1-1)*10,FALSE))=TRUE,"---",IF(VLOOKUP($A1542,Sheet1!$B$3:$AH$1266,Sheet1!E$1+(Sheet1!$A$1-1)*10,FALSE)="---","---", (ROUND(VLOOKUP($A1542,Sheet1!$B$3:$AH$1266,Sheet1!E$1+(Sheet1!$A$1-1)*10,FALSE),IF(VLOOKUP($A1542,Sheet1!$B$3:$AH$1266,Sheet1!E$1+(Sheet1!$A$1-1)*10,FALSE)&gt;99999,-3,IF(VLOOKUP($A1542,Sheet1!$B$3:$AH$1266,Sheet1!E$1+(Sheet1!$A$1-1)*10,FALSE)&gt;9999,-2,IF(VLOOKUP($A1542,Sheet1!$B$3:$AH$1266,Sheet1!E$1+(Sheet1!$A$1-1)*10,FALSE)&gt;999,-1,0)))))))</f>
        <v>58</v>
      </c>
      <c r="V1542" s="65">
        <f>IF(ISNA(VLOOKUP($A1542,Sheet1!$B$3:$AH$1266,Sheet1!F$1+(Sheet1!$A$1-1)*10,FALSE))=TRUE,"---",IF(VLOOKUP($A1542,Sheet1!$B$3:$AH$1266,Sheet1!F$1+(Sheet1!$A$1-1)*10,FALSE)="---","---", (ROUND(VLOOKUP($A1542,Sheet1!$B$3:$AH$1266,Sheet1!F$1+(Sheet1!$A$1-1)*10,FALSE),IF(VLOOKUP($A1542,Sheet1!$B$3:$AH$1266,Sheet1!F$1+(Sheet1!$A$1-1)*10,FALSE)&gt;99999,-3,IF(VLOOKUP($A1542,Sheet1!$B$3:$AH$1266,Sheet1!F$1+(Sheet1!$A$1-1)*10,FALSE)&gt;9999,-2,IF(VLOOKUP($A1542,Sheet1!$B$3:$AH$1266,Sheet1!F$1+(Sheet1!$A$1-1)*10,FALSE)&gt;999,-1,0)))))))</f>
        <v>64</v>
      </c>
      <c r="W1542" s="65">
        <f>IF(ISNA(VLOOKUP($A1542,Sheet1!$B$3:$AH$1266,Sheet1!G$1+(Sheet1!$A$1-1)*10,FALSE))=TRUE,"---",IF(VLOOKUP($A1542,Sheet1!$B$3:$AH$1266,Sheet1!G$1+(Sheet1!$A$1-1)*10,FALSE)="---","---", (ROUND(VLOOKUP($A1542,Sheet1!$B$3:$AH$1266,Sheet1!G$1+(Sheet1!$A$1-1)*10,FALSE),IF(VLOOKUP($A1542,Sheet1!$B$3:$AH$1266,Sheet1!G$1+(Sheet1!$A$1-1)*10,FALSE)&gt;99999,-3,IF(VLOOKUP($A1542,Sheet1!$B$3:$AH$1266,Sheet1!G$1+(Sheet1!$A$1-1)*10,FALSE)&gt;9999,-2,IF(VLOOKUP($A1542,Sheet1!$B$3:$AH$1266,Sheet1!G$1+(Sheet1!$A$1-1)*10,FALSE)&gt;999,-1,0)))))))</f>
        <v>71</v>
      </c>
      <c r="X1542" s="65">
        <f>IF(ISNA(VLOOKUP($A1542,Sheet1!$B$3:$AH$1266,Sheet1!H$1+(Sheet1!$A$1-1)*10,FALSE))=TRUE,"---",IF(VLOOKUP($A1542,Sheet1!$B$3:$AH$1266,Sheet1!H$1+(Sheet1!$A$1-1)*10,FALSE)="---","---", (ROUND(VLOOKUP($A1542,Sheet1!$B$3:$AH$1266,Sheet1!H$1+(Sheet1!$A$1-1)*10,FALSE),IF(VLOOKUP($A1542,Sheet1!$B$3:$AH$1266,Sheet1!H$1+(Sheet1!$A$1-1)*10,FALSE)&gt;99999,-3,IF(VLOOKUP($A1542,Sheet1!$B$3:$AH$1266,Sheet1!H$1+(Sheet1!$A$1-1)*10,FALSE)&gt;9999,-2,IF(VLOOKUP($A1542,Sheet1!$B$3:$AH$1266,Sheet1!H$1+(Sheet1!$A$1-1)*10,FALSE)&gt;999,-1,0)))))))</f>
        <v>88</v>
      </c>
      <c r="Y1542" s="65">
        <f>IF(ISNA(VLOOKUP($A1542,Sheet1!$B$3:$AH$1266,Sheet1!I$1+(Sheet1!$A$1-1)*10,FALSE))=TRUE,"---",IF(VLOOKUP($A1542,Sheet1!$B$3:$AH$1266,Sheet1!I$1+(Sheet1!$A$1-1)*10,FALSE)="---","---", (ROUND(VLOOKUP($A1542,Sheet1!$B$3:$AH$1266,Sheet1!I$1+(Sheet1!$A$1-1)*10,FALSE),IF(VLOOKUP($A1542,Sheet1!$B$3:$AH$1266,Sheet1!I$1+(Sheet1!$A$1-1)*10,FALSE)&gt;99999,-3,IF(VLOOKUP($A1542,Sheet1!$B$3:$AH$1266,Sheet1!I$1+(Sheet1!$A$1-1)*10,FALSE)&gt;9999,-2,IF(VLOOKUP($A1542,Sheet1!$B$3:$AH$1266,Sheet1!I$1+(Sheet1!$A$1-1)*10,FALSE)&gt;999,-1,0)))))))</f>
        <v>102</v>
      </c>
      <c r="Z1542" s="65">
        <f>IF(ISNA(VLOOKUP($A1542,Sheet1!$B$3:$AH$1266,Sheet1!J$1+(Sheet1!$A$1-1)*10,FALSE))=TRUE,"---",IF(VLOOKUP($A1542,Sheet1!$B$3:$AH$1266,Sheet1!J$1+(Sheet1!$A$1-1)*10,FALSE)="---","---", (ROUND(VLOOKUP($A1542,Sheet1!$B$3:$AH$1266,Sheet1!J$1+(Sheet1!$A$1-1)*10,FALSE),IF(VLOOKUP($A1542,Sheet1!$B$3:$AH$1266,Sheet1!J$1+(Sheet1!$A$1-1)*10,FALSE)&gt;99999,-3,IF(VLOOKUP($A1542,Sheet1!$B$3:$AH$1266,Sheet1!J$1+(Sheet1!$A$1-1)*10,FALSE)&gt;9999,-2,IF(VLOOKUP($A1542,Sheet1!$B$3:$AH$1266,Sheet1!J$1+(Sheet1!$A$1-1)*10,FALSE)&gt;999,-1,0)))))))</f>
        <v>121</v>
      </c>
      <c r="AA1542" s="65">
        <f>IF(ISNA(VLOOKUP($A1542,Sheet1!$B$3:$AH$1266,Sheet1!K$1+(Sheet1!$A$1-1)*10,FALSE))=TRUE,"---",IF(VLOOKUP($A1542,Sheet1!$B$3:$AH$1266,Sheet1!K$1+(Sheet1!$A$1-1)*10,FALSE)="---","---", (ROUND(VLOOKUP($A1542,Sheet1!$B$3:$AH$1266,Sheet1!K$1+(Sheet1!$A$1-1)*10,FALSE),IF(VLOOKUP($A1542,Sheet1!$B$3:$AH$1266,Sheet1!K$1+(Sheet1!$A$1-1)*10,FALSE)&gt;99999,-3,IF(VLOOKUP($A1542,Sheet1!$B$3:$AH$1266,Sheet1!K$1+(Sheet1!$A$1-1)*10,FALSE)&gt;9999,-2,IF(VLOOKUP($A1542,Sheet1!$B$3:$AH$1266,Sheet1!K$1+(Sheet1!$A$1-1)*10,FALSE)&gt;999,-1,0)))))))</f>
        <v>135</v>
      </c>
      <c r="AB1542" s="65">
        <f>IF(ISNA(VLOOKUP($A1542,Sheet1!$B$3:$AH$1266,Sheet1!L$1+(Sheet1!$A$1-1)*10,FALSE))=TRUE,"---",IF(VLOOKUP($A1542,Sheet1!$B$3:$AH$1266,Sheet1!L$1+(Sheet1!$A$1-1)*10,FALSE)="---","---", (ROUND(VLOOKUP($A1542,Sheet1!$B$3:$AH$1266,Sheet1!L$1+(Sheet1!$A$1-1)*10,FALSE),IF(VLOOKUP($A1542,Sheet1!$B$3:$AH$1266,Sheet1!L$1+(Sheet1!$A$1-1)*10,FALSE)&gt;99999,-3,IF(VLOOKUP($A1542,Sheet1!$B$3:$AH$1266,Sheet1!L$1+(Sheet1!$A$1-1)*10,FALSE)&gt;9999,-2,IF(VLOOKUP($A1542,Sheet1!$B$3:$AH$1266,Sheet1!L$1+(Sheet1!$A$1-1)*10,FALSE)&gt;999,-1,0)))))))</f>
        <v>147</v>
      </c>
      <c r="AC1542" s="65">
        <f>IF(ISNA(VLOOKUP($A1542,Sheet1!$B$3:$AH$1266,Sheet1!M$1+(Sheet1!$A$1-1)*10,FALSE))=TRUE,"---",IF(VLOOKUP($A1542,Sheet1!$B$3:$AH$1266,Sheet1!M$1+(Sheet1!$A$1-1)*10,FALSE)="---","---", (ROUND(VLOOKUP($A1542,Sheet1!$B$3:$AH$1266,Sheet1!M$1+(Sheet1!$A$1-1)*10,FALSE),IF(VLOOKUP($A1542,Sheet1!$B$3:$AH$1266,Sheet1!M$1+(Sheet1!$A$1-1)*10,FALSE)&gt;99999,-3,IF(VLOOKUP($A1542,Sheet1!$B$3:$AH$1266,Sheet1!M$1+(Sheet1!$A$1-1)*10,FALSE)&gt;9999,-2,IF(VLOOKUP($A1542,Sheet1!$B$3:$AH$1266,Sheet1!M$1+(Sheet1!$A$1-1)*10,FALSE)&gt;999,-1,0)))))))</f>
        <v>160</v>
      </c>
      <c r="AD1542" s="65">
        <f>IF(ISNA(VLOOKUP($A1542,Sheet1!$B$3:$AH$1266,Sheet1!N$1+(Sheet1!$A$1-1)*10,FALSE))=TRUE,"---",IF(VLOOKUP($A1542,Sheet1!$B$3:$AH$1266,Sheet1!N$1+(Sheet1!$A$1-1)*10,FALSE)="---","---", (ROUND(VLOOKUP($A1542,Sheet1!$B$3:$AH$1266,Sheet1!N$1+(Sheet1!$A$1-1)*10,FALSE),IF(VLOOKUP($A1542,Sheet1!$B$3:$AH$1266,Sheet1!N$1+(Sheet1!$A$1-1)*10,FALSE)&gt;99999,-3,IF(VLOOKUP($A1542,Sheet1!$B$3:$AH$1266,Sheet1!N$1+(Sheet1!$A$1-1)*10,FALSE)&gt;9999,-2,IF(VLOOKUP($A1542,Sheet1!$B$3:$AH$1266,Sheet1!N$1+(Sheet1!$A$1-1)*10,FALSE)&gt;999,-1,0)))))))</f>
        <v>175</v>
      </c>
    </row>
    <row r="1543" spans="1:30" ht="25.5" customHeight="1" x14ac:dyDescent="0.25">
      <c r="A1543" s="133" t="s">
        <v>2253</v>
      </c>
      <c r="B1543" s="134" t="s">
        <v>2254</v>
      </c>
      <c r="C1543" s="133">
        <v>430658</v>
      </c>
      <c r="D1543" s="133">
        <v>774059</v>
      </c>
      <c r="E1543" s="67" t="s">
        <v>3024</v>
      </c>
      <c r="F1543" s="135" t="s">
        <v>4405</v>
      </c>
      <c r="G1543" s="118" t="s">
        <v>160</v>
      </c>
      <c r="H1543" s="183">
        <v>17</v>
      </c>
      <c r="I1543" s="119">
        <v>27166</v>
      </c>
      <c r="J1543" s="137" t="s">
        <v>4405</v>
      </c>
      <c r="K1543" s="118" t="s">
        <v>17</v>
      </c>
      <c r="L1543" s="122">
        <v>543</v>
      </c>
      <c r="M1543" s="123">
        <v>31.9</v>
      </c>
      <c r="N1543" s="118" t="s">
        <v>145</v>
      </c>
      <c r="O1543" s="71">
        <f t="shared" si="53"/>
        <v>2.9201734575883695</v>
      </c>
      <c r="P1543" s="71">
        <f>IF(O1543&lt;&gt;"",VLOOKUP($A1543,Sheet4!$A$2:$O$1309,14,FALSE)*100,"")</f>
        <v>4.3361595997687523</v>
      </c>
      <c r="Q1543" s="71">
        <f>IF(P1543&lt;&gt;"",VLOOKUP($A1543,Sheet4!$A$2:$O$1309,15,FALSE)*100,"")</f>
        <v>35.222453576859849</v>
      </c>
      <c r="R1543" s="73">
        <f t="shared" si="52"/>
        <v>35</v>
      </c>
      <c r="S1543" s="63" t="s">
        <v>4368</v>
      </c>
      <c r="T1543" s="63" t="str">
        <f>IF(ISNA(VLOOKUP(A1543,Sheet1!B$3:C$1266,2,FALSE)=TRUE),"NC",VLOOKUP(A1543,Sheet1!B$3:C$1266,2,FALSE))</f>
        <v>Rural</v>
      </c>
      <c r="U1543" s="66">
        <f>IF(ISNA(VLOOKUP($A1543,Sheet1!$B$3:$AH$1266,Sheet1!E$1+(Sheet1!$A$1-1)*10,FALSE))=TRUE,"---",IF(VLOOKUP($A1543,Sheet1!$B$3:$AH$1266,Sheet1!E$1+(Sheet1!$A$1-1)*10,FALSE)="---","---", (ROUND(VLOOKUP($A1543,Sheet1!$B$3:$AH$1266,Sheet1!E$1+(Sheet1!$A$1-1)*10,FALSE),IF(VLOOKUP($A1543,Sheet1!$B$3:$AH$1266,Sheet1!E$1+(Sheet1!$A$1-1)*10,FALSE)&gt;99999,-3,IF(VLOOKUP($A1543,Sheet1!$B$3:$AH$1266,Sheet1!E$1+(Sheet1!$A$1-1)*10,FALSE)&gt;9999,-2,IF(VLOOKUP($A1543,Sheet1!$B$3:$AH$1266,Sheet1!E$1+(Sheet1!$A$1-1)*10,FALSE)&gt;999,-1,0)))))))</f>
        <v>193</v>
      </c>
      <c r="V1543" s="66">
        <f>IF(ISNA(VLOOKUP($A1543,Sheet1!$B$3:$AH$1266,Sheet1!F$1+(Sheet1!$A$1-1)*10,FALSE))=TRUE,"---",IF(VLOOKUP($A1543,Sheet1!$B$3:$AH$1266,Sheet1!F$1+(Sheet1!$A$1-1)*10,FALSE)="---","---", (ROUND(VLOOKUP($A1543,Sheet1!$B$3:$AH$1266,Sheet1!F$1+(Sheet1!$A$1-1)*10,FALSE),IF(VLOOKUP($A1543,Sheet1!$B$3:$AH$1266,Sheet1!F$1+(Sheet1!$A$1-1)*10,FALSE)&gt;99999,-3,IF(VLOOKUP($A1543,Sheet1!$B$3:$AH$1266,Sheet1!F$1+(Sheet1!$A$1-1)*10,FALSE)&gt;9999,-2,IF(VLOOKUP($A1543,Sheet1!$B$3:$AH$1266,Sheet1!F$1+(Sheet1!$A$1-1)*10,FALSE)&gt;999,-1,0)))))))</f>
        <v>227</v>
      </c>
      <c r="W1543" s="66">
        <f>IF(ISNA(VLOOKUP($A1543,Sheet1!$B$3:$AH$1266,Sheet1!G$1+(Sheet1!$A$1-1)*10,FALSE))=TRUE,"---",IF(VLOOKUP($A1543,Sheet1!$B$3:$AH$1266,Sheet1!G$1+(Sheet1!$A$1-1)*10,FALSE)="---","---", (ROUND(VLOOKUP($A1543,Sheet1!$B$3:$AH$1266,Sheet1!G$1+(Sheet1!$A$1-1)*10,FALSE),IF(VLOOKUP($A1543,Sheet1!$B$3:$AH$1266,Sheet1!G$1+(Sheet1!$A$1-1)*10,FALSE)&gt;99999,-3,IF(VLOOKUP($A1543,Sheet1!$B$3:$AH$1266,Sheet1!G$1+(Sheet1!$A$1-1)*10,FALSE)&gt;9999,-2,IF(VLOOKUP($A1543,Sheet1!$B$3:$AH$1266,Sheet1!G$1+(Sheet1!$A$1-1)*10,FALSE)&gt;999,-1,0)))))))</f>
        <v>269</v>
      </c>
      <c r="X1543" s="66">
        <f>IF(ISNA(VLOOKUP($A1543,Sheet1!$B$3:$AH$1266,Sheet1!H$1+(Sheet1!$A$1-1)*10,FALSE))=TRUE,"---",IF(VLOOKUP($A1543,Sheet1!$B$3:$AH$1266,Sheet1!H$1+(Sheet1!$A$1-1)*10,FALSE)="---","---", (ROUND(VLOOKUP($A1543,Sheet1!$B$3:$AH$1266,Sheet1!H$1+(Sheet1!$A$1-1)*10,FALSE),IF(VLOOKUP($A1543,Sheet1!$B$3:$AH$1266,Sheet1!H$1+(Sheet1!$A$1-1)*10,FALSE)&gt;99999,-3,IF(VLOOKUP($A1543,Sheet1!$B$3:$AH$1266,Sheet1!H$1+(Sheet1!$A$1-1)*10,FALSE)&gt;9999,-2,IF(VLOOKUP($A1543,Sheet1!$B$3:$AH$1266,Sheet1!H$1+(Sheet1!$A$1-1)*10,FALSE)&gt;999,-1,0)))))))</f>
        <v>371</v>
      </c>
      <c r="Y1543" s="66">
        <f>IF(ISNA(VLOOKUP($A1543,Sheet1!$B$3:$AH$1266,Sheet1!I$1+(Sheet1!$A$1-1)*10,FALSE))=TRUE,"---",IF(VLOOKUP($A1543,Sheet1!$B$3:$AH$1266,Sheet1!I$1+(Sheet1!$A$1-1)*10,FALSE)="---","---", (ROUND(VLOOKUP($A1543,Sheet1!$B$3:$AH$1266,Sheet1!I$1+(Sheet1!$A$1-1)*10,FALSE),IF(VLOOKUP($A1543,Sheet1!$B$3:$AH$1266,Sheet1!I$1+(Sheet1!$A$1-1)*10,FALSE)&gt;99999,-3,IF(VLOOKUP($A1543,Sheet1!$B$3:$AH$1266,Sheet1!I$1+(Sheet1!$A$1-1)*10,FALSE)&gt;9999,-2,IF(VLOOKUP($A1543,Sheet1!$B$3:$AH$1266,Sheet1!I$1+(Sheet1!$A$1-1)*10,FALSE)&gt;999,-1,0)))))))</f>
        <v>435</v>
      </c>
      <c r="Z1543" s="66">
        <f>IF(ISNA(VLOOKUP($A1543,Sheet1!$B$3:$AH$1266,Sheet1!J$1+(Sheet1!$A$1-1)*10,FALSE))=TRUE,"---",IF(VLOOKUP($A1543,Sheet1!$B$3:$AH$1266,Sheet1!J$1+(Sheet1!$A$1-1)*10,FALSE)="---","---", (ROUND(VLOOKUP($A1543,Sheet1!$B$3:$AH$1266,Sheet1!J$1+(Sheet1!$A$1-1)*10,FALSE),IF(VLOOKUP($A1543,Sheet1!$B$3:$AH$1266,Sheet1!J$1+(Sheet1!$A$1-1)*10,FALSE)&gt;99999,-3,IF(VLOOKUP($A1543,Sheet1!$B$3:$AH$1266,Sheet1!J$1+(Sheet1!$A$1-1)*10,FALSE)&gt;9999,-2,IF(VLOOKUP($A1543,Sheet1!$B$3:$AH$1266,Sheet1!J$1+(Sheet1!$A$1-1)*10,FALSE)&gt;999,-1,0)))))))</f>
        <v>514</v>
      </c>
      <c r="AA1543" s="66">
        <f>IF(ISNA(VLOOKUP($A1543,Sheet1!$B$3:$AH$1266,Sheet1!K$1+(Sheet1!$A$1-1)*10,FALSE))=TRUE,"---",IF(VLOOKUP($A1543,Sheet1!$B$3:$AH$1266,Sheet1!K$1+(Sheet1!$A$1-1)*10,FALSE)="---","---", (ROUND(VLOOKUP($A1543,Sheet1!$B$3:$AH$1266,Sheet1!K$1+(Sheet1!$A$1-1)*10,FALSE),IF(VLOOKUP($A1543,Sheet1!$B$3:$AH$1266,Sheet1!K$1+(Sheet1!$A$1-1)*10,FALSE)&gt;99999,-3,IF(VLOOKUP($A1543,Sheet1!$B$3:$AH$1266,Sheet1!K$1+(Sheet1!$A$1-1)*10,FALSE)&gt;9999,-2,IF(VLOOKUP($A1543,Sheet1!$B$3:$AH$1266,Sheet1!K$1+(Sheet1!$A$1-1)*10,FALSE)&gt;999,-1,0)))))))</f>
        <v>569</v>
      </c>
      <c r="AB1543" s="66">
        <f>IF(ISNA(VLOOKUP($A1543,Sheet1!$B$3:$AH$1266,Sheet1!L$1+(Sheet1!$A$1-1)*10,FALSE))=TRUE,"---",IF(VLOOKUP($A1543,Sheet1!$B$3:$AH$1266,Sheet1!L$1+(Sheet1!$A$1-1)*10,FALSE)="---","---", (ROUND(VLOOKUP($A1543,Sheet1!$B$3:$AH$1266,Sheet1!L$1+(Sheet1!$A$1-1)*10,FALSE),IF(VLOOKUP($A1543,Sheet1!$B$3:$AH$1266,Sheet1!L$1+(Sheet1!$A$1-1)*10,FALSE)&gt;99999,-3,IF(VLOOKUP($A1543,Sheet1!$B$3:$AH$1266,Sheet1!L$1+(Sheet1!$A$1-1)*10,FALSE)&gt;9999,-2,IF(VLOOKUP($A1543,Sheet1!$B$3:$AH$1266,Sheet1!L$1+(Sheet1!$A$1-1)*10,FALSE)&gt;999,-1,0)))))))</f>
        <v>621</v>
      </c>
      <c r="AC1543" s="66">
        <f>IF(ISNA(VLOOKUP($A1543,Sheet1!$B$3:$AH$1266,Sheet1!M$1+(Sheet1!$A$1-1)*10,FALSE))=TRUE,"---",IF(VLOOKUP($A1543,Sheet1!$B$3:$AH$1266,Sheet1!M$1+(Sheet1!$A$1-1)*10,FALSE)="---","---", (ROUND(VLOOKUP($A1543,Sheet1!$B$3:$AH$1266,Sheet1!M$1+(Sheet1!$A$1-1)*10,FALSE),IF(VLOOKUP($A1543,Sheet1!$B$3:$AH$1266,Sheet1!M$1+(Sheet1!$A$1-1)*10,FALSE)&gt;99999,-3,IF(VLOOKUP($A1543,Sheet1!$B$3:$AH$1266,Sheet1!M$1+(Sheet1!$A$1-1)*10,FALSE)&gt;9999,-2,IF(VLOOKUP($A1543,Sheet1!$B$3:$AH$1266,Sheet1!M$1+(Sheet1!$A$1-1)*10,FALSE)&gt;999,-1,0)))))))</f>
        <v>676</v>
      </c>
      <c r="AD1543" s="66">
        <f>IF(ISNA(VLOOKUP($A1543,Sheet1!$B$3:$AH$1266,Sheet1!N$1+(Sheet1!$A$1-1)*10,FALSE))=TRUE,"---",IF(VLOOKUP($A1543,Sheet1!$B$3:$AH$1266,Sheet1!N$1+(Sheet1!$A$1-1)*10,FALSE)="---","---", (ROUND(VLOOKUP($A1543,Sheet1!$B$3:$AH$1266,Sheet1!N$1+(Sheet1!$A$1-1)*10,FALSE),IF(VLOOKUP($A1543,Sheet1!$B$3:$AH$1266,Sheet1!N$1+(Sheet1!$A$1-1)*10,FALSE)&gt;99999,-3,IF(VLOOKUP($A1543,Sheet1!$B$3:$AH$1266,Sheet1!N$1+(Sheet1!$A$1-1)*10,FALSE)&gt;9999,-2,IF(VLOOKUP($A1543,Sheet1!$B$3:$AH$1266,Sheet1!N$1+(Sheet1!$A$1-1)*10,FALSE)&gt;999,-1,0)))))))</f>
        <v>741</v>
      </c>
    </row>
    <row r="1544" spans="1:30" ht="25.5" customHeight="1" x14ac:dyDescent="0.25">
      <c r="A1544" s="125" t="s">
        <v>2255</v>
      </c>
      <c r="B1544" s="126" t="s">
        <v>2256</v>
      </c>
      <c r="C1544" s="125">
        <v>430532</v>
      </c>
      <c r="D1544" s="125">
        <v>773907</v>
      </c>
      <c r="E1544" s="70" t="s">
        <v>3024</v>
      </c>
      <c r="F1544" s="139" t="s">
        <v>4405</v>
      </c>
      <c r="G1544" s="127" t="s">
        <v>160</v>
      </c>
      <c r="H1544" s="128">
        <v>16.5</v>
      </c>
      <c r="I1544" s="112">
        <v>27166</v>
      </c>
      <c r="J1544" s="140" t="s">
        <v>4405</v>
      </c>
      <c r="K1544" s="127" t="s">
        <v>17</v>
      </c>
      <c r="L1544" s="115">
        <v>549</v>
      </c>
      <c r="M1544" s="116">
        <v>33.299999999999997</v>
      </c>
      <c r="N1544" s="127" t="s">
        <v>145</v>
      </c>
      <c r="O1544" s="68">
        <f t="shared" si="53"/>
        <v>11.782561770498312</v>
      </c>
      <c r="P1544" s="68">
        <f>IF(O1544&lt;&gt;"",VLOOKUP($A1544,Sheet4!$A$2:$O$1309,14,FALSE)*100,"")</f>
        <v>6.1305273724208798</v>
      </c>
      <c r="Q1544" s="68">
        <f>IF(P1544&lt;&gt;"",VLOOKUP($A1544,Sheet4!$A$2:$O$1309,15,FALSE)*100,"")</f>
        <v>46.188409855224535</v>
      </c>
      <c r="R1544" s="74">
        <f t="shared" si="52"/>
        <v>8</v>
      </c>
      <c r="S1544" s="64" t="s">
        <v>4368</v>
      </c>
      <c r="T1544" s="64" t="str">
        <f>IF(ISNA(VLOOKUP(A1544,Sheet1!B$3:C$1266,2,FALSE)=TRUE),"NC",VLOOKUP(A1544,Sheet1!B$3:C$1266,2,FALSE))</f>
        <v>Rural</v>
      </c>
      <c r="U1544" s="65">
        <f>IF(ISNA(VLOOKUP($A1544,Sheet1!$B$3:$AH$1266,Sheet1!E$1+(Sheet1!$A$1-1)*10,FALSE))=TRUE,"---",IF(VLOOKUP($A1544,Sheet1!$B$3:$AH$1266,Sheet1!E$1+(Sheet1!$A$1-1)*10,FALSE)="---","---", (ROUND(VLOOKUP($A1544,Sheet1!$B$3:$AH$1266,Sheet1!E$1+(Sheet1!$A$1-1)*10,FALSE),IF(VLOOKUP($A1544,Sheet1!$B$3:$AH$1266,Sheet1!E$1+(Sheet1!$A$1-1)*10,FALSE)&gt;99999,-3,IF(VLOOKUP($A1544,Sheet1!$B$3:$AH$1266,Sheet1!E$1+(Sheet1!$A$1-1)*10,FALSE)&gt;9999,-2,IF(VLOOKUP($A1544,Sheet1!$B$3:$AH$1266,Sheet1!E$1+(Sheet1!$A$1-1)*10,FALSE)&gt;999,-1,0)))))))</f>
        <v>235</v>
      </c>
      <c r="V1544" s="65">
        <f>IF(ISNA(VLOOKUP($A1544,Sheet1!$B$3:$AH$1266,Sheet1!F$1+(Sheet1!$A$1-1)*10,FALSE))=TRUE,"---",IF(VLOOKUP($A1544,Sheet1!$B$3:$AH$1266,Sheet1!F$1+(Sheet1!$A$1-1)*10,FALSE)="---","---", (ROUND(VLOOKUP($A1544,Sheet1!$B$3:$AH$1266,Sheet1!F$1+(Sheet1!$A$1-1)*10,FALSE),IF(VLOOKUP($A1544,Sheet1!$B$3:$AH$1266,Sheet1!F$1+(Sheet1!$A$1-1)*10,FALSE)&gt;99999,-3,IF(VLOOKUP($A1544,Sheet1!$B$3:$AH$1266,Sheet1!F$1+(Sheet1!$A$1-1)*10,FALSE)&gt;9999,-2,IF(VLOOKUP($A1544,Sheet1!$B$3:$AH$1266,Sheet1!F$1+(Sheet1!$A$1-1)*10,FALSE)&gt;999,-1,0)))))))</f>
        <v>282</v>
      </c>
      <c r="W1544" s="65">
        <f>IF(ISNA(VLOOKUP($A1544,Sheet1!$B$3:$AH$1266,Sheet1!G$1+(Sheet1!$A$1-1)*10,FALSE))=TRUE,"---",IF(VLOOKUP($A1544,Sheet1!$B$3:$AH$1266,Sheet1!G$1+(Sheet1!$A$1-1)*10,FALSE)="---","---", (ROUND(VLOOKUP($A1544,Sheet1!$B$3:$AH$1266,Sheet1!G$1+(Sheet1!$A$1-1)*10,FALSE),IF(VLOOKUP($A1544,Sheet1!$B$3:$AH$1266,Sheet1!G$1+(Sheet1!$A$1-1)*10,FALSE)&gt;99999,-3,IF(VLOOKUP($A1544,Sheet1!$B$3:$AH$1266,Sheet1!G$1+(Sheet1!$A$1-1)*10,FALSE)&gt;9999,-2,IF(VLOOKUP($A1544,Sheet1!$B$3:$AH$1266,Sheet1!G$1+(Sheet1!$A$1-1)*10,FALSE)&gt;999,-1,0)))))))</f>
        <v>338</v>
      </c>
      <c r="X1544" s="65">
        <f>IF(ISNA(VLOOKUP($A1544,Sheet1!$B$3:$AH$1266,Sheet1!H$1+(Sheet1!$A$1-1)*10,FALSE))=TRUE,"---",IF(VLOOKUP($A1544,Sheet1!$B$3:$AH$1266,Sheet1!H$1+(Sheet1!$A$1-1)*10,FALSE)="---","---", (ROUND(VLOOKUP($A1544,Sheet1!$B$3:$AH$1266,Sheet1!H$1+(Sheet1!$A$1-1)*10,FALSE),IF(VLOOKUP($A1544,Sheet1!$B$3:$AH$1266,Sheet1!H$1+(Sheet1!$A$1-1)*10,FALSE)&gt;99999,-3,IF(VLOOKUP($A1544,Sheet1!$B$3:$AH$1266,Sheet1!H$1+(Sheet1!$A$1-1)*10,FALSE)&gt;9999,-2,IF(VLOOKUP($A1544,Sheet1!$B$3:$AH$1266,Sheet1!H$1+(Sheet1!$A$1-1)*10,FALSE)&gt;999,-1,0)))))))</f>
        <v>477</v>
      </c>
      <c r="Y1544" s="65">
        <f>IF(ISNA(VLOOKUP($A1544,Sheet1!$B$3:$AH$1266,Sheet1!I$1+(Sheet1!$A$1-1)*10,FALSE))=TRUE,"---",IF(VLOOKUP($A1544,Sheet1!$B$3:$AH$1266,Sheet1!I$1+(Sheet1!$A$1-1)*10,FALSE)="---","---", (ROUND(VLOOKUP($A1544,Sheet1!$B$3:$AH$1266,Sheet1!I$1+(Sheet1!$A$1-1)*10,FALSE),IF(VLOOKUP($A1544,Sheet1!$B$3:$AH$1266,Sheet1!I$1+(Sheet1!$A$1-1)*10,FALSE)&gt;99999,-3,IF(VLOOKUP($A1544,Sheet1!$B$3:$AH$1266,Sheet1!I$1+(Sheet1!$A$1-1)*10,FALSE)&gt;9999,-2,IF(VLOOKUP($A1544,Sheet1!$B$3:$AH$1266,Sheet1!I$1+(Sheet1!$A$1-1)*10,FALSE)&gt;999,-1,0)))))))</f>
        <v>566</v>
      </c>
      <c r="Z1544" s="65">
        <f>IF(ISNA(VLOOKUP($A1544,Sheet1!$B$3:$AH$1266,Sheet1!J$1+(Sheet1!$A$1-1)*10,FALSE))=TRUE,"---",IF(VLOOKUP($A1544,Sheet1!$B$3:$AH$1266,Sheet1!J$1+(Sheet1!$A$1-1)*10,FALSE)="---","---", (ROUND(VLOOKUP($A1544,Sheet1!$B$3:$AH$1266,Sheet1!J$1+(Sheet1!$A$1-1)*10,FALSE),IF(VLOOKUP($A1544,Sheet1!$B$3:$AH$1266,Sheet1!J$1+(Sheet1!$A$1-1)*10,FALSE)&gt;99999,-3,IF(VLOOKUP($A1544,Sheet1!$B$3:$AH$1266,Sheet1!J$1+(Sheet1!$A$1-1)*10,FALSE)&gt;9999,-2,IF(VLOOKUP($A1544,Sheet1!$B$3:$AH$1266,Sheet1!J$1+(Sheet1!$A$1-1)*10,FALSE)&gt;999,-1,0)))))))</f>
        <v>677</v>
      </c>
      <c r="AA1544" s="65">
        <f>IF(ISNA(VLOOKUP($A1544,Sheet1!$B$3:$AH$1266,Sheet1!K$1+(Sheet1!$A$1-1)*10,FALSE))=TRUE,"---",IF(VLOOKUP($A1544,Sheet1!$B$3:$AH$1266,Sheet1!K$1+(Sheet1!$A$1-1)*10,FALSE)="---","---", (ROUND(VLOOKUP($A1544,Sheet1!$B$3:$AH$1266,Sheet1!K$1+(Sheet1!$A$1-1)*10,FALSE),IF(VLOOKUP($A1544,Sheet1!$B$3:$AH$1266,Sheet1!K$1+(Sheet1!$A$1-1)*10,FALSE)&gt;99999,-3,IF(VLOOKUP($A1544,Sheet1!$B$3:$AH$1266,Sheet1!K$1+(Sheet1!$A$1-1)*10,FALSE)&gt;9999,-2,IF(VLOOKUP($A1544,Sheet1!$B$3:$AH$1266,Sheet1!K$1+(Sheet1!$A$1-1)*10,FALSE)&gt;999,-1,0)))))))</f>
        <v>756</v>
      </c>
      <c r="AB1544" s="65">
        <f>IF(ISNA(VLOOKUP($A1544,Sheet1!$B$3:$AH$1266,Sheet1!L$1+(Sheet1!$A$1-1)*10,FALSE))=TRUE,"---",IF(VLOOKUP($A1544,Sheet1!$B$3:$AH$1266,Sheet1!L$1+(Sheet1!$A$1-1)*10,FALSE)="---","---", (ROUND(VLOOKUP($A1544,Sheet1!$B$3:$AH$1266,Sheet1!L$1+(Sheet1!$A$1-1)*10,FALSE),IF(VLOOKUP($A1544,Sheet1!$B$3:$AH$1266,Sheet1!L$1+(Sheet1!$A$1-1)*10,FALSE)&gt;99999,-3,IF(VLOOKUP($A1544,Sheet1!$B$3:$AH$1266,Sheet1!L$1+(Sheet1!$A$1-1)*10,FALSE)&gt;9999,-2,IF(VLOOKUP($A1544,Sheet1!$B$3:$AH$1266,Sheet1!L$1+(Sheet1!$A$1-1)*10,FALSE)&gt;999,-1,0)))))))</f>
        <v>831</v>
      </c>
      <c r="AC1544" s="65">
        <f>IF(ISNA(VLOOKUP($A1544,Sheet1!$B$3:$AH$1266,Sheet1!M$1+(Sheet1!$A$1-1)*10,FALSE))=TRUE,"---",IF(VLOOKUP($A1544,Sheet1!$B$3:$AH$1266,Sheet1!M$1+(Sheet1!$A$1-1)*10,FALSE)="---","---", (ROUND(VLOOKUP($A1544,Sheet1!$B$3:$AH$1266,Sheet1!M$1+(Sheet1!$A$1-1)*10,FALSE),IF(VLOOKUP($A1544,Sheet1!$B$3:$AH$1266,Sheet1!M$1+(Sheet1!$A$1-1)*10,FALSE)&gt;99999,-3,IF(VLOOKUP($A1544,Sheet1!$B$3:$AH$1266,Sheet1!M$1+(Sheet1!$A$1-1)*10,FALSE)&gt;9999,-2,IF(VLOOKUP($A1544,Sheet1!$B$3:$AH$1266,Sheet1!M$1+(Sheet1!$A$1-1)*10,FALSE)&gt;999,-1,0)))))))</f>
        <v>911</v>
      </c>
      <c r="AD1544" s="65">
        <f>IF(ISNA(VLOOKUP($A1544,Sheet1!$B$3:$AH$1266,Sheet1!N$1+(Sheet1!$A$1-1)*10,FALSE))=TRUE,"---",IF(VLOOKUP($A1544,Sheet1!$B$3:$AH$1266,Sheet1!N$1+(Sheet1!$A$1-1)*10,FALSE)="---","---", (ROUND(VLOOKUP($A1544,Sheet1!$B$3:$AH$1266,Sheet1!N$1+(Sheet1!$A$1-1)*10,FALSE),IF(VLOOKUP($A1544,Sheet1!$B$3:$AH$1266,Sheet1!N$1+(Sheet1!$A$1-1)*10,FALSE)&gt;99999,-3,IF(VLOOKUP($A1544,Sheet1!$B$3:$AH$1266,Sheet1!N$1+(Sheet1!$A$1-1)*10,FALSE)&gt;9999,-2,IF(VLOOKUP($A1544,Sheet1!$B$3:$AH$1266,Sheet1!N$1+(Sheet1!$A$1-1)*10,FALSE)&gt;999,-1,0)))))))</f>
        <v>1010</v>
      </c>
    </row>
    <row r="1545" spans="1:30" ht="25.5" customHeight="1" x14ac:dyDescent="0.25">
      <c r="A1545" s="458" t="s">
        <v>2257</v>
      </c>
      <c r="B1545" s="393" t="s">
        <v>2258</v>
      </c>
      <c r="C1545" s="304">
        <v>430830.2</v>
      </c>
      <c r="D1545" s="304">
        <v>773658.7</v>
      </c>
      <c r="E1545" s="305" t="s">
        <v>3024</v>
      </c>
      <c r="F1545" s="117" t="s">
        <v>4879</v>
      </c>
      <c r="G1545" s="118" t="s">
        <v>286</v>
      </c>
      <c r="H1545" s="437">
        <v>2474</v>
      </c>
      <c r="I1545" s="119" t="s">
        <v>2259</v>
      </c>
      <c r="J1545" s="137" t="s">
        <v>4405</v>
      </c>
      <c r="K1545" s="118" t="s">
        <v>17</v>
      </c>
      <c r="L1545" s="146">
        <v>54000</v>
      </c>
      <c r="M1545" s="123">
        <v>21.8</v>
      </c>
      <c r="N1545" s="118" t="s">
        <v>14</v>
      </c>
      <c r="O1545" s="71" t="str">
        <f t="shared" si="53"/>
        <v>&lt;0.2</v>
      </c>
      <c r="P1545" s="71">
        <f>IF(O1545&lt;&gt;"",VLOOKUP($A1545,Sheet4!$A$2:$O$1309,14,FALSE)*100,"")</f>
        <v>0.30407282065978425</v>
      </c>
      <c r="Q1545" s="71">
        <f>IF(P1545&lt;&gt;"",VLOOKUP($A1545,Sheet4!$A$2:$O$1309,15,FALSE)*100,"")</f>
        <v>2.9388853337570131</v>
      </c>
      <c r="R1545" s="73" t="str">
        <f t="shared" si="52"/>
        <v>&gt;500</v>
      </c>
      <c r="S1545" s="357">
        <v>6</v>
      </c>
      <c r="T1545" s="357" t="str">
        <f>IF(ISNA(VLOOKUP(A1545,Sheet1!B$3:C$1266,2,FALSE)=TRUE),"NC",VLOOKUP(A1545,Sheet1!B$3:C$1266,2,FALSE))</f>
        <v>Regulated</v>
      </c>
      <c r="U1545" s="385">
        <f>IF(ISNA(VLOOKUP($A1545,Sheet1!$B$3:$AH$1266,Sheet1!E$1+(Sheet1!$A$1-1)*10,FALSE))=TRUE,"---",IF(VLOOKUP($A1545,Sheet1!$B$3:$AH$1266,Sheet1!E$1+(Sheet1!$A$1-1)*10,FALSE)="---","---", (ROUND(VLOOKUP($A1545,Sheet1!$B$3:$AH$1266,Sheet1!E$1+(Sheet1!$A$1-1)*10,FALSE),IF(VLOOKUP($A1545,Sheet1!$B$3:$AH$1266,Sheet1!E$1+(Sheet1!$A$1-1)*10,FALSE)&gt;99999,-3,IF(VLOOKUP($A1545,Sheet1!$B$3:$AH$1266,Sheet1!E$1+(Sheet1!$A$1-1)*10,FALSE)&gt;9999,-2,IF(VLOOKUP($A1545,Sheet1!$B$3:$AH$1266,Sheet1!E$1+(Sheet1!$A$1-1)*10,FALSE)&gt;999,-1,0)))))))</f>
        <v>13400</v>
      </c>
      <c r="V1545" s="385">
        <f>IF(ISNA(VLOOKUP($A1545,Sheet1!$B$3:$AH$1266,Sheet1!F$1+(Sheet1!$A$1-1)*10,FALSE))=TRUE,"---",IF(VLOOKUP($A1545,Sheet1!$B$3:$AH$1266,Sheet1!F$1+(Sheet1!$A$1-1)*10,FALSE)="---","---", (ROUND(VLOOKUP($A1545,Sheet1!$B$3:$AH$1266,Sheet1!F$1+(Sheet1!$A$1-1)*10,FALSE),IF(VLOOKUP($A1545,Sheet1!$B$3:$AH$1266,Sheet1!F$1+(Sheet1!$A$1-1)*10,FALSE)&gt;99999,-3,IF(VLOOKUP($A1545,Sheet1!$B$3:$AH$1266,Sheet1!F$1+(Sheet1!$A$1-1)*10,FALSE)&gt;9999,-2,IF(VLOOKUP($A1545,Sheet1!$B$3:$AH$1266,Sheet1!F$1+(Sheet1!$A$1-1)*10,FALSE)&gt;999,-1,0)))))))</f>
        <v>14800</v>
      </c>
      <c r="W1545" s="385">
        <f>IF(ISNA(VLOOKUP($A1545,Sheet1!$B$3:$AH$1266,Sheet1!G$1+(Sheet1!$A$1-1)*10,FALSE))=TRUE,"---",IF(VLOOKUP($A1545,Sheet1!$B$3:$AH$1266,Sheet1!G$1+(Sheet1!$A$1-1)*10,FALSE)="---","---", (ROUND(VLOOKUP($A1545,Sheet1!$B$3:$AH$1266,Sheet1!G$1+(Sheet1!$A$1-1)*10,FALSE),IF(VLOOKUP($A1545,Sheet1!$B$3:$AH$1266,Sheet1!G$1+(Sheet1!$A$1-1)*10,FALSE)&gt;99999,-3,IF(VLOOKUP($A1545,Sheet1!$B$3:$AH$1266,Sheet1!G$1+(Sheet1!$A$1-1)*10,FALSE)&gt;9999,-2,IF(VLOOKUP($A1545,Sheet1!$B$3:$AH$1266,Sheet1!G$1+(Sheet1!$A$1-1)*10,FALSE)&gt;999,-1,0)))))))</f>
        <v>16500</v>
      </c>
      <c r="X1545" s="385">
        <f>IF(ISNA(VLOOKUP($A1545,Sheet1!$B$3:$AH$1266,Sheet1!H$1+(Sheet1!$A$1-1)*10,FALSE))=TRUE,"---",IF(VLOOKUP($A1545,Sheet1!$B$3:$AH$1266,Sheet1!H$1+(Sheet1!$A$1-1)*10,FALSE)="---","---", (ROUND(VLOOKUP($A1545,Sheet1!$B$3:$AH$1266,Sheet1!H$1+(Sheet1!$A$1-1)*10,FALSE),IF(VLOOKUP($A1545,Sheet1!$B$3:$AH$1266,Sheet1!H$1+(Sheet1!$A$1-1)*10,FALSE)&gt;99999,-3,IF(VLOOKUP($A1545,Sheet1!$B$3:$AH$1266,Sheet1!H$1+(Sheet1!$A$1-1)*10,FALSE)&gt;9999,-2,IF(VLOOKUP($A1545,Sheet1!$B$3:$AH$1266,Sheet1!H$1+(Sheet1!$A$1-1)*10,FALSE)&gt;999,-1,0)))))))</f>
        <v>20300</v>
      </c>
      <c r="Y1545" s="385">
        <f>IF(ISNA(VLOOKUP($A1545,Sheet1!$B$3:$AH$1266,Sheet1!I$1+(Sheet1!$A$1-1)*10,FALSE))=TRUE,"---",IF(VLOOKUP($A1545,Sheet1!$B$3:$AH$1266,Sheet1!I$1+(Sheet1!$A$1-1)*10,FALSE)="---","---", (ROUND(VLOOKUP($A1545,Sheet1!$B$3:$AH$1266,Sheet1!I$1+(Sheet1!$A$1-1)*10,FALSE),IF(VLOOKUP($A1545,Sheet1!$B$3:$AH$1266,Sheet1!I$1+(Sheet1!$A$1-1)*10,FALSE)&gt;99999,-3,IF(VLOOKUP($A1545,Sheet1!$B$3:$AH$1266,Sheet1!I$1+(Sheet1!$A$1-1)*10,FALSE)&gt;9999,-2,IF(VLOOKUP($A1545,Sheet1!$B$3:$AH$1266,Sheet1!I$1+(Sheet1!$A$1-1)*10,FALSE)&gt;999,-1,0)))))))</f>
        <v>22800</v>
      </c>
      <c r="Z1545" s="385">
        <f>IF(ISNA(VLOOKUP($A1545,Sheet1!$B$3:$AH$1266,Sheet1!J$1+(Sheet1!$A$1-1)*10,FALSE))=TRUE,"---",IF(VLOOKUP($A1545,Sheet1!$B$3:$AH$1266,Sheet1!J$1+(Sheet1!$A$1-1)*10,FALSE)="---","---", (ROUND(VLOOKUP($A1545,Sheet1!$B$3:$AH$1266,Sheet1!J$1+(Sheet1!$A$1-1)*10,FALSE),IF(VLOOKUP($A1545,Sheet1!$B$3:$AH$1266,Sheet1!J$1+(Sheet1!$A$1-1)*10,FALSE)&gt;99999,-3,IF(VLOOKUP($A1545,Sheet1!$B$3:$AH$1266,Sheet1!J$1+(Sheet1!$A$1-1)*10,FALSE)&gt;9999,-2,IF(VLOOKUP($A1545,Sheet1!$B$3:$AH$1266,Sheet1!J$1+(Sheet1!$A$1-1)*10,FALSE)&gt;999,-1,0)))))))</f>
        <v>25800</v>
      </c>
      <c r="AA1545" s="385">
        <f>IF(ISNA(VLOOKUP($A1545,Sheet1!$B$3:$AH$1266,Sheet1!K$1+(Sheet1!$A$1-1)*10,FALSE))=TRUE,"---",IF(VLOOKUP($A1545,Sheet1!$B$3:$AH$1266,Sheet1!K$1+(Sheet1!$A$1-1)*10,FALSE)="---","---", (ROUND(VLOOKUP($A1545,Sheet1!$B$3:$AH$1266,Sheet1!K$1+(Sheet1!$A$1-1)*10,FALSE),IF(VLOOKUP($A1545,Sheet1!$B$3:$AH$1266,Sheet1!K$1+(Sheet1!$A$1-1)*10,FALSE)&gt;99999,-3,IF(VLOOKUP($A1545,Sheet1!$B$3:$AH$1266,Sheet1!K$1+(Sheet1!$A$1-1)*10,FALSE)&gt;9999,-2,IF(VLOOKUP($A1545,Sheet1!$B$3:$AH$1266,Sheet1!K$1+(Sheet1!$A$1-1)*10,FALSE)&gt;999,-1,0)))))))</f>
        <v>28100</v>
      </c>
      <c r="AB1545" s="385">
        <f>IF(ISNA(VLOOKUP($A1545,Sheet1!$B$3:$AH$1266,Sheet1!L$1+(Sheet1!$A$1-1)*10,FALSE))=TRUE,"---",IF(VLOOKUP($A1545,Sheet1!$B$3:$AH$1266,Sheet1!L$1+(Sheet1!$A$1-1)*10,FALSE)="---","---", (ROUND(VLOOKUP($A1545,Sheet1!$B$3:$AH$1266,Sheet1!L$1+(Sheet1!$A$1-1)*10,FALSE),IF(VLOOKUP($A1545,Sheet1!$B$3:$AH$1266,Sheet1!L$1+(Sheet1!$A$1-1)*10,FALSE)&gt;99999,-3,IF(VLOOKUP($A1545,Sheet1!$B$3:$AH$1266,Sheet1!L$1+(Sheet1!$A$1-1)*10,FALSE)&gt;9999,-2,IF(VLOOKUP($A1545,Sheet1!$B$3:$AH$1266,Sheet1!L$1+(Sheet1!$A$1-1)*10,FALSE)&gt;999,-1,0)))))))</f>
        <v>30300</v>
      </c>
      <c r="AC1545" s="385">
        <f>IF(ISNA(VLOOKUP($A1545,Sheet1!$B$3:$AH$1266,Sheet1!M$1+(Sheet1!$A$1-1)*10,FALSE))=TRUE,"---",IF(VLOOKUP($A1545,Sheet1!$B$3:$AH$1266,Sheet1!M$1+(Sheet1!$A$1-1)*10,FALSE)="---","---", (ROUND(VLOOKUP($A1545,Sheet1!$B$3:$AH$1266,Sheet1!M$1+(Sheet1!$A$1-1)*10,FALSE),IF(VLOOKUP($A1545,Sheet1!$B$3:$AH$1266,Sheet1!M$1+(Sheet1!$A$1-1)*10,FALSE)&gt;99999,-3,IF(VLOOKUP($A1545,Sheet1!$B$3:$AH$1266,Sheet1!M$1+(Sheet1!$A$1-1)*10,FALSE)&gt;9999,-2,IF(VLOOKUP($A1545,Sheet1!$B$3:$AH$1266,Sheet1!M$1+(Sheet1!$A$1-1)*10,FALSE)&gt;999,-1,0)))))))</f>
        <v>32500</v>
      </c>
      <c r="AD1545" s="385">
        <f>IF(ISNA(VLOOKUP($A1545,Sheet1!$B$3:$AH$1266,Sheet1!N$1+(Sheet1!$A$1-1)*10,FALSE))=TRUE,"---",IF(VLOOKUP($A1545,Sheet1!$B$3:$AH$1266,Sheet1!N$1+(Sheet1!$A$1-1)*10,FALSE)="---","---", (ROUND(VLOOKUP($A1545,Sheet1!$B$3:$AH$1266,Sheet1!N$1+(Sheet1!$A$1-1)*10,FALSE),IF(VLOOKUP($A1545,Sheet1!$B$3:$AH$1266,Sheet1!N$1+(Sheet1!$A$1-1)*10,FALSE)&gt;99999,-3,IF(VLOOKUP($A1545,Sheet1!$B$3:$AH$1266,Sheet1!N$1+(Sheet1!$A$1-1)*10,FALSE)&gt;9999,-2,IF(VLOOKUP($A1545,Sheet1!$B$3:$AH$1266,Sheet1!N$1+(Sheet1!$A$1-1)*10,FALSE)&gt;999,-1,0)))))))</f>
        <v>35400</v>
      </c>
    </row>
    <row r="1546" spans="1:30" ht="25.5" customHeight="1" x14ac:dyDescent="0.25">
      <c r="A1546" s="459"/>
      <c r="B1546" s="346"/>
      <c r="C1546" s="304"/>
      <c r="D1546" s="304"/>
      <c r="E1546" s="305" t="e">
        <v>#N/A</v>
      </c>
      <c r="F1546" s="345" t="s">
        <v>4880</v>
      </c>
      <c r="G1546" s="351" t="s">
        <v>31</v>
      </c>
      <c r="H1546" s="437"/>
      <c r="I1546" s="119">
        <v>5934</v>
      </c>
      <c r="J1546" s="174">
        <v>12.3</v>
      </c>
      <c r="K1546" s="118" t="s">
        <v>31</v>
      </c>
      <c r="L1546" s="122">
        <v>48300</v>
      </c>
      <c r="M1546" s="123">
        <v>19.5</v>
      </c>
      <c r="N1546" s="118" t="s">
        <v>286</v>
      </c>
      <c r="O1546" s="71" t="s">
        <v>4405</v>
      </c>
      <c r="P1546" s="71" t="s">
        <v>4405</v>
      </c>
      <c r="Q1546" s="71" t="s">
        <v>4405</v>
      </c>
      <c r="R1546" s="73" t="s">
        <v>4405</v>
      </c>
      <c r="S1546" s="357" t="e">
        <v>#N/A</v>
      </c>
      <c r="T1546" s="357" t="str">
        <f>IF(ISNA(VLOOKUP(A1546,Sheet1!B$3:C$1266,2,FALSE)=TRUE),"ND",VLOOKUP(A1546,Sheet1!B$3:C$1266,2,FALSE))</f>
        <v>ND</v>
      </c>
      <c r="U1546" s="385" t="str">
        <f>IF(ISNA(VLOOKUP($A1546,Sheet1!$B$3:$AH$1266,Sheet1!E$1+(Sheet1!$A$1-1)*10,FALSE))=TRUE,"---",IF(VLOOKUP($A1546,Sheet1!$B$3:$AH$1266,Sheet1!E$1+(Sheet1!$A$1-1)*10,FALSE)="---","---", (ROUND(VLOOKUP($A1546,Sheet1!$B$3:$AH$1266,Sheet1!E$1+(Sheet1!$A$1-1)*10,FALSE),IF(VLOOKUP($A1546,Sheet1!$B$3:$AH$1266,Sheet1!E$1+(Sheet1!$A$1-1)*10,FALSE)&gt;99999,-3,IF(VLOOKUP($A1546,Sheet1!$B$3:$AH$1266,Sheet1!E$1+(Sheet1!$A$1-1)*10,FALSE)&gt;9999,-2,IF(VLOOKUP($A1546,Sheet1!$B$3:$AH$1266,Sheet1!E$1+(Sheet1!$A$1-1)*10,FALSE)&gt;999,-1,0)))))))</f>
        <v>---</v>
      </c>
      <c r="V1546" s="385" t="str">
        <f>IF(ISNA(VLOOKUP($A1546,Sheet1!$B$3:$AH$1266,Sheet1!F$1+(Sheet1!$A$1-1)*10,FALSE))=TRUE,"---",IF(VLOOKUP($A1546,Sheet1!$B$3:$AH$1266,Sheet1!F$1+(Sheet1!$A$1-1)*10,FALSE)="---","---", (ROUND(VLOOKUP($A1546,Sheet1!$B$3:$AH$1266,Sheet1!F$1+(Sheet1!$A$1-1)*10,FALSE),IF(VLOOKUP($A1546,Sheet1!$B$3:$AH$1266,Sheet1!F$1+(Sheet1!$A$1-1)*10,FALSE)&gt;99999,-3,IF(VLOOKUP($A1546,Sheet1!$B$3:$AH$1266,Sheet1!F$1+(Sheet1!$A$1-1)*10,FALSE)&gt;9999,-2,IF(VLOOKUP($A1546,Sheet1!$B$3:$AH$1266,Sheet1!F$1+(Sheet1!$A$1-1)*10,FALSE)&gt;999,-1,0)))))))</f>
        <v>---</v>
      </c>
      <c r="W1546" s="385" t="str">
        <f>IF(ISNA(VLOOKUP($A1546,Sheet1!$B$3:$AH$1266,Sheet1!G$1+(Sheet1!$A$1-1)*10,FALSE))=TRUE,"---",IF(VLOOKUP($A1546,Sheet1!$B$3:$AH$1266,Sheet1!G$1+(Sheet1!$A$1-1)*10,FALSE)="---","---", (ROUND(VLOOKUP($A1546,Sheet1!$B$3:$AH$1266,Sheet1!G$1+(Sheet1!$A$1-1)*10,FALSE),IF(VLOOKUP($A1546,Sheet1!$B$3:$AH$1266,Sheet1!G$1+(Sheet1!$A$1-1)*10,FALSE)&gt;99999,-3,IF(VLOOKUP($A1546,Sheet1!$B$3:$AH$1266,Sheet1!G$1+(Sheet1!$A$1-1)*10,FALSE)&gt;9999,-2,IF(VLOOKUP($A1546,Sheet1!$B$3:$AH$1266,Sheet1!G$1+(Sheet1!$A$1-1)*10,FALSE)&gt;999,-1,0)))))))</f>
        <v>---</v>
      </c>
      <c r="X1546" s="385" t="str">
        <f>IF(ISNA(VLOOKUP($A1546,Sheet1!$B$3:$AH$1266,Sheet1!H$1+(Sheet1!$A$1-1)*10,FALSE))=TRUE,"---",IF(VLOOKUP($A1546,Sheet1!$B$3:$AH$1266,Sheet1!H$1+(Sheet1!$A$1-1)*10,FALSE)="---","---", (ROUND(VLOOKUP($A1546,Sheet1!$B$3:$AH$1266,Sheet1!H$1+(Sheet1!$A$1-1)*10,FALSE),IF(VLOOKUP($A1546,Sheet1!$B$3:$AH$1266,Sheet1!H$1+(Sheet1!$A$1-1)*10,FALSE)&gt;99999,-3,IF(VLOOKUP($A1546,Sheet1!$B$3:$AH$1266,Sheet1!H$1+(Sheet1!$A$1-1)*10,FALSE)&gt;9999,-2,IF(VLOOKUP($A1546,Sheet1!$B$3:$AH$1266,Sheet1!H$1+(Sheet1!$A$1-1)*10,FALSE)&gt;999,-1,0)))))))</f>
        <v>---</v>
      </c>
      <c r="Y1546" s="385" t="str">
        <f>IF(ISNA(VLOOKUP($A1546,Sheet1!$B$3:$AH$1266,Sheet1!I$1+(Sheet1!$A$1-1)*10,FALSE))=TRUE,"---",IF(VLOOKUP($A1546,Sheet1!$B$3:$AH$1266,Sheet1!I$1+(Sheet1!$A$1-1)*10,FALSE)="---","---", (ROUND(VLOOKUP($A1546,Sheet1!$B$3:$AH$1266,Sheet1!I$1+(Sheet1!$A$1-1)*10,FALSE),IF(VLOOKUP($A1546,Sheet1!$B$3:$AH$1266,Sheet1!I$1+(Sheet1!$A$1-1)*10,FALSE)&gt;99999,-3,IF(VLOOKUP($A1546,Sheet1!$B$3:$AH$1266,Sheet1!I$1+(Sheet1!$A$1-1)*10,FALSE)&gt;9999,-2,IF(VLOOKUP($A1546,Sheet1!$B$3:$AH$1266,Sheet1!I$1+(Sheet1!$A$1-1)*10,FALSE)&gt;999,-1,0)))))))</f>
        <v>---</v>
      </c>
      <c r="Z1546" s="385" t="str">
        <f>IF(ISNA(VLOOKUP($A1546,Sheet1!$B$3:$AH$1266,Sheet1!J$1+(Sheet1!$A$1-1)*10,FALSE))=TRUE,"---",IF(VLOOKUP($A1546,Sheet1!$B$3:$AH$1266,Sheet1!J$1+(Sheet1!$A$1-1)*10,FALSE)="---","---", (ROUND(VLOOKUP($A1546,Sheet1!$B$3:$AH$1266,Sheet1!J$1+(Sheet1!$A$1-1)*10,FALSE),IF(VLOOKUP($A1546,Sheet1!$B$3:$AH$1266,Sheet1!J$1+(Sheet1!$A$1-1)*10,FALSE)&gt;99999,-3,IF(VLOOKUP($A1546,Sheet1!$B$3:$AH$1266,Sheet1!J$1+(Sheet1!$A$1-1)*10,FALSE)&gt;9999,-2,IF(VLOOKUP($A1546,Sheet1!$B$3:$AH$1266,Sheet1!J$1+(Sheet1!$A$1-1)*10,FALSE)&gt;999,-1,0)))))))</f>
        <v>---</v>
      </c>
      <c r="AA1546" s="385" t="str">
        <f>IF(ISNA(VLOOKUP($A1546,Sheet1!$B$3:$AH$1266,Sheet1!K$1+(Sheet1!$A$1-1)*10,FALSE))=TRUE,"---",IF(VLOOKUP($A1546,Sheet1!$B$3:$AH$1266,Sheet1!K$1+(Sheet1!$A$1-1)*10,FALSE)="---","---", (ROUND(VLOOKUP($A1546,Sheet1!$B$3:$AH$1266,Sheet1!K$1+(Sheet1!$A$1-1)*10,FALSE),IF(VLOOKUP($A1546,Sheet1!$B$3:$AH$1266,Sheet1!K$1+(Sheet1!$A$1-1)*10,FALSE)&gt;99999,-3,IF(VLOOKUP($A1546,Sheet1!$B$3:$AH$1266,Sheet1!K$1+(Sheet1!$A$1-1)*10,FALSE)&gt;9999,-2,IF(VLOOKUP($A1546,Sheet1!$B$3:$AH$1266,Sheet1!K$1+(Sheet1!$A$1-1)*10,FALSE)&gt;999,-1,0)))))))</f>
        <v>---</v>
      </c>
      <c r="AB1546" s="385" t="str">
        <f>IF(ISNA(VLOOKUP($A1546,Sheet1!$B$3:$AH$1266,Sheet1!L$1+(Sheet1!$A$1-1)*10,FALSE))=TRUE,"---",IF(VLOOKUP($A1546,Sheet1!$B$3:$AH$1266,Sheet1!L$1+(Sheet1!$A$1-1)*10,FALSE)="---","---", (ROUND(VLOOKUP($A1546,Sheet1!$B$3:$AH$1266,Sheet1!L$1+(Sheet1!$A$1-1)*10,FALSE),IF(VLOOKUP($A1546,Sheet1!$B$3:$AH$1266,Sheet1!L$1+(Sheet1!$A$1-1)*10,FALSE)&gt;99999,-3,IF(VLOOKUP($A1546,Sheet1!$B$3:$AH$1266,Sheet1!L$1+(Sheet1!$A$1-1)*10,FALSE)&gt;9999,-2,IF(VLOOKUP($A1546,Sheet1!$B$3:$AH$1266,Sheet1!L$1+(Sheet1!$A$1-1)*10,FALSE)&gt;999,-1,0)))))))</f>
        <v>---</v>
      </c>
      <c r="AC1546" s="385" t="str">
        <f>IF(ISNA(VLOOKUP($A1546,Sheet1!$B$3:$AH$1266,Sheet1!M$1+(Sheet1!$A$1-1)*10,FALSE))=TRUE,"---",IF(VLOOKUP($A1546,Sheet1!$B$3:$AH$1266,Sheet1!M$1+(Sheet1!$A$1-1)*10,FALSE)="---","---", (ROUND(VLOOKUP($A1546,Sheet1!$B$3:$AH$1266,Sheet1!M$1+(Sheet1!$A$1-1)*10,FALSE),IF(VLOOKUP($A1546,Sheet1!$B$3:$AH$1266,Sheet1!M$1+(Sheet1!$A$1-1)*10,FALSE)&gt;99999,-3,IF(VLOOKUP($A1546,Sheet1!$B$3:$AH$1266,Sheet1!M$1+(Sheet1!$A$1-1)*10,FALSE)&gt;9999,-2,IF(VLOOKUP($A1546,Sheet1!$B$3:$AH$1266,Sheet1!M$1+(Sheet1!$A$1-1)*10,FALSE)&gt;999,-1,0)))))))</f>
        <v>---</v>
      </c>
      <c r="AD1546" s="385" t="str">
        <f>IF(ISNA(VLOOKUP($A1546,Sheet1!$B$3:$AH$1266,Sheet1!N$1+(Sheet1!$A$1-1)*10,FALSE))=TRUE,"---",IF(VLOOKUP($A1546,Sheet1!$B$3:$AH$1266,Sheet1!N$1+(Sheet1!$A$1-1)*10,FALSE)="---","---", (ROUND(VLOOKUP($A1546,Sheet1!$B$3:$AH$1266,Sheet1!N$1+(Sheet1!$A$1-1)*10,FALSE),IF(VLOOKUP($A1546,Sheet1!$B$3:$AH$1266,Sheet1!N$1+(Sheet1!$A$1-1)*10,FALSE)&gt;99999,-3,IF(VLOOKUP($A1546,Sheet1!$B$3:$AH$1266,Sheet1!N$1+(Sheet1!$A$1-1)*10,FALSE)&gt;9999,-2,IF(VLOOKUP($A1546,Sheet1!$B$3:$AH$1266,Sheet1!N$1+(Sheet1!$A$1-1)*10,FALSE)&gt;999,-1,0)))))))</f>
        <v>---</v>
      </c>
    </row>
    <row r="1547" spans="1:30" ht="25.5" customHeight="1" x14ac:dyDescent="0.25">
      <c r="A1547" s="459"/>
      <c r="B1547" s="346"/>
      <c r="C1547" s="304"/>
      <c r="D1547" s="304"/>
      <c r="E1547" s="305" t="e">
        <v>#N/A</v>
      </c>
      <c r="F1547" s="355"/>
      <c r="G1547" s="335"/>
      <c r="H1547" s="437"/>
      <c r="I1547" s="119">
        <v>26475</v>
      </c>
      <c r="J1547" s="120">
        <v>15.89</v>
      </c>
      <c r="K1547" s="118" t="s">
        <v>31</v>
      </c>
      <c r="L1547" s="122">
        <v>29600</v>
      </c>
      <c r="M1547" s="164">
        <v>12</v>
      </c>
      <c r="N1547" s="118" t="s">
        <v>92</v>
      </c>
      <c r="O1547" s="71" t="s">
        <v>4405</v>
      </c>
      <c r="P1547" s="71" t="s">
        <v>4405</v>
      </c>
      <c r="Q1547" s="71" t="s">
        <v>4405</v>
      </c>
      <c r="R1547" s="73" t="s">
        <v>4405</v>
      </c>
      <c r="S1547" s="357" t="e">
        <v>#N/A</v>
      </c>
      <c r="T1547" s="357" t="str">
        <f>IF(ISNA(VLOOKUP(A1547,Sheet1!B$3:C$1266,2,FALSE)=TRUE),"ND",VLOOKUP(A1547,Sheet1!B$3:C$1266,2,FALSE))</f>
        <v>ND</v>
      </c>
      <c r="U1547" s="385" t="str">
        <f>IF(ISNA(VLOOKUP($A1547,Sheet1!$B$3:$AH$1266,Sheet1!E$1+(Sheet1!$A$1-1)*10,FALSE))=TRUE,"---",IF(VLOOKUP($A1547,Sheet1!$B$3:$AH$1266,Sheet1!E$1+(Sheet1!$A$1-1)*10,FALSE)="---","---", (ROUND(VLOOKUP($A1547,Sheet1!$B$3:$AH$1266,Sheet1!E$1+(Sheet1!$A$1-1)*10,FALSE),IF(VLOOKUP($A1547,Sheet1!$B$3:$AH$1266,Sheet1!E$1+(Sheet1!$A$1-1)*10,FALSE)&gt;99999,-3,IF(VLOOKUP($A1547,Sheet1!$B$3:$AH$1266,Sheet1!E$1+(Sheet1!$A$1-1)*10,FALSE)&gt;9999,-2,IF(VLOOKUP($A1547,Sheet1!$B$3:$AH$1266,Sheet1!E$1+(Sheet1!$A$1-1)*10,FALSE)&gt;999,-1,0)))))))</f>
        <v>---</v>
      </c>
      <c r="V1547" s="385" t="str">
        <f>IF(ISNA(VLOOKUP($A1547,Sheet1!$B$3:$AH$1266,Sheet1!F$1+(Sheet1!$A$1-1)*10,FALSE))=TRUE,"---",IF(VLOOKUP($A1547,Sheet1!$B$3:$AH$1266,Sheet1!F$1+(Sheet1!$A$1-1)*10,FALSE)="---","---", (ROUND(VLOOKUP($A1547,Sheet1!$B$3:$AH$1266,Sheet1!F$1+(Sheet1!$A$1-1)*10,FALSE),IF(VLOOKUP($A1547,Sheet1!$B$3:$AH$1266,Sheet1!F$1+(Sheet1!$A$1-1)*10,FALSE)&gt;99999,-3,IF(VLOOKUP($A1547,Sheet1!$B$3:$AH$1266,Sheet1!F$1+(Sheet1!$A$1-1)*10,FALSE)&gt;9999,-2,IF(VLOOKUP($A1547,Sheet1!$B$3:$AH$1266,Sheet1!F$1+(Sheet1!$A$1-1)*10,FALSE)&gt;999,-1,0)))))))</f>
        <v>---</v>
      </c>
      <c r="W1547" s="385" t="str">
        <f>IF(ISNA(VLOOKUP($A1547,Sheet1!$B$3:$AH$1266,Sheet1!G$1+(Sheet1!$A$1-1)*10,FALSE))=TRUE,"---",IF(VLOOKUP($A1547,Sheet1!$B$3:$AH$1266,Sheet1!G$1+(Sheet1!$A$1-1)*10,FALSE)="---","---", (ROUND(VLOOKUP($A1547,Sheet1!$B$3:$AH$1266,Sheet1!G$1+(Sheet1!$A$1-1)*10,FALSE),IF(VLOOKUP($A1547,Sheet1!$B$3:$AH$1266,Sheet1!G$1+(Sheet1!$A$1-1)*10,FALSE)&gt;99999,-3,IF(VLOOKUP($A1547,Sheet1!$B$3:$AH$1266,Sheet1!G$1+(Sheet1!$A$1-1)*10,FALSE)&gt;9999,-2,IF(VLOOKUP($A1547,Sheet1!$B$3:$AH$1266,Sheet1!G$1+(Sheet1!$A$1-1)*10,FALSE)&gt;999,-1,0)))))))</f>
        <v>---</v>
      </c>
      <c r="X1547" s="385" t="str">
        <f>IF(ISNA(VLOOKUP($A1547,Sheet1!$B$3:$AH$1266,Sheet1!H$1+(Sheet1!$A$1-1)*10,FALSE))=TRUE,"---",IF(VLOOKUP($A1547,Sheet1!$B$3:$AH$1266,Sheet1!H$1+(Sheet1!$A$1-1)*10,FALSE)="---","---", (ROUND(VLOOKUP($A1547,Sheet1!$B$3:$AH$1266,Sheet1!H$1+(Sheet1!$A$1-1)*10,FALSE),IF(VLOOKUP($A1547,Sheet1!$B$3:$AH$1266,Sheet1!H$1+(Sheet1!$A$1-1)*10,FALSE)&gt;99999,-3,IF(VLOOKUP($A1547,Sheet1!$B$3:$AH$1266,Sheet1!H$1+(Sheet1!$A$1-1)*10,FALSE)&gt;9999,-2,IF(VLOOKUP($A1547,Sheet1!$B$3:$AH$1266,Sheet1!H$1+(Sheet1!$A$1-1)*10,FALSE)&gt;999,-1,0)))))))</f>
        <v>---</v>
      </c>
      <c r="Y1547" s="385" t="str">
        <f>IF(ISNA(VLOOKUP($A1547,Sheet1!$B$3:$AH$1266,Sheet1!I$1+(Sheet1!$A$1-1)*10,FALSE))=TRUE,"---",IF(VLOOKUP($A1547,Sheet1!$B$3:$AH$1266,Sheet1!I$1+(Sheet1!$A$1-1)*10,FALSE)="---","---", (ROUND(VLOOKUP($A1547,Sheet1!$B$3:$AH$1266,Sheet1!I$1+(Sheet1!$A$1-1)*10,FALSE),IF(VLOOKUP($A1547,Sheet1!$B$3:$AH$1266,Sheet1!I$1+(Sheet1!$A$1-1)*10,FALSE)&gt;99999,-3,IF(VLOOKUP($A1547,Sheet1!$B$3:$AH$1266,Sheet1!I$1+(Sheet1!$A$1-1)*10,FALSE)&gt;9999,-2,IF(VLOOKUP($A1547,Sheet1!$B$3:$AH$1266,Sheet1!I$1+(Sheet1!$A$1-1)*10,FALSE)&gt;999,-1,0)))))))</f>
        <v>---</v>
      </c>
      <c r="Z1547" s="385" t="str">
        <f>IF(ISNA(VLOOKUP($A1547,Sheet1!$B$3:$AH$1266,Sheet1!J$1+(Sheet1!$A$1-1)*10,FALSE))=TRUE,"---",IF(VLOOKUP($A1547,Sheet1!$B$3:$AH$1266,Sheet1!J$1+(Sheet1!$A$1-1)*10,FALSE)="---","---", (ROUND(VLOOKUP($A1547,Sheet1!$B$3:$AH$1266,Sheet1!J$1+(Sheet1!$A$1-1)*10,FALSE),IF(VLOOKUP($A1547,Sheet1!$B$3:$AH$1266,Sheet1!J$1+(Sheet1!$A$1-1)*10,FALSE)&gt;99999,-3,IF(VLOOKUP($A1547,Sheet1!$B$3:$AH$1266,Sheet1!J$1+(Sheet1!$A$1-1)*10,FALSE)&gt;9999,-2,IF(VLOOKUP($A1547,Sheet1!$B$3:$AH$1266,Sheet1!J$1+(Sheet1!$A$1-1)*10,FALSE)&gt;999,-1,0)))))))</f>
        <v>---</v>
      </c>
      <c r="AA1547" s="385" t="str">
        <f>IF(ISNA(VLOOKUP($A1547,Sheet1!$B$3:$AH$1266,Sheet1!K$1+(Sheet1!$A$1-1)*10,FALSE))=TRUE,"---",IF(VLOOKUP($A1547,Sheet1!$B$3:$AH$1266,Sheet1!K$1+(Sheet1!$A$1-1)*10,FALSE)="---","---", (ROUND(VLOOKUP($A1547,Sheet1!$B$3:$AH$1266,Sheet1!K$1+(Sheet1!$A$1-1)*10,FALSE),IF(VLOOKUP($A1547,Sheet1!$B$3:$AH$1266,Sheet1!K$1+(Sheet1!$A$1-1)*10,FALSE)&gt;99999,-3,IF(VLOOKUP($A1547,Sheet1!$B$3:$AH$1266,Sheet1!K$1+(Sheet1!$A$1-1)*10,FALSE)&gt;9999,-2,IF(VLOOKUP($A1547,Sheet1!$B$3:$AH$1266,Sheet1!K$1+(Sheet1!$A$1-1)*10,FALSE)&gt;999,-1,0)))))))</f>
        <v>---</v>
      </c>
      <c r="AB1547" s="385" t="str">
        <f>IF(ISNA(VLOOKUP($A1547,Sheet1!$B$3:$AH$1266,Sheet1!L$1+(Sheet1!$A$1-1)*10,FALSE))=TRUE,"---",IF(VLOOKUP($A1547,Sheet1!$B$3:$AH$1266,Sheet1!L$1+(Sheet1!$A$1-1)*10,FALSE)="---","---", (ROUND(VLOOKUP($A1547,Sheet1!$B$3:$AH$1266,Sheet1!L$1+(Sheet1!$A$1-1)*10,FALSE),IF(VLOOKUP($A1547,Sheet1!$B$3:$AH$1266,Sheet1!L$1+(Sheet1!$A$1-1)*10,FALSE)&gt;99999,-3,IF(VLOOKUP($A1547,Sheet1!$B$3:$AH$1266,Sheet1!L$1+(Sheet1!$A$1-1)*10,FALSE)&gt;9999,-2,IF(VLOOKUP($A1547,Sheet1!$B$3:$AH$1266,Sheet1!L$1+(Sheet1!$A$1-1)*10,FALSE)&gt;999,-1,0)))))))</f>
        <v>---</v>
      </c>
      <c r="AC1547" s="385" t="str">
        <f>IF(ISNA(VLOOKUP($A1547,Sheet1!$B$3:$AH$1266,Sheet1!M$1+(Sheet1!$A$1-1)*10,FALSE))=TRUE,"---",IF(VLOOKUP($A1547,Sheet1!$B$3:$AH$1266,Sheet1!M$1+(Sheet1!$A$1-1)*10,FALSE)="---","---", (ROUND(VLOOKUP($A1547,Sheet1!$B$3:$AH$1266,Sheet1!M$1+(Sheet1!$A$1-1)*10,FALSE),IF(VLOOKUP($A1547,Sheet1!$B$3:$AH$1266,Sheet1!M$1+(Sheet1!$A$1-1)*10,FALSE)&gt;99999,-3,IF(VLOOKUP($A1547,Sheet1!$B$3:$AH$1266,Sheet1!M$1+(Sheet1!$A$1-1)*10,FALSE)&gt;9999,-2,IF(VLOOKUP($A1547,Sheet1!$B$3:$AH$1266,Sheet1!M$1+(Sheet1!$A$1-1)*10,FALSE)&gt;999,-1,0)))))))</f>
        <v>---</v>
      </c>
      <c r="AD1547" s="385" t="str">
        <f>IF(ISNA(VLOOKUP($A1547,Sheet1!$B$3:$AH$1266,Sheet1!N$1+(Sheet1!$A$1-1)*10,FALSE))=TRUE,"---",IF(VLOOKUP($A1547,Sheet1!$B$3:$AH$1266,Sheet1!N$1+(Sheet1!$A$1-1)*10,FALSE)="---","---", (ROUND(VLOOKUP($A1547,Sheet1!$B$3:$AH$1266,Sheet1!N$1+(Sheet1!$A$1-1)*10,FALSE),IF(VLOOKUP($A1547,Sheet1!$B$3:$AH$1266,Sheet1!N$1+(Sheet1!$A$1-1)*10,FALSE)&gt;99999,-3,IF(VLOOKUP($A1547,Sheet1!$B$3:$AH$1266,Sheet1!N$1+(Sheet1!$A$1-1)*10,FALSE)&gt;9999,-2,IF(VLOOKUP($A1547,Sheet1!$B$3:$AH$1266,Sheet1!N$1+(Sheet1!$A$1-1)*10,FALSE)&gt;999,-1,0)))))))</f>
        <v>---</v>
      </c>
    </row>
    <row r="1548" spans="1:30" ht="25.5" customHeight="1" x14ac:dyDescent="0.25">
      <c r="A1548" s="125" t="s">
        <v>2260</v>
      </c>
      <c r="B1548" s="126" t="s">
        <v>2261</v>
      </c>
      <c r="C1548" s="125">
        <v>430140</v>
      </c>
      <c r="D1548" s="125">
        <v>772841</v>
      </c>
      <c r="E1548" s="70" t="s">
        <v>3044</v>
      </c>
      <c r="F1548" s="52" t="s">
        <v>4881</v>
      </c>
      <c r="G1548" s="127" t="s">
        <v>31</v>
      </c>
      <c r="H1548" s="128">
        <v>39.200000000000003</v>
      </c>
      <c r="I1548" s="112">
        <v>35803</v>
      </c>
      <c r="J1548" s="147">
        <v>10.4</v>
      </c>
      <c r="K1548" s="114" t="s">
        <v>4405</v>
      </c>
      <c r="L1548" s="115">
        <v>1000</v>
      </c>
      <c r="M1548" s="116">
        <v>25.5</v>
      </c>
      <c r="N1548" s="127" t="s">
        <v>20</v>
      </c>
      <c r="O1548" s="68">
        <f t="shared" si="53"/>
        <v>1.1018569734749351</v>
      </c>
      <c r="P1548" s="68">
        <f>IF(O1548&lt;&gt;"",VLOOKUP($A1548,Sheet4!$A$2:$O$1309,14,FALSE)*100,"")</f>
        <v>0.47969219705146227</v>
      </c>
      <c r="Q1548" s="68">
        <f>IF(P1548&lt;&gt;"",VLOOKUP($A1548,Sheet4!$A$2:$O$1309,15,FALSE)*100,"")</f>
        <v>4.600703899472169</v>
      </c>
      <c r="R1548" s="74">
        <f t="shared" si="52"/>
        <v>90</v>
      </c>
      <c r="S1548" s="64" t="s">
        <v>4368</v>
      </c>
      <c r="T1548" s="64" t="str">
        <f>IF(ISNA(VLOOKUP(A1548,Sheet1!B$3:C$1266,2,FALSE)=TRUE),"NC",VLOOKUP(A1548,Sheet1!B$3:C$1266,2,FALSE))</f>
        <v>Rural10</v>
      </c>
      <c r="U1548" s="65">
        <f>IF(ISNA(VLOOKUP($A1548,Sheet1!$B$3:$AH$1266,Sheet1!E$1+(Sheet1!$A$1-1)*10,FALSE))=TRUE,"---",IF(VLOOKUP($A1548,Sheet1!$B$3:$AH$1266,Sheet1!E$1+(Sheet1!$A$1-1)*10,FALSE)="---","---", (ROUND(VLOOKUP($A1548,Sheet1!$B$3:$AH$1266,Sheet1!E$1+(Sheet1!$A$1-1)*10,FALSE),IF(VLOOKUP($A1548,Sheet1!$B$3:$AH$1266,Sheet1!E$1+(Sheet1!$A$1-1)*10,FALSE)&gt;99999,-3,IF(VLOOKUP($A1548,Sheet1!$B$3:$AH$1266,Sheet1!E$1+(Sheet1!$A$1-1)*10,FALSE)&gt;9999,-2,IF(VLOOKUP($A1548,Sheet1!$B$3:$AH$1266,Sheet1!E$1+(Sheet1!$A$1-1)*10,FALSE)&gt;999,-1,0)))))))</f>
        <v>366</v>
      </c>
      <c r="V1548" s="65">
        <f>IF(ISNA(VLOOKUP($A1548,Sheet1!$B$3:$AH$1266,Sheet1!F$1+(Sheet1!$A$1-1)*10,FALSE))=TRUE,"---",IF(VLOOKUP($A1548,Sheet1!$B$3:$AH$1266,Sheet1!F$1+(Sheet1!$A$1-1)*10,FALSE)="---","---", (ROUND(VLOOKUP($A1548,Sheet1!$B$3:$AH$1266,Sheet1!F$1+(Sheet1!$A$1-1)*10,FALSE),IF(VLOOKUP($A1548,Sheet1!$B$3:$AH$1266,Sheet1!F$1+(Sheet1!$A$1-1)*10,FALSE)&gt;99999,-3,IF(VLOOKUP($A1548,Sheet1!$B$3:$AH$1266,Sheet1!F$1+(Sheet1!$A$1-1)*10,FALSE)&gt;9999,-2,IF(VLOOKUP($A1548,Sheet1!$B$3:$AH$1266,Sheet1!F$1+(Sheet1!$A$1-1)*10,FALSE)&gt;999,-1,0)))))))</f>
        <v>413</v>
      </c>
      <c r="W1548" s="65">
        <f>IF(ISNA(VLOOKUP($A1548,Sheet1!$B$3:$AH$1266,Sheet1!G$1+(Sheet1!$A$1-1)*10,FALSE))=TRUE,"---",IF(VLOOKUP($A1548,Sheet1!$B$3:$AH$1266,Sheet1!G$1+(Sheet1!$A$1-1)*10,FALSE)="---","---", (ROUND(VLOOKUP($A1548,Sheet1!$B$3:$AH$1266,Sheet1!G$1+(Sheet1!$A$1-1)*10,FALSE),IF(VLOOKUP($A1548,Sheet1!$B$3:$AH$1266,Sheet1!G$1+(Sheet1!$A$1-1)*10,FALSE)&gt;99999,-3,IF(VLOOKUP($A1548,Sheet1!$B$3:$AH$1266,Sheet1!G$1+(Sheet1!$A$1-1)*10,FALSE)&gt;9999,-2,IF(VLOOKUP($A1548,Sheet1!$B$3:$AH$1266,Sheet1!G$1+(Sheet1!$A$1-1)*10,FALSE)&gt;999,-1,0)))))))</f>
        <v>469</v>
      </c>
      <c r="X1548" s="65">
        <f>IF(ISNA(VLOOKUP($A1548,Sheet1!$B$3:$AH$1266,Sheet1!H$1+(Sheet1!$A$1-1)*10,FALSE))=TRUE,"---",IF(VLOOKUP($A1548,Sheet1!$B$3:$AH$1266,Sheet1!H$1+(Sheet1!$A$1-1)*10,FALSE)="---","---", (ROUND(VLOOKUP($A1548,Sheet1!$B$3:$AH$1266,Sheet1!H$1+(Sheet1!$A$1-1)*10,FALSE),IF(VLOOKUP($A1548,Sheet1!$B$3:$AH$1266,Sheet1!H$1+(Sheet1!$A$1-1)*10,FALSE)&gt;99999,-3,IF(VLOOKUP($A1548,Sheet1!$B$3:$AH$1266,Sheet1!H$1+(Sheet1!$A$1-1)*10,FALSE)&gt;9999,-2,IF(VLOOKUP($A1548,Sheet1!$B$3:$AH$1266,Sheet1!H$1+(Sheet1!$A$1-1)*10,FALSE)&gt;999,-1,0)))))))</f>
        <v>610</v>
      </c>
      <c r="Y1548" s="65">
        <f>IF(ISNA(VLOOKUP($A1548,Sheet1!$B$3:$AH$1266,Sheet1!I$1+(Sheet1!$A$1-1)*10,FALSE))=TRUE,"---",IF(VLOOKUP($A1548,Sheet1!$B$3:$AH$1266,Sheet1!I$1+(Sheet1!$A$1-1)*10,FALSE)="---","---", (ROUND(VLOOKUP($A1548,Sheet1!$B$3:$AH$1266,Sheet1!I$1+(Sheet1!$A$1-1)*10,FALSE),IF(VLOOKUP($A1548,Sheet1!$B$3:$AH$1266,Sheet1!I$1+(Sheet1!$A$1-1)*10,FALSE)&gt;99999,-3,IF(VLOOKUP($A1548,Sheet1!$B$3:$AH$1266,Sheet1!I$1+(Sheet1!$A$1-1)*10,FALSE)&gt;9999,-2,IF(VLOOKUP($A1548,Sheet1!$B$3:$AH$1266,Sheet1!I$1+(Sheet1!$A$1-1)*10,FALSE)&gt;999,-1,0)))))))</f>
        <v>704</v>
      </c>
      <c r="Z1548" s="65">
        <f>IF(ISNA(VLOOKUP($A1548,Sheet1!$B$3:$AH$1266,Sheet1!J$1+(Sheet1!$A$1-1)*10,FALSE))=TRUE,"---",IF(VLOOKUP($A1548,Sheet1!$B$3:$AH$1266,Sheet1!J$1+(Sheet1!$A$1-1)*10,FALSE)="---","---", (ROUND(VLOOKUP($A1548,Sheet1!$B$3:$AH$1266,Sheet1!J$1+(Sheet1!$A$1-1)*10,FALSE),IF(VLOOKUP($A1548,Sheet1!$B$3:$AH$1266,Sheet1!J$1+(Sheet1!$A$1-1)*10,FALSE)&gt;99999,-3,IF(VLOOKUP($A1548,Sheet1!$B$3:$AH$1266,Sheet1!J$1+(Sheet1!$A$1-1)*10,FALSE)&gt;9999,-2,IF(VLOOKUP($A1548,Sheet1!$B$3:$AH$1266,Sheet1!J$1+(Sheet1!$A$1-1)*10,FALSE)&gt;999,-1,0)))))))</f>
        <v>825</v>
      </c>
      <c r="AA1548" s="65">
        <f>IF(ISNA(VLOOKUP($A1548,Sheet1!$B$3:$AH$1266,Sheet1!K$1+(Sheet1!$A$1-1)*10,FALSE))=TRUE,"---",IF(VLOOKUP($A1548,Sheet1!$B$3:$AH$1266,Sheet1!K$1+(Sheet1!$A$1-1)*10,FALSE)="---","---", (ROUND(VLOOKUP($A1548,Sheet1!$B$3:$AH$1266,Sheet1!K$1+(Sheet1!$A$1-1)*10,FALSE),IF(VLOOKUP($A1548,Sheet1!$B$3:$AH$1266,Sheet1!K$1+(Sheet1!$A$1-1)*10,FALSE)&gt;99999,-3,IF(VLOOKUP($A1548,Sheet1!$B$3:$AH$1266,Sheet1!K$1+(Sheet1!$A$1-1)*10,FALSE)&gt;9999,-2,IF(VLOOKUP($A1548,Sheet1!$B$3:$AH$1266,Sheet1!K$1+(Sheet1!$A$1-1)*10,FALSE)&gt;999,-1,0)))))))</f>
        <v>916</v>
      </c>
      <c r="AB1548" s="65">
        <f>IF(ISNA(VLOOKUP($A1548,Sheet1!$B$3:$AH$1266,Sheet1!L$1+(Sheet1!$A$1-1)*10,FALSE))=TRUE,"---",IF(VLOOKUP($A1548,Sheet1!$B$3:$AH$1266,Sheet1!L$1+(Sheet1!$A$1-1)*10,FALSE)="---","---", (ROUND(VLOOKUP($A1548,Sheet1!$B$3:$AH$1266,Sheet1!L$1+(Sheet1!$A$1-1)*10,FALSE),IF(VLOOKUP($A1548,Sheet1!$B$3:$AH$1266,Sheet1!L$1+(Sheet1!$A$1-1)*10,FALSE)&gt;99999,-3,IF(VLOOKUP($A1548,Sheet1!$B$3:$AH$1266,Sheet1!L$1+(Sheet1!$A$1-1)*10,FALSE)&gt;9999,-2,IF(VLOOKUP($A1548,Sheet1!$B$3:$AH$1266,Sheet1!L$1+(Sheet1!$A$1-1)*10,FALSE)&gt;999,-1,0)))))))</f>
        <v>1010</v>
      </c>
      <c r="AC1548" s="65">
        <f>IF(ISNA(VLOOKUP($A1548,Sheet1!$B$3:$AH$1266,Sheet1!M$1+(Sheet1!$A$1-1)*10,FALSE))=TRUE,"---",IF(VLOOKUP($A1548,Sheet1!$B$3:$AH$1266,Sheet1!M$1+(Sheet1!$A$1-1)*10,FALSE)="---","---", (ROUND(VLOOKUP($A1548,Sheet1!$B$3:$AH$1266,Sheet1!M$1+(Sheet1!$A$1-1)*10,FALSE),IF(VLOOKUP($A1548,Sheet1!$B$3:$AH$1266,Sheet1!M$1+(Sheet1!$A$1-1)*10,FALSE)&gt;99999,-3,IF(VLOOKUP($A1548,Sheet1!$B$3:$AH$1266,Sheet1!M$1+(Sheet1!$A$1-1)*10,FALSE)&gt;9999,-2,IF(VLOOKUP($A1548,Sheet1!$B$3:$AH$1266,Sheet1!M$1+(Sheet1!$A$1-1)*10,FALSE)&gt;999,-1,0)))))))</f>
        <v>1100</v>
      </c>
      <c r="AD1548" s="65">
        <f>IF(ISNA(VLOOKUP($A1548,Sheet1!$B$3:$AH$1266,Sheet1!N$1+(Sheet1!$A$1-1)*10,FALSE))=TRUE,"---",IF(VLOOKUP($A1548,Sheet1!$B$3:$AH$1266,Sheet1!N$1+(Sheet1!$A$1-1)*10,FALSE)="---","---", (ROUND(VLOOKUP($A1548,Sheet1!$B$3:$AH$1266,Sheet1!N$1+(Sheet1!$A$1-1)*10,FALSE),IF(VLOOKUP($A1548,Sheet1!$B$3:$AH$1266,Sheet1!N$1+(Sheet1!$A$1-1)*10,FALSE)&gt;99999,-3,IF(VLOOKUP($A1548,Sheet1!$B$3:$AH$1266,Sheet1!N$1+(Sheet1!$A$1-1)*10,FALSE)&gt;9999,-2,IF(VLOOKUP($A1548,Sheet1!$B$3:$AH$1266,Sheet1!N$1+(Sheet1!$A$1-1)*10,FALSE)&gt;999,-1,0)))))))</f>
        <v>1220</v>
      </c>
    </row>
    <row r="1549" spans="1:30" ht="25.5" customHeight="1" x14ac:dyDescent="0.25">
      <c r="A1549" s="304" t="s">
        <v>2262</v>
      </c>
      <c r="B1549" s="393" t="s">
        <v>2263</v>
      </c>
      <c r="C1549" s="304">
        <v>430315</v>
      </c>
      <c r="D1549" s="304">
        <v>772927</v>
      </c>
      <c r="E1549" s="305" t="s">
        <v>3024</v>
      </c>
      <c r="F1549" s="117" t="s">
        <v>4882</v>
      </c>
      <c r="G1549" s="118" t="s">
        <v>286</v>
      </c>
      <c r="H1549" s="348">
        <v>44.4</v>
      </c>
      <c r="I1549" s="377">
        <v>22717</v>
      </c>
      <c r="J1549" s="413">
        <v>8.6</v>
      </c>
      <c r="K1549" s="351" t="s">
        <v>31</v>
      </c>
      <c r="L1549" s="338">
        <v>640</v>
      </c>
      <c r="M1549" s="381">
        <v>14.4</v>
      </c>
      <c r="N1549" s="340" t="s">
        <v>4405</v>
      </c>
      <c r="O1549" s="328">
        <f t="shared" si="53"/>
        <v>25.442600239547918</v>
      </c>
      <c r="P1549" s="328">
        <f>IF(O1549&lt;&gt;"",VLOOKUP($A1549,Sheet4!$A$2:$O$1309,14,FALSE)*100,"")</f>
        <v>0.47969219705146227</v>
      </c>
      <c r="Q1549" s="328">
        <f>IF(P1549&lt;&gt;"",VLOOKUP($A1549,Sheet4!$A$2:$O$1309,15,FALSE)*100,"")</f>
        <v>4.600703899472169</v>
      </c>
      <c r="R1549" s="358">
        <f t="shared" si="52"/>
        <v>4</v>
      </c>
      <c r="S1549" s="357" t="s">
        <v>4368</v>
      </c>
      <c r="T1549" s="357" t="str">
        <f>IF(ISNA(VLOOKUP(A1549,Sheet1!B$3:C$1266,2,FALSE)=TRUE),"NC",VLOOKUP(A1549,Sheet1!B$3:C$1266,2,FALSE))</f>
        <v>Rural10</v>
      </c>
      <c r="U1549" s="385">
        <f>IF(ISNA(VLOOKUP($A1549,Sheet1!$B$3:$AH$1266,Sheet1!E$1+(Sheet1!$A$1-1)*10,FALSE))=TRUE,"---",IF(VLOOKUP($A1549,Sheet1!$B$3:$AH$1266,Sheet1!E$1+(Sheet1!$A$1-1)*10,FALSE)="---","---", (ROUND(VLOOKUP($A1549,Sheet1!$B$3:$AH$1266,Sheet1!E$1+(Sheet1!$A$1-1)*10,FALSE),IF(VLOOKUP($A1549,Sheet1!$B$3:$AH$1266,Sheet1!E$1+(Sheet1!$A$1-1)*10,FALSE)&gt;99999,-3,IF(VLOOKUP($A1549,Sheet1!$B$3:$AH$1266,Sheet1!E$1+(Sheet1!$A$1-1)*10,FALSE)&gt;9999,-2,IF(VLOOKUP($A1549,Sheet1!$B$3:$AH$1266,Sheet1!E$1+(Sheet1!$A$1-1)*10,FALSE)&gt;999,-1,0)))))))</f>
        <v>403</v>
      </c>
      <c r="V1549" s="385">
        <f>IF(ISNA(VLOOKUP($A1549,Sheet1!$B$3:$AH$1266,Sheet1!F$1+(Sheet1!$A$1-1)*10,FALSE))=TRUE,"---",IF(VLOOKUP($A1549,Sheet1!$B$3:$AH$1266,Sheet1!F$1+(Sheet1!$A$1-1)*10,FALSE)="---","---", (ROUND(VLOOKUP($A1549,Sheet1!$B$3:$AH$1266,Sheet1!F$1+(Sheet1!$A$1-1)*10,FALSE),IF(VLOOKUP($A1549,Sheet1!$B$3:$AH$1266,Sheet1!F$1+(Sheet1!$A$1-1)*10,FALSE)&gt;99999,-3,IF(VLOOKUP($A1549,Sheet1!$B$3:$AH$1266,Sheet1!F$1+(Sheet1!$A$1-1)*10,FALSE)&gt;9999,-2,IF(VLOOKUP($A1549,Sheet1!$B$3:$AH$1266,Sheet1!F$1+(Sheet1!$A$1-1)*10,FALSE)&gt;999,-1,0)))))))</f>
        <v>455</v>
      </c>
      <c r="W1549" s="385">
        <f>IF(ISNA(VLOOKUP($A1549,Sheet1!$B$3:$AH$1266,Sheet1!G$1+(Sheet1!$A$1-1)*10,FALSE))=TRUE,"---",IF(VLOOKUP($A1549,Sheet1!$B$3:$AH$1266,Sheet1!G$1+(Sheet1!$A$1-1)*10,FALSE)="---","---", (ROUND(VLOOKUP($A1549,Sheet1!$B$3:$AH$1266,Sheet1!G$1+(Sheet1!$A$1-1)*10,FALSE),IF(VLOOKUP($A1549,Sheet1!$B$3:$AH$1266,Sheet1!G$1+(Sheet1!$A$1-1)*10,FALSE)&gt;99999,-3,IF(VLOOKUP($A1549,Sheet1!$B$3:$AH$1266,Sheet1!G$1+(Sheet1!$A$1-1)*10,FALSE)&gt;9999,-2,IF(VLOOKUP($A1549,Sheet1!$B$3:$AH$1266,Sheet1!G$1+(Sheet1!$A$1-1)*10,FALSE)&gt;999,-1,0)))))))</f>
        <v>517</v>
      </c>
      <c r="X1549" s="385">
        <f>IF(ISNA(VLOOKUP($A1549,Sheet1!$B$3:$AH$1266,Sheet1!H$1+(Sheet1!$A$1-1)*10,FALSE))=TRUE,"---",IF(VLOOKUP($A1549,Sheet1!$B$3:$AH$1266,Sheet1!H$1+(Sheet1!$A$1-1)*10,FALSE)="---","---", (ROUND(VLOOKUP($A1549,Sheet1!$B$3:$AH$1266,Sheet1!H$1+(Sheet1!$A$1-1)*10,FALSE),IF(VLOOKUP($A1549,Sheet1!$B$3:$AH$1266,Sheet1!H$1+(Sheet1!$A$1-1)*10,FALSE)&gt;99999,-3,IF(VLOOKUP($A1549,Sheet1!$B$3:$AH$1266,Sheet1!H$1+(Sheet1!$A$1-1)*10,FALSE)&gt;9999,-2,IF(VLOOKUP($A1549,Sheet1!$B$3:$AH$1266,Sheet1!H$1+(Sheet1!$A$1-1)*10,FALSE)&gt;999,-1,0)))))))</f>
        <v>671</v>
      </c>
      <c r="Y1549" s="385">
        <f>IF(ISNA(VLOOKUP($A1549,Sheet1!$B$3:$AH$1266,Sheet1!I$1+(Sheet1!$A$1-1)*10,FALSE))=TRUE,"---",IF(VLOOKUP($A1549,Sheet1!$B$3:$AH$1266,Sheet1!I$1+(Sheet1!$A$1-1)*10,FALSE)="---","---", (ROUND(VLOOKUP($A1549,Sheet1!$B$3:$AH$1266,Sheet1!I$1+(Sheet1!$A$1-1)*10,FALSE),IF(VLOOKUP($A1549,Sheet1!$B$3:$AH$1266,Sheet1!I$1+(Sheet1!$A$1-1)*10,FALSE)&gt;99999,-3,IF(VLOOKUP($A1549,Sheet1!$B$3:$AH$1266,Sheet1!I$1+(Sheet1!$A$1-1)*10,FALSE)&gt;9999,-2,IF(VLOOKUP($A1549,Sheet1!$B$3:$AH$1266,Sheet1!I$1+(Sheet1!$A$1-1)*10,FALSE)&gt;999,-1,0)))))))</f>
        <v>774</v>
      </c>
      <c r="Z1549" s="385">
        <f>IF(ISNA(VLOOKUP($A1549,Sheet1!$B$3:$AH$1266,Sheet1!J$1+(Sheet1!$A$1-1)*10,FALSE))=TRUE,"---",IF(VLOOKUP($A1549,Sheet1!$B$3:$AH$1266,Sheet1!J$1+(Sheet1!$A$1-1)*10,FALSE)="---","---", (ROUND(VLOOKUP($A1549,Sheet1!$B$3:$AH$1266,Sheet1!J$1+(Sheet1!$A$1-1)*10,FALSE),IF(VLOOKUP($A1549,Sheet1!$B$3:$AH$1266,Sheet1!J$1+(Sheet1!$A$1-1)*10,FALSE)&gt;99999,-3,IF(VLOOKUP($A1549,Sheet1!$B$3:$AH$1266,Sheet1!J$1+(Sheet1!$A$1-1)*10,FALSE)&gt;9999,-2,IF(VLOOKUP($A1549,Sheet1!$B$3:$AH$1266,Sheet1!J$1+(Sheet1!$A$1-1)*10,FALSE)&gt;999,-1,0)))))))</f>
        <v>905</v>
      </c>
      <c r="AA1549" s="385">
        <f>IF(ISNA(VLOOKUP($A1549,Sheet1!$B$3:$AH$1266,Sheet1!K$1+(Sheet1!$A$1-1)*10,FALSE))=TRUE,"---",IF(VLOOKUP($A1549,Sheet1!$B$3:$AH$1266,Sheet1!K$1+(Sheet1!$A$1-1)*10,FALSE)="---","---", (ROUND(VLOOKUP($A1549,Sheet1!$B$3:$AH$1266,Sheet1!K$1+(Sheet1!$A$1-1)*10,FALSE),IF(VLOOKUP($A1549,Sheet1!$B$3:$AH$1266,Sheet1!K$1+(Sheet1!$A$1-1)*10,FALSE)&gt;99999,-3,IF(VLOOKUP($A1549,Sheet1!$B$3:$AH$1266,Sheet1!K$1+(Sheet1!$A$1-1)*10,FALSE)&gt;9999,-2,IF(VLOOKUP($A1549,Sheet1!$B$3:$AH$1266,Sheet1!K$1+(Sheet1!$A$1-1)*10,FALSE)&gt;999,-1,0)))))))</f>
        <v>1000</v>
      </c>
      <c r="AB1549" s="385">
        <f>IF(ISNA(VLOOKUP($A1549,Sheet1!$B$3:$AH$1266,Sheet1!L$1+(Sheet1!$A$1-1)*10,FALSE))=TRUE,"---",IF(VLOOKUP($A1549,Sheet1!$B$3:$AH$1266,Sheet1!L$1+(Sheet1!$A$1-1)*10,FALSE)="---","---", (ROUND(VLOOKUP($A1549,Sheet1!$B$3:$AH$1266,Sheet1!L$1+(Sheet1!$A$1-1)*10,FALSE),IF(VLOOKUP($A1549,Sheet1!$B$3:$AH$1266,Sheet1!L$1+(Sheet1!$A$1-1)*10,FALSE)&gt;99999,-3,IF(VLOOKUP($A1549,Sheet1!$B$3:$AH$1266,Sheet1!L$1+(Sheet1!$A$1-1)*10,FALSE)&gt;9999,-2,IF(VLOOKUP($A1549,Sheet1!$B$3:$AH$1266,Sheet1!L$1+(Sheet1!$A$1-1)*10,FALSE)&gt;999,-1,0)))))))</f>
        <v>1100</v>
      </c>
      <c r="AC1549" s="385">
        <f>IF(ISNA(VLOOKUP($A1549,Sheet1!$B$3:$AH$1266,Sheet1!M$1+(Sheet1!$A$1-1)*10,FALSE))=TRUE,"---",IF(VLOOKUP($A1549,Sheet1!$B$3:$AH$1266,Sheet1!M$1+(Sheet1!$A$1-1)*10,FALSE)="---","---", (ROUND(VLOOKUP($A1549,Sheet1!$B$3:$AH$1266,Sheet1!M$1+(Sheet1!$A$1-1)*10,FALSE),IF(VLOOKUP($A1549,Sheet1!$B$3:$AH$1266,Sheet1!M$1+(Sheet1!$A$1-1)*10,FALSE)&gt;99999,-3,IF(VLOOKUP($A1549,Sheet1!$B$3:$AH$1266,Sheet1!M$1+(Sheet1!$A$1-1)*10,FALSE)&gt;9999,-2,IF(VLOOKUP($A1549,Sheet1!$B$3:$AH$1266,Sheet1!M$1+(Sheet1!$A$1-1)*10,FALSE)&gt;999,-1,0)))))))</f>
        <v>1200</v>
      </c>
      <c r="AD1549" s="385">
        <f>IF(ISNA(VLOOKUP($A1549,Sheet1!$B$3:$AH$1266,Sheet1!N$1+(Sheet1!$A$1-1)*10,FALSE))=TRUE,"---",IF(VLOOKUP($A1549,Sheet1!$B$3:$AH$1266,Sheet1!N$1+(Sheet1!$A$1-1)*10,FALSE)="---","---", (ROUND(VLOOKUP($A1549,Sheet1!$B$3:$AH$1266,Sheet1!N$1+(Sheet1!$A$1-1)*10,FALSE),IF(VLOOKUP($A1549,Sheet1!$B$3:$AH$1266,Sheet1!N$1+(Sheet1!$A$1-1)*10,FALSE)&gt;99999,-3,IF(VLOOKUP($A1549,Sheet1!$B$3:$AH$1266,Sheet1!N$1+(Sheet1!$A$1-1)*10,FALSE)&gt;9999,-2,IF(VLOOKUP($A1549,Sheet1!$B$3:$AH$1266,Sheet1!N$1+(Sheet1!$A$1-1)*10,FALSE)&gt;999,-1,0)))))))</f>
        <v>1340</v>
      </c>
    </row>
    <row r="1550" spans="1:30" ht="25.5" customHeight="1" x14ac:dyDescent="0.25">
      <c r="A1550" s="304"/>
      <c r="B1550" s="346"/>
      <c r="C1550" s="304"/>
      <c r="D1550" s="304"/>
      <c r="E1550" s="305"/>
      <c r="F1550" s="117" t="s">
        <v>4883</v>
      </c>
      <c r="G1550" s="118" t="s">
        <v>31</v>
      </c>
      <c r="H1550" s="348"/>
      <c r="I1550" s="378"/>
      <c r="J1550" s="414"/>
      <c r="K1550" s="352"/>
      <c r="L1550" s="339"/>
      <c r="M1550" s="382"/>
      <c r="N1550" s="341"/>
      <c r="O1550" s="329" t="e">
        <f t="shared" si="53"/>
        <v>#NUM!</v>
      </c>
      <c r="P1550" s="329" t="e">
        <f>IF(O1550&lt;&gt;"",VLOOKUP($A1550,Sheet4!$A$2:$O$1309,14,FALSE)*100,"")</f>
        <v>#NUM!</v>
      </c>
      <c r="Q1550" s="329" t="e">
        <f>IF(P1550&lt;&gt;"",VLOOKUP($A1550,Sheet4!$A$2:$O$1309,15,FALSE)*100,"")</f>
        <v>#NUM!</v>
      </c>
      <c r="R1550" s="357" t="e">
        <f t="shared" ref="R1550:R1612" si="54">IF(O1550="&lt;0.2","&gt;500",IF(O1550="&gt;50","&lt;2",IF(ISERR(1/O1550*100),"",IF(AND((1/O1550*100)&gt;=2,(1/O1550*100)&lt;=10),MROUND(1/O1550*100,1),IF(AND((1/O1550*100)&gt;=10,(1/O1550*100)&lt;=50),MROUND(1/O1550*100,5),IF(AND((1/O1550*100)&gt;=50,(1/O1550*100)&lt;=104),MROUND(1/O1550*100,10),IF(AND((1/O1550*100)&gt;=104,(1/O1550*100)&lt;=110),"100",IF(AND((1/O1550*100)&gt;=110,(1/O1550*100)&lt;=180),"&gt;100, &lt;200",IF(AND((1/O1550*100)&gt;=180,(1/O1550*100)&lt;=220),"200",IF(AND((1/O1550*100)&gt;=220,(1/O1550*100)&lt;=450),"&gt;200,  &lt;500","500"))))))))))</f>
        <v>#NUM!</v>
      </c>
      <c r="S1550" s="357"/>
      <c r="T1550" s="357"/>
      <c r="U1550" s="385"/>
      <c r="V1550" s="385"/>
      <c r="W1550" s="385"/>
      <c r="X1550" s="385"/>
      <c r="Y1550" s="385"/>
      <c r="Z1550" s="385"/>
      <c r="AA1550" s="385"/>
      <c r="AB1550" s="385"/>
      <c r="AC1550" s="385"/>
      <c r="AD1550" s="385"/>
    </row>
    <row r="1551" spans="1:30" ht="25.5" customHeight="1" x14ac:dyDescent="0.25">
      <c r="A1551" s="125" t="s">
        <v>2264</v>
      </c>
      <c r="B1551" s="126" t="s">
        <v>2265</v>
      </c>
      <c r="C1551" s="125">
        <v>430403</v>
      </c>
      <c r="D1551" s="125">
        <v>772923</v>
      </c>
      <c r="E1551" s="70" t="s">
        <v>3024</v>
      </c>
      <c r="F1551" s="52" t="s">
        <v>4882</v>
      </c>
      <c r="G1551" s="127" t="s">
        <v>286</v>
      </c>
      <c r="H1551" s="128">
        <v>52.6</v>
      </c>
      <c r="I1551" s="112">
        <v>22717</v>
      </c>
      <c r="J1551" s="113">
        <v>5.6</v>
      </c>
      <c r="K1551" s="114" t="s">
        <v>4405</v>
      </c>
      <c r="L1551" s="115">
        <v>1250</v>
      </c>
      <c r="M1551" s="116">
        <v>23.8</v>
      </c>
      <c r="N1551" s="114" t="s">
        <v>4405</v>
      </c>
      <c r="O1551" s="68">
        <f t="shared" si="53"/>
        <v>2.1463471484637218</v>
      </c>
      <c r="P1551" s="68">
        <f>IF(O1551&lt;&gt;"",VLOOKUP($A1551,Sheet4!$A$2:$O$1309,14,FALSE)*100,"")</f>
        <v>0.41441536703594739</v>
      </c>
      <c r="Q1551" s="68">
        <f>IF(P1551&lt;&gt;"",VLOOKUP($A1551,Sheet4!$A$2:$O$1309,15,FALSE)*100,"")</f>
        <v>3.9860216173409735</v>
      </c>
      <c r="R1551" s="74">
        <f t="shared" si="54"/>
        <v>45</v>
      </c>
      <c r="S1551" s="64" t="s">
        <v>4368</v>
      </c>
      <c r="T1551" s="64" t="str">
        <f>IF(ISNA(VLOOKUP(A1551,Sheet1!B$3:C$1266,2,FALSE)=TRUE),"NC",VLOOKUP(A1551,Sheet1!B$3:C$1266,2,FALSE))</f>
        <v>Rural10</v>
      </c>
      <c r="U1551" s="65">
        <f>IF(ISNA(VLOOKUP($A1551,Sheet1!$B$3:$AH$1266,Sheet1!E$1+(Sheet1!$A$1-1)*10,FALSE))=TRUE,"---",IF(VLOOKUP($A1551,Sheet1!$B$3:$AH$1266,Sheet1!E$1+(Sheet1!$A$1-1)*10,FALSE)="---","---", (ROUND(VLOOKUP($A1551,Sheet1!$B$3:$AH$1266,Sheet1!E$1+(Sheet1!$A$1-1)*10,FALSE),IF(VLOOKUP($A1551,Sheet1!$B$3:$AH$1266,Sheet1!E$1+(Sheet1!$A$1-1)*10,FALSE)&gt;99999,-3,IF(VLOOKUP($A1551,Sheet1!$B$3:$AH$1266,Sheet1!E$1+(Sheet1!$A$1-1)*10,FALSE)&gt;9999,-2,IF(VLOOKUP($A1551,Sheet1!$B$3:$AH$1266,Sheet1!E$1+(Sheet1!$A$1-1)*10,FALSE)&gt;999,-1,0)))))))</f>
        <v>457</v>
      </c>
      <c r="V1551" s="65">
        <f>IF(ISNA(VLOOKUP($A1551,Sheet1!$B$3:$AH$1266,Sheet1!F$1+(Sheet1!$A$1-1)*10,FALSE))=TRUE,"---",IF(VLOOKUP($A1551,Sheet1!$B$3:$AH$1266,Sheet1!F$1+(Sheet1!$A$1-1)*10,FALSE)="---","---", (ROUND(VLOOKUP($A1551,Sheet1!$B$3:$AH$1266,Sheet1!F$1+(Sheet1!$A$1-1)*10,FALSE),IF(VLOOKUP($A1551,Sheet1!$B$3:$AH$1266,Sheet1!F$1+(Sheet1!$A$1-1)*10,FALSE)&gt;99999,-3,IF(VLOOKUP($A1551,Sheet1!$B$3:$AH$1266,Sheet1!F$1+(Sheet1!$A$1-1)*10,FALSE)&gt;9999,-2,IF(VLOOKUP($A1551,Sheet1!$B$3:$AH$1266,Sheet1!F$1+(Sheet1!$A$1-1)*10,FALSE)&gt;999,-1,0)))))))</f>
        <v>524</v>
      </c>
      <c r="W1551" s="65">
        <f>IF(ISNA(VLOOKUP($A1551,Sheet1!$B$3:$AH$1266,Sheet1!G$1+(Sheet1!$A$1-1)*10,FALSE))=TRUE,"---",IF(VLOOKUP($A1551,Sheet1!$B$3:$AH$1266,Sheet1!G$1+(Sheet1!$A$1-1)*10,FALSE)="---","---", (ROUND(VLOOKUP($A1551,Sheet1!$B$3:$AH$1266,Sheet1!G$1+(Sheet1!$A$1-1)*10,FALSE),IF(VLOOKUP($A1551,Sheet1!$B$3:$AH$1266,Sheet1!G$1+(Sheet1!$A$1-1)*10,FALSE)&gt;99999,-3,IF(VLOOKUP($A1551,Sheet1!$B$3:$AH$1266,Sheet1!G$1+(Sheet1!$A$1-1)*10,FALSE)&gt;9999,-2,IF(VLOOKUP($A1551,Sheet1!$B$3:$AH$1266,Sheet1!G$1+(Sheet1!$A$1-1)*10,FALSE)&gt;999,-1,0)))))))</f>
        <v>606</v>
      </c>
      <c r="X1551" s="65">
        <f>IF(ISNA(VLOOKUP($A1551,Sheet1!$B$3:$AH$1266,Sheet1!H$1+(Sheet1!$A$1-1)*10,FALSE))=TRUE,"---",IF(VLOOKUP($A1551,Sheet1!$B$3:$AH$1266,Sheet1!H$1+(Sheet1!$A$1-1)*10,FALSE)="---","---", (ROUND(VLOOKUP($A1551,Sheet1!$B$3:$AH$1266,Sheet1!H$1+(Sheet1!$A$1-1)*10,FALSE),IF(VLOOKUP($A1551,Sheet1!$B$3:$AH$1266,Sheet1!H$1+(Sheet1!$A$1-1)*10,FALSE)&gt;99999,-3,IF(VLOOKUP($A1551,Sheet1!$B$3:$AH$1266,Sheet1!H$1+(Sheet1!$A$1-1)*10,FALSE)&gt;9999,-2,IF(VLOOKUP($A1551,Sheet1!$B$3:$AH$1266,Sheet1!H$1+(Sheet1!$A$1-1)*10,FALSE)&gt;999,-1,0)))))))</f>
        <v>811</v>
      </c>
      <c r="Y1551" s="65">
        <f>IF(ISNA(VLOOKUP($A1551,Sheet1!$B$3:$AH$1266,Sheet1!I$1+(Sheet1!$A$1-1)*10,FALSE))=TRUE,"---",IF(VLOOKUP($A1551,Sheet1!$B$3:$AH$1266,Sheet1!I$1+(Sheet1!$A$1-1)*10,FALSE)="---","---", (ROUND(VLOOKUP($A1551,Sheet1!$B$3:$AH$1266,Sheet1!I$1+(Sheet1!$A$1-1)*10,FALSE),IF(VLOOKUP($A1551,Sheet1!$B$3:$AH$1266,Sheet1!I$1+(Sheet1!$A$1-1)*10,FALSE)&gt;99999,-3,IF(VLOOKUP($A1551,Sheet1!$B$3:$AH$1266,Sheet1!I$1+(Sheet1!$A$1-1)*10,FALSE)&gt;9999,-2,IF(VLOOKUP($A1551,Sheet1!$B$3:$AH$1266,Sheet1!I$1+(Sheet1!$A$1-1)*10,FALSE)&gt;999,-1,0)))))))</f>
        <v>950</v>
      </c>
      <c r="Z1551" s="65">
        <f>IF(ISNA(VLOOKUP($A1551,Sheet1!$B$3:$AH$1266,Sheet1!J$1+(Sheet1!$A$1-1)*10,FALSE))=TRUE,"---",IF(VLOOKUP($A1551,Sheet1!$B$3:$AH$1266,Sheet1!J$1+(Sheet1!$A$1-1)*10,FALSE)="---","---", (ROUND(VLOOKUP($A1551,Sheet1!$B$3:$AH$1266,Sheet1!J$1+(Sheet1!$A$1-1)*10,FALSE),IF(VLOOKUP($A1551,Sheet1!$B$3:$AH$1266,Sheet1!J$1+(Sheet1!$A$1-1)*10,FALSE)&gt;99999,-3,IF(VLOOKUP($A1551,Sheet1!$B$3:$AH$1266,Sheet1!J$1+(Sheet1!$A$1-1)*10,FALSE)&gt;9999,-2,IF(VLOOKUP($A1551,Sheet1!$B$3:$AH$1266,Sheet1!J$1+(Sheet1!$A$1-1)*10,FALSE)&gt;999,-1,0)))))))</f>
        <v>1130</v>
      </c>
      <c r="AA1551" s="65">
        <f>IF(ISNA(VLOOKUP($A1551,Sheet1!$B$3:$AH$1266,Sheet1!K$1+(Sheet1!$A$1-1)*10,FALSE))=TRUE,"---",IF(VLOOKUP($A1551,Sheet1!$B$3:$AH$1266,Sheet1!K$1+(Sheet1!$A$1-1)*10,FALSE)="---","---", (ROUND(VLOOKUP($A1551,Sheet1!$B$3:$AH$1266,Sheet1!K$1+(Sheet1!$A$1-1)*10,FALSE),IF(VLOOKUP($A1551,Sheet1!$B$3:$AH$1266,Sheet1!K$1+(Sheet1!$A$1-1)*10,FALSE)&gt;99999,-3,IF(VLOOKUP($A1551,Sheet1!$B$3:$AH$1266,Sheet1!K$1+(Sheet1!$A$1-1)*10,FALSE)&gt;9999,-2,IF(VLOOKUP($A1551,Sheet1!$B$3:$AH$1266,Sheet1!K$1+(Sheet1!$A$1-1)*10,FALSE)&gt;999,-1,0)))))))</f>
        <v>1260</v>
      </c>
      <c r="AB1551" s="65">
        <f>IF(ISNA(VLOOKUP($A1551,Sheet1!$B$3:$AH$1266,Sheet1!L$1+(Sheet1!$A$1-1)*10,FALSE))=TRUE,"---",IF(VLOOKUP($A1551,Sheet1!$B$3:$AH$1266,Sheet1!L$1+(Sheet1!$A$1-1)*10,FALSE)="---","---", (ROUND(VLOOKUP($A1551,Sheet1!$B$3:$AH$1266,Sheet1!L$1+(Sheet1!$A$1-1)*10,FALSE),IF(VLOOKUP($A1551,Sheet1!$B$3:$AH$1266,Sheet1!L$1+(Sheet1!$A$1-1)*10,FALSE)&gt;99999,-3,IF(VLOOKUP($A1551,Sheet1!$B$3:$AH$1266,Sheet1!L$1+(Sheet1!$A$1-1)*10,FALSE)&gt;9999,-2,IF(VLOOKUP($A1551,Sheet1!$B$3:$AH$1266,Sheet1!L$1+(Sheet1!$A$1-1)*10,FALSE)&gt;999,-1,0)))))))</f>
        <v>1400</v>
      </c>
      <c r="AC1551" s="65">
        <f>IF(ISNA(VLOOKUP($A1551,Sheet1!$B$3:$AH$1266,Sheet1!M$1+(Sheet1!$A$1-1)*10,FALSE))=TRUE,"---",IF(VLOOKUP($A1551,Sheet1!$B$3:$AH$1266,Sheet1!M$1+(Sheet1!$A$1-1)*10,FALSE)="---","---", (ROUND(VLOOKUP($A1551,Sheet1!$B$3:$AH$1266,Sheet1!M$1+(Sheet1!$A$1-1)*10,FALSE),IF(VLOOKUP($A1551,Sheet1!$B$3:$AH$1266,Sheet1!M$1+(Sheet1!$A$1-1)*10,FALSE)&gt;99999,-3,IF(VLOOKUP($A1551,Sheet1!$B$3:$AH$1266,Sheet1!M$1+(Sheet1!$A$1-1)*10,FALSE)&gt;9999,-2,IF(VLOOKUP($A1551,Sheet1!$B$3:$AH$1266,Sheet1!M$1+(Sheet1!$A$1-1)*10,FALSE)&gt;999,-1,0)))))))</f>
        <v>1540</v>
      </c>
      <c r="AD1551" s="65">
        <f>IF(ISNA(VLOOKUP($A1551,Sheet1!$B$3:$AH$1266,Sheet1!N$1+(Sheet1!$A$1-1)*10,FALSE))=TRUE,"---",IF(VLOOKUP($A1551,Sheet1!$B$3:$AH$1266,Sheet1!N$1+(Sheet1!$A$1-1)*10,FALSE)="---","---", (ROUND(VLOOKUP($A1551,Sheet1!$B$3:$AH$1266,Sheet1!N$1+(Sheet1!$A$1-1)*10,FALSE),IF(VLOOKUP($A1551,Sheet1!$B$3:$AH$1266,Sheet1!N$1+(Sheet1!$A$1-1)*10,FALSE)&gt;99999,-3,IF(VLOOKUP($A1551,Sheet1!$B$3:$AH$1266,Sheet1!N$1+(Sheet1!$A$1-1)*10,FALSE)&gt;9999,-2,IF(VLOOKUP($A1551,Sheet1!$B$3:$AH$1266,Sheet1!N$1+(Sheet1!$A$1-1)*10,FALSE)&gt;999,-1,0)))))))</f>
        <v>1720</v>
      </c>
    </row>
    <row r="1552" spans="1:30" ht="25.5" customHeight="1" x14ac:dyDescent="0.25">
      <c r="A1552" s="133" t="s">
        <v>2266</v>
      </c>
      <c r="B1552" s="134" t="s">
        <v>2267</v>
      </c>
      <c r="C1552" s="133">
        <v>430413</v>
      </c>
      <c r="D1552" s="133">
        <v>772853</v>
      </c>
      <c r="E1552" s="67" t="s">
        <v>3024</v>
      </c>
      <c r="F1552" s="135" t="s">
        <v>4405</v>
      </c>
      <c r="G1552" s="118" t="s">
        <v>160</v>
      </c>
      <c r="H1552" s="136">
        <v>1.84</v>
      </c>
      <c r="I1552" s="119">
        <v>27331</v>
      </c>
      <c r="J1552" s="137" t="s">
        <v>4405</v>
      </c>
      <c r="K1552" s="118" t="s">
        <v>17</v>
      </c>
      <c r="L1552" s="146">
        <v>19000</v>
      </c>
      <c r="M1552" s="123">
        <v>10326</v>
      </c>
      <c r="N1552" s="118" t="s">
        <v>1130</v>
      </c>
      <c r="O1552" s="71" t="s">
        <v>4405</v>
      </c>
      <c r="P1552" s="71" t="s">
        <v>4405</v>
      </c>
      <c r="Q1552" s="71" t="s">
        <v>4405</v>
      </c>
      <c r="R1552" s="73" t="s">
        <v>4405</v>
      </c>
      <c r="S1552" s="63" t="s">
        <v>4368</v>
      </c>
      <c r="T1552" s="63" t="str">
        <f>IF(ISNA(VLOOKUP(A1552,Sheet1!B$3:C$1266,2,FALSE)=TRUE),"NC",VLOOKUP(A1552,Sheet1!B$3:C$1266,2,FALSE))</f>
        <v>NC</v>
      </c>
      <c r="U1552" s="66" t="str">
        <f>IF(ISNA(VLOOKUP($A1552,Sheet1!$B$3:$AH$1266,Sheet1!E$1+(Sheet1!$A$1-1)*10,FALSE))=TRUE,"---",IF(VLOOKUP($A1552,Sheet1!$B$3:$AH$1266,Sheet1!E$1+(Sheet1!$A$1-1)*10,FALSE)="---","---", (ROUND(VLOOKUP($A1552,Sheet1!$B$3:$AH$1266,Sheet1!E$1+(Sheet1!$A$1-1)*10,FALSE),IF(VLOOKUP($A1552,Sheet1!$B$3:$AH$1266,Sheet1!E$1+(Sheet1!$A$1-1)*10,FALSE)&gt;99999,-3,IF(VLOOKUP($A1552,Sheet1!$B$3:$AH$1266,Sheet1!E$1+(Sheet1!$A$1-1)*10,FALSE)&gt;9999,-2,IF(VLOOKUP($A1552,Sheet1!$B$3:$AH$1266,Sheet1!E$1+(Sheet1!$A$1-1)*10,FALSE)&gt;999,-1,0)))))))</f>
        <v>---</v>
      </c>
      <c r="V1552" s="66" t="str">
        <f>IF(ISNA(VLOOKUP($A1552,Sheet1!$B$3:$AH$1266,Sheet1!F$1+(Sheet1!$A$1-1)*10,FALSE))=TRUE,"---",IF(VLOOKUP($A1552,Sheet1!$B$3:$AH$1266,Sheet1!F$1+(Sheet1!$A$1-1)*10,FALSE)="---","---", (ROUND(VLOOKUP($A1552,Sheet1!$B$3:$AH$1266,Sheet1!F$1+(Sheet1!$A$1-1)*10,FALSE),IF(VLOOKUP($A1552,Sheet1!$B$3:$AH$1266,Sheet1!F$1+(Sheet1!$A$1-1)*10,FALSE)&gt;99999,-3,IF(VLOOKUP($A1552,Sheet1!$B$3:$AH$1266,Sheet1!F$1+(Sheet1!$A$1-1)*10,FALSE)&gt;9999,-2,IF(VLOOKUP($A1552,Sheet1!$B$3:$AH$1266,Sheet1!F$1+(Sheet1!$A$1-1)*10,FALSE)&gt;999,-1,0)))))))</f>
        <v>---</v>
      </c>
      <c r="W1552" s="66" t="str">
        <f>IF(ISNA(VLOOKUP($A1552,Sheet1!$B$3:$AH$1266,Sheet1!G$1+(Sheet1!$A$1-1)*10,FALSE))=TRUE,"---",IF(VLOOKUP($A1552,Sheet1!$B$3:$AH$1266,Sheet1!G$1+(Sheet1!$A$1-1)*10,FALSE)="---","---", (ROUND(VLOOKUP($A1552,Sheet1!$B$3:$AH$1266,Sheet1!G$1+(Sheet1!$A$1-1)*10,FALSE),IF(VLOOKUP($A1552,Sheet1!$B$3:$AH$1266,Sheet1!G$1+(Sheet1!$A$1-1)*10,FALSE)&gt;99999,-3,IF(VLOOKUP($A1552,Sheet1!$B$3:$AH$1266,Sheet1!G$1+(Sheet1!$A$1-1)*10,FALSE)&gt;9999,-2,IF(VLOOKUP($A1552,Sheet1!$B$3:$AH$1266,Sheet1!G$1+(Sheet1!$A$1-1)*10,FALSE)&gt;999,-1,0)))))))</f>
        <v>---</v>
      </c>
      <c r="X1552" s="66" t="str">
        <f>IF(ISNA(VLOOKUP($A1552,Sheet1!$B$3:$AH$1266,Sheet1!H$1+(Sheet1!$A$1-1)*10,FALSE))=TRUE,"---",IF(VLOOKUP($A1552,Sheet1!$B$3:$AH$1266,Sheet1!H$1+(Sheet1!$A$1-1)*10,FALSE)="---","---", (ROUND(VLOOKUP($A1552,Sheet1!$B$3:$AH$1266,Sheet1!H$1+(Sheet1!$A$1-1)*10,FALSE),IF(VLOOKUP($A1552,Sheet1!$B$3:$AH$1266,Sheet1!H$1+(Sheet1!$A$1-1)*10,FALSE)&gt;99999,-3,IF(VLOOKUP($A1552,Sheet1!$B$3:$AH$1266,Sheet1!H$1+(Sheet1!$A$1-1)*10,FALSE)&gt;9999,-2,IF(VLOOKUP($A1552,Sheet1!$B$3:$AH$1266,Sheet1!H$1+(Sheet1!$A$1-1)*10,FALSE)&gt;999,-1,0)))))))</f>
        <v>---</v>
      </c>
      <c r="Y1552" s="66" t="str">
        <f>IF(ISNA(VLOOKUP($A1552,Sheet1!$B$3:$AH$1266,Sheet1!I$1+(Sheet1!$A$1-1)*10,FALSE))=TRUE,"---",IF(VLOOKUP($A1552,Sheet1!$B$3:$AH$1266,Sheet1!I$1+(Sheet1!$A$1-1)*10,FALSE)="---","---", (ROUND(VLOOKUP($A1552,Sheet1!$B$3:$AH$1266,Sheet1!I$1+(Sheet1!$A$1-1)*10,FALSE),IF(VLOOKUP($A1552,Sheet1!$B$3:$AH$1266,Sheet1!I$1+(Sheet1!$A$1-1)*10,FALSE)&gt;99999,-3,IF(VLOOKUP($A1552,Sheet1!$B$3:$AH$1266,Sheet1!I$1+(Sheet1!$A$1-1)*10,FALSE)&gt;9999,-2,IF(VLOOKUP($A1552,Sheet1!$B$3:$AH$1266,Sheet1!I$1+(Sheet1!$A$1-1)*10,FALSE)&gt;999,-1,0)))))))</f>
        <v>---</v>
      </c>
      <c r="Z1552" s="66" t="str">
        <f>IF(ISNA(VLOOKUP($A1552,Sheet1!$B$3:$AH$1266,Sheet1!J$1+(Sheet1!$A$1-1)*10,FALSE))=TRUE,"---",IF(VLOOKUP($A1552,Sheet1!$B$3:$AH$1266,Sheet1!J$1+(Sheet1!$A$1-1)*10,FALSE)="---","---", (ROUND(VLOOKUP($A1552,Sheet1!$B$3:$AH$1266,Sheet1!J$1+(Sheet1!$A$1-1)*10,FALSE),IF(VLOOKUP($A1552,Sheet1!$B$3:$AH$1266,Sheet1!J$1+(Sheet1!$A$1-1)*10,FALSE)&gt;99999,-3,IF(VLOOKUP($A1552,Sheet1!$B$3:$AH$1266,Sheet1!J$1+(Sheet1!$A$1-1)*10,FALSE)&gt;9999,-2,IF(VLOOKUP($A1552,Sheet1!$B$3:$AH$1266,Sheet1!J$1+(Sheet1!$A$1-1)*10,FALSE)&gt;999,-1,0)))))))</f>
        <v>---</v>
      </c>
      <c r="AA1552" s="66" t="str">
        <f>IF(ISNA(VLOOKUP($A1552,Sheet1!$B$3:$AH$1266,Sheet1!K$1+(Sheet1!$A$1-1)*10,FALSE))=TRUE,"---",IF(VLOOKUP($A1552,Sheet1!$B$3:$AH$1266,Sheet1!K$1+(Sheet1!$A$1-1)*10,FALSE)="---","---", (ROUND(VLOOKUP($A1552,Sheet1!$B$3:$AH$1266,Sheet1!K$1+(Sheet1!$A$1-1)*10,FALSE),IF(VLOOKUP($A1552,Sheet1!$B$3:$AH$1266,Sheet1!K$1+(Sheet1!$A$1-1)*10,FALSE)&gt;99999,-3,IF(VLOOKUP($A1552,Sheet1!$B$3:$AH$1266,Sheet1!K$1+(Sheet1!$A$1-1)*10,FALSE)&gt;9999,-2,IF(VLOOKUP($A1552,Sheet1!$B$3:$AH$1266,Sheet1!K$1+(Sheet1!$A$1-1)*10,FALSE)&gt;999,-1,0)))))))</f>
        <v>---</v>
      </c>
      <c r="AB1552" s="66" t="str">
        <f>IF(ISNA(VLOOKUP($A1552,Sheet1!$B$3:$AH$1266,Sheet1!L$1+(Sheet1!$A$1-1)*10,FALSE))=TRUE,"---",IF(VLOOKUP($A1552,Sheet1!$B$3:$AH$1266,Sheet1!L$1+(Sheet1!$A$1-1)*10,FALSE)="---","---", (ROUND(VLOOKUP($A1552,Sheet1!$B$3:$AH$1266,Sheet1!L$1+(Sheet1!$A$1-1)*10,FALSE),IF(VLOOKUP($A1552,Sheet1!$B$3:$AH$1266,Sheet1!L$1+(Sheet1!$A$1-1)*10,FALSE)&gt;99999,-3,IF(VLOOKUP($A1552,Sheet1!$B$3:$AH$1266,Sheet1!L$1+(Sheet1!$A$1-1)*10,FALSE)&gt;9999,-2,IF(VLOOKUP($A1552,Sheet1!$B$3:$AH$1266,Sheet1!L$1+(Sheet1!$A$1-1)*10,FALSE)&gt;999,-1,0)))))))</f>
        <v>---</v>
      </c>
      <c r="AC1552" s="66" t="str">
        <f>IF(ISNA(VLOOKUP($A1552,Sheet1!$B$3:$AH$1266,Sheet1!M$1+(Sheet1!$A$1-1)*10,FALSE))=TRUE,"---",IF(VLOOKUP($A1552,Sheet1!$B$3:$AH$1266,Sheet1!M$1+(Sheet1!$A$1-1)*10,FALSE)="---","---", (ROUND(VLOOKUP($A1552,Sheet1!$B$3:$AH$1266,Sheet1!M$1+(Sheet1!$A$1-1)*10,FALSE),IF(VLOOKUP($A1552,Sheet1!$B$3:$AH$1266,Sheet1!M$1+(Sheet1!$A$1-1)*10,FALSE)&gt;99999,-3,IF(VLOOKUP($A1552,Sheet1!$B$3:$AH$1266,Sheet1!M$1+(Sheet1!$A$1-1)*10,FALSE)&gt;9999,-2,IF(VLOOKUP($A1552,Sheet1!$B$3:$AH$1266,Sheet1!M$1+(Sheet1!$A$1-1)*10,FALSE)&gt;999,-1,0)))))))</f>
        <v>---</v>
      </c>
      <c r="AD1552" s="66" t="str">
        <f>IF(ISNA(VLOOKUP($A1552,Sheet1!$B$3:$AH$1266,Sheet1!N$1+(Sheet1!$A$1-1)*10,FALSE))=TRUE,"---",IF(VLOOKUP($A1552,Sheet1!$B$3:$AH$1266,Sheet1!N$1+(Sheet1!$A$1-1)*10,FALSE)="---","---", (ROUND(VLOOKUP($A1552,Sheet1!$B$3:$AH$1266,Sheet1!N$1+(Sheet1!$A$1-1)*10,FALSE),IF(VLOOKUP($A1552,Sheet1!$B$3:$AH$1266,Sheet1!N$1+(Sheet1!$A$1-1)*10,FALSE)&gt;99999,-3,IF(VLOOKUP($A1552,Sheet1!$B$3:$AH$1266,Sheet1!N$1+(Sheet1!$A$1-1)*10,FALSE)&gt;9999,-2,IF(VLOOKUP($A1552,Sheet1!$B$3:$AH$1266,Sheet1!N$1+(Sheet1!$A$1-1)*10,FALSE)&gt;999,-1,0)))))))</f>
        <v>---</v>
      </c>
    </row>
    <row r="1553" spans="1:30" ht="25.5" customHeight="1" x14ac:dyDescent="0.25">
      <c r="A1553" s="125" t="s">
        <v>2268</v>
      </c>
      <c r="B1553" s="131" t="s">
        <v>2269</v>
      </c>
      <c r="C1553" s="125">
        <v>430403</v>
      </c>
      <c r="D1553" s="125">
        <v>773114</v>
      </c>
      <c r="E1553" s="70" t="s">
        <v>3024</v>
      </c>
      <c r="F1553" s="52" t="s">
        <v>4819</v>
      </c>
      <c r="G1553" s="127" t="s">
        <v>31</v>
      </c>
      <c r="H1553" s="128">
        <v>0.31</v>
      </c>
      <c r="I1553" s="112">
        <v>29380</v>
      </c>
      <c r="J1553" s="113">
        <v>4.62</v>
      </c>
      <c r="K1553" s="114" t="s">
        <v>4405</v>
      </c>
      <c r="L1553" s="115">
        <v>38</v>
      </c>
      <c r="M1553" s="116">
        <v>123</v>
      </c>
      <c r="N1553" s="114" t="s">
        <v>4405</v>
      </c>
      <c r="O1553" s="68" t="s">
        <v>4405</v>
      </c>
      <c r="P1553" s="68" t="s">
        <v>4405</v>
      </c>
      <c r="Q1553" s="68" t="s">
        <v>4405</v>
      </c>
      <c r="R1553" s="74" t="s">
        <v>4405</v>
      </c>
      <c r="S1553" s="64" t="s">
        <v>4368</v>
      </c>
      <c r="T1553" s="64" t="str">
        <f>IF(ISNA(VLOOKUP(A1553,Sheet1!B$3:C$1266,2,FALSE)=TRUE),"NC",VLOOKUP(A1553,Sheet1!B$3:C$1266,2,FALSE))</f>
        <v>NC</v>
      </c>
      <c r="U1553" s="65" t="str">
        <f>IF(ISNA(VLOOKUP($A1553,Sheet1!$B$3:$AH$1266,Sheet1!E$1+(Sheet1!$A$1-1)*10,FALSE))=TRUE,"---",IF(VLOOKUP($A1553,Sheet1!$B$3:$AH$1266,Sheet1!E$1+(Sheet1!$A$1-1)*10,FALSE)="---","---", (ROUND(VLOOKUP($A1553,Sheet1!$B$3:$AH$1266,Sheet1!E$1+(Sheet1!$A$1-1)*10,FALSE),IF(VLOOKUP($A1553,Sheet1!$B$3:$AH$1266,Sheet1!E$1+(Sheet1!$A$1-1)*10,FALSE)&gt;99999,-3,IF(VLOOKUP($A1553,Sheet1!$B$3:$AH$1266,Sheet1!E$1+(Sheet1!$A$1-1)*10,FALSE)&gt;9999,-2,IF(VLOOKUP($A1553,Sheet1!$B$3:$AH$1266,Sheet1!E$1+(Sheet1!$A$1-1)*10,FALSE)&gt;999,-1,0)))))))</f>
        <v>---</v>
      </c>
      <c r="V1553" s="65" t="str">
        <f>IF(ISNA(VLOOKUP($A1553,Sheet1!$B$3:$AH$1266,Sheet1!F$1+(Sheet1!$A$1-1)*10,FALSE))=TRUE,"---",IF(VLOOKUP($A1553,Sheet1!$B$3:$AH$1266,Sheet1!F$1+(Sheet1!$A$1-1)*10,FALSE)="---","---", (ROUND(VLOOKUP($A1553,Sheet1!$B$3:$AH$1266,Sheet1!F$1+(Sheet1!$A$1-1)*10,FALSE),IF(VLOOKUP($A1553,Sheet1!$B$3:$AH$1266,Sheet1!F$1+(Sheet1!$A$1-1)*10,FALSE)&gt;99999,-3,IF(VLOOKUP($A1553,Sheet1!$B$3:$AH$1266,Sheet1!F$1+(Sheet1!$A$1-1)*10,FALSE)&gt;9999,-2,IF(VLOOKUP($A1553,Sheet1!$B$3:$AH$1266,Sheet1!F$1+(Sheet1!$A$1-1)*10,FALSE)&gt;999,-1,0)))))))</f>
        <v>---</v>
      </c>
      <c r="W1553" s="65" t="str">
        <f>IF(ISNA(VLOOKUP($A1553,Sheet1!$B$3:$AH$1266,Sheet1!G$1+(Sheet1!$A$1-1)*10,FALSE))=TRUE,"---",IF(VLOOKUP($A1553,Sheet1!$B$3:$AH$1266,Sheet1!G$1+(Sheet1!$A$1-1)*10,FALSE)="---","---", (ROUND(VLOOKUP($A1553,Sheet1!$B$3:$AH$1266,Sheet1!G$1+(Sheet1!$A$1-1)*10,FALSE),IF(VLOOKUP($A1553,Sheet1!$B$3:$AH$1266,Sheet1!G$1+(Sheet1!$A$1-1)*10,FALSE)&gt;99999,-3,IF(VLOOKUP($A1553,Sheet1!$B$3:$AH$1266,Sheet1!G$1+(Sheet1!$A$1-1)*10,FALSE)&gt;9999,-2,IF(VLOOKUP($A1553,Sheet1!$B$3:$AH$1266,Sheet1!G$1+(Sheet1!$A$1-1)*10,FALSE)&gt;999,-1,0)))))))</f>
        <v>---</v>
      </c>
      <c r="X1553" s="65" t="str">
        <f>IF(ISNA(VLOOKUP($A1553,Sheet1!$B$3:$AH$1266,Sheet1!H$1+(Sheet1!$A$1-1)*10,FALSE))=TRUE,"---",IF(VLOOKUP($A1553,Sheet1!$B$3:$AH$1266,Sheet1!H$1+(Sheet1!$A$1-1)*10,FALSE)="---","---", (ROUND(VLOOKUP($A1553,Sheet1!$B$3:$AH$1266,Sheet1!H$1+(Sheet1!$A$1-1)*10,FALSE),IF(VLOOKUP($A1553,Sheet1!$B$3:$AH$1266,Sheet1!H$1+(Sheet1!$A$1-1)*10,FALSE)&gt;99999,-3,IF(VLOOKUP($A1553,Sheet1!$B$3:$AH$1266,Sheet1!H$1+(Sheet1!$A$1-1)*10,FALSE)&gt;9999,-2,IF(VLOOKUP($A1553,Sheet1!$B$3:$AH$1266,Sheet1!H$1+(Sheet1!$A$1-1)*10,FALSE)&gt;999,-1,0)))))))</f>
        <v>---</v>
      </c>
      <c r="Y1553" s="65" t="str">
        <f>IF(ISNA(VLOOKUP($A1553,Sheet1!$B$3:$AH$1266,Sheet1!I$1+(Sheet1!$A$1-1)*10,FALSE))=TRUE,"---",IF(VLOOKUP($A1553,Sheet1!$B$3:$AH$1266,Sheet1!I$1+(Sheet1!$A$1-1)*10,FALSE)="---","---", (ROUND(VLOOKUP($A1553,Sheet1!$B$3:$AH$1266,Sheet1!I$1+(Sheet1!$A$1-1)*10,FALSE),IF(VLOOKUP($A1553,Sheet1!$B$3:$AH$1266,Sheet1!I$1+(Sheet1!$A$1-1)*10,FALSE)&gt;99999,-3,IF(VLOOKUP($A1553,Sheet1!$B$3:$AH$1266,Sheet1!I$1+(Sheet1!$A$1-1)*10,FALSE)&gt;9999,-2,IF(VLOOKUP($A1553,Sheet1!$B$3:$AH$1266,Sheet1!I$1+(Sheet1!$A$1-1)*10,FALSE)&gt;999,-1,0)))))))</f>
        <v>---</v>
      </c>
      <c r="Z1553" s="65" t="str">
        <f>IF(ISNA(VLOOKUP($A1553,Sheet1!$B$3:$AH$1266,Sheet1!J$1+(Sheet1!$A$1-1)*10,FALSE))=TRUE,"---",IF(VLOOKUP($A1553,Sheet1!$B$3:$AH$1266,Sheet1!J$1+(Sheet1!$A$1-1)*10,FALSE)="---","---", (ROUND(VLOOKUP($A1553,Sheet1!$B$3:$AH$1266,Sheet1!J$1+(Sheet1!$A$1-1)*10,FALSE),IF(VLOOKUP($A1553,Sheet1!$B$3:$AH$1266,Sheet1!J$1+(Sheet1!$A$1-1)*10,FALSE)&gt;99999,-3,IF(VLOOKUP($A1553,Sheet1!$B$3:$AH$1266,Sheet1!J$1+(Sheet1!$A$1-1)*10,FALSE)&gt;9999,-2,IF(VLOOKUP($A1553,Sheet1!$B$3:$AH$1266,Sheet1!J$1+(Sheet1!$A$1-1)*10,FALSE)&gt;999,-1,0)))))))</f>
        <v>---</v>
      </c>
      <c r="AA1553" s="65" t="str">
        <f>IF(ISNA(VLOOKUP($A1553,Sheet1!$B$3:$AH$1266,Sheet1!K$1+(Sheet1!$A$1-1)*10,FALSE))=TRUE,"---",IF(VLOOKUP($A1553,Sheet1!$B$3:$AH$1266,Sheet1!K$1+(Sheet1!$A$1-1)*10,FALSE)="---","---", (ROUND(VLOOKUP($A1553,Sheet1!$B$3:$AH$1266,Sheet1!K$1+(Sheet1!$A$1-1)*10,FALSE),IF(VLOOKUP($A1553,Sheet1!$B$3:$AH$1266,Sheet1!K$1+(Sheet1!$A$1-1)*10,FALSE)&gt;99999,-3,IF(VLOOKUP($A1553,Sheet1!$B$3:$AH$1266,Sheet1!K$1+(Sheet1!$A$1-1)*10,FALSE)&gt;9999,-2,IF(VLOOKUP($A1553,Sheet1!$B$3:$AH$1266,Sheet1!K$1+(Sheet1!$A$1-1)*10,FALSE)&gt;999,-1,0)))))))</f>
        <v>---</v>
      </c>
      <c r="AB1553" s="65" t="str">
        <f>IF(ISNA(VLOOKUP($A1553,Sheet1!$B$3:$AH$1266,Sheet1!L$1+(Sheet1!$A$1-1)*10,FALSE))=TRUE,"---",IF(VLOOKUP($A1553,Sheet1!$B$3:$AH$1266,Sheet1!L$1+(Sheet1!$A$1-1)*10,FALSE)="---","---", (ROUND(VLOOKUP($A1553,Sheet1!$B$3:$AH$1266,Sheet1!L$1+(Sheet1!$A$1-1)*10,FALSE),IF(VLOOKUP($A1553,Sheet1!$B$3:$AH$1266,Sheet1!L$1+(Sheet1!$A$1-1)*10,FALSE)&gt;99999,-3,IF(VLOOKUP($A1553,Sheet1!$B$3:$AH$1266,Sheet1!L$1+(Sheet1!$A$1-1)*10,FALSE)&gt;9999,-2,IF(VLOOKUP($A1553,Sheet1!$B$3:$AH$1266,Sheet1!L$1+(Sheet1!$A$1-1)*10,FALSE)&gt;999,-1,0)))))))</f>
        <v>---</v>
      </c>
      <c r="AC1553" s="65" t="str">
        <f>IF(ISNA(VLOOKUP($A1553,Sheet1!$B$3:$AH$1266,Sheet1!M$1+(Sheet1!$A$1-1)*10,FALSE))=TRUE,"---",IF(VLOOKUP($A1553,Sheet1!$B$3:$AH$1266,Sheet1!M$1+(Sheet1!$A$1-1)*10,FALSE)="---","---", (ROUND(VLOOKUP($A1553,Sheet1!$B$3:$AH$1266,Sheet1!M$1+(Sheet1!$A$1-1)*10,FALSE),IF(VLOOKUP($A1553,Sheet1!$B$3:$AH$1266,Sheet1!M$1+(Sheet1!$A$1-1)*10,FALSE)&gt;99999,-3,IF(VLOOKUP($A1553,Sheet1!$B$3:$AH$1266,Sheet1!M$1+(Sheet1!$A$1-1)*10,FALSE)&gt;9999,-2,IF(VLOOKUP($A1553,Sheet1!$B$3:$AH$1266,Sheet1!M$1+(Sheet1!$A$1-1)*10,FALSE)&gt;999,-1,0)))))))</f>
        <v>---</v>
      </c>
      <c r="AD1553" s="65" t="str">
        <f>IF(ISNA(VLOOKUP($A1553,Sheet1!$B$3:$AH$1266,Sheet1!N$1+(Sheet1!$A$1-1)*10,FALSE))=TRUE,"---",IF(VLOOKUP($A1553,Sheet1!$B$3:$AH$1266,Sheet1!N$1+(Sheet1!$A$1-1)*10,FALSE)="---","---", (ROUND(VLOOKUP($A1553,Sheet1!$B$3:$AH$1266,Sheet1!N$1+(Sheet1!$A$1-1)*10,FALSE),IF(VLOOKUP($A1553,Sheet1!$B$3:$AH$1266,Sheet1!N$1+(Sheet1!$A$1-1)*10,FALSE)&gt;99999,-3,IF(VLOOKUP($A1553,Sheet1!$B$3:$AH$1266,Sheet1!N$1+(Sheet1!$A$1-1)*10,FALSE)&gt;9999,-2,IF(VLOOKUP($A1553,Sheet1!$B$3:$AH$1266,Sheet1!N$1+(Sheet1!$A$1-1)*10,FALSE)&gt;999,-1,0)))))))</f>
        <v>---</v>
      </c>
    </row>
    <row r="1554" spans="1:30" ht="25.5" customHeight="1" x14ac:dyDescent="0.25">
      <c r="A1554" s="133" t="s">
        <v>2270</v>
      </c>
      <c r="B1554" s="215" t="s">
        <v>2271</v>
      </c>
      <c r="C1554" s="133">
        <v>430428</v>
      </c>
      <c r="D1554" s="133">
        <v>772610</v>
      </c>
      <c r="E1554" s="67" t="s">
        <v>3024</v>
      </c>
      <c r="F1554" s="117" t="s">
        <v>4819</v>
      </c>
      <c r="G1554" s="118" t="s">
        <v>31</v>
      </c>
      <c r="H1554" s="136">
        <v>0.36</v>
      </c>
      <c r="I1554" s="119">
        <v>29380</v>
      </c>
      <c r="J1554" s="120">
        <v>13.44</v>
      </c>
      <c r="K1554" s="121" t="s">
        <v>4405</v>
      </c>
      <c r="L1554" s="122">
        <v>65</v>
      </c>
      <c r="M1554" s="123">
        <v>181</v>
      </c>
      <c r="N1554" s="121" t="s">
        <v>4405</v>
      </c>
      <c r="O1554" s="71" t="s">
        <v>4405</v>
      </c>
      <c r="P1554" s="71" t="s">
        <v>4405</v>
      </c>
      <c r="Q1554" s="71" t="s">
        <v>4405</v>
      </c>
      <c r="R1554" s="73" t="s">
        <v>4405</v>
      </c>
      <c r="S1554" s="63" t="s">
        <v>4368</v>
      </c>
      <c r="T1554" s="63" t="str">
        <f>IF(ISNA(VLOOKUP(A1554,Sheet1!B$3:C$1266,2,FALSE)=TRUE),"NC",VLOOKUP(A1554,Sheet1!B$3:C$1266,2,FALSE))</f>
        <v>NC</v>
      </c>
      <c r="U1554" s="66" t="str">
        <f>IF(ISNA(VLOOKUP($A1554,Sheet1!$B$3:$AH$1266,Sheet1!E$1+(Sheet1!$A$1-1)*10,FALSE))=TRUE,"---",IF(VLOOKUP($A1554,Sheet1!$B$3:$AH$1266,Sheet1!E$1+(Sheet1!$A$1-1)*10,FALSE)="---","---", (ROUND(VLOOKUP($A1554,Sheet1!$B$3:$AH$1266,Sheet1!E$1+(Sheet1!$A$1-1)*10,FALSE),IF(VLOOKUP($A1554,Sheet1!$B$3:$AH$1266,Sheet1!E$1+(Sheet1!$A$1-1)*10,FALSE)&gt;99999,-3,IF(VLOOKUP($A1554,Sheet1!$B$3:$AH$1266,Sheet1!E$1+(Sheet1!$A$1-1)*10,FALSE)&gt;9999,-2,IF(VLOOKUP($A1554,Sheet1!$B$3:$AH$1266,Sheet1!E$1+(Sheet1!$A$1-1)*10,FALSE)&gt;999,-1,0)))))))</f>
        <v>---</v>
      </c>
      <c r="V1554" s="66" t="str">
        <f>IF(ISNA(VLOOKUP($A1554,Sheet1!$B$3:$AH$1266,Sheet1!F$1+(Sheet1!$A$1-1)*10,FALSE))=TRUE,"---",IF(VLOOKUP($A1554,Sheet1!$B$3:$AH$1266,Sheet1!F$1+(Sheet1!$A$1-1)*10,FALSE)="---","---", (ROUND(VLOOKUP($A1554,Sheet1!$B$3:$AH$1266,Sheet1!F$1+(Sheet1!$A$1-1)*10,FALSE),IF(VLOOKUP($A1554,Sheet1!$B$3:$AH$1266,Sheet1!F$1+(Sheet1!$A$1-1)*10,FALSE)&gt;99999,-3,IF(VLOOKUP($A1554,Sheet1!$B$3:$AH$1266,Sheet1!F$1+(Sheet1!$A$1-1)*10,FALSE)&gt;9999,-2,IF(VLOOKUP($A1554,Sheet1!$B$3:$AH$1266,Sheet1!F$1+(Sheet1!$A$1-1)*10,FALSE)&gt;999,-1,0)))))))</f>
        <v>---</v>
      </c>
      <c r="W1554" s="66" t="str">
        <f>IF(ISNA(VLOOKUP($A1554,Sheet1!$B$3:$AH$1266,Sheet1!G$1+(Sheet1!$A$1-1)*10,FALSE))=TRUE,"---",IF(VLOOKUP($A1554,Sheet1!$B$3:$AH$1266,Sheet1!G$1+(Sheet1!$A$1-1)*10,FALSE)="---","---", (ROUND(VLOOKUP($A1554,Sheet1!$B$3:$AH$1266,Sheet1!G$1+(Sheet1!$A$1-1)*10,FALSE),IF(VLOOKUP($A1554,Sheet1!$B$3:$AH$1266,Sheet1!G$1+(Sheet1!$A$1-1)*10,FALSE)&gt;99999,-3,IF(VLOOKUP($A1554,Sheet1!$B$3:$AH$1266,Sheet1!G$1+(Sheet1!$A$1-1)*10,FALSE)&gt;9999,-2,IF(VLOOKUP($A1554,Sheet1!$B$3:$AH$1266,Sheet1!G$1+(Sheet1!$A$1-1)*10,FALSE)&gt;999,-1,0)))))))</f>
        <v>---</v>
      </c>
      <c r="X1554" s="66" t="str">
        <f>IF(ISNA(VLOOKUP($A1554,Sheet1!$B$3:$AH$1266,Sheet1!H$1+(Sheet1!$A$1-1)*10,FALSE))=TRUE,"---",IF(VLOOKUP($A1554,Sheet1!$B$3:$AH$1266,Sheet1!H$1+(Sheet1!$A$1-1)*10,FALSE)="---","---", (ROUND(VLOOKUP($A1554,Sheet1!$B$3:$AH$1266,Sheet1!H$1+(Sheet1!$A$1-1)*10,FALSE),IF(VLOOKUP($A1554,Sheet1!$B$3:$AH$1266,Sheet1!H$1+(Sheet1!$A$1-1)*10,FALSE)&gt;99999,-3,IF(VLOOKUP($A1554,Sheet1!$B$3:$AH$1266,Sheet1!H$1+(Sheet1!$A$1-1)*10,FALSE)&gt;9999,-2,IF(VLOOKUP($A1554,Sheet1!$B$3:$AH$1266,Sheet1!H$1+(Sheet1!$A$1-1)*10,FALSE)&gt;999,-1,0)))))))</f>
        <v>---</v>
      </c>
      <c r="Y1554" s="66" t="str">
        <f>IF(ISNA(VLOOKUP($A1554,Sheet1!$B$3:$AH$1266,Sheet1!I$1+(Sheet1!$A$1-1)*10,FALSE))=TRUE,"---",IF(VLOOKUP($A1554,Sheet1!$B$3:$AH$1266,Sheet1!I$1+(Sheet1!$A$1-1)*10,FALSE)="---","---", (ROUND(VLOOKUP($A1554,Sheet1!$B$3:$AH$1266,Sheet1!I$1+(Sheet1!$A$1-1)*10,FALSE),IF(VLOOKUP($A1554,Sheet1!$B$3:$AH$1266,Sheet1!I$1+(Sheet1!$A$1-1)*10,FALSE)&gt;99999,-3,IF(VLOOKUP($A1554,Sheet1!$B$3:$AH$1266,Sheet1!I$1+(Sheet1!$A$1-1)*10,FALSE)&gt;9999,-2,IF(VLOOKUP($A1554,Sheet1!$B$3:$AH$1266,Sheet1!I$1+(Sheet1!$A$1-1)*10,FALSE)&gt;999,-1,0)))))))</f>
        <v>---</v>
      </c>
      <c r="Z1554" s="66" t="str">
        <f>IF(ISNA(VLOOKUP($A1554,Sheet1!$B$3:$AH$1266,Sheet1!J$1+(Sheet1!$A$1-1)*10,FALSE))=TRUE,"---",IF(VLOOKUP($A1554,Sheet1!$B$3:$AH$1266,Sheet1!J$1+(Sheet1!$A$1-1)*10,FALSE)="---","---", (ROUND(VLOOKUP($A1554,Sheet1!$B$3:$AH$1266,Sheet1!J$1+(Sheet1!$A$1-1)*10,FALSE),IF(VLOOKUP($A1554,Sheet1!$B$3:$AH$1266,Sheet1!J$1+(Sheet1!$A$1-1)*10,FALSE)&gt;99999,-3,IF(VLOOKUP($A1554,Sheet1!$B$3:$AH$1266,Sheet1!J$1+(Sheet1!$A$1-1)*10,FALSE)&gt;9999,-2,IF(VLOOKUP($A1554,Sheet1!$B$3:$AH$1266,Sheet1!J$1+(Sheet1!$A$1-1)*10,FALSE)&gt;999,-1,0)))))))</f>
        <v>---</v>
      </c>
      <c r="AA1554" s="66" t="str">
        <f>IF(ISNA(VLOOKUP($A1554,Sheet1!$B$3:$AH$1266,Sheet1!K$1+(Sheet1!$A$1-1)*10,FALSE))=TRUE,"---",IF(VLOOKUP($A1554,Sheet1!$B$3:$AH$1266,Sheet1!K$1+(Sheet1!$A$1-1)*10,FALSE)="---","---", (ROUND(VLOOKUP($A1554,Sheet1!$B$3:$AH$1266,Sheet1!K$1+(Sheet1!$A$1-1)*10,FALSE),IF(VLOOKUP($A1554,Sheet1!$B$3:$AH$1266,Sheet1!K$1+(Sheet1!$A$1-1)*10,FALSE)&gt;99999,-3,IF(VLOOKUP($A1554,Sheet1!$B$3:$AH$1266,Sheet1!K$1+(Sheet1!$A$1-1)*10,FALSE)&gt;9999,-2,IF(VLOOKUP($A1554,Sheet1!$B$3:$AH$1266,Sheet1!K$1+(Sheet1!$A$1-1)*10,FALSE)&gt;999,-1,0)))))))</f>
        <v>---</v>
      </c>
      <c r="AB1554" s="66" t="str">
        <f>IF(ISNA(VLOOKUP($A1554,Sheet1!$B$3:$AH$1266,Sheet1!L$1+(Sheet1!$A$1-1)*10,FALSE))=TRUE,"---",IF(VLOOKUP($A1554,Sheet1!$B$3:$AH$1266,Sheet1!L$1+(Sheet1!$A$1-1)*10,FALSE)="---","---", (ROUND(VLOOKUP($A1554,Sheet1!$B$3:$AH$1266,Sheet1!L$1+(Sheet1!$A$1-1)*10,FALSE),IF(VLOOKUP($A1554,Sheet1!$B$3:$AH$1266,Sheet1!L$1+(Sheet1!$A$1-1)*10,FALSE)&gt;99999,-3,IF(VLOOKUP($A1554,Sheet1!$B$3:$AH$1266,Sheet1!L$1+(Sheet1!$A$1-1)*10,FALSE)&gt;9999,-2,IF(VLOOKUP($A1554,Sheet1!$B$3:$AH$1266,Sheet1!L$1+(Sheet1!$A$1-1)*10,FALSE)&gt;999,-1,0)))))))</f>
        <v>---</v>
      </c>
      <c r="AC1554" s="66" t="str">
        <f>IF(ISNA(VLOOKUP($A1554,Sheet1!$B$3:$AH$1266,Sheet1!M$1+(Sheet1!$A$1-1)*10,FALSE))=TRUE,"---",IF(VLOOKUP($A1554,Sheet1!$B$3:$AH$1266,Sheet1!M$1+(Sheet1!$A$1-1)*10,FALSE)="---","---", (ROUND(VLOOKUP($A1554,Sheet1!$B$3:$AH$1266,Sheet1!M$1+(Sheet1!$A$1-1)*10,FALSE),IF(VLOOKUP($A1554,Sheet1!$B$3:$AH$1266,Sheet1!M$1+(Sheet1!$A$1-1)*10,FALSE)&gt;99999,-3,IF(VLOOKUP($A1554,Sheet1!$B$3:$AH$1266,Sheet1!M$1+(Sheet1!$A$1-1)*10,FALSE)&gt;9999,-2,IF(VLOOKUP($A1554,Sheet1!$B$3:$AH$1266,Sheet1!M$1+(Sheet1!$A$1-1)*10,FALSE)&gt;999,-1,0)))))))</f>
        <v>---</v>
      </c>
      <c r="AD1554" s="66" t="str">
        <f>IF(ISNA(VLOOKUP($A1554,Sheet1!$B$3:$AH$1266,Sheet1!N$1+(Sheet1!$A$1-1)*10,FALSE))=TRUE,"---",IF(VLOOKUP($A1554,Sheet1!$B$3:$AH$1266,Sheet1!N$1+(Sheet1!$A$1-1)*10,FALSE)="---","---", (ROUND(VLOOKUP($A1554,Sheet1!$B$3:$AH$1266,Sheet1!N$1+(Sheet1!$A$1-1)*10,FALSE),IF(VLOOKUP($A1554,Sheet1!$B$3:$AH$1266,Sheet1!N$1+(Sheet1!$A$1-1)*10,FALSE)&gt;99999,-3,IF(VLOOKUP($A1554,Sheet1!$B$3:$AH$1266,Sheet1!N$1+(Sheet1!$A$1-1)*10,FALSE)&gt;9999,-2,IF(VLOOKUP($A1554,Sheet1!$B$3:$AH$1266,Sheet1!N$1+(Sheet1!$A$1-1)*10,FALSE)&gt;999,-1,0)))))))</f>
        <v>---</v>
      </c>
    </row>
    <row r="1555" spans="1:30" ht="25.5" customHeight="1" x14ac:dyDescent="0.25">
      <c r="A1555" s="303" t="s">
        <v>2272</v>
      </c>
      <c r="B1555" s="330" t="s">
        <v>2273</v>
      </c>
      <c r="C1555" s="303">
        <v>430622</v>
      </c>
      <c r="D1555" s="303">
        <v>772743</v>
      </c>
      <c r="E1555" s="307" t="s">
        <v>3024</v>
      </c>
      <c r="F1555" s="342" t="s">
        <v>4884</v>
      </c>
      <c r="G1555" s="318" t="s">
        <v>31</v>
      </c>
      <c r="H1555" s="347">
        <v>28.5</v>
      </c>
      <c r="I1555" s="112">
        <v>30727</v>
      </c>
      <c r="J1555" s="113">
        <v>2.71</v>
      </c>
      <c r="K1555" s="127" t="s">
        <v>20</v>
      </c>
      <c r="L1555" s="115">
        <v>232</v>
      </c>
      <c r="M1555" s="116">
        <v>8.14</v>
      </c>
      <c r="N1555" s="114" t="s">
        <v>4405</v>
      </c>
      <c r="O1555" s="68">
        <f t="shared" si="53"/>
        <v>44.878353807022826</v>
      </c>
      <c r="P1555" s="68">
        <f>IF(O1555&lt;&gt;"",VLOOKUP($A1555,Sheet4!$A$2:$O$1309,14,FALSE)*100,"")</f>
        <v>2.0097697967440542</v>
      </c>
      <c r="Q1555" s="68">
        <f>IF(P1555&lt;&gt;"",VLOOKUP($A1555,Sheet4!$A$2:$O$1309,15,FALSE)*100,"")</f>
        <v>18.03373166904403</v>
      </c>
      <c r="R1555" s="74">
        <f t="shared" si="54"/>
        <v>2</v>
      </c>
      <c r="S1555" s="356" t="s">
        <v>4368</v>
      </c>
      <c r="T1555" s="356" t="str">
        <f>IF(ISNA(VLOOKUP(A1555,Sheet1!B$3:C$1266,2,FALSE)=TRUE),"NC",VLOOKUP(A1555,Sheet1!B$3:C$1266,2,FALSE))</f>
        <v>Rural10</v>
      </c>
      <c r="U1555" s="392">
        <f>IF(ISNA(VLOOKUP($A1555,Sheet1!$B$3:$AH$1266,Sheet1!E$1+(Sheet1!$A$1-1)*10,FALSE))=TRUE,"---",IF(VLOOKUP($A1555,Sheet1!$B$3:$AH$1266,Sheet1!E$1+(Sheet1!$A$1-1)*10,FALSE)="---","---", (ROUND(VLOOKUP($A1555,Sheet1!$B$3:$AH$1266,Sheet1!E$1+(Sheet1!$A$1-1)*10,FALSE),IF(VLOOKUP($A1555,Sheet1!$B$3:$AH$1266,Sheet1!E$1+(Sheet1!$A$1-1)*10,FALSE)&gt;99999,-3,IF(VLOOKUP($A1555,Sheet1!$B$3:$AH$1266,Sheet1!E$1+(Sheet1!$A$1-1)*10,FALSE)&gt;9999,-2,IF(VLOOKUP($A1555,Sheet1!$B$3:$AH$1266,Sheet1!E$1+(Sheet1!$A$1-1)*10,FALSE)&gt;999,-1,0)))))))</f>
        <v>163</v>
      </c>
      <c r="V1555" s="392">
        <f>IF(ISNA(VLOOKUP($A1555,Sheet1!$B$3:$AH$1266,Sheet1!F$1+(Sheet1!$A$1-1)*10,FALSE))=TRUE,"---",IF(VLOOKUP($A1555,Sheet1!$B$3:$AH$1266,Sheet1!F$1+(Sheet1!$A$1-1)*10,FALSE)="---","---", (ROUND(VLOOKUP($A1555,Sheet1!$B$3:$AH$1266,Sheet1!F$1+(Sheet1!$A$1-1)*10,FALSE),IF(VLOOKUP($A1555,Sheet1!$B$3:$AH$1266,Sheet1!F$1+(Sheet1!$A$1-1)*10,FALSE)&gt;99999,-3,IF(VLOOKUP($A1555,Sheet1!$B$3:$AH$1266,Sheet1!F$1+(Sheet1!$A$1-1)*10,FALSE)&gt;9999,-2,IF(VLOOKUP($A1555,Sheet1!$B$3:$AH$1266,Sheet1!F$1+(Sheet1!$A$1-1)*10,FALSE)&gt;999,-1,0)))))))</f>
        <v>187</v>
      </c>
      <c r="W1555" s="392">
        <f>IF(ISNA(VLOOKUP($A1555,Sheet1!$B$3:$AH$1266,Sheet1!G$1+(Sheet1!$A$1-1)*10,FALSE))=TRUE,"---",IF(VLOOKUP($A1555,Sheet1!$B$3:$AH$1266,Sheet1!G$1+(Sheet1!$A$1-1)*10,FALSE)="---","---", (ROUND(VLOOKUP($A1555,Sheet1!$B$3:$AH$1266,Sheet1!G$1+(Sheet1!$A$1-1)*10,FALSE),IF(VLOOKUP($A1555,Sheet1!$B$3:$AH$1266,Sheet1!G$1+(Sheet1!$A$1-1)*10,FALSE)&gt;99999,-3,IF(VLOOKUP($A1555,Sheet1!$B$3:$AH$1266,Sheet1!G$1+(Sheet1!$A$1-1)*10,FALSE)&gt;9999,-2,IF(VLOOKUP($A1555,Sheet1!$B$3:$AH$1266,Sheet1!G$1+(Sheet1!$A$1-1)*10,FALSE)&gt;999,-1,0)))))))</f>
        <v>219</v>
      </c>
      <c r="X1555" s="392">
        <f>IF(ISNA(VLOOKUP($A1555,Sheet1!$B$3:$AH$1266,Sheet1!H$1+(Sheet1!$A$1-1)*10,FALSE))=TRUE,"---",IF(VLOOKUP($A1555,Sheet1!$B$3:$AH$1266,Sheet1!H$1+(Sheet1!$A$1-1)*10,FALSE)="---","---", (ROUND(VLOOKUP($A1555,Sheet1!$B$3:$AH$1266,Sheet1!H$1+(Sheet1!$A$1-1)*10,FALSE),IF(VLOOKUP($A1555,Sheet1!$B$3:$AH$1266,Sheet1!H$1+(Sheet1!$A$1-1)*10,FALSE)&gt;99999,-3,IF(VLOOKUP($A1555,Sheet1!$B$3:$AH$1266,Sheet1!H$1+(Sheet1!$A$1-1)*10,FALSE)&gt;9999,-2,IF(VLOOKUP($A1555,Sheet1!$B$3:$AH$1266,Sheet1!H$1+(Sheet1!$A$1-1)*10,FALSE)&gt;999,-1,0)))))))</f>
        <v>307</v>
      </c>
      <c r="Y1555" s="392">
        <f>IF(ISNA(VLOOKUP($A1555,Sheet1!$B$3:$AH$1266,Sheet1!I$1+(Sheet1!$A$1-1)*10,FALSE))=TRUE,"---",IF(VLOOKUP($A1555,Sheet1!$B$3:$AH$1266,Sheet1!I$1+(Sheet1!$A$1-1)*10,FALSE)="---","---", (ROUND(VLOOKUP($A1555,Sheet1!$B$3:$AH$1266,Sheet1!I$1+(Sheet1!$A$1-1)*10,FALSE),IF(VLOOKUP($A1555,Sheet1!$B$3:$AH$1266,Sheet1!I$1+(Sheet1!$A$1-1)*10,FALSE)&gt;99999,-3,IF(VLOOKUP($A1555,Sheet1!$B$3:$AH$1266,Sheet1!I$1+(Sheet1!$A$1-1)*10,FALSE)&gt;9999,-2,IF(VLOOKUP($A1555,Sheet1!$B$3:$AH$1266,Sheet1!I$1+(Sheet1!$A$1-1)*10,FALSE)&gt;999,-1,0)))))))</f>
        <v>373</v>
      </c>
      <c r="Z1555" s="392">
        <f>IF(ISNA(VLOOKUP($A1555,Sheet1!$B$3:$AH$1266,Sheet1!J$1+(Sheet1!$A$1-1)*10,FALSE))=TRUE,"---",IF(VLOOKUP($A1555,Sheet1!$B$3:$AH$1266,Sheet1!J$1+(Sheet1!$A$1-1)*10,FALSE)="---","---", (ROUND(VLOOKUP($A1555,Sheet1!$B$3:$AH$1266,Sheet1!J$1+(Sheet1!$A$1-1)*10,FALSE),IF(VLOOKUP($A1555,Sheet1!$B$3:$AH$1266,Sheet1!J$1+(Sheet1!$A$1-1)*10,FALSE)&gt;99999,-3,IF(VLOOKUP($A1555,Sheet1!$B$3:$AH$1266,Sheet1!J$1+(Sheet1!$A$1-1)*10,FALSE)&gt;9999,-2,IF(VLOOKUP($A1555,Sheet1!$B$3:$AH$1266,Sheet1!J$1+(Sheet1!$A$1-1)*10,FALSE)&gt;999,-1,0)))))))</f>
        <v>458</v>
      </c>
      <c r="AA1555" s="392">
        <f>IF(ISNA(VLOOKUP($A1555,Sheet1!$B$3:$AH$1266,Sheet1!K$1+(Sheet1!$A$1-1)*10,FALSE))=TRUE,"---",IF(VLOOKUP($A1555,Sheet1!$B$3:$AH$1266,Sheet1!K$1+(Sheet1!$A$1-1)*10,FALSE)="---","---", (ROUND(VLOOKUP($A1555,Sheet1!$B$3:$AH$1266,Sheet1!K$1+(Sheet1!$A$1-1)*10,FALSE),IF(VLOOKUP($A1555,Sheet1!$B$3:$AH$1266,Sheet1!K$1+(Sheet1!$A$1-1)*10,FALSE)&gt;99999,-3,IF(VLOOKUP($A1555,Sheet1!$B$3:$AH$1266,Sheet1!K$1+(Sheet1!$A$1-1)*10,FALSE)&gt;9999,-2,IF(VLOOKUP($A1555,Sheet1!$B$3:$AH$1266,Sheet1!K$1+(Sheet1!$A$1-1)*10,FALSE)&gt;999,-1,0)))))))</f>
        <v>522</v>
      </c>
      <c r="AB1555" s="392">
        <f>IF(ISNA(VLOOKUP($A1555,Sheet1!$B$3:$AH$1266,Sheet1!L$1+(Sheet1!$A$1-1)*10,FALSE))=TRUE,"---",IF(VLOOKUP($A1555,Sheet1!$B$3:$AH$1266,Sheet1!L$1+(Sheet1!$A$1-1)*10,FALSE)="---","---", (ROUND(VLOOKUP($A1555,Sheet1!$B$3:$AH$1266,Sheet1!L$1+(Sheet1!$A$1-1)*10,FALSE),IF(VLOOKUP($A1555,Sheet1!$B$3:$AH$1266,Sheet1!L$1+(Sheet1!$A$1-1)*10,FALSE)&gt;99999,-3,IF(VLOOKUP($A1555,Sheet1!$B$3:$AH$1266,Sheet1!L$1+(Sheet1!$A$1-1)*10,FALSE)&gt;9999,-2,IF(VLOOKUP($A1555,Sheet1!$B$3:$AH$1266,Sheet1!L$1+(Sheet1!$A$1-1)*10,FALSE)&gt;999,-1,0)))))))</f>
        <v>581</v>
      </c>
      <c r="AC1555" s="392">
        <f>IF(ISNA(VLOOKUP($A1555,Sheet1!$B$3:$AH$1266,Sheet1!M$1+(Sheet1!$A$1-1)*10,FALSE))=TRUE,"---",IF(VLOOKUP($A1555,Sheet1!$B$3:$AH$1266,Sheet1!M$1+(Sheet1!$A$1-1)*10,FALSE)="---","---", (ROUND(VLOOKUP($A1555,Sheet1!$B$3:$AH$1266,Sheet1!M$1+(Sheet1!$A$1-1)*10,FALSE),IF(VLOOKUP($A1555,Sheet1!$B$3:$AH$1266,Sheet1!M$1+(Sheet1!$A$1-1)*10,FALSE)&gt;99999,-3,IF(VLOOKUP($A1555,Sheet1!$B$3:$AH$1266,Sheet1!M$1+(Sheet1!$A$1-1)*10,FALSE)&gt;9999,-2,IF(VLOOKUP($A1555,Sheet1!$B$3:$AH$1266,Sheet1!M$1+(Sheet1!$A$1-1)*10,FALSE)&gt;999,-1,0)))))))</f>
        <v>641</v>
      </c>
      <c r="AD1555" s="392">
        <f>IF(ISNA(VLOOKUP($A1555,Sheet1!$B$3:$AH$1266,Sheet1!N$1+(Sheet1!$A$1-1)*10,FALSE))=TRUE,"---",IF(VLOOKUP($A1555,Sheet1!$B$3:$AH$1266,Sheet1!N$1+(Sheet1!$A$1-1)*10,FALSE)="---","---", (ROUND(VLOOKUP($A1555,Sheet1!$B$3:$AH$1266,Sheet1!N$1+(Sheet1!$A$1-1)*10,FALSE),IF(VLOOKUP($A1555,Sheet1!$B$3:$AH$1266,Sheet1!N$1+(Sheet1!$A$1-1)*10,FALSE)&gt;99999,-3,IF(VLOOKUP($A1555,Sheet1!$B$3:$AH$1266,Sheet1!N$1+(Sheet1!$A$1-1)*10,FALSE)&gt;9999,-2,IF(VLOOKUP($A1555,Sheet1!$B$3:$AH$1266,Sheet1!N$1+(Sheet1!$A$1-1)*10,FALSE)&gt;999,-1,0)))))))</f>
        <v>717</v>
      </c>
    </row>
    <row r="1556" spans="1:30" ht="25.5" customHeight="1" x14ac:dyDescent="0.25">
      <c r="A1556" s="303"/>
      <c r="B1556" s="331"/>
      <c r="C1556" s="303"/>
      <c r="D1556" s="303"/>
      <c r="E1556" s="307" t="e">
        <v>#N/A</v>
      </c>
      <c r="F1556" s="331"/>
      <c r="G1556" s="319"/>
      <c r="H1556" s="347"/>
      <c r="I1556" s="112">
        <v>29963</v>
      </c>
      <c r="J1556" s="113">
        <v>3.62</v>
      </c>
      <c r="K1556" s="127" t="s">
        <v>28</v>
      </c>
      <c r="L1556" s="156" t="s">
        <v>4405</v>
      </c>
      <c r="M1556" s="157" t="s">
        <v>4405</v>
      </c>
      <c r="N1556" s="127" t="s">
        <v>75</v>
      </c>
      <c r="O1556" s="68" t="s">
        <v>4405</v>
      </c>
      <c r="P1556" s="68" t="s">
        <v>4405</v>
      </c>
      <c r="Q1556" s="68" t="s">
        <v>4405</v>
      </c>
      <c r="R1556" s="74" t="s">
        <v>4405</v>
      </c>
      <c r="S1556" s="356" t="e">
        <v>#N/A</v>
      </c>
      <c r="T1556" s="356" t="str">
        <f>IF(ISNA(VLOOKUP(A1556,Sheet1!B$3:C$1266,2,FALSE)=TRUE),"ND",VLOOKUP(A1556,Sheet1!B$3:C$1266,2,FALSE))</f>
        <v>ND</v>
      </c>
      <c r="U1556" s="392" t="str">
        <f>IF(ISNA(VLOOKUP($A1556,Sheet1!$B$3:$AH$1266,Sheet1!E$1+(Sheet1!$A$1-1)*10,FALSE))=TRUE,"---",IF(VLOOKUP($A1556,Sheet1!$B$3:$AH$1266,Sheet1!E$1+(Sheet1!$A$1-1)*10,FALSE)="---","---", (ROUND(VLOOKUP($A1556,Sheet1!$B$3:$AH$1266,Sheet1!E$1+(Sheet1!$A$1-1)*10,FALSE),IF(VLOOKUP($A1556,Sheet1!$B$3:$AH$1266,Sheet1!E$1+(Sheet1!$A$1-1)*10,FALSE)&gt;99999,-3,IF(VLOOKUP($A1556,Sheet1!$B$3:$AH$1266,Sheet1!E$1+(Sheet1!$A$1-1)*10,FALSE)&gt;9999,-2,IF(VLOOKUP($A1556,Sheet1!$B$3:$AH$1266,Sheet1!E$1+(Sheet1!$A$1-1)*10,FALSE)&gt;999,-1,0)))))))</f>
        <v>---</v>
      </c>
      <c r="V1556" s="392" t="str">
        <f>IF(ISNA(VLOOKUP($A1556,Sheet1!$B$3:$AH$1266,Sheet1!F$1+(Sheet1!$A$1-1)*10,FALSE))=TRUE,"---",IF(VLOOKUP($A1556,Sheet1!$B$3:$AH$1266,Sheet1!F$1+(Sheet1!$A$1-1)*10,FALSE)="---","---", (ROUND(VLOOKUP($A1556,Sheet1!$B$3:$AH$1266,Sheet1!F$1+(Sheet1!$A$1-1)*10,FALSE),IF(VLOOKUP($A1556,Sheet1!$B$3:$AH$1266,Sheet1!F$1+(Sheet1!$A$1-1)*10,FALSE)&gt;99999,-3,IF(VLOOKUP($A1556,Sheet1!$B$3:$AH$1266,Sheet1!F$1+(Sheet1!$A$1-1)*10,FALSE)&gt;9999,-2,IF(VLOOKUP($A1556,Sheet1!$B$3:$AH$1266,Sheet1!F$1+(Sheet1!$A$1-1)*10,FALSE)&gt;999,-1,0)))))))</f>
        <v>---</v>
      </c>
      <c r="W1556" s="392" t="str">
        <f>IF(ISNA(VLOOKUP($A1556,Sheet1!$B$3:$AH$1266,Sheet1!G$1+(Sheet1!$A$1-1)*10,FALSE))=TRUE,"---",IF(VLOOKUP($A1556,Sheet1!$B$3:$AH$1266,Sheet1!G$1+(Sheet1!$A$1-1)*10,FALSE)="---","---", (ROUND(VLOOKUP($A1556,Sheet1!$B$3:$AH$1266,Sheet1!G$1+(Sheet1!$A$1-1)*10,FALSE),IF(VLOOKUP($A1556,Sheet1!$B$3:$AH$1266,Sheet1!G$1+(Sheet1!$A$1-1)*10,FALSE)&gt;99999,-3,IF(VLOOKUP($A1556,Sheet1!$B$3:$AH$1266,Sheet1!G$1+(Sheet1!$A$1-1)*10,FALSE)&gt;9999,-2,IF(VLOOKUP($A1556,Sheet1!$B$3:$AH$1266,Sheet1!G$1+(Sheet1!$A$1-1)*10,FALSE)&gt;999,-1,0)))))))</f>
        <v>---</v>
      </c>
      <c r="X1556" s="392" t="str">
        <f>IF(ISNA(VLOOKUP($A1556,Sheet1!$B$3:$AH$1266,Sheet1!H$1+(Sheet1!$A$1-1)*10,FALSE))=TRUE,"---",IF(VLOOKUP($A1556,Sheet1!$B$3:$AH$1266,Sheet1!H$1+(Sheet1!$A$1-1)*10,FALSE)="---","---", (ROUND(VLOOKUP($A1556,Sheet1!$B$3:$AH$1266,Sheet1!H$1+(Sheet1!$A$1-1)*10,FALSE),IF(VLOOKUP($A1556,Sheet1!$B$3:$AH$1266,Sheet1!H$1+(Sheet1!$A$1-1)*10,FALSE)&gt;99999,-3,IF(VLOOKUP($A1556,Sheet1!$B$3:$AH$1266,Sheet1!H$1+(Sheet1!$A$1-1)*10,FALSE)&gt;9999,-2,IF(VLOOKUP($A1556,Sheet1!$B$3:$AH$1266,Sheet1!H$1+(Sheet1!$A$1-1)*10,FALSE)&gt;999,-1,0)))))))</f>
        <v>---</v>
      </c>
      <c r="Y1556" s="392" t="str">
        <f>IF(ISNA(VLOOKUP($A1556,Sheet1!$B$3:$AH$1266,Sheet1!I$1+(Sheet1!$A$1-1)*10,FALSE))=TRUE,"---",IF(VLOOKUP($A1556,Sheet1!$B$3:$AH$1266,Sheet1!I$1+(Sheet1!$A$1-1)*10,FALSE)="---","---", (ROUND(VLOOKUP($A1556,Sheet1!$B$3:$AH$1266,Sheet1!I$1+(Sheet1!$A$1-1)*10,FALSE),IF(VLOOKUP($A1556,Sheet1!$B$3:$AH$1266,Sheet1!I$1+(Sheet1!$A$1-1)*10,FALSE)&gt;99999,-3,IF(VLOOKUP($A1556,Sheet1!$B$3:$AH$1266,Sheet1!I$1+(Sheet1!$A$1-1)*10,FALSE)&gt;9999,-2,IF(VLOOKUP($A1556,Sheet1!$B$3:$AH$1266,Sheet1!I$1+(Sheet1!$A$1-1)*10,FALSE)&gt;999,-1,0)))))))</f>
        <v>---</v>
      </c>
      <c r="Z1556" s="392" t="str">
        <f>IF(ISNA(VLOOKUP($A1556,Sheet1!$B$3:$AH$1266,Sheet1!J$1+(Sheet1!$A$1-1)*10,FALSE))=TRUE,"---",IF(VLOOKUP($A1556,Sheet1!$B$3:$AH$1266,Sheet1!J$1+(Sheet1!$A$1-1)*10,FALSE)="---","---", (ROUND(VLOOKUP($A1556,Sheet1!$B$3:$AH$1266,Sheet1!J$1+(Sheet1!$A$1-1)*10,FALSE),IF(VLOOKUP($A1556,Sheet1!$B$3:$AH$1266,Sheet1!J$1+(Sheet1!$A$1-1)*10,FALSE)&gt;99999,-3,IF(VLOOKUP($A1556,Sheet1!$B$3:$AH$1266,Sheet1!J$1+(Sheet1!$A$1-1)*10,FALSE)&gt;9999,-2,IF(VLOOKUP($A1556,Sheet1!$B$3:$AH$1266,Sheet1!J$1+(Sheet1!$A$1-1)*10,FALSE)&gt;999,-1,0)))))))</f>
        <v>---</v>
      </c>
      <c r="AA1556" s="392" t="str">
        <f>IF(ISNA(VLOOKUP($A1556,Sheet1!$B$3:$AH$1266,Sheet1!K$1+(Sheet1!$A$1-1)*10,FALSE))=TRUE,"---",IF(VLOOKUP($A1556,Sheet1!$B$3:$AH$1266,Sheet1!K$1+(Sheet1!$A$1-1)*10,FALSE)="---","---", (ROUND(VLOOKUP($A1556,Sheet1!$B$3:$AH$1266,Sheet1!K$1+(Sheet1!$A$1-1)*10,FALSE),IF(VLOOKUP($A1556,Sheet1!$B$3:$AH$1266,Sheet1!K$1+(Sheet1!$A$1-1)*10,FALSE)&gt;99999,-3,IF(VLOOKUP($A1556,Sheet1!$B$3:$AH$1266,Sheet1!K$1+(Sheet1!$A$1-1)*10,FALSE)&gt;9999,-2,IF(VLOOKUP($A1556,Sheet1!$B$3:$AH$1266,Sheet1!K$1+(Sheet1!$A$1-1)*10,FALSE)&gt;999,-1,0)))))))</f>
        <v>---</v>
      </c>
      <c r="AB1556" s="392" t="str">
        <f>IF(ISNA(VLOOKUP($A1556,Sheet1!$B$3:$AH$1266,Sheet1!L$1+(Sheet1!$A$1-1)*10,FALSE))=TRUE,"---",IF(VLOOKUP($A1556,Sheet1!$B$3:$AH$1266,Sheet1!L$1+(Sheet1!$A$1-1)*10,FALSE)="---","---", (ROUND(VLOOKUP($A1556,Sheet1!$B$3:$AH$1266,Sheet1!L$1+(Sheet1!$A$1-1)*10,FALSE),IF(VLOOKUP($A1556,Sheet1!$B$3:$AH$1266,Sheet1!L$1+(Sheet1!$A$1-1)*10,FALSE)&gt;99999,-3,IF(VLOOKUP($A1556,Sheet1!$B$3:$AH$1266,Sheet1!L$1+(Sheet1!$A$1-1)*10,FALSE)&gt;9999,-2,IF(VLOOKUP($A1556,Sheet1!$B$3:$AH$1266,Sheet1!L$1+(Sheet1!$A$1-1)*10,FALSE)&gt;999,-1,0)))))))</f>
        <v>---</v>
      </c>
      <c r="AC1556" s="392" t="str">
        <f>IF(ISNA(VLOOKUP($A1556,Sheet1!$B$3:$AH$1266,Sheet1!M$1+(Sheet1!$A$1-1)*10,FALSE))=TRUE,"---",IF(VLOOKUP($A1556,Sheet1!$B$3:$AH$1266,Sheet1!M$1+(Sheet1!$A$1-1)*10,FALSE)="---","---", (ROUND(VLOOKUP($A1556,Sheet1!$B$3:$AH$1266,Sheet1!M$1+(Sheet1!$A$1-1)*10,FALSE),IF(VLOOKUP($A1556,Sheet1!$B$3:$AH$1266,Sheet1!M$1+(Sheet1!$A$1-1)*10,FALSE)&gt;99999,-3,IF(VLOOKUP($A1556,Sheet1!$B$3:$AH$1266,Sheet1!M$1+(Sheet1!$A$1-1)*10,FALSE)&gt;9999,-2,IF(VLOOKUP($A1556,Sheet1!$B$3:$AH$1266,Sheet1!M$1+(Sheet1!$A$1-1)*10,FALSE)&gt;999,-1,0)))))))</f>
        <v>---</v>
      </c>
      <c r="AD1556" s="392" t="str">
        <f>IF(ISNA(VLOOKUP($A1556,Sheet1!$B$3:$AH$1266,Sheet1!N$1+(Sheet1!$A$1-1)*10,FALSE))=TRUE,"---",IF(VLOOKUP($A1556,Sheet1!$B$3:$AH$1266,Sheet1!N$1+(Sheet1!$A$1-1)*10,FALSE)="---","---", (ROUND(VLOOKUP($A1556,Sheet1!$B$3:$AH$1266,Sheet1!N$1+(Sheet1!$A$1-1)*10,FALSE),IF(VLOOKUP($A1556,Sheet1!$B$3:$AH$1266,Sheet1!N$1+(Sheet1!$A$1-1)*10,FALSE)&gt;99999,-3,IF(VLOOKUP($A1556,Sheet1!$B$3:$AH$1266,Sheet1!N$1+(Sheet1!$A$1-1)*10,FALSE)&gt;9999,-2,IF(VLOOKUP($A1556,Sheet1!$B$3:$AH$1266,Sheet1!N$1+(Sheet1!$A$1-1)*10,FALSE)&gt;999,-1,0)))))))</f>
        <v>---</v>
      </c>
    </row>
    <row r="1557" spans="1:30" ht="25.5" customHeight="1" x14ac:dyDescent="0.25">
      <c r="A1557" s="304" t="s">
        <v>2274</v>
      </c>
      <c r="B1557" s="393" t="s">
        <v>2275</v>
      </c>
      <c r="C1557" s="304">
        <v>430716</v>
      </c>
      <c r="D1557" s="304">
        <v>772835</v>
      </c>
      <c r="E1557" s="305" t="s">
        <v>3024</v>
      </c>
      <c r="F1557" s="460" t="s">
        <v>4885</v>
      </c>
      <c r="G1557" s="351" t="s">
        <v>31</v>
      </c>
      <c r="H1557" s="348">
        <v>101</v>
      </c>
      <c r="I1557" s="119">
        <v>27166</v>
      </c>
      <c r="J1557" s="124">
        <v>15.39</v>
      </c>
      <c r="K1557" s="252" t="s">
        <v>4405</v>
      </c>
      <c r="L1557" s="122">
        <v>1340</v>
      </c>
      <c r="M1557" s="248">
        <v>13.3</v>
      </c>
      <c r="N1557" s="121" t="s">
        <v>4405</v>
      </c>
      <c r="O1557" s="71" t="s">
        <v>4405</v>
      </c>
      <c r="P1557" s="71" t="s">
        <v>4405</v>
      </c>
      <c r="Q1557" s="71" t="s">
        <v>4405</v>
      </c>
      <c r="R1557" s="73" t="s">
        <v>4405</v>
      </c>
      <c r="S1557" s="305" t="s">
        <v>4368</v>
      </c>
      <c r="T1557" s="305" t="str">
        <f>IF(ISNA(VLOOKUP(A1557,Sheet1!B$3:C$1266,2,FALSE)=TRUE),"NC",VLOOKUP(A1557,Sheet1!B$3:C$1266,2,FALSE))</f>
        <v>Rural10</v>
      </c>
      <c r="U1557" s="339">
        <f>IF(ISNA(VLOOKUP($A1557,Sheet1!$B$3:$AH$1266,Sheet1!E$1+(Sheet1!$A$1-1)*10,FALSE))=TRUE,"---",IF(VLOOKUP($A1557,Sheet1!$B$3:$AH$1266,Sheet1!E$1+(Sheet1!$A$1-1)*10,FALSE)="---","---", (ROUND(VLOOKUP($A1557,Sheet1!$B$3:$AH$1266,Sheet1!E$1+(Sheet1!$A$1-1)*10,FALSE),IF(VLOOKUP($A1557,Sheet1!$B$3:$AH$1266,Sheet1!E$1+(Sheet1!$A$1-1)*10,FALSE)&gt;99999,-3,IF(VLOOKUP($A1557,Sheet1!$B$3:$AH$1266,Sheet1!E$1+(Sheet1!$A$1-1)*10,FALSE)&gt;9999,-2,IF(VLOOKUP($A1557,Sheet1!$B$3:$AH$1266,Sheet1!E$1+(Sheet1!$A$1-1)*10,FALSE)&gt;999,-1,0)))))))</f>
        <v>648</v>
      </c>
      <c r="V1557" s="339">
        <f>IF(ISNA(VLOOKUP($A1557,Sheet1!$B$3:$AH$1266,Sheet1!F$1+(Sheet1!$A$1-1)*10,FALSE))=TRUE,"---",IF(VLOOKUP($A1557,Sheet1!$B$3:$AH$1266,Sheet1!F$1+(Sheet1!$A$1-1)*10,FALSE)="---","---", (ROUND(VLOOKUP($A1557,Sheet1!$B$3:$AH$1266,Sheet1!F$1+(Sheet1!$A$1-1)*10,FALSE),IF(VLOOKUP($A1557,Sheet1!$B$3:$AH$1266,Sheet1!F$1+(Sheet1!$A$1-1)*10,FALSE)&gt;99999,-3,IF(VLOOKUP($A1557,Sheet1!$B$3:$AH$1266,Sheet1!F$1+(Sheet1!$A$1-1)*10,FALSE)&gt;9999,-2,IF(VLOOKUP($A1557,Sheet1!$B$3:$AH$1266,Sheet1!F$1+(Sheet1!$A$1-1)*10,FALSE)&gt;999,-1,0)))))))</f>
        <v>744</v>
      </c>
      <c r="W1557" s="339">
        <f>IF(ISNA(VLOOKUP($A1557,Sheet1!$B$3:$AH$1266,Sheet1!G$1+(Sheet1!$A$1-1)*10,FALSE))=TRUE,"---",IF(VLOOKUP($A1557,Sheet1!$B$3:$AH$1266,Sheet1!G$1+(Sheet1!$A$1-1)*10,FALSE)="---","---", (ROUND(VLOOKUP($A1557,Sheet1!$B$3:$AH$1266,Sheet1!G$1+(Sheet1!$A$1-1)*10,FALSE),IF(VLOOKUP($A1557,Sheet1!$B$3:$AH$1266,Sheet1!G$1+(Sheet1!$A$1-1)*10,FALSE)&gt;99999,-3,IF(VLOOKUP($A1557,Sheet1!$B$3:$AH$1266,Sheet1!G$1+(Sheet1!$A$1-1)*10,FALSE)&gt;9999,-2,IF(VLOOKUP($A1557,Sheet1!$B$3:$AH$1266,Sheet1!G$1+(Sheet1!$A$1-1)*10,FALSE)&gt;999,-1,0)))))))</f>
        <v>860</v>
      </c>
      <c r="X1557" s="339">
        <f>IF(ISNA(VLOOKUP($A1557,Sheet1!$B$3:$AH$1266,Sheet1!H$1+(Sheet1!$A$1-1)*10,FALSE))=TRUE,"---",IF(VLOOKUP($A1557,Sheet1!$B$3:$AH$1266,Sheet1!H$1+(Sheet1!$A$1-1)*10,FALSE)="---","---", (ROUND(VLOOKUP($A1557,Sheet1!$B$3:$AH$1266,Sheet1!H$1+(Sheet1!$A$1-1)*10,FALSE),IF(VLOOKUP($A1557,Sheet1!$B$3:$AH$1266,Sheet1!H$1+(Sheet1!$A$1-1)*10,FALSE)&gt;99999,-3,IF(VLOOKUP($A1557,Sheet1!$B$3:$AH$1266,Sheet1!H$1+(Sheet1!$A$1-1)*10,FALSE)&gt;9999,-2,IF(VLOOKUP($A1557,Sheet1!$B$3:$AH$1266,Sheet1!H$1+(Sheet1!$A$1-1)*10,FALSE)&gt;999,-1,0)))))))</f>
        <v>1140</v>
      </c>
      <c r="Y1557" s="339">
        <f>IF(ISNA(VLOOKUP($A1557,Sheet1!$B$3:$AH$1266,Sheet1!I$1+(Sheet1!$A$1-1)*10,FALSE))=TRUE,"---",IF(VLOOKUP($A1557,Sheet1!$B$3:$AH$1266,Sheet1!I$1+(Sheet1!$A$1-1)*10,FALSE)="---","---", (ROUND(VLOOKUP($A1557,Sheet1!$B$3:$AH$1266,Sheet1!I$1+(Sheet1!$A$1-1)*10,FALSE),IF(VLOOKUP($A1557,Sheet1!$B$3:$AH$1266,Sheet1!I$1+(Sheet1!$A$1-1)*10,FALSE)&gt;99999,-3,IF(VLOOKUP($A1557,Sheet1!$B$3:$AH$1266,Sheet1!I$1+(Sheet1!$A$1-1)*10,FALSE)&gt;9999,-2,IF(VLOOKUP($A1557,Sheet1!$B$3:$AH$1266,Sheet1!I$1+(Sheet1!$A$1-1)*10,FALSE)&gt;999,-1,0)))))))</f>
        <v>1330</v>
      </c>
      <c r="Z1557" s="339">
        <f>IF(ISNA(VLOOKUP($A1557,Sheet1!$B$3:$AH$1266,Sheet1!J$1+(Sheet1!$A$1-1)*10,FALSE))=TRUE,"---",IF(VLOOKUP($A1557,Sheet1!$B$3:$AH$1266,Sheet1!J$1+(Sheet1!$A$1-1)*10,FALSE)="---","---", (ROUND(VLOOKUP($A1557,Sheet1!$B$3:$AH$1266,Sheet1!J$1+(Sheet1!$A$1-1)*10,FALSE),IF(VLOOKUP($A1557,Sheet1!$B$3:$AH$1266,Sheet1!J$1+(Sheet1!$A$1-1)*10,FALSE)&gt;99999,-3,IF(VLOOKUP($A1557,Sheet1!$B$3:$AH$1266,Sheet1!J$1+(Sheet1!$A$1-1)*10,FALSE)&gt;9999,-2,IF(VLOOKUP($A1557,Sheet1!$B$3:$AH$1266,Sheet1!J$1+(Sheet1!$A$1-1)*10,FALSE)&gt;999,-1,0)))))))</f>
        <v>1560</v>
      </c>
      <c r="AA1557" s="339">
        <f>IF(ISNA(VLOOKUP($A1557,Sheet1!$B$3:$AH$1266,Sheet1!K$1+(Sheet1!$A$1-1)*10,FALSE))=TRUE,"---",IF(VLOOKUP($A1557,Sheet1!$B$3:$AH$1266,Sheet1!K$1+(Sheet1!$A$1-1)*10,FALSE)="---","---", (ROUND(VLOOKUP($A1557,Sheet1!$B$3:$AH$1266,Sheet1!K$1+(Sheet1!$A$1-1)*10,FALSE),IF(VLOOKUP($A1557,Sheet1!$B$3:$AH$1266,Sheet1!K$1+(Sheet1!$A$1-1)*10,FALSE)&gt;99999,-3,IF(VLOOKUP($A1557,Sheet1!$B$3:$AH$1266,Sheet1!K$1+(Sheet1!$A$1-1)*10,FALSE)&gt;9999,-2,IF(VLOOKUP($A1557,Sheet1!$B$3:$AH$1266,Sheet1!K$1+(Sheet1!$A$1-1)*10,FALSE)&gt;999,-1,0)))))))</f>
        <v>1740</v>
      </c>
      <c r="AB1557" s="339">
        <f>IF(ISNA(VLOOKUP($A1557,Sheet1!$B$3:$AH$1266,Sheet1!L$1+(Sheet1!$A$1-1)*10,FALSE))=TRUE,"---",IF(VLOOKUP($A1557,Sheet1!$B$3:$AH$1266,Sheet1!L$1+(Sheet1!$A$1-1)*10,FALSE)="---","---", (ROUND(VLOOKUP($A1557,Sheet1!$B$3:$AH$1266,Sheet1!L$1+(Sheet1!$A$1-1)*10,FALSE),IF(VLOOKUP($A1557,Sheet1!$B$3:$AH$1266,Sheet1!L$1+(Sheet1!$A$1-1)*10,FALSE)&gt;99999,-3,IF(VLOOKUP($A1557,Sheet1!$B$3:$AH$1266,Sheet1!L$1+(Sheet1!$A$1-1)*10,FALSE)&gt;9999,-2,IF(VLOOKUP($A1557,Sheet1!$B$3:$AH$1266,Sheet1!L$1+(Sheet1!$A$1-1)*10,FALSE)&gt;999,-1,0)))))))</f>
        <v>1900</v>
      </c>
      <c r="AC1557" s="339">
        <f>IF(ISNA(VLOOKUP($A1557,Sheet1!$B$3:$AH$1266,Sheet1!M$1+(Sheet1!$A$1-1)*10,FALSE))=TRUE,"---",IF(VLOOKUP($A1557,Sheet1!$B$3:$AH$1266,Sheet1!M$1+(Sheet1!$A$1-1)*10,FALSE)="---","---", (ROUND(VLOOKUP($A1557,Sheet1!$B$3:$AH$1266,Sheet1!M$1+(Sheet1!$A$1-1)*10,FALSE),IF(VLOOKUP($A1557,Sheet1!$B$3:$AH$1266,Sheet1!M$1+(Sheet1!$A$1-1)*10,FALSE)&gt;99999,-3,IF(VLOOKUP($A1557,Sheet1!$B$3:$AH$1266,Sheet1!M$1+(Sheet1!$A$1-1)*10,FALSE)&gt;9999,-2,IF(VLOOKUP($A1557,Sheet1!$B$3:$AH$1266,Sheet1!M$1+(Sheet1!$A$1-1)*10,FALSE)&gt;999,-1,0)))))))</f>
        <v>2070</v>
      </c>
      <c r="AD1557" s="339">
        <f>IF(ISNA(VLOOKUP($A1557,Sheet1!$B$3:$AH$1266,Sheet1!N$1+(Sheet1!$A$1-1)*10,FALSE))=TRUE,"---",IF(VLOOKUP($A1557,Sheet1!$B$3:$AH$1266,Sheet1!N$1+(Sheet1!$A$1-1)*10,FALSE)="---","---", (ROUND(VLOOKUP($A1557,Sheet1!$B$3:$AH$1266,Sheet1!N$1+(Sheet1!$A$1-1)*10,FALSE),IF(VLOOKUP($A1557,Sheet1!$B$3:$AH$1266,Sheet1!N$1+(Sheet1!$A$1-1)*10,FALSE)&gt;99999,-3,IF(VLOOKUP($A1557,Sheet1!$B$3:$AH$1266,Sheet1!N$1+(Sheet1!$A$1-1)*10,FALSE)&gt;9999,-2,IF(VLOOKUP($A1557,Sheet1!$B$3:$AH$1266,Sheet1!N$1+(Sheet1!$A$1-1)*10,FALSE)&gt;999,-1,0)))))))</f>
        <v>2290</v>
      </c>
    </row>
    <row r="1558" spans="1:30" ht="25.5" customHeight="1" x14ac:dyDescent="0.25">
      <c r="A1558" s="309"/>
      <c r="B1558" s="456"/>
      <c r="C1558" s="309"/>
      <c r="D1558" s="309"/>
      <c r="E1558" s="335"/>
      <c r="F1558" s="309"/>
      <c r="G1558" s="335"/>
      <c r="H1558" s="335"/>
      <c r="I1558" s="119">
        <v>27331</v>
      </c>
      <c r="J1558" s="120">
        <v>15.64</v>
      </c>
      <c r="K1558" s="121" t="s">
        <v>4405</v>
      </c>
      <c r="L1558" s="146">
        <v>1480</v>
      </c>
      <c r="M1558" s="123">
        <v>14.7</v>
      </c>
      <c r="N1558" s="118" t="s">
        <v>31</v>
      </c>
      <c r="O1558" s="71" t="s">
        <v>4405</v>
      </c>
      <c r="P1558" s="71" t="s">
        <v>4405</v>
      </c>
      <c r="Q1558" s="71" t="s">
        <v>4405</v>
      </c>
      <c r="R1558" s="73" t="s">
        <v>4405</v>
      </c>
      <c r="S1558" s="335"/>
      <c r="T1558" s="481"/>
      <c r="U1558" s="309"/>
      <c r="V1558" s="309"/>
      <c r="W1558" s="309"/>
      <c r="X1558" s="309"/>
      <c r="Y1558" s="309"/>
      <c r="Z1558" s="309"/>
      <c r="AA1558" s="309"/>
      <c r="AB1558" s="309"/>
      <c r="AC1558" s="309"/>
      <c r="AD1558" s="309"/>
    </row>
    <row r="1559" spans="1:30" ht="25.5" customHeight="1" x14ac:dyDescent="0.25">
      <c r="A1559" s="309"/>
      <c r="B1559" s="456"/>
      <c r="C1559" s="309"/>
      <c r="D1559" s="309"/>
      <c r="E1559" s="335"/>
      <c r="F1559" s="309"/>
      <c r="G1559" s="335"/>
      <c r="H1559" s="335"/>
      <c r="I1559" s="119">
        <v>28919</v>
      </c>
      <c r="J1559" s="120">
        <v>15.35</v>
      </c>
      <c r="K1559" s="118" t="s">
        <v>20</v>
      </c>
      <c r="L1559" s="122">
        <v>1350</v>
      </c>
      <c r="M1559" s="248">
        <v>13.4</v>
      </c>
      <c r="N1559" s="121" t="s">
        <v>4405</v>
      </c>
      <c r="O1559" s="71">
        <f>IF(U1557&lt;&gt;"---",IF(L1559&lt;W1557,"&gt;50",IF(AND(L1559&gt;=W1557,L1559&lt;=X1557),(W$8-(((LOG(L1559)-LOG(W1557))/((LOG(X1557)-LOG(W1557)))*(W$8-X$8)))),IF(AND(L1559&gt;=X1557,L1559&lt;=Y1557),(X$8-(((LOG(L1559)-LOG(X1557))/((LOG(Y1557)-LOG(X1557)))*(X$8-Y$8)))),IF(AND(L1559&gt;=Y1557,L1559&lt;=Z1557),(Y$8-(((LOG(L1559)-LOG(Y1557))/((LOG(Z1557)-LOG(Y1557)))*(Y$8-Z$8)))),IF(AND(L1559&gt;=Z1557,L1559&lt;=AA1557),(Z$8-(((LOG(L1559)-LOG(Z1557))/((LOG(AA1557)-LOG(Z1557)))*(Z$8-AA$8)))),IF(AND(L1559&gt;=AA1557,L1559&lt;=AB1557),(AA$8-(((LOG(L1559)-LOG(AA1557))/((LOG(AB1557)-LOG(AA1557)))*(AA$8-AB$8)))),IF(AND(L1559&gt;=AB1557,L1559&lt;=AC1557),(AB$8-(((LOG(L1559)-LOG(AB1557))/((LOG(AC1557)-LOG(AB1557)))*(AB$8-AC$8)))),IF(AND(L1559&gt;=AC1557,L1559&lt;=AD1557),(AC$8-(((LOG(L1559)-LOG(AC1557))/((LOG(AD1557)-LOG(AC1557)))*(AC$8-AD$8)))),IF(L1559&gt;AD1557*1.1,"&lt;0.2",0.2))))))))),"")</f>
        <v>9.4385577484438432</v>
      </c>
      <c r="P1559" s="71">
        <f>IF(O1559&lt;&gt;"",VLOOKUP($A1557,Sheet4!$A$2:$O$1309,14,FALSE)*100,"")</f>
        <v>1.2107549031377118</v>
      </c>
      <c r="Q1559" s="71">
        <f>IF(P1559&lt;&gt;"",VLOOKUP($A1557,Sheet4!$A$2:$O$1309,15,FALSE)*100,"")</f>
        <v>11.247397232456713</v>
      </c>
      <c r="R1559" s="73">
        <f t="shared" si="54"/>
        <v>10</v>
      </c>
      <c r="S1559" s="335"/>
      <c r="T1559" s="481"/>
      <c r="U1559" s="309"/>
      <c r="V1559" s="309"/>
      <c r="W1559" s="309"/>
      <c r="X1559" s="309"/>
      <c r="Y1559" s="309"/>
      <c r="Z1559" s="309"/>
      <c r="AA1559" s="309"/>
      <c r="AB1559" s="309"/>
      <c r="AC1559" s="309"/>
      <c r="AD1559" s="309"/>
    </row>
    <row r="1560" spans="1:30" ht="25.5" customHeight="1" x14ac:dyDescent="0.25">
      <c r="A1560" s="125" t="s">
        <v>2276</v>
      </c>
      <c r="B1560" s="126" t="s">
        <v>2277</v>
      </c>
      <c r="C1560" s="125">
        <v>430611</v>
      </c>
      <c r="D1560" s="125">
        <v>773200</v>
      </c>
      <c r="E1560" s="70" t="s">
        <v>3024</v>
      </c>
      <c r="F1560" s="52" t="s">
        <v>4886</v>
      </c>
      <c r="G1560" s="127" t="s">
        <v>31</v>
      </c>
      <c r="H1560" s="167">
        <v>9.5</v>
      </c>
      <c r="I1560" s="112">
        <v>35984</v>
      </c>
      <c r="J1560" s="113">
        <v>9.0299999999999994</v>
      </c>
      <c r="K1560" s="114" t="s">
        <v>4405</v>
      </c>
      <c r="L1560" s="115">
        <v>459</v>
      </c>
      <c r="M1560" s="116">
        <v>48.3</v>
      </c>
      <c r="N1560" s="114" t="s">
        <v>4405</v>
      </c>
      <c r="O1560" s="68">
        <f t="shared" si="53"/>
        <v>3.2705910723778455</v>
      </c>
      <c r="P1560" s="68">
        <f>IF(O1560&lt;&gt;"",VLOOKUP($A1560,Sheet4!$A$2:$O$1309,14,FALSE)*100,"")</f>
        <v>1.5111461472122611</v>
      </c>
      <c r="Q1560" s="68">
        <f>IF(P1560&lt;&gt;"",VLOOKUP($A1560,Sheet4!$A$2:$O$1309,15,FALSE)*100,"")</f>
        <v>13.855734458519663</v>
      </c>
      <c r="R1560" s="74">
        <f t="shared" si="54"/>
        <v>30</v>
      </c>
      <c r="S1560" s="64" t="s">
        <v>4368</v>
      </c>
      <c r="T1560" s="64" t="str">
        <f>IF(ISNA(VLOOKUP(A1560,Sheet1!B$3:C$1266,2,FALSE)=TRUE),"NC",VLOOKUP(A1560,Sheet1!B$3:C$1266,2,FALSE))</f>
        <v>Rural10</v>
      </c>
      <c r="U1560" s="65">
        <f>IF(ISNA(VLOOKUP($A1560,Sheet1!$B$3:$AH$1266,Sheet1!E$1+(Sheet1!$A$1-1)*10,FALSE))=TRUE,"---",IF(VLOOKUP($A1560,Sheet1!$B$3:$AH$1266,Sheet1!E$1+(Sheet1!$A$1-1)*10,FALSE)="---","---", (ROUND(VLOOKUP($A1560,Sheet1!$B$3:$AH$1266,Sheet1!E$1+(Sheet1!$A$1-1)*10,FALSE),IF(VLOOKUP($A1560,Sheet1!$B$3:$AH$1266,Sheet1!E$1+(Sheet1!$A$1-1)*10,FALSE)&gt;99999,-3,IF(VLOOKUP($A1560,Sheet1!$B$3:$AH$1266,Sheet1!E$1+(Sheet1!$A$1-1)*10,FALSE)&gt;9999,-2,IF(VLOOKUP($A1560,Sheet1!$B$3:$AH$1266,Sheet1!E$1+(Sheet1!$A$1-1)*10,FALSE)&gt;999,-1,0)))))))</f>
        <v>139</v>
      </c>
      <c r="V1560" s="65">
        <f>IF(ISNA(VLOOKUP($A1560,Sheet1!$B$3:$AH$1266,Sheet1!F$1+(Sheet1!$A$1-1)*10,FALSE))=TRUE,"---",IF(VLOOKUP($A1560,Sheet1!$B$3:$AH$1266,Sheet1!F$1+(Sheet1!$A$1-1)*10,FALSE)="---","---", (ROUND(VLOOKUP($A1560,Sheet1!$B$3:$AH$1266,Sheet1!F$1+(Sheet1!$A$1-1)*10,FALSE),IF(VLOOKUP($A1560,Sheet1!$B$3:$AH$1266,Sheet1!F$1+(Sheet1!$A$1-1)*10,FALSE)&gt;99999,-3,IF(VLOOKUP($A1560,Sheet1!$B$3:$AH$1266,Sheet1!F$1+(Sheet1!$A$1-1)*10,FALSE)&gt;9999,-2,IF(VLOOKUP($A1560,Sheet1!$B$3:$AH$1266,Sheet1!F$1+(Sheet1!$A$1-1)*10,FALSE)&gt;999,-1,0)))))))</f>
        <v>165</v>
      </c>
      <c r="W1560" s="65">
        <f>IF(ISNA(VLOOKUP($A1560,Sheet1!$B$3:$AH$1266,Sheet1!G$1+(Sheet1!$A$1-1)*10,FALSE))=TRUE,"---",IF(VLOOKUP($A1560,Sheet1!$B$3:$AH$1266,Sheet1!G$1+(Sheet1!$A$1-1)*10,FALSE)="---","---", (ROUND(VLOOKUP($A1560,Sheet1!$B$3:$AH$1266,Sheet1!G$1+(Sheet1!$A$1-1)*10,FALSE),IF(VLOOKUP($A1560,Sheet1!$B$3:$AH$1266,Sheet1!G$1+(Sheet1!$A$1-1)*10,FALSE)&gt;99999,-3,IF(VLOOKUP($A1560,Sheet1!$B$3:$AH$1266,Sheet1!G$1+(Sheet1!$A$1-1)*10,FALSE)&gt;9999,-2,IF(VLOOKUP($A1560,Sheet1!$B$3:$AH$1266,Sheet1!G$1+(Sheet1!$A$1-1)*10,FALSE)&gt;999,-1,0)))))))</f>
        <v>198</v>
      </c>
      <c r="X1560" s="65">
        <f>IF(ISNA(VLOOKUP($A1560,Sheet1!$B$3:$AH$1266,Sheet1!H$1+(Sheet1!$A$1-1)*10,FALSE))=TRUE,"---",IF(VLOOKUP($A1560,Sheet1!$B$3:$AH$1266,Sheet1!H$1+(Sheet1!$A$1-1)*10,FALSE)="---","---", (ROUND(VLOOKUP($A1560,Sheet1!$B$3:$AH$1266,Sheet1!H$1+(Sheet1!$A$1-1)*10,FALSE),IF(VLOOKUP($A1560,Sheet1!$B$3:$AH$1266,Sheet1!H$1+(Sheet1!$A$1-1)*10,FALSE)&gt;99999,-3,IF(VLOOKUP($A1560,Sheet1!$B$3:$AH$1266,Sheet1!H$1+(Sheet1!$A$1-1)*10,FALSE)&gt;9999,-2,IF(VLOOKUP($A1560,Sheet1!$B$3:$AH$1266,Sheet1!H$1+(Sheet1!$A$1-1)*10,FALSE)&gt;999,-1,0)))))))</f>
        <v>287</v>
      </c>
      <c r="Y1560" s="65">
        <f>IF(ISNA(VLOOKUP($A1560,Sheet1!$B$3:$AH$1266,Sheet1!I$1+(Sheet1!$A$1-1)*10,FALSE))=TRUE,"---",IF(VLOOKUP($A1560,Sheet1!$B$3:$AH$1266,Sheet1!I$1+(Sheet1!$A$1-1)*10,FALSE)="---","---", (ROUND(VLOOKUP($A1560,Sheet1!$B$3:$AH$1266,Sheet1!I$1+(Sheet1!$A$1-1)*10,FALSE),IF(VLOOKUP($A1560,Sheet1!$B$3:$AH$1266,Sheet1!I$1+(Sheet1!$A$1-1)*10,FALSE)&gt;99999,-3,IF(VLOOKUP($A1560,Sheet1!$B$3:$AH$1266,Sheet1!I$1+(Sheet1!$A$1-1)*10,FALSE)&gt;9999,-2,IF(VLOOKUP($A1560,Sheet1!$B$3:$AH$1266,Sheet1!I$1+(Sheet1!$A$1-1)*10,FALSE)&gt;999,-1,0)))))))</f>
        <v>351</v>
      </c>
      <c r="Z1560" s="65">
        <f>IF(ISNA(VLOOKUP($A1560,Sheet1!$B$3:$AH$1266,Sheet1!J$1+(Sheet1!$A$1-1)*10,FALSE))=TRUE,"---",IF(VLOOKUP($A1560,Sheet1!$B$3:$AH$1266,Sheet1!J$1+(Sheet1!$A$1-1)*10,FALSE)="---","---", (ROUND(VLOOKUP($A1560,Sheet1!$B$3:$AH$1266,Sheet1!J$1+(Sheet1!$A$1-1)*10,FALSE),IF(VLOOKUP($A1560,Sheet1!$B$3:$AH$1266,Sheet1!J$1+(Sheet1!$A$1-1)*10,FALSE)&gt;99999,-3,IF(VLOOKUP($A1560,Sheet1!$B$3:$AH$1266,Sheet1!J$1+(Sheet1!$A$1-1)*10,FALSE)&gt;9999,-2,IF(VLOOKUP($A1560,Sheet1!$B$3:$AH$1266,Sheet1!J$1+(Sheet1!$A$1-1)*10,FALSE)&gt;999,-1,0)))))))</f>
        <v>436</v>
      </c>
      <c r="AA1560" s="65">
        <f>IF(ISNA(VLOOKUP($A1560,Sheet1!$B$3:$AH$1266,Sheet1!K$1+(Sheet1!$A$1-1)*10,FALSE))=TRUE,"---",IF(VLOOKUP($A1560,Sheet1!$B$3:$AH$1266,Sheet1!K$1+(Sheet1!$A$1-1)*10,FALSE)="---","---", (ROUND(VLOOKUP($A1560,Sheet1!$B$3:$AH$1266,Sheet1!K$1+(Sheet1!$A$1-1)*10,FALSE),IF(VLOOKUP($A1560,Sheet1!$B$3:$AH$1266,Sheet1!K$1+(Sheet1!$A$1-1)*10,FALSE)&gt;99999,-3,IF(VLOOKUP($A1560,Sheet1!$B$3:$AH$1266,Sheet1!K$1+(Sheet1!$A$1-1)*10,FALSE)&gt;9999,-2,IF(VLOOKUP($A1560,Sheet1!$B$3:$AH$1266,Sheet1!K$1+(Sheet1!$A$1-1)*10,FALSE)&gt;999,-1,0)))))))</f>
        <v>502</v>
      </c>
      <c r="AB1560" s="65">
        <f>IF(ISNA(VLOOKUP($A1560,Sheet1!$B$3:$AH$1266,Sheet1!L$1+(Sheet1!$A$1-1)*10,FALSE))=TRUE,"---",IF(VLOOKUP($A1560,Sheet1!$B$3:$AH$1266,Sheet1!L$1+(Sheet1!$A$1-1)*10,FALSE)="---","---", (ROUND(VLOOKUP($A1560,Sheet1!$B$3:$AH$1266,Sheet1!L$1+(Sheet1!$A$1-1)*10,FALSE),IF(VLOOKUP($A1560,Sheet1!$B$3:$AH$1266,Sheet1!L$1+(Sheet1!$A$1-1)*10,FALSE)&gt;99999,-3,IF(VLOOKUP($A1560,Sheet1!$B$3:$AH$1266,Sheet1!L$1+(Sheet1!$A$1-1)*10,FALSE)&gt;9999,-2,IF(VLOOKUP($A1560,Sheet1!$B$3:$AH$1266,Sheet1!L$1+(Sheet1!$A$1-1)*10,FALSE)&gt;999,-1,0)))))))</f>
        <v>572</v>
      </c>
      <c r="AC1560" s="65">
        <f>IF(ISNA(VLOOKUP($A1560,Sheet1!$B$3:$AH$1266,Sheet1!M$1+(Sheet1!$A$1-1)*10,FALSE))=TRUE,"---",IF(VLOOKUP($A1560,Sheet1!$B$3:$AH$1266,Sheet1!M$1+(Sheet1!$A$1-1)*10,FALSE)="---","---", (ROUND(VLOOKUP($A1560,Sheet1!$B$3:$AH$1266,Sheet1!M$1+(Sheet1!$A$1-1)*10,FALSE),IF(VLOOKUP($A1560,Sheet1!$B$3:$AH$1266,Sheet1!M$1+(Sheet1!$A$1-1)*10,FALSE)&gt;99999,-3,IF(VLOOKUP($A1560,Sheet1!$B$3:$AH$1266,Sheet1!M$1+(Sheet1!$A$1-1)*10,FALSE)&gt;9999,-2,IF(VLOOKUP($A1560,Sheet1!$B$3:$AH$1266,Sheet1!M$1+(Sheet1!$A$1-1)*10,FALSE)&gt;999,-1,0)))))))</f>
        <v>645</v>
      </c>
      <c r="AD1560" s="65">
        <f>IF(ISNA(VLOOKUP($A1560,Sheet1!$B$3:$AH$1266,Sheet1!N$1+(Sheet1!$A$1-1)*10,FALSE))=TRUE,"---",IF(VLOOKUP($A1560,Sheet1!$B$3:$AH$1266,Sheet1!N$1+(Sheet1!$A$1-1)*10,FALSE)="---","---", (ROUND(VLOOKUP($A1560,Sheet1!$B$3:$AH$1266,Sheet1!N$1+(Sheet1!$A$1-1)*10,FALSE),IF(VLOOKUP($A1560,Sheet1!$B$3:$AH$1266,Sheet1!N$1+(Sheet1!$A$1-1)*10,FALSE)&gt;99999,-3,IF(VLOOKUP($A1560,Sheet1!$B$3:$AH$1266,Sheet1!N$1+(Sheet1!$A$1-1)*10,FALSE)&gt;9999,-2,IF(VLOOKUP($A1560,Sheet1!$B$3:$AH$1266,Sheet1!N$1+(Sheet1!$A$1-1)*10,FALSE)&gt;999,-1,0)))))))</f>
        <v>750</v>
      </c>
    </row>
    <row r="1561" spans="1:30" ht="25.5" customHeight="1" x14ac:dyDescent="0.25">
      <c r="A1561" s="133" t="s">
        <v>2278</v>
      </c>
      <c r="B1561" s="141" t="s">
        <v>2279</v>
      </c>
      <c r="C1561" s="133">
        <v>430749</v>
      </c>
      <c r="D1561" s="133">
        <v>773107</v>
      </c>
      <c r="E1561" s="67" t="s">
        <v>3024</v>
      </c>
      <c r="F1561" s="117" t="s">
        <v>4887</v>
      </c>
      <c r="G1561" s="118" t="s">
        <v>31</v>
      </c>
      <c r="H1561" s="136">
        <v>30.1</v>
      </c>
      <c r="I1561" s="119">
        <v>27166</v>
      </c>
      <c r="J1561" s="124">
        <v>7.42</v>
      </c>
      <c r="K1561" s="121" t="s">
        <v>4405</v>
      </c>
      <c r="L1561" s="122">
        <v>3280</v>
      </c>
      <c r="M1561" s="123">
        <v>109</v>
      </c>
      <c r="N1561" s="118" t="s">
        <v>2280</v>
      </c>
      <c r="O1561" s="71">
        <f t="shared" si="53"/>
        <v>0.38367071955433729</v>
      </c>
      <c r="P1561" s="71">
        <f>IF(O1561&lt;&gt;"",VLOOKUP($A1561,Sheet4!$A$2:$O$1309,14,FALSE)*100,"")</f>
        <v>0.3507711187883733</v>
      </c>
      <c r="Q1561" s="71">
        <f>IF(P1561&lt;&gt;"",VLOOKUP($A1561,Sheet4!$A$2:$O$1309,15,FALSE)*100,"")</f>
        <v>3.3832910993948806</v>
      </c>
      <c r="R1561" s="73" t="str">
        <f t="shared" si="54"/>
        <v>&gt;200,  &lt;500</v>
      </c>
      <c r="S1561" s="63" t="s">
        <v>4368</v>
      </c>
      <c r="T1561" s="63" t="str">
        <f>IF(ISNA(VLOOKUP(A1561,Sheet1!B$3:C$1266,2,FALSE)=TRUE),"NC",VLOOKUP(A1561,Sheet1!B$3:C$1266,2,FALSE))</f>
        <v>Urban</v>
      </c>
      <c r="U1561" s="66">
        <f>IF(ISNA(VLOOKUP($A1561,Sheet1!$B$3:$AH$1266,Sheet1!E$1+(Sheet1!$A$1-1)*10,FALSE))=TRUE,"---",IF(VLOOKUP($A1561,Sheet1!$B$3:$AH$1266,Sheet1!E$1+(Sheet1!$A$1-1)*10,FALSE)="---","---", (ROUND(VLOOKUP($A1561,Sheet1!$B$3:$AH$1266,Sheet1!E$1+(Sheet1!$A$1-1)*10,FALSE),IF(VLOOKUP($A1561,Sheet1!$B$3:$AH$1266,Sheet1!E$1+(Sheet1!$A$1-1)*10,FALSE)&gt;99999,-3,IF(VLOOKUP($A1561,Sheet1!$B$3:$AH$1266,Sheet1!E$1+(Sheet1!$A$1-1)*10,FALSE)&gt;9999,-2,IF(VLOOKUP($A1561,Sheet1!$B$3:$AH$1266,Sheet1!E$1+(Sheet1!$A$1-1)*10,FALSE)&gt;999,-1,0)))))))</f>
        <v>558</v>
      </c>
      <c r="V1561" s="66">
        <f>IF(ISNA(VLOOKUP($A1561,Sheet1!$B$3:$AH$1266,Sheet1!F$1+(Sheet1!$A$1-1)*10,FALSE))=TRUE,"---",IF(VLOOKUP($A1561,Sheet1!$B$3:$AH$1266,Sheet1!F$1+(Sheet1!$A$1-1)*10,FALSE)="---","---", (ROUND(VLOOKUP($A1561,Sheet1!$B$3:$AH$1266,Sheet1!F$1+(Sheet1!$A$1-1)*10,FALSE),IF(VLOOKUP($A1561,Sheet1!$B$3:$AH$1266,Sheet1!F$1+(Sheet1!$A$1-1)*10,FALSE)&gt;99999,-3,IF(VLOOKUP($A1561,Sheet1!$B$3:$AH$1266,Sheet1!F$1+(Sheet1!$A$1-1)*10,FALSE)&gt;9999,-2,IF(VLOOKUP($A1561,Sheet1!$B$3:$AH$1266,Sheet1!F$1+(Sheet1!$A$1-1)*10,FALSE)&gt;999,-1,0)))))))</f>
        <v>664</v>
      </c>
      <c r="W1561" s="66">
        <f>IF(ISNA(VLOOKUP($A1561,Sheet1!$B$3:$AH$1266,Sheet1!G$1+(Sheet1!$A$1-1)*10,FALSE))=TRUE,"---",IF(VLOOKUP($A1561,Sheet1!$B$3:$AH$1266,Sheet1!G$1+(Sheet1!$A$1-1)*10,FALSE)="---","---", (ROUND(VLOOKUP($A1561,Sheet1!$B$3:$AH$1266,Sheet1!G$1+(Sheet1!$A$1-1)*10,FALSE),IF(VLOOKUP($A1561,Sheet1!$B$3:$AH$1266,Sheet1!G$1+(Sheet1!$A$1-1)*10,FALSE)&gt;99999,-3,IF(VLOOKUP($A1561,Sheet1!$B$3:$AH$1266,Sheet1!G$1+(Sheet1!$A$1-1)*10,FALSE)&gt;9999,-2,IF(VLOOKUP($A1561,Sheet1!$B$3:$AH$1266,Sheet1!G$1+(Sheet1!$A$1-1)*10,FALSE)&gt;999,-1,0)))))))</f>
        <v>803</v>
      </c>
      <c r="X1561" s="66">
        <f>IF(ISNA(VLOOKUP($A1561,Sheet1!$B$3:$AH$1266,Sheet1!H$1+(Sheet1!$A$1-1)*10,FALSE))=TRUE,"---",IF(VLOOKUP($A1561,Sheet1!$B$3:$AH$1266,Sheet1!H$1+(Sheet1!$A$1-1)*10,FALSE)="---","---", (ROUND(VLOOKUP($A1561,Sheet1!$B$3:$AH$1266,Sheet1!H$1+(Sheet1!$A$1-1)*10,FALSE),IF(VLOOKUP($A1561,Sheet1!$B$3:$AH$1266,Sheet1!H$1+(Sheet1!$A$1-1)*10,FALSE)&gt;99999,-3,IF(VLOOKUP($A1561,Sheet1!$B$3:$AH$1266,Sheet1!H$1+(Sheet1!$A$1-1)*10,FALSE)&gt;9999,-2,IF(VLOOKUP($A1561,Sheet1!$B$3:$AH$1266,Sheet1!H$1+(Sheet1!$A$1-1)*10,FALSE)&gt;999,-1,0)))))))</f>
        <v>1200</v>
      </c>
      <c r="Y1561" s="66">
        <f>IF(ISNA(VLOOKUP($A1561,Sheet1!$B$3:$AH$1266,Sheet1!I$1+(Sheet1!$A$1-1)*10,FALSE))=TRUE,"---",IF(VLOOKUP($A1561,Sheet1!$B$3:$AH$1266,Sheet1!I$1+(Sheet1!$A$1-1)*10,FALSE)="---","---", (ROUND(VLOOKUP($A1561,Sheet1!$B$3:$AH$1266,Sheet1!I$1+(Sheet1!$A$1-1)*10,FALSE),IF(VLOOKUP($A1561,Sheet1!$B$3:$AH$1266,Sheet1!I$1+(Sheet1!$A$1-1)*10,FALSE)&gt;99999,-3,IF(VLOOKUP($A1561,Sheet1!$B$3:$AH$1266,Sheet1!I$1+(Sheet1!$A$1-1)*10,FALSE)&gt;9999,-2,IF(VLOOKUP($A1561,Sheet1!$B$3:$AH$1266,Sheet1!I$1+(Sheet1!$A$1-1)*10,FALSE)&gt;999,-1,0)))))))</f>
        <v>1500</v>
      </c>
      <c r="Z1561" s="66">
        <f>IF(ISNA(VLOOKUP($A1561,Sheet1!$B$3:$AH$1266,Sheet1!J$1+(Sheet1!$A$1-1)*10,FALSE))=TRUE,"---",IF(VLOOKUP($A1561,Sheet1!$B$3:$AH$1266,Sheet1!J$1+(Sheet1!$A$1-1)*10,FALSE)="---","---", (ROUND(VLOOKUP($A1561,Sheet1!$B$3:$AH$1266,Sheet1!J$1+(Sheet1!$A$1-1)*10,FALSE),IF(VLOOKUP($A1561,Sheet1!$B$3:$AH$1266,Sheet1!J$1+(Sheet1!$A$1-1)*10,FALSE)&gt;99999,-3,IF(VLOOKUP($A1561,Sheet1!$B$3:$AH$1266,Sheet1!J$1+(Sheet1!$A$1-1)*10,FALSE)&gt;9999,-2,IF(VLOOKUP($A1561,Sheet1!$B$3:$AH$1266,Sheet1!J$1+(Sheet1!$A$1-1)*10,FALSE)&gt;999,-1,0)))))))</f>
        <v>1920</v>
      </c>
      <c r="AA1561" s="66">
        <f>IF(ISNA(VLOOKUP($A1561,Sheet1!$B$3:$AH$1266,Sheet1!K$1+(Sheet1!$A$1-1)*10,FALSE))=TRUE,"---",IF(VLOOKUP($A1561,Sheet1!$B$3:$AH$1266,Sheet1!K$1+(Sheet1!$A$1-1)*10,FALSE)="---","---", (ROUND(VLOOKUP($A1561,Sheet1!$B$3:$AH$1266,Sheet1!K$1+(Sheet1!$A$1-1)*10,FALSE),IF(VLOOKUP($A1561,Sheet1!$B$3:$AH$1266,Sheet1!K$1+(Sheet1!$A$1-1)*10,FALSE)&gt;99999,-3,IF(VLOOKUP($A1561,Sheet1!$B$3:$AH$1266,Sheet1!K$1+(Sheet1!$A$1-1)*10,FALSE)&gt;9999,-2,IF(VLOOKUP($A1561,Sheet1!$B$3:$AH$1266,Sheet1!K$1+(Sheet1!$A$1-1)*10,FALSE)&gt;999,-1,0)))))))</f>
        <v>2270</v>
      </c>
      <c r="AB1561" s="66">
        <f>IF(ISNA(VLOOKUP($A1561,Sheet1!$B$3:$AH$1266,Sheet1!L$1+(Sheet1!$A$1-1)*10,FALSE))=TRUE,"---",IF(VLOOKUP($A1561,Sheet1!$B$3:$AH$1266,Sheet1!L$1+(Sheet1!$A$1-1)*10,FALSE)="---","---", (ROUND(VLOOKUP($A1561,Sheet1!$B$3:$AH$1266,Sheet1!L$1+(Sheet1!$A$1-1)*10,FALSE),IF(VLOOKUP($A1561,Sheet1!$B$3:$AH$1266,Sheet1!L$1+(Sheet1!$A$1-1)*10,FALSE)&gt;99999,-3,IF(VLOOKUP($A1561,Sheet1!$B$3:$AH$1266,Sheet1!L$1+(Sheet1!$A$1-1)*10,FALSE)&gt;9999,-2,IF(VLOOKUP($A1561,Sheet1!$B$3:$AH$1266,Sheet1!L$1+(Sheet1!$A$1-1)*10,FALSE)&gt;999,-1,0)))))))</f>
        <v>2650</v>
      </c>
      <c r="AC1561" s="66">
        <f>IF(ISNA(VLOOKUP($A1561,Sheet1!$B$3:$AH$1266,Sheet1!M$1+(Sheet1!$A$1-1)*10,FALSE))=TRUE,"---",IF(VLOOKUP($A1561,Sheet1!$B$3:$AH$1266,Sheet1!M$1+(Sheet1!$A$1-1)*10,FALSE)="---","---", (ROUND(VLOOKUP($A1561,Sheet1!$B$3:$AH$1266,Sheet1!M$1+(Sheet1!$A$1-1)*10,FALSE),IF(VLOOKUP($A1561,Sheet1!$B$3:$AH$1266,Sheet1!M$1+(Sheet1!$A$1-1)*10,FALSE)&gt;99999,-3,IF(VLOOKUP($A1561,Sheet1!$B$3:$AH$1266,Sheet1!M$1+(Sheet1!$A$1-1)*10,FALSE)&gt;9999,-2,IF(VLOOKUP($A1561,Sheet1!$B$3:$AH$1266,Sheet1!M$1+(Sheet1!$A$1-1)*10,FALSE)&gt;999,-1,0)))))))</f>
        <v>3060</v>
      </c>
      <c r="AD1561" s="66">
        <f>IF(ISNA(VLOOKUP($A1561,Sheet1!$B$3:$AH$1266,Sheet1!N$1+(Sheet1!$A$1-1)*10,FALSE))=TRUE,"---",IF(VLOOKUP($A1561,Sheet1!$B$3:$AH$1266,Sheet1!N$1+(Sheet1!$A$1-1)*10,FALSE)="---","---", (ROUND(VLOOKUP($A1561,Sheet1!$B$3:$AH$1266,Sheet1!N$1+(Sheet1!$A$1-1)*10,FALSE),IF(VLOOKUP($A1561,Sheet1!$B$3:$AH$1266,Sheet1!N$1+(Sheet1!$A$1-1)*10,FALSE)&gt;99999,-3,IF(VLOOKUP($A1561,Sheet1!$B$3:$AH$1266,Sheet1!N$1+(Sheet1!$A$1-1)*10,FALSE)&gt;9999,-2,IF(VLOOKUP($A1561,Sheet1!$B$3:$AH$1266,Sheet1!N$1+(Sheet1!$A$1-1)*10,FALSE)&gt;999,-1,0)))))))</f>
        <v>3660</v>
      </c>
    </row>
    <row r="1562" spans="1:30" ht="25.5" customHeight="1" x14ac:dyDescent="0.25">
      <c r="A1562" s="125" t="s">
        <v>2281</v>
      </c>
      <c r="B1562" s="126" t="s">
        <v>2282</v>
      </c>
      <c r="C1562" s="125">
        <v>430842</v>
      </c>
      <c r="D1562" s="125">
        <v>773043</v>
      </c>
      <c r="E1562" s="70" t="s">
        <v>3024</v>
      </c>
      <c r="F1562" s="52" t="s">
        <v>4888</v>
      </c>
      <c r="G1562" s="127" t="s">
        <v>31</v>
      </c>
      <c r="H1562" s="128">
        <v>142</v>
      </c>
      <c r="I1562" s="112">
        <v>35803</v>
      </c>
      <c r="J1562" s="113">
        <v>9.9499999999999993</v>
      </c>
      <c r="K1562" s="127" t="s">
        <v>186</v>
      </c>
      <c r="L1562" s="115">
        <v>3300</v>
      </c>
      <c r="M1562" s="116">
        <v>23.2</v>
      </c>
      <c r="N1562" s="127" t="s">
        <v>505</v>
      </c>
      <c r="O1562" s="68">
        <f t="shared" si="53"/>
        <v>2.9881389639450973</v>
      </c>
      <c r="P1562" s="68">
        <f>IF(O1562&lt;&gt;"",VLOOKUP($A1562,Sheet4!$A$2:$O$1309,14,FALSE)*100,"")</f>
        <v>0.60722103851693632</v>
      </c>
      <c r="Q1562" s="68">
        <f>IF(P1562&lt;&gt;"",VLOOKUP($A1562,Sheet4!$A$2:$O$1309,15,FALSE)*100,"")</f>
        <v>5.7914001974643021</v>
      </c>
      <c r="R1562" s="74">
        <f t="shared" si="54"/>
        <v>35</v>
      </c>
      <c r="S1562" s="64" t="s">
        <v>4368</v>
      </c>
      <c r="T1562" s="64" t="str">
        <f>IF(ISNA(VLOOKUP(A1562,Sheet1!B$3:C$1266,2,FALSE)=TRUE),"NC",VLOOKUP(A1562,Sheet1!B$3:C$1266,2,FALSE))</f>
        <v>Rural10</v>
      </c>
      <c r="U1562" s="65">
        <f>IF(ISNA(VLOOKUP($A1562,Sheet1!$B$3:$AH$1266,Sheet1!E$1+(Sheet1!$A$1-1)*10,FALSE))=TRUE,"---",IF(VLOOKUP($A1562,Sheet1!$B$3:$AH$1266,Sheet1!E$1+(Sheet1!$A$1-1)*10,FALSE)="---","---", (ROUND(VLOOKUP($A1562,Sheet1!$B$3:$AH$1266,Sheet1!E$1+(Sheet1!$A$1-1)*10,FALSE),IF(VLOOKUP($A1562,Sheet1!$B$3:$AH$1266,Sheet1!E$1+(Sheet1!$A$1-1)*10,FALSE)&gt;99999,-3,IF(VLOOKUP($A1562,Sheet1!$B$3:$AH$1266,Sheet1!E$1+(Sheet1!$A$1-1)*10,FALSE)&gt;9999,-2,IF(VLOOKUP($A1562,Sheet1!$B$3:$AH$1266,Sheet1!E$1+(Sheet1!$A$1-1)*10,FALSE)&gt;999,-1,0)))))))</f>
        <v>979</v>
      </c>
      <c r="V1562" s="65">
        <f>IF(ISNA(VLOOKUP($A1562,Sheet1!$B$3:$AH$1266,Sheet1!F$1+(Sheet1!$A$1-1)*10,FALSE))=TRUE,"---",IF(VLOOKUP($A1562,Sheet1!$B$3:$AH$1266,Sheet1!F$1+(Sheet1!$A$1-1)*10,FALSE)="---","---", (ROUND(VLOOKUP($A1562,Sheet1!$B$3:$AH$1266,Sheet1!F$1+(Sheet1!$A$1-1)*10,FALSE),IF(VLOOKUP($A1562,Sheet1!$B$3:$AH$1266,Sheet1!F$1+(Sheet1!$A$1-1)*10,FALSE)&gt;99999,-3,IF(VLOOKUP($A1562,Sheet1!$B$3:$AH$1266,Sheet1!F$1+(Sheet1!$A$1-1)*10,FALSE)&gt;9999,-2,IF(VLOOKUP($A1562,Sheet1!$B$3:$AH$1266,Sheet1!F$1+(Sheet1!$A$1-1)*10,FALSE)&gt;999,-1,0)))))))</f>
        <v>1170</v>
      </c>
      <c r="W1562" s="65">
        <f>IF(ISNA(VLOOKUP($A1562,Sheet1!$B$3:$AH$1266,Sheet1!G$1+(Sheet1!$A$1-1)*10,FALSE))=TRUE,"---",IF(VLOOKUP($A1562,Sheet1!$B$3:$AH$1266,Sheet1!G$1+(Sheet1!$A$1-1)*10,FALSE)="---","---", (ROUND(VLOOKUP($A1562,Sheet1!$B$3:$AH$1266,Sheet1!G$1+(Sheet1!$A$1-1)*10,FALSE),IF(VLOOKUP($A1562,Sheet1!$B$3:$AH$1266,Sheet1!G$1+(Sheet1!$A$1-1)*10,FALSE)&gt;99999,-3,IF(VLOOKUP($A1562,Sheet1!$B$3:$AH$1266,Sheet1!G$1+(Sheet1!$A$1-1)*10,FALSE)&gt;9999,-2,IF(VLOOKUP($A1562,Sheet1!$B$3:$AH$1266,Sheet1!G$1+(Sheet1!$A$1-1)*10,FALSE)&gt;999,-1,0)))))))</f>
        <v>1420</v>
      </c>
      <c r="X1562" s="65">
        <f>IF(ISNA(VLOOKUP($A1562,Sheet1!$B$3:$AH$1266,Sheet1!H$1+(Sheet1!$A$1-1)*10,FALSE))=TRUE,"---",IF(VLOOKUP($A1562,Sheet1!$B$3:$AH$1266,Sheet1!H$1+(Sheet1!$A$1-1)*10,FALSE)="---","---", (ROUND(VLOOKUP($A1562,Sheet1!$B$3:$AH$1266,Sheet1!H$1+(Sheet1!$A$1-1)*10,FALSE),IF(VLOOKUP($A1562,Sheet1!$B$3:$AH$1266,Sheet1!H$1+(Sheet1!$A$1-1)*10,FALSE)&gt;99999,-3,IF(VLOOKUP($A1562,Sheet1!$B$3:$AH$1266,Sheet1!H$1+(Sheet1!$A$1-1)*10,FALSE)&gt;9999,-2,IF(VLOOKUP($A1562,Sheet1!$B$3:$AH$1266,Sheet1!H$1+(Sheet1!$A$1-1)*10,FALSE)&gt;999,-1,0)))))))</f>
        <v>2060</v>
      </c>
      <c r="Y1562" s="65">
        <f>IF(ISNA(VLOOKUP($A1562,Sheet1!$B$3:$AH$1266,Sheet1!I$1+(Sheet1!$A$1-1)*10,FALSE))=TRUE,"---",IF(VLOOKUP($A1562,Sheet1!$B$3:$AH$1266,Sheet1!I$1+(Sheet1!$A$1-1)*10,FALSE)="---","---", (ROUND(VLOOKUP($A1562,Sheet1!$B$3:$AH$1266,Sheet1!I$1+(Sheet1!$A$1-1)*10,FALSE),IF(VLOOKUP($A1562,Sheet1!$B$3:$AH$1266,Sheet1!I$1+(Sheet1!$A$1-1)*10,FALSE)&gt;99999,-3,IF(VLOOKUP($A1562,Sheet1!$B$3:$AH$1266,Sheet1!I$1+(Sheet1!$A$1-1)*10,FALSE)&gt;9999,-2,IF(VLOOKUP($A1562,Sheet1!$B$3:$AH$1266,Sheet1!I$1+(Sheet1!$A$1-1)*10,FALSE)&gt;999,-1,0)))))))</f>
        <v>2510</v>
      </c>
      <c r="Z1562" s="65">
        <f>IF(ISNA(VLOOKUP($A1562,Sheet1!$B$3:$AH$1266,Sheet1!J$1+(Sheet1!$A$1-1)*10,FALSE))=TRUE,"---",IF(VLOOKUP($A1562,Sheet1!$B$3:$AH$1266,Sheet1!J$1+(Sheet1!$A$1-1)*10,FALSE)="---","---", (ROUND(VLOOKUP($A1562,Sheet1!$B$3:$AH$1266,Sheet1!J$1+(Sheet1!$A$1-1)*10,FALSE),IF(VLOOKUP($A1562,Sheet1!$B$3:$AH$1266,Sheet1!J$1+(Sheet1!$A$1-1)*10,FALSE)&gt;99999,-3,IF(VLOOKUP($A1562,Sheet1!$B$3:$AH$1266,Sheet1!J$1+(Sheet1!$A$1-1)*10,FALSE)&gt;9999,-2,IF(VLOOKUP($A1562,Sheet1!$B$3:$AH$1266,Sheet1!J$1+(Sheet1!$A$1-1)*10,FALSE)&gt;999,-1,0)))))))</f>
        <v>3080</v>
      </c>
      <c r="AA1562" s="65">
        <f>IF(ISNA(VLOOKUP($A1562,Sheet1!$B$3:$AH$1266,Sheet1!K$1+(Sheet1!$A$1-1)*10,FALSE))=TRUE,"---",IF(VLOOKUP($A1562,Sheet1!$B$3:$AH$1266,Sheet1!K$1+(Sheet1!$A$1-1)*10,FALSE)="---","---", (ROUND(VLOOKUP($A1562,Sheet1!$B$3:$AH$1266,Sheet1!K$1+(Sheet1!$A$1-1)*10,FALSE),IF(VLOOKUP($A1562,Sheet1!$B$3:$AH$1266,Sheet1!K$1+(Sheet1!$A$1-1)*10,FALSE)&gt;99999,-3,IF(VLOOKUP($A1562,Sheet1!$B$3:$AH$1266,Sheet1!K$1+(Sheet1!$A$1-1)*10,FALSE)&gt;9999,-2,IF(VLOOKUP($A1562,Sheet1!$B$3:$AH$1266,Sheet1!K$1+(Sheet1!$A$1-1)*10,FALSE)&gt;999,-1,0)))))))</f>
        <v>3530</v>
      </c>
      <c r="AB1562" s="65">
        <f>IF(ISNA(VLOOKUP($A1562,Sheet1!$B$3:$AH$1266,Sheet1!L$1+(Sheet1!$A$1-1)*10,FALSE))=TRUE,"---",IF(VLOOKUP($A1562,Sheet1!$B$3:$AH$1266,Sheet1!L$1+(Sheet1!$A$1-1)*10,FALSE)="---","---", (ROUND(VLOOKUP($A1562,Sheet1!$B$3:$AH$1266,Sheet1!L$1+(Sheet1!$A$1-1)*10,FALSE),IF(VLOOKUP($A1562,Sheet1!$B$3:$AH$1266,Sheet1!L$1+(Sheet1!$A$1-1)*10,FALSE)&gt;99999,-3,IF(VLOOKUP($A1562,Sheet1!$B$3:$AH$1266,Sheet1!L$1+(Sheet1!$A$1-1)*10,FALSE)&gt;9999,-2,IF(VLOOKUP($A1562,Sheet1!$B$3:$AH$1266,Sheet1!L$1+(Sheet1!$A$1-1)*10,FALSE)&gt;999,-1,0)))))))</f>
        <v>3980</v>
      </c>
      <c r="AC1562" s="65">
        <f>IF(ISNA(VLOOKUP($A1562,Sheet1!$B$3:$AH$1266,Sheet1!M$1+(Sheet1!$A$1-1)*10,FALSE))=TRUE,"---",IF(VLOOKUP($A1562,Sheet1!$B$3:$AH$1266,Sheet1!M$1+(Sheet1!$A$1-1)*10,FALSE)="---","---", (ROUND(VLOOKUP($A1562,Sheet1!$B$3:$AH$1266,Sheet1!M$1+(Sheet1!$A$1-1)*10,FALSE),IF(VLOOKUP($A1562,Sheet1!$B$3:$AH$1266,Sheet1!M$1+(Sheet1!$A$1-1)*10,FALSE)&gt;99999,-3,IF(VLOOKUP($A1562,Sheet1!$B$3:$AH$1266,Sheet1!M$1+(Sheet1!$A$1-1)*10,FALSE)&gt;9999,-2,IF(VLOOKUP($A1562,Sheet1!$B$3:$AH$1266,Sheet1!M$1+(Sheet1!$A$1-1)*10,FALSE)&gt;999,-1,0)))))))</f>
        <v>4460</v>
      </c>
      <c r="AD1562" s="65">
        <f>IF(ISNA(VLOOKUP($A1562,Sheet1!$B$3:$AH$1266,Sheet1!N$1+(Sheet1!$A$1-1)*10,FALSE))=TRUE,"---",IF(VLOOKUP($A1562,Sheet1!$B$3:$AH$1266,Sheet1!N$1+(Sheet1!$A$1-1)*10,FALSE)="---","---", (ROUND(VLOOKUP($A1562,Sheet1!$B$3:$AH$1266,Sheet1!N$1+(Sheet1!$A$1-1)*10,FALSE),IF(VLOOKUP($A1562,Sheet1!$B$3:$AH$1266,Sheet1!N$1+(Sheet1!$A$1-1)*10,FALSE)&gt;99999,-3,IF(VLOOKUP($A1562,Sheet1!$B$3:$AH$1266,Sheet1!N$1+(Sheet1!$A$1-1)*10,FALSE)&gt;9999,-2,IF(VLOOKUP($A1562,Sheet1!$B$3:$AH$1266,Sheet1!N$1+(Sheet1!$A$1-1)*10,FALSE)&gt;999,-1,0)))))))</f>
        <v>5110</v>
      </c>
    </row>
    <row r="1563" spans="1:30" ht="25.5" customHeight="1" x14ac:dyDescent="0.25">
      <c r="A1563" s="304" t="s">
        <v>2283</v>
      </c>
      <c r="B1563" s="393" t="s">
        <v>2284</v>
      </c>
      <c r="C1563" s="304">
        <v>430958</v>
      </c>
      <c r="D1563" s="304">
        <v>773155</v>
      </c>
      <c r="E1563" s="305" t="s">
        <v>3024</v>
      </c>
      <c r="F1563" s="117" t="s">
        <v>4889</v>
      </c>
      <c r="G1563" s="118" t="s">
        <v>31</v>
      </c>
      <c r="H1563" s="348">
        <v>144</v>
      </c>
      <c r="I1563" s="377">
        <v>30024</v>
      </c>
      <c r="J1563" s="379">
        <v>8.59</v>
      </c>
      <c r="K1563" s="340" t="s">
        <v>4405</v>
      </c>
      <c r="L1563" s="338">
        <v>941</v>
      </c>
      <c r="M1563" s="381">
        <v>6.53</v>
      </c>
      <c r="N1563" s="351" t="s">
        <v>505</v>
      </c>
      <c r="O1563" s="328" t="str">
        <f t="shared" si="53"/>
        <v>&gt;50</v>
      </c>
      <c r="P1563" s="328">
        <f>IF(O1563&lt;&gt;"",VLOOKUP($A1563,Sheet4!$A$2:$O$1309,14,FALSE)*100,"")</f>
        <v>0.60722103851693632</v>
      </c>
      <c r="Q1563" s="328">
        <f>IF(P1563&lt;&gt;"",VLOOKUP($A1563,Sheet4!$A$2:$O$1309,15,FALSE)*100,"")</f>
        <v>5.7914001974643021</v>
      </c>
      <c r="R1563" s="358" t="str">
        <f t="shared" si="54"/>
        <v>&lt;2</v>
      </c>
      <c r="S1563" s="357" t="s">
        <v>4368</v>
      </c>
      <c r="T1563" s="357" t="str">
        <f>IF(ISNA(VLOOKUP(A1563,Sheet1!B$3:C$1266,2,FALSE)=TRUE),"NC",VLOOKUP(A1563,Sheet1!B$3:C$1266,2,FALSE))</f>
        <v>Rural10*</v>
      </c>
      <c r="U1563" s="385">
        <f>IF(ISNA(VLOOKUP($A1563,Sheet1!$B$3:$AH$1266,Sheet1!E$1+(Sheet1!$A$1-1)*10,FALSE))=TRUE,"---",IF(VLOOKUP($A1563,Sheet1!$B$3:$AH$1266,Sheet1!E$1+(Sheet1!$A$1-1)*10,FALSE)="---","---", (ROUND(VLOOKUP($A1563,Sheet1!$B$3:$AH$1266,Sheet1!E$1+(Sheet1!$A$1-1)*10,FALSE),IF(VLOOKUP($A1563,Sheet1!$B$3:$AH$1266,Sheet1!E$1+(Sheet1!$A$1-1)*10,FALSE)&gt;99999,-3,IF(VLOOKUP($A1563,Sheet1!$B$3:$AH$1266,Sheet1!E$1+(Sheet1!$A$1-1)*10,FALSE)&gt;9999,-2,IF(VLOOKUP($A1563,Sheet1!$B$3:$AH$1266,Sheet1!E$1+(Sheet1!$A$1-1)*10,FALSE)&gt;999,-1,0)))))))</f>
        <v>983</v>
      </c>
      <c r="V1563" s="385">
        <f>IF(ISNA(VLOOKUP($A1563,Sheet1!$B$3:$AH$1266,Sheet1!F$1+(Sheet1!$A$1-1)*10,FALSE))=TRUE,"---",IF(VLOOKUP($A1563,Sheet1!$B$3:$AH$1266,Sheet1!F$1+(Sheet1!$A$1-1)*10,FALSE)="---","---", (ROUND(VLOOKUP($A1563,Sheet1!$B$3:$AH$1266,Sheet1!F$1+(Sheet1!$A$1-1)*10,FALSE),IF(VLOOKUP($A1563,Sheet1!$B$3:$AH$1266,Sheet1!F$1+(Sheet1!$A$1-1)*10,FALSE)&gt;99999,-3,IF(VLOOKUP($A1563,Sheet1!$B$3:$AH$1266,Sheet1!F$1+(Sheet1!$A$1-1)*10,FALSE)&gt;9999,-2,IF(VLOOKUP($A1563,Sheet1!$B$3:$AH$1266,Sheet1!F$1+(Sheet1!$A$1-1)*10,FALSE)&gt;999,-1,0)))))))</f>
        <v>1180</v>
      </c>
      <c r="W1563" s="385">
        <f>IF(ISNA(VLOOKUP($A1563,Sheet1!$B$3:$AH$1266,Sheet1!G$1+(Sheet1!$A$1-1)*10,FALSE))=TRUE,"---",IF(VLOOKUP($A1563,Sheet1!$B$3:$AH$1266,Sheet1!G$1+(Sheet1!$A$1-1)*10,FALSE)="---","---", (ROUND(VLOOKUP($A1563,Sheet1!$B$3:$AH$1266,Sheet1!G$1+(Sheet1!$A$1-1)*10,FALSE),IF(VLOOKUP($A1563,Sheet1!$B$3:$AH$1266,Sheet1!G$1+(Sheet1!$A$1-1)*10,FALSE)&gt;99999,-3,IF(VLOOKUP($A1563,Sheet1!$B$3:$AH$1266,Sheet1!G$1+(Sheet1!$A$1-1)*10,FALSE)&gt;9999,-2,IF(VLOOKUP($A1563,Sheet1!$B$3:$AH$1266,Sheet1!G$1+(Sheet1!$A$1-1)*10,FALSE)&gt;999,-1,0)))))))</f>
        <v>1430</v>
      </c>
      <c r="X1563" s="385">
        <f>IF(ISNA(VLOOKUP($A1563,Sheet1!$B$3:$AH$1266,Sheet1!H$1+(Sheet1!$A$1-1)*10,FALSE))=TRUE,"---",IF(VLOOKUP($A1563,Sheet1!$B$3:$AH$1266,Sheet1!H$1+(Sheet1!$A$1-1)*10,FALSE)="---","---", (ROUND(VLOOKUP($A1563,Sheet1!$B$3:$AH$1266,Sheet1!H$1+(Sheet1!$A$1-1)*10,FALSE),IF(VLOOKUP($A1563,Sheet1!$B$3:$AH$1266,Sheet1!H$1+(Sheet1!$A$1-1)*10,FALSE)&gt;99999,-3,IF(VLOOKUP($A1563,Sheet1!$B$3:$AH$1266,Sheet1!H$1+(Sheet1!$A$1-1)*10,FALSE)&gt;9999,-2,IF(VLOOKUP($A1563,Sheet1!$B$3:$AH$1266,Sheet1!H$1+(Sheet1!$A$1-1)*10,FALSE)&gt;999,-1,0)))))))</f>
        <v>2080</v>
      </c>
      <c r="Y1563" s="385">
        <f>IF(ISNA(VLOOKUP($A1563,Sheet1!$B$3:$AH$1266,Sheet1!I$1+(Sheet1!$A$1-1)*10,FALSE))=TRUE,"---",IF(VLOOKUP($A1563,Sheet1!$B$3:$AH$1266,Sheet1!I$1+(Sheet1!$A$1-1)*10,FALSE)="---","---", (ROUND(VLOOKUP($A1563,Sheet1!$B$3:$AH$1266,Sheet1!I$1+(Sheet1!$A$1-1)*10,FALSE),IF(VLOOKUP($A1563,Sheet1!$B$3:$AH$1266,Sheet1!I$1+(Sheet1!$A$1-1)*10,FALSE)&gt;99999,-3,IF(VLOOKUP($A1563,Sheet1!$B$3:$AH$1266,Sheet1!I$1+(Sheet1!$A$1-1)*10,FALSE)&gt;9999,-2,IF(VLOOKUP($A1563,Sheet1!$B$3:$AH$1266,Sheet1!I$1+(Sheet1!$A$1-1)*10,FALSE)&gt;999,-1,0)))))))</f>
        <v>2530</v>
      </c>
      <c r="Z1563" s="385">
        <f>IF(ISNA(VLOOKUP($A1563,Sheet1!$B$3:$AH$1266,Sheet1!J$1+(Sheet1!$A$1-1)*10,FALSE))=TRUE,"---",IF(VLOOKUP($A1563,Sheet1!$B$3:$AH$1266,Sheet1!J$1+(Sheet1!$A$1-1)*10,FALSE)="---","---", (ROUND(VLOOKUP($A1563,Sheet1!$B$3:$AH$1266,Sheet1!J$1+(Sheet1!$A$1-1)*10,FALSE),IF(VLOOKUP($A1563,Sheet1!$B$3:$AH$1266,Sheet1!J$1+(Sheet1!$A$1-1)*10,FALSE)&gt;99999,-3,IF(VLOOKUP($A1563,Sheet1!$B$3:$AH$1266,Sheet1!J$1+(Sheet1!$A$1-1)*10,FALSE)&gt;9999,-2,IF(VLOOKUP($A1563,Sheet1!$B$3:$AH$1266,Sheet1!J$1+(Sheet1!$A$1-1)*10,FALSE)&gt;999,-1,0)))))))</f>
        <v>3120</v>
      </c>
      <c r="AA1563" s="385">
        <f>IF(ISNA(VLOOKUP($A1563,Sheet1!$B$3:$AH$1266,Sheet1!K$1+(Sheet1!$A$1-1)*10,FALSE))=TRUE,"---",IF(VLOOKUP($A1563,Sheet1!$B$3:$AH$1266,Sheet1!K$1+(Sheet1!$A$1-1)*10,FALSE)="---","---", (ROUND(VLOOKUP($A1563,Sheet1!$B$3:$AH$1266,Sheet1!K$1+(Sheet1!$A$1-1)*10,FALSE),IF(VLOOKUP($A1563,Sheet1!$B$3:$AH$1266,Sheet1!K$1+(Sheet1!$A$1-1)*10,FALSE)&gt;99999,-3,IF(VLOOKUP($A1563,Sheet1!$B$3:$AH$1266,Sheet1!K$1+(Sheet1!$A$1-1)*10,FALSE)&gt;9999,-2,IF(VLOOKUP($A1563,Sheet1!$B$3:$AH$1266,Sheet1!K$1+(Sheet1!$A$1-1)*10,FALSE)&gt;999,-1,0)))))))</f>
        <v>3570</v>
      </c>
      <c r="AB1563" s="385">
        <f>IF(ISNA(VLOOKUP($A1563,Sheet1!$B$3:$AH$1266,Sheet1!L$1+(Sheet1!$A$1-1)*10,FALSE))=TRUE,"---",IF(VLOOKUP($A1563,Sheet1!$B$3:$AH$1266,Sheet1!L$1+(Sheet1!$A$1-1)*10,FALSE)="---","---", (ROUND(VLOOKUP($A1563,Sheet1!$B$3:$AH$1266,Sheet1!L$1+(Sheet1!$A$1-1)*10,FALSE),IF(VLOOKUP($A1563,Sheet1!$B$3:$AH$1266,Sheet1!L$1+(Sheet1!$A$1-1)*10,FALSE)&gt;99999,-3,IF(VLOOKUP($A1563,Sheet1!$B$3:$AH$1266,Sheet1!L$1+(Sheet1!$A$1-1)*10,FALSE)&gt;9999,-2,IF(VLOOKUP($A1563,Sheet1!$B$3:$AH$1266,Sheet1!L$1+(Sheet1!$A$1-1)*10,FALSE)&gt;999,-1,0)))))))</f>
        <v>4030</v>
      </c>
      <c r="AC1563" s="385">
        <f>IF(ISNA(VLOOKUP($A1563,Sheet1!$B$3:$AH$1266,Sheet1!M$1+(Sheet1!$A$1-1)*10,FALSE))=TRUE,"---",IF(VLOOKUP($A1563,Sheet1!$B$3:$AH$1266,Sheet1!M$1+(Sheet1!$A$1-1)*10,FALSE)="---","---", (ROUND(VLOOKUP($A1563,Sheet1!$B$3:$AH$1266,Sheet1!M$1+(Sheet1!$A$1-1)*10,FALSE),IF(VLOOKUP($A1563,Sheet1!$B$3:$AH$1266,Sheet1!M$1+(Sheet1!$A$1-1)*10,FALSE)&gt;99999,-3,IF(VLOOKUP($A1563,Sheet1!$B$3:$AH$1266,Sheet1!M$1+(Sheet1!$A$1-1)*10,FALSE)&gt;9999,-2,IF(VLOOKUP($A1563,Sheet1!$B$3:$AH$1266,Sheet1!M$1+(Sheet1!$A$1-1)*10,FALSE)&gt;999,-1,0)))))))</f>
        <v>4520</v>
      </c>
      <c r="AD1563" s="385">
        <f>IF(ISNA(VLOOKUP($A1563,Sheet1!$B$3:$AH$1266,Sheet1!N$1+(Sheet1!$A$1-1)*10,FALSE))=TRUE,"---",IF(VLOOKUP($A1563,Sheet1!$B$3:$AH$1266,Sheet1!N$1+(Sheet1!$A$1-1)*10,FALSE)="---","---", (ROUND(VLOOKUP($A1563,Sheet1!$B$3:$AH$1266,Sheet1!N$1+(Sheet1!$A$1-1)*10,FALSE),IF(VLOOKUP($A1563,Sheet1!$B$3:$AH$1266,Sheet1!N$1+(Sheet1!$A$1-1)*10,FALSE)&gt;99999,-3,IF(VLOOKUP($A1563,Sheet1!$B$3:$AH$1266,Sheet1!N$1+(Sheet1!$A$1-1)*10,FALSE)&gt;9999,-2,IF(VLOOKUP($A1563,Sheet1!$B$3:$AH$1266,Sheet1!N$1+(Sheet1!$A$1-1)*10,FALSE)&gt;999,-1,0)))))))</f>
        <v>5190</v>
      </c>
    </row>
    <row r="1564" spans="1:30" ht="25.5" customHeight="1" x14ac:dyDescent="0.25">
      <c r="A1564" s="304"/>
      <c r="B1564" s="346"/>
      <c r="C1564" s="304"/>
      <c r="D1564" s="304"/>
      <c r="E1564" s="305" t="e">
        <v>#N/A</v>
      </c>
      <c r="F1564" s="117">
        <v>1983</v>
      </c>
      <c r="G1564" s="118" t="s">
        <v>286</v>
      </c>
      <c r="H1564" s="348"/>
      <c r="I1564" s="378"/>
      <c r="J1564" s="380"/>
      <c r="K1564" s="341"/>
      <c r="L1564" s="339"/>
      <c r="M1564" s="382"/>
      <c r="N1564" s="352"/>
      <c r="O1564" s="329" t="str">
        <f t="shared" si="53"/>
        <v/>
      </c>
      <c r="P1564" s="329" t="str">
        <f>IF(O1564&lt;&gt;"",VLOOKUP($A1564,Sheet4!$A$2:$O$1309,14,FALSE)*100,"")</f>
        <v/>
      </c>
      <c r="Q1564" s="329" t="str">
        <f>IF(P1564&lt;&gt;"",VLOOKUP($A1564,Sheet4!$A$2:$O$1309,15,FALSE)*100,"")</f>
        <v/>
      </c>
      <c r="R1564" s="357" t="str">
        <f t="shared" si="54"/>
        <v/>
      </c>
      <c r="S1564" s="357" t="e">
        <v>#N/A</v>
      </c>
      <c r="T1564" s="357" t="str">
        <f>IF(ISNA(VLOOKUP(A1564,Sheet1!B$3:C$1266,2,FALSE)=TRUE),"ND",VLOOKUP(A1564,Sheet1!B$3:C$1266,2,FALSE))</f>
        <v>ND</v>
      </c>
      <c r="U1564" s="385" t="str">
        <f>IF(ISNA(VLOOKUP($A1564,Sheet1!$B$3:$AH$1266,Sheet1!E$1+(Sheet1!$A$1-1)*10,FALSE))=TRUE,"---",IF(VLOOKUP($A1564,Sheet1!$B$3:$AH$1266,Sheet1!E$1+(Sheet1!$A$1-1)*10,FALSE)="---","---", (ROUND(VLOOKUP($A1564,Sheet1!$B$3:$AH$1266,Sheet1!E$1+(Sheet1!$A$1-1)*10,FALSE),IF(VLOOKUP($A1564,Sheet1!$B$3:$AH$1266,Sheet1!E$1+(Sheet1!$A$1-1)*10,FALSE)&gt;99999,-3,IF(VLOOKUP($A1564,Sheet1!$B$3:$AH$1266,Sheet1!E$1+(Sheet1!$A$1-1)*10,FALSE)&gt;9999,-2,IF(VLOOKUP($A1564,Sheet1!$B$3:$AH$1266,Sheet1!E$1+(Sheet1!$A$1-1)*10,FALSE)&gt;999,-1,0)))))))</f>
        <v>---</v>
      </c>
      <c r="V1564" s="385" t="str">
        <f>IF(ISNA(VLOOKUP($A1564,Sheet1!$B$3:$AH$1266,Sheet1!F$1+(Sheet1!$A$1-1)*10,FALSE))=TRUE,"---",IF(VLOOKUP($A1564,Sheet1!$B$3:$AH$1266,Sheet1!F$1+(Sheet1!$A$1-1)*10,FALSE)="---","---", (ROUND(VLOOKUP($A1564,Sheet1!$B$3:$AH$1266,Sheet1!F$1+(Sheet1!$A$1-1)*10,FALSE),IF(VLOOKUP($A1564,Sheet1!$B$3:$AH$1266,Sheet1!F$1+(Sheet1!$A$1-1)*10,FALSE)&gt;99999,-3,IF(VLOOKUP($A1564,Sheet1!$B$3:$AH$1266,Sheet1!F$1+(Sheet1!$A$1-1)*10,FALSE)&gt;9999,-2,IF(VLOOKUP($A1564,Sheet1!$B$3:$AH$1266,Sheet1!F$1+(Sheet1!$A$1-1)*10,FALSE)&gt;999,-1,0)))))))</f>
        <v>---</v>
      </c>
      <c r="W1564" s="385" t="str">
        <f>IF(ISNA(VLOOKUP($A1564,Sheet1!$B$3:$AH$1266,Sheet1!G$1+(Sheet1!$A$1-1)*10,FALSE))=TRUE,"---",IF(VLOOKUP($A1564,Sheet1!$B$3:$AH$1266,Sheet1!G$1+(Sheet1!$A$1-1)*10,FALSE)="---","---", (ROUND(VLOOKUP($A1564,Sheet1!$B$3:$AH$1266,Sheet1!G$1+(Sheet1!$A$1-1)*10,FALSE),IF(VLOOKUP($A1564,Sheet1!$B$3:$AH$1266,Sheet1!G$1+(Sheet1!$A$1-1)*10,FALSE)&gt;99999,-3,IF(VLOOKUP($A1564,Sheet1!$B$3:$AH$1266,Sheet1!G$1+(Sheet1!$A$1-1)*10,FALSE)&gt;9999,-2,IF(VLOOKUP($A1564,Sheet1!$B$3:$AH$1266,Sheet1!G$1+(Sheet1!$A$1-1)*10,FALSE)&gt;999,-1,0)))))))</f>
        <v>---</v>
      </c>
      <c r="X1564" s="385" t="str">
        <f>IF(ISNA(VLOOKUP($A1564,Sheet1!$B$3:$AH$1266,Sheet1!H$1+(Sheet1!$A$1-1)*10,FALSE))=TRUE,"---",IF(VLOOKUP($A1564,Sheet1!$B$3:$AH$1266,Sheet1!H$1+(Sheet1!$A$1-1)*10,FALSE)="---","---", (ROUND(VLOOKUP($A1564,Sheet1!$B$3:$AH$1266,Sheet1!H$1+(Sheet1!$A$1-1)*10,FALSE),IF(VLOOKUP($A1564,Sheet1!$B$3:$AH$1266,Sheet1!H$1+(Sheet1!$A$1-1)*10,FALSE)&gt;99999,-3,IF(VLOOKUP($A1564,Sheet1!$B$3:$AH$1266,Sheet1!H$1+(Sheet1!$A$1-1)*10,FALSE)&gt;9999,-2,IF(VLOOKUP($A1564,Sheet1!$B$3:$AH$1266,Sheet1!H$1+(Sheet1!$A$1-1)*10,FALSE)&gt;999,-1,0)))))))</f>
        <v>---</v>
      </c>
      <c r="Y1564" s="385" t="str">
        <f>IF(ISNA(VLOOKUP($A1564,Sheet1!$B$3:$AH$1266,Sheet1!I$1+(Sheet1!$A$1-1)*10,FALSE))=TRUE,"---",IF(VLOOKUP($A1564,Sheet1!$B$3:$AH$1266,Sheet1!I$1+(Sheet1!$A$1-1)*10,FALSE)="---","---", (ROUND(VLOOKUP($A1564,Sheet1!$B$3:$AH$1266,Sheet1!I$1+(Sheet1!$A$1-1)*10,FALSE),IF(VLOOKUP($A1564,Sheet1!$B$3:$AH$1266,Sheet1!I$1+(Sheet1!$A$1-1)*10,FALSE)&gt;99999,-3,IF(VLOOKUP($A1564,Sheet1!$B$3:$AH$1266,Sheet1!I$1+(Sheet1!$A$1-1)*10,FALSE)&gt;9999,-2,IF(VLOOKUP($A1564,Sheet1!$B$3:$AH$1266,Sheet1!I$1+(Sheet1!$A$1-1)*10,FALSE)&gt;999,-1,0)))))))</f>
        <v>---</v>
      </c>
      <c r="Z1564" s="385" t="str">
        <f>IF(ISNA(VLOOKUP($A1564,Sheet1!$B$3:$AH$1266,Sheet1!J$1+(Sheet1!$A$1-1)*10,FALSE))=TRUE,"---",IF(VLOOKUP($A1564,Sheet1!$B$3:$AH$1266,Sheet1!J$1+(Sheet1!$A$1-1)*10,FALSE)="---","---", (ROUND(VLOOKUP($A1564,Sheet1!$B$3:$AH$1266,Sheet1!J$1+(Sheet1!$A$1-1)*10,FALSE),IF(VLOOKUP($A1564,Sheet1!$B$3:$AH$1266,Sheet1!J$1+(Sheet1!$A$1-1)*10,FALSE)&gt;99999,-3,IF(VLOOKUP($A1564,Sheet1!$B$3:$AH$1266,Sheet1!J$1+(Sheet1!$A$1-1)*10,FALSE)&gt;9999,-2,IF(VLOOKUP($A1564,Sheet1!$B$3:$AH$1266,Sheet1!J$1+(Sheet1!$A$1-1)*10,FALSE)&gt;999,-1,0)))))))</f>
        <v>---</v>
      </c>
      <c r="AA1564" s="385" t="str">
        <f>IF(ISNA(VLOOKUP($A1564,Sheet1!$B$3:$AH$1266,Sheet1!K$1+(Sheet1!$A$1-1)*10,FALSE))=TRUE,"---",IF(VLOOKUP($A1564,Sheet1!$B$3:$AH$1266,Sheet1!K$1+(Sheet1!$A$1-1)*10,FALSE)="---","---", (ROUND(VLOOKUP($A1564,Sheet1!$B$3:$AH$1266,Sheet1!K$1+(Sheet1!$A$1-1)*10,FALSE),IF(VLOOKUP($A1564,Sheet1!$B$3:$AH$1266,Sheet1!K$1+(Sheet1!$A$1-1)*10,FALSE)&gt;99999,-3,IF(VLOOKUP($A1564,Sheet1!$B$3:$AH$1266,Sheet1!K$1+(Sheet1!$A$1-1)*10,FALSE)&gt;9999,-2,IF(VLOOKUP($A1564,Sheet1!$B$3:$AH$1266,Sheet1!K$1+(Sheet1!$A$1-1)*10,FALSE)&gt;999,-1,0)))))))</f>
        <v>---</v>
      </c>
      <c r="AB1564" s="385" t="str">
        <f>IF(ISNA(VLOOKUP($A1564,Sheet1!$B$3:$AH$1266,Sheet1!L$1+(Sheet1!$A$1-1)*10,FALSE))=TRUE,"---",IF(VLOOKUP($A1564,Sheet1!$B$3:$AH$1266,Sheet1!L$1+(Sheet1!$A$1-1)*10,FALSE)="---","---", (ROUND(VLOOKUP($A1564,Sheet1!$B$3:$AH$1266,Sheet1!L$1+(Sheet1!$A$1-1)*10,FALSE),IF(VLOOKUP($A1564,Sheet1!$B$3:$AH$1266,Sheet1!L$1+(Sheet1!$A$1-1)*10,FALSE)&gt;99999,-3,IF(VLOOKUP($A1564,Sheet1!$B$3:$AH$1266,Sheet1!L$1+(Sheet1!$A$1-1)*10,FALSE)&gt;9999,-2,IF(VLOOKUP($A1564,Sheet1!$B$3:$AH$1266,Sheet1!L$1+(Sheet1!$A$1-1)*10,FALSE)&gt;999,-1,0)))))))</f>
        <v>---</v>
      </c>
      <c r="AC1564" s="385" t="str">
        <f>IF(ISNA(VLOOKUP($A1564,Sheet1!$B$3:$AH$1266,Sheet1!M$1+(Sheet1!$A$1-1)*10,FALSE))=TRUE,"---",IF(VLOOKUP($A1564,Sheet1!$B$3:$AH$1266,Sheet1!M$1+(Sheet1!$A$1-1)*10,FALSE)="---","---", (ROUND(VLOOKUP($A1564,Sheet1!$B$3:$AH$1266,Sheet1!M$1+(Sheet1!$A$1-1)*10,FALSE),IF(VLOOKUP($A1564,Sheet1!$B$3:$AH$1266,Sheet1!M$1+(Sheet1!$A$1-1)*10,FALSE)&gt;99999,-3,IF(VLOOKUP($A1564,Sheet1!$B$3:$AH$1266,Sheet1!M$1+(Sheet1!$A$1-1)*10,FALSE)&gt;9999,-2,IF(VLOOKUP($A1564,Sheet1!$B$3:$AH$1266,Sheet1!M$1+(Sheet1!$A$1-1)*10,FALSE)&gt;999,-1,0)))))))</f>
        <v>---</v>
      </c>
      <c r="AD1564" s="385" t="str">
        <f>IF(ISNA(VLOOKUP($A1564,Sheet1!$B$3:$AH$1266,Sheet1!N$1+(Sheet1!$A$1-1)*10,FALSE))=TRUE,"---",IF(VLOOKUP($A1564,Sheet1!$B$3:$AH$1266,Sheet1!N$1+(Sheet1!$A$1-1)*10,FALSE)="---","---", (ROUND(VLOOKUP($A1564,Sheet1!$B$3:$AH$1266,Sheet1!N$1+(Sheet1!$A$1-1)*10,FALSE),IF(VLOOKUP($A1564,Sheet1!$B$3:$AH$1266,Sheet1!N$1+(Sheet1!$A$1-1)*10,FALSE)&gt;99999,-3,IF(VLOOKUP($A1564,Sheet1!$B$3:$AH$1266,Sheet1!N$1+(Sheet1!$A$1-1)*10,FALSE)&gt;9999,-2,IF(VLOOKUP($A1564,Sheet1!$B$3:$AH$1266,Sheet1!N$1+(Sheet1!$A$1-1)*10,FALSE)&gt;999,-1,0)))))))</f>
        <v>---</v>
      </c>
    </row>
    <row r="1565" spans="1:30" ht="25.5" customHeight="1" x14ac:dyDescent="0.25">
      <c r="A1565" s="303" t="s">
        <v>2285</v>
      </c>
      <c r="B1565" s="330" t="s">
        <v>2286</v>
      </c>
      <c r="C1565" s="303">
        <v>431033</v>
      </c>
      <c r="D1565" s="303">
        <v>773134</v>
      </c>
      <c r="E1565" s="307" t="s">
        <v>3024</v>
      </c>
      <c r="F1565" s="216" t="s">
        <v>4890</v>
      </c>
      <c r="G1565" s="127" t="s">
        <v>31</v>
      </c>
      <c r="H1565" s="347">
        <v>151</v>
      </c>
      <c r="I1565" s="112">
        <v>35804</v>
      </c>
      <c r="J1565" s="113">
        <v>6.57</v>
      </c>
      <c r="K1565" s="127" t="s">
        <v>20</v>
      </c>
      <c r="L1565" s="115">
        <v>3400</v>
      </c>
      <c r="M1565" s="116">
        <v>22.5</v>
      </c>
      <c r="N1565" s="127" t="s">
        <v>20</v>
      </c>
      <c r="O1565" s="68">
        <f t="shared" si="53"/>
        <v>3.344909257158232</v>
      </c>
      <c r="P1565" s="68">
        <f>IF(O1565&lt;&gt;"",VLOOKUP($A1565,Sheet4!$A$2:$O$1309,14,FALSE)*100,"")</f>
        <v>0.60722103851693632</v>
      </c>
      <c r="Q1565" s="68">
        <f>IF(P1565&lt;&gt;"",VLOOKUP($A1565,Sheet4!$A$2:$O$1309,15,FALSE)*100,"")</f>
        <v>5.7914001974643021</v>
      </c>
      <c r="R1565" s="74">
        <f t="shared" si="54"/>
        <v>30</v>
      </c>
      <c r="S1565" s="356" t="s">
        <v>4368</v>
      </c>
      <c r="T1565" s="356" t="str">
        <f>IF(ISNA(VLOOKUP(A1565,Sheet1!B$3:C$1266,2,FALSE)=TRUE),"NC",VLOOKUP(A1565,Sheet1!B$3:C$1266,2,FALSE))</f>
        <v>Rural10</v>
      </c>
      <c r="U1565" s="392">
        <f>IF(ISNA(VLOOKUP($A1565,Sheet1!$B$3:$AH$1266,Sheet1!E$1+(Sheet1!$A$1-1)*10,FALSE))=TRUE,"---",IF(VLOOKUP($A1565,Sheet1!$B$3:$AH$1266,Sheet1!E$1+(Sheet1!$A$1-1)*10,FALSE)="---","---", (ROUND(VLOOKUP($A1565,Sheet1!$B$3:$AH$1266,Sheet1!E$1+(Sheet1!$A$1-1)*10,FALSE),IF(VLOOKUP($A1565,Sheet1!$B$3:$AH$1266,Sheet1!E$1+(Sheet1!$A$1-1)*10,FALSE)&gt;99999,-3,IF(VLOOKUP($A1565,Sheet1!$B$3:$AH$1266,Sheet1!E$1+(Sheet1!$A$1-1)*10,FALSE)&gt;9999,-2,IF(VLOOKUP($A1565,Sheet1!$B$3:$AH$1266,Sheet1!E$1+(Sheet1!$A$1-1)*10,FALSE)&gt;999,-1,0)))))))</f>
        <v>999</v>
      </c>
      <c r="V1565" s="392">
        <f>IF(ISNA(VLOOKUP($A1565,Sheet1!$B$3:$AH$1266,Sheet1!F$1+(Sheet1!$A$1-1)*10,FALSE))=TRUE,"---",IF(VLOOKUP($A1565,Sheet1!$B$3:$AH$1266,Sheet1!F$1+(Sheet1!$A$1-1)*10,FALSE)="---","---", (ROUND(VLOOKUP($A1565,Sheet1!$B$3:$AH$1266,Sheet1!F$1+(Sheet1!$A$1-1)*10,FALSE),IF(VLOOKUP($A1565,Sheet1!$B$3:$AH$1266,Sheet1!F$1+(Sheet1!$A$1-1)*10,FALSE)&gt;99999,-3,IF(VLOOKUP($A1565,Sheet1!$B$3:$AH$1266,Sheet1!F$1+(Sheet1!$A$1-1)*10,FALSE)&gt;9999,-2,IF(VLOOKUP($A1565,Sheet1!$B$3:$AH$1266,Sheet1!F$1+(Sheet1!$A$1-1)*10,FALSE)&gt;999,-1,0)))))))</f>
        <v>1200</v>
      </c>
      <c r="W1565" s="392">
        <f>IF(ISNA(VLOOKUP($A1565,Sheet1!$B$3:$AH$1266,Sheet1!G$1+(Sheet1!$A$1-1)*10,FALSE))=TRUE,"---",IF(VLOOKUP($A1565,Sheet1!$B$3:$AH$1266,Sheet1!G$1+(Sheet1!$A$1-1)*10,FALSE)="---","---", (ROUND(VLOOKUP($A1565,Sheet1!$B$3:$AH$1266,Sheet1!G$1+(Sheet1!$A$1-1)*10,FALSE),IF(VLOOKUP($A1565,Sheet1!$B$3:$AH$1266,Sheet1!G$1+(Sheet1!$A$1-1)*10,FALSE)&gt;99999,-3,IF(VLOOKUP($A1565,Sheet1!$B$3:$AH$1266,Sheet1!G$1+(Sheet1!$A$1-1)*10,FALSE)&gt;9999,-2,IF(VLOOKUP($A1565,Sheet1!$B$3:$AH$1266,Sheet1!G$1+(Sheet1!$A$1-1)*10,FALSE)&gt;999,-1,0)))))))</f>
        <v>1460</v>
      </c>
      <c r="X1565" s="392">
        <f>IF(ISNA(VLOOKUP($A1565,Sheet1!$B$3:$AH$1266,Sheet1!H$1+(Sheet1!$A$1-1)*10,FALSE))=TRUE,"---",IF(VLOOKUP($A1565,Sheet1!$B$3:$AH$1266,Sheet1!H$1+(Sheet1!$A$1-1)*10,FALSE)="---","---", (ROUND(VLOOKUP($A1565,Sheet1!$B$3:$AH$1266,Sheet1!H$1+(Sheet1!$A$1-1)*10,FALSE),IF(VLOOKUP($A1565,Sheet1!$B$3:$AH$1266,Sheet1!H$1+(Sheet1!$A$1-1)*10,FALSE)&gt;99999,-3,IF(VLOOKUP($A1565,Sheet1!$B$3:$AH$1266,Sheet1!H$1+(Sheet1!$A$1-1)*10,FALSE)&gt;9999,-2,IF(VLOOKUP($A1565,Sheet1!$B$3:$AH$1266,Sheet1!H$1+(Sheet1!$A$1-1)*10,FALSE)&gt;999,-1,0)))))))</f>
        <v>2140</v>
      </c>
      <c r="Y1565" s="392">
        <f>IF(ISNA(VLOOKUP($A1565,Sheet1!$B$3:$AH$1266,Sheet1!I$1+(Sheet1!$A$1-1)*10,FALSE))=TRUE,"---",IF(VLOOKUP($A1565,Sheet1!$B$3:$AH$1266,Sheet1!I$1+(Sheet1!$A$1-1)*10,FALSE)="---","---", (ROUND(VLOOKUP($A1565,Sheet1!$B$3:$AH$1266,Sheet1!I$1+(Sheet1!$A$1-1)*10,FALSE),IF(VLOOKUP($A1565,Sheet1!$B$3:$AH$1266,Sheet1!I$1+(Sheet1!$A$1-1)*10,FALSE)&gt;99999,-3,IF(VLOOKUP($A1565,Sheet1!$B$3:$AH$1266,Sheet1!I$1+(Sheet1!$A$1-1)*10,FALSE)&gt;9999,-2,IF(VLOOKUP($A1565,Sheet1!$B$3:$AH$1266,Sheet1!I$1+(Sheet1!$A$1-1)*10,FALSE)&gt;999,-1,0)))))))</f>
        <v>2620</v>
      </c>
      <c r="Z1565" s="392">
        <f>IF(ISNA(VLOOKUP($A1565,Sheet1!$B$3:$AH$1266,Sheet1!J$1+(Sheet1!$A$1-1)*10,FALSE))=TRUE,"---",IF(VLOOKUP($A1565,Sheet1!$B$3:$AH$1266,Sheet1!J$1+(Sheet1!$A$1-1)*10,FALSE)="---","---", (ROUND(VLOOKUP($A1565,Sheet1!$B$3:$AH$1266,Sheet1!J$1+(Sheet1!$A$1-1)*10,FALSE),IF(VLOOKUP($A1565,Sheet1!$B$3:$AH$1266,Sheet1!J$1+(Sheet1!$A$1-1)*10,FALSE)&gt;99999,-3,IF(VLOOKUP($A1565,Sheet1!$B$3:$AH$1266,Sheet1!J$1+(Sheet1!$A$1-1)*10,FALSE)&gt;9999,-2,IF(VLOOKUP($A1565,Sheet1!$B$3:$AH$1266,Sheet1!J$1+(Sheet1!$A$1-1)*10,FALSE)&gt;999,-1,0)))))))</f>
        <v>3250</v>
      </c>
      <c r="AA1565" s="392">
        <f>IF(ISNA(VLOOKUP($A1565,Sheet1!$B$3:$AH$1266,Sheet1!K$1+(Sheet1!$A$1-1)*10,FALSE))=TRUE,"---",IF(VLOOKUP($A1565,Sheet1!$B$3:$AH$1266,Sheet1!K$1+(Sheet1!$A$1-1)*10,FALSE)="---","---", (ROUND(VLOOKUP($A1565,Sheet1!$B$3:$AH$1266,Sheet1!K$1+(Sheet1!$A$1-1)*10,FALSE),IF(VLOOKUP($A1565,Sheet1!$B$3:$AH$1266,Sheet1!K$1+(Sheet1!$A$1-1)*10,FALSE)&gt;99999,-3,IF(VLOOKUP($A1565,Sheet1!$B$3:$AH$1266,Sheet1!K$1+(Sheet1!$A$1-1)*10,FALSE)&gt;9999,-2,IF(VLOOKUP($A1565,Sheet1!$B$3:$AH$1266,Sheet1!K$1+(Sheet1!$A$1-1)*10,FALSE)&gt;999,-1,0)))))))</f>
        <v>3730</v>
      </c>
      <c r="AB1565" s="392">
        <f>IF(ISNA(VLOOKUP($A1565,Sheet1!$B$3:$AH$1266,Sheet1!L$1+(Sheet1!$A$1-1)*10,FALSE))=TRUE,"---",IF(VLOOKUP($A1565,Sheet1!$B$3:$AH$1266,Sheet1!L$1+(Sheet1!$A$1-1)*10,FALSE)="---","---", (ROUND(VLOOKUP($A1565,Sheet1!$B$3:$AH$1266,Sheet1!L$1+(Sheet1!$A$1-1)*10,FALSE),IF(VLOOKUP($A1565,Sheet1!$B$3:$AH$1266,Sheet1!L$1+(Sheet1!$A$1-1)*10,FALSE)&gt;99999,-3,IF(VLOOKUP($A1565,Sheet1!$B$3:$AH$1266,Sheet1!L$1+(Sheet1!$A$1-1)*10,FALSE)&gt;9999,-2,IF(VLOOKUP($A1565,Sheet1!$B$3:$AH$1266,Sheet1!L$1+(Sheet1!$A$1-1)*10,FALSE)&gt;999,-1,0)))))))</f>
        <v>4220</v>
      </c>
      <c r="AC1565" s="392">
        <f>IF(ISNA(VLOOKUP($A1565,Sheet1!$B$3:$AH$1266,Sheet1!M$1+(Sheet1!$A$1-1)*10,FALSE))=TRUE,"---",IF(VLOOKUP($A1565,Sheet1!$B$3:$AH$1266,Sheet1!M$1+(Sheet1!$A$1-1)*10,FALSE)="---","---", (ROUND(VLOOKUP($A1565,Sheet1!$B$3:$AH$1266,Sheet1!M$1+(Sheet1!$A$1-1)*10,FALSE),IF(VLOOKUP($A1565,Sheet1!$B$3:$AH$1266,Sheet1!M$1+(Sheet1!$A$1-1)*10,FALSE)&gt;99999,-3,IF(VLOOKUP($A1565,Sheet1!$B$3:$AH$1266,Sheet1!M$1+(Sheet1!$A$1-1)*10,FALSE)&gt;9999,-2,IF(VLOOKUP($A1565,Sheet1!$B$3:$AH$1266,Sheet1!M$1+(Sheet1!$A$1-1)*10,FALSE)&gt;999,-1,0)))))))</f>
        <v>4740</v>
      </c>
      <c r="AD1565" s="392">
        <f>IF(ISNA(VLOOKUP($A1565,Sheet1!$B$3:$AH$1266,Sheet1!N$1+(Sheet1!$A$1-1)*10,FALSE))=TRUE,"---",IF(VLOOKUP($A1565,Sheet1!$B$3:$AH$1266,Sheet1!N$1+(Sheet1!$A$1-1)*10,FALSE)="---","---", (ROUND(VLOOKUP($A1565,Sheet1!$B$3:$AH$1266,Sheet1!N$1+(Sheet1!$A$1-1)*10,FALSE),IF(VLOOKUP($A1565,Sheet1!$B$3:$AH$1266,Sheet1!N$1+(Sheet1!$A$1-1)*10,FALSE)&gt;99999,-3,IF(VLOOKUP($A1565,Sheet1!$B$3:$AH$1266,Sheet1!N$1+(Sheet1!$A$1-1)*10,FALSE)&gt;9999,-2,IF(VLOOKUP($A1565,Sheet1!$B$3:$AH$1266,Sheet1!N$1+(Sheet1!$A$1-1)*10,FALSE)&gt;999,-1,0)))))))</f>
        <v>5460</v>
      </c>
    </row>
    <row r="1566" spans="1:30" ht="25.5" customHeight="1" x14ac:dyDescent="0.25">
      <c r="A1566" s="303"/>
      <c r="B1566" s="331"/>
      <c r="C1566" s="303"/>
      <c r="D1566" s="303"/>
      <c r="E1566" s="307" t="e">
        <v>#N/A</v>
      </c>
      <c r="F1566" s="52" t="s">
        <v>4891</v>
      </c>
      <c r="G1566" s="127" t="s">
        <v>4361</v>
      </c>
      <c r="H1566" s="347"/>
      <c r="I1566" s="112">
        <v>34082</v>
      </c>
      <c r="J1566" s="113">
        <v>6.64</v>
      </c>
      <c r="K1566" s="127" t="s">
        <v>28</v>
      </c>
      <c r="L1566" s="156" t="s">
        <v>4405</v>
      </c>
      <c r="M1566" s="157" t="s">
        <v>4405</v>
      </c>
      <c r="N1566" s="127" t="s">
        <v>75</v>
      </c>
      <c r="O1566" s="68" t="s">
        <v>4405</v>
      </c>
      <c r="P1566" s="68" t="s">
        <v>4405</v>
      </c>
      <c r="Q1566" s="68" t="s">
        <v>4405</v>
      </c>
      <c r="R1566" s="74" t="s">
        <v>4405</v>
      </c>
      <c r="S1566" s="356" t="e">
        <v>#N/A</v>
      </c>
      <c r="T1566" s="356" t="str">
        <f>IF(ISNA(VLOOKUP(A1566,Sheet1!B$3:C$1266,2,FALSE)=TRUE),"ND",VLOOKUP(A1566,Sheet1!B$3:C$1266,2,FALSE))</f>
        <v>ND</v>
      </c>
      <c r="U1566" s="392" t="str">
        <f>IF(ISNA(VLOOKUP($A1566,Sheet1!$B$3:$AH$1266,Sheet1!E$1+(Sheet1!$A$1-1)*10,FALSE))=TRUE,"---",IF(VLOOKUP($A1566,Sheet1!$B$3:$AH$1266,Sheet1!E$1+(Sheet1!$A$1-1)*10,FALSE)="---","---", (ROUND(VLOOKUP($A1566,Sheet1!$B$3:$AH$1266,Sheet1!E$1+(Sheet1!$A$1-1)*10,FALSE),IF(VLOOKUP($A1566,Sheet1!$B$3:$AH$1266,Sheet1!E$1+(Sheet1!$A$1-1)*10,FALSE)&gt;99999,-3,IF(VLOOKUP($A1566,Sheet1!$B$3:$AH$1266,Sheet1!E$1+(Sheet1!$A$1-1)*10,FALSE)&gt;9999,-2,IF(VLOOKUP($A1566,Sheet1!$B$3:$AH$1266,Sheet1!E$1+(Sheet1!$A$1-1)*10,FALSE)&gt;999,-1,0)))))))</f>
        <v>---</v>
      </c>
      <c r="V1566" s="392" t="str">
        <f>IF(ISNA(VLOOKUP($A1566,Sheet1!$B$3:$AH$1266,Sheet1!F$1+(Sheet1!$A$1-1)*10,FALSE))=TRUE,"---",IF(VLOOKUP($A1566,Sheet1!$B$3:$AH$1266,Sheet1!F$1+(Sheet1!$A$1-1)*10,FALSE)="---","---", (ROUND(VLOOKUP($A1566,Sheet1!$B$3:$AH$1266,Sheet1!F$1+(Sheet1!$A$1-1)*10,FALSE),IF(VLOOKUP($A1566,Sheet1!$B$3:$AH$1266,Sheet1!F$1+(Sheet1!$A$1-1)*10,FALSE)&gt;99999,-3,IF(VLOOKUP($A1566,Sheet1!$B$3:$AH$1266,Sheet1!F$1+(Sheet1!$A$1-1)*10,FALSE)&gt;9999,-2,IF(VLOOKUP($A1566,Sheet1!$B$3:$AH$1266,Sheet1!F$1+(Sheet1!$A$1-1)*10,FALSE)&gt;999,-1,0)))))))</f>
        <v>---</v>
      </c>
      <c r="W1566" s="392" t="str">
        <f>IF(ISNA(VLOOKUP($A1566,Sheet1!$B$3:$AH$1266,Sheet1!G$1+(Sheet1!$A$1-1)*10,FALSE))=TRUE,"---",IF(VLOOKUP($A1566,Sheet1!$B$3:$AH$1266,Sheet1!G$1+(Sheet1!$A$1-1)*10,FALSE)="---","---", (ROUND(VLOOKUP($A1566,Sheet1!$B$3:$AH$1266,Sheet1!G$1+(Sheet1!$A$1-1)*10,FALSE),IF(VLOOKUP($A1566,Sheet1!$B$3:$AH$1266,Sheet1!G$1+(Sheet1!$A$1-1)*10,FALSE)&gt;99999,-3,IF(VLOOKUP($A1566,Sheet1!$B$3:$AH$1266,Sheet1!G$1+(Sheet1!$A$1-1)*10,FALSE)&gt;9999,-2,IF(VLOOKUP($A1566,Sheet1!$B$3:$AH$1266,Sheet1!G$1+(Sheet1!$A$1-1)*10,FALSE)&gt;999,-1,0)))))))</f>
        <v>---</v>
      </c>
      <c r="X1566" s="392" t="str">
        <f>IF(ISNA(VLOOKUP($A1566,Sheet1!$B$3:$AH$1266,Sheet1!H$1+(Sheet1!$A$1-1)*10,FALSE))=TRUE,"---",IF(VLOOKUP($A1566,Sheet1!$B$3:$AH$1266,Sheet1!H$1+(Sheet1!$A$1-1)*10,FALSE)="---","---", (ROUND(VLOOKUP($A1566,Sheet1!$B$3:$AH$1266,Sheet1!H$1+(Sheet1!$A$1-1)*10,FALSE),IF(VLOOKUP($A1566,Sheet1!$B$3:$AH$1266,Sheet1!H$1+(Sheet1!$A$1-1)*10,FALSE)&gt;99999,-3,IF(VLOOKUP($A1566,Sheet1!$B$3:$AH$1266,Sheet1!H$1+(Sheet1!$A$1-1)*10,FALSE)&gt;9999,-2,IF(VLOOKUP($A1566,Sheet1!$B$3:$AH$1266,Sheet1!H$1+(Sheet1!$A$1-1)*10,FALSE)&gt;999,-1,0)))))))</f>
        <v>---</v>
      </c>
      <c r="Y1566" s="392" t="str">
        <f>IF(ISNA(VLOOKUP($A1566,Sheet1!$B$3:$AH$1266,Sheet1!I$1+(Sheet1!$A$1-1)*10,FALSE))=TRUE,"---",IF(VLOOKUP($A1566,Sheet1!$B$3:$AH$1266,Sheet1!I$1+(Sheet1!$A$1-1)*10,FALSE)="---","---", (ROUND(VLOOKUP($A1566,Sheet1!$B$3:$AH$1266,Sheet1!I$1+(Sheet1!$A$1-1)*10,FALSE),IF(VLOOKUP($A1566,Sheet1!$B$3:$AH$1266,Sheet1!I$1+(Sheet1!$A$1-1)*10,FALSE)&gt;99999,-3,IF(VLOOKUP($A1566,Sheet1!$B$3:$AH$1266,Sheet1!I$1+(Sheet1!$A$1-1)*10,FALSE)&gt;9999,-2,IF(VLOOKUP($A1566,Sheet1!$B$3:$AH$1266,Sheet1!I$1+(Sheet1!$A$1-1)*10,FALSE)&gt;999,-1,0)))))))</f>
        <v>---</v>
      </c>
      <c r="Z1566" s="392" t="str">
        <f>IF(ISNA(VLOOKUP($A1566,Sheet1!$B$3:$AH$1266,Sheet1!J$1+(Sheet1!$A$1-1)*10,FALSE))=TRUE,"---",IF(VLOOKUP($A1566,Sheet1!$B$3:$AH$1266,Sheet1!J$1+(Sheet1!$A$1-1)*10,FALSE)="---","---", (ROUND(VLOOKUP($A1566,Sheet1!$B$3:$AH$1266,Sheet1!J$1+(Sheet1!$A$1-1)*10,FALSE),IF(VLOOKUP($A1566,Sheet1!$B$3:$AH$1266,Sheet1!J$1+(Sheet1!$A$1-1)*10,FALSE)&gt;99999,-3,IF(VLOOKUP($A1566,Sheet1!$B$3:$AH$1266,Sheet1!J$1+(Sheet1!$A$1-1)*10,FALSE)&gt;9999,-2,IF(VLOOKUP($A1566,Sheet1!$B$3:$AH$1266,Sheet1!J$1+(Sheet1!$A$1-1)*10,FALSE)&gt;999,-1,0)))))))</f>
        <v>---</v>
      </c>
      <c r="AA1566" s="392" t="str">
        <f>IF(ISNA(VLOOKUP($A1566,Sheet1!$B$3:$AH$1266,Sheet1!K$1+(Sheet1!$A$1-1)*10,FALSE))=TRUE,"---",IF(VLOOKUP($A1566,Sheet1!$B$3:$AH$1266,Sheet1!K$1+(Sheet1!$A$1-1)*10,FALSE)="---","---", (ROUND(VLOOKUP($A1566,Sheet1!$B$3:$AH$1266,Sheet1!K$1+(Sheet1!$A$1-1)*10,FALSE),IF(VLOOKUP($A1566,Sheet1!$B$3:$AH$1266,Sheet1!K$1+(Sheet1!$A$1-1)*10,FALSE)&gt;99999,-3,IF(VLOOKUP($A1566,Sheet1!$B$3:$AH$1266,Sheet1!K$1+(Sheet1!$A$1-1)*10,FALSE)&gt;9999,-2,IF(VLOOKUP($A1566,Sheet1!$B$3:$AH$1266,Sheet1!K$1+(Sheet1!$A$1-1)*10,FALSE)&gt;999,-1,0)))))))</f>
        <v>---</v>
      </c>
      <c r="AB1566" s="392" t="str">
        <f>IF(ISNA(VLOOKUP($A1566,Sheet1!$B$3:$AH$1266,Sheet1!L$1+(Sheet1!$A$1-1)*10,FALSE))=TRUE,"---",IF(VLOOKUP($A1566,Sheet1!$B$3:$AH$1266,Sheet1!L$1+(Sheet1!$A$1-1)*10,FALSE)="---","---", (ROUND(VLOOKUP($A1566,Sheet1!$B$3:$AH$1266,Sheet1!L$1+(Sheet1!$A$1-1)*10,FALSE),IF(VLOOKUP($A1566,Sheet1!$B$3:$AH$1266,Sheet1!L$1+(Sheet1!$A$1-1)*10,FALSE)&gt;99999,-3,IF(VLOOKUP($A1566,Sheet1!$B$3:$AH$1266,Sheet1!L$1+(Sheet1!$A$1-1)*10,FALSE)&gt;9999,-2,IF(VLOOKUP($A1566,Sheet1!$B$3:$AH$1266,Sheet1!L$1+(Sheet1!$A$1-1)*10,FALSE)&gt;999,-1,0)))))))</f>
        <v>---</v>
      </c>
      <c r="AC1566" s="392" t="str">
        <f>IF(ISNA(VLOOKUP($A1566,Sheet1!$B$3:$AH$1266,Sheet1!M$1+(Sheet1!$A$1-1)*10,FALSE))=TRUE,"---",IF(VLOOKUP($A1566,Sheet1!$B$3:$AH$1266,Sheet1!M$1+(Sheet1!$A$1-1)*10,FALSE)="---","---", (ROUND(VLOOKUP($A1566,Sheet1!$B$3:$AH$1266,Sheet1!M$1+(Sheet1!$A$1-1)*10,FALSE),IF(VLOOKUP($A1566,Sheet1!$B$3:$AH$1266,Sheet1!M$1+(Sheet1!$A$1-1)*10,FALSE)&gt;99999,-3,IF(VLOOKUP($A1566,Sheet1!$B$3:$AH$1266,Sheet1!M$1+(Sheet1!$A$1-1)*10,FALSE)&gt;9999,-2,IF(VLOOKUP($A1566,Sheet1!$B$3:$AH$1266,Sheet1!M$1+(Sheet1!$A$1-1)*10,FALSE)&gt;999,-1,0)))))))</f>
        <v>---</v>
      </c>
      <c r="AD1566" s="392" t="str">
        <f>IF(ISNA(VLOOKUP($A1566,Sheet1!$B$3:$AH$1266,Sheet1!N$1+(Sheet1!$A$1-1)*10,FALSE))=TRUE,"---",IF(VLOOKUP($A1566,Sheet1!$B$3:$AH$1266,Sheet1!N$1+(Sheet1!$A$1-1)*10,FALSE)="---","---", (ROUND(VLOOKUP($A1566,Sheet1!$B$3:$AH$1266,Sheet1!N$1+(Sheet1!$A$1-1)*10,FALSE),IF(VLOOKUP($A1566,Sheet1!$B$3:$AH$1266,Sheet1!N$1+(Sheet1!$A$1-1)*10,FALSE)&gt;99999,-3,IF(VLOOKUP($A1566,Sheet1!$B$3:$AH$1266,Sheet1!N$1+(Sheet1!$A$1-1)*10,FALSE)&gt;9999,-2,IF(VLOOKUP($A1566,Sheet1!$B$3:$AH$1266,Sheet1!N$1+(Sheet1!$A$1-1)*10,FALSE)&gt;999,-1,0)))))))</f>
        <v>---</v>
      </c>
    </row>
    <row r="1567" spans="1:30" ht="25.5" customHeight="1" x14ac:dyDescent="0.25">
      <c r="A1567" s="304" t="s">
        <v>2287</v>
      </c>
      <c r="B1567" s="393" t="s">
        <v>2288</v>
      </c>
      <c r="C1567" s="304">
        <v>431445</v>
      </c>
      <c r="D1567" s="304">
        <v>772642</v>
      </c>
      <c r="E1567" s="305" t="s">
        <v>3024</v>
      </c>
      <c r="F1567" s="345" t="s">
        <v>4892</v>
      </c>
      <c r="G1567" s="351" t="s">
        <v>286</v>
      </c>
      <c r="H1567" s="348">
        <v>1.95</v>
      </c>
      <c r="I1567" s="377">
        <v>31684</v>
      </c>
      <c r="J1567" s="336">
        <v>13.77</v>
      </c>
      <c r="K1567" s="340" t="s">
        <v>4405</v>
      </c>
      <c r="L1567" s="338">
        <v>211</v>
      </c>
      <c r="M1567" s="381">
        <v>108</v>
      </c>
      <c r="N1567" s="340" t="s">
        <v>4405</v>
      </c>
      <c r="O1567" s="328">
        <f t="shared" si="53"/>
        <v>4.167664116840986</v>
      </c>
      <c r="P1567" s="328">
        <f>IF(O1567&lt;&gt;"",VLOOKUP($A1567,Sheet4!$A$2:$O$1309,14,FALSE)*100,"")</f>
        <v>1.3957193009523694</v>
      </c>
      <c r="Q1567" s="328">
        <f>IF(P1567&lt;&gt;"",VLOOKUP($A1567,Sheet4!$A$2:$O$1309,15,FALSE)*100,"")</f>
        <v>12.861724803139552</v>
      </c>
      <c r="R1567" s="358">
        <f t="shared" si="54"/>
        <v>25</v>
      </c>
      <c r="S1567" s="357" t="s">
        <v>4368</v>
      </c>
      <c r="T1567" s="357" t="str">
        <f>IF(ISNA(VLOOKUP(A1567,Sheet1!B$3:C$1266,2,FALSE)=TRUE),"NC",VLOOKUP(A1567,Sheet1!B$3:C$1266,2,FALSE))</f>
        <v>Rural10</v>
      </c>
      <c r="U1567" s="385">
        <f>IF(ISNA(VLOOKUP($A1567,Sheet1!$B$3:$AH$1266,Sheet1!E$1+(Sheet1!$A$1-1)*10,FALSE))=TRUE,"---",IF(VLOOKUP($A1567,Sheet1!$B$3:$AH$1266,Sheet1!E$1+(Sheet1!$A$1-1)*10,FALSE)="---","---", (ROUND(VLOOKUP($A1567,Sheet1!$B$3:$AH$1266,Sheet1!E$1+(Sheet1!$A$1-1)*10,FALSE),IF(VLOOKUP($A1567,Sheet1!$B$3:$AH$1266,Sheet1!E$1+(Sheet1!$A$1-1)*10,FALSE)&gt;99999,-3,IF(VLOOKUP($A1567,Sheet1!$B$3:$AH$1266,Sheet1!E$1+(Sheet1!$A$1-1)*10,FALSE)&gt;9999,-2,IF(VLOOKUP($A1567,Sheet1!$B$3:$AH$1266,Sheet1!E$1+(Sheet1!$A$1-1)*10,FALSE)&gt;999,-1,0)))))))</f>
        <v>75</v>
      </c>
      <c r="V1567" s="385">
        <f>IF(ISNA(VLOOKUP($A1567,Sheet1!$B$3:$AH$1266,Sheet1!F$1+(Sheet1!$A$1-1)*10,FALSE))=TRUE,"---",IF(VLOOKUP($A1567,Sheet1!$B$3:$AH$1266,Sheet1!F$1+(Sheet1!$A$1-1)*10,FALSE)="---","---", (ROUND(VLOOKUP($A1567,Sheet1!$B$3:$AH$1266,Sheet1!F$1+(Sheet1!$A$1-1)*10,FALSE),IF(VLOOKUP($A1567,Sheet1!$B$3:$AH$1266,Sheet1!F$1+(Sheet1!$A$1-1)*10,FALSE)&gt;99999,-3,IF(VLOOKUP($A1567,Sheet1!$B$3:$AH$1266,Sheet1!F$1+(Sheet1!$A$1-1)*10,FALSE)&gt;9999,-2,IF(VLOOKUP($A1567,Sheet1!$B$3:$AH$1266,Sheet1!F$1+(Sheet1!$A$1-1)*10,FALSE)&gt;999,-1,0)))))))</f>
        <v>90</v>
      </c>
      <c r="W1567" s="385">
        <f>IF(ISNA(VLOOKUP($A1567,Sheet1!$B$3:$AH$1266,Sheet1!G$1+(Sheet1!$A$1-1)*10,FALSE))=TRUE,"---",IF(VLOOKUP($A1567,Sheet1!$B$3:$AH$1266,Sheet1!G$1+(Sheet1!$A$1-1)*10,FALSE)="---","---", (ROUND(VLOOKUP($A1567,Sheet1!$B$3:$AH$1266,Sheet1!G$1+(Sheet1!$A$1-1)*10,FALSE),IF(VLOOKUP($A1567,Sheet1!$B$3:$AH$1266,Sheet1!G$1+(Sheet1!$A$1-1)*10,FALSE)&gt;99999,-3,IF(VLOOKUP($A1567,Sheet1!$B$3:$AH$1266,Sheet1!G$1+(Sheet1!$A$1-1)*10,FALSE)&gt;9999,-2,IF(VLOOKUP($A1567,Sheet1!$B$3:$AH$1266,Sheet1!G$1+(Sheet1!$A$1-1)*10,FALSE)&gt;999,-1,0)))))))</f>
        <v>109</v>
      </c>
      <c r="X1567" s="385">
        <f>IF(ISNA(VLOOKUP($A1567,Sheet1!$B$3:$AH$1266,Sheet1!H$1+(Sheet1!$A$1-1)*10,FALSE))=TRUE,"---",IF(VLOOKUP($A1567,Sheet1!$B$3:$AH$1266,Sheet1!H$1+(Sheet1!$A$1-1)*10,FALSE)="---","---", (ROUND(VLOOKUP($A1567,Sheet1!$B$3:$AH$1266,Sheet1!H$1+(Sheet1!$A$1-1)*10,FALSE),IF(VLOOKUP($A1567,Sheet1!$B$3:$AH$1266,Sheet1!H$1+(Sheet1!$A$1-1)*10,FALSE)&gt;99999,-3,IF(VLOOKUP($A1567,Sheet1!$B$3:$AH$1266,Sheet1!H$1+(Sheet1!$A$1-1)*10,FALSE)&gt;9999,-2,IF(VLOOKUP($A1567,Sheet1!$B$3:$AH$1266,Sheet1!H$1+(Sheet1!$A$1-1)*10,FALSE)&gt;999,-1,0)))))))</f>
        <v>152</v>
      </c>
      <c r="Y1567" s="385">
        <f>IF(ISNA(VLOOKUP($A1567,Sheet1!$B$3:$AH$1266,Sheet1!I$1+(Sheet1!$A$1-1)*10,FALSE))=TRUE,"---",IF(VLOOKUP($A1567,Sheet1!$B$3:$AH$1266,Sheet1!I$1+(Sheet1!$A$1-1)*10,FALSE)="---","---", (ROUND(VLOOKUP($A1567,Sheet1!$B$3:$AH$1266,Sheet1!I$1+(Sheet1!$A$1-1)*10,FALSE),IF(VLOOKUP($A1567,Sheet1!$B$3:$AH$1266,Sheet1!I$1+(Sheet1!$A$1-1)*10,FALSE)&gt;99999,-3,IF(VLOOKUP($A1567,Sheet1!$B$3:$AH$1266,Sheet1!I$1+(Sheet1!$A$1-1)*10,FALSE)&gt;9999,-2,IF(VLOOKUP($A1567,Sheet1!$B$3:$AH$1266,Sheet1!I$1+(Sheet1!$A$1-1)*10,FALSE)&gt;999,-1,0)))))))</f>
        <v>179</v>
      </c>
      <c r="Z1567" s="385">
        <f>IF(ISNA(VLOOKUP($A1567,Sheet1!$B$3:$AH$1266,Sheet1!J$1+(Sheet1!$A$1-1)*10,FALSE))=TRUE,"---",IF(VLOOKUP($A1567,Sheet1!$B$3:$AH$1266,Sheet1!J$1+(Sheet1!$A$1-1)*10,FALSE)="---","---", (ROUND(VLOOKUP($A1567,Sheet1!$B$3:$AH$1266,Sheet1!J$1+(Sheet1!$A$1-1)*10,FALSE),IF(VLOOKUP($A1567,Sheet1!$B$3:$AH$1266,Sheet1!J$1+(Sheet1!$A$1-1)*10,FALSE)&gt;99999,-3,IF(VLOOKUP($A1567,Sheet1!$B$3:$AH$1266,Sheet1!J$1+(Sheet1!$A$1-1)*10,FALSE)&gt;9999,-2,IF(VLOOKUP($A1567,Sheet1!$B$3:$AH$1266,Sheet1!J$1+(Sheet1!$A$1-1)*10,FALSE)&gt;999,-1,0)))))))</f>
        <v>212</v>
      </c>
      <c r="AA1567" s="385">
        <f>IF(ISNA(VLOOKUP($A1567,Sheet1!$B$3:$AH$1266,Sheet1!K$1+(Sheet1!$A$1-1)*10,FALSE))=TRUE,"---",IF(VLOOKUP($A1567,Sheet1!$B$3:$AH$1266,Sheet1!K$1+(Sheet1!$A$1-1)*10,FALSE)="---","---", (ROUND(VLOOKUP($A1567,Sheet1!$B$3:$AH$1266,Sheet1!K$1+(Sheet1!$A$1-1)*10,FALSE),IF(VLOOKUP($A1567,Sheet1!$B$3:$AH$1266,Sheet1!K$1+(Sheet1!$A$1-1)*10,FALSE)&gt;99999,-3,IF(VLOOKUP($A1567,Sheet1!$B$3:$AH$1266,Sheet1!K$1+(Sheet1!$A$1-1)*10,FALSE)&gt;9999,-2,IF(VLOOKUP($A1567,Sheet1!$B$3:$AH$1266,Sheet1!K$1+(Sheet1!$A$1-1)*10,FALSE)&gt;999,-1,0)))))))</f>
        <v>234</v>
      </c>
      <c r="AB1567" s="385">
        <f>IF(ISNA(VLOOKUP($A1567,Sheet1!$B$3:$AH$1266,Sheet1!L$1+(Sheet1!$A$1-1)*10,FALSE))=TRUE,"---",IF(VLOOKUP($A1567,Sheet1!$B$3:$AH$1266,Sheet1!L$1+(Sheet1!$A$1-1)*10,FALSE)="---","---", (ROUND(VLOOKUP($A1567,Sheet1!$B$3:$AH$1266,Sheet1!L$1+(Sheet1!$A$1-1)*10,FALSE),IF(VLOOKUP($A1567,Sheet1!$B$3:$AH$1266,Sheet1!L$1+(Sheet1!$A$1-1)*10,FALSE)&gt;99999,-3,IF(VLOOKUP($A1567,Sheet1!$B$3:$AH$1266,Sheet1!L$1+(Sheet1!$A$1-1)*10,FALSE)&gt;9999,-2,IF(VLOOKUP($A1567,Sheet1!$B$3:$AH$1266,Sheet1!L$1+(Sheet1!$A$1-1)*10,FALSE)&gt;999,-1,0)))))))</f>
        <v>256</v>
      </c>
      <c r="AC1567" s="385">
        <f>IF(ISNA(VLOOKUP($A1567,Sheet1!$B$3:$AH$1266,Sheet1!M$1+(Sheet1!$A$1-1)*10,FALSE))=TRUE,"---",IF(VLOOKUP($A1567,Sheet1!$B$3:$AH$1266,Sheet1!M$1+(Sheet1!$A$1-1)*10,FALSE)="---","---", (ROUND(VLOOKUP($A1567,Sheet1!$B$3:$AH$1266,Sheet1!M$1+(Sheet1!$A$1-1)*10,FALSE),IF(VLOOKUP($A1567,Sheet1!$B$3:$AH$1266,Sheet1!M$1+(Sheet1!$A$1-1)*10,FALSE)&gt;99999,-3,IF(VLOOKUP($A1567,Sheet1!$B$3:$AH$1266,Sheet1!M$1+(Sheet1!$A$1-1)*10,FALSE)&gt;9999,-2,IF(VLOOKUP($A1567,Sheet1!$B$3:$AH$1266,Sheet1!M$1+(Sheet1!$A$1-1)*10,FALSE)&gt;999,-1,0)))))))</f>
        <v>277</v>
      </c>
      <c r="AD1567" s="385">
        <f>IF(ISNA(VLOOKUP($A1567,Sheet1!$B$3:$AH$1266,Sheet1!N$1+(Sheet1!$A$1-1)*10,FALSE))=TRUE,"---",IF(VLOOKUP($A1567,Sheet1!$B$3:$AH$1266,Sheet1!N$1+(Sheet1!$A$1-1)*10,FALSE)="---","---", (ROUND(VLOOKUP($A1567,Sheet1!$B$3:$AH$1266,Sheet1!N$1+(Sheet1!$A$1-1)*10,FALSE),IF(VLOOKUP($A1567,Sheet1!$B$3:$AH$1266,Sheet1!N$1+(Sheet1!$A$1-1)*10,FALSE)&gt;99999,-3,IF(VLOOKUP($A1567,Sheet1!$B$3:$AH$1266,Sheet1!N$1+(Sheet1!$A$1-1)*10,FALSE)&gt;9999,-2,IF(VLOOKUP($A1567,Sheet1!$B$3:$AH$1266,Sheet1!N$1+(Sheet1!$A$1-1)*10,FALSE)&gt;999,-1,0)))))))</f>
        <v>304</v>
      </c>
    </row>
    <row r="1568" spans="1:30" ht="25.5" customHeight="1" x14ac:dyDescent="0.25">
      <c r="A1568" s="304"/>
      <c r="B1568" s="346"/>
      <c r="C1568" s="304"/>
      <c r="D1568" s="304"/>
      <c r="E1568" s="305"/>
      <c r="F1568" s="355"/>
      <c r="G1568" s="372"/>
      <c r="H1568" s="348"/>
      <c r="I1568" s="378"/>
      <c r="J1568" s="337"/>
      <c r="K1568" s="341"/>
      <c r="L1568" s="339"/>
      <c r="M1568" s="382"/>
      <c r="N1568" s="341"/>
      <c r="O1568" s="329" t="e">
        <f t="shared" si="53"/>
        <v>#NUM!</v>
      </c>
      <c r="P1568" s="329" t="e">
        <f>IF(O1568&lt;&gt;"",VLOOKUP($A1568,Sheet4!$A$2:$O$1309,14,FALSE)*100,"")</f>
        <v>#NUM!</v>
      </c>
      <c r="Q1568" s="329" t="e">
        <f>IF(P1568&lt;&gt;"",VLOOKUP($A1568,Sheet4!$A$2:$O$1309,15,FALSE)*100,"")</f>
        <v>#NUM!</v>
      </c>
      <c r="R1568" s="357" t="e">
        <f t="shared" si="54"/>
        <v>#NUM!</v>
      </c>
      <c r="S1568" s="357"/>
      <c r="T1568" s="357"/>
      <c r="U1568" s="385"/>
      <c r="V1568" s="385"/>
      <c r="W1568" s="385"/>
      <c r="X1568" s="385"/>
      <c r="Y1568" s="385"/>
      <c r="Z1568" s="385"/>
      <c r="AA1568" s="385"/>
      <c r="AB1568" s="385"/>
      <c r="AC1568" s="385"/>
      <c r="AD1568" s="385"/>
    </row>
    <row r="1569" spans="1:30" ht="25.5" customHeight="1" x14ac:dyDescent="0.25">
      <c r="A1569" s="125" t="s">
        <v>2289</v>
      </c>
      <c r="B1569" s="126" t="s">
        <v>2290</v>
      </c>
      <c r="C1569" s="125">
        <v>431330</v>
      </c>
      <c r="D1569" s="125">
        <v>771659</v>
      </c>
      <c r="E1569" s="70" t="s">
        <v>3054</v>
      </c>
      <c r="F1569" s="52" t="s">
        <v>4544</v>
      </c>
      <c r="G1569" s="127" t="s">
        <v>286</v>
      </c>
      <c r="H1569" s="128">
        <v>6.74</v>
      </c>
      <c r="I1569" s="112">
        <v>35803</v>
      </c>
      <c r="J1569" s="147">
        <v>13.38</v>
      </c>
      <c r="K1569" s="127" t="s">
        <v>186</v>
      </c>
      <c r="L1569" s="115">
        <v>238</v>
      </c>
      <c r="M1569" s="116">
        <v>35.299999999999997</v>
      </c>
      <c r="N1569" s="114" t="s">
        <v>4405</v>
      </c>
      <c r="O1569" s="68">
        <f t="shared" si="53"/>
        <v>3.3265731788651602</v>
      </c>
      <c r="P1569" s="68">
        <f>IF(O1569&lt;&gt;"",VLOOKUP($A1569,Sheet4!$A$2:$O$1309,14,FALSE)*100,"")</f>
        <v>0.45576232902141411</v>
      </c>
      <c r="Q1569" s="68">
        <f>IF(P1569&lt;&gt;"",VLOOKUP($A1569,Sheet4!$A$2:$O$1309,15,FALSE)*100,"")</f>
        <v>4.3757786542545807</v>
      </c>
      <c r="R1569" s="74">
        <f t="shared" si="54"/>
        <v>30</v>
      </c>
      <c r="S1569" s="64" t="s">
        <v>4368</v>
      </c>
      <c r="T1569" s="64" t="str">
        <f>IF(ISNA(VLOOKUP(A1569,Sheet1!B$3:C$1266,2,FALSE)=TRUE),"NC",VLOOKUP(A1569,Sheet1!B$3:C$1266,2,FALSE))</f>
        <v>Rural10</v>
      </c>
      <c r="U1569" s="65">
        <f>IF(ISNA(VLOOKUP($A1569,Sheet1!$B$3:$AH$1266,Sheet1!E$1+(Sheet1!$A$1-1)*10,FALSE))=TRUE,"---",IF(VLOOKUP($A1569,Sheet1!$B$3:$AH$1266,Sheet1!E$1+(Sheet1!$A$1-1)*10,FALSE)="---","---", (ROUND(VLOOKUP($A1569,Sheet1!$B$3:$AH$1266,Sheet1!E$1+(Sheet1!$A$1-1)*10,FALSE),IF(VLOOKUP($A1569,Sheet1!$B$3:$AH$1266,Sheet1!E$1+(Sheet1!$A$1-1)*10,FALSE)&gt;99999,-3,IF(VLOOKUP($A1569,Sheet1!$B$3:$AH$1266,Sheet1!E$1+(Sheet1!$A$1-1)*10,FALSE)&gt;9999,-2,IF(VLOOKUP($A1569,Sheet1!$B$3:$AH$1266,Sheet1!E$1+(Sheet1!$A$1-1)*10,FALSE)&gt;999,-1,0)))))))</f>
        <v>80</v>
      </c>
      <c r="V1569" s="65">
        <f>IF(ISNA(VLOOKUP($A1569,Sheet1!$B$3:$AH$1266,Sheet1!F$1+(Sheet1!$A$1-1)*10,FALSE))=TRUE,"---",IF(VLOOKUP($A1569,Sheet1!$B$3:$AH$1266,Sheet1!F$1+(Sheet1!$A$1-1)*10,FALSE)="---","---", (ROUND(VLOOKUP($A1569,Sheet1!$B$3:$AH$1266,Sheet1!F$1+(Sheet1!$A$1-1)*10,FALSE),IF(VLOOKUP($A1569,Sheet1!$B$3:$AH$1266,Sheet1!F$1+(Sheet1!$A$1-1)*10,FALSE)&gt;99999,-3,IF(VLOOKUP($A1569,Sheet1!$B$3:$AH$1266,Sheet1!F$1+(Sheet1!$A$1-1)*10,FALSE)&gt;9999,-2,IF(VLOOKUP($A1569,Sheet1!$B$3:$AH$1266,Sheet1!F$1+(Sheet1!$A$1-1)*10,FALSE)&gt;999,-1,0)))))))</f>
        <v>94</v>
      </c>
      <c r="W1569" s="65">
        <f>IF(ISNA(VLOOKUP($A1569,Sheet1!$B$3:$AH$1266,Sheet1!G$1+(Sheet1!$A$1-1)*10,FALSE))=TRUE,"---",IF(VLOOKUP($A1569,Sheet1!$B$3:$AH$1266,Sheet1!G$1+(Sheet1!$A$1-1)*10,FALSE)="---","---", (ROUND(VLOOKUP($A1569,Sheet1!$B$3:$AH$1266,Sheet1!G$1+(Sheet1!$A$1-1)*10,FALSE),IF(VLOOKUP($A1569,Sheet1!$B$3:$AH$1266,Sheet1!G$1+(Sheet1!$A$1-1)*10,FALSE)&gt;99999,-3,IF(VLOOKUP($A1569,Sheet1!$B$3:$AH$1266,Sheet1!G$1+(Sheet1!$A$1-1)*10,FALSE)&gt;9999,-2,IF(VLOOKUP($A1569,Sheet1!$B$3:$AH$1266,Sheet1!G$1+(Sheet1!$A$1-1)*10,FALSE)&gt;999,-1,0)))))))</f>
        <v>111</v>
      </c>
      <c r="X1569" s="65">
        <f>IF(ISNA(VLOOKUP($A1569,Sheet1!$B$3:$AH$1266,Sheet1!H$1+(Sheet1!$A$1-1)*10,FALSE))=TRUE,"---",IF(VLOOKUP($A1569,Sheet1!$B$3:$AH$1266,Sheet1!H$1+(Sheet1!$A$1-1)*10,FALSE)="---","---", (ROUND(VLOOKUP($A1569,Sheet1!$B$3:$AH$1266,Sheet1!H$1+(Sheet1!$A$1-1)*10,FALSE),IF(VLOOKUP($A1569,Sheet1!$B$3:$AH$1266,Sheet1!H$1+(Sheet1!$A$1-1)*10,FALSE)&gt;99999,-3,IF(VLOOKUP($A1569,Sheet1!$B$3:$AH$1266,Sheet1!H$1+(Sheet1!$A$1-1)*10,FALSE)&gt;9999,-2,IF(VLOOKUP($A1569,Sheet1!$B$3:$AH$1266,Sheet1!H$1+(Sheet1!$A$1-1)*10,FALSE)&gt;999,-1,0)))))))</f>
        <v>156</v>
      </c>
      <c r="Y1569" s="65">
        <f>IF(ISNA(VLOOKUP($A1569,Sheet1!$B$3:$AH$1266,Sheet1!I$1+(Sheet1!$A$1-1)*10,FALSE))=TRUE,"---",IF(VLOOKUP($A1569,Sheet1!$B$3:$AH$1266,Sheet1!I$1+(Sheet1!$A$1-1)*10,FALSE)="---","---", (ROUND(VLOOKUP($A1569,Sheet1!$B$3:$AH$1266,Sheet1!I$1+(Sheet1!$A$1-1)*10,FALSE),IF(VLOOKUP($A1569,Sheet1!$B$3:$AH$1266,Sheet1!I$1+(Sheet1!$A$1-1)*10,FALSE)&gt;99999,-3,IF(VLOOKUP($A1569,Sheet1!$B$3:$AH$1266,Sheet1!I$1+(Sheet1!$A$1-1)*10,FALSE)&gt;9999,-2,IF(VLOOKUP($A1569,Sheet1!$B$3:$AH$1266,Sheet1!I$1+(Sheet1!$A$1-1)*10,FALSE)&gt;999,-1,0)))))))</f>
        <v>187</v>
      </c>
      <c r="Z1569" s="65">
        <f>IF(ISNA(VLOOKUP($A1569,Sheet1!$B$3:$AH$1266,Sheet1!J$1+(Sheet1!$A$1-1)*10,FALSE))=TRUE,"---",IF(VLOOKUP($A1569,Sheet1!$B$3:$AH$1266,Sheet1!J$1+(Sheet1!$A$1-1)*10,FALSE)="---","---", (ROUND(VLOOKUP($A1569,Sheet1!$B$3:$AH$1266,Sheet1!J$1+(Sheet1!$A$1-1)*10,FALSE),IF(VLOOKUP($A1569,Sheet1!$B$3:$AH$1266,Sheet1!J$1+(Sheet1!$A$1-1)*10,FALSE)&gt;99999,-3,IF(VLOOKUP($A1569,Sheet1!$B$3:$AH$1266,Sheet1!J$1+(Sheet1!$A$1-1)*10,FALSE)&gt;9999,-2,IF(VLOOKUP($A1569,Sheet1!$B$3:$AH$1266,Sheet1!J$1+(Sheet1!$A$1-1)*10,FALSE)&gt;999,-1,0)))))))</f>
        <v>228</v>
      </c>
      <c r="AA1569" s="65">
        <f>IF(ISNA(VLOOKUP($A1569,Sheet1!$B$3:$AH$1266,Sheet1!K$1+(Sheet1!$A$1-1)*10,FALSE))=TRUE,"---",IF(VLOOKUP($A1569,Sheet1!$B$3:$AH$1266,Sheet1!K$1+(Sheet1!$A$1-1)*10,FALSE)="---","---", (ROUND(VLOOKUP($A1569,Sheet1!$B$3:$AH$1266,Sheet1!K$1+(Sheet1!$A$1-1)*10,FALSE),IF(VLOOKUP($A1569,Sheet1!$B$3:$AH$1266,Sheet1!K$1+(Sheet1!$A$1-1)*10,FALSE)&gt;99999,-3,IF(VLOOKUP($A1569,Sheet1!$B$3:$AH$1266,Sheet1!K$1+(Sheet1!$A$1-1)*10,FALSE)&gt;9999,-2,IF(VLOOKUP($A1569,Sheet1!$B$3:$AH$1266,Sheet1!K$1+(Sheet1!$A$1-1)*10,FALSE)&gt;999,-1,0)))))))</f>
        <v>259</v>
      </c>
      <c r="AB1569" s="65">
        <f>IF(ISNA(VLOOKUP($A1569,Sheet1!$B$3:$AH$1266,Sheet1!L$1+(Sheet1!$A$1-1)*10,FALSE))=TRUE,"---",IF(VLOOKUP($A1569,Sheet1!$B$3:$AH$1266,Sheet1!L$1+(Sheet1!$A$1-1)*10,FALSE)="---","---", (ROUND(VLOOKUP($A1569,Sheet1!$B$3:$AH$1266,Sheet1!L$1+(Sheet1!$A$1-1)*10,FALSE),IF(VLOOKUP($A1569,Sheet1!$B$3:$AH$1266,Sheet1!L$1+(Sheet1!$A$1-1)*10,FALSE)&gt;99999,-3,IF(VLOOKUP($A1569,Sheet1!$B$3:$AH$1266,Sheet1!L$1+(Sheet1!$A$1-1)*10,FALSE)&gt;9999,-2,IF(VLOOKUP($A1569,Sheet1!$B$3:$AH$1266,Sheet1!L$1+(Sheet1!$A$1-1)*10,FALSE)&gt;999,-1,0)))))))</f>
        <v>291</v>
      </c>
      <c r="AC1569" s="65">
        <f>IF(ISNA(VLOOKUP($A1569,Sheet1!$B$3:$AH$1266,Sheet1!M$1+(Sheet1!$A$1-1)*10,FALSE))=TRUE,"---",IF(VLOOKUP($A1569,Sheet1!$B$3:$AH$1266,Sheet1!M$1+(Sheet1!$A$1-1)*10,FALSE)="---","---", (ROUND(VLOOKUP($A1569,Sheet1!$B$3:$AH$1266,Sheet1!M$1+(Sheet1!$A$1-1)*10,FALSE),IF(VLOOKUP($A1569,Sheet1!$B$3:$AH$1266,Sheet1!M$1+(Sheet1!$A$1-1)*10,FALSE)&gt;99999,-3,IF(VLOOKUP($A1569,Sheet1!$B$3:$AH$1266,Sheet1!M$1+(Sheet1!$A$1-1)*10,FALSE)&gt;9999,-2,IF(VLOOKUP($A1569,Sheet1!$B$3:$AH$1266,Sheet1!M$1+(Sheet1!$A$1-1)*10,FALSE)&gt;999,-1,0)))))))</f>
        <v>325</v>
      </c>
      <c r="AD1569" s="65">
        <f>IF(ISNA(VLOOKUP($A1569,Sheet1!$B$3:$AH$1266,Sheet1!N$1+(Sheet1!$A$1-1)*10,FALSE))=TRUE,"---",IF(VLOOKUP($A1569,Sheet1!$B$3:$AH$1266,Sheet1!N$1+(Sheet1!$A$1-1)*10,FALSE)="---","---", (ROUND(VLOOKUP($A1569,Sheet1!$B$3:$AH$1266,Sheet1!N$1+(Sheet1!$A$1-1)*10,FALSE),IF(VLOOKUP($A1569,Sheet1!$B$3:$AH$1266,Sheet1!N$1+(Sheet1!$A$1-1)*10,FALSE)&gt;99999,-3,IF(VLOOKUP($A1569,Sheet1!$B$3:$AH$1266,Sheet1!N$1+(Sheet1!$A$1-1)*10,FALSE)&gt;9999,-2,IF(VLOOKUP($A1569,Sheet1!$B$3:$AH$1266,Sheet1!N$1+(Sheet1!$A$1-1)*10,FALSE)&gt;999,-1,0)))))))</f>
        <v>370</v>
      </c>
    </row>
    <row r="1570" spans="1:30" ht="25.5" customHeight="1" x14ac:dyDescent="0.25">
      <c r="A1570" s="304" t="s">
        <v>2291</v>
      </c>
      <c r="B1570" s="393" t="s">
        <v>2292</v>
      </c>
      <c r="C1570" s="304">
        <v>431643</v>
      </c>
      <c r="D1570" s="304">
        <v>771104</v>
      </c>
      <c r="E1570" s="305" t="s">
        <v>3054</v>
      </c>
      <c r="F1570" s="345" t="s">
        <v>4882</v>
      </c>
      <c r="G1570" s="351" t="s">
        <v>286</v>
      </c>
      <c r="H1570" s="348">
        <v>18.2</v>
      </c>
      <c r="I1570" s="119">
        <v>26473</v>
      </c>
      <c r="J1570" s="124">
        <v>3.75</v>
      </c>
      <c r="K1570" s="118" t="s">
        <v>20</v>
      </c>
      <c r="L1570" s="122">
        <v>550</v>
      </c>
      <c r="M1570" s="123">
        <v>30.2</v>
      </c>
      <c r="N1570" s="118" t="s">
        <v>17</v>
      </c>
      <c r="O1570" s="71">
        <f t="shared" si="53"/>
        <v>15.680986051184171</v>
      </c>
      <c r="P1570" s="71">
        <f>IF(O1570&lt;&gt;"",VLOOKUP($A1570,Sheet4!$A$2:$O$1309,14,FALSE)*100,"")</f>
        <v>6.8046800493942738</v>
      </c>
      <c r="Q1570" s="71">
        <f>IF(P1570&lt;&gt;"",VLOOKUP($A1570,Sheet4!$A$2:$O$1309,15,FALSE)*100,"")</f>
        <v>49.856489282201736</v>
      </c>
      <c r="R1570" s="73">
        <f t="shared" si="54"/>
        <v>6</v>
      </c>
      <c r="S1570" s="357" t="s">
        <v>4368</v>
      </c>
      <c r="T1570" s="357" t="str">
        <f>IF(ISNA(VLOOKUP(A1570,Sheet1!B$3:C$1266,2,FALSE)=TRUE),"NC",VLOOKUP(A1570,Sheet1!B$3:C$1266,2,FALSE))</f>
        <v>Rural</v>
      </c>
      <c r="U1570" s="385">
        <f>IF(ISNA(VLOOKUP($A1570,Sheet1!$B$3:$AH$1266,Sheet1!E$1+(Sheet1!$A$1-1)*10,FALSE))=TRUE,"---",IF(VLOOKUP($A1570,Sheet1!$B$3:$AH$1266,Sheet1!E$1+(Sheet1!$A$1-1)*10,FALSE)="---","---", (ROUND(VLOOKUP($A1570,Sheet1!$B$3:$AH$1266,Sheet1!E$1+(Sheet1!$A$1-1)*10,FALSE),IF(VLOOKUP($A1570,Sheet1!$B$3:$AH$1266,Sheet1!E$1+(Sheet1!$A$1-1)*10,FALSE)&gt;99999,-3,IF(VLOOKUP($A1570,Sheet1!$B$3:$AH$1266,Sheet1!E$1+(Sheet1!$A$1-1)*10,FALSE)&gt;9999,-2,IF(VLOOKUP($A1570,Sheet1!$B$3:$AH$1266,Sheet1!E$1+(Sheet1!$A$1-1)*10,FALSE)&gt;999,-1,0)))))))</f>
        <v>254</v>
      </c>
      <c r="V1570" s="385">
        <f>IF(ISNA(VLOOKUP($A1570,Sheet1!$B$3:$AH$1266,Sheet1!F$1+(Sheet1!$A$1-1)*10,FALSE))=TRUE,"---",IF(VLOOKUP($A1570,Sheet1!$B$3:$AH$1266,Sheet1!F$1+(Sheet1!$A$1-1)*10,FALSE)="---","---", (ROUND(VLOOKUP($A1570,Sheet1!$B$3:$AH$1266,Sheet1!F$1+(Sheet1!$A$1-1)*10,FALSE),IF(VLOOKUP($A1570,Sheet1!$B$3:$AH$1266,Sheet1!F$1+(Sheet1!$A$1-1)*10,FALSE)&gt;99999,-3,IF(VLOOKUP($A1570,Sheet1!$B$3:$AH$1266,Sheet1!F$1+(Sheet1!$A$1-1)*10,FALSE)&gt;9999,-2,IF(VLOOKUP($A1570,Sheet1!$B$3:$AH$1266,Sheet1!F$1+(Sheet1!$A$1-1)*10,FALSE)&gt;999,-1,0)))))))</f>
        <v>301</v>
      </c>
      <c r="W1570" s="385">
        <f>IF(ISNA(VLOOKUP($A1570,Sheet1!$B$3:$AH$1266,Sheet1!G$1+(Sheet1!$A$1-1)*10,FALSE))=TRUE,"---",IF(VLOOKUP($A1570,Sheet1!$B$3:$AH$1266,Sheet1!G$1+(Sheet1!$A$1-1)*10,FALSE)="---","---", (ROUND(VLOOKUP($A1570,Sheet1!$B$3:$AH$1266,Sheet1!G$1+(Sheet1!$A$1-1)*10,FALSE),IF(VLOOKUP($A1570,Sheet1!$B$3:$AH$1266,Sheet1!G$1+(Sheet1!$A$1-1)*10,FALSE)&gt;99999,-3,IF(VLOOKUP($A1570,Sheet1!$B$3:$AH$1266,Sheet1!G$1+(Sheet1!$A$1-1)*10,FALSE)&gt;9999,-2,IF(VLOOKUP($A1570,Sheet1!$B$3:$AH$1266,Sheet1!G$1+(Sheet1!$A$1-1)*10,FALSE)&gt;999,-1,0)))))))</f>
        <v>360</v>
      </c>
      <c r="X1570" s="385">
        <f>IF(ISNA(VLOOKUP($A1570,Sheet1!$B$3:$AH$1266,Sheet1!H$1+(Sheet1!$A$1-1)*10,FALSE))=TRUE,"---",IF(VLOOKUP($A1570,Sheet1!$B$3:$AH$1266,Sheet1!H$1+(Sheet1!$A$1-1)*10,FALSE)="---","---", (ROUND(VLOOKUP($A1570,Sheet1!$B$3:$AH$1266,Sheet1!H$1+(Sheet1!$A$1-1)*10,FALSE),IF(VLOOKUP($A1570,Sheet1!$B$3:$AH$1266,Sheet1!H$1+(Sheet1!$A$1-1)*10,FALSE)&gt;99999,-3,IF(VLOOKUP($A1570,Sheet1!$B$3:$AH$1266,Sheet1!H$1+(Sheet1!$A$1-1)*10,FALSE)&gt;9999,-2,IF(VLOOKUP($A1570,Sheet1!$B$3:$AH$1266,Sheet1!H$1+(Sheet1!$A$1-1)*10,FALSE)&gt;999,-1,0)))))))</f>
        <v>509</v>
      </c>
      <c r="Y1570" s="385">
        <f>IF(ISNA(VLOOKUP($A1570,Sheet1!$B$3:$AH$1266,Sheet1!I$1+(Sheet1!$A$1-1)*10,FALSE))=TRUE,"---",IF(VLOOKUP($A1570,Sheet1!$B$3:$AH$1266,Sheet1!I$1+(Sheet1!$A$1-1)*10,FALSE)="---","---", (ROUND(VLOOKUP($A1570,Sheet1!$B$3:$AH$1266,Sheet1!I$1+(Sheet1!$A$1-1)*10,FALSE),IF(VLOOKUP($A1570,Sheet1!$B$3:$AH$1266,Sheet1!I$1+(Sheet1!$A$1-1)*10,FALSE)&gt;99999,-3,IF(VLOOKUP($A1570,Sheet1!$B$3:$AH$1266,Sheet1!I$1+(Sheet1!$A$1-1)*10,FALSE)&gt;9999,-2,IF(VLOOKUP($A1570,Sheet1!$B$3:$AH$1266,Sheet1!I$1+(Sheet1!$A$1-1)*10,FALSE)&gt;999,-1,0)))))))</f>
        <v>609</v>
      </c>
      <c r="Z1570" s="385">
        <f>IF(ISNA(VLOOKUP($A1570,Sheet1!$B$3:$AH$1266,Sheet1!J$1+(Sheet1!$A$1-1)*10,FALSE))=TRUE,"---",IF(VLOOKUP($A1570,Sheet1!$B$3:$AH$1266,Sheet1!J$1+(Sheet1!$A$1-1)*10,FALSE)="---","---", (ROUND(VLOOKUP($A1570,Sheet1!$B$3:$AH$1266,Sheet1!J$1+(Sheet1!$A$1-1)*10,FALSE),IF(VLOOKUP($A1570,Sheet1!$B$3:$AH$1266,Sheet1!J$1+(Sheet1!$A$1-1)*10,FALSE)&gt;99999,-3,IF(VLOOKUP($A1570,Sheet1!$B$3:$AH$1266,Sheet1!J$1+(Sheet1!$A$1-1)*10,FALSE)&gt;9999,-2,IF(VLOOKUP($A1570,Sheet1!$B$3:$AH$1266,Sheet1!J$1+(Sheet1!$A$1-1)*10,FALSE)&gt;999,-1,0)))))))</f>
        <v>735</v>
      </c>
      <c r="AA1570" s="385">
        <f>IF(ISNA(VLOOKUP($A1570,Sheet1!$B$3:$AH$1266,Sheet1!K$1+(Sheet1!$A$1-1)*10,FALSE))=TRUE,"---",IF(VLOOKUP($A1570,Sheet1!$B$3:$AH$1266,Sheet1!K$1+(Sheet1!$A$1-1)*10,FALSE)="---","---", (ROUND(VLOOKUP($A1570,Sheet1!$B$3:$AH$1266,Sheet1!K$1+(Sheet1!$A$1-1)*10,FALSE),IF(VLOOKUP($A1570,Sheet1!$B$3:$AH$1266,Sheet1!K$1+(Sheet1!$A$1-1)*10,FALSE)&gt;99999,-3,IF(VLOOKUP($A1570,Sheet1!$B$3:$AH$1266,Sheet1!K$1+(Sheet1!$A$1-1)*10,FALSE)&gt;9999,-2,IF(VLOOKUP($A1570,Sheet1!$B$3:$AH$1266,Sheet1!K$1+(Sheet1!$A$1-1)*10,FALSE)&gt;999,-1,0)))))))</f>
        <v>827</v>
      </c>
      <c r="AB1570" s="385">
        <f>IF(ISNA(VLOOKUP($A1570,Sheet1!$B$3:$AH$1266,Sheet1!L$1+(Sheet1!$A$1-1)*10,FALSE))=TRUE,"---",IF(VLOOKUP($A1570,Sheet1!$B$3:$AH$1266,Sheet1!L$1+(Sheet1!$A$1-1)*10,FALSE)="---","---", (ROUND(VLOOKUP($A1570,Sheet1!$B$3:$AH$1266,Sheet1!L$1+(Sheet1!$A$1-1)*10,FALSE),IF(VLOOKUP($A1570,Sheet1!$B$3:$AH$1266,Sheet1!L$1+(Sheet1!$A$1-1)*10,FALSE)&gt;99999,-3,IF(VLOOKUP($A1570,Sheet1!$B$3:$AH$1266,Sheet1!L$1+(Sheet1!$A$1-1)*10,FALSE)&gt;9999,-2,IF(VLOOKUP($A1570,Sheet1!$B$3:$AH$1266,Sheet1!L$1+(Sheet1!$A$1-1)*10,FALSE)&gt;999,-1,0)))))))</f>
        <v>916</v>
      </c>
      <c r="AC1570" s="385">
        <f>IF(ISNA(VLOOKUP($A1570,Sheet1!$B$3:$AH$1266,Sheet1!M$1+(Sheet1!$A$1-1)*10,FALSE))=TRUE,"---",IF(VLOOKUP($A1570,Sheet1!$B$3:$AH$1266,Sheet1!M$1+(Sheet1!$A$1-1)*10,FALSE)="---","---", (ROUND(VLOOKUP($A1570,Sheet1!$B$3:$AH$1266,Sheet1!M$1+(Sheet1!$A$1-1)*10,FALSE),IF(VLOOKUP($A1570,Sheet1!$B$3:$AH$1266,Sheet1!M$1+(Sheet1!$A$1-1)*10,FALSE)&gt;99999,-3,IF(VLOOKUP($A1570,Sheet1!$B$3:$AH$1266,Sheet1!M$1+(Sheet1!$A$1-1)*10,FALSE)&gt;9999,-2,IF(VLOOKUP($A1570,Sheet1!$B$3:$AH$1266,Sheet1!M$1+(Sheet1!$A$1-1)*10,FALSE)&gt;999,-1,0)))))))</f>
        <v>1010</v>
      </c>
      <c r="AD1570" s="385">
        <f>IF(ISNA(VLOOKUP($A1570,Sheet1!$B$3:$AH$1266,Sheet1!N$1+(Sheet1!$A$1-1)*10,FALSE))=TRUE,"---",IF(VLOOKUP($A1570,Sheet1!$B$3:$AH$1266,Sheet1!N$1+(Sheet1!$A$1-1)*10,FALSE)="---","---", (ROUND(VLOOKUP($A1570,Sheet1!$B$3:$AH$1266,Sheet1!N$1+(Sheet1!$A$1-1)*10,FALSE),IF(VLOOKUP($A1570,Sheet1!$B$3:$AH$1266,Sheet1!N$1+(Sheet1!$A$1-1)*10,FALSE)&gt;99999,-3,IF(VLOOKUP($A1570,Sheet1!$B$3:$AH$1266,Sheet1!N$1+(Sheet1!$A$1-1)*10,FALSE)&gt;9999,-2,IF(VLOOKUP($A1570,Sheet1!$B$3:$AH$1266,Sheet1!N$1+(Sheet1!$A$1-1)*10,FALSE)&gt;999,-1,0)))))))</f>
        <v>1130</v>
      </c>
    </row>
    <row r="1571" spans="1:30" ht="25.5" customHeight="1" x14ac:dyDescent="0.25">
      <c r="A1571" s="304"/>
      <c r="B1571" s="346"/>
      <c r="C1571" s="304"/>
      <c r="D1571" s="304"/>
      <c r="E1571" s="305" t="e">
        <v>#N/A</v>
      </c>
      <c r="F1571" s="346"/>
      <c r="G1571" s="352"/>
      <c r="H1571" s="348"/>
      <c r="I1571" s="119">
        <v>26008</v>
      </c>
      <c r="J1571" s="124">
        <v>4.4000000000000004</v>
      </c>
      <c r="K1571" s="121" t="s">
        <v>4405</v>
      </c>
      <c r="L1571" s="129" t="s">
        <v>4405</v>
      </c>
      <c r="M1571" s="130" t="s">
        <v>4405</v>
      </c>
      <c r="N1571" s="118" t="s">
        <v>75</v>
      </c>
      <c r="O1571" s="71" t="s">
        <v>4405</v>
      </c>
      <c r="P1571" s="71" t="s">
        <v>4405</v>
      </c>
      <c r="Q1571" s="71" t="s">
        <v>4405</v>
      </c>
      <c r="R1571" s="73" t="s">
        <v>4405</v>
      </c>
      <c r="S1571" s="357" t="e">
        <v>#N/A</v>
      </c>
      <c r="T1571" s="357" t="str">
        <f>IF(ISNA(VLOOKUP(A1571,Sheet1!B$3:C$1266,2,FALSE)=TRUE),"ND",VLOOKUP(A1571,Sheet1!B$3:C$1266,2,FALSE))</f>
        <v>ND</v>
      </c>
      <c r="U1571" s="385" t="str">
        <f>IF(ISNA(VLOOKUP($A1571,Sheet1!$B$3:$AH$1266,Sheet1!E$1+(Sheet1!$A$1-1)*10,FALSE))=TRUE,"---",IF(VLOOKUP($A1571,Sheet1!$B$3:$AH$1266,Sheet1!E$1+(Sheet1!$A$1-1)*10,FALSE)="---","---", (ROUND(VLOOKUP($A1571,Sheet1!$B$3:$AH$1266,Sheet1!E$1+(Sheet1!$A$1-1)*10,FALSE),IF(VLOOKUP($A1571,Sheet1!$B$3:$AH$1266,Sheet1!E$1+(Sheet1!$A$1-1)*10,FALSE)&gt;99999,-3,IF(VLOOKUP($A1571,Sheet1!$B$3:$AH$1266,Sheet1!E$1+(Sheet1!$A$1-1)*10,FALSE)&gt;9999,-2,IF(VLOOKUP($A1571,Sheet1!$B$3:$AH$1266,Sheet1!E$1+(Sheet1!$A$1-1)*10,FALSE)&gt;999,-1,0)))))))</f>
        <v>---</v>
      </c>
      <c r="V1571" s="385" t="str">
        <f>IF(ISNA(VLOOKUP($A1571,Sheet1!$B$3:$AH$1266,Sheet1!F$1+(Sheet1!$A$1-1)*10,FALSE))=TRUE,"---",IF(VLOOKUP($A1571,Sheet1!$B$3:$AH$1266,Sheet1!F$1+(Sheet1!$A$1-1)*10,FALSE)="---","---", (ROUND(VLOOKUP($A1571,Sheet1!$B$3:$AH$1266,Sheet1!F$1+(Sheet1!$A$1-1)*10,FALSE),IF(VLOOKUP($A1571,Sheet1!$B$3:$AH$1266,Sheet1!F$1+(Sheet1!$A$1-1)*10,FALSE)&gt;99999,-3,IF(VLOOKUP($A1571,Sheet1!$B$3:$AH$1266,Sheet1!F$1+(Sheet1!$A$1-1)*10,FALSE)&gt;9999,-2,IF(VLOOKUP($A1571,Sheet1!$B$3:$AH$1266,Sheet1!F$1+(Sheet1!$A$1-1)*10,FALSE)&gt;999,-1,0)))))))</f>
        <v>---</v>
      </c>
      <c r="W1571" s="385" t="str">
        <f>IF(ISNA(VLOOKUP($A1571,Sheet1!$B$3:$AH$1266,Sheet1!G$1+(Sheet1!$A$1-1)*10,FALSE))=TRUE,"---",IF(VLOOKUP($A1571,Sheet1!$B$3:$AH$1266,Sheet1!G$1+(Sheet1!$A$1-1)*10,FALSE)="---","---", (ROUND(VLOOKUP($A1571,Sheet1!$B$3:$AH$1266,Sheet1!G$1+(Sheet1!$A$1-1)*10,FALSE),IF(VLOOKUP($A1571,Sheet1!$B$3:$AH$1266,Sheet1!G$1+(Sheet1!$A$1-1)*10,FALSE)&gt;99999,-3,IF(VLOOKUP($A1571,Sheet1!$B$3:$AH$1266,Sheet1!G$1+(Sheet1!$A$1-1)*10,FALSE)&gt;9999,-2,IF(VLOOKUP($A1571,Sheet1!$B$3:$AH$1266,Sheet1!G$1+(Sheet1!$A$1-1)*10,FALSE)&gt;999,-1,0)))))))</f>
        <v>---</v>
      </c>
      <c r="X1571" s="385" t="str">
        <f>IF(ISNA(VLOOKUP($A1571,Sheet1!$B$3:$AH$1266,Sheet1!H$1+(Sheet1!$A$1-1)*10,FALSE))=TRUE,"---",IF(VLOOKUP($A1571,Sheet1!$B$3:$AH$1266,Sheet1!H$1+(Sheet1!$A$1-1)*10,FALSE)="---","---", (ROUND(VLOOKUP($A1571,Sheet1!$B$3:$AH$1266,Sheet1!H$1+(Sheet1!$A$1-1)*10,FALSE),IF(VLOOKUP($A1571,Sheet1!$B$3:$AH$1266,Sheet1!H$1+(Sheet1!$A$1-1)*10,FALSE)&gt;99999,-3,IF(VLOOKUP($A1571,Sheet1!$B$3:$AH$1266,Sheet1!H$1+(Sheet1!$A$1-1)*10,FALSE)&gt;9999,-2,IF(VLOOKUP($A1571,Sheet1!$B$3:$AH$1266,Sheet1!H$1+(Sheet1!$A$1-1)*10,FALSE)&gt;999,-1,0)))))))</f>
        <v>---</v>
      </c>
      <c r="Y1571" s="385" t="str">
        <f>IF(ISNA(VLOOKUP($A1571,Sheet1!$B$3:$AH$1266,Sheet1!I$1+(Sheet1!$A$1-1)*10,FALSE))=TRUE,"---",IF(VLOOKUP($A1571,Sheet1!$B$3:$AH$1266,Sheet1!I$1+(Sheet1!$A$1-1)*10,FALSE)="---","---", (ROUND(VLOOKUP($A1571,Sheet1!$B$3:$AH$1266,Sheet1!I$1+(Sheet1!$A$1-1)*10,FALSE),IF(VLOOKUP($A1571,Sheet1!$B$3:$AH$1266,Sheet1!I$1+(Sheet1!$A$1-1)*10,FALSE)&gt;99999,-3,IF(VLOOKUP($A1571,Sheet1!$B$3:$AH$1266,Sheet1!I$1+(Sheet1!$A$1-1)*10,FALSE)&gt;9999,-2,IF(VLOOKUP($A1571,Sheet1!$B$3:$AH$1266,Sheet1!I$1+(Sheet1!$A$1-1)*10,FALSE)&gt;999,-1,0)))))))</f>
        <v>---</v>
      </c>
      <c r="Z1571" s="385" t="str">
        <f>IF(ISNA(VLOOKUP($A1571,Sheet1!$B$3:$AH$1266,Sheet1!J$1+(Sheet1!$A$1-1)*10,FALSE))=TRUE,"---",IF(VLOOKUP($A1571,Sheet1!$B$3:$AH$1266,Sheet1!J$1+(Sheet1!$A$1-1)*10,FALSE)="---","---", (ROUND(VLOOKUP($A1571,Sheet1!$B$3:$AH$1266,Sheet1!J$1+(Sheet1!$A$1-1)*10,FALSE),IF(VLOOKUP($A1571,Sheet1!$B$3:$AH$1266,Sheet1!J$1+(Sheet1!$A$1-1)*10,FALSE)&gt;99999,-3,IF(VLOOKUP($A1571,Sheet1!$B$3:$AH$1266,Sheet1!J$1+(Sheet1!$A$1-1)*10,FALSE)&gt;9999,-2,IF(VLOOKUP($A1571,Sheet1!$B$3:$AH$1266,Sheet1!J$1+(Sheet1!$A$1-1)*10,FALSE)&gt;999,-1,0)))))))</f>
        <v>---</v>
      </c>
      <c r="AA1571" s="385" t="str">
        <f>IF(ISNA(VLOOKUP($A1571,Sheet1!$B$3:$AH$1266,Sheet1!K$1+(Sheet1!$A$1-1)*10,FALSE))=TRUE,"---",IF(VLOOKUP($A1571,Sheet1!$B$3:$AH$1266,Sheet1!K$1+(Sheet1!$A$1-1)*10,FALSE)="---","---", (ROUND(VLOOKUP($A1571,Sheet1!$B$3:$AH$1266,Sheet1!K$1+(Sheet1!$A$1-1)*10,FALSE),IF(VLOOKUP($A1571,Sheet1!$B$3:$AH$1266,Sheet1!K$1+(Sheet1!$A$1-1)*10,FALSE)&gt;99999,-3,IF(VLOOKUP($A1571,Sheet1!$B$3:$AH$1266,Sheet1!K$1+(Sheet1!$A$1-1)*10,FALSE)&gt;9999,-2,IF(VLOOKUP($A1571,Sheet1!$B$3:$AH$1266,Sheet1!K$1+(Sheet1!$A$1-1)*10,FALSE)&gt;999,-1,0)))))))</f>
        <v>---</v>
      </c>
      <c r="AB1571" s="385" t="str">
        <f>IF(ISNA(VLOOKUP($A1571,Sheet1!$B$3:$AH$1266,Sheet1!L$1+(Sheet1!$A$1-1)*10,FALSE))=TRUE,"---",IF(VLOOKUP($A1571,Sheet1!$B$3:$AH$1266,Sheet1!L$1+(Sheet1!$A$1-1)*10,FALSE)="---","---", (ROUND(VLOOKUP($A1571,Sheet1!$B$3:$AH$1266,Sheet1!L$1+(Sheet1!$A$1-1)*10,FALSE),IF(VLOOKUP($A1571,Sheet1!$B$3:$AH$1266,Sheet1!L$1+(Sheet1!$A$1-1)*10,FALSE)&gt;99999,-3,IF(VLOOKUP($A1571,Sheet1!$B$3:$AH$1266,Sheet1!L$1+(Sheet1!$A$1-1)*10,FALSE)&gt;9999,-2,IF(VLOOKUP($A1571,Sheet1!$B$3:$AH$1266,Sheet1!L$1+(Sheet1!$A$1-1)*10,FALSE)&gt;999,-1,0)))))))</f>
        <v>---</v>
      </c>
      <c r="AC1571" s="385" t="str">
        <f>IF(ISNA(VLOOKUP($A1571,Sheet1!$B$3:$AH$1266,Sheet1!M$1+(Sheet1!$A$1-1)*10,FALSE))=TRUE,"---",IF(VLOOKUP($A1571,Sheet1!$B$3:$AH$1266,Sheet1!M$1+(Sheet1!$A$1-1)*10,FALSE)="---","---", (ROUND(VLOOKUP($A1571,Sheet1!$B$3:$AH$1266,Sheet1!M$1+(Sheet1!$A$1-1)*10,FALSE),IF(VLOOKUP($A1571,Sheet1!$B$3:$AH$1266,Sheet1!M$1+(Sheet1!$A$1-1)*10,FALSE)&gt;99999,-3,IF(VLOOKUP($A1571,Sheet1!$B$3:$AH$1266,Sheet1!M$1+(Sheet1!$A$1-1)*10,FALSE)&gt;9999,-2,IF(VLOOKUP($A1571,Sheet1!$B$3:$AH$1266,Sheet1!M$1+(Sheet1!$A$1-1)*10,FALSE)&gt;999,-1,0)))))))</f>
        <v>---</v>
      </c>
      <c r="AD1571" s="385" t="str">
        <f>IF(ISNA(VLOOKUP($A1571,Sheet1!$B$3:$AH$1266,Sheet1!N$1+(Sheet1!$A$1-1)*10,FALSE))=TRUE,"---",IF(VLOOKUP($A1571,Sheet1!$B$3:$AH$1266,Sheet1!N$1+(Sheet1!$A$1-1)*10,FALSE)="---","---", (ROUND(VLOOKUP($A1571,Sheet1!$B$3:$AH$1266,Sheet1!N$1+(Sheet1!$A$1-1)*10,FALSE),IF(VLOOKUP($A1571,Sheet1!$B$3:$AH$1266,Sheet1!N$1+(Sheet1!$A$1-1)*10,FALSE)&gt;99999,-3,IF(VLOOKUP($A1571,Sheet1!$B$3:$AH$1266,Sheet1!N$1+(Sheet1!$A$1-1)*10,FALSE)&gt;9999,-2,IF(VLOOKUP($A1571,Sheet1!$B$3:$AH$1266,Sheet1!N$1+(Sheet1!$A$1-1)*10,FALSE)&gt;999,-1,0)))))))</f>
        <v>---</v>
      </c>
    </row>
    <row r="1572" spans="1:30" ht="25.5" customHeight="1" x14ac:dyDescent="0.25">
      <c r="A1572" s="303" t="s">
        <v>2293</v>
      </c>
      <c r="B1572" s="330" t="s">
        <v>2294</v>
      </c>
      <c r="C1572" s="303">
        <v>431553</v>
      </c>
      <c r="D1572" s="303">
        <v>770131</v>
      </c>
      <c r="E1572" s="307" t="s">
        <v>3054</v>
      </c>
      <c r="F1572" s="342" t="s">
        <v>4882</v>
      </c>
      <c r="G1572" s="318" t="s">
        <v>286</v>
      </c>
      <c r="H1572" s="430">
        <v>26</v>
      </c>
      <c r="I1572" s="112">
        <v>26475</v>
      </c>
      <c r="J1572" s="113">
        <v>2.2200000000000002</v>
      </c>
      <c r="K1572" s="127" t="s">
        <v>20</v>
      </c>
      <c r="L1572" s="115">
        <v>348</v>
      </c>
      <c r="M1572" s="116">
        <v>13.4</v>
      </c>
      <c r="N1572" s="127" t="s">
        <v>17</v>
      </c>
      <c r="O1572" s="68" t="str">
        <f t="shared" si="53"/>
        <v>&gt;50</v>
      </c>
      <c r="P1572" s="68">
        <f>IF(O1572&lt;&gt;"",VLOOKUP($A1572,Sheet4!$A$2:$O$1309,14,FALSE)*100,"")</f>
        <v>9.1689758006314079</v>
      </c>
      <c r="Q1572" s="68">
        <f>IF(P1572&lt;&gt;"",VLOOKUP($A1572,Sheet4!$A$2:$O$1309,15,FALSE)*100,"")</f>
        <v>61.014473309809922</v>
      </c>
      <c r="R1572" s="74" t="str">
        <f t="shared" si="54"/>
        <v>&lt;2</v>
      </c>
      <c r="S1572" s="356" t="s">
        <v>4368</v>
      </c>
      <c r="T1572" s="356" t="str">
        <f>IF(ISNA(VLOOKUP(A1572,Sheet1!B$3:C$1266,2,FALSE)=TRUE),"NC",VLOOKUP(A1572,Sheet1!B$3:C$1266,2,FALSE))</f>
        <v>Rural</v>
      </c>
      <c r="U1572" s="392">
        <f>IF(ISNA(VLOOKUP($A1572,Sheet1!$B$3:$AH$1266,Sheet1!E$1+(Sheet1!$A$1-1)*10,FALSE))=TRUE,"---",IF(VLOOKUP($A1572,Sheet1!$B$3:$AH$1266,Sheet1!E$1+(Sheet1!$A$1-1)*10,FALSE)="---","---", (ROUND(VLOOKUP($A1572,Sheet1!$B$3:$AH$1266,Sheet1!E$1+(Sheet1!$A$1-1)*10,FALSE),IF(VLOOKUP($A1572,Sheet1!$B$3:$AH$1266,Sheet1!E$1+(Sheet1!$A$1-1)*10,FALSE)&gt;99999,-3,IF(VLOOKUP($A1572,Sheet1!$B$3:$AH$1266,Sheet1!E$1+(Sheet1!$A$1-1)*10,FALSE)&gt;9999,-2,IF(VLOOKUP($A1572,Sheet1!$B$3:$AH$1266,Sheet1!E$1+(Sheet1!$A$1-1)*10,FALSE)&gt;999,-1,0)))))))</f>
        <v>352</v>
      </c>
      <c r="V1572" s="392">
        <f>IF(ISNA(VLOOKUP($A1572,Sheet1!$B$3:$AH$1266,Sheet1!F$1+(Sheet1!$A$1-1)*10,FALSE))=TRUE,"---",IF(VLOOKUP($A1572,Sheet1!$B$3:$AH$1266,Sheet1!F$1+(Sheet1!$A$1-1)*10,FALSE)="---","---", (ROUND(VLOOKUP($A1572,Sheet1!$B$3:$AH$1266,Sheet1!F$1+(Sheet1!$A$1-1)*10,FALSE),IF(VLOOKUP($A1572,Sheet1!$B$3:$AH$1266,Sheet1!F$1+(Sheet1!$A$1-1)*10,FALSE)&gt;99999,-3,IF(VLOOKUP($A1572,Sheet1!$B$3:$AH$1266,Sheet1!F$1+(Sheet1!$A$1-1)*10,FALSE)&gt;9999,-2,IF(VLOOKUP($A1572,Sheet1!$B$3:$AH$1266,Sheet1!F$1+(Sheet1!$A$1-1)*10,FALSE)&gt;999,-1,0)))))))</f>
        <v>404</v>
      </c>
      <c r="W1572" s="392">
        <f>IF(ISNA(VLOOKUP($A1572,Sheet1!$B$3:$AH$1266,Sheet1!G$1+(Sheet1!$A$1-1)*10,FALSE))=TRUE,"---",IF(VLOOKUP($A1572,Sheet1!$B$3:$AH$1266,Sheet1!G$1+(Sheet1!$A$1-1)*10,FALSE)="---","---", (ROUND(VLOOKUP($A1572,Sheet1!$B$3:$AH$1266,Sheet1!G$1+(Sheet1!$A$1-1)*10,FALSE),IF(VLOOKUP($A1572,Sheet1!$B$3:$AH$1266,Sheet1!G$1+(Sheet1!$A$1-1)*10,FALSE)&gt;99999,-3,IF(VLOOKUP($A1572,Sheet1!$B$3:$AH$1266,Sheet1!G$1+(Sheet1!$A$1-1)*10,FALSE)&gt;9999,-2,IF(VLOOKUP($A1572,Sheet1!$B$3:$AH$1266,Sheet1!G$1+(Sheet1!$A$1-1)*10,FALSE)&gt;999,-1,0)))))))</f>
        <v>469</v>
      </c>
      <c r="X1572" s="392">
        <f>IF(ISNA(VLOOKUP($A1572,Sheet1!$B$3:$AH$1266,Sheet1!H$1+(Sheet1!$A$1-1)*10,FALSE))=TRUE,"---",IF(VLOOKUP($A1572,Sheet1!$B$3:$AH$1266,Sheet1!H$1+(Sheet1!$A$1-1)*10,FALSE)="---","---", (ROUND(VLOOKUP($A1572,Sheet1!$B$3:$AH$1266,Sheet1!H$1+(Sheet1!$A$1-1)*10,FALSE),IF(VLOOKUP($A1572,Sheet1!$B$3:$AH$1266,Sheet1!H$1+(Sheet1!$A$1-1)*10,FALSE)&gt;99999,-3,IF(VLOOKUP($A1572,Sheet1!$B$3:$AH$1266,Sheet1!H$1+(Sheet1!$A$1-1)*10,FALSE)&gt;9999,-2,IF(VLOOKUP($A1572,Sheet1!$B$3:$AH$1266,Sheet1!H$1+(Sheet1!$A$1-1)*10,FALSE)&gt;999,-1,0)))))))</f>
        <v>631</v>
      </c>
      <c r="Y1572" s="392">
        <f>IF(ISNA(VLOOKUP($A1572,Sheet1!$B$3:$AH$1266,Sheet1!I$1+(Sheet1!$A$1-1)*10,FALSE))=TRUE,"---",IF(VLOOKUP($A1572,Sheet1!$B$3:$AH$1266,Sheet1!I$1+(Sheet1!$A$1-1)*10,FALSE)="---","---", (ROUND(VLOOKUP($A1572,Sheet1!$B$3:$AH$1266,Sheet1!I$1+(Sheet1!$A$1-1)*10,FALSE),IF(VLOOKUP($A1572,Sheet1!$B$3:$AH$1266,Sheet1!I$1+(Sheet1!$A$1-1)*10,FALSE)&gt;99999,-3,IF(VLOOKUP($A1572,Sheet1!$B$3:$AH$1266,Sheet1!I$1+(Sheet1!$A$1-1)*10,FALSE)&gt;9999,-2,IF(VLOOKUP($A1572,Sheet1!$B$3:$AH$1266,Sheet1!I$1+(Sheet1!$A$1-1)*10,FALSE)&gt;999,-1,0)))))))</f>
        <v>740</v>
      </c>
      <c r="Z1572" s="392">
        <f>IF(ISNA(VLOOKUP($A1572,Sheet1!$B$3:$AH$1266,Sheet1!J$1+(Sheet1!$A$1-1)*10,FALSE))=TRUE,"---",IF(VLOOKUP($A1572,Sheet1!$B$3:$AH$1266,Sheet1!J$1+(Sheet1!$A$1-1)*10,FALSE)="---","---", (ROUND(VLOOKUP($A1572,Sheet1!$B$3:$AH$1266,Sheet1!J$1+(Sheet1!$A$1-1)*10,FALSE),IF(VLOOKUP($A1572,Sheet1!$B$3:$AH$1266,Sheet1!J$1+(Sheet1!$A$1-1)*10,FALSE)&gt;99999,-3,IF(VLOOKUP($A1572,Sheet1!$B$3:$AH$1266,Sheet1!J$1+(Sheet1!$A$1-1)*10,FALSE)&gt;9999,-2,IF(VLOOKUP($A1572,Sheet1!$B$3:$AH$1266,Sheet1!J$1+(Sheet1!$A$1-1)*10,FALSE)&gt;999,-1,0)))))))</f>
        <v>876</v>
      </c>
      <c r="AA1572" s="392">
        <f>IF(ISNA(VLOOKUP($A1572,Sheet1!$B$3:$AH$1266,Sheet1!K$1+(Sheet1!$A$1-1)*10,FALSE))=TRUE,"---",IF(VLOOKUP($A1572,Sheet1!$B$3:$AH$1266,Sheet1!K$1+(Sheet1!$A$1-1)*10,FALSE)="---","---", (ROUND(VLOOKUP($A1572,Sheet1!$B$3:$AH$1266,Sheet1!K$1+(Sheet1!$A$1-1)*10,FALSE),IF(VLOOKUP($A1572,Sheet1!$B$3:$AH$1266,Sheet1!K$1+(Sheet1!$A$1-1)*10,FALSE)&gt;99999,-3,IF(VLOOKUP($A1572,Sheet1!$B$3:$AH$1266,Sheet1!K$1+(Sheet1!$A$1-1)*10,FALSE)&gt;9999,-2,IF(VLOOKUP($A1572,Sheet1!$B$3:$AH$1266,Sheet1!K$1+(Sheet1!$A$1-1)*10,FALSE)&gt;999,-1,0)))))))</f>
        <v>974</v>
      </c>
      <c r="AB1572" s="392">
        <f>IF(ISNA(VLOOKUP($A1572,Sheet1!$B$3:$AH$1266,Sheet1!L$1+(Sheet1!$A$1-1)*10,FALSE))=TRUE,"---",IF(VLOOKUP($A1572,Sheet1!$B$3:$AH$1266,Sheet1!L$1+(Sheet1!$A$1-1)*10,FALSE)="---","---", (ROUND(VLOOKUP($A1572,Sheet1!$B$3:$AH$1266,Sheet1!L$1+(Sheet1!$A$1-1)*10,FALSE),IF(VLOOKUP($A1572,Sheet1!$B$3:$AH$1266,Sheet1!L$1+(Sheet1!$A$1-1)*10,FALSE)&gt;99999,-3,IF(VLOOKUP($A1572,Sheet1!$B$3:$AH$1266,Sheet1!L$1+(Sheet1!$A$1-1)*10,FALSE)&gt;9999,-2,IF(VLOOKUP($A1572,Sheet1!$B$3:$AH$1266,Sheet1!L$1+(Sheet1!$A$1-1)*10,FALSE)&gt;999,-1,0)))))))</f>
        <v>1070</v>
      </c>
      <c r="AC1572" s="392">
        <f>IF(ISNA(VLOOKUP($A1572,Sheet1!$B$3:$AH$1266,Sheet1!M$1+(Sheet1!$A$1-1)*10,FALSE))=TRUE,"---",IF(VLOOKUP($A1572,Sheet1!$B$3:$AH$1266,Sheet1!M$1+(Sheet1!$A$1-1)*10,FALSE)="---","---", (ROUND(VLOOKUP($A1572,Sheet1!$B$3:$AH$1266,Sheet1!M$1+(Sheet1!$A$1-1)*10,FALSE),IF(VLOOKUP($A1572,Sheet1!$B$3:$AH$1266,Sheet1!M$1+(Sheet1!$A$1-1)*10,FALSE)&gt;99999,-3,IF(VLOOKUP($A1572,Sheet1!$B$3:$AH$1266,Sheet1!M$1+(Sheet1!$A$1-1)*10,FALSE)&gt;9999,-2,IF(VLOOKUP($A1572,Sheet1!$B$3:$AH$1266,Sheet1!M$1+(Sheet1!$A$1-1)*10,FALSE)&gt;999,-1,0)))))))</f>
        <v>1170</v>
      </c>
      <c r="AD1572" s="392">
        <f>IF(ISNA(VLOOKUP($A1572,Sheet1!$B$3:$AH$1266,Sheet1!N$1+(Sheet1!$A$1-1)*10,FALSE))=TRUE,"---",IF(VLOOKUP($A1572,Sheet1!$B$3:$AH$1266,Sheet1!N$1+(Sheet1!$A$1-1)*10,FALSE)="---","---", (ROUND(VLOOKUP($A1572,Sheet1!$B$3:$AH$1266,Sheet1!N$1+(Sheet1!$A$1-1)*10,FALSE),IF(VLOOKUP($A1572,Sheet1!$B$3:$AH$1266,Sheet1!N$1+(Sheet1!$A$1-1)*10,FALSE)&gt;99999,-3,IF(VLOOKUP($A1572,Sheet1!$B$3:$AH$1266,Sheet1!N$1+(Sheet1!$A$1-1)*10,FALSE)&gt;9999,-2,IF(VLOOKUP($A1572,Sheet1!$B$3:$AH$1266,Sheet1!N$1+(Sheet1!$A$1-1)*10,FALSE)&gt;999,-1,0)))))))</f>
        <v>1300</v>
      </c>
    </row>
    <row r="1573" spans="1:30" ht="25.5" customHeight="1" x14ac:dyDescent="0.25">
      <c r="A1573" s="303"/>
      <c r="B1573" s="331"/>
      <c r="C1573" s="303"/>
      <c r="D1573" s="303"/>
      <c r="E1573" s="307" t="e">
        <v>#N/A</v>
      </c>
      <c r="F1573" s="331"/>
      <c r="G1573" s="319"/>
      <c r="H1573" s="430"/>
      <c r="I1573" s="112">
        <v>23451</v>
      </c>
      <c r="J1573" s="113">
        <v>9.19</v>
      </c>
      <c r="K1573" s="114" t="s">
        <v>4405</v>
      </c>
      <c r="L1573" s="156" t="s">
        <v>4405</v>
      </c>
      <c r="M1573" s="157" t="s">
        <v>4405</v>
      </c>
      <c r="N1573" s="127" t="s">
        <v>75</v>
      </c>
      <c r="O1573" s="68" t="s">
        <v>4405</v>
      </c>
      <c r="P1573" s="68" t="s">
        <v>4405</v>
      </c>
      <c r="Q1573" s="68" t="s">
        <v>4405</v>
      </c>
      <c r="R1573" s="74" t="s">
        <v>4405</v>
      </c>
      <c r="S1573" s="356" t="e">
        <v>#N/A</v>
      </c>
      <c r="T1573" s="356" t="str">
        <f>IF(ISNA(VLOOKUP(A1573,Sheet1!B$3:C$1266,2,FALSE)=TRUE),"ND",VLOOKUP(A1573,Sheet1!B$3:C$1266,2,FALSE))</f>
        <v>ND</v>
      </c>
      <c r="U1573" s="392" t="str">
        <f>IF(ISNA(VLOOKUP($A1573,Sheet1!$B$3:$AH$1266,Sheet1!E$1+(Sheet1!$A$1-1)*10,FALSE))=TRUE,"---",IF(VLOOKUP($A1573,Sheet1!$B$3:$AH$1266,Sheet1!E$1+(Sheet1!$A$1-1)*10,FALSE)="---","---", (ROUND(VLOOKUP($A1573,Sheet1!$B$3:$AH$1266,Sheet1!E$1+(Sheet1!$A$1-1)*10,FALSE),IF(VLOOKUP($A1573,Sheet1!$B$3:$AH$1266,Sheet1!E$1+(Sheet1!$A$1-1)*10,FALSE)&gt;99999,-3,IF(VLOOKUP($A1573,Sheet1!$B$3:$AH$1266,Sheet1!E$1+(Sheet1!$A$1-1)*10,FALSE)&gt;9999,-2,IF(VLOOKUP($A1573,Sheet1!$B$3:$AH$1266,Sheet1!E$1+(Sheet1!$A$1-1)*10,FALSE)&gt;999,-1,0)))))))</f>
        <v>---</v>
      </c>
      <c r="V1573" s="392" t="str">
        <f>IF(ISNA(VLOOKUP($A1573,Sheet1!$B$3:$AH$1266,Sheet1!F$1+(Sheet1!$A$1-1)*10,FALSE))=TRUE,"---",IF(VLOOKUP($A1573,Sheet1!$B$3:$AH$1266,Sheet1!F$1+(Sheet1!$A$1-1)*10,FALSE)="---","---", (ROUND(VLOOKUP($A1573,Sheet1!$B$3:$AH$1266,Sheet1!F$1+(Sheet1!$A$1-1)*10,FALSE),IF(VLOOKUP($A1573,Sheet1!$B$3:$AH$1266,Sheet1!F$1+(Sheet1!$A$1-1)*10,FALSE)&gt;99999,-3,IF(VLOOKUP($A1573,Sheet1!$B$3:$AH$1266,Sheet1!F$1+(Sheet1!$A$1-1)*10,FALSE)&gt;9999,-2,IF(VLOOKUP($A1573,Sheet1!$B$3:$AH$1266,Sheet1!F$1+(Sheet1!$A$1-1)*10,FALSE)&gt;999,-1,0)))))))</f>
        <v>---</v>
      </c>
      <c r="W1573" s="392" t="str">
        <f>IF(ISNA(VLOOKUP($A1573,Sheet1!$B$3:$AH$1266,Sheet1!G$1+(Sheet1!$A$1-1)*10,FALSE))=TRUE,"---",IF(VLOOKUP($A1573,Sheet1!$B$3:$AH$1266,Sheet1!G$1+(Sheet1!$A$1-1)*10,FALSE)="---","---", (ROUND(VLOOKUP($A1573,Sheet1!$B$3:$AH$1266,Sheet1!G$1+(Sheet1!$A$1-1)*10,FALSE),IF(VLOOKUP($A1573,Sheet1!$B$3:$AH$1266,Sheet1!G$1+(Sheet1!$A$1-1)*10,FALSE)&gt;99999,-3,IF(VLOOKUP($A1573,Sheet1!$B$3:$AH$1266,Sheet1!G$1+(Sheet1!$A$1-1)*10,FALSE)&gt;9999,-2,IF(VLOOKUP($A1573,Sheet1!$B$3:$AH$1266,Sheet1!G$1+(Sheet1!$A$1-1)*10,FALSE)&gt;999,-1,0)))))))</f>
        <v>---</v>
      </c>
      <c r="X1573" s="392" t="str">
        <f>IF(ISNA(VLOOKUP($A1573,Sheet1!$B$3:$AH$1266,Sheet1!H$1+(Sheet1!$A$1-1)*10,FALSE))=TRUE,"---",IF(VLOOKUP($A1573,Sheet1!$B$3:$AH$1266,Sheet1!H$1+(Sheet1!$A$1-1)*10,FALSE)="---","---", (ROUND(VLOOKUP($A1573,Sheet1!$B$3:$AH$1266,Sheet1!H$1+(Sheet1!$A$1-1)*10,FALSE),IF(VLOOKUP($A1573,Sheet1!$B$3:$AH$1266,Sheet1!H$1+(Sheet1!$A$1-1)*10,FALSE)&gt;99999,-3,IF(VLOOKUP($A1573,Sheet1!$B$3:$AH$1266,Sheet1!H$1+(Sheet1!$A$1-1)*10,FALSE)&gt;9999,-2,IF(VLOOKUP($A1573,Sheet1!$B$3:$AH$1266,Sheet1!H$1+(Sheet1!$A$1-1)*10,FALSE)&gt;999,-1,0)))))))</f>
        <v>---</v>
      </c>
      <c r="Y1573" s="392" t="str">
        <f>IF(ISNA(VLOOKUP($A1573,Sheet1!$B$3:$AH$1266,Sheet1!I$1+(Sheet1!$A$1-1)*10,FALSE))=TRUE,"---",IF(VLOOKUP($A1573,Sheet1!$B$3:$AH$1266,Sheet1!I$1+(Sheet1!$A$1-1)*10,FALSE)="---","---", (ROUND(VLOOKUP($A1573,Sheet1!$B$3:$AH$1266,Sheet1!I$1+(Sheet1!$A$1-1)*10,FALSE),IF(VLOOKUP($A1573,Sheet1!$B$3:$AH$1266,Sheet1!I$1+(Sheet1!$A$1-1)*10,FALSE)&gt;99999,-3,IF(VLOOKUP($A1573,Sheet1!$B$3:$AH$1266,Sheet1!I$1+(Sheet1!$A$1-1)*10,FALSE)&gt;9999,-2,IF(VLOOKUP($A1573,Sheet1!$B$3:$AH$1266,Sheet1!I$1+(Sheet1!$A$1-1)*10,FALSE)&gt;999,-1,0)))))))</f>
        <v>---</v>
      </c>
      <c r="Z1573" s="392" t="str">
        <f>IF(ISNA(VLOOKUP($A1573,Sheet1!$B$3:$AH$1266,Sheet1!J$1+(Sheet1!$A$1-1)*10,FALSE))=TRUE,"---",IF(VLOOKUP($A1573,Sheet1!$B$3:$AH$1266,Sheet1!J$1+(Sheet1!$A$1-1)*10,FALSE)="---","---", (ROUND(VLOOKUP($A1573,Sheet1!$B$3:$AH$1266,Sheet1!J$1+(Sheet1!$A$1-1)*10,FALSE),IF(VLOOKUP($A1573,Sheet1!$B$3:$AH$1266,Sheet1!J$1+(Sheet1!$A$1-1)*10,FALSE)&gt;99999,-3,IF(VLOOKUP($A1573,Sheet1!$B$3:$AH$1266,Sheet1!J$1+(Sheet1!$A$1-1)*10,FALSE)&gt;9999,-2,IF(VLOOKUP($A1573,Sheet1!$B$3:$AH$1266,Sheet1!J$1+(Sheet1!$A$1-1)*10,FALSE)&gt;999,-1,0)))))))</f>
        <v>---</v>
      </c>
      <c r="AA1573" s="392" t="str">
        <f>IF(ISNA(VLOOKUP($A1573,Sheet1!$B$3:$AH$1266,Sheet1!K$1+(Sheet1!$A$1-1)*10,FALSE))=TRUE,"---",IF(VLOOKUP($A1573,Sheet1!$B$3:$AH$1266,Sheet1!K$1+(Sheet1!$A$1-1)*10,FALSE)="---","---", (ROUND(VLOOKUP($A1573,Sheet1!$B$3:$AH$1266,Sheet1!K$1+(Sheet1!$A$1-1)*10,FALSE),IF(VLOOKUP($A1573,Sheet1!$B$3:$AH$1266,Sheet1!K$1+(Sheet1!$A$1-1)*10,FALSE)&gt;99999,-3,IF(VLOOKUP($A1573,Sheet1!$B$3:$AH$1266,Sheet1!K$1+(Sheet1!$A$1-1)*10,FALSE)&gt;9999,-2,IF(VLOOKUP($A1573,Sheet1!$B$3:$AH$1266,Sheet1!K$1+(Sheet1!$A$1-1)*10,FALSE)&gt;999,-1,0)))))))</f>
        <v>---</v>
      </c>
      <c r="AB1573" s="392" t="str">
        <f>IF(ISNA(VLOOKUP($A1573,Sheet1!$B$3:$AH$1266,Sheet1!L$1+(Sheet1!$A$1-1)*10,FALSE))=TRUE,"---",IF(VLOOKUP($A1573,Sheet1!$B$3:$AH$1266,Sheet1!L$1+(Sheet1!$A$1-1)*10,FALSE)="---","---", (ROUND(VLOOKUP($A1573,Sheet1!$B$3:$AH$1266,Sheet1!L$1+(Sheet1!$A$1-1)*10,FALSE),IF(VLOOKUP($A1573,Sheet1!$B$3:$AH$1266,Sheet1!L$1+(Sheet1!$A$1-1)*10,FALSE)&gt;99999,-3,IF(VLOOKUP($A1573,Sheet1!$B$3:$AH$1266,Sheet1!L$1+(Sheet1!$A$1-1)*10,FALSE)&gt;9999,-2,IF(VLOOKUP($A1573,Sheet1!$B$3:$AH$1266,Sheet1!L$1+(Sheet1!$A$1-1)*10,FALSE)&gt;999,-1,0)))))))</f>
        <v>---</v>
      </c>
      <c r="AC1573" s="392" t="str">
        <f>IF(ISNA(VLOOKUP($A1573,Sheet1!$B$3:$AH$1266,Sheet1!M$1+(Sheet1!$A$1-1)*10,FALSE))=TRUE,"---",IF(VLOOKUP($A1573,Sheet1!$B$3:$AH$1266,Sheet1!M$1+(Sheet1!$A$1-1)*10,FALSE)="---","---", (ROUND(VLOOKUP($A1573,Sheet1!$B$3:$AH$1266,Sheet1!M$1+(Sheet1!$A$1-1)*10,FALSE),IF(VLOOKUP($A1573,Sheet1!$B$3:$AH$1266,Sheet1!M$1+(Sheet1!$A$1-1)*10,FALSE)&gt;99999,-3,IF(VLOOKUP($A1573,Sheet1!$B$3:$AH$1266,Sheet1!M$1+(Sheet1!$A$1-1)*10,FALSE)&gt;9999,-2,IF(VLOOKUP($A1573,Sheet1!$B$3:$AH$1266,Sheet1!M$1+(Sheet1!$A$1-1)*10,FALSE)&gt;999,-1,0)))))))</f>
        <v>---</v>
      </c>
      <c r="AD1573" s="392" t="str">
        <f>IF(ISNA(VLOOKUP($A1573,Sheet1!$B$3:$AH$1266,Sheet1!N$1+(Sheet1!$A$1-1)*10,FALSE))=TRUE,"---",IF(VLOOKUP($A1573,Sheet1!$B$3:$AH$1266,Sheet1!N$1+(Sheet1!$A$1-1)*10,FALSE)="---","---", (ROUND(VLOOKUP($A1573,Sheet1!$B$3:$AH$1266,Sheet1!N$1+(Sheet1!$A$1-1)*10,FALSE),IF(VLOOKUP($A1573,Sheet1!$B$3:$AH$1266,Sheet1!N$1+(Sheet1!$A$1-1)*10,FALSE)&gt;99999,-3,IF(VLOOKUP($A1573,Sheet1!$B$3:$AH$1266,Sheet1!N$1+(Sheet1!$A$1-1)*10,FALSE)&gt;9999,-2,IF(VLOOKUP($A1573,Sheet1!$B$3:$AH$1266,Sheet1!N$1+(Sheet1!$A$1-1)*10,FALSE)&gt;999,-1,0)))))))</f>
        <v>---</v>
      </c>
    </row>
    <row r="1574" spans="1:30" ht="25.5" customHeight="1" x14ac:dyDescent="0.25">
      <c r="A1574" s="133" t="s">
        <v>2295</v>
      </c>
      <c r="B1574" s="141" t="s">
        <v>2296</v>
      </c>
      <c r="C1574" s="133">
        <v>431236</v>
      </c>
      <c r="D1574" s="133">
        <v>765931</v>
      </c>
      <c r="E1574" s="67" t="s">
        <v>3054</v>
      </c>
      <c r="F1574" s="117" t="s">
        <v>4893</v>
      </c>
      <c r="G1574" s="118" t="s">
        <v>286</v>
      </c>
      <c r="H1574" s="136">
        <v>1.07</v>
      </c>
      <c r="I1574" s="119">
        <v>31674</v>
      </c>
      <c r="J1574" s="120">
        <v>14.28</v>
      </c>
      <c r="K1574" s="121" t="s">
        <v>4405</v>
      </c>
      <c r="L1574" s="122">
        <v>57</v>
      </c>
      <c r="M1574" s="123">
        <v>53</v>
      </c>
      <c r="N1574" s="121" t="s">
        <v>4405</v>
      </c>
      <c r="O1574" s="71">
        <f t="shared" si="53"/>
        <v>7.6518093897634607</v>
      </c>
      <c r="P1574" s="71">
        <f>IF(O1574&lt;&gt;"",VLOOKUP($A1574,Sheet4!$A$2:$O$1309,14,FALSE)*100,"")</f>
        <v>1.3957193009523694</v>
      </c>
      <c r="Q1574" s="71">
        <f>IF(P1574&lt;&gt;"",VLOOKUP($A1574,Sheet4!$A$2:$O$1309,15,FALSE)*100,"")</f>
        <v>12.861724803139552</v>
      </c>
      <c r="R1574" s="73">
        <f t="shared" si="54"/>
        <v>15</v>
      </c>
      <c r="S1574" s="63" t="s">
        <v>4368</v>
      </c>
      <c r="T1574" s="63" t="str">
        <f>IF(ISNA(VLOOKUP(A1574,Sheet1!B$3:C$1266,2,FALSE)=TRUE),"NC",VLOOKUP(A1574,Sheet1!B$3:C$1266,2,FALSE))</f>
        <v>Rural10</v>
      </c>
      <c r="U1574" s="66">
        <f>IF(ISNA(VLOOKUP($A1574,Sheet1!$B$3:$AH$1266,Sheet1!E$1+(Sheet1!$A$1-1)*10,FALSE))=TRUE,"---",IF(VLOOKUP($A1574,Sheet1!$B$3:$AH$1266,Sheet1!E$1+(Sheet1!$A$1-1)*10,FALSE)="---","---", (ROUND(VLOOKUP($A1574,Sheet1!$B$3:$AH$1266,Sheet1!E$1+(Sheet1!$A$1-1)*10,FALSE),IF(VLOOKUP($A1574,Sheet1!$B$3:$AH$1266,Sheet1!E$1+(Sheet1!$A$1-1)*10,FALSE)&gt;99999,-3,IF(VLOOKUP($A1574,Sheet1!$B$3:$AH$1266,Sheet1!E$1+(Sheet1!$A$1-1)*10,FALSE)&gt;9999,-2,IF(VLOOKUP($A1574,Sheet1!$B$3:$AH$1266,Sheet1!E$1+(Sheet1!$A$1-1)*10,FALSE)&gt;999,-1,0)))))))</f>
        <v>25</v>
      </c>
      <c r="V1574" s="66">
        <f>IF(ISNA(VLOOKUP($A1574,Sheet1!$B$3:$AH$1266,Sheet1!F$1+(Sheet1!$A$1-1)*10,FALSE))=TRUE,"---",IF(VLOOKUP($A1574,Sheet1!$B$3:$AH$1266,Sheet1!F$1+(Sheet1!$A$1-1)*10,FALSE)="---","---", (ROUND(VLOOKUP($A1574,Sheet1!$B$3:$AH$1266,Sheet1!F$1+(Sheet1!$A$1-1)*10,FALSE),IF(VLOOKUP($A1574,Sheet1!$B$3:$AH$1266,Sheet1!F$1+(Sheet1!$A$1-1)*10,FALSE)&gt;99999,-3,IF(VLOOKUP($A1574,Sheet1!$B$3:$AH$1266,Sheet1!F$1+(Sheet1!$A$1-1)*10,FALSE)&gt;9999,-2,IF(VLOOKUP($A1574,Sheet1!$B$3:$AH$1266,Sheet1!F$1+(Sheet1!$A$1-1)*10,FALSE)&gt;999,-1,0)))))))</f>
        <v>30</v>
      </c>
      <c r="W1574" s="66">
        <f>IF(ISNA(VLOOKUP($A1574,Sheet1!$B$3:$AH$1266,Sheet1!G$1+(Sheet1!$A$1-1)*10,FALSE))=TRUE,"---",IF(VLOOKUP($A1574,Sheet1!$B$3:$AH$1266,Sheet1!G$1+(Sheet1!$A$1-1)*10,FALSE)="---","---", (ROUND(VLOOKUP($A1574,Sheet1!$B$3:$AH$1266,Sheet1!G$1+(Sheet1!$A$1-1)*10,FALSE),IF(VLOOKUP($A1574,Sheet1!$B$3:$AH$1266,Sheet1!G$1+(Sheet1!$A$1-1)*10,FALSE)&gt;99999,-3,IF(VLOOKUP($A1574,Sheet1!$B$3:$AH$1266,Sheet1!G$1+(Sheet1!$A$1-1)*10,FALSE)&gt;9999,-2,IF(VLOOKUP($A1574,Sheet1!$B$3:$AH$1266,Sheet1!G$1+(Sheet1!$A$1-1)*10,FALSE)&gt;999,-1,0)))))))</f>
        <v>35</v>
      </c>
      <c r="X1574" s="66">
        <f>IF(ISNA(VLOOKUP($A1574,Sheet1!$B$3:$AH$1266,Sheet1!H$1+(Sheet1!$A$1-1)*10,FALSE))=TRUE,"---",IF(VLOOKUP($A1574,Sheet1!$B$3:$AH$1266,Sheet1!H$1+(Sheet1!$A$1-1)*10,FALSE)="---","---", (ROUND(VLOOKUP($A1574,Sheet1!$B$3:$AH$1266,Sheet1!H$1+(Sheet1!$A$1-1)*10,FALSE),IF(VLOOKUP($A1574,Sheet1!$B$3:$AH$1266,Sheet1!H$1+(Sheet1!$A$1-1)*10,FALSE)&gt;99999,-3,IF(VLOOKUP($A1574,Sheet1!$B$3:$AH$1266,Sheet1!H$1+(Sheet1!$A$1-1)*10,FALSE)&gt;9999,-2,IF(VLOOKUP($A1574,Sheet1!$B$3:$AH$1266,Sheet1!H$1+(Sheet1!$A$1-1)*10,FALSE)&gt;999,-1,0)))))))</f>
        <v>47</v>
      </c>
      <c r="Y1574" s="66">
        <f>IF(ISNA(VLOOKUP($A1574,Sheet1!$B$3:$AH$1266,Sheet1!I$1+(Sheet1!$A$1-1)*10,FALSE))=TRUE,"---",IF(VLOOKUP($A1574,Sheet1!$B$3:$AH$1266,Sheet1!I$1+(Sheet1!$A$1-1)*10,FALSE)="---","---", (ROUND(VLOOKUP($A1574,Sheet1!$B$3:$AH$1266,Sheet1!I$1+(Sheet1!$A$1-1)*10,FALSE),IF(VLOOKUP($A1574,Sheet1!$B$3:$AH$1266,Sheet1!I$1+(Sheet1!$A$1-1)*10,FALSE)&gt;99999,-3,IF(VLOOKUP($A1574,Sheet1!$B$3:$AH$1266,Sheet1!I$1+(Sheet1!$A$1-1)*10,FALSE)&gt;9999,-2,IF(VLOOKUP($A1574,Sheet1!$B$3:$AH$1266,Sheet1!I$1+(Sheet1!$A$1-1)*10,FALSE)&gt;999,-1,0)))))))</f>
        <v>54</v>
      </c>
      <c r="Z1574" s="66">
        <f>IF(ISNA(VLOOKUP($A1574,Sheet1!$B$3:$AH$1266,Sheet1!J$1+(Sheet1!$A$1-1)*10,FALSE))=TRUE,"---",IF(VLOOKUP($A1574,Sheet1!$B$3:$AH$1266,Sheet1!J$1+(Sheet1!$A$1-1)*10,FALSE)="---","---", (ROUND(VLOOKUP($A1574,Sheet1!$B$3:$AH$1266,Sheet1!J$1+(Sheet1!$A$1-1)*10,FALSE),IF(VLOOKUP($A1574,Sheet1!$B$3:$AH$1266,Sheet1!J$1+(Sheet1!$A$1-1)*10,FALSE)&gt;99999,-3,IF(VLOOKUP($A1574,Sheet1!$B$3:$AH$1266,Sheet1!J$1+(Sheet1!$A$1-1)*10,FALSE)&gt;9999,-2,IF(VLOOKUP($A1574,Sheet1!$B$3:$AH$1266,Sheet1!J$1+(Sheet1!$A$1-1)*10,FALSE)&gt;999,-1,0)))))))</f>
        <v>62</v>
      </c>
      <c r="AA1574" s="66">
        <f>IF(ISNA(VLOOKUP($A1574,Sheet1!$B$3:$AH$1266,Sheet1!K$1+(Sheet1!$A$1-1)*10,FALSE))=TRUE,"---",IF(VLOOKUP($A1574,Sheet1!$B$3:$AH$1266,Sheet1!K$1+(Sheet1!$A$1-1)*10,FALSE)="---","---", (ROUND(VLOOKUP($A1574,Sheet1!$B$3:$AH$1266,Sheet1!K$1+(Sheet1!$A$1-1)*10,FALSE),IF(VLOOKUP($A1574,Sheet1!$B$3:$AH$1266,Sheet1!K$1+(Sheet1!$A$1-1)*10,FALSE)&gt;99999,-3,IF(VLOOKUP($A1574,Sheet1!$B$3:$AH$1266,Sheet1!K$1+(Sheet1!$A$1-1)*10,FALSE)&gt;9999,-2,IF(VLOOKUP($A1574,Sheet1!$B$3:$AH$1266,Sheet1!K$1+(Sheet1!$A$1-1)*10,FALSE)&gt;999,-1,0)))))))</f>
        <v>67</v>
      </c>
      <c r="AB1574" s="66">
        <f>IF(ISNA(VLOOKUP($A1574,Sheet1!$B$3:$AH$1266,Sheet1!L$1+(Sheet1!$A$1-1)*10,FALSE))=TRUE,"---",IF(VLOOKUP($A1574,Sheet1!$B$3:$AH$1266,Sheet1!L$1+(Sheet1!$A$1-1)*10,FALSE)="---","---", (ROUND(VLOOKUP($A1574,Sheet1!$B$3:$AH$1266,Sheet1!L$1+(Sheet1!$A$1-1)*10,FALSE),IF(VLOOKUP($A1574,Sheet1!$B$3:$AH$1266,Sheet1!L$1+(Sheet1!$A$1-1)*10,FALSE)&gt;99999,-3,IF(VLOOKUP($A1574,Sheet1!$B$3:$AH$1266,Sheet1!L$1+(Sheet1!$A$1-1)*10,FALSE)&gt;9999,-2,IF(VLOOKUP($A1574,Sheet1!$B$3:$AH$1266,Sheet1!L$1+(Sheet1!$A$1-1)*10,FALSE)&gt;999,-1,0)))))))</f>
        <v>72</v>
      </c>
      <c r="AC1574" s="66">
        <f>IF(ISNA(VLOOKUP($A1574,Sheet1!$B$3:$AH$1266,Sheet1!M$1+(Sheet1!$A$1-1)*10,FALSE))=TRUE,"---",IF(VLOOKUP($A1574,Sheet1!$B$3:$AH$1266,Sheet1!M$1+(Sheet1!$A$1-1)*10,FALSE)="---","---", (ROUND(VLOOKUP($A1574,Sheet1!$B$3:$AH$1266,Sheet1!M$1+(Sheet1!$A$1-1)*10,FALSE),IF(VLOOKUP($A1574,Sheet1!$B$3:$AH$1266,Sheet1!M$1+(Sheet1!$A$1-1)*10,FALSE)&gt;99999,-3,IF(VLOOKUP($A1574,Sheet1!$B$3:$AH$1266,Sheet1!M$1+(Sheet1!$A$1-1)*10,FALSE)&gt;9999,-2,IF(VLOOKUP($A1574,Sheet1!$B$3:$AH$1266,Sheet1!M$1+(Sheet1!$A$1-1)*10,FALSE)&gt;999,-1,0)))))))</f>
        <v>77</v>
      </c>
      <c r="AD1574" s="66">
        <f>IF(ISNA(VLOOKUP($A1574,Sheet1!$B$3:$AH$1266,Sheet1!N$1+(Sheet1!$A$1-1)*10,FALSE))=TRUE,"---",IF(VLOOKUP($A1574,Sheet1!$B$3:$AH$1266,Sheet1!N$1+(Sheet1!$A$1-1)*10,FALSE)="---","---", (ROUND(VLOOKUP($A1574,Sheet1!$B$3:$AH$1266,Sheet1!N$1+(Sheet1!$A$1-1)*10,FALSE),IF(VLOOKUP($A1574,Sheet1!$B$3:$AH$1266,Sheet1!N$1+(Sheet1!$A$1-1)*10,FALSE)&gt;99999,-3,IF(VLOOKUP($A1574,Sheet1!$B$3:$AH$1266,Sheet1!N$1+(Sheet1!$A$1-1)*10,FALSE)&gt;9999,-2,IF(VLOOKUP($A1574,Sheet1!$B$3:$AH$1266,Sheet1!N$1+(Sheet1!$A$1-1)*10,FALSE)&gt;999,-1,0)))))))</f>
        <v>82</v>
      </c>
    </row>
    <row r="1575" spans="1:30" ht="25.5" customHeight="1" x14ac:dyDescent="0.25">
      <c r="A1575" s="303" t="s">
        <v>2297</v>
      </c>
      <c r="B1575" s="330" t="s">
        <v>2298</v>
      </c>
      <c r="C1575" s="303">
        <v>431336</v>
      </c>
      <c r="D1575" s="303">
        <v>764222</v>
      </c>
      <c r="E1575" s="307" t="s">
        <v>3020</v>
      </c>
      <c r="F1575" s="342" t="s">
        <v>4495</v>
      </c>
      <c r="G1575" s="318" t="s">
        <v>286</v>
      </c>
      <c r="H1575" s="429">
        <v>2.9</v>
      </c>
      <c r="I1575" s="112">
        <v>25234</v>
      </c>
      <c r="J1575" s="147">
        <v>11.07</v>
      </c>
      <c r="K1575" s="114" t="s">
        <v>4405</v>
      </c>
      <c r="L1575" s="115">
        <v>250</v>
      </c>
      <c r="M1575" s="116">
        <v>86.2</v>
      </c>
      <c r="N1575" s="127" t="s">
        <v>24</v>
      </c>
      <c r="O1575" s="68">
        <f t="shared" si="53"/>
        <v>0.92518601537276912</v>
      </c>
      <c r="P1575" s="68">
        <f>IF(O1575&lt;&gt;"",VLOOKUP($A1575,Sheet4!$A$2:$O$1309,14,FALSE)*100,"")</f>
        <v>1.6473855015570193</v>
      </c>
      <c r="Q1575" s="68">
        <f>IF(P1575&lt;&gt;"",VLOOKUP($A1575,Sheet4!$A$2:$O$1309,15,FALSE)*100,"")</f>
        <v>15.015864480938291</v>
      </c>
      <c r="R1575" s="74" t="str">
        <f t="shared" si="54"/>
        <v>100</v>
      </c>
      <c r="S1575" s="356" t="s">
        <v>4368</v>
      </c>
      <c r="T1575" s="356" t="str">
        <f>IF(ISNA(VLOOKUP(A1575,Sheet1!B$3:C$1266,2,FALSE)=TRUE),"NC",VLOOKUP(A1575,Sheet1!B$3:C$1266,2,FALSE))</f>
        <v>Rural10</v>
      </c>
      <c r="U1575" s="392">
        <f>IF(ISNA(VLOOKUP($A1575,Sheet1!$B$3:$AH$1266,Sheet1!E$1+(Sheet1!$A$1-1)*10,FALSE))=TRUE,"---",IF(VLOOKUP($A1575,Sheet1!$B$3:$AH$1266,Sheet1!E$1+(Sheet1!$A$1-1)*10,FALSE)="---","---", (ROUND(VLOOKUP($A1575,Sheet1!$B$3:$AH$1266,Sheet1!E$1+(Sheet1!$A$1-1)*10,FALSE),IF(VLOOKUP($A1575,Sheet1!$B$3:$AH$1266,Sheet1!E$1+(Sheet1!$A$1-1)*10,FALSE)&gt;99999,-3,IF(VLOOKUP($A1575,Sheet1!$B$3:$AH$1266,Sheet1!E$1+(Sheet1!$A$1-1)*10,FALSE)&gt;9999,-2,IF(VLOOKUP($A1575,Sheet1!$B$3:$AH$1266,Sheet1!E$1+(Sheet1!$A$1-1)*10,FALSE)&gt;999,-1,0)))))))</f>
        <v>62</v>
      </c>
      <c r="V1575" s="392">
        <f>IF(ISNA(VLOOKUP($A1575,Sheet1!$B$3:$AH$1266,Sheet1!F$1+(Sheet1!$A$1-1)*10,FALSE))=TRUE,"---",IF(VLOOKUP($A1575,Sheet1!$B$3:$AH$1266,Sheet1!F$1+(Sheet1!$A$1-1)*10,FALSE)="---","---", (ROUND(VLOOKUP($A1575,Sheet1!$B$3:$AH$1266,Sheet1!F$1+(Sheet1!$A$1-1)*10,FALSE),IF(VLOOKUP($A1575,Sheet1!$B$3:$AH$1266,Sheet1!F$1+(Sheet1!$A$1-1)*10,FALSE)&gt;99999,-3,IF(VLOOKUP($A1575,Sheet1!$B$3:$AH$1266,Sheet1!F$1+(Sheet1!$A$1-1)*10,FALSE)&gt;9999,-2,IF(VLOOKUP($A1575,Sheet1!$B$3:$AH$1266,Sheet1!F$1+(Sheet1!$A$1-1)*10,FALSE)&gt;999,-1,0)))))))</f>
        <v>75</v>
      </c>
      <c r="W1575" s="392">
        <f>IF(ISNA(VLOOKUP($A1575,Sheet1!$B$3:$AH$1266,Sheet1!G$1+(Sheet1!$A$1-1)*10,FALSE))=TRUE,"---",IF(VLOOKUP($A1575,Sheet1!$B$3:$AH$1266,Sheet1!G$1+(Sheet1!$A$1-1)*10,FALSE)="---","---", (ROUND(VLOOKUP($A1575,Sheet1!$B$3:$AH$1266,Sheet1!G$1+(Sheet1!$A$1-1)*10,FALSE),IF(VLOOKUP($A1575,Sheet1!$B$3:$AH$1266,Sheet1!G$1+(Sheet1!$A$1-1)*10,FALSE)&gt;99999,-3,IF(VLOOKUP($A1575,Sheet1!$B$3:$AH$1266,Sheet1!G$1+(Sheet1!$A$1-1)*10,FALSE)&gt;9999,-2,IF(VLOOKUP($A1575,Sheet1!$B$3:$AH$1266,Sheet1!G$1+(Sheet1!$A$1-1)*10,FALSE)&gt;999,-1,0)))))))</f>
        <v>91</v>
      </c>
      <c r="X1575" s="392">
        <f>IF(ISNA(VLOOKUP($A1575,Sheet1!$B$3:$AH$1266,Sheet1!H$1+(Sheet1!$A$1-1)*10,FALSE))=TRUE,"---",IF(VLOOKUP($A1575,Sheet1!$B$3:$AH$1266,Sheet1!H$1+(Sheet1!$A$1-1)*10,FALSE)="---","---", (ROUND(VLOOKUP($A1575,Sheet1!$B$3:$AH$1266,Sheet1!H$1+(Sheet1!$A$1-1)*10,FALSE),IF(VLOOKUP($A1575,Sheet1!$B$3:$AH$1266,Sheet1!H$1+(Sheet1!$A$1-1)*10,FALSE)&gt;99999,-3,IF(VLOOKUP($A1575,Sheet1!$B$3:$AH$1266,Sheet1!H$1+(Sheet1!$A$1-1)*10,FALSE)&gt;9999,-2,IF(VLOOKUP($A1575,Sheet1!$B$3:$AH$1266,Sheet1!H$1+(Sheet1!$A$1-1)*10,FALSE)&gt;999,-1,0)))))))</f>
        <v>133</v>
      </c>
      <c r="Y1575" s="392">
        <f>IF(ISNA(VLOOKUP($A1575,Sheet1!$B$3:$AH$1266,Sheet1!I$1+(Sheet1!$A$1-1)*10,FALSE))=TRUE,"---",IF(VLOOKUP($A1575,Sheet1!$B$3:$AH$1266,Sheet1!I$1+(Sheet1!$A$1-1)*10,FALSE)="---","---", (ROUND(VLOOKUP($A1575,Sheet1!$B$3:$AH$1266,Sheet1!I$1+(Sheet1!$A$1-1)*10,FALSE),IF(VLOOKUP($A1575,Sheet1!$B$3:$AH$1266,Sheet1!I$1+(Sheet1!$A$1-1)*10,FALSE)&gt;99999,-3,IF(VLOOKUP($A1575,Sheet1!$B$3:$AH$1266,Sheet1!I$1+(Sheet1!$A$1-1)*10,FALSE)&gt;9999,-2,IF(VLOOKUP($A1575,Sheet1!$B$3:$AH$1266,Sheet1!I$1+(Sheet1!$A$1-1)*10,FALSE)&gt;999,-1,0)))))))</f>
        <v>160</v>
      </c>
      <c r="Z1575" s="392">
        <f>IF(ISNA(VLOOKUP($A1575,Sheet1!$B$3:$AH$1266,Sheet1!J$1+(Sheet1!$A$1-1)*10,FALSE))=TRUE,"---",IF(VLOOKUP($A1575,Sheet1!$B$3:$AH$1266,Sheet1!J$1+(Sheet1!$A$1-1)*10,FALSE)="---","---", (ROUND(VLOOKUP($A1575,Sheet1!$B$3:$AH$1266,Sheet1!J$1+(Sheet1!$A$1-1)*10,FALSE),IF(VLOOKUP($A1575,Sheet1!$B$3:$AH$1266,Sheet1!J$1+(Sheet1!$A$1-1)*10,FALSE)&gt;99999,-3,IF(VLOOKUP($A1575,Sheet1!$B$3:$AH$1266,Sheet1!J$1+(Sheet1!$A$1-1)*10,FALSE)&gt;9999,-2,IF(VLOOKUP($A1575,Sheet1!$B$3:$AH$1266,Sheet1!J$1+(Sheet1!$A$1-1)*10,FALSE)&gt;999,-1,0)))))))</f>
        <v>195</v>
      </c>
      <c r="AA1575" s="392">
        <f>IF(ISNA(VLOOKUP($A1575,Sheet1!$B$3:$AH$1266,Sheet1!K$1+(Sheet1!$A$1-1)*10,FALSE))=TRUE,"---",IF(VLOOKUP($A1575,Sheet1!$B$3:$AH$1266,Sheet1!K$1+(Sheet1!$A$1-1)*10,FALSE)="---","---", (ROUND(VLOOKUP($A1575,Sheet1!$B$3:$AH$1266,Sheet1!K$1+(Sheet1!$A$1-1)*10,FALSE),IF(VLOOKUP($A1575,Sheet1!$B$3:$AH$1266,Sheet1!K$1+(Sheet1!$A$1-1)*10,FALSE)&gt;99999,-3,IF(VLOOKUP($A1575,Sheet1!$B$3:$AH$1266,Sheet1!K$1+(Sheet1!$A$1-1)*10,FALSE)&gt;9999,-2,IF(VLOOKUP($A1575,Sheet1!$B$3:$AH$1266,Sheet1!K$1+(Sheet1!$A$1-1)*10,FALSE)&gt;999,-1,0)))))))</f>
        <v>220</v>
      </c>
      <c r="AB1575" s="392">
        <f>IF(ISNA(VLOOKUP($A1575,Sheet1!$B$3:$AH$1266,Sheet1!L$1+(Sheet1!$A$1-1)*10,FALSE))=TRUE,"---",IF(VLOOKUP($A1575,Sheet1!$B$3:$AH$1266,Sheet1!L$1+(Sheet1!$A$1-1)*10,FALSE)="---","---", (ROUND(VLOOKUP($A1575,Sheet1!$B$3:$AH$1266,Sheet1!L$1+(Sheet1!$A$1-1)*10,FALSE),IF(VLOOKUP($A1575,Sheet1!$B$3:$AH$1266,Sheet1!L$1+(Sheet1!$A$1-1)*10,FALSE)&gt;99999,-3,IF(VLOOKUP($A1575,Sheet1!$B$3:$AH$1266,Sheet1!L$1+(Sheet1!$A$1-1)*10,FALSE)&gt;9999,-2,IF(VLOOKUP($A1575,Sheet1!$B$3:$AH$1266,Sheet1!L$1+(Sheet1!$A$1-1)*10,FALSE)&gt;999,-1,0)))))))</f>
        <v>246</v>
      </c>
      <c r="AC1575" s="392">
        <f>IF(ISNA(VLOOKUP($A1575,Sheet1!$B$3:$AH$1266,Sheet1!M$1+(Sheet1!$A$1-1)*10,FALSE))=TRUE,"---",IF(VLOOKUP($A1575,Sheet1!$B$3:$AH$1266,Sheet1!M$1+(Sheet1!$A$1-1)*10,FALSE)="---","---", (ROUND(VLOOKUP($A1575,Sheet1!$B$3:$AH$1266,Sheet1!M$1+(Sheet1!$A$1-1)*10,FALSE),IF(VLOOKUP($A1575,Sheet1!$B$3:$AH$1266,Sheet1!M$1+(Sheet1!$A$1-1)*10,FALSE)&gt;99999,-3,IF(VLOOKUP($A1575,Sheet1!$B$3:$AH$1266,Sheet1!M$1+(Sheet1!$A$1-1)*10,FALSE)&gt;9999,-2,IF(VLOOKUP($A1575,Sheet1!$B$3:$AH$1266,Sheet1!M$1+(Sheet1!$A$1-1)*10,FALSE)&gt;999,-1,0)))))))</f>
        <v>274</v>
      </c>
      <c r="AD1575" s="392">
        <f>IF(ISNA(VLOOKUP($A1575,Sheet1!$B$3:$AH$1266,Sheet1!N$1+(Sheet1!$A$1-1)*10,FALSE))=TRUE,"---",IF(VLOOKUP($A1575,Sheet1!$B$3:$AH$1266,Sheet1!N$1+(Sheet1!$A$1-1)*10,FALSE)="---","---", (ROUND(VLOOKUP($A1575,Sheet1!$B$3:$AH$1266,Sheet1!N$1+(Sheet1!$A$1-1)*10,FALSE),IF(VLOOKUP($A1575,Sheet1!$B$3:$AH$1266,Sheet1!N$1+(Sheet1!$A$1-1)*10,FALSE)&gt;99999,-3,IF(VLOOKUP($A1575,Sheet1!$B$3:$AH$1266,Sheet1!N$1+(Sheet1!$A$1-1)*10,FALSE)&gt;9999,-2,IF(VLOOKUP($A1575,Sheet1!$B$3:$AH$1266,Sheet1!N$1+(Sheet1!$A$1-1)*10,FALSE)&gt;999,-1,0)))))))</f>
        <v>310</v>
      </c>
    </row>
    <row r="1576" spans="1:30" ht="25.5" customHeight="1" x14ac:dyDescent="0.25">
      <c r="A1576" s="303"/>
      <c r="B1576" s="331"/>
      <c r="C1576" s="303"/>
      <c r="D1576" s="303"/>
      <c r="E1576" s="307" t="e">
        <v>#N/A</v>
      </c>
      <c r="F1576" s="331"/>
      <c r="G1576" s="319"/>
      <c r="H1576" s="429"/>
      <c r="I1576" s="112">
        <v>31684</v>
      </c>
      <c r="J1576" s="147">
        <v>10.27</v>
      </c>
      <c r="K1576" s="114" t="s">
        <v>4405</v>
      </c>
      <c r="L1576" s="115">
        <v>207</v>
      </c>
      <c r="M1576" s="116">
        <v>71.400000000000006</v>
      </c>
      <c r="N1576" s="114" t="s">
        <v>4405</v>
      </c>
      <c r="O1576" s="68" t="s">
        <v>4405</v>
      </c>
      <c r="P1576" s="68" t="s">
        <v>4405</v>
      </c>
      <c r="Q1576" s="68" t="s">
        <v>4405</v>
      </c>
      <c r="R1576" s="74" t="s">
        <v>4405</v>
      </c>
      <c r="S1576" s="356" t="e">
        <v>#N/A</v>
      </c>
      <c r="T1576" s="356" t="str">
        <f>IF(ISNA(VLOOKUP(A1576,Sheet1!B$3:C$1266,2,FALSE)=TRUE),"ND",VLOOKUP(A1576,Sheet1!B$3:C$1266,2,FALSE))</f>
        <v>ND</v>
      </c>
      <c r="U1576" s="392" t="str">
        <f>IF(ISNA(VLOOKUP($A1576,Sheet1!$B$3:$AH$1266,Sheet1!E$1+(Sheet1!$A$1-1)*10,FALSE))=TRUE,"---",IF(VLOOKUP($A1576,Sheet1!$B$3:$AH$1266,Sheet1!E$1+(Sheet1!$A$1-1)*10,FALSE)="---","---", (ROUND(VLOOKUP($A1576,Sheet1!$B$3:$AH$1266,Sheet1!E$1+(Sheet1!$A$1-1)*10,FALSE),IF(VLOOKUP($A1576,Sheet1!$B$3:$AH$1266,Sheet1!E$1+(Sheet1!$A$1-1)*10,FALSE)&gt;99999,-3,IF(VLOOKUP($A1576,Sheet1!$B$3:$AH$1266,Sheet1!E$1+(Sheet1!$A$1-1)*10,FALSE)&gt;9999,-2,IF(VLOOKUP($A1576,Sheet1!$B$3:$AH$1266,Sheet1!E$1+(Sheet1!$A$1-1)*10,FALSE)&gt;999,-1,0)))))))</f>
        <v>---</v>
      </c>
      <c r="V1576" s="392" t="str">
        <f>IF(ISNA(VLOOKUP($A1576,Sheet1!$B$3:$AH$1266,Sheet1!F$1+(Sheet1!$A$1-1)*10,FALSE))=TRUE,"---",IF(VLOOKUP($A1576,Sheet1!$B$3:$AH$1266,Sheet1!F$1+(Sheet1!$A$1-1)*10,FALSE)="---","---", (ROUND(VLOOKUP($A1576,Sheet1!$B$3:$AH$1266,Sheet1!F$1+(Sheet1!$A$1-1)*10,FALSE),IF(VLOOKUP($A1576,Sheet1!$B$3:$AH$1266,Sheet1!F$1+(Sheet1!$A$1-1)*10,FALSE)&gt;99999,-3,IF(VLOOKUP($A1576,Sheet1!$B$3:$AH$1266,Sheet1!F$1+(Sheet1!$A$1-1)*10,FALSE)&gt;9999,-2,IF(VLOOKUP($A1576,Sheet1!$B$3:$AH$1266,Sheet1!F$1+(Sheet1!$A$1-1)*10,FALSE)&gt;999,-1,0)))))))</f>
        <v>---</v>
      </c>
      <c r="W1576" s="392" t="str">
        <f>IF(ISNA(VLOOKUP($A1576,Sheet1!$B$3:$AH$1266,Sheet1!G$1+(Sheet1!$A$1-1)*10,FALSE))=TRUE,"---",IF(VLOOKUP($A1576,Sheet1!$B$3:$AH$1266,Sheet1!G$1+(Sheet1!$A$1-1)*10,FALSE)="---","---", (ROUND(VLOOKUP($A1576,Sheet1!$B$3:$AH$1266,Sheet1!G$1+(Sheet1!$A$1-1)*10,FALSE),IF(VLOOKUP($A1576,Sheet1!$B$3:$AH$1266,Sheet1!G$1+(Sheet1!$A$1-1)*10,FALSE)&gt;99999,-3,IF(VLOOKUP($A1576,Sheet1!$B$3:$AH$1266,Sheet1!G$1+(Sheet1!$A$1-1)*10,FALSE)&gt;9999,-2,IF(VLOOKUP($A1576,Sheet1!$B$3:$AH$1266,Sheet1!G$1+(Sheet1!$A$1-1)*10,FALSE)&gt;999,-1,0)))))))</f>
        <v>---</v>
      </c>
      <c r="X1576" s="392" t="str">
        <f>IF(ISNA(VLOOKUP($A1576,Sheet1!$B$3:$AH$1266,Sheet1!H$1+(Sheet1!$A$1-1)*10,FALSE))=TRUE,"---",IF(VLOOKUP($A1576,Sheet1!$B$3:$AH$1266,Sheet1!H$1+(Sheet1!$A$1-1)*10,FALSE)="---","---", (ROUND(VLOOKUP($A1576,Sheet1!$B$3:$AH$1266,Sheet1!H$1+(Sheet1!$A$1-1)*10,FALSE),IF(VLOOKUP($A1576,Sheet1!$B$3:$AH$1266,Sheet1!H$1+(Sheet1!$A$1-1)*10,FALSE)&gt;99999,-3,IF(VLOOKUP($A1576,Sheet1!$B$3:$AH$1266,Sheet1!H$1+(Sheet1!$A$1-1)*10,FALSE)&gt;9999,-2,IF(VLOOKUP($A1576,Sheet1!$B$3:$AH$1266,Sheet1!H$1+(Sheet1!$A$1-1)*10,FALSE)&gt;999,-1,0)))))))</f>
        <v>---</v>
      </c>
      <c r="Y1576" s="392" t="str">
        <f>IF(ISNA(VLOOKUP($A1576,Sheet1!$B$3:$AH$1266,Sheet1!I$1+(Sheet1!$A$1-1)*10,FALSE))=TRUE,"---",IF(VLOOKUP($A1576,Sheet1!$B$3:$AH$1266,Sheet1!I$1+(Sheet1!$A$1-1)*10,FALSE)="---","---", (ROUND(VLOOKUP($A1576,Sheet1!$B$3:$AH$1266,Sheet1!I$1+(Sheet1!$A$1-1)*10,FALSE),IF(VLOOKUP($A1576,Sheet1!$B$3:$AH$1266,Sheet1!I$1+(Sheet1!$A$1-1)*10,FALSE)&gt;99999,-3,IF(VLOOKUP($A1576,Sheet1!$B$3:$AH$1266,Sheet1!I$1+(Sheet1!$A$1-1)*10,FALSE)&gt;9999,-2,IF(VLOOKUP($A1576,Sheet1!$B$3:$AH$1266,Sheet1!I$1+(Sheet1!$A$1-1)*10,FALSE)&gt;999,-1,0)))))))</f>
        <v>---</v>
      </c>
      <c r="Z1576" s="392" t="str">
        <f>IF(ISNA(VLOOKUP($A1576,Sheet1!$B$3:$AH$1266,Sheet1!J$1+(Sheet1!$A$1-1)*10,FALSE))=TRUE,"---",IF(VLOOKUP($A1576,Sheet1!$B$3:$AH$1266,Sheet1!J$1+(Sheet1!$A$1-1)*10,FALSE)="---","---", (ROUND(VLOOKUP($A1576,Sheet1!$B$3:$AH$1266,Sheet1!J$1+(Sheet1!$A$1-1)*10,FALSE),IF(VLOOKUP($A1576,Sheet1!$B$3:$AH$1266,Sheet1!J$1+(Sheet1!$A$1-1)*10,FALSE)&gt;99999,-3,IF(VLOOKUP($A1576,Sheet1!$B$3:$AH$1266,Sheet1!J$1+(Sheet1!$A$1-1)*10,FALSE)&gt;9999,-2,IF(VLOOKUP($A1576,Sheet1!$B$3:$AH$1266,Sheet1!J$1+(Sheet1!$A$1-1)*10,FALSE)&gt;999,-1,0)))))))</f>
        <v>---</v>
      </c>
      <c r="AA1576" s="392" t="str">
        <f>IF(ISNA(VLOOKUP($A1576,Sheet1!$B$3:$AH$1266,Sheet1!K$1+(Sheet1!$A$1-1)*10,FALSE))=TRUE,"---",IF(VLOOKUP($A1576,Sheet1!$B$3:$AH$1266,Sheet1!K$1+(Sheet1!$A$1-1)*10,FALSE)="---","---", (ROUND(VLOOKUP($A1576,Sheet1!$B$3:$AH$1266,Sheet1!K$1+(Sheet1!$A$1-1)*10,FALSE),IF(VLOOKUP($A1576,Sheet1!$B$3:$AH$1266,Sheet1!K$1+(Sheet1!$A$1-1)*10,FALSE)&gt;99999,-3,IF(VLOOKUP($A1576,Sheet1!$B$3:$AH$1266,Sheet1!K$1+(Sheet1!$A$1-1)*10,FALSE)&gt;9999,-2,IF(VLOOKUP($A1576,Sheet1!$B$3:$AH$1266,Sheet1!K$1+(Sheet1!$A$1-1)*10,FALSE)&gt;999,-1,0)))))))</f>
        <v>---</v>
      </c>
      <c r="AB1576" s="392" t="str">
        <f>IF(ISNA(VLOOKUP($A1576,Sheet1!$B$3:$AH$1266,Sheet1!L$1+(Sheet1!$A$1-1)*10,FALSE))=TRUE,"---",IF(VLOOKUP($A1576,Sheet1!$B$3:$AH$1266,Sheet1!L$1+(Sheet1!$A$1-1)*10,FALSE)="---","---", (ROUND(VLOOKUP($A1576,Sheet1!$B$3:$AH$1266,Sheet1!L$1+(Sheet1!$A$1-1)*10,FALSE),IF(VLOOKUP($A1576,Sheet1!$B$3:$AH$1266,Sheet1!L$1+(Sheet1!$A$1-1)*10,FALSE)&gt;99999,-3,IF(VLOOKUP($A1576,Sheet1!$B$3:$AH$1266,Sheet1!L$1+(Sheet1!$A$1-1)*10,FALSE)&gt;9999,-2,IF(VLOOKUP($A1576,Sheet1!$B$3:$AH$1266,Sheet1!L$1+(Sheet1!$A$1-1)*10,FALSE)&gt;999,-1,0)))))))</f>
        <v>---</v>
      </c>
      <c r="AC1576" s="392" t="str">
        <f>IF(ISNA(VLOOKUP($A1576,Sheet1!$B$3:$AH$1266,Sheet1!M$1+(Sheet1!$A$1-1)*10,FALSE))=TRUE,"---",IF(VLOOKUP($A1576,Sheet1!$B$3:$AH$1266,Sheet1!M$1+(Sheet1!$A$1-1)*10,FALSE)="---","---", (ROUND(VLOOKUP($A1576,Sheet1!$B$3:$AH$1266,Sheet1!M$1+(Sheet1!$A$1-1)*10,FALSE),IF(VLOOKUP($A1576,Sheet1!$B$3:$AH$1266,Sheet1!M$1+(Sheet1!$A$1-1)*10,FALSE)&gt;99999,-3,IF(VLOOKUP($A1576,Sheet1!$B$3:$AH$1266,Sheet1!M$1+(Sheet1!$A$1-1)*10,FALSE)&gt;9999,-2,IF(VLOOKUP($A1576,Sheet1!$B$3:$AH$1266,Sheet1!M$1+(Sheet1!$A$1-1)*10,FALSE)&gt;999,-1,0)))))))</f>
        <v>---</v>
      </c>
      <c r="AD1576" s="392" t="str">
        <f>IF(ISNA(VLOOKUP($A1576,Sheet1!$B$3:$AH$1266,Sheet1!N$1+(Sheet1!$A$1-1)*10,FALSE))=TRUE,"---",IF(VLOOKUP($A1576,Sheet1!$B$3:$AH$1266,Sheet1!N$1+(Sheet1!$A$1-1)*10,FALSE)="---","---", (ROUND(VLOOKUP($A1576,Sheet1!$B$3:$AH$1266,Sheet1!N$1+(Sheet1!$A$1-1)*10,FALSE),IF(VLOOKUP($A1576,Sheet1!$B$3:$AH$1266,Sheet1!N$1+(Sheet1!$A$1-1)*10,FALSE)&gt;99999,-3,IF(VLOOKUP($A1576,Sheet1!$B$3:$AH$1266,Sheet1!N$1+(Sheet1!$A$1-1)*10,FALSE)&gt;9999,-2,IF(VLOOKUP($A1576,Sheet1!$B$3:$AH$1266,Sheet1!N$1+(Sheet1!$A$1-1)*10,FALSE)&gt;999,-1,0)))))))</f>
        <v>---</v>
      </c>
    </row>
    <row r="1577" spans="1:30" ht="25.5" customHeight="1" x14ac:dyDescent="0.25">
      <c r="A1577" s="133" t="s">
        <v>2299</v>
      </c>
      <c r="B1577" s="141" t="s">
        <v>2300</v>
      </c>
      <c r="C1577" s="133">
        <v>431931</v>
      </c>
      <c r="D1577" s="133">
        <v>763850</v>
      </c>
      <c r="E1577" s="67" t="s">
        <v>3020</v>
      </c>
      <c r="F1577" s="117" t="s">
        <v>4894</v>
      </c>
      <c r="G1577" s="118" t="s">
        <v>31</v>
      </c>
      <c r="H1577" s="136">
        <v>44.4</v>
      </c>
      <c r="I1577" s="119">
        <v>29302</v>
      </c>
      <c r="J1577" s="124">
        <v>5.99</v>
      </c>
      <c r="K1577" s="121" t="s">
        <v>4405</v>
      </c>
      <c r="L1577" s="122">
        <v>1760</v>
      </c>
      <c r="M1577" s="123">
        <v>39.6</v>
      </c>
      <c r="N1577" s="121" t="s">
        <v>4405</v>
      </c>
      <c r="O1577" s="71">
        <f t="shared" si="53"/>
        <v>2.3189579357676706</v>
      </c>
      <c r="P1577" s="71">
        <f>IF(O1577&lt;&gt;"",VLOOKUP($A1577,Sheet4!$A$2:$O$1309,14,FALSE)*100,"")</f>
        <v>0.47969219705146227</v>
      </c>
      <c r="Q1577" s="71">
        <f>IF(P1577&lt;&gt;"",VLOOKUP($A1577,Sheet4!$A$2:$O$1309,15,FALSE)*100,"")</f>
        <v>4.600703899472169</v>
      </c>
      <c r="R1577" s="73">
        <f t="shared" si="54"/>
        <v>45</v>
      </c>
      <c r="S1577" s="63" t="s">
        <v>4368</v>
      </c>
      <c r="T1577" s="63" t="str">
        <f>IF(ISNA(VLOOKUP(A1577,Sheet1!B$3:C$1266,2,FALSE)=TRUE),"NC",VLOOKUP(A1577,Sheet1!B$3:C$1266,2,FALSE))</f>
        <v>Rural10</v>
      </c>
      <c r="U1577" s="66">
        <f>IF(ISNA(VLOOKUP($A1577,Sheet1!$B$3:$AH$1266,Sheet1!E$1+(Sheet1!$A$1-1)*10,FALSE))=TRUE,"---",IF(VLOOKUP($A1577,Sheet1!$B$3:$AH$1266,Sheet1!E$1+(Sheet1!$A$1-1)*10,FALSE)="---","---", (ROUND(VLOOKUP($A1577,Sheet1!$B$3:$AH$1266,Sheet1!E$1+(Sheet1!$A$1-1)*10,FALSE),IF(VLOOKUP($A1577,Sheet1!$B$3:$AH$1266,Sheet1!E$1+(Sheet1!$A$1-1)*10,FALSE)&gt;99999,-3,IF(VLOOKUP($A1577,Sheet1!$B$3:$AH$1266,Sheet1!E$1+(Sheet1!$A$1-1)*10,FALSE)&gt;9999,-2,IF(VLOOKUP($A1577,Sheet1!$B$3:$AH$1266,Sheet1!E$1+(Sheet1!$A$1-1)*10,FALSE)&gt;999,-1,0)))))))</f>
        <v>607</v>
      </c>
      <c r="V1577" s="66">
        <f>IF(ISNA(VLOOKUP($A1577,Sheet1!$B$3:$AH$1266,Sheet1!F$1+(Sheet1!$A$1-1)*10,FALSE))=TRUE,"---",IF(VLOOKUP($A1577,Sheet1!$B$3:$AH$1266,Sheet1!F$1+(Sheet1!$A$1-1)*10,FALSE)="---","---", (ROUND(VLOOKUP($A1577,Sheet1!$B$3:$AH$1266,Sheet1!F$1+(Sheet1!$A$1-1)*10,FALSE),IF(VLOOKUP($A1577,Sheet1!$B$3:$AH$1266,Sheet1!F$1+(Sheet1!$A$1-1)*10,FALSE)&gt;99999,-3,IF(VLOOKUP($A1577,Sheet1!$B$3:$AH$1266,Sheet1!F$1+(Sheet1!$A$1-1)*10,FALSE)&gt;9999,-2,IF(VLOOKUP($A1577,Sheet1!$B$3:$AH$1266,Sheet1!F$1+(Sheet1!$A$1-1)*10,FALSE)&gt;999,-1,0)))))))</f>
        <v>716</v>
      </c>
      <c r="W1577" s="66">
        <f>IF(ISNA(VLOOKUP($A1577,Sheet1!$B$3:$AH$1266,Sheet1!G$1+(Sheet1!$A$1-1)*10,FALSE))=TRUE,"---",IF(VLOOKUP($A1577,Sheet1!$B$3:$AH$1266,Sheet1!G$1+(Sheet1!$A$1-1)*10,FALSE)="---","---", (ROUND(VLOOKUP($A1577,Sheet1!$B$3:$AH$1266,Sheet1!G$1+(Sheet1!$A$1-1)*10,FALSE),IF(VLOOKUP($A1577,Sheet1!$B$3:$AH$1266,Sheet1!G$1+(Sheet1!$A$1-1)*10,FALSE)&gt;99999,-3,IF(VLOOKUP($A1577,Sheet1!$B$3:$AH$1266,Sheet1!G$1+(Sheet1!$A$1-1)*10,FALSE)&gt;9999,-2,IF(VLOOKUP($A1577,Sheet1!$B$3:$AH$1266,Sheet1!G$1+(Sheet1!$A$1-1)*10,FALSE)&gt;999,-1,0)))))))</f>
        <v>847</v>
      </c>
      <c r="X1577" s="66">
        <f>IF(ISNA(VLOOKUP($A1577,Sheet1!$B$3:$AH$1266,Sheet1!H$1+(Sheet1!$A$1-1)*10,FALSE))=TRUE,"---",IF(VLOOKUP($A1577,Sheet1!$B$3:$AH$1266,Sheet1!H$1+(Sheet1!$A$1-1)*10,FALSE)="---","---", (ROUND(VLOOKUP($A1577,Sheet1!$B$3:$AH$1266,Sheet1!H$1+(Sheet1!$A$1-1)*10,FALSE),IF(VLOOKUP($A1577,Sheet1!$B$3:$AH$1266,Sheet1!H$1+(Sheet1!$A$1-1)*10,FALSE)&gt;99999,-3,IF(VLOOKUP($A1577,Sheet1!$B$3:$AH$1266,Sheet1!H$1+(Sheet1!$A$1-1)*10,FALSE)&gt;9999,-2,IF(VLOOKUP($A1577,Sheet1!$B$3:$AH$1266,Sheet1!H$1+(Sheet1!$A$1-1)*10,FALSE)&gt;999,-1,0)))))))</f>
        <v>1160</v>
      </c>
      <c r="Y1577" s="66">
        <f>IF(ISNA(VLOOKUP($A1577,Sheet1!$B$3:$AH$1266,Sheet1!I$1+(Sheet1!$A$1-1)*10,FALSE))=TRUE,"---",IF(VLOOKUP($A1577,Sheet1!$B$3:$AH$1266,Sheet1!I$1+(Sheet1!$A$1-1)*10,FALSE)="---","---", (ROUND(VLOOKUP($A1577,Sheet1!$B$3:$AH$1266,Sheet1!I$1+(Sheet1!$A$1-1)*10,FALSE),IF(VLOOKUP($A1577,Sheet1!$B$3:$AH$1266,Sheet1!I$1+(Sheet1!$A$1-1)*10,FALSE)&gt;99999,-3,IF(VLOOKUP($A1577,Sheet1!$B$3:$AH$1266,Sheet1!I$1+(Sheet1!$A$1-1)*10,FALSE)&gt;9999,-2,IF(VLOOKUP($A1577,Sheet1!$B$3:$AH$1266,Sheet1!I$1+(Sheet1!$A$1-1)*10,FALSE)&gt;999,-1,0)))))))</f>
        <v>1360</v>
      </c>
      <c r="Z1577" s="66">
        <f>IF(ISNA(VLOOKUP($A1577,Sheet1!$B$3:$AH$1266,Sheet1!J$1+(Sheet1!$A$1-1)*10,FALSE))=TRUE,"---",IF(VLOOKUP($A1577,Sheet1!$B$3:$AH$1266,Sheet1!J$1+(Sheet1!$A$1-1)*10,FALSE)="---","---", (ROUND(VLOOKUP($A1577,Sheet1!$B$3:$AH$1266,Sheet1!J$1+(Sheet1!$A$1-1)*10,FALSE),IF(VLOOKUP($A1577,Sheet1!$B$3:$AH$1266,Sheet1!J$1+(Sheet1!$A$1-1)*10,FALSE)&gt;99999,-3,IF(VLOOKUP($A1577,Sheet1!$B$3:$AH$1266,Sheet1!J$1+(Sheet1!$A$1-1)*10,FALSE)&gt;9999,-2,IF(VLOOKUP($A1577,Sheet1!$B$3:$AH$1266,Sheet1!J$1+(Sheet1!$A$1-1)*10,FALSE)&gt;999,-1,0)))))))</f>
        <v>1610</v>
      </c>
      <c r="AA1577" s="66">
        <f>IF(ISNA(VLOOKUP($A1577,Sheet1!$B$3:$AH$1266,Sheet1!K$1+(Sheet1!$A$1-1)*10,FALSE))=TRUE,"---",IF(VLOOKUP($A1577,Sheet1!$B$3:$AH$1266,Sheet1!K$1+(Sheet1!$A$1-1)*10,FALSE)="---","---", (ROUND(VLOOKUP($A1577,Sheet1!$B$3:$AH$1266,Sheet1!K$1+(Sheet1!$A$1-1)*10,FALSE),IF(VLOOKUP($A1577,Sheet1!$B$3:$AH$1266,Sheet1!K$1+(Sheet1!$A$1-1)*10,FALSE)&gt;99999,-3,IF(VLOOKUP($A1577,Sheet1!$B$3:$AH$1266,Sheet1!K$1+(Sheet1!$A$1-1)*10,FALSE)&gt;9999,-2,IF(VLOOKUP($A1577,Sheet1!$B$3:$AH$1266,Sheet1!K$1+(Sheet1!$A$1-1)*10,FALSE)&gt;999,-1,0)))))))</f>
        <v>1790</v>
      </c>
      <c r="AB1577" s="66">
        <f>IF(ISNA(VLOOKUP($A1577,Sheet1!$B$3:$AH$1266,Sheet1!L$1+(Sheet1!$A$1-1)*10,FALSE))=TRUE,"---",IF(VLOOKUP($A1577,Sheet1!$B$3:$AH$1266,Sheet1!L$1+(Sheet1!$A$1-1)*10,FALSE)="---","---", (ROUND(VLOOKUP($A1577,Sheet1!$B$3:$AH$1266,Sheet1!L$1+(Sheet1!$A$1-1)*10,FALSE),IF(VLOOKUP($A1577,Sheet1!$B$3:$AH$1266,Sheet1!L$1+(Sheet1!$A$1-1)*10,FALSE)&gt;99999,-3,IF(VLOOKUP($A1577,Sheet1!$B$3:$AH$1266,Sheet1!L$1+(Sheet1!$A$1-1)*10,FALSE)&gt;9999,-2,IF(VLOOKUP($A1577,Sheet1!$B$3:$AH$1266,Sheet1!L$1+(Sheet1!$A$1-1)*10,FALSE)&gt;999,-1,0)))))))</f>
        <v>1970</v>
      </c>
      <c r="AC1577" s="66">
        <f>IF(ISNA(VLOOKUP($A1577,Sheet1!$B$3:$AH$1266,Sheet1!M$1+(Sheet1!$A$1-1)*10,FALSE))=TRUE,"---",IF(VLOOKUP($A1577,Sheet1!$B$3:$AH$1266,Sheet1!M$1+(Sheet1!$A$1-1)*10,FALSE)="---","---", (ROUND(VLOOKUP($A1577,Sheet1!$B$3:$AH$1266,Sheet1!M$1+(Sheet1!$A$1-1)*10,FALSE),IF(VLOOKUP($A1577,Sheet1!$B$3:$AH$1266,Sheet1!M$1+(Sheet1!$A$1-1)*10,FALSE)&gt;99999,-3,IF(VLOOKUP($A1577,Sheet1!$B$3:$AH$1266,Sheet1!M$1+(Sheet1!$A$1-1)*10,FALSE)&gt;9999,-2,IF(VLOOKUP($A1577,Sheet1!$B$3:$AH$1266,Sheet1!M$1+(Sheet1!$A$1-1)*10,FALSE)&gt;999,-1,0)))))))</f>
        <v>2150</v>
      </c>
      <c r="AD1577" s="66">
        <f>IF(ISNA(VLOOKUP($A1577,Sheet1!$B$3:$AH$1266,Sheet1!N$1+(Sheet1!$A$1-1)*10,FALSE))=TRUE,"---",IF(VLOOKUP($A1577,Sheet1!$B$3:$AH$1266,Sheet1!N$1+(Sheet1!$A$1-1)*10,FALSE)="---","---", (ROUND(VLOOKUP($A1577,Sheet1!$B$3:$AH$1266,Sheet1!N$1+(Sheet1!$A$1-1)*10,FALSE),IF(VLOOKUP($A1577,Sheet1!$B$3:$AH$1266,Sheet1!N$1+(Sheet1!$A$1-1)*10,FALSE)&gt;99999,-3,IF(VLOOKUP($A1577,Sheet1!$B$3:$AH$1266,Sheet1!N$1+(Sheet1!$A$1-1)*10,FALSE)&gt;9999,-2,IF(VLOOKUP($A1577,Sheet1!$B$3:$AH$1266,Sheet1!N$1+(Sheet1!$A$1-1)*10,FALSE)&gt;999,-1,0)))))))</f>
        <v>2380</v>
      </c>
    </row>
    <row r="1578" spans="1:30" ht="25.5" customHeight="1" x14ac:dyDescent="0.25">
      <c r="A1578" s="125" t="s">
        <v>2301</v>
      </c>
      <c r="B1578" s="126" t="s">
        <v>2302</v>
      </c>
      <c r="C1578" s="125">
        <v>421346</v>
      </c>
      <c r="D1578" s="125">
        <v>765109</v>
      </c>
      <c r="E1578" s="70" t="s">
        <v>3026</v>
      </c>
      <c r="F1578" s="139" t="s">
        <v>4405</v>
      </c>
      <c r="G1578" s="127" t="s">
        <v>160</v>
      </c>
      <c r="H1578" s="128">
        <v>1.31</v>
      </c>
      <c r="I1578" s="112">
        <v>27930</v>
      </c>
      <c r="J1578" s="140" t="s">
        <v>4405</v>
      </c>
      <c r="K1578" s="127" t="s">
        <v>17</v>
      </c>
      <c r="L1578" s="115">
        <v>1050</v>
      </c>
      <c r="M1578" s="116">
        <v>802</v>
      </c>
      <c r="N1578" s="127" t="s">
        <v>160</v>
      </c>
      <c r="O1578" s="68" t="s">
        <v>4405</v>
      </c>
      <c r="P1578" s="68" t="s">
        <v>4405</v>
      </c>
      <c r="Q1578" s="68" t="s">
        <v>4405</v>
      </c>
      <c r="R1578" s="74" t="s">
        <v>4405</v>
      </c>
      <c r="S1578" s="64" t="s">
        <v>4367</v>
      </c>
      <c r="T1578" s="64" t="str">
        <f>IF(ISNA(VLOOKUP(A1578,Sheet1!B$3:C$1266,2,FALSE)=TRUE),"NC",VLOOKUP(A1578,Sheet1!B$3:C$1266,2,FALSE))</f>
        <v>NC</v>
      </c>
      <c r="U1578" s="65" t="str">
        <f>IF(ISNA(VLOOKUP($A1578,Sheet1!$B$3:$AH$1266,Sheet1!E$1+(Sheet1!$A$1-1)*10,FALSE))=TRUE,"---",IF(VLOOKUP($A1578,Sheet1!$B$3:$AH$1266,Sheet1!E$1+(Sheet1!$A$1-1)*10,FALSE)="---","---", (ROUND(VLOOKUP($A1578,Sheet1!$B$3:$AH$1266,Sheet1!E$1+(Sheet1!$A$1-1)*10,FALSE),IF(VLOOKUP($A1578,Sheet1!$B$3:$AH$1266,Sheet1!E$1+(Sheet1!$A$1-1)*10,FALSE)&gt;99999,-3,IF(VLOOKUP($A1578,Sheet1!$B$3:$AH$1266,Sheet1!E$1+(Sheet1!$A$1-1)*10,FALSE)&gt;9999,-2,IF(VLOOKUP($A1578,Sheet1!$B$3:$AH$1266,Sheet1!E$1+(Sheet1!$A$1-1)*10,FALSE)&gt;999,-1,0)))))))</f>
        <v>---</v>
      </c>
      <c r="V1578" s="65" t="str">
        <f>IF(ISNA(VLOOKUP($A1578,Sheet1!$B$3:$AH$1266,Sheet1!F$1+(Sheet1!$A$1-1)*10,FALSE))=TRUE,"---",IF(VLOOKUP($A1578,Sheet1!$B$3:$AH$1266,Sheet1!F$1+(Sheet1!$A$1-1)*10,FALSE)="---","---", (ROUND(VLOOKUP($A1578,Sheet1!$B$3:$AH$1266,Sheet1!F$1+(Sheet1!$A$1-1)*10,FALSE),IF(VLOOKUP($A1578,Sheet1!$B$3:$AH$1266,Sheet1!F$1+(Sheet1!$A$1-1)*10,FALSE)&gt;99999,-3,IF(VLOOKUP($A1578,Sheet1!$B$3:$AH$1266,Sheet1!F$1+(Sheet1!$A$1-1)*10,FALSE)&gt;9999,-2,IF(VLOOKUP($A1578,Sheet1!$B$3:$AH$1266,Sheet1!F$1+(Sheet1!$A$1-1)*10,FALSE)&gt;999,-1,0)))))))</f>
        <v>---</v>
      </c>
      <c r="W1578" s="65" t="str">
        <f>IF(ISNA(VLOOKUP($A1578,Sheet1!$B$3:$AH$1266,Sheet1!G$1+(Sheet1!$A$1-1)*10,FALSE))=TRUE,"---",IF(VLOOKUP($A1578,Sheet1!$B$3:$AH$1266,Sheet1!G$1+(Sheet1!$A$1-1)*10,FALSE)="---","---", (ROUND(VLOOKUP($A1578,Sheet1!$B$3:$AH$1266,Sheet1!G$1+(Sheet1!$A$1-1)*10,FALSE),IF(VLOOKUP($A1578,Sheet1!$B$3:$AH$1266,Sheet1!G$1+(Sheet1!$A$1-1)*10,FALSE)&gt;99999,-3,IF(VLOOKUP($A1578,Sheet1!$B$3:$AH$1266,Sheet1!G$1+(Sheet1!$A$1-1)*10,FALSE)&gt;9999,-2,IF(VLOOKUP($A1578,Sheet1!$B$3:$AH$1266,Sheet1!G$1+(Sheet1!$A$1-1)*10,FALSE)&gt;999,-1,0)))))))</f>
        <v>---</v>
      </c>
      <c r="X1578" s="65" t="str">
        <f>IF(ISNA(VLOOKUP($A1578,Sheet1!$B$3:$AH$1266,Sheet1!H$1+(Sheet1!$A$1-1)*10,FALSE))=TRUE,"---",IF(VLOOKUP($A1578,Sheet1!$B$3:$AH$1266,Sheet1!H$1+(Sheet1!$A$1-1)*10,FALSE)="---","---", (ROUND(VLOOKUP($A1578,Sheet1!$B$3:$AH$1266,Sheet1!H$1+(Sheet1!$A$1-1)*10,FALSE),IF(VLOOKUP($A1578,Sheet1!$B$3:$AH$1266,Sheet1!H$1+(Sheet1!$A$1-1)*10,FALSE)&gt;99999,-3,IF(VLOOKUP($A1578,Sheet1!$B$3:$AH$1266,Sheet1!H$1+(Sheet1!$A$1-1)*10,FALSE)&gt;9999,-2,IF(VLOOKUP($A1578,Sheet1!$B$3:$AH$1266,Sheet1!H$1+(Sheet1!$A$1-1)*10,FALSE)&gt;999,-1,0)))))))</f>
        <v>---</v>
      </c>
      <c r="Y1578" s="65" t="str">
        <f>IF(ISNA(VLOOKUP($A1578,Sheet1!$B$3:$AH$1266,Sheet1!I$1+(Sheet1!$A$1-1)*10,FALSE))=TRUE,"---",IF(VLOOKUP($A1578,Sheet1!$B$3:$AH$1266,Sheet1!I$1+(Sheet1!$A$1-1)*10,FALSE)="---","---", (ROUND(VLOOKUP($A1578,Sheet1!$B$3:$AH$1266,Sheet1!I$1+(Sheet1!$A$1-1)*10,FALSE),IF(VLOOKUP($A1578,Sheet1!$B$3:$AH$1266,Sheet1!I$1+(Sheet1!$A$1-1)*10,FALSE)&gt;99999,-3,IF(VLOOKUP($A1578,Sheet1!$B$3:$AH$1266,Sheet1!I$1+(Sheet1!$A$1-1)*10,FALSE)&gt;9999,-2,IF(VLOOKUP($A1578,Sheet1!$B$3:$AH$1266,Sheet1!I$1+(Sheet1!$A$1-1)*10,FALSE)&gt;999,-1,0)))))))</f>
        <v>---</v>
      </c>
      <c r="Z1578" s="65" t="str">
        <f>IF(ISNA(VLOOKUP($A1578,Sheet1!$B$3:$AH$1266,Sheet1!J$1+(Sheet1!$A$1-1)*10,FALSE))=TRUE,"---",IF(VLOOKUP($A1578,Sheet1!$B$3:$AH$1266,Sheet1!J$1+(Sheet1!$A$1-1)*10,FALSE)="---","---", (ROUND(VLOOKUP($A1578,Sheet1!$B$3:$AH$1266,Sheet1!J$1+(Sheet1!$A$1-1)*10,FALSE),IF(VLOOKUP($A1578,Sheet1!$B$3:$AH$1266,Sheet1!J$1+(Sheet1!$A$1-1)*10,FALSE)&gt;99999,-3,IF(VLOOKUP($A1578,Sheet1!$B$3:$AH$1266,Sheet1!J$1+(Sheet1!$A$1-1)*10,FALSE)&gt;9999,-2,IF(VLOOKUP($A1578,Sheet1!$B$3:$AH$1266,Sheet1!J$1+(Sheet1!$A$1-1)*10,FALSE)&gt;999,-1,0)))))))</f>
        <v>---</v>
      </c>
      <c r="AA1578" s="65" t="str">
        <f>IF(ISNA(VLOOKUP($A1578,Sheet1!$B$3:$AH$1266,Sheet1!K$1+(Sheet1!$A$1-1)*10,FALSE))=TRUE,"---",IF(VLOOKUP($A1578,Sheet1!$B$3:$AH$1266,Sheet1!K$1+(Sheet1!$A$1-1)*10,FALSE)="---","---", (ROUND(VLOOKUP($A1578,Sheet1!$B$3:$AH$1266,Sheet1!K$1+(Sheet1!$A$1-1)*10,FALSE),IF(VLOOKUP($A1578,Sheet1!$B$3:$AH$1266,Sheet1!K$1+(Sheet1!$A$1-1)*10,FALSE)&gt;99999,-3,IF(VLOOKUP($A1578,Sheet1!$B$3:$AH$1266,Sheet1!K$1+(Sheet1!$A$1-1)*10,FALSE)&gt;9999,-2,IF(VLOOKUP($A1578,Sheet1!$B$3:$AH$1266,Sheet1!K$1+(Sheet1!$A$1-1)*10,FALSE)&gt;999,-1,0)))))))</f>
        <v>---</v>
      </c>
      <c r="AB1578" s="65" t="str">
        <f>IF(ISNA(VLOOKUP($A1578,Sheet1!$B$3:$AH$1266,Sheet1!L$1+(Sheet1!$A$1-1)*10,FALSE))=TRUE,"---",IF(VLOOKUP($A1578,Sheet1!$B$3:$AH$1266,Sheet1!L$1+(Sheet1!$A$1-1)*10,FALSE)="---","---", (ROUND(VLOOKUP($A1578,Sheet1!$B$3:$AH$1266,Sheet1!L$1+(Sheet1!$A$1-1)*10,FALSE),IF(VLOOKUP($A1578,Sheet1!$B$3:$AH$1266,Sheet1!L$1+(Sheet1!$A$1-1)*10,FALSE)&gt;99999,-3,IF(VLOOKUP($A1578,Sheet1!$B$3:$AH$1266,Sheet1!L$1+(Sheet1!$A$1-1)*10,FALSE)&gt;9999,-2,IF(VLOOKUP($A1578,Sheet1!$B$3:$AH$1266,Sheet1!L$1+(Sheet1!$A$1-1)*10,FALSE)&gt;999,-1,0)))))))</f>
        <v>---</v>
      </c>
      <c r="AC1578" s="65" t="str">
        <f>IF(ISNA(VLOOKUP($A1578,Sheet1!$B$3:$AH$1266,Sheet1!M$1+(Sheet1!$A$1-1)*10,FALSE))=TRUE,"---",IF(VLOOKUP($A1578,Sheet1!$B$3:$AH$1266,Sheet1!M$1+(Sheet1!$A$1-1)*10,FALSE)="---","---", (ROUND(VLOOKUP($A1578,Sheet1!$B$3:$AH$1266,Sheet1!M$1+(Sheet1!$A$1-1)*10,FALSE),IF(VLOOKUP($A1578,Sheet1!$B$3:$AH$1266,Sheet1!M$1+(Sheet1!$A$1-1)*10,FALSE)&gt;99999,-3,IF(VLOOKUP($A1578,Sheet1!$B$3:$AH$1266,Sheet1!M$1+(Sheet1!$A$1-1)*10,FALSE)&gt;9999,-2,IF(VLOOKUP($A1578,Sheet1!$B$3:$AH$1266,Sheet1!M$1+(Sheet1!$A$1-1)*10,FALSE)&gt;999,-1,0)))))))</f>
        <v>---</v>
      </c>
      <c r="AD1578" s="65" t="str">
        <f>IF(ISNA(VLOOKUP($A1578,Sheet1!$B$3:$AH$1266,Sheet1!N$1+(Sheet1!$A$1-1)*10,FALSE))=TRUE,"---",IF(VLOOKUP($A1578,Sheet1!$B$3:$AH$1266,Sheet1!N$1+(Sheet1!$A$1-1)*10,FALSE)="---","---", (ROUND(VLOOKUP($A1578,Sheet1!$B$3:$AH$1266,Sheet1!N$1+(Sheet1!$A$1-1)*10,FALSE),IF(VLOOKUP($A1578,Sheet1!$B$3:$AH$1266,Sheet1!N$1+(Sheet1!$A$1-1)*10,FALSE)&gt;99999,-3,IF(VLOOKUP($A1578,Sheet1!$B$3:$AH$1266,Sheet1!N$1+(Sheet1!$A$1-1)*10,FALSE)&gt;9999,-2,IF(VLOOKUP($A1578,Sheet1!$B$3:$AH$1266,Sheet1!N$1+(Sheet1!$A$1-1)*10,FALSE)&gt;999,-1,0)))))))</f>
        <v>---</v>
      </c>
    </row>
    <row r="1579" spans="1:30" ht="25.5" customHeight="1" x14ac:dyDescent="0.25">
      <c r="A1579" s="133" t="s">
        <v>2303</v>
      </c>
      <c r="B1579" s="141" t="s">
        <v>2304</v>
      </c>
      <c r="C1579" s="133">
        <v>421607</v>
      </c>
      <c r="D1579" s="133">
        <v>765013</v>
      </c>
      <c r="E1579" s="67" t="s">
        <v>3026</v>
      </c>
      <c r="F1579" s="135" t="s">
        <v>4405</v>
      </c>
      <c r="G1579" s="118" t="s">
        <v>160</v>
      </c>
      <c r="H1579" s="136">
        <v>28.6</v>
      </c>
      <c r="I1579" s="119">
        <v>27930</v>
      </c>
      <c r="J1579" s="137" t="s">
        <v>4405</v>
      </c>
      <c r="K1579" s="118" t="s">
        <v>17</v>
      </c>
      <c r="L1579" s="122">
        <v>1360</v>
      </c>
      <c r="M1579" s="123">
        <v>47.6</v>
      </c>
      <c r="N1579" s="118" t="s">
        <v>160</v>
      </c>
      <c r="O1579" s="71">
        <f t="shared" si="53"/>
        <v>38.550266779800062</v>
      </c>
      <c r="P1579" s="71">
        <f>IF(O1579&lt;&gt;"",VLOOKUP($A1579,Sheet4!$A$2:$O$1309,14,FALSE)*100,"")</f>
        <v>7.7104574443958462</v>
      </c>
      <c r="Q1579" s="71">
        <f>IF(P1579&lt;&gt;"",VLOOKUP($A1579,Sheet4!$A$2:$O$1309,15,FALSE)*100,"")</f>
        <v>54.431147356045642</v>
      </c>
      <c r="R1579" s="73">
        <f t="shared" si="54"/>
        <v>3</v>
      </c>
      <c r="S1579" s="63" t="s">
        <v>4367</v>
      </c>
      <c r="T1579" s="63" t="str">
        <f>IF(ISNA(VLOOKUP(A1579,Sheet1!B$3:C$1266,2,FALSE)=TRUE),"NC",VLOOKUP(A1579,Sheet1!B$3:C$1266,2,FALSE))</f>
        <v>Rural</v>
      </c>
      <c r="U1579" s="66">
        <f>IF(ISNA(VLOOKUP($A1579,Sheet1!$B$3:$AH$1266,Sheet1!E$1+(Sheet1!$A$1-1)*10,FALSE))=TRUE,"---",IF(VLOOKUP($A1579,Sheet1!$B$3:$AH$1266,Sheet1!E$1+(Sheet1!$A$1-1)*10,FALSE)="---","---", (ROUND(VLOOKUP($A1579,Sheet1!$B$3:$AH$1266,Sheet1!E$1+(Sheet1!$A$1-1)*10,FALSE),IF(VLOOKUP($A1579,Sheet1!$B$3:$AH$1266,Sheet1!E$1+(Sheet1!$A$1-1)*10,FALSE)&gt;99999,-3,IF(VLOOKUP($A1579,Sheet1!$B$3:$AH$1266,Sheet1!E$1+(Sheet1!$A$1-1)*10,FALSE)&gt;9999,-2,IF(VLOOKUP($A1579,Sheet1!$B$3:$AH$1266,Sheet1!E$1+(Sheet1!$A$1-1)*10,FALSE)&gt;999,-1,0)))))))</f>
        <v>677</v>
      </c>
      <c r="V1579" s="66">
        <f>IF(ISNA(VLOOKUP($A1579,Sheet1!$B$3:$AH$1266,Sheet1!F$1+(Sheet1!$A$1-1)*10,FALSE))=TRUE,"---",IF(VLOOKUP($A1579,Sheet1!$B$3:$AH$1266,Sheet1!F$1+(Sheet1!$A$1-1)*10,FALSE)="---","---", (ROUND(VLOOKUP($A1579,Sheet1!$B$3:$AH$1266,Sheet1!F$1+(Sheet1!$A$1-1)*10,FALSE),IF(VLOOKUP($A1579,Sheet1!$B$3:$AH$1266,Sheet1!F$1+(Sheet1!$A$1-1)*10,FALSE)&gt;99999,-3,IF(VLOOKUP($A1579,Sheet1!$B$3:$AH$1266,Sheet1!F$1+(Sheet1!$A$1-1)*10,FALSE)&gt;9999,-2,IF(VLOOKUP($A1579,Sheet1!$B$3:$AH$1266,Sheet1!F$1+(Sheet1!$A$1-1)*10,FALSE)&gt;999,-1,0)))))))</f>
        <v>853</v>
      </c>
      <c r="W1579" s="66">
        <f>IF(ISNA(VLOOKUP($A1579,Sheet1!$B$3:$AH$1266,Sheet1!G$1+(Sheet1!$A$1-1)*10,FALSE))=TRUE,"---",IF(VLOOKUP($A1579,Sheet1!$B$3:$AH$1266,Sheet1!G$1+(Sheet1!$A$1-1)*10,FALSE)="---","---", (ROUND(VLOOKUP($A1579,Sheet1!$B$3:$AH$1266,Sheet1!G$1+(Sheet1!$A$1-1)*10,FALSE),IF(VLOOKUP($A1579,Sheet1!$B$3:$AH$1266,Sheet1!G$1+(Sheet1!$A$1-1)*10,FALSE)&gt;99999,-3,IF(VLOOKUP($A1579,Sheet1!$B$3:$AH$1266,Sheet1!G$1+(Sheet1!$A$1-1)*10,FALSE)&gt;9999,-2,IF(VLOOKUP($A1579,Sheet1!$B$3:$AH$1266,Sheet1!G$1+(Sheet1!$A$1-1)*10,FALSE)&gt;999,-1,0)))))))</f>
        <v>1110</v>
      </c>
      <c r="X1579" s="66">
        <f>IF(ISNA(VLOOKUP($A1579,Sheet1!$B$3:$AH$1266,Sheet1!H$1+(Sheet1!$A$1-1)*10,FALSE))=TRUE,"---",IF(VLOOKUP($A1579,Sheet1!$B$3:$AH$1266,Sheet1!H$1+(Sheet1!$A$1-1)*10,FALSE)="---","---", (ROUND(VLOOKUP($A1579,Sheet1!$B$3:$AH$1266,Sheet1!H$1+(Sheet1!$A$1-1)*10,FALSE),IF(VLOOKUP($A1579,Sheet1!$B$3:$AH$1266,Sheet1!H$1+(Sheet1!$A$1-1)*10,FALSE)&gt;99999,-3,IF(VLOOKUP($A1579,Sheet1!$B$3:$AH$1266,Sheet1!H$1+(Sheet1!$A$1-1)*10,FALSE)&gt;9999,-2,IF(VLOOKUP($A1579,Sheet1!$B$3:$AH$1266,Sheet1!H$1+(Sheet1!$A$1-1)*10,FALSE)&gt;999,-1,0)))))))</f>
        <v>1890</v>
      </c>
      <c r="Y1579" s="66">
        <f>IF(ISNA(VLOOKUP($A1579,Sheet1!$B$3:$AH$1266,Sheet1!I$1+(Sheet1!$A$1-1)*10,FALSE))=TRUE,"---",IF(VLOOKUP($A1579,Sheet1!$B$3:$AH$1266,Sheet1!I$1+(Sheet1!$A$1-1)*10,FALSE)="---","---", (ROUND(VLOOKUP($A1579,Sheet1!$B$3:$AH$1266,Sheet1!I$1+(Sheet1!$A$1-1)*10,FALSE),IF(VLOOKUP($A1579,Sheet1!$B$3:$AH$1266,Sheet1!I$1+(Sheet1!$A$1-1)*10,FALSE)&gt;99999,-3,IF(VLOOKUP($A1579,Sheet1!$B$3:$AH$1266,Sheet1!I$1+(Sheet1!$A$1-1)*10,FALSE)&gt;9999,-2,IF(VLOOKUP($A1579,Sheet1!$B$3:$AH$1266,Sheet1!I$1+(Sheet1!$A$1-1)*10,FALSE)&gt;999,-1,0)))))))</f>
        <v>2510</v>
      </c>
      <c r="Z1579" s="66">
        <f>IF(ISNA(VLOOKUP($A1579,Sheet1!$B$3:$AH$1266,Sheet1!J$1+(Sheet1!$A$1-1)*10,FALSE))=TRUE,"---",IF(VLOOKUP($A1579,Sheet1!$B$3:$AH$1266,Sheet1!J$1+(Sheet1!$A$1-1)*10,FALSE)="---","---", (ROUND(VLOOKUP($A1579,Sheet1!$B$3:$AH$1266,Sheet1!J$1+(Sheet1!$A$1-1)*10,FALSE),IF(VLOOKUP($A1579,Sheet1!$B$3:$AH$1266,Sheet1!J$1+(Sheet1!$A$1-1)*10,FALSE)&gt;99999,-3,IF(VLOOKUP($A1579,Sheet1!$B$3:$AH$1266,Sheet1!J$1+(Sheet1!$A$1-1)*10,FALSE)&gt;9999,-2,IF(VLOOKUP($A1579,Sheet1!$B$3:$AH$1266,Sheet1!J$1+(Sheet1!$A$1-1)*10,FALSE)&gt;999,-1,0)))))))</f>
        <v>3380</v>
      </c>
      <c r="AA1579" s="66">
        <f>IF(ISNA(VLOOKUP($A1579,Sheet1!$B$3:$AH$1266,Sheet1!K$1+(Sheet1!$A$1-1)*10,FALSE))=TRUE,"---",IF(VLOOKUP($A1579,Sheet1!$B$3:$AH$1266,Sheet1!K$1+(Sheet1!$A$1-1)*10,FALSE)="---","---", (ROUND(VLOOKUP($A1579,Sheet1!$B$3:$AH$1266,Sheet1!K$1+(Sheet1!$A$1-1)*10,FALSE),IF(VLOOKUP($A1579,Sheet1!$B$3:$AH$1266,Sheet1!K$1+(Sheet1!$A$1-1)*10,FALSE)&gt;99999,-3,IF(VLOOKUP($A1579,Sheet1!$B$3:$AH$1266,Sheet1!K$1+(Sheet1!$A$1-1)*10,FALSE)&gt;9999,-2,IF(VLOOKUP($A1579,Sheet1!$B$3:$AH$1266,Sheet1!K$1+(Sheet1!$A$1-1)*10,FALSE)&gt;999,-1,0)))))))</f>
        <v>4140</v>
      </c>
      <c r="AB1579" s="66">
        <f>IF(ISNA(VLOOKUP($A1579,Sheet1!$B$3:$AH$1266,Sheet1!L$1+(Sheet1!$A$1-1)*10,FALSE))=TRUE,"---",IF(VLOOKUP($A1579,Sheet1!$B$3:$AH$1266,Sheet1!L$1+(Sheet1!$A$1-1)*10,FALSE)="---","---", (ROUND(VLOOKUP($A1579,Sheet1!$B$3:$AH$1266,Sheet1!L$1+(Sheet1!$A$1-1)*10,FALSE),IF(VLOOKUP($A1579,Sheet1!$B$3:$AH$1266,Sheet1!L$1+(Sheet1!$A$1-1)*10,FALSE)&gt;99999,-3,IF(VLOOKUP($A1579,Sheet1!$B$3:$AH$1266,Sheet1!L$1+(Sheet1!$A$1-1)*10,FALSE)&gt;9999,-2,IF(VLOOKUP($A1579,Sheet1!$B$3:$AH$1266,Sheet1!L$1+(Sheet1!$A$1-1)*10,FALSE)&gt;999,-1,0)))))))</f>
        <v>4910</v>
      </c>
      <c r="AC1579" s="66">
        <f>IF(ISNA(VLOOKUP($A1579,Sheet1!$B$3:$AH$1266,Sheet1!M$1+(Sheet1!$A$1-1)*10,FALSE))=TRUE,"---",IF(VLOOKUP($A1579,Sheet1!$B$3:$AH$1266,Sheet1!M$1+(Sheet1!$A$1-1)*10,FALSE)="---","---", (ROUND(VLOOKUP($A1579,Sheet1!$B$3:$AH$1266,Sheet1!M$1+(Sheet1!$A$1-1)*10,FALSE),IF(VLOOKUP($A1579,Sheet1!$B$3:$AH$1266,Sheet1!M$1+(Sheet1!$A$1-1)*10,FALSE)&gt;99999,-3,IF(VLOOKUP($A1579,Sheet1!$B$3:$AH$1266,Sheet1!M$1+(Sheet1!$A$1-1)*10,FALSE)&gt;9999,-2,IF(VLOOKUP($A1579,Sheet1!$B$3:$AH$1266,Sheet1!M$1+(Sheet1!$A$1-1)*10,FALSE)&gt;999,-1,0)))))))</f>
        <v>5730</v>
      </c>
      <c r="AD1579" s="66">
        <f>IF(ISNA(VLOOKUP($A1579,Sheet1!$B$3:$AH$1266,Sheet1!N$1+(Sheet1!$A$1-1)*10,FALSE))=TRUE,"---",IF(VLOOKUP($A1579,Sheet1!$B$3:$AH$1266,Sheet1!N$1+(Sheet1!$A$1-1)*10,FALSE)="---","---", (ROUND(VLOOKUP($A1579,Sheet1!$B$3:$AH$1266,Sheet1!N$1+(Sheet1!$A$1-1)*10,FALSE),IF(VLOOKUP($A1579,Sheet1!$B$3:$AH$1266,Sheet1!N$1+(Sheet1!$A$1-1)*10,FALSE)&gt;99999,-3,IF(VLOOKUP($A1579,Sheet1!$B$3:$AH$1266,Sheet1!N$1+(Sheet1!$A$1-1)*10,FALSE)&gt;9999,-2,IF(VLOOKUP($A1579,Sheet1!$B$3:$AH$1266,Sheet1!N$1+(Sheet1!$A$1-1)*10,FALSE)&gt;999,-1,0)))))))</f>
        <v>6940</v>
      </c>
    </row>
    <row r="1580" spans="1:30" ht="25.5" customHeight="1" x14ac:dyDescent="0.25">
      <c r="A1580" s="303" t="s">
        <v>2305</v>
      </c>
      <c r="B1580" s="330" t="s">
        <v>2306</v>
      </c>
      <c r="C1580" s="303">
        <v>421838</v>
      </c>
      <c r="D1580" s="303">
        <v>765045</v>
      </c>
      <c r="E1580" s="307" t="s">
        <v>3025</v>
      </c>
      <c r="F1580" s="467" t="s">
        <v>4405</v>
      </c>
      <c r="G1580" s="318" t="s">
        <v>160</v>
      </c>
      <c r="H1580" s="429">
        <v>1</v>
      </c>
      <c r="I1580" s="112">
        <v>26472</v>
      </c>
      <c r="J1580" s="140" t="s">
        <v>4405</v>
      </c>
      <c r="K1580" s="127" t="s">
        <v>17</v>
      </c>
      <c r="L1580" s="115">
        <v>296</v>
      </c>
      <c r="M1580" s="116">
        <v>296</v>
      </c>
      <c r="N1580" s="127" t="s">
        <v>145</v>
      </c>
      <c r="O1580" s="68" t="s">
        <v>4405</v>
      </c>
      <c r="P1580" s="68" t="s">
        <v>4405</v>
      </c>
      <c r="Q1580" s="68" t="s">
        <v>4405</v>
      </c>
      <c r="R1580" s="74" t="s">
        <v>4405</v>
      </c>
      <c r="S1580" s="356" t="s">
        <v>4367</v>
      </c>
      <c r="T1580" s="356" t="str">
        <f>IF(ISNA(VLOOKUP(A1580,Sheet1!B$3:C$1266,2,FALSE)=TRUE),"NC",VLOOKUP(A1580,Sheet1!B$3:C$1266,2,FALSE))</f>
        <v>NC</v>
      </c>
      <c r="U1580" s="392" t="str">
        <f>IF(ISNA(VLOOKUP($A1580,Sheet1!$B$3:$AH$1266,Sheet1!E$1+(Sheet1!$A$1-1)*10,FALSE))=TRUE,"---",IF(VLOOKUP($A1580,Sheet1!$B$3:$AH$1266,Sheet1!E$1+(Sheet1!$A$1-1)*10,FALSE)="---","---", (ROUND(VLOOKUP($A1580,Sheet1!$B$3:$AH$1266,Sheet1!E$1+(Sheet1!$A$1-1)*10,FALSE),IF(VLOOKUP($A1580,Sheet1!$B$3:$AH$1266,Sheet1!E$1+(Sheet1!$A$1-1)*10,FALSE)&gt;99999,-3,IF(VLOOKUP($A1580,Sheet1!$B$3:$AH$1266,Sheet1!E$1+(Sheet1!$A$1-1)*10,FALSE)&gt;9999,-2,IF(VLOOKUP($A1580,Sheet1!$B$3:$AH$1266,Sheet1!E$1+(Sheet1!$A$1-1)*10,FALSE)&gt;999,-1,0)))))))</f>
        <v>---</v>
      </c>
      <c r="V1580" s="392" t="str">
        <f>IF(ISNA(VLOOKUP($A1580,Sheet1!$B$3:$AH$1266,Sheet1!F$1+(Sheet1!$A$1-1)*10,FALSE))=TRUE,"---",IF(VLOOKUP($A1580,Sheet1!$B$3:$AH$1266,Sheet1!F$1+(Sheet1!$A$1-1)*10,FALSE)="---","---", (ROUND(VLOOKUP($A1580,Sheet1!$B$3:$AH$1266,Sheet1!F$1+(Sheet1!$A$1-1)*10,FALSE),IF(VLOOKUP($A1580,Sheet1!$B$3:$AH$1266,Sheet1!F$1+(Sheet1!$A$1-1)*10,FALSE)&gt;99999,-3,IF(VLOOKUP($A1580,Sheet1!$B$3:$AH$1266,Sheet1!F$1+(Sheet1!$A$1-1)*10,FALSE)&gt;9999,-2,IF(VLOOKUP($A1580,Sheet1!$B$3:$AH$1266,Sheet1!F$1+(Sheet1!$A$1-1)*10,FALSE)&gt;999,-1,0)))))))</f>
        <v>---</v>
      </c>
      <c r="W1580" s="392" t="str">
        <f>IF(ISNA(VLOOKUP($A1580,Sheet1!$B$3:$AH$1266,Sheet1!G$1+(Sheet1!$A$1-1)*10,FALSE))=TRUE,"---",IF(VLOOKUP($A1580,Sheet1!$B$3:$AH$1266,Sheet1!G$1+(Sheet1!$A$1-1)*10,FALSE)="---","---", (ROUND(VLOOKUP($A1580,Sheet1!$B$3:$AH$1266,Sheet1!G$1+(Sheet1!$A$1-1)*10,FALSE),IF(VLOOKUP($A1580,Sheet1!$B$3:$AH$1266,Sheet1!G$1+(Sheet1!$A$1-1)*10,FALSE)&gt;99999,-3,IF(VLOOKUP($A1580,Sheet1!$B$3:$AH$1266,Sheet1!G$1+(Sheet1!$A$1-1)*10,FALSE)&gt;9999,-2,IF(VLOOKUP($A1580,Sheet1!$B$3:$AH$1266,Sheet1!G$1+(Sheet1!$A$1-1)*10,FALSE)&gt;999,-1,0)))))))</f>
        <v>---</v>
      </c>
      <c r="X1580" s="392" t="str">
        <f>IF(ISNA(VLOOKUP($A1580,Sheet1!$B$3:$AH$1266,Sheet1!H$1+(Sheet1!$A$1-1)*10,FALSE))=TRUE,"---",IF(VLOOKUP($A1580,Sheet1!$B$3:$AH$1266,Sheet1!H$1+(Sheet1!$A$1-1)*10,FALSE)="---","---", (ROUND(VLOOKUP($A1580,Sheet1!$B$3:$AH$1266,Sheet1!H$1+(Sheet1!$A$1-1)*10,FALSE),IF(VLOOKUP($A1580,Sheet1!$B$3:$AH$1266,Sheet1!H$1+(Sheet1!$A$1-1)*10,FALSE)&gt;99999,-3,IF(VLOOKUP($A1580,Sheet1!$B$3:$AH$1266,Sheet1!H$1+(Sheet1!$A$1-1)*10,FALSE)&gt;9999,-2,IF(VLOOKUP($A1580,Sheet1!$B$3:$AH$1266,Sheet1!H$1+(Sheet1!$A$1-1)*10,FALSE)&gt;999,-1,0)))))))</f>
        <v>---</v>
      </c>
      <c r="Y1580" s="392" t="str">
        <f>IF(ISNA(VLOOKUP($A1580,Sheet1!$B$3:$AH$1266,Sheet1!I$1+(Sheet1!$A$1-1)*10,FALSE))=TRUE,"---",IF(VLOOKUP($A1580,Sheet1!$B$3:$AH$1266,Sheet1!I$1+(Sheet1!$A$1-1)*10,FALSE)="---","---", (ROUND(VLOOKUP($A1580,Sheet1!$B$3:$AH$1266,Sheet1!I$1+(Sheet1!$A$1-1)*10,FALSE),IF(VLOOKUP($A1580,Sheet1!$B$3:$AH$1266,Sheet1!I$1+(Sheet1!$A$1-1)*10,FALSE)&gt;99999,-3,IF(VLOOKUP($A1580,Sheet1!$B$3:$AH$1266,Sheet1!I$1+(Sheet1!$A$1-1)*10,FALSE)&gt;9999,-2,IF(VLOOKUP($A1580,Sheet1!$B$3:$AH$1266,Sheet1!I$1+(Sheet1!$A$1-1)*10,FALSE)&gt;999,-1,0)))))))</f>
        <v>---</v>
      </c>
      <c r="Z1580" s="392" t="str">
        <f>IF(ISNA(VLOOKUP($A1580,Sheet1!$B$3:$AH$1266,Sheet1!J$1+(Sheet1!$A$1-1)*10,FALSE))=TRUE,"---",IF(VLOOKUP($A1580,Sheet1!$B$3:$AH$1266,Sheet1!J$1+(Sheet1!$A$1-1)*10,FALSE)="---","---", (ROUND(VLOOKUP($A1580,Sheet1!$B$3:$AH$1266,Sheet1!J$1+(Sheet1!$A$1-1)*10,FALSE),IF(VLOOKUP($A1580,Sheet1!$B$3:$AH$1266,Sheet1!J$1+(Sheet1!$A$1-1)*10,FALSE)&gt;99999,-3,IF(VLOOKUP($A1580,Sheet1!$B$3:$AH$1266,Sheet1!J$1+(Sheet1!$A$1-1)*10,FALSE)&gt;9999,-2,IF(VLOOKUP($A1580,Sheet1!$B$3:$AH$1266,Sheet1!J$1+(Sheet1!$A$1-1)*10,FALSE)&gt;999,-1,0)))))))</f>
        <v>---</v>
      </c>
      <c r="AA1580" s="392" t="str">
        <f>IF(ISNA(VLOOKUP($A1580,Sheet1!$B$3:$AH$1266,Sheet1!K$1+(Sheet1!$A$1-1)*10,FALSE))=TRUE,"---",IF(VLOOKUP($A1580,Sheet1!$B$3:$AH$1266,Sheet1!K$1+(Sheet1!$A$1-1)*10,FALSE)="---","---", (ROUND(VLOOKUP($A1580,Sheet1!$B$3:$AH$1266,Sheet1!K$1+(Sheet1!$A$1-1)*10,FALSE),IF(VLOOKUP($A1580,Sheet1!$B$3:$AH$1266,Sheet1!K$1+(Sheet1!$A$1-1)*10,FALSE)&gt;99999,-3,IF(VLOOKUP($A1580,Sheet1!$B$3:$AH$1266,Sheet1!K$1+(Sheet1!$A$1-1)*10,FALSE)&gt;9999,-2,IF(VLOOKUP($A1580,Sheet1!$B$3:$AH$1266,Sheet1!K$1+(Sheet1!$A$1-1)*10,FALSE)&gt;999,-1,0)))))))</f>
        <v>---</v>
      </c>
      <c r="AB1580" s="392" t="str">
        <f>IF(ISNA(VLOOKUP($A1580,Sheet1!$B$3:$AH$1266,Sheet1!L$1+(Sheet1!$A$1-1)*10,FALSE))=TRUE,"---",IF(VLOOKUP($A1580,Sheet1!$B$3:$AH$1266,Sheet1!L$1+(Sheet1!$A$1-1)*10,FALSE)="---","---", (ROUND(VLOOKUP($A1580,Sheet1!$B$3:$AH$1266,Sheet1!L$1+(Sheet1!$A$1-1)*10,FALSE),IF(VLOOKUP($A1580,Sheet1!$B$3:$AH$1266,Sheet1!L$1+(Sheet1!$A$1-1)*10,FALSE)&gt;99999,-3,IF(VLOOKUP($A1580,Sheet1!$B$3:$AH$1266,Sheet1!L$1+(Sheet1!$A$1-1)*10,FALSE)&gt;9999,-2,IF(VLOOKUP($A1580,Sheet1!$B$3:$AH$1266,Sheet1!L$1+(Sheet1!$A$1-1)*10,FALSE)&gt;999,-1,0)))))))</f>
        <v>---</v>
      </c>
      <c r="AC1580" s="392" t="str">
        <f>IF(ISNA(VLOOKUP($A1580,Sheet1!$B$3:$AH$1266,Sheet1!M$1+(Sheet1!$A$1-1)*10,FALSE))=TRUE,"---",IF(VLOOKUP($A1580,Sheet1!$B$3:$AH$1266,Sheet1!M$1+(Sheet1!$A$1-1)*10,FALSE)="---","---", (ROUND(VLOOKUP($A1580,Sheet1!$B$3:$AH$1266,Sheet1!M$1+(Sheet1!$A$1-1)*10,FALSE),IF(VLOOKUP($A1580,Sheet1!$B$3:$AH$1266,Sheet1!M$1+(Sheet1!$A$1-1)*10,FALSE)&gt;99999,-3,IF(VLOOKUP($A1580,Sheet1!$B$3:$AH$1266,Sheet1!M$1+(Sheet1!$A$1-1)*10,FALSE)&gt;9999,-2,IF(VLOOKUP($A1580,Sheet1!$B$3:$AH$1266,Sheet1!M$1+(Sheet1!$A$1-1)*10,FALSE)&gt;999,-1,0)))))))</f>
        <v>---</v>
      </c>
      <c r="AD1580" s="392" t="str">
        <f>IF(ISNA(VLOOKUP($A1580,Sheet1!$B$3:$AH$1266,Sheet1!N$1+(Sheet1!$A$1-1)*10,FALSE))=TRUE,"---",IF(VLOOKUP($A1580,Sheet1!$B$3:$AH$1266,Sheet1!N$1+(Sheet1!$A$1-1)*10,FALSE)="---","---", (ROUND(VLOOKUP($A1580,Sheet1!$B$3:$AH$1266,Sheet1!N$1+(Sheet1!$A$1-1)*10,FALSE),IF(VLOOKUP($A1580,Sheet1!$B$3:$AH$1266,Sheet1!N$1+(Sheet1!$A$1-1)*10,FALSE)&gt;99999,-3,IF(VLOOKUP($A1580,Sheet1!$B$3:$AH$1266,Sheet1!N$1+(Sheet1!$A$1-1)*10,FALSE)&gt;9999,-2,IF(VLOOKUP($A1580,Sheet1!$B$3:$AH$1266,Sheet1!N$1+(Sheet1!$A$1-1)*10,FALSE)&gt;999,-1,0)))))))</f>
        <v>---</v>
      </c>
    </row>
    <row r="1581" spans="1:30" ht="25.5" customHeight="1" x14ac:dyDescent="0.25">
      <c r="A1581" s="303"/>
      <c r="B1581" s="331"/>
      <c r="C1581" s="303"/>
      <c r="D1581" s="303"/>
      <c r="E1581" s="307" t="e">
        <v>#N/A</v>
      </c>
      <c r="F1581" s="468"/>
      <c r="G1581" s="405"/>
      <c r="H1581" s="429"/>
      <c r="I1581" s="112">
        <v>27930</v>
      </c>
      <c r="J1581" s="140" t="s">
        <v>4405</v>
      </c>
      <c r="K1581" s="127" t="s">
        <v>17</v>
      </c>
      <c r="L1581" s="115">
        <v>296</v>
      </c>
      <c r="M1581" s="116">
        <v>296</v>
      </c>
      <c r="N1581" s="127" t="s">
        <v>145</v>
      </c>
      <c r="O1581" s="68" t="s">
        <v>4405</v>
      </c>
      <c r="P1581" s="68" t="s">
        <v>4405</v>
      </c>
      <c r="Q1581" s="68" t="s">
        <v>4405</v>
      </c>
      <c r="R1581" s="74" t="s">
        <v>4405</v>
      </c>
      <c r="S1581" s="356" t="e">
        <v>#N/A</v>
      </c>
      <c r="T1581" s="356" t="str">
        <f>IF(ISNA(VLOOKUP(A1581,Sheet1!B$3:C$1266,2,FALSE)=TRUE),"ND",VLOOKUP(A1581,Sheet1!B$3:C$1266,2,FALSE))</f>
        <v>ND</v>
      </c>
      <c r="U1581" s="392" t="str">
        <f>IF(ISNA(VLOOKUP($A1581,Sheet1!$B$3:$AH$1266,Sheet1!E$1+(Sheet1!$A$1-1)*10,FALSE))=TRUE,"---",IF(VLOOKUP($A1581,Sheet1!$B$3:$AH$1266,Sheet1!E$1+(Sheet1!$A$1-1)*10,FALSE)="---","---", (ROUND(VLOOKUP($A1581,Sheet1!$B$3:$AH$1266,Sheet1!E$1+(Sheet1!$A$1-1)*10,FALSE),IF(VLOOKUP($A1581,Sheet1!$B$3:$AH$1266,Sheet1!E$1+(Sheet1!$A$1-1)*10,FALSE)&gt;99999,-3,IF(VLOOKUP($A1581,Sheet1!$B$3:$AH$1266,Sheet1!E$1+(Sheet1!$A$1-1)*10,FALSE)&gt;9999,-2,IF(VLOOKUP($A1581,Sheet1!$B$3:$AH$1266,Sheet1!E$1+(Sheet1!$A$1-1)*10,FALSE)&gt;999,-1,0)))))))</f>
        <v>---</v>
      </c>
      <c r="V1581" s="392" t="str">
        <f>IF(ISNA(VLOOKUP($A1581,Sheet1!$B$3:$AH$1266,Sheet1!F$1+(Sheet1!$A$1-1)*10,FALSE))=TRUE,"---",IF(VLOOKUP($A1581,Sheet1!$B$3:$AH$1266,Sheet1!F$1+(Sheet1!$A$1-1)*10,FALSE)="---","---", (ROUND(VLOOKUP($A1581,Sheet1!$B$3:$AH$1266,Sheet1!F$1+(Sheet1!$A$1-1)*10,FALSE),IF(VLOOKUP($A1581,Sheet1!$B$3:$AH$1266,Sheet1!F$1+(Sheet1!$A$1-1)*10,FALSE)&gt;99999,-3,IF(VLOOKUP($A1581,Sheet1!$B$3:$AH$1266,Sheet1!F$1+(Sheet1!$A$1-1)*10,FALSE)&gt;9999,-2,IF(VLOOKUP($A1581,Sheet1!$B$3:$AH$1266,Sheet1!F$1+(Sheet1!$A$1-1)*10,FALSE)&gt;999,-1,0)))))))</f>
        <v>---</v>
      </c>
      <c r="W1581" s="392" t="str">
        <f>IF(ISNA(VLOOKUP($A1581,Sheet1!$B$3:$AH$1266,Sheet1!G$1+(Sheet1!$A$1-1)*10,FALSE))=TRUE,"---",IF(VLOOKUP($A1581,Sheet1!$B$3:$AH$1266,Sheet1!G$1+(Sheet1!$A$1-1)*10,FALSE)="---","---", (ROUND(VLOOKUP($A1581,Sheet1!$B$3:$AH$1266,Sheet1!G$1+(Sheet1!$A$1-1)*10,FALSE),IF(VLOOKUP($A1581,Sheet1!$B$3:$AH$1266,Sheet1!G$1+(Sheet1!$A$1-1)*10,FALSE)&gt;99999,-3,IF(VLOOKUP($A1581,Sheet1!$B$3:$AH$1266,Sheet1!G$1+(Sheet1!$A$1-1)*10,FALSE)&gt;9999,-2,IF(VLOOKUP($A1581,Sheet1!$B$3:$AH$1266,Sheet1!G$1+(Sheet1!$A$1-1)*10,FALSE)&gt;999,-1,0)))))))</f>
        <v>---</v>
      </c>
      <c r="X1581" s="392" t="str">
        <f>IF(ISNA(VLOOKUP($A1581,Sheet1!$B$3:$AH$1266,Sheet1!H$1+(Sheet1!$A$1-1)*10,FALSE))=TRUE,"---",IF(VLOOKUP($A1581,Sheet1!$B$3:$AH$1266,Sheet1!H$1+(Sheet1!$A$1-1)*10,FALSE)="---","---", (ROUND(VLOOKUP($A1581,Sheet1!$B$3:$AH$1266,Sheet1!H$1+(Sheet1!$A$1-1)*10,FALSE),IF(VLOOKUP($A1581,Sheet1!$B$3:$AH$1266,Sheet1!H$1+(Sheet1!$A$1-1)*10,FALSE)&gt;99999,-3,IF(VLOOKUP($A1581,Sheet1!$B$3:$AH$1266,Sheet1!H$1+(Sheet1!$A$1-1)*10,FALSE)&gt;9999,-2,IF(VLOOKUP($A1581,Sheet1!$B$3:$AH$1266,Sheet1!H$1+(Sheet1!$A$1-1)*10,FALSE)&gt;999,-1,0)))))))</f>
        <v>---</v>
      </c>
      <c r="Y1581" s="392" t="str">
        <f>IF(ISNA(VLOOKUP($A1581,Sheet1!$B$3:$AH$1266,Sheet1!I$1+(Sheet1!$A$1-1)*10,FALSE))=TRUE,"---",IF(VLOOKUP($A1581,Sheet1!$B$3:$AH$1266,Sheet1!I$1+(Sheet1!$A$1-1)*10,FALSE)="---","---", (ROUND(VLOOKUP($A1581,Sheet1!$B$3:$AH$1266,Sheet1!I$1+(Sheet1!$A$1-1)*10,FALSE),IF(VLOOKUP($A1581,Sheet1!$B$3:$AH$1266,Sheet1!I$1+(Sheet1!$A$1-1)*10,FALSE)&gt;99999,-3,IF(VLOOKUP($A1581,Sheet1!$B$3:$AH$1266,Sheet1!I$1+(Sheet1!$A$1-1)*10,FALSE)&gt;9999,-2,IF(VLOOKUP($A1581,Sheet1!$B$3:$AH$1266,Sheet1!I$1+(Sheet1!$A$1-1)*10,FALSE)&gt;999,-1,0)))))))</f>
        <v>---</v>
      </c>
      <c r="Z1581" s="392" t="str">
        <f>IF(ISNA(VLOOKUP($A1581,Sheet1!$B$3:$AH$1266,Sheet1!J$1+(Sheet1!$A$1-1)*10,FALSE))=TRUE,"---",IF(VLOOKUP($A1581,Sheet1!$B$3:$AH$1266,Sheet1!J$1+(Sheet1!$A$1-1)*10,FALSE)="---","---", (ROUND(VLOOKUP($A1581,Sheet1!$B$3:$AH$1266,Sheet1!J$1+(Sheet1!$A$1-1)*10,FALSE),IF(VLOOKUP($A1581,Sheet1!$B$3:$AH$1266,Sheet1!J$1+(Sheet1!$A$1-1)*10,FALSE)&gt;99999,-3,IF(VLOOKUP($A1581,Sheet1!$B$3:$AH$1266,Sheet1!J$1+(Sheet1!$A$1-1)*10,FALSE)&gt;9999,-2,IF(VLOOKUP($A1581,Sheet1!$B$3:$AH$1266,Sheet1!J$1+(Sheet1!$A$1-1)*10,FALSE)&gt;999,-1,0)))))))</f>
        <v>---</v>
      </c>
      <c r="AA1581" s="392" t="str">
        <f>IF(ISNA(VLOOKUP($A1581,Sheet1!$B$3:$AH$1266,Sheet1!K$1+(Sheet1!$A$1-1)*10,FALSE))=TRUE,"---",IF(VLOOKUP($A1581,Sheet1!$B$3:$AH$1266,Sheet1!K$1+(Sheet1!$A$1-1)*10,FALSE)="---","---", (ROUND(VLOOKUP($A1581,Sheet1!$B$3:$AH$1266,Sheet1!K$1+(Sheet1!$A$1-1)*10,FALSE),IF(VLOOKUP($A1581,Sheet1!$B$3:$AH$1266,Sheet1!K$1+(Sheet1!$A$1-1)*10,FALSE)&gt;99999,-3,IF(VLOOKUP($A1581,Sheet1!$B$3:$AH$1266,Sheet1!K$1+(Sheet1!$A$1-1)*10,FALSE)&gt;9999,-2,IF(VLOOKUP($A1581,Sheet1!$B$3:$AH$1266,Sheet1!K$1+(Sheet1!$A$1-1)*10,FALSE)&gt;999,-1,0)))))))</f>
        <v>---</v>
      </c>
      <c r="AB1581" s="392" t="str">
        <f>IF(ISNA(VLOOKUP($A1581,Sheet1!$B$3:$AH$1266,Sheet1!L$1+(Sheet1!$A$1-1)*10,FALSE))=TRUE,"---",IF(VLOOKUP($A1581,Sheet1!$B$3:$AH$1266,Sheet1!L$1+(Sheet1!$A$1-1)*10,FALSE)="---","---", (ROUND(VLOOKUP($A1581,Sheet1!$B$3:$AH$1266,Sheet1!L$1+(Sheet1!$A$1-1)*10,FALSE),IF(VLOOKUP($A1581,Sheet1!$B$3:$AH$1266,Sheet1!L$1+(Sheet1!$A$1-1)*10,FALSE)&gt;99999,-3,IF(VLOOKUP($A1581,Sheet1!$B$3:$AH$1266,Sheet1!L$1+(Sheet1!$A$1-1)*10,FALSE)&gt;9999,-2,IF(VLOOKUP($A1581,Sheet1!$B$3:$AH$1266,Sheet1!L$1+(Sheet1!$A$1-1)*10,FALSE)&gt;999,-1,0)))))))</f>
        <v>---</v>
      </c>
      <c r="AC1581" s="392" t="str">
        <f>IF(ISNA(VLOOKUP($A1581,Sheet1!$B$3:$AH$1266,Sheet1!M$1+(Sheet1!$A$1-1)*10,FALSE))=TRUE,"---",IF(VLOOKUP($A1581,Sheet1!$B$3:$AH$1266,Sheet1!M$1+(Sheet1!$A$1-1)*10,FALSE)="---","---", (ROUND(VLOOKUP($A1581,Sheet1!$B$3:$AH$1266,Sheet1!M$1+(Sheet1!$A$1-1)*10,FALSE),IF(VLOOKUP($A1581,Sheet1!$B$3:$AH$1266,Sheet1!M$1+(Sheet1!$A$1-1)*10,FALSE)&gt;99999,-3,IF(VLOOKUP($A1581,Sheet1!$B$3:$AH$1266,Sheet1!M$1+(Sheet1!$A$1-1)*10,FALSE)&gt;9999,-2,IF(VLOOKUP($A1581,Sheet1!$B$3:$AH$1266,Sheet1!M$1+(Sheet1!$A$1-1)*10,FALSE)&gt;999,-1,0)))))))</f>
        <v>---</v>
      </c>
      <c r="AD1581" s="392" t="str">
        <f>IF(ISNA(VLOOKUP($A1581,Sheet1!$B$3:$AH$1266,Sheet1!N$1+(Sheet1!$A$1-1)*10,FALSE))=TRUE,"---",IF(VLOOKUP($A1581,Sheet1!$B$3:$AH$1266,Sheet1!N$1+(Sheet1!$A$1-1)*10,FALSE)="---","---", (ROUND(VLOOKUP($A1581,Sheet1!$B$3:$AH$1266,Sheet1!N$1+(Sheet1!$A$1-1)*10,FALSE),IF(VLOOKUP($A1581,Sheet1!$B$3:$AH$1266,Sheet1!N$1+(Sheet1!$A$1-1)*10,FALSE)&gt;99999,-3,IF(VLOOKUP($A1581,Sheet1!$B$3:$AH$1266,Sheet1!N$1+(Sheet1!$A$1-1)*10,FALSE)&gt;9999,-2,IF(VLOOKUP($A1581,Sheet1!$B$3:$AH$1266,Sheet1!N$1+(Sheet1!$A$1-1)*10,FALSE)&gt;999,-1,0)))))))</f>
        <v>---</v>
      </c>
    </row>
    <row r="1582" spans="1:30" ht="25.5" customHeight="1" x14ac:dyDescent="0.25">
      <c r="A1582" s="133" t="s">
        <v>2307</v>
      </c>
      <c r="B1582" s="141" t="s">
        <v>2308</v>
      </c>
      <c r="C1582" s="133">
        <v>421922</v>
      </c>
      <c r="D1582" s="133">
        <v>765044</v>
      </c>
      <c r="E1582" s="67" t="s">
        <v>3025</v>
      </c>
      <c r="F1582" s="135" t="s">
        <v>4405</v>
      </c>
      <c r="G1582" s="118" t="s">
        <v>160</v>
      </c>
      <c r="H1582" s="136">
        <v>38.200000000000003</v>
      </c>
      <c r="I1582" s="119">
        <v>26472</v>
      </c>
      <c r="J1582" s="137" t="s">
        <v>4405</v>
      </c>
      <c r="K1582" s="118" t="s">
        <v>17</v>
      </c>
      <c r="L1582" s="122">
        <v>3150</v>
      </c>
      <c r="M1582" s="123">
        <v>82.5</v>
      </c>
      <c r="N1582" s="118" t="s">
        <v>462</v>
      </c>
      <c r="O1582" s="71">
        <f t="shared" si="53"/>
        <v>5.539631070791728</v>
      </c>
      <c r="P1582" s="71">
        <f>IF(O1582&lt;&gt;"",VLOOKUP($A1582,Sheet4!$A$2:$O$1309,14,FALSE)*100,"")</f>
        <v>0.66469037134415654</v>
      </c>
      <c r="Q1582" s="71">
        <f>IF(P1582&lt;&gt;"",VLOOKUP($A1582,Sheet4!$A$2:$O$1309,15,FALSE)*100,"")</f>
        <v>6.3235979552030201</v>
      </c>
      <c r="R1582" s="73">
        <f t="shared" si="54"/>
        <v>20</v>
      </c>
      <c r="S1582" s="63" t="s">
        <v>4367</v>
      </c>
      <c r="T1582" s="63" t="str">
        <f>IF(ISNA(VLOOKUP(A1582,Sheet1!B$3:C$1266,2,FALSE)=TRUE),"NC",VLOOKUP(A1582,Sheet1!B$3:C$1266,2,FALSE))</f>
        <v>Rural10*</v>
      </c>
      <c r="U1582" s="66">
        <f>IF(ISNA(VLOOKUP($A1582,Sheet1!$B$3:$AH$1266,Sheet1!E$1+(Sheet1!$A$1-1)*10,FALSE))=TRUE,"---",IF(VLOOKUP($A1582,Sheet1!$B$3:$AH$1266,Sheet1!E$1+(Sheet1!$A$1-1)*10,FALSE)="---","---", (ROUND(VLOOKUP($A1582,Sheet1!$B$3:$AH$1266,Sheet1!E$1+(Sheet1!$A$1-1)*10,FALSE),IF(VLOOKUP($A1582,Sheet1!$B$3:$AH$1266,Sheet1!E$1+(Sheet1!$A$1-1)*10,FALSE)&gt;99999,-3,IF(VLOOKUP($A1582,Sheet1!$B$3:$AH$1266,Sheet1!E$1+(Sheet1!$A$1-1)*10,FALSE)&gt;9999,-2,IF(VLOOKUP($A1582,Sheet1!$B$3:$AH$1266,Sheet1!E$1+(Sheet1!$A$1-1)*10,FALSE)&gt;999,-1,0)))))))</f>
        <v>653</v>
      </c>
      <c r="V1582" s="66">
        <f>IF(ISNA(VLOOKUP($A1582,Sheet1!$B$3:$AH$1266,Sheet1!F$1+(Sheet1!$A$1-1)*10,FALSE))=TRUE,"---",IF(VLOOKUP($A1582,Sheet1!$B$3:$AH$1266,Sheet1!F$1+(Sheet1!$A$1-1)*10,FALSE)="---","---", (ROUND(VLOOKUP($A1582,Sheet1!$B$3:$AH$1266,Sheet1!F$1+(Sheet1!$A$1-1)*10,FALSE),IF(VLOOKUP($A1582,Sheet1!$B$3:$AH$1266,Sheet1!F$1+(Sheet1!$A$1-1)*10,FALSE)&gt;99999,-3,IF(VLOOKUP($A1582,Sheet1!$B$3:$AH$1266,Sheet1!F$1+(Sheet1!$A$1-1)*10,FALSE)&gt;9999,-2,IF(VLOOKUP($A1582,Sheet1!$B$3:$AH$1266,Sheet1!F$1+(Sheet1!$A$1-1)*10,FALSE)&gt;999,-1,0)))))))</f>
        <v>799</v>
      </c>
      <c r="W1582" s="66">
        <f>IF(ISNA(VLOOKUP($A1582,Sheet1!$B$3:$AH$1266,Sheet1!G$1+(Sheet1!$A$1-1)*10,FALSE))=TRUE,"---",IF(VLOOKUP($A1582,Sheet1!$B$3:$AH$1266,Sheet1!G$1+(Sheet1!$A$1-1)*10,FALSE)="---","---", (ROUND(VLOOKUP($A1582,Sheet1!$B$3:$AH$1266,Sheet1!G$1+(Sheet1!$A$1-1)*10,FALSE),IF(VLOOKUP($A1582,Sheet1!$B$3:$AH$1266,Sheet1!G$1+(Sheet1!$A$1-1)*10,FALSE)&gt;99999,-3,IF(VLOOKUP($A1582,Sheet1!$B$3:$AH$1266,Sheet1!G$1+(Sheet1!$A$1-1)*10,FALSE)&gt;9999,-2,IF(VLOOKUP($A1582,Sheet1!$B$3:$AH$1266,Sheet1!G$1+(Sheet1!$A$1-1)*10,FALSE)&gt;999,-1,0)))))))</f>
        <v>1010</v>
      </c>
      <c r="X1582" s="66">
        <f>IF(ISNA(VLOOKUP($A1582,Sheet1!$B$3:$AH$1266,Sheet1!H$1+(Sheet1!$A$1-1)*10,FALSE))=TRUE,"---",IF(VLOOKUP($A1582,Sheet1!$B$3:$AH$1266,Sheet1!H$1+(Sheet1!$A$1-1)*10,FALSE)="---","---", (ROUND(VLOOKUP($A1582,Sheet1!$B$3:$AH$1266,Sheet1!H$1+(Sheet1!$A$1-1)*10,FALSE),IF(VLOOKUP($A1582,Sheet1!$B$3:$AH$1266,Sheet1!H$1+(Sheet1!$A$1-1)*10,FALSE)&gt;99999,-3,IF(VLOOKUP($A1582,Sheet1!$B$3:$AH$1266,Sheet1!H$1+(Sheet1!$A$1-1)*10,FALSE)&gt;9999,-2,IF(VLOOKUP($A1582,Sheet1!$B$3:$AH$1266,Sheet1!H$1+(Sheet1!$A$1-1)*10,FALSE)&gt;999,-1,0)))))))</f>
        <v>1740</v>
      </c>
      <c r="Y1582" s="66">
        <f>IF(ISNA(VLOOKUP($A1582,Sheet1!$B$3:$AH$1266,Sheet1!I$1+(Sheet1!$A$1-1)*10,FALSE))=TRUE,"---",IF(VLOOKUP($A1582,Sheet1!$B$3:$AH$1266,Sheet1!I$1+(Sheet1!$A$1-1)*10,FALSE)="---","---", (ROUND(VLOOKUP($A1582,Sheet1!$B$3:$AH$1266,Sheet1!I$1+(Sheet1!$A$1-1)*10,FALSE),IF(VLOOKUP($A1582,Sheet1!$B$3:$AH$1266,Sheet1!I$1+(Sheet1!$A$1-1)*10,FALSE)&gt;99999,-3,IF(VLOOKUP($A1582,Sheet1!$B$3:$AH$1266,Sheet1!I$1+(Sheet1!$A$1-1)*10,FALSE)&gt;9999,-2,IF(VLOOKUP($A1582,Sheet1!$B$3:$AH$1266,Sheet1!I$1+(Sheet1!$A$1-1)*10,FALSE)&gt;999,-1,0)))))))</f>
        <v>2400</v>
      </c>
      <c r="Z1582" s="66">
        <f>IF(ISNA(VLOOKUP($A1582,Sheet1!$B$3:$AH$1266,Sheet1!J$1+(Sheet1!$A$1-1)*10,FALSE))=TRUE,"---",IF(VLOOKUP($A1582,Sheet1!$B$3:$AH$1266,Sheet1!J$1+(Sheet1!$A$1-1)*10,FALSE)="---","---", (ROUND(VLOOKUP($A1582,Sheet1!$B$3:$AH$1266,Sheet1!J$1+(Sheet1!$A$1-1)*10,FALSE),IF(VLOOKUP($A1582,Sheet1!$B$3:$AH$1266,Sheet1!J$1+(Sheet1!$A$1-1)*10,FALSE)&gt;99999,-3,IF(VLOOKUP($A1582,Sheet1!$B$3:$AH$1266,Sheet1!J$1+(Sheet1!$A$1-1)*10,FALSE)&gt;9999,-2,IF(VLOOKUP($A1582,Sheet1!$B$3:$AH$1266,Sheet1!J$1+(Sheet1!$A$1-1)*10,FALSE)&gt;999,-1,0)))))))</f>
        <v>3460</v>
      </c>
      <c r="AA1582" s="66">
        <f>IF(ISNA(VLOOKUP($A1582,Sheet1!$B$3:$AH$1266,Sheet1!K$1+(Sheet1!$A$1-1)*10,FALSE))=TRUE,"---",IF(VLOOKUP($A1582,Sheet1!$B$3:$AH$1266,Sheet1!K$1+(Sheet1!$A$1-1)*10,FALSE)="---","---", (ROUND(VLOOKUP($A1582,Sheet1!$B$3:$AH$1266,Sheet1!K$1+(Sheet1!$A$1-1)*10,FALSE),IF(VLOOKUP($A1582,Sheet1!$B$3:$AH$1266,Sheet1!K$1+(Sheet1!$A$1-1)*10,FALSE)&gt;99999,-3,IF(VLOOKUP($A1582,Sheet1!$B$3:$AH$1266,Sheet1!K$1+(Sheet1!$A$1-1)*10,FALSE)&gt;9999,-2,IF(VLOOKUP($A1582,Sheet1!$B$3:$AH$1266,Sheet1!K$1+(Sheet1!$A$1-1)*10,FALSE)&gt;999,-1,0)))))))</f>
        <v>4410</v>
      </c>
      <c r="AB1582" s="66">
        <f>IF(ISNA(VLOOKUP($A1582,Sheet1!$B$3:$AH$1266,Sheet1!L$1+(Sheet1!$A$1-1)*10,FALSE))=TRUE,"---",IF(VLOOKUP($A1582,Sheet1!$B$3:$AH$1266,Sheet1!L$1+(Sheet1!$A$1-1)*10,FALSE)="---","---", (ROUND(VLOOKUP($A1582,Sheet1!$B$3:$AH$1266,Sheet1!L$1+(Sheet1!$A$1-1)*10,FALSE),IF(VLOOKUP($A1582,Sheet1!$B$3:$AH$1266,Sheet1!L$1+(Sheet1!$A$1-1)*10,FALSE)&gt;99999,-3,IF(VLOOKUP($A1582,Sheet1!$B$3:$AH$1266,Sheet1!L$1+(Sheet1!$A$1-1)*10,FALSE)&gt;9999,-2,IF(VLOOKUP($A1582,Sheet1!$B$3:$AH$1266,Sheet1!L$1+(Sheet1!$A$1-1)*10,FALSE)&gt;999,-1,0)))))))</f>
        <v>5500</v>
      </c>
      <c r="AC1582" s="66">
        <f>IF(ISNA(VLOOKUP($A1582,Sheet1!$B$3:$AH$1266,Sheet1!M$1+(Sheet1!$A$1-1)*10,FALSE))=TRUE,"---",IF(VLOOKUP($A1582,Sheet1!$B$3:$AH$1266,Sheet1!M$1+(Sheet1!$A$1-1)*10,FALSE)="---","---", (ROUND(VLOOKUP($A1582,Sheet1!$B$3:$AH$1266,Sheet1!M$1+(Sheet1!$A$1-1)*10,FALSE),IF(VLOOKUP($A1582,Sheet1!$B$3:$AH$1266,Sheet1!M$1+(Sheet1!$A$1-1)*10,FALSE)&gt;99999,-3,IF(VLOOKUP($A1582,Sheet1!$B$3:$AH$1266,Sheet1!M$1+(Sheet1!$A$1-1)*10,FALSE)&gt;9999,-2,IF(VLOOKUP($A1582,Sheet1!$B$3:$AH$1266,Sheet1!M$1+(Sheet1!$A$1-1)*10,FALSE)&gt;999,-1,0)))))))</f>
        <v>6760</v>
      </c>
      <c r="AD1582" s="66">
        <f>IF(ISNA(VLOOKUP($A1582,Sheet1!$B$3:$AH$1266,Sheet1!N$1+(Sheet1!$A$1-1)*10,FALSE))=TRUE,"---",IF(VLOOKUP($A1582,Sheet1!$B$3:$AH$1266,Sheet1!N$1+(Sheet1!$A$1-1)*10,FALSE)="---","---", (ROUND(VLOOKUP($A1582,Sheet1!$B$3:$AH$1266,Sheet1!N$1+(Sheet1!$A$1-1)*10,FALSE),IF(VLOOKUP($A1582,Sheet1!$B$3:$AH$1266,Sheet1!N$1+(Sheet1!$A$1-1)*10,FALSE)&gt;99999,-3,IF(VLOOKUP($A1582,Sheet1!$B$3:$AH$1266,Sheet1!N$1+(Sheet1!$A$1-1)*10,FALSE)&gt;9999,-2,IF(VLOOKUP($A1582,Sheet1!$B$3:$AH$1266,Sheet1!N$1+(Sheet1!$A$1-1)*10,FALSE)&gt;999,-1,0)))))))</f>
        <v>8730</v>
      </c>
    </row>
    <row r="1583" spans="1:30" ht="25.5" customHeight="1" x14ac:dyDescent="0.25">
      <c r="A1583" s="303" t="s">
        <v>2309</v>
      </c>
      <c r="B1583" s="330" t="s">
        <v>2310</v>
      </c>
      <c r="C1583" s="303">
        <v>421942</v>
      </c>
      <c r="D1583" s="303">
        <v>765038</v>
      </c>
      <c r="E1583" s="307" t="s">
        <v>3025</v>
      </c>
      <c r="F1583" s="52" t="s">
        <v>4566</v>
      </c>
      <c r="G1583" s="127" t="s">
        <v>31</v>
      </c>
      <c r="H1583" s="347">
        <v>41.1</v>
      </c>
      <c r="I1583" s="326">
        <v>35377</v>
      </c>
      <c r="J1583" s="324">
        <v>8.48</v>
      </c>
      <c r="K1583" s="318" t="s">
        <v>186</v>
      </c>
      <c r="L1583" s="320">
        <v>4700</v>
      </c>
      <c r="M1583" s="322">
        <v>114</v>
      </c>
      <c r="N1583" s="318" t="s">
        <v>20</v>
      </c>
      <c r="O1583" s="299">
        <f t="shared" si="53"/>
        <v>1.7310510579845462</v>
      </c>
      <c r="P1583" s="299">
        <f>IF(O1583&lt;&gt;"",VLOOKUP($A1583,Sheet4!$A$2:$O$1309,14,FALSE)*100,"")</f>
        <v>0.65045261304325086</v>
      </c>
      <c r="Q1583" s="299">
        <f>IF(P1583&lt;&gt;"",VLOOKUP($A1583,Sheet4!$A$2:$O$1309,15,FALSE)*100,"")</f>
        <v>6.1920006201743423</v>
      </c>
      <c r="R1583" s="301">
        <f t="shared" si="54"/>
        <v>60</v>
      </c>
      <c r="S1583" s="356" t="s">
        <v>4367</v>
      </c>
      <c r="T1583" s="356" t="str">
        <f>IF(ISNA(VLOOKUP(A1583,Sheet1!B$3:C$1266,2,FALSE)=TRUE),"NC",VLOOKUP(A1583,Sheet1!B$3:C$1266,2,FALSE))</f>
        <v>Rural10</v>
      </c>
      <c r="U1583" s="392">
        <f>IF(ISNA(VLOOKUP($A1583,Sheet1!$B$3:$AH$1266,Sheet1!E$1+(Sheet1!$A$1-1)*10,FALSE))=TRUE,"---",IF(VLOOKUP($A1583,Sheet1!$B$3:$AH$1266,Sheet1!E$1+(Sheet1!$A$1-1)*10,FALSE)="---","---", (ROUND(VLOOKUP($A1583,Sheet1!$B$3:$AH$1266,Sheet1!E$1+(Sheet1!$A$1-1)*10,FALSE),IF(VLOOKUP($A1583,Sheet1!$B$3:$AH$1266,Sheet1!E$1+(Sheet1!$A$1-1)*10,FALSE)&gt;99999,-3,IF(VLOOKUP($A1583,Sheet1!$B$3:$AH$1266,Sheet1!E$1+(Sheet1!$A$1-1)*10,FALSE)&gt;9999,-2,IF(VLOOKUP($A1583,Sheet1!$B$3:$AH$1266,Sheet1!E$1+(Sheet1!$A$1-1)*10,FALSE)&gt;999,-1,0)))))))</f>
        <v>653</v>
      </c>
      <c r="V1583" s="392">
        <f>IF(ISNA(VLOOKUP($A1583,Sheet1!$B$3:$AH$1266,Sheet1!F$1+(Sheet1!$A$1-1)*10,FALSE))=TRUE,"---",IF(VLOOKUP($A1583,Sheet1!$B$3:$AH$1266,Sheet1!F$1+(Sheet1!$A$1-1)*10,FALSE)="---","---", (ROUND(VLOOKUP($A1583,Sheet1!$B$3:$AH$1266,Sheet1!F$1+(Sheet1!$A$1-1)*10,FALSE),IF(VLOOKUP($A1583,Sheet1!$B$3:$AH$1266,Sheet1!F$1+(Sheet1!$A$1-1)*10,FALSE)&gt;99999,-3,IF(VLOOKUP($A1583,Sheet1!$B$3:$AH$1266,Sheet1!F$1+(Sheet1!$A$1-1)*10,FALSE)&gt;9999,-2,IF(VLOOKUP($A1583,Sheet1!$B$3:$AH$1266,Sheet1!F$1+(Sheet1!$A$1-1)*10,FALSE)&gt;999,-1,0)))))))</f>
        <v>799</v>
      </c>
      <c r="W1583" s="392">
        <f>IF(ISNA(VLOOKUP($A1583,Sheet1!$B$3:$AH$1266,Sheet1!G$1+(Sheet1!$A$1-1)*10,FALSE))=TRUE,"---",IF(VLOOKUP($A1583,Sheet1!$B$3:$AH$1266,Sheet1!G$1+(Sheet1!$A$1-1)*10,FALSE)="---","---", (ROUND(VLOOKUP($A1583,Sheet1!$B$3:$AH$1266,Sheet1!G$1+(Sheet1!$A$1-1)*10,FALSE),IF(VLOOKUP($A1583,Sheet1!$B$3:$AH$1266,Sheet1!G$1+(Sheet1!$A$1-1)*10,FALSE)&gt;99999,-3,IF(VLOOKUP($A1583,Sheet1!$B$3:$AH$1266,Sheet1!G$1+(Sheet1!$A$1-1)*10,FALSE)&gt;9999,-2,IF(VLOOKUP($A1583,Sheet1!$B$3:$AH$1266,Sheet1!G$1+(Sheet1!$A$1-1)*10,FALSE)&gt;999,-1,0)))))))</f>
        <v>1010</v>
      </c>
      <c r="X1583" s="392">
        <f>IF(ISNA(VLOOKUP($A1583,Sheet1!$B$3:$AH$1266,Sheet1!H$1+(Sheet1!$A$1-1)*10,FALSE))=TRUE,"---",IF(VLOOKUP($A1583,Sheet1!$B$3:$AH$1266,Sheet1!H$1+(Sheet1!$A$1-1)*10,FALSE)="---","---", (ROUND(VLOOKUP($A1583,Sheet1!$B$3:$AH$1266,Sheet1!H$1+(Sheet1!$A$1-1)*10,FALSE),IF(VLOOKUP($A1583,Sheet1!$B$3:$AH$1266,Sheet1!H$1+(Sheet1!$A$1-1)*10,FALSE)&gt;99999,-3,IF(VLOOKUP($A1583,Sheet1!$B$3:$AH$1266,Sheet1!H$1+(Sheet1!$A$1-1)*10,FALSE)&gt;9999,-2,IF(VLOOKUP($A1583,Sheet1!$B$3:$AH$1266,Sheet1!H$1+(Sheet1!$A$1-1)*10,FALSE)&gt;999,-1,0)))))))</f>
        <v>1740</v>
      </c>
      <c r="Y1583" s="392">
        <f>IF(ISNA(VLOOKUP($A1583,Sheet1!$B$3:$AH$1266,Sheet1!I$1+(Sheet1!$A$1-1)*10,FALSE))=TRUE,"---",IF(VLOOKUP($A1583,Sheet1!$B$3:$AH$1266,Sheet1!I$1+(Sheet1!$A$1-1)*10,FALSE)="---","---", (ROUND(VLOOKUP($A1583,Sheet1!$B$3:$AH$1266,Sheet1!I$1+(Sheet1!$A$1-1)*10,FALSE),IF(VLOOKUP($A1583,Sheet1!$B$3:$AH$1266,Sheet1!I$1+(Sheet1!$A$1-1)*10,FALSE)&gt;99999,-3,IF(VLOOKUP($A1583,Sheet1!$B$3:$AH$1266,Sheet1!I$1+(Sheet1!$A$1-1)*10,FALSE)&gt;9999,-2,IF(VLOOKUP($A1583,Sheet1!$B$3:$AH$1266,Sheet1!I$1+(Sheet1!$A$1-1)*10,FALSE)&gt;999,-1,0)))))))</f>
        <v>2400</v>
      </c>
      <c r="Z1583" s="392">
        <f>IF(ISNA(VLOOKUP($A1583,Sheet1!$B$3:$AH$1266,Sheet1!J$1+(Sheet1!$A$1-1)*10,FALSE))=TRUE,"---",IF(VLOOKUP($A1583,Sheet1!$B$3:$AH$1266,Sheet1!J$1+(Sheet1!$A$1-1)*10,FALSE)="---","---", (ROUND(VLOOKUP($A1583,Sheet1!$B$3:$AH$1266,Sheet1!J$1+(Sheet1!$A$1-1)*10,FALSE),IF(VLOOKUP($A1583,Sheet1!$B$3:$AH$1266,Sheet1!J$1+(Sheet1!$A$1-1)*10,FALSE)&gt;99999,-3,IF(VLOOKUP($A1583,Sheet1!$B$3:$AH$1266,Sheet1!J$1+(Sheet1!$A$1-1)*10,FALSE)&gt;9999,-2,IF(VLOOKUP($A1583,Sheet1!$B$3:$AH$1266,Sheet1!J$1+(Sheet1!$A$1-1)*10,FALSE)&gt;999,-1,0)))))))</f>
        <v>3460</v>
      </c>
      <c r="AA1583" s="392">
        <f>IF(ISNA(VLOOKUP($A1583,Sheet1!$B$3:$AH$1266,Sheet1!K$1+(Sheet1!$A$1-1)*10,FALSE))=TRUE,"---",IF(VLOOKUP($A1583,Sheet1!$B$3:$AH$1266,Sheet1!K$1+(Sheet1!$A$1-1)*10,FALSE)="---","---", (ROUND(VLOOKUP($A1583,Sheet1!$B$3:$AH$1266,Sheet1!K$1+(Sheet1!$A$1-1)*10,FALSE),IF(VLOOKUP($A1583,Sheet1!$B$3:$AH$1266,Sheet1!K$1+(Sheet1!$A$1-1)*10,FALSE)&gt;99999,-3,IF(VLOOKUP($A1583,Sheet1!$B$3:$AH$1266,Sheet1!K$1+(Sheet1!$A$1-1)*10,FALSE)&gt;9999,-2,IF(VLOOKUP($A1583,Sheet1!$B$3:$AH$1266,Sheet1!K$1+(Sheet1!$A$1-1)*10,FALSE)&gt;999,-1,0)))))))</f>
        <v>4430</v>
      </c>
      <c r="AB1583" s="392">
        <f>IF(ISNA(VLOOKUP($A1583,Sheet1!$B$3:$AH$1266,Sheet1!L$1+(Sheet1!$A$1-1)*10,FALSE))=TRUE,"---",IF(VLOOKUP($A1583,Sheet1!$B$3:$AH$1266,Sheet1!L$1+(Sheet1!$A$1-1)*10,FALSE)="---","---", (ROUND(VLOOKUP($A1583,Sheet1!$B$3:$AH$1266,Sheet1!L$1+(Sheet1!$A$1-1)*10,FALSE),IF(VLOOKUP($A1583,Sheet1!$B$3:$AH$1266,Sheet1!L$1+(Sheet1!$A$1-1)*10,FALSE)&gt;99999,-3,IF(VLOOKUP($A1583,Sheet1!$B$3:$AH$1266,Sheet1!L$1+(Sheet1!$A$1-1)*10,FALSE)&gt;9999,-2,IF(VLOOKUP($A1583,Sheet1!$B$3:$AH$1266,Sheet1!L$1+(Sheet1!$A$1-1)*10,FALSE)&gt;999,-1,0)))))))</f>
        <v>5520</v>
      </c>
      <c r="AC1583" s="392">
        <f>IF(ISNA(VLOOKUP($A1583,Sheet1!$B$3:$AH$1266,Sheet1!M$1+(Sheet1!$A$1-1)*10,FALSE))=TRUE,"---",IF(VLOOKUP($A1583,Sheet1!$B$3:$AH$1266,Sheet1!M$1+(Sheet1!$A$1-1)*10,FALSE)="---","---", (ROUND(VLOOKUP($A1583,Sheet1!$B$3:$AH$1266,Sheet1!M$1+(Sheet1!$A$1-1)*10,FALSE),IF(VLOOKUP($A1583,Sheet1!$B$3:$AH$1266,Sheet1!M$1+(Sheet1!$A$1-1)*10,FALSE)&gt;99999,-3,IF(VLOOKUP($A1583,Sheet1!$B$3:$AH$1266,Sheet1!M$1+(Sheet1!$A$1-1)*10,FALSE)&gt;9999,-2,IF(VLOOKUP($A1583,Sheet1!$B$3:$AH$1266,Sheet1!M$1+(Sheet1!$A$1-1)*10,FALSE)&gt;999,-1,0)))))))</f>
        <v>6790</v>
      </c>
      <c r="AD1583" s="392">
        <f>IF(ISNA(VLOOKUP($A1583,Sheet1!$B$3:$AH$1266,Sheet1!N$1+(Sheet1!$A$1-1)*10,FALSE))=TRUE,"---",IF(VLOOKUP($A1583,Sheet1!$B$3:$AH$1266,Sheet1!N$1+(Sheet1!$A$1-1)*10,FALSE)="---","---", (ROUND(VLOOKUP($A1583,Sheet1!$B$3:$AH$1266,Sheet1!N$1+(Sheet1!$A$1-1)*10,FALSE),IF(VLOOKUP($A1583,Sheet1!$B$3:$AH$1266,Sheet1!N$1+(Sheet1!$A$1-1)*10,FALSE)&gt;99999,-3,IF(VLOOKUP($A1583,Sheet1!$B$3:$AH$1266,Sheet1!N$1+(Sheet1!$A$1-1)*10,FALSE)&gt;9999,-2,IF(VLOOKUP($A1583,Sheet1!$B$3:$AH$1266,Sheet1!N$1+(Sheet1!$A$1-1)*10,FALSE)&gt;999,-1,0)))))))</f>
        <v>8790</v>
      </c>
    </row>
    <row r="1584" spans="1:30" ht="25.5" customHeight="1" x14ac:dyDescent="0.25">
      <c r="A1584" s="303"/>
      <c r="B1584" s="331"/>
      <c r="C1584" s="303"/>
      <c r="D1584" s="303"/>
      <c r="E1584" s="307"/>
      <c r="F1584" s="52" t="s">
        <v>4415</v>
      </c>
      <c r="G1584" s="127" t="s">
        <v>286</v>
      </c>
      <c r="H1584" s="347"/>
      <c r="I1584" s="327"/>
      <c r="J1584" s="325"/>
      <c r="K1584" s="319"/>
      <c r="L1584" s="321"/>
      <c r="M1584" s="323"/>
      <c r="N1584" s="319"/>
      <c r="O1584" s="317" t="e">
        <f t="shared" si="53"/>
        <v>#NUM!</v>
      </c>
      <c r="P1584" s="317" t="e">
        <f>IF(O1584&lt;&gt;"",VLOOKUP($A1584,Sheet4!$A$2:$O$1309,14,FALSE)*100,"")</f>
        <v>#NUM!</v>
      </c>
      <c r="Q1584" s="317" t="e">
        <f>IF(P1584&lt;&gt;"",VLOOKUP($A1584,Sheet4!$A$2:$O$1309,15,FALSE)*100,"")</f>
        <v>#NUM!</v>
      </c>
      <c r="R1584" s="356" t="e">
        <f t="shared" si="54"/>
        <v>#NUM!</v>
      </c>
      <c r="S1584" s="356"/>
      <c r="T1584" s="356"/>
      <c r="U1584" s="392"/>
      <c r="V1584" s="392"/>
      <c r="W1584" s="392"/>
      <c r="X1584" s="392"/>
      <c r="Y1584" s="392"/>
      <c r="Z1584" s="392"/>
      <c r="AA1584" s="392"/>
      <c r="AB1584" s="392"/>
      <c r="AC1584" s="392"/>
      <c r="AD1584" s="392"/>
    </row>
    <row r="1585" spans="1:30" ht="25.5" customHeight="1" x14ac:dyDescent="0.25">
      <c r="A1585" s="133" t="s">
        <v>2311</v>
      </c>
      <c r="B1585" s="134" t="s">
        <v>2312</v>
      </c>
      <c r="C1585" s="133">
        <v>422032</v>
      </c>
      <c r="D1585" s="133">
        <v>764632</v>
      </c>
      <c r="E1585" s="67" t="s">
        <v>3025</v>
      </c>
      <c r="F1585" s="135" t="s">
        <v>4405</v>
      </c>
      <c r="G1585" s="118" t="s">
        <v>160</v>
      </c>
      <c r="H1585" s="136">
        <v>7.33</v>
      </c>
      <c r="I1585" s="119">
        <v>12973</v>
      </c>
      <c r="J1585" s="137" t="s">
        <v>4405</v>
      </c>
      <c r="K1585" s="118" t="s">
        <v>17</v>
      </c>
      <c r="L1585" s="122">
        <v>3600</v>
      </c>
      <c r="M1585" s="123">
        <v>491</v>
      </c>
      <c r="N1585" s="118" t="s">
        <v>199</v>
      </c>
      <c r="O1585" s="71" t="str">
        <f t="shared" si="53"/>
        <v>&lt;0.2</v>
      </c>
      <c r="P1585" s="71">
        <f>IF(O1585&lt;&gt;"",VLOOKUP($A1585,Sheet4!$A$2:$O$1309,14,FALSE)*100,"")</f>
        <v>1.5365610095873228</v>
      </c>
      <c r="Q1585" s="71">
        <f>IF(P1585&lt;&gt;"",VLOOKUP($A1585,Sheet4!$A$2:$O$1309,15,FALSE)*100,"")</f>
        <v>14.07322453952008</v>
      </c>
      <c r="R1585" s="73" t="str">
        <f t="shared" si="54"/>
        <v>&gt;500</v>
      </c>
      <c r="S1585" s="63" t="s">
        <v>4367</v>
      </c>
      <c r="T1585" s="63" t="str">
        <f>IF(ISNA(VLOOKUP(A1585,Sheet1!B$3:C$1266,2,FALSE)=TRUE),"NC",VLOOKUP(A1585,Sheet1!B$3:C$1266,2,FALSE))</f>
        <v>Rural</v>
      </c>
      <c r="U1585" s="66">
        <f>IF(ISNA(VLOOKUP($A1585,Sheet1!$B$3:$AH$1266,Sheet1!E$1+(Sheet1!$A$1-1)*10,FALSE))=TRUE,"---",IF(VLOOKUP($A1585,Sheet1!$B$3:$AH$1266,Sheet1!E$1+(Sheet1!$A$1-1)*10,FALSE)="---","---", (ROUND(VLOOKUP($A1585,Sheet1!$B$3:$AH$1266,Sheet1!E$1+(Sheet1!$A$1-1)*10,FALSE),IF(VLOOKUP($A1585,Sheet1!$B$3:$AH$1266,Sheet1!E$1+(Sheet1!$A$1-1)*10,FALSE)&gt;99999,-3,IF(VLOOKUP($A1585,Sheet1!$B$3:$AH$1266,Sheet1!E$1+(Sheet1!$A$1-1)*10,FALSE)&gt;9999,-2,IF(VLOOKUP($A1585,Sheet1!$B$3:$AH$1266,Sheet1!E$1+(Sheet1!$A$1-1)*10,FALSE)&gt;999,-1,0)))))))</f>
        <v>131</v>
      </c>
      <c r="V1585" s="66">
        <f>IF(ISNA(VLOOKUP($A1585,Sheet1!$B$3:$AH$1266,Sheet1!F$1+(Sheet1!$A$1-1)*10,FALSE))=TRUE,"---",IF(VLOOKUP($A1585,Sheet1!$B$3:$AH$1266,Sheet1!F$1+(Sheet1!$A$1-1)*10,FALSE)="---","---", (ROUND(VLOOKUP($A1585,Sheet1!$B$3:$AH$1266,Sheet1!F$1+(Sheet1!$A$1-1)*10,FALSE),IF(VLOOKUP($A1585,Sheet1!$B$3:$AH$1266,Sheet1!F$1+(Sheet1!$A$1-1)*10,FALSE)&gt;99999,-3,IF(VLOOKUP($A1585,Sheet1!$B$3:$AH$1266,Sheet1!F$1+(Sheet1!$A$1-1)*10,FALSE)&gt;9999,-2,IF(VLOOKUP($A1585,Sheet1!$B$3:$AH$1266,Sheet1!F$1+(Sheet1!$A$1-1)*10,FALSE)&gt;999,-1,0)))))))</f>
        <v>170</v>
      </c>
      <c r="W1585" s="66">
        <f>IF(ISNA(VLOOKUP($A1585,Sheet1!$B$3:$AH$1266,Sheet1!G$1+(Sheet1!$A$1-1)*10,FALSE))=TRUE,"---",IF(VLOOKUP($A1585,Sheet1!$B$3:$AH$1266,Sheet1!G$1+(Sheet1!$A$1-1)*10,FALSE)="---","---", (ROUND(VLOOKUP($A1585,Sheet1!$B$3:$AH$1266,Sheet1!G$1+(Sheet1!$A$1-1)*10,FALSE),IF(VLOOKUP($A1585,Sheet1!$B$3:$AH$1266,Sheet1!G$1+(Sheet1!$A$1-1)*10,FALSE)&gt;99999,-3,IF(VLOOKUP($A1585,Sheet1!$B$3:$AH$1266,Sheet1!G$1+(Sheet1!$A$1-1)*10,FALSE)&gt;9999,-2,IF(VLOOKUP($A1585,Sheet1!$B$3:$AH$1266,Sheet1!G$1+(Sheet1!$A$1-1)*10,FALSE)&gt;999,-1,0)))))))</f>
        <v>229</v>
      </c>
      <c r="X1585" s="66">
        <f>IF(ISNA(VLOOKUP($A1585,Sheet1!$B$3:$AH$1266,Sheet1!H$1+(Sheet1!$A$1-1)*10,FALSE))=TRUE,"---",IF(VLOOKUP($A1585,Sheet1!$B$3:$AH$1266,Sheet1!H$1+(Sheet1!$A$1-1)*10,FALSE)="---","---", (ROUND(VLOOKUP($A1585,Sheet1!$B$3:$AH$1266,Sheet1!H$1+(Sheet1!$A$1-1)*10,FALSE),IF(VLOOKUP($A1585,Sheet1!$B$3:$AH$1266,Sheet1!H$1+(Sheet1!$A$1-1)*10,FALSE)&gt;99999,-3,IF(VLOOKUP($A1585,Sheet1!$B$3:$AH$1266,Sheet1!H$1+(Sheet1!$A$1-1)*10,FALSE)&gt;9999,-2,IF(VLOOKUP($A1585,Sheet1!$B$3:$AH$1266,Sheet1!H$1+(Sheet1!$A$1-1)*10,FALSE)&gt;999,-1,0)))))))</f>
        <v>416</v>
      </c>
      <c r="Y1585" s="66">
        <f>IF(ISNA(VLOOKUP($A1585,Sheet1!$B$3:$AH$1266,Sheet1!I$1+(Sheet1!$A$1-1)*10,FALSE))=TRUE,"---",IF(VLOOKUP($A1585,Sheet1!$B$3:$AH$1266,Sheet1!I$1+(Sheet1!$A$1-1)*10,FALSE)="---","---", (ROUND(VLOOKUP($A1585,Sheet1!$B$3:$AH$1266,Sheet1!I$1+(Sheet1!$A$1-1)*10,FALSE),IF(VLOOKUP($A1585,Sheet1!$B$3:$AH$1266,Sheet1!I$1+(Sheet1!$A$1-1)*10,FALSE)&gt;99999,-3,IF(VLOOKUP($A1585,Sheet1!$B$3:$AH$1266,Sheet1!I$1+(Sheet1!$A$1-1)*10,FALSE)&gt;9999,-2,IF(VLOOKUP($A1585,Sheet1!$B$3:$AH$1266,Sheet1!I$1+(Sheet1!$A$1-1)*10,FALSE)&gt;999,-1,0)))))))</f>
        <v>572</v>
      </c>
      <c r="Z1585" s="66">
        <f>IF(ISNA(VLOOKUP($A1585,Sheet1!$B$3:$AH$1266,Sheet1!J$1+(Sheet1!$A$1-1)*10,FALSE))=TRUE,"---",IF(VLOOKUP($A1585,Sheet1!$B$3:$AH$1266,Sheet1!J$1+(Sheet1!$A$1-1)*10,FALSE)="---","---", (ROUND(VLOOKUP($A1585,Sheet1!$B$3:$AH$1266,Sheet1!J$1+(Sheet1!$A$1-1)*10,FALSE),IF(VLOOKUP($A1585,Sheet1!$B$3:$AH$1266,Sheet1!J$1+(Sheet1!$A$1-1)*10,FALSE)&gt;99999,-3,IF(VLOOKUP($A1585,Sheet1!$B$3:$AH$1266,Sheet1!J$1+(Sheet1!$A$1-1)*10,FALSE)&gt;9999,-2,IF(VLOOKUP($A1585,Sheet1!$B$3:$AH$1266,Sheet1!J$1+(Sheet1!$A$1-1)*10,FALSE)&gt;999,-1,0)))))))</f>
        <v>795</v>
      </c>
      <c r="AA1585" s="66">
        <f>IF(ISNA(VLOOKUP($A1585,Sheet1!$B$3:$AH$1266,Sheet1!K$1+(Sheet1!$A$1-1)*10,FALSE))=TRUE,"---",IF(VLOOKUP($A1585,Sheet1!$B$3:$AH$1266,Sheet1!K$1+(Sheet1!$A$1-1)*10,FALSE)="---","---", (ROUND(VLOOKUP($A1585,Sheet1!$B$3:$AH$1266,Sheet1!K$1+(Sheet1!$A$1-1)*10,FALSE),IF(VLOOKUP($A1585,Sheet1!$B$3:$AH$1266,Sheet1!K$1+(Sheet1!$A$1-1)*10,FALSE)&gt;99999,-3,IF(VLOOKUP($A1585,Sheet1!$B$3:$AH$1266,Sheet1!K$1+(Sheet1!$A$1-1)*10,FALSE)&gt;9999,-2,IF(VLOOKUP($A1585,Sheet1!$B$3:$AH$1266,Sheet1!K$1+(Sheet1!$A$1-1)*10,FALSE)&gt;999,-1,0)))))))</f>
        <v>992</v>
      </c>
      <c r="AB1585" s="66">
        <f>IF(ISNA(VLOOKUP($A1585,Sheet1!$B$3:$AH$1266,Sheet1!L$1+(Sheet1!$A$1-1)*10,FALSE))=TRUE,"---",IF(VLOOKUP($A1585,Sheet1!$B$3:$AH$1266,Sheet1!L$1+(Sheet1!$A$1-1)*10,FALSE)="---","---", (ROUND(VLOOKUP($A1585,Sheet1!$B$3:$AH$1266,Sheet1!L$1+(Sheet1!$A$1-1)*10,FALSE),IF(VLOOKUP($A1585,Sheet1!$B$3:$AH$1266,Sheet1!L$1+(Sheet1!$A$1-1)*10,FALSE)&gt;99999,-3,IF(VLOOKUP($A1585,Sheet1!$B$3:$AH$1266,Sheet1!L$1+(Sheet1!$A$1-1)*10,FALSE)&gt;9999,-2,IF(VLOOKUP($A1585,Sheet1!$B$3:$AH$1266,Sheet1!L$1+(Sheet1!$A$1-1)*10,FALSE)&gt;999,-1,0)))))))</f>
        <v>1200</v>
      </c>
      <c r="AC1585" s="66">
        <f>IF(ISNA(VLOOKUP($A1585,Sheet1!$B$3:$AH$1266,Sheet1!M$1+(Sheet1!$A$1-1)*10,FALSE))=TRUE,"---",IF(VLOOKUP($A1585,Sheet1!$B$3:$AH$1266,Sheet1!M$1+(Sheet1!$A$1-1)*10,FALSE)="---","---", (ROUND(VLOOKUP($A1585,Sheet1!$B$3:$AH$1266,Sheet1!M$1+(Sheet1!$A$1-1)*10,FALSE),IF(VLOOKUP($A1585,Sheet1!$B$3:$AH$1266,Sheet1!M$1+(Sheet1!$A$1-1)*10,FALSE)&gt;99999,-3,IF(VLOOKUP($A1585,Sheet1!$B$3:$AH$1266,Sheet1!M$1+(Sheet1!$A$1-1)*10,FALSE)&gt;9999,-2,IF(VLOOKUP($A1585,Sheet1!$B$3:$AH$1266,Sheet1!M$1+(Sheet1!$A$1-1)*10,FALSE)&gt;999,-1,0)))))))</f>
        <v>1420</v>
      </c>
      <c r="AD1585" s="66">
        <f>IF(ISNA(VLOOKUP($A1585,Sheet1!$B$3:$AH$1266,Sheet1!N$1+(Sheet1!$A$1-1)*10,FALSE))=TRUE,"---",IF(VLOOKUP($A1585,Sheet1!$B$3:$AH$1266,Sheet1!N$1+(Sheet1!$A$1-1)*10,FALSE)="---","---", (ROUND(VLOOKUP($A1585,Sheet1!$B$3:$AH$1266,Sheet1!N$1+(Sheet1!$A$1-1)*10,FALSE),IF(VLOOKUP($A1585,Sheet1!$B$3:$AH$1266,Sheet1!N$1+(Sheet1!$A$1-1)*10,FALSE)&gt;99999,-3,IF(VLOOKUP($A1585,Sheet1!$B$3:$AH$1266,Sheet1!N$1+(Sheet1!$A$1-1)*10,FALSE)&gt;9999,-2,IF(VLOOKUP($A1585,Sheet1!$B$3:$AH$1266,Sheet1!N$1+(Sheet1!$A$1-1)*10,FALSE)&gt;999,-1,0)))))))</f>
        <v>1740</v>
      </c>
    </row>
    <row r="1586" spans="1:30" ht="25.5" customHeight="1" x14ac:dyDescent="0.25">
      <c r="A1586" s="125" t="s">
        <v>2313</v>
      </c>
      <c r="B1586" s="138" t="s">
        <v>2314</v>
      </c>
      <c r="C1586" s="125">
        <v>422207</v>
      </c>
      <c r="D1586" s="125">
        <v>765735</v>
      </c>
      <c r="E1586" s="70" t="s">
        <v>3025</v>
      </c>
      <c r="F1586" s="139" t="s">
        <v>4405</v>
      </c>
      <c r="G1586" s="127" t="s">
        <v>160</v>
      </c>
      <c r="H1586" s="128">
        <v>2.91</v>
      </c>
      <c r="I1586" s="112">
        <v>12973</v>
      </c>
      <c r="J1586" s="140" t="s">
        <v>4405</v>
      </c>
      <c r="K1586" s="127" t="s">
        <v>17</v>
      </c>
      <c r="L1586" s="115">
        <v>7330</v>
      </c>
      <c r="M1586" s="116">
        <v>2519</v>
      </c>
      <c r="N1586" s="127" t="s">
        <v>554</v>
      </c>
      <c r="O1586" s="68" t="str">
        <f t="shared" si="53"/>
        <v>&lt;0.2</v>
      </c>
      <c r="P1586" s="68">
        <f>IF(O1586&lt;&gt;"",VLOOKUP($A1586,Sheet4!$A$2:$O$1309,14,FALSE)*100,"")</f>
        <v>1.5365610095873228</v>
      </c>
      <c r="Q1586" s="68">
        <f>IF(P1586&lt;&gt;"",VLOOKUP($A1586,Sheet4!$A$2:$O$1309,15,FALSE)*100,"")</f>
        <v>14.07322453952008</v>
      </c>
      <c r="R1586" s="74" t="str">
        <f t="shared" si="54"/>
        <v>&gt;500</v>
      </c>
      <c r="S1586" s="64" t="s">
        <v>4367</v>
      </c>
      <c r="T1586" s="64" t="str">
        <f>IF(ISNA(VLOOKUP(A1586,Sheet1!B$3:C$1266,2,FALSE)=TRUE),"NC",VLOOKUP(A1586,Sheet1!B$3:C$1266,2,FALSE))</f>
        <v>Rural</v>
      </c>
      <c r="U1586" s="65">
        <f>IF(ISNA(VLOOKUP($A1586,Sheet1!$B$3:$AH$1266,Sheet1!E$1+(Sheet1!$A$1-1)*10,FALSE))=TRUE,"---",IF(VLOOKUP($A1586,Sheet1!$B$3:$AH$1266,Sheet1!E$1+(Sheet1!$A$1-1)*10,FALSE)="---","---", (ROUND(VLOOKUP($A1586,Sheet1!$B$3:$AH$1266,Sheet1!E$1+(Sheet1!$A$1-1)*10,FALSE),IF(VLOOKUP($A1586,Sheet1!$B$3:$AH$1266,Sheet1!E$1+(Sheet1!$A$1-1)*10,FALSE)&gt;99999,-3,IF(VLOOKUP($A1586,Sheet1!$B$3:$AH$1266,Sheet1!E$1+(Sheet1!$A$1-1)*10,FALSE)&gt;9999,-2,IF(VLOOKUP($A1586,Sheet1!$B$3:$AH$1266,Sheet1!E$1+(Sheet1!$A$1-1)*10,FALSE)&gt;999,-1,0)))))))</f>
        <v>127</v>
      </c>
      <c r="V1586" s="65">
        <f>IF(ISNA(VLOOKUP($A1586,Sheet1!$B$3:$AH$1266,Sheet1!F$1+(Sheet1!$A$1-1)*10,FALSE))=TRUE,"---",IF(VLOOKUP($A1586,Sheet1!$B$3:$AH$1266,Sheet1!F$1+(Sheet1!$A$1-1)*10,FALSE)="---","---", (ROUND(VLOOKUP($A1586,Sheet1!$B$3:$AH$1266,Sheet1!F$1+(Sheet1!$A$1-1)*10,FALSE),IF(VLOOKUP($A1586,Sheet1!$B$3:$AH$1266,Sheet1!F$1+(Sheet1!$A$1-1)*10,FALSE)&gt;99999,-3,IF(VLOOKUP($A1586,Sheet1!$B$3:$AH$1266,Sheet1!F$1+(Sheet1!$A$1-1)*10,FALSE)&gt;9999,-2,IF(VLOOKUP($A1586,Sheet1!$B$3:$AH$1266,Sheet1!F$1+(Sheet1!$A$1-1)*10,FALSE)&gt;999,-1,0)))))))</f>
        <v>169</v>
      </c>
      <c r="W1586" s="65">
        <f>IF(ISNA(VLOOKUP($A1586,Sheet1!$B$3:$AH$1266,Sheet1!G$1+(Sheet1!$A$1-1)*10,FALSE))=TRUE,"---",IF(VLOOKUP($A1586,Sheet1!$B$3:$AH$1266,Sheet1!G$1+(Sheet1!$A$1-1)*10,FALSE)="---","---", (ROUND(VLOOKUP($A1586,Sheet1!$B$3:$AH$1266,Sheet1!G$1+(Sheet1!$A$1-1)*10,FALSE),IF(VLOOKUP($A1586,Sheet1!$B$3:$AH$1266,Sheet1!G$1+(Sheet1!$A$1-1)*10,FALSE)&gt;99999,-3,IF(VLOOKUP($A1586,Sheet1!$B$3:$AH$1266,Sheet1!G$1+(Sheet1!$A$1-1)*10,FALSE)&gt;9999,-2,IF(VLOOKUP($A1586,Sheet1!$B$3:$AH$1266,Sheet1!G$1+(Sheet1!$A$1-1)*10,FALSE)&gt;999,-1,0)))))))</f>
        <v>232</v>
      </c>
      <c r="X1586" s="65">
        <f>IF(ISNA(VLOOKUP($A1586,Sheet1!$B$3:$AH$1266,Sheet1!H$1+(Sheet1!$A$1-1)*10,FALSE))=TRUE,"---",IF(VLOOKUP($A1586,Sheet1!$B$3:$AH$1266,Sheet1!H$1+(Sheet1!$A$1-1)*10,FALSE)="---","---", (ROUND(VLOOKUP($A1586,Sheet1!$B$3:$AH$1266,Sheet1!H$1+(Sheet1!$A$1-1)*10,FALSE),IF(VLOOKUP($A1586,Sheet1!$B$3:$AH$1266,Sheet1!H$1+(Sheet1!$A$1-1)*10,FALSE)&gt;99999,-3,IF(VLOOKUP($A1586,Sheet1!$B$3:$AH$1266,Sheet1!H$1+(Sheet1!$A$1-1)*10,FALSE)&gt;9999,-2,IF(VLOOKUP($A1586,Sheet1!$B$3:$AH$1266,Sheet1!H$1+(Sheet1!$A$1-1)*10,FALSE)&gt;999,-1,0)))))))</f>
        <v>443</v>
      </c>
      <c r="Y1586" s="65">
        <f>IF(ISNA(VLOOKUP($A1586,Sheet1!$B$3:$AH$1266,Sheet1!I$1+(Sheet1!$A$1-1)*10,FALSE))=TRUE,"---",IF(VLOOKUP($A1586,Sheet1!$B$3:$AH$1266,Sheet1!I$1+(Sheet1!$A$1-1)*10,FALSE)="---","---", (ROUND(VLOOKUP($A1586,Sheet1!$B$3:$AH$1266,Sheet1!I$1+(Sheet1!$A$1-1)*10,FALSE),IF(VLOOKUP($A1586,Sheet1!$B$3:$AH$1266,Sheet1!I$1+(Sheet1!$A$1-1)*10,FALSE)&gt;99999,-3,IF(VLOOKUP($A1586,Sheet1!$B$3:$AH$1266,Sheet1!I$1+(Sheet1!$A$1-1)*10,FALSE)&gt;9999,-2,IF(VLOOKUP($A1586,Sheet1!$B$3:$AH$1266,Sheet1!I$1+(Sheet1!$A$1-1)*10,FALSE)&gt;999,-1,0)))))))</f>
        <v>626</v>
      </c>
      <c r="Z1586" s="65">
        <f>IF(ISNA(VLOOKUP($A1586,Sheet1!$B$3:$AH$1266,Sheet1!J$1+(Sheet1!$A$1-1)*10,FALSE))=TRUE,"---",IF(VLOOKUP($A1586,Sheet1!$B$3:$AH$1266,Sheet1!J$1+(Sheet1!$A$1-1)*10,FALSE)="---","---", (ROUND(VLOOKUP($A1586,Sheet1!$B$3:$AH$1266,Sheet1!J$1+(Sheet1!$A$1-1)*10,FALSE),IF(VLOOKUP($A1586,Sheet1!$B$3:$AH$1266,Sheet1!J$1+(Sheet1!$A$1-1)*10,FALSE)&gt;99999,-3,IF(VLOOKUP($A1586,Sheet1!$B$3:$AH$1266,Sheet1!J$1+(Sheet1!$A$1-1)*10,FALSE)&gt;9999,-2,IF(VLOOKUP($A1586,Sheet1!$B$3:$AH$1266,Sheet1!J$1+(Sheet1!$A$1-1)*10,FALSE)&gt;999,-1,0)))))))</f>
        <v>893</v>
      </c>
      <c r="AA1586" s="65">
        <f>IF(ISNA(VLOOKUP($A1586,Sheet1!$B$3:$AH$1266,Sheet1!K$1+(Sheet1!$A$1-1)*10,FALSE))=TRUE,"---",IF(VLOOKUP($A1586,Sheet1!$B$3:$AH$1266,Sheet1!K$1+(Sheet1!$A$1-1)*10,FALSE)="---","---", (ROUND(VLOOKUP($A1586,Sheet1!$B$3:$AH$1266,Sheet1!K$1+(Sheet1!$A$1-1)*10,FALSE),IF(VLOOKUP($A1586,Sheet1!$B$3:$AH$1266,Sheet1!K$1+(Sheet1!$A$1-1)*10,FALSE)&gt;99999,-3,IF(VLOOKUP($A1586,Sheet1!$B$3:$AH$1266,Sheet1!K$1+(Sheet1!$A$1-1)*10,FALSE)&gt;9999,-2,IF(VLOOKUP($A1586,Sheet1!$B$3:$AH$1266,Sheet1!K$1+(Sheet1!$A$1-1)*10,FALSE)&gt;999,-1,0)))))))</f>
        <v>1130</v>
      </c>
      <c r="AB1586" s="65">
        <f>IF(ISNA(VLOOKUP($A1586,Sheet1!$B$3:$AH$1266,Sheet1!L$1+(Sheet1!$A$1-1)*10,FALSE))=TRUE,"---",IF(VLOOKUP($A1586,Sheet1!$B$3:$AH$1266,Sheet1!L$1+(Sheet1!$A$1-1)*10,FALSE)="---","---", (ROUND(VLOOKUP($A1586,Sheet1!$B$3:$AH$1266,Sheet1!L$1+(Sheet1!$A$1-1)*10,FALSE),IF(VLOOKUP($A1586,Sheet1!$B$3:$AH$1266,Sheet1!L$1+(Sheet1!$A$1-1)*10,FALSE)&gt;99999,-3,IF(VLOOKUP($A1586,Sheet1!$B$3:$AH$1266,Sheet1!L$1+(Sheet1!$A$1-1)*10,FALSE)&gt;9999,-2,IF(VLOOKUP($A1586,Sheet1!$B$3:$AH$1266,Sheet1!L$1+(Sheet1!$A$1-1)*10,FALSE)&gt;999,-1,0)))))))</f>
        <v>1390</v>
      </c>
      <c r="AC1586" s="65">
        <f>IF(ISNA(VLOOKUP($A1586,Sheet1!$B$3:$AH$1266,Sheet1!M$1+(Sheet1!$A$1-1)*10,FALSE))=TRUE,"---",IF(VLOOKUP($A1586,Sheet1!$B$3:$AH$1266,Sheet1!M$1+(Sheet1!$A$1-1)*10,FALSE)="---","---", (ROUND(VLOOKUP($A1586,Sheet1!$B$3:$AH$1266,Sheet1!M$1+(Sheet1!$A$1-1)*10,FALSE),IF(VLOOKUP($A1586,Sheet1!$B$3:$AH$1266,Sheet1!M$1+(Sheet1!$A$1-1)*10,FALSE)&gt;99999,-3,IF(VLOOKUP($A1586,Sheet1!$B$3:$AH$1266,Sheet1!M$1+(Sheet1!$A$1-1)*10,FALSE)&gt;9999,-2,IF(VLOOKUP($A1586,Sheet1!$B$3:$AH$1266,Sheet1!M$1+(Sheet1!$A$1-1)*10,FALSE)&gt;999,-1,0)))))))</f>
        <v>1670</v>
      </c>
      <c r="AD1586" s="65">
        <f>IF(ISNA(VLOOKUP($A1586,Sheet1!$B$3:$AH$1266,Sheet1!N$1+(Sheet1!$A$1-1)*10,FALSE))=TRUE,"---",IF(VLOOKUP($A1586,Sheet1!$B$3:$AH$1266,Sheet1!N$1+(Sheet1!$A$1-1)*10,FALSE)="---","---", (ROUND(VLOOKUP($A1586,Sheet1!$B$3:$AH$1266,Sheet1!N$1+(Sheet1!$A$1-1)*10,FALSE),IF(VLOOKUP($A1586,Sheet1!$B$3:$AH$1266,Sheet1!N$1+(Sheet1!$A$1-1)*10,FALSE)&gt;99999,-3,IF(VLOOKUP($A1586,Sheet1!$B$3:$AH$1266,Sheet1!N$1+(Sheet1!$A$1-1)*10,FALSE)&gt;9999,-2,IF(VLOOKUP($A1586,Sheet1!$B$3:$AH$1266,Sheet1!N$1+(Sheet1!$A$1-1)*10,FALSE)&gt;999,-1,0)))))))</f>
        <v>2090</v>
      </c>
    </row>
    <row r="1587" spans="1:30" ht="25.5" customHeight="1" x14ac:dyDescent="0.25">
      <c r="A1587" s="133" t="s">
        <v>2315</v>
      </c>
      <c r="B1587" s="141" t="s">
        <v>2316</v>
      </c>
      <c r="C1587" s="133">
        <v>422234</v>
      </c>
      <c r="D1587" s="133">
        <v>765208</v>
      </c>
      <c r="E1587" s="67" t="s">
        <v>3025</v>
      </c>
      <c r="F1587" s="135" t="s">
        <v>4405</v>
      </c>
      <c r="G1587" s="118" t="s">
        <v>160</v>
      </c>
      <c r="H1587" s="136">
        <v>22.8</v>
      </c>
      <c r="I1587" s="119">
        <v>12973</v>
      </c>
      <c r="J1587" s="137" t="s">
        <v>4405</v>
      </c>
      <c r="K1587" s="118" t="s">
        <v>17</v>
      </c>
      <c r="L1587" s="122">
        <v>27900</v>
      </c>
      <c r="M1587" s="123">
        <v>1224</v>
      </c>
      <c r="N1587" s="118" t="s">
        <v>145</v>
      </c>
      <c r="O1587" s="71" t="str">
        <f t="shared" si="53"/>
        <v>&lt;0.2</v>
      </c>
      <c r="P1587" s="71">
        <f>IF(O1587&lt;&gt;"",VLOOKUP($A1587,Sheet4!$A$2:$O$1309,14,FALSE)*100,"")</f>
        <v>1.5365610095873228</v>
      </c>
      <c r="Q1587" s="71">
        <f>IF(P1587&lt;&gt;"",VLOOKUP($A1587,Sheet4!$A$2:$O$1309,15,FALSE)*100,"")</f>
        <v>14.07322453952008</v>
      </c>
      <c r="R1587" s="73" t="str">
        <f t="shared" si="54"/>
        <v>&gt;500</v>
      </c>
      <c r="S1587" s="63" t="s">
        <v>4367</v>
      </c>
      <c r="T1587" s="63" t="str">
        <f>IF(ISNA(VLOOKUP(A1587,Sheet1!B$3:C$1266,2,FALSE)=TRUE),"NC",VLOOKUP(A1587,Sheet1!B$3:C$1266,2,FALSE))</f>
        <v>Rural</v>
      </c>
      <c r="U1587" s="66">
        <f>IF(ISNA(VLOOKUP($A1587,Sheet1!$B$3:$AH$1266,Sheet1!E$1+(Sheet1!$A$1-1)*10,FALSE))=TRUE,"---",IF(VLOOKUP($A1587,Sheet1!$B$3:$AH$1266,Sheet1!E$1+(Sheet1!$A$1-1)*10,FALSE)="---","---", (ROUND(VLOOKUP($A1587,Sheet1!$B$3:$AH$1266,Sheet1!E$1+(Sheet1!$A$1-1)*10,FALSE),IF(VLOOKUP($A1587,Sheet1!$B$3:$AH$1266,Sheet1!E$1+(Sheet1!$A$1-1)*10,FALSE)&gt;99999,-3,IF(VLOOKUP($A1587,Sheet1!$B$3:$AH$1266,Sheet1!E$1+(Sheet1!$A$1-1)*10,FALSE)&gt;9999,-2,IF(VLOOKUP($A1587,Sheet1!$B$3:$AH$1266,Sheet1!E$1+(Sheet1!$A$1-1)*10,FALSE)&gt;999,-1,0)))))))</f>
        <v>627</v>
      </c>
      <c r="V1587" s="66">
        <f>IF(ISNA(VLOOKUP($A1587,Sheet1!$B$3:$AH$1266,Sheet1!F$1+(Sheet1!$A$1-1)*10,FALSE))=TRUE,"---",IF(VLOOKUP($A1587,Sheet1!$B$3:$AH$1266,Sheet1!F$1+(Sheet1!$A$1-1)*10,FALSE)="---","---", (ROUND(VLOOKUP($A1587,Sheet1!$B$3:$AH$1266,Sheet1!F$1+(Sheet1!$A$1-1)*10,FALSE),IF(VLOOKUP($A1587,Sheet1!$B$3:$AH$1266,Sheet1!F$1+(Sheet1!$A$1-1)*10,FALSE)&gt;99999,-3,IF(VLOOKUP($A1587,Sheet1!$B$3:$AH$1266,Sheet1!F$1+(Sheet1!$A$1-1)*10,FALSE)&gt;9999,-2,IF(VLOOKUP($A1587,Sheet1!$B$3:$AH$1266,Sheet1!F$1+(Sheet1!$A$1-1)*10,FALSE)&gt;999,-1,0)))))))</f>
        <v>808</v>
      </c>
      <c r="W1587" s="66">
        <f>IF(ISNA(VLOOKUP($A1587,Sheet1!$B$3:$AH$1266,Sheet1!G$1+(Sheet1!$A$1-1)*10,FALSE))=TRUE,"---",IF(VLOOKUP($A1587,Sheet1!$B$3:$AH$1266,Sheet1!G$1+(Sheet1!$A$1-1)*10,FALSE)="---","---", (ROUND(VLOOKUP($A1587,Sheet1!$B$3:$AH$1266,Sheet1!G$1+(Sheet1!$A$1-1)*10,FALSE),IF(VLOOKUP($A1587,Sheet1!$B$3:$AH$1266,Sheet1!G$1+(Sheet1!$A$1-1)*10,FALSE)&gt;99999,-3,IF(VLOOKUP($A1587,Sheet1!$B$3:$AH$1266,Sheet1!G$1+(Sheet1!$A$1-1)*10,FALSE)&gt;9999,-2,IF(VLOOKUP($A1587,Sheet1!$B$3:$AH$1266,Sheet1!G$1+(Sheet1!$A$1-1)*10,FALSE)&gt;999,-1,0)))))))</f>
        <v>1080</v>
      </c>
      <c r="X1587" s="66">
        <f>IF(ISNA(VLOOKUP($A1587,Sheet1!$B$3:$AH$1266,Sheet1!H$1+(Sheet1!$A$1-1)*10,FALSE))=TRUE,"---",IF(VLOOKUP($A1587,Sheet1!$B$3:$AH$1266,Sheet1!H$1+(Sheet1!$A$1-1)*10,FALSE)="---","---", (ROUND(VLOOKUP($A1587,Sheet1!$B$3:$AH$1266,Sheet1!H$1+(Sheet1!$A$1-1)*10,FALSE),IF(VLOOKUP($A1587,Sheet1!$B$3:$AH$1266,Sheet1!H$1+(Sheet1!$A$1-1)*10,FALSE)&gt;99999,-3,IF(VLOOKUP($A1587,Sheet1!$B$3:$AH$1266,Sheet1!H$1+(Sheet1!$A$1-1)*10,FALSE)&gt;9999,-2,IF(VLOOKUP($A1587,Sheet1!$B$3:$AH$1266,Sheet1!H$1+(Sheet1!$A$1-1)*10,FALSE)&gt;999,-1,0)))))))</f>
        <v>1940</v>
      </c>
      <c r="Y1587" s="66">
        <f>IF(ISNA(VLOOKUP($A1587,Sheet1!$B$3:$AH$1266,Sheet1!I$1+(Sheet1!$A$1-1)*10,FALSE))=TRUE,"---",IF(VLOOKUP($A1587,Sheet1!$B$3:$AH$1266,Sheet1!I$1+(Sheet1!$A$1-1)*10,FALSE)="---","---", (ROUND(VLOOKUP($A1587,Sheet1!$B$3:$AH$1266,Sheet1!I$1+(Sheet1!$A$1-1)*10,FALSE),IF(VLOOKUP($A1587,Sheet1!$B$3:$AH$1266,Sheet1!I$1+(Sheet1!$A$1-1)*10,FALSE)&gt;99999,-3,IF(VLOOKUP($A1587,Sheet1!$B$3:$AH$1266,Sheet1!I$1+(Sheet1!$A$1-1)*10,FALSE)&gt;9999,-2,IF(VLOOKUP($A1587,Sheet1!$B$3:$AH$1266,Sheet1!I$1+(Sheet1!$A$1-1)*10,FALSE)&gt;999,-1,0)))))))</f>
        <v>2650</v>
      </c>
      <c r="Z1587" s="66">
        <f>IF(ISNA(VLOOKUP($A1587,Sheet1!$B$3:$AH$1266,Sheet1!J$1+(Sheet1!$A$1-1)*10,FALSE))=TRUE,"---",IF(VLOOKUP($A1587,Sheet1!$B$3:$AH$1266,Sheet1!J$1+(Sheet1!$A$1-1)*10,FALSE)="---","---", (ROUND(VLOOKUP($A1587,Sheet1!$B$3:$AH$1266,Sheet1!J$1+(Sheet1!$A$1-1)*10,FALSE),IF(VLOOKUP($A1587,Sheet1!$B$3:$AH$1266,Sheet1!J$1+(Sheet1!$A$1-1)*10,FALSE)&gt;99999,-3,IF(VLOOKUP($A1587,Sheet1!$B$3:$AH$1266,Sheet1!J$1+(Sheet1!$A$1-1)*10,FALSE)&gt;9999,-2,IF(VLOOKUP($A1587,Sheet1!$B$3:$AH$1266,Sheet1!J$1+(Sheet1!$A$1-1)*10,FALSE)&gt;999,-1,0)))))))</f>
        <v>3680</v>
      </c>
      <c r="AA1587" s="66">
        <f>IF(ISNA(VLOOKUP($A1587,Sheet1!$B$3:$AH$1266,Sheet1!K$1+(Sheet1!$A$1-1)*10,FALSE))=TRUE,"---",IF(VLOOKUP($A1587,Sheet1!$B$3:$AH$1266,Sheet1!K$1+(Sheet1!$A$1-1)*10,FALSE)="---","---", (ROUND(VLOOKUP($A1587,Sheet1!$B$3:$AH$1266,Sheet1!K$1+(Sheet1!$A$1-1)*10,FALSE),IF(VLOOKUP($A1587,Sheet1!$B$3:$AH$1266,Sheet1!K$1+(Sheet1!$A$1-1)*10,FALSE)&gt;99999,-3,IF(VLOOKUP($A1587,Sheet1!$B$3:$AH$1266,Sheet1!K$1+(Sheet1!$A$1-1)*10,FALSE)&gt;9999,-2,IF(VLOOKUP($A1587,Sheet1!$B$3:$AH$1266,Sheet1!K$1+(Sheet1!$A$1-1)*10,FALSE)&gt;999,-1,0)))))))</f>
        <v>4590</v>
      </c>
      <c r="AB1587" s="66">
        <f>IF(ISNA(VLOOKUP($A1587,Sheet1!$B$3:$AH$1266,Sheet1!L$1+(Sheet1!$A$1-1)*10,FALSE))=TRUE,"---",IF(VLOOKUP($A1587,Sheet1!$B$3:$AH$1266,Sheet1!L$1+(Sheet1!$A$1-1)*10,FALSE)="---","---", (ROUND(VLOOKUP($A1587,Sheet1!$B$3:$AH$1266,Sheet1!L$1+(Sheet1!$A$1-1)*10,FALSE),IF(VLOOKUP($A1587,Sheet1!$B$3:$AH$1266,Sheet1!L$1+(Sheet1!$A$1-1)*10,FALSE)&gt;99999,-3,IF(VLOOKUP($A1587,Sheet1!$B$3:$AH$1266,Sheet1!L$1+(Sheet1!$A$1-1)*10,FALSE)&gt;9999,-2,IF(VLOOKUP($A1587,Sheet1!$B$3:$AH$1266,Sheet1!L$1+(Sheet1!$A$1-1)*10,FALSE)&gt;999,-1,0)))))))</f>
        <v>5540</v>
      </c>
      <c r="AC1587" s="66">
        <f>IF(ISNA(VLOOKUP($A1587,Sheet1!$B$3:$AH$1266,Sheet1!M$1+(Sheet1!$A$1-1)*10,FALSE))=TRUE,"---",IF(VLOOKUP($A1587,Sheet1!$B$3:$AH$1266,Sheet1!M$1+(Sheet1!$A$1-1)*10,FALSE)="---","---", (ROUND(VLOOKUP($A1587,Sheet1!$B$3:$AH$1266,Sheet1!M$1+(Sheet1!$A$1-1)*10,FALSE),IF(VLOOKUP($A1587,Sheet1!$B$3:$AH$1266,Sheet1!M$1+(Sheet1!$A$1-1)*10,FALSE)&gt;99999,-3,IF(VLOOKUP($A1587,Sheet1!$B$3:$AH$1266,Sheet1!M$1+(Sheet1!$A$1-1)*10,FALSE)&gt;9999,-2,IF(VLOOKUP($A1587,Sheet1!$B$3:$AH$1266,Sheet1!M$1+(Sheet1!$A$1-1)*10,FALSE)&gt;999,-1,0)))))))</f>
        <v>6570</v>
      </c>
      <c r="AD1587" s="66">
        <f>IF(ISNA(VLOOKUP($A1587,Sheet1!$B$3:$AH$1266,Sheet1!N$1+(Sheet1!$A$1-1)*10,FALSE))=TRUE,"---",IF(VLOOKUP($A1587,Sheet1!$B$3:$AH$1266,Sheet1!N$1+(Sheet1!$A$1-1)*10,FALSE)="---","---", (ROUND(VLOOKUP($A1587,Sheet1!$B$3:$AH$1266,Sheet1!N$1+(Sheet1!$A$1-1)*10,FALSE),IF(VLOOKUP($A1587,Sheet1!$B$3:$AH$1266,Sheet1!N$1+(Sheet1!$A$1-1)*10,FALSE)&gt;99999,-3,IF(VLOOKUP($A1587,Sheet1!$B$3:$AH$1266,Sheet1!N$1+(Sheet1!$A$1-1)*10,FALSE)&gt;9999,-2,IF(VLOOKUP($A1587,Sheet1!$B$3:$AH$1266,Sheet1!N$1+(Sheet1!$A$1-1)*10,FALSE)&gt;999,-1,0)))))))</f>
        <v>8110</v>
      </c>
    </row>
    <row r="1588" spans="1:30" ht="25.5" customHeight="1" x14ac:dyDescent="0.25">
      <c r="A1588" s="303" t="s">
        <v>2317</v>
      </c>
      <c r="B1588" s="330" t="s">
        <v>2318</v>
      </c>
      <c r="C1588" s="303">
        <v>422521</v>
      </c>
      <c r="D1588" s="303">
        <v>764957</v>
      </c>
      <c r="E1588" s="307" t="s">
        <v>3025</v>
      </c>
      <c r="F1588" s="342" t="s">
        <v>4685</v>
      </c>
      <c r="G1588" s="318" t="s">
        <v>286</v>
      </c>
      <c r="H1588" s="347">
        <v>11.8</v>
      </c>
      <c r="I1588" s="112">
        <v>12973</v>
      </c>
      <c r="J1588" s="140" t="s">
        <v>4405</v>
      </c>
      <c r="K1588" s="127" t="s">
        <v>17</v>
      </c>
      <c r="L1588" s="115">
        <v>4600</v>
      </c>
      <c r="M1588" s="116">
        <v>390</v>
      </c>
      <c r="N1588" s="127" t="s">
        <v>956</v>
      </c>
      <c r="O1588" s="68" t="str">
        <f t="shared" si="53"/>
        <v>&lt;0.2</v>
      </c>
      <c r="P1588" s="68">
        <f>IF(O1588&lt;&gt;"",VLOOKUP($A1588,Sheet4!$A$2:$O$1309,14,FALSE)*100,"")</f>
        <v>3.2676322132066393</v>
      </c>
      <c r="Q1588" s="68">
        <f>IF(P1588&lt;&gt;"",VLOOKUP($A1588,Sheet4!$A$2:$O$1309,15,FALSE)*100,"")</f>
        <v>27.776967100777551</v>
      </c>
      <c r="R1588" s="74" t="str">
        <f t="shared" si="54"/>
        <v>&gt;500</v>
      </c>
      <c r="S1588" s="356" t="s">
        <v>4368</v>
      </c>
      <c r="T1588" s="356" t="str">
        <f>IF(ISNA(VLOOKUP(A1588,Sheet1!B$3:C$1266,2,FALSE)=TRUE),"NC",VLOOKUP(A1588,Sheet1!B$3:C$1266,2,FALSE))</f>
        <v>Rural</v>
      </c>
      <c r="U1588" s="392">
        <f>IF(ISNA(VLOOKUP($A1588,Sheet1!$B$3:$AH$1266,Sheet1!E$1+(Sheet1!$A$1-1)*10,FALSE))=TRUE,"---",IF(VLOOKUP($A1588,Sheet1!$B$3:$AH$1266,Sheet1!E$1+(Sheet1!$A$1-1)*10,FALSE)="---","---", (ROUND(VLOOKUP($A1588,Sheet1!$B$3:$AH$1266,Sheet1!E$1+(Sheet1!$A$1-1)*10,FALSE),IF(VLOOKUP($A1588,Sheet1!$B$3:$AH$1266,Sheet1!E$1+(Sheet1!$A$1-1)*10,FALSE)&gt;99999,-3,IF(VLOOKUP($A1588,Sheet1!$B$3:$AH$1266,Sheet1!E$1+(Sheet1!$A$1-1)*10,FALSE)&gt;9999,-2,IF(VLOOKUP($A1588,Sheet1!$B$3:$AH$1266,Sheet1!E$1+(Sheet1!$A$1-1)*10,FALSE)&gt;999,-1,0)))))))</f>
        <v>230</v>
      </c>
      <c r="V1588" s="392">
        <f>IF(ISNA(VLOOKUP($A1588,Sheet1!$B$3:$AH$1266,Sheet1!F$1+(Sheet1!$A$1-1)*10,FALSE))=TRUE,"---",IF(VLOOKUP($A1588,Sheet1!$B$3:$AH$1266,Sheet1!F$1+(Sheet1!$A$1-1)*10,FALSE)="---","---", (ROUND(VLOOKUP($A1588,Sheet1!$B$3:$AH$1266,Sheet1!F$1+(Sheet1!$A$1-1)*10,FALSE),IF(VLOOKUP($A1588,Sheet1!$B$3:$AH$1266,Sheet1!F$1+(Sheet1!$A$1-1)*10,FALSE)&gt;99999,-3,IF(VLOOKUP($A1588,Sheet1!$B$3:$AH$1266,Sheet1!F$1+(Sheet1!$A$1-1)*10,FALSE)&gt;9999,-2,IF(VLOOKUP($A1588,Sheet1!$B$3:$AH$1266,Sheet1!F$1+(Sheet1!$A$1-1)*10,FALSE)&gt;999,-1,0)))))))</f>
        <v>287</v>
      </c>
      <c r="W1588" s="392">
        <f>IF(ISNA(VLOOKUP($A1588,Sheet1!$B$3:$AH$1266,Sheet1!G$1+(Sheet1!$A$1-1)*10,FALSE))=TRUE,"---",IF(VLOOKUP($A1588,Sheet1!$B$3:$AH$1266,Sheet1!G$1+(Sheet1!$A$1-1)*10,FALSE)="---","---", (ROUND(VLOOKUP($A1588,Sheet1!$B$3:$AH$1266,Sheet1!G$1+(Sheet1!$A$1-1)*10,FALSE),IF(VLOOKUP($A1588,Sheet1!$B$3:$AH$1266,Sheet1!G$1+(Sheet1!$A$1-1)*10,FALSE)&gt;99999,-3,IF(VLOOKUP($A1588,Sheet1!$B$3:$AH$1266,Sheet1!G$1+(Sheet1!$A$1-1)*10,FALSE)&gt;9999,-2,IF(VLOOKUP($A1588,Sheet1!$B$3:$AH$1266,Sheet1!G$1+(Sheet1!$A$1-1)*10,FALSE)&gt;999,-1,0)))))))</f>
        <v>361</v>
      </c>
      <c r="X1588" s="392">
        <f>IF(ISNA(VLOOKUP($A1588,Sheet1!$B$3:$AH$1266,Sheet1!H$1+(Sheet1!$A$1-1)*10,FALSE))=TRUE,"---",IF(VLOOKUP($A1588,Sheet1!$B$3:$AH$1266,Sheet1!H$1+(Sheet1!$A$1-1)*10,FALSE)="---","---", (ROUND(VLOOKUP($A1588,Sheet1!$B$3:$AH$1266,Sheet1!H$1+(Sheet1!$A$1-1)*10,FALSE),IF(VLOOKUP($A1588,Sheet1!$B$3:$AH$1266,Sheet1!H$1+(Sheet1!$A$1-1)*10,FALSE)&gt;99999,-3,IF(VLOOKUP($A1588,Sheet1!$B$3:$AH$1266,Sheet1!H$1+(Sheet1!$A$1-1)*10,FALSE)&gt;9999,-2,IF(VLOOKUP($A1588,Sheet1!$B$3:$AH$1266,Sheet1!H$1+(Sheet1!$A$1-1)*10,FALSE)&gt;999,-1,0)))))))</f>
        <v>558</v>
      </c>
      <c r="Y1588" s="392">
        <f>IF(ISNA(VLOOKUP($A1588,Sheet1!$B$3:$AH$1266,Sheet1!I$1+(Sheet1!$A$1-1)*10,FALSE))=TRUE,"---",IF(VLOOKUP($A1588,Sheet1!$B$3:$AH$1266,Sheet1!I$1+(Sheet1!$A$1-1)*10,FALSE)="---","---", (ROUND(VLOOKUP($A1588,Sheet1!$B$3:$AH$1266,Sheet1!I$1+(Sheet1!$A$1-1)*10,FALSE),IF(VLOOKUP($A1588,Sheet1!$B$3:$AH$1266,Sheet1!I$1+(Sheet1!$A$1-1)*10,FALSE)&gt;99999,-3,IF(VLOOKUP($A1588,Sheet1!$B$3:$AH$1266,Sheet1!I$1+(Sheet1!$A$1-1)*10,FALSE)&gt;9999,-2,IF(VLOOKUP($A1588,Sheet1!$B$3:$AH$1266,Sheet1!I$1+(Sheet1!$A$1-1)*10,FALSE)&gt;999,-1,0)))))))</f>
        <v>694</v>
      </c>
      <c r="Z1588" s="392">
        <f>IF(ISNA(VLOOKUP($A1588,Sheet1!$B$3:$AH$1266,Sheet1!J$1+(Sheet1!$A$1-1)*10,FALSE))=TRUE,"---",IF(VLOOKUP($A1588,Sheet1!$B$3:$AH$1266,Sheet1!J$1+(Sheet1!$A$1-1)*10,FALSE)="---","---", (ROUND(VLOOKUP($A1588,Sheet1!$B$3:$AH$1266,Sheet1!J$1+(Sheet1!$A$1-1)*10,FALSE),IF(VLOOKUP($A1588,Sheet1!$B$3:$AH$1266,Sheet1!J$1+(Sheet1!$A$1-1)*10,FALSE)&gt;99999,-3,IF(VLOOKUP($A1588,Sheet1!$B$3:$AH$1266,Sheet1!J$1+(Sheet1!$A$1-1)*10,FALSE)&gt;9999,-2,IF(VLOOKUP($A1588,Sheet1!$B$3:$AH$1266,Sheet1!J$1+(Sheet1!$A$1-1)*10,FALSE)&gt;999,-1,0)))))))</f>
        <v>875</v>
      </c>
      <c r="AA1588" s="392">
        <f>IF(ISNA(VLOOKUP($A1588,Sheet1!$B$3:$AH$1266,Sheet1!K$1+(Sheet1!$A$1-1)*10,FALSE))=TRUE,"---",IF(VLOOKUP($A1588,Sheet1!$B$3:$AH$1266,Sheet1!K$1+(Sheet1!$A$1-1)*10,FALSE)="---","---", (ROUND(VLOOKUP($A1588,Sheet1!$B$3:$AH$1266,Sheet1!K$1+(Sheet1!$A$1-1)*10,FALSE),IF(VLOOKUP($A1588,Sheet1!$B$3:$AH$1266,Sheet1!K$1+(Sheet1!$A$1-1)*10,FALSE)&gt;99999,-3,IF(VLOOKUP($A1588,Sheet1!$B$3:$AH$1266,Sheet1!K$1+(Sheet1!$A$1-1)*10,FALSE)&gt;9999,-2,IF(VLOOKUP($A1588,Sheet1!$B$3:$AH$1266,Sheet1!K$1+(Sheet1!$A$1-1)*10,FALSE)&gt;999,-1,0)))))))</f>
        <v>1010</v>
      </c>
      <c r="AB1588" s="392">
        <f>IF(ISNA(VLOOKUP($A1588,Sheet1!$B$3:$AH$1266,Sheet1!L$1+(Sheet1!$A$1-1)*10,FALSE))=TRUE,"---",IF(VLOOKUP($A1588,Sheet1!$B$3:$AH$1266,Sheet1!L$1+(Sheet1!$A$1-1)*10,FALSE)="---","---", (ROUND(VLOOKUP($A1588,Sheet1!$B$3:$AH$1266,Sheet1!L$1+(Sheet1!$A$1-1)*10,FALSE),IF(VLOOKUP($A1588,Sheet1!$B$3:$AH$1266,Sheet1!L$1+(Sheet1!$A$1-1)*10,FALSE)&gt;99999,-3,IF(VLOOKUP($A1588,Sheet1!$B$3:$AH$1266,Sheet1!L$1+(Sheet1!$A$1-1)*10,FALSE)&gt;9999,-2,IF(VLOOKUP($A1588,Sheet1!$B$3:$AH$1266,Sheet1!L$1+(Sheet1!$A$1-1)*10,FALSE)&gt;999,-1,0)))))))</f>
        <v>1150</v>
      </c>
      <c r="AC1588" s="392">
        <f>IF(ISNA(VLOOKUP($A1588,Sheet1!$B$3:$AH$1266,Sheet1!M$1+(Sheet1!$A$1-1)*10,FALSE))=TRUE,"---",IF(VLOOKUP($A1588,Sheet1!$B$3:$AH$1266,Sheet1!M$1+(Sheet1!$A$1-1)*10,FALSE)="---","---", (ROUND(VLOOKUP($A1588,Sheet1!$B$3:$AH$1266,Sheet1!M$1+(Sheet1!$A$1-1)*10,FALSE),IF(VLOOKUP($A1588,Sheet1!$B$3:$AH$1266,Sheet1!M$1+(Sheet1!$A$1-1)*10,FALSE)&gt;99999,-3,IF(VLOOKUP($A1588,Sheet1!$B$3:$AH$1266,Sheet1!M$1+(Sheet1!$A$1-1)*10,FALSE)&gt;9999,-2,IF(VLOOKUP($A1588,Sheet1!$B$3:$AH$1266,Sheet1!M$1+(Sheet1!$A$1-1)*10,FALSE)&gt;999,-1,0)))))))</f>
        <v>1290</v>
      </c>
      <c r="AD1588" s="392">
        <f>IF(ISNA(VLOOKUP($A1588,Sheet1!$B$3:$AH$1266,Sheet1!N$1+(Sheet1!$A$1-1)*10,FALSE))=TRUE,"---",IF(VLOOKUP($A1588,Sheet1!$B$3:$AH$1266,Sheet1!N$1+(Sheet1!$A$1-1)*10,FALSE)="---","---", (ROUND(VLOOKUP($A1588,Sheet1!$B$3:$AH$1266,Sheet1!N$1+(Sheet1!$A$1-1)*10,FALSE),IF(VLOOKUP($A1588,Sheet1!$B$3:$AH$1266,Sheet1!N$1+(Sheet1!$A$1-1)*10,FALSE)&gt;99999,-3,IF(VLOOKUP($A1588,Sheet1!$B$3:$AH$1266,Sheet1!N$1+(Sheet1!$A$1-1)*10,FALSE)&gt;9999,-2,IF(VLOOKUP($A1588,Sheet1!$B$3:$AH$1266,Sheet1!N$1+(Sheet1!$A$1-1)*10,FALSE)&gt;999,-1,0)))))))</f>
        <v>1480</v>
      </c>
    </row>
    <row r="1589" spans="1:30" ht="25.5" customHeight="1" x14ac:dyDescent="0.25">
      <c r="A1589" s="303"/>
      <c r="B1589" s="331"/>
      <c r="C1589" s="303"/>
      <c r="D1589" s="303"/>
      <c r="E1589" s="307" t="e">
        <v>#N/A</v>
      </c>
      <c r="F1589" s="331"/>
      <c r="G1589" s="319"/>
      <c r="H1589" s="347"/>
      <c r="I1589" s="112">
        <v>26473</v>
      </c>
      <c r="J1589" s="113">
        <v>5.4</v>
      </c>
      <c r="K1589" s="114" t="s">
        <v>4405</v>
      </c>
      <c r="L1589" s="115">
        <v>1500</v>
      </c>
      <c r="M1589" s="116">
        <v>127</v>
      </c>
      <c r="N1589" s="127" t="s">
        <v>17</v>
      </c>
      <c r="O1589" s="68" t="s">
        <v>4405</v>
      </c>
      <c r="P1589" s="68" t="s">
        <v>4405</v>
      </c>
      <c r="Q1589" s="68" t="s">
        <v>4405</v>
      </c>
      <c r="R1589" s="74" t="s">
        <v>4405</v>
      </c>
      <c r="S1589" s="356" t="e">
        <v>#N/A</v>
      </c>
      <c r="T1589" s="356" t="str">
        <f>IF(ISNA(VLOOKUP(A1589,Sheet1!B$3:C$1266,2,FALSE)=TRUE),"ND",VLOOKUP(A1589,Sheet1!B$3:C$1266,2,FALSE))</f>
        <v>ND</v>
      </c>
      <c r="U1589" s="392" t="str">
        <f>IF(ISNA(VLOOKUP($A1589,Sheet1!$B$3:$AH$1266,Sheet1!E$1+(Sheet1!$A$1-1)*10,FALSE))=TRUE,"---",IF(VLOOKUP($A1589,Sheet1!$B$3:$AH$1266,Sheet1!E$1+(Sheet1!$A$1-1)*10,FALSE)="---","---", (ROUND(VLOOKUP($A1589,Sheet1!$B$3:$AH$1266,Sheet1!E$1+(Sheet1!$A$1-1)*10,FALSE),IF(VLOOKUP($A1589,Sheet1!$B$3:$AH$1266,Sheet1!E$1+(Sheet1!$A$1-1)*10,FALSE)&gt;99999,-3,IF(VLOOKUP($A1589,Sheet1!$B$3:$AH$1266,Sheet1!E$1+(Sheet1!$A$1-1)*10,FALSE)&gt;9999,-2,IF(VLOOKUP($A1589,Sheet1!$B$3:$AH$1266,Sheet1!E$1+(Sheet1!$A$1-1)*10,FALSE)&gt;999,-1,0)))))))</f>
        <v>---</v>
      </c>
      <c r="V1589" s="392" t="str">
        <f>IF(ISNA(VLOOKUP($A1589,Sheet1!$B$3:$AH$1266,Sheet1!F$1+(Sheet1!$A$1-1)*10,FALSE))=TRUE,"---",IF(VLOOKUP($A1589,Sheet1!$B$3:$AH$1266,Sheet1!F$1+(Sheet1!$A$1-1)*10,FALSE)="---","---", (ROUND(VLOOKUP($A1589,Sheet1!$B$3:$AH$1266,Sheet1!F$1+(Sheet1!$A$1-1)*10,FALSE),IF(VLOOKUP($A1589,Sheet1!$B$3:$AH$1266,Sheet1!F$1+(Sheet1!$A$1-1)*10,FALSE)&gt;99999,-3,IF(VLOOKUP($A1589,Sheet1!$B$3:$AH$1266,Sheet1!F$1+(Sheet1!$A$1-1)*10,FALSE)&gt;9999,-2,IF(VLOOKUP($A1589,Sheet1!$B$3:$AH$1266,Sheet1!F$1+(Sheet1!$A$1-1)*10,FALSE)&gt;999,-1,0)))))))</f>
        <v>---</v>
      </c>
      <c r="W1589" s="392" t="str">
        <f>IF(ISNA(VLOOKUP($A1589,Sheet1!$B$3:$AH$1266,Sheet1!G$1+(Sheet1!$A$1-1)*10,FALSE))=TRUE,"---",IF(VLOOKUP($A1589,Sheet1!$B$3:$AH$1266,Sheet1!G$1+(Sheet1!$A$1-1)*10,FALSE)="---","---", (ROUND(VLOOKUP($A1589,Sheet1!$B$3:$AH$1266,Sheet1!G$1+(Sheet1!$A$1-1)*10,FALSE),IF(VLOOKUP($A1589,Sheet1!$B$3:$AH$1266,Sheet1!G$1+(Sheet1!$A$1-1)*10,FALSE)&gt;99999,-3,IF(VLOOKUP($A1589,Sheet1!$B$3:$AH$1266,Sheet1!G$1+(Sheet1!$A$1-1)*10,FALSE)&gt;9999,-2,IF(VLOOKUP($A1589,Sheet1!$B$3:$AH$1266,Sheet1!G$1+(Sheet1!$A$1-1)*10,FALSE)&gt;999,-1,0)))))))</f>
        <v>---</v>
      </c>
      <c r="X1589" s="392" t="str">
        <f>IF(ISNA(VLOOKUP($A1589,Sheet1!$B$3:$AH$1266,Sheet1!H$1+(Sheet1!$A$1-1)*10,FALSE))=TRUE,"---",IF(VLOOKUP($A1589,Sheet1!$B$3:$AH$1266,Sheet1!H$1+(Sheet1!$A$1-1)*10,FALSE)="---","---", (ROUND(VLOOKUP($A1589,Sheet1!$B$3:$AH$1266,Sheet1!H$1+(Sheet1!$A$1-1)*10,FALSE),IF(VLOOKUP($A1589,Sheet1!$B$3:$AH$1266,Sheet1!H$1+(Sheet1!$A$1-1)*10,FALSE)&gt;99999,-3,IF(VLOOKUP($A1589,Sheet1!$B$3:$AH$1266,Sheet1!H$1+(Sheet1!$A$1-1)*10,FALSE)&gt;9999,-2,IF(VLOOKUP($A1589,Sheet1!$B$3:$AH$1266,Sheet1!H$1+(Sheet1!$A$1-1)*10,FALSE)&gt;999,-1,0)))))))</f>
        <v>---</v>
      </c>
      <c r="Y1589" s="392" t="str">
        <f>IF(ISNA(VLOOKUP($A1589,Sheet1!$B$3:$AH$1266,Sheet1!I$1+(Sheet1!$A$1-1)*10,FALSE))=TRUE,"---",IF(VLOOKUP($A1589,Sheet1!$B$3:$AH$1266,Sheet1!I$1+(Sheet1!$A$1-1)*10,FALSE)="---","---", (ROUND(VLOOKUP($A1589,Sheet1!$B$3:$AH$1266,Sheet1!I$1+(Sheet1!$A$1-1)*10,FALSE),IF(VLOOKUP($A1589,Sheet1!$B$3:$AH$1266,Sheet1!I$1+(Sheet1!$A$1-1)*10,FALSE)&gt;99999,-3,IF(VLOOKUP($A1589,Sheet1!$B$3:$AH$1266,Sheet1!I$1+(Sheet1!$A$1-1)*10,FALSE)&gt;9999,-2,IF(VLOOKUP($A1589,Sheet1!$B$3:$AH$1266,Sheet1!I$1+(Sheet1!$A$1-1)*10,FALSE)&gt;999,-1,0)))))))</f>
        <v>---</v>
      </c>
      <c r="Z1589" s="392" t="str">
        <f>IF(ISNA(VLOOKUP($A1589,Sheet1!$B$3:$AH$1266,Sheet1!J$1+(Sheet1!$A$1-1)*10,FALSE))=TRUE,"---",IF(VLOOKUP($A1589,Sheet1!$B$3:$AH$1266,Sheet1!J$1+(Sheet1!$A$1-1)*10,FALSE)="---","---", (ROUND(VLOOKUP($A1589,Sheet1!$B$3:$AH$1266,Sheet1!J$1+(Sheet1!$A$1-1)*10,FALSE),IF(VLOOKUP($A1589,Sheet1!$B$3:$AH$1266,Sheet1!J$1+(Sheet1!$A$1-1)*10,FALSE)&gt;99999,-3,IF(VLOOKUP($A1589,Sheet1!$B$3:$AH$1266,Sheet1!J$1+(Sheet1!$A$1-1)*10,FALSE)&gt;9999,-2,IF(VLOOKUP($A1589,Sheet1!$B$3:$AH$1266,Sheet1!J$1+(Sheet1!$A$1-1)*10,FALSE)&gt;999,-1,0)))))))</f>
        <v>---</v>
      </c>
      <c r="AA1589" s="392" t="str">
        <f>IF(ISNA(VLOOKUP($A1589,Sheet1!$B$3:$AH$1266,Sheet1!K$1+(Sheet1!$A$1-1)*10,FALSE))=TRUE,"---",IF(VLOOKUP($A1589,Sheet1!$B$3:$AH$1266,Sheet1!K$1+(Sheet1!$A$1-1)*10,FALSE)="---","---", (ROUND(VLOOKUP($A1589,Sheet1!$B$3:$AH$1266,Sheet1!K$1+(Sheet1!$A$1-1)*10,FALSE),IF(VLOOKUP($A1589,Sheet1!$B$3:$AH$1266,Sheet1!K$1+(Sheet1!$A$1-1)*10,FALSE)&gt;99999,-3,IF(VLOOKUP($A1589,Sheet1!$B$3:$AH$1266,Sheet1!K$1+(Sheet1!$A$1-1)*10,FALSE)&gt;9999,-2,IF(VLOOKUP($A1589,Sheet1!$B$3:$AH$1266,Sheet1!K$1+(Sheet1!$A$1-1)*10,FALSE)&gt;999,-1,0)))))))</f>
        <v>---</v>
      </c>
      <c r="AB1589" s="392" t="str">
        <f>IF(ISNA(VLOOKUP($A1589,Sheet1!$B$3:$AH$1266,Sheet1!L$1+(Sheet1!$A$1-1)*10,FALSE))=TRUE,"---",IF(VLOOKUP($A1589,Sheet1!$B$3:$AH$1266,Sheet1!L$1+(Sheet1!$A$1-1)*10,FALSE)="---","---", (ROUND(VLOOKUP($A1589,Sheet1!$B$3:$AH$1266,Sheet1!L$1+(Sheet1!$A$1-1)*10,FALSE),IF(VLOOKUP($A1589,Sheet1!$B$3:$AH$1266,Sheet1!L$1+(Sheet1!$A$1-1)*10,FALSE)&gt;99999,-3,IF(VLOOKUP($A1589,Sheet1!$B$3:$AH$1266,Sheet1!L$1+(Sheet1!$A$1-1)*10,FALSE)&gt;9999,-2,IF(VLOOKUP($A1589,Sheet1!$B$3:$AH$1266,Sheet1!L$1+(Sheet1!$A$1-1)*10,FALSE)&gt;999,-1,0)))))))</f>
        <v>---</v>
      </c>
      <c r="AC1589" s="392" t="str">
        <f>IF(ISNA(VLOOKUP($A1589,Sheet1!$B$3:$AH$1266,Sheet1!M$1+(Sheet1!$A$1-1)*10,FALSE))=TRUE,"---",IF(VLOOKUP($A1589,Sheet1!$B$3:$AH$1266,Sheet1!M$1+(Sheet1!$A$1-1)*10,FALSE)="---","---", (ROUND(VLOOKUP($A1589,Sheet1!$B$3:$AH$1266,Sheet1!M$1+(Sheet1!$A$1-1)*10,FALSE),IF(VLOOKUP($A1589,Sheet1!$B$3:$AH$1266,Sheet1!M$1+(Sheet1!$A$1-1)*10,FALSE)&gt;99999,-3,IF(VLOOKUP($A1589,Sheet1!$B$3:$AH$1266,Sheet1!M$1+(Sheet1!$A$1-1)*10,FALSE)&gt;9999,-2,IF(VLOOKUP($A1589,Sheet1!$B$3:$AH$1266,Sheet1!M$1+(Sheet1!$A$1-1)*10,FALSE)&gt;999,-1,0)))))))</f>
        <v>---</v>
      </c>
      <c r="AD1589" s="392" t="str">
        <f>IF(ISNA(VLOOKUP($A1589,Sheet1!$B$3:$AH$1266,Sheet1!N$1+(Sheet1!$A$1-1)*10,FALSE))=TRUE,"---",IF(VLOOKUP($A1589,Sheet1!$B$3:$AH$1266,Sheet1!N$1+(Sheet1!$A$1-1)*10,FALSE)="---","---", (ROUND(VLOOKUP($A1589,Sheet1!$B$3:$AH$1266,Sheet1!N$1+(Sheet1!$A$1-1)*10,FALSE),IF(VLOOKUP($A1589,Sheet1!$B$3:$AH$1266,Sheet1!N$1+(Sheet1!$A$1-1)*10,FALSE)&gt;99999,-3,IF(VLOOKUP($A1589,Sheet1!$B$3:$AH$1266,Sheet1!N$1+(Sheet1!$A$1-1)*10,FALSE)&gt;9999,-2,IF(VLOOKUP($A1589,Sheet1!$B$3:$AH$1266,Sheet1!N$1+(Sheet1!$A$1-1)*10,FALSE)&gt;999,-1,0)))))))</f>
        <v>---</v>
      </c>
    </row>
    <row r="1590" spans="1:30" ht="25.5" customHeight="1" x14ac:dyDescent="0.25">
      <c r="A1590" s="133" t="s">
        <v>2319</v>
      </c>
      <c r="B1590" s="134" t="s">
        <v>2320</v>
      </c>
      <c r="C1590" s="133">
        <v>422258</v>
      </c>
      <c r="D1590" s="133">
        <v>771739</v>
      </c>
      <c r="E1590" s="67" t="s">
        <v>3031</v>
      </c>
      <c r="F1590" s="135" t="s">
        <v>4405</v>
      </c>
      <c r="G1590" s="118" t="s">
        <v>160</v>
      </c>
      <c r="H1590" s="165">
        <v>2.2999999999999998</v>
      </c>
      <c r="I1590" s="119">
        <v>12973</v>
      </c>
      <c r="J1590" s="137" t="s">
        <v>4405</v>
      </c>
      <c r="K1590" s="118" t="s">
        <v>17</v>
      </c>
      <c r="L1590" s="122">
        <v>4750</v>
      </c>
      <c r="M1590" s="123">
        <v>2065</v>
      </c>
      <c r="N1590" s="118" t="s">
        <v>145</v>
      </c>
      <c r="O1590" s="71" t="str">
        <f t="shared" si="53"/>
        <v>&lt;0.2</v>
      </c>
      <c r="P1590" s="71">
        <f>IF(O1590&lt;&gt;"",VLOOKUP($A1590,Sheet4!$A$2:$O$1309,14,FALSE)*100,"")</f>
        <v>1.5365610095873228</v>
      </c>
      <c r="Q1590" s="71">
        <f>IF(P1590&lt;&gt;"",VLOOKUP($A1590,Sheet4!$A$2:$O$1309,15,FALSE)*100,"")</f>
        <v>14.07322453952008</v>
      </c>
      <c r="R1590" s="73" t="str">
        <f t="shared" si="54"/>
        <v>&gt;500</v>
      </c>
      <c r="S1590" s="63" t="s">
        <v>4367</v>
      </c>
      <c r="T1590" s="63" t="str">
        <f>IF(ISNA(VLOOKUP(A1590,Sheet1!B$3:C$1266,2,FALSE)=TRUE),"NC",VLOOKUP(A1590,Sheet1!B$3:C$1266,2,FALSE))</f>
        <v>Rural</v>
      </c>
      <c r="U1590" s="66">
        <f>IF(ISNA(VLOOKUP($A1590,Sheet1!$B$3:$AH$1266,Sheet1!E$1+(Sheet1!$A$1-1)*10,FALSE))=TRUE,"---",IF(VLOOKUP($A1590,Sheet1!$B$3:$AH$1266,Sheet1!E$1+(Sheet1!$A$1-1)*10,FALSE)="---","---", (ROUND(VLOOKUP($A1590,Sheet1!$B$3:$AH$1266,Sheet1!E$1+(Sheet1!$A$1-1)*10,FALSE),IF(VLOOKUP($A1590,Sheet1!$B$3:$AH$1266,Sheet1!E$1+(Sheet1!$A$1-1)*10,FALSE)&gt;99999,-3,IF(VLOOKUP($A1590,Sheet1!$B$3:$AH$1266,Sheet1!E$1+(Sheet1!$A$1-1)*10,FALSE)&gt;9999,-2,IF(VLOOKUP($A1590,Sheet1!$B$3:$AH$1266,Sheet1!E$1+(Sheet1!$A$1-1)*10,FALSE)&gt;999,-1,0)))))))</f>
        <v>110</v>
      </c>
      <c r="V1590" s="66">
        <f>IF(ISNA(VLOOKUP($A1590,Sheet1!$B$3:$AH$1266,Sheet1!F$1+(Sheet1!$A$1-1)*10,FALSE))=TRUE,"---",IF(VLOOKUP($A1590,Sheet1!$B$3:$AH$1266,Sheet1!F$1+(Sheet1!$A$1-1)*10,FALSE)="---","---", (ROUND(VLOOKUP($A1590,Sheet1!$B$3:$AH$1266,Sheet1!F$1+(Sheet1!$A$1-1)*10,FALSE),IF(VLOOKUP($A1590,Sheet1!$B$3:$AH$1266,Sheet1!F$1+(Sheet1!$A$1-1)*10,FALSE)&gt;99999,-3,IF(VLOOKUP($A1590,Sheet1!$B$3:$AH$1266,Sheet1!F$1+(Sheet1!$A$1-1)*10,FALSE)&gt;9999,-2,IF(VLOOKUP($A1590,Sheet1!$B$3:$AH$1266,Sheet1!F$1+(Sheet1!$A$1-1)*10,FALSE)&gt;999,-1,0)))))))</f>
        <v>144</v>
      </c>
      <c r="W1590" s="66">
        <f>IF(ISNA(VLOOKUP($A1590,Sheet1!$B$3:$AH$1266,Sheet1!G$1+(Sheet1!$A$1-1)*10,FALSE))=TRUE,"---",IF(VLOOKUP($A1590,Sheet1!$B$3:$AH$1266,Sheet1!G$1+(Sheet1!$A$1-1)*10,FALSE)="---","---", (ROUND(VLOOKUP($A1590,Sheet1!$B$3:$AH$1266,Sheet1!G$1+(Sheet1!$A$1-1)*10,FALSE),IF(VLOOKUP($A1590,Sheet1!$B$3:$AH$1266,Sheet1!G$1+(Sheet1!$A$1-1)*10,FALSE)&gt;99999,-3,IF(VLOOKUP($A1590,Sheet1!$B$3:$AH$1266,Sheet1!G$1+(Sheet1!$A$1-1)*10,FALSE)&gt;9999,-2,IF(VLOOKUP($A1590,Sheet1!$B$3:$AH$1266,Sheet1!G$1+(Sheet1!$A$1-1)*10,FALSE)&gt;999,-1,0)))))))</f>
        <v>197</v>
      </c>
      <c r="X1590" s="66">
        <f>IF(ISNA(VLOOKUP($A1590,Sheet1!$B$3:$AH$1266,Sheet1!H$1+(Sheet1!$A$1-1)*10,FALSE))=TRUE,"---",IF(VLOOKUP($A1590,Sheet1!$B$3:$AH$1266,Sheet1!H$1+(Sheet1!$A$1-1)*10,FALSE)="---","---", (ROUND(VLOOKUP($A1590,Sheet1!$B$3:$AH$1266,Sheet1!H$1+(Sheet1!$A$1-1)*10,FALSE),IF(VLOOKUP($A1590,Sheet1!$B$3:$AH$1266,Sheet1!H$1+(Sheet1!$A$1-1)*10,FALSE)&gt;99999,-3,IF(VLOOKUP($A1590,Sheet1!$B$3:$AH$1266,Sheet1!H$1+(Sheet1!$A$1-1)*10,FALSE)&gt;9999,-2,IF(VLOOKUP($A1590,Sheet1!$B$3:$AH$1266,Sheet1!H$1+(Sheet1!$A$1-1)*10,FALSE)&gt;999,-1,0)))))))</f>
        <v>369</v>
      </c>
      <c r="Y1590" s="66">
        <f>IF(ISNA(VLOOKUP($A1590,Sheet1!$B$3:$AH$1266,Sheet1!I$1+(Sheet1!$A$1-1)*10,FALSE))=TRUE,"---",IF(VLOOKUP($A1590,Sheet1!$B$3:$AH$1266,Sheet1!I$1+(Sheet1!$A$1-1)*10,FALSE)="---","---", (ROUND(VLOOKUP($A1590,Sheet1!$B$3:$AH$1266,Sheet1!I$1+(Sheet1!$A$1-1)*10,FALSE),IF(VLOOKUP($A1590,Sheet1!$B$3:$AH$1266,Sheet1!I$1+(Sheet1!$A$1-1)*10,FALSE)&gt;99999,-3,IF(VLOOKUP($A1590,Sheet1!$B$3:$AH$1266,Sheet1!I$1+(Sheet1!$A$1-1)*10,FALSE)&gt;9999,-2,IF(VLOOKUP($A1590,Sheet1!$B$3:$AH$1266,Sheet1!I$1+(Sheet1!$A$1-1)*10,FALSE)&gt;999,-1,0)))))))</f>
        <v>517</v>
      </c>
      <c r="Z1590" s="66">
        <f>IF(ISNA(VLOOKUP($A1590,Sheet1!$B$3:$AH$1266,Sheet1!J$1+(Sheet1!$A$1-1)*10,FALSE))=TRUE,"---",IF(VLOOKUP($A1590,Sheet1!$B$3:$AH$1266,Sheet1!J$1+(Sheet1!$A$1-1)*10,FALSE)="---","---", (ROUND(VLOOKUP($A1590,Sheet1!$B$3:$AH$1266,Sheet1!J$1+(Sheet1!$A$1-1)*10,FALSE),IF(VLOOKUP($A1590,Sheet1!$B$3:$AH$1266,Sheet1!J$1+(Sheet1!$A$1-1)*10,FALSE)&gt;99999,-3,IF(VLOOKUP($A1590,Sheet1!$B$3:$AH$1266,Sheet1!J$1+(Sheet1!$A$1-1)*10,FALSE)&gt;9999,-2,IF(VLOOKUP($A1590,Sheet1!$B$3:$AH$1266,Sheet1!J$1+(Sheet1!$A$1-1)*10,FALSE)&gt;999,-1,0)))))))</f>
        <v>732</v>
      </c>
      <c r="AA1590" s="66">
        <f>IF(ISNA(VLOOKUP($A1590,Sheet1!$B$3:$AH$1266,Sheet1!K$1+(Sheet1!$A$1-1)*10,FALSE))=TRUE,"---",IF(VLOOKUP($A1590,Sheet1!$B$3:$AH$1266,Sheet1!K$1+(Sheet1!$A$1-1)*10,FALSE)="---","---", (ROUND(VLOOKUP($A1590,Sheet1!$B$3:$AH$1266,Sheet1!K$1+(Sheet1!$A$1-1)*10,FALSE),IF(VLOOKUP($A1590,Sheet1!$B$3:$AH$1266,Sheet1!K$1+(Sheet1!$A$1-1)*10,FALSE)&gt;99999,-3,IF(VLOOKUP($A1590,Sheet1!$B$3:$AH$1266,Sheet1!K$1+(Sheet1!$A$1-1)*10,FALSE)&gt;9999,-2,IF(VLOOKUP($A1590,Sheet1!$B$3:$AH$1266,Sheet1!K$1+(Sheet1!$A$1-1)*10,FALSE)&gt;999,-1,0)))))))</f>
        <v>925</v>
      </c>
      <c r="AB1590" s="66">
        <f>IF(ISNA(VLOOKUP($A1590,Sheet1!$B$3:$AH$1266,Sheet1!L$1+(Sheet1!$A$1-1)*10,FALSE))=TRUE,"---",IF(VLOOKUP($A1590,Sheet1!$B$3:$AH$1266,Sheet1!L$1+(Sheet1!$A$1-1)*10,FALSE)="---","---", (ROUND(VLOOKUP($A1590,Sheet1!$B$3:$AH$1266,Sheet1!L$1+(Sheet1!$A$1-1)*10,FALSE),IF(VLOOKUP($A1590,Sheet1!$B$3:$AH$1266,Sheet1!L$1+(Sheet1!$A$1-1)*10,FALSE)&gt;99999,-3,IF(VLOOKUP($A1590,Sheet1!$B$3:$AH$1266,Sheet1!L$1+(Sheet1!$A$1-1)*10,FALSE)&gt;9999,-2,IF(VLOOKUP($A1590,Sheet1!$B$3:$AH$1266,Sheet1!L$1+(Sheet1!$A$1-1)*10,FALSE)&gt;999,-1,0)))))))</f>
        <v>1130</v>
      </c>
      <c r="AC1590" s="66">
        <f>IF(ISNA(VLOOKUP($A1590,Sheet1!$B$3:$AH$1266,Sheet1!M$1+(Sheet1!$A$1-1)*10,FALSE))=TRUE,"---",IF(VLOOKUP($A1590,Sheet1!$B$3:$AH$1266,Sheet1!M$1+(Sheet1!$A$1-1)*10,FALSE)="---","---", (ROUND(VLOOKUP($A1590,Sheet1!$B$3:$AH$1266,Sheet1!M$1+(Sheet1!$A$1-1)*10,FALSE),IF(VLOOKUP($A1590,Sheet1!$B$3:$AH$1266,Sheet1!M$1+(Sheet1!$A$1-1)*10,FALSE)&gt;99999,-3,IF(VLOOKUP($A1590,Sheet1!$B$3:$AH$1266,Sheet1!M$1+(Sheet1!$A$1-1)*10,FALSE)&gt;9999,-2,IF(VLOOKUP($A1590,Sheet1!$B$3:$AH$1266,Sheet1!M$1+(Sheet1!$A$1-1)*10,FALSE)&gt;999,-1,0)))))))</f>
        <v>1350</v>
      </c>
      <c r="AD1590" s="66">
        <f>IF(ISNA(VLOOKUP($A1590,Sheet1!$B$3:$AH$1266,Sheet1!N$1+(Sheet1!$A$1-1)*10,FALSE))=TRUE,"---",IF(VLOOKUP($A1590,Sheet1!$B$3:$AH$1266,Sheet1!N$1+(Sheet1!$A$1-1)*10,FALSE)="---","---", (ROUND(VLOOKUP($A1590,Sheet1!$B$3:$AH$1266,Sheet1!N$1+(Sheet1!$A$1-1)*10,FALSE),IF(VLOOKUP($A1590,Sheet1!$B$3:$AH$1266,Sheet1!N$1+(Sheet1!$A$1-1)*10,FALSE)&gt;99999,-3,IF(VLOOKUP($A1590,Sheet1!$B$3:$AH$1266,Sheet1!N$1+(Sheet1!$A$1-1)*10,FALSE)&gt;9999,-2,IF(VLOOKUP($A1590,Sheet1!$B$3:$AH$1266,Sheet1!N$1+(Sheet1!$A$1-1)*10,FALSE)&gt;999,-1,0)))))))</f>
        <v>1690</v>
      </c>
    </row>
    <row r="1591" spans="1:30" ht="25.5" customHeight="1" x14ac:dyDescent="0.25">
      <c r="A1591" s="125" t="s">
        <v>2321</v>
      </c>
      <c r="B1591" s="138" t="s">
        <v>2322</v>
      </c>
      <c r="C1591" s="125">
        <v>422507</v>
      </c>
      <c r="D1591" s="125">
        <v>771344</v>
      </c>
      <c r="E1591" s="70" t="s">
        <v>3031</v>
      </c>
      <c r="F1591" s="139" t="s">
        <v>4405</v>
      </c>
      <c r="G1591" s="127" t="s">
        <v>160</v>
      </c>
      <c r="H1591" s="128">
        <v>4.96</v>
      </c>
      <c r="I1591" s="112">
        <v>12973</v>
      </c>
      <c r="J1591" s="140" t="s">
        <v>4405</v>
      </c>
      <c r="K1591" s="127" t="s">
        <v>17</v>
      </c>
      <c r="L1591" s="115">
        <v>4990</v>
      </c>
      <c r="M1591" s="116">
        <v>1006</v>
      </c>
      <c r="N1591" s="127" t="s">
        <v>145</v>
      </c>
      <c r="O1591" s="68" t="str">
        <f t="shared" si="53"/>
        <v>&lt;0.2</v>
      </c>
      <c r="P1591" s="68">
        <f>IF(O1591&lt;&gt;"",VLOOKUP($A1591,Sheet4!$A$2:$O$1309,14,FALSE)*100,"")</f>
        <v>1.5365610095873228</v>
      </c>
      <c r="Q1591" s="68">
        <f>IF(P1591&lt;&gt;"",VLOOKUP($A1591,Sheet4!$A$2:$O$1309,15,FALSE)*100,"")</f>
        <v>14.07322453952008</v>
      </c>
      <c r="R1591" s="74" t="str">
        <f t="shared" si="54"/>
        <v>&gt;500</v>
      </c>
      <c r="S1591" s="64" t="s">
        <v>4367</v>
      </c>
      <c r="T1591" s="64" t="str">
        <f>IF(ISNA(VLOOKUP(A1591,Sheet1!B$3:C$1266,2,FALSE)=TRUE),"NC",VLOOKUP(A1591,Sheet1!B$3:C$1266,2,FALSE))</f>
        <v>Rural</v>
      </c>
      <c r="U1591" s="65">
        <f>IF(ISNA(VLOOKUP($A1591,Sheet1!$B$3:$AH$1266,Sheet1!E$1+(Sheet1!$A$1-1)*10,FALSE))=TRUE,"---",IF(VLOOKUP($A1591,Sheet1!$B$3:$AH$1266,Sheet1!E$1+(Sheet1!$A$1-1)*10,FALSE)="---","---", (ROUND(VLOOKUP($A1591,Sheet1!$B$3:$AH$1266,Sheet1!E$1+(Sheet1!$A$1-1)*10,FALSE),IF(VLOOKUP($A1591,Sheet1!$B$3:$AH$1266,Sheet1!E$1+(Sheet1!$A$1-1)*10,FALSE)&gt;99999,-3,IF(VLOOKUP($A1591,Sheet1!$B$3:$AH$1266,Sheet1!E$1+(Sheet1!$A$1-1)*10,FALSE)&gt;9999,-2,IF(VLOOKUP($A1591,Sheet1!$B$3:$AH$1266,Sheet1!E$1+(Sheet1!$A$1-1)*10,FALSE)&gt;999,-1,0)))))))</f>
        <v>202</v>
      </c>
      <c r="V1591" s="65">
        <f>IF(ISNA(VLOOKUP($A1591,Sheet1!$B$3:$AH$1266,Sheet1!F$1+(Sheet1!$A$1-1)*10,FALSE))=TRUE,"---",IF(VLOOKUP($A1591,Sheet1!$B$3:$AH$1266,Sheet1!F$1+(Sheet1!$A$1-1)*10,FALSE)="---","---", (ROUND(VLOOKUP($A1591,Sheet1!$B$3:$AH$1266,Sheet1!F$1+(Sheet1!$A$1-1)*10,FALSE),IF(VLOOKUP($A1591,Sheet1!$B$3:$AH$1266,Sheet1!F$1+(Sheet1!$A$1-1)*10,FALSE)&gt;99999,-3,IF(VLOOKUP($A1591,Sheet1!$B$3:$AH$1266,Sheet1!F$1+(Sheet1!$A$1-1)*10,FALSE)&gt;9999,-2,IF(VLOOKUP($A1591,Sheet1!$B$3:$AH$1266,Sheet1!F$1+(Sheet1!$A$1-1)*10,FALSE)&gt;999,-1,0)))))))</f>
        <v>263</v>
      </c>
      <c r="W1591" s="65">
        <f>IF(ISNA(VLOOKUP($A1591,Sheet1!$B$3:$AH$1266,Sheet1!G$1+(Sheet1!$A$1-1)*10,FALSE))=TRUE,"---",IF(VLOOKUP($A1591,Sheet1!$B$3:$AH$1266,Sheet1!G$1+(Sheet1!$A$1-1)*10,FALSE)="---","---", (ROUND(VLOOKUP($A1591,Sheet1!$B$3:$AH$1266,Sheet1!G$1+(Sheet1!$A$1-1)*10,FALSE),IF(VLOOKUP($A1591,Sheet1!$B$3:$AH$1266,Sheet1!G$1+(Sheet1!$A$1-1)*10,FALSE)&gt;99999,-3,IF(VLOOKUP($A1591,Sheet1!$B$3:$AH$1266,Sheet1!G$1+(Sheet1!$A$1-1)*10,FALSE)&gt;9999,-2,IF(VLOOKUP($A1591,Sheet1!$B$3:$AH$1266,Sheet1!G$1+(Sheet1!$A$1-1)*10,FALSE)&gt;999,-1,0)))))))</f>
        <v>355</v>
      </c>
      <c r="X1591" s="65">
        <f>IF(ISNA(VLOOKUP($A1591,Sheet1!$B$3:$AH$1266,Sheet1!H$1+(Sheet1!$A$1-1)*10,FALSE))=TRUE,"---",IF(VLOOKUP($A1591,Sheet1!$B$3:$AH$1266,Sheet1!H$1+(Sheet1!$A$1-1)*10,FALSE)="---","---", (ROUND(VLOOKUP($A1591,Sheet1!$B$3:$AH$1266,Sheet1!H$1+(Sheet1!$A$1-1)*10,FALSE),IF(VLOOKUP($A1591,Sheet1!$B$3:$AH$1266,Sheet1!H$1+(Sheet1!$A$1-1)*10,FALSE)&gt;99999,-3,IF(VLOOKUP($A1591,Sheet1!$B$3:$AH$1266,Sheet1!H$1+(Sheet1!$A$1-1)*10,FALSE)&gt;9999,-2,IF(VLOOKUP($A1591,Sheet1!$B$3:$AH$1266,Sheet1!H$1+(Sheet1!$A$1-1)*10,FALSE)&gt;999,-1,0)))))))</f>
        <v>653</v>
      </c>
      <c r="Y1591" s="65">
        <f>IF(ISNA(VLOOKUP($A1591,Sheet1!$B$3:$AH$1266,Sheet1!I$1+(Sheet1!$A$1-1)*10,FALSE))=TRUE,"---",IF(VLOOKUP($A1591,Sheet1!$B$3:$AH$1266,Sheet1!I$1+(Sheet1!$A$1-1)*10,FALSE)="---","---", (ROUND(VLOOKUP($A1591,Sheet1!$B$3:$AH$1266,Sheet1!I$1+(Sheet1!$A$1-1)*10,FALSE),IF(VLOOKUP($A1591,Sheet1!$B$3:$AH$1266,Sheet1!I$1+(Sheet1!$A$1-1)*10,FALSE)&gt;99999,-3,IF(VLOOKUP($A1591,Sheet1!$B$3:$AH$1266,Sheet1!I$1+(Sheet1!$A$1-1)*10,FALSE)&gt;9999,-2,IF(VLOOKUP($A1591,Sheet1!$B$3:$AH$1266,Sheet1!I$1+(Sheet1!$A$1-1)*10,FALSE)&gt;999,-1,0)))))))</f>
        <v>906</v>
      </c>
      <c r="Z1591" s="65">
        <f>IF(ISNA(VLOOKUP($A1591,Sheet1!$B$3:$AH$1266,Sheet1!J$1+(Sheet1!$A$1-1)*10,FALSE))=TRUE,"---",IF(VLOOKUP($A1591,Sheet1!$B$3:$AH$1266,Sheet1!J$1+(Sheet1!$A$1-1)*10,FALSE)="---","---", (ROUND(VLOOKUP($A1591,Sheet1!$B$3:$AH$1266,Sheet1!J$1+(Sheet1!$A$1-1)*10,FALSE),IF(VLOOKUP($A1591,Sheet1!$B$3:$AH$1266,Sheet1!J$1+(Sheet1!$A$1-1)*10,FALSE)&gt;99999,-3,IF(VLOOKUP($A1591,Sheet1!$B$3:$AH$1266,Sheet1!J$1+(Sheet1!$A$1-1)*10,FALSE)&gt;9999,-2,IF(VLOOKUP($A1591,Sheet1!$B$3:$AH$1266,Sheet1!J$1+(Sheet1!$A$1-1)*10,FALSE)&gt;999,-1,0)))))))</f>
        <v>1270</v>
      </c>
      <c r="AA1591" s="65">
        <f>IF(ISNA(VLOOKUP($A1591,Sheet1!$B$3:$AH$1266,Sheet1!K$1+(Sheet1!$A$1-1)*10,FALSE))=TRUE,"---",IF(VLOOKUP($A1591,Sheet1!$B$3:$AH$1266,Sheet1!K$1+(Sheet1!$A$1-1)*10,FALSE)="---","---", (ROUND(VLOOKUP($A1591,Sheet1!$B$3:$AH$1266,Sheet1!K$1+(Sheet1!$A$1-1)*10,FALSE),IF(VLOOKUP($A1591,Sheet1!$B$3:$AH$1266,Sheet1!K$1+(Sheet1!$A$1-1)*10,FALSE)&gt;99999,-3,IF(VLOOKUP($A1591,Sheet1!$B$3:$AH$1266,Sheet1!K$1+(Sheet1!$A$1-1)*10,FALSE)&gt;9999,-2,IF(VLOOKUP($A1591,Sheet1!$B$3:$AH$1266,Sheet1!K$1+(Sheet1!$A$1-1)*10,FALSE)&gt;999,-1,0)))))))</f>
        <v>1600</v>
      </c>
      <c r="AB1591" s="65">
        <f>IF(ISNA(VLOOKUP($A1591,Sheet1!$B$3:$AH$1266,Sheet1!L$1+(Sheet1!$A$1-1)*10,FALSE))=TRUE,"---",IF(VLOOKUP($A1591,Sheet1!$B$3:$AH$1266,Sheet1!L$1+(Sheet1!$A$1-1)*10,FALSE)="---","---", (ROUND(VLOOKUP($A1591,Sheet1!$B$3:$AH$1266,Sheet1!L$1+(Sheet1!$A$1-1)*10,FALSE),IF(VLOOKUP($A1591,Sheet1!$B$3:$AH$1266,Sheet1!L$1+(Sheet1!$A$1-1)*10,FALSE)&gt;99999,-3,IF(VLOOKUP($A1591,Sheet1!$B$3:$AH$1266,Sheet1!L$1+(Sheet1!$A$1-1)*10,FALSE)&gt;9999,-2,IF(VLOOKUP($A1591,Sheet1!$B$3:$AH$1266,Sheet1!L$1+(Sheet1!$A$1-1)*10,FALSE)&gt;999,-1,0)))))))</f>
        <v>1940</v>
      </c>
      <c r="AC1591" s="65">
        <f>IF(ISNA(VLOOKUP($A1591,Sheet1!$B$3:$AH$1266,Sheet1!M$1+(Sheet1!$A$1-1)*10,FALSE))=TRUE,"---",IF(VLOOKUP($A1591,Sheet1!$B$3:$AH$1266,Sheet1!M$1+(Sheet1!$A$1-1)*10,FALSE)="---","---", (ROUND(VLOOKUP($A1591,Sheet1!$B$3:$AH$1266,Sheet1!M$1+(Sheet1!$A$1-1)*10,FALSE),IF(VLOOKUP($A1591,Sheet1!$B$3:$AH$1266,Sheet1!M$1+(Sheet1!$A$1-1)*10,FALSE)&gt;99999,-3,IF(VLOOKUP($A1591,Sheet1!$B$3:$AH$1266,Sheet1!M$1+(Sheet1!$A$1-1)*10,FALSE)&gt;9999,-2,IF(VLOOKUP($A1591,Sheet1!$B$3:$AH$1266,Sheet1!M$1+(Sheet1!$A$1-1)*10,FALSE)&gt;999,-1,0)))))))</f>
        <v>2310</v>
      </c>
      <c r="AD1591" s="65">
        <f>IF(ISNA(VLOOKUP($A1591,Sheet1!$B$3:$AH$1266,Sheet1!N$1+(Sheet1!$A$1-1)*10,FALSE))=TRUE,"---",IF(VLOOKUP($A1591,Sheet1!$B$3:$AH$1266,Sheet1!N$1+(Sheet1!$A$1-1)*10,FALSE)="---","---", (ROUND(VLOOKUP($A1591,Sheet1!$B$3:$AH$1266,Sheet1!N$1+(Sheet1!$A$1-1)*10,FALSE),IF(VLOOKUP($A1591,Sheet1!$B$3:$AH$1266,Sheet1!N$1+(Sheet1!$A$1-1)*10,FALSE)&gt;99999,-3,IF(VLOOKUP($A1591,Sheet1!$B$3:$AH$1266,Sheet1!N$1+(Sheet1!$A$1-1)*10,FALSE)&gt;9999,-2,IF(VLOOKUP($A1591,Sheet1!$B$3:$AH$1266,Sheet1!N$1+(Sheet1!$A$1-1)*10,FALSE)&gt;999,-1,0)))))))</f>
        <v>2880</v>
      </c>
    </row>
    <row r="1592" spans="1:30" ht="25.5" customHeight="1" x14ac:dyDescent="0.25">
      <c r="A1592" s="133" t="s">
        <v>2323</v>
      </c>
      <c r="B1592" s="141" t="s">
        <v>2324</v>
      </c>
      <c r="C1592" s="133">
        <v>422450</v>
      </c>
      <c r="D1592" s="133">
        <v>771021</v>
      </c>
      <c r="E1592" s="67" t="s">
        <v>3031</v>
      </c>
      <c r="F1592" s="135" t="s">
        <v>4405</v>
      </c>
      <c r="G1592" s="118" t="s">
        <v>160</v>
      </c>
      <c r="H1592" s="136">
        <v>0.23</v>
      </c>
      <c r="I1592" s="119">
        <v>26472</v>
      </c>
      <c r="J1592" s="137" t="s">
        <v>4405</v>
      </c>
      <c r="K1592" s="118" t="s">
        <v>17</v>
      </c>
      <c r="L1592" s="122">
        <v>119</v>
      </c>
      <c r="M1592" s="123">
        <v>517</v>
      </c>
      <c r="N1592" s="118" t="s">
        <v>457</v>
      </c>
      <c r="O1592" s="71" t="s">
        <v>4405</v>
      </c>
      <c r="P1592" s="71" t="s">
        <v>4405</v>
      </c>
      <c r="Q1592" s="71" t="s">
        <v>4405</v>
      </c>
      <c r="R1592" s="73" t="s">
        <v>4405</v>
      </c>
      <c r="S1592" s="63" t="s">
        <v>4368</v>
      </c>
      <c r="T1592" s="63" t="str">
        <f>IF(ISNA(VLOOKUP(A1592,Sheet1!B$3:C$1266,2,FALSE)=TRUE),"NC",VLOOKUP(A1592,Sheet1!B$3:C$1266,2,FALSE))</f>
        <v>NC</v>
      </c>
      <c r="U1592" s="66" t="str">
        <f>IF(ISNA(VLOOKUP($A1592,Sheet1!$B$3:$AH$1266,Sheet1!E$1+(Sheet1!$A$1-1)*10,FALSE))=TRUE,"---",IF(VLOOKUP($A1592,Sheet1!$B$3:$AH$1266,Sheet1!E$1+(Sheet1!$A$1-1)*10,FALSE)="---","---", (ROUND(VLOOKUP($A1592,Sheet1!$B$3:$AH$1266,Sheet1!E$1+(Sheet1!$A$1-1)*10,FALSE),IF(VLOOKUP($A1592,Sheet1!$B$3:$AH$1266,Sheet1!E$1+(Sheet1!$A$1-1)*10,FALSE)&gt;99999,-3,IF(VLOOKUP($A1592,Sheet1!$B$3:$AH$1266,Sheet1!E$1+(Sheet1!$A$1-1)*10,FALSE)&gt;9999,-2,IF(VLOOKUP($A1592,Sheet1!$B$3:$AH$1266,Sheet1!E$1+(Sheet1!$A$1-1)*10,FALSE)&gt;999,-1,0)))))))</f>
        <v>---</v>
      </c>
      <c r="V1592" s="66" t="str">
        <f>IF(ISNA(VLOOKUP($A1592,Sheet1!$B$3:$AH$1266,Sheet1!F$1+(Sheet1!$A$1-1)*10,FALSE))=TRUE,"---",IF(VLOOKUP($A1592,Sheet1!$B$3:$AH$1266,Sheet1!F$1+(Sheet1!$A$1-1)*10,FALSE)="---","---", (ROUND(VLOOKUP($A1592,Sheet1!$B$3:$AH$1266,Sheet1!F$1+(Sheet1!$A$1-1)*10,FALSE),IF(VLOOKUP($A1592,Sheet1!$B$3:$AH$1266,Sheet1!F$1+(Sheet1!$A$1-1)*10,FALSE)&gt;99999,-3,IF(VLOOKUP($A1592,Sheet1!$B$3:$AH$1266,Sheet1!F$1+(Sheet1!$A$1-1)*10,FALSE)&gt;9999,-2,IF(VLOOKUP($A1592,Sheet1!$B$3:$AH$1266,Sheet1!F$1+(Sheet1!$A$1-1)*10,FALSE)&gt;999,-1,0)))))))</f>
        <v>---</v>
      </c>
      <c r="W1592" s="66" t="str">
        <f>IF(ISNA(VLOOKUP($A1592,Sheet1!$B$3:$AH$1266,Sheet1!G$1+(Sheet1!$A$1-1)*10,FALSE))=TRUE,"---",IF(VLOOKUP($A1592,Sheet1!$B$3:$AH$1266,Sheet1!G$1+(Sheet1!$A$1-1)*10,FALSE)="---","---", (ROUND(VLOOKUP($A1592,Sheet1!$B$3:$AH$1266,Sheet1!G$1+(Sheet1!$A$1-1)*10,FALSE),IF(VLOOKUP($A1592,Sheet1!$B$3:$AH$1266,Sheet1!G$1+(Sheet1!$A$1-1)*10,FALSE)&gt;99999,-3,IF(VLOOKUP($A1592,Sheet1!$B$3:$AH$1266,Sheet1!G$1+(Sheet1!$A$1-1)*10,FALSE)&gt;9999,-2,IF(VLOOKUP($A1592,Sheet1!$B$3:$AH$1266,Sheet1!G$1+(Sheet1!$A$1-1)*10,FALSE)&gt;999,-1,0)))))))</f>
        <v>---</v>
      </c>
      <c r="X1592" s="66" t="str">
        <f>IF(ISNA(VLOOKUP($A1592,Sheet1!$B$3:$AH$1266,Sheet1!H$1+(Sheet1!$A$1-1)*10,FALSE))=TRUE,"---",IF(VLOOKUP($A1592,Sheet1!$B$3:$AH$1266,Sheet1!H$1+(Sheet1!$A$1-1)*10,FALSE)="---","---", (ROUND(VLOOKUP($A1592,Sheet1!$B$3:$AH$1266,Sheet1!H$1+(Sheet1!$A$1-1)*10,FALSE),IF(VLOOKUP($A1592,Sheet1!$B$3:$AH$1266,Sheet1!H$1+(Sheet1!$A$1-1)*10,FALSE)&gt;99999,-3,IF(VLOOKUP($A1592,Sheet1!$B$3:$AH$1266,Sheet1!H$1+(Sheet1!$A$1-1)*10,FALSE)&gt;9999,-2,IF(VLOOKUP($A1592,Sheet1!$B$3:$AH$1266,Sheet1!H$1+(Sheet1!$A$1-1)*10,FALSE)&gt;999,-1,0)))))))</f>
        <v>---</v>
      </c>
      <c r="Y1592" s="66" t="str">
        <f>IF(ISNA(VLOOKUP($A1592,Sheet1!$B$3:$AH$1266,Sheet1!I$1+(Sheet1!$A$1-1)*10,FALSE))=TRUE,"---",IF(VLOOKUP($A1592,Sheet1!$B$3:$AH$1266,Sheet1!I$1+(Sheet1!$A$1-1)*10,FALSE)="---","---", (ROUND(VLOOKUP($A1592,Sheet1!$B$3:$AH$1266,Sheet1!I$1+(Sheet1!$A$1-1)*10,FALSE),IF(VLOOKUP($A1592,Sheet1!$B$3:$AH$1266,Sheet1!I$1+(Sheet1!$A$1-1)*10,FALSE)&gt;99999,-3,IF(VLOOKUP($A1592,Sheet1!$B$3:$AH$1266,Sheet1!I$1+(Sheet1!$A$1-1)*10,FALSE)&gt;9999,-2,IF(VLOOKUP($A1592,Sheet1!$B$3:$AH$1266,Sheet1!I$1+(Sheet1!$A$1-1)*10,FALSE)&gt;999,-1,0)))))))</f>
        <v>---</v>
      </c>
      <c r="Z1592" s="66" t="str">
        <f>IF(ISNA(VLOOKUP($A1592,Sheet1!$B$3:$AH$1266,Sheet1!J$1+(Sheet1!$A$1-1)*10,FALSE))=TRUE,"---",IF(VLOOKUP($A1592,Sheet1!$B$3:$AH$1266,Sheet1!J$1+(Sheet1!$A$1-1)*10,FALSE)="---","---", (ROUND(VLOOKUP($A1592,Sheet1!$B$3:$AH$1266,Sheet1!J$1+(Sheet1!$A$1-1)*10,FALSE),IF(VLOOKUP($A1592,Sheet1!$B$3:$AH$1266,Sheet1!J$1+(Sheet1!$A$1-1)*10,FALSE)&gt;99999,-3,IF(VLOOKUP($A1592,Sheet1!$B$3:$AH$1266,Sheet1!J$1+(Sheet1!$A$1-1)*10,FALSE)&gt;9999,-2,IF(VLOOKUP($A1592,Sheet1!$B$3:$AH$1266,Sheet1!J$1+(Sheet1!$A$1-1)*10,FALSE)&gt;999,-1,0)))))))</f>
        <v>---</v>
      </c>
      <c r="AA1592" s="66" t="str">
        <f>IF(ISNA(VLOOKUP($A1592,Sheet1!$B$3:$AH$1266,Sheet1!K$1+(Sheet1!$A$1-1)*10,FALSE))=TRUE,"---",IF(VLOOKUP($A1592,Sheet1!$B$3:$AH$1266,Sheet1!K$1+(Sheet1!$A$1-1)*10,FALSE)="---","---", (ROUND(VLOOKUP($A1592,Sheet1!$B$3:$AH$1266,Sheet1!K$1+(Sheet1!$A$1-1)*10,FALSE),IF(VLOOKUP($A1592,Sheet1!$B$3:$AH$1266,Sheet1!K$1+(Sheet1!$A$1-1)*10,FALSE)&gt;99999,-3,IF(VLOOKUP($A1592,Sheet1!$B$3:$AH$1266,Sheet1!K$1+(Sheet1!$A$1-1)*10,FALSE)&gt;9999,-2,IF(VLOOKUP($A1592,Sheet1!$B$3:$AH$1266,Sheet1!K$1+(Sheet1!$A$1-1)*10,FALSE)&gt;999,-1,0)))))))</f>
        <v>---</v>
      </c>
      <c r="AB1592" s="66" t="str">
        <f>IF(ISNA(VLOOKUP($A1592,Sheet1!$B$3:$AH$1266,Sheet1!L$1+(Sheet1!$A$1-1)*10,FALSE))=TRUE,"---",IF(VLOOKUP($A1592,Sheet1!$B$3:$AH$1266,Sheet1!L$1+(Sheet1!$A$1-1)*10,FALSE)="---","---", (ROUND(VLOOKUP($A1592,Sheet1!$B$3:$AH$1266,Sheet1!L$1+(Sheet1!$A$1-1)*10,FALSE),IF(VLOOKUP($A1592,Sheet1!$B$3:$AH$1266,Sheet1!L$1+(Sheet1!$A$1-1)*10,FALSE)&gt;99999,-3,IF(VLOOKUP($A1592,Sheet1!$B$3:$AH$1266,Sheet1!L$1+(Sheet1!$A$1-1)*10,FALSE)&gt;9999,-2,IF(VLOOKUP($A1592,Sheet1!$B$3:$AH$1266,Sheet1!L$1+(Sheet1!$A$1-1)*10,FALSE)&gt;999,-1,0)))))))</f>
        <v>---</v>
      </c>
      <c r="AC1592" s="66" t="str">
        <f>IF(ISNA(VLOOKUP($A1592,Sheet1!$B$3:$AH$1266,Sheet1!M$1+(Sheet1!$A$1-1)*10,FALSE))=TRUE,"---",IF(VLOOKUP($A1592,Sheet1!$B$3:$AH$1266,Sheet1!M$1+(Sheet1!$A$1-1)*10,FALSE)="---","---", (ROUND(VLOOKUP($A1592,Sheet1!$B$3:$AH$1266,Sheet1!M$1+(Sheet1!$A$1-1)*10,FALSE),IF(VLOOKUP($A1592,Sheet1!$B$3:$AH$1266,Sheet1!M$1+(Sheet1!$A$1-1)*10,FALSE)&gt;99999,-3,IF(VLOOKUP($A1592,Sheet1!$B$3:$AH$1266,Sheet1!M$1+(Sheet1!$A$1-1)*10,FALSE)&gt;9999,-2,IF(VLOOKUP($A1592,Sheet1!$B$3:$AH$1266,Sheet1!M$1+(Sheet1!$A$1-1)*10,FALSE)&gt;999,-1,0)))))))</f>
        <v>---</v>
      </c>
      <c r="AD1592" s="66" t="str">
        <f>IF(ISNA(VLOOKUP($A1592,Sheet1!$B$3:$AH$1266,Sheet1!N$1+(Sheet1!$A$1-1)*10,FALSE))=TRUE,"---",IF(VLOOKUP($A1592,Sheet1!$B$3:$AH$1266,Sheet1!N$1+(Sheet1!$A$1-1)*10,FALSE)="---","---", (ROUND(VLOOKUP($A1592,Sheet1!$B$3:$AH$1266,Sheet1!N$1+(Sheet1!$A$1-1)*10,FALSE),IF(VLOOKUP($A1592,Sheet1!$B$3:$AH$1266,Sheet1!N$1+(Sheet1!$A$1-1)*10,FALSE)&gt;99999,-3,IF(VLOOKUP($A1592,Sheet1!$B$3:$AH$1266,Sheet1!N$1+(Sheet1!$A$1-1)*10,FALSE)&gt;9999,-2,IF(VLOOKUP($A1592,Sheet1!$B$3:$AH$1266,Sheet1!N$1+(Sheet1!$A$1-1)*10,FALSE)&gt;999,-1,0)))))))</f>
        <v>---</v>
      </c>
    </row>
    <row r="1593" spans="1:30" ht="25.5" customHeight="1" x14ac:dyDescent="0.25">
      <c r="A1593" s="125" t="s">
        <v>2325</v>
      </c>
      <c r="B1593" s="126" t="s">
        <v>2326</v>
      </c>
      <c r="C1593" s="125">
        <v>423723</v>
      </c>
      <c r="D1593" s="125">
        <v>770929</v>
      </c>
      <c r="E1593" s="70" t="s">
        <v>3063</v>
      </c>
      <c r="F1593" s="52" t="s">
        <v>4895</v>
      </c>
      <c r="G1593" s="127" t="s">
        <v>286</v>
      </c>
      <c r="H1593" s="128">
        <v>28.9</v>
      </c>
      <c r="I1593" s="112">
        <v>36792</v>
      </c>
      <c r="J1593" s="113">
        <v>6.57</v>
      </c>
      <c r="K1593" s="114" t="s">
        <v>4405</v>
      </c>
      <c r="L1593" s="115">
        <v>5000</v>
      </c>
      <c r="M1593" s="116">
        <v>173</v>
      </c>
      <c r="N1593" s="127" t="s">
        <v>20</v>
      </c>
      <c r="O1593" s="68">
        <f t="shared" si="53"/>
        <v>0.2</v>
      </c>
      <c r="P1593" s="68">
        <f>IF(O1593&lt;&gt;"",VLOOKUP($A1593,Sheet4!$A$2:$O$1309,14,FALSE)*100,"")</f>
        <v>0.52070144511677796</v>
      </c>
      <c r="Q1593" s="68">
        <f>IF(P1593&lt;&gt;"",VLOOKUP($A1593,Sheet4!$A$2:$O$1309,15,FALSE)*100,"")</f>
        <v>4.9850598392022434</v>
      </c>
      <c r="R1593" s="74" t="str">
        <f t="shared" si="54"/>
        <v>500</v>
      </c>
      <c r="S1593" s="64" t="s">
        <v>4368</v>
      </c>
      <c r="T1593" s="64" t="str">
        <f>IF(ISNA(VLOOKUP(A1593,Sheet1!B$3:C$1266,2,FALSE)=TRUE),"NC",VLOOKUP(A1593,Sheet1!B$3:C$1266,2,FALSE))</f>
        <v>Rural10</v>
      </c>
      <c r="U1593" s="65">
        <f>IF(ISNA(VLOOKUP($A1593,Sheet1!$B$3:$AH$1266,Sheet1!E$1+(Sheet1!$A$1-1)*10,FALSE))=TRUE,"---",IF(VLOOKUP($A1593,Sheet1!$B$3:$AH$1266,Sheet1!E$1+(Sheet1!$A$1-1)*10,FALSE)="---","---", (ROUND(VLOOKUP($A1593,Sheet1!$B$3:$AH$1266,Sheet1!E$1+(Sheet1!$A$1-1)*10,FALSE),IF(VLOOKUP($A1593,Sheet1!$B$3:$AH$1266,Sheet1!E$1+(Sheet1!$A$1-1)*10,FALSE)&gt;99999,-3,IF(VLOOKUP($A1593,Sheet1!$B$3:$AH$1266,Sheet1!E$1+(Sheet1!$A$1-1)*10,FALSE)&gt;9999,-2,IF(VLOOKUP($A1593,Sheet1!$B$3:$AH$1266,Sheet1!E$1+(Sheet1!$A$1-1)*10,FALSE)&gt;999,-1,0)))))))</f>
        <v>278</v>
      </c>
      <c r="V1593" s="65">
        <f>IF(ISNA(VLOOKUP($A1593,Sheet1!$B$3:$AH$1266,Sheet1!F$1+(Sheet1!$A$1-1)*10,FALSE))=TRUE,"---",IF(VLOOKUP($A1593,Sheet1!$B$3:$AH$1266,Sheet1!F$1+(Sheet1!$A$1-1)*10,FALSE)="---","---", (ROUND(VLOOKUP($A1593,Sheet1!$B$3:$AH$1266,Sheet1!F$1+(Sheet1!$A$1-1)*10,FALSE),IF(VLOOKUP($A1593,Sheet1!$B$3:$AH$1266,Sheet1!F$1+(Sheet1!$A$1-1)*10,FALSE)&gt;99999,-3,IF(VLOOKUP($A1593,Sheet1!$B$3:$AH$1266,Sheet1!F$1+(Sheet1!$A$1-1)*10,FALSE)&gt;9999,-2,IF(VLOOKUP($A1593,Sheet1!$B$3:$AH$1266,Sheet1!F$1+(Sheet1!$A$1-1)*10,FALSE)&gt;999,-1,0)))))))</f>
        <v>375</v>
      </c>
      <c r="W1593" s="65">
        <f>IF(ISNA(VLOOKUP($A1593,Sheet1!$B$3:$AH$1266,Sheet1!G$1+(Sheet1!$A$1-1)*10,FALSE))=TRUE,"---",IF(VLOOKUP($A1593,Sheet1!$B$3:$AH$1266,Sheet1!G$1+(Sheet1!$A$1-1)*10,FALSE)="---","---", (ROUND(VLOOKUP($A1593,Sheet1!$B$3:$AH$1266,Sheet1!G$1+(Sheet1!$A$1-1)*10,FALSE),IF(VLOOKUP($A1593,Sheet1!$B$3:$AH$1266,Sheet1!G$1+(Sheet1!$A$1-1)*10,FALSE)&gt;99999,-3,IF(VLOOKUP($A1593,Sheet1!$B$3:$AH$1266,Sheet1!G$1+(Sheet1!$A$1-1)*10,FALSE)&gt;9999,-2,IF(VLOOKUP($A1593,Sheet1!$B$3:$AH$1266,Sheet1!G$1+(Sheet1!$A$1-1)*10,FALSE)&gt;999,-1,0)))))))</f>
        <v>518</v>
      </c>
      <c r="X1593" s="65">
        <f>IF(ISNA(VLOOKUP($A1593,Sheet1!$B$3:$AH$1266,Sheet1!H$1+(Sheet1!$A$1-1)*10,FALSE))=TRUE,"---",IF(VLOOKUP($A1593,Sheet1!$B$3:$AH$1266,Sheet1!H$1+(Sheet1!$A$1-1)*10,FALSE)="---","---", (ROUND(VLOOKUP($A1593,Sheet1!$B$3:$AH$1266,Sheet1!H$1+(Sheet1!$A$1-1)*10,FALSE),IF(VLOOKUP($A1593,Sheet1!$B$3:$AH$1266,Sheet1!H$1+(Sheet1!$A$1-1)*10,FALSE)&gt;99999,-3,IF(VLOOKUP($A1593,Sheet1!$B$3:$AH$1266,Sheet1!H$1+(Sheet1!$A$1-1)*10,FALSE)&gt;9999,-2,IF(VLOOKUP($A1593,Sheet1!$B$3:$AH$1266,Sheet1!H$1+(Sheet1!$A$1-1)*10,FALSE)&gt;999,-1,0)))))))</f>
        <v>987</v>
      </c>
      <c r="Y1593" s="65">
        <f>IF(ISNA(VLOOKUP($A1593,Sheet1!$B$3:$AH$1266,Sheet1!I$1+(Sheet1!$A$1-1)*10,FALSE))=TRUE,"---",IF(VLOOKUP($A1593,Sheet1!$B$3:$AH$1266,Sheet1!I$1+(Sheet1!$A$1-1)*10,FALSE)="---","---", (ROUND(VLOOKUP($A1593,Sheet1!$B$3:$AH$1266,Sheet1!I$1+(Sheet1!$A$1-1)*10,FALSE),IF(VLOOKUP($A1593,Sheet1!$B$3:$AH$1266,Sheet1!I$1+(Sheet1!$A$1-1)*10,FALSE)&gt;99999,-3,IF(VLOOKUP($A1593,Sheet1!$B$3:$AH$1266,Sheet1!I$1+(Sheet1!$A$1-1)*10,FALSE)&gt;9999,-2,IF(VLOOKUP($A1593,Sheet1!$B$3:$AH$1266,Sheet1!I$1+(Sheet1!$A$1-1)*10,FALSE)&gt;999,-1,0)))))))</f>
        <v>1380</v>
      </c>
      <c r="Z1593" s="65">
        <f>IF(ISNA(VLOOKUP($A1593,Sheet1!$B$3:$AH$1266,Sheet1!J$1+(Sheet1!$A$1-1)*10,FALSE))=TRUE,"---",IF(VLOOKUP($A1593,Sheet1!$B$3:$AH$1266,Sheet1!J$1+(Sheet1!$A$1-1)*10,FALSE)="---","---", (ROUND(VLOOKUP($A1593,Sheet1!$B$3:$AH$1266,Sheet1!J$1+(Sheet1!$A$1-1)*10,FALSE),IF(VLOOKUP($A1593,Sheet1!$B$3:$AH$1266,Sheet1!J$1+(Sheet1!$A$1-1)*10,FALSE)&gt;99999,-3,IF(VLOOKUP($A1593,Sheet1!$B$3:$AH$1266,Sheet1!J$1+(Sheet1!$A$1-1)*10,FALSE)&gt;9999,-2,IF(VLOOKUP($A1593,Sheet1!$B$3:$AH$1266,Sheet1!J$1+(Sheet1!$A$1-1)*10,FALSE)&gt;999,-1,0)))))))</f>
        <v>1980</v>
      </c>
      <c r="AA1593" s="65">
        <f>IF(ISNA(VLOOKUP($A1593,Sheet1!$B$3:$AH$1266,Sheet1!K$1+(Sheet1!$A$1-1)*10,FALSE))=TRUE,"---",IF(VLOOKUP($A1593,Sheet1!$B$3:$AH$1266,Sheet1!K$1+(Sheet1!$A$1-1)*10,FALSE)="---","---", (ROUND(VLOOKUP($A1593,Sheet1!$B$3:$AH$1266,Sheet1!K$1+(Sheet1!$A$1-1)*10,FALSE),IF(VLOOKUP($A1593,Sheet1!$B$3:$AH$1266,Sheet1!K$1+(Sheet1!$A$1-1)*10,FALSE)&gt;99999,-3,IF(VLOOKUP($A1593,Sheet1!$B$3:$AH$1266,Sheet1!K$1+(Sheet1!$A$1-1)*10,FALSE)&gt;9999,-2,IF(VLOOKUP($A1593,Sheet1!$B$3:$AH$1266,Sheet1!K$1+(Sheet1!$A$1-1)*10,FALSE)&gt;999,-1,0)))))))</f>
        <v>2500</v>
      </c>
      <c r="AB1593" s="65">
        <f>IF(ISNA(VLOOKUP($A1593,Sheet1!$B$3:$AH$1266,Sheet1!L$1+(Sheet1!$A$1-1)*10,FALSE))=TRUE,"---",IF(VLOOKUP($A1593,Sheet1!$B$3:$AH$1266,Sheet1!L$1+(Sheet1!$A$1-1)*10,FALSE)="---","---", (ROUND(VLOOKUP($A1593,Sheet1!$B$3:$AH$1266,Sheet1!L$1+(Sheet1!$A$1-1)*10,FALSE),IF(VLOOKUP($A1593,Sheet1!$B$3:$AH$1266,Sheet1!L$1+(Sheet1!$A$1-1)*10,FALSE)&gt;99999,-3,IF(VLOOKUP($A1593,Sheet1!$B$3:$AH$1266,Sheet1!L$1+(Sheet1!$A$1-1)*10,FALSE)&gt;9999,-2,IF(VLOOKUP($A1593,Sheet1!$B$3:$AH$1266,Sheet1!L$1+(Sheet1!$A$1-1)*10,FALSE)&gt;999,-1,0)))))))</f>
        <v>3070</v>
      </c>
      <c r="AC1593" s="65">
        <f>IF(ISNA(VLOOKUP($A1593,Sheet1!$B$3:$AH$1266,Sheet1!M$1+(Sheet1!$A$1-1)*10,FALSE))=TRUE,"---",IF(VLOOKUP($A1593,Sheet1!$B$3:$AH$1266,Sheet1!M$1+(Sheet1!$A$1-1)*10,FALSE)="---","---", (ROUND(VLOOKUP($A1593,Sheet1!$B$3:$AH$1266,Sheet1!M$1+(Sheet1!$A$1-1)*10,FALSE),IF(VLOOKUP($A1593,Sheet1!$B$3:$AH$1266,Sheet1!M$1+(Sheet1!$A$1-1)*10,FALSE)&gt;99999,-3,IF(VLOOKUP($A1593,Sheet1!$B$3:$AH$1266,Sheet1!M$1+(Sheet1!$A$1-1)*10,FALSE)&gt;9999,-2,IF(VLOOKUP($A1593,Sheet1!$B$3:$AH$1266,Sheet1!M$1+(Sheet1!$A$1-1)*10,FALSE)&gt;999,-1,0)))))))</f>
        <v>3720</v>
      </c>
      <c r="AD1593" s="65">
        <f>IF(ISNA(VLOOKUP($A1593,Sheet1!$B$3:$AH$1266,Sheet1!N$1+(Sheet1!$A$1-1)*10,FALSE))=TRUE,"---",IF(VLOOKUP($A1593,Sheet1!$B$3:$AH$1266,Sheet1!N$1+(Sheet1!$A$1-1)*10,FALSE)="---","---", (ROUND(VLOOKUP($A1593,Sheet1!$B$3:$AH$1266,Sheet1!N$1+(Sheet1!$A$1-1)*10,FALSE),IF(VLOOKUP($A1593,Sheet1!$B$3:$AH$1266,Sheet1!N$1+(Sheet1!$A$1-1)*10,FALSE)&gt;99999,-3,IF(VLOOKUP($A1593,Sheet1!$B$3:$AH$1266,Sheet1!N$1+(Sheet1!$A$1-1)*10,FALSE)&gt;9999,-2,IF(VLOOKUP($A1593,Sheet1!$B$3:$AH$1266,Sheet1!N$1+(Sheet1!$A$1-1)*10,FALSE)&gt;999,-1,0)))))))</f>
        <v>4690</v>
      </c>
    </row>
    <row r="1594" spans="1:30" ht="25.5" customHeight="1" x14ac:dyDescent="0.25">
      <c r="A1594" s="133" t="s">
        <v>2327</v>
      </c>
      <c r="B1594" s="134" t="s">
        <v>2328</v>
      </c>
      <c r="C1594" s="133">
        <v>423156</v>
      </c>
      <c r="D1594" s="133">
        <v>770952</v>
      </c>
      <c r="E1594" s="67" t="s">
        <v>3031</v>
      </c>
      <c r="F1594" s="135" t="s">
        <v>4405</v>
      </c>
      <c r="G1594" s="118" t="s">
        <v>160</v>
      </c>
      <c r="H1594" s="136">
        <v>4.09</v>
      </c>
      <c r="I1594" s="119">
        <v>20622</v>
      </c>
      <c r="J1594" s="137" t="s">
        <v>4405</v>
      </c>
      <c r="K1594" s="118" t="s">
        <v>17</v>
      </c>
      <c r="L1594" s="122">
        <v>2320</v>
      </c>
      <c r="M1594" s="123">
        <v>567</v>
      </c>
      <c r="N1594" s="118" t="s">
        <v>199</v>
      </c>
      <c r="O1594" s="71" t="str">
        <f t="shared" si="53"/>
        <v>&lt;0.2</v>
      </c>
      <c r="P1594" s="71">
        <f>IF(O1594&lt;&gt;"",VLOOKUP($A1594,Sheet4!$A$2:$O$1309,14,FALSE)*100,"")</f>
        <v>3.2676322132066393</v>
      </c>
      <c r="Q1594" s="71">
        <f>IF(P1594&lt;&gt;"",VLOOKUP($A1594,Sheet4!$A$2:$O$1309,15,FALSE)*100,"")</f>
        <v>27.776967100777551</v>
      </c>
      <c r="R1594" s="73" t="str">
        <f t="shared" si="54"/>
        <v>&gt;500</v>
      </c>
      <c r="S1594" s="63" t="s">
        <v>4368</v>
      </c>
      <c r="T1594" s="63" t="str">
        <f>IF(ISNA(VLOOKUP(A1594,Sheet1!B$3:C$1266,2,FALSE)=TRUE),"NC",VLOOKUP(A1594,Sheet1!B$3:C$1266,2,FALSE))</f>
        <v>Rural</v>
      </c>
      <c r="U1594" s="66">
        <f>IF(ISNA(VLOOKUP($A1594,Sheet1!$B$3:$AH$1266,Sheet1!E$1+(Sheet1!$A$1-1)*10,FALSE))=TRUE,"---",IF(VLOOKUP($A1594,Sheet1!$B$3:$AH$1266,Sheet1!E$1+(Sheet1!$A$1-1)*10,FALSE)="---","---", (ROUND(VLOOKUP($A1594,Sheet1!$B$3:$AH$1266,Sheet1!E$1+(Sheet1!$A$1-1)*10,FALSE),IF(VLOOKUP($A1594,Sheet1!$B$3:$AH$1266,Sheet1!E$1+(Sheet1!$A$1-1)*10,FALSE)&gt;99999,-3,IF(VLOOKUP($A1594,Sheet1!$B$3:$AH$1266,Sheet1!E$1+(Sheet1!$A$1-1)*10,FALSE)&gt;9999,-2,IF(VLOOKUP($A1594,Sheet1!$B$3:$AH$1266,Sheet1!E$1+(Sheet1!$A$1-1)*10,FALSE)&gt;999,-1,0)))))))</f>
        <v>153</v>
      </c>
      <c r="V1594" s="66">
        <f>IF(ISNA(VLOOKUP($A1594,Sheet1!$B$3:$AH$1266,Sheet1!F$1+(Sheet1!$A$1-1)*10,FALSE))=TRUE,"---",IF(VLOOKUP($A1594,Sheet1!$B$3:$AH$1266,Sheet1!F$1+(Sheet1!$A$1-1)*10,FALSE)="---","---", (ROUND(VLOOKUP($A1594,Sheet1!$B$3:$AH$1266,Sheet1!F$1+(Sheet1!$A$1-1)*10,FALSE),IF(VLOOKUP($A1594,Sheet1!$B$3:$AH$1266,Sheet1!F$1+(Sheet1!$A$1-1)*10,FALSE)&gt;99999,-3,IF(VLOOKUP($A1594,Sheet1!$B$3:$AH$1266,Sheet1!F$1+(Sheet1!$A$1-1)*10,FALSE)&gt;9999,-2,IF(VLOOKUP($A1594,Sheet1!$B$3:$AH$1266,Sheet1!F$1+(Sheet1!$A$1-1)*10,FALSE)&gt;999,-1,0)))))))</f>
        <v>195</v>
      </c>
      <c r="W1594" s="66">
        <f>IF(ISNA(VLOOKUP($A1594,Sheet1!$B$3:$AH$1266,Sheet1!G$1+(Sheet1!$A$1-1)*10,FALSE))=TRUE,"---",IF(VLOOKUP($A1594,Sheet1!$B$3:$AH$1266,Sheet1!G$1+(Sheet1!$A$1-1)*10,FALSE)="---","---", (ROUND(VLOOKUP($A1594,Sheet1!$B$3:$AH$1266,Sheet1!G$1+(Sheet1!$A$1-1)*10,FALSE),IF(VLOOKUP($A1594,Sheet1!$B$3:$AH$1266,Sheet1!G$1+(Sheet1!$A$1-1)*10,FALSE)&gt;99999,-3,IF(VLOOKUP($A1594,Sheet1!$B$3:$AH$1266,Sheet1!G$1+(Sheet1!$A$1-1)*10,FALSE)&gt;9999,-2,IF(VLOOKUP($A1594,Sheet1!$B$3:$AH$1266,Sheet1!G$1+(Sheet1!$A$1-1)*10,FALSE)&gt;999,-1,0)))))))</f>
        <v>251</v>
      </c>
      <c r="X1594" s="66">
        <f>IF(ISNA(VLOOKUP($A1594,Sheet1!$B$3:$AH$1266,Sheet1!H$1+(Sheet1!$A$1-1)*10,FALSE))=TRUE,"---",IF(VLOOKUP($A1594,Sheet1!$B$3:$AH$1266,Sheet1!H$1+(Sheet1!$A$1-1)*10,FALSE)="---","---", (ROUND(VLOOKUP($A1594,Sheet1!$B$3:$AH$1266,Sheet1!H$1+(Sheet1!$A$1-1)*10,FALSE),IF(VLOOKUP($A1594,Sheet1!$B$3:$AH$1266,Sheet1!H$1+(Sheet1!$A$1-1)*10,FALSE)&gt;99999,-3,IF(VLOOKUP($A1594,Sheet1!$B$3:$AH$1266,Sheet1!H$1+(Sheet1!$A$1-1)*10,FALSE)&gt;9999,-2,IF(VLOOKUP($A1594,Sheet1!$B$3:$AH$1266,Sheet1!H$1+(Sheet1!$A$1-1)*10,FALSE)&gt;999,-1,0)))))))</f>
        <v>402</v>
      </c>
      <c r="Y1594" s="66">
        <f>IF(ISNA(VLOOKUP($A1594,Sheet1!$B$3:$AH$1266,Sheet1!I$1+(Sheet1!$A$1-1)*10,FALSE))=TRUE,"---",IF(VLOOKUP($A1594,Sheet1!$B$3:$AH$1266,Sheet1!I$1+(Sheet1!$A$1-1)*10,FALSE)="---","---", (ROUND(VLOOKUP($A1594,Sheet1!$B$3:$AH$1266,Sheet1!I$1+(Sheet1!$A$1-1)*10,FALSE),IF(VLOOKUP($A1594,Sheet1!$B$3:$AH$1266,Sheet1!I$1+(Sheet1!$A$1-1)*10,FALSE)&gt;99999,-3,IF(VLOOKUP($A1594,Sheet1!$B$3:$AH$1266,Sheet1!I$1+(Sheet1!$A$1-1)*10,FALSE)&gt;9999,-2,IF(VLOOKUP($A1594,Sheet1!$B$3:$AH$1266,Sheet1!I$1+(Sheet1!$A$1-1)*10,FALSE)&gt;999,-1,0)))))))</f>
        <v>508</v>
      </c>
      <c r="Z1594" s="66">
        <f>IF(ISNA(VLOOKUP($A1594,Sheet1!$B$3:$AH$1266,Sheet1!J$1+(Sheet1!$A$1-1)*10,FALSE))=TRUE,"---",IF(VLOOKUP($A1594,Sheet1!$B$3:$AH$1266,Sheet1!J$1+(Sheet1!$A$1-1)*10,FALSE)="---","---", (ROUND(VLOOKUP($A1594,Sheet1!$B$3:$AH$1266,Sheet1!J$1+(Sheet1!$A$1-1)*10,FALSE),IF(VLOOKUP($A1594,Sheet1!$B$3:$AH$1266,Sheet1!J$1+(Sheet1!$A$1-1)*10,FALSE)&gt;99999,-3,IF(VLOOKUP($A1594,Sheet1!$B$3:$AH$1266,Sheet1!J$1+(Sheet1!$A$1-1)*10,FALSE)&gt;9999,-2,IF(VLOOKUP($A1594,Sheet1!$B$3:$AH$1266,Sheet1!J$1+(Sheet1!$A$1-1)*10,FALSE)&gt;999,-1,0)))))))</f>
        <v>652</v>
      </c>
      <c r="AA1594" s="66">
        <f>IF(ISNA(VLOOKUP($A1594,Sheet1!$B$3:$AH$1266,Sheet1!K$1+(Sheet1!$A$1-1)*10,FALSE))=TRUE,"---",IF(VLOOKUP($A1594,Sheet1!$B$3:$AH$1266,Sheet1!K$1+(Sheet1!$A$1-1)*10,FALSE)="---","---", (ROUND(VLOOKUP($A1594,Sheet1!$B$3:$AH$1266,Sheet1!K$1+(Sheet1!$A$1-1)*10,FALSE),IF(VLOOKUP($A1594,Sheet1!$B$3:$AH$1266,Sheet1!K$1+(Sheet1!$A$1-1)*10,FALSE)&gt;99999,-3,IF(VLOOKUP($A1594,Sheet1!$B$3:$AH$1266,Sheet1!K$1+(Sheet1!$A$1-1)*10,FALSE)&gt;9999,-2,IF(VLOOKUP($A1594,Sheet1!$B$3:$AH$1266,Sheet1!K$1+(Sheet1!$A$1-1)*10,FALSE)&gt;999,-1,0)))))))</f>
        <v>761</v>
      </c>
      <c r="AB1594" s="66">
        <f>IF(ISNA(VLOOKUP($A1594,Sheet1!$B$3:$AH$1266,Sheet1!L$1+(Sheet1!$A$1-1)*10,FALSE))=TRUE,"---",IF(VLOOKUP($A1594,Sheet1!$B$3:$AH$1266,Sheet1!L$1+(Sheet1!$A$1-1)*10,FALSE)="---","---", (ROUND(VLOOKUP($A1594,Sheet1!$B$3:$AH$1266,Sheet1!L$1+(Sheet1!$A$1-1)*10,FALSE),IF(VLOOKUP($A1594,Sheet1!$B$3:$AH$1266,Sheet1!L$1+(Sheet1!$A$1-1)*10,FALSE)&gt;99999,-3,IF(VLOOKUP($A1594,Sheet1!$B$3:$AH$1266,Sheet1!L$1+(Sheet1!$A$1-1)*10,FALSE)&gt;9999,-2,IF(VLOOKUP($A1594,Sheet1!$B$3:$AH$1266,Sheet1!L$1+(Sheet1!$A$1-1)*10,FALSE)&gt;999,-1,0)))))))</f>
        <v>873</v>
      </c>
      <c r="AC1594" s="66">
        <f>IF(ISNA(VLOOKUP($A1594,Sheet1!$B$3:$AH$1266,Sheet1!M$1+(Sheet1!$A$1-1)*10,FALSE))=TRUE,"---",IF(VLOOKUP($A1594,Sheet1!$B$3:$AH$1266,Sheet1!M$1+(Sheet1!$A$1-1)*10,FALSE)="---","---", (ROUND(VLOOKUP($A1594,Sheet1!$B$3:$AH$1266,Sheet1!M$1+(Sheet1!$A$1-1)*10,FALSE),IF(VLOOKUP($A1594,Sheet1!$B$3:$AH$1266,Sheet1!M$1+(Sheet1!$A$1-1)*10,FALSE)&gt;99999,-3,IF(VLOOKUP($A1594,Sheet1!$B$3:$AH$1266,Sheet1!M$1+(Sheet1!$A$1-1)*10,FALSE)&gt;9999,-2,IF(VLOOKUP($A1594,Sheet1!$B$3:$AH$1266,Sheet1!M$1+(Sheet1!$A$1-1)*10,FALSE)&gt;999,-1,0)))))))</f>
        <v>989</v>
      </c>
      <c r="AD1594" s="66">
        <f>IF(ISNA(VLOOKUP($A1594,Sheet1!$B$3:$AH$1266,Sheet1!N$1+(Sheet1!$A$1-1)*10,FALSE))=TRUE,"---",IF(VLOOKUP($A1594,Sheet1!$B$3:$AH$1266,Sheet1!N$1+(Sheet1!$A$1-1)*10,FALSE)="---","---", (ROUND(VLOOKUP($A1594,Sheet1!$B$3:$AH$1266,Sheet1!N$1+(Sheet1!$A$1-1)*10,FALSE),IF(VLOOKUP($A1594,Sheet1!$B$3:$AH$1266,Sheet1!N$1+(Sheet1!$A$1-1)*10,FALSE)&gt;99999,-3,IF(VLOOKUP($A1594,Sheet1!$B$3:$AH$1266,Sheet1!N$1+(Sheet1!$A$1-1)*10,FALSE)&gt;9999,-2,IF(VLOOKUP($A1594,Sheet1!$B$3:$AH$1266,Sheet1!N$1+(Sheet1!$A$1-1)*10,FALSE)&gt;999,-1,0)))))))</f>
        <v>1150</v>
      </c>
    </row>
    <row r="1595" spans="1:30" ht="25.5" customHeight="1" x14ac:dyDescent="0.25">
      <c r="A1595" s="125" t="s">
        <v>2329</v>
      </c>
      <c r="B1595" s="126" t="s">
        <v>2330</v>
      </c>
      <c r="C1595" s="125">
        <v>423044</v>
      </c>
      <c r="D1595" s="125">
        <v>771059</v>
      </c>
      <c r="E1595" s="70" t="s">
        <v>3031</v>
      </c>
      <c r="F1595" s="139" t="s">
        <v>4405</v>
      </c>
      <c r="G1595" s="127" t="s">
        <v>160</v>
      </c>
      <c r="H1595" s="128">
        <v>0.85</v>
      </c>
      <c r="I1595" s="112">
        <v>26473</v>
      </c>
      <c r="J1595" s="140" t="s">
        <v>4405</v>
      </c>
      <c r="K1595" s="127" t="s">
        <v>17</v>
      </c>
      <c r="L1595" s="115">
        <v>255</v>
      </c>
      <c r="M1595" s="116">
        <v>300</v>
      </c>
      <c r="N1595" s="127" t="s">
        <v>32</v>
      </c>
      <c r="O1595" s="68">
        <f t="shared" si="53"/>
        <v>7.4781903813653816</v>
      </c>
      <c r="P1595" s="68">
        <f>IF(O1595&lt;&gt;"",VLOOKUP($A1595,Sheet4!$A$2:$O$1309,14,FALSE)*100,"")</f>
        <v>5.4186935067301656</v>
      </c>
      <c r="Q1595" s="68">
        <f>IF(P1595&lt;&gt;"",VLOOKUP($A1595,Sheet4!$A$2:$O$1309,15,FALSE)*100,"")</f>
        <v>42.055449504667628</v>
      </c>
      <c r="R1595" s="74">
        <f t="shared" si="54"/>
        <v>15</v>
      </c>
      <c r="S1595" s="64" t="s">
        <v>4368</v>
      </c>
      <c r="T1595" s="64" t="str">
        <f>IF(ISNA(VLOOKUP(A1595,Sheet1!B$3:C$1266,2,FALSE)=TRUE),"NC",VLOOKUP(A1595,Sheet1!B$3:C$1266,2,FALSE))</f>
        <v>Rural</v>
      </c>
      <c r="U1595" s="65">
        <f>IF(ISNA(VLOOKUP($A1595,Sheet1!$B$3:$AH$1266,Sheet1!E$1+(Sheet1!$A$1-1)*10,FALSE))=TRUE,"---",IF(VLOOKUP($A1595,Sheet1!$B$3:$AH$1266,Sheet1!E$1+(Sheet1!$A$1-1)*10,FALSE)="---","---", (ROUND(VLOOKUP($A1595,Sheet1!$B$3:$AH$1266,Sheet1!E$1+(Sheet1!$A$1-1)*10,FALSE),IF(VLOOKUP($A1595,Sheet1!$B$3:$AH$1266,Sheet1!E$1+(Sheet1!$A$1-1)*10,FALSE)&gt;99999,-3,IF(VLOOKUP($A1595,Sheet1!$B$3:$AH$1266,Sheet1!E$1+(Sheet1!$A$1-1)*10,FALSE)&gt;9999,-2,IF(VLOOKUP($A1595,Sheet1!$B$3:$AH$1266,Sheet1!E$1+(Sheet1!$A$1-1)*10,FALSE)&gt;999,-1,0)))))))</f>
        <v>67</v>
      </c>
      <c r="V1595" s="65">
        <f>IF(ISNA(VLOOKUP($A1595,Sheet1!$B$3:$AH$1266,Sheet1!F$1+(Sheet1!$A$1-1)*10,FALSE))=TRUE,"---",IF(VLOOKUP($A1595,Sheet1!$B$3:$AH$1266,Sheet1!F$1+(Sheet1!$A$1-1)*10,FALSE)="---","---", (ROUND(VLOOKUP($A1595,Sheet1!$B$3:$AH$1266,Sheet1!F$1+(Sheet1!$A$1-1)*10,FALSE),IF(VLOOKUP($A1595,Sheet1!$B$3:$AH$1266,Sheet1!F$1+(Sheet1!$A$1-1)*10,FALSE)&gt;99999,-3,IF(VLOOKUP($A1595,Sheet1!$B$3:$AH$1266,Sheet1!F$1+(Sheet1!$A$1-1)*10,FALSE)&gt;9999,-2,IF(VLOOKUP($A1595,Sheet1!$B$3:$AH$1266,Sheet1!F$1+(Sheet1!$A$1-1)*10,FALSE)&gt;999,-1,0)))))))</f>
        <v>87</v>
      </c>
      <c r="W1595" s="65">
        <f>IF(ISNA(VLOOKUP($A1595,Sheet1!$B$3:$AH$1266,Sheet1!G$1+(Sheet1!$A$1-1)*10,FALSE))=TRUE,"---",IF(VLOOKUP($A1595,Sheet1!$B$3:$AH$1266,Sheet1!G$1+(Sheet1!$A$1-1)*10,FALSE)="---","---", (ROUND(VLOOKUP($A1595,Sheet1!$B$3:$AH$1266,Sheet1!G$1+(Sheet1!$A$1-1)*10,FALSE),IF(VLOOKUP($A1595,Sheet1!$B$3:$AH$1266,Sheet1!G$1+(Sheet1!$A$1-1)*10,FALSE)&gt;99999,-3,IF(VLOOKUP($A1595,Sheet1!$B$3:$AH$1266,Sheet1!G$1+(Sheet1!$A$1-1)*10,FALSE)&gt;9999,-2,IF(VLOOKUP($A1595,Sheet1!$B$3:$AH$1266,Sheet1!G$1+(Sheet1!$A$1-1)*10,FALSE)&gt;999,-1,0)))))))</f>
        <v>113</v>
      </c>
      <c r="X1595" s="65">
        <f>IF(ISNA(VLOOKUP($A1595,Sheet1!$B$3:$AH$1266,Sheet1!H$1+(Sheet1!$A$1-1)*10,FALSE))=TRUE,"---",IF(VLOOKUP($A1595,Sheet1!$B$3:$AH$1266,Sheet1!H$1+(Sheet1!$A$1-1)*10,FALSE)="---","---", (ROUND(VLOOKUP($A1595,Sheet1!$B$3:$AH$1266,Sheet1!H$1+(Sheet1!$A$1-1)*10,FALSE),IF(VLOOKUP($A1595,Sheet1!$B$3:$AH$1266,Sheet1!H$1+(Sheet1!$A$1-1)*10,FALSE)&gt;99999,-3,IF(VLOOKUP($A1595,Sheet1!$B$3:$AH$1266,Sheet1!H$1+(Sheet1!$A$1-1)*10,FALSE)&gt;9999,-2,IF(VLOOKUP($A1595,Sheet1!$B$3:$AH$1266,Sheet1!H$1+(Sheet1!$A$1-1)*10,FALSE)&gt;999,-1,0)))))))</f>
        <v>183</v>
      </c>
      <c r="Y1595" s="65">
        <f>IF(ISNA(VLOOKUP($A1595,Sheet1!$B$3:$AH$1266,Sheet1!I$1+(Sheet1!$A$1-1)*10,FALSE))=TRUE,"---",IF(VLOOKUP($A1595,Sheet1!$B$3:$AH$1266,Sheet1!I$1+(Sheet1!$A$1-1)*10,FALSE)="---","---", (ROUND(VLOOKUP($A1595,Sheet1!$B$3:$AH$1266,Sheet1!I$1+(Sheet1!$A$1-1)*10,FALSE),IF(VLOOKUP($A1595,Sheet1!$B$3:$AH$1266,Sheet1!I$1+(Sheet1!$A$1-1)*10,FALSE)&gt;99999,-3,IF(VLOOKUP($A1595,Sheet1!$B$3:$AH$1266,Sheet1!I$1+(Sheet1!$A$1-1)*10,FALSE)&gt;9999,-2,IF(VLOOKUP($A1595,Sheet1!$B$3:$AH$1266,Sheet1!I$1+(Sheet1!$A$1-1)*10,FALSE)&gt;999,-1,0)))))))</f>
        <v>230</v>
      </c>
      <c r="Z1595" s="65">
        <f>IF(ISNA(VLOOKUP($A1595,Sheet1!$B$3:$AH$1266,Sheet1!J$1+(Sheet1!$A$1-1)*10,FALSE))=TRUE,"---",IF(VLOOKUP($A1595,Sheet1!$B$3:$AH$1266,Sheet1!J$1+(Sheet1!$A$1-1)*10,FALSE)="---","---", (ROUND(VLOOKUP($A1595,Sheet1!$B$3:$AH$1266,Sheet1!J$1+(Sheet1!$A$1-1)*10,FALSE),IF(VLOOKUP($A1595,Sheet1!$B$3:$AH$1266,Sheet1!J$1+(Sheet1!$A$1-1)*10,FALSE)&gt;99999,-3,IF(VLOOKUP($A1595,Sheet1!$B$3:$AH$1266,Sheet1!J$1+(Sheet1!$A$1-1)*10,FALSE)&gt;9999,-2,IF(VLOOKUP($A1595,Sheet1!$B$3:$AH$1266,Sheet1!J$1+(Sheet1!$A$1-1)*10,FALSE)&gt;999,-1,0)))))))</f>
        <v>294</v>
      </c>
      <c r="AA1595" s="65">
        <f>IF(ISNA(VLOOKUP($A1595,Sheet1!$B$3:$AH$1266,Sheet1!K$1+(Sheet1!$A$1-1)*10,FALSE))=TRUE,"---",IF(VLOOKUP($A1595,Sheet1!$B$3:$AH$1266,Sheet1!K$1+(Sheet1!$A$1-1)*10,FALSE)="---","---", (ROUND(VLOOKUP($A1595,Sheet1!$B$3:$AH$1266,Sheet1!K$1+(Sheet1!$A$1-1)*10,FALSE),IF(VLOOKUP($A1595,Sheet1!$B$3:$AH$1266,Sheet1!K$1+(Sheet1!$A$1-1)*10,FALSE)&gt;99999,-3,IF(VLOOKUP($A1595,Sheet1!$B$3:$AH$1266,Sheet1!K$1+(Sheet1!$A$1-1)*10,FALSE)&gt;9999,-2,IF(VLOOKUP($A1595,Sheet1!$B$3:$AH$1266,Sheet1!K$1+(Sheet1!$A$1-1)*10,FALSE)&gt;999,-1,0)))))))</f>
        <v>342</v>
      </c>
      <c r="AB1595" s="65">
        <f>IF(ISNA(VLOOKUP($A1595,Sheet1!$B$3:$AH$1266,Sheet1!L$1+(Sheet1!$A$1-1)*10,FALSE))=TRUE,"---",IF(VLOOKUP($A1595,Sheet1!$B$3:$AH$1266,Sheet1!L$1+(Sheet1!$A$1-1)*10,FALSE)="---","---", (ROUND(VLOOKUP($A1595,Sheet1!$B$3:$AH$1266,Sheet1!L$1+(Sheet1!$A$1-1)*10,FALSE),IF(VLOOKUP($A1595,Sheet1!$B$3:$AH$1266,Sheet1!L$1+(Sheet1!$A$1-1)*10,FALSE)&gt;99999,-3,IF(VLOOKUP($A1595,Sheet1!$B$3:$AH$1266,Sheet1!L$1+(Sheet1!$A$1-1)*10,FALSE)&gt;9999,-2,IF(VLOOKUP($A1595,Sheet1!$B$3:$AH$1266,Sheet1!L$1+(Sheet1!$A$1-1)*10,FALSE)&gt;999,-1,0)))))))</f>
        <v>390</v>
      </c>
      <c r="AC1595" s="65">
        <f>IF(ISNA(VLOOKUP($A1595,Sheet1!$B$3:$AH$1266,Sheet1!M$1+(Sheet1!$A$1-1)*10,FALSE))=TRUE,"---",IF(VLOOKUP($A1595,Sheet1!$B$3:$AH$1266,Sheet1!M$1+(Sheet1!$A$1-1)*10,FALSE)="---","---", (ROUND(VLOOKUP($A1595,Sheet1!$B$3:$AH$1266,Sheet1!M$1+(Sheet1!$A$1-1)*10,FALSE),IF(VLOOKUP($A1595,Sheet1!$B$3:$AH$1266,Sheet1!M$1+(Sheet1!$A$1-1)*10,FALSE)&gt;99999,-3,IF(VLOOKUP($A1595,Sheet1!$B$3:$AH$1266,Sheet1!M$1+(Sheet1!$A$1-1)*10,FALSE)&gt;9999,-2,IF(VLOOKUP($A1595,Sheet1!$B$3:$AH$1266,Sheet1!M$1+(Sheet1!$A$1-1)*10,FALSE)&gt;999,-1,0)))))))</f>
        <v>439</v>
      </c>
      <c r="AD1595" s="65">
        <f>IF(ISNA(VLOOKUP($A1595,Sheet1!$B$3:$AH$1266,Sheet1!N$1+(Sheet1!$A$1-1)*10,FALSE))=TRUE,"---",IF(VLOOKUP($A1595,Sheet1!$B$3:$AH$1266,Sheet1!N$1+(Sheet1!$A$1-1)*10,FALSE)="---","---", (ROUND(VLOOKUP($A1595,Sheet1!$B$3:$AH$1266,Sheet1!N$1+(Sheet1!$A$1-1)*10,FALSE),IF(VLOOKUP($A1595,Sheet1!$B$3:$AH$1266,Sheet1!N$1+(Sheet1!$A$1-1)*10,FALSE)&gt;99999,-3,IF(VLOOKUP($A1595,Sheet1!$B$3:$AH$1266,Sheet1!N$1+(Sheet1!$A$1-1)*10,FALSE)&gt;9999,-2,IF(VLOOKUP($A1595,Sheet1!$B$3:$AH$1266,Sheet1!N$1+(Sheet1!$A$1-1)*10,FALSE)&gt;999,-1,0)))))))</f>
        <v>506</v>
      </c>
    </row>
    <row r="1596" spans="1:30" ht="25.5" customHeight="1" x14ac:dyDescent="0.25">
      <c r="A1596" s="133" t="s">
        <v>2331</v>
      </c>
      <c r="B1596" s="141" t="s">
        <v>2332</v>
      </c>
      <c r="C1596" s="133">
        <v>424049</v>
      </c>
      <c r="D1596" s="133">
        <v>765714</v>
      </c>
      <c r="E1596" s="67" t="s">
        <v>3063</v>
      </c>
      <c r="F1596" s="117" t="s">
        <v>4896</v>
      </c>
      <c r="G1596" s="118" t="s">
        <v>31</v>
      </c>
      <c r="H1596" s="136">
        <v>207</v>
      </c>
      <c r="I1596" s="119">
        <v>26472</v>
      </c>
      <c r="J1596" s="124">
        <v>8.3699999999999992</v>
      </c>
      <c r="K1596" s="118" t="s">
        <v>31</v>
      </c>
      <c r="L1596" s="122">
        <v>4000</v>
      </c>
      <c r="M1596" s="123">
        <v>19.3</v>
      </c>
      <c r="N1596" s="118" t="s">
        <v>2333</v>
      </c>
      <c r="O1596" s="71">
        <f t="shared" si="53"/>
        <v>0.79206152783714123</v>
      </c>
      <c r="P1596" s="71">
        <f>IF(O1596&lt;&gt;"",VLOOKUP($A1596,Sheet4!$A$2:$O$1309,14,FALSE)*100,"")</f>
        <v>0.39643307073633505</v>
      </c>
      <c r="Q1596" s="71">
        <f>IF(P1596&lt;&gt;"",VLOOKUP($A1596,Sheet4!$A$2:$O$1309,15,FALSE)*100,"")</f>
        <v>3.8160669106965472</v>
      </c>
      <c r="R1596" s="73" t="str">
        <f t="shared" si="54"/>
        <v>&gt;100, &lt;200</v>
      </c>
      <c r="S1596" s="63" t="s">
        <v>4368</v>
      </c>
      <c r="T1596" s="63" t="str">
        <f>IF(ISNA(VLOOKUP(A1596,Sheet1!B$3:C$1266,2,FALSE)=TRUE),"NC",VLOOKUP(A1596,Sheet1!B$3:C$1266,2,FALSE))</f>
        <v>Regulated</v>
      </c>
      <c r="U1596" s="66">
        <f>IF(ISNA(VLOOKUP($A1596,Sheet1!$B$3:$AH$1266,Sheet1!E$1+(Sheet1!$A$1-1)*10,FALSE))=TRUE,"---",IF(VLOOKUP($A1596,Sheet1!$B$3:$AH$1266,Sheet1!E$1+(Sheet1!$A$1-1)*10,FALSE)="---","---", (ROUND(VLOOKUP($A1596,Sheet1!$B$3:$AH$1266,Sheet1!E$1+(Sheet1!$A$1-1)*10,FALSE),IF(VLOOKUP($A1596,Sheet1!$B$3:$AH$1266,Sheet1!E$1+(Sheet1!$A$1-1)*10,FALSE)&gt;99999,-3,IF(VLOOKUP($A1596,Sheet1!$B$3:$AH$1266,Sheet1!E$1+(Sheet1!$A$1-1)*10,FALSE)&gt;9999,-2,IF(VLOOKUP($A1596,Sheet1!$B$3:$AH$1266,Sheet1!E$1+(Sheet1!$A$1-1)*10,FALSE)&gt;999,-1,0)))))))</f>
        <v>958</v>
      </c>
      <c r="V1596" s="66">
        <f>IF(ISNA(VLOOKUP($A1596,Sheet1!$B$3:$AH$1266,Sheet1!F$1+(Sheet1!$A$1-1)*10,FALSE))=TRUE,"---",IF(VLOOKUP($A1596,Sheet1!$B$3:$AH$1266,Sheet1!F$1+(Sheet1!$A$1-1)*10,FALSE)="---","---", (ROUND(VLOOKUP($A1596,Sheet1!$B$3:$AH$1266,Sheet1!F$1+(Sheet1!$A$1-1)*10,FALSE),IF(VLOOKUP($A1596,Sheet1!$B$3:$AH$1266,Sheet1!F$1+(Sheet1!$A$1-1)*10,FALSE)&gt;99999,-3,IF(VLOOKUP($A1596,Sheet1!$B$3:$AH$1266,Sheet1!F$1+(Sheet1!$A$1-1)*10,FALSE)&gt;9999,-2,IF(VLOOKUP($A1596,Sheet1!$B$3:$AH$1266,Sheet1!F$1+(Sheet1!$A$1-1)*10,FALSE)&gt;999,-1,0)))))))</f>
        <v>1200</v>
      </c>
      <c r="W1596" s="66">
        <f>IF(ISNA(VLOOKUP($A1596,Sheet1!$B$3:$AH$1266,Sheet1!G$1+(Sheet1!$A$1-1)*10,FALSE))=TRUE,"---",IF(VLOOKUP($A1596,Sheet1!$B$3:$AH$1266,Sheet1!G$1+(Sheet1!$A$1-1)*10,FALSE)="---","---", (ROUND(VLOOKUP($A1596,Sheet1!$B$3:$AH$1266,Sheet1!G$1+(Sheet1!$A$1-1)*10,FALSE),IF(VLOOKUP($A1596,Sheet1!$B$3:$AH$1266,Sheet1!G$1+(Sheet1!$A$1-1)*10,FALSE)&gt;99999,-3,IF(VLOOKUP($A1596,Sheet1!$B$3:$AH$1266,Sheet1!G$1+(Sheet1!$A$1-1)*10,FALSE)&gt;9999,-2,IF(VLOOKUP($A1596,Sheet1!$B$3:$AH$1266,Sheet1!G$1+(Sheet1!$A$1-1)*10,FALSE)&gt;999,-1,0)))))))</f>
        <v>1500</v>
      </c>
      <c r="X1596" s="66">
        <f>IF(ISNA(VLOOKUP($A1596,Sheet1!$B$3:$AH$1266,Sheet1!H$1+(Sheet1!$A$1-1)*10,FALSE))=TRUE,"---",IF(VLOOKUP($A1596,Sheet1!$B$3:$AH$1266,Sheet1!H$1+(Sheet1!$A$1-1)*10,FALSE)="---","---", (ROUND(VLOOKUP($A1596,Sheet1!$B$3:$AH$1266,Sheet1!H$1+(Sheet1!$A$1-1)*10,FALSE),IF(VLOOKUP($A1596,Sheet1!$B$3:$AH$1266,Sheet1!H$1+(Sheet1!$A$1-1)*10,FALSE)&gt;99999,-3,IF(VLOOKUP($A1596,Sheet1!$B$3:$AH$1266,Sheet1!H$1+(Sheet1!$A$1-1)*10,FALSE)&gt;9999,-2,IF(VLOOKUP($A1596,Sheet1!$B$3:$AH$1266,Sheet1!H$1+(Sheet1!$A$1-1)*10,FALSE)&gt;999,-1,0)))))))</f>
        <v>2210</v>
      </c>
      <c r="Y1596" s="66">
        <f>IF(ISNA(VLOOKUP($A1596,Sheet1!$B$3:$AH$1266,Sheet1!I$1+(Sheet1!$A$1-1)*10,FALSE))=TRUE,"---",IF(VLOOKUP($A1596,Sheet1!$B$3:$AH$1266,Sheet1!I$1+(Sheet1!$A$1-1)*10,FALSE)="---","---", (ROUND(VLOOKUP($A1596,Sheet1!$B$3:$AH$1266,Sheet1!I$1+(Sheet1!$A$1-1)*10,FALSE),IF(VLOOKUP($A1596,Sheet1!$B$3:$AH$1266,Sheet1!I$1+(Sheet1!$A$1-1)*10,FALSE)&gt;99999,-3,IF(VLOOKUP($A1596,Sheet1!$B$3:$AH$1266,Sheet1!I$1+(Sheet1!$A$1-1)*10,FALSE)&gt;9999,-2,IF(VLOOKUP($A1596,Sheet1!$B$3:$AH$1266,Sheet1!I$1+(Sheet1!$A$1-1)*10,FALSE)&gt;999,-1,0)))))))</f>
        <v>2650</v>
      </c>
      <c r="Z1596" s="66">
        <f>IF(ISNA(VLOOKUP($A1596,Sheet1!$B$3:$AH$1266,Sheet1!J$1+(Sheet1!$A$1-1)*10,FALSE))=TRUE,"---",IF(VLOOKUP($A1596,Sheet1!$B$3:$AH$1266,Sheet1!J$1+(Sheet1!$A$1-1)*10,FALSE)="---","---", (ROUND(VLOOKUP($A1596,Sheet1!$B$3:$AH$1266,Sheet1!J$1+(Sheet1!$A$1-1)*10,FALSE),IF(VLOOKUP($A1596,Sheet1!$B$3:$AH$1266,Sheet1!J$1+(Sheet1!$A$1-1)*10,FALSE)&gt;99999,-3,IF(VLOOKUP($A1596,Sheet1!$B$3:$AH$1266,Sheet1!J$1+(Sheet1!$A$1-1)*10,FALSE)&gt;9999,-2,IF(VLOOKUP($A1596,Sheet1!$B$3:$AH$1266,Sheet1!J$1+(Sheet1!$A$1-1)*10,FALSE)&gt;999,-1,0)))))))</f>
        <v>3170</v>
      </c>
      <c r="AA1596" s="66">
        <f>IF(ISNA(VLOOKUP($A1596,Sheet1!$B$3:$AH$1266,Sheet1!K$1+(Sheet1!$A$1-1)*10,FALSE))=TRUE,"---",IF(VLOOKUP($A1596,Sheet1!$B$3:$AH$1266,Sheet1!K$1+(Sheet1!$A$1-1)*10,FALSE)="---","---", (ROUND(VLOOKUP($A1596,Sheet1!$B$3:$AH$1266,Sheet1!K$1+(Sheet1!$A$1-1)*10,FALSE),IF(VLOOKUP($A1596,Sheet1!$B$3:$AH$1266,Sheet1!K$1+(Sheet1!$A$1-1)*10,FALSE)&gt;99999,-3,IF(VLOOKUP($A1596,Sheet1!$B$3:$AH$1266,Sheet1!K$1+(Sheet1!$A$1-1)*10,FALSE)&gt;9999,-2,IF(VLOOKUP($A1596,Sheet1!$B$3:$AH$1266,Sheet1!K$1+(Sheet1!$A$1-1)*10,FALSE)&gt;999,-1,0)))))))</f>
        <v>3530</v>
      </c>
      <c r="AB1596" s="66">
        <f>IF(ISNA(VLOOKUP($A1596,Sheet1!$B$3:$AH$1266,Sheet1!L$1+(Sheet1!$A$1-1)*10,FALSE))=TRUE,"---",IF(VLOOKUP($A1596,Sheet1!$B$3:$AH$1266,Sheet1!L$1+(Sheet1!$A$1-1)*10,FALSE)="---","---", (ROUND(VLOOKUP($A1596,Sheet1!$B$3:$AH$1266,Sheet1!L$1+(Sheet1!$A$1-1)*10,FALSE),IF(VLOOKUP($A1596,Sheet1!$B$3:$AH$1266,Sheet1!L$1+(Sheet1!$A$1-1)*10,FALSE)&gt;99999,-3,IF(VLOOKUP($A1596,Sheet1!$B$3:$AH$1266,Sheet1!L$1+(Sheet1!$A$1-1)*10,FALSE)&gt;9999,-2,IF(VLOOKUP($A1596,Sheet1!$B$3:$AH$1266,Sheet1!L$1+(Sheet1!$A$1-1)*10,FALSE)&gt;999,-1,0)))))))</f>
        <v>3870</v>
      </c>
      <c r="AC1596" s="66">
        <f>IF(ISNA(VLOOKUP($A1596,Sheet1!$B$3:$AH$1266,Sheet1!M$1+(Sheet1!$A$1-1)*10,FALSE))=TRUE,"---",IF(VLOOKUP($A1596,Sheet1!$B$3:$AH$1266,Sheet1!M$1+(Sheet1!$A$1-1)*10,FALSE)="---","---", (ROUND(VLOOKUP($A1596,Sheet1!$B$3:$AH$1266,Sheet1!M$1+(Sheet1!$A$1-1)*10,FALSE),IF(VLOOKUP($A1596,Sheet1!$B$3:$AH$1266,Sheet1!M$1+(Sheet1!$A$1-1)*10,FALSE)&gt;99999,-3,IF(VLOOKUP($A1596,Sheet1!$B$3:$AH$1266,Sheet1!M$1+(Sheet1!$A$1-1)*10,FALSE)&gt;9999,-2,IF(VLOOKUP($A1596,Sheet1!$B$3:$AH$1266,Sheet1!M$1+(Sheet1!$A$1-1)*10,FALSE)&gt;999,-1,0)))))))</f>
        <v>4190</v>
      </c>
      <c r="AD1596" s="66">
        <f>IF(ISNA(VLOOKUP($A1596,Sheet1!$B$3:$AH$1266,Sheet1!N$1+(Sheet1!$A$1-1)*10,FALSE))=TRUE,"---",IF(VLOOKUP($A1596,Sheet1!$B$3:$AH$1266,Sheet1!N$1+(Sheet1!$A$1-1)*10,FALSE)="---","---", (ROUND(VLOOKUP($A1596,Sheet1!$B$3:$AH$1266,Sheet1!N$1+(Sheet1!$A$1-1)*10,FALSE),IF(VLOOKUP($A1596,Sheet1!$B$3:$AH$1266,Sheet1!N$1+(Sheet1!$A$1-1)*10,FALSE)&gt;99999,-3,IF(VLOOKUP($A1596,Sheet1!$B$3:$AH$1266,Sheet1!N$1+(Sheet1!$A$1-1)*10,FALSE)&gt;9999,-2,IF(VLOOKUP($A1596,Sheet1!$B$3:$AH$1266,Sheet1!N$1+(Sheet1!$A$1-1)*10,FALSE)&gt;999,-1,0)))))))</f>
        <v>4590</v>
      </c>
    </row>
    <row r="1597" spans="1:30" ht="25.5" customHeight="1" x14ac:dyDescent="0.25">
      <c r="A1597" s="303" t="s">
        <v>2334</v>
      </c>
      <c r="B1597" s="330" t="s">
        <v>2335</v>
      </c>
      <c r="C1597" s="303">
        <v>424554</v>
      </c>
      <c r="D1597" s="303">
        <v>765835</v>
      </c>
      <c r="E1597" s="307" t="s">
        <v>3044</v>
      </c>
      <c r="F1597" s="342" t="s">
        <v>4897</v>
      </c>
      <c r="G1597" s="318" t="s">
        <v>286</v>
      </c>
      <c r="H1597" s="347">
        <v>30.7</v>
      </c>
      <c r="I1597" s="112">
        <v>26473</v>
      </c>
      <c r="J1597" s="113">
        <v>3.19</v>
      </c>
      <c r="K1597" s="127" t="s">
        <v>20</v>
      </c>
      <c r="L1597" s="115">
        <v>610</v>
      </c>
      <c r="M1597" s="116">
        <v>19.899999999999999</v>
      </c>
      <c r="N1597" s="127" t="s">
        <v>17</v>
      </c>
      <c r="O1597" s="68">
        <f t="shared" si="53"/>
        <v>41.997006117809555</v>
      </c>
      <c r="P1597" s="68">
        <f>IF(O1597&lt;&gt;"",VLOOKUP($A1597,Sheet4!$A$2:$O$1309,14,FALSE)*100,"")</f>
        <v>8.8859514383367468</v>
      </c>
      <c r="Q1597" s="68">
        <f>IF(P1597&lt;&gt;"",VLOOKUP($A1597,Sheet4!$A$2:$O$1309,15,FALSE)*100,"")</f>
        <v>59.808170220694187</v>
      </c>
      <c r="R1597" s="74">
        <f t="shared" si="54"/>
        <v>2</v>
      </c>
      <c r="S1597" s="356" t="s">
        <v>4368</v>
      </c>
      <c r="T1597" s="356" t="str">
        <f>IF(ISNA(VLOOKUP(A1597,Sheet1!B$3:C$1266,2,FALSE)=TRUE),"NC",VLOOKUP(A1597,Sheet1!B$3:C$1266,2,FALSE))</f>
        <v>Rural</v>
      </c>
      <c r="U1597" s="392">
        <f>IF(ISNA(VLOOKUP($A1597,Sheet1!$B$3:$AH$1266,Sheet1!E$1+(Sheet1!$A$1-1)*10,FALSE))=TRUE,"---",IF(VLOOKUP($A1597,Sheet1!$B$3:$AH$1266,Sheet1!E$1+(Sheet1!$A$1-1)*10,FALSE)="---","---", (ROUND(VLOOKUP($A1597,Sheet1!$B$3:$AH$1266,Sheet1!E$1+(Sheet1!$A$1-1)*10,FALSE),IF(VLOOKUP($A1597,Sheet1!$B$3:$AH$1266,Sheet1!E$1+(Sheet1!$A$1-1)*10,FALSE)&gt;99999,-3,IF(VLOOKUP($A1597,Sheet1!$B$3:$AH$1266,Sheet1!E$1+(Sheet1!$A$1-1)*10,FALSE)&gt;9999,-2,IF(VLOOKUP($A1597,Sheet1!$B$3:$AH$1266,Sheet1!E$1+(Sheet1!$A$1-1)*10,FALSE)&gt;999,-1,0)))))))</f>
        <v>388</v>
      </c>
      <c r="V1597" s="392">
        <f>IF(ISNA(VLOOKUP($A1597,Sheet1!$B$3:$AH$1266,Sheet1!F$1+(Sheet1!$A$1-1)*10,FALSE))=TRUE,"---",IF(VLOOKUP($A1597,Sheet1!$B$3:$AH$1266,Sheet1!F$1+(Sheet1!$A$1-1)*10,FALSE)="---","---", (ROUND(VLOOKUP($A1597,Sheet1!$B$3:$AH$1266,Sheet1!F$1+(Sheet1!$A$1-1)*10,FALSE),IF(VLOOKUP($A1597,Sheet1!$B$3:$AH$1266,Sheet1!F$1+(Sheet1!$A$1-1)*10,FALSE)&gt;99999,-3,IF(VLOOKUP($A1597,Sheet1!$B$3:$AH$1266,Sheet1!F$1+(Sheet1!$A$1-1)*10,FALSE)&gt;9999,-2,IF(VLOOKUP($A1597,Sheet1!$B$3:$AH$1266,Sheet1!F$1+(Sheet1!$A$1-1)*10,FALSE)&gt;999,-1,0)))))))</f>
        <v>464</v>
      </c>
      <c r="W1597" s="392">
        <f>IF(ISNA(VLOOKUP($A1597,Sheet1!$B$3:$AH$1266,Sheet1!G$1+(Sheet1!$A$1-1)*10,FALSE))=TRUE,"---",IF(VLOOKUP($A1597,Sheet1!$B$3:$AH$1266,Sheet1!G$1+(Sheet1!$A$1-1)*10,FALSE)="---","---", (ROUND(VLOOKUP($A1597,Sheet1!$B$3:$AH$1266,Sheet1!G$1+(Sheet1!$A$1-1)*10,FALSE),IF(VLOOKUP($A1597,Sheet1!$B$3:$AH$1266,Sheet1!G$1+(Sheet1!$A$1-1)*10,FALSE)&gt;99999,-3,IF(VLOOKUP($A1597,Sheet1!$B$3:$AH$1266,Sheet1!G$1+(Sheet1!$A$1-1)*10,FALSE)&gt;9999,-2,IF(VLOOKUP($A1597,Sheet1!$B$3:$AH$1266,Sheet1!G$1+(Sheet1!$A$1-1)*10,FALSE)&gt;999,-1,0)))))))</f>
        <v>556</v>
      </c>
      <c r="X1597" s="392">
        <f>IF(ISNA(VLOOKUP($A1597,Sheet1!$B$3:$AH$1266,Sheet1!H$1+(Sheet1!$A$1-1)*10,FALSE))=TRUE,"---",IF(VLOOKUP($A1597,Sheet1!$B$3:$AH$1266,Sheet1!H$1+(Sheet1!$A$1-1)*10,FALSE)="---","---", (ROUND(VLOOKUP($A1597,Sheet1!$B$3:$AH$1266,Sheet1!H$1+(Sheet1!$A$1-1)*10,FALSE),IF(VLOOKUP($A1597,Sheet1!$B$3:$AH$1266,Sheet1!H$1+(Sheet1!$A$1-1)*10,FALSE)&gt;99999,-3,IF(VLOOKUP($A1597,Sheet1!$B$3:$AH$1266,Sheet1!H$1+(Sheet1!$A$1-1)*10,FALSE)&gt;9999,-2,IF(VLOOKUP($A1597,Sheet1!$B$3:$AH$1266,Sheet1!H$1+(Sheet1!$A$1-1)*10,FALSE)&gt;999,-1,0)))))))</f>
        <v>787</v>
      </c>
      <c r="Y1597" s="392">
        <f>IF(ISNA(VLOOKUP($A1597,Sheet1!$B$3:$AH$1266,Sheet1!I$1+(Sheet1!$A$1-1)*10,FALSE))=TRUE,"---",IF(VLOOKUP($A1597,Sheet1!$B$3:$AH$1266,Sheet1!I$1+(Sheet1!$A$1-1)*10,FALSE)="---","---", (ROUND(VLOOKUP($A1597,Sheet1!$B$3:$AH$1266,Sheet1!I$1+(Sheet1!$A$1-1)*10,FALSE),IF(VLOOKUP($A1597,Sheet1!$B$3:$AH$1266,Sheet1!I$1+(Sheet1!$A$1-1)*10,FALSE)&gt;99999,-3,IF(VLOOKUP($A1597,Sheet1!$B$3:$AH$1266,Sheet1!I$1+(Sheet1!$A$1-1)*10,FALSE)&gt;9999,-2,IF(VLOOKUP($A1597,Sheet1!$B$3:$AH$1266,Sheet1!I$1+(Sheet1!$A$1-1)*10,FALSE)&gt;999,-1,0)))))))</f>
        <v>940</v>
      </c>
      <c r="Z1597" s="392">
        <f>IF(ISNA(VLOOKUP($A1597,Sheet1!$B$3:$AH$1266,Sheet1!J$1+(Sheet1!$A$1-1)*10,FALSE))=TRUE,"---",IF(VLOOKUP($A1597,Sheet1!$B$3:$AH$1266,Sheet1!J$1+(Sheet1!$A$1-1)*10,FALSE)="---","---", (ROUND(VLOOKUP($A1597,Sheet1!$B$3:$AH$1266,Sheet1!J$1+(Sheet1!$A$1-1)*10,FALSE),IF(VLOOKUP($A1597,Sheet1!$B$3:$AH$1266,Sheet1!J$1+(Sheet1!$A$1-1)*10,FALSE)&gt;99999,-3,IF(VLOOKUP($A1597,Sheet1!$B$3:$AH$1266,Sheet1!J$1+(Sheet1!$A$1-1)*10,FALSE)&gt;9999,-2,IF(VLOOKUP($A1597,Sheet1!$B$3:$AH$1266,Sheet1!J$1+(Sheet1!$A$1-1)*10,FALSE)&gt;999,-1,0)))))))</f>
        <v>1130</v>
      </c>
      <c r="AA1597" s="392">
        <f>IF(ISNA(VLOOKUP($A1597,Sheet1!$B$3:$AH$1266,Sheet1!K$1+(Sheet1!$A$1-1)*10,FALSE))=TRUE,"---",IF(VLOOKUP($A1597,Sheet1!$B$3:$AH$1266,Sheet1!K$1+(Sheet1!$A$1-1)*10,FALSE)="---","---", (ROUND(VLOOKUP($A1597,Sheet1!$B$3:$AH$1266,Sheet1!K$1+(Sheet1!$A$1-1)*10,FALSE),IF(VLOOKUP($A1597,Sheet1!$B$3:$AH$1266,Sheet1!K$1+(Sheet1!$A$1-1)*10,FALSE)&gt;99999,-3,IF(VLOOKUP($A1597,Sheet1!$B$3:$AH$1266,Sheet1!K$1+(Sheet1!$A$1-1)*10,FALSE)&gt;9999,-2,IF(VLOOKUP($A1597,Sheet1!$B$3:$AH$1266,Sheet1!K$1+(Sheet1!$A$1-1)*10,FALSE)&gt;999,-1,0)))))))</f>
        <v>1270</v>
      </c>
      <c r="AB1597" s="392">
        <f>IF(ISNA(VLOOKUP($A1597,Sheet1!$B$3:$AH$1266,Sheet1!L$1+(Sheet1!$A$1-1)*10,FALSE))=TRUE,"---",IF(VLOOKUP($A1597,Sheet1!$B$3:$AH$1266,Sheet1!L$1+(Sheet1!$A$1-1)*10,FALSE)="---","---", (ROUND(VLOOKUP($A1597,Sheet1!$B$3:$AH$1266,Sheet1!L$1+(Sheet1!$A$1-1)*10,FALSE),IF(VLOOKUP($A1597,Sheet1!$B$3:$AH$1266,Sheet1!L$1+(Sheet1!$A$1-1)*10,FALSE)&gt;99999,-3,IF(VLOOKUP($A1597,Sheet1!$B$3:$AH$1266,Sheet1!L$1+(Sheet1!$A$1-1)*10,FALSE)&gt;9999,-2,IF(VLOOKUP($A1597,Sheet1!$B$3:$AH$1266,Sheet1!L$1+(Sheet1!$A$1-1)*10,FALSE)&gt;999,-1,0)))))))</f>
        <v>1410</v>
      </c>
      <c r="AC1597" s="392">
        <f>IF(ISNA(VLOOKUP($A1597,Sheet1!$B$3:$AH$1266,Sheet1!M$1+(Sheet1!$A$1-1)*10,FALSE))=TRUE,"---",IF(VLOOKUP($A1597,Sheet1!$B$3:$AH$1266,Sheet1!M$1+(Sheet1!$A$1-1)*10,FALSE)="---","---", (ROUND(VLOOKUP($A1597,Sheet1!$B$3:$AH$1266,Sheet1!M$1+(Sheet1!$A$1-1)*10,FALSE),IF(VLOOKUP($A1597,Sheet1!$B$3:$AH$1266,Sheet1!M$1+(Sheet1!$A$1-1)*10,FALSE)&gt;99999,-3,IF(VLOOKUP($A1597,Sheet1!$B$3:$AH$1266,Sheet1!M$1+(Sheet1!$A$1-1)*10,FALSE)&gt;9999,-2,IF(VLOOKUP($A1597,Sheet1!$B$3:$AH$1266,Sheet1!M$1+(Sheet1!$A$1-1)*10,FALSE)&gt;999,-1,0)))))))</f>
        <v>1550</v>
      </c>
      <c r="AD1597" s="392">
        <f>IF(ISNA(VLOOKUP($A1597,Sheet1!$B$3:$AH$1266,Sheet1!N$1+(Sheet1!$A$1-1)*10,FALSE))=TRUE,"---",IF(VLOOKUP($A1597,Sheet1!$B$3:$AH$1266,Sheet1!N$1+(Sheet1!$A$1-1)*10,FALSE)="---","---", (ROUND(VLOOKUP($A1597,Sheet1!$B$3:$AH$1266,Sheet1!N$1+(Sheet1!$A$1-1)*10,FALSE),IF(VLOOKUP($A1597,Sheet1!$B$3:$AH$1266,Sheet1!N$1+(Sheet1!$A$1-1)*10,FALSE)&gt;99999,-3,IF(VLOOKUP($A1597,Sheet1!$B$3:$AH$1266,Sheet1!N$1+(Sheet1!$A$1-1)*10,FALSE)&gt;9999,-2,IF(VLOOKUP($A1597,Sheet1!$B$3:$AH$1266,Sheet1!N$1+(Sheet1!$A$1-1)*10,FALSE)&gt;999,-1,0)))))))</f>
        <v>1730</v>
      </c>
    </row>
    <row r="1598" spans="1:30" ht="25.5" customHeight="1" x14ac:dyDescent="0.25">
      <c r="A1598" s="303"/>
      <c r="B1598" s="331"/>
      <c r="C1598" s="303"/>
      <c r="D1598" s="303"/>
      <c r="E1598" s="307" t="e">
        <v>#N/A</v>
      </c>
      <c r="F1598" s="331"/>
      <c r="G1598" s="319"/>
      <c r="H1598" s="347"/>
      <c r="I1598" s="112">
        <v>24744</v>
      </c>
      <c r="J1598" s="113">
        <v>3.94</v>
      </c>
      <c r="K1598" s="114" t="s">
        <v>4405</v>
      </c>
      <c r="L1598" s="156" t="s">
        <v>4405</v>
      </c>
      <c r="M1598" s="157" t="s">
        <v>4405</v>
      </c>
      <c r="N1598" s="127" t="s">
        <v>75</v>
      </c>
      <c r="O1598" s="68" t="s">
        <v>4405</v>
      </c>
      <c r="P1598" s="68" t="s">
        <v>4405</v>
      </c>
      <c r="Q1598" s="68" t="s">
        <v>4405</v>
      </c>
      <c r="R1598" s="74" t="s">
        <v>4405</v>
      </c>
      <c r="S1598" s="356" t="e">
        <v>#N/A</v>
      </c>
      <c r="T1598" s="356" t="str">
        <f>IF(ISNA(VLOOKUP(A1598,Sheet1!B$3:C$1266,2,FALSE)=TRUE),"ND",VLOOKUP(A1598,Sheet1!B$3:C$1266,2,FALSE))</f>
        <v>ND</v>
      </c>
      <c r="U1598" s="392" t="str">
        <f>IF(ISNA(VLOOKUP($A1598,Sheet1!$B$3:$AH$1266,Sheet1!E$1+(Sheet1!$A$1-1)*10,FALSE))=TRUE,"---",IF(VLOOKUP($A1598,Sheet1!$B$3:$AH$1266,Sheet1!E$1+(Sheet1!$A$1-1)*10,FALSE)="---","---", (ROUND(VLOOKUP($A1598,Sheet1!$B$3:$AH$1266,Sheet1!E$1+(Sheet1!$A$1-1)*10,FALSE),IF(VLOOKUP($A1598,Sheet1!$B$3:$AH$1266,Sheet1!E$1+(Sheet1!$A$1-1)*10,FALSE)&gt;99999,-3,IF(VLOOKUP($A1598,Sheet1!$B$3:$AH$1266,Sheet1!E$1+(Sheet1!$A$1-1)*10,FALSE)&gt;9999,-2,IF(VLOOKUP($A1598,Sheet1!$B$3:$AH$1266,Sheet1!E$1+(Sheet1!$A$1-1)*10,FALSE)&gt;999,-1,0)))))))</f>
        <v>---</v>
      </c>
      <c r="V1598" s="392" t="str">
        <f>IF(ISNA(VLOOKUP($A1598,Sheet1!$B$3:$AH$1266,Sheet1!F$1+(Sheet1!$A$1-1)*10,FALSE))=TRUE,"---",IF(VLOOKUP($A1598,Sheet1!$B$3:$AH$1266,Sheet1!F$1+(Sheet1!$A$1-1)*10,FALSE)="---","---", (ROUND(VLOOKUP($A1598,Sheet1!$B$3:$AH$1266,Sheet1!F$1+(Sheet1!$A$1-1)*10,FALSE),IF(VLOOKUP($A1598,Sheet1!$B$3:$AH$1266,Sheet1!F$1+(Sheet1!$A$1-1)*10,FALSE)&gt;99999,-3,IF(VLOOKUP($A1598,Sheet1!$B$3:$AH$1266,Sheet1!F$1+(Sheet1!$A$1-1)*10,FALSE)&gt;9999,-2,IF(VLOOKUP($A1598,Sheet1!$B$3:$AH$1266,Sheet1!F$1+(Sheet1!$A$1-1)*10,FALSE)&gt;999,-1,0)))))))</f>
        <v>---</v>
      </c>
      <c r="W1598" s="392" t="str">
        <f>IF(ISNA(VLOOKUP($A1598,Sheet1!$B$3:$AH$1266,Sheet1!G$1+(Sheet1!$A$1-1)*10,FALSE))=TRUE,"---",IF(VLOOKUP($A1598,Sheet1!$B$3:$AH$1266,Sheet1!G$1+(Sheet1!$A$1-1)*10,FALSE)="---","---", (ROUND(VLOOKUP($A1598,Sheet1!$B$3:$AH$1266,Sheet1!G$1+(Sheet1!$A$1-1)*10,FALSE),IF(VLOOKUP($A1598,Sheet1!$B$3:$AH$1266,Sheet1!G$1+(Sheet1!$A$1-1)*10,FALSE)&gt;99999,-3,IF(VLOOKUP($A1598,Sheet1!$B$3:$AH$1266,Sheet1!G$1+(Sheet1!$A$1-1)*10,FALSE)&gt;9999,-2,IF(VLOOKUP($A1598,Sheet1!$B$3:$AH$1266,Sheet1!G$1+(Sheet1!$A$1-1)*10,FALSE)&gt;999,-1,0)))))))</f>
        <v>---</v>
      </c>
      <c r="X1598" s="392" t="str">
        <f>IF(ISNA(VLOOKUP($A1598,Sheet1!$B$3:$AH$1266,Sheet1!H$1+(Sheet1!$A$1-1)*10,FALSE))=TRUE,"---",IF(VLOOKUP($A1598,Sheet1!$B$3:$AH$1266,Sheet1!H$1+(Sheet1!$A$1-1)*10,FALSE)="---","---", (ROUND(VLOOKUP($A1598,Sheet1!$B$3:$AH$1266,Sheet1!H$1+(Sheet1!$A$1-1)*10,FALSE),IF(VLOOKUP($A1598,Sheet1!$B$3:$AH$1266,Sheet1!H$1+(Sheet1!$A$1-1)*10,FALSE)&gt;99999,-3,IF(VLOOKUP($A1598,Sheet1!$B$3:$AH$1266,Sheet1!H$1+(Sheet1!$A$1-1)*10,FALSE)&gt;9999,-2,IF(VLOOKUP($A1598,Sheet1!$B$3:$AH$1266,Sheet1!H$1+(Sheet1!$A$1-1)*10,FALSE)&gt;999,-1,0)))))))</f>
        <v>---</v>
      </c>
      <c r="Y1598" s="392" t="str">
        <f>IF(ISNA(VLOOKUP($A1598,Sheet1!$B$3:$AH$1266,Sheet1!I$1+(Sheet1!$A$1-1)*10,FALSE))=TRUE,"---",IF(VLOOKUP($A1598,Sheet1!$B$3:$AH$1266,Sheet1!I$1+(Sheet1!$A$1-1)*10,FALSE)="---","---", (ROUND(VLOOKUP($A1598,Sheet1!$B$3:$AH$1266,Sheet1!I$1+(Sheet1!$A$1-1)*10,FALSE),IF(VLOOKUP($A1598,Sheet1!$B$3:$AH$1266,Sheet1!I$1+(Sheet1!$A$1-1)*10,FALSE)&gt;99999,-3,IF(VLOOKUP($A1598,Sheet1!$B$3:$AH$1266,Sheet1!I$1+(Sheet1!$A$1-1)*10,FALSE)&gt;9999,-2,IF(VLOOKUP($A1598,Sheet1!$B$3:$AH$1266,Sheet1!I$1+(Sheet1!$A$1-1)*10,FALSE)&gt;999,-1,0)))))))</f>
        <v>---</v>
      </c>
      <c r="Z1598" s="392" t="str">
        <f>IF(ISNA(VLOOKUP($A1598,Sheet1!$B$3:$AH$1266,Sheet1!J$1+(Sheet1!$A$1-1)*10,FALSE))=TRUE,"---",IF(VLOOKUP($A1598,Sheet1!$B$3:$AH$1266,Sheet1!J$1+(Sheet1!$A$1-1)*10,FALSE)="---","---", (ROUND(VLOOKUP($A1598,Sheet1!$B$3:$AH$1266,Sheet1!J$1+(Sheet1!$A$1-1)*10,FALSE),IF(VLOOKUP($A1598,Sheet1!$B$3:$AH$1266,Sheet1!J$1+(Sheet1!$A$1-1)*10,FALSE)&gt;99999,-3,IF(VLOOKUP($A1598,Sheet1!$B$3:$AH$1266,Sheet1!J$1+(Sheet1!$A$1-1)*10,FALSE)&gt;9999,-2,IF(VLOOKUP($A1598,Sheet1!$B$3:$AH$1266,Sheet1!J$1+(Sheet1!$A$1-1)*10,FALSE)&gt;999,-1,0)))))))</f>
        <v>---</v>
      </c>
      <c r="AA1598" s="392" t="str">
        <f>IF(ISNA(VLOOKUP($A1598,Sheet1!$B$3:$AH$1266,Sheet1!K$1+(Sheet1!$A$1-1)*10,FALSE))=TRUE,"---",IF(VLOOKUP($A1598,Sheet1!$B$3:$AH$1266,Sheet1!K$1+(Sheet1!$A$1-1)*10,FALSE)="---","---", (ROUND(VLOOKUP($A1598,Sheet1!$B$3:$AH$1266,Sheet1!K$1+(Sheet1!$A$1-1)*10,FALSE),IF(VLOOKUP($A1598,Sheet1!$B$3:$AH$1266,Sheet1!K$1+(Sheet1!$A$1-1)*10,FALSE)&gt;99999,-3,IF(VLOOKUP($A1598,Sheet1!$B$3:$AH$1266,Sheet1!K$1+(Sheet1!$A$1-1)*10,FALSE)&gt;9999,-2,IF(VLOOKUP($A1598,Sheet1!$B$3:$AH$1266,Sheet1!K$1+(Sheet1!$A$1-1)*10,FALSE)&gt;999,-1,0)))))))</f>
        <v>---</v>
      </c>
      <c r="AB1598" s="392" t="str">
        <f>IF(ISNA(VLOOKUP($A1598,Sheet1!$B$3:$AH$1266,Sheet1!L$1+(Sheet1!$A$1-1)*10,FALSE))=TRUE,"---",IF(VLOOKUP($A1598,Sheet1!$B$3:$AH$1266,Sheet1!L$1+(Sheet1!$A$1-1)*10,FALSE)="---","---", (ROUND(VLOOKUP($A1598,Sheet1!$B$3:$AH$1266,Sheet1!L$1+(Sheet1!$A$1-1)*10,FALSE),IF(VLOOKUP($A1598,Sheet1!$B$3:$AH$1266,Sheet1!L$1+(Sheet1!$A$1-1)*10,FALSE)&gt;99999,-3,IF(VLOOKUP($A1598,Sheet1!$B$3:$AH$1266,Sheet1!L$1+(Sheet1!$A$1-1)*10,FALSE)&gt;9999,-2,IF(VLOOKUP($A1598,Sheet1!$B$3:$AH$1266,Sheet1!L$1+(Sheet1!$A$1-1)*10,FALSE)&gt;999,-1,0)))))))</f>
        <v>---</v>
      </c>
      <c r="AC1598" s="392" t="str">
        <f>IF(ISNA(VLOOKUP($A1598,Sheet1!$B$3:$AH$1266,Sheet1!M$1+(Sheet1!$A$1-1)*10,FALSE))=TRUE,"---",IF(VLOOKUP($A1598,Sheet1!$B$3:$AH$1266,Sheet1!M$1+(Sheet1!$A$1-1)*10,FALSE)="---","---", (ROUND(VLOOKUP($A1598,Sheet1!$B$3:$AH$1266,Sheet1!M$1+(Sheet1!$A$1-1)*10,FALSE),IF(VLOOKUP($A1598,Sheet1!$B$3:$AH$1266,Sheet1!M$1+(Sheet1!$A$1-1)*10,FALSE)&gt;99999,-3,IF(VLOOKUP($A1598,Sheet1!$B$3:$AH$1266,Sheet1!M$1+(Sheet1!$A$1-1)*10,FALSE)&gt;9999,-2,IF(VLOOKUP($A1598,Sheet1!$B$3:$AH$1266,Sheet1!M$1+(Sheet1!$A$1-1)*10,FALSE)&gt;999,-1,0)))))))</f>
        <v>---</v>
      </c>
      <c r="AD1598" s="392" t="str">
        <f>IF(ISNA(VLOOKUP($A1598,Sheet1!$B$3:$AH$1266,Sheet1!N$1+(Sheet1!$A$1-1)*10,FALSE))=TRUE,"---",IF(VLOOKUP($A1598,Sheet1!$B$3:$AH$1266,Sheet1!N$1+(Sheet1!$A$1-1)*10,FALSE)="---","---", (ROUND(VLOOKUP($A1598,Sheet1!$B$3:$AH$1266,Sheet1!N$1+(Sheet1!$A$1-1)*10,FALSE),IF(VLOOKUP($A1598,Sheet1!$B$3:$AH$1266,Sheet1!N$1+(Sheet1!$A$1-1)*10,FALSE)&gt;99999,-3,IF(VLOOKUP($A1598,Sheet1!$B$3:$AH$1266,Sheet1!N$1+(Sheet1!$A$1-1)*10,FALSE)&gt;9999,-2,IF(VLOOKUP($A1598,Sheet1!$B$3:$AH$1266,Sheet1!N$1+(Sheet1!$A$1-1)*10,FALSE)&gt;999,-1,0)))))))</f>
        <v>---</v>
      </c>
    </row>
    <row r="1599" spans="1:30" ht="25.5" customHeight="1" x14ac:dyDescent="0.25">
      <c r="A1599" s="133" t="s">
        <v>2336</v>
      </c>
      <c r="B1599" s="134" t="s">
        <v>2337</v>
      </c>
      <c r="C1599" s="133">
        <v>425232</v>
      </c>
      <c r="D1599" s="133">
        <v>765834</v>
      </c>
      <c r="E1599" s="67" t="s">
        <v>3044</v>
      </c>
      <c r="F1599" s="135" t="s">
        <v>4405</v>
      </c>
      <c r="G1599" s="118" t="s">
        <v>160</v>
      </c>
      <c r="H1599" s="136">
        <v>8.02</v>
      </c>
      <c r="I1599" s="119">
        <v>20149</v>
      </c>
      <c r="J1599" s="137" t="s">
        <v>4405</v>
      </c>
      <c r="K1599" s="118" t="s">
        <v>17</v>
      </c>
      <c r="L1599" s="122">
        <v>360</v>
      </c>
      <c r="M1599" s="123">
        <v>44.9</v>
      </c>
      <c r="N1599" s="118" t="s">
        <v>145</v>
      </c>
      <c r="O1599" s="71">
        <f t="shared" ref="O1599:O1662" si="55">IF(U1599&lt;&gt;"---",IF(L1599&lt;W1599,"&gt;50",IF(AND(L1599&gt;=W1599,L1599&lt;=X1599),(W$8-(((LOG(L1599)-LOG(W1599))/((LOG(X1599)-LOG(W1599)))*(W$8-X$8)))),IF(AND(L1599&gt;=X1599,L1599&lt;=Y1599),(X$8-(((LOG(L1599)-LOG(X1599))/((LOG(Y1599)-LOG(X1599)))*(X$8-Y$8)))),IF(AND(L1599&gt;=Y1599,L1599&lt;=Z1599),(Y$8-(((LOG(L1599)-LOG(Y1599))/((LOG(Z1599)-LOG(Y1599)))*(Y$8-Z$8)))),IF(AND(L1599&gt;=Z1599,L1599&lt;=AA1599),(Z$8-(((LOG(L1599)-LOG(Z1599))/((LOG(AA1599)-LOG(Z1599)))*(Z$8-AA$8)))),IF(AND(L1599&gt;=AA1599,L1599&lt;=AB1599),(AA$8-(((LOG(L1599)-LOG(AA1599))/((LOG(AB1599)-LOG(AA1599)))*(AA$8-AB$8)))),IF(AND(L1599&gt;=AB1599,L1599&lt;=AC1599),(AB$8-(((LOG(L1599)-LOG(AB1599))/((LOG(AC1599)-LOG(AB1599)))*(AB$8-AC$8)))),IF(AND(L1599&gt;=AC1599,L1599&lt;=AD1599),(AC$8-(((LOG(L1599)-LOG(AC1599))/((LOG(AD1599)-LOG(AC1599)))*(AC$8-AD$8)))),IF(L1599&gt;AD1599*1.1,"&lt;0.2",0.2))))))))),"")</f>
        <v>11.257794309547373</v>
      </c>
      <c r="P1599" s="71">
        <f>IF(O1599&lt;&gt;"",VLOOKUP($A1599,Sheet4!$A$2:$O$1309,14,FALSE)*100,"")</f>
        <v>6.0187196630820727</v>
      </c>
      <c r="Q1599" s="71">
        <f>IF(P1599&lt;&gt;"",VLOOKUP($A1599,Sheet4!$A$2:$O$1309,15,FALSE)*100,"")</f>
        <v>45.557301064337437</v>
      </c>
      <c r="R1599" s="73">
        <f t="shared" si="54"/>
        <v>9</v>
      </c>
      <c r="S1599" s="63" t="s">
        <v>4368</v>
      </c>
      <c r="T1599" s="63" t="str">
        <f>IF(ISNA(VLOOKUP(A1599,Sheet1!B$3:C$1266,2,FALSE)=TRUE),"NC",VLOOKUP(A1599,Sheet1!B$3:C$1266,2,FALSE))</f>
        <v>Rural</v>
      </c>
      <c r="U1599" s="66">
        <f>IF(ISNA(VLOOKUP($A1599,Sheet1!$B$3:$AH$1266,Sheet1!E$1+(Sheet1!$A$1-1)*10,FALSE))=TRUE,"---",IF(VLOOKUP($A1599,Sheet1!$B$3:$AH$1266,Sheet1!E$1+(Sheet1!$A$1-1)*10,FALSE)="---","---", (ROUND(VLOOKUP($A1599,Sheet1!$B$3:$AH$1266,Sheet1!E$1+(Sheet1!$A$1-1)*10,FALSE),IF(VLOOKUP($A1599,Sheet1!$B$3:$AH$1266,Sheet1!E$1+(Sheet1!$A$1-1)*10,FALSE)&gt;99999,-3,IF(VLOOKUP($A1599,Sheet1!$B$3:$AH$1266,Sheet1!E$1+(Sheet1!$A$1-1)*10,FALSE)&gt;9999,-2,IF(VLOOKUP($A1599,Sheet1!$B$3:$AH$1266,Sheet1!E$1+(Sheet1!$A$1-1)*10,FALSE)&gt;999,-1,0)))))))</f>
        <v>151</v>
      </c>
      <c r="V1599" s="66">
        <f>IF(ISNA(VLOOKUP($A1599,Sheet1!$B$3:$AH$1266,Sheet1!F$1+(Sheet1!$A$1-1)*10,FALSE))=TRUE,"---",IF(VLOOKUP($A1599,Sheet1!$B$3:$AH$1266,Sheet1!F$1+(Sheet1!$A$1-1)*10,FALSE)="---","---", (ROUND(VLOOKUP($A1599,Sheet1!$B$3:$AH$1266,Sheet1!F$1+(Sheet1!$A$1-1)*10,FALSE),IF(VLOOKUP($A1599,Sheet1!$B$3:$AH$1266,Sheet1!F$1+(Sheet1!$A$1-1)*10,FALSE)&gt;99999,-3,IF(VLOOKUP($A1599,Sheet1!$B$3:$AH$1266,Sheet1!F$1+(Sheet1!$A$1-1)*10,FALSE)&gt;9999,-2,IF(VLOOKUP($A1599,Sheet1!$B$3:$AH$1266,Sheet1!F$1+(Sheet1!$A$1-1)*10,FALSE)&gt;999,-1,0)))))))</f>
        <v>182</v>
      </c>
      <c r="W1599" s="66">
        <f>IF(ISNA(VLOOKUP($A1599,Sheet1!$B$3:$AH$1266,Sheet1!G$1+(Sheet1!$A$1-1)*10,FALSE))=TRUE,"---",IF(VLOOKUP($A1599,Sheet1!$B$3:$AH$1266,Sheet1!G$1+(Sheet1!$A$1-1)*10,FALSE)="---","---", (ROUND(VLOOKUP($A1599,Sheet1!$B$3:$AH$1266,Sheet1!G$1+(Sheet1!$A$1-1)*10,FALSE),IF(VLOOKUP($A1599,Sheet1!$B$3:$AH$1266,Sheet1!G$1+(Sheet1!$A$1-1)*10,FALSE)&gt;99999,-3,IF(VLOOKUP($A1599,Sheet1!$B$3:$AH$1266,Sheet1!G$1+(Sheet1!$A$1-1)*10,FALSE)&gt;9999,-2,IF(VLOOKUP($A1599,Sheet1!$B$3:$AH$1266,Sheet1!G$1+(Sheet1!$A$1-1)*10,FALSE)&gt;999,-1,0)))))))</f>
        <v>219</v>
      </c>
      <c r="X1599" s="66">
        <f>IF(ISNA(VLOOKUP($A1599,Sheet1!$B$3:$AH$1266,Sheet1!H$1+(Sheet1!$A$1-1)*10,FALSE))=TRUE,"---",IF(VLOOKUP($A1599,Sheet1!$B$3:$AH$1266,Sheet1!H$1+(Sheet1!$A$1-1)*10,FALSE)="---","---", (ROUND(VLOOKUP($A1599,Sheet1!$B$3:$AH$1266,Sheet1!H$1+(Sheet1!$A$1-1)*10,FALSE),IF(VLOOKUP($A1599,Sheet1!$B$3:$AH$1266,Sheet1!H$1+(Sheet1!$A$1-1)*10,FALSE)&gt;99999,-3,IF(VLOOKUP($A1599,Sheet1!$B$3:$AH$1266,Sheet1!H$1+(Sheet1!$A$1-1)*10,FALSE)&gt;9999,-2,IF(VLOOKUP($A1599,Sheet1!$B$3:$AH$1266,Sheet1!H$1+(Sheet1!$A$1-1)*10,FALSE)&gt;999,-1,0)))))))</f>
        <v>309</v>
      </c>
      <c r="Y1599" s="66">
        <f>IF(ISNA(VLOOKUP($A1599,Sheet1!$B$3:$AH$1266,Sheet1!I$1+(Sheet1!$A$1-1)*10,FALSE))=TRUE,"---",IF(VLOOKUP($A1599,Sheet1!$B$3:$AH$1266,Sheet1!I$1+(Sheet1!$A$1-1)*10,FALSE)="---","---", (ROUND(VLOOKUP($A1599,Sheet1!$B$3:$AH$1266,Sheet1!I$1+(Sheet1!$A$1-1)*10,FALSE),IF(VLOOKUP($A1599,Sheet1!$B$3:$AH$1266,Sheet1!I$1+(Sheet1!$A$1-1)*10,FALSE)&gt;99999,-3,IF(VLOOKUP($A1599,Sheet1!$B$3:$AH$1266,Sheet1!I$1+(Sheet1!$A$1-1)*10,FALSE)&gt;9999,-2,IF(VLOOKUP($A1599,Sheet1!$B$3:$AH$1266,Sheet1!I$1+(Sheet1!$A$1-1)*10,FALSE)&gt;999,-1,0)))))))</f>
        <v>368</v>
      </c>
      <c r="Z1599" s="66">
        <f>IF(ISNA(VLOOKUP($A1599,Sheet1!$B$3:$AH$1266,Sheet1!J$1+(Sheet1!$A$1-1)*10,FALSE))=TRUE,"---",IF(VLOOKUP($A1599,Sheet1!$B$3:$AH$1266,Sheet1!J$1+(Sheet1!$A$1-1)*10,FALSE)="---","---", (ROUND(VLOOKUP($A1599,Sheet1!$B$3:$AH$1266,Sheet1!J$1+(Sheet1!$A$1-1)*10,FALSE),IF(VLOOKUP($A1599,Sheet1!$B$3:$AH$1266,Sheet1!J$1+(Sheet1!$A$1-1)*10,FALSE)&gt;99999,-3,IF(VLOOKUP($A1599,Sheet1!$B$3:$AH$1266,Sheet1!J$1+(Sheet1!$A$1-1)*10,FALSE)&gt;9999,-2,IF(VLOOKUP($A1599,Sheet1!$B$3:$AH$1266,Sheet1!J$1+(Sheet1!$A$1-1)*10,FALSE)&gt;999,-1,0)))))))</f>
        <v>439</v>
      </c>
      <c r="AA1599" s="66">
        <f>IF(ISNA(VLOOKUP($A1599,Sheet1!$B$3:$AH$1266,Sheet1!K$1+(Sheet1!$A$1-1)*10,FALSE))=TRUE,"---",IF(VLOOKUP($A1599,Sheet1!$B$3:$AH$1266,Sheet1!K$1+(Sheet1!$A$1-1)*10,FALSE)="---","---", (ROUND(VLOOKUP($A1599,Sheet1!$B$3:$AH$1266,Sheet1!K$1+(Sheet1!$A$1-1)*10,FALSE),IF(VLOOKUP($A1599,Sheet1!$B$3:$AH$1266,Sheet1!K$1+(Sheet1!$A$1-1)*10,FALSE)&gt;99999,-3,IF(VLOOKUP($A1599,Sheet1!$B$3:$AH$1266,Sheet1!K$1+(Sheet1!$A$1-1)*10,FALSE)&gt;9999,-2,IF(VLOOKUP($A1599,Sheet1!$B$3:$AH$1266,Sheet1!K$1+(Sheet1!$A$1-1)*10,FALSE)&gt;999,-1,0)))))))</f>
        <v>491</v>
      </c>
      <c r="AB1599" s="66">
        <f>IF(ISNA(VLOOKUP($A1599,Sheet1!$B$3:$AH$1266,Sheet1!L$1+(Sheet1!$A$1-1)*10,FALSE))=TRUE,"---",IF(VLOOKUP($A1599,Sheet1!$B$3:$AH$1266,Sheet1!L$1+(Sheet1!$A$1-1)*10,FALSE)="---","---", (ROUND(VLOOKUP($A1599,Sheet1!$B$3:$AH$1266,Sheet1!L$1+(Sheet1!$A$1-1)*10,FALSE),IF(VLOOKUP($A1599,Sheet1!$B$3:$AH$1266,Sheet1!L$1+(Sheet1!$A$1-1)*10,FALSE)&gt;99999,-3,IF(VLOOKUP($A1599,Sheet1!$B$3:$AH$1266,Sheet1!L$1+(Sheet1!$A$1-1)*10,FALSE)&gt;9999,-2,IF(VLOOKUP($A1599,Sheet1!$B$3:$AH$1266,Sheet1!L$1+(Sheet1!$A$1-1)*10,FALSE)&gt;999,-1,0)))))))</f>
        <v>539</v>
      </c>
      <c r="AC1599" s="66">
        <f>IF(ISNA(VLOOKUP($A1599,Sheet1!$B$3:$AH$1266,Sheet1!M$1+(Sheet1!$A$1-1)*10,FALSE))=TRUE,"---",IF(VLOOKUP($A1599,Sheet1!$B$3:$AH$1266,Sheet1!M$1+(Sheet1!$A$1-1)*10,FALSE)="---","---", (ROUND(VLOOKUP($A1599,Sheet1!$B$3:$AH$1266,Sheet1!M$1+(Sheet1!$A$1-1)*10,FALSE),IF(VLOOKUP($A1599,Sheet1!$B$3:$AH$1266,Sheet1!M$1+(Sheet1!$A$1-1)*10,FALSE)&gt;99999,-3,IF(VLOOKUP($A1599,Sheet1!$B$3:$AH$1266,Sheet1!M$1+(Sheet1!$A$1-1)*10,FALSE)&gt;9999,-2,IF(VLOOKUP($A1599,Sheet1!$B$3:$AH$1266,Sheet1!M$1+(Sheet1!$A$1-1)*10,FALSE)&gt;999,-1,0)))))))</f>
        <v>591</v>
      </c>
      <c r="AD1599" s="66">
        <f>IF(ISNA(VLOOKUP($A1599,Sheet1!$B$3:$AH$1266,Sheet1!N$1+(Sheet1!$A$1-1)*10,FALSE))=TRUE,"---",IF(VLOOKUP($A1599,Sheet1!$B$3:$AH$1266,Sheet1!N$1+(Sheet1!$A$1-1)*10,FALSE)="---","---", (ROUND(VLOOKUP($A1599,Sheet1!$B$3:$AH$1266,Sheet1!N$1+(Sheet1!$A$1-1)*10,FALSE),IF(VLOOKUP($A1599,Sheet1!$B$3:$AH$1266,Sheet1!N$1+(Sheet1!$A$1-1)*10,FALSE)&gt;99999,-3,IF(VLOOKUP($A1599,Sheet1!$B$3:$AH$1266,Sheet1!N$1+(Sheet1!$A$1-1)*10,FALSE)&gt;9999,-2,IF(VLOOKUP($A1599,Sheet1!$B$3:$AH$1266,Sheet1!N$1+(Sheet1!$A$1-1)*10,FALSE)&gt;999,-1,0)))))))</f>
        <v>653</v>
      </c>
    </row>
    <row r="1600" spans="1:30" ht="25.5" customHeight="1" x14ac:dyDescent="0.25">
      <c r="A1600" s="303" t="s">
        <v>2338</v>
      </c>
      <c r="B1600" s="330" t="s">
        <v>2339</v>
      </c>
      <c r="C1600" s="303">
        <v>425057</v>
      </c>
      <c r="D1600" s="303">
        <v>765332</v>
      </c>
      <c r="E1600" s="307" t="s">
        <v>3028</v>
      </c>
      <c r="F1600" s="52" t="s">
        <v>4620</v>
      </c>
      <c r="G1600" s="127" t="s">
        <v>31</v>
      </c>
      <c r="H1600" s="347">
        <v>13.8</v>
      </c>
      <c r="I1600" s="112">
        <v>33816</v>
      </c>
      <c r="J1600" s="113">
        <v>6.32</v>
      </c>
      <c r="K1600" s="127" t="s">
        <v>31</v>
      </c>
      <c r="L1600" s="115">
        <v>1000</v>
      </c>
      <c r="M1600" s="116">
        <v>72.5</v>
      </c>
      <c r="N1600" s="114" t="s">
        <v>4405</v>
      </c>
      <c r="O1600" s="68">
        <f t="shared" si="55"/>
        <v>1.9063873853853344</v>
      </c>
      <c r="P1600" s="68">
        <f>IF(O1600&lt;&gt;"",VLOOKUP($A1600,Sheet4!$A$2:$O$1309,14,FALSE)*100,"")</f>
        <v>0.39643307073633505</v>
      </c>
      <c r="Q1600" s="68">
        <f>IF(P1600&lt;&gt;"",VLOOKUP($A1600,Sheet4!$A$2:$O$1309,15,FALSE)*100,"")</f>
        <v>3.8160669106965472</v>
      </c>
      <c r="R1600" s="74">
        <f t="shared" si="54"/>
        <v>50</v>
      </c>
      <c r="S1600" s="356" t="s">
        <v>4368</v>
      </c>
      <c r="T1600" s="356" t="str">
        <f>IF(ISNA(VLOOKUP(A1600,Sheet1!B$3:C$1266,2,FALSE)=TRUE),"NC",VLOOKUP(A1600,Sheet1!B$3:C$1266,2,FALSE))</f>
        <v>Rural10</v>
      </c>
      <c r="U1600" s="392">
        <f>IF(ISNA(VLOOKUP($A1600,Sheet1!$B$3:$AH$1266,Sheet1!E$1+(Sheet1!$A$1-1)*10,FALSE))=TRUE,"---",IF(VLOOKUP($A1600,Sheet1!$B$3:$AH$1266,Sheet1!E$1+(Sheet1!$A$1-1)*10,FALSE)="---","---", (ROUND(VLOOKUP($A1600,Sheet1!$B$3:$AH$1266,Sheet1!E$1+(Sheet1!$A$1-1)*10,FALSE),IF(VLOOKUP($A1600,Sheet1!$B$3:$AH$1266,Sheet1!E$1+(Sheet1!$A$1-1)*10,FALSE)&gt;99999,-3,IF(VLOOKUP($A1600,Sheet1!$B$3:$AH$1266,Sheet1!E$1+(Sheet1!$A$1-1)*10,FALSE)&gt;9999,-2,IF(VLOOKUP($A1600,Sheet1!$B$3:$AH$1266,Sheet1!E$1+(Sheet1!$A$1-1)*10,FALSE)&gt;999,-1,0)))))))</f>
        <v>341</v>
      </c>
      <c r="V1600" s="392">
        <f>IF(ISNA(VLOOKUP($A1600,Sheet1!$B$3:$AH$1266,Sheet1!F$1+(Sheet1!$A$1-1)*10,FALSE))=TRUE,"---",IF(VLOOKUP($A1600,Sheet1!$B$3:$AH$1266,Sheet1!F$1+(Sheet1!$A$1-1)*10,FALSE)="---","---", (ROUND(VLOOKUP($A1600,Sheet1!$B$3:$AH$1266,Sheet1!F$1+(Sheet1!$A$1-1)*10,FALSE),IF(VLOOKUP($A1600,Sheet1!$B$3:$AH$1266,Sheet1!F$1+(Sheet1!$A$1-1)*10,FALSE)&gt;99999,-3,IF(VLOOKUP($A1600,Sheet1!$B$3:$AH$1266,Sheet1!F$1+(Sheet1!$A$1-1)*10,FALSE)&gt;9999,-2,IF(VLOOKUP($A1600,Sheet1!$B$3:$AH$1266,Sheet1!F$1+(Sheet1!$A$1-1)*10,FALSE)&gt;999,-1,0)))))))</f>
        <v>417</v>
      </c>
      <c r="W1600" s="392">
        <f>IF(ISNA(VLOOKUP($A1600,Sheet1!$B$3:$AH$1266,Sheet1!G$1+(Sheet1!$A$1-1)*10,FALSE))=TRUE,"---",IF(VLOOKUP($A1600,Sheet1!$B$3:$AH$1266,Sheet1!G$1+(Sheet1!$A$1-1)*10,FALSE)="---","---", (ROUND(VLOOKUP($A1600,Sheet1!$B$3:$AH$1266,Sheet1!G$1+(Sheet1!$A$1-1)*10,FALSE),IF(VLOOKUP($A1600,Sheet1!$B$3:$AH$1266,Sheet1!G$1+(Sheet1!$A$1-1)*10,FALSE)&gt;99999,-3,IF(VLOOKUP($A1600,Sheet1!$B$3:$AH$1266,Sheet1!G$1+(Sheet1!$A$1-1)*10,FALSE)&gt;9999,-2,IF(VLOOKUP($A1600,Sheet1!$B$3:$AH$1266,Sheet1!G$1+(Sheet1!$A$1-1)*10,FALSE)&gt;999,-1,0)))))))</f>
        <v>506</v>
      </c>
      <c r="X1600" s="392">
        <f>IF(ISNA(VLOOKUP($A1600,Sheet1!$B$3:$AH$1266,Sheet1!H$1+(Sheet1!$A$1-1)*10,FALSE))=TRUE,"---",IF(VLOOKUP($A1600,Sheet1!$B$3:$AH$1266,Sheet1!H$1+(Sheet1!$A$1-1)*10,FALSE)="---","---", (ROUND(VLOOKUP($A1600,Sheet1!$B$3:$AH$1266,Sheet1!H$1+(Sheet1!$A$1-1)*10,FALSE),IF(VLOOKUP($A1600,Sheet1!$B$3:$AH$1266,Sheet1!H$1+(Sheet1!$A$1-1)*10,FALSE)&gt;99999,-3,IF(VLOOKUP($A1600,Sheet1!$B$3:$AH$1266,Sheet1!H$1+(Sheet1!$A$1-1)*10,FALSE)&gt;9999,-2,IF(VLOOKUP($A1600,Sheet1!$B$3:$AH$1266,Sheet1!H$1+(Sheet1!$A$1-1)*10,FALSE)&gt;999,-1,0)))))))</f>
        <v>697</v>
      </c>
      <c r="Y1600" s="392">
        <f>IF(ISNA(VLOOKUP($A1600,Sheet1!$B$3:$AH$1266,Sheet1!I$1+(Sheet1!$A$1-1)*10,FALSE))=TRUE,"---",IF(VLOOKUP($A1600,Sheet1!$B$3:$AH$1266,Sheet1!I$1+(Sheet1!$A$1-1)*10,FALSE)="---","---", (ROUND(VLOOKUP($A1600,Sheet1!$B$3:$AH$1266,Sheet1!I$1+(Sheet1!$A$1-1)*10,FALSE),IF(VLOOKUP($A1600,Sheet1!$B$3:$AH$1266,Sheet1!I$1+(Sheet1!$A$1-1)*10,FALSE)&gt;99999,-3,IF(VLOOKUP($A1600,Sheet1!$B$3:$AH$1266,Sheet1!I$1+(Sheet1!$A$1-1)*10,FALSE)&gt;9999,-2,IF(VLOOKUP($A1600,Sheet1!$B$3:$AH$1266,Sheet1!I$1+(Sheet1!$A$1-1)*10,FALSE)&gt;999,-1,0)))))))</f>
        <v>803</v>
      </c>
      <c r="Z1600" s="392">
        <f>IF(ISNA(VLOOKUP($A1600,Sheet1!$B$3:$AH$1266,Sheet1!J$1+(Sheet1!$A$1-1)*10,FALSE))=TRUE,"---",IF(VLOOKUP($A1600,Sheet1!$B$3:$AH$1266,Sheet1!J$1+(Sheet1!$A$1-1)*10,FALSE)="---","---", (ROUND(VLOOKUP($A1600,Sheet1!$B$3:$AH$1266,Sheet1!J$1+(Sheet1!$A$1-1)*10,FALSE),IF(VLOOKUP($A1600,Sheet1!$B$3:$AH$1266,Sheet1!J$1+(Sheet1!$A$1-1)*10,FALSE)&gt;99999,-3,IF(VLOOKUP($A1600,Sheet1!$B$3:$AH$1266,Sheet1!J$1+(Sheet1!$A$1-1)*10,FALSE)&gt;9999,-2,IF(VLOOKUP($A1600,Sheet1!$B$3:$AH$1266,Sheet1!J$1+(Sheet1!$A$1-1)*10,FALSE)&gt;999,-1,0)))))))</f>
        <v>919</v>
      </c>
      <c r="AA1600" s="392">
        <f>IF(ISNA(VLOOKUP($A1600,Sheet1!$B$3:$AH$1266,Sheet1!K$1+(Sheet1!$A$1-1)*10,FALSE))=TRUE,"---",IF(VLOOKUP($A1600,Sheet1!$B$3:$AH$1266,Sheet1!K$1+(Sheet1!$A$1-1)*10,FALSE)="---","---", (ROUND(VLOOKUP($A1600,Sheet1!$B$3:$AH$1266,Sheet1!K$1+(Sheet1!$A$1-1)*10,FALSE),IF(VLOOKUP($A1600,Sheet1!$B$3:$AH$1266,Sheet1!K$1+(Sheet1!$A$1-1)*10,FALSE)&gt;99999,-3,IF(VLOOKUP($A1600,Sheet1!$B$3:$AH$1266,Sheet1!K$1+(Sheet1!$A$1-1)*10,FALSE)&gt;9999,-2,IF(VLOOKUP($A1600,Sheet1!$B$3:$AH$1266,Sheet1!K$1+(Sheet1!$A$1-1)*10,FALSE)&gt;999,-1,0)))))))</f>
        <v>994</v>
      </c>
      <c r="AB1600" s="392">
        <f>IF(ISNA(VLOOKUP($A1600,Sheet1!$B$3:$AH$1266,Sheet1!L$1+(Sheet1!$A$1-1)*10,FALSE))=TRUE,"---",IF(VLOOKUP($A1600,Sheet1!$B$3:$AH$1266,Sheet1!L$1+(Sheet1!$A$1-1)*10,FALSE)="---","---", (ROUND(VLOOKUP($A1600,Sheet1!$B$3:$AH$1266,Sheet1!L$1+(Sheet1!$A$1-1)*10,FALSE),IF(VLOOKUP($A1600,Sheet1!$B$3:$AH$1266,Sheet1!L$1+(Sheet1!$A$1-1)*10,FALSE)&gt;99999,-3,IF(VLOOKUP($A1600,Sheet1!$B$3:$AH$1266,Sheet1!L$1+(Sheet1!$A$1-1)*10,FALSE)&gt;9999,-2,IF(VLOOKUP($A1600,Sheet1!$B$3:$AH$1266,Sheet1!L$1+(Sheet1!$A$1-1)*10,FALSE)&gt;999,-1,0)))))))</f>
        <v>1060</v>
      </c>
      <c r="AC1600" s="392">
        <f>IF(ISNA(VLOOKUP($A1600,Sheet1!$B$3:$AH$1266,Sheet1!M$1+(Sheet1!$A$1-1)*10,FALSE))=TRUE,"---",IF(VLOOKUP($A1600,Sheet1!$B$3:$AH$1266,Sheet1!M$1+(Sheet1!$A$1-1)*10,FALSE)="---","---", (ROUND(VLOOKUP($A1600,Sheet1!$B$3:$AH$1266,Sheet1!M$1+(Sheet1!$A$1-1)*10,FALSE),IF(VLOOKUP($A1600,Sheet1!$B$3:$AH$1266,Sheet1!M$1+(Sheet1!$A$1-1)*10,FALSE)&gt;99999,-3,IF(VLOOKUP($A1600,Sheet1!$B$3:$AH$1266,Sheet1!M$1+(Sheet1!$A$1-1)*10,FALSE)&gt;9999,-2,IF(VLOOKUP($A1600,Sheet1!$B$3:$AH$1266,Sheet1!M$1+(Sheet1!$A$1-1)*10,FALSE)&gt;999,-1,0)))))))</f>
        <v>1120</v>
      </c>
      <c r="AD1600" s="392">
        <f>IF(ISNA(VLOOKUP($A1600,Sheet1!$B$3:$AH$1266,Sheet1!N$1+(Sheet1!$A$1-1)*10,FALSE))=TRUE,"---",IF(VLOOKUP($A1600,Sheet1!$B$3:$AH$1266,Sheet1!N$1+(Sheet1!$A$1-1)*10,FALSE)="---","---", (ROUND(VLOOKUP($A1600,Sheet1!$B$3:$AH$1266,Sheet1!N$1+(Sheet1!$A$1-1)*10,FALSE),IF(VLOOKUP($A1600,Sheet1!$B$3:$AH$1266,Sheet1!N$1+(Sheet1!$A$1-1)*10,FALSE)&gt;99999,-3,IF(VLOOKUP($A1600,Sheet1!$B$3:$AH$1266,Sheet1!N$1+(Sheet1!$A$1-1)*10,FALSE)&gt;9999,-2,IF(VLOOKUP($A1600,Sheet1!$B$3:$AH$1266,Sheet1!N$1+(Sheet1!$A$1-1)*10,FALSE)&gt;999,-1,0)))))))</f>
        <v>1200</v>
      </c>
    </row>
    <row r="1601" spans="1:30" ht="25.5" customHeight="1" x14ac:dyDescent="0.25">
      <c r="A1601" s="303"/>
      <c r="B1601" s="331"/>
      <c r="C1601" s="303"/>
      <c r="D1601" s="303"/>
      <c r="E1601" s="307" t="e">
        <v>#N/A</v>
      </c>
      <c r="F1601" s="52" t="s">
        <v>4898</v>
      </c>
      <c r="G1601" s="127" t="s">
        <v>286</v>
      </c>
      <c r="H1601" s="347"/>
      <c r="I1601" s="112">
        <v>38195</v>
      </c>
      <c r="J1601" s="147">
        <v>16.079999999999998</v>
      </c>
      <c r="K1601" s="127" t="s">
        <v>186</v>
      </c>
      <c r="L1601" s="115">
        <v>821</v>
      </c>
      <c r="M1601" s="116">
        <v>59.5</v>
      </c>
      <c r="N1601" s="127" t="s">
        <v>112</v>
      </c>
      <c r="O1601" s="68" t="s">
        <v>4405</v>
      </c>
      <c r="P1601" s="68" t="s">
        <v>4405</v>
      </c>
      <c r="Q1601" s="68" t="s">
        <v>4405</v>
      </c>
      <c r="R1601" s="74" t="s">
        <v>4405</v>
      </c>
      <c r="S1601" s="356" t="e">
        <v>#N/A</v>
      </c>
      <c r="T1601" s="356" t="str">
        <f>IF(ISNA(VLOOKUP(A1601,Sheet1!B$3:C$1266,2,FALSE)=TRUE),"ND",VLOOKUP(A1601,Sheet1!B$3:C$1266,2,FALSE))</f>
        <v>ND</v>
      </c>
      <c r="U1601" s="392" t="str">
        <f>IF(ISNA(VLOOKUP($A1601,Sheet1!$B$3:$AH$1266,Sheet1!E$1+(Sheet1!$A$1-1)*10,FALSE))=TRUE,"---",IF(VLOOKUP($A1601,Sheet1!$B$3:$AH$1266,Sheet1!E$1+(Sheet1!$A$1-1)*10,FALSE)="---","---", (ROUND(VLOOKUP($A1601,Sheet1!$B$3:$AH$1266,Sheet1!E$1+(Sheet1!$A$1-1)*10,FALSE),IF(VLOOKUP($A1601,Sheet1!$B$3:$AH$1266,Sheet1!E$1+(Sheet1!$A$1-1)*10,FALSE)&gt;99999,-3,IF(VLOOKUP($A1601,Sheet1!$B$3:$AH$1266,Sheet1!E$1+(Sheet1!$A$1-1)*10,FALSE)&gt;9999,-2,IF(VLOOKUP($A1601,Sheet1!$B$3:$AH$1266,Sheet1!E$1+(Sheet1!$A$1-1)*10,FALSE)&gt;999,-1,0)))))))</f>
        <v>---</v>
      </c>
      <c r="V1601" s="392" t="str">
        <f>IF(ISNA(VLOOKUP($A1601,Sheet1!$B$3:$AH$1266,Sheet1!F$1+(Sheet1!$A$1-1)*10,FALSE))=TRUE,"---",IF(VLOOKUP($A1601,Sheet1!$B$3:$AH$1266,Sheet1!F$1+(Sheet1!$A$1-1)*10,FALSE)="---","---", (ROUND(VLOOKUP($A1601,Sheet1!$B$3:$AH$1266,Sheet1!F$1+(Sheet1!$A$1-1)*10,FALSE),IF(VLOOKUP($A1601,Sheet1!$B$3:$AH$1266,Sheet1!F$1+(Sheet1!$A$1-1)*10,FALSE)&gt;99999,-3,IF(VLOOKUP($A1601,Sheet1!$B$3:$AH$1266,Sheet1!F$1+(Sheet1!$A$1-1)*10,FALSE)&gt;9999,-2,IF(VLOOKUP($A1601,Sheet1!$B$3:$AH$1266,Sheet1!F$1+(Sheet1!$A$1-1)*10,FALSE)&gt;999,-1,0)))))))</f>
        <v>---</v>
      </c>
      <c r="W1601" s="392" t="str">
        <f>IF(ISNA(VLOOKUP($A1601,Sheet1!$B$3:$AH$1266,Sheet1!G$1+(Sheet1!$A$1-1)*10,FALSE))=TRUE,"---",IF(VLOOKUP($A1601,Sheet1!$B$3:$AH$1266,Sheet1!G$1+(Sheet1!$A$1-1)*10,FALSE)="---","---", (ROUND(VLOOKUP($A1601,Sheet1!$B$3:$AH$1266,Sheet1!G$1+(Sheet1!$A$1-1)*10,FALSE),IF(VLOOKUP($A1601,Sheet1!$B$3:$AH$1266,Sheet1!G$1+(Sheet1!$A$1-1)*10,FALSE)&gt;99999,-3,IF(VLOOKUP($A1601,Sheet1!$B$3:$AH$1266,Sheet1!G$1+(Sheet1!$A$1-1)*10,FALSE)&gt;9999,-2,IF(VLOOKUP($A1601,Sheet1!$B$3:$AH$1266,Sheet1!G$1+(Sheet1!$A$1-1)*10,FALSE)&gt;999,-1,0)))))))</f>
        <v>---</v>
      </c>
      <c r="X1601" s="392" t="str">
        <f>IF(ISNA(VLOOKUP($A1601,Sheet1!$B$3:$AH$1266,Sheet1!H$1+(Sheet1!$A$1-1)*10,FALSE))=TRUE,"---",IF(VLOOKUP($A1601,Sheet1!$B$3:$AH$1266,Sheet1!H$1+(Sheet1!$A$1-1)*10,FALSE)="---","---", (ROUND(VLOOKUP($A1601,Sheet1!$B$3:$AH$1266,Sheet1!H$1+(Sheet1!$A$1-1)*10,FALSE),IF(VLOOKUP($A1601,Sheet1!$B$3:$AH$1266,Sheet1!H$1+(Sheet1!$A$1-1)*10,FALSE)&gt;99999,-3,IF(VLOOKUP($A1601,Sheet1!$B$3:$AH$1266,Sheet1!H$1+(Sheet1!$A$1-1)*10,FALSE)&gt;9999,-2,IF(VLOOKUP($A1601,Sheet1!$B$3:$AH$1266,Sheet1!H$1+(Sheet1!$A$1-1)*10,FALSE)&gt;999,-1,0)))))))</f>
        <v>---</v>
      </c>
      <c r="Y1601" s="392" t="str">
        <f>IF(ISNA(VLOOKUP($A1601,Sheet1!$B$3:$AH$1266,Sheet1!I$1+(Sheet1!$A$1-1)*10,FALSE))=TRUE,"---",IF(VLOOKUP($A1601,Sheet1!$B$3:$AH$1266,Sheet1!I$1+(Sheet1!$A$1-1)*10,FALSE)="---","---", (ROUND(VLOOKUP($A1601,Sheet1!$B$3:$AH$1266,Sheet1!I$1+(Sheet1!$A$1-1)*10,FALSE),IF(VLOOKUP($A1601,Sheet1!$B$3:$AH$1266,Sheet1!I$1+(Sheet1!$A$1-1)*10,FALSE)&gt;99999,-3,IF(VLOOKUP($A1601,Sheet1!$B$3:$AH$1266,Sheet1!I$1+(Sheet1!$A$1-1)*10,FALSE)&gt;9999,-2,IF(VLOOKUP($A1601,Sheet1!$B$3:$AH$1266,Sheet1!I$1+(Sheet1!$A$1-1)*10,FALSE)&gt;999,-1,0)))))))</f>
        <v>---</v>
      </c>
      <c r="Z1601" s="392" t="str">
        <f>IF(ISNA(VLOOKUP($A1601,Sheet1!$B$3:$AH$1266,Sheet1!J$1+(Sheet1!$A$1-1)*10,FALSE))=TRUE,"---",IF(VLOOKUP($A1601,Sheet1!$B$3:$AH$1266,Sheet1!J$1+(Sheet1!$A$1-1)*10,FALSE)="---","---", (ROUND(VLOOKUP($A1601,Sheet1!$B$3:$AH$1266,Sheet1!J$1+(Sheet1!$A$1-1)*10,FALSE),IF(VLOOKUP($A1601,Sheet1!$B$3:$AH$1266,Sheet1!J$1+(Sheet1!$A$1-1)*10,FALSE)&gt;99999,-3,IF(VLOOKUP($A1601,Sheet1!$B$3:$AH$1266,Sheet1!J$1+(Sheet1!$A$1-1)*10,FALSE)&gt;9999,-2,IF(VLOOKUP($A1601,Sheet1!$B$3:$AH$1266,Sheet1!J$1+(Sheet1!$A$1-1)*10,FALSE)&gt;999,-1,0)))))))</f>
        <v>---</v>
      </c>
      <c r="AA1601" s="392" t="str">
        <f>IF(ISNA(VLOOKUP($A1601,Sheet1!$B$3:$AH$1266,Sheet1!K$1+(Sheet1!$A$1-1)*10,FALSE))=TRUE,"---",IF(VLOOKUP($A1601,Sheet1!$B$3:$AH$1266,Sheet1!K$1+(Sheet1!$A$1-1)*10,FALSE)="---","---", (ROUND(VLOOKUP($A1601,Sheet1!$B$3:$AH$1266,Sheet1!K$1+(Sheet1!$A$1-1)*10,FALSE),IF(VLOOKUP($A1601,Sheet1!$B$3:$AH$1266,Sheet1!K$1+(Sheet1!$A$1-1)*10,FALSE)&gt;99999,-3,IF(VLOOKUP($A1601,Sheet1!$B$3:$AH$1266,Sheet1!K$1+(Sheet1!$A$1-1)*10,FALSE)&gt;9999,-2,IF(VLOOKUP($A1601,Sheet1!$B$3:$AH$1266,Sheet1!K$1+(Sheet1!$A$1-1)*10,FALSE)&gt;999,-1,0)))))))</f>
        <v>---</v>
      </c>
      <c r="AB1601" s="392" t="str">
        <f>IF(ISNA(VLOOKUP($A1601,Sheet1!$B$3:$AH$1266,Sheet1!L$1+(Sheet1!$A$1-1)*10,FALSE))=TRUE,"---",IF(VLOOKUP($A1601,Sheet1!$B$3:$AH$1266,Sheet1!L$1+(Sheet1!$A$1-1)*10,FALSE)="---","---", (ROUND(VLOOKUP($A1601,Sheet1!$B$3:$AH$1266,Sheet1!L$1+(Sheet1!$A$1-1)*10,FALSE),IF(VLOOKUP($A1601,Sheet1!$B$3:$AH$1266,Sheet1!L$1+(Sheet1!$A$1-1)*10,FALSE)&gt;99999,-3,IF(VLOOKUP($A1601,Sheet1!$B$3:$AH$1266,Sheet1!L$1+(Sheet1!$A$1-1)*10,FALSE)&gt;9999,-2,IF(VLOOKUP($A1601,Sheet1!$B$3:$AH$1266,Sheet1!L$1+(Sheet1!$A$1-1)*10,FALSE)&gt;999,-1,0)))))))</f>
        <v>---</v>
      </c>
      <c r="AC1601" s="392" t="str">
        <f>IF(ISNA(VLOOKUP($A1601,Sheet1!$B$3:$AH$1266,Sheet1!M$1+(Sheet1!$A$1-1)*10,FALSE))=TRUE,"---",IF(VLOOKUP($A1601,Sheet1!$B$3:$AH$1266,Sheet1!M$1+(Sheet1!$A$1-1)*10,FALSE)="---","---", (ROUND(VLOOKUP($A1601,Sheet1!$B$3:$AH$1266,Sheet1!M$1+(Sheet1!$A$1-1)*10,FALSE),IF(VLOOKUP($A1601,Sheet1!$B$3:$AH$1266,Sheet1!M$1+(Sheet1!$A$1-1)*10,FALSE)&gt;99999,-3,IF(VLOOKUP($A1601,Sheet1!$B$3:$AH$1266,Sheet1!M$1+(Sheet1!$A$1-1)*10,FALSE)&gt;9999,-2,IF(VLOOKUP($A1601,Sheet1!$B$3:$AH$1266,Sheet1!M$1+(Sheet1!$A$1-1)*10,FALSE)&gt;999,-1,0)))))))</f>
        <v>---</v>
      </c>
      <c r="AD1601" s="392" t="str">
        <f>IF(ISNA(VLOOKUP($A1601,Sheet1!$B$3:$AH$1266,Sheet1!N$1+(Sheet1!$A$1-1)*10,FALSE))=TRUE,"---",IF(VLOOKUP($A1601,Sheet1!$B$3:$AH$1266,Sheet1!N$1+(Sheet1!$A$1-1)*10,FALSE)="---","---", (ROUND(VLOOKUP($A1601,Sheet1!$B$3:$AH$1266,Sheet1!N$1+(Sheet1!$A$1-1)*10,FALSE),IF(VLOOKUP($A1601,Sheet1!$B$3:$AH$1266,Sheet1!N$1+(Sheet1!$A$1-1)*10,FALSE)&gt;99999,-3,IF(VLOOKUP($A1601,Sheet1!$B$3:$AH$1266,Sheet1!N$1+(Sheet1!$A$1-1)*10,FALSE)&gt;9999,-2,IF(VLOOKUP($A1601,Sheet1!$B$3:$AH$1266,Sheet1!N$1+(Sheet1!$A$1-1)*10,FALSE)&gt;999,-1,0)))))))</f>
        <v>---</v>
      </c>
    </row>
    <row r="1602" spans="1:30" ht="25.5" customHeight="1" x14ac:dyDescent="0.25">
      <c r="A1602" s="133" t="s">
        <v>2340</v>
      </c>
      <c r="B1602" s="141" t="s">
        <v>2341</v>
      </c>
      <c r="C1602" s="133">
        <v>425249</v>
      </c>
      <c r="D1602" s="133">
        <v>764858</v>
      </c>
      <c r="E1602" s="67" t="s">
        <v>3028</v>
      </c>
      <c r="F1602" s="135" t="s">
        <v>4405</v>
      </c>
      <c r="G1602" s="118" t="s">
        <v>160</v>
      </c>
      <c r="H1602" s="136">
        <v>7.63</v>
      </c>
      <c r="I1602" s="119">
        <v>20149</v>
      </c>
      <c r="J1602" s="137" t="s">
        <v>4405</v>
      </c>
      <c r="K1602" s="118" t="s">
        <v>17</v>
      </c>
      <c r="L1602" s="122">
        <v>703</v>
      </c>
      <c r="M1602" s="123">
        <v>92.1</v>
      </c>
      <c r="N1602" s="118" t="s">
        <v>199</v>
      </c>
      <c r="O1602" s="71">
        <f t="shared" si="55"/>
        <v>1.2454125008223156</v>
      </c>
      <c r="P1602" s="71">
        <f>IF(O1602&lt;&gt;"",VLOOKUP($A1602,Sheet4!$A$2:$O$1309,14,FALSE)*100,"")</f>
        <v>3.7796878579206661</v>
      </c>
      <c r="Q1602" s="71">
        <f>IF(P1602&lt;&gt;"",VLOOKUP($A1602,Sheet4!$A$2:$O$1309,15,FALSE)*100,"")</f>
        <v>31.435762529133747</v>
      </c>
      <c r="R1602" s="73">
        <f t="shared" si="54"/>
        <v>80</v>
      </c>
      <c r="S1602" s="63" t="s">
        <v>4368</v>
      </c>
      <c r="T1602" s="63" t="str">
        <f>IF(ISNA(VLOOKUP(A1602,Sheet1!B$3:C$1266,2,FALSE)=TRUE),"NC",VLOOKUP(A1602,Sheet1!B$3:C$1266,2,FALSE))</f>
        <v>Rural</v>
      </c>
      <c r="U1602" s="66">
        <f>IF(ISNA(VLOOKUP($A1602,Sheet1!$B$3:$AH$1266,Sheet1!E$1+(Sheet1!$A$1-1)*10,FALSE))=TRUE,"---",IF(VLOOKUP($A1602,Sheet1!$B$3:$AH$1266,Sheet1!E$1+(Sheet1!$A$1-1)*10,FALSE)="---","---", (ROUND(VLOOKUP($A1602,Sheet1!$B$3:$AH$1266,Sheet1!E$1+(Sheet1!$A$1-1)*10,FALSE),IF(VLOOKUP($A1602,Sheet1!$B$3:$AH$1266,Sheet1!E$1+(Sheet1!$A$1-1)*10,FALSE)&gt;99999,-3,IF(VLOOKUP($A1602,Sheet1!$B$3:$AH$1266,Sheet1!E$1+(Sheet1!$A$1-1)*10,FALSE)&gt;9999,-2,IF(VLOOKUP($A1602,Sheet1!$B$3:$AH$1266,Sheet1!E$1+(Sheet1!$A$1-1)*10,FALSE)&gt;999,-1,0)))))))</f>
        <v>205</v>
      </c>
      <c r="V1602" s="66">
        <f>IF(ISNA(VLOOKUP($A1602,Sheet1!$B$3:$AH$1266,Sheet1!F$1+(Sheet1!$A$1-1)*10,FALSE))=TRUE,"---",IF(VLOOKUP($A1602,Sheet1!$B$3:$AH$1266,Sheet1!F$1+(Sheet1!$A$1-1)*10,FALSE)="---","---", (ROUND(VLOOKUP($A1602,Sheet1!$B$3:$AH$1266,Sheet1!F$1+(Sheet1!$A$1-1)*10,FALSE),IF(VLOOKUP($A1602,Sheet1!$B$3:$AH$1266,Sheet1!F$1+(Sheet1!$A$1-1)*10,FALSE)&gt;99999,-3,IF(VLOOKUP($A1602,Sheet1!$B$3:$AH$1266,Sheet1!F$1+(Sheet1!$A$1-1)*10,FALSE)&gt;9999,-2,IF(VLOOKUP($A1602,Sheet1!$B$3:$AH$1266,Sheet1!F$1+(Sheet1!$A$1-1)*10,FALSE)&gt;999,-1,0)))))))</f>
        <v>247</v>
      </c>
      <c r="W1602" s="66">
        <f>IF(ISNA(VLOOKUP($A1602,Sheet1!$B$3:$AH$1266,Sheet1!G$1+(Sheet1!$A$1-1)*10,FALSE))=TRUE,"---",IF(VLOOKUP($A1602,Sheet1!$B$3:$AH$1266,Sheet1!G$1+(Sheet1!$A$1-1)*10,FALSE)="---","---", (ROUND(VLOOKUP($A1602,Sheet1!$B$3:$AH$1266,Sheet1!G$1+(Sheet1!$A$1-1)*10,FALSE),IF(VLOOKUP($A1602,Sheet1!$B$3:$AH$1266,Sheet1!G$1+(Sheet1!$A$1-1)*10,FALSE)&gt;99999,-3,IF(VLOOKUP($A1602,Sheet1!$B$3:$AH$1266,Sheet1!G$1+(Sheet1!$A$1-1)*10,FALSE)&gt;9999,-2,IF(VLOOKUP($A1602,Sheet1!$B$3:$AH$1266,Sheet1!G$1+(Sheet1!$A$1-1)*10,FALSE)&gt;999,-1,0)))))))</f>
        <v>297</v>
      </c>
      <c r="X1602" s="66">
        <f>IF(ISNA(VLOOKUP($A1602,Sheet1!$B$3:$AH$1266,Sheet1!H$1+(Sheet1!$A$1-1)*10,FALSE))=TRUE,"---",IF(VLOOKUP($A1602,Sheet1!$B$3:$AH$1266,Sheet1!H$1+(Sheet1!$A$1-1)*10,FALSE)="---","---", (ROUND(VLOOKUP($A1602,Sheet1!$B$3:$AH$1266,Sheet1!H$1+(Sheet1!$A$1-1)*10,FALSE),IF(VLOOKUP($A1602,Sheet1!$B$3:$AH$1266,Sheet1!H$1+(Sheet1!$A$1-1)*10,FALSE)&gt;99999,-3,IF(VLOOKUP($A1602,Sheet1!$B$3:$AH$1266,Sheet1!H$1+(Sheet1!$A$1-1)*10,FALSE)&gt;9999,-2,IF(VLOOKUP($A1602,Sheet1!$B$3:$AH$1266,Sheet1!H$1+(Sheet1!$A$1-1)*10,FALSE)&gt;999,-1,0)))))))</f>
        <v>418</v>
      </c>
      <c r="Y1602" s="66">
        <f>IF(ISNA(VLOOKUP($A1602,Sheet1!$B$3:$AH$1266,Sheet1!I$1+(Sheet1!$A$1-1)*10,FALSE))=TRUE,"---",IF(VLOOKUP($A1602,Sheet1!$B$3:$AH$1266,Sheet1!I$1+(Sheet1!$A$1-1)*10,FALSE)="---","---", (ROUND(VLOOKUP($A1602,Sheet1!$B$3:$AH$1266,Sheet1!I$1+(Sheet1!$A$1-1)*10,FALSE),IF(VLOOKUP($A1602,Sheet1!$B$3:$AH$1266,Sheet1!I$1+(Sheet1!$A$1-1)*10,FALSE)&gt;99999,-3,IF(VLOOKUP($A1602,Sheet1!$B$3:$AH$1266,Sheet1!I$1+(Sheet1!$A$1-1)*10,FALSE)&gt;9999,-2,IF(VLOOKUP($A1602,Sheet1!$B$3:$AH$1266,Sheet1!I$1+(Sheet1!$A$1-1)*10,FALSE)&gt;999,-1,0)))))))</f>
        <v>495</v>
      </c>
      <c r="Z1602" s="66">
        <f>IF(ISNA(VLOOKUP($A1602,Sheet1!$B$3:$AH$1266,Sheet1!J$1+(Sheet1!$A$1-1)*10,FALSE))=TRUE,"---",IF(VLOOKUP($A1602,Sheet1!$B$3:$AH$1266,Sheet1!J$1+(Sheet1!$A$1-1)*10,FALSE)="---","---", (ROUND(VLOOKUP($A1602,Sheet1!$B$3:$AH$1266,Sheet1!J$1+(Sheet1!$A$1-1)*10,FALSE),IF(VLOOKUP($A1602,Sheet1!$B$3:$AH$1266,Sheet1!J$1+(Sheet1!$A$1-1)*10,FALSE)&gt;99999,-3,IF(VLOOKUP($A1602,Sheet1!$B$3:$AH$1266,Sheet1!J$1+(Sheet1!$A$1-1)*10,FALSE)&gt;9999,-2,IF(VLOOKUP($A1602,Sheet1!$B$3:$AH$1266,Sheet1!J$1+(Sheet1!$A$1-1)*10,FALSE)&gt;999,-1,0)))))))</f>
        <v>588</v>
      </c>
      <c r="AA1602" s="66">
        <f>IF(ISNA(VLOOKUP($A1602,Sheet1!$B$3:$AH$1266,Sheet1!K$1+(Sheet1!$A$1-1)*10,FALSE))=TRUE,"---",IF(VLOOKUP($A1602,Sheet1!$B$3:$AH$1266,Sheet1!K$1+(Sheet1!$A$1-1)*10,FALSE)="---","---", (ROUND(VLOOKUP($A1602,Sheet1!$B$3:$AH$1266,Sheet1!K$1+(Sheet1!$A$1-1)*10,FALSE),IF(VLOOKUP($A1602,Sheet1!$B$3:$AH$1266,Sheet1!K$1+(Sheet1!$A$1-1)*10,FALSE)&gt;99999,-3,IF(VLOOKUP($A1602,Sheet1!$B$3:$AH$1266,Sheet1!K$1+(Sheet1!$A$1-1)*10,FALSE)&gt;9999,-2,IF(VLOOKUP($A1602,Sheet1!$B$3:$AH$1266,Sheet1!K$1+(Sheet1!$A$1-1)*10,FALSE)&gt;999,-1,0)))))))</f>
        <v>656</v>
      </c>
      <c r="AB1602" s="66">
        <f>IF(ISNA(VLOOKUP($A1602,Sheet1!$B$3:$AH$1266,Sheet1!L$1+(Sheet1!$A$1-1)*10,FALSE))=TRUE,"---",IF(VLOOKUP($A1602,Sheet1!$B$3:$AH$1266,Sheet1!L$1+(Sheet1!$A$1-1)*10,FALSE)="---","---", (ROUND(VLOOKUP($A1602,Sheet1!$B$3:$AH$1266,Sheet1!L$1+(Sheet1!$A$1-1)*10,FALSE),IF(VLOOKUP($A1602,Sheet1!$B$3:$AH$1266,Sheet1!L$1+(Sheet1!$A$1-1)*10,FALSE)&gt;99999,-3,IF(VLOOKUP($A1602,Sheet1!$B$3:$AH$1266,Sheet1!L$1+(Sheet1!$A$1-1)*10,FALSE)&gt;9999,-2,IF(VLOOKUP($A1602,Sheet1!$B$3:$AH$1266,Sheet1!L$1+(Sheet1!$A$1-1)*10,FALSE)&gt;999,-1,0)))))))</f>
        <v>719</v>
      </c>
      <c r="AC1602" s="66">
        <f>IF(ISNA(VLOOKUP($A1602,Sheet1!$B$3:$AH$1266,Sheet1!M$1+(Sheet1!$A$1-1)*10,FALSE))=TRUE,"---",IF(VLOOKUP($A1602,Sheet1!$B$3:$AH$1266,Sheet1!M$1+(Sheet1!$A$1-1)*10,FALSE)="---","---", (ROUND(VLOOKUP($A1602,Sheet1!$B$3:$AH$1266,Sheet1!M$1+(Sheet1!$A$1-1)*10,FALSE),IF(VLOOKUP($A1602,Sheet1!$B$3:$AH$1266,Sheet1!M$1+(Sheet1!$A$1-1)*10,FALSE)&gt;99999,-3,IF(VLOOKUP($A1602,Sheet1!$B$3:$AH$1266,Sheet1!M$1+(Sheet1!$A$1-1)*10,FALSE)&gt;9999,-2,IF(VLOOKUP($A1602,Sheet1!$B$3:$AH$1266,Sheet1!M$1+(Sheet1!$A$1-1)*10,FALSE)&gt;999,-1,0)))))))</f>
        <v>786</v>
      </c>
      <c r="AD1602" s="66">
        <f>IF(ISNA(VLOOKUP($A1602,Sheet1!$B$3:$AH$1266,Sheet1!N$1+(Sheet1!$A$1-1)*10,FALSE))=TRUE,"---",IF(VLOOKUP($A1602,Sheet1!$B$3:$AH$1266,Sheet1!N$1+(Sheet1!$A$1-1)*10,FALSE)="---","---", (ROUND(VLOOKUP($A1602,Sheet1!$B$3:$AH$1266,Sheet1!N$1+(Sheet1!$A$1-1)*10,FALSE),IF(VLOOKUP($A1602,Sheet1!$B$3:$AH$1266,Sheet1!N$1+(Sheet1!$A$1-1)*10,FALSE)&gt;99999,-3,IF(VLOOKUP($A1602,Sheet1!$B$3:$AH$1266,Sheet1!N$1+(Sheet1!$A$1-1)*10,FALSE)&gt;9999,-2,IF(VLOOKUP($A1602,Sheet1!$B$3:$AH$1266,Sheet1!N$1+(Sheet1!$A$1-1)*10,FALSE)&gt;999,-1,0)))))))</f>
        <v>866</v>
      </c>
    </row>
    <row r="1603" spans="1:30" ht="25.5" customHeight="1" x14ac:dyDescent="0.25">
      <c r="A1603" s="125" t="s">
        <v>2342</v>
      </c>
      <c r="B1603" s="126" t="s">
        <v>2343</v>
      </c>
      <c r="C1603" s="125">
        <v>425620</v>
      </c>
      <c r="D1603" s="125">
        <v>764540</v>
      </c>
      <c r="E1603" s="70" t="s">
        <v>3028</v>
      </c>
      <c r="F1603" s="52" t="s">
        <v>4833</v>
      </c>
      <c r="G1603" s="127" t="s">
        <v>31</v>
      </c>
      <c r="H1603" s="128">
        <v>785</v>
      </c>
      <c r="I1603" s="112">
        <v>40667</v>
      </c>
      <c r="J1603" s="140" t="s">
        <v>4405</v>
      </c>
      <c r="K1603" s="127" t="s">
        <v>17</v>
      </c>
      <c r="L1603" s="115">
        <v>3290</v>
      </c>
      <c r="M1603" s="116">
        <v>4.1900000000000004</v>
      </c>
      <c r="N1603" s="127" t="s">
        <v>387</v>
      </c>
      <c r="O1603" s="68" t="s">
        <v>4405</v>
      </c>
      <c r="P1603" s="68" t="s">
        <v>4405</v>
      </c>
      <c r="Q1603" s="68" t="s">
        <v>4405</v>
      </c>
      <c r="R1603" s="74" t="s">
        <v>4405</v>
      </c>
      <c r="S1603" s="64">
        <v>6</v>
      </c>
      <c r="T1603" s="64" t="str">
        <f>IF(ISNA(VLOOKUP(A1603,Sheet1!B$3:C$1266,2,FALSE)=TRUE),"NC",VLOOKUP(A1603,Sheet1!B$3:C$1266,2,FALSE))</f>
        <v>NC</v>
      </c>
      <c r="U1603" s="65" t="str">
        <f>IF(ISNA(VLOOKUP($A1603,Sheet1!$B$3:$AH$1266,Sheet1!E$1+(Sheet1!$A$1-1)*10,FALSE))=TRUE,"---",IF(VLOOKUP($A1603,Sheet1!$B$3:$AH$1266,Sheet1!E$1+(Sheet1!$A$1-1)*10,FALSE)="---","---", (ROUND(VLOOKUP($A1603,Sheet1!$B$3:$AH$1266,Sheet1!E$1+(Sheet1!$A$1-1)*10,FALSE),IF(VLOOKUP($A1603,Sheet1!$B$3:$AH$1266,Sheet1!E$1+(Sheet1!$A$1-1)*10,FALSE)&gt;99999,-3,IF(VLOOKUP($A1603,Sheet1!$B$3:$AH$1266,Sheet1!E$1+(Sheet1!$A$1-1)*10,FALSE)&gt;9999,-2,IF(VLOOKUP($A1603,Sheet1!$B$3:$AH$1266,Sheet1!E$1+(Sheet1!$A$1-1)*10,FALSE)&gt;999,-1,0)))))))</f>
        <v>---</v>
      </c>
      <c r="V1603" s="65" t="str">
        <f>IF(ISNA(VLOOKUP($A1603,Sheet1!$B$3:$AH$1266,Sheet1!F$1+(Sheet1!$A$1-1)*10,FALSE))=TRUE,"---",IF(VLOOKUP($A1603,Sheet1!$B$3:$AH$1266,Sheet1!F$1+(Sheet1!$A$1-1)*10,FALSE)="---","---", (ROUND(VLOOKUP($A1603,Sheet1!$B$3:$AH$1266,Sheet1!F$1+(Sheet1!$A$1-1)*10,FALSE),IF(VLOOKUP($A1603,Sheet1!$B$3:$AH$1266,Sheet1!F$1+(Sheet1!$A$1-1)*10,FALSE)&gt;99999,-3,IF(VLOOKUP($A1603,Sheet1!$B$3:$AH$1266,Sheet1!F$1+(Sheet1!$A$1-1)*10,FALSE)&gt;9999,-2,IF(VLOOKUP($A1603,Sheet1!$B$3:$AH$1266,Sheet1!F$1+(Sheet1!$A$1-1)*10,FALSE)&gt;999,-1,0)))))))</f>
        <v>---</v>
      </c>
      <c r="W1603" s="65" t="str">
        <f>IF(ISNA(VLOOKUP($A1603,Sheet1!$B$3:$AH$1266,Sheet1!G$1+(Sheet1!$A$1-1)*10,FALSE))=TRUE,"---",IF(VLOOKUP($A1603,Sheet1!$B$3:$AH$1266,Sheet1!G$1+(Sheet1!$A$1-1)*10,FALSE)="---","---", (ROUND(VLOOKUP($A1603,Sheet1!$B$3:$AH$1266,Sheet1!G$1+(Sheet1!$A$1-1)*10,FALSE),IF(VLOOKUP($A1603,Sheet1!$B$3:$AH$1266,Sheet1!G$1+(Sheet1!$A$1-1)*10,FALSE)&gt;99999,-3,IF(VLOOKUP($A1603,Sheet1!$B$3:$AH$1266,Sheet1!G$1+(Sheet1!$A$1-1)*10,FALSE)&gt;9999,-2,IF(VLOOKUP($A1603,Sheet1!$B$3:$AH$1266,Sheet1!G$1+(Sheet1!$A$1-1)*10,FALSE)&gt;999,-1,0)))))))</f>
        <v>---</v>
      </c>
      <c r="X1603" s="65" t="str">
        <f>IF(ISNA(VLOOKUP($A1603,Sheet1!$B$3:$AH$1266,Sheet1!H$1+(Sheet1!$A$1-1)*10,FALSE))=TRUE,"---",IF(VLOOKUP($A1603,Sheet1!$B$3:$AH$1266,Sheet1!H$1+(Sheet1!$A$1-1)*10,FALSE)="---","---", (ROUND(VLOOKUP($A1603,Sheet1!$B$3:$AH$1266,Sheet1!H$1+(Sheet1!$A$1-1)*10,FALSE),IF(VLOOKUP($A1603,Sheet1!$B$3:$AH$1266,Sheet1!H$1+(Sheet1!$A$1-1)*10,FALSE)&gt;99999,-3,IF(VLOOKUP($A1603,Sheet1!$B$3:$AH$1266,Sheet1!H$1+(Sheet1!$A$1-1)*10,FALSE)&gt;9999,-2,IF(VLOOKUP($A1603,Sheet1!$B$3:$AH$1266,Sheet1!H$1+(Sheet1!$A$1-1)*10,FALSE)&gt;999,-1,0)))))))</f>
        <v>---</v>
      </c>
      <c r="Y1603" s="65" t="str">
        <f>IF(ISNA(VLOOKUP($A1603,Sheet1!$B$3:$AH$1266,Sheet1!I$1+(Sheet1!$A$1-1)*10,FALSE))=TRUE,"---",IF(VLOOKUP($A1603,Sheet1!$B$3:$AH$1266,Sheet1!I$1+(Sheet1!$A$1-1)*10,FALSE)="---","---", (ROUND(VLOOKUP($A1603,Sheet1!$B$3:$AH$1266,Sheet1!I$1+(Sheet1!$A$1-1)*10,FALSE),IF(VLOOKUP($A1603,Sheet1!$B$3:$AH$1266,Sheet1!I$1+(Sheet1!$A$1-1)*10,FALSE)&gt;99999,-3,IF(VLOOKUP($A1603,Sheet1!$B$3:$AH$1266,Sheet1!I$1+(Sheet1!$A$1-1)*10,FALSE)&gt;9999,-2,IF(VLOOKUP($A1603,Sheet1!$B$3:$AH$1266,Sheet1!I$1+(Sheet1!$A$1-1)*10,FALSE)&gt;999,-1,0)))))))</f>
        <v>---</v>
      </c>
      <c r="Z1603" s="65" t="str">
        <f>IF(ISNA(VLOOKUP($A1603,Sheet1!$B$3:$AH$1266,Sheet1!J$1+(Sheet1!$A$1-1)*10,FALSE))=TRUE,"---",IF(VLOOKUP($A1603,Sheet1!$B$3:$AH$1266,Sheet1!J$1+(Sheet1!$A$1-1)*10,FALSE)="---","---", (ROUND(VLOOKUP($A1603,Sheet1!$B$3:$AH$1266,Sheet1!J$1+(Sheet1!$A$1-1)*10,FALSE),IF(VLOOKUP($A1603,Sheet1!$B$3:$AH$1266,Sheet1!J$1+(Sheet1!$A$1-1)*10,FALSE)&gt;99999,-3,IF(VLOOKUP($A1603,Sheet1!$B$3:$AH$1266,Sheet1!J$1+(Sheet1!$A$1-1)*10,FALSE)&gt;9999,-2,IF(VLOOKUP($A1603,Sheet1!$B$3:$AH$1266,Sheet1!J$1+(Sheet1!$A$1-1)*10,FALSE)&gt;999,-1,0)))))))</f>
        <v>---</v>
      </c>
      <c r="AA1603" s="65" t="str">
        <f>IF(ISNA(VLOOKUP($A1603,Sheet1!$B$3:$AH$1266,Sheet1!K$1+(Sheet1!$A$1-1)*10,FALSE))=TRUE,"---",IF(VLOOKUP($A1603,Sheet1!$B$3:$AH$1266,Sheet1!K$1+(Sheet1!$A$1-1)*10,FALSE)="---","---", (ROUND(VLOOKUP($A1603,Sheet1!$B$3:$AH$1266,Sheet1!K$1+(Sheet1!$A$1-1)*10,FALSE),IF(VLOOKUP($A1603,Sheet1!$B$3:$AH$1266,Sheet1!K$1+(Sheet1!$A$1-1)*10,FALSE)&gt;99999,-3,IF(VLOOKUP($A1603,Sheet1!$B$3:$AH$1266,Sheet1!K$1+(Sheet1!$A$1-1)*10,FALSE)&gt;9999,-2,IF(VLOOKUP($A1603,Sheet1!$B$3:$AH$1266,Sheet1!K$1+(Sheet1!$A$1-1)*10,FALSE)&gt;999,-1,0)))))))</f>
        <v>---</v>
      </c>
      <c r="AB1603" s="65" t="str">
        <f>IF(ISNA(VLOOKUP($A1603,Sheet1!$B$3:$AH$1266,Sheet1!L$1+(Sheet1!$A$1-1)*10,FALSE))=TRUE,"---",IF(VLOOKUP($A1603,Sheet1!$B$3:$AH$1266,Sheet1!L$1+(Sheet1!$A$1-1)*10,FALSE)="---","---", (ROUND(VLOOKUP($A1603,Sheet1!$B$3:$AH$1266,Sheet1!L$1+(Sheet1!$A$1-1)*10,FALSE),IF(VLOOKUP($A1603,Sheet1!$B$3:$AH$1266,Sheet1!L$1+(Sheet1!$A$1-1)*10,FALSE)&gt;99999,-3,IF(VLOOKUP($A1603,Sheet1!$B$3:$AH$1266,Sheet1!L$1+(Sheet1!$A$1-1)*10,FALSE)&gt;9999,-2,IF(VLOOKUP($A1603,Sheet1!$B$3:$AH$1266,Sheet1!L$1+(Sheet1!$A$1-1)*10,FALSE)&gt;999,-1,0)))))))</f>
        <v>---</v>
      </c>
      <c r="AC1603" s="65" t="str">
        <f>IF(ISNA(VLOOKUP($A1603,Sheet1!$B$3:$AH$1266,Sheet1!M$1+(Sheet1!$A$1-1)*10,FALSE))=TRUE,"---",IF(VLOOKUP($A1603,Sheet1!$B$3:$AH$1266,Sheet1!M$1+(Sheet1!$A$1-1)*10,FALSE)="---","---", (ROUND(VLOOKUP($A1603,Sheet1!$B$3:$AH$1266,Sheet1!M$1+(Sheet1!$A$1-1)*10,FALSE),IF(VLOOKUP($A1603,Sheet1!$B$3:$AH$1266,Sheet1!M$1+(Sheet1!$A$1-1)*10,FALSE)&gt;99999,-3,IF(VLOOKUP($A1603,Sheet1!$B$3:$AH$1266,Sheet1!M$1+(Sheet1!$A$1-1)*10,FALSE)&gt;9999,-2,IF(VLOOKUP($A1603,Sheet1!$B$3:$AH$1266,Sheet1!M$1+(Sheet1!$A$1-1)*10,FALSE)&gt;999,-1,0)))))))</f>
        <v>---</v>
      </c>
      <c r="AD1603" s="65" t="str">
        <f>IF(ISNA(VLOOKUP($A1603,Sheet1!$B$3:$AH$1266,Sheet1!N$1+(Sheet1!$A$1-1)*10,FALSE))=TRUE,"---",IF(VLOOKUP($A1603,Sheet1!$B$3:$AH$1266,Sheet1!N$1+(Sheet1!$A$1-1)*10,FALSE)="---","---", (ROUND(VLOOKUP($A1603,Sheet1!$B$3:$AH$1266,Sheet1!N$1+(Sheet1!$A$1-1)*10,FALSE),IF(VLOOKUP($A1603,Sheet1!$B$3:$AH$1266,Sheet1!N$1+(Sheet1!$A$1-1)*10,FALSE)&gt;99999,-3,IF(VLOOKUP($A1603,Sheet1!$B$3:$AH$1266,Sheet1!N$1+(Sheet1!$A$1-1)*10,FALSE)&gt;9999,-2,IF(VLOOKUP($A1603,Sheet1!$B$3:$AH$1266,Sheet1!N$1+(Sheet1!$A$1-1)*10,FALSE)&gt;999,-1,0)))))))</f>
        <v>---</v>
      </c>
    </row>
    <row r="1604" spans="1:30" ht="25.5" customHeight="1" x14ac:dyDescent="0.25">
      <c r="A1604" s="133" t="s">
        <v>2344</v>
      </c>
      <c r="B1604" s="141" t="s">
        <v>2345</v>
      </c>
      <c r="C1604" s="133">
        <v>422148</v>
      </c>
      <c r="D1604" s="133">
        <v>763504</v>
      </c>
      <c r="E1604" s="67" t="s">
        <v>3042</v>
      </c>
      <c r="F1604" s="135" t="s">
        <v>4405</v>
      </c>
      <c r="G1604" s="118" t="s">
        <v>160</v>
      </c>
      <c r="H1604" s="136">
        <v>8.02</v>
      </c>
      <c r="I1604" s="119">
        <v>26473</v>
      </c>
      <c r="J1604" s="137" t="s">
        <v>4405</v>
      </c>
      <c r="K1604" s="118" t="s">
        <v>17</v>
      </c>
      <c r="L1604" s="122">
        <v>1480</v>
      </c>
      <c r="M1604" s="123">
        <v>185</v>
      </c>
      <c r="N1604" s="118" t="s">
        <v>462</v>
      </c>
      <c r="O1604" s="71">
        <f t="shared" si="55"/>
        <v>4.2522433362526808</v>
      </c>
      <c r="P1604" s="71">
        <f>IF(O1604&lt;&gt;"",VLOOKUP($A1604,Sheet4!$A$2:$O$1309,14,FALSE)*100,"")</f>
        <v>2.6542366324719624</v>
      </c>
      <c r="Q1604" s="71">
        <f>IF(P1604&lt;&gt;"",VLOOKUP($A1604,Sheet4!$A$2:$O$1309,15,FALSE)*100,"")</f>
        <v>23.163891530572712</v>
      </c>
      <c r="R1604" s="73">
        <f t="shared" si="54"/>
        <v>25</v>
      </c>
      <c r="S1604" s="63" t="s">
        <v>4367</v>
      </c>
      <c r="T1604" s="63" t="str">
        <f>IF(ISNA(VLOOKUP(A1604,Sheet1!B$3:C$1266,2,FALSE)=TRUE),"NC",VLOOKUP(A1604,Sheet1!B$3:C$1266,2,FALSE))</f>
        <v>Rural</v>
      </c>
      <c r="U1604" s="66">
        <f>IF(ISNA(VLOOKUP($A1604,Sheet1!$B$3:$AH$1266,Sheet1!E$1+(Sheet1!$A$1-1)*10,FALSE))=TRUE,"---",IF(VLOOKUP($A1604,Sheet1!$B$3:$AH$1266,Sheet1!E$1+(Sheet1!$A$1-1)*10,FALSE)="---","---", (ROUND(VLOOKUP($A1604,Sheet1!$B$3:$AH$1266,Sheet1!E$1+(Sheet1!$A$1-1)*10,FALSE),IF(VLOOKUP($A1604,Sheet1!$B$3:$AH$1266,Sheet1!E$1+(Sheet1!$A$1-1)*10,FALSE)&gt;99999,-3,IF(VLOOKUP($A1604,Sheet1!$B$3:$AH$1266,Sheet1!E$1+(Sheet1!$A$1-1)*10,FALSE)&gt;9999,-2,IF(VLOOKUP($A1604,Sheet1!$B$3:$AH$1266,Sheet1!E$1+(Sheet1!$A$1-1)*10,FALSE)&gt;999,-1,0)))))))</f>
        <v>263</v>
      </c>
      <c r="V1604" s="66">
        <f>IF(ISNA(VLOOKUP($A1604,Sheet1!$B$3:$AH$1266,Sheet1!F$1+(Sheet1!$A$1-1)*10,FALSE))=TRUE,"---",IF(VLOOKUP($A1604,Sheet1!$B$3:$AH$1266,Sheet1!F$1+(Sheet1!$A$1-1)*10,FALSE)="---","---", (ROUND(VLOOKUP($A1604,Sheet1!$B$3:$AH$1266,Sheet1!F$1+(Sheet1!$A$1-1)*10,FALSE),IF(VLOOKUP($A1604,Sheet1!$B$3:$AH$1266,Sheet1!F$1+(Sheet1!$A$1-1)*10,FALSE)&gt;99999,-3,IF(VLOOKUP($A1604,Sheet1!$B$3:$AH$1266,Sheet1!F$1+(Sheet1!$A$1-1)*10,FALSE)&gt;9999,-2,IF(VLOOKUP($A1604,Sheet1!$B$3:$AH$1266,Sheet1!F$1+(Sheet1!$A$1-1)*10,FALSE)&gt;999,-1,0)))))))</f>
        <v>338</v>
      </c>
      <c r="W1604" s="66">
        <f>IF(ISNA(VLOOKUP($A1604,Sheet1!$B$3:$AH$1266,Sheet1!G$1+(Sheet1!$A$1-1)*10,FALSE))=TRUE,"---",IF(VLOOKUP($A1604,Sheet1!$B$3:$AH$1266,Sheet1!G$1+(Sheet1!$A$1-1)*10,FALSE)="---","---", (ROUND(VLOOKUP($A1604,Sheet1!$B$3:$AH$1266,Sheet1!G$1+(Sheet1!$A$1-1)*10,FALSE),IF(VLOOKUP($A1604,Sheet1!$B$3:$AH$1266,Sheet1!G$1+(Sheet1!$A$1-1)*10,FALSE)&gt;99999,-3,IF(VLOOKUP($A1604,Sheet1!$B$3:$AH$1266,Sheet1!G$1+(Sheet1!$A$1-1)*10,FALSE)&gt;9999,-2,IF(VLOOKUP($A1604,Sheet1!$B$3:$AH$1266,Sheet1!G$1+(Sheet1!$A$1-1)*10,FALSE)&gt;999,-1,0)))))))</f>
        <v>449</v>
      </c>
      <c r="X1604" s="66">
        <f>IF(ISNA(VLOOKUP($A1604,Sheet1!$B$3:$AH$1266,Sheet1!H$1+(Sheet1!$A$1-1)*10,FALSE))=TRUE,"---",IF(VLOOKUP($A1604,Sheet1!$B$3:$AH$1266,Sheet1!H$1+(Sheet1!$A$1-1)*10,FALSE)="---","---", (ROUND(VLOOKUP($A1604,Sheet1!$B$3:$AH$1266,Sheet1!H$1+(Sheet1!$A$1-1)*10,FALSE),IF(VLOOKUP($A1604,Sheet1!$B$3:$AH$1266,Sheet1!H$1+(Sheet1!$A$1-1)*10,FALSE)&gt;99999,-3,IF(VLOOKUP($A1604,Sheet1!$B$3:$AH$1266,Sheet1!H$1+(Sheet1!$A$1-1)*10,FALSE)&gt;9999,-2,IF(VLOOKUP($A1604,Sheet1!$B$3:$AH$1266,Sheet1!H$1+(Sheet1!$A$1-1)*10,FALSE)&gt;999,-1,0)))))))</f>
        <v>799</v>
      </c>
      <c r="Y1604" s="66">
        <f>IF(ISNA(VLOOKUP($A1604,Sheet1!$B$3:$AH$1266,Sheet1!I$1+(Sheet1!$A$1-1)*10,FALSE))=TRUE,"---",IF(VLOOKUP($A1604,Sheet1!$B$3:$AH$1266,Sheet1!I$1+(Sheet1!$A$1-1)*10,FALSE)="---","---", (ROUND(VLOOKUP($A1604,Sheet1!$B$3:$AH$1266,Sheet1!I$1+(Sheet1!$A$1-1)*10,FALSE),IF(VLOOKUP($A1604,Sheet1!$B$3:$AH$1266,Sheet1!I$1+(Sheet1!$A$1-1)*10,FALSE)&gt;99999,-3,IF(VLOOKUP($A1604,Sheet1!$B$3:$AH$1266,Sheet1!I$1+(Sheet1!$A$1-1)*10,FALSE)&gt;9999,-2,IF(VLOOKUP($A1604,Sheet1!$B$3:$AH$1266,Sheet1!I$1+(Sheet1!$A$1-1)*10,FALSE)&gt;999,-1,0)))))))</f>
        <v>1090</v>
      </c>
      <c r="Z1604" s="66">
        <f>IF(ISNA(VLOOKUP($A1604,Sheet1!$B$3:$AH$1266,Sheet1!J$1+(Sheet1!$A$1-1)*10,FALSE))=TRUE,"---",IF(VLOOKUP($A1604,Sheet1!$B$3:$AH$1266,Sheet1!J$1+(Sheet1!$A$1-1)*10,FALSE)="---","---", (ROUND(VLOOKUP($A1604,Sheet1!$B$3:$AH$1266,Sheet1!J$1+(Sheet1!$A$1-1)*10,FALSE),IF(VLOOKUP($A1604,Sheet1!$B$3:$AH$1266,Sheet1!J$1+(Sheet1!$A$1-1)*10,FALSE)&gt;99999,-3,IF(VLOOKUP($A1604,Sheet1!$B$3:$AH$1266,Sheet1!J$1+(Sheet1!$A$1-1)*10,FALSE)&gt;9999,-2,IF(VLOOKUP($A1604,Sheet1!$B$3:$AH$1266,Sheet1!J$1+(Sheet1!$A$1-1)*10,FALSE)&gt;999,-1,0)))))))</f>
        <v>1500</v>
      </c>
      <c r="AA1604" s="66">
        <f>IF(ISNA(VLOOKUP($A1604,Sheet1!$B$3:$AH$1266,Sheet1!K$1+(Sheet1!$A$1-1)*10,FALSE))=TRUE,"---",IF(VLOOKUP($A1604,Sheet1!$B$3:$AH$1266,Sheet1!K$1+(Sheet1!$A$1-1)*10,FALSE)="---","---", (ROUND(VLOOKUP($A1604,Sheet1!$B$3:$AH$1266,Sheet1!K$1+(Sheet1!$A$1-1)*10,FALSE),IF(VLOOKUP($A1604,Sheet1!$B$3:$AH$1266,Sheet1!K$1+(Sheet1!$A$1-1)*10,FALSE)&gt;99999,-3,IF(VLOOKUP($A1604,Sheet1!$B$3:$AH$1266,Sheet1!K$1+(Sheet1!$A$1-1)*10,FALSE)&gt;9999,-2,IF(VLOOKUP($A1604,Sheet1!$B$3:$AH$1266,Sheet1!K$1+(Sheet1!$A$1-1)*10,FALSE)&gt;999,-1,0)))))))</f>
        <v>1860</v>
      </c>
      <c r="AB1604" s="66">
        <f>IF(ISNA(VLOOKUP($A1604,Sheet1!$B$3:$AH$1266,Sheet1!L$1+(Sheet1!$A$1-1)*10,FALSE))=TRUE,"---",IF(VLOOKUP($A1604,Sheet1!$B$3:$AH$1266,Sheet1!L$1+(Sheet1!$A$1-1)*10,FALSE)="---","---", (ROUND(VLOOKUP($A1604,Sheet1!$B$3:$AH$1266,Sheet1!L$1+(Sheet1!$A$1-1)*10,FALSE),IF(VLOOKUP($A1604,Sheet1!$B$3:$AH$1266,Sheet1!L$1+(Sheet1!$A$1-1)*10,FALSE)&gt;99999,-3,IF(VLOOKUP($A1604,Sheet1!$B$3:$AH$1266,Sheet1!L$1+(Sheet1!$A$1-1)*10,FALSE)&gt;9999,-2,IF(VLOOKUP($A1604,Sheet1!$B$3:$AH$1266,Sheet1!L$1+(Sheet1!$A$1-1)*10,FALSE)&gt;999,-1,0)))))))</f>
        <v>2230</v>
      </c>
      <c r="AC1604" s="66">
        <f>IF(ISNA(VLOOKUP($A1604,Sheet1!$B$3:$AH$1266,Sheet1!M$1+(Sheet1!$A$1-1)*10,FALSE))=TRUE,"---",IF(VLOOKUP($A1604,Sheet1!$B$3:$AH$1266,Sheet1!M$1+(Sheet1!$A$1-1)*10,FALSE)="---","---", (ROUND(VLOOKUP($A1604,Sheet1!$B$3:$AH$1266,Sheet1!M$1+(Sheet1!$A$1-1)*10,FALSE),IF(VLOOKUP($A1604,Sheet1!$B$3:$AH$1266,Sheet1!M$1+(Sheet1!$A$1-1)*10,FALSE)&gt;99999,-3,IF(VLOOKUP($A1604,Sheet1!$B$3:$AH$1266,Sheet1!M$1+(Sheet1!$A$1-1)*10,FALSE)&gt;9999,-2,IF(VLOOKUP($A1604,Sheet1!$B$3:$AH$1266,Sheet1!M$1+(Sheet1!$A$1-1)*10,FALSE)&gt;999,-1,0)))))))</f>
        <v>2640</v>
      </c>
      <c r="AD1604" s="66">
        <f>IF(ISNA(VLOOKUP($A1604,Sheet1!$B$3:$AH$1266,Sheet1!N$1+(Sheet1!$A$1-1)*10,FALSE))=TRUE,"---",IF(VLOOKUP($A1604,Sheet1!$B$3:$AH$1266,Sheet1!N$1+(Sheet1!$A$1-1)*10,FALSE)="---","---", (ROUND(VLOOKUP($A1604,Sheet1!$B$3:$AH$1266,Sheet1!N$1+(Sheet1!$A$1-1)*10,FALSE),IF(VLOOKUP($A1604,Sheet1!$B$3:$AH$1266,Sheet1!N$1+(Sheet1!$A$1-1)*10,FALSE)&gt;99999,-3,IF(VLOOKUP($A1604,Sheet1!$B$3:$AH$1266,Sheet1!N$1+(Sheet1!$A$1-1)*10,FALSE)&gt;9999,-2,IF(VLOOKUP($A1604,Sheet1!$B$3:$AH$1266,Sheet1!N$1+(Sheet1!$A$1-1)*10,FALSE)&gt;999,-1,0)))))))</f>
        <v>3240</v>
      </c>
    </row>
    <row r="1605" spans="1:30" ht="25.5" customHeight="1" x14ac:dyDescent="0.25">
      <c r="A1605" s="303" t="s">
        <v>2346</v>
      </c>
      <c r="B1605" s="330" t="s">
        <v>2347</v>
      </c>
      <c r="C1605" s="303">
        <v>422335</v>
      </c>
      <c r="D1605" s="303">
        <v>763242</v>
      </c>
      <c r="E1605" s="307" t="s">
        <v>3042</v>
      </c>
      <c r="F1605" s="342" t="s">
        <v>4505</v>
      </c>
      <c r="G1605" s="318" t="s">
        <v>31</v>
      </c>
      <c r="H1605" s="347">
        <v>35.200000000000003</v>
      </c>
      <c r="I1605" s="112">
        <v>40794</v>
      </c>
      <c r="J1605" s="113">
        <v>9.82</v>
      </c>
      <c r="K1605" s="114" t="s">
        <v>4405</v>
      </c>
      <c r="L1605" s="115">
        <v>7190</v>
      </c>
      <c r="M1605" s="116">
        <v>204</v>
      </c>
      <c r="N1605" s="127" t="s">
        <v>145</v>
      </c>
      <c r="O1605" s="68">
        <f t="shared" si="55"/>
        <v>0.94542404392905399</v>
      </c>
      <c r="P1605" s="68">
        <f>IF(O1605&lt;&gt;"",VLOOKUP($A1605,Sheet4!$A$2:$O$1309,14,FALSE)*100,"")</f>
        <v>0.24013442122702289</v>
      </c>
      <c r="Q1605" s="68">
        <f>IF(P1605&lt;&gt;"",VLOOKUP($A1605,Sheet4!$A$2:$O$1309,15,FALSE)*100,"")</f>
        <v>2.3274367590735201</v>
      </c>
      <c r="R1605" s="74" t="str">
        <f t="shared" si="54"/>
        <v>100</v>
      </c>
      <c r="S1605" s="356" t="s">
        <v>4367</v>
      </c>
      <c r="T1605" s="356" t="str">
        <f>IF(ISNA(VLOOKUP(A1605,Sheet1!B$3:C$1266,2,FALSE)=TRUE),"NC",VLOOKUP(A1605,Sheet1!B$3:C$1266,2,FALSE))</f>
        <v>Rural10</v>
      </c>
      <c r="U1605" s="392">
        <f>IF(ISNA(VLOOKUP($A1605,Sheet1!$B$3:$AH$1266,Sheet1!E$1+(Sheet1!$A$1-1)*10,FALSE))=TRUE,"---",IF(VLOOKUP($A1605,Sheet1!$B$3:$AH$1266,Sheet1!E$1+(Sheet1!$A$1-1)*10,FALSE)="---","---", (ROUND(VLOOKUP($A1605,Sheet1!$B$3:$AH$1266,Sheet1!E$1+(Sheet1!$A$1-1)*10,FALSE),IF(VLOOKUP($A1605,Sheet1!$B$3:$AH$1266,Sheet1!E$1+(Sheet1!$A$1-1)*10,FALSE)&gt;99999,-3,IF(VLOOKUP($A1605,Sheet1!$B$3:$AH$1266,Sheet1!E$1+(Sheet1!$A$1-1)*10,FALSE)&gt;9999,-2,IF(VLOOKUP($A1605,Sheet1!$B$3:$AH$1266,Sheet1!E$1+(Sheet1!$A$1-1)*10,FALSE)&gt;999,-1,0)))))))</f>
        <v>722</v>
      </c>
      <c r="V1605" s="392">
        <f>IF(ISNA(VLOOKUP($A1605,Sheet1!$B$3:$AH$1266,Sheet1!F$1+(Sheet1!$A$1-1)*10,FALSE))=TRUE,"---",IF(VLOOKUP($A1605,Sheet1!$B$3:$AH$1266,Sheet1!F$1+(Sheet1!$A$1-1)*10,FALSE)="---","---", (ROUND(VLOOKUP($A1605,Sheet1!$B$3:$AH$1266,Sheet1!F$1+(Sheet1!$A$1-1)*10,FALSE),IF(VLOOKUP($A1605,Sheet1!$B$3:$AH$1266,Sheet1!F$1+(Sheet1!$A$1-1)*10,FALSE)&gt;99999,-3,IF(VLOOKUP($A1605,Sheet1!$B$3:$AH$1266,Sheet1!F$1+(Sheet1!$A$1-1)*10,FALSE)&gt;9999,-2,IF(VLOOKUP($A1605,Sheet1!$B$3:$AH$1266,Sheet1!F$1+(Sheet1!$A$1-1)*10,FALSE)&gt;999,-1,0)))))))</f>
        <v>949</v>
      </c>
      <c r="W1605" s="392">
        <f>IF(ISNA(VLOOKUP($A1605,Sheet1!$B$3:$AH$1266,Sheet1!G$1+(Sheet1!$A$1-1)*10,FALSE))=TRUE,"---",IF(VLOOKUP($A1605,Sheet1!$B$3:$AH$1266,Sheet1!G$1+(Sheet1!$A$1-1)*10,FALSE)="---","---", (ROUND(VLOOKUP($A1605,Sheet1!$B$3:$AH$1266,Sheet1!G$1+(Sheet1!$A$1-1)*10,FALSE),IF(VLOOKUP($A1605,Sheet1!$B$3:$AH$1266,Sheet1!G$1+(Sheet1!$A$1-1)*10,FALSE)&gt;99999,-3,IF(VLOOKUP($A1605,Sheet1!$B$3:$AH$1266,Sheet1!G$1+(Sheet1!$A$1-1)*10,FALSE)&gt;9999,-2,IF(VLOOKUP($A1605,Sheet1!$B$3:$AH$1266,Sheet1!G$1+(Sheet1!$A$1-1)*10,FALSE)&gt;999,-1,0)))))))</f>
        <v>1270</v>
      </c>
      <c r="X1605" s="392">
        <f>IF(ISNA(VLOOKUP($A1605,Sheet1!$B$3:$AH$1266,Sheet1!H$1+(Sheet1!$A$1-1)*10,FALSE))=TRUE,"---",IF(VLOOKUP($A1605,Sheet1!$B$3:$AH$1266,Sheet1!H$1+(Sheet1!$A$1-1)*10,FALSE)="---","---", (ROUND(VLOOKUP($A1605,Sheet1!$B$3:$AH$1266,Sheet1!H$1+(Sheet1!$A$1-1)*10,FALSE),IF(VLOOKUP($A1605,Sheet1!$B$3:$AH$1266,Sheet1!H$1+(Sheet1!$A$1-1)*10,FALSE)&gt;99999,-3,IF(VLOOKUP($A1605,Sheet1!$B$3:$AH$1266,Sheet1!H$1+(Sheet1!$A$1-1)*10,FALSE)&gt;9999,-2,IF(VLOOKUP($A1605,Sheet1!$B$3:$AH$1266,Sheet1!H$1+(Sheet1!$A$1-1)*10,FALSE)&gt;999,-1,0)))))))</f>
        <v>2310</v>
      </c>
      <c r="Y1605" s="392">
        <f>IF(ISNA(VLOOKUP($A1605,Sheet1!$B$3:$AH$1266,Sheet1!I$1+(Sheet1!$A$1-1)*10,FALSE))=TRUE,"---",IF(VLOOKUP($A1605,Sheet1!$B$3:$AH$1266,Sheet1!I$1+(Sheet1!$A$1-1)*10,FALSE)="---","---", (ROUND(VLOOKUP($A1605,Sheet1!$B$3:$AH$1266,Sheet1!I$1+(Sheet1!$A$1-1)*10,FALSE),IF(VLOOKUP($A1605,Sheet1!$B$3:$AH$1266,Sheet1!I$1+(Sheet1!$A$1-1)*10,FALSE)&gt;99999,-3,IF(VLOOKUP($A1605,Sheet1!$B$3:$AH$1266,Sheet1!I$1+(Sheet1!$A$1-1)*10,FALSE)&gt;9999,-2,IF(VLOOKUP($A1605,Sheet1!$B$3:$AH$1266,Sheet1!I$1+(Sheet1!$A$1-1)*10,FALSE)&gt;999,-1,0)))))))</f>
        <v>3200</v>
      </c>
      <c r="Z1605" s="392">
        <f>IF(ISNA(VLOOKUP($A1605,Sheet1!$B$3:$AH$1266,Sheet1!J$1+(Sheet1!$A$1-1)*10,FALSE))=TRUE,"---",IF(VLOOKUP($A1605,Sheet1!$B$3:$AH$1266,Sheet1!J$1+(Sheet1!$A$1-1)*10,FALSE)="---","---", (ROUND(VLOOKUP($A1605,Sheet1!$B$3:$AH$1266,Sheet1!J$1+(Sheet1!$A$1-1)*10,FALSE),IF(VLOOKUP($A1605,Sheet1!$B$3:$AH$1266,Sheet1!J$1+(Sheet1!$A$1-1)*10,FALSE)&gt;99999,-3,IF(VLOOKUP($A1605,Sheet1!$B$3:$AH$1266,Sheet1!J$1+(Sheet1!$A$1-1)*10,FALSE)&gt;9999,-2,IF(VLOOKUP($A1605,Sheet1!$B$3:$AH$1266,Sheet1!J$1+(Sheet1!$A$1-1)*10,FALSE)&gt;999,-1,0)))))))</f>
        <v>4540</v>
      </c>
      <c r="AA1605" s="392">
        <f>IF(ISNA(VLOOKUP($A1605,Sheet1!$B$3:$AH$1266,Sheet1!K$1+(Sheet1!$A$1-1)*10,FALSE))=TRUE,"---",IF(VLOOKUP($A1605,Sheet1!$B$3:$AH$1266,Sheet1!K$1+(Sheet1!$A$1-1)*10,FALSE)="---","---", (ROUND(VLOOKUP($A1605,Sheet1!$B$3:$AH$1266,Sheet1!K$1+(Sheet1!$A$1-1)*10,FALSE),IF(VLOOKUP($A1605,Sheet1!$B$3:$AH$1266,Sheet1!K$1+(Sheet1!$A$1-1)*10,FALSE)&gt;99999,-3,IF(VLOOKUP($A1605,Sheet1!$B$3:$AH$1266,Sheet1!K$1+(Sheet1!$A$1-1)*10,FALSE)&gt;9999,-2,IF(VLOOKUP($A1605,Sheet1!$B$3:$AH$1266,Sheet1!K$1+(Sheet1!$A$1-1)*10,FALSE)&gt;999,-1,0)))))))</f>
        <v>5720</v>
      </c>
      <c r="AB1605" s="392">
        <f>IF(ISNA(VLOOKUP($A1605,Sheet1!$B$3:$AH$1266,Sheet1!L$1+(Sheet1!$A$1-1)*10,FALSE))=TRUE,"---",IF(VLOOKUP($A1605,Sheet1!$B$3:$AH$1266,Sheet1!L$1+(Sheet1!$A$1-1)*10,FALSE)="---","---", (ROUND(VLOOKUP($A1605,Sheet1!$B$3:$AH$1266,Sheet1!L$1+(Sheet1!$A$1-1)*10,FALSE),IF(VLOOKUP($A1605,Sheet1!$B$3:$AH$1266,Sheet1!L$1+(Sheet1!$A$1-1)*10,FALSE)&gt;99999,-3,IF(VLOOKUP($A1605,Sheet1!$B$3:$AH$1266,Sheet1!L$1+(Sheet1!$A$1-1)*10,FALSE)&gt;9999,-2,IF(VLOOKUP($A1605,Sheet1!$B$3:$AH$1266,Sheet1!L$1+(Sheet1!$A$1-1)*10,FALSE)&gt;999,-1,0)))))))</f>
        <v>7040</v>
      </c>
      <c r="AC1605" s="392">
        <f>IF(ISNA(VLOOKUP($A1605,Sheet1!$B$3:$AH$1266,Sheet1!M$1+(Sheet1!$A$1-1)*10,FALSE))=TRUE,"---",IF(VLOOKUP($A1605,Sheet1!$B$3:$AH$1266,Sheet1!M$1+(Sheet1!$A$1-1)*10,FALSE)="---","---", (ROUND(VLOOKUP($A1605,Sheet1!$B$3:$AH$1266,Sheet1!M$1+(Sheet1!$A$1-1)*10,FALSE),IF(VLOOKUP($A1605,Sheet1!$B$3:$AH$1266,Sheet1!M$1+(Sheet1!$A$1-1)*10,FALSE)&gt;99999,-3,IF(VLOOKUP($A1605,Sheet1!$B$3:$AH$1266,Sheet1!M$1+(Sheet1!$A$1-1)*10,FALSE)&gt;9999,-2,IF(VLOOKUP($A1605,Sheet1!$B$3:$AH$1266,Sheet1!M$1+(Sheet1!$A$1-1)*10,FALSE)&gt;999,-1,0)))))))</f>
        <v>8540</v>
      </c>
      <c r="AD1605" s="392">
        <f>IF(ISNA(VLOOKUP($A1605,Sheet1!$B$3:$AH$1266,Sheet1!N$1+(Sheet1!$A$1-1)*10,FALSE))=TRUE,"---",IF(VLOOKUP($A1605,Sheet1!$B$3:$AH$1266,Sheet1!N$1+(Sheet1!$A$1-1)*10,FALSE)="---","---", (ROUND(VLOOKUP($A1605,Sheet1!$B$3:$AH$1266,Sheet1!N$1+(Sheet1!$A$1-1)*10,FALSE),IF(VLOOKUP($A1605,Sheet1!$B$3:$AH$1266,Sheet1!N$1+(Sheet1!$A$1-1)*10,FALSE)&gt;99999,-3,IF(VLOOKUP($A1605,Sheet1!$B$3:$AH$1266,Sheet1!N$1+(Sheet1!$A$1-1)*10,FALSE)&gt;9999,-2,IF(VLOOKUP($A1605,Sheet1!$B$3:$AH$1266,Sheet1!N$1+(Sheet1!$A$1-1)*10,FALSE)&gt;999,-1,0)))))))</f>
        <v>10800</v>
      </c>
    </row>
    <row r="1606" spans="1:30" ht="25.5" customHeight="1" x14ac:dyDescent="0.25">
      <c r="A1606" s="303"/>
      <c r="B1606" s="331"/>
      <c r="C1606" s="303"/>
      <c r="D1606" s="303"/>
      <c r="E1606" s="307" t="e">
        <v>#N/A</v>
      </c>
      <c r="F1606" s="331"/>
      <c r="G1606" s="319"/>
      <c r="H1606" s="347"/>
      <c r="I1606" s="112">
        <v>12973</v>
      </c>
      <c r="J1606" s="140" t="s">
        <v>4405</v>
      </c>
      <c r="K1606" s="127" t="s">
        <v>17</v>
      </c>
      <c r="L1606" s="149">
        <v>5600</v>
      </c>
      <c r="M1606" s="116">
        <v>159</v>
      </c>
      <c r="N1606" s="127" t="s">
        <v>14</v>
      </c>
      <c r="O1606" s="68" t="s">
        <v>4405</v>
      </c>
      <c r="P1606" s="68" t="s">
        <v>4405</v>
      </c>
      <c r="Q1606" s="68" t="s">
        <v>4405</v>
      </c>
      <c r="R1606" s="74" t="s">
        <v>4405</v>
      </c>
      <c r="S1606" s="356" t="e">
        <v>#N/A</v>
      </c>
      <c r="T1606" s="356" t="str">
        <f>IF(ISNA(VLOOKUP(A1606,Sheet1!B$3:C$1266,2,FALSE)=TRUE),"ND",VLOOKUP(A1606,Sheet1!B$3:C$1266,2,FALSE))</f>
        <v>ND</v>
      </c>
      <c r="U1606" s="392" t="str">
        <f>IF(ISNA(VLOOKUP($A1606,Sheet1!$B$3:$AH$1266,Sheet1!E$1+(Sheet1!$A$1-1)*10,FALSE))=TRUE,"---",IF(VLOOKUP($A1606,Sheet1!$B$3:$AH$1266,Sheet1!E$1+(Sheet1!$A$1-1)*10,FALSE)="---","---", (ROUND(VLOOKUP($A1606,Sheet1!$B$3:$AH$1266,Sheet1!E$1+(Sheet1!$A$1-1)*10,FALSE),IF(VLOOKUP($A1606,Sheet1!$B$3:$AH$1266,Sheet1!E$1+(Sheet1!$A$1-1)*10,FALSE)&gt;99999,-3,IF(VLOOKUP($A1606,Sheet1!$B$3:$AH$1266,Sheet1!E$1+(Sheet1!$A$1-1)*10,FALSE)&gt;9999,-2,IF(VLOOKUP($A1606,Sheet1!$B$3:$AH$1266,Sheet1!E$1+(Sheet1!$A$1-1)*10,FALSE)&gt;999,-1,0)))))))</f>
        <v>---</v>
      </c>
      <c r="V1606" s="392" t="str">
        <f>IF(ISNA(VLOOKUP($A1606,Sheet1!$B$3:$AH$1266,Sheet1!F$1+(Sheet1!$A$1-1)*10,FALSE))=TRUE,"---",IF(VLOOKUP($A1606,Sheet1!$B$3:$AH$1266,Sheet1!F$1+(Sheet1!$A$1-1)*10,FALSE)="---","---", (ROUND(VLOOKUP($A1606,Sheet1!$B$3:$AH$1266,Sheet1!F$1+(Sheet1!$A$1-1)*10,FALSE),IF(VLOOKUP($A1606,Sheet1!$B$3:$AH$1266,Sheet1!F$1+(Sheet1!$A$1-1)*10,FALSE)&gt;99999,-3,IF(VLOOKUP($A1606,Sheet1!$B$3:$AH$1266,Sheet1!F$1+(Sheet1!$A$1-1)*10,FALSE)&gt;9999,-2,IF(VLOOKUP($A1606,Sheet1!$B$3:$AH$1266,Sheet1!F$1+(Sheet1!$A$1-1)*10,FALSE)&gt;999,-1,0)))))))</f>
        <v>---</v>
      </c>
      <c r="W1606" s="392" t="str">
        <f>IF(ISNA(VLOOKUP($A1606,Sheet1!$B$3:$AH$1266,Sheet1!G$1+(Sheet1!$A$1-1)*10,FALSE))=TRUE,"---",IF(VLOOKUP($A1606,Sheet1!$B$3:$AH$1266,Sheet1!G$1+(Sheet1!$A$1-1)*10,FALSE)="---","---", (ROUND(VLOOKUP($A1606,Sheet1!$B$3:$AH$1266,Sheet1!G$1+(Sheet1!$A$1-1)*10,FALSE),IF(VLOOKUP($A1606,Sheet1!$B$3:$AH$1266,Sheet1!G$1+(Sheet1!$A$1-1)*10,FALSE)&gt;99999,-3,IF(VLOOKUP($A1606,Sheet1!$B$3:$AH$1266,Sheet1!G$1+(Sheet1!$A$1-1)*10,FALSE)&gt;9999,-2,IF(VLOOKUP($A1606,Sheet1!$B$3:$AH$1266,Sheet1!G$1+(Sheet1!$A$1-1)*10,FALSE)&gt;999,-1,0)))))))</f>
        <v>---</v>
      </c>
      <c r="X1606" s="392" t="str">
        <f>IF(ISNA(VLOOKUP($A1606,Sheet1!$B$3:$AH$1266,Sheet1!H$1+(Sheet1!$A$1-1)*10,FALSE))=TRUE,"---",IF(VLOOKUP($A1606,Sheet1!$B$3:$AH$1266,Sheet1!H$1+(Sheet1!$A$1-1)*10,FALSE)="---","---", (ROUND(VLOOKUP($A1606,Sheet1!$B$3:$AH$1266,Sheet1!H$1+(Sheet1!$A$1-1)*10,FALSE),IF(VLOOKUP($A1606,Sheet1!$B$3:$AH$1266,Sheet1!H$1+(Sheet1!$A$1-1)*10,FALSE)&gt;99999,-3,IF(VLOOKUP($A1606,Sheet1!$B$3:$AH$1266,Sheet1!H$1+(Sheet1!$A$1-1)*10,FALSE)&gt;9999,-2,IF(VLOOKUP($A1606,Sheet1!$B$3:$AH$1266,Sheet1!H$1+(Sheet1!$A$1-1)*10,FALSE)&gt;999,-1,0)))))))</f>
        <v>---</v>
      </c>
      <c r="Y1606" s="392" t="str">
        <f>IF(ISNA(VLOOKUP($A1606,Sheet1!$B$3:$AH$1266,Sheet1!I$1+(Sheet1!$A$1-1)*10,FALSE))=TRUE,"---",IF(VLOOKUP($A1606,Sheet1!$B$3:$AH$1266,Sheet1!I$1+(Sheet1!$A$1-1)*10,FALSE)="---","---", (ROUND(VLOOKUP($A1606,Sheet1!$B$3:$AH$1266,Sheet1!I$1+(Sheet1!$A$1-1)*10,FALSE),IF(VLOOKUP($A1606,Sheet1!$B$3:$AH$1266,Sheet1!I$1+(Sheet1!$A$1-1)*10,FALSE)&gt;99999,-3,IF(VLOOKUP($A1606,Sheet1!$B$3:$AH$1266,Sheet1!I$1+(Sheet1!$A$1-1)*10,FALSE)&gt;9999,-2,IF(VLOOKUP($A1606,Sheet1!$B$3:$AH$1266,Sheet1!I$1+(Sheet1!$A$1-1)*10,FALSE)&gt;999,-1,0)))))))</f>
        <v>---</v>
      </c>
      <c r="Z1606" s="392" t="str">
        <f>IF(ISNA(VLOOKUP($A1606,Sheet1!$B$3:$AH$1266,Sheet1!J$1+(Sheet1!$A$1-1)*10,FALSE))=TRUE,"---",IF(VLOOKUP($A1606,Sheet1!$B$3:$AH$1266,Sheet1!J$1+(Sheet1!$A$1-1)*10,FALSE)="---","---", (ROUND(VLOOKUP($A1606,Sheet1!$B$3:$AH$1266,Sheet1!J$1+(Sheet1!$A$1-1)*10,FALSE),IF(VLOOKUP($A1606,Sheet1!$B$3:$AH$1266,Sheet1!J$1+(Sheet1!$A$1-1)*10,FALSE)&gt;99999,-3,IF(VLOOKUP($A1606,Sheet1!$B$3:$AH$1266,Sheet1!J$1+(Sheet1!$A$1-1)*10,FALSE)&gt;9999,-2,IF(VLOOKUP($A1606,Sheet1!$B$3:$AH$1266,Sheet1!J$1+(Sheet1!$A$1-1)*10,FALSE)&gt;999,-1,0)))))))</f>
        <v>---</v>
      </c>
      <c r="AA1606" s="392" t="str">
        <f>IF(ISNA(VLOOKUP($A1606,Sheet1!$B$3:$AH$1266,Sheet1!K$1+(Sheet1!$A$1-1)*10,FALSE))=TRUE,"---",IF(VLOOKUP($A1606,Sheet1!$B$3:$AH$1266,Sheet1!K$1+(Sheet1!$A$1-1)*10,FALSE)="---","---", (ROUND(VLOOKUP($A1606,Sheet1!$B$3:$AH$1266,Sheet1!K$1+(Sheet1!$A$1-1)*10,FALSE),IF(VLOOKUP($A1606,Sheet1!$B$3:$AH$1266,Sheet1!K$1+(Sheet1!$A$1-1)*10,FALSE)&gt;99999,-3,IF(VLOOKUP($A1606,Sheet1!$B$3:$AH$1266,Sheet1!K$1+(Sheet1!$A$1-1)*10,FALSE)&gt;9999,-2,IF(VLOOKUP($A1606,Sheet1!$B$3:$AH$1266,Sheet1!K$1+(Sheet1!$A$1-1)*10,FALSE)&gt;999,-1,0)))))))</f>
        <v>---</v>
      </c>
      <c r="AB1606" s="392" t="str">
        <f>IF(ISNA(VLOOKUP($A1606,Sheet1!$B$3:$AH$1266,Sheet1!L$1+(Sheet1!$A$1-1)*10,FALSE))=TRUE,"---",IF(VLOOKUP($A1606,Sheet1!$B$3:$AH$1266,Sheet1!L$1+(Sheet1!$A$1-1)*10,FALSE)="---","---", (ROUND(VLOOKUP($A1606,Sheet1!$B$3:$AH$1266,Sheet1!L$1+(Sheet1!$A$1-1)*10,FALSE),IF(VLOOKUP($A1606,Sheet1!$B$3:$AH$1266,Sheet1!L$1+(Sheet1!$A$1-1)*10,FALSE)&gt;99999,-3,IF(VLOOKUP($A1606,Sheet1!$B$3:$AH$1266,Sheet1!L$1+(Sheet1!$A$1-1)*10,FALSE)&gt;9999,-2,IF(VLOOKUP($A1606,Sheet1!$B$3:$AH$1266,Sheet1!L$1+(Sheet1!$A$1-1)*10,FALSE)&gt;999,-1,0)))))))</f>
        <v>---</v>
      </c>
      <c r="AC1606" s="392" t="str">
        <f>IF(ISNA(VLOOKUP($A1606,Sheet1!$B$3:$AH$1266,Sheet1!M$1+(Sheet1!$A$1-1)*10,FALSE))=TRUE,"---",IF(VLOOKUP($A1606,Sheet1!$B$3:$AH$1266,Sheet1!M$1+(Sheet1!$A$1-1)*10,FALSE)="---","---", (ROUND(VLOOKUP($A1606,Sheet1!$B$3:$AH$1266,Sheet1!M$1+(Sheet1!$A$1-1)*10,FALSE),IF(VLOOKUP($A1606,Sheet1!$B$3:$AH$1266,Sheet1!M$1+(Sheet1!$A$1-1)*10,FALSE)&gt;99999,-3,IF(VLOOKUP($A1606,Sheet1!$B$3:$AH$1266,Sheet1!M$1+(Sheet1!$A$1-1)*10,FALSE)&gt;9999,-2,IF(VLOOKUP($A1606,Sheet1!$B$3:$AH$1266,Sheet1!M$1+(Sheet1!$A$1-1)*10,FALSE)&gt;999,-1,0)))))))</f>
        <v>---</v>
      </c>
      <c r="AD1606" s="392" t="str">
        <f>IF(ISNA(VLOOKUP($A1606,Sheet1!$B$3:$AH$1266,Sheet1!N$1+(Sheet1!$A$1-1)*10,FALSE))=TRUE,"---",IF(VLOOKUP($A1606,Sheet1!$B$3:$AH$1266,Sheet1!N$1+(Sheet1!$A$1-1)*10,FALSE)="---","---", (ROUND(VLOOKUP($A1606,Sheet1!$B$3:$AH$1266,Sheet1!N$1+(Sheet1!$A$1-1)*10,FALSE),IF(VLOOKUP($A1606,Sheet1!$B$3:$AH$1266,Sheet1!N$1+(Sheet1!$A$1-1)*10,FALSE)&gt;99999,-3,IF(VLOOKUP($A1606,Sheet1!$B$3:$AH$1266,Sheet1!N$1+(Sheet1!$A$1-1)*10,FALSE)&gt;9999,-2,IF(VLOOKUP($A1606,Sheet1!$B$3:$AH$1266,Sheet1!N$1+(Sheet1!$A$1-1)*10,FALSE)&gt;999,-1,0)))))))</f>
        <v>---</v>
      </c>
    </row>
    <row r="1607" spans="1:30" ht="25.5" customHeight="1" x14ac:dyDescent="0.25">
      <c r="A1607" s="133" t="s">
        <v>2348</v>
      </c>
      <c r="B1607" s="134" t="s">
        <v>2349</v>
      </c>
      <c r="C1607" s="133">
        <v>422408</v>
      </c>
      <c r="D1607" s="133">
        <v>763522</v>
      </c>
      <c r="E1607" s="67" t="s">
        <v>3042</v>
      </c>
      <c r="F1607" s="135" t="s">
        <v>4405</v>
      </c>
      <c r="G1607" s="118" t="s">
        <v>160</v>
      </c>
      <c r="H1607" s="136">
        <v>18.399999999999999</v>
      </c>
      <c r="I1607" s="119">
        <v>12973</v>
      </c>
      <c r="J1607" s="137" t="s">
        <v>4405</v>
      </c>
      <c r="K1607" s="118" t="s">
        <v>17</v>
      </c>
      <c r="L1607" s="122">
        <v>8380</v>
      </c>
      <c r="M1607" s="123">
        <v>455</v>
      </c>
      <c r="N1607" s="118" t="s">
        <v>321</v>
      </c>
      <c r="O1607" s="71" t="str">
        <f t="shared" si="55"/>
        <v>&lt;0.2</v>
      </c>
      <c r="P1607" s="71">
        <f>IF(O1607&lt;&gt;"",VLOOKUP($A1607,Sheet4!$A$2:$O$1309,14,FALSE)*100,"")</f>
        <v>1.5365610095873228</v>
      </c>
      <c r="Q1607" s="71">
        <f>IF(P1607&lt;&gt;"",VLOOKUP($A1607,Sheet4!$A$2:$O$1309,15,FALSE)*100,"")</f>
        <v>14.07322453952008</v>
      </c>
      <c r="R1607" s="73" t="str">
        <f t="shared" si="54"/>
        <v>&gt;500</v>
      </c>
      <c r="S1607" s="63" t="s">
        <v>4367</v>
      </c>
      <c r="T1607" s="63" t="str">
        <f>IF(ISNA(VLOOKUP(A1607,Sheet1!B$3:C$1266,2,FALSE)=TRUE),"NC",VLOOKUP(A1607,Sheet1!B$3:C$1266,2,FALSE))</f>
        <v>Rural</v>
      </c>
      <c r="U1607" s="66">
        <f>IF(ISNA(VLOOKUP($A1607,Sheet1!$B$3:$AH$1266,Sheet1!E$1+(Sheet1!$A$1-1)*10,FALSE))=TRUE,"---",IF(VLOOKUP($A1607,Sheet1!$B$3:$AH$1266,Sheet1!E$1+(Sheet1!$A$1-1)*10,FALSE)="---","---", (ROUND(VLOOKUP($A1607,Sheet1!$B$3:$AH$1266,Sheet1!E$1+(Sheet1!$A$1-1)*10,FALSE),IF(VLOOKUP($A1607,Sheet1!$B$3:$AH$1266,Sheet1!E$1+(Sheet1!$A$1-1)*10,FALSE)&gt;99999,-3,IF(VLOOKUP($A1607,Sheet1!$B$3:$AH$1266,Sheet1!E$1+(Sheet1!$A$1-1)*10,FALSE)&gt;9999,-2,IF(VLOOKUP($A1607,Sheet1!$B$3:$AH$1266,Sheet1!E$1+(Sheet1!$A$1-1)*10,FALSE)&gt;999,-1,0)))))))</f>
        <v>452</v>
      </c>
      <c r="V1607" s="66">
        <f>IF(ISNA(VLOOKUP($A1607,Sheet1!$B$3:$AH$1266,Sheet1!F$1+(Sheet1!$A$1-1)*10,FALSE))=TRUE,"---",IF(VLOOKUP($A1607,Sheet1!$B$3:$AH$1266,Sheet1!F$1+(Sheet1!$A$1-1)*10,FALSE)="---","---", (ROUND(VLOOKUP($A1607,Sheet1!$B$3:$AH$1266,Sheet1!F$1+(Sheet1!$A$1-1)*10,FALSE),IF(VLOOKUP($A1607,Sheet1!$B$3:$AH$1266,Sheet1!F$1+(Sheet1!$A$1-1)*10,FALSE)&gt;99999,-3,IF(VLOOKUP($A1607,Sheet1!$B$3:$AH$1266,Sheet1!F$1+(Sheet1!$A$1-1)*10,FALSE)&gt;9999,-2,IF(VLOOKUP($A1607,Sheet1!$B$3:$AH$1266,Sheet1!F$1+(Sheet1!$A$1-1)*10,FALSE)&gt;999,-1,0)))))))</f>
        <v>571</v>
      </c>
      <c r="W1607" s="66">
        <f>IF(ISNA(VLOOKUP($A1607,Sheet1!$B$3:$AH$1266,Sheet1!G$1+(Sheet1!$A$1-1)*10,FALSE))=TRUE,"---",IF(VLOOKUP($A1607,Sheet1!$B$3:$AH$1266,Sheet1!G$1+(Sheet1!$A$1-1)*10,FALSE)="---","---", (ROUND(VLOOKUP($A1607,Sheet1!$B$3:$AH$1266,Sheet1!G$1+(Sheet1!$A$1-1)*10,FALSE),IF(VLOOKUP($A1607,Sheet1!$B$3:$AH$1266,Sheet1!G$1+(Sheet1!$A$1-1)*10,FALSE)&gt;99999,-3,IF(VLOOKUP($A1607,Sheet1!$B$3:$AH$1266,Sheet1!G$1+(Sheet1!$A$1-1)*10,FALSE)&gt;9999,-2,IF(VLOOKUP($A1607,Sheet1!$B$3:$AH$1266,Sheet1!G$1+(Sheet1!$A$1-1)*10,FALSE)&gt;999,-1,0)))))))</f>
        <v>745</v>
      </c>
      <c r="X1607" s="66">
        <f>IF(ISNA(VLOOKUP($A1607,Sheet1!$B$3:$AH$1266,Sheet1!H$1+(Sheet1!$A$1-1)*10,FALSE))=TRUE,"---",IF(VLOOKUP($A1607,Sheet1!$B$3:$AH$1266,Sheet1!H$1+(Sheet1!$A$1-1)*10,FALSE)="---","---", (ROUND(VLOOKUP($A1607,Sheet1!$B$3:$AH$1266,Sheet1!H$1+(Sheet1!$A$1-1)*10,FALSE),IF(VLOOKUP($A1607,Sheet1!$B$3:$AH$1266,Sheet1!H$1+(Sheet1!$A$1-1)*10,FALSE)&gt;99999,-3,IF(VLOOKUP($A1607,Sheet1!$B$3:$AH$1266,Sheet1!H$1+(Sheet1!$A$1-1)*10,FALSE)&gt;9999,-2,IF(VLOOKUP($A1607,Sheet1!$B$3:$AH$1266,Sheet1!H$1+(Sheet1!$A$1-1)*10,FALSE)&gt;999,-1,0)))))))</f>
        <v>1280</v>
      </c>
      <c r="Y1607" s="66">
        <f>IF(ISNA(VLOOKUP($A1607,Sheet1!$B$3:$AH$1266,Sheet1!I$1+(Sheet1!$A$1-1)*10,FALSE))=TRUE,"---",IF(VLOOKUP($A1607,Sheet1!$B$3:$AH$1266,Sheet1!I$1+(Sheet1!$A$1-1)*10,FALSE)="---","---", (ROUND(VLOOKUP($A1607,Sheet1!$B$3:$AH$1266,Sheet1!I$1+(Sheet1!$A$1-1)*10,FALSE),IF(VLOOKUP($A1607,Sheet1!$B$3:$AH$1266,Sheet1!I$1+(Sheet1!$A$1-1)*10,FALSE)&gt;99999,-3,IF(VLOOKUP($A1607,Sheet1!$B$3:$AH$1266,Sheet1!I$1+(Sheet1!$A$1-1)*10,FALSE)&gt;9999,-2,IF(VLOOKUP($A1607,Sheet1!$B$3:$AH$1266,Sheet1!I$1+(Sheet1!$A$1-1)*10,FALSE)&gt;999,-1,0)))))))</f>
        <v>1700</v>
      </c>
      <c r="Z1607" s="66">
        <f>IF(ISNA(VLOOKUP($A1607,Sheet1!$B$3:$AH$1266,Sheet1!J$1+(Sheet1!$A$1-1)*10,FALSE))=TRUE,"---",IF(VLOOKUP($A1607,Sheet1!$B$3:$AH$1266,Sheet1!J$1+(Sheet1!$A$1-1)*10,FALSE)="---","---", (ROUND(VLOOKUP($A1607,Sheet1!$B$3:$AH$1266,Sheet1!J$1+(Sheet1!$A$1-1)*10,FALSE),IF(VLOOKUP($A1607,Sheet1!$B$3:$AH$1266,Sheet1!J$1+(Sheet1!$A$1-1)*10,FALSE)&gt;99999,-3,IF(VLOOKUP($A1607,Sheet1!$B$3:$AH$1266,Sheet1!J$1+(Sheet1!$A$1-1)*10,FALSE)&gt;9999,-2,IF(VLOOKUP($A1607,Sheet1!$B$3:$AH$1266,Sheet1!J$1+(Sheet1!$A$1-1)*10,FALSE)&gt;999,-1,0)))))))</f>
        <v>2290</v>
      </c>
      <c r="AA1607" s="66">
        <f>IF(ISNA(VLOOKUP($A1607,Sheet1!$B$3:$AH$1266,Sheet1!K$1+(Sheet1!$A$1-1)*10,FALSE))=TRUE,"---",IF(VLOOKUP($A1607,Sheet1!$B$3:$AH$1266,Sheet1!K$1+(Sheet1!$A$1-1)*10,FALSE)="---","---", (ROUND(VLOOKUP($A1607,Sheet1!$B$3:$AH$1266,Sheet1!K$1+(Sheet1!$A$1-1)*10,FALSE),IF(VLOOKUP($A1607,Sheet1!$B$3:$AH$1266,Sheet1!K$1+(Sheet1!$A$1-1)*10,FALSE)&gt;99999,-3,IF(VLOOKUP($A1607,Sheet1!$B$3:$AH$1266,Sheet1!K$1+(Sheet1!$A$1-1)*10,FALSE)&gt;9999,-2,IF(VLOOKUP($A1607,Sheet1!$B$3:$AH$1266,Sheet1!K$1+(Sheet1!$A$1-1)*10,FALSE)&gt;999,-1,0)))))))</f>
        <v>2800</v>
      </c>
      <c r="AB1607" s="66">
        <f>IF(ISNA(VLOOKUP($A1607,Sheet1!$B$3:$AH$1266,Sheet1!L$1+(Sheet1!$A$1-1)*10,FALSE))=TRUE,"---",IF(VLOOKUP($A1607,Sheet1!$B$3:$AH$1266,Sheet1!L$1+(Sheet1!$A$1-1)*10,FALSE)="---","---", (ROUND(VLOOKUP($A1607,Sheet1!$B$3:$AH$1266,Sheet1!L$1+(Sheet1!$A$1-1)*10,FALSE),IF(VLOOKUP($A1607,Sheet1!$B$3:$AH$1266,Sheet1!L$1+(Sheet1!$A$1-1)*10,FALSE)&gt;99999,-3,IF(VLOOKUP($A1607,Sheet1!$B$3:$AH$1266,Sheet1!L$1+(Sheet1!$A$1-1)*10,FALSE)&gt;9999,-2,IF(VLOOKUP($A1607,Sheet1!$B$3:$AH$1266,Sheet1!L$1+(Sheet1!$A$1-1)*10,FALSE)&gt;999,-1,0)))))))</f>
        <v>3320</v>
      </c>
      <c r="AC1607" s="66">
        <f>IF(ISNA(VLOOKUP($A1607,Sheet1!$B$3:$AH$1266,Sheet1!M$1+(Sheet1!$A$1-1)*10,FALSE))=TRUE,"---",IF(VLOOKUP($A1607,Sheet1!$B$3:$AH$1266,Sheet1!M$1+(Sheet1!$A$1-1)*10,FALSE)="---","---", (ROUND(VLOOKUP($A1607,Sheet1!$B$3:$AH$1266,Sheet1!M$1+(Sheet1!$A$1-1)*10,FALSE),IF(VLOOKUP($A1607,Sheet1!$B$3:$AH$1266,Sheet1!M$1+(Sheet1!$A$1-1)*10,FALSE)&gt;99999,-3,IF(VLOOKUP($A1607,Sheet1!$B$3:$AH$1266,Sheet1!M$1+(Sheet1!$A$1-1)*10,FALSE)&gt;9999,-2,IF(VLOOKUP($A1607,Sheet1!$B$3:$AH$1266,Sheet1!M$1+(Sheet1!$A$1-1)*10,FALSE)&gt;999,-1,0)))))))</f>
        <v>3880</v>
      </c>
      <c r="AD1607" s="66">
        <f>IF(ISNA(VLOOKUP($A1607,Sheet1!$B$3:$AH$1266,Sheet1!N$1+(Sheet1!$A$1-1)*10,FALSE))=TRUE,"---",IF(VLOOKUP($A1607,Sheet1!$B$3:$AH$1266,Sheet1!N$1+(Sheet1!$A$1-1)*10,FALSE)="---","---", (ROUND(VLOOKUP($A1607,Sheet1!$B$3:$AH$1266,Sheet1!N$1+(Sheet1!$A$1-1)*10,FALSE),IF(VLOOKUP($A1607,Sheet1!$B$3:$AH$1266,Sheet1!N$1+(Sheet1!$A$1-1)*10,FALSE)&gt;99999,-3,IF(VLOOKUP($A1607,Sheet1!$B$3:$AH$1266,Sheet1!N$1+(Sheet1!$A$1-1)*10,FALSE)&gt;9999,-2,IF(VLOOKUP($A1607,Sheet1!$B$3:$AH$1266,Sheet1!N$1+(Sheet1!$A$1-1)*10,FALSE)&gt;999,-1,0)))))))</f>
        <v>4690</v>
      </c>
    </row>
    <row r="1608" spans="1:30" ht="25.5" customHeight="1" x14ac:dyDescent="0.25">
      <c r="A1608" s="125" t="s">
        <v>2350</v>
      </c>
      <c r="B1608" s="126" t="s">
        <v>2351</v>
      </c>
      <c r="C1608" s="125">
        <v>422502</v>
      </c>
      <c r="D1608" s="125">
        <v>763127</v>
      </c>
      <c r="E1608" s="70" t="s">
        <v>3042</v>
      </c>
      <c r="F1608" s="139" t="s">
        <v>4405</v>
      </c>
      <c r="G1608" s="127" t="s">
        <v>160</v>
      </c>
      <c r="H1608" s="128">
        <v>12.1</v>
      </c>
      <c r="I1608" s="112">
        <v>12973</v>
      </c>
      <c r="J1608" s="140" t="s">
        <v>4405</v>
      </c>
      <c r="K1608" s="127" t="s">
        <v>17</v>
      </c>
      <c r="L1608" s="149">
        <v>2060</v>
      </c>
      <c r="M1608" s="116">
        <v>170</v>
      </c>
      <c r="N1608" s="127" t="s">
        <v>20</v>
      </c>
      <c r="O1608" s="68">
        <f t="shared" si="55"/>
        <v>3.424578541321047</v>
      </c>
      <c r="P1608" s="68">
        <f>IF(O1608&lt;&gt;"",VLOOKUP($A1608,Sheet4!$A$2:$O$1309,14,FALSE)*100,"")</f>
        <v>2.4881125987267438</v>
      </c>
      <c r="Q1608" s="68">
        <f>IF(P1608&lt;&gt;"",VLOOKUP($A1608,Sheet4!$A$2:$O$1309,15,FALSE)*100,"")</f>
        <v>21.869852628029097</v>
      </c>
      <c r="R1608" s="74">
        <f t="shared" si="54"/>
        <v>30</v>
      </c>
      <c r="S1608" s="64" t="s">
        <v>4367</v>
      </c>
      <c r="T1608" s="64" t="str">
        <f>IF(ISNA(VLOOKUP(A1608,Sheet1!B$3:C$1266,2,FALSE)=TRUE),"NC",VLOOKUP(A1608,Sheet1!B$3:C$1266,2,FALSE))</f>
        <v>Rural</v>
      </c>
      <c r="U1608" s="65">
        <f>IF(ISNA(VLOOKUP($A1608,Sheet1!$B$3:$AH$1266,Sheet1!E$1+(Sheet1!$A$1-1)*10,FALSE))=TRUE,"---",IF(VLOOKUP($A1608,Sheet1!$B$3:$AH$1266,Sheet1!E$1+(Sheet1!$A$1-1)*10,FALSE)="---","---", (ROUND(VLOOKUP($A1608,Sheet1!$B$3:$AH$1266,Sheet1!E$1+(Sheet1!$A$1-1)*10,FALSE),IF(VLOOKUP($A1608,Sheet1!$B$3:$AH$1266,Sheet1!E$1+(Sheet1!$A$1-1)*10,FALSE)&gt;99999,-3,IF(VLOOKUP($A1608,Sheet1!$B$3:$AH$1266,Sheet1!E$1+(Sheet1!$A$1-1)*10,FALSE)&gt;9999,-2,IF(VLOOKUP($A1608,Sheet1!$B$3:$AH$1266,Sheet1!E$1+(Sheet1!$A$1-1)*10,FALSE)&gt;999,-1,0)))))))</f>
        <v>365</v>
      </c>
      <c r="V1608" s="65">
        <f>IF(ISNA(VLOOKUP($A1608,Sheet1!$B$3:$AH$1266,Sheet1!F$1+(Sheet1!$A$1-1)*10,FALSE))=TRUE,"---",IF(VLOOKUP($A1608,Sheet1!$B$3:$AH$1266,Sheet1!F$1+(Sheet1!$A$1-1)*10,FALSE)="---","---", (ROUND(VLOOKUP($A1608,Sheet1!$B$3:$AH$1266,Sheet1!F$1+(Sheet1!$A$1-1)*10,FALSE),IF(VLOOKUP($A1608,Sheet1!$B$3:$AH$1266,Sheet1!F$1+(Sheet1!$A$1-1)*10,FALSE)&gt;99999,-3,IF(VLOOKUP($A1608,Sheet1!$B$3:$AH$1266,Sheet1!F$1+(Sheet1!$A$1-1)*10,FALSE)&gt;9999,-2,IF(VLOOKUP($A1608,Sheet1!$B$3:$AH$1266,Sheet1!F$1+(Sheet1!$A$1-1)*10,FALSE)&gt;999,-1,0)))))))</f>
        <v>464</v>
      </c>
      <c r="W1608" s="65">
        <f>IF(ISNA(VLOOKUP($A1608,Sheet1!$B$3:$AH$1266,Sheet1!G$1+(Sheet1!$A$1-1)*10,FALSE))=TRUE,"---",IF(VLOOKUP($A1608,Sheet1!$B$3:$AH$1266,Sheet1!G$1+(Sheet1!$A$1-1)*10,FALSE)="---","---", (ROUND(VLOOKUP($A1608,Sheet1!$B$3:$AH$1266,Sheet1!G$1+(Sheet1!$A$1-1)*10,FALSE),IF(VLOOKUP($A1608,Sheet1!$B$3:$AH$1266,Sheet1!G$1+(Sheet1!$A$1-1)*10,FALSE)&gt;99999,-3,IF(VLOOKUP($A1608,Sheet1!$B$3:$AH$1266,Sheet1!G$1+(Sheet1!$A$1-1)*10,FALSE)&gt;9999,-2,IF(VLOOKUP($A1608,Sheet1!$B$3:$AH$1266,Sheet1!G$1+(Sheet1!$A$1-1)*10,FALSE)&gt;999,-1,0)))))))</f>
        <v>610</v>
      </c>
      <c r="X1608" s="65">
        <f>IF(ISNA(VLOOKUP($A1608,Sheet1!$B$3:$AH$1266,Sheet1!H$1+(Sheet1!$A$1-1)*10,FALSE))=TRUE,"---",IF(VLOOKUP($A1608,Sheet1!$B$3:$AH$1266,Sheet1!H$1+(Sheet1!$A$1-1)*10,FALSE)="---","---", (ROUND(VLOOKUP($A1608,Sheet1!$B$3:$AH$1266,Sheet1!H$1+(Sheet1!$A$1-1)*10,FALSE),IF(VLOOKUP($A1608,Sheet1!$B$3:$AH$1266,Sheet1!H$1+(Sheet1!$A$1-1)*10,FALSE)&gt;99999,-3,IF(VLOOKUP($A1608,Sheet1!$B$3:$AH$1266,Sheet1!H$1+(Sheet1!$A$1-1)*10,FALSE)&gt;9999,-2,IF(VLOOKUP($A1608,Sheet1!$B$3:$AH$1266,Sheet1!H$1+(Sheet1!$A$1-1)*10,FALSE)&gt;999,-1,0)))))))</f>
        <v>1060</v>
      </c>
      <c r="Y1608" s="65">
        <f>IF(ISNA(VLOOKUP($A1608,Sheet1!$B$3:$AH$1266,Sheet1!I$1+(Sheet1!$A$1-1)*10,FALSE))=TRUE,"---",IF(VLOOKUP($A1608,Sheet1!$B$3:$AH$1266,Sheet1!I$1+(Sheet1!$A$1-1)*10,FALSE)="---","---", (ROUND(VLOOKUP($A1608,Sheet1!$B$3:$AH$1266,Sheet1!I$1+(Sheet1!$A$1-1)*10,FALSE),IF(VLOOKUP($A1608,Sheet1!$B$3:$AH$1266,Sheet1!I$1+(Sheet1!$A$1-1)*10,FALSE)&gt;99999,-3,IF(VLOOKUP($A1608,Sheet1!$B$3:$AH$1266,Sheet1!I$1+(Sheet1!$A$1-1)*10,FALSE)&gt;9999,-2,IF(VLOOKUP($A1608,Sheet1!$B$3:$AH$1266,Sheet1!I$1+(Sheet1!$A$1-1)*10,FALSE)&gt;999,-1,0)))))))</f>
        <v>1430</v>
      </c>
      <c r="Z1608" s="65">
        <f>IF(ISNA(VLOOKUP($A1608,Sheet1!$B$3:$AH$1266,Sheet1!J$1+(Sheet1!$A$1-1)*10,FALSE))=TRUE,"---",IF(VLOOKUP($A1608,Sheet1!$B$3:$AH$1266,Sheet1!J$1+(Sheet1!$A$1-1)*10,FALSE)="---","---", (ROUND(VLOOKUP($A1608,Sheet1!$B$3:$AH$1266,Sheet1!J$1+(Sheet1!$A$1-1)*10,FALSE),IF(VLOOKUP($A1608,Sheet1!$B$3:$AH$1266,Sheet1!J$1+(Sheet1!$A$1-1)*10,FALSE)&gt;99999,-3,IF(VLOOKUP($A1608,Sheet1!$B$3:$AH$1266,Sheet1!J$1+(Sheet1!$A$1-1)*10,FALSE)&gt;9999,-2,IF(VLOOKUP($A1608,Sheet1!$B$3:$AH$1266,Sheet1!J$1+(Sheet1!$A$1-1)*10,FALSE)&gt;999,-1,0)))))))</f>
        <v>1940</v>
      </c>
      <c r="AA1608" s="65">
        <f>IF(ISNA(VLOOKUP($A1608,Sheet1!$B$3:$AH$1266,Sheet1!K$1+(Sheet1!$A$1-1)*10,FALSE))=TRUE,"---",IF(VLOOKUP($A1608,Sheet1!$B$3:$AH$1266,Sheet1!K$1+(Sheet1!$A$1-1)*10,FALSE)="---","---", (ROUND(VLOOKUP($A1608,Sheet1!$B$3:$AH$1266,Sheet1!K$1+(Sheet1!$A$1-1)*10,FALSE),IF(VLOOKUP($A1608,Sheet1!$B$3:$AH$1266,Sheet1!K$1+(Sheet1!$A$1-1)*10,FALSE)&gt;99999,-3,IF(VLOOKUP($A1608,Sheet1!$B$3:$AH$1266,Sheet1!K$1+(Sheet1!$A$1-1)*10,FALSE)&gt;9999,-2,IF(VLOOKUP($A1608,Sheet1!$B$3:$AH$1266,Sheet1!K$1+(Sheet1!$A$1-1)*10,FALSE)&gt;999,-1,0)))))))</f>
        <v>2390</v>
      </c>
      <c r="AB1608" s="65">
        <f>IF(ISNA(VLOOKUP($A1608,Sheet1!$B$3:$AH$1266,Sheet1!L$1+(Sheet1!$A$1-1)*10,FALSE))=TRUE,"---",IF(VLOOKUP($A1608,Sheet1!$B$3:$AH$1266,Sheet1!L$1+(Sheet1!$A$1-1)*10,FALSE)="---","---", (ROUND(VLOOKUP($A1608,Sheet1!$B$3:$AH$1266,Sheet1!L$1+(Sheet1!$A$1-1)*10,FALSE),IF(VLOOKUP($A1608,Sheet1!$B$3:$AH$1266,Sheet1!L$1+(Sheet1!$A$1-1)*10,FALSE)&gt;99999,-3,IF(VLOOKUP($A1608,Sheet1!$B$3:$AH$1266,Sheet1!L$1+(Sheet1!$A$1-1)*10,FALSE)&gt;9999,-2,IF(VLOOKUP($A1608,Sheet1!$B$3:$AH$1266,Sheet1!L$1+(Sheet1!$A$1-1)*10,FALSE)&gt;999,-1,0)))))))</f>
        <v>2860</v>
      </c>
      <c r="AC1608" s="65">
        <f>IF(ISNA(VLOOKUP($A1608,Sheet1!$B$3:$AH$1266,Sheet1!M$1+(Sheet1!$A$1-1)*10,FALSE))=TRUE,"---",IF(VLOOKUP($A1608,Sheet1!$B$3:$AH$1266,Sheet1!M$1+(Sheet1!$A$1-1)*10,FALSE)="---","---", (ROUND(VLOOKUP($A1608,Sheet1!$B$3:$AH$1266,Sheet1!M$1+(Sheet1!$A$1-1)*10,FALSE),IF(VLOOKUP($A1608,Sheet1!$B$3:$AH$1266,Sheet1!M$1+(Sheet1!$A$1-1)*10,FALSE)&gt;99999,-3,IF(VLOOKUP($A1608,Sheet1!$B$3:$AH$1266,Sheet1!M$1+(Sheet1!$A$1-1)*10,FALSE)&gt;9999,-2,IF(VLOOKUP($A1608,Sheet1!$B$3:$AH$1266,Sheet1!M$1+(Sheet1!$A$1-1)*10,FALSE)&gt;999,-1,0)))))))</f>
        <v>3360</v>
      </c>
      <c r="AD1608" s="65">
        <f>IF(ISNA(VLOOKUP($A1608,Sheet1!$B$3:$AH$1266,Sheet1!N$1+(Sheet1!$A$1-1)*10,FALSE))=TRUE,"---",IF(VLOOKUP($A1608,Sheet1!$B$3:$AH$1266,Sheet1!N$1+(Sheet1!$A$1-1)*10,FALSE)="---","---", (ROUND(VLOOKUP($A1608,Sheet1!$B$3:$AH$1266,Sheet1!N$1+(Sheet1!$A$1-1)*10,FALSE),IF(VLOOKUP($A1608,Sheet1!$B$3:$AH$1266,Sheet1!N$1+(Sheet1!$A$1-1)*10,FALSE)&gt;99999,-3,IF(VLOOKUP($A1608,Sheet1!$B$3:$AH$1266,Sheet1!N$1+(Sheet1!$A$1-1)*10,FALSE)&gt;9999,-2,IF(VLOOKUP($A1608,Sheet1!$B$3:$AH$1266,Sheet1!N$1+(Sheet1!$A$1-1)*10,FALSE)&gt;999,-1,0)))))))</f>
        <v>4090</v>
      </c>
    </row>
    <row r="1609" spans="1:30" ht="25.5" customHeight="1" x14ac:dyDescent="0.25">
      <c r="A1609" s="304" t="s">
        <v>2352</v>
      </c>
      <c r="B1609" s="393" t="s">
        <v>2353</v>
      </c>
      <c r="C1609" s="304">
        <v>422538</v>
      </c>
      <c r="D1609" s="304">
        <v>763118</v>
      </c>
      <c r="E1609" s="305" t="s">
        <v>3042</v>
      </c>
      <c r="F1609" s="345" t="s">
        <v>4899</v>
      </c>
      <c r="G1609" s="351" t="s">
        <v>286</v>
      </c>
      <c r="H1609" s="348">
        <v>86.7</v>
      </c>
      <c r="I1609" s="119">
        <v>12973</v>
      </c>
      <c r="J1609" s="137" t="s">
        <v>4405</v>
      </c>
      <c r="K1609" s="118" t="s">
        <v>17</v>
      </c>
      <c r="L1609" s="146">
        <v>17000</v>
      </c>
      <c r="M1609" s="123">
        <v>196</v>
      </c>
      <c r="N1609" s="118" t="s">
        <v>14</v>
      </c>
      <c r="O1609" s="71">
        <f t="shared" si="55"/>
        <v>1.0885888561179131</v>
      </c>
      <c r="P1609" s="71">
        <f>IF(O1609&lt;&gt;"",VLOOKUP($A1609,Sheet4!$A$2:$O$1309,14,FALSE)*100,"")</f>
        <v>0.70031183379898332</v>
      </c>
      <c r="Q1609" s="71">
        <f>IF(P1609&lt;&gt;"",VLOOKUP($A1609,Sheet4!$A$2:$O$1309,15,FALSE)*100,"")</f>
        <v>6.6521156121573171</v>
      </c>
      <c r="R1609" s="73">
        <f t="shared" si="54"/>
        <v>90</v>
      </c>
      <c r="S1609" s="357" t="s">
        <v>4367</v>
      </c>
      <c r="T1609" s="357" t="str">
        <f>IF(ISNA(VLOOKUP(A1609,Sheet1!B$3:C$1266,2,FALSE)=TRUE),"NC",VLOOKUP(A1609,Sheet1!B$3:C$1266,2,FALSE))</f>
        <v>Rural10</v>
      </c>
      <c r="U1609" s="385">
        <f>IF(ISNA(VLOOKUP($A1609,Sheet1!$B$3:$AH$1266,Sheet1!E$1+(Sheet1!$A$1-1)*10,FALSE))=TRUE,"---",IF(VLOOKUP($A1609,Sheet1!$B$3:$AH$1266,Sheet1!E$1+(Sheet1!$A$1-1)*10,FALSE)="---","---", (ROUND(VLOOKUP($A1609,Sheet1!$B$3:$AH$1266,Sheet1!E$1+(Sheet1!$A$1-1)*10,FALSE),IF(VLOOKUP($A1609,Sheet1!$B$3:$AH$1266,Sheet1!E$1+(Sheet1!$A$1-1)*10,FALSE)&gt;99999,-3,IF(VLOOKUP($A1609,Sheet1!$B$3:$AH$1266,Sheet1!E$1+(Sheet1!$A$1-1)*10,FALSE)&gt;9999,-2,IF(VLOOKUP($A1609,Sheet1!$B$3:$AH$1266,Sheet1!E$1+(Sheet1!$A$1-1)*10,FALSE)&gt;999,-1,0)))))))</f>
        <v>1880</v>
      </c>
      <c r="V1609" s="385">
        <f>IF(ISNA(VLOOKUP($A1609,Sheet1!$B$3:$AH$1266,Sheet1!F$1+(Sheet1!$A$1-1)*10,FALSE))=TRUE,"---",IF(VLOOKUP($A1609,Sheet1!$B$3:$AH$1266,Sheet1!F$1+(Sheet1!$A$1-1)*10,FALSE)="---","---", (ROUND(VLOOKUP($A1609,Sheet1!$B$3:$AH$1266,Sheet1!F$1+(Sheet1!$A$1-1)*10,FALSE),IF(VLOOKUP($A1609,Sheet1!$B$3:$AH$1266,Sheet1!F$1+(Sheet1!$A$1-1)*10,FALSE)&gt;99999,-3,IF(VLOOKUP($A1609,Sheet1!$B$3:$AH$1266,Sheet1!F$1+(Sheet1!$A$1-1)*10,FALSE)&gt;9999,-2,IF(VLOOKUP($A1609,Sheet1!$B$3:$AH$1266,Sheet1!F$1+(Sheet1!$A$1-1)*10,FALSE)&gt;999,-1,0)))))))</f>
        <v>2460</v>
      </c>
      <c r="W1609" s="385">
        <f>IF(ISNA(VLOOKUP($A1609,Sheet1!$B$3:$AH$1266,Sheet1!G$1+(Sheet1!$A$1-1)*10,FALSE))=TRUE,"---",IF(VLOOKUP($A1609,Sheet1!$B$3:$AH$1266,Sheet1!G$1+(Sheet1!$A$1-1)*10,FALSE)="---","---", (ROUND(VLOOKUP($A1609,Sheet1!$B$3:$AH$1266,Sheet1!G$1+(Sheet1!$A$1-1)*10,FALSE),IF(VLOOKUP($A1609,Sheet1!$B$3:$AH$1266,Sheet1!G$1+(Sheet1!$A$1-1)*10,FALSE)&gt;99999,-3,IF(VLOOKUP($A1609,Sheet1!$B$3:$AH$1266,Sheet1!G$1+(Sheet1!$A$1-1)*10,FALSE)&gt;9999,-2,IF(VLOOKUP($A1609,Sheet1!$B$3:$AH$1266,Sheet1!G$1+(Sheet1!$A$1-1)*10,FALSE)&gt;999,-1,0)))))))</f>
        <v>3300</v>
      </c>
      <c r="X1609" s="385">
        <f>IF(ISNA(VLOOKUP($A1609,Sheet1!$B$3:$AH$1266,Sheet1!H$1+(Sheet1!$A$1-1)*10,FALSE))=TRUE,"---",IF(VLOOKUP($A1609,Sheet1!$B$3:$AH$1266,Sheet1!H$1+(Sheet1!$A$1-1)*10,FALSE)="---","---", (ROUND(VLOOKUP($A1609,Sheet1!$B$3:$AH$1266,Sheet1!H$1+(Sheet1!$A$1-1)*10,FALSE),IF(VLOOKUP($A1609,Sheet1!$B$3:$AH$1266,Sheet1!H$1+(Sheet1!$A$1-1)*10,FALSE)&gt;99999,-3,IF(VLOOKUP($A1609,Sheet1!$B$3:$AH$1266,Sheet1!H$1+(Sheet1!$A$1-1)*10,FALSE)&gt;9999,-2,IF(VLOOKUP($A1609,Sheet1!$B$3:$AH$1266,Sheet1!H$1+(Sheet1!$A$1-1)*10,FALSE)&gt;999,-1,0)))))))</f>
        <v>5940</v>
      </c>
      <c r="Y1609" s="385">
        <f>IF(ISNA(VLOOKUP($A1609,Sheet1!$B$3:$AH$1266,Sheet1!I$1+(Sheet1!$A$1-1)*10,FALSE))=TRUE,"---",IF(VLOOKUP($A1609,Sheet1!$B$3:$AH$1266,Sheet1!I$1+(Sheet1!$A$1-1)*10,FALSE)="---","---", (ROUND(VLOOKUP($A1609,Sheet1!$B$3:$AH$1266,Sheet1!I$1+(Sheet1!$A$1-1)*10,FALSE),IF(VLOOKUP($A1609,Sheet1!$B$3:$AH$1266,Sheet1!I$1+(Sheet1!$A$1-1)*10,FALSE)&gt;99999,-3,IF(VLOOKUP($A1609,Sheet1!$B$3:$AH$1266,Sheet1!I$1+(Sheet1!$A$1-1)*10,FALSE)&gt;9999,-2,IF(VLOOKUP($A1609,Sheet1!$B$3:$AH$1266,Sheet1!I$1+(Sheet1!$A$1-1)*10,FALSE)&gt;999,-1,0)))))))</f>
        <v>8130</v>
      </c>
      <c r="Z1609" s="385">
        <f>IF(ISNA(VLOOKUP($A1609,Sheet1!$B$3:$AH$1266,Sheet1!J$1+(Sheet1!$A$1-1)*10,FALSE))=TRUE,"---",IF(VLOOKUP($A1609,Sheet1!$B$3:$AH$1266,Sheet1!J$1+(Sheet1!$A$1-1)*10,FALSE)="---","---", (ROUND(VLOOKUP($A1609,Sheet1!$B$3:$AH$1266,Sheet1!J$1+(Sheet1!$A$1-1)*10,FALSE),IF(VLOOKUP($A1609,Sheet1!$B$3:$AH$1266,Sheet1!J$1+(Sheet1!$A$1-1)*10,FALSE)&gt;99999,-3,IF(VLOOKUP($A1609,Sheet1!$B$3:$AH$1266,Sheet1!J$1+(Sheet1!$A$1-1)*10,FALSE)&gt;9999,-2,IF(VLOOKUP($A1609,Sheet1!$B$3:$AH$1266,Sheet1!J$1+(Sheet1!$A$1-1)*10,FALSE)&gt;999,-1,0)))))))</f>
        <v>11400</v>
      </c>
      <c r="AA1609" s="385">
        <f>IF(ISNA(VLOOKUP($A1609,Sheet1!$B$3:$AH$1266,Sheet1!K$1+(Sheet1!$A$1-1)*10,FALSE))=TRUE,"---",IF(VLOOKUP($A1609,Sheet1!$B$3:$AH$1266,Sheet1!K$1+(Sheet1!$A$1-1)*10,FALSE)="---","---", (ROUND(VLOOKUP($A1609,Sheet1!$B$3:$AH$1266,Sheet1!K$1+(Sheet1!$A$1-1)*10,FALSE),IF(VLOOKUP($A1609,Sheet1!$B$3:$AH$1266,Sheet1!K$1+(Sheet1!$A$1-1)*10,FALSE)&gt;99999,-3,IF(VLOOKUP($A1609,Sheet1!$B$3:$AH$1266,Sheet1!K$1+(Sheet1!$A$1-1)*10,FALSE)&gt;9999,-2,IF(VLOOKUP($A1609,Sheet1!$B$3:$AH$1266,Sheet1!K$1+(Sheet1!$A$1-1)*10,FALSE)&gt;999,-1,0)))))))</f>
        <v>14200</v>
      </c>
      <c r="AB1609" s="385">
        <f>IF(ISNA(VLOOKUP($A1609,Sheet1!$B$3:$AH$1266,Sheet1!L$1+(Sheet1!$A$1-1)*10,FALSE))=TRUE,"---",IF(VLOOKUP($A1609,Sheet1!$B$3:$AH$1266,Sheet1!L$1+(Sheet1!$A$1-1)*10,FALSE)="---","---", (ROUND(VLOOKUP($A1609,Sheet1!$B$3:$AH$1266,Sheet1!L$1+(Sheet1!$A$1-1)*10,FALSE),IF(VLOOKUP($A1609,Sheet1!$B$3:$AH$1266,Sheet1!L$1+(Sheet1!$A$1-1)*10,FALSE)&gt;99999,-3,IF(VLOOKUP($A1609,Sheet1!$B$3:$AH$1266,Sheet1!L$1+(Sheet1!$A$1-1)*10,FALSE)&gt;9999,-2,IF(VLOOKUP($A1609,Sheet1!$B$3:$AH$1266,Sheet1!L$1+(Sheet1!$A$1-1)*10,FALSE)&gt;999,-1,0)))))))</f>
        <v>17300</v>
      </c>
      <c r="AC1609" s="385">
        <f>IF(ISNA(VLOOKUP($A1609,Sheet1!$B$3:$AH$1266,Sheet1!M$1+(Sheet1!$A$1-1)*10,FALSE))=TRUE,"---",IF(VLOOKUP($A1609,Sheet1!$B$3:$AH$1266,Sheet1!M$1+(Sheet1!$A$1-1)*10,FALSE)="---","---", (ROUND(VLOOKUP($A1609,Sheet1!$B$3:$AH$1266,Sheet1!M$1+(Sheet1!$A$1-1)*10,FALSE),IF(VLOOKUP($A1609,Sheet1!$B$3:$AH$1266,Sheet1!M$1+(Sheet1!$A$1-1)*10,FALSE)&gt;99999,-3,IF(VLOOKUP($A1609,Sheet1!$B$3:$AH$1266,Sheet1!M$1+(Sheet1!$A$1-1)*10,FALSE)&gt;9999,-2,IF(VLOOKUP($A1609,Sheet1!$B$3:$AH$1266,Sheet1!M$1+(Sheet1!$A$1-1)*10,FALSE)&gt;999,-1,0)))))))</f>
        <v>20800</v>
      </c>
      <c r="AD1609" s="385">
        <f>IF(ISNA(VLOOKUP($A1609,Sheet1!$B$3:$AH$1266,Sheet1!N$1+(Sheet1!$A$1-1)*10,FALSE))=TRUE,"---",IF(VLOOKUP($A1609,Sheet1!$B$3:$AH$1266,Sheet1!N$1+(Sheet1!$A$1-1)*10,FALSE)="---","---", (ROUND(VLOOKUP($A1609,Sheet1!$B$3:$AH$1266,Sheet1!N$1+(Sheet1!$A$1-1)*10,FALSE),IF(VLOOKUP($A1609,Sheet1!$B$3:$AH$1266,Sheet1!N$1+(Sheet1!$A$1-1)*10,FALSE)&gt;99999,-3,IF(VLOOKUP($A1609,Sheet1!$B$3:$AH$1266,Sheet1!N$1+(Sheet1!$A$1-1)*10,FALSE)&gt;9999,-2,IF(VLOOKUP($A1609,Sheet1!$B$3:$AH$1266,Sheet1!N$1+(Sheet1!$A$1-1)*10,FALSE)&gt;999,-1,0)))))))</f>
        <v>26000</v>
      </c>
    </row>
    <row r="1610" spans="1:30" ht="25.5" customHeight="1" x14ac:dyDescent="0.25">
      <c r="A1610" s="304"/>
      <c r="B1610" s="346"/>
      <c r="C1610" s="304"/>
      <c r="D1610" s="304"/>
      <c r="E1610" s="305" t="e">
        <v>#N/A</v>
      </c>
      <c r="F1610" s="346"/>
      <c r="G1610" s="352"/>
      <c r="H1610" s="348"/>
      <c r="I1610" s="119">
        <v>35083</v>
      </c>
      <c r="J1610" s="120">
        <v>14.67</v>
      </c>
      <c r="K1610" s="121" t="s">
        <v>4405</v>
      </c>
      <c r="L1610" s="122">
        <v>12500</v>
      </c>
      <c r="M1610" s="123">
        <v>144</v>
      </c>
      <c r="N1610" s="118" t="s">
        <v>186</v>
      </c>
      <c r="O1610" s="71" t="s">
        <v>4405</v>
      </c>
      <c r="P1610" s="71" t="s">
        <v>4405</v>
      </c>
      <c r="Q1610" s="71" t="s">
        <v>4405</v>
      </c>
      <c r="R1610" s="73" t="s">
        <v>4405</v>
      </c>
      <c r="S1610" s="357" t="e">
        <v>#N/A</v>
      </c>
      <c r="T1610" s="357" t="str">
        <f>IF(ISNA(VLOOKUP(A1610,Sheet1!B$3:C$1266,2,FALSE)=TRUE),"ND",VLOOKUP(A1610,Sheet1!B$3:C$1266,2,FALSE))</f>
        <v>ND</v>
      </c>
      <c r="U1610" s="385" t="str">
        <f>IF(ISNA(VLOOKUP($A1610,Sheet1!$B$3:$AH$1266,Sheet1!E$1+(Sheet1!$A$1-1)*10,FALSE))=TRUE,"---",IF(VLOOKUP($A1610,Sheet1!$B$3:$AH$1266,Sheet1!E$1+(Sheet1!$A$1-1)*10,FALSE)="---","---", (ROUND(VLOOKUP($A1610,Sheet1!$B$3:$AH$1266,Sheet1!E$1+(Sheet1!$A$1-1)*10,FALSE),IF(VLOOKUP($A1610,Sheet1!$B$3:$AH$1266,Sheet1!E$1+(Sheet1!$A$1-1)*10,FALSE)&gt;99999,-3,IF(VLOOKUP($A1610,Sheet1!$B$3:$AH$1266,Sheet1!E$1+(Sheet1!$A$1-1)*10,FALSE)&gt;9999,-2,IF(VLOOKUP($A1610,Sheet1!$B$3:$AH$1266,Sheet1!E$1+(Sheet1!$A$1-1)*10,FALSE)&gt;999,-1,0)))))))</f>
        <v>---</v>
      </c>
      <c r="V1610" s="385" t="str">
        <f>IF(ISNA(VLOOKUP($A1610,Sheet1!$B$3:$AH$1266,Sheet1!F$1+(Sheet1!$A$1-1)*10,FALSE))=TRUE,"---",IF(VLOOKUP($A1610,Sheet1!$B$3:$AH$1266,Sheet1!F$1+(Sheet1!$A$1-1)*10,FALSE)="---","---", (ROUND(VLOOKUP($A1610,Sheet1!$B$3:$AH$1266,Sheet1!F$1+(Sheet1!$A$1-1)*10,FALSE),IF(VLOOKUP($A1610,Sheet1!$B$3:$AH$1266,Sheet1!F$1+(Sheet1!$A$1-1)*10,FALSE)&gt;99999,-3,IF(VLOOKUP($A1610,Sheet1!$B$3:$AH$1266,Sheet1!F$1+(Sheet1!$A$1-1)*10,FALSE)&gt;9999,-2,IF(VLOOKUP($A1610,Sheet1!$B$3:$AH$1266,Sheet1!F$1+(Sheet1!$A$1-1)*10,FALSE)&gt;999,-1,0)))))))</f>
        <v>---</v>
      </c>
      <c r="W1610" s="385" t="str">
        <f>IF(ISNA(VLOOKUP($A1610,Sheet1!$B$3:$AH$1266,Sheet1!G$1+(Sheet1!$A$1-1)*10,FALSE))=TRUE,"---",IF(VLOOKUP($A1610,Sheet1!$B$3:$AH$1266,Sheet1!G$1+(Sheet1!$A$1-1)*10,FALSE)="---","---", (ROUND(VLOOKUP($A1610,Sheet1!$B$3:$AH$1266,Sheet1!G$1+(Sheet1!$A$1-1)*10,FALSE),IF(VLOOKUP($A1610,Sheet1!$B$3:$AH$1266,Sheet1!G$1+(Sheet1!$A$1-1)*10,FALSE)&gt;99999,-3,IF(VLOOKUP($A1610,Sheet1!$B$3:$AH$1266,Sheet1!G$1+(Sheet1!$A$1-1)*10,FALSE)&gt;9999,-2,IF(VLOOKUP($A1610,Sheet1!$B$3:$AH$1266,Sheet1!G$1+(Sheet1!$A$1-1)*10,FALSE)&gt;999,-1,0)))))))</f>
        <v>---</v>
      </c>
      <c r="X1610" s="385" t="str">
        <f>IF(ISNA(VLOOKUP($A1610,Sheet1!$B$3:$AH$1266,Sheet1!H$1+(Sheet1!$A$1-1)*10,FALSE))=TRUE,"---",IF(VLOOKUP($A1610,Sheet1!$B$3:$AH$1266,Sheet1!H$1+(Sheet1!$A$1-1)*10,FALSE)="---","---", (ROUND(VLOOKUP($A1610,Sheet1!$B$3:$AH$1266,Sheet1!H$1+(Sheet1!$A$1-1)*10,FALSE),IF(VLOOKUP($A1610,Sheet1!$B$3:$AH$1266,Sheet1!H$1+(Sheet1!$A$1-1)*10,FALSE)&gt;99999,-3,IF(VLOOKUP($A1610,Sheet1!$B$3:$AH$1266,Sheet1!H$1+(Sheet1!$A$1-1)*10,FALSE)&gt;9999,-2,IF(VLOOKUP($A1610,Sheet1!$B$3:$AH$1266,Sheet1!H$1+(Sheet1!$A$1-1)*10,FALSE)&gt;999,-1,0)))))))</f>
        <v>---</v>
      </c>
      <c r="Y1610" s="385" t="str">
        <f>IF(ISNA(VLOOKUP($A1610,Sheet1!$B$3:$AH$1266,Sheet1!I$1+(Sheet1!$A$1-1)*10,FALSE))=TRUE,"---",IF(VLOOKUP($A1610,Sheet1!$B$3:$AH$1266,Sheet1!I$1+(Sheet1!$A$1-1)*10,FALSE)="---","---", (ROUND(VLOOKUP($A1610,Sheet1!$B$3:$AH$1266,Sheet1!I$1+(Sheet1!$A$1-1)*10,FALSE),IF(VLOOKUP($A1610,Sheet1!$B$3:$AH$1266,Sheet1!I$1+(Sheet1!$A$1-1)*10,FALSE)&gt;99999,-3,IF(VLOOKUP($A1610,Sheet1!$B$3:$AH$1266,Sheet1!I$1+(Sheet1!$A$1-1)*10,FALSE)&gt;9999,-2,IF(VLOOKUP($A1610,Sheet1!$B$3:$AH$1266,Sheet1!I$1+(Sheet1!$A$1-1)*10,FALSE)&gt;999,-1,0)))))))</f>
        <v>---</v>
      </c>
      <c r="Z1610" s="385" t="str">
        <f>IF(ISNA(VLOOKUP($A1610,Sheet1!$B$3:$AH$1266,Sheet1!J$1+(Sheet1!$A$1-1)*10,FALSE))=TRUE,"---",IF(VLOOKUP($A1610,Sheet1!$B$3:$AH$1266,Sheet1!J$1+(Sheet1!$A$1-1)*10,FALSE)="---","---", (ROUND(VLOOKUP($A1610,Sheet1!$B$3:$AH$1266,Sheet1!J$1+(Sheet1!$A$1-1)*10,FALSE),IF(VLOOKUP($A1610,Sheet1!$B$3:$AH$1266,Sheet1!J$1+(Sheet1!$A$1-1)*10,FALSE)&gt;99999,-3,IF(VLOOKUP($A1610,Sheet1!$B$3:$AH$1266,Sheet1!J$1+(Sheet1!$A$1-1)*10,FALSE)&gt;9999,-2,IF(VLOOKUP($A1610,Sheet1!$B$3:$AH$1266,Sheet1!J$1+(Sheet1!$A$1-1)*10,FALSE)&gt;999,-1,0)))))))</f>
        <v>---</v>
      </c>
      <c r="AA1610" s="385" t="str">
        <f>IF(ISNA(VLOOKUP($A1610,Sheet1!$B$3:$AH$1266,Sheet1!K$1+(Sheet1!$A$1-1)*10,FALSE))=TRUE,"---",IF(VLOOKUP($A1610,Sheet1!$B$3:$AH$1266,Sheet1!K$1+(Sheet1!$A$1-1)*10,FALSE)="---","---", (ROUND(VLOOKUP($A1610,Sheet1!$B$3:$AH$1266,Sheet1!K$1+(Sheet1!$A$1-1)*10,FALSE),IF(VLOOKUP($A1610,Sheet1!$B$3:$AH$1266,Sheet1!K$1+(Sheet1!$A$1-1)*10,FALSE)&gt;99999,-3,IF(VLOOKUP($A1610,Sheet1!$B$3:$AH$1266,Sheet1!K$1+(Sheet1!$A$1-1)*10,FALSE)&gt;9999,-2,IF(VLOOKUP($A1610,Sheet1!$B$3:$AH$1266,Sheet1!K$1+(Sheet1!$A$1-1)*10,FALSE)&gt;999,-1,0)))))))</f>
        <v>---</v>
      </c>
      <c r="AB1610" s="385" t="str">
        <f>IF(ISNA(VLOOKUP($A1610,Sheet1!$B$3:$AH$1266,Sheet1!L$1+(Sheet1!$A$1-1)*10,FALSE))=TRUE,"---",IF(VLOOKUP($A1610,Sheet1!$B$3:$AH$1266,Sheet1!L$1+(Sheet1!$A$1-1)*10,FALSE)="---","---", (ROUND(VLOOKUP($A1610,Sheet1!$B$3:$AH$1266,Sheet1!L$1+(Sheet1!$A$1-1)*10,FALSE),IF(VLOOKUP($A1610,Sheet1!$B$3:$AH$1266,Sheet1!L$1+(Sheet1!$A$1-1)*10,FALSE)&gt;99999,-3,IF(VLOOKUP($A1610,Sheet1!$B$3:$AH$1266,Sheet1!L$1+(Sheet1!$A$1-1)*10,FALSE)&gt;9999,-2,IF(VLOOKUP($A1610,Sheet1!$B$3:$AH$1266,Sheet1!L$1+(Sheet1!$A$1-1)*10,FALSE)&gt;999,-1,0)))))))</f>
        <v>---</v>
      </c>
      <c r="AC1610" s="385" t="str">
        <f>IF(ISNA(VLOOKUP($A1610,Sheet1!$B$3:$AH$1266,Sheet1!M$1+(Sheet1!$A$1-1)*10,FALSE))=TRUE,"---",IF(VLOOKUP($A1610,Sheet1!$B$3:$AH$1266,Sheet1!M$1+(Sheet1!$A$1-1)*10,FALSE)="---","---", (ROUND(VLOOKUP($A1610,Sheet1!$B$3:$AH$1266,Sheet1!M$1+(Sheet1!$A$1-1)*10,FALSE),IF(VLOOKUP($A1610,Sheet1!$B$3:$AH$1266,Sheet1!M$1+(Sheet1!$A$1-1)*10,FALSE)&gt;99999,-3,IF(VLOOKUP($A1610,Sheet1!$B$3:$AH$1266,Sheet1!M$1+(Sheet1!$A$1-1)*10,FALSE)&gt;9999,-2,IF(VLOOKUP($A1610,Sheet1!$B$3:$AH$1266,Sheet1!M$1+(Sheet1!$A$1-1)*10,FALSE)&gt;999,-1,0)))))))</f>
        <v>---</v>
      </c>
      <c r="AD1610" s="385" t="str">
        <f>IF(ISNA(VLOOKUP($A1610,Sheet1!$B$3:$AH$1266,Sheet1!N$1+(Sheet1!$A$1-1)*10,FALSE))=TRUE,"---",IF(VLOOKUP($A1610,Sheet1!$B$3:$AH$1266,Sheet1!N$1+(Sheet1!$A$1-1)*10,FALSE)="---","---", (ROUND(VLOOKUP($A1610,Sheet1!$B$3:$AH$1266,Sheet1!N$1+(Sheet1!$A$1-1)*10,FALSE),IF(VLOOKUP($A1610,Sheet1!$B$3:$AH$1266,Sheet1!N$1+(Sheet1!$A$1-1)*10,FALSE)&gt;99999,-3,IF(VLOOKUP($A1610,Sheet1!$B$3:$AH$1266,Sheet1!N$1+(Sheet1!$A$1-1)*10,FALSE)&gt;9999,-2,IF(VLOOKUP($A1610,Sheet1!$B$3:$AH$1266,Sheet1!N$1+(Sheet1!$A$1-1)*10,FALSE)&gt;999,-1,0)))))))</f>
        <v>---</v>
      </c>
    </row>
    <row r="1611" spans="1:30" ht="25.5" customHeight="1" x14ac:dyDescent="0.25">
      <c r="A1611" s="125" t="s">
        <v>2354</v>
      </c>
      <c r="B1611" s="138" t="s">
        <v>2355</v>
      </c>
      <c r="C1611" s="125">
        <v>422536</v>
      </c>
      <c r="D1611" s="125">
        <v>763138</v>
      </c>
      <c r="E1611" s="70" t="s">
        <v>3042</v>
      </c>
      <c r="F1611" s="139" t="s">
        <v>4405</v>
      </c>
      <c r="G1611" s="127" t="s">
        <v>160</v>
      </c>
      <c r="H1611" s="128">
        <v>3.55</v>
      </c>
      <c r="I1611" s="112">
        <v>26472</v>
      </c>
      <c r="J1611" s="140" t="s">
        <v>4405</v>
      </c>
      <c r="K1611" s="127" t="s">
        <v>17</v>
      </c>
      <c r="L1611" s="115">
        <v>516</v>
      </c>
      <c r="M1611" s="116">
        <v>145</v>
      </c>
      <c r="N1611" s="127" t="s">
        <v>462</v>
      </c>
      <c r="O1611" s="68">
        <f t="shared" si="55"/>
        <v>20.553629910803885</v>
      </c>
      <c r="P1611" s="68">
        <f>IF(O1611&lt;&gt;"",VLOOKUP($A1611,Sheet4!$A$2:$O$1309,14,FALSE)*100,"")</f>
        <v>5.3281802427716851</v>
      </c>
      <c r="Q1611" s="68">
        <f>IF(P1611&lt;&gt;"",VLOOKUP($A1611,Sheet4!$A$2:$O$1309,15,FALSE)*100,"")</f>
        <v>41.510001872992689</v>
      </c>
      <c r="R1611" s="74">
        <f t="shared" si="54"/>
        <v>5</v>
      </c>
      <c r="S1611" s="64" t="s">
        <v>4367</v>
      </c>
      <c r="T1611" s="64" t="str">
        <f>IF(ISNA(VLOOKUP(A1611,Sheet1!B$3:C$1266,2,FALSE)=TRUE),"NC",VLOOKUP(A1611,Sheet1!B$3:C$1266,2,FALSE))</f>
        <v>Rural</v>
      </c>
      <c r="U1611" s="65">
        <f>IF(ISNA(VLOOKUP($A1611,Sheet1!$B$3:$AH$1266,Sheet1!E$1+(Sheet1!$A$1-1)*10,FALSE))=TRUE,"---",IF(VLOOKUP($A1611,Sheet1!$B$3:$AH$1266,Sheet1!E$1+(Sheet1!$A$1-1)*10,FALSE)="---","---", (ROUND(VLOOKUP($A1611,Sheet1!$B$3:$AH$1266,Sheet1!E$1+(Sheet1!$A$1-1)*10,FALSE),IF(VLOOKUP($A1611,Sheet1!$B$3:$AH$1266,Sheet1!E$1+(Sheet1!$A$1-1)*10,FALSE)&gt;99999,-3,IF(VLOOKUP($A1611,Sheet1!$B$3:$AH$1266,Sheet1!E$1+(Sheet1!$A$1-1)*10,FALSE)&gt;9999,-2,IF(VLOOKUP($A1611,Sheet1!$B$3:$AH$1266,Sheet1!E$1+(Sheet1!$A$1-1)*10,FALSE)&gt;999,-1,0)))))))</f>
        <v>156</v>
      </c>
      <c r="V1611" s="65">
        <f>IF(ISNA(VLOOKUP($A1611,Sheet1!$B$3:$AH$1266,Sheet1!F$1+(Sheet1!$A$1-1)*10,FALSE))=TRUE,"---",IF(VLOOKUP($A1611,Sheet1!$B$3:$AH$1266,Sheet1!F$1+(Sheet1!$A$1-1)*10,FALSE)="---","---", (ROUND(VLOOKUP($A1611,Sheet1!$B$3:$AH$1266,Sheet1!F$1+(Sheet1!$A$1-1)*10,FALSE),IF(VLOOKUP($A1611,Sheet1!$B$3:$AH$1266,Sheet1!F$1+(Sheet1!$A$1-1)*10,FALSE)&gt;99999,-3,IF(VLOOKUP($A1611,Sheet1!$B$3:$AH$1266,Sheet1!F$1+(Sheet1!$A$1-1)*10,FALSE)&gt;9999,-2,IF(VLOOKUP($A1611,Sheet1!$B$3:$AH$1266,Sheet1!F$1+(Sheet1!$A$1-1)*10,FALSE)&gt;999,-1,0)))))))</f>
        <v>205</v>
      </c>
      <c r="W1611" s="65">
        <f>IF(ISNA(VLOOKUP($A1611,Sheet1!$B$3:$AH$1266,Sheet1!G$1+(Sheet1!$A$1-1)*10,FALSE))=TRUE,"---",IF(VLOOKUP($A1611,Sheet1!$B$3:$AH$1266,Sheet1!G$1+(Sheet1!$A$1-1)*10,FALSE)="---","---", (ROUND(VLOOKUP($A1611,Sheet1!$B$3:$AH$1266,Sheet1!G$1+(Sheet1!$A$1-1)*10,FALSE),IF(VLOOKUP($A1611,Sheet1!$B$3:$AH$1266,Sheet1!G$1+(Sheet1!$A$1-1)*10,FALSE)&gt;99999,-3,IF(VLOOKUP($A1611,Sheet1!$B$3:$AH$1266,Sheet1!G$1+(Sheet1!$A$1-1)*10,FALSE)&gt;9999,-2,IF(VLOOKUP($A1611,Sheet1!$B$3:$AH$1266,Sheet1!G$1+(Sheet1!$A$1-1)*10,FALSE)&gt;999,-1,0)))))))</f>
        <v>279</v>
      </c>
      <c r="X1611" s="65">
        <f>IF(ISNA(VLOOKUP($A1611,Sheet1!$B$3:$AH$1266,Sheet1!H$1+(Sheet1!$A$1-1)*10,FALSE))=TRUE,"---",IF(VLOOKUP($A1611,Sheet1!$B$3:$AH$1266,Sheet1!H$1+(Sheet1!$A$1-1)*10,FALSE)="---","---", (ROUND(VLOOKUP($A1611,Sheet1!$B$3:$AH$1266,Sheet1!H$1+(Sheet1!$A$1-1)*10,FALSE),IF(VLOOKUP($A1611,Sheet1!$B$3:$AH$1266,Sheet1!H$1+(Sheet1!$A$1-1)*10,FALSE)&gt;99999,-3,IF(VLOOKUP($A1611,Sheet1!$B$3:$AH$1266,Sheet1!H$1+(Sheet1!$A$1-1)*10,FALSE)&gt;9999,-2,IF(VLOOKUP($A1611,Sheet1!$B$3:$AH$1266,Sheet1!H$1+(Sheet1!$A$1-1)*10,FALSE)&gt;999,-1,0)))))))</f>
        <v>522</v>
      </c>
      <c r="Y1611" s="65">
        <f>IF(ISNA(VLOOKUP($A1611,Sheet1!$B$3:$AH$1266,Sheet1!I$1+(Sheet1!$A$1-1)*10,FALSE))=TRUE,"---",IF(VLOOKUP($A1611,Sheet1!$B$3:$AH$1266,Sheet1!I$1+(Sheet1!$A$1-1)*10,FALSE)="---","---", (ROUND(VLOOKUP($A1611,Sheet1!$B$3:$AH$1266,Sheet1!I$1+(Sheet1!$A$1-1)*10,FALSE),IF(VLOOKUP($A1611,Sheet1!$B$3:$AH$1266,Sheet1!I$1+(Sheet1!$A$1-1)*10,FALSE)&gt;99999,-3,IF(VLOOKUP($A1611,Sheet1!$B$3:$AH$1266,Sheet1!I$1+(Sheet1!$A$1-1)*10,FALSE)&gt;9999,-2,IF(VLOOKUP($A1611,Sheet1!$B$3:$AH$1266,Sheet1!I$1+(Sheet1!$A$1-1)*10,FALSE)&gt;999,-1,0)))))))</f>
        <v>730</v>
      </c>
      <c r="Z1611" s="65">
        <f>IF(ISNA(VLOOKUP($A1611,Sheet1!$B$3:$AH$1266,Sheet1!J$1+(Sheet1!$A$1-1)*10,FALSE))=TRUE,"---",IF(VLOOKUP($A1611,Sheet1!$B$3:$AH$1266,Sheet1!J$1+(Sheet1!$A$1-1)*10,FALSE)="---","---", (ROUND(VLOOKUP($A1611,Sheet1!$B$3:$AH$1266,Sheet1!J$1+(Sheet1!$A$1-1)*10,FALSE),IF(VLOOKUP($A1611,Sheet1!$B$3:$AH$1266,Sheet1!J$1+(Sheet1!$A$1-1)*10,FALSE)&gt;99999,-3,IF(VLOOKUP($A1611,Sheet1!$B$3:$AH$1266,Sheet1!J$1+(Sheet1!$A$1-1)*10,FALSE)&gt;9999,-2,IF(VLOOKUP($A1611,Sheet1!$B$3:$AH$1266,Sheet1!J$1+(Sheet1!$A$1-1)*10,FALSE)&gt;999,-1,0)))))))</f>
        <v>1030</v>
      </c>
      <c r="AA1611" s="65">
        <f>IF(ISNA(VLOOKUP($A1611,Sheet1!$B$3:$AH$1266,Sheet1!K$1+(Sheet1!$A$1-1)*10,FALSE))=TRUE,"---",IF(VLOOKUP($A1611,Sheet1!$B$3:$AH$1266,Sheet1!K$1+(Sheet1!$A$1-1)*10,FALSE)="---","---", (ROUND(VLOOKUP($A1611,Sheet1!$B$3:$AH$1266,Sheet1!K$1+(Sheet1!$A$1-1)*10,FALSE),IF(VLOOKUP($A1611,Sheet1!$B$3:$AH$1266,Sheet1!K$1+(Sheet1!$A$1-1)*10,FALSE)&gt;99999,-3,IF(VLOOKUP($A1611,Sheet1!$B$3:$AH$1266,Sheet1!K$1+(Sheet1!$A$1-1)*10,FALSE)&gt;9999,-2,IF(VLOOKUP($A1611,Sheet1!$B$3:$AH$1266,Sheet1!K$1+(Sheet1!$A$1-1)*10,FALSE)&gt;999,-1,0)))))))</f>
        <v>1310</v>
      </c>
      <c r="AB1611" s="65">
        <f>IF(ISNA(VLOOKUP($A1611,Sheet1!$B$3:$AH$1266,Sheet1!L$1+(Sheet1!$A$1-1)*10,FALSE))=TRUE,"---",IF(VLOOKUP($A1611,Sheet1!$B$3:$AH$1266,Sheet1!L$1+(Sheet1!$A$1-1)*10,FALSE)="---","---", (ROUND(VLOOKUP($A1611,Sheet1!$B$3:$AH$1266,Sheet1!L$1+(Sheet1!$A$1-1)*10,FALSE),IF(VLOOKUP($A1611,Sheet1!$B$3:$AH$1266,Sheet1!L$1+(Sheet1!$A$1-1)*10,FALSE)&gt;99999,-3,IF(VLOOKUP($A1611,Sheet1!$B$3:$AH$1266,Sheet1!L$1+(Sheet1!$A$1-1)*10,FALSE)&gt;9999,-2,IF(VLOOKUP($A1611,Sheet1!$B$3:$AH$1266,Sheet1!L$1+(Sheet1!$A$1-1)*10,FALSE)&gt;999,-1,0)))))))</f>
        <v>1590</v>
      </c>
      <c r="AC1611" s="65">
        <f>IF(ISNA(VLOOKUP($A1611,Sheet1!$B$3:$AH$1266,Sheet1!M$1+(Sheet1!$A$1-1)*10,FALSE))=TRUE,"---",IF(VLOOKUP($A1611,Sheet1!$B$3:$AH$1266,Sheet1!M$1+(Sheet1!$A$1-1)*10,FALSE)="---","---", (ROUND(VLOOKUP($A1611,Sheet1!$B$3:$AH$1266,Sheet1!M$1+(Sheet1!$A$1-1)*10,FALSE),IF(VLOOKUP($A1611,Sheet1!$B$3:$AH$1266,Sheet1!M$1+(Sheet1!$A$1-1)*10,FALSE)&gt;99999,-3,IF(VLOOKUP($A1611,Sheet1!$B$3:$AH$1266,Sheet1!M$1+(Sheet1!$A$1-1)*10,FALSE)&gt;9999,-2,IF(VLOOKUP($A1611,Sheet1!$B$3:$AH$1266,Sheet1!M$1+(Sheet1!$A$1-1)*10,FALSE)&gt;999,-1,0)))))))</f>
        <v>1910</v>
      </c>
      <c r="AD1611" s="65">
        <f>IF(ISNA(VLOOKUP($A1611,Sheet1!$B$3:$AH$1266,Sheet1!N$1+(Sheet1!$A$1-1)*10,FALSE))=TRUE,"---",IF(VLOOKUP($A1611,Sheet1!$B$3:$AH$1266,Sheet1!N$1+(Sheet1!$A$1-1)*10,FALSE)="---","---", (ROUND(VLOOKUP($A1611,Sheet1!$B$3:$AH$1266,Sheet1!N$1+(Sheet1!$A$1-1)*10,FALSE),IF(VLOOKUP($A1611,Sheet1!$B$3:$AH$1266,Sheet1!N$1+(Sheet1!$A$1-1)*10,FALSE)&gt;99999,-3,IF(VLOOKUP($A1611,Sheet1!$B$3:$AH$1266,Sheet1!N$1+(Sheet1!$A$1-1)*10,FALSE)&gt;9999,-2,IF(VLOOKUP($A1611,Sheet1!$B$3:$AH$1266,Sheet1!N$1+(Sheet1!$A$1-1)*10,FALSE)&gt;999,-1,0)))))))</f>
        <v>2380</v>
      </c>
    </row>
    <row r="1612" spans="1:30" ht="25.5" customHeight="1" x14ac:dyDescent="0.25">
      <c r="A1612" s="304" t="s">
        <v>2356</v>
      </c>
      <c r="B1612" s="393" t="s">
        <v>2357</v>
      </c>
      <c r="C1612" s="304">
        <v>422545</v>
      </c>
      <c r="D1612" s="304">
        <v>763117</v>
      </c>
      <c r="E1612" s="305" t="s">
        <v>3042</v>
      </c>
      <c r="F1612" s="345" t="s">
        <v>4900</v>
      </c>
      <c r="G1612" s="351" t="s">
        <v>286</v>
      </c>
      <c r="H1612" s="348">
        <v>3.56</v>
      </c>
      <c r="I1612" s="119">
        <v>12973</v>
      </c>
      <c r="J1612" s="137" t="s">
        <v>4405</v>
      </c>
      <c r="K1612" s="118" t="s">
        <v>17</v>
      </c>
      <c r="L1612" s="146">
        <v>1670</v>
      </c>
      <c r="M1612" s="123">
        <v>469</v>
      </c>
      <c r="N1612" s="118" t="s">
        <v>14</v>
      </c>
      <c r="O1612" s="71">
        <f t="shared" si="55"/>
        <v>0.48334826068918019</v>
      </c>
      <c r="P1612" s="71">
        <f>IF(O1612&lt;&gt;"",VLOOKUP($A1612,Sheet4!$A$2:$O$1309,14,FALSE)*100,"")</f>
        <v>0.79129454967692414</v>
      </c>
      <c r="Q1612" s="71">
        <f>IF(P1612&lt;&gt;"",VLOOKUP($A1612,Sheet4!$A$2:$O$1309,15,FALSE)*100,"")</f>
        <v>7.4865101547239687</v>
      </c>
      <c r="R1612" s="73" t="str">
        <f t="shared" si="54"/>
        <v>200</v>
      </c>
      <c r="S1612" s="357" t="s">
        <v>4367</v>
      </c>
      <c r="T1612" s="357" t="str">
        <f>IF(ISNA(VLOOKUP(A1612,Sheet1!B$3:C$1266,2,FALSE)=TRUE),"NC",VLOOKUP(A1612,Sheet1!B$3:C$1266,2,FALSE))</f>
        <v>Rural10</v>
      </c>
      <c r="U1612" s="385">
        <f>IF(ISNA(VLOOKUP($A1612,Sheet1!$B$3:$AH$1266,Sheet1!E$1+(Sheet1!$A$1-1)*10,FALSE))=TRUE,"---",IF(VLOOKUP($A1612,Sheet1!$B$3:$AH$1266,Sheet1!E$1+(Sheet1!$A$1-1)*10,FALSE)="---","---", (ROUND(VLOOKUP($A1612,Sheet1!$B$3:$AH$1266,Sheet1!E$1+(Sheet1!$A$1-1)*10,FALSE),IF(VLOOKUP($A1612,Sheet1!$B$3:$AH$1266,Sheet1!E$1+(Sheet1!$A$1-1)*10,FALSE)&gt;99999,-3,IF(VLOOKUP($A1612,Sheet1!$B$3:$AH$1266,Sheet1!E$1+(Sheet1!$A$1-1)*10,FALSE)&gt;9999,-2,IF(VLOOKUP($A1612,Sheet1!$B$3:$AH$1266,Sheet1!E$1+(Sheet1!$A$1-1)*10,FALSE)&gt;999,-1,0)))))))</f>
        <v>131</v>
      </c>
      <c r="V1612" s="385">
        <f>IF(ISNA(VLOOKUP($A1612,Sheet1!$B$3:$AH$1266,Sheet1!F$1+(Sheet1!$A$1-1)*10,FALSE))=TRUE,"---",IF(VLOOKUP($A1612,Sheet1!$B$3:$AH$1266,Sheet1!F$1+(Sheet1!$A$1-1)*10,FALSE)="---","---", (ROUND(VLOOKUP($A1612,Sheet1!$B$3:$AH$1266,Sheet1!F$1+(Sheet1!$A$1-1)*10,FALSE),IF(VLOOKUP($A1612,Sheet1!$B$3:$AH$1266,Sheet1!F$1+(Sheet1!$A$1-1)*10,FALSE)&gt;99999,-3,IF(VLOOKUP($A1612,Sheet1!$B$3:$AH$1266,Sheet1!F$1+(Sheet1!$A$1-1)*10,FALSE)&gt;9999,-2,IF(VLOOKUP($A1612,Sheet1!$B$3:$AH$1266,Sheet1!F$1+(Sheet1!$A$1-1)*10,FALSE)&gt;999,-1,0)))))))</f>
        <v>178</v>
      </c>
      <c r="W1612" s="385">
        <f>IF(ISNA(VLOOKUP($A1612,Sheet1!$B$3:$AH$1266,Sheet1!G$1+(Sheet1!$A$1-1)*10,FALSE))=TRUE,"---",IF(VLOOKUP($A1612,Sheet1!$B$3:$AH$1266,Sheet1!G$1+(Sheet1!$A$1-1)*10,FALSE)="---","---", (ROUND(VLOOKUP($A1612,Sheet1!$B$3:$AH$1266,Sheet1!G$1+(Sheet1!$A$1-1)*10,FALSE),IF(VLOOKUP($A1612,Sheet1!$B$3:$AH$1266,Sheet1!G$1+(Sheet1!$A$1-1)*10,FALSE)&gt;99999,-3,IF(VLOOKUP($A1612,Sheet1!$B$3:$AH$1266,Sheet1!G$1+(Sheet1!$A$1-1)*10,FALSE)&gt;9999,-2,IF(VLOOKUP($A1612,Sheet1!$B$3:$AH$1266,Sheet1!G$1+(Sheet1!$A$1-1)*10,FALSE)&gt;999,-1,0)))))))</f>
        <v>246</v>
      </c>
      <c r="X1612" s="385">
        <f>IF(ISNA(VLOOKUP($A1612,Sheet1!$B$3:$AH$1266,Sheet1!H$1+(Sheet1!$A$1-1)*10,FALSE))=TRUE,"---",IF(VLOOKUP($A1612,Sheet1!$B$3:$AH$1266,Sheet1!H$1+(Sheet1!$A$1-1)*10,FALSE)="---","---", (ROUND(VLOOKUP($A1612,Sheet1!$B$3:$AH$1266,Sheet1!H$1+(Sheet1!$A$1-1)*10,FALSE),IF(VLOOKUP($A1612,Sheet1!$B$3:$AH$1266,Sheet1!H$1+(Sheet1!$A$1-1)*10,FALSE)&gt;99999,-3,IF(VLOOKUP($A1612,Sheet1!$B$3:$AH$1266,Sheet1!H$1+(Sheet1!$A$1-1)*10,FALSE)&gt;9999,-2,IF(VLOOKUP($A1612,Sheet1!$B$3:$AH$1266,Sheet1!H$1+(Sheet1!$A$1-1)*10,FALSE)&gt;999,-1,0)))))))</f>
        <v>460</v>
      </c>
      <c r="Y1612" s="385">
        <f>IF(ISNA(VLOOKUP($A1612,Sheet1!$B$3:$AH$1266,Sheet1!I$1+(Sheet1!$A$1-1)*10,FALSE))=TRUE,"---",IF(VLOOKUP($A1612,Sheet1!$B$3:$AH$1266,Sheet1!I$1+(Sheet1!$A$1-1)*10,FALSE)="---","---", (ROUND(VLOOKUP($A1612,Sheet1!$B$3:$AH$1266,Sheet1!I$1+(Sheet1!$A$1-1)*10,FALSE),IF(VLOOKUP($A1612,Sheet1!$B$3:$AH$1266,Sheet1!I$1+(Sheet1!$A$1-1)*10,FALSE)&gt;99999,-3,IF(VLOOKUP($A1612,Sheet1!$B$3:$AH$1266,Sheet1!I$1+(Sheet1!$A$1-1)*10,FALSE)&gt;9999,-2,IF(VLOOKUP($A1612,Sheet1!$B$3:$AH$1266,Sheet1!I$1+(Sheet1!$A$1-1)*10,FALSE)&gt;999,-1,0)))))))</f>
        <v>638</v>
      </c>
      <c r="Z1612" s="385">
        <f>IF(ISNA(VLOOKUP($A1612,Sheet1!$B$3:$AH$1266,Sheet1!J$1+(Sheet1!$A$1-1)*10,FALSE))=TRUE,"---",IF(VLOOKUP($A1612,Sheet1!$B$3:$AH$1266,Sheet1!J$1+(Sheet1!$A$1-1)*10,FALSE)="---","---", (ROUND(VLOOKUP($A1612,Sheet1!$B$3:$AH$1266,Sheet1!J$1+(Sheet1!$A$1-1)*10,FALSE),IF(VLOOKUP($A1612,Sheet1!$B$3:$AH$1266,Sheet1!J$1+(Sheet1!$A$1-1)*10,FALSE)&gt;99999,-3,IF(VLOOKUP($A1612,Sheet1!$B$3:$AH$1266,Sheet1!J$1+(Sheet1!$A$1-1)*10,FALSE)&gt;9999,-2,IF(VLOOKUP($A1612,Sheet1!$B$3:$AH$1266,Sheet1!J$1+(Sheet1!$A$1-1)*10,FALSE)&gt;999,-1,0)))))))</f>
        <v>903</v>
      </c>
      <c r="AA1612" s="385">
        <f>IF(ISNA(VLOOKUP($A1612,Sheet1!$B$3:$AH$1266,Sheet1!K$1+(Sheet1!$A$1-1)*10,FALSE))=TRUE,"---",IF(VLOOKUP($A1612,Sheet1!$B$3:$AH$1266,Sheet1!K$1+(Sheet1!$A$1-1)*10,FALSE)="---","---", (ROUND(VLOOKUP($A1612,Sheet1!$B$3:$AH$1266,Sheet1!K$1+(Sheet1!$A$1-1)*10,FALSE),IF(VLOOKUP($A1612,Sheet1!$B$3:$AH$1266,Sheet1!K$1+(Sheet1!$A$1-1)*10,FALSE)&gt;99999,-3,IF(VLOOKUP($A1612,Sheet1!$B$3:$AH$1266,Sheet1!K$1+(Sheet1!$A$1-1)*10,FALSE)&gt;9999,-2,IF(VLOOKUP($A1612,Sheet1!$B$3:$AH$1266,Sheet1!K$1+(Sheet1!$A$1-1)*10,FALSE)&gt;999,-1,0)))))))</f>
        <v>1130</v>
      </c>
      <c r="AB1612" s="385">
        <f>IF(ISNA(VLOOKUP($A1612,Sheet1!$B$3:$AH$1266,Sheet1!L$1+(Sheet1!$A$1-1)*10,FALSE))=TRUE,"---",IF(VLOOKUP($A1612,Sheet1!$B$3:$AH$1266,Sheet1!L$1+(Sheet1!$A$1-1)*10,FALSE)="---","---", (ROUND(VLOOKUP($A1612,Sheet1!$B$3:$AH$1266,Sheet1!L$1+(Sheet1!$A$1-1)*10,FALSE),IF(VLOOKUP($A1612,Sheet1!$B$3:$AH$1266,Sheet1!L$1+(Sheet1!$A$1-1)*10,FALSE)&gt;99999,-3,IF(VLOOKUP($A1612,Sheet1!$B$3:$AH$1266,Sheet1!L$1+(Sheet1!$A$1-1)*10,FALSE)&gt;9999,-2,IF(VLOOKUP($A1612,Sheet1!$B$3:$AH$1266,Sheet1!L$1+(Sheet1!$A$1-1)*10,FALSE)&gt;999,-1,0)))))))</f>
        <v>1380</v>
      </c>
      <c r="AC1612" s="385">
        <f>IF(ISNA(VLOOKUP($A1612,Sheet1!$B$3:$AH$1266,Sheet1!M$1+(Sheet1!$A$1-1)*10,FALSE))=TRUE,"---",IF(VLOOKUP($A1612,Sheet1!$B$3:$AH$1266,Sheet1!M$1+(Sheet1!$A$1-1)*10,FALSE)="---","---", (ROUND(VLOOKUP($A1612,Sheet1!$B$3:$AH$1266,Sheet1!M$1+(Sheet1!$A$1-1)*10,FALSE),IF(VLOOKUP($A1612,Sheet1!$B$3:$AH$1266,Sheet1!M$1+(Sheet1!$A$1-1)*10,FALSE)&gt;99999,-3,IF(VLOOKUP($A1612,Sheet1!$B$3:$AH$1266,Sheet1!M$1+(Sheet1!$A$1-1)*10,FALSE)&gt;9999,-2,IF(VLOOKUP($A1612,Sheet1!$B$3:$AH$1266,Sheet1!M$1+(Sheet1!$A$1-1)*10,FALSE)&gt;999,-1,0)))))))</f>
        <v>1650</v>
      </c>
      <c r="AD1612" s="385">
        <f>IF(ISNA(VLOOKUP($A1612,Sheet1!$B$3:$AH$1266,Sheet1!N$1+(Sheet1!$A$1-1)*10,FALSE))=TRUE,"---",IF(VLOOKUP($A1612,Sheet1!$B$3:$AH$1266,Sheet1!N$1+(Sheet1!$A$1-1)*10,FALSE)="---","---", (ROUND(VLOOKUP($A1612,Sheet1!$B$3:$AH$1266,Sheet1!N$1+(Sheet1!$A$1-1)*10,FALSE),IF(VLOOKUP($A1612,Sheet1!$B$3:$AH$1266,Sheet1!N$1+(Sheet1!$A$1-1)*10,FALSE)&gt;99999,-3,IF(VLOOKUP($A1612,Sheet1!$B$3:$AH$1266,Sheet1!N$1+(Sheet1!$A$1-1)*10,FALSE)&gt;9999,-2,IF(VLOOKUP($A1612,Sheet1!$B$3:$AH$1266,Sheet1!N$1+(Sheet1!$A$1-1)*10,FALSE)&gt;999,-1,0)))))))</f>
        <v>2050</v>
      </c>
    </row>
    <row r="1613" spans="1:30" ht="25.5" customHeight="1" x14ac:dyDescent="0.25">
      <c r="A1613" s="304"/>
      <c r="B1613" s="346"/>
      <c r="C1613" s="304"/>
      <c r="D1613" s="304"/>
      <c r="E1613" s="305" t="e">
        <v>#N/A</v>
      </c>
      <c r="F1613" s="346"/>
      <c r="G1613" s="352"/>
      <c r="H1613" s="348"/>
      <c r="I1613" s="119">
        <v>35083</v>
      </c>
      <c r="J1613" s="120">
        <v>22.23</v>
      </c>
      <c r="K1613" s="121" t="s">
        <v>4405</v>
      </c>
      <c r="L1613" s="122">
        <v>820</v>
      </c>
      <c r="M1613" s="123">
        <v>230</v>
      </c>
      <c r="N1613" s="118" t="s">
        <v>83</v>
      </c>
      <c r="O1613" s="71" t="s">
        <v>4405</v>
      </c>
      <c r="P1613" s="71" t="s">
        <v>4405</v>
      </c>
      <c r="Q1613" s="71" t="s">
        <v>4405</v>
      </c>
      <c r="R1613" s="73" t="s">
        <v>4405</v>
      </c>
      <c r="S1613" s="357" t="e">
        <v>#N/A</v>
      </c>
      <c r="T1613" s="357" t="str">
        <f>IF(ISNA(VLOOKUP(A1613,Sheet1!B$3:C$1266,2,FALSE)=TRUE),"ND",VLOOKUP(A1613,Sheet1!B$3:C$1266,2,FALSE))</f>
        <v>ND</v>
      </c>
      <c r="U1613" s="385" t="str">
        <f>IF(ISNA(VLOOKUP($A1613,Sheet1!$B$3:$AH$1266,Sheet1!E$1+(Sheet1!$A$1-1)*10,FALSE))=TRUE,"---",IF(VLOOKUP($A1613,Sheet1!$B$3:$AH$1266,Sheet1!E$1+(Sheet1!$A$1-1)*10,FALSE)="---","---", (ROUND(VLOOKUP($A1613,Sheet1!$B$3:$AH$1266,Sheet1!E$1+(Sheet1!$A$1-1)*10,FALSE),IF(VLOOKUP($A1613,Sheet1!$B$3:$AH$1266,Sheet1!E$1+(Sheet1!$A$1-1)*10,FALSE)&gt;99999,-3,IF(VLOOKUP($A1613,Sheet1!$B$3:$AH$1266,Sheet1!E$1+(Sheet1!$A$1-1)*10,FALSE)&gt;9999,-2,IF(VLOOKUP($A1613,Sheet1!$B$3:$AH$1266,Sheet1!E$1+(Sheet1!$A$1-1)*10,FALSE)&gt;999,-1,0)))))))</f>
        <v>---</v>
      </c>
      <c r="V1613" s="385" t="str">
        <f>IF(ISNA(VLOOKUP($A1613,Sheet1!$B$3:$AH$1266,Sheet1!F$1+(Sheet1!$A$1-1)*10,FALSE))=TRUE,"---",IF(VLOOKUP($A1613,Sheet1!$B$3:$AH$1266,Sheet1!F$1+(Sheet1!$A$1-1)*10,FALSE)="---","---", (ROUND(VLOOKUP($A1613,Sheet1!$B$3:$AH$1266,Sheet1!F$1+(Sheet1!$A$1-1)*10,FALSE),IF(VLOOKUP($A1613,Sheet1!$B$3:$AH$1266,Sheet1!F$1+(Sheet1!$A$1-1)*10,FALSE)&gt;99999,-3,IF(VLOOKUP($A1613,Sheet1!$B$3:$AH$1266,Sheet1!F$1+(Sheet1!$A$1-1)*10,FALSE)&gt;9999,-2,IF(VLOOKUP($A1613,Sheet1!$B$3:$AH$1266,Sheet1!F$1+(Sheet1!$A$1-1)*10,FALSE)&gt;999,-1,0)))))))</f>
        <v>---</v>
      </c>
      <c r="W1613" s="385" t="str">
        <f>IF(ISNA(VLOOKUP($A1613,Sheet1!$B$3:$AH$1266,Sheet1!G$1+(Sheet1!$A$1-1)*10,FALSE))=TRUE,"---",IF(VLOOKUP($A1613,Sheet1!$B$3:$AH$1266,Sheet1!G$1+(Sheet1!$A$1-1)*10,FALSE)="---","---", (ROUND(VLOOKUP($A1613,Sheet1!$B$3:$AH$1266,Sheet1!G$1+(Sheet1!$A$1-1)*10,FALSE),IF(VLOOKUP($A1613,Sheet1!$B$3:$AH$1266,Sheet1!G$1+(Sheet1!$A$1-1)*10,FALSE)&gt;99999,-3,IF(VLOOKUP($A1613,Sheet1!$B$3:$AH$1266,Sheet1!G$1+(Sheet1!$A$1-1)*10,FALSE)&gt;9999,-2,IF(VLOOKUP($A1613,Sheet1!$B$3:$AH$1266,Sheet1!G$1+(Sheet1!$A$1-1)*10,FALSE)&gt;999,-1,0)))))))</f>
        <v>---</v>
      </c>
      <c r="X1613" s="385" t="str">
        <f>IF(ISNA(VLOOKUP($A1613,Sheet1!$B$3:$AH$1266,Sheet1!H$1+(Sheet1!$A$1-1)*10,FALSE))=TRUE,"---",IF(VLOOKUP($A1613,Sheet1!$B$3:$AH$1266,Sheet1!H$1+(Sheet1!$A$1-1)*10,FALSE)="---","---", (ROUND(VLOOKUP($A1613,Sheet1!$B$3:$AH$1266,Sheet1!H$1+(Sheet1!$A$1-1)*10,FALSE),IF(VLOOKUP($A1613,Sheet1!$B$3:$AH$1266,Sheet1!H$1+(Sheet1!$A$1-1)*10,FALSE)&gt;99999,-3,IF(VLOOKUP($A1613,Sheet1!$B$3:$AH$1266,Sheet1!H$1+(Sheet1!$A$1-1)*10,FALSE)&gt;9999,-2,IF(VLOOKUP($A1613,Sheet1!$B$3:$AH$1266,Sheet1!H$1+(Sheet1!$A$1-1)*10,FALSE)&gt;999,-1,0)))))))</f>
        <v>---</v>
      </c>
      <c r="Y1613" s="385" t="str">
        <f>IF(ISNA(VLOOKUP($A1613,Sheet1!$B$3:$AH$1266,Sheet1!I$1+(Sheet1!$A$1-1)*10,FALSE))=TRUE,"---",IF(VLOOKUP($A1613,Sheet1!$B$3:$AH$1266,Sheet1!I$1+(Sheet1!$A$1-1)*10,FALSE)="---","---", (ROUND(VLOOKUP($A1613,Sheet1!$B$3:$AH$1266,Sheet1!I$1+(Sheet1!$A$1-1)*10,FALSE),IF(VLOOKUP($A1613,Sheet1!$B$3:$AH$1266,Sheet1!I$1+(Sheet1!$A$1-1)*10,FALSE)&gt;99999,-3,IF(VLOOKUP($A1613,Sheet1!$B$3:$AH$1266,Sheet1!I$1+(Sheet1!$A$1-1)*10,FALSE)&gt;9999,-2,IF(VLOOKUP($A1613,Sheet1!$B$3:$AH$1266,Sheet1!I$1+(Sheet1!$A$1-1)*10,FALSE)&gt;999,-1,0)))))))</f>
        <v>---</v>
      </c>
      <c r="Z1613" s="385" t="str">
        <f>IF(ISNA(VLOOKUP($A1613,Sheet1!$B$3:$AH$1266,Sheet1!J$1+(Sheet1!$A$1-1)*10,FALSE))=TRUE,"---",IF(VLOOKUP($A1613,Sheet1!$B$3:$AH$1266,Sheet1!J$1+(Sheet1!$A$1-1)*10,FALSE)="---","---", (ROUND(VLOOKUP($A1613,Sheet1!$B$3:$AH$1266,Sheet1!J$1+(Sheet1!$A$1-1)*10,FALSE),IF(VLOOKUP($A1613,Sheet1!$B$3:$AH$1266,Sheet1!J$1+(Sheet1!$A$1-1)*10,FALSE)&gt;99999,-3,IF(VLOOKUP($A1613,Sheet1!$B$3:$AH$1266,Sheet1!J$1+(Sheet1!$A$1-1)*10,FALSE)&gt;9999,-2,IF(VLOOKUP($A1613,Sheet1!$B$3:$AH$1266,Sheet1!J$1+(Sheet1!$A$1-1)*10,FALSE)&gt;999,-1,0)))))))</f>
        <v>---</v>
      </c>
      <c r="AA1613" s="385" t="str">
        <f>IF(ISNA(VLOOKUP($A1613,Sheet1!$B$3:$AH$1266,Sheet1!K$1+(Sheet1!$A$1-1)*10,FALSE))=TRUE,"---",IF(VLOOKUP($A1613,Sheet1!$B$3:$AH$1266,Sheet1!K$1+(Sheet1!$A$1-1)*10,FALSE)="---","---", (ROUND(VLOOKUP($A1613,Sheet1!$B$3:$AH$1266,Sheet1!K$1+(Sheet1!$A$1-1)*10,FALSE),IF(VLOOKUP($A1613,Sheet1!$B$3:$AH$1266,Sheet1!K$1+(Sheet1!$A$1-1)*10,FALSE)&gt;99999,-3,IF(VLOOKUP($A1613,Sheet1!$B$3:$AH$1266,Sheet1!K$1+(Sheet1!$A$1-1)*10,FALSE)&gt;9999,-2,IF(VLOOKUP($A1613,Sheet1!$B$3:$AH$1266,Sheet1!K$1+(Sheet1!$A$1-1)*10,FALSE)&gt;999,-1,0)))))))</f>
        <v>---</v>
      </c>
      <c r="AB1613" s="385" t="str">
        <f>IF(ISNA(VLOOKUP($A1613,Sheet1!$B$3:$AH$1266,Sheet1!L$1+(Sheet1!$A$1-1)*10,FALSE))=TRUE,"---",IF(VLOOKUP($A1613,Sheet1!$B$3:$AH$1266,Sheet1!L$1+(Sheet1!$A$1-1)*10,FALSE)="---","---", (ROUND(VLOOKUP($A1613,Sheet1!$B$3:$AH$1266,Sheet1!L$1+(Sheet1!$A$1-1)*10,FALSE),IF(VLOOKUP($A1613,Sheet1!$B$3:$AH$1266,Sheet1!L$1+(Sheet1!$A$1-1)*10,FALSE)&gt;99999,-3,IF(VLOOKUP($A1613,Sheet1!$B$3:$AH$1266,Sheet1!L$1+(Sheet1!$A$1-1)*10,FALSE)&gt;9999,-2,IF(VLOOKUP($A1613,Sheet1!$B$3:$AH$1266,Sheet1!L$1+(Sheet1!$A$1-1)*10,FALSE)&gt;999,-1,0)))))))</f>
        <v>---</v>
      </c>
      <c r="AC1613" s="385" t="str">
        <f>IF(ISNA(VLOOKUP($A1613,Sheet1!$B$3:$AH$1266,Sheet1!M$1+(Sheet1!$A$1-1)*10,FALSE))=TRUE,"---",IF(VLOOKUP($A1613,Sheet1!$B$3:$AH$1266,Sheet1!M$1+(Sheet1!$A$1-1)*10,FALSE)="---","---", (ROUND(VLOOKUP($A1613,Sheet1!$B$3:$AH$1266,Sheet1!M$1+(Sheet1!$A$1-1)*10,FALSE),IF(VLOOKUP($A1613,Sheet1!$B$3:$AH$1266,Sheet1!M$1+(Sheet1!$A$1-1)*10,FALSE)&gt;99999,-3,IF(VLOOKUP($A1613,Sheet1!$B$3:$AH$1266,Sheet1!M$1+(Sheet1!$A$1-1)*10,FALSE)&gt;9999,-2,IF(VLOOKUP($A1613,Sheet1!$B$3:$AH$1266,Sheet1!M$1+(Sheet1!$A$1-1)*10,FALSE)&gt;999,-1,0)))))))</f>
        <v>---</v>
      </c>
      <c r="AD1613" s="385" t="str">
        <f>IF(ISNA(VLOOKUP($A1613,Sheet1!$B$3:$AH$1266,Sheet1!N$1+(Sheet1!$A$1-1)*10,FALSE))=TRUE,"---",IF(VLOOKUP($A1613,Sheet1!$B$3:$AH$1266,Sheet1!N$1+(Sheet1!$A$1-1)*10,FALSE)="---","---", (ROUND(VLOOKUP($A1613,Sheet1!$B$3:$AH$1266,Sheet1!N$1+(Sheet1!$A$1-1)*10,FALSE),IF(VLOOKUP($A1613,Sheet1!$B$3:$AH$1266,Sheet1!N$1+(Sheet1!$A$1-1)*10,FALSE)&gt;99999,-3,IF(VLOOKUP($A1613,Sheet1!$B$3:$AH$1266,Sheet1!N$1+(Sheet1!$A$1-1)*10,FALSE)&gt;9999,-2,IF(VLOOKUP($A1613,Sheet1!$B$3:$AH$1266,Sheet1!N$1+(Sheet1!$A$1-1)*10,FALSE)&gt;999,-1,0)))))))</f>
        <v>---</v>
      </c>
    </row>
    <row r="1614" spans="1:30" ht="25.5" customHeight="1" x14ac:dyDescent="0.25">
      <c r="A1614" s="125" t="s">
        <v>2358</v>
      </c>
      <c r="B1614" s="126" t="s">
        <v>2359</v>
      </c>
      <c r="C1614" s="125">
        <v>422608</v>
      </c>
      <c r="D1614" s="125">
        <v>761915</v>
      </c>
      <c r="E1614" s="70" t="s">
        <v>3042</v>
      </c>
      <c r="F1614" s="139" t="s">
        <v>4405</v>
      </c>
      <c r="G1614" s="127" t="s">
        <v>160</v>
      </c>
      <c r="H1614" s="128">
        <v>3.89</v>
      </c>
      <c r="I1614" s="112">
        <v>27952</v>
      </c>
      <c r="J1614" s="140" t="s">
        <v>4405</v>
      </c>
      <c r="K1614" s="127" t="s">
        <v>17</v>
      </c>
      <c r="L1614" s="115">
        <v>1570</v>
      </c>
      <c r="M1614" s="116">
        <v>404</v>
      </c>
      <c r="N1614" s="127" t="s">
        <v>321</v>
      </c>
      <c r="O1614" s="68">
        <f t="shared" si="55"/>
        <v>0.43118886454922972</v>
      </c>
      <c r="P1614" s="68">
        <f>IF(O1614&lt;&gt;"",VLOOKUP($A1614,Sheet4!$A$2:$O$1309,14,FALSE)*100,"")</f>
        <v>1.6614070014457805</v>
      </c>
      <c r="Q1614" s="68">
        <f>IF(P1614&lt;&gt;"",VLOOKUP($A1614,Sheet4!$A$2:$O$1309,15,FALSE)*100,"")</f>
        <v>15.13446302207625</v>
      </c>
      <c r="R1614" s="74" t="str">
        <f t="shared" ref="R1614:R1676" si="56">IF(O1614="&lt;0.2","&gt;500",IF(O1614="&gt;50","&lt;2",IF(ISERR(1/O1614*100),"",IF(AND((1/O1614*100)&gt;=2,(1/O1614*100)&lt;=10),MROUND(1/O1614*100,1),IF(AND((1/O1614*100)&gt;=10,(1/O1614*100)&lt;=50),MROUND(1/O1614*100,5),IF(AND((1/O1614*100)&gt;=50,(1/O1614*100)&lt;=104),MROUND(1/O1614*100,10),IF(AND((1/O1614*100)&gt;=104,(1/O1614*100)&lt;=110),"100",IF(AND((1/O1614*100)&gt;=110,(1/O1614*100)&lt;=180),"&gt;100, &lt;200",IF(AND((1/O1614*100)&gt;=180,(1/O1614*100)&lt;=220),"200",IF(AND((1/O1614*100)&gt;=220,(1/O1614*100)&lt;=450),"&gt;200,  &lt;500","500"))))))))))</f>
        <v>&gt;200,  &lt;500</v>
      </c>
      <c r="S1614" s="64" t="s">
        <v>4367</v>
      </c>
      <c r="T1614" s="64" t="str">
        <f>IF(ISNA(VLOOKUP(A1614,Sheet1!B$3:C$1266,2,FALSE)=TRUE),"NC",VLOOKUP(A1614,Sheet1!B$3:C$1266,2,FALSE))</f>
        <v>Rural</v>
      </c>
      <c r="U1614" s="65">
        <f>IF(ISNA(VLOOKUP($A1614,Sheet1!$B$3:$AH$1266,Sheet1!E$1+(Sheet1!$A$1-1)*10,FALSE))=TRUE,"---",IF(VLOOKUP($A1614,Sheet1!$B$3:$AH$1266,Sheet1!E$1+(Sheet1!$A$1-1)*10,FALSE)="---","---", (ROUND(VLOOKUP($A1614,Sheet1!$B$3:$AH$1266,Sheet1!E$1+(Sheet1!$A$1-1)*10,FALSE),IF(VLOOKUP($A1614,Sheet1!$B$3:$AH$1266,Sheet1!E$1+(Sheet1!$A$1-1)*10,FALSE)&gt;99999,-3,IF(VLOOKUP($A1614,Sheet1!$B$3:$AH$1266,Sheet1!E$1+(Sheet1!$A$1-1)*10,FALSE)&gt;9999,-2,IF(VLOOKUP($A1614,Sheet1!$B$3:$AH$1266,Sheet1!E$1+(Sheet1!$A$1-1)*10,FALSE)&gt;999,-1,0)))))))</f>
        <v>160</v>
      </c>
      <c r="V1614" s="65">
        <f>IF(ISNA(VLOOKUP($A1614,Sheet1!$B$3:$AH$1266,Sheet1!F$1+(Sheet1!$A$1-1)*10,FALSE))=TRUE,"---",IF(VLOOKUP($A1614,Sheet1!$B$3:$AH$1266,Sheet1!F$1+(Sheet1!$A$1-1)*10,FALSE)="---","---", (ROUND(VLOOKUP($A1614,Sheet1!$B$3:$AH$1266,Sheet1!F$1+(Sheet1!$A$1-1)*10,FALSE),IF(VLOOKUP($A1614,Sheet1!$B$3:$AH$1266,Sheet1!F$1+(Sheet1!$A$1-1)*10,FALSE)&gt;99999,-3,IF(VLOOKUP($A1614,Sheet1!$B$3:$AH$1266,Sheet1!F$1+(Sheet1!$A$1-1)*10,FALSE)&gt;9999,-2,IF(VLOOKUP($A1614,Sheet1!$B$3:$AH$1266,Sheet1!F$1+(Sheet1!$A$1-1)*10,FALSE)&gt;999,-1,0)))))))</f>
        <v>204</v>
      </c>
      <c r="W1614" s="65">
        <f>IF(ISNA(VLOOKUP($A1614,Sheet1!$B$3:$AH$1266,Sheet1!G$1+(Sheet1!$A$1-1)*10,FALSE))=TRUE,"---",IF(VLOOKUP($A1614,Sheet1!$B$3:$AH$1266,Sheet1!G$1+(Sheet1!$A$1-1)*10,FALSE)="---","---", (ROUND(VLOOKUP($A1614,Sheet1!$B$3:$AH$1266,Sheet1!G$1+(Sheet1!$A$1-1)*10,FALSE),IF(VLOOKUP($A1614,Sheet1!$B$3:$AH$1266,Sheet1!G$1+(Sheet1!$A$1-1)*10,FALSE)&gt;99999,-3,IF(VLOOKUP($A1614,Sheet1!$B$3:$AH$1266,Sheet1!G$1+(Sheet1!$A$1-1)*10,FALSE)&gt;9999,-2,IF(VLOOKUP($A1614,Sheet1!$B$3:$AH$1266,Sheet1!G$1+(Sheet1!$A$1-1)*10,FALSE)&gt;999,-1,0)))))))</f>
        <v>268</v>
      </c>
      <c r="X1614" s="65">
        <f>IF(ISNA(VLOOKUP($A1614,Sheet1!$B$3:$AH$1266,Sheet1!H$1+(Sheet1!$A$1-1)*10,FALSE))=TRUE,"---",IF(VLOOKUP($A1614,Sheet1!$B$3:$AH$1266,Sheet1!H$1+(Sheet1!$A$1-1)*10,FALSE)="---","---", (ROUND(VLOOKUP($A1614,Sheet1!$B$3:$AH$1266,Sheet1!H$1+(Sheet1!$A$1-1)*10,FALSE),IF(VLOOKUP($A1614,Sheet1!$B$3:$AH$1266,Sheet1!H$1+(Sheet1!$A$1-1)*10,FALSE)&gt;99999,-3,IF(VLOOKUP($A1614,Sheet1!$B$3:$AH$1266,Sheet1!H$1+(Sheet1!$A$1-1)*10,FALSE)&gt;9999,-2,IF(VLOOKUP($A1614,Sheet1!$B$3:$AH$1266,Sheet1!H$1+(Sheet1!$A$1-1)*10,FALSE)&gt;999,-1,0)))))))</f>
        <v>469</v>
      </c>
      <c r="Y1614" s="65">
        <f>IF(ISNA(VLOOKUP($A1614,Sheet1!$B$3:$AH$1266,Sheet1!I$1+(Sheet1!$A$1-1)*10,FALSE))=TRUE,"---",IF(VLOOKUP($A1614,Sheet1!$B$3:$AH$1266,Sheet1!I$1+(Sheet1!$A$1-1)*10,FALSE)="---","---", (ROUND(VLOOKUP($A1614,Sheet1!$B$3:$AH$1266,Sheet1!I$1+(Sheet1!$A$1-1)*10,FALSE),IF(VLOOKUP($A1614,Sheet1!$B$3:$AH$1266,Sheet1!I$1+(Sheet1!$A$1-1)*10,FALSE)&gt;99999,-3,IF(VLOOKUP($A1614,Sheet1!$B$3:$AH$1266,Sheet1!I$1+(Sheet1!$A$1-1)*10,FALSE)&gt;9999,-2,IF(VLOOKUP($A1614,Sheet1!$B$3:$AH$1266,Sheet1!I$1+(Sheet1!$A$1-1)*10,FALSE)&gt;999,-1,0)))))))</f>
        <v>632</v>
      </c>
      <c r="Z1614" s="65">
        <f>IF(ISNA(VLOOKUP($A1614,Sheet1!$B$3:$AH$1266,Sheet1!J$1+(Sheet1!$A$1-1)*10,FALSE))=TRUE,"---",IF(VLOOKUP($A1614,Sheet1!$B$3:$AH$1266,Sheet1!J$1+(Sheet1!$A$1-1)*10,FALSE)="---","---", (ROUND(VLOOKUP($A1614,Sheet1!$B$3:$AH$1266,Sheet1!J$1+(Sheet1!$A$1-1)*10,FALSE),IF(VLOOKUP($A1614,Sheet1!$B$3:$AH$1266,Sheet1!J$1+(Sheet1!$A$1-1)*10,FALSE)&gt;99999,-3,IF(VLOOKUP($A1614,Sheet1!$B$3:$AH$1266,Sheet1!J$1+(Sheet1!$A$1-1)*10,FALSE)&gt;9999,-2,IF(VLOOKUP($A1614,Sheet1!$B$3:$AH$1266,Sheet1!J$1+(Sheet1!$A$1-1)*10,FALSE)&gt;999,-1,0)))))))</f>
        <v>864</v>
      </c>
      <c r="AA1614" s="65">
        <f>IF(ISNA(VLOOKUP($A1614,Sheet1!$B$3:$AH$1266,Sheet1!K$1+(Sheet1!$A$1-1)*10,FALSE))=TRUE,"---",IF(VLOOKUP($A1614,Sheet1!$B$3:$AH$1266,Sheet1!K$1+(Sheet1!$A$1-1)*10,FALSE)="---","---", (ROUND(VLOOKUP($A1614,Sheet1!$B$3:$AH$1266,Sheet1!K$1+(Sheet1!$A$1-1)*10,FALSE),IF(VLOOKUP($A1614,Sheet1!$B$3:$AH$1266,Sheet1!K$1+(Sheet1!$A$1-1)*10,FALSE)&gt;99999,-3,IF(VLOOKUP($A1614,Sheet1!$B$3:$AH$1266,Sheet1!K$1+(Sheet1!$A$1-1)*10,FALSE)&gt;9999,-2,IF(VLOOKUP($A1614,Sheet1!$B$3:$AH$1266,Sheet1!K$1+(Sheet1!$A$1-1)*10,FALSE)&gt;999,-1,0)))))))</f>
        <v>1070</v>
      </c>
      <c r="AB1614" s="65">
        <f>IF(ISNA(VLOOKUP($A1614,Sheet1!$B$3:$AH$1266,Sheet1!L$1+(Sheet1!$A$1-1)*10,FALSE))=TRUE,"---",IF(VLOOKUP($A1614,Sheet1!$B$3:$AH$1266,Sheet1!L$1+(Sheet1!$A$1-1)*10,FALSE)="---","---", (ROUND(VLOOKUP($A1614,Sheet1!$B$3:$AH$1266,Sheet1!L$1+(Sheet1!$A$1-1)*10,FALSE),IF(VLOOKUP($A1614,Sheet1!$B$3:$AH$1266,Sheet1!L$1+(Sheet1!$A$1-1)*10,FALSE)&gt;99999,-3,IF(VLOOKUP($A1614,Sheet1!$B$3:$AH$1266,Sheet1!L$1+(Sheet1!$A$1-1)*10,FALSE)&gt;9999,-2,IF(VLOOKUP($A1614,Sheet1!$B$3:$AH$1266,Sheet1!L$1+(Sheet1!$A$1-1)*10,FALSE)&gt;999,-1,0)))))))</f>
        <v>1280</v>
      </c>
      <c r="AC1614" s="65">
        <f>IF(ISNA(VLOOKUP($A1614,Sheet1!$B$3:$AH$1266,Sheet1!M$1+(Sheet1!$A$1-1)*10,FALSE))=TRUE,"---",IF(VLOOKUP($A1614,Sheet1!$B$3:$AH$1266,Sheet1!M$1+(Sheet1!$A$1-1)*10,FALSE)="---","---", (ROUND(VLOOKUP($A1614,Sheet1!$B$3:$AH$1266,Sheet1!M$1+(Sheet1!$A$1-1)*10,FALSE),IF(VLOOKUP($A1614,Sheet1!$B$3:$AH$1266,Sheet1!M$1+(Sheet1!$A$1-1)*10,FALSE)&gt;99999,-3,IF(VLOOKUP($A1614,Sheet1!$B$3:$AH$1266,Sheet1!M$1+(Sheet1!$A$1-1)*10,FALSE)&gt;9999,-2,IF(VLOOKUP($A1614,Sheet1!$B$3:$AH$1266,Sheet1!M$1+(Sheet1!$A$1-1)*10,FALSE)&gt;999,-1,0)))))))</f>
        <v>1500</v>
      </c>
      <c r="AD1614" s="65">
        <f>IF(ISNA(VLOOKUP($A1614,Sheet1!$B$3:$AH$1266,Sheet1!N$1+(Sheet1!$A$1-1)*10,FALSE))=TRUE,"---",IF(VLOOKUP($A1614,Sheet1!$B$3:$AH$1266,Sheet1!N$1+(Sheet1!$A$1-1)*10,FALSE)="---","---", (ROUND(VLOOKUP($A1614,Sheet1!$B$3:$AH$1266,Sheet1!N$1+(Sheet1!$A$1-1)*10,FALSE),IF(VLOOKUP($A1614,Sheet1!$B$3:$AH$1266,Sheet1!N$1+(Sheet1!$A$1-1)*10,FALSE)&gt;99999,-3,IF(VLOOKUP($A1614,Sheet1!$B$3:$AH$1266,Sheet1!N$1+(Sheet1!$A$1-1)*10,FALSE)&gt;9999,-2,IF(VLOOKUP($A1614,Sheet1!$B$3:$AH$1266,Sheet1!N$1+(Sheet1!$A$1-1)*10,FALSE)&gt;999,-1,0)))))))</f>
        <v>1830</v>
      </c>
    </row>
    <row r="1615" spans="1:30" ht="25.5" customHeight="1" x14ac:dyDescent="0.25">
      <c r="A1615" s="133" t="s">
        <v>2360</v>
      </c>
      <c r="B1615" s="141" t="s">
        <v>2361</v>
      </c>
      <c r="C1615" s="133">
        <v>422253</v>
      </c>
      <c r="D1615" s="133">
        <v>762340</v>
      </c>
      <c r="E1615" s="67" t="s">
        <v>3042</v>
      </c>
      <c r="F1615" s="117" t="s">
        <v>4901</v>
      </c>
      <c r="G1615" s="118" t="s">
        <v>31</v>
      </c>
      <c r="H1615" s="183">
        <v>27</v>
      </c>
      <c r="I1615" s="119">
        <v>40794</v>
      </c>
      <c r="J1615" s="124">
        <v>5.38</v>
      </c>
      <c r="K1615" s="121" t="s">
        <v>4405</v>
      </c>
      <c r="L1615" s="122">
        <v>4470</v>
      </c>
      <c r="M1615" s="123">
        <v>166</v>
      </c>
      <c r="N1615" s="118" t="s">
        <v>145</v>
      </c>
      <c r="O1615" s="71">
        <f t="shared" si="55"/>
        <v>7.1735170501806769</v>
      </c>
      <c r="P1615" s="71">
        <f>IF(O1615&lt;&gt;"",VLOOKUP($A1615,Sheet4!$A$2:$O$1309,14,FALSE)*100,"")</f>
        <v>2.2581341701438884</v>
      </c>
      <c r="Q1615" s="71">
        <f>IF(P1615&lt;&gt;"",VLOOKUP($A1615,Sheet4!$A$2:$O$1309,15,FALSE)*100,"")</f>
        <v>20.046117262894271</v>
      </c>
      <c r="R1615" s="73">
        <f t="shared" si="56"/>
        <v>15</v>
      </c>
      <c r="S1615" s="63" t="s">
        <v>4367</v>
      </c>
      <c r="T1615" s="63" t="str">
        <f>IF(ISNA(VLOOKUP(A1615,Sheet1!B$3:C$1266,2,FALSE)=TRUE),"NC",VLOOKUP(A1615,Sheet1!B$3:C$1266,2,FALSE))</f>
        <v>Rural10</v>
      </c>
      <c r="U1615" s="66">
        <f>IF(ISNA(VLOOKUP($A1615,Sheet1!$B$3:$AH$1266,Sheet1!E$1+(Sheet1!$A$1-1)*10,FALSE))=TRUE,"---",IF(VLOOKUP($A1615,Sheet1!$B$3:$AH$1266,Sheet1!E$1+(Sheet1!$A$1-1)*10,FALSE)="---","---", (ROUND(VLOOKUP($A1615,Sheet1!$B$3:$AH$1266,Sheet1!E$1+(Sheet1!$A$1-1)*10,FALSE),IF(VLOOKUP($A1615,Sheet1!$B$3:$AH$1266,Sheet1!E$1+(Sheet1!$A$1-1)*10,FALSE)&gt;99999,-3,IF(VLOOKUP($A1615,Sheet1!$B$3:$AH$1266,Sheet1!E$1+(Sheet1!$A$1-1)*10,FALSE)&gt;9999,-2,IF(VLOOKUP($A1615,Sheet1!$B$3:$AH$1266,Sheet1!E$1+(Sheet1!$A$1-1)*10,FALSE)&gt;999,-1,0)))))))</f>
        <v>966</v>
      </c>
      <c r="V1615" s="66">
        <f>IF(ISNA(VLOOKUP($A1615,Sheet1!$B$3:$AH$1266,Sheet1!F$1+(Sheet1!$A$1-1)*10,FALSE))=TRUE,"---",IF(VLOOKUP($A1615,Sheet1!$B$3:$AH$1266,Sheet1!F$1+(Sheet1!$A$1-1)*10,FALSE)="---","---", (ROUND(VLOOKUP($A1615,Sheet1!$B$3:$AH$1266,Sheet1!F$1+(Sheet1!$A$1-1)*10,FALSE),IF(VLOOKUP($A1615,Sheet1!$B$3:$AH$1266,Sheet1!F$1+(Sheet1!$A$1-1)*10,FALSE)&gt;99999,-3,IF(VLOOKUP($A1615,Sheet1!$B$3:$AH$1266,Sheet1!F$1+(Sheet1!$A$1-1)*10,FALSE)&gt;9999,-2,IF(VLOOKUP($A1615,Sheet1!$B$3:$AH$1266,Sheet1!F$1+(Sheet1!$A$1-1)*10,FALSE)&gt;999,-1,0)))))))</f>
        <v>1260</v>
      </c>
      <c r="W1615" s="66">
        <f>IF(ISNA(VLOOKUP($A1615,Sheet1!$B$3:$AH$1266,Sheet1!G$1+(Sheet1!$A$1-1)*10,FALSE))=TRUE,"---",IF(VLOOKUP($A1615,Sheet1!$B$3:$AH$1266,Sheet1!G$1+(Sheet1!$A$1-1)*10,FALSE)="---","---", (ROUND(VLOOKUP($A1615,Sheet1!$B$3:$AH$1266,Sheet1!G$1+(Sheet1!$A$1-1)*10,FALSE),IF(VLOOKUP($A1615,Sheet1!$B$3:$AH$1266,Sheet1!G$1+(Sheet1!$A$1-1)*10,FALSE)&gt;99999,-3,IF(VLOOKUP($A1615,Sheet1!$B$3:$AH$1266,Sheet1!G$1+(Sheet1!$A$1-1)*10,FALSE)&gt;9999,-2,IF(VLOOKUP($A1615,Sheet1!$B$3:$AH$1266,Sheet1!G$1+(Sheet1!$A$1-1)*10,FALSE)&gt;999,-1,0)))))))</f>
        <v>1680</v>
      </c>
      <c r="X1615" s="66">
        <f>IF(ISNA(VLOOKUP($A1615,Sheet1!$B$3:$AH$1266,Sheet1!H$1+(Sheet1!$A$1-1)*10,FALSE))=TRUE,"---",IF(VLOOKUP($A1615,Sheet1!$B$3:$AH$1266,Sheet1!H$1+(Sheet1!$A$1-1)*10,FALSE)="---","---", (ROUND(VLOOKUP($A1615,Sheet1!$B$3:$AH$1266,Sheet1!H$1+(Sheet1!$A$1-1)*10,FALSE),IF(VLOOKUP($A1615,Sheet1!$B$3:$AH$1266,Sheet1!H$1+(Sheet1!$A$1-1)*10,FALSE)&gt;99999,-3,IF(VLOOKUP($A1615,Sheet1!$B$3:$AH$1266,Sheet1!H$1+(Sheet1!$A$1-1)*10,FALSE)&gt;9999,-2,IF(VLOOKUP($A1615,Sheet1!$B$3:$AH$1266,Sheet1!H$1+(Sheet1!$A$1-1)*10,FALSE)&gt;999,-1,0)))))))</f>
        <v>2930</v>
      </c>
      <c r="Y1615" s="66">
        <f>IF(ISNA(VLOOKUP($A1615,Sheet1!$B$3:$AH$1266,Sheet1!I$1+(Sheet1!$A$1-1)*10,FALSE))=TRUE,"---",IF(VLOOKUP($A1615,Sheet1!$B$3:$AH$1266,Sheet1!I$1+(Sheet1!$A$1-1)*10,FALSE)="---","---", (ROUND(VLOOKUP($A1615,Sheet1!$B$3:$AH$1266,Sheet1!I$1+(Sheet1!$A$1-1)*10,FALSE),IF(VLOOKUP($A1615,Sheet1!$B$3:$AH$1266,Sheet1!I$1+(Sheet1!$A$1-1)*10,FALSE)&gt;99999,-3,IF(VLOOKUP($A1615,Sheet1!$B$3:$AH$1266,Sheet1!I$1+(Sheet1!$A$1-1)*10,FALSE)&gt;9999,-2,IF(VLOOKUP($A1615,Sheet1!$B$3:$AH$1266,Sheet1!I$1+(Sheet1!$A$1-1)*10,FALSE)&gt;999,-1,0)))))))</f>
        <v>3880</v>
      </c>
      <c r="Z1615" s="66">
        <f>IF(ISNA(VLOOKUP($A1615,Sheet1!$B$3:$AH$1266,Sheet1!J$1+(Sheet1!$A$1-1)*10,FALSE))=TRUE,"---",IF(VLOOKUP($A1615,Sheet1!$B$3:$AH$1266,Sheet1!J$1+(Sheet1!$A$1-1)*10,FALSE)="---","---", (ROUND(VLOOKUP($A1615,Sheet1!$B$3:$AH$1266,Sheet1!J$1+(Sheet1!$A$1-1)*10,FALSE),IF(VLOOKUP($A1615,Sheet1!$B$3:$AH$1266,Sheet1!J$1+(Sheet1!$A$1-1)*10,FALSE)&gt;99999,-3,IF(VLOOKUP($A1615,Sheet1!$B$3:$AH$1266,Sheet1!J$1+(Sheet1!$A$1-1)*10,FALSE)&gt;9999,-2,IF(VLOOKUP($A1615,Sheet1!$B$3:$AH$1266,Sheet1!J$1+(Sheet1!$A$1-1)*10,FALSE)&gt;999,-1,0)))))))</f>
        <v>5240</v>
      </c>
      <c r="AA1615" s="66">
        <f>IF(ISNA(VLOOKUP($A1615,Sheet1!$B$3:$AH$1266,Sheet1!K$1+(Sheet1!$A$1-1)*10,FALSE))=TRUE,"---",IF(VLOOKUP($A1615,Sheet1!$B$3:$AH$1266,Sheet1!K$1+(Sheet1!$A$1-1)*10,FALSE)="---","---", (ROUND(VLOOKUP($A1615,Sheet1!$B$3:$AH$1266,Sheet1!K$1+(Sheet1!$A$1-1)*10,FALSE),IF(VLOOKUP($A1615,Sheet1!$B$3:$AH$1266,Sheet1!K$1+(Sheet1!$A$1-1)*10,FALSE)&gt;99999,-3,IF(VLOOKUP($A1615,Sheet1!$B$3:$AH$1266,Sheet1!K$1+(Sheet1!$A$1-1)*10,FALSE)&gt;9999,-2,IF(VLOOKUP($A1615,Sheet1!$B$3:$AH$1266,Sheet1!K$1+(Sheet1!$A$1-1)*10,FALSE)&gt;999,-1,0)))))))</f>
        <v>6400</v>
      </c>
      <c r="AB1615" s="66">
        <f>IF(ISNA(VLOOKUP($A1615,Sheet1!$B$3:$AH$1266,Sheet1!L$1+(Sheet1!$A$1-1)*10,FALSE))=TRUE,"---",IF(VLOOKUP($A1615,Sheet1!$B$3:$AH$1266,Sheet1!L$1+(Sheet1!$A$1-1)*10,FALSE)="---","---", (ROUND(VLOOKUP($A1615,Sheet1!$B$3:$AH$1266,Sheet1!L$1+(Sheet1!$A$1-1)*10,FALSE),IF(VLOOKUP($A1615,Sheet1!$B$3:$AH$1266,Sheet1!L$1+(Sheet1!$A$1-1)*10,FALSE)&gt;99999,-3,IF(VLOOKUP($A1615,Sheet1!$B$3:$AH$1266,Sheet1!L$1+(Sheet1!$A$1-1)*10,FALSE)&gt;9999,-2,IF(VLOOKUP($A1615,Sheet1!$B$3:$AH$1266,Sheet1!L$1+(Sheet1!$A$1-1)*10,FALSE)&gt;999,-1,0)))))))</f>
        <v>7660</v>
      </c>
      <c r="AC1615" s="66">
        <f>IF(ISNA(VLOOKUP($A1615,Sheet1!$B$3:$AH$1266,Sheet1!M$1+(Sheet1!$A$1-1)*10,FALSE))=TRUE,"---",IF(VLOOKUP($A1615,Sheet1!$B$3:$AH$1266,Sheet1!M$1+(Sheet1!$A$1-1)*10,FALSE)="---","---", (ROUND(VLOOKUP($A1615,Sheet1!$B$3:$AH$1266,Sheet1!M$1+(Sheet1!$A$1-1)*10,FALSE),IF(VLOOKUP($A1615,Sheet1!$B$3:$AH$1266,Sheet1!M$1+(Sheet1!$A$1-1)*10,FALSE)&gt;99999,-3,IF(VLOOKUP($A1615,Sheet1!$B$3:$AH$1266,Sheet1!M$1+(Sheet1!$A$1-1)*10,FALSE)&gt;9999,-2,IF(VLOOKUP($A1615,Sheet1!$B$3:$AH$1266,Sheet1!M$1+(Sheet1!$A$1-1)*10,FALSE)&gt;999,-1,0)))))))</f>
        <v>9030</v>
      </c>
      <c r="AD1615" s="66">
        <f>IF(ISNA(VLOOKUP($A1615,Sheet1!$B$3:$AH$1266,Sheet1!N$1+(Sheet1!$A$1-1)*10,FALSE))=TRUE,"---",IF(VLOOKUP($A1615,Sheet1!$B$3:$AH$1266,Sheet1!N$1+(Sheet1!$A$1-1)*10,FALSE)="---","---", (ROUND(VLOOKUP($A1615,Sheet1!$B$3:$AH$1266,Sheet1!N$1+(Sheet1!$A$1-1)*10,FALSE),IF(VLOOKUP($A1615,Sheet1!$B$3:$AH$1266,Sheet1!N$1+(Sheet1!$A$1-1)*10,FALSE)&gt;99999,-3,IF(VLOOKUP($A1615,Sheet1!$B$3:$AH$1266,Sheet1!N$1+(Sheet1!$A$1-1)*10,FALSE)&gt;9999,-2,IF(VLOOKUP($A1615,Sheet1!$B$3:$AH$1266,Sheet1!N$1+(Sheet1!$A$1-1)*10,FALSE)&gt;999,-1,0)))))))</f>
        <v>11100</v>
      </c>
    </row>
    <row r="1616" spans="1:30" ht="25.5" customHeight="1" x14ac:dyDescent="0.25">
      <c r="A1616" s="125" t="s">
        <v>2362</v>
      </c>
      <c r="B1616" s="126" t="s">
        <v>2363</v>
      </c>
      <c r="C1616" s="125">
        <v>422411</v>
      </c>
      <c r="D1616" s="125">
        <v>762606</v>
      </c>
      <c r="E1616" s="70" t="s">
        <v>3042</v>
      </c>
      <c r="F1616" s="52" t="s">
        <v>4647</v>
      </c>
      <c r="G1616" s="127" t="s">
        <v>31</v>
      </c>
      <c r="H1616" s="158">
        <v>39</v>
      </c>
      <c r="I1616" s="112">
        <v>35083</v>
      </c>
      <c r="J1616" s="113">
        <v>9.7799999999999994</v>
      </c>
      <c r="K1616" s="114" t="s">
        <v>4405</v>
      </c>
      <c r="L1616" s="115">
        <v>6200</v>
      </c>
      <c r="M1616" s="116">
        <v>159</v>
      </c>
      <c r="N1616" s="127" t="s">
        <v>145</v>
      </c>
      <c r="O1616" s="68">
        <f t="shared" si="55"/>
        <v>4.718632587038579</v>
      </c>
      <c r="P1616" s="68">
        <f>IF(O1616&lt;&gt;"",VLOOKUP($A1616,Sheet4!$A$2:$O$1309,14,FALSE)*100,"")</f>
        <v>0.60722103851693632</v>
      </c>
      <c r="Q1616" s="68">
        <f>IF(P1616&lt;&gt;"",VLOOKUP($A1616,Sheet4!$A$2:$O$1309,15,FALSE)*100,"")</f>
        <v>5.7914001974643021</v>
      </c>
      <c r="R1616" s="74">
        <f t="shared" si="56"/>
        <v>20</v>
      </c>
      <c r="S1616" s="64" t="s">
        <v>4367</v>
      </c>
      <c r="T1616" s="64" t="str">
        <f>IF(ISNA(VLOOKUP(A1616,Sheet1!B$3:C$1266,2,FALSE)=TRUE),"NC",VLOOKUP(A1616,Sheet1!B$3:C$1266,2,FALSE))</f>
        <v>Rural10</v>
      </c>
      <c r="U1616" s="65">
        <f>IF(ISNA(VLOOKUP($A1616,Sheet1!$B$3:$AH$1266,Sheet1!E$1+(Sheet1!$A$1-1)*10,FALSE))=TRUE,"---",IF(VLOOKUP($A1616,Sheet1!$B$3:$AH$1266,Sheet1!E$1+(Sheet1!$A$1-1)*10,FALSE)="---","---", (ROUND(VLOOKUP($A1616,Sheet1!$B$3:$AH$1266,Sheet1!E$1+(Sheet1!$A$1-1)*10,FALSE),IF(VLOOKUP($A1616,Sheet1!$B$3:$AH$1266,Sheet1!E$1+(Sheet1!$A$1-1)*10,FALSE)&gt;99999,-3,IF(VLOOKUP($A1616,Sheet1!$B$3:$AH$1266,Sheet1!E$1+(Sheet1!$A$1-1)*10,FALSE)&gt;9999,-2,IF(VLOOKUP($A1616,Sheet1!$B$3:$AH$1266,Sheet1!E$1+(Sheet1!$A$1-1)*10,FALSE)&gt;999,-1,0)))))))</f>
        <v>1190</v>
      </c>
      <c r="V1616" s="65">
        <f>IF(ISNA(VLOOKUP($A1616,Sheet1!$B$3:$AH$1266,Sheet1!F$1+(Sheet1!$A$1-1)*10,FALSE))=TRUE,"---",IF(VLOOKUP($A1616,Sheet1!$B$3:$AH$1266,Sheet1!F$1+(Sheet1!$A$1-1)*10,FALSE)="---","---", (ROUND(VLOOKUP($A1616,Sheet1!$B$3:$AH$1266,Sheet1!F$1+(Sheet1!$A$1-1)*10,FALSE),IF(VLOOKUP($A1616,Sheet1!$B$3:$AH$1266,Sheet1!F$1+(Sheet1!$A$1-1)*10,FALSE)&gt;99999,-3,IF(VLOOKUP($A1616,Sheet1!$B$3:$AH$1266,Sheet1!F$1+(Sheet1!$A$1-1)*10,FALSE)&gt;9999,-2,IF(VLOOKUP($A1616,Sheet1!$B$3:$AH$1266,Sheet1!F$1+(Sheet1!$A$1-1)*10,FALSE)&gt;999,-1,0)))))))</f>
        <v>1540</v>
      </c>
      <c r="W1616" s="65">
        <f>IF(ISNA(VLOOKUP($A1616,Sheet1!$B$3:$AH$1266,Sheet1!G$1+(Sheet1!$A$1-1)*10,FALSE))=TRUE,"---",IF(VLOOKUP($A1616,Sheet1!$B$3:$AH$1266,Sheet1!G$1+(Sheet1!$A$1-1)*10,FALSE)="---","---", (ROUND(VLOOKUP($A1616,Sheet1!$B$3:$AH$1266,Sheet1!G$1+(Sheet1!$A$1-1)*10,FALSE),IF(VLOOKUP($A1616,Sheet1!$B$3:$AH$1266,Sheet1!G$1+(Sheet1!$A$1-1)*10,FALSE)&gt;99999,-3,IF(VLOOKUP($A1616,Sheet1!$B$3:$AH$1266,Sheet1!G$1+(Sheet1!$A$1-1)*10,FALSE)&gt;9999,-2,IF(VLOOKUP($A1616,Sheet1!$B$3:$AH$1266,Sheet1!G$1+(Sheet1!$A$1-1)*10,FALSE)&gt;999,-1,0)))))))</f>
        <v>2020</v>
      </c>
      <c r="X1616" s="65">
        <f>IF(ISNA(VLOOKUP($A1616,Sheet1!$B$3:$AH$1266,Sheet1!H$1+(Sheet1!$A$1-1)*10,FALSE))=TRUE,"---",IF(VLOOKUP($A1616,Sheet1!$B$3:$AH$1266,Sheet1!H$1+(Sheet1!$A$1-1)*10,FALSE)="---","---", (ROUND(VLOOKUP($A1616,Sheet1!$B$3:$AH$1266,Sheet1!H$1+(Sheet1!$A$1-1)*10,FALSE),IF(VLOOKUP($A1616,Sheet1!$B$3:$AH$1266,Sheet1!H$1+(Sheet1!$A$1-1)*10,FALSE)&gt;99999,-3,IF(VLOOKUP($A1616,Sheet1!$B$3:$AH$1266,Sheet1!H$1+(Sheet1!$A$1-1)*10,FALSE)&gt;9999,-2,IF(VLOOKUP($A1616,Sheet1!$B$3:$AH$1266,Sheet1!H$1+(Sheet1!$A$1-1)*10,FALSE)&gt;999,-1,0)))))))</f>
        <v>3490</v>
      </c>
      <c r="Y1616" s="65">
        <f>IF(ISNA(VLOOKUP($A1616,Sheet1!$B$3:$AH$1266,Sheet1!I$1+(Sheet1!$A$1-1)*10,FALSE))=TRUE,"---",IF(VLOOKUP($A1616,Sheet1!$B$3:$AH$1266,Sheet1!I$1+(Sheet1!$A$1-1)*10,FALSE)="---","---", (ROUND(VLOOKUP($A1616,Sheet1!$B$3:$AH$1266,Sheet1!I$1+(Sheet1!$A$1-1)*10,FALSE),IF(VLOOKUP($A1616,Sheet1!$B$3:$AH$1266,Sheet1!I$1+(Sheet1!$A$1-1)*10,FALSE)&gt;99999,-3,IF(VLOOKUP($A1616,Sheet1!$B$3:$AH$1266,Sheet1!I$1+(Sheet1!$A$1-1)*10,FALSE)&gt;9999,-2,IF(VLOOKUP($A1616,Sheet1!$B$3:$AH$1266,Sheet1!I$1+(Sheet1!$A$1-1)*10,FALSE)&gt;999,-1,0)))))))</f>
        <v>4690</v>
      </c>
      <c r="Z1616" s="65">
        <f>IF(ISNA(VLOOKUP($A1616,Sheet1!$B$3:$AH$1266,Sheet1!J$1+(Sheet1!$A$1-1)*10,FALSE))=TRUE,"---",IF(VLOOKUP($A1616,Sheet1!$B$3:$AH$1266,Sheet1!J$1+(Sheet1!$A$1-1)*10,FALSE)="---","---", (ROUND(VLOOKUP($A1616,Sheet1!$B$3:$AH$1266,Sheet1!J$1+(Sheet1!$A$1-1)*10,FALSE),IF(VLOOKUP($A1616,Sheet1!$B$3:$AH$1266,Sheet1!J$1+(Sheet1!$A$1-1)*10,FALSE)&gt;99999,-3,IF(VLOOKUP($A1616,Sheet1!$B$3:$AH$1266,Sheet1!J$1+(Sheet1!$A$1-1)*10,FALSE)&gt;9999,-2,IF(VLOOKUP($A1616,Sheet1!$B$3:$AH$1266,Sheet1!J$1+(Sheet1!$A$1-1)*10,FALSE)&gt;999,-1,0)))))))</f>
        <v>6440</v>
      </c>
      <c r="AA1616" s="65">
        <f>IF(ISNA(VLOOKUP($A1616,Sheet1!$B$3:$AH$1266,Sheet1!K$1+(Sheet1!$A$1-1)*10,FALSE))=TRUE,"---",IF(VLOOKUP($A1616,Sheet1!$B$3:$AH$1266,Sheet1!K$1+(Sheet1!$A$1-1)*10,FALSE)="---","---", (ROUND(VLOOKUP($A1616,Sheet1!$B$3:$AH$1266,Sheet1!K$1+(Sheet1!$A$1-1)*10,FALSE),IF(VLOOKUP($A1616,Sheet1!$B$3:$AH$1266,Sheet1!K$1+(Sheet1!$A$1-1)*10,FALSE)&gt;99999,-3,IF(VLOOKUP($A1616,Sheet1!$B$3:$AH$1266,Sheet1!K$1+(Sheet1!$A$1-1)*10,FALSE)&gt;9999,-2,IF(VLOOKUP($A1616,Sheet1!$B$3:$AH$1266,Sheet1!K$1+(Sheet1!$A$1-1)*10,FALSE)&gt;999,-1,0)))))))</f>
        <v>7950</v>
      </c>
      <c r="AB1616" s="65">
        <f>IF(ISNA(VLOOKUP($A1616,Sheet1!$B$3:$AH$1266,Sheet1!L$1+(Sheet1!$A$1-1)*10,FALSE))=TRUE,"---",IF(VLOOKUP($A1616,Sheet1!$B$3:$AH$1266,Sheet1!L$1+(Sheet1!$A$1-1)*10,FALSE)="---","---", (ROUND(VLOOKUP($A1616,Sheet1!$B$3:$AH$1266,Sheet1!L$1+(Sheet1!$A$1-1)*10,FALSE),IF(VLOOKUP($A1616,Sheet1!$B$3:$AH$1266,Sheet1!L$1+(Sheet1!$A$1-1)*10,FALSE)&gt;99999,-3,IF(VLOOKUP($A1616,Sheet1!$B$3:$AH$1266,Sheet1!L$1+(Sheet1!$A$1-1)*10,FALSE)&gt;9999,-2,IF(VLOOKUP($A1616,Sheet1!$B$3:$AH$1266,Sheet1!L$1+(Sheet1!$A$1-1)*10,FALSE)&gt;999,-1,0)))))))</f>
        <v>9600</v>
      </c>
      <c r="AC1616" s="65">
        <f>IF(ISNA(VLOOKUP($A1616,Sheet1!$B$3:$AH$1266,Sheet1!M$1+(Sheet1!$A$1-1)*10,FALSE))=TRUE,"---",IF(VLOOKUP($A1616,Sheet1!$B$3:$AH$1266,Sheet1!M$1+(Sheet1!$A$1-1)*10,FALSE)="---","---", (ROUND(VLOOKUP($A1616,Sheet1!$B$3:$AH$1266,Sheet1!M$1+(Sheet1!$A$1-1)*10,FALSE),IF(VLOOKUP($A1616,Sheet1!$B$3:$AH$1266,Sheet1!M$1+(Sheet1!$A$1-1)*10,FALSE)&gt;99999,-3,IF(VLOOKUP($A1616,Sheet1!$B$3:$AH$1266,Sheet1!M$1+(Sheet1!$A$1-1)*10,FALSE)&gt;9999,-2,IF(VLOOKUP($A1616,Sheet1!$B$3:$AH$1266,Sheet1!M$1+(Sheet1!$A$1-1)*10,FALSE)&gt;999,-1,0)))))))</f>
        <v>11400</v>
      </c>
      <c r="AD1616" s="65">
        <f>IF(ISNA(VLOOKUP($A1616,Sheet1!$B$3:$AH$1266,Sheet1!N$1+(Sheet1!$A$1-1)*10,FALSE))=TRUE,"---",IF(VLOOKUP($A1616,Sheet1!$B$3:$AH$1266,Sheet1!N$1+(Sheet1!$A$1-1)*10,FALSE)="---","---", (ROUND(VLOOKUP($A1616,Sheet1!$B$3:$AH$1266,Sheet1!N$1+(Sheet1!$A$1-1)*10,FALSE),IF(VLOOKUP($A1616,Sheet1!$B$3:$AH$1266,Sheet1!N$1+(Sheet1!$A$1-1)*10,FALSE)&gt;99999,-3,IF(VLOOKUP($A1616,Sheet1!$B$3:$AH$1266,Sheet1!N$1+(Sheet1!$A$1-1)*10,FALSE)&gt;9999,-2,IF(VLOOKUP($A1616,Sheet1!$B$3:$AH$1266,Sheet1!N$1+(Sheet1!$A$1-1)*10,FALSE)&gt;999,-1,0)))))))</f>
        <v>14200</v>
      </c>
    </row>
    <row r="1617" spans="1:30" ht="25.5" customHeight="1" x14ac:dyDescent="0.25">
      <c r="A1617" s="304" t="s">
        <v>2364</v>
      </c>
      <c r="B1617" s="393" t="s">
        <v>2365</v>
      </c>
      <c r="C1617" s="304">
        <v>422433</v>
      </c>
      <c r="D1617" s="304">
        <v>762713</v>
      </c>
      <c r="E1617" s="305" t="s">
        <v>3042</v>
      </c>
      <c r="F1617" s="345" t="s">
        <v>4902</v>
      </c>
      <c r="G1617" s="351" t="s">
        <v>286</v>
      </c>
      <c r="H1617" s="428">
        <v>42</v>
      </c>
      <c r="I1617" s="377">
        <v>29887</v>
      </c>
      <c r="J1617" s="336">
        <v>10.9</v>
      </c>
      <c r="K1617" s="340" t="s">
        <v>4405</v>
      </c>
      <c r="L1617" s="338">
        <v>7600</v>
      </c>
      <c r="M1617" s="381">
        <v>181</v>
      </c>
      <c r="N1617" s="340" t="s">
        <v>4405</v>
      </c>
      <c r="O1617" s="328">
        <f t="shared" si="55"/>
        <v>3.50233368330872</v>
      </c>
      <c r="P1617" s="328">
        <f>IF(O1617&lt;&gt;"",VLOOKUP($A1617,Sheet4!$A$2:$O$1309,14,FALSE)*100,"")</f>
        <v>0.58769093584254417</v>
      </c>
      <c r="Q1617" s="328">
        <f>IF(P1617&lt;&gt;"",VLOOKUP($A1617,Sheet4!$A$2:$O$1309,15,FALSE)*100,"")</f>
        <v>5.6099235634859639</v>
      </c>
      <c r="R1617" s="358">
        <f t="shared" si="56"/>
        <v>30</v>
      </c>
      <c r="S1617" s="357" t="s">
        <v>4367</v>
      </c>
      <c r="T1617" s="357" t="str">
        <f>IF(ISNA(VLOOKUP(A1617,Sheet1!B$3:C$1266,2,FALSE)=TRUE),"NC",VLOOKUP(A1617,Sheet1!B$3:C$1266,2,FALSE))</f>
        <v>Rural10</v>
      </c>
      <c r="U1617" s="385">
        <f>IF(ISNA(VLOOKUP($A1617,Sheet1!$B$3:$AH$1266,Sheet1!E$1+(Sheet1!$A$1-1)*10,FALSE))=TRUE,"---",IF(VLOOKUP($A1617,Sheet1!$B$3:$AH$1266,Sheet1!E$1+(Sheet1!$A$1-1)*10,FALSE)="---","---", (ROUND(VLOOKUP($A1617,Sheet1!$B$3:$AH$1266,Sheet1!E$1+(Sheet1!$A$1-1)*10,FALSE),IF(VLOOKUP($A1617,Sheet1!$B$3:$AH$1266,Sheet1!E$1+(Sheet1!$A$1-1)*10,FALSE)&gt;99999,-3,IF(VLOOKUP($A1617,Sheet1!$B$3:$AH$1266,Sheet1!E$1+(Sheet1!$A$1-1)*10,FALSE)&gt;9999,-2,IF(VLOOKUP($A1617,Sheet1!$B$3:$AH$1266,Sheet1!E$1+(Sheet1!$A$1-1)*10,FALSE)&gt;999,-1,0)))))))</f>
        <v>1280</v>
      </c>
      <c r="V1617" s="385">
        <f>IF(ISNA(VLOOKUP($A1617,Sheet1!$B$3:$AH$1266,Sheet1!F$1+(Sheet1!$A$1-1)*10,FALSE))=TRUE,"---",IF(VLOOKUP($A1617,Sheet1!$B$3:$AH$1266,Sheet1!F$1+(Sheet1!$A$1-1)*10,FALSE)="---","---", (ROUND(VLOOKUP($A1617,Sheet1!$B$3:$AH$1266,Sheet1!F$1+(Sheet1!$A$1-1)*10,FALSE),IF(VLOOKUP($A1617,Sheet1!$B$3:$AH$1266,Sheet1!F$1+(Sheet1!$A$1-1)*10,FALSE)&gt;99999,-3,IF(VLOOKUP($A1617,Sheet1!$B$3:$AH$1266,Sheet1!F$1+(Sheet1!$A$1-1)*10,FALSE)&gt;9999,-2,IF(VLOOKUP($A1617,Sheet1!$B$3:$AH$1266,Sheet1!F$1+(Sheet1!$A$1-1)*10,FALSE)&gt;999,-1,0)))))))</f>
        <v>1670</v>
      </c>
      <c r="W1617" s="385">
        <f>IF(ISNA(VLOOKUP($A1617,Sheet1!$B$3:$AH$1266,Sheet1!G$1+(Sheet1!$A$1-1)*10,FALSE))=TRUE,"---",IF(VLOOKUP($A1617,Sheet1!$B$3:$AH$1266,Sheet1!G$1+(Sheet1!$A$1-1)*10,FALSE)="---","---", (ROUND(VLOOKUP($A1617,Sheet1!$B$3:$AH$1266,Sheet1!G$1+(Sheet1!$A$1-1)*10,FALSE),IF(VLOOKUP($A1617,Sheet1!$B$3:$AH$1266,Sheet1!G$1+(Sheet1!$A$1-1)*10,FALSE)&gt;99999,-3,IF(VLOOKUP($A1617,Sheet1!$B$3:$AH$1266,Sheet1!G$1+(Sheet1!$A$1-1)*10,FALSE)&gt;9999,-2,IF(VLOOKUP($A1617,Sheet1!$B$3:$AH$1266,Sheet1!G$1+(Sheet1!$A$1-1)*10,FALSE)&gt;999,-1,0)))))))</f>
        <v>2200</v>
      </c>
      <c r="X1617" s="385">
        <f>IF(ISNA(VLOOKUP($A1617,Sheet1!$B$3:$AH$1266,Sheet1!H$1+(Sheet1!$A$1-1)*10,FALSE))=TRUE,"---",IF(VLOOKUP($A1617,Sheet1!$B$3:$AH$1266,Sheet1!H$1+(Sheet1!$A$1-1)*10,FALSE)="---","---", (ROUND(VLOOKUP($A1617,Sheet1!$B$3:$AH$1266,Sheet1!H$1+(Sheet1!$A$1-1)*10,FALSE),IF(VLOOKUP($A1617,Sheet1!$B$3:$AH$1266,Sheet1!H$1+(Sheet1!$A$1-1)*10,FALSE)&gt;99999,-3,IF(VLOOKUP($A1617,Sheet1!$B$3:$AH$1266,Sheet1!H$1+(Sheet1!$A$1-1)*10,FALSE)&gt;9999,-2,IF(VLOOKUP($A1617,Sheet1!$B$3:$AH$1266,Sheet1!H$1+(Sheet1!$A$1-1)*10,FALSE)&gt;999,-1,0)))))))</f>
        <v>3870</v>
      </c>
      <c r="Y1617" s="385">
        <f>IF(ISNA(VLOOKUP($A1617,Sheet1!$B$3:$AH$1266,Sheet1!I$1+(Sheet1!$A$1-1)*10,FALSE))=TRUE,"---",IF(VLOOKUP($A1617,Sheet1!$B$3:$AH$1266,Sheet1!I$1+(Sheet1!$A$1-1)*10,FALSE)="---","---", (ROUND(VLOOKUP($A1617,Sheet1!$B$3:$AH$1266,Sheet1!I$1+(Sheet1!$A$1-1)*10,FALSE),IF(VLOOKUP($A1617,Sheet1!$B$3:$AH$1266,Sheet1!I$1+(Sheet1!$A$1-1)*10,FALSE)&gt;99999,-3,IF(VLOOKUP($A1617,Sheet1!$B$3:$AH$1266,Sheet1!I$1+(Sheet1!$A$1-1)*10,FALSE)&gt;9999,-2,IF(VLOOKUP($A1617,Sheet1!$B$3:$AH$1266,Sheet1!I$1+(Sheet1!$A$1-1)*10,FALSE)&gt;999,-1,0)))))))</f>
        <v>5220</v>
      </c>
      <c r="Z1617" s="385">
        <f>IF(ISNA(VLOOKUP($A1617,Sheet1!$B$3:$AH$1266,Sheet1!J$1+(Sheet1!$A$1-1)*10,FALSE))=TRUE,"---",IF(VLOOKUP($A1617,Sheet1!$B$3:$AH$1266,Sheet1!J$1+(Sheet1!$A$1-1)*10,FALSE)="---","---", (ROUND(VLOOKUP($A1617,Sheet1!$B$3:$AH$1266,Sheet1!J$1+(Sheet1!$A$1-1)*10,FALSE),IF(VLOOKUP($A1617,Sheet1!$B$3:$AH$1266,Sheet1!J$1+(Sheet1!$A$1-1)*10,FALSE)&gt;99999,-3,IF(VLOOKUP($A1617,Sheet1!$B$3:$AH$1266,Sheet1!J$1+(Sheet1!$A$1-1)*10,FALSE)&gt;9999,-2,IF(VLOOKUP($A1617,Sheet1!$B$3:$AH$1266,Sheet1!J$1+(Sheet1!$A$1-1)*10,FALSE)&gt;999,-1,0)))))))</f>
        <v>7210</v>
      </c>
      <c r="AA1617" s="385">
        <f>IF(ISNA(VLOOKUP($A1617,Sheet1!$B$3:$AH$1266,Sheet1!K$1+(Sheet1!$A$1-1)*10,FALSE))=TRUE,"---",IF(VLOOKUP($A1617,Sheet1!$B$3:$AH$1266,Sheet1!K$1+(Sheet1!$A$1-1)*10,FALSE)="---","---", (ROUND(VLOOKUP($A1617,Sheet1!$B$3:$AH$1266,Sheet1!K$1+(Sheet1!$A$1-1)*10,FALSE),IF(VLOOKUP($A1617,Sheet1!$B$3:$AH$1266,Sheet1!K$1+(Sheet1!$A$1-1)*10,FALSE)&gt;99999,-3,IF(VLOOKUP($A1617,Sheet1!$B$3:$AH$1266,Sheet1!K$1+(Sheet1!$A$1-1)*10,FALSE)&gt;9999,-2,IF(VLOOKUP($A1617,Sheet1!$B$3:$AH$1266,Sheet1!K$1+(Sheet1!$A$1-1)*10,FALSE)&gt;999,-1,0)))))))</f>
        <v>8910</v>
      </c>
      <c r="AB1617" s="385">
        <f>IF(ISNA(VLOOKUP($A1617,Sheet1!$B$3:$AH$1266,Sheet1!L$1+(Sheet1!$A$1-1)*10,FALSE))=TRUE,"---",IF(VLOOKUP($A1617,Sheet1!$B$3:$AH$1266,Sheet1!L$1+(Sheet1!$A$1-1)*10,FALSE)="---","---", (ROUND(VLOOKUP($A1617,Sheet1!$B$3:$AH$1266,Sheet1!L$1+(Sheet1!$A$1-1)*10,FALSE),IF(VLOOKUP($A1617,Sheet1!$B$3:$AH$1266,Sheet1!L$1+(Sheet1!$A$1-1)*10,FALSE)&gt;99999,-3,IF(VLOOKUP($A1617,Sheet1!$B$3:$AH$1266,Sheet1!L$1+(Sheet1!$A$1-1)*10,FALSE)&gt;9999,-2,IF(VLOOKUP($A1617,Sheet1!$B$3:$AH$1266,Sheet1!L$1+(Sheet1!$A$1-1)*10,FALSE)&gt;999,-1,0)))))))</f>
        <v>10800</v>
      </c>
      <c r="AC1617" s="385">
        <f>IF(ISNA(VLOOKUP($A1617,Sheet1!$B$3:$AH$1266,Sheet1!M$1+(Sheet1!$A$1-1)*10,FALSE))=TRUE,"---",IF(VLOOKUP($A1617,Sheet1!$B$3:$AH$1266,Sheet1!M$1+(Sheet1!$A$1-1)*10,FALSE)="---","---", (ROUND(VLOOKUP($A1617,Sheet1!$B$3:$AH$1266,Sheet1!M$1+(Sheet1!$A$1-1)*10,FALSE),IF(VLOOKUP($A1617,Sheet1!$B$3:$AH$1266,Sheet1!M$1+(Sheet1!$A$1-1)*10,FALSE)&gt;99999,-3,IF(VLOOKUP($A1617,Sheet1!$B$3:$AH$1266,Sheet1!M$1+(Sheet1!$A$1-1)*10,FALSE)&gt;9999,-2,IF(VLOOKUP($A1617,Sheet1!$B$3:$AH$1266,Sheet1!M$1+(Sheet1!$A$1-1)*10,FALSE)&gt;999,-1,0)))))))</f>
        <v>12900</v>
      </c>
      <c r="AD1617" s="385">
        <f>IF(ISNA(VLOOKUP($A1617,Sheet1!$B$3:$AH$1266,Sheet1!N$1+(Sheet1!$A$1-1)*10,FALSE))=TRUE,"---",IF(VLOOKUP($A1617,Sheet1!$B$3:$AH$1266,Sheet1!N$1+(Sheet1!$A$1-1)*10,FALSE)="---","---", (ROUND(VLOOKUP($A1617,Sheet1!$B$3:$AH$1266,Sheet1!N$1+(Sheet1!$A$1-1)*10,FALSE),IF(VLOOKUP($A1617,Sheet1!$B$3:$AH$1266,Sheet1!N$1+(Sheet1!$A$1-1)*10,FALSE)&gt;99999,-3,IF(VLOOKUP($A1617,Sheet1!$B$3:$AH$1266,Sheet1!N$1+(Sheet1!$A$1-1)*10,FALSE)&gt;9999,-2,IF(VLOOKUP($A1617,Sheet1!$B$3:$AH$1266,Sheet1!N$1+(Sheet1!$A$1-1)*10,FALSE)&gt;999,-1,0)))))))</f>
        <v>16000</v>
      </c>
    </row>
    <row r="1618" spans="1:30" ht="25.5" customHeight="1" x14ac:dyDescent="0.25">
      <c r="A1618" s="304"/>
      <c r="B1618" s="346"/>
      <c r="C1618" s="304"/>
      <c r="D1618" s="304"/>
      <c r="E1618" s="305"/>
      <c r="F1618" s="355"/>
      <c r="G1618" s="372"/>
      <c r="H1618" s="428"/>
      <c r="I1618" s="378"/>
      <c r="J1618" s="337"/>
      <c r="K1618" s="341"/>
      <c r="L1618" s="339"/>
      <c r="M1618" s="382"/>
      <c r="N1618" s="341"/>
      <c r="O1618" s="329" t="e">
        <f t="shared" si="55"/>
        <v>#NUM!</v>
      </c>
      <c r="P1618" s="329" t="e">
        <f>IF(O1618&lt;&gt;"",VLOOKUP($A1618,Sheet4!$A$2:$O$1309,14,FALSE)*100,"")</f>
        <v>#NUM!</v>
      </c>
      <c r="Q1618" s="329" t="e">
        <f>IF(P1618&lt;&gt;"",VLOOKUP($A1618,Sheet4!$A$2:$O$1309,15,FALSE)*100,"")</f>
        <v>#NUM!</v>
      </c>
      <c r="R1618" s="357" t="e">
        <f t="shared" si="56"/>
        <v>#NUM!</v>
      </c>
      <c r="S1618" s="357"/>
      <c r="T1618" s="357"/>
      <c r="U1618" s="385"/>
      <c r="V1618" s="385"/>
      <c r="W1618" s="385"/>
      <c r="X1618" s="385"/>
      <c r="Y1618" s="385"/>
      <c r="Z1618" s="385"/>
      <c r="AA1618" s="385"/>
      <c r="AB1618" s="385"/>
      <c r="AC1618" s="385"/>
      <c r="AD1618" s="385"/>
    </row>
    <row r="1619" spans="1:30" ht="25.5" customHeight="1" x14ac:dyDescent="0.25">
      <c r="A1619" s="125" t="s">
        <v>2366</v>
      </c>
      <c r="B1619" s="126" t="s">
        <v>2367</v>
      </c>
      <c r="C1619" s="125">
        <v>422412</v>
      </c>
      <c r="D1619" s="125">
        <v>762751</v>
      </c>
      <c r="E1619" s="70" t="s">
        <v>3042</v>
      </c>
      <c r="F1619" s="139" t="s">
        <v>4405</v>
      </c>
      <c r="G1619" s="127" t="s">
        <v>160</v>
      </c>
      <c r="H1619" s="128">
        <v>0.69</v>
      </c>
      <c r="I1619" s="112">
        <v>26472</v>
      </c>
      <c r="J1619" s="140" t="s">
        <v>4405</v>
      </c>
      <c r="K1619" s="127" t="s">
        <v>17</v>
      </c>
      <c r="L1619" s="115">
        <v>187</v>
      </c>
      <c r="M1619" s="116">
        <v>271</v>
      </c>
      <c r="N1619" s="127" t="s">
        <v>32</v>
      </c>
      <c r="O1619" s="68" t="s">
        <v>4405</v>
      </c>
      <c r="P1619" s="68" t="s">
        <v>4405</v>
      </c>
      <c r="Q1619" s="68" t="s">
        <v>4405</v>
      </c>
      <c r="R1619" s="74" t="s">
        <v>4405</v>
      </c>
      <c r="S1619" s="64" t="s">
        <v>4367</v>
      </c>
      <c r="T1619" s="64" t="str">
        <f>IF(ISNA(VLOOKUP(A1619,Sheet1!B$3:C$1266,2,FALSE)=TRUE),"NC",VLOOKUP(A1619,Sheet1!B$3:C$1266,2,FALSE))</f>
        <v>NC</v>
      </c>
      <c r="U1619" s="65" t="str">
        <f>IF(ISNA(VLOOKUP($A1619,Sheet1!$B$3:$AH$1266,Sheet1!E$1+(Sheet1!$A$1-1)*10,FALSE))=TRUE,"---",IF(VLOOKUP($A1619,Sheet1!$B$3:$AH$1266,Sheet1!E$1+(Sheet1!$A$1-1)*10,FALSE)="---","---", (ROUND(VLOOKUP($A1619,Sheet1!$B$3:$AH$1266,Sheet1!E$1+(Sheet1!$A$1-1)*10,FALSE),IF(VLOOKUP($A1619,Sheet1!$B$3:$AH$1266,Sheet1!E$1+(Sheet1!$A$1-1)*10,FALSE)&gt;99999,-3,IF(VLOOKUP($A1619,Sheet1!$B$3:$AH$1266,Sheet1!E$1+(Sheet1!$A$1-1)*10,FALSE)&gt;9999,-2,IF(VLOOKUP($A1619,Sheet1!$B$3:$AH$1266,Sheet1!E$1+(Sheet1!$A$1-1)*10,FALSE)&gt;999,-1,0)))))))</f>
        <v>---</v>
      </c>
      <c r="V1619" s="65" t="str">
        <f>IF(ISNA(VLOOKUP($A1619,Sheet1!$B$3:$AH$1266,Sheet1!F$1+(Sheet1!$A$1-1)*10,FALSE))=TRUE,"---",IF(VLOOKUP($A1619,Sheet1!$B$3:$AH$1266,Sheet1!F$1+(Sheet1!$A$1-1)*10,FALSE)="---","---", (ROUND(VLOOKUP($A1619,Sheet1!$B$3:$AH$1266,Sheet1!F$1+(Sheet1!$A$1-1)*10,FALSE),IF(VLOOKUP($A1619,Sheet1!$B$3:$AH$1266,Sheet1!F$1+(Sheet1!$A$1-1)*10,FALSE)&gt;99999,-3,IF(VLOOKUP($A1619,Sheet1!$B$3:$AH$1266,Sheet1!F$1+(Sheet1!$A$1-1)*10,FALSE)&gt;9999,-2,IF(VLOOKUP($A1619,Sheet1!$B$3:$AH$1266,Sheet1!F$1+(Sheet1!$A$1-1)*10,FALSE)&gt;999,-1,0)))))))</f>
        <v>---</v>
      </c>
      <c r="W1619" s="65" t="str">
        <f>IF(ISNA(VLOOKUP($A1619,Sheet1!$B$3:$AH$1266,Sheet1!G$1+(Sheet1!$A$1-1)*10,FALSE))=TRUE,"---",IF(VLOOKUP($A1619,Sheet1!$B$3:$AH$1266,Sheet1!G$1+(Sheet1!$A$1-1)*10,FALSE)="---","---", (ROUND(VLOOKUP($A1619,Sheet1!$B$3:$AH$1266,Sheet1!G$1+(Sheet1!$A$1-1)*10,FALSE),IF(VLOOKUP($A1619,Sheet1!$B$3:$AH$1266,Sheet1!G$1+(Sheet1!$A$1-1)*10,FALSE)&gt;99999,-3,IF(VLOOKUP($A1619,Sheet1!$B$3:$AH$1266,Sheet1!G$1+(Sheet1!$A$1-1)*10,FALSE)&gt;9999,-2,IF(VLOOKUP($A1619,Sheet1!$B$3:$AH$1266,Sheet1!G$1+(Sheet1!$A$1-1)*10,FALSE)&gt;999,-1,0)))))))</f>
        <v>---</v>
      </c>
      <c r="X1619" s="65" t="str">
        <f>IF(ISNA(VLOOKUP($A1619,Sheet1!$B$3:$AH$1266,Sheet1!H$1+(Sheet1!$A$1-1)*10,FALSE))=TRUE,"---",IF(VLOOKUP($A1619,Sheet1!$B$3:$AH$1266,Sheet1!H$1+(Sheet1!$A$1-1)*10,FALSE)="---","---", (ROUND(VLOOKUP($A1619,Sheet1!$B$3:$AH$1266,Sheet1!H$1+(Sheet1!$A$1-1)*10,FALSE),IF(VLOOKUP($A1619,Sheet1!$B$3:$AH$1266,Sheet1!H$1+(Sheet1!$A$1-1)*10,FALSE)&gt;99999,-3,IF(VLOOKUP($A1619,Sheet1!$B$3:$AH$1266,Sheet1!H$1+(Sheet1!$A$1-1)*10,FALSE)&gt;9999,-2,IF(VLOOKUP($A1619,Sheet1!$B$3:$AH$1266,Sheet1!H$1+(Sheet1!$A$1-1)*10,FALSE)&gt;999,-1,0)))))))</f>
        <v>---</v>
      </c>
      <c r="Y1619" s="65" t="str">
        <f>IF(ISNA(VLOOKUP($A1619,Sheet1!$B$3:$AH$1266,Sheet1!I$1+(Sheet1!$A$1-1)*10,FALSE))=TRUE,"---",IF(VLOOKUP($A1619,Sheet1!$B$3:$AH$1266,Sheet1!I$1+(Sheet1!$A$1-1)*10,FALSE)="---","---", (ROUND(VLOOKUP($A1619,Sheet1!$B$3:$AH$1266,Sheet1!I$1+(Sheet1!$A$1-1)*10,FALSE),IF(VLOOKUP($A1619,Sheet1!$B$3:$AH$1266,Sheet1!I$1+(Sheet1!$A$1-1)*10,FALSE)&gt;99999,-3,IF(VLOOKUP($A1619,Sheet1!$B$3:$AH$1266,Sheet1!I$1+(Sheet1!$A$1-1)*10,FALSE)&gt;9999,-2,IF(VLOOKUP($A1619,Sheet1!$B$3:$AH$1266,Sheet1!I$1+(Sheet1!$A$1-1)*10,FALSE)&gt;999,-1,0)))))))</f>
        <v>---</v>
      </c>
      <c r="Z1619" s="65" t="str">
        <f>IF(ISNA(VLOOKUP($A1619,Sheet1!$B$3:$AH$1266,Sheet1!J$1+(Sheet1!$A$1-1)*10,FALSE))=TRUE,"---",IF(VLOOKUP($A1619,Sheet1!$B$3:$AH$1266,Sheet1!J$1+(Sheet1!$A$1-1)*10,FALSE)="---","---", (ROUND(VLOOKUP($A1619,Sheet1!$B$3:$AH$1266,Sheet1!J$1+(Sheet1!$A$1-1)*10,FALSE),IF(VLOOKUP($A1619,Sheet1!$B$3:$AH$1266,Sheet1!J$1+(Sheet1!$A$1-1)*10,FALSE)&gt;99999,-3,IF(VLOOKUP($A1619,Sheet1!$B$3:$AH$1266,Sheet1!J$1+(Sheet1!$A$1-1)*10,FALSE)&gt;9999,-2,IF(VLOOKUP($A1619,Sheet1!$B$3:$AH$1266,Sheet1!J$1+(Sheet1!$A$1-1)*10,FALSE)&gt;999,-1,0)))))))</f>
        <v>---</v>
      </c>
      <c r="AA1619" s="65" t="str">
        <f>IF(ISNA(VLOOKUP($A1619,Sheet1!$B$3:$AH$1266,Sheet1!K$1+(Sheet1!$A$1-1)*10,FALSE))=TRUE,"---",IF(VLOOKUP($A1619,Sheet1!$B$3:$AH$1266,Sheet1!K$1+(Sheet1!$A$1-1)*10,FALSE)="---","---", (ROUND(VLOOKUP($A1619,Sheet1!$B$3:$AH$1266,Sheet1!K$1+(Sheet1!$A$1-1)*10,FALSE),IF(VLOOKUP($A1619,Sheet1!$B$3:$AH$1266,Sheet1!K$1+(Sheet1!$A$1-1)*10,FALSE)&gt;99999,-3,IF(VLOOKUP($A1619,Sheet1!$B$3:$AH$1266,Sheet1!K$1+(Sheet1!$A$1-1)*10,FALSE)&gt;9999,-2,IF(VLOOKUP($A1619,Sheet1!$B$3:$AH$1266,Sheet1!K$1+(Sheet1!$A$1-1)*10,FALSE)&gt;999,-1,0)))))))</f>
        <v>---</v>
      </c>
      <c r="AB1619" s="65" t="str">
        <f>IF(ISNA(VLOOKUP($A1619,Sheet1!$B$3:$AH$1266,Sheet1!L$1+(Sheet1!$A$1-1)*10,FALSE))=TRUE,"---",IF(VLOOKUP($A1619,Sheet1!$B$3:$AH$1266,Sheet1!L$1+(Sheet1!$A$1-1)*10,FALSE)="---","---", (ROUND(VLOOKUP($A1619,Sheet1!$B$3:$AH$1266,Sheet1!L$1+(Sheet1!$A$1-1)*10,FALSE),IF(VLOOKUP($A1619,Sheet1!$B$3:$AH$1266,Sheet1!L$1+(Sheet1!$A$1-1)*10,FALSE)&gt;99999,-3,IF(VLOOKUP($A1619,Sheet1!$B$3:$AH$1266,Sheet1!L$1+(Sheet1!$A$1-1)*10,FALSE)&gt;9999,-2,IF(VLOOKUP($A1619,Sheet1!$B$3:$AH$1266,Sheet1!L$1+(Sheet1!$A$1-1)*10,FALSE)&gt;999,-1,0)))))))</f>
        <v>---</v>
      </c>
      <c r="AC1619" s="65" t="str">
        <f>IF(ISNA(VLOOKUP($A1619,Sheet1!$B$3:$AH$1266,Sheet1!M$1+(Sheet1!$A$1-1)*10,FALSE))=TRUE,"---",IF(VLOOKUP($A1619,Sheet1!$B$3:$AH$1266,Sheet1!M$1+(Sheet1!$A$1-1)*10,FALSE)="---","---", (ROUND(VLOOKUP($A1619,Sheet1!$B$3:$AH$1266,Sheet1!M$1+(Sheet1!$A$1-1)*10,FALSE),IF(VLOOKUP($A1619,Sheet1!$B$3:$AH$1266,Sheet1!M$1+(Sheet1!$A$1-1)*10,FALSE)&gt;99999,-3,IF(VLOOKUP($A1619,Sheet1!$B$3:$AH$1266,Sheet1!M$1+(Sheet1!$A$1-1)*10,FALSE)&gt;9999,-2,IF(VLOOKUP($A1619,Sheet1!$B$3:$AH$1266,Sheet1!M$1+(Sheet1!$A$1-1)*10,FALSE)&gt;999,-1,0)))))))</f>
        <v>---</v>
      </c>
      <c r="AD1619" s="65" t="str">
        <f>IF(ISNA(VLOOKUP($A1619,Sheet1!$B$3:$AH$1266,Sheet1!N$1+(Sheet1!$A$1-1)*10,FALSE))=TRUE,"---",IF(VLOOKUP($A1619,Sheet1!$B$3:$AH$1266,Sheet1!N$1+(Sheet1!$A$1-1)*10,FALSE)="---","---", (ROUND(VLOOKUP($A1619,Sheet1!$B$3:$AH$1266,Sheet1!N$1+(Sheet1!$A$1-1)*10,FALSE),IF(VLOOKUP($A1619,Sheet1!$B$3:$AH$1266,Sheet1!N$1+(Sheet1!$A$1-1)*10,FALSE)&gt;99999,-3,IF(VLOOKUP($A1619,Sheet1!$B$3:$AH$1266,Sheet1!N$1+(Sheet1!$A$1-1)*10,FALSE)&gt;9999,-2,IF(VLOOKUP($A1619,Sheet1!$B$3:$AH$1266,Sheet1!N$1+(Sheet1!$A$1-1)*10,FALSE)&gt;999,-1,0)))))))</f>
        <v>---</v>
      </c>
    </row>
    <row r="1620" spans="1:30" ht="25.5" customHeight="1" x14ac:dyDescent="0.25">
      <c r="A1620" s="133" t="s">
        <v>2368</v>
      </c>
      <c r="B1620" s="141" t="s">
        <v>2369</v>
      </c>
      <c r="C1620" s="133">
        <v>422502</v>
      </c>
      <c r="D1620" s="133">
        <v>762739</v>
      </c>
      <c r="E1620" s="67" t="s">
        <v>3042</v>
      </c>
      <c r="F1620" s="135" t="s">
        <v>4405</v>
      </c>
      <c r="G1620" s="118" t="s">
        <v>160</v>
      </c>
      <c r="H1620" s="136">
        <v>45.5</v>
      </c>
      <c r="I1620" s="119">
        <v>26473</v>
      </c>
      <c r="J1620" s="137" t="s">
        <v>4405</v>
      </c>
      <c r="K1620" s="118" t="s">
        <v>17</v>
      </c>
      <c r="L1620" s="122">
        <v>4430</v>
      </c>
      <c r="M1620" s="123">
        <v>97.4</v>
      </c>
      <c r="N1620" s="118" t="s">
        <v>276</v>
      </c>
      <c r="O1620" s="71">
        <f t="shared" si="55"/>
        <v>10.478719827616773</v>
      </c>
      <c r="P1620" s="71">
        <f>IF(O1620&lt;&gt;"",VLOOKUP($A1620,Sheet4!$A$2:$O$1309,14,FALSE)*100,"")</f>
        <v>3.763661655606021</v>
      </c>
      <c r="Q1620" s="71">
        <f>IF(P1620&lt;&gt;"",VLOOKUP($A1620,Sheet4!$A$2:$O$1309,15,FALSE)*100,"")</f>
        <v>31.323822658366552</v>
      </c>
      <c r="R1620" s="73">
        <f t="shared" si="56"/>
        <v>10</v>
      </c>
      <c r="S1620" s="63" t="s">
        <v>4367</v>
      </c>
      <c r="T1620" s="63" t="str">
        <f>IF(ISNA(VLOOKUP(A1620,Sheet1!B$3:C$1266,2,FALSE)=TRUE),"NC",VLOOKUP(A1620,Sheet1!B$3:C$1266,2,FALSE))</f>
        <v>Rural</v>
      </c>
      <c r="U1620" s="66">
        <f>IF(ISNA(VLOOKUP($A1620,Sheet1!$B$3:$AH$1266,Sheet1!E$1+(Sheet1!$A$1-1)*10,FALSE))=TRUE,"---",IF(VLOOKUP($A1620,Sheet1!$B$3:$AH$1266,Sheet1!E$1+(Sheet1!$A$1-1)*10,FALSE)="---","---", (ROUND(VLOOKUP($A1620,Sheet1!$B$3:$AH$1266,Sheet1!E$1+(Sheet1!$A$1-1)*10,FALSE),IF(VLOOKUP($A1620,Sheet1!$B$3:$AH$1266,Sheet1!E$1+(Sheet1!$A$1-1)*10,FALSE)&gt;99999,-3,IF(VLOOKUP($A1620,Sheet1!$B$3:$AH$1266,Sheet1!E$1+(Sheet1!$A$1-1)*10,FALSE)&gt;9999,-2,IF(VLOOKUP($A1620,Sheet1!$B$3:$AH$1266,Sheet1!E$1+(Sheet1!$A$1-1)*10,FALSE)&gt;999,-1,0)))))))</f>
        <v>1240</v>
      </c>
      <c r="V1620" s="66">
        <f>IF(ISNA(VLOOKUP($A1620,Sheet1!$B$3:$AH$1266,Sheet1!F$1+(Sheet1!$A$1-1)*10,FALSE))=TRUE,"---",IF(VLOOKUP($A1620,Sheet1!$B$3:$AH$1266,Sheet1!F$1+(Sheet1!$A$1-1)*10,FALSE)="---","---", (ROUND(VLOOKUP($A1620,Sheet1!$B$3:$AH$1266,Sheet1!F$1+(Sheet1!$A$1-1)*10,FALSE),IF(VLOOKUP($A1620,Sheet1!$B$3:$AH$1266,Sheet1!F$1+(Sheet1!$A$1-1)*10,FALSE)&gt;99999,-3,IF(VLOOKUP($A1620,Sheet1!$B$3:$AH$1266,Sheet1!F$1+(Sheet1!$A$1-1)*10,FALSE)&gt;9999,-2,IF(VLOOKUP($A1620,Sheet1!$B$3:$AH$1266,Sheet1!F$1+(Sheet1!$A$1-1)*10,FALSE)&gt;999,-1,0)))))))</f>
        <v>1550</v>
      </c>
      <c r="W1620" s="66">
        <f>IF(ISNA(VLOOKUP($A1620,Sheet1!$B$3:$AH$1266,Sheet1!G$1+(Sheet1!$A$1-1)*10,FALSE))=TRUE,"---",IF(VLOOKUP($A1620,Sheet1!$B$3:$AH$1266,Sheet1!G$1+(Sheet1!$A$1-1)*10,FALSE)="---","---", (ROUND(VLOOKUP($A1620,Sheet1!$B$3:$AH$1266,Sheet1!G$1+(Sheet1!$A$1-1)*10,FALSE),IF(VLOOKUP($A1620,Sheet1!$B$3:$AH$1266,Sheet1!G$1+(Sheet1!$A$1-1)*10,FALSE)&gt;99999,-3,IF(VLOOKUP($A1620,Sheet1!$B$3:$AH$1266,Sheet1!G$1+(Sheet1!$A$1-1)*10,FALSE)&gt;9999,-2,IF(VLOOKUP($A1620,Sheet1!$B$3:$AH$1266,Sheet1!G$1+(Sheet1!$A$1-1)*10,FALSE)&gt;999,-1,0)))))))</f>
        <v>2000</v>
      </c>
      <c r="X1620" s="66">
        <f>IF(ISNA(VLOOKUP($A1620,Sheet1!$B$3:$AH$1266,Sheet1!H$1+(Sheet1!$A$1-1)*10,FALSE))=TRUE,"---",IF(VLOOKUP($A1620,Sheet1!$B$3:$AH$1266,Sheet1!H$1+(Sheet1!$A$1-1)*10,FALSE)="---","---", (ROUND(VLOOKUP($A1620,Sheet1!$B$3:$AH$1266,Sheet1!H$1+(Sheet1!$A$1-1)*10,FALSE),IF(VLOOKUP($A1620,Sheet1!$B$3:$AH$1266,Sheet1!H$1+(Sheet1!$A$1-1)*10,FALSE)&gt;99999,-3,IF(VLOOKUP($A1620,Sheet1!$B$3:$AH$1266,Sheet1!H$1+(Sheet1!$A$1-1)*10,FALSE)&gt;9999,-2,IF(VLOOKUP($A1620,Sheet1!$B$3:$AH$1266,Sheet1!H$1+(Sheet1!$A$1-1)*10,FALSE)&gt;999,-1,0)))))))</f>
        <v>3390</v>
      </c>
      <c r="Y1620" s="66">
        <f>IF(ISNA(VLOOKUP($A1620,Sheet1!$B$3:$AH$1266,Sheet1!I$1+(Sheet1!$A$1-1)*10,FALSE))=TRUE,"---",IF(VLOOKUP($A1620,Sheet1!$B$3:$AH$1266,Sheet1!I$1+(Sheet1!$A$1-1)*10,FALSE)="---","---", (ROUND(VLOOKUP($A1620,Sheet1!$B$3:$AH$1266,Sheet1!I$1+(Sheet1!$A$1-1)*10,FALSE),IF(VLOOKUP($A1620,Sheet1!$B$3:$AH$1266,Sheet1!I$1+(Sheet1!$A$1-1)*10,FALSE)&gt;99999,-3,IF(VLOOKUP($A1620,Sheet1!$B$3:$AH$1266,Sheet1!I$1+(Sheet1!$A$1-1)*10,FALSE)&gt;9999,-2,IF(VLOOKUP($A1620,Sheet1!$B$3:$AH$1266,Sheet1!I$1+(Sheet1!$A$1-1)*10,FALSE)&gt;999,-1,0)))))))</f>
        <v>4490</v>
      </c>
      <c r="Z1620" s="66">
        <f>IF(ISNA(VLOOKUP($A1620,Sheet1!$B$3:$AH$1266,Sheet1!J$1+(Sheet1!$A$1-1)*10,FALSE))=TRUE,"---",IF(VLOOKUP($A1620,Sheet1!$B$3:$AH$1266,Sheet1!J$1+(Sheet1!$A$1-1)*10,FALSE)="---","---", (ROUND(VLOOKUP($A1620,Sheet1!$B$3:$AH$1266,Sheet1!J$1+(Sheet1!$A$1-1)*10,FALSE),IF(VLOOKUP($A1620,Sheet1!$B$3:$AH$1266,Sheet1!J$1+(Sheet1!$A$1-1)*10,FALSE)&gt;99999,-3,IF(VLOOKUP($A1620,Sheet1!$B$3:$AH$1266,Sheet1!J$1+(Sheet1!$A$1-1)*10,FALSE)&gt;9999,-2,IF(VLOOKUP($A1620,Sheet1!$B$3:$AH$1266,Sheet1!J$1+(Sheet1!$A$1-1)*10,FALSE)&gt;999,-1,0)))))))</f>
        <v>6060</v>
      </c>
      <c r="AA1620" s="66">
        <f>IF(ISNA(VLOOKUP($A1620,Sheet1!$B$3:$AH$1266,Sheet1!K$1+(Sheet1!$A$1-1)*10,FALSE))=TRUE,"---",IF(VLOOKUP($A1620,Sheet1!$B$3:$AH$1266,Sheet1!K$1+(Sheet1!$A$1-1)*10,FALSE)="---","---", (ROUND(VLOOKUP($A1620,Sheet1!$B$3:$AH$1266,Sheet1!K$1+(Sheet1!$A$1-1)*10,FALSE),IF(VLOOKUP($A1620,Sheet1!$B$3:$AH$1266,Sheet1!K$1+(Sheet1!$A$1-1)*10,FALSE)&gt;99999,-3,IF(VLOOKUP($A1620,Sheet1!$B$3:$AH$1266,Sheet1!K$1+(Sheet1!$A$1-1)*10,FALSE)&gt;9999,-2,IF(VLOOKUP($A1620,Sheet1!$B$3:$AH$1266,Sheet1!K$1+(Sheet1!$A$1-1)*10,FALSE)&gt;999,-1,0)))))))</f>
        <v>7430</v>
      </c>
      <c r="AB1620" s="66">
        <f>IF(ISNA(VLOOKUP($A1620,Sheet1!$B$3:$AH$1266,Sheet1!L$1+(Sheet1!$A$1-1)*10,FALSE))=TRUE,"---",IF(VLOOKUP($A1620,Sheet1!$B$3:$AH$1266,Sheet1!L$1+(Sheet1!$A$1-1)*10,FALSE)="---","---", (ROUND(VLOOKUP($A1620,Sheet1!$B$3:$AH$1266,Sheet1!L$1+(Sheet1!$A$1-1)*10,FALSE),IF(VLOOKUP($A1620,Sheet1!$B$3:$AH$1266,Sheet1!L$1+(Sheet1!$A$1-1)*10,FALSE)&gt;99999,-3,IF(VLOOKUP($A1620,Sheet1!$B$3:$AH$1266,Sheet1!L$1+(Sheet1!$A$1-1)*10,FALSE)&gt;9999,-2,IF(VLOOKUP($A1620,Sheet1!$B$3:$AH$1266,Sheet1!L$1+(Sheet1!$A$1-1)*10,FALSE)&gt;999,-1,0)))))))</f>
        <v>8830</v>
      </c>
      <c r="AC1620" s="66">
        <f>IF(ISNA(VLOOKUP($A1620,Sheet1!$B$3:$AH$1266,Sheet1!M$1+(Sheet1!$A$1-1)*10,FALSE))=TRUE,"---",IF(VLOOKUP($A1620,Sheet1!$B$3:$AH$1266,Sheet1!M$1+(Sheet1!$A$1-1)*10,FALSE)="---","---", (ROUND(VLOOKUP($A1620,Sheet1!$B$3:$AH$1266,Sheet1!M$1+(Sheet1!$A$1-1)*10,FALSE),IF(VLOOKUP($A1620,Sheet1!$B$3:$AH$1266,Sheet1!M$1+(Sheet1!$A$1-1)*10,FALSE)&gt;99999,-3,IF(VLOOKUP($A1620,Sheet1!$B$3:$AH$1266,Sheet1!M$1+(Sheet1!$A$1-1)*10,FALSE)&gt;9999,-2,IF(VLOOKUP($A1620,Sheet1!$B$3:$AH$1266,Sheet1!M$1+(Sheet1!$A$1-1)*10,FALSE)&gt;999,-1,0)))))))</f>
        <v>10300</v>
      </c>
      <c r="AD1620" s="66">
        <f>IF(ISNA(VLOOKUP($A1620,Sheet1!$B$3:$AH$1266,Sheet1!N$1+(Sheet1!$A$1-1)*10,FALSE))=TRUE,"---",IF(VLOOKUP($A1620,Sheet1!$B$3:$AH$1266,Sheet1!N$1+(Sheet1!$A$1-1)*10,FALSE)="---","---", (ROUND(VLOOKUP($A1620,Sheet1!$B$3:$AH$1266,Sheet1!N$1+(Sheet1!$A$1-1)*10,FALSE),IF(VLOOKUP($A1620,Sheet1!$B$3:$AH$1266,Sheet1!N$1+(Sheet1!$A$1-1)*10,FALSE)&gt;99999,-3,IF(VLOOKUP($A1620,Sheet1!$B$3:$AH$1266,Sheet1!N$1+(Sheet1!$A$1-1)*10,FALSE)&gt;9999,-2,IF(VLOOKUP($A1620,Sheet1!$B$3:$AH$1266,Sheet1!N$1+(Sheet1!$A$1-1)*10,FALSE)&gt;999,-1,0)))))))</f>
        <v>12600</v>
      </c>
    </row>
    <row r="1621" spans="1:30" ht="25.5" customHeight="1" x14ac:dyDescent="0.25">
      <c r="A1621" s="125" t="s">
        <v>2370</v>
      </c>
      <c r="B1621" s="138" t="s">
        <v>2371</v>
      </c>
      <c r="C1621" s="125">
        <v>422600</v>
      </c>
      <c r="D1621" s="125">
        <v>762907</v>
      </c>
      <c r="E1621" s="70" t="s">
        <v>3042</v>
      </c>
      <c r="F1621" s="139" t="s">
        <v>4405</v>
      </c>
      <c r="G1621" s="127" t="s">
        <v>160</v>
      </c>
      <c r="H1621" s="128">
        <v>47.8</v>
      </c>
      <c r="I1621" s="112">
        <v>1999</v>
      </c>
      <c r="J1621" s="140" t="s">
        <v>4405</v>
      </c>
      <c r="K1621" s="127" t="s">
        <v>17</v>
      </c>
      <c r="L1621" s="115">
        <v>8500</v>
      </c>
      <c r="M1621" s="116">
        <v>178</v>
      </c>
      <c r="N1621" s="127" t="s">
        <v>321</v>
      </c>
      <c r="O1621" s="68">
        <f t="shared" si="55"/>
        <v>1.8218722715041857</v>
      </c>
      <c r="P1621" s="68">
        <f>IF(O1621&lt;&gt;"",VLOOKUP($A1621,Sheet4!$A$2:$O$1309,14,FALSE)*100,"")</f>
        <v>2.0980759019652906</v>
      </c>
      <c r="Q1621" s="68">
        <f>IF(P1621&lt;&gt;"",VLOOKUP($A1621,Sheet4!$A$2:$O$1309,15,FALSE)*100,"")</f>
        <v>18.754387394687555</v>
      </c>
      <c r="R1621" s="74">
        <f t="shared" si="56"/>
        <v>50</v>
      </c>
      <c r="S1621" s="64" t="s">
        <v>4367</v>
      </c>
      <c r="T1621" s="64" t="str">
        <f>IF(ISNA(VLOOKUP(A1621,Sheet1!B$3:C$1266,2,FALSE)=TRUE),"NC",VLOOKUP(A1621,Sheet1!B$3:C$1266,2,FALSE))</f>
        <v>Rural</v>
      </c>
      <c r="U1621" s="65">
        <f>IF(ISNA(VLOOKUP($A1621,Sheet1!$B$3:$AH$1266,Sheet1!E$1+(Sheet1!$A$1-1)*10,FALSE))=TRUE,"---",IF(VLOOKUP($A1621,Sheet1!$B$3:$AH$1266,Sheet1!E$1+(Sheet1!$A$1-1)*10,FALSE)="---","---", (ROUND(VLOOKUP($A1621,Sheet1!$B$3:$AH$1266,Sheet1!E$1+(Sheet1!$A$1-1)*10,FALSE),IF(VLOOKUP($A1621,Sheet1!$B$3:$AH$1266,Sheet1!E$1+(Sheet1!$A$1-1)*10,FALSE)&gt;99999,-3,IF(VLOOKUP($A1621,Sheet1!$B$3:$AH$1266,Sheet1!E$1+(Sheet1!$A$1-1)*10,FALSE)&gt;9999,-2,IF(VLOOKUP($A1621,Sheet1!$B$3:$AH$1266,Sheet1!E$1+(Sheet1!$A$1-1)*10,FALSE)&gt;999,-1,0)))))))</f>
        <v>1360</v>
      </c>
      <c r="V1621" s="65">
        <f>IF(ISNA(VLOOKUP($A1621,Sheet1!$B$3:$AH$1266,Sheet1!F$1+(Sheet1!$A$1-1)*10,FALSE))=TRUE,"---",IF(VLOOKUP($A1621,Sheet1!$B$3:$AH$1266,Sheet1!F$1+(Sheet1!$A$1-1)*10,FALSE)="---","---", (ROUND(VLOOKUP($A1621,Sheet1!$B$3:$AH$1266,Sheet1!F$1+(Sheet1!$A$1-1)*10,FALSE),IF(VLOOKUP($A1621,Sheet1!$B$3:$AH$1266,Sheet1!F$1+(Sheet1!$A$1-1)*10,FALSE)&gt;99999,-3,IF(VLOOKUP($A1621,Sheet1!$B$3:$AH$1266,Sheet1!F$1+(Sheet1!$A$1-1)*10,FALSE)&gt;9999,-2,IF(VLOOKUP($A1621,Sheet1!$B$3:$AH$1266,Sheet1!F$1+(Sheet1!$A$1-1)*10,FALSE)&gt;999,-1,0)))))))</f>
        <v>1700</v>
      </c>
      <c r="W1621" s="65">
        <f>IF(ISNA(VLOOKUP($A1621,Sheet1!$B$3:$AH$1266,Sheet1!G$1+(Sheet1!$A$1-1)*10,FALSE))=TRUE,"---",IF(VLOOKUP($A1621,Sheet1!$B$3:$AH$1266,Sheet1!G$1+(Sheet1!$A$1-1)*10,FALSE)="---","---", (ROUND(VLOOKUP($A1621,Sheet1!$B$3:$AH$1266,Sheet1!G$1+(Sheet1!$A$1-1)*10,FALSE),IF(VLOOKUP($A1621,Sheet1!$B$3:$AH$1266,Sheet1!G$1+(Sheet1!$A$1-1)*10,FALSE)&gt;99999,-3,IF(VLOOKUP($A1621,Sheet1!$B$3:$AH$1266,Sheet1!G$1+(Sheet1!$A$1-1)*10,FALSE)&gt;9999,-2,IF(VLOOKUP($A1621,Sheet1!$B$3:$AH$1266,Sheet1!G$1+(Sheet1!$A$1-1)*10,FALSE)&gt;999,-1,0)))))))</f>
        <v>2200</v>
      </c>
      <c r="X1621" s="65">
        <f>IF(ISNA(VLOOKUP($A1621,Sheet1!$B$3:$AH$1266,Sheet1!H$1+(Sheet1!$A$1-1)*10,FALSE))=TRUE,"---",IF(VLOOKUP($A1621,Sheet1!$B$3:$AH$1266,Sheet1!H$1+(Sheet1!$A$1-1)*10,FALSE)="---","---", (ROUND(VLOOKUP($A1621,Sheet1!$B$3:$AH$1266,Sheet1!H$1+(Sheet1!$A$1-1)*10,FALSE),IF(VLOOKUP($A1621,Sheet1!$B$3:$AH$1266,Sheet1!H$1+(Sheet1!$A$1-1)*10,FALSE)&gt;99999,-3,IF(VLOOKUP($A1621,Sheet1!$B$3:$AH$1266,Sheet1!H$1+(Sheet1!$A$1-1)*10,FALSE)&gt;9999,-2,IF(VLOOKUP($A1621,Sheet1!$B$3:$AH$1266,Sheet1!H$1+(Sheet1!$A$1-1)*10,FALSE)&gt;999,-1,0)))))))</f>
        <v>3730</v>
      </c>
      <c r="Y1621" s="65">
        <f>IF(ISNA(VLOOKUP($A1621,Sheet1!$B$3:$AH$1266,Sheet1!I$1+(Sheet1!$A$1-1)*10,FALSE))=TRUE,"---",IF(VLOOKUP($A1621,Sheet1!$B$3:$AH$1266,Sheet1!I$1+(Sheet1!$A$1-1)*10,FALSE)="---","---", (ROUND(VLOOKUP($A1621,Sheet1!$B$3:$AH$1266,Sheet1!I$1+(Sheet1!$A$1-1)*10,FALSE),IF(VLOOKUP($A1621,Sheet1!$B$3:$AH$1266,Sheet1!I$1+(Sheet1!$A$1-1)*10,FALSE)&gt;99999,-3,IF(VLOOKUP($A1621,Sheet1!$B$3:$AH$1266,Sheet1!I$1+(Sheet1!$A$1-1)*10,FALSE)&gt;9999,-2,IF(VLOOKUP($A1621,Sheet1!$B$3:$AH$1266,Sheet1!I$1+(Sheet1!$A$1-1)*10,FALSE)&gt;999,-1,0)))))))</f>
        <v>4960</v>
      </c>
      <c r="Z1621" s="65">
        <f>IF(ISNA(VLOOKUP($A1621,Sheet1!$B$3:$AH$1266,Sheet1!J$1+(Sheet1!$A$1-1)*10,FALSE))=TRUE,"---",IF(VLOOKUP($A1621,Sheet1!$B$3:$AH$1266,Sheet1!J$1+(Sheet1!$A$1-1)*10,FALSE)="---","---", (ROUND(VLOOKUP($A1621,Sheet1!$B$3:$AH$1266,Sheet1!J$1+(Sheet1!$A$1-1)*10,FALSE),IF(VLOOKUP($A1621,Sheet1!$B$3:$AH$1266,Sheet1!J$1+(Sheet1!$A$1-1)*10,FALSE)&gt;99999,-3,IF(VLOOKUP($A1621,Sheet1!$B$3:$AH$1266,Sheet1!J$1+(Sheet1!$A$1-1)*10,FALSE)&gt;9999,-2,IF(VLOOKUP($A1621,Sheet1!$B$3:$AH$1266,Sheet1!J$1+(Sheet1!$A$1-1)*10,FALSE)&gt;999,-1,0)))))))</f>
        <v>6710</v>
      </c>
      <c r="AA1621" s="65">
        <f>IF(ISNA(VLOOKUP($A1621,Sheet1!$B$3:$AH$1266,Sheet1!K$1+(Sheet1!$A$1-1)*10,FALSE))=TRUE,"---",IF(VLOOKUP($A1621,Sheet1!$B$3:$AH$1266,Sheet1!K$1+(Sheet1!$A$1-1)*10,FALSE)="---","---", (ROUND(VLOOKUP($A1621,Sheet1!$B$3:$AH$1266,Sheet1!K$1+(Sheet1!$A$1-1)*10,FALSE),IF(VLOOKUP($A1621,Sheet1!$B$3:$AH$1266,Sheet1!K$1+(Sheet1!$A$1-1)*10,FALSE)&gt;99999,-3,IF(VLOOKUP($A1621,Sheet1!$B$3:$AH$1266,Sheet1!K$1+(Sheet1!$A$1-1)*10,FALSE)&gt;9999,-2,IF(VLOOKUP($A1621,Sheet1!$B$3:$AH$1266,Sheet1!K$1+(Sheet1!$A$1-1)*10,FALSE)&gt;999,-1,0)))))))</f>
        <v>8240</v>
      </c>
      <c r="AB1621" s="65">
        <f>IF(ISNA(VLOOKUP($A1621,Sheet1!$B$3:$AH$1266,Sheet1!L$1+(Sheet1!$A$1-1)*10,FALSE))=TRUE,"---",IF(VLOOKUP($A1621,Sheet1!$B$3:$AH$1266,Sheet1!L$1+(Sheet1!$A$1-1)*10,FALSE)="---","---", (ROUND(VLOOKUP($A1621,Sheet1!$B$3:$AH$1266,Sheet1!L$1+(Sheet1!$A$1-1)*10,FALSE),IF(VLOOKUP($A1621,Sheet1!$B$3:$AH$1266,Sheet1!L$1+(Sheet1!$A$1-1)*10,FALSE)&gt;99999,-3,IF(VLOOKUP($A1621,Sheet1!$B$3:$AH$1266,Sheet1!L$1+(Sheet1!$A$1-1)*10,FALSE)&gt;9999,-2,IF(VLOOKUP($A1621,Sheet1!$B$3:$AH$1266,Sheet1!L$1+(Sheet1!$A$1-1)*10,FALSE)&gt;999,-1,0)))))))</f>
        <v>9810</v>
      </c>
      <c r="AC1621" s="65">
        <f>IF(ISNA(VLOOKUP($A1621,Sheet1!$B$3:$AH$1266,Sheet1!M$1+(Sheet1!$A$1-1)*10,FALSE))=TRUE,"---",IF(VLOOKUP($A1621,Sheet1!$B$3:$AH$1266,Sheet1!M$1+(Sheet1!$A$1-1)*10,FALSE)="---","---", (ROUND(VLOOKUP($A1621,Sheet1!$B$3:$AH$1266,Sheet1!M$1+(Sheet1!$A$1-1)*10,FALSE),IF(VLOOKUP($A1621,Sheet1!$B$3:$AH$1266,Sheet1!M$1+(Sheet1!$A$1-1)*10,FALSE)&gt;99999,-3,IF(VLOOKUP($A1621,Sheet1!$B$3:$AH$1266,Sheet1!M$1+(Sheet1!$A$1-1)*10,FALSE)&gt;9999,-2,IF(VLOOKUP($A1621,Sheet1!$B$3:$AH$1266,Sheet1!M$1+(Sheet1!$A$1-1)*10,FALSE)&gt;999,-1,0)))))))</f>
        <v>11500</v>
      </c>
      <c r="AD1621" s="65">
        <f>IF(ISNA(VLOOKUP($A1621,Sheet1!$B$3:$AH$1266,Sheet1!N$1+(Sheet1!$A$1-1)*10,FALSE))=TRUE,"---",IF(VLOOKUP($A1621,Sheet1!$B$3:$AH$1266,Sheet1!N$1+(Sheet1!$A$1-1)*10,FALSE)="---","---", (ROUND(VLOOKUP($A1621,Sheet1!$B$3:$AH$1266,Sheet1!N$1+(Sheet1!$A$1-1)*10,FALSE),IF(VLOOKUP($A1621,Sheet1!$B$3:$AH$1266,Sheet1!N$1+(Sheet1!$A$1-1)*10,FALSE)&gt;99999,-3,IF(VLOOKUP($A1621,Sheet1!$B$3:$AH$1266,Sheet1!N$1+(Sheet1!$A$1-1)*10,FALSE)&gt;9999,-2,IF(VLOOKUP($A1621,Sheet1!$B$3:$AH$1266,Sheet1!N$1+(Sheet1!$A$1-1)*10,FALSE)&gt;999,-1,0)))))))</f>
        <v>14000</v>
      </c>
    </row>
    <row r="1622" spans="1:30" ht="25.5" customHeight="1" x14ac:dyDescent="0.25">
      <c r="A1622" s="133" t="s">
        <v>2372</v>
      </c>
      <c r="B1622" s="141" t="s">
        <v>2373</v>
      </c>
      <c r="C1622" s="133">
        <v>422645</v>
      </c>
      <c r="D1622" s="133">
        <v>763044</v>
      </c>
      <c r="E1622" s="67" t="s">
        <v>3042</v>
      </c>
      <c r="F1622" s="135" t="s">
        <v>4405</v>
      </c>
      <c r="G1622" s="118" t="s">
        <v>160</v>
      </c>
      <c r="H1622" s="136">
        <v>143</v>
      </c>
      <c r="I1622" s="119">
        <v>12973</v>
      </c>
      <c r="J1622" s="137" t="s">
        <v>4405</v>
      </c>
      <c r="K1622" s="118" t="s">
        <v>17</v>
      </c>
      <c r="L1622" s="146">
        <v>23700</v>
      </c>
      <c r="M1622" s="123">
        <v>166</v>
      </c>
      <c r="N1622" s="118" t="s">
        <v>20</v>
      </c>
      <c r="O1622" s="71" t="str">
        <f t="shared" si="55"/>
        <v>&lt;0.2</v>
      </c>
      <c r="P1622" s="71">
        <f>IF(O1622&lt;&gt;"",VLOOKUP($A1622,Sheet4!$A$2:$O$1309,14,FALSE)*100,"")</f>
        <v>3.2676322132066393</v>
      </c>
      <c r="Q1622" s="71">
        <f>IF(P1622&lt;&gt;"",VLOOKUP($A1622,Sheet4!$A$2:$O$1309,15,FALSE)*100,"")</f>
        <v>27.776967100777551</v>
      </c>
      <c r="R1622" s="73" t="str">
        <f t="shared" si="56"/>
        <v>&gt;500</v>
      </c>
      <c r="S1622" s="63" t="s">
        <v>4368</v>
      </c>
      <c r="T1622" s="63" t="str">
        <f>IF(ISNA(VLOOKUP(A1622,Sheet1!B$3:C$1266,2,FALSE)=TRUE),"NC",VLOOKUP(A1622,Sheet1!B$3:C$1266,2,FALSE))</f>
        <v>Rural</v>
      </c>
      <c r="U1622" s="66">
        <f>IF(ISNA(VLOOKUP($A1622,Sheet1!$B$3:$AH$1266,Sheet1!E$1+(Sheet1!$A$1-1)*10,FALSE))=TRUE,"---",IF(VLOOKUP($A1622,Sheet1!$B$3:$AH$1266,Sheet1!E$1+(Sheet1!$A$1-1)*10,FALSE)="---","---", (ROUND(VLOOKUP($A1622,Sheet1!$B$3:$AH$1266,Sheet1!E$1+(Sheet1!$A$1-1)*10,FALSE),IF(VLOOKUP($A1622,Sheet1!$B$3:$AH$1266,Sheet1!E$1+(Sheet1!$A$1-1)*10,FALSE)&gt;99999,-3,IF(VLOOKUP($A1622,Sheet1!$B$3:$AH$1266,Sheet1!E$1+(Sheet1!$A$1-1)*10,FALSE)&gt;9999,-2,IF(VLOOKUP($A1622,Sheet1!$B$3:$AH$1266,Sheet1!E$1+(Sheet1!$A$1-1)*10,FALSE)&gt;999,-1,0)))))))</f>
        <v>2120</v>
      </c>
      <c r="V1622" s="66">
        <f>IF(ISNA(VLOOKUP($A1622,Sheet1!$B$3:$AH$1266,Sheet1!F$1+(Sheet1!$A$1-1)*10,FALSE))=TRUE,"---",IF(VLOOKUP($A1622,Sheet1!$B$3:$AH$1266,Sheet1!F$1+(Sheet1!$A$1-1)*10,FALSE)="---","---", (ROUND(VLOOKUP($A1622,Sheet1!$B$3:$AH$1266,Sheet1!F$1+(Sheet1!$A$1-1)*10,FALSE),IF(VLOOKUP($A1622,Sheet1!$B$3:$AH$1266,Sheet1!F$1+(Sheet1!$A$1-1)*10,FALSE)&gt;99999,-3,IF(VLOOKUP($A1622,Sheet1!$B$3:$AH$1266,Sheet1!F$1+(Sheet1!$A$1-1)*10,FALSE)&gt;9999,-2,IF(VLOOKUP($A1622,Sheet1!$B$3:$AH$1266,Sheet1!F$1+(Sheet1!$A$1-1)*10,FALSE)&gt;999,-1,0)))))))</f>
        <v>2570</v>
      </c>
      <c r="W1622" s="66">
        <f>IF(ISNA(VLOOKUP($A1622,Sheet1!$B$3:$AH$1266,Sheet1!G$1+(Sheet1!$A$1-1)*10,FALSE))=TRUE,"---",IF(VLOOKUP($A1622,Sheet1!$B$3:$AH$1266,Sheet1!G$1+(Sheet1!$A$1-1)*10,FALSE)="---","---", (ROUND(VLOOKUP($A1622,Sheet1!$B$3:$AH$1266,Sheet1!G$1+(Sheet1!$A$1-1)*10,FALSE),IF(VLOOKUP($A1622,Sheet1!$B$3:$AH$1266,Sheet1!G$1+(Sheet1!$A$1-1)*10,FALSE)&gt;99999,-3,IF(VLOOKUP($A1622,Sheet1!$B$3:$AH$1266,Sheet1!G$1+(Sheet1!$A$1-1)*10,FALSE)&gt;9999,-2,IF(VLOOKUP($A1622,Sheet1!$B$3:$AH$1266,Sheet1!G$1+(Sheet1!$A$1-1)*10,FALSE)&gt;999,-1,0)))))))</f>
        <v>3160</v>
      </c>
      <c r="X1622" s="66">
        <f>IF(ISNA(VLOOKUP($A1622,Sheet1!$B$3:$AH$1266,Sheet1!H$1+(Sheet1!$A$1-1)*10,FALSE))=TRUE,"---",IF(VLOOKUP($A1622,Sheet1!$B$3:$AH$1266,Sheet1!H$1+(Sheet1!$A$1-1)*10,FALSE)="---","---", (ROUND(VLOOKUP($A1622,Sheet1!$B$3:$AH$1266,Sheet1!H$1+(Sheet1!$A$1-1)*10,FALSE),IF(VLOOKUP($A1622,Sheet1!$B$3:$AH$1266,Sheet1!H$1+(Sheet1!$A$1-1)*10,FALSE)&gt;99999,-3,IF(VLOOKUP($A1622,Sheet1!$B$3:$AH$1266,Sheet1!H$1+(Sheet1!$A$1-1)*10,FALSE)&gt;9999,-2,IF(VLOOKUP($A1622,Sheet1!$B$3:$AH$1266,Sheet1!H$1+(Sheet1!$A$1-1)*10,FALSE)&gt;999,-1,0)))))))</f>
        <v>4700</v>
      </c>
      <c r="Y1622" s="66">
        <f>IF(ISNA(VLOOKUP($A1622,Sheet1!$B$3:$AH$1266,Sheet1!I$1+(Sheet1!$A$1-1)*10,FALSE))=TRUE,"---",IF(VLOOKUP($A1622,Sheet1!$B$3:$AH$1266,Sheet1!I$1+(Sheet1!$A$1-1)*10,FALSE)="---","---", (ROUND(VLOOKUP($A1622,Sheet1!$B$3:$AH$1266,Sheet1!I$1+(Sheet1!$A$1-1)*10,FALSE),IF(VLOOKUP($A1622,Sheet1!$B$3:$AH$1266,Sheet1!I$1+(Sheet1!$A$1-1)*10,FALSE)&gt;99999,-3,IF(VLOOKUP($A1622,Sheet1!$B$3:$AH$1266,Sheet1!I$1+(Sheet1!$A$1-1)*10,FALSE)&gt;9999,-2,IF(VLOOKUP($A1622,Sheet1!$B$3:$AH$1266,Sheet1!I$1+(Sheet1!$A$1-1)*10,FALSE)&gt;999,-1,0)))))))</f>
        <v>5760</v>
      </c>
      <c r="Z1622" s="66">
        <f>IF(ISNA(VLOOKUP($A1622,Sheet1!$B$3:$AH$1266,Sheet1!J$1+(Sheet1!$A$1-1)*10,FALSE))=TRUE,"---",IF(VLOOKUP($A1622,Sheet1!$B$3:$AH$1266,Sheet1!J$1+(Sheet1!$A$1-1)*10,FALSE)="---","---", (ROUND(VLOOKUP($A1622,Sheet1!$B$3:$AH$1266,Sheet1!J$1+(Sheet1!$A$1-1)*10,FALSE),IF(VLOOKUP($A1622,Sheet1!$B$3:$AH$1266,Sheet1!J$1+(Sheet1!$A$1-1)*10,FALSE)&gt;99999,-3,IF(VLOOKUP($A1622,Sheet1!$B$3:$AH$1266,Sheet1!J$1+(Sheet1!$A$1-1)*10,FALSE)&gt;9999,-2,IF(VLOOKUP($A1622,Sheet1!$B$3:$AH$1266,Sheet1!J$1+(Sheet1!$A$1-1)*10,FALSE)&gt;999,-1,0)))))))</f>
        <v>7200</v>
      </c>
      <c r="AA1622" s="66">
        <f>IF(ISNA(VLOOKUP($A1622,Sheet1!$B$3:$AH$1266,Sheet1!K$1+(Sheet1!$A$1-1)*10,FALSE))=TRUE,"---",IF(VLOOKUP($A1622,Sheet1!$B$3:$AH$1266,Sheet1!K$1+(Sheet1!$A$1-1)*10,FALSE)="---","---", (ROUND(VLOOKUP($A1622,Sheet1!$B$3:$AH$1266,Sheet1!K$1+(Sheet1!$A$1-1)*10,FALSE),IF(VLOOKUP($A1622,Sheet1!$B$3:$AH$1266,Sheet1!K$1+(Sheet1!$A$1-1)*10,FALSE)&gt;99999,-3,IF(VLOOKUP($A1622,Sheet1!$B$3:$AH$1266,Sheet1!K$1+(Sheet1!$A$1-1)*10,FALSE)&gt;9999,-2,IF(VLOOKUP($A1622,Sheet1!$B$3:$AH$1266,Sheet1!K$1+(Sheet1!$A$1-1)*10,FALSE)&gt;999,-1,0)))))))</f>
        <v>8270</v>
      </c>
      <c r="AB1622" s="66">
        <f>IF(ISNA(VLOOKUP($A1622,Sheet1!$B$3:$AH$1266,Sheet1!L$1+(Sheet1!$A$1-1)*10,FALSE))=TRUE,"---",IF(VLOOKUP($A1622,Sheet1!$B$3:$AH$1266,Sheet1!L$1+(Sheet1!$A$1-1)*10,FALSE)="---","---", (ROUND(VLOOKUP($A1622,Sheet1!$B$3:$AH$1266,Sheet1!L$1+(Sheet1!$A$1-1)*10,FALSE),IF(VLOOKUP($A1622,Sheet1!$B$3:$AH$1266,Sheet1!L$1+(Sheet1!$A$1-1)*10,FALSE)&gt;99999,-3,IF(VLOOKUP($A1622,Sheet1!$B$3:$AH$1266,Sheet1!L$1+(Sheet1!$A$1-1)*10,FALSE)&gt;9999,-2,IF(VLOOKUP($A1622,Sheet1!$B$3:$AH$1266,Sheet1!L$1+(Sheet1!$A$1-1)*10,FALSE)&gt;999,-1,0)))))))</f>
        <v>9370</v>
      </c>
      <c r="AC1622" s="66">
        <f>IF(ISNA(VLOOKUP($A1622,Sheet1!$B$3:$AH$1266,Sheet1!M$1+(Sheet1!$A$1-1)*10,FALSE))=TRUE,"---",IF(VLOOKUP($A1622,Sheet1!$B$3:$AH$1266,Sheet1!M$1+(Sheet1!$A$1-1)*10,FALSE)="---","---", (ROUND(VLOOKUP($A1622,Sheet1!$B$3:$AH$1266,Sheet1!M$1+(Sheet1!$A$1-1)*10,FALSE),IF(VLOOKUP($A1622,Sheet1!$B$3:$AH$1266,Sheet1!M$1+(Sheet1!$A$1-1)*10,FALSE)&gt;99999,-3,IF(VLOOKUP($A1622,Sheet1!$B$3:$AH$1266,Sheet1!M$1+(Sheet1!$A$1-1)*10,FALSE)&gt;9999,-2,IF(VLOOKUP($A1622,Sheet1!$B$3:$AH$1266,Sheet1!M$1+(Sheet1!$A$1-1)*10,FALSE)&gt;999,-1,0)))))))</f>
        <v>10500</v>
      </c>
      <c r="AD1622" s="66">
        <f>IF(ISNA(VLOOKUP($A1622,Sheet1!$B$3:$AH$1266,Sheet1!N$1+(Sheet1!$A$1-1)*10,FALSE))=TRUE,"---",IF(VLOOKUP($A1622,Sheet1!$B$3:$AH$1266,Sheet1!N$1+(Sheet1!$A$1-1)*10,FALSE)="---","---", (ROUND(VLOOKUP($A1622,Sheet1!$B$3:$AH$1266,Sheet1!N$1+(Sheet1!$A$1-1)*10,FALSE),IF(VLOOKUP($A1622,Sheet1!$B$3:$AH$1266,Sheet1!N$1+(Sheet1!$A$1-1)*10,FALSE)&gt;99999,-3,IF(VLOOKUP($A1622,Sheet1!$B$3:$AH$1266,Sheet1!N$1+(Sheet1!$A$1-1)*10,FALSE)&gt;9999,-2,IF(VLOOKUP($A1622,Sheet1!$B$3:$AH$1266,Sheet1!N$1+(Sheet1!$A$1-1)*10,FALSE)&gt;999,-1,0)))))))</f>
        <v>12100</v>
      </c>
    </row>
    <row r="1623" spans="1:30" ht="25.5" customHeight="1" x14ac:dyDescent="0.25">
      <c r="A1623" s="125" t="s">
        <v>2374</v>
      </c>
      <c r="B1623" s="138" t="s">
        <v>2375</v>
      </c>
      <c r="C1623" s="125">
        <v>422635</v>
      </c>
      <c r="D1623" s="125">
        <v>762835</v>
      </c>
      <c r="E1623" s="70" t="s">
        <v>3042</v>
      </c>
      <c r="F1623" s="139" t="s">
        <v>4405</v>
      </c>
      <c r="G1623" s="127" t="s">
        <v>160</v>
      </c>
      <c r="H1623" s="128">
        <v>12.8</v>
      </c>
      <c r="I1623" s="112">
        <v>12973</v>
      </c>
      <c r="J1623" s="140" t="s">
        <v>4405</v>
      </c>
      <c r="K1623" s="127" t="s">
        <v>17</v>
      </c>
      <c r="L1623" s="115">
        <v>1400</v>
      </c>
      <c r="M1623" s="116">
        <v>109</v>
      </c>
      <c r="N1623" s="127" t="s">
        <v>321</v>
      </c>
      <c r="O1623" s="68">
        <f t="shared" si="55"/>
        <v>7.2999763356768987</v>
      </c>
      <c r="P1623" s="68">
        <f>IF(O1623&lt;&gt;"",VLOOKUP($A1623,Sheet4!$A$2:$O$1309,14,FALSE)*100,"")</f>
        <v>3.3163694709435032</v>
      </c>
      <c r="Q1623" s="68">
        <f>IF(P1623&lt;&gt;"",VLOOKUP($A1623,Sheet4!$A$2:$O$1309,15,FALSE)*100,"")</f>
        <v>28.132605077151918</v>
      </c>
      <c r="R1623" s="74">
        <f t="shared" si="56"/>
        <v>15</v>
      </c>
      <c r="S1623" s="64" t="s">
        <v>4367</v>
      </c>
      <c r="T1623" s="64" t="str">
        <f>IF(ISNA(VLOOKUP(A1623,Sheet1!B$3:C$1266,2,FALSE)=TRUE),"NC",VLOOKUP(A1623,Sheet1!B$3:C$1266,2,FALSE))</f>
        <v>Rural</v>
      </c>
      <c r="U1623" s="65">
        <f>IF(ISNA(VLOOKUP($A1623,Sheet1!$B$3:$AH$1266,Sheet1!E$1+(Sheet1!$A$1-1)*10,FALSE))=TRUE,"---",IF(VLOOKUP($A1623,Sheet1!$B$3:$AH$1266,Sheet1!E$1+(Sheet1!$A$1-1)*10,FALSE)="---","---", (ROUND(VLOOKUP($A1623,Sheet1!$B$3:$AH$1266,Sheet1!E$1+(Sheet1!$A$1-1)*10,FALSE),IF(VLOOKUP($A1623,Sheet1!$B$3:$AH$1266,Sheet1!E$1+(Sheet1!$A$1-1)*10,FALSE)&gt;99999,-3,IF(VLOOKUP($A1623,Sheet1!$B$3:$AH$1266,Sheet1!E$1+(Sheet1!$A$1-1)*10,FALSE)&gt;9999,-2,IF(VLOOKUP($A1623,Sheet1!$B$3:$AH$1266,Sheet1!E$1+(Sheet1!$A$1-1)*10,FALSE)&gt;999,-1,0)))))))</f>
        <v>341</v>
      </c>
      <c r="V1623" s="65">
        <f>IF(ISNA(VLOOKUP($A1623,Sheet1!$B$3:$AH$1266,Sheet1!F$1+(Sheet1!$A$1-1)*10,FALSE))=TRUE,"---",IF(VLOOKUP($A1623,Sheet1!$B$3:$AH$1266,Sheet1!F$1+(Sheet1!$A$1-1)*10,FALSE)="---","---", (ROUND(VLOOKUP($A1623,Sheet1!$B$3:$AH$1266,Sheet1!F$1+(Sheet1!$A$1-1)*10,FALSE),IF(VLOOKUP($A1623,Sheet1!$B$3:$AH$1266,Sheet1!F$1+(Sheet1!$A$1-1)*10,FALSE)&gt;99999,-3,IF(VLOOKUP($A1623,Sheet1!$B$3:$AH$1266,Sheet1!F$1+(Sheet1!$A$1-1)*10,FALSE)&gt;9999,-2,IF(VLOOKUP($A1623,Sheet1!$B$3:$AH$1266,Sheet1!F$1+(Sheet1!$A$1-1)*10,FALSE)&gt;999,-1,0)))))))</f>
        <v>428</v>
      </c>
      <c r="W1623" s="65">
        <f>IF(ISNA(VLOOKUP($A1623,Sheet1!$B$3:$AH$1266,Sheet1!G$1+(Sheet1!$A$1-1)*10,FALSE))=TRUE,"---",IF(VLOOKUP($A1623,Sheet1!$B$3:$AH$1266,Sheet1!G$1+(Sheet1!$A$1-1)*10,FALSE)="---","---", (ROUND(VLOOKUP($A1623,Sheet1!$B$3:$AH$1266,Sheet1!G$1+(Sheet1!$A$1-1)*10,FALSE),IF(VLOOKUP($A1623,Sheet1!$B$3:$AH$1266,Sheet1!G$1+(Sheet1!$A$1-1)*10,FALSE)&gt;99999,-3,IF(VLOOKUP($A1623,Sheet1!$B$3:$AH$1266,Sheet1!G$1+(Sheet1!$A$1-1)*10,FALSE)&gt;9999,-2,IF(VLOOKUP($A1623,Sheet1!$B$3:$AH$1266,Sheet1!G$1+(Sheet1!$A$1-1)*10,FALSE)&gt;999,-1,0)))))))</f>
        <v>554</v>
      </c>
      <c r="X1623" s="65">
        <f>IF(ISNA(VLOOKUP($A1623,Sheet1!$B$3:$AH$1266,Sheet1!H$1+(Sheet1!$A$1-1)*10,FALSE))=TRUE,"---",IF(VLOOKUP($A1623,Sheet1!$B$3:$AH$1266,Sheet1!H$1+(Sheet1!$A$1-1)*10,FALSE)="---","---", (ROUND(VLOOKUP($A1623,Sheet1!$B$3:$AH$1266,Sheet1!H$1+(Sheet1!$A$1-1)*10,FALSE),IF(VLOOKUP($A1623,Sheet1!$B$3:$AH$1266,Sheet1!H$1+(Sheet1!$A$1-1)*10,FALSE)&gt;99999,-3,IF(VLOOKUP($A1623,Sheet1!$B$3:$AH$1266,Sheet1!H$1+(Sheet1!$A$1-1)*10,FALSE)&gt;9999,-2,IF(VLOOKUP($A1623,Sheet1!$B$3:$AH$1266,Sheet1!H$1+(Sheet1!$A$1-1)*10,FALSE)&gt;999,-1,0)))))))</f>
        <v>931</v>
      </c>
      <c r="Y1623" s="65">
        <f>IF(ISNA(VLOOKUP($A1623,Sheet1!$B$3:$AH$1266,Sheet1!I$1+(Sheet1!$A$1-1)*10,FALSE))=TRUE,"---",IF(VLOOKUP($A1623,Sheet1!$B$3:$AH$1266,Sheet1!I$1+(Sheet1!$A$1-1)*10,FALSE)="---","---", (ROUND(VLOOKUP($A1623,Sheet1!$B$3:$AH$1266,Sheet1!I$1+(Sheet1!$A$1-1)*10,FALSE),IF(VLOOKUP($A1623,Sheet1!$B$3:$AH$1266,Sheet1!I$1+(Sheet1!$A$1-1)*10,FALSE)&gt;99999,-3,IF(VLOOKUP($A1623,Sheet1!$B$3:$AH$1266,Sheet1!I$1+(Sheet1!$A$1-1)*10,FALSE)&gt;9999,-2,IF(VLOOKUP($A1623,Sheet1!$B$3:$AH$1266,Sheet1!I$1+(Sheet1!$A$1-1)*10,FALSE)&gt;999,-1,0)))))))</f>
        <v>1230</v>
      </c>
      <c r="Z1623" s="65">
        <f>IF(ISNA(VLOOKUP($A1623,Sheet1!$B$3:$AH$1266,Sheet1!J$1+(Sheet1!$A$1-1)*10,FALSE))=TRUE,"---",IF(VLOOKUP($A1623,Sheet1!$B$3:$AH$1266,Sheet1!J$1+(Sheet1!$A$1-1)*10,FALSE)="---","---", (ROUND(VLOOKUP($A1623,Sheet1!$B$3:$AH$1266,Sheet1!J$1+(Sheet1!$A$1-1)*10,FALSE),IF(VLOOKUP($A1623,Sheet1!$B$3:$AH$1266,Sheet1!J$1+(Sheet1!$A$1-1)*10,FALSE)&gt;99999,-3,IF(VLOOKUP($A1623,Sheet1!$B$3:$AH$1266,Sheet1!J$1+(Sheet1!$A$1-1)*10,FALSE)&gt;9999,-2,IF(VLOOKUP($A1623,Sheet1!$B$3:$AH$1266,Sheet1!J$1+(Sheet1!$A$1-1)*10,FALSE)&gt;999,-1,0)))))))</f>
        <v>1640</v>
      </c>
      <c r="AA1623" s="65">
        <f>IF(ISNA(VLOOKUP($A1623,Sheet1!$B$3:$AH$1266,Sheet1!K$1+(Sheet1!$A$1-1)*10,FALSE))=TRUE,"---",IF(VLOOKUP($A1623,Sheet1!$B$3:$AH$1266,Sheet1!K$1+(Sheet1!$A$1-1)*10,FALSE)="---","---", (ROUND(VLOOKUP($A1623,Sheet1!$B$3:$AH$1266,Sheet1!K$1+(Sheet1!$A$1-1)*10,FALSE),IF(VLOOKUP($A1623,Sheet1!$B$3:$AH$1266,Sheet1!K$1+(Sheet1!$A$1-1)*10,FALSE)&gt;99999,-3,IF(VLOOKUP($A1623,Sheet1!$B$3:$AH$1266,Sheet1!K$1+(Sheet1!$A$1-1)*10,FALSE)&gt;9999,-2,IF(VLOOKUP($A1623,Sheet1!$B$3:$AH$1266,Sheet1!K$1+(Sheet1!$A$1-1)*10,FALSE)&gt;999,-1,0)))))))</f>
        <v>1990</v>
      </c>
      <c r="AB1623" s="65">
        <f>IF(ISNA(VLOOKUP($A1623,Sheet1!$B$3:$AH$1266,Sheet1!L$1+(Sheet1!$A$1-1)*10,FALSE))=TRUE,"---",IF(VLOOKUP($A1623,Sheet1!$B$3:$AH$1266,Sheet1!L$1+(Sheet1!$A$1-1)*10,FALSE)="---","---", (ROUND(VLOOKUP($A1623,Sheet1!$B$3:$AH$1266,Sheet1!L$1+(Sheet1!$A$1-1)*10,FALSE),IF(VLOOKUP($A1623,Sheet1!$B$3:$AH$1266,Sheet1!L$1+(Sheet1!$A$1-1)*10,FALSE)&gt;99999,-3,IF(VLOOKUP($A1623,Sheet1!$B$3:$AH$1266,Sheet1!L$1+(Sheet1!$A$1-1)*10,FALSE)&gt;9999,-2,IF(VLOOKUP($A1623,Sheet1!$B$3:$AH$1266,Sheet1!L$1+(Sheet1!$A$1-1)*10,FALSE)&gt;999,-1,0)))))))</f>
        <v>2350</v>
      </c>
      <c r="AC1623" s="65">
        <f>IF(ISNA(VLOOKUP($A1623,Sheet1!$B$3:$AH$1266,Sheet1!M$1+(Sheet1!$A$1-1)*10,FALSE))=TRUE,"---",IF(VLOOKUP($A1623,Sheet1!$B$3:$AH$1266,Sheet1!M$1+(Sheet1!$A$1-1)*10,FALSE)="---","---", (ROUND(VLOOKUP($A1623,Sheet1!$B$3:$AH$1266,Sheet1!M$1+(Sheet1!$A$1-1)*10,FALSE),IF(VLOOKUP($A1623,Sheet1!$B$3:$AH$1266,Sheet1!M$1+(Sheet1!$A$1-1)*10,FALSE)&gt;99999,-3,IF(VLOOKUP($A1623,Sheet1!$B$3:$AH$1266,Sheet1!M$1+(Sheet1!$A$1-1)*10,FALSE)&gt;9999,-2,IF(VLOOKUP($A1623,Sheet1!$B$3:$AH$1266,Sheet1!M$1+(Sheet1!$A$1-1)*10,FALSE)&gt;999,-1,0)))))))</f>
        <v>2730</v>
      </c>
      <c r="AD1623" s="65">
        <f>IF(ISNA(VLOOKUP($A1623,Sheet1!$B$3:$AH$1266,Sheet1!N$1+(Sheet1!$A$1-1)*10,FALSE))=TRUE,"---",IF(VLOOKUP($A1623,Sheet1!$B$3:$AH$1266,Sheet1!N$1+(Sheet1!$A$1-1)*10,FALSE)="---","---", (ROUND(VLOOKUP($A1623,Sheet1!$B$3:$AH$1266,Sheet1!N$1+(Sheet1!$A$1-1)*10,FALSE),IF(VLOOKUP($A1623,Sheet1!$B$3:$AH$1266,Sheet1!N$1+(Sheet1!$A$1-1)*10,FALSE)&gt;99999,-3,IF(VLOOKUP($A1623,Sheet1!$B$3:$AH$1266,Sheet1!N$1+(Sheet1!$A$1-1)*10,FALSE)&gt;9999,-2,IF(VLOOKUP($A1623,Sheet1!$B$3:$AH$1266,Sheet1!N$1+(Sheet1!$A$1-1)*10,FALSE)&gt;999,-1,0)))))))</f>
        <v>3290</v>
      </c>
    </row>
    <row r="1624" spans="1:30" ht="25.5" customHeight="1" x14ac:dyDescent="0.25">
      <c r="A1624" s="133" t="s">
        <v>2376</v>
      </c>
      <c r="B1624" s="141" t="s">
        <v>2377</v>
      </c>
      <c r="C1624" s="133">
        <v>423833</v>
      </c>
      <c r="D1624" s="133">
        <v>762031</v>
      </c>
      <c r="E1624" s="67" t="s">
        <v>3020</v>
      </c>
      <c r="F1624" s="117">
        <v>1975</v>
      </c>
      <c r="G1624" s="118" t="s">
        <v>286</v>
      </c>
      <c r="H1624" s="136">
        <v>2.59</v>
      </c>
      <c r="I1624" s="119">
        <v>27663</v>
      </c>
      <c r="J1624" s="124">
        <v>3.15</v>
      </c>
      <c r="K1624" s="121" t="s">
        <v>4405</v>
      </c>
      <c r="L1624" s="122">
        <v>190</v>
      </c>
      <c r="M1624" s="123">
        <v>73.400000000000006</v>
      </c>
      <c r="N1624" s="118" t="s">
        <v>17</v>
      </c>
      <c r="O1624" s="71">
        <f t="shared" si="55"/>
        <v>41.916259042914547</v>
      </c>
      <c r="P1624" s="71">
        <f>IF(O1624&lt;&gt;"",VLOOKUP($A1624,Sheet4!$A$2:$O$1309,14,FALSE)*100,"")</f>
        <v>8.0400801723976016</v>
      </c>
      <c r="Q1624" s="71">
        <f>IF(P1624&lt;&gt;"",VLOOKUP($A1624,Sheet4!$A$2:$O$1309,15,FALSE)*100,"")</f>
        <v>56.000521854543564</v>
      </c>
      <c r="R1624" s="73">
        <f t="shared" si="56"/>
        <v>2</v>
      </c>
      <c r="S1624" s="63" t="s">
        <v>4367</v>
      </c>
      <c r="T1624" s="63" t="str">
        <f>IF(ISNA(VLOOKUP(A1624,Sheet1!B$3:C$1266,2,FALSE)=TRUE),"NC",VLOOKUP(A1624,Sheet1!B$3:C$1266,2,FALSE))</f>
        <v>Rural</v>
      </c>
      <c r="U1624" s="66">
        <f>IF(ISNA(VLOOKUP($A1624,Sheet1!$B$3:$AH$1266,Sheet1!E$1+(Sheet1!$A$1-1)*10,FALSE))=TRUE,"---",IF(VLOOKUP($A1624,Sheet1!$B$3:$AH$1266,Sheet1!E$1+(Sheet1!$A$1-1)*10,FALSE)="---","---", (ROUND(VLOOKUP($A1624,Sheet1!$B$3:$AH$1266,Sheet1!E$1+(Sheet1!$A$1-1)*10,FALSE),IF(VLOOKUP($A1624,Sheet1!$B$3:$AH$1266,Sheet1!E$1+(Sheet1!$A$1-1)*10,FALSE)&gt;99999,-3,IF(VLOOKUP($A1624,Sheet1!$B$3:$AH$1266,Sheet1!E$1+(Sheet1!$A$1-1)*10,FALSE)&gt;9999,-2,IF(VLOOKUP($A1624,Sheet1!$B$3:$AH$1266,Sheet1!E$1+(Sheet1!$A$1-1)*10,FALSE)&gt;999,-1,0)))))))</f>
        <v>104</v>
      </c>
      <c r="V1624" s="66">
        <f>IF(ISNA(VLOOKUP($A1624,Sheet1!$B$3:$AH$1266,Sheet1!F$1+(Sheet1!$A$1-1)*10,FALSE))=TRUE,"---",IF(VLOOKUP($A1624,Sheet1!$B$3:$AH$1266,Sheet1!F$1+(Sheet1!$A$1-1)*10,FALSE)="---","---", (ROUND(VLOOKUP($A1624,Sheet1!$B$3:$AH$1266,Sheet1!F$1+(Sheet1!$A$1-1)*10,FALSE),IF(VLOOKUP($A1624,Sheet1!$B$3:$AH$1266,Sheet1!F$1+(Sheet1!$A$1-1)*10,FALSE)&gt;99999,-3,IF(VLOOKUP($A1624,Sheet1!$B$3:$AH$1266,Sheet1!F$1+(Sheet1!$A$1-1)*10,FALSE)&gt;9999,-2,IF(VLOOKUP($A1624,Sheet1!$B$3:$AH$1266,Sheet1!F$1+(Sheet1!$A$1-1)*10,FALSE)&gt;999,-1,0)))))))</f>
        <v>130</v>
      </c>
      <c r="W1624" s="66">
        <f>IF(ISNA(VLOOKUP($A1624,Sheet1!$B$3:$AH$1266,Sheet1!G$1+(Sheet1!$A$1-1)*10,FALSE))=TRUE,"---",IF(VLOOKUP($A1624,Sheet1!$B$3:$AH$1266,Sheet1!G$1+(Sheet1!$A$1-1)*10,FALSE)="---","---", (ROUND(VLOOKUP($A1624,Sheet1!$B$3:$AH$1266,Sheet1!G$1+(Sheet1!$A$1-1)*10,FALSE),IF(VLOOKUP($A1624,Sheet1!$B$3:$AH$1266,Sheet1!G$1+(Sheet1!$A$1-1)*10,FALSE)&gt;99999,-3,IF(VLOOKUP($A1624,Sheet1!$B$3:$AH$1266,Sheet1!G$1+(Sheet1!$A$1-1)*10,FALSE)&gt;9999,-2,IF(VLOOKUP($A1624,Sheet1!$B$3:$AH$1266,Sheet1!G$1+(Sheet1!$A$1-1)*10,FALSE)&gt;999,-1,0)))))))</f>
        <v>166</v>
      </c>
      <c r="X1624" s="66">
        <f>IF(ISNA(VLOOKUP($A1624,Sheet1!$B$3:$AH$1266,Sheet1!H$1+(Sheet1!$A$1-1)*10,FALSE))=TRUE,"---",IF(VLOOKUP($A1624,Sheet1!$B$3:$AH$1266,Sheet1!H$1+(Sheet1!$A$1-1)*10,FALSE)="---","---", (ROUND(VLOOKUP($A1624,Sheet1!$B$3:$AH$1266,Sheet1!H$1+(Sheet1!$A$1-1)*10,FALSE),IF(VLOOKUP($A1624,Sheet1!$B$3:$AH$1266,Sheet1!H$1+(Sheet1!$A$1-1)*10,FALSE)&gt;99999,-3,IF(VLOOKUP($A1624,Sheet1!$B$3:$AH$1266,Sheet1!H$1+(Sheet1!$A$1-1)*10,FALSE)&gt;9999,-2,IF(VLOOKUP($A1624,Sheet1!$B$3:$AH$1266,Sheet1!H$1+(Sheet1!$A$1-1)*10,FALSE)&gt;999,-1,0)))))))</f>
        <v>274</v>
      </c>
      <c r="Y1624" s="66">
        <f>IF(ISNA(VLOOKUP($A1624,Sheet1!$B$3:$AH$1266,Sheet1!I$1+(Sheet1!$A$1-1)*10,FALSE))=TRUE,"---",IF(VLOOKUP($A1624,Sheet1!$B$3:$AH$1266,Sheet1!I$1+(Sheet1!$A$1-1)*10,FALSE)="---","---", (ROUND(VLOOKUP($A1624,Sheet1!$B$3:$AH$1266,Sheet1!I$1+(Sheet1!$A$1-1)*10,FALSE),IF(VLOOKUP($A1624,Sheet1!$B$3:$AH$1266,Sheet1!I$1+(Sheet1!$A$1-1)*10,FALSE)&gt;99999,-3,IF(VLOOKUP($A1624,Sheet1!$B$3:$AH$1266,Sheet1!I$1+(Sheet1!$A$1-1)*10,FALSE)&gt;9999,-2,IF(VLOOKUP($A1624,Sheet1!$B$3:$AH$1266,Sheet1!I$1+(Sheet1!$A$1-1)*10,FALSE)&gt;999,-1,0)))))))</f>
        <v>357</v>
      </c>
      <c r="Z1624" s="66">
        <f>IF(ISNA(VLOOKUP($A1624,Sheet1!$B$3:$AH$1266,Sheet1!J$1+(Sheet1!$A$1-1)*10,FALSE))=TRUE,"---",IF(VLOOKUP($A1624,Sheet1!$B$3:$AH$1266,Sheet1!J$1+(Sheet1!$A$1-1)*10,FALSE)="---","---", (ROUND(VLOOKUP($A1624,Sheet1!$B$3:$AH$1266,Sheet1!J$1+(Sheet1!$A$1-1)*10,FALSE),IF(VLOOKUP($A1624,Sheet1!$B$3:$AH$1266,Sheet1!J$1+(Sheet1!$A$1-1)*10,FALSE)&gt;99999,-3,IF(VLOOKUP($A1624,Sheet1!$B$3:$AH$1266,Sheet1!J$1+(Sheet1!$A$1-1)*10,FALSE)&gt;9999,-2,IF(VLOOKUP($A1624,Sheet1!$B$3:$AH$1266,Sheet1!J$1+(Sheet1!$A$1-1)*10,FALSE)&gt;999,-1,0)))))))</f>
        <v>471</v>
      </c>
      <c r="AA1624" s="66">
        <f>IF(ISNA(VLOOKUP($A1624,Sheet1!$B$3:$AH$1266,Sheet1!K$1+(Sheet1!$A$1-1)*10,FALSE))=TRUE,"---",IF(VLOOKUP($A1624,Sheet1!$B$3:$AH$1266,Sheet1!K$1+(Sheet1!$A$1-1)*10,FALSE)="---","---", (ROUND(VLOOKUP($A1624,Sheet1!$B$3:$AH$1266,Sheet1!K$1+(Sheet1!$A$1-1)*10,FALSE),IF(VLOOKUP($A1624,Sheet1!$B$3:$AH$1266,Sheet1!K$1+(Sheet1!$A$1-1)*10,FALSE)&gt;99999,-3,IF(VLOOKUP($A1624,Sheet1!$B$3:$AH$1266,Sheet1!K$1+(Sheet1!$A$1-1)*10,FALSE)&gt;9999,-2,IF(VLOOKUP($A1624,Sheet1!$B$3:$AH$1266,Sheet1!K$1+(Sheet1!$A$1-1)*10,FALSE)&gt;999,-1,0)))))))</f>
        <v>568</v>
      </c>
      <c r="AB1624" s="66">
        <f>IF(ISNA(VLOOKUP($A1624,Sheet1!$B$3:$AH$1266,Sheet1!L$1+(Sheet1!$A$1-1)*10,FALSE))=TRUE,"---",IF(VLOOKUP($A1624,Sheet1!$B$3:$AH$1266,Sheet1!L$1+(Sheet1!$A$1-1)*10,FALSE)="---","---", (ROUND(VLOOKUP($A1624,Sheet1!$B$3:$AH$1266,Sheet1!L$1+(Sheet1!$A$1-1)*10,FALSE),IF(VLOOKUP($A1624,Sheet1!$B$3:$AH$1266,Sheet1!L$1+(Sheet1!$A$1-1)*10,FALSE)&gt;99999,-3,IF(VLOOKUP($A1624,Sheet1!$B$3:$AH$1266,Sheet1!L$1+(Sheet1!$A$1-1)*10,FALSE)&gt;9999,-2,IF(VLOOKUP($A1624,Sheet1!$B$3:$AH$1266,Sheet1!L$1+(Sheet1!$A$1-1)*10,FALSE)&gt;999,-1,0)))))))</f>
        <v>665</v>
      </c>
      <c r="AC1624" s="66">
        <f>IF(ISNA(VLOOKUP($A1624,Sheet1!$B$3:$AH$1266,Sheet1!M$1+(Sheet1!$A$1-1)*10,FALSE))=TRUE,"---",IF(VLOOKUP($A1624,Sheet1!$B$3:$AH$1266,Sheet1!M$1+(Sheet1!$A$1-1)*10,FALSE)="---","---", (ROUND(VLOOKUP($A1624,Sheet1!$B$3:$AH$1266,Sheet1!M$1+(Sheet1!$A$1-1)*10,FALSE),IF(VLOOKUP($A1624,Sheet1!$B$3:$AH$1266,Sheet1!M$1+(Sheet1!$A$1-1)*10,FALSE)&gt;99999,-3,IF(VLOOKUP($A1624,Sheet1!$B$3:$AH$1266,Sheet1!M$1+(Sheet1!$A$1-1)*10,FALSE)&gt;9999,-2,IF(VLOOKUP($A1624,Sheet1!$B$3:$AH$1266,Sheet1!M$1+(Sheet1!$A$1-1)*10,FALSE)&gt;999,-1,0)))))))</f>
        <v>767</v>
      </c>
      <c r="AD1624" s="66">
        <f>IF(ISNA(VLOOKUP($A1624,Sheet1!$B$3:$AH$1266,Sheet1!N$1+(Sheet1!$A$1-1)*10,FALSE))=TRUE,"---",IF(VLOOKUP($A1624,Sheet1!$B$3:$AH$1266,Sheet1!N$1+(Sheet1!$A$1-1)*10,FALSE)="---","---", (ROUND(VLOOKUP($A1624,Sheet1!$B$3:$AH$1266,Sheet1!N$1+(Sheet1!$A$1-1)*10,FALSE),IF(VLOOKUP($A1624,Sheet1!$B$3:$AH$1266,Sheet1!N$1+(Sheet1!$A$1-1)*10,FALSE)&gt;99999,-3,IF(VLOOKUP($A1624,Sheet1!$B$3:$AH$1266,Sheet1!N$1+(Sheet1!$A$1-1)*10,FALSE)&gt;9999,-2,IF(VLOOKUP($A1624,Sheet1!$B$3:$AH$1266,Sheet1!N$1+(Sheet1!$A$1-1)*10,FALSE)&gt;999,-1,0)))))))</f>
        <v>916</v>
      </c>
    </row>
    <row r="1625" spans="1:30" ht="25.5" customHeight="1" x14ac:dyDescent="0.25">
      <c r="A1625" s="125" t="s">
        <v>2378</v>
      </c>
      <c r="B1625" s="126" t="s">
        <v>2379</v>
      </c>
      <c r="C1625" s="125">
        <v>423357</v>
      </c>
      <c r="D1625" s="125">
        <v>761756</v>
      </c>
      <c r="E1625" s="70" t="s">
        <v>3042</v>
      </c>
      <c r="F1625" s="52" t="s">
        <v>4861</v>
      </c>
      <c r="G1625" s="127" t="s">
        <v>286</v>
      </c>
      <c r="H1625" s="128">
        <v>0.52</v>
      </c>
      <c r="I1625" s="112">
        <v>27812</v>
      </c>
      <c r="J1625" s="113">
        <v>0.81</v>
      </c>
      <c r="K1625" s="114" t="s">
        <v>4405</v>
      </c>
      <c r="L1625" s="115">
        <v>70</v>
      </c>
      <c r="M1625" s="116">
        <v>135</v>
      </c>
      <c r="N1625" s="114" t="s">
        <v>4405</v>
      </c>
      <c r="O1625" s="68" t="s">
        <v>4405</v>
      </c>
      <c r="P1625" s="68" t="s">
        <v>4405</v>
      </c>
      <c r="Q1625" s="68" t="s">
        <v>4405</v>
      </c>
      <c r="R1625" s="74" t="s">
        <v>4405</v>
      </c>
      <c r="S1625" s="64" t="s">
        <v>4367</v>
      </c>
      <c r="T1625" s="64" t="str">
        <f>IF(ISNA(VLOOKUP(A1625,Sheet1!B$3:C$1266,2,FALSE)=TRUE),"NC",VLOOKUP(A1625,Sheet1!B$3:C$1266,2,FALSE))</f>
        <v>NC</v>
      </c>
      <c r="U1625" s="65" t="str">
        <f>IF(ISNA(VLOOKUP($A1625,Sheet1!$B$3:$AH$1266,Sheet1!E$1+(Sheet1!$A$1-1)*10,FALSE))=TRUE,"---",IF(VLOOKUP($A1625,Sheet1!$B$3:$AH$1266,Sheet1!E$1+(Sheet1!$A$1-1)*10,FALSE)="---","---", (ROUND(VLOOKUP($A1625,Sheet1!$B$3:$AH$1266,Sheet1!E$1+(Sheet1!$A$1-1)*10,FALSE),IF(VLOOKUP($A1625,Sheet1!$B$3:$AH$1266,Sheet1!E$1+(Sheet1!$A$1-1)*10,FALSE)&gt;99999,-3,IF(VLOOKUP($A1625,Sheet1!$B$3:$AH$1266,Sheet1!E$1+(Sheet1!$A$1-1)*10,FALSE)&gt;9999,-2,IF(VLOOKUP($A1625,Sheet1!$B$3:$AH$1266,Sheet1!E$1+(Sheet1!$A$1-1)*10,FALSE)&gt;999,-1,0)))))))</f>
        <v>---</v>
      </c>
      <c r="V1625" s="65" t="str">
        <f>IF(ISNA(VLOOKUP($A1625,Sheet1!$B$3:$AH$1266,Sheet1!F$1+(Sheet1!$A$1-1)*10,FALSE))=TRUE,"---",IF(VLOOKUP($A1625,Sheet1!$B$3:$AH$1266,Sheet1!F$1+(Sheet1!$A$1-1)*10,FALSE)="---","---", (ROUND(VLOOKUP($A1625,Sheet1!$B$3:$AH$1266,Sheet1!F$1+(Sheet1!$A$1-1)*10,FALSE),IF(VLOOKUP($A1625,Sheet1!$B$3:$AH$1266,Sheet1!F$1+(Sheet1!$A$1-1)*10,FALSE)&gt;99999,-3,IF(VLOOKUP($A1625,Sheet1!$B$3:$AH$1266,Sheet1!F$1+(Sheet1!$A$1-1)*10,FALSE)&gt;9999,-2,IF(VLOOKUP($A1625,Sheet1!$B$3:$AH$1266,Sheet1!F$1+(Sheet1!$A$1-1)*10,FALSE)&gt;999,-1,0)))))))</f>
        <v>---</v>
      </c>
      <c r="W1625" s="65" t="str">
        <f>IF(ISNA(VLOOKUP($A1625,Sheet1!$B$3:$AH$1266,Sheet1!G$1+(Sheet1!$A$1-1)*10,FALSE))=TRUE,"---",IF(VLOOKUP($A1625,Sheet1!$B$3:$AH$1266,Sheet1!G$1+(Sheet1!$A$1-1)*10,FALSE)="---","---", (ROUND(VLOOKUP($A1625,Sheet1!$B$3:$AH$1266,Sheet1!G$1+(Sheet1!$A$1-1)*10,FALSE),IF(VLOOKUP($A1625,Sheet1!$B$3:$AH$1266,Sheet1!G$1+(Sheet1!$A$1-1)*10,FALSE)&gt;99999,-3,IF(VLOOKUP($A1625,Sheet1!$B$3:$AH$1266,Sheet1!G$1+(Sheet1!$A$1-1)*10,FALSE)&gt;9999,-2,IF(VLOOKUP($A1625,Sheet1!$B$3:$AH$1266,Sheet1!G$1+(Sheet1!$A$1-1)*10,FALSE)&gt;999,-1,0)))))))</f>
        <v>---</v>
      </c>
      <c r="X1625" s="65" t="str">
        <f>IF(ISNA(VLOOKUP($A1625,Sheet1!$B$3:$AH$1266,Sheet1!H$1+(Sheet1!$A$1-1)*10,FALSE))=TRUE,"---",IF(VLOOKUP($A1625,Sheet1!$B$3:$AH$1266,Sheet1!H$1+(Sheet1!$A$1-1)*10,FALSE)="---","---", (ROUND(VLOOKUP($A1625,Sheet1!$B$3:$AH$1266,Sheet1!H$1+(Sheet1!$A$1-1)*10,FALSE),IF(VLOOKUP($A1625,Sheet1!$B$3:$AH$1266,Sheet1!H$1+(Sheet1!$A$1-1)*10,FALSE)&gt;99999,-3,IF(VLOOKUP($A1625,Sheet1!$B$3:$AH$1266,Sheet1!H$1+(Sheet1!$A$1-1)*10,FALSE)&gt;9999,-2,IF(VLOOKUP($A1625,Sheet1!$B$3:$AH$1266,Sheet1!H$1+(Sheet1!$A$1-1)*10,FALSE)&gt;999,-1,0)))))))</f>
        <v>---</v>
      </c>
      <c r="Y1625" s="65" t="str">
        <f>IF(ISNA(VLOOKUP($A1625,Sheet1!$B$3:$AH$1266,Sheet1!I$1+(Sheet1!$A$1-1)*10,FALSE))=TRUE,"---",IF(VLOOKUP($A1625,Sheet1!$B$3:$AH$1266,Sheet1!I$1+(Sheet1!$A$1-1)*10,FALSE)="---","---", (ROUND(VLOOKUP($A1625,Sheet1!$B$3:$AH$1266,Sheet1!I$1+(Sheet1!$A$1-1)*10,FALSE),IF(VLOOKUP($A1625,Sheet1!$B$3:$AH$1266,Sheet1!I$1+(Sheet1!$A$1-1)*10,FALSE)&gt;99999,-3,IF(VLOOKUP($A1625,Sheet1!$B$3:$AH$1266,Sheet1!I$1+(Sheet1!$A$1-1)*10,FALSE)&gt;9999,-2,IF(VLOOKUP($A1625,Sheet1!$B$3:$AH$1266,Sheet1!I$1+(Sheet1!$A$1-1)*10,FALSE)&gt;999,-1,0)))))))</f>
        <v>---</v>
      </c>
      <c r="Z1625" s="65" t="str">
        <f>IF(ISNA(VLOOKUP($A1625,Sheet1!$B$3:$AH$1266,Sheet1!J$1+(Sheet1!$A$1-1)*10,FALSE))=TRUE,"---",IF(VLOOKUP($A1625,Sheet1!$B$3:$AH$1266,Sheet1!J$1+(Sheet1!$A$1-1)*10,FALSE)="---","---", (ROUND(VLOOKUP($A1625,Sheet1!$B$3:$AH$1266,Sheet1!J$1+(Sheet1!$A$1-1)*10,FALSE),IF(VLOOKUP($A1625,Sheet1!$B$3:$AH$1266,Sheet1!J$1+(Sheet1!$A$1-1)*10,FALSE)&gt;99999,-3,IF(VLOOKUP($A1625,Sheet1!$B$3:$AH$1266,Sheet1!J$1+(Sheet1!$A$1-1)*10,FALSE)&gt;9999,-2,IF(VLOOKUP($A1625,Sheet1!$B$3:$AH$1266,Sheet1!J$1+(Sheet1!$A$1-1)*10,FALSE)&gt;999,-1,0)))))))</f>
        <v>---</v>
      </c>
      <c r="AA1625" s="65" t="str">
        <f>IF(ISNA(VLOOKUP($A1625,Sheet1!$B$3:$AH$1266,Sheet1!K$1+(Sheet1!$A$1-1)*10,FALSE))=TRUE,"---",IF(VLOOKUP($A1625,Sheet1!$B$3:$AH$1266,Sheet1!K$1+(Sheet1!$A$1-1)*10,FALSE)="---","---", (ROUND(VLOOKUP($A1625,Sheet1!$B$3:$AH$1266,Sheet1!K$1+(Sheet1!$A$1-1)*10,FALSE),IF(VLOOKUP($A1625,Sheet1!$B$3:$AH$1266,Sheet1!K$1+(Sheet1!$A$1-1)*10,FALSE)&gt;99999,-3,IF(VLOOKUP($A1625,Sheet1!$B$3:$AH$1266,Sheet1!K$1+(Sheet1!$A$1-1)*10,FALSE)&gt;9999,-2,IF(VLOOKUP($A1625,Sheet1!$B$3:$AH$1266,Sheet1!K$1+(Sheet1!$A$1-1)*10,FALSE)&gt;999,-1,0)))))))</f>
        <v>---</v>
      </c>
      <c r="AB1625" s="65" t="str">
        <f>IF(ISNA(VLOOKUP($A1625,Sheet1!$B$3:$AH$1266,Sheet1!L$1+(Sheet1!$A$1-1)*10,FALSE))=TRUE,"---",IF(VLOOKUP($A1625,Sheet1!$B$3:$AH$1266,Sheet1!L$1+(Sheet1!$A$1-1)*10,FALSE)="---","---", (ROUND(VLOOKUP($A1625,Sheet1!$B$3:$AH$1266,Sheet1!L$1+(Sheet1!$A$1-1)*10,FALSE),IF(VLOOKUP($A1625,Sheet1!$B$3:$AH$1266,Sheet1!L$1+(Sheet1!$A$1-1)*10,FALSE)&gt;99999,-3,IF(VLOOKUP($A1625,Sheet1!$B$3:$AH$1266,Sheet1!L$1+(Sheet1!$A$1-1)*10,FALSE)&gt;9999,-2,IF(VLOOKUP($A1625,Sheet1!$B$3:$AH$1266,Sheet1!L$1+(Sheet1!$A$1-1)*10,FALSE)&gt;999,-1,0)))))))</f>
        <v>---</v>
      </c>
      <c r="AC1625" s="65" t="str">
        <f>IF(ISNA(VLOOKUP($A1625,Sheet1!$B$3:$AH$1266,Sheet1!M$1+(Sheet1!$A$1-1)*10,FALSE))=TRUE,"---",IF(VLOOKUP($A1625,Sheet1!$B$3:$AH$1266,Sheet1!M$1+(Sheet1!$A$1-1)*10,FALSE)="---","---", (ROUND(VLOOKUP($A1625,Sheet1!$B$3:$AH$1266,Sheet1!M$1+(Sheet1!$A$1-1)*10,FALSE),IF(VLOOKUP($A1625,Sheet1!$B$3:$AH$1266,Sheet1!M$1+(Sheet1!$A$1-1)*10,FALSE)&gt;99999,-3,IF(VLOOKUP($A1625,Sheet1!$B$3:$AH$1266,Sheet1!M$1+(Sheet1!$A$1-1)*10,FALSE)&gt;9999,-2,IF(VLOOKUP($A1625,Sheet1!$B$3:$AH$1266,Sheet1!M$1+(Sheet1!$A$1-1)*10,FALSE)&gt;999,-1,0)))))))</f>
        <v>---</v>
      </c>
      <c r="AD1625" s="65" t="str">
        <f>IF(ISNA(VLOOKUP($A1625,Sheet1!$B$3:$AH$1266,Sheet1!N$1+(Sheet1!$A$1-1)*10,FALSE))=TRUE,"---",IF(VLOOKUP($A1625,Sheet1!$B$3:$AH$1266,Sheet1!N$1+(Sheet1!$A$1-1)*10,FALSE)="---","---", (ROUND(VLOOKUP($A1625,Sheet1!$B$3:$AH$1266,Sheet1!N$1+(Sheet1!$A$1-1)*10,FALSE),IF(VLOOKUP($A1625,Sheet1!$B$3:$AH$1266,Sheet1!N$1+(Sheet1!$A$1-1)*10,FALSE)&gt;99999,-3,IF(VLOOKUP($A1625,Sheet1!$B$3:$AH$1266,Sheet1!N$1+(Sheet1!$A$1-1)*10,FALSE)&gt;9999,-2,IF(VLOOKUP($A1625,Sheet1!$B$3:$AH$1266,Sheet1!N$1+(Sheet1!$A$1-1)*10,FALSE)&gt;999,-1,0)))))))</f>
        <v>---</v>
      </c>
    </row>
    <row r="1626" spans="1:30" ht="25.5" customHeight="1" x14ac:dyDescent="0.25">
      <c r="A1626" s="304" t="s">
        <v>2380</v>
      </c>
      <c r="B1626" s="393" t="s">
        <v>2381</v>
      </c>
      <c r="C1626" s="304">
        <v>423304</v>
      </c>
      <c r="D1626" s="304">
        <v>761732</v>
      </c>
      <c r="E1626" s="305" t="s">
        <v>3042</v>
      </c>
      <c r="F1626" s="345" t="s">
        <v>4903</v>
      </c>
      <c r="G1626" s="351" t="s">
        <v>286</v>
      </c>
      <c r="H1626" s="348">
        <v>40.200000000000003</v>
      </c>
      <c r="I1626" s="119">
        <v>25660</v>
      </c>
      <c r="J1626" s="124">
        <v>5.26</v>
      </c>
      <c r="K1626" s="118" t="s">
        <v>20</v>
      </c>
      <c r="L1626" s="122">
        <v>1300</v>
      </c>
      <c r="M1626" s="123">
        <v>32.299999999999997</v>
      </c>
      <c r="N1626" s="121" t="s">
        <v>4405</v>
      </c>
      <c r="O1626" s="71" t="str">
        <f t="shared" si="55"/>
        <v>&gt;50</v>
      </c>
      <c r="P1626" s="71">
        <f>IF(O1626&lt;&gt;"",VLOOKUP($A1626,Sheet4!$A$2:$O$1309,14,FALSE)*100,"")</f>
        <v>8.7311663271629101</v>
      </c>
      <c r="Q1626" s="71">
        <f>IF(P1626&lt;&gt;"",VLOOKUP($A1626,Sheet4!$A$2:$O$1309,15,FALSE)*100,"")</f>
        <v>59.134366516594881</v>
      </c>
      <c r="R1626" s="73" t="str">
        <f t="shared" si="56"/>
        <v>&lt;2</v>
      </c>
      <c r="S1626" s="357" t="s">
        <v>4367</v>
      </c>
      <c r="T1626" s="357" t="str">
        <f>IF(ISNA(VLOOKUP(A1626,Sheet1!B$3:C$1266,2,FALSE)=TRUE),"NC",VLOOKUP(A1626,Sheet1!B$3:C$1266,2,FALSE))</f>
        <v>Rural</v>
      </c>
      <c r="U1626" s="385">
        <f>IF(ISNA(VLOOKUP($A1626,Sheet1!$B$3:$AH$1266,Sheet1!E$1+(Sheet1!$A$1-1)*10,FALSE))=TRUE,"---",IF(VLOOKUP($A1626,Sheet1!$B$3:$AH$1266,Sheet1!E$1+(Sheet1!$A$1-1)*10,FALSE)="---","---", (ROUND(VLOOKUP($A1626,Sheet1!$B$3:$AH$1266,Sheet1!E$1+(Sheet1!$A$1-1)*10,FALSE),IF(VLOOKUP($A1626,Sheet1!$B$3:$AH$1266,Sheet1!E$1+(Sheet1!$A$1-1)*10,FALSE)&gt;99999,-3,IF(VLOOKUP($A1626,Sheet1!$B$3:$AH$1266,Sheet1!E$1+(Sheet1!$A$1-1)*10,FALSE)&gt;9999,-2,IF(VLOOKUP($A1626,Sheet1!$B$3:$AH$1266,Sheet1!E$1+(Sheet1!$A$1-1)*10,FALSE)&gt;999,-1,0)))))))</f>
        <v>949</v>
      </c>
      <c r="V1626" s="385">
        <f>IF(ISNA(VLOOKUP($A1626,Sheet1!$B$3:$AH$1266,Sheet1!F$1+(Sheet1!$A$1-1)*10,FALSE))=TRUE,"---",IF(VLOOKUP($A1626,Sheet1!$B$3:$AH$1266,Sheet1!F$1+(Sheet1!$A$1-1)*10,FALSE)="---","---", (ROUND(VLOOKUP($A1626,Sheet1!$B$3:$AH$1266,Sheet1!F$1+(Sheet1!$A$1-1)*10,FALSE),IF(VLOOKUP($A1626,Sheet1!$B$3:$AH$1266,Sheet1!F$1+(Sheet1!$A$1-1)*10,FALSE)&gt;99999,-3,IF(VLOOKUP($A1626,Sheet1!$B$3:$AH$1266,Sheet1!F$1+(Sheet1!$A$1-1)*10,FALSE)&gt;9999,-2,IF(VLOOKUP($A1626,Sheet1!$B$3:$AH$1266,Sheet1!F$1+(Sheet1!$A$1-1)*10,FALSE)&gt;999,-1,0)))))))</f>
        <v>1140</v>
      </c>
      <c r="W1626" s="385">
        <f>IF(ISNA(VLOOKUP($A1626,Sheet1!$B$3:$AH$1266,Sheet1!G$1+(Sheet1!$A$1-1)*10,FALSE))=TRUE,"---",IF(VLOOKUP($A1626,Sheet1!$B$3:$AH$1266,Sheet1!G$1+(Sheet1!$A$1-1)*10,FALSE)="---","---", (ROUND(VLOOKUP($A1626,Sheet1!$B$3:$AH$1266,Sheet1!G$1+(Sheet1!$A$1-1)*10,FALSE),IF(VLOOKUP($A1626,Sheet1!$B$3:$AH$1266,Sheet1!G$1+(Sheet1!$A$1-1)*10,FALSE)&gt;99999,-3,IF(VLOOKUP($A1626,Sheet1!$B$3:$AH$1266,Sheet1!G$1+(Sheet1!$A$1-1)*10,FALSE)&gt;9999,-2,IF(VLOOKUP($A1626,Sheet1!$B$3:$AH$1266,Sheet1!G$1+(Sheet1!$A$1-1)*10,FALSE)&gt;999,-1,0)))))))</f>
        <v>1400</v>
      </c>
      <c r="X1626" s="385">
        <f>IF(ISNA(VLOOKUP($A1626,Sheet1!$B$3:$AH$1266,Sheet1!H$1+(Sheet1!$A$1-1)*10,FALSE))=TRUE,"---",IF(VLOOKUP($A1626,Sheet1!$B$3:$AH$1266,Sheet1!H$1+(Sheet1!$A$1-1)*10,FALSE)="---","---", (ROUND(VLOOKUP($A1626,Sheet1!$B$3:$AH$1266,Sheet1!H$1+(Sheet1!$A$1-1)*10,FALSE),IF(VLOOKUP($A1626,Sheet1!$B$3:$AH$1266,Sheet1!H$1+(Sheet1!$A$1-1)*10,FALSE)&gt;99999,-3,IF(VLOOKUP($A1626,Sheet1!$B$3:$AH$1266,Sheet1!H$1+(Sheet1!$A$1-1)*10,FALSE)&gt;9999,-2,IF(VLOOKUP($A1626,Sheet1!$B$3:$AH$1266,Sheet1!H$1+(Sheet1!$A$1-1)*10,FALSE)&gt;999,-1,0)))))))</f>
        <v>2140</v>
      </c>
      <c r="Y1626" s="385">
        <f>IF(ISNA(VLOOKUP($A1626,Sheet1!$B$3:$AH$1266,Sheet1!I$1+(Sheet1!$A$1-1)*10,FALSE))=TRUE,"---",IF(VLOOKUP($A1626,Sheet1!$B$3:$AH$1266,Sheet1!I$1+(Sheet1!$A$1-1)*10,FALSE)="---","---", (ROUND(VLOOKUP($A1626,Sheet1!$B$3:$AH$1266,Sheet1!I$1+(Sheet1!$A$1-1)*10,FALSE),IF(VLOOKUP($A1626,Sheet1!$B$3:$AH$1266,Sheet1!I$1+(Sheet1!$A$1-1)*10,FALSE)&gt;99999,-3,IF(VLOOKUP($A1626,Sheet1!$B$3:$AH$1266,Sheet1!I$1+(Sheet1!$A$1-1)*10,FALSE)&gt;9999,-2,IF(VLOOKUP($A1626,Sheet1!$B$3:$AH$1266,Sheet1!I$1+(Sheet1!$A$1-1)*10,FALSE)&gt;999,-1,0)))))))</f>
        <v>2680</v>
      </c>
      <c r="Z1626" s="385">
        <f>IF(ISNA(VLOOKUP($A1626,Sheet1!$B$3:$AH$1266,Sheet1!J$1+(Sheet1!$A$1-1)*10,FALSE))=TRUE,"---",IF(VLOOKUP($A1626,Sheet1!$B$3:$AH$1266,Sheet1!J$1+(Sheet1!$A$1-1)*10,FALSE)="---","---", (ROUND(VLOOKUP($A1626,Sheet1!$B$3:$AH$1266,Sheet1!J$1+(Sheet1!$A$1-1)*10,FALSE),IF(VLOOKUP($A1626,Sheet1!$B$3:$AH$1266,Sheet1!J$1+(Sheet1!$A$1-1)*10,FALSE)&gt;99999,-3,IF(VLOOKUP($A1626,Sheet1!$B$3:$AH$1266,Sheet1!J$1+(Sheet1!$A$1-1)*10,FALSE)&gt;9999,-2,IF(VLOOKUP($A1626,Sheet1!$B$3:$AH$1266,Sheet1!J$1+(Sheet1!$A$1-1)*10,FALSE)&gt;999,-1,0)))))))</f>
        <v>3420</v>
      </c>
      <c r="AA1626" s="385">
        <f>IF(ISNA(VLOOKUP($A1626,Sheet1!$B$3:$AH$1266,Sheet1!K$1+(Sheet1!$A$1-1)*10,FALSE))=TRUE,"---",IF(VLOOKUP($A1626,Sheet1!$B$3:$AH$1266,Sheet1!K$1+(Sheet1!$A$1-1)*10,FALSE)="---","---", (ROUND(VLOOKUP($A1626,Sheet1!$B$3:$AH$1266,Sheet1!K$1+(Sheet1!$A$1-1)*10,FALSE),IF(VLOOKUP($A1626,Sheet1!$B$3:$AH$1266,Sheet1!K$1+(Sheet1!$A$1-1)*10,FALSE)&gt;99999,-3,IF(VLOOKUP($A1626,Sheet1!$B$3:$AH$1266,Sheet1!K$1+(Sheet1!$A$1-1)*10,FALSE)&gt;9999,-2,IF(VLOOKUP($A1626,Sheet1!$B$3:$AH$1266,Sheet1!K$1+(Sheet1!$A$1-1)*10,FALSE)&gt;999,-1,0)))))))</f>
        <v>4040</v>
      </c>
      <c r="AB1626" s="385">
        <f>IF(ISNA(VLOOKUP($A1626,Sheet1!$B$3:$AH$1266,Sheet1!L$1+(Sheet1!$A$1-1)*10,FALSE))=TRUE,"---",IF(VLOOKUP($A1626,Sheet1!$B$3:$AH$1266,Sheet1!L$1+(Sheet1!$A$1-1)*10,FALSE)="---","---", (ROUND(VLOOKUP($A1626,Sheet1!$B$3:$AH$1266,Sheet1!L$1+(Sheet1!$A$1-1)*10,FALSE),IF(VLOOKUP($A1626,Sheet1!$B$3:$AH$1266,Sheet1!L$1+(Sheet1!$A$1-1)*10,FALSE)&gt;99999,-3,IF(VLOOKUP($A1626,Sheet1!$B$3:$AH$1266,Sheet1!L$1+(Sheet1!$A$1-1)*10,FALSE)&gt;9999,-2,IF(VLOOKUP($A1626,Sheet1!$B$3:$AH$1266,Sheet1!L$1+(Sheet1!$A$1-1)*10,FALSE)&gt;999,-1,0)))))))</f>
        <v>4650</v>
      </c>
      <c r="AC1626" s="385">
        <f>IF(ISNA(VLOOKUP($A1626,Sheet1!$B$3:$AH$1266,Sheet1!M$1+(Sheet1!$A$1-1)*10,FALSE))=TRUE,"---",IF(VLOOKUP($A1626,Sheet1!$B$3:$AH$1266,Sheet1!M$1+(Sheet1!$A$1-1)*10,FALSE)="---","---", (ROUND(VLOOKUP($A1626,Sheet1!$B$3:$AH$1266,Sheet1!M$1+(Sheet1!$A$1-1)*10,FALSE),IF(VLOOKUP($A1626,Sheet1!$B$3:$AH$1266,Sheet1!M$1+(Sheet1!$A$1-1)*10,FALSE)&gt;99999,-3,IF(VLOOKUP($A1626,Sheet1!$B$3:$AH$1266,Sheet1!M$1+(Sheet1!$A$1-1)*10,FALSE)&gt;9999,-2,IF(VLOOKUP($A1626,Sheet1!$B$3:$AH$1266,Sheet1!M$1+(Sheet1!$A$1-1)*10,FALSE)&gt;999,-1,0)))))))</f>
        <v>5290</v>
      </c>
      <c r="AD1626" s="385">
        <f>IF(ISNA(VLOOKUP($A1626,Sheet1!$B$3:$AH$1266,Sheet1!N$1+(Sheet1!$A$1-1)*10,FALSE))=TRUE,"---",IF(VLOOKUP($A1626,Sheet1!$B$3:$AH$1266,Sheet1!N$1+(Sheet1!$A$1-1)*10,FALSE)="---","---", (ROUND(VLOOKUP($A1626,Sheet1!$B$3:$AH$1266,Sheet1!N$1+(Sheet1!$A$1-1)*10,FALSE),IF(VLOOKUP($A1626,Sheet1!$B$3:$AH$1266,Sheet1!N$1+(Sheet1!$A$1-1)*10,FALSE)&gt;99999,-3,IF(VLOOKUP($A1626,Sheet1!$B$3:$AH$1266,Sheet1!N$1+(Sheet1!$A$1-1)*10,FALSE)&gt;9999,-2,IF(VLOOKUP($A1626,Sheet1!$B$3:$AH$1266,Sheet1!N$1+(Sheet1!$A$1-1)*10,FALSE)&gt;999,-1,0)))))))</f>
        <v>6200</v>
      </c>
    </row>
    <row r="1627" spans="1:30" ht="25.5" customHeight="1" x14ac:dyDescent="0.25">
      <c r="A1627" s="304"/>
      <c r="B1627" s="346"/>
      <c r="C1627" s="304"/>
      <c r="D1627" s="304"/>
      <c r="E1627" s="305" t="e">
        <v>#N/A</v>
      </c>
      <c r="F1627" s="346"/>
      <c r="G1627" s="352"/>
      <c r="H1627" s="348"/>
      <c r="I1627" s="119">
        <v>24149</v>
      </c>
      <c r="J1627" s="124">
        <v>6.9</v>
      </c>
      <c r="K1627" s="121" t="s">
        <v>4405</v>
      </c>
      <c r="L1627" s="129" t="s">
        <v>4405</v>
      </c>
      <c r="M1627" s="130" t="s">
        <v>4405</v>
      </c>
      <c r="N1627" s="118" t="s">
        <v>75</v>
      </c>
      <c r="O1627" s="71" t="s">
        <v>4405</v>
      </c>
      <c r="P1627" s="71" t="s">
        <v>4405</v>
      </c>
      <c r="Q1627" s="71" t="s">
        <v>4405</v>
      </c>
      <c r="R1627" s="73" t="s">
        <v>4405</v>
      </c>
      <c r="S1627" s="357" t="e">
        <v>#N/A</v>
      </c>
      <c r="T1627" s="357" t="str">
        <f>IF(ISNA(VLOOKUP(A1627,Sheet1!B$3:C$1266,2,FALSE)=TRUE),"ND",VLOOKUP(A1627,Sheet1!B$3:C$1266,2,FALSE))</f>
        <v>ND</v>
      </c>
      <c r="U1627" s="385" t="str">
        <f>IF(ISNA(VLOOKUP($A1627,Sheet1!$B$3:$AH$1266,Sheet1!E$1+(Sheet1!$A$1-1)*10,FALSE))=TRUE,"---",IF(VLOOKUP($A1627,Sheet1!$B$3:$AH$1266,Sheet1!E$1+(Sheet1!$A$1-1)*10,FALSE)="---","---", (ROUND(VLOOKUP($A1627,Sheet1!$B$3:$AH$1266,Sheet1!E$1+(Sheet1!$A$1-1)*10,FALSE),IF(VLOOKUP($A1627,Sheet1!$B$3:$AH$1266,Sheet1!E$1+(Sheet1!$A$1-1)*10,FALSE)&gt;99999,-3,IF(VLOOKUP($A1627,Sheet1!$B$3:$AH$1266,Sheet1!E$1+(Sheet1!$A$1-1)*10,FALSE)&gt;9999,-2,IF(VLOOKUP($A1627,Sheet1!$B$3:$AH$1266,Sheet1!E$1+(Sheet1!$A$1-1)*10,FALSE)&gt;999,-1,0)))))))</f>
        <v>---</v>
      </c>
      <c r="V1627" s="385" t="str">
        <f>IF(ISNA(VLOOKUP($A1627,Sheet1!$B$3:$AH$1266,Sheet1!F$1+(Sheet1!$A$1-1)*10,FALSE))=TRUE,"---",IF(VLOOKUP($A1627,Sheet1!$B$3:$AH$1266,Sheet1!F$1+(Sheet1!$A$1-1)*10,FALSE)="---","---", (ROUND(VLOOKUP($A1627,Sheet1!$B$3:$AH$1266,Sheet1!F$1+(Sheet1!$A$1-1)*10,FALSE),IF(VLOOKUP($A1627,Sheet1!$B$3:$AH$1266,Sheet1!F$1+(Sheet1!$A$1-1)*10,FALSE)&gt;99999,-3,IF(VLOOKUP($A1627,Sheet1!$B$3:$AH$1266,Sheet1!F$1+(Sheet1!$A$1-1)*10,FALSE)&gt;9999,-2,IF(VLOOKUP($A1627,Sheet1!$B$3:$AH$1266,Sheet1!F$1+(Sheet1!$A$1-1)*10,FALSE)&gt;999,-1,0)))))))</f>
        <v>---</v>
      </c>
      <c r="W1627" s="385" t="str">
        <f>IF(ISNA(VLOOKUP($A1627,Sheet1!$B$3:$AH$1266,Sheet1!G$1+(Sheet1!$A$1-1)*10,FALSE))=TRUE,"---",IF(VLOOKUP($A1627,Sheet1!$B$3:$AH$1266,Sheet1!G$1+(Sheet1!$A$1-1)*10,FALSE)="---","---", (ROUND(VLOOKUP($A1627,Sheet1!$B$3:$AH$1266,Sheet1!G$1+(Sheet1!$A$1-1)*10,FALSE),IF(VLOOKUP($A1627,Sheet1!$B$3:$AH$1266,Sheet1!G$1+(Sheet1!$A$1-1)*10,FALSE)&gt;99999,-3,IF(VLOOKUP($A1627,Sheet1!$B$3:$AH$1266,Sheet1!G$1+(Sheet1!$A$1-1)*10,FALSE)&gt;9999,-2,IF(VLOOKUP($A1627,Sheet1!$B$3:$AH$1266,Sheet1!G$1+(Sheet1!$A$1-1)*10,FALSE)&gt;999,-1,0)))))))</f>
        <v>---</v>
      </c>
      <c r="X1627" s="385" t="str">
        <f>IF(ISNA(VLOOKUP($A1627,Sheet1!$B$3:$AH$1266,Sheet1!H$1+(Sheet1!$A$1-1)*10,FALSE))=TRUE,"---",IF(VLOOKUP($A1627,Sheet1!$B$3:$AH$1266,Sheet1!H$1+(Sheet1!$A$1-1)*10,FALSE)="---","---", (ROUND(VLOOKUP($A1627,Sheet1!$B$3:$AH$1266,Sheet1!H$1+(Sheet1!$A$1-1)*10,FALSE),IF(VLOOKUP($A1627,Sheet1!$B$3:$AH$1266,Sheet1!H$1+(Sheet1!$A$1-1)*10,FALSE)&gt;99999,-3,IF(VLOOKUP($A1627,Sheet1!$B$3:$AH$1266,Sheet1!H$1+(Sheet1!$A$1-1)*10,FALSE)&gt;9999,-2,IF(VLOOKUP($A1627,Sheet1!$B$3:$AH$1266,Sheet1!H$1+(Sheet1!$A$1-1)*10,FALSE)&gt;999,-1,0)))))))</f>
        <v>---</v>
      </c>
      <c r="Y1627" s="385" t="str">
        <f>IF(ISNA(VLOOKUP($A1627,Sheet1!$B$3:$AH$1266,Sheet1!I$1+(Sheet1!$A$1-1)*10,FALSE))=TRUE,"---",IF(VLOOKUP($A1627,Sheet1!$B$3:$AH$1266,Sheet1!I$1+(Sheet1!$A$1-1)*10,FALSE)="---","---", (ROUND(VLOOKUP($A1627,Sheet1!$B$3:$AH$1266,Sheet1!I$1+(Sheet1!$A$1-1)*10,FALSE),IF(VLOOKUP($A1627,Sheet1!$B$3:$AH$1266,Sheet1!I$1+(Sheet1!$A$1-1)*10,FALSE)&gt;99999,-3,IF(VLOOKUP($A1627,Sheet1!$B$3:$AH$1266,Sheet1!I$1+(Sheet1!$A$1-1)*10,FALSE)&gt;9999,-2,IF(VLOOKUP($A1627,Sheet1!$B$3:$AH$1266,Sheet1!I$1+(Sheet1!$A$1-1)*10,FALSE)&gt;999,-1,0)))))))</f>
        <v>---</v>
      </c>
      <c r="Z1627" s="385" t="str">
        <f>IF(ISNA(VLOOKUP($A1627,Sheet1!$B$3:$AH$1266,Sheet1!J$1+(Sheet1!$A$1-1)*10,FALSE))=TRUE,"---",IF(VLOOKUP($A1627,Sheet1!$B$3:$AH$1266,Sheet1!J$1+(Sheet1!$A$1-1)*10,FALSE)="---","---", (ROUND(VLOOKUP($A1627,Sheet1!$B$3:$AH$1266,Sheet1!J$1+(Sheet1!$A$1-1)*10,FALSE),IF(VLOOKUP($A1627,Sheet1!$B$3:$AH$1266,Sheet1!J$1+(Sheet1!$A$1-1)*10,FALSE)&gt;99999,-3,IF(VLOOKUP($A1627,Sheet1!$B$3:$AH$1266,Sheet1!J$1+(Sheet1!$A$1-1)*10,FALSE)&gt;9999,-2,IF(VLOOKUP($A1627,Sheet1!$B$3:$AH$1266,Sheet1!J$1+(Sheet1!$A$1-1)*10,FALSE)&gt;999,-1,0)))))))</f>
        <v>---</v>
      </c>
      <c r="AA1627" s="385" t="str">
        <f>IF(ISNA(VLOOKUP($A1627,Sheet1!$B$3:$AH$1266,Sheet1!K$1+(Sheet1!$A$1-1)*10,FALSE))=TRUE,"---",IF(VLOOKUP($A1627,Sheet1!$B$3:$AH$1266,Sheet1!K$1+(Sheet1!$A$1-1)*10,FALSE)="---","---", (ROUND(VLOOKUP($A1627,Sheet1!$B$3:$AH$1266,Sheet1!K$1+(Sheet1!$A$1-1)*10,FALSE),IF(VLOOKUP($A1627,Sheet1!$B$3:$AH$1266,Sheet1!K$1+(Sheet1!$A$1-1)*10,FALSE)&gt;99999,-3,IF(VLOOKUP($A1627,Sheet1!$B$3:$AH$1266,Sheet1!K$1+(Sheet1!$A$1-1)*10,FALSE)&gt;9999,-2,IF(VLOOKUP($A1627,Sheet1!$B$3:$AH$1266,Sheet1!K$1+(Sheet1!$A$1-1)*10,FALSE)&gt;999,-1,0)))))))</f>
        <v>---</v>
      </c>
      <c r="AB1627" s="385" t="str">
        <f>IF(ISNA(VLOOKUP($A1627,Sheet1!$B$3:$AH$1266,Sheet1!L$1+(Sheet1!$A$1-1)*10,FALSE))=TRUE,"---",IF(VLOOKUP($A1627,Sheet1!$B$3:$AH$1266,Sheet1!L$1+(Sheet1!$A$1-1)*10,FALSE)="---","---", (ROUND(VLOOKUP($A1627,Sheet1!$B$3:$AH$1266,Sheet1!L$1+(Sheet1!$A$1-1)*10,FALSE),IF(VLOOKUP($A1627,Sheet1!$B$3:$AH$1266,Sheet1!L$1+(Sheet1!$A$1-1)*10,FALSE)&gt;99999,-3,IF(VLOOKUP($A1627,Sheet1!$B$3:$AH$1266,Sheet1!L$1+(Sheet1!$A$1-1)*10,FALSE)&gt;9999,-2,IF(VLOOKUP($A1627,Sheet1!$B$3:$AH$1266,Sheet1!L$1+(Sheet1!$A$1-1)*10,FALSE)&gt;999,-1,0)))))))</f>
        <v>---</v>
      </c>
      <c r="AC1627" s="385" t="str">
        <f>IF(ISNA(VLOOKUP($A1627,Sheet1!$B$3:$AH$1266,Sheet1!M$1+(Sheet1!$A$1-1)*10,FALSE))=TRUE,"---",IF(VLOOKUP($A1627,Sheet1!$B$3:$AH$1266,Sheet1!M$1+(Sheet1!$A$1-1)*10,FALSE)="---","---", (ROUND(VLOOKUP($A1627,Sheet1!$B$3:$AH$1266,Sheet1!M$1+(Sheet1!$A$1-1)*10,FALSE),IF(VLOOKUP($A1627,Sheet1!$B$3:$AH$1266,Sheet1!M$1+(Sheet1!$A$1-1)*10,FALSE)&gt;99999,-3,IF(VLOOKUP($A1627,Sheet1!$B$3:$AH$1266,Sheet1!M$1+(Sheet1!$A$1-1)*10,FALSE)&gt;9999,-2,IF(VLOOKUP($A1627,Sheet1!$B$3:$AH$1266,Sheet1!M$1+(Sheet1!$A$1-1)*10,FALSE)&gt;999,-1,0)))))))</f>
        <v>---</v>
      </c>
      <c r="AD1627" s="385" t="str">
        <f>IF(ISNA(VLOOKUP($A1627,Sheet1!$B$3:$AH$1266,Sheet1!N$1+(Sheet1!$A$1-1)*10,FALSE))=TRUE,"---",IF(VLOOKUP($A1627,Sheet1!$B$3:$AH$1266,Sheet1!N$1+(Sheet1!$A$1-1)*10,FALSE)="---","---", (ROUND(VLOOKUP($A1627,Sheet1!$B$3:$AH$1266,Sheet1!N$1+(Sheet1!$A$1-1)*10,FALSE),IF(VLOOKUP($A1627,Sheet1!$B$3:$AH$1266,Sheet1!N$1+(Sheet1!$A$1-1)*10,FALSE)&gt;99999,-3,IF(VLOOKUP($A1627,Sheet1!$B$3:$AH$1266,Sheet1!N$1+(Sheet1!$A$1-1)*10,FALSE)&gt;9999,-2,IF(VLOOKUP($A1627,Sheet1!$B$3:$AH$1266,Sheet1!N$1+(Sheet1!$A$1-1)*10,FALSE)&gt;999,-1,0)))))))</f>
        <v>---</v>
      </c>
    </row>
    <row r="1628" spans="1:30" ht="25.5" customHeight="1" x14ac:dyDescent="0.25">
      <c r="A1628" s="303" t="s">
        <v>2382</v>
      </c>
      <c r="B1628" s="330" t="s">
        <v>2383</v>
      </c>
      <c r="C1628" s="303">
        <v>423051</v>
      </c>
      <c r="D1628" s="303">
        <v>762049</v>
      </c>
      <c r="E1628" s="307" t="s">
        <v>3042</v>
      </c>
      <c r="F1628" s="342" t="s">
        <v>4904</v>
      </c>
      <c r="G1628" s="318" t="s">
        <v>286</v>
      </c>
      <c r="H1628" s="347">
        <v>55.9</v>
      </c>
      <c r="I1628" s="112">
        <v>29887</v>
      </c>
      <c r="J1628" s="147">
        <v>11.25</v>
      </c>
      <c r="K1628" s="114" t="s">
        <v>4405</v>
      </c>
      <c r="L1628" s="115">
        <v>4470</v>
      </c>
      <c r="M1628" s="155">
        <v>80</v>
      </c>
      <c r="N1628" s="127" t="s">
        <v>258</v>
      </c>
      <c r="O1628" s="68">
        <f t="shared" si="55"/>
        <v>5.4362645267266299</v>
      </c>
      <c r="P1628" s="68">
        <f>IF(O1628&lt;&gt;"",VLOOKUP($A1628,Sheet4!$A$2:$O$1309,14,FALSE)*100,"")</f>
        <v>2.9628374135338253</v>
      </c>
      <c r="Q1628" s="68">
        <f>IF(P1628&lt;&gt;"",VLOOKUP($A1628,Sheet4!$A$2:$O$1309,15,FALSE)*100,"")</f>
        <v>25.516793370792435</v>
      </c>
      <c r="R1628" s="74">
        <f t="shared" si="56"/>
        <v>20</v>
      </c>
      <c r="S1628" s="356" t="s">
        <v>4367</v>
      </c>
      <c r="T1628" s="356" t="str">
        <f>IF(ISNA(VLOOKUP(A1628,Sheet1!B$3:C$1266,2,FALSE)=TRUE),"NC",VLOOKUP(A1628,Sheet1!B$3:C$1266,2,FALSE))</f>
        <v>Rural</v>
      </c>
      <c r="U1628" s="392">
        <f>IF(ISNA(VLOOKUP($A1628,Sheet1!$B$3:$AH$1266,Sheet1!E$1+(Sheet1!$A$1-1)*10,FALSE))=TRUE,"---",IF(VLOOKUP($A1628,Sheet1!$B$3:$AH$1266,Sheet1!E$1+(Sheet1!$A$1-1)*10,FALSE)="---","---", (ROUND(VLOOKUP($A1628,Sheet1!$B$3:$AH$1266,Sheet1!E$1+(Sheet1!$A$1-1)*10,FALSE),IF(VLOOKUP($A1628,Sheet1!$B$3:$AH$1266,Sheet1!E$1+(Sheet1!$A$1-1)*10,FALSE)&gt;99999,-3,IF(VLOOKUP($A1628,Sheet1!$B$3:$AH$1266,Sheet1!E$1+(Sheet1!$A$1-1)*10,FALSE)&gt;9999,-2,IF(VLOOKUP($A1628,Sheet1!$B$3:$AH$1266,Sheet1!E$1+(Sheet1!$A$1-1)*10,FALSE)&gt;999,-1,0)))))))</f>
        <v>1300</v>
      </c>
      <c r="V1628" s="392">
        <f>IF(ISNA(VLOOKUP($A1628,Sheet1!$B$3:$AH$1266,Sheet1!F$1+(Sheet1!$A$1-1)*10,FALSE))=TRUE,"---",IF(VLOOKUP($A1628,Sheet1!$B$3:$AH$1266,Sheet1!F$1+(Sheet1!$A$1-1)*10,FALSE)="---","---", (ROUND(VLOOKUP($A1628,Sheet1!$B$3:$AH$1266,Sheet1!F$1+(Sheet1!$A$1-1)*10,FALSE),IF(VLOOKUP($A1628,Sheet1!$B$3:$AH$1266,Sheet1!F$1+(Sheet1!$A$1-1)*10,FALSE)&gt;99999,-3,IF(VLOOKUP($A1628,Sheet1!$B$3:$AH$1266,Sheet1!F$1+(Sheet1!$A$1-1)*10,FALSE)&gt;9999,-2,IF(VLOOKUP($A1628,Sheet1!$B$3:$AH$1266,Sheet1!F$1+(Sheet1!$A$1-1)*10,FALSE)&gt;999,-1,0)))))))</f>
        <v>1560</v>
      </c>
      <c r="W1628" s="392">
        <f>IF(ISNA(VLOOKUP($A1628,Sheet1!$B$3:$AH$1266,Sheet1!G$1+(Sheet1!$A$1-1)*10,FALSE))=TRUE,"---",IF(VLOOKUP($A1628,Sheet1!$B$3:$AH$1266,Sheet1!G$1+(Sheet1!$A$1-1)*10,FALSE)="---","---", (ROUND(VLOOKUP($A1628,Sheet1!$B$3:$AH$1266,Sheet1!G$1+(Sheet1!$A$1-1)*10,FALSE),IF(VLOOKUP($A1628,Sheet1!$B$3:$AH$1266,Sheet1!G$1+(Sheet1!$A$1-1)*10,FALSE)&gt;99999,-3,IF(VLOOKUP($A1628,Sheet1!$B$3:$AH$1266,Sheet1!G$1+(Sheet1!$A$1-1)*10,FALSE)&gt;9999,-2,IF(VLOOKUP($A1628,Sheet1!$B$3:$AH$1266,Sheet1!G$1+(Sheet1!$A$1-1)*10,FALSE)&gt;999,-1,0)))))))</f>
        <v>1930</v>
      </c>
      <c r="X1628" s="392">
        <f>IF(ISNA(VLOOKUP($A1628,Sheet1!$B$3:$AH$1266,Sheet1!H$1+(Sheet1!$A$1-1)*10,FALSE))=TRUE,"---",IF(VLOOKUP($A1628,Sheet1!$B$3:$AH$1266,Sheet1!H$1+(Sheet1!$A$1-1)*10,FALSE)="---","---", (ROUND(VLOOKUP($A1628,Sheet1!$B$3:$AH$1266,Sheet1!H$1+(Sheet1!$A$1-1)*10,FALSE),IF(VLOOKUP($A1628,Sheet1!$B$3:$AH$1266,Sheet1!H$1+(Sheet1!$A$1-1)*10,FALSE)&gt;99999,-3,IF(VLOOKUP($A1628,Sheet1!$B$3:$AH$1266,Sheet1!H$1+(Sheet1!$A$1-1)*10,FALSE)&gt;9999,-2,IF(VLOOKUP($A1628,Sheet1!$B$3:$AH$1266,Sheet1!H$1+(Sheet1!$A$1-1)*10,FALSE)&gt;999,-1,0)))))))</f>
        <v>2950</v>
      </c>
      <c r="Y1628" s="392">
        <f>IF(ISNA(VLOOKUP($A1628,Sheet1!$B$3:$AH$1266,Sheet1!I$1+(Sheet1!$A$1-1)*10,FALSE))=TRUE,"---",IF(VLOOKUP($A1628,Sheet1!$B$3:$AH$1266,Sheet1!I$1+(Sheet1!$A$1-1)*10,FALSE)="---","---", (ROUND(VLOOKUP($A1628,Sheet1!$B$3:$AH$1266,Sheet1!I$1+(Sheet1!$A$1-1)*10,FALSE),IF(VLOOKUP($A1628,Sheet1!$B$3:$AH$1266,Sheet1!I$1+(Sheet1!$A$1-1)*10,FALSE)&gt;99999,-3,IF(VLOOKUP($A1628,Sheet1!$B$3:$AH$1266,Sheet1!I$1+(Sheet1!$A$1-1)*10,FALSE)&gt;9999,-2,IF(VLOOKUP($A1628,Sheet1!$B$3:$AH$1266,Sheet1!I$1+(Sheet1!$A$1-1)*10,FALSE)&gt;999,-1,0)))))))</f>
        <v>3710</v>
      </c>
      <c r="Z1628" s="392">
        <f>IF(ISNA(VLOOKUP($A1628,Sheet1!$B$3:$AH$1266,Sheet1!J$1+(Sheet1!$A$1-1)*10,FALSE))=TRUE,"---",IF(VLOOKUP($A1628,Sheet1!$B$3:$AH$1266,Sheet1!J$1+(Sheet1!$A$1-1)*10,FALSE)="---","---", (ROUND(VLOOKUP($A1628,Sheet1!$B$3:$AH$1266,Sheet1!J$1+(Sheet1!$A$1-1)*10,FALSE),IF(VLOOKUP($A1628,Sheet1!$B$3:$AH$1266,Sheet1!J$1+(Sheet1!$A$1-1)*10,FALSE)&gt;99999,-3,IF(VLOOKUP($A1628,Sheet1!$B$3:$AH$1266,Sheet1!J$1+(Sheet1!$A$1-1)*10,FALSE)&gt;9999,-2,IF(VLOOKUP($A1628,Sheet1!$B$3:$AH$1266,Sheet1!J$1+(Sheet1!$A$1-1)*10,FALSE)&gt;999,-1,0)))))))</f>
        <v>4740</v>
      </c>
      <c r="AA1628" s="392">
        <f>IF(ISNA(VLOOKUP($A1628,Sheet1!$B$3:$AH$1266,Sheet1!K$1+(Sheet1!$A$1-1)*10,FALSE))=TRUE,"---",IF(VLOOKUP($A1628,Sheet1!$B$3:$AH$1266,Sheet1!K$1+(Sheet1!$A$1-1)*10,FALSE)="---","---", (ROUND(VLOOKUP($A1628,Sheet1!$B$3:$AH$1266,Sheet1!K$1+(Sheet1!$A$1-1)*10,FALSE),IF(VLOOKUP($A1628,Sheet1!$B$3:$AH$1266,Sheet1!K$1+(Sheet1!$A$1-1)*10,FALSE)&gt;99999,-3,IF(VLOOKUP($A1628,Sheet1!$B$3:$AH$1266,Sheet1!K$1+(Sheet1!$A$1-1)*10,FALSE)&gt;9999,-2,IF(VLOOKUP($A1628,Sheet1!$B$3:$AH$1266,Sheet1!K$1+(Sheet1!$A$1-1)*10,FALSE)&gt;999,-1,0)))))))</f>
        <v>5610</v>
      </c>
      <c r="AB1628" s="392">
        <f>IF(ISNA(VLOOKUP($A1628,Sheet1!$B$3:$AH$1266,Sheet1!L$1+(Sheet1!$A$1-1)*10,FALSE))=TRUE,"---",IF(VLOOKUP($A1628,Sheet1!$B$3:$AH$1266,Sheet1!L$1+(Sheet1!$A$1-1)*10,FALSE)="---","---", (ROUND(VLOOKUP($A1628,Sheet1!$B$3:$AH$1266,Sheet1!L$1+(Sheet1!$A$1-1)*10,FALSE),IF(VLOOKUP($A1628,Sheet1!$B$3:$AH$1266,Sheet1!L$1+(Sheet1!$A$1-1)*10,FALSE)&gt;99999,-3,IF(VLOOKUP($A1628,Sheet1!$B$3:$AH$1266,Sheet1!L$1+(Sheet1!$A$1-1)*10,FALSE)&gt;9999,-2,IF(VLOOKUP($A1628,Sheet1!$B$3:$AH$1266,Sheet1!L$1+(Sheet1!$A$1-1)*10,FALSE)&gt;999,-1,0)))))))</f>
        <v>6470</v>
      </c>
      <c r="AC1628" s="392">
        <f>IF(ISNA(VLOOKUP($A1628,Sheet1!$B$3:$AH$1266,Sheet1!M$1+(Sheet1!$A$1-1)*10,FALSE))=TRUE,"---",IF(VLOOKUP($A1628,Sheet1!$B$3:$AH$1266,Sheet1!M$1+(Sheet1!$A$1-1)*10,FALSE)="---","---", (ROUND(VLOOKUP($A1628,Sheet1!$B$3:$AH$1266,Sheet1!M$1+(Sheet1!$A$1-1)*10,FALSE),IF(VLOOKUP($A1628,Sheet1!$B$3:$AH$1266,Sheet1!M$1+(Sheet1!$A$1-1)*10,FALSE)&gt;99999,-3,IF(VLOOKUP($A1628,Sheet1!$B$3:$AH$1266,Sheet1!M$1+(Sheet1!$A$1-1)*10,FALSE)&gt;9999,-2,IF(VLOOKUP($A1628,Sheet1!$B$3:$AH$1266,Sheet1!M$1+(Sheet1!$A$1-1)*10,FALSE)&gt;999,-1,0)))))))</f>
        <v>7370</v>
      </c>
      <c r="AD1628" s="392">
        <f>IF(ISNA(VLOOKUP($A1628,Sheet1!$B$3:$AH$1266,Sheet1!N$1+(Sheet1!$A$1-1)*10,FALSE))=TRUE,"---",IF(VLOOKUP($A1628,Sheet1!$B$3:$AH$1266,Sheet1!N$1+(Sheet1!$A$1-1)*10,FALSE)="---","---", (ROUND(VLOOKUP($A1628,Sheet1!$B$3:$AH$1266,Sheet1!N$1+(Sheet1!$A$1-1)*10,FALSE),IF(VLOOKUP($A1628,Sheet1!$B$3:$AH$1266,Sheet1!N$1+(Sheet1!$A$1-1)*10,FALSE)&gt;99999,-3,IF(VLOOKUP($A1628,Sheet1!$B$3:$AH$1266,Sheet1!N$1+(Sheet1!$A$1-1)*10,FALSE)&gt;9999,-2,IF(VLOOKUP($A1628,Sheet1!$B$3:$AH$1266,Sheet1!N$1+(Sheet1!$A$1-1)*10,FALSE)&gt;999,-1,0)))))))</f>
        <v>8660</v>
      </c>
    </row>
    <row r="1629" spans="1:30" ht="25.5" customHeight="1" x14ac:dyDescent="0.25">
      <c r="A1629" s="303"/>
      <c r="B1629" s="331"/>
      <c r="C1629" s="303"/>
      <c r="D1629" s="303"/>
      <c r="E1629" s="307" t="e">
        <v>#N/A</v>
      </c>
      <c r="F1629" s="401"/>
      <c r="G1629" s="405"/>
      <c r="H1629" s="347"/>
      <c r="I1629" s="112">
        <v>27663</v>
      </c>
      <c r="J1629" s="113">
        <v>8.91</v>
      </c>
      <c r="K1629" s="114" t="s">
        <v>4405</v>
      </c>
      <c r="L1629" s="115">
        <v>2250</v>
      </c>
      <c r="M1629" s="116">
        <v>40.299999999999997</v>
      </c>
      <c r="N1629" s="114" t="s">
        <v>4405</v>
      </c>
      <c r="O1629" s="68" t="s">
        <v>4405</v>
      </c>
      <c r="P1629" s="68" t="s">
        <v>4405</v>
      </c>
      <c r="Q1629" s="68" t="s">
        <v>4405</v>
      </c>
      <c r="R1629" s="74" t="s">
        <v>4405</v>
      </c>
      <c r="S1629" s="356" t="e">
        <v>#N/A</v>
      </c>
      <c r="T1629" s="356" t="str">
        <f>IF(ISNA(VLOOKUP(A1629,Sheet1!B$3:C$1266,2,FALSE)=TRUE),"ND",VLOOKUP(A1629,Sheet1!B$3:C$1266,2,FALSE))</f>
        <v>ND</v>
      </c>
      <c r="U1629" s="392" t="str">
        <f>IF(ISNA(VLOOKUP($A1629,Sheet1!$B$3:$AH$1266,Sheet1!E$1+(Sheet1!$A$1-1)*10,FALSE))=TRUE,"---",IF(VLOOKUP($A1629,Sheet1!$B$3:$AH$1266,Sheet1!E$1+(Sheet1!$A$1-1)*10,FALSE)="---","---", (ROUND(VLOOKUP($A1629,Sheet1!$B$3:$AH$1266,Sheet1!E$1+(Sheet1!$A$1-1)*10,FALSE),IF(VLOOKUP($A1629,Sheet1!$B$3:$AH$1266,Sheet1!E$1+(Sheet1!$A$1-1)*10,FALSE)&gt;99999,-3,IF(VLOOKUP($A1629,Sheet1!$B$3:$AH$1266,Sheet1!E$1+(Sheet1!$A$1-1)*10,FALSE)&gt;9999,-2,IF(VLOOKUP($A1629,Sheet1!$B$3:$AH$1266,Sheet1!E$1+(Sheet1!$A$1-1)*10,FALSE)&gt;999,-1,0)))))))</f>
        <v>---</v>
      </c>
      <c r="V1629" s="392" t="str">
        <f>IF(ISNA(VLOOKUP($A1629,Sheet1!$B$3:$AH$1266,Sheet1!F$1+(Sheet1!$A$1-1)*10,FALSE))=TRUE,"---",IF(VLOOKUP($A1629,Sheet1!$B$3:$AH$1266,Sheet1!F$1+(Sheet1!$A$1-1)*10,FALSE)="---","---", (ROUND(VLOOKUP($A1629,Sheet1!$B$3:$AH$1266,Sheet1!F$1+(Sheet1!$A$1-1)*10,FALSE),IF(VLOOKUP($A1629,Sheet1!$B$3:$AH$1266,Sheet1!F$1+(Sheet1!$A$1-1)*10,FALSE)&gt;99999,-3,IF(VLOOKUP($A1629,Sheet1!$B$3:$AH$1266,Sheet1!F$1+(Sheet1!$A$1-1)*10,FALSE)&gt;9999,-2,IF(VLOOKUP($A1629,Sheet1!$B$3:$AH$1266,Sheet1!F$1+(Sheet1!$A$1-1)*10,FALSE)&gt;999,-1,0)))))))</f>
        <v>---</v>
      </c>
      <c r="W1629" s="392" t="str">
        <f>IF(ISNA(VLOOKUP($A1629,Sheet1!$B$3:$AH$1266,Sheet1!G$1+(Sheet1!$A$1-1)*10,FALSE))=TRUE,"---",IF(VLOOKUP($A1629,Sheet1!$B$3:$AH$1266,Sheet1!G$1+(Sheet1!$A$1-1)*10,FALSE)="---","---", (ROUND(VLOOKUP($A1629,Sheet1!$B$3:$AH$1266,Sheet1!G$1+(Sheet1!$A$1-1)*10,FALSE),IF(VLOOKUP($A1629,Sheet1!$B$3:$AH$1266,Sheet1!G$1+(Sheet1!$A$1-1)*10,FALSE)&gt;99999,-3,IF(VLOOKUP($A1629,Sheet1!$B$3:$AH$1266,Sheet1!G$1+(Sheet1!$A$1-1)*10,FALSE)&gt;9999,-2,IF(VLOOKUP($A1629,Sheet1!$B$3:$AH$1266,Sheet1!G$1+(Sheet1!$A$1-1)*10,FALSE)&gt;999,-1,0)))))))</f>
        <v>---</v>
      </c>
      <c r="X1629" s="392" t="str">
        <f>IF(ISNA(VLOOKUP($A1629,Sheet1!$B$3:$AH$1266,Sheet1!H$1+(Sheet1!$A$1-1)*10,FALSE))=TRUE,"---",IF(VLOOKUP($A1629,Sheet1!$B$3:$AH$1266,Sheet1!H$1+(Sheet1!$A$1-1)*10,FALSE)="---","---", (ROUND(VLOOKUP($A1629,Sheet1!$B$3:$AH$1266,Sheet1!H$1+(Sheet1!$A$1-1)*10,FALSE),IF(VLOOKUP($A1629,Sheet1!$B$3:$AH$1266,Sheet1!H$1+(Sheet1!$A$1-1)*10,FALSE)&gt;99999,-3,IF(VLOOKUP($A1629,Sheet1!$B$3:$AH$1266,Sheet1!H$1+(Sheet1!$A$1-1)*10,FALSE)&gt;9999,-2,IF(VLOOKUP($A1629,Sheet1!$B$3:$AH$1266,Sheet1!H$1+(Sheet1!$A$1-1)*10,FALSE)&gt;999,-1,0)))))))</f>
        <v>---</v>
      </c>
      <c r="Y1629" s="392" t="str">
        <f>IF(ISNA(VLOOKUP($A1629,Sheet1!$B$3:$AH$1266,Sheet1!I$1+(Sheet1!$A$1-1)*10,FALSE))=TRUE,"---",IF(VLOOKUP($A1629,Sheet1!$B$3:$AH$1266,Sheet1!I$1+(Sheet1!$A$1-1)*10,FALSE)="---","---", (ROUND(VLOOKUP($A1629,Sheet1!$B$3:$AH$1266,Sheet1!I$1+(Sheet1!$A$1-1)*10,FALSE),IF(VLOOKUP($A1629,Sheet1!$B$3:$AH$1266,Sheet1!I$1+(Sheet1!$A$1-1)*10,FALSE)&gt;99999,-3,IF(VLOOKUP($A1629,Sheet1!$B$3:$AH$1266,Sheet1!I$1+(Sheet1!$A$1-1)*10,FALSE)&gt;9999,-2,IF(VLOOKUP($A1629,Sheet1!$B$3:$AH$1266,Sheet1!I$1+(Sheet1!$A$1-1)*10,FALSE)&gt;999,-1,0)))))))</f>
        <v>---</v>
      </c>
      <c r="Z1629" s="392" t="str">
        <f>IF(ISNA(VLOOKUP($A1629,Sheet1!$B$3:$AH$1266,Sheet1!J$1+(Sheet1!$A$1-1)*10,FALSE))=TRUE,"---",IF(VLOOKUP($A1629,Sheet1!$B$3:$AH$1266,Sheet1!J$1+(Sheet1!$A$1-1)*10,FALSE)="---","---", (ROUND(VLOOKUP($A1629,Sheet1!$B$3:$AH$1266,Sheet1!J$1+(Sheet1!$A$1-1)*10,FALSE),IF(VLOOKUP($A1629,Sheet1!$B$3:$AH$1266,Sheet1!J$1+(Sheet1!$A$1-1)*10,FALSE)&gt;99999,-3,IF(VLOOKUP($A1629,Sheet1!$B$3:$AH$1266,Sheet1!J$1+(Sheet1!$A$1-1)*10,FALSE)&gt;9999,-2,IF(VLOOKUP($A1629,Sheet1!$B$3:$AH$1266,Sheet1!J$1+(Sheet1!$A$1-1)*10,FALSE)&gt;999,-1,0)))))))</f>
        <v>---</v>
      </c>
      <c r="AA1629" s="392" t="str">
        <f>IF(ISNA(VLOOKUP($A1629,Sheet1!$B$3:$AH$1266,Sheet1!K$1+(Sheet1!$A$1-1)*10,FALSE))=TRUE,"---",IF(VLOOKUP($A1629,Sheet1!$B$3:$AH$1266,Sheet1!K$1+(Sheet1!$A$1-1)*10,FALSE)="---","---", (ROUND(VLOOKUP($A1629,Sheet1!$B$3:$AH$1266,Sheet1!K$1+(Sheet1!$A$1-1)*10,FALSE),IF(VLOOKUP($A1629,Sheet1!$B$3:$AH$1266,Sheet1!K$1+(Sheet1!$A$1-1)*10,FALSE)&gt;99999,-3,IF(VLOOKUP($A1629,Sheet1!$B$3:$AH$1266,Sheet1!K$1+(Sheet1!$A$1-1)*10,FALSE)&gt;9999,-2,IF(VLOOKUP($A1629,Sheet1!$B$3:$AH$1266,Sheet1!K$1+(Sheet1!$A$1-1)*10,FALSE)&gt;999,-1,0)))))))</f>
        <v>---</v>
      </c>
      <c r="AB1629" s="392" t="str">
        <f>IF(ISNA(VLOOKUP($A1629,Sheet1!$B$3:$AH$1266,Sheet1!L$1+(Sheet1!$A$1-1)*10,FALSE))=TRUE,"---",IF(VLOOKUP($A1629,Sheet1!$B$3:$AH$1266,Sheet1!L$1+(Sheet1!$A$1-1)*10,FALSE)="---","---", (ROUND(VLOOKUP($A1629,Sheet1!$B$3:$AH$1266,Sheet1!L$1+(Sheet1!$A$1-1)*10,FALSE),IF(VLOOKUP($A1629,Sheet1!$B$3:$AH$1266,Sheet1!L$1+(Sheet1!$A$1-1)*10,FALSE)&gt;99999,-3,IF(VLOOKUP($A1629,Sheet1!$B$3:$AH$1266,Sheet1!L$1+(Sheet1!$A$1-1)*10,FALSE)&gt;9999,-2,IF(VLOOKUP($A1629,Sheet1!$B$3:$AH$1266,Sheet1!L$1+(Sheet1!$A$1-1)*10,FALSE)&gt;999,-1,0)))))))</f>
        <v>---</v>
      </c>
      <c r="AC1629" s="392" t="str">
        <f>IF(ISNA(VLOOKUP($A1629,Sheet1!$B$3:$AH$1266,Sheet1!M$1+(Sheet1!$A$1-1)*10,FALSE))=TRUE,"---",IF(VLOOKUP($A1629,Sheet1!$B$3:$AH$1266,Sheet1!M$1+(Sheet1!$A$1-1)*10,FALSE)="---","---", (ROUND(VLOOKUP($A1629,Sheet1!$B$3:$AH$1266,Sheet1!M$1+(Sheet1!$A$1-1)*10,FALSE),IF(VLOOKUP($A1629,Sheet1!$B$3:$AH$1266,Sheet1!M$1+(Sheet1!$A$1-1)*10,FALSE)&gt;99999,-3,IF(VLOOKUP($A1629,Sheet1!$B$3:$AH$1266,Sheet1!M$1+(Sheet1!$A$1-1)*10,FALSE)&gt;9999,-2,IF(VLOOKUP($A1629,Sheet1!$B$3:$AH$1266,Sheet1!M$1+(Sheet1!$A$1-1)*10,FALSE)&gt;999,-1,0)))))))</f>
        <v>---</v>
      </c>
      <c r="AD1629" s="392" t="str">
        <f>IF(ISNA(VLOOKUP($A1629,Sheet1!$B$3:$AH$1266,Sheet1!N$1+(Sheet1!$A$1-1)*10,FALSE))=TRUE,"---",IF(VLOOKUP($A1629,Sheet1!$B$3:$AH$1266,Sheet1!N$1+(Sheet1!$A$1-1)*10,FALSE)="---","---", (ROUND(VLOOKUP($A1629,Sheet1!$B$3:$AH$1266,Sheet1!N$1+(Sheet1!$A$1-1)*10,FALSE),IF(VLOOKUP($A1629,Sheet1!$B$3:$AH$1266,Sheet1!N$1+(Sheet1!$A$1-1)*10,FALSE)&gt;99999,-3,IF(VLOOKUP($A1629,Sheet1!$B$3:$AH$1266,Sheet1!N$1+(Sheet1!$A$1-1)*10,FALSE)&gt;9999,-2,IF(VLOOKUP($A1629,Sheet1!$B$3:$AH$1266,Sheet1!N$1+(Sheet1!$A$1-1)*10,FALSE)&gt;999,-1,0)))))))</f>
        <v>---</v>
      </c>
    </row>
    <row r="1630" spans="1:30" ht="25.5" customHeight="1" x14ac:dyDescent="0.25">
      <c r="A1630" s="133" t="s">
        <v>2384</v>
      </c>
      <c r="B1630" s="141" t="s">
        <v>2385</v>
      </c>
      <c r="C1630" s="133">
        <v>423128</v>
      </c>
      <c r="D1630" s="133">
        <v>761143</v>
      </c>
      <c r="E1630" s="67" t="s">
        <v>3037</v>
      </c>
      <c r="F1630" s="135" t="s">
        <v>4405</v>
      </c>
      <c r="G1630" s="118" t="s">
        <v>160</v>
      </c>
      <c r="H1630" s="136">
        <v>2.4900000000000002</v>
      </c>
      <c r="I1630" s="119">
        <v>17857</v>
      </c>
      <c r="J1630" s="137" t="s">
        <v>4405</v>
      </c>
      <c r="K1630" s="118" t="s">
        <v>17</v>
      </c>
      <c r="L1630" s="122">
        <v>1120</v>
      </c>
      <c r="M1630" s="123">
        <v>450</v>
      </c>
      <c r="N1630" s="118" t="s">
        <v>160</v>
      </c>
      <c r="O1630" s="71">
        <f t="shared" si="55"/>
        <v>0.40224887781530116</v>
      </c>
      <c r="P1630" s="71">
        <f>IF(O1630&lt;&gt;"",VLOOKUP($A1630,Sheet4!$A$2:$O$1309,14,FALSE)*100,"")</f>
        <v>1.6530475841972203</v>
      </c>
      <c r="Q1630" s="71">
        <f>IF(P1630&lt;&gt;"",VLOOKUP($A1630,Sheet4!$A$2:$O$1309,15,FALSE)*100,"")</f>
        <v>15.063774173960775</v>
      </c>
      <c r="R1630" s="73" t="str">
        <f t="shared" si="56"/>
        <v>&gt;200,  &lt;500</v>
      </c>
      <c r="S1630" s="63" t="s">
        <v>4367</v>
      </c>
      <c r="T1630" s="63" t="str">
        <f>IF(ISNA(VLOOKUP(A1630,Sheet1!B$3:C$1266,2,FALSE)=TRUE),"NC",VLOOKUP(A1630,Sheet1!B$3:C$1266,2,FALSE))</f>
        <v>Rural</v>
      </c>
      <c r="U1630" s="66">
        <f>IF(ISNA(VLOOKUP($A1630,Sheet1!$B$3:$AH$1266,Sheet1!E$1+(Sheet1!$A$1-1)*10,FALSE))=TRUE,"---",IF(VLOOKUP($A1630,Sheet1!$B$3:$AH$1266,Sheet1!E$1+(Sheet1!$A$1-1)*10,FALSE)="---","---", (ROUND(VLOOKUP($A1630,Sheet1!$B$3:$AH$1266,Sheet1!E$1+(Sheet1!$A$1-1)*10,FALSE),IF(VLOOKUP($A1630,Sheet1!$B$3:$AH$1266,Sheet1!E$1+(Sheet1!$A$1-1)*10,FALSE)&gt;99999,-3,IF(VLOOKUP($A1630,Sheet1!$B$3:$AH$1266,Sheet1!E$1+(Sheet1!$A$1-1)*10,FALSE)&gt;9999,-2,IF(VLOOKUP($A1630,Sheet1!$B$3:$AH$1266,Sheet1!E$1+(Sheet1!$A$1-1)*10,FALSE)&gt;999,-1,0)))))))</f>
        <v>124</v>
      </c>
      <c r="V1630" s="66">
        <f>IF(ISNA(VLOOKUP($A1630,Sheet1!$B$3:$AH$1266,Sheet1!F$1+(Sheet1!$A$1-1)*10,FALSE))=TRUE,"---",IF(VLOOKUP($A1630,Sheet1!$B$3:$AH$1266,Sheet1!F$1+(Sheet1!$A$1-1)*10,FALSE)="---","---", (ROUND(VLOOKUP($A1630,Sheet1!$B$3:$AH$1266,Sheet1!F$1+(Sheet1!$A$1-1)*10,FALSE),IF(VLOOKUP($A1630,Sheet1!$B$3:$AH$1266,Sheet1!F$1+(Sheet1!$A$1-1)*10,FALSE)&gt;99999,-3,IF(VLOOKUP($A1630,Sheet1!$B$3:$AH$1266,Sheet1!F$1+(Sheet1!$A$1-1)*10,FALSE)&gt;9999,-2,IF(VLOOKUP($A1630,Sheet1!$B$3:$AH$1266,Sheet1!F$1+(Sheet1!$A$1-1)*10,FALSE)&gt;999,-1,0)))))))</f>
        <v>156</v>
      </c>
      <c r="W1630" s="66">
        <f>IF(ISNA(VLOOKUP($A1630,Sheet1!$B$3:$AH$1266,Sheet1!G$1+(Sheet1!$A$1-1)*10,FALSE))=TRUE,"---",IF(VLOOKUP($A1630,Sheet1!$B$3:$AH$1266,Sheet1!G$1+(Sheet1!$A$1-1)*10,FALSE)="---","---", (ROUND(VLOOKUP($A1630,Sheet1!$B$3:$AH$1266,Sheet1!G$1+(Sheet1!$A$1-1)*10,FALSE),IF(VLOOKUP($A1630,Sheet1!$B$3:$AH$1266,Sheet1!G$1+(Sheet1!$A$1-1)*10,FALSE)&gt;99999,-3,IF(VLOOKUP($A1630,Sheet1!$B$3:$AH$1266,Sheet1!G$1+(Sheet1!$A$1-1)*10,FALSE)&gt;9999,-2,IF(VLOOKUP($A1630,Sheet1!$B$3:$AH$1266,Sheet1!G$1+(Sheet1!$A$1-1)*10,FALSE)&gt;999,-1,0)))))))</f>
        <v>202</v>
      </c>
      <c r="X1630" s="66">
        <f>IF(ISNA(VLOOKUP($A1630,Sheet1!$B$3:$AH$1266,Sheet1!H$1+(Sheet1!$A$1-1)*10,FALSE))=TRUE,"---",IF(VLOOKUP($A1630,Sheet1!$B$3:$AH$1266,Sheet1!H$1+(Sheet1!$A$1-1)*10,FALSE)="---","---", (ROUND(VLOOKUP($A1630,Sheet1!$B$3:$AH$1266,Sheet1!H$1+(Sheet1!$A$1-1)*10,FALSE),IF(VLOOKUP($A1630,Sheet1!$B$3:$AH$1266,Sheet1!H$1+(Sheet1!$A$1-1)*10,FALSE)&gt;99999,-3,IF(VLOOKUP($A1630,Sheet1!$B$3:$AH$1266,Sheet1!H$1+(Sheet1!$A$1-1)*10,FALSE)&gt;9999,-2,IF(VLOOKUP($A1630,Sheet1!$B$3:$AH$1266,Sheet1!H$1+(Sheet1!$A$1-1)*10,FALSE)&gt;999,-1,0)))))))</f>
        <v>343</v>
      </c>
      <c r="Y1630" s="66">
        <f>IF(ISNA(VLOOKUP($A1630,Sheet1!$B$3:$AH$1266,Sheet1!I$1+(Sheet1!$A$1-1)*10,FALSE))=TRUE,"---",IF(VLOOKUP($A1630,Sheet1!$B$3:$AH$1266,Sheet1!I$1+(Sheet1!$A$1-1)*10,FALSE)="---","---", (ROUND(VLOOKUP($A1630,Sheet1!$B$3:$AH$1266,Sheet1!I$1+(Sheet1!$A$1-1)*10,FALSE),IF(VLOOKUP($A1630,Sheet1!$B$3:$AH$1266,Sheet1!I$1+(Sheet1!$A$1-1)*10,FALSE)&gt;99999,-3,IF(VLOOKUP($A1630,Sheet1!$B$3:$AH$1266,Sheet1!I$1+(Sheet1!$A$1-1)*10,FALSE)&gt;9999,-2,IF(VLOOKUP($A1630,Sheet1!$B$3:$AH$1266,Sheet1!I$1+(Sheet1!$A$1-1)*10,FALSE)&gt;999,-1,0)))))))</f>
        <v>456</v>
      </c>
      <c r="Z1630" s="66">
        <f>IF(ISNA(VLOOKUP($A1630,Sheet1!$B$3:$AH$1266,Sheet1!J$1+(Sheet1!$A$1-1)*10,FALSE))=TRUE,"---",IF(VLOOKUP($A1630,Sheet1!$B$3:$AH$1266,Sheet1!J$1+(Sheet1!$A$1-1)*10,FALSE)="---","---", (ROUND(VLOOKUP($A1630,Sheet1!$B$3:$AH$1266,Sheet1!J$1+(Sheet1!$A$1-1)*10,FALSE),IF(VLOOKUP($A1630,Sheet1!$B$3:$AH$1266,Sheet1!J$1+(Sheet1!$A$1-1)*10,FALSE)&gt;99999,-3,IF(VLOOKUP($A1630,Sheet1!$B$3:$AH$1266,Sheet1!J$1+(Sheet1!$A$1-1)*10,FALSE)&gt;9999,-2,IF(VLOOKUP($A1630,Sheet1!$B$3:$AH$1266,Sheet1!J$1+(Sheet1!$A$1-1)*10,FALSE)&gt;999,-1,0)))))))</f>
        <v>616</v>
      </c>
      <c r="AA1630" s="66">
        <f>IF(ISNA(VLOOKUP($A1630,Sheet1!$B$3:$AH$1266,Sheet1!K$1+(Sheet1!$A$1-1)*10,FALSE))=TRUE,"---",IF(VLOOKUP($A1630,Sheet1!$B$3:$AH$1266,Sheet1!K$1+(Sheet1!$A$1-1)*10,FALSE)="---","---", (ROUND(VLOOKUP($A1630,Sheet1!$B$3:$AH$1266,Sheet1!K$1+(Sheet1!$A$1-1)*10,FALSE),IF(VLOOKUP($A1630,Sheet1!$B$3:$AH$1266,Sheet1!K$1+(Sheet1!$A$1-1)*10,FALSE)&gt;99999,-3,IF(VLOOKUP($A1630,Sheet1!$B$3:$AH$1266,Sheet1!K$1+(Sheet1!$A$1-1)*10,FALSE)&gt;9999,-2,IF(VLOOKUP($A1630,Sheet1!$B$3:$AH$1266,Sheet1!K$1+(Sheet1!$A$1-1)*10,FALSE)&gt;999,-1,0)))))))</f>
        <v>756</v>
      </c>
      <c r="AB1630" s="66">
        <f>IF(ISNA(VLOOKUP($A1630,Sheet1!$B$3:$AH$1266,Sheet1!L$1+(Sheet1!$A$1-1)*10,FALSE))=TRUE,"---",IF(VLOOKUP($A1630,Sheet1!$B$3:$AH$1266,Sheet1!L$1+(Sheet1!$A$1-1)*10,FALSE)="---","---", (ROUND(VLOOKUP($A1630,Sheet1!$B$3:$AH$1266,Sheet1!L$1+(Sheet1!$A$1-1)*10,FALSE),IF(VLOOKUP($A1630,Sheet1!$B$3:$AH$1266,Sheet1!L$1+(Sheet1!$A$1-1)*10,FALSE)&gt;99999,-3,IF(VLOOKUP($A1630,Sheet1!$B$3:$AH$1266,Sheet1!L$1+(Sheet1!$A$1-1)*10,FALSE)&gt;9999,-2,IF(VLOOKUP($A1630,Sheet1!$B$3:$AH$1266,Sheet1!L$1+(Sheet1!$A$1-1)*10,FALSE)&gt;999,-1,0)))))))</f>
        <v>900</v>
      </c>
      <c r="AC1630" s="66">
        <f>IF(ISNA(VLOOKUP($A1630,Sheet1!$B$3:$AH$1266,Sheet1!M$1+(Sheet1!$A$1-1)*10,FALSE))=TRUE,"---",IF(VLOOKUP($A1630,Sheet1!$B$3:$AH$1266,Sheet1!M$1+(Sheet1!$A$1-1)*10,FALSE)="---","---", (ROUND(VLOOKUP($A1630,Sheet1!$B$3:$AH$1266,Sheet1!M$1+(Sheet1!$A$1-1)*10,FALSE),IF(VLOOKUP($A1630,Sheet1!$B$3:$AH$1266,Sheet1!M$1+(Sheet1!$A$1-1)*10,FALSE)&gt;99999,-3,IF(VLOOKUP($A1630,Sheet1!$B$3:$AH$1266,Sheet1!M$1+(Sheet1!$A$1-1)*10,FALSE)&gt;9999,-2,IF(VLOOKUP($A1630,Sheet1!$B$3:$AH$1266,Sheet1!M$1+(Sheet1!$A$1-1)*10,FALSE)&gt;999,-1,0)))))))</f>
        <v>1050</v>
      </c>
      <c r="AD1630" s="66">
        <f>IF(ISNA(VLOOKUP($A1630,Sheet1!$B$3:$AH$1266,Sheet1!N$1+(Sheet1!$A$1-1)*10,FALSE))=TRUE,"---",IF(VLOOKUP($A1630,Sheet1!$B$3:$AH$1266,Sheet1!N$1+(Sheet1!$A$1-1)*10,FALSE)="---","---", (ROUND(VLOOKUP($A1630,Sheet1!$B$3:$AH$1266,Sheet1!N$1+(Sheet1!$A$1-1)*10,FALSE),IF(VLOOKUP($A1630,Sheet1!$B$3:$AH$1266,Sheet1!N$1+(Sheet1!$A$1-1)*10,FALSE)&gt;99999,-3,IF(VLOOKUP($A1630,Sheet1!$B$3:$AH$1266,Sheet1!N$1+(Sheet1!$A$1-1)*10,FALSE)&gt;9999,-2,IF(VLOOKUP($A1630,Sheet1!$B$3:$AH$1266,Sheet1!N$1+(Sheet1!$A$1-1)*10,FALSE)&gt;999,-1,0)))))))</f>
        <v>1280</v>
      </c>
    </row>
    <row r="1631" spans="1:30" ht="25.5" customHeight="1" x14ac:dyDescent="0.25">
      <c r="A1631" s="303" t="s">
        <v>2386</v>
      </c>
      <c r="B1631" s="330" t="s">
        <v>2387</v>
      </c>
      <c r="C1631" s="303">
        <v>422918</v>
      </c>
      <c r="D1631" s="303">
        <v>761807</v>
      </c>
      <c r="E1631" s="307" t="s">
        <v>3042</v>
      </c>
      <c r="F1631" s="342" t="s">
        <v>4905</v>
      </c>
      <c r="G1631" s="431" t="s">
        <v>286</v>
      </c>
      <c r="H1631" s="347">
        <v>20.7</v>
      </c>
      <c r="I1631" s="326">
        <v>29887</v>
      </c>
      <c r="J1631" s="324">
        <v>8.3800000000000008</v>
      </c>
      <c r="K1631" s="315" t="s">
        <v>4405</v>
      </c>
      <c r="L1631" s="320">
        <v>4670</v>
      </c>
      <c r="M1631" s="322">
        <v>226</v>
      </c>
      <c r="N1631" s="315" t="s">
        <v>4405</v>
      </c>
      <c r="O1631" s="299">
        <f t="shared" si="55"/>
        <v>0.39165427909898876</v>
      </c>
      <c r="P1631" s="299">
        <f>IF(O1631&lt;&gt;"",VLOOKUP($A1631,Sheet4!$A$2:$O$1309,14,FALSE)*100,"")</f>
        <v>1.0690774659705471</v>
      </c>
      <c r="Q1631" s="299">
        <f>IF(P1631&lt;&gt;"",VLOOKUP($A1631,Sheet4!$A$2:$O$1309,15,FALSE)*100,"")</f>
        <v>9.992761063857591</v>
      </c>
      <c r="R1631" s="301" t="str">
        <f t="shared" si="56"/>
        <v>&gt;200,  &lt;500</v>
      </c>
      <c r="S1631" s="356" t="s">
        <v>4367</v>
      </c>
      <c r="T1631" s="356" t="str">
        <f>IF(ISNA(VLOOKUP(A1631,Sheet1!B$3:C$1266,2,FALSE)=TRUE),"NC",VLOOKUP(A1631,Sheet1!B$3:C$1266,2,FALSE))</f>
        <v>Rural10</v>
      </c>
      <c r="U1631" s="392">
        <f>IF(ISNA(VLOOKUP($A1631,Sheet1!$B$3:$AH$1266,Sheet1!E$1+(Sheet1!$A$1-1)*10,FALSE))=TRUE,"---",IF(VLOOKUP($A1631,Sheet1!$B$3:$AH$1266,Sheet1!E$1+(Sheet1!$A$1-1)*10,FALSE)="---","---", (ROUND(VLOOKUP($A1631,Sheet1!$B$3:$AH$1266,Sheet1!E$1+(Sheet1!$A$1-1)*10,FALSE),IF(VLOOKUP($A1631,Sheet1!$B$3:$AH$1266,Sheet1!E$1+(Sheet1!$A$1-1)*10,FALSE)&gt;99999,-3,IF(VLOOKUP($A1631,Sheet1!$B$3:$AH$1266,Sheet1!E$1+(Sheet1!$A$1-1)*10,FALSE)&gt;9999,-2,IF(VLOOKUP($A1631,Sheet1!$B$3:$AH$1266,Sheet1!E$1+(Sheet1!$A$1-1)*10,FALSE)&gt;999,-1,0)))))))</f>
        <v>576</v>
      </c>
      <c r="V1631" s="392">
        <f>IF(ISNA(VLOOKUP($A1631,Sheet1!$B$3:$AH$1266,Sheet1!F$1+(Sheet1!$A$1-1)*10,FALSE))=TRUE,"---",IF(VLOOKUP($A1631,Sheet1!$B$3:$AH$1266,Sheet1!F$1+(Sheet1!$A$1-1)*10,FALSE)="---","---", (ROUND(VLOOKUP($A1631,Sheet1!$B$3:$AH$1266,Sheet1!F$1+(Sheet1!$A$1-1)*10,FALSE),IF(VLOOKUP($A1631,Sheet1!$B$3:$AH$1266,Sheet1!F$1+(Sheet1!$A$1-1)*10,FALSE)&gt;99999,-3,IF(VLOOKUP($A1631,Sheet1!$B$3:$AH$1266,Sheet1!F$1+(Sheet1!$A$1-1)*10,FALSE)&gt;9999,-2,IF(VLOOKUP($A1631,Sheet1!$B$3:$AH$1266,Sheet1!F$1+(Sheet1!$A$1-1)*10,FALSE)&gt;999,-1,0)))))))</f>
        <v>692</v>
      </c>
      <c r="W1631" s="392">
        <f>IF(ISNA(VLOOKUP($A1631,Sheet1!$B$3:$AH$1266,Sheet1!G$1+(Sheet1!$A$1-1)*10,FALSE))=TRUE,"---",IF(VLOOKUP($A1631,Sheet1!$B$3:$AH$1266,Sheet1!G$1+(Sheet1!$A$1-1)*10,FALSE)="---","---", (ROUND(VLOOKUP($A1631,Sheet1!$B$3:$AH$1266,Sheet1!G$1+(Sheet1!$A$1-1)*10,FALSE),IF(VLOOKUP($A1631,Sheet1!$B$3:$AH$1266,Sheet1!G$1+(Sheet1!$A$1-1)*10,FALSE)&gt;99999,-3,IF(VLOOKUP($A1631,Sheet1!$B$3:$AH$1266,Sheet1!G$1+(Sheet1!$A$1-1)*10,FALSE)&gt;9999,-2,IF(VLOOKUP($A1631,Sheet1!$B$3:$AH$1266,Sheet1!G$1+(Sheet1!$A$1-1)*10,FALSE)&gt;999,-1,0)))))))</f>
        <v>857</v>
      </c>
      <c r="X1631" s="392">
        <f>IF(ISNA(VLOOKUP($A1631,Sheet1!$B$3:$AH$1266,Sheet1!H$1+(Sheet1!$A$1-1)*10,FALSE))=TRUE,"---",IF(VLOOKUP($A1631,Sheet1!$B$3:$AH$1266,Sheet1!H$1+(Sheet1!$A$1-1)*10,FALSE)="---","---", (ROUND(VLOOKUP($A1631,Sheet1!$B$3:$AH$1266,Sheet1!H$1+(Sheet1!$A$1-1)*10,FALSE),IF(VLOOKUP($A1631,Sheet1!$B$3:$AH$1266,Sheet1!H$1+(Sheet1!$A$1-1)*10,FALSE)&gt;99999,-3,IF(VLOOKUP($A1631,Sheet1!$B$3:$AH$1266,Sheet1!H$1+(Sheet1!$A$1-1)*10,FALSE)&gt;9999,-2,IF(VLOOKUP($A1631,Sheet1!$B$3:$AH$1266,Sheet1!H$1+(Sheet1!$A$1-1)*10,FALSE)&gt;999,-1,0)))))))</f>
        <v>1380</v>
      </c>
      <c r="Y1631" s="392">
        <f>IF(ISNA(VLOOKUP($A1631,Sheet1!$B$3:$AH$1266,Sheet1!I$1+(Sheet1!$A$1-1)*10,FALSE))=TRUE,"---",IF(VLOOKUP($A1631,Sheet1!$B$3:$AH$1266,Sheet1!I$1+(Sheet1!$A$1-1)*10,FALSE)="---","---", (ROUND(VLOOKUP($A1631,Sheet1!$B$3:$AH$1266,Sheet1!I$1+(Sheet1!$A$1-1)*10,FALSE),IF(VLOOKUP($A1631,Sheet1!$B$3:$AH$1266,Sheet1!I$1+(Sheet1!$A$1-1)*10,FALSE)&gt;99999,-3,IF(VLOOKUP($A1631,Sheet1!$B$3:$AH$1266,Sheet1!I$1+(Sheet1!$A$1-1)*10,FALSE)&gt;9999,-2,IF(VLOOKUP($A1631,Sheet1!$B$3:$AH$1266,Sheet1!I$1+(Sheet1!$A$1-1)*10,FALSE)&gt;999,-1,0)))))))</f>
        <v>1810</v>
      </c>
      <c r="Z1631" s="392">
        <f>IF(ISNA(VLOOKUP($A1631,Sheet1!$B$3:$AH$1266,Sheet1!J$1+(Sheet1!$A$1-1)*10,FALSE))=TRUE,"---",IF(VLOOKUP($A1631,Sheet1!$B$3:$AH$1266,Sheet1!J$1+(Sheet1!$A$1-1)*10,FALSE)="---","---", (ROUND(VLOOKUP($A1631,Sheet1!$B$3:$AH$1266,Sheet1!J$1+(Sheet1!$A$1-1)*10,FALSE),IF(VLOOKUP($A1631,Sheet1!$B$3:$AH$1266,Sheet1!J$1+(Sheet1!$A$1-1)*10,FALSE)&gt;99999,-3,IF(VLOOKUP($A1631,Sheet1!$B$3:$AH$1266,Sheet1!J$1+(Sheet1!$A$1-1)*10,FALSE)&gt;9999,-2,IF(VLOOKUP($A1631,Sheet1!$B$3:$AH$1266,Sheet1!J$1+(Sheet1!$A$1-1)*10,FALSE)&gt;999,-1,0)))))))</f>
        <v>2460</v>
      </c>
      <c r="AA1631" s="392">
        <f>IF(ISNA(VLOOKUP($A1631,Sheet1!$B$3:$AH$1266,Sheet1!K$1+(Sheet1!$A$1-1)*10,FALSE))=TRUE,"---",IF(VLOOKUP($A1631,Sheet1!$B$3:$AH$1266,Sheet1!K$1+(Sheet1!$A$1-1)*10,FALSE)="---","---", (ROUND(VLOOKUP($A1631,Sheet1!$B$3:$AH$1266,Sheet1!K$1+(Sheet1!$A$1-1)*10,FALSE),IF(VLOOKUP($A1631,Sheet1!$B$3:$AH$1266,Sheet1!K$1+(Sheet1!$A$1-1)*10,FALSE)&gt;99999,-3,IF(VLOOKUP($A1631,Sheet1!$B$3:$AH$1266,Sheet1!K$1+(Sheet1!$A$1-1)*10,FALSE)&gt;9999,-2,IF(VLOOKUP($A1631,Sheet1!$B$3:$AH$1266,Sheet1!K$1+(Sheet1!$A$1-1)*10,FALSE)&gt;999,-1,0)))))))</f>
        <v>3020</v>
      </c>
      <c r="AB1631" s="392">
        <f>IF(ISNA(VLOOKUP($A1631,Sheet1!$B$3:$AH$1266,Sheet1!L$1+(Sheet1!$A$1-1)*10,FALSE))=TRUE,"---",IF(VLOOKUP($A1631,Sheet1!$B$3:$AH$1266,Sheet1!L$1+(Sheet1!$A$1-1)*10,FALSE)="---","---", (ROUND(VLOOKUP($A1631,Sheet1!$B$3:$AH$1266,Sheet1!L$1+(Sheet1!$A$1-1)*10,FALSE),IF(VLOOKUP($A1631,Sheet1!$B$3:$AH$1266,Sheet1!L$1+(Sheet1!$A$1-1)*10,FALSE)&gt;99999,-3,IF(VLOOKUP($A1631,Sheet1!$B$3:$AH$1266,Sheet1!L$1+(Sheet1!$A$1-1)*10,FALSE)&gt;9999,-2,IF(VLOOKUP($A1631,Sheet1!$B$3:$AH$1266,Sheet1!L$1+(Sheet1!$A$1-1)*10,FALSE)&gt;999,-1,0)))))))</f>
        <v>3630</v>
      </c>
      <c r="AC1631" s="392">
        <f>IF(ISNA(VLOOKUP($A1631,Sheet1!$B$3:$AH$1266,Sheet1!M$1+(Sheet1!$A$1-1)*10,FALSE))=TRUE,"---",IF(VLOOKUP($A1631,Sheet1!$B$3:$AH$1266,Sheet1!M$1+(Sheet1!$A$1-1)*10,FALSE)="---","---", (ROUND(VLOOKUP($A1631,Sheet1!$B$3:$AH$1266,Sheet1!M$1+(Sheet1!$A$1-1)*10,FALSE),IF(VLOOKUP($A1631,Sheet1!$B$3:$AH$1266,Sheet1!M$1+(Sheet1!$A$1-1)*10,FALSE)&gt;99999,-3,IF(VLOOKUP($A1631,Sheet1!$B$3:$AH$1266,Sheet1!M$1+(Sheet1!$A$1-1)*10,FALSE)&gt;9999,-2,IF(VLOOKUP($A1631,Sheet1!$B$3:$AH$1266,Sheet1!M$1+(Sheet1!$A$1-1)*10,FALSE)&gt;999,-1,0)))))))</f>
        <v>4320</v>
      </c>
      <c r="AD1631" s="392">
        <f>IF(ISNA(VLOOKUP($A1631,Sheet1!$B$3:$AH$1266,Sheet1!N$1+(Sheet1!$A$1-1)*10,FALSE))=TRUE,"---",IF(VLOOKUP($A1631,Sheet1!$B$3:$AH$1266,Sheet1!N$1+(Sheet1!$A$1-1)*10,FALSE)="---","---", (ROUND(VLOOKUP($A1631,Sheet1!$B$3:$AH$1266,Sheet1!N$1+(Sheet1!$A$1-1)*10,FALSE),IF(VLOOKUP($A1631,Sheet1!$B$3:$AH$1266,Sheet1!N$1+(Sheet1!$A$1-1)*10,FALSE)&gt;99999,-3,IF(VLOOKUP($A1631,Sheet1!$B$3:$AH$1266,Sheet1!N$1+(Sheet1!$A$1-1)*10,FALSE)&gt;9999,-2,IF(VLOOKUP($A1631,Sheet1!$B$3:$AH$1266,Sheet1!N$1+(Sheet1!$A$1-1)*10,FALSE)&gt;999,-1,0)))))))</f>
        <v>5360</v>
      </c>
    </row>
    <row r="1632" spans="1:30" ht="25.5" customHeight="1" x14ac:dyDescent="0.25">
      <c r="A1632" s="303"/>
      <c r="B1632" s="331"/>
      <c r="C1632" s="303"/>
      <c r="D1632" s="303"/>
      <c r="E1632" s="307"/>
      <c r="F1632" s="401"/>
      <c r="G1632" s="432"/>
      <c r="H1632" s="347"/>
      <c r="I1632" s="327"/>
      <c r="J1632" s="325"/>
      <c r="K1632" s="316"/>
      <c r="L1632" s="321"/>
      <c r="M1632" s="323"/>
      <c r="N1632" s="316"/>
      <c r="O1632" s="317" t="e">
        <f t="shared" si="55"/>
        <v>#NUM!</v>
      </c>
      <c r="P1632" s="317" t="e">
        <f>IF(O1632&lt;&gt;"",VLOOKUP($A1632,Sheet4!$A$2:$O$1309,14,FALSE)*100,"")</f>
        <v>#NUM!</v>
      </c>
      <c r="Q1632" s="317" t="e">
        <f>IF(P1632&lt;&gt;"",VLOOKUP($A1632,Sheet4!$A$2:$O$1309,15,FALSE)*100,"")</f>
        <v>#NUM!</v>
      </c>
      <c r="R1632" s="356" t="e">
        <f t="shared" si="56"/>
        <v>#NUM!</v>
      </c>
      <c r="S1632" s="356"/>
      <c r="T1632" s="356"/>
      <c r="U1632" s="392"/>
      <c r="V1632" s="392"/>
      <c r="W1632" s="392"/>
      <c r="X1632" s="392"/>
      <c r="Y1632" s="392"/>
      <c r="Z1632" s="392"/>
      <c r="AA1632" s="392"/>
      <c r="AB1632" s="392"/>
      <c r="AC1632" s="392"/>
      <c r="AD1632" s="392"/>
    </row>
    <row r="1633" spans="1:30" ht="25.5" customHeight="1" x14ac:dyDescent="0.25">
      <c r="A1633" s="304" t="s">
        <v>2388</v>
      </c>
      <c r="B1633" s="393" t="s">
        <v>2389</v>
      </c>
      <c r="C1633" s="304">
        <v>422650</v>
      </c>
      <c r="D1633" s="304">
        <v>761443</v>
      </c>
      <c r="E1633" s="305" t="s">
        <v>3037</v>
      </c>
      <c r="F1633" s="117">
        <v>1974</v>
      </c>
      <c r="G1633" s="118" t="s">
        <v>31</v>
      </c>
      <c r="H1633" s="348">
        <v>2.73</v>
      </c>
      <c r="I1633" s="377">
        <v>27663</v>
      </c>
      <c r="J1633" s="379">
        <v>5.13</v>
      </c>
      <c r="K1633" s="340" t="s">
        <v>4405</v>
      </c>
      <c r="L1633" s="338">
        <v>450</v>
      </c>
      <c r="M1633" s="381">
        <v>165</v>
      </c>
      <c r="N1633" s="351" t="s">
        <v>17</v>
      </c>
      <c r="O1633" s="328">
        <f t="shared" si="55"/>
        <v>18.368435543913026</v>
      </c>
      <c r="P1633" s="328">
        <f>IF(O1633&lt;&gt;"",VLOOKUP($A1633,Sheet4!$A$2:$O$1309,14,FALSE)*100,"")</f>
        <v>5.0400619044778328</v>
      </c>
      <c r="Q1633" s="328">
        <f>IF(P1633&lt;&gt;"",VLOOKUP($A1633,Sheet4!$A$2:$O$1309,15,FALSE)*100,"")</f>
        <v>39.742921895856099</v>
      </c>
      <c r="R1633" s="358">
        <f t="shared" si="56"/>
        <v>5</v>
      </c>
      <c r="S1633" s="357" t="s">
        <v>4367</v>
      </c>
      <c r="T1633" s="357" t="str">
        <f>IF(ISNA(VLOOKUP(A1633,Sheet1!B$3:C$1266,2,FALSE)=TRUE),"NC",VLOOKUP(A1633,Sheet1!B$3:C$1266,2,FALSE))</f>
        <v>Rural</v>
      </c>
      <c r="U1633" s="385">
        <f>IF(ISNA(VLOOKUP($A1633,Sheet1!$B$3:$AH$1266,Sheet1!E$1+(Sheet1!$A$1-1)*10,FALSE))=TRUE,"---",IF(VLOOKUP($A1633,Sheet1!$B$3:$AH$1266,Sheet1!E$1+(Sheet1!$A$1-1)*10,FALSE)="---","---", (ROUND(VLOOKUP($A1633,Sheet1!$B$3:$AH$1266,Sheet1!E$1+(Sheet1!$A$1-1)*10,FALSE),IF(VLOOKUP($A1633,Sheet1!$B$3:$AH$1266,Sheet1!E$1+(Sheet1!$A$1-1)*10,FALSE)&gt;99999,-3,IF(VLOOKUP($A1633,Sheet1!$B$3:$AH$1266,Sheet1!E$1+(Sheet1!$A$1-1)*10,FALSE)&gt;9999,-2,IF(VLOOKUP($A1633,Sheet1!$B$3:$AH$1266,Sheet1!E$1+(Sheet1!$A$1-1)*10,FALSE)&gt;999,-1,0)))))))</f>
        <v>152</v>
      </c>
      <c r="V1633" s="385">
        <f>IF(ISNA(VLOOKUP($A1633,Sheet1!$B$3:$AH$1266,Sheet1!F$1+(Sheet1!$A$1-1)*10,FALSE))=TRUE,"---",IF(VLOOKUP($A1633,Sheet1!$B$3:$AH$1266,Sheet1!F$1+(Sheet1!$A$1-1)*10,FALSE)="---","---", (ROUND(VLOOKUP($A1633,Sheet1!$B$3:$AH$1266,Sheet1!F$1+(Sheet1!$A$1-1)*10,FALSE),IF(VLOOKUP($A1633,Sheet1!$B$3:$AH$1266,Sheet1!F$1+(Sheet1!$A$1-1)*10,FALSE)&gt;99999,-3,IF(VLOOKUP($A1633,Sheet1!$B$3:$AH$1266,Sheet1!F$1+(Sheet1!$A$1-1)*10,FALSE)&gt;9999,-2,IF(VLOOKUP($A1633,Sheet1!$B$3:$AH$1266,Sheet1!F$1+(Sheet1!$A$1-1)*10,FALSE)&gt;999,-1,0)))))))</f>
        <v>191</v>
      </c>
      <c r="W1633" s="385">
        <f>IF(ISNA(VLOOKUP($A1633,Sheet1!$B$3:$AH$1266,Sheet1!G$1+(Sheet1!$A$1-1)*10,FALSE))=TRUE,"---",IF(VLOOKUP($A1633,Sheet1!$B$3:$AH$1266,Sheet1!G$1+(Sheet1!$A$1-1)*10,FALSE)="---","---", (ROUND(VLOOKUP($A1633,Sheet1!$B$3:$AH$1266,Sheet1!G$1+(Sheet1!$A$1-1)*10,FALSE),IF(VLOOKUP($A1633,Sheet1!$B$3:$AH$1266,Sheet1!G$1+(Sheet1!$A$1-1)*10,FALSE)&gt;99999,-3,IF(VLOOKUP($A1633,Sheet1!$B$3:$AH$1266,Sheet1!G$1+(Sheet1!$A$1-1)*10,FALSE)&gt;9999,-2,IF(VLOOKUP($A1633,Sheet1!$B$3:$AH$1266,Sheet1!G$1+(Sheet1!$A$1-1)*10,FALSE)&gt;999,-1,0)))))))</f>
        <v>250</v>
      </c>
      <c r="X1633" s="385">
        <f>IF(ISNA(VLOOKUP($A1633,Sheet1!$B$3:$AH$1266,Sheet1!H$1+(Sheet1!$A$1-1)*10,FALSE))=TRUE,"---",IF(VLOOKUP($A1633,Sheet1!$B$3:$AH$1266,Sheet1!H$1+(Sheet1!$A$1-1)*10,FALSE)="---","---", (ROUND(VLOOKUP($A1633,Sheet1!$B$3:$AH$1266,Sheet1!H$1+(Sheet1!$A$1-1)*10,FALSE),IF(VLOOKUP($A1633,Sheet1!$B$3:$AH$1266,Sheet1!H$1+(Sheet1!$A$1-1)*10,FALSE)&gt;99999,-3,IF(VLOOKUP($A1633,Sheet1!$B$3:$AH$1266,Sheet1!H$1+(Sheet1!$A$1-1)*10,FALSE)&gt;9999,-2,IF(VLOOKUP($A1633,Sheet1!$B$3:$AH$1266,Sheet1!H$1+(Sheet1!$A$1-1)*10,FALSE)&gt;999,-1,0)))))))</f>
        <v>429</v>
      </c>
      <c r="Y1633" s="385">
        <f>IF(ISNA(VLOOKUP($A1633,Sheet1!$B$3:$AH$1266,Sheet1!I$1+(Sheet1!$A$1-1)*10,FALSE))=TRUE,"---",IF(VLOOKUP($A1633,Sheet1!$B$3:$AH$1266,Sheet1!I$1+(Sheet1!$A$1-1)*10,FALSE)="---","---", (ROUND(VLOOKUP($A1633,Sheet1!$B$3:$AH$1266,Sheet1!I$1+(Sheet1!$A$1-1)*10,FALSE),IF(VLOOKUP($A1633,Sheet1!$B$3:$AH$1266,Sheet1!I$1+(Sheet1!$A$1-1)*10,FALSE)&gt;99999,-3,IF(VLOOKUP($A1633,Sheet1!$B$3:$AH$1266,Sheet1!I$1+(Sheet1!$A$1-1)*10,FALSE)&gt;9999,-2,IF(VLOOKUP($A1633,Sheet1!$B$3:$AH$1266,Sheet1!I$1+(Sheet1!$A$1-1)*10,FALSE)&gt;999,-1,0)))))))</f>
        <v>575</v>
      </c>
      <c r="Z1633" s="385">
        <f>IF(ISNA(VLOOKUP($A1633,Sheet1!$B$3:$AH$1266,Sheet1!J$1+(Sheet1!$A$1-1)*10,FALSE))=TRUE,"---",IF(VLOOKUP($A1633,Sheet1!$B$3:$AH$1266,Sheet1!J$1+(Sheet1!$A$1-1)*10,FALSE)="---","---", (ROUND(VLOOKUP($A1633,Sheet1!$B$3:$AH$1266,Sheet1!J$1+(Sheet1!$A$1-1)*10,FALSE),IF(VLOOKUP($A1633,Sheet1!$B$3:$AH$1266,Sheet1!J$1+(Sheet1!$A$1-1)*10,FALSE)&gt;99999,-3,IF(VLOOKUP($A1633,Sheet1!$B$3:$AH$1266,Sheet1!J$1+(Sheet1!$A$1-1)*10,FALSE)&gt;9999,-2,IF(VLOOKUP($A1633,Sheet1!$B$3:$AH$1266,Sheet1!J$1+(Sheet1!$A$1-1)*10,FALSE)&gt;999,-1,0)))))))</f>
        <v>782</v>
      </c>
      <c r="AA1633" s="385">
        <f>IF(ISNA(VLOOKUP($A1633,Sheet1!$B$3:$AH$1266,Sheet1!K$1+(Sheet1!$A$1-1)*10,FALSE))=TRUE,"---",IF(VLOOKUP($A1633,Sheet1!$B$3:$AH$1266,Sheet1!K$1+(Sheet1!$A$1-1)*10,FALSE)="---","---", (ROUND(VLOOKUP($A1633,Sheet1!$B$3:$AH$1266,Sheet1!K$1+(Sheet1!$A$1-1)*10,FALSE),IF(VLOOKUP($A1633,Sheet1!$B$3:$AH$1266,Sheet1!K$1+(Sheet1!$A$1-1)*10,FALSE)&gt;99999,-3,IF(VLOOKUP($A1633,Sheet1!$B$3:$AH$1266,Sheet1!K$1+(Sheet1!$A$1-1)*10,FALSE)&gt;9999,-2,IF(VLOOKUP($A1633,Sheet1!$B$3:$AH$1266,Sheet1!K$1+(Sheet1!$A$1-1)*10,FALSE)&gt;999,-1,0)))))))</f>
        <v>964</v>
      </c>
      <c r="AB1633" s="385">
        <f>IF(ISNA(VLOOKUP($A1633,Sheet1!$B$3:$AH$1266,Sheet1!L$1+(Sheet1!$A$1-1)*10,FALSE))=TRUE,"---",IF(VLOOKUP($A1633,Sheet1!$B$3:$AH$1266,Sheet1!L$1+(Sheet1!$A$1-1)*10,FALSE)="---","---", (ROUND(VLOOKUP($A1633,Sheet1!$B$3:$AH$1266,Sheet1!L$1+(Sheet1!$A$1-1)*10,FALSE),IF(VLOOKUP($A1633,Sheet1!$B$3:$AH$1266,Sheet1!L$1+(Sheet1!$A$1-1)*10,FALSE)&gt;99999,-3,IF(VLOOKUP($A1633,Sheet1!$B$3:$AH$1266,Sheet1!L$1+(Sheet1!$A$1-1)*10,FALSE)&gt;9999,-2,IF(VLOOKUP($A1633,Sheet1!$B$3:$AH$1266,Sheet1!L$1+(Sheet1!$A$1-1)*10,FALSE)&gt;999,-1,0)))))))</f>
        <v>1150</v>
      </c>
      <c r="AC1633" s="385">
        <f>IF(ISNA(VLOOKUP($A1633,Sheet1!$B$3:$AH$1266,Sheet1!M$1+(Sheet1!$A$1-1)*10,FALSE))=TRUE,"---",IF(VLOOKUP($A1633,Sheet1!$B$3:$AH$1266,Sheet1!M$1+(Sheet1!$A$1-1)*10,FALSE)="---","---", (ROUND(VLOOKUP($A1633,Sheet1!$B$3:$AH$1266,Sheet1!M$1+(Sheet1!$A$1-1)*10,FALSE),IF(VLOOKUP($A1633,Sheet1!$B$3:$AH$1266,Sheet1!M$1+(Sheet1!$A$1-1)*10,FALSE)&gt;99999,-3,IF(VLOOKUP($A1633,Sheet1!$B$3:$AH$1266,Sheet1!M$1+(Sheet1!$A$1-1)*10,FALSE)&gt;9999,-2,IF(VLOOKUP($A1633,Sheet1!$B$3:$AH$1266,Sheet1!M$1+(Sheet1!$A$1-1)*10,FALSE)&gt;999,-1,0)))))))</f>
        <v>1350</v>
      </c>
      <c r="AD1633" s="385">
        <f>IF(ISNA(VLOOKUP($A1633,Sheet1!$B$3:$AH$1266,Sheet1!N$1+(Sheet1!$A$1-1)*10,FALSE))=TRUE,"---",IF(VLOOKUP($A1633,Sheet1!$B$3:$AH$1266,Sheet1!N$1+(Sheet1!$A$1-1)*10,FALSE)="---","---", (ROUND(VLOOKUP($A1633,Sheet1!$B$3:$AH$1266,Sheet1!N$1+(Sheet1!$A$1-1)*10,FALSE),IF(VLOOKUP($A1633,Sheet1!$B$3:$AH$1266,Sheet1!N$1+(Sheet1!$A$1-1)*10,FALSE)&gt;99999,-3,IF(VLOOKUP($A1633,Sheet1!$B$3:$AH$1266,Sheet1!N$1+(Sheet1!$A$1-1)*10,FALSE)&gt;9999,-2,IF(VLOOKUP($A1633,Sheet1!$B$3:$AH$1266,Sheet1!N$1+(Sheet1!$A$1-1)*10,FALSE)&gt;999,-1,0)))))))</f>
        <v>1650</v>
      </c>
    </row>
    <row r="1634" spans="1:30" ht="25.5" customHeight="1" x14ac:dyDescent="0.25">
      <c r="A1634" s="304"/>
      <c r="B1634" s="346"/>
      <c r="C1634" s="304"/>
      <c r="D1634" s="304"/>
      <c r="E1634" s="305"/>
      <c r="F1634" s="117" t="s">
        <v>4861</v>
      </c>
      <c r="G1634" s="118" t="s">
        <v>286</v>
      </c>
      <c r="H1634" s="348"/>
      <c r="I1634" s="378"/>
      <c r="J1634" s="380"/>
      <c r="K1634" s="341"/>
      <c r="L1634" s="339"/>
      <c r="M1634" s="382"/>
      <c r="N1634" s="352"/>
      <c r="O1634" s="329" t="e">
        <f t="shared" si="55"/>
        <v>#NUM!</v>
      </c>
      <c r="P1634" s="329" t="e">
        <f>IF(O1634&lt;&gt;"",VLOOKUP($A1634,Sheet4!$A$2:$O$1309,14,FALSE)*100,"")</f>
        <v>#NUM!</v>
      </c>
      <c r="Q1634" s="329" t="e">
        <f>IF(P1634&lt;&gt;"",VLOOKUP($A1634,Sheet4!$A$2:$O$1309,15,FALSE)*100,"")</f>
        <v>#NUM!</v>
      </c>
      <c r="R1634" s="357" t="e">
        <f t="shared" si="56"/>
        <v>#NUM!</v>
      </c>
      <c r="S1634" s="357"/>
      <c r="T1634" s="357"/>
      <c r="U1634" s="385"/>
      <c r="V1634" s="385"/>
      <c r="W1634" s="385"/>
      <c r="X1634" s="385"/>
      <c r="Y1634" s="385"/>
      <c r="Z1634" s="385"/>
      <c r="AA1634" s="385"/>
      <c r="AB1634" s="385"/>
      <c r="AC1634" s="385"/>
      <c r="AD1634" s="385"/>
    </row>
    <row r="1635" spans="1:30" ht="25.5" customHeight="1" x14ac:dyDescent="0.25">
      <c r="A1635" s="125" t="s">
        <v>2390</v>
      </c>
      <c r="B1635" s="126" t="s">
        <v>2391</v>
      </c>
      <c r="C1635" s="125">
        <v>422912</v>
      </c>
      <c r="D1635" s="125">
        <v>761810</v>
      </c>
      <c r="E1635" s="70" t="s">
        <v>3042</v>
      </c>
      <c r="F1635" s="139" t="s">
        <v>4405</v>
      </c>
      <c r="G1635" s="127" t="s">
        <v>160</v>
      </c>
      <c r="H1635" s="167">
        <v>9.6999999999999993</v>
      </c>
      <c r="I1635" s="112">
        <v>27663</v>
      </c>
      <c r="J1635" s="140" t="s">
        <v>4405</v>
      </c>
      <c r="K1635" s="127" t="s">
        <v>17</v>
      </c>
      <c r="L1635" s="115">
        <v>680</v>
      </c>
      <c r="M1635" s="116">
        <v>70.099999999999994</v>
      </c>
      <c r="N1635" s="127" t="s">
        <v>457</v>
      </c>
      <c r="O1635" s="68">
        <f t="shared" si="55"/>
        <v>34.87970466392067</v>
      </c>
      <c r="P1635" s="68">
        <f>IF(O1635&lt;&gt;"",VLOOKUP($A1635,Sheet4!$A$2:$O$1309,14,FALSE)*100,"")</f>
        <v>7.3173059784285899</v>
      </c>
      <c r="Q1635" s="68">
        <f>IF(P1635&lt;&gt;"",VLOOKUP($A1635,Sheet4!$A$2:$O$1309,15,FALSE)*100,"")</f>
        <v>52.493698681221801</v>
      </c>
      <c r="R1635" s="74">
        <f t="shared" si="56"/>
        <v>3</v>
      </c>
      <c r="S1635" s="64" t="s">
        <v>4367</v>
      </c>
      <c r="T1635" s="64" t="str">
        <f>IF(ISNA(VLOOKUP(A1635,Sheet1!B$3:C$1266,2,FALSE)=TRUE),"NC",VLOOKUP(A1635,Sheet1!B$3:C$1266,2,FALSE))</f>
        <v>Rural</v>
      </c>
      <c r="U1635" s="65">
        <f>IF(ISNA(VLOOKUP($A1635,Sheet1!$B$3:$AH$1266,Sheet1!E$1+(Sheet1!$A$1-1)*10,FALSE))=TRUE,"---",IF(VLOOKUP($A1635,Sheet1!$B$3:$AH$1266,Sheet1!E$1+(Sheet1!$A$1-1)*10,FALSE)="---","---", (ROUND(VLOOKUP($A1635,Sheet1!$B$3:$AH$1266,Sheet1!E$1+(Sheet1!$A$1-1)*10,FALSE),IF(VLOOKUP($A1635,Sheet1!$B$3:$AH$1266,Sheet1!E$1+(Sheet1!$A$1-1)*10,FALSE)&gt;99999,-3,IF(VLOOKUP($A1635,Sheet1!$B$3:$AH$1266,Sheet1!E$1+(Sheet1!$A$1-1)*10,FALSE)&gt;9999,-2,IF(VLOOKUP($A1635,Sheet1!$B$3:$AH$1266,Sheet1!E$1+(Sheet1!$A$1-1)*10,FALSE)&gt;999,-1,0)))))))</f>
        <v>336</v>
      </c>
      <c r="V1635" s="65">
        <f>IF(ISNA(VLOOKUP($A1635,Sheet1!$B$3:$AH$1266,Sheet1!F$1+(Sheet1!$A$1-1)*10,FALSE))=TRUE,"---",IF(VLOOKUP($A1635,Sheet1!$B$3:$AH$1266,Sheet1!F$1+(Sheet1!$A$1-1)*10,FALSE)="---","---", (ROUND(VLOOKUP($A1635,Sheet1!$B$3:$AH$1266,Sheet1!F$1+(Sheet1!$A$1-1)*10,FALSE),IF(VLOOKUP($A1635,Sheet1!$B$3:$AH$1266,Sheet1!F$1+(Sheet1!$A$1-1)*10,FALSE)&gt;99999,-3,IF(VLOOKUP($A1635,Sheet1!$B$3:$AH$1266,Sheet1!F$1+(Sheet1!$A$1-1)*10,FALSE)&gt;9999,-2,IF(VLOOKUP($A1635,Sheet1!$B$3:$AH$1266,Sheet1!F$1+(Sheet1!$A$1-1)*10,FALSE)&gt;999,-1,0)))))))</f>
        <v>415</v>
      </c>
      <c r="W1635" s="65">
        <f>IF(ISNA(VLOOKUP($A1635,Sheet1!$B$3:$AH$1266,Sheet1!G$1+(Sheet1!$A$1-1)*10,FALSE))=TRUE,"---",IF(VLOOKUP($A1635,Sheet1!$B$3:$AH$1266,Sheet1!G$1+(Sheet1!$A$1-1)*10,FALSE)="---","---", (ROUND(VLOOKUP($A1635,Sheet1!$B$3:$AH$1266,Sheet1!G$1+(Sheet1!$A$1-1)*10,FALSE),IF(VLOOKUP($A1635,Sheet1!$B$3:$AH$1266,Sheet1!G$1+(Sheet1!$A$1-1)*10,FALSE)&gt;99999,-3,IF(VLOOKUP($A1635,Sheet1!$B$3:$AH$1266,Sheet1!G$1+(Sheet1!$A$1-1)*10,FALSE)&gt;9999,-2,IF(VLOOKUP($A1635,Sheet1!$B$3:$AH$1266,Sheet1!G$1+(Sheet1!$A$1-1)*10,FALSE)&gt;999,-1,0)))))))</f>
        <v>530</v>
      </c>
      <c r="X1635" s="65">
        <f>IF(ISNA(VLOOKUP($A1635,Sheet1!$B$3:$AH$1266,Sheet1!H$1+(Sheet1!$A$1-1)*10,FALSE))=TRUE,"---",IF(VLOOKUP($A1635,Sheet1!$B$3:$AH$1266,Sheet1!H$1+(Sheet1!$A$1-1)*10,FALSE)="---","---", (ROUND(VLOOKUP($A1635,Sheet1!$B$3:$AH$1266,Sheet1!H$1+(Sheet1!$A$1-1)*10,FALSE),IF(VLOOKUP($A1635,Sheet1!$B$3:$AH$1266,Sheet1!H$1+(Sheet1!$A$1-1)*10,FALSE)&gt;99999,-3,IF(VLOOKUP($A1635,Sheet1!$B$3:$AH$1266,Sheet1!H$1+(Sheet1!$A$1-1)*10,FALSE)&gt;9999,-2,IF(VLOOKUP($A1635,Sheet1!$B$3:$AH$1266,Sheet1!H$1+(Sheet1!$A$1-1)*10,FALSE)&gt;999,-1,0)))))))</f>
        <v>869</v>
      </c>
      <c r="Y1635" s="65">
        <f>IF(ISNA(VLOOKUP($A1635,Sheet1!$B$3:$AH$1266,Sheet1!I$1+(Sheet1!$A$1-1)*10,FALSE))=TRUE,"---",IF(VLOOKUP($A1635,Sheet1!$B$3:$AH$1266,Sheet1!I$1+(Sheet1!$A$1-1)*10,FALSE)="---","---", (ROUND(VLOOKUP($A1635,Sheet1!$B$3:$AH$1266,Sheet1!I$1+(Sheet1!$A$1-1)*10,FALSE),IF(VLOOKUP($A1635,Sheet1!$B$3:$AH$1266,Sheet1!I$1+(Sheet1!$A$1-1)*10,FALSE)&gt;99999,-3,IF(VLOOKUP($A1635,Sheet1!$B$3:$AH$1266,Sheet1!I$1+(Sheet1!$A$1-1)*10,FALSE)&gt;9999,-2,IF(VLOOKUP($A1635,Sheet1!$B$3:$AH$1266,Sheet1!I$1+(Sheet1!$A$1-1)*10,FALSE)&gt;999,-1,0)))))))</f>
        <v>1130</v>
      </c>
      <c r="Z1635" s="65">
        <f>IF(ISNA(VLOOKUP($A1635,Sheet1!$B$3:$AH$1266,Sheet1!J$1+(Sheet1!$A$1-1)*10,FALSE))=TRUE,"---",IF(VLOOKUP($A1635,Sheet1!$B$3:$AH$1266,Sheet1!J$1+(Sheet1!$A$1-1)*10,FALSE)="---","---", (ROUND(VLOOKUP($A1635,Sheet1!$B$3:$AH$1266,Sheet1!J$1+(Sheet1!$A$1-1)*10,FALSE),IF(VLOOKUP($A1635,Sheet1!$B$3:$AH$1266,Sheet1!J$1+(Sheet1!$A$1-1)*10,FALSE)&gt;99999,-3,IF(VLOOKUP($A1635,Sheet1!$B$3:$AH$1266,Sheet1!J$1+(Sheet1!$A$1-1)*10,FALSE)&gt;9999,-2,IF(VLOOKUP($A1635,Sheet1!$B$3:$AH$1266,Sheet1!J$1+(Sheet1!$A$1-1)*10,FALSE)&gt;999,-1,0)))))))</f>
        <v>1500</v>
      </c>
      <c r="AA1635" s="65">
        <f>IF(ISNA(VLOOKUP($A1635,Sheet1!$B$3:$AH$1266,Sheet1!K$1+(Sheet1!$A$1-1)*10,FALSE))=TRUE,"---",IF(VLOOKUP($A1635,Sheet1!$B$3:$AH$1266,Sheet1!K$1+(Sheet1!$A$1-1)*10,FALSE)="---","---", (ROUND(VLOOKUP($A1635,Sheet1!$B$3:$AH$1266,Sheet1!K$1+(Sheet1!$A$1-1)*10,FALSE),IF(VLOOKUP($A1635,Sheet1!$B$3:$AH$1266,Sheet1!K$1+(Sheet1!$A$1-1)*10,FALSE)&gt;99999,-3,IF(VLOOKUP($A1635,Sheet1!$B$3:$AH$1266,Sheet1!K$1+(Sheet1!$A$1-1)*10,FALSE)&gt;9999,-2,IF(VLOOKUP($A1635,Sheet1!$B$3:$AH$1266,Sheet1!K$1+(Sheet1!$A$1-1)*10,FALSE)&gt;999,-1,0)))))))</f>
        <v>1810</v>
      </c>
      <c r="AB1635" s="65">
        <f>IF(ISNA(VLOOKUP($A1635,Sheet1!$B$3:$AH$1266,Sheet1!L$1+(Sheet1!$A$1-1)*10,FALSE))=TRUE,"---",IF(VLOOKUP($A1635,Sheet1!$B$3:$AH$1266,Sheet1!L$1+(Sheet1!$A$1-1)*10,FALSE)="---","---", (ROUND(VLOOKUP($A1635,Sheet1!$B$3:$AH$1266,Sheet1!L$1+(Sheet1!$A$1-1)*10,FALSE),IF(VLOOKUP($A1635,Sheet1!$B$3:$AH$1266,Sheet1!L$1+(Sheet1!$A$1-1)*10,FALSE)&gt;99999,-3,IF(VLOOKUP($A1635,Sheet1!$B$3:$AH$1266,Sheet1!L$1+(Sheet1!$A$1-1)*10,FALSE)&gt;9999,-2,IF(VLOOKUP($A1635,Sheet1!$B$3:$AH$1266,Sheet1!L$1+(Sheet1!$A$1-1)*10,FALSE)&gt;999,-1,0)))))))</f>
        <v>2130</v>
      </c>
      <c r="AC1635" s="65">
        <f>IF(ISNA(VLOOKUP($A1635,Sheet1!$B$3:$AH$1266,Sheet1!M$1+(Sheet1!$A$1-1)*10,FALSE))=TRUE,"---",IF(VLOOKUP($A1635,Sheet1!$B$3:$AH$1266,Sheet1!M$1+(Sheet1!$A$1-1)*10,FALSE)="---","---", (ROUND(VLOOKUP($A1635,Sheet1!$B$3:$AH$1266,Sheet1!M$1+(Sheet1!$A$1-1)*10,FALSE),IF(VLOOKUP($A1635,Sheet1!$B$3:$AH$1266,Sheet1!M$1+(Sheet1!$A$1-1)*10,FALSE)&gt;99999,-3,IF(VLOOKUP($A1635,Sheet1!$B$3:$AH$1266,Sheet1!M$1+(Sheet1!$A$1-1)*10,FALSE)&gt;9999,-2,IF(VLOOKUP($A1635,Sheet1!$B$3:$AH$1266,Sheet1!M$1+(Sheet1!$A$1-1)*10,FALSE)&gt;999,-1,0)))))))</f>
        <v>2470</v>
      </c>
      <c r="AD1635" s="65">
        <f>IF(ISNA(VLOOKUP($A1635,Sheet1!$B$3:$AH$1266,Sheet1!N$1+(Sheet1!$A$1-1)*10,FALSE))=TRUE,"---",IF(VLOOKUP($A1635,Sheet1!$B$3:$AH$1266,Sheet1!N$1+(Sheet1!$A$1-1)*10,FALSE)="---","---", (ROUND(VLOOKUP($A1635,Sheet1!$B$3:$AH$1266,Sheet1!N$1+(Sheet1!$A$1-1)*10,FALSE),IF(VLOOKUP($A1635,Sheet1!$B$3:$AH$1266,Sheet1!N$1+(Sheet1!$A$1-1)*10,FALSE)&gt;99999,-3,IF(VLOOKUP($A1635,Sheet1!$B$3:$AH$1266,Sheet1!N$1+(Sheet1!$A$1-1)*10,FALSE)&gt;9999,-2,IF(VLOOKUP($A1635,Sheet1!$B$3:$AH$1266,Sheet1!N$1+(Sheet1!$A$1-1)*10,FALSE)&gt;999,-1,0)))))))</f>
        <v>2960</v>
      </c>
    </row>
    <row r="1636" spans="1:30" ht="25.5" customHeight="1" x14ac:dyDescent="0.25">
      <c r="A1636" s="133" t="s">
        <v>2392</v>
      </c>
      <c r="B1636" s="141" t="s">
        <v>2393</v>
      </c>
      <c r="C1636" s="133">
        <v>422925</v>
      </c>
      <c r="D1636" s="133">
        <v>761822</v>
      </c>
      <c r="E1636" s="67" t="s">
        <v>3042</v>
      </c>
      <c r="F1636" s="117" t="s">
        <v>4906</v>
      </c>
      <c r="G1636" s="118" t="s">
        <v>31</v>
      </c>
      <c r="H1636" s="136">
        <v>29.7</v>
      </c>
      <c r="I1636" s="119" t="s">
        <v>2394</v>
      </c>
      <c r="J1636" s="124">
        <v>4.32</v>
      </c>
      <c r="K1636" s="121" t="s">
        <v>4405</v>
      </c>
      <c r="L1636" s="122">
        <v>1070</v>
      </c>
      <c r="M1636" s="164">
        <v>36</v>
      </c>
      <c r="N1636" s="121" t="s">
        <v>4405</v>
      </c>
      <c r="O1636" s="71" t="str">
        <f t="shared" si="55"/>
        <v>&gt;50</v>
      </c>
      <c r="P1636" s="71">
        <f>IF(O1636&lt;&gt;"",VLOOKUP($A1636,Sheet4!$A$2:$O$1309,14,FALSE)*100,"")</f>
        <v>8.7311663271629101</v>
      </c>
      <c r="Q1636" s="71">
        <f>IF(P1636&lt;&gt;"",VLOOKUP($A1636,Sheet4!$A$2:$O$1309,15,FALSE)*100,"")</f>
        <v>59.134366516594881</v>
      </c>
      <c r="R1636" s="73" t="str">
        <f t="shared" si="56"/>
        <v>&lt;2</v>
      </c>
      <c r="S1636" s="63" t="s">
        <v>4367</v>
      </c>
      <c r="T1636" s="63" t="str">
        <f>IF(ISNA(VLOOKUP(A1636,Sheet1!B$3:C$1266,2,FALSE)=TRUE),"NC",VLOOKUP(A1636,Sheet1!B$3:C$1266,2,FALSE))</f>
        <v>Rural</v>
      </c>
      <c r="U1636" s="66">
        <f>IF(ISNA(VLOOKUP($A1636,Sheet1!$B$3:$AH$1266,Sheet1!E$1+(Sheet1!$A$1-1)*10,FALSE))=TRUE,"---",IF(VLOOKUP($A1636,Sheet1!$B$3:$AH$1266,Sheet1!E$1+(Sheet1!$A$1-1)*10,FALSE)="---","---", (ROUND(VLOOKUP($A1636,Sheet1!$B$3:$AH$1266,Sheet1!E$1+(Sheet1!$A$1-1)*10,FALSE),IF(VLOOKUP($A1636,Sheet1!$B$3:$AH$1266,Sheet1!E$1+(Sheet1!$A$1-1)*10,FALSE)&gt;99999,-3,IF(VLOOKUP($A1636,Sheet1!$B$3:$AH$1266,Sheet1!E$1+(Sheet1!$A$1-1)*10,FALSE)&gt;9999,-2,IF(VLOOKUP($A1636,Sheet1!$B$3:$AH$1266,Sheet1!E$1+(Sheet1!$A$1-1)*10,FALSE)&gt;999,-1,0)))))))</f>
        <v>914</v>
      </c>
      <c r="V1636" s="66">
        <f>IF(ISNA(VLOOKUP($A1636,Sheet1!$B$3:$AH$1266,Sheet1!F$1+(Sheet1!$A$1-1)*10,FALSE))=TRUE,"---",IF(VLOOKUP($A1636,Sheet1!$B$3:$AH$1266,Sheet1!F$1+(Sheet1!$A$1-1)*10,FALSE)="---","---", (ROUND(VLOOKUP($A1636,Sheet1!$B$3:$AH$1266,Sheet1!F$1+(Sheet1!$A$1-1)*10,FALSE),IF(VLOOKUP($A1636,Sheet1!$B$3:$AH$1266,Sheet1!F$1+(Sheet1!$A$1-1)*10,FALSE)&gt;99999,-3,IF(VLOOKUP($A1636,Sheet1!$B$3:$AH$1266,Sheet1!F$1+(Sheet1!$A$1-1)*10,FALSE)&gt;9999,-2,IF(VLOOKUP($A1636,Sheet1!$B$3:$AH$1266,Sheet1!F$1+(Sheet1!$A$1-1)*10,FALSE)&gt;999,-1,0)))))))</f>
        <v>1100</v>
      </c>
      <c r="W1636" s="66">
        <f>IF(ISNA(VLOOKUP($A1636,Sheet1!$B$3:$AH$1266,Sheet1!G$1+(Sheet1!$A$1-1)*10,FALSE))=TRUE,"---",IF(VLOOKUP($A1636,Sheet1!$B$3:$AH$1266,Sheet1!G$1+(Sheet1!$A$1-1)*10,FALSE)="---","---", (ROUND(VLOOKUP($A1636,Sheet1!$B$3:$AH$1266,Sheet1!G$1+(Sheet1!$A$1-1)*10,FALSE),IF(VLOOKUP($A1636,Sheet1!$B$3:$AH$1266,Sheet1!G$1+(Sheet1!$A$1-1)*10,FALSE)&gt;99999,-3,IF(VLOOKUP($A1636,Sheet1!$B$3:$AH$1266,Sheet1!G$1+(Sheet1!$A$1-1)*10,FALSE)&gt;9999,-2,IF(VLOOKUP($A1636,Sheet1!$B$3:$AH$1266,Sheet1!G$1+(Sheet1!$A$1-1)*10,FALSE)&gt;999,-1,0)))))))</f>
        <v>1370</v>
      </c>
      <c r="X1636" s="66">
        <f>IF(ISNA(VLOOKUP($A1636,Sheet1!$B$3:$AH$1266,Sheet1!H$1+(Sheet1!$A$1-1)*10,FALSE))=TRUE,"---",IF(VLOOKUP($A1636,Sheet1!$B$3:$AH$1266,Sheet1!H$1+(Sheet1!$A$1-1)*10,FALSE)="---","---", (ROUND(VLOOKUP($A1636,Sheet1!$B$3:$AH$1266,Sheet1!H$1+(Sheet1!$A$1-1)*10,FALSE),IF(VLOOKUP($A1636,Sheet1!$B$3:$AH$1266,Sheet1!H$1+(Sheet1!$A$1-1)*10,FALSE)&gt;99999,-3,IF(VLOOKUP($A1636,Sheet1!$B$3:$AH$1266,Sheet1!H$1+(Sheet1!$A$1-1)*10,FALSE)&gt;9999,-2,IF(VLOOKUP($A1636,Sheet1!$B$3:$AH$1266,Sheet1!H$1+(Sheet1!$A$1-1)*10,FALSE)&gt;999,-1,0)))))))</f>
        <v>2150</v>
      </c>
      <c r="Y1636" s="66">
        <f>IF(ISNA(VLOOKUP($A1636,Sheet1!$B$3:$AH$1266,Sheet1!I$1+(Sheet1!$A$1-1)*10,FALSE))=TRUE,"---",IF(VLOOKUP($A1636,Sheet1!$B$3:$AH$1266,Sheet1!I$1+(Sheet1!$A$1-1)*10,FALSE)="---","---", (ROUND(VLOOKUP($A1636,Sheet1!$B$3:$AH$1266,Sheet1!I$1+(Sheet1!$A$1-1)*10,FALSE),IF(VLOOKUP($A1636,Sheet1!$B$3:$AH$1266,Sheet1!I$1+(Sheet1!$A$1-1)*10,FALSE)&gt;99999,-3,IF(VLOOKUP($A1636,Sheet1!$B$3:$AH$1266,Sheet1!I$1+(Sheet1!$A$1-1)*10,FALSE)&gt;9999,-2,IF(VLOOKUP($A1636,Sheet1!$B$3:$AH$1266,Sheet1!I$1+(Sheet1!$A$1-1)*10,FALSE)&gt;999,-1,0)))))))</f>
        <v>2730</v>
      </c>
      <c r="Z1636" s="66">
        <f>IF(ISNA(VLOOKUP($A1636,Sheet1!$B$3:$AH$1266,Sheet1!J$1+(Sheet1!$A$1-1)*10,FALSE))=TRUE,"---",IF(VLOOKUP($A1636,Sheet1!$B$3:$AH$1266,Sheet1!J$1+(Sheet1!$A$1-1)*10,FALSE)="---","---", (ROUND(VLOOKUP($A1636,Sheet1!$B$3:$AH$1266,Sheet1!J$1+(Sheet1!$A$1-1)*10,FALSE),IF(VLOOKUP($A1636,Sheet1!$B$3:$AH$1266,Sheet1!J$1+(Sheet1!$A$1-1)*10,FALSE)&gt;99999,-3,IF(VLOOKUP($A1636,Sheet1!$B$3:$AH$1266,Sheet1!J$1+(Sheet1!$A$1-1)*10,FALSE)&gt;9999,-2,IF(VLOOKUP($A1636,Sheet1!$B$3:$AH$1266,Sheet1!J$1+(Sheet1!$A$1-1)*10,FALSE)&gt;999,-1,0)))))))</f>
        <v>3540</v>
      </c>
      <c r="AA1636" s="66">
        <f>IF(ISNA(VLOOKUP($A1636,Sheet1!$B$3:$AH$1266,Sheet1!K$1+(Sheet1!$A$1-1)*10,FALSE))=TRUE,"---",IF(VLOOKUP($A1636,Sheet1!$B$3:$AH$1266,Sheet1!K$1+(Sheet1!$A$1-1)*10,FALSE)="---","---", (ROUND(VLOOKUP($A1636,Sheet1!$B$3:$AH$1266,Sheet1!K$1+(Sheet1!$A$1-1)*10,FALSE),IF(VLOOKUP($A1636,Sheet1!$B$3:$AH$1266,Sheet1!K$1+(Sheet1!$A$1-1)*10,FALSE)&gt;99999,-3,IF(VLOOKUP($A1636,Sheet1!$B$3:$AH$1266,Sheet1!K$1+(Sheet1!$A$1-1)*10,FALSE)&gt;9999,-2,IF(VLOOKUP($A1636,Sheet1!$B$3:$AH$1266,Sheet1!K$1+(Sheet1!$A$1-1)*10,FALSE)&gt;999,-1,0)))))))</f>
        <v>4220</v>
      </c>
      <c r="AB1636" s="66">
        <f>IF(ISNA(VLOOKUP($A1636,Sheet1!$B$3:$AH$1266,Sheet1!L$1+(Sheet1!$A$1-1)*10,FALSE))=TRUE,"---",IF(VLOOKUP($A1636,Sheet1!$B$3:$AH$1266,Sheet1!L$1+(Sheet1!$A$1-1)*10,FALSE)="---","---", (ROUND(VLOOKUP($A1636,Sheet1!$B$3:$AH$1266,Sheet1!L$1+(Sheet1!$A$1-1)*10,FALSE),IF(VLOOKUP($A1636,Sheet1!$B$3:$AH$1266,Sheet1!L$1+(Sheet1!$A$1-1)*10,FALSE)&gt;99999,-3,IF(VLOOKUP($A1636,Sheet1!$B$3:$AH$1266,Sheet1!L$1+(Sheet1!$A$1-1)*10,FALSE)&gt;9999,-2,IF(VLOOKUP($A1636,Sheet1!$B$3:$AH$1266,Sheet1!L$1+(Sheet1!$A$1-1)*10,FALSE)&gt;999,-1,0)))))))</f>
        <v>4900</v>
      </c>
      <c r="AC1636" s="66">
        <f>IF(ISNA(VLOOKUP($A1636,Sheet1!$B$3:$AH$1266,Sheet1!M$1+(Sheet1!$A$1-1)*10,FALSE))=TRUE,"---",IF(VLOOKUP($A1636,Sheet1!$B$3:$AH$1266,Sheet1!M$1+(Sheet1!$A$1-1)*10,FALSE)="---","---", (ROUND(VLOOKUP($A1636,Sheet1!$B$3:$AH$1266,Sheet1!M$1+(Sheet1!$A$1-1)*10,FALSE),IF(VLOOKUP($A1636,Sheet1!$B$3:$AH$1266,Sheet1!M$1+(Sheet1!$A$1-1)*10,FALSE)&gt;99999,-3,IF(VLOOKUP($A1636,Sheet1!$B$3:$AH$1266,Sheet1!M$1+(Sheet1!$A$1-1)*10,FALSE)&gt;9999,-2,IF(VLOOKUP($A1636,Sheet1!$B$3:$AH$1266,Sheet1!M$1+(Sheet1!$A$1-1)*10,FALSE)&gt;999,-1,0)))))))</f>
        <v>5620</v>
      </c>
      <c r="AD1636" s="66">
        <f>IF(ISNA(VLOOKUP($A1636,Sheet1!$B$3:$AH$1266,Sheet1!N$1+(Sheet1!$A$1-1)*10,FALSE))=TRUE,"---",IF(VLOOKUP($A1636,Sheet1!$B$3:$AH$1266,Sheet1!N$1+(Sheet1!$A$1-1)*10,FALSE)="---","---", (ROUND(VLOOKUP($A1636,Sheet1!$B$3:$AH$1266,Sheet1!N$1+(Sheet1!$A$1-1)*10,FALSE),IF(VLOOKUP($A1636,Sheet1!$B$3:$AH$1266,Sheet1!N$1+(Sheet1!$A$1-1)*10,FALSE)&gt;99999,-3,IF(VLOOKUP($A1636,Sheet1!$B$3:$AH$1266,Sheet1!N$1+(Sheet1!$A$1-1)*10,FALSE)&gt;9999,-2,IF(VLOOKUP($A1636,Sheet1!$B$3:$AH$1266,Sheet1!N$1+(Sheet1!$A$1-1)*10,FALSE)&gt;999,-1,0)))))))</f>
        <v>6660</v>
      </c>
    </row>
    <row r="1637" spans="1:30" ht="25.5" customHeight="1" x14ac:dyDescent="0.25">
      <c r="A1637" s="125" t="s">
        <v>2395</v>
      </c>
      <c r="B1637" s="138" t="s">
        <v>2396</v>
      </c>
      <c r="C1637" s="125">
        <v>422948</v>
      </c>
      <c r="D1637" s="125">
        <v>761753</v>
      </c>
      <c r="E1637" s="70" t="s">
        <v>3042</v>
      </c>
      <c r="F1637" s="139" t="s">
        <v>4405</v>
      </c>
      <c r="G1637" s="127" t="s">
        <v>160</v>
      </c>
      <c r="H1637" s="128">
        <v>2.5499999999999998</v>
      </c>
      <c r="I1637" s="112">
        <v>27663</v>
      </c>
      <c r="J1637" s="140" t="s">
        <v>4405</v>
      </c>
      <c r="K1637" s="127" t="s">
        <v>17</v>
      </c>
      <c r="L1637" s="115">
        <v>190</v>
      </c>
      <c r="M1637" s="116">
        <v>74.5</v>
      </c>
      <c r="N1637" s="127" t="s">
        <v>32</v>
      </c>
      <c r="O1637" s="68" t="str">
        <f t="shared" si="55"/>
        <v>&gt;50</v>
      </c>
      <c r="P1637" s="68">
        <f>IF(O1637&lt;&gt;"",VLOOKUP($A1637,Sheet4!$A$2:$O$1309,14,FALSE)*100,"")</f>
        <v>8.7311663271629101</v>
      </c>
      <c r="Q1637" s="68">
        <f>IF(P1637&lt;&gt;"",VLOOKUP($A1637,Sheet4!$A$2:$O$1309,15,FALSE)*100,"")</f>
        <v>59.134366516594881</v>
      </c>
      <c r="R1637" s="74" t="str">
        <f t="shared" si="56"/>
        <v>&lt;2</v>
      </c>
      <c r="S1637" s="64" t="s">
        <v>4367</v>
      </c>
      <c r="T1637" s="64" t="str">
        <f>IF(ISNA(VLOOKUP(A1637,Sheet1!B$3:C$1266,2,FALSE)=TRUE),"NC",VLOOKUP(A1637,Sheet1!B$3:C$1266,2,FALSE))</f>
        <v>Rural</v>
      </c>
      <c r="U1637" s="65">
        <f>IF(ISNA(VLOOKUP($A1637,Sheet1!$B$3:$AH$1266,Sheet1!E$1+(Sheet1!$A$1-1)*10,FALSE))=TRUE,"---",IF(VLOOKUP($A1637,Sheet1!$B$3:$AH$1266,Sheet1!E$1+(Sheet1!$A$1-1)*10,FALSE)="---","---", (ROUND(VLOOKUP($A1637,Sheet1!$B$3:$AH$1266,Sheet1!E$1+(Sheet1!$A$1-1)*10,FALSE),IF(VLOOKUP($A1637,Sheet1!$B$3:$AH$1266,Sheet1!E$1+(Sheet1!$A$1-1)*10,FALSE)&gt;99999,-3,IF(VLOOKUP($A1637,Sheet1!$B$3:$AH$1266,Sheet1!E$1+(Sheet1!$A$1-1)*10,FALSE)&gt;9999,-2,IF(VLOOKUP($A1637,Sheet1!$B$3:$AH$1266,Sheet1!E$1+(Sheet1!$A$1-1)*10,FALSE)&gt;999,-1,0)))))))</f>
        <v>128</v>
      </c>
      <c r="V1637" s="65">
        <f>IF(ISNA(VLOOKUP($A1637,Sheet1!$B$3:$AH$1266,Sheet1!F$1+(Sheet1!$A$1-1)*10,FALSE))=TRUE,"---",IF(VLOOKUP($A1637,Sheet1!$B$3:$AH$1266,Sheet1!F$1+(Sheet1!$A$1-1)*10,FALSE)="---","---", (ROUND(VLOOKUP($A1637,Sheet1!$B$3:$AH$1266,Sheet1!F$1+(Sheet1!$A$1-1)*10,FALSE),IF(VLOOKUP($A1637,Sheet1!$B$3:$AH$1266,Sheet1!F$1+(Sheet1!$A$1-1)*10,FALSE)&gt;99999,-3,IF(VLOOKUP($A1637,Sheet1!$B$3:$AH$1266,Sheet1!F$1+(Sheet1!$A$1-1)*10,FALSE)&gt;9999,-2,IF(VLOOKUP($A1637,Sheet1!$B$3:$AH$1266,Sheet1!F$1+(Sheet1!$A$1-1)*10,FALSE)&gt;999,-1,0)))))))</f>
        <v>162</v>
      </c>
      <c r="W1637" s="65">
        <f>IF(ISNA(VLOOKUP($A1637,Sheet1!$B$3:$AH$1266,Sheet1!G$1+(Sheet1!$A$1-1)*10,FALSE))=TRUE,"---",IF(VLOOKUP($A1637,Sheet1!$B$3:$AH$1266,Sheet1!G$1+(Sheet1!$A$1-1)*10,FALSE)="---","---", (ROUND(VLOOKUP($A1637,Sheet1!$B$3:$AH$1266,Sheet1!G$1+(Sheet1!$A$1-1)*10,FALSE),IF(VLOOKUP($A1637,Sheet1!$B$3:$AH$1266,Sheet1!G$1+(Sheet1!$A$1-1)*10,FALSE)&gt;99999,-3,IF(VLOOKUP($A1637,Sheet1!$B$3:$AH$1266,Sheet1!G$1+(Sheet1!$A$1-1)*10,FALSE)&gt;9999,-2,IF(VLOOKUP($A1637,Sheet1!$B$3:$AH$1266,Sheet1!G$1+(Sheet1!$A$1-1)*10,FALSE)&gt;999,-1,0)))))))</f>
        <v>212</v>
      </c>
      <c r="X1637" s="65">
        <f>IF(ISNA(VLOOKUP($A1637,Sheet1!$B$3:$AH$1266,Sheet1!H$1+(Sheet1!$A$1-1)*10,FALSE))=TRUE,"---",IF(VLOOKUP($A1637,Sheet1!$B$3:$AH$1266,Sheet1!H$1+(Sheet1!$A$1-1)*10,FALSE)="---","---", (ROUND(VLOOKUP($A1637,Sheet1!$B$3:$AH$1266,Sheet1!H$1+(Sheet1!$A$1-1)*10,FALSE),IF(VLOOKUP($A1637,Sheet1!$B$3:$AH$1266,Sheet1!H$1+(Sheet1!$A$1-1)*10,FALSE)&gt;99999,-3,IF(VLOOKUP($A1637,Sheet1!$B$3:$AH$1266,Sheet1!H$1+(Sheet1!$A$1-1)*10,FALSE)&gt;9999,-2,IF(VLOOKUP($A1637,Sheet1!$B$3:$AH$1266,Sheet1!H$1+(Sheet1!$A$1-1)*10,FALSE)&gt;999,-1,0)))))))</f>
        <v>366</v>
      </c>
      <c r="Y1637" s="65">
        <f>IF(ISNA(VLOOKUP($A1637,Sheet1!$B$3:$AH$1266,Sheet1!I$1+(Sheet1!$A$1-1)*10,FALSE))=TRUE,"---",IF(VLOOKUP($A1637,Sheet1!$B$3:$AH$1266,Sheet1!I$1+(Sheet1!$A$1-1)*10,FALSE)="---","---", (ROUND(VLOOKUP($A1637,Sheet1!$B$3:$AH$1266,Sheet1!I$1+(Sheet1!$A$1-1)*10,FALSE),IF(VLOOKUP($A1637,Sheet1!$B$3:$AH$1266,Sheet1!I$1+(Sheet1!$A$1-1)*10,FALSE)&gt;99999,-3,IF(VLOOKUP($A1637,Sheet1!$B$3:$AH$1266,Sheet1!I$1+(Sheet1!$A$1-1)*10,FALSE)&gt;9999,-2,IF(VLOOKUP($A1637,Sheet1!$B$3:$AH$1266,Sheet1!I$1+(Sheet1!$A$1-1)*10,FALSE)&gt;999,-1,0)))))))</f>
        <v>491</v>
      </c>
      <c r="Z1637" s="65">
        <f>IF(ISNA(VLOOKUP($A1637,Sheet1!$B$3:$AH$1266,Sheet1!J$1+(Sheet1!$A$1-1)*10,FALSE))=TRUE,"---",IF(VLOOKUP($A1637,Sheet1!$B$3:$AH$1266,Sheet1!J$1+(Sheet1!$A$1-1)*10,FALSE)="---","---", (ROUND(VLOOKUP($A1637,Sheet1!$B$3:$AH$1266,Sheet1!J$1+(Sheet1!$A$1-1)*10,FALSE),IF(VLOOKUP($A1637,Sheet1!$B$3:$AH$1266,Sheet1!J$1+(Sheet1!$A$1-1)*10,FALSE)&gt;99999,-3,IF(VLOOKUP($A1637,Sheet1!$B$3:$AH$1266,Sheet1!J$1+(Sheet1!$A$1-1)*10,FALSE)&gt;9999,-2,IF(VLOOKUP($A1637,Sheet1!$B$3:$AH$1266,Sheet1!J$1+(Sheet1!$A$1-1)*10,FALSE)&gt;999,-1,0)))))))</f>
        <v>667</v>
      </c>
      <c r="AA1637" s="65">
        <f>IF(ISNA(VLOOKUP($A1637,Sheet1!$B$3:$AH$1266,Sheet1!K$1+(Sheet1!$A$1-1)*10,FALSE))=TRUE,"---",IF(VLOOKUP($A1637,Sheet1!$B$3:$AH$1266,Sheet1!K$1+(Sheet1!$A$1-1)*10,FALSE)="---","---", (ROUND(VLOOKUP($A1637,Sheet1!$B$3:$AH$1266,Sheet1!K$1+(Sheet1!$A$1-1)*10,FALSE),IF(VLOOKUP($A1637,Sheet1!$B$3:$AH$1266,Sheet1!K$1+(Sheet1!$A$1-1)*10,FALSE)&gt;99999,-3,IF(VLOOKUP($A1637,Sheet1!$B$3:$AH$1266,Sheet1!K$1+(Sheet1!$A$1-1)*10,FALSE)&gt;9999,-2,IF(VLOOKUP($A1637,Sheet1!$B$3:$AH$1266,Sheet1!K$1+(Sheet1!$A$1-1)*10,FALSE)&gt;999,-1,0)))))))</f>
        <v>821</v>
      </c>
      <c r="AB1637" s="65">
        <f>IF(ISNA(VLOOKUP($A1637,Sheet1!$B$3:$AH$1266,Sheet1!L$1+(Sheet1!$A$1-1)*10,FALSE))=TRUE,"---",IF(VLOOKUP($A1637,Sheet1!$B$3:$AH$1266,Sheet1!L$1+(Sheet1!$A$1-1)*10,FALSE)="---","---", (ROUND(VLOOKUP($A1637,Sheet1!$B$3:$AH$1266,Sheet1!L$1+(Sheet1!$A$1-1)*10,FALSE),IF(VLOOKUP($A1637,Sheet1!$B$3:$AH$1266,Sheet1!L$1+(Sheet1!$A$1-1)*10,FALSE)&gt;99999,-3,IF(VLOOKUP($A1637,Sheet1!$B$3:$AH$1266,Sheet1!L$1+(Sheet1!$A$1-1)*10,FALSE)&gt;9999,-2,IF(VLOOKUP($A1637,Sheet1!$B$3:$AH$1266,Sheet1!L$1+(Sheet1!$A$1-1)*10,FALSE)&gt;999,-1,0)))))))</f>
        <v>979</v>
      </c>
      <c r="AC1637" s="65">
        <f>IF(ISNA(VLOOKUP($A1637,Sheet1!$B$3:$AH$1266,Sheet1!M$1+(Sheet1!$A$1-1)*10,FALSE))=TRUE,"---",IF(VLOOKUP($A1637,Sheet1!$B$3:$AH$1266,Sheet1!M$1+(Sheet1!$A$1-1)*10,FALSE)="---","---", (ROUND(VLOOKUP($A1637,Sheet1!$B$3:$AH$1266,Sheet1!M$1+(Sheet1!$A$1-1)*10,FALSE),IF(VLOOKUP($A1637,Sheet1!$B$3:$AH$1266,Sheet1!M$1+(Sheet1!$A$1-1)*10,FALSE)&gt;99999,-3,IF(VLOOKUP($A1637,Sheet1!$B$3:$AH$1266,Sheet1!M$1+(Sheet1!$A$1-1)*10,FALSE)&gt;9999,-2,IF(VLOOKUP($A1637,Sheet1!$B$3:$AH$1266,Sheet1!M$1+(Sheet1!$A$1-1)*10,FALSE)&gt;999,-1,0)))))))</f>
        <v>1150</v>
      </c>
      <c r="AD1637" s="65">
        <f>IF(ISNA(VLOOKUP($A1637,Sheet1!$B$3:$AH$1266,Sheet1!N$1+(Sheet1!$A$1-1)*10,FALSE))=TRUE,"---",IF(VLOOKUP($A1637,Sheet1!$B$3:$AH$1266,Sheet1!N$1+(Sheet1!$A$1-1)*10,FALSE)="---","---", (ROUND(VLOOKUP($A1637,Sheet1!$B$3:$AH$1266,Sheet1!N$1+(Sheet1!$A$1-1)*10,FALSE),IF(VLOOKUP($A1637,Sheet1!$B$3:$AH$1266,Sheet1!N$1+(Sheet1!$A$1-1)*10,FALSE)&gt;99999,-3,IF(VLOOKUP($A1637,Sheet1!$B$3:$AH$1266,Sheet1!N$1+(Sheet1!$A$1-1)*10,FALSE)&gt;9999,-2,IF(VLOOKUP($A1637,Sheet1!$B$3:$AH$1266,Sheet1!N$1+(Sheet1!$A$1-1)*10,FALSE)&gt;999,-1,0)))))))</f>
        <v>1400</v>
      </c>
    </row>
    <row r="1638" spans="1:30" ht="25.5" customHeight="1" x14ac:dyDescent="0.25">
      <c r="A1638" s="304" t="s">
        <v>2397</v>
      </c>
      <c r="B1638" s="393" t="s">
        <v>2398</v>
      </c>
      <c r="C1638" s="304">
        <v>423018</v>
      </c>
      <c r="D1638" s="304">
        <v>762100</v>
      </c>
      <c r="E1638" s="305" t="s">
        <v>3042</v>
      </c>
      <c r="F1638" s="117" t="s">
        <v>4621</v>
      </c>
      <c r="G1638" s="118" t="s">
        <v>31</v>
      </c>
      <c r="H1638" s="348">
        <v>40.299999999999997</v>
      </c>
      <c r="I1638" s="377">
        <v>29886</v>
      </c>
      <c r="J1638" s="336">
        <v>23.89</v>
      </c>
      <c r="K1638" s="340" t="s">
        <v>4405</v>
      </c>
      <c r="L1638" s="338">
        <v>7000</v>
      </c>
      <c r="M1638" s="381">
        <v>174</v>
      </c>
      <c r="N1638" s="351" t="s">
        <v>20</v>
      </c>
      <c r="O1638" s="328">
        <f t="shared" si="55"/>
        <v>0.59320947426123882</v>
      </c>
      <c r="P1638" s="328">
        <f>IF(O1638&lt;&gt;"",VLOOKUP($A1638,Sheet4!$A$2:$O$1309,14,FALSE)*100,"")</f>
        <v>1.3957193009523694</v>
      </c>
      <c r="Q1638" s="328">
        <f>IF(P1638&lt;&gt;"",VLOOKUP($A1638,Sheet4!$A$2:$O$1309,15,FALSE)*100,"")</f>
        <v>12.861724803139552</v>
      </c>
      <c r="R1638" s="358" t="str">
        <f t="shared" si="56"/>
        <v>&gt;100, &lt;200</v>
      </c>
      <c r="S1638" s="357" t="s">
        <v>4367</v>
      </c>
      <c r="T1638" s="357" t="str">
        <f>IF(ISNA(VLOOKUP(A1638,Sheet1!B$3:C$1266,2,FALSE)=TRUE),"NC",VLOOKUP(A1638,Sheet1!B$3:C$1266,2,FALSE))</f>
        <v>Rural10</v>
      </c>
      <c r="U1638" s="385">
        <f>IF(ISNA(VLOOKUP($A1638,Sheet1!$B$3:$AH$1266,Sheet1!E$1+(Sheet1!$A$1-1)*10,FALSE))=TRUE,"---",IF(VLOOKUP($A1638,Sheet1!$B$3:$AH$1266,Sheet1!E$1+(Sheet1!$A$1-1)*10,FALSE)="---","---", (ROUND(VLOOKUP($A1638,Sheet1!$B$3:$AH$1266,Sheet1!E$1+(Sheet1!$A$1-1)*10,FALSE),IF(VLOOKUP($A1638,Sheet1!$B$3:$AH$1266,Sheet1!E$1+(Sheet1!$A$1-1)*10,FALSE)&gt;99999,-3,IF(VLOOKUP($A1638,Sheet1!$B$3:$AH$1266,Sheet1!E$1+(Sheet1!$A$1-1)*10,FALSE)&gt;9999,-2,IF(VLOOKUP($A1638,Sheet1!$B$3:$AH$1266,Sheet1!E$1+(Sheet1!$A$1-1)*10,FALSE)&gt;999,-1,0)))))))</f>
        <v>805</v>
      </c>
      <c r="V1638" s="385">
        <f>IF(ISNA(VLOOKUP($A1638,Sheet1!$B$3:$AH$1266,Sheet1!F$1+(Sheet1!$A$1-1)*10,FALSE))=TRUE,"---",IF(VLOOKUP($A1638,Sheet1!$B$3:$AH$1266,Sheet1!F$1+(Sheet1!$A$1-1)*10,FALSE)="---","---", (ROUND(VLOOKUP($A1638,Sheet1!$B$3:$AH$1266,Sheet1!F$1+(Sheet1!$A$1-1)*10,FALSE),IF(VLOOKUP($A1638,Sheet1!$B$3:$AH$1266,Sheet1!F$1+(Sheet1!$A$1-1)*10,FALSE)&gt;99999,-3,IF(VLOOKUP($A1638,Sheet1!$B$3:$AH$1266,Sheet1!F$1+(Sheet1!$A$1-1)*10,FALSE)&gt;9999,-2,IF(VLOOKUP($A1638,Sheet1!$B$3:$AH$1266,Sheet1!F$1+(Sheet1!$A$1-1)*10,FALSE)&gt;999,-1,0)))))))</f>
        <v>957</v>
      </c>
      <c r="W1638" s="385">
        <f>IF(ISNA(VLOOKUP($A1638,Sheet1!$B$3:$AH$1266,Sheet1!G$1+(Sheet1!$A$1-1)*10,FALSE))=TRUE,"---",IF(VLOOKUP($A1638,Sheet1!$B$3:$AH$1266,Sheet1!G$1+(Sheet1!$A$1-1)*10,FALSE)="---","---", (ROUND(VLOOKUP($A1638,Sheet1!$B$3:$AH$1266,Sheet1!G$1+(Sheet1!$A$1-1)*10,FALSE),IF(VLOOKUP($A1638,Sheet1!$B$3:$AH$1266,Sheet1!G$1+(Sheet1!$A$1-1)*10,FALSE)&gt;99999,-3,IF(VLOOKUP($A1638,Sheet1!$B$3:$AH$1266,Sheet1!G$1+(Sheet1!$A$1-1)*10,FALSE)&gt;9999,-2,IF(VLOOKUP($A1638,Sheet1!$B$3:$AH$1266,Sheet1!G$1+(Sheet1!$A$1-1)*10,FALSE)&gt;999,-1,0)))))))</f>
        <v>1190</v>
      </c>
      <c r="X1638" s="385">
        <f>IF(ISNA(VLOOKUP($A1638,Sheet1!$B$3:$AH$1266,Sheet1!H$1+(Sheet1!$A$1-1)*10,FALSE))=TRUE,"---",IF(VLOOKUP($A1638,Sheet1!$B$3:$AH$1266,Sheet1!H$1+(Sheet1!$A$1-1)*10,FALSE)="---","---", (ROUND(VLOOKUP($A1638,Sheet1!$B$3:$AH$1266,Sheet1!H$1+(Sheet1!$A$1-1)*10,FALSE),IF(VLOOKUP($A1638,Sheet1!$B$3:$AH$1266,Sheet1!H$1+(Sheet1!$A$1-1)*10,FALSE)&gt;99999,-3,IF(VLOOKUP($A1638,Sheet1!$B$3:$AH$1266,Sheet1!H$1+(Sheet1!$A$1-1)*10,FALSE)&gt;9999,-2,IF(VLOOKUP($A1638,Sheet1!$B$3:$AH$1266,Sheet1!H$1+(Sheet1!$A$1-1)*10,FALSE)&gt;999,-1,0)))))))</f>
        <v>2000</v>
      </c>
      <c r="Y1638" s="385">
        <f>IF(ISNA(VLOOKUP($A1638,Sheet1!$B$3:$AH$1266,Sheet1!I$1+(Sheet1!$A$1-1)*10,FALSE))=TRUE,"---",IF(VLOOKUP($A1638,Sheet1!$B$3:$AH$1266,Sheet1!I$1+(Sheet1!$A$1-1)*10,FALSE)="---","---", (ROUND(VLOOKUP($A1638,Sheet1!$B$3:$AH$1266,Sheet1!I$1+(Sheet1!$A$1-1)*10,FALSE),IF(VLOOKUP($A1638,Sheet1!$B$3:$AH$1266,Sheet1!I$1+(Sheet1!$A$1-1)*10,FALSE)&gt;99999,-3,IF(VLOOKUP($A1638,Sheet1!$B$3:$AH$1266,Sheet1!I$1+(Sheet1!$A$1-1)*10,FALSE)&gt;9999,-2,IF(VLOOKUP($A1638,Sheet1!$B$3:$AH$1266,Sheet1!I$1+(Sheet1!$A$1-1)*10,FALSE)&gt;999,-1,0)))))))</f>
        <v>2730</v>
      </c>
      <c r="Z1638" s="385">
        <f>IF(ISNA(VLOOKUP($A1638,Sheet1!$B$3:$AH$1266,Sheet1!J$1+(Sheet1!$A$1-1)*10,FALSE))=TRUE,"---",IF(VLOOKUP($A1638,Sheet1!$B$3:$AH$1266,Sheet1!J$1+(Sheet1!$A$1-1)*10,FALSE)="---","---", (ROUND(VLOOKUP($A1638,Sheet1!$B$3:$AH$1266,Sheet1!J$1+(Sheet1!$A$1-1)*10,FALSE),IF(VLOOKUP($A1638,Sheet1!$B$3:$AH$1266,Sheet1!J$1+(Sheet1!$A$1-1)*10,FALSE)&gt;99999,-3,IF(VLOOKUP($A1638,Sheet1!$B$3:$AH$1266,Sheet1!J$1+(Sheet1!$A$1-1)*10,FALSE)&gt;9999,-2,IF(VLOOKUP($A1638,Sheet1!$B$3:$AH$1266,Sheet1!J$1+(Sheet1!$A$1-1)*10,FALSE)&gt;999,-1,0)))))))</f>
        <v>3850</v>
      </c>
      <c r="AA1638" s="385">
        <f>IF(ISNA(VLOOKUP($A1638,Sheet1!$B$3:$AH$1266,Sheet1!K$1+(Sheet1!$A$1-1)*10,FALSE))=TRUE,"---",IF(VLOOKUP($A1638,Sheet1!$B$3:$AH$1266,Sheet1!K$1+(Sheet1!$A$1-1)*10,FALSE)="---","---", (ROUND(VLOOKUP($A1638,Sheet1!$B$3:$AH$1266,Sheet1!K$1+(Sheet1!$A$1-1)*10,FALSE),IF(VLOOKUP($A1638,Sheet1!$B$3:$AH$1266,Sheet1!K$1+(Sheet1!$A$1-1)*10,FALSE)&gt;99999,-3,IF(VLOOKUP($A1638,Sheet1!$B$3:$AH$1266,Sheet1!K$1+(Sheet1!$A$1-1)*10,FALSE)&gt;9999,-2,IF(VLOOKUP($A1638,Sheet1!$B$3:$AH$1266,Sheet1!K$1+(Sheet1!$A$1-1)*10,FALSE)&gt;999,-1,0)))))))</f>
        <v>4850</v>
      </c>
      <c r="AB1638" s="385">
        <f>IF(ISNA(VLOOKUP($A1638,Sheet1!$B$3:$AH$1266,Sheet1!L$1+(Sheet1!$A$1-1)*10,FALSE))=TRUE,"---",IF(VLOOKUP($A1638,Sheet1!$B$3:$AH$1266,Sheet1!L$1+(Sheet1!$A$1-1)*10,FALSE)="---","---", (ROUND(VLOOKUP($A1638,Sheet1!$B$3:$AH$1266,Sheet1!L$1+(Sheet1!$A$1-1)*10,FALSE),IF(VLOOKUP($A1638,Sheet1!$B$3:$AH$1266,Sheet1!L$1+(Sheet1!$A$1-1)*10,FALSE)&gt;99999,-3,IF(VLOOKUP($A1638,Sheet1!$B$3:$AH$1266,Sheet1!L$1+(Sheet1!$A$1-1)*10,FALSE)&gt;9999,-2,IF(VLOOKUP($A1638,Sheet1!$B$3:$AH$1266,Sheet1!L$1+(Sheet1!$A$1-1)*10,FALSE)&gt;999,-1,0)))))))</f>
        <v>5970</v>
      </c>
      <c r="AC1638" s="385">
        <f>IF(ISNA(VLOOKUP($A1638,Sheet1!$B$3:$AH$1266,Sheet1!M$1+(Sheet1!$A$1-1)*10,FALSE))=TRUE,"---",IF(VLOOKUP($A1638,Sheet1!$B$3:$AH$1266,Sheet1!M$1+(Sheet1!$A$1-1)*10,FALSE)="---","---", (ROUND(VLOOKUP($A1638,Sheet1!$B$3:$AH$1266,Sheet1!M$1+(Sheet1!$A$1-1)*10,FALSE),IF(VLOOKUP($A1638,Sheet1!$B$3:$AH$1266,Sheet1!M$1+(Sheet1!$A$1-1)*10,FALSE)&gt;99999,-3,IF(VLOOKUP($A1638,Sheet1!$B$3:$AH$1266,Sheet1!M$1+(Sheet1!$A$1-1)*10,FALSE)&gt;9999,-2,IF(VLOOKUP($A1638,Sheet1!$B$3:$AH$1266,Sheet1!M$1+(Sheet1!$A$1-1)*10,FALSE)&gt;999,-1,0)))))))</f>
        <v>7260</v>
      </c>
      <c r="AD1638" s="385">
        <f>IF(ISNA(VLOOKUP($A1638,Sheet1!$B$3:$AH$1266,Sheet1!N$1+(Sheet1!$A$1-1)*10,FALSE))=TRUE,"---",IF(VLOOKUP($A1638,Sheet1!$B$3:$AH$1266,Sheet1!N$1+(Sheet1!$A$1-1)*10,FALSE)="---","---", (ROUND(VLOOKUP($A1638,Sheet1!$B$3:$AH$1266,Sheet1!N$1+(Sheet1!$A$1-1)*10,FALSE),IF(VLOOKUP($A1638,Sheet1!$B$3:$AH$1266,Sheet1!N$1+(Sheet1!$A$1-1)*10,FALSE)&gt;99999,-3,IF(VLOOKUP($A1638,Sheet1!$B$3:$AH$1266,Sheet1!N$1+(Sheet1!$A$1-1)*10,FALSE)&gt;9999,-2,IF(VLOOKUP($A1638,Sheet1!$B$3:$AH$1266,Sheet1!N$1+(Sheet1!$A$1-1)*10,FALSE)&gt;999,-1,0)))))))</f>
        <v>9290</v>
      </c>
    </row>
    <row r="1639" spans="1:30" ht="25.5" customHeight="1" x14ac:dyDescent="0.25">
      <c r="A1639" s="304"/>
      <c r="B1639" s="346"/>
      <c r="C1639" s="304"/>
      <c r="D1639" s="304"/>
      <c r="E1639" s="305"/>
      <c r="F1639" s="117" t="s">
        <v>4495</v>
      </c>
      <c r="G1639" s="118" t="s">
        <v>286</v>
      </c>
      <c r="H1639" s="348"/>
      <c r="I1639" s="378"/>
      <c r="J1639" s="337"/>
      <c r="K1639" s="341"/>
      <c r="L1639" s="339"/>
      <c r="M1639" s="382"/>
      <c r="N1639" s="352"/>
      <c r="O1639" s="329" t="e">
        <f t="shared" si="55"/>
        <v>#NUM!</v>
      </c>
      <c r="P1639" s="329" t="e">
        <f>IF(O1639&lt;&gt;"",VLOOKUP($A1639,Sheet4!$A$2:$O$1309,14,FALSE)*100,"")</f>
        <v>#NUM!</v>
      </c>
      <c r="Q1639" s="329" t="e">
        <f>IF(P1639&lt;&gt;"",VLOOKUP($A1639,Sheet4!$A$2:$O$1309,15,FALSE)*100,"")</f>
        <v>#NUM!</v>
      </c>
      <c r="R1639" s="357" t="e">
        <f t="shared" si="56"/>
        <v>#NUM!</v>
      </c>
      <c r="S1639" s="357"/>
      <c r="T1639" s="357"/>
      <c r="U1639" s="385"/>
      <c r="V1639" s="385"/>
      <c r="W1639" s="385"/>
      <c r="X1639" s="385"/>
      <c r="Y1639" s="385"/>
      <c r="Z1639" s="385"/>
      <c r="AA1639" s="385"/>
      <c r="AB1639" s="385"/>
      <c r="AC1639" s="385"/>
      <c r="AD1639" s="385"/>
    </row>
    <row r="1640" spans="1:30" ht="25.5" customHeight="1" x14ac:dyDescent="0.25">
      <c r="A1640" s="303" t="s">
        <v>2399</v>
      </c>
      <c r="B1640" s="330" t="s">
        <v>2400</v>
      </c>
      <c r="C1640" s="303">
        <v>422712</v>
      </c>
      <c r="D1640" s="303">
        <v>762822</v>
      </c>
      <c r="E1640" s="307" t="s">
        <v>3042</v>
      </c>
      <c r="F1640" s="52">
        <v>1909</v>
      </c>
      <c r="G1640" s="127" t="s">
        <v>286</v>
      </c>
      <c r="H1640" s="347">
        <v>126</v>
      </c>
      <c r="I1640" s="112">
        <v>12973</v>
      </c>
      <c r="J1640" s="113">
        <v>9.52</v>
      </c>
      <c r="K1640" s="127" t="s">
        <v>20</v>
      </c>
      <c r="L1640" s="115">
        <v>15500</v>
      </c>
      <c r="M1640" s="116">
        <v>123</v>
      </c>
      <c r="N1640" s="127" t="s">
        <v>321</v>
      </c>
      <c r="O1640" s="68">
        <f t="shared" si="55"/>
        <v>0.21813745998681927</v>
      </c>
      <c r="P1640" s="68">
        <f>IF(O1640&lt;&gt;"",VLOOKUP($A1640,Sheet4!$A$2:$O$1309,14,FALSE)*100,"")</f>
        <v>0.21224146814973199</v>
      </c>
      <c r="Q1640" s="68">
        <f>IF(P1640&lt;&gt;"",VLOOKUP($A1640,Sheet4!$A$2:$O$1309,15,FALSE)*100,"")</f>
        <v>2.0596121695509506</v>
      </c>
      <c r="R1640" s="74" t="str">
        <f t="shared" si="56"/>
        <v>500</v>
      </c>
      <c r="S1640" s="356" t="s">
        <v>4367</v>
      </c>
      <c r="T1640" s="356" t="str">
        <f>IF(ISNA(VLOOKUP(A1640,Sheet1!B$3:C$1266,2,FALSE)=TRUE),"NC",VLOOKUP(A1640,Sheet1!B$3:C$1266,2,FALSE))</f>
        <v>Rural10</v>
      </c>
      <c r="U1640" s="392">
        <f>IF(ISNA(VLOOKUP($A1640,Sheet1!$B$3:$AH$1266,Sheet1!E$1+(Sheet1!$A$1-1)*10,FALSE))=TRUE,"---",IF(VLOOKUP($A1640,Sheet1!$B$3:$AH$1266,Sheet1!E$1+(Sheet1!$A$1-1)*10,FALSE)="---","---", (ROUND(VLOOKUP($A1640,Sheet1!$B$3:$AH$1266,Sheet1!E$1+(Sheet1!$A$1-1)*10,FALSE),IF(VLOOKUP($A1640,Sheet1!$B$3:$AH$1266,Sheet1!E$1+(Sheet1!$A$1-1)*10,FALSE)&gt;99999,-3,IF(VLOOKUP($A1640,Sheet1!$B$3:$AH$1266,Sheet1!E$1+(Sheet1!$A$1-1)*10,FALSE)&gt;9999,-2,IF(VLOOKUP($A1640,Sheet1!$B$3:$AH$1266,Sheet1!E$1+(Sheet1!$A$1-1)*10,FALSE)&gt;999,-1,0)))))))</f>
        <v>2170</v>
      </c>
      <c r="V1640" s="392">
        <f>IF(ISNA(VLOOKUP($A1640,Sheet1!$B$3:$AH$1266,Sheet1!F$1+(Sheet1!$A$1-1)*10,FALSE))=TRUE,"---",IF(VLOOKUP($A1640,Sheet1!$B$3:$AH$1266,Sheet1!F$1+(Sheet1!$A$1-1)*10,FALSE)="---","---", (ROUND(VLOOKUP($A1640,Sheet1!$B$3:$AH$1266,Sheet1!F$1+(Sheet1!$A$1-1)*10,FALSE),IF(VLOOKUP($A1640,Sheet1!$B$3:$AH$1266,Sheet1!F$1+(Sheet1!$A$1-1)*10,FALSE)&gt;99999,-3,IF(VLOOKUP($A1640,Sheet1!$B$3:$AH$1266,Sheet1!F$1+(Sheet1!$A$1-1)*10,FALSE)&gt;9999,-2,IF(VLOOKUP($A1640,Sheet1!$B$3:$AH$1266,Sheet1!F$1+(Sheet1!$A$1-1)*10,FALSE)&gt;999,-1,0)))))))</f>
        <v>2530</v>
      </c>
      <c r="W1640" s="392">
        <f>IF(ISNA(VLOOKUP($A1640,Sheet1!$B$3:$AH$1266,Sheet1!G$1+(Sheet1!$A$1-1)*10,FALSE))=TRUE,"---",IF(VLOOKUP($A1640,Sheet1!$B$3:$AH$1266,Sheet1!G$1+(Sheet1!$A$1-1)*10,FALSE)="---","---", (ROUND(VLOOKUP($A1640,Sheet1!$B$3:$AH$1266,Sheet1!G$1+(Sheet1!$A$1-1)*10,FALSE),IF(VLOOKUP($A1640,Sheet1!$B$3:$AH$1266,Sheet1!G$1+(Sheet1!$A$1-1)*10,FALSE)&gt;99999,-3,IF(VLOOKUP($A1640,Sheet1!$B$3:$AH$1266,Sheet1!G$1+(Sheet1!$A$1-1)*10,FALSE)&gt;9999,-2,IF(VLOOKUP($A1640,Sheet1!$B$3:$AH$1266,Sheet1!G$1+(Sheet1!$A$1-1)*10,FALSE)&gt;999,-1,0)))))))</f>
        <v>3020</v>
      </c>
      <c r="X1640" s="392">
        <f>IF(ISNA(VLOOKUP($A1640,Sheet1!$B$3:$AH$1266,Sheet1!H$1+(Sheet1!$A$1-1)*10,FALSE))=TRUE,"---",IF(VLOOKUP($A1640,Sheet1!$B$3:$AH$1266,Sheet1!H$1+(Sheet1!$A$1-1)*10,FALSE)="---","---", (ROUND(VLOOKUP($A1640,Sheet1!$B$3:$AH$1266,Sheet1!H$1+(Sheet1!$A$1-1)*10,FALSE),IF(VLOOKUP($A1640,Sheet1!$B$3:$AH$1266,Sheet1!H$1+(Sheet1!$A$1-1)*10,FALSE)&gt;99999,-3,IF(VLOOKUP($A1640,Sheet1!$B$3:$AH$1266,Sheet1!H$1+(Sheet1!$A$1-1)*10,FALSE)&gt;9999,-2,IF(VLOOKUP($A1640,Sheet1!$B$3:$AH$1266,Sheet1!H$1+(Sheet1!$A$1-1)*10,FALSE)&gt;999,-1,0)))))))</f>
        <v>4510</v>
      </c>
      <c r="Y1640" s="392">
        <f>IF(ISNA(VLOOKUP($A1640,Sheet1!$B$3:$AH$1266,Sheet1!I$1+(Sheet1!$A$1-1)*10,FALSE))=TRUE,"---",IF(VLOOKUP($A1640,Sheet1!$B$3:$AH$1266,Sheet1!I$1+(Sheet1!$A$1-1)*10,FALSE)="---","---", (ROUND(VLOOKUP($A1640,Sheet1!$B$3:$AH$1266,Sheet1!I$1+(Sheet1!$A$1-1)*10,FALSE),IF(VLOOKUP($A1640,Sheet1!$B$3:$AH$1266,Sheet1!I$1+(Sheet1!$A$1-1)*10,FALSE)&gt;99999,-3,IF(VLOOKUP($A1640,Sheet1!$B$3:$AH$1266,Sheet1!I$1+(Sheet1!$A$1-1)*10,FALSE)&gt;9999,-2,IF(VLOOKUP($A1640,Sheet1!$B$3:$AH$1266,Sheet1!I$1+(Sheet1!$A$1-1)*10,FALSE)&gt;999,-1,0)))))))</f>
        <v>5720</v>
      </c>
      <c r="Z1640" s="392">
        <f>IF(ISNA(VLOOKUP($A1640,Sheet1!$B$3:$AH$1266,Sheet1!J$1+(Sheet1!$A$1-1)*10,FALSE))=TRUE,"---",IF(VLOOKUP($A1640,Sheet1!$B$3:$AH$1266,Sheet1!J$1+(Sheet1!$A$1-1)*10,FALSE)="---","---", (ROUND(VLOOKUP($A1640,Sheet1!$B$3:$AH$1266,Sheet1!J$1+(Sheet1!$A$1-1)*10,FALSE),IF(VLOOKUP($A1640,Sheet1!$B$3:$AH$1266,Sheet1!J$1+(Sheet1!$A$1-1)*10,FALSE)&gt;99999,-3,IF(VLOOKUP($A1640,Sheet1!$B$3:$AH$1266,Sheet1!J$1+(Sheet1!$A$1-1)*10,FALSE)&gt;9999,-2,IF(VLOOKUP($A1640,Sheet1!$B$3:$AH$1266,Sheet1!J$1+(Sheet1!$A$1-1)*10,FALSE)&gt;999,-1,0)))))))</f>
        <v>7510</v>
      </c>
      <c r="AA1640" s="392">
        <f>IF(ISNA(VLOOKUP($A1640,Sheet1!$B$3:$AH$1266,Sheet1!K$1+(Sheet1!$A$1-1)*10,FALSE))=TRUE,"---",IF(VLOOKUP($A1640,Sheet1!$B$3:$AH$1266,Sheet1!K$1+(Sheet1!$A$1-1)*10,FALSE)="---","---", (ROUND(VLOOKUP($A1640,Sheet1!$B$3:$AH$1266,Sheet1!K$1+(Sheet1!$A$1-1)*10,FALSE),IF(VLOOKUP($A1640,Sheet1!$B$3:$AH$1266,Sheet1!K$1+(Sheet1!$A$1-1)*10,FALSE)&gt;99999,-3,IF(VLOOKUP($A1640,Sheet1!$B$3:$AH$1266,Sheet1!K$1+(Sheet1!$A$1-1)*10,FALSE)&gt;9999,-2,IF(VLOOKUP($A1640,Sheet1!$B$3:$AH$1266,Sheet1!K$1+(Sheet1!$A$1-1)*10,FALSE)&gt;999,-1,0)))))))</f>
        <v>9060</v>
      </c>
      <c r="AB1640" s="392">
        <f>IF(ISNA(VLOOKUP($A1640,Sheet1!$B$3:$AH$1266,Sheet1!L$1+(Sheet1!$A$1-1)*10,FALSE))=TRUE,"---",IF(VLOOKUP($A1640,Sheet1!$B$3:$AH$1266,Sheet1!L$1+(Sheet1!$A$1-1)*10,FALSE)="---","---", (ROUND(VLOOKUP($A1640,Sheet1!$B$3:$AH$1266,Sheet1!L$1+(Sheet1!$A$1-1)*10,FALSE),IF(VLOOKUP($A1640,Sheet1!$B$3:$AH$1266,Sheet1!L$1+(Sheet1!$A$1-1)*10,FALSE)&gt;99999,-3,IF(VLOOKUP($A1640,Sheet1!$B$3:$AH$1266,Sheet1!L$1+(Sheet1!$A$1-1)*10,FALSE)&gt;9999,-2,IF(VLOOKUP($A1640,Sheet1!$B$3:$AH$1266,Sheet1!L$1+(Sheet1!$A$1-1)*10,FALSE)&gt;999,-1,0)))))))</f>
        <v>10800</v>
      </c>
      <c r="AC1640" s="392">
        <f>IF(ISNA(VLOOKUP($A1640,Sheet1!$B$3:$AH$1266,Sheet1!M$1+(Sheet1!$A$1-1)*10,FALSE))=TRUE,"---",IF(VLOOKUP($A1640,Sheet1!$B$3:$AH$1266,Sheet1!M$1+(Sheet1!$A$1-1)*10,FALSE)="---","---", (ROUND(VLOOKUP($A1640,Sheet1!$B$3:$AH$1266,Sheet1!M$1+(Sheet1!$A$1-1)*10,FALSE),IF(VLOOKUP($A1640,Sheet1!$B$3:$AH$1266,Sheet1!M$1+(Sheet1!$A$1-1)*10,FALSE)&gt;99999,-3,IF(VLOOKUP($A1640,Sheet1!$B$3:$AH$1266,Sheet1!M$1+(Sheet1!$A$1-1)*10,FALSE)&gt;9999,-2,IF(VLOOKUP($A1640,Sheet1!$B$3:$AH$1266,Sheet1!M$1+(Sheet1!$A$1-1)*10,FALSE)&gt;999,-1,0)))))))</f>
        <v>12700</v>
      </c>
      <c r="AD1640" s="392">
        <f>IF(ISNA(VLOOKUP($A1640,Sheet1!$B$3:$AH$1266,Sheet1!N$1+(Sheet1!$A$1-1)*10,FALSE))=TRUE,"---",IF(VLOOKUP($A1640,Sheet1!$B$3:$AH$1266,Sheet1!N$1+(Sheet1!$A$1-1)*10,FALSE)="---","---", (ROUND(VLOOKUP($A1640,Sheet1!$B$3:$AH$1266,Sheet1!N$1+(Sheet1!$A$1-1)*10,FALSE),IF(VLOOKUP($A1640,Sheet1!$B$3:$AH$1266,Sheet1!N$1+(Sheet1!$A$1-1)*10,FALSE)&gt;99999,-3,IF(VLOOKUP($A1640,Sheet1!$B$3:$AH$1266,Sheet1!N$1+(Sheet1!$A$1-1)*10,FALSE)&gt;9999,-2,IF(VLOOKUP($A1640,Sheet1!$B$3:$AH$1266,Sheet1!N$1+(Sheet1!$A$1-1)*10,FALSE)&gt;999,-1,0)))))))</f>
        <v>15700</v>
      </c>
    </row>
    <row r="1641" spans="1:30" ht="25.5" customHeight="1" x14ac:dyDescent="0.25">
      <c r="A1641" s="303"/>
      <c r="B1641" s="331"/>
      <c r="C1641" s="303"/>
      <c r="D1641" s="303"/>
      <c r="E1641" s="307" t="e">
        <v>#N/A</v>
      </c>
      <c r="F1641" s="52" t="s">
        <v>4624</v>
      </c>
      <c r="G1641" s="127" t="s">
        <v>31</v>
      </c>
      <c r="H1641" s="347"/>
      <c r="I1641" s="112">
        <v>25985</v>
      </c>
      <c r="J1641" s="147">
        <v>11.16</v>
      </c>
      <c r="K1641" s="127" t="s">
        <v>28</v>
      </c>
      <c r="L1641" s="156" t="s">
        <v>4405</v>
      </c>
      <c r="M1641" s="157" t="s">
        <v>4405</v>
      </c>
      <c r="N1641" s="127" t="s">
        <v>75</v>
      </c>
      <c r="O1641" s="68" t="s">
        <v>4405</v>
      </c>
      <c r="P1641" s="68" t="s">
        <v>4405</v>
      </c>
      <c r="Q1641" s="68" t="s">
        <v>4405</v>
      </c>
      <c r="R1641" s="74" t="s">
        <v>4405</v>
      </c>
      <c r="S1641" s="356" t="e">
        <v>#N/A</v>
      </c>
      <c r="T1641" s="356" t="str">
        <f>IF(ISNA(VLOOKUP(A1641,Sheet1!B$3:C$1266,2,FALSE)=TRUE),"ND",VLOOKUP(A1641,Sheet1!B$3:C$1266,2,FALSE))</f>
        <v>ND</v>
      </c>
      <c r="U1641" s="392" t="str">
        <f>IF(ISNA(VLOOKUP($A1641,Sheet1!$B$3:$AH$1266,Sheet1!E$1+(Sheet1!$A$1-1)*10,FALSE))=TRUE,"---",IF(VLOOKUP($A1641,Sheet1!$B$3:$AH$1266,Sheet1!E$1+(Sheet1!$A$1-1)*10,FALSE)="---","---", (ROUND(VLOOKUP($A1641,Sheet1!$B$3:$AH$1266,Sheet1!E$1+(Sheet1!$A$1-1)*10,FALSE),IF(VLOOKUP($A1641,Sheet1!$B$3:$AH$1266,Sheet1!E$1+(Sheet1!$A$1-1)*10,FALSE)&gt;99999,-3,IF(VLOOKUP($A1641,Sheet1!$B$3:$AH$1266,Sheet1!E$1+(Sheet1!$A$1-1)*10,FALSE)&gt;9999,-2,IF(VLOOKUP($A1641,Sheet1!$B$3:$AH$1266,Sheet1!E$1+(Sheet1!$A$1-1)*10,FALSE)&gt;999,-1,0)))))))</f>
        <v>---</v>
      </c>
      <c r="V1641" s="392" t="str">
        <f>IF(ISNA(VLOOKUP($A1641,Sheet1!$B$3:$AH$1266,Sheet1!F$1+(Sheet1!$A$1-1)*10,FALSE))=TRUE,"---",IF(VLOOKUP($A1641,Sheet1!$B$3:$AH$1266,Sheet1!F$1+(Sheet1!$A$1-1)*10,FALSE)="---","---", (ROUND(VLOOKUP($A1641,Sheet1!$B$3:$AH$1266,Sheet1!F$1+(Sheet1!$A$1-1)*10,FALSE),IF(VLOOKUP($A1641,Sheet1!$B$3:$AH$1266,Sheet1!F$1+(Sheet1!$A$1-1)*10,FALSE)&gt;99999,-3,IF(VLOOKUP($A1641,Sheet1!$B$3:$AH$1266,Sheet1!F$1+(Sheet1!$A$1-1)*10,FALSE)&gt;9999,-2,IF(VLOOKUP($A1641,Sheet1!$B$3:$AH$1266,Sheet1!F$1+(Sheet1!$A$1-1)*10,FALSE)&gt;999,-1,0)))))))</f>
        <v>---</v>
      </c>
      <c r="W1641" s="392" t="str">
        <f>IF(ISNA(VLOOKUP($A1641,Sheet1!$B$3:$AH$1266,Sheet1!G$1+(Sheet1!$A$1-1)*10,FALSE))=TRUE,"---",IF(VLOOKUP($A1641,Sheet1!$B$3:$AH$1266,Sheet1!G$1+(Sheet1!$A$1-1)*10,FALSE)="---","---", (ROUND(VLOOKUP($A1641,Sheet1!$B$3:$AH$1266,Sheet1!G$1+(Sheet1!$A$1-1)*10,FALSE),IF(VLOOKUP($A1641,Sheet1!$B$3:$AH$1266,Sheet1!G$1+(Sheet1!$A$1-1)*10,FALSE)&gt;99999,-3,IF(VLOOKUP($A1641,Sheet1!$B$3:$AH$1266,Sheet1!G$1+(Sheet1!$A$1-1)*10,FALSE)&gt;9999,-2,IF(VLOOKUP($A1641,Sheet1!$B$3:$AH$1266,Sheet1!G$1+(Sheet1!$A$1-1)*10,FALSE)&gt;999,-1,0)))))))</f>
        <v>---</v>
      </c>
      <c r="X1641" s="392" t="str">
        <f>IF(ISNA(VLOOKUP($A1641,Sheet1!$B$3:$AH$1266,Sheet1!H$1+(Sheet1!$A$1-1)*10,FALSE))=TRUE,"---",IF(VLOOKUP($A1641,Sheet1!$B$3:$AH$1266,Sheet1!H$1+(Sheet1!$A$1-1)*10,FALSE)="---","---", (ROUND(VLOOKUP($A1641,Sheet1!$B$3:$AH$1266,Sheet1!H$1+(Sheet1!$A$1-1)*10,FALSE),IF(VLOOKUP($A1641,Sheet1!$B$3:$AH$1266,Sheet1!H$1+(Sheet1!$A$1-1)*10,FALSE)&gt;99999,-3,IF(VLOOKUP($A1641,Sheet1!$B$3:$AH$1266,Sheet1!H$1+(Sheet1!$A$1-1)*10,FALSE)&gt;9999,-2,IF(VLOOKUP($A1641,Sheet1!$B$3:$AH$1266,Sheet1!H$1+(Sheet1!$A$1-1)*10,FALSE)&gt;999,-1,0)))))))</f>
        <v>---</v>
      </c>
      <c r="Y1641" s="392" t="str">
        <f>IF(ISNA(VLOOKUP($A1641,Sheet1!$B$3:$AH$1266,Sheet1!I$1+(Sheet1!$A$1-1)*10,FALSE))=TRUE,"---",IF(VLOOKUP($A1641,Sheet1!$B$3:$AH$1266,Sheet1!I$1+(Sheet1!$A$1-1)*10,FALSE)="---","---", (ROUND(VLOOKUP($A1641,Sheet1!$B$3:$AH$1266,Sheet1!I$1+(Sheet1!$A$1-1)*10,FALSE),IF(VLOOKUP($A1641,Sheet1!$B$3:$AH$1266,Sheet1!I$1+(Sheet1!$A$1-1)*10,FALSE)&gt;99999,-3,IF(VLOOKUP($A1641,Sheet1!$B$3:$AH$1266,Sheet1!I$1+(Sheet1!$A$1-1)*10,FALSE)&gt;9999,-2,IF(VLOOKUP($A1641,Sheet1!$B$3:$AH$1266,Sheet1!I$1+(Sheet1!$A$1-1)*10,FALSE)&gt;999,-1,0)))))))</f>
        <v>---</v>
      </c>
      <c r="Z1641" s="392" t="str">
        <f>IF(ISNA(VLOOKUP($A1641,Sheet1!$B$3:$AH$1266,Sheet1!J$1+(Sheet1!$A$1-1)*10,FALSE))=TRUE,"---",IF(VLOOKUP($A1641,Sheet1!$B$3:$AH$1266,Sheet1!J$1+(Sheet1!$A$1-1)*10,FALSE)="---","---", (ROUND(VLOOKUP($A1641,Sheet1!$B$3:$AH$1266,Sheet1!J$1+(Sheet1!$A$1-1)*10,FALSE),IF(VLOOKUP($A1641,Sheet1!$B$3:$AH$1266,Sheet1!J$1+(Sheet1!$A$1-1)*10,FALSE)&gt;99999,-3,IF(VLOOKUP($A1641,Sheet1!$B$3:$AH$1266,Sheet1!J$1+(Sheet1!$A$1-1)*10,FALSE)&gt;9999,-2,IF(VLOOKUP($A1641,Sheet1!$B$3:$AH$1266,Sheet1!J$1+(Sheet1!$A$1-1)*10,FALSE)&gt;999,-1,0)))))))</f>
        <v>---</v>
      </c>
      <c r="AA1641" s="392" t="str">
        <f>IF(ISNA(VLOOKUP($A1641,Sheet1!$B$3:$AH$1266,Sheet1!K$1+(Sheet1!$A$1-1)*10,FALSE))=TRUE,"---",IF(VLOOKUP($A1641,Sheet1!$B$3:$AH$1266,Sheet1!K$1+(Sheet1!$A$1-1)*10,FALSE)="---","---", (ROUND(VLOOKUP($A1641,Sheet1!$B$3:$AH$1266,Sheet1!K$1+(Sheet1!$A$1-1)*10,FALSE),IF(VLOOKUP($A1641,Sheet1!$B$3:$AH$1266,Sheet1!K$1+(Sheet1!$A$1-1)*10,FALSE)&gt;99999,-3,IF(VLOOKUP($A1641,Sheet1!$B$3:$AH$1266,Sheet1!K$1+(Sheet1!$A$1-1)*10,FALSE)&gt;9999,-2,IF(VLOOKUP($A1641,Sheet1!$B$3:$AH$1266,Sheet1!K$1+(Sheet1!$A$1-1)*10,FALSE)&gt;999,-1,0)))))))</f>
        <v>---</v>
      </c>
      <c r="AB1641" s="392" t="str">
        <f>IF(ISNA(VLOOKUP($A1641,Sheet1!$B$3:$AH$1266,Sheet1!L$1+(Sheet1!$A$1-1)*10,FALSE))=TRUE,"---",IF(VLOOKUP($A1641,Sheet1!$B$3:$AH$1266,Sheet1!L$1+(Sheet1!$A$1-1)*10,FALSE)="---","---", (ROUND(VLOOKUP($A1641,Sheet1!$B$3:$AH$1266,Sheet1!L$1+(Sheet1!$A$1-1)*10,FALSE),IF(VLOOKUP($A1641,Sheet1!$B$3:$AH$1266,Sheet1!L$1+(Sheet1!$A$1-1)*10,FALSE)&gt;99999,-3,IF(VLOOKUP($A1641,Sheet1!$B$3:$AH$1266,Sheet1!L$1+(Sheet1!$A$1-1)*10,FALSE)&gt;9999,-2,IF(VLOOKUP($A1641,Sheet1!$B$3:$AH$1266,Sheet1!L$1+(Sheet1!$A$1-1)*10,FALSE)&gt;999,-1,0)))))))</f>
        <v>---</v>
      </c>
      <c r="AC1641" s="392" t="str">
        <f>IF(ISNA(VLOOKUP($A1641,Sheet1!$B$3:$AH$1266,Sheet1!M$1+(Sheet1!$A$1-1)*10,FALSE))=TRUE,"---",IF(VLOOKUP($A1641,Sheet1!$B$3:$AH$1266,Sheet1!M$1+(Sheet1!$A$1-1)*10,FALSE)="---","---", (ROUND(VLOOKUP($A1641,Sheet1!$B$3:$AH$1266,Sheet1!M$1+(Sheet1!$A$1-1)*10,FALSE),IF(VLOOKUP($A1641,Sheet1!$B$3:$AH$1266,Sheet1!M$1+(Sheet1!$A$1-1)*10,FALSE)&gt;99999,-3,IF(VLOOKUP($A1641,Sheet1!$B$3:$AH$1266,Sheet1!M$1+(Sheet1!$A$1-1)*10,FALSE)&gt;9999,-2,IF(VLOOKUP($A1641,Sheet1!$B$3:$AH$1266,Sheet1!M$1+(Sheet1!$A$1-1)*10,FALSE)&gt;999,-1,0)))))))</f>
        <v>---</v>
      </c>
      <c r="AD1641" s="392" t="str">
        <f>IF(ISNA(VLOOKUP($A1641,Sheet1!$B$3:$AH$1266,Sheet1!N$1+(Sheet1!$A$1-1)*10,FALSE))=TRUE,"---",IF(VLOOKUP($A1641,Sheet1!$B$3:$AH$1266,Sheet1!N$1+(Sheet1!$A$1-1)*10,FALSE)="---","---", (ROUND(VLOOKUP($A1641,Sheet1!$B$3:$AH$1266,Sheet1!N$1+(Sheet1!$A$1-1)*10,FALSE),IF(VLOOKUP($A1641,Sheet1!$B$3:$AH$1266,Sheet1!N$1+(Sheet1!$A$1-1)*10,FALSE)&gt;99999,-3,IF(VLOOKUP($A1641,Sheet1!$B$3:$AH$1266,Sheet1!N$1+(Sheet1!$A$1-1)*10,FALSE)&gt;9999,-2,IF(VLOOKUP($A1641,Sheet1!$B$3:$AH$1266,Sheet1!N$1+(Sheet1!$A$1-1)*10,FALSE)&gt;999,-1,0)))))))</f>
        <v>---</v>
      </c>
    </row>
    <row r="1642" spans="1:30" ht="25.5" customHeight="1" x14ac:dyDescent="0.25">
      <c r="A1642" s="304" t="s">
        <v>2401</v>
      </c>
      <c r="B1642" s="393" t="s">
        <v>2402</v>
      </c>
      <c r="C1642" s="304">
        <v>423313</v>
      </c>
      <c r="D1642" s="304">
        <v>763207</v>
      </c>
      <c r="E1642" s="305" t="s">
        <v>3042</v>
      </c>
      <c r="F1642" s="117" t="s">
        <v>4620</v>
      </c>
      <c r="G1642" s="118" t="s">
        <v>31</v>
      </c>
      <c r="H1642" s="348">
        <v>81.7</v>
      </c>
      <c r="I1642" s="119">
        <v>26473</v>
      </c>
      <c r="J1642" s="120">
        <v>10.62</v>
      </c>
      <c r="K1642" s="121" t="s">
        <v>4405</v>
      </c>
      <c r="L1642" s="122">
        <v>4160</v>
      </c>
      <c r="M1642" s="123">
        <v>50.9</v>
      </c>
      <c r="N1642" s="118" t="s">
        <v>276</v>
      </c>
      <c r="O1642" s="71">
        <f t="shared" si="55"/>
        <v>7.843313987790701</v>
      </c>
      <c r="P1642" s="71">
        <f>IF(O1642&lt;&gt;"",VLOOKUP($A1642,Sheet4!$A$2:$O$1309,14,FALSE)*100,"")</f>
        <v>5.472560687670236</v>
      </c>
      <c r="Q1642" s="71">
        <f>IF(P1642&lt;&gt;"",VLOOKUP($A1642,Sheet4!$A$2:$O$1309,15,FALSE)*100,"")</f>
        <v>42.377889762401807</v>
      </c>
      <c r="R1642" s="73">
        <f t="shared" si="56"/>
        <v>15</v>
      </c>
      <c r="S1642" s="357" t="s">
        <v>4368</v>
      </c>
      <c r="T1642" s="357" t="str">
        <f>IF(ISNA(VLOOKUP(A1642,Sheet1!B$3:C$1266,2,FALSE)=TRUE),"NC",VLOOKUP(A1642,Sheet1!B$3:C$1266,2,FALSE))</f>
        <v>Rural</v>
      </c>
      <c r="U1642" s="385">
        <f>IF(ISNA(VLOOKUP($A1642,Sheet1!$B$3:$AH$1266,Sheet1!E$1+(Sheet1!$A$1-1)*10,FALSE))=TRUE,"---",IF(VLOOKUP($A1642,Sheet1!$B$3:$AH$1266,Sheet1!E$1+(Sheet1!$A$1-1)*10,FALSE)="---","---", (ROUND(VLOOKUP($A1642,Sheet1!$B$3:$AH$1266,Sheet1!E$1+(Sheet1!$A$1-1)*10,FALSE),IF(VLOOKUP($A1642,Sheet1!$B$3:$AH$1266,Sheet1!E$1+(Sheet1!$A$1-1)*10,FALSE)&gt;99999,-3,IF(VLOOKUP($A1642,Sheet1!$B$3:$AH$1266,Sheet1!E$1+(Sheet1!$A$1-1)*10,FALSE)&gt;9999,-2,IF(VLOOKUP($A1642,Sheet1!$B$3:$AH$1266,Sheet1!E$1+(Sheet1!$A$1-1)*10,FALSE)&gt;999,-1,0)))))))</f>
        <v>1580</v>
      </c>
      <c r="V1642" s="385">
        <f>IF(ISNA(VLOOKUP($A1642,Sheet1!$B$3:$AH$1266,Sheet1!F$1+(Sheet1!$A$1-1)*10,FALSE))=TRUE,"---",IF(VLOOKUP($A1642,Sheet1!$B$3:$AH$1266,Sheet1!F$1+(Sheet1!$A$1-1)*10,FALSE)="---","---", (ROUND(VLOOKUP($A1642,Sheet1!$B$3:$AH$1266,Sheet1!F$1+(Sheet1!$A$1-1)*10,FALSE),IF(VLOOKUP($A1642,Sheet1!$B$3:$AH$1266,Sheet1!F$1+(Sheet1!$A$1-1)*10,FALSE)&gt;99999,-3,IF(VLOOKUP($A1642,Sheet1!$B$3:$AH$1266,Sheet1!F$1+(Sheet1!$A$1-1)*10,FALSE)&gt;9999,-2,IF(VLOOKUP($A1642,Sheet1!$B$3:$AH$1266,Sheet1!F$1+(Sheet1!$A$1-1)*10,FALSE)&gt;999,-1,0)))))))</f>
        <v>1880</v>
      </c>
      <c r="W1642" s="385">
        <f>IF(ISNA(VLOOKUP($A1642,Sheet1!$B$3:$AH$1266,Sheet1!G$1+(Sheet1!$A$1-1)*10,FALSE))=TRUE,"---",IF(VLOOKUP($A1642,Sheet1!$B$3:$AH$1266,Sheet1!G$1+(Sheet1!$A$1-1)*10,FALSE)="---","---", (ROUND(VLOOKUP($A1642,Sheet1!$B$3:$AH$1266,Sheet1!G$1+(Sheet1!$A$1-1)*10,FALSE),IF(VLOOKUP($A1642,Sheet1!$B$3:$AH$1266,Sheet1!G$1+(Sheet1!$A$1-1)*10,FALSE)&gt;99999,-3,IF(VLOOKUP($A1642,Sheet1!$B$3:$AH$1266,Sheet1!G$1+(Sheet1!$A$1-1)*10,FALSE)&gt;9999,-2,IF(VLOOKUP($A1642,Sheet1!$B$3:$AH$1266,Sheet1!G$1+(Sheet1!$A$1-1)*10,FALSE)&gt;999,-1,0)))))))</f>
        <v>2270</v>
      </c>
      <c r="X1642" s="385">
        <f>IF(ISNA(VLOOKUP($A1642,Sheet1!$B$3:$AH$1266,Sheet1!H$1+(Sheet1!$A$1-1)*10,FALSE))=TRUE,"---",IF(VLOOKUP($A1642,Sheet1!$B$3:$AH$1266,Sheet1!H$1+(Sheet1!$A$1-1)*10,FALSE)="---","---", (ROUND(VLOOKUP($A1642,Sheet1!$B$3:$AH$1266,Sheet1!H$1+(Sheet1!$A$1-1)*10,FALSE),IF(VLOOKUP($A1642,Sheet1!$B$3:$AH$1266,Sheet1!H$1+(Sheet1!$A$1-1)*10,FALSE)&gt;99999,-3,IF(VLOOKUP($A1642,Sheet1!$B$3:$AH$1266,Sheet1!H$1+(Sheet1!$A$1-1)*10,FALSE)&gt;9999,-2,IF(VLOOKUP($A1642,Sheet1!$B$3:$AH$1266,Sheet1!H$1+(Sheet1!$A$1-1)*10,FALSE)&gt;999,-1,0)))))))</f>
        <v>3240</v>
      </c>
      <c r="Y1642" s="385">
        <f>IF(ISNA(VLOOKUP($A1642,Sheet1!$B$3:$AH$1266,Sheet1!I$1+(Sheet1!$A$1-1)*10,FALSE))=TRUE,"---",IF(VLOOKUP($A1642,Sheet1!$B$3:$AH$1266,Sheet1!I$1+(Sheet1!$A$1-1)*10,FALSE)="---","---", (ROUND(VLOOKUP($A1642,Sheet1!$B$3:$AH$1266,Sheet1!I$1+(Sheet1!$A$1-1)*10,FALSE),IF(VLOOKUP($A1642,Sheet1!$B$3:$AH$1266,Sheet1!I$1+(Sheet1!$A$1-1)*10,FALSE)&gt;99999,-3,IF(VLOOKUP($A1642,Sheet1!$B$3:$AH$1266,Sheet1!I$1+(Sheet1!$A$1-1)*10,FALSE)&gt;9999,-2,IF(VLOOKUP($A1642,Sheet1!$B$3:$AH$1266,Sheet1!I$1+(Sheet1!$A$1-1)*10,FALSE)&gt;999,-1,0)))))))</f>
        <v>3880</v>
      </c>
      <c r="Z1642" s="385">
        <f>IF(ISNA(VLOOKUP($A1642,Sheet1!$B$3:$AH$1266,Sheet1!J$1+(Sheet1!$A$1-1)*10,FALSE))=TRUE,"---",IF(VLOOKUP($A1642,Sheet1!$B$3:$AH$1266,Sheet1!J$1+(Sheet1!$A$1-1)*10,FALSE)="---","---", (ROUND(VLOOKUP($A1642,Sheet1!$B$3:$AH$1266,Sheet1!J$1+(Sheet1!$A$1-1)*10,FALSE),IF(VLOOKUP($A1642,Sheet1!$B$3:$AH$1266,Sheet1!J$1+(Sheet1!$A$1-1)*10,FALSE)&gt;99999,-3,IF(VLOOKUP($A1642,Sheet1!$B$3:$AH$1266,Sheet1!J$1+(Sheet1!$A$1-1)*10,FALSE)&gt;9999,-2,IF(VLOOKUP($A1642,Sheet1!$B$3:$AH$1266,Sheet1!J$1+(Sheet1!$A$1-1)*10,FALSE)&gt;999,-1,0)))))))</f>
        <v>4710</v>
      </c>
      <c r="AA1642" s="385">
        <f>IF(ISNA(VLOOKUP($A1642,Sheet1!$B$3:$AH$1266,Sheet1!K$1+(Sheet1!$A$1-1)*10,FALSE))=TRUE,"---",IF(VLOOKUP($A1642,Sheet1!$B$3:$AH$1266,Sheet1!K$1+(Sheet1!$A$1-1)*10,FALSE)="---","---", (ROUND(VLOOKUP($A1642,Sheet1!$B$3:$AH$1266,Sheet1!K$1+(Sheet1!$A$1-1)*10,FALSE),IF(VLOOKUP($A1642,Sheet1!$B$3:$AH$1266,Sheet1!K$1+(Sheet1!$A$1-1)*10,FALSE)&gt;99999,-3,IF(VLOOKUP($A1642,Sheet1!$B$3:$AH$1266,Sheet1!K$1+(Sheet1!$A$1-1)*10,FALSE)&gt;9999,-2,IF(VLOOKUP($A1642,Sheet1!$B$3:$AH$1266,Sheet1!K$1+(Sheet1!$A$1-1)*10,FALSE)&gt;999,-1,0)))))))</f>
        <v>5320</v>
      </c>
      <c r="AB1642" s="385">
        <f>IF(ISNA(VLOOKUP($A1642,Sheet1!$B$3:$AH$1266,Sheet1!L$1+(Sheet1!$A$1-1)*10,FALSE))=TRUE,"---",IF(VLOOKUP($A1642,Sheet1!$B$3:$AH$1266,Sheet1!L$1+(Sheet1!$A$1-1)*10,FALSE)="---","---", (ROUND(VLOOKUP($A1642,Sheet1!$B$3:$AH$1266,Sheet1!L$1+(Sheet1!$A$1-1)*10,FALSE),IF(VLOOKUP($A1642,Sheet1!$B$3:$AH$1266,Sheet1!L$1+(Sheet1!$A$1-1)*10,FALSE)&gt;99999,-3,IF(VLOOKUP($A1642,Sheet1!$B$3:$AH$1266,Sheet1!L$1+(Sheet1!$A$1-1)*10,FALSE)&gt;9999,-2,IF(VLOOKUP($A1642,Sheet1!$B$3:$AH$1266,Sheet1!L$1+(Sheet1!$A$1-1)*10,FALSE)&gt;999,-1,0)))))))</f>
        <v>5930</v>
      </c>
      <c r="AC1642" s="385">
        <f>IF(ISNA(VLOOKUP($A1642,Sheet1!$B$3:$AH$1266,Sheet1!M$1+(Sheet1!$A$1-1)*10,FALSE))=TRUE,"---",IF(VLOOKUP($A1642,Sheet1!$B$3:$AH$1266,Sheet1!M$1+(Sheet1!$A$1-1)*10,FALSE)="---","---", (ROUND(VLOOKUP($A1642,Sheet1!$B$3:$AH$1266,Sheet1!M$1+(Sheet1!$A$1-1)*10,FALSE),IF(VLOOKUP($A1642,Sheet1!$B$3:$AH$1266,Sheet1!M$1+(Sheet1!$A$1-1)*10,FALSE)&gt;99999,-3,IF(VLOOKUP($A1642,Sheet1!$B$3:$AH$1266,Sheet1!M$1+(Sheet1!$A$1-1)*10,FALSE)&gt;9999,-2,IF(VLOOKUP($A1642,Sheet1!$B$3:$AH$1266,Sheet1!M$1+(Sheet1!$A$1-1)*10,FALSE)&gt;999,-1,0)))))))</f>
        <v>6580</v>
      </c>
      <c r="AD1642" s="385">
        <f>IF(ISNA(VLOOKUP($A1642,Sheet1!$B$3:$AH$1266,Sheet1!N$1+(Sheet1!$A$1-1)*10,FALSE))=TRUE,"---",IF(VLOOKUP($A1642,Sheet1!$B$3:$AH$1266,Sheet1!N$1+(Sheet1!$A$1-1)*10,FALSE)="---","---", (ROUND(VLOOKUP($A1642,Sheet1!$B$3:$AH$1266,Sheet1!N$1+(Sheet1!$A$1-1)*10,FALSE),IF(VLOOKUP($A1642,Sheet1!$B$3:$AH$1266,Sheet1!N$1+(Sheet1!$A$1-1)*10,FALSE)&gt;99999,-3,IF(VLOOKUP($A1642,Sheet1!$B$3:$AH$1266,Sheet1!N$1+(Sheet1!$A$1-1)*10,FALSE)&gt;9999,-2,IF(VLOOKUP($A1642,Sheet1!$B$3:$AH$1266,Sheet1!N$1+(Sheet1!$A$1-1)*10,FALSE)&gt;999,-1,0)))))))</f>
        <v>7420</v>
      </c>
    </row>
    <row r="1643" spans="1:30" ht="25.5" customHeight="1" x14ac:dyDescent="0.25">
      <c r="A1643" s="304"/>
      <c r="B1643" s="346"/>
      <c r="C1643" s="304"/>
      <c r="D1643" s="304"/>
      <c r="E1643" s="305" t="e">
        <v>#N/A</v>
      </c>
      <c r="F1643" s="117" t="s">
        <v>4638</v>
      </c>
      <c r="G1643" s="118" t="s">
        <v>286</v>
      </c>
      <c r="H1643" s="348"/>
      <c r="I1643" s="119">
        <v>12973</v>
      </c>
      <c r="J1643" s="137" t="s">
        <v>4405</v>
      </c>
      <c r="K1643" s="118" t="s">
        <v>17</v>
      </c>
      <c r="L1643" s="122">
        <v>1320</v>
      </c>
      <c r="M1643" s="123">
        <v>16.2</v>
      </c>
      <c r="N1643" s="118" t="s">
        <v>258</v>
      </c>
      <c r="O1643" s="71" t="s">
        <v>4405</v>
      </c>
      <c r="P1643" s="71" t="s">
        <v>4405</v>
      </c>
      <c r="Q1643" s="71" t="s">
        <v>4405</v>
      </c>
      <c r="R1643" s="73" t="s">
        <v>4405</v>
      </c>
      <c r="S1643" s="357" t="e">
        <v>#N/A</v>
      </c>
      <c r="T1643" s="357" t="str">
        <f>IF(ISNA(VLOOKUP(A1643,Sheet1!B$3:C$1266,2,FALSE)=TRUE),"ND",VLOOKUP(A1643,Sheet1!B$3:C$1266,2,FALSE))</f>
        <v>ND</v>
      </c>
      <c r="U1643" s="385" t="str">
        <f>IF(ISNA(VLOOKUP($A1643,Sheet1!$B$3:$AH$1266,Sheet1!E$1+(Sheet1!$A$1-1)*10,FALSE))=TRUE,"---",IF(VLOOKUP($A1643,Sheet1!$B$3:$AH$1266,Sheet1!E$1+(Sheet1!$A$1-1)*10,FALSE)="---","---", (ROUND(VLOOKUP($A1643,Sheet1!$B$3:$AH$1266,Sheet1!E$1+(Sheet1!$A$1-1)*10,FALSE),IF(VLOOKUP($A1643,Sheet1!$B$3:$AH$1266,Sheet1!E$1+(Sheet1!$A$1-1)*10,FALSE)&gt;99999,-3,IF(VLOOKUP($A1643,Sheet1!$B$3:$AH$1266,Sheet1!E$1+(Sheet1!$A$1-1)*10,FALSE)&gt;9999,-2,IF(VLOOKUP($A1643,Sheet1!$B$3:$AH$1266,Sheet1!E$1+(Sheet1!$A$1-1)*10,FALSE)&gt;999,-1,0)))))))</f>
        <v>---</v>
      </c>
      <c r="V1643" s="385" t="str">
        <f>IF(ISNA(VLOOKUP($A1643,Sheet1!$B$3:$AH$1266,Sheet1!F$1+(Sheet1!$A$1-1)*10,FALSE))=TRUE,"---",IF(VLOOKUP($A1643,Sheet1!$B$3:$AH$1266,Sheet1!F$1+(Sheet1!$A$1-1)*10,FALSE)="---","---", (ROUND(VLOOKUP($A1643,Sheet1!$B$3:$AH$1266,Sheet1!F$1+(Sheet1!$A$1-1)*10,FALSE),IF(VLOOKUP($A1643,Sheet1!$B$3:$AH$1266,Sheet1!F$1+(Sheet1!$A$1-1)*10,FALSE)&gt;99999,-3,IF(VLOOKUP($A1643,Sheet1!$B$3:$AH$1266,Sheet1!F$1+(Sheet1!$A$1-1)*10,FALSE)&gt;9999,-2,IF(VLOOKUP($A1643,Sheet1!$B$3:$AH$1266,Sheet1!F$1+(Sheet1!$A$1-1)*10,FALSE)&gt;999,-1,0)))))))</f>
        <v>---</v>
      </c>
      <c r="W1643" s="385" t="str">
        <f>IF(ISNA(VLOOKUP($A1643,Sheet1!$B$3:$AH$1266,Sheet1!G$1+(Sheet1!$A$1-1)*10,FALSE))=TRUE,"---",IF(VLOOKUP($A1643,Sheet1!$B$3:$AH$1266,Sheet1!G$1+(Sheet1!$A$1-1)*10,FALSE)="---","---", (ROUND(VLOOKUP($A1643,Sheet1!$B$3:$AH$1266,Sheet1!G$1+(Sheet1!$A$1-1)*10,FALSE),IF(VLOOKUP($A1643,Sheet1!$B$3:$AH$1266,Sheet1!G$1+(Sheet1!$A$1-1)*10,FALSE)&gt;99999,-3,IF(VLOOKUP($A1643,Sheet1!$B$3:$AH$1266,Sheet1!G$1+(Sheet1!$A$1-1)*10,FALSE)&gt;9999,-2,IF(VLOOKUP($A1643,Sheet1!$B$3:$AH$1266,Sheet1!G$1+(Sheet1!$A$1-1)*10,FALSE)&gt;999,-1,0)))))))</f>
        <v>---</v>
      </c>
      <c r="X1643" s="385" t="str">
        <f>IF(ISNA(VLOOKUP($A1643,Sheet1!$B$3:$AH$1266,Sheet1!H$1+(Sheet1!$A$1-1)*10,FALSE))=TRUE,"---",IF(VLOOKUP($A1643,Sheet1!$B$3:$AH$1266,Sheet1!H$1+(Sheet1!$A$1-1)*10,FALSE)="---","---", (ROUND(VLOOKUP($A1643,Sheet1!$B$3:$AH$1266,Sheet1!H$1+(Sheet1!$A$1-1)*10,FALSE),IF(VLOOKUP($A1643,Sheet1!$B$3:$AH$1266,Sheet1!H$1+(Sheet1!$A$1-1)*10,FALSE)&gt;99999,-3,IF(VLOOKUP($A1643,Sheet1!$B$3:$AH$1266,Sheet1!H$1+(Sheet1!$A$1-1)*10,FALSE)&gt;9999,-2,IF(VLOOKUP($A1643,Sheet1!$B$3:$AH$1266,Sheet1!H$1+(Sheet1!$A$1-1)*10,FALSE)&gt;999,-1,0)))))))</f>
        <v>---</v>
      </c>
      <c r="Y1643" s="385" t="str">
        <f>IF(ISNA(VLOOKUP($A1643,Sheet1!$B$3:$AH$1266,Sheet1!I$1+(Sheet1!$A$1-1)*10,FALSE))=TRUE,"---",IF(VLOOKUP($A1643,Sheet1!$B$3:$AH$1266,Sheet1!I$1+(Sheet1!$A$1-1)*10,FALSE)="---","---", (ROUND(VLOOKUP($A1643,Sheet1!$B$3:$AH$1266,Sheet1!I$1+(Sheet1!$A$1-1)*10,FALSE),IF(VLOOKUP($A1643,Sheet1!$B$3:$AH$1266,Sheet1!I$1+(Sheet1!$A$1-1)*10,FALSE)&gt;99999,-3,IF(VLOOKUP($A1643,Sheet1!$B$3:$AH$1266,Sheet1!I$1+(Sheet1!$A$1-1)*10,FALSE)&gt;9999,-2,IF(VLOOKUP($A1643,Sheet1!$B$3:$AH$1266,Sheet1!I$1+(Sheet1!$A$1-1)*10,FALSE)&gt;999,-1,0)))))))</f>
        <v>---</v>
      </c>
      <c r="Z1643" s="385" t="str">
        <f>IF(ISNA(VLOOKUP($A1643,Sheet1!$B$3:$AH$1266,Sheet1!J$1+(Sheet1!$A$1-1)*10,FALSE))=TRUE,"---",IF(VLOOKUP($A1643,Sheet1!$B$3:$AH$1266,Sheet1!J$1+(Sheet1!$A$1-1)*10,FALSE)="---","---", (ROUND(VLOOKUP($A1643,Sheet1!$B$3:$AH$1266,Sheet1!J$1+(Sheet1!$A$1-1)*10,FALSE),IF(VLOOKUP($A1643,Sheet1!$B$3:$AH$1266,Sheet1!J$1+(Sheet1!$A$1-1)*10,FALSE)&gt;99999,-3,IF(VLOOKUP($A1643,Sheet1!$B$3:$AH$1266,Sheet1!J$1+(Sheet1!$A$1-1)*10,FALSE)&gt;9999,-2,IF(VLOOKUP($A1643,Sheet1!$B$3:$AH$1266,Sheet1!J$1+(Sheet1!$A$1-1)*10,FALSE)&gt;999,-1,0)))))))</f>
        <v>---</v>
      </c>
      <c r="AA1643" s="385" t="str">
        <f>IF(ISNA(VLOOKUP($A1643,Sheet1!$B$3:$AH$1266,Sheet1!K$1+(Sheet1!$A$1-1)*10,FALSE))=TRUE,"---",IF(VLOOKUP($A1643,Sheet1!$B$3:$AH$1266,Sheet1!K$1+(Sheet1!$A$1-1)*10,FALSE)="---","---", (ROUND(VLOOKUP($A1643,Sheet1!$B$3:$AH$1266,Sheet1!K$1+(Sheet1!$A$1-1)*10,FALSE),IF(VLOOKUP($A1643,Sheet1!$B$3:$AH$1266,Sheet1!K$1+(Sheet1!$A$1-1)*10,FALSE)&gt;99999,-3,IF(VLOOKUP($A1643,Sheet1!$B$3:$AH$1266,Sheet1!K$1+(Sheet1!$A$1-1)*10,FALSE)&gt;9999,-2,IF(VLOOKUP($A1643,Sheet1!$B$3:$AH$1266,Sheet1!K$1+(Sheet1!$A$1-1)*10,FALSE)&gt;999,-1,0)))))))</f>
        <v>---</v>
      </c>
      <c r="AB1643" s="385" t="str">
        <f>IF(ISNA(VLOOKUP($A1643,Sheet1!$B$3:$AH$1266,Sheet1!L$1+(Sheet1!$A$1-1)*10,FALSE))=TRUE,"---",IF(VLOOKUP($A1643,Sheet1!$B$3:$AH$1266,Sheet1!L$1+(Sheet1!$A$1-1)*10,FALSE)="---","---", (ROUND(VLOOKUP($A1643,Sheet1!$B$3:$AH$1266,Sheet1!L$1+(Sheet1!$A$1-1)*10,FALSE),IF(VLOOKUP($A1643,Sheet1!$B$3:$AH$1266,Sheet1!L$1+(Sheet1!$A$1-1)*10,FALSE)&gt;99999,-3,IF(VLOOKUP($A1643,Sheet1!$B$3:$AH$1266,Sheet1!L$1+(Sheet1!$A$1-1)*10,FALSE)&gt;9999,-2,IF(VLOOKUP($A1643,Sheet1!$B$3:$AH$1266,Sheet1!L$1+(Sheet1!$A$1-1)*10,FALSE)&gt;999,-1,0)))))))</f>
        <v>---</v>
      </c>
      <c r="AC1643" s="385" t="str">
        <f>IF(ISNA(VLOOKUP($A1643,Sheet1!$B$3:$AH$1266,Sheet1!M$1+(Sheet1!$A$1-1)*10,FALSE))=TRUE,"---",IF(VLOOKUP($A1643,Sheet1!$B$3:$AH$1266,Sheet1!M$1+(Sheet1!$A$1-1)*10,FALSE)="---","---", (ROUND(VLOOKUP($A1643,Sheet1!$B$3:$AH$1266,Sheet1!M$1+(Sheet1!$A$1-1)*10,FALSE),IF(VLOOKUP($A1643,Sheet1!$B$3:$AH$1266,Sheet1!M$1+(Sheet1!$A$1-1)*10,FALSE)&gt;99999,-3,IF(VLOOKUP($A1643,Sheet1!$B$3:$AH$1266,Sheet1!M$1+(Sheet1!$A$1-1)*10,FALSE)&gt;9999,-2,IF(VLOOKUP($A1643,Sheet1!$B$3:$AH$1266,Sheet1!M$1+(Sheet1!$A$1-1)*10,FALSE)&gt;999,-1,0)))))))</f>
        <v>---</v>
      </c>
      <c r="AD1643" s="385" t="str">
        <f>IF(ISNA(VLOOKUP($A1643,Sheet1!$B$3:$AH$1266,Sheet1!N$1+(Sheet1!$A$1-1)*10,FALSE))=TRUE,"---",IF(VLOOKUP($A1643,Sheet1!$B$3:$AH$1266,Sheet1!N$1+(Sheet1!$A$1-1)*10,FALSE)="---","---", (ROUND(VLOOKUP($A1643,Sheet1!$B$3:$AH$1266,Sheet1!N$1+(Sheet1!$A$1-1)*10,FALSE),IF(VLOOKUP($A1643,Sheet1!$B$3:$AH$1266,Sheet1!N$1+(Sheet1!$A$1-1)*10,FALSE)&gt;99999,-3,IF(VLOOKUP($A1643,Sheet1!$B$3:$AH$1266,Sheet1!N$1+(Sheet1!$A$1-1)*10,FALSE)&gt;9999,-2,IF(VLOOKUP($A1643,Sheet1!$B$3:$AH$1266,Sheet1!N$1+(Sheet1!$A$1-1)*10,FALSE)&gt;999,-1,0)))))))</f>
        <v>---</v>
      </c>
    </row>
    <row r="1644" spans="1:30" ht="25.5" customHeight="1" x14ac:dyDescent="0.25">
      <c r="A1644" s="125" t="s">
        <v>2403</v>
      </c>
      <c r="B1644" s="126" t="s">
        <v>2404</v>
      </c>
      <c r="C1644" s="125">
        <v>423309.4</v>
      </c>
      <c r="D1644" s="125">
        <v>763201.8</v>
      </c>
      <c r="E1644" s="70" t="s">
        <v>3042</v>
      </c>
      <c r="F1644" s="52" t="s">
        <v>4907</v>
      </c>
      <c r="G1644" s="127" t="s">
        <v>31</v>
      </c>
      <c r="H1644" s="128">
        <v>87.7</v>
      </c>
      <c r="I1644" s="112" t="s">
        <v>2405</v>
      </c>
      <c r="J1644" s="113">
        <v>4.71</v>
      </c>
      <c r="K1644" s="114" t="s">
        <v>4405</v>
      </c>
      <c r="L1644" s="115">
        <v>5820</v>
      </c>
      <c r="M1644" s="116">
        <v>66.400000000000006</v>
      </c>
      <c r="N1644" s="114" t="s">
        <v>4405</v>
      </c>
      <c r="O1644" s="68">
        <f t="shared" si="55"/>
        <v>1.7472569955510084</v>
      </c>
      <c r="P1644" s="68">
        <f>IF(O1644&lt;&gt;"",VLOOKUP($A1644,Sheet4!$A$2:$O$1309,14,FALSE)*100,"")</f>
        <v>10.410962801628475</v>
      </c>
      <c r="Q1644" s="68">
        <f>IF(P1644&lt;&gt;"",VLOOKUP($A1644,Sheet4!$A$2:$O$1309,15,FALSE)*100,"")</f>
        <v>65.932861815672709</v>
      </c>
      <c r="R1644" s="74">
        <f t="shared" si="56"/>
        <v>60</v>
      </c>
      <c r="S1644" s="64">
        <v>6</v>
      </c>
      <c r="T1644" s="64" t="str">
        <f>IF(ISNA(VLOOKUP(A1644,Sheet1!B$3:C$1266,2,FALSE)=TRUE),"NC",VLOOKUP(A1644,Sheet1!B$3:C$1266,2,FALSE))</f>
        <v>Rural</v>
      </c>
      <c r="U1644" s="65">
        <f>IF(ISNA(VLOOKUP($A1644,Sheet1!$B$3:$AH$1266,Sheet1!E$1+(Sheet1!$A$1-1)*10,FALSE))=TRUE,"---",IF(VLOOKUP($A1644,Sheet1!$B$3:$AH$1266,Sheet1!E$1+(Sheet1!$A$1-1)*10,FALSE)="---","---", (ROUND(VLOOKUP($A1644,Sheet1!$B$3:$AH$1266,Sheet1!E$1+(Sheet1!$A$1-1)*10,FALSE),IF(VLOOKUP($A1644,Sheet1!$B$3:$AH$1266,Sheet1!E$1+(Sheet1!$A$1-1)*10,FALSE)&gt;99999,-3,IF(VLOOKUP($A1644,Sheet1!$B$3:$AH$1266,Sheet1!E$1+(Sheet1!$A$1-1)*10,FALSE)&gt;9999,-2,IF(VLOOKUP($A1644,Sheet1!$B$3:$AH$1266,Sheet1!E$1+(Sheet1!$A$1-1)*10,FALSE)&gt;999,-1,0)))))))</f>
        <v>1650</v>
      </c>
      <c r="V1644" s="65">
        <f>IF(ISNA(VLOOKUP($A1644,Sheet1!$B$3:$AH$1266,Sheet1!F$1+(Sheet1!$A$1-1)*10,FALSE))=TRUE,"---",IF(VLOOKUP($A1644,Sheet1!$B$3:$AH$1266,Sheet1!F$1+(Sheet1!$A$1-1)*10,FALSE)="---","---", (ROUND(VLOOKUP($A1644,Sheet1!$B$3:$AH$1266,Sheet1!F$1+(Sheet1!$A$1-1)*10,FALSE),IF(VLOOKUP($A1644,Sheet1!$B$3:$AH$1266,Sheet1!F$1+(Sheet1!$A$1-1)*10,FALSE)&gt;99999,-3,IF(VLOOKUP($A1644,Sheet1!$B$3:$AH$1266,Sheet1!F$1+(Sheet1!$A$1-1)*10,FALSE)&gt;9999,-2,IF(VLOOKUP($A1644,Sheet1!$B$3:$AH$1266,Sheet1!F$1+(Sheet1!$A$1-1)*10,FALSE)&gt;999,-1,0)))))))</f>
        <v>1980</v>
      </c>
      <c r="W1644" s="65">
        <f>IF(ISNA(VLOOKUP($A1644,Sheet1!$B$3:$AH$1266,Sheet1!G$1+(Sheet1!$A$1-1)*10,FALSE))=TRUE,"---",IF(VLOOKUP($A1644,Sheet1!$B$3:$AH$1266,Sheet1!G$1+(Sheet1!$A$1-1)*10,FALSE)="---","---", (ROUND(VLOOKUP($A1644,Sheet1!$B$3:$AH$1266,Sheet1!G$1+(Sheet1!$A$1-1)*10,FALSE),IF(VLOOKUP($A1644,Sheet1!$B$3:$AH$1266,Sheet1!G$1+(Sheet1!$A$1-1)*10,FALSE)&gt;99999,-3,IF(VLOOKUP($A1644,Sheet1!$B$3:$AH$1266,Sheet1!G$1+(Sheet1!$A$1-1)*10,FALSE)&gt;9999,-2,IF(VLOOKUP($A1644,Sheet1!$B$3:$AH$1266,Sheet1!G$1+(Sheet1!$A$1-1)*10,FALSE)&gt;999,-1,0)))))))</f>
        <v>2390</v>
      </c>
      <c r="X1644" s="65">
        <f>IF(ISNA(VLOOKUP($A1644,Sheet1!$B$3:$AH$1266,Sheet1!H$1+(Sheet1!$A$1-1)*10,FALSE))=TRUE,"---",IF(VLOOKUP($A1644,Sheet1!$B$3:$AH$1266,Sheet1!H$1+(Sheet1!$A$1-1)*10,FALSE)="---","---", (ROUND(VLOOKUP($A1644,Sheet1!$B$3:$AH$1266,Sheet1!H$1+(Sheet1!$A$1-1)*10,FALSE),IF(VLOOKUP($A1644,Sheet1!$B$3:$AH$1266,Sheet1!H$1+(Sheet1!$A$1-1)*10,FALSE)&gt;99999,-3,IF(VLOOKUP($A1644,Sheet1!$B$3:$AH$1266,Sheet1!H$1+(Sheet1!$A$1-1)*10,FALSE)&gt;9999,-2,IF(VLOOKUP($A1644,Sheet1!$B$3:$AH$1266,Sheet1!H$1+(Sheet1!$A$1-1)*10,FALSE)&gt;999,-1,0)))))))</f>
        <v>3420</v>
      </c>
      <c r="Y1644" s="65">
        <f>IF(ISNA(VLOOKUP($A1644,Sheet1!$B$3:$AH$1266,Sheet1!I$1+(Sheet1!$A$1-1)*10,FALSE))=TRUE,"---",IF(VLOOKUP($A1644,Sheet1!$B$3:$AH$1266,Sheet1!I$1+(Sheet1!$A$1-1)*10,FALSE)="---","---", (ROUND(VLOOKUP($A1644,Sheet1!$B$3:$AH$1266,Sheet1!I$1+(Sheet1!$A$1-1)*10,FALSE),IF(VLOOKUP($A1644,Sheet1!$B$3:$AH$1266,Sheet1!I$1+(Sheet1!$A$1-1)*10,FALSE)&gt;99999,-3,IF(VLOOKUP($A1644,Sheet1!$B$3:$AH$1266,Sheet1!I$1+(Sheet1!$A$1-1)*10,FALSE)&gt;9999,-2,IF(VLOOKUP($A1644,Sheet1!$B$3:$AH$1266,Sheet1!I$1+(Sheet1!$A$1-1)*10,FALSE)&gt;999,-1,0)))))))</f>
        <v>4100</v>
      </c>
      <c r="Z1644" s="65">
        <f>IF(ISNA(VLOOKUP($A1644,Sheet1!$B$3:$AH$1266,Sheet1!J$1+(Sheet1!$A$1-1)*10,FALSE))=TRUE,"---",IF(VLOOKUP($A1644,Sheet1!$B$3:$AH$1266,Sheet1!J$1+(Sheet1!$A$1-1)*10,FALSE)="---","---", (ROUND(VLOOKUP($A1644,Sheet1!$B$3:$AH$1266,Sheet1!J$1+(Sheet1!$A$1-1)*10,FALSE),IF(VLOOKUP($A1644,Sheet1!$B$3:$AH$1266,Sheet1!J$1+(Sheet1!$A$1-1)*10,FALSE)&gt;99999,-3,IF(VLOOKUP($A1644,Sheet1!$B$3:$AH$1266,Sheet1!J$1+(Sheet1!$A$1-1)*10,FALSE)&gt;9999,-2,IF(VLOOKUP($A1644,Sheet1!$B$3:$AH$1266,Sheet1!J$1+(Sheet1!$A$1-1)*10,FALSE)&gt;999,-1,0)))))))</f>
        <v>5000</v>
      </c>
      <c r="AA1644" s="65">
        <f>IF(ISNA(VLOOKUP($A1644,Sheet1!$B$3:$AH$1266,Sheet1!K$1+(Sheet1!$A$1-1)*10,FALSE))=TRUE,"---",IF(VLOOKUP($A1644,Sheet1!$B$3:$AH$1266,Sheet1!K$1+(Sheet1!$A$1-1)*10,FALSE)="---","---", (ROUND(VLOOKUP($A1644,Sheet1!$B$3:$AH$1266,Sheet1!K$1+(Sheet1!$A$1-1)*10,FALSE),IF(VLOOKUP($A1644,Sheet1!$B$3:$AH$1266,Sheet1!K$1+(Sheet1!$A$1-1)*10,FALSE)&gt;99999,-3,IF(VLOOKUP($A1644,Sheet1!$B$3:$AH$1266,Sheet1!K$1+(Sheet1!$A$1-1)*10,FALSE)&gt;9999,-2,IF(VLOOKUP($A1644,Sheet1!$B$3:$AH$1266,Sheet1!K$1+(Sheet1!$A$1-1)*10,FALSE)&gt;999,-1,0)))))))</f>
        <v>5660</v>
      </c>
      <c r="AB1644" s="65">
        <f>IF(ISNA(VLOOKUP($A1644,Sheet1!$B$3:$AH$1266,Sheet1!L$1+(Sheet1!$A$1-1)*10,FALSE))=TRUE,"---",IF(VLOOKUP($A1644,Sheet1!$B$3:$AH$1266,Sheet1!L$1+(Sheet1!$A$1-1)*10,FALSE)="---","---", (ROUND(VLOOKUP($A1644,Sheet1!$B$3:$AH$1266,Sheet1!L$1+(Sheet1!$A$1-1)*10,FALSE),IF(VLOOKUP($A1644,Sheet1!$B$3:$AH$1266,Sheet1!L$1+(Sheet1!$A$1-1)*10,FALSE)&gt;99999,-3,IF(VLOOKUP($A1644,Sheet1!$B$3:$AH$1266,Sheet1!L$1+(Sheet1!$A$1-1)*10,FALSE)&gt;9999,-2,IF(VLOOKUP($A1644,Sheet1!$B$3:$AH$1266,Sheet1!L$1+(Sheet1!$A$1-1)*10,FALSE)&gt;999,-1,0)))))))</f>
        <v>6320</v>
      </c>
      <c r="AC1644" s="65">
        <f>IF(ISNA(VLOOKUP($A1644,Sheet1!$B$3:$AH$1266,Sheet1!M$1+(Sheet1!$A$1-1)*10,FALSE))=TRUE,"---",IF(VLOOKUP($A1644,Sheet1!$B$3:$AH$1266,Sheet1!M$1+(Sheet1!$A$1-1)*10,FALSE)="---","---", (ROUND(VLOOKUP($A1644,Sheet1!$B$3:$AH$1266,Sheet1!M$1+(Sheet1!$A$1-1)*10,FALSE),IF(VLOOKUP($A1644,Sheet1!$B$3:$AH$1266,Sheet1!M$1+(Sheet1!$A$1-1)*10,FALSE)&gt;99999,-3,IF(VLOOKUP($A1644,Sheet1!$B$3:$AH$1266,Sheet1!M$1+(Sheet1!$A$1-1)*10,FALSE)&gt;9999,-2,IF(VLOOKUP($A1644,Sheet1!$B$3:$AH$1266,Sheet1!M$1+(Sheet1!$A$1-1)*10,FALSE)&gt;999,-1,0)))))))</f>
        <v>7030</v>
      </c>
      <c r="AD1644" s="65">
        <f>IF(ISNA(VLOOKUP($A1644,Sheet1!$B$3:$AH$1266,Sheet1!N$1+(Sheet1!$A$1-1)*10,FALSE))=TRUE,"---",IF(VLOOKUP($A1644,Sheet1!$B$3:$AH$1266,Sheet1!N$1+(Sheet1!$A$1-1)*10,FALSE)="---","---", (ROUND(VLOOKUP($A1644,Sheet1!$B$3:$AH$1266,Sheet1!N$1+(Sheet1!$A$1-1)*10,FALSE),IF(VLOOKUP($A1644,Sheet1!$B$3:$AH$1266,Sheet1!N$1+(Sheet1!$A$1-1)*10,FALSE)&gt;99999,-3,IF(VLOOKUP($A1644,Sheet1!$B$3:$AH$1266,Sheet1!N$1+(Sheet1!$A$1-1)*10,FALSE)&gt;9999,-2,IF(VLOOKUP($A1644,Sheet1!$B$3:$AH$1266,Sheet1!N$1+(Sheet1!$A$1-1)*10,FALSE)&gt;999,-1,0)))))))</f>
        <v>7940</v>
      </c>
    </row>
    <row r="1645" spans="1:30" ht="25.5" customHeight="1" x14ac:dyDescent="0.25">
      <c r="A1645" s="133" t="s">
        <v>2406</v>
      </c>
      <c r="B1645" s="134" t="s">
        <v>2407</v>
      </c>
      <c r="C1645" s="133">
        <v>423222.7</v>
      </c>
      <c r="D1645" s="133">
        <v>763237.2</v>
      </c>
      <c r="E1645" s="67" t="s">
        <v>3042</v>
      </c>
      <c r="F1645" s="135" t="s">
        <v>4405</v>
      </c>
      <c r="G1645" s="118" t="s">
        <v>160</v>
      </c>
      <c r="H1645" s="136">
        <v>89.2</v>
      </c>
      <c r="I1645" s="119">
        <v>12973</v>
      </c>
      <c r="J1645" s="137" t="s">
        <v>4405</v>
      </c>
      <c r="K1645" s="118" t="s">
        <v>17</v>
      </c>
      <c r="L1645" s="122">
        <v>18500</v>
      </c>
      <c r="M1645" s="123">
        <v>207</v>
      </c>
      <c r="N1645" s="118" t="s">
        <v>145</v>
      </c>
      <c r="O1645" s="71" t="str">
        <f t="shared" si="55"/>
        <v>&lt;0.2</v>
      </c>
      <c r="P1645" s="71">
        <f>IF(O1645&lt;&gt;"",VLOOKUP($A1645,Sheet4!$A$2:$O$1309,14,FALSE)*100,"")</f>
        <v>3.2676322132066393</v>
      </c>
      <c r="Q1645" s="71">
        <f>IF(P1645&lt;&gt;"",VLOOKUP($A1645,Sheet4!$A$2:$O$1309,15,FALSE)*100,"")</f>
        <v>27.776967100777551</v>
      </c>
      <c r="R1645" s="73" t="str">
        <f t="shared" si="56"/>
        <v>&gt;500</v>
      </c>
      <c r="S1645" s="63" t="s">
        <v>4368</v>
      </c>
      <c r="T1645" s="63" t="str">
        <f>IF(ISNA(VLOOKUP(A1645,Sheet1!B$3:C$1266,2,FALSE)=TRUE),"NC",VLOOKUP(A1645,Sheet1!B$3:C$1266,2,FALSE))</f>
        <v>Rural</v>
      </c>
      <c r="U1645" s="66">
        <f>IF(ISNA(VLOOKUP($A1645,Sheet1!$B$3:$AH$1266,Sheet1!E$1+(Sheet1!$A$1-1)*10,FALSE))=TRUE,"---",IF(VLOOKUP($A1645,Sheet1!$B$3:$AH$1266,Sheet1!E$1+(Sheet1!$A$1-1)*10,FALSE)="---","---", (ROUND(VLOOKUP($A1645,Sheet1!$B$3:$AH$1266,Sheet1!E$1+(Sheet1!$A$1-1)*10,FALSE),IF(VLOOKUP($A1645,Sheet1!$B$3:$AH$1266,Sheet1!E$1+(Sheet1!$A$1-1)*10,FALSE)&gt;99999,-3,IF(VLOOKUP($A1645,Sheet1!$B$3:$AH$1266,Sheet1!E$1+(Sheet1!$A$1-1)*10,FALSE)&gt;9999,-2,IF(VLOOKUP($A1645,Sheet1!$B$3:$AH$1266,Sheet1!E$1+(Sheet1!$A$1-1)*10,FALSE)&gt;999,-1,0)))))))</f>
        <v>1660</v>
      </c>
      <c r="V1645" s="66">
        <f>IF(ISNA(VLOOKUP($A1645,Sheet1!$B$3:$AH$1266,Sheet1!F$1+(Sheet1!$A$1-1)*10,FALSE))=TRUE,"---",IF(VLOOKUP($A1645,Sheet1!$B$3:$AH$1266,Sheet1!F$1+(Sheet1!$A$1-1)*10,FALSE)="---","---", (ROUND(VLOOKUP($A1645,Sheet1!$B$3:$AH$1266,Sheet1!F$1+(Sheet1!$A$1-1)*10,FALSE),IF(VLOOKUP($A1645,Sheet1!$B$3:$AH$1266,Sheet1!F$1+(Sheet1!$A$1-1)*10,FALSE)&gt;99999,-3,IF(VLOOKUP($A1645,Sheet1!$B$3:$AH$1266,Sheet1!F$1+(Sheet1!$A$1-1)*10,FALSE)&gt;9999,-2,IF(VLOOKUP($A1645,Sheet1!$B$3:$AH$1266,Sheet1!F$1+(Sheet1!$A$1-1)*10,FALSE)&gt;999,-1,0)))))))</f>
        <v>1980</v>
      </c>
      <c r="W1645" s="66">
        <f>IF(ISNA(VLOOKUP($A1645,Sheet1!$B$3:$AH$1266,Sheet1!G$1+(Sheet1!$A$1-1)*10,FALSE))=TRUE,"---",IF(VLOOKUP($A1645,Sheet1!$B$3:$AH$1266,Sheet1!G$1+(Sheet1!$A$1-1)*10,FALSE)="---","---", (ROUND(VLOOKUP($A1645,Sheet1!$B$3:$AH$1266,Sheet1!G$1+(Sheet1!$A$1-1)*10,FALSE),IF(VLOOKUP($A1645,Sheet1!$B$3:$AH$1266,Sheet1!G$1+(Sheet1!$A$1-1)*10,FALSE)&gt;99999,-3,IF(VLOOKUP($A1645,Sheet1!$B$3:$AH$1266,Sheet1!G$1+(Sheet1!$A$1-1)*10,FALSE)&gt;9999,-2,IF(VLOOKUP($A1645,Sheet1!$B$3:$AH$1266,Sheet1!G$1+(Sheet1!$A$1-1)*10,FALSE)&gt;999,-1,0)))))))</f>
        <v>2400</v>
      </c>
      <c r="X1645" s="66">
        <f>IF(ISNA(VLOOKUP($A1645,Sheet1!$B$3:$AH$1266,Sheet1!H$1+(Sheet1!$A$1-1)*10,FALSE))=TRUE,"---",IF(VLOOKUP($A1645,Sheet1!$B$3:$AH$1266,Sheet1!H$1+(Sheet1!$A$1-1)*10,FALSE)="---","---", (ROUND(VLOOKUP($A1645,Sheet1!$B$3:$AH$1266,Sheet1!H$1+(Sheet1!$A$1-1)*10,FALSE),IF(VLOOKUP($A1645,Sheet1!$B$3:$AH$1266,Sheet1!H$1+(Sheet1!$A$1-1)*10,FALSE)&gt;99999,-3,IF(VLOOKUP($A1645,Sheet1!$B$3:$AH$1266,Sheet1!H$1+(Sheet1!$A$1-1)*10,FALSE)&gt;9999,-2,IF(VLOOKUP($A1645,Sheet1!$B$3:$AH$1266,Sheet1!H$1+(Sheet1!$A$1-1)*10,FALSE)&gt;999,-1,0)))))))</f>
        <v>3420</v>
      </c>
      <c r="Y1645" s="66">
        <f>IF(ISNA(VLOOKUP($A1645,Sheet1!$B$3:$AH$1266,Sheet1!I$1+(Sheet1!$A$1-1)*10,FALSE))=TRUE,"---",IF(VLOOKUP($A1645,Sheet1!$B$3:$AH$1266,Sheet1!I$1+(Sheet1!$A$1-1)*10,FALSE)="---","---", (ROUND(VLOOKUP($A1645,Sheet1!$B$3:$AH$1266,Sheet1!I$1+(Sheet1!$A$1-1)*10,FALSE),IF(VLOOKUP($A1645,Sheet1!$B$3:$AH$1266,Sheet1!I$1+(Sheet1!$A$1-1)*10,FALSE)&gt;99999,-3,IF(VLOOKUP($A1645,Sheet1!$B$3:$AH$1266,Sheet1!I$1+(Sheet1!$A$1-1)*10,FALSE)&gt;9999,-2,IF(VLOOKUP($A1645,Sheet1!$B$3:$AH$1266,Sheet1!I$1+(Sheet1!$A$1-1)*10,FALSE)&gt;999,-1,0)))))))</f>
        <v>4110</v>
      </c>
      <c r="Z1645" s="66">
        <f>IF(ISNA(VLOOKUP($A1645,Sheet1!$B$3:$AH$1266,Sheet1!J$1+(Sheet1!$A$1-1)*10,FALSE))=TRUE,"---",IF(VLOOKUP($A1645,Sheet1!$B$3:$AH$1266,Sheet1!J$1+(Sheet1!$A$1-1)*10,FALSE)="---","---", (ROUND(VLOOKUP($A1645,Sheet1!$B$3:$AH$1266,Sheet1!J$1+(Sheet1!$A$1-1)*10,FALSE),IF(VLOOKUP($A1645,Sheet1!$B$3:$AH$1266,Sheet1!J$1+(Sheet1!$A$1-1)*10,FALSE)&gt;99999,-3,IF(VLOOKUP($A1645,Sheet1!$B$3:$AH$1266,Sheet1!J$1+(Sheet1!$A$1-1)*10,FALSE)&gt;9999,-2,IF(VLOOKUP($A1645,Sheet1!$B$3:$AH$1266,Sheet1!J$1+(Sheet1!$A$1-1)*10,FALSE)&gt;999,-1,0)))))))</f>
        <v>5010</v>
      </c>
      <c r="AA1645" s="66">
        <f>IF(ISNA(VLOOKUP($A1645,Sheet1!$B$3:$AH$1266,Sheet1!K$1+(Sheet1!$A$1-1)*10,FALSE))=TRUE,"---",IF(VLOOKUP($A1645,Sheet1!$B$3:$AH$1266,Sheet1!K$1+(Sheet1!$A$1-1)*10,FALSE)="---","---", (ROUND(VLOOKUP($A1645,Sheet1!$B$3:$AH$1266,Sheet1!K$1+(Sheet1!$A$1-1)*10,FALSE),IF(VLOOKUP($A1645,Sheet1!$B$3:$AH$1266,Sheet1!K$1+(Sheet1!$A$1-1)*10,FALSE)&gt;99999,-3,IF(VLOOKUP($A1645,Sheet1!$B$3:$AH$1266,Sheet1!K$1+(Sheet1!$A$1-1)*10,FALSE)&gt;9999,-2,IF(VLOOKUP($A1645,Sheet1!$B$3:$AH$1266,Sheet1!K$1+(Sheet1!$A$1-1)*10,FALSE)&gt;999,-1,0)))))))</f>
        <v>5670</v>
      </c>
      <c r="AB1645" s="66">
        <f>IF(ISNA(VLOOKUP($A1645,Sheet1!$B$3:$AH$1266,Sheet1!L$1+(Sheet1!$A$1-1)*10,FALSE))=TRUE,"---",IF(VLOOKUP($A1645,Sheet1!$B$3:$AH$1266,Sheet1!L$1+(Sheet1!$A$1-1)*10,FALSE)="---","---", (ROUND(VLOOKUP($A1645,Sheet1!$B$3:$AH$1266,Sheet1!L$1+(Sheet1!$A$1-1)*10,FALSE),IF(VLOOKUP($A1645,Sheet1!$B$3:$AH$1266,Sheet1!L$1+(Sheet1!$A$1-1)*10,FALSE)&gt;99999,-3,IF(VLOOKUP($A1645,Sheet1!$B$3:$AH$1266,Sheet1!L$1+(Sheet1!$A$1-1)*10,FALSE)&gt;9999,-2,IF(VLOOKUP($A1645,Sheet1!$B$3:$AH$1266,Sheet1!L$1+(Sheet1!$A$1-1)*10,FALSE)&gt;999,-1,0)))))))</f>
        <v>6330</v>
      </c>
      <c r="AC1645" s="66">
        <f>IF(ISNA(VLOOKUP($A1645,Sheet1!$B$3:$AH$1266,Sheet1!M$1+(Sheet1!$A$1-1)*10,FALSE))=TRUE,"---",IF(VLOOKUP($A1645,Sheet1!$B$3:$AH$1266,Sheet1!M$1+(Sheet1!$A$1-1)*10,FALSE)="---","---", (ROUND(VLOOKUP($A1645,Sheet1!$B$3:$AH$1266,Sheet1!M$1+(Sheet1!$A$1-1)*10,FALSE),IF(VLOOKUP($A1645,Sheet1!$B$3:$AH$1266,Sheet1!M$1+(Sheet1!$A$1-1)*10,FALSE)&gt;99999,-3,IF(VLOOKUP($A1645,Sheet1!$B$3:$AH$1266,Sheet1!M$1+(Sheet1!$A$1-1)*10,FALSE)&gt;9999,-2,IF(VLOOKUP($A1645,Sheet1!$B$3:$AH$1266,Sheet1!M$1+(Sheet1!$A$1-1)*10,FALSE)&gt;999,-1,0)))))))</f>
        <v>7040</v>
      </c>
      <c r="AD1645" s="66">
        <f>IF(ISNA(VLOOKUP($A1645,Sheet1!$B$3:$AH$1266,Sheet1!N$1+(Sheet1!$A$1-1)*10,FALSE))=TRUE,"---",IF(VLOOKUP($A1645,Sheet1!$B$3:$AH$1266,Sheet1!N$1+(Sheet1!$A$1-1)*10,FALSE)="---","---", (ROUND(VLOOKUP($A1645,Sheet1!$B$3:$AH$1266,Sheet1!N$1+(Sheet1!$A$1-1)*10,FALSE),IF(VLOOKUP($A1645,Sheet1!$B$3:$AH$1266,Sheet1!N$1+(Sheet1!$A$1-1)*10,FALSE)&gt;99999,-3,IF(VLOOKUP($A1645,Sheet1!$B$3:$AH$1266,Sheet1!N$1+(Sheet1!$A$1-1)*10,FALSE)&gt;9999,-2,IF(VLOOKUP($A1645,Sheet1!$B$3:$AH$1266,Sheet1!N$1+(Sheet1!$A$1-1)*10,FALSE)&gt;999,-1,0)))))))</f>
        <v>7950</v>
      </c>
    </row>
    <row r="1646" spans="1:30" ht="25.5" customHeight="1" x14ac:dyDescent="0.25">
      <c r="A1646" s="303" t="s">
        <v>2408</v>
      </c>
      <c r="B1646" s="330" t="s">
        <v>2409</v>
      </c>
      <c r="C1646" s="303">
        <v>423224</v>
      </c>
      <c r="D1646" s="303">
        <v>763534</v>
      </c>
      <c r="E1646" s="307" t="s">
        <v>3028</v>
      </c>
      <c r="F1646" s="342" t="s">
        <v>4844</v>
      </c>
      <c r="G1646" s="318" t="s">
        <v>286</v>
      </c>
      <c r="H1646" s="347">
        <v>1.36</v>
      </c>
      <c r="I1646" s="112">
        <v>30727</v>
      </c>
      <c r="J1646" s="113">
        <v>7.3</v>
      </c>
      <c r="K1646" s="127" t="s">
        <v>20</v>
      </c>
      <c r="L1646" s="115">
        <v>144</v>
      </c>
      <c r="M1646" s="116">
        <v>106</v>
      </c>
      <c r="N1646" s="114" t="s">
        <v>4405</v>
      </c>
      <c r="O1646" s="68">
        <f t="shared" si="55"/>
        <v>15.217707486079959</v>
      </c>
      <c r="P1646" s="68">
        <f>IF(O1646&lt;&gt;"",VLOOKUP($A1646,Sheet4!$A$2:$O$1309,14,FALSE)*100,"")</f>
        <v>1.8106239831579218</v>
      </c>
      <c r="Q1646" s="68">
        <f>IF(P1646&lt;&gt;"",VLOOKUP($A1646,Sheet4!$A$2:$O$1309,15,FALSE)*100,"")</f>
        <v>16.387415644390924</v>
      </c>
      <c r="R1646" s="74">
        <f t="shared" si="56"/>
        <v>7</v>
      </c>
      <c r="S1646" s="356" t="s">
        <v>4368</v>
      </c>
      <c r="T1646" s="356" t="str">
        <f>IF(ISNA(VLOOKUP(A1646,Sheet1!B$3:C$1266,2,FALSE)=TRUE),"NC",VLOOKUP(A1646,Sheet1!B$3:C$1266,2,FALSE))</f>
        <v>Rural10</v>
      </c>
      <c r="U1646" s="392">
        <f>IF(ISNA(VLOOKUP($A1646,Sheet1!$B$3:$AH$1266,Sheet1!E$1+(Sheet1!$A$1-1)*10,FALSE))=TRUE,"---",IF(VLOOKUP($A1646,Sheet1!$B$3:$AH$1266,Sheet1!E$1+(Sheet1!$A$1-1)*10,FALSE)="---","---", (ROUND(VLOOKUP($A1646,Sheet1!$B$3:$AH$1266,Sheet1!E$1+(Sheet1!$A$1-1)*10,FALSE),IF(VLOOKUP($A1646,Sheet1!$B$3:$AH$1266,Sheet1!E$1+(Sheet1!$A$1-1)*10,FALSE)&gt;99999,-3,IF(VLOOKUP($A1646,Sheet1!$B$3:$AH$1266,Sheet1!E$1+(Sheet1!$A$1-1)*10,FALSE)&gt;9999,-2,IF(VLOOKUP($A1646,Sheet1!$B$3:$AH$1266,Sheet1!E$1+(Sheet1!$A$1-1)*10,FALSE)&gt;999,-1,0)))))))</f>
        <v>57</v>
      </c>
      <c r="V1646" s="392">
        <f>IF(ISNA(VLOOKUP($A1646,Sheet1!$B$3:$AH$1266,Sheet1!F$1+(Sheet1!$A$1-1)*10,FALSE))=TRUE,"---",IF(VLOOKUP($A1646,Sheet1!$B$3:$AH$1266,Sheet1!F$1+(Sheet1!$A$1-1)*10,FALSE)="---","---", (ROUND(VLOOKUP($A1646,Sheet1!$B$3:$AH$1266,Sheet1!F$1+(Sheet1!$A$1-1)*10,FALSE),IF(VLOOKUP($A1646,Sheet1!$B$3:$AH$1266,Sheet1!F$1+(Sheet1!$A$1-1)*10,FALSE)&gt;99999,-3,IF(VLOOKUP($A1646,Sheet1!$B$3:$AH$1266,Sheet1!F$1+(Sheet1!$A$1-1)*10,FALSE)&gt;9999,-2,IF(VLOOKUP($A1646,Sheet1!$B$3:$AH$1266,Sheet1!F$1+(Sheet1!$A$1-1)*10,FALSE)&gt;999,-1,0)))))))</f>
        <v>69</v>
      </c>
      <c r="W1646" s="392">
        <f>IF(ISNA(VLOOKUP($A1646,Sheet1!$B$3:$AH$1266,Sheet1!G$1+(Sheet1!$A$1-1)*10,FALSE))=TRUE,"---",IF(VLOOKUP($A1646,Sheet1!$B$3:$AH$1266,Sheet1!G$1+(Sheet1!$A$1-1)*10,FALSE)="---","---", (ROUND(VLOOKUP($A1646,Sheet1!$B$3:$AH$1266,Sheet1!G$1+(Sheet1!$A$1-1)*10,FALSE),IF(VLOOKUP($A1646,Sheet1!$B$3:$AH$1266,Sheet1!G$1+(Sheet1!$A$1-1)*10,FALSE)&gt;99999,-3,IF(VLOOKUP($A1646,Sheet1!$B$3:$AH$1266,Sheet1!G$1+(Sheet1!$A$1-1)*10,FALSE)&gt;9999,-2,IF(VLOOKUP($A1646,Sheet1!$B$3:$AH$1266,Sheet1!G$1+(Sheet1!$A$1-1)*10,FALSE)&gt;999,-1,0)))))))</f>
        <v>86</v>
      </c>
      <c r="X1646" s="392">
        <f>IF(ISNA(VLOOKUP($A1646,Sheet1!$B$3:$AH$1266,Sheet1!H$1+(Sheet1!$A$1-1)*10,FALSE))=TRUE,"---",IF(VLOOKUP($A1646,Sheet1!$B$3:$AH$1266,Sheet1!H$1+(Sheet1!$A$1-1)*10,FALSE)="---","---", (ROUND(VLOOKUP($A1646,Sheet1!$B$3:$AH$1266,Sheet1!H$1+(Sheet1!$A$1-1)*10,FALSE),IF(VLOOKUP($A1646,Sheet1!$B$3:$AH$1266,Sheet1!H$1+(Sheet1!$A$1-1)*10,FALSE)&gt;99999,-3,IF(VLOOKUP($A1646,Sheet1!$B$3:$AH$1266,Sheet1!H$1+(Sheet1!$A$1-1)*10,FALSE)&gt;9999,-2,IF(VLOOKUP($A1646,Sheet1!$B$3:$AH$1266,Sheet1!H$1+(Sheet1!$A$1-1)*10,FALSE)&gt;999,-1,0)))))))</f>
        <v>130</v>
      </c>
      <c r="Y1646" s="392">
        <f>IF(ISNA(VLOOKUP($A1646,Sheet1!$B$3:$AH$1266,Sheet1!I$1+(Sheet1!$A$1-1)*10,FALSE))=TRUE,"---",IF(VLOOKUP($A1646,Sheet1!$B$3:$AH$1266,Sheet1!I$1+(Sheet1!$A$1-1)*10,FALSE)="---","---", (ROUND(VLOOKUP($A1646,Sheet1!$B$3:$AH$1266,Sheet1!I$1+(Sheet1!$A$1-1)*10,FALSE),IF(VLOOKUP($A1646,Sheet1!$B$3:$AH$1266,Sheet1!I$1+(Sheet1!$A$1-1)*10,FALSE)&gt;99999,-3,IF(VLOOKUP($A1646,Sheet1!$B$3:$AH$1266,Sheet1!I$1+(Sheet1!$A$1-1)*10,FALSE)&gt;9999,-2,IF(VLOOKUP($A1646,Sheet1!$B$3:$AH$1266,Sheet1!I$1+(Sheet1!$A$1-1)*10,FALSE)&gt;999,-1,0)))))))</f>
        <v>161</v>
      </c>
      <c r="Z1646" s="392">
        <f>IF(ISNA(VLOOKUP($A1646,Sheet1!$B$3:$AH$1266,Sheet1!J$1+(Sheet1!$A$1-1)*10,FALSE))=TRUE,"---",IF(VLOOKUP($A1646,Sheet1!$B$3:$AH$1266,Sheet1!J$1+(Sheet1!$A$1-1)*10,FALSE)="---","---", (ROUND(VLOOKUP($A1646,Sheet1!$B$3:$AH$1266,Sheet1!J$1+(Sheet1!$A$1-1)*10,FALSE),IF(VLOOKUP($A1646,Sheet1!$B$3:$AH$1266,Sheet1!J$1+(Sheet1!$A$1-1)*10,FALSE)&gt;99999,-3,IF(VLOOKUP($A1646,Sheet1!$B$3:$AH$1266,Sheet1!J$1+(Sheet1!$A$1-1)*10,FALSE)&gt;9999,-2,IF(VLOOKUP($A1646,Sheet1!$B$3:$AH$1266,Sheet1!J$1+(Sheet1!$A$1-1)*10,FALSE)&gt;999,-1,0)))))))</f>
        <v>202</v>
      </c>
      <c r="AA1646" s="392">
        <f>IF(ISNA(VLOOKUP($A1646,Sheet1!$B$3:$AH$1266,Sheet1!K$1+(Sheet1!$A$1-1)*10,FALSE))=TRUE,"---",IF(VLOOKUP($A1646,Sheet1!$B$3:$AH$1266,Sheet1!K$1+(Sheet1!$A$1-1)*10,FALSE)="---","---", (ROUND(VLOOKUP($A1646,Sheet1!$B$3:$AH$1266,Sheet1!K$1+(Sheet1!$A$1-1)*10,FALSE),IF(VLOOKUP($A1646,Sheet1!$B$3:$AH$1266,Sheet1!K$1+(Sheet1!$A$1-1)*10,FALSE)&gt;99999,-3,IF(VLOOKUP($A1646,Sheet1!$B$3:$AH$1266,Sheet1!K$1+(Sheet1!$A$1-1)*10,FALSE)&gt;9999,-2,IF(VLOOKUP($A1646,Sheet1!$B$3:$AH$1266,Sheet1!K$1+(Sheet1!$A$1-1)*10,FALSE)&gt;999,-1,0)))))))</f>
        <v>233</v>
      </c>
      <c r="AB1646" s="392">
        <f>IF(ISNA(VLOOKUP($A1646,Sheet1!$B$3:$AH$1266,Sheet1!L$1+(Sheet1!$A$1-1)*10,FALSE))=TRUE,"---",IF(VLOOKUP($A1646,Sheet1!$B$3:$AH$1266,Sheet1!L$1+(Sheet1!$A$1-1)*10,FALSE)="---","---", (ROUND(VLOOKUP($A1646,Sheet1!$B$3:$AH$1266,Sheet1!L$1+(Sheet1!$A$1-1)*10,FALSE),IF(VLOOKUP($A1646,Sheet1!$B$3:$AH$1266,Sheet1!L$1+(Sheet1!$A$1-1)*10,FALSE)&gt;99999,-3,IF(VLOOKUP($A1646,Sheet1!$B$3:$AH$1266,Sheet1!L$1+(Sheet1!$A$1-1)*10,FALSE)&gt;9999,-2,IF(VLOOKUP($A1646,Sheet1!$B$3:$AH$1266,Sheet1!L$1+(Sheet1!$A$1-1)*10,FALSE)&gt;999,-1,0)))))))</f>
        <v>265</v>
      </c>
      <c r="AC1646" s="392">
        <f>IF(ISNA(VLOOKUP($A1646,Sheet1!$B$3:$AH$1266,Sheet1!M$1+(Sheet1!$A$1-1)*10,FALSE))=TRUE,"---",IF(VLOOKUP($A1646,Sheet1!$B$3:$AH$1266,Sheet1!M$1+(Sheet1!$A$1-1)*10,FALSE)="---","---", (ROUND(VLOOKUP($A1646,Sheet1!$B$3:$AH$1266,Sheet1!M$1+(Sheet1!$A$1-1)*10,FALSE),IF(VLOOKUP($A1646,Sheet1!$B$3:$AH$1266,Sheet1!M$1+(Sheet1!$A$1-1)*10,FALSE)&gt;99999,-3,IF(VLOOKUP($A1646,Sheet1!$B$3:$AH$1266,Sheet1!M$1+(Sheet1!$A$1-1)*10,FALSE)&gt;9999,-2,IF(VLOOKUP($A1646,Sheet1!$B$3:$AH$1266,Sheet1!M$1+(Sheet1!$A$1-1)*10,FALSE)&gt;999,-1,0)))))))</f>
        <v>298</v>
      </c>
      <c r="AD1646" s="392">
        <f>IF(ISNA(VLOOKUP($A1646,Sheet1!$B$3:$AH$1266,Sheet1!N$1+(Sheet1!$A$1-1)*10,FALSE))=TRUE,"---",IF(VLOOKUP($A1646,Sheet1!$B$3:$AH$1266,Sheet1!N$1+(Sheet1!$A$1-1)*10,FALSE)="---","---", (ROUND(VLOOKUP($A1646,Sheet1!$B$3:$AH$1266,Sheet1!N$1+(Sheet1!$A$1-1)*10,FALSE),IF(VLOOKUP($A1646,Sheet1!$B$3:$AH$1266,Sheet1!N$1+(Sheet1!$A$1-1)*10,FALSE)&gt;99999,-3,IF(VLOOKUP($A1646,Sheet1!$B$3:$AH$1266,Sheet1!N$1+(Sheet1!$A$1-1)*10,FALSE)&gt;9999,-2,IF(VLOOKUP($A1646,Sheet1!$B$3:$AH$1266,Sheet1!N$1+(Sheet1!$A$1-1)*10,FALSE)&gt;999,-1,0)))))))</f>
        <v>343</v>
      </c>
    </row>
    <row r="1647" spans="1:30" ht="25.5" customHeight="1" x14ac:dyDescent="0.25">
      <c r="A1647" s="303"/>
      <c r="B1647" s="331"/>
      <c r="C1647" s="303"/>
      <c r="D1647" s="303"/>
      <c r="E1647" s="307" t="e">
        <v>#N/A</v>
      </c>
      <c r="F1647" s="331"/>
      <c r="G1647" s="319"/>
      <c r="H1647" s="347"/>
      <c r="I1647" s="112">
        <v>29629</v>
      </c>
      <c r="J1647" s="113">
        <v>7.51</v>
      </c>
      <c r="K1647" s="127" t="s">
        <v>28</v>
      </c>
      <c r="L1647" s="156" t="s">
        <v>4405</v>
      </c>
      <c r="M1647" s="157" t="s">
        <v>4405</v>
      </c>
      <c r="N1647" s="127" t="s">
        <v>75</v>
      </c>
      <c r="O1647" s="68" t="s">
        <v>4405</v>
      </c>
      <c r="P1647" s="68" t="s">
        <v>4405</v>
      </c>
      <c r="Q1647" s="68" t="s">
        <v>4405</v>
      </c>
      <c r="R1647" s="74" t="s">
        <v>4405</v>
      </c>
      <c r="S1647" s="356" t="e">
        <v>#N/A</v>
      </c>
      <c r="T1647" s="356" t="str">
        <f>IF(ISNA(VLOOKUP(A1647,Sheet1!B$3:C$1266,2,FALSE)=TRUE),"ND",VLOOKUP(A1647,Sheet1!B$3:C$1266,2,FALSE))</f>
        <v>ND</v>
      </c>
      <c r="U1647" s="392" t="str">
        <f>IF(ISNA(VLOOKUP($A1647,Sheet1!$B$3:$AH$1266,Sheet1!E$1+(Sheet1!$A$1-1)*10,FALSE))=TRUE,"---",IF(VLOOKUP($A1647,Sheet1!$B$3:$AH$1266,Sheet1!E$1+(Sheet1!$A$1-1)*10,FALSE)="---","---", (ROUND(VLOOKUP($A1647,Sheet1!$B$3:$AH$1266,Sheet1!E$1+(Sheet1!$A$1-1)*10,FALSE),IF(VLOOKUP($A1647,Sheet1!$B$3:$AH$1266,Sheet1!E$1+(Sheet1!$A$1-1)*10,FALSE)&gt;99999,-3,IF(VLOOKUP($A1647,Sheet1!$B$3:$AH$1266,Sheet1!E$1+(Sheet1!$A$1-1)*10,FALSE)&gt;9999,-2,IF(VLOOKUP($A1647,Sheet1!$B$3:$AH$1266,Sheet1!E$1+(Sheet1!$A$1-1)*10,FALSE)&gt;999,-1,0)))))))</f>
        <v>---</v>
      </c>
      <c r="V1647" s="392" t="str">
        <f>IF(ISNA(VLOOKUP($A1647,Sheet1!$B$3:$AH$1266,Sheet1!F$1+(Sheet1!$A$1-1)*10,FALSE))=TRUE,"---",IF(VLOOKUP($A1647,Sheet1!$B$3:$AH$1266,Sheet1!F$1+(Sheet1!$A$1-1)*10,FALSE)="---","---", (ROUND(VLOOKUP($A1647,Sheet1!$B$3:$AH$1266,Sheet1!F$1+(Sheet1!$A$1-1)*10,FALSE),IF(VLOOKUP($A1647,Sheet1!$B$3:$AH$1266,Sheet1!F$1+(Sheet1!$A$1-1)*10,FALSE)&gt;99999,-3,IF(VLOOKUP($A1647,Sheet1!$B$3:$AH$1266,Sheet1!F$1+(Sheet1!$A$1-1)*10,FALSE)&gt;9999,-2,IF(VLOOKUP($A1647,Sheet1!$B$3:$AH$1266,Sheet1!F$1+(Sheet1!$A$1-1)*10,FALSE)&gt;999,-1,0)))))))</f>
        <v>---</v>
      </c>
      <c r="W1647" s="392" t="str">
        <f>IF(ISNA(VLOOKUP($A1647,Sheet1!$B$3:$AH$1266,Sheet1!G$1+(Sheet1!$A$1-1)*10,FALSE))=TRUE,"---",IF(VLOOKUP($A1647,Sheet1!$B$3:$AH$1266,Sheet1!G$1+(Sheet1!$A$1-1)*10,FALSE)="---","---", (ROUND(VLOOKUP($A1647,Sheet1!$B$3:$AH$1266,Sheet1!G$1+(Sheet1!$A$1-1)*10,FALSE),IF(VLOOKUP($A1647,Sheet1!$B$3:$AH$1266,Sheet1!G$1+(Sheet1!$A$1-1)*10,FALSE)&gt;99999,-3,IF(VLOOKUP($A1647,Sheet1!$B$3:$AH$1266,Sheet1!G$1+(Sheet1!$A$1-1)*10,FALSE)&gt;9999,-2,IF(VLOOKUP($A1647,Sheet1!$B$3:$AH$1266,Sheet1!G$1+(Sheet1!$A$1-1)*10,FALSE)&gt;999,-1,0)))))))</f>
        <v>---</v>
      </c>
      <c r="X1647" s="392" t="str">
        <f>IF(ISNA(VLOOKUP($A1647,Sheet1!$B$3:$AH$1266,Sheet1!H$1+(Sheet1!$A$1-1)*10,FALSE))=TRUE,"---",IF(VLOOKUP($A1647,Sheet1!$B$3:$AH$1266,Sheet1!H$1+(Sheet1!$A$1-1)*10,FALSE)="---","---", (ROUND(VLOOKUP($A1647,Sheet1!$B$3:$AH$1266,Sheet1!H$1+(Sheet1!$A$1-1)*10,FALSE),IF(VLOOKUP($A1647,Sheet1!$B$3:$AH$1266,Sheet1!H$1+(Sheet1!$A$1-1)*10,FALSE)&gt;99999,-3,IF(VLOOKUP($A1647,Sheet1!$B$3:$AH$1266,Sheet1!H$1+(Sheet1!$A$1-1)*10,FALSE)&gt;9999,-2,IF(VLOOKUP($A1647,Sheet1!$B$3:$AH$1266,Sheet1!H$1+(Sheet1!$A$1-1)*10,FALSE)&gt;999,-1,0)))))))</f>
        <v>---</v>
      </c>
      <c r="Y1647" s="392" t="str">
        <f>IF(ISNA(VLOOKUP($A1647,Sheet1!$B$3:$AH$1266,Sheet1!I$1+(Sheet1!$A$1-1)*10,FALSE))=TRUE,"---",IF(VLOOKUP($A1647,Sheet1!$B$3:$AH$1266,Sheet1!I$1+(Sheet1!$A$1-1)*10,FALSE)="---","---", (ROUND(VLOOKUP($A1647,Sheet1!$B$3:$AH$1266,Sheet1!I$1+(Sheet1!$A$1-1)*10,FALSE),IF(VLOOKUP($A1647,Sheet1!$B$3:$AH$1266,Sheet1!I$1+(Sheet1!$A$1-1)*10,FALSE)&gt;99999,-3,IF(VLOOKUP($A1647,Sheet1!$B$3:$AH$1266,Sheet1!I$1+(Sheet1!$A$1-1)*10,FALSE)&gt;9999,-2,IF(VLOOKUP($A1647,Sheet1!$B$3:$AH$1266,Sheet1!I$1+(Sheet1!$A$1-1)*10,FALSE)&gt;999,-1,0)))))))</f>
        <v>---</v>
      </c>
      <c r="Z1647" s="392" t="str">
        <f>IF(ISNA(VLOOKUP($A1647,Sheet1!$B$3:$AH$1266,Sheet1!J$1+(Sheet1!$A$1-1)*10,FALSE))=TRUE,"---",IF(VLOOKUP($A1647,Sheet1!$B$3:$AH$1266,Sheet1!J$1+(Sheet1!$A$1-1)*10,FALSE)="---","---", (ROUND(VLOOKUP($A1647,Sheet1!$B$3:$AH$1266,Sheet1!J$1+(Sheet1!$A$1-1)*10,FALSE),IF(VLOOKUP($A1647,Sheet1!$B$3:$AH$1266,Sheet1!J$1+(Sheet1!$A$1-1)*10,FALSE)&gt;99999,-3,IF(VLOOKUP($A1647,Sheet1!$B$3:$AH$1266,Sheet1!J$1+(Sheet1!$A$1-1)*10,FALSE)&gt;9999,-2,IF(VLOOKUP($A1647,Sheet1!$B$3:$AH$1266,Sheet1!J$1+(Sheet1!$A$1-1)*10,FALSE)&gt;999,-1,0)))))))</f>
        <v>---</v>
      </c>
      <c r="AA1647" s="392" t="str">
        <f>IF(ISNA(VLOOKUP($A1647,Sheet1!$B$3:$AH$1266,Sheet1!K$1+(Sheet1!$A$1-1)*10,FALSE))=TRUE,"---",IF(VLOOKUP($A1647,Sheet1!$B$3:$AH$1266,Sheet1!K$1+(Sheet1!$A$1-1)*10,FALSE)="---","---", (ROUND(VLOOKUP($A1647,Sheet1!$B$3:$AH$1266,Sheet1!K$1+(Sheet1!$A$1-1)*10,FALSE),IF(VLOOKUP($A1647,Sheet1!$B$3:$AH$1266,Sheet1!K$1+(Sheet1!$A$1-1)*10,FALSE)&gt;99999,-3,IF(VLOOKUP($A1647,Sheet1!$B$3:$AH$1266,Sheet1!K$1+(Sheet1!$A$1-1)*10,FALSE)&gt;9999,-2,IF(VLOOKUP($A1647,Sheet1!$B$3:$AH$1266,Sheet1!K$1+(Sheet1!$A$1-1)*10,FALSE)&gt;999,-1,0)))))))</f>
        <v>---</v>
      </c>
      <c r="AB1647" s="392" t="str">
        <f>IF(ISNA(VLOOKUP($A1647,Sheet1!$B$3:$AH$1266,Sheet1!L$1+(Sheet1!$A$1-1)*10,FALSE))=TRUE,"---",IF(VLOOKUP($A1647,Sheet1!$B$3:$AH$1266,Sheet1!L$1+(Sheet1!$A$1-1)*10,FALSE)="---","---", (ROUND(VLOOKUP($A1647,Sheet1!$B$3:$AH$1266,Sheet1!L$1+(Sheet1!$A$1-1)*10,FALSE),IF(VLOOKUP($A1647,Sheet1!$B$3:$AH$1266,Sheet1!L$1+(Sheet1!$A$1-1)*10,FALSE)&gt;99999,-3,IF(VLOOKUP($A1647,Sheet1!$B$3:$AH$1266,Sheet1!L$1+(Sheet1!$A$1-1)*10,FALSE)&gt;9999,-2,IF(VLOOKUP($A1647,Sheet1!$B$3:$AH$1266,Sheet1!L$1+(Sheet1!$A$1-1)*10,FALSE)&gt;999,-1,0)))))))</f>
        <v>---</v>
      </c>
      <c r="AC1647" s="392" t="str">
        <f>IF(ISNA(VLOOKUP($A1647,Sheet1!$B$3:$AH$1266,Sheet1!M$1+(Sheet1!$A$1-1)*10,FALSE))=TRUE,"---",IF(VLOOKUP($A1647,Sheet1!$B$3:$AH$1266,Sheet1!M$1+(Sheet1!$A$1-1)*10,FALSE)="---","---", (ROUND(VLOOKUP($A1647,Sheet1!$B$3:$AH$1266,Sheet1!M$1+(Sheet1!$A$1-1)*10,FALSE),IF(VLOOKUP($A1647,Sheet1!$B$3:$AH$1266,Sheet1!M$1+(Sheet1!$A$1-1)*10,FALSE)&gt;99999,-3,IF(VLOOKUP($A1647,Sheet1!$B$3:$AH$1266,Sheet1!M$1+(Sheet1!$A$1-1)*10,FALSE)&gt;9999,-2,IF(VLOOKUP($A1647,Sheet1!$B$3:$AH$1266,Sheet1!M$1+(Sheet1!$A$1-1)*10,FALSE)&gt;999,-1,0)))))))</f>
        <v>---</v>
      </c>
      <c r="AD1647" s="392" t="str">
        <f>IF(ISNA(VLOOKUP($A1647,Sheet1!$B$3:$AH$1266,Sheet1!N$1+(Sheet1!$A$1-1)*10,FALSE))=TRUE,"---",IF(VLOOKUP($A1647,Sheet1!$B$3:$AH$1266,Sheet1!N$1+(Sheet1!$A$1-1)*10,FALSE)="---","---", (ROUND(VLOOKUP($A1647,Sheet1!$B$3:$AH$1266,Sheet1!N$1+(Sheet1!$A$1-1)*10,FALSE),IF(VLOOKUP($A1647,Sheet1!$B$3:$AH$1266,Sheet1!N$1+(Sheet1!$A$1-1)*10,FALSE)&gt;99999,-3,IF(VLOOKUP($A1647,Sheet1!$B$3:$AH$1266,Sheet1!N$1+(Sheet1!$A$1-1)*10,FALSE)&gt;9999,-2,IF(VLOOKUP($A1647,Sheet1!$B$3:$AH$1266,Sheet1!N$1+(Sheet1!$A$1-1)*10,FALSE)&gt;999,-1,0)))))))</f>
        <v>---</v>
      </c>
    </row>
    <row r="1648" spans="1:30" ht="25.5" customHeight="1" x14ac:dyDescent="0.25">
      <c r="A1648" s="133" t="s">
        <v>2410</v>
      </c>
      <c r="B1648" s="141" t="s">
        <v>2411</v>
      </c>
      <c r="C1648" s="133">
        <v>423147</v>
      </c>
      <c r="D1648" s="133">
        <v>763813</v>
      </c>
      <c r="E1648" s="67" t="s">
        <v>3042</v>
      </c>
      <c r="F1648" s="135" t="s">
        <v>4405</v>
      </c>
      <c r="G1648" s="118" t="s">
        <v>160</v>
      </c>
      <c r="H1648" s="136">
        <v>57.1</v>
      </c>
      <c r="I1648" s="119">
        <v>12973</v>
      </c>
      <c r="J1648" s="137" t="s">
        <v>4405</v>
      </c>
      <c r="K1648" s="118" t="s">
        <v>17</v>
      </c>
      <c r="L1648" s="122">
        <v>42100</v>
      </c>
      <c r="M1648" s="123">
        <v>737</v>
      </c>
      <c r="N1648" s="118" t="s">
        <v>145</v>
      </c>
      <c r="O1648" s="71" t="str">
        <f t="shared" si="55"/>
        <v>&lt;0.2</v>
      </c>
      <c r="P1648" s="71">
        <f>IF(O1648&lt;&gt;"",VLOOKUP($A1648,Sheet4!$A$2:$O$1309,14,FALSE)*100,"")</f>
        <v>3.2676322132066393</v>
      </c>
      <c r="Q1648" s="71">
        <f>IF(P1648&lt;&gt;"",VLOOKUP($A1648,Sheet4!$A$2:$O$1309,15,FALSE)*100,"")</f>
        <v>27.776967100777551</v>
      </c>
      <c r="R1648" s="73" t="str">
        <f t="shared" si="56"/>
        <v>&gt;500</v>
      </c>
      <c r="S1648" s="63" t="s">
        <v>4368</v>
      </c>
      <c r="T1648" s="63" t="str">
        <f>IF(ISNA(VLOOKUP(A1648,Sheet1!B$3:C$1266,2,FALSE)=TRUE),"NC",VLOOKUP(A1648,Sheet1!B$3:C$1266,2,FALSE))</f>
        <v>Rural</v>
      </c>
      <c r="U1648" s="66">
        <f>IF(ISNA(VLOOKUP($A1648,Sheet1!$B$3:$AH$1266,Sheet1!E$1+(Sheet1!$A$1-1)*10,FALSE))=TRUE,"---",IF(VLOOKUP($A1648,Sheet1!$B$3:$AH$1266,Sheet1!E$1+(Sheet1!$A$1-1)*10,FALSE)="---","---", (ROUND(VLOOKUP($A1648,Sheet1!$B$3:$AH$1266,Sheet1!E$1+(Sheet1!$A$1-1)*10,FALSE),IF(VLOOKUP($A1648,Sheet1!$B$3:$AH$1266,Sheet1!E$1+(Sheet1!$A$1-1)*10,FALSE)&gt;99999,-3,IF(VLOOKUP($A1648,Sheet1!$B$3:$AH$1266,Sheet1!E$1+(Sheet1!$A$1-1)*10,FALSE)&gt;9999,-2,IF(VLOOKUP($A1648,Sheet1!$B$3:$AH$1266,Sheet1!E$1+(Sheet1!$A$1-1)*10,FALSE)&gt;999,-1,0)))))))</f>
        <v>1050</v>
      </c>
      <c r="V1648" s="66">
        <f>IF(ISNA(VLOOKUP($A1648,Sheet1!$B$3:$AH$1266,Sheet1!F$1+(Sheet1!$A$1-1)*10,FALSE))=TRUE,"---",IF(VLOOKUP($A1648,Sheet1!$B$3:$AH$1266,Sheet1!F$1+(Sheet1!$A$1-1)*10,FALSE)="---","---", (ROUND(VLOOKUP($A1648,Sheet1!$B$3:$AH$1266,Sheet1!F$1+(Sheet1!$A$1-1)*10,FALSE),IF(VLOOKUP($A1648,Sheet1!$B$3:$AH$1266,Sheet1!F$1+(Sheet1!$A$1-1)*10,FALSE)&gt;99999,-3,IF(VLOOKUP($A1648,Sheet1!$B$3:$AH$1266,Sheet1!F$1+(Sheet1!$A$1-1)*10,FALSE)&gt;9999,-2,IF(VLOOKUP($A1648,Sheet1!$B$3:$AH$1266,Sheet1!F$1+(Sheet1!$A$1-1)*10,FALSE)&gt;999,-1,0)))))))</f>
        <v>1300</v>
      </c>
      <c r="W1648" s="66">
        <f>IF(ISNA(VLOOKUP($A1648,Sheet1!$B$3:$AH$1266,Sheet1!G$1+(Sheet1!$A$1-1)*10,FALSE))=TRUE,"---",IF(VLOOKUP($A1648,Sheet1!$B$3:$AH$1266,Sheet1!G$1+(Sheet1!$A$1-1)*10,FALSE)="---","---", (ROUND(VLOOKUP($A1648,Sheet1!$B$3:$AH$1266,Sheet1!G$1+(Sheet1!$A$1-1)*10,FALSE),IF(VLOOKUP($A1648,Sheet1!$B$3:$AH$1266,Sheet1!G$1+(Sheet1!$A$1-1)*10,FALSE)&gt;99999,-3,IF(VLOOKUP($A1648,Sheet1!$B$3:$AH$1266,Sheet1!G$1+(Sheet1!$A$1-1)*10,FALSE)&gt;9999,-2,IF(VLOOKUP($A1648,Sheet1!$B$3:$AH$1266,Sheet1!G$1+(Sheet1!$A$1-1)*10,FALSE)&gt;999,-1,0)))))))</f>
        <v>1630</v>
      </c>
      <c r="X1648" s="66">
        <f>IF(ISNA(VLOOKUP($A1648,Sheet1!$B$3:$AH$1266,Sheet1!H$1+(Sheet1!$A$1-1)*10,FALSE))=TRUE,"---",IF(VLOOKUP($A1648,Sheet1!$B$3:$AH$1266,Sheet1!H$1+(Sheet1!$A$1-1)*10,FALSE)="---","---", (ROUND(VLOOKUP($A1648,Sheet1!$B$3:$AH$1266,Sheet1!H$1+(Sheet1!$A$1-1)*10,FALSE),IF(VLOOKUP($A1648,Sheet1!$B$3:$AH$1266,Sheet1!H$1+(Sheet1!$A$1-1)*10,FALSE)&gt;99999,-3,IF(VLOOKUP($A1648,Sheet1!$B$3:$AH$1266,Sheet1!H$1+(Sheet1!$A$1-1)*10,FALSE)&gt;9999,-2,IF(VLOOKUP($A1648,Sheet1!$B$3:$AH$1266,Sheet1!H$1+(Sheet1!$A$1-1)*10,FALSE)&gt;999,-1,0)))))))</f>
        <v>2480</v>
      </c>
      <c r="Y1648" s="66">
        <f>IF(ISNA(VLOOKUP($A1648,Sheet1!$B$3:$AH$1266,Sheet1!I$1+(Sheet1!$A$1-1)*10,FALSE))=TRUE,"---",IF(VLOOKUP($A1648,Sheet1!$B$3:$AH$1266,Sheet1!I$1+(Sheet1!$A$1-1)*10,FALSE)="---","---", (ROUND(VLOOKUP($A1648,Sheet1!$B$3:$AH$1266,Sheet1!I$1+(Sheet1!$A$1-1)*10,FALSE),IF(VLOOKUP($A1648,Sheet1!$B$3:$AH$1266,Sheet1!I$1+(Sheet1!$A$1-1)*10,FALSE)&gt;99999,-3,IF(VLOOKUP($A1648,Sheet1!$B$3:$AH$1266,Sheet1!I$1+(Sheet1!$A$1-1)*10,FALSE)&gt;9999,-2,IF(VLOOKUP($A1648,Sheet1!$B$3:$AH$1266,Sheet1!I$1+(Sheet1!$A$1-1)*10,FALSE)&gt;999,-1,0)))))))</f>
        <v>3060</v>
      </c>
      <c r="Z1648" s="66">
        <f>IF(ISNA(VLOOKUP($A1648,Sheet1!$B$3:$AH$1266,Sheet1!J$1+(Sheet1!$A$1-1)*10,FALSE))=TRUE,"---",IF(VLOOKUP($A1648,Sheet1!$B$3:$AH$1266,Sheet1!J$1+(Sheet1!$A$1-1)*10,FALSE)="---","---", (ROUND(VLOOKUP($A1648,Sheet1!$B$3:$AH$1266,Sheet1!J$1+(Sheet1!$A$1-1)*10,FALSE),IF(VLOOKUP($A1648,Sheet1!$B$3:$AH$1266,Sheet1!J$1+(Sheet1!$A$1-1)*10,FALSE)&gt;99999,-3,IF(VLOOKUP($A1648,Sheet1!$B$3:$AH$1266,Sheet1!J$1+(Sheet1!$A$1-1)*10,FALSE)&gt;9999,-2,IF(VLOOKUP($A1648,Sheet1!$B$3:$AH$1266,Sheet1!J$1+(Sheet1!$A$1-1)*10,FALSE)&gt;999,-1,0)))))))</f>
        <v>3840</v>
      </c>
      <c r="AA1648" s="66">
        <f>IF(ISNA(VLOOKUP($A1648,Sheet1!$B$3:$AH$1266,Sheet1!K$1+(Sheet1!$A$1-1)*10,FALSE))=TRUE,"---",IF(VLOOKUP($A1648,Sheet1!$B$3:$AH$1266,Sheet1!K$1+(Sheet1!$A$1-1)*10,FALSE)="---","---", (ROUND(VLOOKUP($A1648,Sheet1!$B$3:$AH$1266,Sheet1!K$1+(Sheet1!$A$1-1)*10,FALSE),IF(VLOOKUP($A1648,Sheet1!$B$3:$AH$1266,Sheet1!K$1+(Sheet1!$A$1-1)*10,FALSE)&gt;99999,-3,IF(VLOOKUP($A1648,Sheet1!$B$3:$AH$1266,Sheet1!K$1+(Sheet1!$A$1-1)*10,FALSE)&gt;9999,-2,IF(VLOOKUP($A1648,Sheet1!$B$3:$AH$1266,Sheet1!K$1+(Sheet1!$A$1-1)*10,FALSE)&gt;999,-1,0)))))))</f>
        <v>4420</v>
      </c>
      <c r="AB1648" s="66">
        <f>IF(ISNA(VLOOKUP($A1648,Sheet1!$B$3:$AH$1266,Sheet1!L$1+(Sheet1!$A$1-1)*10,FALSE))=TRUE,"---",IF(VLOOKUP($A1648,Sheet1!$B$3:$AH$1266,Sheet1!L$1+(Sheet1!$A$1-1)*10,FALSE)="---","---", (ROUND(VLOOKUP($A1648,Sheet1!$B$3:$AH$1266,Sheet1!L$1+(Sheet1!$A$1-1)*10,FALSE),IF(VLOOKUP($A1648,Sheet1!$B$3:$AH$1266,Sheet1!L$1+(Sheet1!$A$1-1)*10,FALSE)&gt;99999,-3,IF(VLOOKUP($A1648,Sheet1!$B$3:$AH$1266,Sheet1!L$1+(Sheet1!$A$1-1)*10,FALSE)&gt;9999,-2,IF(VLOOKUP($A1648,Sheet1!$B$3:$AH$1266,Sheet1!L$1+(Sheet1!$A$1-1)*10,FALSE)&gt;999,-1,0)))))))</f>
        <v>5020</v>
      </c>
      <c r="AC1648" s="66">
        <f>IF(ISNA(VLOOKUP($A1648,Sheet1!$B$3:$AH$1266,Sheet1!M$1+(Sheet1!$A$1-1)*10,FALSE))=TRUE,"---",IF(VLOOKUP($A1648,Sheet1!$B$3:$AH$1266,Sheet1!M$1+(Sheet1!$A$1-1)*10,FALSE)="---","---", (ROUND(VLOOKUP($A1648,Sheet1!$B$3:$AH$1266,Sheet1!M$1+(Sheet1!$A$1-1)*10,FALSE),IF(VLOOKUP($A1648,Sheet1!$B$3:$AH$1266,Sheet1!M$1+(Sheet1!$A$1-1)*10,FALSE)&gt;99999,-3,IF(VLOOKUP($A1648,Sheet1!$B$3:$AH$1266,Sheet1!M$1+(Sheet1!$A$1-1)*10,FALSE)&gt;9999,-2,IF(VLOOKUP($A1648,Sheet1!$B$3:$AH$1266,Sheet1!M$1+(Sheet1!$A$1-1)*10,FALSE)&gt;999,-1,0)))))))</f>
        <v>5650</v>
      </c>
      <c r="AD1648" s="66">
        <f>IF(ISNA(VLOOKUP($A1648,Sheet1!$B$3:$AH$1266,Sheet1!N$1+(Sheet1!$A$1-1)*10,FALSE))=TRUE,"---",IF(VLOOKUP($A1648,Sheet1!$B$3:$AH$1266,Sheet1!N$1+(Sheet1!$A$1-1)*10,FALSE)="---","---", (ROUND(VLOOKUP($A1648,Sheet1!$B$3:$AH$1266,Sheet1!N$1+(Sheet1!$A$1-1)*10,FALSE),IF(VLOOKUP($A1648,Sheet1!$B$3:$AH$1266,Sheet1!N$1+(Sheet1!$A$1-1)*10,FALSE)&gt;99999,-3,IF(VLOOKUP($A1648,Sheet1!$B$3:$AH$1266,Sheet1!N$1+(Sheet1!$A$1-1)*10,FALSE)&gt;9999,-2,IF(VLOOKUP($A1648,Sheet1!$B$3:$AH$1266,Sheet1!N$1+(Sheet1!$A$1-1)*10,FALSE)&gt;999,-1,0)))))))</f>
        <v>6490</v>
      </c>
    </row>
    <row r="1649" spans="1:30" ht="25.5" customHeight="1" x14ac:dyDescent="0.25">
      <c r="A1649" s="125" t="s">
        <v>2412</v>
      </c>
      <c r="B1649" s="126" t="s">
        <v>2413</v>
      </c>
      <c r="C1649" s="125">
        <v>423216</v>
      </c>
      <c r="D1649" s="125">
        <v>764105</v>
      </c>
      <c r="E1649" s="70" t="s">
        <v>3042</v>
      </c>
      <c r="F1649" s="52" t="s">
        <v>4901</v>
      </c>
      <c r="G1649" s="127" t="s">
        <v>286</v>
      </c>
      <c r="H1649" s="128">
        <v>2.52</v>
      </c>
      <c r="I1649" s="112">
        <v>38195</v>
      </c>
      <c r="J1649" s="113">
        <v>3.78</v>
      </c>
      <c r="K1649" s="114" t="s">
        <v>4405</v>
      </c>
      <c r="L1649" s="115">
        <v>284</v>
      </c>
      <c r="M1649" s="116">
        <v>113</v>
      </c>
      <c r="N1649" s="114" t="s">
        <v>4405</v>
      </c>
      <c r="O1649" s="68">
        <f t="shared" si="55"/>
        <v>11.826770721883804</v>
      </c>
      <c r="P1649" s="68">
        <f>IF(O1649&lt;&gt;"",VLOOKUP($A1649,Sheet4!$A$2:$O$1309,14,FALSE)*100,"")</f>
        <v>2.0097697967440542</v>
      </c>
      <c r="Q1649" s="68">
        <f>IF(P1649&lt;&gt;"",VLOOKUP($A1649,Sheet4!$A$2:$O$1309,15,FALSE)*100,"")</f>
        <v>18.03373166904403</v>
      </c>
      <c r="R1649" s="74">
        <f t="shared" si="56"/>
        <v>8</v>
      </c>
      <c r="S1649" s="64" t="s">
        <v>4368</v>
      </c>
      <c r="T1649" s="64" t="str">
        <f>IF(ISNA(VLOOKUP(A1649,Sheet1!B$3:C$1266,2,FALSE)=TRUE),"NC",VLOOKUP(A1649,Sheet1!B$3:C$1266,2,FALSE))</f>
        <v>Rural10</v>
      </c>
      <c r="U1649" s="65">
        <f>IF(ISNA(VLOOKUP($A1649,Sheet1!$B$3:$AH$1266,Sheet1!E$1+(Sheet1!$A$1-1)*10,FALSE))=TRUE,"---",IF(VLOOKUP($A1649,Sheet1!$B$3:$AH$1266,Sheet1!E$1+(Sheet1!$A$1-1)*10,FALSE)="---","---", (ROUND(VLOOKUP($A1649,Sheet1!$B$3:$AH$1266,Sheet1!E$1+(Sheet1!$A$1-1)*10,FALSE),IF(VLOOKUP($A1649,Sheet1!$B$3:$AH$1266,Sheet1!E$1+(Sheet1!$A$1-1)*10,FALSE)&gt;99999,-3,IF(VLOOKUP($A1649,Sheet1!$B$3:$AH$1266,Sheet1!E$1+(Sheet1!$A$1-1)*10,FALSE)&gt;9999,-2,IF(VLOOKUP($A1649,Sheet1!$B$3:$AH$1266,Sheet1!E$1+(Sheet1!$A$1-1)*10,FALSE)&gt;999,-1,0)))))))</f>
        <v>142</v>
      </c>
      <c r="V1649" s="65">
        <f>IF(ISNA(VLOOKUP($A1649,Sheet1!$B$3:$AH$1266,Sheet1!F$1+(Sheet1!$A$1-1)*10,FALSE))=TRUE,"---",IF(VLOOKUP($A1649,Sheet1!$B$3:$AH$1266,Sheet1!F$1+(Sheet1!$A$1-1)*10,FALSE)="---","---", (ROUND(VLOOKUP($A1649,Sheet1!$B$3:$AH$1266,Sheet1!F$1+(Sheet1!$A$1-1)*10,FALSE),IF(VLOOKUP($A1649,Sheet1!$B$3:$AH$1266,Sheet1!F$1+(Sheet1!$A$1-1)*10,FALSE)&gt;99999,-3,IF(VLOOKUP($A1649,Sheet1!$B$3:$AH$1266,Sheet1!F$1+(Sheet1!$A$1-1)*10,FALSE)&gt;9999,-2,IF(VLOOKUP($A1649,Sheet1!$B$3:$AH$1266,Sheet1!F$1+(Sheet1!$A$1-1)*10,FALSE)&gt;999,-1,0)))))))</f>
        <v>162</v>
      </c>
      <c r="W1649" s="65">
        <f>IF(ISNA(VLOOKUP($A1649,Sheet1!$B$3:$AH$1266,Sheet1!G$1+(Sheet1!$A$1-1)*10,FALSE))=TRUE,"---",IF(VLOOKUP($A1649,Sheet1!$B$3:$AH$1266,Sheet1!G$1+(Sheet1!$A$1-1)*10,FALSE)="---","---", (ROUND(VLOOKUP($A1649,Sheet1!$B$3:$AH$1266,Sheet1!G$1+(Sheet1!$A$1-1)*10,FALSE),IF(VLOOKUP($A1649,Sheet1!$B$3:$AH$1266,Sheet1!G$1+(Sheet1!$A$1-1)*10,FALSE)&gt;99999,-3,IF(VLOOKUP($A1649,Sheet1!$B$3:$AH$1266,Sheet1!G$1+(Sheet1!$A$1-1)*10,FALSE)&gt;9999,-2,IF(VLOOKUP($A1649,Sheet1!$B$3:$AH$1266,Sheet1!G$1+(Sheet1!$A$1-1)*10,FALSE)&gt;999,-1,0)))))))</f>
        <v>186</v>
      </c>
      <c r="X1649" s="65">
        <f>IF(ISNA(VLOOKUP($A1649,Sheet1!$B$3:$AH$1266,Sheet1!H$1+(Sheet1!$A$1-1)*10,FALSE))=TRUE,"---",IF(VLOOKUP($A1649,Sheet1!$B$3:$AH$1266,Sheet1!H$1+(Sheet1!$A$1-1)*10,FALSE)="---","---", (ROUND(VLOOKUP($A1649,Sheet1!$B$3:$AH$1266,Sheet1!H$1+(Sheet1!$A$1-1)*10,FALSE),IF(VLOOKUP($A1649,Sheet1!$B$3:$AH$1266,Sheet1!H$1+(Sheet1!$A$1-1)*10,FALSE)&gt;99999,-3,IF(VLOOKUP($A1649,Sheet1!$B$3:$AH$1266,Sheet1!H$1+(Sheet1!$A$1-1)*10,FALSE)&gt;9999,-2,IF(VLOOKUP($A1649,Sheet1!$B$3:$AH$1266,Sheet1!H$1+(Sheet1!$A$1-1)*10,FALSE)&gt;999,-1,0)))))))</f>
        <v>247</v>
      </c>
      <c r="Y1649" s="65">
        <f>IF(ISNA(VLOOKUP($A1649,Sheet1!$B$3:$AH$1266,Sheet1!I$1+(Sheet1!$A$1-1)*10,FALSE))=TRUE,"---",IF(VLOOKUP($A1649,Sheet1!$B$3:$AH$1266,Sheet1!I$1+(Sheet1!$A$1-1)*10,FALSE)="---","---", (ROUND(VLOOKUP($A1649,Sheet1!$B$3:$AH$1266,Sheet1!I$1+(Sheet1!$A$1-1)*10,FALSE),IF(VLOOKUP($A1649,Sheet1!$B$3:$AH$1266,Sheet1!I$1+(Sheet1!$A$1-1)*10,FALSE)&gt;99999,-3,IF(VLOOKUP($A1649,Sheet1!$B$3:$AH$1266,Sheet1!I$1+(Sheet1!$A$1-1)*10,FALSE)&gt;9999,-2,IF(VLOOKUP($A1649,Sheet1!$B$3:$AH$1266,Sheet1!I$1+(Sheet1!$A$1-1)*10,FALSE)&gt;999,-1,0)))))))</f>
        <v>293</v>
      </c>
      <c r="Z1649" s="65">
        <f>IF(ISNA(VLOOKUP($A1649,Sheet1!$B$3:$AH$1266,Sheet1!J$1+(Sheet1!$A$1-1)*10,FALSE))=TRUE,"---",IF(VLOOKUP($A1649,Sheet1!$B$3:$AH$1266,Sheet1!J$1+(Sheet1!$A$1-1)*10,FALSE)="---","---", (ROUND(VLOOKUP($A1649,Sheet1!$B$3:$AH$1266,Sheet1!J$1+(Sheet1!$A$1-1)*10,FALSE),IF(VLOOKUP($A1649,Sheet1!$B$3:$AH$1266,Sheet1!J$1+(Sheet1!$A$1-1)*10,FALSE)&gt;99999,-3,IF(VLOOKUP($A1649,Sheet1!$B$3:$AH$1266,Sheet1!J$1+(Sheet1!$A$1-1)*10,FALSE)&gt;9999,-2,IF(VLOOKUP($A1649,Sheet1!$B$3:$AH$1266,Sheet1!J$1+(Sheet1!$A$1-1)*10,FALSE)&gt;999,-1,0)))))))</f>
        <v>354</v>
      </c>
      <c r="AA1649" s="65">
        <f>IF(ISNA(VLOOKUP($A1649,Sheet1!$B$3:$AH$1266,Sheet1!K$1+(Sheet1!$A$1-1)*10,FALSE))=TRUE,"---",IF(VLOOKUP($A1649,Sheet1!$B$3:$AH$1266,Sheet1!K$1+(Sheet1!$A$1-1)*10,FALSE)="---","---", (ROUND(VLOOKUP($A1649,Sheet1!$B$3:$AH$1266,Sheet1!K$1+(Sheet1!$A$1-1)*10,FALSE),IF(VLOOKUP($A1649,Sheet1!$B$3:$AH$1266,Sheet1!K$1+(Sheet1!$A$1-1)*10,FALSE)&gt;99999,-3,IF(VLOOKUP($A1649,Sheet1!$B$3:$AH$1266,Sheet1!K$1+(Sheet1!$A$1-1)*10,FALSE)&gt;9999,-2,IF(VLOOKUP($A1649,Sheet1!$B$3:$AH$1266,Sheet1!K$1+(Sheet1!$A$1-1)*10,FALSE)&gt;999,-1,0)))))))</f>
        <v>402</v>
      </c>
      <c r="AB1649" s="65">
        <f>IF(ISNA(VLOOKUP($A1649,Sheet1!$B$3:$AH$1266,Sheet1!L$1+(Sheet1!$A$1-1)*10,FALSE))=TRUE,"---",IF(VLOOKUP($A1649,Sheet1!$B$3:$AH$1266,Sheet1!L$1+(Sheet1!$A$1-1)*10,FALSE)="---","---", (ROUND(VLOOKUP($A1649,Sheet1!$B$3:$AH$1266,Sheet1!L$1+(Sheet1!$A$1-1)*10,FALSE),IF(VLOOKUP($A1649,Sheet1!$B$3:$AH$1266,Sheet1!L$1+(Sheet1!$A$1-1)*10,FALSE)&gt;99999,-3,IF(VLOOKUP($A1649,Sheet1!$B$3:$AH$1266,Sheet1!L$1+(Sheet1!$A$1-1)*10,FALSE)&gt;9999,-2,IF(VLOOKUP($A1649,Sheet1!$B$3:$AH$1266,Sheet1!L$1+(Sheet1!$A$1-1)*10,FALSE)&gt;999,-1,0)))))))</f>
        <v>451</v>
      </c>
      <c r="AC1649" s="65">
        <f>IF(ISNA(VLOOKUP($A1649,Sheet1!$B$3:$AH$1266,Sheet1!M$1+(Sheet1!$A$1-1)*10,FALSE))=TRUE,"---",IF(VLOOKUP($A1649,Sheet1!$B$3:$AH$1266,Sheet1!M$1+(Sheet1!$A$1-1)*10,FALSE)="---","---", (ROUND(VLOOKUP($A1649,Sheet1!$B$3:$AH$1266,Sheet1!M$1+(Sheet1!$A$1-1)*10,FALSE),IF(VLOOKUP($A1649,Sheet1!$B$3:$AH$1266,Sheet1!M$1+(Sheet1!$A$1-1)*10,FALSE)&gt;99999,-3,IF(VLOOKUP($A1649,Sheet1!$B$3:$AH$1266,Sheet1!M$1+(Sheet1!$A$1-1)*10,FALSE)&gt;9999,-2,IF(VLOOKUP($A1649,Sheet1!$B$3:$AH$1266,Sheet1!M$1+(Sheet1!$A$1-1)*10,FALSE)&gt;999,-1,0)))))))</f>
        <v>500</v>
      </c>
      <c r="AD1649" s="65">
        <f>IF(ISNA(VLOOKUP($A1649,Sheet1!$B$3:$AH$1266,Sheet1!N$1+(Sheet1!$A$1-1)*10,FALSE))=TRUE,"---",IF(VLOOKUP($A1649,Sheet1!$B$3:$AH$1266,Sheet1!N$1+(Sheet1!$A$1-1)*10,FALSE)="---","---", (ROUND(VLOOKUP($A1649,Sheet1!$B$3:$AH$1266,Sheet1!N$1+(Sheet1!$A$1-1)*10,FALSE),IF(VLOOKUP($A1649,Sheet1!$B$3:$AH$1266,Sheet1!N$1+(Sheet1!$A$1-1)*10,FALSE)&gt;99999,-3,IF(VLOOKUP($A1649,Sheet1!$B$3:$AH$1266,Sheet1!N$1+(Sheet1!$A$1-1)*10,FALSE)&gt;9999,-2,IF(VLOOKUP($A1649,Sheet1!$B$3:$AH$1266,Sheet1!N$1+(Sheet1!$A$1-1)*10,FALSE)&gt;999,-1,0)))))))</f>
        <v>566</v>
      </c>
    </row>
    <row r="1650" spans="1:30" ht="25.5" customHeight="1" x14ac:dyDescent="0.25">
      <c r="A1650" s="133" t="s">
        <v>2414</v>
      </c>
      <c r="B1650" s="141" t="s">
        <v>2415</v>
      </c>
      <c r="C1650" s="133">
        <v>423231</v>
      </c>
      <c r="D1650" s="133">
        <v>763851</v>
      </c>
      <c r="E1650" s="67" t="s">
        <v>3042</v>
      </c>
      <c r="F1650" s="135" t="s">
        <v>4405</v>
      </c>
      <c r="G1650" s="118" t="s">
        <v>160</v>
      </c>
      <c r="H1650" s="136">
        <v>13.1</v>
      </c>
      <c r="I1650" s="119">
        <v>12973</v>
      </c>
      <c r="J1650" s="137" t="s">
        <v>4405</v>
      </c>
      <c r="K1650" s="118" t="s">
        <v>17</v>
      </c>
      <c r="L1650" s="122">
        <v>17800</v>
      </c>
      <c r="M1650" s="123">
        <v>1359</v>
      </c>
      <c r="N1650" s="118" t="s">
        <v>145</v>
      </c>
      <c r="O1650" s="71" t="str">
        <f t="shared" si="55"/>
        <v>&lt;0.2</v>
      </c>
      <c r="P1650" s="71">
        <f>IF(O1650&lt;&gt;"",VLOOKUP($A1650,Sheet4!$A$2:$O$1309,14,FALSE)*100,"")</f>
        <v>3.2676322132066393</v>
      </c>
      <c r="Q1650" s="71">
        <f>IF(P1650&lt;&gt;"",VLOOKUP($A1650,Sheet4!$A$2:$O$1309,15,FALSE)*100,"")</f>
        <v>27.776967100777551</v>
      </c>
      <c r="R1650" s="73" t="str">
        <f t="shared" si="56"/>
        <v>&gt;500</v>
      </c>
      <c r="S1650" s="63" t="s">
        <v>4368</v>
      </c>
      <c r="T1650" s="63" t="str">
        <f>IF(ISNA(VLOOKUP(A1650,Sheet1!B$3:C$1266,2,FALSE)=TRUE),"NC",VLOOKUP(A1650,Sheet1!B$3:C$1266,2,FALSE))</f>
        <v>Rural</v>
      </c>
      <c r="U1650" s="66">
        <f>IF(ISNA(VLOOKUP($A1650,Sheet1!$B$3:$AH$1266,Sheet1!E$1+(Sheet1!$A$1-1)*10,FALSE))=TRUE,"---",IF(VLOOKUP($A1650,Sheet1!$B$3:$AH$1266,Sheet1!E$1+(Sheet1!$A$1-1)*10,FALSE)="---","---", (ROUND(VLOOKUP($A1650,Sheet1!$B$3:$AH$1266,Sheet1!E$1+(Sheet1!$A$1-1)*10,FALSE),IF(VLOOKUP($A1650,Sheet1!$B$3:$AH$1266,Sheet1!E$1+(Sheet1!$A$1-1)*10,FALSE)&gt;99999,-3,IF(VLOOKUP($A1650,Sheet1!$B$3:$AH$1266,Sheet1!E$1+(Sheet1!$A$1-1)*10,FALSE)&gt;9999,-2,IF(VLOOKUP($A1650,Sheet1!$B$3:$AH$1266,Sheet1!E$1+(Sheet1!$A$1-1)*10,FALSE)&gt;999,-1,0)))))))</f>
        <v>377</v>
      </c>
      <c r="V1650" s="66">
        <f>IF(ISNA(VLOOKUP($A1650,Sheet1!$B$3:$AH$1266,Sheet1!F$1+(Sheet1!$A$1-1)*10,FALSE))=TRUE,"---",IF(VLOOKUP($A1650,Sheet1!$B$3:$AH$1266,Sheet1!F$1+(Sheet1!$A$1-1)*10,FALSE)="---","---", (ROUND(VLOOKUP($A1650,Sheet1!$B$3:$AH$1266,Sheet1!F$1+(Sheet1!$A$1-1)*10,FALSE),IF(VLOOKUP($A1650,Sheet1!$B$3:$AH$1266,Sheet1!F$1+(Sheet1!$A$1-1)*10,FALSE)&gt;99999,-3,IF(VLOOKUP($A1650,Sheet1!$B$3:$AH$1266,Sheet1!F$1+(Sheet1!$A$1-1)*10,FALSE)&gt;9999,-2,IF(VLOOKUP($A1650,Sheet1!$B$3:$AH$1266,Sheet1!F$1+(Sheet1!$A$1-1)*10,FALSE)&gt;999,-1,0)))))))</f>
        <v>473</v>
      </c>
      <c r="W1650" s="66">
        <f>IF(ISNA(VLOOKUP($A1650,Sheet1!$B$3:$AH$1266,Sheet1!G$1+(Sheet1!$A$1-1)*10,FALSE))=TRUE,"---",IF(VLOOKUP($A1650,Sheet1!$B$3:$AH$1266,Sheet1!G$1+(Sheet1!$A$1-1)*10,FALSE)="---","---", (ROUND(VLOOKUP($A1650,Sheet1!$B$3:$AH$1266,Sheet1!G$1+(Sheet1!$A$1-1)*10,FALSE),IF(VLOOKUP($A1650,Sheet1!$B$3:$AH$1266,Sheet1!G$1+(Sheet1!$A$1-1)*10,FALSE)&gt;99999,-3,IF(VLOOKUP($A1650,Sheet1!$B$3:$AH$1266,Sheet1!G$1+(Sheet1!$A$1-1)*10,FALSE)&gt;9999,-2,IF(VLOOKUP($A1650,Sheet1!$B$3:$AH$1266,Sheet1!G$1+(Sheet1!$A$1-1)*10,FALSE)&gt;999,-1,0)))))))</f>
        <v>598</v>
      </c>
      <c r="X1650" s="66">
        <f>IF(ISNA(VLOOKUP($A1650,Sheet1!$B$3:$AH$1266,Sheet1!H$1+(Sheet1!$A$1-1)*10,FALSE))=TRUE,"---",IF(VLOOKUP($A1650,Sheet1!$B$3:$AH$1266,Sheet1!H$1+(Sheet1!$A$1-1)*10,FALSE)="---","---", (ROUND(VLOOKUP($A1650,Sheet1!$B$3:$AH$1266,Sheet1!H$1+(Sheet1!$A$1-1)*10,FALSE),IF(VLOOKUP($A1650,Sheet1!$B$3:$AH$1266,Sheet1!H$1+(Sheet1!$A$1-1)*10,FALSE)&gt;99999,-3,IF(VLOOKUP($A1650,Sheet1!$B$3:$AH$1266,Sheet1!H$1+(Sheet1!$A$1-1)*10,FALSE)&gt;9999,-2,IF(VLOOKUP($A1650,Sheet1!$B$3:$AH$1266,Sheet1!H$1+(Sheet1!$A$1-1)*10,FALSE)&gt;999,-1,0)))))))</f>
        <v>929</v>
      </c>
      <c r="Y1650" s="66">
        <f>IF(ISNA(VLOOKUP($A1650,Sheet1!$B$3:$AH$1266,Sheet1!I$1+(Sheet1!$A$1-1)*10,FALSE))=TRUE,"---",IF(VLOOKUP($A1650,Sheet1!$B$3:$AH$1266,Sheet1!I$1+(Sheet1!$A$1-1)*10,FALSE)="---","---", (ROUND(VLOOKUP($A1650,Sheet1!$B$3:$AH$1266,Sheet1!I$1+(Sheet1!$A$1-1)*10,FALSE),IF(VLOOKUP($A1650,Sheet1!$B$3:$AH$1266,Sheet1!I$1+(Sheet1!$A$1-1)*10,FALSE)&gt;99999,-3,IF(VLOOKUP($A1650,Sheet1!$B$3:$AH$1266,Sheet1!I$1+(Sheet1!$A$1-1)*10,FALSE)&gt;9999,-2,IF(VLOOKUP($A1650,Sheet1!$B$3:$AH$1266,Sheet1!I$1+(Sheet1!$A$1-1)*10,FALSE)&gt;999,-1,0)))))))</f>
        <v>1150</v>
      </c>
      <c r="Z1650" s="66">
        <f>IF(ISNA(VLOOKUP($A1650,Sheet1!$B$3:$AH$1266,Sheet1!J$1+(Sheet1!$A$1-1)*10,FALSE))=TRUE,"---",IF(VLOOKUP($A1650,Sheet1!$B$3:$AH$1266,Sheet1!J$1+(Sheet1!$A$1-1)*10,FALSE)="---","---", (ROUND(VLOOKUP($A1650,Sheet1!$B$3:$AH$1266,Sheet1!J$1+(Sheet1!$A$1-1)*10,FALSE),IF(VLOOKUP($A1650,Sheet1!$B$3:$AH$1266,Sheet1!J$1+(Sheet1!$A$1-1)*10,FALSE)&gt;99999,-3,IF(VLOOKUP($A1650,Sheet1!$B$3:$AH$1266,Sheet1!J$1+(Sheet1!$A$1-1)*10,FALSE)&gt;9999,-2,IF(VLOOKUP($A1650,Sheet1!$B$3:$AH$1266,Sheet1!J$1+(Sheet1!$A$1-1)*10,FALSE)&gt;999,-1,0)))))))</f>
        <v>1450</v>
      </c>
      <c r="AA1650" s="66">
        <f>IF(ISNA(VLOOKUP($A1650,Sheet1!$B$3:$AH$1266,Sheet1!K$1+(Sheet1!$A$1-1)*10,FALSE))=TRUE,"---",IF(VLOOKUP($A1650,Sheet1!$B$3:$AH$1266,Sheet1!K$1+(Sheet1!$A$1-1)*10,FALSE)="---","---", (ROUND(VLOOKUP($A1650,Sheet1!$B$3:$AH$1266,Sheet1!K$1+(Sheet1!$A$1-1)*10,FALSE),IF(VLOOKUP($A1650,Sheet1!$B$3:$AH$1266,Sheet1!K$1+(Sheet1!$A$1-1)*10,FALSE)&gt;99999,-3,IF(VLOOKUP($A1650,Sheet1!$B$3:$AH$1266,Sheet1!K$1+(Sheet1!$A$1-1)*10,FALSE)&gt;9999,-2,IF(VLOOKUP($A1650,Sheet1!$B$3:$AH$1266,Sheet1!K$1+(Sheet1!$A$1-1)*10,FALSE)&gt;999,-1,0)))))))</f>
        <v>1680</v>
      </c>
      <c r="AB1650" s="66">
        <f>IF(ISNA(VLOOKUP($A1650,Sheet1!$B$3:$AH$1266,Sheet1!L$1+(Sheet1!$A$1-1)*10,FALSE))=TRUE,"---",IF(VLOOKUP($A1650,Sheet1!$B$3:$AH$1266,Sheet1!L$1+(Sheet1!$A$1-1)*10,FALSE)="---","---", (ROUND(VLOOKUP($A1650,Sheet1!$B$3:$AH$1266,Sheet1!L$1+(Sheet1!$A$1-1)*10,FALSE),IF(VLOOKUP($A1650,Sheet1!$B$3:$AH$1266,Sheet1!L$1+(Sheet1!$A$1-1)*10,FALSE)&gt;99999,-3,IF(VLOOKUP($A1650,Sheet1!$B$3:$AH$1266,Sheet1!L$1+(Sheet1!$A$1-1)*10,FALSE)&gt;9999,-2,IF(VLOOKUP($A1650,Sheet1!$B$3:$AH$1266,Sheet1!L$1+(Sheet1!$A$1-1)*10,FALSE)&gt;999,-1,0)))))))</f>
        <v>1910</v>
      </c>
      <c r="AC1650" s="66">
        <f>IF(ISNA(VLOOKUP($A1650,Sheet1!$B$3:$AH$1266,Sheet1!M$1+(Sheet1!$A$1-1)*10,FALSE))=TRUE,"---",IF(VLOOKUP($A1650,Sheet1!$B$3:$AH$1266,Sheet1!M$1+(Sheet1!$A$1-1)*10,FALSE)="---","---", (ROUND(VLOOKUP($A1650,Sheet1!$B$3:$AH$1266,Sheet1!M$1+(Sheet1!$A$1-1)*10,FALSE),IF(VLOOKUP($A1650,Sheet1!$B$3:$AH$1266,Sheet1!M$1+(Sheet1!$A$1-1)*10,FALSE)&gt;99999,-3,IF(VLOOKUP($A1650,Sheet1!$B$3:$AH$1266,Sheet1!M$1+(Sheet1!$A$1-1)*10,FALSE)&gt;9999,-2,IF(VLOOKUP($A1650,Sheet1!$B$3:$AH$1266,Sheet1!M$1+(Sheet1!$A$1-1)*10,FALSE)&gt;999,-1,0)))))))</f>
        <v>2150</v>
      </c>
      <c r="AD1650" s="66">
        <f>IF(ISNA(VLOOKUP($A1650,Sheet1!$B$3:$AH$1266,Sheet1!N$1+(Sheet1!$A$1-1)*10,FALSE))=TRUE,"---",IF(VLOOKUP($A1650,Sheet1!$B$3:$AH$1266,Sheet1!N$1+(Sheet1!$A$1-1)*10,FALSE)="---","---", (ROUND(VLOOKUP($A1650,Sheet1!$B$3:$AH$1266,Sheet1!N$1+(Sheet1!$A$1-1)*10,FALSE),IF(VLOOKUP($A1650,Sheet1!$B$3:$AH$1266,Sheet1!N$1+(Sheet1!$A$1-1)*10,FALSE)&gt;99999,-3,IF(VLOOKUP($A1650,Sheet1!$B$3:$AH$1266,Sheet1!N$1+(Sheet1!$A$1-1)*10,FALSE)&gt;9999,-2,IF(VLOOKUP($A1650,Sheet1!$B$3:$AH$1266,Sheet1!N$1+(Sheet1!$A$1-1)*10,FALSE)&gt;999,-1,0)))))))</f>
        <v>2460</v>
      </c>
    </row>
    <row r="1651" spans="1:30" ht="25.5" customHeight="1" x14ac:dyDescent="0.25">
      <c r="A1651" s="303" t="s">
        <v>2416</v>
      </c>
      <c r="B1651" s="330" t="s">
        <v>2417</v>
      </c>
      <c r="C1651" s="303">
        <v>425144</v>
      </c>
      <c r="D1651" s="303">
        <v>764458</v>
      </c>
      <c r="E1651" s="307" t="s">
        <v>3028</v>
      </c>
      <c r="F1651" s="52" t="s">
        <v>4908</v>
      </c>
      <c r="G1651" s="127" t="s">
        <v>286</v>
      </c>
      <c r="H1651" s="429">
        <v>3.2</v>
      </c>
      <c r="I1651" s="326">
        <v>23097</v>
      </c>
      <c r="J1651" s="324">
        <v>6.65</v>
      </c>
      <c r="K1651" s="315" t="s">
        <v>4405</v>
      </c>
      <c r="L1651" s="320">
        <v>1370</v>
      </c>
      <c r="M1651" s="322">
        <v>428</v>
      </c>
      <c r="N1651" s="315" t="s">
        <v>4405</v>
      </c>
      <c r="O1651" s="299" t="str">
        <f t="shared" si="55"/>
        <v>&lt;0.2</v>
      </c>
      <c r="P1651" s="299">
        <f>IF(O1651&lt;&gt;"",VLOOKUP($A1651,Sheet4!$A$2:$O$1309,14,FALSE)*100,"")</f>
        <v>3.2676322132066393</v>
      </c>
      <c r="Q1651" s="299">
        <f>IF(P1651&lt;&gt;"",VLOOKUP($A1651,Sheet4!$A$2:$O$1309,15,FALSE)*100,"")</f>
        <v>27.776967100777551</v>
      </c>
      <c r="R1651" s="301" t="str">
        <f t="shared" si="56"/>
        <v>&gt;500</v>
      </c>
      <c r="S1651" s="356" t="s">
        <v>4368</v>
      </c>
      <c r="T1651" s="356" t="str">
        <f>IF(ISNA(VLOOKUP(A1651,Sheet1!B$3:C$1266,2,FALSE)=TRUE),"NC",VLOOKUP(A1651,Sheet1!B$3:C$1266,2,FALSE))</f>
        <v>Rural</v>
      </c>
      <c r="U1651" s="392">
        <f>IF(ISNA(VLOOKUP($A1651,Sheet1!$B$3:$AH$1266,Sheet1!E$1+(Sheet1!$A$1-1)*10,FALSE))=TRUE,"---",IF(VLOOKUP($A1651,Sheet1!$B$3:$AH$1266,Sheet1!E$1+(Sheet1!$A$1-1)*10,FALSE)="---","---", (ROUND(VLOOKUP($A1651,Sheet1!$B$3:$AH$1266,Sheet1!E$1+(Sheet1!$A$1-1)*10,FALSE),IF(VLOOKUP($A1651,Sheet1!$B$3:$AH$1266,Sheet1!E$1+(Sheet1!$A$1-1)*10,FALSE)&gt;99999,-3,IF(VLOOKUP($A1651,Sheet1!$B$3:$AH$1266,Sheet1!E$1+(Sheet1!$A$1-1)*10,FALSE)&gt;9999,-2,IF(VLOOKUP($A1651,Sheet1!$B$3:$AH$1266,Sheet1!E$1+(Sheet1!$A$1-1)*10,FALSE)&gt;999,-1,0)))))))</f>
        <v>95</v>
      </c>
      <c r="V1651" s="392">
        <f>IF(ISNA(VLOOKUP($A1651,Sheet1!$B$3:$AH$1266,Sheet1!F$1+(Sheet1!$A$1-1)*10,FALSE))=TRUE,"---",IF(VLOOKUP($A1651,Sheet1!$B$3:$AH$1266,Sheet1!F$1+(Sheet1!$A$1-1)*10,FALSE)="---","---", (ROUND(VLOOKUP($A1651,Sheet1!$B$3:$AH$1266,Sheet1!F$1+(Sheet1!$A$1-1)*10,FALSE),IF(VLOOKUP($A1651,Sheet1!$B$3:$AH$1266,Sheet1!F$1+(Sheet1!$A$1-1)*10,FALSE)&gt;99999,-3,IF(VLOOKUP($A1651,Sheet1!$B$3:$AH$1266,Sheet1!F$1+(Sheet1!$A$1-1)*10,FALSE)&gt;9999,-2,IF(VLOOKUP($A1651,Sheet1!$B$3:$AH$1266,Sheet1!F$1+(Sheet1!$A$1-1)*10,FALSE)&gt;999,-1,0)))))))</f>
        <v>116</v>
      </c>
      <c r="W1651" s="392">
        <f>IF(ISNA(VLOOKUP($A1651,Sheet1!$B$3:$AH$1266,Sheet1!G$1+(Sheet1!$A$1-1)*10,FALSE))=TRUE,"---",IF(VLOOKUP($A1651,Sheet1!$B$3:$AH$1266,Sheet1!G$1+(Sheet1!$A$1-1)*10,FALSE)="---","---", (ROUND(VLOOKUP($A1651,Sheet1!$B$3:$AH$1266,Sheet1!G$1+(Sheet1!$A$1-1)*10,FALSE),IF(VLOOKUP($A1651,Sheet1!$B$3:$AH$1266,Sheet1!G$1+(Sheet1!$A$1-1)*10,FALSE)&gt;99999,-3,IF(VLOOKUP($A1651,Sheet1!$B$3:$AH$1266,Sheet1!G$1+(Sheet1!$A$1-1)*10,FALSE)&gt;9999,-2,IF(VLOOKUP($A1651,Sheet1!$B$3:$AH$1266,Sheet1!G$1+(Sheet1!$A$1-1)*10,FALSE)&gt;999,-1,0)))))))</f>
        <v>143</v>
      </c>
      <c r="X1651" s="392">
        <f>IF(ISNA(VLOOKUP($A1651,Sheet1!$B$3:$AH$1266,Sheet1!H$1+(Sheet1!$A$1-1)*10,FALSE))=TRUE,"---",IF(VLOOKUP($A1651,Sheet1!$B$3:$AH$1266,Sheet1!H$1+(Sheet1!$A$1-1)*10,FALSE)="---","---", (ROUND(VLOOKUP($A1651,Sheet1!$B$3:$AH$1266,Sheet1!H$1+(Sheet1!$A$1-1)*10,FALSE),IF(VLOOKUP($A1651,Sheet1!$B$3:$AH$1266,Sheet1!H$1+(Sheet1!$A$1-1)*10,FALSE)&gt;99999,-3,IF(VLOOKUP($A1651,Sheet1!$B$3:$AH$1266,Sheet1!H$1+(Sheet1!$A$1-1)*10,FALSE)&gt;9999,-2,IF(VLOOKUP($A1651,Sheet1!$B$3:$AH$1266,Sheet1!H$1+(Sheet1!$A$1-1)*10,FALSE)&gt;999,-1,0)))))))</f>
        <v>212</v>
      </c>
      <c r="Y1651" s="392">
        <f>IF(ISNA(VLOOKUP($A1651,Sheet1!$B$3:$AH$1266,Sheet1!I$1+(Sheet1!$A$1-1)*10,FALSE))=TRUE,"---",IF(VLOOKUP($A1651,Sheet1!$B$3:$AH$1266,Sheet1!I$1+(Sheet1!$A$1-1)*10,FALSE)="---","---", (ROUND(VLOOKUP($A1651,Sheet1!$B$3:$AH$1266,Sheet1!I$1+(Sheet1!$A$1-1)*10,FALSE),IF(VLOOKUP($A1651,Sheet1!$B$3:$AH$1266,Sheet1!I$1+(Sheet1!$A$1-1)*10,FALSE)&gt;99999,-3,IF(VLOOKUP($A1651,Sheet1!$B$3:$AH$1266,Sheet1!I$1+(Sheet1!$A$1-1)*10,FALSE)&gt;9999,-2,IF(VLOOKUP($A1651,Sheet1!$B$3:$AH$1266,Sheet1!I$1+(Sheet1!$A$1-1)*10,FALSE)&gt;999,-1,0)))))))</f>
        <v>257</v>
      </c>
      <c r="Z1651" s="392">
        <f>IF(ISNA(VLOOKUP($A1651,Sheet1!$B$3:$AH$1266,Sheet1!J$1+(Sheet1!$A$1-1)*10,FALSE))=TRUE,"---",IF(VLOOKUP($A1651,Sheet1!$B$3:$AH$1266,Sheet1!J$1+(Sheet1!$A$1-1)*10,FALSE)="---","---", (ROUND(VLOOKUP($A1651,Sheet1!$B$3:$AH$1266,Sheet1!J$1+(Sheet1!$A$1-1)*10,FALSE),IF(VLOOKUP($A1651,Sheet1!$B$3:$AH$1266,Sheet1!J$1+(Sheet1!$A$1-1)*10,FALSE)&gt;99999,-3,IF(VLOOKUP($A1651,Sheet1!$B$3:$AH$1266,Sheet1!J$1+(Sheet1!$A$1-1)*10,FALSE)&gt;9999,-2,IF(VLOOKUP($A1651,Sheet1!$B$3:$AH$1266,Sheet1!J$1+(Sheet1!$A$1-1)*10,FALSE)&gt;999,-1,0)))))))</f>
        <v>314</v>
      </c>
      <c r="AA1651" s="392">
        <f>IF(ISNA(VLOOKUP($A1651,Sheet1!$B$3:$AH$1266,Sheet1!K$1+(Sheet1!$A$1-1)*10,FALSE))=TRUE,"---",IF(VLOOKUP($A1651,Sheet1!$B$3:$AH$1266,Sheet1!K$1+(Sheet1!$A$1-1)*10,FALSE)="---","---", (ROUND(VLOOKUP($A1651,Sheet1!$B$3:$AH$1266,Sheet1!K$1+(Sheet1!$A$1-1)*10,FALSE),IF(VLOOKUP($A1651,Sheet1!$B$3:$AH$1266,Sheet1!K$1+(Sheet1!$A$1-1)*10,FALSE)&gt;99999,-3,IF(VLOOKUP($A1651,Sheet1!$B$3:$AH$1266,Sheet1!K$1+(Sheet1!$A$1-1)*10,FALSE)&gt;9999,-2,IF(VLOOKUP($A1651,Sheet1!$B$3:$AH$1266,Sheet1!K$1+(Sheet1!$A$1-1)*10,FALSE)&gt;999,-1,0)))))))</f>
        <v>357</v>
      </c>
      <c r="AB1651" s="392">
        <f>IF(ISNA(VLOOKUP($A1651,Sheet1!$B$3:$AH$1266,Sheet1!L$1+(Sheet1!$A$1-1)*10,FALSE))=TRUE,"---",IF(VLOOKUP($A1651,Sheet1!$B$3:$AH$1266,Sheet1!L$1+(Sheet1!$A$1-1)*10,FALSE)="---","---", (ROUND(VLOOKUP($A1651,Sheet1!$B$3:$AH$1266,Sheet1!L$1+(Sheet1!$A$1-1)*10,FALSE),IF(VLOOKUP($A1651,Sheet1!$B$3:$AH$1266,Sheet1!L$1+(Sheet1!$A$1-1)*10,FALSE)&gt;99999,-3,IF(VLOOKUP($A1651,Sheet1!$B$3:$AH$1266,Sheet1!L$1+(Sheet1!$A$1-1)*10,FALSE)&gt;9999,-2,IF(VLOOKUP($A1651,Sheet1!$B$3:$AH$1266,Sheet1!L$1+(Sheet1!$A$1-1)*10,FALSE)&gt;999,-1,0)))))))</f>
        <v>397</v>
      </c>
      <c r="AC1651" s="392">
        <f>IF(ISNA(VLOOKUP($A1651,Sheet1!$B$3:$AH$1266,Sheet1!M$1+(Sheet1!$A$1-1)*10,FALSE))=TRUE,"---",IF(VLOOKUP($A1651,Sheet1!$B$3:$AH$1266,Sheet1!M$1+(Sheet1!$A$1-1)*10,FALSE)="---","---", (ROUND(VLOOKUP($A1651,Sheet1!$B$3:$AH$1266,Sheet1!M$1+(Sheet1!$A$1-1)*10,FALSE),IF(VLOOKUP($A1651,Sheet1!$B$3:$AH$1266,Sheet1!M$1+(Sheet1!$A$1-1)*10,FALSE)&gt;99999,-3,IF(VLOOKUP($A1651,Sheet1!$B$3:$AH$1266,Sheet1!M$1+(Sheet1!$A$1-1)*10,FALSE)&gt;9999,-2,IF(VLOOKUP($A1651,Sheet1!$B$3:$AH$1266,Sheet1!M$1+(Sheet1!$A$1-1)*10,FALSE)&gt;999,-1,0)))))))</f>
        <v>440</v>
      </c>
      <c r="AD1651" s="392">
        <f>IF(ISNA(VLOOKUP($A1651,Sheet1!$B$3:$AH$1266,Sheet1!N$1+(Sheet1!$A$1-1)*10,FALSE))=TRUE,"---",IF(VLOOKUP($A1651,Sheet1!$B$3:$AH$1266,Sheet1!N$1+(Sheet1!$A$1-1)*10,FALSE)="---","---", (ROUND(VLOOKUP($A1651,Sheet1!$B$3:$AH$1266,Sheet1!N$1+(Sheet1!$A$1-1)*10,FALSE),IF(VLOOKUP($A1651,Sheet1!$B$3:$AH$1266,Sheet1!N$1+(Sheet1!$A$1-1)*10,FALSE)&gt;99999,-3,IF(VLOOKUP($A1651,Sheet1!$B$3:$AH$1266,Sheet1!N$1+(Sheet1!$A$1-1)*10,FALSE)&gt;9999,-2,IF(VLOOKUP($A1651,Sheet1!$B$3:$AH$1266,Sheet1!N$1+(Sheet1!$A$1-1)*10,FALSE)&gt;999,-1,0)))))))</f>
        <v>493</v>
      </c>
    </row>
    <row r="1652" spans="1:30" ht="25.5" customHeight="1" x14ac:dyDescent="0.25">
      <c r="A1652" s="303"/>
      <c r="B1652" s="331"/>
      <c r="C1652" s="303"/>
      <c r="D1652" s="303"/>
      <c r="E1652" s="307"/>
      <c r="F1652" s="52" t="s">
        <v>4620</v>
      </c>
      <c r="G1652" s="127" t="s">
        <v>31</v>
      </c>
      <c r="H1652" s="429"/>
      <c r="I1652" s="327"/>
      <c r="J1652" s="325"/>
      <c r="K1652" s="316"/>
      <c r="L1652" s="321"/>
      <c r="M1652" s="323"/>
      <c r="N1652" s="316"/>
      <c r="O1652" s="317" t="e">
        <f t="shared" si="55"/>
        <v>#NUM!</v>
      </c>
      <c r="P1652" s="317" t="e">
        <f>IF(O1652&lt;&gt;"",VLOOKUP($A1652,Sheet4!$A$2:$O$1309,14,FALSE)*100,"")</f>
        <v>#NUM!</v>
      </c>
      <c r="Q1652" s="317" t="e">
        <f>IF(P1652&lt;&gt;"",VLOOKUP($A1652,Sheet4!$A$2:$O$1309,15,FALSE)*100,"")</f>
        <v>#NUM!</v>
      </c>
      <c r="R1652" s="356" t="e">
        <f t="shared" si="56"/>
        <v>#NUM!</v>
      </c>
      <c r="S1652" s="356"/>
      <c r="T1652" s="356"/>
      <c r="U1652" s="392"/>
      <c r="V1652" s="392"/>
      <c r="W1652" s="392"/>
      <c r="X1652" s="392"/>
      <c r="Y1652" s="392"/>
      <c r="Z1652" s="392"/>
      <c r="AA1652" s="392"/>
      <c r="AB1652" s="392"/>
      <c r="AC1652" s="392"/>
      <c r="AD1652" s="392"/>
    </row>
    <row r="1653" spans="1:30" ht="25.5" customHeight="1" x14ac:dyDescent="0.25">
      <c r="A1653" s="133" t="s">
        <v>2418</v>
      </c>
      <c r="B1653" s="141" t="s">
        <v>2419</v>
      </c>
      <c r="C1653" s="133">
        <v>425441</v>
      </c>
      <c r="D1653" s="133">
        <v>763945</v>
      </c>
      <c r="E1653" s="67" t="s">
        <v>3020</v>
      </c>
      <c r="F1653" s="117" t="s">
        <v>4495</v>
      </c>
      <c r="G1653" s="118" t="s">
        <v>286</v>
      </c>
      <c r="H1653" s="136">
        <v>1.76</v>
      </c>
      <c r="I1653" s="119">
        <v>29186</v>
      </c>
      <c r="J1653" s="120">
        <v>13.92</v>
      </c>
      <c r="K1653" s="121" t="s">
        <v>4405</v>
      </c>
      <c r="L1653" s="122">
        <v>88</v>
      </c>
      <c r="M1653" s="123">
        <v>50</v>
      </c>
      <c r="N1653" s="121" t="s">
        <v>4405</v>
      </c>
      <c r="O1653" s="71">
        <f t="shared" si="55"/>
        <v>8.1417223602387665</v>
      </c>
      <c r="P1653" s="71">
        <f>IF(O1653&lt;&gt;"",VLOOKUP($A1653,Sheet4!$A$2:$O$1309,14,FALSE)*100,"")</f>
        <v>1.6473855015570193</v>
      </c>
      <c r="Q1653" s="71">
        <f>IF(P1653&lt;&gt;"",VLOOKUP($A1653,Sheet4!$A$2:$O$1309,15,FALSE)*100,"")</f>
        <v>15.015864480938291</v>
      </c>
      <c r="R1653" s="73">
        <f t="shared" si="56"/>
        <v>10</v>
      </c>
      <c r="S1653" s="63" t="s">
        <v>4368</v>
      </c>
      <c r="T1653" s="63" t="str">
        <f>IF(ISNA(VLOOKUP(A1653,Sheet1!B$3:C$1266,2,FALSE)=TRUE),"NC",VLOOKUP(A1653,Sheet1!B$3:C$1266,2,FALSE))</f>
        <v>Rural10</v>
      </c>
      <c r="U1653" s="66">
        <f>IF(ISNA(VLOOKUP($A1653,Sheet1!$B$3:$AH$1266,Sheet1!E$1+(Sheet1!$A$1-1)*10,FALSE))=TRUE,"---",IF(VLOOKUP($A1653,Sheet1!$B$3:$AH$1266,Sheet1!E$1+(Sheet1!$A$1-1)*10,FALSE)="---","---", (ROUND(VLOOKUP($A1653,Sheet1!$B$3:$AH$1266,Sheet1!E$1+(Sheet1!$A$1-1)*10,FALSE),IF(VLOOKUP($A1653,Sheet1!$B$3:$AH$1266,Sheet1!E$1+(Sheet1!$A$1-1)*10,FALSE)&gt;99999,-3,IF(VLOOKUP($A1653,Sheet1!$B$3:$AH$1266,Sheet1!E$1+(Sheet1!$A$1-1)*10,FALSE)&gt;9999,-2,IF(VLOOKUP($A1653,Sheet1!$B$3:$AH$1266,Sheet1!E$1+(Sheet1!$A$1-1)*10,FALSE)&gt;999,-1,0)))))))</f>
        <v>29</v>
      </c>
      <c r="V1653" s="66">
        <f>IF(ISNA(VLOOKUP($A1653,Sheet1!$B$3:$AH$1266,Sheet1!F$1+(Sheet1!$A$1-1)*10,FALSE))=TRUE,"---",IF(VLOOKUP($A1653,Sheet1!$B$3:$AH$1266,Sheet1!F$1+(Sheet1!$A$1-1)*10,FALSE)="---","---", (ROUND(VLOOKUP($A1653,Sheet1!$B$3:$AH$1266,Sheet1!F$1+(Sheet1!$A$1-1)*10,FALSE),IF(VLOOKUP($A1653,Sheet1!$B$3:$AH$1266,Sheet1!F$1+(Sheet1!$A$1-1)*10,FALSE)&gt;99999,-3,IF(VLOOKUP($A1653,Sheet1!$B$3:$AH$1266,Sheet1!F$1+(Sheet1!$A$1-1)*10,FALSE)&gt;9999,-2,IF(VLOOKUP($A1653,Sheet1!$B$3:$AH$1266,Sheet1!F$1+(Sheet1!$A$1-1)*10,FALSE)&gt;999,-1,0)))))))</f>
        <v>35</v>
      </c>
      <c r="W1653" s="66">
        <f>IF(ISNA(VLOOKUP($A1653,Sheet1!$B$3:$AH$1266,Sheet1!G$1+(Sheet1!$A$1-1)*10,FALSE))=TRUE,"---",IF(VLOOKUP($A1653,Sheet1!$B$3:$AH$1266,Sheet1!G$1+(Sheet1!$A$1-1)*10,FALSE)="---","---", (ROUND(VLOOKUP($A1653,Sheet1!$B$3:$AH$1266,Sheet1!G$1+(Sheet1!$A$1-1)*10,FALSE),IF(VLOOKUP($A1653,Sheet1!$B$3:$AH$1266,Sheet1!G$1+(Sheet1!$A$1-1)*10,FALSE)&gt;99999,-3,IF(VLOOKUP($A1653,Sheet1!$B$3:$AH$1266,Sheet1!G$1+(Sheet1!$A$1-1)*10,FALSE)&gt;9999,-2,IF(VLOOKUP($A1653,Sheet1!$B$3:$AH$1266,Sheet1!G$1+(Sheet1!$A$1-1)*10,FALSE)&gt;999,-1,0)))))))</f>
        <v>43</v>
      </c>
      <c r="X1653" s="66">
        <f>IF(ISNA(VLOOKUP($A1653,Sheet1!$B$3:$AH$1266,Sheet1!H$1+(Sheet1!$A$1-1)*10,FALSE))=TRUE,"---",IF(VLOOKUP($A1653,Sheet1!$B$3:$AH$1266,Sheet1!H$1+(Sheet1!$A$1-1)*10,FALSE)="---","---", (ROUND(VLOOKUP($A1653,Sheet1!$B$3:$AH$1266,Sheet1!H$1+(Sheet1!$A$1-1)*10,FALSE),IF(VLOOKUP($A1653,Sheet1!$B$3:$AH$1266,Sheet1!H$1+(Sheet1!$A$1-1)*10,FALSE)&gt;99999,-3,IF(VLOOKUP($A1653,Sheet1!$B$3:$AH$1266,Sheet1!H$1+(Sheet1!$A$1-1)*10,FALSE)&gt;9999,-2,IF(VLOOKUP($A1653,Sheet1!$B$3:$AH$1266,Sheet1!H$1+(Sheet1!$A$1-1)*10,FALSE)&gt;999,-1,0)))))))</f>
        <v>66</v>
      </c>
      <c r="Y1653" s="66">
        <f>IF(ISNA(VLOOKUP($A1653,Sheet1!$B$3:$AH$1266,Sheet1!I$1+(Sheet1!$A$1-1)*10,FALSE))=TRUE,"---",IF(VLOOKUP($A1653,Sheet1!$B$3:$AH$1266,Sheet1!I$1+(Sheet1!$A$1-1)*10,FALSE)="---","---", (ROUND(VLOOKUP($A1653,Sheet1!$B$3:$AH$1266,Sheet1!I$1+(Sheet1!$A$1-1)*10,FALSE),IF(VLOOKUP($A1653,Sheet1!$B$3:$AH$1266,Sheet1!I$1+(Sheet1!$A$1-1)*10,FALSE)&gt;99999,-3,IF(VLOOKUP($A1653,Sheet1!$B$3:$AH$1266,Sheet1!I$1+(Sheet1!$A$1-1)*10,FALSE)&gt;9999,-2,IF(VLOOKUP($A1653,Sheet1!$B$3:$AH$1266,Sheet1!I$1+(Sheet1!$A$1-1)*10,FALSE)&gt;999,-1,0)))))))</f>
        <v>82</v>
      </c>
      <c r="Z1653" s="66">
        <f>IF(ISNA(VLOOKUP($A1653,Sheet1!$B$3:$AH$1266,Sheet1!J$1+(Sheet1!$A$1-1)*10,FALSE))=TRUE,"---",IF(VLOOKUP($A1653,Sheet1!$B$3:$AH$1266,Sheet1!J$1+(Sheet1!$A$1-1)*10,FALSE)="---","---", (ROUND(VLOOKUP($A1653,Sheet1!$B$3:$AH$1266,Sheet1!J$1+(Sheet1!$A$1-1)*10,FALSE),IF(VLOOKUP($A1653,Sheet1!$B$3:$AH$1266,Sheet1!J$1+(Sheet1!$A$1-1)*10,FALSE)&gt;99999,-3,IF(VLOOKUP($A1653,Sheet1!$B$3:$AH$1266,Sheet1!J$1+(Sheet1!$A$1-1)*10,FALSE)&gt;9999,-2,IF(VLOOKUP($A1653,Sheet1!$B$3:$AH$1266,Sheet1!J$1+(Sheet1!$A$1-1)*10,FALSE)&gt;999,-1,0)))))))</f>
        <v>103</v>
      </c>
      <c r="AA1653" s="66">
        <f>IF(ISNA(VLOOKUP($A1653,Sheet1!$B$3:$AH$1266,Sheet1!K$1+(Sheet1!$A$1-1)*10,FALSE))=TRUE,"---",IF(VLOOKUP($A1653,Sheet1!$B$3:$AH$1266,Sheet1!K$1+(Sheet1!$A$1-1)*10,FALSE)="---","---", (ROUND(VLOOKUP($A1653,Sheet1!$B$3:$AH$1266,Sheet1!K$1+(Sheet1!$A$1-1)*10,FALSE),IF(VLOOKUP($A1653,Sheet1!$B$3:$AH$1266,Sheet1!K$1+(Sheet1!$A$1-1)*10,FALSE)&gt;99999,-3,IF(VLOOKUP($A1653,Sheet1!$B$3:$AH$1266,Sheet1!K$1+(Sheet1!$A$1-1)*10,FALSE)&gt;9999,-2,IF(VLOOKUP($A1653,Sheet1!$B$3:$AH$1266,Sheet1!K$1+(Sheet1!$A$1-1)*10,FALSE)&gt;999,-1,0)))))))</f>
        <v>119</v>
      </c>
      <c r="AB1653" s="66">
        <f>IF(ISNA(VLOOKUP($A1653,Sheet1!$B$3:$AH$1266,Sheet1!L$1+(Sheet1!$A$1-1)*10,FALSE))=TRUE,"---",IF(VLOOKUP($A1653,Sheet1!$B$3:$AH$1266,Sheet1!L$1+(Sheet1!$A$1-1)*10,FALSE)="---","---", (ROUND(VLOOKUP($A1653,Sheet1!$B$3:$AH$1266,Sheet1!L$1+(Sheet1!$A$1-1)*10,FALSE),IF(VLOOKUP($A1653,Sheet1!$B$3:$AH$1266,Sheet1!L$1+(Sheet1!$A$1-1)*10,FALSE)&gt;99999,-3,IF(VLOOKUP($A1653,Sheet1!$B$3:$AH$1266,Sheet1!L$1+(Sheet1!$A$1-1)*10,FALSE)&gt;9999,-2,IF(VLOOKUP($A1653,Sheet1!$B$3:$AH$1266,Sheet1!L$1+(Sheet1!$A$1-1)*10,FALSE)&gt;999,-1,0)))))))</f>
        <v>135</v>
      </c>
      <c r="AC1653" s="66">
        <f>IF(ISNA(VLOOKUP($A1653,Sheet1!$B$3:$AH$1266,Sheet1!M$1+(Sheet1!$A$1-1)*10,FALSE))=TRUE,"---",IF(VLOOKUP($A1653,Sheet1!$B$3:$AH$1266,Sheet1!M$1+(Sheet1!$A$1-1)*10,FALSE)="---","---", (ROUND(VLOOKUP($A1653,Sheet1!$B$3:$AH$1266,Sheet1!M$1+(Sheet1!$A$1-1)*10,FALSE),IF(VLOOKUP($A1653,Sheet1!$B$3:$AH$1266,Sheet1!M$1+(Sheet1!$A$1-1)*10,FALSE)&gt;99999,-3,IF(VLOOKUP($A1653,Sheet1!$B$3:$AH$1266,Sheet1!M$1+(Sheet1!$A$1-1)*10,FALSE)&gt;9999,-2,IF(VLOOKUP($A1653,Sheet1!$B$3:$AH$1266,Sheet1!M$1+(Sheet1!$A$1-1)*10,FALSE)&gt;999,-1,0)))))))</f>
        <v>150</v>
      </c>
      <c r="AD1653" s="66">
        <f>IF(ISNA(VLOOKUP($A1653,Sheet1!$B$3:$AH$1266,Sheet1!N$1+(Sheet1!$A$1-1)*10,FALSE))=TRUE,"---",IF(VLOOKUP($A1653,Sheet1!$B$3:$AH$1266,Sheet1!N$1+(Sheet1!$A$1-1)*10,FALSE)="---","---", (ROUND(VLOOKUP($A1653,Sheet1!$B$3:$AH$1266,Sheet1!N$1+(Sheet1!$A$1-1)*10,FALSE),IF(VLOOKUP($A1653,Sheet1!$B$3:$AH$1266,Sheet1!N$1+(Sheet1!$A$1-1)*10,FALSE)&gt;99999,-3,IF(VLOOKUP($A1653,Sheet1!$B$3:$AH$1266,Sheet1!N$1+(Sheet1!$A$1-1)*10,FALSE)&gt;9999,-2,IF(VLOOKUP($A1653,Sheet1!$B$3:$AH$1266,Sheet1!N$1+(Sheet1!$A$1-1)*10,FALSE)&gt;999,-1,0)))))))</f>
        <v>171</v>
      </c>
    </row>
    <row r="1654" spans="1:30" ht="25.5" customHeight="1" x14ac:dyDescent="0.25">
      <c r="A1654" s="125" t="s">
        <v>2420</v>
      </c>
      <c r="B1654" s="138" t="s">
        <v>2421</v>
      </c>
      <c r="C1654" s="125">
        <v>425426</v>
      </c>
      <c r="D1654" s="125">
        <v>764322</v>
      </c>
      <c r="E1654" s="70" t="s">
        <v>3020</v>
      </c>
      <c r="F1654" s="139" t="s">
        <v>4405</v>
      </c>
      <c r="G1654" s="127" t="s">
        <v>160</v>
      </c>
      <c r="H1654" s="128">
        <v>0.18</v>
      </c>
      <c r="I1654" s="112">
        <v>19580</v>
      </c>
      <c r="J1654" s="140" t="s">
        <v>4405</v>
      </c>
      <c r="K1654" s="127" t="s">
        <v>17</v>
      </c>
      <c r="L1654" s="115">
        <v>259</v>
      </c>
      <c r="M1654" s="116">
        <v>1439</v>
      </c>
      <c r="N1654" s="127" t="s">
        <v>199</v>
      </c>
      <c r="O1654" s="68" t="s">
        <v>4405</v>
      </c>
      <c r="P1654" s="68" t="s">
        <v>4405</v>
      </c>
      <c r="Q1654" s="68" t="s">
        <v>4405</v>
      </c>
      <c r="R1654" s="74" t="s">
        <v>4405</v>
      </c>
      <c r="S1654" s="64" t="s">
        <v>4368</v>
      </c>
      <c r="T1654" s="64" t="str">
        <f>IF(ISNA(VLOOKUP(A1654,Sheet1!B$3:C$1266,2,FALSE)=TRUE),"NC",VLOOKUP(A1654,Sheet1!B$3:C$1266,2,FALSE))</f>
        <v>NC</v>
      </c>
      <c r="U1654" s="65" t="str">
        <f>IF(ISNA(VLOOKUP($A1654,Sheet1!$B$3:$AH$1266,Sheet1!E$1+(Sheet1!$A$1-1)*10,FALSE))=TRUE,"---",IF(VLOOKUP($A1654,Sheet1!$B$3:$AH$1266,Sheet1!E$1+(Sheet1!$A$1-1)*10,FALSE)="---","---", (ROUND(VLOOKUP($A1654,Sheet1!$B$3:$AH$1266,Sheet1!E$1+(Sheet1!$A$1-1)*10,FALSE),IF(VLOOKUP($A1654,Sheet1!$B$3:$AH$1266,Sheet1!E$1+(Sheet1!$A$1-1)*10,FALSE)&gt;99999,-3,IF(VLOOKUP($A1654,Sheet1!$B$3:$AH$1266,Sheet1!E$1+(Sheet1!$A$1-1)*10,FALSE)&gt;9999,-2,IF(VLOOKUP($A1654,Sheet1!$B$3:$AH$1266,Sheet1!E$1+(Sheet1!$A$1-1)*10,FALSE)&gt;999,-1,0)))))))</f>
        <v>---</v>
      </c>
      <c r="V1654" s="65" t="str">
        <f>IF(ISNA(VLOOKUP($A1654,Sheet1!$B$3:$AH$1266,Sheet1!F$1+(Sheet1!$A$1-1)*10,FALSE))=TRUE,"---",IF(VLOOKUP($A1654,Sheet1!$B$3:$AH$1266,Sheet1!F$1+(Sheet1!$A$1-1)*10,FALSE)="---","---", (ROUND(VLOOKUP($A1654,Sheet1!$B$3:$AH$1266,Sheet1!F$1+(Sheet1!$A$1-1)*10,FALSE),IF(VLOOKUP($A1654,Sheet1!$B$3:$AH$1266,Sheet1!F$1+(Sheet1!$A$1-1)*10,FALSE)&gt;99999,-3,IF(VLOOKUP($A1654,Sheet1!$B$3:$AH$1266,Sheet1!F$1+(Sheet1!$A$1-1)*10,FALSE)&gt;9999,-2,IF(VLOOKUP($A1654,Sheet1!$B$3:$AH$1266,Sheet1!F$1+(Sheet1!$A$1-1)*10,FALSE)&gt;999,-1,0)))))))</f>
        <v>---</v>
      </c>
      <c r="W1654" s="65" t="str">
        <f>IF(ISNA(VLOOKUP($A1654,Sheet1!$B$3:$AH$1266,Sheet1!G$1+(Sheet1!$A$1-1)*10,FALSE))=TRUE,"---",IF(VLOOKUP($A1654,Sheet1!$B$3:$AH$1266,Sheet1!G$1+(Sheet1!$A$1-1)*10,FALSE)="---","---", (ROUND(VLOOKUP($A1654,Sheet1!$B$3:$AH$1266,Sheet1!G$1+(Sheet1!$A$1-1)*10,FALSE),IF(VLOOKUP($A1654,Sheet1!$B$3:$AH$1266,Sheet1!G$1+(Sheet1!$A$1-1)*10,FALSE)&gt;99999,-3,IF(VLOOKUP($A1654,Sheet1!$B$3:$AH$1266,Sheet1!G$1+(Sheet1!$A$1-1)*10,FALSE)&gt;9999,-2,IF(VLOOKUP($A1654,Sheet1!$B$3:$AH$1266,Sheet1!G$1+(Sheet1!$A$1-1)*10,FALSE)&gt;999,-1,0)))))))</f>
        <v>---</v>
      </c>
      <c r="X1654" s="65" t="str">
        <f>IF(ISNA(VLOOKUP($A1654,Sheet1!$B$3:$AH$1266,Sheet1!H$1+(Sheet1!$A$1-1)*10,FALSE))=TRUE,"---",IF(VLOOKUP($A1654,Sheet1!$B$3:$AH$1266,Sheet1!H$1+(Sheet1!$A$1-1)*10,FALSE)="---","---", (ROUND(VLOOKUP($A1654,Sheet1!$B$3:$AH$1266,Sheet1!H$1+(Sheet1!$A$1-1)*10,FALSE),IF(VLOOKUP($A1654,Sheet1!$B$3:$AH$1266,Sheet1!H$1+(Sheet1!$A$1-1)*10,FALSE)&gt;99999,-3,IF(VLOOKUP($A1654,Sheet1!$B$3:$AH$1266,Sheet1!H$1+(Sheet1!$A$1-1)*10,FALSE)&gt;9999,-2,IF(VLOOKUP($A1654,Sheet1!$B$3:$AH$1266,Sheet1!H$1+(Sheet1!$A$1-1)*10,FALSE)&gt;999,-1,0)))))))</f>
        <v>---</v>
      </c>
      <c r="Y1654" s="65" t="str">
        <f>IF(ISNA(VLOOKUP($A1654,Sheet1!$B$3:$AH$1266,Sheet1!I$1+(Sheet1!$A$1-1)*10,FALSE))=TRUE,"---",IF(VLOOKUP($A1654,Sheet1!$B$3:$AH$1266,Sheet1!I$1+(Sheet1!$A$1-1)*10,FALSE)="---","---", (ROUND(VLOOKUP($A1654,Sheet1!$B$3:$AH$1266,Sheet1!I$1+(Sheet1!$A$1-1)*10,FALSE),IF(VLOOKUP($A1654,Sheet1!$B$3:$AH$1266,Sheet1!I$1+(Sheet1!$A$1-1)*10,FALSE)&gt;99999,-3,IF(VLOOKUP($A1654,Sheet1!$B$3:$AH$1266,Sheet1!I$1+(Sheet1!$A$1-1)*10,FALSE)&gt;9999,-2,IF(VLOOKUP($A1654,Sheet1!$B$3:$AH$1266,Sheet1!I$1+(Sheet1!$A$1-1)*10,FALSE)&gt;999,-1,0)))))))</f>
        <v>---</v>
      </c>
      <c r="Z1654" s="65" t="str">
        <f>IF(ISNA(VLOOKUP($A1654,Sheet1!$B$3:$AH$1266,Sheet1!J$1+(Sheet1!$A$1-1)*10,FALSE))=TRUE,"---",IF(VLOOKUP($A1654,Sheet1!$B$3:$AH$1266,Sheet1!J$1+(Sheet1!$A$1-1)*10,FALSE)="---","---", (ROUND(VLOOKUP($A1654,Sheet1!$B$3:$AH$1266,Sheet1!J$1+(Sheet1!$A$1-1)*10,FALSE),IF(VLOOKUP($A1654,Sheet1!$B$3:$AH$1266,Sheet1!J$1+(Sheet1!$A$1-1)*10,FALSE)&gt;99999,-3,IF(VLOOKUP($A1654,Sheet1!$B$3:$AH$1266,Sheet1!J$1+(Sheet1!$A$1-1)*10,FALSE)&gt;9999,-2,IF(VLOOKUP($A1654,Sheet1!$B$3:$AH$1266,Sheet1!J$1+(Sheet1!$A$1-1)*10,FALSE)&gt;999,-1,0)))))))</f>
        <v>---</v>
      </c>
      <c r="AA1654" s="65" t="str">
        <f>IF(ISNA(VLOOKUP($A1654,Sheet1!$B$3:$AH$1266,Sheet1!K$1+(Sheet1!$A$1-1)*10,FALSE))=TRUE,"---",IF(VLOOKUP($A1654,Sheet1!$B$3:$AH$1266,Sheet1!K$1+(Sheet1!$A$1-1)*10,FALSE)="---","---", (ROUND(VLOOKUP($A1654,Sheet1!$B$3:$AH$1266,Sheet1!K$1+(Sheet1!$A$1-1)*10,FALSE),IF(VLOOKUP($A1654,Sheet1!$B$3:$AH$1266,Sheet1!K$1+(Sheet1!$A$1-1)*10,FALSE)&gt;99999,-3,IF(VLOOKUP($A1654,Sheet1!$B$3:$AH$1266,Sheet1!K$1+(Sheet1!$A$1-1)*10,FALSE)&gt;9999,-2,IF(VLOOKUP($A1654,Sheet1!$B$3:$AH$1266,Sheet1!K$1+(Sheet1!$A$1-1)*10,FALSE)&gt;999,-1,0)))))))</f>
        <v>---</v>
      </c>
      <c r="AB1654" s="65" t="str">
        <f>IF(ISNA(VLOOKUP($A1654,Sheet1!$B$3:$AH$1266,Sheet1!L$1+(Sheet1!$A$1-1)*10,FALSE))=TRUE,"---",IF(VLOOKUP($A1654,Sheet1!$B$3:$AH$1266,Sheet1!L$1+(Sheet1!$A$1-1)*10,FALSE)="---","---", (ROUND(VLOOKUP($A1654,Sheet1!$B$3:$AH$1266,Sheet1!L$1+(Sheet1!$A$1-1)*10,FALSE),IF(VLOOKUP($A1654,Sheet1!$B$3:$AH$1266,Sheet1!L$1+(Sheet1!$A$1-1)*10,FALSE)&gt;99999,-3,IF(VLOOKUP($A1654,Sheet1!$B$3:$AH$1266,Sheet1!L$1+(Sheet1!$A$1-1)*10,FALSE)&gt;9999,-2,IF(VLOOKUP($A1654,Sheet1!$B$3:$AH$1266,Sheet1!L$1+(Sheet1!$A$1-1)*10,FALSE)&gt;999,-1,0)))))))</f>
        <v>---</v>
      </c>
      <c r="AC1654" s="65" t="str">
        <f>IF(ISNA(VLOOKUP($A1654,Sheet1!$B$3:$AH$1266,Sheet1!M$1+(Sheet1!$A$1-1)*10,FALSE))=TRUE,"---",IF(VLOOKUP($A1654,Sheet1!$B$3:$AH$1266,Sheet1!M$1+(Sheet1!$A$1-1)*10,FALSE)="---","---", (ROUND(VLOOKUP($A1654,Sheet1!$B$3:$AH$1266,Sheet1!M$1+(Sheet1!$A$1-1)*10,FALSE),IF(VLOOKUP($A1654,Sheet1!$B$3:$AH$1266,Sheet1!M$1+(Sheet1!$A$1-1)*10,FALSE)&gt;99999,-3,IF(VLOOKUP($A1654,Sheet1!$B$3:$AH$1266,Sheet1!M$1+(Sheet1!$A$1-1)*10,FALSE)&gt;9999,-2,IF(VLOOKUP($A1654,Sheet1!$B$3:$AH$1266,Sheet1!M$1+(Sheet1!$A$1-1)*10,FALSE)&gt;999,-1,0)))))))</f>
        <v>---</v>
      </c>
      <c r="AD1654" s="65" t="str">
        <f>IF(ISNA(VLOOKUP($A1654,Sheet1!$B$3:$AH$1266,Sheet1!N$1+(Sheet1!$A$1-1)*10,FALSE))=TRUE,"---",IF(VLOOKUP($A1654,Sheet1!$B$3:$AH$1266,Sheet1!N$1+(Sheet1!$A$1-1)*10,FALSE)="---","---", (ROUND(VLOOKUP($A1654,Sheet1!$B$3:$AH$1266,Sheet1!N$1+(Sheet1!$A$1-1)*10,FALSE),IF(VLOOKUP($A1654,Sheet1!$B$3:$AH$1266,Sheet1!N$1+(Sheet1!$A$1-1)*10,FALSE)&gt;99999,-3,IF(VLOOKUP($A1654,Sheet1!$B$3:$AH$1266,Sheet1!N$1+(Sheet1!$A$1-1)*10,FALSE)&gt;9999,-2,IF(VLOOKUP($A1654,Sheet1!$B$3:$AH$1266,Sheet1!N$1+(Sheet1!$A$1-1)*10,FALSE)&gt;999,-1,0)))))))</f>
        <v>---</v>
      </c>
    </row>
    <row r="1655" spans="1:30" ht="25.5" customHeight="1" x14ac:dyDescent="0.25">
      <c r="A1655" s="133" t="s">
        <v>2422</v>
      </c>
      <c r="B1655" s="141" t="s">
        <v>2423</v>
      </c>
      <c r="C1655" s="133">
        <v>425650</v>
      </c>
      <c r="D1655" s="133">
        <v>764406</v>
      </c>
      <c r="E1655" s="67" t="s">
        <v>3020</v>
      </c>
      <c r="F1655" s="135" t="s">
        <v>4405</v>
      </c>
      <c r="G1655" s="118" t="s">
        <v>160</v>
      </c>
      <c r="H1655" s="166">
        <v>1564</v>
      </c>
      <c r="I1655" s="119">
        <v>12973</v>
      </c>
      <c r="J1655" s="137" t="s">
        <v>4405</v>
      </c>
      <c r="K1655" s="118" t="s">
        <v>17</v>
      </c>
      <c r="L1655" s="146">
        <v>15300</v>
      </c>
      <c r="M1655" s="123">
        <v>9.7799999999999994</v>
      </c>
      <c r="N1655" s="118" t="s">
        <v>387</v>
      </c>
      <c r="O1655" s="71" t="s">
        <v>4405</v>
      </c>
      <c r="P1655" s="71" t="s">
        <v>4405</v>
      </c>
      <c r="Q1655" s="71" t="s">
        <v>4405</v>
      </c>
      <c r="R1655" s="73" t="s">
        <v>4405</v>
      </c>
      <c r="S1655" s="63" t="s">
        <v>4368</v>
      </c>
      <c r="T1655" s="63" t="str">
        <f>IF(ISNA(VLOOKUP(A1655,Sheet1!B$3:C$1266,2,FALSE)=TRUE),"NC",VLOOKUP(A1655,Sheet1!B$3:C$1266,2,FALSE))</f>
        <v>NC</v>
      </c>
      <c r="U1655" s="66" t="str">
        <f>IF(ISNA(VLOOKUP($A1655,Sheet1!$B$3:$AH$1266,Sheet1!E$1+(Sheet1!$A$1-1)*10,FALSE))=TRUE,"---",IF(VLOOKUP($A1655,Sheet1!$B$3:$AH$1266,Sheet1!E$1+(Sheet1!$A$1-1)*10,FALSE)="---","---", (ROUND(VLOOKUP($A1655,Sheet1!$B$3:$AH$1266,Sheet1!E$1+(Sheet1!$A$1-1)*10,FALSE),IF(VLOOKUP($A1655,Sheet1!$B$3:$AH$1266,Sheet1!E$1+(Sheet1!$A$1-1)*10,FALSE)&gt;99999,-3,IF(VLOOKUP($A1655,Sheet1!$B$3:$AH$1266,Sheet1!E$1+(Sheet1!$A$1-1)*10,FALSE)&gt;9999,-2,IF(VLOOKUP($A1655,Sheet1!$B$3:$AH$1266,Sheet1!E$1+(Sheet1!$A$1-1)*10,FALSE)&gt;999,-1,0)))))))</f>
        <v>---</v>
      </c>
      <c r="V1655" s="66" t="str">
        <f>IF(ISNA(VLOOKUP($A1655,Sheet1!$B$3:$AH$1266,Sheet1!F$1+(Sheet1!$A$1-1)*10,FALSE))=TRUE,"---",IF(VLOOKUP($A1655,Sheet1!$B$3:$AH$1266,Sheet1!F$1+(Sheet1!$A$1-1)*10,FALSE)="---","---", (ROUND(VLOOKUP($A1655,Sheet1!$B$3:$AH$1266,Sheet1!F$1+(Sheet1!$A$1-1)*10,FALSE),IF(VLOOKUP($A1655,Sheet1!$B$3:$AH$1266,Sheet1!F$1+(Sheet1!$A$1-1)*10,FALSE)&gt;99999,-3,IF(VLOOKUP($A1655,Sheet1!$B$3:$AH$1266,Sheet1!F$1+(Sheet1!$A$1-1)*10,FALSE)&gt;9999,-2,IF(VLOOKUP($A1655,Sheet1!$B$3:$AH$1266,Sheet1!F$1+(Sheet1!$A$1-1)*10,FALSE)&gt;999,-1,0)))))))</f>
        <v>---</v>
      </c>
      <c r="W1655" s="66" t="str">
        <f>IF(ISNA(VLOOKUP($A1655,Sheet1!$B$3:$AH$1266,Sheet1!G$1+(Sheet1!$A$1-1)*10,FALSE))=TRUE,"---",IF(VLOOKUP($A1655,Sheet1!$B$3:$AH$1266,Sheet1!G$1+(Sheet1!$A$1-1)*10,FALSE)="---","---", (ROUND(VLOOKUP($A1655,Sheet1!$B$3:$AH$1266,Sheet1!G$1+(Sheet1!$A$1-1)*10,FALSE),IF(VLOOKUP($A1655,Sheet1!$B$3:$AH$1266,Sheet1!G$1+(Sheet1!$A$1-1)*10,FALSE)&gt;99999,-3,IF(VLOOKUP($A1655,Sheet1!$B$3:$AH$1266,Sheet1!G$1+(Sheet1!$A$1-1)*10,FALSE)&gt;9999,-2,IF(VLOOKUP($A1655,Sheet1!$B$3:$AH$1266,Sheet1!G$1+(Sheet1!$A$1-1)*10,FALSE)&gt;999,-1,0)))))))</f>
        <v>---</v>
      </c>
      <c r="X1655" s="66" t="str">
        <f>IF(ISNA(VLOOKUP($A1655,Sheet1!$B$3:$AH$1266,Sheet1!H$1+(Sheet1!$A$1-1)*10,FALSE))=TRUE,"---",IF(VLOOKUP($A1655,Sheet1!$B$3:$AH$1266,Sheet1!H$1+(Sheet1!$A$1-1)*10,FALSE)="---","---", (ROUND(VLOOKUP($A1655,Sheet1!$B$3:$AH$1266,Sheet1!H$1+(Sheet1!$A$1-1)*10,FALSE),IF(VLOOKUP($A1655,Sheet1!$B$3:$AH$1266,Sheet1!H$1+(Sheet1!$A$1-1)*10,FALSE)&gt;99999,-3,IF(VLOOKUP($A1655,Sheet1!$B$3:$AH$1266,Sheet1!H$1+(Sheet1!$A$1-1)*10,FALSE)&gt;9999,-2,IF(VLOOKUP($A1655,Sheet1!$B$3:$AH$1266,Sheet1!H$1+(Sheet1!$A$1-1)*10,FALSE)&gt;999,-1,0)))))))</f>
        <v>---</v>
      </c>
      <c r="Y1655" s="66" t="str">
        <f>IF(ISNA(VLOOKUP($A1655,Sheet1!$B$3:$AH$1266,Sheet1!I$1+(Sheet1!$A$1-1)*10,FALSE))=TRUE,"---",IF(VLOOKUP($A1655,Sheet1!$B$3:$AH$1266,Sheet1!I$1+(Sheet1!$A$1-1)*10,FALSE)="---","---", (ROUND(VLOOKUP($A1655,Sheet1!$B$3:$AH$1266,Sheet1!I$1+(Sheet1!$A$1-1)*10,FALSE),IF(VLOOKUP($A1655,Sheet1!$B$3:$AH$1266,Sheet1!I$1+(Sheet1!$A$1-1)*10,FALSE)&gt;99999,-3,IF(VLOOKUP($A1655,Sheet1!$B$3:$AH$1266,Sheet1!I$1+(Sheet1!$A$1-1)*10,FALSE)&gt;9999,-2,IF(VLOOKUP($A1655,Sheet1!$B$3:$AH$1266,Sheet1!I$1+(Sheet1!$A$1-1)*10,FALSE)&gt;999,-1,0)))))))</f>
        <v>---</v>
      </c>
      <c r="Z1655" s="66" t="str">
        <f>IF(ISNA(VLOOKUP($A1655,Sheet1!$B$3:$AH$1266,Sheet1!J$1+(Sheet1!$A$1-1)*10,FALSE))=TRUE,"---",IF(VLOOKUP($A1655,Sheet1!$B$3:$AH$1266,Sheet1!J$1+(Sheet1!$A$1-1)*10,FALSE)="---","---", (ROUND(VLOOKUP($A1655,Sheet1!$B$3:$AH$1266,Sheet1!J$1+(Sheet1!$A$1-1)*10,FALSE),IF(VLOOKUP($A1655,Sheet1!$B$3:$AH$1266,Sheet1!J$1+(Sheet1!$A$1-1)*10,FALSE)&gt;99999,-3,IF(VLOOKUP($A1655,Sheet1!$B$3:$AH$1266,Sheet1!J$1+(Sheet1!$A$1-1)*10,FALSE)&gt;9999,-2,IF(VLOOKUP($A1655,Sheet1!$B$3:$AH$1266,Sheet1!J$1+(Sheet1!$A$1-1)*10,FALSE)&gt;999,-1,0)))))))</f>
        <v>---</v>
      </c>
      <c r="AA1655" s="66" t="str">
        <f>IF(ISNA(VLOOKUP($A1655,Sheet1!$B$3:$AH$1266,Sheet1!K$1+(Sheet1!$A$1-1)*10,FALSE))=TRUE,"---",IF(VLOOKUP($A1655,Sheet1!$B$3:$AH$1266,Sheet1!K$1+(Sheet1!$A$1-1)*10,FALSE)="---","---", (ROUND(VLOOKUP($A1655,Sheet1!$B$3:$AH$1266,Sheet1!K$1+(Sheet1!$A$1-1)*10,FALSE),IF(VLOOKUP($A1655,Sheet1!$B$3:$AH$1266,Sheet1!K$1+(Sheet1!$A$1-1)*10,FALSE)&gt;99999,-3,IF(VLOOKUP($A1655,Sheet1!$B$3:$AH$1266,Sheet1!K$1+(Sheet1!$A$1-1)*10,FALSE)&gt;9999,-2,IF(VLOOKUP($A1655,Sheet1!$B$3:$AH$1266,Sheet1!K$1+(Sheet1!$A$1-1)*10,FALSE)&gt;999,-1,0)))))))</f>
        <v>---</v>
      </c>
      <c r="AB1655" s="66" t="str">
        <f>IF(ISNA(VLOOKUP($A1655,Sheet1!$B$3:$AH$1266,Sheet1!L$1+(Sheet1!$A$1-1)*10,FALSE))=TRUE,"---",IF(VLOOKUP($A1655,Sheet1!$B$3:$AH$1266,Sheet1!L$1+(Sheet1!$A$1-1)*10,FALSE)="---","---", (ROUND(VLOOKUP($A1655,Sheet1!$B$3:$AH$1266,Sheet1!L$1+(Sheet1!$A$1-1)*10,FALSE),IF(VLOOKUP($A1655,Sheet1!$B$3:$AH$1266,Sheet1!L$1+(Sheet1!$A$1-1)*10,FALSE)&gt;99999,-3,IF(VLOOKUP($A1655,Sheet1!$B$3:$AH$1266,Sheet1!L$1+(Sheet1!$A$1-1)*10,FALSE)&gt;9999,-2,IF(VLOOKUP($A1655,Sheet1!$B$3:$AH$1266,Sheet1!L$1+(Sheet1!$A$1-1)*10,FALSE)&gt;999,-1,0)))))))</f>
        <v>---</v>
      </c>
      <c r="AC1655" s="66" t="str">
        <f>IF(ISNA(VLOOKUP($A1655,Sheet1!$B$3:$AH$1266,Sheet1!M$1+(Sheet1!$A$1-1)*10,FALSE))=TRUE,"---",IF(VLOOKUP($A1655,Sheet1!$B$3:$AH$1266,Sheet1!M$1+(Sheet1!$A$1-1)*10,FALSE)="---","---", (ROUND(VLOOKUP($A1655,Sheet1!$B$3:$AH$1266,Sheet1!M$1+(Sheet1!$A$1-1)*10,FALSE),IF(VLOOKUP($A1655,Sheet1!$B$3:$AH$1266,Sheet1!M$1+(Sheet1!$A$1-1)*10,FALSE)&gt;99999,-3,IF(VLOOKUP($A1655,Sheet1!$B$3:$AH$1266,Sheet1!M$1+(Sheet1!$A$1-1)*10,FALSE)&gt;9999,-2,IF(VLOOKUP($A1655,Sheet1!$B$3:$AH$1266,Sheet1!M$1+(Sheet1!$A$1-1)*10,FALSE)&gt;999,-1,0)))))))</f>
        <v>---</v>
      </c>
      <c r="AD1655" s="66" t="str">
        <f>IF(ISNA(VLOOKUP($A1655,Sheet1!$B$3:$AH$1266,Sheet1!N$1+(Sheet1!$A$1-1)*10,FALSE))=TRUE,"---",IF(VLOOKUP($A1655,Sheet1!$B$3:$AH$1266,Sheet1!N$1+(Sheet1!$A$1-1)*10,FALSE)="---","---", (ROUND(VLOOKUP($A1655,Sheet1!$B$3:$AH$1266,Sheet1!N$1+(Sheet1!$A$1-1)*10,FALSE),IF(VLOOKUP($A1655,Sheet1!$B$3:$AH$1266,Sheet1!N$1+(Sheet1!$A$1-1)*10,FALSE)&gt;99999,-3,IF(VLOOKUP($A1655,Sheet1!$B$3:$AH$1266,Sheet1!N$1+(Sheet1!$A$1-1)*10,FALSE)&gt;9999,-2,IF(VLOOKUP($A1655,Sheet1!$B$3:$AH$1266,Sheet1!N$1+(Sheet1!$A$1-1)*10,FALSE)&gt;999,-1,0)))))))</f>
        <v>---</v>
      </c>
    </row>
    <row r="1656" spans="1:30" ht="25.5" customHeight="1" x14ac:dyDescent="0.25">
      <c r="A1656" s="125" t="s">
        <v>2424</v>
      </c>
      <c r="B1656" s="126" t="s">
        <v>2425</v>
      </c>
      <c r="C1656" s="125">
        <v>425425</v>
      </c>
      <c r="D1656" s="125">
        <v>772213</v>
      </c>
      <c r="E1656" s="70" t="s">
        <v>3044</v>
      </c>
      <c r="F1656" s="52" t="s">
        <v>4483</v>
      </c>
      <c r="G1656" s="127" t="s">
        <v>286</v>
      </c>
      <c r="H1656" s="128">
        <v>7.84</v>
      </c>
      <c r="I1656" s="112">
        <v>38239</v>
      </c>
      <c r="J1656" s="147">
        <v>15.79</v>
      </c>
      <c r="K1656" s="127" t="s">
        <v>186</v>
      </c>
      <c r="L1656" s="115">
        <v>623</v>
      </c>
      <c r="M1656" s="116">
        <v>79.5</v>
      </c>
      <c r="N1656" s="127" t="s">
        <v>186</v>
      </c>
      <c r="O1656" s="68">
        <f t="shared" si="55"/>
        <v>0.58826203437878988</v>
      </c>
      <c r="P1656" s="68">
        <f>IF(O1656&lt;&gt;"",VLOOKUP($A1656,Sheet4!$A$2:$O$1309,14,FALSE)*100,"")</f>
        <v>0.56937797932326006</v>
      </c>
      <c r="Q1656" s="68">
        <f>IF(P1656&lt;&gt;"",VLOOKUP($A1656,Sheet4!$A$2:$O$1309,15,FALSE)*100,"")</f>
        <v>5.4394717390716547</v>
      </c>
      <c r="R1656" s="74" t="str">
        <f t="shared" si="56"/>
        <v>&gt;100, &lt;200</v>
      </c>
      <c r="S1656" s="64" t="s">
        <v>4368</v>
      </c>
      <c r="T1656" s="64" t="str">
        <f>IF(ISNA(VLOOKUP(A1656,Sheet1!B$3:C$1266,2,FALSE)=TRUE),"NC",VLOOKUP(A1656,Sheet1!B$3:C$1266,2,FALSE))</f>
        <v>Rural10</v>
      </c>
      <c r="U1656" s="65">
        <f>IF(ISNA(VLOOKUP($A1656,Sheet1!$B$3:$AH$1266,Sheet1!E$1+(Sheet1!$A$1-1)*10,FALSE))=TRUE,"---",IF(VLOOKUP($A1656,Sheet1!$B$3:$AH$1266,Sheet1!E$1+(Sheet1!$A$1-1)*10,FALSE)="---","---", (ROUND(VLOOKUP($A1656,Sheet1!$B$3:$AH$1266,Sheet1!E$1+(Sheet1!$A$1-1)*10,FALSE),IF(VLOOKUP($A1656,Sheet1!$B$3:$AH$1266,Sheet1!E$1+(Sheet1!$A$1-1)*10,FALSE)&gt;99999,-3,IF(VLOOKUP($A1656,Sheet1!$B$3:$AH$1266,Sheet1!E$1+(Sheet1!$A$1-1)*10,FALSE)&gt;9999,-2,IF(VLOOKUP($A1656,Sheet1!$B$3:$AH$1266,Sheet1!E$1+(Sheet1!$A$1-1)*10,FALSE)&gt;999,-1,0)))))))</f>
        <v>174</v>
      </c>
      <c r="V1656" s="65">
        <f>IF(ISNA(VLOOKUP($A1656,Sheet1!$B$3:$AH$1266,Sheet1!F$1+(Sheet1!$A$1-1)*10,FALSE))=TRUE,"---",IF(VLOOKUP($A1656,Sheet1!$B$3:$AH$1266,Sheet1!F$1+(Sheet1!$A$1-1)*10,FALSE)="---","---", (ROUND(VLOOKUP($A1656,Sheet1!$B$3:$AH$1266,Sheet1!F$1+(Sheet1!$A$1-1)*10,FALSE),IF(VLOOKUP($A1656,Sheet1!$B$3:$AH$1266,Sheet1!F$1+(Sheet1!$A$1-1)*10,FALSE)&gt;99999,-3,IF(VLOOKUP($A1656,Sheet1!$B$3:$AH$1266,Sheet1!F$1+(Sheet1!$A$1-1)*10,FALSE)&gt;9999,-2,IF(VLOOKUP($A1656,Sheet1!$B$3:$AH$1266,Sheet1!F$1+(Sheet1!$A$1-1)*10,FALSE)&gt;999,-1,0)))))))</f>
        <v>211</v>
      </c>
      <c r="W1656" s="65">
        <f>IF(ISNA(VLOOKUP($A1656,Sheet1!$B$3:$AH$1266,Sheet1!G$1+(Sheet1!$A$1-1)*10,FALSE))=TRUE,"---",IF(VLOOKUP($A1656,Sheet1!$B$3:$AH$1266,Sheet1!G$1+(Sheet1!$A$1-1)*10,FALSE)="---","---", (ROUND(VLOOKUP($A1656,Sheet1!$B$3:$AH$1266,Sheet1!G$1+(Sheet1!$A$1-1)*10,FALSE),IF(VLOOKUP($A1656,Sheet1!$B$3:$AH$1266,Sheet1!G$1+(Sheet1!$A$1-1)*10,FALSE)&gt;99999,-3,IF(VLOOKUP($A1656,Sheet1!$B$3:$AH$1266,Sheet1!G$1+(Sheet1!$A$1-1)*10,FALSE)&gt;9999,-2,IF(VLOOKUP($A1656,Sheet1!$B$3:$AH$1266,Sheet1!G$1+(Sheet1!$A$1-1)*10,FALSE)&gt;999,-1,0)))))))</f>
        <v>256</v>
      </c>
      <c r="X1656" s="65">
        <f>IF(ISNA(VLOOKUP($A1656,Sheet1!$B$3:$AH$1266,Sheet1!H$1+(Sheet1!$A$1-1)*10,FALSE))=TRUE,"---",IF(VLOOKUP($A1656,Sheet1!$B$3:$AH$1266,Sheet1!H$1+(Sheet1!$A$1-1)*10,FALSE)="---","---", (ROUND(VLOOKUP($A1656,Sheet1!$B$3:$AH$1266,Sheet1!H$1+(Sheet1!$A$1-1)*10,FALSE),IF(VLOOKUP($A1656,Sheet1!$B$3:$AH$1266,Sheet1!H$1+(Sheet1!$A$1-1)*10,FALSE)&gt;99999,-3,IF(VLOOKUP($A1656,Sheet1!$B$3:$AH$1266,Sheet1!H$1+(Sheet1!$A$1-1)*10,FALSE)&gt;9999,-2,IF(VLOOKUP($A1656,Sheet1!$B$3:$AH$1266,Sheet1!H$1+(Sheet1!$A$1-1)*10,FALSE)&gt;999,-1,0)))))))</f>
        <v>358</v>
      </c>
      <c r="Y1656" s="65">
        <f>IF(ISNA(VLOOKUP($A1656,Sheet1!$B$3:$AH$1266,Sheet1!I$1+(Sheet1!$A$1-1)*10,FALSE))=TRUE,"---",IF(VLOOKUP($A1656,Sheet1!$B$3:$AH$1266,Sheet1!I$1+(Sheet1!$A$1-1)*10,FALSE)="---","---", (ROUND(VLOOKUP($A1656,Sheet1!$B$3:$AH$1266,Sheet1!I$1+(Sheet1!$A$1-1)*10,FALSE),IF(VLOOKUP($A1656,Sheet1!$B$3:$AH$1266,Sheet1!I$1+(Sheet1!$A$1-1)*10,FALSE)&gt;99999,-3,IF(VLOOKUP($A1656,Sheet1!$B$3:$AH$1266,Sheet1!I$1+(Sheet1!$A$1-1)*10,FALSE)&gt;9999,-2,IF(VLOOKUP($A1656,Sheet1!$B$3:$AH$1266,Sheet1!I$1+(Sheet1!$A$1-1)*10,FALSE)&gt;999,-1,0)))))))</f>
        <v>419</v>
      </c>
      <c r="Z1656" s="65">
        <f>IF(ISNA(VLOOKUP($A1656,Sheet1!$B$3:$AH$1266,Sheet1!J$1+(Sheet1!$A$1-1)*10,FALSE))=TRUE,"---",IF(VLOOKUP($A1656,Sheet1!$B$3:$AH$1266,Sheet1!J$1+(Sheet1!$A$1-1)*10,FALSE)="---","---", (ROUND(VLOOKUP($A1656,Sheet1!$B$3:$AH$1266,Sheet1!J$1+(Sheet1!$A$1-1)*10,FALSE),IF(VLOOKUP($A1656,Sheet1!$B$3:$AH$1266,Sheet1!J$1+(Sheet1!$A$1-1)*10,FALSE)&gt;99999,-3,IF(VLOOKUP($A1656,Sheet1!$B$3:$AH$1266,Sheet1!J$1+(Sheet1!$A$1-1)*10,FALSE)&gt;9999,-2,IF(VLOOKUP($A1656,Sheet1!$B$3:$AH$1266,Sheet1!J$1+(Sheet1!$A$1-1)*10,FALSE)&gt;999,-1,0)))))))</f>
        <v>491</v>
      </c>
      <c r="AA1656" s="65">
        <f>IF(ISNA(VLOOKUP($A1656,Sheet1!$B$3:$AH$1266,Sheet1!K$1+(Sheet1!$A$1-1)*10,FALSE))=TRUE,"---",IF(VLOOKUP($A1656,Sheet1!$B$3:$AH$1266,Sheet1!K$1+(Sheet1!$A$1-1)*10,FALSE)="---","---", (ROUND(VLOOKUP($A1656,Sheet1!$B$3:$AH$1266,Sheet1!K$1+(Sheet1!$A$1-1)*10,FALSE),IF(VLOOKUP($A1656,Sheet1!$B$3:$AH$1266,Sheet1!K$1+(Sheet1!$A$1-1)*10,FALSE)&gt;99999,-3,IF(VLOOKUP($A1656,Sheet1!$B$3:$AH$1266,Sheet1!K$1+(Sheet1!$A$1-1)*10,FALSE)&gt;9999,-2,IF(VLOOKUP($A1656,Sheet1!$B$3:$AH$1266,Sheet1!K$1+(Sheet1!$A$1-1)*10,FALSE)&gt;999,-1,0)))))))</f>
        <v>540</v>
      </c>
      <c r="AB1656" s="65">
        <f>IF(ISNA(VLOOKUP($A1656,Sheet1!$B$3:$AH$1266,Sheet1!L$1+(Sheet1!$A$1-1)*10,FALSE))=TRUE,"---",IF(VLOOKUP($A1656,Sheet1!$B$3:$AH$1266,Sheet1!L$1+(Sheet1!$A$1-1)*10,FALSE)="---","---", (ROUND(VLOOKUP($A1656,Sheet1!$B$3:$AH$1266,Sheet1!L$1+(Sheet1!$A$1-1)*10,FALSE),IF(VLOOKUP($A1656,Sheet1!$B$3:$AH$1266,Sheet1!L$1+(Sheet1!$A$1-1)*10,FALSE)&gt;99999,-3,IF(VLOOKUP($A1656,Sheet1!$B$3:$AH$1266,Sheet1!L$1+(Sheet1!$A$1-1)*10,FALSE)&gt;9999,-2,IF(VLOOKUP($A1656,Sheet1!$B$3:$AH$1266,Sheet1!L$1+(Sheet1!$A$1-1)*10,FALSE)&gt;999,-1,0)))))))</f>
        <v>587</v>
      </c>
      <c r="AC1656" s="65">
        <f>IF(ISNA(VLOOKUP($A1656,Sheet1!$B$3:$AH$1266,Sheet1!M$1+(Sheet1!$A$1-1)*10,FALSE))=TRUE,"---",IF(VLOOKUP($A1656,Sheet1!$B$3:$AH$1266,Sheet1!M$1+(Sheet1!$A$1-1)*10,FALSE)="---","---", (ROUND(VLOOKUP($A1656,Sheet1!$B$3:$AH$1266,Sheet1!M$1+(Sheet1!$A$1-1)*10,FALSE),IF(VLOOKUP($A1656,Sheet1!$B$3:$AH$1266,Sheet1!M$1+(Sheet1!$A$1-1)*10,FALSE)&gt;99999,-3,IF(VLOOKUP($A1656,Sheet1!$B$3:$AH$1266,Sheet1!M$1+(Sheet1!$A$1-1)*10,FALSE)&gt;9999,-2,IF(VLOOKUP($A1656,Sheet1!$B$3:$AH$1266,Sheet1!M$1+(Sheet1!$A$1-1)*10,FALSE)&gt;999,-1,0)))))))</f>
        <v>631</v>
      </c>
      <c r="AD1656" s="65">
        <f>IF(ISNA(VLOOKUP($A1656,Sheet1!$B$3:$AH$1266,Sheet1!N$1+(Sheet1!$A$1-1)*10,FALSE))=TRUE,"---",IF(VLOOKUP($A1656,Sheet1!$B$3:$AH$1266,Sheet1!N$1+(Sheet1!$A$1-1)*10,FALSE)="---","---", (ROUND(VLOOKUP($A1656,Sheet1!$B$3:$AH$1266,Sheet1!N$1+(Sheet1!$A$1-1)*10,FALSE),IF(VLOOKUP($A1656,Sheet1!$B$3:$AH$1266,Sheet1!N$1+(Sheet1!$A$1-1)*10,FALSE)&gt;99999,-3,IF(VLOOKUP($A1656,Sheet1!$B$3:$AH$1266,Sheet1!N$1+(Sheet1!$A$1-1)*10,FALSE)&gt;9999,-2,IF(VLOOKUP($A1656,Sheet1!$B$3:$AH$1266,Sheet1!N$1+(Sheet1!$A$1-1)*10,FALSE)&gt;999,-1,0)))))))</f>
        <v>686</v>
      </c>
    </row>
    <row r="1657" spans="1:30" ht="25.5" customHeight="1" x14ac:dyDescent="0.25">
      <c r="A1657" s="304" t="s">
        <v>2426</v>
      </c>
      <c r="B1657" s="393" t="s">
        <v>2427</v>
      </c>
      <c r="C1657" s="304">
        <v>425828</v>
      </c>
      <c r="D1657" s="304">
        <v>772257</v>
      </c>
      <c r="E1657" s="305" t="s">
        <v>3044</v>
      </c>
      <c r="F1657" s="117" t="s">
        <v>4805</v>
      </c>
      <c r="G1657" s="118" t="s">
        <v>31</v>
      </c>
      <c r="H1657" s="348">
        <v>64.2</v>
      </c>
      <c r="I1657" s="119">
        <v>40653</v>
      </c>
      <c r="J1657" s="124">
        <v>6.21</v>
      </c>
      <c r="K1657" s="118" t="s">
        <v>20</v>
      </c>
      <c r="L1657" s="122">
        <v>2100</v>
      </c>
      <c r="M1657" s="123">
        <v>32.700000000000003</v>
      </c>
      <c r="N1657" s="121" t="s">
        <v>4405</v>
      </c>
      <c r="O1657" s="71">
        <f t="shared" si="55"/>
        <v>3.7694022605750357</v>
      </c>
      <c r="P1657" s="71">
        <f>IF(O1657&lt;&gt;"",VLOOKUP($A1657,Sheet4!$A$2:$O$1309,14,FALSE)*100,"")</f>
        <v>0.39643307073633505</v>
      </c>
      <c r="Q1657" s="71">
        <f>IF(P1657&lt;&gt;"",VLOOKUP($A1657,Sheet4!$A$2:$O$1309,15,FALSE)*100,"")</f>
        <v>3.8160669106965472</v>
      </c>
      <c r="R1657" s="73">
        <f t="shared" si="56"/>
        <v>25</v>
      </c>
      <c r="S1657" s="357" t="s">
        <v>4368</v>
      </c>
      <c r="T1657" s="357" t="str">
        <f>IF(ISNA(VLOOKUP(A1657,Sheet1!B$3:C$1266,2,FALSE)=TRUE),"NC",VLOOKUP(A1657,Sheet1!B$3:C$1266,2,FALSE))</f>
        <v>Rural10</v>
      </c>
      <c r="U1657" s="385">
        <f>IF(ISNA(VLOOKUP($A1657,Sheet1!$B$3:$AH$1266,Sheet1!E$1+(Sheet1!$A$1-1)*10,FALSE))=TRUE,"---",IF(VLOOKUP($A1657,Sheet1!$B$3:$AH$1266,Sheet1!E$1+(Sheet1!$A$1-1)*10,FALSE)="---","---", (ROUND(VLOOKUP($A1657,Sheet1!$B$3:$AH$1266,Sheet1!E$1+(Sheet1!$A$1-1)*10,FALSE),IF(VLOOKUP($A1657,Sheet1!$B$3:$AH$1266,Sheet1!E$1+(Sheet1!$A$1-1)*10,FALSE)&gt;99999,-3,IF(VLOOKUP($A1657,Sheet1!$B$3:$AH$1266,Sheet1!E$1+(Sheet1!$A$1-1)*10,FALSE)&gt;9999,-2,IF(VLOOKUP($A1657,Sheet1!$B$3:$AH$1266,Sheet1!E$1+(Sheet1!$A$1-1)*10,FALSE)&gt;999,-1,0)))))))</f>
        <v>834</v>
      </c>
      <c r="V1657" s="385">
        <f>IF(ISNA(VLOOKUP($A1657,Sheet1!$B$3:$AH$1266,Sheet1!F$1+(Sheet1!$A$1-1)*10,FALSE))=TRUE,"---",IF(VLOOKUP($A1657,Sheet1!$B$3:$AH$1266,Sheet1!F$1+(Sheet1!$A$1-1)*10,FALSE)="---","---", (ROUND(VLOOKUP($A1657,Sheet1!$B$3:$AH$1266,Sheet1!F$1+(Sheet1!$A$1-1)*10,FALSE),IF(VLOOKUP($A1657,Sheet1!$B$3:$AH$1266,Sheet1!F$1+(Sheet1!$A$1-1)*10,FALSE)&gt;99999,-3,IF(VLOOKUP($A1657,Sheet1!$B$3:$AH$1266,Sheet1!F$1+(Sheet1!$A$1-1)*10,FALSE)&gt;9999,-2,IF(VLOOKUP($A1657,Sheet1!$B$3:$AH$1266,Sheet1!F$1+(Sheet1!$A$1-1)*10,FALSE)&gt;999,-1,0)))))))</f>
        <v>992</v>
      </c>
      <c r="W1657" s="385">
        <f>IF(ISNA(VLOOKUP($A1657,Sheet1!$B$3:$AH$1266,Sheet1!G$1+(Sheet1!$A$1-1)*10,FALSE))=TRUE,"---",IF(VLOOKUP($A1657,Sheet1!$B$3:$AH$1266,Sheet1!G$1+(Sheet1!$A$1-1)*10,FALSE)="---","---", (ROUND(VLOOKUP($A1657,Sheet1!$B$3:$AH$1266,Sheet1!G$1+(Sheet1!$A$1-1)*10,FALSE),IF(VLOOKUP($A1657,Sheet1!$B$3:$AH$1266,Sheet1!G$1+(Sheet1!$A$1-1)*10,FALSE)&gt;99999,-3,IF(VLOOKUP($A1657,Sheet1!$B$3:$AH$1266,Sheet1!G$1+(Sheet1!$A$1-1)*10,FALSE)&gt;9999,-2,IF(VLOOKUP($A1657,Sheet1!$B$3:$AH$1266,Sheet1!G$1+(Sheet1!$A$1-1)*10,FALSE)&gt;999,-1,0)))))))</f>
        <v>1180</v>
      </c>
      <c r="X1657" s="385">
        <f>IF(ISNA(VLOOKUP($A1657,Sheet1!$B$3:$AH$1266,Sheet1!H$1+(Sheet1!$A$1-1)*10,FALSE))=TRUE,"---",IF(VLOOKUP($A1657,Sheet1!$B$3:$AH$1266,Sheet1!H$1+(Sheet1!$A$1-1)*10,FALSE)="---","---", (ROUND(VLOOKUP($A1657,Sheet1!$B$3:$AH$1266,Sheet1!H$1+(Sheet1!$A$1-1)*10,FALSE),IF(VLOOKUP($A1657,Sheet1!$B$3:$AH$1266,Sheet1!H$1+(Sheet1!$A$1-1)*10,FALSE)&gt;99999,-3,IF(VLOOKUP($A1657,Sheet1!$B$3:$AH$1266,Sheet1!H$1+(Sheet1!$A$1-1)*10,FALSE)&gt;9999,-2,IF(VLOOKUP($A1657,Sheet1!$B$3:$AH$1266,Sheet1!H$1+(Sheet1!$A$1-1)*10,FALSE)&gt;999,-1,0)))))))</f>
        <v>1580</v>
      </c>
      <c r="Y1657" s="385">
        <f>IF(ISNA(VLOOKUP($A1657,Sheet1!$B$3:$AH$1266,Sheet1!I$1+(Sheet1!$A$1-1)*10,FALSE))=TRUE,"---",IF(VLOOKUP($A1657,Sheet1!$B$3:$AH$1266,Sheet1!I$1+(Sheet1!$A$1-1)*10,FALSE)="---","---", (ROUND(VLOOKUP($A1657,Sheet1!$B$3:$AH$1266,Sheet1!I$1+(Sheet1!$A$1-1)*10,FALSE),IF(VLOOKUP($A1657,Sheet1!$B$3:$AH$1266,Sheet1!I$1+(Sheet1!$A$1-1)*10,FALSE)&gt;99999,-3,IF(VLOOKUP($A1657,Sheet1!$B$3:$AH$1266,Sheet1!I$1+(Sheet1!$A$1-1)*10,FALSE)&gt;9999,-2,IF(VLOOKUP($A1657,Sheet1!$B$3:$AH$1266,Sheet1!I$1+(Sheet1!$A$1-1)*10,FALSE)&gt;999,-1,0)))))))</f>
        <v>1820</v>
      </c>
      <c r="Z1657" s="385">
        <f>IF(ISNA(VLOOKUP($A1657,Sheet1!$B$3:$AH$1266,Sheet1!J$1+(Sheet1!$A$1-1)*10,FALSE))=TRUE,"---",IF(VLOOKUP($A1657,Sheet1!$B$3:$AH$1266,Sheet1!J$1+(Sheet1!$A$1-1)*10,FALSE)="---","---", (ROUND(VLOOKUP($A1657,Sheet1!$B$3:$AH$1266,Sheet1!J$1+(Sheet1!$A$1-1)*10,FALSE),IF(VLOOKUP($A1657,Sheet1!$B$3:$AH$1266,Sheet1!J$1+(Sheet1!$A$1-1)*10,FALSE)&gt;99999,-3,IF(VLOOKUP($A1657,Sheet1!$B$3:$AH$1266,Sheet1!J$1+(Sheet1!$A$1-1)*10,FALSE)&gt;9999,-2,IF(VLOOKUP($A1657,Sheet1!$B$3:$AH$1266,Sheet1!J$1+(Sheet1!$A$1-1)*10,FALSE)&gt;999,-1,0)))))))</f>
        <v>2080</v>
      </c>
      <c r="AA1657" s="385">
        <f>IF(ISNA(VLOOKUP($A1657,Sheet1!$B$3:$AH$1266,Sheet1!K$1+(Sheet1!$A$1-1)*10,FALSE))=TRUE,"---",IF(VLOOKUP($A1657,Sheet1!$B$3:$AH$1266,Sheet1!K$1+(Sheet1!$A$1-1)*10,FALSE)="---","---", (ROUND(VLOOKUP($A1657,Sheet1!$B$3:$AH$1266,Sheet1!K$1+(Sheet1!$A$1-1)*10,FALSE),IF(VLOOKUP($A1657,Sheet1!$B$3:$AH$1266,Sheet1!K$1+(Sheet1!$A$1-1)*10,FALSE)&gt;99999,-3,IF(VLOOKUP($A1657,Sheet1!$B$3:$AH$1266,Sheet1!K$1+(Sheet1!$A$1-1)*10,FALSE)&gt;9999,-2,IF(VLOOKUP($A1657,Sheet1!$B$3:$AH$1266,Sheet1!K$1+(Sheet1!$A$1-1)*10,FALSE)&gt;999,-1,0)))))))</f>
        <v>2260</v>
      </c>
      <c r="AB1657" s="385">
        <f>IF(ISNA(VLOOKUP($A1657,Sheet1!$B$3:$AH$1266,Sheet1!L$1+(Sheet1!$A$1-1)*10,FALSE))=TRUE,"---",IF(VLOOKUP($A1657,Sheet1!$B$3:$AH$1266,Sheet1!L$1+(Sheet1!$A$1-1)*10,FALSE)="---","---", (ROUND(VLOOKUP($A1657,Sheet1!$B$3:$AH$1266,Sheet1!L$1+(Sheet1!$A$1-1)*10,FALSE),IF(VLOOKUP($A1657,Sheet1!$B$3:$AH$1266,Sheet1!L$1+(Sheet1!$A$1-1)*10,FALSE)&gt;99999,-3,IF(VLOOKUP($A1657,Sheet1!$B$3:$AH$1266,Sheet1!L$1+(Sheet1!$A$1-1)*10,FALSE)&gt;9999,-2,IF(VLOOKUP($A1657,Sheet1!$B$3:$AH$1266,Sheet1!L$1+(Sheet1!$A$1-1)*10,FALSE)&gt;999,-1,0)))))))</f>
        <v>2430</v>
      </c>
      <c r="AC1657" s="385">
        <f>IF(ISNA(VLOOKUP($A1657,Sheet1!$B$3:$AH$1266,Sheet1!M$1+(Sheet1!$A$1-1)*10,FALSE))=TRUE,"---",IF(VLOOKUP($A1657,Sheet1!$B$3:$AH$1266,Sheet1!M$1+(Sheet1!$A$1-1)*10,FALSE)="---","---", (ROUND(VLOOKUP($A1657,Sheet1!$B$3:$AH$1266,Sheet1!M$1+(Sheet1!$A$1-1)*10,FALSE),IF(VLOOKUP($A1657,Sheet1!$B$3:$AH$1266,Sheet1!M$1+(Sheet1!$A$1-1)*10,FALSE)&gt;99999,-3,IF(VLOOKUP($A1657,Sheet1!$B$3:$AH$1266,Sheet1!M$1+(Sheet1!$A$1-1)*10,FALSE)&gt;9999,-2,IF(VLOOKUP($A1657,Sheet1!$B$3:$AH$1266,Sheet1!M$1+(Sheet1!$A$1-1)*10,FALSE)&gt;999,-1,0)))))))</f>
        <v>2590</v>
      </c>
      <c r="AD1657" s="385">
        <f>IF(ISNA(VLOOKUP($A1657,Sheet1!$B$3:$AH$1266,Sheet1!N$1+(Sheet1!$A$1-1)*10,FALSE))=TRUE,"---",IF(VLOOKUP($A1657,Sheet1!$B$3:$AH$1266,Sheet1!N$1+(Sheet1!$A$1-1)*10,FALSE)="---","---", (ROUND(VLOOKUP($A1657,Sheet1!$B$3:$AH$1266,Sheet1!N$1+(Sheet1!$A$1-1)*10,FALSE),IF(VLOOKUP($A1657,Sheet1!$B$3:$AH$1266,Sheet1!N$1+(Sheet1!$A$1-1)*10,FALSE)&gt;99999,-3,IF(VLOOKUP($A1657,Sheet1!$B$3:$AH$1266,Sheet1!N$1+(Sheet1!$A$1-1)*10,FALSE)&gt;9999,-2,IF(VLOOKUP($A1657,Sheet1!$B$3:$AH$1266,Sheet1!N$1+(Sheet1!$A$1-1)*10,FALSE)&gt;999,-1,0)))))))</f>
        <v>2780</v>
      </c>
    </row>
    <row r="1658" spans="1:30" ht="25.5" customHeight="1" x14ac:dyDescent="0.25">
      <c r="A1658" s="304"/>
      <c r="B1658" s="346"/>
      <c r="C1658" s="304"/>
      <c r="D1658" s="304"/>
      <c r="E1658" s="305" t="e">
        <v>#N/A</v>
      </c>
      <c r="F1658" s="345" t="s">
        <v>4909</v>
      </c>
      <c r="G1658" s="351" t="s">
        <v>286</v>
      </c>
      <c r="H1658" s="348"/>
      <c r="I1658" s="377">
        <v>26472</v>
      </c>
      <c r="J1658" s="379">
        <v>7.85</v>
      </c>
      <c r="K1658" s="351" t="s">
        <v>24</v>
      </c>
      <c r="L1658" s="338">
        <v>1800</v>
      </c>
      <c r="M1658" s="426">
        <v>28</v>
      </c>
      <c r="N1658" s="351" t="s">
        <v>127</v>
      </c>
      <c r="O1658" s="328" t="s">
        <v>4405</v>
      </c>
      <c r="P1658" s="328" t="s">
        <v>4405</v>
      </c>
      <c r="Q1658" s="328" t="s">
        <v>4405</v>
      </c>
      <c r="R1658" s="358" t="s">
        <v>4405</v>
      </c>
      <c r="S1658" s="357" t="e">
        <v>#N/A</v>
      </c>
      <c r="T1658" s="357" t="str">
        <f>IF(ISNA(VLOOKUP(A1658,Sheet1!B$3:C$1266,2,FALSE)=TRUE),"ND",VLOOKUP(A1658,Sheet1!B$3:C$1266,2,FALSE))</f>
        <v>ND</v>
      </c>
      <c r="U1658" s="385" t="str">
        <f>IF(ISNA(VLOOKUP($A1658,Sheet1!$B$3:$AH$1266,Sheet1!E$1+(Sheet1!$A$1-1)*10,FALSE))=TRUE,"---",IF(VLOOKUP($A1658,Sheet1!$B$3:$AH$1266,Sheet1!E$1+(Sheet1!$A$1-1)*10,FALSE)="---","---", (ROUND(VLOOKUP($A1658,Sheet1!$B$3:$AH$1266,Sheet1!E$1+(Sheet1!$A$1-1)*10,FALSE),IF(VLOOKUP($A1658,Sheet1!$B$3:$AH$1266,Sheet1!E$1+(Sheet1!$A$1-1)*10,FALSE)&gt;99999,-3,IF(VLOOKUP($A1658,Sheet1!$B$3:$AH$1266,Sheet1!E$1+(Sheet1!$A$1-1)*10,FALSE)&gt;9999,-2,IF(VLOOKUP($A1658,Sheet1!$B$3:$AH$1266,Sheet1!E$1+(Sheet1!$A$1-1)*10,FALSE)&gt;999,-1,0)))))))</f>
        <v>---</v>
      </c>
      <c r="V1658" s="385" t="str">
        <f>IF(ISNA(VLOOKUP($A1658,Sheet1!$B$3:$AH$1266,Sheet1!F$1+(Sheet1!$A$1-1)*10,FALSE))=TRUE,"---",IF(VLOOKUP($A1658,Sheet1!$B$3:$AH$1266,Sheet1!F$1+(Sheet1!$A$1-1)*10,FALSE)="---","---", (ROUND(VLOOKUP($A1658,Sheet1!$B$3:$AH$1266,Sheet1!F$1+(Sheet1!$A$1-1)*10,FALSE),IF(VLOOKUP($A1658,Sheet1!$B$3:$AH$1266,Sheet1!F$1+(Sheet1!$A$1-1)*10,FALSE)&gt;99999,-3,IF(VLOOKUP($A1658,Sheet1!$B$3:$AH$1266,Sheet1!F$1+(Sheet1!$A$1-1)*10,FALSE)&gt;9999,-2,IF(VLOOKUP($A1658,Sheet1!$B$3:$AH$1266,Sheet1!F$1+(Sheet1!$A$1-1)*10,FALSE)&gt;999,-1,0)))))))</f>
        <v>---</v>
      </c>
      <c r="W1658" s="385" t="str">
        <f>IF(ISNA(VLOOKUP($A1658,Sheet1!$B$3:$AH$1266,Sheet1!G$1+(Sheet1!$A$1-1)*10,FALSE))=TRUE,"---",IF(VLOOKUP($A1658,Sheet1!$B$3:$AH$1266,Sheet1!G$1+(Sheet1!$A$1-1)*10,FALSE)="---","---", (ROUND(VLOOKUP($A1658,Sheet1!$B$3:$AH$1266,Sheet1!G$1+(Sheet1!$A$1-1)*10,FALSE),IF(VLOOKUP($A1658,Sheet1!$B$3:$AH$1266,Sheet1!G$1+(Sheet1!$A$1-1)*10,FALSE)&gt;99999,-3,IF(VLOOKUP($A1658,Sheet1!$B$3:$AH$1266,Sheet1!G$1+(Sheet1!$A$1-1)*10,FALSE)&gt;9999,-2,IF(VLOOKUP($A1658,Sheet1!$B$3:$AH$1266,Sheet1!G$1+(Sheet1!$A$1-1)*10,FALSE)&gt;999,-1,0)))))))</f>
        <v>---</v>
      </c>
      <c r="X1658" s="385" t="str">
        <f>IF(ISNA(VLOOKUP($A1658,Sheet1!$B$3:$AH$1266,Sheet1!H$1+(Sheet1!$A$1-1)*10,FALSE))=TRUE,"---",IF(VLOOKUP($A1658,Sheet1!$B$3:$AH$1266,Sheet1!H$1+(Sheet1!$A$1-1)*10,FALSE)="---","---", (ROUND(VLOOKUP($A1658,Sheet1!$B$3:$AH$1266,Sheet1!H$1+(Sheet1!$A$1-1)*10,FALSE),IF(VLOOKUP($A1658,Sheet1!$B$3:$AH$1266,Sheet1!H$1+(Sheet1!$A$1-1)*10,FALSE)&gt;99999,-3,IF(VLOOKUP($A1658,Sheet1!$B$3:$AH$1266,Sheet1!H$1+(Sheet1!$A$1-1)*10,FALSE)&gt;9999,-2,IF(VLOOKUP($A1658,Sheet1!$B$3:$AH$1266,Sheet1!H$1+(Sheet1!$A$1-1)*10,FALSE)&gt;999,-1,0)))))))</f>
        <v>---</v>
      </c>
      <c r="Y1658" s="385" t="str">
        <f>IF(ISNA(VLOOKUP($A1658,Sheet1!$B$3:$AH$1266,Sheet1!I$1+(Sheet1!$A$1-1)*10,FALSE))=TRUE,"---",IF(VLOOKUP($A1658,Sheet1!$B$3:$AH$1266,Sheet1!I$1+(Sheet1!$A$1-1)*10,FALSE)="---","---", (ROUND(VLOOKUP($A1658,Sheet1!$B$3:$AH$1266,Sheet1!I$1+(Sheet1!$A$1-1)*10,FALSE),IF(VLOOKUP($A1658,Sheet1!$B$3:$AH$1266,Sheet1!I$1+(Sheet1!$A$1-1)*10,FALSE)&gt;99999,-3,IF(VLOOKUP($A1658,Sheet1!$B$3:$AH$1266,Sheet1!I$1+(Sheet1!$A$1-1)*10,FALSE)&gt;9999,-2,IF(VLOOKUP($A1658,Sheet1!$B$3:$AH$1266,Sheet1!I$1+(Sheet1!$A$1-1)*10,FALSE)&gt;999,-1,0)))))))</f>
        <v>---</v>
      </c>
      <c r="Z1658" s="385" t="str">
        <f>IF(ISNA(VLOOKUP($A1658,Sheet1!$B$3:$AH$1266,Sheet1!J$1+(Sheet1!$A$1-1)*10,FALSE))=TRUE,"---",IF(VLOOKUP($A1658,Sheet1!$B$3:$AH$1266,Sheet1!J$1+(Sheet1!$A$1-1)*10,FALSE)="---","---", (ROUND(VLOOKUP($A1658,Sheet1!$B$3:$AH$1266,Sheet1!J$1+(Sheet1!$A$1-1)*10,FALSE),IF(VLOOKUP($A1658,Sheet1!$B$3:$AH$1266,Sheet1!J$1+(Sheet1!$A$1-1)*10,FALSE)&gt;99999,-3,IF(VLOOKUP($A1658,Sheet1!$B$3:$AH$1266,Sheet1!J$1+(Sheet1!$A$1-1)*10,FALSE)&gt;9999,-2,IF(VLOOKUP($A1658,Sheet1!$B$3:$AH$1266,Sheet1!J$1+(Sheet1!$A$1-1)*10,FALSE)&gt;999,-1,0)))))))</f>
        <v>---</v>
      </c>
      <c r="AA1658" s="385" t="str">
        <f>IF(ISNA(VLOOKUP($A1658,Sheet1!$B$3:$AH$1266,Sheet1!K$1+(Sheet1!$A$1-1)*10,FALSE))=TRUE,"---",IF(VLOOKUP($A1658,Sheet1!$B$3:$AH$1266,Sheet1!K$1+(Sheet1!$A$1-1)*10,FALSE)="---","---", (ROUND(VLOOKUP($A1658,Sheet1!$B$3:$AH$1266,Sheet1!K$1+(Sheet1!$A$1-1)*10,FALSE),IF(VLOOKUP($A1658,Sheet1!$B$3:$AH$1266,Sheet1!K$1+(Sheet1!$A$1-1)*10,FALSE)&gt;99999,-3,IF(VLOOKUP($A1658,Sheet1!$B$3:$AH$1266,Sheet1!K$1+(Sheet1!$A$1-1)*10,FALSE)&gt;9999,-2,IF(VLOOKUP($A1658,Sheet1!$B$3:$AH$1266,Sheet1!K$1+(Sheet1!$A$1-1)*10,FALSE)&gt;999,-1,0)))))))</f>
        <v>---</v>
      </c>
      <c r="AB1658" s="385" t="str">
        <f>IF(ISNA(VLOOKUP($A1658,Sheet1!$B$3:$AH$1266,Sheet1!L$1+(Sheet1!$A$1-1)*10,FALSE))=TRUE,"---",IF(VLOOKUP($A1658,Sheet1!$B$3:$AH$1266,Sheet1!L$1+(Sheet1!$A$1-1)*10,FALSE)="---","---", (ROUND(VLOOKUP($A1658,Sheet1!$B$3:$AH$1266,Sheet1!L$1+(Sheet1!$A$1-1)*10,FALSE),IF(VLOOKUP($A1658,Sheet1!$B$3:$AH$1266,Sheet1!L$1+(Sheet1!$A$1-1)*10,FALSE)&gt;99999,-3,IF(VLOOKUP($A1658,Sheet1!$B$3:$AH$1266,Sheet1!L$1+(Sheet1!$A$1-1)*10,FALSE)&gt;9999,-2,IF(VLOOKUP($A1658,Sheet1!$B$3:$AH$1266,Sheet1!L$1+(Sheet1!$A$1-1)*10,FALSE)&gt;999,-1,0)))))))</f>
        <v>---</v>
      </c>
      <c r="AC1658" s="385" t="str">
        <f>IF(ISNA(VLOOKUP($A1658,Sheet1!$B$3:$AH$1266,Sheet1!M$1+(Sheet1!$A$1-1)*10,FALSE))=TRUE,"---",IF(VLOOKUP($A1658,Sheet1!$B$3:$AH$1266,Sheet1!M$1+(Sheet1!$A$1-1)*10,FALSE)="---","---", (ROUND(VLOOKUP($A1658,Sheet1!$B$3:$AH$1266,Sheet1!M$1+(Sheet1!$A$1-1)*10,FALSE),IF(VLOOKUP($A1658,Sheet1!$B$3:$AH$1266,Sheet1!M$1+(Sheet1!$A$1-1)*10,FALSE)&gt;99999,-3,IF(VLOOKUP($A1658,Sheet1!$B$3:$AH$1266,Sheet1!M$1+(Sheet1!$A$1-1)*10,FALSE)&gt;9999,-2,IF(VLOOKUP($A1658,Sheet1!$B$3:$AH$1266,Sheet1!M$1+(Sheet1!$A$1-1)*10,FALSE)&gt;999,-1,0)))))))</f>
        <v>---</v>
      </c>
      <c r="AD1658" s="385" t="str">
        <f>IF(ISNA(VLOOKUP($A1658,Sheet1!$B$3:$AH$1266,Sheet1!N$1+(Sheet1!$A$1-1)*10,FALSE))=TRUE,"---",IF(VLOOKUP($A1658,Sheet1!$B$3:$AH$1266,Sheet1!N$1+(Sheet1!$A$1-1)*10,FALSE)="---","---", (ROUND(VLOOKUP($A1658,Sheet1!$B$3:$AH$1266,Sheet1!N$1+(Sheet1!$A$1-1)*10,FALSE),IF(VLOOKUP($A1658,Sheet1!$B$3:$AH$1266,Sheet1!N$1+(Sheet1!$A$1-1)*10,FALSE)&gt;99999,-3,IF(VLOOKUP($A1658,Sheet1!$B$3:$AH$1266,Sheet1!N$1+(Sheet1!$A$1-1)*10,FALSE)&gt;9999,-2,IF(VLOOKUP($A1658,Sheet1!$B$3:$AH$1266,Sheet1!N$1+(Sheet1!$A$1-1)*10,FALSE)&gt;999,-1,0)))))))</f>
        <v>---</v>
      </c>
    </row>
    <row r="1659" spans="1:30" ht="25.5" customHeight="1" x14ac:dyDescent="0.25">
      <c r="A1659" s="304"/>
      <c r="B1659" s="346"/>
      <c r="C1659" s="304"/>
      <c r="D1659" s="304"/>
      <c r="E1659" s="305"/>
      <c r="F1659" s="355"/>
      <c r="G1659" s="335"/>
      <c r="H1659" s="348"/>
      <c r="I1659" s="378"/>
      <c r="J1659" s="380"/>
      <c r="K1659" s="352"/>
      <c r="L1659" s="339"/>
      <c r="M1659" s="382"/>
      <c r="N1659" s="352"/>
      <c r="O1659" s="329" t="e">
        <f t="shared" si="55"/>
        <v>#NUM!</v>
      </c>
      <c r="P1659" s="329" t="e">
        <f>IF(O1659&lt;&gt;"",VLOOKUP($A1659,Sheet4!$A$2:$O$1309,14,FALSE)*100,"")</f>
        <v>#NUM!</v>
      </c>
      <c r="Q1659" s="329" t="e">
        <f>IF(P1659&lt;&gt;"",VLOOKUP($A1659,Sheet4!$A$2:$O$1309,15,FALSE)*100,"")</f>
        <v>#NUM!</v>
      </c>
      <c r="R1659" s="357" t="e">
        <f t="shared" si="56"/>
        <v>#NUM!</v>
      </c>
      <c r="S1659" s="357"/>
      <c r="T1659" s="357"/>
      <c r="U1659" s="385"/>
      <c r="V1659" s="385"/>
      <c r="W1659" s="385"/>
      <c r="X1659" s="385"/>
      <c r="Y1659" s="385"/>
      <c r="Z1659" s="385"/>
      <c r="AA1659" s="385"/>
      <c r="AB1659" s="385"/>
      <c r="AC1659" s="385"/>
      <c r="AD1659" s="385"/>
    </row>
    <row r="1660" spans="1:30" ht="25.5" customHeight="1" x14ac:dyDescent="0.25">
      <c r="A1660" s="125" t="s">
        <v>2428</v>
      </c>
      <c r="B1660" s="138" t="s">
        <v>2429</v>
      </c>
      <c r="C1660" s="125">
        <v>425442</v>
      </c>
      <c r="D1660" s="125">
        <v>772509</v>
      </c>
      <c r="E1660" s="70" t="s">
        <v>3044</v>
      </c>
      <c r="F1660" s="139" t="s">
        <v>4405</v>
      </c>
      <c r="G1660" s="127" t="s">
        <v>160</v>
      </c>
      <c r="H1660" s="167">
        <v>4.2</v>
      </c>
      <c r="I1660" s="112">
        <v>20149</v>
      </c>
      <c r="J1660" s="140" t="s">
        <v>4405</v>
      </c>
      <c r="K1660" s="127" t="s">
        <v>17</v>
      </c>
      <c r="L1660" s="115">
        <v>516</v>
      </c>
      <c r="M1660" s="116">
        <v>123</v>
      </c>
      <c r="N1660" s="127" t="s">
        <v>145</v>
      </c>
      <c r="O1660" s="68" t="str">
        <f t="shared" si="55"/>
        <v>&lt;0.2</v>
      </c>
      <c r="P1660" s="68">
        <f>IF(O1660&lt;&gt;"",VLOOKUP($A1660,Sheet4!$A$2:$O$1309,14,FALSE)*100,"")</f>
        <v>3.2676322132066393</v>
      </c>
      <c r="Q1660" s="68">
        <f>IF(P1660&lt;&gt;"",VLOOKUP($A1660,Sheet4!$A$2:$O$1309,15,FALSE)*100,"")</f>
        <v>27.776967100777551</v>
      </c>
      <c r="R1660" s="74" t="str">
        <f t="shared" si="56"/>
        <v>&gt;500</v>
      </c>
      <c r="S1660" s="64" t="s">
        <v>4368</v>
      </c>
      <c r="T1660" s="64" t="str">
        <f>IF(ISNA(VLOOKUP(A1660,Sheet1!B$3:C$1266,2,FALSE)=TRUE),"NC",VLOOKUP(A1660,Sheet1!B$3:C$1266,2,FALSE))</f>
        <v>Rural</v>
      </c>
      <c r="U1660" s="65">
        <f>IF(ISNA(VLOOKUP($A1660,Sheet1!$B$3:$AH$1266,Sheet1!E$1+(Sheet1!$A$1-1)*10,FALSE))=TRUE,"---",IF(VLOOKUP($A1660,Sheet1!$B$3:$AH$1266,Sheet1!E$1+(Sheet1!$A$1-1)*10,FALSE)="---","---", (ROUND(VLOOKUP($A1660,Sheet1!$B$3:$AH$1266,Sheet1!E$1+(Sheet1!$A$1-1)*10,FALSE),IF(VLOOKUP($A1660,Sheet1!$B$3:$AH$1266,Sheet1!E$1+(Sheet1!$A$1-1)*10,FALSE)&gt;99999,-3,IF(VLOOKUP($A1660,Sheet1!$B$3:$AH$1266,Sheet1!E$1+(Sheet1!$A$1-1)*10,FALSE)&gt;9999,-2,IF(VLOOKUP($A1660,Sheet1!$B$3:$AH$1266,Sheet1!E$1+(Sheet1!$A$1-1)*10,FALSE)&gt;999,-1,0)))))))</f>
        <v>99</v>
      </c>
      <c r="V1660" s="65">
        <f>IF(ISNA(VLOOKUP($A1660,Sheet1!$B$3:$AH$1266,Sheet1!F$1+(Sheet1!$A$1-1)*10,FALSE))=TRUE,"---",IF(VLOOKUP($A1660,Sheet1!$B$3:$AH$1266,Sheet1!F$1+(Sheet1!$A$1-1)*10,FALSE)="---","---", (ROUND(VLOOKUP($A1660,Sheet1!$B$3:$AH$1266,Sheet1!F$1+(Sheet1!$A$1-1)*10,FALSE),IF(VLOOKUP($A1660,Sheet1!$B$3:$AH$1266,Sheet1!F$1+(Sheet1!$A$1-1)*10,FALSE)&gt;99999,-3,IF(VLOOKUP($A1660,Sheet1!$B$3:$AH$1266,Sheet1!F$1+(Sheet1!$A$1-1)*10,FALSE)&gt;9999,-2,IF(VLOOKUP($A1660,Sheet1!$B$3:$AH$1266,Sheet1!F$1+(Sheet1!$A$1-1)*10,FALSE)&gt;999,-1,0)))))))</f>
        <v>121</v>
      </c>
      <c r="W1660" s="65">
        <f>IF(ISNA(VLOOKUP($A1660,Sheet1!$B$3:$AH$1266,Sheet1!G$1+(Sheet1!$A$1-1)*10,FALSE))=TRUE,"---",IF(VLOOKUP($A1660,Sheet1!$B$3:$AH$1266,Sheet1!G$1+(Sheet1!$A$1-1)*10,FALSE)="---","---", (ROUND(VLOOKUP($A1660,Sheet1!$B$3:$AH$1266,Sheet1!G$1+(Sheet1!$A$1-1)*10,FALSE),IF(VLOOKUP($A1660,Sheet1!$B$3:$AH$1266,Sheet1!G$1+(Sheet1!$A$1-1)*10,FALSE)&gt;99999,-3,IF(VLOOKUP($A1660,Sheet1!$B$3:$AH$1266,Sheet1!G$1+(Sheet1!$A$1-1)*10,FALSE)&gt;9999,-2,IF(VLOOKUP($A1660,Sheet1!$B$3:$AH$1266,Sheet1!G$1+(Sheet1!$A$1-1)*10,FALSE)&gt;999,-1,0)))))))</f>
        <v>147</v>
      </c>
      <c r="X1660" s="65">
        <f>IF(ISNA(VLOOKUP($A1660,Sheet1!$B$3:$AH$1266,Sheet1!H$1+(Sheet1!$A$1-1)*10,FALSE))=TRUE,"---",IF(VLOOKUP($A1660,Sheet1!$B$3:$AH$1266,Sheet1!H$1+(Sheet1!$A$1-1)*10,FALSE)="---","---", (ROUND(VLOOKUP($A1660,Sheet1!$B$3:$AH$1266,Sheet1!H$1+(Sheet1!$A$1-1)*10,FALSE),IF(VLOOKUP($A1660,Sheet1!$B$3:$AH$1266,Sheet1!H$1+(Sheet1!$A$1-1)*10,FALSE)&gt;99999,-3,IF(VLOOKUP($A1660,Sheet1!$B$3:$AH$1266,Sheet1!H$1+(Sheet1!$A$1-1)*10,FALSE)&gt;9999,-2,IF(VLOOKUP($A1660,Sheet1!$B$3:$AH$1266,Sheet1!H$1+(Sheet1!$A$1-1)*10,FALSE)&gt;999,-1,0)))))))</f>
        <v>212</v>
      </c>
      <c r="Y1660" s="65">
        <f>IF(ISNA(VLOOKUP($A1660,Sheet1!$B$3:$AH$1266,Sheet1!I$1+(Sheet1!$A$1-1)*10,FALSE))=TRUE,"---",IF(VLOOKUP($A1660,Sheet1!$B$3:$AH$1266,Sheet1!I$1+(Sheet1!$A$1-1)*10,FALSE)="---","---", (ROUND(VLOOKUP($A1660,Sheet1!$B$3:$AH$1266,Sheet1!I$1+(Sheet1!$A$1-1)*10,FALSE),IF(VLOOKUP($A1660,Sheet1!$B$3:$AH$1266,Sheet1!I$1+(Sheet1!$A$1-1)*10,FALSE)&gt;99999,-3,IF(VLOOKUP($A1660,Sheet1!$B$3:$AH$1266,Sheet1!I$1+(Sheet1!$A$1-1)*10,FALSE)&gt;9999,-2,IF(VLOOKUP($A1660,Sheet1!$B$3:$AH$1266,Sheet1!I$1+(Sheet1!$A$1-1)*10,FALSE)&gt;999,-1,0)))))))</f>
        <v>253</v>
      </c>
      <c r="Z1660" s="65">
        <f>IF(ISNA(VLOOKUP($A1660,Sheet1!$B$3:$AH$1266,Sheet1!J$1+(Sheet1!$A$1-1)*10,FALSE))=TRUE,"---",IF(VLOOKUP($A1660,Sheet1!$B$3:$AH$1266,Sheet1!J$1+(Sheet1!$A$1-1)*10,FALSE)="---","---", (ROUND(VLOOKUP($A1660,Sheet1!$B$3:$AH$1266,Sheet1!J$1+(Sheet1!$A$1-1)*10,FALSE),IF(VLOOKUP($A1660,Sheet1!$B$3:$AH$1266,Sheet1!J$1+(Sheet1!$A$1-1)*10,FALSE)&gt;99999,-3,IF(VLOOKUP($A1660,Sheet1!$B$3:$AH$1266,Sheet1!J$1+(Sheet1!$A$1-1)*10,FALSE)&gt;9999,-2,IF(VLOOKUP($A1660,Sheet1!$B$3:$AH$1266,Sheet1!J$1+(Sheet1!$A$1-1)*10,FALSE)&gt;999,-1,0)))))))</f>
        <v>305</v>
      </c>
      <c r="AA1660" s="65">
        <f>IF(ISNA(VLOOKUP($A1660,Sheet1!$B$3:$AH$1266,Sheet1!K$1+(Sheet1!$A$1-1)*10,FALSE))=TRUE,"---",IF(VLOOKUP($A1660,Sheet1!$B$3:$AH$1266,Sheet1!K$1+(Sheet1!$A$1-1)*10,FALSE)="---","---", (ROUND(VLOOKUP($A1660,Sheet1!$B$3:$AH$1266,Sheet1!K$1+(Sheet1!$A$1-1)*10,FALSE),IF(VLOOKUP($A1660,Sheet1!$B$3:$AH$1266,Sheet1!K$1+(Sheet1!$A$1-1)*10,FALSE)&gt;99999,-3,IF(VLOOKUP($A1660,Sheet1!$B$3:$AH$1266,Sheet1!K$1+(Sheet1!$A$1-1)*10,FALSE)&gt;9999,-2,IF(VLOOKUP($A1660,Sheet1!$B$3:$AH$1266,Sheet1!K$1+(Sheet1!$A$1-1)*10,FALSE)&gt;999,-1,0)))))))</f>
        <v>342</v>
      </c>
      <c r="AB1660" s="65">
        <f>IF(ISNA(VLOOKUP($A1660,Sheet1!$B$3:$AH$1266,Sheet1!L$1+(Sheet1!$A$1-1)*10,FALSE))=TRUE,"---",IF(VLOOKUP($A1660,Sheet1!$B$3:$AH$1266,Sheet1!L$1+(Sheet1!$A$1-1)*10,FALSE)="---","---", (ROUND(VLOOKUP($A1660,Sheet1!$B$3:$AH$1266,Sheet1!L$1+(Sheet1!$A$1-1)*10,FALSE),IF(VLOOKUP($A1660,Sheet1!$B$3:$AH$1266,Sheet1!L$1+(Sheet1!$A$1-1)*10,FALSE)&gt;99999,-3,IF(VLOOKUP($A1660,Sheet1!$B$3:$AH$1266,Sheet1!L$1+(Sheet1!$A$1-1)*10,FALSE)&gt;9999,-2,IF(VLOOKUP($A1660,Sheet1!$B$3:$AH$1266,Sheet1!L$1+(Sheet1!$A$1-1)*10,FALSE)&gt;999,-1,0)))))))</f>
        <v>377</v>
      </c>
      <c r="AC1660" s="65">
        <f>IF(ISNA(VLOOKUP($A1660,Sheet1!$B$3:$AH$1266,Sheet1!M$1+(Sheet1!$A$1-1)*10,FALSE))=TRUE,"---",IF(VLOOKUP($A1660,Sheet1!$B$3:$AH$1266,Sheet1!M$1+(Sheet1!$A$1-1)*10,FALSE)="---","---", (ROUND(VLOOKUP($A1660,Sheet1!$B$3:$AH$1266,Sheet1!M$1+(Sheet1!$A$1-1)*10,FALSE),IF(VLOOKUP($A1660,Sheet1!$B$3:$AH$1266,Sheet1!M$1+(Sheet1!$A$1-1)*10,FALSE)&gt;99999,-3,IF(VLOOKUP($A1660,Sheet1!$B$3:$AH$1266,Sheet1!M$1+(Sheet1!$A$1-1)*10,FALSE)&gt;9999,-2,IF(VLOOKUP($A1660,Sheet1!$B$3:$AH$1266,Sheet1!M$1+(Sheet1!$A$1-1)*10,FALSE)&gt;999,-1,0)))))))</f>
        <v>413</v>
      </c>
      <c r="AD1660" s="65">
        <f>IF(ISNA(VLOOKUP($A1660,Sheet1!$B$3:$AH$1266,Sheet1!N$1+(Sheet1!$A$1-1)*10,FALSE))=TRUE,"---",IF(VLOOKUP($A1660,Sheet1!$B$3:$AH$1266,Sheet1!N$1+(Sheet1!$A$1-1)*10,FALSE)="---","---", (ROUND(VLOOKUP($A1660,Sheet1!$B$3:$AH$1266,Sheet1!N$1+(Sheet1!$A$1-1)*10,FALSE),IF(VLOOKUP($A1660,Sheet1!$B$3:$AH$1266,Sheet1!N$1+(Sheet1!$A$1-1)*10,FALSE)&gt;99999,-3,IF(VLOOKUP($A1660,Sheet1!$B$3:$AH$1266,Sheet1!N$1+(Sheet1!$A$1-1)*10,FALSE)&gt;9999,-2,IF(VLOOKUP($A1660,Sheet1!$B$3:$AH$1266,Sheet1!N$1+(Sheet1!$A$1-1)*10,FALSE)&gt;999,-1,0)))))))</f>
        <v>457</v>
      </c>
    </row>
    <row r="1661" spans="1:30" ht="25.5" customHeight="1" x14ac:dyDescent="0.25">
      <c r="A1661" s="133" t="s">
        <v>2430</v>
      </c>
      <c r="B1661" s="141" t="s">
        <v>2431</v>
      </c>
      <c r="C1661" s="133">
        <v>425841</v>
      </c>
      <c r="D1661" s="133">
        <v>772346</v>
      </c>
      <c r="E1661" s="67" t="s">
        <v>3044</v>
      </c>
      <c r="F1661" s="117" t="s">
        <v>4910</v>
      </c>
      <c r="G1661" s="118" t="s">
        <v>31</v>
      </c>
      <c r="H1661" s="136">
        <v>16.8</v>
      </c>
      <c r="I1661" s="119">
        <v>35803</v>
      </c>
      <c r="J1661" s="124">
        <v>7.09</v>
      </c>
      <c r="K1661" s="121" t="s">
        <v>4405</v>
      </c>
      <c r="L1661" s="122">
        <v>350</v>
      </c>
      <c r="M1661" s="123">
        <v>20.8</v>
      </c>
      <c r="N1661" s="121" t="s">
        <v>4405</v>
      </c>
      <c r="O1661" s="71">
        <f t="shared" si="55"/>
        <v>31.838745416305354</v>
      </c>
      <c r="P1661" s="71">
        <f>IF(O1661&lt;&gt;"",VLOOKUP($A1661,Sheet4!$A$2:$O$1309,14,FALSE)*100,"")</f>
        <v>1.6473855015570193</v>
      </c>
      <c r="Q1661" s="71">
        <f>IF(P1661&lt;&gt;"",VLOOKUP($A1661,Sheet4!$A$2:$O$1309,15,FALSE)*100,"")</f>
        <v>15.015864480938291</v>
      </c>
      <c r="R1661" s="73">
        <f t="shared" si="56"/>
        <v>3</v>
      </c>
      <c r="S1661" s="63" t="s">
        <v>4368</v>
      </c>
      <c r="T1661" s="63" t="str">
        <f>IF(ISNA(VLOOKUP(A1661,Sheet1!B$3:C$1266,2,FALSE)=TRUE),"NC",VLOOKUP(A1661,Sheet1!B$3:C$1266,2,FALSE))</f>
        <v>Rural10</v>
      </c>
      <c r="U1661" s="66">
        <f>IF(ISNA(VLOOKUP($A1661,Sheet1!$B$3:$AH$1266,Sheet1!E$1+(Sheet1!$A$1-1)*10,FALSE))=TRUE,"---",IF(VLOOKUP($A1661,Sheet1!$B$3:$AH$1266,Sheet1!E$1+(Sheet1!$A$1-1)*10,FALSE)="---","---", (ROUND(VLOOKUP($A1661,Sheet1!$B$3:$AH$1266,Sheet1!E$1+(Sheet1!$A$1-1)*10,FALSE),IF(VLOOKUP($A1661,Sheet1!$B$3:$AH$1266,Sheet1!E$1+(Sheet1!$A$1-1)*10,FALSE)&gt;99999,-3,IF(VLOOKUP($A1661,Sheet1!$B$3:$AH$1266,Sheet1!E$1+(Sheet1!$A$1-1)*10,FALSE)&gt;9999,-2,IF(VLOOKUP($A1661,Sheet1!$B$3:$AH$1266,Sheet1!E$1+(Sheet1!$A$1-1)*10,FALSE)&gt;999,-1,0)))))))</f>
        <v>219</v>
      </c>
      <c r="V1661" s="66">
        <f>IF(ISNA(VLOOKUP($A1661,Sheet1!$B$3:$AH$1266,Sheet1!F$1+(Sheet1!$A$1-1)*10,FALSE))=TRUE,"---",IF(VLOOKUP($A1661,Sheet1!$B$3:$AH$1266,Sheet1!F$1+(Sheet1!$A$1-1)*10,FALSE)="---","---", (ROUND(VLOOKUP($A1661,Sheet1!$B$3:$AH$1266,Sheet1!F$1+(Sheet1!$A$1-1)*10,FALSE),IF(VLOOKUP($A1661,Sheet1!$B$3:$AH$1266,Sheet1!F$1+(Sheet1!$A$1-1)*10,FALSE)&gt;99999,-3,IF(VLOOKUP($A1661,Sheet1!$B$3:$AH$1266,Sheet1!F$1+(Sheet1!$A$1-1)*10,FALSE)&gt;9999,-2,IF(VLOOKUP($A1661,Sheet1!$B$3:$AH$1266,Sheet1!F$1+(Sheet1!$A$1-1)*10,FALSE)&gt;999,-1,0)))))))</f>
        <v>253</v>
      </c>
      <c r="W1661" s="66">
        <f>IF(ISNA(VLOOKUP($A1661,Sheet1!$B$3:$AH$1266,Sheet1!G$1+(Sheet1!$A$1-1)*10,FALSE))=TRUE,"---",IF(VLOOKUP($A1661,Sheet1!$B$3:$AH$1266,Sheet1!G$1+(Sheet1!$A$1-1)*10,FALSE)="---","---", (ROUND(VLOOKUP($A1661,Sheet1!$B$3:$AH$1266,Sheet1!G$1+(Sheet1!$A$1-1)*10,FALSE),IF(VLOOKUP($A1661,Sheet1!$B$3:$AH$1266,Sheet1!G$1+(Sheet1!$A$1-1)*10,FALSE)&gt;99999,-3,IF(VLOOKUP($A1661,Sheet1!$B$3:$AH$1266,Sheet1!G$1+(Sheet1!$A$1-1)*10,FALSE)&gt;9999,-2,IF(VLOOKUP($A1661,Sheet1!$B$3:$AH$1266,Sheet1!G$1+(Sheet1!$A$1-1)*10,FALSE)&gt;999,-1,0)))))))</f>
        <v>293</v>
      </c>
      <c r="X1661" s="66">
        <f>IF(ISNA(VLOOKUP($A1661,Sheet1!$B$3:$AH$1266,Sheet1!H$1+(Sheet1!$A$1-1)*10,FALSE))=TRUE,"---",IF(VLOOKUP($A1661,Sheet1!$B$3:$AH$1266,Sheet1!H$1+(Sheet1!$A$1-1)*10,FALSE)="---","---", (ROUND(VLOOKUP($A1661,Sheet1!$B$3:$AH$1266,Sheet1!H$1+(Sheet1!$A$1-1)*10,FALSE),IF(VLOOKUP($A1661,Sheet1!$B$3:$AH$1266,Sheet1!H$1+(Sheet1!$A$1-1)*10,FALSE)&gt;99999,-3,IF(VLOOKUP($A1661,Sheet1!$B$3:$AH$1266,Sheet1!H$1+(Sheet1!$A$1-1)*10,FALSE)&gt;9999,-2,IF(VLOOKUP($A1661,Sheet1!$B$3:$AH$1266,Sheet1!H$1+(Sheet1!$A$1-1)*10,FALSE)&gt;999,-1,0)))))))</f>
        <v>393</v>
      </c>
      <c r="Y1661" s="66">
        <f>IF(ISNA(VLOOKUP($A1661,Sheet1!$B$3:$AH$1266,Sheet1!I$1+(Sheet1!$A$1-1)*10,FALSE))=TRUE,"---",IF(VLOOKUP($A1661,Sheet1!$B$3:$AH$1266,Sheet1!I$1+(Sheet1!$A$1-1)*10,FALSE)="---","---", (ROUND(VLOOKUP($A1661,Sheet1!$B$3:$AH$1266,Sheet1!I$1+(Sheet1!$A$1-1)*10,FALSE),IF(VLOOKUP($A1661,Sheet1!$B$3:$AH$1266,Sheet1!I$1+(Sheet1!$A$1-1)*10,FALSE)&gt;99999,-3,IF(VLOOKUP($A1661,Sheet1!$B$3:$AH$1266,Sheet1!I$1+(Sheet1!$A$1-1)*10,FALSE)&gt;9999,-2,IF(VLOOKUP($A1661,Sheet1!$B$3:$AH$1266,Sheet1!I$1+(Sheet1!$A$1-1)*10,FALSE)&gt;999,-1,0)))))))</f>
        <v>460</v>
      </c>
      <c r="Z1661" s="66">
        <f>IF(ISNA(VLOOKUP($A1661,Sheet1!$B$3:$AH$1266,Sheet1!J$1+(Sheet1!$A$1-1)*10,FALSE))=TRUE,"---",IF(VLOOKUP($A1661,Sheet1!$B$3:$AH$1266,Sheet1!J$1+(Sheet1!$A$1-1)*10,FALSE)="---","---", (ROUND(VLOOKUP($A1661,Sheet1!$B$3:$AH$1266,Sheet1!J$1+(Sheet1!$A$1-1)*10,FALSE),IF(VLOOKUP($A1661,Sheet1!$B$3:$AH$1266,Sheet1!J$1+(Sheet1!$A$1-1)*10,FALSE)&gt;99999,-3,IF(VLOOKUP($A1661,Sheet1!$B$3:$AH$1266,Sheet1!J$1+(Sheet1!$A$1-1)*10,FALSE)&gt;9999,-2,IF(VLOOKUP($A1661,Sheet1!$B$3:$AH$1266,Sheet1!J$1+(Sheet1!$A$1-1)*10,FALSE)&gt;999,-1,0)))))))</f>
        <v>543</v>
      </c>
      <c r="AA1661" s="66">
        <f>IF(ISNA(VLOOKUP($A1661,Sheet1!$B$3:$AH$1266,Sheet1!K$1+(Sheet1!$A$1-1)*10,FALSE))=TRUE,"---",IF(VLOOKUP($A1661,Sheet1!$B$3:$AH$1266,Sheet1!K$1+(Sheet1!$A$1-1)*10,FALSE)="---","---", (ROUND(VLOOKUP($A1661,Sheet1!$B$3:$AH$1266,Sheet1!K$1+(Sheet1!$A$1-1)*10,FALSE),IF(VLOOKUP($A1661,Sheet1!$B$3:$AH$1266,Sheet1!K$1+(Sheet1!$A$1-1)*10,FALSE)&gt;99999,-3,IF(VLOOKUP($A1661,Sheet1!$B$3:$AH$1266,Sheet1!K$1+(Sheet1!$A$1-1)*10,FALSE)&gt;9999,-2,IF(VLOOKUP($A1661,Sheet1!$B$3:$AH$1266,Sheet1!K$1+(Sheet1!$A$1-1)*10,FALSE)&gt;999,-1,0)))))))</f>
        <v>605</v>
      </c>
      <c r="AB1661" s="66">
        <f>IF(ISNA(VLOOKUP($A1661,Sheet1!$B$3:$AH$1266,Sheet1!L$1+(Sheet1!$A$1-1)*10,FALSE))=TRUE,"---",IF(VLOOKUP($A1661,Sheet1!$B$3:$AH$1266,Sheet1!L$1+(Sheet1!$A$1-1)*10,FALSE)="---","---", (ROUND(VLOOKUP($A1661,Sheet1!$B$3:$AH$1266,Sheet1!L$1+(Sheet1!$A$1-1)*10,FALSE),IF(VLOOKUP($A1661,Sheet1!$B$3:$AH$1266,Sheet1!L$1+(Sheet1!$A$1-1)*10,FALSE)&gt;99999,-3,IF(VLOOKUP($A1661,Sheet1!$B$3:$AH$1266,Sheet1!L$1+(Sheet1!$A$1-1)*10,FALSE)&gt;9999,-2,IF(VLOOKUP($A1661,Sheet1!$B$3:$AH$1266,Sheet1!L$1+(Sheet1!$A$1-1)*10,FALSE)&gt;999,-1,0)))))))</f>
        <v>663</v>
      </c>
      <c r="AC1661" s="66">
        <f>IF(ISNA(VLOOKUP($A1661,Sheet1!$B$3:$AH$1266,Sheet1!M$1+(Sheet1!$A$1-1)*10,FALSE))=TRUE,"---",IF(VLOOKUP($A1661,Sheet1!$B$3:$AH$1266,Sheet1!M$1+(Sheet1!$A$1-1)*10,FALSE)="---","---", (ROUND(VLOOKUP($A1661,Sheet1!$B$3:$AH$1266,Sheet1!M$1+(Sheet1!$A$1-1)*10,FALSE),IF(VLOOKUP($A1661,Sheet1!$B$3:$AH$1266,Sheet1!M$1+(Sheet1!$A$1-1)*10,FALSE)&gt;99999,-3,IF(VLOOKUP($A1661,Sheet1!$B$3:$AH$1266,Sheet1!M$1+(Sheet1!$A$1-1)*10,FALSE)&gt;9999,-2,IF(VLOOKUP($A1661,Sheet1!$B$3:$AH$1266,Sheet1!M$1+(Sheet1!$A$1-1)*10,FALSE)&gt;999,-1,0)))))))</f>
        <v>723</v>
      </c>
      <c r="AD1661" s="66">
        <f>IF(ISNA(VLOOKUP($A1661,Sheet1!$B$3:$AH$1266,Sheet1!N$1+(Sheet1!$A$1-1)*10,FALSE))=TRUE,"---",IF(VLOOKUP($A1661,Sheet1!$B$3:$AH$1266,Sheet1!N$1+(Sheet1!$A$1-1)*10,FALSE)="---","---", (ROUND(VLOOKUP($A1661,Sheet1!$B$3:$AH$1266,Sheet1!N$1+(Sheet1!$A$1-1)*10,FALSE),IF(VLOOKUP($A1661,Sheet1!$B$3:$AH$1266,Sheet1!N$1+(Sheet1!$A$1-1)*10,FALSE)&gt;99999,-3,IF(VLOOKUP($A1661,Sheet1!$B$3:$AH$1266,Sheet1!N$1+(Sheet1!$A$1-1)*10,FALSE)&gt;9999,-2,IF(VLOOKUP($A1661,Sheet1!$B$3:$AH$1266,Sheet1!N$1+(Sheet1!$A$1-1)*10,FALSE)&gt;999,-1,0)))))))</f>
        <v>798</v>
      </c>
    </row>
    <row r="1662" spans="1:30" ht="25.5" customHeight="1" x14ac:dyDescent="0.25">
      <c r="A1662" s="303" t="s">
        <v>2432</v>
      </c>
      <c r="B1662" s="330" t="s">
        <v>2433</v>
      </c>
      <c r="C1662" s="303">
        <v>430325</v>
      </c>
      <c r="D1662" s="303">
        <v>771903</v>
      </c>
      <c r="E1662" s="307" t="s">
        <v>3054</v>
      </c>
      <c r="F1662" s="342" t="s">
        <v>4911</v>
      </c>
      <c r="G1662" s="318" t="s">
        <v>286</v>
      </c>
      <c r="H1662" s="347">
        <v>104</v>
      </c>
      <c r="I1662" s="112">
        <v>26472</v>
      </c>
      <c r="J1662" s="113">
        <v>6.75</v>
      </c>
      <c r="K1662" s="114" t="s">
        <v>4405</v>
      </c>
      <c r="L1662" s="115">
        <v>1950</v>
      </c>
      <c r="M1662" s="116">
        <v>18.8</v>
      </c>
      <c r="N1662" s="127" t="s">
        <v>189</v>
      </c>
      <c r="O1662" s="68">
        <f t="shared" si="55"/>
        <v>30.395319228153113</v>
      </c>
      <c r="P1662" s="68">
        <f>IF(O1662&lt;&gt;"",VLOOKUP($A1662,Sheet4!$A$2:$O$1309,14,FALSE)*100,"")</f>
        <v>8.2766627387262695</v>
      </c>
      <c r="Q1662" s="68">
        <f>IF(P1662&lt;&gt;"",VLOOKUP($A1662,Sheet4!$A$2:$O$1309,15,FALSE)*100,"")</f>
        <v>57.096819812052182</v>
      </c>
      <c r="R1662" s="74">
        <f t="shared" si="56"/>
        <v>3</v>
      </c>
      <c r="S1662" s="356" t="s">
        <v>4368</v>
      </c>
      <c r="T1662" s="356" t="str">
        <f>IF(ISNA(VLOOKUP(A1662,Sheet1!B$3:C$1266,2,FALSE)=TRUE),"NC",VLOOKUP(A1662,Sheet1!B$3:C$1266,2,FALSE))</f>
        <v>Rural</v>
      </c>
      <c r="U1662" s="392">
        <f>IF(ISNA(VLOOKUP($A1662,Sheet1!$B$3:$AH$1266,Sheet1!E$1+(Sheet1!$A$1-1)*10,FALSE))=TRUE,"---",IF(VLOOKUP($A1662,Sheet1!$B$3:$AH$1266,Sheet1!E$1+(Sheet1!$A$1-1)*10,FALSE)="---","---", (ROUND(VLOOKUP($A1662,Sheet1!$B$3:$AH$1266,Sheet1!E$1+(Sheet1!$A$1-1)*10,FALSE),IF(VLOOKUP($A1662,Sheet1!$B$3:$AH$1266,Sheet1!E$1+(Sheet1!$A$1-1)*10,FALSE)&gt;99999,-3,IF(VLOOKUP($A1662,Sheet1!$B$3:$AH$1266,Sheet1!E$1+(Sheet1!$A$1-1)*10,FALSE)&gt;9999,-2,IF(VLOOKUP($A1662,Sheet1!$B$3:$AH$1266,Sheet1!E$1+(Sheet1!$A$1-1)*10,FALSE)&gt;999,-1,0)))))))</f>
        <v>1060</v>
      </c>
      <c r="V1662" s="392">
        <f>IF(ISNA(VLOOKUP($A1662,Sheet1!$B$3:$AH$1266,Sheet1!F$1+(Sheet1!$A$1-1)*10,FALSE))=TRUE,"---",IF(VLOOKUP($A1662,Sheet1!$B$3:$AH$1266,Sheet1!F$1+(Sheet1!$A$1-1)*10,FALSE)="---","---", (ROUND(VLOOKUP($A1662,Sheet1!$B$3:$AH$1266,Sheet1!F$1+(Sheet1!$A$1-1)*10,FALSE),IF(VLOOKUP($A1662,Sheet1!$B$3:$AH$1266,Sheet1!F$1+(Sheet1!$A$1-1)*10,FALSE)&gt;99999,-3,IF(VLOOKUP($A1662,Sheet1!$B$3:$AH$1266,Sheet1!F$1+(Sheet1!$A$1-1)*10,FALSE)&gt;9999,-2,IF(VLOOKUP($A1662,Sheet1!$B$3:$AH$1266,Sheet1!F$1+(Sheet1!$A$1-1)*10,FALSE)&gt;999,-1,0)))))))</f>
        <v>1270</v>
      </c>
      <c r="W1662" s="392">
        <f>IF(ISNA(VLOOKUP($A1662,Sheet1!$B$3:$AH$1266,Sheet1!G$1+(Sheet1!$A$1-1)*10,FALSE))=TRUE,"---",IF(VLOOKUP($A1662,Sheet1!$B$3:$AH$1266,Sheet1!G$1+(Sheet1!$A$1-1)*10,FALSE)="---","---", (ROUND(VLOOKUP($A1662,Sheet1!$B$3:$AH$1266,Sheet1!G$1+(Sheet1!$A$1-1)*10,FALSE),IF(VLOOKUP($A1662,Sheet1!$B$3:$AH$1266,Sheet1!G$1+(Sheet1!$A$1-1)*10,FALSE)&gt;99999,-3,IF(VLOOKUP($A1662,Sheet1!$B$3:$AH$1266,Sheet1!G$1+(Sheet1!$A$1-1)*10,FALSE)&gt;9999,-2,IF(VLOOKUP($A1662,Sheet1!$B$3:$AH$1266,Sheet1!G$1+(Sheet1!$A$1-1)*10,FALSE)&gt;999,-1,0)))))))</f>
        <v>1540</v>
      </c>
      <c r="X1662" s="392">
        <f>IF(ISNA(VLOOKUP($A1662,Sheet1!$B$3:$AH$1266,Sheet1!H$1+(Sheet1!$A$1-1)*10,FALSE))=TRUE,"---",IF(VLOOKUP($A1662,Sheet1!$B$3:$AH$1266,Sheet1!H$1+(Sheet1!$A$1-1)*10,FALSE)="---","---", (ROUND(VLOOKUP($A1662,Sheet1!$B$3:$AH$1266,Sheet1!H$1+(Sheet1!$A$1-1)*10,FALSE),IF(VLOOKUP($A1662,Sheet1!$B$3:$AH$1266,Sheet1!H$1+(Sheet1!$A$1-1)*10,FALSE)&gt;99999,-3,IF(VLOOKUP($A1662,Sheet1!$B$3:$AH$1266,Sheet1!H$1+(Sheet1!$A$1-1)*10,FALSE)&gt;9999,-2,IF(VLOOKUP($A1662,Sheet1!$B$3:$AH$1266,Sheet1!H$1+(Sheet1!$A$1-1)*10,FALSE)&gt;999,-1,0)))))))</f>
        <v>2210</v>
      </c>
      <c r="Y1662" s="392">
        <f>IF(ISNA(VLOOKUP($A1662,Sheet1!$B$3:$AH$1266,Sheet1!I$1+(Sheet1!$A$1-1)*10,FALSE))=TRUE,"---",IF(VLOOKUP($A1662,Sheet1!$B$3:$AH$1266,Sheet1!I$1+(Sheet1!$A$1-1)*10,FALSE)="---","---", (ROUND(VLOOKUP($A1662,Sheet1!$B$3:$AH$1266,Sheet1!I$1+(Sheet1!$A$1-1)*10,FALSE),IF(VLOOKUP($A1662,Sheet1!$B$3:$AH$1266,Sheet1!I$1+(Sheet1!$A$1-1)*10,FALSE)&gt;99999,-3,IF(VLOOKUP($A1662,Sheet1!$B$3:$AH$1266,Sheet1!I$1+(Sheet1!$A$1-1)*10,FALSE)&gt;9999,-2,IF(VLOOKUP($A1662,Sheet1!$B$3:$AH$1266,Sheet1!I$1+(Sheet1!$A$1-1)*10,FALSE)&gt;999,-1,0)))))))</f>
        <v>2670</v>
      </c>
      <c r="Z1662" s="392">
        <f>IF(ISNA(VLOOKUP($A1662,Sheet1!$B$3:$AH$1266,Sheet1!J$1+(Sheet1!$A$1-1)*10,FALSE))=TRUE,"---",IF(VLOOKUP($A1662,Sheet1!$B$3:$AH$1266,Sheet1!J$1+(Sheet1!$A$1-1)*10,FALSE)="---","---", (ROUND(VLOOKUP($A1662,Sheet1!$B$3:$AH$1266,Sheet1!J$1+(Sheet1!$A$1-1)*10,FALSE),IF(VLOOKUP($A1662,Sheet1!$B$3:$AH$1266,Sheet1!J$1+(Sheet1!$A$1-1)*10,FALSE)&gt;99999,-3,IF(VLOOKUP($A1662,Sheet1!$B$3:$AH$1266,Sheet1!J$1+(Sheet1!$A$1-1)*10,FALSE)&gt;9999,-2,IF(VLOOKUP($A1662,Sheet1!$B$3:$AH$1266,Sheet1!J$1+(Sheet1!$A$1-1)*10,FALSE)&gt;999,-1,0)))))))</f>
        <v>3250</v>
      </c>
      <c r="AA1662" s="392">
        <f>IF(ISNA(VLOOKUP($A1662,Sheet1!$B$3:$AH$1266,Sheet1!K$1+(Sheet1!$A$1-1)*10,FALSE))=TRUE,"---",IF(VLOOKUP($A1662,Sheet1!$B$3:$AH$1266,Sheet1!K$1+(Sheet1!$A$1-1)*10,FALSE)="---","---", (ROUND(VLOOKUP($A1662,Sheet1!$B$3:$AH$1266,Sheet1!K$1+(Sheet1!$A$1-1)*10,FALSE),IF(VLOOKUP($A1662,Sheet1!$B$3:$AH$1266,Sheet1!K$1+(Sheet1!$A$1-1)*10,FALSE)&gt;99999,-3,IF(VLOOKUP($A1662,Sheet1!$B$3:$AH$1266,Sheet1!K$1+(Sheet1!$A$1-1)*10,FALSE)&gt;9999,-2,IF(VLOOKUP($A1662,Sheet1!$B$3:$AH$1266,Sheet1!K$1+(Sheet1!$A$1-1)*10,FALSE)&gt;999,-1,0)))))))</f>
        <v>3680</v>
      </c>
      <c r="AB1662" s="392">
        <f>IF(ISNA(VLOOKUP($A1662,Sheet1!$B$3:$AH$1266,Sheet1!L$1+(Sheet1!$A$1-1)*10,FALSE))=TRUE,"---",IF(VLOOKUP($A1662,Sheet1!$B$3:$AH$1266,Sheet1!L$1+(Sheet1!$A$1-1)*10,FALSE)="---","---", (ROUND(VLOOKUP($A1662,Sheet1!$B$3:$AH$1266,Sheet1!L$1+(Sheet1!$A$1-1)*10,FALSE),IF(VLOOKUP($A1662,Sheet1!$B$3:$AH$1266,Sheet1!L$1+(Sheet1!$A$1-1)*10,FALSE)&gt;99999,-3,IF(VLOOKUP($A1662,Sheet1!$B$3:$AH$1266,Sheet1!L$1+(Sheet1!$A$1-1)*10,FALSE)&gt;9999,-2,IF(VLOOKUP($A1662,Sheet1!$B$3:$AH$1266,Sheet1!L$1+(Sheet1!$A$1-1)*10,FALSE)&gt;999,-1,0)))))))</f>
        <v>4110</v>
      </c>
      <c r="AC1662" s="392">
        <f>IF(ISNA(VLOOKUP($A1662,Sheet1!$B$3:$AH$1266,Sheet1!M$1+(Sheet1!$A$1-1)*10,FALSE))=TRUE,"---",IF(VLOOKUP($A1662,Sheet1!$B$3:$AH$1266,Sheet1!M$1+(Sheet1!$A$1-1)*10,FALSE)="---","---", (ROUND(VLOOKUP($A1662,Sheet1!$B$3:$AH$1266,Sheet1!M$1+(Sheet1!$A$1-1)*10,FALSE),IF(VLOOKUP($A1662,Sheet1!$B$3:$AH$1266,Sheet1!M$1+(Sheet1!$A$1-1)*10,FALSE)&gt;99999,-3,IF(VLOOKUP($A1662,Sheet1!$B$3:$AH$1266,Sheet1!M$1+(Sheet1!$A$1-1)*10,FALSE)&gt;9999,-2,IF(VLOOKUP($A1662,Sheet1!$B$3:$AH$1266,Sheet1!M$1+(Sheet1!$A$1-1)*10,FALSE)&gt;999,-1,0)))))))</f>
        <v>4560</v>
      </c>
      <c r="AD1662" s="392">
        <f>IF(ISNA(VLOOKUP($A1662,Sheet1!$B$3:$AH$1266,Sheet1!N$1+(Sheet1!$A$1-1)*10,FALSE))=TRUE,"---",IF(VLOOKUP($A1662,Sheet1!$B$3:$AH$1266,Sheet1!N$1+(Sheet1!$A$1-1)*10,FALSE)="---","---", (ROUND(VLOOKUP($A1662,Sheet1!$B$3:$AH$1266,Sheet1!N$1+(Sheet1!$A$1-1)*10,FALSE),IF(VLOOKUP($A1662,Sheet1!$B$3:$AH$1266,Sheet1!N$1+(Sheet1!$A$1-1)*10,FALSE)&gt;99999,-3,IF(VLOOKUP($A1662,Sheet1!$B$3:$AH$1266,Sheet1!N$1+(Sheet1!$A$1-1)*10,FALSE)&gt;9999,-2,IF(VLOOKUP($A1662,Sheet1!$B$3:$AH$1266,Sheet1!N$1+(Sheet1!$A$1-1)*10,FALSE)&gt;999,-1,0)))))))</f>
        <v>5140</v>
      </c>
    </row>
    <row r="1663" spans="1:30" ht="25.5" customHeight="1" x14ac:dyDescent="0.25">
      <c r="A1663" s="303"/>
      <c r="B1663" s="331"/>
      <c r="C1663" s="303"/>
      <c r="D1663" s="303"/>
      <c r="E1663" s="307" t="e">
        <v>#N/A</v>
      </c>
      <c r="F1663" s="331"/>
      <c r="G1663" s="319"/>
      <c r="H1663" s="347"/>
      <c r="I1663" s="112">
        <v>25378</v>
      </c>
      <c r="J1663" s="113">
        <v>6.15</v>
      </c>
      <c r="K1663" s="114" t="s">
        <v>4405</v>
      </c>
      <c r="L1663" s="115">
        <v>1640</v>
      </c>
      <c r="M1663" s="116">
        <v>15.8</v>
      </c>
      <c r="N1663" s="114" t="s">
        <v>4405</v>
      </c>
      <c r="O1663" s="68" t="s">
        <v>4405</v>
      </c>
      <c r="P1663" s="68" t="s">
        <v>4405</v>
      </c>
      <c r="Q1663" s="68" t="s">
        <v>4405</v>
      </c>
      <c r="R1663" s="74" t="s">
        <v>4405</v>
      </c>
      <c r="S1663" s="356" t="e">
        <v>#N/A</v>
      </c>
      <c r="T1663" s="356" t="str">
        <f>IF(ISNA(VLOOKUP(A1663,Sheet1!B$3:C$1266,2,FALSE)=TRUE),"ND",VLOOKUP(A1663,Sheet1!B$3:C$1266,2,FALSE))</f>
        <v>ND</v>
      </c>
      <c r="U1663" s="392" t="str">
        <f>IF(ISNA(VLOOKUP($A1663,Sheet1!$B$3:$AH$1266,Sheet1!E$1+(Sheet1!$A$1-1)*10,FALSE))=TRUE,"---",IF(VLOOKUP($A1663,Sheet1!$B$3:$AH$1266,Sheet1!E$1+(Sheet1!$A$1-1)*10,FALSE)="---","---", (ROUND(VLOOKUP($A1663,Sheet1!$B$3:$AH$1266,Sheet1!E$1+(Sheet1!$A$1-1)*10,FALSE),IF(VLOOKUP($A1663,Sheet1!$B$3:$AH$1266,Sheet1!E$1+(Sheet1!$A$1-1)*10,FALSE)&gt;99999,-3,IF(VLOOKUP($A1663,Sheet1!$B$3:$AH$1266,Sheet1!E$1+(Sheet1!$A$1-1)*10,FALSE)&gt;9999,-2,IF(VLOOKUP($A1663,Sheet1!$B$3:$AH$1266,Sheet1!E$1+(Sheet1!$A$1-1)*10,FALSE)&gt;999,-1,0)))))))</f>
        <v>---</v>
      </c>
      <c r="V1663" s="392" t="str">
        <f>IF(ISNA(VLOOKUP($A1663,Sheet1!$B$3:$AH$1266,Sheet1!F$1+(Sheet1!$A$1-1)*10,FALSE))=TRUE,"---",IF(VLOOKUP($A1663,Sheet1!$B$3:$AH$1266,Sheet1!F$1+(Sheet1!$A$1-1)*10,FALSE)="---","---", (ROUND(VLOOKUP($A1663,Sheet1!$B$3:$AH$1266,Sheet1!F$1+(Sheet1!$A$1-1)*10,FALSE),IF(VLOOKUP($A1663,Sheet1!$B$3:$AH$1266,Sheet1!F$1+(Sheet1!$A$1-1)*10,FALSE)&gt;99999,-3,IF(VLOOKUP($A1663,Sheet1!$B$3:$AH$1266,Sheet1!F$1+(Sheet1!$A$1-1)*10,FALSE)&gt;9999,-2,IF(VLOOKUP($A1663,Sheet1!$B$3:$AH$1266,Sheet1!F$1+(Sheet1!$A$1-1)*10,FALSE)&gt;999,-1,0)))))))</f>
        <v>---</v>
      </c>
      <c r="W1663" s="392" t="str">
        <f>IF(ISNA(VLOOKUP($A1663,Sheet1!$B$3:$AH$1266,Sheet1!G$1+(Sheet1!$A$1-1)*10,FALSE))=TRUE,"---",IF(VLOOKUP($A1663,Sheet1!$B$3:$AH$1266,Sheet1!G$1+(Sheet1!$A$1-1)*10,FALSE)="---","---", (ROUND(VLOOKUP($A1663,Sheet1!$B$3:$AH$1266,Sheet1!G$1+(Sheet1!$A$1-1)*10,FALSE),IF(VLOOKUP($A1663,Sheet1!$B$3:$AH$1266,Sheet1!G$1+(Sheet1!$A$1-1)*10,FALSE)&gt;99999,-3,IF(VLOOKUP($A1663,Sheet1!$B$3:$AH$1266,Sheet1!G$1+(Sheet1!$A$1-1)*10,FALSE)&gt;9999,-2,IF(VLOOKUP($A1663,Sheet1!$B$3:$AH$1266,Sheet1!G$1+(Sheet1!$A$1-1)*10,FALSE)&gt;999,-1,0)))))))</f>
        <v>---</v>
      </c>
      <c r="X1663" s="392" t="str">
        <f>IF(ISNA(VLOOKUP($A1663,Sheet1!$B$3:$AH$1266,Sheet1!H$1+(Sheet1!$A$1-1)*10,FALSE))=TRUE,"---",IF(VLOOKUP($A1663,Sheet1!$B$3:$AH$1266,Sheet1!H$1+(Sheet1!$A$1-1)*10,FALSE)="---","---", (ROUND(VLOOKUP($A1663,Sheet1!$B$3:$AH$1266,Sheet1!H$1+(Sheet1!$A$1-1)*10,FALSE),IF(VLOOKUP($A1663,Sheet1!$B$3:$AH$1266,Sheet1!H$1+(Sheet1!$A$1-1)*10,FALSE)&gt;99999,-3,IF(VLOOKUP($A1663,Sheet1!$B$3:$AH$1266,Sheet1!H$1+(Sheet1!$A$1-1)*10,FALSE)&gt;9999,-2,IF(VLOOKUP($A1663,Sheet1!$B$3:$AH$1266,Sheet1!H$1+(Sheet1!$A$1-1)*10,FALSE)&gt;999,-1,0)))))))</f>
        <v>---</v>
      </c>
      <c r="Y1663" s="392" t="str">
        <f>IF(ISNA(VLOOKUP($A1663,Sheet1!$B$3:$AH$1266,Sheet1!I$1+(Sheet1!$A$1-1)*10,FALSE))=TRUE,"---",IF(VLOOKUP($A1663,Sheet1!$B$3:$AH$1266,Sheet1!I$1+(Sheet1!$A$1-1)*10,FALSE)="---","---", (ROUND(VLOOKUP($A1663,Sheet1!$B$3:$AH$1266,Sheet1!I$1+(Sheet1!$A$1-1)*10,FALSE),IF(VLOOKUP($A1663,Sheet1!$B$3:$AH$1266,Sheet1!I$1+(Sheet1!$A$1-1)*10,FALSE)&gt;99999,-3,IF(VLOOKUP($A1663,Sheet1!$B$3:$AH$1266,Sheet1!I$1+(Sheet1!$A$1-1)*10,FALSE)&gt;9999,-2,IF(VLOOKUP($A1663,Sheet1!$B$3:$AH$1266,Sheet1!I$1+(Sheet1!$A$1-1)*10,FALSE)&gt;999,-1,0)))))))</f>
        <v>---</v>
      </c>
      <c r="Z1663" s="392" t="str">
        <f>IF(ISNA(VLOOKUP($A1663,Sheet1!$B$3:$AH$1266,Sheet1!J$1+(Sheet1!$A$1-1)*10,FALSE))=TRUE,"---",IF(VLOOKUP($A1663,Sheet1!$B$3:$AH$1266,Sheet1!J$1+(Sheet1!$A$1-1)*10,FALSE)="---","---", (ROUND(VLOOKUP($A1663,Sheet1!$B$3:$AH$1266,Sheet1!J$1+(Sheet1!$A$1-1)*10,FALSE),IF(VLOOKUP($A1663,Sheet1!$B$3:$AH$1266,Sheet1!J$1+(Sheet1!$A$1-1)*10,FALSE)&gt;99999,-3,IF(VLOOKUP($A1663,Sheet1!$B$3:$AH$1266,Sheet1!J$1+(Sheet1!$A$1-1)*10,FALSE)&gt;9999,-2,IF(VLOOKUP($A1663,Sheet1!$B$3:$AH$1266,Sheet1!J$1+(Sheet1!$A$1-1)*10,FALSE)&gt;999,-1,0)))))))</f>
        <v>---</v>
      </c>
      <c r="AA1663" s="392" t="str">
        <f>IF(ISNA(VLOOKUP($A1663,Sheet1!$B$3:$AH$1266,Sheet1!K$1+(Sheet1!$A$1-1)*10,FALSE))=TRUE,"---",IF(VLOOKUP($A1663,Sheet1!$B$3:$AH$1266,Sheet1!K$1+(Sheet1!$A$1-1)*10,FALSE)="---","---", (ROUND(VLOOKUP($A1663,Sheet1!$B$3:$AH$1266,Sheet1!K$1+(Sheet1!$A$1-1)*10,FALSE),IF(VLOOKUP($A1663,Sheet1!$B$3:$AH$1266,Sheet1!K$1+(Sheet1!$A$1-1)*10,FALSE)&gt;99999,-3,IF(VLOOKUP($A1663,Sheet1!$B$3:$AH$1266,Sheet1!K$1+(Sheet1!$A$1-1)*10,FALSE)&gt;9999,-2,IF(VLOOKUP($A1663,Sheet1!$B$3:$AH$1266,Sheet1!K$1+(Sheet1!$A$1-1)*10,FALSE)&gt;999,-1,0)))))))</f>
        <v>---</v>
      </c>
      <c r="AB1663" s="392" t="str">
        <f>IF(ISNA(VLOOKUP($A1663,Sheet1!$B$3:$AH$1266,Sheet1!L$1+(Sheet1!$A$1-1)*10,FALSE))=TRUE,"---",IF(VLOOKUP($A1663,Sheet1!$B$3:$AH$1266,Sheet1!L$1+(Sheet1!$A$1-1)*10,FALSE)="---","---", (ROUND(VLOOKUP($A1663,Sheet1!$B$3:$AH$1266,Sheet1!L$1+(Sheet1!$A$1-1)*10,FALSE),IF(VLOOKUP($A1663,Sheet1!$B$3:$AH$1266,Sheet1!L$1+(Sheet1!$A$1-1)*10,FALSE)&gt;99999,-3,IF(VLOOKUP($A1663,Sheet1!$B$3:$AH$1266,Sheet1!L$1+(Sheet1!$A$1-1)*10,FALSE)&gt;9999,-2,IF(VLOOKUP($A1663,Sheet1!$B$3:$AH$1266,Sheet1!L$1+(Sheet1!$A$1-1)*10,FALSE)&gt;999,-1,0)))))))</f>
        <v>---</v>
      </c>
      <c r="AC1663" s="392" t="str">
        <f>IF(ISNA(VLOOKUP($A1663,Sheet1!$B$3:$AH$1266,Sheet1!M$1+(Sheet1!$A$1-1)*10,FALSE))=TRUE,"---",IF(VLOOKUP($A1663,Sheet1!$B$3:$AH$1266,Sheet1!M$1+(Sheet1!$A$1-1)*10,FALSE)="---","---", (ROUND(VLOOKUP($A1663,Sheet1!$B$3:$AH$1266,Sheet1!M$1+(Sheet1!$A$1-1)*10,FALSE),IF(VLOOKUP($A1663,Sheet1!$B$3:$AH$1266,Sheet1!M$1+(Sheet1!$A$1-1)*10,FALSE)&gt;99999,-3,IF(VLOOKUP($A1663,Sheet1!$B$3:$AH$1266,Sheet1!M$1+(Sheet1!$A$1-1)*10,FALSE)&gt;9999,-2,IF(VLOOKUP($A1663,Sheet1!$B$3:$AH$1266,Sheet1!M$1+(Sheet1!$A$1-1)*10,FALSE)&gt;999,-1,0)))))))</f>
        <v>---</v>
      </c>
      <c r="AD1663" s="392" t="str">
        <f>IF(ISNA(VLOOKUP($A1663,Sheet1!$B$3:$AH$1266,Sheet1!N$1+(Sheet1!$A$1-1)*10,FALSE))=TRUE,"---",IF(VLOOKUP($A1663,Sheet1!$B$3:$AH$1266,Sheet1!N$1+(Sheet1!$A$1-1)*10,FALSE)="---","---", (ROUND(VLOOKUP($A1663,Sheet1!$B$3:$AH$1266,Sheet1!N$1+(Sheet1!$A$1-1)*10,FALSE),IF(VLOOKUP($A1663,Sheet1!$B$3:$AH$1266,Sheet1!N$1+(Sheet1!$A$1-1)*10,FALSE)&gt;99999,-3,IF(VLOOKUP($A1663,Sheet1!$B$3:$AH$1266,Sheet1!N$1+(Sheet1!$A$1-1)*10,FALSE)&gt;9999,-2,IF(VLOOKUP($A1663,Sheet1!$B$3:$AH$1266,Sheet1!N$1+(Sheet1!$A$1-1)*10,FALSE)&gt;999,-1,0)))))))</f>
        <v>---</v>
      </c>
    </row>
    <row r="1664" spans="1:30" ht="25.5" customHeight="1" x14ac:dyDescent="0.25">
      <c r="A1664" s="133" t="s">
        <v>2434</v>
      </c>
      <c r="B1664" s="141" t="s">
        <v>2435</v>
      </c>
      <c r="C1664" s="133">
        <v>430647</v>
      </c>
      <c r="D1664" s="133">
        <v>771513</v>
      </c>
      <c r="E1664" s="67" t="s">
        <v>3054</v>
      </c>
      <c r="F1664" s="117" t="s">
        <v>4620</v>
      </c>
      <c r="G1664" s="118" t="s">
        <v>31</v>
      </c>
      <c r="H1664" s="136">
        <v>23.8</v>
      </c>
      <c r="I1664" s="119">
        <v>24152</v>
      </c>
      <c r="J1664" s="124">
        <v>4.08</v>
      </c>
      <c r="K1664" s="121" t="s">
        <v>4405</v>
      </c>
      <c r="L1664" s="122">
        <v>192</v>
      </c>
      <c r="M1664" s="123">
        <v>8.07</v>
      </c>
      <c r="N1664" s="121" t="s">
        <v>4405</v>
      </c>
      <c r="O1664" s="71" t="str">
        <f t="shared" ref="O1664:O1726" si="57">IF(U1664&lt;&gt;"---",IF(L1664&lt;W1664,"&gt;50",IF(AND(L1664&gt;=W1664,L1664&lt;=X1664),(W$8-(((LOG(L1664)-LOG(W1664))/((LOG(X1664)-LOG(W1664)))*(W$8-X$8)))),IF(AND(L1664&gt;=X1664,L1664&lt;=Y1664),(X$8-(((LOG(L1664)-LOG(X1664))/((LOG(Y1664)-LOG(X1664)))*(X$8-Y$8)))),IF(AND(L1664&gt;=Y1664,L1664&lt;=Z1664),(Y$8-(((LOG(L1664)-LOG(Y1664))/((LOG(Z1664)-LOG(Y1664)))*(Y$8-Z$8)))),IF(AND(L1664&gt;=Z1664,L1664&lt;=AA1664),(Z$8-(((LOG(L1664)-LOG(Z1664))/((LOG(AA1664)-LOG(Z1664)))*(Z$8-AA$8)))),IF(AND(L1664&gt;=AA1664,L1664&lt;=AB1664),(AA$8-(((LOG(L1664)-LOG(AA1664))/((LOG(AB1664)-LOG(AA1664)))*(AA$8-AB$8)))),IF(AND(L1664&gt;=AB1664,L1664&lt;=AC1664),(AB$8-(((LOG(L1664)-LOG(AB1664))/((LOG(AC1664)-LOG(AB1664)))*(AB$8-AC$8)))),IF(AND(L1664&gt;=AC1664,L1664&lt;=AD1664),(AC$8-(((LOG(L1664)-LOG(AC1664))/((LOG(AD1664)-LOG(AC1664)))*(AC$8-AD$8)))),IF(L1664&gt;AD1664*1.1,"&lt;0.2",0.2))))))))),"")</f>
        <v>&gt;50</v>
      </c>
      <c r="P1664" s="71">
        <f>IF(O1664&lt;&gt;"",VLOOKUP($A1664,Sheet4!$A$2:$O$1309,14,FALSE)*100,"")</f>
        <v>9.1689758006314079</v>
      </c>
      <c r="Q1664" s="71">
        <f>IF(P1664&lt;&gt;"",VLOOKUP($A1664,Sheet4!$A$2:$O$1309,15,FALSE)*100,"")</f>
        <v>61.014473309809922</v>
      </c>
      <c r="R1664" s="73" t="str">
        <f t="shared" si="56"/>
        <v>&lt;2</v>
      </c>
      <c r="S1664" s="63" t="s">
        <v>4368</v>
      </c>
      <c r="T1664" s="63" t="str">
        <f>IF(ISNA(VLOOKUP(A1664,Sheet1!B$3:C$1266,2,FALSE)=TRUE),"NC",VLOOKUP(A1664,Sheet1!B$3:C$1266,2,FALSE))</f>
        <v>Rural</v>
      </c>
      <c r="U1664" s="66">
        <f>IF(ISNA(VLOOKUP($A1664,Sheet1!$B$3:$AH$1266,Sheet1!E$1+(Sheet1!$A$1-1)*10,FALSE))=TRUE,"---",IF(VLOOKUP($A1664,Sheet1!$B$3:$AH$1266,Sheet1!E$1+(Sheet1!$A$1-1)*10,FALSE)="---","---", (ROUND(VLOOKUP($A1664,Sheet1!$B$3:$AH$1266,Sheet1!E$1+(Sheet1!$A$1-1)*10,FALSE),IF(VLOOKUP($A1664,Sheet1!$B$3:$AH$1266,Sheet1!E$1+(Sheet1!$A$1-1)*10,FALSE)&gt;99999,-3,IF(VLOOKUP($A1664,Sheet1!$B$3:$AH$1266,Sheet1!E$1+(Sheet1!$A$1-1)*10,FALSE)&gt;9999,-2,IF(VLOOKUP($A1664,Sheet1!$B$3:$AH$1266,Sheet1!E$1+(Sheet1!$A$1-1)*10,FALSE)&gt;999,-1,0)))))))</f>
        <v>172</v>
      </c>
      <c r="V1664" s="66">
        <f>IF(ISNA(VLOOKUP($A1664,Sheet1!$B$3:$AH$1266,Sheet1!F$1+(Sheet1!$A$1-1)*10,FALSE))=TRUE,"---",IF(VLOOKUP($A1664,Sheet1!$B$3:$AH$1266,Sheet1!F$1+(Sheet1!$A$1-1)*10,FALSE)="---","---", (ROUND(VLOOKUP($A1664,Sheet1!$B$3:$AH$1266,Sheet1!F$1+(Sheet1!$A$1-1)*10,FALSE),IF(VLOOKUP($A1664,Sheet1!$B$3:$AH$1266,Sheet1!F$1+(Sheet1!$A$1-1)*10,FALSE)&gt;99999,-3,IF(VLOOKUP($A1664,Sheet1!$B$3:$AH$1266,Sheet1!F$1+(Sheet1!$A$1-1)*10,FALSE)&gt;9999,-2,IF(VLOOKUP($A1664,Sheet1!$B$3:$AH$1266,Sheet1!F$1+(Sheet1!$A$1-1)*10,FALSE)&gt;999,-1,0)))))))</f>
        <v>197</v>
      </c>
      <c r="W1664" s="66">
        <f>IF(ISNA(VLOOKUP($A1664,Sheet1!$B$3:$AH$1266,Sheet1!G$1+(Sheet1!$A$1-1)*10,FALSE))=TRUE,"---",IF(VLOOKUP($A1664,Sheet1!$B$3:$AH$1266,Sheet1!G$1+(Sheet1!$A$1-1)*10,FALSE)="---","---", (ROUND(VLOOKUP($A1664,Sheet1!$B$3:$AH$1266,Sheet1!G$1+(Sheet1!$A$1-1)*10,FALSE),IF(VLOOKUP($A1664,Sheet1!$B$3:$AH$1266,Sheet1!G$1+(Sheet1!$A$1-1)*10,FALSE)&gt;99999,-3,IF(VLOOKUP($A1664,Sheet1!$B$3:$AH$1266,Sheet1!G$1+(Sheet1!$A$1-1)*10,FALSE)&gt;9999,-2,IF(VLOOKUP($A1664,Sheet1!$B$3:$AH$1266,Sheet1!G$1+(Sheet1!$A$1-1)*10,FALSE)&gt;999,-1,0)))))))</f>
        <v>229</v>
      </c>
      <c r="X1664" s="66">
        <f>IF(ISNA(VLOOKUP($A1664,Sheet1!$B$3:$AH$1266,Sheet1!H$1+(Sheet1!$A$1-1)*10,FALSE))=TRUE,"---",IF(VLOOKUP($A1664,Sheet1!$B$3:$AH$1266,Sheet1!H$1+(Sheet1!$A$1-1)*10,FALSE)="---","---", (ROUND(VLOOKUP($A1664,Sheet1!$B$3:$AH$1266,Sheet1!H$1+(Sheet1!$A$1-1)*10,FALSE),IF(VLOOKUP($A1664,Sheet1!$B$3:$AH$1266,Sheet1!H$1+(Sheet1!$A$1-1)*10,FALSE)&gt;99999,-3,IF(VLOOKUP($A1664,Sheet1!$B$3:$AH$1266,Sheet1!H$1+(Sheet1!$A$1-1)*10,FALSE)&gt;9999,-2,IF(VLOOKUP($A1664,Sheet1!$B$3:$AH$1266,Sheet1!H$1+(Sheet1!$A$1-1)*10,FALSE)&gt;999,-1,0)))))))</f>
        <v>307</v>
      </c>
      <c r="Y1664" s="66">
        <f>IF(ISNA(VLOOKUP($A1664,Sheet1!$B$3:$AH$1266,Sheet1!I$1+(Sheet1!$A$1-1)*10,FALSE))=TRUE,"---",IF(VLOOKUP($A1664,Sheet1!$B$3:$AH$1266,Sheet1!I$1+(Sheet1!$A$1-1)*10,FALSE)="---","---", (ROUND(VLOOKUP($A1664,Sheet1!$B$3:$AH$1266,Sheet1!I$1+(Sheet1!$A$1-1)*10,FALSE),IF(VLOOKUP($A1664,Sheet1!$B$3:$AH$1266,Sheet1!I$1+(Sheet1!$A$1-1)*10,FALSE)&gt;99999,-3,IF(VLOOKUP($A1664,Sheet1!$B$3:$AH$1266,Sheet1!I$1+(Sheet1!$A$1-1)*10,FALSE)&gt;9999,-2,IF(VLOOKUP($A1664,Sheet1!$B$3:$AH$1266,Sheet1!I$1+(Sheet1!$A$1-1)*10,FALSE)&gt;999,-1,0)))))))</f>
        <v>358</v>
      </c>
      <c r="Z1664" s="66">
        <f>IF(ISNA(VLOOKUP($A1664,Sheet1!$B$3:$AH$1266,Sheet1!J$1+(Sheet1!$A$1-1)*10,FALSE))=TRUE,"---",IF(VLOOKUP($A1664,Sheet1!$B$3:$AH$1266,Sheet1!J$1+(Sheet1!$A$1-1)*10,FALSE)="---","---", (ROUND(VLOOKUP($A1664,Sheet1!$B$3:$AH$1266,Sheet1!J$1+(Sheet1!$A$1-1)*10,FALSE),IF(VLOOKUP($A1664,Sheet1!$B$3:$AH$1266,Sheet1!J$1+(Sheet1!$A$1-1)*10,FALSE)&gt;99999,-3,IF(VLOOKUP($A1664,Sheet1!$B$3:$AH$1266,Sheet1!J$1+(Sheet1!$A$1-1)*10,FALSE)&gt;9999,-2,IF(VLOOKUP($A1664,Sheet1!$B$3:$AH$1266,Sheet1!J$1+(Sheet1!$A$1-1)*10,FALSE)&gt;999,-1,0)))))))</f>
        <v>420</v>
      </c>
      <c r="AA1664" s="66">
        <f>IF(ISNA(VLOOKUP($A1664,Sheet1!$B$3:$AH$1266,Sheet1!K$1+(Sheet1!$A$1-1)*10,FALSE))=TRUE,"---",IF(VLOOKUP($A1664,Sheet1!$B$3:$AH$1266,Sheet1!K$1+(Sheet1!$A$1-1)*10,FALSE)="---","---", (ROUND(VLOOKUP($A1664,Sheet1!$B$3:$AH$1266,Sheet1!K$1+(Sheet1!$A$1-1)*10,FALSE),IF(VLOOKUP($A1664,Sheet1!$B$3:$AH$1266,Sheet1!K$1+(Sheet1!$A$1-1)*10,FALSE)&gt;99999,-3,IF(VLOOKUP($A1664,Sheet1!$B$3:$AH$1266,Sheet1!K$1+(Sheet1!$A$1-1)*10,FALSE)&gt;9999,-2,IF(VLOOKUP($A1664,Sheet1!$B$3:$AH$1266,Sheet1!K$1+(Sheet1!$A$1-1)*10,FALSE)&gt;999,-1,0)))))))</f>
        <v>464</v>
      </c>
      <c r="AB1664" s="66">
        <f>IF(ISNA(VLOOKUP($A1664,Sheet1!$B$3:$AH$1266,Sheet1!L$1+(Sheet1!$A$1-1)*10,FALSE))=TRUE,"---",IF(VLOOKUP($A1664,Sheet1!$B$3:$AH$1266,Sheet1!L$1+(Sheet1!$A$1-1)*10,FALSE)="---","---", (ROUND(VLOOKUP($A1664,Sheet1!$B$3:$AH$1266,Sheet1!L$1+(Sheet1!$A$1-1)*10,FALSE),IF(VLOOKUP($A1664,Sheet1!$B$3:$AH$1266,Sheet1!L$1+(Sheet1!$A$1-1)*10,FALSE)&gt;99999,-3,IF(VLOOKUP($A1664,Sheet1!$B$3:$AH$1266,Sheet1!L$1+(Sheet1!$A$1-1)*10,FALSE)&gt;9999,-2,IF(VLOOKUP($A1664,Sheet1!$B$3:$AH$1266,Sheet1!L$1+(Sheet1!$A$1-1)*10,FALSE)&gt;999,-1,0)))))))</f>
        <v>506</v>
      </c>
      <c r="AC1664" s="66">
        <f>IF(ISNA(VLOOKUP($A1664,Sheet1!$B$3:$AH$1266,Sheet1!M$1+(Sheet1!$A$1-1)*10,FALSE))=TRUE,"---",IF(VLOOKUP($A1664,Sheet1!$B$3:$AH$1266,Sheet1!M$1+(Sheet1!$A$1-1)*10,FALSE)="---","---", (ROUND(VLOOKUP($A1664,Sheet1!$B$3:$AH$1266,Sheet1!M$1+(Sheet1!$A$1-1)*10,FALSE),IF(VLOOKUP($A1664,Sheet1!$B$3:$AH$1266,Sheet1!M$1+(Sheet1!$A$1-1)*10,FALSE)&gt;99999,-3,IF(VLOOKUP($A1664,Sheet1!$B$3:$AH$1266,Sheet1!M$1+(Sheet1!$A$1-1)*10,FALSE)&gt;9999,-2,IF(VLOOKUP($A1664,Sheet1!$B$3:$AH$1266,Sheet1!M$1+(Sheet1!$A$1-1)*10,FALSE)&gt;999,-1,0)))))))</f>
        <v>551</v>
      </c>
      <c r="AD1664" s="66">
        <f>IF(ISNA(VLOOKUP($A1664,Sheet1!$B$3:$AH$1266,Sheet1!N$1+(Sheet1!$A$1-1)*10,FALSE))=TRUE,"---",IF(VLOOKUP($A1664,Sheet1!$B$3:$AH$1266,Sheet1!N$1+(Sheet1!$A$1-1)*10,FALSE)="---","---", (ROUND(VLOOKUP($A1664,Sheet1!$B$3:$AH$1266,Sheet1!N$1+(Sheet1!$A$1-1)*10,FALSE),IF(VLOOKUP($A1664,Sheet1!$B$3:$AH$1266,Sheet1!N$1+(Sheet1!$A$1-1)*10,FALSE)&gt;99999,-3,IF(VLOOKUP($A1664,Sheet1!$B$3:$AH$1266,Sheet1!N$1+(Sheet1!$A$1-1)*10,FALSE)&gt;9999,-2,IF(VLOOKUP($A1664,Sheet1!$B$3:$AH$1266,Sheet1!N$1+(Sheet1!$A$1-1)*10,FALSE)&gt;999,-1,0)))))))</f>
        <v>603</v>
      </c>
    </row>
    <row r="1665" spans="1:30" ht="25.5" customHeight="1" x14ac:dyDescent="0.25">
      <c r="A1665" s="125" t="s">
        <v>2436</v>
      </c>
      <c r="B1665" s="126" t="s">
        <v>2437</v>
      </c>
      <c r="C1665" s="125">
        <v>430559</v>
      </c>
      <c r="D1665" s="125">
        <v>770348</v>
      </c>
      <c r="E1665" s="70" t="s">
        <v>3054</v>
      </c>
      <c r="F1665" s="52" t="s">
        <v>4897</v>
      </c>
      <c r="G1665" s="127" t="s">
        <v>286</v>
      </c>
      <c r="H1665" s="128">
        <v>16.2</v>
      </c>
      <c r="I1665" s="112">
        <v>25317</v>
      </c>
      <c r="J1665" s="113">
        <v>5.69</v>
      </c>
      <c r="K1665" s="114" t="s">
        <v>4405</v>
      </c>
      <c r="L1665" s="115">
        <v>225</v>
      </c>
      <c r="M1665" s="116">
        <v>13.9</v>
      </c>
      <c r="N1665" s="114" t="s">
        <v>4405</v>
      </c>
      <c r="O1665" s="68">
        <f t="shared" si="57"/>
        <v>25.629905887279421</v>
      </c>
      <c r="P1665" s="68">
        <f>IF(O1665&lt;&gt;"",VLOOKUP($A1665,Sheet4!$A$2:$O$1309,14,FALSE)*100,"")</f>
        <v>7.9115196284189615</v>
      </c>
      <c r="Q1665" s="68">
        <f>IF(P1665&lt;&gt;"",VLOOKUP($A1665,Sheet4!$A$2:$O$1309,15,FALSE)*100,"")</f>
        <v>55.394297695934966</v>
      </c>
      <c r="R1665" s="74">
        <f t="shared" si="56"/>
        <v>4</v>
      </c>
      <c r="S1665" s="64" t="s">
        <v>4368</v>
      </c>
      <c r="T1665" s="64" t="str">
        <f>IF(ISNA(VLOOKUP(A1665,Sheet1!B$3:C$1266,2,FALSE)=TRUE),"NC",VLOOKUP(A1665,Sheet1!B$3:C$1266,2,FALSE))</f>
        <v>Rural</v>
      </c>
      <c r="U1665" s="65">
        <f>IF(ISNA(VLOOKUP($A1665,Sheet1!$B$3:$AH$1266,Sheet1!E$1+(Sheet1!$A$1-1)*10,FALSE))=TRUE,"---",IF(VLOOKUP($A1665,Sheet1!$B$3:$AH$1266,Sheet1!E$1+(Sheet1!$A$1-1)*10,FALSE)="---","---", (ROUND(VLOOKUP($A1665,Sheet1!$B$3:$AH$1266,Sheet1!E$1+(Sheet1!$A$1-1)*10,FALSE),IF(VLOOKUP($A1665,Sheet1!$B$3:$AH$1266,Sheet1!E$1+(Sheet1!$A$1-1)*10,FALSE)&gt;99999,-3,IF(VLOOKUP($A1665,Sheet1!$B$3:$AH$1266,Sheet1!E$1+(Sheet1!$A$1-1)*10,FALSE)&gt;9999,-2,IF(VLOOKUP($A1665,Sheet1!$B$3:$AH$1266,Sheet1!E$1+(Sheet1!$A$1-1)*10,FALSE)&gt;999,-1,0)))))))</f>
        <v>143</v>
      </c>
      <c r="V1665" s="65">
        <f>IF(ISNA(VLOOKUP($A1665,Sheet1!$B$3:$AH$1266,Sheet1!F$1+(Sheet1!$A$1-1)*10,FALSE))=TRUE,"---",IF(VLOOKUP($A1665,Sheet1!$B$3:$AH$1266,Sheet1!F$1+(Sheet1!$A$1-1)*10,FALSE)="---","---", (ROUND(VLOOKUP($A1665,Sheet1!$B$3:$AH$1266,Sheet1!F$1+(Sheet1!$A$1-1)*10,FALSE),IF(VLOOKUP($A1665,Sheet1!$B$3:$AH$1266,Sheet1!F$1+(Sheet1!$A$1-1)*10,FALSE)&gt;99999,-3,IF(VLOOKUP($A1665,Sheet1!$B$3:$AH$1266,Sheet1!F$1+(Sheet1!$A$1-1)*10,FALSE)&gt;9999,-2,IF(VLOOKUP($A1665,Sheet1!$B$3:$AH$1266,Sheet1!F$1+(Sheet1!$A$1-1)*10,FALSE)&gt;999,-1,0)))))))</f>
        <v>161</v>
      </c>
      <c r="W1665" s="65">
        <f>IF(ISNA(VLOOKUP($A1665,Sheet1!$B$3:$AH$1266,Sheet1!G$1+(Sheet1!$A$1-1)*10,FALSE))=TRUE,"---",IF(VLOOKUP($A1665,Sheet1!$B$3:$AH$1266,Sheet1!G$1+(Sheet1!$A$1-1)*10,FALSE)="---","---", (ROUND(VLOOKUP($A1665,Sheet1!$B$3:$AH$1266,Sheet1!G$1+(Sheet1!$A$1-1)*10,FALSE),IF(VLOOKUP($A1665,Sheet1!$B$3:$AH$1266,Sheet1!G$1+(Sheet1!$A$1-1)*10,FALSE)&gt;99999,-3,IF(VLOOKUP($A1665,Sheet1!$B$3:$AH$1266,Sheet1!G$1+(Sheet1!$A$1-1)*10,FALSE)&gt;9999,-2,IF(VLOOKUP($A1665,Sheet1!$B$3:$AH$1266,Sheet1!G$1+(Sheet1!$A$1-1)*10,FALSE)&gt;999,-1,0)))))))</f>
        <v>183</v>
      </c>
      <c r="X1665" s="65">
        <f>IF(ISNA(VLOOKUP($A1665,Sheet1!$B$3:$AH$1266,Sheet1!H$1+(Sheet1!$A$1-1)*10,FALSE))=TRUE,"---",IF(VLOOKUP($A1665,Sheet1!$B$3:$AH$1266,Sheet1!H$1+(Sheet1!$A$1-1)*10,FALSE)="---","---", (ROUND(VLOOKUP($A1665,Sheet1!$B$3:$AH$1266,Sheet1!H$1+(Sheet1!$A$1-1)*10,FALSE),IF(VLOOKUP($A1665,Sheet1!$B$3:$AH$1266,Sheet1!H$1+(Sheet1!$A$1-1)*10,FALSE)&gt;99999,-3,IF(VLOOKUP($A1665,Sheet1!$B$3:$AH$1266,Sheet1!H$1+(Sheet1!$A$1-1)*10,FALSE)&gt;9999,-2,IF(VLOOKUP($A1665,Sheet1!$B$3:$AH$1266,Sheet1!H$1+(Sheet1!$A$1-1)*10,FALSE)&gt;999,-1,0)))))))</f>
        <v>236</v>
      </c>
      <c r="Y1665" s="65">
        <f>IF(ISNA(VLOOKUP($A1665,Sheet1!$B$3:$AH$1266,Sheet1!I$1+(Sheet1!$A$1-1)*10,FALSE))=TRUE,"---",IF(VLOOKUP($A1665,Sheet1!$B$3:$AH$1266,Sheet1!I$1+(Sheet1!$A$1-1)*10,FALSE)="---","---", (ROUND(VLOOKUP($A1665,Sheet1!$B$3:$AH$1266,Sheet1!I$1+(Sheet1!$A$1-1)*10,FALSE),IF(VLOOKUP($A1665,Sheet1!$B$3:$AH$1266,Sheet1!I$1+(Sheet1!$A$1-1)*10,FALSE)&gt;99999,-3,IF(VLOOKUP($A1665,Sheet1!$B$3:$AH$1266,Sheet1!I$1+(Sheet1!$A$1-1)*10,FALSE)&gt;9999,-2,IF(VLOOKUP($A1665,Sheet1!$B$3:$AH$1266,Sheet1!I$1+(Sheet1!$A$1-1)*10,FALSE)&gt;999,-1,0)))))))</f>
        <v>269</v>
      </c>
      <c r="Z1665" s="65">
        <f>IF(ISNA(VLOOKUP($A1665,Sheet1!$B$3:$AH$1266,Sheet1!J$1+(Sheet1!$A$1-1)*10,FALSE))=TRUE,"---",IF(VLOOKUP($A1665,Sheet1!$B$3:$AH$1266,Sheet1!J$1+(Sheet1!$A$1-1)*10,FALSE)="---","---", (ROUND(VLOOKUP($A1665,Sheet1!$B$3:$AH$1266,Sheet1!J$1+(Sheet1!$A$1-1)*10,FALSE),IF(VLOOKUP($A1665,Sheet1!$B$3:$AH$1266,Sheet1!J$1+(Sheet1!$A$1-1)*10,FALSE)&gt;99999,-3,IF(VLOOKUP($A1665,Sheet1!$B$3:$AH$1266,Sheet1!J$1+(Sheet1!$A$1-1)*10,FALSE)&gt;9999,-2,IF(VLOOKUP($A1665,Sheet1!$B$3:$AH$1266,Sheet1!J$1+(Sheet1!$A$1-1)*10,FALSE)&gt;999,-1,0)))))))</f>
        <v>309</v>
      </c>
      <c r="AA1665" s="65">
        <f>IF(ISNA(VLOOKUP($A1665,Sheet1!$B$3:$AH$1266,Sheet1!K$1+(Sheet1!$A$1-1)*10,FALSE))=TRUE,"---",IF(VLOOKUP($A1665,Sheet1!$B$3:$AH$1266,Sheet1!K$1+(Sheet1!$A$1-1)*10,FALSE)="---","---", (ROUND(VLOOKUP($A1665,Sheet1!$B$3:$AH$1266,Sheet1!K$1+(Sheet1!$A$1-1)*10,FALSE),IF(VLOOKUP($A1665,Sheet1!$B$3:$AH$1266,Sheet1!K$1+(Sheet1!$A$1-1)*10,FALSE)&gt;99999,-3,IF(VLOOKUP($A1665,Sheet1!$B$3:$AH$1266,Sheet1!K$1+(Sheet1!$A$1-1)*10,FALSE)&gt;9999,-2,IF(VLOOKUP($A1665,Sheet1!$B$3:$AH$1266,Sheet1!K$1+(Sheet1!$A$1-1)*10,FALSE)&gt;999,-1,0)))))))</f>
        <v>336</v>
      </c>
      <c r="AB1665" s="65">
        <f>IF(ISNA(VLOOKUP($A1665,Sheet1!$B$3:$AH$1266,Sheet1!L$1+(Sheet1!$A$1-1)*10,FALSE))=TRUE,"---",IF(VLOOKUP($A1665,Sheet1!$B$3:$AH$1266,Sheet1!L$1+(Sheet1!$A$1-1)*10,FALSE)="---","---", (ROUND(VLOOKUP($A1665,Sheet1!$B$3:$AH$1266,Sheet1!L$1+(Sheet1!$A$1-1)*10,FALSE),IF(VLOOKUP($A1665,Sheet1!$B$3:$AH$1266,Sheet1!L$1+(Sheet1!$A$1-1)*10,FALSE)&gt;99999,-3,IF(VLOOKUP($A1665,Sheet1!$B$3:$AH$1266,Sheet1!L$1+(Sheet1!$A$1-1)*10,FALSE)&gt;9999,-2,IF(VLOOKUP($A1665,Sheet1!$B$3:$AH$1266,Sheet1!L$1+(Sheet1!$A$1-1)*10,FALSE)&gt;999,-1,0)))))))</f>
        <v>361</v>
      </c>
      <c r="AC1665" s="65">
        <f>IF(ISNA(VLOOKUP($A1665,Sheet1!$B$3:$AH$1266,Sheet1!M$1+(Sheet1!$A$1-1)*10,FALSE))=TRUE,"---",IF(VLOOKUP($A1665,Sheet1!$B$3:$AH$1266,Sheet1!M$1+(Sheet1!$A$1-1)*10,FALSE)="---","---", (ROUND(VLOOKUP($A1665,Sheet1!$B$3:$AH$1266,Sheet1!M$1+(Sheet1!$A$1-1)*10,FALSE),IF(VLOOKUP($A1665,Sheet1!$B$3:$AH$1266,Sheet1!M$1+(Sheet1!$A$1-1)*10,FALSE)&gt;99999,-3,IF(VLOOKUP($A1665,Sheet1!$B$3:$AH$1266,Sheet1!M$1+(Sheet1!$A$1-1)*10,FALSE)&gt;9999,-2,IF(VLOOKUP($A1665,Sheet1!$B$3:$AH$1266,Sheet1!M$1+(Sheet1!$A$1-1)*10,FALSE)&gt;999,-1,0)))))))</f>
        <v>388</v>
      </c>
      <c r="AD1665" s="65">
        <f>IF(ISNA(VLOOKUP($A1665,Sheet1!$B$3:$AH$1266,Sheet1!N$1+(Sheet1!$A$1-1)*10,FALSE))=TRUE,"---",IF(VLOOKUP($A1665,Sheet1!$B$3:$AH$1266,Sheet1!N$1+(Sheet1!$A$1-1)*10,FALSE)="---","---", (ROUND(VLOOKUP($A1665,Sheet1!$B$3:$AH$1266,Sheet1!N$1+(Sheet1!$A$1-1)*10,FALSE),IF(VLOOKUP($A1665,Sheet1!$B$3:$AH$1266,Sheet1!N$1+(Sheet1!$A$1-1)*10,FALSE)&gt;99999,-3,IF(VLOOKUP($A1665,Sheet1!$B$3:$AH$1266,Sheet1!N$1+(Sheet1!$A$1-1)*10,FALSE)&gt;9999,-2,IF(VLOOKUP($A1665,Sheet1!$B$3:$AH$1266,Sheet1!N$1+(Sheet1!$A$1-1)*10,FALSE)&gt;999,-1,0)))))))</f>
        <v>419</v>
      </c>
    </row>
    <row r="1666" spans="1:30" ht="25.5" customHeight="1" x14ac:dyDescent="0.25">
      <c r="A1666" s="133" t="s">
        <v>2438</v>
      </c>
      <c r="B1666" s="141" t="s">
        <v>2439</v>
      </c>
      <c r="C1666" s="133">
        <v>430247</v>
      </c>
      <c r="D1666" s="133">
        <v>770256</v>
      </c>
      <c r="E1666" s="67" t="s">
        <v>3054</v>
      </c>
      <c r="F1666" s="117" t="s">
        <v>4495</v>
      </c>
      <c r="G1666" s="118" t="s">
        <v>286</v>
      </c>
      <c r="H1666" s="136">
        <v>0.57999999999999996</v>
      </c>
      <c r="I1666" s="119">
        <v>27807</v>
      </c>
      <c r="J1666" s="124">
        <v>5.33</v>
      </c>
      <c r="K1666" s="121" t="s">
        <v>4405</v>
      </c>
      <c r="L1666" s="122">
        <v>31</v>
      </c>
      <c r="M1666" s="123">
        <v>53</v>
      </c>
      <c r="N1666" s="121" t="s">
        <v>4405</v>
      </c>
      <c r="O1666" s="71">
        <f t="shared" si="57"/>
        <v>8.4281400075560473</v>
      </c>
      <c r="P1666" s="71">
        <f>IF(O1666&lt;&gt;"",VLOOKUP($A1666,Sheet4!$A$2:$O$1309,14,FALSE)*100,"")</f>
        <v>1.6473855015570193</v>
      </c>
      <c r="Q1666" s="71">
        <f>IF(P1666&lt;&gt;"",VLOOKUP($A1666,Sheet4!$A$2:$O$1309,15,FALSE)*100,"")</f>
        <v>15.015864480938291</v>
      </c>
      <c r="R1666" s="73">
        <f t="shared" si="56"/>
        <v>10</v>
      </c>
      <c r="S1666" s="63" t="s">
        <v>4368</v>
      </c>
      <c r="T1666" s="63" t="str">
        <f>IF(ISNA(VLOOKUP(A1666,Sheet1!B$3:C$1266,2,FALSE)=TRUE),"NC",VLOOKUP(A1666,Sheet1!B$3:C$1266,2,FALSE))</f>
        <v>Rural10</v>
      </c>
      <c r="U1666" s="66">
        <f>IF(ISNA(VLOOKUP($A1666,Sheet1!$B$3:$AH$1266,Sheet1!E$1+(Sheet1!$A$1-1)*10,FALSE))=TRUE,"---",IF(VLOOKUP($A1666,Sheet1!$B$3:$AH$1266,Sheet1!E$1+(Sheet1!$A$1-1)*10,FALSE)="---","---", (ROUND(VLOOKUP($A1666,Sheet1!$B$3:$AH$1266,Sheet1!E$1+(Sheet1!$A$1-1)*10,FALSE),IF(VLOOKUP($A1666,Sheet1!$B$3:$AH$1266,Sheet1!E$1+(Sheet1!$A$1-1)*10,FALSE)&gt;99999,-3,IF(VLOOKUP($A1666,Sheet1!$B$3:$AH$1266,Sheet1!E$1+(Sheet1!$A$1-1)*10,FALSE)&gt;9999,-2,IF(VLOOKUP($A1666,Sheet1!$B$3:$AH$1266,Sheet1!E$1+(Sheet1!$A$1-1)*10,FALSE)&gt;999,-1,0)))))))</f>
        <v>17</v>
      </c>
      <c r="V1666" s="66">
        <f>IF(ISNA(VLOOKUP($A1666,Sheet1!$B$3:$AH$1266,Sheet1!F$1+(Sheet1!$A$1-1)*10,FALSE))=TRUE,"---",IF(VLOOKUP($A1666,Sheet1!$B$3:$AH$1266,Sheet1!F$1+(Sheet1!$A$1-1)*10,FALSE)="---","---", (ROUND(VLOOKUP($A1666,Sheet1!$B$3:$AH$1266,Sheet1!F$1+(Sheet1!$A$1-1)*10,FALSE),IF(VLOOKUP($A1666,Sheet1!$B$3:$AH$1266,Sheet1!F$1+(Sheet1!$A$1-1)*10,FALSE)&gt;99999,-3,IF(VLOOKUP($A1666,Sheet1!$B$3:$AH$1266,Sheet1!F$1+(Sheet1!$A$1-1)*10,FALSE)&gt;9999,-2,IF(VLOOKUP($A1666,Sheet1!$B$3:$AH$1266,Sheet1!F$1+(Sheet1!$A$1-1)*10,FALSE)&gt;999,-1,0)))))))</f>
        <v>19</v>
      </c>
      <c r="W1666" s="66">
        <f>IF(ISNA(VLOOKUP($A1666,Sheet1!$B$3:$AH$1266,Sheet1!G$1+(Sheet1!$A$1-1)*10,FALSE))=TRUE,"---",IF(VLOOKUP($A1666,Sheet1!$B$3:$AH$1266,Sheet1!G$1+(Sheet1!$A$1-1)*10,FALSE)="---","---", (ROUND(VLOOKUP($A1666,Sheet1!$B$3:$AH$1266,Sheet1!G$1+(Sheet1!$A$1-1)*10,FALSE),IF(VLOOKUP($A1666,Sheet1!$B$3:$AH$1266,Sheet1!G$1+(Sheet1!$A$1-1)*10,FALSE)&gt;99999,-3,IF(VLOOKUP($A1666,Sheet1!$B$3:$AH$1266,Sheet1!G$1+(Sheet1!$A$1-1)*10,FALSE)&gt;9999,-2,IF(VLOOKUP($A1666,Sheet1!$B$3:$AH$1266,Sheet1!G$1+(Sheet1!$A$1-1)*10,FALSE)&gt;999,-1,0)))))))</f>
        <v>21</v>
      </c>
      <c r="X1666" s="66">
        <f>IF(ISNA(VLOOKUP($A1666,Sheet1!$B$3:$AH$1266,Sheet1!H$1+(Sheet1!$A$1-1)*10,FALSE))=TRUE,"---",IF(VLOOKUP($A1666,Sheet1!$B$3:$AH$1266,Sheet1!H$1+(Sheet1!$A$1-1)*10,FALSE)="---","---", (ROUND(VLOOKUP($A1666,Sheet1!$B$3:$AH$1266,Sheet1!H$1+(Sheet1!$A$1-1)*10,FALSE),IF(VLOOKUP($A1666,Sheet1!$B$3:$AH$1266,Sheet1!H$1+(Sheet1!$A$1-1)*10,FALSE)&gt;99999,-3,IF(VLOOKUP($A1666,Sheet1!$B$3:$AH$1266,Sheet1!H$1+(Sheet1!$A$1-1)*10,FALSE)&gt;9999,-2,IF(VLOOKUP($A1666,Sheet1!$B$3:$AH$1266,Sheet1!H$1+(Sheet1!$A$1-1)*10,FALSE)&gt;999,-1,0)))))))</f>
        <v>27</v>
      </c>
      <c r="Y1666" s="66">
        <f>IF(ISNA(VLOOKUP($A1666,Sheet1!$B$3:$AH$1266,Sheet1!I$1+(Sheet1!$A$1-1)*10,FALSE))=TRUE,"---",IF(VLOOKUP($A1666,Sheet1!$B$3:$AH$1266,Sheet1!I$1+(Sheet1!$A$1-1)*10,FALSE)="---","---", (ROUND(VLOOKUP($A1666,Sheet1!$B$3:$AH$1266,Sheet1!I$1+(Sheet1!$A$1-1)*10,FALSE),IF(VLOOKUP($A1666,Sheet1!$B$3:$AH$1266,Sheet1!I$1+(Sheet1!$A$1-1)*10,FALSE)&gt;99999,-3,IF(VLOOKUP($A1666,Sheet1!$B$3:$AH$1266,Sheet1!I$1+(Sheet1!$A$1-1)*10,FALSE)&gt;9999,-2,IF(VLOOKUP($A1666,Sheet1!$B$3:$AH$1266,Sheet1!I$1+(Sheet1!$A$1-1)*10,FALSE)&gt;999,-1,0)))))))</f>
        <v>30</v>
      </c>
      <c r="Z1666" s="66">
        <f>IF(ISNA(VLOOKUP($A1666,Sheet1!$B$3:$AH$1266,Sheet1!J$1+(Sheet1!$A$1-1)*10,FALSE))=TRUE,"---",IF(VLOOKUP($A1666,Sheet1!$B$3:$AH$1266,Sheet1!J$1+(Sheet1!$A$1-1)*10,FALSE)="---","---", (ROUND(VLOOKUP($A1666,Sheet1!$B$3:$AH$1266,Sheet1!J$1+(Sheet1!$A$1-1)*10,FALSE),IF(VLOOKUP($A1666,Sheet1!$B$3:$AH$1266,Sheet1!J$1+(Sheet1!$A$1-1)*10,FALSE)&gt;99999,-3,IF(VLOOKUP($A1666,Sheet1!$B$3:$AH$1266,Sheet1!J$1+(Sheet1!$A$1-1)*10,FALSE)&gt;9999,-2,IF(VLOOKUP($A1666,Sheet1!$B$3:$AH$1266,Sheet1!J$1+(Sheet1!$A$1-1)*10,FALSE)&gt;999,-1,0)))))))</f>
        <v>34</v>
      </c>
      <c r="AA1666" s="66">
        <f>IF(ISNA(VLOOKUP($A1666,Sheet1!$B$3:$AH$1266,Sheet1!K$1+(Sheet1!$A$1-1)*10,FALSE))=TRUE,"---",IF(VLOOKUP($A1666,Sheet1!$B$3:$AH$1266,Sheet1!K$1+(Sheet1!$A$1-1)*10,FALSE)="---","---", (ROUND(VLOOKUP($A1666,Sheet1!$B$3:$AH$1266,Sheet1!K$1+(Sheet1!$A$1-1)*10,FALSE),IF(VLOOKUP($A1666,Sheet1!$B$3:$AH$1266,Sheet1!K$1+(Sheet1!$A$1-1)*10,FALSE)&gt;99999,-3,IF(VLOOKUP($A1666,Sheet1!$B$3:$AH$1266,Sheet1!K$1+(Sheet1!$A$1-1)*10,FALSE)&gt;9999,-2,IF(VLOOKUP($A1666,Sheet1!$B$3:$AH$1266,Sheet1!K$1+(Sheet1!$A$1-1)*10,FALSE)&gt;999,-1,0)))))))</f>
        <v>36</v>
      </c>
      <c r="AB1666" s="66">
        <f>IF(ISNA(VLOOKUP($A1666,Sheet1!$B$3:$AH$1266,Sheet1!L$1+(Sheet1!$A$1-1)*10,FALSE))=TRUE,"---",IF(VLOOKUP($A1666,Sheet1!$B$3:$AH$1266,Sheet1!L$1+(Sheet1!$A$1-1)*10,FALSE)="---","---", (ROUND(VLOOKUP($A1666,Sheet1!$B$3:$AH$1266,Sheet1!L$1+(Sheet1!$A$1-1)*10,FALSE),IF(VLOOKUP($A1666,Sheet1!$B$3:$AH$1266,Sheet1!L$1+(Sheet1!$A$1-1)*10,FALSE)&gt;99999,-3,IF(VLOOKUP($A1666,Sheet1!$B$3:$AH$1266,Sheet1!L$1+(Sheet1!$A$1-1)*10,FALSE)&gt;9999,-2,IF(VLOOKUP($A1666,Sheet1!$B$3:$AH$1266,Sheet1!L$1+(Sheet1!$A$1-1)*10,FALSE)&gt;999,-1,0)))))))</f>
        <v>39</v>
      </c>
      <c r="AC1666" s="66">
        <f>IF(ISNA(VLOOKUP($A1666,Sheet1!$B$3:$AH$1266,Sheet1!M$1+(Sheet1!$A$1-1)*10,FALSE))=TRUE,"---",IF(VLOOKUP($A1666,Sheet1!$B$3:$AH$1266,Sheet1!M$1+(Sheet1!$A$1-1)*10,FALSE)="---","---", (ROUND(VLOOKUP($A1666,Sheet1!$B$3:$AH$1266,Sheet1!M$1+(Sheet1!$A$1-1)*10,FALSE),IF(VLOOKUP($A1666,Sheet1!$B$3:$AH$1266,Sheet1!M$1+(Sheet1!$A$1-1)*10,FALSE)&gt;99999,-3,IF(VLOOKUP($A1666,Sheet1!$B$3:$AH$1266,Sheet1!M$1+(Sheet1!$A$1-1)*10,FALSE)&gt;9999,-2,IF(VLOOKUP($A1666,Sheet1!$B$3:$AH$1266,Sheet1!M$1+(Sheet1!$A$1-1)*10,FALSE)&gt;999,-1,0)))))))</f>
        <v>41</v>
      </c>
      <c r="AD1666" s="66">
        <f>IF(ISNA(VLOOKUP($A1666,Sheet1!$B$3:$AH$1266,Sheet1!N$1+(Sheet1!$A$1-1)*10,FALSE))=TRUE,"---",IF(VLOOKUP($A1666,Sheet1!$B$3:$AH$1266,Sheet1!N$1+(Sheet1!$A$1-1)*10,FALSE)="---","---", (ROUND(VLOOKUP($A1666,Sheet1!$B$3:$AH$1266,Sheet1!N$1+(Sheet1!$A$1-1)*10,FALSE),IF(VLOOKUP($A1666,Sheet1!$B$3:$AH$1266,Sheet1!N$1+(Sheet1!$A$1-1)*10,FALSE)&gt;99999,-3,IF(VLOOKUP($A1666,Sheet1!$B$3:$AH$1266,Sheet1!N$1+(Sheet1!$A$1-1)*10,FALSE)&gt;9999,-2,IF(VLOOKUP($A1666,Sheet1!$B$3:$AH$1266,Sheet1!N$1+(Sheet1!$A$1-1)*10,FALSE)&gt;999,-1,0)))))))</f>
        <v>44</v>
      </c>
    </row>
    <row r="1667" spans="1:30" ht="25.5" customHeight="1" x14ac:dyDescent="0.25">
      <c r="A1667" s="125" t="s">
        <v>2440</v>
      </c>
      <c r="B1667" s="126" t="s">
        <v>2441</v>
      </c>
      <c r="C1667" s="125">
        <v>424106</v>
      </c>
      <c r="D1667" s="125">
        <v>771718</v>
      </c>
      <c r="E1667" s="70" t="s">
        <v>3063</v>
      </c>
      <c r="F1667" s="52" t="s">
        <v>4912</v>
      </c>
      <c r="G1667" s="127" t="s">
        <v>286</v>
      </c>
      <c r="H1667" s="128">
        <v>29.3</v>
      </c>
      <c r="I1667" s="112">
        <v>26473</v>
      </c>
      <c r="J1667" s="113">
        <v>6.82</v>
      </c>
      <c r="K1667" s="114" t="s">
        <v>4405</v>
      </c>
      <c r="L1667" s="115">
        <v>2790</v>
      </c>
      <c r="M1667" s="116">
        <v>95.2</v>
      </c>
      <c r="N1667" s="127" t="s">
        <v>17</v>
      </c>
      <c r="O1667" s="68">
        <f t="shared" si="57"/>
        <v>1.97868238054922</v>
      </c>
      <c r="P1667" s="68">
        <f>IF(O1667&lt;&gt;"",VLOOKUP($A1667,Sheet4!$A$2:$O$1309,14,FALSE)*100,"")</f>
        <v>1.3957193009523694</v>
      </c>
      <c r="Q1667" s="68">
        <f>IF(P1667&lt;&gt;"",VLOOKUP($A1667,Sheet4!$A$2:$O$1309,15,FALSE)*100,"")</f>
        <v>12.861724803139552</v>
      </c>
      <c r="R1667" s="74">
        <f t="shared" si="56"/>
        <v>50</v>
      </c>
      <c r="S1667" s="64" t="s">
        <v>4368</v>
      </c>
      <c r="T1667" s="64" t="str">
        <f>IF(ISNA(VLOOKUP(A1667,Sheet1!B$3:C$1266,2,FALSE)=TRUE),"NC",VLOOKUP(A1667,Sheet1!B$3:C$1266,2,FALSE))</f>
        <v>Rural10</v>
      </c>
      <c r="U1667" s="65">
        <f>IF(ISNA(VLOOKUP($A1667,Sheet1!$B$3:$AH$1266,Sheet1!E$1+(Sheet1!$A$1-1)*10,FALSE))=TRUE,"---",IF(VLOOKUP($A1667,Sheet1!$B$3:$AH$1266,Sheet1!E$1+(Sheet1!$A$1-1)*10,FALSE)="---","---", (ROUND(VLOOKUP($A1667,Sheet1!$B$3:$AH$1266,Sheet1!E$1+(Sheet1!$A$1-1)*10,FALSE),IF(VLOOKUP($A1667,Sheet1!$B$3:$AH$1266,Sheet1!E$1+(Sheet1!$A$1-1)*10,FALSE)&gt;99999,-3,IF(VLOOKUP($A1667,Sheet1!$B$3:$AH$1266,Sheet1!E$1+(Sheet1!$A$1-1)*10,FALSE)&gt;9999,-2,IF(VLOOKUP($A1667,Sheet1!$B$3:$AH$1266,Sheet1!E$1+(Sheet1!$A$1-1)*10,FALSE)&gt;999,-1,0)))))))</f>
        <v>354</v>
      </c>
      <c r="V1667" s="65">
        <f>IF(ISNA(VLOOKUP($A1667,Sheet1!$B$3:$AH$1266,Sheet1!F$1+(Sheet1!$A$1-1)*10,FALSE))=TRUE,"---",IF(VLOOKUP($A1667,Sheet1!$B$3:$AH$1266,Sheet1!F$1+(Sheet1!$A$1-1)*10,FALSE)="---","---", (ROUND(VLOOKUP($A1667,Sheet1!$B$3:$AH$1266,Sheet1!F$1+(Sheet1!$A$1-1)*10,FALSE),IF(VLOOKUP($A1667,Sheet1!$B$3:$AH$1266,Sheet1!F$1+(Sheet1!$A$1-1)*10,FALSE)&gt;99999,-3,IF(VLOOKUP($A1667,Sheet1!$B$3:$AH$1266,Sheet1!F$1+(Sheet1!$A$1-1)*10,FALSE)&gt;9999,-2,IF(VLOOKUP($A1667,Sheet1!$B$3:$AH$1266,Sheet1!F$1+(Sheet1!$A$1-1)*10,FALSE)&gt;999,-1,0)))))))</f>
        <v>484</v>
      </c>
      <c r="W1667" s="65">
        <f>IF(ISNA(VLOOKUP($A1667,Sheet1!$B$3:$AH$1266,Sheet1!G$1+(Sheet1!$A$1-1)*10,FALSE))=TRUE,"---",IF(VLOOKUP($A1667,Sheet1!$B$3:$AH$1266,Sheet1!G$1+(Sheet1!$A$1-1)*10,FALSE)="---","---", (ROUND(VLOOKUP($A1667,Sheet1!$B$3:$AH$1266,Sheet1!G$1+(Sheet1!$A$1-1)*10,FALSE),IF(VLOOKUP($A1667,Sheet1!$B$3:$AH$1266,Sheet1!G$1+(Sheet1!$A$1-1)*10,FALSE)&gt;99999,-3,IF(VLOOKUP($A1667,Sheet1!$B$3:$AH$1266,Sheet1!G$1+(Sheet1!$A$1-1)*10,FALSE)&gt;9999,-2,IF(VLOOKUP($A1667,Sheet1!$B$3:$AH$1266,Sheet1!G$1+(Sheet1!$A$1-1)*10,FALSE)&gt;999,-1,0)))))))</f>
        <v>673</v>
      </c>
      <c r="X1667" s="65">
        <f>IF(ISNA(VLOOKUP($A1667,Sheet1!$B$3:$AH$1266,Sheet1!H$1+(Sheet1!$A$1-1)*10,FALSE))=TRUE,"---",IF(VLOOKUP($A1667,Sheet1!$B$3:$AH$1266,Sheet1!H$1+(Sheet1!$A$1-1)*10,FALSE)="---","---", (ROUND(VLOOKUP($A1667,Sheet1!$B$3:$AH$1266,Sheet1!H$1+(Sheet1!$A$1-1)*10,FALSE),IF(VLOOKUP($A1667,Sheet1!$B$3:$AH$1266,Sheet1!H$1+(Sheet1!$A$1-1)*10,FALSE)&gt;99999,-3,IF(VLOOKUP($A1667,Sheet1!$B$3:$AH$1266,Sheet1!H$1+(Sheet1!$A$1-1)*10,FALSE)&gt;9999,-2,IF(VLOOKUP($A1667,Sheet1!$B$3:$AH$1266,Sheet1!H$1+(Sheet1!$A$1-1)*10,FALSE)&gt;999,-1,0)))))))</f>
        <v>1250</v>
      </c>
      <c r="Y1667" s="65">
        <f>IF(ISNA(VLOOKUP($A1667,Sheet1!$B$3:$AH$1266,Sheet1!I$1+(Sheet1!$A$1-1)*10,FALSE))=TRUE,"---",IF(VLOOKUP($A1667,Sheet1!$B$3:$AH$1266,Sheet1!I$1+(Sheet1!$A$1-1)*10,FALSE)="---","---", (ROUND(VLOOKUP($A1667,Sheet1!$B$3:$AH$1266,Sheet1!I$1+(Sheet1!$A$1-1)*10,FALSE),IF(VLOOKUP($A1667,Sheet1!$B$3:$AH$1266,Sheet1!I$1+(Sheet1!$A$1-1)*10,FALSE)&gt;99999,-3,IF(VLOOKUP($A1667,Sheet1!$B$3:$AH$1266,Sheet1!I$1+(Sheet1!$A$1-1)*10,FALSE)&gt;9999,-2,IF(VLOOKUP($A1667,Sheet1!$B$3:$AH$1266,Sheet1!I$1+(Sheet1!$A$1-1)*10,FALSE)&gt;999,-1,0)))))))</f>
        <v>1690</v>
      </c>
      <c r="Z1667" s="65">
        <f>IF(ISNA(VLOOKUP($A1667,Sheet1!$B$3:$AH$1266,Sheet1!J$1+(Sheet1!$A$1-1)*10,FALSE))=TRUE,"---",IF(VLOOKUP($A1667,Sheet1!$B$3:$AH$1266,Sheet1!J$1+(Sheet1!$A$1-1)*10,FALSE)="---","---", (ROUND(VLOOKUP($A1667,Sheet1!$B$3:$AH$1266,Sheet1!J$1+(Sheet1!$A$1-1)*10,FALSE),IF(VLOOKUP($A1667,Sheet1!$B$3:$AH$1266,Sheet1!J$1+(Sheet1!$A$1-1)*10,FALSE)&gt;99999,-3,IF(VLOOKUP($A1667,Sheet1!$B$3:$AH$1266,Sheet1!J$1+(Sheet1!$A$1-1)*10,FALSE)&gt;9999,-2,IF(VLOOKUP($A1667,Sheet1!$B$3:$AH$1266,Sheet1!J$1+(Sheet1!$A$1-1)*10,FALSE)&gt;999,-1,0)))))))</f>
        <v>2300</v>
      </c>
      <c r="AA1667" s="65">
        <f>IF(ISNA(VLOOKUP($A1667,Sheet1!$B$3:$AH$1266,Sheet1!K$1+(Sheet1!$A$1-1)*10,FALSE))=TRUE,"---",IF(VLOOKUP($A1667,Sheet1!$B$3:$AH$1266,Sheet1!K$1+(Sheet1!$A$1-1)*10,FALSE)="---","---", (ROUND(VLOOKUP($A1667,Sheet1!$B$3:$AH$1266,Sheet1!K$1+(Sheet1!$A$1-1)*10,FALSE),IF(VLOOKUP($A1667,Sheet1!$B$3:$AH$1266,Sheet1!K$1+(Sheet1!$A$1-1)*10,FALSE)&gt;99999,-3,IF(VLOOKUP($A1667,Sheet1!$B$3:$AH$1266,Sheet1!K$1+(Sheet1!$A$1-1)*10,FALSE)&gt;9999,-2,IF(VLOOKUP($A1667,Sheet1!$B$3:$AH$1266,Sheet1!K$1+(Sheet1!$A$1-1)*10,FALSE)&gt;999,-1,0)))))))</f>
        <v>2780</v>
      </c>
      <c r="AB1667" s="65">
        <f>IF(ISNA(VLOOKUP($A1667,Sheet1!$B$3:$AH$1266,Sheet1!L$1+(Sheet1!$A$1-1)*10,FALSE))=TRUE,"---",IF(VLOOKUP($A1667,Sheet1!$B$3:$AH$1266,Sheet1!L$1+(Sheet1!$A$1-1)*10,FALSE)="---","---", (ROUND(VLOOKUP($A1667,Sheet1!$B$3:$AH$1266,Sheet1!L$1+(Sheet1!$A$1-1)*10,FALSE),IF(VLOOKUP($A1667,Sheet1!$B$3:$AH$1266,Sheet1!L$1+(Sheet1!$A$1-1)*10,FALSE)&gt;99999,-3,IF(VLOOKUP($A1667,Sheet1!$B$3:$AH$1266,Sheet1!L$1+(Sheet1!$A$1-1)*10,FALSE)&gt;9999,-2,IF(VLOOKUP($A1667,Sheet1!$B$3:$AH$1266,Sheet1!L$1+(Sheet1!$A$1-1)*10,FALSE)&gt;999,-1,0)))))))</f>
        <v>3290</v>
      </c>
      <c r="AC1667" s="65">
        <f>IF(ISNA(VLOOKUP($A1667,Sheet1!$B$3:$AH$1266,Sheet1!M$1+(Sheet1!$A$1-1)*10,FALSE))=TRUE,"---",IF(VLOOKUP($A1667,Sheet1!$B$3:$AH$1266,Sheet1!M$1+(Sheet1!$A$1-1)*10,FALSE)="---","---", (ROUND(VLOOKUP($A1667,Sheet1!$B$3:$AH$1266,Sheet1!M$1+(Sheet1!$A$1-1)*10,FALSE),IF(VLOOKUP($A1667,Sheet1!$B$3:$AH$1266,Sheet1!M$1+(Sheet1!$A$1-1)*10,FALSE)&gt;99999,-3,IF(VLOOKUP($A1667,Sheet1!$B$3:$AH$1266,Sheet1!M$1+(Sheet1!$A$1-1)*10,FALSE)&gt;9999,-2,IF(VLOOKUP($A1667,Sheet1!$B$3:$AH$1266,Sheet1!M$1+(Sheet1!$A$1-1)*10,FALSE)&gt;999,-1,0)))))))</f>
        <v>3840</v>
      </c>
      <c r="AD1667" s="65">
        <f>IF(ISNA(VLOOKUP($A1667,Sheet1!$B$3:$AH$1266,Sheet1!N$1+(Sheet1!$A$1-1)*10,FALSE))=TRUE,"---",IF(VLOOKUP($A1667,Sheet1!$B$3:$AH$1266,Sheet1!N$1+(Sheet1!$A$1-1)*10,FALSE)="---","---", (ROUND(VLOOKUP($A1667,Sheet1!$B$3:$AH$1266,Sheet1!N$1+(Sheet1!$A$1-1)*10,FALSE),IF(VLOOKUP($A1667,Sheet1!$B$3:$AH$1266,Sheet1!N$1+(Sheet1!$A$1-1)*10,FALSE)&gt;99999,-3,IF(VLOOKUP($A1667,Sheet1!$B$3:$AH$1266,Sheet1!N$1+(Sheet1!$A$1-1)*10,FALSE)&gt;9999,-2,IF(VLOOKUP($A1667,Sheet1!$B$3:$AH$1266,Sheet1!N$1+(Sheet1!$A$1-1)*10,FALSE)&gt;999,-1,0)))))))</f>
        <v>4620</v>
      </c>
    </row>
    <row r="1668" spans="1:30" ht="25.5" customHeight="1" x14ac:dyDescent="0.25">
      <c r="A1668" s="133" t="s">
        <v>2442</v>
      </c>
      <c r="B1668" s="141" t="s">
        <v>2443</v>
      </c>
      <c r="C1668" s="133">
        <v>423619</v>
      </c>
      <c r="D1668" s="133">
        <v>772446</v>
      </c>
      <c r="E1668" s="67" t="s">
        <v>3044</v>
      </c>
      <c r="F1668" s="135" t="s">
        <v>4405</v>
      </c>
      <c r="G1668" s="118" t="s">
        <v>160</v>
      </c>
      <c r="H1668" s="136">
        <v>5.76</v>
      </c>
      <c r="I1668" s="119">
        <v>26472</v>
      </c>
      <c r="J1668" s="137" t="s">
        <v>4405</v>
      </c>
      <c r="K1668" s="118" t="s">
        <v>17</v>
      </c>
      <c r="L1668" s="122">
        <v>1600</v>
      </c>
      <c r="M1668" s="123">
        <v>278</v>
      </c>
      <c r="N1668" s="118" t="s">
        <v>32</v>
      </c>
      <c r="O1668" s="71" t="str">
        <f t="shared" si="57"/>
        <v>&lt;0.2</v>
      </c>
      <c r="P1668" s="71">
        <f>IF(O1668&lt;&gt;"",VLOOKUP($A1668,Sheet4!$A$2:$O$1309,14,FALSE)*100,"")</f>
        <v>3.2676322132066393</v>
      </c>
      <c r="Q1668" s="71">
        <f>IF(P1668&lt;&gt;"",VLOOKUP($A1668,Sheet4!$A$2:$O$1309,15,FALSE)*100,"")</f>
        <v>27.776967100777551</v>
      </c>
      <c r="R1668" s="73" t="str">
        <f t="shared" si="56"/>
        <v>&gt;500</v>
      </c>
      <c r="S1668" s="63" t="s">
        <v>4368</v>
      </c>
      <c r="T1668" s="63" t="str">
        <f>IF(ISNA(VLOOKUP(A1668,Sheet1!B$3:C$1266,2,FALSE)=TRUE),"NC",VLOOKUP(A1668,Sheet1!B$3:C$1266,2,FALSE))</f>
        <v>Rural</v>
      </c>
      <c r="U1668" s="66">
        <f>IF(ISNA(VLOOKUP($A1668,Sheet1!$B$3:$AH$1266,Sheet1!E$1+(Sheet1!$A$1-1)*10,FALSE))=TRUE,"---",IF(VLOOKUP($A1668,Sheet1!$B$3:$AH$1266,Sheet1!E$1+(Sheet1!$A$1-1)*10,FALSE)="---","---", (ROUND(VLOOKUP($A1668,Sheet1!$B$3:$AH$1266,Sheet1!E$1+(Sheet1!$A$1-1)*10,FALSE),IF(VLOOKUP($A1668,Sheet1!$B$3:$AH$1266,Sheet1!E$1+(Sheet1!$A$1-1)*10,FALSE)&gt;99999,-3,IF(VLOOKUP($A1668,Sheet1!$B$3:$AH$1266,Sheet1!E$1+(Sheet1!$A$1-1)*10,FALSE)&gt;9999,-2,IF(VLOOKUP($A1668,Sheet1!$B$3:$AH$1266,Sheet1!E$1+(Sheet1!$A$1-1)*10,FALSE)&gt;999,-1,0)))))))</f>
        <v>222</v>
      </c>
      <c r="V1668" s="66">
        <f>IF(ISNA(VLOOKUP($A1668,Sheet1!$B$3:$AH$1266,Sheet1!F$1+(Sheet1!$A$1-1)*10,FALSE))=TRUE,"---",IF(VLOOKUP($A1668,Sheet1!$B$3:$AH$1266,Sheet1!F$1+(Sheet1!$A$1-1)*10,FALSE)="---","---", (ROUND(VLOOKUP($A1668,Sheet1!$B$3:$AH$1266,Sheet1!F$1+(Sheet1!$A$1-1)*10,FALSE),IF(VLOOKUP($A1668,Sheet1!$B$3:$AH$1266,Sheet1!F$1+(Sheet1!$A$1-1)*10,FALSE)&gt;99999,-3,IF(VLOOKUP($A1668,Sheet1!$B$3:$AH$1266,Sheet1!F$1+(Sheet1!$A$1-1)*10,FALSE)&gt;9999,-2,IF(VLOOKUP($A1668,Sheet1!$B$3:$AH$1266,Sheet1!F$1+(Sheet1!$A$1-1)*10,FALSE)&gt;999,-1,0)))))))</f>
        <v>279</v>
      </c>
      <c r="W1668" s="66">
        <f>IF(ISNA(VLOOKUP($A1668,Sheet1!$B$3:$AH$1266,Sheet1!G$1+(Sheet1!$A$1-1)*10,FALSE))=TRUE,"---",IF(VLOOKUP($A1668,Sheet1!$B$3:$AH$1266,Sheet1!G$1+(Sheet1!$A$1-1)*10,FALSE)="---","---", (ROUND(VLOOKUP($A1668,Sheet1!$B$3:$AH$1266,Sheet1!G$1+(Sheet1!$A$1-1)*10,FALSE),IF(VLOOKUP($A1668,Sheet1!$B$3:$AH$1266,Sheet1!G$1+(Sheet1!$A$1-1)*10,FALSE)&gt;99999,-3,IF(VLOOKUP($A1668,Sheet1!$B$3:$AH$1266,Sheet1!G$1+(Sheet1!$A$1-1)*10,FALSE)&gt;9999,-2,IF(VLOOKUP($A1668,Sheet1!$B$3:$AH$1266,Sheet1!G$1+(Sheet1!$A$1-1)*10,FALSE)&gt;999,-1,0)))))))</f>
        <v>352</v>
      </c>
      <c r="X1668" s="66">
        <f>IF(ISNA(VLOOKUP($A1668,Sheet1!$B$3:$AH$1266,Sheet1!H$1+(Sheet1!$A$1-1)*10,FALSE))=TRUE,"---",IF(VLOOKUP($A1668,Sheet1!$B$3:$AH$1266,Sheet1!H$1+(Sheet1!$A$1-1)*10,FALSE)="---","---", (ROUND(VLOOKUP($A1668,Sheet1!$B$3:$AH$1266,Sheet1!H$1+(Sheet1!$A$1-1)*10,FALSE),IF(VLOOKUP($A1668,Sheet1!$B$3:$AH$1266,Sheet1!H$1+(Sheet1!$A$1-1)*10,FALSE)&gt;99999,-3,IF(VLOOKUP($A1668,Sheet1!$B$3:$AH$1266,Sheet1!H$1+(Sheet1!$A$1-1)*10,FALSE)&gt;9999,-2,IF(VLOOKUP($A1668,Sheet1!$B$3:$AH$1266,Sheet1!H$1+(Sheet1!$A$1-1)*10,FALSE)&gt;999,-1,0)))))))</f>
        <v>543</v>
      </c>
      <c r="Y1668" s="66">
        <f>IF(ISNA(VLOOKUP($A1668,Sheet1!$B$3:$AH$1266,Sheet1!I$1+(Sheet1!$A$1-1)*10,FALSE))=TRUE,"---",IF(VLOOKUP($A1668,Sheet1!$B$3:$AH$1266,Sheet1!I$1+(Sheet1!$A$1-1)*10,FALSE)="---","---", (ROUND(VLOOKUP($A1668,Sheet1!$B$3:$AH$1266,Sheet1!I$1+(Sheet1!$A$1-1)*10,FALSE),IF(VLOOKUP($A1668,Sheet1!$B$3:$AH$1266,Sheet1!I$1+(Sheet1!$A$1-1)*10,FALSE)&gt;99999,-3,IF(VLOOKUP($A1668,Sheet1!$B$3:$AH$1266,Sheet1!I$1+(Sheet1!$A$1-1)*10,FALSE)&gt;9999,-2,IF(VLOOKUP($A1668,Sheet1!$B$3:$AH$1266,Sheet1!I$1+(Sheet1!$A$1-1)*10,FALSE)&gt;999,-1,0)))))))</f>
        <v>670</v>
      </c>
      <c r="Z1668" s="66">
        <f>IF(ISNA(VLOOKUP($A1668,Sheet1!$B$3:$AH$1266,Sheet1!J$1+(Sheet1!$A$1-1)*10,FALSE))=TRUE,"---",IF(VLOOKUP($A1668,Sheet1!$B$3:$AH$1266,Sheet1!J$1+(Sheet1!$A$1-1)*10,FALSE)="---","---", (ROUND(VLOOKUP($A1668,Sheet1!$B$3:$AH$1266,Sheet1!J$1+(Sheet1!$A$1-1)*10,FALSE),IF(VLOOKUP($A1668,Sheet1!$B$3:$AH$1266,Sheet1!J$1+(Sheet1!$A$1-1)*10,FALSE)&gt;99999,-3,IF(VLOOKUP($A1668,Sheet1!$B$3:$AH$1266,Sheet1!J$1+(Sheet1!$A$1-1)*10,FALSE)&gt;9999,-2,IF(VLOOKUP($A1668,Sheet1!$B$3:$AH$1266,Sheet1!J$1+(Sheet1!$A$1-1)*10,FALSE)&gt;999,-1,0)))))))</f>
        <v>838</v>
      </c>
      <c r="AA1668" s="66">
        <f>IF(ISNA(VLOOKUP($A1668,Sheet1!$B$3:$AH$1266,Sheet1!K$1+(Sheet1!$A$1-1)*10,FALSE))=TRUE,"---",IF(VLOOKUP($A1668,Sheet1!$B$3:$AH$1266,Sheet1!K$1+(Sheet1!$A$1-1)*10,FALSE)="---","---", (ROUND(VLOOKUP($A1668,Sheet1!$B$3:$AH$1266,Sheet1!K$1+(Sheet1!$A$1-1)*10,FALSE),IF(VLOOKUP($A1668,Sheet1!$B$3:$AH$1266,Sheet1!K$1+(Sheet1!$A$1-1)*10,FALSE)&gt;99999,-3,IF(VLOOKUP($A1668,Sheet1!$B$3:$AH$1266,Sheet1!K$1+(Sheet1!$A$1-1)*10,FALSE)&gt;9999,-2,IF(VLOOKUP($A1668,Sheet1!$B$3:$AH$1266,Sheet1!K$1+(Sheet1!$A$1-1)*10,FALSE)&gt;999,-1,0)))))))</f>
        <v>962</v>
      </c>
      <c r="AB1668" s="66">
        <f>IF(ISNA(VLOOKUP($A1668,Sheet1!$B$3:$AH$1266,Sheet1!L$1+(Sheet1!$A$1-1)*10,FALSE))=TRUE,"---",IF(VLOOKUP($A1668,Sheet1!$B$3:$AH$1266,Sheet1!L$1+(Sheet1!$A$1-1)*10,FALSE)="---","---", (ROUND(VLOOKUP($A1668,Sheet1!$B$3:$AH$1266,Sheet1!L$1+(Sheet1!$A$1-1)*10,FALSE),IF(VLOOKUP($A1668,Sheet1!$B$3:$AH$1266,Sheet1!L$1+(Sheet1!$A$1-1)*10,FALSE)&gt;99999,-3,IF(VLOOKUP($A1668,Sheet1!$B$3:$AH$1266,Sheet1!L$1+(Sheet1!$A$1-1)*10,FALSE)&gt;9999,-2,IF(VLOOKUP($A1668,Sheet1!$B$3:$AH$1266,Sheet1!L$1+(Sheet1!$A$1-1)*10,FALSE)&gt;999,-1,0)))))))</f>
        <v>1090</v>
      </c>
      <c r="AC1668" s="66">
        <f>IF(ISNA(VLOOKUP($A1668,Sheet1!$B$3:$AH$1266,Sheet1!M$1+(Sheet1!$A$1-1)*10,FALSE))=TRUE,"---",IF(VLOOKUP($A1668,Sheet1!$B$3:$AH$1266,Sheet1!M$1+(Sheet1!$A$1-1)*10,FALSE)="---","---", (ROUND(VLOOKUP($A1668,Sheet1!$B$3:$AH$1266,Sheet1!M$1+(Sheet1!$A$1-1)*10,FALSE),IF(VLOOKUP($A1668,Sheet1!$B$3:$AH$1266,Sheet1!M$1+(Sheet1!$A$1-1)*10,FALSE)&gt;99999,-3,IF(VLOOKUP($A1668,Sheet1!$B$3:$AH$1266,Sheet1!M$1+(Sheet1!$A$1-1)*10,FALSE)&gt;9999,-2,IF(VLOOKUP($A1668,Sheet1!$B$3:$AH$1266,Sheet1!M$1+(Sheet1!$A$1-1)*10,FALSE)&gt;999,-1,0)))))))</f>
        <v>1220</v>
      </c>
      <c r="AD1668" s="66">
        <f>IF(ISNA(VLOOKUP($A1668,Sheet1!$B$3:$AH$1266,Sheet1!N$1+(Sheet1!$A$1-1)*10,FALSE))=TRUE,"---",IF(VLOOKUP($A1668,Sheet1!$B$3:$AH$1266,Sheet1!N$1+(Sheet1!$A$1-1)*10,FALSE)="---","---", (ROUND(VLOOKUP($A1668,Sheet1!$B$3:$AH$1266,Sheet1!N$1+(Sheet1!$A$1-1)*10,FALSE),IF(VLOOKUP($A1668,Sheet1!$B$3:$AH$1266,Sheet1!N$1+(Sheet1!$A$1-1)*10,FALSE)&gt;99999,-3,IF(VLOOKUP($A1668,Sheet1!$B$3:$AH$1266,Sheet1!N$1+(Sheet1!$A$1-1)*10,FALSE)&gt;9999,-2,IF(VLOOKUP($A1668,Sheet1!$B$3:$AH$1266,Sheet1!N$1+(Sheet1!$A$1-1)*10,FALSE)&gt;999,-1,0)))))))</f>
        <v>1390</v>
      </c>
    </row>
    <row r="1669" spans="1:30" ht="25.5" customHeight="1" x14ac:dyDescent="0.25">
      <c r="A1669" s="125" t="s">
        <v>2444</v>
      </c>
      <c r="B1669" s="126" t="s">
        <v>2445</v>
      </c>
      <c r="C1669" s="125">
        <v>425319</v>
      </c>
      <c r="D1669" s="125">
        <v>771738</v>
      </c>
      <c r="E1669" s="70" t="s">
        <v>3044</v>
      </c>
      <c r="F1669" s="139" t="s">
        <v>4405</v>
      </c>
      <c r="G1669" s="127" t="s">
        <v>160</v>
      </c>
      <c r="H1669" s="128">
        <v>5.54</v>
      </c>
      <c r="I1669" s="112">
        <v>20149</v>
      </c>
      <c r="J1669" s="140" t="s">
        <v>4405</v>
      </c>
      <c r="K1669" s="127" t="s">
        <v>17</v>
      </c>
      <c r="L1669" s="115">
        <v>546</v>
      </c>
      <c r="M1669" s="116">
        <v>98.6</v>
      </c>
      <c r="N1669" s="127" t="s">
        <v>145</v>
      </c>
      <c r="O1669" s="68">
        <f t="shared" si="57"/>
        <v>0.2</v>
      </c>
      <c r="P1669" s="68">
        <f>IF(O1669&lt;&gt;"",VLOOKUP($A1669,Sheet4!$A$2:$O$1309,14,FALSE)*100,"")</f>
        <v>3.2676322132066393</v>
      </c>
      <c r="Q1669" s="68">
        <f>IF(P1669&lt;&gt;"",VLOOKUP($A1669,Sheet4!$A$2:$O$1309,15,FALSE)*100,"")</f>
        <v>27.776967100777551</v>
      </c>
      <c r="R1669" s="74" t="str">
        <f t="shared" si="56"/>
        <v>500</v>
      </c>
      <c r="S1669" s="64" t="s">
        <v>4368</v>
      </c>
      <c r="T1669" s="64" t="str">
        <f>IF(ISNA(VLOOKUP(A1669,Sheet1!B$3:C$1266,2,FALSE)=TRUE),"NC",VLOOKUP(A1669,Sheet1!B$3:C$1266,2,FALSE))</f>
        <v>Rural</v>
      </c>
      <c r="U1669" s="65">
        <f>IF(ISNA(VLOOKUP($A1669,Sheet1!$B$3:$AH$1266,Sheet1!E$1+(Sheet1!$A$1-1)*10,FALSE))=TRUE,"---",IF(VLOOKUP($A1669,Sheet1!$B$3:$AH$1266,Sheet1!E$1+(Sheet1!$A$1-1)*10,FALSE)="---","---", (ROUND(VLOOKUP($A1669,Sheet1!$B$3:$AH$1266,Sheet1!E$1+(Sheet1!$A$1-1)*10,FALSE),IF(VLOOKUP($A1669,Sheet1!$B$3:$AH$1266,Sheet1!E$1+(Sheet1!$A$1-1)*10,FALSE)&gt;99999,-3,IF(VLOOKUP($A1669,Sheet1!$B$3:$AH$1266,Sheet1!E$1+(Sheet1!$A$1-1)*10,FALSE)&gt;9999,-2,IF(VLOOKUP($A1669,Sheet1!$B$3:$AH$1266,Sheet1!E$1+(Sheet1!$A$1-1)*10,FALSE)&gt;999,-1,0)))))))</f>
        <v>105</v>
      </c>
      <c r="V1669" s="65">
        <f>IF(ISNA(VLOOKUP($A1669,Sheet1!$B$3:$AH$1266,Sheet1!F$1+(Sheet1!$A$1-1)*10,FALSE))=TRUE,"---",IF(VLOOKUP($A1669,Sheet1!$B$3:$AH$1266,Sheet1!F$1+(Sheet1!$A$1-1)*10,FALSE)="---","---", (ROUND(VLOOKUP($A1669,Sheet1!$B$3:$AH$1266,Sheet1!F$1+(Sheet1!$A$1-1)*10,FALSE),IF(VLOOKUP($A1669,Sheet1!$B$3:$AH$1266,Sheet1!F$1+(Sheet1!$A$1-1)*10,FALSE)&gt;99999,-3,IF(VLOOKUP($A1669,Sheet1!$B$3:$AH$1266,Sheet1!F$1+(Sheet1!$A$1-1)*10,FALSE)&gt;9999,-2,IF(VLOOKUP($A1669,Sheet1!$B$3:$AH$1266,Sheet1!F$1+(Sheet1!$A$1-1)*10,FALSE)&gt;999,-1,0)))))))</f>
        <v>127</v>
      </c>
      <c r="W1669" s="65">
        <f>IF(ISNA(VLOOKUP($A1669,Sheet1!$B$3:$AH$1266,Sheet1!G$1+(Sheet1!$A$1-1)*10,FALSE))=TRUE,"---",IF(VLOOKUP($A1669,Sheet1!$B$3:$AH$1266,Sheet1!G$1+(Sheet1!$A$1-1)*10,FALSE)="---","---", (ROUND(VLOOKUP($A1669,Sheet1!$B$3:$AH$1266,Sheet1!G$1+(Sheet1!$A$1-1)*10,FALSE),IF(VLOOKUP($A1669,Sheet1!$B$3:$AH$1266,Sheet1!G$1+(Sheet1!$A$1-1)*10,FALSE)&gt;99999,-3,IF(VLOOKUP($A1669,Sheet1!$B$3:$AH$1266,Sheet1!G$1+(Sheet1!$A$1-1)*10,FALSE)&gt;9999,-2,IF(VLOOKUP($A1669,Sheet1!$B$3:$AH$1266,Sheet1!G$1+(Sheet1!$A$1-1)*10,FALSE)&gt;999,-1,0)))))))</f>
        <v>154</v>
      </c>
      <c r="X1669" s="65">
        <f>IF(ISNA(VLOOKUP($A1669,Sheet1!$B$3:$AH$1266,Sheet1!H$1+(Sheet1!$A$1-1)*10,FALSE))=TRUE,"---",IF(VLOOKUP($A1669,Sheet1!$B$3:$AH$1266,Sheet1!H$1+(Sheet1!$A$1-1)*10,FALSE)="---","---", (ROUND(VLOOKUP($A1669,Sheet1!$B$3:$AH$1266,Sheet1!H$1+(Sheet1!$A$1-1)*10,FALSE),IF(VLOOKUP($A1669,Sheet1!$B$3:$AH$1266,Sheet1!H$1+(Sheet1!$A$1-1)*10,FALSE)&gt;99999,-3,IF(VLOOKUP($A1669,Sheet1!$B$3:$AH$1266,Sheet1!H$1+(Sheet1!$A$1-1)*10,FALSE)&gt;9999,-2,IF(VLOOKUP($A1669,Sheet1!$B$3:$AH$1266,Sheet1!H$1+(Sheet1!$A$1-1)*10,FALSE)&gt;999,-1,0)))))))</f>
        <v>222</v>
      </c>
      <c r="Y1669" s="65">
        <f>IF(ISNA(VLOOKUP($A1669,Sheet1!$B$3:$AH$1266,Sheet1!I$1+(Sheet1!$A$1-1)*10,FALSE))=TRUE,"---",IF(VLOOKUP($A1669,Sheet1!$B$3:$AH$1266,Sheet1!I$1+(Sheet1!$A$1-1)*10,FALSE)="---","---", (ROUND(VLOOKUP($A1669,Sheet1!$B$3:$AH$1266,Sheet1!I$1+(Sheet1!$A$1-1)*10,FALSE),IF(VLOOKUP($A1669,Sheet1!$B$3:$AH$1266,Sheet1!I$1+(Sheet1!$A$1-1)*10,FALSE)&gt;99999,-3,IF(VLOOKUP($A1669,Sheet1!$B$3:$AH$1266,Sheet1!I$1+(Sheet1!$A$1-1)*10,FALSE)&gt;9999,-2,IF(VLOOKUP($A1669,Sheet1!$B$3:$AH$1266,Sheet1!I$1+(Sheet1!$A$1-1)*10,FALSE)&gt;999,-1,0)))))))</f>
        <v>268</v>
      </c>
      <c r="Z1669" s="65">
        <f>IF(ISNA(VLOOKUP($A1669,Sheet1!$B$3:$AH$1266,Sheet1!J$1+(Sheet1!$A$1-1)*10,FALSE))=TRUE,"---",IF(VLOOKUP($A1669,Sheet1!$B$3:$AH$1266,Sheet1!J$1+(Sheet1!$A$1-1)*10,FALSE)="---","---", (ROUND(VLOOKUP($A1669,Sheet1!$B$3:$AH$1266,Sheet1!J$1+(Sheet1!$A$1-1)*10,FALSE),IF(VLOOKUP($A1669,Sheet1!$B$3:$AH$1266,Sheet1!J$1+(Sheet1!$A$1-1)*10,FALSE)&gt;99999,-3,IF(VLOOKUP($A1669,Sheet1!$B$3:$AH$1266,Sheet1!J$1+(Sheet1!$A$1-1)*10,FALSE)&gt;9999,-2,IF(VLOOKUP($A1669,Sheet1!$B$3:$AH$1266,Sheet1!J$1+(Sheet1!$A$1-1)*10,FALSE)&gt;999,-1,0)))))))</f>
        <v>324</v>
      </c>
      <c r="AA1669" s="65">
        <f>IF(ISNA(VLOOKUP($A1669,Sheet1!$B$3:$AH$1266,Sheet1!K$1+(Sheet1!$A$1-1)*10,FALSE))=TRUE,"---",IF(VLOOKUP($A1669,Sheet1!$B$3:$AH$1266,Sheet1!K$1+(Sheet1!$A$1-1)*10,FALSE)="---","---", (ROUND(VLOOKUP($A1669,Sheet1!$B$3:$AH$1266,Sheet1!K$1+(Sheet1!$A$1-1)*10,FALSE),IF(VLOOKUP($A1669,Sheet1!$B$3:$AH$1266,Sheet1!K$1+(Sheet1!$A$1-1)*10,FALSE)&gt;99999,-3,IF(VLOOKUP($A1669,Sheet1!$B$3:$AH$1266,Sheet1!K$1+(Sheet1!$A$1-1)*10,FALSE)&gt;9999,-2,IF(VLOOKUP($A1669,Sheet1!$B$3:$AH$1266,Sheet1!K$1+(Sheet1!$A$1-1)*10,FALSE)&gt;999,-1,0)))))))</f>
        <v>365</v>
      </c>
      <c r="AB1669" s="65">
        <f>IF(ISNA(VLOOKUP($A1669,Sheet1!$B$3:$AH$1266,Sheet1!L$1+(Sheet1!$A$1-1)*10,FALSE))=TRUE,"---",IF(VLOOKUP($A1669,Sheet1!$B$3:$AH$1266,Sheet1!L$1+(Sheet1!$A$1-1)*10,FALSE)="---","---", (ROUND(VLOOKUP($A1669,Sheet1!$B$3:$AH$1266,Sheet1!L$1+(Sheet1!$A$1-1)*10,FALSE),IF(VLOOKUP($A1669,Sheet1!$B$3:$AH$1266,Sheet1!L$1+(Sheet1!$A$1-1)*10,FALSE)&gt;99999,-3,IF(VLOOKUP($A1669,Sheet1!$B$3:$AH$1266,Sheet1!L$1+(Sheet1!$A$1-1)*10,FALSE)&gt;9999,-2,IF(VLOOKUP($A1669,Sheet1!$B$3:$AH$1266,Sheet1!L$1+(Sheet1!$A$1-1)*10,FALSE)&gt;999,-1,0)))))))</f>
        <v>405</v>
      </c>
      <c r="AC1669" s="65">
        <f>IF(ISNA(VLOOKUP($A1669,Sheet1!$B$3:$AH$1266,Sheet1!M$1+(Sheet1!$A$1-1)*10,FALSE))=TRUE,"---",IF(VLOOKUP($A1669,Sheet1!$B$3:$AH$1266,Sheet1!M$1+(Sheet1!$A$1-1)*10,FALSE)="---","---", (ROUND(VLOOKUP($A1669,Sheet1!$B$3:$AH$1266,Sheet1!M$1+(Sheet1!$A$1-1)*10,FALSE),IF(VLOOKUP($A1669,Sheet1!$B$3:$AH$1266,Sheet1!M$1+(Sheet1!$A$1-1)*10,FALSE)&gt;99999,-3,IF(VLOOKUP($A1669,Sheet1!$B$3:$AH$1266,Sheet1!M$1+(Sheet1!$A$1-1)*10,FALSE)&gt;9999,-2,IF(VLOOKUP($A1669,Sheet1!$B$3:$AH$1266,Sheet1!M$1+(Sheet1!$A$1-1)*10,FALSE)&gt;999,-1,0)))))))</f>
        <v>446</v>
      </c>
      <c r="AD1669" s="65">
        <f>IF(ISNA(VLOOKUP($A1669,Sheet1!$B$3:$AH$1266,Sheet1!N$1+(Sheet1!$A$1-1)*10,FALSE))=TRUE,"---",IF(VLOOKUP($A1669,Sheet1!$B$3:$AH$1266,Sheet1!N$1+(Sheet1!$A$1-1)*10,FALSE)="---","---", (ROUND(VLOOKUP($A1669,Sheet1!$B$3:$AH$1266,Sheet1!N$1+(Sheet1!$A$1-1)*10,FALSE),IF(VLOOKUP($A1669,Sheet1!$B$3:$AH$1266,Sheet1!N$1+(Sheet1!$A$1-1)*10,FALSE)&gt;99999,-3,IF(VLOOKUP($A1669,Sheet1!$B$3:$AH$1266,Sheet1!N$1+(Sheet1!$A$1-1)*10,FALSE)&gt;9999,-2,IF(VLOOKUP($A1669,Sheet1!$B$3:$AH$1266,Sheet1!N$1+(Sheet1!$A$1-1)*10,FALSE)&gt;999,-1,0)))))))</f>
        <v>497</v>
      </c>
    </row>
    <row r="1670" spans="1:30" ht="25.5" customHeight="1" x14ac:dyDescent="0.25">
      <c r="A1670" s="133" t="s">
        <v>2446</v>
      </c>
      <c r="B1670" s="141" t="s">
        <v>2447</v>
      </c>
      <c r="C1670" s="133">
        <v>425505</v>
      </c>
      <c r="D1670" s="133">
        <v>771358</v>
      </c>
      <c r="E1670" s="67" t="s">
        <v>3044</v>
      </c>
      <c r="F1670" s="117" t="s">
        <v>4553</v>
      </c>
      <c r="G1670" s="118" t="s">
        <v>31</v>
      </c>
      <c r="H1670" s="136">
        <v>195</v>
      </c>
      <c r="I1670" s="119">
        <v>26474</v>
      </c>
      <c r="J1670" s="120">
        <v>11.08</v>
      </c>
      <c r="K1670" s="118" t="s">
        <v>31</v>
      </c>
      <c r="L1670" s="122">
        <v>1710</v>
      </c>
      <c r="M1670" s="123">
        <v>8.77</v>
      </c>
      <c r="N1670" s="118" t="s">
        <v>152</v>
      </c>
      <c r="O1670" s="71">
        <f t="shared" si="57"/>
        <v>0.22418777780830978</v>
      </c>
      <c r="P1670" s="71">
        <f>IF(O1670&lt;&gt;"",VLOOKUP($A1670,Sheet4!$A$2:$O$1309,14,FALSE)*100,"")</f>
        <v>0.25345830179668294</v>
      </c>
      <c r="Q1670" s="71">
        <f>IF(P1670&lt;&gt;"",VLOOKUP($A1670,Sheet4!$A$2:$O$1309,15,FALSE)*100,"")</f>
        <v>2.4551387233158084</v>
      </c>
      <c r="R1670" s="73" t="str">
        <f t="shared" si="56"/>
        <v>&gt;200,  &lt;500</v>
      </c>
      <c r="S1670" s="63" t="s">
        <v>4368</v>
      </c>
      <c r="T1670" s="63" t="str">
        <f>IF(ISNA(VLOOKUP(A1670,Sheet1!B$3:C$1266,2,FALSE)=TRUE),"NC",VLOOKUP(A1670,Sheet1!B$3:C$1266,2,FALSE))</f>
        <v>Regulated</v>
      </c>
      <c r="U1670" s="66">
        <f>IF(ISNA(VLOOKUP($A1670,Sheet1!$B$3:$AH$1266,Sheet1!E$1+(Sheet1!$A$1-1)*10,FALSE))=TRUE,"---",IF(VLOOKUP($A1670,Sheet1!$B$3:$AH$1266,Sheet1!E$1+(Sheet1!$A$1-1)*10,FALSE)="---","---", (ROUND(VLOOKUP($A1670,Sheet1!$B$3:$AH$1266,Sheet1!E$1+(Sheet1!$A$1-1)*10,FALSE),IF(VLOOKUP($A1670,Sheet1!$B$3:$AH$1266,Sheet1!E$1+(Sheet1!$A$1-1)*10,FALSE)&gt;99999,-3,IF(VLOOKUP($A1670,Sheet1!$B$3:$AH$1266,Sheet1!E$1+(Sheet1!$A$1-1)*10,FALSE)&gt;9999,-2,IF(VLOOKUP($A1670,Sheet1!$B$3:$AH$1266,Sheet1!E$1+(Sheet1!$A$1-1)*10,FALSE)&gt;999,-1,0)))))))</f>
        <v>576</v>
      </c>
      <c r="V1670" s="66">
        <f>IF(ISNA(VLOOKUP($A1670,Sheet1!$B$3:$AH$1266,Sheet1!F$1+(Sheet1!$A$1-1)*10,FALSE))=TRUE,"---",IF(VLOOKUP($A1670,Sheet1!$B$3:$AH$1266,Sheet1!F$1+(Sheet1!$A$1-1)*10,FALSE)="---","---", (ROUND(VLOOKUP($A1670,Sheet1!$B$3:$AH$1266,Sheet1!F$1+(Sheet1!$A$1-1)*10,FALSE),IF(VLOOKUP($A1670,Sheet1!$B$3:$AH$1266,Sheet1!F$1+(Sheet1!$A$1-1)*10,FALSE)&gt;99999,-3,IF(VLOOKUP($A1670,Sheet1!$B$3:$AH$1266,Sheet1!F$1+(Sheet1!$A$1-1)*10,FALSE)&gt;9999,-2,IF(VLOOKUP($A1670,Sheet1!$B$3:$AH$1266,Sheet1!F$1+(Sheet1!$A$1-1)*10,FALSE)&gt;999,-1,0)))))))</f>
        <v>666</v>
      </c>
      <c r="W1670" s="66">
        <f>IF(ISNA(VLOOKUP($A1670,Sheet1!$B$3:$AH$1266,Sheet1!G$1+(Sheet1!$A$1-1)*10,FALSE))=TRUE,"---",IF(VLOOKUP($A1670,Sheet1!$B$3:$AH$1266,Sheet1!G$1+(Sheet1!$A$1-1)*10,FALSE)="---","---", (ROUND(VLOOKUP($A1670,Sheet1!$B$3:$AH$1266,Sheet1!G$1+(Sheet1!$A$1-1)*10,FALSE),IF(VLOOKUP($A1670,Sheet1!$B$3:$AH$1266,Sheet1!G$1+(Sheet1!$A$1-1)*10,FALSE)&gt;99999,-3,IF(VLOOKUP($A1670,Sheet1!$B$3:$AH$1266,Sheet1!G$1+(Sheet1!$A$1-1)*10,FALSE)&gt;9999,-2,IF(VLOOKUP($A1670,Sheet1!$B$3:$AH$1266,Sheet1!G$1+(Sheet1!$A$1-1)*10,FALSE)&gt;999,-1,0)))))))</f>
        <v>771</v>
      </c>
      <c r="X1670" s="66">
        <f>IF(ISNA(VLOOKUP($A1670,Sheet1!$B$3:$AH$1266,Sheet1!H$1+(Sheet1!$A$1-1)*10,FALSE))=TRUE,"---",IF(VLOOKUP($A1670,Sheet1!$B$3:$AH$1266,Sheet1!H$1+(Sheet1!$A$1-1)*10,FALSE)="---","---", (ROUND(VLOOKUP($A1670,Sheet1!$B$3:$AH$1266,Sheet1!H$1+(Sheet1!$A$1-1)*10,FALSE),IF(VLOOKUP($A1670,Sheet1!$B$3:$AH$1266,Sheet1!H$1+(Sheet1!$A$1-1)*10,FALSE)&gt;99999,-3,IF(VLOOKUP($A1670,Sheet1!$B$3:$AH$1266,Sheet1!H$1+(Sheet1!$A$1-1)*10,FALSE)&gt;9999,-2,IF(VLOOKUP($A1670,Sheet1!$B$3:$AH$1266,Sheet1!H$1+(Sheet1!$A$1-1)*10,FALSE)&gt;999,-1,0)))))))</f>
        <v>1000</v>
      </c>
      <c r="Y1670" s="66">
        <f>IF(ISNA(VLOOKUP($A1670,Sheet1!$B$3:$AH$1266,Sheet1!I$1+(Sheet1!$A$1-1)*10,FALSE))=TRUE,"---",IF(VLOOKUP($A1670,Sheet1!$B$3:$AH$1266,Sheet1!I$1+(Sheet1!$A$1-1)*10,FALSE)="---","---", (ROUND(VLOOKUP($A1670,Sheet1!$B$3:$AH$1266,Sheet1!I$1+(Sheet1!$A$1-1)*10,FALSE),IF(VLOOKUP($A1670,Sheet1!$B$3:$AH$1266,Sheet1!I$1+(Sheet1!$A$1-1)*10,FALSE)&gt;99999,-3,IF(VLOOKUP($A1670,Sheet1!$B$3:$AH$1266,Sheet1!I$1+(Sheet1!$A$1-1)*10,FALSE)&gt;9999,-2,IF(VLOOKUP($A1670,Sheet1!$B$3:$AH$1266,Sheet1!I$1+(Sheet1!$A$1-1)*10,FALSE)&gt;999,-1,0)))))))</f>
        <v>1140</v>
      </c>
      <c r="Z1670" s="66">
        <f>IF(ISNA(VLOOKUP($A1670,Sheet1!$B$3:$AH$1266,Sheet1!J$1+(Sheet1!$A$1-1)*10,FALSE))=TRUE,"---",IF(VLOOKUP($A1670,Sheet1!$B$3:$AH$1266,Sheet1!J$1+(Sheet1!$A$1-1)*10,FALSE)="---","---", (ROUND(VLOOKUP($A1670,Sheet1!$B$3:$AH$1266,Sheet1!J$1+(Sheet1!$A$1-1)*10,FALSE),IF(VLOOKUP($A1670,Sheet1!$B$3:$AH$1266,Sheet1!J$1+(Sheet1!$A$1-1)*10,FALSE)&gt;99999,-3,IF(VLOOKUP($A1670,Sheet1!$B$3:$AH$1266,Sheet1!J$1+(Sheet1!$A$1-1)*10,FALSE)&gt;9999,-2,IF(VLOOKUP($A1670,Sheet1!$B$3:$AH$1266,Sheet1!J$1+(Sheet1!$A$1-1)*10,FALSE)&gt;999,-1,0)))))))</f>
        <v>1300</v>
      </c>
      <c r="AA1670" s="66">
        <f>IF(ISNA(VLOOKUP($A1670,Sheet1!$B$3:$AH$1266,Sheet1!K$1+(Sheet1!$A$1-1)*10,FALSE))=TRUE,"---",IF(VLOOKUP($A1670,Sheet1!$B$3:$AH$1266,Sheet1!K$1+(Sheet1!$A$1-1)*10,FALSE)="---","---", (ROUND(VLOOKUP($A1670,Sheet1!$B$3:$AH$1266,Sheet1!K$1+(Sheet1!$A$1-1)*10,FALSE),IF(VLOOKUP($A1670,Sheet1!$B$3:$AH$1266,Sheet1!K$1+(Sheet1!$A$1-1)*10,FALSE)&gt;99999,-3,IF(VLOOKUP($A1670,Sheet1!$B$3:$AH$1266,Sheet1!K$1+(Sheet1!$A$1-1)*10,FALSE)&gt;9999,-2,IF(VLOOKUP($A1670,Sheet1!$B$3:$AH$1266,Sheet1!K$1+(Sheet1!$A$1-1)*10,FALSE)&gt;999,-1,0)))))))</f>
        <v>1410</v>
      </c>
      <c r="AB1670" s="66">
        <f>IF(ISNA(VLOOKUP($A1670,Sheet1!$B$3:$AH$1266,Sheet1!L$1+(Sheet1!$A$1-1)*10,FALSE))=TRUE,"---",IF(VLOOKUP($A1670,Sheet1!$B$3:$AH$1266,Sheet1!L$1+(Sheet1!$A$1-1)*10,FALSE)="---","---", (ROUND(VLOOKUP($A1670,Sheet1!$B$3:$AH$1266,Sheet1!L$1+(Sheet1!$A$1-1)*10,FALSE),IF(VLOOKUP($A1670,Sheet1!$B$3:$AH$1266,Sheet1!L$1+(Sheet1!$A$1-1)*10,FALSE)&gt;99999,-3,IF(VLOOKUP($A1670,Sheet1!$B$3:$AH$1266,Sheet1!L$1+(Sheet1!$A$1-1)*10,FALSE)&gt;9999,-2,IF(VLOOKUP($A1670,Sheet1!$B$3:$AH$1266,Sheet1!L$1+(Sheet1!$A$1-1)*10,FALSE)&gt;999,-1,0)))))))</f>
        <v>1510</v>
      </c>
      <c r="AC1670" s="66">
        <f>IF(ISNA(VLOOKUP($A1670,Sheet1!$B$3:$AH$1266,Sheet1!M$1+(Sheet1!$A$1-1)*10,FALSE))=TRUE,"---",IF(VLOOKUP($A1670,Sheet1!$B$3:$AH$1266,Sheet1!M$1+(Sheet1!$A$1-1)*10,FALSE)="---","---", (ROUND(VLOOKUP($A1670,Sheet1!$B$3:$AH$1266,Sheet1!M$1+(Sheet1!$A$1-1)*10,FALSE),IF(VLOOKUP($A1670,Sheet1!$B$3:$AH$1266,Sheet1!M$1+(Sheet1!$A$1-1)*10,FALSE)&gt;99999,-3,IF(VLOOKUP($A1670,Sheet1!$B$3:$AH$1266,Sheet1!M$1+(Sheet1!$A$1-1)*10,FALSE)&gt;9999,-2,IF(VLOOKUP($A1670,Sheet1!$B$3:$AH$1266,Sheet1!M$1+(Sheet1!$A$1-1)*10,FALSE)&gt;999,-1,0)))))))</f>
        <v>1600</v>
      </c>
      <c r="AD1670" s="66">
        <f>IF(ISNA(VLOOKUP($A1670,Sheet1!$B$3:$AH$1266,Sheet1!N$1+(Sheet1!$A$1-1)*10,FALSE))=TRUE,"---",IF(VLOOKUP($A1670,Sheet1!$B$3:$AH$1266,Sheet1!N$1+(Sheet1!$A$1-1)*10,FALSE)="---","---", (ROUND(VLOOKUP($A1670,Sheet1!$B$3:$AH$1266,Sheet1!N$1+(Sheet1!$A$1-1)*10,FALSE),IF(VLOOKUP($A1670,Sheet1!$B$3:$AH$1266,Sheet1!N$1+(Sheet1!$A$1-1)*10,FALSE)&gt;99999,-3,IF(VLOOKUP($A1670,Sheet1!$B$3:$AH$1266,Sheet1!N$1+(Sheet1!$A$1-1)*10,FALSE)&gt;9999,-2,IF(VLOOKUP($A1670,Sheet1!$B$3:$AH$1266,Sheet1!N$1+(Sheet1!$A$1-1)*10,FALSE)&gt;999,-1,0)))))))</f>
        <v>1720</v>
      </c>
    </row>
    <row r="1671" spans="1:30" ht="25.5" customHeight="1" x14ac:dyDescent="0.25">
      <c r="A1671" s="125" t="s">
        <v>2448</v>
      </c>
      <c r="B1671" s="138" t="s">
        <v>2449</v>
      </c>
      <c r="C1671" s="125">
        <v>425615</v>
      </c>
      <c r="D1671" s="125">
        <v>771016</v>
      </c>
      <c r="E1671" s="70" t="s">
        <v>3044</v>
      </c>
      <c r="F1671" s="139" t="s">
        <v>4405</v>
      </c>
      <c r="G1671" s="127" t="s">
        <v>160</v>
      </c>
      <c r="H1671" s="128">
        <v>11.6</v>
      </c>
      <c r="I1671" s="112">
        <v>20149</v>
      </c>
      <c r="J1671" s="140" t="s">
        <v>4405</v>
      </c>
      <c r="K1671" s="127" t="s">
        <v>17</v>
      </c>
      <c r="L1671" s="115">
        <v>610</v>
      </c>
      <c r="M1671" s="116">
        <v>52.6</v>
      </c>
      <c r="N1671" s="127" t="s">
        <v>145</v>
      </c>
      <c r="O1671" s="68">
        <f t="shared" si="57"/>
        <v>0.23811199349128215</v>
      </c>
      <c r="P1671" s="68">
        <f>IF(O1671&lt;&gt;"",VLOOKUP($A1671,Sheet4!$A$2:$O$1309,14,FALSE)*100,"")</f>
        <v>3.3150723649943092</v>
      </c>
      <c r="Q1671" s="68">
        <f>IF(P1671&lt;&gt;"",VLOOKUP($A1671,Sheet4!$A$2:$O$1309,15,FALSE)*100,"")</f>
        <v>28.123160441633853</v>
      </c>
      <c r="R1671" s="74" t="str">
        <f t="shared" si="56"/>
        <v>&gt;200,  &lt;500</v>
      </c>
      <c r="S1671" s="64" t="s">
        <v>4368</v>
      </c>
      <c r="T1671" s="64" t="str">
        <f>IF(ISNA(VLOOKUP(A1671,Sheet1!B$3:C$1266,2,FALSE)=TRUE),"NC",VLOOKUP(A1671,Sheet1!B$3:C$1266,2,FALSE))</f>
        <v>Rural</v>
      </c>
      <c r="U1671" s="65">
        <f>IF(ISNA(VLOOKUP($A1671,Sheet1!$B$3:$AH$1266,Sheet1!E$1+(Sheet1!$A$1-1)*10,FALSE))=TRUE,"---",IF(VLOOKUP($A1671,Sheet1!$B$3:$AH$1266,Sheet1!E$1+(Sheet1!$A$1-1)*10,FALSE)="---","---", (ROUND(VLOOKUP($A1671,Sheet1!$B$3:$AH$1266,Sheet1!E$1+(Sheet1!$A$1-1)*10,FALSE),IF(VLOOKUP($A1671,Sheet1!$B$3:$AH$1266,Sheet1!E$1+(Sheet1!$A$1-1)*10,FALSE)&gt;99999,-3,IF(VLOOKUP($A1671,Sheet1!$B$3:$AH$1266,Sheet1!E$1+(Sheet1!$A$1-1)*10,FALSE)&gt;9999,-2,IF(VLOOKUP($A1671,Sheet1!$B$3:$AH$1266,Sheet1!E$1+(Sheet1!$A$1-1)*10,FALSE)&gt;999,-1,0)))))))</f>
        <v>163</v>
      </c>
      <c r="V1671" s="65">
        <f>IF(ISNA(VLOOKUP($A1671,Sheet1!$B$3:$AH$1266,Sheet1!F$1+(Sheet1!$A$1-1)*10,FALSE))=TRUE,"---",IF(VLOOKUP($A1671,Sheet1!$B$3:$AH$1266,Sheet1!F$1+(Sheet1!$A$1-1)*10,FALSE)="---","---", (ROUND(VLOOKUP($A1671,Sheet1!$B$3:$AH$1266,Sheet1!F$1+(Sheet1!$A$1-1)*10,FALSE),IF(VLOOKUP($A1671,Sheet1!$B$3:$AH$1266,Sheet1!F$1+(Sheet1!$A$1-1)*10,FALSE)&gt;99999,-3,IF(VLOOKUP($A1671,Sheet1!$B$3:$AH$1266,Sheet1!F$1+(Sheet1!$A$1-1)*10,FALSE)&gt;9999,-2,IF(VLOOKUP($A1671,Sheet1!$B$3:$AH$1266,Sheet1!F$1+(Sheet1!$A$1-1)*10,FALSE)&gt;999,-1,0)))))))</f>
        <v>192</v>
      </c>
      <c r="W1671" s="65">
        <f>IF(ISNA(VLOOKUP($A1671,Sheet1!$B$3:$AH$1266,Sheet1!G$1+(Sheet1!$A$1-1)*10,FALSE))=TRUE,"---",IF(VLOOKUP($A1671,Sheet1!$B$3:$AH$1266,Sheet1!G$1+(Sheet1!$A$1-1)*10,FALSE)="---","---", (ROUND(VLOOKUP($A1671,Sheet1!$B$3:$AH$1266,Sheet1!G$1+(Sheet1!$A$1-1)*10,FALSE),IF(VLOOKUP($A1671,Sheet1!$B$3:$AH$1266,Sheet1!G$1+(Sheet1!$A$1-1)*10,FALSE)&gt;99999,-3,IF(VLOOKUP($A1671,Sheet1!$B$3:$AH$1266,Sheet1!G$1+(Sheet1!$A$1-1)*10,FALSE)&gt;9999,-2,IF(VLOOKUP($A1671,Sheet1!$B$3:$AH$1266,Sheet1!G$1+(Sheet1!$A$1-1)*10,FALSE)&gt;999,-1,0)))))))</f>
        <v>227</v>
      </c>
      <c r="X1671" s="65">
        <f>IF(ISNA(VLOOKUP($A1671,Sheet1!$B$3:$AH$1266,Sheet1!H$1+(Sheet1!$A$1-1)*10,FALSE))=TRUE,"---",IF(VLOOKUP($A1671,Sheet1!$B$3:$AH$1266,Sheet1!H$1+(Sheet1!$A$1-1)*10,FALSE)="---","---", (ROUND(VLOOKUP($A1671,Sheet1!$B$3:$AH$1266,Sheet1!H$1+(Sheet1!$A$1-1)*10,FALSE),IF(VLOOKUP($A1671,Sheet1!$B$3:$AH$1266,Sheet1!H$1+(Sheet1!$A$1-1)*10,FALSE)&gt;99999,-3,IF(VLOOKUP($A1671,Sheet1!$B$3:$AH$1266,Sheet1!H$1+(Sheet1!$A$1-1)*10,FALSE)&gt;9999,-2,IF(VLOOKUP($A1671,Sheet1!$B$3:$AH$1266,Sheet1!H$1+(Sheet1!$A$1-1)*10,FALSE)&gt;999,-1,0)))))))</f>
        <v>311</v>
      </c>
      <c r="Y1671" s="65">
        <f>IF(ISNA(VLOOKUP($A1671,Sheet1!$B$3:$AH$1266,Sheet1!I$1+(Sheet1!$A$1-1)*10,FALSE))=TRUE,"---",IF(VLOOKUP($A1671,Sheet1!$B$3:$AH$1266,Sheet1!I$1+(Sheet1!$A$1-1)*10,FALSE)="---","---", (ROUND(VLOOKUP($A1671,Sheet1!$B$3:$AH$1266,Sheet1!I$1+(Sheet1!$A$1-1)*10,FALSE),IF(VLOOKUP($A1671,Sheet1!$B$3:$AH$1266,Sheet1!I$1+(Sheet1!$A$1-1)*10,FALSE)&gt;99999,-3,IF(VLOOKUP($A1671,Sheet1!$B$3:$AH$1266,Sheet1!I$1+(Sheet1!$A$1-1)*10,FALSE)&gt;9999,-2,IF(VLOOKUP($A1671,Sheet1!$B$3:$AH$1266,Sheet1!I$1+(Sheet1!$A$1-1)*10,FALSE)&gt;999,-1,0)))))))</f>
        <v>365</v>
      </c>
      <c r="Z1671" s="65">
        <f>IF(ISNA(VLOOKUP($A1671,Sheet1!$B$3:$AH$1266,Sheet1!J$1+(Sheet1!$A$1-1)*10,FALSE))=TRUE,"---",IF(VLOOKUP($A1671,Sheet1!$B$3:$AH$1266,Sheet1!J$1+(Sheet1!$A$1-1)*10,FALSE)="---","---", (ROUND(VLOOKUP($A1671,Sheet1!$B$3:$AH$1266,Sheet1!J$1+(Sheet1!$A$1-1)*10,FALSE),IF(VLOOKUP($A1671,Sheet1!$B$3:$AH$1266,Sheet1!J$1+(Sheet1!$A$1-1)*10,FALSE)&gt;99999,-3,IF(VLOOKUP($A1671,Sheet1!$B$3:$AH$1266,Sheet1!J$1+(Sheet1!$A$1-1)*10,FALSE)&gt;9999,-2,IF(VLOOKUP($A1671,Sheet1!$B$3:$AH$1266,Sheet1!J$1+(Sheet1!$A$1-1)*10,FALSE)&gt;999,-1,0)))))))</f>
        <v>430</v>
      </c>
      <c r="AA1671" s="65">
        <f>IF(ISNA(VLOOKUP($A1671,Sheet1!$B$3:$AH$1266,Sheet1!K$1+(Sheet1!$A$1-1)*10,FALSE))=TRUE,"---",IF(VLOOKUP($A1671,Sheet1!$B$3:$AH$1266,Sheet1!K$1+(Sheet1!$A$1-1)*10,FALSE)="---","---", (ROUND(VLOOKUP($A1671,Sheet1!$B$3:$AH$1266,Sheet1!K$1+(Sheet1!$A$1-1)*10,FALSE),IF(VLOOKUP($A1671,Sheet1!$B$3:$AH$1266,Sheet1!K$1+(Sheet1!$A$1-1)*10,FALSE)&gt;99999,-3,IF(VLOOKUP($A1671,Sheet1!$B$3:$AH$1266,Sheet1!K$1+(Sheet1!$A$1-1)*10,FALSE)&gt;9999,-2,IF(VLOOKUP($A1671,Sheet1!$B$3:$AH$1266,Sheet1!K$1+(Sheet1!$A$1-1)*10,FALSE)&gt;999,-1,0)))))))</f>
        <v>476</v>
      </c>
      <c r="AB1671" s="65">
        <f>IF(ISNA(VLOOKUP($A1671,Sheet1!$B$3:$AH$1266,Sheet1!L$1+(Sheet1!$A$1-1)*10,FALSE))=TRUE,"---",IF(VLOOKUP($A1671,Sheet1!$B$3:$AH$1266,Sheet1!L$1+(Sheet1!$A$1-1)*10,FALSE)="---","---", (ROUND(VLOOKUP($A1671,Sheet1!$B$3:$AH$1266,Sheet1!L$1+(Sheet1!$A$1-1)*10,FALSE),IF(VLOOKUP($A1671,Sheet1!$B$3:$AH$1266,Sheet1!L$1+(Sheet1!$A$1-1)*10,FALSE)&gt;99999,-3,IF(VLOOKUP($A1671,Sheet1!$B$3:$AH$1266,Sheet1!L$1+(Sheet1!$A$1-1)*10,FALSE)&gt;9999,-2,IF(VLOOKUP($A1671,Sheet1!$B$3:$AH$1266,Sheet1!L$1+(Sheet1!$A$1-1)*10,FALSE)&gt;999,-1,0)))))))</f>
        <v>518</v>
      </c>
      <c r="AC1671" s="65">
        <f>IF(ISNA(VLOOKUP($A1671,Sheet1!$B$3:$AH$1266,Sheet1!M$1+(Sheet1!$A$1-1)*10,FALSE))=TRUE,"---",IF(VLOOKUP($A1671,Sheet1!$B$3:$AH$1266,Sheet1!M$1+(Sheet1!$A$1-1)*10,FALSE)="---","---", (ROUND(VLOOKUP($A1671,Sheet1!$B$3:$AH$1266,Sheet1!M$1+(Sheet1!$A$1-1)*10,FALSE),IF(VLOOKUP($A1671,Sheet1!$B$3:$AH$1266,Sheet1!M$1+(Sheet1!$A$1-1)*10,FALSE)&gt;99999,-3,IF(VLOOKUP($A1671,Sheet1!$B$3:$AH$1266,Sheet1!M$1+(Sheet1!$A$1-1)*10,FALSE)&gt;9999,-2,IF(VLOOKUP($A1671,Sheet1!$B$3:$AH$1266,Sheet1!M$1+(Sheet1!$A$1-1)*10,FALSE)&gt;999,-1,0)))))))</f>
        <v>564</v>
      </c>
      <c r="AD1671" s="65">
        <f>IF(ISNA(VLOOKUP($A1671,Sheet1!$B$3:$AH$1266,Sheet1!N$1+(Sheet1!$A$1-1)*10,FALSE))=TRUE,"---",IF(VLOOKUP($A1671,Sheet1!$B$3:$AH$1266,Sheet1!N$1+(Sheet1!$A$1-1)*10,FALSE)="---","---", (ROUND(VLOOKUP($A1671,Sheet1!$B$3:$AH$1266,Sheet1!N$1+(Sheet1!$A$1-1)*10,FALSE),IF(VLOOKUP($A1671,Sheet1!$B$3:$AH$1266,Sheet1!N$1+(Sheet1!$A$1-1)*10,FALSE)&gt;99999,-3,IF(VLOOKUP($A1671,Sheet1!$B$3:$AH$1266,Sheet1!N$1+(Sheet1!$A$1-1)*10,FALSE)&gt;9999,-2,IF(VLOOKUP($A1671,Sheet1!$B$3:$AH$1266,Sheet1!N$1+(Sheet1!$A$1-1)*10,FALSE)&gt;999,-1,0)))))))</f>
        <v>617</v>
      </c>
    </row>
    <row r="1672" spans="1:30" ht="25.5" customHeight="1" x14ac:dyDescent="0.25">
      <c r="A1672" s="304" t="s">
        <v>2450</v>
      </c>
      <c r="B1672" s="393" t="s">
        <v>2451</v>
      </c>
      <c r="C1672" s="304">
        <v>424209</v>
      </c>
      <c r="D1672" s="304">
        <v>771225</v>
      </c>
      <c r="E1672" s="305" t="s">
        <v>3063</v>
      </c>
      <c r="F1672" s="117" t="s">
        <v>4856</v>
      </c>
      <c r="G1672" s="118" t="s">
        <v>31</v>
      </c>
      <c r="H1672" s="428">
        <v>31</v>
      </c>
      <c r="I1672" s="377">
        <v>26473</v>
      </c>
      <c r="J1672" s="336">
        <v>10.15</v>
      </c>
      <c r="K1672" s="351" t="s">
        <v>24</v>
      </c>
      <c r="L1672" s="338">
        <v>5040</v>
      </c>
      <c r="M1672" s="381">
        <v>163</v>
      </c>
      <c r="N1672" s="351" t="s">
        <v>17</v>
      </c>
      <c r="O1672" s="328" t="str">
        <f t="shared" si="57"/>
        <v>&lt;0.2</v>
      </c>
      <c r="P1672" s="328">
        <f>IF(O1672&lt;&gt;"",VLOOKUP($A1672,Sheet4!$A$2:$O$1309,14,FALSE)*100,"")</f>
        <v>3.2676322132066393</v>
      </c>
      <c r="Q1672" s="328">
        <f>IF(P1672&lt;&gt;"",VLOOKUP($A1672,Sheet4!$A$2:$O$1309,15,FALSE)*100,"")</f>
        <v>27.776967100777551</v>
      </c>
      <c r="R1672" s="358" t="str">
        <f t="shared" si="56"/>
        <v>&gt;500</v>
      </c>
      <c r="S1672" s="357" t="s">
        <v>4368</v>
      </c>
      <c r="T1672" s="357" t="str">
        <f>IF(ISNA(VLOOKUP(A1672,Sheet1!B$3:C$1266,2,FALSE)=TRUE),"NC",VLOOKUP(A1672,Sheet1!B$3:C$1266,2,FALSE))</f>
        <v>Rural</v>
      </c>
      <c r="U1672" s="385">
        <f>IF(ISNA(VLOOKUP($A1672,Sheet1!$B$3:$AH$1266,Sheet1!E$1+(Sheet1!$A$1-1)*10,FALSE))=TRUE,"---",IF(VLOOKUP($A1672,Sheet1!$B$3:$AH$1266,Sheet1!E$1+(Sheet1!$A$1-1)*10,FALSE)="---","---", (ROUND(VLOOKUP($A1672,Sheet1!$B$3:$AH$1266,Sheet1!E$1+(Sheet1!$A$1-1)*10,FALSE),IF(VLOOKUP($A1672,Sheet1!$B$3:$AH$1266,Sheet1!E$1+(Sheet1!$A$1-1)*10,FALSE)&gt;99999,-3,IF(VLOOKUP($A1672,Sheet1!$B$3:$AH$1266,Sheet1!E$1+(Sheet1!$A$1-1)*10,FALSE)&gt;9999,-2,IF(VLOOKUP($A1672,Sheet1!$B$3:$AH$1266,Sheet1!E$1+(Sheet1!$A$1-1)*10,FALSE)&gt;999,-1,0)))))))</f>
        <v>540</v>
      </c>
      <c r="V1672" s="385">
        <f>IF(ISNA(VLOOKUP($A1672,Sheet1!$B$3:$AH$1266,Sheet1!F$1+(Sheet1!$A$1-1)*10,FALSE))=TRUE,"---",IF(VLOOKUP($A1672,Sheet1!$B$3:$AH$1266,Sheet1!F$1+(Sheet1!$A$1-1)*10,FALSE)="---","---", (ROUND(VLOOKUP($A1672,Sheet1!$B$3:$AH$1266,Sheet1!F$1+(Sheet1!$A$1-1)*10,FALSE),IF(VLOOKUP($A1672,Sheet1!$B$3:$AH$1266,Sheet1!F$1+(Sheet1!$A$1-1)*10,FALSE)&gt;99999,-3,IF(VLOOKUP($A1672,Sheet1!$B$3:$AH$1266,Sheet1!F$1+(Sheet1!$A$1-1)*10,FALSE)&gt;9999,-2,IF(VLOOKUP($A1672,Sheet1!$B$3:$AH$1266,Sheet1!F$1+(Sheet1!$A$1-1)*10,FALSE)&gt;999,-1,0)))))))</f>
        <v>665</v>
      </c>
      <c r="W1672" s="385">
        <f>IF(ISNA(VLOOKUP($A1672,Sheet1!$B$3:$AH$1266,Sheet1!G$1+(Sheet1!$A$1-1)*10,FALSE))=TRUE,"---",IF(VLOOKUP($A1672,Sheet1!$B$3:$AH$1266,Sheet1!G$1+(Sheet1!$A$1-1)*10,FALSE)="---","---", (ROUND(VLOOKUP($A1672,Sheet1!$B$3:$AH$1266,Sheet1!G$1+(Sheet1!$A$1-1)*10,FALSE),IF(VLOOKUP($A1672,Sheet1!$B$3:$AH$1266,Sheet1!G$1+(Sheet1!$A$1-1)*10,FALSE)&gt;99999,-3,IF(VLOOKUP($A1672,Sheet1!$B$3:$AH$1266,Sheet1!G$1+(Sheet1!$A$1-1)*10,FALSE)&gt;9999,-2,IF(VLOOKUP($A1672,Sheet1!$B$3:$AH$1266,Sheet1!G$1+(Sheet1!$A$1-1)*10,FALSE)&gt;999,-1,0)))))))</f>
        <v>829</v>
      </c>
      <c r="X1672" s="385">
        <f>IF(ISNA(VLOOKUP($A1672,Sheet1!$B$3:$AH$1266,Sheet1!H$1+(Sheet1!$A$1-1)*10,FALSE))=TRUE,"---",IF(VLOOKUP($A1672,Sheet1!$B$3:$AH$1266,Sheet1!H$1+(Sheet1!$A$1-1)*10,FALSE)="---","---", (ROUND(VLOOKUP($A1672,Sheet1!$B$3:$AH$1266,Sheet1!H$1+(Sheet1!$A$1-1)*10,FALSE),IF(VLOOKUP($A1672,Sheet1!$B$3:$AH$1266,Sheet1!H$1+(Sheet1!$A$1-1)*10,FALSE)&gt;99999,-3,IF(VLOOKUP($A1672,Sheet1!$B$3:$AH$1266,Sheet1!H$1+(Sheet1!$A$1-1)*10,FALSE)&gt;9999,-2,IF(VLOOKUP($A1672,Sheet1!$B$3:$AH$1266,Sheet1!H$1+(Sheet1!$A$1-1)*10,FALSE)&gt;999,-1,0)))))))</f>
        <v>1260</v>
      </c>
      <c r="Y1672" s="385">
        <f>IF(ISNA(VLOOKUP($A1672,Sheet1!$B$3:$AH$1266,Sheet1!I$1+(Sheet1!$A$1-1)*10,FALSE))=TRUE,"---",IF(VLOOKUP($A1672,Sheet1!$B$3:$AH$1266,Sheet1!I$1+(Sheet1!$A$1-1)*10,FALSE)="---","---", (ROUND(VLOOKUP($A1672,Sheet1!$B$3:$AH$1266,Sheet1!I$1+(Sheet1!$A$1-1)*10,FALSE),IF(VLOOKUP($A1672,Sheet1!$B$3:$AH$1266,Sheet1!I$1+(Sheet1!$A$1-1)*10,FALSE)&gt;99999,-3,IF(VLOOKUP($A1672,Sheet1!$B$3:$AH$1266,Sheet1!I$1+(Sheet1!$A$1-1)*10,FALSE)&gt;9999,-2,IF(VLOOKUP($A1672,Sheet1!$B$3:$AH$1266,Sheet1!I$1+(Sheet1!$A$1-1)*10,FALSE)&gt;999,-1,0)))))))</f>
        <v>1560</v>
      </c>
      <c r="Z1672" s="385">
        <f>IF(ISNA(VLOOKUP($A1672,Sheet1!$B$3:$AH$1266,Sheet1!J$1+(Sheet1!$A$1-1)*10,FALSE))=TRUE,"---",IF(VLOOKUP($A1672,Sheet1!$B$3:$AH$1266,Sheet1!J$1+(Sheet1!$A$1-1)*10,FALSE)="---","---", (ROUND(VLOOKUP($A1672,Sheet1!$B$3:$AH$1266,Sheet1!J$1+(Sheet1!$A$1-1)*10,FALSE),IF(VLOOKUP($A1672,Sheet1!$B$3:$AH$1266,Sheet1!J$1+(Sheet1!$A$1-1)*10,FALSE)&gt;99999,-3,IF(VLOOKUP($A1672,Sheet1!$B$3:$AH$1266,Sheet1!J$1+(Sheet1!$A$1-1)*10,FALSE)&gt;9999,-2,IF(VLOOKUP($A1672,Sheet1!$B$3:$AH$1266,Sheet1!J$1+(Sheet1!$A$1-1)*10,FALSE)&gt;999,-1,0)))))))</f>
        <v>1950</v>
      </c>
      <c r="AA1672" s="385">
        <f>IF(ISNA(VLOOKUP($A1672,Sheet1!$B$3:$AH$1266,Sheet1!K$1+(Sheet1!$A$1-1)*10,FALSE))=TRUE,"---",IF(VLOOKUP($A1672,Sheet1!$B$3:$AH$1266,Sheet1!K$1+(Sheet1!$A$1-1)*10,FALSE)="---","---", (ROUND(VLOOKUP($A1672,Sheet1!$B$3:$AH$1266,Sheet1!K$1+(Sheet1!$A$1-1)*10,FALSE),IF(VLOOKUP($A1672,Sheet1!$B$3:$AH$1266,Sheet1!K$1+(Sheet1!$A$1-1)*10,FALSE)&gt;99999,-3,IF(VLOOKUP($A1672,Sheet1!$B$3:$AH$1266,Sheet1!K$1+(Sheet1!$A$1-1)*10,FALSE)&gt;9999,-2,IF(VLOOKUP($A1672,Sheet1!$B$3:$AH$1266,Sheet1!K$1+(Sheet1!$A$1-1)*10,FALSE)&gt;999,-1,0)))))))</f>
        <v>2240</v>
      </c>
      <c r="AB1672" s="385">
        <f>IF(ISNA(VLOOKUP($A1672,Sheet1!$B$3:$AH$1266,Sheet1!L$1+(Sheet1!$A$1-1)*10,FALSE))=TRUE,"---",IF(VLOOKUP($A1672,Sheet1!$B$3:$AH$1266,Sheet1!L$1+(Sheet1!$A$1-1)*10,FALSE)="---","---", (ROUND(VLOOKUP($A1672,Sheet1!$B$3:$AH$1266,Sheet1!L$1+(Sheet1!$A$1-1)*10,FALSE),IF(VLOOKUP($A1672,Sheet1!$B$3:$AH$1266,Sheet1!L$1+(Sheet1!$A$1-1)*10,FALSE)&gt;99999,-3,IF(VLOOKUP($A1672,Sheet1!$B$3:$AH$1266,Sheet1!L$1+(Sheet1!$A$1-1)*10,FALSE)&gt;9999,-2,IF(VLOOKUP($A1672,Sheet1!$B$3:$AH$1266,Sheet1!L$1+(Sheet1!$A$1-1)*10,FALSE)&gt;999,-1,0)))))))</f>
        <v>2540</v>
      </c>
      <c r="AC1672" s="385">
        <f>IF(ISNA(VLOOKUP($A1672,Sheet1!$B$3:$AH$1266,Sheet1!M$1+(Sheet1!$A$1-1)*10,FALSE))=TRUE,"---",IF(VLOOKUP($A1672,Sheet1!$B$3:$AH$1266,Sheet1!M$1+(Sheet1!$A$1-1)*10,FALSE)="---","---", (ROUND(VLOOKUP($A1672,Sheet1!$B$3:$AH$1266,Sheet1!M$1+(Sheet1!$A$1-1)*10,FALSE),IF(VLOOKUP($A1672,Sheet1!$B$3:$AH$1266,Sheet1!M$1+(Sheet1!$A$1-1)*10,FALSE)&gt;99999,-3,IF(VLOOKUP($A1672,Sheet1!$B$3:$AH$1266,Sheet1!M$1+(Sheet1!$A$1-1)*10,FALSE)&gt;9999,-2,IF(VLOOKUP($A1672,Sheet1!$B$3:$AH$1266,Sheet1!M$1+(Sheet1!$A$1-1)*10,FALSE)&gt;999,-1,0)))))))</f>
        <v>2860</v>
      </c>
      <c r="AD1672" s="385">
        <f>IF(ISNA(VLOOKUP($A1672,Sheet1!$B$3:$AH$1266,Sheet1!N$1+(Sheet1!$A$1-1)*10,FALSE))=TRUE,"---",IF(VLOOKUP($A1672,Sheet1!$B$3:$AH$1266,Sheet1!N$1+(Sheet1!$A$1-1)*10,FALSE)="---","---", (ROUND(VLOOKUP($A1672,Sheet1!$B$3:$AH$1266,Sheet1!N$1+(Sheet1!$A$1-1)*10,FALSE),IF(VLOOKUP($A1672,Sheet1!$B$3:$AH$1266,Sheet1!N$1+(Sheet1!$A$1-1)*10,FALSE)&gt;99999,-3,IF(VLOOKUP($A1672,Sheet1!$B$3:$AH$1266,Sheet1!N$1+(Sheet1!$A$1-1)*10,FALSE)&gt;9999,-2,IF(VLOOKUP($A1672,Sheet1!$B$3:$AH$1266,Sheet1!N$1+(Sheet1!$A$1-1)*10,FALSE)&gt;999,-1,0)))))))</f>
        <v>3270</v>
      </c>
    </row>
    <row r="1673" spans="1:30" ht="25.5" customHeight="1" x14ac:dyDescent="0.25">
      <c r="A1673" s="304"/>
      <c r="B1673" s="346"/>
      <c r="C1673" s="304"/>
      <c r="D1673" s="304"/>
      <c r="E1673" s="305" t="e">
        <v>#N/A</v>
      </c>
      <c r="F1673" s="117">
        <v>1975</v>
      </c>
      <c r="G1673" s="118" t="s">
        <v>286</v>
      </c>
      <c r="H1673" s="428"/>
      <c r="I1673" s="378"/>
      <c r="J1673" s="337"/>
      <c r="K1673" s="352"/>
      <c r="L1673" s="339"/>
      <c r="M1673" s="382"/>
      <c r="N1673" s="352"/>
      <c r="O1673" s="329" t="str">
        <f t="shared" si="57"/>
        <v/>
      </c>
      <c r="P1673" s="329" t="str">
        <f>IF(O1673&lt;&gt;"",VLOOKUP($A1673,Sheet4!$A$2:$O$1309,14,FALSE)*100,"")</f>
        <v/>
      </c>
      <c r="Q1673" s="329" t="str">
        <f>IF(P1673&lt;&gt;"",VLOOKUP($A1673,Sheet4!$A$2:$O$1309,15,FALSE)*100,"")</f>
        <v/>
      </c>
      <c r="R1673" s="357" t="str">
        <f t="shared" si="56"/>
        <v/>
      </c>
      <c r="S1673" s="357" t="e">
        <v>#N/A</v>
      </c>
      <c r="T1673" s="357" t="str">
        <f>IF(ISNA(VLOOKUP(A1673,Sheet1!B$3:C$1266,2,FALSE)=TRUE),"ND",VLOOKUP(A1673,Sheet1!B$3:C$1266,2,FALSE))</f>
        <v>ND</v>
      </c>
      <c r="U1673" s="385" t="str">
        <f>IF(ISNA(VLOOKUP($A1673,Sheet1!$B$3:$AH$1266,Sheet1!E$1+(Sheet1!$A$1-1)*10,FALSE))=TRUE,"---",IF(VLOOKUP($A1673,Sheet1!$B$3:$AH$1266,Sheet1!E$1+(Sheet1!$A$1-1)*10,FALSE)="---","---", (ROUND(VLOOKUP($A1673,Sheet1!$B$3:$AH$1266,Sheet1!E$1+(Sheet1!$A$1-1)*10,FALSE),IF(VLOOKUP($A1673,Sheet1!$B$3:$AH$1266,Sheet1!E$1+(Sheet1!$A$1-1)*10,FALSE)&gt;99999,-3,IF(VLOOKUP($A1673,Sheet1!$B$3:$AH$1266,Sheet1!E$1+(Sheet1!$A$1-1)*10,FALSE)&gt;9999,-2,IF(VLOOKUP($A1673,Sheet1!$B$3:$AH$1266,Sheet1!E$1+(Sheet1!$A$1-1)*10,FALSE)&gt;999,-1,0)))))))</f>
        <v>---</v>
      </c>
      <c r="V1673" s="385" t="str">
        <f>IF(ISNA(VLOOKUP($A1673,Sheet1!$B$3:$AH$1266,Sheet1!F$1+(Sheet1!$A$1-1)*10,FALSE))=TRUE,"---",IF(VLOOKUP($A1673,Sheet1!$B$3:$AH$1266,Sheet1!F$1+(Sheet1!$A$1-1)*10,FALSE)="---","---", (ROUND(VLOOKUP($A1673,Sheet1!$B$3:$AH$1266,Sheet1!F$1+(Sheet1!$A$1-1)*10,FALSE),IF(VLOOKUP($A1673,Sheet1!$B$3:$AH$1266,Sheet1!F$1+(Sheet1!$A$1-1)*10,FALSE)&gt;99999,-3,IF(VLOOKUP($A1673,Sheet1!$B$3:$AH$1266,Sheet1!F$1+(Sheet1!$A$1-1)*10,FALSE)&gt;9999,-2,IF(VLOOKUP($A1673,Sheet1!$B$3:$AH$1266,Sheet1!F$1+(Sheet1!$A$1-1)*10,FALSE)&gt;999,-1,0)))))))</f>
        <v>---</v>
      </c>
      <c r="W1673" s="385" t="str">
        <f>IF(ISNA(VLOOKUP($A1673,Sheet1!$B$3:$AH$1266,Sheet1!G$1+(Sheet1!$A$1-1)*10,FALSE))=TRUE,"---",IF(VLOOKUP($A1673,Sheet1!$B$3:$AH$1266,Sheet1!G$1+(Sheet1!$A$1-1)*10,FALSE)="---","---", (ROUND(VLOOKUP($A1673,Sheet1!$B$3:$AH$1266,Sheet1!G$1+(Sheet1!$A$1-1)*10,FALSE),IF(VLOOKUP($A1673,Sheet1!$B$3:$AH$1266,Sheet1!G$1+(Sheet1!$A$1-1)*10,FALSE)&gt;99999,-3,IF(VLOOKUP($A1673,Sheet1!$B$3:$AH$1266,Sheet1!G$1+(Sheet1!$A$1-1)*10,FALSE)&gt;9999,-2,IF(VLOOKUP($A1673,Sheet1!$B$3:$AH$1266,Sheet1!G$1+(Sheet1!$A$1-1)*10,FALSE)&gt;999,-1,0)))))))</f>
        <v>---</v>
      </c>
      <c r="X1673" s="385" t="str">
        <f>IF(ISNA(VLOOKUP($A1673,Sheet1!$B$3:$AH$1266,Sheet1!H$1+(Sheet1!$A$1-1)*10,FALSE))=TRUE,"---",IF(VLOOKUP($A1673,Sheet1!$B$3:$AH$1266,Sheet1!H$1+(Sheet1!$A$1-1)*10,FALSE)="---","---", (ROUND(VLOOKUP($A1673,Sheet1!$B$3:$AH$1266,Sheet1!H$1+(Sheet1!$A$1-1)*10,FALSE),IF(VLOOKUP($A1673,Sheet1!$B$3:$AH$1266,Sheet1!H$1+(Sheet1!$A$1-1)*10,FALSE)&gt;99999,-3,IF(VLOOKUP($A1673,Sheet1!$B$3:$AH$1266,Sheet1!H$1+(Sheet1!$A$1-1)*10,FALSE)&gt;9999,-2,IF(VLOOKUP($A1673,Sheet1!$B$3:$AH$1266,Sheet1!H$1+(Sheet1!$A$1-1)*10,FALSE)&gt;999,-1,0)))))))</f>
        <v>---</v>
      </c>
      <c r="Y1673" s="385" t="str">
        <f>IF(ISNA(VLOOKUP($A1673,Sheet1!$B$3:$AH$1266,Sheet1!I$1+(Sheet1!$A$1-1)*10,FALSE))=TRUE,"---",IF(VLOOKUP($A1673,Sheet1!$B$3:$AH$1266,Sheet1!I$1+(Sheet1!$A$1-1)*10,FALSE)="---","---", (ROUND(VLOOKUP($A1673,Sheet1!$B$3:$AH$1266,Sheet1!I$1+(Sheet1!$A$1-1)*10,FALSE),IF(VLOOKUP($A1673,Sheet1!$B$3:$AH$1266,Sheet1!I$1+(Sheet1!$A$1-1)*10,FALSE)&gt;99999,-3,IF(VLOOKUP($A1673,Sheet1!$B$3:$AH$1266,Sheet1!I$1+(Sheet1!$A$1-1)*10,FALSE)&gt;9999,-2,IF(VLOOKUP($A1673,Sheet1!$B$3:$AH$1266,Sheet1!I$1+(Sheet1!$A$1-1)*10,FALSE)&gt;999,-1,0)))))))</f>
        <v>---</v>
      </c>
      <c r="Z1673" s="385" t="str">
        <f>IF(ISNA(VLOOKUP($A1673,Sheet1!$B$3:$AH$1266,Sheet1!J$1+(Sheet1!$A$1-1)*10,FALSE))=TRUE,"---",IF(VLOOKUP($A1673,Sheet1!$B$3:$AH$1266,Sheet1!J$1+(Sheet1!$A$1-1)*10,FALSE)="---","---", (ROUND(VLOOKUP($A1673,Sheet1!$B$3:$AH$1266,Sheet1!J$1+(Sheet1!$A$1-1)*10,FALSE),IF(VLOOKUP($A1673,Sheet1!$B$3:$AH$1266,Sheet1!J$1+(Sheet1!$A$1-1)*10,FALSE)&gt;99999,-3,IF(VLOOKUP($A1673,Sheet1!$B$3:$AH$1266,Sheet1!J$1+(Sheet1!$A$1-1)*10,FALSE)&gt;9999,-2,IF(VLOOKUP($A1673,Sheet1!$B$3:$AH$1266,Sheet1!J$1+(Sheet1!$A$1-1)*10,FALSE)&gt;999,-1,0)))))))</f>
        <v>---</v>
      </c>
      <c r="AA1673" s="385" t="str">
        <f>IF(ISNA(VLOOKUP($A1673,Sheet1!$B$3:$AH$1266,Sheet1!K$1+(Sheet1!$A$1-1)*10,FALSE))=TRUE,"---",IF(VLOOKUP($A1673,Sheet1!$B$3:$AH$1266,Sheet1!K$1+(Sheet1!$A$1-1)*10,FALSE)="---","---", (ROUND(VLOOKUP($A1673,Sheet1!$B$3:$AH$1266,Sheet1!K$1+(Sheet1!$A$1-1)*10,FALSE),IF(VLOOKUP($A1673,Sheet1!$B$3:$AH$1266,Sheet1!K$1+(Sheet1!$A$1-1)*10,FALSE)&gt;99999,-3,IF(VLOOKUP($A1673,Sheet1!$B$3:$AH$1266,Sheet1!K$1+(Sheet1!$A$1-1)*10,FALSE)&gt;9999,-2,IF(VLOOKUP($A1673,Sheet1!$B$3:$AH$1266,Sheet1!K$1+(Sheet1!$A$1-1)*10,FALSE)&gt;999,-1,0)))))))</f>
        <v>---</v>
      </c>
      <c r="AB1673" s="385" t="str">
        <f>IF(ISNA(VLOOKUP($A1673,Sheet1!$B$3:$AH$1266,Sheet1!L$1+(Sheet1!$A$1-1)*10,FALSE))=TRUE,"---",IF(VLOOKUP($A1673,Sheet1!$B$3:$AH$1266,Sheet1!L$1+(Sheet1!$A$1-1)*10,FALSE)="---","---", (ROUND(VLOOKUP($A1673,Sheet1!$B$3:$AH$1266,Sheet1!L$1+(Sheet1!$A$1-1)*10,FALSE),IF(VLOOKUP($A1673,Sheet1!$B$3:$AH$1266,Sheet1!L$1+(Sheet1!$A$1-1)*10,FALSE)&gt;99999,-3,IF(VLOOKUP($A1673,Sheet1!$B$3:$AH$1266,Sheet1!L$1+(Sheet1!$A$1-1)*10,FALSE)&gt;9999,-2,IF(VLOOKUP($A1673,Sheet1!$B$3:$AH$1266,Sheet1!L$1+(Sheet1!$A$1-1)*10,FALSE)&gt;999,-1,0)))))))</f>
        <v>---</v>
      </c>
      <c r="AC1673" s="385" t="str">
        <f>IF(ISNA(VLOOKUP($A1673,Sheet1!$B$3:$AH$1266,Sheet1!M$1+(Sheet1!$A$1-1)*10,FALSE))=TRUE,"---",IF(VLOOKUP($A1673,Sheet1!$B$3:$AH$1266,Sheet1!M$1+(Sheet1!$A$1-1)*10,FALSE)="---","---", (ROUND(VLOOKUP($A1673,Sheet1!$B$3:$AH$1266,Sheet1!M$1+(Sheet1!$A$1-1)*10,FALSE),IF(VLOOKUP($A1673,Sheet1!$B$3:$AH$1266,Sheet1!M$1+(Sheet1!$A$1-1)*10,FALSE)&gt;99999,-3,IF(VLOOKUP($A1673,Sheet1!$B$3:$AH$1266,Sheet1!M$1+(Sheet1!$A$1-1)*10,FALSE)&gt;9999,-2,IF(VLOOKUP($A1673,Sheet1!$B$3:$AH$1266,Sheet1!M$1+(Sheet1!$A$1-1)*10,FALSE)&gt;999,-1,0)))))))</f>
        <v>---</v>
      </c>
      <c r="AD1673" s="385" t="str">
        <f>IF(ISNA(VLOOKUP($A1673,Sheet1!$B$3:$AH$1266,Sheet1!N$1+(Sheet1!$A$1-1)*10,FALSE))=TRUE,"---",IF(VLOOKUP($A1673,Sheet1!$B$3:$AH$1266,Sheet1!N$1+(Sheet1!$A$1-1)*10,FALSE)="---","---", (ROUND(VLOOKUP($A1673,Sheet1!$B$3:$AH$1266,Sheet1!N$1+(Sheet1!$A$1-1)*10,FALSE),IF(VLOOKUP($A1673,Sheet1!$B$3:$AH$1266,Sheet1!N$1+(Sheet1!$A$1-1)*10,FALSE)&gt;99999,-3,IF(VLOOKUP($A1673,Sheet1!$B$3:$AH$1266,Sheet1!N$1+(Sheet1!$A$1-1)*10,FALSE)&gt;9999,-2,IF(VLOOKUP($A1673,Sheet1!$B$3:$AH$1266,Sheet1!N$1+(Sheet1!$A$1-1)*10,FALSE)&gt;999,-1,0)))))))</f>
        <v>---</v>
      </c>
    </row>
    <row r="1674" spans="1:30" ht="25.5" customHeight="1" x14ac:dyDescent="0.25">
      <c r="A1674" s="304"/>
      <c r="B1674" s="346"/>
      <c r="C1674" s="304"/>
      <c r="D1674" s="304"/>
      <c r="E1674" s="305"/>
      <c r="F1674" s="345" t="s">
        <v>4913</v>
      </c>
      <c r="G1674" s="402" t="s">
        <v>31</v>
      </c>
      <c r="H1674" s="428"/>
      <c r="I1674" s="378"/>
      <c r="J1674" s="337"/>
      <c r="K1674" s="352"/>
      <c r="L1674" s="339"/>
      <c r="M1674" s="382"/>
      <c r="N1674" s="352"/>
      <c r="O1674" s="329" t="e">
        <f t="shared" si="57"/>
        <v>#NUM!</v>
      </c>
      <c r="P1674" s="329" t="e">
        <f>IF(O1674&lt;&gt;"",VLOOKUP($A1674,Sheet4!$A$2:$O$1309,14,FALSE)*100,"")</f>
        <v>#NUM!</v>
      </c>
      <c r="Q1674" s="329" t="e">
        <f>IF(P1674&lt;&gt;"",VLOOKUP($A1674,Sheet4!$A$2:$O$1309,15,FALSE)*100,"")</f>
        <v>#NUM!</v>
      </c>
      <c r="R1674" s="357" t="e">
        <f t="shared" si="56"/>
        <v>#NUM!</v>
      </c>
      <c r="S1674" s="357"/>
      <c r="T1674" s="357"/>
      <c r="U1674" s="385"/>
      <c r="V1674" s="385"/>
      <c r="W1674" s="385"/>
      <c r="X1674" s="385"/>
      <c r="Y1674" s="385"/>
      <c r="Z1674" s="385"/>
      <c r="AA1674" s="385"/>
      <c r="AB1674" s="385"/>
      <c r="AC1674" s="385"/>
      <c r="AD1674" s="385"/>
    </row>
    <row r="1675" spans="1:30" ht="25.5" customHeight="1" x14ac:dyDescent="0.25">
      <c r="A1675" s="304"/>
      <c r="B1675" s="346"/>
      <c r="C1675" s="304"/>
      <c r="D1675" s="304"/>
      <c r="E1675" s="305"/>
      <c r="F1675" s="355"/>
      <c r="G1675" s="403"/>
      <c r="H1675" s="428"/>
      <c r="I1675" s="378"/>
      <c r="J1675" s="337"/>
      <c r="K1675" s="352"/>
      <c r="L1675" s="339"/>
      <c r="M1675" s="382"/>
      <c r="N1675" s="352"/>
      <c r="O1675" s="329" t="e">
        <f t="shared" si="57"/>
        <v>#NUM!</v>
      </c>
      <c r="P1675" s="329" t="e">
        <f>IF(O1675&lt;&gt;"",VLOOKUP($A1675,Sheet4!$A$2:$O$1309,14,FALSE)*100,"")</f>
        <v>#NUM!</v>
      </c>
      <c r="Q1675" s="329" t="e">
        <f>IF(P1675&lt;&gt;"",VLOOKUP($A1675,Sheet4!$A$2:$O$1309,15,FALSE)*100,"")</f>
        <v>#NUM!</v>
      </c>
      <c r="R1675" s="357" t="e">
        <f t="shared" si="56"/>
        <v>#NUM!</v>
      </c>
      <c r="S1675" s="357"/>
      <c r="T1675" s="357"/>
      <c r="U1675" s="385"/>
      <c r="V1675" s="385"/>
      <c r="W1675" s="385"/>
      <c r="X1675" s="385"/>
      <c r="Y1675" s="385"/>
      <c r="Z1675" s="385"/>
      <c r="AA1675" s="385"/>
      <c r="AB1675" s="385"/>
      <c r="AC1675" s="385"/>
      <c r="AD1675" s="385"/>
    </row>
    <row r="1676" spans="1:30" ht="25.5" customHeight="1" x14ac:dyDescent="0.25">
      <c r="A1676" s="303" t="s">
        <v>2452</v>
      </c>
      <c r="B1676" s="330" t="s">
        <v>2453</v>
      </c>
      <c r="C1676" s="303">
        <v>425728</v>
      </c>
      <c r="D1676" s="303">
        <v>770405</v>
      </c>
      <c r="E1676" s="307" t="s">
        <v>3044</v>
      </c>
      <c r="F1676" s="52" t="s">
        <v>4914</v>
      </c>
      <c r="G1676" s="127" t="s">
        <v>31</v>
      </c>
      <c r="H1676" s="347">
        <v>102</v>
      </c>
      <c r="I1676" s="112">
        <v>40659</v>
      </c>
      <c r="J1676" s="113">
        <v>5.28</v>
      </c>
      <c r="K1676" s="127" t="s">
        <v>20</v>
      </c>
      <c r="L1676" s="115">
        <v>3150</v>
      </c>
      <c r="M1676" s="116">
        <v>30.9</v>
      </c>
      <c r="N1676" s="114" t="s">
        <v>4405</v>
      </c>
      <c r="O1676" s="68">
        <f t="shared" si="57"/>
        <v>3.7726220833369712</v>
      </c>
      <c r="P1676" s="68">
        <f>IF(O1676&lt;&gt;"",VLOOKUP($A1676,Sheet4!$A$2:$O$1309,14,FALSE)*100,"")</f>
        <v>0.40522482124289994</v>
      </c>
      <c r="Q1676" s="68">
        <f>IF(P1676&lt;&gt;"",VLOOKUP($A1676,Sheet4!$A$2:$O$1309,15,FALSE)*100,"")</f>
        <v>3.8991934315199428</v>
      </c>
      <c r="R1676" s="74">
        <f t="shared" si="56"/>
        <v>25</v>
      </c>
      <c r="S1676" s="356" t="s">
        <v>4368</v>
      </c>
      <c r="T1676" s="356" t="str">
        <f>IF(ISNA(VLOOKUP(A1676,Sheet1!B$3:C$1266,2,FALSE)=TRUE),"NC",VLOOKUP(A1676,Sheet1!B$3:C$1266,2,FALSE))</f>
        <v>Rural10</v>
      </c>
      <c r="U1676" s="392">
        <f>IF(ISNA(VLOOKUP($A1676,Sheet1!$B$3:$AH$1266,Sheet1!E$1+(Sheet1!$A$1-1)*10,FALSE))=TRUE,"---",IF(VLOOKUP($A1676,Sheet1!$B$3:$AH$1266,Sheet1!E$1+(Sheet1!$A$1-1)*10,FALSE)="---","---", (ROUND(VLOOKUP($A1676,Sheet1!$B$3:$AH$1266,Sheet1!E$1+(Sheet1!$A$1-1)*10,FALSE),IF(VLOOKUP($A1676,Sheet1!$B$3:$AH$1266,Sheet1!E$1+(Sheet1!$A$1-1)*10,FALSE)&gt;99999,-3,IF(VLOOKUP($A1676,Sheet1!$B$3:$AH$1266,Sheet1!E$1+(Sheet1!$A$1-1)*10,FALSE)&gt;9999,-2,IF(VLOOKUP($A1676,Sheet1!$B$3:$AH$1266,Sheet1!E$1+(Sheet1!$A$1-1)*10,FALSE)&gt;999,-1,0)))))))</f>
        <v>893</v>
      </c>
      <c r="V1676" s="392">
        <f>IF(ISNA(VLOOKUP($A1676,Sheet1!$B$3:$AH$1266,Sheet1!F$1+(Sheet1!$A$1-1)*10,FALSE))=TRUE,"---",IF(VLOOKUP($A1676,Sheet1!$B$3:$AH$1266,Sheet1!F$1+(Sheet1!$A$1-1)*10,FALSE)="---","---", (ROUND(VLOOKUP($A1676,Sheet1!$B$3:$AH$1266,Sheet1!F$1+(Sheet1!$A$1-1)*10,FALSE),IF(VLOOKUP($A1676,Sheet1!$B$3:$AH$1266,Sheet1!F$1+(Sheet1!$A$1-1)*10,FALSE)&gt;99999,-3,IF(VLOOKUP($A1676,Sheet1!$B$3:$AH$1266,Sheet1!F$1+(Sheet1!$A$1-1)*10,FALSE)&gt;9999,-2,IF(VLOOKUP($A1676,Sheet1!$B$3:$AH$1266,Sheet1!F$1+(Sheet1!$A$1-1)*10,FALSE)&gt;999,-1,0)))))))</f>
        <v>1120</v>
      </c>
      <c r="W1676" s="392">
        <f>IF(ISNA(VLOOKUP($A1676,Sheet1!$B$3:$AH$1266,Sheet1!G$1+(Sheet1!$A$1-1)*10,FALSE))=TRUE,"---",IF(VLOOKUP($A1676,Sheet1!$B$3:$AH$1266,Sheet1!G$1+(Sheet1!$A$1-1)*10,FALSE)="---","---", (ROUND(VLOOKUP($A1676,Sheet1!$B$3:$AH$1266,Sheet1!G$1+(Sheet1!$A$1-1)*10,FALSE),IF(VLOOKUP($A1676,Sheet1!$B$3:$AH$1266,Sheet1!G$1+(Sheet1!$A$1-1)*10,FALSE)&gt;99999,-3,IF(VLOOKUP($A1676,Sheet1!$B$3:$AH$1266,Sheet1!G$1+(Sheet1!$A$1-1)*10,FALSE)&gt;9999,-2,IF(VLOOKUP($A1676,Sheet1!$B$3:$AH$1266,Sheet1!G$1+(Sheet1!$A$1-1)*10,FALSE)&gt;999,-1,0)))))))</f>
        <v>1410</v>
      </c>
      <c r="X1676" s="392">
        <f>IF(ISNA(VLOOKUP($A1676,Sheet1!$B$3:$AH$1266,Sheet1!H$1+(Sheet1!$A$1-1)*10,FALSE))=TRUE,"---",IF(VLOOKUP($A1676,Sheet1!$B$3:$AH$1266,Sheet1!H$1+(Sheet1!$A$1-1)*10,FALSE)="---","---", (ROUND(VLOOKUP($A1676,Sheet1!$B$3:$AH$1266,Sheet1!H$1+(Sheet1!$A$1-1)*10,FALSE),IF(VLOOKUP($A1676,Sheet1!$B$3:$AH$1266,Sheet1!H$1+(Sheet1!$A$1-1)*10,FALSE)&gt;99999,-3,IF(VLOOKUP($A1676,Sheet1!$B$3:$AH$1266,Sheet1!H$1+(Sheet1!$A$1-1)*10,FALSE)&gt;9999,-2,IF(VLOOKUP($A1676,Sheet1!$B$3:$AH$1266,Sheet1!H$1+(Sheet1!$A$1-1)*10,FALSE)&gt;999,-1,0)))))))</f>
        <v>2120</v>
      </c>
      <c r="Y1676" s="392">
        <f>IF(ISNA(VLOOKUP($A1676,Sheet1!$B$3:$AH$1266,Sheet1!I$1+(Sheet1!$A$1-1)*10,FALSE))=TRUE,"---",IF(VLOOKUP($A1676,Sheet1!$B$3:$AH$1266,Sheet1!I$1+(Sheet1!$A$1-1)*10,FALSE)="---","---", (ROUND(VLOOKUP($A1676,Sheet1!$B$3:$AH$1266,Sheet1!I$1+(Sheet1!$A$1-1)*10,FALSE),IF(VLOOKUP($A1676,Sheet1!$B$3:$AH$1266,Sheet1!I$1+(Sheet1!$A$1-1)*10,FALSE)&gt;99999,-3,IF(VLOOKUP($A1676,Sheet1!$B$3:$AH$1266,Sheet1!I$1+(Sheet1!$A$1-1)*10,FALSE)&gt;9999,-2,IF(VLOOKUP($A1676,Sheet1!$B$3:$AH$1266,Sheet1!I$1+(Sheet1!$A$1-1)*10,FALSE)&gt;999,-1,0)))))))</f>
        <v>2570</v>
      </c>
      <c r="Z1676" s="392">
        <f>IF(ISNA(VLOOKUP($A1676,Sheet1!$B$3:$AH$1266,Sheet1!J$1+(Sheet1!$A$1-1)*10,FALSE))=TRUE,"---",IF(VLOOKUP($A1676,Sheet1!$B$3:$AH$1266,Sheet1!J$1+(Sheet1!$A$1-1)*10,FALSE)="---","---", (ROUND(VLOOKUP($A1676,Sheet1!$B$3:$AH$1266,Sheet1!J$1+(Sheet1!$A$1-1)*10,FALSE),IF(VLOOKUP($A1676,Sheet1!$B$3:$AH$1266,Sheet1!J$1+(Sheet1!$A$1-1)*10,FALSE)&gt;99999,-3,IF(VLOOKUP($A1676,Sheet1!$B$3:$AH$1266,Sheet1!J$1+(Sheet1!$A$1-1)*10,FALSE)&gt;9999,-2,IF(VLOOKUP($A1676,Sheet1!$B$3:$AH$1266,Sheet1!J$1+(Sheet1!$A$1-1)*10,FALSE)&gt;999,-1,0)))))))</f>
        <v>3110</v>
      </c>
      <c r="AA1676" s="392">
        <f>IF(ISNA(VLOOKUP($A1676,Sheet1!$B$3:$AH$1266,Sheet1!K$1+(Sheet1!$A$1-1)*10,FALSE))=TRUE,"---",IF(VLOOKUP($A1676,Sheet1!$B$3:$AH$1266,Sheet1!K$1+(Sheet1!$A$1-1)*10,FALSE)="---","---", (ROUND(VLOOKUP($A1676,Sheet1!$B$3:$AH$1266,Sheet1!K$1+(Sheet1!$A$1-1)*10,FALSE),IF(VLOOKUP($A1676,Sheet1!$B$3:$AH$1266,Sheet1!K$1+(Sheet1!$A$1-1)*10,FALSE)&gt;99999,-3,IF(VLOOKUP($A1676,Sheet1!$B$3:$AH$1266,Sheet1!K$1+(Sheet1!$A$1-1)*10,FALSE)&gt;9999,-2,IF(VLOOKUP($A1676,Sheet1!$B$3:$AH$1266,Sheet1!K$1+(Sheet1!$A$1-1)*10,FALSE)&gt;999,-1,0)))))))</f>
        <v>3480</v>
      </c>
      <c r="AB1676" s="392">
        <f>IF(ISNA(VLOOKUP($A1676,Sheet1!$B$3:$AH$1266,Sheet1!L$1+(Sheet1!$A$1-1)*10,FALSE))=TRUE,"---",IF(VLOOKUP($A1676,Sheet1!$B$3:$AH$1266,Sheet1!L$1+(Sheet1!$A$1-1)*10,FALSE)="---","---", (ROUND(VLOOKUP($A1676,Sheet1!$B$3:$AH$1266,Sheet1!L$1+(Sheet1!$A$1-1)*10,FALSE),IF(VLOOKUP($A1676,Sheet1!$B$3:$AH$1266,Sheet1!L$1+(Sheet1!$A$1-1)*10,FALSE)&gt;99999,-3,IF(VLOOKUP($A1676,Sheet1!$B$3:$AH$1266,Sheet1!L$1+(Sheet1!$A$1-1)*10,FALSE)&gt;9999,-2,IF(VLOOKUP($A1676,Sheet1!$B$3:$AH$1266,Sheet1!L$1+(Sheet1!$A$1-1)*10,FALSE)&gt;999,-1,0)))))))</f>
        <v>3840</v>
      </c>
      <c r="AC1676" s="392">
        <f>IF(ISNA(VLOOKUP($A1676,Sheet1!$B$3:$AH$1266,Sheet1!M$1+(Sheet1!$A$1-1)*10,FALSE))=TRUE,"---",IF(VLOOKUP($A1676,Sheet1!$B$3:$AH$1266,Sheet1!M$1+(Sheet1!$A$1-1)*10,FALSE)="---","---", (ROUND(VLOOKUP($A1676,Sheet1!$B$3:$AH$1266,Sheet1!M$1+(Sheet1!$A$1-1)*10,FALSE),IF(VLOOKUP($A1676,Sheet1!$B$3:$AH$1266,Sheet1!M$1+(Sheet1!$A$1-1)*10,FALSE)&gt;99999,-3,IF(VLOOKUP($A1676,Sheet1!$B$3:$AH$1266,Sheet1!M$1+(Sheet1!$A$1-1)*10,FALSE)&gt;9999,-2,IF(VLOOKUP($A1676,Sheet1!$B$3:$AH$1266,Sheet1!M$1+(Sheet1!$A$1-1)*10,FALSE)&gt;999,-1,0)))))))</f>
        <v>4200</v>
      </c>
      <c r="AD1676" s="392">
        <f>IF(ISNA(VLOOKUP($A1676,Sheet1!$B$3:$AH$1266,Sheet1!N$1+(Sheet1!$A$1-1)*10,FALSE))=TRUE,"---",IF(VLOOKUP($A1676,Sheet1!$B$3:$AH$1266,Sheet1!N$1+(Sheet1!$A$1-1)*10,FALSE)="---","---", (ROUND(VLOOKUP($A1676,Sheet1!$B$3:$AH$1266,Sheet1!N$1+(Sheet1!$A$1-1)*10,FALSE),IF(VLOOKUP($A1676,Sheet1!$B$3:$AH$1266,Sheet1!N$1+(Sheet1!$A$1-1)*10,FALSE)&gt;99999,-3,IF(VLOOKUP($A1676,Sheet1!$B$3:$AH$1266,Sheet1!N$1+(Sheet1!$A$1-1)*10,FALSE)&gt;9999,-2,IF(VLOOKUP($A1676,Sheet1!$B$3:$AH$1266,Sheet1!N$1+(Sheet1!$A$1-1)*10,FALSE)&gt;999,-1,0)))))))</f>
        <v>4640</v>
      </c>
    </row>
    <row r="1677" spans="1:30" ht="25.5" customHeight="1" x14ac:dyDescent="0.25">
      <c r="A1677" s="303"/>
      <c r="B1677" s="331"/>
      <c r="C1677" s="303"/>
      <c r="D1677" s="303"/>
      <c r="E1677" s="307" t="e">
        <v>#N/A</v>
      </c>
      <c r="F1677" s="52" t="s">
        <v>4901</v>
      </c>
      <c r="G1677" s="127" t="s">
        <v>31</v>
      </c>
      <c r="H1677" s="347"/>
      <c r="I1677" s="112">
        <v>23087</v>
      </c>
      <c r="J1677" s="113">
        <v>6.2</v>
      </c>
      <c r="K1677" s="127" t="s">
        <v>28</v>
      </c>
      <c r="L1677" s="156" t="s">
        <v>4405</v>
      </c>
      <c r="M1677" s="157" t="s">
        <v>4405</v>
      </c>
      <c r="N1677" s="127" t="s">
        <v>75</v>
      </c>
      <c r="O1677" s="68" t="s">
        <v>4405</v>
      </c>
      <c r="P1677" s="68" t="s">
        <v>4405</v>
      </c>
      <c r="Q1677" s="68" t="s">
        <v>4405</v>
      </c>
      <c r="R1677" s="74" t="s">
        <v>4405</v>
      </c>
      <c r="S1677" s="356" t="e">
        <v>#N/A</v>
      </c>
      <c r="T1677" s="356" t="str">
        <f>IF(ISNA(VLOOKUP(A1677,Sheet1!B$3:C$1266,2,FALSE)=TRUE),"ND",VLOOKUP(A1677,Sheet1!B$3:C$1266,2,FALSE))</f>
        <v>ND</v>
      </c>
      <c r="U1677" s="392" t="str">
        <f>IF(ISNA(VLOOKUP($A1677,Sheet1!$B$3:$AH$1266,Sheet1!E$1+(Sheet1!$A$1-1)*10,FALSE))=TRUE,"---",IF(VLOOKUP($A1677,Sheet1!$B$3:$AH$1266,Sheet1!E$1+(Sheet1!$A$1-1)*10,FALSE)="---","---", (ROUND(VLOOKUP($A1677,Sheet1!$B$3:$AH$1266,Sheet1!E$1+(Sheet1!$A$1-1)*10,FALSE),IF(VLOOKUP($A1677,Sheet1!$B$3:$AH$1266,Sheet1!E$1+(Sheet1!$A$1-1)*10,FALSE)&gt;99999,-3,IF(VLOOKUP($A1677,Sheet1!$B$3:$AH$1266,Sheet1!E$1+(Sheet1!$A$1-1)*10,FALSE)&gt;9999,-2,IF(VLOOKUP($A1677,Sheet1!$B$3:$AH$1266,Sheet1!E$1+(Sheet1!$A$1-1)*10,FALSE)&gt;999,-1,0)))))))</f>
        <v>---</v>
      </c>
      <c r="V1677" s="392" t="str">
        <f>IF(ISNA(VLOOKUP($A1677,Sheet1!$B$3:$AH$1266,Sheet1!F$1+(Sheet1!$A$1-1)*10,FALSE))=TRUE,"---",IF(VLOOKUP($A1677,Sheet1!$B$3:$AH$1266,Sheet1!F$1+(Sheet1!$A$1-1)*10,FALSE)="---","---", (ROUND(VLOOKUP($A1677,Sheet1!$B$3:$AH$1266,Sheet1!F$1+(Sheet1!$A$1-1)*10,FALSE),IF(VLOOKUP($A1677,Sheet1!$B$3:$AH$1266,Sheet1!F$1+(Sheet1!$A$1-1)*10,FALSE)&gt;99999,-3,IF(VLOOKUP($A1677,Sheet1!$B$3:$AH$1266,Sheet1!F$1+(Sheet1!$A$1-1)*10,FALSE)&gt;9999,-2,IF(VLOOKUP($A1677,Sheet1!$B$3:$AH$1266,Sheet1!F$1+(Sheet1!$A$1-1)*10,FALSE)&gt;999,-1,0)))))))</f>
        <v>---</v>
      </c>
      <c r="W1677" s="392" t="str">
        <f>IF(ISNA(VLOOKUP($A1677,Sheet1!$B$3:$AH$1266,Sheet1!G$1+(Sheet1!$A$1-1)*10,FALSE))=TRUE,"---",IF(VLOOKUP($A1677,Sheet1!$B$3:$AH$1266,Sheet1!G$1+(Sheet1!$A$1-1)*10,FALSE)="---","---", (ROUND(VLOOKUP($A1677,Sheet1!$B$3:$AH$1266,Sheet1!G$1+(Sheet1!$A$1-1)*10,FALSE),IF(VLOOKUP($A1677,Sheet1!$B$3:$AH$1266,Sheet1!G$1+(Sheet1!$A$1-1)*10,FALSE)&gt;99999,-3,IF(VLOOKUP($A1677,Sheet1!$B$3:$AH$1266,Sheet1!G$1+(Sheet1!$A$1-1)*10,FALSE)&gt;9999,-2,IF(VLOOKUP($A1677,Sheet1!$B$3:$AH$1266,Sheet1!G$1+(Sheet1!$A$1-1)*10,FALSE)&gt;999,-1,0)))))))</f>
        <v>---</v>
      </c>
      <c r="X1677" s="392" t="str">
        <f>IF(ISNA(VLOOKUP($A1677,Sheet1!$B$3:$AH$1266,Sheet1!H$1+(Sheet1!$A$1-1)*10,FALSE))=TRUE,"---",IF(VLOOKUP($A1677,Sheet1!$B$3:$AH$1266,Sheet1!H$1+(Sheet1!$A$1-1)*10,FALSE)="---","---", (ROUND(VLOOKUP($A1677,Sheet1!$B$3:$AH$1266,Sheet1!H$1+(Sheet1!$A$1-1)*10,FALSE),IF(VLOOKUP($A1677,Sheet1!$B$3:$AH$1266,Sheet1!H$1+(Sheet1!$A$1-1)*10,FALSE)&gt;99999,-3,IF(VLOOKUP($A1677,Sheet1!$B$3:$AH$1266,Sheet1!H$1+(Sheet1!$A$1-1)*10,FALSE)&gt;9999,-2,IF(VLOOKUP($A1677,Sheet1!$B$3:$AH$1266,Sheet1!H$1+(Sheet1!$A$1-1)*10,FALSE)&gt;999,-1,0)))))))</f>
        <v>---</v>
      </c>
      <c r="Y1677" s="392" t="str">
        <f>IF(ISNA(VLOOKUP($A1677,Sheet1!$B$3:$AH$1266,Sheet1!I$1+(Sheet1!$A$1-1)*10,FALSE))=TRUE,"---",IF(VLOOKUP($A1677,Sheet1!$B$3:$AH$1266,Sheet1!I$1+(Sheet1!$A$1-1)*10,FALSE)="---","---", (ROUND(VLOOKUP($A1677,Sheet1!$B$3:$AH$1266,Sheet1!I$1+(Sheet1!$A$1-1)*10,FALSE),IF(VLOOKUP($A1677,Sheet1!$B$3:$AH$1266,Sheet1!I$1+(Sheet1!$A$1-1)*10,FALSE)&gt;99999,-3,IF(VLOOKUP($A1677,Sheet1!$B$3:$AH$1266,Sheet1!I$1+(Sheet1!$A$1-1)*10,FALSE)&gt;9999,-2,IF(VLOOKUP($A1677,Sheet1!$B$3:$AH$1266,Sheet1!I$1+(Sheet1!$A$1-1)*10,FALSE)&gt;999,-1,0)))))))</f>
        <v>---</v>
      </c>
      <c r="Z1677" s="392" t="str">
        <f>IF(ISNA(VLOOKUP($A1677,Sheet1!$B$3:$AH$1266,Sheet1!J$1+(Sheet1!$A$1-1)*10,FALSE))=TRUE,"---",IF(VLOOKUP($A1677,Sheet1!$B$3:$AH$1266,Sheet1!J$1+(Sheet1!$A$1-1)*10,FALSE)="---","---", (ROUND(VLOOKUP($A1677,Sheet1!$B$3:$AH$1266,Sheet1!J$1+(Sheet1!$A$1-1)*10,FALSE),IF(VLOOKUP($A1677,Sheet1!$B$3:$AH$1266,Sheet1!J$1+(Sheet1!$A$1-1)*10,FALSE)&gt;99999,-3,IF(VLOOKUP($A1677,Sheet1!$B$3:$AH$1266,Sheet1!J$1+(Sheet1!$A$1-1)*10,FALSE)&gt;9999,-2,IF(VLOOKUP($A1677,Sheet1!$B$3:$AH$1266,Sheet1!J$1+(Sheet1!$A$1-1)*10,FALSE)&gt;999,-1,0)))))))</f>
        <v>---</v>
      </c>
      <c r="AA1677" s="392" t="str">
        <f>IF(ISNA(VLOOKUP($A1677,Sheet1!$B$3:$AH$1266,Sheet1!K$1+(Sheet1!$A$1-1)*10,FALSE))=TRUE,"---",IF(VLOOKUP($A1677,Sheet1!$B$3:$AH$1266,Sheet1!K$1+(Sheet1!$A$1-1)*10,FALSE)="---","---", (ROUND(VLOOKUP($A1677,Sheet1!$B$3:$AH$1266,Sheet1!K$1+(Sheet1!$A$1-1)*10,FALSE),IF(VLOOKUP($A1677,Sheet1!$B$3:$AH$1266,Sheet1!K$1+(Sheet1!$A$1-1)*10,FALSE)&gt;99999,-3,IF(VLOOKUP($A1677,Sheet1!$B$3:$AH$1266,Sheet1!K$1+(Sheet1!$A$1-1)*10,FALSE)&gt;9999,-2,IF(VLOOKUP($A1677,Sheet1!$B$3:$AH$1266,Sheet1!K$1+(Sheet1!$A$1-1)*10,FALSE)&gt;999,-1,0)))))))</f>
        <v>---</v>
      </c>
      <c r="AB1677" s="392" t="str">
        <f>IF(ISNA(VLOOKUP($A1677,Sheet1!$B$3:$AH$1266,Sheet1!L$1+(Sheet1!$A$1-1)*10,FALSE))=TRUE,"---",IF(VLOOKUP($A1677,Sheet1!$B$3:$AH$1266,Sheet1!L$1+(Sheet1!$A$1-1)*10,FALSE)="---","---", (ROUND(VLOOKUP($A1677,Sheet1!$B$3:$AH$1266,Sheet1!L$1+(Sheet1!$A$1-1)*10,FALSE),IF(VLOOKUP($A1677,Sheet1!$B$3:$AH$1266,Sheet1!L$1+(Sheet1!$A$1-1)*10,FALSE)&gt;99999,-3,IF(VLOOKUP($A1677,Sheet1!$B$3:$AH$1266,Sheet1!L$1+(Sheet1!$A$1-1)*10,FALSE)&gt;9999,-2,IF(VLOOKUP($A1677,Sheet1!$B$3:$AH$1266,Sheet1!L$1+(Sheet1!$A$1-1)*10,FALSE)&gt;999,-1,0)))))))</f>
        <v>---</v>
      </c>
      <c r="AC1677" s="392" t="str">
        <f>IF(ISNA(VLOOKUP($A1677,Sheet1!$B$3:$AH$1266,Sheet1!M$1+(Sheet1!$A$1-1)*10,FALSE))=TRUE,"---",IF(VLOOKUP($A1677,Sheet1!$B$3:$AH$1266,Sheet1!M$1+(Sheet1!$A$1-1)*10,FALSE)="---","---", (ROUND(VLOOKUP($A1677,Sheet1!$B$3:$AH$1266,Sheet1!M$1+(Sheet1!$A$1-1)*10,FALSE),IF(VLOOKUP($A1677,Sheet1!$B$3:$AH$1266,Sheet1!M$1+(Sheet1!$A$1-1)*10,FALSE)&gt;99999,-3,IF(VLOOKUP($A1677,Sheet1!$B$3:$AH$1266,Sheet1!M$1+(Sheet1!$A$1-1)*10,FALSE)&gt;9999,-2,IF(VLOOKUP($A1677,Sheet1!$B$3:$AH$1266,Sheet1!M$1+(Sheet1!$A$1-1)*10,FALSE)&gt;999,-1,0)))))))</f>
        <v>---</v>
      </c>
      <c r="AD1677" s="392" t="str">
        <f>IF(ISNA(VLOOKUP($A1677,Sheet1!$B$3:$AH$1266,Sheet1!N$1+(Sheet1!$A$1-1)*10,FALSE))=TRUE,"---",IF(VLOOKUP($A1677,Sheet1!$B$3:$AH$1266,Sheet1!N$1+(Sheet1!$A$1-1)*10,FALSE)="---","---", (ROUND(VLOOKUP($A1677,Sheet1!$B$3:$AH$1266,Sheet1!N$1+(Sheet1!$A$1-1)*10,FALSE),IF(VLOOKUP($A1677,Sheet1!$B$3:$AH$1266,Sheet1!N$1+(Sheet1!$A$1-1)*10,FALSE)&gt;99999,-3,IF(VLOOKUP($A1677,Sheet1!$B$3:$AH$1266,Sheet1!N$1+(Sheet1!$A$1-1)*10,FALSE)&gt;9999,-2,IF(VLOOKUP($A1677,Sheet1!$B$3:$AH$1266,Sheet1!N$1+(Sheet1!$A$1-1)*10,FALSE)&gt;999,-1,0)))))))</f>
        <v>---</v>
      </c>
    </row>
    <row r="1678" spans="1:30" ht="25.5" customHeight="1" x14ac:dyDescent="0.25">
      <c r="A1678" s="304" t="s">
        <v>2454</v>
      </c>
      <c r="B1678" s="393" t="s">
        <v>2455</v>
      </c>
      <c r="C1678" s="304">
        <v>430021</v>
      </c>
      <c r="D1678" s="304">
        <v>770053</v>
      </c>
      <c r="E1678" s="305" t="s">
        <v>3044</v>
      </c>
      <c r="F1678" s="345" t="s">
        <v>4494</v>
      </c>
      <c r="G1678" s="351" t="s">
        <v>286</v>
      </c>
      <c r="H1678" s="348">
        <v>2.94</v>
      </c>
      <c r="I1678" s="119">
        <v>39654</v>
      </c>
      <c r="J1678" s="124">
        <v>7.04</v>
      </c>
      <c r="K1678" s="118" t="s">
        <v>20</v>
      </c>
      <c r="L1678" s="122">
        <v>175</v>
      </c>
      <c r="M1678" s="123">
        <v>59.5</v>
      </c>
      <c r="N1678" s="121" t="s">
        <v>4405</v>
      </c>
      <c r="O1678" s="71">
        <f t="shared" si="57"/>
        <v>1.9447032295194526</v>
      </c>
      <c r="P1678" s="71">
        <f>IF(O1678&lt;&gt;"",VLOOKUP($A1678,Sheet4!$A$2:$O$1309,14,FALSE)*100,"")</f>
        <v>0.56937797932326006</v>
      </c>
      <c r="Q1678" s="71">
        <f>IF(P1678&lt;&gt;"",VLOOKUP($A1678,Sheet4!$A$2:$O$1309,15,FALSE)*100,"")</f>
        <v>5.4394717390716547</v>
      </c>
      <c r="R1678" s="73">
        <f>IF(O1678="&lt;0.2","&gt;500",IF(O1678="&gt;50","&lt;2",IF(ISERR(1/O1678*100),"",IF(AND((1/O1678*100)&gt;=2,(1/O1678*100)&lt;=10),MROUND(1/O1678*100,1),IF(AND((1/O1678*100)&gt;=10,(1/O1678*100)&lt;=50),MROUND(1/O1678*100,5),IF(AND((1/O1678*100)&gt;=50,(1/O1678*100)&lt;=104),MROUND(1/O1678*100,10),IF(AND((1/O1678*100)&gt;=104,(1/O1678*100)&lt;=110),"100",IF(AND((1/O1678*100)&gt;=110,(1/O1678*100)&lt;=180),"&gt;100, &lt;200",IF(AND((1/O1678*100)&gt;=180,(1/O1678*100)&lt;=220),"200",IF(AND((1/O1678*100)&gt;=220,(1/O1678*100)&lt;=450),"&gt;200,  &lt;500","500"))))))))))</f>
        <v>50</v>
      </c>
      <c r="S1678" s="357" t="s">
        <v>4368</v>
      </c>
      <c r="T1678" s="357" t="str">
        <f>IF(ISNA(VLOOKUP(A1678,Sheet1!B$3:C$1266,2,FALSE)=TRUE),"NC",VLOOKUP(A1678,Sheet1!B$3:C$1266,2,FALSE))</f>
        <v>Rural10</v>
      </c>
      <c r="U1678" s="385">
        <f>IF(ISNA(VLOOKUP($A1678,Sheet1!$B$3:$AH$1266,Sheet1!E$1+(Sheet1!$A$1-1)*10,FALSE))=TRUE,"---",IF(VLOOKUP($A1678,Sheet1!$B$3:$AH$1266,Sheet1!E$1+(Sheet1!$A$1-1)*10,FALSE)="---","---", (ROUND(VLOOKUP($A1678,Sheet1!$B$3:$AH$1266,Sheet1!E$1+(Sheet1!$A$1-1)*10,FALSE),IF(VLOOKUP($A1678,Sheet1!$B$3:$AH$1266,Sheet1!E$1+(Sheet1!$A$1-1)*10,FALSE)&gt;99999,-3,IF(VLOOKUP($A1678,Sheet1!$B$3:$AH$1266,Sheet1!E$1+(Sheet1!$A$1-1)*10,FALSE)&gt;9999,-2,IF(VLOOKUP($A1678,Sheet1!$B$3:$AH$1266,Sheet1!E$1+(Sheet1!$A$1-1)*10,FALSE)&gt;999,-1,0)))))))</f>
        <v>55</v>
      </c>
      <c r="V1678" s="385">
        <f>IF(ISNA(VLOOKUP($A1678,Sheet1!$B$3:$AH$1266,Sheet1!F$1+(Sheet1!$A$1-1)*10,FALSE))=TRUE,"---",IF(VLOOKUP($A1678,Sheet1!$B$3:$AH$1266,Sheet1!F$1+(Sheet1!$A$1-1)*10,FALSE)="---","---", (ROUND(VLOOKUP($A1678,Sheet1!$B$3:$AH$1266,Sheet1!F$1+(Sheet1!$A$1-1)*10,FALSE),IF(VLOOKUP($A1678,Sheet1!$B$3:$AH$1266,Sheet1!F$1+(Sheet1!$A$1-1)*10,FALSE)&gt;99999,-3,IF(VLOOKUP($A1678,Sheet1!$B$3:$AH$1266,Sheet1!F$1+(Sheet1!$A$1-1)*10,FALSE)&gt;9999,-2,IF(VLOOKUP($A1678,Sheet1!$B$3:$AH$1266,Sheet1!F$1+(Sheet1!$A$1-1)*10,FALSE)&gt;999,-1,0)))))))</f>
        <v>65</v>
      </c>
      <c r="W1678" s="385">
        <f>IF(ISNA(VLOOKUP($A1678,Sheet1!$B$3:$AH$1266,Sheet1!G$1+(Sheet1!$A$1-1)*10,FALSE))=TRUE,"---",IF(VLOOKUP($A1678,Sheet1!$B$3:$AH$1266,Sheet1!G$1+(Sheet1!$A$1-1)*10,FALSE)="---","---", (ROUND(VLOOKUP($A1678,Sheet1!$B$3:$AH$1266,Sheet1!G$1+(Sheet1!$A$1-1)*10,FALSE),IF(VLOOKUP($A1678,Sheet1!$B$3:$AH$1266,Sheet1!G$1+(Sheet1!$A$1-1)*10,FALSE)&gt;99999,-3,IF(VLOOKUP($A1678,Sheet1!$B$3:$AH$1266,Sheet1!G$1+(Sheet1!$A$1-1)*10,FALSE)&gt;9999,-2,IF(VLOOKUP($A1678,Sheet1!$B$3:$AH$1266,Sheet1!G$1+(Sheet1!$A$1-1)*10,FALSE)&gt;999,-1,0)))))))</f>
        <v>77</v>
      </c>
      <c r="X1678" s="385">
        <f>IF(ISNA(VLOOKUP($A1678,Sheet1!$B$3:$AH$1266,Sheet1!H$1+(Sheet1!$A$1-1)*10,FALSE))=TRUE,"---",IF(VLOOKUP($A1678,Sheet1!$B$3:$AH$1266,Sheet1!H$1+(Sheet1!$A$1-1)*10,FALSE)="---","---", (ROUND(VLOOKUP($A1678,Sheet1!$B$3:$AH$1266,Sheet1!H$1+(Sheet1!$A$1-1)*10,FALSE),IF(VLOOKUP($A1678,Sheet1!$B$3:$AH$1266,Sheet1!H$1+(Sheet1!$A$1-1)*10,FALSE)&gt;99999,-3,IF(VLOOKUP($A1678,Sheet1!$B$3:$AH$1266,Sheet1!H$1+(Sheet1!$A$1-1)*10,FALSE)&gt;9999,-2,IF(VLOOKUP($A1678,Sheet1!$B$3:$AH$1266,Sheet1!H$1+(Sheet1!$A$1-1)*10,FALSE)&gt;999,-1,0)))))))</f>
        <v>109</v>
      </c>
      <c r="Y1678" s="385">
        <f>IF(ISNA(VLOOKUP($A1678,Sheet1!$B$3:$AH$1266,Sheet1!I$1+(Sheet1!$A$1-1)*10,FALSE))=TRUE,"---",IF(VLOOKUP($A1678,Sheet1!$B$3:$AH$1266,Sheet1!I$1+(Sheet1!$A$1-1)*10,FALSE)="---","---", (ROUND(VLOOKUP($A1678,Sheet1!$B$3:$AH$1266,Sheet1!I$1+(Sheet1!$A$1-1)*10,FALSE),IF(VLOOKUP($A1678,Sheet1!$B$3:$AH$1266,Sheet1!I$1+(Sheet1!$A$1-1)*10,FALSE)&gt;99999,-3,IF(VLOOKUP($A1678,Sheet1!$B$3:$AH$1266,Sheet1!I$1+(Sheet1!$A$1-1)*10,FALSE)&gt;9999,-2,IF(VLOOKUP($A1678,Sheet1!$B$3:$AH$1266,Sheet1!I$1+(Sheet1!$A$1-1)*10,FALSE)&gt;999,-1,0)))))))</f>
        <v>129</v>
      </c>
      <c r="Z1678" s="385">
        <f>IF(ISNA(VLOOKUP($A1678,Sheet1!$B$3:$AH$1266,Sheet1!J$1+(Sheet1!$A$1-1)*10,FALSE))=TRUE,"---",IF(VLOOKUP($A1678,Sheet1!$B$3:$AH$1266,Sheet1!J$1+(Sheet1!$A$1-1)*10,FALSE)="---","---", (ROUND(VLOOKUP($A1678,Sheet1!$B$3:$AH$1266,Sheet1!J$1+(Sheet1!$A$1-1)*10,FALSE),IF(VLOOKUP($A1678,Sheet1!$B$3:$AH$1266,Sheet1!J$1+(Sheet1!$A$1-1)*10,FALSE)&gt;99999,-3,IF(VLOOKUP($A1678,Sheet1!$B$3:$AH$1266,Sheet1!J$1+(Sheet1!$A$1-1)*10,FALSE)&gt;9999,-2,IF(VLOOKUP($A1678,Sheet1!$B$3:$AH$1266,Sheet1!J$1+(Sheet1!$A$1-1)*10,FALSE)&gt;999,-1,0)))))))</f>
        <v>155</v>
      </c>
      <c r="AA1678" s="385">
        <f>IF(ISNA(VLOOKUP($A1678,Sheet1!$B$3:$AH$1266,Sheet1!K$1+(Sheet1!$A$1-1)*10,FALSE))=TRUE,"---",IF(VLOOKUP($A1678,Sheet1!$B$3:$AH$1266,Sheet1!K$1+(Sheet1!$A$1-1)*10,FALSE)="---","---", (ROUND(VLOOKUP($A1678,Sheet1!$B$3:$AH$1266,Sheet1!K$1+(Sheet1!$A$1-1)*10,FALSE),IF(VLOOKUP($A1678,Sheet1!$B$3:$AH$1266,Sheet1!K$1+(Sheet1!$A$1-1)*10,FALSE)&gt;99999,-3,IF(VLOOKUP($A1678,Sheet1!$B$3:$AH$1266,Sheet1!K$1+(Sheet1!$A$1-1)*10,FALSE)&gt;9999,-2,IF(VLOOKUP($A1678,Sheet1!$B$3:$AH$1266,Sheet1!K$1+(Sheet1!$A$1-1)*10,FALSE)&gt;999,-1,0)))))))</f>
        <v>174</v>
      </c>
      <c r="AB1678" s="385">
        <f>IF(ISNA(VLOOKUP($A1678,Sheet1!$B$3:$AH$1266,Sheet1!L$1+(Sheet1!$A$1-1)*10,FALSE))=TRUE,"---",IF(VLOOKUP($A1678,Sheet1!$B$3:$AH$1266,Sheet1!L$1+(Sheet1!$A$1-1)*10,FALSE)="---","---", (ROUND(VLOOKUP($A1678,Sheet1!$B$3:$AH$1266,Sheet1!L$1+(Sheet1!$A$1-1)*10,FALSE),IF(VLOOKUP($A1678,Sheet1!$B$3:$AH$1266,Sheet1!L$1+(Sheet1!$A$1-1)*10,FALSE)&gt;99999,-3,IF(VLOOKUP($A1678,Sheet1!$B$3:$AH$1266,Sheet1!L$1+(Sheet1!$A$1-1)*10,FALSE)&gt;9999,-2,IF(VLOOKUP($A1678,Sheet1!$B$3:$AH$1266,Sheet1!L$1+(Sheet1!$A$1-1)*10,FALSE)&gt;999,-1,0)))))))</f>
        <v>193</v>
      </c>
      <c r="AC1678" s="385">
        <f>IF(ISNA(VLOOKUP($A1678,Sheet1!$B$3:$AH$1266,Sheet1!M$1+(Sheet1!$A$1-1)*10,FALSE))=TRUE,"---",IF(VLOOKUP($A1678,Sheet1!$B$3:$AH$1266,Sheet1!M$1+(Sheet1!$A$1-1)*10,FALSE)="---","---", (ROUND(VLOOKUP($A1678,Sheet1!$B$3:$AH$1266,Sheet1!M$1+(Sheet1!$A$1-1)*10,FALSE),IF(VLOOKUP($A1678,Sheet1!$B$3:$AH$1266,Sheet1!M$1+(Sheet1!$A$1-1)*10,FALSE)&gt;99999,-3,IF(VLOOKUP($A1678,Sheet1!$B$3:$AH$1266,Sheet1!M$1+(Sheet1!$A$1-1)*10,FALSE)&gt;9999,-2,IF(VLOOKUP($A1678,Sheet1!$B$3:$AH$1266,Sheet1!M$1+(Sheet1!$A$1-1)*10,FALSE)&gt;999,-1,0)))))))</f>
        <v>212</v>
      </c>
      <c r="AD1678" s="385">
        <f>IF(ISNA(VLOOKUP($A1678,Sheet1!$B$3:$AH$1266,Sheet1!N$1+(Sheet1!$A$1-1)*10,FALSE))=TRUE,"---",IF(VLOOKUP($A1678,Sheet1!$B$3:$AH$1266,Sheet1!N$1+(Sheet1!$A$1-1)*10,FALSE)="---","---", (ROUND(VLOOKUP($A1678,Sheet1!$B$3:$AH$1266,Sheet1!N$1+(Sheet1!$A$1-1)*10,FALSE),IF(VLOOKUP($A1678,Sheet1!$B$3:$AH$1266,Sheet1!N$1+(Sheet1!$A$1-1)*10,FALSE)&gt;99999,-3,IF(VLOOKUP($A1678,Sheet1!$B$3:$AH$1266,Sheet1!N$1+(Sheet1!$A$1-1)*10,FALSE)&gt;9999,-2,IF(VLOOKUP($A1678,Sheet1!$B$3:$AH$1266,Sheet1!N$1+(Sheet1!$A$1-1)*10,FALSE)&gt;999,-1,0)))))))</f>
        <v>236</v>
      </c>
    </row>
    <row r="1679" spans="1:30" ht="25.5" customHeight="1" x14ac:dyDescent="0.25">
      <c r="A1679" s="304"/>
      <c r="B1679" s="346"/>
      <c r="C1679" s="304"/>
      <c r="D1679" s="304"/>
      <c r="E1679" s="305" t="e">
        <v>#N/A</v>
      </c>
      <c r="F1679" s="346"/>
      <c r="G1679" s="352"/>
      <c r="H1679" s="348"/>
      <c r="I1679" s="119">
        <v>37406</v>
      </c>
      <c r="J1679" s="124">
        <v>8.39</v>
      </c>
      <c r="K1679" s="118" t="s">
        <v>31</v>
      </c>
      <c r="L1679" s="122">
        <v>155</v>
      </c>
      <c r="M1679" s="123">
        <v>52.7</v>
      </c>
      <c r="N1679" s="118" t="s">
        <v>112</v>
      </c>
      <c r="O1679" s="71" t="s">
        <v>4405</v>
      </c>
      <c r="P1679" s="71" t="s">
        <v>4405</v>
      </c>
      <c r="Q1679" s="71" t="s">
        <v>4405</v>
      </c>
      <c r="R1679" s="73" t="s">
        <v>4405</v>
      </c>
      <c r="S1679" s="357" t="e">
        <v>#N/A</v>
      </c>
      <c r="T1679" s="357" t="str">
        <f>IF(ISNA(VLOOKUP(A1679,Sheet1!B$3:C$1266,2,FALSE)=TRUE),"ND",VLOOKUP(A1679,Sheet1!B$3:C$1266,2,FALSE))</f>
        <v>ND</v>
      </c>
      <c r="U1679" s="385" t="str">
        <f>IF(ISNA(VLOOKUP($A1679,Sheet1!$B$3:$AH$1266,Sheet1!E$1+(Sheet1!$A$1-1)*10,FALSE))=TRUE,"---",IF(VLOOKUP($A1679,Sheet1!$B$3:$AH$1266,Sheet1!E$1+(Sheet1!$A$1-1)*10,FALSE)="---","---", (ROUND(VLOOKUP($A1679,Sheet1!$B$3:$AH$1266,Sheet1!E$1+(Sheet1!$A$1-1)*10,FALSE),IF(VLOOKUP($A1679,Sheet1!$B$3:$AH$1266,Sheet1!E$1+(Sheet1!$A$1-1)*10,FALSE)&gt;99999,-3,IF(VLOOKUP($A1679,Sheet1!$B$3:$AH$1266,Sheet1!E$1+(Sheet1!$A$1-1)*10,FALSE)&gt;9999,-2,IF(VLOOKUP($A1679,Sheet1!$B$3:$AH$1266,Sheet1!E$1+(Sheet1!$A$1-1)*10,FALSE)&gt;999,-1,0)))))))</f>
        <v>---</v>
      </c>
      <c r="V1679" s="385" t="str">
        <f>IF(ISNA(VLOOKUP($A1679,Sheet1!$B$3:$AH$1266,Sheet1!F$1+(Sheet1!$A$1-1)*10,FALSE))=TRUE,"---",IF(VLOOKUP($A1679,Sheet1!$B$3:$AH$1266,Sheet1!F$1+(Sheet1!$A$1-1)*10,FALSE)="---","---", (ROUND(VLOOKUP($A1679,Sheet1!$B$3:$AH$1266,Sheet1!F$1+(Sheet1!$A$1-1)*10,FALSE),IF(VLOOKUP($A1679,Sheet1!$B$3:$AH$1266,Sheet1!F$1+(Sheet1!$A$1-1)*10,FALSE)&gt;99999,-3,IF(VLOOKUP($A1679,Sheet1!$B$3:$AH$1266,Sheet1!F$1+(Sheet1!$A$1-1)*10,FALSE)&gt;9999,-2,IF(VLOOKUP($A1679,Sheet1!$B$3:$AH$1266,Sheet1!F$1+(Sheet1!$A$1-1)*10,FALSE)&gt;999,-1,0)))))))</f>
        <v>---</v>
      </c>
      <c r="W1679" s="385" t="str">
        <f>IF(ISNA(VLOOKUP($A1679,Sheet1!$B$3:$AH$1266,Sheet1!G$1+(Sheet1!$A$1-1)*10,FALSE))=TRUE,"---",IF(VLOOKUP($A1679,Sheet1!$B$3:$AH$1266,Sheet1!G$1+(Sheet1!$A$1-1)*10,FALSE)="---","---", (ROUND(VLOOKUP($A1679,Sheet1!$B$3:$AH$1266,Sheet1!G$1+(Sheet1!$A$1-1)*10,FALSE),IF(VLOOKUP($A1679,Sheet1!$B$3:$AH$1266,Sheet1!G$1+(Sheet1!$A$1-1)*10,FALSE)&gt;99999,-3,IF(VLOOKUP($A1679,Sheet1!$B$3:$AH$1266,Sheet1!G$1+(Sheet1!$A$1-1)*10,FALSE)&gt;9999,-2,IF(VLOOKUP($A1679,Sheet1!$B$3:$AH$1266,Sheet1!G$1+(Sheet1!$A$1-1)*10,FALSE)&gt;999,-1,0)))))))</f>
        <v>---</v>
      </c>
      <c r="X1679" s="385" t="str">
        <f>IF(ISNA(VLOOKUP($A1679,Sheet1!$B$3:$AH$1266,Sheet1!H$1+(Sheet1!$A$1-1)*10,FALSE))=TRUE,"---",IF(VLOOKUP($A1679,Sheet1!$B$3:$AH$1266,Sheet1!H$1+(Sheet1!$A$1-1)*10,FALSE)="---","---", (ROUND(VLOOKUP($A1679,Sheet1!$B$3:$AH$1266,Sheet1!H$1+(Sheet1!$A$1-1)*10,FALSE),IF(VLOOKUP($A1679,Sheet1!$B$3:$AH$1266,Sheet1!H$1+(Sheet1!$A$1-1)*10,FALSE)&gt;99999,-3,IF(VLOOKUP($A1679,Sheet1!$B$3:$AH$1266,Sheet1!H$1+(Sheet1!$A$1-1)*10,FALSE)&gt;9999,-2,IF(VLOOKUP($A1679,Sheet1!$B$3:$AH$1266,Sheet1!H$1+(Sheet1!$A$1-1)*10,FALSE)&gt;999,-1,0)))))))</f>
        <v>---</v>
      </c>
      <c r="Y1679" s="385" t="str">
        <f>IF(ISNA(VLOOKUP($A1679,Sheet1!$B$3:$AH$1266,Sheet1!I$1+(Sheet1!$A$1-1)*10,FALSE))=TRUE,"---",IF(VLOOKUP($A1679,Sheet1!$B$3:$AH$1266,Sheet1!I$1+(Sheet1!$A$1-1)*10,FALSE)="---","---", (ROUND(VLOOKUP($A1679,Sheet1!$B$3:$AH$1266,Sheet1!I$1+(Sheet1!$A$1-1)*10,FALSE),IF(VLOOKUP($A1679,Sheet1!$B$3:$AH$1266,Sheet1!I$1+(Sheet1!$A$1-1)*10,FALSE)&gt;99999,-3,IF(VLOOKUP($A1679,Sheet1!$B$3:$AH$1266,Sheet1!I$1+(Sheet1!$A$1-1)*10,FALSE)&gt;9999,-2,IF(VLOOKUP($A1679,Sheet1!$B$3:$AH$1266,Sheet1!I$1+(Sheet1!$A$1-1)*10,FALSE)&gt;999,-1,0)))))))</f>
        <v>---</v>
      </c>
      <c r="Z1679" s="385" t="str">
        <f>IF(ISNA(VLOOKUP($A1679,Sheet1!$B$3:$AH$1266,Sheet1!J$1+(Sheet1!$A$1-1)*10,FALSE))=TRUE,"---",IF(VLOOKUP($A1679,Sheet1!$B$3:$AH$1266,Sheet1!J$1+(Sheet1!$A$1-1)*10,FALSE)="---","---", (ROUND(VLOOKUP($A1679,Sheet1!$B$3:$AH$1266,Sheet1!J$1+(Sheet1!$A$1-1)*10,FALSE),IF(VLOOKUP($A1679,Sheet1!$B$3:$AH$1266,Sheet1!J$1+(Sheet1!$A$1-1)*10,FALSE)&gt;99999,-3,IF(VLOOKUP($A1679,Sheet1!$B$3:$AH$1266,Sheet1!J$1+(Sheet1!$A$1-1)*10,FALSE)&gt;9999,-2,IF(VLOOKUP($A1679,Sheet1!$B$3:$AH$1266,Sheet1!J$1+(Sheet1!$A$1-1)*10,FALSE)&gt;999,-1,0)))))))</f>
        <v>---</v>
      </c>
      <c r="AA1679" s="385" t="str">
        <f>IF(ISNA(VLOOKUP($A1679,Sheet1!$B$3:$AH$1266,Sheet1!K$1+(Sheet1!$A$1-1)*10,FALSE))=TRUE,"---",IF(VLOOKUP($A1679,Sheet1!$B$3:$AH$1266,Sheet1!K$1+(Sheet1!$A$1-1)*10,FALSE)="---","---", (ROUND(VLOOKUP($A1679,Sheet1!$B$3:$AH$1266,Sheet1!K$1+(Sheet1!$A$1-1)*10,FALSE),IF(VLOOKUP($A1679,Sheet1!$B$3:$AH$1266,Sheet1!K$1+(Sheet1!$A$1-1)*10,FALSE)&gt;99999,-3,IF(VLOOKUP($A1679,Sheet1!$B$3:$AH$1266,Sheet1!K$1+(Sheet1!$A$1-1)*10,FALSE)&gt;9999,-2,IF(VLOOKUP($A1679,Sheet1!$B$3:$AH$1266,Sheet1!K$1+(Sheet1!$A$1-1)*10,FALSE)&gt;999,-1,0)))))))</f>
        <v>---</v>
      </c>
      <c r="AB1679" s="385" t="str">
        <f>IF(ISNA(VLOOKUP($A1679,Sheet1!$B$3:$AH$1266,Sheet1!L$1+(Sheet1!$A$1-1)*10,FALSE))=TRUE,"---",IF(VLOOKUP($A1679,Sheet1!$B$3:$AH$1266,Sheet1!L$1+(Sheet1!$A$1-1)*10,FALSE)="---","---", (ROUND(VLOOKUP($A1679,Sheet1!$B$3:$AH$1266,Sheet1!L$1+(Sheet1!$A$1-1)*10,FALSE),IF(VLOOKUP($A1679,Sheet1!$B$3:$AH$1266,Sheet1!L$1+(Sheet1!$A$1-1)*10,FALSE)&gt;99999,-3,IF(VLOOKUP($A1679,Sheet1!$B$3:$AH$1266,Sheet1!L$1+(Sheet1!$A$1-1)*10,FALSE)&gt;9999,-2,IF(VLOOKUP($A1679,Sheet1!$B$3:$AH$1266,Sheet1!L$1+(Sheet1!$A$1-1)*10,FALSE)&gt;999,-1,0)))))))</f>
        <v>---</v>
      </c>
      <c r="AC1679" s="385" t="str">
        <f>IF(ISNA(VLOOKUP($A1679,Sheet1!$B$3:$AH$1266,Sheet1!M$1+(Sheet1!$A$1-1)*10,FALSE))=TRUE,"---",IF(VLOOKUP($A1679,Sheet1!$B$3:$AH$1266,Sheet1!M$1+(Sheet1!$A$1-1)*10,FALSE)="---","---", (ROUND(VLOOKUP($A1679,Sheet1!$B$3:$AH$1266,Sheet1!M$1+(Sheet1!$A$1-1)*10,FALSE),IF(VLOOKUP($A1679,Sheet1!$B$3:$AH$1266,Sheet1!M$1+(Sheet1!$A$1-1)*10,FALSE)&gt;99999,-3,IF(VLOOKUP($A1679,Sheet1!$B$3:$AH$1266,Sheet1!M$1+(Sheet1!$A$1-1)*10,FALSE)&gt;9999,-2,IF(VLOOKUP($A1679,Sheet1!$B$3:$AH$1266,Sheet1!M$1+(Sheet1!$A$1-1)*10,FALSE)&gt;999,-1,0)))))))</f>
        <v>---</v>
      </c>
      <c r="AD1679" s="385" t="str">
        <f>IF(ISNA(VLOOKUP($A1679,Sheet1!$B$3:$AH$1266,Sheet1!N$1+(Sheet1!$A$1-1)*10,FALSE))=TRUE,"---",IF(VLOOKUP($A1679,Sheet1!$B$3:$AH$1266,Sheet1!N$1+(Sheet1!$A$1-1)*10,FALSE)="---","---", (ROUND(VLOOKUP($A1679,Sheet1!$B$3:$AH$1266,Sheet1!N$1+(Sheet1!$A$1-1)*10,FALSE),IF(VLOOKUP($A1679,Sheet1!$B$3:$AH$1266,Sheet1!N$1+(Sheet1!$A$1-1)*10,FALSE)&gt;99999,-3,IF(VLOOKUP($A1679,Sheet1!$B$3:$AH$1266,Sheet1!N$1+(Sheet1!$A$1-1)*10,FALSE)&gt;9999,-2,IF(VLOOKUP($A1679,Sheet1!$B$3:$AH$1266,Sheet1!N$1+(Sheet1!$A$1-1)*10,FALSE)&gt;999,-1,0)))))))</f>
        <v>---</v>
      </c>
    </row>
    <row r="1680" spans="1:30" ht="25.5" customHeight="1" x14ac:dyDescent="0.25">
      <c r="A1680" s="125" t="s">
        <v>2456</v>
      </c>
      <c r="B1680" s="131" t="s">
        <v>2457</v>
      </c>
      <c r="C1680" s="125">
        <v>430352</v>
      </c>
      <c r="D1680" s="125">
        <v>765947</v>
      </c>
      <c r="E1680" s="70" t="s">
        <v>3054</v>
      </c>
      <c r="F1680" s="139" t="s">
        <v>4405</v>
      </c>
      <c r="G1680" s="127" t="s">
        <v>160</v>
      </c>
      <c r="H1680" s="128">
        <v>441</v>
      </c>
      <c r="I1680" s="112">
        <v>22006</v>
      </c>
      <c r="J1680" s="140" t="s">
        <v>4405</v>
      </c>
      <c r="K1680" s="127" t="s">
        <v>17</v>
      </c>
      <c r="L1680" s="149">
        <v>13000</v>
      </c>
      <c r="M1680" s="116">
        <v>29.5</v>
      </c>
      <c r="N1680" s="127" t="s">
        <v>20</v>
      </c>
      <c r="O1680" s="68" t="s">
        <v>4405</v>
      </c>
      <c r="P1680" s="68" t="s">
        <v>4405</v>
      </c>
      <c r="Q1680" s="68" t="s">
        <v>4405</v>
      </c>
      <c r="R1680" s="74" t="s">
        <v>4405</v>
      </c>
      <c r="S1680" s="64" t="s">
        <v>4368</v>
      </c>
      <c r="T1680" s="64" t="str">
        <f>IF(ISNA(VLOOKUP(A1680,Sheet1!B$3:C$1266,2,FALSE)=TRUE),"NC",VLOOKUP(A1680,Sheet1!B$3:C$1266,2,FALSE))</f>
        <v>NC</v>
      </c>
      <c r="U1680" s="65" t="str">
        <f>IF(ISNA(VLOOKUP($A1680,Sheet1!$B$3:$AH$1266,Sheet1!E$1+(Sheet1!$A$1-1)*10,FALSE))=TRUE,"---",IF(VLOOKUP($A1680,Sheet1!$B$3:$AH$1266,Sheet1!E$1+(Sheet1!$A$1-1)*10,FALSE)="---","---", (ROUND(VLOOKUP($A1680,Sheet1!$B$3:$AH$1266,Sheet1!E$1+(Sheet1!$A$1-1)*10,FALSE),IF(VLOOKUP($A1680,Sheet1!$B$3:$AH$1266,Sheet1!E$1+(Sheet1!$A$1-1)*10,FALSE)&gt;99999,-3,IF(VLOOKUP($A1680,Sheet1!$B$3:$AH$1266,Sheet1!E$1+(Sheet1!$A$1-1)*10,FALSE)&gt;9999,-2,IF(VLOOKUP($A1680,Sheet1!$B$3:$AH$1266,Sheet1!E$1+(Sheet1!$A$1-1)*10,FALSE)&gt;999,-1,0)))))))</f>
        <v>---</v>
      </c>
      <c r="V1680" s="65" t="str">
        <f>IF(ISNA(VLOOKUP($A1680,Sheet1!$B$3:$AH$1266,Sheet1!F$1+(Sheet1!$A$1-1)*10,FALSE))=TRUE,"---",IF(VLOOKUP($A1680,Sheet1!$B$3:$AH$1266,Sheet1!F$1+(Sheet1!$A$1-1)*10,FALSE)="---","---", (ROUND(VLOOKUP($A1680,Sheet1!$B$3:$AH$1266,Sheet1!F$1+(Sheet1!$A$1-1)*10,FALSE),IF(VLOOKUP($A1680,Sheet1!$B$3:$AH$1266,Sheet1!F$1+(Sheet1!$A$1-1)*10,FALSE)&gt;99999,-3,IF(VLOOKUP($A1680,Sheet1!$B$3:$AH$1266,Sheet1!F$1+(Sheet1!$A$1-1)*10,FALSE)&gt;9999,-2,IF(VLOOKUP($A1680,Sheet1!$B$3:$AH$1266,Sheet1!F$1+(Sheet1!$A$1-1)*10,FALSE)&gt;999,-1,0)))))))</f>
        <v>---</v>
      </c>
      <c r="W1680" s="65" t="str">
        <f>IF(ISNA(VLOOKUP($A1680,Sheet1!$B$3:$AH$1266,Sheet1!G$1+(Sheet1!$A$1-1)*10,FALSE))=TRUE,"---",IF(VLOOKUP($A1680,Sheet1!$B$3:$AH$1266,Sheet1!G$1+(Sheet1!$A$1-1)*10,FALSE)="---","---", (ROUND(VLOOKUP($A1680,Sheet1!$B$3:$AH$1266,Sheet1!G$1+(Sheet1!$A$1-1)*10,FALSE),IF(VLOOKUP($A1680,Sheet1!$B$3:$AH$1266,Sheet1!G$1+(Sheet1!$A$1-1)*10,FALSE)&gt;99999,-3,IF(VLOOKUP($A1680,Sheet1!$B$3:$AH$1266,Sheet1!G$1+(Sheet1!$A$1-1)*10,FALSE)&gt;9999,-2,IF(VLOOKUP($A1680,Sheet1!$B$3:$AH$1266,Sheet1!G$1+(Sheet1!$A$1-1)*10,FALSE)&gt;999,-1,0)))))))</f>
        <v>---</v>
      </c>
      <c r="X1680" s="65" t="str">
        <f>IF(ISNA(VLOOKUP($A1680,Sheet1!$B$3:$AH$1266,Sheet1!H$1+(Sheet1!$A$1-1)*10,FALSE))=TRUE,"---",IF(VLOOKUP($A1680,Sheet1!$B$3:$AH$1266,Sheet1!H$1+(Sheet1!$A$1-1)*10,FALSE)="---","---", (ROUND(VLOOKUP($A1680,Sheet1!$B$3:$AH$1266,Sheet1!H$1+(Sheet1!$A$1-1)*10,FALSE),IF(VLOOKUP($A1680,Sheet1!$B$3:$AH$1266,Sheet1!H$1+(Sheet1!$A$1-1)*10,FALSE)&gt;99999,-3,IF(VLOOKUP($A1680,Sheet1!$B$3:$AH$1266,Sheet1!H$1+(Sheet1!$A$1-1)*10,FALSE)&gt;9999,-2,IF(VLOOKUP($A1680,Sheet1!$B$3:$AH$1266,Sheet1!H$1+(Sheet1!$A$1-1)*10,FALSE)&gt;999,-1,0)))))))</f>
        <v>---</v>
      </c>
      <c r="Y1680" s="65" t="str">
        <f>IF(ISNA(VLOOKUP($A1680,Sheet1!$B$3:$AH$1266,Sheet1!I$1+(Sheet1!$A$1-1)*10,FALSE))=TRUE,"---",IF(VLOOKUP($A1680,Sheet1!$B$3:$AH$1266,Sheet1!I$1+(Sheet1!$A$1-1)*10,FALSE)="---","---", (ROUND(VLOOKUP($A1680,Sheet1!$B$3:$AH$1266,Sheet1!I$1+(Sheet1!$A$1-1)*10,FALSE),IF(VLOOKUP($A1680,Sheet1!$B$3:$AH$1266,Sheet1!I$1+(Sheet1!$A$1-1)*10,FALSE)&gt;99999,-3,IF(VLOOKUP($A1680,Sheet1!$B$3:$AH$1266,Sheet1!I$1+(Sheet1!$A$1-1)*10,FALSE)&gt;9999,-2,IF(VLOOKUP($A1680,Sheet1!$B$3:$AH$1266,Sheet1!I$1+(Sheet1!$A$1-1)*10,FALSE)&gt;999,-1,0)))))))</f>
        <v>---</v>
      </c>
      <c r="Z1680" s="65" t="str">
        <f>IF(ISNA(VLOOKUP($A1680,Sheet1!$B$3:$AH$1266,Sheet1!J$1+(Sheet1!$A$1-1)*10,FALSE))=TRUE,"---",IF(VLOOKUP($A1680,Sheet1!$B$3:$AH$1266,Sheet1!J$1+(Sheet1!$A$1-1)*10,FALSE)="---","---", (ROUND(VLOOKUP($A1680,Sheet1!$B$3:$AH$1266,Sheet1!J$1+(Sheet1!$A$1-1)*10,FALSE),IF(VLOOKUP($A1680,Sheet1!$B$3:$AH$1266,Sheet1!J$1+(Sheet1!$A$1-1)*10,FALSE)&gt;99999,-3,IF(VLOOKUP($A1680,Sheet1!$B$3:$AH$1266,Sheet1!J$1+(Sheet1!$A$1-1)*10,FALSE)&gt;9999,-2,IF(VLOOKUP($A1680,Sheet1!$B$3:$AH$1266,Sheet1!J$1+(Sheet1!$A$1-1)*10,FALSE)&gt;999,-1,0)))))))</f>
        <v>---</v>
      </c>
      <c r="AA1680" s="65" t="str">
        <f>IF(ISNA(VLOOKUP($A1680,Sheet1!$B$3:$AH$1266,Sheet1!K$1+(Sheet1!$A$1-1)*10,FALSE))=TRUE,"---",IF(VLOOKUP($A1680,Sheet1!$B$3:$AH$1266,Sheet1!K$1+(Sheet1!$A$1-1)*10,FALSE)="---","---", (ROUND(VLOOKUP($A1680,Sheet1!$B$3:$AH$1266,Sheet1!K$1+(Sheet1!$A$1-1)*10,FALSE),IF(VLOOKUP($A1680,Sheet1!$B$3:$AH$1266,Sheet1!K$1+(Sheet1!$A$1-1)*10,FALSE)&gt;99999,-3,IF(VLOOKUP($A1680,Sheet1!$B$3:$AH$1266,Sheet1!K$1+(Sheet1!$A$1-1)*10,FALSE)&gt;9999,-2,IF(VLOOKUP($A1680,Sheet1!$B$3:$AH$1266,Sheet1!K$1+(Sheet1!$A$1-1)*10,FALSE)&gt;999,-1,0)))))))</f>
        <v>---</v>
      </c>
      <c r="AB1680" s="65" t="str">
        <f>IF(ISNA(VLOOKUP($A1680,Sheet1!$B$3:$AH$1266,Sheet1!L$1+(Sheet1!$A$1-1)*10,FALSE))=TRUE,"---",IF(VLOOKUP($A1680,Sheet1!$B$3:$AH$1266,Sheet1!L$1+(Sheet1!$A$1-1)*10,FALSE)="---","---", (ROUND(VLOOKUP($A1680,Sheet1!$B$3:$AH$1266,Sheet1!L$1+(Sheet1!$A$1-1)*10,FALSE),IF(VLOOKUP($A1680,Sheet1!$B$3:$AH$1266,Sheet1!L$1+(Sheet1!$A$1-1)*10,FALSE)&gt;99999,-3,IF(VLOOKUP($A1680,Sheet1!$B$3:$AH$1266,Sheet1!L$1+(Sheet1!$A$1-1)*10,FALSE)&gt;9999,-2,IF(VLOOKUP($A1680,Sheet1!$B$3:$AH$1266,Sheet1!L$1+(Sheet1!$A$1-1)*10,FALSE)&gt;999,-1,0)))))))</f>
        <v>---</v>
      </c>
      <c r="AC1680" s="65" t="str">
        <f>IF(ISNA(VLOOKUP($A1680,Sheet1!$B$3:$AH$1266,Sheet1!M$1+(Sheet1!$A$1-1)*10,FALSE))=TRUE,"---",IF(VLOOKUP($A1680,Sheet1!$B$3:$AH$1266,Sheet1!M$1+(Sheet1!$A$1-1)*10,FALSE)="---","---", (ROUND(VLOOKUP($A1680,Sheet1!$B$3:$AH$1266,Sheet1!M$1+(Sheet1!$A$1-1)*10,FALSE),IF(VLOOKUP($A1680,Sheet1!$B$3:$AH$1266,Sheet1!M$1+(Sheet1!$A$1-1)*10,FALSE)&gt;99999,-3,IF(VLOOKUP($A1680,Sheet1!$B$3:$AH$1266,Sheet1!M$1+(Sheet1!$A$1-1)*10,FALSE)&gt;9999,-2,IF(VLOOKUP($A1680,Sheet1!$B$3:$AH$1266,Sheet1!M$1+(Sheet1!$A$1-1)*10,FALSE)&gt;999,-1,0)))))))</f>
        <v>---</v>
      </c>
      <c r="AD1680" s="65" t="str">
        <f>IF(ISNA(VLOOKUP($A1680,Sheet1!$B$3:$AH$1266,Sheet1!N$1+(Sheet1!$A$1-1)*10,FALSE))=TRUE,"---",IF(VLOOKUP($A1680,Sheet1!$B$3:$AH$1266,Sheet1!N$1+(Sheet1!$A$1-1)*10,FALSE)="---","---", (ROUND(VLOOKUP($A1680,Sheet1!$B$3:$AH$1266,Sheet1!N$1+(Sheet1!$A$1-1)*10,FALSE),IF(VLOOKUP($A1680,Sheet1!$B$3:$AH$1266,Sheet1!N$1+(Sheet1!$A$1-1)*10,FALSE)&gt;99999,-3,IF(VLOOKUP($A1680,Sheet1!$B$3:$AH$1266,Sheet1!N$1+(Sheet1!$A$1-1)*10,FALSE)&gt;9999,-2,IF(VLOOKUP($A1680,Sheet1!$B$3:$AH$1266,Sheet1!N$1+(Sheet1!$A$1-1)*10,FALSE)&gt;999,-1,0)))))))</f>
        <v>---</v>
      </c>
    </row>
    <row r="1681" spans="1:30" ht="25.5" customHeight="1" x14ac:dyDescent="0.25">
      <c r="A1681" s="133" t="s">
        <v>2458</v>
      </c>
      <c r="B1681" s="141" t="s">
        <v>2459</v>
      </c>
      <c r="C1681" s="133">
        <v>430334</v>
      </c>
      <c r="D1681" s="133">
        <v>765016</v>
      </c>
      <c r="E1681" s="67" t="s">
        <v>3054</v>
      </c>
      <c r="F1681" s="135" t="s">
        <v>4405</v>
      </c>
      <c r="G1681" s="118" t="s">
        <v>160</v>
      </c>
      <c r="H1681" s="136">
        <v>845</v>
      </c>
      <c r="I1681" s="119">
        <v>18351</v>
      </c>
      <c r="J1681" s="137" t="s">
        <v>4405</v>
      </c>
      <c r="K1681" s="118" t="s">
        <v>17</v>
      </c>
      <c r="L1681" s="146">
        <v>14100</v>
      </c>
      <c r="M1681" s="123">
        <v>16.7</v>
      </c>
      <c r="N1681" s="118" t="s">
        <v>387</v>
      </c>
      <c r="O1681" s="71" t="s">
        <v>4405</v>
      </c>
      <c r="P1681" s="71" t="s">
        <v>4405</v>
      </c>
      <c r="Q1681" s="71" t="s">
        <v>4405</v>
      </c>
      <c r="R1681" s="73" t="s">
        <v>4405</v>
      </c>
      <c r="S1681" s="63" t="s">
        <v>4368</v>
      </c>
      <c r="T1681" s="63" t="str">
        <f>IF(ISNA(VLOOKUP(A1681,Sheet1!B$3:C$1266,2,FALSE)=TRUE),"NC",VLOOKUP(A1681,Sheet1!B$3:C$1266,2,FALSE))</f>
        <v>NC</v>
      </c>
      <c r="U1681" s="66" t="str">
        <f>IF(ISNA(VLOOKUP($A1681,Sheet1!$B$3:$AH$1266,Sheet1!E$1+(Sheet1!$A$1-1)*10,FALSE))=TRUE,"---",IF(VLOOKUP($A1681,Sheet1!$B$3:$AH$1266,Sheet1!E$1+(Sheet1!$A$1-1)*10,FALSE)="---","---", (ROUND(VLOOKUP($A1681,Sheet1!$B$3:$AH$1266,Sheet1!E$1+(Sheet1!$A$1-1)*10,FALSE),IF(VLOOKUP($A1681,Sheet1!$B$3:$AH$1266,Sheet1!E$1+(Sheet1!$A$1-1)*10,FALSE)&gt;99999,-3,IF(VLOOKUP($A1681,Sheet1!$B$3:$AH$1266,Sheet1!E$1+(Sheet1!$A$1-1)*10,FALSE)&gt;9999,-2,IF(VLOOKUP($A1681,Sheet1!$B$3:$AH$1266,Sheet1!E$1+(Sheet1!$A$1-1)*10,FALSE)&gt;999,-1,0)))))))</f>
        <v>---</v>
      </c>
      <c r="V1681" s="66" t="str">
        <f>IF(ISNA(VLOOKUP($A1681,Sheet1!$B$3:$AH$1266,Sheet1!F$1+(Sheet1!$A$1-1)*10,FALSE))=TRUE,"---",IF(VLOOKUP($A1681,Sheet1!$B$3:$AH$1266,Sheet1!F$1+(Sheet1!$A$1-1)*10,FALSE)="---","---", (ROUND(VLOOKUP($A1681,Sheet1!$B$3:$AH$1266,Sheet1!F$1+(Sheet1!$A$1-1)*10,FALSE),IF(VLOOKUP($A1681,Sheet1!$B$3:$AH$1266,Sheet1!F$1+(Sheet1!$A$1-1)*10,FALSE)&gt;99999,-3,IF(VLOOKUP($A1681,Sheet1!$B$3:$AH$1266,Sheet1!F$1+(Sheet1!$A$1-1)*10,FALSE)&gt;9999,-2,IF(VLOOKUP($A1681,Sheet1!$B$3:$AH$1266,Sheet1!F$1+(Sheet1!$A$1-1)*10,FALSE)&gt;999,-1,0)))))))</f>
        <v>---</v>
      </c>
      <c r="W1681" s="66" t="str">
        <f>IF(ISNA(VLOOKUP($A1681,Sheet1!$B$3:$AH$1266,Sheet1!G$1+(Sheet1!$A$1-1)*10,FALSE))=TRUE,"---",IF(VLOOKUP($A1681,Sheet1!$B$3:$AH$1266,Sheet1!G$1+(Sheet1!$A$1-1)*10,FALSE)="---","---", (ROUND(VLOOKUP($A1681,Sheet1!$B$3:$AH$1266,Sheet1!G$1+(Sheet1!$A$1-1)*10,FALSE),IF(VLOOKUP($A1681,Sheet1!$B$3:$AH$1266,Sheet1!G$1+(Sheet1!$A$1-1)*10,FALSE)&gt;99999,-3,IF(VLOOKUP($A1681,Sheet1!$B$3:$AH$1266,Sheet1!G$1+(Sheet1!$A$1-1)*10,FALSE)&gt;9999,-2,IF(VLOOKUP($A1681,Sheet1!$B$3:$AH$1266,Sheet1!G$1+(Sheet1!$A$1-1)*10,FALSE)&gt;999,-1,0)))))))</f>
        <v>---</v>
      </c>
      <c r="X1681" s="66" t="str">
        <f>IF(ISNA(VLOOKUP($A1681,Sheet1!$B$3:$AH$1266,Sheet1!H$1+(Sheet1!$A$1-1)*10,FALSE))=TRUE,"---",IF(VLOOKUP($A1681,Sheet1!$B$3:$AH$1266,Sheet1!H$1+(Sheet1!$A$1-1)*10,FALSE)="---","---", (ROUND(VLOOKUP($A1681,Sheet1!$B$3:$AH$1266,Sheet1!H$1+(Sheet1!$A$1-1)*10,FALSE),IF(VLOOKUP($A1681,Sheet1!$B$3:$AH$1266,Sheet1!H$1+(Sheet1!$A$1-1)*10,FALSE)&gt;99999,-3,IF(VLOOKUP($A1681,Sheet1!$B$3:$AH$1266,Sheet1!H$1+(Sheet1!$A$1-1)*10,FALSE)&gt;9999,-2,IF(VLOOKUP($A1681,Sheet1!$B$3:$AH$1266,Sheet1!H$1+(Sheet1!$A$1-1)*10,FALSE)&gt;999,-1,0)))))))</f>
        <v>---</v>
      </c>
      <c r="Y1681" s="66" t="str">
        <f>IF(ISNA(VLOOKUP($A1681,Sheet1!$B$3:$AH$1266,Sheet1!I$1+(Sheet1!$A$1-1)*10,FALSE))=TRUE,"---",IF(VLOOKUP($A1681,Sheet1!$B$3:$AH$1266,Sheet1!I$1+(Sheet1!$A$1-1)*10,FALSE)="---","---", (ROUND(VLOOKUP($A1681,Sheet1!$B$3:$AH$1266,Sheet1!I$1+(Sheet1!$A$1-1)*10,FALSE),IF(VLOOKUP($A1681,Sheet1!$B$3:$AH$1266,Sheet1!I$1+(Sheet1!$A$1-1)*10,FALSE)&gt;99999,-3,IF(VLOOKUP($A1681,Sheet1!$B$3:$AH$1266,Sheet1!I$1+(Sheet1!$A$1-1)*10,FALSE)&gt;9999,-2,IF(VLOOKUP($A1681,Sheet1!$B$3:$AH$1266,Sheet1!I$1+(Sheet1!$A$1-1)*10,FALSE)&gt;999,-1,0)))))))</f>
        <v>---</v>
      </c>
      <c r="Z1681" s="66" t="str">
        <f>IF(ISNA(VLOOKUP($A1681,Sheet1!$B$3:$AH$1266,Sheet1!J$1+(Sheet1!$A$1-1)*10,FALSE))=TRUE,"---",IF(VLOOKUP($A1681,Sheet1!$B$3:$AH$1266,Sheet1!J$1+(Sheet1!$A$1-1)*10,FALSE)="---","---", (ROUND(VLOOKUP($A1681,Sheet1!$B$3:$AH$1266,Sheet1!J$1+(Sheet1!$A$1-1)*10,FALSE),IF(VLOOKUP($A1681,Sheet1!$B$3:$AH$1266,Sheet1!J$1+(Sheet1!$A$1-1)*10,FALSE)&gt;99999,-3,IF(VLOOKUP($A1681,Sheet1!$B$3:$AH$1266,Sheet1!J$1+(Sheet1!$A$1-1)*10,FALSE)&gt;9999,-2,IF(VLOOKUP($A1681,Sheet1!$B$3:$AH$1266,Sheet1!J$1+(Sheet1!$A$1-1)*10,FALSE)&gt;999,-1,0)))))))</f>
        <v>---</v>
      </c>
      <c r="AA1681" s="66" t="str">
        <f>IF(ISNA(VLOOKUP($A1681,Sheet1!$B$3:$AH$1266,Sheet1!K$1+(Sheet1!$A$1-1)*10,FALSE))=TRUE,"---",IF(VLOOKUP($A1681,Sheet1!$B$3:$AH$1266,Sheet1!K$1+(Sheet1!$A$1-1)*10,FALSE)="---","---", (ROUND(VLOOKUP($A1681,Sheet1!$B$3:$AH$1266,Sheet1!K$1+(Sheet1!$A$1-1)*10,FALSE),IF(VLOOKUP($A1681,Sheet1!$B$3:$AH$1266,Sheet1!K$1+(Sheet1!$A$1-1)*10,FALSE)&gt;99999,-3,IF(VLOOKUP($A1681,Sheet1!$B$3:$AH$1266,Sheet1!K$1+(Sheet1!$A$1-1)*10,FALSE)&gt;9999,-2,IF(VLOOKUP($A1681,Sheet1!$B$3:$AH$1266,Sheet1!K$1+(Sheet1!$A$1-1)*10,FALSE)&gt;999,-1,0)))))))</f>
        <v>---</v>
      </c>
      <c r="AB1681" s="66" t="str">
        <f>IF(ISNA(VLOOKUP($A1681,Sheet1!$B$3:$AH$1266,Sheet1!L$1+(Sheet1!$A$1-1)*10,FALSE))=TRUE,"---",IF(VLOOKUP($A1681,Sheet1!$B$3:$AH$1266,Sheet1!L$1+(Sheet1!$A$1-1)*10,FALSE)="---","---", (ROUND(VLOOKUP($A1681,Sheet1!$B$3:$AH$1266,Sheet1!L$1+(Sheet1!$A$1-1)*10,FALSE),IF(VLOOKUP($A1681,Sheet1!$B$3:$AH$1266,Sheet1!L$1+(Sheet1!$A$1-1)*10,FALSE)&gt;99999,-3,IF(VLOOKUP($A1681,Sheet1!$B$3:$AH$1266,Sheet1!L$1+(Sheet1!$A$1-1)*10,FALSE)&gt;9999,-2,IF(VLOOKUP($A1681,Sheet1!$B$3:$AH$1266,Sheet1!L$1+(Sheet1!$A$1-1)*10,FALSE)&gt;999,-1,0)))))))</f>
        <v>---</v>
      </c>
      <c r="AC1681" s="66" t="str">
        <f>IF(ISNA(VLOOKUP($A1681,Sheet1!$B$3:$AH$1266,Sheet1!M$1+(Sheet1!$A$1-1)*10,FALSE))=TRUE,"---",IF(VLOOKUP($A1681,Sheet1!$B$3:$AH$1266,Sheet1!M$1+(Sheet1!$A$1-1)*10,FALSE)="---","---", (ROUND(VLOOKUP($A1681,Sheet1!$B$3:$AH$1266,Sheet1!M$1+(Sheet1!$A$1-1)*10,FALSE),IF(VLOOKUP($A1681,Sheet1!$B$3:$AH$1266,Sheet1!M$1+(Sheet1!$A$1-1)*10,FALSE)&gt;99999,-3,IF(VLOOKUP($A1681,Sheet1!$B$3:$AH$1266,Sheet1!M$1+(Sheet1!$A$1-1)*10,FALSE)&gt;9999,-2,IF(VLOOKUP($A1681,Sheet1!$B$3:$AH$1266,Sheet1!M$1+(Sheet1!$A$1-1)*10,FALSE)&gt;999,-1,0)))))))</f>
        <v>---</v>
      </c>
      <c r="AD1681" s="66" t="str">
        <f>IF(ISNA(VLOOKUP($A1681,Sheet1!$B$3:$AH$1266,Sheet1!N$1+(Sheet1!$A$1-1)*10,FALSE))=TRUE,"---",IF(VLOOKUP($A1681,Sheet1!$B$3:$AH$1266,Sheet1!N$1+(Sheet1!$A$1-1)*10,FALSE)="---","---", (ROUND(VLOOKUP($A1681,Sheet1!$B$3:$AH$1266,Sheet1!N$1+(Sheet1!$A$1-1)*10,FALSE),IF(VLOOKUP($A1681,Sheet1!$B$3:$AH$1266,Sheet1!N$1+(Sheet1!$A$1-1)*10,FALSE)&gt;99999,-3,IF(VLOOKUP($A1681,Sheet1!$B$3:$AH$1266,Sheet1!N$1+(Sheet1!$A$1-1)*10,FALSE)&gt;9999,-2,IF(VLOOKUP($A1681,Sheet1!$B$3:$AH$1266,Sheet1!N$1+(Sheet1!$A$1-1)*10,FALSE)&gt;999,-1,0)))))))</f>
        <v>---</v>
      </c>
    </row>
    <row r="1682" spans="1:30" ht="25.5" customHeight="1" x14ac:dyDescent="0.25">
      <c r="A1682" s="303" t="s">
        <v>2460</v>
      </c>
      <c r="B1682" s="330" t="s">
        <v>2461</v>
      </c>
      <c r="C1682" s="303">
        <v>425930</v>
      </c>
      <c r="D1682" s="303">
        <v>764812</v>
      </c>
      <c r="E1682" s="307" t="s">
        <v>3028</v>
      </c>
      <c r="F1682" s="52" t="s">
        <v>4915</v>
      </c>
      <c r="G1682" s="127" t="s">
        <v>286</v>
      </c>
      <c r="H1682" s="430">
        <v>19</v>
      </c>
      <c r="I1682" s="112">
        <v>28473</v>
      </c>
      <c r="J1682" s="113">
        <v>5.0199999999999996</v>
      </c>
      <c r="K1682" s="127" t="s">
        <v>20</v>
      </c>
      <c r="L1682" s="115">
        <v>786</v>
      </c>
      <c r="M1682" s="116">
        <v>41.4</v>
      </c>
      <c r="N1682" s="114" t="s">
        <v>4405</v>
      </c>
      <c r="O1682" s="68">
        <f t="shared" si="57"/>
        <v>1.7866656517168615</v>
      </c>
      <c r="P1682" s="68">
        <f>IF(O1682&lt;&gt;"",VLOOKUP($A1682,Sheet4!$A$2:$O$1309,14,FALSE)*100,"")</f>
        <v>0.65045261304325086</v>
      </c>
      <c r="Q1682" s="68">
        <f>IF(P1682&lt;&gt;"",VLOOKUP($A1682,Sheet4!$A$2:$O$1309,15,FALSE)*100,"")</f>
        <v>6.1920006201743423</v>
      </c>
      <c r="R1682" s="74">
        <f>IF(O1682="&lt;0.2","&gt;500",IF(O1682="&gt;50","&lt;2",IF(ISERR(1/O1682*100),"",IF(AND((1/O1682*100)&gt;=2,(1/O1682*100)&lt;=10),MROUND(1/O1682*100,1),IF(AND((1/O1682*100)&gt;=10,(1/O1682*100)&lt;=50),MROUND(1/O1682*100,5),IF(AND((1/O1682*100)&gt;=50,(1/O1682*100)&lt;=104),MROUND(1/O1682*100,10),IF(AND((1/O1682*100)&gt;=104,(1/O1682*100)&lt;=110),"100",IF(AND((1/O1682*100)&gt;=110,(1/O1682*100)&lt;=180),"&gt;100, &lt;200",IF(AND((1/O1682*100)&gt;=180,(1/O1682*100)&lt;=220),"200",IF(AND((1/O1682*100)&gt;=220,(1/O1682*100)&lt;=450),"&gt;200,  &lt;500","500"))))))))))</f>
        <v>60</v>
      </c>
      <c r="S1682" s="356" t="s">
        <v>4368</v>
      </c>
      <c r="T1682" s="356" t="str">
        <f>IF(ISNA(VLOOKUP(A1682,Sheet1!B$3:C$1266,2,FALSE)=TRUE),"NC",VLOOKUP(A1682,Sheet1!B$3:C$1266,2,FALSE))</f>
        <v>Rural10</v>
      </c>
      <c r="U1682" s="392">
        <f>IF(ISNA(VLOOKUP($A1682,Sheet1!$B$3:$AH$1266,Sheet1!E$1+(Sheet1!$A$1-1)*10,FALSE))=TRUE,"---",IF(VLOOKUP($A1682,Sheet1!$B$3:$AH$1266,Sheet1!E$1+(Sheet1!$A$1-1)*10,FALSE)="---","---", (ROUND(VLOOKUP($A1682,Sheet1!$B$3:$AH$1266,Sheet1!E$1+(Sheet1!$A$1-1)*10,FALSE),IF(VLOOKUP($A1682,Sheet1!$B$3:$AH$1266,Sheet1!E$1+(Sheet1!$A$1-1)*10,FALSE)&gt;99999,-3,IF(VLOOKUP($A1682,Sheet1!$B$3:$AH$1266,Sheet1!E$1+(Sheet1!$A$1-1)*10,FALSE)&gt;9999,-2,IF(VLOOKUP($A1682,Sheet1!$B$3:$AH$1266,Sheet1!E$1+(Sheet1!$A$1-1)*10,FALSE)&gt;999,-1,0)))))))</f>
        <v>215</v>
      </c>
      <c r="V1682" s="392">
        <f>IF(ISNA(VLOOKUP($A1682,Sheet1!$B$3:$AH$1266,Sheet1!F$1+(Sheet1!$A$1-1)*10,FALSE))=TRUE,"---",IF(VLOOKUP($A1682,Sheet1!$B$3:$AH$1266,Sheet1!F$1+(Sheet1!$A$1-1)*10,FALSE)="---","---", (ROUND(VLOOKUP($A1682,Sheet1!$B$3:$AH$1266,Sheet1!F$1+(Sheet1!$A$1-1)*10,FALSE),IF(VLOOKUP($A1682,Sheet1!$B$3:$AH$1266,Sheet1!F$1+(Sheet1!$A$1-1)*10,FALSE)&gt;99999,-3,IF(VLOOKUP($A1682,Sheet1!$B$3:$AH$1266,Sheet1!F$1+(Sheet1!$A$1-1)*10,FALSE)&gt;9999,-2,IF(VLOOKUP($A1682,Sheet1!$B$3:$AH$1266,Sheet1!F$1+(Sheet1!$A$1-1)*10,FALSE)&gt;999,-1,0)))))))</f>
        <v>264</v>
      </c>
      <c r="W1682" s="392">
        <f>IF(ISNA(VLOOKUP($A1682,Sheet1!$B$3:$AH$1266,Sheet1!G$1+(Sheet1!$A$1-1)*10,FALSE))=TRUE,"---",IF(VLOOKUP($A1682,Sheet1!$B$3:$AH$1266,Sheet1!G$1+(Sheet1!$A$1-1)*10,FALSE)="---","---", (ROUND(VLOOKUP($A1682,Sheet1!$B$3:$AH$1266,Sheet1!G$1+(Sheet1!$A$1-1)*10,FALSE),IF(VLOOKUP($A1682,Sheet1!$B$3:$AH$1266,Sheet1!G$1+(Sheet1!$A$1-1)*10,FALSE)&gt;99999,-3,IF(VLOOKUP($A1682,Sheet1!$B$3:$AH$1266,Sheet1!G$1+(Sheet1!$A$1-1)*10,FALSE)&gt;9999,-2,IF(VLOOKUP($A1682,Sheet1!$B$3:$AH$1266,Sheet1!G$1+(Sheet1!$A$1-1)*10,FALSE)&gt;999,-1,0)))))))</f>
        <v>326</v>
      </c>
      <c r="X1682" s="392">
        <f>IF(ISNA(VLOOKUP($A1682,Sheet1!$B$3:$AH$1266,Sheet1!H$1+(Sheet1!$A$1-1)*10,FALSE))=TRUE,"---",IF(VLOOKUP($A1682,Sheet1!$B$3:$AH$1266,Sheet1!H$1+(Sheet1!$A$1-1)*10,FALSE)="---","---", (ROUND(VLOOKUP($A1682,Sheet1!$B$3:$AH$1266,Sheet1!H$1+(Sheet1!$A$1-1)*10,FALSE),IF(VLOOKUP($A1682,Sheet1!$B$3:$AH$1266,Sheet1!H$1+(Sheet1!$A$1-1)*10,FALSE)&gt;99999,-3,IF(VLOOKUP($A1682,Sheet1!$B$3:$AH$1266,Sheet1!H$1+(Sheet1!$A$1-1)*10,FALSE)&gt;9999,-2,IF(VLOOKUP($A1682,Sheet1!$B$3:$AH$1266,Sheet1!H$1+(Sheet1!$A$1-1)*10,FALSE)&gt;999,-1,0)))))))</f>
        <v>476</v>
      </c>
      <c r="Y1682" s="392">
        <f>IF(ISNA(VLOOKUP($A1682,Sheet1!$B$3:$AH$1266,Sheet1!I$1+(Sheet1!$A$1-1)*10,FALSE))=TRUE,"---",IF(VLOOKUP($A1682,Sheet1!$B$3:$AH$1266,Sheet1!I$1+(Sheet1!$A$1-1)*10,FALSE)="---","---", (ROUND(VLOOKUP($A1682,Sheet1!$B$3:$AH$1266,Sheet1!I$1+(Sheet1!$A$1-1)*10,FALSE),IF(VLOOKUP($A1682,Sheet1!$B$3:$AH$1266,Sheet1!I$1+(Sheet1!$A$1-1)*10,FALSE)&gt;99999,-3,IF(VLOOKUP($A1682,Sheet1!$B$3:$AH$1266,Sheet1!I$1+(Sheet1!$A$1-1)*10,FALSE)&gt;9999,-2,IF(VLOOKUP($A1682,Sheet1!$B$3:$AH$1266,Sheet1!I$1+(Sheet1!$A$1-1)*10,FALSE)&gt;999,-1,0)))))))</f>
        <v>571</v>
      </c>
      <c r="Z1682" s="392">
        <f>IF(ISNA(VLOOKUP($A1682,Sheet1!$B$3:$AH$1266,Sheet1!J$1+(Sheet1!$A$1-1)*10,FALSE))=TRUE,"---",IF(VLOOKUP($A1682,Sheet1!$B$3:$AH$1266,Sheet1!J$1+(Sheet1!$A$1-1)*10,FALSE)="---","---", (ROUND(VLOOKUP($A1682,Sheet1!$B$3:$AH$1266,Sheet1!J$1+(Sheet1!$A$1-1)*10,FALSE),IF(VLOOKUP($A1682,Sheet1!$B$3:$AH$1266,Sheet1!J$1+(Sheet1!$A$1-1)*10,FALSE)&gt;99999,-3,IF(VLOOKUP($A1682,Sheet1!$B$3:$AH$1266,Sheet1!J$1+(Sheet1!$A$1-1)*10,FALSE)&gt;9999,-2,IF(VLOOKUP($A1682,Sheet1!$B$3:$AH$1266,Sheet1!J$1+(Sheet1!$A$1-1)*10,FALSE)&gt;999,-1,0)))))))</f>
        <v>687</v>
      </c>
      <c r="AA1682" s="392">
        <f>IF(ISNA(VLOOKUP($A1682,Sheet1!$B$3:$AH$1266,Sheet1!K$1+(Sheet1!$A$1-1)*10,FALSE))=TRUE,"---",IF(VLOOKUP($A1682,Sheet1!$B$3:$AH$1266,Sheet1!K$1+(Sheet1!$A$1-1)*10,FALSE)="---","---", (ROUND(VLOOKUP($A1682,Sheet1!$B$3:$AH$1266,Sheet1!K$1+(Sheet1!$A$1-1)*10,FALSE),IF(VLOOKUP($A1682,Sheet1!$B$3:$AH$1266,Sheet1!K$1+(Sheet1!$A$1-1)*10,FALSE)&gt;99999,-3,IF(VLOOKUP($A1682,Sheet1!$B$3:$AH$1266,Sheet1!K$1+(Sheet1!$A$1-1)*10,FALSE)&gt;9999,-2,IF(VLOOKUP($A1682,Sheet1!$B$3:$AH$1266,Sheet1!K$1+(Sheet1!$A$1-1)*10,FALSE)&gt;999,-1,0)))))))</f>
        <v>769</v>
      </c>
      <c r="AB1682" s="392">
        <f>IF(ISNA(VLOOKUP($A1682,Sheet1!$B$3:$AH$1266,Sheet1!L$1+(Sheet1!$A$1-1)*10,FALSE))=TRUE,"---",IF(VLOOKUP($A1682,Sheet1!$B$3:$AH$1266,Sheet1!L$1+(Sheet1!$A$1-1)*10,FALSE)="---","---", (ROUND(VLOOKUP($A1682,Sheet1!$B$3:$AH$1266,Sheet1!L$1+(Sheet1!$A$1-1)*10,FALSE),IF(VLOOKUP($A1682,Sheet1!$B$3:$AH$1266,Sheet1!L$1+(Sheet1!$A$1-1)*10,FALSE)&gt;99999,-3,IF(VLOOKUP($A1682,Sheet1!$B$3:$AH$1266,Sheet1!L$1+(Sheet1!$A$1-1)*10,FALSE)&gt;9999,-2,IF(VLOOKUP($A1682,Sheet1!$B$3:$AH$1266,Sheet1!L$1+(Sheet1!$A$1-1)*10,FALSE)&gt;999,-1,0)))))))</f>
        <v>852</v>
      </c>
      <c r="AC1682" s="392">
        <f>IF(ISNA(VLOOKUP($A1682,Sheet1!$B$3:$AH$1266,Sheet1!M$1+(Sheet1!$A$1-1)*10,FALSE))=TRUE,"---",IF(VLOOKUP($A1682,Sheet1!$B$3:$AH$1266,Sheet1!M$1+(Sheet1!$A$1-1)*10,FALSE)="---","---", (ROUND(VLOOKUP($A1682,Sheet1!$B$3:$AH$1266,Sheet1!M$1+(Sheet1!$A$1-1)*10,FALSE),IF(VLOOKUP($A1682,Sheet1!$B$3:$AH$1266,Sheet1!M$1+(Sheet1!$A$1-1)*10,FALSE)&gt;99999,-3,IF(VLOOKUP($A1682,Sheet1!$B$3:$AH$1266,Sheet1!M$1+(Sheet1!$A$1-1)*10,FALSE)&gt;9999,-2,IF(VLOOKUP($A1682,Sheet1!$B$3:$AH$1266,Sheet1!M$1+(Sheet1!$A$1-1)*10,FALSE)&gt;999,-1,0)))))))</f>
        <v>934</v>
      </c>
      <c r="AD1682" s="392">
        <f>IF(ISNA(VLOOKUP($A1682,Sheet1!$B$3:$AH$1266,Sheet1!N$1+(Sheet1!$A$1-1)*10,FALSE))=TRUE,"---",IF(VLOOKUP($A1682,Sheet1!$B$3:$AH$1266,Sheet1!N$1+(Sheet1!$A$1-1)*10,FALSE)="---","---", (ROUND(VLOOKUP($A1682,Sheet1!$B$3:$AH$1266,Sheet1!N$1+(Sheet1!$A$1-1)*10,FALSE),IF(VLOOKUP($A1682,Sheet1!$B$3:$AH$1266,Sheet1!N$1+(Sheet1!$A$1-1)*10,FALSE)&gt;99999,-3,IF(VLOOKUP($A1682,Sheet1!$B$3:$AH$1266,Sheet1!N$1+(Sheet1!$A$1-1)*10,FALSE)&gt;9999,-2,IF(VLOOKUP($A1682,Sheet1!$B$3:$AH$1266,Sheet1!N$1+(Sheet1!$A$1-1)*10,FALSE)&gt;999,-1,0)))))))</f>
        <v>1040</v>
      </c>
    </row>
    <row r="1683" spans="1:30" ht="25.5" customHeight="1" x14ac:dyDescent="0.25">
      <c r="A1683" s="303"/>
      <c r="B1683" s="331"/>
      <c r="C1683" s="303"/>
      <c r="D1683" s="303"/>
      <c r="E1683" s="307" t="e">
        <v>#N/A</v>
      </c>
      <c r="F1683" s="52" t="s">
        <v>4916</v>
      </c>
      <c r="G1683" s="127" t="s">
        <v>31</v>
      </c>
      <c r="H1683" s="430"/>
      <c r="I1683" s="112">
        <v>25877</v>
      </c>
      <c r="J1683" s="113">
        <v>6.68</v>
      </c>
      <c r="K1683" s="114" t="s">
        <v>4405</v>
      </c>
      <c r="L1683" s="156" t="s">
        <v>4405</v>
      </c>
      <c r="M1683" s="157" t="s">
        <v>4405</v>
      </c>
      <c r="N1683" s="127" t="s">
        <v>75</v>
      </c>
      <c r="O1683" s="68" t="s">
        <v>4405</v>
      </c>
      <c r="P1683" s="68" t="s">
        <v>4405</v>
      </c>
      <c r="Q1683" s="68" t="s">
        <v>4405</v>
      </c>
      <c r="R1683" s="74" t="s">
        <v>4405</v>
      </c>
      <c r="S1683" s="356" t="e">
        <v>#N/A</v>
      </c>
      <c r="T1683" s="356" t="str">
        <f>IF(ISNA(VLOOKUP(A1683,Sheet1!B$3:C$1266,2,FALSE)=TRUE),"ND",VLOOKUP(A1683,Sheet1!B$3:C$1266,2,FALSE))</f>
        <v>ND</v>
      </c>
      <c r="U1683" s="392" t="str">
        <f>IF(ISNA(VLOOKUP($A1683,Sheet1!$B$3:$AH$1266,Sheet1!E$1+(Sheet1!$A$1-1)*10,FALSE))=TRUE,"---",IF(VLOOKUP($A1683,Sheet1!$B$3:$AH$1266,Sheet1!E$1+(Sheet1!$A$1-1)*10,FALSE)="---","---", (ROUND(VLOOKUP($A1683,Sheet1!$B$3:$AH$1266,Sheet1!E$1+(Sheet1!$A$1-1)*10,FALSE),IF(VLOOKUP($A1683,Sheet1!$B$3:$AH$1266,Sheet1!E$1+(Sheet1!$A$1-1)*10,FALSE)&gt;99999,-3,IF(VLOOKUP($A1683,Sheet1!$B$3:$AH$1266,Sheet1!E$1+(Sheet1!$A$1-1)*10,FALSE)&gt;9999,-2,IF(VLOOKUP($A1683,Sheet1!$B$3:$AH$1266,Sheet1!E$1+(Sheet1!$A$1-1)*10,FALSE)&gt;999,-1,0)))))))</f>
        <v>---</v>
      </c>
      <c r="V1683" s="392" t="str">
        <f>IF(ISNA(VLOOKUP($A1683,Sheet1!$B$3:$AH$1266,Sheet1!F$1+(Sheet1!$A$1-1)*10,FALSE))=TRUE,"---",IF(VLOOKUP($A1683,Sheet1!$B$3:$AH$1266,Sheet1!F$1+(Sheet1!$A$1-1)*10,FALSE)="---","---", (ROUND(VLOOKUP($A1683,Sheet1!$B$3:$AH$1266,Sheet1!F$1+(Sheet1!$A$1-1)*10,FALSE),IF(VLOOKUP($A1683,Sheet1!$B$3:$AH$1266,Sheet1!F$1+(Sheet1!$A$1-1)*10,FALSE)&gt;99999,-3,IF(VLOOKUP($A1683,Sheet1!$B$3:$AH$1266,Sheet1!F$1+(Sheet1!$A$1-1)*10,FALSE)&gt;9999,-2,IF(VLOOKUP($A1683,Sheet1!$B$3:$AH$1266,Sheet1!F$1+(Sheet1!$A$1-1)*10,FALSE)&gt;999,-1,0)))))))</f>
        <v>---</v>
      </c>
      <c r="W1683" s="392" t="str">
        <f>IF(ISNA(VLOOKUP($A1683,Sheet1!$B$3:$AH$1266,Sheet1!G$1+(Sheet1!$A$1-1)*10,FALSE))=TRUE,"---",IF(VLOOKUP($A1683,Sheet1!$B$3:$AH$1266,Sheet1!G$1+(Sheet1!$A$1-1)*10,FALSE)="---","---", (ROUND(VLOOKUP($A1683,Sheet1!$B$3:$AH$1266,Sheet1!G$1+(Sheet1!$A$1-1)*10,FALSE),IF(VLOOKUP($A1683,Sheet1!$B$3:$AH$1266,Sheet1!G$1+(Sheet1!$A$1-1)*10,FALSE)&gt;99999,-3,IF(VLOOKUP($A1683,Sheet1!$B$3:$AH$1266,Sheet1!G$1+(Sheet1!$A$1-1)*10,FALSE)&gt;9999,-2,IF(VLOOKUP($A1683,Sheet1!$B$3:$AH$1266,Sheet1!G$1+(Sheet1!$A$1-1)*10,FALSE)&gt;999,-1,0)))))))</f>
        <v>---</v>
      </c>
      <c r="X1683" s="392" t="str">
        <f>IF(ISNA(VLOOKUP($A1683,Sheet1!$B$3:$AH$1266,Sheet1!H$1+(Sheet1!$A$1-1)*10,FALSE))=TRUE,"---",IF(VLOOKUP($A1683,Sheet1!$B$3:$AH$1266,Sheet1!H$1+(Sheet1!$A$1-1)*10,FALSE)="---","---", (ROUND(VLOOKUP($A1683,Sheet1!$B$3:$AH$1266,Sheet1!H$1+(Sheet1!$A$1-1)*10,FALSE),IF(VLOOKUP($A1683,Sheet1!$B$3:$AH$1266,Sheet1!H$1+(Sheet1!$A$1-1)*10,FALSE)&gt;99999,-3,IF(VLOOKUP($A1683,Sheet1!$B$3:$AH$1266,Sheet1!H$1+(Sheet1!$A$1-1)*10,FALSE)&gt;9999,-2,IF(VLOOKUP($A1683,Sheet1!$B$3:$AH$1266,Sheet1!H$1+(Sheet1!$A$1-1)*10,FALSE)&gt;999,-1,0)))))))</f>
        <v>---</v>
      </c>
      <c r="Y1683" s="392" t="str">
        <f>IF(ISNA(VLOOKUP($A1683,Sheet1!$B$3:$AH$1266,Sheet1!I$1+(Sheet1!$A$1-1)*10,FALSE))=TRUE,"---",IF(VLOOKUP($A1683,Sheet1!$B$3:$AH$1266,Sheet1!I$1+(Sheet1!$A$1-1)*10,FALSE)="---","---", (ROUND(VLOOKUP($A1683,Sheet1!$B$3:$AH$1266,Sheet1!I$1+(Sheet1!$A$1-1)*10,FALSE),IF(VLOOKUP($A1683,Sheet1!$B$3:$AH$1266,Sheet1!I$1+(Sheet1!$A$1-1)*10,FALSE)&gt;99999,-3,IF(VLOOKUP($A1683,Sheet1!$B$3:$AH$1266,Sheet1!I$1+(Sheet1!$A$1-1)*10,FALSE)&gt;9999,-2,IF(VLOOKUP($A1683,Sheet1!$B$3:$AH$1266,Sheet1!I$1+(Sheet1!$A$1-1)*10,FALSE)&gt;999,-1,0)))))))</f>
        <v>---</v>
      </c>
      <c r="Z1683" s="392" t="str">
        <f>IF(ISNA(VLOOKUP($A1683,Sheet1!$B$3:$AH$1266,Sheet1!J$1+(Sheet1!$A$1-1)*10,FALSE))=TRUE,"---",IF(VLOOKUP($A1683,Sheet1!$B$3:$AH$1266,Sheet1!J$1+(Sheet1!$A$1-1)*10,FALSE)="---","---", (ROUND(VLOOKUP($A1683,Sheet1!$B$3:$AH$1266,Sheet1!J$1+(Sheet1!$A$1-1)*10,FALSE),IF(VLOOKUP($A1683,Sheet1!$B$3:$AH$1266,Sheet1!J$1+(Sheet1!$A$1-1)*10,FALSE)&gt;99999,-3,IF(VLOOKUP($A1683,Sheet1!$B$3:$AH$1266,Sheet1!J$1+(Sheet1!$A$1-1)*10,FALSE)&gt;9999,-2,IF(VLOOKUP($A1683,Sheet1!$B$3:$AH$1266,Sheet1!J$1+(Sheet1!$A$1-1)*10,FALSE)&gt;999,-1,0)))))))</f>
        <v>---</v>
      </c>
      <c r="AA1683" s="392" t="str">
        <f>IF(ISNA(VLOOKUP($A1683,Sheet1!$B$3:$AH$1266,Sheet1!K$1+(Sheet1!$A$1-1)*10,FALSE))=TRUE,"---",IF(VLOOKUP($A1683,Sheet1!$B$3:$AH$1266,Sheet1!K$1+(Sheet1!$A$1-1)*10,FALSE)="---","---", (ROUND(VLOOKUP($A1683,Sheet1!$B$3:$AH$1266,Sheet1!K$1+(Sheet1!$A$1-1)*10,FALSE),IF(VLOOKUP($A1683,Sheet1!$B$3:$AH$1266,Sheet1!K$1+(Sheet1!$A$1-1)*10,FALSE)&gt;99999,-3,IF(VLOOKUP($A1683,Sheet1!$B$3:$AH$1266,Sheet1!K$1+(Sheet1!$A$1-1)*10,FALSE)&gt;9999,-2,IF(VLOOKUP($A1683,Sheet1!$B$3:$AH$1266,Sheet1!K$1+(Sheet1!$A$1-1)*10,FALSE)&gt;999,-1,0)))))))</f>
        <v>---</v>
      </c>
      <c r="AB1683" s="392" t="str">
        <f>IF(ISNA(VLOOKUP($A1683,Sheet1!$B$3:$AH$1266,Sheet1!L$1+(Sheet1!$A$1-1)*10,FALSE))=TRUE,"---",IF(VLOOKUP($A1683,Sheet1!$B$3:$AH$1266,Sheet1!L$1+(Sheet1!$A$1-1)*10,FALSE)="---","---", (ROUND(VLOOKUP($A1683,Sheet1!$B$3:$AH$1266,Sheet1!L$1+(Sheet1!$A$1-1)*10,FALSE),IF(VLOOKUP($A1683,Sheet1!$B$3:$AH$1266,Sheet1!L$1+(Sheet1!$A$1-1)*10,FALSE)&gt;99999,-3,IF(VLOOKUP($A1683,Sheet1!$B$3:$AH$1266,Sheet1!L$1+(Sheet1!$A$1-1)*10,FALSE)&gt;9999,-2,IF(VLOOKUP($A1683,Sheet1!$B$3:$AH$1266,Sheet1!L$1+(Sheet1!$A$1-1)*10,FALSE)&gt;999,-1,0)))))))</f>
        <v>---</v>
      </c>
      <c r="AC1683" s="392" t="str">
        <f>IF(ISNA(VLOOKUP($A1683,Sheet1!$B$3:$AH$1266,Sheet1!M$1+(Sheet1!$A$1-1)*10,FALSE))=TRUE,"---",IF(VLOOKUP($A1683,Sheet1!$B$3:$AH$1266,Sheet1!M$1+(Sheet1!$A$1-1)*10,FALSE)="---","---", (ROUND(VLOOKUP($A1683,Sheet1!$B$3:$AH$1266,Sheet1!M$1+(Sheet1!$A$1-1)*10,FALSE),IF(VLOOKUP($A1683,Sheet1!$B$3:$AH$1266,Sheet1!M$1+(Sheet1!$A$1-1)*10,FALSE)&gt;99999,-3,IF(VLOOKUP($A1683,Sheet1!$B$3:$AH$1266,Sheet1!M$1+(Sheet1!$A$1-1)*10,FALSE)&gt;9999,-2,IF(VLOOKUP($A1683,Sheet1!$B$3:$AH$1266,Sheet1!M$1+(Sheet1!$A$1-1)*10,FALSE)&gt;999,-1,0)))))))</f>
        <v>---</v>
      </c>
      <c r="AD1683" s="392" t="str">
        <f>IF(ISNA(VLOOKUP($A1683,Sheet1!$B$3:$AH$1266,Sheet1!N$1+(Sheet1!$A$1-1)*10,FALSE))=TRUE,"---",IF(VLOOKUP($A1683,Sheet1!$B$3:$AH$1266,Sheet1!N$1+(Sheet1!$A$1-1)*10,FALSE)="---","---", (ROUND(VLOOKUP($A1683,Sheet1!$B$3:$AH$1266,Sheet1!N$1+(Sheet1!$A$1-1)*10,FALSE),IF(VLOOKUP($A1683,Sheet1!$B$3:$AH$1266,Sheet1!N$1+(Sheet1!$A$1-1)*10,FALSE)&gt;99999,-3,IF(VLOOKUP($A1683,Sheet1!$B$3:$AH$1266,Sheet1!N$1+(Sheet1!$A$1-1)*10,FALSE)&gt;9999,-2,IF(VLOOKUP($A1683,Sheet1!$B$3:$AH$1266,Sheet1!N$1+(Sheet1!$A$1-1)*10,FALSE)&gt;999,-1,0)))))))</f>
        <v>---</v>
      </c>
    </row>
    <row r="1684" spans="1:30" ht="25.5" customHeight="1" x14ac:dyDescent="0.25">
      <c r="A1684" s="133" t="s">
        <v>2462</v>
      </c>
      <c r="B1684" s="134" t="s">
        <v>2463</v>
      </c>
      <c r="C1684" s="133">
        <v>430523</v>
      </c>
      <c r="D1684" s="133">
        <v>764544</v>
      </c>
      <c r="E1684" s="67" t="s">
        <v>3054</v>
      </c>
      <c r="F1684" s="117" t="s">
        <v>4911</v>
      </c>
      <c r="G1684" s="118" t="s">
        <v>286</v>
      </c>
      <c r="H1684" s="183">
        <v>43</v>
      </c>
      <c r="I1684" s="119">
        <v>23781</v>
      </c>
      <c r="J1684" s="124">
        <v>8.58</v>
      </c>
      <c r="K1684" s="118" t="s">
        <v>28</v>
      </c>
      <c r="L1684" s="129" t="s">
        <v>4405</v>
      </c>
      <c r="M1684" s="130" t="s">
        <v>4405</v>
      </c>
      <c r="N1684" s="118" t="s">
        <v>75</v>
      </c>
      <c r="O1684" s="71" t="s">
        <v>4405</v>
      </c>
      <c r="P1684" s="71" t="s">
        <v>4405</v>
      </c>
      <c r="Q1684" s="71" t="s">
        <v>4405</v>
      </c>
      <c r="R1684" s="73" t="s">
        <v>4405</v>
      </c>
      <c r="S1684" s="63" t="s">
        <v>4368</v>
      </c>
      <c r="T1684" s="63" t="str">
        <f>IF(ISNA(VLOOKUP(A1684,Sheet1!B$3:C$1266,2,FALSE)=TRUE),"NC",VLOOKUP(A1684,Sheet1!B$3:C$1266,2,FALSE))</f>
        <v>Rural</v>
      </c>
      <c r="U1684" s="66">
        <f>IF(ISNA(VLOOKUP($A1684,Sheet1!$B$3:$AH$1266,Sheet1!E$1+(Sheet1!$A$1-1)*10,FALSE))=TRUE,"---",IF(VLOOKUP($A1684,Sheet1!$B$3:$AH$1266,Sheet1!E$1+(Sheet1!$A$1-1)*10,FALSE)="---","---", (ROUND(VLOOKUP($A1684,Sheet1!$B$3:$AH$1266,Sheet1!E$1+(Sheet1!$A$1-1)*10,FALSE),IF(VLOOKUP($A1684,Sheet1!$B$3:$AH$1266,Sheet1!E$1+(Sheet1!$A$1-1)*10,FALSE)&gt;99999,-3,IF(VLOOKUP($A1684,Sheet1!$B$3:$AH$1266,Sheet1!E$1+(Sheet1!$A$1-1)*10,FALSE)&gt;9999,-2,IF(VLOOKUP($A1684,Sheet1!$B$3:$AH$1266,Sheet1!E$1+(Sheet1!$A$1-1)*10,FALSE)&gt;999,-1,0)))))))</f>
        <v>238</v>
      </c>
      <c r="V1684" s="66">
        <f>IF(ISNA(VLOOKUP($A1684,Sheet1!$B$3:$AH$1266,Sheet1!F$1+(Sheet1!$A$1-1)*10,FALSE))=TRUE,"---",IF(VLOOKUP($A1684,Sheet1!$B$3:$AH$1266,Sheet1!F$1+(Sheet1!$A$1-1)*10,FALSE)="---","---", (ROUND(VLOOKUP($A1684,Sheet1!$B$3:$AH$1266,Sheet1!F$1+(Sheet1!$A$1-1)*10,FALSE),IF(VLOOKUP($A1684,Sheet1!$B$3:$AH$1266,Sheet1!F$1+(Sheet1!$A$1-1)*10,FALSE)&gt;99999,-3,IF(VLOOKUP($A1684,Sheet1!$B$3:$AH$1266,Sheet1!F$1+(Sheet1!$A$1-1)*10,FALSE)&gt;9999,-2,IF(VLOOKUP($A1684,Sheet1!$B$3:$AH$1266,Sheet1!F$1+(Sheet1!$A$1-1)*10,FALSE)&gt;999,-1,0)))))))</f>
        <v>263</v>
      </c>
      <c r="W1684" s="66">
        <f>IF(ISNA(VLOOKUP($A1684,Sheet1!$B$3:$AH$1266,Sheet1!G$1+(Sheet1!$A$1-1)*10,FALSE))=TRUE,"---",IF(VLOOKUP($A1684,Sheet1!$B$3:$AH$1266,Sheet1!G$1+(Sheet1!$A$1-1)*10,FALSE)="---","---", (ROUND(VLOOKUP($A1684,Sheet1!$B$3:$AH$1266,Sheet1!G$1+(Sheet1!$A$1-1)*10,FALSE),IF(VLOOKUP($A1684,Sheet1!$B$3:$AH$1266,Sheet1!G$1+(Sheet1!$A$1-1)*10,FALSE)&gt;99999,-3,IF(VLOOKUP($A1684,Sheet1!$B$3:$AH$1266,Sheet1!G$1+(Sheet1!$A$1-1)*10,FALSE)&gt;9999,-2,IF(VLOOKUP($A1684,Sheet1!$B$3:$AH$1266,Sheet1!G$1+(Sheet1!$A$1-1)*10,FALSE)&gt;999,-1,0)))))))</f>
        <v>297</v>
      </c>
      <c r="X1684" s="66">
        <f>IF(ISNA(VLOOKUP($A1684,Sheet1!$B$3:$AH$1266,Sheet1!H$1+(Sheet1!$A$1-1)*10,FALSE))=TRUE,"---",IF(VLOOKUP($A1684,Sheet1!$B$3:$AH$1266,Sheet1!H$1+(Sheet1!$A$1-1)*10,FALSE)="---","---", (ROUND(VLOOKUP($A1684,Sheet1!$B$3:$AH$1266,Sheet1!H$1+(Sheet1!$A$1-1)*10,FALSE),IF(VLOOKUP($A1684,Sheet1!$B$3:$AH$1266,Sheet1!H$1+(Sheet1!$A$1-1)*10,FALSE)&gt;99999,-3,IF(VLOOKUP($A1684,Sheet1!$B$3:$AH$1266,Sheet1!H$1+(Sheet1!$A$1-1)*10,FALSE)&gt;9999,-2,IF(VLOOKUP($A1684,Sheet1!$B$3:$AH$1266,Sheet1!H$1+(Sheet1!$A$1-1)*10,FALSE)&gt;999,-1,0)))))))</f>
        <v>378</v>
      </c>
      <c r="Y1684" s="66">
        <f>IF(ISNA(VLOOKUP($A1684,Sheet1!$B$3:$AH$1266,Sheet1!I$1+(Sheet1!$A$1-1)*10,FALSE))=TRUE,"---",IF(VLOOKUP($A1684,Sheet1!$B$3:$AH$1266,Sheet1!I$1+(Sheet1!$A$1-1)*10,FALSE)="---","---", (ROUND(VLOOKUP($A1684,Sheet1!$B$3:$AH$1266,Sheet1!I$1+(Sheet1!$A$1-1)*10,FALSE),IF(VLOOKUP($A1684,Sheet1!$B$3:$AH$1266,Sheet1!I$1+(Sheet1!$A$1-1)*10,FALSE)&gt;99999,-3,IF(VLOOKUP($A1684,Sheet1!$B$3:$AH$1266,Sheet1!I$1+(Sheet1!$A$1-1)*10,FALSE)&gt;9999,-2,IF(VLOOKUP($A1684,Sheet1!$B$3:$AH$1266,Sheet1!I$1+(Sheet1!$A$1-1)*10,FALSE)&gt;999,-1,0)))))))</f>
        <v>433</v>
      </c>
      <c r="Z1684" s="66">
        <f>IF(ISNA(VLOOKUP($A1684,Sheet1!$B$3:$AH$1266,Sheet1!J$1+(Sheet1!$A$1-1)*10,FALSE))=TRUE,"---",IF(VLOOKUP($A1684,Sheet1!$B$3:$AH$1266,Sheet1!J$1+(Sheet1!$A$1-1)*10,FALSE)="---","---", (ROUND(VLOOKUP($A1684,Sheet1!$B$3:$AH$1266,Sheet1!J$1+(Sheet1!$A$1-1)*10,FALSE),IF(VLOOKUP($A1684,Sheet1!$B$3:$AH$1266,Sheet1!J$1+(Sheet1!$A$1-1)*10,FALSE)&gt;99999,-3,IF(VLOOKUP($A1684,Sheet1!$B$3:$AH$1266,Sheet1!J$1+(Sheet1!$A$1-1)*10,FALSE)&gt;9999,-2,IF(VLOOKUP($A1684,Sheet1!$B$3:$AH$1266,Sheet1!J$1+(Sheet1!$A$1-1)*10,FALSE)&gt;999,-1,0)))))))</f>
        <v>499</v>
      </c>
      <c r="AA1684" s="66">
        <f>IF(ISNA(VLOOKUP($A1684,Sheet1!$B$3:$AH$1266,Sheet1!K$1+(Sheet1!$A$1-1)*10,FALSE))=TRUE,"---",IF(VLOOKUP($A1684,Sheet1!$B$3:$AH$1266,Sheet1!K$1+(Sheet1!$A$1-1)*10,FALSE)="---","---", (ROUND(VLOOKUP($A1684,Sheet1!$B$3:$AH$1266,Sheet1!K$1+(Sheet1!$A$1-1)*10,FALSE),IF(VLOOKUP($A1684,Sheet1!$B$3:$AH$1266,Sheet1!K$1+(Sheet1!$A$1-1)*10,FALSE)&gt;99999,-3,IF(VLOOKUP($A1684,Sheet1!$B$3:$AH$1266,Sheet1!K$1+(Sheet1!$A$1-1)*10,FALSE)&gt;9999,-2,IF(VLOOKUP($A1684,Sheet1!$B$3:$AH$1266,Sheet1!K$1+(Sheet1!$A$1-1)*10,FALSE)&gt;999,-1,0)))))))</f>
        <v>545</v>
      </c>
      <c r="AB1684" s="66">
        <f>IF(ISNA(VLOOKUP($A1684,Sheet1!$B$3:$AH$1266,Sheet1!L$1+(Sheet1!$A$1-1)*10,FALSE))=TRUE,"---",IF(VLOOKUP($A1684,Sheet1!$B$3:$AH$1266,Sheet1!L$1+(Sheet1!$A$1-1)*10,FALSE)="---","---", (ROUND(VLOOKUP($A1684,Sheet1!$B$3:$AH$1266,Sheet1!L$1+(Sheet1!$A$1-1)*10,FALSE),IF(VLOOKUP($A1684,Sheet1!$B$3:$AH$1266,Sheet1!L$1+(Sheet1!$A$1-1)*10,FALSE)&gt;99999,-3,IF(VLOOKUP($A1684,Sheet1!$B$3:$AH$1266,Sheet1!L$1+(Sheet1!$A$1-1)*10,FALSE)&gt;9999,-2,IF(VLOOKUP($A1684,Sheet1!$B$3:$AH$1266,Sheet1!L$1+(Sheet1!$A$1-1)*10,FALSE)&gt;999,-1,0)))))))</f>
        <v>589</v>
      </c>
      <c r="AC1684" s="66">
        <f>IF(ISNA(VLOOKUP($A1684,Sheet1!$B$3:$AH$1266,Sheet1!M$1+(Sheet1!$A$1-1)*10,FALSE))=TRUE,"---",IF(VLOOKUP($A1684,Sheet1!$B$3:$AH$1266,Sheet1!M$1+(Sheet1!$A$1-1)*10,FALSE)="---","---", (ROUND(VLOOKUP($A1684,Sheet1!$B$3:$AH$1266,Sheet1!M$1+(Sheet1!$A$1-1)*10,FALSE),IF(VLOOKUP($A1684,Sheet1!$B$3:$AH$1266,Sheet1!M$1+(Sheet1!$A$1-1)*10,FALSE)&gt;99999,-3,IF(VLOOKUP($A1684,Sheet1!$B$3:$AH$1266,Sheet1!M$1+(Sheet1!$A$1-1)*10,FALSE)&gt;9999,-2,IF(VLOOKUP($A1684,Sheet1!$B$3:$AH$1266,Sheet1!M$1+(Sheet1!$A$1-1)*10,FALSE)&gt;999,-1,0)))))))</f>
        <v>637</v>
      </c>
      <c r="AD1684" s="66">
        <f>IF(ISNA(VLOOKUP($A1684,Sheet1!$B$3:$AH$1266,Sheet1!N$1+(Sheet1!$A$1-1)*10,FALSE))=TRUE,"---",IF(VLOOKUP($A1684,Sheet1!$B$3:$AH$1266,Sheet1!N$1+(Sheet1!$A$1-1)*10,FALSE)="---","---", (ROUND(VLOOKUP($A1684,Sheet1!$B$3:$AH$1266,Sheet1!N$1+(Sheet1!$A$1-1)*10,FALSE),IF(VLOOKUP($A1684,Sheet1!$B$3:$AH$1266,Sheet1!N$1+(Sheet1!$A$1-1)*10,FALSE)&gt;99999,-3,IF(VLOOKUP($A1684,Sheet1!$B$3:$AH$1266,Sheet1!N$1+(Sheet1!$A$1-1)*10,FALSE)&gt;9999,-2,IF(VLOOKUP($A1684,Sheet1!$B$3:$AH$1266,Sheet1!N$1+(Sheet1!$A$1-1)*10,FALSE)&gt;999,-1,0)))))))</f>
        <v>692</v>
      </c>
    </row>
    <row r="1685" spans="1:30" ht="25.5" customHeight="1" x14ac:dyDescent="0.25">
      <c r="A1685" s="125" t="s">
        <v>2464</v>
      </c>
      <c r="B1685" s="126" t="s">
        <v>2465</v>
      </c>
      <c r="C1685" s="70">
        <v>424241.7</v>
      </c>
      <c r="D1685" s="70">
        <v>762602.4</v>
      </c>
      <c r="E1685" s="70" t="s">
        <v>3020</v>
      </c>
      <c r="F1685" s="52" t="s">
        <v>4747</v>
      </c>
      <c r="G1685" s="127" t="s">
        <v>31</v>
      </c>
      <c r="H1685" s="128">
        <v>106</v>
      </c>
      <c r="I1685" s="112">
        <v>40203</v>
      </c>
      <c r="J1685" s="113">
        <v>9.3000000000000007</v>
      </c>
      <c r="K1685" s="114" t="s">
        <v>4405</v>
      </c>
      <c r="L1685" s="115">
        <v>3010</v>
      </c>
      <c r="M1685" s="116">
        <v>28.4</v>
      </c>
      <c r="N1685" s="114" t="s">
        <v>4405</v>
      </c>
      <c r="O1685" s="59" t="str">
        <f t="shared" si="57"/>
        <v>&gt;50</v>
      </c>
      <c r="P1685" s="59">
        <f>IF(O1685&lt;&gt;"",VLOOKUP($A1685,Sheet4!$A$2:$O$1309,14,FALSE)*100,"")</f>
        <v>1.3957193009523694</v>
      </c>
      <c r="Q1685" s="59">
        <f>IF(P1685&lt;&gt;"",VLOOKUP($A1685,Sheet4!$A$2:$O$1309,15,FALSE)*100,"")</f>
        <v>12.861724803139552</v>
      </c>
      <c r="R1685" s="74" t="str">
        <f>IF(O1685="&lt;0.2","&gt;500",IF(O1685="&gt;50","&lt;2",IF(ISERR(1/O1685*100),"",IF(AND((1/O1685*100)&gt;=2,(1/O1685*100)&lt;=10),MROUND(1/O1685*100,1),IF(AND((1/O1685*100)&gt;=10,(1/O1685*100)&lt;=50),MROUND(1/O1685*100,5),IF(AND((1/O1685*100)&gt;=50,(1/O1685*100)&lt;=104),MROUND(1/O1685*100,10),IF(AND((1/O1685*100)&gt;=104,(1/O1685*100)&lt;=110),"100",IF(AND((1/O1685*100)&gt;=110,(1/O1685*100)&lt;=180),"&gt;100, &lt;200",IF(AND((1/O1685*100)&gt;=180,(1/O1685*100)&lt;=220),"200",IF(AND((1/O1685*100)&gt;=220,(1/O1685*100)&lt;=450),"&gt;200,  &lt;500","500"))))))))))</f>
        <v>&lt;2</v>
      </c>
      <c r="S1685" s="64">
        <v>5</v>
      </c>
      <c r="T1685" s="64" t="str">
        <f>IF(ISNA(VLOOKUP(A1685,Sheet1!B$3:C$1266,2,FALSE)=TRUE),"NC",VLOOKUP(A1685,Sheet1!B$3:C$1266,2,FALSE))</f>
        <v>Rural10</v>
      </c>
      <c r="U1685" s="77">
        <f>IF(ISNA(VLOOKUP($A1685,Sheet1!$B$3:$AH$1266,Sheet1!E$1+(Sheet1!$A$1-1)*10,FALSE))=TRUE,"---",IF(VLOOKUP($A1685,Sheet1!$B$3:$AH$1266,Sheet1!E$1+(Sheet1!$A$1-1)*10,FALSE)="---","---", (ROUND(VLOOKUP($A1685,Sheet1!$B$3:$AH$1266,Sheet1!E$1+(Sheet1!$A$1-1)*10,FALSE),IF(VLOOKUP($A1685,Sheet1!$B$3:$AH$1266,Sheet1!E$1+(Sheet1!$A$1-1)*10,FALSE)&gt;99999,-3,IF(VLOOKUP($A1685,Sheet1!$B$3:$AH$1266,Sheet1!E$1+(Sheet1!$A$1-1)*10,FALSE)&gt;9999,-2,IF(VLOOKUP($A1685,Sheet1!$B$3:$AH$1266,Sheet1!E$1+(Sheet1!$A$1-1)*10,FALSE)&gt;999,-1,0)))))))</f>
        <v>2610</v>
      </c>
      <c r="V1685" s="77">
        <f>IF(ISNA(VLOOKUP($A1685,Sheet1!$B$3:$AH$1266,Sheet1!F$1+(Sheet1!$A$1-1)*10,FALSE))=TRUE,"---",IF(VLOOKUP($A1685,Sheet1!$B$3:$AH$1266,Sheet1!F$1+(Sheet1!$A$1-1)*10,FALSE)="---","---", (ROUND(VLOOKUP($A1685,Sheet1!$B$3:$AH$1266,Sheet1!F$1+(Sheet1!$A$1-1)*10,FALSE),IF(VLOOKUP($A1685,Sheet1!$B$3:$AH$1266,Sheet1!F$1+(Sheet1!$A$1-1)*10,FALSE)&gt;99999,-3,IF(VLOOKUP($A1685,Sheet1!$B$3:$AH$1266,Sheet1!F$1+(Sheet1!$A$1-1)*10,FALSE)&gt;9999,-2,IF(VLOOKUP($A1685,Sheet1!$B$3:$AH$1266,Sheet1!F$1+(Sheet1!$A$1-1)*10,FALSE)&gt;999,-1,0)))))))</f>
        <v>3030</v>
      </c>
      <c r="W1685" s="77">
        <f>IF(ISNA(VLOOKUP($A1685,Sheet1!$B$3:$AH$1266,Sheet1!G$1+(Sheet1!$A$1-1)*10,FALSE))=TRUE,"---",IF(VLOOKUP($A1685,Sheet1!$B$3:$AH$1266,Sheet1!G$1+(Sheet1!$A$1-1)*10,FALSE)="---","---", (ROUND(VLOOKUP($A1685,Sheet1!$B$3:$AH$1266,Sheet1!G$1+(Sheet1!$A$1-1)*10,FALSE),IF(VLOOKUP($A1685,Sheet1!$B$3:$AH$1266,Sheet1!G$1+(Sheet1!$A$1-1)*10,FALSE)&gt;99999,-3,IF(VLOOKUP($A1685,Sheet1!$B$3:$AH$1266,Sheet1!G$1+(Sheet1!$A$1-1)*10,FALSE)&gt;9999,-2,IF(VLOOKUP($A1685,Sheet1!$B$3:$AH$1266,Sheet1!G$1+(Sheet1!$A$1-1)*10,FALSE)&gt;999,-1,0)))))))</f>
        <v>3530</v>
      </c>
      <c r="X1685" s="77">
        <f>IF(ISNA(VLOOKUP($A1685,Sheet1!$B$3:$AH$1266,Sheet1!H$1+(Sheet1!$A$1-1)*10,FALSE))=TRUE,"---",IF(VLOOKUP($A1685,Sheet1!$B$3:$AH$1266,Sheet1!H$1+(Sheet1!$A$1-1)*10,FALSE)="---","---", (ROUND(VLOOKUP($A1685,Sheet1!$B$3:$AH$1266,Sheet1!H$1+(Sheet1!$A$1-1)*10,FALSE),IF(VLOOKUP($A1685,Sheet1!$B$3:$AH$1266,Sheet1!H$1+(Sheet1!$A$1-1)*10,FALSE)&gt;99999,-3,IF(VLOOKUP($A1685,Sheet1!$B$3:$AH$1266,Sheet1!H$1+(Sheet1!$A$1-1)*10,FALSE)&gt;9999,-2,IF(VLOOKUP($A1685,Sheet1!$B$3:$AH$1266,Sheet1!H$1+(Sheet1!$A$1-1)*10,FALSE)&gt;999,-1,0)))))))</f>
        <v>4810</v>
      </c>
      <c r="Y1685" s="77">
        <f>IF(ISNA(VLOOKUP($A1685,Sheet1!$B$3:$AH$1266,Sheet1!I$1+(Sheet1!$A$1-1)*10,FALSE))=TRUE,"---",IF(VLOOKUP($A1685,Sheet1!$B$3:$AH$1266,Sheet1!I$1+(Sheet1!$A$1-1)*10,FALSE)="---","---", (ROUND(VLOOKUP($A1685,Sheet1!$B$3:$AH$1266,Sheet1!I$1+(Sheet1!$A$1-1)*10,FALSE),IF(VLOOKUP($A1685,Sheet1!$B$3:$AH$1266,Sheet1!I$1+(Sheet1!$A$1-1)*10,FALSE)&gt;99999,-3,IF(VLOOKUP($A1685,Sheet1!$B$3:$AH$1266,Sheet1!I$1+(Sheet1!$A$1-1)*10,FALSE)&gt;9999,-2,IF(VLOOKUP($A1685,Sheet1!$B$3:$AH$1266,Sheet1!I$1+(Sheet1!$A$1-1)*10,FALSE)&gt;999,-1,0)))))))</f>
        <v>5740</v>
      </c>
      <c r="Z1685" s="77">
        <f>IF(ISNA(VLOOKUP($A1685,Sheet1!$B$3:$AH$1266,Sheet1!J$1+(Sheet1!$A$1-1)*10,FALSE))=TRUE,"---",IF(VLOOKUP($A1685,Sheet1!$B$3:$AH$1266,Sheet1!J$1+(Sheet1!$A$1-1)*10,FALSE)="---","---", (ROUND(VLOOKUP($A1685,Sheet1!$B$3:$AH$1266,Sheet1!J$1+(Sheet1!$A$1-1)*10,FALSE),IF(VLOOKUP($A1685,Sheet1!$B$3:$AH$1266,Sheet1!J$1+(Sheet1!$A$1-1)*10,FALSE)&gt;99999,-3,IF(VLOOKUP($A1685,Sheet1!$B$3:$AH$1266,Sheet1!J$1+(Sheet1!$A$1-1)*10,FALSE)&gt;9999,-2,IF(VLOOKUP($A1685,Sheet1!$B$3:$AH$1266,Sheet1!J$1+(Sheet1!$A$1-1)*10,FALSE)&gt;999,-1,0)))))))</f>
        <v>7060</v>
      </c>
      <c r="AA1685" s="77">
        <f>IF(ISNA(VLOOKUP($A1685,Sheet1!$B$3:$AH$1266,Sheet1!K$1+(Sheet1!$A$1-1)*10,FALSE))=TRUE,"---",IF(VLOOKUP($A1685,Sheet1!$B$3:$AH$1266,Sheet1!K$1+(Sheet1!$A$1-1)*10,FALSE)="---","---", (ROUND(VLOOKUP($A1685,Sheet1!$B$3:$AH$1266,Sheet1!K$1+(Sheet1!$A$1-1)*10,FALSE),IF(VLOOKUP($A1685,Sheet1!$B$3:$AH$1266,Sheet1!K$1+(Sheet1!$A$1-1)*10,FALSE)&gt;99999,-3,IF(VLOOKUP($A1685,Sheet1!$B$3:$AH$1266,Sheet1!K$1+(Sheet1!$A$1-1)*10,FALSE)&gt;9999,-2,IF(VLOOKUP($A1685,Sheet1!$B$3:$AH$1266,Sheet1!K$1+(Sheet1!$A$1-1)*10,FALSE)&gt;999,-1,0)))))))</f>
        <v>8160</v>
      </c>
      <c r="AB1685" s="77">
        <f>IF(ISNA(VLOOKUP($A1685,Sheet1!$B$3:$AH$1266,Sheet1!L$1+(Sheet1!$A$1-1)*10,FALSE))=TRUE,"---",IF(VLOOKUP($A1685,Sheet1!$B$3:$AH$1266,Sheet1!L$1+(Sheet1!$A$1-1)*10,FALSE)="---","---", (ROUND(VLOOKUP($A1685,Sheet1!$B$3:$AH$1266,Sheet1!L$1+(Sheet1!$A$1-1)*10,FALSE),IF(VLOOKUP($A1685,Sheet1!$B$3:$AH$1266,Sheet1!L$1+(Sheet1!$A$1-1)*10,FALSE)&gt;99999,-3,IF(VLOOKUP($A1685,Sheet1!$B$3:$AH$1266,Sheet1!L$1+(Sheet1!$A$1-1)*10,FALSE)&gt;9999,-2,IF(VLOOKUP($A1685,Sheet1!$B$3:$AH$1266,Sheet1!L$1+(Sheet1!$A$1-1)*10,FALSE)&gt;999,-1,0)))))))</f>
        <v>9280</v>
      </c>
      <c r="AC1685" s="77">
        <f>IF(ISNA(VLOOKUP($A1685,Sheet1!$B$3:$AH$1266,Sheet1!M$1+(Sheet1!$A$1-1)*10,FALSE))=TRUE,"---",IF(VLOOKUP($A1685,Sheet1!$B$3:$AH$1266,Sheet1!M$1+(Sheet1!$A$1-1)*10,FALSE)="---","---", (ROUND(VLOOKUP($A1685,Sheet1!$B$3:$AH$1266,Sheet1!M$1+(Sheet1!$A$1-1)*10,FALSE),IF(VLOOKUP($A1685,Sheet1!$B$3:$AH$1266,Sheet1!M$1+(Sheet1!$A$1-1)*10,FALSE)&gt;99999,-3,IF(VLOOKUP($A1685,Sheet1!$B$3:$AH$1266,Sheet1!M$1+(Sheet1!$A$1-1)*10,FALSE)&gt;9999,-2,IF(VLOOKUP($A1685,Sheet1!$B$3:$AH$1266,Sheet1!M$1+(Sheet1!$A$1-1)*10,FALSE)&gt;999,-1,0)))))))</f>
        <v>10500</v>
      </c>
      <c r="AD1685" s="77">
        <f>IF(ISNA(VLOOKUP($A1685,Sheet1!$B$3:$AH$1266,Sheet1!N$1+(Sheet1!$A$1-1)*10,FALSE))=TRUE,"---",IF(VLOOKUP($A1685,Sheet1!$B$3:$AH$1266,Sheet1!N$1+(Sheet1!$A$1-1)*10,FALSE)="---","---", (ROUND(VLOOKUP($A1685,Sheet1!$B$3:$AH$1266,Sheet1!N$1+(Sheet1!$A$1-1)*10,FALSE),IF(VLOOKUP($A1685,Sheet1!$B$3:$AH$1266,Sheet1!N$1+(Sheet1!$A$1-1)*10,FALSE)&gt;99999,-3,IF(VLOOKUP($A1685,Sheet1!$B$3:$AH$1266,Sheet1!N$1+(Sheet1!$A$1-1)*10,FALSE)&gt;9999,-2,IF(VLOOKUP($A1685,Sheet1!$B$3:$AH$1266,Sheet1!N$1+(Sheet1!$A$1-1)*10,FALSE)&gt;999,-1,0)))))))</f>
        <v>12100</v>
      </c>
    </row>
    <row r="1686" spans="1:30" ht="25.5" customHeight="1" x14ac:dyDescent="0.25">
      <c r="A1686" s="304" t="s">
        <v>2466</v>
      </c>
      <c r="B1686" s="393" t="s">
        <v>2467</v>
      </c>
      <c r="C1686" s="304">
        <v>424305</v>
      </c>
      <c r="D1686" s="304">
        <v>762617</v>
      </c>
      <c r="E1686" s="305" t="s">
        <v>3020</v>
      </c>
      <c r="F1686" s="117" t="s">
        <v>4576</v>
      </c>
      <c r="G1686" s="118" t="s">
        <v>31</v>
      </c>
      <c r="H1686" s="348">
        <v>106</v>
      </c>
      <c r="I1686" s="119">
        <v>22462</v>
      </c>
      <c r="J1686" s="176">
        <v>12.2</v>
      </c>
      <c r="K1686" s="121" t="s">
        <v>4405</v>
      </c>
      <c r="L1686" s="122">
        <v>11600</v>
      </c>
      <c r="M1686" s="123">
        <v>109</v>
      </c>
      <c r="N1686" s="118" t="s">
        <v>160</v>
      </c>
      <c r="O1686" s="60">
        <f t="shared" si="57"/>
        <v>0.28926241910551875</v>
      </c>
      <c r="P1686" s="60">
        <f>IF(O1686&lt;&gt;"",VLOOKUP($A1686,Sheet4!$A$2:$O$1309,14,FALSE)*100,"")</f>
        <v>1.3957193009523694</v>
      </c>
      <c r="Q1686" s="60">
        <f>IF(P1686&lt;&gt;"",VLOOKUP($A1686,Sheet4!$A$2:$O$1309,15,FALSE)*100,"")</f>
        <v>12.861724803139552</v>
      </c>
      <c r="R1686" s="73" t="str">
        <f>IF(O1686="&lt;0.2","&gt;500",IF(O1686="&gt;50","&lt;2",IF(ISERR(1/O1686*100),"",IF(AND((1/O1686*100)&gt;=2,(1/O1686*100)&lt;=10),MROUND(1/O1686*100,1),IF(AND((1/O1686*100)&gt;=10,(1/O1686*100)&lt;=50),MROUND(1/O1686*100,5),IF(AND((1/O1686*100)&gt;=50,(1/O1686*100)&lt;=104),MROUND(1/O1686*100,10),IF(AND((1/O1686*100)&gt;=104,(1/O1686*100)&lt;=110),"100",IF(AND((1/O1686*100)&gt;=110,(1/O1686*100)&lt;=180),"&gt;100, &lt;200",IF(AND((1/O1686*100)&gt;=180,(1/O1686*100)&lt;=220),"200",IF(AND((1/O1686*100)&gt;=220,(1/O1686*100)&lt;=450),"&gt;200,  &lt;500","500"))))))))))</f>
        <v>&gt;200,  &lt;500</v>
      </c>
      <c r="S1686" s="357">
        <v>5</v>
      </c>
      <c r="T1686" s="357" t="str">
        <f>IF(ISNA(VLOOKUP(A1686,Sheet1!B$3:C$1266,2,FALSE)=TRUE),"NC",VLOOKUP(A1686,Sheet1!B$3:C$1266,2,FALSE))</f>
        <v>Rural10</v>
      </c>
      <c r="U1686" s="385">
        <f>IF(ISNA(VLOOKUP($A1686,Sheet1!$B$3:$AH$1266,Sheet1!E$1+(Sheet1!$A$1-1)*10,FALSE))=TRUE,"---",IF(VLOOKUP($A1686,Sheet1!$B$3:$AH$1266,Sheet1!E$1+(Sheet1!$A$1-1)*10,FALSE)="---","---", (ROUND(VLOOKUP($A1686,Sheet1!$B$3:$AH$1266,Sheet1!E$1+(Sheet1!$A$1-1)*10,FALSE),IF(VLOOKUP($A1686,Sheet1!$B$3:$AH$1266,Sheet1!E$1+(Sheet1!$A$1-1)*10,FALSE)&gt;99999,-3,IF(VLOOKUP($A1686,Sheet1!$B$3:$AH$1266,Sheet1!E$1+(Sheet1!$A$1-1)*10,FALSE)&gt;9999,-2,IF(VLOOKUP($A1686,Sheet1!$B$3:$AH$1266,Sheet1!E$1+(Sheet1!$A$1-1)*10,FALSE)&gt;999,-1,0)))))))</f>
        <v>2610</v>
      </c>
      <c r="V1686" s="385">
        <f>IF(ISNA(VLOOKUP($A1686,Sheet1!$B$3:$AH$1266,Sheet1!F$1+(Sheet1!$A$1-1)*10,FALSE))=TRUE,"---",IF(VLOOKUP($A1686,Sheet1!$B$3:$AH$1266,Sheet1!F$1+(Sheet1!$A$1-1)*10,FALSE)="---","---", (ROUND(VLOOKUP($A1686,Sheet1!$B$3:$AH$1266,Sheet1!F$1+(Sheet1!$A$1-1)*10,FALSE),IF(VLOOKUP($A1686,Sheet1!$B$3:$AH$1266,Sheet1!F$1+(Sheet1!$A$1-1)*10,FALSE)&gt;99999,-3,IF(VLOOKUP($A1686,Sheet1!$B$3:$AH$1266,Sheet1!F$1+(Sheet1!$A$1-1)*10,FALSE)&gt;9999,-2,IF(VLOOKUP($A1686,Sheet1!$B$3:$AH$1266,Sheet1!F$1+(Sheet1!$A$1-1)*10,FALSE)&gt;999,-1,0)))))))</f>
        <v>3030</v>
      </c>
      <c r="W1686" s="385">
        <f>IF(ISNA(VLOOKUP($A1686,Sheet1!$B$3:$AH$1266,Sheet1!G$1+(Sheet1!$A$1-1)*10,FALSE))=TRUE,"---",IF(VLOOKUP($A1686,Sheet1!$B$3:$AH$1266,Sheet1!G$1+(Sheet1!$A$1-1)*10,FALSE)="---","---", (ROUND(VLOOKUP($A1686,Sheet1!$B$3:$AH$1266,Sheet1!G$1+(Sheet1!$A$1-1)*10,FALSE),IF(VLOOKUP($A1686,Sheet1!$B$3:$AH$1266,Sheet1!G$1+(Sheet1!$A$1-1)*10,FALSE)&gt;99999,-3,IF(VLOOKUP($A1686,Sheet1!$B$3:$AH$1266,Sheet1!G$1+(Sheet1!$A$1-1)*10,FALSE)&gt;9999,-2,IF(VLOOKUP($A1686,Sheet1!$B$3:$AH$1266,Sheet1!G$1+(Sheet1!$A$1-1)*10,FALSE)&gt;999,-1,0)))))))</f>
        <v>3530</v>
      </c>
      <c r="X1686" s="385">
        <f>IF(ISNA(VLOOKUP($A1686,Sheet1!$B$3:$AH$1266,Sheet1!H$1+(Sheet1!$A$1-1)*10,FALSE))=TRUE,"---",IF(VLOOKUP($A1686,Sheet1!$B$3:$AH$1266,Sheet1!H$1+(Sheet1!$A$1-1)*10,FALSE)="---","---", (ROUND(VLOOKUP($A1686,Sheet1!$B$3:$AH$1266,Sheet1!H$1+(Sheet1!$A$1-1)*10,FALSE),IF(VLOOKUP($A1686,Sheet1!$B$3:$AH$1266,Sheet1!H$1+(Sheet1!$A$1-1)*10,FALSE)&gt;99999,-3,IF(VLOOKUP($A1686,Sheet1!$B$3:$AH$1266,Sheet1!H$1+(Sheet1!$A$1-1)*10,FALSE)&gt;9999,-2,IF(VLOOKUP($A1686,Sheet1!$B$3:$AH$1266,Sheet1!H$1+(Sheet1!$A$1-1)*10,FALSE)&gt;999,-1,0)))))))</f>
        <v>4810</v>
      </c>
      <c r="Y1686" s="385">
        <f>IF(ISNA(VLOOKUP($A1686,Sheet1!$B$3:$AH$1266,Sheet1!I$1+(Sheet1!$A$1-1)*10,FALSE))=TRUE,"---",IF(VLOOKUP($A1686,Sheet1!$B$3:$AH$1266,Sheet1!I$1+(Sheet1!$A$1-1)*10,FALSE)="---","---", (ROUND(VLOOKUP($A1686,Sheet1!$B$3:$AH$1266,Sheet1!I$1+(Sheet1!$A$1-1)*10,FALSE),IF(VLOOKUP($A1686,Sheet1!$B$3:$AH$1266,Sheet1!I$1+(Sheet1!$A$1-1)*10,FALSE)&gt;99999,-3,IF(VLOOKUP($A1686,Sheet1!$B$3:$AH$1266,Sheet1!I$1+(Sheet1!$A$1-1)*10,FALSE)&gt;9999,-2,IF(VLOOKUP($A1686,Sheet1!$B$3:$AH$1266,Sheet1!I$1+(Sheet1!$A$1-1)*10,FALSE)&gt;999,-1,0)))))))</f>
        <v>5740</v>
      </c>
      <c r="Z1686" s="385">
        <f>IF(ISNA(VLOOKUP($A1686,Sheet1!$B$3:$AH$1266,Sheet1!J$1+(Sheet1!$A$1-1)*10,FALSE))=TRUE,"---",IF(VLOOKUP($A1686,Sheet1!$B$3:$AH$1266,Sheet1!J$1+(Sheet1!$A$1-1)*10,FALSE)="---","---", (ROUND(VLOOKUP($A1686,Sheet1!$B$3:$AH$1266,Sheet1!J$1+(Sheet1!$A$1-1)*10,FALSE),IF(VLOOKUP($A1686,Sheet1!$B$3:$AH$1266,Sheet1!J$1+(Sheet1!$A$1-1)*10,FALSE)&gt;99999,-3,IF(VLOOKUP($A1686,Sheet1!$B$3:$AH$1266,Sheet1!J$1+(Sheet1!$A$1-1)*10,FALSE)&gt;9999,-2,IF(VLOOKUP($A1686,Sheet1!$B$3:$AH$1266,Sheet1!J$1+(Sheet1!$A$1-1)*10,FALSE)&gt;999,-1,0)))))))</f>
        <v>7060</v>
      </c>
      <c r="AA1686" s="385">
        <f>IF(ISNA(VLOOKUP($A1686,Sheet1!$B$3:$AH$1266,Sheet1!K$1+(Sheet1!$A$1-1)*10,FALSE))=TRUE,"---",IF(VLOOKUP($A1686,Sheet1!$B$3:$AH$1266,Sheet1!K$1+(Sheet1!$A$1-1)*10,FALSE)="---","---", (ROUND(VLOOKUP($A1686,Sheet1!$B$3:$AH$1266,Sheet1!K$1+(Sheet1!$A$1-1)*10,FALSE),IF(VLOOKUP($A1686,Sheet1!$B$3:$AH$1266,Sheet1!K$1+(Sheet1!$A$1-1)*10,FALSE)&gt;99999,-3,IF(VLOOKUP($A1686,Sheet1!$B$3:$AH$1266,Sheet1!K$1+(Sheet1!$A$1-1)*10,FALSE)&gt;9999,-2,IF(VLOOKUP($A1686,Sheet1!$B$3:$AH$1266,Sheet1!K$1+(Sheet1!$A$1-1)*10,FALSE)&gt;999,-1,0)))))))</f>
        <v>8160</v>
      </c>
      <c r="AB1686" s="385">
        <f>IF(ISNA(VLOOKUP($A1686,Sheet1!$B$3:$AH$1266,Sheet1!L$1+(Sheet1!$A$1-1)*10,FALSE))=TRUE,"---",IF(VLOOKUP($A1686,Sheet1!$B$3:$AH$1266,Sheet1!L$1+(Sheet1!$A$1-1)*10,FALSE)="---","---", (ROUND(VLOOKUP($A1686,Sheet1!$B$3:$AH$1266,Sheet1!L$1+(Sheet1!$A$1-1)*10,FALSE),IF(VLOOKUP($A1686,Sheet1!$B$3:$AH$1266,Sheet1!L$1+(Sheet1!$A$1-1)*10,FALSE)&gt;99999,-3,IF(VLOOKUP($A1686,Sheet1!$B$3:$AH$1266,Sheet1!L$1+(Sheet1!$A$1-1)*10,FALSE)&gt;9999,-2,IF(VLOOKUP($A1686,Sheet1!$B$3:$AH$1266,Sheet1!L$1+(Sheet1!$A$1-1)*10,FALSE)&gt;999,-1,0)))))))</f>
        <v>9280</v>
      </c>
      <c r="AC1686" s="385">
        <f>IF(ISNA(VLOOKUP($A1686,Sheet1!$B$3:$AH$1266,Sheet1!M$1+(Sheet1!$A$1-1)*10,FALSE))=TRUE,"---",IF(VLOOKUP($A1686,Sheet1!$B$3:$AH$1266,Sheet1!M$1+(Sheet1!$A$1-1)*10,FALSE)="---","---", (ROUND(VLOOKUP($A1686,Sheet1!$B$3:$AH$1266,Sheet1!M$1+(Sheet1!$A$1-1)*10,FALSE),IF(VLOOKUP($A1686,Sheet1!$B$3:$AH$1266,Sheet1!M$1+(Sheet1!$A$1-1)*10,FALSE)&gt;99999,-3,IF(VLOOKUP($A1686,Sheet1!$B$3:$AH$1266,Sheet1!M$1+(Sheet1!$A$1-1)*10,FALSE)&gt;9999,-2,IF(VLOOKUP($A1686,Sheet1!$B$3:$AH$1266,Sheet1!M$1+(Sheet1!$A$1-1)*10,FALSE)&gt;999,-1,0)))))))</f>
        <v>10500</v>
      </c>
      <c r="AD1686" s="385">
        <f>IF(ISNA(VLOOKUP($A1686,Sheet1!$B$3:$AH$1266,Sheet1!N$1+(Sheet1!$A$1-1)*10,FALSE))=TRUE,"---",IF(VLOOKUP($A1686,Sheet1!$B$3:$AH$1266,Sheet1!N$1+(Sheet1!$A$1-1)*10,FALSE)="---","---", (ROUND(VLOOKUP($A1686,Sheet1!$B$3:$AH$1266,Sheet1!N$1+(Sheet1!$A$1-1)*10,FALSE),IF(VLOOKUP($A1686,Sheet1!$B$3:$AH$1266,Sheet1!N$1+(Sheet1!$A$1-1)*10,FALSE)&gt;99999,-3,IF(VLOOKUP($A1686,Sheet1!$B$3:$AH$1266,Sheet1!N$1+(Sheet1!$A$1-1)*10,FALSE)&gt;9999,-2,IF(VLOOKUP($A1686,Sheet1!$B$3:$AH$1266,Sheet1!N$1+(Sheet1!$A$1-1)*10,FALSE)&gt;999,-1,0)))))))</f>
        <v>12100</v>
      </c>
    </row>
    <row r="1687" spans="1:30" ht="25.5" customHeight="1" x14ac:dyDescent="0.25">
      <c r="A1687" s="304"/>
      <c r="B1687" s="346"/>
      <c r="C1687" s="304"/>
      <c r="D1687" s="304"/>
      <c r="E1687" s="305" t="e">
        <v>#N/A</v>
      </c>
      <c r="F1687" s="345" t="s">
        <v>4917</v>
      </c>
      <c r="G1687" s="351" t="s">
        <v>286</v>
      </c>
      <c r="H1687" s="348"/>
      <c r="I1687" s="217">
        <v>23441</v>
      </c>
      <c r="J1687" s="124">
        <v>12.76</v>
      </c>
      <c r="K1687" s="218" t="s">
        <v>28</v>
      </c>
      <c r="L1687" s="122">
        <v>3800</v>
      </c>
      <c r="M1687" s="219" t="s">
        <v>4405</v>
      </c>
      <c r="N1687" s="220" t="s">
        <v>112</v>
      </c>
      <c r="O1687" s="60" t="s">
        <v>4405</v>
      </c>
      <c r="P1687" s="60" t="s">
        <v>4405</v>
      </c>
      <c r="Q1687" s="60" t="s">
        <v>4405</v>
      </c>
      <c r="R1687" s="73" t="s">
        <v>4405</v>
      </c>
      <c r="S1687" s="359"/>
      <c r="T1687" s="357" t="str">
        <f>IF(ISNA(VLOOKUP(A1687,Sheet1!B$3:C$1266,2,FALSE)=TRUE),"ND",VLOOKUP(A1687,Sheet1!B$3:C$1266,2,FALSE))</f>
        <v>ND</v>
      </c>
      <c r="U1687" s="385" t="str">
        <f>IF(ISNA(VLOOKUP($A1687,Sheet1!$B$3:$AH$1266,Sheet1!E$1+(Sheet1!$A$1-1)*10,FALSE))=TRUE,"---",IF(VLOOKUP($A1687,Sheet1!$B$3:$AH$1266,Sheet1!E$1+(Sheet1!$A$1-1)*10,FALSE)="---","---", (ROUND(VLOOKUP($A1687,Sheet1!$B$3:$AH$1266,Sheet1!E$1+(Sheet1!$A$1-1)*10,FALSE),IF(VLOOKUP($A1687,Sheet1!$B$3:$AH$1266,Sheet1!E$1+(Sheet1!$A$1-1)*10,FALSE)&gt;99999,-3,IF(VLOOKUP($A1687,Sheet1!$B$3:$AH$1266,Sheet1!E$1+(Sheet1!$A$1-1)*10,FALSE)&gt;9999,-2,IF(VLOOKUP($A1687,Sheet1!$B$3:$AH$1266,Sheet1!E$1+(Sheet1!$A$1-1)*10,FALSE)&gt;999,-1,0)))))))</f>
        <v>---</v>
      </c>
      <c r="V1687" s="385" t="str">
        <f>IF(ISNA(VLOOKUP($A1687,Sheet1!$B$3:$AH$1266,Sheet1!F$1+(Sheet1!$A$1-1)*10,FALSE))=TRUE,"---",IF(VLOOKUP($A1687,Sheet1!$B$3:$AH$1266,Sheet1!F$1+(Sheet1!$A$1-1)*10,FALSE)="---","---", (ROUND(VLOOKUP($A1687,Sheet1!$B$3:$AH$1266,Sheet1!F$1+(Sheet1!$A$1-1)*10,FALSE),IF(VLOOKUP($A1687,Sheet1!$B$3:$AH$1266,Sheet1!F$1+(Sheet1!$A$1-1)*10,FALSE)&gt;99999,-3,IF(VLOOKUP($A1687,Sheet1!$B$3:$AH$1266,Sheet1!F$1+(Sheet1!$A$1-1)*10,FALSE)&gt;9999,-2,IF(VLOOKUP($A1687,Sheet1!$B$3:$AH$1266,Sheet1!F$1+(Sheet1!$A$1-1)*10,FALSE)&gt;999,-1,0)))))))</f>
        <v>---</v>
      </c>
      <c r="W1687" s="385" t="str">
        <f>IF(ISNA(VLOOKUP($A1687,Sheet1!$B$3:$AH$1266,Sheet1!G$1+(Sheet1!$A$1-1)*10,FALSE))=TRUE,"---",IF(VLOOKUP($A1687,Sheet1!$B$3:$AH$1266,Sheet1!G$1+(Sheet1!$A$1-1)*10,FALSE)="---","---", (ROUND(VLOOKUP($A1687,Sheet1!$B$3:$AH$1266,Sheet1!G$1+(Sheet1!$A$1-1)*10,FALSE),IF(VLOOKUP($A1687,Sheet1!$B$3:$AH$1266,Sheet1!G$1+(Sheet1!$A$1-1)*10,FALSE)&gt;99999,-3,IF(VLOOKUP($A1687,Sheet1!$B$3:$AH$1266,Sheet1!G$1+(Sheet1!$A$1-1)*10,FALSE)&gt;9999,-2,IF(VLOOKUP($A1687,Sheet1!$B$3:$AH$1266,Sheet1!G$1+(Sheet1!$A$1-1)*10,FALSE)&gt;999,-1,0)))))))</f>
        <v>---</v>
      </c>
      <c r="X1687" s="385" t="str">
        <f>IF(ISNA(VLOOKUP($A1687,Sheet1!$B$3:$AH$1266,Sheet1!H$1+(Sheet1!$A$1-1)*10,FALSE))=TRUE,"---",IF(VLOOKUP($A1687,Sheet1!$B$3:$AH$1266,Sheet1!H$1+(Sheet1!$A$1-1)*10,FALSE)="---","---", (ROUND(VLOOKUP($A1687,Sheet1!$B$3:$AH$1266,Sheet1!H$1+(Sheet1!$A$1-1)*10,FALSE),IF(VLOOKUP($A1687,Sheet1!$B$3:$AH$1266,Sheet1!H$1+(Sheet1!$A$1-1)*10,FALSE)&gt;99999,-3,IF(VLOOKUP($A1687,Sheet1!$B$3:$AH$1266,Sheet1!H$1+(Sheet1!$A$1-1)*10,FALSE)&gt;9999,-2,IF(VLOOKUP($A1687,Sheet1!$B$3:$AH$1266,Sheet1!H$1+(Sheet1!$A$1-1)*10,FALSE)&gt;999,-1,0)))))))</f>
        <v>---</v>
      </c>
      <c r="Y1687" s="385" t="str">
        <f>IF(ISNA(VLOOKUP($A1687,Sheet1!$B$3:$AH$1266,Sheet1!I$1+(Sheet1!$A$1-1)*10,FALSE))=TRUE,"---",IF(VLOOKUP($A1687,Sheet1!$B$3:$AH$1266,Sheet1!I$1+(Sheet1!$A$1-1)*10,FALSE)="---","---", (ROUND(VLOOKUP($A1687,Sheet1!$B$3:$AH$1266,Sheet1!I$1+(Sheet1!$A$1-1)*10,FALSE),IF(VLOOKUP($A1687,Sheet1!$B$3:$AH$1266,Sheet1!I$1+(Sheet1!$A$1-1)*10,FALSE)&gt;99999,-3,IF(VLOOKUP($A1687,Sheet1!$B$3:$AH$1266,Sheet1!I$1+(Sheet1!$A$1-1)*10,FALSE)&gt;9999,-2,IF(VLOOKUP($A1687,Sheet1!$B$3:$AH$1266,Sheet1!I$1+(Sheet1!$A$1-1)*10,FALSE)&gt;999,-1,0)))))))</f>
        <v>---</v>
      </c>
      <c r="Z1687" s="385" t="str">
        <f>IF(ISNA(VLOOKUP($A1687,Sheet1!$B$3:$AH$1266,Sheet1!J$1+(Sheet1!$A$1-1)*10,FALSE))=TRUE,"---",IF(VLOOKUP($A1687,Sheet1!$B$3:$AH$1266,Sheet1!J$1+(Sheet1!$A$1-1)*10,FALSE)="---","---", (ROUND(VLOOKUP($A1687,Sheet1!$B$3:$AH$1266,Sheet1!J$1+(Sheet1!$A$1-1)*10,FALSE),IF(VLOOKUP($A1687,Sheet1!$B$3:$AH$1266,Sheet1!J$1+(Sheet1!$A$1-1)*10,FALSE)&gt;99999,-3,IF(VLOOKUP($A1687,Sheet1!$B$3:$AH$1266,Sheet1!J$1+(Sheet1!$A$1-1)*10,FALSE)&gt;9999,-2,IF(VLOOKUP($A1687,Sheet1!$B$3:$AH$1266,Sheet1!J$1+(Sheet1!$A$1-1)*10,FALSE)&gt;999,-1,0)))))))</f>
        <v>---</v>
      </c>
      <c r="AA1687" s="385" t="str">
        <f>IF(ISNA(VLOOKUP($A1687,Sheet1!$B$3:$AH$1266,Sheet1!K$1+(Sheet1!$A$1-1)*10,FALSE))=TRUE,"---",IF(VLOOKUP($A1687,Sheet1!$B$3:$AH$1266,Sheet1!K$1+(Sheet1!$A$1-1)*10,FALSE)="---","---", (ROUND(VLOOKUP($A1687,Sheet1!$B$3:$AH$1266,Sheet1!K$1+(Sheet1!$A$1-1)*10,FALSE),IF(VLOOKUP($A1687,Sheet1!$B$3:$AH$1266,Sheet1!K$1+(Sheet1!$A$1-1)*10,FALSE)&gt;99999,-3,IF(VLOOKUP($A1687,Sheet1!$B$3:$AH$1266,Sheet1!K$1+(Sheet1!$A$1-1)*10,FALSE)&gt;9999,-2,IF(VLOOKUP($A1687,Sheet1!$B$3:$AH$1266,Sheet1!K$1+(Sheet1!$A$1-1)*10,FALSE)&gt;999,-1,0)))))))</f>
        <v>---</v>
      </c>
      <c r="AB1687" s="385" t="str">
        <f>IF(ISNA(VLOOKUP($A1687,Sheet1!$B$3:$AH$1266,Sheet1!L$1+(Sheet1!$A$1-1)*10,FALSE))=TRUE,"---",IF(VLOOKUP($A1687,Sheet1!$B$3:$AH$1266,Sheet1!L$1+(Sheet1!$A$1-1)*10,FALSE)="---","---", (ROUND(VLOOKUP($A1687,Sheet1!$B$3:$AH$1266,Sheet1!L$1+(Sheet1!$A$1-1)*10,FALSE),IF(VLOOKUP($A1687,Sheet1!$B$3:$AH$1266,Sheet1!L$1+(Sheet1!$A$1-1)*10,FALSE)&gt;99999,-3,IF(VLOOKUP($A1687,Sheet1!$B$3:$AH$1266,Sheet1!L$1+(Sheet1!$A$1-1)*10,FALSE)&gt;9999,-2,IF(VLOOKUP($A1687,Sheet1!$B$3:$AH$1266,Sheet1!L$1+(Sheet1!$A$1-1)*10,FALSE)&gt;999,-1,0)))))))</f>
        <v>---</v>
      </c>
      <c r="AC1687" s="385" t="str">
        <f>IF(ISNA(VLOOKUP($A1687,Sheet1!$B$3:$AH$1266,Sheet1!M$1+(Sheet1!$A$1-1)*10,FALSE))=TRUE,"---",IF(VLOOKUP($A1687,Sheet1!$B$3:$AH$1266,Sheet1!M$1+(Sheet1!$A$1-1)*10,FALSE)="---","---", (ROUND(VLOOKUP($A1687,Sheet1!$B$3:$AH$1266,Sheet1!M$1+(Sheet1!$A$1-1)*10,FALSE),IF(VLOOKUP($A1687,Sheet1!$B$3:$AH$1266,Sheet1!M$1+(Sheet1!$A$1-1)*10,FALSE)&gt;99999,-3,IF(VLOOKUP($A1687,Sheet1!$B$3:$AH$1266,Sheet1!M$1+(Sheet1!$A$1-1)*10,FALSE)&gt;9999,-2,IF(VLOOKUP($A1687,Sheet1!$B$3:$AH$1266,Sheet1!M$1+(Sheet1!$A$1-1)*10,FALSE)&gt;999,-1,0)))))))</f>
        <v>---</v>
      </c>
      <c r="AD1687" s="385" t="str">
        <f>IF(ISNA(VLOOKUP($A1687,Sheet1!$B$3:$AH$1266,Sheet1!N$1+(Sheet1!$A$1-1)*10,FALSE))=TRUE,"---",IF(VLOOKUP($A1687,Sheet1!$B$3:$AH$1266,Sheet1!N$1+(Sheet1!$A$1-1)*10,FALSE)="---","---", (ROUND(VLOOKUP($A1687,Sheet1!$B$3:$AH$1266,Sheet1!N$1+(Sheet1!$A$1-1)*10,FALSE),IF(VLOOKUP($A1687,Sheet1!$B$3:$AH$1266,Sheet1!N$1+(Sheet1!$A$1-1)*10,FALSE)&gt;99999,-3,IF(VLOOKUP($A1687,Sheet1!$B$3:$AH$1266,Sheet1!N$1+(Sheet1!$A$1-1)*10,FALSE)&gt;9999,-2,IF(VLOOKUP($A1687,Sheet1!$B$3:$AH$1266,Sheet1!N$1+(Sheet1!$A$1-1)*10,FALSE)&gt;999,-1,0)))))))</f>
        <v>---</v>
      </c>
    </row>
    <row r="1688" spans="1:30" ht="25.5" customHeight="1" x14ac:dyDescent="0.25">
      <c r="A1688" s="304"/>
      <c r="B1688" s="346"/>
      <c r="C1688" s="304"/>
      <c r="D1688" s="304"/>
      <c r="E1688" s="305" t="e">
        <v>#N/A</v>
      </c>
      <c r="F1688" s="457"/>
      <c r="G1688" s="457"/>
      <c r="H1688" s="348"/>
      <c r="I1688" s="217">
        <v>26473</v>
      </c>
      <c r="J1688" s="124">
        <v>16.170000000000002</v>
      </c>
      <c r="K1688" s="118" t="s">
        <v>87</v>
      </c>
      <c r="L1688" s="122">
        <v>5200</v>
      </c>
      <c r="M1688" s="219" t="s">
        <v>4405</v>
      </c>
      <c r="N1688" s="118" t="s">
        <v>872</v>
      </c>
      <c r="O1688" s="71" t="s">
        <v>4405</v>
      </c>
      <c r="P1688" s="71" t="s">
        <v>4405</v>
      </c>
      <c r="Q1688" s="71" t="s">
        <v>4405</v>
      </c>
      <c r="R1688" s="73" t="s">
        <v>4405</v>
      </c>
      <c r="S1688" s="359"/>
      <c r="T1688" s="357" t="str">
        <f>IF(ISNA(VLOOKUP(A1688,Sheet1!B$3:C$1266,2,FALSE)=TRUE),"ND",VLOOKUP(A1688,Sheet1!B$3:C$1266,2,FALSE))</f>
        <v>ND</v>
      </c>
      <c r="U1688" s="385" t="str">
        <f>IF(ISNA(VLOOKUP($A1688,Sheet1!$B$3:$AH$1266,Sheet1!E$1+(Sheet1!$A$1-1)*10,FALSE))=TRUE,"---",IF(VLOOKUP($A1688,Sheet1!$B$3:$AH$1266,Sheet1!E$1+(Sheet1!$A$1-1)*10,FALSE)="---","---", (ROUND(VLOOKUP($A1688,Sheet1!$B$3:$AH$1266,Sheet1!E$1+(Sheet1!$A$1-1)*10,FALSE),IF(VLOOKUP($A1688,Sheet1!$B$3:$AH$1266,Sheet1!E$1+(Sheet1!$A$1-1)*10,FALSE)&gt;99999,-3,IF(VLOOKUP($A1688,Sheet1!$B$3:$AH$1266,Sheet1!E$1+(Sheet1!$A$1-1)*10,FALSE)&gt;9999,-2,IF(VLOOKUP($A1688,Sheet1!$B$3:$AH$1266,Sheet1!E$1+(Sheet1!$A$1-1)*10,FALSE)&gt;999,-1,0)))))))</f>
        <v>---</v>
      </c>
      <c r="V1688" s="385" t="str">
        <f>IF(ISNA(VLOOKUP($A1688,Sheet1!$B$3:$AH$1266,Sheet1!F$1+(Sheet1!$A$1-1)*10,FALSE))=TRUE,"---",IF(VLOOKUP($A1688,Sheet1!$B$3:$AH$1266,Sheet1!F$1+(Sheet1!$A$1-1)*10,FALSE)="---","---", (ROUND(VLOOKUP($A1688,Sheet1!$B$3:$AH$1266,Sheet1!F$1+(Sheet1!$A$1-1)*10,FALSE),IF(VLOOKUP($A1688,Sheet1!$B$3:$AH$1266,Sheet1!F$1+(Sheet1!$A$1-1)*10,FALSE)&gt;99999,-3,IF(VLOOKUP($A1688,Sheet1!$B$3:$AH$1266,Sheet1!F$1+(Sheet1!$A$1-1)*10,FALSE)&gt;9999,-2,IF(VLOOKUP($A1688,Sheet1!$B$3:$AH$1266,Sheet1!F$1+(Sheet1!$A$1-1)*10,FALSE)&gt;999,-1,0)))))))</f>
        <v>---</v>
      </c>
      <c r="W1688" s="385" t="str">
        <f>IF(ISNA(VLOOKUP($A1688,Sheet1!$B$3:$AH$1266,Sheet1!G$1+(Sheet1!$A$1-1)*10,FALSE))=TRUE,"---",IF(VLOOKUP($A1688,Sheet1!$B$3:$AH$1266,Sheet1!G$1+(Sheet1!$A$1-1)*10,FALSE)="---","---", (ROUND(VLOOKUP($A1688,Sheet1!$B$3:$AH$1266,Sheet1!G$1+(Sheet1!$A$1-1)*10,FALSE),IF(VLOOKUP($A1688,Sheet1!$B$3:$AH$1266,Sheet1!G$1+(Sheet1!$A$1-1)*10,FALSE)&gt;99999,-3,IF(VLOOKUP($A1688,Sheet1!$B$3:$AH$1266,Sheet1!G$1+(Sheet1!$A$1-1)*10,FALSE)&gt;9999,-2,IF(VLOOKUP($A1688,Sheet1!$B$3:$AH$1266,Sheet1!G$1+(Sheet1!$A$1-1)*10,FALSE)&gt;999,-1,0)))))))</f>
        <v>---</v>
      </c>
      <c r="X1688" s="385" t="str">
        <f>IF(ISNA(VLOOKUP($A1688,Sheet1!$B$3:$AH$1266,Sheet1!H$1+(Sheet1!$A$1-1)*10,FALSE))=TRUE,"---",IF(VLOOKUP($A1688,Sheet1!$B$3:$AH$1266,Sheet1!H$1+(Sheet1!$A$1-1)*10,FALSE)="---","---", (ROUND(VLOOKUP($A1688,Sheet1!$B$3:$AH$1266,Sheet1!H$1+(Sheet1!$A$1-1)*10,FALSE),IF(VLOOKUP($A1688,Sheet1!$B$3:$AH$1266,Sheet1!H$1+(Sheet1!$A$1-1)*10,FALSE)&gt;99999,-3,IF(VLOOKUP($A1688,Sheet1!$B$3:$AH$1266,Sheet1!H$1+(Sheet1!$A$1-1)*10,FALSE)&gt;9999,-2,IF(VLOOKUP($A1688,Sheet1!$B$3:$AH$1266,Sheet1!H$1+(Sheet1!$A$1-1)*10,FALSE)&gt;999,-1,0)))))))</f>
        <v>---</v>
      </c>
      <c r="Y1688" s="385" t="str">
        <f>IF(ISNA(VLOOKUP($A1688,Sheet1!$B$3:$AH$1266,Sheet1!I$1+(Sheet1!$A$1-1)*10,FALSE))=TRUE,"---",IF(VLOOKUP($A1688,Sheet1!$B$3:$AH$1266,Sheet1!I$1+(Sheet1!$A$1-1)*10,FALSE)="---","---", (ROUND(VLOOKUP($A1688,Sheet1!$B$3:$AH$1266,Sheet1!I$1+(Sheet1!$A$1-1)*10,FALSE),IF(VLOOKUP($A1688,Sheet1!$B$3:$AH$1266,Sheet1!I$1+(Sheet1!$A$1-1)*10,FALSE)&gt;99999,-3,IF(VLOOKUP($A1688,Sheet1!$B$3:$AH$1266,Sheet1!I$1+(Sheet1!$A$1-1)*10,FALSE)&gt;9999,-2,IF(VLOOKUP($A1688,Sheet1!$B$3:$AH$1266,Sheet1!I$1+(Sheet1!$A$1-1)*10,FALSE)&gt;999,-1,0)))))))</f>
        <v>---</v>
      </c>
      <c r="Z1688" s="385" t="str">
        <f>IF(ISNA(VLOOKUP($A1688,Sheet1!$B$3:$AH$1266,Sheet1!J$1+(Sheet1!$A$1-1)*10,FALSE))=TRUE,"---",IF(VLOOKUP($A1688,Sheet1!$B$3:$AH$1266,Sheet1!J$1+(Sheet1!$A$1-1)*10,FALSE)="---","---", (ROUND(VLOOKUP($A1688,Sheet1!$B$3:$AH$1266,Sheet1!J$1+(Sheet1!$A$1-1)*10,FALSE),IF(VLOOKUP($A1688,Sheet1!$B$3:$AH$1266,Sheet1!J$1+(Sheet1!$A$1-1)*10,FALSE)&gt;99999,-3,IF(VLOOKUP($A1688,Sheet1!$B$3:$AH$1266,Sheet1!J$1+(Sheet1!$A$1-1)*10,FALSE)&gt;9999,-2,IF(VLOOKUP($A1688,Sheet1!$B$3:$AH$1266,Sheet1!J$1+(Sheet1!$A$1-1)*10,FALSE)&gt;999,-1,0)))))))</f>
        <v>---</v>
      </c>
      <c r="AA1688" s="385" t="str">
        <f>IF(ISNA(VLOOKUP($A1688,Sheet1!$B$3:$AH$1266,Sheet1!K$1+(Sheet1!$A$1-1)*10,FALSE))=TRUE,"---",IF(VLOOKUP($A1688,Sheet1!$B$3:$AH$1266,Sheet1!K$1+(Sheet1!$A$1-1)*10,FALSE)="---","---", (ROUND(VLOOKUP($A1688,Sheet1!$B$3:$AH$1266,Sheet1!K$1+(Sheet1!$A$1-1)*10,FALSE),IF(VLOOKUP($A1688,Sheet1!$B$3:$AH$1266,Sheet1!K$1+(Sheet1!$A$1-1)*10,FALSE)&gt;99999,-3,IF(VLOOKUP($A1688,Sheet1!$B$3:$AH$1266,Sheet1!K$1+(Sheet1!$A$1-1)*10,FALSE)&gt;9999,-2,IF(VLOOKUP($A1688,Sheet1!$B$3:$AH$1266,Sheet1!K$1+(Sheet1!$A$1-1)*10,FALSE)&gt;999,-1,0)))))))</f>
        <v>---</v>
      </c>
      <c r="AB1688" s="385" t="str">
        <f>IF(ISNA(VLOOKUP($A1688,Sheet1!$B$3:$AH$1266,Sheet1!L$1+(Sheet1!$A$1-1)*10,FALSE))=TRUE,"---",IF(VLOOKUP($A1688,Sheet1!$B$3:$AH$1266,Sheet1!L$1+(Sheet1!$A$1-1)*10,FALSE)="---","---", (ROUND(VLOOKUP($A1688,Sheet1!$B$3:$AH$1266,Sheet1!L$1+(Sheet1!$A$1-1)*10,FALSE),IF(VLOOKUP($A1688,Sheet1!$B$3:$AH$1266,Sheet1!L$1+(Sheet1!$A$1-1)*10,FALSE)&gt;99999,-3,IF(VLOOKUP($A1688,Sheet1!$B$3:$AH$1266,Sheet1!L$1+(Sheet1!$A$1-1)*10,FALSE)&gt;9999,-2,IF(VLOOKUP($A1688,Sheet1!$B$3:$AH$1266,Sheet1!L$1+(Sheet1!$A$1-1)*10,FALSE)&gt;999,-1,0)))))))</f>
        <v>---</v>
      </c>
      <c r="AC1688" s="385" t="str">
        <f>IF(ISNA(VLOOKUP($A1688,Sheet1!$B$3:$AH$1266,Sheet1!M$1+(Sheet1!$A$1-1)*10,FALSE))=TRUE,"---",IF(VLOOKUP($A1688,Sheet1!$B$3:$AH$1266,Sheet1!M$1+(Sheet1!$A$1-1)*10,FALSE)="---","---", (ROUND(VLOOKUP($A1688,Sheet1!$B$3:$AH$1266,Sheet1!M$1+(Sheet1!$A$1-1)*10,FALSE),IF(VLOOKUP($A1688,Sheet1!$B$3:$AH$1266,Sheet1!M$1+(Sheet1!$A$1-1)*10,FALSE)&gt;99999,-3,IF(VLOOKUP($A1688,Sheet1!$B$3:$AH$1266,Sheet1!M$1+(Sheet1!$A$1-1)*10,FALSE)&gt;9999,-2,IF(VLOOKUP($A1688,Sheet1!$B$3:$AH$1266,Sheet1!M$1+(Sheet1!$A$1-1)*10,FALSE)&gt;999,-1,0)))))))</f>
        <v>---</v>
      </c>
      <c r="AD1688" s="385" t="str">
        <f>IF(ISNA(VLOOKUP($A1688,Sheet1!$B$3:$AH$1266,Sheet1!N$1+(Sheet1!$A$1-1)*10,FALSE))=TRUE,"---",IF(VLOOKUP($A1688,Sheet1!$B$3:$AH$1266,Sheet1!N$1+(Sheet1!$A$1-1)*10,FALSE)="---","---", (ROUND(VLOOKUP($A1688,Sheet1!$B$3:$AH$1266,Sheet1!N$1+(Sheet1!$A$1-1)*10,FALSE),IF(VLOOKUP($A1688,Sheet1!$B$3:$AH$1266,Sheet1!N$1+(Sheet1!$A$1-1)*10,FALSE)&gt;99999,-3,IF(VLOOKUP($A1688,Sheet1!$B$3:$AH$1266,Sheet1!N$1+(Sheet1!$A$1-1)*10,FALSE)&gt;9999,-2,IF(VLOOKUP($A1688,Sheet1!$B$3:$AH$1266,Sheet1!N$1+(Sheet1!$A$1-1)*10,FALSE)&gt;999,-1,0)))))))</f>
        <v>---</v>
      </c>
    </row>
    <row r="1689" spans="1:30" ht="25.5" customHeight="1" x14ac:dyDescent="0.25">
      <c r="A1689" s="125" t="s">
        <v>2468</v>
      </c>
      <c r="B1689" s="126" t="s">
        <v>2469</v>
      </c>
      <c r="C1689" s="125">
        <v>425556</v>
      </c>
      <c r="D1689" s="125">
        <v>763354</v>
      </c>
      <c r="E1689" s="70" t="s">
        <v>3020</v>
      </c>
      <c r="F1689" s="52" t="s">
        <v>4536</v>
      </c>
      <c r="G1689" s="127" t="s">
        <v>31</v>
      </c>
      <c r="H1689" s="128">
        <v>204</v>
      </c>
      <c r="I1689" s="112">
        <v>38446</v>
      </c>
      <c r="J1689" s="113">
        <v>8.34</v>
      </c>
      <c r="K1689" s="114" t="s">
        <v>4405</v>
      </c>
      <c r="L1689" s="115">
        <v>2730</v>
      </c>
      <c r="M1689" s="116">
        <v>13.4</v>
      </c>
      <c r="N1689" s="127" t="s">
        <v>92</v>
      </c>
      <c r="O1689" s="68" t="s">
        <v>4405</v>
      </c>
      <c r="P1689" s="68" t="s">
        <v>4405</v>
      </c>
      <c r="Q1689" s="68" t="s">
        <v>4405</v>
      </c>
      <c r="R1689" s="74" t="s">
        <v>4405</v>
      </c>
      <c r="S1689" s="64" t="s">
        <v>4368</v>
      </c>
      <c r="T1689" s="64" t="str">
        <f>IF(ISNA(VLOOKUP(A1689,Sheet1!B$3:C$1266,2,FALSE)=TRUE),"NC",VLOOKUP(A1689,Sheet1!B$3:C$1266,2,FALSE))</f>
        <v>NC</v>
      </c>
      <c r="U1689" s="65" t="str">
        <f>IF(ISNA(VLOOKUP($A1689,Sheet1!$B$3:$AH$1266,Sheet1!E$1+(Sheet1!$A$1-1)*10,FALSE))=TRUE,"---",IF(VLOOKUP($A1689,Sheet1!$B$3:$AH$1266,Sheet1!E$1+(Sheet1!$A$1-1)*10,FALSE)="---","---", (ROUND(VLOOKUP($A1689,Sheet1!$B$3:$AH$1266,Sheet1!E$1+(Sheet1!$A$1-1)*10,FALSE),IF(VLOOKUP($A1689,Sheet1!$B$3:$AH$1266,Sheet1!E$1+(Sheet1!$A$1-1)*10,FALSE)&gt;99999,-3,IF(VLOOKUP($A1689,Sheet1!$B$3:$AH$1266,Sheet1!E$1+(Sheet1!$A$1-1)*10,FALSE)&gt;9999,-2,IF(VLOOKUP($A1689,Sheet1!$B$3:$AH$1266,Sheet1!E$1+(Sheet1!$A$1-1)*10,FALSE)&gt;999,-1,0)))))))</f>
        <v>---</v>
      </c>
      <c r="V1689" s="65" t="str">
        <f>IF(ISNA(VLOOKUP($A1689,Sheet1!$B$3:$AH$1266,Sheet1!F$1+(Sheet1!$A$1-1)*10,FALSE))=TRUE,"---",IF(VLOOKUP($A1689,Sheet1!$B$3:$AH$1266,Sheet1!F$1+(Sheet1!$A$1-1)*10,FALSE)="---","---", (ROUND(VLOOKUP($A1689,Sheet1!$B$3:$AH$1266,Sheet1!F$1+(Sheet1!$A$1-1)*10,FALSE),IF(VLOOKUP($A1689,Sheet1!$B$3:$AH$1266,Sheet1!F$1+(Sheet1!$A$1-1)*10,FALSE)&gt;99999,-3,IF(VLOOKUP($A1689,Sheet1!$B$3:$AH$1266,Sheet1!F$1+(Sheet1!$A$1-1)*10,FALSE)&gt;9999,-2,IF(VLOOKUP($A1689,Sheet1!$B$3:$AH$1266,Sheet1!F$1+(Sheet1!$A$1-1)*10,FALSE)&gt;999,-1,0)))))))</f>
        <v>---</v>
      </c>
      <c r="W1689" s="65" t="str">
        <f>IF(ISNA(VLOOKUP($A1689,Sheet1!$B$3:$AH$1266,Sheet1!G$1+(Sheet1!$A$1-1)*10,FALSE))=TRUE,"---",IF(VLOOKUP($A1689,Sheet1!$B$3:$AH$1266,Sheet1!G$1+(Sheet1!$A$1-1)*10,FALSE)="---","---", (ROUND(VLOOKUP($A1689,Sheet1!$B$3:$AH$1266,Sheet1!G$1+(Sheet1!$A$1-1)*10,FALSE),IF(VLOOKUP($A1689,Sheet1!$B$3:$AH$1266,Sheet1!G$1+(Sheet1!$A$1-1)*10,FALSE)&gt;99999,-3,IF(VLOOKUP($A1689,Sheet1!$B$3:$AH$1266,Sheet1!G$1+(Sheet1!$A$1-1)*10,FALSE)&gt;9999,-2,IF(VLOOKUP($A1689,Sheet1!$B$3:$AH$1266,Sheet1!G$1+(Sheet1!$A$1-1)*10,FALSE)&gt;999,-1,0)))))))</f>
        <v>---</v>
      </c>
      <c r="X1689" s="65" t="str">
        <f>IF(ISNA(VLOOKUP($A1689,Sheet1!$B$3:$AH$1266,Sheet1!H$1+(Sheet1!$A$1-1)*10,FALSE))=TRUE,"---",IF(VLOOKUP($A1689,Sheet1!$B$3:$AH$1266,Sheet1!H$1+(Sheet1!$A$1-1)*10,FALSE)="---","---", (ROUND(VLOOKUP($A1689,Sheet1!$B$3:$AH$1266,Sheet1!H$1+(Sheet1!$A$1-1)*10,FALSE),IF(VLOOKUP($A1689,Sheet1!$B$3:$AH$1266,Sheet1!H$1+(Sheet1!$A$1-1)*10,FALSE)&gt;99999,-3,IF(VLOOKUP($A1689,Sheet1!$B$3:$AH$1266,Sheet1!H$1+(Sheet1!$A$1-1)*10,FALSE)&gt;9999,-2,IF(VLOOKUP($A1689,Sheet1!$B$3:$AH$1266,Sheet1!H$1+(Sheet1!$A$1-1)*10,FALSE)&gt;999,-1,0)))))))</f>
        <v>---</v>
      </c>
      <c r="Y1689" s="65" t="str">
        <f>IF(ISNA(VLOOKUP($A1689,Sheet1!$B$3:$AH$1266,Sheet1!I$1+(Sheet1!$A$1-1)*10,FALSE))=TRUE,"---",IF(VLOOKUP($A1689,Sheet1!$B$3:$AH$1266,Sheet1!I$1+(Sheet1!$A$1-1)*10,FALSE)="---","---", (ROUND(VLOOKUP($A1689,Sheet1!$B$3:$AH$1266,Sheet1!I$1+(Sheet1!$A$1-1)*10,FALSE),IF(VLOOKUP($A1689,Sheet1!$B$3:$AH$1266,Sheet1!I$1+(Sheet1!$A$1-1)*10,FALSE)&gt;99999,-3,IF(VLOOKUP($A1689,Sheet1!$B$3:$AH$1266,Sheet1!I$1+(Sheet1!$A$1-1)*10,FALSE)&gt;9999,-2,IF(VLOOKUP($A1689,Sheet1!$B$3:$AH$1266,Sheet1!I$1+(Sheet1!$A$1-1)*10,FALSE)&gt;999,-1,0)))))))</f>
        <v>---</v>
      </c>
      <c r="Z1689" s="65" t="str">
        <f>IF(ISNA(VLOOKUP($A1689,Sheet1!$B$3:$AH$1266,Sheet1!J$1+(Sheet1!$A$1-1)*10,FALSE))=TRUE,"---",IF(VLOOKUP($A1689,Sheet1!$B$3:$AH$1266,Sheet1!J$1+(Sheet1!$A$1-1)*10,FALSE)="---","---", (ROUND(VLOOKUP($A1689,Sheet1!$B$3:$AH$1266,Sheet1!J$1+(Sheet1!$A$1-1)*10,FALSE),IF(VLOOKUP($A1689,Sheet1!$B$3:$AH$1266,Sheet1!J$1+(Sheet1!$A$1-1)*10,FALSE)&gt;99999,-3,IF(VLOOKUP($A1689,Sheet1!$B$3:$AH$1266,Sheet1!J$1+(Sheet1!$A$1-1)*10,FALSE)&gt;9999,-2,IF(VLOOKUP($A1689,Sheet1!$B$3:$AH$1266,Sheet1!J$1+(Sheet1!$A$1-1)*10,FALSE)&gt;999,-1,0)))))))</f>
        <v>---</v>
      </c>
      <c r="AA1689" s="65" t="str">
        <f>IF(ISNA(VLOOKUP($A1689,Sheet1!$B$3:$AH$1266,Sheet1!K$1+(Sheet1!$A$1-1)*10,FALSE))=TRUE,"---",IF(VLOOKUP($A1689,Sheet1!$B$3:$AH$1266,Sheet1!K$1+(Sheet1!$A$1-1)*10,FALSE)="---","---", (ROUND(VLOOKUP($A1689,Sheet1!$B$3:$AH$1266,Sheet1!K$1+(Sheet1!$A$1-1)*10,FALSE),IF(VLOOKUP($A1689,Sheet1!$B$3:$AH$1266,Sheet1!K$1+(Sheet1!$A$1-1)*10,FALSE)&gt;99999,-3,IF(VLOOKUP($A1689,Sheet1!$B$3:$AH$1266,Sheet1!K$1+(Sheet1!$A$1-1)*10,FALSE)&gt;9999,-2,IF(VLOOKUP($A1689,Sheet1!$B$3:$AH$1266,Sheet1!K$1+(Sheet1!$A$1-1)*10,FALSE)&gt;999,-1,0)))))))</f>
        <v>---</v>
      </c>
      <c r="AB1689" s="65" t="str">
        <f>IF(ISNA(VLOOKUP($A1689,Sheet1!$B$3:$AH$1266,Sheet1!L$1+(Sheet1!$A$1-1)*10,FALSE))=TRUE,"---",IF(VLOOKUP($A1689,Sheet1!$B$3:$AH$1266,Sheet1!L$1+(Sheet1!$A$1-1)*10,FALSE)="---","---", (ROUND(VLOOKUP($A1689,Sheet1!$B$3:$AH$1266,Sheet1!L$1+(Sheet1!$A$1-1)*10,FALSE),IF(VLOOKUP($A1689,Sheet1!$B$3:$AH$1266,Sheet1!L$1+(Sheet1!$A$1-1)*10,FALSE)&gt;99999,-3,IF(VLOOKUP($A1689,Sheet1!$B$3:$AH$1266,Sheet1!L$1+(Sheet1!$A$1-1)*10,FALSE)&gt;9999,-2,IF(VLOOKUP($A1689,Sheet1!$B$3:$AH$1266,Sheet1!L$1+(Sheet1!$A$1-1)*10,FALSE)&gt;999,-1,0)))))))</f>
        <v>---</v>
      </c>
      <c r="AC1689" s="65" t="str">
        <f>IF(ISNA(VLOOKUP($A1689,Sheet1!$B$3:$AH$1266,Sheet1!M$1+(Sheet1!$A$1-1)*10,FALSE))=TRUE,"---",IF(VLOOKUP($A1689,Sheet1!$B$3:$AH$1266,Sheet1!M$1+(Sheet1!$A$1-1)*10,FALSE)="---","---", (ROUND(VLOOKUP($A1689,Sheet1!$B$3:$AH$1266,Sheet1!M$1+(Sheet1!$A$1-1)*10,FALSE),IF(VLOOKUP($A1689,Sheet1!$B$3:$AH$1266,Sheet1!M$1+(Sheet1!$A$1-1)*10,FALSE)&gt;99999,-3,IF(VLOOKUP($A1689,Sheet1!$B$3:$AH$1266,Sheet1!M$1+(Sheet1!$A$1-1)*10,FALSE)&gt;9999,-2,IF(VLOOKUP($A1689,Sheet1!$B$3:$AH$1266,Sheet1!M$1+(Sheet1!$A$1-1)*10,FALSE)&gt;999,-1,0)))))))</f>
        <v>---</v>
      </c>
      <c r="AD1689" s="65" t="str">
        <f>IF(ISNA(VLOOKUP($A1689,Sheet1!$B$3:$AH$1266,Sheet1!N$1+(Sheet1!$A$1-1)*10,FALSE))=TRUE,"---",IF(VLOOKUP($A1689,Sheet1!$B$3:$AH$1266,Sheet1!N$1+(Sheet1!$A$1-1)*10,FALSE)="---","---", (ROUND(VLOOKUP($A1689,Sheet1!$B$3:$AH$1266,Sheet1!N$1+(Sheet1!$A$1-1)*10,FALSE),IF(VLOOKUP($A1689,Sheet1!$B$3:$AH$1266,Sheet1!N$1+(Sheet1!$A$1-1)*10,FALSE)&gt;99999,-3,IF(VLOOKUP($A1689,Sheet1!$B$3:$AH$1266,Sheet1!N$1+(Sheet1!$A$1-1)*10,FALSE)&gt;9999,-2,IF(VLOOKUP($A1689,Sheet1!$B$3:$AH$1266,Sheet1!N$1+(Sheet1!$A$1-1)*10,FALSE)&gt;999,-1,0)))))))</f>
        <v>---</v>
      </c>
    </row>
    <row r="1690" spans="1:30" ht="25.5" customHeight="1" x14ac:dyDescent="0.25">
      <c r="A1690" s="133" t="s">
        <v>2470</v>
      </c>
      <c r="B1690" s="141" t="s">
        <v>2471</v>
      </c>
      <c r="C1690" s="133">
        <v>425648</v>
      </c>
      <c r="D1690" s="133">
        <v>763555</v>
      </c>
      <c r="E1690" s="67" t="s">
        <v>3020</v>
      </c>
      <c r="F1690" s="117" t="s">
        <v>4918</v>
      </c>
      <c r="G1690" s="118" t="s">
        <v>31</v>
      </c>
      <c r="H1690" s="136">
        <v>206</v>
      </c>
      <c r="I1690" s="119">
        <v>26473</v>
      </c>
      <c r="J1690" s="124">
        <v>6.28</v>
      </c>
      <c r="K1690" s="121" t="s">
        <v>4405</v>
      </c>
      <c r="L1690" s="122">
        <v>3250</v>
      </c>
      <c r="M1690" s="123">
        <v>15.8</v>
      </c>
      <c r="N1690" s="118" t="s">
        <v>152</v>
      </c>
      <c r="O1690" s="71" t="str">
        <f t="shared" si="57"/>
        <v>&lt;0.2</v>
      </c>
      <c r="P1690" s="71">
        <f>IF(O1690&lt;&gt;"",VLOOKUP($A1690,Sheet4!$A$2:$O$1309,14,FALSE)*100,"")</f>
        <v>0.18819551121198597</v>
      </c>
      <c r="Q1690" s="71">
        <f>IF(P1690&lt;&gt;"",VLOOKUP($A1690,Sheet4!$A$2:$O$1309,15,FALSE)*100,"")</f>
        <v>1.828196880932953</v>
      </c>
      <c r="R1690" s="73" t="str">
        <f>IF(O1690="&lt;0.2","&gt;500",IF(O1690="&gt;50","&lt;2",IF(ISERR(1/O1690*100),"",IF(AND((1/O1690*100)&gt;=2,(1/O1690*100)&lt;=10),MROUND(1/O1690*100,1),IF(AND((1/O1690*100)&gt;=10,(1/O1690*100)&lt;=50),MROUND(1/O1690*100,5),IF(AND((1/O1690*100)&gt;=50,(1/O1690*100)&lt;=104),MROUND(1/O1690*100,10),IF(AND((1/O1690*100)&gt;=104,(1/O1690*100)&lt;=110),"100",IF(AND((1/O1690*100)&gt;=110,(1/O1690*100)&lt;=180),"&gt;100, &lt;200",IF(AND((1/O1690*100)&gt;=180,(1/O1690*100)&lt;=220),"200",IF(AND((1/O1690*100)&gt;=220,(1/O1690*100)&lt;=450),"&gt;200,  &lt;500","500"))))))))))</f>
        <v>&gt;500</v>
      </c>
      <c r="S1690" s="63" t="s">
        <v>4368</v>
      </c>
      <c r="T1690" s="63" t="str">
        <f>IF(ISNA(VLOOKUP(A1690,Sheet1!B$3:C$1266,2,FALSE)=TRUE),"NC",VLOOKUP(A1690,Sheet1!B$3:C$1266,2,FALSE))</f>
        <v>Regulated</v>
      </c>
      <c r="U1690" s="66">
        <f>IF(ISNA(VLOOKUP($A1690,Sheet1!$B$3:$AH$1266,Sheet1!E$1+(Sheet1!$A$1-1)*10,FALSE))=TRUE,"---",IF(VLOOKUP($A1690,Sheet1!$B$3:$AH$1266,Sheet1!E$1+(Sheet1!$A$1-1)*10,FALSE)="---","---", (ROUND(VLOOKUP($A1690,Sheet1!$B$3:$AH$1266,Sheet1!E$1+(Sheet1!$A$1-1)*10,FALSE),IF(VLOOKUP($A1690,Sheet1!$B$3:$AH$1266,Sheet1!E$1+(Sheet1!$A$1-1)*10,FALSE)&gt;99999,-3,IF(VLOOKUP($A1690,Sheet1!$B$3:$AH$1266,Sheet1!E$1+(Sheet1!$A$1-1)*10,FALSE)&gt;9999,-2,IF(VLOOKUP($A1690,Sheet1!$B$3:$AH$1266,Sheet1!E$1+(Sheet1!$A$1-1)*10,FALSE)&gt;999,-1,0)))))))</f>
        <v>1110</v>
      </c>
      <c r="V1690" s="66">
        <f>IF(ISNA(VLOOKUP($A1690,Sheet1!$B$3:$AH$1266,Sheet1!F$1+(Sheet1!$A$1-1)*10,FALSE))=TRUE,"---",IF(VLOOKUP($A1690,Sheet1!$B$3:$AH$1266,Sheet1!F$1+(Sheet1!$A$1-1)*10,FALSE)="---","---", (ROUND(VLOOKUP($A1690,Sheet1!$B$3:$AH$1266,Sheet1!F$1+(Sheet1!$A$1-1)*10,FALSE),IF(VLOOKUP($A1690,Sheet1!$B$3:$AH$1266,Sheet1!F$1+(Sheet1!$A$1-1)*10,FALSE)&gt;99999,-3,IF(VLOOKUP($A1690,Sheet1!$B$3:$AH$1266,Sheet1!F$1+(Sheet1!$A$1-1)*10,FALSE)&gt;9999,-2,IF(VLOOKUP($A1690,Sheet1!$B$3:$AH$1266,Sheet1!F$1+(Sheet1!$A$1-1)*10,FALSE)&gt;999,-1,0)))))))</f>
        <v>1280</v>
      </c>
      <c r="W1690" s="66">
        <f>IF(ISNA(VLOOKUP($A1690,Sheet1!$B$3:$AH$1266,Sheet1!G$1+(Sheet1!$A$1-1)*10,FALSE))=TRUE,"---",IF(VLOOKUP($A1690,Sheet1!$B$3:$AH$1266,Sheet1!G$1+(Sheet1!$A$1-1)*10,FALSE)="---","---", (ROUND(VLOOKUP($A1690,Sheet1!$B$3:$AH$1266,Sheet1!G$1+(Sheet1!$A$1-1)*10,FALSE),IF(VLOOKUP($A1690,Sheet1!$B$3:$AH$1266,Sheet1!G$1+(Sheet1!$A$1-1)*10,FALSE)&gt;99999,-3,IF(VLOOKUP($A1690,Sheet1!$B$3:$AH$1266,Sheet1!G$1+(Sheet1!$A$1-1)*10,FALSE)&gt;9999,-2,IF(VLOOKUP($A1690,Sheet1!$B$3:$AH$1266,Sheet1!G$1+(Sheet1!$A$1-1)*10,FALSE)&gt;999,-1,0)))))))</f>
        <v>1460</v>
      </c>
      <c r="X1690" s="66">
        <f>IF(ISNA(VLOOKUP($A1690,Sheet1!$B$3:$AH$1266,Sheet1!H$1+(Sheet1!$A$1-1)*10,FALSE))=TRUE,"---",IF(VLOOKUP($A1690,Sheet1!$B$3:$AH$1266,Sheet1!H$1+(Sheet1!$A$1-1)*10,FALSE)="---","---", (ROUND(VLOOKUP($A1690,Sheet1!$B$3:$AH$1266,Sheet1!H$1+(Sheet1!$A$1-1)*10,FALSE),IF(VLOOKUP($A1690,Sheet1!$B$3:$AH$1266,Sheet1!H$1+(Sheet1!$A$1-1)*10,FALSE)&gt;99999,-3,IF(VLOOKUP($A1690,Sheet1!$B$3:$AH$1266,Sheet1!H$1+(Sheet1!$A$1-1)*10,FALSE)&gt;9999,-2,IF(VLOOKUP($A1690,Sheet1!$B$3:$AH$1266,Sheet1!H$1+(Sheet1!$A$1-1)*10,FALSE)&gt;999,-1,0)))))))</f>
        <v>1850</v>
      </c>
      <c r="Y1690" s="66">
        <f>IF(ISNA(VLOOKUP($A1690,Sheet1!$B$3:$AH$1266,Sheet1!I$1+(Sheet1!$A$1-1)*10,FALSE))=TRUE,"---",IF(VLOOKUP($A1690,Sheet1!$B$3:$AH$1266,Sheet1!I$1+(Sheet1!$A$1-1)*10,FALSE)="---","---", (ROUND(VLOOKUP($A1690,Sheet1!$B$3:$AH$1266,Sheet1!I$1+(Sheet1!$A$1-1)*10,FALSE),IF(VLOOKUP($A1690,Sheet1!$B$3:$AH$1266,Sheet1!I$1+(Sheet1!$A$1-1)*10,FALSE)&gt;99999,-3,IF(VLOOKUP($A1690,Sheet1!$B$3:$AH$1266,Sheet1!I$1+(Sheet1!$A$1-1)*10,FALSE)&gt;9999,-2,IF(VLOOKUP($A1690,Sheet1!$B$3:$AH$1266,Sheet1!I$1+(Sheet1!$A$1-1)*10,FALSE)&gt;999,-1,0)))))))</f>
        <v>2050</v>
      </c>
      <c r="Z1690" s="66">
        <f>IF(ISNA(VLOOKUP($A1690,Sheet1!$B$3:$AH$1266,Sheet1!J$1+(Sheet1!$A$1-1)*10,FALSE))=TRUE,"---",IF(VLOOKUP($A1690,Sheet1!$B$3:$AH$1266,Sheet1!J$1+(Sheet1!$A$1-1)*10,FALSE)="---","---", (ROUND(VLOOKUP($A1690,Sheet1!$B$3:$AH$1266,Sheet1!J$1+(Sheet1!$A$1-1)*10,FALSE),IF(VLOOKUP($A1690,Sheet1!$B$3:$AH$1266,Sheet1!J$1+(Sheet1!$A$1-1)*10,FALSE)&gt;99999,-3,IF(VLOOKUP($A1690,Sheet1!$B$3:$AH$1266,Sheet1!J$1+(Sheet1!$A$1-1)*10,FALSE)&gt;9999,-2,IF(VLOOKUP($A1690,Sheet1!$B$3:$AH$1266,Sheet1!J$1+(Sheet1!$A$1-1)*10,FALSE)&gt;999,-1,0)))))))</f>
        <v>2270</v>
      </c>
      <c r="AA1690" s="66">
        <f>IF(ISNA(VLOOKUP($A1690,Sheet1!$B$3:$AH$1266,Sheet1!K$1+(Sheet1!$A$1-1)*10,FALSE))=TRUE,"---",IF(VLOOKUP($A1690,Sheet1!$B$3:$AH$1266,Sheet1!K$1+(Sheet1!$A$1-1)*10,FALSE)="---","---", (ROUND(VLOOKUP($A1690,Sheet1!$B$3:$AH$1266,Sheet1!K$1+(Sheet1!$A$1-1)*10,FALSE),IF(VLOOKUP($A1690,Sheet1!$B$3:$AH$1266,Sheet1!K$1+(Sheet1!$A$1-1)*10,FALSE)&gt;99999,-3,IF(VLOOKUP($A1690,Sheet1!$B$3:$AH$1266,Sheet1!K$1+(Sheet1!$A$1-1)*10,FALSE)&gt;9999,-2,IF(VLOOKUP($A1690,Sheet1!$B$3:$AH$1266,Sheet1!K$1+(Sheet1!$A$1-1)*10,FALSE)&gt;999,-1,0)))))))</f>
        <v>2400</v>
      </c>
      <c r="AB1690" s="66">
        <f>IF(ISNA(VLOOKUP($A1690,Sheet1!$B$3:$AH$1266,Sheet1!L$1+(Sheet1!$A$1-1)*10,FALSE))=TRUE,"---",IF(VLOOKUP($A1690,Sheet1!$B$3:$AH$1266,Sheet1!L$1+(Sheet1!$A$1-1)*10,FALSE)="---","---", (ROUND(VLOOKUP($A1690,Sheet1!$B$3:$AH$1266,Sheet1!L$1+(Sheet1!$A$1-1)*10,FALSE),IF(VLOOKUP($A1690,Sheet1!$B$3:$AH$1266,Sheet1!L$1+(Sheet1!$A$1-1)*10,FALSE)&gt;99999,-3,IF(VLOOKUP($A1690,Sheet1!$B$3:$AH$1266,Sheet1!L$1+(Sheet1!$A$1-1)*10,FALSE)&gt;9999,-2,IF(VLOOKUP($A1690,Sheet1!$B$3:$AH$1266,Sheet1!L$1+(Sheet1!$A$1-1)*10,FALSE)&gt;999,-1,0)))))))</f>
        <v>2520</v>
      </c>
      <c r="AC1690" s="66">
        <f>IF(ISNA(VLOOKUP($A1690,Sheet1!$B$3:$AH$1266,Sheet1!M$1+(Sheet1!$A$1-1)*10,FALSE))=TRUE,"---",IF(VLOOKUP($A1690,Sheet1!$B$3:$AH$1266,Sheet1!M$1+(Sheet1!$A$1-1)*10,FALSE)="---","---", (ROUND(VLOOKUP($A1690,Sheet1!$B$3:$AH$1266,Sheet1!M$1+(Sheet1!$A$1-1)*10,FALSE),IF(VLOOKUP($A1690,Sheet1!$B$3:$AH$1266,Sheet1!M$1+(Sheet1!$A$1-1)*10,FALSE)&gt;99999,-3,IF(VLOOKUP($A1690,Sheet1!$B$3:$AH$1266,Sheet1!M$1+(Sheet1!$A$1-1)*10,FALSE)&gt;9999,-2,IF(VLOOKUP($A1690,Sheet1!$B$3:$AH$1266,Sheet1!M$1+(Sheet1!$A$1-1)*10,FALSE)&gt;999,-1,0)))))))</f>
        <v>2630</v>
      </c>
      <c r="AD1690" s="66">
        <f>IF(ISNA(VLOOKUP($A1690,Sheet1!$B$3:$AH$1266,Sheet1!N$1+(Sheet1!$A$1-1)*10,FALSE))=TRUE,"---",IF(VLOOKUP($A1690,Sheet1!$B$3:$AH$1266,Sheet1!N$1+(Sheet1!$A$1-1)*10,FALSE)="---","---", (ROUND(VLOOKUP($A1690,Sheet1!$B$3:$AH$1266,Sheet1!N$1+(Sheet1!$A$1-1)*10,FALSE),IF(VLOOKUP($A1690,Sheet1!$B$3:$AH$1266,Sheet1!N$1+(Sheet1!$A$1-1)*10,FALSE)&gt;99999,-3,IF(VLOOKUP($A1690,Sheet1!$B$3:$AH$1266,Sheet1!N$1+(Sheet1!$A$1-1)*10,FALSE)&gt;9999,-2,IF(VLOOKUP($A1690,Sheet1!$B$3:$AH$1266,Sheet1!N$1+(Sheet1!$A$1-1)*10,FALSE)&gt;999,-1,0)))))))</f>
        <v>2750</v>
      </c>
    </row>
    <row r="1691" spans="1:30" ht="25.5" customHeight="1" x14ac:dyDescent="0.25">
      <c r="A1691" s="125" t="s">
        <v>2472</v>
      </c>
      <c r="B1691" s="126" t="s">
        <v>2473</v>
      </c>
      <c r="C1691" s="125">
        <v>430443</v>
      </c>
      <c r="D1691" s="125">
        <v>763844</v>
      </c>
      <c r="E1691" s="70" t="s">
        <v>3020</v>
      </c>
      <c r="F1691" s="52" t="s">
        <v>4497</v>
      </c>
      <c r="G1691" s="127" t="s">
        <v>31</v>
      </c>
      <c r="H1691" s="163">
        <v>2815</v>
      </c>
      <c r="I1691" s="112">
        <v>35806</v>
      </c>
      <c r="J1691" s="140" t="s">
        <v>4405</v>
      </c>
      <c r="K1691" s="127" t="s">
        <v>17</v>
      </c>
      <c r="L1691" s="115">
        <v>13600</v>
      </c>
      <c r="M1691" s="116">
        <v>4.83</v>
      </c>
      <c r="N1691" s="127" t="s">
        <v>387</v>
      </c>
      <c r="O1691" s="68" t="s">
        <v>4405</v>
      </c>
      <c r="P1691" s="68" t="s">
        <v>4405</v>
      </c>
      <c r="Q1691" s="68" t="s">
        <v>4405</v>
      </c>
      <c r="R1691" s="74" t="s">
        <v>4405</v>
      </c>
      <c r="S1691" s="64" t="s">
        <v>4368</v>
      </c>
      <c r="T1691" s="64" t="str">
        <f>IF(ISNA(VLOOKUP(A1691,Sheet1!B$3:C$1266,2,FALSE)=TRUE),"NC",VLOOKUP(A1691,Sheet1!B$3:C$1266,2,FALSE))</f>
        <v>NC</v>
      </c>
      <c r="U1691" s="65" t="str">
        <f>IF(ISNA(VLOOKUP($A1691,Sheet1!$B$3:$AH$1266,Sheet1!E$1+(Sheet1!$A$1-1)*10,FALSE))=TRUE,"---",IF(VLOOKUP($A1691,Sheet1!$B$3:$AH$1266,Sheet1!E$1+(Sheet1!$A$1-1)*10,FALSE)="---","---", (ROUND(VLOOKUP($A1691,Sheet1!$B$3:$AH$1266,Sheet1!E$1+(Sheet1!$A$1-1)*10,FALSE),IF(VLOOKUP($A1691,Sheet1!$B$3:$AH$1266,Sheet1!E$1+(Sheet1!$A$1-1)*10,FALSE)&gt;99999,-3,IF(VLOOKUP($A1691,Sheet1!$B$3:$AH$1266,Sheet1!E$1+(Sheet1!$A$1-1)*10,FALSE)&gt;9999,-2,IF(VLOOKUP($A1691,Sheet1!$B$3:$AH$1266,Sheet1!E$1+(Sheet1!$A$1-1)*10,FALSE)&gt;999,-1,0)))))))</f>
        <v>---</v>
      </c>
      <c r="V1691" s="65" t="str">
        <f>IF(ISNA(VLOOKUP($A1691,Sheet1!$B$3:$AH$1266,Sheet1!F$1+(Sheet1!$A$1-1)*10,FALSE))=TRUE,"---",IF(VLOOKUP($A1691,Sheet1!$B$3:$AH$1266,Sheet1!F$1+(Sheet1!$A$1-1)*10,FALSE)="---","---", (ROUND(VLOOKUP($A1691,Sheet1!$B$3:$AH$1266,Sheet1!F$1+(Sheet1!$A$1-1)*10,FALSE),IF(VLOOKUP($A1691,Sheet1!$B$3:$AH$1266,Sheet1!F$1+(Sheet1!$A$1-1)*10,FALSE)&gt;99999,-3,IF(VLOOKUP($A1691,Sheet1!$B$3:$AH$1266,Sheet1!F$1+(Sheet1!$A$1-1)*10,FALSE)&gt;9999,-2,IF(VLOOKUP($A1691,Sheet1!$B$3:$AH$1266,Sheet1!F$1+(Sheet1!$A$1-1)*10,FALSE)&gt;999,-1,0)))))))</f>
        <v>---</v>
      </c>
      <c r="W1691" s="65" t="str">
        <f>IF(ISNA(VLOOKUP($A1691,Sheet1!$B$3:$AH$1266,Sheet1!G$1+(Sheet1!$A$1-1)*10,FALSE))=TRUE,"---",IF(VLOOKUP($A1691,Sheet1!$B$3:$AH$1266,Sheet1!G$1+(Sheet1!$A$1-1)*10,FALSE)="---","---", (ROUND(VLOOKUP($A1691,Sheet1!$B$3:$AH$1266,Sheet1!G$1+(Sheet1!$A$1-1)*10,FALSE),IF(VLOOKUP($A1691,Sheet1!$B$3:$AH$1266,Sheet1!G$1+(Sheet1!$A$1-1)*10,FALSE)&gt;99999,-3,IF(VLOOKUP($A1691,Sheet1!$B$3:$AH$1266,Sheet1!G$1+(Sheet1!$A$1-1)*10,FALSE)&gt;9999,-2,IF(VLOOKUP($A1691,Sheet1!$B$3:$AH$1266,Sheet1!G$1+(Sheet1!$A$1-1)*10,FALSE)&gt;999,-1,0)))))))</f>
        <v>---</v>
      </c>
      <c r="X1691" s="65" t="str">
        <f>IF(ISNA(VLOOKUP($A1691,Sheet1!$B$3:$AH$1266,Sheet1!H$1+(Sheet1!$A$1-1)*10,FALSE))=TRUE,"---",IF(VLOOKUP($A1691,Sheet1!$B$3:$AH$1266,Sheet1!H$1+(Sheet1!$A$1-1)*10,FALSE)="---","---", (ROUND(VLOOKUP($A1691,Sheet1!$B$3:$AH$1266,Sheet1!H$1+(Sheet1!$A$1-1)*10,FALSE),IF(VLOOKUP($A1691,Sheet1!$B$3:$AH$1266,Sheet1!H$1+(Sheet1!$A$1-1)*10,FALSE)&gt;99999,-3,IF(VLOOKUP($A1691,Sheet1!$B$3:$AH$1266,Sheet1!H$1+(Sheet1!$A$1-1)*10,FALSE)&gt;9999,-2,IF(VLOOKUP($A1691,Sheet1!$B$3:$AH$1266,Sheet1!H$1+(Sheet1!$A$1-1)*10,FALSE)&gt;999,-1,0)))))))</f>
        <v>---</v>
      </c>
      <c r="Y1691" s="65" t="str">
        <f>IF(ISNA(VLOOKUP($A1691,Sheet1!$B$3:$AH$1266,Sheet1!I$1+(Sheet1!$A$1-1)*10,FALSE))=TRUE,"---",IF(VLOOKUP($A1691,Sheet1!$B$3:$AH$1266,Sheet1!I$1+(Sheet1!$A$1-1)*10,FALSE)="---","---", (ROUND(VLOOKUP($A1691,Sheet1!$B$3:$AH$1266,Sheet1!I$1+(Sheet1!$A$1-1)*10,FALSE),IF(VLOOKUP($A1691,Sheet1!$B$3:$AH$1266,Sheet1!I$1+(Sheet1!$A$1-1)*10,FALSE)&gt;99999,-3,IF(VLOOKUP($A1691,Sheet1!$B$3:$AH$1266,Sheet1!I$1+(Sheet1!$A$1-1)*10,FALSE)&gt;9999,-2,IF(VLOOKUP($A1691,Sheet1!$B$3:$AH$1266,Sheet1!I$1+(Sheet1!$A$1-1)*10,FALSE)&gt;999,-1,0)))))))</f>
        <v>---</v>
      </c>
      <c r="Z1691" s="65" t="str">
        <f>IF(ISNA(VLOOKUP($A1691,Sheet1!$B$3:$AH$1266,Sheet1!J$1+(Sheet1!$A$1-1)*10,FALSE))=TRUE,"---",IF(VLOOKUP($A1691,Sheet1!$B$3:$AH$1266,Sheet1!J$1+(Sheet1!$A$1-1)*10,FALSE)="---","---", (ROUND(VLOOKUP($A1691,Sheet1!$B$3:$AH$1266,Sheet1!J$1+(Sheet1!$A$1-1)*10,FALSE),IF(VLOOKUP($A1691,Sheet1!$B$3:$AH$1266,Sheet1!J$1+(Sheet1!$A$1-1)*10,FALSE)&gt;99999,-3,IF(VLOOKUP($A1691,Sheet1!$B$3:$AH$1266,Sheet1!J$1+(Sheet1!$A$1-1)*10,FALSE)&gt;9999,-2,IF(VLOOKUP($A1691,Sheet1!$B$3:$AH$1266,Sheet1!J$1+(Sheet1!$A$1-1)*10,FALSE)&gt;999,-1,0)))))))</f>
        <v>---</v>
      </c>
      <c r="AA1691" s="65" t="str">
        <f>IF(ISNA(VLOOKUP($A1691,Sheet1!$B$3:$AH$1266,Sheet1!K$1+(Sheet1!$A$1-1)*10,FALSE))=TRUE,"---",IF(VLOOKUP($A1691,Sheet1!$B$3:$AH$1266,Sheet1!K$1+(Sheet1!$A$1-1)*10,FALSE)="---","---", (ROUND(VLOOKUP($A1691,Sheet1!$B$3:$AH$1266,Sheet1!K$1+(Sheet1!$A$1-1)*10,FALSE),IF(VLOOKUP($A1691,Sheet1!$B$3:$AH$1266,Sheet1!K$1+(Sheet1!$A$1-1)*10,FALSE)&gt;99999,-3,IF(VLOOKUP($A1691,Sheet1!$B$3:$AH$1266,Sheet1!K$1+(Sheet1!$A$1-1)*10,FALSE)&gt;9999,-2,IF(VLOOKUP($A1691,Sheet1!$B$3:$AH$1266,Sheet1!K$1+(Sheet1!$A$1-1)*10,FALSE)&gt;999,-1,0)))))))</f>
        <v>---</v>
      </c>
      <c r="AB1691" s="65" t="str">
        <f>IF(ISNA(VLOOKUP($A1691,Sheet1!$B$3:$AH$1266,Sheet1!L$1+(Sheet1!$A$1-1)*10,FALSE))=TRUE,"---",IF(VLOOKUP($A1691,Sheet1!$B$3:$AH$1266,Sheet1!L$1+(Sheet1!$A$1-1)*10,FALSE)="---","---", (ROUND(VLOOKUP($A1691,Sheet1!$B$3:$AH$1266,Sheet1!L$1+(Sheet1!$A$1-1)*10,FALSE),IF(VLOOKUP($A1691,Sheet1!$B$3:$AH$1266,Sheet1!L$1+(Sheet1!$A$1-1)*10,FALSE)&gt;99999,-3,IF(VLOOKUP($A1691,Sheet1!$B$3:$AH$1266,Sheet1!L$1+(Sheet1!$A$1-1)*10,FALSE)&gt;9999,-2,IF(VLOOKUP($A1691,Sheet1!$B$3:$AH$1266,Sheet1!L$1+(Sheet1!$A$1-1)*10,FALSE)&gt;999,-1,0)))))))</f>
        <v>---</v>
      </c>
      <c r="AC1691" s="65" t="str">
        <f>IF(ISNA(VLOOKUP($A1691,Sheet1!$B$3:$AH$1266,Sheet1!M$1+(Sheet1!$A$1-1)*10,FALSE))=TRUE,"---",IF(VLOOKUP($A1691,Sheet1!$B$3:$AH$1266,Sheet1!M$1+(Sheet1!$A$1-1)*10,FALSE)="---","---", (ROUND(VLOOKUP($A1691,Sheet1!$B$3:$AH$1266,Sheet1!M$1+(Sheet1!$A$1-1)*10,FALSE),IF(VLOOKUP($A1691,Sheet1!$B$3:$AH$1266,Sheet1!M$1+(Sheet1!$A$1-1)*10,FALSE)&gt;99999,-3,IF(VLOOKUP($A1691,Sheet1!$B$3:$AH$1266,Sheet1!M$1+(Sheet1!$A$1-1)*10,FALSE)&gt;9999,-2,IF(VLOOKUP($A1691,Sheet1!$B$3:$AH$1266,Sheet1!M$1+(Sheet1!$A$1-1)*10,FALSE)&gt;999,-1,0)))))))</f>
        <v>---</v>
      </c>
      <c r="AD1691" s="65" t="str">
        <f>IF(ISNA(VLOOKUP($A1691,Sheet1!$B$3:$AH$1266,Sheet1!N$1+(Sheet1!$A$1-1)*10,FALSE))=TRUE,"---",IF(VLOOKUP($A1691,Sheet1!$B$3:$AH$1266,Sheet1!N$1+(Sheet1!$A$1-1)*10,FALSE)="---","---", (ROUND(VLOOKUP($A1691,Sheet1!$B$3:$AH$1266,Sheet1!N$1+(Sheet1!$A$1-1)*10,FALSE),IF(VLOOKUP($A1691,Sheet1!$B$3:$AH$1266,Sheet1!N$1+(Sheet1!$A$1-1)*10,FALSE)&gt;99999,-3,IF(VLOOKUP($A1691,Sheet1!$B$3:$AH$1266,Sheet1!N$1+(Sheet1!$A$1-1)*10,FALSE)&gt;9999,-2,IF(VLOOKUP($A1691,Sheet1!$B$3:$AH$1266,Sheet1!N$1+(Sheet1!$A$1-1)*10,FALSE)&gt;999,-1,0)))))))</f>
        <v>---</v>
      </c>
    </row>
    <row r="1692" spans="1:30" ht="25.5" customHeight="1" x14ac:dyDescent="0.25">
      <c r="A1692" s="133" t="s">
        <v>2474</v>
      </c>
      <c r="B1692" s="141" t="s">
        <v>2475</v>
      </c>
      <c r="C1692" s="133">
        <v>424528</v>
      </c>
      <c r="D1692" s="133">
        <v>761443</v>
      </c>
      <c r="E1692" s="67" t="s">
        <v>3037</v>
      </c>
      <c r="F1692" s="117" t="s">
        <v>4919</v>
      </c>
      <c r="G1692" s="118" t="s">
        <v>31</v>
      </c>
      <c r="H1692" s="136">
        <v>0.27</v>
      </c>
      <c r="I1692" s="119">
        <v>35377</v>
      </c>
      <c r="J1692" s="124">
        <v>2.11</v>
      </c>
      <c r="K1692" s="121" t="s">
        <v>4405</v>
      </c>
      <c r="L1692" s="122">
        <v>27</v>
      </c>
      <c r="M1692" s="123">
        <v>100</v>
      </c>
      <c r="N1692" s="121" t="s">
        <v>4405</v>
      </c>
      <c r="O1692" s="71" t="s">
        <v>4405</v>
      </c>
      <c r="P1692" s="71" t="s">
        <v>4405</v>
      </c>
      <c r="Q1692" s="71" t="s">
        <v>4405</v>
      </c>
      <c r="R1692" s="73" t="s">
        <v>4405</v>
      </c>
      <c r="S1692" s="63" t="s">
        <v>4368</v>
      </c>
      <c r="T1692" s="63" t="str">
        <f>IF(ISNA(VLOOKUP(A1692,Sheet1!B$3:C$1266,2,FALSE)=TRUE),"NC",VLOOKUP(A1692,Sheet1!B$3:C$1266,2,FALSE))</f>
        <v>NC</v>
      </c>
      <c r="U1692" s="66" t="str">
        <f>IF(ISNA(VLOOKUP($A1692,Sheet1!$B$3:$AH$1266,Sheet1!E$1+(Sheet1!$A$1-1)*10,FALSE))=TRUE,"---",IF(VLOOKUP($A1692,Sheet1!$B$3:$AH$1266,Sheet1!E$1+(Sheet1!$A$1-1)*10,FALSE)="---","---", (ROUND(VLOOKUP($A1692,Sheet1!$B$3:$AH$1266,Sheet1!E$1+(Sheet1!$A$1-1)*10,FALSE),IF(VLOOKUP($A1692,Sheet1!$B$3:$AH$1266,Sheet1!E$1+(Sheet1!$A$1-1)*10,FALSE)&gt;99999,-3,IF(VLOOKUP($A1692,Sheet1!$B$3:$AH$1266,Sheet1!E$1+(Sheet1!$A$1-1)*10,FALSE)&gt;9999,-2,IF(VLOOKUP($A1692,Sheet1!$B$3:$AH$1266,Sheet1!E$1+(Sheet1!$A$1-1)*10,FALSE)&gt;999,-1,0)))))))</f>
        <v>---</v>
      </c>
      <c r="V1692" s="66" t="str">
        <f>IF(ISNA(VLOOKUP($A1692,Sheet1!$B$3:$AH$1266,Sheet1!F$1+(Sheet1!$A$1-1)*10,FALSE))=TRUE,"---",IF(VLOOKUP($A1692,Sheet1!$B$3:$AH$1266,Sheet1!F$1+(Sheet1!$A$1-1)*10,FALSE)="---","---", (ROUND(VLOOKUP($A1692,Sheet1!$B$3:$AH$1266,Sheet1!F$1+(Sheet1!$A$1-1)*10,FALSE),IF(VLOOKUP($A1692,Sheet1!$B$3:$AH$1266,Sheet1!F$1+(Sheet1!$A$1-1)*10,FALSE)&gt;99999,-3,IF(VLOOKUP($A1692,Sheet1!$B$3:$AH$1266,Sheet1!F$1+(Sheet1!$A$1-1)*10,FALSE)&gt;9999,-2,IF(VLOOKUP($A1692,Sheet1!$B$3:$AH$1266,Sheet1!F$1+(Sheet1!$A$1-1)*10,FALSE)&gt;999,-1,0)))))))</f>
        <v>---</v>
      </c>
      <c r="W1692" s="66" t="str">
        <f>IF(ISNA(VLOOKUP($A1692,Sheet1!$B$3:$AH$1266,Sheet1!G$1+(Sheet1!$A$1-1)*10,FALSE))=TRUE,"---",IF(VLOOKUP($A1692,Sheet1!$B$3:$AH$1266,Sheet1!G$1+(Sheet1!$A$1-1)*10,FALSE)="---","---", (ROUND(VLOOKUP($A1692,Sheet1!$B$3:$AH$1266,Sheet1!G$1+(Sheet1!$A$1-1)*10,FALSE),IF(VLOOKUP($A1692,Sheet1!$B$3:$AH$1266,Sheet1!G$1+(Sheet1!$A$1-1)*10,FALSE)&gt;99999,-3,IF(VLOOKUP($A1692,Sheet1!$B$3:$AH$1266,Sheet1!G$1+(Sheet1!$A$1-1)*10,FALSE)&gt;9999,-2,IF(VLOOKUP($A1692,Sheet1!$B$3:$AH$1266,Sheet1!G$1+(Sheet1!$A$1-1)*10,FALSE)&gt;999,-1,0)))))))</f>
        <v>---</v>
      </c>
      <c r="X1692" s="66" t="str">
        <f>IF(ISNA(VLOOKUP($A1692,Sheet1!$B$3:$AH$1266,Sheet1!H$1+(Sheet1!$A$1-1)*10,FALSE))=TRUE,"---",IF(VLOOKUP($A1692,Sheet1!$B$3:$AH$1266,Sheet1!H$1+(Sheet1!$A$1-1)*10,FALSE)="---","---", (ROUND(VLOOKUP($A1692,Sheet1!$B$3:$AH$1266,Sheet1!H$1+(Sheet1!$A$1-1)*10,FALSE),IF(VLOOKUP($A1692,Sheet1!$B$3:$AH$1266,Sheet1!H$1+(Sheet1!$A$1-1)*10,FALSE)&gt;99999,-3,IF(VLOOKUP($A1692,Sheet1!$B$3:$AH$1266,Sheet1!H$1+(Sheet1!$A$1-1)*10,FALSE)&gt;9999,-2,IF(VLOOKUP($A1692,Sheet1!$B$3:$AH$1266,Sheet1!H$1+(Sheet1!$A$1-1)*10,FALSE)&gt;999,-1,0)))))))</f>
        <v>---</v>
      </c>
      <c r="Y1692" s="66" t="str">
        <f>IF(ISNA(VLOOKUP($A1692,Sheet1!$B$3:$AH$1266,Sheet1!I$1+(Sheet1!$A$1-1)*10,FALSE))=TRUE,"---",IF(VLOOKUP($A1692,Sheet1!$B$3:$AH$1266,Sheet1!I$1+(Sheet1!$A$1-1)*10,FALSE)="---","---", (ROUND(VLOOKUP($A1692,Sheet1!$B$3:$AH$1266,Sheet1!I$1+(Sheet1!$A$1-1)*10,FALSE),IF(VLOOKUP($A1692,Sheet1!$B$3:$AH$1266,Sheet1!I$1+(Sheet1!$A$1-1)*10,FALSE)&gt;99999,-3,IF(VLOOKUP($A1692,Sheet1!$B$3:$AH$1266,Sheet1!I$1+(Sheet1!$A$1-1)*10,FALSE)&gt;9999,-2,IF(VLOOKUP($A1692,Sheet1!$B$3:$AH$1266,Sheet1!I$1+(Sheet1!$A$1-1)*10,FALSE)&gt;999,-1,0)))))))</f>
        <v>---</v>
      </c>
      <c r="Z1692" s="66" t="str">
        <f>IF(ISNA(VLOOKUP($A1692,Sheet1!$B$3:$AH$1266,Sheet1!J$1+(Sheet1!$A$1-1)*10,FALSE))=TRUE,"---",IF(VLOOKUP($A1692,Sheet1!$B$3:$AH$1266,Sheet1!J$1+(Sheet1!$A$1-1)*10,FALSE)="---","---", (ROUND(VLOOKUP($A1692,Sheet1!$B$3:$AH$1266,Sheet1!J$1+(Sheet1!$A$1-1)*10,FALSE),IF(VLOOKUP($A1692,Sheet1!$B$3:$AH$1266,Sheet1!J$1+(Sheet1!$A$1-1)*10,FALSE)&gt;99999,-3,IF(VLOOKUP($A1692,Sheet1!$B$3:$AH$1266,Sheet1!J$1+(Sheet1!$A$1-1)*10,FALSE)&gt;9999,-2,IF(VLOOKUP($A1692,Sheet1!$B$3:$AH$1266,Sheet1!J$1+(Sheet1!$A$1-1)*10,FALSE)&gt;999,-1,0)))))))</f>
        <v>---</v>
      </c>
      <c r="AA1692" s="66" t="str">
        <f>IF(ISNA(VLOOKUP($A1692,Sheet1!$B$3:$AH$1266,Sheet1!K$1+(Sheet1!$A$1-1)*10,FALSE))=TRUE,"---",IF(VLOOKUP($A1692,Sheet1!$B$3:$AH$1266,Sheet1!K$1+(Sheet1!$A$1-1)*10,FALSE)="---","---", (ROUND(VLOOKUP($A1692,Sheet1!$B$3:$AH$1266,Sheet1!K$1+(Sheet1!$A$1-1)*10,FALSE),IF(VLOOKUP($A1692,Sheet1!$B$3:$AH$1266,Sheet1!K$1+(Sheet1!$A$1-1)*10,FALSE)&gt;99999,-3,IF(VLOOKUP($A1692,Sheet1!$B$3:$AH$1266,Sheet1!K$1+(Sheet1!$A$1-1)*10,FALSE)&gt;9999,-2,IF(VLOOKUP($A1692,Sheet1!$B$3:$AH$1266,Sheet1!K$1+(Sheet1!$A$1-1)*10,FALSE)&gt;999,-1,0)))))))</f>
        <v>---</v>
      </c>
      <c r="AB1692" s="66" t="str">
        <f>IF(ISNA(VLOOKUP($A1692,Sheet1!$B$3:$AH$1266,Sheet1!L$1+(Sheet1!$A$1-1)*10,FALSE))=TRUE,"---",IF(VLOOKUP($A1692,Sheet1!$B$3:$AH$1266,Sheet1!L$1+(Sheet1!$A$1-1)*10,FALSE)="---","---", (ROUND(VLOOKUP($A1692,Sheet1!$B$3:$AH$1266,Sheet1!L$1+(Sheet1!$A$1-1)*10,FALSE),IF(VLOOKUP($A1692,Sheet1!$B$3:$AH$1266,Sheet1!L$1+(Sheet1!$A$1-1)*10,FALSE)&gt;99999,-3,IF(VLOOKUP($A1692,Sheet1!$B$3:$AH$1266,Sheet1!L$1+(Sheet1!$A$1-1)*10,FALSE)&gt;9999,-2,IF(VLOOKUP($A1692,Sheet1!$B$3:$AH$1266,Sheet1!L$1+(Sheet1!$A$1-1)*10,FALSE)&gt;999,-1,0)))))))</f>
        <v>---</v>
      </c>
      <c r="AC1692" s="66" t="str">
        <f>IF(ISNA(VLOOKUP($A1692,Sheet1!$B$3:$AH$1266,Sheet1!M$1+(Sheet1!$A$1-1)*10,FALSE))=TRUE,"---",IF(VLOOKUP($A1692,Sheet1!$B$3:$AH$1266,Sheet1!M$1+(Sheet1!$A$1-1)*10,FALSE)="---","---", (ROUND(VLOOKUP($A1692,Sheet1!$B$3:$AH$1266,Sheet1!M$1+(Sheet1!$A$1-1)*10,FALSE),IF(VLOOKUP($A1692,Sheet1!$B$3:$AH$1266,Sheet1!M$1+(Sheet1!$A$1-1)*10,FALSE)&gt;99999,-3,IF(VLOOKUP($A1692,Sheet1!$B$3:$AH$1266,Sheet1!M$1+(Sheet1!$A$1-1)*10,FALSE)&gt;9999,-2,IF(VLOOKUP($A1692,Sheet1!$B$3:$AH$1266,Sheet1!M$1+(Sheet1!$A$1-1)*10,FALSE)&gt;999,-1,0)))))))</f>
        <v>---</v>
      </c>
      <c r="AD1692" s="66" t="str">
        <f>IF(ISNA(VLOOKUP($A1692,Sheet1!$B$3:$AH$1266,Sheet1!N$1+(Sheet1!$A$1-1)*10,FALSE))=TRUE,"---",IF(VLOOKUP($A1692,Sheet1!$B$3:$AH$1266,Sheet1!N$1+(Sheet1!$A$1-1)*10,FALSE)="---","---", (ROUND(VLOOKUP($A1692,Sheet1!$B$3:$AH$1266,Sheet1!N$1+(Sheet1!$A$1-1)*10,FALSE),IF(VLOOKUP($A1692,Sheet1!$B$3:$AH$1266,Sheet1!N$1+(Sheet1!$A$1-1)*10,FALSE)&gt;99999,-3,IF(VLOOKUP($A1692,Sheet1!$B$3:$AH$1266,Sheet1!N$1+(Sheet1!$A$1-1)*10,FALSE)&gt;9999,-2,IF(VLOOKUP($A1692,Sheet1!$B$3:$AH$1266,Sheet1!N$1+(Sheet1!$A$1-1)*10,FALSE)&gt;999,-1,0)))))))</f>
        <v>---</v>
      </c>
    </row>
    <row r="1693" spans="1:30" ht="25.5" customHeight="1" x14ac:dyDescent="0.25">
      <c r="A1693" s="125" t="s">
        <v>2476</v>
      </c>
      <c r="B1693" s="131" t="s">
        <v>2477</v>
      </c>
      <c r="C1693" s="125">
        <v>425643</v>
      </c>
      <c r="D1693" s="125">
        <v>762546</v>
      </c>
      <c r="E1693" s="70" t="s">
        <v>3041</v>
      </c>
      <c r="F1693" s="139" t="s">
        <v>4405</v>
      </c>
      <c r="G1693" s="127" t="s">
        <v>160</v>
      </c>
      <c r="H1693" s="128">
        <v>72.7</v>
      </c>
      <c r="I1693" s="112">
        <v>17329</v>
      </c>
      <c r="J1693" s="140" t="s">
        <v>4405</v>
      </c>
      <c r="K1693" s="127" t="s">
        <v>17</v>
      </c>
      <c r="L1693" s="149">
        <v>333</v>
      </c>
      <c r="M1693" s="116">
        <v>4.58</v>
      </c>
      <c r="N1693" s="127" t="s">
        <v>387</v>
      </c>
      <c r="O1693" s="68" t="s">
        <v>4405</v>
      </c>
      <c r="P1693" s="68" t="s">
        <v>4405</v>
      </c>
      <c r="Q1693" s="68" t="s">
        <v>4405</v>
      </c>
      <c r="R1693" s="74" t="s">
        <v>4405</v>
      </c>
      <c r="S1693" s="64" t="s">
        <v>4368</v>
      </c>
      <c r="T1693" s="64" t="str">
        <f>IF(ISNA(VLOOKUP(A1693,Sheet1!B$3:C$1266,2,FALSE)=TRUE),"NC",VLOOKUP(A1693,Sheet1!B$3:C$1266,2,FALSE))</f>
        <v>Rural</v>
      </c>
      <c r="U1693" s="65">
        <f>IF(ISNA(VLOOKUP($A1693,Sheet1!$B$3:$AH$1266,Sheet1!E$1+(Sheet1!$A$1-1)*10,FALSE))=TRUE,"---",IF(VLOOKUP($A1693,Sheet1!$B$3:$AH$1266,Sheet1!E$1+(Sheet1!$A$1-1)*10,FALSE)="---","---", (ROUND(VLOOKUP($A1693,Sheet1!$B$3:$AH$1266,Sheet1!E$1+(Sheet1!$A$1-1)*10,FALSE),IF(VLOOKUP($A1693,Sheet1!$B$3:$AH$1266,Sheet1!E$1+(Sheet1!$A$1-1)*10,FALSE)&gt;99999,-3,IF(VLOOKUP($A1693,Sheet1!$B$3:$AH$1266,Sheet1!E$1+(Sheet1!$A$1-1)*10,FALSE)&gt;9999,-2,IF(VLOOKUP($A1693,Sheet1!$B$3:$AH$1266,Sheet1!E$1+(Sheet1!$A$1-1)*10,FALSE)&gt;999,-1,0)))))))</f>
        <v>641</v>
      </c>
      <c r="V1693" s="65">
        <f>IF(ISNA(VLOOKUP($A1693,Sheet1!$B$3:$AH$1266,Sheet1!F$1+(Sheet1!$A$1-1)*10,FALSE))=TRUE,"---",IF(VLOOKUP($A1693,Sheet1!$B$3:$AH$1266,Sheet1!F$1+(Sheet1!$A$1-1)*10,FALSE)="---","---", (ROUND(VLOOKUP($A1693,Sheet1!$B$3:$AH$1266,Sheet1!F$1+(Sheet1!$A$1-1)*10,FALSE),IF(VLOOKUP($A1693,Sheet1!$B$3:$AH$1266,Sheet1!F$1+(Sheet1!$A$1-1)*10,FALSE)&gt;99999,-3,IF(VLOOKUP($A1693,Sheet1!$B$3:$AH$1266,Sheet1!F$1+(Sheet1!$A$1-1)*10,FALSE)&gt;9999,-2,IF(VLOOKUP($A1693,Sheet1!$B$3:$AH$1266,Sheet1!F$1+(Sheet1!$A$1-1)*10,FALSE)&gt;999,-1,0)))))))</f>
        <v>776</v>
      </c>
      <c r="W1693" s="65">
        <f>IF(ISNA(VLOOKUP($A1693,Sheet1!$B$3:$AH$1266,Sheet1!G$1+(Sheet1!$A$1-1)*10,FALSE))=TRUE,"---",IF(VLOOKUP($A1693,Sheet1!$B$3:$AH$1266,Sheet1!G$1+(Sheet1!$A$1-1)*10,FALSE)="---","---", (ROUND(VLOOKUP($A1693,Sheet1!$B$3:$AH$1266,Sheet1!G$1+(Sheet1!$A$1-1)*10,FALSE),IF(VLOOKUP($A1693,Sheet1!$B$3:$AH$1266,Sheet1!G$1+(Sheet1!$A$1-1)*10,FALSE)&gt;99999,-3,IF(VLOOKUP($A1693,Sheet1!$B$3:$AH$1266,Sheet1!G$1+(Sheet1!$A$1-1)*10,FALSE)&gt;9999,-2,IF(VLOOKUP($A1693,Sheet1!$B$3:$AH$1266,Sheet1!G$1+(Sheet1!$A$1-1)*10,FALSE)&gt;999,-1,0)))))))</f>
        <v>956</v>
      </c>
      <c r="X1693" s="65">
        <f>IF(ISNA(VLOOKUP($A1693,Sheet1!$B$3:$AH$1266,Sheet1!H$1+(Sheet1!$A$1-1)*10,FALSE))=TRUE,"---",IF(VLOOKUP($A1693,Sheet1!$B$3:$AH$1266,Sheet1!H$1+(Sheet1!$A$1-1)*10,FALSE)="---","---", (ROUND(VLOOKUP($A1693,Sheet1!$B$3:$AH$1266,Sheet1!H$1+(Sheet1!$A$1-1)*10,FALSE),IF(VLOOKUP($A1693,Sheet1!$B$3:$AH$1266,Sheet1!H$1+(Sheet1!$A$1-1)*10,FALSE)&gt;99999,-3,IF(VLOOKUP($A1693,Sheet1!$B$3:$AH$1266,Sheet1!H$1+(Sheet1!$A$1-1)*10,FALSE)&gt;9999,-2,IF(VLOOKUP($A1693,Sheet1!$B$3:$AH$1266,Sheet1!H$1+(Sheet1!$A$1-1)*10,FALSE)&gt;999,-1,0)))))))</f>
        <v>1470</v>
      </c>
      <c r="Y1693" s="65">
        <f>IF(ISNA(VLOOKUP($A1693,Sheet1!$B$3:$AH$1266,Sheet1!I$1+(Sheet1!$A$1-1)*10,FALSE))=TRUE,"---",IF(VLOOKUP($A1693,Sheet1!$B$3:$AH$1266,Sheet1!I$1+(Sheet1!$A$1-1)*10,FALSE)="---","---", (ROUND(VLOOKUP($A1693,Sheet1!$B$3:$AH$1266,Sheet1!I$1+(Sheet1!$A$1-1)*10,FALSE),IF(VLOOKUP($A1693,Sheet1!$B$3:$AH$1266,Sheet1!I$1+(Sheet1!$A$1-1)*10,FALSE)&gt;99999,-3,IF(VLOOKUP($A1693,Sheet1!$B$3:$AH$1266,Sheet1!I$1+(Sheet1!$A$1-1)*10,FALSE)&gt;9999,-2,IF(VLOOKUP($A1693,Sheet1!$B$3:$AH$1266,Sheet1!I$1+(Sheet1!$A$1-1)*10,FALSE)&gt;999,-1,0)))))))</f>
        <v>1850</v>
      </c>
      <c r="Z1693" s="65">
        <f>IF(ISNA(VLOOKUP($A1693,Sheet1!$B$3:$AH$1266,Sheet1!J$1+(Sheet1!$A$1-1)*10,FALSE))=TRUE,"---",IF(VLOOKUP($A1693,Sheet1!$B$3:$AH$1266,Sheet1!J$1+(Sheet1!$A$1-1)*10,FALSE)="---","---", (ROUND(VLOOKUP($A1693,Sheet1!$B$3:$AH$1266,Sheet1!J$1+(Sheet1!$A$1-1)*10,FALSE),IF(VLOOKUP($A1693,Sheet1!$B$3:$AH$1266,Sheet1!J$1+(Sheet1!$A$1-1)*10,FALSE)&gt;99999,-3,IF(VLOOKUP($A1693,Sheet1!$B$3:$AH$1266,Sheet1!J$1+(Sheet1!$A$1-1)*10,FALSE)&gt;9999,-2,IF(VLOOKUP($A1693,Sheet1!$B$3:$AH$1266,Sheet1!J$1+(Sheet1!$A$1-1)*10,FALSE)&gt;999,-1,0)))))))</f>
        <v>2380</v>
      </c>
      <c r="AA1693" s="65">
        <f>IF(ISNA(VLOOKUP($A1693,Sheet1!$B$3:$AH$1266,Sheet1!K$1+(Sheet1!$A$1-1)*10,FALSE))=TRUE,"---",IF(VLOOKUP($A1693,Sheet1!$B$3:$AH$1266,Sheet1!K$1+(Sheet1!$A$1-1)*10,FALSE)="---","---", (ROUND(VLOOKUP($A1693,Sheet1!$B$3:$AH$1266,Sheet1!K$1+(Sheet1!$A$1-1)*10,FALSE),IF(VLOOKUP($A1693,Sheet1!$B$3:$AH$1266,Sheet1!K$1+(Sheet1!$A$1-1)*10,FALSE)&gt;99999,-3,IF(VLOOKUP($A1693,Sheet1!$B$3:$AH$1266,Sheet1!K$1+(Sheet1!$A$1-1)*10,FALSE)&gt;9999,-2,IF(VLOOKUP($A1693,Sheet1!$B$3:$AH$1266,Sheet1!K$1+(Sheet1!$A$1-1)*10,FALSE)&gt;999,-1,0)))))))</f>
        <v>2800</v>
      </c>
      <c r="AB1693" s="65">
        <f>IF(ISNA(VLOOKUP($A1693,Sheet1!$B$3:$AH$1266,Sheet1!L$1+(Sheet1!$A$1-1)*10,FALSE))=TRUE,"---",IF(VLOOKUP($A1693,Sheet1!$B$3:$AH$1266,Sheet1!L$1+(Sheet1!$A$1-1)*10,FALSE)="---","---", (ROUND(VLOOKUP($A1693,Sheet1!$B$3:$AH$1266,Sheet1!L$1+(Sheet1!$A$1-1)*10,FALSE),IF(VLOOKUP($A1693,Sheet1!$B$3:$AH$1266,Sheet1!L$1+(Sheet1!$A$1-1)*10,FALSE)&gt;99999,-3,IF(VLOOKUP($A1693,Sheet1!$B$3:$AH$1266,Sheet1!L$1+(Sheet1!$A$1-1)*10,FALSE)&gt;9999,-2,IF(VLOOKUP($A1693,Sheet1!$B$3:$AH$1266,Sheet1!L$1+(Sheet1!$A$1-1)*10,FALSE)&gt;999,-1,0)))))))</f>
        <v>3230</v>
      </c>
      <c r="AC1693" s="65">
        <f>IF(ISNA(VLOOKUP($A1693,Sheet1!$B$3:$AH$1266,Sheet1!M$1+(Sheet1!$A$1-1)*10,FALSE))=TRUE,"---",IF(VLOOKUP($A1693,Sheet1!$B$3:$AH$1266,Sheet1!M$1+(Sheet1!$A$1-1)*10,FALSE)="---","---", (ROUND(VLOOKUP($A1693,Sheet1!$B$3:$AH$1266,Sheet1!M$1+(Sheet1!$A$1-1)*10,FALSE),IF(VLOOKUP($A1693,Sheet1!$B$3:$AH$1266,Sheet1!M$1+(Sheet1!$A$1-1)*10,FALSE)&gt;99999,-3,IF(VLOOKUP($A1693,Sheet1!$B$3:$AH$1266,Sheet1!M$1+(Sheet1!$A$1-1)*10,FALSE)&gt;9999,-2,IF(VLOOKUP($A1693,Sheet1!$B$3:$AH$1266,Sheet1!M$1+(Sheet1!$A$1-1)*10,FALSE)&gt;999,-1,0)))))))</f>
        <v>3700</v>
      </c>
      <c r="AD1693" s="65">
        <f>IF(ISNA(VLOOKUP($A1693,Sheet1!$B$3:$AH$1266,Sheet1!N$1+(Sheet1!$A$1-1)*10,FALSE))=TRUE,"---",IF(VLOOKUP($A1693,Sheet1!$B$3:$AH$1266,Sheet1!N$1+(Sheet1!$A$1-1)*10,FALSE)="---","---", (ROUND(VLOOKUP($A1693,Sheet1!$B$3:$AH$1266,Sheet1!N$1+(Sheet1!$A$1-1)*10,FALSE),IF(VLOOKUP($A1693,Sheet1!$B$3:$AH$1266,Sheet1!N$1+(Sheet1!$A$1-1)*10,FALSE)&gt;99999,-3,IF(VLOOKUP($A1693,Sheet1!$B$3:$AH$1266,Sheet1!N$1+(Sheet1!$A$1-1)*10,FALSE)&gt;9999,-2,IF(VLOOKUP($A1693,Sheet1!$B$3:$AH$1266,Sheet1!N$1+(Sheet1!$A$1-1)*10,FALSE)&gt;999,-1,0)))))))</f>
        <v>4340</v>
      </c>
    </row>
    <row r="1694" spans="1:30" ht="25.5" customHeight="1" x14ac:dyDescent="0.25">
      <c r="A1694" s="133" t="s">
        <v>2478</v>
      </c>
      <c r="B1694" s="141" t="s">
        <v>2479</v>
      </c>
      <c r="C1694" s="133">
        <v>425740</v>
      </c>
      <c r="D1694" s="133">
        <v>762624</v>
      </c>
      <c r="E1694" s="67" t="s">
        <v>3041</v>
      </c>
      <c r="F1694" s="135" t="s">
        <v>4405</v>
      </c>
      <c r="G1694" s="118" t="s">
        <v>160</v>
      </c>
      <c r="H1694" s="136">
        <v>75.8</v>
      </c>
      <c r="I1694" s="119" t="s">
        <v>2480</v>
      </c>
      <c r="J1694" s="137" t="s">
        <v>4405</v>
      </c>
      <c r="K1694" s="118" t="s">
        <v>17</v>
      </c>
      <c r="L1694" s="122">
        <v>254</v>
      </c>
      <c r="M1694" s="123">
        <v>3.35</v>
      </c>
      <c r="N1694" s="118" t="s">
        <v>100</v>
      </c>
      <c r="O1694" s="71" t="s">
        <v>4405</v>
      </c>
      <c r="P1694" s="71" t="s">
        <v>4405</v>
      </c>
      <c r="Q1694" s="71" t="s">
        <v>4405</v>
      </c>
      <c r="R1694" s="73" t="s">
        <v>4405</v>
      </c>
      <c r="S1694" s="63" t="s">
        <v>4368</v>
      </c>
      <c r="T1694" s="63" t="str">
        <f>IF(ISNA(VLOOKUP(A1694,Sheet1!B$3:C$1266,2,FALSE)=TRUE),"NC",VLOOKUP(A1694,Sheet1!B$3:C$1266,2,FALSE))</f>
        <v>NC</v>
      </c>
      <c r="U1694" s="66" t="str">
        <f>IF(ISNA(VLOOKUP($A1694,Sheet1!$B$3:$AH$1266,Sheet1!E$1+(Sheet1!$A$1-1)*10,FALSE))=TRUE,"---",IF(VLOOKUP($A1694,Sheet1!$B$3:$AH$1266,Sheet1!E$1+(Sheet1!$A$1-1)*10,FALSE)="---","---", (ROUND(VLOOKUP($A1694,Sheet1!$B$3:$AH$1266,Sheet1!E$1+(Sheet1!$A$1-1)*10,FALSE),IF(VLOOKUP($A1694,Sheet1!$B$3:$AH$1266,Sheet1!E$1+(Sheet1!$A$1-1)*10,FALSE)&gt;99999,-3,IF(VLOOKUP($A1694,Sheet1!$B$3:$AH$1266,Sheet1!E$1+(Sheet1!$A$1-1)*10,FALSE)&gt;9999,-2,IF(VLOOKUP($A1694,Sheet1!$B$3:$AH$1266,Sheet1!E$1+(Sheet1!$A$1-1)*10,FALSE)&gt;999,-1,0)))))))</f>
        <v>---</v>
      </c>
      <c r="V1694" s="66" t="str">
        <f>IF(ISNA(VLOOKUP($A1694,Sheet1!$B$3:$AH$1266,Sheet1!F$1+(Sheet1!$A$1-1)*10,FALSE))=TRUE,"---",IF(VLOOKUP($A1694,Sheet1!$B$3:$AH$1266,Sheet1!F$1+(Sheet1!$A$1-1)*10,FALSE)="---","---", (ROUND(VLOOKUP($A1694,Sheet1!$B$3:$AH$1266,Sheet1!F$1+(Sheet1!$A$1-1)*10,FALSE),IF(VLOOKUP($A1694,Sheet1!$B$3:$AH$1266,Sheet1!F$1+(Sheet1!$A$1-1)*10,FALSE)&gt;99999,-3,IF(VLOOKUP($A1694,Sheet1!$B$3:$AH$1266,Sheet1!F$1+(Sheet1!$A$1-1)*10,FALSE)&gt;9999,-2,IF(VLOOKUP($A1694,Sheet1!$B$3:$AH$1266,Sheet1!F$1+(Sheet1!$A$1-1)*10,FALSE)&gt;999,-1,0)))))))</f>
        <v>---</v>
      </c>
      <c r="W1694" s="66" t="str">
        <f>IF(ISNA(VLOOKUP($A1694,Sheet1!$B$3:$AH$1266,Sheet1!G$1+(Sheet1!$A$1-1)*10,FALSE))=TRUE,"---",IF(VLOOKUP($A1694,Sheet1!$B$3:$AH$1266,Sheet1!G$1+(Sheet1!$A$1-1)*10,FALSE)="---","---", (ROUND(VLOOKUP($A1694,Sheet1!$B$3:$AH$1266,Sheet1!G$1+(Sheet1!$A$1-1)*10,FALSE),IF(VLOOKUP($A1694,Sheet1!$B$3:$AH$1266,Sheet1!G$1+(Sheet1!$A$1-1)*10,FALSE)&gt;99999,-3,IF(VLOOKUP($A1694,Sheet1!$B$3:$AH$1266,Sheet1!G$1+(Sheet1!$A$1-1)*10,FALSE)&gt;9999,-2,IF(VLOOKUP($A1694,Sheet1!$B$3:$AH$1266,Sheet1!G$1+(Sheet1!$A$1-1)*10,FALSE)&gt;999,-1,0)))))))</f>
        <v>---</v>
      </c>
      <c r="X1694" s="66" t="str">
        <f>IF(ISNA(VLOOKUP($A1694,Sheet1!$B$3:$AH$1266,Sheet1!H$1+(Sheet1!$A$1-1)*10,FALSE))=TRUE,"---",IF(VLOOKUP($A1694,Sheet1!$B$3:$AH$1266,Sheet1!H$1+(Sheet1!$A$1-1)*10,FALSE)="---","---", (ROUND(VLOOKUP($A1694,Sheet1!$B$3:$AH$1266,Sheet1!H$1+(Sheet1!$A$1-1)*10,FALSE),IF(VLOOKUP($A1694,Sheet1!$B$3:$AH$1266,Sheet1!H$1+(Sheet1!$A$1-1)*10,FALSE)&gt;99999,-3,IF(VLOOKUP($A1694,Sheet1!$B$3:$AH$1266,Sheet1!H$1+(Sheet1!$A$1-1)*10,FALSE)&gt;9999,-2,IF(VLOOKUP($A1694,Sheet1!$B$3:$AH$1266,Sheet1!H$1+(Sheet1!$A$1-1)*10,FALSE)&gt;999,-1,0)))))))</f>
        <v>---</v>
      </c>
      <c r="Y1694" s="66" t="str">
        <f>IF(ISNA(VLOOKUP($A1694,Sheet1!$B$3:$AH$1266,Sheet1!I$1+(Sheet1!$A$1-1)*10,FALSE))=TRUE,"---",IF(VLOOKUP($A1694,Sheet1!$B$3:$AH$1266,Sheet1!I$1+(Sheet1!$A$1-1)*10,FALSE)="---","---", (ROUND(VLOOKUP($A1694,Sheet1!$B$3:$AH$1266,Sheet1!I$1+(Sheet1!$A$1-1)*10,FALSE),IF(VLOOKUP($A1694,Sheet1!$B$3:$AH$1266,Sheet1!I$1+(Sheet1!$A$1-1)*10,FALSE)&gt;99999,-3,IF(VLOOKUP($A1694,Sheet1!$B$3:$AH$1266,Sheet1!I$1+(Sheet1!$A$1-1)*10,FALSE)&gt;9999,-2,IF(VLOOKUP($A1694,Sheet1!$B$3:$AH$1266,Sheet1!I$1+(Sheet1!$A$1-1)*10,FALSE)&gt;999,-1,0)))))))</f>
        <v>---</v>
      </c>
      <c r="Z1694" s="66" t="str">
        <f>IF(ISNA(VLOOKUP($A1694,Sheet1!$B$3:$AH$1266,Sheet1!J$1+(Sheet1!$A$1-1)*10,FALSE))=TRUE,"---",IF(VLOOKUP($A1694,Sheet1!$B$3:$AH$1266,Sheet1!J$1+(Sheet1!$A$1-1)*10,FALSE)="---","---", (ROUND(VLOOKUP($A1694,Sheet1!$B$3:$AH$1266,Sheet1!J$1+(Sheet1!$A$1-1)*10,FALSE),IF(VLOOKUP($A1694,Sheet1!$B$3:$AH$1266,Sheet1!J$1+(Sheet1!$A$1-1)*10,FALSE)&gt;99999,-3,IF(VLOOKUP($A1694,Sheet1!$B$3:$AH$1266,Sheet1!J$1+(Sheet1!$A$1-1)*10,FALSE)&gt;9999,-2,IF(VLOOKUP($A1694,Sheet1!$B$3:$AH$1266,Sheet1!J$1+(Sheet1!$A$1-1)*10,FALSE)&gt;999,-1,0)))))))</f>
        <v>---</v>
      </c>
      <c r="AA1694" s="66" t="str">
        <f>IF(ISNA(VLOOKUP($A1694,Sheet1!$B$3:$AH$1266,Sheet1!K$1+(Sheet1!$A$1-1)*10,FALSE))=TRUE,"---",IF(VLOOKUP($A1694,Sheet1!$B$3:$AH$1266,Sheet1!K$1+(Sheet1!$A$1-1)*10,FALSE)="---","---", (ROUND(VLOOKUP($A1694,Sheet1!$B$3:$AH$1266,Sheet1!K$1+(Sheet1!$A$1-1)*10,FALSE),IF(VLOOKUP($A1694,Sheet1!$B$3:$AH$1266,Sheet1!K$1+(Sheet1!$A$1-1)*10,FALSE)&gt;99999,-3,IF(VLOOKUP($A1694,Sheet1!$B$3:$AH$1266,Sheet1!K$1+(Sheet1!$A$1-1)*10,FALSE)&gt;9999,-2,IF(VLOOKUP($A1694,Sheet1!$B$3:$AH$1266,Sheet1!K$1+(Sheet1!$A$1-1)*10,FALSE)&gt;999,-1,0)))))))</f>
        <v>---</v>
      </c>
      <c r="AB1694" s="66" t="str">
        <f>IF(ISNA(VLOOKUP($A1694,Sheet1!$B$3:$AH$1266,Sheet1!L$1+(Sheet1!$A$1-1)*10,FALSE))=TRUE,"---",IF(VLOOKUP($A1694,Sheet1!$B$3:$AH$1266,Sheet1!L$1+(Sheet1!$A$1-1)*10,FALSE)="---","---", (ROUND(VLOOKUP($A1694,Sheet1!$B$3:$AH$1266,Sheet1!L$1+(Sheet1!$A$1-1)*10,FALSE),IF(VLOOKUP($A1694,Sheet1!$B$3:$AH$1266,Sheet1!L$1+(Sheet1!$A$1-1)*10,FALSE)&gt;99999,-3,IF(VLOOKUP($A1694,Sheet1!$B$3:$AH$1266,Sheet1!L$1+(Sheet1!$A$1-1)*10,FALSE)&gt;9999,-2,IF(VLOOKUP($A1694,Sheet1!$B$3:$AH$1266,Sheet1!L$1+(Sheet1!$A$1-1)*10,FALSE)&gt;999,-1,0)))))))</f>
        <v>---</v>
      </c>
      <c r="AC1694" s="66" t="str">
        <f>IF(ISNA(VLOOKUP($A1694,Sheet1!$B$3:$AH$1266,Sheet1!M$1+(Sheet1!$A$1-1)*10,FALSE))=TRUE,"---",IF(VLOOKUP($A1694,Sheet1!$B$3:$AH$1266,Sheet1!M$1+(Sheet1!$A$1-1)*10,FALSE)="---","---", (ROUND(VLOOKUP($A1694,Sheet1!$B$3:$AH$1266,Sheet1!M$1+(Sheet1!$A$1-1)*10,FALSE),IF(VLOOKUP($A1694,Sheet1!$B$3:$AH$1266,Sheet1!M$1+(Sheet1!$A$1-1)*10,FALSE)&gt;99999,-3,IF(VLOOKUP($A1694,Sheet1!$B$3:$AH$1266,Sheet1!M$1+(Sheet1!$A$1-1)*10,FALSE)&gt;9999,-2,IF(VLOOKUP($A1694,Sheet1!$B$3:$AH$1266,Sheet1!M$1+(Sheet1!$A$1-1)*10,FALSE)&gt;999,-1,0)))))))</f>
        <v>---</v>
      </c>
      <c r="AD1694" s="66" t="str">
        <f>IF(ISNA(VLOOKUP($A1694,Sheet1!$B$3:$AH$1266,Sheet1!N$1+(Sheet1!$A$1-1)*10,FALSE))=TRUE,"---",IF(VLOOKUP($A1694,Sheet1!$B$3:$AH$1266,Sheet1!N$1+(Sheet1!$A$1-1)*10,FALSE)="---","---", (ROUND(VLOOKUP($A1694,Sheet1!$B$3:$AH$1266,Sheet1!N$1+(Sheet1!$A$1-1)*10,FALSE),IF(VLOOKUP($A1694,Sheet1!$B$3:$AH$1266,Sheet1!N$1+(Sheet1!$A$1-1)*10,FALSE)&gt;99999,-3,IF(VLOOKUP($A1694,Sheet1!$B$3:$AH$1266,Sheet1!N$1+(Sheet1!$A$1-1)*10,FALSE)&gt;9999,-2,IF(VLOOKUP($A1694,Sheet1!$B$3:$AH$1266,Sheet1!N$1+(Sheet1!$A$1-1)*10,FALSE)&gt;999,-1,0)))))))</f>
        <v>---</v>
      </c>
    </row>
    <row r="1695" spans="1:30" ht="25.5" customHeight="1" x14ac:dyDescent="0.25">
      <c r="A1695" s="125" t="s">
        <v>2481</v>
      </c>
      <c r="B1695" s="126" t="s">
        <v>2482</v>
      </c>
      <c r="C1695" s="125">
        <v>430355</v>
      </c>
      <c r="D1695" s="125">
        <v>762819</v>
      </c>
      <c r="E1695" s="70" t="s">
        <v>3041</v>
      </c>
      <c r="F1695" s="139" t="s">
        <v>4405</v>
      </c>
      <c r="G1695" s="127" t="s">
        <v>160</v>
      </c>
      <c r="H1695" s="128">
        <v>90.7</v>
      </c>
      <c r="I1695" s="112" t="s">
        <v>2483</v>
      </c>
      <c r="J1695" s="140" t="s">
        <v>4405</v>
      </c>
      <c r="K1695" s="127" t="s">
        <v>17</v>
      </c>
      <c r="L1695" s="115">
        <v>209</v>
      </c>
      <c r="M1695" s="116">
        <v>2.2999999999999998</v>
      </c>
      <c r="N1695" s="127" t="s">
        <v>100</v>
      </c>
      <c r="O1695" s="68" t="s">
        <v>4405</v>
      </c>
      <c r="P1695" s="68" t="s">
        <v>4405</v>
      </c>
      <c r="Q1695" s="68" t="s">
        <v>4405</v>
      </c>
      <c r="R1695" s="74" t="s">
        <v>4405</v>
      </c>
      <c r="S1695" s="64" t="s">
        <v>4368</v>
      </c>
      <c r="T1695" s="64" t="str">
        <f>IF(ISNA(VLOOKUP(A1695,Sheet1!B$3:C$1266,2,FALSE)=TRUE),"NC",VLOOKUP(A1695,Sheet1!B$3:C$1266,2,FALSE))</f>
        <v>NC</v>
      </c>
      <c r="U1695" s="65" t="str">
        <f>IF(ISNA(VLOOKUP($A1695,Sheet1!$B$3:$AH$1266,Sheet1!E$1+(Sheet1!$A$1-1)*10,FALSE))=TRUE,"---",IF(VLOOKUP($A1695,Sheet1!$B$3:$AH$1266,Sheet1!E$1+(Sheet1!$A$1-1)*10,FALSE)="---","---", (ROUND(VLOOKUP($A1695,Sheet1!$B$3:$AH$1266,Sheet1!E$1+(Sheet1!$A$1-1)*10,FALSE),IF(VLOOKUP($A1695,Sheet1!$B$3:$AH$1266,Sheet1!E$1+(Sheet1!$A$1-1)*10,FALSE)&gt;99999,-3,IF(VLOOKUP($A1695,Sheet1!$B$3:$AH$1266,Sheet1!E$1+(Sheet1!$A$1-1)*10,FALSE)&gt;9999,-2,IF(VLOOKUP($A1695,Sheet1!$B$3:$AH$1266,Sheet1!E$1+(Sheet1!$A$1-1)*10,FALSE)&gt;999,-1,0)))))))</f>
        <v>---</v>
      </c>
      <c r="V1695" s="65" t="str">
        <f>IF(ISNA(VLOOKUP($A1695,Sheet1!$B$3:$AH$1266,Sheet1!F$1+(Sheet1!$A$1-1)*10,FALSE))=TRUE,"---",IF(VLOOKUP($A1695,Sheet1!$B$3:$AH$1266,Sheet1!F$1+(Sheet1!$A$1-1)*10,FALSE)="---","---", (ROUND(VLOOKUP($A1695,Sheet1!$B$3:$AH$1266,Sheet1!F$1+(Sheet1!$A$1-1)*10,FALSE),IF(VLOOKUP($A1695,Sheet1!$B$3:$AH$1266,Sheet1!F$1+(Sheet1!$A$1-1)*10,FALSE)&gt;99999,-3,IF(VLOOKUP($A1695,Sheet1!$B$3:$AH$1266,Sheet1!F$1+(Sheet1!$A$1-1)*10,FALSE)&gt;9999,-2,IF(VLOOKUP($A1695,Sheet1!$B$3:$AH$1266,Sheet1!F$1+(Sheet1!$A$1-1)*10,FALSE)&gt;999,-1,0)))))))</f>
        <v>---</v>
      </c>
      <c r="W1695" s="65" t="str">
        <f>IF(ISNA(VLOOKUP($A1695,Sheet1!$B$3:$AH$1266,Sheet1!G$1+(Sheet1!$A$1-1)*10,FALSE))=TRUE,"---",IF(VLOOKUP($A1695,Sheet1!$B$3:$AH$1266,Sheet1!G$1+(Sheet1!$A$1-1)*10,FALSE)="---","---", (ROUND(VLOOKUP($A1695,Sheet1!$B$3:$AH$1266,Sheet1!G$1+(Sheet1!$A$1-1)*10,FALSE),IF(VLOOKUP($A1695,Sheet1!$B$3:$AH$1266,Sheet1!G$1+(Sheet1!$A$1-1)*10,FALSE)&gt;99999,-3,IF(VLOOKUP($A1695,Sheet1!$B$3:$AH$1266,Sheet1!G$1+(Sheet1!$A$1-1)*10,FALSE)&gt;9999,-2,IF(VLOOKUP($A1695,Sheet1!$B$3:$AH$1266,Sheet1!G$1+(Sheet1!$A$1-1)*10,FALSE)&gt;999,-1,0)))))))</f>
        <v>---</v>
      </c>
      <c r="X1695" s="65" t="str">
        <f>IF(ISNA(VLOOKUP($A1695,Sheet1!$B$3:$AH$1266,Sheet1!H$1+(Sheet1!$A$1-1)*10,FALSE))=TRUE,"---",IF(VLOOKUP($A1695,Sheet1!$B$3:$AH$1266,Sheet1!H$1+(Sheet1!$A$1-1)*10,FALSE)="---","---", (ROUND(VLOOKUP($A1695,Sheet1!$B$3:$AH$1266,Sheet1!H$1+(Sheet1!$A$1-1)*10,FALSE),IF(VLOOKUP($A1695,Sheet1!$B$3:$AH$1266,Sheet1!H$1+(Sheet1!$A$1-1)*10,FALSE)&gt;99999,-3,IF(VLOOKUP($A1695,Sheet1!$B$3:$AH$1266,Sheet1!H$1+(Sheet1!$A$1-1)*10,FALSE)&gt;9999,-2,IF(VLOOKUP($A1695,Sheet1!$B$3:$AH$1266,Sheet1!H$1+(Sheet1!$A$1-1)*10,FALSE)&gt;999,-1,0)))))))</f>
        <v>---</v>
      </c>
      <c r="Y1695" s="65" t="str">
        <f>IF(ISNA(VLOOKUP($A1695,Sheet1!$B$3:$AH$1266,Sheet1!I$1+(Sheet1!$A$1-1)*10,FALSE))=TRUE,"---",IF(VLOOKUP($A1695,Sheet1!$B$3:$AH$1266,Sheet1!I$1+(Sheet1!$A$1-1)*10,FALSE)="---","---", (ROUND(VLOOKUP($A1695,Sheet1!$B$3:$AH$1266,Sheet1!I$1+(Sheet1!$A$1-1)*10,FALSE),IF(VLOOKUP($A1695,Sheet1!$B$3:$AH$1266,Sheet1!I$1+(Sheet1!$A$1-1)*10,FALSE)&gt;99999,-3,IF(VLOOKUP($A1695,Sheet1!$B$3:$AH$1266,Sheet1!I$1+(Sheet1!$A$1-1)*10,FALSE)&gt;9999,-2,IF(VLOOKUP($A1695,Sheet1!$B$3:$AH$1266,Sheet1!I$1+(Sheet1!$A$1-1)*10,FALSE)&gt;999,-1,0)))))))</f>
        <v>---</v>
      </c>
      <c r="Z1695" s="65" t="str">
        <f>IF(ISNA(VLOOKUP($A1695,Sheet1!$B$3:$AH$1266,Sheet1!J$1+(Sheet1!$A$1-1)*10,FALSE))=TRUE,"---",IF(VLOOKUP($A1695,Sheet1!$B$3:$AH$1266,Sheet1!J$1+(Sheet1!$A$1-1)*10,FALSE)="---","---", (ROUND(VLOOKUP($A1695,Sheet1!$B$3:$AH$1266,Sheet1!J$1+(Sheet1!$A$1-1)*10,FALSE),IF(VLOOKUP($A1695,Sheet1!$B$3:$AH$1266,Sheet1!J$1+(Sheet1!$A$1-1)*10,FALSE)&gt;99999,-3,IF(VLOOKUP($A1695,Sheet1!$B$3:$AH$1266,Sheet1!J$1+(Sheet1!$A$1-1)*10,FALSE)&gt;9999,-2,IF(VLOOKUP($A1695,Sheet1!$B$3:$AH$1266,Sheet1!J$1+(Sheet1!$A$1-1)*10,FALSE)&gt;999,-1,0)))))))</f>
        <v>---</v>
      </c>
      <c r="AA1695" s="65" t="str">
        <f>IF(ISNA(VLOOKUP($A1695,Sheet1!$B$3:$AH$1266,Sheet1!K$1+(Sheet1!$A$1-1)*10,FALSE))=TRUE,"---",IF(VLOOKUP($A1695,Sheet1!$B$3:$AH$1266,Sheet1!K$1+(Sheet1!$A$1-1)*10,FALSE)="---","---", (ROUND(VLOOKUP($A1695,Sheet1!$B$3:$AH$1266,Sheet1!K$1+(Sheet1!$A$1-1)*10,FALSE),IF(VLOOKUP($A1695,Sheet1!$B$3:$AH$1266,Sheet1!K$1+(Sheet1!$A$1-1)*10,FALSE)&gt;99999,-3,IF(VLOOKUP($A1695,Sheet1!$B$3:$AH$1266,Sheet1!K$1+(Sheet1!$A$1-1)*10,FALSE)&gt;9999,-2,IF(VLOOKUP($A1695,Sheet1!$B$3:$AH$1266,Sheet1!K$1+(Sheet1!$A$1-1)*10,FALSE)&gt;999,-1,0)))))))</f>
        <v>---</v>
      </c>
      <c r="AB1695" s="65" t="str">
        <f>IF(ISNA(VLOOKUP($A1695,Sheet1!$B$3:$AH$1266,Sheet1!L$1+(Sheet1!$A$1-1)*10,FALSE))=TRUE,"---",IF(VLOOKUP($A1695,Sheet1!$B$3:$AH$1266,Sheet1!L$1+(Sheet1!$A$1-1)*10,FALSE)="---","---", (ROUND(VLOOKUP($A1695,Sheet1!$B$3:$AH$1266,Sheet1!L$1+(Sheet1!$A$1-1)*10,FALSE),IF(VLOOKUP($A1695,Sheet1!$B$3:$AH$1266,Sheet1!L$1+(Sheet1!$A$1-1)*10,FALSE)&gt;99999,-3,IF(VLOOKUP($A1695,Sheet1!$B$3:$AH$1266,Sheet1!L$1+(Sheet1!$A$1-1)*10,FALSE)&gt;9999,-2,IF(VLOOKUP($A1695,Sheet1!$B$3:$AH$1266,Sheet1!L$1+(Sheet1!$A$1-1)*10,FALSE)&gt;999,-1,0)))))))</f>
        <v>---</v>
      </c>
      <c r="AC1695" s="65" t="str">
        <f>IF(ISNA(VLOOKUP($A1695,Sheet1!$B$3:$AH$1266,Sheet1!M$1+(Sheet1!$A$1-1)*10,FALSE))=TRUE,"---",IF(VLOOKUP($A1695,Sheet1!$B$3:$AH$1266,Sheet1!M$1+(Sheet1!$A$1-1)*10,FALSE)="---","---", (ROUND(VLOOKUP($A1695,Sheet1!$B$3:$AH$1266,Sheet1!M$1+(Sheet1!$A$1-1)*10,FALSE),IF(VLOOKUP($A1695,Sheet1!$B$3:$AH$1266,Sheet1!M$1+(Sheet1!$A$1-1)*10,FALSE)&gt;99999,-3,IF(VLOOKUP($A1695,Sheet1!$B$3:$AH$1266,Sheet1!M$1+(Sheet1!$A$1-1)*10,FALSE)&gt;9999,-2,IF(VLOOKUP($A1695,Sheet1!$B$3:$AH$1266,Sheet1!M$1+(Sheet1!$A$1-1)*10,FALSE)&gt;999,-1,0)))))))</f>
        <v>---</v>
      </c>
      <c r="AD1695" s="65" t="str">
        <f>IF(ISNA(VLOOKUP($A1695,Sheet1!$B$3:$AH$1266,Sheet1!N$1+(Sheet1!$A$1-1)*10,FALSE))=TRUE,"---",IF(VLOOKUP($A1695,Sheet1!$B$3:$AH$1266,Sheet1!N$1+(Sheet1!$A$1-1)*10,FALSE)="---","---", (ROUND(VLOOKUP($A1695,Sheet1!$B$3:$AH$1266,Sheet1!N$1+(Sheet1!$A$1-1)*10,FALSE),IF(VLOOKUP($A1695,Sheet1!$B$3:$AH$1266,Sheet1!N$1+(Sheet1!$A$1-1)*10,FALSE)&gt;99999,-3,IF(VLOOKUP($A1695,Sheet1!$B$3:$AH$1266,Sheet1!N$1+(Sheet1!$A$1-1)*10,FALSE)&gt;9999,-2,IF(VLOOKUP($A1695,Sheet1!$B$3:$AH$1266,Sheet1!N$1+(Sheet1!$A$1-1)*10,FALSE)&gt;999,-1,0)))))))</f>
        <v>---</v>
      </c>
    </row>
    <row r="1696" spans="1:30" ht="25.5" customHeight="1" x14ac:dyDescent="0.25">
      <c r="A1696" s="304" t="s">
        <v>2484</v>
      </c>
      <c r="B1696" s="393" t="s">
        <v>2485</v>
      </c>
      <c r="C1696" s="304">
        <v>430925</v>
      </c>
      <c r="D1696" s="304">
        <v>761954</v>
      </c>
      <c r="E1696" s="305" t="s">
        <v>3041</v>
      </c>
      <c r="F1696" s="345" t="s">
        <v>4920</v>
      </c>
      <c r="G1696" s="351" t="s">
        <v>31</v>
      </c>
      <c r="H1696" s="437">
        <v>3138</v>
      </c>
      <c r="I1696" s="119">
        <v>13234</v>
      </c>
      <c r="J1696" s="137" t="s">
        <v>4405</v>
      </c>
      <c r="K1696" s="118" t="s">
        <v>17</v>
      </c>
      <c r="L1696" s="146">
        <v>22100</v>
      </c>
      <c r="M1696" s="123">
        <v>7.04</v>
      </c>
      <c r="N1696" s="118" t="s">
        <v>2486</v>
      </c>
      <c r="O1696" s="71" t="s">
        <v>4405</v>
      </c>
      <c r="P1696" s="71" t="s">
        <v>4405</v>
      </c>
      <c r="Q1696" s="71" t="s">
        <v>4405</v>
      </c>
      <c r="R1696" s="73" t="s">
        <v>4405</v>
      </c>
      <c r="S1696" s="357" t="s">
        <v>4368</v>
      </c>
      <c r="T1696" s="357" t="str">
        <f>IF(ISNA(VLOOKUP(A1696,Sheet1!B$3:C$1266,2,FALSE)=TRUE),"NC",VLOOKUP(A1696,Sheet1!B$3:C$1266,2,FALSE))</f>
        <v>Regulated</v>
      </c>
      <c r="U1696" s="385">
        <f>IF(ISNA(VLOOKUP($A1696,Sheet1!$B$3:$AH$1266,Sheet1!E$1+(Sheet1!$A$1-1)*10,FALSE))=TRUE,"---",IF(VLOOKUP($A1696,Sheet1!$B$3:$AH$1266,Sheet1!E$1+(Sheet1!$A$1-1)*10,FALSE)="---","---", (ROUND(VLOOKUP($A1696,Sheet1!$B$3:$AH$1266,Sheet1!E$1+(Sheet1!$A$1-1)*10,FALSE),IF(VLOOKUP($A1696,Sheet1!$B$3:$AH$1266,Sheet1!E$1+(Sheet1!$A$1-1)*10,FALSE)&gt;99999,-3,IF(VLOOKUP($A1696,Sheet1!$B$3:$AH$1266,Sheet1!E$1+(Sheet1!$A$1-1)*10,FALSE)&gt;9999,-2,IF(VLOOKUP($A1696,Sheet1!$B$3:$AH$1266,Sheet1!E$1+(Sheet1!$A$1-1)*10,FALSE)&gt;999,-1,0)))))))</f>
        <v>8690</v>
      </c>
      <c r="V1696" s="385">
        <f>IF(ISNA(VLOOKUP($A1696,Sheet1!$B$3:$AH$1266,Sheet1!F$1+(Sheet1!$A$1-1)*10,FALSE))=TRUE,"---",IF(VLOOKUP($A1696,Sheet1!$B$3:$AH$1266,Sheet1!F$1+(Sheet1!$A$1-1)*10,FALSE)="---","---", (ROUND(VLOOKUP($A1696,Sheet1!$B$3:$AH$1266,Sheet1!F$1+(Sheet1!$A$1-1)*10,FALSE),IF(VLOOKUP($A1696,Sheet1!$B$3:$AH$1266,Sheet1!F$1+(Sheet1!$A$1-1)*10,FALSE)&gt;99999,-3,IF(VLOOKUP($A1696,Sheet1!$B$3:$AH$1266,Sheet1!F$1+(Sheet1!$A$1-1)*10,FALSE)&gt;9999,-2,IF(VLOOKUP($A1696,Sheet1!$B$3:$AH$1266,Sheet1!F$1+(Sheet1!$A$1-1)*10,FALSE)&gt;999,-1,0)))))))</f>
        <v>9660</v>
      </c>
      <c r="W1696" s="385">
        <f>IF(ISNA(VLOOKUP($A1696,Sheet1!$B$3:$AH$1266,Sheet1!G$1+(Sheet1!$A$1-1)*10,FALSE))=TRUE,"---",IF(VLOOKUP($A1696,Sheet1!$B$3:$AH$1266,Sheet1!G$1+(Sheet1!$A$1-1)*10,FALSE)="---","---", (ROUND(VLOOKUP($A1696,Sheet1!$B$3:$AH$1266,Sheet1!G$1+(Sheet1!$A$1-1)*10,FALSE),IF(VLOOKUP($A1696,Sheet1!$B$3:$AH$1266,Sheet1!G$1+(Sheet1!$A$1-1)*10,FALSE)&gt;99999,-3,IF(VLOOKUP($A1696,Sheet1!$B$3:$AH$1266,Sheet1!G$1+(Sheet1!$A$1-1)*10,FALSE)&gt;9999,-2,IF(VLOOKUP($A1696,Sheet1!$B$3:$AH$1266,Sheet1!G$1+(Sheet1!$A$1-1)*10,FALSE)&gt;999,-1,0)))))))</f>
        <v>10800</v>
      </c>
      <c r="X1696" s="385">
        <f>IF(ISNA(VLOOKUP($A1696,Sheet1!$B$3:$AH$1266,Sheet1!H$1+(Sheet1!$A$1-1)*10,FALSE))=TRUE,"---",IF(VLOOKUP($A1696,Sheet1!$B$3:$AH$1266,Sheet1!H$1+(Sheet1!$A$1-1)*10,FALSE)="---","---", (ROUND(VLOOKUP($A1696,Sheet1!$B$3:$AH$1266,Sheet1!H$1+(Sheet1!$A$1-1)*10,FALSE),IF(VLOOKUP($A1696,Sheet1!$B$3:$AH$1266,Sheet1!H$1+(Sheet1!$A$1-1)*10,FALSE)&gt;99999,-3,IF(VLOOKUP($A1696,Sheet1!$B$3:$AH$1266,Sheet1!H$1+(Sheet1!$A$1-1)*10,FALSE)&gt;9999,-2,IF(VLOOKUP($A1696,Sheet1!$B$3:$AH$1266,Sheet1!H$1+(Sheet1!$A$1-1)*10,FALSE)&gt;999,-1,0)))))))</f>
        <v>13400</v>
      </c>
      <c r="Y1696" s="385">
        <f>IF(ISNA(VLOOKUP($A1696,Sheet1!$B$3:$AH$1266,Sheet1!I$1+(Sheet1!$A$1-1)*10,FALSE))=TRUE,"---",IF(VLOOKUP($A1696,Sheet1!$B$3:$AH$1266,Sheet1!I$1+(Sheet1!$A$1-1)*10,FALSE)="---","---", (ROUND(VLOOKUP($A1696,Sheet1!$B$3:$AH$1266,Sheet1!I$1+(Sheet1!$A$1-1)*10,FALSE),IF(VLOOKUP($A1696,Sheet1!$B$3:$AH$1266,Sheet1!I$1+(Sheet1!$A$1-1)*10,FALSE)&gt;99999,-3,IF(VLOOKUP($A1696,Sheet1!$B$3:$AH$1266,Sheet1!I$1+(Sheet1!$A$1-1)*10,FALSE)&gt;9999,-2,IF(VLOOKUP($A1696,Sheet1!$B$3:$AH$1266,Sheet1!I$1+(Sheet1!$A$1-1)*10,FALSE)&gt;999,-1,0)))))))</f>
        <v>15100</v>
      </c>
      <c r="Z1696" s="385">
        <f>IF(ISNA(VLOOKUP($A1696,Sheet1!$B$3:$AH$1266,Sheet1!J$1+(Sheet1!$A$1-1)*10,FALSE))=TRUE,"---",IF(VLOOKUP($A1696,Sheet1!$B$3:$AH$1266,Sheet1!J$1+(Sheet1!$A$1-1)*10,FALSE)="---","---", (ROUND(VLOOKUP($A1696,Sheet1!$B$3:$AH$1266,Sheet1!J$1+(Sheet1!$A$1-1)*10,FALSE),IF(VLOOKUP($A1696,Sheet1!$B$3:$AH$1266,Sheet1!J$1+(Sheet1!$A$1-1)*10,FALSE)&gt;99999,-3,IF(VLOOKUP($A1696,Sheet1!$B$3:$AH$1266,Sheet1!J$1+(Sheet1!$A$1-1)*10,FALSE)&gt;9999,-2,IF(VLOOKUP($A1696,Sheet1!$B$3:$AH$1266,Sheet1!J$1+(Sheet1!$A$1-1)*10,FALSE)&gt;999,-1,0)))))))</f>
        <v>17100</v>
      </c>
      <c r="AA1696" s="385">
        <f>IF(ISNA(VLOOKUP($A1696,Sheet1!$B$3:$AH$1266,Sheet1!K$1+(Sheet1!$A$1-1)*10,FALSE))=TRUE,"---",IF(VLOOKUP($A1696,Sheet1!$B$3:$AH$1266,Sheet1!K$1+(Sheet1!$A$1-1)*10,FALSE)="---","---", (ROUND(VLOOKUP($A1696,Sheet1!$B$3:$AH$1266,Sheet1!K$1+(Sheet1!$A$1-1)*10,FALSE),IF(VLOOKUP($A1696,Sheet1!$B$3:$AH$1266,Sheet1!K$1+(Sheet1!$A$1-1)*10,FALSE)&gt;99999,-3,IF(VLOOKUP($A1696,Sheet1!$B$3:$AH$1266,Sheet1!K$1+(Sheet1!$A$1-1)*10,FALSE)&gt;9999,-2,IF(VLOOKUP($A1696,Sheet1!$B$3:$AH$1266,Sheet1!K$1+(Sheet1!$A$1-1)*10,FALSE)&gt;999,-1,0)))))))</f>
        <v>18500</v>
      </c>
      <c r="AB1696" s="385">
        <f>IF(ISNA(VLOOKUP($A1696,Sheet1!$B$3:$AH$1266,Sheet1!L$1+(Sheet1!$A$1-1)*10,FALSE))=TRUE,"---",IF(VLOOKUP($A1696,Sheet1!$B$3:$AH$1266,Sheet1!L$1+(Sheet1!$A$1-1)*10,FALSE)="---","---", (ROUND(VLOOKUP($A1696,Sheet1!$B$3:$AH$1266,Sheet1!L$1+(Sheet1!$A$1-1)*10,FALSE),IF(VLOOKUP($A1696,Sheet1!$B$3:$AH$1266,Sheet1!L$1+(Sheet1!$A$1-1)*10,FALSE)&gt;99999,-3,IF(VLOOKUP($A1696,Sheet1!$B$3:$AH$1266,Sheet1!L$1+(Sheet1!$A$1-1)*10,FALSE)&gt;9999,-2,IF(VLOOKUP($A1696,Sheet1!$B$3:$AH$1266,Sheet1!L$1+(Sheet1!$A$1-1)*10,FALSE)&gt;999,-1,0)))))))</f>
        <v>19900</v>
      </c>
      <c r="AC1696" s="385">
        <f>IF(ISNA(VLOOKUP($A1696,Sheet1!$B$3:$AH$1266,Sheet1!M$1+(Sheet1!$A$1-1)*10,FALSE))=TRUE,"---",IF(VLOOKUP($A1696,Sheet1!$B$3:$AH$1266,Sheet1!M$1+(Sheet1!$A$1-1)*10,FALSE)="---","---", (ROUND(VLOOKUP($A1696,Sheet1!$B$3:$AH$1266,Sheet1!M$1+(Sheet1!$A$1-1)*10,FALSE),IF(VLOOKUP($A1696,Sheet1!$B$3:$AH$1266,Sheet1!M$1+(Sheet1!$A$1-1)*10,FALSE)&gt;99999,-3,IF(VLOOKUP($A1696,Sheet1!$B$3:$AH$1266,Sheet1!M$1+(Sheet1!$A$1-1)*10,FALSE)&gt;9999,-2,IF(VLOOKUP($A1696,Sheet1!$B$3:$AH$1266,Sheet1!M$1+(Sheet1!$A$1-1)*10,FALSE)&gt;999,-1,0)))))))</f>
        <v>21300</v>
      </c>
      <c r="AD1696" s="385">
        <f>IF(ISNA(VLOOKUP($A1696,Sheet1!$B$3:$AH$1266,Sheet1!N$1+(Sheet1!$A$1-1)*10,FALSE))=TRUE,"---",IF(VLOOKUP($A1696,Sheet1!$B$3:$AH$1266,Sheet1!N$1+(Sheet1!$A$1-1)*10,FALSE)="---","---", (ROUND(VLOOKUP($A1696,Sheet1!$B$3:$AH$1266,Sheet1!N$1+(Sheet1!$A$1-1)*10,FALSE),IF(VLOOKUP($A1696,Sheet1!$B$3:$AH$1266,Sheet1!N$1+(Sheet1!$A$1-1)*10,FALSE)&gt;99999,-3,IF(VLOOKUP($A1696,Sheet1!$B$3:$AH$1266,Sheet1!N$1+(Sheet1!$A$1-1)*10,FALSE)&gt;9999,-2,IF(VLOOKUP($A1696,Sheet1!$B$3:$AH$1266,Sheet1!N$1+(Sheet1!$A$1-1)*10,FALSE)&gt;999,-1,0)))))))</f>
        <v>23100</v>
      </c>
    </row>
    <row r="1697" spans="1:30" ht="25.5" customHeight="1" x14ac:dyDescent="0.25">
      <c r="A1697" s="304"/>
      <c r="B1697" s="346"/>
      <c r="C1697" s="304"/>
      <c r="D1697" s="304"/>
      <c r="E1697" s="305" t="e">
        <v>#N/A</v>
      </c>
      <c r="F1697" s="346"/>
      <c r="G1697" s="352"/>
      <c r="H1697" s="437"/>
      <c r="I1697" s="119">
        <v>34086</v>
      </c>
      <c r="J1697" s="124">
        <v>9.6300000000000008</v>
      </c>
      <c r="K1697" s="121" t="s">
        <v>4405</v>
      </c>
      <c r="L1697" s="122">
        <v>18100</v>
      </c>
      <c r="M1697" s="123">
        <v>5.77</v>
      </c>
      <c r="N1697" s="118" t="s">
        <v>387</v>
      </c>
      <c r="O1697" s="71" t="s">
        <v>4405</v>
      </c>
      <c r="P1697" s="71" t="s">
        <v>4405</v>
      </c>
      <c r="Q1697" s="71" t="s">
        <v>4405</v>
      </c>
      <c r="R1697" s="73" t="s">
        <v>4405</v>
      </c>
      <c r="S1697" s="357" t="e">
        <v>#N/A</v>
      </c>
      <c r="T1697" s="357" t="str">
        <f>IF(ISNA(VLOOKUP(A1697,Sheet1!B$3:C$1266,2,FALSE)=TRUE),"ND",VLOOKUP(A1697,Sheet1!B$3:C$1266,2,FALSE))</f>
        <v>ND</v>
      </c>
      <c r="U1697" s="385" t="str">
        <f>IF(ISNA(VLOOKUP($A1697,Sheet1!$B$3:$AH$1266,Sheet1!E$1+(Sheet1!$A$1-1)*10,FALSE))=TRUE,"---",IF(VLOOKUP($A1697,Sheet1!$B$3:$AH$1266,Sheet1!E$1+(Sheet1!$A$1-1)*10,FALSE)="---","---", (ROUND(VLOOKUP($A1697,Sheet1!$B$3:$AH$1266,Sheet1!E$1+(Sheet1!$A$1-1)*10,FALSE),IF(VLOOKUP($A1697,Sheet1!$B$3:$AH$1266,Sheet1!E$1+(Sheet1!$A$1-1)*10,FALSE)&gt;99999,-3,IF(VLOOKUP($A1697,Sheet1!$B$3:$AH$1266,Sheet1!E$1+(Sheet1!$A$1-1)*10,FALSE)&gt;9999,-2,IF(VLOOKUP($A1697,Sheet1!$B$3:$AH$1266,Sheet1!E$1+(Sheet1!$A$1-1)*10,FALSE)&gt;999,-1,0)))))))</f>
        <v>---</v>
      </c>
      <c r="V1697" s="385" t="str">
        <f>IF(ISNA(VLOOKUP($A1697,Sheet1!$B$3:$AH$1266,Sheet1!F$1+(Sheet1!$A$1-1)*10,FALSE))=TRUE,"---",IF(VLOOKUP($A1697,Sheet1!$B$3:$AH$1266,Sheet1!F$1+(Sheet1!$A$1-1)*10,FALSE)="---","---", (ROUND(VLOOKUP($A1697,Sheet1!$B$3:$AH$1266,Sheet1!F$1+(Sheet1!$A$1-1)*10,FALSE),IF(VLOOKUP($A1697,Sheet1!$B$3:$AH$1266,Sheet1!F$1+(Sheet1!$A$1-1)*10,FALSE)&gt;99999,-3,IF(VLOOKUP($A1697,Sheet1!$B$3:$AH$1266,Sheet1!F$1+(Sheet1!$A$1-1)*10,FALSE)&gt;9999,-2,IF(VLOOKUP($A1697,Sheet1!$B$3:$AH$1266,Sheet1!F$1+(Sheet1!$A$1-1)*10,FALSE)&gt;999,-1,0)))))))</f>
        <v>---</v>
      </c>
      <c r="W1697" s="385" t="str">
        <f>IF(ISNA(VLOOKUP($A1697,Sheet1!$B$3:$AH$1266,Sheet1!G$1+(Sheet1!$A$1-1)*10,FALSE))=TRUE,"---",IF(VLOOKUP($A1697,Sheet1!$B$3:$AH$1266,Sheet1!G$1+(Sheet1!$A$1-1)*10,FALSE)="---","---", (ROUND(VLOOKUP($A1697,Sheet1!$B$3:$AH$1266,Sheet1!G$1+(Sheet1!$A$1-1)*10,FALSE),IF(VLOOKUP($A1697,Sheet1!$B$3:$AH$1266,Sheet1!G$1+(Sheet1!$A$1-1)*10,FALSE)&gt;99999,-3,IF(VLOOKUP($A1697,Sheet1!$B$3:$AH$1266,Sheet1!G$1+(Sheet1!$A$1-1)*10,FALSE)&gt;9999,-2,IF(VLOOKUP($A1697,Sheet1!$B$3:$AH$1266,Sheet1!G$1+(Sheet1!$A$1-1)*10,FALSE)&gt;999,-1,0)))))))</f>
        <v>---</v>
      </c>
      <c r="X1697" s="385" t="str">
        <f>IF(ISNA(VLOOKUP($A1697,Sheet1!$B$3:$AH$1266,Sheet1!H$1+(Sheet1!$A$1-1)*10,FALSE))=TRUE,"---",IF(VLOOKUP($A1697,Sheet1!$B$3:$AH$1266,Sheet1!H$1+(Sheet1!$A$1-1)*10,FALSE)="---","---", (ROUND(VLOOKUP($A1697,Sheet1!$B$3:$AH$1266,Sheet1!H$1+(Sheet1!$A$1-1)*10,FALSE),IF(VLOOKUP($A1697,Sheet1!$B$3:$AH$1266,Sheet1!H$1+(Sheet1!$A$1-1)*10,FALSE)&gt;99999,-3,IF(VLOOKUP($A1697,Sheet1!$B$3:$AH$1266,Sheet1!H$1+(Sheet1!$A$1-1)*10,FALSE)&gt;9999,-2,IF(VLOOKUP($A1697,Sheet1!$B$3:$AH$1266,Sheet1!H$1+(Sheet1!$A$1-1)*10,FALSE)&gt;999,-1,0)))))))</f>
        <v>---</v>
      </c>
      <c r="Y1697" s="385" t="str">
        <f>IF(ISNA(VLOOKUP($A1697,Sheet1!$B$3:$AH$1266,Sheet1!I$1+(Sheet1!$A$1-1)*10,FALSE))=TRUE,"---",IF(VLOOKUP($A1697,Sheet1!$B$3:$AH$1266,Sheet1!I$1+(Sheet1!$A$1-1)*10,FALSE)="---","---", (ROUND(VLOOKUP($A1697,Sheet1!$B$3:$AH$1266,Sheet1!I$1+(Sheet1!$A$1-1)*10,FALSE),IF(VLOOKUP($A1697,Sheet1!$B$3:$AH$1266,Sheet1!I$1+(Sheet1!$A$1-1)*10,FALSE)&gt;99999,-3,IF(VLOOKUP($A1697,Sheet1!$B$3:$AH$1266,Sheet1!I$1+(Sheet1!$A$1-1)*10,FALSE)&gt;9999,-2,IF(VLOOKUP($A1697,Sheet1!$B$3:$AH$1266,Sheet1!I$1+(Sheet1!$A$1-1)*10,FALSE)&gt;999,-1,0)))))))</f>
        <v>---</v>
      </c>
      <c r="Z1697" s="385" t="str">
        <f>IF(ISNA(VLOOKUP($A1697,Sheet1!$B$3:$AH$1266,Sheet1!J$1+(Sheet1!$A$1-1)*10,FALSE))=TRUE,"---",IF(VLOOKUP($A1697,Sheet1!$B$3:$AH$1266,Sheet1!J$1+(Sheet1!$A$1-1)*10,FALSE)="---","---", (ROUND(VLOOKUP($A1697,Sheet1!$B$3:$AH$1266,Sheet1!J$1+(Sheet1!$A$1-1)*10,FALSE),IF(VLOOKUP($A1697,Sheet1!$B$3:$AH$1266,Sheet1!J$1+(Sheet1!$A$1-1)*10,FALSE)&gt;99999,-3,IF(VLOOKUP($A1697,Sheet1!$B$3:$AH$1266,Sheet1!J$1+(Sheet1!$A$1-1)*10,FALSE)&gt;9999,-2,IF(VLOOKUP($A1697,Sheet1!$B$3:$AH$1266,Sheet1!J$1+(Sheet1!$A$1-1)*10,FALSE)&gt;999,-1,0)))))))</f>
        <v>---</v>
      </c>
      <c r="AA1697" s="385" t="str">
        <f>IF(ISNA(VLOOKUP($A1697,Sheet1!$B$3:$AH$1266,Sheet1!K$1+(Sheet1!$A$1-1)*10,FALSE))=TRUE,"---",IF(VLOOKUP($A1697,Sheet1!$B$3:$AH$1266,Sheet1!K$1+(Sheet1!$A$1-1)*10,FALSE)="---","---", (ROUND(VLOOKUP($A1697,Sheet1!$B$3:$AH$1266,Sheet1!K$1+(Sheet1!$A$1-1)*10,FALSE),IF(VLOOKUP($A1697,Sheet1!$B$3:$AH$1266,Sheet1!K$1+(Sheet1!$A$1-1)*10,FALSE)&gt;99999,-3,IF(VLOOKUP($A1697,Sheet1!$B$3:$AH$1266,Sheet1!K$1+(Sheet1!$A$1-1)*10,FALSE)&gt;9999,-2,IF(VLOOKUP($A1697,Sheet1!$B$3:$AH$1266,Sheet1!K$1+(Sheet1!$A$1-1)*10,FALSE)&gt;999,-1,0)))))))</f>
        <v>---</v>
      </c>
      <c r="AB1697" s="385" t="str">
        <f>IF(ISNA(VLOOKUP($A1697,Sheet1!$B$3:$AH$1266,Sheet1!L$1+(Sheet1!$A$1-1)*10,FALSE))=TRUE,"---",IF(VLOOKUP($A1697,Sheet1!$B$3:$AH$1266,Sheet1!L$1+(Sheet1!$A$1-1)*10,FALSE)="---","---", (ROUND(VLOOKUP($A1697,Sheet1!$B$3:$AH$1266,Sheet1!L$1+(Sheet1!$A$1-1)*10,FALSE),IF(VLOOKUP($A1697,Sheet1!$B$3:$AH$1266,Sheet1!L$1+(Sheet1!$A$1-1)*10,FALSE)&gt;99999,-3,IF(VLOOKUP($A1697,Sheet1!$B$3:$AH$1266,Sheet1!L$1+(Sheet1!$A$1-1)*10,FALSE)&gt;9999,-2,IF(VLOOKUP($A1697,Sheet1!$B$3:$AH$1266,Sheet1!L$1+(Sheet1!$A$1-1)*10,FALSE)&gt;999,-1,0)))))))</f>
        <v>---</v>
      </c>
      <c r="AC1697" s="385" t="str">
        <f>IF(ISNA(VLOOKUP($A1697,Sheet1!$B$3:$AH$1266,Sheet1!M$1+(Sheet1!$A$1-1)*10,FALSE))=TRUE,"---",IF(VLOOKUP($A1697,Sheet1!$B$3:$AH$1266,Sheet1!M$1+(Sheet1!$A$1-1)*10,FALSE)="---","---", (ROUND(VLOOKUP($A1697,Sheet1!$B$3:$AH$1266,Sheet1!M$1+(Sheet1!$A$1-1)*10,FALSE),IF(VLOOKUP($A1697,Sheet1!$B$3:$AH$1266,Sheet1!M$1+(Sheet1!$A$1-1)*10,FALSE)&gt;99999,-3,IF(VLOOKUP($A1697,Sheet1!$B$3:$AH$1266,Sheet1!M$1+(Sheet1!$A$1-1)*10,FALSE)&gt;9999,-2,IF(VLOOKUP($A1697,Sheet1!$B$3:$AH$1266,Sheet1!M$1+(Sheet1!$A$1-1)*10,FALSE)&gt;999,-1,0)))))))</f>
        <v>---</v>
      </c>
      <c r="AD1697" s="385" t="str">
        <f>IF(ISNA(VLOOKUP($A1697,Sheet1!$B$3:$AH$1266,Sheet1!N$1+(Sheet1!$A$1-1)*10,FALSE))=TRUE,"---",IF(VLOOKUP($A1697,Sheet1!$B$3:$AH$1266,Sheet1!N$1+(Sheet1!$A$1-1)*10,FALSE)="---","---", (ROUND(VLOOKUP($A1697,Sheet1!$B$3:$AH$1266,Sheet1!N$1+(Sheet1!$A$1-1)*10,FALSE),IF(VLOOKUP($A1697,Sheet1!$B$3:$AH$1266,Sheet1!N$1+(Sheet1!$A$1-1)*10,FALSE)&gt;99999,-3,IF(VLOOKUP($A1697,Sheet1!$B$3:$AH$1266,Sheet1!N$1+(Sheet1!$A$1-1)*10,FALSE)&gt;9999,-2,IF(VLOOKUP($A1697,Sheet1!$B$3:$AH$1266,Sheet1!N$1+(Sheet1!$A$1-1)*10,FALSE)&gt;999,-1,0)))))))</f>
        <v>---</v>
      </c>
    </row>
    <row r="1698" spans="1:30" ht="25.5" customHeight="1" x14ac:dyDescent="0.25">
      <c r="A1698" s="125" t="s">
        <v>2487</v>
      </c>
      <c r="B1698" s="126" t="s">
        <v>2488</v>
      </c>
      <c r="C1698" s="125">
        <v>430715.9</v>
      </c>
      <c r="D1698" s="125">
        <v>761509.2</v>
      </c>
      <c r="E1698" s="70" t="s">
        <v>3041</v>
      </c>
      <c r="F1698" s="52" t="s">
        <v>4921</v>
      </c>
      <c r="G1698" s="127" t="s">
        <v>31</v>
      </c>
      <c r="H1698" s="163">
        <v>3158</v>
      </c>
      <c r="I1698" s="112">
        <v>38450</v>
      </c>
      <c r="J1698" s="140" t="s">
        <v>4405</v>
      </c>
      <c r="K1698" s="127" t="s">
        <v>17</v>
      </c>
      <c r="L1698" s="115">
        <v>5200</v>
      </c>
      <c r="M1698" s="116">
        <v>1.65</v>
      </c>
      <c r="N1698" s="127" t="s">
        <v>387</v>
      </c>
      <c r="O1698" s="68" t="s">
        <v>4405</v>
      </c>
      <c r="P1698" s="68" t="s">
        <v>4405</v>
      </c>
      <c r="Q1698" s="68" t="s">
        <v>4405</v>
      </c>
      <c r="R1698" s="74" t="s">
        <v>4405</v>
      </c>
      <c r="S1698" s="64">
        <v>6</v>
      </c>
      <c r="T1698" s="64" t="str">
        <f>IF(ISNA(VLOOKUP(A1698,Sheet1!B$3:C$1266,2,FALSE)=TRUE),"NC",VLOOKUP(A1698,Sheet1!B$3:C$1266,2,FALSE))</f>
        <v>Regulated*</v>
      </c>
      <c r="U1698" s="65">
        <f>IF(ISNA(VLOOKUP($A1698,Sheet1!$B$3:$AH$1266,Sheet1!E$1+(Sheet1!$A$1-1)*10,FALSE))=TRUE,"---",IF(VLOOKUP($A1698,Sheet1!$B$3:$AH$1266,Sheet1!E$1+(Sheet1!$A$1-1)*10,FALSE)="---","---", (ROUND(VLOOKUP($A1698,Sheet1!$B$3:$AH$1266,Sheet1!E$1+(Sheet1!$A$1-1)*10,FALSE),IF(VLOOKUP($A1698,Sheet1!$B$3:$AH$1266,Sheet1!E$1+(Sheet1!$A$1-1)*10,FALSE)&gt;99999,-3,IF(VLOOKUP($A1698,Sheet1!$B$3:$AH$1266,Sheet1!E$1+(Sheet1!$A$1-1)*10,FALSE)&gt;9999,-2,IF(VLOOKUP($A1698,Sheet1!$B$3:$AH$1266,Sheet1!E$1+(Sheet1!$A$1-1)*10,FALSE)&gt;999,-1,0)))))))</f>
        <v>8740</v>
      </c>
      <c r="V1698" s="65">
        <f>IF(ISNA(VLOOKUP($A1698,Sheet1!$B$3:$AH$1266,Sheet1!F$1+(Sheet1!$A$1-1)*10,FALSE))=TRUE,"---",IF(VLOOKUP($A1698,Sheet1!$B$3:$AH$1266,Sheet1!F$1+(Sheet1!$A$1-1)*10,FALSE)="---","---", (ROUND(VLOOKUP($A1698,Sheet1!$B$3:$AH$1266,Sheet1!F$1+(Sheet1!$A$1-1)*10,FALSE),IF(VLOOKUP($A1698,Sheet1!$B$3:$AH$1266,Sheet1!F$1+(Sheet1!$A$1-1)*10,FALSE)&gt;99999,-3,IF(VLOOKUP($A1698,Sheet1!$B$3:$AH$1266,Sheet1!F$1+(Sheet1!$A$1-1)*10,FALSE)&gt;9999,-2,IF(VLOOKUP($A1698,Sheet1!$B$3:$AH$1266,Sheet1!F$1+(Sheet1!$A$1-1)*10,FALSE)&gt;999,-1,0)))))))</f>
        <v>9700</v>
      </c>
      <c r="W1698" s="65">
        <f>IF(ISNA(VLOOKUP($A1698,Sheet1!$B$3:$AH$1266,Sheet1!G$1+(Sheet1!$A$1-1)*10,FALSE))=TRUE,"---",IF(VLOOKUP($A1698,Sheet1!$B$3:$AH$1266,Sheet1!G$1+(Sheet1!$A$1-1)*10,FALSE)="---","---", (ROUND(VLOOKUP($A1698,Sheet1!$B$3:$AH$1266,Sheet1!G$1+(Sheet1!$A$1-1)*10,FALSE),IF(VLOOKUP($A1698,Sheet1!$B$3:$AH$1266,Sheet1!G$1+(Sheet1!$A$1-1)*10,FALSE)&gt;99999,-3,IF(VLOOKUP($A1698,Sheet1!$B$3:$AH$1266,Sheet1!G$1+(Sheet1!$A$1-1)*10,FALSE)&gt;9999,-2,IF(VLOOKUP($A1698,Sheet1!$B$3:$AH$1266,Sheet1!G$1+(Sheet1!$A$1-1)*10,FALSE)&gt;999,-1,0)))))))</f>
        <v>10800</v>
      </c>
      <c r="X1698" s="65">
        <f>IF(ISNA(VLOOKUP($A1698,Sheet1!$B$3:$AH$1266,Sheet1!H$1+(Sheet1!$A$1-1)*10,FALSE))=TRUE,"---",IF(VLOOKUP($A1698,Sheet1!$B$3:$AH$1266,Sheet1!H$1+(Sheet1!$A$1-1)*10,FALSE)="---","---", (ROUND(VLOOKUP($A1698,Sheet1!$B$3:$AH$1266,Sheet1!H$1+(Sheet1!$A$1-1)*10,FALSE),IF(VLOOKUP($A1698,Sheet1!$B$3:$AH$1266,Sheet1!H$1+(Sheet1!$A$1-1)*10,FALSE)&gt;99999,-3,IF(VLOOKUP($A1698,Sheet1!$B$3:$AH$1266,Sheet1!H$1+(Sheet1!$A$1-1)*10,FALSE)&gt;9999,-2,IF(VLOOKUP($A1698,Sheet1!$B$3:$AH$1266,Sheet1!H$1+(Sheet1!$A$1-1)*10,FALSE)&gt;999,-1,0)))))))</f>
        <v>13500</v>
      </c>
      <c r="Y1698" s="65">
        <f>IF(ISNA(VLOOKUP($A1698,Sheet1!$B$3:$AH$1266,Sheet1!I$1+(Sheet1!$A$1-1)*10,FALSE))=TRUE,"---",IF(VLOOKUP($A1698,Sheet1!$B$3:$AH$1266,Sheet1!I$1+(Sheet1!$A$1-1)*10,FALSE)="---","---", (ROUND(VLOOKUP($A1698,Sheet1!$B$3:$AH$1266,Sheet1!I$1+(Sheet1!$A$1-1)*10,FALSE),IF(VLOOKUP($A1698,Sheet1!$B$3:$AH$1266,Sheet1!I$1+(Sheet1!$A$1-1)*10,FALSE)&gt;99999,-3,IF(VLOOKUP($A1698,Sheet1!$B$3:$AH$1266,Sheet1!I$1+(Sheet1!$A$1-1)*10,FALSE)&gt;9999,-2,IF(VLOOKUP($A1698,Sheet1!$B$3:$AH$1266,Sheet1!I$1+(Sheet1!$A$1-1)*10,FALSE)&gt;999,-1,0)))))))</f>
        <v>15200</v>
      </c>
      <c r="Z1698" s="65">
        <f>IF(ISNA(VLOOKUP($A1698,Sheet1!$B$3:$AH$1266,Sheet1!J$1+(Sheet1!$A$1-1)*10,FALSE))=TRUE,"---",IF(VLOOKUP($A1698,Sheet1!$B$3:$AH$1266,Sheet1!J$1+(Sheet1!$A$1-1)*10,FALSE)="---","---", (ROUND(VLOOKUP($A1698,Sheet1!$B$3:$AH$1266,Sheet1!J$1+(Sheet1!$A$1-1)*10,FALSE),IF(VLOOKUP($A1698,Sheet1!$B$3:$AH$1266,Sheet1!J$1+(Sheet1!$A$1-1)*10,FALSE)&gt;99999,-3,IF(VLOOKUP($A1698,Sheet1!$B$3:$AH$1266,Sheet1!J$1+(Sheet1!$A$1-1)*10,FALSE)&gt;9999,-2,IF(VLOOKUP($A1698,Sheet1!$B$3:$AH$1266,Sheet1!J$1+(Sheet1!$A$1-1)*10,FALSE)&gt;999,-1,0)))))))</f>
        <v>17200</v>
      </c>
      <c r="AA1698" s="65">
        <f>IF(ISNA(VLOOKUP($A1698,Sheet1!$B$3:$AH$1266,Sheet1!K$1+(Sheet1!$A$1-1)*10,FALSE))=TRUE,"---",IF(VLOOKUP($A1698,Sheet1!$B$3:$AH$1266,Sheet1!K$1+(Sheet1!$A$1-1)*10,FALSE)="---","---", (ROUND(VLOOKUP($A1698,Sheet1!$B$3:$AH$1266,Sheet1!K$1+(Sheet1!$A$1-1)*10,FALSE),IF(VLOOKUP($A1698,Sheet1!$B$3:$AH$1266,Sheet1!K$1+(Sheet1!$A$1-1)*10,FALSE)&gt;99999,-3,IF(VLOOKUP($A1698,Sheet1!$B$3:$AH$1266,Sheet1!K$1+(Sheet1!$A$1-1)*10,FALSE)&gt;9999,-2,IF(VLOOKUP($A1698,Sheet1!$B$3:$AH$1266,Sheet1!K$1+(Sheet1!$A$1-1)*10,FALSE)&gt;999,-1,0)))))))</f>
        <v>18600</v>
      </c>
      <c r="AB1698" s="65">
        <f>IF(ISNA(VLOOKUP($A1698,Sheet1!$B$3:$AH$1266,Sheet1!L$1+(Sheet1!$A$1-1)*10,FALSE))=TRUE,"---",IF(VLOOKUP($A1698,Sheet1!$B$3:$AH$1266,Sheet1!L$1+(Sheet1!$A$1-1)*10,FALSE)="---","---", (ROUND(VLOOKUP($A1698,Sheet1!$B$3:$AH$1266,Sheet1!L$1+(Sheet1!$A$1-1)*10,FALSE),IF(VLOOKUP($A1698,Sheet1!$B$3:$AH$1266,Sheet1!L$1+(Sheet1!$A$1-1)*10,FALSE)&gt;99999,-3,IF(VLOOKUP($A1698,Sheet1!$B$3:$AH$1266,Sheet1!L$1+(Sheet1!$A$1-1)*10,FALSE)&gt;9999,-2,IF(VLOOKUP($A1698,Sheet1!$B$3:$AH$1266,Sheet1!L$1+(Sheet1!$A$1-1)*10,FALSE)&gt;999,-1,0)))))))</f>
        <v>20000</v>
      </c>
      <c r="AC1698" s="65">
        <f>IF(ISNA(VLOOKUP($A1698,Sheet1!$B$3:$AH$1266,Sheet1!M$1+(Sheet1!$A$1-1)*10,FALSE))=TRUE,"---",IF(VLOOKUP($A1698,Sheet1!$B$3:$AH$1266,Sheet1!M$1+(Sheet1!$A$1-1)*10,FALSE)="---","---", (ROUND(VLOOKUP($A1698,Sheet1!$B$3:$AH$1266,Sheet1!M$1+(Sheet1!$A$1-1)*10,FALSE),IF(VLOOKUP($A1698,Sheet1!$B$3:$AH$1266,Sheet1!M$1+(Sheet1!$A$1-1)*10,FALSE)&gt;99999,-3,IF(VLOOKUP($A1698,Sheet1!$B$3:$AH$1266,Sheet1!M$1+(Sheet1!$A$1-1)*10,FALSE)&gt;9999,-2,IF(VLOOKUP($A1698,Sheet1!$B$3:$AH$1266,Sheet1!M$1+(Sheet1!$A$1-1)*10,FALSE)&gt;999,-1,0)))))))</f>
        <v>21400</v>
      </c>
      <c r="AD1698" s="65">
        <f>IF(ISNA(VLOOKUP($A1698,Sheet1!$B$3:$AH$1266,Sheet1!N$1+(Sheet1!$A$1-1)*10,FALSE))=TRUE,"---",IF(VLOOKUP($A1698,Sheet1!$B$3:$AH$1266,Sheet1!N$1+(Sheet1!$A$1-1)*10,FALSE)="---","---", (ROUND(VLOOKUP($A1698,Sheet1!$B$3:$AH$1266,Sheet1!N$1+(Sheet1!$A$1-1)*10,FALSE),IF(VLOOKUP($A1698,Sheet1!$B$3:$AH$1266,Sheet1!N$1+(Sheet1!$A$1-1)*10,FALSE)&gt;99999,-3,IF(VLOOKUP($A1698,Sheet1!$B$3:$AH$1266,Sheet1!N$1+(Sheet1!$A$1-1)*10,FALSE)&gt;9999,-2,IF(VLOOKUP($A1698,Sheet1!$B$3:$AH$1266,Sheet1!N$1+(Sheet1!$A$1-1)*10,FALSE)&gt;999,-1,0)))))))</f>
        <v>23200</v>
      </c>
    </row>
    <row r="1699" spans="1:30" ht="25.5" customHeight="1" x14ac:dyDescent="0.25">
      <c r="A1699" s="304" t="s">
        <v>2489</v>
      </c>
      <c r="B1699" s="393" t="s">
        <v>2490</v>
      </c>
      <c r="C1699" s="304">
        <v>425113</v>
      </c>
      <c r="D1699" s="304">
        <v>760833</v>
      </c>
      <c r="E1699" s="305" t="s">
        <v>3041</v>
      </c>
      <c r="F1699" s="345" t="s">
        <v>4715</v>
      </c>
      <c r="G1699" s="351" t="s">
        <v>31</v>
      </c>
      <c r="H1699" s="348">
        <v>0.26</v>
      </c>
      <c r="I1699" s="119">
        <v>33690</v>
      </c>
      <c r="J1699" s="124">
        <v>1.64</v>
      </c>
      <c r="K1699" s="118" t="s">
        <v>20</v>
      </c>
      <c r="L1699" s="122">
        <v>16</v>
      </c>
      <c r="M1699" s="123">
        <v>62</v>
      </c>
      <c r="N1699" s="121" t="s">
        <v>4405</v>
      </c>
      <c r="O1699" s="71" t="s">
        <v>4405</v>
      </c>
      <c r="P1699" s="71" t="s">
        <v>4405</v>
      </c>
      <c r="Q1699" s="71" t="s">
        <v>4405</v>
      </c>
      <c r="R1699" s="73" t="s">
        <v>4405</v>
      </c>
      <c r="S1699" s="357" t="s">
        <v>4368</v>
      </c>
      <c r="T1699" s="357" t="str">
        <f>IF(ISNA(VLOOKUP(A1699,Sheet1!B$3:C$1266,2,FALSE)=TRUE),"NC",VLOOKUP(A1699,Sheet1!B$3:C$1266,2,FALSE))</f>
        <v>NC</v>
      </c>
      <c r="U1699" s="385" t="str">
        <f>IF(ISNA(VLOOKUP($A1699,Sheet1!$B$3:$AH$1266,Sheet1!E$1+(Sheet1!$A$1-1)*10,FALSE))=TRUE,"---",IF(VLOOKUP($A1699,Sheet1!$B$3:$AH$1266,Sheet1!E$1+(Sheet1!$A$1-1)*10,FALSE)="---","---", (ROUND(VLOOKUP($A1699,Sheet1!$B$3:$AH$1266,Sheet1!E$1+(Sheet1!$A$1-1)*10,FALSE),IF(VLOOKUP($A1699,Sheet1!$B$3:$AH$1266,Sheet1!E$1+(Sheet1!$A$1-1)*10,FALSE)&gt;99999,-3,IF(VLOOKUP($A1699,Sheet1!$B$3:$AH$1266,Sheet1!E$1+(Sheet1!$A$1-1)*10,FALSE)&gt;9999,-2,IF(VLOOKUP($A1699,Sheet1!$B$3:$AH$1266,Sheet1!E$1+(Sheet1!$A$1-1)*10,FALSE)&gt;999,-1,0)))))))</f>
        <v>---</v>
      </c>
      <c r="V1699" s="385" t="str">
        <f>IF(ISNA(VLOOKUP($A1699,Sheet1!$B$3:$AH$1266,Sheet1!F$1+(Sheet1!$A$1-1)*10,FALSE))=TRUE,"---",IF(VLOOKUP($A1699,Sheet1!$B$3:$AH$1266,Sheet1!F$1+(Sheet1!$A$1-1)*10,FALSE)="---","---", (ROUND(VLOOKUP($A1699,Sheet1!$B$3:$AH$1266,Sheet1!F$1+(Sheet1!$A$1-1)*10,FALSE),IF(VLOOKUP($A1699,Sheet1!$B$3:$AH$1266,Sheet1!F$1+(Sheet1!$A$1-1)*10,FALSE)&gt;99999,-3,IF(VLOOKUP($A1699,Sheet1!$B$3:$AH$1266,Sheet1!F$1+(Sheet1!$A$1-1)*10,FALSE)&gt;9999,-2,IF(VLOOKUP($A1699,Sheet1!$B$3:$AH$1266,Sheet1!F$1+(Sheet1!$A$1-1)*10,FALSE)&gt;999,-1,0)))))))</f>
        <v>---</v>
      </c>
      <c r="W1699" s="385" t="str">
        <f>IF(ISNA(VLOOKUP($A1699,Sheet1!$B$3:$AH$1266,Sheet1!G$1+(Sheet1!$A$1-1)*10,FALSE))=TRUE,"---",IF(VLOOKUP($A1699,Sheet1!$B$3:$AH$1266,Sheet1!G$1+(Sheet1!$A$1-1)*10,FALSE)="---","---", (ROUND(VLOOKUP($A1699,Sheet1!$B$3:$AH$1266,Sheet1!G$1+(Sheet1!$A$1-1)*10,FALSE),IF(VLOOKUP($A1699,Sheet1!$B$3:$AH$1266,Sheet1!G$1+(Sheet1!$A$1-1)*10,FALSE)&gt;99999,-3,IF(VLOOKUP($A1699,Sheet1!$B$3:$AH$1266,Sheet1!G$1+(Sheet1!$A$1-1)*10,FALSE)&gt;9999,-2,IF(VLOOKUP($A1699,Sheet1!$B$3:$AH$1266,Sheet1!G$1+(Sheet1!$A$1-1)*10,FALSE)&gt;999,-1,0)))))))</f>
        <v>---</v>
      </c>
      <c r="X1699" s="385" t="str">
        <f>IF(ISNA(VLOOKUP($A1699,Sheet1!$B$3:$AH$1266,Sheet1!H$1+(Sheet1!$A$1-1)*10,FALSE))=TRUE,"---",IF(VLOOKUP($A1699,Sheet1!$B$3:$AH$1266,Sheet1!H$1+(Sheet1!$A$1-1)*10,FALSE)="---","---", (ROUND(VLOOKUP($A1699,Sheet1!$B$3:$AH$1266,Sheet1!H$1+(Sheet1!$A$1-1)*10,FALSE),IF(VLOOKUP($A1699,Sheet1!$B$3:$AH$1266,Sheet1!H$1+(Sheet1!$A$1-1)*10,FALSE)&gt;99999,-3,IF(VLOOKUP($A1699,Sheet1!$B$3:$AH$1266,Sheet1!H$1+(Sheet1!$A$1-1)*10,FALSE)&gt;9999,-2,IF(VLOOKUP($A1699,Sheet1!$B$3:$AH$1266,Sheet1!H$1+(Sheet1!$A$1-1)*10,FALSE)&gt;999,-1,0)))))))</f>
        <v>---</v>
      </c>
      <c r="Y1699" s="385" t="str">
        <f>IF(ISNA(VLOOKUP($A1699,Sheet1!$B$3:$AH$1266,Sheet1!I$1+(Sheet1!$A$1-1)*10,FALSE))=TRUE,"---",IF(VLOOKUP($A1699,Sheet1!$B$3:$AH$1266,Sheet1!I$1+(Sheet1!$A$1-1)*10,FALSE)="---","---", (ROUND(VLOOKUP($A1699,Sheet1!$B$3:$AH$1266,Sheet1!I$1+(Sheet1!$A$1-1)*10,FALSE),IF(VLOOKUP($A1699,Sheet1!$B$3:$AH$1266,Sheet1!I$1+(Sheet1!$A$1-1)*10,FALSE)&gt;99999,-3,IF(VLOOKUP($A1699,Sheet1!$B$3:$AH$1266,Sheet1!I$1+(Sheet1!$A$1-1)*10,FALSE)&gt;9999,-2,IF(VLOOKUP($A1699,Sheet1!$B$3:$AH$1266,Sheet1!I$1+(Sheet1!$A$1-1)*10,FALSE)&gt;999,-1,0)))))))</f>
        <v>---</v>
      </c>
      <c r="Z1699" s="385" t="str">
        <f>IF(ISNA(VLOOKUP($A1699,Sheet1!$B$3:$AH$1266,Sheet1!J$1+(Sheet1!$A$1-1)*10,FALSE))=TRUE,"---",IF(VLOOKUP($A1699,Sheet1!$B$3:$AH$1266,Sheet1!J$1+(Sheet1!$A$1-1)*10,FALSE)="---","---", (ROUND(VLOOKUP($A1699,Sheet1!$B$3:$AH$1266,Sheet1!J$1+(Sheet1!$A$1-1)*10,FALSE),IF(VLOOKUP($A1699,Sheet1!$B$3:$AH$1266,Sheet1!J$1+(Sheet1!$A$1-1)*10,FALSE)&gt;99999,-3,IF(VLOOKUP($A1699,Sheet1!$B$3:$AH$1266,Sheet1!J$1+(Sheet1!$A$1-1)*10,FALSE)&gt;9999,-2,IF(VLOOKUP($A1699,Sheet1!$B$3:$AH$1266,Sheet1!J$1+(Sheet1!$A$1-1)*10,FALSE)&gt;999,-1,0)))))))</f>
        <v>---</v>
      </c>
      <c r="AA1699" s="385" t="str">
        <f>IF(ISNA(VLOOKUP($A1699,Sheet1!$B$3:$AH$1266,Sheet1!K$1+(Sheet1!$A$1-1)*10,FALSE))=TRUE,"---",IF(VLOOKUP($A1699,Sheet1!$B$3:$AH$1266,Sheet1!K$1+(Sheet1!$A$1-1)*10,FALSE)="---","---", (ROUND(VLOOKUP($A1699,Sheet1!$B$3:$AH$1266,Sheet1!K$1+(Sheet1!$A$1-1)*10,FALSE),IF(VLOOKUP($A1699,Sheet1!$B$3:$AH$1266,Sheet1!K$1+(Sheet1!$A$1-1)*10,FALSE)&gt;99999,-3,IF(VLOOKUP($A1699,Sheet1!$B$3:$AH$1266,Sheet1!K$1+(Sheet1!$A$1-1)*10,FALSE)&gt;9999,-2,IF(VLOOKUP($A1699,Sheet1!$B$3:$AH$1266,Sheet1!K$1+(Sheet1!$A$1-1)*10,FALSE)&gt;999,-1,0)))))))</f>
        <v>---</v>
      </c>
      <c r="AB1699" s="385" t="str">
        <f>IF(ISNA(VLOOKUP($A1699,Sheet1!$B$3:$AH$1266,Sheet1!L$1+(Sheet1!$A$1-1)*10,FALSE))=TRUE,"---",IF(VLOOKUP($A1699,Sheet1!$B$3:$AH$1266,Sheet1!L$1+(Sheet1!$A$1-1)*10,FALSE)="---","---", (ROUND(VLOOKUP($A1699,Sheet1!$B$3:$AH$1266,Sheet1!L$1+(Sheet1!$A$1-1)*10,FALSE),IF(VLOOKUP($A1699,Sheet1!$B$3:$AH$1266,Sheet1!L$1+(Sheet1!$A$1-1)*10,FALSE)&gt;99999,-3,IF(VLOOKUP($A1699,Sheet1!$B$3:$AH$1266,Sheet1!L$1+(Sheet1!$A$1-1)*10,FALSE)&gt;9999,-2,IF(VLOOKUP($A1699,Sheet1!$B$3:$AH$1266,Sheet1!L$1+(Sheet1!$A$1-1)*10,FALSE)&gt;999,-1,0)))))))</f>
        <v>---</v>
      </c>
      <c r="AC1699" s="385" t="str">
        <f>IF(ISNA(VLOOKUP($A1699,Sheet1!$B$3:$AH$1266,Sheet1!M$1+(Sheet1!$A$1-1)*10,FALSE))=TRUE,"---",IF(VLOOKUP($A1699,Sheet1!$B$3:$AH$1266,Sheet1!M$1+(Sheet1!$A$1-1)*10,FALSE)="---","---", (ROUND(VLOOKUP($A1699,Sheet1!$B$3:$AH$1266,Sheet1!M$1+(Sheet1!$A$1-1)*10,FALSE),IF(VLOOKUP($A1699,Sheet1!$B$3:$AH$1266,Sheet1!M$1+(Sheet1!$A$1-1)*10,FALSE)&gt;99999,-3,IF(VLOOKUP($A1699,Sheet1!$B$3:$AH$1266,Sheet1!M$1+(Sheet1!$A$1-1)*10,FALSE)&gt;9999,-2,IF(VLOOKUP($A1699,Sheet1!$B$3:$AH$1266,Sheet1!M$1+(Sheet1!$A$1-1)*10,FALSE)&gt;999,-1,0)))))))</f>
        <v>---</v>
      </c>
      <c r="AD1699" s="385" t="str">
        <f>IF(ISNA(VLOOKUP($A1699,Sheet1!$B$3:$AH$1266,Sheet1!N$1+(Sheet1!$A$1-1)*10,FALSE))=TRUE,"---",IF(VLOOKUP($A1699,Sheet1!$B$3:$AH$1266,Sheet1!N$1+(Sheet1!$A$1-1)*10,FALSE)="---","---", (ROUND(VLOOKUP($A1699,Sheet1!$B$3:$AH$1266,Sheet1!N$1+(Sheet1!$A$1-1)*10,FALSE),IF(VLOOKUP($A1699,Sheet1!$B$3:$AH$1266,Sheet1!N$1+(Sheet1!$A$1-1)*10,FALSE)&gt;99999,-3,IF(VLOOKUP($A1699,Sheet1!$B$3:$AH$1266,Sheet1!N$1+(Sheet1!$A$1-1)*10,FALSE)&gt;9999,-2,IF(VLOOKUP($A1699,Sheet1!$B$3:$AH$1266,Sheet1!N$1+(Sheet1!$A$1-1)*10,FALSE)&gt;999,-1,0)))))))</f>
        <v>---</v>
      </c>
    </row>
    <row r="1700" spans="1:30" ht="25.5" customHeight="1" x14ac:dyDescent="0.25">
      <c r="A1700" s="304"/>
      <c r="B1700" s="346"/>
      <c r="C1700" s="304"/>
      <c r="D1700" s="304"/>
      <c r="E1700" s="305" t="e">
        <v>#N/A</v>
      </c>
      <c r="F1700" s="346"/>
      <c r="G1700" s="352"/>
      <c r="H1700" s="348"/>
      <c r="I1700" s="119">
        <v>33755</v>
      </c>
      <c r="J1700" s="124">
        <v>1.66</v>
      </c>
      <c r="K1700" s="121" t="s">
        <v>4405</v>
      </c>
      <c r="L1700" s="122">
        <v>14</v>
      </c>
      <c r="M1700" s="123">
        <v>54</v>
      </c>
      <c r="N1700" s="121" t="s">
        <v>4405</v>
      </c>
      <c r="O1700" s="71" t="s">
        <v>4405</v>
      </c>
      <c r="P1700" s="71" t="s">
        <v>4405</v>
      </c>
      <c r="Q1700" s="71" t="s">
        <v>4405</v>
      </c>
      <c r="R1700" s="73" t="s">
        <v>4405</v>
      </c>
      <c r="S1700" s="357" t="e">
        <v>#N/A</v>
      </c>
      <c r="T1700" s="357" t="str">
        <f>IF(ISNA(VLOOKUP(A1700,Sheet1!B$3:C$1266,2,FALSE)=TRUE),"ND",VLOOKUP(A1700,Sheet1!B$3:C$1266,2,FALSE))</f>
        <v>ND</v>
      </c>
      <c r="U1700" s="385" t="str">
        <f>IF(ISNA(VLOOKUP($A1700,Sheet1!$B$3:$AH$1266,Sheet1!E$1+(Sheet1!$A$1-1)*10,FALSE))=TRUE,"---",IF(VLOOKUP($A1700,Sheet1!$B$3:$AH$1266,Sheet1!E$1+(Sheet1!$A$1-1)*10,FALSE)="---","---", (ROUND(VLOOKUP($A1700,Sheet1!$B$3:$AH$1266,Sheet1!E$1+(Sheet1!$A$1-1)*10,FALSE),IF(VLOOKUP($A1700,Sheet1!$B$3:$AH$1266,Sheet1!E$1+(Sheet1!$A$1-1)*10,FALSE)&gt;99999,-3,IF(VLOOKUP($A1700,Sheet1!$B$3:$AH$1266,Sheet1!E$1+(Sheet1!$A$1-1)*10,FALSE)&gt;9999,-2,IF(VLOOKUP($A1700,Sheet1!$B$3:$AH$1266,Sheet1!E$1+(Sheet1!$A$1-1)*10,FALSE)&gt;999,-1,0)))))))</f>
        <v>---</v>
      </c>
      <c r="V1700" s="385" t="str">
        <f>IF(ISNA(VLOOKUP($A1700,Sheet1!$B$3:$AH$1266,Sheet1!F$1+(Sheet1!$A$1-1)*10,FALSE))=TRUE,"---",IF(VLOOKUP($A1700,Sheet1!$B$3:$AH$1266,Sheet1!F$1+(Sheet1!$A$1-1)*10,FALSE)="---","---", (ROUND(VLOOKUP($A1700,Sheet1!$B$3:$AH$1266,Sheet1!F$1+(Sheet1!$A$1-1)*10,FALSE),IF(VLOOKUP($A1700,Sheet1!$B$3:$AH$1266,Sheet1!F$1+(Sheet1!$A$1-1)*10,FALSE)&gt;99999,-3,IF(VLOOKUP($A1700,Sheet1!$B$3:$AH$1266,Sheet1!F$1+(Sheet1!$A$1-1)*10,FALSE)&gt;9999,-2,IF(VLOOKUP($A1700,Sheet1!$B$3:$AH$1266,Sheet1!F$1+(Sheet1!$A$1-1)*10,FALSE)&gt;999,-1,0)))))))</f>
        <v>---</v>
      </c>
      <c r="W1700" s="385" t="str">
        <f>IF(ISNA(VLOOKUP($A1700,Sheet1!$B$3:$AH$1266,Sheet1!G$1+(Sheet1!$A$1-1)*10,FALSE))=TRUE,"---",IF(VLOOKUP($A1700,Sheet1!$B$3:$AH$1266,Sheet1!G$1+(Sheet1!$A$1-1)*10,FALSE)="---","---", (ROUND(VLOOKUP($A1700,Sheet1!$B$3:$AH$1266,Sheet1!G$1+(Sheet1!$A$1-1)*10,FALSE),IF(VLOOKUP($A1700,Sheet1!$B$3:$AH$1266,Sheet1!G$1+(Sheet1!$A$1-1)*10,FALSE)&gt;99999,-3,IF(VLOOKUP($A1700,Sheet1!$B$3:$AH$1266,Sheet1!G$1+(Sheet1!$A$1-1)*10,FALSE)&gt;9999,-2,IF(VLOOKUP($A1700,Sheet1!$B$3:$AH$1266,Sheet1!G$1+(Sheet1!$A$1-1)*10,FALSE)&gt;999,-1,0)))))))</f>
        <v>---</v>
      </c>
      <c r="X1700" s="385" t="str">
        <f>IF(ISNA(VLOOKUP($A1700,Sheet1!$B$3:$AH$1266,Sheet1!H$1+(Sheet1!$A$1-1)*10,FALSE))=TRUE,"---",IF(VLOOKUP($A1700,Sheet1!$B$3:$AH$1266,Sheet1!H$1+(Sheet1!$A$1-1)*10,FALSE)="---","---", (ROUND(VLOOKUP($A1700,Sheet1!$B$3:$AH$1266,Sheet1!H$1+(Sheet1!$A$1-1)*10,FALSE),IF(VLOOKUP($A1700,Sheet1!$B$3:$AH$1266,Sheet1!H$1+(Sheet1!$A$1-1)*10,FALSE)&gt;99999,-3,IF(VLOOKUP($A1700,Sheet1!$B$3:$AH$1266,Sheet1!H$1+(Sheet1!$A$1-1)*10,FALSE)&gt;9999,-2,IF(VLOOKUP($A1700,Sheet1!$B$3:$AH$1266,Sheet1!H$1+(Sheet1!$A$1-1)*10,FALSE)&gt;999,-1,0)))))))</f>
        <v>---</v>
      </c>
      <c r="Y1700" s="385" t="str">
        <f>IF(ISNA(VLOOKUP($A1700,Sheet1!$B$3:$AH$1266,Sheet1!I$1+(Sheet1!$A$1-1)*10,FALSE))=TRUE,"---",IF(VLOOKUP($A1700,Sheet1!$B$3:$AH$1266,Sheet1!I$1+(Sheet1!$A$1-1)*10,FALSE)="---","---", (ROUND(VLOOKUP($A1700,Sheet1!$B$3:$AH$1266,Sheet1!I$1+(Sheet1!$A$1-1)*10,FALSE),IF(VLOOKUP($A1700,Sheet1!$B$3:$AH$1266,Sheet1!I$1+(Sheet1!$A$1-1)*10,FALSE)&gt;99999,-3,IF(VLOOKUP($A1700,Sheet1!$B$3:$AH$1266,Sheet1!I$1+(Sheet1!$A$1-1)*10,FALSE)&gt;9999,-2,IF(VLOOKUP($A1700,Sheet1!$B$3:$AH$1266,Sheet1!I$1+(Sheet1!$A$1-1)*10,FALSE)&gt;999,-1,0)))))))</f>
        <v>---</v>
      </c>
      <c r="Z1700" s="385" t="str">
        <f>IF(ISNA(VLOOKUP($A1700,Sheet1!$B$3:$AH$1266,Sheet1!J$1+(Sheet1!$A$1-1)*10,FALSE))=TRUE,"---",IF(VLOOKUP($A1700,Sheet1!$B$3:$AH$1266,Sheet1!J$1+(Sheet1!$A$1-1)*10,FALSE)="---","---", (ROUND(VLOOKUP($A1700,Sheet1!$B$3:$AH$1266,Sheet1!J$1+(Sheet1!$A$1-1)*10,FALSE),IF(VLOOKUP($A1700,Sheet1!$B$3:$AH$1266,Sheet1!J$1+(Sheet1!$A$1-1)*10,FALSE)&gt;99999,-3,IF(VLOOKUP($A1700,Sheet1!$B$3:$AH$1266,Sheet1!J$1+(Sheet1!$A$1-1)*10,FALSE)&gt;9999,-2,IF(VLOOKUP($A1700,Sheet1!$B$3:$AH$1266,Sheet1!J$1+(Sheet1!$A$1-1)*10,FALSE)&gt;999,-1,0)))))))</f>
        <v>---</v>
      </c>
      <c r="AA1700" s="385" t="str">
        <f>IF(ISNA(VLOOKUP($A1700,Sheet1!$B$3:$AH$1266,Sheet1!K$1+(Sheet1!$A$1-1)*10,FALSE))=TRUE,"---",IF(VLOOKUP($A1700,Sheet1!$B$3:$AH$1266,Sheet1!K$1+(Sheet1!$A$1-1)*10,FALSE)="---","---", (ROUND(VLOOKUP($A1700,Sheet1!$B$3:$AH$1266,Sheet1!K$1+(Sheet1!$A$1-1)*10,FALSE),IF(VLOOKUP($A1700,Sheet1!$B$3:$AH$1266,Sheet1!K$1+(Sheet1!$A$1-1)*10,FALSE)&gt;99999,-3,IF(VLOOKUP($A1700,Sheet1!$B$3:$AH$1266,Sheet1!K$1+(Sheet1!$A$1-1)*10,FALSE)&gt;9999,-2,IF(VLOOKUP($A1700,Sheet1!$B$3:$AH$1266,Sheet1!K$1+(Sheet1!$A$1-1)*10,FALSE)&gt;999,-1,0)))))))</f>
        <v>---</v>
      </c>
      <c r="AB1700" s="385" t="str">
        <f>IF(ISNA(VLOOKUP($A1700,Sheet1!$B$3:$AH$1266,Sheet1!L$1+(Sheet1!$A$1-1)*10,FALSE))=TRUE,"---",IF(VLOOKUP($A1700,Sheet1!$B$3:$AH$1266,Sheet1!L$1+(Sheet1!$A$1-1)*10,FALSE)="---","---", (ROUND(VLOOKUP($A1700,Sheet1!$B$3:$AH$1266,Sheet1!L$1+(Sheet1!$A$1-1)*10,FALSE),IF(VLOOKUP($A1700,Sheet1!$B$3:$AH$1266,Sheet1!L$1+(Sheet1!$A$1-1)*10,FALSE)&gt;99999,-3,IF(VLOOKUP($A1700,Sheet1!$B$3:$AH$1266,Sheet1!L$1+(Sheet1!$A$1-1)*10,FALSE)&gt;9999,-2,IF(VLOOKUP($A1700,Sheet1!$B$3:$AH$1266,Sheet1!L$1+(Sheet1!$A$1-1)*10,FALSE)&gt;999,-1,0)))))))</f>
        <v>---</v>
      </c>
      <c r="AC1700" s="385" t="str">
        <f>IF(ISNA(VLOOKUP($A1700,Sheet1!$B$3:$AH$1266,Sheet1!M$1+(Sheet1!$A$1-1)*10,FALSE))=TRUE,"---",IF(VLOOKUP($A1700,Sheet1!$B$3:$AH$1266,Sheet1!M$1+(Sheet1!$A$1-1)*10,FALSE)="---","---", (ROUND(VLOOKUP($A1700,Sheet1!$B$3:$AH$1266,Sheet1!M$1+(Sheet1!$A$1-1)*10,FALSE),IF(VLOOKUP($A1700,Sheet1!$B$3:$AH$1266,Sheet1!M$1+(Sheet1!$A$1-1)*10,FALSE)&gt;99999,-3,IF(VLOOKUP($A1700,Sheet1!$B$3:$AH$1266,Sheet1!M$1+(Sheet1!$A$1-1)*10,FALSE)&gt;9999,-2,IF(VLOOKUP($A1700,Sheet1!$B$3:$AH$1266,Sheet1!M$1+(Sheet1!$A$1-1)*10,FALSE)&gt;999,-1,0)))))))</f>
        <v>---</v>
      </c>
      <c r="AD1700" s="385" t="str">
        <f>IF(ISNA(VLOOKUP($A1700,Sheet1!$B$3:$AH$1266,Sheet1!N$1+(Sheet1!$A$1-1)*10,FALSE))=TRUE,"---",IF(VLOOKUP($A1700,Sheet1!$B$3:$AH$1266,Sheet1!N$1+(Sheet1!$A$1-1)*10,FALSE)="---","---", (ROUND(VLOOKUP($A1700,Sheet1!$B$3:$AH$1266,Sheet1!N$1+(Sheet1!$A$1-1)*10,FALSE),IF(VLOOKUP($A1700,Sheet1!$B$3:$AH$1266,Sheet1!N$1+(Sheet1!$A$1-1)*10,FALSE)&gt;99999,-3,IF(VLOOKUP($A1700,Sheet1!$B$3:$AH$1266,Sheet1!N$1+(Sheet1!$A$1-1)*10,FALSE)&gt;9999,-2,IF(VLOOKUP($A1700,Sheet1!$B$3:$AH$1266,Sheet1!N$1+(Sheet1!$A$1-1)*10,FALSE)&gt;999,-1,0)))))))</f>
        <v>---</v>
      </c>
    </row>
    <row r="1701" spans="1:30" ht="25.5" customHeight="1" x14ac:dyDescent="0.25">
      <c r="A1701" s="303" t="s">
        <v>2491</v>
      </c>
      <c r="B1701" s="330" t="s">
        <v>2492</v>
      </c>
      <c r="C1701" s="303">
        <v>425118</v>
      </c>
      <c r="D1701" s="303">
        <v>760823</v>
      </c>
      <c r="E1701" s="307" t="s">
        <v>3041</v>
      </c>
      <c r="F1701" s="301" t="s">
        <v>4569</v>
      </c>
      <c r="G1701" s="318" t="s">
        <v>31</v>
      </c>
      <c r="H1701" s="347">
        <v>0.32</v>
      </c>
      <c r="I1701" s="112">
        <v>33690</v>
      </c>
      <c r="J1701" s="113">
        <v>2.08</v>
      </c>
      <c r="K1701" s="127" t="s">
        <v>941</v>
      </c>
      <c r="L1701" s="115">
        <v>45</v>
      </c>
      <c r="M1701" s="116">
        <v>141</v>
      </c>
      <c r="N1701" s="127" t="s">
        <v>286</v>
      </c>
      <c r="O1701" s="68" t="s">
        <v>4405</v>
      </c>
      <c r="P1701" s="68" t="s">
        <v>4405</v>
      </c>
      <c r="Q1701" s="68" t="s">
        <v>4405</v>
      </c>
      <c r="R1701" s="74" t="s">
        <v>4405</v>
      </c>
      <c r="S1701" s="356" t="s">
        <v>4368</v>
      </c>
      <c r="T1701" s="432" t="str">
        <f>IF(ISNA(VLOOKUP(A1701,Sheet1!B$3:C$1266,2,FALSE)=TRUE),"NC",VLOOKUP(A1701,Sheet1!B$3:C$1266,2,FALSE))</f>
        <v>Rural10*</v>
      </c>
      <c r="U1701" s="392" t="str">
        <f>IF(ISNA(VLOOKUP($A1701,Sheet1!$B$3:$AH$1266,Sheet1!E$1+(Sheet1!$A$1-1)*10,FALSE))=TRUE,"---",IF(VLOOKUP($A1701,Sheet1!$B$3:$AH$1266,Sheet1!E$1+(Sheet1!$A$1-1)*10,FALSE)="---","---", (ROUND(VLOOKUP($A1701,Sheet1!$B$3:$AH$1266,Sheet1!E$1+(Sheet1!$A$1-1)*10,FALSE),IF(VLOOKUP($A1701,Sheet1!$B$3:$AH$1266,Sheet1!E$1+(Sheet1!$A$1-1)*10,FALSE)&gt;99999,-3,IF(VLOOKUP($A1701,Sheet1!$B$3:$AH$1266,Sheet1!E$1+(Sheet1!$A$1-1)*10,FALSE)&gt;9999,-2,IF(VLOOKUP($A1701,Sheet1!$B$3:$AH$1266,Sheet1!E$1+(Sheet1!$A$1-1)*10,FALSE)&gt;999,-1,0)))))))</f>
        <v>---</v>
      </c>
      <c r="V1701" s="392" t="str">
        <f>IF(ISNA(VLOOKUP($A1701,Sheet1!$B$3:$AH$1266,Sheet1!F$1+(Sheet1!$A$1-1)*10,FALSE))=TRUE,"---",IF(VLOOKUP($A1701,Sheet1!$B$3:$AH$1266,Sheet1!F$1+(Sheet1!$A$1-1)*10,FALSE)="---","---", (ROUND(VLOOKUP($A1701,Sheet1!$B$3:$AH$1266,Sheet1!F$1+(Sheet1!$A$1-1)*10,FALSE),IF(VLOOKUP($A1701,Sheet1!$B$3:$AH$1266,Sheet1!F$1+(Sheet1!$A$1-1)*10,FALSE)&gt;99999,-3,IF(VLOOKUP($A1701,Sheet1!$B$3:$AH$1266,Sheet1!F$1+(Sheet1!$A$1-1)*10,FALSE)&gt;9999,-2,IF(VLOOKUP($A1701,Sheet1!$B$3:$AH$1266,Sheet1!F$1+(Sheet1!$A$1-1)*10,FALSE)&gt;999,-1,0)))))))</f>
        <v>---</v>
      </c>
      <c r="W1701" s="392" t="str">
        <f>IF(ISNA(VLOOKUP($A1701,Sheet1!$B$3:$AH$1266,Sheet1!G$1+(Sheet1!$A$1-1)*10,FALSE))=TRUE,"---",IF(VLOOKUP($A1701,Sheet1!$B$3:$AH$1266,Sheet1!G$1+(Sheet1!$A$1-1)*10,FALSE)="---","---", (ROUND(VLOOKUP($A1701,Sheet1!$B$3:$AH$1266,Sheet1!G$1+(Sheet1!$A$1-1)*10,FALSE),IF(VLOOKUP($A1701,Sheet1!$B$3:$AH$1266,Sheet1!G$1+(Sheet1!$A$1-1)*10,FALSE)&gt;99999,-3,IF(VLOOKUP($A1701,Sheet1!$B$3:$AH$1266,Sheet1!G$1+(Sheet1!$A$1-1)*10,FALSE)&gt;9999,-2,IF(VLOOKUP($A1701,Sheet1!$B$3:$AH$1266,Sheet1!G$1+(Sheet1!$A$1-1)*10,FALSE)&gt;999,-1,0)))))))</f>
        <v>---</v>
      </c>
      <c r="X1701" s="392" t="str">
        <f>IF(ISNA(VLOOKUP($A1701,Sheet1!$B$3:$AH$1266,Sheet1!H$1+(Sheet1!$A$1-1)*10,FALSE))=TRUE,"---",IF(VLOOKUP($A1701,Sheet1!$B$3:$AH$1266,Sheet1!H$1+(Sheet1!$A$1-1)*10,FALSE)="---","---", (ROUND(VLOOKUP($A1701,Sheet1!$B$3:$AH$1266,Sheet1!H$1+(Sheet1!$A$1-1)*10,FALSE),IF(VLOOKUP($A1701,Sheet1!$B$3:$AH$1266,Sheet1!H$1+(Sheet1!$A$1-1)*10,FALSE)&gt;99999,-3,IF(VLOOKUP($A1701,Sheet1!$B$3:$AH$1266,Sheet1!H$1+(Sheet1!$A$1-1)*10,FALSE)&gt;9999,-2,IF(VLOOKUP($A1701,Sheet1!$B$3:$AH$1266,Sheet1!H$1+(Sheet1!$A$1-1)*10,FALSE)&gt;999,-1,0)))))))</f>
        <v>---</v>
      </c>
      <c r="Y1701" s="392" t="str">
        <f>IF(ISNA(VLOOKUP($A1701,Sheet1!$B$3:$AH$1266,Sheet1!I$1+(Sheet1!$A$1-1)*10,FALSE))=TRUE,"---",IF(VLOOKUP($A1701,Sheet1!$B$3:$AH$1266,Sheet1!I$1+(Sheet1!$A$1-1)*10,FALSE)="---","---", (ROUND(VLOOKUP($A1701,Sheet1!$B$3:$AH$1266,Sheet1!I$1+(Sheet1!$A$1-1)*10,FALSE),IF(VLOOKUP($A1701,Sheet1!$B$3:$AH$1266,Sheet1!I$1+(Sheet1!$A$1-1)*10,FALSE)&gt;99999,-3,IF(VLOOKUP($A1701,Sheet1!$B$3:$AH$1266,Sheet1!I$1+(Sheet1!$A$1-1)*10,FALSE)&gt;9999,-2,IF(VLOOKUP($A1701,Sheet1!$B$3:$AH$1266,Sheet1!I$1+(Sheet1!$A$1-1)*10,FALSE)&gt;999,-1,0)))))))</f>
        <v>---</v>
      </c>
      <c r="Z1701" s="392" t="str">
        <f>IF(ISNA(VLOOKUP($A1701,Sheet1!$B$3:$AH$1266,Sheet1!J$1+(Sheet1!$A$1-1)*10,FALSE))=TRUE,"---",IF(VLOOKUP($A1701,Sheet1!$B$3:$AH$1266,Sheet1!J$1+(Sheet1!$A$1-1)*10,FALSE)="---","---", (ROUND(VLOOKUP($A1701,Sheet1!$B$3:$AH$1266,Sheet1!J$1+(Sheet1!$A$1-1)*10,FALSE),IF(VLOOKUP($A1701,Sheet1!$B$3:$AH$1266,Sheet1!J$1+(Sheet1!$A$1-1)*10,FALSE)&gt;99999,-3,IF(VLOOKUP($A1701,Sheet1!$B$3:$AH$1266,Sheet1!J$1+(Sheet1!$A$1-1)*10,FALSE)&gt;9999,-2,IF(VLOOKUP($A1701,Sheet1!$B$3:$AH$1266,Sheet1!J$1+(Sheet1!$A$1-1)*10,FALSE)&gt;999,-1,0)))))))</f>
        <v>---</v>
      </c>
      <c r="AA1701" s="392" t="str">
        <f>IF(ISNA(VLOOKUP($A1701,Sheet1!$B$3:$AH$1266,Sheet1!K$1+(Sheet1!$A$1-1)*10,FALSE))=TRUE,"---",IF(VLOOKUP($A1701,Sheet1!$B$3:$AH$1266,Sheet1!K$1+(Sheet1!$A$1-1)*10,FALSE)="---","---", (ROUND(VLOOKUP($A1701,Sheet1!$B$3:$AH$1266,Sheet1!K$1+(Sheet1!$A$1-1)*10,FALSE),IF(VLOOKUP($A1701,Sheet1!$B$3:$AH$1266,Sheet1!K$1+(Sheet1!$A$1-1)*10,FALSE)&gt;99999,-3,IF(VLOOKUP($A1701,Sheet1!$B$3:$AH$1266,Sheet1!K$1+(Sheet1!$A$1-1)*10,FALSE)&gt;9999,-2,IF(VLOOKUP($A1701,Sheet1!$B$3:$AH$1266,Sheet1!K$1+(Sheet1!$A$1-1)*10,FALSE)&gt;999,-1,0)))))))</f>
        <v>---</v>
      </c>
      <c r="AB1701" s="392" t="str">
        <f>IF(ISNA(VLOOKUP($A1701,Sheet1!$B$3:$AH$1266,Sheet1!L$1+(Sheet1!$A$1-1)*10,FALSE))=TRUE,"---",IF(VLOOKUP($A1701,Sheet1!$B$3:$AH$1266,Sheet1!L$1+(Sheet1!$A$1-1)*10,FALSE)="---","---", (ROUND(VLOOKUP($A1701,Sheet1!$B$3:$AH$1266,Sheet1!L$1+(Sheet1!$A$1-1)*10,FALSE),IF(VLOOKUP($A1701,Sheet1!$B$3:$AH$1266,Sheet1!L$1+(Sheet1!$A$1-1)*10,FALSE)&gt;99999,-3,IF(VLOOKUP($A1701,Sheet1!$B$3:$AH$1266,Sheet1!L$1+(Sheet1!$A$1-1)*10,FALSE)&gt;9999,-2,IF(VLOOKUP($A1701,Sheet1!$B$3:$AH$1266,Sheet1!L$1+(Sheet1!$A$1-1)*10,FALSE)&gt;999,-1,0)))))))</f>
        <v>---</v>
      </c>
      <c r="AC1701" s="392" t="str">
        <f>IF(ISNA(VLOOKUP($A1701,Sheet1!$B$3:$AH$1266,Sheet1!M$1+(Sheet1!$A$1-1)*10,FALSE))=TRUE,"---",IF(VLOOKUP($A1701,Sheet1!$B$3:$AH$1266,Sheet1!M$1+(Sheet1!$A$1-1)*10,FALSE)="---","---", (ROUND(VLOOKUP($A1701,Sheet1!$B$3:$AH$1266,Sheet1!M$1+(Sheet1!$A$1-1)*10,FALSE),IF(VLOOKUP($A1701,Sheet1!$B$3:$AH$1266,Sheet1!M$1+(Sheet1!$A$1-1)*10,FALSE)&gt;99999,-3,IF(VLOOKUP($A1701,Sheet1!$B$3:$AH$1266,Sheet1!M$1+(Sheet1!$A$1-1)*10,FALSE)&gt;9999,-2,IF(VLOOKUP($A1701,Sheet1!$B$3:$AH$1266,Sheet1!M$1+(Sheet1!$A$1-1)*10,FALSE)&gt;999,-1,0)))))))</f>
        <v>---</v>
      </c>
      <c r="AD1701" s="392" t="str">
        <f>IF(ISNA(VLOOKUP($A1701,Sheet1!$B$3:$AH$1266,Sheet1!N$1+(Sheet1!$A$1-1)*10,FALSE))=TRUE,"---",IF(VLOOKUP($A1701,Sheet1!$B$3:$AH$1266,Sheet1!N$1+(Sheet1!$A$1-1)*10,FALSE)="---","---", (ROUND(VLOOKUP($A1701,Sheet1!$B$3:$AH$1266,Sheet1!N$1+(Sheet1!$A$1-1)*10,FALSE),IF(VLOOKUP($A1701,Sheet1!$B$3:$AH$1266,Sheet1!N$1+(Sheet1!$A$1-1)*10,FALSE)&gt;99999,-3,IF(VLOOKUP($A1701,Sheet1!$B$3:$AH$1266,Sheet1!N$1+(Sheet1!$A$1-1)*10,FALSE)&gt;9999,-2,IF(VLOOKUP($A1701,Sheet1!$B$3:$AH$1266,Sheet1!N$1+(Sheet1!$A$1-1)*10,FALSE)&gt;999,-1,0)))))))</f>
        <v>---</v>
      </c>
    </row>
    <row r="1702" spans="1:30" ht="25.5" customHeight="1" x14ac:dyDescent="0.25">
      <c r="A1702" s="303"/>
      <c r="B1702" s="331"/>
      <c r="C1702" s="303"/>
      <c r="D1702" s="303"/>
      <c r="E1702" s="307" t="e">
        <v>#N/A</v>
      </c>
      <c r="F1702" s="356"/>
      <c r="G1702" s="319"/>
      <c r="H1702" s="347"/>
      <c r="I1702" s="112">
        <v>38229</v>
      </c>
      <c r="J1702" s="113">
        <v>2.96</v>
      </c>
      <c r="K1702" s="114" t="s">
        <v>4405</v>
      </c>
      <c r="L1702" s="115">
        <v>23</v>
      </c>
      <c r="M1702" s="116">
        <v>72</v>
      </c>
      <c r="N1702" s="127" t="s">
        <v>64</v>
      </c>
      <c r="O1702" s="68" t="s">
        <v>4405</v>
      </c>
      <c r="P1702" s="68" t="s">
        <v>4405</v>
      </c>
      <c r="Q1702" s="68" t="s">
        <v>4405</v>
      </c>
      <c r="R1702" s="74" t="s">
        <v>4405</v>
      </c>
      <c r="S1702" s="356" t="e">
        <v>#N/A</v>
      </c>
      <c r="T1702" s="432" t="str">
        <f>IF(ISNA(VLOOKUP(A1702,Sheet1!B$3:C$1266,2,FALSE)=TRUE),"ND",VLOOKUP(A1702,Sheet1!B$3:C$1266,2,FALSE))</f>
        <v>ND</v>
      </c>
      <c r="U1702" s="392" t="str">
        <f>IF(ISNA(VLOOKUP($A1702,Sheet1!$B$3:$AH$1266,Sheet1!E$1+(Sheet1!$A$1-1)*10,FALSE))=TRUE,"---",IF(VLOOKUP($A1702,Sheet1!$B$3:$AH$1266,Sheet1!E$1+(Sheet1!$A$1-1)*10,FALSE)="---","---", (ROUND(VLOOKUP($A1702,Sheet1!$B$3:$AH$1266,Sheet1!E$1+(Sheet1!$A$1-1)*10,FALSE),IF(VLOOKUP($A1702,Sheet1!$B$3:$AH$1266,Sheet1!E$1+(Sheet1!$A$1-1)*10,FALSE)&gt;99999,-3,IF(VLOOKUP($A1702,Sheet1!$B$3:$AH$1266,Sheet1!E$1+(Sheet1!$A$1-1)*10,FALSE)&gt;9999,-2,IF(VLOOKUP($A1702,Sheet1!$B$3:$AH$1266,Sheet1!E$1+(Sheet1!$A$1-1)*10,FALSE)&gt;999,-1,0)))))))</f>
        <v>---</v>
      </c>
      <c r="V1702" s="392" t="str">
        <f>IF(ISNA(VLOOKUP($A1702,Sheet1!$B$3:$AH$1266,Sheet1!F$1+(Sheet1!$A$1-1)*10,FALSE))=TRUE,"---",IF(VLOOKUP($A1702,Sheet1!$B$3:$AH$1266,Sheet1!F$1+(Sheet1!$A$1-1)*10,FALSE)="---","---", (ROUND(VLOOKUP($A1702,Sheet1!$B$3:$AH$1266,Sheet1!F$1+(Sheet1!$A$1-1)*10,FALSE),IF(VLOOKUP($A1702,Sheet1!$B$3:$AH$1266,Sheet1!F$1+(Sheet1!$A$1-1)*10,FALSE)&gt;99999,-3,IF(VLOOKUP($A1702,Sheet1!$B$3:$AH$1266,Sheet1!F$1+(Sheet1!$A$1-1)*10,FALSE)&gt;9999,-2,IF(VLOOKUP($A1702,Sheet1!$B$3:$AH$1266,Sheet1!F$1+(Sheet1!$A$1-1)*10,FALSE)&gt;999,-1,0)))))))</f>
        <v>---</v>
      </c>
      <c r="W1702" s="392" t="str">
        <f>IF(ISNA(VLOOKUP($A1702,Sheet1!$B$3:$AH$1266,Sheet1!G$1+(Sheet1!$A$1-1)*10,FALSE))=TRUE,"---",IF(VLOOKUP($A1702,Sheet1!$B$3:$AH$1266,Sheet1!G$1+(Sheet1!$A$1-1)*10,FALSE)="---","---", (ROUND(VLOOKUP($A1702,Sheet1!$B$3:$AH$1266,Sheet1!G$1+(Sheet1!$A$1-1)*10,FALSE),IF(VLOOKUP($A1702,Sheet1!$B$3:$AH$1266,Sheet1!G$1+(Sheet1!$A$1-1)*10,FALSE)&gt;99999,-3,IF(VLOOKUP($A1702,Sheet1!$B$3:$AH$1266,Sheet1!G$1+(Sheet1!$A$1-1)*10,FALSE)&gt;9999,-2,IF(VLOOKUP($A1702,Sheet1!$B$3:$AH$1266,Sheet1!G$1+(Sheet1!$A$1-1)*10,FALSE)&gt;999,-1,0)))))))</f>
        <v>---</v>
      </c>
      <c r="X1702" s="392" t="str">
        <f>IF(ISNA(VLOOKUP($A1702,Sheet1!$B$3:$AH$1266,Sheet1!H$1+(Sheet1!$A$1-1)*10,FALSE))=TRUE,"---",IF(VLOOKUP($A1702,Sheet1!$B$3:$AH$1266,Sheet1!H$1+(Sheet1!$A$1-1)*10,FALSE)="---","---", (ROUND(VLOOKUP($A1702,Sheet1!$B$3:$AH$1266,Sheet1!H$1+(Sheet1!$A$1-1)*10,FALSE),IF(VLOOKUP($A1702,Sheet1!$B$3:$AH$1266,Sheet1!H$1+(Sheet1!$A$1-1)*10,FALSE)&gt;99999,-3,IF(VLOOKUP($A1702,Sheet1!$B$3:$AH$1266,Sheet1!H$1+(Sheet1!$A$1-1)*10,FALSE)&gt;9999,-2,IF(VLOOKUP($A1702,Sheet1!$B$3:$AH$1266,Sheet1!H$1+(Sheet1!$A$1-1)*10,FALSE)&gt;999,-1,0)))))))</f>
        <v>---</v>
      </c>
      <c r="Y1702" s="392" t="str">
        <f>IF(ISNA(VLOOKUP($A1702,Sheet1!$B$3:$AH$1266,Sheet1!I$1+(Sheet1!$A$1-1)*10,FALSE))=TRUE,"---",IF(VLOOKUP($A1702,Sheet1!$B$3:$AH$1266,Sheet1!I$1+(Sheet1!$A$1-1)*10,FALSE)="---","---", (ROUND(VLOOKUP($A1702,Sheet1!$B$3:$AH$1266,Sheet1!I$1+(Sheet1!$A$1-1)*10,FALSE),IF(VLOOKUP($A1702,Sheet1!$B$3:$AH$1266,Sheet1!I$1+(Sheet1!$A$1-1)*10,FALSE)&gt;99999,-3,IF(VLOOKUP($A1702,Sheet1!$B$3:$AH$1266,Sheet1!I$1+(Sheet1!$A$1-1)*10,FALSE)&gt;9999,-2,IF(VLOOKUP($A1702,Sheet1!$B$3:$AH$1266,Sheet1!I$1+(Sheet1!$A$1-1)*10,FALSE)&gt;999,-1,0)))))))</f>
        <v>---</v>
      </c>
      <c r="Z1702" s="392" t="str">
        <f>IF(ISNA(VLOOKUP($A1702,Sheet1!$B$3:$AH$1266,Sheet1!J$1+(Sheet1!$A$1-1)*10,FALSE))=TRUE,"---",IF(VLOOKUP($A1702,Sheet1!$B$3:$AH$1266,Sheet1!J$1+(Sheet1!$A$1-1)*10,FALSE)="---","---", (ROUND(VLOOKUP($A1702,Sheet1!$B$3:$AH$1266,Sheet1!J$1+(Sheet1!$A$1-1)*10,FALSE),IF(VLOOKUP($A1702,Sheet1!$B$3:$AH$1266,Sheet1!J$1+(Sheet1!$A$1-1)*10,FALSE)&gt;99999,-3,IF(VLOOKUP($A1702,Sheet1!$B$3:$AH$1266,Sheet1!J$1+(Sheet1!$A$1-1)*10,FALSE)&gt;9999,-2,IF(VLOOKUP($A1702,Sheet1!$B$3:$AH$1266,Sheet1!J$1+(Sheet1!$A$1-1)*10,FALSE)&gt;999,-1,0)))))))</f>
        <v>---</v>
      </c>
      <c r="AA1702" s="392" t="str">
        <f>IF(ISNA(VLOOKUP($A1702,Sheet1!$B$3:$AH$1266,Sheet1!K$1+(Sheet1!$A$1-1)*10,FALSE))=TRUE,"---",IF(VLOOKUP($A1702,Sheet1!$B$3:$AH$1266,Sheet1!K$1+(Sheet1!$A$1-1)*10,FALSE)="---","---", (ROUND(VLOOKUP($A1702,Sheet1!$B$3:$AH$1266,Sheet1!K$1+(Sheet1!$A$1-1)*10,FALSE),IF(VLOOKUP($A1702,Sheet1!$B$3:$AH$1266,Sheet1!K$1+(Sheet1!$A$1-1)*10,FALSE)&gt;99999,-3,IF(VLOOKUP($A1702,Sheet1!$B$3:$AH$1266,Sheet1!K$1+(Sheet1!$A$1-1)*10,FALSE)&gt;9999,-2,IF(VLOOKUP($A1702,Sheet1!$B$3:$AH$1266,Sheet1!K$1+(Sheet1!$A$1-1)*10,FALSE)&gt;999,-1,0)))))))</f>
        <v>---</v>
      </c>
      <c r="AB1702" s="392" t="str">
        <f>IF(ISNA(VLOOKUP($A1702,Sheet1!$B$3:$AH$1266,Sheet1!L$1+(Sheet1!$A$1-1)*10,FALSE))=TRUE,"---",IF(VLOOKUP($A1702,Sheet1!$B$3:$AH$1266,Sheet1!L$1+(Sheet1!$A$1-1)*10,FALSE)="---","---", (ROUND(VLOOKUP($A1702,Sheet1!$B$3:$AH$1266,Sheet1!L$1+(Sheet1!$A$1-1)*10,FALSE),IF(VLOOKUP($A1702,Sheet1!$B$3:$AH$1266,Sheet1!L$1+(Sheet1!$A$1-1)*10,FALSE)&gt;99999,-3,IF(VLOOKUP($A1702,Sheet1!$B$3:$AH$1266,Sheet1!L$1+(Sheet1!$A$1-1)*10,FALSE)&gt;9999,-2,IF(VLOOKUP($A1702,Sheet1!$B$3:$AH$1266,Sheet1!L$1+(Sheet1!$A$1-1)*10,FALSE)&gt;999,-1,0)))))))</f>
        <v>---</v>
      </c>
      <c r="AC1702" s="392" t="str">
        <f>IF(ISNA(VLOOKUP($A1702,Sheet1!$B$3:$AH$1266,Sheet1!M$1+(Sheet1!$A$1-1)*10,FALSE))=TRUE,"---",IF(VLOOKUP($A1702,Sheet1!$B$3:$AH$1266,Sheet1!M$1+(Sheet1!$A$1-1)*10,FALSE)="---","---", (ROUND(VLOOKUP($A1702,Sheet1!$B$3:$AH$1266,Sheet1!M$1+(Sheet1!$A$1-1)*10,FALSE),IF(VLOOKUP($A1702,Sheet1!$B$3:$AH$1266,Sheet1!M$1+(Sheet1!$A$1-1)*10,FALSE)&gt;99999,-3,IF(VLOOKUP($A1702,Sheet1!$B$3:$AH$1266,Sheet1!M$1+(Sheet1!$A$1-1)*10,FALSE)&gt;9999,-2,IF(VLOOKUP($A1702,Sheet1!$B$3:$AH$1266,Sheet1!M$1+(Sheet1!$A$1-1)*10,FALSE)&gt;999,-1,0)))))))</f>
        <v>---</v>
      </c>
      <c r="AD1702" s="392" t="str">
        <f>IF(ISNA(VLOOKUP($A1702,Sheet1!$B$3:$AH$1266,Sheet1!N$1+(Sheet1!$A$1-1)*10,FALSE))=TRUE,"---",IF(VLOOKUP($A1702,Sheet1!$B$3:$AH$1266,Sheet1!N$1+(Sheet1!$A$1-1)*10,FALSE)="---","---", (ROUND(VLOOKUP($A1702,Sheet1!$B$3:$AH$1266,Sheet1!N$1+(Sheet1!$A$1-1)*10,FALSE),IF(VLOOKUP($A1702,Sheet1!$B$3:$AH$1266,Sheet1!N$1+(Sheet1!$A$1-1)*10,FALSE)&gt;99999,-3,IF(VLOOKUP($A1702,Sheet1!$B$3:$AH$1266,Sheet1!N$1+(Sheet1!$A$1-1)*10,FALSE)&gt;9999,-2,IF(VLOOKUP($A1702,Sheet1!$B$3:$AH$1266,Sheet1!N$1+(Sheet1!$A$1-1)*10,FALSE)&gt;999,-1,0)))))))</f>
        <v>---</v>
      </c>
    </row>
    <row r="1703" spans="1:30" ht="25.5" customHeight="1" x14ac:dyDescent="0.25">
      <c r="A1703" s="303"/>
      <c r="B1703" s="331"/>
      <c r="C1703" s="303"/>
      <c r="D1703" s="303"/>
      <c r="E1703" s="307" t="e">
        <v>#N/A</v>
      </c>
      <c r="F1703" s="374"/>
      <c r="G1703" s="405"/>
      <c r="H1703" s="347"/>
      <c r="I1703" s="112">
        <v>34417</v>
      </c>
      <c r="J1703" s="113">
        <v>1.96</v>
      </c>
      <c r="K1703" s="127" t="s">
        <v>941</v>
      </c>
      <c r="L1703" s="115">
        <v>23</v>
      </c>
      <c r="M1703" s="116">
        <v>72</v>
      </c>
      <c r="N1703" s="127" t="s">
        <v>64</v>
      </c>
      <c r="O1703" s="68" t="s">
        <v>4405</v>
      </c>
      <c r="P1703" s="68" t="s">
        <v>4405</v>
      </c>
      <c r="Q1703" s="68" t="s">
        <v>4405</v>
      </c>
      <c r="R1703" s="74" t="s">
        <v>4405</v>
      </c>
      <c r="S1703" s="356" t="e">
        <v>#N/A</v>
      </c>
      <c r="T1703" s="432" t="str">
        <f>IF(ISNA(VLOOKUP(A1703,Sheet1!B$3:C$1266,2,FALSE)=TRUE),"ND",VLOOKUP(A1703,Sheet1!B$3:C$1266,2,FALSE))</f>
        <v>ND</v>
      </c>
      <c r="U1703" s="392" t="str">
        <f>IF(ISNA(VLOOKUP($A1703,Sheet1!$B$3:$AH$1266,Sheet1!E$1+(Sheet1!$A$1-1)*10,FALSE))=TRUE,"---",IF(VLOOKUP($A1703,Sheet1!$B$3:$AH$1266,Sheet1!E$1+(Sheet1!$A$1-1)*10,FALSE)="---","---", (ROUND(VLOOKUP($A1703,Sheet1!$B$3:$AH$1266,Sheet1!E$1+(Sheet1!$A$1-1)*10,FALSE),IF(VLOOKUP($A1703,Sheet1!$B$3:$AH$1266,Sheet1!E$1+(Sheet1!$A$1-1)*10,FALSE)&gt;99999,-3,IF(VLOOKUP($A1703,Sheet1!$B$3:$AH$1266,Sheet1!E$1+(Sheet1!$A$1-1)*10,FALSE)&gt;9999,-2,IF(VLOOKUP($A1703,Sheet1!$B$3:$AH$1266,Sheet1!E$1+(Sheet1!$A$1-1)*10,FALSE)&gt;999,-1,0)))))))</f>
        <v>---</v>
      </c>
      <c r="V1703" s="392" t="str">
        <f>IF(ISNA(VLOOKUP($A1703,Sheet1!$B$3:$AH$1266,Sheet1!F$1+(Sheet1!$A$1-1)*10,FALSE))=TRUE,"---",IF(VLOOKUP($A1703,Sheet1!$B$3:$AH$1266,Sheet1!F$1+(Sheet1!$A$1-1)*10,FALSE)="---","---", (ROUND(VLOOKUP($A1703,Sheet1!$B$3:$AH$1266,Sheet1!F$1+(Sheet1!$A$1-1)*10,FALSE),IF(VLOOKUP($A1703,Sheet1!$B$3:$AH$1266,Sheet1!F$1+(Sheet1!$A$1-1)*10,FALSE)&gt;99999,-3,IF(VLOOKUP($A1703,Sheet1!$B$3:$AH$1266,Sheet1!F$1+(Sheet1!$A$1-1)*10,FALSE)&gt;9999,-2,IF(VLOOKUP($A1703,Sheet1!$B$3:$AH$1266,Sheet1!F$1+(Sheet1!$A$1-1)*10,FALSE)&gt;999,-1,0)))))))</f>
        <v>---</v>
      </c>
      <c r="W1703" s="392" t="str">
        <f>IF(ISNA(VLOOKUP($A1703,Sheet1!$B$3:$AH$1266,Sheet1!G$1+(Sheet1!$A$1-1)*10,FALSE))=TRUE,"---",IF(VLOOKUP($A1703,Sheet1!$B$3:$AH$1266,Sheet1!G$1+(Sheet1!$A$1-1)*10,FALSE)="---","---", (ROUND(VLOOKUP($A1703,Sheet1!$B$3:$AH$1266,Sheet1!G$1+(Sheet1!$A$1-1)*10,FALSE),IF(VLOOKUP($A1703,Sheet1!$B$3:$AH$1266,Sheet1!G$1+(Sheet1!$A$1-1)*10,FALSE)&gt;99999,-3,IF(VLOOKUP($A1703,Sheet1!$B$3:$AH$1266,Sheet1!G$1+(Sheet1!$A$1-1)*10,FALSE)&gt;9999,-2,IF(VLOOKUP($A1703,Sheet1!$B$3:$AH$1266,Sheet1!G$1+(Sheet1!$A$1-1)*10,FALSE)&gt;999,-1,0)))))))</f>
        <v>---</v>
      </c>
      <c r="X1703" s="392" t="str">
        <f>IF(ISNA(VLOOKUP($A1703,Sheet1!$B$3:$AH$1266,Sheet1!H$1+(Sheet1!$A$1-1)*10,FALSE))=TRUE,"---",IF(VLOOKUP($A1703,Sheet1!$B$3:$AH$1266,Sheet1!H$1+(Sheet1!$A$1-1)*10,FALSE)="---","---", (ROUND(VLOOKUP($A1703,Sheet1!$B$3:$AH$1266,Sheet1!H$1+(Sheet1!$A$1-1)*10,FALSE),IF(VLOOKUP($A1703,Sheet1!$B$3:$AH$1266,Sheet1!H$1+(Sheet1!$A$1-1)*10,FALSE)&gt;99999,-3,IF(VLOOKUP($A1703,Sheet1!$B$3:$AH$1266,Sheet1!H$1+(Sheet1!$A$1-1)*10,FALSE)&gt;9999,-2,IF(VLOOKUP($A1703,Sheet1!$B$3:$AH$1266,Sheet1!H$1+(Sheet1!$A$1-1)*10,FALSE)&gt;999,-1,0)))))))</f>
        <v>---</v>
      </c>
      <c r="Y1703" s="392" t="str">
        <f>IF(ISNA(VLOOKUP($A1703,Sheet1!$B$3:$AH$1266,Sheet1!I$1+(Sheet1!$A$1-1)*10,FALSE))=TRUE,"---",IF(VLOOKUP($A1703,Sheet1!$B$3:$AH$1266,Sheet1!I$1+(Sheet1!$A$1-1)*10,FALSE)="---","---", (ROUND(VLOOKUP($A1703,Sheet1!$B$3:$AH$1266,Sheet1!I$1+(Sheet1!$A$1-1)*10,FALSE),IF(VLOOKUP($A1703,Sheet1!$B$3:$AH$1266,Sheet1!I$1+(Sheet1!$A$1-1)*10,FALSE)&gt;99999,-3,IF(VLOOKUP($A1703,Sheet1!$B$3:$AH$1266,Sheet1!I$1+(Sheet1!$A$1-1)*10,FALSE)&gt;9999,-2,IF(VLOOKUP($A1703,Sheet1!$B$3:$AH$1266,Sheet1!I$1+(Sheet1!$A$1-1)*10,FALSE)&gt;999,-1,0)))))))</f>
        <v>---</v>
      </c>
      <c r="Z1703" s="392" t="str">
        <f>IF(ISNA(VLOOKUP($A1703,Sheet1!$B$3:$AH$1266,Sheet1!J$1+(Sheet1!$A$1-1)*10,FALSE))=TRUE,"---",IF(VLOOKUP($A1703,Sheet1!$B$3:$AH$1266,Sheet1!J$1+(Sheet1!$A$1-1)*10,FALSE)="---","---", (ROUND(VLOOKUP($A1703,Sheet1!$B$3:$AH$1266,Sheet1!J$1+(Sheet1!$A$1-1)*10,FALSE),IF(VLOOKUP($A1703,Sheet1!$B$3:$AH$1266,Sheet1!J$1+(Sheet1!$A$1-1)*10,FALSE)&gt;99999,-3,IF(VLOOKUP($A1703,Sheet1!$B$3:$AH$1266,Sheet1!J$1+(Sheet1!$A$1-1)*10,FALSE)&gt;9999,-2,IF(VLOOKUP($A1703,Sheet1!$B$3:$AH$1266,Sheet1!J$1+(Sheet1!$A$1-1)*10,FALSE)&gt;999,-1,0)))))))</f>
        <v>---</v>
      </c>
      <c r="AA1703" s="392" t="str">
        <f>IF(ISNA(VLOOKUP($A1703,Sheet1!$B$3:$AH$1266,Sheet1!K$1+(Sheet1!$A$1-1)*10,FALSE))=TRUE,"---",IF(VLOOKUP($A1703,Sheet1!$B$3:$AH$1266,Sheet1!K$1+(Sheet1!$A$1-1)*10,FALSE)="---","---", (ROUND(VLOOKUP($A1703,Sheet1!$B$3:$AH$1266,Sheet1!K$1+(Sheet1!$A$1-1)*10,FALSE),IF(VLOOKUP($A1703,Sheet1!$B$3:$AH$1266,Sheet1!K$1+(Sheet1!$A$1-1)*10,FALSE)&gt;99999,-3,IF(VLOOKUP($A1703,Sheet1!$B$3:$AH$1266,Sheet1!K$1+(Sheet1!$A$1-1)*10,FALSE)&gt;9999,-2,IF(VLOOKUP($A1703,Sheet1!$B$3:$AH$1266,Sheet1!K$1+(Sheet1!$A$1-1)*10,FALSE)&gt;999,-1,0)))))))</f>
        <v>---</v>
      </c>
      <c r="AB1703" s="392" t="str">
        <f>IF(ISNA(VLOOKUP($A1703,Sheet1!$B$3:$AH$1266,Sheet1!L$1+(Sheet1!$A$1-1)*10,FALSE))=TRUE,"---",IF(VLOOKUP($A1703,Sheet1!$B$3:$AH$1266,Sheet1!L$1+(Sheet1!$A$1-1)*10,FALSE)="---","---", (ROUND(VLOOKUP($A1703,Sheet1!$B$3:$AH$1266,Sheet1!L$1+(Sheet1!$A$1-1)*10,FALSE),IF(VLOOKUP($A1703,Sheet1!$B$3:$AH$1266,Sheet1!L$1+(Sheet1!$A$1-1)*10,FALSE)&gt;99999,-3,IF(VLOOKUP($A1703,Sheet1!$B$3:$AH$1266,Sheet1!L$1+(Sheet1!$A$1-1)*10,FALSE)&gt;9999,-2,IF(VLOOKUP($A1703,Sheet1!$B$3:$AH$1266,Sheet1!L$1+(Sheet1!$A$1-1)*10,FALSE)&gt;999,-1,0)))))))</f>
        <v>---</v>
      </c>
      <c r="AC1703" s="392" t="str">
        <f>IF(ISNA(VLOOKUP($A1703,Sheet1!$B$3:$AH$1266,Sheet1!M$1+(Sheet1!$A$1-1)*10,FALSE))=TRUE,"---",IF(VLOOKUP($A1703,Sheet1!$B$3:$AH$1266,Sheet1!M$1+(Sheet1!$A$1-1)*10,FALSE)="---","---", (ROUND(VLOOKUP($A1703,Sheet1!$B$3:$AH$1266,Sheet1!M$1+(Sheet1!$A$1-1)*10,FALSE),IF(VLOOKUP($A1703,Sheet1!$B$3:$AH$1266,Sheet1!M$1+(Sheet1!$A$1-1)*10,FALSE)&gt;99999,-3,IF(VLOOKUP($A1703,Sheet1!$B$3:$AH$1266,Sheet1!M$1+(Sheet1!$A$1-1)*10,FALSE)&gt;9999,-2,IF(VLOOKUP($A1703,Sheet1!$B$3:$AH$1266,Sheet1!M$1+(Sheet1!$A$1-1)*10,FALSE)&gt;999,-1,0)))))))</f>
        <v>---</v>
      </c>
      <c r="AD1703" s="392" t="str">
        <f>IF(ISNA(VLOOKUP($A1703,Sheet1!$B$3:$AH$1266,Sheet1!N$1+(Sheet1!$A$1-1)*10,FALSE))=TRUE,"---",IF(VLOOKUP($A1703,Sheet1!$B$3:$AH$1266,Sheet1!N$1+(Sheet1!$A$1-1)*10,FALSE)="---","---", (ROUND(VLOOKUP($A1703,Sheet1!$B$3:$AH$1266,Sheet1!N$1+(Sheet1!$A$1-1)*10,FALSE),IF(VLOOKUP($A1703,Sheet1!$B$3:$AH$1266,Sheet1!N$1+(Sheet1!$A$1-1)*10,FALSE)&gt;99999,-3,IF(VLOOKUP($A1703,Sheet1!$B$3:$AH$1266,Sheet1!N$1+(Sheet1!$A$1-1)*10,FALSE)&gt;9999,-2,IF(VLOOKUP($A1703,Sheet1!$B$3:$AH$1266,Sheet1!N$1+(Sheet1!$A$1-1)*10,FALSE)&gt;999,-1,0)))))))</f>
        <v>---</v>
      </c>
    </row>
    <row r="1704" spans="1:30" ht="25.5" customHeight="1" x14ac:dyDescent="0.25">
      <c r="A1704" s="133" t="s">
        <v>2493</v>
      </c>
      <c r="B1704" s="134" t="s">
        <v>2494</v>
      </c>
      <c r="C1704" s="133">
        <v>425330</v>
      </c>
      <c r="D1704" s="133">
        <v>760838</v>
      </c>
      <c r="E1704" s="67" t="s">
        <v>3041</v>
      </c>
      <c r="F1704" s="135" t="s">
        <v>4405</v>
      </c>
      <c r="G1704" s="118" t="s">
        <v>160</v>
      </c>
      <c r="H1704" s="136">
        <v>0.99</v>
      </c>
      <c r="I1704" s="119">
        <v>21337</v>
      </c>
      <c r="J1704" s="137" t="s">
        <v>4405</v>
      </c>
      <c r="K1704" s="118" t="s">
        <v>17</v>
      </c>
      <c r="L1704" s="122">
        <v>310</v>
      </c>
      <c r="M1704" s="123">
        <v>313</v>
      </c>
      <c r="N1704" s="118" t="s">
        <v>199</v>
      </c>
      <c r="O1704" s="71">
        <f t="shared" si="57"/>
        <v>0.2</v>
      </c>
      <c r="P1704" s="71">
        <f>IF(O1704&lt;&gt;"",VLOOKUP($A1704,Sheet4!$A$2:$O$1309,14,FALSE)*100,"")</f>
        <v>3.2676322132066393</v>
      </c>
      <c r="Q1704" s="71">
        <f>IF(P1704&lt;&gt;"",VLOOKUP($A1704,Sheet4!$A$2:$O$1309,15,FALSE)*100,"")</f>
        <v>27.776967100777551</v>
      </c>
      <c r="R1704" s="73" t="str">
        <f>IF(O1704="&lt;0.2","&gt;500",IF(O1704="&gt;50","&lt;2",IF(ISERR(1/O1704*100),"",IF(AND((1/O1704*100)&gt;=2,(1/O1704*100)&lt;=10),MROUND(1/O1704*100,1),IF(AND((1/O1704*100)&gt;=10,(1/O1704*100)&lt;=50),MROUND(1/O1704*100,5),IF(AND((1/O1704*100)&gt;=50,(1/O1704*100)&lt;=104),MROUND(1/O1704*100,10),IF(AND((1/O1704*100)&gt;=104,(1/O1704*100)&lt;=110),"100",IF(AND((1/O1704*100)&gt;=110,(1/O1704*100)&lt;=180),"&gt;100, &lt;200",IF(AND((1/O1704*100)&gt;=180,(1/O1704*100)&lt;=220),"200",IF(AND((1/O1704*100)&gt;=220,(1/O1704*100)&lt;=450),"&gt;200,  &lt;500","500"))))))))))</f>
        <v>500</v>
      </c>
      <c r="S1704" s="63" t="s">
        <v>4368</v>
      </c>
      <c r="T1704" s="63" t="str">
        <f>IF(ISNA(VLOOKUP(A1704,Sheet1!B$3:C$1266,2,FALSE)=TRUE),"NC",VLOOKUP(A1704,Sheet1!B$3:C$1266,2,FALSE))</f>
        <v>Rural</v>
      </c>
      <c r="U1704" s="66">
        <f>IF(ISNA(VLOOKUP($A1704,Sheet1!$B$3:$AH$1266,Sheet1!E$1+(Sheet1!$A$1-1)*10,FALSE))=TRUE,"---",IF(VLOOKUP($A1704,Sheet1!$B$3:$AH$1266,Sheet1!E$1+(Sheet1!$A$1-1)*10,FALSE)="---","---", (ROUND(VLOOKUP($A1704,Sheet1!$B$3:$AH$1266,Sheet1!E$1+(Sheet1!$A$1-1)*10,FALSE),IF(VLOOKUP($A1704,Sheet1!$B$3:$AH$1266,Sheet1!E$1+(Sheet1!$A$1-1)*10,FALSE)&gt;99999,-3,IF(VLOOKUP($A1704,Sheet1!$B$3:$AH$1266,Sheet1!E$1+(Sheet1!$A$1-1)*10,FALSE)&gt;9999,-2,IF(VLOOKUP($A1704,Sheet1!$B$3:$AH$1266,Sheet1!E$1+(Sheet1!$A$1-1)*10,FALSE)&gt;999,-1,0)))))))</f>
        <v>44</v>
      </c>
      <c r="V1704" s="66">
        <f>IF(ISNA(VLOOKUP($A1704,Sheet1!$B$3:$AH$1266,Sheet1!F$1+(Sheet1!$A$1-1)*10,FALSE))=TRUE,"---",IF(VLOOKUP($A1704,Sheet1!$B$3:$AH$1266,Sheet1!F$1+(Sheet1!$A$1-1)*10,FALSE)="---","---", (ROUND(VLOOKUP($A1704,Sheet1!$B$3:$AH$1266,Sheet1!F$1+(Sheet1!$A$1-1)*10,FALSE),IF(VLOOKUP($A1704,Sheet1!$B$3:$AH$1266,Sheet1!F$1+(Sheet1!$A$1-1)*10,FALSE)&gt;99999,-3,IF(VLOOKUP($A1704,Sheet1!$B$3:$AH$1266,Sheet1!F$1+(Sheet1!$A$1-1)*10,FALSE)&gt;9999,-2,IF(VLOOKUP($A1704,Sheet1!$B$3:$AH$1266,Sheet1!F$1+(Sheet1!$A$1-1)*10,FALSE)&gt;999,-1,0)))))))</f>
        <v>56</v>
      </c>
      <c r="W1704" s="66">
        <f>IF(ISNA(VLOOKUP($A1704,Sheet1!$B$3:$AH$1266,Sheet1!G$1+(Sheet1!$A$1-1)*10,FALSE))=TRUE,"---",IF(VLOOKUP($A1704,Sheet1!$B$3:$AH$1266,Sheet1!G$1+(Sheet1!$A$1-1)*10,FALSE)="---","---", (ROUND(VLOOKUP($A1704,Sheet1!$B$3:$AH$1266,Sheet1!G$1+(Sheet1!$A$1-1)*10,FALSE),IF(VLOOKUP($A1704,Sheet1!$B$3:$AH$1266,Sheet1!G$1+(Sheet1!$A$1-1)*10,FALSE)&gt;99999,-3,IF(VLOOKUP($A1704,Sheet1!$B$3:$AH$1266,Sheet1!G$1+(Sheet1!$A$1-1)*10,FALSE)&gt;9999,-2,IF(VLOOKUP($A1704,Sheet1!$B$3:$AH$1266,Sheet1!G$1+(Sheet1!$A$1-1)*10,FALSE)&gt;999,-1,0)))))))</f>
        <v>71</v>
      </c>
      <c r="X1704" s="66">
        <f>IF(ISNA(VLOOKUP($A1704,Sheet1!$B$3:$AH$1266,Sheet1!H$1+(Sheet1!$A$1-1)*10,FALSE))=TRUE,"---",IF(VLOOKUP($A1704,Sheet1!$B$3:$AH$1266,Sheet1!H$1+(Sheet1!$A$1-1)*10,FALSE)="---","---", (ROUND(VLOOKUP($A1704,Sheet1!$B$3:$AH$1266,Sheet1!H$1+(Sheet1!$A$1-1)*10,FALSE),IF(VLOOKUP($A1704,Sheet1!$B$3:$AH$1266,Sheet1!H$1+(Sheet1!$A$1-1)*10,FALSE)&gt;99999,-3,IF(VLOOKUP($A1704,Sheet1!$B$3:$AH$1266,Sheet1!H$1+(Sheet1!$A$1-1)*10,FALSE)&gt;9999,-2,IF(VLOOKUP($A1704,Sheet1!$B$3:$AH$1266,Sheet1!H$1+(Sheet1!$A$1-1)*10,FALSE)&gt;999,-1,0)))))))</f>
        <v>111</v>
      </c>
      <c r="Y1704" s="66">
        <f>IF(ISNA(VLOOKUP($A1704,Sheet1!$B$3:$AH$1266,Sheet1!I$1+(Sheet1!$A$1-1)*10,FALSE))=TRUE,"---",IF(VLOOKUP($A1704,Sheet1!$B$3:$AH$1266,Sheet1!I$1+(Sheet1!$A$1-1)*10,FALSE)="---","---", (ROUND(VLOOKUP($A1704,Sheet1!$B$3:$AH$1266,Sheet1!I$1+(Sheet1!$A$1-1)*10,FALSE),IF(VLOOKUP($A1704,Sheet1!$B$3:$AH$1266,Sheet1!I$1+(Sheet1!$A$1-1)*10,FALSE)&gt;99999,-3,IF(VLOOKUP($A1704,Sheet1!$B$3:$AH$1266,Sheet1!I$1+(Sheet1!$A$1-1)*10,FALSE)&gt;9999,-2,IF(VLOOKUP($A1704,Sheet1!$B$3:$AH$1266,Sheet1!I$1+(Sheet1!$A$1-1)*10,FALSE)&gt;999,-1,0)))))))</f>
        <v>138</v>
      </c>
      <c r="Z1704" s="66">
        <f>IF(ISNA(VLOOKUP($A1704,Sheet1!$B$3:$AH$1266,Sheet1!J$1+(Sheet1!$A$1-1)*10,FALSE))=TRUE,"---",IF(VLOOKUP($A1704,Sheet1!$B$3:$AH$1266,Sheet1!J$1+(Sheet1!$A$1-1)*10,FALSE)="---","---", (ROUND(VLOOKUP($A1704,Sheet1!$B$3:$AH$1266,Sheet1!J$1+(Sheet1!$A$1-1)*10,FALSE),IF(VLOOKUP($A1704,Sheet1!$B$3:$AH$1266,Sheet1!J$1+(Sheet1!$A$1-1)*10,FALSE)&gt;99999,-3,IF(VLOOKUP($A1704,Sheet1!$B$3:$AH$1266,Sheet1!J$1+(Sheet1!$A$1-1)*10,FALSE)&gt;9999,-2,IF(VLOOKUP($A1704,Sheet1!$B$3:$AH$1266,Sheet1!J$1+(Sheet1!$A$1-1)*10,FALSE)&gt;999,-1,0)))))))</f>
        <v>175</v>
      </c>
      <c r="AA1704" s="66">
        <f>IF(ISNA(VLOOKUP($A1704,Sheet1!$B$3:$AH$1266,Sheet1!K$1+(Sheet1!$A$1-1)*10,FALSE))=TRUE,"---",IF(VLOOKUP($A1704,Sheet1!$B$3:$AH$1266,Sheet1!K$1+(Sheet1!$A$1-1)*10,FALSE)="---","---", (ROUND(VLOOKUP($A1704,Sheet1!$B$3:$AH$1266,Sheet1!K$1+(Sheet1!$A$1-1)*10,FALSE),IF(VLOOKUP($A1704,Sheet1!$B$3:$AH$1266,Sheet1!K$1+(Sheet1!$A$1-1)*10,FALSE)&gt;99999,-3,IF(VLOOKUP($A1704,Sheet1!$B$3:$AH$1266,Sheet1!K$1+(Sheet1!$A$1-1)*10,FALSE)&gt;9999,-2,IF(VLOOKUP($A1704,Sheet1!$B$3:$AH$1266,Sheet1!K$1+(Sheet1!$A$1-1)*10,FALSE)&gt;999,-1,0)))))))</f>
        <v>202</v>
      </c>
      <c r="AB1704" s="66">
        <f>IF(ISNA(VLOOKUP($A1704,Sheet1!$B$3:$AH$1266,Sheet1!L$1+(Sheet1!$A$1-1)*10,FALSE))=TRUE,"---",IF(VLOOKUP($A1704,Sheet1!$B$3:$AH$1266,Sheet1!L$1+(Sheet1!$A$1-1)*10,FALSE)="---","---", (ROUND(VLOOKUP($A1704,Sheet1!$B$3:$AH$1266,Sheet1!L$1+(Sheet1!$A$1-1)*10,FALSE),IF(VLOOKUP($A1704,Sheet1!$B$3:$AH$1266,Sheet1!L$1+(Sheet1!$A$1-1)*10,FALSE)&gt;99999,-3,IF(VLOOKUP($A1704,Sheet1!$B$3:$AH$1266,Sheet1!L$1+(Sheet1!$A$1-1)*10,FALSE)&gt;9999,-2,IF(VLOOKUP($A1704,Sheet1!$B$3:$AH$1266,Sheet1!L$1+(Sheet1!$A$1-1)*10,FALSE)&gt;999,-1,0)))))))</f>
        <v>229</v>
      </c>
      <c r="AC1704" s="66">
        <f>IF(ISNA(VLOOKUP($A1704,Sheet1!$B$3:$AH$1266,Sheet1!M$1+(Sheet1!$A$1-1)*10,FALSE))=TRUE,"---",IF(VLOOKUP($A1704,Sheet1!$B$3:$AH$1266,Sheet1!M$1+(Sheet1!$A$1-1)*10,FALSE)="---","---", (ROUND(VLOOKUP($A1704,Sheet1!$B$3:$AH$1266,Sheet1!M$1+(Sheet1!$A$1-1)*10,FALSE),IF(VLOOKUP($A1704,Sheet1!$B$3:$AH$1266,Sheet1!M$1+(Sheet1!$A$1-1)*10,FALSE)&gt;99999,-3,IF(VLOOKUP($A1704,Sheet1!$B$3:$AH$1266,Sheet1!M$1+(Sheet1!$A$1-1)*10,FALSE)&gt;9999,-2,IF(VLOOKUP($A1704,Sheet1!$B$3:$AH$1266,Sheet1!M$1+(Sheet1!$A$1-1)*10,FALSE)&gt;999,-1,0)))))))</f>
        <v>258</v>
      </c>
      <c r="AD1704" s="66">
        <f>IF(ISNA(VLOOKUP($A1704,Sheet1!$B$3:$AH$1266,Sheet1!N$1+(Sheet1!$A$1-1)*10,FALSE))=TRUE,"---",IF(VLOOKUP($A1704,Sheet1!$B$3:$AH$1266,Sheet1!N$1+(Sheet1!$A$1-1)*10,FALSE)="---","---", (ROUND(VLOOKUP($A1704,Sheet1!$B$3:$AH$1266,Sheet1!N$1+(Sheet1!$A$1-1)*10,FALSE),IF(VLOOKUP($A1704,Sheet1!$B$3:$AH$1266,Sheet1!N$1+(Sheet1!$A$1-1)*10,FALSE)&gt;99999,-3,IF(VLOOKUP($A1704,Sheet1!$B$3:$AH$1266,Sheet1!N$1+(Sheet1!$A$1-1)*10,FALSE)&gt;9999,-2,IF(VLOOKUP($A1704,Sheet1!$B$3:$AH$1266,Sheet1!N$1+(Sheet1!$A$1-1)*10,FALSE)&gt;999,-1,0)))))))</f>
        <v>295</v>
      </c>
    </row>
    <row r="1705" spans="1:30" ht="25.5" customHeight="1" x14ac:dyDescent="0.25">
      <c r="A1705" s="303" t="s">
        <v>2495</v>
      </c>
      <c r="B1705" s="330" t="s">
        <v>2496</v>
      </c>
      <c r="C1705" s="303">
        <v>425400</v>
      </c>
      <c r="D1705" s="303">
        <v>761009</v>
      </c>
      <c r="E1705" s="307" t="s">
        <v>3041</v>
      </c>
      <c r="F1705" s="342" t="s">
        <v>4922</v>
      </c>
      <c r="G1705" s="318" t="s">
        <v>31</v>
      </c>
      <c r="H1705" s="347">
        <v>33.9</v>
      </c>
      <c r="I1705" s="112">
        <v>38445</v>
      </c>
      <c r="J1705" s="113">
        <v>4.45</v>
      </c>
      <c r="K1705" s="127" t="s">
        <v>20</v>
      </c>
      <c r="L1705" s="115">
        <v>1070</v>
      </c>
      <c r="M1705" s="116">
        <v>31.6</v>
      </c>
      <c r="N1705" s="127" t="s">
        <v>346</v>
      </c>
      <c r="O1705" s="68" t="s">
        <v>4405</v>
      </c>
      <c r="P1705" s="68" t="s">
        <v>4405</v>
      </c>
      <c r="Q1705" s="68" t="s">
        <v>4405</v>
      </c>
      <c r="R1705" s="74" t="s">
        <v>4405</v>
      </c>
      <c r="S1705" s="356" t="s">
        <v>4368</v>
      </c>
      <c r="T1705" s="356" t="str">
        <f>IF(ISNA(VLOOKUP(A1705,Sheet1!B$3:C$1266,2,FALSE)=TRUE),"NC",VLOOKUP(A1705,Sheet1!B$3:C$1266,2,FALSE))</f>
        <v>NC</v>
      </c>
      <c r="U1705" s="392" t="str">
        <f>IF(ISNA(VLOOKUP($A1705,Sheet1!$B$3:$AH$1266,Sheet1!E$1+(Sheet1!$A$1-1)*10,FALSE))=TRUE,"---",IF(VLOOKUP($A1705,Sheet1!$B$3:$AH$1266,Sheet1!E$1+(Sheet1!$A$1-1)*10,FALSE)="---","---", (ROUND(VLOOKUP($A1705,Sheet1!$B$3:$AH$1266,Sheet1!E$1+(Sheet1!$A$1-1)*10,FALSE),IF(VLOOKUP($A1705,Sheet1!$B$3:$AH$1266,Sheet1!E$1+(Sheet1!$A$1-1)*10,FALSE)&gt;99999,-3,IF(VLOOKUP($A1705,Sheet1!$B$3:$AH$1266,Sheet1!E$1+(Sheet1!$A$1-1)*10,FALSE)&gt;9999,-2,IF(VLOOKUP($A1705,Sheet1!$B$3:$AH$1266,Sheet1!E$1+(Sheet1!$A$1-1)*10,FALSE)&gt;999,-1,0)))))))</f>
        <v>---</v>
      </c>
      <c r="V1705" s="392" t="str">
        <f>IF(ISNA(VLOOKUP($A1705,Sheet1!$B$3:$AH$1266,Sheet1!F$1+(Sheet1!$A$1-1)*10,FALSE))=TRUE,"---",IF(VLOOKUP($A1705,Sheet1!$B$3:$AH$1266,Sheet1!F$1+(Sheet1!$A$1-1)*10,FALSE)="---","---", (ROUND(VLOOKUP($A1705,Sheet1!$B$3:$AH$1266,Sheet1!F$1+(Sheet1!$A$1-1)*10,FALSE),IF(VLOOKUP($A1705,Sheet1!$B$3:$AH$1266,Sheet1!F$1+(Sheet1!$A$1-1)*10,FALSE)&gt;99999,-3,IF(VLOOKUP($A1705,Sheet1!$B$3:$AH$1266,Sheet1!F$1+(Sheet1!$A$1-1)*10,FALSE)&gt;9999,-2,IF(VLOOKUP($A1705,Sheet1!$B$3:$AH$1266,Sheet1!F$1+(Sheet1!$A$1-1)*10,FALSE)&gt;999,-1,0)))))))</f>
        <v>---</v>
      </c>
      <c r="W1705" s="392" t="str">
        <f>IF(ISNA(VLOOKUP($A1705,Sheet1!$B$3:$AH$1266,Sheet1!G$1+(Sheet1!$A$1-1)*10,FALSE))=TRUE,"---",IF(VLOOKUP($A1705,Sheet1!$B$3:$AH$1266,Sheet1!G$1+(Sheet1!$A$1-1)*10,FALSE)="---","---", (ROUND(VLOOKUP($A1705,Sheet1!$B$3:$AH$1266,Sheet1!G$1+(Sheet1!$A$1-1)*10,FALSE),IF(VLOOKUP($A1705,Sheet1!$B$3:$AH$1266,Sheet1!G$1+(Sheet1!$A$1-1)*10,FALSE)&gt;99999,-3,IF(VLOOKUP($A1705,Sheet1!$B$3:$AH$1266,Sheet1!G$1+(Sheet1!$A$1-1)*10,FALSE)&gt;9999,-2,IF(VLOOKUP($A1705,Sheet1!$B$3:$AH$1266,Sheet1!G$1+(Sheet1!$A$1-1)*10,FALSE)&gt;999,-1,0)))))))</f>
        <v>---</v>
      </c>
      <c r="X1705" s="392" t="str">
        <f>IF(ISNA(VLOOKUP($A1705,Sheet1!$B$3:$AH$1266,Sheet1!H$1+(Sheet1!$A$1-1)*10,FALSE))=TRUE,"---",IF(VLOOKUP($A1705,Sheet1!$B$3:$AH$1266,Sheet1!H$1+(Sheet1!$A$1-1)*10,FALSE)="---","---", (ROUND(VLOOKUP($A1705,Sheet1!$B$3:$AH$1266,Sheet1!H$1+(Sheet1!$A$1-1)*10,FALSE),IF(VLOOKUP($A1705,Sheet1!$B$3:$AH$1266,Sheet1!H$1+(Sheet1!$A$1-1)*10,FALSE)&gt;99999,-3,IF(VLOOKUP($A1705,Sheet1!$B$3:$AH$1266,Sheet1!H$1+(Sheet1!$A$1-1)*10,FALSE)&gt;9999,-2,IF(VLOOKUP($A1705,Sheet1!$B$3:$AH$1266,Sheet1!H$1+(Sheet1!$A$1-1)*10,FALSE)&gt;999,-1,0)))))))</f>
        <v>---</v>
      </c>
      <c r="Y1705" s="392" t="str">
        <f>IF(ISNA(VLOOKUP($A1705,Sheet1!$B$3:$AH$1266,Sheet1!I$1+(Sheet1!$A$1-1)*10,FALSE))=TRUE,"---",IF(VLOOKUP($A1705,Sheet1!$B$3:$AH$1266,Sheet1!I$1+(Sheet1!$A$1-1)*10,FALSE)="---","---", (ROUND(VLOOKUP($A1705,Sheet1!$B$3:$AH$1266,Sheet1!I$1+(Sheet1!$A$1-1)*10,FALSE),IF(VLOOKUP($A1705,Sheet1!$B$3:$AH$1266,Sheet1!I$1+(Sheet1!$A$1-1)*10,FALSE)&gt;99999,-3,IF(VLOOKUP($A1705,Sheet1!$B$3:$AH$1266,Sheet1!I$1+(Sheet1!$A$1-1)*10,FALSE)&gt;9999,-2,IF(VLOOKUP($A1705,Sheet1!$B$3:$AH$1266,Sheet1!I$1+(Sheet1!$A$1-1)*10,FALSE)&gt;999,-1,0)))))))</f>
        <v>---</v>
      </c>
      <c r="Z1705" s="392" t="str">
        <f>IF(ISNA(VLOOKUP($A1705,Sheet1!$B$3:$AH$1266,Sheet1!J$1+(Sheet1!$A$1-1)*10,FALSE))=TRUE,"---",IF(VLOOKUP($A1705,Sheet1!$B$3:$AH$1266,Sheet1!J$1+(Sheet1!$A$1-1)*10,FALSE)="---","---", (ROUND(VLOOKUP($A1705,Sheet1!$B$3:$AH$1266,Sheet1!J$1+(Sheet1!$A$1-1)*10,FALSE),IF(VLOOKUP($A1705,Sheet1!$B$3:$AH$1266,Sheet1!J$1+(Sheet1!$A$1-1)*10,FALSE)&gt;99999,-3,IF(VLOOKUP($A1705,Sheet1!$B$3:$AH$1266,Sheet1!J$1+(Sheet1!$A$1-1)*10,FALSE)&gt;9999,-2,IF(VLOOKUP($A1705,Sheet1!$B$3:$AH$1266,Sheet1!J$1+(Sheet1!$A$1-1)*10,FALSE)&gt;999,-1,0)))))))</f>
        <v>---</v>
      </c>
      <c r="AA1705" s="392" t="str">
        <f>IF(ISNA(VLOOKUP($A1705,Sheet1!$B$3:$AH$1266,Sheet1!K$1+(Sheet1!$A$1-1)*10,FALSE))=TRUE,"---",IF(VLOOKUP($A1705,Sheet1!$B$3:$AH$1266,Sheet1!K$1+(Sheet1!$A$1-1)*10,FALSE)="---","---", (ROUND(VLOOKUP($A1705,Sheet1!$B$3:$AH$1266,Sheet1!K$1+(Sheet1!$A$1-1)*10,FALSE),IF(VLOOKUP($A1705,Sheet1!$B$3:$AH$1266,Sheet1!K$1+(Sheet1!$A$1-1)*10,FALSE)&gt;99999,-3,IF(VLOOKUP($A1705,Sheet1!$B$3:$AH$1266,Sheet1!K$1+(Sheet1!$A$1-1)*10,FALSE)&gt;9999,-2,IF(VLOOKUP($A1705,Sheet1!$B$3:$AH$1266,Sheet1!K$1+(Sheet1!$A$1-1)*10,FALSE)&gt;999,-1,0)))))))</f>
        <v>---</v>
      </c>
      <c r="AB1705" s="392" t="str">
        <f>IF(ISNA(VLOOKUP($A1705,Sheet1!$B$3:$AH$1266,Sheet1!L$1+(Sheet1!$A$1-1)*10,FALSE))=TRUE,"---",IF(VLOOKUP($A1705,Sheet1!$B$3:$AH$1266,Sheet1!L$1+(Sheet1!$A$1-1)*10,FALSE)="---","---", (ROUND(VLOOKUP($A1705,Sheet1!$B$3:$AH$1266,Sheet1!L$1+(Sheet1!$A$1-1)*10,FALSE),IF(VLOOKUP($A1705,Sheet1!$B$3:$AH$1266,Sheet1!L$1+(Sheet1!$A$1-1)*10,FALSE)&gt;99999,-3,IF(VLOOKUP($A1705,Sheet1!$B$3:$AH$1266,Sheet1!L$1+(Sheet1!$A$1-1)*10,FALSE)&gt;9999,-2,IF(VLOOKUP($A1705,Sheet1!$B$3:$AH$1266,Sheet1!L$1+(Sheet1!$A$1-1)*10,FALSE)&gt;999,-1,0)))))))</f>
        <v>---</v>
      </c>
      <c r="AC1705" s="392" t="str">
        <f>IF(ISNA(VLOOKUP($A1705,Sheet1!$B$3:$AH$1266,Sheet1!M$1+(Sheet1!$A$1-1)*10,FALSE))=TRUE,"---",IF(VLOOKUP($A1705,Sheet1!$B$3:$AH$1266,Sheet1!M$1+(Sheet1!$A$1-1)*10,FALSE)="---","---", (ROUND(VLOOKUP($A1705,Sheet1!$B$3:$AH$1266,Sheet1!M$1+(Sheet1!$A$1-1)*10,FALSE),IF(VLOOKUP($A1705,Sheet1!$B$3:$AH$1266,Sheet1!M$1+(Sheet1!$A$1-1)*10,FALSE)&gt;99999,-3,IF(VLOOKUP($A1705,Sheet1!$B$3:$AH$1266,Sheet1!M$1+(Sheet1!$A$1-1)*10,FALSE)&gt;9999,-2,IF(VLOOKUP($A1705,Sheet1!$B$3:$AH$1266,Sheet1!M$1+(Sheet1!$A$1-1)*10,FALSE)&gt;999,-1,0)))))))</f>
        <v>---</v>
      </c>
      <c r="AD1705" s="392" t="str">
        <f>IF(ISNA(VLOOKUP($A1705,Sheet1!$B$3:$AH$1266,Sheet1!N$1+(Sheet1!$A$1-1)*10,FALSE))=TRUE,"---",IF(VLOOKUP($A1705,Sheet1!$B$3:$AH$1266,Sheet1!N$1+(Sheet1!$A$1-1)*10,FALSE)="---","---", (ROUND(VLOOKUP($A1705,Sheet1!$B$3:$AH$1266,Sheet1!N$1+(Sheet1!$A$1-1)*10,FALSE),IF(VLOOKUP($A1705,Sheet1!$B$3:$AH$1266,Sheet1!N$1+(Sheet1!$A$1-1)*10,FALSE)&gt;99999,-3,IF(VLOOKUP($A1705,Sheet1!$B$3:$AH$1266,Sheet1!N$1+(Sheet1!$A$1-1)*10,FALSE)&gt;9999,-2,IF(VLOOKUP($A1705,Sheet1!$B$3:$AH$1266,Sheet1!N$1+(Sheet1!$A$1-1)*10,FALSE)&gt;999,-1,0)))))))</f>
        <v>---</v>
      </c>
    </row>
    <row r="1706" spans="1:30" ht="25.5" customHeight="1" x14ac:dyDescent="0.25">
      <c r="A1706" s="303"/>
      <c r="B1706" s="331"/>
      <c r="C1706" s="303"/>
      <c r="D1706" s="303"/>
      <c r="E1706" s="307" t="e">
        <v>#N/A</v>
      </c>
      <c r="F1706" s="331"/>
      <c r="G1706" s="319"/>
      <c r="H1706" s="347"/>
      <c r="I1706" s="112">
        <v>38229</v>
      </c>
      <c r="J1706" s="113">
        <v>8.85</v>
      </c>
      <c r="K1706" s="127" t="s">
        <v>24</v>
      </c>
      <c r="L1706" s="115">
        <v>1060</v>
      </c>
      <c r="M1706" s="116">
        <v>31.3</v>
      </c>
      <c r="N1706" s="127" t="s">
        <v>346</v>
      </c>
      <c r="O1706" s="68" t="s">
        <v>4405</v>
      </c>
      <c r="P1706" s="68" t="s">
        <v>4405</v>
      </c>
      <c r="Q1706" s="68" t="s">
        <v>4405</v>
      </c>
      <c r="R1706" s="74" t="s">
        <v>4405</v>
      </c>
      <c r="S1706" s="356" t="e">
        <v>#N/A</v>
      </c>
      <c r="T1706" s="356" t="str">
        <f>IF(ISNA(VLOOKUP(A1706,Sheet1!B$3:C$1266,2,FALSE)=TRUE),"ND",VLOOKUP(A1706,Sheet1!B$3:C$1266,2,FALSE))</f>
        <v>ND</v>
      </c>
      <c r="U1706" s="392" t="str">
        <f>IF(ISNA(VLOOKUP($A1706,Sheet1!$B$3:$AH$1266,Sheet1!E$1+(Sheet1!$A$1-1)*10,FALSE))=TRUE,"---",IF(VLOOKUP($A1706,Sheet1!$B$3:$AH$1266,Sheet1!E$1+(Sheet1!$A$1-1)*10,FALSE)="---","---", (ROUND(VLOOKUP($A1706,Sheet1!$B$3:$AH$1266,Sheet1!E$1+(Sheet1!$A$1-1)*10,FALSE),IF(VLOOKUP($A1706,Sheet1!$B$3:$AH$1266,Sheet1!E$1+(Sheet1!$A$1-1)*10,FALSE)&gt;99999,-3,IF(VLOOKUP($A1706,Sheet1!$B$3:$AH$1266,Sheet1!E$1+(Sheet1!$A$1-1)*10,FALSE)&gt;9999,-2,IF(VLOOKUP($A1706,Sheet1!$B$3:$AH$1266,Sheet1!E$1+(Sheet1!$A$1-1)*10,FALSE)&gt;999,-1,0)))))))</f>
        <v>---</v>
      </c>
      <c r="V1706" s="392" t="str">
        <f>IF(ISNA(VLOOKUP($A1706,Sheet1!$B$3:$AH$1266,Sheet1!F$1+(Sheet1!$A$1-1)*10,FALSE))=TRUE,"---",IF(VLOOKUP($A1706,Sheet1!$B$3:$AH$1266,Sheet1!F$1+(Sheet1!$A$1-1)*10,FALSE)="---","---", (ROUND(VLOOKUP($A1706,Sheet1!$B$3:$AH$1266,Sheet1!F$1+(Sheet1!$A$1-1)*10,FALSE),IF(VLOOKUP($A1706,Sheet1!$B$3:$AH$1266,Sheet1!F$1+(Sheet1!$A$1-1)*10,FALSE)&gt;99999,-3,IF(VLOOKUP($A1706,Sheet1!$B$3:$AH$1266,Sheet1!F$1+(Sheet1!$A$1-1)*10,FALSE)&gt;9999,-2,IF(VLOOKUP($A1706,Sheet1!$B$3:$AH$1266,Sheet1!F$1+(Sheet1!$A$1-1)*10,FALSE)&gt;999,-1,0)))))))</f>
        <v>---</v>
      </c>
      <c r="W1706" s="392" t="str">
        <f>IF(ISNA(VLOOKUP($A1706,Sheet1!$B$3:$AH$1266,Sheet1!G$1+(Sheet1!$A$1-1)*10,FALSE))=TRUE,"---",IF(VLOOKUP($A1706,Sheet1!$B$3:$AH$1266,Sheet1!G$1+(Sheet1!$A$1-1)*10,FALSE)="---","---", (ROUND(VLOOKUP($A1706,Sheet1!$B$3:$AH$1266,Sheet1!G$1+(Sheet1!$A$1-1)*10,FALSE),IF(VLOOKUP($A1706,Sheet1!$B$3:$AH$1266,Sheet1!G$1+(Sheet1!$A$1-1)*10,FALSE)&gt;99999,-3,IF(VLOOKUP($A1706,Sheet1!$B$3:$AH$1266,Sheet1!G$1+(Sheet1!$A$1-1)*10,FALSE)&gt;9999,-2,IF(VLOOKUP($A1706,Sheet1!$B$3:$AH$1266,Sheet1!G$1+(Sheet1!$A$1-1)*10,FALSE)&gt;999,-1,0)))))))</f>
        <v>---</v>
      </c>
      <c r="X1706" s="392" t="str">
        <f>IF(ISNA(VLOOKUP($A1706,Sheet1!$B$3:$AH$1266,Sheet1!H$1+(Sheet1!$A$1-1)*10,FALSE))=TRUE,"---",IF(VLOOKUP($A1706,Sheet1!$B$3:$AH$1266,Sheet1!H$1+(Sheet1!$A$1-1)*10,FALSE)="---","---", (ROUND(VLOOKUP($A1706,Sheet1!$B$3:$AH$1266,Sheet1!H$1+(Sheet1!$A$1-1)*10,FALSE),IF(VLOOKUP($A1706,Sheet1!$B$3:$AH$1266,Sheet1!H$1+(Sheet1!$A$1-1)*10,FALSE)&gt;99999,-3,IF(VLOOKUP($A1706,Sheet1!$B$3:$AH$1266,Sheet1!H$1+(Sheet1!$A$1-1)*10,FALSE)&gt;9999,-2,IF(VLOOKUP($A1706,Sheet1!$B$3:$AH$1266,Sheet1!H$1+(Sheet1!$A$1-1)*10,FALSE)&gt;999,-1,0)))))))</f>
        <v>---</v>
      </c>
      <c r="Y1706" s="392" t="str">
        <f>IF(ISNA(VLOOKUP($A1706,Sheet1!$B$3:$AH$1266,Sheet1!I$1+(Sheet1!$A$1-1)*10,FALSE))=TRUE,"---",IF(VLOOKUP($A1706,Sheet1!$B$3:$AH$1266,Sheet1!I$1+(Sheet1!$A$1-1)*10,FALSE)="---","---", (ROUND(VLOOKUP($A1706,Sheet1!$B$3:$AH$1266,Sheet1!I$1+(Sheet1!$A$1-1)*10,FALSE),IF(VLOOKUP($A1706,Sheet1!$B$3:$AH$1266,Sheet1!I$1+(Sheet1!$A$1-1)*10,FALSE)&gt;99999,-3,IF(VLOOKUP($A1706,Sheet1!$B$3:$AH$1266,Sheet1!I$1+(Sheet1!$A$1-1)*10,FALSE)&gt;9999,-2,IF(VLOOKUP($A1706,Sheet1!$B$3:$AH$1266,Sheet1!I$1+(Sheet1!$A$1-1)*10,FALSE)&gt;999,-1,0)))))))</f>
        <v>---</v>
      </c>
      <c r="Z1706" s="392" t="str">
        <f>IF(ISNA(VLOOKUP($A1706,Sheet1!$B$3:$AH$1266,Sheet1!J$1+(Sheet1!$A$1-1)*10,FALSE))=TRUE,"---",IF(VLOOKUP($A1706,Sheet1!$B$3:$AH$1266,Sheet1!J$1+(Sheet1!$A$1-1)*10,FALSE)="---","---", (ROUND(VLOOKUP($A1706,Sheet1!$B$3:$AH$1266,Sheet1!J$1+(Sheet1!$A$1-1)*10,FALSE),IF(VLOOKUP($A1706,Sheet1!$B$3:$AH$1266,Sheet1!J$1+(Sheet1!$A$1-1)*10,FALSE)&gt;99999,-3,IF(VLOOKUP($A1706,Sheet1!$B$3:$AH$1266,Sheet1!J$1+(Sheet1!$A$1-1)*10,FALSE)&gt;9999,-2,IF(VLOOKUP($A1706,Sheet1!$B$3:$AH$1266,Sheet1!J$1+(Sheet1!$A$1-1)*10,FALSE)&gt;999,-1,0)))))))</f>
        <v>---</v>
      </c>
      <c r="AA1706" s="392" t="str">
        <f>IF(ISNA(VLOOKUP($A1706,Sheet1!$B$3:$AH$1266,Sheet1!K$1+(Sheet1!$A$1-1)*10,FALSE))=TRUE,"---",IF(VLOOKUP($A1706,Sheet1!$B$3:$AH$1266,Sheet1!K$1+(Sheet1!$A$1-1)*10,FALSE)="---","---", (ROUND(VLOOKUP($A1706,Sheet1!$B$3:$AH$1266,Sheet1!K$1+(Sheet1!$A$1-1)*10,FALSE),IF(VLOOKUP($A1706,Sheet1!$B$3:$AH$1266,Sheet1!K$1+(Sheet1!$A$1-1)*10,FALSE)&gt;99999,-3,IF(VLOOKUP($A1706,Sheet1!$B$3:$AH$1266,Sheet1!K$1+(Sheet1!$A$1-1)*10,FALSE)&gt;9999,-2,IF(VLOOKUP($A1706,Sheet1!$B$3:$AH$1266,Sheet1!K$1+(Sheet1!$A$1-1)*10,FALSE)&gt;999,-1,0)))))))</f>
        <v>---</v>
      </c>
      <c r="AB1706" s="392" t="str">
        <f>IF(ISNA(VLOOKUP($A1706,Sheet1!$B$3:$AH$1266,Sheet1!L$1+(Sheet1!$A$1-1)*10,FALSE))=TRUE,"---",IF(VLOOKUP($A1706,Sheet1!$B$3:$AH$1266,Sheet1!L$1+(Sheet1!$A$1-1)*10,FALSE)="---","---", (ROUND(VLOOKUP($A1706,Sheet1!$B$3:$AH$1266,Sheet1!L$1+(Sheet1!$A$1-1)*10,FALSE),IF(VLOOKUP($A1706,Sheet1!$B$3:$AH$1266,Sheet1!L$1+(Sheet1!$A$1-1)*10,FALSE)&gt;99999,-3,IF(VLOOKUP($A1706,Sheet1!$B$3:$AH$1266,Sheet1!L$1+(Sheet1!$A$1-1)*10,FALSE)&gt;9999,-2,IF(VLOOKUP($A1706,Sheet1!$B$3:$AH$1266,Sheet1!L$1+(Sheet1!$A$1-1)*10,FALSE)&gt;999,-1,0)))))))</f>
        <v>---</v>
      </c>
      <c r="AC1706" s="392" t="str">
        <f>IF(ISNA(VLOOKUP($A1706,Sheet1!$B$3:$AH$1266,Sheet1!M$1+(Sheet1!$A$1-1)*10,FALSE))=TRUE,"---",IF(VLOOKUP($A1706,Sheet1!$B$3:$AH$1266,Sheet1!M$1+(Sheet1!$A$1-1)*10,FALSE)="---","---", (ROUND(VLOOKUP($A1706,Sheet1!$B$3:$AH$1266,Sheet1!M$1+(Sheet1!$A$1-1)*10,FALSE),IF(VLOOKUP($A1706,Sheet1!$B$3:$AH$1266,Sheet1!M$1+(Sheet1!$A$1-1)*10,FALSE)&gt;99999,-3,IF(VLOOKUP($A1706,Sheet1!$B$3:$AH$1266,Sheet1!M$1+(Sheet1!$A$1-1)*10,FALSE)&gt;9999,-2,IF(VLOOKUP($A1706,Sheet1!$B$3:$AH$1266,Sheet1!M$1+(Sheet1!$A$1-1)*10,FALSE)&gt;999,-1,0)))))))</f>
        <v>---</v>
      </c>
      <c r="AD1706" s="392" t="str">
        <f>IF(ISNA(VLOOKUP($A1706,Sheet1!$B$3:$AH$1266,Sheet1!N$1+(Sheet1!$A$1-1)*10,FALSE))=TRUE,"---",IF(VLOOKUP($A1706,Sheet1!$B$3:$AH$1266,Sheet1!N$1+(Sheet1!$A$1-1)*10,FALSE)="---","---", (ROUND(VLOOKUP($A1706,Sheet1!$B$3:$AH$1266,Sheet1!N$1+(Sheet1!$A$1-1)*10,FALSE),IF(VLOOKUP($A1706,Sheet1!$B$3:$AH$1266,Sheet1!N$1+(Sheet1!$A$1-1)*10,FALSE)&gt;99999,-3,IF(VLOOKUP($A1706,Sheet1!$B$3:$AH$1266,Sheet1!N$1+(Sheet1!$A$1-1)*10,FALSE)&gt;9999,-2,IF(VLOOKUP($A1706,Sheet1!$B$3:$AH$1266,Sheet1!N$1+(Sheet1!$A$1-1)*10,FALSE)&gt;999,-1,0)))))))</f>
        <v>---</v>
      </c>
    </row>
    <row r="1707" spans="1:30" ht="25.5" customHeight="1" x14ac:dyDescent="0.25">
      <c r="A1707" s="133" t="s">
        <v>2497</v>
      </c>
      <c r="B1707" s="215" t="s">
        <v>2498</v>
      </c>
      <c r="C1707" s="133">
        <v>425842</v>
      </c>
      <c r="D1707" s="133">
        <v>761516</v>
      </c>
      <c r="E1707" s="67" t="s">
        <v>3041</v>
      </c>
      <c r="F1707" s="135" t="s">
        <v>4405</v>
      </c>
      <c r="G1707" s="118" t="s">
        <v>160</v>
      </c>
      <c r="H1707" s="136">
        <v>2.93</v>
      </c>
      <c r="I1707" s="119">
        <v>19847</v>
      </c>
      <c r="J1707" s="137" t="s">
        <v>4405</v>
      </c>
      <c r="K1707" s="118" t="s">
        <v>17</v>
      </c>
      <c r="L1707" s="122">
        <v>1170</v>
      </c>
      <c r="M1707" s="123">
        <v>399</v>
      </c>
      <c r="N1707" s="118" t="s">
        <v>199</v>
      </c>
      <c r="O1707" s="71" t="str">
        <f t="shared" si="57"/>
        <v>&lt;0.2</v>
      </c>
      <c r="P1707" s="71">
        <f>IF(O1707&lt;&gt;"",VLOOKUP($A1707,Sheet4!$A$2:$O$1309,14,FALSE)*100,"")</f>
        <v>3.2676322132066393</v>
      </c>
      <c r="Q1707" s="71">
        <f>IF(P1707&lt;&gt;"",VLOOKUP($A1707,Sheet4!$A$2:$O$1309,15,FALSE)*100,"")</f>
        <v>27.776967100777551</v>
      </c>
      <c r="R1707" s="73" t="str">
        <f t="shared" ref="R1707:R1714" si="58">IF(O1707="&lt;0.2","&gt;500",IF(O1707="&gt;50","&lt;2",IF(ISERR(1/O1707*100),"",IF(AND((1/O1707*100)&gt;=2,(1/O1707*100)&lt;=10),MROUND(1/O1707*100,1),IF(AND((1/O1707*100)&gt;=10,(1/O1707*100)&lt;=50),MROUND(1/O1707*100,5),IF(AND((1/O1707*100)&gt;=50,(1/O1707*100)&lt;=104),MROUND(1/O1707*100,10),IF(AND((1/O1707*100)&gt;=104,(1/O1707*100)&lt;=110),"100",IF(AND((1/O1707*100)&gt;=110,(1/O1707*100)&lt;=180),"&gt;100, &lt;200",IF(AND((1/O1707*100)&gt;=180,(1/O1707*100)&lt;=220),"200",IF(AND((1/O1707*100)&gt;=220,(1/O1707*100)&lt;=450),"&gt;200,  &lt;500","500"))))))))))</f>
        <v>&gt;500</v>
      </c>
      <c r="S1707" s="63" t="s">
        <v>4368</v>
      </c>
      <c r="T1707" s="63" t="str">
        <f>IF(ISNA(VLOOKUP(A1707,Sheet1!B$3:C$1266,2,FALSE)=TRUE),"NC",VLOOKUP(A1707,Sheet1!B$3:C$1266,2,FALSE))</f>
        <v>Rural</v>
      </c>
      <c r="U1707" s="66">
        <f>IF(ISNA(VLOOKUP($A1707,Sheet1!$B$3:$AH$1266,Sheet1!E$1+(Sheet1!$A$1-1)*10,FALSE))=TRUE,"---",IF(VLOOKUP($A1707,Sheet1!$B$3:$AH$1266,Sheet1!E$1+(Sheet1!$A$1-1)*10,FALSE)="---","---", (ROUND(VLOOKUP($A1707,Sheet1!$B$3:$AH$1266,Sheet1!E$1+(Sheet1!$A$1-1)*10,FALSE),IF(VLOOKUP($A1707,Sheet1!$B$3:$AH$1266,Sheet1!E$1+(Sheet1!$A$1-1)*10,FALSE)&gt;99999,-3,IF(VLOOKUP($A1707,Sheet1!$B$3:$AH$1266,Sheet1!E$1+(Sheet1!$A$1-1)*10,FALSE)&gt;9999,-2,IF(VLOOKUP($A1707,Sheet1!$B$3:$AH$1266,Sheet1!E$1+(Sheet1!$A$1-1)*10,FALSE)&gt;999,-1,0)))))))</f>
        <v>75</v>
      </c>
      <c r="V1707" s="66">
        <f>IF(ISNA(VLOOKUP($A1707,Sheet1!$B$3:$AH$1266,Sheet1!F$1+(Sheet1!$A$1-1)*10,FALSE))=TRUE,"---",IF(VLOOKUP($A1707,Sheet1!$B$3:$AH$1266,Sheet1!F$1+(Sheet1!$A$1-1)*10,FALSE)="---","---", (ROUND(VLOOKUP($A1707,Sheet1!$B$3:$AH$1266,Sheet1!F$1+(Sheet1!$A$1-1)*10,FALSE),IF(VLOOKUP($A1707,Sheet1!$B$3:$AH$1266,Sheet1!F$1+(Sheet1!$A$1-1)*10,FALSE)&gt;99999,-3,IF(VLOOKUP($A1707,Sheet1!$B$3:$AH$1266,Sheet1!F$1+(Sheet1!$A$1-1)*10,FALSE)&gt;9999,-2,IF(VLOOKUP($A1707,Sheet1!$B$3:$AH$1266,Sheet1!F$1+(Sheet1!$A$1-1)*10,FALSE)&gt;999,-1,0)))))))</f>
        <v>89</v>
      </c>
      <c r="W1707" s="66">
        <f>IF(ISNA(VLOOKUP($A1707,Sheet1!$B$3:$AH$1266,Sheet1!G$1+(Sheet1!$A$1-1)*10,FALSE))=TRUE,"---",IF(VLOOKUP($A1707,Sheet1!$B$3:$AH$1266,Sheet1!G$1+(Sheet1!$A$1-1)*10,FALSE)="---","---", (ROUND(VLOOKUP($A1707,Sheet1!$B$3:$AH$1266,Sheet1!G$1+(Sheet1!$A$1-1)*10,FALSE),IF(VLOOKUP($A1707,Sheet1!$B$3:$AH$1266,Sheet1!G$1+(Sheet1!$A$1-1)*10,FALSE)&gt;99999,-3,IF(VLOOKUP($A1707,Sheet1!$B$3:$AH$1266,Sheet1!G$1+(Sheet1!$A$1-1)*10,FALSE)&gt;9999,-2,IF(VLOOKUP($A1707,Sheet1!$B$3:$AH$1266,Sheet1!G$1+(Sheet1!$A$1-1)*10,FALSE)&gt;999,-1,0)))))))</f>
        <v>106</v>
      </c>
      <c r="X1707" s="66">
        <f>IF(ISNA(VLOOKUP($A1707,Sheet1!$B$3:$AH$1266,Sheet1!H$1+(Sheet1!$A$1-1)*10,FALSE))=TRUE,"---",IF(VLOOKUP($A1707,Sheet1!$B$3:$AH$1266,Sheet1!H$1+(Sheet1!$A$1-1)*10,FALSE)="---","---", (ROUND(VLOOKUP($A1707,Sheet1!$B$3:$AH$1266,Sheet1!H$1+(Sheet1!$A$1-1)*10,FALSE),IF(VLOOKUP($A1707,Sheet1!$B$3:$AH$1266,Sheet1!H$1+(Sheet1!$A$1-1)*10,FALSE)&gt;99999,-3,IF(VLOOKUP($A1707,Sheet1!$B$3:$AH$1266,Sheet1!H$1+(Sheet1!$A$1-1)*10,FALSE)&gt;9999,-2,IF(VLOOKUP($A1707,Sheet1!$B$3:$AH$1266,Sheet1!H$1+(Sheet1!$A$1-1)*10,FALSE)&gt;999,-1,0)))))))</f>
        <v>146</v>
      </c>
      <c r="Y1707" s="66">
        <f>IF(ISNA(VLOOKUP($A1707,Sheet1!$B$3:$AH$1266,Sheet1!I$1+(Sheet1!$A$1-1)*10,FALSE))=TRUE,"---",IF(VLOOKUP($A1707,Sheet1!$B$3:$AH$1266,Sheet1!I$1+(Sheet1!$A$1-1)*10,FALSE)="---","---", (ROUND(VLOOKUP($A1707,Sheet1!$B$3:$AH$1266,Sheet1!I$1+(Sheet1!$A$1-1)*10,FALSE),IF(VLOOKUP($A1707,Sheet1!$B$3:$AH$1266,Sheet1!I$1+(Sheet1!$A$1-1)*10,FALSE)&gt;99999,-3,IF(VLOOKUP($A1707,Sheet1!$B$3:$AH$1266,Sheet1!I$1+(Sheet1!$A$1-1)*10,FALSE)&gt;9999,-2,IF(VLOOKUP($A1707,Sheet1!$B$3:$AH$1266,Sheet1!I$1+(Sheet1!$A$1-1)*10,FALSE)&gt;999,-1,0)))))))</f>
        <v>171</v>
      </c>
      <c r="Z1707" s="66">
        <f>IF(ISNA(VLOOKUP($A1707,Sheet1!$B$3:$AH$1266,Sheet1!J$1+(Sheet1!$A$1-1)*10,FALSE))=TRUE,"---",IF(VLOOKUP($A1707,Sheet1!$B$3:$AH$1266,Sheet1!J$1+(Sheet1!$A$1-1)*10,FALSE)="---","---", (ROUND(VLOOKUP($A1707,Sheet1!$B$3:$AH$1266,Sheet1!J$1+(Sheet1!$A$1-1)*10,FALSE),IF(VLOOKUP($A1707,Sheet1!$B$3:$AH$1266,Sheet1!J$1+(Sheet1!$A$1-1)*10,FALSE)&gt;99999,-3,IF(VLOOKUP($A1707,Sheet1!$B$3:$AH$1266,Sheet1!J$1+(Sheet1!$A$1-1)*10,FALSE)&gt;9999,-2,IF(VLOOKUP($A1707,Sheet1!$B$3:$AH$1266,Sheet1!J$1+(Sheet1!$A$1-1)*10,FALSE)&gt;999,-1,0)))))))</f>
        <v>202</v>
      </c>
      <c r="AA1707" s="66">
        <f>IF(ISNA(VLOOKUP($A1707,Sheet1!$B$3:$AH$1266,Sheet1!K$1+(Sheet1!$A$1-1)*10,FALSE))=TRUE,"---",IF(VLOOKUP($A1707,Sheet1!$B$3:$AH$1266,Sheet1!K$1+(Sheet1!$A$1-1)*10,FALSE)="---","---", (ROUND(VLOOKUP($A1707,Sheet1!$B$3:$AH$1266,Sheet1!K$1+(Sheet1!$A$1-1)*10,FALSE),IF(VLOOKUP($A1707,Sheet1!$B$3:$AH$1266,Sheet1!K$1+(Sheet1!$A$1-1)*10,FALSE)&gt;99999,-3,IF(VLOOKUP($A1707,Sheet1!$B$3:$AH$1266,Sheet1!K$1+(Sheet1!$A$1-1)*10,FALSE)&gt;9999,-2,IF(VLOOKUP($A1707,Sheet1!$B$3:$AH$1266,Sheet1!K$1+(Sheet1!$A$1-1)*10,FALSE)&gt;999,-1,0)))))))</f>
        <v>224</v>
      </c>
      <c r="AB1707" s="66">
        <f>IF(ISNA(VLOOKUP($A1707,Sheet1!$B$3:$AH$1266,Sheet1!L$1+(Sheet1!$A$1-1)*10,FALSE))=TRUE,"---",IF(VLOOKUP($A1707,Sheet1!$B$3:$AH$1266,Sheet1!L$1+(Sheet1!$A$1-1)*10,FALSE)="---","---", (ROUND(VLOOKUP($A1707,Sheet1!$B$3:$AH$1266,Sheet1!L$1+(Sheet1!$A$1-1)*10,FALSE),IF(VLOOKUP($A1707,Sheet1!$B$3:$AH$1266,Sheet1!L$1+(Sheet1!$A$1-1)*10,FALSE)&gt;99999,-3,IF(VLOOKUP($A1707,Sheet1!$B$3:$AH$1266,Sheet1!L$1+(Sheet1!$A$1-1)*10,FALSE)&gt;9999,-2,IF(VLOOKUP($A1707,Sheet1!$B$3:$AH$1266,Sheet1!L$1+(Sheet1!$A$1-1)*10,FALSE)&gt;999,-1,0)))))))</f>
        <v>244</v>
      </c>
      <c r="AC1707" s="66">
        <f>IF(ISNA(VLOOKUP($A1707,Sheet1!$B$3:$AH$1266,Sheet1!M$1+(Sheet1!$A$1-1)*10,FALSE))=TRUE,"---",IF(VLOOKUP($A1707,Sheet1!$B$3:$AH$1266,Sheet1!M$1+(Sheet1!$A$1-1)*10,FALSE)="---","---", (ROUND(VLOOKUP($A1707,Sheet1!$B$3:$AH$1266,Sheet1!M$1+(Sheet1!$A$1-1)*10,FALSE),IF(VLOOKUP($A1707,Sheet1!$B$3:$AH$1266,Sheet1!M$1+(Sheet1!$A$1-1)*10,FALSE)&gt;99999,-3,IF(VLOOKUP($A1707,Sheet1!$B$3:$AH$1266,Sheet1!M$1+(Sheet1!$A$1-1)*10,FALSE)&gt;9999,-2,IF(VLOOKUP($A1707,Sheet1!$B$3:$AH$1266,Sheet1!M$1+(Sheet1!$A$1-1)*10,FALSE)&gt;999,-1,0)))))))</f>
        <v>266</v>
      </c>
      <c r="AD1707" s="66">
        <f>IF(ISNA(VLOOKUP($A1707,Sheet1!$B$3:$AH$1266,Sheet1!N$1+(Sheet1!$A$1-1)*10,FALSE))=TRUE,"---",IF(VLOOKUP($A1707,Sheet1!$B$3:$AH$1266,Sheet1!N$1+(Sheet1!$A$1-1)*10,FALSE)="---","---", (ROUND(VLOOKUP($A1707,Sheet1!$B$3:$AH$1266,Sheet1!N$1+(Sheet1!$A$1-1)*10,FALSE),IF(VLOOKUP($A1707,Sheet1!$B$3:$AH$1266,Sheet1!N$1+(Sheet1!$A$1-1)*10,FALSE)&gt;99999,-3,IF(VLOOKUP($A1707,Sheet1!$B$3:$AH$1266,Sheet1!N$1+(Sheet1!$A$1-1)*10,FALSE)&gt;9999,-2,IF(VLOOKUP($A1707,Sheet1!$B$3:$AH$1266,Sheet1!N$1+(Sheet1!$A$1-1)*10,FALSE)&gt;999,-1,0)))))))</f>
        <v>292</v>
      </c>
    </row>
    <row r="1708" spans="1:30" ht="25.5" customHeight="1" x14ac:dyDescent="0.25">
      <c r="A1708" s="125" t="s">
        <v>2499</v>
      </c>
      <c r="B1708" s="131" t="s">
        <v>2500</v>
      </c>
      <c r="C1708" s="125">
        <v>425704</v>
      </c>
      <c r="D1708" s="125">
        <v>761536</v>
      </c>
      <c r="E1708" s="70" t="s">
        <v>3041</v>
      </c>
      <c r="F1708" s="139" t="s">
        <v>4405</v>
      </c>
      <c r="G1708" s="127" t="s">
        <v>160</v>
      </c>
      <c r="H1708" s="128">
        <v>2.17</v>
      </c>
      <c r="I1708" s="112">
        <v>19847</v>
      </c>
      <c r="J1708" s="140" t="s">
        <v>4405</v>
      </c>
      <c r="K1708" s="127" t="s">
        <v>17</v>
      </c>
      <c r="L1708" s="115">
        <v>1430</v>
      </c>
      <c r="M1708" s="116">
        <v>659</v>
      </c>
      <c r="N1708" s="127" t="s">
        <v>145</v>
      </c>
      <c r="O1708" s="68" t="str">
        <f t="shared" si="57"/>
        <v>&lt;0.2</v>
      </c>
      <c r="P1708" s="68">
        <f>IF(O1708&lt;&gt;"",VLOOKUP($A1708,Sheet4!$A$2:$O$1309,14,FALSE)*100,"")</f>
        <v>3.2676322132066393</v>
      </c>
      <c r="Q1708" s="68">
        <f>IF(P1708&lt;&gt;"",VLOOKUP($A1708,Sheet4!$A$2:$O$1309,15,FALSE)*100,"")</f>
        <v>27.776967100777551</v>
      </c>
      <c r="R1708" s="74" t="str">
        <f t="shared" si="58"/>
        <v>&gt;500</v>
      </c>
      <c r="S1708" s="64" t="s">
        <v>4368</v>
      </c>
      <c r="T1708" s="64" t="str">
        <f>IF(ISNA(VLOOKUP(A1708,Sheet1!B$3:C$1266,2,FALSE)=TRUE),"NC",VLOOKUP(A1708,Sheet1!B$3:C$1266,2,FALSE))</f>
        <v>Rural</v>
      </c>
      <c r="U1708" s="65">
        <f>IF(ISNA(VLOOKUP($A1708,Sheet1!$B$3:$AH$1266,Sheet1!E$1+(Sheet1!$A$1-1)*10,FALSE))=TRUE,"---",IF(VLOOKUP($A1708,Sheet1!$B$3:$AH$1266,Sheet1!E$1+(Sheet1!$A$1-1)*10,FALSE)="---","---", (ROUND(VLOOKUP($A1708,Sheet1!$B$3:$AH$1266,Sheet1!E$1+(Sheet1!$A$1-1)*10,FALSE),IF(VLOOKUP($A1708,Sheet1!$B$3:$AH$1266,Sheet1!E$1+(Sheet1!$A$1-1)*10,FALSE)&gt;99999,-3,IF(VLOOKUP($A1708,Sheet1!$B$3:$AH$1266,Sheet1!E$1+(Sheet1!$A$1-1)*10,FALSE)&gt;9999,-2,IF(VLOOKUP($A1708,Sheet1!$B$3:$AH$1266,Sheet1!E$1+(Sheet1!$A$1-1)*10,FALSE)&gt;999,-1,0)))))))</f>
        <v>95</v>
      </c>
      <c r="V1708" s="65">
        <f>IF(ISNA(VLOOKUP($A1708,Sheet1!$B$3:$AH$1266,Sheet1!F$1+(Sheet1!$A$1-1)*10,FALSE))=TRUE,"---",IF(VLOOKUP($A1708,Sheet1!$B$3:$AH$1266,Sheet1!F$1+(Sheet1!$A$1-1)*10,FALSE)="---","---", (ROUND(VLOOKUP($A1708,Sheet1!$B$3:$AH$1266,Sheet1!F$1+(Sheet1!$A$1-1)*10,FALSE),IF(VLOOKUP($A1708,Sheet1!$B$3:$AH$1266,Sheet1!F$1+(Sheet1!$A$1-1)*10,FALSE)&gt;99999,-3,IF(VLOOKUP($A1708,Sheet1!$B$3:$AH$1266,Sheet1!F$1+(Sheet1!$A$1-1)*10,FALSE)&gt;9999,-2,IF(VLOOKUP($A1708,Sheet1!$B$3:$AH$1266,Sheet1!F$1+(Sheet1!$A$1-1)*10,FALSE)&gt;999,-1,0)))))))</f>
        <v>114</v>
      </c>
      <c r="W1708" s="65">
        <f>IF(ISNA(VLOOKUP($A1708,Sheet1!$B$3:$AH$1266,Sheet1!G$1+(Sheet1!$A$1-1)*10,FALSE))=TRUE,"---",IF(VLOOKUP($A1708,Sheet1!$B$3:$AH$1266,Sheet1!G$1+(Sheet1!$A$1-1)*10,FALSE)="---","---", (ROUND(VLOOKUP($A1708,Sheet1!$B$3:$AH$1266,Sheet1!G$1+(Sheet1!$A$1-1)*10,FALSE),IF(VLOOKUP($A1708,Sheet1!$B$3:$AH$1266,Sheet1!G$1+(Sheet1!$A$1-1)*10,FALSE)&gt;99999,-3,IF(VLOOKUP($A1708,Sheet1!$B$3:$AH$1266,Sheet1!G$1+(Sheet1!$A$1-1)*10,FALSE)&gt;9999,-2,IF(VLOOKUP($A1708,Sheet1!$B$3:$AH$1266,Sheet1!G$1+(Sheet1!$A$1-1)*10,FALSE)&gt;999,-1,0)))))))</f>
        <v>137</v>
      </c>
      <c r="X1708" s="65">
        <f>IF(ISNA(VLOOKUP($A1708,Sheet1!$B$3:$AH$1266,Sheet1!H$1+(Sheet1!$A$1-1)*10,FALSE))=TRUE,"---",IF(VLOOKUP($A1708,Sheet1!$B$3:$AH$1266,Sheet1!H$1+(Sheet1!$A$1-1)*10,FALSE)="---","---", (ROUND(VLOOKUP($A1708,Sheet1!$B$3:$AH$1266,Sheet1!H$1+(Sheet1!$A$1-1)*10,FALSE),IF(VLOOKUP($A1708,Sheet1!$B$3:$AH$1266,Sheet1!H$1+(Sheet1!$A$1-1)*10,FALSE)&gt;99999,-3,IF(VLOOKUP($A1708,Sheet1!$B$3:$AH$1266,Sheet1!H$1+(Sheet1!$A$1-1)*10,FALSE)&gt;9999,-2,IF(VLOOKUP($A1708,Sheet1!$B$3:$AH$1266,Sheet1!H$1+(Sheet1!$A$1-1)*10,FALSE)&gt;999,-1,0)))))))</f>
        <v>194</v>
      </c>
      <c r="Y1708" s="65">
        <f>IF(ISNA(VLOOKUP($A1708,Sheet1!$B$3:$AH$1266,Sheet1!I$1+(Sheet1!$A$1-1)*10,FALSE))=TRUE,"---",IF(VLOOKUP($A1708,Sheet1!$B$3:$AH$1266,Sheet1!I$1+(Sheet1!$A$1-1)*10,FALSE)="---","---", (ROUND(VLOOKUP($A1708,Sheet1!$B$3:$AH$1266,Sheet1!I$1+(Sheet1!$A$1-1)*10,FALSE),IF(VLOOKUP($A1708,Sheet1!$B$3:$AH$1266,Sheet1!I$1+(Sheet1!$A$1-1)*10,FALSE)&gt;99999,-3,IF(VLOOKUP($A1708,Sheet1!$B$3:$AH$1266,Sheet1!I$1+(Sheet1!$A$1-1)*10,FALSE)&gt;9999,-2,IF(VLOOKUP($A1708,Sheet1!$B$3:$AH$1266,Sheet1!I$1+(Sheet1!$A$1-1)*10,FALSE)&gt;999,-1,0)))))))</f>
        <v>229</v>
      </c>
      <c r="Z1708" s="65">
        <f>IF(ISNA(VLOOKUP($A1708,Sheet1!$B$3:$AH$1266,Sheet1!J$1+(Sheet1!$A$1-1)*10,FALSE))=TRUE,"---",IF(VLOOKUP($A1708,Sheet1!$B$3:$AH$1266,Sheet1!J$1+(Sheet1!$A$1-1)*10,FALSE)="---","---", (ROUND(VLOOKUP($A1708,Sheet1!$B$3:$AH$1266,Sheet1!J$1+(Sheet1!$A$1-1)*10,FALSE),IF(VLOOKUP($A1708,Sheet1!$B$3:$AH$1266,Sheet1!J$1+(Sheet1!$A$1-1)*10,FALSE)&gt;99999,-3,IF(VLOOKUP($A1708,Sheet1!$B$3:$AH$1266,Sheet1!J$1+(Sheet1!$A$1-1)*10,FALSE)&gt;9999,-2,IF(VLOOKUP($A1708,Sheet1!$B$3:$AH$1266,Sheet1!J$1+(Sheet1!$A$1-1)*10,FALSE)&gt;999,-1,0)))))))</f>
        <v>272</v>
      </c>
      <c r="AA1708" s="65">
        <f>IF(ISNA(VLOOKUP($A1708,Sheet1!$B$3:$AH$1266,Sheet1!K$1+(Sheet1!$A$1-1)*10,FALSE))=TRUE,"---",IF(VLOOKUP($A1708,Sheet1!$B$3:$AH$1266,Sheet1!K$1+(Sheet1!$A$1-1)*10,FALSE)="---","---", (ROUND(VLOOKUP($A1708,Sheet1!$B$3:$AH$1266,Sheet1!K$1+(Sheet1!$A$1-1)*10,FALSE),IF(VLOOKUP($A1708,Sheet1!$B$3:$AH$1266,Sheet1!K$1+(Sheet1!$A$1-1)*10,FALSE)&gt;99999,-3,IF(VLOOKUP($A1708,Sheet1!$B$3:$AH$1266,Sheet1!K$1+(Sheet1!$A$1-1)*10,FALSE)&gt;9999,-2,IF(VLOOKUP($A1708,Sheet1!$B$3:$AH$1266,Sheet1!K$1+(Sheet1!$A$1-1)*10,FALSE)&gt;999,-1,0)))))))</f>
        <v>303</v>
      </c>
      <c r="AB1708" s="65">
        <f>IF(ISNA(VLOOKUP($A1708,Sheet1!$B$3:$AH$1266,Sheet1!L$1+(Sheet1!$A$1-1)*10,FALSE))=TRUE,"---",IF(VLOOKUP($A1708,Sheet1!$B$3:$AH$1266,Sheet1!L$1+(Sheet1!$A$1-1)*10,FALSE)="---","---", (ROUND(VLOOKUP($A1708,Sheet1!$B$3:$AH$1266,Sheet1!L$1+(Sheet1!$A$1-1)*10,FALSE),IF(VLOOKUP($A1708,Sheet1!$B$3:$AH$1266,Sheet1!L$1+(Sheet1!$A$1-1)*10,FALSE)&gt;99999,-3,IF(VLOOKUP($A1708,Sheet1!$B$3:$AH$1266,Sheet1!L$1+(Sheet1!$A$1-1)*10,FALSE)&gt;9999,-2,IF(VLOOKUP($A1708,Sheet1!$B$3:$AH$1266,Sheet1!L$1+(Sheet1!$A$1-1)*10,FALSE)&gt;999,-1,0)))))))</f>
        <v>331</v>
      </c>
      <c r="AC1708" s="65">
        <f>IF(ISNA(VLOOKUP($A1708,Sheet1!$B$3:$AH$1266,Sheet1!M$1+(Sheet1!$A$1-1)*10,FALSE))=TRUE,"---",IF(VLOOKUP($A1708,Sheet1!$B$3:$AH$1266,Sheet1!M$1+(Sheet1!$A$1-1)*10,FALSE)="---","---", (ROUND(VLOOKUP($A1708,Sheet1!$B$3:$AH$1266,Sheet1!M$1+(Sheet1!$A$1-1)*10,FALSE),IF(VLOOKUP($A1708,Sheet1!$B$3:$AH$1266,Sheet1!M$1+(Sheet1!$A$1-1)*10,FALSE)&gt;99999,-3,IF(VLOOKUP($A1708,Sheet1!$B$3:$AH$1266,Sheet1!M$1+(Sheet1!$A$1-1)*10,FALSE)&gt;9999,-2,IF(VLOOKUP($A1708,Sheet1!$B$3:$AH$1266,Sheet1!M$1+(Sheet1!$A$1-1)*10,FALSE)&gt;999,-1,0)))))))</f>
        <v>362</v>
      </c>
      <c r="AD1708" s="65">
        <f>IF(ISNA(VLOOKUP($A1708,Sheet1!$B$3:$AH$1266,Sheet1!N$1+(Sheet1!$A$1-1)*10,FALSE))=TRUE,"---",IF(VLOOKUP($A1708,Sheet1!$B$3:$AH$1266,Sheet1!N$1+(Sheet1!$A$1-1)*10,FALSE)="---","---", (ROUND(VLOOKUP($A1708,Sheet1!$B$3:$AH$1266,Sheet1!N$1+(Sheet1!$A$1-1)*10,FALSE),IF(VLOOKUP($A1708,Sheet1!$B$3:$AH$1266,Sheet1!N$1+(Sheet1!$A$1-1)*10,FALSE)&gt;99999,-3,IF(VLOOKUP($A1708,Sheet1!$B$3:$AH$1266,Sheet1!N$1+(Sheet1!$A$1-1)*10,FALSE)&gt;9999,-2,IF(VLOOKUP($A1708,Sheet1!$B$3:$AH$1266,Sheet1!N$1+(Sheet1!$A$1-1)*10,FALSE)&gt;999,-1,0)))))))</f>
        <v>398</v>
      </c>
    </row>
    <row r="1709" spans="1:30" ht="25.5" customHeight="1" x14ac:dyDescent="0.25">
      <c r="A1709" s="133" t="s">
        <v>2501</v>
      </c>
      <c r="B1709" s="141" t="s">
        <v>2502</v>
      </c>
      <c r="C1709" s="133">
        <v>425900</v>
      </c>
      <c r="D1709" s="133">
        <v>760903</v>
      </c>
      <c r="E1709" s="67" t="s">
        <v>3041</v>
      </c>
      <c r="F1709" s="117" t="s">
        <v>4720</v>
      </c>
      <c r="G1709" s="118" t="s">
        <v>31</v>
      </c>
      <c r="H1709" s="136">
        <v>88.5</v>
      </c>
      <c r="I1709" s="119">
        <v>27213</v>
      </c>
      <c r="J1709" s="124">
        <v>6.48</v>
      </c>
      <c r="K1709" s="121" t="s">
        <v>4405</v>
      </c>
      <c r="L1709" s="122">
        <v>3260</v>
      </c>
      <c r="M1709" s="123">
        <v>36.799999999999997</v>
      </c>
      <c r="N1709" s="118" t="s">
        <v>92</v>
      </c>
      <c r="O1709" s="71">
        <f t="shared" si="57"/>
        <v>1.0542021698827766</v>
      </c>
      <c r="P1709" s="71">
        <f>IF(O1709&lt;&gt;"",VLOOKUP($A1709,Sheet4!$A$2:$O$1309,14,FALSE)*100,"")</f>
        <v>0.30407282065978425</v>
      </c>
      <c r="Q1709" s="71">
        <f>IF(P1709&lt;&gt;"",VLOOKUP($A1709,Sheet4!$A$2:$O$1309,15,FALSE)*100,"")</f>
        <v>2.9388853337570131</v>
      </c>
      <c r="R1709" s="73">
        <f t="shared" si="58"/>
        <v>90</v>
      </c>
      <c r="S1709" s="63" t="s">
        <v>4368</v>
      </c>
      <c r="T1709" s="63" t="str">
        <f>IF(ISNA(VLOOKUP(A1709,Sheet1!B$3:C$1266,2,FALSE)=TRUE),"NC",VLOOKUP(A1709,Sheet1!B$3:C$1266,2,FALSE))</f>
        <v>Regulated</v>
      </c>
      <c r="U1709" s="66">
        <f>IF(ISNA(VLOOKUP($A1709,Sheet1!$B$3:$AH$1266,Sheet1!E$1+(Sheet1!$A$1-1)*10,FALSE))=TRUE,"---",IF(VLOOKUP($A1709,Sheet1!$B$3:$AH$1266,Sheet1!E$1+(Sheet1!$A$1-1)*10,FALSE)="---","---", (ROUND(VLOOKUP($A1709,Sheet1!$B$3:$AH$1266,Sheet1!E$1+(Sheet1!$A$1-1)*10,FALSE),IF(VLOOKUP($A1709,Sheet1!$B$3:$AH$1266,Sheet1!E$1+(Sheet1!$A$1-1)*10,FALSE)&gt;99999,-3,IF(VLOOKUP($A1709,Sheet1!$B$3:$AH$1266,Sheet1!E$1+(Sheet1!$A$1-1)*10,FALSE)&gt;9999,-2,IF(VLOOKUP($A1709,Sheet1!$B$3:$AH$1266,Sheet1!E$1+(Sheet1!$A$1-1)*10,FALSE)&gt;999,-1,0)))))))</f>
        <v>886</v>
      </c>
      <c r="V1709" s="66">
        <f>IF(ISNA(VLOOKUP($A1709,Sheet1!$B$3:$AH$1266,Sheet1!F$1+(Sheet1!$A$1-1)*10,FALSE))=TRUE,"---",IF(VLOOKUP($A1709,Sheet1!$B$3:$AH$1266,Sheet1!F$1+(Sheet1!$A$1-1)*10,FALSE)="---","---", (ROUND(VLOOKUP($A1709,Sheet1!$B$3:$AH$1266,Sheet1!F$1+(Sheet1!$A$1-1)*10,FALSE),IF(VLOOKUP($A1709,Sheet1!$B$3:$AH$1266,Sheet1!F$1+(Sheet1!$A$1-1)*10,FALSE)&gt;99999,-3,IF(VLOOKUP($A1709,Sheet1!$B$3:$AH$1266,Sheet1!F$1+(Sheet1!$A$1-1)*10,FALSE)&gt;9999,-2,IF(VLOOKUP($A1709,Sheet1!$B$3:$AH$1266,Sheet1!F$1+(Sheet1!$A$1-1)*10,FALSE)&gt;999,-1,0)))))))</f>
        <v>1050</v>
      </c>
      <c r="W1709" s="66">
        <f>IF(ISNA(VLOOKUP($A1709,Sheet1!$B$3:$AH$1266,Sheet1!G$1+(Sheet1!$A$1-1)*10,FALSE))=TRUE,"---",IF(VLOOKUP($A1709,Sheet1!$B$3:$AH$1266,Sheet1!G$1+(Sheet1!$A$1-1)*10,FALSE)="---","---", (ROUND(VLOOKUP($A1709,Sheet1!$B$3:$AH$1266,Sheet1!G$1+(Sheet1!$A$1-1)*10,FALSE),IF(VLOOKUP($A1709,Sheet1!$B$3:$AH$1266,Sheet1!G$1+(Sheet1!$A$1-1)*10,FALSE)&gt;99999,-3,IF(VLOOKUP($A1709,Sheet1!$B$3:$AH$1266,Sheet1!G$1+(Sheet1!$A$1-1)*10,FALSE)&gt;9999,-2,IF(VLOOKUP($A1709,Sheet1!$B$3:$AH$1266,Sheet1!G$1+(Sheet1!$A$1-1)*10,FALSE)&gt;999,-1,0)))))))</f>
        <v>1250</v>
      </c>
      <c r="X1709" s="66">
        <f>IF(ISNA(VLOOKUP($A1709,Sheet1!$B$3:$AH$1266,Sheet1!H$1+(Sheet1!$A$1-1)*10,FALSE))=TRUE,"---",IF(VLOOKUP($A1709,Sheet1!$B$3:$AH$1266,Sheet1!H$1+(Sheet1!$A$1-1)*10,FALSE)="---","---", (ROUND(VLOOKUP($A1709,Sheet1!$B$3:$AH$1266,Sheet1!H$1+(Sheet1!$A$1-1)*10,FALSE),IF(VLOOKUP($A1709,Sheet1!$B$3:$AH$1266,Sheet1!H$1+(Sheet1!$A$1-1)*10,FALSE)&gt;99999,-3,IF(VLOOKUP($A1709,Sheet1!$B$3:$AH$1266,Sheet1!H$1+(Sheet1!$A$1-1)*10,FALSE)&gt;9999,-2,IF(VLOOKUP($A1709,Sheet1!$B$3:$AH$1266,Sheet1!H$1+(Sheet1!$A$1-1)*10,FALSE)&gt;999,-1,0)))))))</f>
        <v>1770</v>
      </c>
      <c r="Y1709" s="66">
        <f>IF(ISNA(VLOOKUP($A1709,Sheet1!$B$3:$AH$1266,Sheet1!I$1+(Sheet1!$A$1-1)*10,FALSE))=TRUE,"---",IF(VLOOKUP($A1709,Sheet1!$B$3:$AH$1266,Sheet1!I$1+(Sheet1!$A$1-1)*10,FALSE)="---","---", (ROUND(VLOOKUP($A1709,Sheet1!$B$3:$AH$1266,Sheet1!I$1+(Sheet1!$A$1-1)*10,FALSE),IF(VLOOKUP($A1709,Sheet1!$B$3:$AH$1266,Sheet1!I$1+(Sheet1!$A$1-1)*10,FALSE)&gt;99999,-3,IF(VLOOKUP($A1709,Sheet1!$B$3:$AH$1266,Sheet1!I$1+(Sheet1!$A$1-1)*10,FALSE)&gt;9999,-2,IF(VLOOKUP($A1709,Sheet1!$B$3:$AH$1266,Sheet1!I$1+(Sheet1!$A$1-1)*10,FALSE)&gt;999,-1,0)))))))</f>
        <v>2120</v>
      </c>
      <c r="Z1709" s="66">
        <f>IF(ISNA(VLOOKUP($A1709,Sheet1!$B$3:$AH$1266,Sheet1!J$1+(Sheet1!$A$1-1)*10,FALSE))=TRUE,"---",IF(VLOOKUP($A1709,Sheet1!$B$3:$AH$1266,Sheet1!J$1+(Sheet1!$A$1-1)*10,FALSE)="---","---", (ROUND(VLOOKUP($A1709,Sheet1!$B$3:$AH$1266,Sheet1!J$1+(Sheet1!$A$1-1)*10,FALSE),IF(VLOOKUP($A1709,Sheet1!$B$3:$AH$1266,Sheet1!J$1+(Sheet1!$A$1-1)*10,FALSE)&gt;99999,-3,IF(VLOOKUP($A1709,Sheet1!$B$3:$AH$1266,Sheet1!J$1+(Sheet1!$A$1-1)*10,FALSE)&gt;9999,-2,IF(VLOOKUP($A1709,Sheet1!$B$3:$AH$1266,Sheet1!J$1+(Sheet1!$A$1-1)*10,FALSE)&gt;999,-1,0)))))))</f>
        <v>2580</v>
      </c>
      <c r="AA1709" s="66">
        <f>IF(ISNA(VLOOKUP($A1709,Sheet1!$B$3:$AH$1266,Sheet1!K$1+(Sheet1!$A$1-1)*10,FALSE))=TRUE,"---",IF(VLOOKUP($A1709,Sheet1!$B$3:$AH$1266,Sheet1!K$1+(Sheet1!$A$1-1)*10,FALSE)="---","---", (ROUND(VLOOKUP($A1709,Sheet1!$B$3:$AH$1266,Sheet1!K$1+(Sheet1!$A$1-1)*10,FALSE),IF(VLOOKUP($A1709,Sheet1!$B$3:$AH$1266,Sheet1!K$1+(Sheet1!$A$1-1)*10,FALSE)&gt;99999,-3,IF(VLOOKUP($A1709,Sheet1!$B$3:$AH$1266,Sheet1!K$1+(Sheet1!$A$1-1)*10,FALSE)&gt;9999,-2,IF(VLOOKUP($A1709,Sheet1!$B$3:$AH$1266,Sheet1!K$1+(Sheet1!$A$1-1)*10,FALSE)&gt;999,-1,0)))))))</f>
        <v>2930</v>
      </c>
      <c r="AB1709" s="66">
        <f>IF(ISNA(VLOOKUP($A1709,Sheet1!$B$3:$AH$1266,Sheet1!L$1+(Sheet1!$A$1-1)*10,FALSE))=TRUE,"---",IF(VLOOKUP($A1709,Sheet1!$B$3:$AH$1266,Sheet1!L$1+(Sheet1!$A$1-1)*10,FALSE)="---","---", (ROUND(VLOOKUP($A1709,Sheet1!$B$3:$AH$1266,Sheet1!L$1+(Sheet1!$A$1-1)*10,FALSE),IF(VLOOKUP($A1709,Sheet1!$B$3:$AH$1266,Sheet1!L$1+(Sheet1!$A$1-1)*10,FALSE)&gt;99999,-3,IF(VLOOKUP($A1709,Sheet1!$B$3:$AH$1266,Sheet1!L$1+(Sheet1!$A$1-1)*10,FALSE)&gt;9999,-2,IF(VLOOKUP($A1709,Sheet1!$B$3:$AH$1266,Sheet1!L$1+(Sheet1!$A$1-1)*10,FALSE)&gt;999,-1,0)))))))</f>
        <v>3280</v>
      </c>
      <c r="AC1709" s="66">
        <f>IF(ISNA(VLOOKUP($A1709,Sheet1!$B$3:$AH$1266,Sheet1!M$1+(Sheet1!$A$1-1)*10,FALSE))=TRUE,"---",IF(VLOOKUP($A1709,Sheet1!$B$3:$AH$1266,Sheet1!M$1+(Sheet1!$A$1-1)*10,FALSE)="---","---", (ROUND(VLOOKUP($A1709,Sheet1!$B$3:$AH$1266,Sheet1!M$1+(Sheet1!$A$1-1)*10,FALSE),IF(VLOOKUP($A1709,Sheet1!$B$3:$AH$1266,Sheet1!M$1+(Sheet1!$A$1-1)*10,FALSE)&gt;99999,-3,IF(VLOOKUP($A1709,Sheet1!$B$3:$AH$1266,Sheet1!M$1+(Sheet1!$A$1-1)*10,FALSE)&gt;9999,-2,IF(VLOOKUP($A1709,Sheet1!$B$3:$AH$1266,Sheet1!M$1+(Sheet1!$A$1-1)*10,FALSE)&gt;999,-1,0)))))))</f>
        <v>3640</v>
      </c>
      <c r="AD1709" s="66">
        <f>IF(ISNA(VLOOKUP($A1709,Sheet1!$B$3:$AH$1266,Sheet1!N$1+(Sheet1!$A$1-1)*10,FALSE))=TRUE,"---",IF(VLOOKUP($A1709,Sheet1!$B$3:$AH$1266,Sheet1!N$1+(Sheet1!$A$1-1)*10,FALSE)="---","---", (ROUND(VLOOKUP($A1709,Sheet1!$B$3:$AH$1266,Sheet1!N$1+(Sheet1!$A$1-1)*10,FALSE),IF(VLOOKUP($A1709,Sheet1!$B$3:$AH$1266,Sheet1!N$1+(Sheet1!$A$1-1)*10,FALSE)&gt;99999,-3,IF(VLOOKUP($A1709,Sheet1!$B$3:$AH$1266,Sheet1!N$1+(Sheet1!$A$1-1)*10,FALSE)&gt;9999,-2,IF(VLOOKUP($A1709,Sheet1!$B$3:$AH$1266,Sheet1!N$1+(Sheet1!$A$1-1)*10,FALSE)&gt;999,-1,0)))))))</f>
        <v>4140</v>
      </c>
    </row>
    <row r="1710" spans="1:30" ht="25.5" customHeight="1" x14ac:dyDescent="0.25">
      <c r="A1710" s="125" t="s">
        <v>2503</v>
      </c>
      <c r="B1710" s="126" t="s">
        <v>2504</v>
      </c>
      <c r="C1710" s="125">
        <v>430035</v>
      </c>
      <c r="D1710" s="125">
        <v>760859</v>
      </c>
      <c r="E1710" s="70" t="s">
        <v>3041</v>
      </c>
      <c r="F1710" s="52" t="s">
        <v>4923</v>
      </c>
      <c r="G1710" s="127" t="s">
        <v>31</v>
      </c>
      <c r="H1710" s="158">
        <v>95</v>
      </c>
      <c r="I1710" s="112">
        <v>15705</v>
      </c>
      <c r="J1710" s="113">
        <v>9.58</v>
      </c>
      <c r="K1710" s="114" t="s">
        <v>4405</v>
      </c>
      <c r="L1710" s="115">
        <v>3980</v>
      </c>
      <c r="M1710" s="116">
        <v>41.9</v>
      </c>
      <c r="N1710" s="114" t="s">
        <v>4405</v>
      </c>
      <c r="O1710" s="68">
        <f t="shared" si="57"/>
        <v>0.60265348836925392</v>
      </c>
      <c r="P1710" s="68">
        <f>IF(O1710&lt;&gt;"",VLOOKUP($A1710,Sheet4!$A$2:$O$1309,14,FALSE)*100,"")</f>
        <v>0.3362115237290908</v>
      </c>
      <c r="Q1710" s="68">
        <f>IF(P1710&lt;&gt;"",VLOOKUP($A1710,Sheet4!$A$2:$O$1309,15,FALSE)*100,"")</f>
        <v>3.2449306937824884</v>
      </c>
      <c r="R1710" s="74" t="str">
        <f t="shared" si="58"/>
        <v>&gt;100, &lt;200</v>
      </c>
      <c r="S1710" s="64" t="s">
        <v>4368</v>
      </c>
      <c r="T1710" s="64" t="str">
        <f>IF(ISNA(VLOOKUP(A1710,Sheet1!B$3:C$1266,2,FALSE)=TRUE),"NC",VLOOKUP(A1710,Sheet1!B$3:C$1266,2,FALSE))</f>
        <v>Regulated*</v>
      </c>
      <c r="U1710" s="65">
        <f>IF(ISNA(VLOOKUP($A1710,Sheet1!$B$3:$AH$1266,Sheet1!E$1+(Sheet1!$A$1-1)*10,FALSE))=TRUE,"---",IF(VLOOKUP($A1710,Sheet1!$B$3:$AH$1266,Sheet1!E$1+(Sheet1!$A$1-1)*10,FALSE)="---","---", (ROUND(VLOOKUP($A1710,Sheet1!$B$3:$AH$1266,Sheet1!E$1+(Sheet1!$A$1-1)*10,FALSE),IF(VLOOKUP($A1710,Sheet1!$B$3:$AH$1266,Sheet1!E$1+(Sheet1!$A$1-1)*10,FALSE)&gt;99999,-3,IF(VLOOKUP($A1710,Sheet1!$B$3:$AH$1266,Sheet1!E$1+(Sheet1!$A$1-1)*10,FALSE)&gt;9999,-2,IF(VLOOKUP($A1710,Sheet1!$B$3:$AH$1266,Sheet1!E$1+(Sheet1!$A$1-1)*10,FALSE)&gt;999,-1,0)))))))</f>
        <v>1040</v>
      </c>
      <c r="V1710" s="65">
        <f>IF(ISNA(VLOOKUP($A1710,Sheet1!$B$3:$AH$1266,Sheet1!F$1+(Sheet1!$A$1-1)*10,FALSE))=TRUE,"---",IF(VLOOKUP($A1710,Sheet1!$B$3:$AH$1266,Sheet1!F$1+(Sheet1!$A$1-1)*10,FALSE)="---","---", (ROUND(VLOOKUP($A1710,Sheet1!$B$3:$AH$1266,Sheet1!F$1+(Sheet1!$A$1-1)*10,FALSE),IF(VLOOKUP($A1710,Sheet1!$B$3:$AH$1266,Sheet1!F$1+(Sheet1!$A$1-1)*10,FALSE)&gt;99999,-3,IF(VLOOKUP($A1710,Sheet1!$B$3:$AH$1266,Sheet1!F$1+(Sheet1!$A$1-1)*10,FALSE)&gt;9999,-2,IF(VLOOKUP($A1710,Sheet1!$B$3:$AH$1266,Sheet1!F$1+(Sheet1!$A$1-1)*10,FALSE)&gt;999,-1,0)))))))</f>
        <v>1210</v>
      </c>
      <c r="W1710" s="65">
        <f>IF(ISNA(VLOOKUP($A1710,Sheet1!$B$3:$AH$1266,Sheet1!G$1+(Sheet1!$A$1-1)*10,FALSE))=TRUE,"---",IF(VLOOKUP($A1710,Sheet1!$B$3:$AH$1266,Sheet1!G$1+(Sheet1!$A$1-1)*10,FALSE)="---","---", (ROUND(VLOOKUP($A1710,Sheet1!$B$3:$AH$1266,Sheet1!G$1+(Sheet1!$A$1-1)*10,FALSE),IF(VLOOKUP($A1710,Sheet1!$B$3:$AH$1266,Sheet1!G$1+(Sheet1!$A$1-1)*10,FALSE)&gt;99999,-3,IF(VLOOKUP($A1710,Sheet1!$B$3:$AH$1266,Sheet1!G$1+(Sheet1!$A$1-1)*10,FALSE)&gt;9999,-2,IF(VLOOKUP($A1710,Sheet1!$B$3:$AH$1266,Sheet1!G$1+(Sheet1!$A$1-1)*10,FALSE)&gt;999,-1,0)))))))</f>
        <v>1420</v>
      </c>
      <c r="X1710" s="65">
        <f>IF(ISNA(VLOOKUP($A1710,Sheet1!$B$3:$AH$1266,Sheet1!H$1+(Sheet1!$A$1-1)*10,FALSE))=TRUE,"---",IF(VLOOKUP($A1710,Sheet1!$B$3:$AH$1266,Sheet1!H$1+(Sheet1!$A$1-1)*10,FALSE)="---","---", (ROUND(VLOOKUP($A1710,Sheet1!$B$3:$AH$1266,Sheet1!H$1+(Sheet1!$A$1-1)*10,FALSE),IF(VLOOKUP($A1710,Sheet1!$B$3:$AH$1266,Sheet1!H$1+(Sheet1!$A$1-1)*10,FALSE)&gt;99999,-3,IF(VLOOKUP($A1710,Sheet1!$B$3:$AH$1266,Sheet1!H$1+(Sheet1!$A$1-1)*10,FALSE)&gt;9999,-2,IF(VLOOKUP($A1710,Sheet1!$B$3:$AH$1266,Sheet1!H$1+(Sheet1!$A$1-1)*10,FALSE)&gt;999,-1,0)))))))</f>
        <v>1980</v>
      </c>
      <c r="Y1710" s="65">
        <f>IF(ISNA(VLOOKUP($A1710,Sheet1!$B$3:$AH$1266,Sheet1!I$1+(Sheet1!$A$1-1)*10,FALSE))=TRUE,"---",IF(VLOOKUP($A1710,Sheet1!$B$3:$AH$1266,Sheet1!I$1+(Sheet1!$A$1-1)*10,FALSE)="---","---", (ROUND(VLOOKUP($A1710,Sheet1!$B$3:$AH$1266,Sheet1!I$1+(Sheet1!$A$1-1)*10,FALSE),IF(VLOOKUP($A1710,Sheet1!$B$3:$AH$1266,Sheet1!I$1+(Sheet1!$A$1-1)*10,FALSE)&gt;99999,-3,IF(VLOOKUP($A1710,Sheet1!$B$3:$AH$1266,Sheet1!I$1+(Sheet1!$A$1-1)*10,FALSE)&gt;9999,-2,IF(VLOOKUP($A1710,Sheet1!$B$3:$AH$1266,Sheet1!I$1+(Sheet1!$A$1-1)*10,FALSE)&gt;999,-1,0)))))))</f>
        <v>2360</v>
      </c>
      <c r="Z1710" s="65">
        <f>IF(ISNA(VLOOKUP($A1710,Sheet1!$B$3:$AH$1266,Sheet1!J$1+(Sheet1!$A$1-1)*10,FALSE))=TRUE,"---",IF(VLOOKUP($A1710,Sheet1!$B$3:$AH$1266,Sheet1!J$1+(Sheet1!$A$1-1)*10,FALSE)="---","---", (ROUND(VLOOKUP($A1710,Sheet1!$B$3:$AH$1266,Sheet1!J$1+(Sheet1!$A$1-1)*10,FALSE),IF(VLOOKUP($A1710,Sheet1!$B$3:$AH$1266,Sheet1!J$1+(Sheet1!$A$1-1)*10,FALSE)&gt;99999,-3,IF(VLOOKUP($A1710,Sheet1!$B$3:$AH$1266,Sheet1!J$1+(Sheet1!$A$1-1)*10,FALSE)&gt;9999,-2,IF(VLOOKUP($A1710,Sheet1!$B$3:$AH$1266,Sheet1!J$1+(Sheet1!$A$1-1)*10,FALSE)&gt;999,-1,0)))))))</f>
        <v>2870</v>
      </c>
      <c r="AA1710" s="65">
        <f>IF(ISNA(VLOOKUP($A1710,Sheet1!$B$3:$AH$1266,Sheet1!K$1+(Sheet1!$A$1-1)*10,FALSE))=TRUE,"---",IF(VLOOKUP($A1710,Sheet1!$B$3:$AH$1266,Sheet1!K$1+(Sheet1!$A$1-1)*10,FALSE)="---","---", (ROUND(VLOOKUP($A1710,Sheet1!$B$3:$AH$1266,Sheet1!K$1+(Sheet1!$A$1-1)*10,FALSE),IF(VLOOKUP($A1710,Sheet1!$B$3:$AH$1266,Sheet1!K$1+(Sheet1!$A$1-1)*10,FALSE)&gt;99999,-3,IF(VLOOKUP($A1710,Sheet1!$B$3:$AH$1266,Sheet1!K$1+(Sheet1!$A$1-1)*10,FALSE)&gt;9999,-2,IF(VLOOKUP($A1710,Sheet1!$B$3:$AH$1266,Sheet1!K$1+(Sheet1!$A$1-1)*10,FALSE)&gt;999,-1,0)))))))</f>
        <v>3260</v>
      </c>
      <c r="AB1710" s="65">
        <f>IF(ISNA(VLOOKUP($A1710,Sheet1!$B$3:$AH$1266,Sheet1!L$1+(Sheet1!$A$1-1)*10,FALSE))=TRUE,"---",IF(VLOOKUP($A1710,Sheet1!$B$3:$AH$1266,Sheet1!L$1+(Sheet1!$A$1-1)*10,FALSE)="---","---", (ROUND(VLOOKUP($A1710,Sheet1!$B$3:$AH$1266,Sheet1!L$1+(Sheet1!$A$1-1)*10,FALSE),IF(VLOOKUP($A1710,Sheet1!$B$3:$AH$1266,Sheet1!L$1+(Sheet1!$A$1-1)*10,FALSE)&gt;99999,-3,IF(VLOOKUP($A1710,Sheet1!$B$3:$AH$1266,Sheet1!L$1+(Sheet1!$A$1-1)*10,FALSE)&gt;9999,-2,IF(VLOOKUP($A1710,Sheet1!$B$3:$AH$1266,Sheet1!L$1+(Sheet1!$A$1-1)*10,FALSE)&gt;999,-1,0)))))))</f>
        <v>3650</v>
      </c>
      <c r="AC1710" s="65">
        <f>IF(ISNA(VLOOKUP($A1710,Sheet1!$B$3:$AH$1266,Sheet1!M$1+(Sheet1!$A$1-1)*10,FALSE))=TRUE,"---",IF(VLOOKUP($A1710,Sheet1!$B$3:$AH$1266,Sheet1!M$1+(Sheet1!$A$1-1)*10,FALSE)="---","---", (ROUND(VLOOKUP($A1710,Sheet1!$B$3:$AH$1266,Sheet1!M$1+(Sheet1!$A$1-1)*10,FALSE),IF(VLOOKUP($A1710,Sheet1!$B$3:$AH$1266,Sheet1!M$1+(Sheet1!$A$1-1)*10,FALSE)&gt;99999,-3,IF(VLOOKUP($A1710,Sheet1!$B$3:$AH$1266,Sheet1!M$1+(Sheet1!$A$1-1)*10,FALSE)&gt;9999,-2,IF(VLOOKUP($A1710,Sheet1!$B$3:$AH$1266,Sheet1!M$1+(Sheet1!$A$1-1)*10,FALSE)&gt;999,-1,0)))))))</f>
        <v>4070</v>
      </c>
      <c r="AD1710" s="65">
        <f>IF(ISNA(VLOOKUP($A1710,Sheet1!$B$3:$AH$1266,Sheet1!N$1+(Sheet1!$A$1-1)*10,FALSE))=TRUE,"---",IF(VLOOKUP($A1710,Sheet1!$B$3:$AH$1266,Sheet1!N$1+(Sheet1!$A$1-1)*10,FALSE)="---","---", (ROUND(VLOOKUP($A1710,Sheet1!$B$3:$AH$1266,Sheet1!N$1+(Sheet1!$A$1-1)*10,FALSE),IF(VLOOKUP($A1710,Sheet1!$B$3:$AH$1266,Sheet1!N$1+(Sheet1!$A$1-1)*10,FALSE)&gt;99999,-3,IF(VLOOKUP($A1710,Sheet1!$B$3:$AH$1266,Sheet1!N$1+(Sheet1!$A$1-1)*10,FALSE)&gt;9999,-2,IF(VLOOKUP($A1710,Sheet1!$B$3:$AH$1266,Sheet1!N$1+(Sheet1!$A$1-1)*10,FALSE)&gt;999,-1,0)))))))</f>
        <v>4630</v>
      </c>
    </row>
    <row r="1711" spans="1:30" ht="25.5" customHeight="1" x14ac:dyDescent="0.25">
      <c r="A1711" s="133" t="s">
        <v>2505</v>
      </c>
      <c r="B1711" s="215" t="s">
        <v>2506</v>
      </c>
      <c r="C1711" s="133">
        <v>430225</v>
      </c>
      <c r="D1711" s="133">
        <v>760919</v>
      </c>
      <c r="E1711" s="67" t="s">
        <v>3041</v>
      </c>
      <c r="F1711" s="117" t="s">
        <v>4719</v>
      </c>
      <c r="G1711" s="118" t="s">
        <v>31</v>
      </c>
      <c r="H1711" s="136">
        <v>104</v>
      </c>
      <c r="I1711" s="119">
        <v>18350</v>
      </c>
      <c r="J1711" s="120">
        <v>12.6</v>
      </c>
      <c r="K1711" s="118" t="s">
        <v>24</v>
      </c>
      <c r="L1711" s="122">
        <v>2560</v>
      </c>
      <c r="M1711" s="123">
        <v>24.6</v>
      </c>
      <c r="N1711" s="118" t="s">
        <v>92</v>
      </c>
      <c r="O1711" s="71">
        <f t="shared" si="57"/>
        <v>13.149140657653085</v>
      </c>
      <c r="P1711" s="71">
        <f>IF(O1711&lt;&gt;"",VLOOKUP($A1711,Sheet4!$A$2:$O$1309,14,FALSE)*100,"")</f>
        <v>0.39384971174714067</v>
      </c>
      <c r="Q1711" s="71">
        <f>IF(P1711&lt;&gt;"",VLOOKUP($A1711,Sheet4!$A$2:$O$1309,15,FALSE)*100,"")</f>
        <v>3.7916288290022915</v>
      </c>
      <c r="R1711" s="73">
        <f t="shared" si="58"/>
        <v>8</v>
      </c>
      <c r="S1711" s="63" t="s">
        <v>4368</v>
      </c>
      <c r="T1711" s="63" t="str">
        <f>IF(ISNA(VLOOKUP(A1711,Sheet1!B$3:C$1266,2,FALSE)=TRUE),"NC",VLOOKUP(A1711,Sheet1!B$3:C$1266,2,FALSE))</f>
        <v>Regulated*</v>
      </c>
      <c r="U1711" s="66">
        <f>IF(ISNA(VLOOKUP($A1711,Sheet1!$B$3:$AH$1266,Sheet1!E$1+(Sheet1!$A$1-1)*10,FALSE))=TRUE,"---",IF(VLOOKUP($A1711,Sheet1!$B$3:$AH$1266,Sheet1!E$1+(Sheet1!$A$1-1)*10,FALSE)="---","---", (ROUND(VLOOKUP($A1711,Sheet1!$B$3:$AH$1266,Sheet1!E$1+(Sheet1!$A$1-1)*10,FALSE),IF(VLOOKUP($A1711,Sheet1!$B$3:$AH$1266,Sheet1!E$1+(Sheet1!$A$1-1)*10,FALSE)&gt;99999,-3,IF(VLOOKUP($A1711,Sheet1!$B$3:$AH$1266,Sheet1!E$1+(Sheet1!$A$1-1)*10,FALSE)&gt;9999,-2,IF(VLOOKUP($A1711,Sheet1!$B$3:$AH$1266,Sheet1!E$1+(Sheet1!$A$1-1)*10,FALSE)&gt;999,-1,0)))))))</f>
        <v>1250</v>
      </c>
      <c r="V1711" s="66">
        <f>IF(ISNA(VLOOKUP($A1711,Sheet1!$B$3:$AH$1266,Sheet1!F$1+(Sheet1!$A$1-1)*10,FALSE))=TRUE,"---",IF(VLOOKUP($A1711,Sheet1!$B$3:$AH$1266,Sheet1!F$1+(Sheet1!$A$1-1)*10,FALSE)="---","---", (ROUND(VLOOKUP($A1711,Sheet1!$B$3:$AH$1266,Sheet1!F$1+(Sheet1!$A$1-1)*10,FALSE),IF(VLOOKUP($A1711,Sheet1!$B$3:$AH$1266,Sheet1!F$1+(Sheet1!$A$1-1)*10,FALSE)&gt;99999,-3,IF(VLOOKUP($A1711,Sheet1!$B$3:$AH$1266,Sheet1!F$1+(Sheet1!$A$1-1)*10,FALSE)&gt;9999,-2,IF(VLOOKUP($A1711,Sheet1!$B$3:$AH$1266,Sheet1!F$1+(Sheet1!$A$1-1)*10,FALSE)&gt;999,-1,0)))))))</f>
        <v>1430</v>
      </c>
      <c r="W1711" s="66">
        <f>IF(ISNA(VLOOKUP($A1711,Sheet1!$B$3:$AH$1266,Sheet1!G$1+(Sheet1!$A$1-1)*10,FALSE))=TRUE,"---",IF(VLOOKUP($A1711,Sheet1!$B$3:$AH$1266,Sheet1!G$1+(Sheet1!$A$1-1)*10,FALSE)="---","---", (ROUND(VLOOKUP($A1711,Sheet1!$B$3:$AH$1266,Sheet1!G$1+(Sheet1!$A$1-1)*10,FALSE),IF(VLOOKUP($A1711,Sheet1!$B$3:$AH$1266,Sheet1!G$1+(Sheet1!$A$1-1)*10,FALSE)&gt;99999,-3,IF(VLOOKUP($A1711,Sheet1!$B$3:$AH$1266,Sheet1!G$1+(Sheet1!$A$1-1)*10,FALSE)&gt;9999,-2,IF(VLOOKUP($A1711,Sheet1!$B$3:$AH$1266,Sheet1!G$1+(Sheet1!$A$1-1)*10,FALSE)&gt;999,-1,0)))))))</f>
        <v>1670</v>
      </c>
      <c r="X1711" s="66">
        <f>IF(ISNA(VLOOKUP($A1711,Sheet1!$B$3:$AH$1266,Sheet1!H$1+(Sheet1!$A$1-1)*10,FALSE))=TRUE,"---",IF(VLOOKUP($A1711,Sheet1!$B$3:$AH$1266,Sheet1!H$1+(Sheet1!$A$1-1)*10,FALSE)="---","---", (ROUND(VLOOKUP($A1711,Sheet1!$B$3:$AH$1266,Sheet1!H$1+(Sheet1!$A$1-1)*10,FALSE),IF(VLOOKUP($A1711,Sheet1!$B$3:$AH$1266,Sheet1!H$1+(Sheet1!$A$1-1)*10,FALSE)&gt;99999,-3,IF(VLOOKUP($A1711,Sheet1!$B$3:$AH$1266,Sheet1!H$1+(Sheet1!$A$1-1)*10,FALSE)&gt;9999,-2,IF(VLOOKUP($A1711,Sheet1!$B$3:$AH$1266,Sheet1!H$1+(Sheet1!$A$1-1)*10,FALSE)&gt;999,-1,0)))))))</f>
        <v>2280</v>
      </c>
      <c r="Y1711" s="66">
        <f>IF(ISNA(VLOOKUP($A1711,Sheet1!$B$3:$AH$1266,Sheet1!I$1+(Sheet1!$A$1-1)*10,FALSE))=TRUE,"---",IF(VLOOKUP($A1711,Sheet1!$B$3:$AH$1266,Sheet1!I$1+(Sheet1!$A$1-1)*10,FALSE)="---","---", (ROUND(VLOOKUP($A1711,Sheet1!$B$3:$AH$1266,Sheet1!I$1+(Sheet1!$A$1-1)*10,FALSE),IF(VLOOKUP($A1711,Sheet1!$B$3:$AH$1266,Sheet1!I$1+(Sheet1!$A$1-1)*10,FALSE)&gt;99999,-3,IF(VLOOKUP($A1711,Sheet1!$B$3:$AH$1266,Sheet1!I$1+(Sheet1!$A$1-1)*10,FALSE)&gt;9999,-2,IF(VLOOKUP($A1711,Sheet1!$B$3:$AH$1266,Sheet1!I$1+(Sheet1!$A$1-1)*10,FALSE)&gt;999,-1,0)))))))</f>
        <v>2700</v>
      </c>
      <c r="Z1711" s="66">
        <f>IF(ISNA(VLOOKUP($A1711,Sheet1!$B$3:$AH$1266,Sheet1!J$1+(Sheet1!$A$1-1)*10,FALSE))=TRUE,"---",IF(VLOOKUP($A1711,Sheet1!$B$3:$AH$1266,Sheet1!J$1+(Sheet1!$A$1-1)*10,FALSE)="---","---", (ROUND(VLOOKUP($A1711,Sheet1!$B$3:$AH$1266,Sheet1!J$1+(Sheet1!$A$1-1)*10,FALSE),IF(VLOOKUP($A1711,Sheet1!$B$3:$AH$1266,Sheet1!J$1+(Sheet1!$A$1-1)*10,FALSE)&gt;99999,-3,IF(VLOOKUP($A1711,Sheet1!$B$3:$AH$1266,Sheet1!J$1+(Sheet1!$A$1-1)*10,FALSE)&gt;9999,-2,IF(VLOOKUP($A1711,Sheet1!$B$3:$AH$1266,Sheet1!J$1+(Sheet1!$A$1-1)*10,FALSE)&gt;999,-1,0)))))))</f>
        <v>3270</v>
      </c>
      <c r="AA1711" s="66">
        <f>IF(ISNA(VLOOKUP($A1711,Sheet1!$B$3:$AH$1266,Sheet1!K$1+(Sheet1!$A$1-1)*10,FALSE))=TRUE,"---",IF(VLOOKUP($A1711,Sheet1!$B$3:$AH$1266,Sheet1!K$1+(Sheet1!$A$1-1)*10,FALSE)="---","---", (ROUND(VLOOKUP($A1711,Sheet1!$B$3:$AH$1266,Sheet1!K$1+(Sheet1!$A$1-1)*10,FALSE),IF(VLOOKUP($A1711,Sheet1!$B$3:$AH$1266,Sheet1!K$1+(Sheet1!$A$1-1)*10,FALSE)&gt;99999,-3,IF(VLOOKUP($A1711,Sheet1!$B$3:$AH$1266,Sheet1!K$1+(Sheet1!$A$1-1)*10,FALSE)&gt;9999,-2,IF(VLOOKUP($A1711,Sheet1!$B$3:$AH$1266,Sheet1!K$1+(Sheet1!$A$1-1)*10,FALSE)&gt;999,-1,0)))))))</f>
        <v>3710</v>
      </c>
      <c r="AB1711" s="66">
        <f>IF(ISNA(VLOOKUP($A1711,Sheet1!$B$3:$AH$1266,Sheet1!L$1+(Sheet1!$A$1-1)*10,FALSE))=TRUE,"---",IF(VLOOKUP($A1711,Sheet1!$B$3:$AH$1266,Sheet1!L$1+(Sheet1!$A$1-1)*10,FALSE)="---","---", (ROUND(VLOOKUP($A1711,Sheet1!$B$3:$AH$1266,Sheet1!L$1+(Sheet1!$A$1-1)*10,FALSE),IF(VLOOKUP($A1711,Sheet1!$B$3:$AH$1266,Sheet1!L$1+(Sheet1!$A$1-1)*10,FALSE)&gt;99999,-3,IF(VLOOKUP($A1711,Sheet1!$B$3:$AH$1266,Sheet1!L$1+(Sheet1!$A$1-1)*10,FALSE)&gt;9999,-2,IF(VLOOKUP($A1711,Sheet1!$B$3:$AH$1266,Sheet1!L$1+(Sheet1!$A$1-1)*10,FALSE)&gt;999,-1,0)))))))</f>
        <v>4170</v>
      </c>
      <c r="AC1711" s="66">
        <f>IF(ISNA(VLOOKUP($A1711,Sheet1!$B$3:$AH$1266,Sheet1!M$1+(Sheet1!$A$1-1)*10,FALSE))=TRUE,"---",IF(VLOOKUP($A1711,Sheet1!$B$3:$AH$1266,Sheet1!M$1+(Sheet1!$A$1-1)*10,FALSE)="---","---", (ROUND(VLOOKUP($A1711,Sheet1!$B$3:$AH$1266,Sheet1!M$1+(Sheet1!$A$1-1)*10,FALSE),IF(VLOOKUP($A1711,Sheet1!$B$3:$AH$1266,Sheet1!M$1+(Sheet1!$A$1-1)*10,FALSE)&gt;99999,-3,IF(VLOOKUP($A1711,Sheet1!$B$3:$AH$1266,Sheet1!M$1+(Sheet1!$A$1-1)*10,FALSE)&gt;9999,-2,IF(VLOOKUP($A1711,Sheet1!$B$3:$AH$1266,Sheet1!M$1+(Sheet1!$A$1-1)*10,FALSE)&gt;999,-1,0)))))))</f>
        <v>4650</v>
      </c>
      <c r="AD1711" s="66">
        <f>IF(ISNA(VLOOKUP($A1711,Sheet1!$B$3:$AH$1266,Sheet1!N$1+(Sheet1!$A$1-1)*10,FALSE))=TRUE,"---",IF(VLOOKUP($A1711,Sheet1!$B$3:$AH$1266,Sheet1!N$1+(Sheet1!$A$1-1)*10,FALSE)="---","---", (ROUND(VLOOKUP($A1711,Sheet1!$B$3:$AH$1266,Sheet1!N$1+(Sheet1!$A$1-1)*10,FALSE),IF(VLOOKUP($A1711,Sheet1!$B$3:$AH$1266,Sheet1!N$1+(Sheet1!$A$1-1)*10,FALSE)&gt;99999,-3,IF(VLOOKUP($A1711,Sheet1!$B$3:$AH$1266,Sheet1!N$1+(Sheet1!$A$1-1)*10,FALSE)&gt;9999,-2,IF(VLOOKUP($A1711,Sheet1!$B$3:$AH$1266,Sheet1!N$1+(Sheet1!$A$1-1)*10,FALSE)&gt;999,-1,0)))))))</f>
        <v>5320</v>
      </c>
    </row>
    <row r="1712" spans="1:30" ht="25.5" customHeight="1" x14ac:dyDescent="0.25">
      <c r="A1712" s="125" t="s">
        <v>2507</v>
      </c>
      <c r="B1712" s="126" t="s">
        <v>2508</v>
      </c>
      <c r="C1712" s="125">
        <v>430327</v>
      </c>
      <c r="D1712" s="125">
        <v>760945</v>
      </c>
      <c r="E1712" s="70" t="s">
        <v>3041</v>
      </c>
      <c r="F1712" s="52" t="s">
        <v>4544</v>
      </c>
      <c r="G1712" s="127" t="s">
        <v>31</v>
      </c>
      <c r="H1712" s="128">
        <v>110</v>
      </c>
      <c r="I1712" s="112">
        <v>27213</v>
      </c>
      <c r="J1712" s="113">
        <v>8.73</v>
      </c>
      <c r="K1712" s="114" t="s">
        <v>4405</v>
      </c>
      <c r="L1712" s="115">
        <v>4050</v>
      </c>
      <c r="M1712" s="116">
        <v>36.799999999999997</v>
      </c>
      <c r="N1712" s="127" t="s">
        <v>92</v>
      </c>
      <c r="O1712" s="68">
        <f t="shared" si="57"/>
        <v>1.9365779006859538</v>
      </c>
      <c r="P1712" s="68">
        <f>IF(O1712&lt;&gt;"",VLOOKUP($A1712,Sheet4!$A$2:$O$1309,14,FALSE)*100,"")</f>
        <v>0.44467092698268207</v>
      </c>
      <c r="Q1712" s="68">
        <f>IF(P1712&lt;&gt;"",VLOOKUP($A1712,Sheet4!$A$2:$O$1309,15,FALSE)*100,"")</f>
        <v>4.2713652596356404</v>
      </c>
      <c r="R1712" s="74">
        <f t="shared" si="58"/>
        <v>50</v>
      </c>
      <c r="S1712" s="64" t="s">
        <v>4368</v>
      </c>
      <c r="T1712" s="64" t="str">
        <f>IF(ISNA(VLOOKUP(A1712,Sheet1!B$3:C$1266,2,FALSE)=TRUE),"NC",VLOOKUP(A1712,Sheet1!B$3:C$1266,2,FALSE))</f>
        <v>Regulated</v>
      </c>
      <c r="U1712" s="65">
        <f>IF(ISNA(VLOOKUP($A1712,Sheet1!$B$3:$AH$1266,Sheet1!E$1+(Sheet1!$A$1-1)*10,FALSE))=TRUE,"---",IF(VLOOKUP($A1712,Sheet1!$B$3:$AH$1266,Sheet1!E$1+(Sheet1!$A$1-1)*10,FALSE)="---","---", (ROUND(VLOOKUP($A1712,Sheet1!$B$3:$AH$1266,Sheet1!E$1+(Sheet1!$A$1-1)*10,FALSE),IF(VLOOKUP($A1712,Sheet1!$B$3:$AH$1266,Sheet1!E$1+(Sheet1!$A$1-1)*10,FALSE)&gt;99999,-3,IF(VLOOKUP($A1712,Sheet1!$B$3:$AH$1266,Sheet1!E$1+(Sheet1!$A$1-1)*10,FALSE)&gt;9999,-2,IF(VLOOKUP($A1712,Sheet1!$B$3:$AH$1266,Sheet1!E$1+(Sheet1!$A$1-1)*10,FALSE)&gt;999,-1,0)))))))</f>
        <v>1390</v>
      </c>
      <c r="V1712" s="65">
        <f>IF(ISNA(VLOOKUP($A1712,Sheet1!$B$3:$AH$1266,Sheet1!F$1+(Sheet1!$A$1-1)*10,FALSE))=TRUE,"---",IF(VLOOKUP($A1712,Sheet1!$B$3:$AH$1266,Sheet1!F$1+(Sheet1!$A$1-1)*10,FALSE)="---","---", (ROUND(VLOOKUP($A1712,Sheet1!$B$3:$AH$1266,Sheet1!F$1+(Sheet1!$A$1-1)*10,FALSE),IF(VLOOKUP($A1712,Sheet1!$B$3:$AH$1266,Sheet1!F$1+(Sheet1!$A$1-1)*10,FALSE)&gt;99999,-3,IF(VLOOKUP($A1712,Sheet1!$B$3:$AH$1266,Sheet1!F$1+(Sheet1!$A$1-1)*10,FALSE)&gt;9999,-2,IF(VLOOKUP($A1712,Sheet1!$B$3:$AH$1266,Sheet1!F$1+(Sheet1!$A$1-1)*10,FALSE)&gt;999,-1,0)))))))</f>
        <v>1580</v>
      </c>
      <c r="W1712" s="65">
        <f>IF(ISNA(VLOOKUP($A1712,Sheet1!$B$3:$AH$1266,Sheet1!G$1+(Sheet1!$A$1-1)*10,FALSE))=TRUE,"---",IF(VLOOKUP($A1712,Sheet1!$B$3:$AH$1266,Sheet1!G$1+(Sheet1!$A$1-1)*10,FALSE)="---","---", (ROUND(VLOOKUP($A1712,Sheet1!$B$3:$AH$1266,Sheet1!G$1+(Sheet1!$A$1-1)*10,FALSE),IF(VLOOKUP($A1712,Sheet1!$B$3:$AH$1266,Sheet1!G$1+(Sheet1!$A$1-1)*10,FALSE)&gt;99999,-3,IF(VLOOKUP($A1712,Sheet1!$B$3:$AH$1266,Sheet1!G$1+(Sheet1!$A$1-1)*10,FALSE)&gt;9999,-2,IF(VLOOKUP($A1712,Sheet1!$B$3:$AH$1266,Sheet1!G$1+(Sheet1!$A$1-1)*10,FALSE)&gt;999,-1,0)))))))</f>
        <v>1830</v>
      </c>
      <c r="X1712" s="65">
        <f>IF(ISNA(VLOOKUP($A1712,Sheet1!$B$3:$AH$1266,Sheet1!H$1+(Sheet1!$A$1-1)*10,FALSE))=TRUE,"---",IF(VLOOKUP($A1712,Sheet1!$B$3:$AH$1266,Sheet1!H$1+(Sheet1!$A$1-1)*10,FALSE)="---","---", (ROUND(VLOOKUP($A1712,Sheet1!$B$3:$AH$1266,Sheet1!H$1+(Sheet1!$A$1-1)*10,FALSE),IF(VLOOKUP($A1712,Sheet1!$B$3:$AH$1266,Sheet1!H$1+(Sheet1!$A$1-1)*10,FALSE)&gt;99999,-3,IF(VLOOKUP($A1712,Sheet1!$B$3:$AH$1266,Sheet1!H$1+(Sheet1!$A$1-1)*10,FALSE)&gt;9999,-2,IF(VLOOKUP($A1712,Sheet1!$B$3:$AH$1266,Sheet1!H$1+(Sheet1!$A$1-1)*10,FALSE)&gt;999,-1,0)))))))</f>
        <v>2470</v>
      </c>
      <c r="Y1712" s="65">
        <f>IF(ISNA(VLOOKUP($A1712,Sheet1!$B$3:$AH$1266,Sheet1!I$1+(Sheet1!$A$1-1)*10,FALSE))=TRUE,"---",IF(VLOOKUP($A1712,Sheet1!$B$3:$AH$1266,Sheet1!I$1+(Sheet1!$A$1-1)*10,FALSE)="---","---", (ROUND(VLOOKUP($A1712,Sheet1!$B$3:$AH$1266,Sheet1!I$1+(Sheet1!$A$1-1)*10,FALSE),IF(VLOOKUP($A1712,Sheet1!$B$3:$AH$1266,Sheet1!I$1+(Sheet1!$A$1-1)*10,FALSE)&gt;99999,-3,IF(VLOOKUP($A1712,Sheet1!$B$3:$AH$1266,Sheet1!I$1+(Sheet1!$A$1-1)*10,FALSE)&gt;9999,-2,IF(VLOOKUP($A1712,Sheet1!$B$3:$AH$1266,Sheet1!I$1+(Sheet1!$A$1-1)*10,FALSE)&gt;999,-1,0)))))))</f>
        <v>2930</v>
      </c>
      <c r="Z1712" s="65">
        <f>IF(ISNA(VLOOKUP($A1712,Sheet1!$B$3:$AH$1266,Sheet1!J$1+(Sheet1!$A$1-1)*10,FALSE))=TRUE,"---",IF(VLOOKUP($A1712,Sheet1!$B$3:$AH$1266,Sheet1!J$1+(Sheet1!$A$1-1)*10,FALSE)="---","---", (ROUND(VLOOKUP($A1712,Sheet1!$B$3:$AH$1266,Sheet1!J$1+(Sheet1!$A$1-1)*10,FALSE),IF(VLOOKUP($A1712,Sheet1!$B$3:$AH$1266,Sheet1!J$1+(Sheet1!$A$1-1)*10,FALSE)&gt;99999,-3,IF(VLOOKUP($A1712,Sheet1!$B$3:$AH$1266,Sheet1!J$1+(Sheet1!$A$1-1)*10,FALSE)&gt;9999,-2,IF(VLOOKUP($A1712,Sheet1!$B$3:$AH$1266,Sheet1!J$1+(Sheet1!$A$1-1)*10,FALSE)&gt;999,-1,0)))))))</f>
        <v>3540</v>
      </c>
      <c r="AA1712" s="65">
        <f>IF(ISNA(VLOOKUP($A1712,Sheet1!$B$3:$AH$1266,Sheet1!K$1+(Sheet1!$A$1-1)*10,FALSE))=TRUE,"---",IF(VLOOKUP($A1712,Sheet1!$B$3:$AH$1266,Sheet1!K$1+(Sheet1!$A$1-1)*10,FALSE)="---","---", (ROUND(VLOOKUP($A1712,Sheet1!$B$3:$AH$1266,Sheet1!K$1+(Sheet1!$A$1-1)*10,FALSE),IF(VLOOKUP($A1712,Sheet1!$B$3:$AH$1266,Sheet1!K$1+(Sheet1!$A$1-1)*10,FALSE)&gt;99999,-3,IF(VLOOKUP($A1712,Sheet1!$B$3:$AH$1266,Sheet1!K$1+(Sheet1!$A$1-1)*10,FALSE)&gt;9999,-2,IF(VLOOKUP($A1712,Sheet1!$B$3:$AH$1266,Sheet1!K$1+(Sheet1!$A$1-1)*10,FALSE)&gt;999,-1,0)))))))</f>
        <v>4020</v>
      </c>
      <c r="AB1712" s="65">
        <f>IF(ISNA(VLOOKUP($A1712,Sheet1!$B$3:$AH$1266,Sheet1!L$1+(Sheet1!$A$1-1)*10,FALSE))=TRUE,"---",IF(VLOOKUP($A1712,Sheet1!$B$3:$AH$1266,Sheet1!L$1+(Sheet1!$A$1-1)*10,FALSE)="---","---", (ROUND(VLOOKUP($A1712,Sheet1!$B$3:$AH$1266,Sheet1!L$1+(Sheet1!$A$1-1)*10,FALSE),IF(VLOOKUP($A1712,Sheet1!$B$3:$AH$1266,Sheet1!L$1+(Sheet1!$A$1-1)*10,FALSE)&gt;99999,-3,IF(VLOOKUP($A1712,Sheet1!$B$3:$AH$1266,Sheet1!L$1+(Sheet1!$A$1-1)*10,FALSE)&gt;9999,-2,IF(VLOOKUP($A1712,Sheet1!$B$3:$AH$1266,Sheet1!L$1+(Sheet1!$A$1-1)*10,FALSE)&gt;999,-1,0)))))))</f>
        <v>4520</v>
      </c>
      <c r="AC1712" s="65">
        <f>IF(ISNA(VLOOKUP($A1712,Sheet1!$B$3:$AH$1266,Sheet1!M$1+(Sheet1!$A$1-1)*10,FALSE))=TRUE,"---",IF(VLOOKUP($A1712,Sheet1!$B$3:$AH$1266,Sheet1!M$1+(Sheet1!$A$1-1)*10,FALSE)="---","---", (ROUND(VLOOKUP($A1712,Sheet1!$B$3:$AH$1266,Sheet1!M$1+(Sheet1!$A$1-1)*10,FALSE),IF(VLOOKUP($A1712,Sheet1!$B$3:$AH$1266,Sheet1!M$1+(Sheet1!$A$1-1)*10,FALSE)&gt;99999,-3,IF(VLOOKUP($A1712,Sheet1!$B$3:$AH$1266,Sheet1!M$1+(Sheet1!$A$1-1)*10,FALSE)&gt;9999,-2,IF(VLOOKUP($A1712,Sheet1!$B$3:$AH$1266,Sheet1!M$1+(Sheet1!$A$1-1)*10,FALSE)&gt;999,-1,0)))))))</f>
        <v>5040</v>
      </c>
      <c r="AD1712" s="65">
        <f>IF(ISNA(VLOOKUP($A1712,Sheet1!$B$3:$AH$1266,Sheet1!N$1+(Sheet1!$A$1-1)*10,FALSE))=TRUE,"---",IF(VLOOKUP($A1712,Sheet1!$B$3:$AH$1266,Sheet1!N$1+(Sheet1!$A$1-1)*10,FALSE)="---","---", (ROUND(VLOOKUP($A1712,Sheet1!$B$3:$AH$1266,Sheet1!N$1+(Sheet1!$A$1-1)*10,FALSE),IF(VLOOKUP($A1712,Sheet1!$B$3:$AH$1266,Sheet1!N$1+(Sheet1!$A$1-1)*10,FALSE)&gt;99999,-3,IF(VLOOKUP($A1712,Sheet1!$B$3:$AH$1266,Sheet1!N$1+(Sheet1!$A$1-1)*10,FALSE)&gt;9999,-2,IF(VLOOKUP($A1712,Sheet1!$B$3:$AH$1266,Sheet1!N$1+(Sheet1!$A$1-1)*10,FALSE)&gt;999,-1,0)))))))</f>
        <v>5780</v>
      </c>
    </row>
    <row r="1713" spans="1:30" ht="25.5" customHeight="1" x14ac:dyDescent="0.25">
      <c r="A1713" s="133" t="s">
        <v>2509</v>
      </c>
      <c r="B1713" s="141" t="s">
        <v>2510</v>
      </c>
      <c r="C1713" s="133">
        <v>430209</v>
      </c>
      <c r="D1713" s="133">
        <v>761054</v>
      </c>
      <c r="E1713" s="67" t="s">
        <v>3041</v>
      </c>
      <c r="F1713" s="117" t="s">
        <v>4887</v>
      </c>
      <c r="G1713" s="118" t="s">
        <v>31</v>
      </c>
      <c r="H1713" s="183">
        <v>10</v>
      </c>
      <c r="I1713" s="119">
        <v>27213</v>
      </c>
      <c r="J1713" s="124">
        <v>8.34</v>
      </c>
      <c r="K1713" s="118" t="s">
        <v>31</v>
      </c>
      <c r="L1713" s="122">
        <v>726</v>
      </c>
      <c r="M1713" s="123">
        <v>72.599999999999994</v>
      </c>
      <c r="N1713" s="118" t="s">
        <v>2511</v>
      </c>
      <c r="O1713" s="71">
        <f t="shared" si="57"/>
        <v>0.3479704988189723</v>
      </c>
      <c r="P1713" s="71">
        <f>IF(O1713&lt;&gt;"",VLOOKUP($A1713,Sheet4!$A$2:$O$1309,14,FALSE)*100,"")</f>
        <v>0.3507711187883733</v>
      </c>
      <c r="Q1713" s="71">
        <f>IF(P1713&lt;&gt;"",VLOOKUP($A1713,Sheet4!$A$2:$O$1309,15,FALSE)*100,"")</f>
        <v>3.3832910993948806</v>
      </c>
      <c r="R1713" s="73" t="str">
        <f t="shared" si="58"/>
        <v>&gt;200,  &lt;500</v>
      </c>
      <c r="S1713" s="63" t="s">
        <v>4368</v>
      </c>
      <c r="T1713" s="63" t="str">
        <f>IF(ISNA(VLOOKUP(A1713,Sheet1!B$3:C$1266,2,FALSE)=TRUE),"NC",VLOOKUP(A1713,Sheet1!B$3:C$1266,2,FALSE))</f>
        <v>Rural10</v>
      </c>
      <c r="U1713" s="66">
        <f>IF(ISNA(VLOOKUP($A1713,Sheet1!$B$3:$AH$1266,Sheet1!E$1+(Sheet1!$A$1-1)*10,FALSE))=TRUE,"---",IF(VLOOKUP($A1713,Sheet1!$B$3:$AH$1266,Sheet1!E$1+(Sheet1!$A$1-1)*10,FALSE)="---","---", (ROUND(VLOOKUP($A1713,Sheet1!$B$3:$AH$1266,Sheet1!E$1+(Sheet1!$A$1-1)*10,FALSE),IF(VLOOKUP($A1713,Sheet1!$B$3:$AH$1266,Sheet1!E$1+(Sheet1!$A$1-1)*10,FALSE)&gt;99999,-3,IF(VLOOKUP($A1713,Sheet1!$B$3:$AH$1266,Sheet1!E$1+(Sheet1!$A$1-1)*10,FALSE)&gt;9999,-2,IF(VLOOKUP($A1713,Sheet1!$B$3:$AH$1266,Sheet1!E$1+(Sheet1!$A$1-1)*10,FALSE)&gt;999,-1,0)))))))</f>
        <v>162</v>
      </c>
      <c r="V1713" s="66">
        <f>IF(ISNA(VLOOKUP($A1713,Sheet1!$B$3:$AH$1266,Sheet1!F$1+(Sheet1!$A$1-1)*10,FALSE))=TRUE,"---",IF(VLOOKUP($A1713,Sheet1!$B$3:$AH$1266,Sheet1!F$1+(Sheet1!$A$1-1)*10,FALSE)="---","---", (ROUND(VLOOKUP($A1713,Sheet1!$B$3:$AH$1266,Sheet1!F$1+(Sheet1!$A$1-1)*10,FALSE),IF(VLOOKUP($A1713,Sheet1!$B$3:$AH$1266,Sheet1!F$1+(Sheet1!$A$1-1)*10,FALSE)&gt;99999,-3,IF(VLOOKUP($A1713,Sheet1!$B$3:$AH$1266,Sheet1!F$1+(Sheet1!$A$1-1)*10,FALSE)&gt;9999,-2,IF(VLOOKUP($A1713,Sheet1!$B$3:$AH$1266,Sheet1!F$1+(Sheet1!$A$1-1)*10,FALSE)&gt;999,-1,0)))))))</f>
        <v>196</v>
      </c>
      <c r="W1713" s="66">
        <f>IF(ISNA(VLOOKUP($A1713,Sheet1!$B$3:$AH$1266,Sheet1!G$1+(Sheet1!$A$1-1)*10,FALSE))=TRUE,"---",IF(VLOOKUP($A1713,Sheet1!$B$3:$AH$1266,Sheet1!G$1+(Sheet1!$A$1-1)*10,FALSE)="---","---", (ROUND(VLOOKUP($A1713,Sheet1!$B$3:$AH$1266,Sheet1!G$1+(Sheet1!$A$1-1)*10,FALSE),IF(VLOOKUP($A1713,Sheet1!$B$3:$AH$1266,Sheet1!G$1+(Sheet1!$A$1-1)*10,FALSE)&gt;99999,-3,IF(VLOOKUP($A1713,Sheet1!$B$3:$AH$1266,Sheet1!G$1+(Sheet1!$A$1-1)*10,FALSE)&gt;9999,-2,IF(VLOOKUP($A1713,Sheet1!$B$3:$AH$1266,Sheet1!G$1+(Sheet1!$A$1-1)*10,FALSE)&gt;999,-1,0)))))))</f>
        <v>238</v>
      </c>
      <c r="X1713" s="66">
        <f>IF(ISNA(VLOOKUP($A1713,Sheet1!$B$3:$AH$1266,Sheet1!H$1+(Sheet1!$A$1-1)*10,FALSE))=TRUE,"---",IF(VLOOKUP($A1713,Sheet1!$B$3:$AH$1266,Sheet1!H$1+(Sheet1!$A$1-1)*10,FALSE)="---","---", (ROUND(VLOOKUP($A1713,Sheet1!$B$3:$AH$1266,Sheet1!H$1+(Sheet1!$A$1-1)*10,FALSE),IF(VLOOKUP($A1713,Sheet1!$B$3:$AH$1266,Sheet1!H$1+(Sheet1!$A$1-1)*10,FALSE)&gt;99999,-3,IF(VLOOKUP($A1713,Sheet1!$B$3:$AH$1266,Sheet1!H$1+(Sheet1!$A$1-1)*10,FALSE)&gt;9999,-2,IF(VLOOKUP($A1713,Sheet1!$B$3:$AH$1266,Sheet1!H$1+(Sheet1!$A$1-1)*10,FALSE)&gt;999,-1,0)))))))</f>
        <v>344</v>
      </c>
      <c r="Y1713" s="66">
        <f>IF(ISNA(VLOOKUP($A1713,Sheet1!$B$3:$AH$1266,Sheet1!I$1+(Sheet1!$A$1-1)*10,FALSE))=TRUE,"---",IF(VLOOKUP($A1713,Sheet1!$B$3:$AH$1266,Sheet1!I$1+(Sheet1!$A$1-1)*10,FALSE)="---","---", (ROUND(VLOOKUP($A1713,Sheet1!$B$3:$AH$1266,Sheet1!I$1+(Sheet1!$A$1-1)*10,FALSE),IF(VLOOKUP($A1713,Sheet1!$B$3:$AH$1266,Sheet1!I$1+(Sheet1!$A$1-1)*10,FALSE)&gt;99999,-3,IF(VLOOKUP($A1713,Sheet1!$B$3:$AH$1266,Sheet1!I$1+(Sheet1!$A$1-1)*10,FALSE)&gt;9999,-2,IF(VLOOKUP($A1713,Sheet1!$B$3:$AH$1266,Sheet1!I$1+(Sheet1!$A$1-1)*10,FALSE)&gt;999,-1,0)))))))</f>
        <v>415</v>
      </c>
      <c r="Z1713" s="66">
        <f>IF(ISNA(VLOOKUP($A1713,Sheet1!$B$3:$AH$1266,Sheet1!J$1+(Sheet1!$A$1-1)*10,FALSE))=TRUE,"---",IF(VLOOKUP($A1713,Sheet1!$B$3:$AH$1266,Sheet1!J$1+(Sheet1!$A$1-1)*10,FALSE)="---","---", (ROUND(VLOOKUP($A1713,Sheet1!$B$3:$AH$1266,Sheet1!J$1+(Sheet1!$A$1-1)*10,FALSE),IF(VLOOKUP($A1713,Sheet1!$B$3:$AH$1266,Sheet1!J$1+(Sheet1!$A$1-1)*10,FALSE)&gt;99999,-3,IF(VLOOKUP($A1713,Sheet1!$B$3:$AH$1266,Sheet1!J$1+(Sheet1!$A$1-1)*10,FALSE)&gt;9999,-2,IF(VLOOKUP($A1713,Sheet1!$B$3:$AH$1266,Sheet1!J$1+(Sheet1!$A$1-1)*10,FALSE)&gt;999,-1,0)))))))</f>
        <v>502</v>
      </c>
      <c r="AA1713" s="66">
        <f>IF(ISNA(VLOOKUP($A1713,Sheet1!$B$3:$AH$1266,Sheet1!K$1+(Sheet1!$A$1-1)*10,FALSE))=TRUE,"---",IF(VLOOKUP($A1713,Sheet1!$B$3:$AH$1266,Sheet1!K$1+(Sheet1!$A$1-1)*10,FALSE)="---","---", (ROUND(VLOOKUP($A1713,Sheet1!$B$3:$AH$1266,Sheet1!K$1+(Sheet1!$A$1-1)*10,FALSE),IF(VLOOKUP($A1713,Sheet1!$B$3:$AH$1266,Sheet1!K$1+(Sheet1!$A$1-1)*10,FALSE)&gt;99999,-3,IF(VLOOKUP($A1713,Sheet1!$B$3:$AH$1266,Sheet1!K$1+(Sheet1!$A$1-1)*10,FALSE)&gt;9999,-2,IF(VLOOKUP($A1713,Sheet1!$B$3:$AH$1266,Sheet1!K$1+(Sheet1!$A$1-1)*10,FALSE)&gt;999,-1,0)))))))</f>
        <v>566</v>
      </c>
      <c r="AB1713" s="66">
        <f>IF(ISNA(VLOOKUP($A1713,Sheet1!$B$3:$AH$1266,Sheet1!L$1+(Sheet1!$A$1-1)*10,FALSE))=TRUE,"---",IF(VLOOKUP($A1713,Sheet1!$B$3:$AH$1266,Sheet1!L$1+(Sheet1!$A$1-1)*10,FALSE)="---","---", (ROUND(VLOOKUP($A1713,Sheet1!$B$3:$AH$1266,Sheet1!L$1+(Sheet1!$A$1-1)*10,FALSE),IF(VLOOKUP($A1713,Sheet1!$B$3:$AH$1266,Sheet1!L$1+(Sheet1!$A$1-1)*10,FALSE)&gt;99999,-3,IF(VLOOKUP($A1713,Sheet1!$B$3:$AH$1266,Sheet1!L$1+(Sheet1!$A$1-1)*10,FALSE)&gt;9999,-2,IF(VLOOKUP($A1713,Sheet1!$B$3:$AH$1266,Sheet1!L$1+(Sheet1!$A$1-1)*10,FALSE)&gt;999,-1,0)))))))</f>
        <v>627</v>
      </c>
      <c r="AC1713" s="66">
        <f>IF(ISNA(VLOOKUP($A1713,Sheet1!$B$3:$AH$1266,Sheet1!M$1+(Sheet1!$A$1-1)*10,FALSE))=TRUE,"---",IF(VLOOKUP($A1713,Sheet1!$B$3:$AH$1266,Sheet1!M$1+(Sheet1!$A$1-1)*10,FALSE)="---","---", (ROUND(VLOOKUP($A1713,Sheet1!$B$3:$AH$1266,Sheet1!M$1+(Sheet1!$A$1-1)*10,FALSE),IF(VLOOKUP($A1713,Sheet1!$B$3:$AH$1266,Sheet1!M$1+(Sheet1!$A$1-1)*10,FALSE)&gt;99999,-3,IF(VLOOKUP($A1713,Sheet1!$B$3:$AH$1266,Sheet1!M$1+(Sheet1!$A$1-1)*10,FALSE)&gt;9999,-2,IF(VLOOKUP($A1713,Sheet1!$B$3:$AH$1266,Sheet1!M$1+(Sheet1!$A$1-1)*10,FALSE)&gt;999,-1,0)))))))</f>
        <v>688</v>
      </c>
      <c r="AD1713" s="66">
        <f>IF(ISNA(VLOOKUP($A1713,Sheet1!$B$3:$AH$1266,Sheet1!N$1+(Sheet1!$A$1-1)*10,FALSE))=TRUE,"---",IF(VLOOKUP($A1713,Sheet1!$B$3:$AH$1266,Sheet1!N$1+(Sheet1!$A$1-1)*10,FALSE)="---","---", (ROUND(VLOOKUP($A1713,Sheet1!$B$3:$AH$1266,Sheet1!N$1+(Sheet1!$A$1-1)*10,FALSE),IF(VLOOKUP($A1713,Sheet1!$B$3:$AH$1266,Sheet1!N$1+(Sheet1!$A$1-1)*10,FALSE)&gt;99999,-3,IF(VLOOKUP($A1713,Sheet1!$B$3:$AH$1266,Sheet1!N$1+(Sheet1!$A$1-1)*10,FALSE)&gt;9999,-2,IF(VLOOKUP($A1713,Sheet1!$B$3:$AH$1266,Sheet1!N$1+(Sheet1!$A$1-1)*10,FALSE)&gt;999,-1,0)))))))</f>
        <v>765</v>
      </c>
    </row>
    <row r="1714" spans="1:30" ht="25.5" customHeight="1" x14ac:dyDescent="0.25">
      <c r="A1714" s="303" t="s">
        <v>2512</v>
      </c>
      <c r="B1714" s="330" t="s">
        <v>2513</v>
      </c>
      <c r="C1714" s="303">
        <v>430322</v>
      </c>
      <c r="D1714" s="303">
        <v>761106</v>
      </c>
      <c r="E1714" s="307" t="s">
        <v>3041</v>
      </c>
      <c r="F1714" s="342" t="s">
        <v>4544</v>
      </c>
      <c r="G1714" s="318" t="s">
        <v>31</v>
      </c>
      <c r="H1714" s="347">
        <v>12.1</v>
      </c>
      <c r="I1714" s="112">
        <v>27213</v>
      </c>
      <c r="J1714" s="113">
        <v>7.91</v>
      </c>
      <c r="K1714" s="127" t="s">
        <v>20</v>
      </c>
      <c r="L1714" s="115">
        <v>824</v>
      </c>
      <c r="M1714" s="116">
        <v>68.099999999999994</v>
      </c>
      <c r="N1714" s="127" t="s">
        <v>2514</v>
      </c>
      <c r="O1714" s="68">
        <f t="shared" si="57"/>
        <v>3.6839822508255633</v>
      </c>
      <c r="P1714" s="68">
        <f>IF(O1714&lt;&gt;"",VLOOKUP($A1714,Sheet4!$A$2:$O$1309,14,FALSE)*100,"")</f>
        <v>0.44467092698268207</v>
      </c>
      <c r="Q1714" s="68">
        <f>IF(P1714&lt;&gt;"",VLOOKUP($A1714,Sheet4!$A$2:$O$1309,15,FALSE)*100,"")</f>
        <v>4.2713652596356404</v>
      </c>
      <c r="R1714" s="74">
        <f t="shared" si="58"/>
        <v>25</v>
      </c>
      <c r="S1714" s="356" t="s">
        <v>4368</v>
      </c>
      <c r="T1714" s="356" t="str">
        <f>IF(ISNA(VLOOKUP(A1714,Sheet1!B$3:C$1266,2,FALSE)=TRUE),"NC",VLOOKUP(A1714,Sheet1!B$3:C$1266,2,FALSE))</f>
        <v>Urban</v>
      </c>
      <c r="U1714" s="392">
        <f>IF(ISNA(VLOOKUP($A1714,Sheet1!$B$3:$AH$1266,Sheet1!E$1+(Sheet1!$A$1-1)*10,FALSE))=TRUE,"---",IF(VLOOKUP($A1714,Sheet1!$B$3:$AH$1266,Sheet1!E$1+(Sheet1!$A$1-1)*10,FALSE)="---","---", (ROUND(VLOOKUP($A1714,Sheet1!$B$3:$AH$1266,Sheet1!E$1+(Sheet1!$A$1-1)*10,FALSE),IF(VLOOKUP($A1714,Sheet1!$B$3:$AH$1266,Sheet1!E$1+(Sheet1!$A$1-1)*10,FALSE)&gt;99999,-3,IF(VLOOKUP($A1714,Sheet1!$B$3:$AH$1266,Sheet1!E$1+(Sheet1!$A$1-1)*10,FALSE)&gt;9999,-2,IF(VLOOKUP($A1714,Sheet1!$B$3:$AH$1266,Sheet1!E$1+(Sheet1!$A$1-1)*10,FALSE)&gt;999,-1,0)))))))</f>
        <v>353</v>
      </c>
      <c r="V1714" s="392">
        <f>IF(ISNA(VLOOKUP($A1714,Sheet1!$B$3:$AH$1266,Sheet1!F$1+(Sheet1!$A$1-1)*10,FALSE))=TRUE,"---",IF(VLOOKUP($A1714,Sheet1!$B$3:$AH$1266,Sheet1!F$1+(Sheet1!$A$1-1)*10,FALSE)="---","---", (ROUND(VLOOKUP($A1714,Sheet1!$B$3:$AH$1266,Sheet1!F$1+(Sheet1!$A$1-1)*10,FALSE),IF(VLOOKUP($A1714,Sheet1!$B$3:$AH$1266,Sheet1!F$1+(Sheet1!$A$1-1)*10,FALSE)&gt;99999,-3,IF(VLOOKUP($A1714,Sheet1!$B$3:$AH$1266,Sheet1!F$1+(Sheet1!$A$1-1)*10,FALSE)&gt;9999,-2,IF(VLOOKUP($A1714,Sheet1!$B$3:$AH$1266,Sheet1!F$1+(Sheet1!$A$1-1)*10,FALSE)&gt;999,-1,0)))))))</f>
        <v>405</v>
      </c>
      <c r="W1714" s="392">
        <f>IF(ISNA(VLOOKUP($A1714,Sheet1!$B$3:$AH$1266,Sheet1!G$1+(Sheet1!$A$1-1)*10,FALSE))=TRUE,"---",IF(VLOOKUP($A1714,Sheet1!$B$3:$AH$1266,Sheet1!G$1+(Sheet1!$A$1-1)*10,FALSE)="---","---", (ROUND(VLOOKUP($A1714,Sheet1!$B$3:$AH$1266,Sheet1!G$1+(Sheet1!$A$1-1)*10,FALSE),IF(VLOOKUP($A1714,Sheet1!$B$3:$AH$1266,Sheet1!G$1+(Sheet1!$A$1-1)*10,FALSE)&gt;99999,-3,IF(VLOOKUP($A1714,Sheet1!$B$3:$AH$1266,Sheet1!G$1+(Sheet1!$A$1-1)*10,FALSE)&gt;9999,-2,IF(VLOOKUP($A1714,Sheet1!$B$3:$AH$1266,Sheet1!G$1+(Sheet1!$A$1-1)*10,FALSE)&gt;999,-1,0)))))))</f>
        <v>466</v>
      </c>
      <c r="X1714" s="392">
        <f>IF(ISNA(VLOOKUP($A1714,Sheet1!$B$3:$AH$1266,Sheet1!H$1+(Sheet1!$A$1-1)*10,FALSE))=TRUE,"---",IF(VLOOKUP($A1714,Sheet1!$B$3:$AH$1266,Sheet1!H$1+(Sheet1!$A$1-1)*10,FALSE)="---","---", (ROUND(VLOOKUP($A1714,Sheet1!$B$3:$AH$1266,Sheet1!H$1+(Sheet1!$A$1-1)*10,FALSE),IF(VLOOKUP($A1714,Sheet1!$B$3:$AH$1266,Sheet1!H$1+(Sheet1!$A$1-1)*10,FALSE)&gt;99999,-3,IF(VLOOKUP($A1714,Sheet1!$B$3:$AH$1266,Sheet1!H$1+(Sheet1!$A$1-1)*10,FALSE)&gt;9999,-2,IF(VLOOKUP($A1714,Sheet1!$B$3:$AH$1266,Sheet1!H$1+(Sheet1!$A$1-1)*10,FALSE)&gt;999,-1,0)))))))</f>
        <v>610</v>
      </c>
      <c r="Y1714" s="392">
        <f>IF(ISNA(VLOOKUP($A1714,Sheet1!$B$3:$AH$1266,Sheet1!I$1+(Sheet1!$A$1-1)*10,FALSE))=TRUE,"---",IF(VLOOKUP($A1714,Sheet1!$B$3:$AH$1266,Sheet1!I$1+(Sheet1!$A$1-1)*10,FALSE)="---","---", (ROUND(VLOOKUP($A1714,Sheet1!$B$3:$AH$1266,Sheet1!I$1+(Sheet1!$A$1-1)*10,FALSE),IF(VLOOKUP($A1714,Sheet1!$B$3:$AH$1266,Sheet1!I$1+(Sheet1!$A$1-1)*10,FALSE)&gt;99999,-3,IF(VLOOKUP($A1714,Sheet1!$B$3:$AH$1266,Sheet1!I$1+(Sheet1!$A$1-1)*10,FALSE)&gt;9999,-2,IF(VLOOKUP($A1714,Sheet1!$B$3:$AH$1266,Sheet1!I$1+(Sheet1!$A$1-1)*10,FALSE)&gt;999,-1,0)))))))</f>
        <v>701</v>
      </c>
      <c r="Z1714" s="392">
        <f>IF(ISNA(VLOOKUP($A1714,Sheet1!$B$3:$AH$1266,Sheet1!J$1+(Sheet1!$A$1-1)*10,FALSE))=TRUE,"---",IF(VLOOKUP($A1714,Sheet1!$B$3:$AH$1266,Sheet1!J$1+(Sheet1!$A$1-1)*10,FALSE)="---","---", (ROUND(VLOOKUP($A1714,Sheet1!$B$3:$AH$1266,Sheet1!J$1+(Sheet1!$A$1-1)*10,FALSE),IF(VLOOKUP($A1714,Sheet1!$B$3:$AH$1266,Sheet1!J$1+(Sheet1!$A$1-1)*10,FALSE)&gt;99999,-3,IF(VLOOKUP($A1714,Sheet1!$B$3:$AH$1266,Sheet1!J$1+(Sheet1!$A$1-1)*10,FALSE)&gt;9999,-2,IF(VLOOKUP($A1714,Sheet1!$B$3:$AH$1266,Sheet1!J$1+(Sheet1!$A$1-1)*10,FALSE)&gt;999,-1,0)))))))</f>
        <v>812</v>
      </c>
      <c r="AA1714" s="392">
        <f>IF(ISNA(VLOOKUP($A1714,Sheet1!$B$3:$AH$1266,Sheet1!K$1+(Sheet1!$A$1-1)*10,FALSE))=TRUE,"---",IF(VLOOKUP($A1714,Sheet1!$B$3:$AH$1266,Sheet1!K$1+(Sheet1!$A$1-1)*10,FALSE)="---","---", (ROUND(VLOOKUP($A1714,Sheet1!$B$3:$AH$1266,Sheet1!K$1+(Sheet1!$A$1-1)*10,FALSE),IF(VLOOKUP($A1714,Sheet1!$B$3:$AH$1266,Sheet1!K$1+(Sheet1!$A$1-1)*10,FALSE)&gt;99999,-3,IF(VLOOKUP($A1714,Sheet1!$B$3:$AH$1266,Sheet1!K$1+(Sheet1!$A$1-1)*10,FALSE)&gt;9999,-2,IF(VLOOKUP($A1714,Sheet1!$B$3:$AH$1266,Sheet1!K$1+(Sheet1!$A$1-1)*10,FALSE)&gt;999,-1,0)))))))</f>
        <v>891</v>
      </c>
      <c r="AB1714" s="392">
        <f>IF(ISNA(VLOOKUP($A1714,Sheet1!$B$3:$AH$1266,Sheet1!L$1+(Sheet1!$A$1-1)*10,FALSE))=TRUE,"---",IF(VLOOKUP($A1714,Sheet1!$B$3:$AH$1266,Sheet1!L$1+(Sheet1!$A$1-1)*10,FALSE)="---","---", (ROUND(VLOOKUP($A1714,Sheet1!$B$3:$AH$1266,Sheet1!L$1+(Sheet1!$A$1-1)*10,FALSE),IF(VLOOKUP($A1714,Sheet1!$B$3:$AH$1266,Sheet1!L$1+(Sheet1!$A$1-1)*10,FALSE)&gt;99999,-3,IF(VLOOKUP($A1714,Sheet1!$B$3:$AH$1266,Sheet1!L$1+(Sheet1!$A$1-1)*10,FALSE)&gt;9999,-2,IF(VLOOKUP($A1714,Sheet1!$B$3:$AH$1266,Sheet1!L$1+(Sheet1!$A$1-1)*10,FALSE)&gt;999,-1,0)))))))</f>
        <v>969</v>
      </c>
      <c r="AC1714" s="392">
        <f>IF(ISNA(VLOOKUP($A1714,Sheet1!$B$3:$AH$1266,Sheet1!M$1+(Sheet1!$A$1-1)*10,FALSE))=TRUE,"---",IF(VLOOKUP($A1714,Sheet1!$B$3:$AH$1266,Sheet1!M$1+(Sheet1!$A$1-1)*10,FALSE)="---","---", (ROUND(VLOOKUP($A1714,Sheet1!$B$3:$AH$1266,Sheet1!M$1+(Sheet1!$A$1-1)*10,FALSE),IF(VLOOKUP($A1714,Sheet1!$B$3:$AH$1266,Sheet1!M$1+(Sheet1!$A$1-1)*10,FALSE)&gt;99999,-3,IF(VLOOKUP($A1714,Sheet1!$B$3:$AH$1266,Sheet1!M$1+(Sheet1!$A$1-1)*10,FALSE)&gt;9999,-2,IF(VLOOKUP($A1714,Sheet1!$B$3:$AH$1266,Sheet1!M$1+(Sheet1!$A$1-1)*10,FALSE)&gt;999,-1,0)))))))</f>
        <v>1050</v>
      </c>
      <c r="AD1714" s="392">
        <f>IF(ISNA(VLOOKUP($A1714,Sheet1!$B$3:$AH$1266,Sheet1!N$1+(Sheet1!$A$1-1)*10,FALSE))=TRUE,"---",IF(VLOOKUP($A1714,Sheet1!$B$3:$AH$1266,Sheet1!N$1+(Sheet1!$A$1-1)*10,FALSE)="---","---", (ROUND(VLOOKUP($A1714,Sheet1!$B$3:$AH$1266,Sheet1!N$1+(Sheet1!$A$1-1)*10,FALSE),IF(VLOOKUP($A1714,Sheet1!$B$3:$AH$1266,Sheet1!N$1+(Sheet1!$A$1-1)*10,FALSE)&gt;99999,-3,IF(VLOOKUP($A1714,Sheet1!$B$3:$AH$1266,Sheet1!N$1+(Sheet1!$A$1-1)*10,FALSE)&gt;9999,-2,IF(VLOOKUP($A1714,Sheet1!$B$3:$AH$1266,Sheet1!N$1+(Sheet1!$A$1-1)*10,FALSE)&gt;999,-1,0)))))))</f>
        <v>1150</v>
      </c>
    </row>
    <row r="1715" spans="1:30" ht="25.5" customHeight="1" x14ac:dyDescent="0.25">
      <c r="A1715" s="303"/>
      <c r="B1715" s="331"/>
      <c r="C1715" s="303"/>
      <c r="D1715" s="303"/>
      <c r="E1715" s="307" t="e">
        <v>#N/A</v>
      </c>
      <c r="F1715" s="331"/>
      <c r="G1715" s="319"/>
      <c r="H1715" s="347"/>
      <c r="I1715" s="112">
        <v>27663</v>
      </c>
      <c r="J1715" s="113">
        <v>8.15</v>
      </c>
      <c r="K1715" s="127" t="s">
        <v>28</v>
      </c>
      <c r="L1715" s="115">
        <v>472</v>
      </c>
      <c r="M1715" s="155">
        <v>39</v>
      </c>
      <c r="N1715" s="127" t="s">
        <v>2515</v>
      </c>
      <c r="O1715" s="68" t="s">
        <v>4405</v>
      </c>
      <c r="P1715" s="68" t="s">
        <v>4405</v>
      </c>
      <c r="Q1715" s="68" t="s">
        <v>4405</v>
      </c>
      <c r="R1715" s="74" t="s">
        <v>4405</v>
      </c>
      <c r="S1715" s="356" t="e">
        <v>#N/A</v>
      </c>
      <c r="T1715" s="356" t="str">
        <f>IF(ISNA(VLOOKUP(A1715,Sheet1!B$3:C$1266,2,FALSE)=TRUE),"ND",VLOOKUP(A1715,Sheet1!B$3:C$1266,2,FALSE))</f>
        <v>ND</v>
      </c>
      <c r="U1715" s="392" t="str">
        <f>IF(ISNA(VLOOKUP($A1715,Sheet1!$B$3:$AH$1266,Sheet1!E$1+(Sheet1!$A$1-1)*10,FALSE))=TRUE,"---",IF(VLOOKUP($A1715,Sheet1!$B$3:$AH$1266,Sheet1!E$1+(Sheet1!$A$1-1)*10,FALSE)="---","---", (ROUND(VLOOKUP($A1715,Sheet1!$B$3:$AH$1266,Sheet1!E$1+(Sheet1!$A$1-1)*10,FALSE),IF(VLOOKUP($A1715,Sheet1!$B$3:$AH$1266,Sheet1!E$1+(Sheet1!$A$1-1)*10,FALSE)&gt;99999,-3,IF(VLOOKUP($A1715,Sheet1!$B$3:$AH$1266,Sheet1!E$1+(Sheet1!$A$1-1)*10,FALSE)&gt;9999,-2,IF(VLOOKUP($A1715,Sheet1!$B$3:$AH$1266,Sheet1!E$1+(Sheet1!$A$1-1)*10,FALSE)&gt;999,-1,0)))))))</f>
        <v>---</v>
      </c>
      <c r="V1715" s="392" t="str">
        <f>IF(ISNA(VLOOKUP($A1715,Sheet1!$B$3:$AH$1266,Sheet1!F$1+(Sheet1!$A$1-1)*10,FALSE))=TRUE,"---",IF(VLOOKUP($A1715,Sheet1!$B$3:$AH$1266,Sheet1!F$1+(Sheet1!$A$1-1)*10,FALSE)="---","---", (ROUND(VLOOKUP($A1715,Sheet1!$B$3:$AH$1266,Sheet1!F$1+(Sheet1!$A$1-1)*10,FALSE),IF(VLOOKUP($A1715,Sheet1!$B$3:$AH$1266,Sheet1!F$1+(Sheet1!$A$1-1)*10,FALSE)&gt;99999,-3,IF(VLOOKUP($A1715,Sheet1!$B$3:$AH$1266,Sheet1!F$1+(Sheet1!$A$1-1)*10,FALSE)&gt;9999,-2,IF(VLOOKUP($A1715,Sheet1!$B$3:$AH$1266,Sheet1!F$1+(Sheet1!$A$1-1)*10,FALSE)&gt;999,-1,0)))))))</f>
        <v>---</v>
      </c>
      <c r="W1715" s="392" t="str">
        <f>IF(ISNA(VLOOKUP($A1715,Sheet1!$B$3:$AH$1266,Sheet1!G$1+(Sheet1!$A$1-1)*10,FALSE))=TRUE,"---",IF(VLOOKUP($A1715,Sheet1!$B$3:$AH$1266,Sheet1!G$1+(Sheet1!$A$1-1)*10,FALSE)="---","---", (ROUND(VLOOKUP($A1715,Sheet1!$B$3:$AH$1266,Sheet1!G$1+(Sheet1!$A$1-1)*10,FALSE),IF(VLOOKUP($A1715,Sheet1!$B$3:$AH$1266,Sheet1!G$1+(Sheet1!$A$1-1)*10,FALSE)&gt;99999,-3,IF(VLOOKUP($A1715,Sheet1!$B$3:$AH$1266,Sheet1!G$1+(Sheet1!$A$1-1)*10,FALSE)&gt;9999,-2,IF(VLOOKUP($A1715,Sheet1!$B$3:$AH$1266,Sheet1!G$1+(Sheet1!$A$1-1)*10,FALSE)&gt;999,-1,0)))))))</f>
        <v>---</v>
      </c>
      <c r="X1715" s="392" t="str">
        <f>IF(ISNA(VLOOKUP($A1715,Sheet1!$B$3:$AH$1266,Sheet1!H$1+(Sheet1!$A$1-1)*10,FALSE))=TRUE,"---",IF(VLOOKUP($A1715,Sheet1!$B$3:$AH$1266,Sheet1!H$1+(Sheet1!$A$1-1)*10,FALSE)="---","---", (ROUND(VLOOKUP($A1715,Sheet1!$B$3:$AH$1266,Sheet1!H$1+(Sheet1!$A$1-1)*10,FALSE),IF(VLOOKUP($A1715,Sheet1!$B$3:$AH$1266,Sheet1!H$1+(Sheet1!$A$1-1)*10,FALSE)&gt;99999,-3,IF(VLOOKUP($A1715,Sheet1!$B$3:$AH$1266,Sheet1!H$1+(Sheet1!$A$1-1)*10,FALSE)&gt;9999,-2,IF(VLOOKUP($A1715,Sheet1!$B$3:$AH$1266,Sheet1!H$1+(Sheet1!$A$1-1)*10,FALSE)&gt;999,-1,0)))))))</f>
        <v>---</v>
      </c>
      <c r="Y1715" s="392" t="str">
        <f>IF(ISNA(VLOOKUP($A1715,Sheet1!$B$3:$AH$1266,Sheet1!I$1+(Sheet1!$A$1-1)*10,FALSE))=TRUE,"---",IF(VLOOKUP($A1715,Sheet1!$B$3:$AH$1266,Sheet1!I$1+(Sheet1!$A$1-1)*10,FALSE)="---","---", (ROUND(VLOOKUP($A1715,Sheet1!$B$3:$AH$1266,Sheet1!I$1+(Sheet1!$A$1-1)*10,FALSE),IF(VLOOKUP($A1715,Sheet1!$B$3:$AH$1266,Sheet1!I$1+(Sheet1!$A$1-1)*10,FALSE)&gt;99999,-3,IF(VLOOKUP($A1715,Sheet1!$B$3:$AH$1266,Sheet1!I$1+(Sheet1!$A$1-1)*10,FALSE)&gt;9999,-2,IF(VLOOKUP($A1715,Sheet1!$B$3:$AH$1266,Sheet1!I$1+(Sheet1!$A$1-1)*10,FALSE)&gt;999,-1,0)))))))</f>
        <v>---</v>
      </c>
      <c r="Z1715" s="392" t="str">
        <f>IF(ISNA(VLOOKUP($A1715,Sheet1!$B$3:$AH$1266,Sheet1!J$1+(Sheet1!$A$1-1)*10,FALSE))=TRUE,"---",IF(VLOOKUP($A1715,Sheet1!$B$3:$AH$1266,Sheet1!J$1+(Sheet1!$A$1-1)*10,FALSE)="---","---", (ROUND(VLOOKUP($A1715,Sheet1!$B$3:$AH$1266,Sheet1!J$1+(Sheet1!$A$1-1)*10,FALSE),IF(VLOOKUP($A1715,Sheet1!$B$3:$AH$1266,Sheet1!J$1+(Sheet1!$A$1-1)*10,FALSE)&gt;99999,-3,IF(VLOOKUP($A1715,Sheet1!$B$3:$AH$1266,Sheet1!J$1+(Sheet1!$A$1-1)*10,FALSE)&gt;9999,-2,IF(VLOOKUP($A1715,Sheet1!$B$3:$AH$1266,Sheet1!J$1+(Sheet1!$A$1-1)*10,FALSE)&gt;999,-1,0)))))))</f>
        <v>---</v>
      </c>
      <c r="AA1715" s="392" t="str">
        <f>IF(ISNA(VLOOKUP($A1715,Sheet1!$B$3:$AH$1266,Sheet1!K$1+(Sheet1!$A$1-1)*10,FALSE))=TRUE,"---",IF(VLOOKUP($A1715,Sheet1!$B$3:$AH$1266,Sheet1!K$1+(Sheet1!$A$1-1)*10,FALSE)="---","---", (ROUND(VLOOKUP($A1715,Sheet1!$B$3:$AH$1266,Sheet1!K$1+(Sheet1!$A$1-1)*10,FALSE),IF(VLOOKUP($A1715,Sheet1!$B$3:$AH$1266,Sheet1!K$1+(Sheet1!$A$1-1)*10,FALSE)&gt;99999,-3,IF(VLOOKUP($A1715,Sheet1!$B$3:$AH$1266,Sheet1!K$1+(Sheet1!$A$1-1)*10,FALSE)&gt;9999,-2,IF(VLOOKUP($A1715,Sheet1!$B$3:$AH$1266,Sheet1!K$1+(Sheet1!$A$1-1)*10,FALSE)&gt;999,-1,0)))))))</f>
        <v>---</v>
      </c>
      <c r="AB1715" s="392" t="str">
        <f>IF(ISNA(VLOOKUP($A1715,Sheet1!$B$3:$AH$1266,Sheet1!L$1+(Sheet1!$A$1-1)*10,FALSE))=TRUE,"---",IF(VLOOKUP($A1715,Sheet1!$B$3:$AH$1266,Sheet1!L$1+(Sheet1!$A$1-1)*10,FALSE)="---","---", (ROUND(VLOOKUP($A1715,Sheet1!$B$3:$AH$1266,Sheet1!L$1+(Sheet1!$A$1-1)*10,FALSE),IF(VLOOKUP($A1715,Sheet1!$B$3:$AH$1266,Sheet1!L$1+(Sheet1!$A$1-1)*10,FALSE)&gt;99999,-3,IF(VLOOKUP($A1715,Sheet1!$B$3:$AH$1266,Sheet1!L$1+(Sheet1!$A$1-1)*10,FALSE)&gt;9999,-2,IF(VLOOKUP($A1715,Sheet1!$B$3:$AH$1266,Sheet1!L$1+(Sheet1!$A$1-1)*10,FALSE)&gt;999,-1,0)))))))</f>
        <v>---</v>
      </c>
      <c r="AC1715" s="392" t="str">
        <f>IF(ISNA(VLOOKUP($A1715,Sheet1!$B$3:$AH$1266,Sheet1!M$1+(Sheet1!$A$1-1)*10,FALSE))=TRUE,"---",IF(VLOOKUP($A1715,Sheet1!$B$3:$AH$1266,Sheet1!M$1+(Sheet1!$A$1-1)*10,FALSE)="---","---", (ROUND(VLOOKUP($A1715,Sheet1!$B$3:$AH$1266,Sheet1!M$1+(Sheet1!$A$1-1)*10,FALSE),IF(VLOOKUP($A1715,Sheet1!$B$3:$AH$1266,Sheet1!M$1+(Sheet1!$A$1-1)*10,FALSE)&gt;99999,-3,IF(VLOOKUP($A1715,Sheet1!$B$3:$AH$1266,Sheet1!M$1+(Sheet1!$A$1-1)*10,FALSE)&gt;9999,-2,IF(VLOOKUP($A1715,Sheet1!$B$3:$AH$1266,Sheet1!M$1+(Sheet1!$A$1-1)*10,FALSE)&gt;999,-1,0)))))))</f>
        <v>---</v>
      </c>
      <c r="AD1715" s="392" t="str">
        <f>IF(ISNA(VLOOKUP($A1715,Sheet1!$B$3:$AH$1266,Sheet1!N$1+(Sheet1!$A$1-1)*10,FALSE))=TRUE,"---",IF(VLOOKUP($A1715,Sheet1!$B$3:$AH$1266,Sheet1!N$1+(Sheet1!$A$1-1)*10,FALSE)="---","---", (ROUND(VLOOKUP($A1715,Sheet1!$B$3:$AH$1266,Sheet1!N$1+(Sheet1!$A$1-1)*10,FALSE),IF(VLOOKUP($A1715,Sheet1!$B$3:$AH$1266,Sheet1!N$1+(Sheet1!$A$1-1)*10,FALSE)&gt;99999,-3,IF(VLOOKUP($A1715,Sheet1!$B$3:$AH$1266,Sheet1!N$1+(Sheet1!$A$1-1)*10,FALSE)&gt;9999,-2,IF(VLOOKUP($A1715,Sheet1!$B$3:$AH$1266,Sheet1!N$1+(Sheet1!$A$1-1)*10,FALSE)&gt;999,-1,0)))))))</f>
        <v>---</v>
      </c>
    </row>
    <row r="1716" spans="1:30" ht="25.5" customHeight="1" x14ac:dyDescent="0.25">
      <c r="A1716" s="304" t="s">
        <v>2516</v>
      </c>
      <c r="B1716" s="393" t="s">
        <v>2517</v>
      </c>
      <c r="C1716" s="304">
        <v>430438</v>
      </c>
      <c r="D1716" s="304">
        <v>761013</v>
      </c>
      <c r="E1716" s="305" t="s">
        <v>3041</v>
      </c>
      <c r="F1716" s="345" t="s">
        <v>4843</v>
      </c>
      <c r="G1716" s="351" t="s">
        <v>31</v>
      </c>
      <c r="H1716" s="348">
        <v>29.9</v>
      </c>
      <c r="I1716" s="119">
        <v>40659</v>
      </c>
      <c r="J1716" s="124">
        <v>5.0199999999999996</v>
      </c>
      <c r="K1716" s="118" t="s">
        <v>20</v>
      </c>
      <c r="L1716" s="122">
        <v>1410</v>
      </c>
      <c r="M1716" s="123">
        <v>47.2</v>
      </c>
      <c r="N1716" s="121" t="s">
        <v>4405</v>
      </c>
      <c r="O1716" s="71">
        <f t="shared" si="57"/>
        <v>1.3238291019975226</v>
      </c>
      <c r="P1716" s="71">
        <f>IF(O1716&lt;&gt;"",VLOOKUP($A1716,Sheet4!$A$2:$O$1309,14,FALSE)*100,"")</f>
        <v>0.46742118854643522</v>
      </c>
      <c r="Q1716" s="71">
        <f>IF(P1716&lt;&gt;"",VLOOKUP($A1716,Sheet4!$A$2:$O$1309,15,FALSE)*100,"")</f>
        <v>4.4854237879440202</v>
      </c>
      <c r="R1716" s="73">
        <f>IF(O1716="&lt;0.2","&gt;500",IF(O1716="&gt;50","&lt;2",IF(ISERR(1/O1716*100),"",IF(AND((1/O1716*100)&gt;=2,(1/O1716*100)&lt;=10),MROUND(1/O1716*100,1),IF(AND((1/O1716*100)&gt;=10,(1/O1716*100)&lt;=50),MROUND(1/O1716*100,5),IF(AND((1/O1716*100)&gt;=50,(1/O1716*100)&lt;=104),MROUND(1/O1716*100,10),IF(AND((1/O1716*100)&gt;=104,(1/O1716*100)&lt;=110),"100",IF(AND((1/O1716*100)&gt;=110,(1/O1716*100)&lt;=180),"&gt;100, &lt;200",IF(AND((1/O1716*100)&gt;=180,(1/O1716*100)&lt;=220),"200",IF(AND((1/O1716*100)&gt;=220,(1/O1716*100)&lt;=450),"&gt;200,  &lt;500","500"))))))))))</f>
        <v>80</v>
      </c>
      <c r="S1716" s="357" t="s">
        <v>4368</v>
      </c>
      <c r="T1716" s="357" t="str">
        <f>IF(ISNA(VLOOKUP(A1716,Sheet1!B$3:C$1266,2,FALSE)=TRUE),"NC",VLOOKUP(A1716,Sheet1!B$3:C$1266,2,FALSE))</f>
        <v>Urban</v>
      </c>
      <c r="U1716" s="385">
        <f>IF(ISNA(VLOOKUP($A1716,Sheet1!$B$3:$AH$1266,Sheet1!E$1+(Sheet1!$A$1-1)*10,FALSE))=TRUE,"---",IF(VLOOKUP($A1716,Sheet1!$B$3:$AH$1266,Sheet1!E$1+(Sheet1!$A$1-1)*10,FALSE)="---","---", (ROUND(VLOOKUP($A1716,Sheet1!$B$3:$AH$1266,Sheet1!E$1+(Sheet1!$A$1-1)*10,FALSE),IF(VLOOKUP($A1716,Sheet1!$B$3:$AH$1266,Sheet1!E$1+(Sheet1!$A$1-1)*10,FALSE)&gt;99999,-3,IF(VLOOKUP($A1716,Sheet1!$B$3:$AH$1266,Sheet1!E$1+(Sheet1!$A$1-1)*10,FALSE)&gt;9999,-2,IF(VLOOKUP($A1716,Sheet1!$B$3:$AH$1266,Sheet1!E$1+(Sheet1!$A$1-1)*10,FALSE)&gt;999,-1,0)))))))</f>
        <v>562</v>
      </c>
      <c r="V1716" s="385">
        <f>IF(ISNA(VLOOKUP($A1716,Sheet1!$B$3:$AH$1266,Sheet1!F$1+(Sheet1!$A$1-1)*10,FALSE))=TRUE,"---",IF(VLOOKUP($A1716,Sheet1!$B$3:$AH$1266,Sheet1!F$1+(Sheet1!$A$1-1)*10,FALSE)="---","---", (ROUND(VLOOKUP($A1716,Sheet1!$B$3:$AH$1266,Sheet1!F$1+(Sheet1!$A$1-1)*10,FALSE),IF(VLOOKUP($A1716,Sheet1!$B$3:$AH$1266,Sheet1!F$1+(Sheet1!$A$1-1)*10,FALSE)&gt;99999,-3,IF(VLOOKUP($A1716,Sheet1!$B$3:$AH$1266,Sheet1!F$1+(Sheet1!$A$1-1)*10,FALSE)&gt;9999,-2,IF(VLOOKUP($A1716,Sheet1!$B$3:$AH$1266,Sheet1!F$1+(Sheet1!$A$1-1)*10,FALSE)&gt;999,-1,0)))))))</f>
        <v>629</v>
      </c>
      <c r="W1716" s="385">
        <f>IF(ISNA(VLOOKUP($A1716,Sheet1!$B$3:$AH$1266,Sheet1!G$1+(Sheet1!$A$1-1)*10,FALSE))=TRUE,"---",IF(VLOOKUP($A1716,Sheet1!$B$3:$AH$1266,Sheet1!G$1+(Sheet1!$A$1-1)*10,FALSE)="---","---", (ROUND(VLOOKUP($A1716,Sheet1!$B$3:$AH$1266,Sheet1!G$1+(Sheet1!$A$1-1)*10,FALSE),IF(VLOOKUP($A1716,Sheet1!$B$3:$AH$1266,Sheet1!G$1+(Sheet1!$A$1-1)*10,FALSE)&gt;99999,-3,IF(VLOOKUP($A1716,Sheet1!$B$3:$AH$1266,Sheet1!G$1+(Sheet1!$A$1-1)*10,FALSE)&gt;9999,-2,IF(VLOOKUP($A1716,Sheet1!$B$3:$AH$1266,Sheet1!G$1+(Sheet1!$A$1-1)*10,FALSE)&gt;999,-1,0)))))))</f>
        <v>711</v>
      </c>
      <c r="X1716" s="385">
        <f>IF(ISNA(VLOOKUP($A1716,Sheet1!$B$3:$AH$1266,Sheet1!H$1+(Sheet1!$A$1-1)*10,FALSE))=TRUE,"---",IF(VLOOKUP($A1716,Sheet1!$B$3:$AH$1266,Sheet1!H$1+(Sheet1!$A$1-1)*10,FALSE)="---","---", (ROUND(VLOOKUP($A1716,Sheet1!$B$3:$AH$1266,Sheet1!H$1+(Sheet1!$A$1-1)*10,FALSE),IF(VLOOKUP($A1716,Sheet1!$B$3:$AH$1266,Sheet1!H$1+(Sheet1!$A$1-1)*10,FALSE)&gt;99999,-3,IF(VLOOKUP($A1716,Sheet1!$B$3:$AH$1266,Sheet1!H$1+(Sheet1!$A$1-1)*10,FALSE)&gt;9999,-2,IF(VLOOKUP($A1716,Sheet1!$B$3:$AH$1266,Sheet1!H$1+(Sheet1!$A$1-1)*10,FALSE)&gt;999,-1,0)))))))</f>
        <v>910</v>
      </c>
      <c r="Y1716" s="385">
        <f>IF(ISNA(VLOOKUP($A1716,Sheet1!$B$3:$AH$1266,Sheet1!I$1+(Sheet1!$A$1-1)*10,FALSE))=TRUE,"---",IF(VLOOKUP($A1716,Sheet1!$B$3:$AH$1266,Sheet1!I$1+(Sheet1!$A$1-1)*10,FALSE)="---","---", (ROUND(VLOOKUP($A1716,Sheet1!$B$3:$AH$1266,Sheet1!I$1+(Sheet1!$A$1-1)*10,FALSE),IF(VLOOKUP($A1716,Sheet1!$B$3:$AH$1266,Sheet1!I$1+(Sheet1!$A$1-1)*10,FALSE)&gt;99999,-3,IF(VLOOKUP($A1716,Sheet1!$B$3:$AH$1266,Sheet1!I$1+(Sheet1!$A$1-1)*10,FALSE)&gt;9999,-2,IF(VLOOKUP($A1716,Sheet1!$B$3:$AH$1266,Sheet1!I$1+(Sheet1!$A$1-1)*10,FALSE)&gt;999,-1,0)))))))</f>
        <v>1040</v>
      </c>
      <c r="Z1716" s="385">
        <f>IF(ISNA(VLOOKUP($A1716,Sheet1!$B$3:$AH$1266,Sheet1!J$1+(Sheet1!$A$1-1)*10,FALSE))=TRUE,"---",IF(VLOOKUP($A1716,Sheet1!$B$3:$AH$1266,Sheet1!J$1+(Sheet1!$A$1-1)*10,FALSE)="---","---", (ROUND(VLOOKUP($A1716,Sheet1!$B$3:$AH$1266,Sheet1!J$1+(Sheet1!$A$1-1)*10,FALSE),IF(VLOOKUP($A1716,Sheet1!$B$3:$AH$1266,Sheet1!J$1+(Sheet1!$A$1-1)*10,FALSE)&gt;99999,-3,IF(VLOOKUP($A1716,Sheet1!$B$3:$AH$1266,Sheet1!J$1+(Sheet1!$A$1-1)*10,FALSE)&gt;9999,-2,IF(VLOOKUP($A1716,Sheet1!$B$3:$AH$1266,Sheet1!J$1+(Sheet1!$A$1-1)*10,FALSE)&gt;999,-1,0)))))))</f>
        <v>1210</v>
      </c>
      <c r="AA1716" s="385">
        <f>IF(ISNA(VLOOKUP($A1716,Sheet1!$B$3:$AH$1266,Sheet1!K$1+(Sheet1!$A$1-1)*10,FALSE))=TRUE,"---",IF(VLOOKUP($A1716,Sheet1!$B$3:$AH$1266,Sheet1!K$1+(Sheet1!$A$1-1)*10,FALSE)="---","---", (ROUND(VLOOKUP($A1716,Sheet1!$B$3:$AH$1266,Sheet1!K$1+(Sheet1!$A$1-1)*10,FALSE),IF(VLOOKUP($A1716,Sheet1!$B$3:$AH$1266,Sheet1!K$1+(Sheet1!$A$1-1)*10,FALSE)&gt;99999,-3,IF(VLOOKUP($A1716,Sheet1!$B$3:$AH$1266,Sheet1!K$1+(Sheet1!$A$1-1)*10,FALSE)&gt;9999,-2,IF(VLOOKUP($A1716,Sheet1!$B$3:$AH$1266,Sheet1!K$1+(Sheet1!$A$1-1)*10,FALSE)&gt;999,-1,0)))))))</f>
        <v>1330</v>
      </c>
      <c r="AB1716" s="385">
        <f>IF(ISNA(VLOOKUP($A1716,Sheet1!$B$3:$AH$1266,Sheet1!L$1+(Sheet1!$A$1-1)*10,FALSE))=TRUE,"---",IF(VLOOKUP($A1716,Sheet1!$B$3:$AH$1266,Sheet1!L$1+(Sheet1!$A$1-1)*10,FALSE)="---","---", (ROUND(VLOOKUP($A1716,Sheet1!$B$3:$AH$1266,Sheet1!L$1+(Sheet1!$A$1-1)*10,FALSE),IF(VLOOKUP($A1716,Sheet1!$B$3:$AH$1266,Sheet1!L$1+(Sheet1!$A$1-1)*10,FALSE)&gt;99999,-3,IF(VLOOKUP($A1716,Sheet1!$B$3:$AH$1266,Sheet1!L$1+(Sheet1!$A$1-1)*10,FALSE)&gt;9999,-2,IF(VLOOKUP($A1716,Sheet1!$B$3:$AH$1266,Sheet1!L$1+(Sheet1!$A$1-1)*10,FALSE)&gt;999,-1,0)))))))</f>
        <v>1450</v>
      </c>
      <c r="AC1716" s="385">
        <f>IF(ISNA(VLOOKUP($A1716,Sheet1!$B$3:$AH$1266,Sheet1!M$1+(Sheet1!$A$1-1)*10,FALSE))=TRUE,"---",IF(VLOOKUP($A1716,Sheet1!$B$3:$AH$1266,Sheet1!M$1+(Sheet1!$A$1-1)*10,FALSE)="---","---", (ROUND(VLOOKUP($A1716,Sheet1!$B$3:$AH$1266,Sheet1!M$1+(Sheet1!$A$1-1)*10,FALSE),IF(VLOOKUP($A1716,Sheet1!$B$3:$AH$1266,Sheet1!M$1+(Sheet1!$A$1-1)*10,FALSE)&gt;99999,-3,IF(VLOOKUP($A1716,Sheet1!$B$3:$AH$1266,Sheet1!M$1+(Sheet1!$A$1-1)*10,FALSE)&gt;9999,-2,IF(VLOOKUP($A1716,Sheet1!$B$3:$AH$1266,Sheet1!M$1+(Sheet1!$A$1-1)*10,FALSE)&gt;999,-1,0)))))))</f>
        <v>1580</v>
      </c>
      <c r="AD1716" s="385">
        <f>IF(ISNA(VLOOKUP($A1716,Sheet1!$B$3:$AH$1266,Sheet1!N$1+(Sheet1!$A$1-1)*10,FALSE))=TRUE,"---",IF(VLOOKUP($A1716,Sheet1!$B$3:$AH$1266,Sheet1!N$1+(Sheet1!$A$1-1)*10,FALSE)="---","---", (ROUND(VLOOKUP($A1716,Sheet1!$B$3:$AH$1266,Sheet1!N$1+(Sheet1!$A$1-1)*10,FALSE),IF(VLOOKUP($A1716,Sheet1!$B$3:$AH$1266,Sheet1!N$1+(Sheet1!$A$1-1)*10,FALSE)&gt;99999,-3,IF(VLOOKUP($A1716,Sheet1!$B$3:$AH$1266,Sheet1!N$1+(Sheet1!$A$1-1)*10,FALSE)&gt;9999,-2,IF(VLOOKUP($A1716,Sheet1!$B$3:$AH$1266,Sheet1!N$1+(Sheet1!$A$1-1)*10,FALSE)&gt;999,-1,0)))))))</f>
        <v>1740</v>
      </c>
    </row>
    <row r="1717" spans="1:30" ht="25.5" customHeight="1" x14ac:dyDescent="0.25">
      <c r="A1717" s="304"/>
      <c r="B1717" s="346"/>
      <c r="C1717" s="304"/>
      <c r="D1717" s="304"/>
      <c r="E1717" s="305" t="e">
        <v>#N/A</v>
      </c>
      <c r="F1717" s="346"/>
      <c r="G1717" s="352"/>
      <c r="H1717" s="348"/>
      <c r="I1717" s="119">
        <v>34085</v>
      </c>
      <c r="J1717" s="124">
        <v>7.02</v>
      </c>
      <c r="K1717" s="118" t="s">
        <v>28</v>
      </c>
      <c r="L1717" s="129" t="s">
        <v>4405</v>
      </c>
      <c r="M1717" s="130" t="s">
        <v>4405</v>
      </c>
      <c r="N1717" s="118" t="s">
        <v>75</v>
      </c>
      <c r="O1717" s="71" t="s">
        <v>4405</v>
      </c>
      <c r="P1717" s="71" t="s">
        <v>4405</v>
      </c>
      <c r="Q1717" s="71" t="s">
        <v>4405</v>
      </c>
      <c r="R1717" s="73" t="s">
        <v>4405</v>
      </c>
      <c r="S1717" s="357" t="e">
        <v>#N/A</v>
      </c>
      <c r="T1717" s="357" t="str">
        <f>IF(ISNA(VLOOKUP(A1717,Sheet1!B$3:C$1266,2,FALSE)=TRUE),"ND",VLOOKUP(A1717,Sheet1!B$3:C$1266,2,FALSE))</f>
        <v>ND</v>
      </c>
      <c r="U1717" s="385" t="str">
        <f>IF(ISNA(VLOOKUP($A1717,Sheet1!$B$3:$AH$1266,Sheet1!E$1+(Sheet1!$A$1-1)*10,FALSE))=TRUE,"---",IF(VLOOKUP($A1717,Sheet1!$B$3:$AH$1266,Sheet1!E$1+(Sheet1!$A$1-1)*10,FALSE)="---","---", (ROUND(VLOOKUP($A1717,Sheet1!$B$3:$AH$1266,Sheet1!E$1+(Sheet1!$A$1-1)*10,FALSE),IF(VLOOKUP($A1717,Sheet1!$B$3:$AH$1266,Sheet1!E$1+(Sheet1!$A$1-1)*10,FALSE)&gt;99999,-3,IF(VLOOKUP($A1717,Sheet1!$B$3:$AH$1266,Sheet1!E$1+(Sheet1!$A$1-1)*10,FALSE)&gt;9999,-2,IF(VLOOKUP($A1717,Sheet1!$B$3:$AH$1266,Sheet1!E$1+(Sheet1!$A$1-1)*10,FALSE)&gt;999,-1,0)))))))</f>
        <v>---</v>
      </c>
      <c r="V1717" s="385" t="str">
        <f>IF(ISNA(VLOOKUP($A1717,Sheet1!$B$3:$AH$1266,Sheet1!F$1+(Sheet1!$A$1-1)*10,FALSE))=TRUE,"---",IF(VLOOKUP($A1717,Sheet1!$B$3:$AH$1266,Sheet1!F$1+(Sheet1!$A$1-1)*10,FALSE)="---","---", (ROUND(VLOOKUP($A1717,Sheet1!$B$3:$AH$1266,Sheet1!F$1+(Sheet1!$A$1-1)*10,FALSE),IF(VLOOKUP($A1717,Sheet1!$B$3:$AH$1266,Sheet1!F$1+(Sheet1!$A$1-1)*10,FALSE)&gt;99999,-3,IF(VLOOKUP($A1717,Sheet1!$B$3:$AH$1266,Sheet1!F$1+(Sheet1!$A$1-1)*10,FALSE)&gt;9999,-2,IF(VLOOKUP($A1717,Sheet1!$B$3:$AH$1266,Sheet1!F$1+(Sheet1!$A$1-1)*10,FALSE)&gt;999,-1,0)))))))</f>
        <v>---</v>
      </c>
      <c r="W1717" s="385" t="str">
        <f>IF(ISNA(VLOOKUP($A1717,Sheet1!$B$3:$AH$1266,Sheet1!G$1+(Sheet1!$A$1-1)*10,FALSE))=TRUE,"---",IF(VLOOKUP($A1717,Sheet1!$B$3:$AH$1266,Sheet1!G$1+(Sheet1!$A$1-1)*10,FALSE)="---","---", (ROUND(VLOOKUP($A1717,Sheet1!$B$3:$AH$1266,Sheet1!G$1+(Sheet1!$A$1-1)*10,FALSE),IF(VLOOKUP($A1717,Sheet1!$B$3:$AH$1266,Sheet1!G$1+(Sheet1!$A$1-1)*10,FALSE)&gt;99999,-3,IF(VLOOKUP($A1717,Sheet1!$B$3:$AH$1266,Sheet1!G$1+(Sheet1!$A$1-1)*10,FALSE)&gt;9999,-2,IF(VLOOKUP($A1717,Sheet1!$B$3:$AH$1266,Sheet1!G$1+(Sheet1!$A$1-1)*10,FALSE)&gt;999,-1,0)))))))</f>
        <v>---</v>
      </c>
      <c r="X1717" s="385" t="str">
        <f>IF(ISNA(VLOOKUP($A1717,Sheet1!$B$3:$AH$1266,Sheet1!H$1+(Sheet1!$A$1-1)*10,FALSE))=TRUE,"---",IF(VLOOKUP($A1717,Sheet1!$B$3:$AH$1266,Sheet1!H$1+(Sheet1!$A$1-1)*10,FALSE)="---","---", (ROUND(VLOOKUP($A1717,Sheet1!$B$3:$AH$1266,Sheet1!H$1+(Sheet1!$A$1-1)*10,FALSE),IF(VLOOKUP($A1717,Sheet1!$B$3:$AH$1266,Sheet1!H$1+(Sheet1!$A$1-1)*10,FALSE)&gt;99999,-3,IF(VLOOKUP($A1717,Sheet1!$B$3:$AH$1266,Sheet1!H$1+(Sheet1!$A$1-1)*10,FALSE)&gt;9999,-2,IF(VLOOKUP($A1717,Sheet1!$B$3:$AH$1266,Sheet1!H$1+(Sheet1!$A$1-1)*10,FALSE)&gt;999,-1,0)))))))</f>
        <v>---</v>
      </c>
      <c r="Y1717" s="385" t="str">
        <f>IF(ISNA(VLOOKUP($A1717,Sheet1!$B$3:$AH$1266,Sheet1!I$1+(Sheet1!$A$1-1)*10,FALSE))=TRUE,"---",IF(VLOOKUP($A1717,Sheet1!$B$3:$AH$1266,Sheet1!I$1+(Sheet1!$A$1-1)*10,FALSE)="---","---", (ROUND(VLOOKUP($A1717,Sheet1!$B$3:$AH$1266,Sheet1!I$1+(Sheet1!$A$1-1)*10,FALSE),IF(VLOOKUP($A1717,Sheet1!$B$3:$AH$1266,Sheet1!I$1+(Sheet1!$A$1-1)*10,FALSE)&gt;99999,-3,IF(VLOOKUP($A1717,Sheet1!$B$3:$AH$1266,Sheet1!I$1+(Sheet1!$A$1-1)*10,FALSE)&gt;9999,-2,IF(VLOOKUP($A1717,Sheet1!$B$3:$AH$1266,Sheet1!I$1+(Sheet1!$A$1-1)*10,FALSE)&gt;999,-1,0)))))))</f>
        <v>---</v>
      </c>
      <c r="Z1717" s="385" t="str">
        <f>IF(ISNA(VLOOKUP($A1717,Sheet1!$B$3:$AH$1266,Sheet1!J$1+(Sheet1!$A$1-1)*10,FALSE))=TRUE,"---",IF(VLOOKUP($A1717,Sheet1!$B$3:$AH$1266,Sheet1!J$1+(Sheet1!$A$1-1)*10,FALSE)="---","---", (ROUND(VLOOKUP($A1717,Sheet1!$B$3:$AH$1266,Sheet1!J$1+(Sheet1!$A$1-1)*10,FALSE),IF(VLOOKUP($A1717,Sheet1!$B$3:$AH$1266,Sheet1!J$1+(Sheet1!$A$1-1)*10,FALSE)&gt;99999,-3,IF(VLOOKUP($A1717,Sheet1!$B$3:$AH$1266,Sheet1!J$1+(Sheet1!$A$1-1)*10,FALSE)&gt;9999,-2,IF(VLOOKUP($A1717,Sheet1!$B$3:$AH$1266,Sheet1!J$1+(Sheet1!$A$1-1)*10,FALSE)&gt;999,-1,0)))))))</f>
        <v>---</v>
      </c>
      <c r="AA1717" s="385" t="str">
        <f>IF(ISNA(VLOOKUP($A1717,Sheet1!$B$3:$AH$1266,Sheet1!K$1+(Sheet1!$A$1-1)*10,FALSE))=TRUE,"---",IF(VLOOKUP($A1717,Sheet1!$B$3:$AH$1266,Sheet1!K$1+(Sheet1!$A$1-1)*10,FALSE)="---","---", (ROUND(VLOOKUP($A1717,Sheet1!$B$3:$AH$1266,Sheet1!K$1+(Sheet1!$A$1-1)*10,FALSE),IF(VLOOKUP($A1717,Sheet1!$B$3:$AH$1266,Sheet1!K$1+(Sheet1!$A$1-1)*10,FALSE)&gt;99999,-3,IF(VLOOKUP($A1717,Sheet1!$B$3:$AH$1266,Sheet1!K$1+(Sheet1!$A$1-1)*10,FALSE)&gt;9999,-2,IF(VLOOKUP($A1717,Sheet1!$B$3:$AH$1266,Sheet1!K$1+(Sheet1!$A$1-1)*10,FALSE)&gt;999,-1,0)))))))</f>
        <v>---</v>
      </c>
      <c r="AB1717" s="385" t="str">
        <f>IF(ISNA(VLOOKUP($A1717,Sheet1!$B$3:$AH$1266,Sheet1!L$1+(Sheet1!$A$1-1)*10,FALSE))=TRUE,"---",IF(VLOOKUP($A1717,Sheet1!$B$3:$AH$1266,Sheet1!L$1+(Sheet1!$A$1-1)*10,FALSE)="---","---", (ROUND(VLOOKUP($A1717,Sheet1!$B$3:$AH$1266,Sheet1!L$1+(Sheet1!$A$1-1)*10,FALSE),IF(VLOOKUP($A1717,Sheet1!$B$3:$AH$1266,Sheet1!L$1+(Sheet1!$A$1-1)*10,FALSE)&gt;99999,-3,IF(VLOOKUP($A1717,Sheet1!$B$3:$AH$1266,Sheet1!L$1+(Sheet1!$A$1-1)*10,FALSE)&gt;9999,-2,IF(VLOOKUP($A1717,Sheet1!$B$3:$AH$1266,Sheet1!L$1+(Sheet1!$A$1-1)*10,FALSE)&gt;999,-1,0)))))))</f>
        <v>---</v>
      </c>
      <c r="AC1717" s="385" t="str">
        <f>IF(ISNA(VLOOKUP($A1717,Sheet1!$B$3:$AH$1266,Sheet1!M$1+(Sheet1!$A$1-1)*10,FALSE))=TRUE,"---",IF(VLOOKUP($A1717,Sheet1!$B$3:$AH$1266,Sheet1!M$1+(Sheet1!$A$1-1)*10,FALSE)="---","---", (ROUND(VLOOKUP($A1717,Sheet1!$B$3:$AH$1266,Sheet1!M$1+(Sheet1!$A$1-1)*10,FALSE),IF(VLOOKUP($A1717,Sheet1!$B$3:$AH$1266,Sheet1!M$1+(Sheet1!$A$1-1)*10,FALSE)&gt;99999,-3,IF(VLOOKUP($A1717,Sheet1!$B$3:$AH$1266,Sheet1!M$1+(Sheet1!$A$1-1)*10,FALSE)&gt;9999,-2,IF(VLOOKUP($A1717,Sheet1!$B$3:$AH$1266,Sheet1!M$1+(Sheet1!$A$1-1)*10,FALSE)&gt;999,-1,0)))))))</f>
        <v>---</v>
      </c>
      <c r="AD1717" s="385" t="str">
        <f>IF(ISNA(VLOOKUP($A1717,Sheet1!$B$3:$AH$1266,Sheet1!N$1+(Sheet1!$A$1-1)*10,FALSE))=TRUE,"---",IF(VLOOKUP($A1717,Sheet1!$B$3:$AH$1266,Sheet1!N$1+(Sheet1!$A$1-1)*10,FALSE)="---","---", (ROUND(VLOOKUP($A1717,Sheet1!$B$3:$AH$1266,Sheet1!N$1+(Sheet1!$A$1-1)*10,FALSE),IF(VLOOKUP($A1717,Sheet1!$B$3:$AH$1266,Sheet1!N$1+(Sheet1!$A$1-1)*10,FALSE)&gt;99999,-3,IF(VLOOKUP($A1717,Sheet1!$B$3:$AH$1266,Sheet1!N$1+(Sheet1!$A$1-1)*10,FALSE)&gt;9999,-2,IF(VLOOKUP($A1717,Sheet1!$B$3:$AH$1266,Sheet1!N$1+(Sheet1!$A$1-1)*10,FALSE)&gt;999,-1,0)))))))</f>
        <v>---</v>
      </c>
    </row>
    <row r="1718" spans="1:30" ht="25.5" customHeight="1" x14ac:dyDescent="0.25">
      <c r="A1718" s="125" t="s">
        <v>2518</v>
      </c>
      <c r="B1718" s="126" t="s">
        <v>2519</v>
      </c>
      <c r="C1718" s="125">
        <v>430551</v>
      </c>
      <c r="D1718" s="125">
        <v>761205</v>
      </c>
      <c r="E1718" s="70" t="s">
        <v>3041</v>
      </c>
      <c r="F1718" s="139" t="s">
        <v>4405</v>
      </c>
      <c r="G1718" s="127" t="s">
        <v>160</v>
      </c>
      <c r="H1718" s="128">
        <v>3.85</v>
      </c>
      <c r="I1718" s="112">
        <v>27213</v>
      </c>
      <c r="J1718" s="140" t="s">
        <v>4405</v>
      </c>
      <c r="K1718" s="127" t="s">
        <v>17</v>
      </c>
      <c r="L1718" s="115">
        <v>390</v>
      </c>
      <c r="M1718" s="116">
        <v>101</v>
      </c>
      <c r="N1718" s="127" t="s">
        <v>199</v>
      </c>
      <c r="O1718" s="68" t="s">
        <v>4405</v>
      </c>
      <c r="P1718" s="68" t="s">
        <v>4405</v>
      </c>
      <c r="Q1718" s="68" t="s">
        <v>4405</v>
      </c>
      <c r="R1718" s="74" t="s">
        <v>4405</v>
      </c>
      <c r="S1718" s="64" t="s">
        <v>4368</v>
      </c>
      <c r="T1718" s="64" t="str">
        <f>IF(ISNA(VLOOKUP(A1718,Sheet1!B$3:C$1266,2,FALSE)=TRUE),"NC",VLOOKUP(A1718,Sheet1!B$3:C$1266,2,FALSE))</f>
        <v>NC</v>
      </c>
      <c r="U1718" s="65" t="str">
        <f>IF(ISNA(VLOOKUP($A1718,Sheet1!$B$3:$AH$1266,Sheet1!E$1+(Sheet1!$A$1-1)*10,FALSE))=TRUE,"---",IF(VLOOKUP($A1718,Sheet1!$B$3:$AH$1266,Sheet1!E$1+(Sheet1!$A$1-1)*10,FALSE)="---","---", (ROUND(VLOOKUP($A1718,Sheet1!$B$3:$AH$1266,Sheet1!E$1+(Sheet1!$A$1-1)*10,FALSE),IF(VLOOKUP($A1718,Sheet1!$B$3:$AH$1266,Sheet1!E$1+(Sheet1!$A$1-1)*10,FALSE)&gt;99999,-3,IF(VLOOKUP($A1718,Sheet1!$B$3:$AH$1266,Sheet1!E$1+(Sheet1!$A$1-1)*10,FALSE)&gt;9999,-2,IF(VLOOKUP($A1718,Sheet1!$B$3:$AH$1266,Sheet1!E$1+(Sheet1!$A$1-1)*10,FALSE)&gt;999,-1,0)))))))</f>
        <v>---</v>
      </c>
      <c r="V1718" s="65" t="str">
        <f>IF(ISNA(VLOOKUP($A1718,Sheet1!$B$3:$AH$1266,Sheet1!F$1+(Sheet1!$A$1-1)*10,FALSE))=TRUE,"---",IF(VLOOKUP($A1718,Sheet1!$B$3:$AH$1266,Sheet1!F$1+(Sheet1!$A$1-1)*10,FALSE)="---","---", (ROUND(VLOOKUP($A1718,Sheet1!$B$3:$AH$1266,Sheet1!F$1+(Sheet1!$A$1-1)*10,FALSE),IF(VLOOKUP($A1718,Sheet1!$B$3:$AH$1266,Sheet1!F$1+(Sheet1!$A$1-1)*10,FALSE)&gt;99999,-3,IF(VLOOKUP($A1718,Sheet1!$B$3:$AH$1266,Sheet1!F$1+(Sheet1!$A$1-1)*10,FALSE)&gt;9999,-2,IF(VLOOKUP($A1718,Sheet1!$B$3:$AH$1266,Sheet1!F$1+(Sheet1!$A$1-1)*10,FALSE)&gt;999,-1,0)))))))</f>
        <v>---</v>
      </c>
      <c r="W1718" s="65" t="str">
        <f>IF(ISNA(VLOOKUP($A1718,Sheet1!$B$3:$AH$1266,Sheet1!G$1+(Sheet1!$A$1-1)*10,FALSE))=TRUE,"---",IF(VLOOKUP($A1718,Sheet1!$B$3:$AH$1266,Sheet1!G$1+(Sheet1!$A$1-1)*10,FALSE)="---","---", (ROUND(VLOOKUP($A1718,Sheet1!$B$3:$AH$1266,Sheet1!G$1+(Sheet1!$A$1-1)*10,FALSE),IF(VLOOKUP($A1718,Sheet1!$B$3:$AH$1266,Sheet1!G$1+(Sheet1!$A$1-1)*10,FALSE)&gt;99999,-3,IF(VLOOKUP($A1718,Sheet1!$B$3:$AH$1266,Sheet1!G$1+(Sheet1!$A$1-1)*10,FALSE)&gt;9999,-2,IF(VLOOKUP($A1718,Sheet1!$B$3:$AH$1266,Sheet1!G$1+(Sheet1!$A$1-1)*10,FALSE)&gt;999,-1,0)))))))</f>
        <v>---</v>
      </c>
      <c r="X1718" s="65" t="str">
        <f>IF(ISNA(VLOOKUP($A1718,Sheet1!$B$3:$AH$1266,Sheet1!H$1+(Sheet1!$A$1-1)*10,FALSE))=TRUE,"---",IF(VLOOKUP($A1718,Sheet1!$B$3:$AH$1266,Sheet1!H$1+(Sheet1!$A$1-1)*10,FALSE)="---","---", (ROUND(VLOOKUP($A1718,Sheet1!$B$3:$AH$1266,Sheet1!H$1+(Sheet1!$A$1-1)*10,FALSE),IF(VLOOKUP($A1718,Sheet1!$B$3:$AH$1266,Sheet1!H$1+(Sheet1!$A$1-1)*10,FALSE)&gt;99999,-3,IF(VLOOKUP($A1718,Sheet1!$B$3:$AH$1266,Sheet1!H$1+(Sheet1!$A$1-1)*10,FALSE)&gt;9999,-2,IF(VLOOKUP($A1718,Sheet1!$B$3:$AH$1266,Sheet1!H$1+(Sheet1!$A$1-1)*10,FALSE)&gt;999,-1,0)))))))</f>
        <v>---</v>
      </c>
      <c r="Y1718" s="65" t="str">
        <f>IF(ISNA(VLOOKUP($A1718,Sheet1!$B$3:$AH$1266,Sheet1!I$1+(Sheet1!$A$1-1)*10,FALSE))=TRUE,"---",IF(VLOOKUP($A1718,Sheet1!$B$3:$AH$1266,Sheet1!I$1+(Sheet1!$A$1-1)*10,FALSE)="---","---", (ROUND(VLOOKUP($A1718,Sheet1!$B$3:$AH$1266,Sheet1!I$1+(Sheet1!$A$1-1)*10,FALSE),IF(VLOOKUP($A1718,Sheet1!$B$3:$AH$1266,Sheet1!I$1+(Sheet1!$A$1-1)*10,FALSE)&gt;99999,-3,IF(VLOOKUP($A1718,Sheet1!$B$3:$AH$1266,Sheet1!I$1+(Sheet1!$A$1-1)*10,FALSE)&gt;9999,-2,IF(VLOOKUP($A1718,Sheet1!$B$3:$AH$1266,Sheet1!I$1+(Sheet1!$A$1-1)*10,FALSE)&gt;999,-1,0)))))))</f>
        <v>---</v>
      </c>
      <c r="Z1718" s="65" t="str">
        <f>IF(ISNA(VLOOKUP($A1718,Sheet1!$B$3:$AH$1266,Sheet1!J$1+(Sheet1!$A$1-1)*10,FALSE))=TRUE,"---",IF(VLOOKUP($A1718,Sheet1!$B$3:$AH$1266,Sheet1!J$1+(Sheet1!$A$1-1)*10,FALSE)="---","---", (ROUND(VLOOKUP($A1718,Sheet1!$B$3:$AH$1266,Sheet1!J$1+(Sheet1!$A$1-1)*10,FALSE),IF(VLOOKUP($A1718,Sheet1!$B$3:$AH$1266,Sheet1!J$1+(Sheet1!$A$1-1)*10,FALSE)&gt;99999,-3,IF(VLOOKUP($A1718,Sheet1!$B$3:$AH$1266,Sheet1!J$1+(Sheet1!$A$1-1)*10,FALSE)&gt;9999,-2,IF(VLOOKUP($A1718,Sheet1!$B$3:$AH$1266,Sheet1!J$1+(Sheet1!$A$1-1)*10,FALSE)&gt;999,-1,0)))))))</f>
        <v>---</v>
      </c>
      <c r="AA1718" s="65" t="str">
        <f>IF(ISNA(VLOOKUP($A1718,Sheet1!$B$3:$AH$1266,Sheet1!K$1+(Sheet1!$A$1-1)*10,FALSE))=TRUE,"---",IF(VLOOKUP($A1718,Sheet1!$B$3:$AH$1266,Sheet1!K$1+(Sheet1!$A$1-1)*10,FALSE)="---","---", (ROUND(VLOOKUP($A1718,Sheet1!$B$3:$AH$1266,Sheet1!K$1+(Sheet1!$A$1-1)*10,FALSE),IF(VLOOKUP($A1718,Sheet1!$B$3:$AH$1266,Sheet1!K$1+(Sheet1!$A$1-1)*10,FALSE)&gt;99999,-3,IF(VLOOKUP($A1718,Sheet1!$B$3:$AH$1266,Sheet1!K$1+(Sheet1!$A$1-1)*10,FALSE)&gt;9999,-2,IF(VLOOKUP($A1718,Sheet1!$B$3:$AH$1266,Sheet1!K$1+(Sheet1!$A$1-1)*10,FALSE)&gt;999,-1,0)))))))</f>
        <v>---</v>
      </c>
      <c r="AB1718" s="65" t="str">
        <f>IF(ISNA(VLOOKUP($A1718,Sheet1!$B$3:$AH$1266,Sheet1!L$1+(Sheet1!$A$1-1)*10,FALSE))=TRUE,"---",IF(VLOOKUP($A1718,Sheet1!$B$3:$AH$1266,Sheet1!L$1+(Sheet1!$A$1-1)*10,FALSE)="---","---", (ROUND(VLOOKUP($A1718,Sheet1!$B$3:$AH$1266,Sheet1!L$1+(Sheet1!$A$1-1)*10,FALSE),IF(VLOOKUP($A1718,Sheet1!$B$3:$AH$1266,Sheet1!L$1+(Sheet1!$A$1-1)*10,FALSE)&gt;99999,-3,IF(VLOOKUP($A1718,Sheet1!$B$3:$AH$1266,Sheet1!L$1+(Sheet1!$A$1-1)*10,FALSE)&gt;9999,-2,IF(VLOOKUP($A1718,Sheet1!$B$3:$AH$1266,Sheet1!L$1+(Sheet1!$A$1-1)*10,FALSE)&gt;999,-1,0)))))))</f>
        <v>---</v>
      </c>
      <c r="AC1718" s="65" t="str">
        <f>IF(ISNA(VLOOKUP($A1718,Sheet1!$B$3:$AH$1266,Sheet1!M$1+(Sheet1!$A$1-1)*10,FALSE))=TRUE,"---",IF(VLOOKUP($A1718,Sheet1!$B$3:$AH$1266,Sheet1!M$1+(Sheet1!$A$1-1)*10,FALSE)="---","---", (ROUND(VLOOKUP($A1718,Sheet1!$B$3:$AH$1266,Sheet1!M$1+(Sheet1!$A$1-1)*10,FALSE),IF(VLOOKUP($A1718,Sheet1!$B$3:$AH$1266,Sheet1!M$1+(Sheet1!$A$1-1)*10,FALSE)&gt;99999,-3,IF(VLOOKUP($A1718,Sheet1!$B$3:$AH$1266,Sheet1!M$1+(Sheet1!$A$1-1)*10,FALSE)&gt;9999,-2,IF(VLOOKUP($A1718,Sheet1!$B$3:$AH$1266,Sheet1!M$1+(Sheet1!$A$1-1)*10,FALSE)&gt;999,-1,0)))))))</f>
        <v>---</v>
      </c>
      <c r="AD1718" s="65" t="str">
        <f>IF(ISNA(VLOOKUP($A1718,Sheet1!$B$3:$AH$1266,Sheet1!N$1+(Sheet1!$A$1-1)*10,FALSE))=TRUE,"---",IF(VLOOKUP($A1718,Sheet1!$B$3:$AH$1266,Sheet1!N$1+(Sheet1!$A$1-1)*10,FALSE)="---","---", (ROUND(VLOOKUP($A1718,Sheet1!$B$3:$AH$1266,Sheet1!N$1+(Sheet1!$A$1-1)*10,FALSE),IF(VLOOKUP($A1718,Sheet1!$B$3:$AH$1266,Sheet1!N$1+(Sheet1!$A$1-1)*10,FALSE)&gt;99999,-3,IF(VLOOKUP($A1718,Sheet1!$B$3:$AH$1266,Sheet1!N$1+(Sheet1!$A$1-1)*10,FALSE)&gt;9999,-2,IF(VLOOKUP($A1718,Sheet1!$B$3:$AH$1266,Sheet1!N$1+(Sheet1!$A$1-1)*10,FALSE)&gt;999,-1,0)))))))</f>
        <v>---</v>
      </c>
    </row>
    <row r="1719" spans="1:30" ht="25.5" customHeight="1" x14ac:dyDescent="0.25">
      <c r="A1719" s="304" t="s">
        <v>2520</v>
      </c>
      <c r="B1719" s="393" t="s">
        <v>2521</v>
      </c>
      <c r="C1719" s="304">
        <v>424715</v>
      </c>
      <c r="D1719" s="304">
        <v>761148</v>
      </c>
      <c r="E1719" s="305" t="s">
        <v>3041</v>
      </c>
      <c r="F1719" s="117" t="s">
        <v>4924</v>
      </c>
      <c r="G1719" s="118" t="s">
        <v>31</v>
      </c>
      <c r="H1719" s="348">
        <v>3.14</v>
      </c>
      <c r="I1719" s="377">
        <v>30139</v>
      </c>
      <c r="J1719" s="379">
        <v>4.1399999999999997</v>
      </c>
      <c r="K1719" s="340" t="s">
        <v>4405</v>
      </c>
      <c r="L1719" s="397">
        <v>128</v>
      </c>
      <c r="M1719" s="381">
        <v>40.799999999999997</v>
      </c>
      <c r="N1719" s="340" t="s">
        <v>4405</v>
      </c>
      <c r="O1719" s="328" t="str">
        <f t="shared" si="57"/>
        <v>&gt;50</v>
      </c>
      <c r="P1719" s="328">
        <f>IF(O1719&lt;&gt;"",VLOOKUP($A1719,Sheet4!$A$2:$O$1309,14,FALSE)*100,"")</f>
        <v>9.1689758006314079</v>
      </c>
      <c r="Q1719" s="328">
        <f>IF(P1719&lt;&gt;"",VLOOKUP($A1719,Sheet4!$A$2:$O$1309,15,FALSE)*100,"")</f>
        <v>61.014473309809922</v>
      </c>
      <c r="R1719" s="358" t="str">
        <f>IF(O1719="&lt;0.2","&gt;500",IF(O1719="&gt;50","&lt;2",IF(ISERR(1/O1719*100),"",IF(AND((1/O1719*100)&gt;=2,(1/O1719*100)&lt;=10),MROUND(1/O1719*100,1),IF(AND((1/O1719*100)&gt;=10,(1/O1719*100)&lt;=50),MROUND(1/O1719*100,5),IF(AND((1/O1719*100)&gt;=50,(1/O1719*100)&lt;=104),MROUND(1/O1719*100,10),IF(AND((1/O1719*100)&gt;=104,(1/O1719*100)&lt;=110),"100",IF(AND((1/O1719*100)&gt;=110,(1/O1719*100)&lt;=180),"&gt;100, &lt;200",IF(AND((1/O1719*100)&gt;=180,(1/O1719*100)&lt;=220),"200",IF(AND((1/O1719*100)&gt;=220,(1/O1719*100)&lt;=450),"&gt;200,  &lt;500","500"))))))))))</f>
        <v>&lt;2</v>
      </c>
      <c r="S1719" s="357" t="s">
        <v>4368</v>
      </c>
      <c r="T1719" s="357" t="str">
        <f>IF(ISNA(VLOOKUP(A1719,Sheet1!B$3:C$1266,2,FALSE)=TRUE),"NC",VLOOKUP(A1719,Sheet1!B$3:C$1266,2,FALSE))</f>
        <v>Rural</v>
      </c>
      <c r="U1719" s="385">
        <f>IF(ISNA(VLOOKUP($A1719,Sheet1!$B$3:$AH$1266,Sheet1!E$1+(Sheet1!$A$1-1)*10,FALSE))=TRUE,"---",IF(VLOOKUP($A1719,Sheet1!$B$3:$AH$1266,Sheet1!E$1+(Sheet1!$A$1-1)*10,FALSE)="---","---", (ROUND(VLOOKUP($A1719,Sheet1!$B$3:$AH$1266,Sheet1!E$1+(Sheet1!$A$1-1)*10,FALSE),IF(VLOOKUP($A1719,Sheet1!$B$3:$AH$1266,Sheet1!E$1+(Sheet1!$A$1-1)*10,FALSE)&gt;99999,-3,IF(VLOOKUP($A1719,Sheet1!$B$3:$AH$1266,Sheet1!E$1+(Sheet1!$A$1-1)*10,FALSE)&gt;9999,-2,IF(VLOOKUP($A1719,Sheet1!$B$3:$AH$1266,Sheet1!E$1+(Sheet1!$A$1-1)*10,FALSE)&gt;999,-1,0)))))))</f>
        <v>148</v>
      </c>
      <c r="V1719" s="385">
        <f>IF(ISNA(VLOOKUP($A1719,Sheet1!$B$3:$AH$1266,Sheet1!F$1+(Sheet1!$A$1-1)*10,FALSE))=TRUE,"---",IF(VLOOKUP($A1719,Sheet1!$B$3:$AH$1266,Sheet1!F$1+(Sheet1!$A$1-1)*10,FALSE)="---","---", (ROUND(VLOOKUP($A1719,Sheet1!$B$3:$AH$1266,Sheet1!F$1+(Sheet1!$A$1-1)*10,FALSE),IF(VLOOKUP($A1719,Sheet1!$B$3:$AH$1266,Sheet1!F$1+(Sheet1!$A$1-1)*10,FALSE)&gt;99999,-3,IF(VLOOKUP($A1719,Sheet1!$B$3:$AH$1266,Sheet1!F$1+(Sheet1!$A$1-1)*10,FALSE)&gt;9999,-2,IF(VLOOKUP($A1719,Sheet1!$B$3:$AH$1266,Sheet1!F$1+(Sheet1!$A$1-1)*10,FALSE)&gt;999,-1,0)))))))</f>
        <v>181</v>
      </c>
      <c r="W1719" s="385">
        <f>IF(ISNA(VLOOKUP($A1719,Sheet1!$B$3:$AH$1266,Sheet1!G$1+(Sheet1!$A$1-1)*10,FALSE))=TRUE,"---",IF(VLOOKUP($A1719,Sheet1!$B$3:$AH$1266,Sheet1!G$1+(Sheet1!$A$1-1)*10,FALSE)="---","---", (ROUND(VLOOKUP($A1719,Sheet1!$B$3:$AH$1266,Sheet1!G$1+(Sheet1!$A$1-1)*10,FALSE),IF(VLOOKUP($A1719,Sheet1!$B$3:$AH$1266,Sheet1!G$1+(Sheet1!$A$1-1)*10,FALSE)&gt;99999,-3,IF(VLOOKUP($A1719,Sheet1!$B$3:$AH$1266,Sheet1!G$1+(Sheet1!$A$1-1)*10,FALSE)&gt;9999,-2,IF(VLOOKUP($A1719,Sheet1!$B$3:$AH$1266,Sheet1!G$1+(Sheet1!$A$1-1)*10,FALSE)&gt;999,-1,0)))))))</f>
        <v>224</v>
      </c>
      <c r="X1719" s="385">
        <f>IF(ISNA(VLOOKUP($A1719,Sheet1!$B$3:$AH$1266,Sheet1!H$1+(Sheet1!$A$1-1)*10,FALSE))=TRUE,"---",IF(VLOOKUP($A1719,Sheet1!$B$3:$AH$1266,Sheet1!H$1+(Sheet1!$A$1-1)*10,FALSE)="---","---", (ROUND(VLOOKUP($A1719,Sheet1!$B$3:$AH$1266,Sheet1!H$1+(Sheet1!$A$1-1)*10,FALSE),IF(VLOOKUP($A1719,Sheet1!$B$3:$AH$1266,Sheet1!H$1+(Sheet1!$A$1-1)*10,FALSE)&gt;99999,-3,IF(VLOOKUP($A1719,Sheet1!$B$3:$AH$1266,Sheet1!H$1+(Sheet1!$A$1-1)*10,FALSE)&gt;9999,-2,IF(VLOOKUP($A1719,Sheet1!$B$3:$AH$1266,Sheet1!H$1+(Sheet1!$A$1-1)*10,FALSE)&gt;999,-1,0)))))))</f>
        <v>331</v>
      </c>
      <c r="Y1719" s="385">
        <f>IF(ISNA(VLOOKUP($A1719,Sheet1!$B$3:$AH$1266,Sheet1!I$1+(Sheet1!$A$1-1)*10,FALSE))=TRUE,"---",IF(VLOOKUP($A1719,Sheet1!$B$3:$AH$1266,Sheet1!I$1+(Sheet1!$A$1-1)*10,FALSE)="---","---", (ROUND(VLOOKUP($A1719,Sheet1!$B$3:$AH$1266,Sheet1!I$1+(Sheet1!$A$1-1)*10,FALSE),IF(VLOOKUP($A1719,Sheet1!$B$3:$AH$1266,Sheet1!I$1+(Sheet1!$A$1-1)*10,FALSE)&gt;99999,-3,IF(VLOOKUP($A1719,Sheet1!$B$3:$AH$1266,Sheet1!I$1+(Sheet1!$A$1-1)*10,FALSE)&gt;9999,-2,IF(VLOOKUP($A1719,Sheet1!$B$3:$AH$1266,Sheet1!I$1+(Sheet1!$A$1-1)*10,FALSE)&gt;999,-1,0)))))))</f>
        <v>400</v>
      </c>
      <c r="Z1719" s="385">
        <f>IF(ISNA(VLOOKUP($A1719,Sheet1!$B$3:$AH$1266,Sheet1!J$1+(Sheet1!$A$1-1)*10,FALSE))=TRUE,"---",IF(VLOOKUP($A1719,Sheet1!$B$3:$AH$1266,Sheet1!J$1+(Sheet1!$A$1-1)*10,FALSE)="---","---", (ROUND(VLOOKUP($A1719,Sheet1!$B$3:$AH$1266,Sheet1!J$1+(Sheet1!$A$1-1)*10,FALSE),IF(VLOOKUP($A1719,Sheet1!$B$3:$AH$1266,Sheet1!J$1+(Sheet1!$A$1-1)*10,FALSE)&gt;99999,-3,IF(VLOOKUP($A1719,Sheet1!$B$3:$AH$1266,Sheet1!J$1+(Sheet1!$A$1-1)*10,FALSE)&gt;9999,-2,IF(VLOOKUP($A1719,Sheet1!$B$3:$AH$1266,Sheet1!J$1+(Sheet1!$A$1-1)*10,FALSE)&gt;999,-1,0)))))))</f>
        <v>488</v>
      </c>
      <c r="AA1719" s="385">
        <f>IF(ISNA(VLOOKUP($A1719,Sheet1!$B$3:$AH$1266,Sheet1!K$1+(Sheet1!$A$1-1)*10,FALSE))=TRUE,"---",IF(VLOOKUP($A1719,Sheet1!$B$3:$AH$1266,Sheet1!K$1+(Sheet1!$A$1-1)*10,FALSE)="---","---", (ROUND(VLOOKUP($A1719,Sheet1!$B$3:$AH$1266,Sheet1!K$1+(Sheet1!$A$1-1)*10,FALSE),IF(VLOOKUP($A1719,Sheet1!$B$3:$AH$1266,Sheet1!K$1+(Sheet1!$A$1-1)*10,FALSE)&gt;99999,-3,IF(VLOOKUP($A1719,Sheet1!$B$3:$AH$1266,Sheet1!K$1+(Sheet1!$A$1-1)*10,FALSE)&gt;9999,-2,IF(VLOOKUP($A1719,Sheet1!$B$3:$AH$1266,Sheet1!K$1+(Sheet1!$A$1-1)*10,FALSE)&gt;999,-1,0)))))))</f>
        <v>552</v>
      </c>
      <c r="AB1719" s="385">
        <f>IF(ISNA(VLOOKUP($A1719,Sheet1!$B$3:$AH$1266,Sheet1!L$1+(Sheet1!$A$1-1)*10,FALSE))=TRUE,"---",IF(VLOOKUP($A1719,Sheet1!$B$3:$AH$1266,Sheet1!L$1+(Sheet1!$A$1-1)*10,FALSE)="---","---", (ROUND(VLOOKUP($A1719,Sheet1!$B$3:$AH$1266,Sheet1!L$1+(Sheet1!$A$1-1)*10,FALSE),IF(VLOOKUP($A1719,Sheet1!$B$3:$AH$1266,Sheet1!L$1+(Sheet1!$A$1-1)*10,FALSE)&gt;99999,-3,IF(VLOOKUP($A1719,Sheet1!$B$3:$AH$1266,Sheet1!L$1+(Sheet1!$A$1-1)*10,FALSE)&gt;9999,-2,IF(VLOOKUP($A1719,Sheet1!$B$3:$AH$1266,Sheet1!L$1+(Sheet1!$A$1-1)*10,FALSE)&gt;999,-1,0)))))))</f>
        <v>616</v>
      </c>
      <c r="AC1719" s="385">
        <f>IF(ISNA(VLOOKUP($A1719,Sheet1!$B$3:$AH$1266,Sheet1!M$1+(Sheet1!$A$1-1)*10,FALSE))=TRUE,"---",IF(VLOOKUP($A1719,Sheet1!$B$3:$AH$1266,Sheet1!M$1+(Sheet1!$A$1-1)*10,FALSE)="---","---", (ROUND(VLOOKUP($A1719,Sheet1!$B$3:$AH$1266,Sheet1!M$1+(Sheet1!$A$1-1)*10,FALSE),IF(VLOOKUP($A1719,Sheet1!$B$3:$AH$1266,Sheet1!M$1+(Sheet1!$A$1-1)*10,FALSE)&gt;99999,-3,IF(VLOOKUP($A1719,Sheet1!$B$3:$AH$1266,Sheet1!M$1+(Sheet1!$A$1-1)*10,FALSE)&gt;9999,-2,IF(VLOOKUP($A1719,Sheet1!$B$3:$AH$1266,Sheet1!M$1+(Sheet1!$A$1-1)*10,FALSE)&gt;999,-1,0)))))))</f>
        <v>680</v>
      </c>
      <c r="AD1719" s="385">
        <f>IF(ISNA(VLOOKUP($A1719,Sheet1!$B$3:$AH$1266,Sheet1!N$1+(Sheet1!$A$1-1)*10,FALSE))=TRUE,"---",IF(VLOOKUP($A1719,Sheet1!$B$3:$AH$1266,Sheet1!N$1+(Sheet1!$A$1-1)*10,FALSE)="---","---", (ROUND(VLOOKUP($A1719,Sheet1!$B$3:$AH$1266,Sheet1!N$1+(Sheet1!$A$1-1)*10,FALSE),IF(VLOOKUP($A1719,Sheet1!$B$3:$AH$1266,Sheet1!N$1+(Sheet1!$A$1-1)*10,FALSE)&gt;99999,-3,IF(VLOOKUP($A1719,Sheet1!$B$3:$AH$1266,Sheet1!N$1+(Sheet1!$A$1-1)*10,FALSE)&gt;9999,-2,IF(VLOOKUP($A1719,Sheet1!$B$3:$AH$1266,Sheet1!N$1+(Sheet1!$A$1-1)*10,FALSE)&gt;999,-1,0)))))))</f>
        <v>765</v>
      </c>
    </row>
    <row r="1720" spans="1:30" ht="25.5" customHeight="1" x14ac:dyDescent="0.25">
      <c r="A1720" s="304"/>
      <c r="B1720" s="346"/>
      <c r="C1720" s="304"/>
      <c r="D1720" s="304"/>
      <c r="E1720" s="305" t="e">
        <v>#N/A</v>
      </c>
      <c r="F1720" s="117">
        <v>2009</v>
      </c>
      <c r="G1720" s="118" t="s">
        <v>160</v>
      </c>
      <c r="H1720" s="348"/>
      <c r="I1720" s="378"/>
      <c r="J1720" s="380"/>
      <c r="K1720" s="341"/>
      <c r="L1720" s="398"/>
      <c r="M1720" s="382"/>
      <c r="N1720" s="341"/>
      <c r="O1720" s="329" t="str">
        <f t="shared" si="57"/>
        <v/>
      </c>
      <c r="P1720" s="329" t="str">
        <f>IF(O1720&lt;&gt;"",VLOOKUP($A1720,Sheet4!$A$2:$O$1309,14,FALSE)*100,"")</f>
        <v/>
      </c>
      <c r="Q1720" s="329" t="str">
        <f>IF(P1720&lt;&gt;"",VLOOKUP($A1720,Sheet4!$A$2:$O$1309,15,FALSE)*100,"")</f>
        <v/>
      </c>
      <c r="R1720" s="357" t="str">
        <f>IF(O1720="&lt;0.2","&gt;500",IF(O1720="&gt;50","&lt;2",IF(ISERR(1/O1720*100),"",IF(AND((1/O1720*100)&gt;=2,(1/O1720*100)&lt;=10),MROUND(1/O1720*100,1),IF(AND((1/O1720*100)&gt;=10,(1/O1720*100)&lt;=50),MROUND(1/O1720*100,5),IF(AND((1/O1720*100)&gt;=50,(1/O1720*100)&lt;=104),MROUND(1/O1720*100,10),IF(AND((1/O1720*100)&gt;=104,(1/O1720*100)&lt;=110),"100",IF(AND((1/O1720*100)&gt;=110,(1/O1720*100)&lt;=180),"&gt;100, &lt;200",IF(AND((1/O1720*100)&gt;=180,(1/O1720*100)&lt;=220),"200",IF(AND((1/O1720*100)&gt;=220,(1/O1720*100)&lt;=450),"&gt;200,  &lt;500","500"))))))))))</f>
        <v/>
      </c>
      <c r="S1720" s="357" t="e">
        <v>#N/A</v>
      </c>
      <c r="T1720" s="357" t="str">
        <f>IF(ISNA(VLOOKUP(A1720,Sheet1!B$3:C$1266,2,FALSE)=TRUE),"ND",VLOOKUP(A1720,Sheet1!B$3:C$1266,2,FALSE))</f>
        <v>ND</v>
      </c>
      <c r="U1720" s="385" t="str">
        <f>IF(ISNA(VLOOKUP($A1720,Sheet1!$B$3:$AH$1266,Sheet1!E$1+(Sheet1!$A$1-1)*10,FALSE))=TRUE,"---",IF(VLOOKUP($A1720,Sheet1!$B$3:$AH$1266,Sheet1!E$1+(Sheet1!$A$1-1)*10,FALSE)="---","---", (ROUND(VLOOKUP($A1720,Sheet1!$B$3:$AH$1266,Sheet1!E$1+(Sheet1!$A$1-1)*10,FALSE),IF(VLOOKUP($A1720,Sheet1!$B$3:$AH$1266,Sheet1!E$1+(Sheet1!$A$1-1)*10,FALSE)&gt;99999,-3,IF(VLOOKUP($A1720,Sheet1!$B$3:$AH$1266,Sheet1!E$1+(Sheet1!$A$1-1)*10,FALSE)&gt;9999,-2,IF(VLOOKUP($A1720,Sheet1!$B$3:$AH$1266,Sheet1!E$1+(Sheet1!$A$1-1)*10,FALSE)&gt;999,-1,0)))))))</f>
        <v>---</v>
      </c>
      <c r="V1720" s="385" t="str">
        <f>IF(ISNA(VLOOKUP($A1720,Sheet1!$B$3:$AH$1266,Sheet1!F$1+(Sheet1!$A$1-1)*10,FALSE))=TRUE,"---",IF(VLOOKUP($A1720,Sheet1!$B$3:$AH$1266,Sheet1!F$1+(Sheet1!$A$1-1)*10,FALSE)="---","---", (ROUND(VLOOKUP($A1720,Sheet1!$B$3:$AH$1266,Sheet1!F$1+(Sheet1!$A$1-1)*10,FALSE),IF(VLOOKUP($A1720,Sheet1!$B$3:$AH$1266,Sheet1!F$1+(Sheet1!$A$1-1)*10,FALSE)&gt;99999,-3,IF(VLOOKUP($A1720,Sheet1!$B$3:$AH$1266,Sheet1!F$1+(Sheet1!$A$1-1)*10,FALSE)&gt;9999,-2,IF(VLOOKUP($A1720,Sheet1!$B$3:$AH$1266,Sheet1!F$1+(Sheet1!$A$1-1)*10,FALSE)&gt;999,-1,0)))))))</f>
        <v>---</v>
      </c>
      <c r="W1720" s="385" t="str">
        <f>IF(ISNA(VLOOKUP($A1720,Sheet1!$B$3:$AH$1266,Sheet1!G$1+(Sheet1!$A$1-1)*10,FALSE))=TRUE,"---",IF(VLOOKUP($A1720,Sheet1!$B$3:$AH$1266,Sheet1!G$1+(Sheet1!$A$1-1)*10,FALSE)="---","---", (ROUND(VLOOKUP($A1720,Sheet1!$B$3:$AH$1266,Sheet1!G$1+(Sheet1!$A$1-1)*10,FALSE),IF(VLOOKUP($A1720,Sheet1!$B$3:$AH$1266,Sheet1!G$1+(Sheet1!$A$1-1)*10,FALSE)&gt;99999,-3,IF(VLOOKUP($A1720,Sheet1!$B$3:$AH$1266,Sheet1!G$1+(Sheet1!$A$1-1)*10,FALSE)&gt;9999,-2,IF(VLOOKUP($A1720,Sheet1!$B$3:$AH$1266,Sheet1!G$1+(Sheet1!$A$1-1)*10,FALSE)&gt;999,-1,0)))))))</f>
        <v>---</v>
      </c>
      <c r="X1720" s="385" t="str">
        <f>IF(ISNA(VLOOKUP($A1720,Sheet1!$B$3:$AH$1266,Sheet1!H$1+(Sheet1!$A$1-1)*10,FALSE))=TRUE,"---",IF(VLOOKUP($A1720,Sheet1!$B$3:$AH$1266,Sheet1!H$1+(Sheet1!$A$1-1)*10,FALSE)="---","---", (ROUND(VLOOKUP($A1720,Sheet1!$B$3:$AH$1266,Sheet1!H$1+(Sheet1!$A$1-1)*10,FALSE),IF(VLOOKUP($A1720,Sheet1!$B$3:$AH$1266,Sheet1!H$1+(Sheet1!$A$1-1)*10,FALSE)&gt;99999,-3,IF(VLOOKUP($A1720,Sheet1!$B$3:$AH$1266,Sheet1!H$1+(Sheet1!$A$1-1)*10,FALSE)&gt;9999,-2,IF(VLOOKUP($A1720,Sheet1!$B$3:$AH$1266,Sheet1!H$1+(Sheet1!$A$1-1)*10,FALSE)&gt;999,-1,0)))))))</f>
        <v>---</v>
      </c>
      <c r="Y1720" s="385" t="str">
        <f>IF(ISNA(VLOOKUP($A1720,Sheet1!$B$3:$AH$1266,Sheet1!I$1+(Sheet1!$A$1-1)*10,FALSE))=TRUE,"---",IF(VLOOKUP($A1720,Sheet1!$B$3:$AH$1266,Sheet1!I$1+(Sheet1!$A$1-1)*10,FALSE)="---","---", (ROUND(VLOOKUP($A1720,Sheet1!$B$3:$AH$1266,Sheet1!I$1+(Sheet1!$A$1-1)*10,FALSE),IF(VLOOKUP($A1720,Sheet1!$B$3:$AH$1266,Sheet1!I$1+(Sheet1!$A$1-1)*10,FALSE)&gt;99999,-3,IF(VLOOKUP($A1720,Sheet1!$B$3:$AH$1266,Sheet1!I$1+(Sheet1!$A$1-1)*10,FALSE)&gt;9999,-2,IF(VLOOKUP($A1720,Sheet1!$B$3:$AH$1266,Sheet1!I$1+(Sheet1!$A$1-1)*10,FALSE)&gt;999,-1,0)))))))</f>
        <v>---</v>
      </c>
      <c r="Z1720" s="385" t="str">
        <f>IF(ISNA(VLOOKUP($A1720,Sheet1!$B$3:$AH$1266,Sheet1!J$1+(Sheet1!$A$1-1)*10,FALSE))=TRUE,"---",IF(VLOOKUP($A1720,Sheet1!$B$3:$AH$1266,Sheet1!J$1+(Sheet1!$A$1-1)*10,FALSE)="---","---", (ROUND(VLOOKUP($A1720,Sheet1!$B$3:$AH$1266,Sheet1!J$1+(Sheet1!$A$1-1)*10,FALSE),IF(VLOOKUP($A1720,Sheet1!$B$3:$AH$1266,Sheet1!J$1+(Sheet1!$A$1-1)*10,FALSE)&gt;99999,-3,IF(VLOOKUP($A1720,Sheet1!$B$3:$AH$1266,Sheet1!J$1+(Sheet1!$A$1-1)*10,FALSE)&gt;9999,-2,IF(VLOOKUP($A1720,Sheet1!$B$3:$AH$1266,Sheet1!J$1+(Sheet1!$A$1-1)*10,FALSE)&gt;999,-1,0)))))))</f>
        <v>---</v>
      </c>
      <c r="AA1720" s="385" t="str">
        <f>IF(ISNA(VLOOKUP($A1720,Sheet1!$B$3:$AH$1266,Sheet1!K$1+(Sheet1!$A$1-1)*10,FALSE))=TRUE,"---",IF(VLOOKUP($A1720,Sheet1!$B$3:$AH$1266,Sheet1!K$1+(Sheet1!$A$1-1)*10,FALSE)="---","---", (ROUND(VLOOKUP($A1720,Sheet1!$B$3:$AH$1266,Sheet1!K$1+(Sheet1!$A$1-1)*10,FALSE),IF(VLOOKUP($A1720,Sheet1!$B$3:$AH$1266,Sheet1!K$1+(Sheet1!$A$1-1)*10,FALSE)&gt;99999,-3,IF(VLOOKUP($A1720,Sheet1!$B$3:$AH$1266,Sheet1!K$1+(Sheet1!$A$1-1)*10,FALSE)&gt;9999,-2,IF(VLOOKUP($A1720,Sheet1!$B$3:$AH$1266,Sheet1!K$1+(Sheet1!$A$1-1)*10,FALSE)&gt;999,-1,0)))))))</f>
        <v>---</v>
      </c>
      <c r="AB1720" s="385" t="str">
        <f>IF(ISNA(VLOOKUP($A1720,Sheet1!$B$3:$AH$1266,Sheet1!L$1+(Sheet1!$A$1-1)*10,FALSE))=TRUE,"---",IF(VLOOKUP($A1720,Sheet1!$B$3:$AH$1266,Sheet1!L$1+(Sheet1!$A$1-1)*10,FALSE)="---","---", (ROUND(VLOOKUP($A1720,Sheet1!$B$3:$AH$1266,Sheet1!L$1+(Sheet1!$A$1-1)*10,FALSE),IF(VLOOKUP($A1720,Sheet1!$B$3:$AH$1266,Sheet1!L$1+(Sheet1!$A$1-1)*10,FALSE)&gt;99999,-3,IF(VLOOKUP($A1720,Sheet1!$B$3:$AH$1266,Sheet1!L$1+(Sheet1!$A$1-1)*10,FALSE)&gt;9999,-2,IF(VLOOKUP($A1720,Sheet1!$B$3:$AH$1266,Sheet1!L$1+(Sheet1!$A$1-1)*10,FALSE)&gt;999,-1,0)))))))</f>
        <v>---</v>
      </c>
      <c r="AC1720" s="385" t="str">
        <f>IF(ISNA(VLOOKUP($A1720,Sheet1!$B$3:$AH$1266,Sheet1!M$1+(Sheet1!$A$1-1)*10,FALSE))=TRUE,"---",IF(VLOOKUP($A1720,Sheet1!$B$3:$AH$1266,Sheet1!M$1+(Sheet1!$A$1-1)*10,FALSE)="---","---", (ROUND(VLOOKUP($A1720,Sheet1!$B$3:$AH$1266,Sheet1!M$1+(Sheet1!$A$1-1)*10,FALSE),IF(VLOOKUP($A1720,Sheet1!$B$3:$AH$1266,Sheet1!M$1+(Sheet1!$A$1-1)*10,FALSE)&gt;99999,-3,IF(VLOOKUP($A1720,Sheet1!$B$3:$AH$1266,Sheet1!M$1+(Sheet1!$A$1-1)*10,FALSE)&gt;9999,-2,IF(VLOOKUP($A1720,Sheet1!$B$3:$AH$1266,Sheet1!M$1+(Sheet1!$A$1-1)*10,FALSE)&gt;999,-1,0)))))))</f>
        <v>---</v>
      </c>
      <c r="AD1720" s="385" t="str">
        <f>IF(ISNA(VLOOKUP($A1720,Sheet1!$B$3:$AH$1266,Sheet1!N$1+(Sheet1!$A$1-1)*10,FALSE))=TRUE,"---",IF(VLOOKUP($A1720,Sheet1!$B$3:$AH$1266,Sheet1!N$1+(Sheet1!$A$1-1)*10,FALSE)="---","---", (ROUND(VLOOKUP($A1720,Sheet1!$B$3:$AH$1266,Sheet1!N$1+(Sheet1!$A$1-1)*10,FALSE),IF(VLOOKUP($A1720,Sheet1!$B$3:$AH$1266,Sheet1!N$1+(Sheet1!$A$1-1)*10,FALSE)&gt;99999,-3,IF(VLOOKUP($A1720,Sheet1!$B$3:$AH$1266,Sheet1!N$1+(Sheet1!$A$1-1)*10,FALSE)&gt;9999,-2,IF(VLOOKUP($A1720,Sheet1!$B$3:$AH$1266,Sheet1!N$1+(Sheet1!$A$1-1)*10,FALSE)&gt;999,-1,0)))))))</f>
        <v>---</v>
      </c>
    </row>
    <row r="1721" spans="1:30" ht="25.5" customHeight="1" x14ac:dyDescent="0.25">
      <c r="A1721" s="125" t="s">
        <v>2522</v>
      </c>
      <c r="B1721" s="126" t="s">
        <v>2523</v>
      </c>
      <c r="C1721" s="125">
        <v>424935</v>
      </c>
      <c r="D1721" s="125">
        <v>761355</v>
      </c>
      <c r="E1721" s="70" t="s">
        <v>3041</v>
      </c>
      <c r="F1721" s="52" t="s">
        <v>4925</v>
      </c>
      <c r="G1721" s="127" t="s">
        <v>31</v>
      </c>
      <c r="H1721" s="128">
        <v>0.11</v>
      </c>
      <c r="I1721" s="112">
        <v>35803</v>
      </c>
      <c r="J1721" s="113">
        <v>2.65</v>
      </c>
      <c r="K1721" s="114" t="s">
        <v>4405</v>
      </c>
      <c r="L1721" s="221">
        <v>2.5</v>
      </c>
      <c r="M1721" s="116">
        <v>22.7</v>
      </c>
      <c r="N1721" s="127" t="s">
        <v>346</v>
      </c>
      <c r="O1721" s="68" t="s">
        <v>4405</v>
      </c>
      <c r="P1721" s="68" t="s">
        <v>4405</v>
      </c>
      <c r="Q1721" s="68" t="s">
        <v>4405</v>
      </c>
      <c r="R1721" s="74" t="s">
        <v>4405</v>
      </c>
      <c r="S1721" s="64" t="s">
        <v>4368</v>
      </c>
      <c r="T1721" s="64" t="str">
        <f>IF(ISNA(VLOOKUP(A1721,Sheet1!B$3:C$1266,2,FALSE)=TRUE),"NC",VLOOKUP(A1721,Sheet1!B$3:C$1266,2,FALSE))</f>
        <v>NC</v>
      </c>
      <c r="U1721" s="65" t="str">
        <f>IF(ISNA(VLOOKUP($A1721,Sheet1!$B$3:$AH$1266,Sheet1!E$1+(Sheet1!$A$1-1)*10,FALSE))=TRUE,"---",IF(VLOOKUP($A1721,Sheet1!$B$3:$AH$1266,Sheet1!E$1+(Sheet1!$A$1-1)*10,FALSE)="---","---", (ROUND(VLOOKUP($A1721,Sheet1!$B$3:$AH$1266,Sheet1!E$1+(Sheet1!$A$1-1)*10,FALSE),IF(VLOOKUP($A1721,Sheet1!$B$3:$AH$1266,Sheet1!E$1+(Sheet1!$A$1-1)*10,FALSE)&gt;99999,-3,IF(VLOOKUP($A1721,Sheet1!$B$3:$AH$1266,Sheet1!E$1+(Sheet1!$A$1-1)*10,FALSE)&gt;9999,-2,IF(VLOOKUP($A1721,Sheet1!$B$3:$AH$1266,Sheet1!E$1+(Sheet1!$A$1-1)*10,FALSE)&gt;999,-1,0)))))))</f>
        <v>---</v>
      </c>
      <c r="V1721" s="65" t="str">
        <f>IF(ISNA(VLOOKUP($A1721,Sheet1!$B$3:$AH$1266,Sheet1!F$1+(Sheet1!$A$1-1)*10,FALSE))=TRUE,"---",IF(VLOOKUP($A1721,Sheet1!$B$3:$AH$1266,Sheet1!F$1+(Sheet1!$A$1-1)*10,FALSE)="---","---", (ROUND(VLOOKUP($A1721,Sheet1!$B$3:$AH$1266,Sheet1!F$1+(Sheet1!$A$1-1)*10,FALSE),IF(VLOOKUP($A1721,Sheet1!$B$3:$AH$1266,Sheet1!F$1+(Sheet1!$A$1-1)*10,FALSE)&gt;99999,-3,IF(VLOOKUP($A1721,Sheet1!$B$3:$AH$1266,Sheet1!F$1+(Sheet1!$A$1-1)*10,FALSE)&gt;9999,-2,IF(VLOOKUP($A1721,Sheet1!$B$3:$AH$1266,Sheet1!F$1+(Sheet1!$A$1-1)*10,FALSE)&gt;999,-1,0)))))))</f>
        <v>---</v>
      </c>
      <c r="W1721" s="65" t="str">
        <f>IF(ISNA(VLOOKUP($A1721,Sheet1!$B$3:$AH$1266,Sheet1!G$1+(Sheet1!$A$1-1)*10,FALSE))=TRUE,"---",IF(VLOOKUP($A1721,Sheet1!$B$3:$AH$1266,Sheet1!G$1+(Sheet1!$A$1-1)*10,FALSE)="---","---", (ROUND(VLOOKUP($A1721,Sheet1!$B$3:$AH$1266,Sheet1!G$1+(Sheet1!$A$1-1)*10,FALSE),IF(VLOOKUP($A1721,Sheet1!$B$3:$AH$1266,Sheet1!G$1+(Sheet1!$A$1-1)*10,FALSE)&gt;99999,-3,IF(VLOOKUP($A1721,Sheet1!$B$3:$AH$1266,Sheet1!G$1+(Sheet1!$A$1-1)*10,FALSE)&gt;9999,-2,IF(VLOOKUP($A1721,Sheet1!$B$3:$AH$1266,Sheet1!G$1+(Sheet1!$A$1-1)*10,FALSE)&gt;999,-1,0)))))))</f>
        <v>---</v>
      </c>
      <c r="X1721" s="65" t="str">
        <f>IF(ISNA(VLOOKUP($A1721,Sheet1!$B$3:$AH$1266,Sheet1!H$1+(Sheet1!$A$1-1)*10,FALSE))=TRUE,"---",IF(VLOOKUP($A1721,Sheet1!$B$3:$AH$1266,Sheet1!H$1+(Sheet1!$A$1-1)*10,FALSE)="---","---", (ROUND(VLOOKUP($A1721,Sheet1!$B$3:$AH$1266,Sheet1!H$1+(Sheet1!$A$1-1)*10,FALSE),IF(VLOOKUP($A1721,Sheet1!$B$3:$AH$1266,Sheet1!H$1+(Sheet1!$A$1-1)*10,FALSE)&gt;99999,-3,IF(VLOOKUP($A1721,Sheet1!$B$3:$AH$1266,Sheet1!H$1+(Sheet1!$A$1-1)*10,FALSE)&gt;9999,-2,IF(VLOOKUP($A1721,Sheet1!$B$3:$AH$1266,Sheet1!H$1+(Sheet1!$A$1-1)*10,FALSE)&gt;999,-1,0)))))))</f>
        <v>---</v>
      </c>
      <c r="Y1721" s="65" t="str">
        <f>IF(ISNA(VLOOKUP($A1721,Sheet1!$B$3:$AH$1266,Sheet1!I$1+(Sheet1!$A$1-1)*10,FALSE))=TRUE,"---",IF(VLOOKUP($A1721,Sheet1!$B$3:$AH$1266,Sheet1!I$1+(Sheet1!$A$1-1)*10,FALSE)="---","---", (ROUND(VLOOKUP($A1721,Sheet1!$B$3:$AH$1266,Sheet1!I$1+(Sheet1!$A$1-1)*10,FALSE),IF(VLOOKUP($A1721,Sheet1!$B$3:$AH$1266,Sheet1!I$1+(Sheet1!$A$1-1)*10,FALSE)&gt;99999,-3,IF(VLOOKUP($A1721,Sheet1!$B$3:$AH$1266,Sheet1!I$1+(Sheet1!$A$1-1)*10,FALSE)&gt;9999,-2,IF(VLOOKUP($A1721,Sheet1!$B$3:$AH$1266,Sheet1!I$1+(Sheet1!$A$1-1)*10,FALSE)&gt;999,-1,0)))))))</f>
        <v>---</v>
      </c>
      <c r="Z1721" s="65" t="str">
        <f>IF(ISNA(VLOOKUP($A1721,Sheet1!$B$3:$AH$1266,Sheet1!J$1+(Sheet1!$A$1-1)*10,FALSE))=TRUE,"---",IF(VLOOKUP($A1721,Sheet1!$B$3:$AH$1266,Sheet1!J$1+(Sheet1!$A$1-1)*10,FALSE)="---","---", (ROUND(VLOOKUP($A1721,Sheet1!$B$3:$AH$1266,Sheet1!J$1+(Sheet1!$A$1-1)*10,FALSE),IF(VLOOKUP($A1721,Sheet1!$B$3:$AH$1266,Sheet1!J$1+(Sheet1!$A$1-1)*10,FALSE)&gt;99999,-3,IF(VLOOKUP($A1721,Sheet1!$B$3:$AH$1266,Sheet1!J$1+(Sheet1!$A$1-1)*10,FALSE)&gt;9999,-2,IF(VLOOKUP($A1721,Sheet1!$B$3:$AH$1266,Sheet1!J$1+(Sheet1!$A$1-1)*10,FALSE)&gt;999,-1,0)))))))</f>
        <v>---</v>
      </c>
      <c r="AA1721" s="65" t="str">
        <f>IF(ISNA(VLOOKUP($A1721,Sheet1!$B$3:$AH$1266,Sheet1!K$1+(Sheet1!$A$1-1)*10,FALSE))=TRUE,"---",IF(VLOOKUP($A1721,Sheet1!$B$3:$AH$1266,Sheet1!K$1+(Sheet1!$A$1-1)*10,FALSE)="---","---", (ROUND(VLOOKUP($A1721,Sheet1!$B$3:$AH$1266,Sheet1!K$1+(Sheet1!$A$1-1)*10,FALSE),IF(VLOOKUP($A1721,Sheet1!$B$3:$AH$1266,Sheet1!K$1+(Sheet1!$A$1-1)*10,FALSE)&gt;99999,-3,IF(VLOOKUP($A1721,Sheet1!$B$3:$AH$1266,Sheet1!K$1+(Sheet1!$A$1-1)*10,FALSE)&gt;9999,-2,IF(VLOOKUP($A1721,Sheet1!$B$3:$AH$1266,Sheet1!K$1+(Sheet1!$A$1-1)*10,FALSE)&gt;999,-1,0)))))))</f>
        <v>---</v>
      </c>
      <c r="AB1721" s="65" t="str">
        <f>IF(ISNA(VLOOKUP($A1721,Sheet1!$B$3:$AH$1266,Sheet1!L$1+(Sheet1!$A$1-1)*10,FALSE))=TRUE,"---",IF(VLOOKUP($A1721,Sheet1!$B$3:$AH$1266,Sheet1!L$1+(Sheet1!$A$1-1)*10,FALSE)="---","---", (ROUND(VLOOKUP($A1721,Sheet1!$B$3:$AH$1266,Sheet1!L$1+(Sheet1!$A$1-1)*10,FALSE),IF(VLOOKUP($A1721,Sheet1!$B$3:$AH$1266,Sheet1!L$1+(Sheet1!$A$1-1)*10,FALSE)&gt;99999,-3,IF(VLOOKUP($A1721,Sheet1!$B$3:$AH$1266,Sheet1!L$1+(Sheet1!$A$1-1)*10,FALSE)&gt;9999,-2,IF(VLOOKUP($A1721,Sheet1!$B$3:$AH$1266,Sheet1!L$1+(Sheet1!$A$1-1)*10,FALSE)&gt;999,-1,0)))))))</f>
        <v>---</v>
      </c>
      <c r="AC1721" s="65" t="str">
        <f>IF(ISNA(VLOOKUP($A1721,Sheet1!$B$3:$AH$1266,Sheet1!M$1+(Sheet1!$A$1-1)*10,FALSE))=TRUE,"---",IF(VLOOKUP($A1721,Sheet1!$B$3:$AH$1266,Sheet1!M$1+(Sheet1!$A$1-1)*10,FALSE)="---","---", (ROUND(VLOOKUP($A1721,Sheet1!$B$3:$AH$1266,Sheet1!M$1+(Sheet1!$A$1-1)*10,FALSE),IF(VLOOKUP($A1721,Sheet1!$B$3:$AH$1266,Sheet1!M$1+(Sheet1!$A$1-1)*10,FALSE)&gt;99999,-3,IF(VLOOKUP($A1721,Sheet1!$B$3:$AH$1266,Sheet1!M$1+(Sheet1!$A$1-1)*10,FALSE)&gt;9999,-2,IF(VLOOKUP($A1721,Sheet1!$B$3:$AH$1266,Sheet1!M$1+(Sheet1!$A$1-1)*10,FALSE)&gt;999,-1,0)))))))</f>
        <v>---</v>
      </c>
      <c r="AD1721" s="65" t="str">
        <f>IF(ISNA(VLOOKUP($A1721,Sheet1!$B$3:$AH$1266,Sheet1!N$1+(Sheet1!$A$1-1)*10,FALSE))=TRUE,"---",IF(VLOOKUP($A1721,Sheet1!$B$3:$AH$1266,Sheet1!N$1+(Sheet1!$A$1-1)*10,FALSE)="---","---", (ROUND(VLOOKUP($A1721,Sheet1!$B$3:$AH$1266,Sheet1!N$1+(Sheet1!$A$1-1)*10,FALSE),IF(VLOOKUP($A1721,Sheet1!$B$3:$AH$1266,Sheet1!N$1+(Sheet1!$A$1-1)*10,FALSE)&gt;99999,-3,IF(VLOOKUP($A1721,Sheet1!$B$3:$AH$1266,Sheet1!N$1+(Sheet1!$A$1-1)*10,FALSE)&gt;9999,-2,IF(VLOOKUP($A1721,Sheet1!$B$3:$AH$1266,Sheet1!N$1+(Sheet1!$A$1-1)*10,FALSE)&gt;999,-1,0)))))))</f>
        <v>---</v>
      </c>
    </row>
    <row r="1722" spans="1:30" ht="25.5" customHeight="1" x14ac:dyDescent="0.25">
      <c r="A1722" s="133" t="s">
        <v>2524</v>
      </c>
      <c r="B1722" s="141" t="s">
        <v>2525</v>
      </c>
      <c r="C1722" s="133">
        <v>424933</v>
      </c>
      <c r="D1722" s="133">
        <v>761407</v>
      </c>
      <c r="E1722" s="67" t="s">
        <v>3041</v>
      </c>
      <c r="F1722" s="117" t="s">
        <v>4926</v>
      </c>
      <c r="G1722" s="118" t="s">
        <v>31</v>
      </c>
      <c r="H1722" s="136">
        <v>8.06</v>
      </c>
      <c r="I1722" s="119">
        <v>31548</v>
      </c>
      <c r="J1722" s="124">
        <v>5.3</v>
      </c>
      <c r="K1722" s="121" t="s">
        <v>4405</v>
      </c>
      <c r="L1722" s="146">
        <v>206</v>
      </c>
      <c r="M1722" s="123">
        <v>25.6</v>
      </c>
      <c r="N1722" s="121" t="s">
        <v>4405</v>
      </c>
      <c r="O1722" s="71" t="str">
        <f t="shared" si="57"/>
        <v>&gt;50</v>
      </c>
      <c r="P1722" s="71">
        <f>IF(O1722&lt;&gt;"",VLOOKUP($A1722,Sheet4!$A$2:$O$1309,14,FALSE)*100,"")</f>
        <v>9.1689758006314079</v>
      </c>
      <c r="Q1722" s="71">
        <f>IF(P1722&lt;&gt;"",VLOOKUP($A1722,Sheet4!$A$2:$O$1309,15,FALSE)*100,"")</f>
        <v>61.014473309809922</v>
      </c>
      <c r="R1722" s="73" t="str">
        <f>IF(O1722="&lt;0.2","&gt;500",IF(O1722="&gt;50","&lt;2",IF(ISERR(1/O1722*100),"",IF(AND((1/O1722*100)&gt;=2,(1/O1722*100)&lt;=10),MROUND(1/O1722*100,1),IF(AND((1/O1722*100)&gt;=10,(1/O1722*100)&lt;=50),MROUND(1/O1722*100,5),IF(AND((1/O1722*100)&gt;=50,(1/O1722*100)&lt;=104),MROUND(1/O1722*100,10),IF(AND((1/O1722*100)&gt;=104,(1/O1722*100)&lt;=110),"100",IF(AND((1/O1722*100)&gt;=110,(1/O1722*100)&lt;=180),"&gt;100, &lt;200",IF(AND((1/O1722*100)&gt;=180,(1/O1722*100)&lt;=220),"200",IF(AND((1/O1722*100)&gt;=220,(1/O1722*100)&lt;=450),"&gt;200,  &lt;500","500"))))))))))</f>
        <v>&lt;2</v>
      </c>
      <c r="S1722" s="63" t="s">
        <v>4368</v>
      </c>
      <c r="T1722" s="63" t="str">
        <f>IF(ISNA(VLOOKUP(A1722,Sheet1!B$3:C$1266,2,FALSE)=TRUE),"NC",VLOOKUP(A1722,Sheet1!B$3:C$1266,2,FALSE))</f>
        <v>Rural</v>
      </c>
      <c r="U1722" s="66">
        <f>IF(ISNA(VLOOKUP($A1722,Sheet1!$B$3:$AH$1266,Sheet1!E$1+(Sheet1!$A$1-1)*10,FALSE))=TRUE,"---",IF(VLOOKUP($A1722,Sheet1!$B$3:$AH$1266,Sheet1!E$1+(Sheet1!$A$1-1)*10,FALSE)="---","---", (ROUND(VLOOKUP($A1722,Sheet1!$B$3:$AH$1266,Sheet1!E$1+(Sheet1!$A$1-1)*10,FALSE),IF(VLOOKUP($A1722,Sheet1!$B$3:$AH$1266,Sheet1!E$1+(Sheet1!$A$1-1)*10,FALSE)&gt;99999,-3,IF(VLOOKUP($A1722,Sheet1!$B$3:$AH$1266,Sheet1!E$1+(Sheet1!$A$1-1)*10,FALSE)&gt;9999,-2,IF(VLOOKUP($A1722,Sheet1!$B$3:$AH$1266,Sheet1!E$1+(Sheet1!$A$1-1)*10,FALSE)&gt;999,-1,0)))))))</f>
        <v>290</v>
      </c>
      <c r="V1722" s="66">
        <f>IF(ISNA(VLOOKUP($A1722,Sheet1!$B$3:$AH$1266,Sheet1!F$1+(Sheet1!$A$1-1)*10,FALSE))=TRUE,"---",IF(VLOOKUP($A1722,Sheet1!$B$3:$AH$1266,Sheet1!F$1+(Sheet1!$A$1-1)*10,FALSE)="---","---", (ROUND(VLOOKUP($A1722,Sheet1!$B$3:$AH$1266,Sheet1!F$1+(Sheet1!$A$1-1)*10,FALSE),IF(VLOOKUP($A1722,Sheet1!$B$3:$AH$1266,Sheet1!F$1+(Sheet1!$A$1-1)*10,FALSE)&gt;99999,-3,IF(VLOOKUP($A1722,Sheet1!$B$3:$AH$1266,Sheet1!F$1+(Sheet1!$A$1-1)*10,FALSE)&gt;9999,-2,IF(VLOOKUP($A1722,Sheet1!$B$3:$AH$1266,Sheet1!F$1+(Sheet1!$A$1-1)*10,FALSE)&gt;999,-1,0)))))))</f>
        <v>349</v>
      </c>
      <c r="W1722" s="66">
        <f>IF(ISNA(VLOOKUP($A1722,Sheet1!$B$3:$AH$1266,Sheet1!G$1+(Sheet1!$A$1-1)*10,FALSE))=TRUE,"---",IF(VLOOKUP($A1722,Sheet1!$B$3:$AH$1266,Sheet1!G$1+(Sheet1!$A$1-1)*10,FALSE)="---","---", (ROUND(VLOOKUP($A1722,Sheet1!$B$3:$AH$1266,Sheet1!G$1+(Sheet1!$A$1-1)*10,FALSE),IF(VLOOKUP($A1722,Sheet1!$B$3:$AH$1266,Sheet1!G$1+(Sheet1!$A$1-1)*10,FALSE)&gt;99999,-3,IF(VLOOKUP($A1722,Sheet1!$B$3:$AH$1266,Sheet1!G$1+(Sheet1!$A$1-1)*10,FALSE)&gt;9999,-2,IF(VLOOKUP($A1722,Sheet1!$B$3:$AH$1266,Sheet1!G$1+(Sheet1!$A$1-1)*10,FALSE)&gt;999,-1,0)))))))</f>
        <v>424</v>
      </c>
      <c r="X1722" s="66">
        <f>IF(ISNA(VLOOKUP($A1722,Sheet1!$B$3:$AH$1266,Sheet1!H$1+(Sheet1!$A$1-1)*10,FALSE))=TRUE,"---",IF(VLOOKUP($A1722,Sheet1!$B$3:$AH$1266,Sheet1!H$1+(Sheet1!$A$1-1)*10,FALSE)="---","---", (ROUND(VLOOKUP($A1722,Sheet1!$B$3:$AH$1266,Sheet1!H$1+(Sheet1!$A$1-1)*10,FALSE),IF(VLOOKUP($A1722,Sheet1!$B$3:$AH$1266,Sheet1!H$1+(Sheet1!$A$1-1)*10,FALSE)&gt;99999,-3,IF(VLOOKUP($A1722,Sheet1!$B$3:$AH$1266,Sheet1!H$1+(Sheet1!$A$1-1)*10,FALSE)&gt;9999,-2,IF(VLOOKUP($A1722,Sheet1!$B$3:$AH$1266,Sheet1!H$1+(Sheet1!$A$1-1)*10,FALSE)&gt;999,-1,0)))))))</f>
        <v>611</v>
      </c>
      <c r="Y1722" s="66">
        <f>IF(ISNA(VLOOKUP($A1722,Sheet1!$B$3:$AH$1266,Sheet1!I$1+(Sheet1!$A$1-1)*10,FALSE))=TRUE,"---",IF(VLOOKUP($A1722,Sheet1!$B$3:$AH$1266,Sheet1!I$1+(Sheet1!$A$1-1)*10,FALSE)="---","---", (ROUND(VLOOKUP($A1722,Sheet1!$B$3:$AH$1266,Sheet1!I$1+(Sheet1!$A$1-1)*10,FALSE),IF(VLOOKUP($A1722,Sheet1!$B$3:$AH$1266,Sheet1!I$1+(Sheet1!$A$1-1)*10,FALSE)&gt;99999,-3,IF(VLOOKUP($A1722,Sheet1!$B$3:$AH$1266,Sheet1!I$1+(Sheet1!$A$1-1)*10,FALSE)&gt;9999,-2,IF(VLOOKUP($A1722,Sheet1!$B$3:$AH$1266,Sheet1!I$1+(Sheet1!$A$1-1)*10,FALSE)&gt;999,-1,0)))))))</f>
        <v>730</v>
      </c>
      <c r="Z1722" s="66">
        <f>IF(ISNA(VLOOKUP($A1722,Sheet1!$B$3:$AH$1266,Sheet1!J$1+(Sheet1!$A$1-1)*10,FALSE))=TRUE,"---",IF(VLOOKUP($A1722,Sheet1!$B$3:$AH$1266,Sheet1!J$1+(Sheet1!$A$1-1)*10,FALSE)="---","---", (ROUND(VLOOKUP($A1722,Sheet1!$B$3:$AH$1266,Sheet1!J$1+(Sheet1!$A$1-1)*10,FALSE),IF(VLOOKUP($A1722,Sheet1!$B$3:$AH$1266,Sheet1!J$1+(Sheet1!$A$1-1)*10,FALSE)&gt;99999,-3,IF(VLOOKUP($A1722,Sheet1!$B$3:$AH$1266,Sheet1!J$1+(Sheet1!$A$1-1)*10,FALSE)&gt;9999,-2,IF(VLOOKUP($A1722,Sheet1!$B$3:$AH$1266,Sheet1!J$1+(Sheet1!$A$1-1)*10,FALSE)&gt;999,-1,0)))))))</f>
        <v>884</v>
      </c>
      <c r="AA1722" s="66">
        <f>IF(ISNA(VLOOKUP($A1722,Sheet1!$B$3:$AH$1266,Sheet1!K$1+(Sheet1!$A$1-1)*10,FALSE))=TRUE,"---",IF(VLOOKUP($A1722,Sheet1!$B$3:$AH$1266,Sheet1!K$1+(Sheet1!$A$1-1)*10,FALSE)="---","---", (ROUND(VLOOKUP($A1722,Sheet1!$B$3:$AH$1266,Sheet1!K$1+(Sheet1!$A$1-1)*10,FALSE),IF(VLOOKUP($A1722,Sheet1!$B$3:$AH$1266,Sheet1!K$1+(Sheet1!$A$1-1)*10,FALSE)&gt;99999,-3,IF(VLOOKUP($A1722,Sheet1!$B$3:$AH$1266,Sheet1!K$1+(Sheet1!$A$1-1)*10,FALSE)&gt;9999,-2,IF(VLOOKUP($A1722,Sheet1!$B$3:$AH$1266,Sheet1!K$1+(Sheet1!$A$1-1)*10,FALSE)&gt;999,-1,0)))))))</f>
        <v>994</v>
      </c>
      <c r="AB1722" s="66">
        <f>IF(ISNA(VLOOKUP($A1722,Sheet1!$B$3:$AH$1266,Sheet1!L$1+(Sheet1!$A$1-1)*10,FALSE))=TRUE,"---",IF(VLOOKUP($A1722,Sheet1!$B$3:$AH$1266,Sheet1!L$1+(Sheet1!$A$1-1)*10,FALSE)="---","---", (ROUND(VLOOKUP($A1722,Sheet1!$B$3:$AH$1266,Sheet1!L$1+(Sheet1!$A$1-1)*10,FALSE),IF(VLOOKUP($A1722,Sheet1!$B$3:$AH$1266,Sheet1!L$1+(Sheet1!$A$1-1)*10,FALSE)&gt;99999,-3,IF(VLOOKUP($A1722,Sheet1!$B$3:$AH$1266,Sheet1!L$1+(Sheet1!$A$1-1)*10,FALSE)&gt;9999,-2,IF(VLOOKUP($A1722,Sheet1!$B$3:$AH$1266,Sheet1!L$1+(Sheet1!$A$1-1)*10,FALSE)&gt;999,-1,0)))))))</f>
        <v>1100</v>
      </c>
      <c r="AC1722" s="66">
        <f>IF(ISNA(VLOOKUP($A1722,Sheet1!$B$3:$AH$1266,Sheet1!M$1+(Sheet1!$A$1-1)*10,FALSE))=TRUE,"---",IF(VLOOKUP($A1722,Sheet1!$B$3:$AH$1266,Sheet1!M$1+(Sheet1!$A$1-1)*10,FALSE)="---","---", (ROUND(VLOOKUP($A1722,Sheet1!$B$3:$AH$1266,Sheet1!M$1+(Sheet1!$A$1-1)*10,FALSE),IF(VLOOKUP($A1722,Sheet1!$B$3:$AH$1266,Sheet1!M$1+(Sheet1!$A$1-1)*10,FALSE)&gt;99999,-3,IF(VLOOKUP($A1722,Sheet1!$B$3:$AH$1266,Sheet1!M$1+(Sheet1!$A$1-1)*10,FALSE)&gt;9999,-2,IF(VLOOKUP($A1722,Sheet1!$B$3:$AH$1266,Sheet1!M$1+(Sheet1!$A$1-1)*10,FALSE)&gt;999,-1,0)))))))</f>
        <v>1220</v>
      </c>
      <c r="AD1722" s="66">
        <f>IF(ISNA(VLOOKUP($A1722,Sheet1!$B$3:$AH$1266,Sheet1!N$1+(Sheet1!$A$1-1)*10,FALSE))=TRUE,"---",IF(VLOOKUP($A1722,Sheet1!$B$3:$AH$1266,Sheet1!N$1+(Sheet1!$A$1-1)*10,FALSE)="---","---", (ROUND(VLOOKUP($A1722,Sheet1!$B$3:$AH$1266,Sheet1!N$1+(Sheet1!$A$1-1)*10,FALSE),IF(VLOOKUP($A1722,Sheet1!$B$3:$AH$1266,Sheet1!N$1+(Sheet1!$A$1-1)*10,FALSE)&gt;99999,-3,IF(VLOOKUP($A1722,Sheet1!$B$3:$AH$1266,Sheet1!N$1+(Sheet1!$A$1-1)*10,FALSE)&gt;9999,-2,IF(VLOOKUP($A1722,Sheet1!$B$3:$AH$1266,Sheet1!N$1+(Sheet1!$A$1-1)*10,FALSE)&gt;999,-1,0)))))))</f>
        <v>1360</v>
      </c>
    </row>
    <row r="1723" spans="1:30" ht="25.5" customHeight="1" x14ac:dyDescent="0.25">
      <c r="A1723" s="303" t="s">
        <v>2526</v>
      </c>
      <c r="B1723" s="330" t="s">
        <v>2527</v>
      </c>
      <c r="C1723" s="303">
        <v>425107</v>
      </c>
      <c r="D1723" s="303">
        <v>761532</v>
      </c>
      <c r="E1723" s="307" t="s">
        <v>3041</v>
      </c>
      <c r="F1723" s="342" t="s">
        <v>4927</v>
      </c>
      <c r="G1723" s="431" t="s">
        <v>31</v>
      </c>
      <c r="H1723" s="347">
        <v>2.44</v>
      </c>
      <c r="I1723" s="112">
        <v>39155</v>
      </c>
      <c r="J1723" s="113">
        <v>2.06</v>
      </c>
      <c r="K1723" s="127" t="s">
        <v>20</v>
      </c>
      <c r="L1723" s="222">
        <v>285</v>
      </c>
      <c r="M1723" s="116">
        <v>117</v>
      </c>
      <c r="N1723" s="114" t="s">
        <v>4405</v>
      </c>
      <c r="O1723" s="68">
        <f t="shared" si="57"/>
        <v>23.481501787407446</v>
      </c>
      <c r="P1723" s="68">
        <f>IF(O1723&lt;&gt;"",VLOOKUP($A1723,Sheet4!$A$2:$O$1309,14,FALSE)*100,"")</f>
        <v>7.7129366026083339</v>
      </c>
      <c r="Q1723" s="68">
        <f>IF(P1723&lt;&gt;"",VLOOKUP($A1723,Sheet4!$A$2:$O$1309,15,FALSE)*100,"")</f>
        <v>54.443136100899878</v>
      </c>
      <c r="R1723" s="74">
        <f>IF(O1723="&lt;0.2","&gt;500",IF(O1723="&gt;50","&lt;2",IF(ISERR(1/O1723*100),"",IF(AND((1/O1723*100)&gt;=2,(1/O1723*100)&lt;=10),MROUND(1/O1723*100,1),IF(AND((1/O1723*100)&gt;=10,(1/O1723*100)&lt;=50),MROUND(1/O1723*100,5),IF(AND((1/O1723*100)&gt;=50,(1/O1723*100)&lt;=104),MROUND(1/O1723*100,10),IF(AND((1/O1723*100)&gt;=104,(1/O1723*100)&lt;=110),"100",IF(AND((1/O1723*100)&gt;=110,(1/O1723*100)&lt;=180),"&gt;100, &lt;200",IF(AND((1/O1723*100)&gt;=180,(1/O1723*100)&lt;=220),"200",IF(AND((1/O1723*100)&gt;=220,(1/O1723*100)&lt;=450),"&gt;200,  &lt;500","500"))))))))))</f>
        <v>4</v>
      </c>
      <c r="S1723" s="356" t="s">
        <v>4368</v>
      </c>
      <c r="T1723" s="356" t="str">
        <f>IF(ISNA(VLOOKUP(A1723,Sheet1!B$3:C$1266,2,FALSE)=TRUE),"NC",VLOOKUP(A1723,Sheet1!B$3:C$1266,2,FALSE))</f>
        <v>Rural</v>
      </c>
      <c r="U1723" s="392">
        <f>IF(ISNA(VLOOKUP($A1723,Sheet1!$B$3:$AH$1266,Sheet1!E$1+(Sheet1!$A$1-1)*10,FALSE))=TRUE,"---",IF(VLOOKUP($A1723,Sheet1!$B$3:$AH$1266,Sheet1!E$1+(Sheet1!$A$1-1)*10,FALSE)="---","---", (ROUND(VLOOKUP($A1723,Sheet1!$B$3:$AH$1266,Sheet1!E$1+(Sheet1!$A$1-1)*10,FALSE),IF(VLOOKUP($A1723,Sheet1!$B$3:$AH$1266,Sheet1!E$1+(Sheet1!$A$1-1)*10,FALSE)&gt;99999,-3,IF(VLOOKUP($A1723,Sheet1!$B$3:$AH$1266,Sheet1!E$1+(Sheet1!$A$1-1)*10,FALSE)&gt;9999,-2,IF(VLOOKUP($A1723,Sheet1!$B$3:$AH$1266,Sheet1!E$1+(Sheet1!$A$1-1)*10,FALSE)&gt;999,-1,0)))))))</f>
        <v>115</v>
      </c>
      <c r="V1723" s="392">
        <f>IF(ISNA(VLOOKUP($A1723,Sheet1!$B$3:$AH$1266,Sheet1!F$1+(Sheet1!$A$1-1)*10,FALSE))=TRUE,"---",IF(VLOOKUP($A1723,Sheet1!$B$3:$AH$1266,Sheet1!F$1+(Sheet1!$A$1-1)*10,FALSE)="---","---", (ROUND(VLOOKUP($A1723,Sheet1!$B$3:$AH$1266,Sheet1!F$1+(Sheet1!$A$1-1)*10,FALSE),IF(VLOOKUP($A1723,Sheet1!$B$3:$AH$1266,Sheet1!F$1+(Sheet1!$A$1-1)*10,FALSE)&gt;99999,-3,IF(VLOOKUP($A1723,Sheet1!$B$3:$AH$1266,Sheet1!F$1+(Sheet1!$A$1-1)*10,FALSE)&gt;9999,-2,IF(VLOOKUP($A1723,Sheet1!$B$3:$AH$1266,Sheet1!F$1+(Sheet1!$A$1-1)*10,FALSE)&gt;999,-1,0)))))))</f>
        <v>147</v>
      </c>
      <c r="W1723" s="392">
        <f>IF(ISNA(VLOOKUP($A1723,Sheet1!$B$3:$AH$1266,Sheet1!G$1+(Sheet1!$A$1-1)*10,FALSE))=TRUE,"---",IF(VLOOKUP($A1723,Sheet1!$B$3:$AH$1266,Sheet1!G$1+(Sheet1!$A$1-1)*10,FALSE)="---","---", (ROUND(VLOOKUP($A1723,Sheet1!$B$3:$AH$1266,Sheet1!G$1+(Sheet1!$A$1-1)*10,FALSE),IF(VLOOKUP($A1723,Sheet1!$B$3:$AH$1266,Sheet1!G$1+(Sheet1!$A$1-1)*10,FALSE)&gt;99999,-3,IF(VLOOKUP($A1723,Sheet1!$B$3:$AH$1266,Sheet1!G$1+(Sheet1!$A$1-1)*10,FALSE)&gt;9999,-2,IF(VLOOKUP($A1723,Sheet1!$B$3:$AH$1266,Sheet1!G$1+(Sheet1!$A$1-1)*10,FALSE)&gt;999,-1,0)))))))</f>
        <v>188</v>
      </c>
      <c r="X1723" s="392">
        <f>IF(ISNA(VLOOKUP($A1723,Sheet1!$B$3:$AH$1266,Sheet1!H$1+(Sheet1!$A$1-1)*10,FALSE))=TRUE,"---",IF(VLOOKUP($A1723,Sheet1!$B$3:$AH$1266,Sheet1!H$1+(Sheet1!$A$1-1)*10,FALSE)="---","---", (ROUND(VLOOKUP($A1723,Sheet1!$B$3:$AH$1266,Sheet1!H$1+(Sheet1!$A$1-1)*10,FALSE),IF(VLOOKUP($A1723,Sheet1!$B$3:$AH$1266,Sheet1!H$1+(Sheet1!$A$1-1)*10,FALSE)&gt;99999,-3,IF(VLOOKUP($A1723,Sheet1!$B$3:$AH$1266,Sheet1!H$1+(Sheet1!$A$1-1)*10,FALSE)&gt;9999,-2,IF(VLOOKUP($A1723,Sheet1!$B$3:$AH$1266,Sheet1!H$1+(Sheet1!$A$1-1)*10,FALSE)&gt;999,-1,0)))))))</f>
        <v>301</v>
      </c>
      <c r="Y1723" s="392">
        <f>IF(ISNA(VLOOKUP($A1723,Sheet1!$B$3:$AH$1266,Sheet1!I$1+(Sheet1!$A$1-1)*10,FALSE))=TRUE,"---",IF(VLOOKUP($A1723,Sheet1!$B$3:$AH$1266,Sheet1!I$1+(Sheet1!$A$1-1)*10,FALSE)="---","---", (ROUND(VLOOKUP($A1723,Sheet1!$B$3:$AH$1266,Sheet1!I$1+(Sheet1!$A$1-1)*10,FALSE),IF(VLOOKUP($A1723,Sheet1!$B$3:$AH$1266,Sheet1!I$1+(Sheet1!$A$1-1)*10,FALSE)&gt;99999,-3,IF(VLOOKUP($A1723,Sheet1!$B$3:$AH$1266,Sheet1!I$1+(Sheet1!$A$1-1)*10,FALSE)&gt;9999,-2,IF(VLOOKUP($A1723,Sheet1!$B$3:$AH$1266,Sheet1!I$1+(Sheet1!$A$1-1)*10,FALSE)&gt;999,-1,0)))))))</f>
        <v>380</v>
      </c>
      <c r="Z1723" s="392">
        <f>IF(ISNA(VLOOKUP($A1723,Sheet1!$B$3:$AH$1266,Sheet1!J$1+(Sheet1!$A$1-1)*10,FALSE))=TRUE,"---",IF(VLOOKUP($A1723,Sheet1!$B$3:$AH$1266,Sheet1!J$1+(Sheet1!$A$1-1)*10,FALSE)="---","---", (ROUND(VLOOKUP($A1723,Sheet1!$B$3:$AH$1266,Sheet1!J$1+(Sheet1!$A$1-1)*10,FALSE),IF(VLOOKUP($A1723,Sheet1!$B$3:$AH$1266,Sheet1!J$1+(Sheet1!$A$1-1)*10,FALSE)&gt;99999,-3,IF(VLOOKUP($A1723,Sheet1!$B$3:$AH$1266,Sheet1!J$1+(Sheet1!$A$1-1)*10,FALSE)&gt;9999,-2,IF(VLOOKUP($A1723,Sheet1!$B$3:$AH$1266,Sheet1!J$1+(Sheet1!$A$1-1)*10,FALSE)&gt;999,-1,0)))))))</f>
        <v>487</v>
      </c>
      <c r="AA1723" s="392">
        <f>IF(ISNA(VLOOKUP($A1723,Sheet1!$B$3:$AH$1266,Sheet1!K$1+(Sheet1!$A$1-1)*10,FALSE))=TRUE,"---",IF(VLOOKUP($A1723,Sheet1!$B$3:$AH$1266,Sheet1!K$1+(Sheet1!$A$1-1)*10,FALSE)="---","---", (ROUND(VLOOKUP($A1723,Sheet1!$B$3:$AH$1266,Sheet1!K$1+(Sheet1!$A$1-1)*10,FALSE),IF(VLOOKUP($A1723,Sheet1!$B$3:$AH$1266,Sheet1!K$1+(Sheet1!$A$1-1)*10,FALSE)&gt;99999,-3,IF(VLOOKUP($A1723,Sheet1!$B$3:$AH$1266,Sheet1!K$1+(Sheet1!$A$1-1)*10,FALSE)&gt;9999,-2,IF(VLOOKUP($A1723,Sheet1!$B$3:$AH$1266,Sheet1!K$1+(Sheet1!$A$1-1)*10,FALSE)&gt;999,-1,0)))))))</f>
        <v>569</v>
      </c>
      <c r="AB1723" s="392">
        <f>IF(ISNA(VLOOKUP($A1723,Sheet1!$B$3:$AH$1266,Sheet1!L$1+(Sheet1!$A$1-1)*10,FALSE))=TRUE,"---",IF(VLOOKUP($A1723,Sheet1!$B$3:$AH$1266,Sheet1!L$1+(Sheet1!$A$1-1)*10,FALSE)="---","---", (ROUND(VLOOKUP($A1723,Sheet1!$B$3:$AH$1266,Sheet1!L$1+(Sheet1!$A$1-1)*10,FALSE),IF(VLOOKUP($A1723,Sheet1!$B$3:$AH$1266,Sheet1!L$1+(Sheet1!$A$1-1)*10,FALSE)&gt;99999,-3,IF(VLOOKUP($A1723,Sheet1!$B$3:$AH$1266,Sheet1!L$1+(Sheet1!$A$1-1)*10,FALSE)&gt;9999,-2,IF(VLOOKUP($A1723,Sheet1!$B$3:$AH$1266,Sheet1!L$1+(Sheet1!$A$1-1)*10,FALSE)&gt;999,-1,0)))))))</f>
        <v>653</v>
      </c>
      <c r="AC1723" s="392">
        <f>IF(ISNA(VLOOKUP($A1723,Sheet1!$B$3:$AH$1266,Sheet1!M$1+(Sheet1!$A$1-1)*10,FALSE))=TRUE,"---",IF(VLOOKUP($A1723,Sheet1!$B$3:$AH$1266,Sheet1!M$1+(Sheet1!$A$1-1)*10,FALSE)="---","---", (ROUND(VLOOKUP($A1723,Sheet1!$B$3:$AH$1266,Sheet1!M$1+(Sheet1!$A$1-1)*10,FALSE),IF(VLOOKUP($A1723,Sheet1!$B$3:$AH$1266,Sheet1!M$1+(Sheet1!$A$1-1)*10,FALSE)&gt;99999,-3,IF(VLOOKUP($A1723,Sheet1!$B$3:$AH$1266,Sheet1!M$1+(Sheet1!$A$1-1)*10,FALSE)&gt;9999,-2,IF(VLOOKUP($A1723,Sheet1!$B$3:$AH$1266,Sheet1!M$1+(Sheet1!$A$1-1)*10,FALSE)&gt;999,-1,0)))))))</f>
        <v>740</v>
      </c>
      <c r="AD1723" s="392">
        <f>IF(ISNA(VLOOKUP($A1723,Sheet1!$B$3:$AH$1266,Sheet1!N$1+(Sheet1!$A$1-1)*10,FALSE))=TRUE,"---",IF(VLOOKUP($A1723,Sheet1!$B$3:$AH$1266,Sheet1!N$1+(Sheet1!$A$1-1)*10,FALSE)="---","---", (ROUND(VLOOKUP($A1723,Sheet1!$B$3:$AH$1266,Sheet1!N$1+(Sheet1!$A$1-1)*10,FALSE),IF(VLOOKUP($A1723,Sheet1!$B$3:$AH$1266,Sheet1!N$1+(Sheet1!$A$1-1)*10,FALSE)&gt;99999,-3,IF(VLOOKUP($A1723,Sheet1!$B$3:$AH$1266,Sheet1!N$1+(Sheet1!$A$1-1)*10,FALSE)&gt;9999,-2,IF(VLOOKUP($A1723,Sheet1!$B$3:$AH$1266,Sheet1!N$1+(Sheet1!$A$1-1)*10,FALSE)&gt;999,-1,0)))))))</f>
        <v>859</v>
      </c>
    </row>
    <row r="1724" spans="1:30" ht="25.5" customHeight="1" x14ac:dyDescent="0.25">
      <c r="A1724" s="303"/>
      <c r="B1724" s="331"/>
      <c r="C1724" s="303"/>
      <c r="D1724" s="303"/>
      <c r="E1724" s="307" t="e">
        <v>#N/A</v>
      </c>
      <c r="F1724" s="401"/>
      <c r="G1724" s="445"/>
      <c r="H1724" s="347"/>
      <c r="I1724" s="326">
        <v>39148</v>
      </c>
      <c r="J1724" s="324">
        <v>4.88</v>
      </c>
      <c r="K1724" s="318" t="s">
        <v>28</v>
      </c>
      <c r="L1724" s="343" t="s">
        <v>4405</v>
      </c>
      <c r="M1724" s="332" t="s">
        <v>4405</v>
      </c>
      <c r="N1724" s="318" t="s">
        <v>75</v>
      </c>
      <c r="O1724" s="299" t="s">
        <v>4405</v>
      </c>
      <c r="P1724" s="299" t="s">
        <v>4405</v>
      </c>
      <c r="Q1724" s="299" t="s">
        <v>4405</v>
      </c>
      <c r="R1724" s="490" t="s">
        <v>4405</v>
      </c>
      <c r="S1724" s="356" t="e">
        <v>#N/A</v>
      </c>
      <c r="T1724" s="356" t="str">
        <f>IF(ISNA(VLOOKUP(A1724,Sheet1!B$3:C$1266,2,FALSE)=TRUE),"ND",VLOOKUP(A1724,Sheet1!B$3:C$1266,2,FALSE))</f>
        <v>ND</v>
      </c>
      <c r="U1724" s="392" t="str">
        <f>IF(ISNA(VLOOKUP($A1724,Sheet1!$B$3:$AH$1266,Sheet1!E$1+(Sheet1!$A$1-1)*10,FALSE))=TRUE,"---",IF(VLOOKUP($A1724,Sheet1!$B$3:$AH$1266,Sheet1!E$1+(Sheet1!$A$1-1)*10,FALSE)="---","---", (ROUND(VLOOKUP($A1724,Sheet1!$B$3:$AH$1266,Sheet1!E$1+(Sheet1!$A$1-1)*10,FALSE),IF(VLOOKUP($A1724,Sheet1!$B$3:$AH$1266,Sheet1!E$1+(Sheet1!$A$1-1)*10,FALSE)&gt;99999,-3,IF(VLOOKUP($A1724,Sheet1!$B$3:$AH$1266,Sheet1!E$1+(Sheet1!$A$1-1)*10,FALSE)&gt;9999,-2,IF(VLOOKUP($A1724,Sheet1!$B$3:$AH$1266,Sheet1!E$1+(Sheet1!$A$1-1)*10,FALSE)&gt;999,-1,0)))))))</f>
        <v>---</v>
      </c>
      <c r="V1724" s="392" t="str">
        <f>IF(ISNA(VLOOKUP($A1724,Sheet1!$B$3:$AH$1266,Sheet1!F$1+(Sheet1!$A$1-1)*10,FALSE))=TRUE,"---",IF(VLOOKUP($A1724,Sheet1!$B$3:$AH$1266,Sheet1!F$1+(Sheet1!$A$1-1)*10,FALSE)="---","---", (ROUND(VLOOKUP($A1724,Sheet1!$B$3:$AH$1266,Sheet1!F$1+(Sheet1!$A$1-1)*10,FALSE),IF(VLOOKUP($A1724,Sheet1!$B$3:$AH$1266,Sheet1!F$1+(Sheet1!$A$1-1)*10,FALSE)&gt;99999,-3,IF(VLOOKUP($A1724,Sheet1!$B$3:$AH$1266,Sheet1!F$1+(Sheet1!$A$1-1)*10,FALSE)&gt;9999,-2,IF(VLOOKUP($A1724,Sheet1!$B$3:$AH$1266,Sheet1!F$1+(Sheet1!$A$1-1)*10,FALSE)&gt;999,-1,0)))))))</f>
        <v>---</v>
      </c>
      <c r="W1724" s="392" t="str">
        <f>IF(ISNA(VLOOKUP($A1724,Sheet1!$B$3:$AH$1266,Sheet1!G$1+(Sheet1!$A$1-1)*10,FALSE))=TRUE,"---",IF(VLOOKUP($A1724,Sheet1!$B$3:$AH$1266,Sheet1!G$1+(Sheet1!$A$1-1)*10,FALSE)="---","---", (ROUND(VLOOKUP($A1724,Sheet1!$B$3:$AH$1266,Sheet1!G$1+(Sheet1!$A$1-1)*10,FALSE),IF(VLOOKUP($A1724,Sheet1!$B$3:$AH$1266,Sheet1!G$1+(Sheet1!$A$1-1)*10,FALSE)&gt;99999,-3,IF(VLOOKUP($A1724,Sheet1!$B$3:$AH$1266,Sheet1!G$1+(Sheet1!$A$1-1)*10,FALSE)&gt;9999,-2,IF(VLOOKUP($A1724,Sheet1!$B$3:$AH$1266,Sheet1!G$1+(Sheet1!$A$1-1)*10,FALSE)&gt;999,-1,0)))))))</f>
        <v>---</v>
      </c>
      <c r="X1724" s="392" t="str">
        <f>IF(ISNA(VLOOKUP($A1724,Sheet1!$B$3:$AH$1266,Sheet1!H$1+(Sheet1!$A$1-1)*10,FALSE))=TRUE,"---",IF(VLOOKUP($A1724,Sheet1!$B$3:$AH$1266,Sheet1!H$1+(Sheet1!$A$1-1)*10,FALSE)="---","---", (ROUND(VLOOKUP($A1724,Sheet1!$B$3:$AH$1266,Sheet1!H$1+(Sheet1!$A$1-1)*10,FALSE),IF(VLOOKUP($A1724,Sheet1!$B$3:$AH$1266,Sheet1!H$1+(Sheet1!$A$1-1)*10,FALSE)&gt;99999,-3,IF(VLOOKUP($A1724,Sheet1!$B$3:$AH$1266,Sheet1!H$1+(Sheet1!$A$1-1)*10,FALSE)&gt;9999,-2,IF(VLOOKUP($A1724,Sheet1!$B$3:$AH$1266,Sheet1!H$1+(Sheet1!$A$1-1)*10,FALSE)&gt;999,-1,0)))))))</f>
        <v>---</v>
      </c>
      <c r="Y1724" s="392" t="str">
        <f>IF(ISNA(VLOOKUP($A1724,Sheet1!$B$3:$AH$1266,Sheet1!I$1+(Sheet1!$A$1-1)*10,FALSE))=TRUE,"---",IF(VLOOKUP($A1724,Sheet1!$B$3:$AH$1266,Sheet1!I$1+(Sheet1!$A$1-1)*10,FALSE)="---","---", (ROUND(VLOOKUP($A1724,Sheet1!$B$3:$AH$1266,Sheet1!I$1+(Sheet1!$A$1-1)*10,FALSE),IF(VLOOKUP($A1724,Sheet1!$B$3:$AH$1266,Sheet1!I$1+(Sheet1!$A$1-1)*10,FALSE)&gt;99999,-3,IF(VLOOKUP($A1724,Sheet1!$B$3:$AH$1266,Sheet1!I$1+(Sheet1!$A$1-1)*10,FALSE)&gt;9999,-2,IF(VLOOKUP($A1724,Sheet1!$B$3:$AH$1266,Sheet1!I$1+(Sheet1!$A$1-1)*10,FALSE)&gt;999,-1,0)))))))</f>
        <v>---</v>
      </c>
      <c r="Z1724" s="392" t="str">
        <f>IF(ISNA(VLOOKUP($A1724,Sheet1!$B$3:$AH$1266,Sheet1!J$1+(Sheet1!$A$1-1)*10,FALSE))=TRUE,"---",IF(VLOOKUP($A1724,Sheet1!$B$3:$AH$1266,Sheet1!J$1+(Sheet1!$A$1-1)*10,FALSE)="---","---", (ROUND(VLOOKUP($A1724,Sheet1!$B$3:$AH$1266,Sheet1!J$1+(Sheet1!$A$1-1)*10,FALSE),IF(VLOOKUP($A1724,Sheet1!$B$3:$AH$1266,Sheet1!J$1+(Sheet1!$A$1-1)*10,FALSE)&gt;99999,-3,IF(VLOOKUP($A1724,Sheet1!$B$3:$AH$1266,Sheet1!J$1+(Sheet1!$A$1-1)*10,FALSE)&gt;9999,-2,IF(VLOOKUP($A1724,Sheet1!$B$3:$AH$1266,Sheet1!J$1+(Sheet1!$A$1-1)*10,FALSE)&gt;999,-1,0)))))))</f>
        <v>---</v>
      </c>
      <c r="AA1724" s="392" t="str">
        <f>IF(ISNA(VLOOKUP($A1724,Sheet1!$B$3:$AH$1266,Sheet1!K$1+(Sheet1!$A$1-1)*10,FALSE))=TRUE,"---",IF(VLOOKUP($A1724,Sheet1!$B$3:$AH$1266,Sheet1!K$1+(Sheet1!$A$1-1)*10,FALSE)="---","---", (ROUND(VLOOKUP($A1724,Sheet1!$B$3:$AH$1266,Sheet1!K$1+(Sheet1!$A$1-1)*10,FALSE),IF(VLOOKUP($A1724,Sheet1!$B$3:$AH$1266,Sheet1!K$1+(Sheet1!$A$1-1)*10,FALSE)&gt;99999,-3,IF(VLOOKUP($A1724,Sheet1!$B$3:$AH$1266,Sheet1!K$1+(Sheet1!$A$1-1)*10,FALSE)&gt;9999,-2,IF(VLOOKUP($A1724,Sheet1!$B$3:$AH$1266,Sheet1!K$1+(Sheet1!$A$1-1)*10,FALSE)&gt;999,-1,0)))))))</f>
        <v>---</v>
      </c>
      <c r="AB1724" s="392" t="str">
        <f>IF(ISNA(VLOOKUP($A1724,Sheet1!$B$3:$AH$1266,Sheet1!L$1+(Sheet1!$A$1-1)*10,FALSE))=TRUE,"---",IF(VLOOKUP($A1724,Sheet1!$B$3:$AH$1266,Sheet1!L$1+(Sheet1!$A$1-1)*10,FALSE)="---","---", (ROUND(VLOOKUP($A1724,Sheet1!$B$3:$AH$1266,Sheet1!L$1+(Sheet1!$A$1-1)*10,FALSE),IF(VLOOKUP($A1724,Sheet1!$B$3:$AH$1266,Sheet1!L$1+(Sheet1!$A$1-1)*10,FALSE)&gt;99999,-3,IF(VLOOKUP($A1724,Sheet1!$B$3:$AH$1266,Sheet1!L$1+(Sheet1!$A$1-1)*10,FALSE)&gt;9999,-2,IF(VLOOKUP($A1724,Sheet1!$B$3:$AH$1266,Sheet1!L$1+(Sheet1!$A$1-1)*10,FALSE)&gt;999,-1,0)))))))</f>
        <v>---</v>
      </c>
      <c r="AC1724" s="392" t="str">
        <f>IF(ISNA(VLOOKUP($A1724,Sheet1!$B$3:$AH$1266,Sheet1!M$1+(Sheet1!$A$1-1)*10,FALSE))=TRUE,"---",IF(VLOOKUP($A1724,Sheet1!$B$3:$AH$1266,Sheet1!M$1+(Sheet1!$A$1-1)*10,FALSE)="---","---", (ROUND(VLOOKUP($A1724,Sheet1!$B$3:$AH$1266,Sheet1!M$1+(Sheet1!$A$1-1)*10,FALSE),IF(VLOOKUP($A1724,Sheet1!$B$3:$AH$1266,Sheet1!M$1+(Sheet1!$A$1-1)*10,FALSE)&gt;99999,-3,IF(VLOOKUP($A1724,Sheet1!$B$3:$AH$1266,Sheet1!M$1+(Sheet1!$A$1-1)*10,FALSE)&gt;9999,-2,IF(VLOOKUP($A1724,Sheet1!$B$3:$AH$1266,Sheet1!M$1+(Sheet1!$A$1-1)*10,FALSE)&gt;999,-1,0)))))))</f>
        <v>---</v>
      </c>
      <c r="AD1724" s="392" t="str">
        <f>IF(ISNA(VLOOKUP($A1724,Sheet1!$B$3:$AH$1266,Sheet1!N$1+(Sheet1!$A$1-1)*10,FALSE))=TRUE,"---",IF(VLOOKUP($A1724,Sheet1!$B$3:$AH$1266,Sheet1!N$1+(Sheet1!$A$1-1)*10,FALSE)="---","---", (ROUND(VLOOKUP($A1724,Sheet1!$B$3:$AH$1266,Sheet1!N$1+(Sheet1!$A$1-1)*10,FALSE),IF(VLOOKUP($A1724,Sheet1!$B$3:$AH$1266,Sheet1!N$1+(Sheet1!$A$1-1)*10,FALSE)&gt;99999,-3,IF(VLOOKUP($A1724,Sheet1!$B$3:$AH$1266,Sheet1!N$1+(Sheet1!$A$1-1)*10,FALSE)&gt;9999,-2,IF(VLOOKUP($A1724,Sheet1!$B$3:$AH$1266,Sheet1!N$1+(Sheet1!$A$1-1)*10,FALSE)&gt;999,-1,0)))))))</f>
        <v>---</v>
      </c>
    </row>
    <row r="1725" spans="1:30" ht="25.5" customHeight="1" x14ac:dyDescent="0.25">
      <c r="A1725" s="303"/>
      <c r="B1725" s="331"/>
      <c r="C1725" s="303"/>
      <c r="D1725" s="303"/>
      <c r="E1725" s="307" t="e">
        <v>#N/A</v>
      </c>
      <c r="F1725" s="401"/>
      <c r="G1725" s="445"/>
      <c r="H1725" s="347"/>
      <c r="I1725" s="327"/>
      <c r="J1725" s="325"/>
      <c r="K1725" s="319"/>
      <c r="L1725" s="344"/>
      <c r="M1725" s="333"/>
      <c r="N1725" s="319"/>
      <c r="O1725" s="317" t="str">
        <f t="shared" si="57"/>
        <v/>
      </c>
      <c r="P1725" s="317" t="str">
        <f>IF(O1725&lt;&gt;"",VLOOKUP($A1725,Sheet4!$A$2:$O$1309,14,FALSE)*100,"")</f>
        <v/>
      </c>
      <c r="Q1725" s="317" t="str">
        <f>IF(P1725&lt;&gt;"",VLOOKUP($A1725,Sheet4!$A$2:$O$1309,15,FALSE)*100,"")</f>
        <v/>
      </c>
      <c r="R1725" s="307" t="str">
        <f>IF(O1725="&lt;0.2","&gt;500",IF(O1725="&gt;50","&lt;2",IF(ISERR(1/O1725*100),"",IF(AND((1/O1725*100)&gt;=2,(1/O1725*100)&lt;=10),MROUND(1/O1725*100,1),IF(AND((1/O1725*100)&gt;=10,(1/O1725*100)&lt;=50),MROUND(1/O1725*100,5),IF(AND((1/O1725*100)&gt;=50,(1/O1725*100)&lt;=104),MROUND(1/O1725*100,10),IF(AND((1/O1725*100)&gt;=104,(1/O1725*100)&lt;=110),"100",IF(AND((1/O1725*100)&gt;=110,(1/O1725*100)&lt;=180),"&gt;100, &lt;200",IF(AND((1/O1725*100)&gt;=180,(1/O1725*100)&lt;=220),"200",IF(AND((1/O1725*100)&gt;=220,(1/O1725*100)&lt;=450),"&gt;200,  &lt;500","500"))))))))))</f>
        <v/>
      </c>
      <c r="S1725" s="356" t="e">
        <v>#N/A</v>
      </c>
      <c r="T1725" s="356" t="str">
        <f>IF(ISNA(VLOOKUP(A1725,Sheet1!B$3:C$1266,2,FALSE)=TRUE),"ND",VLOOKUP(A1725,Sheet1!B$3:C$1266,2,FALSE))</f>
        <v>ND</v>
      </c>
      <c r="U1725" s="392" t="str">
        <f>IF(ISNA(VLOOKUP($A1725,Sheet1!$B$3:$AH$1266,Sheet1!E$1+(Sheet1!$A$1-1)*10,FALSE))=TRUE,"---",IF(VLOOKUP($A1725,Sheet1!$B$3:$AH$1266,Sheet1!E$1+(Sheet1!$A$1-1)*10,FALSE)="---","---", (ROUND(VLOOKUP($A1725,Sheet1!$B$3:$AH$1266,Sheet1!E$1+(Sheet1!$A$1-1)*10,FALSE),IF(VLOOKUP($A1725,Sheet1!$B$3:$AH$1266,Sheet1!E$1+(Sheet1!$A$1-1)*10,FALSE)&gt;99999,-3,IF(VLOOKUP($A1725,Sheet1!$B$3:$AH$1266,Sheet1!E$1+(Sheet1!$A$1-1)*10,FALSE)&gt;9999,-2,IF(VLOOKUP($A1725,Sheet1!$B$3:$AH$1266,Sheet1!E$1+(Sheet1!$A$1-1)*10,FALSE)&gt;999,-1,0)))))))</f>
        <v>---</v>
      </c>
      <c r="V1725" s="392" t="str">
        <f>IF(ISNA(VLOOKUP($A1725,Sheet1!$B$3:$AH$1266,Sheet1!F$1+(Sheet1!$A$1-1)*10,FALSE))=TRUE,"---",IF(VLOOKUP($A1725,Sheet1!$B$3:$AH$1266,Sheet1!F$1+(Sheet1!$A$1-1)*10,FALSE)="---","---", (ROUND(VLOOKUP($A1725,Sheet1!$B$3:$AH$1266,Sheet1!F$1+(Sheet1!$A$1-1)*10,FALSE),IF(VLOOKUP($A1725,Sheet1!$B$3:$AH$1266,Sheet1!F$1+(Sheet1!$A$1-1)*10,FALSE)&gt;99999,-3,IF(VLOOKUP($A1725,Sheet1!$B$3:$AH$1266,Sheet1!F$1+(Sheet1!$A$1-1)*10,FALSE)&gt;9999,-2,IF(VLOOKUP($A1725,Sheet1!$B$3:$AH$1266,Sheet1!F$1+(Sheet1!$A$1-1)*10,FALSE)&gt;999,-1,0)))))))</f>
        <v>---</v>
      </c>
      <c r="W1725" s="392" t="str">
        <f>IF(ISNA(VLOOKUP($A1725,Sheet1!$B$3:$AH$1266,Sheet1!G$1+(Sheet1!$A$1-1)*10,FALSE))=TRUE,"---",IF(VLOOKUP($A1725,Sheet1!$B$3:$AH$1266,Sheet1!G$1+(Sheet1!$A$1-1)*10,FALSE)="---","---", (ROUND(VLOOKUP($A1725,Sheet1!$B$3:$AH$1266,Sheet1!G$1+(Sheet1!$A$1-1)*10,FALSE),IF(VLOOKUP($A1725,Sheet1!$B$3:$AH$1266,Sheet1!G$1+(Sheet1!$A$1-1)*10,FALSE)&gt;99999,-3,IF(VLOOKUP($A1725,Sheet1!$B$3:$AH$1266,Sheet1!G$1+(Sheet1!$A$1-1)*10,FALSE)&gt;9999,-2,IF(VLOOKUP($A1725,Sheet1!$B$3:$AH$1266,Sheet1!G$1+(Sheet1!$A$1-1)*10,FALSE)&gt;999,-1,0)))))))</f>
        <v>---</v>
      </c>
      <c r="X1725" s="392" t="str">
        <f>IF(ISNA(VLOOKUP($A1725,Sheet1!$B$3:$AH$1266,Sheet1!H$1+(Sheet1!$A$1-1)*10,FALSE))=TRUE,"---",IF(VLOOKUP($A1725,Sheet1!$B$3:$AH$1266,Sheet1!H$1+(Sheet1!$A$1-1)*10,FALSE)="---","---", (ROUND(VLOOKUP($A1725,Sheet1!$B$3:$AH$1266,Sheet1!H$1+(Sheet1!$A$1-1)*10,FALSE),IF(VLOOKUP($A1725,Sheet1!$B$3:$AH$1266,Sheet1!H$1+(Sheet1!$A$1-1)*10,FALSE)&gt;99999,-3,IF(VLOOKUP($A1725,Sheet1!$B$3:$AH$1266,Sheet1!H$1+(Sheet1!$A$1-1)*10,FALSE)&gt;9999,-2,IF(VLOOKUP($A1725,Sheet1!$B$3:$AH$1266,Sheet1!H$1+(Sheet1!$A$1-1)*10,FALSE)&gt;999,-1,0)))))))</f>
        <v>---</v>
      </c>
      <c r="Y1725" s="392" t="str">
        <f>IF(ISNA(VLOOKUP($A1725,Sheet1!$B$3:$AH$1266,Sheet1!I$1+(Sheet1!$A$1-1)*10,FALSE))=TRUE,"---",IF(VLOOKUP($A1725,Sheet1!$B$3:$AH$1266,Sheet1!I$1+(Sheet1!$A$1-1)*10,FALSE)="---","---", (ROUND(VLOOKUP($A1725,Sheet1!$B$3:$AH$1266,Sheet1!I$1+(Sheet1!$A$1-1)*10,FALSE),IF(VLOOKUP($A1725,Sheet1!$B$3:$AH$1266,Sheet1!I$1+(Sheet1!$A$1-1)*10,FALSE)&gt;99999,-3,IF(VLOOKUP($A1725,Sheet1!$B$3:$AH$1266,Sheet1!I$1+(Sheet1!$A$1-1)*10,FALSE)&gt;9999,-2,IF(VLOOKUP($A1725,Sheet1!$B$3:$AH$1266,Sheet1!I$1+(Sheet1!$A$1-1)*10,FALSE)&gt;999,-1,0)))))))</f>
        <v>---</v>
      </c>
      <c r="Z1725" s="392" t="str">
        <f>IF(ISNA(VLOOKUP($A1725,Sheet1!$B$3:$AH$1266,Sheet1!J$1+(Sheet1!$A$1-1)*10,FALSE))=TRUE,"---",IF(VLOOKUP($A1725,Sheet1!$B$3:$AH$1266,Sheet1!J$1+(Sheet1!$A$1-1)*10,FALSE)="---","---", (ROUND(VLOOKUP($A1725,Sheet1!$B$3:$AH$1266,Sheet1!J$1+(Sheet1!$A$1-1)*10,FALSE),IF(VLOOKUP($A1725,Sheet1!$B$3:$AH$1266,Sheet1!J$1+(Sheet1!$A$1-1)*10,FALSE)&gt;99999,-3,IF(VLOOKUP($A1725,Sheet1!$B$3:$AH$1266,Sheet1!J$1+(Sheet1!$A$1-1)*10,FALSE)&gt;9999,-2,IF(VLOOKUP($A1725,Sheet1!$B$3:$AH$1266,Sheet1!J$1+(Sheet1!$A$1-1)*10,FALSE)&gt;999,-1,0)))))))</f>
        <v>---</v>
      </c>
      <c r="AA1725" s="392" t="str">
        <f>IF(ISNA(VLOOKUP($A1725,Sheet1!$B$3:$AH$1266,Sheet1!K$1+(Sheet1!$A$1-1)*10,FALSE))=TRUE,"---",IF(VLOOKUP($A1725,Sheet1!$B$3:$AH$1266,Sheet1!K$1+(Sheet1!$A$1-1)*10,FALSE)="---","---", (ROUND(VLOOKUP($A1725,Sheet1!$B$3:$AH$1266,Sheet1!K$1+(Sheet1!$A$1-1)*10,FALSE),IF(VLOOKUP($A1725,Sheet1!$B$3:$AH$1266,Sheet1!K$1+(Sheet1!$A$1-1)*10,FALSE)&gt;99999,-3,IF(VLOOKUP($A1725,Sheet1!$B$3:$AH$1266,Sheet1!K$1+(Sheet1!$A$1-1)*10,FALSE)&gt;9999,-2,IF(VLOOKUP($A1725,Sheet1!$B$3:$AH$1266,Sheet1!K$1+(Sheet1!$A$1-1)*10,FALSE)&gt;999,-1,0)))))))</f>
        <v>---</v>
      </c>
      <c r="AB1725" s="392" t="str">
        <f>IF(ISNA(VLOOKUP($A1725,Sheet1!$B$3:$AH$1266,Sheet1!L$1+(Sheet1!$A$1-1)*10,FALSE))=TRUE,"---",IF(VLOOKUP($A1725,Sheet1!$B$3:$AH$1266,Sheet1!L$1+(Sheet1!$A$1-1)*10,FALSE)="---","---", (ROUND(VLOOKUP($A1725,Sheet1!$B$3:$AH$1266,Sheet1!L$1+(Sheet1!$A$1-1)*10,FALSE),IF(VLOOKUP($A1725,Sheet1!$B$3:$AH$1266,Sheet1!L$1+(Sheet1!$A$1-1)*10,FALSE)&gt;99999,-3,IF(VLOOKUP($A1725,Sheet1!$B$3:$AH$1266,Sheet1!L$1+(Sheet1!$A$1-1)*10,FALSE)&gt;9999,-2,IF(VLOOKUP($A1725,Sheet1!$B$3:$AH$1266,Sheet1!L$1+(Sheet1!$A$1-1)*10,FALSE)&gt;999,-1,0)))))))</f>
        <v>---</v>
      </c>
      <c r="AC1725" s="392" t="str">
        <f>IF(ISNA(VLOOKUP($A1725,Sheet1!$B$3:$AH$1266,Sheet1!M$1+(Sheet1!$A$1-1)*10,FALSE))=TRUE,"---",IF(VLOOKUP($A1725,Sheet1!$B$3:$AH$1266,Sheet1!M$1+(Sheet1!$A$1-1)*10,FALSE)="---","---", (ROUND(VLOOKUP($A1725,Sheet1!$B$3:$AH$1266,Sheet1!M$1+(Sheet1!$A$1-1)*10,FALSE),IF(VLOOKUP($A1725,Sheet1!$B$3:$AH$1266,Sheet1!M$1+(Sheet1!$A$1-1)*10,FALSE)&gt;99999,-3,IF(VLOOKUP($A1725,Sheet1!$B$3:$AH$1266,Sheet1!M$1+(Sheet1!$A$1-1)*10,FALSE)&gt;9999,-2,IF(VLOOKUP($A1725,Sheet1!$B$3:$AH$1266,Sheet1!M$1+(Sheet1!$A$1-1)*10,FALSE)&gt;999,-1,0)))))))</f>
        <v>---</v>
      </c>
      <c r="AD1725" s="392" t="str">
        <f>IF(ISNA(VLOOKUP($A1725,Sheet1!$B$3:$AH$1266,Sheet1!N$1+(Sheet1!$A$1-1)*10,FALSE))=TRUE,"---",IF(VLOOKUP($A1725,Sheet1!$B$3:$AH$1266,Sheet1!N$1+(Sheet1!$A$1-1)*10,FALSE)="---","---", (ROUND(VLOOKUP($A1725,Sheet1!$B$3:$AH$1266,Sheet1!N$1+(Sheet1!$A$1-1)*10,FALSE),IF(VLOOKUP($A1725,Sheet1!$B$3:$AH$1266,Sheet1!N$1+(Sheet1!$A$1-1)*10,FALSE)&gt;99999,-3,IF(VLOOKUP($A1725,Sheet1!$B$3:$AH$1266,Sheet1!N$1+(Sheet1!$A$1-1)*10,FALSE)&gt;9999,-2,IF(VLOOKUP($A1725,Sheet1!$B$3:$AH$1266,Sheet1!N$1+(Sheet1!$A$1-1)*10,FALSE)&gt;999,-1,0)))))))</f>
        <v>---</v>
      </c>
    </row>
    <row r="1726" spans="1:30" ht="25.5" customHeight="1" x14ac:dyDescent="0.25">
      <c r="A1726" s="133" t="s">
        <v>2528</v>
      </c>
      <c r="B1726" s="141" t="s">
        <v>2529</v>
      </c>
      <c r="C1726" s="133">
        <v>425227.9</v>
      </c>
      <c r="D1726" s="133">
        <v>761930.8</v>
      </c>
      <c r="E1726" s="67" t="s">
        <v>3041</v>
      </c>
      <c r="F1726" s="117" t="s">
        <v>4928</v>
      </c>
      <c r="G1726" s="118" t="s">
        <v>31</v>
      </c>
      <c r="H1726" s="136">
        <v>1.95</v>
      </c>
      <c r="I1726" s="119">
        <v>39155</v>
      </c>
      <c r="J1726" s="124">
        <v>2.85</v>
      </c>
      <c r="K1726" s="121" t="s">
        <v>4405</v>
      </c>
      <c r="L1726" s="122">
        <v>211</v>
      </c>
      <c r="M1726" s="164">
        <f>L1726/H1726</f>
        <v>108.2051282051282</v>
      </c>
      <c r="N1726" s="121" t="s">
        <v>4405</v>
      </c>
      <c r="O1726" s="71">
        <f t="shared" si="57"/>
        <v>36.093306493025281</v>
      </c>
      <c r="P1726" s="71">
        <f>IF(O1726&lt;&gt;"",VLOOKUP($A1726,Sheet4!$A$2:$O$1309,14,FALSE)*100,"")</f>
        <v>10.978126739082528</v>
      </c>
      <c r="Q1726" s="71">
        <f>IF(P1726&lt;&gt;"",VLOOKUP($A1726,Sheet4!$A$2:$O$1309,15,FALSE)*100,"")</f>
        <v>67.987497915186111</v>
      </c>
      <c r="R1726" s="73">
        <f>IF(O1726="&lt;0.2","&gt;500",IF(O1726="&gt;50","&lt;2",IF(ISERR(1/O1726*100),"",IF(AND((1/O1726*100)&gt;=2,(1/O1726*100)&lt;=10),MROUND(1/O1726*100,1),IF(AND((1/O1726*100)&gt;=10,(1/O1726*100)&lt;=50),MROUND(1/O1726*100,5),IF(AND((1/O1726*100)&gt;=50,(1/O1726*100)&lt;=104),MROUND(1/O1726*100,10),IF(AND((1/O1726*100)&gt;=104,(1/O1726*100)&lt;=110),"100",IF(AND((1/O1726*100)&gt;=110,(1/O1726*100)&lt;=180),"&gt;100, &lt;200",IF(AND((1/O1726*100)&gt;=180,(1/O1726*100)&lt;=220),"200",IF(AND((1/O1726*100)&gt;=220,(1/O1726*100)&lt;=450),"&gt;200,  &lt;500","500"))))))))))</f>
        <v>3</v>
      </c>
      <c r="S1726" s="63">
        <v>6</v>
      </c>
      <c r="T1726" s="63" t="str">
        <f>IF(ISNA(VLOOKUP(A1726,Sheet1!B$3:C$1266,2,FALSE)=TRUE),"NC",VLOOKUP(A1726,Sheet1!B$3:C$1266,2,FALSE))</f>
        <v>Rural</v>
      </c>
      <c r="U1726" s="66">
        <f>IF(ISNA(VLOOKUP($A1726,Sheet1!$B$3:$AH$1266,Sheet1!E$1+(Sheet1!$A$1-1)*10,FALSE))=TRUE,"---",IF(VLOOKUP($A1726,Sheet1!$B$3:$AH$1266,Sheet1!E$1+(Sheet1!$A$1-1)*10,FALSE)="---","---", (ROUND(VLOOKUP($A1726,Sheet1!$B$3:$AH$1266,Sheet1!E$1+(Sheet1!$A$1-1)*10,FALSE),IF(VLOOKUP($A1726,Sheet1!$B$3:$AH$1266,Sheet1!E$1+(Sheet1!$A$1-1)*10,FALSE)&gt;99999,-3,IF(VLOOKUP($A1726,Sheet1!$B$3:$AH$1266,Sheet1!E$1+(Sheet1!$A$1-1)*10,FALSE)&gt;9999,-2,IF(VLOOKUP($A1726,Sheet1!$B$3:$AH$1266,Sheet1!E$1+(Sheet1!$A$1-1)*10,FALSE)&gt;999,-1,0)))))))</f>
        <v>113</v>
      </c>
      <c r="V1726" s="66">
        <f>IF(ISNA(VLOOKUP($A1726,Sheet1!$B$3:$AH$1266,Sheet1!F$1+(Sheet1!$A$1-1)*10,FALSE))=TRUE,"---",IF(VLOOKUP($A1726,Sheet1!$B$3:$AH$1266,Sheet1!F$1+(Sheet1!$A$1-1)*10,FALSE)="---","---", (ROUND(VLOOKUP($A1726,Sheet1!$B$3:$AH$1266,Sheet1!F$1+(Sheet1!$A$1-1)*10,FALSE),IF(VLOOKUP($A1726,Sheet1!$B$3:$AH$1266,Sheet1!F$1+(Sheet1!$A$1-1)*10,FALSE)&gt;99999,-3,IF(VLOOKUP($A1726,Sheet1!$B$3:$AH$1266,Sheet1!F$1+(Sheet1!$A$1-1)*10,FALSE)&gt;9999,-2,IF(VLOOKUP($A1726,Sheet1!$B$3:$AH$1266,Sheet1!F$1+(Sheet1!$A$1-1)*10,FALSE)&gt;999,-1,0)))))))</f>
        <v>140</v>
      </c>
      <c r="W1726" s="66">
        <f>IF(ISNA(VLOOKUP($A1726,Sheet1!$B$3:$AH$1266,Sheet1!G$1+(Sheet1!$A$1-1)*10,FALSE))=TRUE,"---",IF(VLOOKUP($A1726,Sheet1!$B$3:$AH$1266,Sheet1!G$1+(Sheet1!$A$1-1)*10,FALSE)="---","---", (ROUND(VLOOKUP($A1726,Sheet1!$B$3:$AH$1266,Sheet1!G$1+(Sheet1!$A$1-1)*10,FALSE),IF(VLOOKUP($A1726,Sheet1!$B$3:$AH$1266,Sheet1!G$1+(Sheet1!$A$1-1)*10,FALSE)&gt;99999,-3,IF(VLOOKUP($A1726,Sheet1!$B$3:$AH$1266,Sheet1!G$1+(Sheet1!$A$1-1)*10,FALSE)&gt;9999,-2,IF(VLOOKUP($A1726,Sheet1!$B$3:$AH$1266,Sheet1!G$1+(Sheet1!$A$1-1)*10,FALSE)&gt;999,-1,0)))))))</f>
        <v>175</v>
      </c>
      <c r="X1726" s="66">
        <f>IF(ISNA(VLOOKUP($A1726,Sheet1!$B$3:$AH$1266,Sheet1!H$1+(Sheet1!$A$1-1)*10,FALSE))=TRUE,"---",IF(VLOOKUP($A1726,Sheet1!$B$3:$AH$1266,Sheet1!H$1+(Sheet1!$A$1-1)*10,FALSE)="---","---", (ROUND(VLOOKUP($A1726,Sheet1!$B$3:$AH$1266,Sheet1!H$1+(Sheet1!$A$1-1)*10,FALSE),IF(VLOOKUP($A1726,Sheet1!$B$3:$AH$1266,Sheet1!H$1+(Sheet1!$A$1-1)*10,FALSE)&gt;99999,-3,IF(VLOOKUP($A1726,Sheet1!$B$3:$AH$1266,Sheet1!H$1+(Sheet1!$A$1-1)*10,FALSE)&gt;9999,-2,IF(VLOOKUP($A1726,Sheet1!$B$3:$AH$1266,Sheet1!H$1+(Sheet1!$A$1-1)*10,FALSE)&gt;999,-1,0)))))))</f>
        <v>262</v>
      </c>
      <c r="Y1726" s="66">
        <f>IF(ISNA(VLOOKUP($A1726,Sheet1!$B$3:$AH$1266,Sheet1!I$1+(Sheet1!$A$1-1)*10,FALSE))=TRUE,"---",IF(VLOOKUP($A1726,Sheet1!$B$3:$AH$1266,Sheet1!I$1+(Sheet1!$A$1-1)*10,FALSE)="---","---", (ROUND(VLOOKUP($A1726,Sheet1!$B$3:$AH$1266,Sheet1!I$1+(Sheet1!$A$1-1)*10,FALSE),IF(VLOOKUP($A1726,Sheet1!$B$3:$AH$1266,Sheet1!I$1+(Sheet1!$A$1-1)*10,FALSE)&gt;99999,-3,IF(VLOOKUP($A1726,Sheet1!$B$3:$AH$1266,Sheet1!I$1+(Sheet1!$A$1-1)*10,FALSE)&gt;9999,-2,IF(VLOOKUP($A1726,Sheet1!$B$3:$AH$1266,Sheet1!I$1+(Sheet1!$A$1-1)*10,FALSE)&gt;999,-1,0)))))))</f>
        <v>318</v>
      </c>
      <c r="Z1726" s="66">
        <f>IF(ISNA(VLOOKUP($A1726,Sheet1!$B$3:$AH$1266,Sheet1!J$1+(Sheet1!$A$1-1)*10,FALSE))=TRUE,"---",IF(VLOOKUP($A1726,Sheet1!$B$3:$AH$1266,Sheet1!J$1+(Sheet1!$A$1-1)*10,FALSE)="---","---", (ROUND(VLOOKUP($A1726,Sheet1!$B$3:$AH$1266,Sheet1!J$1+(Sheet1!$A$1-1)*10,FALSE),IF(VLOOKUP($A1726,Sheet1!$B$3:$AH$1266,Sheet1!J$1+(Sheet1!$A$1-1)*10,FALSE)&gt;99999,-3,IF(VLOOKUP($A1726,Sheet1!$B$3:$AH$1266,Sheet1!J$1+(Sheet1!$A$1-1)*10,FALSE)&gt;9999,-2,IF(VLOOKUP($A1726,Sheet1!$B$3:$AH$1266,Sheet1!J$1+(Sheet1!$A$1-1)*10,FALSE)&gt;999,-1,0)))))))</f>
        <v>390</v>
      </c>
      <c r="AA1726" s="66">
        <f>IF(ISNA(VLOOKUP($A1726,Sheet1!$B$3:$AH$1266,Sheet1!K$1+(Sheet1!$A$1-1)*10,FALSE))=TRUE,"---",IF(VLOOKUP($A1726,Sheet1!$B$3:$AH$1266,Sheet1!K$1+(Sheet1!$A$1-1)*10,FALSE)="---","---", (ROUND(VLOOKUP($A1726,Sheet1!$B$3:$AH$1266,Sheet1!K$1+(Sheet1!$A$1-1)*10,FALSE),IF(VLOOKUP($A1726,Sheet1!$B$3:$AH$1266,Sheet1!K$1+(Sheet1!$A$1-1)*10,FALSE)&gt;99999,-3,IF(VLOOKUP($A1726,Sheet1!$B$3:$AH$1266,Sheet1!K$1+(Sheet1!$A$1-1)*10,FALSE)&gt;9999,-2,IF(VLOOKUP($A1726,Sheet1!$B$3:$AH$1266,Sheet1!K$1+(Sheet1!$A$1-1)*10,FALSE)&gt;999,-1,0)))))))</f>
        <v>443</v>
      </c>
      <c r="AB1726" s="66">
        <f>IF(ISNA(VLOOKUP($A1726,Sheet1!$B$3:$AH$1266,Sheet1!L$1+(Sheet1!$A$1-1)*10,FALSE))=TRUE,"---",IF(VLOOKUP($A1726,Sheet1!$B$3:$AH$1266,Sheet1!L$1+(Sheet1!$A$1-1)*10,FALSE)="---","---", (ROUND(VLOOKUP($A1726,Sheet1!$B$3:$AH$1266,Sheet1!L$1+(Sheet1!$A$1-1)*10,FALSE),IF(VLOOKUP($A1726,Sheet1!$B$3:$AH$1266,Sheet1!L$1+(Sheet1!$A$1-1)*10,FALSE)&gt;99999,-3,IF(VLOOKUP($A1726,Sheet1!$B$3:$AH$1266,Sheet1!L$1+(Sheet1!$A$1-1)*10,FALSE)&gt;9999,-2,IF(VLOOKUP($A1726,Sheet1!$B$3:$AH$1266,Sheet1!L$1+(Sheet1!$A$1-1)*10,FALSE)&gt;999,-1,0)))))))</f>
        <v>495</v>
      </c>
      <c r="AC1726" s="66">
        <f>IF(ISNA(VLOOKUP($A1726,Sheet1!$B$3:$AH$1266,Sheet1!M$1+(Sheet1!$A$1-1)*10,FALSE))=TRUE,"---",IF(VLOOKUP($A1726,Sheet1!$B$3:$AH$1266,Sheet1!M$1+(Sheet1!$A$1-1)*10,FALSE)="---","---", (ROUND(VLOOKUP($A1726,Sheet1!$B$3:$AH$1266,Sheet1!M$1+(Sheet1!$A$1-1)*10,FALSE),IF(VLOOKUP($A1726,Sheet1!$B$3:$AH$1266,Sheet1!M$1+(Sheet1!$A$1-1)*10,FALSE)&gt;99999,-3,IF(VLOOKUP($A1726,Sheet1!$B$3:$AH$1266,Sheet1!M$1+(Sheet1!$A$1-1)*10,FALSE)&gt;9999,-2,IF(VLOOKUP($A1726,Sheet1!$B$3:$AH$1266,Sheet1!M$1+(Sheet1!$A$1-1)*10,FALSE)&gt;999,-1,0)))))))</f>
        <v>547</v>
      </c>
      <c r="AD1726" s="66">
        <f>IF(ISNA(VLOOKUP($A1726,Sheet1!$B$3:$AH$1266,Sheet1!N$1+(Sheet1!$A$1-1)*10,FALSE))=TRUE,"---",IF(VLOOKUP($A1726,Sheet1!$B$3:$AH$1266,Sheet1!N$1+(Sheet1!$A$1-1)*10,FALSE)="---","---", (ROUND(VLOOKUP($A1726,Sheet1!$B$3:$AH$1266,Sheet1!N$1+(Sheet1!$A$1-1)*10,FALSE),IF(VLOOKUP($A1726,Sheet1!$B$3:$AH$1266,Sheet1!N$1+(Sheet1!$A$1-1)*10,FALSE)&gt;99999,-3,IF(VLOOKUP($A1726,Sheet1!$B$3:$AH$1266,Sheet1!N$1+(Sheet1!$A$1-1)*10,FALSE)&gt;9999,-2,IF(VLOOKUP($A1726,Sheet1!$B$3:$AH$1266,Sheet1!N$1+(Sheet1!$A$1-1)*10,FALSE)&gt;999,-1,0)))))))</f>
        <v>616</v>
      </c>
    </row>
    <row r="1727" spans="1:30" ht="25.5" customHeight="1" x14ac:dyDescent="0.25">
      <c r="A1727" s="303" t="s">
        <v>2530</v>
      </c>
      <c r="B1727" s="330" t="s">
        <v>2531</v>
      </c>
      <c r="C1727" s="303">
        <v>425231</v>
      </c>
      <c r="D1727" s="303">
        <v>761820</v>
      </c>
      <c r="E1727" s="307" t="s">
        <v>3041</v>
      </c>
      <c r="F1727" s="342" t="s">
        <v>4924</v>
      </c>
      <c r="G1727" s="318" t="s">
        <v>31</v>
      </c>
      <c r="H1727" s="347">
        <v>3.73</v>
      </c>
      <c r="I1727" s="112">
        <v>30432</v>
      </c>
      <c r="J1727" s="113">
        <v>3.64</v>
      </c>
      <c r="K1727" s="127" t="s">
        <v>20</v>
      </c>
      <c r="L1727" s="149">
        <v>344</v>
      </c>
      <c r="M1727" s="116">
        <v>92.2</v>
      </c>
      <c r="N1727" s="114" t="s">
        <v>4405</v>
      </c>
      <c r="O1727" s="68">
        <f t="shared" ref="O1727:O1789" si="59">IF(U1727&lt;&gt;"---",IF(L1727&lt;W1727,"&gt;50",IF(AND(L1727&gt;=W1727,L1727&lt;=X1727),(W$8-(((LOG(L1727)-LOG(W1727))/((LOG(X1727)-LOG(W1727)))*(W$8-X$8)))),IF(AND(L1727&gt;=X1727,L1727&lt;=Y1727),(X$8-(((LOG(L1727)-LOG(X1727))/((LOG(Y1727)-LOG(X1727)))*(X$8-Y$8)))),IF(AND(L1727&gt;=Y1727,L1727&lt;=Z1727),(Y$8-(((LOG(L1727)-LOG(Y1727))/((LOG(Z1727)-LOG(Y1727)))*(Y$8-Z$8)))),IF(AND(L1727&gt;=Z1727,L1727&lt;=AA1727),(Z$8-(((LOG(L1727)-LOG(Z1727))/((LOG(AA1727)-LOG(Z1727)))*(Z$8-AA$8)))),IF(AND(L1727&gt;=AA1727,L1727&lt;=AB1727),(AA$8-(((LOG(L1727)-LOG(AA1727))/((LOG(AB1727)-LOG(AA1727)))*(AA$8-AB$8)))),IF(AND(L1727&gt;=AB1727,L1727&lt;=AC1727),(AB$8-(((LOG(L1727)-LOG(AB1727))/((LOG(AC1727)-LOG(AB1727)))*(AB$8-AC$8)))),IF(AND(L1727&gt;=AC1727,L1727&lt;=AD1727),(AC$8-(((LOG(L1727)-LOG(AC1727))/((LOG(AD1727)-LOG(AC1727)))*(AC$8-AD$8)))),IF(L1727&gt;AD1727*1.1,"&lt;0.2",0.2))))))))),"")</f>
        <v>35.121900942357563</v>
      </c>
      <c r="P1727" s="68">
        <f>IF(O1727&lt;&gt;"",VLOOKUP($A1727,Sheet4!$A$2:$O$1309,14,FALSE)*100,"")</f>
        <v>8.5626895920090202</v>
      </c>
      <c r="Q1727" s="68">
        <f>IF(P1727&lt;&gt;"",VLOOKUP($A1727,Sheet4!$A$2:$O$1309,15,FALSE)*100,"")</f>
        <v>58.38944787437341</v>
      </c>
      <c r="R1727" s="74">
        <f>IF(O1727="&lt;0.2","&gt;500",IF(O1727="&gt;50","&lt;2",IF(ISERR(1/O1727*100),"",IF(AND((1/O1727*100)&gt;=2,(1/O1727*100)&lt;=10),MROUND(1/O1727*100,1),IF(AND((1/O1727*100)&gt;=10,(1/O1727*100)&lt;=50),MROUND(1/O1727*100,5),IF(AND((1/O1727*100)&gt;=50,(1/O1727*100)&lt;=104),MROUND(1/O1727*100,10),IF(AND((1/O1727*100)&gt;=104,(1/O1727*100)&lt;=110),"100",IF(AND((1/O1727*100)&gt;=110,(1/O1727*100)&lt;=180),"&gt;100, &lt;200",IF(AND((1/O1727*100)&gt;=180,(1/O1727*100)&lt;=220),"200",IF(AND((1/O1727*100)&gt;=220,(1/O1727*100)&lt;=450),"&gt;200,  &lt;500","500"))))))))))</f>
        <v>3</v>
      </c>
      <c r="S1727" s="356" t="s">
        <v>4368</v>
      </c>
      <c r="T1727" s="356" t="str">
        <f>IF(ISNA(VLOOKUP(A1727,Sheet1!B$3:C$1266,2,FALSE)=TRUE),"NC",VLOOKUP(A1727,Sheet1!B$3:C$1266,2,FALSE))</f>
        <v>Rural</v>
      </c>
      <c r="U1727" s="392">
        <f>IF(ISNA(VLOOKUP($A1727,Sheet1!$B$3:$AH$1266,Sheet1!E$1+(Sheet1!$A$1-1)*10,FALSE))=TRUE,"---",IF(VLOOKUP($A1727,Sheet1!$B$3:$AH$1266,Sheet1!E$1+(Sheet1!$A$1-1)*10,FALSE)="---","---", (ROUND(VLOOKUP($A1727,Sheet1!$B$3:$AH$1266,Sheet1!E$1+(Sheet1!$A$1-1)*10,FALSE),IF(VLOOKUP($A1727,Sheet1!$B$3:$AH$1266,Sheet1!E$1+(Sheet1!$A$1-1)*10,FALSE)&gt;99999,-3,IF(VLOOKUP($A1727,Sheet1!$B$3:$AH$1266,Sheet1!E$1+(Sheet1!$A$1-1)*10,FALSE)&gt;9999,-2,IF(VLOOKUP($A1727,Sheet1!$B$3:$AH$1266,Sheet1!E$1+(Sheet1!$A$1-1)*10,FALSE)&gt;999,-1,0)))))))</f>
        <v>184</v>
      </c>
      <c r="V1727" s="392">
        <f>IF(ISNA(VLOOKUP($A1727,Sheet1!$B$3:$AH$1266,Sheet1!F$1+(Sheet1!$A$1-1)*10,FALSE))=TRUE,"---",IF(VLOOKUP($A1727,Sheet1!$B$3:$AH$1266,Sheet1!F$1+(Sheet1!$A$1-1)*10,FALSE)="---","---", (ROUND(VLOOKUP($A1727,Sheet1!$B$3:$AH$1266,Sheet1!F$1+(Sheet1!$A$1-1)*10,FALSE),IF(VLOOKUP($A1727,Sheet1!$B$3:$AH$1266,Sheet1!F$1+(Sheet1!$A$1-1)*10,FALSE)&gt;99999,-3,IF(VLOOKUP($A1727,Sheet1!$B$3:$AH$1266,Sheet1!F$1+(Sheet1!$A$1-1)*10,FALSE)&gt;9999,-2,IF(VLOOKUP($A1727,Sheet1!$B$3:$AH$1266,Sheet1!F$1+(Sheet1!$A$1-1)*10,FALSE)&gt;999,-1,0)))))))</f>
        <v>227</v>
      </c>
      <c r="W1727" s="392">
        <f>IF(ISNA(VLOOKUP($A1727,Sheet1!$B$3:$AH$1266,Sheet1!G$1+(Sheet1!$A$1-1)*10,FALSE))=TRUE,"---",IF(VLOOKUP($A1727,Sheet1!$B$3:$AH$1266,Sheet1!G$1+(Sheet1!$A$1-1)*10,FALSE)="---","---", (ROUND(VLOOKUP($A1727,Sheet1!$B$3:$AH$1266,Sheet1!G$1+(Sheet1!$A$1-1)*10,FALSE),IF(VLOOKUP($A1727,Sheet1!$B$3:$AH$1266,Sheet1!G$1+(Sheet1!$A$1-1)*10,FALSE)&gt;99999,-3,IF(VLOOKUP($A1727,Sheet1!$B$3:$AH$1266,Sheet1!G$1+(Sheet1!$A$1-1)*10,FALSE)&gt;9999,-2,IF(VLOOKUP($A1727,Sheet1!$B$3:$AH$1266,Sheet1!G$1+(Sheet1!$A$1-1)*10,FALSE)&gt;999,-1,0)))))))</f>
        <v>282</v>
      </c>
      <c r="X1727" s="392">
        <f>IF(ISNA(VLOOKUP($A1727,Sheet1!$B$3:$AH$1266,Sheet1!H$1+(Sheet1!$A$1-1)*10,FALSE))=TRUE,"---",IF(VLOOKUP($A1727,Sheet1!$B$3:$AH$1266,Sheet1!H$1+(Sheet1!$A$1-1)*10,FALSE)="---","---", (ROUND(VLOOKUP($A1727,Sheet1!$B$3:$AH$1266,Sheet1!H$1+(Sheet1!$A$1-1)*10,FALSE),IF(VLOOKUP($A1727,Sheet1!$B$3:$AH$1266,Sheet1!H$1+(Sheet1!$A$1-1)*10,FALSE)&gt;99999,-3,IF(VLOOKUP($A1727,Sheet1!$B$3:$AH$1266,Sheet1!H$1+(Sheet1!$A$1-1)*10,FALSE)&gt;9999,-2,IF(VLOOKUP($A1727,Sheet1!$B$3:$AH$1266,Sheet1!H$1+(Sheet1!$A$1-1)*10,FALSE)&gt;999,-1,0)))))))</f>
        <v>421</v>
      </c>
      <c r="Y1727" s="392">
        <f>IF(ISNA(VLOOKUP($A1727,Sheet1!$B$3:$AH$1266,Sheet1!I$1+(Sheet1!$A$1-1)*10,FALSE))=TRUE,"---",IF(VLOOKUP($A1727,Sheet1!$B$3:$AH$1266,Sheet1!I$1+(Sheet1!$A$1-1)*10,FALSE)="---","---", (ROUND(VLOOKUP($A1727,Sheet1!$B$3:$AH$1266,Sheet1!I$1+(Sheet1!$A$1-1)*10,FALSE),IF(VLOOKUP($A1727,Sheet1!$B$3:$AH$1266,Sheet1!I$1+(Sheet1!$A$1-1)*10,FALSE)&gt;99999,-3,IF(VLOOKUP($A1727,Sheet1!$B$3:$AH$1266,Sheet1!I$1+(Sheet1!$A$1-1)*10,FALSE)&gt;9999,-2,IF(VLOOKUP($A1727,Sheet1!$B$3:$AH$1266,Sheet1!I$1+(Sheet1!$A$1-1)*10,FALSE)&gt;999,-1,0)))))))</f>
        <v>512</v>
      </c>
      <c r="Z1727" s="392">
        <f>IF(ISNA(VLOOKUP($A1727,Sheet1!$B$3:$AH$1266,Sheet1!J$1+(Sheet1!$A$1-1)*10,FALSE))=TRUE,"---",IF(VLOOKUP($A1727,Sheet1!$B$3:$AH$1266,Sheet1!J$1+(Sheet1!$A$1-1)*10,FALSE)="---","---", (ROUND(VLOOKUP($A1727,Sheet1!$B$3:$AH$1266,Sheet1!J$1+(Sheet1!$A$1-1)*10,FALSE),IF(VLOOKUP($A1727,Sheet1!$B$3:$AH$1266,Sheet1!J$1+(Sheet1!$A$1-1)*10,FALSE)&gt;99999,-3,IF(VLOOKUP($A1727,Sheet1!$B$3:$AH$1266,Sheet1!J$1+(Sheet1!$A$1-1)*10,FALSE)&gt;9999,-2,IF(VLOOKUP($A1727,Sheet1!$B$3:$AH$1266,Sheet1!J$1+(Sheet1!$A$1-1)*10,FALSE)&gt;999,-1,0)))))))</f>
        <v>629</v>
      </c>
      <c r="AA1727" s="392">
        <f>IF(ISNA(VLOOKUP($A1727,Sheet1!$B$3:$AH$1266,Sheet1!K$1+(Sheet1!$A$1-1)*10,FALSE))=TRUE,"---",IF(VLOOKUP($A1727,Sheet1!$B$3:$AH$1266,Sheet1!K$1+(Sheet1!$A$1-1)*10,FALSE)="---","---", (ROUND(VLOOKUP($A1727,Sheet1!$B$3:$AH$1266,Sheet1!K$1+(Sheet1!$A$1-1)*10,FALSE),IF(VLOOKUP($A1727,Sheet1!$B$3:$AH$1266,Sheet1!K$1+(Sheet1!$A$1-1)*10,FALSE)&gt;99999,-3,IF(VLOOKUP($A1727,Sheet1!$B$3:$AH$1266,Sheet1!K$1+(Sheet1!$A$1-1)*10,FALSE)&gt;9999,-2,IF(VLOOKUP($A1727,Sheet1!$B$3:$AH$1266,Sheet1!K$1+(Sheet1!$A$1-1)*10,FALSE)&gt;999,-1,0)))))))</f>
        <v>714</v>
      </c>
      <c r="AB1727" s="392">
        <f>IF(ISNA(VLOOKUP($A1727,Sheet1!$B$3:$AH$1266,Sheet1!L$1+(Sheet1!$A$1-1)*10,FALSE))=TRUE,"---",IF(VLOOKUP($A1727,Sheet1!$B$3:$AH$1266,Sheet1!L$1+(Sheet1!$A$1-1)*10,FALSE)="---","---", (ROUND(VLOOKUP($A1727,Sheet1!$B$3:$AH$1266,Sheet1!L$1+(Sheet1!$A$1-1)*10,FALSE),IF(VLOOKUP($A1727,Sheet1!$B$3:$AH$1266,Sheet1!L$1+(Sheet1!$A$1-1)*10,FALSE)&gt;99999,-3,IF(VLOOKUP($A1727,Sheet1!$B$3:$AH$1266,Sheet1!L$1+(Sheet1!$A$1-1)*10,FALSE)&gt;9999,-2,IF(VLOOKUP($A1727,Sheet1!$B$3:$AH$1266,Sheet1!L$1+(Sheet1!$A$1-1)*10,FALSE)&gt;999,-1,0)))))))</f>
        <v>799</v>
      </c>
      <c r="AC1727" s="392">
        <f>IF(ISNA(VLOOKUP($A1727,Sheet1!$B$3:$AH$1266,Sheet1!M$1+(Sheet1!$A$1-1)*10,FALSE))=TRUE,"---",IF(VLOOKUP($A1727,Sheet1!$B$3:$AH$1266,Sheet1!M$1+(Sheet1!$A$1-1)*10,FALSE)="---","---", (ROUND(VLOOKUP($A1727,Sheet1!$B$3:$AH$1266,Sheet1!M$1+(Sheet1!$A$1-1)*10,FALSE),IF(VLOOKUP($A1727,Sheet1!$B$3:$AH$1266,Sheet1!M$1+(Sheet1!$A$1-1)*10,FALSE)&gt;99999,-3,IF(VLOOKUP($A1727,Sheet1!$B$3:$AH$1266,Sheet1!M$1+(Sheet1!$A$1-1)*10,FALSE)&gt;9999,-2,IF(VLOOKUP($A1727,Sheet1!$B$3:$AH$1266,Sheet1!M$1+(Sheet1!$A$1-1)*10,FALSE)&gt;999,-1,0)))))))</f>
        <v>886</v>
      </c>
      <c r="AD1727" s="392">
        <f>IF(ISNA(VLOOKUP($A1727,Sheet1!$B$3:$AH$1266,Sheet1!N$1+(Sheet1!$A$1-1)*10,FALSE))=TRUE,"---",IF(VLOOKUP($A1727,Sheet1!$B$3:$AH$1266,Sheet1!N$1+(Sheet1!$A$1-1)*10,FALSE)="---","---", (ROUND(VLOOKUP($A1727,Sheet1!$B$3:$AH$1266,Sheet1!N$1+(Sheet1!$A$1-1)*10,FALSE),IF(VLOOKUP($A1727,Sheet1!$B$3:$AH$1266,Sheet1!N$1+(Sheet1!$A$1-1)*10,FALSE)&gt;99999,-3,IF(VLOOKUP($A1727,Sheet1!$B$3:$AH$1266,Sheet1!N$1+(Sheet1!$A$1-1)*10,FALSE)&gt;9999,-2,IF(VLOOKUP($A1727,Sheet1!$B$3:$AH$1266,Sheet1!N$1+(Sheet1!$A$1-1)*10,FALSE)&gt;999,-1,0)))))))</f>
        <v>1000</v>
      </c>
    </row>
    <row r="1728" spans="1:30" ht="25.5" customHeight="1" x14ac:dyDescent="0.25">
      <c r="A1728" s="303"/>
      <c r="B1728" s="331"/>
      <c r="C1728" s="303"/>
      <c r="D1728" s="303"/>
      <c r="E1728" s="307" t="e">
        <v>#N/A</v>
      </c>
      <c r="F1728" s="331"/>
      <c r="G1728" s="319"/>
      <c r="H1728" s="347"/>
      <c r="I1728" s="112">
        <v>29943</v>
      </c>
      <c r="J1728" s="113">
        <v>4.78</v>
      </c>
      <c r="K1728" s="127" t="s">
        <v>28</v>
      </c>
      <c r="L1728" s="156" t="s">
        <v>4405</v>
      </c>
      <c r="M1728" s="157" t="s">
        <v>4405</v>
      </c>
      <c r="N1728" s="127" t="s">
        <v>75</v>
      </c>
      <c r="O1728" s="68" t="s">
        <v>4405</v>
      </c>
      <c r="P1728" s="68" t="s">
        <v>4405</v>
      </c>
      <c r="Q1728" s="68" t="s">
        <v>4405</v>
      </c>
      <c r="R1728" s="74" t="s">
        <v>4405</v>
      </c>
      <c r="S1728" s="356" t="e">
        <v>#N/A</v>
      </c>
      <c r="T1728" s="356" t="str">
        <f>IF(ISNA(VLOOKUP(A1728,Sheet1!B$3:C$1266,2,FALSE)=TRUE),"ND",VLOOKUP(A1728,Sheet1!B$3:C$1266,2,FALSE))</f>
        <v>ND</v>
      </c>
      <c r="U1728" s="392" t="str">
        <f>IF(ISNA(VLOOKUP($A1728,Sheet1!$B$3:$AH$1266,Sheet1!E$1+(Sheet1!$A$1-1)*10,FALSE))=TRUE,"---",IF(VLOOKUP($A1728,Sheet1!$B$3:$AH$1266,Sheet1!E$1+(Sheet1!$A$1-1)*10,FALSE)="---","---", (ROUND(VLOOKUP($A1728,Sheet1!$B$3:$AH$1266,Sheet1!E$1+(Sheet1!$A$1-1)*10,FALSE),IF(VLOOKUP($A1728,Sheet1!$B$3:$AH$1266,Sheet1!E$1+(Sheet1!$A$1-1)*10,FALSE)&gt;99999,-3,IF(VLOOKUP($A1728,Sheet1!$B$3:$AH$1266,Sheet1!E$1+(Sheet1!$A$1-1)*10,FALSE)&gt;9999,-2,IF(VLOOKUP($A1728,Sheet1!$B$3:$AH$1266,Sheet1!E$1+(Sheet1!$A$1-1)*10,FALSE)&gt;999,-1,0)))))))</f>
        <v>---</v>
      </c>
      <c r="V1728" s="392" t="str">
        <f>IF(ISNA(VLOOKUP($A1728,Sheet1!$B$3:$AH$1266,Sheet1!F$1+(Sheet1!$A$1-1)*10,FALSE))=TRUE,"---",IF(VLOOKUP($A1728,Sheet1!$B$3:$AH$1266,Sheet1!F$1+(Sheet1!$A$1-1)*10,FALSE)="---","---", (ROUND(VLOOKUP($A1728,Sheet1!$B$3:$AH$1266,Sheet1!F$1+(Sheet1!$A$1-1)*10,FALSE),IF(VLOOKUP($A1728,Sheet1!$B$3:$AH$1266,Sheet1!F$1+(Sheet1!$A$1-1)*10,FALSE)&gt;99999,-3,IF(VLOOKUP($A1728,Sheet1!$B$3:$AH$1266,Sheet1!F$1+(Sheet1!$A$1-1)*10,FALSE)&gt;9999,-2,IF(VLOOKUP($A1728,Sheet1!$B$3:$AH$1266,Sheet1!F$1+(Sheet1!$A$1-1)*10,FALSE)&gt;999,-1,0)))))))</f>
        <v>---</v>
      </c>
      <c r="W1728" s="392" t="str">
        <f>IF(ISNA(VLOOKUP($A1728,Sheet1!$B$3:$AH$1266,Sheet1!G$1+(Sheet1!$A$1-1)*10,FALSE))=TRUE,"---",IF(VLOOKUP($A1728,Sheet1!$B$3:$AH$1266,Sheet1!G$1+(Sheet1!$A$1-1)*10,FALSE)="---","---", (ROUND(VLOOKUP($A1728,Sheet1!$B$3:$AH$1266,Sheet1!G$1+(Sheet1!$A$1-1)*10,FALSE),IF(VLOOKUP($A1728,Sheet1!$B$3:$AH$1266,Sheet1!G$1+(Sheet1!$A$1-1)*10,FALSE)&gt;99999,-3,IF(VLOOKUP($A1728,Sheet1!$B$3:$AH$1266,Sheet1!G$1+(Sheet1!$A$1-1)*10,FALSE)&gt;9999,-2,IF(VLOOKUP($A1728,Sheet1!$B$3:$AH$1266,Sheet1!G$1+(Sheet1!$A$1-1)*10,FALSE)&gt;999,-1,0)))))))</f>
        <v>---</v>
      </c>
      <c r="X1728" s="392" t="str">
        <f>IF(ISNA(VLOOKUP($A1728,Sheet1!$B$3:$AH$1266,Sheet1!H$1+(Sheet1!$A$1-1)*10,FALSE))=TRUE,"---",IF(VLOOKUP($A1728,Sheet1!$B$3:$AH$1266,Sheet1!H$1+(Sheet1!$A$1-1)*10,FALSE)="---","---", (ROUND(VLOOKUP($A1728,Sheet1!$B$3:$AH$1266,Sheet1!H$1+(Sheet1!$A$1-1)*10,FALSE),IF(VLOOKUP($A1728,Sheet1!$B$3:$AH$1266,Sheet1!H$1+(Sheet1!$A$1-1)*10,FALSE)&gt;99999,-3,IF(VLOOKUP($A1728,Sheet1!$B$3:$AH$1266,Sheet1!H$1+(Sheet1!$A$1-1)*10,FALSE)&gt;9999,-2,IF(VLOOKUP($A1728,Sheet1!$B$3:$AH$1266,Sheet1!H$1+(Sheet1!$A$1-1)*10,FALSE)&gt;999,-1,0)))))))</f>
        <v>---</v>
      </c>
      <c r="Y1728" s="392" t="str">
        <f>IF(ISNA(VLOOKUP($A1728,Sheet1!$B$3:$AH$1266,Sheet1!I$1+(Sheet1!$A$1-1)*10,FALSE))=TRUE,"---",IF(VLOOKUP($A1728,Sheet1!$B$3:$AH$1266,Sheet1!I$1+(Sheet1!$A$1-1)*10,FALSE)="---","---", (ROUND(VLOOKUP($A1728,Sheet1!$B$3:$AH$1266,Sheet1!I$1+(Sheet1!$A$1-1)*10,FALSE),IF(VLOOKUP($A1728,Sheet1!$B$3:$AH$1266,Sheet1!I$1+(Sheet1!$A$1-1)*10,FALSE)&gt;99999,-3,IF(VLOOKUP($A1728,Sheet1!$B$3:$AH$1266,Sheet1!I$1+(Sheet1!$A$1-1)*10,FALSE)&gt;9999,-2,IF(VLOOKUP($A1728,Sheet1!$B$3:$AH$1266,Sheet1!I$1+(Sheet1!$A$1-1)*10,FALSE)&gt;999,-1,0)))))))</f>
        <v>---</v>
      </c>
      <c r="Z1728" s="392" t="str">
        <f>IF(ISNA(VLOOKUP($A1728,Sheet1!$B$3:$AH$1266,Sheet1!J$1+(Sheet1!$A$1-1)*10,FALSE))=TRUE,"---",IF(VLOOKUP($A1728,Sheet1!$B$3:$AH$1266,Sheet1!J$1+(Sheet1!$A$1-1)*10,FALSE)="---","---", (ROUND(VLOOKUP($A1728,Sheet1!$B$3:$AH$1266,Sheet1!J$1+(Sheet1!$A$1-1)*10,FALSE),IF(VLOOKUP($A1728,Sheet1!$B$3:$AH$1266,Sheet1!J$1+(Sheet1!$A$1-1)*10,FALSE)&gt;99999,-3,IF(VLOOKUP($A1728,Sheet1!$B$3:$AH$1266,Sheet1!J$1+(Sheet1!$A$1-1)*10,FALSE)&gt;9999,-2,IF(VLOOKUP($A1728,Sheet1!$B$3:$AH$1266,Sheet1!J$1+(Sheet1!$A$1-1)*10,FALSE)&gt;999,-1,0)))))))</f>
        <v>---</v>
      </c>
      <c r="AA1728" s="392" t="str">
        <f>IF(ISNA(VLOOKUP($A1728,Sheet1!$B$3:$AH$1266,Sheet1!K$1+(Sheet1!$A$1-1)*10,FALSE))=TRUE,"---",IF(VLOOKUP($A1728,Sheet1!$B$3:$AH$1266,Sheet1!K$1+(Sheet1!$A$1-1)*10,FALSE)="---","---", (ROUND(VLOOKUP($A1728,Sheet1!$B$3:$AH$1266,Sheet1!K$1+(Sheet1!$A$1-1)*10,FALSE),IF(VLOOKUP($A1728,Sheet1!$B$3:$AH$1266,Sheet1!K$1+(Sheet1!$A$1-1)*10,FALSE)&gt;99999,-3,IF(VLOOKUP($A1728,Sheet1!$B$3:$AH$1266,Sheet1!K$1+(Sheet1!$A$1-1)*10,FALSE)&gt;9999,-2,IF(VLOOKUP($A1728,Sheet1!$B$3:$AH$1266,Sheet1!K$1+(Sheet1!$A$1-1)*10,FALSE)&gt;999,-1,0)))))))</f>
        <v>---</v>
      </c>
      <c r="AB1728" s="392" t="str">
        <f>IF(ISNA(VLOOKUP($A1728,Sheet1!$B$3:$AH$1266,Sheet1!L$1+(Sheet1!$A$1-1)*10,FALSE))=TRUE,"---",IF(VLOOKUP($A1728,Sheet1!$B$3:$AH$1266,Sheet1!L$1+(Sheet1!$A$1-1)*10,FALSE)="---","---", (ROUND(VLOOKUP($A1728,Sheet1!$B$3:$AH$1266,Sheet1!L$1+(Sheet1!$A$1-1)*10,FALSE),IF(VLOOKUP($A1728,Sheet1!$B$3:$AH$1266,Sheet1!L$1+(Sheet1!$A$1-1)*10,FALSE)&gt;99999,-3,IF(VLOOKUP($A1728,Sheet1!$B$3:$AH$1266,Sheet1!L$1+(Sheet1!$A$1-1)*10,FALSE)&gt;9999,-2,IF(VLOOKUP($A1728,Sheet1!$B$3:$AH$1266,Sheet1!L$1+(Sheet1!$A$1-1)*10,FALSE)&gt;999,-1,0)))))))</f>
        <v>---</v>
      </c>
      <c r="AC1728" s="392" t="str">
        <f>IF(ISNA(VLOOKUP($A1728,Sheet1!$B$3:$AH$1266,Sheet1!M$1+(Sheet1!$A$1-1)*10,FALSE))=TRUE,"---",IF(VLOOKUP($A1728,Sheet1!$B$3:$AH$1266,Sheet1!M$1+(Sheet1!$A$1-1)*10,FALSE)="---","---", (ROUND(VLOOKUP($A1728,Sheet1!$B$3:$AH$1266,Sheet1!M$1+(Sheet1!$A$1-1)*10,FALSE),IF(VLOOKUP($A1728,Sheet1!$B$3:$AH$1266,Sheet1!M$1+(Sheet1!$A$1-1)*10,FALSE)&gt;99999,-3,IF(VLOOKUP($A1728,Sheet1!$B$3:$AH$1266,Sheet1!M$1+(Sheet1!$A$1-1)*10,FALSE)&gt;9999,-2,IF(VLOOKUP($A1728,Sheet1!$B$3:$AH$1266,Sheet1!M$1+(Sheet1!$A$1-1)*10,FALSE)&gt;999,-1,0)))))))</f>
        <v>---</v>
      </c>
      <c r="AD1728" s="392" t="str">
        <f>IF(ISNA(VLOOKUP($A1728,Sheet1!$B$3:$AH$1266,Sheet1!N$1+(Sheet1!$A$1-1)*10,FALSE))=TRUE,"---",IF(VLOOKUP($A1728,Sheet1!$B$3:$AH$1266,Sheet1!N$1+(Sheet1!$A$1-1)*10,FALSE)="---","---", (ROUND(VLOOKUP($A1728,Sheet1!$B$3:$AH$1266,Sheet1!N$1+(Sheet1!$A$1-1)*10,FALSE),IF(VLOOKUP($A1728,Sheet1!$B$3:$AH$1266,Sheet1!N$1+(Sheet1!$A$1-1)*10,FALSE)&gt;99999,-3,IF(VLOOKUP($A1728,Sheet1!$B$3:$AH$1266,Sheet1!N$1+(Sheet1!$A$1-1)*10,FALSE)&gt;9999,-2,IF(VLOOKUP($A1728,Sheet1!$B$3:$AH$1266,Sheet1!N$1+(Sheet1!$A$1-1)*10,FALSE)&gt;999,-1,0)))))))</f>
        <v>---</v>
      </c>
    </row>
    <row r="1729" spans="1:30" ht="25.5" customHeight="1" x14ac:dyDescent="0.25">
      <c r="A1729" s="133" t="s">
        <v>2532</v>
      </c>
      <c r="B1729" s="141" t="s">
        <v>2533</v>
      </c>
      <c r="C1729" s="133">
        <v>425322</v>
      </c>
      <c r="D1729" s="133">
        <v>761750</v>
      </c>
      <c r="E1729" s="67" t="s">
        <v>3041</v>
      </c>
      <c r="F1729" s="117" t="s">
        <v>4924</v>
      </c>
      <c r="G1729" s="118" t="s">
        <v>31</v>
      </c>
      <c r="H1729" s="136">
        <v>3.69</v>
      </c>
      <c r="I1729" s="119">
        <v>30432</v>
      </c>
      <c r="J1729" s="124">
        <v>3.47</v>
      </c>
      <c r="K1729" s="121" t="s">
        <v>4405</v>
      </c>
      <c r="L1729" s="146">
        <v>260</v>
      </c>
      <c r="M1729" s="123">
        <v>70.5</v>
      </c>
      <c r="N1729" s="121" t="s">
        <v>4405</v>
      </c>
      <c r="O1729" s="71">
        <f t="shared" si="59"/>
        <v>47.207419891747691</v>
      </c>
      <c r="P1729" s="71">
        <f>IF(O1729&lt;&gt;"",VLOOKUP($A1729,Sheet4!$A$2:$O$1309,14,FALSE)*100,"")</f>
        <v>9.0792077750948543</v>
      </c>
      <c r="Q1729" s="71">
        <f>IF(P1729&lt;&gt;"",VLOOKUP($A1729,Sheet4!$A$2:$O$1309,15,FALSE)*100,"")</f>
        <v>60.635434001071943</v>
      </c>
      <c r="R1729" s="73">
        <f>IF(O1729="&lt;0.2","&gt;500",IF(O1729="&gt;50","&lt;2",IF(ISERR(1/O1729*100),"",IF(AND((1/O1729*100)&gt;=2,(1/O1729*100)&lt;=10),MROUND(1/O1729*100,1),IF(AND((1/O1729*100)&gt;=10,(1/O1729*100)&lt;=50),MROUND(1/O1729*100,5),IF(AND((1/O1729*100)&gt;=50,(1/O1729*100)&lt;=104),MROUND(1/O1729*100,10),IF(AND((1/O1729*100)&gt;=104,(1/O1729*100)&lt;=110),"100",IF(AND((1/O1729*100)&gt;=110,(1/O1729*100)&lt;=180),"&gt;100, &lt;200",IF(AND((1/O1729*100)&gt;=180,(1/O1729*100)&lt;=220),"200",IF(AND((1/O1729*100)&gt;=220,(1/O1729*100)&lt;=450),"&gt;200,  &lt;500","500"))))))))))</f>
        <v>2</v>
      </c>
      <c r="S1729" s="63" t="s">
        <v>4368</v>
      </c>
      <c r="T1729" s="63" t="str">
        <f>IF(ISNA(VLOOKUP(A1729,Sheet1!B$3:C$1266,2,FALSE)=TRUE),"NC",VLOOKUP(A1729,Sheet1!B$3:C$1266,2,FALSE))</f>
        <v>Rural</v>
      </c>
      <c r="U1729" s="66">
        <f>IF(ISNA(VLOOKUP($A1729,Sheet1!$B$3:$AH$1266,Sheet1!E$1+(Sheet1!$A$1-1)*10,FALSE))=TRUE,"---",IF(VLOOKUP($A1729,Sheet1!$B$3:$AH$1266,Sheet1!E$1+(Sheet1!$A$1-1)*10,FALSE)="---","---", (ROUND(VLOOKUP($A1729,Sheet1!$B$3:$AH$1266,Sheet1!E$1+(Sheet1!$A$1-1)*10,FALSE),IF(VLOOKUP($A1729,Sheet1!$B$3:$AH$1266,Sheet1!E$1+(Sheet1!$A$1-1)*10,FALSE)&gt;99999,-3,IF(VLOOKUP($A1729,Sheet1!$B$3:$AH$1266,Sheet1!E$1+(Sheet1!$A$1-1)*10,FALSE)&gt;9999,-2,IF(VLOOKUP($A1729,Sheet1!$B$3:$AH$1266,Sheet1!E$1+(Sheet1!$A$1-1)*10,FALSE)&gt;999,-1,0)))))))</f>
        <v>160</v>
      </c>
      <c r="V1729" s="66">
        <f>IF(ISNA(VLOOKUP($A1729,Sheet1!$B$3:$AH$1266,Sheet1!F$1+(Sheet1!$A$1-1)*10,FALSE))=TRUE,"---",IF(VLOOKUP($A1729,Sheet1!$B$3:$AH$1266,Sheet1!F$1+(Sheet1!$A$1-1)*10,FALSE)="---","---", (ROUND(VLOOKUP($A1729,Sheet1!$B$3:$AH$1266,Sheet1!F$1+(Sheet1!$A$1-1)*10,FALSE),IF(VLOOKUP($A1729,Sheet1!$B$3:$AH$1266,Sheet1!F$1+(Sheet1!$A$1-1)*10,FALSE)&gt;99999,-3,IF(VLOOKUP($A1729,Sheet1!$B$3:$AH$1266,Sheet1!F$1+(Sheet1!$A$1-1)*10,FALSE)&gt;9999,-2,IF(VLOOKUP($A1729,Sheet1!$B$3:$AH$1266,Sheet1!F$1+(Sheet1!$A$1-1)*10,FALSE)&gt;999,-1,0)))))))</f>
        <v>199</v>
      </c>
      <c r="W1729" s="66">
        <f>IF(ISNA(VLOOKUP($A1729,Sheet1!$B$3:$AH$1266,Sheet1!G$1+(Sheet1!$A$1-1)*10,FALSE))=TRUE,"---",IF(VLOOKUP($A1729,Sheet1!$B$3:$AH$1266,Sheet1!G$1+(Sheet1!$A$1-1)*10,FALSE)="---","---", (ROUND(VLOOKUP($A1729,Sheet1!$B$3:$AH$1266,Sheet1!G$1+(Sheet1!$A$1-1)*10,FALSE),IF(VLOOKUP($A1729,Sheet1!$B$3:$AH$1266,Sheet1!G$1+(Sheet1!$A$1-1)*10,FALSE)&gt;99999,-3,IF(VLOOKUP($A1729,Sheet1!$B$3:$AH$1266,Sheet1!G$1+(Sheet1!$A$1-1)*10,FALSE)&gt;9999,-2,IF(VLOOKUP($A1729,Sheet1!$B$3:$AH$1266,Sheet1!G$1+(Sheet1!$A$1-1)*10,FALSE)&gt;999,-1,0)))))))</f>
        <v>250</v>
      </c>
      <c r="X1729" s="66">
        <f>IF(ISNA(VLOOKUP($A1729,Sheet1!$B$3:$AH$1266,Sheet1!H$1+(Sheet1!$A$1-1)*10,FALSE))=TRUE,"---",IF(VLOOKUP($A1729,Sheet1!$B$3:$AH$1266,Sheet1!H$1+(Sheet1!$A$1-1)*10,FALSE)="---","---", (ROUND(VLOOKUP($A1729,Sheet1!$B$3:$AH$1266,Sheet1!H$1+(Sheet1!$A$1-1)*10,FALSE),IF(VLOOKUP($A1729,Sheet1!$B$3:$AH$1266,Sheet1!H$1+(Sheet1!$A$1-1)*10,FALSE)&gt;99999,-3,IF(VLOOKUP($A1729,Sheet1!$B$3:$AH$1266,Sheet1!H$1+(Sheet1!$A$1-1)*10,FALSE)&gt;9999,-2,IF(VLOOKUP($A1729,Sheet1!$B$3:$AH$1266,Sheet1!H$1+(Sheet1!$A$1-1)*10,FALSE)&gt;999,-1,0)))))))</f>
        <v>381</v>
      </c>
      <c r="Y1729" s="66">
        <f>IF(ISNA(VLOOKUP($A1729,Sheet1!$B$3:$AH$1266,Sheet1!I$1+(Sheet1!$A$1-1)*10,FALSE))=TRUE,"---",IF(VLOOKUP($A1729,Sheet1!$B$3:$AH$1266,Sheet1!I$1+(Sheet1!$A$1-1)*10,FALSE)="---","---", (ROUND(VLOOKUP($A1729,Sheet1!$B$3:$AH$1266,Sheet1!I$1+(Sheet1!$A$1-1)*10,FALSE),IF(VLOOKUP($A1729,Sheet1!$B$3:$AH$1266,Sheet1!I$1+(Sheet1!$A$1-1)*10,FALSE)&gt;99999,-3,IF(VLOOKUP($A1729,Sheet1!$B$3:$AH$1266,Sheet1!I$1+(Sheet1!$A$1-1)*10,FALSE)&gt;9999,-2,IF(VLOOKUP($A1729,Sheet1!$B$3:$AH$1266,Sheet1!I$1+(Sheet1!$A$1-1)*10,FALSE)&gt;999,-1,0)))))))</f>
        <v>469</v>
      </c>
      <c r="Z1729" s="66">
        <f>IF(ISNA(VLOOKUP($A1729,Sheet1!$B$3:$AH$1266,Sheet1!J$1+(Sheet1!$A$1-1)*10,FALSE))=TRUE,"---",IF(VLOOKUP($A1729,Sheet1!$B$3:$AH$1266,Sheet1!J$1+(Sheet1!$A$1-1)*10,FALSE)="---","---", (ROUND(VLOOKUP($A1729,Sheet1!$B$3:$AH$1266,Sheet1!J$1+(Sheet1!$A$1-1)*10,FALSE),IF(VLOOKUP($A1729,Sheet1!$B$3:$AH$1266,Sheet1!J$1+(Sheet1!$A$1-1)*10,FALSE)&gt;99999,-3,IF(VLOOKUP($A1729,Sheet1!$B$3:$AH$1266,Sheet1!J$1+(Sheet1!$A$1-1)*10,FALSE)&gt;9999,-2,IF(VLOOKUP($A1729,Sheet1!$B$3:$AH$1266,Sheet1!J$1+(Sheet1!$A$1-1)*10,FALSE)&gt;999,-1,0)))))))</f>
        <v>585</v>
      </c>
      <c r="AA1729" s="66">
        <f>IF(ISNA(VLOOKUP($A1729,Sheet1!$B$3:$AH$1266,Sheet1!K$1+(Sheet1!$A$1-1)*10,FALSE))=TRUE,"---",IF(VLOOKUP($A1729,Sheet1!$B$3:$AH$1266,Sheet1!K$1+(Sheet1!$A$1-1)*10,FALSE)="---","---", (ROUND(VLOOKUP($A1729,Sheet1!$B$3:$AH$1266,Sheet1!K$1+(Sheet1!$A$1-1)*10,FALSE),IF(VLOOKUP($A1729,Sheet1!$B$3:$AH$1266,Sheet1!K$1+(Sheet1!$A$1-1)*10,FALSE)&gt;99999,-3,IF(VLOOKUP($A1729,Sheet1!$B$3:$AH$1266,Sheet1!K$1+(Sheet1!$A$1-1)*10,FALSE)&gt;9999,-2,IF(VLOOKUP($A1729,Sheet1!$B$3:$AH$1266,Sheet1!K$1+(Sheet1!$A$1-1)*10,FALSE)&gt;999,-1,0)))))))</f>
        <v>671</v>
      </c>
      <c r="AB1729" s="66">
        <f>IF(ISNA(VLOOKUP($A1729,Sheet1!$B$3:$AH$1266,Sheet1!L$1+(Sheet1!$A$1-1)*10,FALSE))=TRUE,"---",IF(VLOOKUP($A1729,Sheet1!$B$3:$AH$1266,Sheet1!L$1+(Sheet1!$A$1-1)*10,FALSE)="---","---", (ROUND(VLOOKUP($A1729,Sheet1!$B$3:$AH$1266,Sheet1!L$1+(Sheet1!$A$1-1)*10,FALSE),IF(VLOOKUP($A1729,Sheet1!$B$3:$AH$1266,Sheet1!L$1+(Sheet1!$A$1-1)*10,FALSE)&gt;99999,-3,IF(VLOOKUP($A1729,Sheet1!$B$3:$AH$1266,Sheet1!L$1+(Sheet1!$A$1-1)*10,FALSE)&gt;9999,-2,IF(VLOOKUP($A1729,Sheet1!$B$3:$AH$1266,Sheet1!L$1+(Sheet1!$A$1-1)*10,FALSE)&gt;999,-1,0)))))))</f>
        <v>757</v>
      </c>
      <c r="AC1729" s="66">
        <f>IF(ISNA(VLOOKUP($A1729,Sheet1!$B$3:$AH$1266,Sheet1!M$1+(Sheet1!$A$1-1)*10,FALSE))=TRUE,"---",IF(VLOOKUP($A1729,Sheet1!$B$3:$AH$1266,Sheet1!M$1+(Sheet1!$A$1-1)*10,FALSE)="---","---", (ROUND(VLOOKUP($A1729,Sheet1!$B$3:$AH$1266,Sheet1!M$1+(Sheet1!$A$1-1)*10,FALSE),IF(VLOOKUP($A1729,Sheet1!$B$3:$AH$1266,Sheet1!M$1+(Sheet1!$A$1-1)*10,FALSE)&gt;99999,-3,IF(VLOOKUP($A1729,Sheet1!$B$3:$AH$1266,Sheet1!M$1+(Sheet1!$A$1-1)*10,FALSE)&gt;9999,-2,IF(VLOOKUP($A1729,Sheet1!$B$3:$AH$1266,Sheet1!M$1+(Sheet1!$A$1-1)*10,FALSE)&gt;999,-1,0)))))))</f>
        <v>846</v>
      </c>
      <c r="AD1729" s="66">
        <f>IF(ISNA(VLOOKUP($A1729,Sheet1!$B$3:$AH$1266,Sheet1!N$1+(Sheet1!$A$1-1)*10,FALSE))=TRUE,"---",IF(VLOOKUP($A1729,Sheet1!$B$3:$AH$1266,Sheet1!N$1+(Sheet1!$A$1-1)*10,FALSE)="---","---", (ROUND(VLOOKUP($A1729,Sheet1!$B$3:$AH$1266,Sheet1!N$1+(Sheet1!$A$1-1)*10,FALSE),IF(VLOOKUP($A1729,Sheet1!$B$3:$AH$1266,Sheet1!N$1+(Sheet1!$A$1-1)*10,FALSE)&gt;99999,-3,IF(VLOOKUP($A1729,Sheet1!$B$3:$AH$1266,Sheet1!N$1+(Sheet1!$A$1-1)*10,FALSE)&gt;9999,-2,IF(VLOOKUP($A1729,Sheet1!$B$3:$AH$1266,Sheet1!N$1+(Sheet1!$A$1-1)*10,FALSE)&gt;999,-1,0)))))))</f>
        <v>964</v>
      </c>
    </row>
    <row r="1730" spans="1:30" ht="25.5" customHeight="1" x14ac:dyDescent="0.25">
      <c r="A1730" s="125" t="s">
        <v>2534</v>
      </c>
      <c r="B1730" s="126" t="s">
        <v>2535</v>
      </c>
      <c r="C1730" s="125">
        <v>425340</v>
      </c>
      <c r="D1730" s="125">
        <v>761807</v>
      </c>
      <c r="E1730" s="70" t="s">
        <v>3041</v>
      </c>
      <c r="F1730" s="52" t="s">
        <v>4924</v>
      </c>
      <c r="G1730" s="127" t="s">
        <v>31</v>
      </c>
      <c r="H1730" s="128">
        <v>5.84</v>
      </c>
      <c r="I1730" s="112">
        <v>30432</v>
      </c>
      <c r="J1730" s="113">
        <v>3.64</v>
      </c>
      <c r="K1730" s="114" t="s">
        <v>4405</v>
      </c>
      <c r="L1730" s="149">
        <v>100</v>
      </c>
      <c r="M1730" s="116">
        <v>17.100000000000001</v>
      </c>
      <c r="N1730" s="114" t="s">
        <v>4405</v>
      </c>
      <c r="O1730" s="68" t="str">
        <f t="shared" si="59"/>
        <v>&gt;50</v>
      </c>
      <c r="P1730" s="68">
        <f>IF(O1730&lt;&gt;"",VLOOKUP($A1730,Sheet4!$A$2:$O$1309,14,FALSE)*100,"")</f>
        <v>9.1689758006314079</v>
      </c>
      <c r="Q1730" s="68">
        <f>IF(P1730&lt;&gt;"",VLOOKUP($A1730,Sheet4!$A$2:$O$1309,15,FALSE)*100,"")</f>
        <v>61.014473309809922</v>
      </c>
      <c r="R1730" s="74" t="str">
        <f>IF(O1730="&lt;0.2","&gt;500",IF(O1730="&gt;50","&lt;2",IF(ISERR(1/O1730*100),"",IF(AND((1/O1730*100)&gt;=2,(1/O1730*100)&lt;=10),MROUND(1/O1730*100,1),IF(AND((1/O1730*100)&gt;=10,(1/O1730*100)&lt;=50),MROUND(1/O1730*100,5),IF(AND((1/O1730*100)&gt;=50,(1/O1730*100)&lt;=104),MROUND(1/O1730*100,10),IF(AND((1/O1730*100)&gt;=104,(1/O1730*100)&lt;=110),"100",IF(AND((1/O1730*100)&gt;=110,(1/O1730*100)&lt;=180),"&gt;100, &lt;200",IF(AND((1/O1730*100)&gt;=180,(1/O1730*100)&lt;=220),"200",IF(AND((1/O1730*100)&gt;=220,(1/O1730*100)&lt;=450),"&gt;200,  &lt;500","500"))))))))))</f>
        <v>&lt;2</v>
      </c>
      <c r="S1730" s="64" t="s">
        <v>4368</v>
      </c>
      <c r="T1730" s="64" t="str">
        <f>IF(ISNA(VLOOKUP(A1730,Sheet1!B$3:C$1266,2,FALSE)=TRUE),"NC",VLOOKUP(A1730,Sheet1!B$3:C$1266,2,FALSE))</f>
        <v>Rural</v>
      </c>
      <c r="U1730" s="65">
        <f>IF(ISNA(VLOOKUP($A1730,Sheet1!$B$3:$AH$1266,Sheet1!E$1+(Sheet1!$A$1-1)*10,FALSE))=TRUE,"---",IF(VLOOKUP($A1730,Sheet1!$B$3:$AH$1266,Sheet1!E$1+(Sheet1!$A$1-1)*10,FALSE)="---","---", (ROUND(VLOOKUP($A1730,Sheet1!$B$3:$AH$1266,Sheet1!E$1+(Sheet1!$A$1-1)*10,FALSE),IF(VLOOKUP($A1730,Sheet1!$B$3:$AH$1266,Sheet1!E$1+(Sheet1!$A$1-1)*10,FALSE)&gt;99999,-3,IF(VLOOKUP($A1730,Sheet1!$B$3:$AH$1266,Sheet1!E$1+(Sheet1!$A$1-1)*10,FALSE)&gt;9999,-2,IF(VLOOKUP($A1730,Sheet1!$B$3:$AH$1266,Sheet1!E$1+(Sheet1!$A$1-1)*10,FALSE)&gt;999,-1,0)))))))</f>
        <v>135</v>
      </c>
      <c r="V1730" s="65">
        <f>IF(ISNA(VLOOKUP($A1730,Sheet1!$B$3:$AH$1266,Sheet1!F$1+(Sheet1!$A$1-1)*10,FALSE))=TRUE,"---",IF(VLOOKUP($A1730,Sheet1!$B$3:$AH$1266,Sheet1!F$1+(Sheet1!$A$1-1)*10,FALSE)="---","---", (ROUND(VLOOKUP($A1730,Sheet1!$B$3:$AH$1266,Sheet1!F$1+(Sheet1!$A$1-1)*10,FALSE),IF(VLOOKUP($A1730,Sheet1!$B$3:$AH$1266,Sheet1!F$1+(Sheet1!$A$1-1)*10,FALSE)&gt;99999,-3,IF(VLOOKUP($A1730,Sheet1!$B$3:$AH$1266,Sheet1!F$1+(Sheet1!$A$1-1)*10,FALSE)&gt;9999,-2,IF(VLOOKUP($A1730,Sheet1!$B$3:$AH$1266,Sheet1!F$1+(Sheet1!$A$1-1)*10,FALSE)&gt;999,-1,0)))))))</f>
        <v>163</v>
      </c>
      <c r="W1730" s="65">
        <f>IF(ISNA(VLOOKUP($A1730,Sheet1!$B$3:$AH$1266,Sheet1!G$1+(Sheet1!$A$1-1)*10,FALSE))=TRUE,"---",IF(VLOOKUP($A1730,Sheet1!$B$3:$AH$1266,Sheet1!G$1+(Sheet1!$A$1-1)*10,FALSE)="---","---", (ROUND(VLOOKUP($A1730,Sheet1!$B$3:$AH$1266,Sheet1!G$1+(Sheet1!$A$1-1)*10,FALSE),IF(VLOOKUP($A1730,Sheet1!$B$3:$AH$1266,Sheet1!G$1+(Sheet1!$A$1-1)*10,FALSE)&gt;99999,-3,IF(VLOOKUP($A1730,Sheet1!$B$3:$AH$1266,Sheet1!G$1+(Sheet1!$A$1-1)*10,FALSE)&gt;9999,-2,IF(VLOOKUP($A1730,Sheet1!$B$3:$AH$1266,Sheet1!G$1+(Sheet1!$A$1-1)*10,FALSE)&gt;999,-1,0)))))))</f>
        <v>199</v>
      </c>
      <c r="X1730" s="65">
        <f>IF(ISNA(VLOOKUP($A1730,Sheet1!$B$3:$AH$1266,Sheet1!H$1+(Sheet1!$A$1-1)*10,FALSE))=TRUE,"---",IF(VLOOKUP($A1730,Sheet1!$B$3:$AH$1266,Sheet1!H$1+(Sheet1!$A$1-1)*10,FALSE)="---","---", (ROUND(VLOOKUP($A1730,Sheet1!$B$3:$AH$1266,Sheet1!H$1+(Sheet1!$A$1-1)*10,FALSE),IF(VLOOKUP($A1730,Sheet1!$B$3:$AH$1266,Sheet1!H$1+(Sheet1!$A$1-1)*10,FALSE)&gt;99999,-3,IF(VLOOKUP($A1730,Sheet1!$B$3:$AH$1266,Sheet1!H$1+(Sheet1!$A$1-1)*10,FALSE)&gt;9999,-2,IF(VLOOKUP($A1730,Sheet1!$B$3:$AH$1266,Sheet1!H$1+(Sheet1!$A$1-1)*10,FALSE)&gt;999,-1,0)))))))</f>
        <v>291</v>
      </c>
      <c r="Y1730" s="65">
        <f>IF(ISNA(VLOOKUP($A1730,Sheet1!$B$3:$AH$1266,Sheet1!I$1+(Sheet1!$A$1-1)*10,FALSE))=TRUE,"---",IF(VLOOKUP($A1730,Sheet1!$B$3:$AH$1266,Sheet1!I$1+(Sheet1!$A$1-1)*10,FALSE)="---","---", (ROUND(VLOOKUP($A1730,Sheet1!$B$3:$AH$1266,Sheet1!I$1+(Sheet1!$A$1-1)*10,FALSE),IF(VLOOKUP($A1730,Sheet1!$B$3:$AH$1266,Sheet1!I$1+(Sheet1!$A$1-1)*10,FALSE)&gt;99999,-3,IF(VLOOKUP($A1730,Sheet1!$B$3:$AH$1266,Sheet1!I$1+(Sheet1!$A$1-1)*10,FALSE)&gt;9999,-2,IF(VLOOKUP($A1730,Sheet1!$B$3:$AH$1266,Sheet1!I$1+(Sheet1!$A$1-1)*10,FALSE)&gt;999,-1,0)))))))</f>
        <v>352</v>
      </c>
      <c r="Z1730" s="65">
        <f>IF(ISNA(VLOOKUP($A1730,Sheet1!$B$3:$AH$1266,Sheet1!J$1+(Sheet1!$A$1-1)*10,FALSE))=TRUE,"---",IF(VLOOKUP($A1730,Sheet1!$B$3:$AH$1266,Sheet1!J$1+(Sheet1!$A$1-1)*10,FALSE)="---","---", (ROUND(VLOOKUP($A1730,Sheet1!$B$3:$AH$1266,Sheet1!J$1+(Sheet1!$A$1-1)*10,FALSE),IF(VLOOKUP($A1730,Sheet1!$B$3:$AH$1266,Sheet1!J$1+(Sheet1!$A$1-1)*10,FALSE)&gt;99999,-3,IF(VLOOKUP($A1730,Sheet1!$B$3:$AH$1266,Sheet1!J$1+(Sheet1!$A$1-1)*10,FALSE)&gt;9999,-2,IF(VLOOKUP($A1730,Sheet1!$B$3:$AH$1266,Sheet1!J$1+(Sheet1!$A$1-1)*10,FALSE)&gt;999,-1,0)))))))</f>
        <v>432</v>
      </c>
      <c r="AA1730" s="65">
        <f>IF(ISNA(VLOOKUP($A1730,Sheet1!$B$3:$AH$1266,Sheet1!K$1+(Sheet1!$A$1-1)*10,FALSE))=TRUE,"---",IF(VLOOKUP($A1730,Sheet1!$B$3:$AH$1266,Sheet1!K$1+(Sheet1!$A$1-1)*10,FALSE)="---","---", (ROUND(VLOOKUP($A1730,Sheet1!$B$3:$AH$1266,Sheet1!K$1+(Sheet1!$A$1-1)*10,FALSE),IF(VLOOKUP($A1730,Sheet1!$B$3:$AH$1266,Sheet1!K$1+(Sheet1!$A$1-1)*10,FALSE)&gt;99999,-3,IF(VLOOKUP($A1730,Sheet1!$B$3:$AH$1266,Sheet1!K$1+(Sheet1!$A$1-1)*10,FALSE)&gt;9999,-2,IF(VLOOKUP($A1730,Sheet1!$B$3:$AH$1266,Sheet1!K$1+(Sheet1!$A$1-1)*10,FALSE)&gt;999,-1,0)))))))</f>
        <v>491</v>
      </c>
      <c r="AB1730" s="65">
        <f>IF(ISNA(VLOOKUP($A1730,Sheet1!$B$3:$AH$1266,Sheet1!L$1+(Sheet1!$A$1-1)*10,FALSE))=TRUE,"---",IF(VLOOKUP($A1730,Sheet1!$B$3:$AH$1266,Sheet1!L$1+(Sheet1!$A$1-1)*10,FALSE)="---","---", (ROUND(VLOOKUP($A1730,Sheet1!$B$3:$AH$1266,Sheet1!L$1+(Sheet1!$A$1-1)*10,FALSE),IF(VLOOKUP($A1730,Sheet1!$B$3:$AH$1266,Sheet1!L$1+(Sheet1!$A$1-1)*10,FALSE)&gt;99999,-3,IF(VLOOKUP($A1730,Sheet1!$B$3:$AH$1266,Sheet1!L$1+(Sheet1!$A$1-1)*10,FALSE)&gt;9999,-2,IF(VLOOKUP($A1730,Sheet1!$B$3:$AH$1266,Sheet1!L$1+(Sheet1!$A$1-1)*10,FALSE)&gt;999,-1,0)))))))</f>
        <v>549</v>
      </c>
      <c r="AC1730" s="65">
        <f>IF(ISNA(VLOOKUP($A1730,Sheet1!$B$3:$AH$1266,Sheet1!M$1+(Sheet1!$A$1-1)*10,FALSE))=TRUE,"---",IF(VLOOKUP($A1730,Sheet1!$B$3:$AH$1266,Sheet1!M$1+(Sheet1!$A$1-1)*10,FALSE)="---","---", (ROUND(VLOOKUP($A1730,Sheet1!$B$3:$AH$1266,Sheet1!M$1+(Sheet1!$A$1-1)*10,FALSE),IF(VLOOKUP($A1730,Sheet1!$B$3:$AH$1266,Sheet1!M$1+(Sheet1!$A$1-1)*10,FALSE)&gt;99999,-3,IF(VLOOKUP($A1730,Sheet1!$B$3:$AH$1266,Sheet1!M$1+(Sheet1!$A$1-1)*10,FALSE)&gt;9999,-2,IF(VLOOKUP($A1730,Sheet1!$B$3:$AH$1266,Sheet1!M$1+(Sheet1!$A$1-1)*10,FALSE)&gt;999,-1,0)))))))</f>
        <v>610</v>
      </c>
      <c r="AD1730" s="65">
        <f>IF(ISNA(VLOOKUP($A1730,Sheet1!$B$3:$AH$1266,Sheet1!N$1+(Sheet1!$A$1-1)*10,FALSE))=TRUE,"---",IF(VLOOKUP($A1730,Sheet1!$B$3:$AH$1266,Sheet1!N$1+(Sheet1!$A$1-1)*10,FALSE)="---","---", (ROUND(VLOOKUP($A1730,Sheet1!$B$3:$AH$1266,Sheet1!N$1+(Sheet1!$A$1-1)*10,FALSE),IF(VLOOKUP($A1730,Sheet1!$B$3:$AH$1266,Sheet1!N$1+(Sheet1!$A$1-1)*10,FALSE)&gt;99999,-3,IF(VLOOKUP($A1730,Sheet1!$B$3:$AH$1266,Sheet1!N$1+(Sheet1!$A$1-1)*10,FALSE)&gt;9999,-2,IF(VLOOKUP($A1730,Sheet1!$B$3:$AH$1266,Sheet1!N$1+(Sheet1!$A$1-1)*10,FALSE)&gt;999,-1,0)))))))</f>
        <v>688</v>
      </c>
    </row>
    <row r="1731" spans="1:30" ht="25.5" customHeight="1" x14ac:dyDescent="0.25">
      <c r="A1731" s="133" t="s">
        <v>2536</v>
      </c>
      <c r="B1731" s="141" t="s">
        <v>2537</v>
      </c>
      <c r="C1731" s="133">
        <v>425515</v>
      </c>
      <c r="D1731" s="133">
        <v>761946</v>
      </c>
      <c r="E1731" s="67" t="s">
        <v>3041</v>
      </c>
      <c r="F1731" s="117" t="s">
        <v>4896</v>
      </c>
      <c r="G1731" s="118" t="s">
        <v>31</v>
      </c>
      <c r="H1731" s="136">
        <v>45.1</v>
      </c>
      <c r="I1731" s="119">
        <v>26473</v>
      </c>
      <c r="J1731" s="124">
        <v>8.65</v>
      </c>
      <c r="K1731" s="121" t="s">
        <v>4405</v>
      </c>
      <c r="L1731" s="122">
        <v>1030</v>
      </c>
      <c r="M1731" s="123">
        <v>22.8</v>
      </c>
      <c r="N1731" s="118" t="s">
        <v>152</v>
      </c>
      <c r="O1731" s="71">
        <f t="shared" si="59"/>
        <v>0.2</v>
      </c>
      <c r="P1731" s="71">
        <f>IF(O1731&lt;&gt;"",VLOOKUP($A1731,Sheet4!$A$2:$O$1309,14,FALSE)*100,"")</f>
        <v>0.38801471001502774</v>
      </c>
      <c r="Q1731" s="71">
        <f>IF(P1731&lt;&gt;"",VLOOKUP($A1731,Sheet4!$A$2:$O$1309,15,FALSE)*100,"")</f>
        <v>3.7364103101100277</v>
      </c>
      <c r="R1731" s="73" t="str">
        <f>IF(O1731="&lt;0.2","&gt;500",IF(O1731="&gt;50","&lt;2",IF(ISERR(1/O1731*100),"",IF(AND((1/O1731*100)&gt;=2,(1/O1731*100)&lt;=10),MROUND(1/O1731*100,1),IF(AND((1/O1731*100)&gt;=10,(1/O1731*100)&lt;=50),MROUND(1/O1731*100,5),IF(AND((1/O1731*100)&gt;=50,(1/O1731*100)&lt;=104),MROUND(1/O1731*100,10),IF(AND((1/O1731*100)&gt;=104,(1/O1731*100)&lt;=110),"100",IF(AND((1/O1731*100)&gt;=110,(1/O1731*100)&lt;=180),"&gt;100, &lt;200",IF(AND((1/O1731*100)&gt;=180,(1/O1731*100)&lt;=220),"200",IF(AND((1/O1731*100)&gt;=220,(1/O1731*100)&lt;=450),"&gt;200,  &lt;500","500"))))))))))</f>
        <v>500</v>
      </c>
      <c r="S1731" s="63" t="s">
        <v>4368</v>
      </c>
      <c r="T1731" s="63" t="str">
        <f>IF(ISNA(VLOOKUP(A1731,Sheet1!B$3:C$1266,2,FALSE)=TRUE),"NC",VLOOKUP(A1731,Sheet1!B$3:C$1266,2,FALSE))</f>
        <v>Regulated</v>
      </c>
      <c r="U1731" s="66">
        <f>IF(ISNA(VLOOKUP($A1731,Sheet1!$B$3:$AH$1266,Sheet1!E$1+(Sheet1!$A$1-1)*10,FALSE))=TRUE,"---",IF(VLOOKUP($A1731,Sheet1!$B$3:$AH$1266,Sheet1!E$1+(Sheet1!$A$1-1)*10,FALSE)="---","---", (ROUND(VLOOKUP($A1731,Sheet1!$B$3:$AH$1266,Sheet1!E$1+(Sheet1!$A$1-1)*10,FALSE),IF(VLOOKUP($A1731,Sheet1!$B$3:$AH$1266,Sheet1!E$1+(Sheet1!$A$1-1)*10,FALSE)&gt;99999,-3,IF(VLOOKUP($A1731,Sheet1!$B$3:$AH$1266,Sheet1!E$1+(Sheet1!$A$1-1)*10,FALSE)&gt;9999,-2,IF(VLOOKUP($A1731,Sheet1!$B$3:$AH$1266,Sheet1!E$1+(Sheet1!$A$1-1)*10,FALSE)&gt;999,-1,0)))))))</f>
        <v>192</v>
      </c>
      <c r="V1731" s="66">
        <f>IF(ISNA(VLOOKUP($A1731,Sheet1!$B$3:$AH$1266,Sheet1!F$1+(Sheet1!$A$1-1)*10,FALSE))=TRUE,"---",IF(VLOOKUP($A1731,Sheet1!$B$3:$AH$1266,Sheet1!F$1+(Sheet1!$A$1-1)*10,FALSE)="---","---", (ROUND(VLOOKUP($A1731,Sheet1!$B$3:$AH$1266,Sheet1!F$1+(Sheet1!$A$1-1)*10,FALSE),IF(VLOOKUP($A1731,Sheet1!$B$3:$AH$1266,Sheet1!F$1+(Sheet1!$A$1-1)*10,FALSE)&gt;99999,-3,IF(VLOOKUP($A1731,Sheet1!$B$3:$AH$1266,Sheet1!F$1+(Sheet1!$A$1-1)*10,FALSE)&gt;9999,-2,IF(VLOOKUP($A1731,Sheet1!$B$3:$AH$1266,Sheet1!F$1+(Sheet1!$A$1-1)*10,FALSE)&gt;999,-1,0)))))))</f>
        <v>250</v>
      </c>
      <c r="W1731" s="66">
        <f>IF(ISNA(VLOOKUP($A1731,Sheet1!$B$3:$AH$1266,Sheet1!G$1+(Sheet1!$A$1-1)*10,FALSE))=TRUE,"---",IF(VLOOKUP($A1731,Sheet1!$B$3:$AH$1266,Sheet1!G$1+(Sheet1!$A$1-1)*10,FALSE)="---","---", (ROUND(VLOOKUP($A1731,Sheet1!$B$3:$AH$1266,Sheet1!G$1+(Sheet1!$A$1-1)*10,FALSE),IF(VLOOKUP($A1731,Sheet1!$B$3:$AH$1266,Sheet1!G$1+(Sheet1!$A$1-1)*10,FALSE)&gt;99999,-3,IF(VLOOKUP($A1731,Sheet1!$B$3:$AH$1266,Sheet1!G$1+(Sheet1!$A$1-1)*10,FALSE)&gt;9999,-2,IF(VLOOKUP($A1731,Sheet1!$B$3:$AH$1266,Sheet1!G$1+(Sheet1!$A$1-1)*10,FALSE)&gt;999,-1,0)))))))</f>
        <v>322</v>
      </c>
      <c r="X1731" s="66">
        <f>IF(ISNA(VLOOKUP($A1731,Sheet1!$B$3:$AH$1266,Sheet1!H$1+(Sheet1!$A$1-1)*10,FALSE))=TRUE,"---",IF(VLOOKUP($A1731,Sheet1!$B$3:$AH$1266,Sheet1!H$1+(Sheet1!$A$1-1)*10,FALSE)="---","---", (ROUND(VLOOKUP($A1731,Sheet1!$B$3:$AH$1266,Sheet1!H$1+(Sheet1!$A$1-1)*10,FALSE),IF(VLOOKUP($A1731,Sheet1!$B$3:$AH$1266,Sheet1!H$1+(Sheet1!$A$1-1)*10,FALSE)&gt;99999,-3,IF(VLOOKUP($A1731,Sheet1!$B$3:$AH$1266,Sheet1!H$1+(Sheet1!$A$1-1)*10,FALSE)&gt;9999,-2,IF(VLOOKUP($A1731,Sheet1!$B$3:$AH$1266,Sheet1!H$1+(Sheet1!$A$1-1)*10,FALSE)&gt;999,-1,0)))))))</f>
        <v>494</v>
      </c>
      <c r="Y1731" s="66">
        <f>IF(ISNA(VLOOKUP($A1731,Sheet1!$B$3:$AH$1266,Sheet1!I$1+(Sheet1!$A$1-1)*10,FALSE))=TRUE,"---",IF(VLOOKUP($A1731,Sheet1!$B$3:$AH$1266,Sheet1!I$1+(Sheet1!$A$1-1)*10,FALSE)="---","---", (ROUND(VLOOKUP($A1731,Sheet1!$B$3:$AH$1266,Sheet1!I$1+(Sheet1!$A$1-1)*10,FALSE),IF(VLOOKUP($A1731,Sheet1!$B$3:$AH$1266,Sheet1!I$1+(Sheet1!$A$1-1)*10,FALSE)&gt;99999,-3,IF(VLOOKUP($A1731,Sheet1!$B$3:$AH$1266,Sheet1!I$1+(Sheet1!$A$1-1)*10,FALSE)&gt;9999,-2,IF(VLOOKUP($A1731,Sheet1!$B$3:$AH$1266,Sheet1!I$1+(Sheet1!$A$1-1)*10,FALSE)&gt;999,-1,0)))))))</f>
        <v>597</v>
      </c>
      <c r="Z1731" s="66">
        <f>IF(ISNA(VLOOKUP($A1731,Sheet1!$B$3:$AH$1266,Sheet1!J$1+(Sheet1!$A$1-1)*10,FALSE))=TRUE,"---",IF(VLOOKUP($A1731,Sheet1!$B$3:$AH$1266,Sheet1!J$1+(Sheet1!$A$1-1)*10,FALSE)="---","---", (ROUND(VLOOKUP($A1731,Sheet1!$B$3:$AH$1266,Sheet1!J$1+(Sheet1!$A$1-1)*10,FALSE),IF(VLOOKUP($A1731,Sheet1!$B$3:$AH$1266,Sheet1!J$1+(Sheet1!$A$1-1)*10,FALSE)&gt;99999,-3,IF(VLOOKUP($A1731,Sheet1!$B$3:$AH$1266,Sheet1!J$1+(Sheet1!$A$1-1)*10,FALSE)&gt;9999,-2,IF(VLOOKUP($A1731,Sheet1!$B$3:$AH$1266,Sheet1!J$1+(Sheet1!$A$1-1)*10,FALSE)&gt;999,-1,0)))))))</f>
        <v>714</v>
      </c>
      <c r="AA1731" s="66">
        <f>IF(ISNA(VLOOKUP($A1731,Sheet1!$B$3:$AH$1266,Sheet1!K$1+(Sheet1!$A$1-1)*10,FALSE))=TRUE,"---",IF(VLOOKUP($A1731,Sheet1!$B$3:$AH$1266,Sheet1!K$1+(Sheet1!$A$1-1)*10,FALSE)="---","---", (ROUND(VLOOKUP($A1731,Sheet1!$B$3:$AH$1266,Sheet1!K$1+(Sheet1!$A$1-1)*10,FALSE),IF(VLOOKUP($A1731,Sheet1!$B$3:$AH$1266,Sheet1!K$1+(Sheet1!$A$1-1)*10,FALSE)&gt;99999,-3,IF(VLOOKUP($A1731,Sheet1!$B$3:$AH$1266,Sheet1!K$1+(Sheet1!$A$1-1)*10,FALSE)&gt;9999,-2,IF(VLOOKUP($A1731,Sheet1!$B$3:$AH$1266,Sheet1!K$1+(Sheet1!$A$1-1)*10,FALSE)&gt;999,-1,0)))))))</f>
        <v>792</v>
      </c>
      <c r="AB1731" s="66">
        <f>IF(ISNA(VLOOKUP($A1731,Sheet1!$B$3:$AH$1266,Sheet1!L$1+(Sheet1!$A$1-1)*10,FALSE))=TRUE,"---",IF(VLOOKUP($A1731,Sheet1!$B$3:$AH$1266,Sheet1!L$1+(Sheet1!$A$1-1)*10,FALSE)="---","---", (ROUND(VLOOKUP($A1731,Sheet1!$B$3:$AH$1266,Sheet1!L$1+(Sheet1!$A$1-1)*10,FALSE),IF(VLOOKUP($A1731,Sheet1!$B$3:$AH$1266,Sheet1!L$1+(Sheet1!$A$1-1)*10,FALSE)&gt;99999,-3,IF(VLOOKUP($A1731,Sheet1!$B$3:$AH$1266,Sheet1!L$1+(Sheet1!$A$1-1)*10,FALSE)&gt;9999,-2,IF(VLOOKUP($A1731,Sheet1!$B$3:$AH$1266,Sheet1!L$1+(Sheet1!$A$1-1)*10,FALSE)&gt;999,-1,0)))))))</f>
        <v>862</v>
      </c>
      <c r="AC1731" s="66">
        <f>IF(ISNA(VLOOKUP($A1731,Sheet1!$B$3:$AH$1266,Sheet1!M$1+(Sheet1!$A$1-1)*10,FALSE))=TRUE,"---",IF(VLOOKUP($A1731,Sheet1!$B$3:$AH$1266,Sheet1!M$1+(Sheet1!$A$1-1)*10,FALSE)="---","---", (ROUND(VLOOKUP($A1731,Sheet1!$B$3:$AH$1266,Sheet1!M$1+(Sheet1!$A$1-1)*10,FALSE),IF(VLOOKUP($A1731,Sheet1!$B$3:$AH$1266,Sheet1!M$1+(Sheet1!$A$1-1)*10,FALSE)&gt;99999,-3,IF(VLOOKUP($A1731,Sheet1!$B$3:$AH$1266,Sheet1!M$1+(Sheet1!$A$1-1)*10,FALSE)&gt;9999,-2,IF(VLOOKUP($A1731,Sheet1!$B$3:$AH$1266,Sheet1!M$1+(Sheet1!$A$1-1)*10,FALSE)&gt;999,-1,0)))))))</f>
        <v>925</v>
      </c>
      <c r="AD1731" s="66">
        <f>IF(ISNA(VLOOKUP($A1731,Sheet1!$B$3:$AH$1266,Sheet1!N$1+(Sheet1!$A$1-1)*10,FALSE))=TRUE,"---",IF(VLOOKUP($A1731,Sheet1!$B$3:$AH$1266,Sheet1!N$1+(Sheet1!$A$1-1)*10,FALSE)="---","---", (ROUND(VLOOKUP($A1731,Sheet1!$B$3:$AH$1266,Sheet1!N$1+(Sheet1!$A$1-1)*10,FALSE),IF(VLOOKUP($A1731,Sheet1!$B$3:$AH$1266,Sheet1!N$1+(Sheet1!$A$1-1)*10,FALSE)&gt;99999,-3,IF(VLOOKUP($A1731,Sheet1!$B$3:$AH$1266,Sheet1!N$1+(Sheet1!$A$1-1)*10,FALSE)&gt;9999,-2,IF(VLOOKUP($A1731,Sheet1!$B$3:$AH$1266,Sheet1!N$1+(Sheet1!$A$1-1)*10,FALSE)&gt;999,-1,0)))))))</f>
        <v>1000</v>
      </c>
    </row>
    <row r="1732" spans="1:30" ht="25.5" customHeight="1" x14ac:dyDescent="0.25">
      <c r="A1732" s="125" t="s">
        <v>2538</v>
      </c>
      <c r="B1732" s="126" t="s">
        <v>2539</v>
      </c>
      <c r="C1732" s="125">
        <v>425539</v>
      </c>
      <c r="D1732" s="125">
        <v>761935</v>
      </c>
      <c r="E1732" s="70" t="s">
        <v>3041</v>
      </c>
      <c r="F1732" s="139" t="s">
        <v>4405</v>
      </c>
      <c r="G1732" s="127" t="s">
        <v>160</v>
      </c>
      <c r="H1732" s="128">
        <v>1.01</v>
      </c>
      <c r="I1732" s="112">
        <v>19847</v>
      </c>
      <c r="J1732" s="140" t="s">
        <v>4405</v>
      </c>
      <c r="K1732" s="127" t="s">
        <v>17</v>
      </c>
      <c r="L1732" s="115">
        <v>291</v>
      </c>
      <c r="M1732" s="116">
        <v>288</v>
      </c>
      <c r="N1732" s="127" t="s">
        <v>199</v>
      </c>
      <c r="O1732" s="68" t="str">
        <f t="shared" si="59"/>
        <v>&lt;0.2</v>
      </c>
      <c r="P1732" s="68">
        <f>IF(O1732&lt;&gt;"",VLOOKUP($A1732,Sheet4!$A$2:$O$1309,14,FALSE)*100,"")</f>
        <v>3.2676322132066393</v>
      </c>
      <c r="Q1732" s="68">
        <f>IF(P1732&lt;&gt;"",VLOOKUP($A1732,Sheet4!$A$2:$O$1309,15,FALSE)*100,"")</f>
        <v>27.776967100777551</v>
      </c>
      <c r="R1732" s="74" t="str">
        <f>IF(O1732="&lt;0.2","&gt;500",IF(O1732="&gt;50","&lt;2",IF(ISERR(1/O1732*100),"",IF(AND((1/O1732*100)&gt;=2,(1/O1732*100)&lt;=10),MROUND(1/O1732*100,1),IF(AND((1/O1732*100)&gt;=10,(1/O1732*100)&lt;=50),MROUND(1/O1732*100,5),IF(AND((1/O1732*100)&gt;=50,(1/O1732*100)&lt;=104),MROUND(1/O1732*100,10),IF(AND((1/O1732*100)&gt;=104,(1/O1732*100)&lt;=110),"100",IF(AND((1/O1732*100)&gt;=110,(1/O1732*100)&lt;=180),"&gt;100, &lt;200",IF(AND((1/O1732*100)&gt;=180,(1/O1732*100)&lt;=220),"200",IF(AND((1/O1732*100)&gt;=220,(1/O1732*100)&lt;=450),"&gt;200,  &lt;500","500"))))))))))</f>
        <v>&gt;500</v>
      </c>
      <c r="S1732" s="64" t="s">
        <v>4368</v>
      </c>
      <c r="T1732" s="64" t="str">
        <f>IF(ISNA(VLOOKUP(A1732,Sheet1!B$3:C$1266,2,FALSE)=TRUE),"NC",VLOOKUP(A1732,Sheet1!B$3:C$1266,2,FALSE))</f>
        <v>Rural</v>
      </c>
      <c r="U1732" s="65">
        <f>IF(ISNA(VLOOKUP($A1732,Sheet1!$B$3:$AH$1266,Sheet1!E$1+(Sheet1!$A$1-1)*10,FALSE))=TRUE,"---",IF(VLOOKUP($A1732,Sheet1!$B$3:$AH$1266,Sheet1!E$1+(Sheet1!$A$1-1)*10,FALSE)="---","---", (ROUND(VLOOKUP($A1732,Sheet1!$B$3:$AH$1266,Sheet1!E$1+(Sheet1!$A$1-1)*10,FALSE),IF(VLOOKUP($A1732,Sheet1!$B$3:$AH$1266,Sheet1!E$1+(Sheet1!$A$1-1)*10,FALSE)&gt;99999,-3,IF(VLOOKUP($A1732,Sheet1!$B$3:$AH$1266,Sheet1!E$1+(Sheet1!$A$1-1)*10,FALSE)&gt;9999,-2,IF(VLOOKUP($A1732,Sheet1!$B$3:$AH$1266,Sheet1!E$1+(Sheet1!$A$1-1)*10,FALSE)&gt;999,-1,0)))))))</f>
        <v>46</v>
      </c>
      <c r="V1732" s="65">
        <f>IF(ISNA(VLOOKUP($A1732,Sheet1!$B$3:$AH$1266,Sheet1!F$1+(Sheet1!$A$1-1)*10,FALSE))=TRUE,"---",IF(VLOOKUP($A1732,Sheet1!$B$3:$AH$1266,Sheet1!F$1+(Sheet1!$A$1-1)*10,FALSE)="---","---", (ROUND(VLOOKUP($A1732,Sheet1!$B$3:$AH$1266,Sheet1!F$1+(Sheet1!$A$1-1)*10,FALSE),IF(VLOOKUP($A1732,Sheet1!$B$3:$AH$1266,Sheet1!F$1+(Sheet1!$A$1-1)*10,FALSE)&gt;99999,-3,IF(VLOOKUP($A1732,Sheet1!$B$3:$AH$1266,Sheet1!F$1+(Sheet1!$A$1-1)*10,FALSE)&gt;9999,-2,IF(VLOOKUP($A1732,Sheet1!$B$3:$AH$1266,Sheet1!F$1+(Sheet1!$A$1-1)*10,FALSE)&gt;999,-1,0)))))))</f>
        <v>56</v>
      </c>
      <c r="W1732" s="65">
        <f>IF(ISNA(VLOOKUP($A1732,Sheet1!$B$3:$AH$1266,Sheet1!G$1+(Sheet1!$A$1-1)*10,FALSE))=TRUE,"---",IF(VLOOKUP($A1732,Sheet1!$B$3:$AH$1266,Sheet1!G$1+(Sheet1!$A$1-1)*10,FALSE)="---","---", (ROUND(VLOOKUP($A1732,Sheet1!$B$3:$AH$1266,Sheet1!G$1+(Sheet1!$A$1-1)*10,FALSE),IF(VLOOKUP($A1732,Sheet1!$B$3:$AH$1266,Sheet1!G$1+(Sheet1!$A$1-1)*10,FALSE)&gt;99999,-3,IF(VLOOKUP($A1732,Sheet1!$B$3:$AH$1266,Sheet1!G$1+(Sheet1!$A$1-1)*10,FALSE)&gt;9999,-2,IF(VLOOKUP($A1732,Sheet1!$B$3:$AH$1266,Sheet1!G$1+(Sheet1!$A$1-1)*10,FALSE)&gt;999,-1,0)))))))</f>
        <v>68</v>
      </c>
      <c r="X1732" s="65">
        <f>IF(ISNA(VLOOKUP($A1732,Sheet1!$B$3:$AH$1266,Sheet1!H$1+(Sheet1!$A$1-1)*10,FALSE))=TRUE,"---",IF(VLOOKUP($A1732,Sheet1!$B$3:$AH$1266,Sheet1!H$1+(Sheet1!$A$1-1)*10,FALSE)="---","---", (ROUND(VLOOKUP($A1732,Sheet1!$B$3:$AH$1266,Sheet1!H$1+(Sheet1!$A$1-1)*10,FALSE),IF(VLOOKUP($A1732,Sheet1!$B$3:$AH$1266,Sheet1!H$1+(Sheet1!$A$1-1)*10,FALSE)&gt;99999,-3,IF(VLOOKUP($A1732,Sheet1!$B$3:$AH$1266,Sheet1!H$1+(Sheet1!$A$1-1)*10,FALSE)&gt;9999,-2,IF(VLOOKUP($A1732,Sheet1!$B$3:$AH$1266,Sheet1!H$1+(Sheet1!$A$1-1)*10,FALSE)&gt;999,-1,0)))))))</f>
        <v>97</v>
      </c>
      <c r="Y1732" s="65">
        <f>IF(ISNA(VLOOKUP($A1732,Sheet1!$B$3:$AH$1266,Sheet1!I$1+(Sheet1!$A$1-1)*10,FALSE))=TRUE,"---",IF(VLOOKUP($A1732,Sheet1!$B$3:$AH$1266,Sheet1!I$1+(Sheet1!$A$1-1)*10,FALSE)="---","---", (ROUND(VLOOKUP($A1732,Sheet1!$B$3:$AH$1266,Sheet1!I$1+(Sheet1!$A$1-1)*10,FALSE),IF(VLOOKUP($A1732,Sheet1!$B$3:$AH$1266,Sheet1!I$1+(Sheet1!$A$1-1)*10,FALSE)&gt;99999,-3,IF(VLOOKUP($A1732,Sheet1!$B$3:$AH$1266,Sheet1!I$1+(Sheet1!$A$1-1)*10,FALSE)&gt;9999,-2,IF(VLOOKUP($A1732,Sheet1!$B$3:$AH$1266,Sheet1!I$1+(Sheet1!$A$1-1)*10,FALSE)&gt;999,-1,0)))))))</f>
        <v>115</v>
      </c>
      <c r="Z1732" s="65">
        <f>IF(ISNA(VLOOKUP($A1732,Sheet1!$B$3:$AH$1266,Sheet1!J$1+(Sheet1!$A$1-1)*10,FALSE))=TRUE,"---",IF(VLOOKUP($A1732,Sheet1!$B$3:$AH$1266,Sheet1!J$1+(Sheet1!$A$1-1)*10,FALSE)="---","---", (ROUND(VLOOKUP($A1732,Sheet1!$B$3:$AH$1266,Sheet1!J$1+(Sheet1!$A$1-1)*10,FALSE),IF(VLOOKUP($A1732,Sheet1!$B$3:$AH$1266,Sheet1!J$1+(Sheet1!$A$1-1)*10,FALSE)&gt;99999,-3,IF(VLOOKUP($A1732,Sheet1!$B$3:$AH$1266,Sheet1!J$1+(Sheet1!$A$1-1)*10,FALSE)&gt;9999,-2,IF(VLOOKUP($A1732,Sheet1!$B$3:$AH$1266,Sheet1!J$1+(Sheet1!$A$1-1)*10,FALSE)&gt;999,-1,0)))))))</f>
        <v>138</v>
      </c>
      <c r="AA1732" s="65">
        <f>IF(ISNA(VLOOKUP($A1732,Sheet1!$B$3:$AH$1266,Sheet1!K$1+(Sheet1!$A$1-1)*10,FALSE))=TRUE,"---",IF(VLOOKUP($A1732,Sheet1!$B$3:$AH$1266,Sheet1!K$1+(Sheet1!$A$1-1)*10,FALSE)="---","---", (ROUND(VLOOKUP($A1732,Sheet1!$B$3:$AH$1266,Sheet1!K$1+(Sheet1!$A$1-1)*10,FALSE),IF(VLOOKUP($A1732,Sheet1!$B$3:$AH$1266,Sheet1!K$1+(Sheet1!$A$1-1)*10,FALSE)&gt;99999,-3,IF(VLOOKUP($A1732,Sheet1!$B$3:$AH$1266,Sheet1!K$1+(Sheet1!$A$1-1)*10,FALSE)&gt;9999,-2,IF(VLOOKUP($A1732,Sheet1!$B$3:$AH$1266,Sheet1!K$1+(Sheet1!$A$1-1)*10,FALSE)&gt;999,-1,0)))))))</f>
        <v>154</v>
      </c>
      <c r="AB1732" s="65">
        <f>IF(ISNA(VLOOKUP($A1732,Sheet1!$B$3:$AH$1266,Sheet1!L$1+(Sheet1!$A$1-1)*10,FALSE))=TRUE,"---",IF(VLOOKUP($A1732,Sheet1!$B$3:$AH$1266,Sheet1!L$1+(Sheet1!$A$1-1)*10,FALSE)="---","---", (ROUND(VLOOKUP($A1732,Sheet1!$B$3:$AH$1266,Sheet1!L$1+(Sheet1!$A$1-1)*10,FALSE),IF(VLOOKUP($A1732,Sheet1!$B$3:$AH$1266,Sheet1!L$1+(Sheet1!$A$1-1)*10,FALSE)&gt;99999,-3,IF(VLOOKUP($A1732,Sheet1!$B$3:$AH$1266,Sheet1!L$1+(Sheet1!$A$1-1)*10,FALSE)&gt;9999,-2,IF(VLOOKUP($A1732,Sheet1!$B$3:$AH$1266,Sheet1!L$1+(Sheet1!$A$1-1)*10,FALSE)&gt;999,-1,0)))))))</f>
        <v>169</v>
      </c>
      <c r="AC1732" s="65">
        <f>IF(ISNA(VLOOKUP($A1732,Sheet1!$B$3:$AH$1266,Sheet1!M$1+(Sheet1!$A$1-1)*10,FALSE))=TRUE,"---",IF(VLOOKUP($A1732,Sheet1!$B$3:$AH$1266,Sheet1!M$1+(Sheet1!$A$1-1)*10,FALSE)="---","---", (ROUND(VLOOKUP($A1732,Sheet1!$B$3:$AH$1266,Sheet1!M$1+(Sheet1!$A$1-1)*10,FALSE),IF(VLOOKUP($A1732,Sheet1!$B$3:$AH$1266,Sheet1!M$1+(Sheet1!$A$1-1)*10,FALSE)&gt;99999,-3,IF(VLOOKUP($A1732,Sheet1!$B$3:$AH$1266,Sheet1!M$1+(Sheet1!$A$1-1)*10,FALSE)&gt;9999,-2,IF(VLOOKUP($A1732,Sheet1!$B$3:$AH$1266,Sheet1!M$1+(Sheet1!$A$1-1)*10,FALSE)&gt;999,-1,0)))))))</f>
        <v>185</v>
      </c>
      <c r="AD1732" s="65">
        <f>IF(ISNA(VLOOKUP($A1732,Sheet1!$B$3:$AH$1266,Sheet1!N$1+(Sheet1!$A$1-1)*10,FALSE))=TRUE,"---",IF(VLOOKUP($A1732,Sheet1!$B$3:$AH$1266,Sheet1!N$1+(Sheet1!$A$1-1)*10,FALSE)="---","---", (ROUND(VLOOKUP($A1732,Sheet1!$B$3:$AH$1266,Sheet1!N$1+(Sheet1!$A$1-1)*10,FALSE),IF(VLOOKUP($A1732,Sheet1!$B$3:$AH$1266,Sheet1!N$1+(Sheet1!$A$1-1)*10,FALSE)&gt;99999,-3,IF(VLOOKUP($A1732,Sheet1!$B$3:$AH$1266,Sheet1!N$1+(Sheet1!$A$1-1)*10,FALSE)&gt;9999,-2,IF(VLOOKUP($A1732,Sheet1!$B$3:$AH$1266,Sheet1!N$1+(Sheet1!$A$1-1)*10,FALSE)&gt;999,-1,0)))))))</f>
        <v>204</v>
      </c>
    </row>
    <row r="1733" spans="1:30" ht="25.5" customHeight="1" x14ac:dyDescent="0.25">
      <c r="A1733" s="304" t="s">
        <v>2540</v>
      </c>
      <c r="B1733" s="393" t="s">
        <v>2541</v>
      </c>
      <c r="C1733" s="304">
        <v>430221</v>
      </c>
      <c r="D1733" s="304">
        <v>761829</v>
      </c>
      <c r="E1733" s="305" t="s">
        <v>3041</v>
      </c>
      <c r="F1733" s="345" t="s">
        <v>4929</v>
      </c>
      <c r="G1733" s="402" t="s">
        <v>31</v>
      </c>
      <c r="H1733" s="348">
        <v>84.3</v>
      </c>
      <c r="I1733" s="119">
        <v>22005</v>
      </c>
      <c r="J1733" s="124">
        <v>8.25</v>
      </c>
      <c r="K1733" s="118" t="s">
        <v>20</v>
      </c>
      <c r="L1733" s="122">
        <v>2760</v>
      </c>
      <c r="M1733" s="123">
        <v>32.700000000000003</v>
      </c>
      <c r="N1733" s="118" t="s">
        <v>92</v>
      </c>
      <c r="O1733" s="71" t="str">
        <f t="shared" si="59"/>
        <v>&lt;0.2</v>
      </c>
      <c r="P1733" s="71">
        <f>IF(O1733&lt;&gt;"",VLOOKUP($A1733,Sheet4!$A$2:$O$1309,14,FALSE)*100,"")</f>
        <v>0.45576232902141411</v>
      </c>
      <c r="Q1733" s="71">
        <f>IF(P1733&lt;&gt;"",VLOOKUP($A1733,Sheet4!$A$2:$O$1309,15,FALSE)*100,"")</f>
        <v>4.3757786542545807</v>
      </c>
      <c r="R1733" s="73" t="str">
        <f>IF(O1733="&lt;0.2","&gt;500",IF(O1733="&gt;50","&lt;2",IF(ISERR(1/O1733*100),"",IF(AND((1/O1733*100)&gt;=2,(1/O1733*100)&lt;=10),MROUND(1/O1733*100,1),IF(AND((1/O1733*100)&gt;=10,(1/O1733*100)&lt;=50),MROUND(1/O1733*100,5),IF(AND((1/O1733*100)&gt;=50,(1/O1733*100)&lt;=104),MROUND(1/O1733*100,10),IF(AND((1/O1733*100)&gt;=104,(1/O1733*100)&lt;=110),"100",IF(AND((1/O1733*100)&gt;=110,(1/O1733*100)&lt;=180),"&gt;100, &lt;200",IF(AND((1/O1733*100)&gt;=180,(1/O1733*100)&lt;=220),"200",IF(AND((1/O1733*100)&gt;=220,(1/O1733*100)&lt;=450),"&gt;200,  &lt;500","500"))))))))))</f>
        <v>&gt;500</v>
      </c>
      <c r="S1733" s="357" t="s">
        <v>4368</v>
      </c>
      <c r="T1733" s="357" t="str">
        <f>IF(ISNA(VLOOKUP(A1733,Sheet1!B$3:C$1266,2,FALSE)=TRUE),"NC",VLOOKUP(A1733,Sheet1!B$3:C$1266,2,FALSE))</f>
        <v>Regulated*</v>
      </c>
      <c r="U1733" s="385">
        <f>IF(ISNA(VLOOKUP($A1733,Sheet1!$B$3:$AH$1266,Sheet1!E$1+(Sheet1!$A$1-1)*10,FALSE))=TRUE,"---",IF(VLOOKUP($A1733,Sheet1!$B$3:$AH$1266,Sheet1!E$1+(Sheet1!$A$1-1)*10,FALSE)="---","---", (ROUND(VLOOKUP($A1733,Sheet1!$B$3:$AH$1266,Sheet1!E$1+(Sheet1!$A$1-1)*10,FALSE),IF(VLOOKUP($A1733,Sheet1!$B$3:$AH$1266,Sheet1!E$1+(Sheet1!$A$1-1)*10,FALSE)&gt;99999,-3,IF(VLOOKUP($A1733,Sheet1!$B$3:$AH$1266,Sheet1!E$1+(Sheet1!$A$1-1)*10,FALSE)&gt;9999,-2,IF(VLOOKUP($A1733,Sheet1!$B$3:$AH$1266,Sheet1!E$1+(Sheet1!$A$1-1)*10,FALSE)&gt;999,-1,0)))))))</f>
        <v>703</v>
      </c>
      <c r="V1733" s="385">
        <f>IF(ISNA(VLOOKUP($A1733,Sheet1!$B$3:$AH$1266,Sheet1!F$1+(Sheet1!$A$1-1)*10,FALSE))=TRUE,"---",IF(VLOOKUP($A1733,Sheet1!$B$3:$AH$1266,Sheet1!F$1+(Sheet1!$A$1-1)*10,FALSE)="---","---", (ROUND(VLOOKUP($A1733,Sheet1!$B$3:$AH$1266,Sheet1!F$1+(Sheet1!$A$1-1)*10,FALSE),IF(VLOOKUP($A1733,Sheet1!$B$3:$AH$1266,Sheet1!F$1+(Sheet1!$A$1-1)*10,FALSE)&gt;99999,-3,IF(VLOOKUP($A1733,Sheet1!$B$3:$AH$1266,Sheet1!F$1+(Sheet1!$A$1-1)*10,FALSE)&gt;9999,-2,IF(VLOOKUP($A1733,Sheet1!$B$3:$AH$1266,Sheet1!F$1+(Sheet1!$A$1-1)*10,FALSE)&gt;999,-1,0)))))))</f>
        <v>793</v>
      </c>
      <c r="W1733" s="385">
        <f>IF(ISNA(VLOOKUP($A1733,Sheet1!$B$3:$AH$1266,Sheet1!G$1+(Sheet1!$A$1-1)*10,FALSE))=TRUE,"---",IF(VLOOKUP($A1733,Sheet1!$B$3:$AH$1266,Sheet1!G$1+(Sheet1!$A$1-1)*10,FALSE)="---","---", (ROUND(VLOOKUP($A1733,Sheet1!$B$3:$AH$1266,Sheet1!G$1+(Sheet1!$A$1-1)*10,FALSE),IF(VLOOKUP($A1733,Sheet1!$B$3:$AH$1266,Sheet1!G$1+(Sheet1!$A$1-1)*10,FALSE)&gt;99999,-3,IF(VLOOKUP($A1733,Sheet1!$B$3:$AH$1266,Sheet1!G$1+(Sheet1!$A$1-1)*10,FALSE)&gt;9999,-2,IF(VLOOKUP($A1733,Sheet1!$B$3:$AH$1266,Sheet1!G$1+(Sheet1!$A$1-1)*10,FALSE)&gt;999,-1,0)))))))</f>
        <v>903</v>
      </c>
      <c r="X1733" s="385">
        <f>IF(ISNA(VLOOKUP($A1733,Sheet1!$B$3:$AH$1266,Sheet1!H$1+(Sheet1!$A$1-1)*10,FALSE))=TRUE,"---",IF(VLOOKUP($A1733,Sheet1!$B$3:$AH$1266,Sheet1!H$1+(Sheet1!$A$1-1)*10,FALSE)="---","---", (ROUND(VLOOKUP($A1733,Sheet1!$B$3:$AH$1266,Sheet1!H$1+(Sheet1!$A$1-1)*10,FALSE),IF(VLOOKUP($A1733,Sheet1!$B$3:$AH$1266,Sheet1!H$1+(Sheet1!$A$1-1)*10,FALSE)&gt;99999,-3,IF(VLOOKUP($A1733,Sheet1!$B$3:$AH$1266,Sheet1!H$1+(Sheet1!$A$1-1)*10,FALSE)&gt;9999,-2,IF(VLOOKUP($A1733,Sheet1!$B$3:$AH$1266,Sheet1!H$1+(Sheet1!$A$1-1)*10,FALSE)&gt;999,-1,0)))))))</f>
        <v>1170</v>
      </c>
      <c r="Y1733" s="385">
        <f>IF(ISNA(VLOOKUP($A1733,Sheet1!$B$3:$AH$1266,Sheet1!I$1+(Sheet1!$A$1-1)*10,FALSE))=TRUE,"---",IF(VLOOKUP($A1733,Sheet1!$B$3:$AH$1266,Sheet1!I$1+(Sheet1!$A$1-1)*10,FALSE)="---","---", (ROUND(VLOOKUP($A1733,Sheet1!$B$3:$AH$1266,Sheet1!I$1+(Sheet1!$A$1-1)*10,FALSE),IF(VLOOKUP($A1733,Sheet1!$B$3:$AH$1266,Sheet1!I$1+(Sheet1!$A$1-1)*10,FALSE)&gt;99999,-3,IF(VLOOKUP($A1733,Sheet1!$B$3:$AH$1266,Sheet1!I$1+(Sheet1!$A$1-1)*10,FALSE)&gt;9999,-2,IF(VLOOKUP($A1733,Sheet1!$B$3:$AH$1266,Sheet1!I$1+(Sheet1!$A$1-1)*10,FALSE)&gt;999,-1,0)))))))</f>
        <v>1340</v>
      </c>
      <c r="Z1733" s="385">
        <f>IF(ISNA(VLOOKUP($A1733,Sheet1!$B$3:$AH$1266,Sheet1!J$1+(Sheet1!$A$1-1)*10,FALSE))=TRUE,"---",IF(VLOOKUP($A1733,Sheet1!$B$3:$AH$1266,Sheet1!J$1+(Sheet1!$A$1-1)*10,FALSE)="---","---", (ROUND(VLOOKUP($A1733,Sheet1!$B$3:$AH$1266,Sheet1!J$1+(Sheet1!$A$1-1)*10,FALSE),IF(VLOOKUP($A1733,Sheet1!$B$3:$AH$1266,Sheet1!J$1+(Sheet1!$A$1-1)*10,FALSE)&gt;99999,-3,IF(VLOOKUP($A1733,Sheet1!$B$3:$AH$1266,Sheet1!J$1+(Sheet1!$A$1-1)*10,FALSE)&gt;9999,-2,IF(VLOOKUP($A1733,Sheet1!$B$3:$AH$1266,Sheet1!J$1+(Sheet1!$A$1-1)*10,FALSE)&gt;999,-1,0)))))))</f>
        <v>1560</v>
      </c>
      <c r="AA1733" s="385">
        <f>IF(ISNA(VLOOKUP($A1733,Sheet1!$B$3:$AH$1266,Sheet1!K$1+(Sheet1!$A$1-1)*10,FALSE))=TRUE,"---",IF(VLOOKUP($A1733,Sheet1!$B$3:$AH$1266,Sheet1!K$1+(Sheet1!$A$1-1)*10,FALSE)="---","---", (ROUND(VLOOKUP($A1733,Sheet1!$B$3:$AH$1266,Sheet1!K$1+(Sheet1!$A$1-1)*10,FALSE),IF(VLOOKUP($A1733,Sheet1!$B$3:$AH$1266,Sheet1!K$1+(Sheet1!$A$1-1)*10,FALSE)&gt;99999,-3,IF(VLOOKUP($A1733,Sheet1!$B$3:$AH$1266,Sheet1!K$1+(Sheet1!$A$1-1)*10,FALSE)&gt;9999,-2,IF(VLOOKUP($A1733,Sheet1!$B$3:$AH$1266,Sheet1!K$1+(Sheet1!$A$1-1)*10,FALSE)&gt;999,-1,0)))))))</f>
        <v>1720</v>
      </c>
      <c r="AB1733" s="385">
        <f>IF(ISNA(VLOOKUP($A1733,Sheet1!$B$3:$AH$1266,Sheet1!L$1+(Sheet1!$A$1-1)*10,FALSE))=TRUE,"---",IF(VLOOKUP($A1733,Sheet1!$B$3:$AH$1266,Sheet1!L$1+(Sheet1!$A$1-1)*10,FALSE)="---","---", (ROUND(VLOOKUP($A1733,Sheet1!$B$3:$AH$1266,Sheet1!L$1+(Sheet1!$A$1-1)*10,FALSE),IF(VLOOKUP($A1733,Sheet1!$B$3:$AH$1266,Sheet1!L$1+(Sheet1!$A$1-1)*10,FALSE)&gt;99999,-3,IF(VLOOKUP($A1733,Sheet1!$B$3:$AH$1266,Sheet1!L$1+(Sheet1!$A$1-1)*10,FALSE)&gt;9999,-2,IF(VLOOKUP($A1733,Sheet1!$B$3:$AH$1266,Sheet1!L$1+(Sheet1!$A$1-1)*10,FALSE)&gt;999,-1,0)))))))</f>
        <v>1880</v>
      </c>
      <c r="AC1733" s="385">
        <f>IF(ISNA(VLOOKUP($A1733,Sheet1!$B$3:$AH$1266,Sheet1!M$1+(Sheet1!$A$1-1)*10,FALSE))=TRUE,"---",IF(VLOOKUP($A1733,Sheet1!$B$3:$AH$1266,Sheet1!M$1+(Sheet1!$A$1-1)*10,FALSE)="---","---", (ROUND(VLOOKUP($A1733,Sheet1!$B$3:$AH$1266,Sheet1!M$1+(Sheet1!$A$1-1)*10,FALSE),IF(VLOOKUP($A1733,Sheet1!$B$3:$AH$1266,Sheet1!M$1+(Sheet1!$A$1-1)*10,FALSE)&gt;99999,-3,IF(VLOOKUP($A1733,Sheet1!$B$3:$AH$1266,Sheet1!M$1+(Sheet1!$A$1-1)*10,FALSE)&gt;9999,-2,IF(VLOOKUP($A1733,Sheet1!$B$3:$AH$1266,Sheet1!M$1+(Sheet1!$A$1-1)*10,FALSE)&gt;999,-1,0)))))))</f>
        <v>2050</v>
      </c>
      <c r="AD1733" s="385">
        <f>IF(ISNA(VLOOKUP($A1733,Sheet1!$B$3:$AH$1266,Sheet1!N$1+(Sheet1!$A$1-1)*10,FALSE))=TRUE,"---",IF(VLOOKUP($A1733,Sheet1!$B$3:$AH$1266,Sheet1!N$1+(Sheet1!$A$1-1)*10,FALSE)="---","---", (ROUND(VLOOKUP($A1733,Sheet1!$B$3:$AH$1266,Sheet1!N$1+(Sheet1!$A$1-1)*10,FALSE),IF(VLOOKUP($A1733,Sheet1!$B$3:$AH$1266,Sheet1!N$1+(Sheet1!$A$1-1)*10,FALSE)&gt;99999,-3,IF(VLOOKUP($A1733,Sheet1!$B$3:$AH$1266,Sheet1!N$1+(Sheet1!$A$1-1)*10,FALSE)&gt;9999,-2,IF(VLOOKUP($A1733,Sheet1!$B$3:$AH$1266,Sheet1!N$1+(Sheet1!$A$1-1)*10,FALSE)&gt;999,-1,0)))))))</f>
        <v>2270</v>
      </c>
    </row>
    <row r="1734" spans="1:30" ht="25.5" customHeight="1" x14ac:dyDescent="0.25">
      <c r="A1734" s="304"/>
      <c r="B1734" s="346"/>
      <c r="C1734" s="304"/>
      <c r="D1734" s="304"/>
      <c r="E1734" s="305" t="e">
        <v>#N/A</v>
      </c>
      <c r="F1734" s="355"/>
      <c r="G1734" s="403"/>
      <c r="H1734" s="348"/>
      <c r="I1734" s="119">
        <v>27663</v>
      </c>
      <c r="J1734" s="120">
        <v>10.83</v>
      </c>
      <c r="K1734" s="118" t="s">
        <v>28</v>
      </c>
      <c r="L1734" s="122">
        <v>2120</v>
      </c>
      <c r="M1734" s="123">
        <v>25.1</v>
      </c>
      <c r="N1734" s="118" t="s">
        <v>2542</v>
      </c>
      <c r="O1734" s="71" t="s">
        <v>4405</v>
      </c>
      <c r="P1734" s="71" t="s">
        <v>4405</v>
      </c>
      <c r="Q1734" s="71" t="s">
        <v>4405</v>
      </c>
      <c r="R1734" s="73" t="s">
        <v>4405</v>
      </c>
      <c r="S1734" s="357" t="e">
        <v>#N/A</v>
      </c>
      <c r="T1734" s="357" t="str">
        <f>IF(ISNA(VLOOKUP(A1734,Sheet1!B$3:C$1266,2,FALSE)=TRUE),"ND",VLOOKUP(A1734,Sheet1!B$3:C$1266,2,FALSE))</f>
        <v>ND</v>
      </c>
      <c r="U1734" s="385" t="str">
        <f>IF(ISNA(VLOOKUP($A1734,Sheet1!$B$3:$AH$1266,Sheet1!E$1+(Sheet1!$A$1-1)*10,FALSE))=TRUE,"---",IF(VLOOKUP($A1734,Sheet1!$B$3:$AH$1266,Sheet1!E$1+(Sheet1!$A$1-1)*10,FALSE)="---","---", (ROUND(VLOOKUP($A1734,Sheet1!$B$3:$AH$1266,Sheet1!E$1+(Sheet1!$A$1-1)*10,FALSE),IF(VLOOKUP($A1734,Sheet1!$B$3:$AH$1266,Sheet1!E$1+(Sheet1!$A$1-1)*10,FALSE)&gt;99999,-3,IF(VLOOKUP($A1734,Sheet1!$B$3:$AH$1266,Sheet1!E$1+(Sheet1!$A$1-1)*10,FALSE)&gt;9999,-2,IF(VLOOKUP($A1734,Sheet1!$B$3:$AH$1266,Sheet1!E$1+(Sheet1!$A$1-1)*10,FALSE)&gt;999,-1,0)))))))</f>
        <v>---</v>
      </c>
      <c r="V1734" s="385" t="str">
        <f>IF(ISNA(VLOOKUP($A1734,Sheet1!$B$3:$AH$1266,Sheet1!F$1+(Sheet1!$A$1-1)*10,FALSE))=TRUE,"---",IF(VLOOKUP($A1734,Sheet1!$B$3:$AH$1266,Sheet1!F$1+(Sheet1!$A$1-1)*10,FALSE)="---","---", (ROUND(VLOOKUP($A1734,Sheet1!$B$3:$AH$1266,Sheet1!F$1+(Sheet1!$A$1-1)*10,FALSE),IF(VLOOKUP($A1734,Sheet1!$B$3:$AH$1266,Sheet1!F$1+(Sheet1!$A$1-1)*10,FALSE)&gt;99999,-3,IF(VLOOKUP($A1734,Sheet1!$B$3:$AH$1266,Sheet1!F$1+(Sheet1!$A$1-1)*10,FALSE)&gt;9999,-2,IF(VLOOKUP($A1734,Sheet1!$B$3:$AH$1266,Sheet1!F$1+(Sheet1!$A$1-1)*10,FALSE)&gt;999,-1,0)))))))</f>
        <v>---</v>
      </c>
      <c r="W1734" s="385" t="str">
        <f>IF(ISNA(VLOOKUP($A1734,Sheet1!$B$3:$AH$1266,Sheet1!G$1+(Sheet1!$A$1-1)*10,FALSE))=TRUE,"---",IF(VLOOKUP($A1734,Sheet1!$B$3:$AH$1266,Sheet1!G$1+(Sheet1!$A$1-1)*10,FALSE)="---","---", (ROUND(VLOOKUP($A1734,Sheet1!$B$3:$AH$1266,Sheet1!G$1+(Sheet1!$A$1-1)*10,FALSE),IF(VLOOKUP($A1734,Sheet1!$B$3:$AH$1266,Sheet1!G$1+(Sheet1!$A$1-1)*10,FALSE)&gt;99999,-3,IF(VLOOKUP($A1734,Sheet1!$B$3:$AH$1266,Sheet1!G$1+(Sheet1!$A$1-1)*10,FALSE)&gt;9999,-2,IF(VLOOKUP($A1734,Sheet1!$B$3:$AH$1266,Sheet1!G$1+(Sheet1!$A$1-1)*10,FALSE)&gt;999,-1,0)))))))</f>
        <v>---</v>
      </c>
      <c r="X1734" s="385" t="str">
        <f>IF(ISNA(VLOOKUP($A1734,Sheet1!$B$3:$AH$1266,Sheet1!H$1+(Sheet1!$A$1-1)*10,FALSE))=TRUE,"---",IF(VLOOKUP($A1734,Sheet1!$B$3:$AH$1266,Sheet1!H$1+(Sheet1!$A$1-1)*10,FALSE)="---","---", (ROUND(VLOOKUP($A1734,Sheet1!$B$3:$AH$1266,Sheet1!H$1+(Sheet1!$A$1-1)*10,FALSE),IF(VLOOKUP($A1734,Sheet1!$B$3:$AH$1266,Sheet1!H$1+(Sheet1!$A$1-1)*10,FALSE)&gt;99999,-3,IF(VLOOKUP($A1734,Sheet1!$B$3:$AH$1266,Sheet1!H$1+(Sheet1!$A$1-1)*10,FALSE)&gt;9999,-2,IF(VLOOKUP($A1734,Sheet1!$B$3:$AH$1266,Sheet1!H$1+(Sheet1!$A$1-1)*10,FALSE)&gt;999,-1,0)))))))</f>
        <v>---</v>
      </c>
      <c r="Y1734" s="385" t="str">
        <f>IF(ISNA(VLOOKUP($A1734,Sheet1!$B$3:$AH$1266,Sheet1!I$1+(Sheet1!$A$1-1)*10,FALSE))=TRUE,"---",IF(VLOOKUP($A1734,Sheet1!$B$3:$AH$1266,Sheet1!I$1+(Sheet1!$A$1-1)*10,FALSE)="---","---", (ROUND(VLOOKUP($A1734,Sheet1!$B$3:$AH$1266,Sheet1!I$1+(Sheet1!$A$1-1)*10,FALSE),IF(VLOOKUP($A1734,Sheet1!$B$3:$AH$1266,Sheet1!I$1+(Sheet1!$A$1-1)*10,FALSE)&gt;99999,-3,IF(VLOOKUP($A1734,Sheet1!$B$3:$AH$1266,Sheet1!I$1+(Sheet1!$A$1-1)*10,FALSE)&gt;9999,-2,IF(VLOOKUP($A1734,Sheet1!$B$3:$AH$1266,Sheet1!I$1+(Sheet1!$A$1-1)*10,FALSE)&gt;999,-1,0)))))))</f>
        <v>---</v>
      </c>
      <c r="Z1734" s="385" t="str">
        <f>IF(ISNA(VLOOKUP($A1734,Sheet1!$B$3:$AH$1266,Sheet1!J$1+(Sheet1!$A$1-1)*10,FALSE))=TRUE,"---",IF(VLOOKUP($A1734,Sheet1!$B$3:$AH$1266,Sheet1!J$1+(Sheet1!$A$1-1)*10,FALSE)="---","---", (ROUND(VLOOKUP($A1734,Sheet1!$B$3:$AH$1266,Sheet1!J$1+(Sheet1!$A$1-1)*10,FALSE),IF(VLOOKUP($A1734,Sheet1!$B$3:$AH$1266,Sheet1!J$1+(Sheet1!$A$1-1)*10,FALSE)&gt;99999,-3,IF(VLOOKUP($A1734,Sheet1!$B$3:$AH$1266,Sheet1!J$1+(Sheet1!$A$1-1)*10,FALSE)&gt;9999,-2,IF(VLOOKUP($A1734,Sheet1!$B$3:$AH$1266,Sheet1!J$1+(Sheet1!$A$1-1)*10,FALSE)&gt;999,-1,0)))))))</f>
        <v>---</v>
      </c>
      <c r="AA1734" s="385" t="str">
        <f>IF(ISNA(VLOOKUP($A1734,Sheet1!$B$3:$AH$1266,Sheet1!K$1+(Sheet1!$A$1-1)*10,FALSE))=TRUE,"---",IF(VLOOKUP($A1734,Sheet1!$B$3:$AH$1266,Sheet1!K$1+(Sheet1!$A$1-1)*10,FALSE)="---","---", (ROUND(VLOOKUP($A1734,Sheet1!$B$3:$AH$1266,Sheet1!K$1+(Sheet1!$A$1-1)*10,FALSE),IF(VLOOKUP($A1734,Sheet1!$B$3:$AH$1266,Sheet1!K$1+(Sheet1!$A$1-1)*10,FALSE)&gt;99999,-3,IF(VLOOKUP($A1734,Sheet1!$B$3:$AH$1266,Sheet1!K$1+(Sheet1!$A$1-1)*10,FALSE)&gt;9999,-2,IF(VLOOKUP($A1734,Sheet1!$B$3:$AH$1266,Sheet1!K$1+(Sheet1!$A$1-1)*10,FALSE)&gt;999,-1,0)))))))</f>
        <v>---</v>
      </c>
      <c r="AB1734" s="385" t="str">
        <f>IF(ISNA(VLOOKUP($A1734,Sheet1!$B$3:$AH$1266,Sheet1!L$1+(Sheet1!$A$1-1)*10,FALSE))=TRUE,"---",IF(VLOOKUP($A1734,Sheet1!$B$3:$AH$1266,Sheet1!L$1+(Sheet1!$A$1-1)*10,FALSE)="---","---", (ROUND(VLOOKUP($A1734,Sheet1!$B$3:$AH$1266,Sheet1!L$1+(Sheet1!$A$1-1)*10,FALSE),IF(VLOOKUP($A1734,Sheet1!$B$3:$AH$1266,Sheet1!L$1+(Sheet1!$A$1-1)*10,FALSE)&gt;99999,-3,IF(VLOOKUP($A1734,Sheet1!$B$3:$AH$1266,Sheet1!L$1+(Sheet1!$A$1-1)*10,FALSE)&gt;9999,-2,IF(VLOOKUP($A1734,Sheet1!$B$3:$AH$1266,Sheet1!L$1+(Sheet1!$A$1-1)*10,FALSE)&gt;999,-1,0)))))))</f>
        <v>---</v>
      </c>
      <c r="AC1734" s="385" t="str">
        <f>IF(ISNA(VLOOKUP($A1734,Sheet1!$B$3:$AH$1266,Sheet1!M$1+(Sheet1!$A$1-1)*10,FALSE))=TRUE,"---",IF(VLOOKUP($A1734,Sheet1!$B$3:$AH$1266,Sheet1!M$1+(Sheet1!$A$1-1)*10,FALSE)="---","---", (ROUND(VLOOKUP($A1734,Sheet1!$B$3:$AH$1266,Sheet1!M$1+(Sheet1!$A$1-1)*10,FALSE),IF(VLOOKUP($A1734,Sheet1!$B$3:$AH$1266,Sheet1!M$1+(Sheet1!$A$1-1)*10,FALSE)&gt;99999,-3,IF(VLOOKUP($A1734,Sheet1!$B$3:$AH$1266,Sheet1!M$1+(Sheet1!$A$1-1)*10,FALSE)&gt;9999,-2,IF(VLOOKUP($A1734,Sheet1!$B$3:$AH$1266,Sheet1!M$1+(Sheet1!$A$1-1)*10,FALSE)&gt;999,-1,0)))))))</f>
        <v>---</v>
      </c>
      <c r="AD1734" s="385" t="str">
        <f>IF(ISNA(VLOOKUP($A1734,Sheet1!$B$3:$AH$1266,Sheet1!N$1+(Sheet1!$A$1-1)*10,FALSE))=TRUE,"---",IF(VLOOKUP($A1734,Sheet1!$B$3:$AH$1266,Sheet1!N$1+(Sheet1!$A$1-1)*10,FALSE)="---","---", (ROUND(VLOOKUP($A1734,Sheet1!$B$3:$AH$1266,Sheet1!N$1+(Sheet1!$A$1-1)*10,FALSE),IF(VLOOKUP($A1734,Sheet1!$B$3:$AH$1266,Sheet1!N$1+(Sheet1!$A$1-1)*10,FALSE)&gt;99999,-3,IF(VLOOKUP($A1734,Sheet1!$B$3:$AH$1266,Sheet1!N$1+(Sheet1!$A$1-1)*10,FALSE)&gt;9999,-2,IF(VLOOKUP($A1734,Sheet1!$B$3:$AH$1266,Sheet1!N$1+(Sheet1!$A$1-1)*10,FALSE)&gt;999,-1,0)))))))</f>
        <v>---</v>
      </c>
    </row>
    <row r="1735" spans="1:30" ht="25.5" customHeight="1" x14ac:dyDescent="0.25">
      <c r="A1735" s="303" t="s">
        <v>2543</v>
      </c>
      <c r="B1735" s="330" t="s">
        <v>2544</v>
      </c>
      <c r="C1735" s="303">
        <v>430451</v>
      </c>
      <c r="D1735" s="303">
        <v>761335</v>
      </c>
      <c r="E1735" s="307" t="s">
        <v>3041</v>
      </c>
      <c r="F1735" s="342" t="s">
        <v>4930</v>
      </c>
      <c r="G1735" s="318" t="s">
        <v>31</v>
      </c>
      <c r="H1735" s="347">
        <v>115</v>
      </c>
      <c r="I1735" s="112">
        <v>27663</v>
      </c>
      <c r="J1735" s="113">
        <v>8.75</v>
      </c>
      <c r="K1735" s="127" t="s">
        <v>28</v>
      </c>
      <c r="L1735" s="115">
        <v>2410</v>
      </c>
      <c r="M1735" s="155">
        <v>21</v>
      </c>
      <c r="N1735" s="127" t="s">
        <v>152</v>
      </c>
      <c r="O1735" s="68">
        <f t="shared" si="59"/>
        <v>1.0870876651381289</v>
      </c>
      <c r="P1735" s="68">
        <f>IF(O1735&lt;&gt;"",VLOOKUP($A1735,Sheet4!$A$2:$O$1309,14,FALSE)*100,"")</f>
        <v>0.45576232902141411</v>
      </c>
      <c r="Q1735" s="68">
        <f>IF(P1735&lt;&gt;"",VLOOKUP($A1735,Sheet4!$A$2:$O$1309,15,FALSE)*100,"")</f>
        <v>4.3757786542545807</v>
      </c>
      <c r="R1735" s="74">
        <f>IF(O1735="&lt;0.2","&gt;500",IF(O1735="&gt;50","&lt;2",IF(ISERR(1/O1735*100),"",IF(AND((1/O1735*100)&gt;=2,(1/O1735*100)&lt;=10),MROUND(1/O1735*100,1),IF(AND((1/O1735*100)&gt;=10,(1/O1735*100)&lt;=50),MROUND(1/O1735*100,5),IF(AND((1/O1735*100)&gt;=50,(1/O1735*100)&lt;=104),MROUND(1/O1735*100,10),IF(AND((1/O1735*100)&gt;=104,(1/O1735*100)&lt;=110),"100",IF(AND((1/O1735*100)&gt;=110,(1/O1735*100)&lt;=180),"&gt;100, &lt;200",IF(AND((1/O1735*100)&gt;=180,(1/O1735*100)&lt;=220),"200",IF(AND((1/O1735*100)&gt;=220,(1/O1735*100)&lt;=450),"&gt;200,  &lt;500","500"))))))))))</f>
        <v>90</v>
      </c>
      <c r="S1735" s="356" t="s">
        <v>4368</v>
      </c>
      <c r="T1735" s="356" t="str">
        <f>IF(ISNA(VLOOKUP(A1735,Sheet1!B$3:C$1266,2,FALSE)=TRUE),"NC",VLOOKUP(A1735,Sheet1!B$3:C$1266,2,FALSE))</f>
        <v>Regulated</v>
      </c>
      <c r="U1735" s="392">
        <f>IF(ISNA(VLOOKUP($A1735,Sheet1!$B$3:$AH$1266,Sheet1!E$1+(Sheet1!$A$1-1)*10,FALSE))=TRUE,"---",IF(VLOOKUP($A1735,Sheet1!$B$3:$AH$1266,Sheet1!E$1+(Sheet1!$A$1-1)*10,FALSE)="---","---", (ROUND(VLOOKUP($A1735,Sheet1!$B$3:$AH$1266,Sheet1!E$1+(Sheet1!$A$1-1)*10,FALSE),IF(VLOOKUP($A1735,Sheet1!$B$3:$AH$1266,Sheet1!E$1+(Sheet1!$A$1-1)*10,FALSE)&gt;99999,-3,IF(VLOOKUP($A1735,Sheet1!$B$3:$AH$1266,Sheet1!E$1+(Sheet1!$A$1-1)*10,FALSE)&gt;9999,-2,IF(VLOOKUP($A1735,Sheet1!$B$3:$AH$1266,Sheet1!E$1+(Sheet1!$A$1-1)*10,FALSE)&gt;999,-1,0)))))))</f>
        <v>896</v>
      </c>
      <c r="V1735" s="392">
        <f>IF(ISNA(VLOOKUP($A1735,Sheet1!$B$3:$AH$1266,Sheet1!F$1+(Sheet1!$A$1-1)*10,FALSE))=TRUE,"---",IF(VLOOKUP($A1735,Sheet1!$B$3:$AH$1266,Sheet1!F$1+(Sheet1!$A$1-1)*10,FALSE)="---","---", (ROUND(VLOOKUP($A1735,Sheet1!$B$3:$AH$1266,Sheet1!F$1+(Sheet1!$A$1-1)*10,FALSE),IF(VLOOKUP($A1735,Sheet1!$B$3:$AH$1266,Sheet1!F$1+(Sheet1!$A$1-1)*10,FALSE)&gt;99999,-3,IF(VLOOKUP($A1735,Sheet1!$B$3:$AH$1266,Sheet1!F$1+(Sheet1!$A$1-1)*10,FALSE)&gt;9999,-2,IF(VLOOKUP($A1735,Sheet1!$B$3:$AH$1266,Sheet1!F$1+(Sheet1!$A$1-1)*10,FALSE)&gt;999,-1,0)))))))</f>
        <v>1010</v>
      </c>
      <c r="W1735" s="392">
        <f>IF(ISNA(VLOOKUP($A1735,Sheet1!$B$3:$AH$1266,Sheet1!G$1+(Sheet1!$A$1-1)*10,FALSE))=TRUE,"---",IF(VLOOKUP($A1735,Sheet1!$B$3:$AH$1266,Sheet1!G$1+(Sheet1!$A$1-1)*10,FALSE)="---","---", (ROUND(VLOOKUP($A1735,Sheet1!$B$3:$AH$1266,Sheet1!G$1+(Sheet1!$A$1-1)*10,FALSE),IF(VLOOKUP($A1735,Sheet1!$B$3:$AH$1266,Sheet1!G$1+(Sheet1!$A$1-1)*10,FALSE)&gt;99999,-3,IF(VLOOKUP($A1735,Sheet1!$B$3:$AH$1266,Sheet1!G$1+(Sheet1!$A$1-1)*10,FALSE)&gt;9999,-2,IF(VLOOKUP($A1735,Sheet1!$B$3:$AH$1266,Sheet1!G$1+(Sheet1!$A$1-1)*10,FALSE)&gt;999,-1,0)))))))</f>
        <v>1150</v>
      </c>
      <c r="X1735" s="392">
        <f>IF(ISNA(VLOOKUP($A1735,Sheet1!$B$3:$AH$1266,Sheet1!H$1+(Sheet1!$A$1-1)*10,FALSE))=TRUE,"---",IF(VLOOKUP($A1735,Sheet1!$B$3:$AH$1266,Sheet1!H$1+(Sheet1!$A$1-1)*10,FALSE)="---","---", (ROUND(VLOOKUP($A1735,Sheet1!$B$3:$AH$1266,Sheet1!H$1+(Sheet1!$A$1-1)*10,FALSE),IF(VLOOKUP($A1735,Sheet1!$B$3:$AH$1266,Sheet1!H$1+(Sheet1!$A$1-1)*10,FALSE)&gt;99999,-3,IF(VLOOKUP($A1735,Sheet1!$B$3:$AH$1266,Sheet1!H$1+(Sheet1!$A$1-1)*10,FALSE)&gt;9999,-2,IF(VLOOKUP($A1735,Sheet1!$B$3:$AH$1266,Sheet1!H$1+(Sheet1!$A$1-1)*10,FALSE)&gt;999,-1,0)))))))</f>
        <v>1490</v>
      </c>
      <c r="Y1735" s="392">
        <f>IF(ISNA(VLOOKUP($A1735,Sheet1!$B$3:$AH$1266,Sheet1!I$1+(Sheet1!$A$1-1)*10,FALSE))=TRUE,"---",IF(VLOOKUP($A1735,Sheet1!$B$3:$AH$1266,Sheet1!I$1+(Sheet1!$A$1-1)*10,FALSE)="---","---", (ROUND(VLOOKUP($A1735,Sheet1!$B$3:$AH$1266,Sheet1!I$1+(Sheet1!$A$1-1)*10,FALSE),IF(VLOOKUP($A1735,Sheet1!$B$3:$AH$1266,Sheet1!I$1+(Sheet1!$A$1-1)*10,FALSE)&gt;99999,-3,IF(VLOOKUP($A1735,Sheet1!$B$3:$AH$1266,Sheet1!I$1+(Sheet1!$A$1-1)*10,FALSE)&gt;9999,-2,IF(VLOOKUP($A1735,Sheet1!$B$3:$AH$1266,Sheet1!I$1+(Sheet1!$A$1-1)*10,FALSE)&gt;999,-1,0)))))))</f>
        <v>1720</v>
      </c>
      <c r="Z1735" s="392">
        <f>IF(ISNA(VLOOKUP($A1735,Sheet1!$B$3:$AH$1266,Sheet1!J$1+(Sheet1!$A$1-1)*10,FALSE))=TRUE,"---",IF(VLOOKUP($A1735,Sheet1!$B$3:$AH$1266,Sheet1!J$1+(Sheet1!$A$1-1)*10,FALSE)="---","---", (ROUND(VLOOKUP($A1735,Sheet1!$B$3:$AH$1266,Sheet1!J$1+(Sheet1!$A$1-1)*10,FALSE),IF(VLOOKUP($A1735,Sheet1!$B$3:$AH$1266,Sheet1!J$1+(Sheet1!$A$1-1)*10,FALSE)&gt;99999,-3,IF(VLOOKUP($A1735,Sheet1!$B$3:$AH$1266,Sheet1!J$1+(Sheet1!$A$1-1)*10,FALSE)&gt;9999,-2,IF(VLOOKUP($A1735,Sheet1!$B$3:$AH$1266,Sheet1!J$1+(Sheet1!$A$1-1)*10,FALSE)&gt;999,-1,0)))))))</f>
        <v>2000</v>
      </c>
      <c r="AA1735" s="392">
        <f>IF(ISNA(VLOOKUP($A1735,Sheet1!$B$3:$AH$1266,Sheet1!K$1+(Sheet1!$A$1-1)*10,FALSE))=TRUE,"---",IF(VLOOKUP($A1735,Sheet1!$B$3:$AH$1266,Sheet1!K$1+(Sheet1!$A$1-1)*10,FALSE)="---","---", (ROUND(VLOOKUP($A1735,Sheet1!$B$3:$AH$1266,Sheet1!K$1+(Sheet1!$A$1-1)*10,FALSE),IF(VLOOKUP($A1735,Sheet1!$B$3:$AH$1266,Sheet1!K$1+(Sheet1!$A$1-1)*10,FALSE)&gt;99999,-3,IF(VLOOKUP($A1735,Sheet1!$B$3:$AH$1266,Sheet1!K$1+(Sheet1!$A$1-1)*10,FALSE)&gt;9999,-2,IF(VLOOKUP($A1735,Sheet1!$B$3:$AH$1266,Sheet1!K$1+(Sheet1!$A$1-1)*10,FALSE)&gt;999,-1,0)))))))</f>
        <v>2210</v>
      </c>
      <c r="AB1735" s="392">
        <f>IF(ISNA(VLOOKUP($A1735,Sheet1!$B$3:$AH$1266,Sheet1!L$1+(Sheet1!$A$1-1)*10,FALSE))=TRUE,"---",IF(VLOOKUP($A1735,Sheet1!$B$3:$AH$1266,Sheet1!L$1+(Sheet1!$A$1-1)*10,FALSE)="---","---", (ROUND(VLOOKUP($A1735,Sheet1!$B$3:$AH$1266,Sheet1!L$1+(Sheet1!$A$1-1)*10,FALSE),IF(VLOOKUP($A1735,Sheet1!$B$3:$AH$1266,Sheet1!L$1+(Sheet1!$A$1-1)*10,FALSE)&gt;99999,-3,IF(VLOOKUP($A1735,Sheet1!$B$3:$AH$1266,Sheet1!L$1+(Sheet1!$A$1-1)*10,FALSE)&gt;9999,-2,IF(VLOOKUP($A1735,Sheet1!$B$3:$AH$1266,Sheet1!L$1+(Sheet1!$A$1-1)*10,FALSE)&gt;999,-1,0)))))))</f>
        <v>2430</v>
      </c>
      <c r="AC1735" s="392">
        <f>IF(ISNA(VLOOKUP($A1735,Sheet1!$B$3:$AH$1266,Sheet1!M$1+(Sheet1!$A$1-1)*10,FALSE))=TRUE,"---",IF(VLOOKUP($A1735,Sheet1!$B$3:$AH$1266,Sheet1!M$1+(Sheet1!$A$1-1)*10,FALSE)="---","---", (ROUND(VLOOKUP($A1735,Sheet1!$B$3:$AH$1266,Sheet1!M$1+(Sheet1!$A$1-1)*10,FALSE),IF(VLOOKUP($A1735,Sheet1!$B$3:$AH$1266,Sheet1!M$1+(Sheet1!$A$1-1)*10,FALSE)&gt;99999,-3,IF(VLOOKUP($A1735,Sheet1!$B$3:$AH$1266,Sheet1!M$1+(Sheet1!$A$1-1)*10,FALSE)&gt;9999,-2,IF(VLOOKUP($A1735,Sheet1!$B$3:$AH$1266,Sheet1!M$1+(Sheet1!$A$1-1)*10,FALSE)&gt;999,-1,0)))))))</f>
        <v>2640</v>
      </c>
      <c r="AD1735" s="392">
        <f>IF(ISNA(VLOOKUP($A1735,Sheet1!$B$3:$AH$1266,Sheet1!N$1+(Sheet1!$A$1-1)*10,FALSE))=TRUE,"---",IF(VLOOKUP($A1735,Sheet1!$B$3:$AH$1266,Sheet1!N$1+(Sheet1!$A$1-1)*10,FALSE)="---","---", (ROUND(VLOOKUP($A1735,Sheet1!$B$3:$AH$1266,Sheet1!N$1+(Sheet1!$A$1-1)*10,FALSE),IF(VLOOKUP($A1735,Sheet1!$B$3:$AH$1266,Sheet1!N$1+(Sheet1!$A$1-1)*10,FALSE)&gt;99999,-3,IF(VLOOKUP($A1735,Sheet1!$B$3:$AH$1266,Sheet1!N$1+(Sheet1!$A$1-1)*10,FALSE)&gt;9999,-2,IF(VLOOKUP($A1735,Sheet1!$B$3:$AH$1266,Sheet1!N$1+(Sheet1!$A$1-1)*10,FALSE)&gt;999,-1,0)))))))</f>
        <v>2930</v>
      </c>
    </row>
    <row r="1736" spans="1:30" ht="25.5" customHeight="1" x14ac:dyDescent="0.25">
      <c r="A1736" s="303"/>
      <c r="B1736" s="331"/>
      <c r="C1736" s="303"/>
      <c r="D1736" s="303"/>
      <c r="E1736" s="307" t="e">
        <v>#N/A</v>
      </c>
      <c r="F1736" s="401"/>
      <c r="G1736" s="308"/>
      <c r="H1736" s="347"/>
      <c r="I1736" s="112">
        <v>34086</v>
      </c>
      <c r="J1736" s="113">
        <v>9.6300000000000008</v>
      </c>
      <c r="K1736" s="127" t="s">
        <v>28</v>
      </c>
      <c r="L1736" s="156" t="s">
        <v>4405</v>
      </c>
      <c r="M1736" s="157" t="s">
        <v>4405</v>
      </c>
      <c r="N1736" s="127" t="s">
        <v>75</v>
      </c>
      <c r="O1736" s="68" t="s">
        <v>4405</v>
      </c>
      <c r="P1736" s="68" t="s">
        <v>4405</v>
      </c>
      <c r="Q1736" s="68" t="s">
        <v>4405</v>
      </c>
      <c r="R1736" s="74" t="s">
        <v>4405</v>
      </c>
      <c r="S1736" s="356" t="e">
        <v>#N/A</v>
      </c>
      <c r="T1736" s="356" t="str">
        <f>IF(ISNA(VLOOKUP(A1736,Sheet1!B$3:C$1266,2,FALSE)=TRUE),"ND",VLOOKUP(A1736,Sheet1!B$3:C$1266,2,FALSE))</f>
        <v>ND</v>
      </c>
      <c r="U1736" s="392" t="str">
        <f>IF(ISNA(VLOOKUP($A1736,Sheet1!$B$3:$AH$1266,Sheet1!E$1+(Sheet1!$A$1-1)*10,FALSE))=TRUE,"---",IF(VLOOKUP($A1736,Sheet1!$B$3:$AH$1266,Sheet1!E$1+(Sheet1!$A$1-1)*10,FALSE)="---","---", (ROUND(VLOOKUP($A1736,Sheet1!$B$3:$AH$1266,Sheet1!E$1+(Sheet1!$A$1-1)*10,FALSE),IF(VLOOKUP($A1736,Sheet1!$B$3:$AH$1266,Sheet1!E$1+(Sheet1!$A$1-1)*10,FALSE)&gt;99999,-3,IF(VLOOKUP($A1736,Sheet1!$B$3:$AH$1266,Sheet1!E$1+(Sheet1!$A$1-1)*10,FALSE)&gt;9999,-2,IF(VLOOKUP($A1736,Sheet1!$B$3:$AH$1266,Sheet1!E$1+(Sheet1!$A$1-1)*10,FALSE)&gt;999,-1,0)))))))</f>
        <v>---</v>
      </c>
      <c r="V1736" s="392" t="str">
        <f>IF(ISNA(VLOOKUP($A1736,Sheet1!$B$3:$AH$1266,Sheet1!F$1+(Sheet1!$A$1-1)*10,FALSE))=TRUE,"---",IF(VLOOKUP($A1736,Sheet1!$B$3:$AH$1266,Sheet1!F$1+(Sheet1!$A$1-1)*10,FALSE)="---","---", (ROUND(VLOOKUP($A1736,Sheet1!$B$3:$AH$1266,Sheet1!F$1+(Sheet1!$A$1-1)*10,FALSE),IF(VLOOKUP($A1736,Sheet1!$B$3:$AH$1266,Sheet1!F$1+(Sheet1!$A$1-1)*10,FALSE)&gt;99999,-3,IF(VLOOKUP($A1736,Sheet1!$B$3:$AH$1266,Sheet1!F$1+(Sheet1!$A$1-1)*10,FALSE)&gt;9999,-2,IF(VLOOKUP($A1736,Sheet1!$B$3:$AH$1266,Sheet1!F$1+(Sheet1!$A$1-1)*10,FALSE)&gt;999,-1,0)))))))</f>
        <v>---</v>
      </c>
      <c r="W1736" s="392" t="str">
        <f>IF(ISNA(VLOOKUP($A1736,Sheet1!$B$3:$AH$1266,Sheet1!G$1+(Sheet1!$A$1-1)*10,FALSE))=TRUE,"---",IF(VLOOKUP($A1736,Sheet1!$B$3:$AH$1266,Sheet1!G$1+(Sheet1!$A$1-1)*10,FALSE)="---","---", (ROUND(VLOOKUP($A1736,Sheet1!$B$3:$AH$1266,Sheet1!G$1+(Sheet1!$A$1-1)*10,FALSE),IF(VLOOKUP($A1736,Sheet1!$B$3:$AH$1266,Sheet1!G$1+(Sheet1!$A$1-1)*10,FALSE)&gt;99999,-3,IF(VLOOKUP($A1736,Sheet1!$B$3:$AH$1266,Sheet1!G$1+(Sheet1!$A$1-1)*10,FALSE)&gt;9999,-2,IF(VLOOKUP($A1736,Sheet1!$B$3:$AH$1266,Sheet1!G$1+(Sheet1!$A$1-1)*10,FALSE)&gt;999,-1,0)))))))</f>
        <v>---</v>
      </c>
      <c r="X1736" s="392" t="str">
        <f>IF(ISNA(VLOOKUP($A1736,Sheet1!$B$3:$AH$1266,Sheet1!H$1+(Sheet1!$A$1-1)*10,FALSE))=TRUE,"---",IF(VLOOKUP($A1736,Sheet1!$B$3:$AH$1266,Sheet1!H$1+(Sheet1!$A$1-1)*10,FALSE)="---","---", (ROUND(VLOOKUP($A1736,Sheet1!$B$3:$AH$1266,Sheet1!H$1+(Sheet1!$A$1-1)*10,FALSE),IF(VLOOKUP($A1736,Sheet1!$B$3:$AH$1266,Sheet1!H$1+(Sheet1!$A$1-1)*10,FALSE)&gt;99999,-3,IF(VLOOKUP($A1736,Sheet1!$B$3:$AH$1266,Sheet1!H$1+(Sheet1!$A$1-1)*10,FALSE)&gt;9999,-2,IF(VLOOKUP($A1736,Sheet1!$B$3:$AH$1266,Sheet1!H$1+(Sheet1!$A$1-1)*10,FALSE)&gt;999,-1,0)))))))</f>
        <v>---</v>
      </c>
      <c r="Y1736" s="392" t="str">
        <f>IF(ISNA(VLOOKUP($A1736,Sheet1!$B$3:$AH$1266,Sheet1!I$1+(Sheet1!$A$1-1)*10,FALSE))=TRUE,"---",IF(VLOOKUP($A1736,Sheet1!$B$3:$AH$1266,Sheet1!I$1+(Sheet1!$A$1-1)*10,FALSE)="---","---", (ROUND(VLOOKUP($A1736,Sheet1!$B$3:$AH$1266,Sheet1!I$1+(Sheet1!$A$1-1)*10,FALSE),IF(VLOOKUP($A1736,Sheet1!$B$3:$AH$1266,Sheet1!I$1+(Sheet1!$A$1-1)*10,FALSE)&gt;99999,-3,IF(VLOOKUP($A1736,Sheet1!$B$3:$AH$1266,Sheet1!I$1+(Sheet1!$A$1-1)*10,FALSE)&gt;9999,-2,IF(VLOOKUP($A1736,Sheet1!$B$3:$AH$1266,Sheet1!I$1+(Sheet1!$A$1-1)*10,FALSE)&gt;999,-1,0)))))))</f>
        <v>---</v>
      </c>
      <c r="Z1736" s="392" t="str">
        <f>IF(ISNA(VLOOKUP($A1736,Sheet1!$B$3:$AH$1266,Sheet1!J$1+(Sheet1!$A$1-1)*10,FALSE))=TRUE,"---",IF(VLOOKUP($A1736,Sheet1!$B$3:$AH$1266,Sheet1!J$1+(Sheet1!$A$1-1)*10,FALSE)="---","---", (ROUND(VLOOKUP($A1736,Sheet1!$B$3:$AH$1266,Sheet1!J$1+(Sheet1!$A$1-1)*10,FALSE),IF(VLOOKUP($A1736,Sheet1!$B$3:$AH$1266,Sheet1!J$1+(Sheet1!$A$1-1)*10,FALSE)&gt;99999,-3,IF(VLOOKUP($A1736,Sheet1!$B$3:$AH$1266,Sheet1!J$1+(Sheet1!$A$1-1)*10,FALSE)&gt;9999,-2,IF(VLOOKUP($A1736,Sheet1!$B$3:$AH$1266,Sheet1!J$1+(Sheet1!$A$1-1)*10,FALSE)&gt;999,-1,0)))))))</f>
        <v>---</v>
      </c>
      <c r="AA1736" s="392" t="str">
        <f>IF(ISNA(VLOOKUP($A1736,Sheet1!$B$3:$AH$1266,Sheet1!K$1+(Sheet1!$A$1-1)*10,FALSE))=TRUE,"---",IF(VLOOKUP($A1736,Sheet1!$B$3:$AH$1266,Sheet1!K$1+(Sheet1!$A$1-1)*10,FALSE)="---","---", (ROUND(VLOOKUP($A1736,Sheet1!$B$3:$AH$1266,Sheet1!K$1+(Sheet1!$A$1-1)*10,FALSE),IF(VLOOKUP($A1736,Sheet1!$B$3:$AH$1266,Sheet1!K$1+(Sheet1!$A$1-1)*10,FALSE)&gt;99999,-3,IF(VLOOKUP($A1736,Sheet1!$B$3:$AH$1266,Sheet1!K$1+(Sheet1!$A$1-1)*10,FALSE)&gt;9999,-2,IF(VLOOKUP($A1736,Sheet1!$B$3:$AH$1266,Sheet1!K$1+(Sheet1!$A$1-1)*10,FALSE)&gt;999,-1,0)))))))</f>
        <v>---</v>
      </c>
      <c r="AB1736" s="392" t="str">
        <f>IF(ISNA(VLOOKUP($A1736,Sheet1!$B$3:$AH$1266,Sheet1!L$1+(Sheet1!$A$1-1)*10,FALSE))=TRUE,"---",IF(VLOOKUP($A1736,Sheet1!$B$3:$AH$1266,Sheet1!L$1+(Sheet1!$A$1-1)*10,FALSE)="---","---", (ROUND(VLOOKUP($A1736,Sheet1!$B$3:$AH$1266,Sheet1!L$1+(Sheet1!$A$1-1)*10,FALSE),IF(VLOOKUP($A1736,Sheet1!$B$3:$AH$1266,Sheet1!L$1+(Sheet1!$A$1-1)*10,FALSE)&gt;99999,-3,IF(VLOOKUP($A1736,Sheet1!$B$3:$AH$1266,Sheet1!L$1+(Sheet1!$A$1-1)*10,FALSE)&gt;9999,-2,IF(VLOOKUP($A1736,Sheet1!$B$3:$AH$1266,Sheet1!L$1+(Sheet1!$A$1-1)*10,FALSE)&gt;999,-1,0)))))))</f>
        <v>---</v>
      </c>
      <c r="AC1736" s="392" t="str">
        <f>IF(ISNA(VLOOKUP($A1736,Sheet1!$B$3:$AH$1266,Sheet1!M$1+(Sheet1!$A$1-1)*10,FALSE))=TRUE,"---",IF(VLOOKUP($A1736,Sheet1!$B$3:$AH$1266,Sheet1!M$1+(Sheet1!$A$1-1)*10,FALSE)="---","---", (ROUND(VLOOKUP($A1736,Sheet1!$B$3:$AH$1266,Sheet1!M$1+(Sheet1!$A$1-1)*10,FALSE),IF(VLOOKUP($A1736,Sheet1!$B$3:$AH$1266,Sheet1!M$1+(Sheet1!$A$1-1)*10,FALSE)&gt;99999,-3,IF(VLOOKUP($A1736,Sheet1!$B$3:$AH$1266,Sheet1!M$1+(Sheet1!$A$1-1)*10,FALSE)&gt;9999,-2,IF(VLOOKUP($A1736,Sheet1!$B$3:$AH$1266,Sheet1!M$1+(Sheet1!$A$1-1)*10,FALSE)&gt;999,-1,0)))))))</f>
        <v>---</v>
      </c>
      <c r="AD1736" s="392" t="str">
        <f>IF(ISNA(VLOOKUP($A1736,Sheet1!$B$3:$AH$1266,Sheet1!N$1+(Sheet1!$A$1-1)*10,FALSE))=TRUE,"---",IF(VLOOKUP($A1736,Sheet1!$B$3:$AH$1266,Sheet1!N$1+(Sheet1!$A$1-1)*10,FALSE)="---","---", (ROUND(VLOOKUP($A1736,Sheet1!$B$3:$AH$1266,Sheet1!N$1+(Sheet1!$A$1-1)*10,FALSE),IF(VLOOKUP($A1736,Sheet1!$B$3:$AH$1266,Sheet1!N$1+(Sheet1!$A$1-1)*10,FALSE)&gt;99999,-3,IF(VLOOKUP($A1736,Sheet1!$B$3:$AH$1266,Sheet1!N$1+(Sheet1!$A$1-1)*10,FALSE)&gt;9999,-2,IF(VLOOKUP($A1736,Sheet1!$B$3:$AH$1266,Sheet1!N$1+(Sheet1!$A$1-1)*10,FALSE)&gt;999,-1,0)))))))</f>
        <v>---</v>
      </c>
    </row>
    <row r="1737" spans="1:30" ht="25.5" customHeight="1" x14ac:dyDescent="0.25">
      <c r="A1737" s="133" t="s">
        <v>2545</v>
      </c>
      <c r="B1737" s="141" t="s">
        <v>2546</v>
      </c>
      <c r="C1737" s="133">
        <v>430655</v>
      </c>
      <c r="D1737" s="133">
        <v>761406</v>
      </c>
      <c r="E1737" s="67" t="s">
        <v>3041</v>
      </c>
      <c r="F1737" s="135" t="s">
        <v>4405</v>
      </c>
      <c r="G1737" s="118" t="s">
        <v>160</v>
      </c>
      <c r="H1737" s="136">
        <v>2.34</v>
      </c>
      <c r="I1737" s="119">
        <v>27213</v>
      </c>
      <c r="J1737" s="137" t="s">
        <v>4405</v>
      </c>
      <c r="K1737" s="118" t="s">
        <v>17</v>
      </c>
      <c r="L1737" s="122">
        <v>108</v>
      </c>
      <c r="M1737" s="123">
        <v>46.2</v>
      </c>
      <c r="N1737" s="118" t="s">
        <v>199</v>
      </c>
      <c r="O1737" s="71" t="s">
        <v>4405</v>
      </c>
      <c r="P1737" s="71" t="s">
        <v>4405</v>
      </c>
      <c r="Q1737" s="71" t="s">
        <v>4405</v>
      </c>
      <c r="R1737" s="73" t="s">
        <v>4405</v>
      </c>
      <c r="S1737" s="63" t="s">
        <v>4368</v>
      </c>
      <c r="T1737" s="63" t="str">
        <f>IF(ISNA(VLOOKUP(A1737,Sheet1!B$3:C$1266,2,FALSE)=TRUE),"NC",VLOOKUP(A1737,Sheet1!B$3:C$1266,2,FALSE))</f>
        <v>NC</v>
      </c>
      <c r="U1737" s="66" t="str">
        <f>IF(ISNA(VLOOKUP($A1737,Sheet1!$B$3:$AH$1266,Sheet1!E$1+(Sheet1!$A$1-1)*10,FALSE))=TRUE,"---",IF(VLOOKUP($A1737,Sheet1!$B$3:$AH$1266,Sheet1!E$1+(Sheet1!$A$1-1)*10,FALSE)="---","---", (ROUND(VLOOKUP($A1737,Sheet1!$B$3:$AH$1266,Sheet1!E$1+(Sheet1!$A$1-1)*10,FALSE),IF(VLOOKUP($A1737,Sheet1!$B$3:$AH$1266,Sheet1!E$1+(Sheet1!$A$1-1)*10,FALSE)&gt;99999,-3,IF(VLOOKUP($A1737,Sheet1!$B$3:$AH$1266,Sheet1!E$1+(Sheet1!$A$1-1)*10,FALSE)&gt;9999,-2,IF(VLOOKUP($A1737,Sheet1!$B$3:$AH$1266,Sheet1!E$1+(Sheet1!$A$1-1)*10,FALSE)&gt;999,-1,0)))))))</f>
        <v>---</v>
      </c>
      <c r="V1737" s="66" t="str">
        <f>IF(ISNA(VLOOKUP($A1737,Sheet1!$B$3:$AH$1266,Sheet1!F$1+(Sheet1!$A$1-1)*10,FALSE))=TRUE,"---",IF(VLOOKUP($A1737,Sheet1!$B$3:$AH$1266,Sheet1!F$1+(Sheet1!$A$1-1)*10,FALSE)="---","---", (ROUND(VLOOKUP($A1737,Sheet1!$B$3:$AH$1266,Sheet1!F$1+(Sheet1!$A$1-1)*10,FALSE),IF(VLOOKUP($A1737,Sheet1!$B$3:$AH$1266,Sheet1!F$1+(Sheet1!$A$1-1)*10,FALSE)&gt;99999,-3,IF(VLOOKUP($A1737,Sheet1!$B$3:$AH$1266,Sheet1!F$1+(Sheet1!$A$1-1)*10,FALSE)&gt;9999,-2,IF(VLOOKUP($A1737,Sheet1!$B$3:$AH$1266,Sheet1!F$1+(Sheet1!$A$1-1)*10,FALSE)&gt;999,-1,0)))))))</f>
        <v>---</v>
      </c>
      <c r="W1737" s="66" t="str">
        <f>IF(ISNA(VLOOKUP($A1737,Sheet1!$B$3:$AH$1266,Sheet1!G$1+(Sheet1!$A$1-1)*10,FALSE))=TRUE,"---",IF(VLOOKUP($A1737,Sheet1!$B$3:$AH$1266,Sheet1!G$1+(Sheet1!$A$1-1)*10,FALSE)="---","---", (ROUND(VLOOKUP($A1737,Sheet1!$B$3:$AH$1266,Sheet1!G$1+(Sheet1!$A$1-1)*10,FALSE),IF(VLOOKUP($A1737,Sheet1!$B$3:$AH$1266,Sheet1!G$1+(Sheet1!$A$1-1)*10,FALSE)&gt;99999,-3,IF(VLOOKUP($A1737,Sheet1!$B$3:$AH$1266,Sheet1!G$1+(Sheet1!$A$1-1)*10,FALSE)&gt;9999,-2,IF(VLOOKUP($A1737,Sheet1!$B$3:$AH$1266,Sheet1!G$1+(Sheet1!$A$1-1)*10,FALSE)&gt;999,-1,0)))))))</f>
        <v>---</v>
      </c>
      <c r="X1737" s="66" t="str">
        <f>IF(ISNA(VLOOKUP($A1737,Sheet1!$B$3:$AH$1266,Sheet1!H$1+(Sheet1!$A$1-1)*10,FALSE))=TRUE,"---",IF(VLOOKUP($A1737,Sheet1!$B$3:$AH$1266,Sheet1!H$1+(Sheet1!$A$1-1)*10,FALSE)="---","---", (ROUND(VLOOKUP($A1737,Sheet1!$B$3:$AH$1266,Sheet1!H$1+(Sheet1!$A$1-1)*10,FALSE),IF(VLOOKUP($A1737,Sheet1!$B$3:$AH$1266,Sheet1!H$1+(Sheet1!$A$1-1)*10,FALSE)&gt;99999,-3,IF(VLOOKUP($A1737,Sheet1!$B$3:$AH$1266,Sheet1!H$1+(Sheet1!$A$1-1)*10,FALSE)&gt;9999,-2,IF(VLOOKUP($A1737,Sheet1!$B$3:$AH$1266,Sheet1!H$1+(Sheet1!$A$1-1)*10,FALSE)&gt;999,-1,0)))))))</f>
        <v>---</v>
      </c>
      <c r="Y1737" s="66" t="str">
        <f>IF(ISNA(VLOOKUP($A1737,Sheet1!$B$3:$AH$1266,Sheet1!I$1+(Sheet1!$A$1-1)*10,FALSE))=TRUE,"---",IF(VLOOKUP($A1737,Sheet1!$B$3:$AH$1266,Sheet1!I$1+(Sheet1!$A$1-1)*10,FALSE)="---","---", (ROUND(VLOOKUP($A1737,Sheet1!$B$3:$AH$1266,Sheet1!I$1+(Sheet1!$A$1-1)*10,FALSE),IF(VLOOKUP($A1737,Sheet1!$B$3:$AH$1266,Sheet1!I$1+(Sheet1!$A$1-1)*10,FALSE)&gt;99999,-3,IF(VLOOKUP($A1737,Sheet1!$B$3:$AH$1266,Sheet1!I$1+(Sheet1!$A$1-1)*10,FALSE)&gt;9999,-2,IF(VLOOKUP($A1737,Sheet1!$B$3:$AH$1266,Sheet1!I$1+(Sheet1!$A$1-1)*10,FALSE)&gt;999,-1,0)))))))</f>
        <v>---</v>
      </c>
      <c r="Z1737" s="66" t="str">
        <f>IF(ISNA(VLOOKUP($A1737,Sheet1!$B$3:$AH$1266,Sheet1!J$1+(Sheet1!$A$1-1)*10,FALSE))=TRUE,"---",IF(VLOOKUP($A1737,Sheet1!$B$3:$AH$1266,Sheet1!J$1+(Sheet1!$A$1-1)*10,FALSE)="---","---", (ROUND(VLOOKUP($A1737,Sheet1!$B$3:$AH$1266,Sheet1!J$1+(Sheet1!$A$1-1)*10,FALSE),IF(VLOOKUP($A1737,Sheet1!$B$3:$AH$1266,Sheet1!J$1+(Sheet1!$A$1-1)*10,FALSE)&gt;99999,-3,IF(VLOOKUP($A1737,Sheet1!$B$3:$AH$1266,Sheet1!J$1+(Sheet1!$A$1-1)*10,FALSE)&gt;9999,-2,IF(VLOOKUP($A1737,Sheet1!$B$3:$AH$1266,Sheet1!J$1+(Sheet1!$A$1-1)*10,FALSE)&gt;999,-1,0)))))))</f>
        <v>---</v>
      </c>
      <c r="AA1737" s="66" t="str">
        <f>IF(ISNA(VLOOKUP($A1737,Sheet1!$B$3:$AH$1266,Sheet1!K$1+(Sheet1!$A$1-1)*10,FALSE))=TRUE,"---",IF(VLOOKUP($A1737,Sheet1!$B$3:$AH$1266,Sheet1!K$1+(Sheet1!$A$1-1)*10,FALSE)="---","---", (ROUND(VLOOKUP($A1737,Sheet1!$B$3:$AH$1266,Sheet1!K$1+(Sheet1!$A$1-1)*10,FALSE),IF(VLOOKUP($A1737,Sheet1!$B$3:$AH$1266,Sheet1!K$1+(Sheet1!$A$1-1)*10,FALSE)&gt;99999,-3,IF(VLOOKUP($A1737,Sheet1!$B$3:$AH$1266,Sheet1!K$1+(Sheet1!$A$1-1)*10,FALSE)&gt;9999,-2,IF(VLOOKUP($A1737,Sheet1!$B$3:$AH$1266,Sheet1!K$1+(Sheet1!$A$1-1)*10,FALSE)&gt;999,-1,0)))))))</f>
        <v>---</v>
      </c>
      <c r="AB1737" s="66" t="str">
        <f>IF(ISNA(VLOOKUP($A1737,Sheet1!$B$3:$AH$1266,Sheet1!L$1+(Sheet1!$A$1-1)*10,FALSE))=TRUE,"---",IF(VLOOKUP($A1737,Sheet1!$B$3:$AH$1266,Sheet1!L$1+(Sheet1!$A$1-1)*10,FALSE)="---","---", (ROUND(VLOOKUP($A1737,Sheet1!$B$3:$AH$1266,Sheet1!L$1+(Sheet1!$A$1-1)*10,FALSE),IF(VLOOKUP($A1737,Sheet1!$B$3:$AH$1266,Sheet1!L$1+(Sheet1!$A$1-1)*10,FALSE)&gt;99999,-3,IF(VLOOKUP($A1737,Sheet1!$B$3:$AH$1266,Sheet1!L$1+(Sheet1!$A$1-1)*10,FALSE)&gt;9999,-2,IF(VLOOKUP($A1737,Sheet1!$B$3:$AH$1266,Sheet1!L$1+(Sheet1!$A$1-1)*10,FALSE)&gt;999,-1,0)))))))</f>
        <v>---</v>
      </c>
      <c r="AC1737" s="66" t="str">
        <f>IF(ISNA(VLOOKUP($A1737,Sheet1!$B$3:$AH$1266,Sheet1!M$1+(Sheet1!$A$1-1)*10,FALSE))=TRUE,"---",IF(VLOOKUP($A1737,Sheet1!$B$3:$AH$1266,Sheet1!M$1+(Sheet1!$A$1-1)*10,FALSE)="---","---", (ROUND(VLOOKUP($A1737,Sheet1!$B$3:$AH$1266,Sheet1!M$1+(Sheet1!$A$1-1)*10,FALSE),IF(VLOOKUP($A1737,Sheet1!$B$3:$AH$1266,Sheet1!M$1+(Sheet1!$A$1-1)*10,FALSE)&gt;99999,-3,IF(VLOOKUP($A1737,Sheet1!$B$3:$AH$1266,Sheet1!M$1+(Sheet1!$A$1-1)*10,FALSE)&gt;9999,-2,IF(VLOOKUP($A1737,Sheet1!$B$3:$AH$1266,Sheet1!M$1+(Sheet1!$A$1-1)*10,FALSE)&gt;999,-1,0)))))))</f>
        <v>---</v>
      </c>
      <c r="AD1737" s="66" t="str">
        <f>IF(ISNA(VLOOKUP($A1737,Sheet1!$B$3:$AH$1266,Sheet1!N$1+(Sheet1!$A$1-1)*10,FALSE))=TRUE,"---",IF(VLOOKUP($A1737,Sheet1!$B$3:$AH$1266,Sheet1!N$1+(Sheet1!$A$1-1)*10,FALSE)="---","---", (ROUND(VLOOKUP($A1737,Sheet1!$B$3:$AH$1266,Sheet1!N$1+(Sheet1!$A$1-1)*10,FALSE),IF(VLOOKUP($A1737,Sheet1!$B$3:$AH$1266,Sheet1!N$1+(Sheet1!$A$1-1)*10,FALSE)&gt;99999,-3,IF(VLOOKUP($A1737,Sheet1!$B$3:$AH$1266,Sheet1!N$1+(Sheet1!$A$1-1)*10,FALSE)&gt;9999,-2,IF(VLOOKUP($A1737,Sheet1!$B$3:$AH$1266,Sheet1!N$1+(Sheet1!$A$1-1)*10,FALSE)&gt;999,-1,0)))))))</f>
        <v>---</v>
      </c>
    </row>
    <row r="1738" spans="1:30" ht="25.5" customHeight="1" x14ac:dyDescent="0.25">
      <c r="A1738" s="125" t="s">
        <v>2547</v>
      </c>
      <c r="B1738" s="126" t="s">
        <v>2548</v>
      </c>
      <c r="C1738" s="125">
        <v>430710.4</v>
      </c>
      <c r="D1738" s="125">
        <v>761446.7</v>
      </c>
      <c r="E1738" s="70" t="s">
        <v>3041</v>
      </c>
      <c r="F1738" s="52" t="s">
        <v>4921</v>
      </c>
      <c r="G1738" s="127" t="s">
        <v>31</v>
      </c>
      <c r="H1738" s="128">
        <v>287</v>
      </c>
      <c r="I1738" s="112">
        <v>39156</v>
      </c>
      <c r="J1738" s="140" t="s">
        <v>4405</v>
      </c>
      <c r="K1738" s="127" t="s">
        <v>17</v>
      </c>
      <c r="L1738" s="115">
        <v>3900</v>
      </c>
      <c r="M1738" s="116">
        <v>13.6</v>
      </c>
      <c r="N1738" s="127" t="s">
        <v>387</v>
      </c>
      <c r="O1738" s="68" t="s">
        <v>4405</v>
      </c>
      <c r="P1738" s="68" t="s">
        <v>4405</v>
      </c>
      <c r="Q1738" s="68" t="s">
        <v>4405</v>
      </c>
      <c r="R1738" s="74" t="s">
        <v>4405</v>
      </c>
      <c r="S1738" s="64">
        <v>6</v>
      </c>
      <c r="T1738" s="64" t="str">
        <f>IF(ISNA(VLOOKUP(A1738,Sheet1!B$3:C$1266,2,FALSE)=TRUE),"NC",VLOOKUP(A1738,Sheet1!B$3:C$1266,2,FALSE))</f>
        <v>NC</v>
      </c>
      <c r="U1738" s="65" t="str">
        <f>IF(ISNA(VLOOKUP($A1738,Sheet1!$B$3:$AH$1266,Sheet1!E$1+(Sheet1!$A$1-1)*10,FALSE))=TRUE,"---",IF(VLOOKUP($A1738,Sheet1!$B$3:$AH$1266,Sheet1!E$1+(Sheet1!$A$1-1)*10,FALSE)="---","---", (ROUND(VLOOKUP($A1738,Sheet1!$B$3:$AH$1266,Sheet1!E$1+(Sheet1!$A$1-1)*10,FALSE),IF(VLOOKUP($A1738,Sheet1!$B$3:$AH$1266,Sheet1!E$1+(Sheet1!$A$1-1)*10,FALSE)&gt;99999,-3,IF(VLOOKUP($A1738,Sheet1!$B$3:$AH$1266,Sheet1!E$1+(Sheet1!$A$1-1)*10,FALSE)&gt;9999,-2,IF(VLOOKUP($A1738,Sheet1!$B$3:$AH$1266,Sheet1!E$1+(Sheet1!$A$1-1)*10,FALSE)&gt;999,-1,0)))))))</f>
        <v>---</v>
      </c>
      <c r="V1738" s="65" t="str">
        <f>IF(ISNA(VLOOKUP($A1738,Sheet1!$B$3:$AH$1266,Sheet1!F$1+(Sheet1!$A$1-1)*10,FALSE))=TRUE,"---",IF(VLOOKUP($A1738,Sheet1!$B$3:$AH$1266,Sheet1!F$1+(Sheet1!$A$1-1)*10,FALSE)="---","---", (ROUND(VLOOKUP($A1738,Sheet1!$B$3:$AH$1266,Sheet1!F$1+(Sheet1!$A$1-1)*10,FALSE),IF(VLOOKUP($A1738,Sheet1!$B$3:$AH$1266,Sheet1!F$1+(Sheet1!$A$1-1)*10,FALSE)&gt;99999,-3,IF(VLOOKUP($A1738,Sheet1!$B$3:$AH$1266,Sheet1!F$1+(Sheet1!$A$1-1)*10,FALSE)&gt;9999,-2,IF(VLOOKUP($A1738,Sheet1!$B$3:$AH$1266,Sheet1!F$1+(Sheet1!$A$1-1)*10,FALSE)&gt;999,-1,0)))))))</f>
        <v>---</v>
      </c>
      <c r="W1738" s="65" t="str">
        <f>IF(ISNA(VLOOKUP($A1738,Sheet1!$B$3:$AH$1266,Sheet1!G$1+(Sheet1!$A$1-1)*10,FALSE))=TRUE,"---",IF(VLOOKUP($A1738,Sheet1!$B$3:$AH$1266,Sheet1!G$1+(Sheet1!$A$1-1)*10,FALSE)="---","---", (ROUND(VLOOKUP($A1738,Sheet1!$B$3:$AH$1266,Sheet1!G$1+(Sheet1!$A$1-1)*10,FALSE),IF(VLOOKUP($A1738,Sheet1!$B$3:$AH$1266,Sheet1!G$1+(Sheet1!$A$1-1)*10,FALSE)&gt;99999,-3,IF(VLOOKUP($A1738,Sheet1!$B$3:$AH$1266,Sheet1!G$1+(Sheet1!$A$1-1)*10,FALSE)&gt;9999,-2,IF(VLOOKUP($A1738,Sheet1!$B$3:$AH$1266,Sheet1!G$1+(Sheet1!$A$1-1)*10,FALSE)&gt;999,-1,0)))))))</f>
        <v>---</v>
      </c>
      <c r="X1738" s="65" t="str">
        <f>IF(ISNA(VLOOKUP($A1738,Sheet1!$B$3:$AH$1266,Sheet1!H$1+(Sheet1!$A$1-1)*10,FALSE))=TRUE,"---",IF(VLOOKUP($A1738,Sheet1!$B$3:$AH$1266,Sheet1!H$1+(Sheet1!$A$1-1)*10,FALSE)="---","---", (ROUND(VLOOKUP($A1738,Sheet1!$B$3:$AH$1266,Sheet1!H$1+(Sheet1!$A$1-1)*10,FALSE),IF(VLOOKUP($A1738,Sheet1!$B$3:$AH$1266,Sheet1!H$1+(Sheet1!$A$1-1)*10,FALSE)&gt;99999,-3,IF(VLOOKUP($A1738,Sheet1!$B$3:$AH$1266,Sheet1!H$1+(Sheet1!$A$1-1)*10,FALSE)&gt;9999,-2,IF(VLOOKUP($A1738,Sheet1!$B$3:$AH$1266,Sheet1!H$1+(Sheet1!$A$1-1)*10,FALSE)&gt;999,-1,0)))))))</f>
        <v>---</v>
      </c>
      <c r="Y1738" s="65" t="str">
        <f>IF(ISNA(VLOOKUP($A1738,Sheet1!$B$3:$AH$1266,Sheet1!I$1+(Sheet1!$A$1-1)*10,FALSE))=TRUE,"---",IF(VLOOKUP($A1738,Sheet1!$B$3:$AH$1266,Sheet1!I$1+(Sheet1!$A$1-1)*10,FALSE)="---","---", (ROUND(VLOOKUP($A1738,Sheet1!$B$3:$AH$1266,Sheet1!I$1+(Sheet1!$A$1-1)*10,FALSE),IF(VLOOKUP($A1738,Sheet1!$B$3:$AH$1266,Sheet1!I$1+(Sheet1!$A$1-1)*10,FALSE)&gt;99999,-3,IF(VLOOKUP($A1738,Sheet1!$B$3:$AH$1266,Sheet1!I$1+(Sheet1!$A$1-1)*10,FALSE)&gt;9999,-2,IF(VLOOKUP($A1738,Sheet1!$B$3:$AH$1266,Sheet1!I$1+(Sheet1!$A$1-1)*10,FALSE)&gt;999,-1,0)))))))</f>
        <v>---</v>
      </c>
      <c r="Z1738" s="65" t="str">
        <f>IF(ISNA(VLOOKUP($A1738,Sheet1!$B$3:$AH$1266,Sheet1!J$1+(Sheet1!$A$1-1)*10,FALSE))=TRUE,"---",IF(VLOOKUP($A1738,Sheet1!$B$3:$AH$1266,Sheet1!J$1+(Sheet1!$A$1-1)*10,FALSE)="---","---", (ROUND(VLOOKUP($A1738,Sheet1!$B$3:$AH$1266,Sheet1!J$1+(Sheet1!$A$1-1)*10,FALSE),IF(VLOOKUP($A1738,Sheet1!$B$3:$AH$1266,Sheet1!J$1+(Sheet1!$A$1-1)*10,FALSE)&gt;99999,-3,IF(VLOOKUP($A1738,Sheet1!$B$3:$AH$1266,Sheet1!J$1+(Sheet1!$A$1-1)*10,FALSE)&gt;9999,-2,IF(VLOOKUP($A1738,Sheet1!$B$3:$AH$1266,Sheet1!J$1+(Sheet1!$A$1-1)*10,FALSE)&gt;999,-1,0)))))))</f>
        <v>---</v>
      </c>
      <c r="AA1738" s="65" t="str">
        <f>IF(ISNA(VLOOKUP($A1738,Sheet1!$B$3:$AH$1266,Sheet1!K$1+(Sheet1!$A$1-1)*10,FALSE))=TRUE,"---",IF(VLOOKUP($A1738,Sheet1!$B$3:$AH$1266,Sheet1!K$1+(Sheet1!$A$1-1)*10,FALSE)="---","---", (ROUND(VLOOKUP($A1738,Sheet1!$B$3:$AH$1266,Sheet1!K$1+(Sheet1!$A$1-1)*10,FALSE),IF(VLOOKUP($A1738,Sheet1!$B$3:$AH$1266,Sheet1!K$1+(Sheet1!$A$1-1)*10,FALSE)&gt;99999,-3,IF(VLOOKUP($A1738,Sheet1!$B$3:$AH$1266,Sheet1!K$1+(Sheet1!$A$1-1)*10,FALSE)&gt;9999,-2,IF(VLOOKUP($A1738,Sheet1!$B$3:$AH$1266,Sheet1!K$1+(Sheet1!$A$1-1)*10,FALSE)&gt;999,-1,0)))))))</f>
        <v>---</v>
      </c>
      <c r="AB1738" s="65" t="str">
        <f>IF(ISNA(VLOOKUP($A1738,Sheet1!$B$3:$AH$1266,Sheet1!L$1+(Sheet1!$A$1-1)*10,FALSE))=TRUE,"---",IF(VLOOKUP($A1738,Sheet1!$B$3:$AH$1266,Sheet1!L$1+(Sheet1!$A$1-1)*10,FALSE)="---","---", (ROUND(VLOOKUP($A1738,Sheet1!$B$3:$AH$1266,Sheet1!L$1+(Sheet1!$A$1-1)*10,FALSE),IF(VLOOKUP($A1738,Sheet1!$B$3:$AH$1266,Sheet1!L$1+(Sheet1!$A$1-1)*10,FALSE)&gt;99999,-3,IF(VLOOKUP($A1738,Sheet1!$B$3:$AH$1266,Sheet1!L$1+(Sheet1!$A$1-1)*10,FALSE)&gt;9999,-2,IF(VLOOKUP($A1738,Sheet1!$B$3:$AH$1266,Sheet1!L$1+(Sheet1!$A$1-1)*10,FALSE)&gt;999,-1,0)))))))</f>
        <v>---</v>
      </c>
      <c r="AC1738" s="65" t="str">
        <f>IF(ISNA(VLOOKUP($A1738,Sheet1!$B$3:$AH$1266,Sheet1!M$1+(Sheet1!$A$1-1)*10,FALSE))=TRUE,"---",IF(VLOOKUP($A1738,Sheet1!$B$3:$AH$1266,Sheet1!M$1+(Sheet1!$A$1-1)*10,FALSE)="---","---", (ROUND(VLOOKUP($A1738,Sheet1!$B$3:$AH$1266,Sheet1!M$1+(Sheet1!$A$1-1)*10,FALSE),IF(VLOOKUP($A1738,Sheet1!$B$3:$AH$1266,Sheet1!M$1+(Sheet1!$A$1-1)*10,FALSE)&gt;99999,-3,IF(VLOOKUP($A1738,Sheet1!$B$3:$AH$1266,Sheet1!M$1+(Sheet1!$A$1-1)*10,FALSE)&gt;9999,-2,IF(VLOOKUP($A1738,Sheet1!$B$3:$AH$1266,Sheet1!M$1+(Sheet1!$A$1-1)*10,FALSE)&gt;999,-1,0)))))))</f>
        <v>---</v>
      </c>
      <c r="AD1738" s="65" t="str">
        <f>IF(ISNA(VLOOKUP($A1738,Sheet1!$B$3:$AH$1266,Sheet1!N$1+(Sheet1!$A$1-1)*10,FALSE))=TRUE,"---",IF(VLOOKUP($A1738,Sheet1!$B$3:$AH$1266,Sheet1!N$1+(Sheet1!$A$1-1)*10,FALSE)="---","---", (ROUND(VLOOKUP($A1738,Sheet1!$B$3:$AH$1266,Sheet1!N$1+(Sheet1!$A$1-1)*10,FALSE),IF(VLOOKUP($A1738,Sheet1!$B$3:$AH$1266,Sheet1!N$1+(Sheet1!$A$1-1)*10,FALSE)&gt;99999,-3,IF(VLOOKUP($A1738,Sheet1!$B$3:$AH$1266,Sheet1!N$1+(Sheet1!$A$1-1)*10,FALSE)&gt;9999,-2,IF(VLOOKUP($A1738,Sheet1!$B$3:$AH$1266,Sheet1!N$1+(Sheet1!$A$1-1)*10,FALSE)&gt;999,-1,0)))))))</f>
        <v>---</v>
      </c>
    </row>
    <row r="1739" spans="1:30" ht="25.5" customHeight="1" x14ac:dyDescent="0.25">
      <c r="A1739" s="133" t="s">
        <v>2549</v>
      </c>
      <c r="B1739" s="141" t="s">
        <v>2550</v>
      </c>
      <c r="C1739" s="133">
        <v>430734</v>
      </c>
      <c r="D1739" s="133">
        <v>761507</v>
      </c>
      <c r="E1739" s="67" t="s">
        <v>3041</v>
      </c>
      <c r="F1739" s="117" t="s">
        <v>4921</v>
      </c>
      <c r="G1739" s="118" t="s">
        <v>31</v>
      </c>
      <c r="H1739" s="166">
        <v>3446</v>
      </c>
      <c r="I1739" s="119">
        <v>38446</v>
      </c>
      <c r="J1739" s="137" t="s">
        <v>4405</v>
      </c>
      <c r="K1739" s="118" t="s">
        <v>17</v>
      </c>
      <c r="L1739" s="122">
        <v>7850</v>
      </c>
      <c r="M1739" s="123">
        <v>2.2799999999999998</v>
      </c>
      <c r="N1739" s="118" t="s">
        <v>387</v>
      </c>
      <c r="O1739" s="71" t="str">
        <f t="shared" si="59"/>
        <v>&gt;50</v>
      </c>
      <c r="P1739" s="71">
        <f>IF(O1739&lt;&gt;"",VLOOKUP($A1739,Sheet4!$A$2:$O$1309,14,FALSE)*100,"")</f>
        <v>0.2942784670019738</v>
      </c>
      <c r="Q1739" s="71">
        <f>IF(P1739&lt;&gt;"",VLOOKUP($A1739,Sheet4!$A$2:$O$1309,15,FALSE)*100,"")</f>
        <v>2.8454445553302787</v>
      </c>
      <c r="R1739" s="73" t="str">
        <f>IF(O1739="&lt;0.2","&gt;500",IF(O1739="&gt;50","&lt;2",IF(ISERR(1/O1739*100),"",IF(AND((1/O1739*100)&gt;=2,(1/O1739*100)&lt;=10),MROUND(1/O1739*100,1),IF(AND((1/O1739*100)&gt;=10,(1/O1739*100)&lt;=50),MROUND(1/O1739*100,5),IF(AND((1/O1739*100)&gt;=50,(1/O1739*100)&lt;=104),MROUND(1/O1739*100,10),IF(AND((1/O1739*100)&gt;=104,(1/O1739*100)&lt;=110),"100",IF(AND((1/O1739*100)&gt;=110,(1/O1739*100)&lt;=180),"&gt;100, &lt;200",IF(AND((1/O1739*100)&gt;=180,(1/O1739*100)&lt;=220),"200",IF(AND((1/O1739*100)&gt;=220,(1/O1739*100)&lt;=450),"&gt;200,  &lt;500","500"))))))))))</f>
        <v>&lt;2</v>
      </c>
      <c r="S1739" s="63">
        <v>6</v>
      </c>
      <c r="T1739" s="63" t="str">
        <f>IF(ISNA(VLOOKUP(A1739,Sheet1!B$3:C$1266,2,FALSE)=TRUE),"NC",VLOOKUP(A1739,Sheet1!B$3:C$1266,2,FALSE))</f>
        <v>Regulated*</v>
      </c>
      <c r="U1739" s="66">
        <f>IF(ISNA(VLOOKUP($A1739,Sheet1!$B$3:$AH$1266,Sheet1!E$1+(Sheet1!$A$1-1)*10,FALSE))=TRUE,"---",IF(VLOOKUP($A1739,Sheet1!$B$3:$AH$1266,Sheet1!E$1+(Sheet1!$A$1-1)*10,FALSE)="---","---", (ROUND(VLOOKUP($A1739,Sheet1!$B$3:$AH$1266,Sheet1!E$1+(Sheet1!$A$1-1)*10,FALSE),IF(VLOOKUP($A1739,Sheet1!$B$3:$AH$1266,Sheet1!E$1+(Sheet1!$A$1-1)*10,FALSE)&gt;99999,-3,IF(VLOOKUP($A1739,Sheet1!$B$3:$AH$1266,Sheet1!E$1+(Sheet1!$A$1-1)*10,FALSE)&gt;9999,-2,IF(VLOOKUP($A1739,Sheet1!$B$3:$AH$1266,Sheet1!E$1+(Sheet1!$A$1-1)*10,FALSE)&gt;999,-1,0)))))))</f>
        <v>9350</v>
      </c>
      <c r="V1739" s="66">
        <f>IF(ISNA(VLOOKUP($A1739,Sheet1!$B$3:$AH$1266,Sheet1!F$1+(Sheet1!$A$1-1)*10,FALSE))=TRUE,"---",IF(VLOOKUP($A1739,Sheet1!$B$3:$AH$1266,Sheet1!F$1+(Sheet1!$A$1-1)*10,FALSE)="---","---", (ROUND(VLOOKUP($A1739,Sheet1!$B$3:$AH$1266,Sheet1!F$1+(Sheet1!$A$1-1)*10,FALSE),IF(VLOOKUP($A1739,Sheet1!$B$3:$AH$1266,Sheet1!F$1+(Sheet1!$A$1-1)*10,FALSE)&gt;99999,-3,IF(VLOOKUP($A1739,Sheet1!$B$3:$AH$1266,Sheet1!F$1+(Sheet1!$A$1-1)*10,FALSE)&gt;9999,-2,IF(VLOOKUP($A1739,Sheet1!$B$3:$AH$1266,Sheet1!F$1+(Sheet1!$A$1-1)*10,FALSE)&gt;999,-1,0)))))))</f>
        <v>10400</v>
      </c>
      <c r="W1739" s="66">
        <f>IF(ISNA(VLOOKUP($A1739,Sheet1!$B$3:$AH$1266,Sheet1!G$1+(Sheet1!$A$1-1)*10,FALSE))=TRUE,"---",IF(VLOOKUP($A1739,Sheet1!$B$3:$AH$1266,Sheet1!G$1+(Sheet1!$A$1-1)*10,FALSE)="---","---", (ROUND(VLOOKUP($A1739,Sheet1!$B$3:$AH$1266,Sheet1!G$1+(Sheet1!$A$1-1)*10,FALSE),IF(VLOOKUP($A1739,Sheet1!$B$3:$AH$1266,Sheet1!G$1+(Sheet1!$A$1-1)*10,FALSE)&gt;99999,-3,IF(VLOOKUP($A1739,Sheet1!$B$3:$AH$1266,Sheet1!G$1+(Sheet1!$A$1-1)*10,FALSE)&gt;9999,-2,IF(VLOOKUP($A1739,Sheet1!$B$3:$AH$1266,Sheet1!G$1+(Sheet1!$A$1-1)*10,FALSE)&gt;999,-1,0)))))))</f>
        <v>11600</v>
      </c>
      <c r="X1739" s="66">
        <f>IF(ISNA(VLOOKUP($A1739,Sheet1!$B$3:$AH$1266,Sheet1!H$1+(Sheet1!$A$1-1)*10,FALSE))=TRUE,"---",IF(VLOOKUP($A1739,Sheet1!$B$3:$AH$1266,Sheet1!H$1+(Sheet1!$A$1-1)*10,FALSE)="---","---", (ROUND(VLOOKUP($A1739,Sheet1!$B$3:$AH$1266,Sheet1!H$1+(Sheet1!$A$1-1)*10,FALSE),IF(VLOOKUP($A1739,Sheet1!$B$3:$AH$1266,Sheet1!H$1+(Sheet1!$A$1-1)*10,FALSE)&gt;99999,-3,IF(VLOOKUP($A1739,Sheet1!$B$3:$AH$1266,Sheet1!H$1+(Sheet1!$A$1-1)*10,FALSE)&gt;9999,-2,IF(VLOOKUP($A1739,Sheet1!$B$3:$AH$1266,Sheet1!H$1+(Sheet1!$A$1-1)*10,FALSE)&gt;999,-1,0)))))))</f>
        <v>14500</v>
      </c>
      <c r="Y1739" s="66">
        <f>IF(ISNA(VLOOKUP($A1739,Sheet1!$B$3:$AH$1266,Sheet1!I$1+(Sheet1!$A$1-1)*10,FALSE))=TRUE,"---",IF(VLOOKUP($A1739,Sheet1!$B$3:$AH$1266,Sheet1!I$1+(Sheet1!$A$1-1)*10,FALSE)="---","---", (ROUND(VLOOKUP($A1739,Sheet1!$B$3:$AH$1266,Sheet1!I$1+(Sheet1!$A$1-1)*10,FALSE),IF(VLOOKUP($A1739,Sheet1!$B$3:$AH$1266,Sheet1!I$1+(Sheet1!$A$1-1)*10,FALSE)&gt;99999,-3,IF(VLOOKUP($A1739,Sheet1!$B$3:$AH$1266,Sheet1!I$1+(Sheet1!$A$1-1)*10,FALSE)&gt;9999,-2,IF(VLOOKUP($A1739,Sheet1!$B$3:$AH$1266,Sheet1!I$1+(Sheet1!$A$1-1)*10,FALSE)&gt;999,-1,0)))))))</f>
        <v>16200</v>
      </c>
      <c r="Z1739" s="66">
        <f>IF(ISNA(VLOOKUP($A1739,Sheet1!$B$3:$AH$1266,Sheet1!J$1+(Sheet1!$A$1-1)*10,FALSE))=TRUE,"---",IF(VLOOKUP($A1739,Sheet1!$B$3:$AH$1266,Sheet1!J$1+(Sheet1!$A$1-1)*10,FALSE)="---","---", (ROUND(VLOOKUP($A1739,Sheet1!$B$3:$AH$1266,Sheet1!J$1+(Sheet1!$A$1-1)*10,FALSE),IF(VLOOKUP($A1739,Sheet1!$B$3:$AH$1266,Sheet1!J$1+(Sheet1!$A$1-1)*10,FALSE)&gt;99999,-3,IF(VLOOKUP($A1739,Sheet1!$B$3:$AH$1266,Sheet1!J$1+(Sheet1!$A$1-1)*10,FALSE)&gt;9999,-2,IF(VLOOKUP($A1739,Sheet1!$B$3:$AH$1266,Sheet1!J$1+(Sheet1!$A$1-1)*10,FALSE)&gt;999,-1,0)))))))</f>
        <v>18400</v>
      </c>
      <c r="AA1739" s="66">
        <f>IF(ISNA(VLOOKUP($A1739,Sheet1!$B$3:$AH$1266,Sheet1!K$1+(Sheet1!$A$1-1)*10,FALSE))=TRUE,"---",IF(VLOOKUP($A1739,Sheet1!$B$3:$AH$1266,Sheet1!K$1+(Sheet1!$A$1-1)*10,FALSE)="---","---", (ROUND(VLOOKUP($A1739,Sheet1!$B$3:$AH$1266,Sheet1!K$1+(Sheet1!$A$1-1)*10,FALSE),IF(VLOOKUP($A1739,Sheet1!$B$3:$AH$1266,Sheet1!K$1+(Sheet1!$A$1-1)*10,FALSE)&gt;99999,-3,IF(VLOOKUP($A1739,Sheet1!$B$3:$AH$1266,Sheet1!K$1+(Sheet1!$A$1-1)*10,FALSE)&gt;9999,-2,IF(VLOOKUP($A1739,Sheet1!$B$3:$AH$1266,Sheet1!K$1+(Sheet1!$A$1-1)*10,FALSE)&gt;999,-1,0)))))))</f>
        <v>20000</v>
      </c>
      <c r="AB1739" s="66">
        <f>IF(ISNA(VLOOKUP($A1739,Sheet1!$B$3:$AH$1266,Sheet1!L$1+(Sheet1!$A$1-1)*10,FALSE))=TRUE,"---",IF(VLOOKUP($A1739,Sheet1!$B$3:$AH$1266,Sheet1!L$1+(Sheet1!$A$1-1)*10,FALSE)="---","---", (ROUND(VLOOKUP($A1739,Sheet1!$B$3:$AH$1266,Sheet1!L$1+(Sheet1!$A$1-1)*10,FALSE),IF(VLOOKUP($A1739,Sheet1!$B$3:$AH$1266,Sheet1!L$1+(Sheet1!$A$1-1)*10,FALSE)&gt;99999,-3,IF(VLOOKUP($A1739,Sheet1!$B$3:$AH$1266,Sheet1!L$1+(Sheet1!$A$1-1)*10,FALSE)&gt;9999,-2,IF(VLOOKUP($A1739,Sheet1!$B$3:$AH$1266,Sheet1!L$1+(Sheet1!$A$1-1)*10,FALSE)&gt;999,-1,0)))))))</f>
        <v>21500</v>
      </c>
      <c r="AC1739" s="66">
        <f>IF(ISNA(VLOOKUP($A1739,Sheet1!$B$3:$AH$1266,Sheet1!M$1+(Sheet1!$A$1-1)*10,FALSE))=TRUE,"---",IF(VLOOKUP($A1739,Sheet1!$B$3:$AH$1266,Sheet1!M$1+(Sheet1!$A$1-1)*10,FALSE)="---","---", (ROUND(VLOOKUP($A1739,Sheet1!$B$3:$AH$1266,Sheet1!M$1+(Sheet1!$A$1-1)*10,FALSE),IF(VLOOKUP($A1739,Sheet1!$B$3:$AH$1266,Sheet1!M$1+(Sheet1!$A$1-1)*10,FALSE)&gt;99999,-3,IF(VLOOKUP($A1739,Sheet1!$B$3:$AH$1266,Sheet1!M$1+(Sheet1!$A$1-1)*10,FALSE)&gt;9999,-2,IF(VLOOKUP($A1739,Sheet1!$B$3:$AH$1266,Sheet1!M$1+(Sheet1!$A$1-1)*10,FALSE)&gt;999,-1,0)))))))</f>
        <v>23000</v>
      </c>
      <c r="AD1739" s="66">
        <f>IF(ISNA(VLOOKUP($A1739,Sheet1!$B$3:$AH$1266,Sheet1!N$1+(Sheet1!$A$1-1)*10,FALSE))=TRUE,"---",IF(VLOOKUP($A1739,Sheet1!$B$3:$AH$1266,Sheet1!N$1+(Sheet1!$A$1-1)*10,FALSE)="---","---", (ROUND(VLOOKUP($A1739,Sheet1!$B$3:$AH$1266,Sheet1!N$1+(Sheet1!$A$1-1)*10,FALSE),IF(VLOOKUP($A1739,Sheet1!$B$3:$AH$1266,Sheet1!N$1+(Sheet1!$A$1-1)*10,FALSE)&gt;99999,-3,IF(VLOOKUP($A1739,Sheet1!$B$3:$AH$1266,Sheet1!N$1+(Sheet1!$A$1-1)*10,FALSE)&gt;9999,-2,IF(VLOOKUP($A1739,Sheet1!$B$3:$AH$1266,Sheet1!N$1+(Sheet1!$A$1-1)*10,FALSE)&gt;999,-1,0)))))))</f>
        <v>25000</v>
      </c>
    </row>
    <row r="1740" spans="1:30" ht="25.5" customHeight="1" x14ac:dyDescent="0.25">
      <c r="A1740" s="125" t="s">
        <v>2551</v>
      </c>
      <c r="B1740" s="126" t="s">
        <v>2552</v>
      </c>
      <c r="C1740" s="125">
        <v>432128</v>
      </c>
      <c r="D1740" s="125">
        <v>754635</v>
      </c>
      <c r="E1740" s="70" t="s">
        <v>3038</v>
      </c>
      <c r="F1740" s="139" t="s">
        <v>4405</v>
      </c>
      <c r="G1740" s="127" t="s">
        <v>160</v>
      </c>
      <c r="H1740" s="128">
        <v>61.8</v>
      </c>
      <c r="I1740" s="112" t="s">
        <v>2553</v>
      </c>
      <c r="J1740" s="177" t="s">
        <v>186</v>
      </c>
      <c r="K1740" s="127" t="s">
        <v>17</v>
      </c>
      <c r="L1740" s="149">
        <v>1620</v>
      </c>
      <c r="M1740" s="116">
        <v>26.2</v>
      </c>
      <c r="N1740" s="127" t="s">
        <v>20</v>
      </c>
      <c r="O1740" s="68">
        <f t="shared" si="59"/>
        <v>37.069181858219451</v>
      </c>
      <c r="P1740" s="68">
        <f>IF(O1740&lt;&gt;"",VLOOKUP($A1740,Sheet4!$A$2:$O$1309,14,FALSE)*100,"")</f>
        <v>7.1900111030566709</v>
      </c>
      <c r="Q1740" s="68">
        <f>IF(P1740&lt;&gt;"",VLOOKUP($A1740,Sheet4!$A$2:$O$1309,15,FALSE)*100,"")</f>
        <v>51.850725093111919</v>
      </c>
      <c r="R1740" s="74">
        <f>IF(O1740="&lt;0.2","&gt;500",IF(O1740="&gt;50","&lt;2",IF(ISERR(1/O1740*100),"",IF(AND((1/O1740*100)&gt;=2,(1/O1740*100)&lt;=10),MROUND(1/O1740*100,1),IF(AND((1/O1740*100)&gt;=10,(1/O1740*100)&lt;=50),MROUND(1/O1740*100,5),IF(AND((1/O1740*100)&gt;=50,(1/O1740*100)&lt;=104),MROUND(1/O1740*100,10),IF(AND((1/O1740*100)&gt;=104,(1/O1740*100)&lt;=110),"100",IF(AND((1/O1740*100)&gt;=110,(1/O1740*100)&lt;=180),"&gt;100, &lt;200",IF(AND((1/O1740*100)&gt;=180,(1/O1740*100)&lt;=220),"200",IF(AND((1/O1740*100)&gt;=220,(1/O1740*100)&lt;=450),"&gt;200,  &lt;500","500"))))))))))</f>
        <v>3</v>
      </c>
      <c r="S1740" s="64" t="s">
        <v>4364</v>
      </c>
      <c r="T1740" s="64" t="str">
        <f>IF(ISNA(VLOOKUP(A1740,Sheet1!B$3:C$1266,2,FALSE)=TRUE),"NC",VLOOKUP(A1740,Sheet1!B$3:C$1266,2,FALSE))</f>
        <v>Rural</v>
      </c>
      <c r="U1740" s="65">
        <f>IF(ISNA(VLOOKUP($A1740,Sheet1!$B$3:$AH$1266,Sheet1!E$1+(Sheet1!$A$1-1)*10,FALSE))=TRUE,"---",IF(VLOOKUP($A1740,Sheet1!$B$3:$AH$1266,Sheet1!E$1+(Sheet1!$A$1-1)*10,FALSE)="---","---", (ROUND(VLOOKUP($A1740,Sheet1!$B$3:$AH$1266,Sheet1!E$1+(Sheet1!$A$1-1)*10,FALSE),IF(VLOOKUP($A1740,Sheet1!$B$3:$AH$1266,Sheet1!E$1+(Sheet1!$A$1-1)*10,FALSE)&gt;99999,-3,IF(VLOOKUP($A1740,Sheet1!$B$3:$AH$1266,Sheet1!E$1+(Sheet1!$A$1-1)*10,FALSE)&gt;9999,-2,IF(VLOOKUP($A1740,Sheet1!$B$3:$AH$1266,Sheet1!E$1+(Sheet1!$A$1-1)*10,FALSE)&gt;999,-1,0)))))))</f>
        <v>1110</v>
      </c>
      <c r="V1740" s="65">
        <f>IF(ISNA(VLOOKUP($A1740,Sheet1!$B$3:$AH$1266,Sheet1!F$1+(Sheet1!$A$1-1)*10,FALSE))=TRUE,"---",IF(VLOOKUP($A1740,Sheet1!$B$3:$AH$1266,Sheet1!F$1+(Sheet1!$A$1-1)*10,FALSE)="---","---", (ROUND(VLOOKUP($A1740,Sheet1!$B$3:$AH$1266,Sheet1!F$1+(Sheet1!$A$1-1)*10,FALSE),IF(VLOOKUP($A1740,Sheet1!$B$3:$AH$1266,Sheet1!F$1+(Sheet1!$A$1-1)*10,FALSE)&gt;99999,-3,IF(VLOOKUP($A1740,Sheet1!$B$3:$AH$1266,Sheet1!F$1+(Sheet1!$A$1-1)*10,FALSE)&gt;9999,-2,IF(VLOOKUP($A1740,Sheet1!$B$3:$AH$1266,Sheet1!F$1+(Sheet1!$A$1-1)*10,FALSE)&gt;999,-1,0)))))))</f>
        <v>1250</v>
      </c>
      <c r="W1740" s="65">
        <f>IF(ISNA(VLOOKUP($A1740,Sheet1!$B$3:$AH$1266,Sheet1!G$1+(Sheet1!$A$1-1)*10,FALSE))=TRUE,"---",IF(VLOOKUP($A1740,Sheet1!$B$3:$AH$1266,Sheet1!G$1+(Sheet1!$A$1-1)*10,FALSE)="---","---", (ROUND(VLOOKUP($A1740,Sheet1!$B$3:$AH$1266,Sheet1!G$1+(Sheet1!$A$1-1)*10,FALSE),IF(VLOOKUP($A1740,Sheet1!$B$3:$AH$1266,Sheet1!G$1+(Sheet1!$A$1-1)*10,FALSE)&gt;99999,-3,IF(VLOOKUP($A1740,Sheet1!$B$3:$AH$1266,Sheet1!G$1+(Sheet1!$A$1-1)*10,FALSE)&gt;9999,-2,IF(VLOOKUP($A1740,Sheet1!$B$3:$AH$1266,Sheet1!G$1+(Sheet1!$A$1-1)*10,FALSE)&gt;999,-1,0)))))))</f>
        <v>1430</v>
      </c>
      <c r="X1740" s="65">
        <f>IF(ISNA(VLOOKUP($A1740,Sheet1!$B$3:$AH$1266,Sheet1!H$1+(Sheet1!$A$1-1)*10,FALSE))=TRUE,"---",IF(VLOOKUP($A1740,Sheet1!$B$3:$AH$1266,Sheet1!H$1+(Sheet1!$A$1-1)*10,FALSE)="---","---", (ROUND(VLOOKUP($A1740,Sheet1!$B$3:$AH$1266,Sheet1!H$1+(Sheet1!$A$1-1)*10,FALSE),IF(VLOOKUP($A1740,Sheet1!$B$3:$AH$1266,Sheet1!H$1+(Sheet1!$A$1-1)*10,FALSE)&gt;99999,-3,IF(VLOOKUP($A1740,Sheet1!$B$3:$AH$1266,Sheet1!H$1+(Sheet1!$A$1-1)*10,FALSE)&gt;9999,-2,IF(VLOOKUP($A1740,Sheet1!$B$3:$AH$1266,Sheet1!H$1+(Sheet1!$A$1-1)*10,FALSE)&gt;999,-1,0)))))))</f>
        <v>1910</v>
      </c>
      <c r="Y1740" s="65">
        <f>IF(ISNA(VLOOKUP($A1740,Sheet1!$B$3:$AH$1266,Sheet1!I$1+(Sheet1!$A$1-1)*10,FALSE))=TRUE,"---",IF(VLOOKUP($A1740,Sheet1!$B$3:$AH$1266,Sheet1!I$1+(Sheet1!$A$1-1)*10,FALSE)="---","---", (ROUND(VLOOKUP($A1740,Sheet1!$B$3:$AH$1266,Sheet1!I$1+(Sheet1!$A$1-1)*10,FALSE),IF(VLOOKUP($A1740,Sheet1!$B$3:$AH$1266,Sheet1!I$1+(Sheet1!$A$1-1)*10,FALSE)&gt;99999,-3,IF(VLOOKUP($A1740,Sheet1!$B$3:$AH$1266,Sheet1!I$1+(Sheet1!$A$1-1)*10,FALSE)&gt;9999,-2,IF(VLOOKUP($A1740,Sheet1!$B$3:$AH$1266,Sheet1!I$1+(Sheet1!$A$1-1)*10,FALSE)&gt;999,-1,0)))))))</f>
        <v>2250</v>
      </c>
      <c r="Z1740" s="65">
        <f>IF(ISNA(VLOOKUP($A1740,Sheet1!$B$3:$AH$1266,Sheet1!J$1+(Sheet1!$A$1-1)*10,FALSE))=TRUE,"---",IF(VLOOKUP($A1740,Sheet1!$B$3:$AH$1266,Sheet1!J$1+(Sheet1!$A$1-1)*10,FALSE)="---","---", (ROUND(VLOOKUP($A1740,Sheet1!$B$3:$AH$1266,Sheet1!J$1+(Sheet1!$A$1-1)*10,FALSE),IF(VLOOKUP($A1740,Sheet1!$B$3:$AH$1266,Sheet1!J$1+(Sheet1!$A$1-1)*10,FALSE)&gt;99999,-3,IF(VLOOKUP($A1740,Sheet1!$B$3:$AH$1266,Sheet1!J$1+(Sheet1!$A$1-1)*10,FALSE)&gt;9999,-2,IF(VLOOKUP($A1740,Sheet1!$B$3:$AH$1266,Sheet1!J$1+(Sheet1!$A$1-1)*10,FALSE)&gt;999,-1,0)))))))</f>
        <v>2690</v>
      </c>
      <c r="AA1740" s="65">
        <f>IF(ISNA(VLOOKUP($A1740,Sheet1!$B$3:$AH$1266,Sheet1!K$1+(Sheet1!$A$1-1)*10,FALSE))=TRUE,"---",IF(VLOOKUP($A1740,Sheet1!$B$3:$AH$1266,Sheet1!K$1+(Sheet1!$A$1-1)*10,FALSE)="---","---", (ROUND(VLOOKUP($A1740,Sheet1!$B$3:$AH$1266,Sheet1!K$1+(Sheet1!$A$1-1)*10,FALSE),IF(VLOOKUP($A1740,Sheet1!$B$3:$AH$1266,Sheet1!K$1+(Sheet1!$A$1-1)*10,FALSE)&gt;99999,-3,IF(VLOOKUP($A1740,Sheet1!$B$3:$AH$1266,Sheet1!K$1+(Sheet1!$A$1-1)*10,FALSE)&gt;9999,-2,IF(VLOOKUP($A1740,Sheet1!$B$3:$AH$1266,Sheet1!K$1+(Sheet1!$A$1-1)*10,FALSE)&gt;999,-1,0)))))))</f>
        <v>3010</v>
      </c>
      <c r="AB1740" s="65">
        <f>IF(ISNA(VLOOKUP($A1740,Sheet1!$B$3:$AH$1266,Sheet1!L$1+(Sheet1!$A$1-1)*10,FALSE))=TRUE,"---",IF(VLOOKUP($A1740,Sheet1!$B$3:$AH$1266,Sheet1!L$1+(Sheet1!$A$1-1)*10,FALSE)="---","---", (ROUND(VLOOKUP($A1740,Sheet1!$B$3:$AH$1266,Sheet1!L$1+(Sheet1!$A$1-1)*10,FALSE),IF(VLOOKUP($A1740,Sheet1!$B$3:$AH$1266,Sheet1!L$1+(Sheet1!$A$1-1)*10,FALSE)&gt;99999,-3,IF(VLOOKUP($A1740,Sheet1!$B$3:$AH$1266,Sheet1!L$1+(Sheet1!$A$1-1)*10,FALSE)&gt;9999,-2,IF(VLOOKUP($A1740,Sheet1!$B$3:$AH$1266,Sheet1!L$1+(Sheet1!$A$1-1)*10,FALSE)&gt;999,-1,0)))))))</f>
        <v>3390</v>
      </c>
      <c r="AC1740" s="65">
        <f>IF(ISNA(VLOOKUP($A1740,Sheet1!$B$3:$AH$1266,Sheet1!M$1+(Sheet1!$A$1-1)*10,FALSE))=TRUE,"---",IF(VLOOKUP($A1740,Sheet1!$B$3:$AH$1266,Sheet1!M$1+(Sheet1!$A$1-1)*10,FALSE)="---","---", (ROUND(VLOOKUP($A1740,Sheet1!$B$3:$AH$1266,Sheet1!M$1+(Sheet1!$A$1-1)*10,FALSE),IF(VLOOKUP($A1740,Sheet1!$B$3:$AH$1266,Sheet1!M$1+(Sheet1!$A$1-1)*10,FALSE)&gt;99999,-3,IF(VLOOKUP($A1740,Sheet1!$B$3:$AH$1266,Sheet1!M$1+(Sheet1!$A$1-1)*10,FALSE)&gt;9999,-2,IF(VLOOKUP($A1740,Sheet1!$B$3:$AH$1266,Sheet1!M$1+(Sheet1!$A$1-1)*10,FALSE)&gt;999,-1,0)))))))</f>
        <v>3710</v>
      </c>
      <c r="AD1740" s="65">
        <f>IF(ISNA(VLOOKUP($A1740,Sheet1!$B$3:$AH$1266,Sheet1!N$1+(Sheet1!$A$1-1)*10,FALSE))=TRUE,"---",IF(VLOOKUP($A1740,Sheet1!$B$3:$AH$1266,Sheet1!N$1+(Sheet1!$A$1-1)*10,FALSE)="---","---", (ROUND(VLOOKUP($A1740,Sheet1!$B$3:$AH$1266,Sheet1!N$1+(Sheet1!$A$1-1)*10,FALSE),IF(VLOOKUP($A1740,Sheet1!$B$3:$AH$1266,Sheet1!N$1+(Sheet1!$A$1-1)*10,FALSE)&gt;99999,-3,IF(VLOOKUP($A1740,Sheet1!$B$3:$AH$1266,Sheet1!N$1+(Sheet1!$A$1-1)*10,FALSE)&gt;9999,-2,IF(VLOOKUP($A1740,Sheet1!$B$3:$AH$1266,Sheet1!N$1+(Sheet1!$A$1-1)*10,FALSE)&gt;999,-1,0)))))))</f>
        <v>4220</v>
      </c>
    </row>
    <row r="1741" spans="1:30" ht="25.5" customHeight="1" x14ac:dyDescent="0.25">
      <c r="A1741" s="133" t="s">
        <v>2554</v>
      </c>
      <c r="B1741" s="134" t="s">
        <v>2555</v>
      </c>
      <c r="C1741" s="133">
        <v>431957</v>
      </c>
      <c r="D1741" s="133">
        <v>754413</v>
      </c>
      <c r="E1741" s="67" t="s">
        <v>3038</v>
      </c>
      <c r="F1741" s="135" t="s">
        <v>4405</v>
      </c>
      <c r="G1741" s="118" t="s">
        <v>160</v>
      </c>
      <c r="H1741" s="136">
        <v>46.8</v>
      </c>
      <c r="I1741" s="223" t="s">
        <v>2556</v>
      </c>
      <c r="J1741" s="137" t="s">
        <v>4405</v>
      </c>
      <c r="K1741" s="118" t="s">
        <v>17</v>
      </c>
      <c r="L1741" s="146">
        <v>1030</v>
      </c>
      <c r="M1741" s="164">
        <v>22</v>
      </c>
      <c r="N1741" s="121" t="s">
        <v>4405</v>
      </c>
      <c r="O1741" s="71" t="str">
        <f t="shared" si="59"/>
        <v>&gt;50</v>
      </c>
      <c r="P1741" s="71">
        <f>IF(O1741&lt;&gt;"",VLOOKUP($A1741,Sheet4!$A$2:$O$1309,14,FALSE)*100,"")</f>
        <v>0.34705693123823211</v>
      </c>
      <c r="Q1741" s="71">
        <f>IF(P1741&lt;&gt;"",VLOOKUP($A1741,Sheet4!$A$2:$O$1309,15,FALSE)*100,"")</f>
        <v>3.3480119188615709</v>
      </c>
      <c r="R1741" s="73" t="str">
        <f>IF(O1741="&lt;0.2","&gt;500",IF(O1741="&gt;50","&lt;2",IF(ISERR(1/O1741*100),"",IF(AND((1/O1741*100)&gt;=2,(1/O1741*100)&lt;=10),MROUND(1/O1741*100,1),IF(AND((1/O1741*100)&gt;=10,(1/O1741*100)&lt;=50),MROUND(1/O1741*100,5),IF(AND((1/O1741*100)&gt;=50,(1/O1741*100)&lt;=104),MROUND(1/O1741*100,10),IF(AND((1/O1741*100)&gt;=104,(1/O1741*100)&lt;=110),"100",IF(AND((1/O1741*100)&gt;=110,(1/O1741*100)&lt;=180),"&gt;100, &lt;200",IF(AND((1/O1741*100)&gt;=180,(1/O1741*100)&lt;=220),"200",IF(AND((1/O1741*100)&gt;=220,(1/O1741*100)&lt;=450),"&gt;200,  &lt;500","500"))))))))))</f>
        <v>&lt;2</v>
      </c>
      <c r="S1741" s="63" t="s">
        <v>4364</v>
      </c>
      <c r="T1741" s="63" t="str">
        <f>IF(ISNA(VLOOKUP(A1741,Sheet1!B$3:C$1266,2,FALSE)=TRUE),"NC",VLOOKUP(A1741,Sheet1!B$3:C$1266,2,FALSE))</f>
        <v>Rural</v>
      </c>
      <c r="U1741" s="66">
        <f>IF(ISNA(VLOOKUP($A1741,Sheet1!$B$3:$AH$1266,Sheet1!E$1+(Sheet1!$A$1-1)*10,FALSE))=TRUE,"---",IF(VLOOKUP($A1741,Sheet1!$B$3:$AH$1266,Sheet1!E$1+(Sheet1!$A$1-1)*10,FALSE)="---","---", (ROUND(VLOOKUP($A1741,Sheet1!$B$3:$AH$1266,Sheet1!E$1+(Sheet1!$A$1-1)*10,FALSE),IF(VLOOKUP($A1741,Sheet1!$B$3:$AH$1266,Sheet1!E$1+(Sheet1!$A$1-1)*10,FALSE)&gt;99999,-3,IF(VLOOKUP($A1741,Sheet1!$B$3:$AH$1266,Sheet1!E$1+(Sheet1!$A$1-1)*10,FALSE)&gt;9999,-2,IF(VLOOKUP($A1741,Sheet1!$B$3:$AH$1266,Sheet1!E$1+(Sheet1!$A$1-1)*10,FALSE)&gt;999,-1,0)))))))</f>
        <v>1170</v>
      </c>
      <c r="V1741" s="66">
        <f>IF(ISNA(VLOOKUP($A1741,Sheet1!$B$3:$AH$1266,Sheet1!F$1+(Sheet1!$A$1-1)*10,FALSE))=TRUE,"---",IF(VLOOKUP($A1741,Sheet1!$B$3:$AH$1266,Sheet1!F$1+(Sheet1!$A$1-1)*10,FALSE)="---","---", (ROUND(VLOOKUP($A1741,Sheet1!$B$3:$AH$1266,Sheet1!F$1+(Sheet1!$A$1-1)*10,FALSE),IF(VLOOKUP($A1741,Sheet1!$B$3:$AH$1266,Sheet1!F$1+(Sheet1!$A$1-1)*10,FALSE)&gt;99999,-3,IF(VLOOKUP($A1741,Sheet1!$B$3:$AH$1266,Sheet1!F$1+(Sheet1!$A$1-1)*10,FALSE)&gt;9999,-2,IF(VLOOKUP($A1741,Sheet1!$B$3:$AH$1266,Sheet1!F$1+(Sheet1!$A$1-1)*10,FALSE)&gt;999,-1,0)))))))</f>
        <v>1340</v>
      </c>
      <c r="W1741" s="66">
        <f>IF(ISNA(VLOOKUP($A1741,Sheet1!$B$3:$AH$1266,Sheet1!G$1+(Sheet1!$A$1-1)*10,FALSE))=TRUE,"---",IF(VLOOKUP($A1741,Sheet1!$B$3:$AH$1266,Sheet1!G$1+(Sheet1!$A$1-1)*10,FALSE)="---","---", (ROUND(VLOOKUP($A1741,Sheet1!$B$3:$AH$1266,Sheet1!G$1+(Sheet1!$A$1-1)*10,FALSE),IF(VLOOKUP($A1741,Sheet1!$B$3:$AH$1266,Sheet1!G$1+(Sheet1!$A$1-1)*10,FALSE)&gt;99999,-3,IF(VLOOKUP($A1741,Sheet1!$B$3:$AH$1266,Sheet1!G$1+(Sheet1!$A$1-1)*10,FALSE)&gt;9999,-2,IF(VLOOKUP($A1741,Sheet1!$B$3:$AH$1266,Sheet1!G$1+(Sheet1!$A$1-1)*10,FALSE)&gt;999,-1,0)))))))</f>
        <v>1550</v>
      </c>
      <c r="X1741" s="66">
        <f>IF(ISNA(VLOOKUP($A1741,Sheet1!$B$3:$AH$1266,Sheet1!H$1+(Sheet1!$A$1-1)*10,FALSE))=TRUE,"---",IF(VLOOKUP($A1741,Sheet1!$B$3:$AH$1266,Sheet1!H$1+(Sheet1!$A$1-1)*10,FALSE)="---","---", (ROUND(VLOOKUP($A1741,Sheet1!$B$3:$AH$1266,Sheet1!H$1+(Sheet1!$A$1-1)*10,FALSE),IF(VLOOKUP($A1741,Sheet1!$B$3:$AH$1266,Sheet1!H$1+(Sheet1!$A$1-1)*10,FALSE)&gt;99999,-3,IF(VLOOKUP($A1741,Sheet1!$B$3:$AH$1266,Sheet1!H$1+(Sheet1!$A$1-1)*10,FALSE)&gt;9999,-2,IF(VLOOKUP($A1741,Sheet1!$B$3:$AH$1266,Sheet1!H$1+(Sheet1!$A$1-1)*10,FALSE)&gt;999,-1,0)))))))</f>
        <v>2110</v>
      </c>
      <c r="Y1741" s="66">
        <f>IF(ISNA(VLOOKUP($A1741,Sheet1!$B$3:$AH$1266,Sheet1!I$1+(Sheet1!$A$1-1)*10,FALSE))=TRUE,"---",IF(VLOOKUP($A1741,Sheet1!$B$3:$AH$1266,Sheet1!I$1+(Sheet1!$A$1-1)*10,FALSE)="---","---", (ROUND(VLOOKUP($A1741,Sheet1!$B$3:$AH$1266,Sheet1!I$1+(Sheet1!$A$1-1)*10,FALSE),IF(VLOOKUP($A1741,Sheet1!$B$3:$AH$1266,Sheet1!I$1+(Sheet1!$A$1-1)*10,FALSE)&gt;99999,-3,IF(VLOOKUP($A1741,Sheet1!$B$3:$AH$1266,Sheet1!I$1+(Sheet1!$A$1-1)*10,FALSE)&gt;9999,-2,IF(VLOOKUP($A1741,Sheet1!$B$3:$AH$1266,Sheet1!I$1+(Sheet1!$A$1-1)*10,FALSE)&gt;999,-1,0)))))))</f>
        <v>2510</v>
      </c>
      <c r="Z1741" s="66">
        <f>IF(ISNA(VLOOKUP($A1741,Sheet1!$B$3:$AH$1266,Sheet1!J$1+(Sheet1!$A$1-1)*10,FALSE))=TRUE,"---",IF(VLOOKUP($A1741,Sheet1!$B$3:$AH$1266,Sheet1!J$1+(Sheet1!$A$1-1)*10,FALSE)="---","---", (ROUND(VLOOKUP($A1741,Sheet1!$B$3:$AH$1266,Sheet1!J$1+(Sheet1!$A$1-1)*10,FALSE),IF(VLOOKUP($A1741,Sheet1!$B$3:$AH$1266,Sheet1!J$1+(Sheet1!$A$1-1)*10,FALSE)&gt;99999,-3,IF(VLOOKUP($A1741,Sheet1!$B$3:$AH$1266,Sheet1!J$1+(Sheet1!$A$1-1)*10,FALSE)&gt;9999,-2,IF(VLOOKUP($A1741,Sheet1!$B$3:$AH$1266,Sheet1!J$1+(Sheet1!$A$1-1)*10,FALSE)&gt;999,-1,0)))))))</f>
        <v>3030</v>
      </c>
      <c r="AA1741" s="66">
        <f>IF(ISNA(VLOOKUP($A1741,Sheet1!$B$3:$AH$1266,Sheet1!K$1+(Sheet1!$A$1-1)*10,FALSE))=TRUE,"---",IF(VLOOKUP($A1741,Sheet1!$B$3:$AH$1266,Sheet1!K$1+(Sheet1!$A$1-1)*10,FALSE)="---","---", (ROUND(VLOOKUP($A1741,Sheet1!$B$3:$AH$1266,Sheet1!K$1+(Sheet1!$A$1-1)*10,FALSE),IF(VLOOKUP($A1741,Sheet1!$B$3:$AH$1266,Sheet1!K$1+(Sheet1!$A$1-1)*10,FALSE)&gt;99999,-3,IF(VLOOKUP($A1741,Sheet1!$B$3:$AH$1266,Sheet1!K$1+(Sheet1!$A$1-1)*10,FALSE)&gt;9999,-2,IF(VLOOKUP($A1741,Sheet1!$B$3:$AH$1266,Sheet1!K$1+(Sheet1!$A$1-1)*10,FALSE)&gt;999,-1,0)))))))</f>
        <v>3420</v>
      </c>
      <c r="AB1741" s="66">
        <f>IF(ISNA(VLOOKUP($A1741,Sheet1!$B$3:$AH$1266,Sheet1!L$1+(Sheet1!$A$1-1)*10,FALSE))=TRUE,"---",IF(VLOOKUP($A1741,Sheet1!$B$3:$AH$1266,Sheet1!L$1+(Sheet1!$A$1-1)*10,FALSE)="---","---", (ROUND(VLOOKUP($A1741,Sheet1!$B$3:$AH$1266,Sheet1!L$1+(Sheet1!$A$1-1)*10,FALSE),IF(VLOOKUP($A1741,Sheet1!$B$3:$AH$1266,Sheet1!L$1+(Sheet1!$A$1-1)*10,FALSE)&gt;99999,-3,IF(VLOOKUP($A1741,Sheet1!$B$3:$AH$1266,Sheet1!L$1+(Sheet1!$A$1-1)*10,FALSE)&gt;9999,-2,IF(VLOOKUP($A1741,Sheet1!$B$3:$AH$1266,Sheet1!L$1+(Sheet1!$A$1-1)*10,FALSE)&gt;999,-1,0)))))))</f>
        <v>3870</v>
      </c>
      <c r="AC1741" s="66">
        <f>IF(ISNA(VLOOKUP($A1741,Sheet1!$B$3:$AH$1266,Sheet1!M$1+(Sheet1!$A$1-1)*10,FALSE))=TRUE,"---",IF(VLOOKUP($A1741,Sheet1!$B$3:$AH$1266,Sheet1!M$1+(Sheet1!$A$1-1)*10,FALSE)="---","---", (ROUND(VLOOKUP($A1741,Sheet1!$B$3:$AH$1266,Sheet1!M$1+(Sheet1!$A$1-1)*10,FALSE),IF(VLOOKUP($A1741,Sheet1!$B$3:$AH$1266,Sheet1!M$1+(Sheet1!$A$1-1)*10,FALSE)&gt;99999,-3,IF(VLOOKUP($A1741,Sheet1!$B$3:$AH$1266,Sheet1!M$1+(Sheet1!$A$1-1)*10,FALSE)&gt;9999,-2,IF(VLOOKUP($A1741,Sheet1!$B$3:$AH$1266,Sheet1!M$1+(Sheet1!$A$1-1)*10,FALSE)&gt;999,-1,0)))))))</f>
        <v>4260</v>
      </c>
      <c r="AD1741" s="66">
        <f>IF(ISNA(VLOOKUP($A1741,Sheet1!$B$3:$AH$1266,Sheet1!N$1+(Sheet1!$A$1-1)*10,FALSE))=TRUE,"---",IF(VLOOKUP($A1741,Sheet1!$B$3:$AH$1266,Sheet1!N$1+(Sheet1!$A$1-1)*10,FALSE)="---","---", (ROUND(VLOOKUP($A1741,Sheet1!$B$3:$AH$1266,Sheet1!N$1+(Sheet1!$A$1-1)*10,FALSE),IF(VLOOKUP($A1741,Sheet1!$B$3:$AH$1266,Sheet1!N$1+(Sheet1!$A$1-1)*10,FALSE)&gt;99999,-3,IF(VLOOKUP($A1741,Sheet1!$B$3:$AH$1266,Sheet1!N$1+(Sheet1!$A$1-1)*10,FALSE)&gt;9999,-2,IF(VLOOKUP($A1741,Sheet1!$B$3:$AH$1266,Sheet1!N$1+(Sheet1!$A$1-1)*10,FALSE)&gt;999,-1,0)))))))</f>
        <v>4870</v>
      </c>
    </row>
    <row r="1742" spans="1:30" ht="25.5" customHeight="1" x14ac:dyDescent="0.25">
      <c r="A1742" s="125" t="s">
        <v>2557</v>
      </c>
      <c r="B1742" s="126" t="s">
        <v>2558</v>
      </c>
      <c r="C1742" s="125">
        <v>431815</v>
      </c>
      <c r="D1742" s="125">
        <v>754234</v>
      </c>
      <c r="E1742" s="70" t="s">
        <v>3038</v>
      </c>
      <c r="F1742" s="139" t="s">
        <v>4405</v>
      </c>
      <c r="G1742" s="127" t="s">
        <v>160</v>
      </c>
      <c r="H1742" s="128">
        <v>133</v>
      </c>
      <c r="I1742" s="112">
        <v>31045</v>
      </c>
      <c r="J1742" s="140" t="s">
        <v>4405</v>
      </c>
      <c r="K1742" s="127" t="s">
        <v>17</v>
      </c>
      <c r="L1742" s="115">
        <v>4410</v>
      </c>
      <c r="M1742" s="116">
        <v>33.200000000000003</v>
      </c>
      <c r="N1742" s="127" t="s">
        <v>160</v>
      </c>
      <c r="O1742" s="68">
        <f t="shared" si="59"/>
        <v>16.62961812676248</v>
      </c>
      <c r="P1742" s="68">
        <f>IF(O1742&lt;&gt;"",VLOOKUP($A1742,Sheet4!$A$2:$O$1309,14,FALSE)*100,"")</f>
        <v>4.572517852305424</v>
      </c>
      <c r="Q1742" s="68">
        <f>IF(P1742&lt;&gt;"",VLOOKUP($A1742,Sheet4!$A$2:$O$1309,15,FALSE)*100,"")</f>
        <v>36.773192529894253</v>
      </c>
      <c r="R1742" s="74">
        <f t="shared" ref="R1742:R1805" si="60">IF(O1742="&lt;0.2","&gt;500",IF(O1742="&gt;50","&lt;2",IF(ISERR(1/O1742*100),"",IF(AND((1/O1742*100)&gt;=2,(1/O1742*100)&lt;=10),MROUND(1/O1742*100,1),IF(AND((1/O1742*100)&gt;=10,(1/O1742*100)&lt;=50),MROUND(1/O1742*100,5),IF(AND((1/O1742*100)&gt;=50,(1/O1742*100)&lt;=104),MROUND(1/O1742*100,10),IF(AND((1/O1742*100)&gt;=104,(1/O1742*100)&lt;=110),"100",IF(AND((1/O1742*100)&gt;=110,(1/O1742*100)&lt;=180),"&gt;100, &lt;200",IF(AND((1/O1742*100)&gt;=180,(1/O1742*100)&lt;=220),"200",IF(AND((1/O1742*100)&gt;=220,(1/O1742*100)&lt;=450),"&gt;200,  &lt;500","500"))))))))))</f>
        <v>6</v>
      </c>
      <c r="S1742" s="64" t="s">
        <v>4364</v>
      </c>
      <c r="T1742" s="64" t="str">
        <f>IF(ISNA(VLOOKUP(A1742,Sheet1!B$3:C$1266,2,FALSE)=TRUE),"NC",VLOOKUP(A1742,Sheet1!B$3:C$1266,2,FALSE))</f>
        <v>Rural</v>
      </c>
      <c r="U1742" s="65">
        <f>IF(ISNA(VLOOKUP($A1742,Sheet1!$B$3:$AH$1266,Sheet1!E$1+(Sheet1!$A$1-1)*10,FALSE))=TRUE,"---",IF(VLOOKUP($A1742,Sheet1!$B$3:$AH$1266,Sheet1!E$1+(Sheet1!$A$1-1)*10,FALSE)="---","---", (ROUND(VLOOKUP($A1742,Sheet1!$B$3:$AH$1266,Sheet1!E$1+(Sheet1!$A$1-1)*10,FALSE),IF(VLOOKUP($A1742,Sheet1!$B$3:$AH$1266,Sheet1!E$1+(Sheet1!$A$1-1)*10,FALSE)&gt;99999,-3,IF(VLOOKUP($A1742,Sheet1!$B$3:$AH$1266,Sheet1!E$1+(Sheet1!$A$1-1)*10,FALSE)&gt;9999,-2,IF(VLOOKUP($A1742,Sheet1!$B$3:$AH$1266,Sheet1!E$1+(Sheet1!$A$1-1)*10,FALSE)&gt;999,-1,0)))))))</f>
        <v>2440</v>
      </c>
      <c r="V1742" s="65">
        <f>IF(ISNA(VLOOKUP($A1742,Sheet1!$B$3:$AH$1266,Sheet1!F$1+(Sheet1!$A$1-1)*10,FALSE))=TRUE,"---",IF(VLOOKUP($A1742,Sheet1!$B$3:$AH$1266,Sheet1!F$1+(Sheet1!$A$1-1)*10,FALSE)="---","---", (ROUND(VLOOKUP($A1742,Sheet1!$B$3:$AH$1266,Sheet1!F$1+(Sheet1!$A$1-1)*10,FALSE),IF(VLOOKUP($A1742,Sheet1!$B$3:$AH$1266,Sheet1!F$1+(Sheet1!$A$1-1)*10,FALSE)&gt;99999,-3,IF(VLOOKUP($A1742,Sheet1!$B$3:$AH$1266,Sheet1!F$1+(Sheet1!$A$1-1)*10,FALSE)&gt;9999,-2,IF(VLOOKUP($A1742,Sheet1!$B$3:$AH$1266,Sheet1!F$1+(Sheet1!$A$1-1)*10,FALSE)&gt;999,-1,0)))))))</f>
        <v>2760</v>
      </c>
      <c r="W1742" s="65">
        <f>IF(ISNA(VLOOKUP($A1742,Sheet1!$B$3:$AH$1266,Sheet1!G$1+(Sheet1!$A$1-1)*10,FALSE))=TRUE,"---",IF(VLOOKUP($A1742,Sheet1!$B$3:$AH$1266,Sheet1!G$1+(Sheet1!$A$1-1)*10,FALSE)="---","---", (ROUND(VLOOKUP($A1742,Sheet1!$B$3:$AH$1266,Sheet1!G$1+(Sheet1!$A$1-1)*10,FALSE),IF(VLOOKUP($A1742,Sheet1!$B$3:$AH$1266,Sheet1!G$1+(Sheet1!$A$1-1)*10,FALSE)&gt;99999,-3,IF(VLOOKUP($A1742,Sheet1!$B$3:$AH$1266,Sheet1!G$1+(Sheet1!$A$1-1)*10,FALSE)&gt;9999,-2,IF(VLOOKUP($A1742,Sheet1!$B$3:$AH$1266,Sheet1!G$1+(Sheet1!$A$1-1)*10,FALSE)&gt;999,-1,0)))))))</f>
        <v>3150</v>
      </c>
      <c r="X1742" s="65">
        <f>IF(ISNA(VLOOKUP($A1742,Sheet1!$B$3:$AH$1266,Sheet1!H$1+(Sheet1!$A$1-1)*10,FALSE))=TRUE,"---",IF(VLOOKUP($A1742,Sheet1!$B$3:$AH$1266,Sheet1!H$1+(Sheet1!$A$1-1)*10,FALSE)="---","---", (ROUND(VLOOKUP($A1742,Sheet1!$B$3:$AH$1266,Sheet1!H$1+(Sheet1!$A$1-1)*10,FALSE),IF(VLOOKUP($A1742,Sheet1!$B$3:$AH$1266,Sheet1!H$1+(Sheet1!$A$1-1)*10,FALSE)&gt;99999,-3,IF(VLOOKUP($A1742,Sheet1!$B$3:$AH$1266,Sheet1!H$1+(Sheet1!$A$1-1)*10,FALSE)&gt;9999,-2,IF(VLOOKUP($A1742,Sheet1!$B$3:$AH$1266,Sheet1!H$1+(Sheet1!$A$1-1)*10,FALSE)&gt;999,-1,0)))))))</f>
        <v>4180</v>
      </c>
      <c r="Y1742" s="65">
        <f>IF(ISNA(VLOOKUP($A1742,Sheet1!$B$3:$AH$1266,Sheet1!I$1+(Sheet1!$A$1-1)*10,FALSE))=TRUE,"---",IF(VLOOKUP($A1742,Sheet1!$B$3:$AH$1266,Sheet1!I$1+(Sheet1!$A$1-1)*10,FALSE)="---","---", (ROUND(VLOOKUP($A1742,Sheet1!$B$3:$AH$1266,Sheet1!I$1+(Sheet1!$A$1-1)*10,FALSE),IF(VLOOKUP($A1742,Sheet1!$B$3:$AH$1266,Sheet1!I$1+(Sheet1!$A$1-1)*10,FALSE)&gt;99999,-3,IF(VLOOKUP($A1742,Sheet1!$B$3:$AH$1266,Sheet1!I$1+(Sheet1!$A$1-1)*10,FALSE)&gt;9999,-2,IF(VLOOKUP($A1742,Sheet1!$B$3:$AH$1266,Sheet1!I$1+(Sheet1!$A$1-1)*10,FALSE)&gt;999,-1,0)))))))</f>
        <v>4900</v>
      </c>
      <c r="Z1742" s="65">
        <f>IF(ISNA(VLOOKUP($A1742,Sheet1!$B$3:$AH$1266,Sheet1!J$1+(Sheet1!$A$1-1)*10,FALSE))=TRUE,"---",IF(VLOOKUP($A1742,Sheet1!$B$3:$AH$1266,Sheet1!J$1+(Sheet1!$A$1-1)*10,FALSE)="---","---", (ROUND(VLOOKUP($A1742,Sheet1!$B$3:$AH$1266,Sheet1!J$1+(Sheet1!$A$1-1)*10,FALSE),IF(VLOOKUP($A1742,Sheet1!$B$3:$AH$1266,Sheet1!J$1+(Sheet1!$A$1-1)*10,FALSE)&gt;99999,-3,IF(VLOOKUP($A1742,Sheet1!$B$3:$AH$1266,Sheet1!J$1+(Sheet1!$A$1-1)*10,FALSE)&gt;9999,-2,IF(VLOOKUP($A1742,Sheet1!$B$3:$AH$1266,Sheet1!J$1+(Sheet1!$A$1-1)*10,FALSE)&gt;999,-1,0)))))))</f>
        <v>5840</v>
      </c>
      <c r="AA1742" s="65">
        <f>IF(ISNA(VLOOKUP($A1742,Sheet1!$B$3:$AH$1266,Sheet1!K$1+(Sheet1!$A$1-1)*10,FALSE))=TRUE,"---",IF(VLOOKUP($A1742,Sheet1!$B$3:$AH$1266,Sheet1!K$1+(Sheet1!$A$1-1)*10,FALSE)="---","---", (ROUND(VLOOKUP($A1742,Sheet1!$B$3:$AH$1266,Sheet1!K$1+(Sheet1!$A$1-1)*10,FALSE),IF(VLOOKUP($A1742,Sheet1!$B$3:$AH$1266,Sheet1!K$1+(Sheet1!$A$1-1)*10,FALSE)&gt;99999,-3,IF(VLOOKUP($A1742,Sheet1!$B$3:$AH$1266,Sheet1!K$1+(Sheet1!$A$1-1)*10,FALSE)&gt;9999,-2,IF(VLOOKUP($A1742,Sheet1!$B$3:$AH$1266,Sheet1!K$1+(Sheet1!$A$1-1)*10,FALSE)&gt;999,-1,0)))))))</f>
        <v>6540</v>
      </c>
      <c r="AB1742" s="65">
        <f>IF(ISNA(VLOOKUP($A1742,Sheet1!$B$3:$AH$1266,Sheet1!L$1+(Sheet1!$A$1-1)*10,FALSE))=TRUE,"---",IF(VLOOKUP($A1742,Sheet1!$B$3:$AH$1266,Sheet1!L$1+(Sheet1!$A$1-1)*10,FALSE)="---","---", (ROUND(VLOOKUP($A1742,Sheet1!$B$3:$AH$1266,Sheet1!L$1+(Sheet1!$A$1-1)*10,FALSE),IF(VLOOKUP($A1742,Sheet1!$B$3:$AH$1266,Sheet1!L$1+(Sheet1!$A$1-1)*10,FALSE)&gt;99999,-3,IF(VLOOKUP($A1742,Sheet1!$B$3:$AH$1266,Sheet1!L$1+(Sheet1!$A$1-1)*10,FALSE)&gt;9999,-2,IF(VLOOKUP($A1742,Sheet1!$B$3:$AH$1266,Sheet1!L$1+(Sheet1!$A$1-1)*10,FALSE)&gt;999,-1,0)))))))</f>
        <v>7340</v>
      </c>
      <c r="AC1742" s="65">
        <f>IF(ISNA(VLOOKUP($A1742,Sheet1!$B$3:$AH$1266,Sheet1!M$1+(Sheet1!$A$1-1)*10,FALSE))=TRUE,"---",IF(VLOOKUP($A1742,Sheet1!$B$3:$AH$1266,Sheet1!M$1+(Sheet1!$A$1-1)*10,FALSE)="---","---", (ROUND(VLOOKUP($A1742,Sheet1!$B$3:$AH$1266,Sheet1!M$1+(Sheet1!$A$1-1)*10,FALSE),IF(VLOOKUP($A1742,Sheet1!$B$3:$AH$1266,Sheet1!M$1+(Sheet1!$A$1-1)*10,FALSE)&gt;99999,-3,IF(VLOOKUP($A1742,Sheet1!$B$3:$AH$1266,Sheet1!M$1+(Sheet1!$A$1-1)*10,FALSE)&gt;9999,-2,IF(VLOOKUP($A1742,Sheet1!$B$3:$AH$1266,Sheet1!M$1+(Sheet1!$A$1-1)*10,FALSE)&gt;999,-1,0)))))))</f>
        <v>8030</v>
      </c>
      <c r="AD1742" s="65">
        <f>IF(ISNA(VLOOKUP($A1742,Sheet1!$B$3:$AH$1266,Sheet1!N$1+(Sheet1!$A$1-1)*10,FALSE))=TRUE,"---",IF(VLOOKUP($A1742,Sheet1!$B$3:$AH$1266,Sheet1!N$1+(Sheet1!$A$1-1)*10,FALSE)="---","---", (ROUND(VLOOKUP($A1742,Sheet1!$B$3:$AH$1266,Sheet1!N$1+(Sheet1!$A$1-1)*10,FALSE),IF(VLOOKUP($A1742,Sheet1!$B$3:$AH$1266,Sheet1!N$1+(Sheet1!$A$1-1)*10,FALSE)&gt;99999,-3,IF(VLOOKUP($A1742,Sheet1!$B$3:$AH$1266,Sheet1!N$1+(Sheet1!$A$1-1)*10,FALSE)&gt;9999,-2,IF(VLOOKUP($A1742,Sheet1!$B$3:$AH$1266,Sheet1!N$1+(Sheet1!$A$1-1)*10,FALSE)&gt;999,-1,0)))))))</f>
        <v>9130</v>
      </c>
    </row>
    <row r="1743" spans="1:30" ht="25.5" customHeight="1" x14ac:dyDescent="0.25">
      <c r="A1743" s="133" t="s">
        <v>2559</v>
      </c>
      <c r="B1743" s="134" t="s">
        <v>2560</v>
      </c>
      <c r="C1743" s="133">
        <v>431630</v>
      </c>
      <c r="D1743" s="133">
        <v>754139</v>
      </c>
      <c r="E1743" s="67" t="s">
        <v>3038</v>
      </c>
      <c r="F1743" s="135" t="s">
        <v>4405</v>
      </c>
      <c r="G1743" s="118" t="s">
        <v>160</v>
      </c>
      <c r="H1743" s="136">
        <v>194</v>
      </c>
      <c r="I1743" s="119" t="s">
        <v>2553</v>
      </c>
      <c r="J1743" s="137" t="s">
        <v>4405</v>
      </c>
      <c r="K1743" s="118" t="s">
        <v>17</v>
      </c>
      <c r="L1743" s="146">
        <v>6170</v>
      </c>
      <c r="M1743" s="123">
        <v>31.8</v>
      </c>
      <c r="N1743" s="118" t="s">
        <v>20</v>
      </c>
      <c r="O1743" s="71">
        <f t="shared" si="59"/>
        <v>7.8271027967363374</v>
      </c>
      <c r="P1743" s="71">
        <f>IF(O1743&lt;&gt;"",VLOOKUP($A1743,Sheet4!$A$2:$O$1309,14,FALSE)*100,"")</f>
        <v>3.3071746186401851</v>
      </c>
      <c r="Q1743" s="71">
        <f>IF(P1743&lt;&gt;"",VLOOKUP($A1743,Sheet4!$A$2:$O$1309,15,FALSE)*100,"")</f>
        <v>28.065630416529608</v>
      </c>
      <c r="R1743" s="73">
        <f t="shared" si="60"/>
        <v>15</v>
      </c>
      <c r="S1743" s="63" t="s">
        <v>4364</v>
      </c>
      <c r="T1743" s="63" t="str">
        <f>IF(ISNA(VLOOKUP(A1743,Sheet1!B$3:C$1266,2,FALSE)=TRUE),"NC",VLOOKUP(A1743,Sheet1!B$3:C$1266,2,FALSE))</f>
        <v>Rural</v>
      </c>
      <c r="U1743" s="66">
        <f>IF(ISNA(VLOOKUP($A1743,Sheet1!$B$3:$AH$1266,Sheet1!E$1+(Sheet1!$A$1-1)*10,FALSE))=TRUE,"---",IF(VLOOKUP($A1743,Sheet1!$B$3:$AH$1266,Sheet1!E$1+(Sheet1!$A$1-1)*10,FALSE)="---","---", (ROUND(VLOOKUP($A1743,Sheet1!$B$3:$AH$1266,Sheet1!E$1+(Sheet1!$A$1-1)*10,FALSE),IF(VLOOKUP($A1743,Sheet1!$B$3:$AH$1266,Sheet1!E$1+(Sheet1!$A$1-1)*10,FALSE)&gt;99999,-3,IF(VLOOKUP($A1743,Sheet1!$B$3:$AH$1266,Sheet1!E$1+(Sheet1!$A$1-1)*10,FALSE)&gt;9999,-2,IF(VLOOKUP($A1743,Sheet1!$B$3:$AH$1266,Sheet1!E$1+(Sheet1!$A$1-1)*10,FALSE)&gt;999,-1,0)))))))</f>
        <v>2930</v>
      </c>
      <c r="V1743" s="66">
        <f>IF(ISNA(VLOOKUP($A1743,Sheet1!$B$3:$AH$1266,Sheet1!F$1+(Sheet1!$A$1-1)*10,FALSE))=TRUE,"---",IF(VLOOKUP($A1743,Sheet1!$B$3:$AH$1266,Sheet1!F$1+(Sheet1!$A$1-1)*10,FALSE)="---","---", (ROUND(VLOOKUP($A1743,Sheet1!$B$3:$AH$1266,Sheet1!F$1+(Sheet1!$A$1-1)*10,FALSE),IF(VLOOKUP($A1743,Sheet1!$B$3:$AH$1266,Sheet1!F$1+(Sheet1!$A$1-1)*10,FALSE)&gt;99999,-3,IF(VLOOKUP($A1743,Sheet1!$B$3:$AH$1266,Sheet1!F$1+(Sheet1!$A$1-1)*10,FALSE)&gt;9999,-2,IF(VLOOKUP($A1743,Sheet1!$B$3:$AH$1266,Sheet1!F$1+(Sheet1!$A$1-1)*10,FALSE)&gt;999,-1,0)))))))</f>
        <v>3310</v>
      </c>
      <c r="W1743" s="66">
        <f>IF(ISNA(VLOOKUP($A1743,Sheet1!$B$3:$AH$1266,Sheet1!G$1+(Sheet1!$A$1-1)*10,FALSE))=TRUE,"---",IF(VLOOKUP($A1743,Sheet1!$B$3:$AH$1266,Sheet1!G$1+(Sheet1!$A$1-1)*10,FALSE)="---","---", (ROUND(VLOOKUP($A1743,Sheet1!$B$3:$AH$1266,Sheet1!G$1+(Sheet1!$A$1-1)*10,FALSE),IF(VLOOKUP($A1743,Sheet1!$B$3:$AH$1266,Sheet1!G$1+(Sheet1!$A$1-1)*10,FALSE)&gt;99999,-3,IF(VLOOKUP($A1743,Sheet1!$B$3:$AH$1266,Sheet1!G$1+(Sheet1!$A$1-1)*10,FALSE)&gt;9999,-2,IF(VLOOKUP($A1743,Sheet1!$B$3:$AH$1266,Sheet1!G$1+(Sheet1!$A$1-1)*10,FALSE)&gt;999,-1,0)))))))</f>
        <v>3760</v>
      </c>
      <c r="X1743" s="66">
        <f>IF(ISNA(VLOOKUP($A1743,Sheet1!$B$3:$AH$1266,Sheet1!H$1+(Sheet1!$A$1-1)*10,FALSE))=TRUE,"---",IF(VLOOKUP($A1743,Sheet1!$B$3:$AH$1266,Sheet1!H$1+(Sheet1!$A$1-1)*10,FALSE)="---","---", (ROUND(VLOOKUP($A1743,Sheet1!$B$3:$AH$1266,Sheet1!H$1+(Sheet1!$A$1-1)*10,FALSE),IF(VLOOKUP($A1743,Sheet1!$B$3:$AH$1266,Sheet1!H$1+(Sheet1!$A$1-1)*10,FALSE)&gt;99999,-3,IF(VLOOKUP($A1743,Sheet1!$B$3:$AH$1266,Sheet1!H$1+(Sheet1!$A$1-1)*10,FALSE)&gt;9999,-2,IF(VLOOKUP($A1743,Sheet1!$B$3:$AH$1266,Sheet1!H$1+(Sheet1!$A$1-1)*10,FALSE)&gt;999,-1,0)))))))</f>
        <v>4960</v>
      </c>
      <c r="Y1743" s="66">
        <f>IF(ISNA(VLOOKUP($A1743,Sheet1!$B$3:$AH$1266,Sheet1!I$1+(Sheet1!$A$1-1)*10,FALSE))=TRUE,"---",IF(VLOOKUP($A1743,Sheet1!$B$3:$AH$1266,Sheet1!I$1+(Sheet1!$A$1-1)*10,FALSE)="---","---", (ROUND(VLOOKUP($A1743,Sheet1!$B$3:$AH$1266,Sheet1!I$1+(Sheet1!$A$1-1)*10,FALSE),IF(VLOOKUP($A1743,Sheet1!$B$3:$AH$1266,Sheet1!I$1+(Sheet1!$A$1-1)*10,FALSE)&gt;99999,-3,IF(VLOOKUP($A1743,Sheet1!$B$3:$AH$1266,Sheet1!I$1+(Sheet1!$A$1-1)*10,FALSE)&gt;9999,-2,IF(VLOOKUP($A1743,Sheet1!$B$3:$AH$1266,Sheet1!I$1+(Sheet1!$A$1-1)*10,FALSE)&gt;999,-1,0)))))))</f>
        <v>5800</v>
      </c>
      <c r="Z1743" s="66">
        <f>IF(ISNA(VLOOKUP($A1743,Sheet1!$B$3:$AH$1266,Sheet1!J$1+(Sheet1!$A$1-1)*10,FALSE))=TRUE,"---",IF(VLOOKUP($A1743,Sheet1!$B$3:$AH$1266,Sheet1!J$1+(Sheet1!$A$1-1)*10,FALSE)="---","---", (ROUND(VLOOKUP($A1743,Sheet1!$B$3:$AH$1266,Sheet1!J$1+(Sheet1!$A$1-1)*10,FALSE),IF(VLOOKUP($A1743,Sheet1!$B$3:$AH$1266,Sheet1!J$1+(Sheet1!$A$1-1)*10,FALSE)&gt;99999,-3,IF(VLOOKUP($A1743,Sheet1!$B$3:$AH$1266,Sheet1!J$1+(Sheet1!$A$1-1)*10,FALSE)&gt;9999,-2,IF(VLOOKUP($A1743,Sheet1!$B$3:$AH$1266,Sheet1!J$1+(Sheet1!$A$1-1)*10,FALSE)&gt;999,-1,0)))))))</f>
        <v>6880</v>
      </c>
      <c r="AA1743" s="66">
        <f>IF(ISNA(VLOOKUP($A1743,Sheet1!$B$3:$AH$1266,Sheet1!K$1+(Sheet1!$A$1-1)*10,FALSE))=TRUE,"---",IF(VLOOKUP($A1743,Sheet1!$B$3:$AH$1266,Sheet1!K$1+(Sheet1!$A$1-1)*10,FALSE)="---","---", (ROUND(VLOOKUP($A1743,Sheet1!$B$3:$AH$1266,Sheet1!K$1+(Sheet1!$A$1-1)*10,FALSE),IF(VLOOKUP($A1743,Sheet1!$B$3:$AH$1266,Sheet1!K$1+(Sheet1!$A$1-1)*10,FALSE)&gt;99999,-3,IF(VLOOKUP($A1743,Sheet1!$B$3:$AH$1266,Sheet1!K$1+(Sheet1!$A$1-1)*10,FALSE)&gt;9999,-2,IF(VLOOKUP($A1743,Sheet1!$B$3:$AH$1266,Sheet1!K$1+(Sheet1!$A$1-1)*10,FALSE)&gt;999,-1,0)))))))</f>
        <v>7670</v>
      </c>
      <c r="AB1743" s="66">
        <f>IF(ISNA(VLOOKUP($A1743,Sheet1!$B$3:$AH$1266,Sheet1!L$1+(Sheet1!$A$1-1)*10,FALSE))=TRUE,"---",IF(VLOOKUP($A1743,Sheet1!$B$3:$AH$1266,Sheet1!L$1+(Sheet1!$A$1-1)*10,FALSE)="---","---", (ROUND(VLOOKUP($A1743,Sheet1!$B$3:$AH$1266,Sheet1!L$1+(Sheet1!$A$1-1)*10,FALSE),IF(VLOOKUP($A1743,Sheet1!$B$3:$AH$1266,Sheet1!L$1+(Sheet1!$A$1-1)*10,FALSE)&gt;99999,-3,IF(VLOOKUP($A1743,Sheet1!$B$3:$AH$1266,Sheet1!L$1+(Sheet1!$A$1-1)*10,FALSE)&gt;9999,-2,IF(VLOOKUP($A1743,Sheet1!$B$3:$AH$1266,Sheet1!L$1+(Sheet1!$A$1-1)*10,FALSE)&gt;999,-1,0)))))))</f>
        <v>8590</v>
      </c>
      <c r="AC1743" s="66">
        <f>IF(ISNA(VLOOKUP($A1743,Sheet1!$B$3:$AH$1266,Sheet1!M$1+(Sheet1!$A$1-1)*10,FALSE))=TRUE,"---",IF(VLOOKUP($A1743,Sheet1!$B$3:$AH$1266,Sheet1!M$1+(Sheet1!$A$1-1)*10,FALSE)="---","---", (ROUND(VLOOKUP($A1743,Sheet1!$B$3:$AH$1266,Sheet1!M$1+(Sheet1!$A$1-1)*10,FALSE),IF(VLOOKUP($A1743,Sheet1!$B$3:$AH$1266,Sheet1!M$1+(Sheet1!$A$1-1)*10,FALSE)&gt;99999,-3,IF(VLOOKUP($A1743,Sheet1!$B$3:$AH$1266,Sheet1!M$1+(Sheet1!$A$1-1)*10,FALSE)&gt;9999,-2,IF(VLOOKUP($A1743,Sheet1!$B$3:$AH$1266,Sheet1!M$1+(Sheet1!$A$1-1)*10,FALSE)&gt;999,-1,0)))))))</f>
        <v>9370</v>
      </c>
      <c r="AD1743" s="66">
        <f>IF(ISNA(VLOOKUP($A1743,Sheet1!$B$3:$AH$1266,Sheet1!N$1+(Sheet1!$A$1-1)*10,FALSE))=TRUE,"---",IF(VLOOKUP($A1743,Sheet1!$B$3:$AH$1266,Sheet1!N$1+(Sheet1!$A$1-1)*10,FALSE)="---","---", (ROUND(VLOOKUP($A1743,Sheet1!$B$3:$AH$1266,Sheet1!N$1+(Sheet1!$A$1-1)*10,FALSE),IF(VLOOKUP($A1743,Sheet1!$B$3:$AH$1266,Sheet1!N$1+(Sheet1!$A$1-1)*10,FALSE)&gt;99999,-3,IF(VLOOKUP($A1743,Sheet1!$B$3:$AH$1266,Sheet1!N$1+(Sheet1!$A$1-1)*10,FALSE)&gt;9999,-2,IF(VLOOKUP($A1743,Sheet1!$B$3:$AH$1266,Sheet1!N$1+(Sheet1!$A$1-1)*10,FALSE)&gt;999,-1,0)))))))</f>
        <v>10600</v>
      </c>
    </row>
    <row r="1744" spans="1:30" ht="25.5" customHeight="1" x14ac:dyDescent="0.25">
      <c r="A1744" s="125" t="s">
        <v>2561</v>
      </c>
      <c r="B1744" s="126" t="s">
        <v>2562</v>
      </c>
      <c r="C1744" s="125">
        <v>431628</v>
      </c>
      <c r="D1744" s="125">
        <v>753902</v>
      </c>
      <c r="E1744" s="70" t="s">
        <v>3038</v>
      </c>
      <c r="F1744" s="52" t="s">
        <v>4639</v>
      </c>
      <c r="G1744" s="127" t="s">
        <v>31</v>
      </c>
      <c r="H1744" s="128">
        <v>204</v>
      </c>
      <c r="I1744" s="112">
        <v>24929</v>
      </c>
      <c r="J1744" s="113">
        <v>5.65</v>
      </c>
      <c r="K1744" s="114" t="s">
        <v>4405</v>
      </c>
      <c r="L1744" s="115">
        <v>3260</v>
      </c>
      <c r="M1744" s="155">
        <v>16</v>
      </c>
      <c r="N1744" s="114" t="s">
        <v>4405</v>
      </c>
      <c r="O1744" s="68" t="str">
        <f t="shared" si="59"/>
        <v>&gt;50</v>
      </c>
      <c r="P1744" s="68">
        <f>IF(O1744&lt;&gt;"",VLOOKUP($A1744,Sheet4!$A$2:$O$1309,14,FALSE)*100,"")</f>
        <v>8.3332349067241083</v>
      </c>
      <c r="Q1744" s="68">
        <f>IF(P1744&lt;&gt;"",VLOOKUP($A1744,Sheet4!$A$2:$O$1309,15,FALSE)*100,"")</f>
        <v>57.355307589348669</v>
      </c>
      <c r="R1744" s="74" t="str">
        <f t="shared" si="60"/>
        <v>&lt;2</v>
      </c>
      <c r="S1744" s="64" t="s">
        <v>4364</v>
      </c>
      <c r="T1744" s="64" t="str">
        <f>IF(ISNA(VLOOKUP(A1744,Sheet1!B$3:C$1266,2,FALSE)=TRUE),"NC",VLOOKUP(A1744,Sheet1!B$3:C$1266,2,FALSE))</f>
        <v>Rural</v>
      </c>
      <c r="U1744" s="65">
        <f>IF(ISNA(VLOOKUP($A1744,Sheet1!$B$3:$AH$1266,Sheet1!E$1+(Sheet1!$A$1-1)*10,FALSE))=TRUE,"---",IF(VLOOKUP($A1744,Sheet1!$B$3:$AH$1266,Sheet1!E$1+(Sheet1!$A$1-1)*10,FALSE)="---","---", (ROUND(VLOOKUP($A1744,Sheet1!$B$3:$AH$1266,Sheet1!E$1+(Sheet1!$A$1-1)*10,FALSE),IF(VLOOKUP($A1744,Sheet1!$B$3:$AH$1266,Sheet1!E$1+(Sheet1!$A$1-1)*10,FALSE)&gt;99999,-3,IF(VLOOKUP($A1744,Sheet1!$B$3:$AH$1266,Sheet1!E$1+(Sheet1!$A$1-1)*10,FALSE)&gt;9999,-2,IF(VLOOKUP($A1744,Sheet1!$B$3:$AH$1266,Sheet1!E$1+(Sheet1!$A$1-1)*10,FALSE)&gt;999,-1,0)))))))</f>
        <v>2990</v>
      </c>
      <c r="V1744" s="65">
        <f>IF(ISNA(VLOOKUP($A1744,Sheet1!$B$3:$AH$1266,Sheet1!F$1+(Sheet1!$A$1-1)*10,FALSE))=TRUE,"---",IF(VLOOKUP($A1744,Sheet1!$B$3:$AH$1266,Sheet1!F$1+(Sheet1!$A$1-1)*10,FALSE)="---","---", (ROUND(VLOOKUP($A1744,Sheet1!$B$3:$AH$1266,Sheet1!F$1+(Sheet1!$A$1-1)*10,FALSE),IF(VLOOKUP($A1744,Sheet1!$B$3:$AH$1266,Sheet1!F$1+(Sheet1!$A$1-1)*10,FALSE)&gt;99999,-3,IF(VLOOKUP($A1744,Sheet1!$B$3:$AH$1266,Sheet1!F$1+(Sheet1!$A$1-1)*10,FALSE)&gt;9999,-2,IF(VLOOKUP($A1744,Sheet1!$B$3:$AH$1266,Sheet1!F$1+(Sheet1!$A$1-1)*10,FALSE)&gt;999,-1,0)))))))</f>
        <v>3370</v>
      </c>
      <c r="W1744" s="65">
        <f>IF(ISNA(VLOOKUP($A1744,Sheet1!$B$3:$AH$1266,Sheet1!G$1+(Sheet1!$A$1-1)*10,FALSE))=TRUE,"---",IF(VLOOKUP($A1744,Sheet1!$B$3:$AH$1266,Sheet1!G$1+(Sheet1!$A$1-1)*10,FALSE)="---","---", (ROUND(VLOOKUP($A1744,Sheet1!$B$3:$AH$1266,Sheet1!G$1+(Sheet1!$A$1-1)*10,FALSE),IF(VLOOKUP($A1744,Sheet1!$B$3:$AH$1266,Sheet1!G$1+(Sheet1!$A$1-1)*10,FALSE)&gt;99999,-3,IF(VLOOKUP($A1744,Sheet1!$B$3:$AH$1266,Sheet1!G$1+(Sheet1!$A$1-1)*10,FALSE)&gt;9999,-2,IF(VLOOKUP($A1744,Sheet1!$B$3:$AH$1266,Sheet1!G$1+(Sheet1!$A$1-1)*10,FALSE)&gt;999,-1,0)))))))</f>
        <v>3820</v>
      </c>
      <c r="X1744" s="65">
        <f>IF(ISNA(VLOOKUP($A1744,Sheet1!$B$3:$AH$1266,Sheet1!H$1+(Sheet1!$A$1-1)*10,FALSE))=TRUE,"---",IF(VLOOKUP($A1744,Sheet1!$B$3:$AH$1266,Sheet1!H$1+(Sheet1!$A$1-1)*10,FALSE)="---","---", (ROUND(VLOOKUP($A1744,Sheet1!$B$3:$AH$1266,Sheet1!H$1+(Sheet1!$A$1-1)*10,FALSE),IF(VLOOKUP($A1744,Sheet1!$B$3:$AH$1266,Sheet1!H$1+(Sheet1!$A$1-1)*10,FALSE)&gt;99999,-3,IF(VLOOKUP($A1744,Sheet1!$B$3:$AH$1266,Sheet1!H$1+(Sheet1!$A$1-1)*10,FALSE)&gt;9999,-2,IF(VLOOKUP($A1744,Sheet1!$B$3:$AH$1266,Sheet1!H$1+(Sheet1!$A$1-1)*10,FALSE)&gt;999,-1,0)))))))</f>
        <v>5020</v>
      </c>
      <c r="Y1744" s="65">
        <f>IF(ISNA(VLOOKUP($A1744,Sheet1!$B$3:$AH$1266,Sheet1!I$1+(Sheet1!$A$1-1)*10,FALSE))=TRUE,"---",IF(VLOOKUP($A1744,Sheet1!$B$3:$AH$1266,Sheet1!I$1+(Sheet1!$A$1-1)*10,FALSE)="---","---", (ROUND(VLOOKUP($A1744,Sheet1!$B$3:$AH$1266,Sheet1!I$1+(Sheet1!$A$1-1)*10,FALSE),IF(VLOOKUP($A1744,Sheet1!$B$3:$AH$1266,Sheet1!I$1+(Sheet1!$A$1-1)*10,FALSE)&gt;99999,-3,IF(VLOOKUP($A1744,Sheet1!$B$3:$AH$1266,Sheet1!I$1+(Sheet1!$A$1-1)*10,FALSE)&gt;9999,-2,IF(VLOOKUP($A1744,Sheet1!$B$3:$AH$1266,Sheet1!I$1+(Sheet1!$A$1-1)*10,FALSE)&gt;999,-1,0)))))))</f>
        <v>5850</v>
      </c>
      <c r="Z1744" s="65">
        <f>IF(ISNA(VLOOKUP($A1744,Sheet1!$B$3:$AH$1266,Sheet1!J$1+(Sheet1!$A$1-1)*10,FALSE))=TRUE,"---",IF(VLOOKUP($A1744,Sheet1!$B$3:$AH$1266,Sheet1!J$1+(Sheet1!$A$1-1)*10,FALSE)="---","---", (ROUND(VLOOKUP($A1744,Sheet1!$B$3:$AH$1266,Sheet1!J$1+(Sheet1!$A$1-1)*10,FALSE),IF(VLOOKUP($A1744,Sheet1!$B$3:$AH$1266,Sheet1!J$1+(Sheet1!$A$1-1)*10,FALSE)&gt;99999,-3,IF(VLOOKUP($A1744,Sheet1!$B$3:$AH$1266,Sheet1!J$1+(Sheet1!$A$1-1)*10,FALSE)&gt;9999,-2,IF(VLOOKUP($A1744,Sheet1!$B$3:$AH$1266,Sheet1!J$1+(Sheet1!$A$1-1)*10,FALSE)&gt;999,-1,0)))))))</f>
        <v>6930</v>
      </c>
      <c r="AA1744" s="65">
        <f>IF(ISNA(VLOOKUP($A1744,Sheet1!$B$3:$AH$1266,Sheet1!K$1+(Sheet1!$A$1-1)*10,FALSE))=TRUE,"---",IF(VLOOKUP($A1744,Sheet1!$B$3:$AH$1266,Sheet1!K$1+(Sheet1!$A$1-1)*10,FALSE)="---","---", (ROUND(VLOOKUP($A1744,Sheet1!$B$3:$AH$1266,Sheet1!K$1+(Sheet1!$A$1-1)*10,FALSE),IF(VLOOKUP($A1744,Sheet1!$B$3:$AH$1266,Sheet1!K$1+(Sheet1!$A$1-1)*10,FALSE)&gt;99999,-3,IF(VLOOKUP($A1744,Sheet1!$B$3:$AH$1266,Sheet1!K$1+(Sheet1!$A$1-1)*10,FALSE)&gt;9999,-2,IF(VLOOKUP($A1744,Sheet1!$B$3:$AH$1266,Sheet1!K$1+(Sheet1!$A$1-1)*10,FALSE)&gt;999,-1,0)))))))</f>
        <v>7730</v>
      </c>
      <c r="AB1744" s="65">
        <f>IF(ISNA(VLOOKUP($A1744,Sheet1!$B$3:$AH$1266,Sheet1!L$1+(Sheet1!$A$1-1)*10,FALSE))=TRUE,"---",IF(VLOOKUP($A1744,Sheet1!$B$3:$AH$1266,Sheet1!L$1+(Sheet1!$A$1-1)*10,FALSE)="---","---", (ROUND(VLOOKUP($A1744,Sheet1!$B$3:$AH$1266,Sheet1!L$1+(Sheet1!$A$1-1)*10,FALSE),IF(VLOOKUP($A1744,Sheet1!$B$3:$AH$1266,Sheet1!L$1+(Sheet1!$A$1-1)*10,FALSE)&gt;99999,-3,IF(VLOOKUP($A1744,Sheet1!$B$3:$AH$1266,Sheet1!L$1+(Sheet1!$A$1-1)*10,FALSE)&gt;9999,-2,IF(VLOOKUP($A1744,Sheet1!$B$3:$AH$1266,Sheet1!L$1+(Sheet1!$A$1-1)*10,FALSE)&gt;999,-1,0)))))))</f>
        <v>8650</v>
      </c>
      <c r="AC1744" s="65">
        <f>IF(ISNA(VLOOKUP($A1744,Sheet1!$B$3:$AH$1266,Sheet1!M$1+(Sheet1!$A$1-1)*10,FALSE))=TRUE,"---",IF(VLOOKUP($A1744,Sheet1!$B$3:$AH$1266,Sheet1!M$1+(Sheet1!$A$1-1)*10,FALSE)="---","---", (ROUND(VLOOKUP($A1744,Sheet1!$B$3:$AH$1266,Sheet1!M$1+(Sheet1!$A$1-1)*10,FALSE),IF(VLOOKUP($A1744,Sheet1!$B$3:$AH$1266,Sheet1!M$1+(Sheet1!$A$1-1)*10,FALSE)&gt;99999,-3,IF(VLOOKUP($A1744,Sheet1!$B$3:$AH$1266,Sheet1!M$1+(Sheet1!$A$1-1)*10,FALSE)&gt;9999,-2,IF(VLOOKUP($A1744,Sheet1!$B$3:$AH$1266,Sheet1!M$1+(Sheet1!$A$1-1)*10,FALSE)&gt;999,-1,0)))))))</f>
        <v>9420</v>
      </c>
      <c r="AD1744" s="65">
        <f>IF(ISNA(VLOOKUP($A1744,Sheet1!$B$3:$AH$1266,Sheet1!N$1+(Sheet1!$A$1-1)*10,FALSE))=TRUE,"---",IF(VLOOKUP($A1744,Sheet1!$B$3:$AH$1266,Sheet1!N$1+(Sheet1!$A$1-1)*10,FALSE)="---","---", (ROUND(VLOOKUP($A1744,Sheet1!$B$3:$AH$1266,Sheet1!N$1+(Sheet1!$A$1-1)*10,FALSE),IF(VLOOKUP($A1744,Sheet1!$B$3:$AH$1266,Sheet1!N$1+(Sheet1!$A$1-1)*10,FALSE)&gt;99999,-3,IF(VLOOKUP($A1744,Sheet1!$B$3:$AH$1266,Sheet1!N$1+(Sheet1!$A$1-1)*10,FALSE)&gt;9999,-2,IF(VLOOKUP($A1744,Sheet1!$B$3:$AH$1266,Sheet1!N$1+(Sheet1!$A$1-1)*10,FALSE)&gt;999,-1,0)))))))</f>
        <v>10700</v>
      </c>
    </row>
    <row r="1745" spans="1:30" ht="25.5" customHeight="1" x14ac:dyDescent="0.25">
      <c r="A1745" s="304" t="s">
        <v>2563</v>
      </c>
      <c r="B1745" s="393" t="s">
        <v>2564</v>
      </c>
      <c r="C1745" s="304">
        <v>433115</v>
      </c>
      <c r="D1745" s="304">
        <v>753244</v>
      </c>
      <c r="E1745" s="305" t="s">
        <v>3015</v>
      </c>
      <c r="F1745" s="345" t="s">
        <v>4931</v>
      </c>
      <c r="G1745" s="351" t="s">
        <v>286</v>
      </c>
      <c r="H1745" s="348">
        <v>74.3</v>
      </c>
      <c r="I1745" s="119">
        <v>10326</v>
      </c>
      <c r="J1745" s="176">
        <v>5.5</v>
      </c>
      <c r="K1745" s="118" t="s">
        <v>20</v>
      </c>
      <c r="L1745" s="122">
        <v>5520</v>
      </c>
      <c r="M1745" s="123">
        <v>74.3</v>
      </c>
      <c r="N1745" s="118" t="s">
        <v>20</v>
      </c>
      <c r="O1745" s="71">
        <f t="shared" si="59"/>
        <v>0.45289789826143079</v>
      </c>
      <c r="P1745" s="71">
        <f>IF(O1745&lt;&gt;"",VLOOKUP($A1745,Sheet4!$A$2:$O$1309,14,FALSE)*100,"")</f>
        <v>1.919467978336864</v>
      </c>
      <c r="Q1745" s="71">
        <f>IF(P1745&lt;&gt;"",VLOOKUP($A1745,Sheet4!$A$2:$O$1309,15,FALSE)*100,"")</f>
        <v>17.290858500142324</v>
      </c>
      <c r="R1745" s="73" t="str">
        <f t="shared" si="60"/>
        <v>&gt;200,  &lt;500</v>
      </c>
      <c r="S1745" s="357" t="s">
        <v>4364</v>
      </c>
      <c r="T1745" s="357" t="str">
        <f>IF(ISNA(VLOOKUP(A1745,Sheet1!B$3:C$1266,2,FALSE)=TRUE),"NC",VLOOKUP(A1745,Sheet1!B$3:C$1266,2,FALSE))</f>
        <v>Rural</v>
      </c>
      <c r="U1745" s="385">
        <f>IF(ISNA(VLOOKUP($A1745,Sheet1!$B$3:$AH$1266,Sheet1!E$1+(Sheet1!$A$1-1)*10,FALSE))=TRUE,"---",IF(VLOOKUP($A1745,Sheet1!$B$3:$AH$1266,Sheet1!E$1+(Sheet1!$A$1-1)*10,FALSE)="---","---", (ROUND(VLOOKUP($A1745,Sheet1!$B$3:$AH$1266,Sheet1!E$1+(Sheet1!$A$1-1)*10,FALSE),IF(VLOOKUP($A1745,Sheet1!$B$3:$AH$1266,Sheet1!E$1+(Sheet1!$A$1-1)*10,FALSE)&gt;99999,-3,IF(VLOOKUP($A1745,Sheet1!$B$3:$AH$1266,Sheet1!E$1+(Sheet1!$A$1-1)*10,FALSE)&gt;9999,-2,IF(VLOOKUP($A1745,Sheet1!$B$3:$AH$1266,Sheet1!E$1+(Sheet1!$A$1-1)*10,FALSE)&gt;999,-1,0)))))))</f>
        <v>1730</v>
      </c>
      <c r="V1745" s="385">
        <f>IF(ISNA(VLOOKUP($A1745,Sheet1!$B$3:$AH$1266,Sheet1!F$1+(Sheet1!$A$1-1)*10,FALSE))=TRUE,"---",IF(VLOOKUP($A1745,Sheet1!$B$3:$AH$1266,Sheet1!F$1+(Sheet1!$A$1-1)*10,FALSE)="---","---", (ROUND(VLOOKUP($A1745,Sheet1!$B$3:$AH$1266,Sheet1!F$1+(Sheet1!$A$1-1)*10,FALSE),IF(VLOOKUP($A1745,Sheet1!$B$3:$AH$1266,Sheet1!F$1+(Sheet1!$A$1-1)*10,FALSE)&gt;99999,-3,IF(VLOOKUP($A1745,Sheet1!$B$3:$AH$1266,Sheet1!F$1+(Sheet1!$A$1-1)*10,FALSE)&gt;9999,-2,IF(VLOOKUP($A1745,Sheet1!$B$3:$AH$1266,Sheet1!F$1+(Sheet1!$A$1-1)*10,FALSE)&gt;999,-1,0)))))))</f>
        <v>1940</v>
      </c>
      <c r="W1745" s="385">
        <f>IF(ISNA(VLOOKUP($A1745,Sheet1!$B$3:$AH$1266,Sheet1!G$1+(Sheet1!$A$1-1)*10,FALSE))=TRUE,"---",IF(VLOOKUP($A1745,Sheet1!$B$3:$AH$1266,Sheet1!G$1+(Sheet1!$A$1-1)*10,FALSE)="---","---", (ROUND(VLOOKUP($A1745,Sheet1!$B$3:$AH$1266,Sheet1!G$1+(Sheet1!$A$1-1)*10,FALSE),IF(VLOOKUP($A1745,Sheet1!$B$3:$AH$1266,Sheet1!G$1+(Sheet1!$A$1-1)*10,FALSE)&gt;99999,-3,IF(VLOOKUP($A1745,Sheet1!$B$3:$AH$1266,Sheet1!G$1+(Sheet1!$A$1-1)*10,FALSE)&gt;9999,-2,IF(VLOOKUP($A1745,Sheet1!$B$3:$AH$1266,Sheet1!G$1+(Sheet1!$A$1-1)*10,FALSE)&gt;999,-1,0)))))))</f>
        <v>2190</v>
      </c>
      <c r="X1745" s="385">
        <f>IF(ISNA(VLOOKUP($A1745,Sheet1!$B$3:$AH$1266,Sheet1!H$1+(Sheet1!$A$1-1)*10,FALSE))=TRUE,"---",IF(VLOOKUP($A1745,Sheet1!$B$3:$AH$1266,Sheet1!H$1+(Sheet1!$A$1-1)*10,FALSE)="---","---", (ROUND(VLOOKUP($A1745,Sheet1!$B$3:$AH$1266,Sheet1!H$1+(Sheet1!$A$1-1)*10,FALSE),IF(VLOOKUP($A1745,Sheet1!$B$3:$AH$1266,Sheet1!H$1+(Sheet1!$A$1-1)*10,FALSE)&gt;99999,-3,IF(VLOOKUP($A1745,Sheet1!$B$3:$AH$1266,Sheet1!H$1+(Sheet1!$A$1-1)*10,FALSE)&gt;9999,-2,IF(VLOOKUP($A1745,Sheet1!$B$3:$AH$1266,Sheet1!H$1+(Sheet1!$A$1-1)*10,FALSE)&gt;999,-1,0)))))))</f>
        <v>2870</v>
      </c>
      <c r="Y1745" s="385">
        <f>IF(ISNA(VLOOKUP($A1745,Sheet1!$B$3:$AH$1266,Sheet1!I$1+(Sheet1!$A$1-1)*10,FALSE))=TRUE,"---",IF(VLOOKUP($A1745,Sheet1!$B$3:$AH$1266,Sheet1!I$1+(Sheet1!$A$1-1)*10,FALSE)="---","---", (ROUND(VLOOKUP($A1745,Sheet1!$B$3:$AH$1266,Sheet1!I$1+(Sheet1!$A$1-1)*10,FALSE),IF(VLOOKUP($A1745,Sheet1!$B$3:$AH$1266,Sheet1!I$1+(Sheet1!$A$1-1)*10,FALSE)&gt;99999,-3,IF(VLOOKUP($A1745,Sheet1!$B$3:$AH$1266,Sheet1!I$1+(Sheet1!$A$1-1)*10,FALSE)&gt;9999,-2,IF(VLOOKUP($A1745,Sheet1!$B$3:$AH$1266,Sheet1!I$1+(Sheet1!$A$1-1)*10,FALSE)&gt;999,-1,0)))))))</f>
        <v>3340</v>
      </c>
      <c r="Z1745" s="385">
        <f>IF(ISNA(VLOOKUP($A1745,Sheet1!$B$3:$AH$1266,Sheet1!J$1+(Sheet1!$A$1-1)*10,FALSE))=TRUE,"---",IF(VLOOKUP($A1745,Sheet1!$B$3:$AH$1266,Sheet1!J$1+(Sheet1!$A$1-1)*10,FALSE)="---","---", (ROUND(VLOOKUP($A1745,Sheet1!$B$3:$AH$1266,Sheet1!J$1+(Sheet1!$A$1-1)*10,FALSE),IF(VLOOKUP($A1745,Sheet1!$B$3:$AH$1266,Sheet1!J$1+(Sheet1!$A$1-1)*10,FALSE)&gt;99999,-3,IF(VLOOKUP($A1745,Sheet1!$B$3:$AH$1266,Sheet1!J$1+(Sheet1!$A$1-1)*10,FALSE)&gt;9999,-2,IF(VLOOKUP($A1745,Sheet1!$B$3:$AH$1266,Sheet1!J$1+(Sheet1!$A$1-1)*10,FALSE)&gt;999,-1,0)))))))</f>
        <v>3960</v>
      </c>
      <c r="AA1745" s="385">
        <f>IF(ISNA(VLOOKUP($A1745,Sheet1!$B$3:$AH$1266,Sheet1!K$1+(Sheet1!$A$1-1)*10,FALSE))=TRUE,"---",IF(VLOOKUP($A1745,Sheet1!$B$3:$AH$1266,Sheet1!K$1+(Sheet1!$A$1-1)*10,FALSE)="---","---", (ROUND(VLOOKUP($A1745,Sheet1!$B$3:$AH$1266,Sheet1!K$1+(Sheet1!$A$1-1)*10,FALSE),IF(VLOOKUP($A1745,Sheet1!$B$3:$AH$1266,Sheet1!K$1+(Sheet1!$A$1-1)*10,FALSE)&gt;99999,-3,IF(VLOOKUP($A1745,Sheet1!$B$3:$AH$1266,Sheet1!K$1+(Sheet1!$A$1-1)*10,FALSE)&gt;9999,-2,IF(VLOOKUP($A1745,Sheet1!$B$3:$AH$1266,Sheet1!K$1+(Sheet1!$A$1-1)*10,FALSE)&gt;999,-1,0)))))))</f>
        <v>4420</v>
      </c>
      <c r="AB1745" s="385">
        <f>IF(ISNA(VLOOKUP($A1745,Sheet1!$B$3:$AH$1266,Sheet1!L$1+(Sheet1!$A$1-1)*10,FALSE))=TRUE,"---",IF(VLOOKUP($A1745,Sheet1!$B$3:$AH$1266,Sheet1!L$1+(Sheet1!$A$1-1)*10,FALSE)="---","---", (ROUND(VLOOKUP($A1745,Sheet1!$B$3:$AH$1266,Sheet1!L$1+(Sheet1!$A$1-1)*10,FALSE),IF(VLOOKUP($A1745,Sheet1!$B$3:$AH$1266,Sheet1!L$1+(Sheet1!$A$1-1)*10,FALSE)&gt;99999,-3,IF(VLOOKUP($A1745,Sheet1!$B$3:$AH$1266,Sheet1!L$1+(Sheet1!$A$1-1)*10,FALSE)&gt;9999,-2,IF(VLOOKUP($A1745,Sheet1!$B$3:$AH$1266,Sheet1!L$1+(Sheet1!$A$1-1)*10,FALSE)&gt;999,-1,0)))))))</f>
        <v>4950</v>
      </c>
      <c r="AC1745" s="385">
        <f>IF(ISNA(VLOOKUP($A1745,Sheet1!$B$3:$AH$1266,Sheet1!M$1+(Sheet1!$A$1-1)*10,FALSE))=TRUE,"---",IF(VLOOKUP($A1745,Sheet1!$B$3:$AH$1266,Sheet1!M$1+(Sheet1!$A$1-1)*10,FALSE)="---","---", (ROUND(VLOOKUP($A1745,Sheet1!$B$3:$AH$1266,Sheet1!M$1+(Sheet1!$A$1-1)*10,FALSE),IF(VLOOKUP($A1745,Sheet1!$B$3:$AH$1266,Sheet1!M$1+(Sheet1!$A$1-1)*10,FALSE)&gt;99999,-3,IF(VLOOKUP($A1745,Sheet1!$B$3:$AH$1266,Sheet1!M$1+(Sheet1!$A$1-1)*10,FALSE)&gt;9999,-2,IF(VLOOKUP($A1745,Sheet1!$B$3:$AH$1266,Sheet1!M$1+(Sheet1!$A$1-1)*10,FALSE)&gt;999,-1,0)))))))</f>
        <v>5410</v>
      </c>
      <c r="AD1745" s="385">
        <f>IF(ISNA(VLOOKUP($A1745,Sheet1!$B$3:$AH$1266,Sheet1!N$1+(Sheet1!$A$1-1)*10,FALSE))=TRUE,"---",IF(VLOOKUP($A1745,Sheet1!$B$3:$AH$1266,Sheet1!N$1+(Sheet1!$A$1-1)*10,FALSE)="---","---", (ROUND(VLOOKUP($A1745,Sheet1!$B$3:$AH$1266,Sheet1!N$1+(Sheet1!$A$1-1)*10,FALSE),IF(VLOOKUP($A1745,Sheet1!$B$3:$AH$1266,Sheet1!N$1+(Sheet1!$A$1-1)*10,FALSE)&gt;99999,-3,IF(VLOOKUP($A1745,Sheet1!$B$3:$AH$1266,Sheet1!N$1+(Sheet1!$A$1-1)*10,FALSE)&gt;9999,-2,IF(VLOOKUP($A1745,Sheet1!$B$3:$AH$1266,Sheet1!N$1+(Sheet1!$A$1-1)*10,FALSE)&gt;999,-1,0)))))))</f>
        <v>6150</v>
      </c>
    </row>
    <row r="1746" spans="1:30" ht="25.5" customHeight="1" x14ac:dyDescent="0.25">
      <c r="A1746" s="304"/>
      <c r="B1746" s="346"/>
      <c r="C1746" s="304"/>
      <c r="D1746" s="304"/>
      <c r="E1746" s="305" t="e">
        <v>#N/A</v>
      </c>
      <c r="F1746" s="346"/>
      <c r="G1746" s="352"/>
      <c r="H1746" s="348"/>
      <c r="I1746" s="119">
        <v>10324</v>
      </c>
      <c r="J1746" s="176">
        <v>8.3000000000000007</v>
      </c>
      <c r="K1746" s="118" t="s">
        <v>28</v>
      </c>
      <c r="L1746" s="129" t="s">
        <v>4405</v>
      </c>
      <c r="M1746" s="130" t="s">
        <v>4405</v>
      </c>
      <c r="N1746" s="118" t="s">
        <v>75</v>
      </c>
      <c r="O1746" s="71" t="s">
        <v>4405</v>
      </c>
      <c r="P1746" s="71" t="s">
        <v>4405</v>
      </c>
      <c r="Q1746" s="71" t="s">
        <v>4405</v>
      </c>
      <c r="R1746" s="73" t="s">
        <v>4405</v>
      </c>
      <c r="S1746" s="357" t="e">
        <v>#N/A</v>
      </c>
      <c r="T1746" s="357" t="str">
        <f>IF(ISNA(VLOOKUP(A1746,Sheet1!B$3:C$1266,2,FALSE)=TRUE),"ND",VLOOKUP(A1746,Sheet1!B$3:C$1266,2,FALSE))</f>
        <v>ND</v>
      </c>
      <c r="U1746" s="385" t="str">
        <f>IF(ISNA(VLOOKUP($A1746,Sheet1!$B$3:$AH$1266,Sheet1!E$1+(Sheet1!$A$1-1)*10,FALSE))=TRUE,"---",IF(VLOOKUP($A1746,Sheet1!$B$3:$AH$1266,Sheet1!E$1+(Sheet1!$A$1-1)*10,FALSE)="---","---", (ROUND(VLOOKUP($A1746,Sheet1!$B$3:$AH$1266,Sheet1!E$1+(Sheet1!$A$1-1)*10,FALSE),IF(VLOOKUP($A1746,Sheet1!$B$3:$AH$1266,Sheet1!E$1+(Sheet1!$A$1-1)*10,FALSE)&gt;99999,-3,IF(VLOOKUP($A1746,Sheet1!$B$3:$AH$1266,Sheet1!E$1+(Sheet1!$A$1-1)*10,FALSE)&gt;9999,-2,IF(VLOOKUP($A1746,Sheet1!$B$3:$AH$1266,Sheet1!E$1+(Sheet1!$A$1-1)*10,FALSE)&gt;999,-1,0)))))))</f>
        <v>---</v>
      </c>
      <c r="V1746" s="385" t="str">
        <f>IF(ISNA(VLOOKUP($A1746,Sheet1!$B$3:$AH$1266,Sheet1!F$1+(Sheet1!$A$1-1)*10,FALSE))=TRUE,"---",IF(VLOOKUP($A1746,Sheet1!$B$3:$AH$1266,Sheet1!F$1+(Sheet1!$A$1-1)*10,FALSE)="---","---", (ROUND(VLOOKUP($A1746,Sheet1!$B$3:$AH$1266,Sheet1!F$1+(Sheet1!$A$1-1)*10,FALSE),IF(VLOOKUP($A1746,Sheet1!$B$3:$AH$1266,Sheet1!F$1+(Sheet1!$A$1-1)*10,FALSE)&gt;99999,-3,IF(VLOOKUP($A1746,Sheet1!$B$3:$AH$1266,Sheet1!F$1+(Sheet1!$A$1-1)*10,FALSE)&gt;9999,-2,IF(VLOOKUP($A1746,Sheet1!$B$3:$AH$1266,Sheet1!F$1+(Sheet1!$A$1-1)*10,FALSE)&gt;999,-1,0)))))))</f>
        <v>---</v>
      </c>
      <c r="W1746" s="385" t="str">
        <f>IF(ISNA(VLOOKUP($A1746,Sheet1!$B$3:$AH$1266,Sheet1!G$1+(Sheet1!$A$1-1)*10,FALSE))=TRUE,"---",IF(VLOOKUP($A1746,Sheet1!$B$3:$AH$1266,Sheet1!G$1+(Sheet1!$A$1-1)*10,FALSE)="---","---", (ROUND(VLOOKUP($A1746,Sheet1!$B$3:$AH$1266,Sheet1!G$1+(Sheet1!$A$1-1)*10,FALSE),IF(VLOOKUP($A1746,Sheet1!$B$3:$AH$1266,Sheet1!G$1+(Sheet1!$A$1-1)*10,FALSE)&gt;99999,-3,IF(VLOOKUP($A1746,Sheet1!$B$3:$AH$1266,Sheet1!G$1+(Sheet1!$A$1-1)*10,FALSE)&gt;9999,-2,IF(VLOOKUP($A1746,Sheet1!$B$3:$AH$1266,Sheet1!G$1+(Sheet1!$A$1-1)*10,FALSE)&gt;999,-1,0)))))))</f>
        <v>---</v>
      </c>
      <c r="X1746" s="385" t="str">
        <f>IF(ISNA(VLOOKUP($A1746,Sheet1!$B$3:$AH$1266,Sheet1!H$1+(Sheet1!$A$1-1)*10,FALSE))=TRUE,"---",IF(VLOOKUP($A1746,Sheet1!$B$3:$AH$1266,Sheet1!H$1+(Sheet1!$A$1-1)*10,FALSE)="---","---", (ROUND(VLOOKUP($A1746,Sheet1!$B$3:$AH$1266,Sheet1!H$1+(Sheet1!$A$1-1)*10,FALSE),IF(VLOOKUP($A1746,Sheet1!$B$3:$AH$1266,Sheet1!H$1+(Sheet1!$A$1-1)*10,FALSE)&gt;99999,-3,IF(VLOOKUP($A1746,Sheet1!$B$3:$AH$1266,Sheet1!H$1+(Sheet1!$A$1-1)*10,FALSE)&gt;9999,-2,IF(VLOOKUP($A1746,Sheet1!$B$3:$AH$1266,Sheet1!H$1+(Sheet1!$A$1-1)*10,FALSE)&gt;999,-1,0)))))))</f>
        <v>---</v>
      </c>
      <c r="Y1746" s="385" t="str">
        <f>IF(ISNA(VLOOKUP($A1746,Sheet1!$B$3:$AH$1266,Sheet1!I$1+(Sheet1!$A$1-1)*10,FALSE))=TRUE,"---",IF(VLOOKUP($A1746,Sheet1!$B$3:$AH$1266,Sheet1!I$1+(Sheet1!$A$1-1)*10,FALSE)="---","---", (ROUND(VLOOKUP($A1746,Sheet1!$B$3:$AH$1266,Sheet1!I$1+(Sheet1!$A$1-1)*10,FALSE),IF(VLOOKUP($A1746,Sheet1!$B$3:$AH$1266,Sheet1!I$1+(Sheet1!$A$1-1)*10,FALSE)&gt;99999,-3,IF(VLOOKUP($A1746,Sheet1!$B$3:$AH$1266,Sheet1!I$1+(Sheet1!$A$1-1)*10,FALSE)&gt;9999,-2,IF(VLOOKUP($A1746,Sheet1!$B$3:$AH$1266,Sheet1!I$1+(Sheet1!$A$1-1)*10,FALSE)&gt;999,-1,0)))))))</f>
        <v>---</v>
      </c>
      <c r="Z1746" s="385" t="str">
        <f>IF(ISNA(VLOOKUP($A1746,Sheet1!$B$3:$AH$1266,Sheet1!J$1+(Sheet1!$A$1-1)*10,FALSE))=TRUE,"---",IF(VLOOKUP($A1746,Sheet1!$B$3:$AH$1266,Sheet1!J$1+(Sheet1!$A$1-1)*10,FALSE)="---","---", (ROUND(VLOOKUP($A1746,Sheet1!$B$3:$AH$1266,Sheet1!J$1+(Sheet1!$A$1-1)*10,FALSE),IF(VLOOKUP($A1746,Sheet1!$B$3:$AH$1266,Sheet1!J$1+(Sheet1!$A$1-1)*10,FALSE)&gt;99999,-3,IF(VLOOKUP($A1746,Sheet1!$B$3:$AH$1266,Sheet1!J$1+(Sheet1!$A$1-1)*10,FALSE)&gt;9999,-2,IF(VLOOKUP($A1746,Sheet1!$B$3:$AH$1266,Sheet1!J$1+(Sheet1!$A$1-1)*10,FALSE)&gt;999,-1,0)))))))</f>
        <v>---</v>
      </c>
      <c r="AA1746" s="385" t="str">
        <f>IF(ISNA(VLOOKUP($A1746,Sheet1!$B$3:$AH$1266,Sheet1!K$1+(Sheet1!$A$1-1)*10,FALSE))=TRUE,"---",IF(VLOOKUP($A1746,Sheet1!$B$3:$AH$1266,Sheet1!K$1+(Sheet1!$A$1-1)*10,FALSE)="---","---", (ROUND(VLOOKUP($A1746,Sheet1!$B$3:$AH$1266,Sheet1!K$1+(Sheet1!$A$1-1)*10,FALSE),IF(VLOOKUP($A1746,Sheet1!$B$3:$AH$1266,Sheet1!K$1+(Sheet1!$A$1-1)*10,FALSE)&gt;99999,-3,IF(VLOOKUP($A1746,Sheet1!$B$3:$AH$1266,Sheet1!K$1+(Sheet1!$A$1-1)*10,FALSE)&gt;9999,-2,IF(VLOOKUP($A1746,Sheet1!$B$3:$AH$1266,Sheet1!K$1+(Sheet1!$A$1-1)*10,FALSE)&gt;999,-1,0)))))))</f>
        <v>---</v>
      </c>
      <c r="AB1746" s="385" t="str">
        <f>IF(ISNA(VLOOKUP($A1746,Sheet1!$B$3:$AH$1266,Sheet1!L$1+(Sheet1!$A$1-1)*10,FALSE))=TRUE,"---",IF(VLOOKUP($A1746,Sheet1!$B$3:$AH$1266,Sheet1!L$1+(Sheet1!$A$1-1)*10,FALSE)="---","---", (ROUND(VLOOKUP($A1746,Sheet1!$B$3:$AH$1266,Sheet1!L$1+(Sheet1!$A$1-1)*10,FALSE),IF(VLOOKUP($A1746,Sheet1!$B$3:$AH$1266,Sheet1!L$1+(Sheet1!$A$1-1)*10,FALSE)&gt;99999,-3,IF(VLOOKUP($A1746,Sheet1!$B$3:$AH$1266,Sheet1!L$1+(Sheet1!$A$1-1)*10,FALSE)&gt;9999,-2,IF(VLOOKUP($A1746,Sheet1!$B$3:$AH$1266,Sheet1!L$1+(Sheet1!$A$1-1)*10,FALSE)&gt;999,-1,0)))))))</f>
        <v>---</v>
      </c>
      <c r="AC1746" s="385" t="str">
        <f>IF(ISNA(VLOOKUP($A1746,Sheet1!$B$3:$AH$1266,Sheet1!M$1+(Sheet1!$A$1-1)*10,FALSE))=TRUE,"---",IF(VLOOKUP($A1746,Sheet1!$B$3:$AH$1266,Sheet1!M$1+(Sheet1!$A$1-1)*10,FALSE)="---","---", (ROUND(VLOOKUP($A1746,Sheet1!$B$3:$AH$1266,Sheet1!M$1+(Sheet1!$A$1-1)*10,FALSE),IF(VLOOKUP($A1746,Sheet1!$B$3:$AH$1266,Sheet1!M$1+(Sheet1!$A$1-1)*10,FALSE)&gt;99999,-3,IF(VLOOKUP($A1746,Sheet1!$B$3:$AH$1266,Sheet1!M$1+(Sheet1!$A$1-1)*10,FALSE)&gt;9999,-2,IF(VLOOKUP($A1746,Sheet1!$B$3:$AH$1266,Sheet1!M$1+(Sheet1!$A$1-1)*10,FALSE)&gt;999,-1,0)))))))</f>
        <v>---</v>
      </c>
      <c r="AD1746" s="385" t="str">
        <f>IF(ISNA(VLOOKUP($A1746,Sheet1!$B$3:$AH$1266,Sheet1!N$1+(Sheet1!$A$1-1)*10,FALSE))=TRUE,"---",IF(VLOOKUP($A1746,Sheet1!$B$3:$AH$1266,Sheet1!N$1+(Sheet1!$A$1-1)*10,FALSE)="---","---", (ROUND(VLOOKUP($A1746,Sheet1!$B$3:$AH$1266,Sheet1!N$1+(Sheet1!$A$1-1)*10,FALSE),IF(VLOOKUP($A1746,Sheet1!$B$3:$AH$1266,Sheet1!N$1+(Sheet1!$A$1-1)*10,FALSE)&gt;99999,-3,IF(VLOOKUP($A1746,Sheet1!$B$3:$AH$1266,Sheet1!N$1+(Sheet1!$A$1-1)*10,FALSE)&gt;9999,-2,IF(VLOOKUP($A1746,Sheet1!$B$3:$AH$1266,Sheet1!N$1+(Sheet1!$A$1-1)*10,FALSE)&gt;999,-1,0)))))))</f>
        <v>---</v>
      </c>
    </row>
    <row r="1747" spans="1:30" ht="25.5" customHeight="1" x14ac:dyDescent="0.25">
      <c r="A1747" s="125" t="s">
        <v>2565</v>
      </c>
      <c r="B1747" s="138" t="s">
        <v>2566</v>
      </c>
      <c r="C1747" s="125">
        <v>432319</v>
      </c>
      <c r="D1747" s="125">
        <v>753326</v>
      </c>
      <c r="E1747" s="70" t="s">
        <v>3038</v>
      </c>
      <c r="F1747" s="139" t="s">
        <v>4405</v>
      </c>
      <c r="G1747" s="127" t="s">
        <v>160</v>
      </c>
      <c r="H1747" s="128">
        <v>109</v>
      </c>
      <c r="I1747" s="112" t="s">
        <v>2567</v>
      </c>
      <c r="J1747" s="140" t="s">
        <v>4405</v>
      </c>
      <c r="K1747" s="127" t="s">
        <v>17</v>
      </c>
      <c r="L1747" s="149">
        <v>8400</v>
      </c>
      <c r="M1747" s="116">
        <v>77.099999999999994</v>
      </c>
      <c r="N1747" s="127" t="s">
        <v>20</v>
      </c>
      <c r="O1747" s="68">
        <f t="shared" si="59"/>
        <v>0.47185176327040512</v>
      </c>
      <c r="P1747" s="68">
        <f>IF(O1747&lt;&gt;"",VLOOKUP($A1747,Sheet4!$A$2:$O$1309,14,FALSE)*100,"")</f>
        <v>1.9218553972093599</v>
      </c>
      <c r="Q1747" s="68">
        <f>IF(P1747&lt;&gt;"",VLOOKUP($A1747,Sheet4!$A$2:$O$1309,15,FALSE)*100,"")</f>
        <v>17.310576279933866</v>
      </c>
      <c r="R1747" s="74" t="str">
        <f t="shared" si="60"/>
        <v>200</v>
      </c>
      <c r="S1747" s="64" t="s">
        <v>4364</v>
      </c>
      <c r="T1747" s="64" t="str">
        <f>IF(ISNA(VLOOKUP(A1747,Sheet1!B$3:C$1266,2,FALSE)=TRUE),"NC",VLOOKUP(A1747,Sheet1!B$3:C$1266,2,FALSE))</f>
        <v>Rural</v>
      </c>
      <c r="U1747" s="65">
        <f>IF(ISNA(VLOOKUP($A1747,Sheet1!$B$3:$AH$1266,Sheet1!E$1+(Sheet1!$A$1-1)*10,FALSE))=TRUE,"---",IF(VLOOKUP($A1747,Sheet1!$B$3:$AH$1266,Sheet1!E$1+(Sheet1!$A$1-1)*10,FALSE)="---","---", (ROUND(VLOOKUP($A1747,Sheet1!$B$3:$AH$1266,Sheet1!E$1+(Sheet1!$A$1-1)*10,FALSE),IF(VLOOKUP($A1747,Sheet1!$B$3:$AH$1266,Sheet1!E$1+(Sheet1!$A$1-1)*10,FALSE)&gt;99999,-3,IF(VLOOKUP($A1747,Sheet1!$B$3:$AH$1266,Sheet1!E$1+(Sheet1!$A$1-1)*10,FALSE)&gt;9999,-2,IF(VLOOKUP($A1747,Sheet1!$B$3:$AH$1266,Sheet1!E$1+(Sheet1!$A$1-1)*10,FALSE)&gt;999,-1,0)))))))</f>
        <v>2700</v>
      </c>
      <c r="V1747" s="65">
        <f>IF(ISNA(VLOOKUP($A1747,Sheet1!$B$3:$AH$1266,Sheet1!F$1+(Sheet1!$A$1-1)*10,FALSE))=TRUE,"---",IF(VLOOKUP($A1747,Sheet1!$B$3:$AH$1266,Sheet1!F$1+(Sheet1!$A$1-1)*10,FALSE)="---","---", (ROUND(VLOOKUP($A1747,Sheet1!$B$3:$AH$1266,Sheet1!F$1+(Sheet1!$A$1-1)*10,FALSE),IF(VLOOKUP($A1747,Sheet1!$B$3:$AH$1266,Sheet1!F$1+(Sheet1!$A$1-1)*10,FALSE)&gt;99999,-3,IF(VLOOKUP($A1747,Sheet1!$B$3:$AH$1266,Sheet1!F$1+(Sheet1!$A$1-1)*10,FALSE)&gt;9999,-2,IF(VLOOKUP($A1747,Sheet1!$B$3:$AH$1266,Sheet1!F$1+(Sheet1!$A$1-1)*10,FALSE)&gt;999,-1,0)))))))</f>
        <v>3020</v>
      </c>
      <c r="W1747" s="65">
        <f>IF(ISNA(VLOOKUP($A1747,Sheet1!$B$3:$AH$1266,Sheet1!G$1+(Sheet1!$A$1-1)*10,FALSE))=TRUE,"---",IF(VLOOKUP($A1747,Sheet1!$B$3:$AH$1266,Sheet1!G$1+(Sheet1!$A$1-1)*10,FALSE)="---","---", (ROUND(VLOOKUP($A1747,Sheet1!$B$3:$AH$1266,Sheet1!G$1+(Sheet1!$A$1-1)*10,FALSE),IF(VLOOKUP($A1747,Sheet1!$B$3:$AH$1266,Sheet1!G$1+(Sheet1!$A$1-1)*10,FALSE)&gt;99999,-3,IF(VLOOKUP($A1747,Sheet1!$B$3:$AH$1266,Sheet1!G$1+(Sheet1!$A$1-1)*10,FALSE)&gt;9999,-2,IF(VLOOKUP($A1747,Sheet1!$B$3:$AH$1266,Sheet1!G$1+(Sheet1!$A$1-1)*10,FALSE)&gt;999,-1,0)))))))</f>
        <v>3400</v>
      </c>
      <c r="X1747" s="65">
        <f>IF(ISNA(VLOOKUP($A1747,Sheet1!$B$3:$AH$1266,Sheet1!H$1+(Sheet1!$A$1-1)*10,FALSE))=TRUE,"---",IF(VLOOKUP($A1747,Sheet1!$B$3:$AH$1266,Sheet1!H$1+(Sheet1!$A$1-1)*10,FALSE)="---","---", (ROUND(VLOOKUP($A1747,Sheet1!$B$3:$AH$1266,Sheet1!H$1+(Sheet1!$A$1-1)*10,FALSE),IF(VLOOKUP($A1747,Sheet1!$B$3:$AH$1266,Sheet1!H$1+(Sheet1!$A$1-1)*10,FALSE)&gt;99999,-3,IF(VLOOKUP($A1747,Sheet1!$B$3:$AH$1266,Sheet1!H$1+(Sheet1!$A$1-1)*10,FALSE)&gt;9999,-2,IF(VLOOKUP($A1747,Sheet1!$B$3:$AH$1266,Sheet1!H$1+(Sheet1!$A$1-1)*10,FALSE)&gt;999,-1,0)))))))</f>
        <v>4430</v>
      </c>
      <c r="Y1747" s="65">
        <f>IF(ISNA(VLOOKUP($A1747,Sheet1!$B$3:$AH$1266,Sheet1!I$1+(Sheet1!$A$1-1)*10,FALSE))=TRUE,"---",IF(VLOOKUP($A1747,Sheet1!$B$3:$AH$1266,Sheet1!I$1+(Sheet1!$A$1-1)*10,FALSE)="---","---", (ROUND(VLOOKUP($A1747,Sheet1!$B$3:$AH$1266,Sheet1!I$1+(Sheet1!$A$1-1)*10,FALSE),IF(VLOOKUP($A1747,Sheet1!$B$3:$AH$1266,Sheet1!I$1+(Sheet1!$A$1-1)*10,FALSE)&gt;99999,-3,IF(VLOOKUP($A1747,Sheet1!$B$3:$AH$1266,Sheet1!I$1+(Sheet1!$A$1-1)*10,FALSE)&gt;9999,-2,IF(VLOOKUP($A1747,Sheet1!$B$3:$AH$1266,Sheet1!I$1+(Sheet1!$A$1-1)*10,FALSE)&gt;999,-1,0)))))))</f>
        <v>5160</v>
      </c>
      <c r="Z1747" s="65">
        <f>IF(ISNA(VLOOKUP($A1747,Sheet1!$B$3:$AH$1266,Sheet1!J$1+(Sheet1!$A$1-1)*10,FALSE))=TRUE,"---",IF(VLOOKUP($A1747,Sheet1!$B$3:$AH$1266,Sheet1!J$1+(Sheet1!$A$1-1)*10,FALSE)="---","---", (ROUND(VLOOKUP($A1747,Sheet1!$B$3:$AH$1266,Sheet1!J$1+(Sheet1!$A$1-1)*10,FALSE),IF(VLOOKUP($A1747,Sheet1!$B$3:$AH$1266,Sheet1!J$1+(Sheet1!$A$1-1)*10,FALSE)&gt;99999,-3,IF(VLOOKUP($A1747,Sheet1!$B$3:$AH$1266,Sheet1!J$1+(Sheet1!$A$1-1)*10,FALSE)&gt;9999,-2,IF(VLOOKUP($A1747,Sheet1!$B$3:$AH$1266,Sheet1!J$1+(Sheet1!$A$1-1)*10,FALSE)&gt;999,-1,0)))))))</f>
        <v>6090</v>
      </c>
      <c r="AA1747" s="65">
        <f>IF(ISNA(VLOOKUP($A1747,Sheet1!$B$3:$AH$1266,Sheet1!K$1+(Sheet1!$A$1-1)*10,FALSE))=TRUE,"---",IF(VLOOKUP($A1747,Sheet1!$B$3:$AH$1266,Sheet1!K$1+(Sheet1!$A$1-1)*10,FALSE)="---","---", (ROUND(VLOOKUP($A1747,Sheet1!$B$3:$AH$1266,Sheet1!K$1+(Sheet1!$A$1-1)*10,FALSE),IF(VLOOKUP($A1747,Sheet1!$B$3:$AH$1266,Sheet1!K$1+(Sheet1!$A$1-1)*10,FALSE)&gt;99999,-3,IF(VLOOKUP($A1747,Sheet1!$B$3:$AH$1266,Sheet1!K$1+(Sheet1!$A$1-1)*10,FALSE)&gt;9999,-2,IF(VLOOKUP($A1747,Sheet1!$B$3:$AH$1266,Sheet1!K$1+(Sheet1!$A$1-1)*10,FALSE)&gt;999,-1,0)))))))</f>
        <v>6790</v>
      </c>
      <c r="AB1747" s="65">
        <f>IF(ISNA(VLOOKUP($A1747,Sheet1!$B$3:$AH$1266,Sheet1!L$1+(Sheet1!$A$1-1)*10,FALSE))=TRUE,"---",IF(VLOOKUP($A1747,Sheet1!$B$3:$AH$1266,Sheet1!L$1+(Sheet1!$A$1-1)*10,FALSE)="---","---", (ROUND(VLOOKUP($A1747,Sheet1!$B$3:$AH$1266,Sheet1!L$1+(Sheet1!$A$1-1)*10,FALSE),IF(VLOOKUP($A1747,Sheet1!$B$3:$AH$1266,Sheet1!L$1+(Sheet1!$A$1-1)*10,FALSE)&gt;99999,-3,IF(VLOOKUP($A1747,Sheet1!$B$3:$AH$1266,Sheet1!L$1+(Sheet1!$A$1-1)*10,FALSE)&gt;9999,-2,IF(VLOOKUP($A1747,Sheet1!$B$3:$AH$1266,Sheet1!L$1+(Sheet1!$A$1-1)*10,FALSE)&gt;999,-1,0)))))))</f>
        <v>7610</v>
      </c>
      <c r="AC1747" s="65">
        <f>IF(ISNA(VLOOKUP($A1747,Sheet1!$B$3:$AH$1266,Sheet1!M$1+(Sheet1!$A$1-1)*10,FALSE))=TRUE,"---",IF(VLOOKUP($A1747,Sheet1!$B$3:$AH$1266,Sheet1!M$1+(Sheet1!$A$1-1)*10,FALSE)="---","---", (ROUND(VLOOKUP($A1747,Sheet1!$B$3:$AH$1266,Sheet1!M$1+(Sheet1!$A$1-1)*10,FALSE),IF(VLOOKUP($A1747,Sheet1!$B$3:$AH$1266,Sheet1!M$1+(Sheet1!$A$1-1)*10,FALSE)&gt;99999,-3,IF(VLOOKUP($A1747,Sheet1!$B$3:$AH$1266,Sheet1!M$1+(Sheet1!$A$1-1)*10,FALSE)&gt;9999,-2,IF(VLOOKUP($A1747,Sheet1!$B$3:$AH$1266,Sheet1!M$1+(Sheet1!$A$1-1)*10,FALSE)&gt;999,-1,0)))))))</f>
        <v>8300</v>
      </c>
      <c r="AD1747" s="65">
        <f>IF(ISNA(VLOOKUP($A1747,Sheet1!$B$3:$AH$1266,Sheet1!N$1+(Sheet1!$A$1-1)*10,FALSE))=TRUE,"---",IF(VLOOKUP($A1747,Sheet1!$B$3:$AH$1266,Sheet1!N$1+(Sheet1!$A$1-1)*10,FALSE)="---","---", (ROUND(VLOOKUP($A1747,Sheet1!$B$3:$AH$1266,Sheet1!N$1+(Sheet1!$A$1-1)*10,FALSE),IF(VLOOKUP($A1747,Sheet1!$B$3:$AH$1266,Sheet1!N$1+(Sheet1!$A$1-1)*10,FALSE)&gt;99999,-3,IF(VLOOKUP($A1747,Sheet1!$B$3:$AH$1266,Sheet1!N$1+(Sheet1!$A$1-1)*10,FALSE)&gt;9999,-2,IF(VLOOKUP($A1747,Sheet1!$B$3:$AH$1266,Sheet1!N$1+(Sheet1!$A$1-1)*10,FALSE)&gt;999,-1,0)))))))</f>
        <v>9430</v>
      </c>
    </row>
    <row r="1748" spans="1:30" ht="25.5" customHeight="1" x14ac:dyDescent="0.25">
      <c r="A1748" s="304" t="s">
        <v>2568</v>
      </c>
      <c r="B1748" s="393" t="s">
        <v>2569</v>
      </c>
      <c r="C1748" s="304">
        <v>431804</v>
      </c>
      <c r="D1748" s="304">
        <v>753717.3</v>
      </c>
      <c r="E1748" s="305" t="s">
        <v>3038</v>
      </c>
      <c r="F1748" s="345" t="s">
        <v>4932</v>
      </c>
      <c r="G1748" s="351" t="s">
        <v>31</v>
      </c>
      <c r="H1748" s="348">
        <v>188</v>
      </c>
      <c r="I1748" s="377">
        <v>31045</v>
      </c>
      <c r="J1748" s="336">
        <v>13.81</v>
      </c>
      <c r="K1748" s="351" t="s">
        <v>224</v>
      </c>
      <c r="L1748" s="397">
        <v>21600</v>
      </c>
      <c r="M1748" s="381">
        <v>115</v>
      </c>
      <c r="N1748" s="351" t="s">
        <v>2570</v>
      </c>
      <c r="O1748" s="328">
        <f t="shared" si="59"/>
        <v>0.43084479998563646</v>
      </c>
      <c r="P1748" s="328">
        <f>IF(O1748&lt;&gt;"",VLOOKUP($A1748,Sheet4!$A$2:$O$1309,14,FALSE)*100,"")</f>
        <v>0.24333231486970419</v>
      </c>
      <c r="Q1748" s="328">
        <f>IF(P1748&lt;&gt;"",VLOOKUP($A1748,Sheet4!$A$2:$O$1309,15,FALSE)*100,"")</f>
        <v>2.3581004692892704</v>
      </c>
      <c r="R1748" s="358" t="str">
        <f t="shared" si="60"/>
        <v>&gt;200,  &lt;500</v>
      </c>
      <c r="S1748" s="357" t="s">
        <v>4364</v>
      </c>
      <c r="T1748" s="357" t="str">
        <f>IF(ISNA(VLOOKUP(A1748,Sheet1!B$3:C$1266,2,FALSE)=TRUE),"NC",VLOOKUP(A1748,Sheet1!B$3:C$1266,2,FALSE))</f>
        <v>Rural10</v>
      </c>
      <c r="U1748" s="385">
        <f>IF(ISNA(VLOOKUP($A1748,Sheet1!$B$3:$AH$1266,Sheet1!E$1+(Sheet1!$A$1-1)*10,FALSE))=TRUE,"---",IF(VLOOKUP($A1748,Sheet1!$B$3:$AH$1266,Sheet1!E$1+(Sheet1!$A$1-1)*10,FALSE)="---","---", (ROUND(VLOOKUP($A1748,Sheet1!$B$3:$AH$1266,Sheet1!E$1+(Sheet1!$A$1-1)*10,FALSE),IF(VLOOKUP($A1748,Sheet1!$B$3:$AH$1266,Sheet1!E$1+(Sheet1!$A$1-1)*10,FALSE)&gt;99999,-3,IF(VLOOKUP($A1748,Sheet1!$B$3:$AH$1266,Sheet1!E$1+(Sheet1!$A$1-1)*10,FALSE)&gt;9999,-2,IF(VLOOKUP($A1748,Sheet1!$B$3:$AH$1266,Sheet1!E$1+(Sheet1!$A$1-1)*10,FALSE)&gt;999,-1,0)))))))</f>
        <v>5120</v>
      </c>
      <c r="V1748" s="385">
        <f>IF(ISNA(VLOOKUP($A1748,Sheet1!$B$3:$AH$1266,Sheet1!F$1+(Sheet1!$A$1-1)*10,FALSE))=TRUE,"---",IF(VLOOKUP($A1748,Sheet1!$B$3:$AH$1266,Sheet1!F$1+(Sheet1!$A$1-1)*10,FALSE)="---","---", (ROUND(VLOOKUP($A1748,Sheet1!$B$3:$AH$1266,Sheet1!F$1+(Sheet1!$A$1-1)*10,FALSE),IF(VLOOKUP($A1748,Sheet1!$B$3:$AH$1266,Sheet1!F$1+(Sheet1!$A$1-1)*10,FALSE)&gt;99999,-3,IF(VLOOKUP($A1748,Sheet1!$B$3:$AH$1266,Sheet1!F$1+(Sheet1!$A$1-1)*10,FALSE)&gt;9999,-2,IF(VLOOKUP($A1748,Sheet1!$B$3:$AH$1266,Sheet1!F$1+(Sheet1!$A$1-1)*10,FALSE)&gt;999,-1,0)))))))</f>
        <v>5830</v>
      </c>
      <c r="W1748" s="385">
        <f>IF(ISNA(VLOOKUP($A1748,Sheet1!$B$3:$AH$1266,Sheet1!G$1+(Sheet1!$A$1-1)*10,FALSE))=TRUE,"---",IF(VLOOKUP($A1748,Sheet1!$B$3:$AH$1266,Sheet1!G$1+(Sheet1!$A$1-1)*10,FALSE)="---","---", (ROUND(VLOOKUP($A1748,Sheet1!$B$3:$AH$1266,Sheet1!G$1+(Sheet1!$A$1-1)*10,FALSE),IF(VLOOKUP($A1748,Sheet1!$B$3:$AH$1266,Sheet1!G$1+(Sheet1!$A$1-1)*10,FALSE)&gt;99999,-3,IF(VLOOKUP($A1748,Sheet1!$B$3:$AH$1266,Sheet1!G$1+(Sheet1!$A$1-1)*10,FALSE)&gt;9999,-2,IF(VLOOKUP($A1748,Sheet1!$B$3:$AH$1266,Sheet1!G$1+(Sheet1!$A$1-1)*10,FALSE)&gt;999,-1,0)))))))</f>
        <v>6740</v>
      </c>
      <c r="X1748" s="385">
        <f>IF(ISNA(VLOOKUP($A1748,Sheet1!$B$3:$AH$1266,Sheet1!H$1+(Sheet1!$A$1-1)*10,FALSE))=TRUE,"---",IF(VLOOKUP($A1748,Sheet1!$B$3:$AH$1266,Sheet1!H$1+(Sheet1!$A$1-1)*10,FALSE)="---","---", (ROUND(VLOOKUP($A1748,Sheet1!$B$3:$AH$1266,Sheet1!H$1+(Sheet1!$A$1-1)*10,FALSE),IF(VLOOKUP($A1748,Sheet1!$B$3:$AH$1266,Sheet1!H$1+(Sheet1!$A$1-1)*10,FALSE)&gt;99999,-3,IF(VLOOKUP($A1748,Sheet1!$B$3:$AH$1266,Sheet1!H$1+(Sheet1!$A$1-1)*10,FALSE)&gt;9999,-2,IF(VLOOKUP($A1748,Sheet1!$B$3:$AH$1266,Sheet1!H$1+(Sheet1!$A$1-1)*10,FALSE)&gt;999,-1,0)))))))</f>
        <v>9290</v>
      </c>
      <c r="Y1748" s="385">
        <f>IF(ISNA(VLOOKUP($A1748,Sheet1!$B$3:$AH$1266,Sheet1!I$1+(Sheet1!$A$1-1)*10,FALSE))=TRUE,"---",IF(VLOOKUP($A1748,Sheet1!$B$3:$AH$1266,Sheet1!I$1+(Sheet1!$A$1-1)*10,FALSE)="---","---", (ROUND(VLOOKUP($A1748,Sheet1!$B$3:$AH$1266,Sheet1!I$1+(Sheet1!$A$1-1)*10,FALSE),IF(VLOOKUP($A1748,Sheet1!$B$3:$AH$1266,Sheet1!I$1+(Sheet1!$A$1-1)*10,FALSE)&gt;99999,-3,IF(VLOOKUP($A1748,Sheet1!$B$3:$AH$1266,Sheet1!I$1+(Sheet1!$A$1-1)*10,FALSE)&gt;9999,-2,IF(VLOOKUP($A1748,Sheet1!$B$3:$AH$1266,Sheet1!I$1+(Sheet1!$A$1-1)*10,FALSE)&gt;999,-1,0)))))))</f>
        <v>11200</v>
      </c>
      <c r="Z1748" s="385">
        <f>IF(ISNA(VLOOKUP($A1748,Sheet1!$B$3:$AH$1266,Sheet1!J$1+(Sheet1!$A$1-1)*10,FALSE))=TRUE,"---",IF(VLOOKUP($A1748,Sheet1!$B$3:$AH$1266,Sheet1!J$1+(Sheet1!$A$1-1)*10,FALSE)="---","---", (ROUND(VLOOKUP($A1748,Sheet1!$B$3:$AH$1266,Sheet1!J$1+(Sheet1!$A$1-1)*10,FALSE),IF(VLOOKUP($A1748,Sheet1!$B$3:$AH$1266,Sheet1!J$1+(Sheet1!$A$1-1)*10,FALSE)&gt;99999,-3,IF(VLOOKUP($A1748,Sheet1!$B$3:$AH$1266,Sheet1!J$1+(Sheet1!$A$1-1)*10,FALSE)&gt;9999,-2,IF(VLOOKUP($A1748,Sheet1!$B$3:$AH$1266,Sheet1!J$1+(Sheet1!$A$1-1)*10,FALSE)&gt;999,-1,0)))))))</f>
        <v>13800</v>
      </c>
      <c r="AA1748" s="385">
        <f>IF(ISNA(VLOOKUP($A1748,Sheet1!$B$3:$AH$1266,Sheet1!K$1+(Sheet1!$A$1-1)*10,FALSE))=TRUE,"---",IF(VLOOKUP($A1748,Sheet1!$B$3:$AH$1266,Sheet1!K$1+(Sheet1!$A$1-1)*10,FALSE)="---","---", (ROUND(VLOOKUP($A1748,Sheet1!$B$3:$AH$1266,Sheet1!K$1+(Sheet1!$A$1-1)*10,FALSE),IF(VLOOKUP($A1748,Sheet1!$B$3:$AH$1266,Sheet1!K$1+(Sheet1!$A$1-1)*10,FALSE)&gt;99999,-3,IF(VLOOKUP($A1748,Sheet1!$B$3:$AH$1266,Sheet1!K$1+(Sheet1!$A$1-1)*10,FALSE)&gt;9999,-2,IF(VLOOKUP($A1748,Sheet1!$B$3:$AH$1266,Sheet1!K$1+(Sheet1!$A$1-1)*10,FALSE)&gt;999,-1,0)))))))</f>
        <v>15900</v>
      </c>
      <c r="AB1748" s="385">
        <f>IF(ISNA(VLOOKUP($A1748,Sheet1!$B$3:$AH$1266,Sheet1!L$1+(Sheet1!$A$1-1)*10,FALSE))=TRUE,"---",IF(VLOOKUP($A1748,Sheet1!$B$3:$AH$1266,Sheet1!L$1+(Sheet1!$A$1-1)*10,FALSE)="---","---", (ROUND(VLOOKUP($A1748,Sheet1!$B$3:$AH$1266,Sheet1!L$1+(Sheet1!$A$1-1)*10,FALSE),IF(VLOOKUP($A1748,Sheet1!$B$3:$AH$1266,Sheet1!L$1+(Sheet1!$A$1-1)*10,FALSE)&gt;99999,-3,IF(VLOOKUP($A1748,Sheet1!$B$3:$AH$1266,Sheet1!L$1+(Sheet1!$A$1-1)*10,FALSE)&gt;9999,-2,IF(VLOOKUP($A1748,Sheet1!$B$3:$AH$1266,Sheet1!L$1+(Sheet1!$A$1-1)*10,FALSE)&gt;999,-1,0)))))))</f>
        <v>18300</v>
      </c>
      <c r="AC1748" s="385">
        <f>IF(ISNA(VLOOKUP($A1748,Sheet1!$B$3:$AH$1266,Sheet1!M$1+(Sheet1!$A$1-1)*10,FALSE))=TRUE,"---",IF(VLOOKUP($A1748,Sheet1!$B$3:$AH$1266,Sheet1!M$1+(Sheet1!$A$1-1)*10,FALSE)="---","---", (ROUND(VLOOKUP($A1748,Sheet1!$B$3:$AH$1266,Sheet1!M$1+(Sheet1!$A$1-1)*10,FALSE),IF(VLOOKUP($A1748,Sheet1!$B$3:$AH$1266,Sheet1!M$1+(Sheet1!$A$1-1)*10,FALSE)&gt;99999,-3,IF(VLOOKUP($A1748,Sheet1!$B$3:$AH$1266,Sheet1!M$1+(Sheet1!$A$1-1)*10,FALSE)&gt;9999,-2,IF(VLOOKUP($A1748,Sheet1!$B$3:$AH$1266,Sheet1!M$1+(Sheet1!$A$1-1)*10,FALSE)&gt;999,-1,0)))))))</f>
        <v>20800</v>
      </c>
      <c r="AD1748" s="385">
        <f>IF(ISNA(VLOOKUP($A1748,Sheet1!$B$3:$AH$1266,Sheet1!N$1+(Sheet1!$A$1-1)*10,FALSE))=TRUE,"---",IF(VLOOKUP($A1748,Sheet1!$B$3:$AH$1266,Sheet1!N$1+(Sheet1!$A$1-1)*10,FALSE)="---","---", (ROUND(VLOOKUP($A1748,Sheet1!$B$3:$AH$1266,Sheet1!N$1+(Sheet1!$A$1-1)*10,FALSE),IF(VLOOKUP($A1748,Sheet1!$B$3:$AH$1266,Sheet1!N$1+(Sheet1!$A$1-1)*10,FALSE)&gt;99999,-3,IF(VLOOKUP($A1748,Sheet1!$B$3:$AH$1266,Sheet1!N$1+(Sheet1!$A$1-1)*10,FALSE)&gt;9999,-2,IF(VLOOKUP($A1748,Sheet1!$B$3:$AH$1266,Sheet1!N$1+(Sheet1!$A$1-1)*10,FALSE)&gt;999,-1,0)))))))</f>
        <v>24500</v>
      </c>
    </row>
    <row r="1749" spans="1:30" ht="25.5" customHeight="1" x14ac:dyDescent="0.25">
      <c r="A1749" s="304"/>
      <c r="B1749" s="346"/>
      <c r="C1749" s="304"/>
      <c r="D1749" s="304"/>
      <c r="E1749" s="305"/>
      <c r="F1749" s="355"/>
      <c r="G1749" s="372"/>
      <c r="H1749" s="348"/>
      <c r="I1749" s="378"/>
      <c r="J1749" s="337"/>
      <c r="K1749" s="352"/>
      <c r="L1749" s="398"/>
      <c r="M1749" s="382"/>
      <c r="N1749" s="352"/>
      <c r="O1749" s="329" t="e">
        <f t="shared" si="59"/>
        <v>#NUM!</v>
      </c>
      <c r="P1749" s="329" t="e">
        <f>IF(O1749&lt;&gt;"",VLOOKUP($A1749,Sheet4!$A$2:$O$1309,14,FALSE)*100,"")</f>
        <v>#NUM!</v>
      </c>
      <c r="Q1749" s="329" t="e">
        <f>IF(P1749&lt;&gt;"",VLOOKUP($A1749,Sheet4!$A$2:$O$1309,15,FALSE)*100,"")</f>
        <v>#NUM!</v>
      </c>
      <c r="R1749" s="357" t="e">
        <f t="shared" si="60"/>
        <v>#NUM!</v>
      </c>
      <c r="S1749" s="357"/>
      <c r="T1749" s="357"/>
      <c r="U1749" s="385"/>
      <c r="V1749" s="385"/>
      <c r="W1749" s="385"/>
      <c r="X1749" s="385"/>
      <c r="Y1749" s="385"/>
      <c r="Z1749" s="385"/>
      <c r="AA1749" s="385"/>
      <c r="AB1749" s="385"/>
      <c r="AC1749" s="385"/>
      <c r="AD1749" s="385"/>
    </row>
    <row r="1750" spans="1:30" ht="25.5" customHeight="1" x14ac:dyDescent="0.25">
      <c r="A1750" s="303" t="s">
        <v>2571</v>
      </c>
      <c r="B1750" s="330" t="s">
        <v>2572</v>
      </c>
      <c r="C1750" s="303">
        <v>431940</v>
      </c>
      <c r="D1750" s="303">
        <v>753151</v>
      </c>
      <c r="E1750" s="307" t="s">
        <v>3038</v>
      </c>
      <c r="F1750" s="342" t="s">
        <v>4844</v>
      </c>
      <c r="G1750" s="318" t="s">
        <v>286</v>
      </c>
      <c r="H1750" s="347">
        <v>1.34</v>
      </c>
      <c r="I1750" s="112">
        <v>28042</v>
      </c>
      <c r="J1750" s="113">
        <v>6.95</v>
      </c>
      <c r="K1750" s="127" t="s">
        <v>20</v>
      </c>
      <c r="L1750" s="115">
        <v>165</v>
      </c>
      <c r="M1750" s="116">
        <v>123</v>
      </c>
      <c r="N1750" s="114" t="s">
        <v>4405</v>
      </c>
      <c r="O1750" s="68">
        <f t="shared" si="59"/>
        <v>4.3283611790099137</v>
      </c>
      <c r="P1750" s="68">
        <f>IF(O1750&lt;&gt;"",VLOOKUP($A1750,Sheet4!$A$2:$O$1309,14,FALSE)*100,"")</f>
        <v>1.8106239831579218</v>
      </c>
      <c r="Q1750" s="68">
        <f>IF(P1750&lt;&gt;"",VLOOKUP($A1750,Sheet4!$A$2:$O$1309,15,FALSE)*100,"")</f>
        <v>16.387415644390924</v>
      </c>
      <c r="R1750" s="74">
        <f t="shared" si="60"/>
        <v>25</v>
      </c>
      <c r="S1750" s="356" t="s">
        <v>4364</v>
      </c>
      <c r="T1750" s="356" t="str">
        <f>IF(ISNA(VLOOKUP(A1750,Sheet1!B$3:C$1266,2,FALSE)=TRUE),"NC",VLOOKUP(A1750,Sheet1!B$3:C$1266,2,FALSE))</f>
        <v>Rural10</v>
      </c>
      <c r="U1750" s="392">
        <f>IF(ISNA(VLOOKUP($A1750,Sheet1!$B$3:$AH$1266,Sheet1!E$1+(Sheet1!$A$1-1)*10,FALSE))=TRUE,"---",IF(VLOOKUP($A1750,Sheet1!$B$3:$AH$1266,Sheet1!E$1+(Sheet1!$A$1-1)*10,FALSE)="---","---", (ROUND(VLOOKUP($A1750,Sheet1!$B$3:$AH$1266,Sheet1!E$1+(Sheet1!$A$1-1)*10,FALSE),IF(VLOOKUP($A1750,Sheet1!$B$3:$AH$1266,Sheet1!E$1+(Sheet1!$A$1-1)*10,FALSE)&gt;99999,-3,IF(VLOOKUP($A1750,Sheet1!$B$3:$AH$1266,Sheet1!E$1+(Sheet1!$A$1-1)*10,FALSE)&gt;9999,-2,IF(VLOOKUP($A1750,Sheet1!$B$3:$AH$1266,Sheet1!E$1+(Sheet1!$A$1-1)*10,FALSE)&gt;999,-1,0)))))))</f>
        <v>54</v>
      </c>
      <c r="V1750" s="392">
        <f>IF(ISNA(VLOOKUP($A1750,Sheet1!$B$3:$AH$1266,Sheet1!F$1+(Sheet1!$A$1-1)*10,FALSE))=TRUE,"---",IF(VLOOKUP($A1750,Sheet1!$B$3:$AH$1266,Sheet1!F$1+(Sheet1!$A$1-1)*10,FALSE)="---","---", (ROUND(VLOOKUP($A1750,Sheet1!$B$3:$AH$1266,Sheet1!F$1+(Sheet1!$A$1-1)*10,FALSE),IF(VLOOKUP($A1750,Sheet1!$B$3:$AH$1266,Sheet1!F$1+(Sheet1!$A$1-1)*10,FALSE)&gt;99999,-3,IF(VLOOKUP($A1750,Sheet1!$B$3:$AH$1266,Sheet1!F$1+(Sheet1!$A$1-1)*10,FALSE)&gt;9999,-2,IF(VLOOKUP($A1750,Sheet1!$B$3:$AH$1266,Sheet1!F$1+(Sheet1!$A$1-1)*10,FALSE)&gt;999,-1,0)))))))</f>
        <v>63</v>
      </c>
      <c r="W1750" s="392">
        <f>IF(ISNA(VLOOKUP($A1750,Sheet1!$B$3:$AH$1266,Sheet1!G$1+(Sheet1!$A$1-1)*10,FALSE))=TRUE,"---",IF(VLOOKUP($A1750,Sheet1!$B$3:$AH$1266,Sheet1!G$1+(Sheet1!$A$1-1)*10,FALSE)="---","---", (ROUND(VLOOKUP($A1750,Sheet1!$B$3:$AH$1266,Sheet1!G$1+(Sheet1!$A$1-1)*10,FALSE),IF(VLOOKUP($A1750,Sheet1!$B$3:$AH$1266,Sheet1!G$1+(Sheet1!$A$1-1)*10,FALSE)&gt;99999,-3,IF(VLOOKUP($A1750,Sheet1!$B$3:$AH$1266,Sheet1!G$1+(Sheet1!$A$1-1)*10,FALSE)&gt;9999,-2,IF(VLOOKUP($A1750,Sheet1!$B$3:$AH$1266,Sheet1!G$1+(Sheet1!$A$1-1)*10,FALSE)&gt;999,-1,0)))))))</f>
        <v>76</v>
      </c>
      <c r="X1750" s="392">
        <f>IF(ISNA(VLOOKUP($A1750,Sheet1!$B$3:$AH$1266,Sheet1!H$1+(Sheet1!$A$1-1)*10,FALSE))=TRUE,"---",IF(VLOOKUP($A1750,Sheet1!$B$3:$AH$1266,Sheet1!H$1+(Sheet1!$A$1-1)*10,FALSE)="---","---", (ROUND(VLOOKUP($A1750,Sheet1!$B$3:$AH$1266,Sheet1!H$1+(Sheet1!$A$1-1)*10,FALSE),IF(VLOOKUP($A1750,Sheet1!$B$3:$AH$1266,Sheet1!H$1+(Sheet1!$A$1-1)*10,FALSE)&gt;99999,-3,IF(VLOOKUP($A1750,Sheet1!$B$3:$AH$1266,Sheet1!H$1+(Sheet1!$A$1-1)*10,FALSE)&gt;9999,-2,IF(VLOOKUP($A1750,Sheet1!$B$3:$AH$1266,Sheet1!H$1+(Sheet1!$A$1-1)*10,FALSE)&gt;999,-1,0)))))))</f>
        <v>110</v>
      </c>
      <c r="Y1750" s="392">
        <f>IF(ISNA(VLOOKUP($A1750,Sheet1!$B$3:$AH$1266,Sheet1!I$1+(Sheet1!$A$1-1)*10,FALSE))=TRUE,"---",IF(VLOOKUP($A1750,Sheet1!$B$3:$AH$1266,Sheet1!I$1+(Sheet1!$A$1-1)*10,FALSE)="---","---", (ROUND(VLOOKUP($A1750,Sheet1!$B$3:$AH$1266,Sheet1!I$1+(Sheet1!$A$1-1)*10,FALSE),IF(VLOOKUP($A1750,Sheet1!$B$3:$AH$1266,Sheet1!I$1+(Sheet1!$A$1-1)*10,FALSE)&gt;99999,-3,IF(VLOOKUP($A1750,Sheet1!$B$3:$AH$1266,Sheet1!I$1+(Sheet1!$A$1-1)*10,FALSE)&gt;9999,-2,IF(VLOOKUP($A1750,Sheet1!$B$3:$AH$1266,Sheet1!I$1+(Sheet1!$A$1-1)*10,FALSE)&gt;999,-1,0)))))))</f>
        <v>134</v>
      </c>
      <c r="Z1750" s="392">
        <f>IF(ISNA(VLOOKUP($A1750,Sheet1!$B$3:$AH$1266,Sheet1!J$1+(Sheet1!$A$1-1)*10,FALSE))=TRUE,"---",IF(VLOOKUP($A1750,Sheet1!$B$3:$AH$1266,Sheet1!J$1+(Sheet1!$A$1-1)*10,FALSE)="---","---", (ROUND(VLOOKUP($A1750,Sheet1!$B$3:$AH$1266,Sheet1!J$1+(Sheet1!$A$1-1)*10,FALSE),IF(VLOOKUP($A1750,Sheet1!$B$3:$AH$1266,Sheet1!J$1+(Sheet1!$A$1-1)*10,FALSE)&gt;99999,-3,IF(VLOOKUP($A1750,Sheet1!$B$3:$AH$1266,Sheet1!J$1+(Sheet1!$A$1-1)*10,FALSE)&gt;9999,-2,IF(VLOOKUP($A1750,Sheet1!$B$3:$AH$1266,Sheet1!J$1+(Sheet1!$A$1-1)*10,FALSE)&gt;999,-1,0)))))))</f>
        <v>167</v>
      </c>
      <c r="AA1750" s="392">
        <f>IF(ISNA(VLOOKUP($A1750,Sheet1!$B$3:$AH$1266,Sheet1!K$1+(Sheet1!$A$1-1)*10,FALSE))=TRUE,"---",IF(VLOOKUP($A1750,Sheet1!$B$3:$AH$1266,Sheet1!K$1+(Sheet1!$A$1-1)*10,FALSE)="---","---", (ROUND(VLOOKUP($A1750,Sheet1!$B$3:$AH$1266,Sheet1!K$1+(Sheet1!$A$1-1)*10,FALSE),IF(VLOOKUP($A1750,Sheet1!$B$3:$AH$1266,Sheet1!K$1+(Sheet1!$A$1-1)*10,FALSE)&gt;99999,-3,IF(VLOOKUP($A1750,Sheet1!$B$3:$AH$1266,Sheet1!K$1+(Sheet1!$A$1-1)*10,FALSE)&gt;9999,-2,IF(VLOOKUP($A1750,Sheet1!$B$3:$AH$1266,Sheet1!K$1+(Sheet1!$A$1-1)*10,FALSE)&gt;999,-1,0)))))))</f>
        <v>194</v>
      </c>
      <c r="AB1750" s="392">
        <f>IF(ISNA(VLOOKUP($A1750,Sheet1!$B$3:$AH$1266,Sheet1!L$1+(Sheet1!$A$1-1)*10,FALSE))=TRUE,"---",IF(VLOOKUP($A1750,Sheet1!$B$3:$AH$1266,Sheet1!L$1+(Sheet1!$A$1-1)*10,FALSE)="---","---", (ROUND(VLOOKUP($A1750,Sheet1!$B$3:$AH$1266,Sheet1!L$1+(Sheet1!$A$1-1)*10,FALSE),IF(VLOOKUP($A1750,Sheet1!$B$3:$AH$1266,Sheet1!L$1+(Sheet1!$A$1-1)*10,FALSE)&gt;99999,-3,IF(VLOOKUP($A1750,Sheet1!$B$3:$AH$1266,Sheet1!L$1+(Sheet1!$A$1-1)*10,FALSE)&gt;9999,-2,IF(VLOOKUP($A1750,Sheet1!$B$3:$AH$1266,Sheet1!L$1+(Sheet1!$A$1-1)*10,FALSE)&gt;999,-1,0)))))))</f>
        <v>224</v>
      </c>
      <c r="AC1750" s="392">
        <f>IF(ISNA(VLOOKUP($A1750,Sheet1!$B$3:$AH$1266,Sheet1!M$1+(Sheet1!$A$1-1)*10,FALSE))=TRUE,"---",IF(VLOOKUP($A1750,Sheet1!$B$3:$AH$1266,Sheet1!M$1+(Sheet1!$A$1-1)*10,FALSE)="---","---", (ROUND(VLOOKUP($A1750,Sheet1!$B$3:$AH$1266,Sheet1!M$1+(Sheet1!$A$1-1)*10,FALSE),IF(VLOOKUP($A1750,Sheet1!$B$3:$AH$1266,Sheet1!M$1+(Sheet1!$A$1-1)*10,FALSE)&gt;99999,-3,IF(VLOOKUP($A1750,Sheet1!$B$3:$AH$1266,Sheet1!M$1+(Sheet1!$A$1-1)*10,FALSE)&gt;9999,-2,IF(VLOOKUP($A1750,Sheet1!$B$3:$AH$1266,Sheet1!M$1+(Sheet1!$A$1-1)*10,FALSE)&gt;999,-1,0)))))))</f>
        <v>255</v>
      </c>
      <c r="AD1750" s="392">
        <f>IF(ISNA(VLOOKUP($A1750,Sheet1!$B$3:$AH$1266,Sheet1!N$1+(Sheet1!$A$1-1)*10,FALSE))=TRUE,"---",IF(VLOOKUP($A1750,Sheet1!$B$3:$AH$1266,Sheet1!N$1+(Sheet1!$A$1-1)*10,FALSE)="---","---", (ROUND(VLOOKUP($A1750,Sheet1!$B$3:$AH$1266,Sheet1!N$1+(Sheet1!$A$1-1)*10,FALSE),IF(VLOOKUP($A1750,Sheet1!$B$3:$AH$1266,Sheet1!N$1+(Sheet1!$A$1-1)*10,FALSE)&gt;99999,-3,IF(VLOOKUP($A1750,Sheet1!$B$3:$AH$1266,Sheet1!N$1+(Sheet1!$A$1-1)*10,FALSE)&gt;9999,-2,IF(VLOOKUP($A1750,Sheet1!$B$3:$AH$1266,Sheet1!N$1+(Sheet1!$A$1-1)*10,FALSE)&gt;999,-1,0)))))))</f>
        <v>303</v>
      </c>
    </row>
    <row r="1751" spans="1:30" ht="25.5" customHeight="1" x14ac:dyDescent="0.25">
      <c r="A1751" s="303"/>
      <c r="B1751" s="331"/>
      <c r="C1751" s="303"/>
      <c r="D1751" s="303"/>
      <c r="E1751" s="307" t="e">
        <v>#N/A</v>
      </c>
      <c r="F1751" s="331"/>
      <c r="G1751" s="319"/>
      <c r="H1751" s="347"/>
      <c r="I1751" s="112">
        <v>31625</v>
      </c>
      <c r="J1751" s="113">
        <v>8.2899999999999991</v>
      </c>
      <c r="K1751" s="114" t="s">
        <v>4405</v>
      </c>
      <c r="L1751" s="115">
        <v>158</v>
      </c>
      <c r="M1751" s="116">
        <v>118</v>
      </c>
      <c r="N1751" s="127" t="s">
        <v>112</v>
      </c>
      <c r="O1751" s="68" t="s">
        <v>4405</v>
      </c>
      <c r="P1751" s="68" t="s">
        <v>4405</v>
      </c>
      <c r="Q1751" s="68" t="s">
        <v>4405</v>
      </c>
      <c r="R1751" s="74" t="s">
        <v>4405</v>
      </c>
      <c r="S1751" s="356" t="e">
        <v>#N/A</v>
      </c>
      <c r="T1751" s="356" t="str">
        <f>IF(ISNA(VLOOKUP(A1751,Sheet1!B$3:C$1266,2,FALSE)=TRUE),"ND",VLOOKUP(A1751,Sheet1!B$3:C$1266,2,FALSE))</f>
        <v>ND</v>
      </c>
      <c r="U1751" s="392" t="str">
        <f>IF(ISNA(VLOOKUP($A1751,Sheet1!$B$3:$AH$1266,Sheet1!E$1+(Sheet1!$A$1-1)*10,FALSE))=TRUE,"---",IF(VLOOKUP($A1751,Sheet1!$B$3:$AH$1266,Sheet1!E$1+(Sheet1!$A$1-1)*10,FALSE)="---","---", (ROUND(VLOOKUP($A1751,Sheet1!$B$3:$AH$1266,Sheet1!E$1+(Sheet1!$A$1-1)*10,FALSE),IF(VLOOKUP($A1751,Sheet1!$B$3:$AH$1266,Sheet1!E$1+(Sheet1!$A$1-1)*10,FALSE)&gt;99999,-3,IF(VLOOKUP($A1751,Sheet1!$B$3:$AH$1266,Sheet1!E$1+(Sheet1!$A$1-1)*10,FALSE)&gt;9999,-2,IF(VLOOKUP($A1751,Sheet1!$B$3:$AH$1266,Sheet1!E$1+(Sheet1!$A$1-1)*10,FALSE)&gt;999,-1,0)))))))</f>
        <v>---</v>
      </c>
      <c r="V1751" s="392" t="str">
        <f>IF(ISNA(VLOOKUP($A1751,Sheet1!$B$3:$AH$1266,Sheet1!F$1+(Sheet1!$A$1-1)*10,FALSE))=TRUE,"---",IF(VLOOKUP($A1751,Sheet1!$B$3:$AH$1266,Sheet1!F$1+(Sheet1!$A$1-1)*10,FALSE)="---","---", (ROUND(VLOOKUP($A1751,Sheet1!$B$3:$AH$1266,Sheet1!F$1+(Sheet1!$A$1-1)*10,FALSE),IF(VLOOKUP($A1751,Sheet1!$B$3:$AH$1266,Sheet1!F$1+(Sheet1!$A$1-1)*10,FALSE)&gt;99999,-3,IF(VLOOKUP($A1751,Sheet1!$B$3:$AH$1266,Sheet1!F$1+(Sheet1!$A$1-1)*10,FALSE)&gt;9999,-2,IF(VLOOKUP($A1751,Sheet1!$B$3:$AH$1266,Sheet1!F$1+(Sheet1!$A$1-1)*10,FALSE)&gt;999,-1,0)))))))</f>
        <v>---</v>
      </c>
      <c r="W1751" s="392" t="str">
        <f>IF(ISNA(VLOOKUP($A1751,Sheet1!$B$3:$AH$1266,Sheet1!G$1+(Sheet1!$A$1-1)*10,FALSE))=TRUE,"---",IF(VLOOKUP($A1751,Sheet1!$B$3:$AH$1266,Sheet1!G$1+(Sheet1!$A$1-1)*10,FALSE)="---","---", (ROUND(VLOOKUP($A1751,Sheet1!$B$3:$AH$1266,Sheet1!G$1+(Sheet1!$A$1-1)*10,FALSE),IF(VLOOKUP($A1751,Sheet1!$B$3:$AH$1266,Sheet1!G$1+(Sheet1!$A$1-1)*10,FALSE)&gt;99999,-3,IF(VLOOKUP($A1751,Sheet1!$B$3:$AH$1266,Sheet1!G$1+(Sheet1!$A$1-1)*10,FALSE)&gt;9999,-2,IF(VLOOKUP($A1751,Sheet1!$B$3:$AH$1266,Sheet1!G$1+(Sheet1!$A$1-1)*10,FALSE)&gt;999,-1,0)))))))</f>
        <v>---</v>
      </c>
      <c r="X1751" s="392" t="str">
        <f>IF(ISNA(VLOOKUP($A1751,Sheet1!$B$3:$AH$1266,Sheet1!H$1+(Sheet1!$A$1-1)*10,FALSE))=TRUE,"---",IF(VLOOKUP($A1751,Sheet1!$B$3:$AH$1266,Sheet1!H$1+(Sheet1!$A$1-1)*10,FALSE)="---","---", (ROUND(VLOOKUP($A1751,Sheet1!$B$3:$AH$1266,Sheet1!H$1+(Sheet1!$A$1-1)*10,FALSE),IF(VLOOKUP($A1751,Sheet1!$B$3:$AH$1266,Sheet1!H$1+(Sheet1!$A$1-1)*10,FALSE)&gt;99999,-3,IF(VLOOKUP($A1751,Sheet1!$B$3:$AH$1266,Sheet1!H$1+(Sheet1!$A$1-1)*10,FALSE)&gt;9999,-2,IF(VLOOKUP($A1751,Sheet1!$B$3:$AH$1266,Sheet1!H$1+(Sheet1!$A$1-1)*10,FALSE)&gt;999,-1,0)))))))</f>
        <v>---</v>
      </c>
      <c r="Y1751" s="392" t="str">
        <f>IF(ISNA(VLOOKUP($A1751,Sheet1!$B$3:$AH$1266,Sheet1!I$1+(Sheet1!$A$1-1)*10,FALSE))=TRUE,"---",IF(VLOOKUP($A1751,Sheet1!$B$3:$AH$1266,Sheet1!I$1+(Sheet1!$A$1-1)*10,FALSE)="---","---", (ROUND(VLOOKUP($A1751,Sheet1!$B$3:$AH$1266,Sheet1!I$1+(Sheet1!$A$1-1)*10,FALSE),IF(VLOOKUP($A1751,Sheet1!$B$3:$AH$1266,Sheet1!I$1+(Sheet1!$A$1-1)*10,FALSE)&gt;99999,-3,IF(VLOOKUP($A1751,Sheet1!$B$3:$AH$1266,Sheet1!I$1+(Sheet1!$A$1-1)*10,FALSE)&gt;9999,-2,IF(VLOOKUP($A1751,Sheet1!$B$3:$AH$1266,Sheet1!I$1+(Sheet1!$A$1-1)*10,FALSE)&gt;999,-1,0)))))))</f>
        <v>---</v>
      </c>
      <c r="Z1751" s="392" t="str">
        <f>IF(ISNA(VLOOKUP($A1751,Sheet1!$B$3:$AH$1266,Sheet1!J$1+(Sheet1!$A$1-1)*10,FALSE))=TRUE,"---",IF(VLOOKUP($A1751,Sheet1!$B$3:$AH$1266,Sheet1!J$1+(Sheet1!$A$1-1)*10,FALSE)="---","---", (ROUND(VLOOKUP($A1751,Sheet1!$B$3:$AH$1266,Sheet1!J$1+(Sheet1!$A$1-1)*10,FALSE),IF(VLOOKUP($A1751,Sheet1!$B$3:$AH$1266,Sheet1!J$1+(Sheet1!$A$1-1)*10,FALSE)&gt;99999,-3,IF(VLOOKUP($A1751,Sheet1!$B$3:$AH$1266,Sheet1!J$1+(Sheet1!$A$1-1)*10,FALSE)&gt;9999,-2,IF(VLOOKUP($A1751,Sheet1!$B$3:$AH$1266,Sheet1!J$1+(Sheet1!$A$1-1)*10,FALSE)&gt;999,-1,0)))))))</f>
        <v>---</v>
      </c>
      <c r="AA1751" s="392" t="str">
        <f>IF(ISNA(VLOOKUP($A1751,Sheet1!$B$3:$AH$1266,Sheet1!K$1+(Sheet1!$A$1-1)*10,FALSE))=TRUE,"---",IF(VLOOKUP($A1751,Sheet1!$B$3:$AH$1266,Sheet1!K$1+(Sheet1!$A$1-1)*10,FALSE)="---","---", (ROUND(VLOOKUP($A1751,Sheet1!$B$3:$AH$1266,Sheet1!K$1+(Sheet1!$A$1-1)*10,FALSE),IF(VLOOKUP($A1751,Sheet1!$B$3:$AH$1266,Sheet1!K$1+(Sheet1!$A$1-1)*10,FALSE)&gt;99999,-3,IF(VLOOKUP($A1751,Sheet1!$B$3:$AH$1266,Sheet1!K$1+(Sheet1!$A$1-1)*10,FALSE)&gt;9999,-2,IF(VLOOKUP($A1751,Sheet1!$B$3:$AH$1266,Sheet1!K$1+(Sheet1!$A$1-1)*10,FALSE)&gt;999,-1,0)))))))</f>
        <v>---</v>
      </c>
      <c r="AB1751" s="392" t="str">
        <f>IF(ISNA(VLOOKUP($A1751,Sheet1!$B$3:$AH$1266,Sheet1!L$1+(Sheet1!$A$1-1)*10,FALSE))=TRUE,"---",IF(VLOOKUP($A1751,Sheet1!$B$3:$AH$1266,Sheet1!L$1+(Sheet1!$A$1-1)*10,FALSE)="---","---", (ROUND(VLOOKUP($A1751,Sheet1!$B$3:$AH$1266,Sheet1!L$1+(Sheet1!$A$1-1)*10,FALSE),IF(VLOOKUP($A1751,Sheet1!$B$3:$AH$1266,Sheet1!L$1+(Sheet1!$A$1-1)*10,FALSE)&gt;99999,-3,IF(VLOOKUP($A1751,Sheet1!$B$3:$AH$1266,Sheet1!L$1+(Sheet1!$A$1-1)*10,FALSE)&gt;9999,-2,IF(VLOOKUP($A1751,Sheet1!$B$3:$AH$1266,Sheet1!L$1+(Sheet1!$A$1-1)*10,FALSE)&gt;999,-1,0)))))))</f>
        <v>---</v>
      </c>
      <c r="AC1751" s="392" t="str">
        <f>IF(ISNA(VLOOKUP($A1751,Sheet1!$B$3:$AH$1266,Sheet1!M$1+(Sheet1!$A$1-1)*10,FALSE))=TRUE,"---",IF(VLOOKUP($A1751,Sheet1!$B$3:$AH$1266,Sheet1!M$1+(Sheet1!$A$1-1)*10,FALSE)="---","---", (ROUND(VLOOKUP($A1751,Sheet1!$B$3:$AH$1266,Sheet1!M$1+(Sheet1!$A$1-1)*10,FALSE),IF(VLOOKUP($A1751,Sheet1!$B$3:$AH$1266,Sheet1!M$1+(Sheet1!$A$1-1)*10,FALSE)&gt;99999,-3,IF(VLOOKUP($A1751,Sheet1!$B$3:$AH$1266,Sheet1!M$1+(Sheet1!$A$1-1)*10,FALSE)&gt;9999,-2,IF(VLOOKUP($A1751,Sheet1!$B$3:$AH$1266,Sheet1!M$1+(Sheet1!$A$1-1)*10,FALSE)&gt;999,-1,0)))))))</f>
        <v>---</v>
      </c>
      <c r="AD1751" s="392" t="str">
        <f>IF(ISNA(VLOOKUP($A1751,Sheet1!$B$3:$AH$1266,Sheet1!N$1+(Sheet1!$A$1-1)*10,FALSE))=TRUE,"---",IF(VLOOKUP($A1751,Sheet1!$B$3:$AH$1266,Sheet1!N$1+(Sheet1!$A$1-1)*10,FALSE)="---","---", (ROUND(VLOOKUP($A1751,Sheet1!$B$3:$AH$1266,Sheet1!N$1+(Sheet1!$A$1-1)*10,FALSE),IF(VLOOKUP($A1751,Sheet1!$B$3:$AH$1266,Sheet1!N$1+(Sheet1!$A$1-1)*10,FALSE)&gt;99999,-3,IF(VLOOKUP($A1751,Sheet1!$B$3:$AH$1266,Sheet1!N$1+(Sheet1!$A$1-1)*10,FALSE)&gt;9999,-2,IF(VLOOKUP($A1751,Sheet1!$B$3:$AH$1266,Sheet1!N$1+(Sheet1!$A$1-1)*10,FALSE)&gt;999,-1,0)))))))</f>
        <v>---</v>
      </c>
    </row>
    <row r="1752" spans="1:30" ht="25.5" customHeight="1" x14ac:dyDescent="0.25">
      <c r="A1752" s="133" t="s">
        <v>2573</v>
      </c>
      <c r="B1752" s="134" t="s">
        <v>2574</v>
      </c>
      <c r="C1752" s="133">
        <v>431207</v>
      </c>
      <c r="D1752" s="133">
        <v>754303</v>
      </c>
      <c r="E1752" s="67" t="s">
        <v>3038</v>
      </c>
      <c r="F1752" s="135" t="s">
        <v>4405</v>
      </c>
      <c r="G1752" s="118" t="s">
        <v>160</v>
      </c>
      <c r="H1752" s="136">
        <v>110</v>
      </c>
      <c r="I1752" s="119" t="s">
        <v>2575</v>
      </c>
      <c r="J1752" s="137" t="s">
        <v>4405</v>
      </c>
      <c r="K1752" s="118" t="s">
        <v>17</v>
      </c>
      <c r="L1752" s="146">
        <v>2630</v>
      </c>
      <c r="M1752" s="123">
        <v>23.9</v>
      </c>
      <c r="N1752" s="118" t="s">
        <v>20</v>
      </c>
      <c r="O1752" s="71" t="str">
        <f t="shared" si="59"/>
        <v>&gt;50</v>
      </c>
      <c r="P1752" s="71">
        <f>IF(O1752&lt;&gt;"",VLOOKUP($A1752,Sheet4!$A$2:$O$1309,14,FALSE)*100,"")</f>
        <v>8.3332349067241083</v>
      </c>
      <c r="Q1752" s="71">
        <f>IF(P1752&lt;&gt;"",VLOOKUP($A1752,Sheet4!$A$2:$O$1309,15,FALSE)*100,"")</f>
        <v>57.355307589348669</v>
      </c>
      <c r="R1752" s="73" t="str">
        <f t="shared" si="60"/>
        <v>&lt;2</v>
      </c>
      <c r="S1752" s="63" t="s">
        <v>4364</v>
      </c>
      <c r="T1752" s="63" t="str">
        <f>IF(ISNA(VLOOKUP(A1752,Sheet1!B$3:C$1266,2,FALSE)=TRUE),"NC",VLOOKUP(A1752,Sheet1!B$3:C$1266,2,FALSE))</f>
        <v>Rural</v>
      </c>
      <c r="U1752" s="66">
        <f>IF(ISNA(VLOOKUP($A1752,Sheet1!$B$3:$AH$1266,Sheet1!E$1+(Sheet1!$A$1-1)*10,FALSE))=TRUE,"---",IF(VLOOKUP($A1752,Sheet1!$B$3:$AH$1266,Sheet1!E$1+(Sheet1!$A$1-1)*10,FALSE)="---","---", (ROUND(VLOOKUP($A1752,Sheet1!$B$3:$AH$1266,Sheet1!E$1+(Sheet1!$A$1-1)*10,FALSE),IF(VLOOKUP($A1752,Sheet1!$B$3:$AH$1266,Sheet1!E$1+(Sheet1!$A$1-1)*10,FALSE)&gt;99999,-3,IF(VLOOKUP($A1752,Sheet1!$B$3:$AH$1266,Sheet1!E$1+(Sheet1!$A$1-1)*10,FALSE)&gt;9999,-2,IF(VLOOKUP($A1752,Sheet1!$B$3:$AH$1266,Sheet1!E$1+(Sheet1!$A$1-1)*10,FALSE)&gt;999,-1,0)))))))</f>
        <v>2250</v>
      </c>
      <c r="V1752" s="66">
        <f>IF(ISNA(VLOOKUP($A1752,Sheet1!$B$3:$AH$1266,Sheet1!F$1+(Sheet1!$A$1-1)*10,FALSE))=TRUE,"---",IF(VLOOKUP($A1752,Sheet1!$B$3:$AH$1266,Sheet1!F$1+(Sheet1!$A$1-1)*10,FALSE)="---","---", (ROUND(VLOOKUP($A1752,Sheet1!$B$3:$AH$1266,Sheet1!F$1+(Sheet1!$A$1-1)*10,FALSE),IF(VLOOKUP($A1752,Sheet1!$B$3:$AH$1266,Sheet1!F$1+(Sheet1!$A$1-1)*10,FALSE)&gt;99999,-3,IF(VLOOKUP($A1752,Sheet1!$B$3:$AH$1266,Sheet1!F$1+(Sheet1!$A$1-1)*10,FALSE)&gt;9999,-2,IF(VLOOKUP($A1752,Sheet1!$B$3:$AH$1266,Sheet1!F$1+(Sheet1!$A$1-1)*10,FALSE)&gt;999,-1,0)))))))</f>
        <v>2590</v>
      </c>
      <c r="W1752" s="66">
        <f>IF(ISNA(VLOOKUP($A1752,Sheet1!$B$3:$AH$1266,Sheet1!G$1+(Sheet1!$A$1-1)*10,FALSE))=TRUE,"---",IF(VLOOKUP($A1752,Sheet1!$B$3:$AH$1266,Sheet1!G$1+(Sheet1!$A$1-1)*10,FALSE)="---","---", (ROUND(VLOOKUP($A1752,Sheet1!$B$3:$AH$1266,Sheet1!G$1+(Sheet1!$A$1-1)*10,FALSE),IF(VLOOKUP($A1752,Sheet1!$B$3:$AH$1266,Sheet1!G$1+(Sheet1!$A$1-1)*10,FALSE)&gt;99999,-3,IF(VLOOKUP($A1752,Sheet1!$B$3:$AH$1266,Sheet1!G$1+(Sheet1!$A$1-1)*10,FALSE)&gt;9999,-2,IF(VLOOKUP($A1752,Sheet1!$B$3:$AH$1266,Sheet1!G$1+(Sheet1!$A$1-1)*10,FALSE)&gt;999,-1,0)))))))</f>
        <v>3000</v>
      </c>
      <c r="X1752" s="66">
        <f>IF(ISNA(VLOOKUP($A1752,Sheet1!$B$3:$AH$1266,Sheet1!H$1+(Sheet1!$A$1-1)*10,FALSE))=TRUE,"---",IF(VLOOKUP($A1752,Sheet1!$B$3:$AH$1266,Sheet1!H$1+(Sheet1!$A$1-1)*10,FALSE)="---","---", (ROUND(VLOOKUP($A1752,Sheet1!$B$3:$AH$1266,Sheet1!H$1+(Sheet1!$A$1-1)*10,FALSE),IF(VLOOKUP($A1752,Sheet1!$B$3:$AH$1266,Sheet1!H$1+(Sheet1!$A$1-1)*10,FALSE)&gt;99999,-3,IF(VLOOKUP($A1752,Sheet1!$B$3:$AH$1266,Sheet1!H$1+(Sheet1!$A$1-1)*10,FALSE)&gt;9999,-2,IF(VLOOKUP($A1752,Sheet1!$B$3:$AH$1266,Sheet1!H$1+(Sheet1!$A$1-1)*10,FALSE)&gt;999,-1,0)))))))</f>
        <v>4100</v>
      </c>
      <c r="Y1752" s="66">
        <f>IF(ISNA(VLOOKUP($A1752,Sheet1!$B$3:$AH$1266,Sheet1!I$1+(Sheet1!$A$1-1)*10,FALSE))=TRUE,"---",IF(VLOOKUP($A1752,Sheet1!$B$3:$AH$1266,Sheet1!I$1+(Sheet1!$A$1-1)*10,FALSE)="---","---", (ROUND(VLOOKUP($A1752,Sheet1!$B$3:$AH$1266,Sheet1!I$1+(Sheet1!$A$1-1)*10,FALSE),IF(VLOOKUP($A1752,Sheet1!$B$3:$AH$1266,Sheet1!I$1+(Sheet1!$A$1-1)*10,FALSE)&gt;99999,-3,IF(VLOOKUP($A1752,Sheet1!$B$3:$AH$1266,Sheet1!I$1+(Sheet1!$A$1-1)*10,FALSE)&gt;9999,-2,IF(VLOOKUP($A1752,Sheet1!$B$3:$AH$1266,Sheet1!I$1+(Sheet1!$A$1-1)*10,FALSE)&gt;999,-1,0)))))))</f>
        <v>4870</v>
      </c>
      <c r="Z1752" s="66">
        <f>IF(ISNA(VLOOKUP($A1752,Sheet1!$B$3:$AH$1266,Sheet1!J$1+(Sheet1!$A$1-1)*10,FALSE))=TRUE,"---",IF(VLOOKUP($A1752,Sheet1!$B$3:$AH$1266,Sheet1!J$1+(Sheet1!$A$1-1)*10,FALSE)="---","---", (ROUND(VLOOKUP($A1752,Sheet1!$B$3:$AH$1266,Sheet1!J$1+(Sheet1!$A$1-1)*10,FALSE),IF(VLOOKUP($A1752,Sheet1!$B$3:$AH$1266,Sheet1!J$1+(Sheet1!$A$1-1)*10,FALSE)&gt;99999,-3,IF(VLOOKUP($A1752,Sheet1!$B$3:$AH$1266,Sheet1!J$1+(Sheet1!$A$1-1)*10,FALSE)&gt;9999,-2,IF(VLOOKUP($A1752,Sheet1!$B$3:$AH$1266,Sheet1!J$1+(Sheet1!$A$1-1)*10,FALSE)&gt;999,-1,0)))))))</f>
        <v>5880</v>
      </c>
      <c r="AA1752" s="66">
        <f>IF(ISNA(VLOOKUP($A1752,Sheet1!$B$3:$AH$1266,Sheet1!K$1+(Sheet1!$A$1-1)*10,FALSE))=TRUE,"---",IF(VLOOKUP($A1752,Sheet1!$B$3:$AH$1266,Sheet1!K$1+(Sheet1!$A$1-1)*10,FALSE)="---","---", (ROUND(VLOOKUP($A1752,Sheet1!$B$3:$AH$1266,Sheet1!K$1+(Sheet1!$A$1-1)*10,FALSE),IF(VLOOKUP($A1752,Sheet1!$B$3:$AH$1266,Sheet1!K$1+(Sheet1!$A$1-1)*10,FALSE)&gt;99999,-3,IF(VLOOKUP($A1752,Sheet1!$B$3:$AH$1266,Sheet1!K$1+(Sheet1!$A$1-1)*10,FALSE)&gt;9999,-2,IF(VLOOKUP($A1752,Sheet1!$B$3:$AH$1266,Sheet1!K$1+(Sheet1!$A$1-1)*10,FALSE)&gt;999,-1,0)))))))</f>
        <v>6640</v>
      </c>
      <c r="AB1752" s="66">
        <f>IF(ISNA(VLOOKUP($A1752,Sheet1!$B$3:$AH$1266,Sheet1!L$1+(Sheet1!$A$1-1)*10,FALSE))=TRUE,"---",IF(VLOOKUP($A1752,Sheet1!$B$3:$AH$1266,Sheet1!L$1+(Sheet1!$A$1-1)*10,FALSE)="---","---", (ROUND(VLOOKUP($A1752,Sheet1!$B$3:$AH$1266,Sheet1!L$1+(Sheet1!$A$1-1)*10,FALSE),IF(VLOOKUP($A1752,Sheet1!$B$3:$AH$1266,Sheet1!L$1+(Sheet1!$A$1-1)*10,FALSE)&gt;99999,-3,IF(VLOOKUP($A1752,Sheet1!$B$3:$AH$1266,Sheet1!L$1+(Sheet1!$A$1-1)*10,FALSE)&gt;9999,-2,IF(VLOOKUP($A1752,Sheet1!$B$3:$AH$1266,Sheet1!L$1+(Sheet1!$A$1-1)*10,FALSE)&gt;999,-1,0)))))))</f>
        <v>7510</v>
      </c>
      <c r="AC1752" s="66">
        <f>IF(ISNA(VLOOKUP($A1752,Sheet1!$B$3:$AH$1266,Sheet1!M$1+(Sheet1!$A$1-1)*10,FALSE))=TRUE,"---",IF(VLOOKUP($A1752,Sheet1!$B$3:$AH$1266,Sheet1!M$1+(Sheet1!$A$1-1)*10,FALSE)="---","---", (ROUND(VLOOKUP($A1752,Sheet1!$B$3:$AH$1266,Sheet1!M$1+(Sheet1!$A$1-1)*10,FALSE),IF(VLOOKUP($A1752,Sheet1!$B$3:$AH$1266,Sheet1!M$1+(Sheet1!$A$1-1)*10,FALSE)&gt;99999,-3,IF(VLOOKUP($A1752,Sheet1!$B$3:$AH$1266,Sheet1!M$1+(Sheet1!$A$1-1)*10,FALSE)&gt;9999,-2,IF(VLOOKUP($A1752,Sheet1!$B$3:$AH$1266,Sheet1!M$1+(Sheet1!$A$1-1)*10,FALSE)&gt;999,-1,0)))))))</f>
        <v>8280</v>
      </c>
      <c r="AD1752" s="66">
        <f>IF(ISNA(VLOOKUP($A1752,Sheet1!$B$3:$AH$1266,Sheet1!N$1+(Sheet1!$A$1-1)*10,FALSE))=TRUE,"---",IF(VLOOKUP($A1752,Sheet1!$B$3:$AH$1266,Sheet1!N$1+(Sheet1!$A$1-1)*10,FALSE)="---","---", (ROUND(VLOOKUP($A1752,Sheet1!$B$3:$AH$1266,Sheet1!N$1+(Sheet1!$A$1-1)*10,FALSE),IF(VLOOKUP($A1752,Sheet1!$B$3:$AH$1266,Sheet1!N$1+(Sheet1!$A$1-1)*10,FALSE)&gt;99999,-3,IF(VLOOKUP($A1752,Sheet1!$B$3:$AH$1266,Sheet1!N$1+(Sheet1!$A$1-1)*10,FALSE)&gt;9999,-2,IF(VLOOKUP($A1752,Sheet1!$B$3:$AH$1266,Sheet1!N$1+(Sheet1!$A$1-1)*10,FALSE)&gt;999,-1,0)))))))</f>
        <v>9490</v>
      </c>
    </row>
    <row r="1753" spans="1:30" ht="25.5" customHeight="1" x14ac:dyDescent="0.25">
      <c r="A1753" s="125" t="s">
        <v>2576</v>
      </c>
      <c r="B1753" s="138" t="s">
        <v>2577</v>
      </c>
      <c r="C1753" s="125">
        <v>430150</v>
      </c>
      <c r="D1753" s="125">
        <v>753705</v>
      </c>
      <c r="E1753" s="70" t="s">
        <v>3041</v>
      </c>
      <c r="F1753" s="139" t="s">
        <v>4405</v>
      </c>
      <c r="G1753" s="127" t="s">
        <v>160</v>
      </c>
      <c r="H1753" s="128">
        <v>0.85</v>
      </c>
      <c r="I1753" s="112">
        <v>18828</v>
      </c>
      <c r="J1753" s="140" t="s">
        <v>4405</v>
      </c>
      <c r="K1753" s="127" t="s">
        <v>17</v>
      </c>
      <c r="L1753" s="115">
        <v>66</v>
      </c>
      <c r="M1753" s="116">
        <v>78</v>
      </c>
      <c r="N1753" s="127" t="s">
        <v>199</v>
      </c>
      <c r="O1753" s="68" t="str">
        <f t="shared" si="59"/>
        <v>&gt;50</v>
      </c>
      <c r="P1753" s="68">
        <f>IF(O1753&lt;&gt;"",VLOOKUP($A1753,Sheet4!$A$2:$O$1309,14,FALSE)*100,"")</f>
        <v>9.1689758006314079</v>
      </c>
      <c r="Q1753" s="68">
        <f>IF(P1753&lt;&gt;"",VLOOKUP($A1753,Sheet4!$A$2:$O$1309,15,FALSE)*100,"")</f>
        <v>61.014473309809922</v>
      </c>
      <c r="R1753" s="74" t="str">
        <f t="shared" si="60"/>
        <v>&lt;2</v>
      </c>
      <c r="S1753" s="64" t="s">
        <v>4368</v>
      </c>
      <c r="T1753" s="64" t="str">
        <f>IF(ISNA(VLOOKUP(A1753,Sheet1!B$3:C$1266,2,FALSE)=TRUE),"NC",VLOOKUP(A1753,Sheet1!B$3:C$1266,2,FALSE))</f>
        <v>Rural</v>
      </c>
      <c r="U1753" s="65">
        <f>IF(ISNA(VLOOKUP($A1753,Sheet1!$B$3:$AH$1266,Sheet1!E$1+(Sheet1!$A$1-1)*10,FALSE))=TRUE,"---",IF(VLOOKUP($A1753,Sheet1!$B$3:$AH$1266,Sheet1!E$1+(Sheet1!$A$1-1)*10,FALSE)="---","---", (ROUND(VLOOKUP($A1753,Sheet1!$B$3:$AH$1266,Sheet1!E$1+(Sheet1!$A$1-1)*10,FALSE),IF(VLOOKUP($A1753,Sheet1!$B$3:$AH$1266,Sheet1!E$1+(Sheet1!$A$1-1)*10,FALSE)&gt;99999,-3,IF(VLOOKUP($A1753,Sheet1!$B$3:$AH$1266,Sheet1!E$1+(Sheet1!$A$1-1)*10,FALSE)&gt;9999,-2,IF(VLOOKUP($A1753,Sheet1!$B$3:$AH$1266,Sheet1!E$1+(Sheet1!$A$1-1)*10,FALSE)&gt;999,-1,0)))))))</f>
        <v>78</v>
      </c>
      <c r="V1753" s="65">
        <f>IF(ISNA(VLOOKUP($A1753,Sheet1!$B$3:$AH$1266,Sheet1!F$1+(Sheet1!$A$1-1)*10,FALSE))=TRUE,"---",IF(VLOOKUP($A1753,Sheet1!$B$3:$AH$1266,Sheet1!F$1+(Sheet1!$A$1-1)*10,FALSE)="---","---", (ROUND(VLOOKUP($A1753,Sheet1!$B$3:$AH$1266,Sheet1!F$1+(Sheet1!$A$1-1)*10,FALSE),IF(VLOOKUP($A1753,Sheet1!$B$3:$AH$1266,Sheet1!F$1+(Sheet1!$A$1-1)*10,FALSE)&gt;99999,-3,IF(VLOOKUP($A1753,Sheet1!$B$3:$AH$1266,Sheet1!F$1+(Sheet1!$A$1-1)*10,FALSE)&gt;9999,-2,IF(VLOOKUP($A1753,Sheet1!$B$3:$AH$1266,Sheet1!F$1+(Sheet1!$A$1-1)*10,FALSE)&gt;999,-1,0)))))))</f>
        <v>99</v>
      </c>
      <c r="W1753" s="65">
        <f>IF(ISNA(VLOOKUP($A1753,Sheet1!$B$3:$AH$1266,Sheet1!G$1+(Sheet1!$A$1-1)*10,FALSE))=TRUE,"---",IF(VLOOKUP($A1753,Sheet1!$B$3:$AH$1266,Sheet1!G$1+(Sheet1!$A$1-1)*10,FALSE)="---","---", (ROUND(VLOOKUP($A1753,Sheet1!$B$3:$AH$1266,Sheet1!G$1+(Sheet1!$A$1-1)*10,FALSE),IF(VLOOKUP($A1753,Sheet1!$B$3:$AH$1266,Sheet1!G$1+(Sheet1!$A$1-1)*10,FALSE)&gt;99999,-3,IF(VLOOKUP($A1753,Sheet1!$B$3:$AH$1266,Sheet1!G$1+(Sheet1!$A$1-1)*10,FALSE)&gt;9999,-2,IF(VLOOKUP($A1753,Sheet1!$B$3:$AH$1266,Sheet1!G$1+(Sheet1!$A$1-1)*10,FALSE)&gt;999,-1,0)))))))</f>
        <v>125</v>
      </c>
      <c r="X1753" s="65">
        <f>IF(ISNA(VLOOKUP($A1753,Sheet1!$B$3:$AH$1266,Sheet1!H$1+(Sheet1!$A$1-1)*10,FALSE))=TRUE,"---",IF(VLOOKUP($A1753,Sheet1!$B$3:$AH$1266,Sheet1!H$1+(Sheet1!$A$1-1)*10,FALSE)="---","---", (ROUND(VLOOKUP($A1753,Sheet1!$B$3:$AH$1266,Sheet1!H$1+(Sheet1!$A$1-1)*10,FALSE),IF(VLOOKUP($A1753,Sheet1!$B$3:$AH$1266,Sheet1!H$1+(Sheet1!$A$1-1)*10,FALSE)&gt;99999,-3,IF(VLOOKUP($A1753,Sheet1!$B$3:$AH$1266,Sheet1!H$1+(Sheet1!$A$1-1)*10,FALSE)&gt;9999,-2,IF(VLOOKUP($A1753,Sheet1!$B$3:$AH$1266,Sheet1!H$1+(Sheet1!$A$1-1)*10,FALSE)&gt;999,-1,0)))))))</f>
        <v>193</v>
      </c>
      <c r="Y1753" s="65">
        <f>IF(ISNA(VLOOKUP($A1753,Sheet1!$B$3:$AH$1266,Sheet1!I$1+(Sheet1!$A$1-1)*10,FALSE))=TRUE,"---",IF(VLOOKUP($A1753,Sheet1!$B$3:$AH$1266,Sheet1!I$1+(Sheet1!$A$1-1)*10,FALSE)="---","---", (ROUND(VLOOKUP($A1753,Sheet1!$B$3:$AH$1266,Sheet1!I$1+(Sheet1!$A$1-1)*10,FALSE),IF(VLOOKUP($A1753,Sheet1!$B$3:$AH$1266,Sheet1!I$1+(Sheet1!$A$1-1)*10,FALSE)&gt;99999,-3,IF(VLOOKUP($A1753,Sheet1!$B$3:$AH$1266,Sheet1!I$1+(Sheet1!$A$1-1)*10,FALSE)&gt;9999,-2,IF(VLOOKUP($A1753,Sheet1!$B$3:$AH$1266,Sheet1!I$1+(Sheet1!$A$1-1)*10,FALSE)&gt;999,-1,0)))))))</f>
        <v>238</v>
      </c>
      <c r="Z1753" s="65">
        <f>IF(ISNA(VLOOKUP($A1753,Sheet1!$B$3:$AH$1266,Sheet1!J$1+(Sheet1!$A$1-1)*10,FALSE))=TRUE,"---",IF(VLOOKUP($A1753,Sheet1!$B$3:$AH$1266,Sheet1!J$1+(Sheet1!$A$1-1)*10,FALSE)="---","---", (ROUND(VLOOKUP($A1753,Sheet1!$B$3:$AH$1266,Sheet1!J$1+(Sheet1!$A$1-1)*10,FALSE),IF(VLOOKUP($A1753,Sheet1!$B$3:$AH$1266,Sheet1!J$1+(Sheet1!$A$1-1)*10,FALSE)&gt;99999,-3,IF(VLOOKUP($A1753,Sheet1!$B$3:$AH$1266,Sheet1!J$1+(Sheet1!$A$1-1)*10,FALSE)&gt;9999,-2,IF(VLOOKUP($A1753,Sheet1!$B$3:$AH$1266,Sheet1!J$1+(Sheet1!$A$1-1)*10,FALSE)&gt;999,-1,0)))))))</f>
        <v>296</v>
      </c>
      <c r="AA1753" s="65">
        <f>IF(ISNA(VLOOKUP($A1753,Sheet1!$B$3:$AH$1266,Sheet1!K$1+(Sheet1!$A$1-1)*10,FALSE))=TRUE,"---",IF(VLOOKUP($A1753,Sheet1!$B$3:$AH$1266,Sheet1!K$1+(Sheet1!$A$1-1)*10,FALSE)="---","---", (ROUND(VLOOKUP($A1753,Sheet1!$B$3:$AH$1266,Sheet1!K$1+(Sheet1!$A$1-1)*10,FALSE),IF(VLOOKUP($A1753,Sheet1!$B$3:$AH$1266,Sheet1!K$1+(Sheet1!$A$1-1)*10,FALSE)&gt;99999,-3,IF(VLOOKUP($A1753,Sheet1!$B$3:$AH$1266,Sheet1!K$1+(Sheet1!$A$1-1)*10,FALSE)&gt;9999,-2,IF(VLOOKUP($A1753,Sheet1!$B$3:$AH$1266,Sheet1!K$1+(Sheet1!$A$1-1)*10,FALSE)&gt;999,-1,0)))))))</f>
        <v>339</v>
      </c>
      <c r="AB1753" s="65">
        <f>IF(ISNA(VLOOKUP($A1753,Sheet1!$B$3:$AH$1266,Sheet1!L$1+(Sheet1!$A$1-1)*10,FALSE))=TRUE,"---",IF(VLOOKUP($A1753,Sheet1!$B$3:$AH$1266,Sheet1!L$1+(Sheet1!$A$1-1)*10,FALSE)="---","---", (ROUND(VLOOKUP($A1753,Sheet1!$B$3:$AH$1266,Sheet1!L$1+(Sheet1!$A$1-1)*10,FALSE),IF(VLOOKUP($A1753,Sheet1!$B$3:$AH$1266,Sheet1!L$1+(Sheet1!$A$1-1)*10,FALSE)&gt;99999,-3,IF(VLOOKUP($A1753,Sheet1!$B$3:$AH$1266,Sheet1!L$1+(Sheet1!$A$1-1)*10,FALSE)&gt;9999,-2,IF(VLOOKUP($A1753,Sheet1!$B$3:$AH$1266,Sheet1!L$1+(Sheet1!$A$1-1)*10,FALSE)&gt;999,-1,0)))))))</f>
        <v>381</v>
      </c>
      <c r="AC1753" s="65">
        <f>IF(ISNA(VLOOKUP($A1753,Sheet1!$B$3:$AH$1266,Sheet1!M$1+(Sheet1!$A$1-1)*10,FALSE))=TRUE,"---",IF(VLOOKUP($A1753,Sheet1!$B$3:$AH$1266,Sheet1!M$1+(Sheet1!$A$1-1)*10,FALSE)="---","---", (ROUND(VLOOKUP($A1753,Sheet1!$B$3:$AH$1266,Sheet1!M$1+(Sheet1!$A$1-1)*10,FALSE),IF(VLOOKUP($A1753,Sheet1!$B$3:$AH$1266,Sheet1!M$1+(Sheet1!$A$1-1)*10,FALSE)&gt;99999,-3,IF(VLOOKUP($A1753,Sheet1!$B$3:$AH$1266,Sheet1!M$1+(Sheet1!$A$1-1)*10,FALSE)&gt;9999,-2,IF(VLOOKUP($A1753,Sheet1!$B$3:$AH$1266,Sheet1!M$1+(Sheet1!$A$1-1)*10,FALSE)&gt;999,-1,0)))))))</f>
        <v>424</v>
      </c>
      <c r="AD1753" s="65">
        <f>IF(ISNA(VLOOKUP($A1753,Sheet1!$B$3:$AH$1266,Sheet1!N$1+(Sheet1!$A$1-1)*10,FALSE))=TRUE,"---",IF(VLOOKUP($A1753,Sheet1!$B$3:$AH$1266,Sheet1!N$1+(Sheet1!$A$1-1)*10,FALSE)="---","---", (ROUND(VLOOKUP($A1753,Sheet1!$B$3:$AH$1266,Sheet1!N$1+(Sheet1!$A$1-1)*10,FALSE),IF(VLOOKUP($A1753,Sheet1!$B$3:$AH$1266,Sheet1!N$1+(Sheet1!$A$1-1)*10,FALSE)&gt;99999,-3,IF(VLOOKUP($A1753,Sheet1!$B$3:$AH$1266,Sheet1!N$1+(Sheet1!$A$1-1)*10,FALSE)&gt;9999,-2,IF(VLOOKUP($A1753,Sheet1!$B$3:$AH$1266,Sheet1!N$1+(Sheet1!$A$1-1)*10,FALSE)&gt;999,-1,0)))))))</f>
        <v>482</v>
      </c>
    </row>
    <row r="1754" spans="1:30" ht="25.5" customHeight="1" x14ac:dyDescent="0.25">
      <c r="A1754" s="133" t="s">
        <v>2578</v>
      </c>
      <c r="B1754" s="134" t="s">
        <v>2579</v>
      </c>
      <c r="C1754" s="133">
        <v>430330</v>
      </c>
      <c r="D1754" s="133">
        <v>753607</v>
      </c>
      <c r="E1754" s="67" t="s">
        <v>3038</v>
      </c>
      <c r="F1754" s="117" t="s">
        <v>4933</v>
      </c>
      <c r="G1754" s="118" t="s">
        <v>286</v>
      </c>
      <c r="H1754" s="136">
        <v>62.1</v>
      </c>
      <c r="I1754" s="119" t="s">
        <v>569</v>
      </c>
      <c r="J1754" s="137" t="s">
        <v>4405</v>
      </c>
      <c r="K1754" s="118" t="s">
        <v>17</v>
      </c>
      <c r="L1754" s="122">
        <v>3290</v>
      </c>
      <c r="M1754" s="164">
        <v>53</v>
      </c>
      <c r="N1754" s="118" t="s">
        <v>157</v>
      </c>
      <c r="O1754" s="71">
        <f t="shared" si="59"/>
        <v>7.792930435916908</v>
      </c>
      <c r="P1754" s="71">
        <f>IF(O1754&lt;&gt;"",VLOOKUP($A1754,Sheet4!$A$2:$O$1309,14,FALSE)*100,"")</f>
        <v>5.4653663218371396</v>
      </c>
      <c r="Q1754" s="71">
        <f>IF(P1754&lt;&gt;"",VLOOKUP($A1754,Sheet4!$A$2:$O$1309,15,FALSE)*100,"")</f>
        <v>42.334918875438035</v>
      </c>
      <c r="R1754" s="73">
        <f t="shared" si="60"/>
        <v>15</v>
      </c>
      <c r="S1754" s="63" t="s">
        <v>4368</v>
      </c>
      <c r="T1754" s="63" t="str">
        <f>IF(ISNA(VLOOKUP(A1754,Sheet1!B$3:C$1266,2,FALSE)=TRUE),"NC",VLOOKUP(A1754,Sheet1!B$3:C$1266,2,FALSE))</f>
        <v>Rural</v>
      </c>
      <c r="U1754" s="66">
        <f>IF(ISNA(VLOOKUP($A1754,Sheet1!$B$3:$AH$1266,Sheet1!E$1+(Sheet1!$A$1-1)*10,FALSE))=TRUE,"---",IF(VLOOKUP($A1754,Sheet1!$B$3:$AH$1266,Sheet1!E$1+(Sheet1!$A$1-1)*10,FALSE)="---","---", (ROUND(VLOOKUP($A1754,Sheet1!$B$3:$AH$1266,Sheet1!E$1+(Sheet1!$A$1-1)*10,FALSE),IF(VLOOKUP($A1754,Sheet1!$B$3:$AH$1266,Sheet1!E$1+(Sheet1!$A$1-1)*10,FALSE)&gt;99999,-3,IF(VLOOKUP($A1754,Sheet1!$B$3:$AH$1266,Sheet1!E$1+(Sheet1!$A$1-1)*10,FALSE)&gt;9999,-2,IF(VLOOKUP($A1754,Sheet1!$B$3:$AH$1266,Sheet1!E$1+(Sheet1!$A$1-1)*10,FALSE)&gt;999,-1,0)))))))</f>
        <v>1120</v>
      </c>
      <c r="V1754" s="66">
        <f>IF(ISNA(VLOOKUP($A1754,Sheet1!$B$3:$AH$1266,Sheet1!F$1+(Sheet1!$A$1-1)*10,FALSE))=TRUE,"---",IF(VLOOKUP($A1754,Sheet1!$B$3:$AH$1266,Sheet1!F$1+(Sheet1!$A$1-1)*10,FALSE)="---","---", (ROUND(VLOOKUP($A1754,Sheet1!$B$3:$AH$1266,Sheet1!F$1+(Sheet1!$A$1-1)*10,FALSE),IF(VLOOKUP($A1754,Sheet1!$B$3:$AH$1266,Sheet1!F$1+(Sheet1!$A$1-1)*10,FALSE)&gt;99999,-3,IF(VLOOKUP($A1754,Sheet1!$B$3:$AH$1266,Sheet1!F$1+(Sheet1!$A$1-1)*10,FALSE)&gt;9999,-2,IF(VLOOKUP($A1754,Sheet1!$B$3:$AH$1266,Sheet1!F$1+(Sheet1!$A$1-1)*10,FALSE)&gt;999,-1,0)))))))</f>
        <v>1360</v>
      </c>
      <c r="W1754" s="66">
        <f>IF(ISNA(VLOOKUP($A1754,Sheet1!$B$3:$AH$1266,Sheet1!G$1+(Sheet1!$A$1-1)*10,FALSE))=TRUE,"---",IF(VLOOKUP($A1754,Sheet1!$B$3:$AH$1266,Sheet1!G$1+(Sheet1!$A$1-1)*10,FALSE)="---","---", (ROUND(VLOOKUP($A1754,Sheet1!$B$3:$AH$1266,Sheet1!G$1+(Sheet1!$A$1-1)*10,FALSE),IF(VLOOKUP($A1754,Sheet1!$B$3:$AH$1266,Sheet1!G$1+(Sheet1!$A$1-1)*10,FALSE)&gt;99999,-3,IF(VLOOKUP($A1754,Sheet1!$B$3:$AH$1266,Sheet1!G$1+(Sheet1!$A$1-1)*10,FALSE)&gt;9999,-2,IF(VLOOKUP($A1754,Sheet1!$B$3:$AH$1266,Sheet1!G$1+(Sheet1!$A$1-1)*10,FALSE)&gt;999,-1,0)))))))</f>
        <v>1660</v>
      </c>
      <c r="X1754" s="66">
        <f>IF(ISNA(VLOOKUP($A1754,Sheet1!$B$3:$AH$1266,Sheet1!H$1+(Sheet1!$A$1-1)*10,FALSE))=TRUE,"---",IF(VLOOKUP($A1754,Sheet1!$B$3:$AH$1266,Sheet1!H$1+(Sheet1!$A$1-1)*10,FALSE)="---","---", (ROUND(VLOOKUP($A1754,Sheet1!$B$3:$AH$1266,Sheet1!H$1+(Sheet1!$A$1-1)*10,FALSE),IF(VLOOKUP($A1754,Sheet1!$B$3:$AH$1266,Sheet1!H$1+(Sheet1!$A$1-1)*10,FALSE)&gt;99999,-3,IF(VLOOKUP($A1754,Sheet1!$B$3:$AH$1266,Sheet1!H$1+(Sheet1!$A$1-1)*10,FALSE)&gt;9999,-2,IF(VLOOKUP($A1754,Sheet1!$B$3:$AH$1266,Sheet1!H$1+(Sheet1!$A$1-1)*10,FALSE)&gt;999,-1,0)))))))</f>
        <v>2460</v>
      </c>
      <c r="Y1754" s="66">
        <f>IF(ISNA(VLOOKUP($A1754,Sheet1!$B$3:$AH$1266,Sheet1!I$1+(Sheet1!$A$1-1)*10,FALSE))=TRUE,"---",IF(VLOOKUP($A1754,Sheet1!$B$3:$AH$1266,Sheet1!I$1+(Sheet1!$A$1-1)*10,FALSE)="---","---", (ROUND(VLOOKUP($A1754,Sheet1!$B$3:$AH$1266,Sheet1!I$1+(Sheet1!$A$1-1)*10,FALSE),IF(VLOOKUP($A1754,Sheet1!$B$3:$AH$1266,Sheet1!I$1+(Sheet1!$A$1-1)*10,FALSE)&gt;99999,-3,IF(VLOOKUP($A1754,Sheet1!$B$3:$AH$1266,Sheet1!I$1+(Sheet1!$A$1-1)*10,FALSE)&gt;9999,-2,IF(VLOOKUP($A1754,Sheet1!$B$3:$AH$1266,Sheet1!I$1+(Sheet1!$A$1-1)*10,FALSE)&gt;999,-1,0)))))))</f>
        <v>3030</v>
      </c>
      <c r="Z1754" s="66">
        <f>IF(ISNA(VLOOKUP($A1754,Sheet1!$B$3:$AH$1266,Sheet1!J$1+(Sheet1!$A$1-1)*10,FALSE))=TRUE,"---",IF(VLOOKUP($A1754,Sheet1!$B$3:$AH$1266,Sheet1!J$1+(Sheet1!$A$1-1)*10,FALSE)="---","---", (ROUND(VLOOKUP($A1754,Sheet1!$B$3:$AH$1266,Sheet1!J$1+(Sheet1!$A$1-1)*10,FALSE),IF(VLOOKUP($A1754,Sheet1!$B$3:$AH$1266,Sheet1!J$1+(Sheet1!$A$1-1)*10,FALSE)&gt;99999,-3,IF(VLOOKUP($A1754,Sheet1!$B$3:$AH$1266,Sheet1!J$1+(Sheet1!$A$1-1)*10,FALSE)&gt;9999,-2,IF(VLOOKUP($A1754,Sheet1!$B$3:$AH$1266,Sheet1!J$1+(Sheet1!$A$1-1)*10,FALSE)&gt;999,-1,0)))))))</f>
        <v>3790</v>
      </c>
      <c r="AA1754" s="66">
        <f>IF(ISNA(VLOOKUP($A1754,Sheet1!$B$3:$AH$1266,Sheet1!K$1+(Sheet1!$A$1-1)*10,FALSE))=TRUE,"---",IF(VLOOKUP($A1754,Sheet1!$B$3:$AH$1266,Sheet1!K$1+(Sheet1!$A$1-1)*10,FALSE)="---","---", (ROUND(VLOOKUP($A1754,Sheet1!$B$3:$AH$1266,Sheet1!K$1+(Sheet1!$A$1-1)*10,FALSE),IF(VLOOKUP($A1754,Sheet1!$B$3:$AH$1266,Sheet1!K$1+(Sheet1!$A$1-1)*10,FALSE)&gt;99999,-3,IF(VLOOKUP($A1754,Sheet1!$B$3:$AH$1266,Sheet1!K$1+(Sheet1!$A$1-1)*10,FALSE)&gt;9999,-2,IF(VLOOKUP($A1754,Sheet1!$B$3:$AH$1266,Sheet1!K$1+(Sheet1!$A$1-1)*10,FALSE)&gt;999,-1,0)))))))</f>
        <v>4370</v>
      </c>
      <c r="AB1754" s="66">
        <f>IF(ISNA(VLOOKUP($A1754,Sheet1!$B$3:$AH$1266,Sheet1!L$1+(Sheet1!$A$1-1)*10,FALSE))=TRUE,"---",IF(VLOOKUP($A1754,Sheet1!$B$3:$AH$1266,Sheet1!L$1+(Sheet1!$A$1-1)*10,FALSE)="---","---", (ROUND(VLOOKUP($A1754,Sheet1!$B$3:$AH$1266,Sheet1!L$1+(Sheet1!$A$1-1)*10,FALSE),IF(VLOOKUP($A1754,Sheet1!$B$3:$AH$1266,Sheet1!L$1+(Sheet1!$A$1-1)*10,FALSE)&gt;99999,-3,IF(VLOOKUP($A1754,Sheet1!$B$3:$AH$1266,Sheet1!L$1+(Sheet1!$A$1-1)*10,FALSE)&gt;9999,-2,IF(VLOOKUP($A1754,Sheet1!$B$3:$AH$1266,Sheet1!L$1+(Sheet1!$A$1-1)*10,FALSE)&gt;999,-1,0)))))))</f>
        <v>4960</v>
      </c>
      <c r="AC1754" s="66">
        <f>IF(ISNA(VLOOKUP($A1754,Sheet1!$B$3:$AH$1266,Sheet1!M$1+(Sheet1!$A$1-1)*10,FALSE))=TRUE,"---",IF(VLOOKUP($A1754,Sheet1!$B$3:$AH$1266,Sheet1!M$1+(Sheet1!$A$1-1)*10,FALSE)="---","---", (ROUND(VLOOKUP($A1754,Sheet1!$B$3:$AH$1266,Sheet1!M$1+(Sheet1!$A$1-1)*10,FALSE),IF(VLOOKUP($A1754,Sheet1!$B$3:$AH$1266,Sheet1!M$1+(Sheet1!$A$1-1)*10,FALSE)&gt;99999,-3,IF(VLOOKUP($A1754,Sheet1!$B$3:$AH$1266,Sheet1!M$1+(Sheet1!$A$1-1)*10,FALSE)&gt;9999,-2,IF(VLOOKUP($A1754,Sheet1!$B$3:$AH$1266,Sheet1!M$1+(Sheet1!$A$1-1)*10,FALSE)&gt;999,-1,0)))))))</f>
        <v>5590</v>
      </c>
      <c r="AD1754" s="66">
        <f>IF(ISNA(VLOOKUP($A1754,Sheet1!$B$3:$AH$1266,Sheet1!N$1+(Sheet1!$A$1-1)*10,FALSE))=TRUE,"---",IF(VLOOKUP($A1754,Sheet1!$B$3:$AH$1266,Sheet1!N$1+(Sheet1!$A$1-1)*10,FALSE)="---","---", (ROUND(VLOOKUP($A1754,Sheet1!$B$3:$AH$1266,Sheet1!N$1+(Sheet1!$A$1-1)*10,FALSE),IF(VLOOKUP($A1754,Sheet1!$B$3:$AH$1266,Sheet1!N$1+(Sheet1!$A$1-1)*10,FALSE)&gt;99999,-3,IF(VLOOKUP($A1754,Sheet1!$B$3:$AH$1266,Sheet1!N$1+(Sheet1!$A$1-1)*10,FALSE)&gt;9999,-2,IF(VLOOKUP($A1754,Sheet1!$B$3:$AH$1266,Sheet1!N$1+(Sheet1!$A$1-1)*10,FALSE)&gt;999,-1,0)))))))</f>
        <v>6440</v>
      </c>
    </row>
    <row r="1755" spans="1:30" ht="25.5" customHeight="1" x14ac:dyDescent="0.25">
      <c r="A1755" s="125" t="s">
        <v>2580</v>
      </c>
      <c r="B1755" s="138" t="s">
        <v>2581</v>
      </c>
      <c r="C1755" s="125">
        <v>430347</v>
      </c>
      <c r="D1755" s="125">
        <v>753406</v>
      </c>
      <c r="E1755" s="70" t="s">
        <v>3038</v>
      </c>
      <c r="F1755" s="139" t="s">
        <v>4405</v>
      </c>
      <c r="G1755" s="127" t="s">
        <v>160</v>
      </c>
      <c r="H1755" s="128">
        <v>3.76</v>
      </c>
      <c r="I1755" s="112">
        <v>18828</v>
      </c>
      <c r="J1755" s="140" t="s">
        <v>4405</v>
      </c>
      <c r="K1755" s="127" t="s">
        <v>17</v>
      </c>
      <c r="L1755" s="115">
        <v>222</v>
      </c>
      <c r="M1755" s="155">
        <v>59</v>
      </c>
      <c r="N1755" s="127" t="s">
        <v>199</v>
      </c>
      <c r="O1755" s="68">
        <f t="shared" si="59"/>
        <v>36.909178071059124</v>
      </c>
      <c r="P1755" s="68">
        <f>IF(O1755&lt;&gt;"",VLOOKUP($A1755,Sheet4!$A$2:$O$1309,14,FALSE)*100,"")</f>
        <v>8.6558355882251128</v>
      </c>
      <c r="Q1755" s="68">
        <f>IF(P1755&lt;&gt;"",VLOOKUP($A1755,Sheet4!$A$2:$O$1309,15,FALSE)*100,"")</f>
        <v>58.802785266251455</v>
      </c>
      <c r="R1755" s="74">
        <f t="shared" si="60"/>
        <v>3</v>
      </c>
      <c r="S1755" s="64" t="s">
        <v>4368</v>
      </c>
      <c r="T1755" s="64" t="str">
        <f>IF(ISNA(VLOOKUP(A1755,Sheet1!B$3:C$1266,2,FALSE)=TRUE),"NC",VLOOKUP(A1755,Sheet1!B$3:C$1266,2,FALSE))</f>
        <v>Rural</v>
      </c>
      <c r="U1755" s="65">
        <f>IF(ISNA(VLOOKUP($A1755,Sheet1!$B$3:$AH$1266,Sheet1!E$1+(Sheet1!$A$1-1)*10,FALSE))=TRUE,"---",IF(VLOOKUP($A1755,Sheet1!$B$3:$AH$1266,Sheet1!E$1+(Sheet1!$A$1-1)*10,FALSE)="---","---", (ROUND(VLOOKUP($A1755,Sheet1!$B$3:$AH$1266,Sheet1!E$1+(Sheet1!$A$1-1)*10,FALSE),IF(VLOOKUP($A1755,Sheet1!$B$3:$AH$1266,Sheet1!E$1+(Sheet1!$A$1-1)*10,FALSE)&gt;99999,-3,IF(VLOOKUP($A1755,Sheet1!$B$3:$AH$1266,Sheet1!E$1+(Sheet1!$A$1-1)*10,FALSE)&gt;9999,-2,IF(VLOOKUP($A1755,Sheet1!$B$3:$AH$1266,Sheet1!E$1+(Sheet1!$A$1-1)*10,FALSE)&gt;999,-1,0)))))))</f>
        <v>137</v>
      </c>
      <c r="V1755" s="65">
        <f>IF(ISNA(VLOOKUP($A1755,Sheet1!$B$3:$AH$1266,Sheet1!F$1+(Sheet1!$A$1-1)*10,FALSE))=TRUE,"---",IF(VLOOKUP($A1755,Sheet1!$B$3:$AH$1266,Sheet1!F$1+(Sheet1!$A$1-1)*10,FALSE)="---","---", (ROUND(VLOOKUP($A1755,Sheet1!$B$3:$AH$1266,Sheet1!F$1+(Sheet1!$A$1-1)*10,FALSE),IF(VLOOKUP($A1755,Sheet1!$B$3:$AH$1266,Sheet1!F$1+(Sheet1!$A$1-1)*10,FALSE)&gt;99999,-3,IF(VLOOKUP($A1755,Sheet1!$B$3:$AH$1266,Sheet1!F$1+(Sheet1!$A$1-1)*10,FALSE)&gt;9999,-2,IF(VLOOKUP($A1755,Sheet1!$B$3:$AH$1266,Sheet1!F$1+(Sheet1!$A$1-1)*10,FALSE)&gt;999,-1,0)))))))</f>
        <v>162</v>
      </c>
      <c r="W1755" s="65">
        <f>IF(ISNA(VLOOKUP($A1755,Sheet1!$B$3:$AH$1266,Sheet1!G$1+(Sheet1!$A$1-1)*10,FALSE))=TRUE,"---",IF(VLOOKUP($A1755,Sheet1!$B$3:$AH$1266,Sheet1!G$1+(Sheet1!$A$1-1)*10,FALSE)="---","---", (ROUND(VLOOKUP($A1755,Sheet1!$B$3:$AH$1266,Sheet1!G$1+(Sheet1!$A$1-1)*10,FALSE),IF(VLOOKUP($A1755,Sheet1!$B$3:$AH$1266,Sheet1!G$1+(Sheet1!$A$1-1)*10,FALSE)&gt;99999,-3,IF(VLOOKUP($A1755,Sheet1!$B$3:$AH$1266,Sheet1!G$1+(Sheet1!$A$1-1)*10,FALSE)&gt;9999,-2,IF(VLOOKUP($A1755,Sheet1!$B$3:$AH$1266,Sheet1!G$1+(Sheet1!$A$1-1)*10,FALSE)&gt;999,-1,0)))))))</f>
        <v>193</v>
      </c>
      <c r="X1755" s="65">
        <f>IF(ISNA(VLOOKUP($A1755,Sheet1!$B$3:$AH$1266,Sheet1!H$1+(Sheet1!$A$1-1)*10,FALSE))=TRUE,"---",IF(VLOOKUP($A1755,Sheet1!$B$3:$AH$1266,Sheet1!H$1+(Sheet1!$A$1-1)*10,FALSE)="---","---", (ROUND(VLOOKUP($A1755,Sheet1!$B$3:$AH$1266,Sheet1!H$1+(Sheet1!$A$1-1)*10,FALSE),IF(VLOOKUP($A1755,Sheet1!$B$3:$AH$1266,Sheet1!H$1+(Sheet1!$A$1-1)*10,FALSE)&gt;99999,-3,IF(VLOOKUP($A1755,Sheet1!$B$3:$AH$1266,Sheet1!H$1+(Sheet1!$A$1-1)*10,FALSE)&gt;9999,-2,IF(VLOOKUP($A1755,Sheet1!$B$3:$AH$1266,Sheet1!H$1+(Sheet1!$A$1-1)*10,FALSE)&gt;999,-1,0)))))))</f>
        <v>266</v>
      </c>
      <c r="Y1755" s="65">
        <f>IF(ISNA(VLOOKUP($A1755,Sheet1!$B$3:$AH$1266,Sheet1!I$1+(Sheet1!$A$1-1)*10,FALSE))=TRUE,"---",IF(VLOOKUP($A1755,Sheet1!$B$3:$AH$1266,Sheet1!I$1+(Sheet1!$A$1-1)*10,FALSE)="---","---", (ROUND(VLOOKUP($A1755,Sheet1!$B$3:$AH$1266,Sheet1!I$1+(Sheet1!$A$1-1)*10,FALSE),IF(VLOOKUP($A1755,Sheet1!$B$3:$AH$1266,Sheet1!I$1+(Sheet1!$A$1-1)*10,FALSE)&gt;99999,-3,IF(VLOOKUP($A1755,Sheet1!$B$3:$AH$1266,Sheet1!I$1+(Sheet1!$A$1-1)*10,FALSE)&gt;9999,-2,IF(VLOOKUP($A1755,Sheet1!$B$3:$AH$1266,Sheet1!I$1+(Sheet1!$A$1-1)*10,FALSE)&gt;999,-1,0)))))))</f>
        <v>311</v>
      </c>
      <c r="Z1755" s="65">
        <f>IF(ISNA(VLOOKUP($A1755,Sheet1!$B$3:$AH$1266,Sheet1!J$1+(Sheet1!$A$1-1)*10,FALSE))=TRUE,"---",IF(VLOOKUP($A1755,Sheet1!$B$3:$AH$1266,Sheet1!J$1+(Sheet1!$A$1-1)*10,FALSE)="---","---", (ROUND(VLOOKUP($A1755,Sheet1!$B$3:$AH$1266,Sheet1!J$1+(Sheet1!$A$1-1)*10,FALSE),IF(VLOOKUP($A1755,Sheet1!$B$3:$AH$1266,Sheet1!J$1+(Sheet1!$A$1-1)*10,FALSE)&gt;99999,-3,IF(VLOOKUP($A1755,Sheet1!$B$3:$AH$1266,Sheet1!J$1+(Sheet1!$A$1-1)*10,FALSE)&gt;9999,-2,IF(VLOOKUP($A1755,Sheet1!$B$3:$AH$1266,Sheet1!J$1+(Sheet1!$A$1-1)*10,FALSE)&gt;999,-1,0)))))))</f>
        <v>366</v>
      </c>
      <c r="AA1755" s="65">
        <f>IF(ISNA(VLOOKUP($A1755,Sheet1!$B$3:$AH$1266,Sheet1!K$1+(Sheet1!$A$1-1)*10,FALSE))=TRUE,"---",IF(VLOOKUP($A1755,Sheet1!$B$3:$AH$1266,Sheet1!K$1+(Sheet1!$A$1-1)*10,FALSE)="---","---", (ROUND(VLOOKUP($A1755,Sheet1!$B$3:$AH$1266,Sheet1!K$1+(Sheet1!$A$1-1)*10,FALSE),IF(VLOOKUP($A1755,Sheet1!$B$3:$AH$1266,Sheet1!K$1+(Sheet1!$A$1-1)*10,FALSE)&gt;99999,-3,IF(VLOOKUP($A1755,Sheet1!$B$3:$AH$1266,Sheet1!K$1+(Sheet1!$A$1-1)*10,FALSE)&gt;9999,-2,IF(VLOOKUP($A1755,Sheet1!$B$3:$AH$1266,Sheet1!K$1+(Sheet1!$A$1-1)*10,FALSE)&gt;999,-1,0)))))))</f>
        <v>405</v>
      </c>
      <c r="AB1755" s="65">
        <f>IF(ISNA(VLOOKUP($A1755,Sheet1!$B$3:$AH$1266,Sheet1!L$1+(Sheet1!$A$1-1)*10,FALSE))=TRUE,"---",IF(VLOOKUP($A1755,Sheet1!$B$3:$AH$1266,Sheet1!L$1+(Sheet1!$A$1-1)*10,FALSE)="---","---", (ROUND(VLOOKUP($A1755,Sheet1!$B$3:$AH$1266,Sheet1!L$1+(Sheet1!$A$1-1)*10,FALSE),IF(VLOOKUP($A1755,Sheet1!$B$3:$AH$1266,Sheet1!L$1+(Sheet1!$A$1-1)*10,FALSE)&gt;99999,-3,IF(VLOOKUP($A1755,Sheet1!$B$3:$AH$1266,Sheet1!L$1+(Sheet1!$A$1-1)*10,FALSE)&gt;9999,-2,IF(VLOOKUP($A1755,Sheet1!$B$3:$AH$1266,Sheet1!L$1+(Sheet1!$A$1-1)*10,FALSE)&gt;999,-1,0)))))))</f>
        <v>442</v>
      </c>
      <c r="AC1755" s="65">
        <f>IF(ISNA(VLOOKUP($A1755,Sheet1!$B$3:$AH$1266,Sheet1!M$1+(Sheet1!$A$1-1)*10,FALSE))=TRUE,"---",IF(VLOOKUP($A1755,Sheet1!$B$3:$AH$1266,Sheet1!M$1+(Sheet1!$A$1-1)*10,FALSE)="---","---", (ROUND(VLOOKUP($A1755,Sheet1!$B$3:$AH$1266,Sheet1!M$1+(Sheet1!$A$1-1)*10,FALSE),IF(VLOOKUP($A1755,Sheet1!$B$3:$AH$1266,Sheet1!M$1+(Sheet1!$A$1-1)*10,FALSE)&gt;99999,-3,IF(VLOOKUP($A1755,Sheet1!$B$3:$AH$1266,Sheet1!M$1+(Sheet1!$A$1-1)*10,FALSE)&gt;9999,-2,IF(VLOOKUP($A1755,Sheet1!$B$3:$AH$1266,Sheet1!M$1+(Sheet1!$A$1-1)*10,FALSE)&gt;999,-1,0)))))))</f>
        <v>481</v>
      </c>
      <c r="AD1755" s="65">
        <f>IF(ISNA(VLOOKUP($A1755,Sheet1!$B$3:$AH$1266,Sheet1!N$1+(Sheet1!$A$1-1)*10,FALSE))=TRUE,"---",IF(VLOOKUP($A1755,Sheet1!$B$3:$AH$1266,Sheet1!N$1+(Sheet1!$A$1-1)*10,FALSE)="---","---", (ROUND(VLOOKUP($A1755,Sheet1!$B$3:$AH$1266,Sheet1!N$1+(Sheet1!$A$1-1)*10,FALSE),IF(VLOOKUP($A1755,Sheet1!$B$3:$AH$1266,Sheet1!N$1+(Sheet1!$A$1-1)*10,FALSE)&gt;99999,-3,IF(VLOOKUP($A1755,Sheet1!$B$3:$AH$1266,Sheet1!N$1+(Sheet1!$A$1-1)*10,FALSE)&gt;9999,-2,IF(VLOOKUP($A1755,Sheet1!$B$3:$AH$1266,Sheet1!N$1+(Sheet1!$A$1-1)*10,FALSE)&gt;999,-1,0)))))))</f>
        <v>527</v>
      </c>
    </row>
    <row r="1756" spans="1:30" ht="25.5" customHeight="1" x14ac:dyDescent="0.25">
      <c r="A1756" s="304" t="s">
        <v>2582</v>
      </c>
      <c r="B1756" s="393" t="s">
        <v>2583</v>
      </c>
      <c r="C1756" s="304">
        <v>430551</v>
      </c>
      <c r="D1756" s="304">
        <v>753821</v>
      </c>
      <c r="E1756" s="305" t="s">
        <v>3038</v>
      </c>
      <c r="F1756" s="345" t="s">
        <v>4920</v>
      </c>
      <c r="G1756" s="351" t="s">
        <v>31</v>
      </c>
      <c r="H1756" s="348">
        <v>113</v>
      </c>
      <c r="I1756" s="119">
        <v>28042</v>
      </c>
      <c r="J1756" s="120">
        <v>15.01</v>
      </c>
      <c r="K1756" s="118" t="s">
        <v>20</v>
      </c>
      <c r="L1756" s="122">
        <v>9110</v>
      </c>
      <c r="M1756" s="123">
        <v>80.599999999999994</v>
      </c>
      <c r="N1756" s="121" t="s">
        <v>4405</v>
      </c>
      <c r="O1756" s="71">
        <f t="shared" si="59"/>
        <v>1.78083788764184</v>
      </c>
      <c r="P1756" s="71">
        <f>IF(O1756&lt;&gt;"",VLOOKUP($A1756,Sheet4!$A$2:$O$1309,14,FALSE)*100,"")</f>
        <v>0.2942784670019738</v>
      </c>
      <c r="Q1756" s="71">
        <f>IF(P1756&lt;&gt;"",VLOOKUP($A1756,Sheet4!$A$2:$O$1309,15,FALSE)*100,"")</f>
        <v>2.8454445553302787</v>
      </c>
      <c r="R1756" s="73">
        <f t="shared" si="60"/>
        <v>60</v>
      </c>
      <c r="S1756" s="357" t="s">
        <v>4368</v>
      </c>
      <c r="T1756" s="357" t="str">
        <f>IF(ISNA(VLOOKUP(A1756,Sheet1!B$3:C$1266,2,FALSE)=TRUE),"NC",VLOOKUP(A1756,Sheet1!B$3:C$1266,2,FALSE))</f>
        <v>Rural10</v>
      </c>
      <c r="U1756" s="385">
        <f>IF(ISNA(VLOOKUP($A1756,Sheet1!$B$3:$AH$1266,Sheet1!E$1+(Sheet1!$A$1-1)*10,FALSE))=TRUE,"---",IF(VLOOKUP($A1756,Sheet1!$B$3:$AH$1266,Sheet1!E$1+(Sheet1!$A$1-1)*10,FALSE)="---","---", (ROUND(VLOOKUP($A1756,Sheet1!$B$3:$AH$1266,Sheet1!E$1+(Sheet1!$A$1-1)*10,FALSE),IF(VLOOKUP($A1756,Sheet1!$B$3:$AH$1266,Sheet1!E$1+(Sheet1!$A$1-1)*10,FALSE)&gt;99999,-3,IF(VLOOKUP($A1756,Sheet1!$B$3:$AH$1266,Sheet1!E$1+(Sheet1!$A$1-1)*10,FALSE)&gt;9999,-2,IF(VLOOKUP($A1756,Sheet1!$B$3:$AH$1266,Sheet1!E$1+(Sheet1!$A$1-1)*10,FALSE)&gt;999,-1,0)))))))</f>
        <v>2230</v>
      </c>
      <c r="V1756" s="385">
        <f>IF(ISNA(VLOOKUP($A1756,Sheet1!$B$3:$AH$1266,Sheet1!F$1+(Sheet1!$A$1-1)*10,FALSE))=TRUE,"---",IF(VLOOKUP($A1756,Sheet1!$B$3:$AH$1266,Sheet1!F$1+(Sheet1!$A$1-1)*10,FALSE)="---","---", (ROUND(VLOOKUP($A1756,Sheet1!$B$3:$AH$1266,Sheet1!F$1+(Sheet1!$A$1-1)*10,FALSE),IF(VLOOKUP($A1756,Sheet1!$B$3:$AH$1266,Sheet1!F$1+(Sheet1!$A$1-1)*10,FALSE)&gt;99999,-3,IF(VLOOKUP($A1756,Sheet1!$B$3:$AH$1266,Sheet1!F$1+(Sheet1!$A$1-1)*10,FALSE)&gt;9999,-2,IF(VLOOKUP($A1756,Sheet1!$B$3:$AH$1266,Sheet1!F$1+(Sheet1!$A$1-1)*10,FALSE)&gt;999,-1,0)))))))</f>
        <v>2700</v>
      </c>
      <c r="W1756" s="385">
        <f>IF(ISNA(VLOOKUP($A1756,Sheet1!$B$3:$AH$1266,Sheet1!G$1+(Sheet1!$A$1-1)*10,FALSE))=TRUE,"---",IF(VLOOKUP($A1756,Sheet1!$B$3:$AH$1266,Sheet1!G$1+(Sheet1!$A$1-1)*10,FALSE)="---","---", (ROUND(VLOOKUP($A1756,Sheet1!$B$3:$AH$1266,Sheet1!G$1+(Sheet1!$A$1-1)*10,FALSE),IF(VLOOKUP($A1756,Sheet1!$B$3:$AH$1266,Sheet1!G$1+(Sheet1!$A$1-1)*10,FALSE)&gt;99999,-3,IF(VLOOKUP($A1756,Sheet1!$B$3:$AH$1266,Sheet1!G$1+(Sheet1!$A$1-1)*10,FALSE)&gt;9999,-2,IF(VLOOKUP($A1756,Sheet1!$B$3:$AH$1266,Sheet1!G$1+(Sheet1!$A$1-1)*10,FALSE)&gt;999,-1,0)))))))</f>
        <v>3300</v>
      </c>
      <c r="X1756" s="385">
        <f>IF(ISNA(VLOOKUP($A1756,Sheet1!$B$3:$AH$1266,Sheet1!H$1+(Sheet1!$A$1-1)*10,FALSE))=TRUE,"---",IF(VLOOKUP($A1756,Sheet1!$B$3:$AH$1266,Sheet1!H$1+(Sheet1!$A$1-1)*10,FALSE)="---","---", (ROUND(VLOOKUP($A1756,Sheet1!$B$3:$AH$1266,Sheet1!H$1+(Sheet1!$A$1-1)*10,FALSE),IF(VLOOKUP($A1756,Sheet1!$B$3:$AH$1266,Sheet1!H$1+(Sheet1!$A$1-1)*10,FALSE)&gt;99999,-3,IF(VLOOKUP($A1756,Sheet1!$B$3:$AH$1266,Sheet1!H$1+(Sheet1!$A$1-1)*10,FALSE)&gt;9999,-2,IF(VLOOKUP($A1756,Sheet1!$B$3:$AH$1266,Sheet1!H$1+(Sheet1!$A$1-1)*10,FALSE)&gt;999,-1,0)))))))</f>
        <v>4910</v>
      </c>
      <c r="Y1756" s="385">
        <f>IF(ISNA(VLOOKUP($A1756,Sheet1!$B$3:$AH$1266,Sheet1!I$1+(Sheet1!$A$1-1)*10,FALSE))=TRUE,"---",IF(VLOOKUP($A1756,Sheet1!$B$3:$AH$1266,Sheet1!I$1+(Sheet1!$A$1-1)*10,FALSE)="---","---", (ROUND(VLOOKUP($A1756,Sheet1!$B$3:$AH$1266,Sheet1!I$1+(Sheet1!$A$1-1)*10,FALSE),IF(VLOOKUP($A1756,Sheet1!$B$3:$AH$1266,Sheet1!I$1+(Sheet1!$A$1-1)*10,FALSE)&gt;99999,-3,IF(VLOOKUP($A1756,Sheet1!$B$3:$AH$1266,Sheet1!I$1+(Sheet1!$A$1-1)*10,FALSE)&gt;9999,-2,IF(VLOOKUP($A1756,Sheet1!$B$3:$AH$1266,Sheet1!I$1+(Sheet1!$A$1-1)*10,FALSE)&gt;999,-1,0)))))))</f>
        <v>6070</v>
      </c>
      <c r="Z1756" s="385">
        <f>IF(ISNA(VLOOKUP($A1756,Sheet1!$B$3:$AH$1266,Sheet1!J$1+(Sheet1!$A$1-1)*10,FALSE))=TRUE,"---",IF(VLOOKUP($A1756,Sheet1!$B$3:$AH$1266,Sheet1!J$1+(Sheet1!$A$1-1)*10,FALSE)="---","---", (ROUND(VLOOKUP($A1756,Sheet1!$B$3:$AH$1266,Sheet1!J$1+(Sheet1!$A$1-1)*10,FALSE),IF(VLOOKUP($A1756,Sheet1!$B$3:$AH$1266,Sheet1!J$1+(Sheet1!$A$1-1)*10,FALSE)&gt;99999,-3,IF(VLOOKUP($A1756,Sheet1!$B$3:$AH$1266,Sheet1!J$1+(Sheet1!$A$1-1)*10,FALSE)&gt;9999,-2,IF(VLOOKUP($A1756,Sheet1!$B$3:$AH$1266,Sheet1!J$1+(Sheet1!$A$1-1)*10,FALSE)&gt;999,-1,0)))))))</f>
        <v>7630</v>
      </c>
      <c r="AA1756" s="385">
        <f>IF(ISNA(VLOOKUP($A1756,Sheet1!$B$3:$AH$1266,Sheet1!K$1+(Sheet1!$A$1-1)*10,FALSE))=TRUE,"---",IF(VLOOKUP($A1756,Sheet1!$B$3:$AH$1266,Sheet1!K$1+(Sheet1!$A$1-1)*10,FALSE)="---","---", (ROUND(VLOOKUP($A1756,Sheet1!$B$3:$AH$1266,Sheet1!K$1+(Sheet1!$A$1-1)*10,FALSE),IF(VLOOKUP($A1756,Sheet1!$B$3:$AH$1266,Sheet1!K$1+(Sheet1!$A$1-1)*10,FALSE)&gt;99999,-3,IF(VLOOKUP($A1756,Sheet1!$B$3:$AH$1266,Sheet1!K$1+(Sheet1!$A$1-1)*10,FALSE)&gt;9999,-2,IF(VLOOKUP($A1756,Sheet1!$B$3:$AH$1266,Sheet1!K$1+(Sheet1!$A$1-1)*10,FALSE)&gt;999,-1,0)))))))</f>
        <v>8850</v>
      </c>
      <c r="AB1756" s="385">
        <f>IF(ISNA(VLOOKUP($A1756,Sheet1!$B$3:$AH$1266,Sheet1!L$1+(Sheet1!$A$1-1)*10,FALSE))=TRUE,"---",IF(VLOOKUP($A1756,Sheet1!$B$3:$AH$1266,Sheet1!L$1+(Sheet1!$A$1-1)*10,FALSE)="---","---", (ROUND(VLOOKUP($A1756,Sheet1!$B$3:$AH$1266,Sheet1!L$1+(Sheet1!$A$1-1)*10,FALSE),IF(VLOOKUP($A1756,Sheet1!$B$3:$AH$1266,Sheet1!L$1+(Sheet1!$A$1-1)*10,FALSE)&gt;99999,-3,IF(VLOOKUP($A1756,Sheet1!$B$3:$AH$1266,Sheet1!L$1+(Sheet1!$A$1-1)*10,FALSE)&gt;9999,-2,IF(VLOOKUP($A1756,Sheet1!$B$3:$AH$1266,Sheet1!L$1+(Sheet1!$A$1-1)*10,FALSE)&gt;999,-1,0)))))))</f>
        <v>10100</v>
      </c>
      <c r="AC1756" s="385">
        <f>IF(ISNA(VLOOKUP($A1756,Sheet1!$B$3:$AH$1266,Sheet1!M$1+(Sheet1!$A$1-1)*10,FALSE))=TRUE,"---",IF(VLOOKUP($A1756,Sheet1!$B$3:$AH$1266,Sheet1!M$1+(Sheet1!$A$1-1)*10,FALSE)="---","---", (ROUND(VLOOKUP($A1756,Sheet1!$B$3:$AH$1266,Sheet1!M$1+(Sheet1!$A$1-1)*10,FALSE),IF(VLOOKUP($A1756,Sheet1!$B$3:$AH$1266,Sheet1!M$1+(Sheet1!$A$1-1)*10,FALSE)&gt;99999,-3,IF(VLOOKUP($A1756,Sheet1!$B$3:$AH$1266,Sheet1!M$1+(Sheet1!$A$1-1)*10,FALSE)&gt;9999,-2,IF(VLOOKUP($A1756,Sheet1!$B$3:$AH$1266,Sheet1!M$1+(Sheet1!$A$1-1)*10,FALSE)&gt;999,-1,0)))))))</f>
        <v>11500</v>
      </c>
      <c r="AD1756" s="385">
        <f>IF(ISNA(VLOOKUP($A1756,Sheet1!$B$3:$AH$1266,Sheet1!N$1+(Sheet1!$A$1-1)*10,FALSE))=TRUE,"---",IF(VLOOKUP($A1756,Sheet1!$B$3:$AH$1266,Sheet1!N$1+(Sheet1!$A$1-1)*10,FALSE)="---","---", (ROUND(VLOOKUP($A1756,Sheet1!$B$3:$AH$1266,Sheet1!N$1+(Sheet1!$A$1-1)*10,FALSE),IF(VLOOKUP($A1756,Sheet1!$B$3:$AH$1266,Sheet1!N$1+(Sheet1!$A$1-1)*10,FALSE)&gt;99999,-3,IF(VLOOKUP($A1756,Sheet1!$B$3:$AH$1266,Sheet1!N$1+(Sheet1!$A$1-1)*10,FALSE)&gt;9999,-2,IF(VLOOKUP($A1756,Sheet1!$B$3:$AH$1266,Sheet1!N$1+(Sheet1!$A$1-1)*10,FALSE)&gt;999,-1,0)))))))</f>
        <v>13400</v>
      </c>
    </row>
    <row r="1757" spans="1:30" ht="25.5" customHeight="1" x14ac:dyDescent="0.25">
      <c r="A1757" s="304"/>
      <c r="B1757" s="346"/>
      <c r="C1757" s="304"/>
      <c r="D1757" s="304"/>
      <c r="E1757" s="305" t="e">
        <v>#N/A</v>
      </c>
      <c r="F1757" s="346"/>
      <c r="G1757" s="352"/>
      <c r="H1757" s="348"/>
      <c r="I1757" s="119">
        <v>40794</v>
      </c>
      <c r="J1757" s="120">
        <v>15.55</v>
      </c>
      <c r="K1757" s="118" t="s">
        <v>24</v>
      </c>
      <c r="L1757" s="122">
        <v>6380</v>
      </c>
      <c r="M1757" s="123">
        <v>56.5</v>
      </c>
      <c r="N1757" s="118" t="s">
        <v>112</v>
      </c>
      <c r="O1757" s="71" t="s">
        <v>4405</v>
      </c>
      <c r="P1757" s="71" t="s">
        <v>4405</v>
      </c>
      <c r="Q1757" s="71" t="s">
        <v>4405</v>
      </c>
      <c r="R1757" s="73" t="s">
        <v>4405</v>
      </c>
      <c r="S1757" s="357" t="e">
        <v>#N/A</v>
      </c>
      <c r="T1757" s="357" t="str">
        <f>IF(ISNA(VLOOKUP(A1757,Sheet1!B$3:C$1266,2,FALSE)=TRUE),"ND",VLOOKUP(A1757,Sheet1!B$3:C$1266,2,FALSE))</f>
        <v>ND</v>
      </c>
      <c r="U1757" s="385" t="str">
        <f>IF(ISNA(VLOOKUP($A1757,Sheet1!$B$3:$AH$1266,Sheet1!E$1+(Sheet1!$A$1-1)*10,FALSE))=TRUE,"---",IF(VLOOKUP($A1757,Sheet1!$B$3:$AH$1266,Sheet1!E$1+(Sheet1!$A$1-1)*10,FALSE)="---","---", (ROUND(VLOOKUP($A1757,Sheet1!$B$3:$AH$1266,Sheet1!E$1+(Sheet1!$A$1-1)*10,FALSE),IF(VLOOKUP($A1757,Sheet1!$B$3:$AH$1266,Sheet1!E$1+(Sheet1!$A$1-1)*10,FALSE)&gt;99999,-3,IF(VLOOKUP($A1757,Sheet1!$B$3:$AH$1266,Sheet1!E$1+(Sheet1!$A$1-1)*10,FALSE)&gt;9999,-2,IF(VLOOKUP($A1757,Sheet1!$B$3:$AH$1266,Sheet1!E$1+(Sheet1!$A$1-1)*10,FALSE)&gt;999,-1,0)))))))</f>
        <v>---</v>
      </c>
      <c r="V1757" s="385" t="str">
        <f>IF(ISNA(VLOOKUP($A1757,Sheet1!$B$3:$AH$1266,Sheet1!F$1+(Sheet1!$A$1-1)*10,FALSE))=TRUE,"---",IF(VLOOKUP($A1757,Sheet1!$B$3:$AH$1266,Sheet1!F$1+(Sheet1!$A$1-1)*10,FALSE)="---","---", (ROUND(VLOOKUP($A1757,Sheet1!$B$3:$AH$1266,Sheet1!F$1+(Sheet1!$A$1-1)*10,FALSE),IF(VLOOKUP($A1757,Sheet1!$B$3:$AH$1266,Sheet1!F$1+(Sheet1!$A$1-1)*10,FALSE)&gt;99999,-3,IF(VLOOKUP($A1757,Sheet1!$B$3:$AH$1266,Sheet1!F$1+(Sheet1!$A$1-1)*10,FALSE)&gt;9999,-2,IF(VLOOKUP($A1757,Sheet1!$B$3:$AH$1266,Sheet1!F$1+(Sheet1!$A$1-1)*10,FALSE)&gt;999,-1,0)))))))</f>
        <v>---</v>
      </c>
      <c r="W1757" s="385" t="str">
        <f>IF(ISNA(VLOOKUP($A1757,Sheet1!$B$3:$AH$1266,Sheet1!G$1+(Sheet1!$A$1-1)*10,FALSE))=TRUE,"---",IF(VLOOKUP($A1757,Sheet1!$B$3:$AH$1266,Sheet1!G$1+(Sheet1!$A$1-1)*10,FALSE)="---","---", (ROUND(VLOOKUP($A1757,Sheet1!$B$3:$AH$1266,Sheet1!G$1+(Sheet1!$A$1-1)*10,FALSE),IF(VLOOKUP($A1757,Sheet1!$B$3:$AH$1266,Sheet1!G$1+(Sheet1!$A$1-1)*10,FALSE)&gt;99999,-3,IF(VLOOKUP($A1757,Sheet1!$B$3:$AH$1266,Sheet1!G$1+(Sheet1!$A$1-1)*10,FALSE)&gt;9999,-2,IF(VLOOKUP($A1757,Sheet1!$B$3:$AH$1266,Sheet1!G$1+(Sheet1!$A$1-1)*10,FALSE)&gt;999,-1,0)))))))</f>
        <v>---</v>
      </c>
      <c r="X1757" s="385" t="str">
        <f>IF(ISNA(VLOOKUP($A1757,Sheet1!$B$3:$AH$1266,Sheet1!H$1+(Sheet1!$A$1-1)*10,FALSE))=TRUE,"---",IF(VLOOKUP($A1757,Sheet1!$B$3:$AH$1266,Sheet1!H$1+(Sheet1!$A$1-1)*10,FALSE)="---","---", (ROUND(VLOOKUP($A1757,Sheet1!$B$3:$AH$1266,Sheet1!H$1+(Sheet1!$A$1-1)*10,FALSE),IF(VLOOKUP($A1757,Sheet1!$B$3:$AH$1266,Sheet1!H$1+(Sheet1!$A$1-1)*10,FALSE)&gt;99999,-3,IF(VLOOKUP($A1757,Sheet1!$B$3:$AH$1266,Sheet1!H$1+(Sheet1!$A$1-1)*10,FALSE)&gt;9999,-2,IF(VLOOKUP($A1757,Sheet1!$B$3:$AH$1266,Sheet1!H$1+(Sheet1!$A$1-1)*10,FALSE)&gt;999,-1,0)))))))</f>
        <v>---</v>
      </c>
      <c r="Y1757" s="385" t="str">
        <f>IF(ISNA(VLOOKUP($A1757,Sheet1!$B$3:$AH$1266,Sheet1!I$1+(Sheet1!$A$1-1)*10,FALSE))=TRUE,"---",IF(VLOOKUP($A1757,Sheet1!$B$3:$AH$1266,Sheet1!I$1+(Sheet1!$A$1-1)*10,FALSE)="---","---", (ROUND(VLOOKUP($A1757,Sheet1!$B$3:$AH$1266,Sheet1!I$1+(Sheet1!$A$1-1)*10,FALSE),IF(VLOOKUP($A1757,Sheet1!$B$3:$AH$1266,Sheet1!I$1+(Sheet1!$A$1-1)*10,FALSE)&gt;99999,-3,IF(VLOOKUP($A1757,Sheet1!$B$3:$AH$1266,Sheet1!I$1+(Sheet1!$A$1-1)*10,FALSE)&gt;9999,-2,IF(VLOOKUP($A1757,Sheet1!$B$3:$AH$1266,Sheet1!I$1+(Sheet1!$A$1-1)*10,FALSE)&gt;999,-1,0)))))))</f>
        <v>---</v>
      </c>
      <c r="Z1757" s="385" t="str">
        <f>IF(ISNA(VLOOKUP($A1757,Sheet1!$B$3:$AH$1266,Sheet1!J$1+(Sheet1!$A$1-1)*10,FALSE))=TRUE,"---",IF(VLOOKUP($A1757,Sheet1!$B$3:$AH$1266,Sheet1!J$1+(Sheet1!$A$1-1)*10,FALSE)="---","---", (ROUND(VLOOKUP($A1757,Sheet1!$B$3:$AH$1266,Sheet1!J$1+(Sheet1!$A$1-1)*10,FALSE),IF(VLOOKUP($A1757,Sheet1!$B$3:$AH$1266,Sheet1!J$1+(Sheet1!$A$1-1)*10,FALSE)&gt;99999,-3,IF(VLOOKUP($A1757,Sheet1!$B$3:$AH$1266,Sheet1!J$1+(Sheet1!$A$1-1)*10,FALSE)&gt;9999,-2,IF(VLOOKUP($A1757,Sheet1!$B$3:$AH$1266,Sheet1!J$1+(Sheet1!$A$1-1)*10,FALSE)&gt;999,-1,0)))))))</f>
        <v>---</v>
      </c>
      <c r="AA1757" s="385" t="str">
        <f>IF(ISNA(VLOOKUP($A1757,Sheet1!$B$3:$AH$1266,Sheet1!K$1+(Sheet1!$A$1-1)*10,FALSE))=TRUE,"---",IF(VLOOKUP($A1757,Sheet1!$B$3:$AH$1266,Sheet1!K$1+(Sheet1!$A$1-1)*10,FALSE)="---","---", (ROUND(VLOOKUP($A1757,Sheet1!$B$3:$AH$1266,Sheet1!K$1+(Sheet1!$A$1-1)*10,FALSE),IF(VLOOKUP($A1757,Sheet1!$B$3:$AH$1266,Sheet1!K$1+(Sheet1!$A$1-1)*10,FALSE)&gt;99999,-3,IF(VLOOKUP($A1757,Sheet1!$B$3:$AH$1266,Sheet1!K$1+(Sheet1!$A$1-1)*10,FALSE)&gt;9999,-2,IF(VLOOKUP($A1757,Sheet1!$B$3:$AH$1266,Sheet1!K$1+(Sheet1!$A$1-1)*10,FALSE)&gt;999,-1,0)))))))</f>
        <v>---</v>
      </c>
      <c r="AB1757" s="385" t="str">
        <f>IF(ISNA(VLOOKUP($A1757,Sheet1!$B$3:$AH$1266,Sheet1!L$1+(Sheet1!$A$1-1)*10,FALSE))=TRUE,"---",IF(VLOOKUP($A1757,Sheet1!$B$3:$AH$1266,Sheet1!L$1+(Sheet1!$A$1-1)*10,FALSE)="---","---", (ROUND(VLOOKUP($A1757,Sheet1!$B$3:$AH$1266,Sheet1!L$1+(Sheet1!$A$1-1)*10,FALSE),IF(VLOOKUP($A1757,Sheet1!$B$3:$AH$1266,Sheet1!L$1+(Sheet1!$A$1-1)*10,FALSE)&gt;99999,-3,IF(VLOOKUP($A1757,Sheet1!$B$3:$AH$1266,Sheet1!L$1+(Sheet1!$A$1-1)*10,FALSE)&gt;9999,-2,IF(VLOOKUP($A1757,Sheet1!$B$3:$AH$1266,Sheet1!L$1+(Sheet1!$A$1-1)*10,FALSE)&gt;999,-1,0)))))))</f>
        <v>---</v>
      </c>
      <c r="AC1757" s="385" t="str">
        <f>IF(ISNA(VLOOKUP($A1757,Sheet1!$B$3:$AH$1266,Sheet1!M$1+(Sheet1!$A$1-1)*10,FALSE))=TRUE,"---",IF(VLOOKUP($A1757,Sheet1!$B$3:$AH$1266,Sheet1!M$1+(Sheet1!$A$1-1)*10,FALSE)="---","---", (ROUND(VLOOKUP($A1757,Sheet1!$B$3:$AH$1266,Sheet1!M$1+(Sheet1!$A$1-1)*10,FALSE),IF(VLOOKUP($A1757,Sheet1!$B$3:$AH$1266,Sheet1!M$1+(Sheet1!$A$1-1)*10,FALSE)&gt;99999,-3,IF(VLOOKUP($A1757,Sheet1!$B$3:$AH$1266,Sheet1!M$1+(Sheet1!$A$1-1)*10,FALSE)&gt;9999,-2,IF(VLOOKUP($A1757,Sheet1!$B$3:$AH$1266,Sheet1!M$1+(Sheet1!$A$1-1)*10,FALSE)&gt;999,-1,0)))))))</f>
        <v>---</v>
      </c>
      <c r="AD1757" s="385" t="str">
        <f>IF(ISNA(VLOOKUP($A1757,Sheet1!$B$3:$AH$1266,Sheet1!N$1+(Sheet1!$A$1-1)*10,FALSE))=TRUE,"---",IF(VLOOKUP($A1757,Sheet1!$B$3:$AH$1266,Sheet1!N$1+(Sheet1!$A$1-1)*10,FALSE)="---","---", (ROUND(VLOOKUP($A1757,Sheet1!$B$3:$AH$1266,Sheet1!N$1+(Sheet1!$A$1-1)*10,FALSE),IF(VLOOKUP($A1757,Sheet1!$B$3:$AH$1266,Sheet1!N$1+(Sheet1!$A$1-1)*10,FALSE)&gt;99999,-3,IF(VLOOKUP($A1757,Sheet1!$B$3:$AH$1266,Sheet1!N$1+(Sheet1!$A$1-1)*10,FALSE)&gt;9999,-2,IF(VLOOKUP($A1757,Sheet1!$B$3:$AH$1266,Sheet1!N$1+(Sheet1!$A$1-1)*10,FALSE)&gt;999,-1,0)))))))</f>
        <v>---</v>
      </c>
    </row>
    <row r="1758" spans="1:30" ht="25.5" customHeight="1" x14ac:dyDescent="0.25">
      <c r="A1758" s="125" t="s">
        <v>2584</v>
      </c>
      <c r="B1758" s="138" t="s">
        <v>2585</v>
      </c>
      <c r="C1758" s="125">
        <v>431322</v>
      </c>
      <c r="D1758" s="125">
        <v>754659</v>
      </c>
      <c r="E1758" s="70" t="s">
        <v>3038</v>
      </c>
      <c r="F1758" s="139" t="s">
        <v>4405</v>
      </c>
      <c r="G1758" s="127" t="s">
        <v>160</v>
      </c>
      <c r="H1758" s="128">
        <v>1.35</v>
      </c>
      <c r="I1758" s="112">
        <v>18828</v>
      </c>
      <c r="J1758" s="140" t="s">
        <v>4405</v>
      </c>
      <c r="K1758" s="127" t="s">
        <v>17</v>
      </c>
      <c r="L1758" s="115">
        <v>437</v>
      </c>
      <c r="M1758" s="116">
        <v>324</v>
      </c>
      <c r="N1758" s="127" t="s">
        <v>199</v>
      </c>
      <c r="O1758" s="68" t="str">
        <f t="shared" si="59"/>
        <v>&lt;0.2</v>
      </c>
      <c r="P1758" s="68">
        <f>IF(O1758&lt;&gt;"",VLOOKUP($A1758,Sheet4!$A$2:$O$1309,14,FALSE)*100,"")</f>
        <v>1.8472321030518324</v>
      </c>
      <c r="Q1758" s="68">
        <f>IF(P1758&lt;&gt;"",VLOOKUP($A1758,Sheet4!$A$2:$O$1309,15,FALSE)*100,"")</f>
        <v>16.692259759502214</v>
      </c>
      <c r="R1758" s="74" t="str">
        <f t="shared" si="60"/>
        <v>&gt;500</v>
      </c>
      <c r="S1758" s="64" t="s">
        <v>4364</v>
      </c>
      <c r="T1758" s="64" t="str">
        <f>IF(ISNA(VLOOKUP(A1758,Sheet1!B$3:C$1266,2,FALSE)=TRUE),"NC",VLOOKUP(A1758,Sheet1!B$3:C$1266,2,FALSE))</f>
        <v>Rural</v>
      </c>
      <c r="U1758" s="65">
        <f>IF(ISNA(VLOOKUP($A1758,Sheet1!$B$3:$AH$1266,Sheet1!E$1+(Sheet1!$A$1-1)*10,FALSE))=TRUE,"---",IF(VLOOKUP($A1758,Sheet1!$B$3:$AH$1266,Sheet1!E$1+(Sheet1!$A$1-1)*10,FALSE)="---","---", (ROUND(VLOOKUP($A1758,Sheet1!$B$3:$AH$1266,Sheet1!E$1+(Sheet1!$A$1-1)*10,FALSE),IF(VLOOKUP($A1758,Sheet1!$B$3:$AH$1266,Sheet1!E$1+(Sheet1!$A$1-1)*10,FALSE)&gt;99999,-3,IF(VLOOKUP($A1758,Sheet1!$B$3:$AH$1266,Sheet1!E$1+(Sheet1!$A$1-1)*10,FALSE)&gt;9999,-2,IF(VLOOKUP($A1758,Sheet1!$B$3:$AH$1266,Sheet1!E$1+(Sheet1!$A$1-1)*10,FALSE)&gt;999,-1,0)))))))</f>
        <v>29</v>
      </c>
      <c r="V1758" s="65">
        <f>IF(ISNA(VLOOKUP($A1758,Sheet1!$B$3:$AH$1266,Sheet1!F$1+(Sheet1!$A$1-1)*10,FALSE))=TRUE,"---",IF(VLOOKUP($A1758,Sheet1!$B$3:$AH$1266,Sheet1!F$1+(Sheet1!$A$1-1)*10,FALSE)="---","---", (ROUND(VLOOKUP($A1758,Sheet1!$B$3:$AH$1266,Sheet1!F$1+(Sheet1!$A$1-1)*10,FALSE),IF(VLOOKUP($A1758,Sheet1!$B$3:$AH$1266,Sheet1!F$1+(Sheet1!$A$1-1)*10,FALSE)&gt;99999,-3,IF(VLOOKUP($A1758,Sheet1!$B$3:$AH$1266,Sheet1!F$1+(Sheet1!$A$1-1)*10,FALSE)&gt;9999,-2,IF(VLOOKUP($A1758,Sheet1!$B$3:$AH$1266,Sheet1!F$1+(Sheet1!$A$1-1)*10,FALSE)&gt;999,-1,0)))))))</f>
        <v>35</v>
      </c>
      <c r="W1758" s="65">
        <f>IF(ISNA(VLOOKUP($A1758,Sheet1!$B$3:$AH$1266,Sheet1!G$1+(Sheet1!$A$1-1)*10,FALSE))=TRUE,"---",IF(VLOOKUP($A1758,Sheet1!$B$3:$AH$1266,Sheet1!G$1+(Sheet1!$A$1-1)*10,FALSE)="---","---", (ROUND(VLOOKUP($A1758,Sheet1!$B$3:$AH$1266,Sheet1!G$1+(Sheet1!$A$1-1)*10,FALSE),IF(VLOOKUP($A1758,Sheet1!$B$3:$AH$1266,Sheet1!G$1+(Sheet1!$A$1-1)*10,FALSE)&gt;99999,-3,IF(VLOOKUP($A1758,Sheet1!$B$3:$AH$1266,Sheet1!G$1+(Sheet1!$A$1-1)*10,FALSE)&gt;9999,-2,IF(VLOOKUP($A1758,Sheet1!$B$3:$AH$1266,Sheet1!G$1+(Sheet1!$A$1-1)*10,FALSE)&gt;999,-1,0)))))))</f>
        <v>43</v>
      </c>
      <c r="X1758" s="65">
        <f>IF(ISNA(VLOOKUP($A1758,Sheet1!$B$3:$AH$1266,Sheet1!H$1+(Sheet1!$A$1-1)*10,FALSE))=TRUE,"---",IF(VLOOKUP($A1758,Sheet1!$B$3:$AH$1266,Sheet1!H$1+(Sheet1!$A$1-1)*10,FALSE)="---","---", (ROUND(VLOOKUP($A1758,Sheet1!$B$3:$AH$1266,Sheet1!H$1+(Sheet1!$A$1-1)*10,FALSE),IF(VLOOKUP($A1758,Sheet1!$B$3:$AH$1266,Sheet1!H$1+(Sheet1!$A$1-1)*10,FALSE)&gt;99999,-3,IF(VLOOKUP($A1758,Sheet1!$B$3:$AH$1266,Sheet1!H$1+(Sheet1!$A$1-1)*10,FALSE)&gt;9999,-2,IF(VLOOKUP($A1758,Sheet1!$B$3:$AH$1266,Sheet1!H$1+(Sheet1!$A$1-1)*10,FALSE)&gt;999,-1,0)))))))</f>
        <v>64</v>
      </c>
      <c r="Y1758" s="65">
        <f>IF(ISNA(VLOOKUP($A1758,Sheet1!$B$3:$AH$1266,Sheet1!I$1+(Sheet1!$A$1-1)*10,FALSE))=TRUE,"---",IF(VLOOKUP($A1758,Sheet1!$B$3:$AH$1266,Sheet1!I$1+(Sheet1!$A$1-1)*10,FALSE)="---","---", (ROUND(VLOOKUP($A1758,Sheet1!$B$3:$AH$1266,Sheet1!I$1+(Sheet1!$A$1-1)*10,FALSE),IF(VLOOKUP($A1758,Sheet1!$B$3:$AH$1266,Sheet1!I$1+(Sheet1!$A$1-1)*10,FALSE)&gt;99999,-3,IF(VLOOKUP($A1758,Sheet1!$B$3:$AH$1266,Sheet1!I$1+(Sheet1!$A$1-1)*10,FALSE)&gt;9999,-2,IF(VLOOKUP($A1758,Sheet1!$B$3:$AH$1266,Sheet1!I$1+(Sheet1!$A$1-1)*10,FALSE)&gt;999,-1,0)))))))</f>
        <v>80</v>
      </c>
      <c r="Z1758" s="65">
        <f>IF(ISNA(VLOOKUP($A1758,Sheet1!$B$3:$AH$1266,Sheet1!J$1+(Sheet1!$A$1-1)*10,FALSE))=TRUE,"---",IF(VLOOKUP($A1758,Sheet1!$B$3:$AH$1266,Sheet1!J$1+(Sheet1!$A$1-1)*10,FALSE)="---","---", (ROUND(VLOOKUP($A1758,Sheet1!$B$3:$AH$1266,Sheet1!J$1+(Sheet1!$A$1-1)*10,FALSE),IF(VLOOKUP($A1758,Sheet1!$B$3:$AH$1266,Sheet1!J$1+(Sheet1!$A$1-1)*10,FALSE)&gt;99999,-3,IF(VLOOKUP($A1758,Sheet1!$B$3:$AH$1266,Sheet1!J$1+(Sheet1!$A$1-1)*10,FALSE)&gt;9999,-2,IF(VLOOKUP($A1758,Sheet1!$B$3:$AH$1266,Sheet1!J$1+(Sheet1!$A$1-1)*10,FALSE)&gt;999,-1,0)))))))</f>
        <v>100</v>
      </c>
      <c r="AA1758" s="65">
        <f>IF(ISNA(VLOOKUP($A1758,Sheet1!$B$3:$AH$1266,Sheet1!K$1+(Sheet1!$A$1-1)*10,FALSE))=TRUE,"---",IF(VLOOKUP($A1758,Sheet1!$B$3:$AH$1266,Sheet1!K$1+(Sheet1!$A$1-1)*10,FALSE)="---","---", (ROUND(VLOOKUP($A1758,Sheet1!$B$3:$AH$1266,Sheet1!K$1+(Sheet1!$A$1-1)*10,FALSE),IF(VLOOKUP($A1758,Sheet1!$B$3:$AH$1266,Sheet1!K$1+(Sheet1!$A$1-1)*10,FALSE)&gt;99999,-3,IF(VLOOKUP($A1758,Sheet1!$B$3:$AH$1266,Sheet1!K$1+(Sheet1!$A$1-1)*10,FALSE)&gt;9999,-2,IF(VLOOKUP($A1758,Sheet1!$B$3:$AH$1266,Sheet1!K$1+(Sheet1!$A$1-1)*10,FALSE)&gt;999,-1,0)))))))</f>
        <v>115</v>
      </c>
      <c r="AB1758" s="65">
        <f>IF(ISNA(VLOOKUP($A1758,Sheet1!$B$3:$AH$1266,Sheet1!L$1+(Sheet1!$A$1-1)*10,FALSE))=TRUE,"---",IF(VLOOKUP($A1758,Sheet1!$B$3:$AH$1266,Sheet1!L$1+(Sheet1!$A$1-1)*10,FALSE)="---","---", (ROUND(VLOOKUP($A1758,Sheet1!$B$3:$AH$1266,Sheet1!L$1+(Sheet1!$A$1-1)*10,FALSE),IF(VLOOKUP($A1758,Sheet1!$B$3:$AH$1266,Sheet1!L$1+(Sheet1!$A$1-1)*10,FALSE)&gt;99999,-3,IF(VLOOKUP($A1758,Sheet1!$B$3:$AH$1266,Sheet1!L$1+(Sheet1!$A$1-1)*10,FALSE)&gt;9999,-2,IF(VLOOKUP($A1758,Sheet1!$B$3:$AH$1266,Sheet1!L$1+(Sheet1!$A$1-1)*10,FALSE)&gt;999,-1,0)))))))</f>
        <v>132</v>
      </c>
      <c r="AC1758" s="65">
        <f>IF(ISNA(VLOOKUP($A1758,Sheet1!$B$3:$AH$1266,Sheet1!M$1+(Sheet1!$A$1-1)*10,FALSE))=TRUE,"---",IF(VLOOKUP($A1758,Sheet1!$B$3:$AH$1266,Sheet1!M$1+(Sheet1!$A$1-1)*10,FALSE)="---","---", (ROUND(VLOOKUP($A1758,Sheet1!$B$3:$AH$1266,Sheet1!M$1+(Sheet1!$A$1-1)*10,FALSE),IF(VLOOKUP($A1758,Sheet1!$B$3:$AH$1266,Sheet1!M$1+(Sheet1!$A$1-1)*10,FALSE)&gt;99999,-3,IF(VLOOKUP($A1758,Sheet1!$B$3:$AH$1266,Sheet1!M$1+(Sheet1!$A$1-1)*10,FALSE)&gt;9999,-2,IF(VLOOKUP($A1758,Sheet1!$B$3:$AH$1266,Sheet1!M$1+(Sheet1!$A$1-1)*10,FALSE)&gt;999,-1,0)))))))</f>
        <v>148</v>
      </c>
      <c r="AD1758" s="65">
        <f>IF(ISNA(VLOOKUP($A1758,Sheet1!$B$3:$AH$1266,Sheet1!N$1+(Sheet1!$A$1-1)*10,FALSE))=TRUE,"---",IF(VLOOKUP($A1758,Sheet1!$B$3:$AH$1266,Sheet1!N$1+(Sheet1!$A$1-1)*10,FALSE)="---","---", (ROUND(VLOOKUP($A1758,Sheet1!$B$3:$AH$1266,Sheet1!N$1+(Sheet1!$A$1-1)*10,FALSE),IF(VLOOKUP($A1758,Sheet1!$B$3:$AH$1266,Sheet1!N$1+(Sheet1!$A$1-1)*10,FALSE)&gt;99999,-3,IF(VLOOKUP($A1758,Sheet1!$B$3:$AH$1266,Sheet1!N$1+(Sheet1!$A$1-1)*10,FALSE)&gt;9999,-2,IF(VLOOKUP($A1758,Sheet1!$B$3:$AH$1266,Sheet1!N$1+(Sheet1!$A$1-1)*10,FALSE)&gt;999,-1,0)))))))</f>
        <v>172</v>
      </c>
    </row>
    <row r="1759" spans="1:30" ht="25.5" customHeight="1" x14ac:dyDescent="0.25">
      <c r="A1759" s="133" t="s">
        <v>2586</v>
      </c>
      <c r="B1759" s="134" t="s">
        <v>2587</v>
      </c>
      <c r="C1759" s="133">
        <v>430220</v>
      </c>
      <c r="D1759" s="133">
        <v>754946</v>
      </c>
      <c r="E1759" s="67" t="s">
        <v>3021</v>
      </c>
      <c r="F1759" s="135" t="s">
        <v>4405</v>
      </c>
      <c r="G1759" s="118" t="s">
        <v>160</v>
      </c>
      <c r="H1759" s="136">
        <v>11.1</v>
      </c>
      <c r="I1759" s="119">
        <v>21035</v>
      </c>
      <c r="J1759" s="137" t="s">
        <v>4405</v>
      </c>
      <c r="K1759" s="118" t="s">
        <v>17</v>
      </c>
      <c r="L1759" s="122">
        <v>929</v>
      </c>
      <c r="M1759" s="123">
        <v>83.7</v>
      </c>
      <c r="N1759" s="118" t="s">
        <v>199</v>
      </c>
      <c r="O1759" s="71">
        <f t="shared" si="59"/>
        <v>41.872851639644011</v>
      </c>
      <c r="P1759" s="71">
        <f>IF(O1759&lt;&gt;"",VLOOKUP($A1759,Sheet4!$A$2:$O$1309,14,FALSE)*100,"")</f>
        <v>8.880873157725123</v>
      </c>
      <c r="Q1759" s="71">
        <f>IF(P1759&lt;&gt;"",VLOOKUP($A1759,Sheet4!$A$2:$O$1309,15,FALSE)*100,"")</f>
        <v>59.786222938276644</v>
      </c>
      <c r="R1759" s="73">
        <f t="shared" si="60"/>
        <v>2</v>
      </c>
      <c r="S1759" s="63" t="s">
        <v>4368</v>
      </c>
      <c r="T1759" s="63" t="str">
        <f>IF(ISNA(VLOOKUP(A1759,Sheet1!B$3:C$1266,2,FALSE)=TRUE),"NC",VLOOKUP(A1759,Sheet1!B$3:C$1266,2,FALSE))</f>
        <v>Rural</v>
      </c>
      <c r="U1759" s="66">
        <f>IF(ISNA(VLOOKUP($A1759,Sheet1!$B$3:$AH$1266,Sheet1!E$1+(Sheet1!$A$1-1)*10,FALSE))=TRUE,"---",IF(VLOOKUP($A1759,Sheet1!$B$3:$AH$1266,Sheet1!E$1+(Sheet1!$A$1-1)*10,FALSE)="---","---", (ROUND(VLOOKUP($A1759,Sheet1!$B$3:$AH$1266,Sheet1!E$1+(Sheet1!$A$1-1)*10,FALSE),IF(VLOOKUP($A1759,Sheet1!$B$3:$AH$1266,Sheet1!E$1+(Sheet1!$A$1-1)*10,FALSE)&gt;99999,-3,IF(VLOOKUP($A1759,Sheet1!$B$3:$AH$1266,Sheet1!E$1+(Sheet1!$A$1-1)*10,FALSE)&gt;9999,-2,IF(VLOOKUP($A1759,Sheet1!$B$3:$AH$1266,Sheet1!E$1+(Sheet1!$A$1-1)*10,FALSE)&gt;999,-1,0)))))))</f>
        <v>543</v>
      </c>
      <c r="V1759" s="66">
        <f>IF(ISNA(VLOOKUP($A1759,Sheet1!$B$3:$AH$1266,Sheet1!F$1+(Sheet1!$A$1-1)*10,FALSE))=TRUE,"---",IF(VLOOKUP($A1759,Sheet1!$B$3:$AH$1266,Sheet1!F$1+(Sheet1!$A$1-1)*10,FALSE)="---","---", (ROUND(VLOOKUP($A1759,Sheet1!$B$3:$AH$1266,Sheet1!F$1+(Sheet1!$A$1-1)*10,FALSE),IF(VLOOKUP($A1759,Sheet1!$B$3:$AH$1266,Sheet1!F$1+(Sheet1!$A$1-1)*10,FALSE)&gt;99999,-3,IF(VLOOKUP($A1759,Sheet1!$B$3:$AH$1266,Sheet1!F$1+(Sheet1!$A$1-1)*10,FALSE)&gt;9999,-2,IF(VLOOKUP($A1759,Sheet1!$B$3:$AH$1266,Sheet1!F$1+(Sheet1!$A$1-1)*10,FALSE)&gt;999,-1,0)))))))</f>
        <v>670</v>
      </c>
      <c r="W1759" s="66">
        <f>IF(ISNA(VLOOKUP($A1759,Sheet1!$B$3:$AH$1266,Sheet1!G$1+(Sheet1!$A$1-1)*10,FALSE))=TRUE,"---",IF(VLOOKUP($A1759,Sheet1!$B$3:$AH$1266,Sheet1!G$1+(Sheet1!$A$1-1)*10,FALSE)="---","---", (ROUND(VLOOKUP($A1759,Sheet1!$B$3:$AH$1266,Sheet1!G$1+(Sheet1!$A$1-1)*10,FALSE),IF(VLOOKUP($A1759,Sheet1!$B$3:$AH$1266,Sheet1!G$1+(Sheet1!$A$1-1)*10,FALSE)&gt;99999,-3,IF(VLOOKUP($A1759,Sheet1!$B$3:$AH$1266,Sheet1!G$1+(Sheet1!$A$1-1)*10,FALSE)&gt;9999,-2,IF(VLOOKUP($A1759,Sheet1!$B$3:$AH$1266,Sheet1!G$1+(Sheet1!$A$1-1)*10,FALSE)&gt;999,-1,0)))))))</f>
        <v>832</v>
      </c>
      <c r="X1759" s="66">
        <f>IF(ISNA(VLOOKUP($A1759,Sheet1!$B$3:$AH$1266,Sheet1!H$1+(Sheet1!$A$1-1)*10,FALSE))=TRUE,"---",IF(VLOOKUP($A1759,Sheet1!$B$3:$AH$1266,Sheet1!H$1+(Sheet1!$A$1-1)*10,FALSE)="---","---", (ROUND(VLOOKUP($A1759,Sheet1!$B$3:$AH$1266,Sheet1!H$1+(Sheet1!$A$1-1)*10,FALSE),IF(VLOOKUP($A1759,Sheet1!$B$3:$AH$1266,Sheet1!H$1+(Sheet1!$A$1-1)*10,FALSE)&gt;99999,-3,IF(VLOOKUP($A1759,Sheet1!$B$3:$AH$1266,Sheet1!H$1+(Sheet1!$A$1-1)*10,FALSE)&gt;9999,-2,IF(VLOOKUP($A1759,Sheet1!$B$3:$AH$1266,Sheet1!H$1+(Sheet1!$A$1-1)*10,FALSE)&gt;999,-1,0)))))))</f>
        <v>1250</v>
      </c>
      <c r="Y1759" s="66">
        <f>IF(ISNA(VLOOKUP($A1759,Sheet1!$B$3:$AH$1266,Sheet1!I$1+(Sheet1!$A$1-1)*10,FALSE))=TRUE,"---",IF(VLOOKUP($A1759,Sheet1!$B$3:$AH$1266,Sheet1!I$1+(Sheet1!$A$1-1)*10,FALSE)="---","---", (ROUND(VLOOKUP($A1759,Sheet1!$B$3:$AH$1266,Sheet1!I$1+(Sheet1!$A$1-1)*10,FALSE),IF(VLOOKUP($A1759,Sheet1!$B$3:$AH$1266,Sheet1!I$1+(Sheet1!$A$1-1)*10,FALSE)&gt;99999,-3,IF(VLOOKUP($A1759,Sheet1!$B$3:$AH$1266,Sheet1!I$1+(Sheet1!$A$1-1)*10,FALSE)&gt;9999,-2,IF(VLOOKUP($A1759,Sheet1!$B$3:$AH$1266,Sheet1!I$1+(Sheet1!$A$1-1)*10,FALSE)&gt;999,-1,0)))))))</f>
        <v>1520</v>
      </c>
      <c r="Z1759" s="66">
        <f>IF(ISNA(VLOOKUP($A1759,Sheet1!$B$3:$AH$1266,Sheet1!J$1+(Sheet1!$A$1-1)*10,FALSE))=TRUE,"---",IF(VLOOKUP($A1759,Sheet1!$B$3:$AH$1266,Sheet1!J$1+(Sheet1!$A$1-1)*10,FALSE)="---","---", (ROUND(VLOOKUP($A1759,Sheet1!$B$3:$AH$1266,Sheet1!J$1+(Sheet1!$A$1-1)*10,FALSE),IF(VLOOKUP($A1759,Sheet1!$B$3:$AH$1266,Sheet1!J$1+(Sheet1!$A$1-1)*10,FALSE)&gt;99999,-3,IF(VLOOKUP($A1759,Sheet1!$B$3:$AH$1266,Sheet1!J$1+(Sheet1!$A$1-1)*10,FALSE)&gt;9999,-2,IF(VLOOKUP($A1759,Sheet1!$B$3:$AH$1266,Sheet1!J$1+(Sheet1!$A$1-1)*10,FALSE)&gt;999,-1,0)))))))</f>
        <v>1880</v>
      </c>
      <c r="AA1759" s="66">
        <f>IF(ISNA(VLOOKUP($A1759,Sheet1!$B$3:$AH$1266,Sheet1!K$1+(Sheet1!$A$1-1)*10,FALSE))=TRUE,"---",IF(VLOOKUP($A1759,Sheet1!$B$3:$AH$1266,Sheet1!K$1+(Sheet1!$A$1-1)*10,FALSE)="---","---", (ROUND(VLOOKUP($A1759,Sheet1!$B$3:$AH$1266,Sheet1!K$1+(Sheet1!$A$1-1)*10,FALSE),IF(VLOOKUP($A1759,Sheet1!$B$3:$AH$1266,Sheet1!K$1+(Sheet1!$A$1-1)*10,FALSE)&gt;99999,-3,IF(VLOOKUP($A1759,Sheet1!$B$3:$AH$1266,Sheet1!K$1+(Sheet1!$A$1-1)*10,FALSE)&gt;9999,-2,IF(VLOOKUP($A1759,Sheet1!$B$3:$AH$1266,Sheet1!K$1+(Sheet1!$A$1-1)*10,FALSE)&gt;999,-1,0)))))))</f>
        <v>2150</v>
      </c>
      <c r="AB1759" s="66">
        <f>IF(ISNA(VLOOKUP($A1759,Sheet1!$B$3:$AH$1266,Sheet1!L$1+(Sheet1!$A$1-1)*10,FALSE))=TRUE,"---",IF(VLOOKUP($A1759,Sheet1!$B$3:$AH$1266,Sheet1!L$1+(Sheet1!$A$1-1)*10,FALSE)="---","---", (ROUND(VLOOKUP($A1759,Sheet1!$B$3:$AH$1266,Sheet1!L$1+(Sheet1!$A$1-1)*10,FALSE),IF(VLOOKUP($A1759,Sheet1!$B$3:$AH$1266,Sheet1!L$1+(Sheet1!$A$1-1)*10,FALSE)&gt;99999,-3,IF(VLOOKUP($A1759,Sheet1!$B$3:$AH$1266,Sheet1!L$1+(Sheet1!$A$1-1)*10,FALSE)&gt;9999,-2,IF(VLOOKUP($A1759,Sheet1!$B$3:$AH$1266,Sheet1!L$1+(Sheet1!$A$1-1)*10,FALSE)&gt;999,-1,0)))))))</f>
        <v>2430</v>
      </c>
      <c r="AC1759" s="66">
        <f>IF(ISNA(VLOOKUP($A1759,Sheet1!$B$3:$AH$1266,Sheet1!M$1+(Sheet1!$A$1-1)*10,FALSE))=TRUE,"---",IF(VLOOKUP($A1759,Sheet1!$B$3:$AH$1266,Sheet1!M$1+(Sheet1!$A$1-1)*10,FALSE)="---","---", (ROUND(VLOOKUP($A1759,Sheet1!$B$3:$AH$1266,Sheet1!M$1+(Sheet1!$A$1-1)*10,FALSE),IF(VLOOKUP($A1759,Sheet1!$B$3:$AH$1266,Sheet1!M$1+(Sheet1!$A$1-1)*10,FALSE)&gt;99999,-3,IF(VLOOKUP($A1759,Sheet1!$B$3:$AH$1266,Sheet1!M$1+(Sheet1!$A$1-1)*10,FALSE)&gt;9999,-2,IF(VLOOKUP($A1759,Sheet1!$B$3:$AH$1266,Sheet1!M$1+(Sheet1!$A$1-1)*10,FALSE)&gt;999,-1,0)))))))</f>
        <v>2710</v>
      </c>
      <c r="AD1759" s="66">
        <f>IF(ISNA(VLOOKUP($A1759,Sheet1!$B$3:$AH$1266,Sheet1!N$1+(Sheet1!$A$1-1)*10,FALSE))=TRUE,"---",IF(VLOOKUP($A1759,Sheet1!$B$3:$AH$1266,Sheet1!N$1+(Sheet1!$A$1-1)*10,FALSE)="---","---", (ROUND(VLOOKUP($A1759,Sheet1!$B$3:$AH$1266,Sheet1!N$1+(Sheet1!$A$1-1)*10,FALSE),IF(VLOOKUP($A1759,Sheet1!$B$3:$AH$1266,Sheet1!N$1+(Sheet1!$A$1-1)*10,FALSE)&gt;99999,-3,IF(VLOOKUP($A1759,Sheet1!$B$3:$AH$1266,Sheet1!N$1+(Sheet1!$A$1-1)*10,FALSE)&gt;9999,-2,IF(VLOOKUP($A1759,Sheet1!$B$3:$AH$1266,Sheet1!N$1+(Sheet1!$A$1-1)*10,FALSE)&gt;999,-1,0)))))))</f>
        <v>3090</v>
      </c>
    </row>
    <row r="1760" spans="1:30" ht="25.5" customHeight="1" x14ac:dyDescent="0.25">
      <c r="A1760" s="125" t="s">
        <v>2588</v>
      </c>
      <c r="B1760" s="138" t="s">
        <v>2589</v>
      </c>
      <c r="C1760" s="125">
        <v>430102</v>
      </c>
      <c r="D1760" s="125">
        <v>754010</v>
      </c>
      <c r="E1760" s="70" t="s">
        <v>3021</v>
      </c>
      <c r="F1760" s="139" t="s">
        <v>4405</v>
      </c>
      <c r="G1760" s="127" t="s">
        <v>160</v>
      </c>
      <c r="H1760" s="167">
        <v>9.1999999999999993</v>
      </c>
      <c r="I1760" s="112">
        <v>21036</v>
      </c>
      <c r="J1760" s="140" t="s">
        <v>4405</v>
      </c>
      <c r="K1760" s="127" t="s">
        <v>17</v>
      </c>
      <c r="L1760" s="115">
        <v>2740</v>
      </c>
      <c r="M1760" s="116">
        <v>298</v>
      </c>
      <c r="N1760" s="127" t="s">
        <v>199</v>
      </c>
      <c r="O1760" s="68" t="str">
        <f t="shared" si="59"/>
        <v>&lt;0.2</v>
      </c>
      <c r="P1760" s="68">
        <f>IF(O1760&lt;&gt;"",VLOOKUP($A1760,Sheet4!$A$2:$O$1309,14,FALSE)*100,"")</f>
        <v>3.2676322132066393</v>
      </c>
      <c r="Q1760" s="68">
        <f>IF(P1760&lt;&gt;"",VLOOKUP($A1760,Sheet4!$A$2:$O$1309,15,FALSE)*100,"")</f>
        <v>27.776967100777551</v>
      </c>
      <c r="R1760" s="74" t="str">
        <f t="shared" si="60"/>
        <v>&gt;500</v>
      </c>
      <c r="S1760" s="64" t="s">
        <v>4368</v>
      </c>
      <c r="T1760" s="64" t="str">
        <f>IF(ISNA(VLOOKUP(A1760,Sheet1!B$3:C$1266,2,FALSE)=TRUE),"NC",VLOOKUP(A1760,Sheet1!B$3:C$1266,2,FALSE))</f>
        <v>Rural</v>
      </c>
      <c r="U1760" s="65">
        <f>IF(ISNA(VLOOKUP($A1760,Sheet1!$B$3:$AH$1266,Sheet1!E$1+(Sheet1!$A$1-1)*10,FALSE))=TRUE,"---",IF(VLOOKUP($A1760,Sheet1!$B$3:$AH$1266,Sheet1!E$1+(Sheet1!$A$1-1)*10,FALSE)="---","---", (ROUND(VLOOKUP($A1760,Sheet1!$B$3:$AH$1266,Sheet1!E$1+(Sheet1!$A$1-1)*10,FALSE),IF(VLOOKUP($A1760,Sheet1!$B$3:$AH$1266,Sheet1!E$1+(Sheet1!$A$1-1)*10,FALSE)&gt;99999,-3,IF(VLOOKUP($A1760,Sheet1!$B$3:$AH$1266,Sheet1!E$1+(Sheet1!$A$1-1)*10,FALSE)&gt;9999,-2,IF(VLOOKUP($A1760,Sheet1!$B$3:$AH$1266,Sheet1!E$1+(Sheet1!$A$1-1)*10,FALSE)&gt;999,-1,0)))))))</f>
        <v>422</v>
      </c>
      <c r="V1760" s="65">
        <f>IF(ISNA(VLOOKUP($A1760,Sheet1!$B$3:$AH$1266,Sheet1!F$1+(Sheet1!$A$1-1)*10,FALSE))=TRUE,"---",IF(VLOOKUP($A1760,Sheet1!$B$3:$AH$1266,Sheet1!F$1+(Sheet1!$A$1-1)*10,FALSE)="---","---", (ROUND(VLOOKUP($A1760,Sheet1!$B$3:$AH$1266,Sheet1!F$1+(Sheet1!$A$1-1)*10,FALSE),IF(VLOOKUP($A1760,Sheet1!$B$3:$AH$1266,Sheet1!F$1+(Sheet1!$A$1-1)*10,FALSE)&gt;99999,-3,IF(VLOOKUP($A1760,Sheet1!$B$3:$AH$1266,Sheet1!F$1+(Sheet1!$A$1-1)*10,FALSE)&gt;9999,-2,IF(VLOOKUP($A1760,Sheet1!$B$3:$AH$1266,Sheet1!F$1+(Sheet1!$A$1-1)*10,FALSE)&gt;999,-1,0)))))))</f>
        <v>511</v>
      </c>
      <c r="W1760" s="65">
        <f>IF(ISNA(VLOOKUP($A1760,Sheet1!$B$3:$AH$1266,Sheet1!G$1+(Sheet1!$A$1-1)*10,FALSE))=TRUE,"---",IF(VLOOKUP($A1760,Sheet1!$B$3:$AH$1266,Sheet1!G$1+(Sheet1!$A$1-1)*10,FALSE)="---","---", (ROUND(VLOOKUP($A1760,Sheet1!$B$3:$AH$1266,Sheet1!G$1+(Sheet1!$A$1-1)*10,FALSE),IF(VLOOKUP($A1760,Sheet1!$B$3:$AH$1266,Sheet1!G$1+(Sheet1!$A$1-1)*10,FALSE)&gt;99999,-3,IF(VLOOKUP($A1760,Sheet1!$B$3:$AH$1266,Sheet1!G$1+(Sheet1!$A$1-1)*10,FALSE)&gt;9999,-2,IF(VLOOKUP($A1760,Sheet1!$B$3:$AH$1266,Sheet1!G$1+(Sheet1!$A$1-1)*10,FALSE)&gt;999,-1,0)))))))</f>
        <v>623</v>
      </c>
      <c r="X1760" s="65">
        <f>IF(ISNA(VLOOKUP($A1760,Sheet1!$B$3:$AH$1266,Sheet1!H$1+(Sheet1!$A$1-1)*10,FALSE))=TRUE,"---",IF(VLOOKUP($A1760,Sheet1!$B$3:$AH$1266,Sheet1!H$1+(Sheet1!$A$1-1)*10,FALSE)="---","---", (ROUND(VLOOKUP($A1760,Sheet1!$B$3:$AH$1266,Sheet1!H$1+(Sheet1!$A$1-1)*10,FALSE),IF(VLOOKUP($A1760,Sheet1!$B$3:$AH$1266,Sheet1!H$1+(Sheet1!$A$1-1)*10,FALSE)&gt;99999,-3,IF(VLOOKUP($A1760,Sheet1!$B$3:$AH$1266,Sheet1!H$1+(Sheet1!$A$1-1)*10,FALSE)&gt;9999,-2,IF(VLOOKUP($A1760,Sheet1!$B$3:$AH$1266,Sheet1!H$1+(Sheet1!$A$1-1)*10,FALSE)&gt;999,-1,0)))))))</f>
        <v>900</v>
      </c>
      <c r="Y1760" s="65">
        <f>IF(ISNA(VLOOKUP($A1760,Sheet1!$B$3:$AH$1266,Sheet1!I$1+(Sheet1!$A$1-1)*10,FALSE))=TRUE,"---",IF(VLOOKUP($A1760,Sheet1!$B$3:$AH$1266,Sheet1!I$1+(Sheet1!$A$1-1)*10,FALSE)="---","---", (ROUND(VLOOKUP($A1760,Sheet1!$B$3:$AH$1266,Sheet1!I$1+(Sheet1!$A$1-1)*10,FALSE),IF(VLOOKUP($A1760,Sheet1!$B$3:$AH$1266,Sheet1!I$1+(Sheet1!$A$1-1)*10,FALSE)&gt;99999,-3,IF(VLOOKUP($A1760,Sheet1!$B$3:$AH$1266,Sheet1!I$1+(Sheet1!$A$1-1)*10,FALSE)&gt;9999,-2,IF(VLOOKUP($A1760,Sheet1!$B$3:$AH$1266,Sheet1!I$1+(Sheet1!$A$1-1)*10,FALSE)&gt;999,-1,0)))))))</f>
        <v>1080</v>
      </c>
      <c r="Z1760" s="65">
        <f>IF(ISNA(VLOOKUP($A1760,Sheet1!$B$3:$AH$1266,Sheet1!J$1+(Sheet1!$A$1-1)*10,FALSE))=TRUE,"---",IF(VLOOKUP($A1760,Sheet1!$B$3:$AH$1266,Sheet1!J$1+(Sheet1!$A$1-1)*10,FALSE)="---","---", (ROUND(VLOOKUP($A1760,Sheet1!$B$3:$AH$1266,Sheet1!J$1+(Sheet1!$A$1-1)*10,FALSE),IF(VLOOKUP($A1760,Sheet1!$B$3:$AH$1266,Sheet1!J$1+(Sheet1!$A$1-1)*10,FALSE)&gt;99999,-3,IF(VLOOKUP($A1760,Sheet1!$B$3:$AH$1266,Sheet1!J$1+(Sheet1!$A$1-1)*10,FALSE)&gt;9999,-2,IF(VLOOKUP($A1760,Sheet1!$B$3:$AH$1266,Sheet1!J$1+(Sheet1!$A$1-1)*10,FALSE)&gt;999,-1,0)))))))</f>
        <v>1300</v>
      </c>
      <c r="AA1760" s="65">
        <f>IF(ISNA(VLOOKUP($A1760,Sheet1!$B$3:$AH$1266,Sheet1!K$1+(Sheet1!$A$1-1)*10,FALSE))=TRUE,"---",IF(VLOOKUP($A1760,Sheet1!$B$3:$AH$1266,Sheet1!K$1+(Sheet1!$A$1-1)*10,FALSE)="---","---", (ROUND(VLOOKUP($A1760,Sheet1!$B$3:$AH$1266,Sheet1!K$1+(Sheet1!$A$1-1)*10,FALSE),IF(VLOOKUP($A1760,Sheet1!$B$3:$AH$1266,Sheet1!K$1+(Sheet1!$A$1-1)*10,FALSE)&gt;99999,-3,IF(VLOOKUP($A1760,Sheet1!$B$3:$AH$1266,Sheet1!K$1+(Sheet1!$A$1-1)*10,FALSE)&gt;9999,-2,IF(VLOOKUP($A1760,Sheet1!$B$3:$AH$1266,Sheet1!K$1+(Sheet1!$A$1-1)*10,FALSE)&gt;999,-1,0)))))))</f>
        <v>1470</v>
      </c>
      <c r="AB1760" s="65">
        <f>IF(ISNA(VLOOKUP($A1760,Sheet1!$B$3:$AH$1266,Sheet1!L$1+(Sheet1!$A$1-1)*10,FALSE))=TRUE,"---",IF(VLOOKUP($A1760,Sheet1!$B$3:$AH$1266,Sheet1!L$1+(Sheet1!$A$1-1)*10,FALSE)="---","---", (ROUND(VLOOKUP($A1760,Sheet1!$B$3:$AH$1266,Sheet1!L$1+(Sheet1!$A$1-1)*10,FALSE),IF(VLOOKUP($A1760,Sheet1!$B$3:$AH$1266,Sheet1!L$1+(Sheet1!$A$1-1)*10,FALSE)&gt;99999,-3,IF(VLOOKUP($A1760,Sheet1!$B$3:$AH$1266,Sheet1!L$1+(Sheet1!$A$1-1)*10,FALSE)&gt;9999,-2,IF(VLOOKUP($A1760,Sheet1!$B$3:$AH$1266,Sheet1!L$1+(Sheet1!$A$1-1)*10,FALSE)&gt;999,-1,0)))))))</f>
        <v>1630</v>
      </c>
      <c r="AC1760" s="65">
        <f>IF(ISNA(VLOOKUP($A1760,Sheet1!$B$3:$AH$1266,Sheet1!M$1+(Sheet1!$A$1-1)*10,FALSE))=TRUE,"---",IF(VLOOKUP($A1760,Sheet1!$B$3:$AH$1266,Sheet1!M$1+(Sheet1!$A$1-1)*10,FALSE)="---","---", (ROUND(VLOOKUP($A1760,Sheet1!$B$3:$AH$1266,Sheet1!M$1+(Sheet1!$A$1-1)*10,FALSE),IF(VLOOKUP($A1760,Sheet1!$B$3:$AH$1266,Sheet1!M$1+(Sheet1!$A$1-1)*10,FALSE)&gt;99999,-3,IF(VLOOKUP($A1760,Sheet1!$B$3:$AH$1266,Sheet1!M$1+(Sheet1!$A$1-1)*10,FALSE)&gt;9999,-2,IF(VLOOKUP($A1760,Sheet1!$B$3:$AH$1266,Sheet1!M$1+(Sheet1!$A$1-1)*10,FALSE)&gt;999,-1,0)))))))</f>
        <v>1800</v>
      </c>
      <c r="AD1760" s="65">
        <f>IF(ISNA(VLOOKUP($A1760,Sheet1!$B$3:$AH$1266,Sheet1!N$1+(Sheet1!$A$1-1)*10,FALSE))=TRUE,"---",IF(VLOOKUP($A1760,Sheet1!$B$3:$AH$1266,Sheet1!N$1+(Sheet1!$A$1-1)*10,FALSE)="---","---", (ROUND(VLOOKUP($A1760,Sheet1!$B$3:$AH$1266,Sheet1!N$1+(Sheet1!$A$1-1)*10,FALSE),IF(VLOOKUP($A1760,Sheet1!$B$3:$AH$1266,Sheet1!N$1+(Sheet1!$A$1-1)*10,FALSE)&gt;99999,-3,IF(VLOOKUP($A1760,Sheet1!$B$3:$AH$1266,Sheet1!N$1+(Sheet1!$A$1-1)*10,FALSE)&gt;9999,-2,IF(VLOOKUP($A1760,Sheet1!$B$3:$AH$1266,Sheet1!N$1+(Sheet1!$A$1-1)*10,FALSE)&gt;999,-1,0)))))))</f>
        <v>2020</v>
      </c>
    </row>
    <row r="1761" spans="1:30" ht="25.5" customHeight="1" x14ac:dyDescent="0.25">
      <c r="A1761" s="133" t="s">
        <v>2590</v>
      </c>
      <c r="B1761" s="134" t="s">
        <v>2591</v>
      </c>
      <c r="C1761" s="133">
        <v>430319</v>
      </c>
      <c r="D1761" s="133">
        <v>754237</v>
      </c>
      <c r="E1761" s="67" t="s">
        <v>3021</v>
      </c>
      <c r="F1761" s="135" t="s">
        <v>4405</v>
      </c>
      <c r="G1761" s="118" t="s">
        <v>160</v>
      </c>
      <c r="H1761" s="136">
        <v>11.1</v>
      </c>
      <c r="I1761" s="119">
        <v>21036</v>
      </c>
      <c r="J1761" s="137" t="s">
        <v>4405</v>
      </c>
      <c r="K1761" s="118" t="s">
        <v>17</v>
      </c>
      <c r="L1761" s="122">
        <v>488</v>
      </c>
      <c r="M1761" s="164">
        <v>44</v>
      </c>
      <c r="N1761" s="118" t="s">
        <v>199</v>
      </c>
      <c r="O1761" s="71" t="str">
        <f t="shared" si="59"/>
        <v>&gt;50</v>
      </c>
      <c r="P1761" s="71">
        <f>IF(O1761&lt;&gt;"",VLOOKUP($A1761,Sheet4!$A$2:$O$1309,14,FALSE)*100,"")</f>
        <v>9.1689758006314079</v>
      </c>
      <c r="Q1761" s="71">
        <f>IF(P1761&lt;&gt;"",VLOOKUP($A1761,Sheet4!$A$2:$O$1309,15,FALSE)*100,"")</f>
        <v>61.014473309809922</v>
      </c>
      <c r="R1761" s="73" t="str">
        <f t="shared" si="60"/>
        <v>&lt;2</v>
      </c>
      <c r="S1761" s="63" t="s">
        <v>4368</v>
      </c>
      <c r="T1761" s="63" t="str">
        <f>IF(ISNA(VLOOKUP(A1761,Sheet1!B$3:C$1266,2,FALSE)=TRUE),"NC",VLOOKUP(A1761,Sheet1!B$3:C$1266,2,FALSE))</f>
        <v>Rural</v>
      </c>
      <c r="U1761" s="66">
        <f>IF(ISNA(VLOOKUP($A1761,Sheet1!$B$3:$AH$1266,Sheet1!E$1+(Sheet1!$A$1-1)*10,FALSE))=TRUE,"---",IF(VLOOKUP($A1761,Sheet1!$B$3:$AH$1266,Sheet1!E$1+(Sheet1!$A$1-1)*10,FALSE)="---","---", (ROUND(VLOOKUP($A1761,Sheet1!$B$3:$AH$1266,Sheet1!E$1+(Sheet1!$A$1-1)*10,FALSE),IF(VLOOKUP($A1761,Sheet1!$B$3:$AH$1266,Sheet1!E$1+(Sheet1!$A$1-1)*10,FALSE)&gt;99999,-3,IF(VLOOKUP($A1761,Sheet1!$B$3:$AH$1266,Sheet1!E$1+(Sheet1!$A$1-1)*10,FALSE)&gt;9999,-2,IF(VLOOKUP($A1761,Sheet1!$B$3:$AH$1266,Sheet1!E$1+(Sheet1!$A$1-1)*10,FALSE)&gt;999,-1,0)))))))</f>
        <v>419</v>
      </c>
      <c r="V1761" s="66">
        <f>IF(ISNA(VLOOKUP($A1761,Sheet1!$B$3:$AH$1266,Sheet1!F$1+(Sheet1!$A$1-1)*10,FALSE))=TRUE,"---",IF(VLOOKUP($A1761,Sheet1!$B$3:$AH$1266,Sheet1!F$1+(Sheet1!$A$1-1)*10,FALSE)="---","---", (ROUND(VLOOKUP($A1761,Sheet1!$B$3:$AH$1266,Sheet1!F$1+(Sheet1!$A$1-1)*10,FALSE),IF(VLOOKUP($A1761,Sheet1!$B$3:$AH$1266,Sheet1!F$1+(Sheet1!$A$1-1)*10,FALSE)&gt;99999,-3,IF(VLOOKUP($A1761,Sheet1!$B$3:$AH$1266,Sheet1!F$1+(Sheet1!$A$1-1)*10,FALSE)&gt;9999,-2,IF(VLOOKUP($A1761,Sheet1!$B$3:$AH$1266,Sheet1!F$1+(Sheet1!$A$1-1)*10,FALSE)&gt;999,-1,0)))))))</f>
        <v>516</v>
      </c>
      <c r="W1761" s="66">
        <f>IF(ISNA(VLOOKUP($A1761,Sheet1!$B$3:$AH$1266,Sheet1!G$1+(Sheet1!$A$1-1)*10,FALSE))=TRUE,"---",IF(VLOOKUP($A1761,Sheet1!$B$3:$AH$1266,Sheet1!G$1+(Sheet1!$A$1-1)*10,FALSE)="---","---", (ROUND(VLOOKUP($A1761,Sheet1!$B$3:$AH$1266,Sheet1!G$1+(Sheet1!$A$1-1)*10,FALSE),IF(VLOOKUP($A1761,Sheet1!$B$3:$AH$1266,Sheet1!G$1+(Sheet1!$A$1-1)*10,FALSE)&gt;99999,-3,IF(VLOOKUP($A1761,Sheet1!$B$3:$AH$1266,Sheet1!G$1+(Sheet1!$A$1-1)*10,FALSE)&gt;9999,-2,IF(VLOOKUP($A1761,Sheet1!$B$3:$AH$1266,Sheet1!G$1+(Sheet1!$A$1-1)*10,FALSE)&gt;999,-1,0)))))))</f>
        <v>641</v>
      </c>
      <c r="X1761" s="66">
        <f>IF(ISNA(VLOOKUP($A1761,Sheet1!$B$3:$AH$1266,Sheet1!H$1+(Sheet1!$A$1-1)*10,FALSE))=TRUE,"---",IF(VLOOKUP($A1761,Sheet1!$B$3:$AH$1266,Sheet1!H$1+(Sheet1!$A$1-1)*10,FALSE)="---","---", (ROUND(VLOOKUP($A1761,Sheet1!$B$3:$AH$1266,Sheet1!H$1+(Sheet1!$A$1-1)*10,FALSE),IF(VLOOKUP($A1761,Sheet1!$B$3:$AH$1266,Sheet1!H$1+(Sheet1!$A$1-1)*10,FALSE)&gt;99999,-3,IF(VLOOKUP($A1761,Sheet1!$B$3:$AH$1266,Sheet1!H$1+(Sheet1!$A$1-1)*10,FALSE)&gt;9999,-2,IF(VLOOKUP($A1761,Sheet1!$B$3:$AH$1266,Sheet1!H$1+(Sheet1!$A$1-1)*10,FALSE)&gt;999,-1,0)))))))</f>
        <v>968</v>
      </c>
      <c r="Y1761" s="66">
        <f>IF(ISNA(VLOOKUP($A1761,Sheet1!$B$3:$AH$1266,Sheet1!I$1+(Sheet1!$A$1-1)*10,FALSE))=TRUE,"---",IF(VLOOKUP($A1761,Sheet1!$B$3:$AH$1266,Sheet1!I$1+(Sheet1!$A$1-1)*10,FALSE)="---","---", (ROUND(VLOOKUP($A1761,Sheet1!$B$3:$AH$1266,Sheet1!I$1+(Sheet1!$A$1-1)*10,FALSE),IF(VLOOKUP($A1761,Sheet1!$B$3:$AH$1266,Sheet1!I$1+(Sheet1!$A$1-1)*10,FALSE)&gt;99999,-3,IF(VLOOKUP($A1761,Sheet1!$B$3:$AH$1266,Sheet1!I$1+(Sheet1!$A$1-1)*10,FALSE)&gt;9999,-2,IF(VLOOKUP($A1761,Sheet1!$B$3:$AH$1266,Sheet1!I$1+(Sheet1!$A$1-1)*10,FALSE)&gt;999,-1,0)))))))</f>
        <v>1190</v>
      </c>
      <c r="Z1761" s="66">
        <f>IF(ISNA(VLOOKUP($A1761,Sheet1!$B$3:$AH$1266,Sheet1!J$1+(Sheet1!$A$1-1)*10,FALSE))=TRUE,"---",IF(VLOOKUP($A1761,Sheet1!$B$3:$AH$1266,Sheet1!J$1+(Sheet1!$A$1-1)*10,FALSE)="---","---", (ROUND(VLOOKUP($A1761,Sheet1!$B$3:$AH$1266,Sheet1!J$1+(Sheet1!$A$1-1)*10,FALSE),IF(VLOOKUP($A1761,Sheet1!$B$3:$AH$1266,Sheet1!J$1+(Sheet1!$A$1-1)*10,FALSE)&gt;99999,-3,IF(VLOOKUP($A1761,Sheet1!$B$3:$AH$1266,Sheet1!J$1+(Sheet1!$A$1-1)*10,FALSE)&gt;9999,-2,IF(VLOOKUP($A1761,Sheet1!$B$3:$AH$1266,Sheet1!J$1+(Sheet1!$A$1-1)*10,FALSE)&gt;999,-1,0)))))))</f>
        <v>1490</v>
      </c>
      <c r="AA1761" s="66">
        <f>IF(ISNA(VLOOKUP($A1761,Sheet1!$B$3:$AH$1266,Sheet1!K$1+(Sheet1!$A$1-1)*10,FALSE))=TRUE,"---",IF(VLOOKUP($A1761,Sheet1!$B$3:$AH$1266,Sheet1!K$1+(Sheet1!$A$1-1)*10,FALSE)="---","---", (ROUND(VLOOKUP($A1761,Sheet1!$B$3:$AH$1266,Sheet1!K$1+(Sheet1!$A$1-1)*10,FALSE),IF(VLOOKUP($A1761,Sheet1!$B$3:$AH$1266,Sheet1!K$1+(Sheet1!$A$1-1)*10,FALSE)&gt;99999,-3,IF(VLOOKUP($A1761,Sheet1!$B$3:$AH$1266,Sheet1!K$1+(Sheet1!$A$1-1)*10,FALSE)&gt;9999,-2,IF(VLOOKUP($A1761,Sheet1!$B$3:$AH$1266,Sheet1!K$1+(Sheet1!$A$1-1)*10,FALSE)&gt;999,-1,0)))))))</f>
        <v>1710</v>
      </c>
      <c r="AB1761" s="66">
        <f>IF(ISNA(VLOOKUP($A1761,Sheet1!$B$3:$AH$1266,Sheet1!L$1+(Sheet1!$A$1-1)*10,FALSE))=TRUE,"---",IF(VLOOKUP($A1761,Sheet1!$B$3:$AH$1266,Sheet1!L$1+(Sheet1!$A$1-1)*10,FALSE)="---","---", (ROUND(VLOOKUP($A1761,Sheet1!$B$3:$AH$1266,Sheet1!L$1+(Sheet1!$A$1-1)*10,FALSE),IF(VLOOKUP($A1761,Sheet1!$B$3:$AH$1266,Sheet1!L$1+(Sheet1!$A$1-1)*10,FALSE)&gt;99999,-3,IF(VLOOKUP($A1761,Sheet1!$B$3:$AH$1266,Sheet1!L$1+(Sheet1!$A$1-1)*10,FALSE)&gt;9999,-2,IF(VLOOKUP($A1761,Sheet1!$B$3:$AH$1266,Sheet1!L$1+(Sheet1!$A$1-1)*10,FALSE)&gt;999,-1,0)))))))</f>
        <v>1940</v>
      </c>
      <c r="AC1761" s="66">
        <f>IF(ISNA(VLOOKUP($A1761,Sheet1!$B$3:$AH$1266,Sheet1!M$1+(Sheet1!$A$1-1)*10,FALSE))=TRUE,"---",IF(VLOOKUP($A1761,Sheet1!$B$3:$AH$1266,Sheet1!M$1+(Sheet1!$A$1-1)*10,FALSE)="---","---", (ROUND(VLOOKUP($A1761,Sheet1!$B$3:$AH$1266,Sheet1!M$1+(Sheet1!$A$1-1)*10,FALSE),IF(VLOOKUP($A1761,Sheet1!$B$3:$AH$1266,Sheet1!M$1+(Sheet1!$A$1-1)*10,FALSE)&gt;99999,-3,IF(VLOOKUP($A1761,Sheet1!$B$3:$AH$1266,Sheet1!M$1+(Sheet1!$A$1-1)*10,FALSE)&gt;9999,-2,IF(VLOOKUP($A1761,Sheet1!$B$3:$AH$1266,Sheet1!M$1+(Sheet1!$A$1-1)*10,FALSE)&gt;999,-1,0)))))))</f>
        <v>2180</v>
      </c>
      <c r="AD1761" s="66">
        <f>IF(ISNA(VLOOKUP($A1761,Sheet1!$B$3:$AH$1266,Sheet1!N$1+(Sheet1!$A$1-1)*10,FALSE))=TRUE,"---",IF(VLOOKUP($A1761,Sheet1!$B$3:$AH$1266,Sheet1!N$1+(Sheet1!$A$1-1)*10,FALSE)="---","---", (ROUND(VLOOKUP($A1761,Sheet1!$B$3:$AH$1266,Sheet1!N$1+(Sheet1!$A$1-1)*10,FALSE),IF(VLOOKUP($A1761,Sheet1!$B$3:$AH$1266,Sheet1!N$1+(Sheet1!$A$1-1)*10,FALSE)&gt;99999,-3,IF(VLOOKUP($A1761,Sheet1!$B$3:$AH$1266,Sheet1!N$1+(Sheet1!$A$1-1)*10,FALSE)&gt;9999,-2,IF(VLOOKUP($A1761,Sheet1!$B$3:$AH$1266,Sheet1!N$1+(Sheet1!$A$1-1)*10,FALSE)&gt;999,-1,0)))))))</f>
        <v>2500</v>
      </c>
    </row>
    <row r="1762" spans="1:30" ht="25.5" customHeight="1" x14ac:dyDescent="0.25">
      <c r="A1762" s="303" t="s">
        <v>2592</v>
      </c>
      <c r="B1762" s="330" t="s">
        <v>2593</v>
      </c>
      <c r="C1762" s="303">
        <v>430123</v>
      </c>
      <c r="D1762" s="303">
        <v>755131</v>
      </c>
      <c r="E1762" s="307" t="s">
        <v>3021</v>
      </c>
      <c r="F1762" s="52" t="s">
        <v>4808</v>
      </c>
      <c r="G1762" s="127" t="s">
        <v>31</v>
      </c>
      <c r="H1762" s="347">
        <v>66.3</v>
      </c>
      <c r="I1762" s="112">
        <v>26472</v>
      </c>
      <c r="J1762" s="113">
        <v>9.1300000000000008</v>
      </c>
      <c r="K1762" s="114" t="s">
        <v>4405</v>
      </c>
      <c r="L1762" s="115">
        <v>5200</v>
      </c>
      <c r="M1762" s="116">
        <v>78.400000000000006</v>
      </c>
      <c r="N1762" s="127" t="s">
        <v>2594</v>
      </c>
      <c r="O1762" s="68">
        <f t="shared" si="59"/>
        <v>1.0182718021824839</v>
      </c>
      <c r="P1762" s="68">
        <f>IF(O1762&lt;&gt;"",VLOOKUP($A1762,Sheet4!$A$2:$O$1309,14,FALSE)*100,"")</f>
        <v>0.90944746503727192</v>
      </c>
      <c r="Q1762" s="68">
        <f>IF(P1762&lt;&gt;"",VLOOKUP($A1762,Sheet4!$A$2:$O$1309,15,FALSE)*100,"")</f>
        <v>8.5600829201988642</v>
      </c>
      <c r="R1762" s="74">
        <f t="shared" si="60"/>
        <v>100</v>
      </c>
      <c r="S1762" s="356" t="s">
        <v>4368</v>
      </c>
      <c r="T1762" s="356" t="str">
        <f>IF(ISNA(VLOOKUP(A1762,Sheet1!B$3:C$1266,2,FALSE)=TRUE),"NC",VLOOKUP(A1762,Sheet1!B$3:C$1266,2,FALSE))</f>
        <v>Regulated</v>
      </c>
      <c r="U1762" s="392">
        <f>IF(ISNA(VLOOKUP($A1762,Sheet1!$B$3:$AH$1266,Sheet1!E$1+(Sheet1!$A$1-1)*10,FALSE))=TRUE,"---",IF(VLOOKUP($A1762,Sheet1!$B$3:$AH$1266,Sheet1!E$1+(Sheet1!$A$1-1)*10,FALSE)="---","---", (ROUND(VLOOKUP($A1762,Sheet1!$B$3:$AH$1266,Sheet1!E$1+(Sheet1!$A$1-1)*10,FALSE),IF(VLOOKUP($A1762,Sheet1!$B$3:$AH$1266,Sheet1!E$1+(Sheet1!$A$1-1)*10,FALSE)&gt;99999,-3,IF(VLOOKUP($A1762,Sheet1!$B$3:$AH$1266,Sheet1!E$1+(Sheet1!$A$1-1)*10,FALSE)&gt;9999,-2,IF(VLOOKUP($A1762,Sheet1!$B$3:$AH$1266,Sheet1!E$1+(Sheet1!$A$1-1)*10,FALSE)&gt;999,-1,0)))))))</f>
        <v>1100</v>
      </c>
      <c r="V1762" s="392">
        <f>IF(ISNA(VLOOKUP($A1762,Sheet1!$B$3:$AH$1266,Sheet1!F$1+(Sheet1!$A$1-1)*10,FALSE))=TRUE,"---",IF(VLOOKUP($A1762,Sheet1!$B$3:$AH$1266,Sheet1!F$1+(Sheet1!$A$1-1)*10,FALSE)="---","---", (ROUND(VLOOKUP($A1762,Sheet1!$B$3:$AH$1266,Sheet1!F$1+(Sheet1!$A$1-1)*10,FALSE),IF(VLOOKUP($A1762,Sheet1!$B$3:$AH$1266,Sheet1!F$1+(Sheet1!$A$1-1)*10,FALSE)&gt;99999,-3,IF(VLOOKUP($A1762,Sheet1!$B$3:$AH$1266,Sheet1!F$1+(Sheet1!$A$1-1)*10,FALSE)&gt;9999,-2,IF(VLOOKUP($A1762,Sheet1!$B$3:$AH$1266,Sheet1!F$1+(Sheet1!$A$1-1)*10,FALSE)&gt;999,-1,0)))))))</f>
        <v>1410</v>
      </c>
      <c r="W1762" s="392">
        <f>IF(ISNA(VLOOKUP($A1762,Sheet1!$B$3:$AH$1266,Sheet1!G$1+(Sheet1!$A$1-1)*10,FALSE))=TRUE,"---",IF(VLOOKUP($A1762,Sheet1!$B$3:$AH$1266,Sheet1!G$1+(Sheet1!$A$1-1)*10,FALSE)="---","---", (ROUND(VLOOKUP($A1762,Sheet1!$B$3:$AH$1266,Sheet1!G$1+(Sheet1!$A$1-1)*10,FALSE),IF(VLOOKUP($A1762,Sheet1!$B$3:$AH$1266,Sheet1!G$1+(Sheet1!$A$1-1)*10,FALSE)&gt;99999,-3,IF(VLOOKUP($A1762,Sheet1!$B$3:$AH$1266,Sheet1!G$1+(Sheet1!$A$1-1)*10,FALSE)&gt;9999,-2,IF(VLOOKUP($A1762,Sheet1!$B$3:$AH$1266,Sheet1!G$1+(Sheet1!$A$1-1)*10,FALSE)&gt;999,-1,0)))))))</f>
        <v>1790</v>
      </c>
      <c r="X1762" s="392">
        <f>IF(ISNA(VLOOKUP($A1762,Sheet1!$B$3:$AH$1266,Sheet1!H$1+(Sheet1!$A$1-1)*10,FALSE))=TRUE,"---",IF(VLOOKUP($A1762,Sheet1!$B$3:$AH$1266,Sheet1!H$1+(Sheet1!$A$1-1)*10,FALSE)="---","---", (ROUND(VLOOKUP($A1762,Sheet1!$B$3:$AH$1266,Sheet1!H$1+(Sheet1!$A$1-1)*10,FALSE),IF(VLOOKUP($A1762,Sheet1!$B$3:$AH$1266,Sheet1!H$1+(Sheet1!$A$1-1)*10,FALSE)&gt;99999,-3,IF(VLOOKUP($A1762,Sheet1!$B$3:$AH$1266,Sheet1!H$1+(Sheet1!$A$1-1)*10,FALSE)&gt;9999,-2,IF(VLOOKUP($A1762,Sheet1!$B$3:$AH$1266,Sheet1!H$1+(Sheet1!$A$1-1)*10,FALSE)&gt;999,-1,0)))))))</f>
        <v>2760</v>
      </c>
      <c r="Y1762" s="392">
        <f>IF(ISNA(VLOOKUP($A1762,Sheet1!$B$3:$AH$1266,Sheet1!I$1+(Sheet1!$A$1-1)*10,FALSE))=TRUE,"---",IF(VLOOKUP($A1762,Sheet1!$B$3:$AH$1266,Sheet1!I$1+(Sheet1!$A$1-1)*10,FALSE)="---","---", (ROUND(VLOOKUP($A1762,Sheet1!$B$3:$AH$1266,Sheet1!I$1+(Sheet1!$A$1-1)*10,FALSE),IF(VLOOKUP($A1762,Sheet1!$B$3:$AH$1266,Sheet1!I$1+(Sheet1!$A$1-1)*10,FALSE)&gt;99999,-3,IF(VLOOKUP($A1762,Sheet1!$B$3:$AH$1266,Sheet1!I$1+(Sheet1!$A$1-1)*10,FALSE)&gt;9999,-2,IF(VLOOKUP($A1762,Sheet1!$B$3:$AH$1266,Sheet1!I$1+(Sheet1!$A$1-1)*10,FALSE)&gt;999,-1,0)))))))</f>
        <v>3390</v>
      </c>
      <c r="Z1762" s="392">
        <f>IF(ISNA(VLOOKUP($A1762,Sheet1!$B$3:$AH$1266,Sheet1!J$1+(Sheet1!$A$1-1)*10,FALSE))=TRUE,"---",IF(VLOOKUP($A1762,Sheet1!$B$3:$AH$1266,Sheet1!J$1+(Sheet1!$A$1-1)*10,FALSE)="---","---", (ROUND(VLOOKUP($A1762,Sheet1!$B$3:$AH$1266,Sheet1!J$1+(Sheet1!$A$1-1)*10,FALSE),IF(VLOOKUP($A1762,Sheet1!$B$3:$AH$1266,Sheet1!J$1+(Sheet1!$A$1-1)*10,FALSE)&gt;99999,-3,IF(VLOOKUP($A1762,Sheet1!$B$3:$AH$1266,Sheet1!J$1+(Sheet1!$A$1-1)*10,FALSE)&gt;9999,-2,IF(VLOOKUP($A1762,Sheet1!$B$3:$AH$1266,Sheet1!J$1+(Sheet1!$A$1-1)*10,FALSE)&gt;999,-1,0)))))))</f>
        <v>4150</v>
      </c>
      <c r="AA1762" s="392">
        <f>IF(ISNA(VLOOKUP($A1762,Sheet1!$B$3:$AH$1266,Sheet1!K$1+(Sheet1!$A$1-1)*10,FALSE))=TRUE,"---",IF(VLOOKUP($A1762,Sheet1!$B$3:$AH$1266,Sheet1!K$1+(Sheet1!$A$1-1)*10,FALSE)="---","---", (ROUND(VLOOKUP($A1762,Sheet1!$B$3:$AH$1266,Sheet1!K$1+(Sheet1!$A$1-1)*10,FALSE),IF(VLOOKUP($A1762,Sheet1!$B$3:$AH$1266,Sheet1!K$1+(Sheet1!$A$1-1)*10,FALSE)&gt;99999,-3,IF(VLOOKUP($A1762,Sheet1!$B$3:$AH$1266,Sheet1!K$1+(Sheet1!$A$1-1)*10,FALSE)&gt;9999,-2,IF(VLOOKUP($A1762,Sheet1!$B$3:$AH$1266,Sheet1!K$1+(Sheet1!$A$1-1)*10,FALSE)&gt;999,-1,0)))))))</f>
        <v>4690</v>
      </c>
      <c r="AB1762" s="392">
        <f>IF(ISNA(VLOOKUP($A1762,Sheet1!$B$3:$AH$1266,Sheet1!L$1+(Sheet1!$A$1-1)*10,FALSE))=TRUE,"---",IF(VLOOKUP($A1762,Sheet1!$B$3:$AH$1266,Sheet1!L$1+(Sheet1!$A$1-1)*10,FALSE)="---","---", (ROUND(VLOOKUP($A1762,Sheet1!$B$3:$AH$1266,Sheet1!L$1+(Sheet1!$A$1-1)*10,FALSE),IF(VLOOKUP($A1762,Sheet1!$B$3:$AH$1266,Sheet1!L$1+(Sheet1!$A$1-1)*10,FALSE)&gt;99999,-3,IF(VLOOKUP($A1762,Sheet1!$B$3:$AH$1266,Sheet1!L$1+(Sheet1!$A$1-1)*10,FALSE)&gt;9999,-2,IF(VLOOKUP($A1762,Sheet1!$B$3:$AH$1266,Sheet1!L$1+(Sheet1!$A$1-1)*10,FALSE)&gt;999,-1,0)))))))</f>
        <v>5210</v>
      </c>
      <c r="AC1762" s="392">
        <f>IF(ISNA(VLOOKUP($A1762,Sheet1!$B$3:$AH$1266,Sheet1!M$1+(Sheet1!$A$1-1)*10,FALSE))=TRUE,"---",IF(VLOOKUP($A1762,Sheet1!$B$3:$AH$1266,Sheet1!M$1+(Sheet1!$A$1-1)*10,FALSE)="---","---", (ROUND(VLOOKUP($A1762,Sheet1!$B$3:$AH$1266,Sheet1!M$1+(Sheet1!$A$1-1)*10,FALSE),IF(VLOOKUP($A1762,Sheet1!$B$3:$AH$1266,Sheet1!M$1+(Sheet1!$A$1-1)*10,FALSE)&gt;99999,-3,IF(VLOOKUP($A1762,Sheet1!$B$3:$AH$1266,Sheet1!M$1+(Sheet1!$A$1-1)*10,FALSE)&gt;9999,-2,IF(VLOOKUP($A1762,Sheet1!$B$3:$AH$1266,Sheet1!M$1+(Sheet1!$A$1-1)*10,FALSE)&gt;999,-1,0)))))))</f>
        <v>5710</v>
      </c>
      <c r="AD1762" s="392">
        <f>IF(ISNA(VLOOKUP($A1762,Sheet1!$B$3:$AH$1266,Sheet1!N$1+(Sheet1!$A$1-1)*10,FALSE))=TRUE,"---",IF(VLOOKUP($A1762,Sheet1!$B$3:$AH$1266,Sheet1!N$1+(Sheet1!$A$1-1)*10,FALSE)="---","---", (ROUND(VLOOKUP($A1762,Sheet1!$B$3:$AH$1266,Sheet1!N$1+(Sheet1!$A$1-1)*10,FALSE),IF(VLOOKUP($A1762,Sheet1!$B$3:$AH$1266,Sheet1!N$1+(Sheet1!$A$1-1)*10,FALSE)&gt;99999,-3,IF(VLOOKUP($A1762,Sheet1!$B$3:$AH$1266,Sheet1!N$1+(Sheet1!$A$1-1)*10,FALSE)&gt;9999,-2,IF(VLOOKUP($A1762,Sheet1!$B$3:$AH$1266,Sheet1!N$1+(Sheet1!$A$1-1)*10,FALSE)&gt;999,-1,0)))))))</f>
        <v>6340</v>
      </c>
    </row>
    <row r="1763" spans="1:30" ht="25.5" customHeight="1" x14ac:dyDescent="0.25">
      <c r="A1763" s="303"/>
      <c r="B1763" s="331"/>
      <c r="C1763" s="303"/>
      <c r="D1763" s="303"/>
      <c r="E1763" s="307" t="e">
        <v>#N/A</v>
      </c>
      <c r="F1763" s="52">
        <v>1978</v>
      </c>
      <c r="G1763" s="127" t="s">
        <v>286</v>
      </c>
      <c r="H1763" s="347"/>
      <c r="I1763" s="112">
        <v>28415</v>
      </c>
      <c r="J1763" s="113">
        <v>7.41</v>
      </c>
      <c r="K1763" s="114" t="s">
        <v>4405</v>
      </c>
      <c r="L1763" s="115">
        <v>3300</v>
      </c>
      <c r="M1763" s="116">
        <v>49.8</v>
      </c>
      <c r="N1763" s="114" t="s">
        <v>4405</v>
      </c>
      <c r="O1763" s="68" t="s">
        <v>4405</v>
      </c>
      <c r="P1763" s="68" t="s">
        <v>4405</v>
      </c>
      <c r="Q1763" s="68" t="s">
        <v>4405</v>
      </c>
      <c r="R1763" s="74" t="s">
        <v>4405</v>
      </c>
      <c r="S1763" s="356" t="e">
        <v>#N/A</v>
      </c>
      <c r="T1763" s="356" t="str">
        <f>IF(ISNA(VLOOKUP(A1763,Sheet1!B$3:C$1266,2,FALSE)=TRUE),"ND",VLOOKUP(A1763,Sheet1!B$3:C$1266,2,FALSE))</f>
        <v>ND</v>
      </c>
      <c r="U1763" s="392" t="str">
        <f>IF(ISNA(VLOOKUP($A1763,Sheet1!$B$3:$AH$1266,Sheet1!E$1+(Sheet1!$A$1-1)*10,FALSE))=TRUE,"---",IF(VLOOKUP($A1763,Sheet1!$B$3:$AH$1266,Sheet1!E$1+(Sheet1!$A$1-1)*10,FALSE)="---","---", (ROUND(VLOOKUP($A1763,Sheet1!$B$3:$AH$1266,Sheet1!E$1+(Sheet1!$A$1-1)*10,FALSE),IF(VLOOKUP($A1763,Sheet1!$B$3:$AH$1266,Sheet1!E$1+(Sheet1!$A$1-1)*10,FALSE)&gt;99999,-3,IF(VLOOKUP($A1763,Sheet1!$B$3:$AH$1266,Sheet1!E$1+(Sheet1!$A$1-1)*10,FALSE)&gt;9999,-2,IF(VLOOKUP($A1763,Sheet1!$B$3:$AH$1266,Sheet1!E$1+(Sheet1!$A$1-1)*10,FALSE)&gt;999,-1,0)))))))</f>
        <v>---</v>
      </c>
      <c r="V1763" s="392" t="str">
        <f>IF(ISNA(VLOOKUP($A1763,Sheet1!$B$3:$AH$1266,Sheet1!F$1+(Sheet1!$A$1-1)*10,FALSE))=TRUE,"---",IF(VLOOKUP($A1763,Sheet1!$B$3:$AH$1266,Sheet1!F$1+(Sheet1!$A$1-1)*10,FALSE)="---","---", (ROUND(VLOOKUP($A1763,Sheet1!$B$3:$AH$1266,Sheet1!F$1+(Sheet1!$A$1-1)*10,FALSE),IF(VLOOKUP($A1763,Sheet1!$B$3:$AH$1266,Sheet1!F$1+(Sheet1!$A$1-1)*10,FALSE)&gt;99999,-3,IF(VLOOKUP($A1763,Sheet1!$B$3:$AH$1266,Sheet1!F$1+(Sheet1!$A$1-1)*10,FALSE)&gt;9999,-2,IF(VLOOKUP($A1763,Sheet1!$B$3:$AH$1266,Sheet1!F$1+(Sheet1!$A$1-1)*10,FALSE)&gt;999,-1,0)))))))</f>
        <v>---</v>
      </c>
      <c r="W1763" s="392" t="str">
        <f>IF(ISNA(VLOOKUP($A1763,Sheet1!$B$3:$AH$1266,Sheet1!G$1+(Sheet1!$A$1-1)*10,FALSE))=TRUE,"---",IF(VLOOKUP($A1763,Sheet1!$B$3:$AH$1266,Sheet1!G$1+(Sheet1!$A$1-1)*10,FALSE)="---","---", (ROUND(VLOOKUP($A1763,Sheet1!$B$3:$AH$1266,Sheet1!G$1+(Sheet1!$A$1-1)*10,FALSE),IF(VLOOKUP($A1763,Sheet1!$B$3:$AH$1266,Sheet1!G$1+(Sheet1!$A$1-1)*10,FALSE)&gt;99999,-3,IF(VLOOKUP($A1763,Sheet1!$B$3:$AH$1266,Sheet1!G$1+(Sheet1!$A$1-1)*10,FALSE)&gt;9999,-2,IF(VLOOKUP($A1763,Sheet1!$B$3:$AH$1266,Sheet1!G$1+(Sheet1!$A$1-1)*10,FALSE)&gt;999,-1,0)))))))</f>
        <v>---</v>
      </c>
      <c r="X1763" s="392" t="str">
        <f>IF(ISNA(VLOOKUP($A1763,Sheet1!$B$3:$AH$1266,Sheet1!H$1+(Sheet1!$A$1-1)*10,FALSE))=TRUE,"---",IF(VLOOKUP($A1763,Sheet1!$B$3:$AH$1266,Sheet1!H$1+(Sheet1!$A$1-1)*10,FALSE)="---","---", (ROUND(VLOOKUP($A1763,Sheet1!$B$3:$AH$1266,Sheet1!H$1+(Sheet1!$A$1-1)*10,FALSE),IF(VLOOKUP($A1763,Sheet1!$B$3:$AH$1266,Sheet1!H$1+(Sheet1!$A$1-1)*10,FALSE)&gt;99999,-3,IF(VLOOKUP($A1763,Sheet1!$B$3:$AH$1266,Sheet1!H$1+(Sheet1!$A$1-1)*10,FALSE)&gt;9999,-2,IF(VLOOKUP($A1763,Sheet1!$B$3:$AH$1266,Sheet1!H$1+(Sheet1!$A$1-1)*10,FALSE)&gt;999,-1,0)))))))</f>
        <v>---</v>
      </c>
      <c r="Y1763" s="392" t="str">
        <f>IF(ISNA(VLOOKUP($A1763,Sheet1!$B$3:$AH$1266,Sheet1!I$1+(Sheet1!$A$1-1)*10,FALSE))=TRUE,"---",IF(VLOOKUP($A1763,Sheet1!$B$3:$AH$1266,Sheet1!I$1+(Sheet1!$A$1-1)*10,FALSE)="---","---", (ROUND(VLOOKUP($A1763,Sheet1!$B$3:$AH$1266,Sheet1!I$1+(Sheet1!$A$1-1)*10,FALSE),IF(VLOOKUP($A1763,Sheet1!$B$3:$AH$1266,Sheet1!I$1+(Sheet1!$A$1-1)*10,FALSE)&gt;99999,-3,IF(VLOOKUP($A1763,Sheet1!$B$3:$AH$1266,Sheet1!I$1+(Sheet1!$A$1-1)*10,FALSE)&gt;9999,-2,IF(VLOOKUP($A1763,Sheet1!$B$3:$AH$1266,Sheet1!I$1+(Sheet1!$A$1-1)*10,FALSE)&gt;999,-1,0)))))))</f>
        <v>---</v>
      </c>
      <c r="Z1763" s="392" t="str">
        <f>IF(ISNA(VLOOKUP($A1763,Sheet1!$B$3:$AH$1266,Sheet1!J$1+(Sheet1!$A$1-1)*10,FALSE))=TRUE,"---",IF(VLOOKUP($A1763,Sheet1!$B$3:$AH$1266,Sheet1!J$1+(Sheet1!$A$1-1)*10,FALSE)="---","---", (ROUND(VLOOKUP($A1763,Sheet1!$B$3:$AH$1266,Sheet1!J$1+(Sheet1!$A$1-1)*10,FALSE),IF(VLOOKUP($A1763,Sheet1!$B$3:$AH$1266,Sheet1!J$1+(Sheet1!$A$1-1)*10,FALSE)&gt;99999,-3,IF(VLOOKUP($A1763,Sheet1!$B$3:$AH$1266,Sheet1!J$1+(Sheet1!$A$1-1)*10,FALSE)&gt;9999,-2,IF(VLOOKUP($A1763,Sheet1!$B$3:$AH$1266,Sheet1!J$1+(Sheet1!$A$1-1)*10,FALSE)&gt;999,-1,0)))))))</f>
        <v>---</v>
      </c>
      <c r="AA1763" s="392" t="str">
        <f>IF(ISNA(VLOOKUP($A1763,Sheet1!$B$3:$AH$1266,Sheet1!K$1+(Sheet1!$A$1-1)*10,FALSE))=TRUE,"---",IF(VLOOKUP($A1763,Sheet1!$B$3:$AH$1266,Sheet1!K$1+(Sheet1!$A$1-1)*10,FALSE)="---","---", (ROUND(VLOOKUP($A1763,Sheet1!$B$3:$AH$1266,Sheet1!K$1+(Sheet1!$A$1-1)*10,FALSE),IF(VLOOKUP($A1763,Sheet1!$B$3:$AH$1266,Sheet1!K$1+(Sheet1!$A$1-1)*10,FALSE)&gt;99999,-3,IF(VLOOKUP($A1763,Sheet1!$B$3:$AH$1266,Sheet1!K$1+(Sheet1!$A$1-1)*10,FALSE)&gt;9999,-2,IF(VLOOKUP($A1763,Sheet1!$B$3:$AH$1266,Sheet1!K$1+(Sheet1!$A$1-1)*10,FALSE)&gt;999,-1,0)))))))</f>
        <v>---</v>
      </c>
      <c r="AB1763" s="392" t="str">
        <f>IF(ISNA(VLOOKUP($A1763,Sheet1!$B$3:$AH$1266,Sheet1!L$1+(Sheet1!$A$1-1)*10,FALSE))=TRUE,"---",IF(VLOOKUP($A1763,Sheet1!$B$3:$AH$1266,Sheet1!L$1+(Sheet1!$A$1-1)*10,FALSE)="---","---", (ROUND(VLOOKUP($A1763,Sheet1!$B$3:$AH$1266,Sheet1!L$1+(Sheet1!$A$1-1)*10,FALSE),IF(VLOOKUP($A1763,Sheet1!$B$3:$AH$1266,Sheet1!L$1+(Sheet1!$A$1-1)*10,FALSE)&gt;99999,-3,IF(VLOOKUP($A1763,Sheet1!$B$3:$AH$1266,Sheet1!L$1+(Sheet1!$A$1-1)*10,FALSE)&gt;9999,-2,IF(VLOOKUP($A1763,Sheet1!$B$3:$AH$1266,Sheet1!L$1+(Sheet1!$A$1-1)*10,FALSE)&gt;999,-1,0)))))))</f>
        <v>---</v>
      </c>
      <c r="AC1763" s="392" t="str">
        <f>IF(ISNA(VLOOKUP($A1763,Sheet1!$B$3:$AH$1266,Sheet1!M$1+(Sheet1!$A$1-1)*10,FALSE))=TRUE,"---",IF(VLOOKUP($A1763,Sheet1!$B$3:$AH$1266,Sheet1!M$1+(Sheet1!$A$1-1)*10,FALSE)="---","---", (ROUND(VLOOKUP($A1763,Sheet1!$B$3:$AH$1266,Sheet1!M$1+(Sheet1!$A$1-1)*10,FALSE),IF(VLOOKUP($A1763,Sheet1!$B$3:$AH$1266,Sheet1!M$1+(Sheet1!$A$1-1)*10,FALSE)&gt;99999,-3,IF(VLOOKUP($A1763,Sheet1!$B$3:$AH$1266,Sheet1!M$1+(Sheet1!$A$1-1)*10,FALSE)&gt;9999,-2,IF(VLOOKUP($A1763,Sheet1!$B$3:$AH$1266,Sheet1!M$1+(Sheet1!$A$1-1)*10,FALSE)&gt;999,-1,0)))))))</f>
        <v>---</v>
      </c>
      <c r="AD1763" s="392" t="str">
        <f>IF(ISNA(VLOOKUP($A1763,Sheet1!$B$3:$AH$1266,Sheet1!N$1+(Sheet1!$A$1-1)*10,FALSE))=TRUE,"---",IF(VLOOKUP($A1763,Sheet1!$B$3:$AH$1266,Sheet1!N$1+(Sheet1!$A$1-1)*10,FALSE)="---","---", (ROUND(VLOOKUP($A1763,Sheet1!$B$3:$AH$1266,Sheet1!N$1+(Sheet1!$A$1-1)*10,FALSE),IF(VLOOKUP($A1763,Sheet1!$B$3:$AH$1266,Sheet1!N$1+(Sheet1!$A$1-1)*10,FALSE)&gt;99999,-3,IF(VLOOKUP($A1763,Sheet1!$B$3:$AH$1266,Sheet1!N$1+(Sheet1!$A$1-1)*10,FALSE)&gt;9999,-2,IF(VLOOKUP($A1763,Sheet1!$B$3:$AH$1266,Sheet1!N$1+(Sheet1!$A$1-1)*10,FALSE)&gt;999,-1,0)))))))</f>
        <v>---</v>
      </c>
    </row>
    <row r="1764" spans="1:30" ht="25.5" customHeight="1" x14ac:dyDescent="0.25">
      <c r="A1764" s="133" t="s">
        <v>2595</v>
      </c>
      <c r="B1764" s="134" t="s">
        <v>2596</v>
      </c>
      <c r="C1764" s="133">
        <v>430204</v>
      </c>
      <c r="D1764" s="133">
        <v>755255</v>
      </c>
      <c r="E1764" s="67" t="s">
        <v>3021</v>
      </c>
      <c r="F1764" s="135" t="s">
        <v>4405</v>
      </c>
      <c r="G1764" s="118" t="s">
        <v>160</v>
      </c>
      <c r="H1764" s="136">
        <v>2.96</v>
      </c>
      <c r="I1764" s="119">
        <v>21035</v>
      </c>
      <c r="J1764" s="137" t="s">
        <v>4405</v>
      </c>
      <c r="K1764" s="118" t="s">
        <v>17</v>
      </c>
      <c r="L1764" s="122">
        <v>170</v>
      </c>
      <c r="M1764" s="123">
        <v>57.4</v>
      </c>
      <c r="N1764" s="118" t="s">
        <v>145</v>
      </c>
      <c r="O1764" s="71" t="str">
        <f t="shared" si="59"/>
        <v>&gt;50</v>
      </c>
      <c r="P1764" s="71">
        <f>IF(O1764&lt;&gt;"",VLOOKUP($A1764,Sheet4!$A$2:$O$1309,14,FALSE)*100,"")</f>
        <v>9.1689758006314079</v>
      </c>
      <c r="Q1764" s="71">
        <f>IF(P1764&lt;&gt;"",VLOOKUP($A1764,Sheet4!$A$2:$O$1309,15,FALSE)*100,"")</f>
        <v>61.014473309809922</v>
      </c>
      <c r="R1764" s="73" t="str">
        <f t="shared" si="60"/>
        <v>&lt;2</v>
      </c>
      <c r="S1764" s="63" t="s">
        <v>4368</v>
      </c>
      <c r="T1764" s="63" t="str">
        <f>IF(ISNA(VLOOKUP(A1764,Sheet1!B$3:C$1266,2,FALSE)=TRUE),"NC",VLOOKUP(A1764,Sheet1!B$3:C$1266,2,FALSE))</f>
        <v>Rural</v>
      </c>
      <c r="U1764" s="66">
        <f>IF(ISNA(VLOOKUP($A1764,Sheet1!$B$3:$AH$1266,Sheet1!E$1+(Sheet1!$A$1-1)*10,FALSE))=TRUE,"---",IF(VLOOKUP($A1764,Sheet1!$B$3:$AH$1266,Sheet1!E$1+(Sheet1!$A$1-1)*10,FALSE)="---","---", (ROUND(VLOOKUP($A1764,Sheet1!$B$3:$AH$1266,Sheet1!E$1+(Sheet1!$A$1-1)*10,FALSE),IF(VLOOKUP($A1764,Sheet1!$B$3:$AH$1266,Sheet1!E$1+(Sheet1!$A$1-1)*10,FALSE)&gt;99999,-3,IF(VLOOKUP($A1764,Sheet1!$B$3:$AH$1266,Sheet1!E$1+(Sheet1!$A$1-1)*10,FALSE)&gt;9999,-2,IF(VLOOKUP($A1764,Sheet1!$B$3:$AH$1266,Sheet1!E$1+(Sheet1!$A$1-1)*10,FALSE)&gt;999,-1,0)))))))</f>
        <v>173</v>
      </c>
      <c r="V1764" s="66">
        <f>IF(ISNA(VLOOKUP($A1764,Sheet1!$B$3:$AH$1266,Sheet1!F$1+(Sheet1!$A$1-1)*10,FALSE))=TRUE,"---",IF(VLOOKUP($A1764,Sheet1!$B$3:$AH$1266,Sheet1!F$1+(Sheet1!$A$1-1)*10,FALSE)="---","---", (ROUND(VLOOKUP($A1764,Sheet1!$B$3:$AH$1266,Sheet1!F$1+(Sheet1!$A$1-1)*10,FALSE),IF(VLOOKUP($A1764,Sheet1!$B$3:$AH$1266,Sheet1!F$1+(Sheet1!$A$1-1)*10,FALSE)&gt;99999,-3,IF(VLOOKUP($A1764,Sheet1!$B$3:$AH$1266,Sheet1!F$1+(Sheet1!$A$1-1)*10,FALSE)&gt;9999,-2,IF(VLOOKUP($A1764,Sheet1!$B$3:$AH$1266,Sheet1!F$1+(Sheet1!$A$1-1)*10,FALSE)&gt;999,-1,0)))))))</f>
        <v>215</v>
      </c>
      <c r="W1764" s="66">
        <f>IF(ISNA(VLOOKUP($A1764,Sheet1!$B$3:$AH$1266,Sheet1!G$1+(Sheet1!$A$1-1)*10,FALSE))=TRUE,"---",IF(VLOOKUP($A1764,Sheet1!$B$3:$AH$1266,Sheet1!G$1+(Sheet1!$A$1-1)*10,FALSE)="---","---", (ROUND(VLOOKUP($A1764,Sheet1!$B$3:$AH$1266,Sheet1!G$1+(Sheet1!$A$1-1)*10,FALSE),IF(VLOOKUP($A1764,Sheet1!$B$3:$AH$1266,Sheet1!G$1+(Sheet1!$A$1-1)*10,FALSE)&gt;99999,-3,IF(VLOOKUP($A1764,Sheet1!$B$3:$AH$1266,Sheet1!G$1+(Sheet1!$A$1-1)*10,FALSE)&gt;9999,-2,IF(VLOOKUP($A1764,Sheet1!$B$3:$AH$1266,Sheet1!G$1+(Sheet1!$A$1-1)*10,FALSE)&gt;999,-1,0)))))))</f>
        <v>269</v>
      </c>
      <c r="X1764" s="66">
        <f>IF(ISNA(VLOOKUP($A1764,Sheet1!$B$3:$AH$1266,Sheet1!H$1+(Sheet1!$A$1-1)*10,FALSE))=TRUE,"---",IF(VLOOKUP($A1764,Sheet1!$B$3:$AH$1266,Sheet1!H$1+(Sheet1!$A$1-1)*10,FALSE)="---","---", (ROUND(VLOOKUP($A1764,Sheet1!$B$3:$AH$1266,Sheet1!H$1+(Sheet1!$A$1-1)*10,FALSE),IF(VLOOKUP($A1764,Sheet1!$B$3:$AH$1266,Sheet1!H$1+(Sheet1!$A$1-1)*10,FALSE)&gt;99999,-3,IF(VLOOKUP($A1764,Sheet1!$B$3:$AH$1266,Sheet1!H$1+(Sheet1!$A$1-1)*10,FALSE)&gt;9999,-2,IF(VLOOKUP($A1764,Sheet1!$B$3:$AH$1266,Sheet1!H$1+(Sheet1!$A$1-1)*10,FALSE)&gt;999,-1,0)))))))</f>
        <v>408</v>
      </c>
      <c r="Y1764" s="66">
        <f>IF(ISNA(VLOOKUP($A1764,Sheet1!$B$3:$AH$1266,Sheet1!I$1+(Sheet1!$A$1-1)*10,FALSE))=TRUE,"---",IF(VLOOKUP($A1764,Sheet1!$B$3:$AH$1266,Sheet1!I$1+(Sheet1!$A$1-1)*10,FALSE)="---","---", (ROUND(VLOOKUP($A1764,Sheet1!$B$3:$AH$1266,Sheet1!I$1+(Sheet1!$A$1-1)*10,FALSE),IF(VLOOKUP($A1764,Sheet1!$B$3:$AH$1266,Sheet1!I$1+(Sheet1!$A$1-1)*10,FALSE)&gt;99999,-3,IF(VLOOKUP($A1764,Sheet1!$B$3:$AH$1266,Sheet1!I$1+(Sheet1!$A$1-1)*10,FALSE)&gt;9999,-2,IF(VLOOKUP($A1764,Sheet1!$B$3:$AH$1266,Sheet1!I$1+(Sheet1!$A$1-1)*10,FALSE)&gt;999,-1,0)))))))</f>
        <v>500</v>
      </c>
      <c r="Z1764" s="66">
        <f>IF(ISNA(VLOOKUP($A1764,Sheet1!$B$3:$AH$1266,Sheet1!J$1+(Sheet1!$A$1-1)*10,FALSE))=TRUE,"---",IF(VLOOKUP($A1764,Sheet1!$B$3:$AH$1266,Sheet1!J$1+(Sheet1!$A$1-1)*10,FALSE)="---","---", (ROUND(VLOOKUP($A1764,Sheet1!$B$3:$AH$1266,Sheet1!J$1+(Sheet1!$A$1-1)*10,FALSE),IF(VLOOKUP($A1764,Sheet1!$B$3:$AH$1266,Sheet1!J$1+(Sheet1!$A$1-1)*10,FALSE)&gt;99999,-3,IF(VLOOKUP($A1764,Sheet1!$B$3:$AH$1266,Sheet1!J$1+(Sheet1!$A$1-1)*10,FALSE)&gt;9999,-2,IF(VLOOKUP($A1764,Sheet1!$B$3:$AH$1266,Sheet1!J$1+(Sheet1!$A$1-1)*10,FALSE)&gt;999,-1,0)))))))</f>
        <v>621</v>
      </c>
      <c r="AA1764" s="66">
        <f>IF(ISNA(VLOOKUP($A1764,Sheet1!$B$3:$AH$1266,Sheet1!K$1+(Sheet1!$A$1-1)*10,FALSE))=TRUE,"---",IF(VLOOKUP($A1764,Sheet1!$B$3:$AH$1266,Sheet1!K$1+(Sheet1!$A$1-1)*10,FALSE)="---","---", (ROUND(VLOOKUP($A1764,Sheet1!$B$3:$AH$1266,Sheet1!K$1+(Sheet1!$A$1-1)*10,FALSE),IF(VLOOKUP($A1764,Sheet1!$B$3:$AH$1266,Sheet1!K$1+(Sheet1!$A$1-1)*10,FALSE)&gt;99999,-3,IF(VLOOKUP($A1764,Sheet1!$B$3:$AH$1266,Sheet1!K$1+(Sheet1!$A$1-1)*10,FALSE)&gt;9999,-2,IF(VLOOKUP($A1764,Sheet1!$B$3:$AH$1266,Sheet1!K$1+(Sheet1!$A$1-1)*10,FALSE)&gt;999,-1,0)))))))</f>
        <v>710</v>
      </c>
      <c r="AB1764" s="66">
        <f>IF(ISNA(VLOOKUP($A1764,Sheet1!$B$3:$AH$1266,Sheet1!L$1+(Sheet1!$A$1-1)*10,FALSE))=TRUE,"---",IF(VLOOKUP($A1764,Sheet1!$B$3:$AH$1266,Sheet1!L$1+(Sheet1!$A$1-1)*10,FALSE)="---","---", (ROUND(VLOOKUP($A1764,Sheet1!$B$3:$AH$1266,Sheet1!L$1+(Sheet1!$A$1-1)*10,FALSE),IF(VLOOKUP($A1764,Sheet1!$B$3:$AH$1266,Sheet1!L$1+(Sheet1!$A$1-1)*10,FALSE)&gt;99999,-3,IF(VLOOKUP($A1764,Sheet1!$B$3:$AH$1266,Sheet1!L$1+(Sheet1!$A$1-1)*10,FALSE)&gt;9999,-2,IF(VLOOKUP($A1764,Sheet1!$B$3:$AH$1266,Sheet1!L$1+(Sheet1!$A$1-1)*10,FALSE)&gt;999,-1,0)))))))</f>
        <v>800</v>
      </c>
      <c r="AC1764" s="66">
        <f>IF(ISNA(VLOOKUP($A1764,Sheet1!$B$3:$AH$1266,Sheet1!M$1+(Sheet1!$A$1-1)*10,FALSE))=TRUE,"---",IF(VLOOKUP($A1764,Sheet1!$B$3:$AH$1266,Sheet1!M$1+(Sheet1!$A$1-1)*10,FALSE)="---","---", (ROUND(VLOOKUP($A1764,Sheet1!$B$3:$AH$1266,Sheet1!M$1+(Sheet1!$A$1-1)*10,FALSE),IF(VLOOKUP($A1764,Sheet1!$B$3:$AH$1266,Sheet1!M$1+(Sheet1!$A$1-1)*10,FALSE)&gt;99999,-3,IF(VLOOKUP($A1764,Sheet1!$B$3:$AH$1266,Sheet1!M$1+(Sheet1!$A$1-1)*10,FALSE)&gt;9999,-2,IF(VLOOKUP($A1764,Sheet1!$B$3:$AH$1266,Sheet1!M$1+(Sheet1!$A$1-1)*10,FALSE)&gt;999,-1,0)))))))</f>
        <v>892</v>
      </c>
      <c r="AD1764" s="66">
        <f>IF(ISNA(VLOOKUP($A1764,Sheet1!$B$3:$AH$1266,Sheet1!N$1+(Sheet1!$A$1-1)*10,FALSE))=TRUE,"---",IF(VLOOKUP($A1764,Sheet1!$B$3:$AH$1266,Sheet1!N$1+(Sheet1!$A$1-1)*10,FALSE)="---","---", (ROUND(VLOOKUP($A1764,Sheet1!$B$3:$AH$1266,Sheet1!N$1+(Sheet1!$A$1-1)*10,FALSE),IF(VLOOKUP($A1764,Sheet1!$B$3:$AH$1266,Sheet1!N$1+(Sheet1!$A$1-1)*10,FALSE)&gt;99999,-3,IF(VLOOKUP($A1764,Sheet1!$B$3:$AH$1266,Sheet1!N$1+(Sheet1!$A$1-1)*10,FALSE)&gt;9999,-2,IF(VLOOKUP($A1764,Sheet1!$B$3:$AH$1266,Sheet1!N$1+(Sheet1!$A$1-1)*10,FALSE)&gt;999,-1,0)))))))</f>
        <v>1010</v>
      </c>
    </row>
    <row r="1765" spans="1:30" ht="25.5" customHeight="1" x14ac:dyDescent="0.25">
      <c r="A1765" s="125" t="s">
        <v>2597</v>
      </c>
      <c r="B1765" s="126" t="s">
        <v>2598</v>
      </c>
      <c r="C1765" s="125">
        <v>430258</v>
      </c>
      <c r="D1765" s="125">
        <v>755211</v>
      </c>
      <c r="E1765" s="70" t="s">
        <v>3021</v>
      </c>
      <c r="F1765" s="52" t="s">
        <v>4934</v>
      </c>
      <c r="G1765" s="127" t="s">
        <v>286</v>
      </c>
      <c r="H1765" s="128">
        <v>71.400000000000006</v>
      </c>
      <c r="I1765" s="112">
        <v>715</v>
      </c>
      <c r="J1765" s="113">
        <v>7</v>
      </c>
      <c r="K1765" s="114" t="s">
        <v>4405</v>
      </c>
      <c r="L1765" s="115">
        <v>4700</v>
      </c>
      <c r="M1765" s="116">
        <v>65.8</v>
      </c>
      <c r="N1765" s="127" t="s">
        <v>12</v>
      </c>
      <c r="O1765" s="68">
        <f t="shared" si="59"/>
        <v>2.8359250542095036</v>
      </c>
      <c r="P1765" s="68">
        <f>IF(O1765&lt;&gt;"",VLOOKUP($A1765,Sheet4!$A$2:$O$1309,14,FALSE)*100,"")</f>
        <v>4.3111843009764561</v>
      </c>
      <c r="Q1765" s="68">
        <f>IF(P1765&lt;&gt;"",VLOOKUP($A1765,Sheet4!$A$2:$O$1309,15,FALSE)*100,"")</f>
        <v>35.05661284498909</v>
      </c>
      <c r="R1765" s="74">
        <f t="shared" si="60"/>
        <v>35</v>
      </c>
      <c r="S1765" s="64" t="s">
        <v>4368</v>
      </c>
      <c r="T1765" s="64" t="str">
        <f>IF(ISNA(VLOOKUP(A1765,Sheet1!B$3:C$1266,2,FALSE)=TRUE),"NC",VLOOKUP(A1765,Sheet1!B$3:C$1266,2,FALSE))</f>
        <v>Rural</v>
      </c>
      <c r="U1765" s="65">
        <f>IF(ISNA(VLOOKUP($A1765,Sheet1!$B$3:$AH$1266,Sheet1!E$1+(Sheet1!$A$1-1)*10,FALSE))=TRUE,"---",IF(VLOOKUP($A1765,Sheet1!$B$3:$AH$1266,Sheet1!E$1+(Sheet1!$A$1-1)*10,FALSE)="---","---", (ROUND(VLOOKUP($A1765,Sheet1!$B$3:$AH$1266,Sheet1!E$1+(Sheet1!$A$1-1)*10,FALSE),IF(VLOOKUP($A1765,Sheet1!$B$3:$AH$1266,Sheet1!E$1+(Sheet1!$A$1-1)*10,FALSE)&gt;99999,-3,IF(VLOOKUP($A1765,Sheet1!$B$3:$AH$1266,Sheet1!E$1+(Sheet1!$A$1-1)*10,FALSE)&gt;9999,-2,IF(VLOOKUP($A1765,Sheet1!$B$3:$AH$1266,Sheet1!E$1+(Sheet1!$A$1-1)*10,FALSE)&gt;999,-1,0)))))))</f>
        <v>1190</v>
      </c>
      <c r="V1765" s="65">
        <f>IF(ISNA(VLOOKUP($A1765,Sheet1!$B$3:$AH$1266,Sheet1!F$1+(Sheet1!$A$1-1)*10,FALSE))=TRUE,"---",IF(VLOOKUP($A1765,Sheet1!$B$3:$AH$1266,Sheet1!F$1+(Sheet1!$A$1-1)*10,FALSE)="---","---", (ROUND(VLOOKUP($A1765,Sheet1!$B$3:$AH$1266,Sheet1!F$1+(Sheet1!$A$1-1)*10,FALSE),IF(VLOOKUP($A1765,Sheet1!$B$3:$AH$1266,Sheet1!F$1+(Sheet1!$A$1-1)*10,FALSE)&gt;99999,-3,IF(VLOOKUP($A1765,Sheet1!$B$3:$AH$1266,Sheet1!F$1+(Sheet1!$A$1-1)*10,FALSE)&gt;9999,-2,IF(VLOOKUP($A1765,Sheet1!$B$3:$AH$1266,Sheet1!F$1+(Sheet1!$A$1-1)*10,FALSE)&gt;999,-1,0)))))))</f>
        <v>1450</v>
      </c>
      <c r="W1765" s="65">
        <f>IF(ISNA(VLOOKUP($A1765,Sheet1!$B$3:$AH$1266,Sheet1!G$1+(Sheet1!$A$1-1)*10,FALSE))=TRUE,"---",IF(VLOOKUP($A1765,Sheet1!$B$3:$AH$1266,Sheet1!G$1+(Sheet1!$A$1-1)*10,FALSE)="---","---", (ROUND(VLOOKUP($A1765,Sheet1!$B$3:$AH$1266,Sheet1!G$1+(Sheet1!$A$1-1)*10,FALSE),IF(VLOOKUP($A1765,Sheet1!$B$3:$AH$1266,Sheet1!G$1+(Sheet1!$A$1-1)*10,FALSE)&gt;99999,-3,IF(VLOOKUP($A1765,Sheet1!$B$3:$AH$1266,Sheet1!G$1+(Sheet1!$A$1-1)*10,FALSE)&gt;9999,-2,IF(VLOOKUP($A1765,Sheet1!$B$3:$AH$1266,Sheet1!G$1+(Sheet1!$A$1-1)*10,FALSE)&gt;999,-1,0)))))))</f>
        <v>1780</v>
      </c>
      <c r="X1765" s="65">
        <f>IF(ISNA(VLOOKUP($A1765,Sheet1!$B$3:$AH$1266,Sheet1!H$1+(Sheet1!$A$1-1)*10,FALSE))=TRUE,"---",IF(VLOOKUP($A1765,Sheet1!$B$3:$AH$1266,Sheet1!H$1+(Sheet1!$A$1-1)*10,FALSE)="---","---", (ROUND(VLOOKUP($A1765,Sheet1!$B$3:$AH$1266,Sheet1!H$1+(Sheet1!$A$1-1)*10,FALSE),IF(VLOOKUP($A1765,Sheet1!$B$3:$AH$1266,Sheet1!H$1+(Sheet1!$A$1-1)*10,FALSE)&gt;99999,-3,IF(VLOOKUP($A1765,Sheet1!$B$3:$AH$1266,Sheet1!H$1+(Sheet1!$A$1-1)*10,FALSE)&gt;9999,-2,IF(VLOOKUP($A1765,Sheet1!$B$3:$AH$1266,Sheet1!H$1+(Sheet1!$A$1-1)*10,FALSE)&gt;999,-1,0)))))))</f>
        <v>2710</v>
      </c>
      <c r="Y1765" s="65">
        <f>IF(ISNA(VLOOKUP($A1765,Sheet1!$B$3:$AH$1266,Sheet1!I$1+(Sheet1!$A$1-1)*10,FALSE))=TRUE,"---",IF(VLOOKUP($A1765,Sheet1!$B$3:$AH$1266,Sheet1!I$1+(Sheet1!$A$1-1)*10,FALSE)="---","---", (ROUND(VLOOKUP($A1765,Sheet1!$B$3:$AH$1266,Sheet1!I$1+(Sheet1!$A$1-1)*10,FALSE),IF(VLOOKUP($A1765,Sheet1!$B$3:$AH$1266,Sheet1!I$1+(Sheet1!$A$1-1)*10,FALSE)&gt;99999,-3,IF(VLOOKUP($A1765,Sheet1!$B$3:$AH$1266,Sheet1!I$1+(Sheet1!$A$1-1)*10,FALSE)&gt;9999,-2,IF(VLOOKUP($A1765,Sheet1!$B$3:$AH$1266,Sheet1!I$1+(Sheet1!$A$1-1)*10,FALSE)&gt;999,-1,0)))))))</f>
        <v>3380</v>
      </c>
      <c r="Z1765" s="65">
        <f>IF(ISNA(VLOOKUP($A1765,Sheet1!$B$3:$AH$1266,Sheet1!J$1+(Sheet1!$A$1-1)*10,FALSE))=TRUE,"---",IF(VLOOKUP($A1765,Sheet1!$B$3:$AH$1266,Sheet1!J$1+(Sheet1!$A$1-1)*10,FALSE)="---","---", (ROUND(VLOOKUP($A1765,Sheet1!$B$3:$AH$1266,Sheet1!J$1+(Sheet1!$A$1-1)*10,FALSE),IF(VLOOKUP($A1765,Sheet1!$B$3:$AH$1266,Sheet1!J$1+(Sheet1!$A$1-1)*10,FALSE)&gt;99999,-3,IF(VLOOKUP($A1765,Sheet1!$B$3:$AH$1266,Sheet1!J$1+(Sheet1!$A$1-1)*10,FALSE)&gt;9999,-2,IF(VLOOKUP($A1765,Sheet1!$B$3:$AH$1266,Sheet1!J$1+(Sheet1!$A$1-1)*10,FALSE)&gt;999,-1,0)))))))</f>
        <v>4300</v>
      </c>
      <c r="AA1765" s="65">
        <f>IF(ISNA(VLOOKUP($A1765,Sheet1!$B$3:$AH$1266,Sheet1!K$1+(Sheet1!$A$1-1)*10,FALSE))=TRUE,"---",IF(VLOOKUP($A1765,Sheet1!$B$3:$AH$1266,Sheet1!K$1+(Sheet1!$A$1-1)*10,FALSE)="---","---", (ROUND(VLOOKUP($A1765,Sheet1!$B$3:$AH$1266,Sheet1!K$1+(Sheet1!$A$1-1)*10,FALSE),IF(VLOOKUP($A1765,Sheet1!$B$3:$AH$1266,Sheet1!K$1+(Sheet1!$A$1-1)*10,FALSE)&gt;99999,-3,IF(VLOOKUP($A1765,Sheet1!$B$3:$AH$1266,Sheet1!K$1+(Sheet1!$A$1-1)*10,FALSE)&gt;9999,-2,IF(VLOOKUP($A1765,Sheet1!$B$3:$AH$1266,Sheet1!K$1+(Sheet1!$A$1-1)*10,FALSE)&gt;999,-1,0)))))))</f>
        <v>5010</v>
      </c>
      <c r="AB1765" s="65">
        <f>IF(ISNA(VLOOKUP($A1765,Sheet1!$B$3:$AH$1266,Sheet1!L$1+(Sheet1!$A$1-1)*10,FALSE))=TRUE,"---",IF(VLOOKUP($A1765,Sheet1!$B$3:$AH$1266,Sheet1!L$1+(Sheet1!$A$1-1)*10,FALSE)="---","---", (ROUND(VLOOKUP($A1765,Sheet1!$B$3:$AH$1266,Sheet1!L$1+(Sheet1!$A$1-1)*10,FALSE),IF(VLOOKUP($A1765,Sheet1!$B$3:$AH$1266,Sheet1!L$1+(Sheet1!$A$1-1)*10,FALSE)&gt;99999,-3,IF(VLOOKUP($A1765,Sheet1!$B$3:$AH$1266,Sheet1!L$1+(Sheet1!$A$1-1)*10,FALSE)&gt;9999,-2,IF(VLOOKUP($A1765,Sheet1!$B$3:$AH$1266,Sheet1!L$1+(Sheet1!$A$1-1)*10,FALSE)&gt;999,-1,0)))))))</f>
        <v>5760</v>
      </c>
      <c r="AC1765" s="65">
        <f>IF(ISNA(VLOOKUP($A1765,Sheet1!$B$3:$AH$1266,Sheet1!M$1+(Sheet1!$A$1-1)*10,FALSE))=TRUE,"---",IF(VLOOKUP($A1765,Sheet1!$B$3:$AH$1266,Sheet1!M$1+(Sheet1!$A$1-1)*10,FALSE)="---","---", (ROUND(VLOOKUP($A1765,Sheet1!$B$3:$AH$1266,Sheet1!M$1+(Sheet1!$A$1-1)*10,FALSE),IF(VLOOKUP($A1765,Sheet1!$B$3:$AH$1266,Sheet1!M$1+(Sheet1!$A$1-1)*10,FALSE)&gt;99999,-3,IF(VLOOKUP($A1765,Sheet1!$B$3:$AH$1266,Sheet1!M$1+(Sheet1!$A$1-1)*10,FALSE)&gt;9999,-2,IF(VLOOKUP($A1765,Sheet1!$B$3:$AH$1266,Sheet1!M$1+(Sheet1!$A$1-1)*10,FALSE)&gt;999,-1,0)))))))</f>
        <v>6570</v>
      </c>
      <c r="AD1765" s="65">
        <f>IF(ISNA(VLOOKUP($A1765,Sheet1!$B$3:$AH$1266,Sheet1!N$1+(Sheet1!$A$1-1)*10,FALSE))=TRUE,"---",IF(VLOOKUP($A1765,Sheet1!$B$3:$AH$1266,Sheet1!N$1+(Sheet1!$A$1-1)*10,FALSE)="---","---", (ROUND(VLOOKUP($A1765,Sheet1!$B$3:$AH$1266,Sheet1!N$1+(Sheet1!$A$1-1)*10,FALSE),IF(VLOOKUP($A1765,Sheet1!$B$3:$AH$1266,Sheet1!N$1+(Sheet1!$A$1-1)*10,FALSE)&gt;99999,-3,IF(VLOOKUP($A1765,Sheet1!$B$3:$AH$1266,Sheet1!N$1+(Sheet1!$A$1-1)*10,FALSE)&gt;9999,-2,IF(VLOOKUP($A1765,Sheet1!$B$3:$AH$1266,Sheet1!N$1+(Sheet1!$A$1-1)*10,FALSE)&gt;999,-1,0)))))))</f>
        <v>7660</v>
      </c>
    </row>
    <row r="1766" spans="1:30" ht="25.5" customHeight="1" x14ac:dyDescent="0.25">
      <c r="A1766" s="133" t="s">
        <v>2599</v>
      </c>
      <c r="B1766" s="134" t="s">
        <v>2600</v>
      </c>
      <c r="C1766" s="133">
        <v>425234</v>
      </c>
      <c r="D1766" s="133">
        <v>755411</v>
      </c>
      <c r="E1766" s="67" t="s">
        <v>3041</v>
      </c>
      <c r="F1766" s="135" t="s">
        <v>4405</v>
      </c>
      <c r="G1766" s="118" t="s">
        <v>160</v>
      </c>
      <c r="H1766" s="136">
        <v>22.1</v>
      </c>
      <c r="I1766" s="119">
        <v>27213</v>
      </c>
      <c r="J1766" s="137" t="s">
        <v>4405</v>
      </c>
      <c r="K1766" s="118" t="s">
        <v>17</v>
      </c>
      <c r="L1766" s="122">
        <v>2680</v>
      </c>
      <c r="M1766" s="123">
        <v>121</v>
      </c>
      <c r="N1766" s="118" t="s">
        <v>199</v>
      </c>
      <c r="O1766" s="71">
        <f t="shared" si="59"/>
        <v>0.89758448058464735</v>
      </c>
      <c r="P1766" s="71">
        <f>IF(O1766&lt;&gt;"",VLOOKUP($A1766,Sheet4!$A$2:$O$1309,14,FALSE)*100,"")</f>
        <v>3.6354158370573542</v>
      </c>
      <c r="Q1766" s="71">
        <f>IF(P1766&lt;&gt;"",VLOOKUP($A1766,Sheet4!$A$2:$O$1309,15,FALSE)*100,"")</f>
        <v>30.422123199608954</v>
      </c>
      <c r="R1766" s="73" t="str">
        <f t="shared" si="60"/>
        <v>&gt;100, &lt;200</v>
      </c>
      <c r="S1766" s="63" t="s">
        <v>4368</v>
      </c>
      <c r="T1766" s="63" t="str">
        <f>IF(ISNA(VLOOKUP(A1766,Sheet1!B$3:C$1266,2,FALSE)=TRUE),"NC",VLOOKUP(A1766,Sheet1!B$3:C$1266,2,FALSE))</f>
        <v>Rural</v>
      </c>
      <c r="U1766" s="66">
        <f>IF(ISNA(VLOOKUP($A1766,Sheet1!$B$3:$AH$1266,Sheet1!E$1+(Sheet1!$A$1-1)*10,FALSE))=TRUE,"---",IF(VLOOKUP($A1766,Sheet1!$B$3:$AH$1266,Sheet1!E$1+(Sheet1!$A$1-1)*10,FALSE)="---","---", (ROUND(VLOOKUP($A1766,Sheet1!$B$3:$AH$1266,Sheet1!E$1+(Sheet1!$A$1-1)*10,FALSE),IF(VLOOKUP($A1766,Sheet1!$B$3:$AH$1266,Sheet1!E$1+(Sheet1!$A$1-1)*10,FALSE)&gt;99999,-3,IF(VLOOKUP($A1766,Sheet1!$B$3:$AH$1266,Sheet1!E$1+(Sheet1!$A$1-1)*10,FALSE)&gt;9999,-2,IF(VLOOKUP($A1766,Sheet1!$B$3:$AH$1266,Sheet1!E$1+(Sheet1!$A$1-1)*10,FALSE)&gt;999,-1,0)))))))</f>
        <v>531</v>
      </c>
      <c r="V1766" s="66">
        <f>IF(ISNA(VLOOKUP($A1766,Sheet1!$B$3:$AH$1266,Sheet1!F$1+(Sheet1!$A$1-1)*10,FALSE))=TRUE,"---",IF(VLOOKUP($A1766,Sheet1!$B$3:$AH$1266,Sheet1!F$1+(Sheet1!$A$1-1)*10,FALSE)="---","---", (ROUND(VLOOKUP($A1766,Sheet1!$B$3:$AH$1266,Sheet1!F$1+(Sheet1!$A$1-1)*10,FALSE),IF(VLOOKUP($A1766,Sheet1!$B$3:$AH$1266,Sheet1!F$1+(Sheet1!$A$1-1)*10,FALSE)&gt;99999,-3,IF(VLOOKUP($A1766,Sheet1!$B$3:$AH$1266,Sheet1!F$1+(Sheet1!$A$1-1)*10,FALSE)&gt;9999,-2,IF(VLOOKUP($A1766,Sheet1!$B$3:$AH$1266,Sheet1!F$1+(Sheet1!$A$1-1)*10,FALSE)&gt;999,-1,0)))))))</f>
        <v>650</v>
      </c>
      <c r="W1766" s="66">
        <f>IF(ISNA(VLOOKUP($A1766,Sheet1!$B$3:$AH$1266,Sheet1!G$1+(Sheet1!$A$1-1)*10,FALSE))=TRUE,"---",IF(VLOOKUP($A1766,Sheet1!$B$3:$AH$1266,Sheet1!G$1+(Sheet1!$A$1-1)*10,FALSE)="---","---", (ROUND(VLOOKUP($A1766,Sheet1!$B$3:$AH$1266,Sheet1!G$1+(Sheet1!$A$1-1)*10,FALSE),IF(VLOOKUP($A1766,Sheet1!$B$3:$AH$1266,Sheet1!G$1+(Sheet1!$A$1-1)*10,FALSE)&gt;99999,-3,IF(VLOOKUP($A1766,Sheet1!$B$3:$AH$1266,Sheet1!G$1+(Sheet1!$A$1-1)*10,FALSE)&gt;9999,-2,IF(VLOOKUP($A1766,Sheet1!$B$3:$AH$1266,Sheet1!G$1+(Sheet1!$A$1-1)*10,FALSE)&gt;999,-1,0)))))))</f>
        <v>807</v>
      </c>
      <c r="X1766" s="66">
        <f>IF(ISNA(VLOOKUP($A1766,Sheet1!$B$3:$AH$1266,Sheet1!H$1+(Sheet1!$A$1-1)*10,FALSE))=TRUE,"---",IF(VLOOKUP($A1766,Sheet1!$B$3:$AH$1266,Sheet1!H$1+(Sheet1!$A$1-1)*10,FALSE)="---","---", (ROUND(VLOOKUP($A1766,Sheet1!$B$3:$AH$1266,Sheet1!H$1+(Sheet1!$A$1-1)*10,FALSE),IF(VLOOKUP($A1766,Sheet1!$B$3:$AH$1266,Sheet1!H$1+(Sheet1!$A$1-1)*10,FALSE)&gt;99999,-3,IF(VLOOKUP($A1766,Sheet1!$B$3:$AH$1266,Sheet1!H$1+(Sheet1!$A$1-1)*10,FALSE)&gt;9999,-2,IF(VLOOKUP($A1766,Sheet1!$B$3:$AH$1266,Sheet1!H$1+(Sheet1!$A$1-1)*10,FALSE)&gt;999,-1,0)))))))</f>
        <v>1240</v>
      </c>
      <c r="Y1766" s="66">
        <f>IF(ISNA(VLOOKUP($A1766,Sheet1!$B$3:$AH$1266,Sheet1!I$1+(Sheet1!$A$1-1)*10,FALSE))=TRUE,"---",IF(VLOOKUP($A1766,Sheet1!$B$3:$AH$1266,Sheet1!I$1+(Sheet1!$A$1-1)*10,FALSE)="---","---", (ROUND(VLOOKUP($A1766,Sheet1!$B$3:$AH$1266,Sheet1!I$1+(Sheet1!$A$1-1)*10,FALSE),IF(VLOOKUP($A1766,Sheet1!$B$3:$AH$1266,Sheet1!I$1+(Sheet1!$A$1-1)*10,FALSE)&gt;99999,-3,IF(VLOOKUP($A1766,Sheet1!$B$3:$AH$1266,Sheet1!I$1+(Sheet1!$A$1-1)*10,FALSE)&gt;9999,-2,IF(VLOOKUP($A1766,Sheet1!$B$3:$AH$1266,Sheet1!I$1+(Sheet1!$A$1-1)*10,FALSE)&gt;999,-1,0)))))))</f>
        <v>1540</v>
      </c>
      <c r="Z1766" s="66">
        <f>IF(ISNA(VLOOKUP($A1766,Sheet1!$B$3:$AH$1266,Sheet1!J$1+(Sheet1!$A$1-1)*10,FALSE))=TRUE,"---",IF(VLOOKUP($A1766,Sheet1!$B$3:$AH$1266,Sheet1!J$1+(Sheet1!$A$1-1)*10,FALSE)="---","---", (ROUND(VLOOKUP($A1766,Sheet1!$B$3:$AH$1266,Sheet1!J$1+(Sheet1!$A$1-1)*10,FALSE),IF(VLOOKUP($A1766,Sheet1!$B$3:$AH$1266,Sheet1!J$1+(Sheet1!$A$1-1)*10,FALSE)&gt;99999,-3,IF(VLOOKUP($A1766,Sheet1!$B$3:$AH$1266,Sheet1!J$1+(Sheet1!$A$1-1)*10,FALSE)&gt;9999,-2,IF(VLOOKUP($A1766,Sheet1!$B$3:$AH$1266,Sheet1!J$1+(Sheet1!$A$1-1)*10,FALSE)&gt;999,-1,0)))))))</f>
        <v>1960</v>
      </c>
      <c r="AA1766" s="66">
        <f>IF(ISNA(VLOOKUP($A1766,Sheet1!$B$3:$AH$1266,Sheet1!K$1+(Sheet1!$A$1-1)*10,FALSE))=TRUE,"---",IF(VLOOKUP($A1766,Sheet1!$B$3:$AH$1266,Sheet1!K$1+(Sheet1!$A$1-1)*10,FALSE)="---","---", (ROUND(VLOOKUP($A1766,Sheet1!$B$3:$AH$1266,Sheet1!K$1+(Sheet1!$A$1-1)*10,FALSE),IF(VLOOKUP($A1766,Sheet1!$B$3:$AH$1266,Sheet1!K$1+(Sheet1!$A$1-1)*10,FALSE)&gt;99999,-3,IF(VLOOKUP($A1766,Sheet1!$B$3:$AH$1266,Sheet1!K$1+(Sheet1!$A$1-1)*10,FALSE)&gt;9999,-2,IF(VLOOKUP($A1766,Sheet1!$B$3:$AH$1266,Sheet1!K$1+(Sheet1!$A$1-1)*10,FALSE)&gt;999,-1,0)))))))</f>
        <v>2280</v>
      </c>
      <c r="AB1766" s="66">
        <f>IF(ISNA(VLOOKUP($A1766,Sheet1!$B$3:$AH$1266,Sheet1!L$1+(Sheet1!$A$1-1)*10,FALSE))=TRUE,"---",IF(VLOOKUP($A1766,Sheet1!$B$3:$AH$1266,Sheet1!L$1+(Sheet1!$A$1-1)*10,FALSE)="---","---", (ROUND(VLOOKUP($A1766,Sheet1!$B$3:$AH$1266,Sheet1!L$1+(Sheet1!$A$1-1)*10,FALSE),IF(VLOOKUP($A1766,Sheet1!$B$3:$AH$1266,Sheet1!L$1+(Sheet1!$A$1-1)*10,FALSE)&gt;99999,-3,IF(VLOOKUP($A1766,Sheet1!$B$3:$AH$1266,Sheet1!L$1+(Sheet1!$A$1-1)*10,FALSE)&gt;9999,-2,IF(VLOOKUP($A1766,Sheet1!$B$3:$AH$1266,Sheet1!L$1+(Sheet1!$A$1-1)*10,FALSE)&gt;999,-1,0)))))))</f>
        <v>2610</v>
      </c>
      <c r="AC1766" s="66">
        <f>IF(ISNA(VLOOKUP($A1766,Sheet1!$B$3:$AH$1266,Sheet1!M$1+(Sheet1!$A$1-1)*10,FALSE))=TRUE,"---",IF(VLOOKUP($A1766,Sheet1!$B$3:$AH$1266,Sheet1!M$1+(Sheet1!$A$1-1)*10,FALSE)="---","---", (ROUND(VLOOKUP($A1766,Sheet1!$B$3:$AH$1266,Sheet1!M$1+(Sheet1!$A$1-1)*10,FALSE),IF(VLOOKUP($A1766,Sheet1!$B$3:$AH$1266,Sheet1!M$1+(Sheet1!$A$1-1)*10,FALSE)&gt;99999,-3,IF(VLOOKUP($A1766,Sheet1!$B$3:$AH$1266,Sheet1!M$1+(Sheet1!$A$1-1)*10,FALSE)&gt;9999,-2,IF(VLOOKUP($A1766,Sheet1!$B$3:$AH$1266,Sheet1!M$1+(Sheet1!$A$1-1)*10,FALSE)&gt;999,-1,0)))))))</f>
        <v>2970</v>
      </c>
      <c r="AD1766" s="66">
        <f>IF(ISNA(VLOOKUP($A1766,Sheet1!$B$3:$AH$1266,Sheet1!N$1+(Sheet1!$A$1-1)*10,FALSE))=TRUE,"---",IF(VLOOKUP($A1766,Sheet1!$B$3:$AH$1266,Sheet1!N$1+(Sheet1!$A$1-1)*10,FALSE)="---","---", (ROUND(VLOOKUP($A1766,Sheet1!$B$3:$AH$1266,Sheet1!N$1+(Sheet1!$A$1-1)*10,FALSE),IF(VLOOKUP($A1766,Sheet1!$B$3:$AH$1266,Sheet1!N$1+(Sheet1!$A$1-1)*10,FALSE)&gt;99999,-3,IF(VLOOKUP($A1766,Sheet1!$B$3:$AH$1266,Sheet1!N$1+(Sheet1!$A$1-1)*10,FALSE)&gt;9999,-2,IF(VLOOKUP($A1766,Sheet1!$B$3:$AH$1266,Sheet1!N$1+(Sheet1!$A$1-1)*10,FALSE)&gt;999,-1,0)))))))</f>
        <v>3450</v>
      </c>
    </row>
    <row r="1767" spans="1:30" ht="25.5" customHeight="1" x14ac:dyDescent="0.25">
      <c r="A1767" s="125" t="s">
        <v>2601</v>
      </c>
      <c r="B1767" s="126" t="s">
        <v>2602</v>
      </c>
      <c r="C1767" s="125">
        <v>430000</v>
      </c>
      <c r="D1767" s="125">
        <v>755851</v>
      </c>
      <c r="E1767" s="70" t="s">
        <v>3041</v>
      </c>
      <c r="F1767" s="139" t="s">
        <v>4405</v>
      </c>
      <c r="G1767" s="127" t="s">
        <v>160</v>
      </c>
      <c r="H1767" s="128">
        <v>55.5</v>
      </c>
      <c r="I1767" s="112">
        <v>22005</v>
      </c>
      <c r="J1767" s="140" t="s">
        <v>4405</v>
      </c>
      <c r="K1767" s="127" t="s">
        <v>17</v>
      </c>
      <c r="L1767" s="149">
        <v>4400</v>
      </c>
      <c r="M1767" s="116">
        <v>79.3</v>
      </c>
      <c r="N1767" s="127" t="s">
        <v>20</v>
      </c>
      <c r="O1767" s="68">
        <f t="shared" si="59"/>
        <v>0.94041728089298837</v>
      </c>
      <c r="P1767" s="68">
        <f>IF(O1767&lt;&gt;"",VLOOKUP($A1767,Sheet4!$A$2:$O$1309,14,FALSE)*100,"")</f>
        <v>3.6464588463743119</v>
      </c>
      <c r="Q1767" s="68">
        <f>IF(P1767&lt;&gt;"",VLOOKUP($A1767,Sheet4!$A$2:$O$1309,15,FALSE)*100,"")</f>
        <v>30.500183009300773</v>
      </c>
      <c r="R1767" s="74" t="str">
        <f t="shared" si="60"/>
        <v>100</v>
      </c>
      <c r="S1767" s="64" t="s">
        <v>4368</v>
      </c>
      <c r="T1767" s="64" t="str">
        <f>IF(ISNA(VLOOKUP(A1767,Sheet1!B$3:C$1266,2,FALSE)=TRUE),"NC",VLOOKUP(A1767,Sheet1!B$3:C$1266,2,FALSE))</f>
        <v>Rural</v>
      </c>
      <c r="U1767" s="65">
        <f>IF(ISNA(VLOOKUP($A1767,Sheet1!$B$3:$AH$1266,Sheet1!E$1+(Sheet1!$A$1-1)*10,FALSE))=TRUE,"---",IF(VLOOKUP($A1767,Sheet1!$B$3:$AH$1266,Sheet1!E$1+(Sheet1!$A$1-1)*10,FALSE)="---","---", (ROUND(VLOOKUP($A1767,Sheet1!$B$3:$AH$1266,Sheet1!E$1+(Sheet1!$A$1-1)*10,FALSE),IF(VLOOKUP($A1767,Sheet1!$B$3:$AH$1266,Sheet1!E$1+(Sheet1!$A$1-1)*10,FALSE)&gt;99999,-3,IF(VLOOKUP($A1767,Sheet1!$B$3:$AH$1266,Sheet1!E$1+(Sheet1!$A$1-1)*10,FALSE)&gt;9999,-2,IF(VLOOKUP($A1767,Sheet1!$B$3:$AH$1266,Sheet1!E$1+(Sheet1!$A$1-1)*10,FALSE)&gt;999,-1,0)))))))</f>
        <v>1050</v>
      </c>
      <c r="V1767" s="65">
        <f>IF(ISNA(VLOOKUP($A1767,Sheet1!$B$3:$AH$1266,Sheet1!F$1+(Sheet1!$A$1-1)*10,FALSE))=TRUE,"---",IF(VLOOKUP($A1767,Sheet1!$B$3:$AH$1266,Sheet1!F$1+(Sheet1!$A$1-1)*10,FALSE)="---","---", (ROUND(VLOOKUP($A1767,Sheet1!$B$3:$AH$1266,Sheet1!F$1+(Sheet1!$A$1-1)*10,FALSE),IF(VLOOKUP($A1767,Sheet1!$B$3:$AH$1266,Sheet1!F$1+(Sheet1!$A$1-1)*10,FALSE)&gt;99999,-3,IF(VLOOKUP($A1767,Sheet1!$B$3:$AH$1266,Sheet1!F$1+(Sheet1!$A$1-1)*10,FALSE)&gt;9999,-2,IF(VLOOKUP($A1767,Sheet1!$B$3:$AH$1266,Sheet1!F$1+(Sheet1!$A$1-1)*10,FALSE)&gt;999,-1,0)))))))</f>
        <v>1260</v>
      </c>
      <c r="W1767" s="65">
        <f>IF(ISNA(VLOOKUP($A1767,Sheet1!$B$3:$AH$1266,Sheet1!G$1+(Sheet1!$A$1-1)*10,FALSE))=TRUE,"---",IF(VLOOKUP($A1767,Sheet1!$B$3:$AH$1266,Sheet1!G$1+(Sheet1!$A$1-1)*10,FALSE)="---","---", (ROUND(VLOOKUP($A1767,Sheet1!$B$3:$AH$1266,Sheet1!G$1+(Sheet1!$A$1-1)*10,FALSE),IF(VLOOKUP($A1767,Sheet1!$B$3:$AH$1266,Sheet1!G$1+(Sheet1!$A$1-1)*10,FALSE)&gt;99999,-3,IF(VLOOKUP($A1767,Sheet1!$B$3:$AH$1266,Sheet1!G$1+(Sheet1!$A$1-1)*10,FALSE)&gt;9999,-2,IF(VLOOKUP($A1767,Sheet1!$B$3:$AH$1266,Sheet1!G$1+(Sheet1!$A$1-1)*10,FALSE)&gt;999,-1,0)))))))</f>
        <v>1530</v>
      </c>
      <c r="X1767" s="65">
        <f>IF(ISNA(VLOOKUP($A1767,Sheet1!$B$3:$AH$1266,Sheet1!H$1+(Sheet1!$A$1-1)*10,FALSE))=TRUE,"---",IF(VLOOKUP($A1767,Sheet1!$B$3:$AH$1266,Sheet1!H$1+(Sheet1!$A$1-1)*10,FALSE)="---","---", (ROUND(VLOOKUP($A1767,Sheet1!$B$3:$AH$1266,Sheet1!H$1+(Sheet1!$A$1-1)*10,FALSE),IF(VLOOKUP($A1767,Sheet1!$B$3:$AH$1266,Sheet1!H$1+(Sheet1!$A$1-1)*10,FALSE)&gt;99999,-3,IF(VLOOKUP($A1767,Sheet1!$B$3:$AH$1266,Sheet1!H$1+(Sheet1!$A$1-1)*10,FALSE)&gt;9999,-2,IF(VLOOKUP($A1767,Sheet1!$B$3:$AH$1266,Sheet1!H$1+(Sheet1!$A$1-1)*10,FALSE)&gt;999,-1,0)))))))</f>
        <v>2230</v>
      </c>
      <c r="Y1767" s="65">
        <f>IF(ISNA(VLOOKUP($A1767,Sheet1!$B$3:$AH$1266,Sheet1!I$1+(Sheet1!$A$1-1)*10,FALSE))=TRUE,"---",IF(VLOOKUP($A1767,Sheet1!$B$3:$AH$1266,Sheet1!I$1+(Sheet1!$A$1-1)*10,FALSE)="---","---", (ROUND(VLOOKUP($A1767,Sheet1!$B$3:$AH$1266,Sheet1!I$1+(Sheet1!$A$1-1)*10,FALSE),IF(VLOOKUP($A1767,Sheet1!$B$3:$AH$1266,Sheet1!I$1+(Sheet1!$A$1-1)*10,FALSE)&gt;99999,-3,IF(VLOOKUP($A1767,Sheet1!$B$3:$AH$1266,Sheet1!I$1+(Sheet1!$A$1-1)*10,FALSE)&gt;9999,-2,IF(VLOOKUP($A1767,Sheet1!$B$3:$AH$1266,Sheet1!I$1+(Sheet1!$A$1-1)*10,FALSE)&gt;999,-1,0)))))))</f>
        <v>2710</v>
      </c>
      <c r="Z1767" s="65">
        <f>IF(ISNA(VLOOKUP($A1767,Sheet1!$B$3:$AH$1266,Sheet1!J$1+(Sheet1!$A$1-1)*10,FALSE))=TRUE,"---",IF(VLOOKUP($A1767,Sheet1!$B$3:$AH$1266,Sheet1!J$1+(Sheet1!$A$1-1)*10,FALSE)="---","---", (ROUND(VLOOKUP($A1767,Sheet1!$B$3:$AH$1266,Sheet1!J$1+(Sheet1!$A$1-1)*10,FALSE),IF(VLOOKUP($A1767,Sheet1!$B$3:$AH$1266,Sheet1!J$1+(Sheet1!$A$1-1)*10,FALSE)&gt;99999,-3,IF(VLOOKUP($A1767,Sheet1!$B$3:$AH$1266,Sheet1!J$1+(Sheet1!$A$1-1)*10,FALSE)&gt;9999,-2,IF(VLOOKUP($A1767,Sheet1!$B$3:$AH$1266,Sheet1!J$1+(Sheet1!$A$1-1)*10,FALSE)&gt;999,-1,0)))))))</f>
        <v>3360</v>
      </c>
      <c r="AA1767" s="65">
        <f>IF(ISNA(VLOOKUP($A1767,Sheet1!$B$3:$AH$1266,Sheet1!K$1+(Sheet1!$A$1-1)*10,FALSE))=TRUE,"---",IF(VLOOKUP($A1767,Sheet1!$B$3:$AH$1266,Sheet1!K$1+(Sheet1!$A$1-1)*10,FALSE)="---","---", (ROUND(VLOOKUP($A1767,Sheet1!$B$3:$AH$1266,Sheet1!K$1+(Sheet1!$A$1-1)*10,FALSE),IF(VLOOKUP($A1767,Sheet1!$B$3:$AH$1266,Sheet1!K$1+(Sheet1!$A$1-1)*10,FALSE)&gt;99999,-3,IF(VLOOKUP($A1767,Sheet1!$B$3:$AH$1266,Sheet1!K$1+(Sheet1!$A$1-1)*10,FALSE)&gt;9999,-2,IF(VLOOKUP($A1767,Sheet1!$B$3:$AH$1266,Sheet1!K$1+(Sheet1!$A$1-1)*10,FALSE)&gt;999,-1,0)))))))</f>
        <v>3850</v>
      </c>
      <c r="AB1767" s="65">
        <f>IF(ISNA(VLOOKUP($A1767,Sheet1!$B$3:$AH$1266,Sheet1!L$1+(Sheet1!$A$1-1)*10,FALSE))=TRUE,"---",IF(VLOOKUP($A1767,Sheet1!$B$3:$AH$1266,Sheet1!L$1+(Sheet1!$A$1-1)*10,FALSE)="---","---", (ROUND(VLOOKUP($A1767,Sheet1!$B$3:$AH$1266,Sheet1!L$1+(Sheet1!$A$1-1)*10,FALSE),IF(VLOOKUP($A1767,Sheet1!$B$3:$AH$1266,Sheet1!L$1+(Sheet1!$A$1-1)*10,FALSE)&gt;99999,-3,IF(VLOOKUP($A1767,Sheet1!$B$3:$AH$1266,Sheet1!L$1+(Sheet1!$A$1-1)*10,FALSE)&gt;9999,-2,IF(VLOOKUP($A1767,Sheet1!$B$3:$AH$1266,Sheet1!L$1+(Sheet1!$A$1-1)*10,FALSE)&gt;999,-1,0)))))))</f>
        <v>4340</v>
      </c>
      <c r="AC1767" s="65">
        <f>IF(ISNA(VLOOKUP($A1767,Sheet1!$B$3:$AH$1266,Sheet1!M$1+(Sheet1!$A$1-1)*10,FALSE))=TRUE,"---",IF(VLOOKUP($A1767,Sheet1!$B$3:$AH$1266,Sheet1!M$1+(Sheet1!$A$1-1)*10,FALSE)="---","---", (ROUND(VLOOKUP($A1767,Sheet1!$B$3:$AH$1266,Sheet1!M$1+(Sheet1!$A$1-1)*10,FALSE),IF(VLOOKUP($A1767,Sheet1!$B$3:$AH$1266,Sheet1!M$1+(Sheet1!$A$1-1)*10,FALSE)&gt;99999,-3,IF(VLOOKUP($A1767,Sheet1!$B$3:$AH$1266,Sheet1!M$1+(Sheet1!$A$1-1)*10,FALSE)&gt;9999,-2,IF(VLOOKUP($A1767,Sheet1!$B$3:$AH$1266,Sheet1!M$1+(Sheet1!$A$1-1)*10,FALSE)&gt;999,-1,0)))))))</f>
        <v>4870</v>
      </c>
      <c r="AD1767" s="65">
        <f>IF(ISNA(VLOOKUP($A1767,Sheet1!$B$3:$AH$1266,Sheet1!N$1+(Sheet1!$A$1-1)*10,FALSE))=TRUE,"---",IF(VLOOKUP($A1767,Sheet1!$B$3:$AH$1266,Sheet1!N$1+(Sheet1!$A$1-1)*10,FALSE)="---","---", (ROUND(VLOOKUP($A1767,Sheet1!$B$3:$AH$1266,Sheet1!N$1+(Sheet1!$A$1-1)*10,FALSE),IF(VLOOKUP($A1767,Sheet1!$B$3:$AH$1266,Sheet1!N$1+(Sheet1!$A$1-1)*10,FALSE)&gt;99999,-3,IF(VLOOKUP($A1767,Sheet1!$B$3:$AH$1266,Sheet1!N$1+(Sheet1!$A$1-1)*10,FALSE)&gt;9999,-2,IF(VLOOKUP($A1767,Sheet1!$B$3:$AH$1266,Sheet1!N$1+(Sheet1!$A$1-1)*10,FALSE)&gt;999,-1,0)))))))</f>
        <v>5580</v>
      </c>
    </row>
    <row r="1768" spans="1:30" ht="25.5" customHeight="1" x14ac:dyDescent="0.25">
      <c r="A1768" s="304" t="s">
        <v>2603</v>
      </c>
      <c r="B1768" s="393" t="s">
        <v>2604</v>
      </c>
      <c r="C1768" s="304">
        <v>430148</v>
      </c>
      <c r="D1768" s="304">
        <v>760048</v>
      </c>
      <c r="E1768" s="305" t="s">
        <v>3041</v>
      </c>
      <c r="F1768" s="117" t="s">
        <v>4935</v>
      </c>
      <c r="G1768" s="118" t="s">
        <v>31</v>
      </c>
      <c r="H1768" s="348">
        <v>85.5</v>
      </c>
      <c r="I1768" s="377">
        <v>29887</v>
      </c>
      <c r="J1768" s="336">
        <v>10.14</v>
      </c>
      <c r="K1768" s="340" t="s">
        <v>4405</v>
      </c>
      <c r="L1768" s="338">
        <v>7490</v>
      </c>
      <c r="M1768" s="381">
        <v>87.6</v>
      </c>
      <c r="N1768" s="351" t="s">
        <v>12</v>
      </c>
      <c r="O1768" s="328">
        <f t="shared" si="59"/>
        <v>1.99073311034819</v>
      </c>
      <c r="P1768" s="328">
        <f>IF(O1768&lt;&gt;"",VLOOKUP($A1768,Sheet4!$A$2:$O$1309,14,FALSE)*100,"")</f>
        <v>0.32575689429252819</v>
      </c>
      <c r="Q1768" s="328">
        <f>IF(P1768&lt;&gt;"",VLOOKUP($A1768,Sheet4!$A$2:$O$1309,15,FALSE)*100,"")</f>
        <v>3.1454702247614819</v>
      </c>
      <c r="R1768" s="358">
        <f t="shared" si="60"/>
        <v>50</v>
      </c>
      <c r="S1768" s="357" t="s">
        <v>4368</v>
      </c>
      <c r="T1768" s="357" t="str">
        <f>IF(ISNA(VLOOKUP(A1768,Sheet1!B$3:C$1266,2,FALSE)=TRUE),"NC",VLOOKUP(A1768,Sheet1!B$3:C$1266,2,FALSE))</f>
        <v>Rural10</v>
      </c>
      <c r="U1768" s="385">
        <f>IF(ISNA(VLOOKUP($A1768,Sheet1!$B$3:$AH$1266,Sheet1!E$1+(Sheet1!$A$1-1)*10,FALSE))=TRUE,"---",IF(VLOOKUP($A1768,Sheet1!$B$3:$AH$1266,Sheet1!E$1+(Sheet1!$A$1-1)*10,FALSE)="---","---", (ROUND(VLOOKUP($A1768,Sheet1!$B$3:$AH$1266,Sheet1!E$1+(Sheet1!$A$1-1)*10,FALSE),IF(VLOOKUP($A1768,Sheet1!$B$3:$AH$1266,Sheet1!E$1+(Sheet1!$A$1-1)*10,FALSE)&gt;99999,-3,IF(VLOOKUP($A1768,Sheet1!$B$3:$AH$1266,Sheet1!E$1+(Sheet1!$A$1-1)*10,FALSE)&gt;9999,-2,IF(VLOOKUP($A1768,Sheet1!$B$3:$AH$1266,Sheet1!E$1+(Sheet1!$A$1-1)*10,FALSE)&gt;999,-1,0)))))))</f>
        <v>1490</v>
      </c>
      <c r="V1768" s="385">
        <f>IF(ISNA(VLOOKUP($A1768,Sheet1!$B$3:$AH$1266,Sheet1!F$1+(Sheet1!$A$1-1)*10,FALSE))=TRUE,"---",IF(VLOOKUP($A1768,Sheet1!$B$3:$AH$1266,Sheet1!F$1+(Sheet1!$A$1-1)*10,FALSE)="---","---", (ROUND(VLOOKUP($A1768,Sheet1!$B$3:$AH$1266,Sheet1!F$1+(Sheet1!$A$1-1)*10,FALSE),IF(VLOOKUP($A1768,Sheet1!$B$3:$AH$1266,Sheet1!F$1+(Sheet1!$A$1-1)*10,FALSE)&gt;99999,-3,IF(VLOOKUP($A1768,Sheet1!$B$3:$AH$1266,Sheet1!F$1+(Sheet1!$A$1-1)*10,FALSE)&gt;9999,-2,IF(VLOOKUP($A1768,Sheet1!$B$3:$AH$1266,Sheet1!F$1+(Sheet1!$A$1-1)*10,FALSE)&gt;999,-1,0)))))))</f>
        <v>1890</v>
      </c>
      <c r="W1768" s="385">
        <f>IF(ISNA(VLOOKUP($A1768,Sheet1!$B$3:$AH$1266,Sheet1!G$1+(Sheet1!$A$1-1)*10,FALSE))=TRUE,"---",IF(VLOOKUP($A1768,Sheet1!$B$3:$AH$1266,Sheet1!G$1+(Sheet1!$A$1-1)*10,FALSE)="---","---", (ROUND(VLOOKUP($A1768,Sheet1!$B$3:$AH$1266,Sheet1!G$1+(Sheet1!$A$1-1)*10,FALSE),IF(VLOOKUP($A1768,Sheet1!$B$3:$AH$1266,Sheet1!G$1+(Sheet1!$A$1-1)*10,FALSE)&gt;99999,-3,IF(VLOOKUP($A1768,Sheet1!$B$3:$AH$1266,Sheet1!G$1+(Sheet1!$A$1-1)*10,FALSE)&gt;9999,-2,IF(VLOOKUP($A1768,Sheet1!$B$3:$AH$1266,Sheet1!G$1+(Sheet1!$A$1-1)*10,FALSE)&gt;999,-1,0)))))))</f>
        <v>2420</v>
      </c>
      <c r="X1768" s="385">
        <f>IF(ISNA(VLOOKUP($A1768,Sheet1!$B$3:$AH$1266,Sheet1!H$1+(Sheet1!$A$1-1)*10,FALSE))=TRUE,"---",IF(VLOOKUP($A1768,Sheet1!$B$3:$AH$1266,Sheet1!H$1+(Sheet1!$A$1-1)*10,FALSE)="---","---", (ROUND(VLOOKUP($A1768,Sheet1!$B$3:$AH$1266,Sheet1!H$1+(Sheet1!$A$1-1)*10,FALSE),IF(VLOOKUP($A1768,Sheet1!$B$3:$AH$1266,Sheet1!H$1+(Sheet1!$A$1-1)*10,FALSE)&gt;99999,-3,IF(VLOOKUP($A1768,Sheet1!$B$3:$AH$1266,Sheet1!H$1+(Sheet1!$A$1-1)*10,FALSE)&gt;9999,-2,IF(VLOOKUP($A1768,Sheet1!$B$3:$AH$1266,Sheet1!H$1+(Sheet1!$A$1-1)*10,FALSE)&gt;999,-1,0)))))))</f>
        <v>3890</v>
      </c>
      <c r="Y1768" s="385">
        <f>IF(ISNA(VLOOKUP($A1768,Sheet1!$B$3:$AH$1266,Sheet1!I$1+(Sheet1!$A$1-1)*10,FALSE))=TRUE,"---",IF(VLOOKUP($A1768,Sheet1!$B$3:$AH$1266,Sheet1!I$1+(Sheet1!$A$1-1)*10,FALSE)="---","---", (ROUND(VLOOKUP($A1768,Sheet1!$B$3:$AH$1266,Sheet1!I$1+(Sheet1!$A$1-1)*10,FALSE),IF(VLOOKUP($A1768,Sheet1!$B$3:$AH$1266,Sheet1!I$1+(Sheet1!$A$1-1)*10,FALSE)&gt;99999,-3,IF(VLOOKUP($A1768,Sheet1!$B$3:$AH$1266,Sheet1!I$1+(Sheet1!$A$1-1)*10,FALSE)&gt;9999,-2,IF(VLOOKUP($A1768,Sheet1!$B$3:$AH$1266,Sheet1!I$1+(Sheet1!$A$1-1)*10,FALSE)&gt;999,-1,0)))))))</f>
        <v>4950</v>
      </c>
      <c r="Z1768" s="385">
        <f>IF(ISNA(VLOOKUP($A1768,Sheet1!$B$3:$AH$1266,Sheet1!J$1+(Sheet1!$A$1-1)*10,FALSE))=TRUE,"---",IF(VLOOKUP($A1768,Sheet1!$B$3:$AH$1266,Sheet1!J$1+(Sheet1!$A$1-1)*10,FALSE)="---","---", (ROUND(VLOOKUP($A1768,Sheet1!$B$3:$AH$1266,Sheet1!J$1+(Sheet1!$A$1-1)*10,FALSE),IF(VLOOKUP($A1768,Sheet1!$B$3:$AH$1266,Sheet1!J$1+(Sheet1!$A$1-1)*10,FALSE)&gt;99999,-3,IF(VLOOKUP($A1768,Sheet1!$B$3:$AH$1266,Sheet1!J$1+(Sheet1!$A$1-1)*10,FALSE)&gt;9999,-2,IF(VLOOKUP($A1768,Sheet1!$B$3:$AH$1266,Sheet1!J$1+(Sheet1!$A$1-1)*10,FALSE)&gt;999,-1,0)))))))</f>
        <v>6370</v>
      </c>
      <c r="AA1768" s="385">
        <f>IF(ISNA(VLOOKUP($A1768,Sheet1!$B$3:$AH$1266,Sheet1!K$1+(Sheet1!$A$1-1)*10,FALSE))=TRUE,"---",IF(VLOOKUP($A1768,Sheet1!$B$3:$AH$1266,Sheet1!K$1+(Sheet1!$A$1-1)*10,FALSE)="---","---", (ROUND(VLOOKUP($A1768,Sheet1!$B$3:$AH$1266,Sheet1!K$1+(Sheet1!$A$1-1)*10,FALSE),IF(VLOOKUP($A1768,Sheet1!$B$3:$AH$1266,Sheet1!K$1+(Sheet1!$A$1-1)*10,FALSE)&gt;99999,-3,IF(VLOOKUP($A1768,Sheet1!$B$3:$AH$1266,Sheet1!K$1+(Sheet1!$A$1-1)*10,FALSE)&gt;9999,-2,IF(VLOOKUP($A1768,Sheet1!$B$3:$AH$1266,Sheet1!K$1+(Sheet1!$A$1-1)*10,FALSE)&gt;999,-1,0)))))))</f>
        <v>7480</v>
      </c>
      <c r="AB1768" s="385">
        <f>IF(ISNA(VLOOKUP($A1768,Sheet1!$B$3:$AH$1266,Sheet1!L$1+(Sheet1!$A$1-1)*10,FALSE))=TRUE,"---",IF(VLOOKUP($A1768,Sheet1!$B$3:$AH$1266,Sheet1!L$1+(Sheet1!$A$1-1)*10,FALSE)="---","---", (ROUND(VLOOKUP($A1768,Sheet1!$B$3:$AH$1266,Sheet1!L$1+(Sheet1!$A$1-1)*10,FALSE),IF(VLOOKUP($A1768,Sheet1!$B$3:$AH$1266,Sheet1!L$1+(Sheet1!$A$1-1)*10,FALSE)&gt;99999,-3,IF(VLOOKUP($A1768,Sheet1!$B$3:$AH$1266,Sheet1!L$1+(Sheet1!$A$1-1)*10,FALSE)&gt;9999,-2,IF(VLOOKUP($A1768,Sheet1!$B$3:$AH$1266,Sheet1!L$1+(Sheet1!$A$1-1)*10,FALSE)&gt;999,-1,0)))))))</f>
        <v>8640</v>
      </c>
      <c r="AC1768" s="385">
        <f>IF(ISNA(VLOOKUP($A1768,Sheet1!$B$3:$AH$1266,Sheet1!M$1+(Sheet1!$A$1-1)*10,FALSE))=TRUE,"---",IF(VLOOKUP($A1768,Sheet1!$B$3:$AH$1266,Sheet1!M$1+(Sheet1!$A$1-1)*10,FALSE)="---","---", (ROUND(VLOOKUP($A1768,Sheet1!$B$3:$AH$1266,Sheet1!M$1+(Sheet1!$A$1-1)*10,FALSE),IF(VLOOKUP($A1768,Sheet1!$B$3:$AH$1266,Sheet1!M$1+(Sheet1!$A$1-1)*10,FALSE)&gt;99999,-3,IF(VLOOKUP($A1768,Sheet1!$B$3:$AH$1266,Sheet1!M$1+(Sheet1!$A$1-1)*10,FALSE)&gt;9999,-2,IF(VLOOKUP($A1768,Sheet1!$B$3:$AH$1266,Sheet1!M$1+(Sheet1!$A$1-1)*10,FALSE)&gt;999,-1,0)))))))</f>
        <v>9850</v>
      </c>
      <c r="AD1768" s="385">
        <f>IF(ISNA(VLOOKUP($A1768,Sheet1!$B$3:$AH$1266,Sheet1!N$1+(Sheet1!$A$1-1)*10,FALSE))=TRUE,"---",IF(VLOOKUP($A1768,Sheet1!$B$3:$AH$1266,Sheet1!N$1+(Sheet1!$A$1-1)*10,FALSE)="---","---", (ROUND(VLOOKUP($A1768,Sheet1!$B$3:$AH$1266,Sheet1!N$1+(Sheet1!$A$1-1)*10,FALSE),IF(VLOOKUP($A1768,Sheet1!$B$3:$AH$1266,Sheet1!N$1+(Sheet1!$A$1-1)*10,FALSE)&gt;99999,-3,IF(VLOOKUP($A1768,Sheet1!$B$3:$AH$1266,Sheet1!N$1+(Sheet1!$A$1-1)*10,FALSE)&gt;9999,-2,IF(VLOOKUP($A1768,Sheet1!$B$3:$AH$1266,Sheet1!N$1+(Sheet1!$A$1-1)*10,FALSE)&gt;999,-1,0)))))))</f>
        <v>11500</v>
      </c>
    </row>
    <row r="1769" spans="1:30" ht="25.5" customHeight="1" x14ac:dyDescent="0.25">
      <c r="A1769" s="304"/>
      <c r="B1769" s="346"/>
      <c r="C1769" s="304"/>
      <c r="D1769" s="304"/>
      <c r="E1769" s="305"/>
      <c r="F1769" s="117" t="s">
        <v>4936</v>
      </c>
      <c r="G1769" s="118" t="s">
        <v>286</v>
      </c>
      <c r="H1769" s="348"/>
      <c r="I1769" s="378"/>
      <c r="J1769" s="337"/>
      <c r="K1769" s="341"/>
      <c r="L1769" s="339"/>
      <c r="M1769" s="382"/>
      <c r="N1769" s="352"/>
      <c r="O1769" s="329" t="e">
        <f t="shared" si="59"/>
        <v>#NUM!</v>
      </c>
      <c r="P1769" s="329" t="e">
        <f>IF(O1769&lt;&gt;"",VLOOKUP($A1769,Sheet4!$A$2:$O$1309,14,FALSE)*100,"")</f>
        <v>#NUM!</v>
      </c>
      <c r="Q1769" s="329" t="e">
        <f>IF(P1769&lt;&gt;"",VLOOKUP($A1769,Sheet4!$A$2:$O$1309,15,FALSE)*100,"")</f>
        <v>#NUM!</v>
      </c>
      <c r="R1769" s="357" t="e">
        <f t="shared" si="60"/>
        <v>#NUM!</v>
      </c>
      <c r="S1769" s="357"/>
      <c r="T1769" s="357"/>
      <c r="U1769" s="385"/>
      <c r="V1769" s="385"/>
      <c r="W1769" s="385"/>
      <c r="X1769" s="385"/>
      <c r="Y1769" s="385"/>
      <c r="Z1769" s="385"/>
      <c r="AA1769" s="385"/>
      <c r="AB1769" s="385"/>
      <c r="AC1769" s="385"/>
      <c r="AD1769" s="385"/>
    </row>
    <row r="1770" spans="1:30" ht="25.5" customHeight="1" x14ac:dyDescent="0.25">
      <c r="A1770" s="125" t="s">
        <v>2605</v>
      </c>
      <c r="B1770" s="131" t="s">
        <v>2606</v>
      </c>
      <c r="C1770" s="125">
        <v>425322</v>
      </c>
      <c r="D1770" s="125">
        <v>760509</v>
      </c>
      <c r="E1770" s="70" t="s">
        <v>3041</v>
      </c>
      <c r="F1770" s="139" t="s">
        <v>4405</v>
      </c>
      <c r="G1770" s="127" t="s">
        <v>160</v>
      </c>
      <c r="H1770" s="158">
        <v>20</v>
      </c>
      <c r="I1770" s="112">
        <v>27213</v>
      </c>
      <c r="J1770" s="140" t="s">
        <v>4405</v>
      </c>
      <c r="K1770" s="127" t="s">
        <v>17</v>
      </c>
      <c r="L1770" s="115">
        <v>2220</v>
      </c>
      <c r="M1770" s="116">
        <v>111</v>
      </c>
      <c r="N1770" s="127" t="s">
        <v>160</v>
      </c>
      <c r="O1770" s="68">
        <f t="shared" si="59"/>
        <v>1.3926613717935616</v>
      </c>
      <c r="P1770" s="68">
        <f>IF(O1770&lt;&gt;"",VLOOKUP($A1770,Sheet4!$A$2:$O$1309,14,FALSE)*100,"")</f>
        <v>3.833538953347182</v>
      </c>
      <c r="Q1770" s="68">
        <f>IF(P1770&lt;&gt;"",VLOOKUP($A1770,Sheet4!$A$2:$O$1309,15,FALSE)*100,"")</f>
        <v>31.810702716313955</v>
      </c>
      <c r="R1770" s="74">
        <f t="shared" si="60"/>
        <v>70</v>
      </c>
      <c r="S1770" s="64" t="s">
        <v>4368</v>
      </c>
      <c r="T1770" s="64" t="str">
        <f>IF(ISNA(VLOOKUP(A1770,Sheet1!B$3:C$1266,2,FALSE)=TRUE),"NC",VLOOKUP(A1770,Sheet1!B$3:C$1266,2,FALSE))</f>
        <v>Rural</v>
      </c>
      <c r="U1770" s="65">
        <f>IF(ISNA(VLOOKUP($A1770,Sheet1!$B$3:$AH$1266,Sheet1!E$1+(Sheet1!$A$1-1)*10,FALSE))=TRUE,"---",IF(VLOOKUP($A1770,Sheet1!$B$3:$AH$1266,Sheet1!E$1+(Sheet1!$A$1-1)*10,FALSE)="---","---", (ROUND(VLOOKUP($A1770,Sheet1!$B$3:$AH$1266,Sheet1!E$1+(Sheet1!$A$1-1)*10,FALSE),IF(VLOOKUP($A1770,Sheet1!$B$3:$AH$1266,Sheet1!E$1+(Sheet1!$A$1-1)*10,FALSE)&gt;99999,-3,IF(VLOOKUP($A1770,Sheet1!$B$3:$AH$1266,Sheet1!E$1+(Sheet1!$A$1-1)*10,FALSE)&gt;9999,-2,IF(VLOOKUP($A1770,Sheet1!$B$3:$AH$1266,Sheet1!E$1+(Sheet1!$A$1-1)*10,FALSE)&gt;999,-1,0)))))))</f>
        <v>527</v>
      </c>
      <c r="V1770" s="65">
        <f>IF(ISNA(VLOOKUP($A1770,Sheet1!$B$3:$AH$1266,Sheet1!F$1+(Sheet1!$A$1-1)*10,FALSE))=TRUE,"---",IF(VLOOKUP($A1770,Sheet1!$B$3:$AH$1266,Sheet1!F$1+(Sheet1!$A$1-1)*10,FALSE)="---","---", (ROUND(VLOOKUP($A1770,Sheet1!$B$3:$AH$1266,Sheet1!F$1+(Sheet1!$A$1-1)*10,FALSE),IF(VLOOKUP($A1770,Sheet1!$B$3:$AH$1266,Sheet1!F$1+(Sheet1!$A$1-1)*10,FALSE)&gt;99999,-3,IF(VLOOKUP($A1770,Sheet1!$B$3:$AH$1266,Sheet1!F$1+(Sheet1!$A$1-1)*10,FALSE)&gt;9999,-2,IF(VLOOKUP($A1770,Sheet1!$B$3:$AH$1266,Sheet1!F$1+(Sheet1!$A$1-1)*10,FALSE)&gt;999,-1,0)))))))</f>
        <v>641</v>
      </c>
      <c r="W1770" s="65">
        <f>IF(ISNA(VLOOKUP($A1770,Sheet1!$B$3:$AH$1266,Sheet1!G$1+(Sheet1!$A$1-1)*10,FALSE))=TRUE,"---",IF(VLOOKUP($A1770,Sheet1!$B$3:$AH$1266,Sheet1!G$1+(Sheet1!$A$1-1)*10,FALSE)="---","---", (ROUND(VLOOKUP($A1770,Sheet1!$B$3:$AH$1266,Sheet1!G$1+(Sheet1!$A$1-1)*10,FALSE),IF(VLOOKUP($A1770,Sheet1!$B$3:$AH$1266,Sheet1!G$1+(Sheet1!$A$1-1)*10,FALSE)&gt;99999,-3,IF(VLOOKUP($A1770,Sheet1!$B$3:$AH$1266,Sheet1!G$1+(Sheet1!$A$1-1)*10,FALSE)&gt;9999,-2,IF(VLOOKUP($A1770,Sheet1!$B$3:$AH$1266,Sheet1!G$1+(Sheet1!$A$1-1)*10,FALSE)&gt;999,-1,0)))))))</f>
        <v>789</v>
      </c>
      <c r="X1770" s="65">
        <f>IF(ISNA(VLOOKUP($A1770,Sheet1!$B$3:$AH$1266,Sheet1!H$1+(Sheet1!$A$1-1)*10,FALSE))=TRUE,"---",IF(VLOOKUP($A1770,Sheet1!$B$3:$AH$1266,Sheet1!H$1+(Sheet1!$A$1-1)*10,FALSE)="---","---", (ROUND(VLOOKUP($A1770,Sheet1!$B$3:$AH$1266,Sheet1!H$1+(Sheet1!$A$1-1)*10,FALSE),IF(VLOOKUP($A1770,Sheet1!$B$3:$AH$1266,Sheet1!H$1+(Sheet1!$A$1-1)*10,FALSE)&gt;99999,-3,IF(VLOOKUP($A1770,Sheet1!$B$3:$AH$1266,Sheet1!H$1+(Sheet1!$A$1-1)*10,FALSE)&gt;9999,-2,IF(VLOOKUP($A1770,Sheet1!$B$3:$AH$1266,Sheet1!H$1+(Sheet1!$A$1-1)*10,FALSE)&gt;999,-1,0)))))))</f>
        <v>1180</v>
      </c>
      <c r="Y1770" s="65">
        <f>IF(ISNA(VLOOKUP($A1770,Sheet1!$B$3:$AH$1266,Sheet1!I$1+(Sheet1!$A$1-1)*10,FALSE))=TRUE,"---",IF(VLOOKUP($A1770,Sheet1!$B$3:$AH$1266,Sheet1!I$1+(Sheet1!$A$1-1)*10,FALSE)="---","---", (ROUND(VLOOKUP($A1770,Sheet1!$B$3:$AH$1266,Sheet1!I$1+(Sheet1!$A$1-1)*10,FALSE),IF(VLOOKUP($A1770,Sheet1!$B$3:$AH$1266,Sheet1!I$1+(Sheet1!$A$1-1)*10,FALSE)&gt;99999,-3,IF(VLOOKUP($A1770,Sheet1!$B$3:$AH$1266,Sheet1!I$1+(Sheet1!$A$1-1)*10,FALSE)&gt;9999,-2,IF(VLOOKUP($A1770,Sheet1!$B$3:$AH$1266,Sheet1!I$1+(Sheet1!$A$1-1)*10,FALSE)&gt;999,-1,0)))))))</f>
        <v>1440</v>
      </c>
      <c r="Z1770" s="65">
        <f>IF(ISNA(VLOOKUP($A1770,Sheet1!$B$3:$AH$1266,Sheet1!J$1+(Sheet1!$A$1-1)*10,FALSE))=TRUE,"---",IF(VLOOKUP($A1770,Sheet1!$B$3:$AH$1266,Sheet1!J$1+(Sheet1!$A$1-1)*10,FALSE)="---","---", (ROUND(VLOOKUP($A1770,Sheet1!$B$3:$AH$1266,Sheet1!J$1+(Sheet1!$A$1-1)*10,FALSE),IF(VLOOKUP($A1770,Sheet1!$B$3:$AH$1266,Sheet1!J$1+(Sheet1!$A$1-1)*10,FALSE)&gt;99999,-3,IF(VLOOKUP($A1770,Sheet1!$B$3:$AH$1266,Sheet1!J$1+(Sheet1!$A$1-1)*10,FALSE)&gt;9999,-2,IF(VLOOKUP($A1770,Sheet1!$B$3:$AH$1266,Sheet1!J$1+(Sheet1!$A$1-1)*10,FALSE)&gt;999,-1,0)))))))</f>
        <v>1790</v>
      </c>
      <c r="AA1770" s="65">
        <f>IF(ISNA(VLOOKUP($A1770,Sheet1!$B$3:$AH$1266,Sheet1!K$1+(Sheet1!$A$1-1)*10,FALSE))=TRUE,"---",IF(VLOOKUP($A1770,Sheet1!$B$3:$AH$1266,Sheet1!K$1+(Sheet1!$A$1-1)*10,FALSE)="---","---", (ROUND(VLOOKUP($A1770,Sheet1!$B$3:$AH$1266,Sheet1!K$1+(Sheet1!$A$1-1)*10,FALSE),IF(VLOOKUP($A1770,Sheet1!$B$3:$AH$1266,Sheet1!K$1+(Sheet1!$A$1-1)*10,FALSE)&gt;99999,-3,IF(VLOOKUP($A1770,Sheet1!$B$3:$AH$1266,Sheet1!K$1+(Sheet1!$A$1-1)*10,FALSE)&gt;9999,-2,IF(VLOOKUP($A1770,Sheet1!$B$3:$AH$1266,Sheet1!K$1+(Sheet1!$A$1-1)*10,FALSE)&gt;999,-1,0)))))))</f>
        <v>2060</v>
      </c>
      <c r="AB1770" s="65">
        <f>IF(ISNA(VLOOKUP($A1770,Sheet1!$B$3:$AH$1266,Sheet1!L$1+(Sheet1!$A$1-1)*10,FALSE))=TRUE,"---",IF(VLOOKUP($A1770,Sheet1!$B$3:$AH$1266,Sheet1!L$1+(Sheet1!$A$1-1)*10,FALSE)="---","---", (ROUND(VLOOKUP($A1770,Sheet1!$B$3:$AH$1266,Sheet1!L$1+(Sheet1!$A$1-1)*10,FALSE),IF(VLOOKUP($A1770,Sheet1!$B$3:$AH$1266,Sheet1!L$1+(Sheet1!$A$1-1)*10,FALSE)&gt;99999,-3,IF(VLOOKUP($A1770,Sheet1!$B$3:$AH$1266,Sheet1!L$1+(Sheet1!$A$1-1)*10,FALSE)&gt;9999,-2,IF(VLOOKUP($A1770,Sheet1!$B$3:$AH$1266,Sheet1!L$1+(Sheet1!$A$1-1)*10,FALSE)&gt;999,-1,0)))))))</f>
        <v>2330</v>
      </c>
      <c r="AC1770" s="65">
        <f>IF(ISNA(VLOOKUP($A1770,Sheet1!$B$3:$AH$1266,Sheet1!M$1+(Sheet1!$A$1-1)*10,FALSE))=TRUE,"---",IF(VLOOKUP($A1770,Sheet1!$B$3:$AH$1266,Sheet1!M$1+(Sheet1!$A$1-1)*10,FALSE)="---","---", (ROUND(VLOOKUP($A1770,Sheet1!$B$3:$AH$1266,Sheet1!M$1+(Sheet1!$A$1-1)*10,FALSE),IF(VLOOKUP($A1770,Sheet1!$B$3:$AH$1266,Sheet1!M$1+(Sheet1!$A$1-1)*10,FALSE)&gt;99999,-3,IF(VLOOKUP($A1770,Sheet1!$B$3:$AH$1266,Sheet1!M$1+(Sheet1!$A$1-1)*10,FALSE)&gt;9999,-2,IF(VLOOKUP($A1770,Sheet1!$B$3:$AH$1266,Sheet1!M$1+(Sheet1!$A$1-1)*10,FALSE)&gt;999,-1,0)))))))</f>
        <v>2610</v>
      </c>
      <c r="AD1770" s="65">
        <f>IF(ISNA(VLOOKUP($A1770,Sheet1!$B$3:$AH$1266,Sheet1!N$1+(Sheet1!$A$1-1)*10,FALSE))=TRUE,"---",IF(VLOOKUP($A1770,Sheet1!$B$3:$AH$1266,Sheet1!N$1+(Sheet1!$A$1-1)*10,FALSE)="---","---", (ROUND(VLOOKUP($A1770,Sheet1!$B$3:$AH$1266,Sheet1!N$1+(Sheet1!$A$1-1)*10,FALSE),IF(VLOOKUP($A1770,Sheet1!$B$3:$AH$1266,Sheet1!N$1+(Sheet1!$A$1-1)*10,FALSE)&gt;99999,-3,IF(VLOOKUP($A1770,Sheet1!$B$3:$AH$1266,Sheet1!N$1+(Sheet1!$A$1-1)*10,FALSE)&gt;9999,-2,IF(VLOOKUP($A1770,Sheet1!$B$3:$AH$1266,Sheet1!N$1+(Sheet1!$A$1-1)*10,FALSE)&gt;999,-1,0)))))))</f>
        <v>2990</v>
      </c>
    </row>
    <row r="1771" spans="1:30" ht="25.5" customHeight="1" x14ac:dyDescent="0.25">
      <c r="A1771" s="133" t="s">
        <v>2607</v>
      </c>
      <c r="B1771" s="215" t="s">
        <v>2608</v>
      </c>
      <c r="C1771" s="133">
        <v>425350</v>
      </c>
      <c r="D1771" s="133">
        <v>760459</v>
      </c>
      <c r="E1771" s="67" t="s">
        <v>3041</v>
      </c>
      <c r="F1771" s="135" t="s">
        <v>4405</v>
      </c>
      <c r="G1771" s="118" t="s">
        <v>160</v>
      </c>
      <c r="H1771" s="136">
        <v>0.78</v>
      </c>
      <c r="I1771" s="119">
        <v>27213</v>
      </c>
      <c r="J1771" s="137" t="s">
        <v>4405</v>
      </c>
      <c r="K1771" s="118" t="s">
        <v>17</v>
      </c>
      <c r="L1771" s="122">
        <v>109</v>
      </c>
      <c r="M1771" s="123">
        <v>140</v>
      </c>
      <c r="N1771" s="118" t="s">
        <v>199</v>
      </c>
      <c r="O1771" s="71">
        <f t="shared" si="59"/>
        <v>48.107906051179533</v>
      </c>
      <c r="P1771" s="71">
        <f>IF(O1771&lt;&gt;"",VLOOKUP($A1771,Sheet4!$A$2:$O$1309,14,FALSE)*100,"")</f>
        <v>9.1090962226596073</v>
      </c>
      <c r="Q1771" s="71">
        <f>IF(P1771&lt;&gt;"",VLOOKUP($A1771,Sheet4!$A$2:$O$1309,15,FALSE)*100,"")</f>
        <v>60.762001750926785</v>
      </c>
      <c r="R1771" s="73">
        <f t="shared" si="60"/>
        <v>2</v>
      </c>
      <c r="S1771" s="63" t="s">
        <v>4368</v>
      </c>
      <c r="T1771" s="63" t="str">
        <f>IF(ISNA(VLOOKUP(A1771,Sheet1!B$3:C$1266,2,FALSE)=TRUE),"NC",VLOOKUP(A1771,Sheet1!B$3:C$1266,2,FALSE))</f>
        <v>Rural</v>
      </c>
      <c r="U1771" s="66">
        <f>IF(ISNA(VLOOKUP($A1771,Sheet1!$B$3:$AH$1266,Sheet1!E$1+(Sheet1!$A$1-1)*10,FALSE))=TRUE,"---",IF(VLOOKUP($A1771,Sheet1!$B$3:$AH$1266,Sheet1!E$1+(Sheet1!$A$1-1)*10,FALSE)="---","---", (ROUND(VLOOKUP($A1771,Sheet1!$B$3:$AH$1266,Sheet1!E$1+(Sheet1!$A$1-1)*10,FALSE),IF(VLOOKUP($A1771,Sheet1!$B$3:$AH$1266,Sheet1!E$1+(Sheet1!$A$1-1)*10,FALSE)&gt;99999,-3,IF(VLOOKUP($A1771,Sheet1!$B$3:$AH$1266,Sheet1!E$1+(Sheet1!$A$1-1)*10,FALSE)&gt;9999,-2,IF(VLOOKUP($A1771,Sheet1!$B$3:$AH$1266,Sheet1!E$1+(Sheet1!$A$1-1)*10,FALSE)&gt;999,-1,0)))))))</f>
        <v>66</v>
      </c>
      <c r="V1771" s="66">
        <f>IF(ISNA(VLOOKUP($A1771,Sheet1!$B$3:$AH$1266,Sheet1!F$1+(Sheet1!$A$1-1)*10,FALSE))=TRUE,"---",IF(VLOOKUP($A1771,Sheet1!$B$3:$AH$1266,Sheet1!F$1+(Sheet1!$A$1-1)*10,FALSE)="---","---", (ROUND(VLOOKUP($A1771,Sheet1!$B$3:$AH$1266,Sheet1!F$1+(Sheet1!$A$1-1)*10,FALSE),IF(VLOOKUP($A1771,Sheet1!$B$3:$AH$1266,Sheet1!F$1+(Sheet1!$A$1-1)*10,FALSE)&gt;99999,-3,IF(VLOOKUP($A1771,Sheet1!$B$3:$AH$1266,Sheet1!F$1+(Sheet1!$A$1-1)*10,FALSE)&gt;9999,-2,IF(VLOOKUP($A1771,Sheet1!$B$3:$AH$1266,Sheet1!F$1+(Sheet1!$A$1-1)*10,FALSE)&gt;999,-1,0)))))))</f>
        <v>84</v>
      </c>
      <c r="W1771" s="66">
        <f>IF(ISNA(VLOOKUP($A1771,Sheet1!$B$3:$AH$1266,Sheet1!G$1+(Sheet1!$A$1-1)*10,FALSE))=TRUE,"---",IF(VLOOKUP($A1771,Sheet1!$B$3:$AH$1266,Sheet1!G$1+(Sheet1!$A$1-1)*10,FALSE)="---","---", (ROUND(VLOOKUP($A1771,Sheet1!$B$3:$AH$1266,Sheet1!G$1+(Sheet1!$A$1-1)*10,FALSE),IF(VLOOKUP($A1771,Sheet1!$B$3:$AH$1266,Sheet1!G$1+(Sheet1!$A$1-1)*10,FALSE)&gt;99999,-3,IF(VLOOKUP($A1771,Sheet1!$B$3:$AH$1266,Sheet1!G$1+(Sheet1!$A$1-1)*10,FALSE)&gt;9999,-2,IF(VLOOKUP($A1771,Sheet1!$B$3:$AH$1266,Sheet1!G$1+(Sheet1!$A$1-1)*10,FALSE)&gt;999,-1,0)))))))</f>
        <v>106</v>
      </c>
      <c r="X1771" s="66">
        <f>IF(ISNA(VLOOKUP($A1771,Sheet1!$B$3:$AH$1266,Sheet1!H$1+(Sheet1!$A$1-1)*10,FALSE))=TRUE,"---",IF(VLOOKUP($A1771,Sheet1!$B$3:$AH$1266,Sheet1!H$1+(Sheet1!$A$1-1)*10,FALSE)="---","---", (ROUND(VLOOKUP($A1771,Sheet1!$B$3:$AH$1266,Sheet1!H$1+(Sheet1!$A$1-1)*10,FALSE),IF(VLOOKUP($A1771,Sheet1!$B$3:$AH$1266,Sheet1!H$1+(Sheet1!$A$1-1)*10,FALSE)&gt;99999,-3,IF(VLOOKUP($A1771,Sheet1!$B$3:$AH$1266,Sheet1!H$1+(Sheet1!$A$1-1)*10,FALSE)&gt;9999,-2,IF(VLOOKUP($A1771,Sheet1!$B$3:$AH$1266,Sheet1!H$1+(Sheet1!$A$1-1)*10,FALSE)&gt;999,-1,0)))))))</f>
        <v>165</v>
      </c>
      <c r="Y1771" s="66">
        <f>IF(ISNA(VLOOKUP($A1771,Sheet1!$B$3:$AH$1266,Sheet1!I$1+(Sheet1!$A$1-1)*10,FALSE))=TRUE,"---",IF(VLOOKUP($A1771,Sheet1!$B$3:$AH$1266,Sheet1!I$1+(Sheet1!$A$1-1)*10,FALSE)="---","---", (ROUND(VLOOKUP($A1771,Sheet1!$B$3:$AH$1266,Sheet1!I$1+(Sheet1!$A$1-1)*10,FALSE),IF(VLOOKUP($A1771,Sheet1!$B$3:$AH$1266,Sheet1!I$1+(Sheet1!$A$1-1)*10,FALSE)&gt;99999,-3,IF(VLOOKUP($A1771,Sheet1!$B$3:$AH$1266,Sheet1!I$1+(Sheet1!$A$1-1)*10,FALSE)&gt;9999,-2,IF(VLOOKUP($A1771,Sheet1!$B$3:$AH$1266,Sheet1!I$1+(Sheet1!$A$1-1)*10,FALSE)&gt;999,-1,0)))))))</f>
        <v>203</v>
      </c>
      <c r="Z1771" s="66">
        <f>IF(ISNA(VLOOKUP($A1771,Sheet1!$B$3:$AH$1266,Sheet1!J$1+(Sheet1!$A$1-1)*10,FALSE))=TRUE,"---",IF(VLOOKUP($A1771,Sheet1!$B$3:$AH$1266,Sheet1!J$1+(Sheet1!$A$1-1)*10,FALSE)="---","---", (ROUND(VLOOKUP($A1771,Sheet1!$B$3:$AH$1266,Sheet1!J$1+(Sheet1!$A$1-1)*10,FALSE),IF(VLOOKUP($A1771,Sheet1!$B$3:$AH$1266,Sheet1!J$1+(Sheet1!$A$1-1)*10,FALSE)&gt;99999,-3,IF(VLOOKUP($A1771,Sheet1!$B$3:$AH$1266,Sheet1!J$1+(Sheet1!$A$1-1)*10,FALSE)&gt;9999,-2,IF(VLOOKUP($A1771,Sheet1!$B$3:$AH$1266,Sheet1!J$1+(Sheet1!$A$1-1)*10,FALSE)&gt;999,-1,0)))))))</f>
        <v>253</v>
      </c>
      <c r="AA1771" s="66">
        <f>IF(ISNA(VLOOKUP($A1771,Sheet1!$B$3:$AH$1266,Sheet1!K$1+(Sheet1!$A$1-1)*10,FALSE))=TRUE,"---",IF(VLOOKUP($A1771,Sheet1!$B$3:$AH$1266,Sheet1!K$1+(Sheet1!$A$1-1)*10,FALSE)="---","---", (ROUND(VLOOKUP($A1771,Sheet1!$B$3:$AH$1266,Sheet1!K$1+(Sheet1!$A$1-1)*10,FALSE),IF(VLOOKUP($A1771,Sheet1!$B$3:$AH$1266,Sheet1!K$1+(Sheet1!$A$1-1)*10,FALSE)&gt;99999,-3,IF(VLOOKUP($A1771,Sheet1!$B$3:$AH$1266,Sheet1!K$1+(Sheet1!$A$1-1)*10,FALSE)&gt;9999,-2,IF(VLOOKUP($A1771,Sheet1!$B$3:$AH$1266,Sheet1!K$1+(Sheet1!$A$1-1)*10,FALSE)&gt;999,-1,0)))))))</f>
        <v>290</v>
      </c>
      <c r="AB1771" s="66">
        <f>IF(ISNA(VLOOKUP($A1771,Sheet1!$B$3:$AH$1266,Sheet1!L$1+(Sheet1!$A$1-1)*10,FALSE))=TRUE,"---",IF(VLOOKUP($A1771,Sheet1!$B$3:$AH$1266,Sheet1!L$1+(Sheet1!$A$1-1)*10,FALSE)="---","---", (ROUND(VLOOKUP($A1771,Sheet1!$B$3:$AH$1266,Sheet1!L$1+(Sheet1!$A$1-1)*10,FALSE),IF(VLOOKUP($A1771,Sheet1!$B$3:$AH$1266,Sheet1!L$1+(Sheet1!$A$1-1)*10,FALSE)&gt;99999,-3,IF(VLOOKUP($A1771,Sheet1!$B$3:$AH$1266,Sheet1!L$1+(Sheet1!$A$1-1)*10,FALSE)&gt;9999,-2,IF(VLOOKUP($A1771,Sheet1!$B$3:$AH$1266,Sheet1!L$1+(Sheet1!$A$1-1)*10,FALSE)&gt;999,-1,0)))))))</f>
        <v>326</v>
      </c>
      <c r="AC1771" s="66">
        <f>IF(ISNA(VLOOKUP($A1771,Sheet1!$B$3:$AH$1266,Sheet1!M$1+(Sheet1!$A$1-1)*10,FALSE))=TRUE,"---",IF(VLOOKUP($A1771,Sheet1!$B$3:$AH$1266,Sheet1!M$1+(Sheet1!$A$1-1)*10,FALSE)="---","---", (ROUND(VLOOKUP($A1771,Sheet1!$B$3:$AH$1266,Sheet1!M$1+(Sheet1!$A$1-1)*10,FALSE),IF(VLOOKUP($A1771,Sheet1!$B$3:$AH$1266,Sheet1!M$1+(Sheet1!$A$1-1)*10,FALSE)&gt;99999,-3,IF(VLOOKUP($A1771,Sheet1!$B$3:$AH$1266,Sheet1!M$1+(Sheet1!$A$1-1)*10,FALSE)&gt;9999,-2,IF(VLOOKUP($A1771,Sheet1!$B$3:$AH$1266,Sheet1!M$1+(Sheet1!$A$1-1)*10,FALSE)&gt;999,-1,0)))))))</f>
        <v>363</v>
      </c>
      <c r="AD1771" s="66">
        <f>IF(ISNA(VLOOKUP($A1771,Sheet1!$B$3:$AH$1266,Sheet1!N$1+(Sheet1!$A$1-1)*10,FALSE))=TRUE,"---",IF(VLOOKUP($A1771,Sheet1!$B$3:$AH$1266,Sheet1!N$1+(Sheet1!$A$1-1)*10,FALSE)="---","---", (ROUND(VLOOKUP($A1771,Sheet1!$B$3:$AH$1266,Sheet1!N$1+(Sheet1!$A$1-1)*10,FALSE),IF(VLOOKUP($A1771,Sheet1!$B$3:$AH$1266,Sheet1!N$1+(Sheet1!$A$1-1)*10,FALSE)&gt;99999,-3,IF(VLOOKUP($A1771,Sheet1!$B$3:$AH$1266,Sheet1!N$1+(Sheet1!$A$1-1)*10,FALSE)&gt;9999,-2,IF(VLOOKUP($A1771,Sheet1!$B$3:$AH$1266,Sheet1!N$1+(Sheet1!$A$1-1)*10,FALSE)&gt;999,-1,0)))))))</f>
        <v>411</v>
      </c>
    </row>
    <row r="1772" spans="1:30" ht="25.5" customHeight="1" x14ac:dyDescent="0.25">
      <c r="A1772" s="125" t="s">
        <v>2609</v>
      </c>
      <c r="B1772" s="131" t="s">
        <v>2610</v>
      </c>
      <c r="C1772" s="125">
        <v>425528</v>
      </c>
      <c r="D1772" s="125">
        <v>760308</v>
      </c>
      <c r="E1772" s="70" t="s">
        <v>3041</v>
      </c>
      <c r="F1772" s="139" t="s">
        <v>4405</v>
      </c>
      <c r="G1772" s="127" t="s">
        <v>160</v>
      </c>
      <c r="H1772" s="128">
        <v>2.0699999999999998</v>
      </c>
      <c r="I1772" s="112">
        <v>27213</v>
      </c>
      <c r="J1772" s="140" t="s">
        <v>4405</v>
      </c>
      <c r="K1772" s="127" t="s">
        <v>17</v>
      </c>
      <c r="L1772" s="115">
        <v>945</v>
      </c>
      <c r="M1772" s="116">
        <v>457</v>
      </c>
      <c r="N1772" s="127" t="s">
        <v>199</v>
      </c>
      <c r="O1772" s="68">
        <f t="shared" si="59"/>
        <v>0.27075712372798383</v>
      </c>
      <c r="P1772" s="68">
        <f>IF(O1772&lt;&gt;"",VLOOKUP($A1772,Sheet4!$A$2:$O$1309,14,FALSE)*100,"")</f>
        <v>3.3458063988817344</v>
      </c>
      <c r="Q1772" s="68">
        <f>IF(P1772&lt;&gt;"",VLOOKUP($A1772,Sheet4!$A$2:$O$1309,15,FALSE)*100,"")</f>
        <v>28.346645209249388</v>
      </c>
      <c r="R1772" s="74" t="str">
        <f t="shared" si="60"/>
        <v>&gt;200,  &lt;500</v>
      </c>
      <c r="S1772" s="64" t="s">
        <v>4368</v>
      </c>
      <c r="T1772" s="64" t="str">
        <f>IF(ISNA(VLOOKUP(A1772,Sheet1!B$3:C$1266,2,FALSE)=TRUE),"NC",VLOOKUP(A1772,Sheet1!B$3:C$1266,2,FALSE))</f>
        <v>Rural</v>
      </c>
      <c r="U1772" s="65">
        <f>IF(ISNA(VLOOKUP($A1772,Sheet1!$B$3:$AH$1266,Sheet1!E$1+(Sheet1!$A$1-1)*10,FALSE))=TRUE,"---",IF(VLOOKUP($A1772,Sheet1!$B$3:$AH$1266,Sheet1!E$1+(Sheet1!$A$1-1)*10,FALSE)="---","---", (ROUND(VLOOKUP($A1772,Sheet1!$B$3:$AH$1266,Sheet1!E$1+(Sheet1!$A$1-1)*10,FALSE),IF(VLOOKUP($A1772,Sheet1!$B$3:$AH$1266,Sheet1!E$1+(Sheet1!$A$1-1)*10,FALSE)&gt;99999,-3,IF(VLOOKUP($A1772,Sheet1!$B$3:$AH$1266,Sheet1!E$1+(Sheet1!$A$1-1)*10,FALSE)&gt;9999,-2,IF(VLOOKUP($A1772,Sheet1!$B$3:$AH$1266,Sheet1!E$1+(Sheet1!$A$1-1)*10,FALSE)&gt;999,-1,0)))))))</f>
        <v>152</v>
      </c>
      <c r="V1772" s="65">
        <f>IF(ISNA(VLOOKUP($A1772,Sheet1!$B$3:$AH$1266,Sheet1!F$1+(Sheet1!$A$1-1)*10,FALSE))=TRUE,"---",IF(VLOOKUP($A1772,Sheet1!$B$3:$AH$1266,Sheet1!F$1+(Sheet1!$A$1-1)*10,FALSE)="---","---", (ROUND(VLOOKUP($A1772,Sheet1!$B$3:$AH$1266,Sheet1!F$1+(Sheet1!$A$1-1)*10,FALSE),IF(VLOOKUP($A1772,Sheet1!$B$3:$AH$1266,Sheet1!F$1+(Sheet1!$A$1-1)*10,FALSE)&gt;99999,-3,IF(VLOOKUP($A1772,Sheet1!$B$3:$AH$1266,Sheet1!F$1+(Sheet1!$A$1-1)*10,FALSE)&gt;9999,-2,IF(VLOOKUP($A1772,Sheet1!$B$3:$AH$1266,Sheet1!F$1+(Sheet1!$A$1-1)*10,FALSE)&gt;999,-1,0)))))))</f>
        <v>192</v>
      </c>
      <c r="W1772" s="65">
        <f>IF(ISNA(VLOOKUP($A1772,Sheet1!$B$3:$AH$1266,Sheet1!G$1+(Sheet1!$A$1-1)*10,FALSE))=TRUE,"---",IF(VLOOKUP($A1772,Sheet1!$B$3:$AH$1266,Sheet1!G$1+(Sheet1!$A$1-1)*10,FALSE)="---","---", (ROUND(VLOOKUP($A1772,Sheet1!$B$3:$AH$1266,Sheet1!G$1+(Sheet1!$A$1-1)*10,FALSE),IF(VLOOKUP($A1772,Sheet1!$B$3:$AH$1266,Sheet1!G$1+(Sheet1!$A$1-1)*10,FALSE)&gt;99999,-3,IF(VLOOKUP($A1772,Sheet1!$B$3:$AH$1266,Sheet1!G$1+(Sheet1!$A$1-1)*10,FALSE)&gt;9999,-2,IF(VLOOKUP($A1772,Sheet1!$B$3:$AH$1266,Sheet1!G$1+(Sheet1!$A$1-1)*10,FALSE)&gt;999,-1,0)))))))</f>
        <v>244</v>
      </c>
      <c r="X1772" s="65">
        <f>IF(ISNA(VLOOKUP($A1772,Sheet1!$B$3:$AH$1266,Sheet1!H$1+(Sheet1!$A$1-1)*10,FALSE))=TRUE,"---",IF(VLOOKUP($A1772,Sheet1!$B$3:$AH$1266,Sheet1!H$1+(Sheet1!$A$1-1)*10,FALSE)="---","---", (ROUND(VLOOKUP($A1772,Sheet1!$B$3:$AH$1266,Sheet1!H$1+(Sheet1!$A$1-1)*10,FALSE),IF(VLOOKUP($A1772,Sheet1!$B$3:$AH$1266,Sheet1!H$1+(Sheet1!$A$1-1)*10,FALSE)&gt;99999,-3,IF(VLOOKUP($A1772,Sheet1!$B$3:$AH$1266,Sheet1!H$1+(Sheet1!$A$1-1)*10,FALSE)&gt;9999,-2,IF(VLOOKUP($A1772,Sheet1!$B$3:$AH$1266,Sheet1!H$1+(Sheet1!$A$1-1)*10,FALSE)&gt;999,-1,0)))))))</f>
        <v>379</v>
      </c>
      <c r="Y1772" s="65">
        <f>IF(ISNA(VLOOKUP($A1772,Sheet1!$B$3:$AH$1266,Sheet1!I$1+(Sheet1!$A$1-1)*10,FALSE))=TRUE,"---",IF(VLOOKUP($A1772,Sheet1!$B$3:$AH$1266,Sheet1!I$1+(Sheet1!$A$1-1)*10,FALSE)="---","---", (ROUND(VLOOKUP($A1772,Sheet1!$B$3:$AH$1266,Sheet1!I$1+(Sheet1!$A$1-1)*10,FALSE),IF(VLOOKUP($A1772,Sheet1!$B$3:$AH$1266,Sheet1!I$1+(Sheet1!$A$1-1)*10,FALSE)&gt;99999,-3,IF(VLOOKUP($A1772,Sheet1!$B$3:$AH$1266,Sheet1!I$1+(Sheet1!$A$1-1)*10,FALSE)&gt;9999,-2,IF(VLOOKUP($A1772,Sheet1!$B$3:$AH$1266,Sheet1!I$1+(Sheet1!$A$1-1)*10,FALSE)&gt;999,-1,0)))))))</f>
        <v>468</v>
      </c>
      <c r="Z1772" s="65">
        <f>IF(ISNA(VLOOKUP($A1772,Sheet1!$B$3:$AH$1266,Sheet1!J$1+(Sheet1!$A$1-1)*10,FALSE))=TRUE,"---",IF(VLOOKUP($A1772,Sheet1!$B$3:$AH$1266,Sheet1!J$1+(Sheet1!$A$1-1)*10,FALSE)="---","---", (ROUND(VLOOKUP($A1772,Sheet1!$B$3:$AH$1266,Sheet1!J$1+(Sheet1!$A$1-1)*10,FALSE),IF(VLOOKUP($A1772,Sheet1!$B$3:$AH$1266,Sheet1!J$1+(Sheet1!$A$1-1)*10,FALSE)&gt;99999,-3,IF(VLOOKUP($A1772,Sheet1!$B$3:$AH$1266,Sheet1!J$1+(Sheet1!$A$1-1)*10,FALSE)&gt;9999,-2,IF(VLOOKUP($A1772,Sheet1!$B$3:$AH$1266,Sheet1!J$1+(Sheet1!$A$1-1)*10,FALSE)&gt;999,-1,0)))))))</f>
        <v>587</v>
      </c>
      <c r="AA1772" s="65">
        <f>IF(ISNA(VLOOKUP($A1772,Sheet1!$B$3:$AH$1266,Sheet1!K$1+(Sheet1!$A$1-1)*10,FALSE))=TRUE,"---",IF(VLOOKUP($A1772,Sheet1!$B$3:$AH$1266,Sheet1!K$1+(Sheet1!$A$1-1)*10,FALSE)="---","---", (ROUND(VLOOKUP($A1772,Sheet1!$B$3:$AH$1266,Sheet1!K$1+(Sheet1!$A$1-1)*10,FALSE),IF(VLOOKUP($A1772,Sheet1!$B$3:$AH$1266,Sheet1!K$1+(Sheet1!$A$1-1)*10,FALSE)&gt;99999,-3,IF(VLOOKUP($A1772,Sheet1!$B$3:$AH$1266,Sheet1!K$1+(Sheet1!$A$1-1)*10,FALSE)&gt;9999,-2,IF(VLOOKUP($A1772,Sheet1!$B$3:$AH$1266,Sheet1!K$1+(Sheet1!$A$1-1)*10,FALSE)&gt;999,-1,0)))))))</f>
        <v>674</v>
      </c>
      <c r="AB1772" s="65">
        <f>IF(ISNA(VLOOKUP($A1772,Sheet1!$B$3:$AH$1266,Sheet1!L$1+(Sheet1!$A$1-1)*10,FALSE))=TRUE,"---",IF(VLOOKUP($A1772,Sheet1!$B$3:$AH$1266,Sheet1!L$1+(Sheet1!$A$1-1)*10,FALSE)="---","---", (ROUND(VLOOKUP($A1772,Sheet1!$B$3:$AH$1266,Sheet1!L$1+(Sheet1!$A$1-1)*10,FALSE),IF(VLOOKUP($A1772,Sheet1!$B$3:$AH$1266,Sheet1!L$1+(Sheet1!$A$1-1)*10,FALSE)&gt;99999,-3,IF(VLOOKUP($A1772,Sheet1!$B$3:$AH$1266,Sheet1!L$1+(Sheet1!$A$1-1)*10,FALSE)&gt;9999,-2,IF(VLOOKUP($A1772,Sheet1!$B$3:$AH$1266,Sheet1!L$1+(Sheet1!$A$1-1)*10,FALSE)&gt;999,-1,0)))))))</f>
        <v>763</v>
      </c>
      <c r="AC1772" s="65">
        <f>IF(ISNA(VLOOKUP($A1772,Sheet1!$B$3:$AH$1266,Sheet1!M$1+(Sheet1!$A$1-1)*10,FALSE))=TRUE,"---",IF(VLOOKUP($A1772,Sheet1!$B$3:$AH$1266,Sheet1!M$1+(Sheet1!$A$1-1)*10,FALSE)="---","---", (ROUND(VLOOKUP($A1772,Sheet1!$B$3:$AH$1266,Sheet1!M$1+(Sheet1!$A$1-1)*10,FALSE),IF(VLOOKUP($A1772,Sheet1!$B$3:$AH$1266,Sheet1!M$1+(Sheet1!$A$1-1)*10,FALSE)&gt;99999,-3,IF(VLOOKUP($A1772,Sheet1!$B$3:$AH$1266,Sheet1!M$1+(Sheet1!$A$1-1)*10,FALSE)&gt;9999,-2,IF(VLOOKUP($A1772,Sheet1!$B$3:$AH$1266,Sheet1!M$1+(Sheet1!$A$1-1)*10,FALSE)&gt;999,-1,0)))))))</f>
        <v>854</v>
      </c>
      <c r="AD1772" s="65">
        <f>IF(ISNA(VLOOKUP($A1772,Sheet1!$B$3:$AH$1266,Sheet1!N$1+(Sheet1!$A$1-1)*10,FALSE))=TRUE,"---",IF(VLOOKUP($A1772,Sheet1!$B$3:$AH$1266,Sheet1!N$1+(Sheet1!$A$1-1)*10,FALSE)="---","---", (ROUND(VLOOKUP($A1772,Sheet1!$B$3:$AH$1266,Sheet1!N$1+(Sheet1!$A$1-1)*10,FALSE),IF(VLOOKUP($A1772,Sheet1!$B$3:$AH$1266,Sheet1!N$1+(Sheet1!$A$1-1)*10,FALSE)&gt;99999,-3,IF(VLOOKUP($A1772,Sheet1!$B$3:$AH$1266,Sheet1!N$1+(Sheet1!$A$1-1)*10,FALSE)&gt;9999,-2,IF(VLOOKUP($A1772,Sheet1!$B$3:$AH$1266,Sheet1!N$1+(Sheet1!$A$1-1)*10,FALSE)&gt;999,-1,0)))))))</f>
        <v>975</v>
      </c>
    </row>
    <row r="1773" spans="1:30" ht="25.5" customHeight="1" x14ac:dyDescent="0.25">
      <c r="A1773" s="304" t="s">
        <v>2611</v>
      </c>
      <c r="B1773" s="393" t="s">
        <v>2612</v>
      </c>
      <c r="C1773" s="304">
        <v>425602</v>
      </c>
      <c r="D1773" s="304">
        <v>760343</v>
      </c>
      <c r="E1773" s="305" t="s">
        <v>3041</v>
      </c>
      <c r="F1773" s="117" t="s">
        <v>4937</v>
      </c>
      <c r="G1773" s="118" t="s">
        <v>31</v>
      </c>
      <c r="H1773" s="348">
        <v>32.200000000000003</v>
      </c>
      <c r="I1773" s="119">
        <v>27213</v>
      </c>
      <c r="J1773" s="124">
        <v>7.84</v>
      </c>
      <c r="K1773" s="118" t="s">
        <v>20</v>
      </c>
      <c r="L1773" s="122">
        <v>2820</v>
      </c>
      <c r="M1773" s="123">
        <v>87.6</v>
      </c>
      <c r="N1773" s="121" t="s">
        <v>4405</v>
      </c>
      <c r="O1773" s="71">
        <f t="shared" si="59"/>
        <v>0.76213243646912876</v>
      </c>
      <c r="P1773" s="71">
        <f>IF(O1773&lt;&gt;"",VLOOKUP($A1773,Sheet4!$A$2:$O$1309,14,FALSE)*100,"")</f>
        <v>0.34416419795543218</v>
      </c>
      <c r="Q1773" s="71">
        <f>IF(P1773&lt;&gt;"",VLOOKUP($A1773,Sheet4!$A$2:$O$1309,15,FALSE)*100,"")</f>
        <v>3.3205273030778804</v>
      </c>
      <c r="R1773" s="73" t="str">
        <f t="shared" si="60"/>
        <v>&gt;100, &lt;200</v>
      </c>
      <c r="S1773" s="357" t="s">
        <v>4368</v>
      </c>
      <c r="T1773" s="357" t="str">
        <f>IF(ISNA(VLOOKUP(A1773,Sheet1!B$3:C$1266,2,FALSE)=TRUE),"NC",VLOOKUP(A1773,Sheet1!B$3:C$1266,2,FALSE))</f>
        <v>Rural10</v>
      </c>
      <c r="U1773" s="385">
        <f>IF(ISNA(VLOOKUP($A1773,Sheet1!$B$3:$AH$1266,Sheet1!E$1+(Sheet1!$A$1-1)*10,FALSE))=TRUE,"---",IF(VLOOKUP($A1773,Sheet1!$B$3:$AH$1266,Sheet1!E$1+(Sheet1!$A$1-1)*10,FALSE)="---","---", (ROUND(VLOOKUP($A1773,Sheet1!$B$3:$AH$1266,Sheet1!E$1+(Sheet1!$A$1-1)*10,FALSE),IF(VLOOKUP($A1773,Sheet1!$B$3:$AH$1266,Sheet1!E$1+(Sheet1!$A$1-1)*10,FALSE)&gt;99999,-3,IF(VLOOKUP($A1773,Sheet1!$B$3:$AH$1266,Sheet1!E$1+(Sheet1!$A$1-1)*10,FALSE)&gt;9999,-2,IF(VLOOKUP($A1773,Sheet1!$B$3:$AH$1266,Sheet1!E$1+(Sheet1!$A$1-1)*10,FALSE)&gt;999,-1,0)))))))</f>
        <v>638</v>
      </c>
      <c r="V1773" s="385">
        <f>IF(ISNA(VLOOKUP($A1773,Sheet1!$B$3:$AH$1266,Sheet1!F$1+(Sheet1!$A$1-1)*10,FALSE))=TRUE,"---",IF(VLOOKUP($A1773,Sheet1!$B$3:$AH$1266,Sheet1!F$1+(Sheet1!$A$1-1)*10,FALSE)="---","---", (ROUND(VLOOKUP($A1773,Sheet1!$B$3:$AH$1266,Sheet1!F$1+(Sheet1!$A$1-1)*10,FALSE),IF(VLOOKUP($A1773,Sheet1!$B$3:$AH$1266,Sheet1!F$1+(Sheet1!$A$1-1)*10,FALSE)&gt;99999,-3,IF(VLOOKUP($A1773,Sheet1!$B$3:$AH$1266,Sheet1!F$1+(Sheet1!$A$1-1)*10,FALSE)&gt;9999,-2,IF(VLOOKUP($A1773,Sheet1!$B$3:$AH$1266,Sheet1!F$1+(Sheet1!$A$1-1)*10,FALSE)&gt;999,-1,0)))))))</f>
        <v>747</v>
      </c>
      <c r="W1773" s="385">
        <f>IF(ISNA(VLOOKUP($A1773,Sheet1!$B$3:$AH$1266,Sheet1!G$1+(Sheet1!$A$1-1)*10,FALSE))=TRUE,"---",IF(VLOOKUP($A1773,Sheet1!$B$3:$AH$1266,Sheet1!G$1+(Sheet1!$A$1-1)*10,FALSE)="---","---", (ROUND(VLOOKUP($A1773,Sheet1!$B$3:$AH$1266,Sheet1!G$1+(Sheet1!$A$1-1)*10,FALSE),IF(VLOOKUP($A1773,Sheet1!$B$3:$AH$1266,Sheet1!G$1+(Sheet1!$A$1-1)*10,FALSE)&gt;99999,-3,IF(VLOOKUP($A1773,Sheet1!$B$3:$AH$1266,Sheet1!G$1+(Sheet1!$A$1-1)*10,FALSE)&gt;9999,-2,IF(VLOOKUP($A1773,Sheet1!$B$3:$AH$1266,Sheet1!G$1+(Sheet1!$A$1-1)*10,FALSE)&gt;999,-1,0)))))))</f>
        <v>889</v>
      </c>
      <c r="X1773" s="385">
        <f>IF(ISNA(VLOOKUP($A1773,Sheet1!$B$3:$AH$1266,Sheet1!H$1+(Sheet1!$A$1-1)*10,FALSE))=TRUE,"---",IF(VLOOKUP($A1773,Sheet1!$B$3:$AH$1266,Sheet1!H$1+(Sheet1!$A$1-1)*10,FALSE)="---","---", (ROUND(VLOOKUP($A1773,Sheet1!$B$3:$AH$1266,Sheet1!H$1+(Sheet1!$A$1-1)*10,FALSE),IF(VLOOKUP($A1773,Sheet1!$B$3:$AH$1266,Sheet1!H$1+(Sheet1!$A$1-1)*10,FALSE)&gt;99999,-3,IF(VLOOKUP($A1773,Sheet1!$B$3:$AH$1266,Sheet1!H$1+(Sheet1!$A$1-1)*10,FALSE)&gt;9999,-2,IF(VLOOKUP($A1773,Sheet1!$B$3:$AH$1266,Sheet1!H$1+(Sheet1!$A$1-1)*10,FALSE)&gt;999,-1,0)))))))</f>
        <v>1280</v>
      </c>
      <c r="Y1773" s="385">
        <f>IF(ISNA(VLOOKUP($A1773,Sheet1!$B$3:$AH$1266,Sheet1!I$1+(Sheet1!$A$1-1)*10,FALSE))=TRUE,"---",IF(VLOOKUP($A1773,Sheet1!$B$3:$AH$1266,Sheet1!I$1+(Sheet1!$A$1-1)*10,FALSE)="---","---", (ROUND(VLOOKUP($A1773,Sheet1!$B$3:$AH$1266,Sheet1!I$1+(Sheet1!$A$1-1)*10,FALSE),IF(VLOOKUP($A1773,Sheet1!$B$3:$AH$1266,Sheet1!I$1+(Sheet1!$A$1-1)*10,FALSE)&gt;99999,-3,IF(VLOOKUP($A1773,Sheet1!$B$3:$AH$1266,Sheet1!I$1+(Sheet1!$A$1-1)*10,FALSE)&gt;9999,-2,IF(VLOOKUP($A1773,Sheet1!$B$3:$AH$1266,Sheet1!I$1+(Sheet1!$A$1-1)*10,FALSE)&gt;999,-1,0)))))))</f>
        <v>1570</v>
      </c>
      <c r="Z1773" s="385">
        <f>IF(ISNA(VLOOKUP($A1773,Sheet1!$B$3:$AH$1266,Sheet1!J$1+(Sheet1!$A$1-1)*10,FALSE))=TRUE,"---",IF(VLOOKUP($A1773,Sheet1!$B$3:$AH$1266,Sheet1!J$1+(Sheet1!$A$1-1)*10,FALSE)="---","---", (ROUND(VLOOKUP($A1773,Sheet1!$B$3:$AH$1266,Sheet1!J$1+(Sheet1!$A$1-1)*10,FALSE),IF(VLOOKUP($A1773,Sheet1!$B$3:$AH$1266,Sheet1!J$1+(Sheet1!$A$1-1)*10,FALSE)&gt;99999,-3,IF(VLOOKUP($A1773,Sheet1!$B$3:$AH$1266,Sheet1!J$1+(Sheet1!$A$1-1)*10,FALSE)&gt;9999,-2,IF(VLOOKUP($A1773,Sheet1!$B$3:$AH$1266,Sheet1!J$1+(Sheet1!$A$1-1)*10,FALSE)&gt;999,-1,0)))))))</f>
        <v>1980</v>
      </c>
      <c r="AA1773" s="385">
        <f>IF(ISNA(VLOOKUP($A1773,Sheet1!$B$3:$AH$1266,Sheet1!K$1+(Sheet1!$A$1-1)*10,FALSE))=TRUE,"---",IF(VLOOKUP($A1773,Sheet1!$B$3:$AH$1266,Sheet1!K$1+(Sheet1!$A$1-1)*10,FALSE)="---","---", (ROUND(VLOOKUP($A1773,Sheet1!$B$3:$AH$1266,Sheet1!K$1+(Sheet1!$A$1-1)*10,FALSE),IF(VLOOKUP($A1773,Sheet1!$B$3:$AH$1266,Sheet1!K$1+(Sheet1!$A$1-1)*10,FALSE)&gt;99999,-3,IF(VLOOKUP($A1773,Sheet1!$B$3:$AH$1266,Sheet1!K$1+(Sheet1!$A$1-1)*10,FALSE)&gt;9999,-2,IF(VLOOKUP($A1773,Sheet1!$B$3:$AH$1266,Sheet1!K$1+(Sheet1!$A$1-1)*10,FALSE)&gt;999,-1,0)))))))</f>
        <v>2300</v>
      </c>
      <c r="AB1773" s="385">
        <f>IF(ISNA(VLOOKUP($A1773,Sheet1!$B$3:$AH$1266,Sheet1!L$1+(Sheet1!$A$1-1)*10,FALSE))=TRUE,"---",IF(VLOOKUP($A1773,Sheet1!$B$3:$AH$1266,Sheet1!L$1+(Sheet1!$A$1-1)*10,FALSE)="---","---", (ROUND(VLOOKUP($A1773,Sheet1!$B$3:$AH$1266,Sheet1!L$1+(Sheet1!$A$1-1)*10,FALSE),IF(VLOOKUP($A1773,Sheet1!$B$3:$AH$1266,Sheet1!L$1+(Sheet1!$A$1-1)*10,FALSE)&gt;99999,-3,IF(VLOOKUP($A1773,Sheet1!$B$3:$AH$1266,Sheet1!L$1+(Sheet1!$A$1-1)*10,FALSE)&gt;9999,-2,IF(VLOOKUP($A1773,Sheet1!$B$3:$AH$1266,Sheet1!L$1+(Sheet1!$A$1-1)*10,FALSE)&gt;999,-1,0)))))))</f>
        <v>2650</v>
      </c>
      <c r="AC1773" s="385">
        <f>IF(ISNA(VLOOKUP($A1773,Sheet1!$B$3:$AH$1266,Sheet1!M$1+(Sheet1!$A$1-1)*10,FALSE))=TRUE,"---",IF(VLOOKUP($A1773,Sheet1!$B$3:$AH$1266,Sheet1!M$1+(Sheet1!$A$1-1)*10,FALSE)="---","---", (ROUND(VLOOKUP($A1773,Sheet1!$B$3:$AH$1266,Sheet1!M$1+(Sheet1!$A$1-1)*10,FALSE),IF(VLOOKUP($A1773,Sheet1!$B$3:$AH$1266,Sheet1!M$1+(Sheet1!$A$1-1)*10,FALSE)&gt;99999,-3,IF(VLOOKUP($A1773,Sheet1!$B$3:$AH$1266,Sheet1!M$1+(Sheet1!$A$1-1)*10,FALSE)&gt;9999,-2,IF(VLOOKUP($A1773,Sheet1!$B$3:$AH$1266,Sheet1!M$1+(Sheet1!$A$1-1)*10,FALSE)&gt;999,-1,0)))))))</f>
        <v>3020</v>
      </c>
      <c r="AD1773" s="385">
        <f>IF(ISNA(VLOOKUP($A1773,Sheet1!$B$3:$AH$1266,Sheet1!N$1+(Sheet1!$A$1-1)*10,FALSE))=TRUE,"---",IF(VLOOKUP($A1773,Sheet1!$B$3:$AH$1266,Sheet1!N$1+(Sheet1!$A$1-1)*10,FALSE)="---","---", (ROUND(VLOOKUP($A1773,Sheet1!$B$3:$AH$1266,Sheet1!N$1+(Sheet1!$A$1-1)*10,FALSE),IF(VLOOKUP($A1773,Sheet1!$B$3:$AH$1266,Sheet1!N$1+(Sheet1!$A$1-1)*10,FALSE)&gt;99999,-3,IF(VLOOKUP($A1773,Sheet1!$B$3:$AH$1266,Sheet1!N$1+(Sheet1!$A$1-1)*10,FALSE)&gt;9999,-2,IF(VLOOKUP($A1773,Sheet1!$B$3:$AH$1266,Sheet1!N$1+(Sheet1!$A$1-1)*10,FALSE)&gt;999,-1,0)))))))</f>
        <v>3540</v>
      </c>
    </row>
    <row r="1774" spans="1:30" ht="25.5" customHeight="1" x14ac:dyDescent="0.25">
      <c r="A1774" s="304"/>
      <c r="B1774" s="346"/>
      <c r="C1774" s="304"/>
      <c r="D1774" s="304"/>
      <c r="E1774" s="305" t="e">
        <v>#N/A</v>
      </c>
      <c r="F1774" s="117" t="s">
        <v>4938</v>
      </c>
      <c r="G1774" s="118" t="s">
        <v>286</v>
      </c>
      <c r="H1774" s="348"/>
      <c r="I1774" s="119">
        <v>40452</v>
      </c>
      <c r="J1774" s="124">
        <v>9.2799999999999994</v>
      </c>
      <c r="K1774" s="121" t="s">
        <v>4405</v>
      </c>
      <c r="L1774" s="122">
        <v>1090</v>
      </c>
      <c r="M1774" s="123">
        <v>33.9</v>
      </c>
      <c r="N1774" s="118" t="s">
        <v>112</v>
      </c>
      <c r="O1774" s="71" t="s">
        <v>4405</v>
      </c>
      <c r="P1774" s="71" t="s">
        <v>4405</v>
      </c>
      <c r="Q1774" s="71" t="s">
        <v>4405</v>
      </c>
      <c r="R1774" s="73" t="s">
        <v>4405</v>
      </c>
      <c r="S1774" s="357" t="e">
        <v>#N/A</v>
      </c>
      <c r="T1774" s="357" t="str">
        <f>IF(ISNA(VLOOKUP(A1774,Sheet1!B$3:C$1266,2,FALSE)=TRUE),"ND",VLOOKUP(A1774,Sheet1!B$3:C$1266,2,FALSE))</f>
        <v>ND</v>
      </c>
      <c r="U1774" s="385" t="str">
        <f>IF(ISNA(VLOOKUP($A1774,Sheet1!$B$3:$AH$1266,Sheet1!E$1+(Sheet1!$A$1-1)*10,FALSE))=TRUE,"---",IF(VLOOKUP($A1774,Sheet1!$B$3:$AH$1266,Sheet1!E$1+(Sheet1!$A$1-1)*10,FALSE)="---","---", (ROUND(VLOOKUP($A1774,Sheet1!$B$3:$AH$1266,Sheet1!E$1+(Sheet1!$A$1-1)*10,FALSE),IF(VLOOKUP($A1774,Sheet1!$B$3:$AH$1266,Sheet1!E$1+(Sheet1!$A$1-1)*10,FALSE)&gt;99999,-3,IF(VLOOKUP($A1774,Sheet1!$B$3:$AH$1266,Sheet1!E$1+(Sheet1!$A$1-1)*10,FALSE)&gt;9999,-2,IF(VLOOKUP($A1774,Sheet1!$B$3:$AH$1266,Sheet1!E$1+(Sheet1!$A$1-1)*10,FALSE)&gt;999,-1,0)))))))</f>
        <v>---</v>
      </c>
      <c r="V1774" s="385" t="str">
        <f>IF(ISNA(VLOOKUP($A1774,Sheet1!$B$3:$AH$1266,Sheet1!F$1+(Sheet1!$A$1-1)*10,FALSE))=TRUE,"---",IF(VLOOKUP($A1774,Sheet1!$B$3:$AH$1266,Sheet1!F$1+(Sheet1!$A$1-1)*10,FALSE)="---","---", (ROUND(VLOOKUP($A1774,Sheet1!$B$3:$AH$1266,Sheet1!F$1+(Sheet1!$A$1-1)*10,FALSE),IF(VLOOKUP($A1774,Sheet1!$B$3:$AH$1266,Sheet1!F$1+(Sheet1!$A$1-1)*10,FALSE)&gt;99999,-3,IF(VLOOKUP($A1774,Sheet1!$B$3:$AH$1266,Sheet1!F$1+(Sheet1!$A$1-1)*10,FALSE)&gt;9999,-2,IF(VLOOKUP($A1774,Sheet1!$B$3:$AH$1266,Sheet1!F$1+(Sheet1!$A$1-1)*10,FALSE)&gt;999,-1,0)))))))</f>
        <v>---</v>
      </c>
      <c r="W1774" s="385" t="str">
        <f>IF(ISNA(VLOOKUP($A1774,Sheet1!$B$3:$AH$1266,Sheet1!G$1+(Sheet1!$A$1-1)*10,FALSE))=TRUE,"---",IF(VLOOKUP($A1774,Sheet1!$B$3:$AH$1266,Sheet1!G$1+(Sheet1!$A$1-1)*10,FALSE)="---","---", (ROUND(VLOOKUP($A1774,Sheet1!$B$3:$AH$1266,Sheet1!G$1+(Sheet1!$A$1-1)*10,FALSE),IF(VLOOKUP($A1774,Sheet1!$B$3:$AH$1266,Sheet1!G$1+(Sheet1!$A$1-1)*10,FALSE)&gt;99999,-3,IF(VLOOKUP($A1774,Sheet1!$B$3:$AH$1266,Sheet1!G$1+(Sheet1!$A$1-1)*10,FALSE)&gt;9999,-2,IF(VLOOKUP($A1774,Sheet1!$B$3:$AH$1266,Sheet1!G$1+(Sheet1!$A$1-1)*10,FALSE)&gt;999,-1,0)))))))</f>
        <v>---</v>
      </c>
      <c r="X1774" s="385" t="str">
        <f>IF(ISNA(VLOOKUP($A1774,Sheet1!$B$3:$AH$1266,Sheet1!H$1+(Sheet1!$A$1-1)*10,FALSE))=TRUE,"---",IF(VLOOKUP($A1774,Sheet1!$B$3:$AH$1266,Sheet1!H$1+(Sheet1!$A$1-1)*10,FALSE)="---","---", (ROUND(VLOOKUP($A1774,Sheet1!$B$3:$AH$1266,Sheet1!H$1+(Sheet1!$A$1-1)*10,FALSE),IF(VLOOKUP($A1774,Sheet1!$B$3:$AH$1266,Sheet1!H$1+(Sheet1!$A$1-1)*10,FALSE)&gt;99999,-3,IF(VLOOKUP($A1774,Sheet1!$B$3:$AH$1266,Sheet1!H$1+(Sheet1!$A$1-1)*10,FALSE)&gt;9999,-2,IF(VLOOKUP($A1774,Sheet1!$B$3:$AH$1266,Sheet1!H$1+(Sheet1!$A$1-1)*10,FALSE)&gt;999,-1,0)))))))</f>
        <v>---</v>
      </c>
      <c r="Y1774" s="385" t="str">
        <f>IF(ISNA(VLOOKUP($A1774,Sheet1!$B$3:$AH$1266,Sheet1!I$1+(Sheet1!$A$1-1)*10,FALSE))=TRUE,"---",IF(VLOOKUP($A1774,Sheet1!$B$3:$AH$1266,Sheet1!I$1+(Sheet1!$A$1-1)*10,FALSE)="---","---", (ROUND(VLOOKUP($A1774,Sheet1!$B$3:$AH$1266,Sheet1!I$1+(Sheet1!$A$1-1)*10,FALSE),IF(VLOOKUP($A1774,Sheet1!$B$3:$AH$1266,Sheet1!I$1+(Sheet1!$A$1-1)*10,FALSE)&gt;99999,-3,IF(VLOOKUP($A1774,Sheet1!$B$3:$AH$1266,Sheet1!I$1+(Sheet1!$A$1-1)*10,FALSE)&gt;9999,-2,IF(VLOOKUP($A1774,Sheet1!$B$3:$AH$1266,Sheet1!I$1+(Sheet1!$A$1-1)*10,FALSE)&gt;999,-1,0)))))))</f>
        <v>---</v>
      </c>
      <c r="Z1774" s="385" t="str">
        <f>IF(ISNA(VLOOKUP($A1774,Sheet1!$B$3:$AH$1266,Sheet1!J$1+(Sheet1!$A$1-1)*10,FALSE))=TRUE,"---",IF(VLOOKUP($A1774,Sheet1!$B$3:$AH$1266,Sheet1!J$1+(Sheet1!$A$1-1)*10,FALSE)="---","---", (ROUND(VLOOKUP($A1774,Sheet1!$B$3:$AH$1266,Sheet1!J$1+(Sheet1!$A$1-1)*10,FALSE),IF(VLOOKUP($A1774,Sheet1!$B$3:$AH$1266,Sheet1!J$1+(Sheet1!$A$1-1)*10,FALSE)&gt;99999,-3,IF(VLOOKUP($A1774,Sheet1!$B$3:$AH$1266,Sheet1!J$1+(Sheet1!$A$1-1)*10,FALSE)&gt;9999,-2,IF(VLOOKUP($A1774,Sheet1!$B$3:$AH$1266,Sheet1!J$1+(Sheet1!$A$1-1)*10,FALSE)&gt;999,-1,0)))))))</f>
        <v>---</v>
      </c>
      <c r="AA1774" s="385" t="str">
        <f>IF(ISNA(VLOOKUP($A1774,Sheet1!$B$3:$AH$1266,Sheet1!K$1+(Sheet1!$A$1-1)*10,FALSE))=TRUE,"---",IF(VLOOKUP($A1774,Sheet1!$B$3:$AH$1266,Sheet1!K$1+(Sheet1!$A$1-1)*10,FALSE)="---","---", (ROUND(VLOOKUP($A1774,Sheet1!$B$3:$AH$1266,Sheet1!K$1+(Sheet1!$A$1-1)*10,FALSE),IF(VLOOKUP($A1774,Sheet1!$B$3:$AH$1266,Sheet1!K$1+(Sheet1!$A$1-1)*10,FALSE)&gt;99999,-3,IF(VLOOKUP($A1774,Sheet1!$B$3:$AH$1266,Sheet1!K$1+(Sheet1!$A$1-1)*10,FALSE)&gt;9999,-2,IF(VLOOKUP($A1774,Sheet1!$B$3:$AH$1266,Sheet1!K$1+(Sheet1!$A$1-1)*10,FALSE)&gt;999,-1,0)))))))</f>
        <v>---</v>
      </c>
      <c r="AB1774" s="385" t="str">
        <f>IF(ISNA(VLOOKUP($A1774,Sheet1!$B$3:$AH$1266,Sheet1!L$1+(Sheet1!$A$1-1)*10,FALSE))=TRUE,"---",IF(VLOOKUP($A1774,Sheet1!$B$3:$AH$1266,Sheet1!L$1+(Sheet1!$A$1-1)*10,FALSE)="---","---", (ROUND(VLOOKUP($A1774,Sheet1!$B$3:$AH$1266,Sheet1!L$1+(Sheet1!$A$1-1)*10,FALSE),IF(VLOOKUP($A1774,Sheet1!$B$3:$AH$1266,Sheet1!L$1+(Sheet1!$A$1-1)*10,FALSE)&gt;99999,-3,IF(VLOOKUP($A1774,Sheet1!$B$3:$AH$1266,Sheet1!L$1+(Sheet1!$A$1-1)*10,FALSE)&gt;9999,-2,IF(VLOOKUP($A1774,Sheet1!$B$3:$AH$1266,Sheet1!L$1+(Sheet1!$A$1-1)*10,FALSE)&gt;999,-1,0)))))))</f>
        <v>---</v>
      </c>
      <c r="AC1774" s="385" t="str">
        <f>IF(ISNA(VLOOKUP($A1774,Sheet1!$B$3:$AH$1266,Sheet1!M$1+(Sheet1!$A$1-1)*10,FALSE))=TRUE,"---",IF(VLOOKUP($A1774,Sheet1!$B$3:$AH$1266,Sheet1!M$1+(Sheet1!$A$1-1)*10,FALSE)="---","---", (ROUND(VLOOKUP($A1774,Sheet1!$B$3:$AH$1266,Sheet1!M$1+(Sheet1!$A$1-1)*10,FALSE),IF(VLOOKUP($A1774,Sheet1!$B$3:$AH$1266,Sheet1!M$1+(Sheet1!$A$1-1)*10,FALSE)&gt;99999,-3,IF(VLOOKUP($A1774,Sheet1!$B$3:$AH$1266,Sheet1!M$1+(Sheet1!$A$1-1)*10,FALSE)&gt;9999,-2,IF(VLOOKUP($A1774,Sheet1!$B$3:$AH$1266,Sheet1!M$1+(Sheet1!$A$1-1)*10,FALSE)&gt;999,-1,0)))))))</f>
        <v>---</v>
      </c>
      <c r="AD1774" s="385" t="str">
        <f>IF(ISNA(VLOOKUP($A1774,Sheet1!$B$3:$AH$1266,Sheet1!N$1+(Sheet1!$A$1-1)*10,FALSE))=TRUE,"---",IF(VLOOKUP($A1774,Sheet1!$B$3:$AH$1266,Sheet1!N$1+(Sheet1!$A$1-1)*10,FALSE)="---","---", (ROUND(VLOOKUP($A1774,Sheet1!$B$3:$AH$1266,Sheet1!N$1+(Sheet1!$A$1-1)*10,FALSE),IF(VLOOKUP($A1774,Sheet1!$B$3:$AH$1266,Sheet1!N$1+(Sheet1!$A$1-1)*10,FALSE)&gt;99999,-3,IF(VLOOKUP($A1774,Sheet1!$B$3:$AH$1266,Sheet1!N$1+(Sheet1!$A$1-1)*10,FALSE)&gt;9999,-2,IF(VLOOKUP($A1774,Sheet1!$B$3:$AH$1266,Sheet1!N$1+(Sheet1!$A$1-1)*10,FALSE)&gt;999,-1,0)))))))</f>
        <v>---</v>
      </c>
    </row>
    <row r="1775" spans="1:30" ht="25.5" customHeight="1" x14ac:dyDescent="0.25">
      <c r="A1775" s="125" t="s">
        <v>2613</v>
      </c>
      <c r="B1775" s="131" t="s">
        <v>2614</v>
      </c>
      <c r="C1775" s="125">
        <v>425646</v>
      </c>
      <c r="D1775" s="125">
        <v>760336</v>
      </c>
      <c r="E1775" s="70" t="s">
        <v>3041</v>
      </c>
      <c r="F1775" s="139" t="s">
        <v>4405</v>
      </c>
      <c r="G1775" s="127" t="s">
        <v>160</v>
      </c>
      <c r="H1775" s="128">
        <v>34.9</v>
      </c>
      <c r="I1775" s="112">
        <v>27223</v>
      </c>
      <c r="J1775" s="140" t="s">
        <v>4405</v>
      </c>
      <c r="K1775" s="127" t="s">
        <v>17</v>
      </c>
      <c r="L1775" s="115">
        <v>3350</v>
      </c>
      <c r="M1775" s="155">
        <v>96</v>
      </c>
      <c r="N1775" s="127" t="s">
        <v>160</v>
      </c>
      <c r="O1775" s="68">
        <f t="shared" si="59"/>
        <v>0.4649264723699108</v>
      </c>
      <c r="P1775" s="68">
        <f>IF(O1775&lt;&gt;"",VLOOKUP($A1775,Sheet4!$A$2:$O$1309,14,FALSE)*100,"")</f>
        <v>0.3768642317905746</v>
      </c>
      <c r="Q1775" s="68">
        <f>IF(P1775&lt;&gt;"",VLOOKUP($A1775,Sheet4!$A$2:$O$1309,15,FALSE)*100,"")</f>
        <v>3.630810552904784</v>
      </c>
      <c r="R1775" s="74" t="str">
        <f t="shared" si="60"/>
        <v>200</v>
      </c>
      <c r="S1775" s="64" t="s">
        <v>4368</v>
      </c>
      <c r="T1775" s="64" t="str">
        <f>IF(ISNA(VLOOKUP(A1775,Sheet1!B$3:C$1266,2,FALSE)=TRUE),"NC",VLOOKUP(A1775,Sheet1!B$3:C$1266,2,FALSE))</f>
        <v>Rural10*</v>
      </c>
      <c r="U1775" s="65">
        <f>IF(ISNA(VLOOKUP($A1775,Sheet1!$B$3:$AH$1266,Sheet1!E$1+(Sheet1!$A$1-1)*10,FALSE))=TRUE,"---",IF(VLOOKUP($A1775,Sheet1!$B$3:$AH$1266,Sheet1!E$1+(Sheet1!$A$1-1)*10,FALSE)="---","---", (ROUND(VLOOKUP($A1775,Sheet1!$B$3:$AH$1266,Sheet1!E$1+(Sheet1!$A$1-1)*10,FALSE),IF(VLOOKUP($A1775,Sheet1!$B$3:$AH$1266,Sheet1!E$1+(Sheet1!$A$1-1)*10,FALSE)&gt;99999,-3,IF(VLOOKUP($A1775,Sheet1!$B$3:$AH$1266,Sheet1!E$1+(Sheet1!$A$1-1)*10,FALSE)&gt;9999,-2,IF(VLOOKUP($A1775,Sheet1!$B$3:$AH$1266,Sheet1!E$1+(Sheet1!$A$1-1)*10,FALSE)&gt;999,-1,0)))))))</f>
        <v>698</v>
      </c>
      <c r="V1775" s="65">
        <f>IF(ISNA(VLOOKUP($A1775,Sheet1!$B$3:$AH$1266,Sheet1!F$1+(Sheet1!$A$1-1)*10,FALSE))=TRUE,"---",IF(VLOOKUP($A1775,Sheet1!$B$3:$AH$1266,Sheet1!F$1+(Sheet1!$A$1-1)*10,FALSE)="---","---", (ROUND(VLOOKUP($A1775,Sheet1!$B$3:$AH$1266,Sheet1!F$1+(Sheet1!$A$1-1)*10,FALSE),IF(VLOOKUP($A1775,Sheet1!$B$3:$AH$1266,Sheet1!F$1+(Sheet1!$A$1-1)*10,FALSE)&gt;99999,-3,IF(VLOOKUP($A1775,Sheet1!$B$3:$AH$1266,Sheet1!F$1+(Sheet1!$A$1-1)*10,FALSE)&gt;9999,-2,IF(VLOOKUP($A1775,Sheet1!$B$3:$AH$1266,Sheet1!F$1+(Sheet1!$A$1-1)*10,FALSE)&gt;999,-1,0)))))))</f>
        <v>821</v>
      </c>
      <c r="W1775" s="65">
        <f>IF(ISNA(VLOOKUP($A1775,Sheet1!$B$3:$AH$1266,Sheet1!G$1+(Sheet1!$A$1-1)*10,FALSE))=TRUE,"---",IF(VLOOKUP($A1775,Sheet1!$B$3:$AH$1266,Sheet1!G$1+(Sheet1!$A$1-1)*10,FALSE)="---","---", (ROUND(VLOOKUP($A1775,Sheet1!$B$3:$AH$1266,Sheet1!G$1+(Sheet1!$A$1-1)*10,FALSE),IF(VLOOKUP($A1775,Sheet1!$B$3:$AH$1266,Sheet1!G$1+(Sheet1!$A$1-1)*10,FALSE)&gt;99999,-3,IF(VLOOKUP($A1775,Sheet1!$B$3:$AH$1266,Sheet1!G$1+(Sheet1!$A$1-1)*10,FALSE)&gt;9999,-2,IF(VLOOKUP($A1775,Sheet1!$B$3:$AH$1266,Sheet1!G$1+(Sheet1!$A$1-1)*10,FALSE)&gt;999,-1,0)))))))</f>
        <v>981</v>
      </c>
      <c r="X1775" s="65">
        <f>IF(ISNA(VLOOKUP($A1775,Sheet1!$B$3:$AH$1266,Sheet1!H$1+(Sheet1!$A$1-1)*10,FALSE))=TRUE,"---",IF(VLOOKUP($A1775,Sheet1!$B$3:$AH$1266,Sheet1!H$1+(Sheet1!$A$1-1)*10,FALSE)="---","---", (ROUND(VLOOKUP($A1775,Sheet1!$B$3:$AH$1266,Sheet1!H$1+(Sheet1!$A$1-1)*10,FALSE),IF(VLOOKUP($A1775,Sheet1!$B$3:$AH$1266,Sheet1!H$1+(Sheet1!$A$1-1)*10,FALSE)&gt;99999,-3,IF(VLOOKUP($A1775,Sheet1!$B$3:$AH$1266,Sheet1!H$1+(Sheet1!$A$1-1)*10,FALSE)&gt;9999,-2,IF(VLOOKUP($A1775,Sheet1!$B$3:$AH$1266,Sheet1!H$1+(Sheet1!$A$1-1)*10,FALSE)&gt;999,-1,0)))))))</f>
        <v>1420</v>
      </c>
      <c r="Y1775" s="65">
        <f>IF(ISNA(VLOOKUP($A1775,Sheet1!$B$3:$AH$1266,Sheet1!I$1+(Sheet1!$A$1-1)*10,FALSE))=TRUE,"---",IF(VLOOKUP($A1775,Sheet1!$B$3:$AH$1266,Sheet1!I$1+(Sheet1!$A$1-1)*10,FALSE)="---","---", (ROUND(VLOOKUP($A1775,Sheet1!$B$3:$AH$1266,Sheet1!I$1+(Sheet1!$A$1-1)*10,FALSE),IF(VLOOKUP($A1775,Sheet1!$B$3:$AH$1266,Sheet1!I$1+(Sheet1!$A$1-1)*10,FALSE)&gt;99999,-3,IF(VLOOKUP($A1775,Sheet1!$B$3:$AH$1266,Sheet1!I$1+(Sheet1!$A$1-1)*10,FALSE)&gt;9999,-2,IF(VLOOKUP($A1775,Sheet1!$B$3:$AH$1266,Sheet1!I$1+(Sheet1!$A$1-1)*10,FALSE)&gt;999,-1,0)))))))</f>
        <v>1740</v>
      </c>
      <c r="Z1775" s="65">
        <f>IF(ISNA(VLOOKUP($A1775,Sheet1!$B$3:$AH$1266,Sheet1!J$1+(Sheet1!$A$1-1)*10,FALSE))=TRUE,"---",IF(VLOOKUP($A1775,Sheet1!$B$3:$AH$1266,Sheet1!J$1+(Sheet1!$A$1-1)*10,FALSE)="---","---", (ROUND(VLOOKUP($A1775,Sheet1!$B$3:$AH$1266,Sheet1!J$1+(Sheet1!$A$1-1)*10,FALSE),IF(VLOOKUP($A1775,Sheet1!$B$3:$AH$1266,Sheet1!J$1+(Sheet1!$A$1-1)*10,FALSE)&gt;99999,-3,IF(VLOOKUP($A1775,Sheet1!$B$3:$AH$1266,Sheet1!J$1+(Sheet1!$A$1-1)*10,FALSE)&gt;9999,-2,IF(VLOOKUP($A1775,Sheet1!$B$3:$AH$1266,Sheet1!J$1+(Sheet1!$A$1-1)*10,FALSE)&gt;999,-1,0)))))))</f>
        <v>2180</v>
      </c>
      <c r="AA1775" s="65">
        <f>IF(ISNA(VLOOKUP($A1775,Sheet1!$B$3:$AH$1266,Sheet1!K$1+(Sheet1!$A$1-1)*10,FALSE))=TRUE,"---",IF(VLOOKUP($A1775,Sheet1!$B$3:$AH$1266,Sheet1!K$1+(Sheet1!$A$1-1)*10,FALSE)="---","---", (ROUND(VLOOKUP($A1775,Sheet1!$B$3:$AH$1266,Sheet1!K$1+(Sheet1!$A$1-1)*10,FALSE),IF(VLOOKUP($A1775,Sheet1!$B$3:$AH$1266,Sheet1!K$1+(Sheet1!$A$1-1)*10,FALSE)&gt;99999,-3,IF(VLOOKUP($A1775,Sheet1!$B$3:$AH$1266,Sheet1!K$1+(Sheet1!$A$1-1)*10,FALSE)&gt;9999,-2,IF(VLOOKUP($A1775,Sheet1!$B$3:$AH$1266,Sheet1!K$1+(Sheet1!$A$1-1)*10,FALSE)&gt;999,-1,0)))))))</f>
        <v>2530</v>
      </c>
      <c r="AB1775" s="65">
        <f>IF(ISNA(VLOOKUP($A1775,Sheet1!$B$3:$AH$1266,Sheet1!L$1+(Sheet1!$A$1-1)*10,FALSE))=TRUE,"---",IF(VLOOKUP($A1775,Sheet1!$B$3:$AH$1266,Sheet1!L$1+(Sheet1!$A$1-1)*10,FALSE)="---","---", (ROUND(VLOOKUP($A1775,Sheet1!$B$3:$AH$1266,Sheet1!L$1+(Sheet1!$A$1-1)*10,FALSE),IF(VLOOKUP($A1775,Sheet1!$B$3:$AH$1266,Sheet1!L$1+(Sheet1!$A$1-1)*10,FALSE)&gt;99999,-3,IF(VLOOKUP($A1775,Sheet1!$B$3:$AH$1266,Sheet1!L$1+(Sheet1!$A$1-1)*10,FALSE)&gt;9999,-2,IF(VLOOKUP($A1775,Sheet1!$B$3:$AH$1266,Sheet1!L$1+(Sheet1!$A$1-1)*10,FALSE)&gt;999,-1,0)))))))</f>
        <v>2900</v>
      </c>
      <c r="AC1775" s="65">
        <f>IF(ISNA(VLOOKUP($A1775,Sheet1!$B$3:$AH$1266,Sheet1!M$1+(Sheet1!$A$1-1)*10,FALSE))=TRUE,"---",IF(VLOOKUP($A1775,Sheet1!$B$3:$AH$1266,Sheet1!M$1+(Sheet1!$A$1-1)*10,FALSE)="---","---", (ROUND(VLOOKUP($A1775,Sheet1!$B$3:$AH$1266,Sheet1!M$1+(Sheet1!$A$1-1)*10,FALSE),IF(VLOOKUP($A1775,Sheet1!$B$3:$AH$1266,Sheet1!M$1+(Sheet1!$A$1-1)*10,FALSE)&gt;99999,-3,IF(VLOOKUP($A1775,Sheet1!$B$3:$AH$1266,Sheet1!M$1+(Sheet1!$A$1-1)*10,FALSE)&gt;9999,-2,IF(VLOOKUP($A1775,Sheet1!$B$3:$AH$1266,Sheet1!M$1+(Sheet1!$A$1-1)*10,FALSE)&gt;999,-1,0)))))))</f>
        <v>3290</v>
      </c>
      <c r="AD1775" s="65">
        <f>IF(ISNA(VLOOKUP($A1775,Sheet1!$B$3:$AH$1266,Sheet1!N$1+(Sheet1!$A$1-1)*10,FALSE))=TRUE,"---",IF(VLOOKUP($A1775,Sheet1!$B$3:$AH$1266,Sheet1!N$1+(Sheet1!$A$1-1)*10,FALSE)="---","---", (ROUND(VLOOKUP($A1775,Sheet1!$B$3:$AH$1266,Sheet1!N$1+(Sheet1!$A$1-1)*10,FALSE),IF(VLOOKUP($A1775,Sheet1!$B$3:$AH$1266,Sheet1!N$1+(Sheet1!$A$1-1)*10,FALSE)&gt;99999,-3,IF(VLOOKUP($A1775,Sheet1!$B$3:$AH$1266,Sheet1!N$1+(Sheet1!$A$1-1)*10,FALSE)&gt;9999,-2,IF(VLOOKUP($A1775,Sheet1!$B$3:$AH$1266,Sheet1!N$1+(Sheet1!$A$1-1)*10,FALSE)&gt;999,-1,0)))))))</f>
        <v>3840</v>
      </c>
    </row>
    <row r="1776" spans="1:30" ht="25.5" customHeight="1" x14ac:dyDescent="0.25">
      <c r="A1776" s="304" t="s">
        <v>2615</v>
      </c>
      <c r="B1776" s="393" t="s">
        <v>2616</v>
      </c>
      <c r="C1776" s="304">
        <v>430230</v>
      </c>
      <c r="D1776" s="304">
        <v>760601</v>
      </c>
      <c r="E1776" s="305" t="s">
        <v>3041</v>
      </c>
      <c r="F1776" s="117" t="s">
        <v>4638</v>
      </c>
      <c r="G1776" s="118" t="s">
        <v>31</v>
      </c>
      <c r="H1776" s="348">
        <v>3.06</v>
      </c>
      <c r="I1776" s="377">
        <v>27213</v>
      </c>
      <c r="J1776" s="379">
        <v>6.51</v>
      </c>
      <c r="K1776" s="351" t="s">
        <v>186</v>
      </c>
      <c r="L1776" s="338">
        <v>418</v>
      </c>
      <c r="M1776" s="381">
        <v>137</v>
      </c>
      <c r="N1776" s="351" t="s">
        <v>199</v>
      </c>
      <c r="O1776" s="328">
        <f t="shared" si="59"/>
        <v>1.5892187773822641</v>
      </c>
      <c r="P1776" s="328">
        <f>IF(O1776&lt;&gt;"",VLOOKUP($A1776,Sheet4!$A$2:$O$1309,14,FALSE)*100,"")</f>
        <v>0.49262486559580321</v>
      </c>
      <c r="Q1776" s="328">
        <f>IF(P1776&lt;&gt;"",VLOOKUP($A1776,Sheet4!$A$2:$O$1309,15,FALSE)*100,"")</f>
        <v>4.7220647512283058</v>
      </c>
      <c r="R1776" s="358">
        <f t="shared" si="60"/>
        <v>60</v>
      </c>
      <c r="S1776" s="357" t="s">
        <v>4368</v>
      </c>
      <c r="T1776" s="357" t="str">
        <f>IF(ISNA(VLOOKUP(A1776,Sheet1!B$3:C$1266,2,FALSE)=TRUE),"NC",VLOOKUP(A1776,Sheet1!B$3:C$1266,2,FALSE))</f>
        <v>Urban</v>
      </c>
      <c r="U1776" s="385">
        <f>IF(ISNA(VLOOKUP($A1776,Sheet1!$B$3:$AH$1266,Sheet1!E$1+(Sheet1!$A$1-1)*10,FALSE))=TRUE,"---",IF(VLOOKUP($A1776,Sheet1!$B$3:$AH$1266,Sheet1!E$1+(Sheet1!$A$1-1)*10,FALSE)="---","---", (ROUND(VLOOKUP($A1776,Sheet1!$B$3:$AH$1266,Sheet1!E$1+(Sheet1!$A$1-1)*10,FALSE),IF(VLOOKUP($A1776,Sheet1!$B$3:$AH$1266,Sheet1!E$1+(Sheet1!$A$1-1)*10,FALSE)&gt;99999,-3,IF(VLOOKUP($A1776,Sheet1!$B$3:$AH$1266,Sheet1!E$1+(Sheet1!$A$1-1)*10,FALSE)&gt;9999,-2,IF(VLOOKUP($A1776,Sheet1!$B$3:$AH$1266,Sheet1!E$1+(Sheet1!$A$1-1)*10,FALSE)&gt;999,-1,0)))))))</f>
        <v>100</v>
      </c>
      <c r="V1776" s="385">
        <f>IF(ISNA(VLOOKUP($A1776,Sheet1!$B$3:$AH$1266,Sheet1!F$1+(Sheet1!$A$1-1)*10,FALSE))=TRUE,"---",IF(VLOOKUP($A1776,Sheet1!$B$3:$AH$1266,Sheet1!F$1+(Sheet1!$A$1-1)*10,FALSE)="---","---", (ROUND(VLOOKUP($A1776,Sheet1!$B$3:$AH$1266,Sheet1!F$1+(Sheet1!$A$1-1)*10,FALSE),IF(VLOOKUP($A1776,Sheet1!$B$3:$AH$1266,Sheet1!F$1+(Sheet1!$A$1-1)*10,FALSE)&gt;99999,-3,IF(VLOOKUP($A1776,Sheet1!$B$3:$AH$1266,Sheet1!F$1+(Sheet1!$A$1-1)*10,FALSE)&gt;9999,-2,IF(VLOOKUP($A1776,Sheet1!$B$3:$AH$1266,Sheet1!F$1+(Sheet1!$A$1-1)*10,FALSE)&gt;999,-1,0)))))))</f>
        <v>119</v>
      </c>
      <c r="W1776" s="385">
        <f>IF(ISNA(VLOOKUP($A1776,Sheet1!$B$3:$AH$1266,Sheet1!G$1+(Sheet1!$A$1-1)*10,FALSE))=TRUE,"---",IF(VLOOKUP($A1776,Sheet1!$B$3:$AH$1266,Sheet1!G$1+(Sheet1!$A$1-1)*10,FALSE)="---","---", (ROUND(VLOOKUP($A1776,Sheet1!$B$3:$AH$1266,Sheet1!G$1+(Sheet1!$A$1-1)*10,FALSE),IF(VLOOKUP($A1776,Sheet1!$B$3:$AH$1266,Sheet1!G$1+(Sheet1!$A$1-1)*10,FALSE)&gt;99999,-3,IF(VLOOKUP($A1776,Sheet1!$B$3:$AH$1266,Sheet1!G$1+(Sheet1!$A$1-1)*10,FALSE)&gt;9999,-2,IF(VLOOKUP($A1776,Sheet1!$B$3:$AH$1266,Sheet1!G$1+(Sheet1!$A$1-1)*10,FALSE)&gt;999,-1,0)))))))</f>
        <v>145</v>
      </c>
      <c r="X1776" s="385">
        <f>IF(ISNA(VLOOKUP($A1776,Sheet1!$B$3:$AH$1266,Sheet1!H$1+(Sheet1!$A$1-1)*10,FALSE))=TRUE,"---",IF(VLOOKUP($A1776,Sheet1!$B$3:$AH$1266,Sheet1!H$1+(Sheet1!$A$1-1)*10,FALSE)="---","---", (ROUND(VLOOKUP($A1776,Sheet1!$B$3:$AH$1266,Sheet1!H$1+(Sheet1!$A$1-1)*10,FALSE),IF(VLOOKUP($A1776,Sheet1!$B$3:$AH$1266,Sheet1!H$1+(Sheet1!$A$1-1)*10,FALSE)&gt;99999,-3,IF(VLOOKUP($A1776,Sheet1!$B$3:$AH$1266,Sheet1!H$1+(Sheet1!$A$1-1)*10,FALSE)&gt;9999,-2,IF(VLOOKUP($A1776,Sheet1!$B$3:$AH$1266,Sheet1!H$1+(Sheet1!$A$1-1)*10,FALSE)&gt;999,-1,0)))))))</f>
        <v>215</v>
      </c>
      <c r="Y1776" s="385">
        <f>IF(ISNA(VLOOKUP($A1776,Sheet1!$B$3:$AH$1266,Sheet1!I$1+(Sheet1!$A$1-1)*10,FALSE))=TRUE,"---",IF(VLOOKUP($A1776,Sheet1!$B$3:$AH$1266,Sheet1!I$1+(Sheet1!$A$1-1)*10,FALSE)="---","---", (ROUND(VLOOKUP($A1776,Sheet1!$B$3:$AH$1266,Sheet1!I$1+(Sheet1!$A$1-1)*10,FALSE),IF(VLOOKUP($A1776,Sheet1!$B$3:$AH$1266,Sheet1!I$1+(Sheet1!$A$1-1)*10,FALSE)&gt;99999,-3,IF(VLOOKUP($A1776,Sheet1!$B$3:$AH$1266,Sheet1!I$1+(Sheet1!$A$1-1)*10,FALSE)&gt;9999,-2,IF(VLOOKUP($A1776,Sheet1!$B$3:$AH$1266,Sheet1!I$1+(Sheet1!$A$1-1)*10,FALSE)&gt;999,-1,0)))))))</f>
        <v>266</v>
      </c>
      <c r="Z1776" s="385">
        <f>IF(ISNA(VLOOKUP($A1776,Sheet1!$B$3:$AH$1266,Sheet1!J$1+(Sheet1!$A$1-1)*10,FALSE))=TRUE,"---",IF(VLOOKUP($A1776,Sheet1!$B$3:$AH$1266,Sheet1!J$1+(Sheet1!$A$1-1)*10,FALSE)="---","---", (ROUND(VLOOKUP($A1776,Sheet1!$B$3:$AH$1266,Sheet1!J$1+(Sheet1!$A$1-1)*10,FALSE),IF(VLOOKUP($A1776,Sheet1!$B$3:$AH$1266,Sheet1!J$1+(Sheet1!$A$1-1)*10,FALSE)&gt;99999,-3,IF(VLOOKUP($A1776,Sheet1!$B$3:$AH$1266,Sheet1!J$1+(Sheet1!$A$1-1)*10,FALSE)&gt;9999,-2,IF(VLOOKUP($A1776,Sheet1!$B$3:$AH$1266,Sheet1!J$1+(Sheet1!$A$1-1)*10,FALSE)&gt;999,-1,0)))))))</f>
        <v>337</v>
      </c>
      <c r="AA1776" s="385">
        <f>IF(ISNA(VLOOKUP($A1776,Sheet1!$B$3:$AH$1266,Sheet1!K$1+(Sheet1!$A$1-1)*10,FALSE))=TRUE,"---",IF(VLOOKUP($A1776,Sheet1!$B$3:$AH$1266,Sheet1!K$1+(Sheet1!$A$1-1)*10,FALSE)="---","---", (ROUND(VLOOKUP($A1776,Sheet1!$B$3:$AH$1266,Sheet1!K$1+(Sheet1!$A$1-1)*10,FALSE),IF(VLOOKUP($A1776,Sheet1!$B$3:$AH$1266,Sheet1!K$1+(Sheet1!$A$1-1)*10,FALSE)&gt;99999,-3,IF(VLOOKUP($A1776,Sheet1!$B$3:$AH$1266,Sheet1!K$1+(Sheet1!$A$1-1)*10,FALSE)&gt;9999,-2,IF(VLOOKUP($A1776,Sheet1!$B$3:$AH$1266,Sheet1!K$1+(Sheet1!$A$1-1)*10,FALSE)&gt;999,-1,0)))))))</f>
        <v>394</v>
      </c>
      <c r="AB1776" s="385">
        <f>IF(ISNA(VLOOKUP($A1776,Sheet1!$B$3:$AH$1266,Sheet1!L$1+(Sheet1!$A$1-1)*10,FALSE))=TRUE,"---",IF(VLOOKUP($A1776,Sheet1!$B$3:$AH$1266,Sheet1!L$1+(Sheet1!$A$1-1)*10,FALSE)="---","---", (ROUND(VLOOKUP($A1776,Sheet1!$B$3:$AH$1266,Sheet1!L$1+(Sheet1!$A$1-1)*10,FALSE),IF(VLOOKUP($A1776,Sheet1!$B$3:$AH$1266,Sheet1!L$1+(Sheet1!$A$1-1)*10,FALSE)&gt;99999,-3,IF(VLOOKUP($A1776,Sheet1!$B$3:$AH$1266,Sheet1!L$1+(Sheet1!$A$1-1)*10,FALSE)&gt;9999,-2,IF(VLOOKUP($A1776,Sheet1!$B$3:$AH$1266,Sheet1!L$1+(Sheet1!$A$1-1)*10,FALSE)&gt;999,-1,0)))))))</f>
        <v>455</v>
      </c>
      <c r="AC1776" s="385">
        <f>IF(ISNA(VLOOKUP($A1776,Sheet1!$B$3:$AH$1266,Sheet1!M$1+(Sheet1!$A$1-1)*10,FALSE))=TRUE,"---",IF(VLOOKUP($A1776,Sheet1!$B$3:$AH$1266,Sheet1!M$1+(Sheet1!$A$1-1)*10,FALSE)="---","---", (ROUND(VLOOKUP($A1776,Sheet1!$B$3:$AH$1266,Sheet1!M$1+(Sheet1!$A$1-1)*10,FALSE),IF(VLOOKUP($A1776,Sheet1!$B$3:$AH$1266,Sheet1!M$1+(Sheet1!$A$1-1)*10,FALSE)&gt;99999,-3,IF(VLOOKUP($A1776,Sheet1!$B$3:$AH$1266,Sheet1!M$1+(Sheet1!$A$1-1)*10,FALSE)&gt;9999,-2,IF(VLOOKUP($A1776,Sheet1!$B$3:$AH$1266,Sheet1!M$1+(Sheet1!$A$1-1)*10,FALSE)&gt;999,-1,0)))))))</f>
        <v>520</v>
      </c>
      <c r="AD1776" s="385">
        <f>IF(ISNA(VLOOKUP($A1776,Sheet1!$B$3:$AH$1266,Sheet1!N$1+(Sheet1!$A$1-1)*10,FALSE))=TRUE,"---",IF(VLOOKUP($A1776,Sheet1!$B$3:$AH$1266,Sheet1!N$1+(Sheet1!$A$1-1)*10,FALSE)="---","---", (ROUND(VLOOKUP($A1776,Sheet1!$B$3:$AH$1266,Sheet1!N$1+(Sheet1!$A$1-1)*10,FALSE),IF(VLOOKUP($A1776,Sheet1!$B$3:$AH$1266,Sheet1!N$1+(Sheet1!$A$1-1)*10,FALSE)&gt;99999,-3,IF(VLOOKUP($A1776,Sheet1!$B$3:$AH$1266,Sheet1!N$1+(Sheet1!$A$1-1)*10,FALSE)&gt;9999,-2,IF(VLOOKUP($A1776,Sheet1!$B$3:$AH$1266,Sheet1!N$1+(Sheet1!$A$1-1)*10,FALSE)&gt;999,-1,0)))))))</f>
        <v>612</v>
      </c>
    </row>
    <row r="1777" spans="1:30" ht="25.5" customHeight="1" x14ac:dyDescent="0.25">
      <c r="A1777" s="304"/>
      <c r="B1777" s="346"/>
      <c r="C1777" s="304"/>
      <c r="D1777" s="304"/>
      <c r="E1777" s="305"/>
      <c r="F1777" s="117" t="s">
        <v>4939</v>
      </c>
      <c r="G1777" s="118" t="s">
        <v>286</v>
      </c>
      <c r="H1777" s="348"/>
      <c r="I1777" s="378"/>
      <c r="J1777" s="380"/>
      <c r="K1777" s="352"/>
      <c r="L1777" s="339"/>
      <c r="M1777" s="382"/>
      <c r="N1777" s="352"/>
      <c r="O1777" s="329" t="e">
        <f t="shared" si="59"/>
        <v>#NUM!</v>
      </c>
      <c r="P1777" s="329" t="e">
        <f>IF(O1777&lt;&gt;"",VLOOKUP($A1777,Sheet4!$A$2:$O$1309,14,FALSE)*100,"")</f>
        <v>#NUM!</v>
      </c>
      <c r="Q1777" s="329" t="e">
        <f>IF(P1777&lt;&gt;"",VLOOKUP($A1777,Sheet4!$A$2:$O$1309,15,FALSE)*100,"")</f>
        <v>#NUM!</v>
      </c>
      <c r="R1777" s="357" t="e">
        <f t="shared" si="60"/>
        <v>#NUM!</v>
      </c>
      <c r="S1777" s="357"/>
      <c r="T1777" s="357"/>
      <c r="U1777" s="385"/>
      <c r="V1777" s="385"/>
      <c r="W1777" s="385"/>
      <c r="X1777" s="385"/>
      <c r="Y1777" s="385"/>
      <c r="Z1777" s="385"/>
      <c r="AA1777" s="385"/>
      <c r="AB1777" s="385"/>
      <c r="AC1777" s="385"/>
      <c r="AD1777" s="385"/>
    </row>
    <row r="1778" spans="1:30" ht="25.5" customHeight="1" x14ac:dyDescent="0.25">
      <c r="A1778" s="304"/>
      <c r="B1778" s="346"/>
      <c r="C1778" s="304"/>
      <c r="D1778" s="304"/>
      <c r="E1778" s="305"/>
      <c r="F1778" s="117" t="s">
        <v>4940</v>
      </c>
      <c r="G1778" s="118" t="s">
        <v>31</v>
      </c>
      <c r="H1778" s="348"/>
      <c r="I1778" s="378"/>
      <c r="J1778" s="380"/>
      <c r="K1778" s="352"/>
      <c r="L1778" s="339"/>
      <c r="M1778" s="382"/>
      <c r="N1778" s="352"/>
      <c r="O1778" s="329" t="e">
        <f t="shared" si="59"/>
        <v>#NUM!</v>
      </c>
      <c r="P1778" s="329" t="e">
        <f>IF(O1778&lt;&gt;"",VLOOKUP($A1778,Sheet4!$A$2:$O$1309,14,FALSE)*100,"")</f>
        <v>#NUM!</v>
      </c>
      <c r="Q1778" s="329" t="e">
        <f>IF(P1778&lt;&gt;"",VLOOKUP($A1778,Sheet4!$A$2:$O$1309,15,FALSE)*100,"")</f>
        <v>#NUM!</v>
      </c>
      <c r="R1778" s="357" t="e">
        <f t="shared" si="60"/>
        <v>#NUM!</v>
      </c>
      <c r="S1778" s="357"/>
      <c r="T1778" s="357"/>
      <c r="U1778" s="385"/>
      <c r="V1778" s="385"/>
      <c r="W1778" s="385"/>
      <c r="X1778" s="385"/>
      <c r="Y1778" s="385"/>
      <c r="Z1778" s="385"/>
      <c r="AA1778" s="385"/>
      <c r="AB1778" s="385"/>
      <c r="AC1778" s="385"/>
      <c r="AD1778" s="385"/>
    </row>
    <row r="1779" spans="1:30" ht="25.5" customHeight="1" x14ac:dyDescent="0.25">
      <c r="A1779" s="125" t="s">
        <v>2617</v>
      </c>
      <c r="B1779" s="131" t="s">
        <v>2618</v>
      </c>
      <c r="C1779" s="125">
        <v>430151</v>
      </c>
      <c r="D1779" s="125">
        <v>760415</v>
      </c>
      <c r="E1779" s="70" t="s">
        <v>3041</v>
      </c>
      <c r="F1779" s="139" t="s">
        <v>4405</v>
      </c>
      <c r="G1779" s="127" t="s">
        <v>160</v>
      </c>
      <c r="H1779" s="128">
        <v>3.99</v>
      </c>
      <c r="I1779" s="112">
        <v>27213</v>
      </c>
      <c r="J1779" s="140" t="s">
        <v>4405</v>
      </c>
      <c r="K1779" s="127" t="s">
        <v>17</v>
      </c>
      <c r="L1779" s="115">
        <v>310</v>
      </c>
      <c r="M1779" s="116">
        <v>77.7</v>
      </c>
      <c r="N1779" s="127" t="s">
        <v>199</v>
      </c>
      <c r="O1779" s="68">
        <f t="shared" si="59"/>
        <v>12.749781534071913</v>
      </c>
      <c r="P1779" s="68">
        <f>IF(O1779&lt;&gt;"",VLOOKUP($A1779,Sheet4!$A$2:$O$1309,14,FALSE)*100,"")</f>
        <v>0.49262486559580321</v>
      </c>
      <c r="Q1779" s="68">
        <f>IF(P1779&lt;&gt;"",VLOOKUP($A1779,Sheet4!$A$2:$O$1309,15,FALSE)*100,"")</f>
        <v>4.7220647512283058</v>
      </c>
      <c r="R1779" s="74">
        <f t="shared" si="60"/>
        <v>8</v>
      </c>
      <c r="S1779" s="64" t="s">
        <v>4368</v>
      </c>
      <c r="T1779" s="64" t="str">
        <f>IF(ISNA(VLOOKUP(A1779,Sheet1!B$3:C$1266,2,FALSE)=TRUE),"NC",VLOOKUP(A1779,Sheet1!B$3:C$1266,2,FALSE))</f>
        <v>Urban*</v>
      </c>
      <c r="U1779" s="65">
        <f>IF(ISNA(VLOOKUP($A1779,Sheet1!$B$3:$AH$1266,Sheet1!E$1+(Sheet1!$A$1-1)*10,FALSE))=TRUE,"---",IF(VLOOKUP($A1779,Sheet1!$B$3:$AH$1266,Sheet1!E$1+(Sheet1!$A$1-1)*10,FALSE)="---","---", (ROUND(VLOOKUP($A1779,Sheet1!$B$3:$AH$1266,Sheet1!E$1+(Sheet1!$A$1-1)*10,FALSE),IF(VLOOKUP($A1779,Sheet1!$B$3:$AH$1266,Sheet1!E$1+(Sheet1!$A$1-1)*10,FALSE)&gt;99999,-3,IF(VLOOKUP($A1779,Sheet1!$B$3:$AH$1266,Sheet1!E$1+(Sheet1!$A$1-1)*10,FALSE)&gt;9999,-2,IF(VLOOKUP($A1779,Sheet1!$B$3:$AH$1266,Sheet1!E$1+(Sheet1!$A$1-1)*10,FALSE)&gt;999,-1,0)))))))</f>
        <v>123</v>
      </c>
      <c r="V1779" s="65">
        <f>IF(ISNA(VLOOKUP($A1779,Sheet1!$B$3:$AH$1266,Sheet1!F$1+(Sheet1!$A$1-1)*10,FALSE))=TRUE,"---",IF(VLOOKUP($A1779,Sheet1!$B$3:$AH$1266,Sheet1!F$1+(Sheet1!$A$1-1)*10,FALSE)="---","---", (ROUND(VLOOKUP($A1779,Sheet1!$B$3:$AH$1266,Sheet1!F$1+(Sheet1!$A$1-1)*10,FALSE),IF(VLOOKUP($A1779,Sheet1!$B$3:$AH$1266,Sheet1!F$1+(Sheet1!$A$1-1)*10,FALSE)&gt;99999,-3,IF(VLOOKUP($A1779,Sheet1!$B$3:$AH$1266,Sheet1!F$1+(Sheet1!$A$1-1)*10,FALSE)&gt;9999,-2,IF(VLOOKUP($A1779,Sheet1!$B$3:$AH$1266,Sheet1!F$1+(Sheet1!$A$1-1)*10,FALSE)&gt;999,-1,0)))))))</f>
        <v>147</v>
      </c>
      <c r="W1779" s="65">
        <f>IF(ISNA(VLOOKUP($A1779,Sheet1!$B$3:$AH$1266,Sheet1!G$1+(Sheet1!$A$1-1)*10,FALSE))=TRUE,"---",IF(VLOOKUP($A1779,Sheet1!$B$3:$AH$1266,Sheet1!G$1+(Sheet1!$A$1-1)*10,FALSE)="---","---", (ROUND(VLOOKUP($A1779,Sheet1!$B$3:$AH$1266,Sheet1!G$1+(Sheet1!$A$1-1)*10,FALSE),IF(VLOOKUP($A1779,Sheet1!$B$3:$AH$1266,Sheet1!G$1+(Sheet1!$A$1-1)*10,FALSE)&gt;99999,-3,IF(VLOOKUP($A1779,Sheet1!$B$3:$AH$1266,Sheet1!G$1+(Sheet1!$A$1-1)*10,FALSE)&gt;9999,-2,IF(VLOOKUP($A1779,Sheet1!$B$3:$AH$1266,Sheet1!G$1+(Sheet1!$A$1-1)*10,FALSE)&gt;999,-1,0)))))))</f>
        <v>178</v>
      </c>
      <c r="X1779" s="65">
        <f>IF(ISNA(VLOOKUP($A1779,Sheet1!$B$3:$AH$1266,Sheet1!H$1+(Sheet1!$A$1-1)*10,FALSE))=TRUE,"---",IF(VLOOKUP($A1779,Sheet1!$B$3:$AH$1266,Sheet1!H$1+(Sheet1!$A$1-1)*10,FALSE)="---","---", (ROUND(VLOOKUP($A1779,Sheet1!$B$3:$AH$1266,Sheet1!H$1+(Sheet1!$A$1-1)*10,FALSE),IF(VLOOKUP($A1779,Sheet1!$B$3:$AH$1266,Sheet1!H$1+(Sheet1!$A$1-1)*10,FALSE)&gt;99999,-3,IF(VLOOKUP($A1779,Sheet1!$B$3:$AH$1266,Sheet1!H$1+(Sheet1!$A$1-1)*10,FALSE)&gt;9999,-2,IF(VLOOKUP($A1779,Sheet1!$B$3:$AH$1266,Sheet1!H$1+(Sheet1!$A$1-1)*10,FALSE)&gt;999,-1,0)))))))</f>
        <v>265</v>
      </c>
      <c r="Y1779" s="65">
        <f>IF(ISNA(VLOOKUP($A1779,Sheet1!$B$3:$AH$1266,Sheet1!I$1+(Sheet1!$A$1-1)*10,FALSE))=TRUE,"---",IF(VLOOKUP($A1779,Sheet1!$B$3:$AH$1266,Sheet1!I$1+(Sheet1!$A$1-1)*10,FALSE)="---","---", (ROUND(VLOOKUP($A1779,Sheet1!$B$3:$AH$1266,Sheet1!I$1+(Sheet1!$A$1-1)*10,FALSE),IF(VLOOKUP($A1779,Sheet1!$B$3:$AH$1266,Sheet1!I$1+(Sheet1!$A$1-1)*10,FALSE)&gt;99999,-3,IF(VLOOKUP($A1779,Sheet1!$B$3:$AH$1266,Sheet1!I$1+(Sheet1!$A$1-1)*10,FALSE)&gt;9999,-2,IF(VLOOKUP($A1779,Sheet1!$B$3:$AH$1266,Sheet1!I$1+(Sheet1!$A$1-1)*10,FALSE)&gt;999,-1,0)))))))</f>
        <v>329</v>
      </c>
      <c r="Z1779" s="65">
        <f>IF(ISNA(VLOOKUP($A1779,Sheet1!$B$3:$AH$1266,Sheet1!J$1+(Sheet1!$A$1-1)*10,FALSE))=TRUE,"---",IF(VLOOKUP($A1779,Sheet1!$B$3:$AH$1266,Sheet1!J$1+(Sheet1!$A$1-1)*10,FALSE)="---","---", (ROUND(VLOOKUP($A1779,Sheet1!$B$3:$AH$1266,Sheet1!J$1+(Sheet1!$A$1-1)*10,FALSE),IF(VLOOKUP($A1779,Sheet1!$B$3:$AH$1266,Sheet1!J$1+(Sheet1!$A$1-1)*10,FALSE)&gt;99999,-3,IF(VLOOKUP($A1779,Sheet1!$B$3:$AH$1266,Sheet1!J$1+(Sheet1!$A$1-1)*10,FALSE)&gt;9999,-2,IF(VLOOKUP($A1779,Sheet1!$B$3:$AH$1266,Sheet1!J$1+(Sheet1!$A$1-1)*10,FALSE)&gt;999,-1,0)))))))</f>
        <v>417</v>
      </c>
      <c r="AA1779" s="65">
        <f>IF(ISNA(VLOOKUP($A1779,Sheet1!$B$3:$AH$1266,Sheet1!K$1+(Sheet1!$A$1-1)*10,FALSE))=TRUE,"---",IF(VLOOKUP($A1779,Sheet1!$B$3:$AH$1266,Sheet1!K$1+(Sheet1!$A$1-1)*10,FALSE)="---","---", (ROUND(VLOOKUP($A1779,Sheet1!$B$3:$AH$1266,Sheet1!K$1+(Sheet1!$A$1-1)*10,FALSE),IF(VLOOKUP($A1779,Sheet1!$B$3:$AH$1266,Sheet1!K$1+(Sheet1!$A$1-1)*10,FALSE)&gt;99999,-3,IF(VLOOKUP($A1779,Sheet1!$B$3:$AH$1266,Sheet1!K$1+(Sheet1!$A$1-1)*10,FALSE)&gt;9999,-2,IF(VLOOKUP($A1779,Sheet1!$B$3:$AH$1266,Sheet1!K$1+(Sheet1!$A$1-1)*10,FALSE)&gt;999,-1,0)))))))</f>
        <v>489</v>
      </c>
      <c r="AB1779" s="65">
        <f>IF(ISNA(VLOOKUP($A1779,Sheet1!$B$3:$AH$1266,Sheet1!L$1+(Sheet1!$A$1-1)*10,FALSE))=TRUE,"---",IF(VLOOKUP($A1779,Sheet1!$B$3:$AH$1266,Sheet1!L$1+(Sheet1!$A$1-1)*10,FALSE)="---","---", (ROUND(VLOOKUP($A1779,Sheet1!$B$3:$AH$1266,Sheet1!L$1+(Sheet1!$A$1-1)*10,FALSE),IF(VLOOKUP($A1779,Sheet1!$B$3:$AH$1266,Sheet1!L$1+(Sheet1!$A$1-1)*10,FALSE)&gt;99999,-3,IF(VLOOKUP($A1779,Sheet1!$B$3:$AH$1266,Sheet1!L$1+(Sheet1!$A$1-1)*10,FALSE)&gt;9999,-2,IF(VLOOKUP($A1779,Sheet1!$B$3:$AH$1266,Sheet1!L$1+(Sheet1!$A$1-1)*10,FALSE)&gt;999,-1,0)))))))</f>
        <v>565</v>
      </c>
      <c r="AC1779" s="65">
        <f>IF(ISNA(VLOOKUP($A1779,Sheet1!$B$3:$AH$1266,Sheet1!M$1+(Sheet1!$A$1-1)*10,FALSE))=TRUE,"---",IF(VLOOKUP($A1779,Sheet1!$B$3:$AH$1266,Sheet1!M$1+(Sheet1!$A$1-1)*10,FALSE)="---","---", (ROUND(VLOOKUP($A1779,Sheet1!$B$3:$AH$1266,Sheet1!M$1+(Sheet1!$A$1-1)*10,FALSE),IF(VLOOKUP($A1779,Sheet1!$B$3:$AH$1266,Sheet1!M$1+(Sheet1!$A$1-1)*10,FALSE)&gt;99999,-3,IF(VLOOKUP($A1779,Sheet1!$B$3:$AH$1266,Sheet1!M$1+(Sheet1!$A$1-1)*10,FALSE)&gt;9999,-2,IF(VLOOKUP($A1779,Sheet1!$B$3:$AH$1266,Sheet1!M$1+(Sheet1!$A$1-1)*10,FALSE)&gt;999,-1,0)))))))</f>
        <v>646</v>
      </c>
      <c r="AD1779" s="65">
        <f>IF(ISNA(VLOOKUP($A1779,Sheet1!$B$3:$AH$1266,Sheet1!N$1+(Sheet1!$A$1-1)*10,FALSE))=TRUE,"---",IF(VLOOKUP($A1779,Sheet1!$B$3:$AH$1266,Sheet1!N$1+(Sheet1!$A$1-1)*10,FALSE)="---","---", (ROUND(VLOOKUP($A1779,Sheet1!$B$3:$AH$1266,Sheet1!N$1+(Sheet1!$A$1-1)*10,FALSE),IF(VLOOKUP($A1779,Sheet1!$B$3:$AH$1266,Sheet1!N$1+(Sheet1!$A$1-1)*10,FALSE)&gt;99999,-3,IF(VLOOKUP($A1779,Sheet1!$B$3:$AH$1266,Sheet1!N$1+(Sheet1!$A$1-1)*10,FALSE)&gt;9999,-2,IF(VLOOKUP($A1779,Sheet1!$B$3:$AH$1266,Sheet1!N$1+(Sheet1!$A$1-1)*10,FALSE)&gt;999,-1,0)))))))</f>
        <v>762</v>
      </c>
    </row>
    <row r="1780" spans="1:30" ht="25.5" customHeight="1" x14ac:dyDescent="0.25">
      <c r="A1780" s="304" t="s">
        <v>2619</v>
      </c>
      <c r="B1780" s="393" t="s">
        <v>2620</v>
      </c>
      <c r="C1780" s="304">
        <v>430245</v>
      </c>
      <c r="D1780" s="304">
        <v>760306</v>
      </c>
      <c r="E1780" s="305" t="s">
        <v>3041</v>
      </c>
      <c r="F1780" s="345" t="s">
        <v>4941</v>
      </c>
      <c r="G1780" s="351" t="s">
        <v>31</v>
      </c>
      <c r="H1780" s="348">
        <v>58.6</v>
      </c>
      <c r="I1780" s="119">
        <v>23441</v>
      </c>
      <c r="J1780" s="137" t="s">
        <v>4405</v>
      </c>
      <c r="K1780" s="118" t="s">
        <v>17</v>
      </c>
      <c r="L1780" s="122">
        <v>1560</v>
      </c>
      <c r="M1780" s="123">
        <v>26.6</v>
      </c>
      <c r="N1780" s="118" t="s">
        <v>585</v>
      </c>
      <c r="O1780" s="71" t="str">
        <f t="shared" si="59"/>
        <v>&gt;50</v>
      </c>
      <c r="P1780" s="71">
        <f>IF(O1780&lt;&gt;"",VLOOKUP($A1780,Sheet4!$A$2:$O$1309,14,FALSE)*100,"")</f>
        <v>9.1689758006314079</v>
      </c>
      <c r="Q1780" s="71">
        <f>IF(P1780&lt;&gt;"",VLOOKUP($A1780,Sheet4!$A$2:$O$1309,15,FALSE)*100,"")</f>
        <v>61.014473309809922</v>
      </c>
      <c r="R1780" s="73" t="str">
        <f t="shared" si="60"/>
        <v>&lt;2</v>
      </c>
      <c r="S1780" s="357" t="s">
        <v>4368</v>
      </c>
      <c r="T1780" s="357" t="str">
        <f>IF(ISNA(VLOOKUP(A1780,Sheet1!B$3:C$1266,2,FALSE)=TRUE),"NC",VLOOKUP(A1780,Sheet1!B$3:C$1266,2,FALSE))</f>
        <v>Rural</v>
      </c>
      <c r="U1780" s="385">
        <f>IF(ISNA(VLOOKUP($A1780,Sheet1!$B$3:$AH$1266,Sheet1!E$1+(Sheet1!$A$1-1)*10,FALSE))=TRUE,"---",IF(VLOOKUP($A1780,Sheet1!$B$3:$AH$1266,Sheet1!E$1+(Sheet1!$A$1-1)*10,FALSE)="---","---", (ROUND(VLOOKUP($A1780,Sheet1!$B$3:$AH$1266,Sheet1!E$1+(Sheet1!$A$1-1)*10,FALSE),IF(VLOOKUP($A1780,Sheet1!$B$3:$AH$1266,Sheet1!E$1+(Sheet1!$A$1-1)*10,FALSE)&gt;99999,-3,IF(VLOOKUP($A1780,Sheet1!$B$3:$AH$1266,Sheet1!E$1+(Sheet1!$A$1-1)*10,FALSE)&gt;9999,-2,IF(VLOOKUP($A1780,Sheet1!$B$3:$AH$1266,Sheet1!E$1+(Sheet1!$A$1-1)*10,FALSE)&gt;999,-1,0)))))))</f>
        <v>1150</v>
      </c>
      <c r="V1780" s="385">
        <f>IF(ISNA(VLOOKUP($A1780,Sheet1!$B$3:$AH$1266,Sheet1!F$1+(Sheet1!$A$1-1)*10,FALSE))=TRUE,"---",IF(VLOOKUP($A1780,Sheet1!$B$3:$AH$1266,Sheet1!F$1+(Sheet1!$A$1-1)*10,FALSE)="---","---", (ROUND(VLOOKUP($A1780,Sheet1!$B$3:$AH$1266,Sheet1!F$1+(Sheet1!$A$1-1)*10,FALSE),IF(VLOOKUP($A1780,Sheet1!$B$3:$AH$1266,Sheet1!F$1+(Sheet1!$A$1-1)*10,FALSE)&gt;99999,-3,IF(VLOOKUP($A1780,Sheet1!$B$3:$AH$1266,Sheet1!F$1+(Sheet1!$A$1-1)*10,FALSE)&gt;9999,-2,IF(VLOOKUP($A1780,Sheet1!$B$3:$AH$1266,Sheet1!F$1+(Sheet1!$A$1-1)*10,FALSE)&gt;999,-1,0)))))))</f>
        <v>1380</v>
      </c>
      <c r="W1780" s="385">
        <f>IF(ISNA(VLOOKUP($A1780,Sheet1!$B$3:$AH$1266,Sheet1!G$1+(Sheet1!$A$1-1)*10,FALSE))=TRUE,"---",IF(VLOOKUP($A1780,Sheet1!$B$3:$AH$1266,Sheet1!G$1+(Sheet1!$A$1-1)*10,FALSE)="---","---", (ROUND(VLOOKUP($A1780,Sheet1!$B$3:$AH$1266,Sheet1!G$1+(Sheet1!$A$1-1)*10,FALSE),IF(VLOOKUP($A1780,Sheet1!$B$3:$AH$1266,Sheet1!G$1+(Sheet1!$A$1-1)*10,FALSE)&gt;99999,-3,IF(VLOOKUP($A1780,Sheet1!$B$3:$AH$1266,Sheet1!G$1+(Sheet1!$A$1-1)*10,FALSE)&gt;9999,-2,IF(VLOOKUP($A1780,Sheet1!$B$3:$AH$1266,Sheet1!G$1+(Sheet1!$A$1-1)*10,FALSE)&gt;999,-1,0)))))))</f>
        <v>1680</v>
      </c>
      <c r="X1780" s="385">
        <f>IF(ISNA(VLOOKUP($A1780,Sheet1!$B$3:$AH$1266,Sheet1!H$1+(Sheet1!$A$1-1)*10,FALSE))=TRUE,"---",IF(VLOOKUP($A1780,Sheet1!$B$3:$AH$1266,Sheet1!H$1+(Sheet1!$A$1-1)*10,FALSE)="---","---", (ROUND(VLOOKUP($A1780,Sheet1!$B$3:$AH$1266,Sheet1!H$1+(Sheet1!$A$1-1)*10,FALSE),IF(VLOOKUP($A1780,Sheet1!$B$3:$AH$1266,Sheet1!H$1+(Sheet1!$A$1-1)*10,FALSE)&gt;99999,-3,IF(VLOOKUP($A1780,Sheet1!$B$3:$AH$1266,Sheet1!H$1+(Sheet1!$A$1-1)*10,FALSE)&gt;9999,-2,IF(VLOOKUP($A1780,Sheet1!$B$3:$AH$1266,Sheet1!H$1+(Sheet1!$A$1-1)*10,FALSE)&gt;999,-1,0)))))))</f>
        <v>2450</v>
      </c>
      <c r="Y1780" s="385">
        <f>IF(ISNA(VLOOKUP($A1780,Sheet1!$B$3:$AH$1266,Sheet1!I$1+(Sheet1!$A$1-1)*10,FALSE))=TRUE,"---",IF(VLOOKUP($A1780,Sheet1!$B$3:$AH$1266,Sheet1!I$1+(Sheet1!$A$1-1)*10,FALSE)="---","---", (ROUND(VLOOKUP($A1780,Sheet1!$B$3:$AH$1266,Sheet1!I$1+(Sheet1!$A$1-1)*10,FALSE),IF(VLOOKUP($A1780,Sheet1!$B$3:$AH$1266,Sheet1!I$1+(Sheet1!$A$1-1)*10,FALSE)&gt;99999,-3,IF(VLOOKUP($A1780,Sheet1!$B$3:$AH$1266,Sheet1!I$1+(Sheet1!$A$1-1)*10,FALSE)&gt;9999,-2,IF(VLOOKUP($A1780,Sheet1!$B$3:$AH$1266,Sheet1!I$1+(Sheet1!$A$1-1)*10,FALSE)&gt;999,-1,0)))))))</f>
        <v>2980</v>
      </c>
      <c r="Z1780" s="385">
        <f>IF(ISNA(VLOOKUP($A1780,Sheet1!$B$3:$AH$1266,Sheet1!J$1+(Sheet1!$A$1-1)*10,FALSE))=TRUE,"---",IF(VLOOKUP($A1780,Sheet1!$B$3:$AH$1266,Sheet1!J$1+(Sheet1!$A$1-1)*10,FALSE)="---","---", (ROUND(VLOOKUP($A1780,Sheet1!$B$3:$AH$1266,Sheet1!J$1+(Sheet1!$A$1-1)*10,FALSE),IF(VLOOKUP($A1780,Sheet1!$B$3:$AH$1266,Sheet1!J$1+(Sheet1!$A$1-1)*10,FALSE)&gt;99999,-3,IF(VLOOKUP($A1780,Sheet1!$B$3:$AH$1266,Sheet1!J$1+(Sheet1!$A$1-1)*10,FALSE)&gt;9999,-2,IF(VLOOKUP($A1780,Sheet1!$B$3:$AH$1266,Sheet1!J$1+(Sheet1!$A$1-1)*10,FALSE)&gt;999,-1,0)))))))</f>
        <v>3690</v>
      </c>
      <c r="AA1780" s="385">
        <f>IF(ISNA(VLOOKUP($A1780,Sheet1!$B$3:$AH$1266,Sheet1!K$1+(Sheet1!$A$1-1)*10,FALSE))=TRUE,"---",IF(VLOOKUP($A1780,Sheet1!$B$3:$AH$1266,Sheet1!K$1+(Sheet1!$A$1-1)*10,FALSE)="---","---", (ROUND(VLOOKUP($A1780,Sheet1!$B$3:$AH$1266,Sheet1!K$1+(Sheet1!$A$1-1)*10,FALSE),IF(VLOOKUP($A1780,Sheet1!$B$3:$AH$1266,Sheet1!K$1+(Sheet1!$A$1-1)*10,FALSE)&gt;99999,-3,IF(VLOOKUP($A1780,Sheet1!$B$3:$AH$1266,Sheet1!K$1+(Sheet1!$A$1-1)*10,FALSE)&gt;9999,-2,IF(VLOOKUP($A1780,Sheet1!$B$3:$AH$1266,Sheet1!K$1+(Sheet1!$A$1-1)*10,FALSE)&gt;999,-1,0)))))))</f>
        <v>4210</v>
      </c>
      <c r="AB1780" s="385">
        <f>IF(ISNA(VLOOKUP($A1780,Sheet1!$B$3:$AH$1266,Sheet1!L$1+(Sheet1!$A$1-1)*10,FALSE))=TRUE,"---",IF(VLOOKUP($A1780,Sheet1!$B$3:$AH$1266,Sheet1!L$1+(Sheet1!$A$1-1)*10,FALSE)="---","---", (ROUND(VLOOKUP($A1780,Sheet1!$B$3:$AH$1266,Sheet1!L$1+(Sheet1!$A$1-1)*10,FALSE),IF(VLOOKUP($A1780,Sheet1!$B$3:$AH$1266,Sheet1!L$1+(Sheet1!$A$1-1)*10,FALSE)&gt;99999,-3,IF(VLOOKUP($A1780,Sheet1!$B$3:$AH$1266,Sheet1!L$1+(Sheet1!$A$1-1)*10,FALSE)&gt;9999,-2,IF(VLOOKUP($A1780,Sheet1!$B$3:$AH$1266,Sheet1!L$1+(Sheet1!$A$1-1)*10,FALSE)&gt;999,-1,0)))))))</f>
        <v>4750</v>
      </c>
      <c r="AC1780" s="385">
        <f>IF(ISNA(VLOOKUP($A1780,Sheet1!$B$3:$AH$1266,Sheet1!M$1+(Sheet1!$A$1-1)*10,FALSE))=TRUE,"---",IF(VLOOKUP($A1780,Sheet1!$B$3:$AH$1266,Sheet1!M$1+(Sheet1!$A$1-1)*10,FALSE)="---","---", (ROUND(VLOOKUP($A1780,Sheet1!$B$3:$AH$1266,Sheet1!M$1+(Sheet1!$A$1-1)*10,FALSE),IF(VLOOKUP($A1780,Sheet1!$B$3:$AH$1266,Sheet1!M$1+(Sheet1!$A$1-1)*10,FALSE)&gt;99999,-3,IF(VLOOKUP($A1780,Sheet1!$B$3:$AH$1266,Sheet1!M$1+(Sheet1!$A$1-1)*10,FALSE)&gt;9999,-2,IF(VLOOKUP($A1780,Sheet1!$B$3:$AH$1266,Sheet1!M$1+(Sheet1!$A$1-1)*10,FALSE)&gt;999,-1,0)))))))</f>
        <v>5320</v>
      </c>
      <c r="AD1780" s="385">
        <f>IF(ISNA(VLOOKUP($A1780,Sheet1!$B$3:$AH$1266,Sheet1!N$1+(Sheet1!$A$1-1)*10,FALSE))=TRUE,"---",IF(VLOOKUP($A1780,Sheet1!$B$3:$AH$1266,Sheet1!N$1+(Sheet1!$A$1-1)*10,FALSE)="---","---", (ROUND(VLOOKUP($A1780,Sheet1!$B$3:$AH$1266,Sheet1!N$1+(Sheet1!$A$1-1)*10,FALSE),IF(VLOOKUP($A1780,Sheet1!$B$3:$AH$1266,Sheet1!N$1+(Sheet1!$A$1-1)*10,FALSE)&gt;99999,-3,IF(VLOOKUP($A1780,Sheet1!$B$3:$AH$1266,Sheet1!N$1+(Sheet1!$A$1-1)*10,FALSE)&gt;9999,-2,IF(VLOOKUP($A1780,Sheet1!$B$3:$AH$1266,Sheet1!N$1+(Sheet1!$A$1-1)*10,FALSE)&gt;999,-1,0)))))))</f>
        <v>6070</v>
      </c>
    </row>
    <row r="1781" spans="1:30" ht="25.5" customHeight="1" x14ac:dyDescent="0.25">
      <c r="A1781" s="304"/>
      <c r="B1781" s="346"/>
      <c r="C1781" s="304"/>
      <c r="D1781" s="304"/>
      <c r="E1781" s="305" t="e">
        <v>#N/A</v>
      </c>
      <c r="F1781" s="346"/>
      <c r="G1781" s="352"/>
      <c r="H1781" s="348"/>
      <c r="I1781" s="119">
        <v>24152</v>
      </c>
      <c r="J1781" s="124">
        <v>3.98</v>
      </c>
      <c r="K1781" s="121" t="s">
        <v>4405</v>
      </c>
      <c r="L1781" s="122">
        <v>554</v>
      </c>
      <c r="M1781" s="123">
        <v>9.4499999999999993</v>
      </c>
      <c r="N1781" s="118" t="s">
        <v>92</v>
      </c>
      <c r="O1781" s="71" t="s">
        <v>4405</v>
      </c>
      <c r="P1781" s="71" t="s">
        <v>4405</v>
      </c>
      <c r="Q1781" s="71" t="s">
        <v>4405</v>
      </c>
      <c r="R1781" s="73" t="s">
        <v>4405</v>
      </c>
      <c r="S1781" s="357" t="e">
        <v>#N/A</v>
      </c>
      <c r="T1781" s="357" t="str">
        <f>IF(ISNA(VLOOKUP(A1781,Sheet1!B$3:C$1266,2,FALSE)=TRUE),"ND",VLOOKUP(A1781,Sheet1!B$3:C$1266,2,FALSE))</f>
        <v>ND</v>
      </c>
      <c r="U1781" s="385" t="str">
        <f>IF(ISNA(VLOOKUP($A1781,Sheet1!$B$3:$AH$1266,Sheet1!E$1+(Sheet1!$A$1-1)*10,FALSE))=TRUE,"---",IF(VLOOKUP($A1781,Sheet1!$B$3:$AH$1266,Sheet1!E$1+(Sheet1!$A$1-1)*10,FALSE)="---","---", (ROUND(VLOOKUP($A1781,Sheet1!$B$3:$AH$1266,Sheet1!E$1+(Sheet1!$A$1-1)*10,FALSE),IF(VLOOKUP($A1781,Sheet1!$B$3:$AH$1266,Sheet1!E$1+(Sheet1!$A$1-1)*10,FALSE)&gt;99999,-3,IF(VLOOKUP($A1781,Sheet1!$B$3:$AH$1266,Sheet1!E$1+(Sheet1!$A$1-1)*10,FALSE)&gt;9999,-2,IF(VLOOKUP($A1781,Sheet1!$B$3:$AH$1266,Sheet1!E$1+(Sheet1!$A$1-1)*10,FALSE)&gt;999,-1,0)))))))</f>
        <v>---</v>
      </c>
      <c r="V1781" s="385" t="str">
        <f>IF(ISNA(VLOOKUP($A1781,Sheet1!$B$3:$AH$1266,Sheet1!F$1+(Sheet1!$A$1-1)*10,FALSE))=TRUE,"---",IF(VLOOKUP($A1781,Sheet1!$B$3:$AH$1266,Sheet1!F$1+(Sheet1!$A$1-1)*10,FALSE)="---","---", (ROUND(VLOOKUP($A1781,Sheet1!$B$3:$AH$1266,Sheet1!F$1+(Sheet1!$A$1-1)*10,FALSE),IF(VLOOKUP($A1781,Sheet1!$B$3:$AH$1266,Sheet1!F$1+(Sheet1!$A$1-1)*10,FALSE)&gt;99999,-3,IF(VLOOKUP($A1781,Sheet1!$B$3:$AH$1266,Sheet1!F$1+(Sheet1!$A$1-1)*10,FALSE)&gt;9999,-2,IF(VLOOKUP($A1781,Sheet1!$B$3:$AH$1266,Sheet1!F$1+(Sheet1!$A$1-1)*10,FALSE)&gt;999,-1,0)))))))</f>
        <v>---</v>
      </c>
      <c r="W1781" s="385" t="str">
        <f>IF(ISNA(VLOOKUP($A1781,Sheet1!$B$3:$AH$1266,Sheet1!G$1+(Sheet1!$A$1-1)*10,FALSE))=TRUE,"---",IF(VLOOKUP($A1781,Sheet1!$B$3:$AH$1266,Sheet1!G$1+(Sheet1!$A$1-1)*10,FALSE)="---","---", (ROUND(VLOOKUP($A1781,Sheet1!$B$3:$AH$1266,Sheet1!G$1+(Sheet1!$A$1-1)*10,FALSE),IF(VLOOKUP($A1781,Sheet1!$B$3:$AH$1266,Sheet1!G$1+(Sheet1!$A$1-1)*10,FALSE)&gt;99999,-3,IF(VLOOKUP($A1781,Sheet1!$B$3:$AH$1266,Sheet1!G$1+(Sheet1!$A$1-1)*10,FALSE)&gt;9999,-2,IF(VLOOKUP($A1781,Sheet1!$B$3:$AH$1266,Sheet1!G$1+(Sheet1!$A$1-1)*10,FALSE)&gt;999,-1,0)))))))</f>
        <v>---</v>
      </c>
      <c r="X1781" s="385" t="str">
        <f>IF(ISNA(VLOOKUP($A1781,Sheet1!$B$3:$AH$1266,Sheet1!H$1+(Sheet1!$A$1-1)*10,FALSE))=TRUE,"---",IF(VLOOKUP($A1781,Sheet1!$B$3:$AH$1266,Sheet1!H$1+(Sheet1!$A$1-1)*10,FALSE)="---","---", (ROUND(VLOOKUP($A1781,Sheet1!$B$3:$AH$1266,Sheet1!H$1+(Sheet1!$A$1-1)*10,FALSE),IF(VLOOKUP($A1781,Sheet1!$B$3:$AH$1266,Sheet1!H$1+(Sheet1!$A$1-1)*10,FALSE)&gt;99999,-3,IF(VLOOKUP($A1781,Sheet1!$B$3:$AH$1266,Sheet1!H$1+(Sheet1!$A$1-1)*10,FALSE)&gt;9999,-2,IF(VLOOKUP($A1781,Sheet1!$B$3:$AH$1266,Sheet1!H$1+(Sheet1!$A$1-1)*10,FALSE)&gt;999,-1,0)))))))</f>
        <v>---</v>
      </c>
      <c r="Y1781" s="385" t="str">
        <f>IF(ISNA(VLOOKUP($A1781,Sheet1!$B$3:$AH$1266,Sheet1!I$1+(Sheet1!$A$1-1)*10,FALSE))=TRUE,"---",IF(VLOOKUP($A1781,Sheet1!$B$3:$AH$1266,Sheet1!I$1+(Sheet1!$A$1-1)*10,FALSE)="---","---", (ROUND(VLOOKUP($A1781,Sheet1!$B$3:$AH$1266,Sheet1!I$1+(Sheet1!$A$1-1)*10,FALSE),IF(VLOOKUP($A1781,Sheet1!$B$3:$AH$1266,Sheet1!I$1+(Sheet1!$A$1-1)*10,FALSE)&gt;99999,-3,IF(VLOOKUP($A1781,Sheet1!$B$3:$AH$1266,Sheet1!I$1+(Sheet1!$A$1-1)*10,FALSE)&gt;9999,-2,IF(VLOOKUP($A1781,Sheet1!$B$3:$AH$1266,Sheet1!I$1+(Sheet1!$A$1-1)*10,FALSE)&gt;999,-1,0)))))))</f>
        <v>---</v>
      </c>
      <c r="Z1781" s="385" t="str">
        <f>IF(ISNA(VLOOKUP($A1781,Sheet1!$B$3:$AH$1266,Sheet1!J$1+(Sheet1!$A$1-1)*10,FALSE))=TRUE,"---",IF(VLOOKUP($A1781,Sheet1!$B$3:$AH$1266,Sheet1!J$1+(Sheet1!$A$1-1)*10,FALSE)="---","---", (ROUND(VLOOKUP($A1781,Sheet1!$B$3:$AH$1266,Sheet1!J$1+(Sheet1!$A$1-1)*10,FALSE),IF(VLOOKUP($A1781,Sheet1!$B$3:$AH$1266,Sheet1!J$1+(Sheet1!$A$1-1)*10,FALSE)&gt;99999,-3,IF(VLOOKUP($A1781,Sheet1!$B$3:$AH$1266,Sheet1!J$1+(Sheet1!$A$1-1)*10,FALSE)&gt;9999,-2,IF(VLOOKUP($A1781,Sheet1!$B$3:$AH$1266,Sheet1!J$1+(Sheet1!$A$1-1)*10,FALSE)&gt;999,-1,0)))))))</f>
        <v>---</v>
      </c>
      <c r="AA1781" s="385" t="str">
        <f>IF(ISNA(VLOOKUP($A1781,Sheet1!$B$3:$AH$1266,Sheet1!K$1+(Sheet1!$A$1-1)*10,FALSE))=TRUE,"---",IF(VLOOKUP($A1781,Sheet1!$B$3:$AH$1266,Sheet1!K$1+(Sheet1!$A$1-1)*10,FALSE)="---","---", (ROUND(VLOOKUP($A1781,Sheet1!$B$3:$AH$1266,Sheet1!K$1+(Sheet1!$A$1-1)*10,FALSE),IF(VLOOKUP($A1781,Sheet1!$B$3:$AH$1266,Sheet1!K$1+(Sheet1!$A$1-1)*10,FALSE)&gt;99999,-3,IF(VLOOKUP($A1781,Sheet1!$B$3:$AH$1266,Sheet1!K$1+(Sheet1!$A$1-1)*10,FALSE)&gt;9999,-2,IF(VLOOKUP($A1781,Sheet1!$B$3:$AH$1266,Sheet1!K$1+(Sheet1!$A$1-1)*10,FALSE)&gt;999,-1,0)))))))</f>
        <v>---</v>
      </c>
      <c r="AB1781" s="385" t="str">
        <f>IF(ISNA(VLOOKUP($A1781,Sheet1!$B$3:$AH$1266,Sheet1!L$1+(Sheet1!$A$1-1)*10,FALSE))=TRUE,"---",IF(VLOOKUP($A1781,Sheet1!$B$3:$AH$1266,Sheet1!L$1+(Sheet1!$A$1-1)*10,FALSE)="---","---", (ROUND(VLOOKUP($A1781,Sheet1!$B$3:$AH$1266,Sheet1!L$1+(Sheet1!$A$1-1)*10,FALSE),IF(VLOOKUP($A1781,Sheet1!$B$3:$AH$1266,Sheet1!L$1+(Sheet1!$A$1-1)*10,FALSE)&gt;99999,-3,IF(VLOOKUP($A1781,Sheet1!$B$3:$AH$1266,Sheet1!L$1+(Sheet1!$A$1-1)*10,FALSE)&gt;9999,-2,IF(VLOOKUP($A1781,Sheet1!$B$3:$AH$1266,Sheet1!L$1+(Sheet1!$A$1-1)*10,FALSE)&gt;999,-1,0)))))))</f>
        <v>---</v>
      </c>
      <c r="AC1781" s="385" t="str">
        <f>IF(ISNA(VLOOKUP($A1781,Sheet1!$B$3:$AH$1266,Sheet1!M$1+(Sheet1!$A$1-1)*10,FALSE))=TRUE,"---",IF(VLOOKUP($A1781,Sheet1!$B$3:$AH$1266,Sheet1!M$1+(Sheet1!$A$1-1)*10,FALSE)="---","---", (ROUND(VLOOKUP($A1781,Sheet1!$B$3:$AH$1266,Sheet1!M$1+(Sheet1!$A$1-1)*10,FALSE),IF(VLOOKUP($A1781,Sheet1!$B$3:$AH$1266,Sheet1!M$1+(Sheet1!$A$1-1)*10,FALSE)&gt;99999,-3,IF(VLOOKUP($A1781,Sheet1!$B$3:$AH$1266,Sheet1!M$1+(Sheet1!$A$1-1)*10,FALSE)&gt;9999,-2,IF(VLOOKUP($A1781,Sheet1!$B$3:$AH$1266,Sheet1!M$1+(Sheet1!$A$1-1)*10,FALSE)&gt;999,-1,0)))))))</f>
        <v>---</v>
      </c>
      <c r="AD1781" s="385" t="str">
        <f>IF(ISNA(VLOOKUP($A1781,Sheet1!$B$3:$AH$1266,Sheet1!N$1+(Sheet1!$A$1-1)*10,FALSE))=TRUE,"---",IF(VLOOKUP($A1781,Sheet1!$B$3:$AH$1266,Sheet1!N$1+(Sheet1!$A$1-1)*10,FALSE)="---","---", (ROUND(VLOOKUP($A1781,Sheet1!$B$3:$AH$1266,Sheet1!N$1+(Sheet1!$A$1-1)*10,FALSE),IF(VLOOKUP($A1781,Sheet1!$B$3:$AH$1266,Sheet1!N$1+(Sheet1!$A$1-1)*10,FALSE)&gt;99999,-3,IF(VLOOKUP($A1781,Sheet1!$B$3:$AH$1266,Sheet1!N$1+(Sheet1!$A$1-1)*10,FALSE)&gt;9999,-2,IF(VLOOKUP($A1781,Sheet1!$B$3:$AH$1266,Sheet1!N$1+(Sheet1!$A$1-1)*10,FALSE)&gt;999,-1,0)))))))</f>
        <v>---</v>
      </c>
    </row>
    <row r="1782" spans="1:30" ht="25.5" customHeight="1" x14ac:dyDescent="0.25">
      <c r="A1782" s="303" t="s">
        <v>2621</v>
      </c>
      <c r="B1782" s="330" t="s">
        <v>2622</v>
      </c>
      <c r="C1782" s="303">
        <v>430746</v>
      </c>
      <c r="D1782" s="303">
        <v>755649</v>
      </c>
      <c r="E1782" s="307" t="s">
        <v>3021</v>
      </c>
      <c r="F1782" s="342" t="s">
        <v>4643</v>
      </c>
      <c r="G1782" s="318" t="s">
        <v>286</v>
      </c>
      <c r="H1782" s="347">
        <v>1.53</v>
      </c>
      <c r="I1782" s="112">
        <v>28920</v>
      </c>
      <c r="J1782" s="113">
        <v>6.8</v>
      </c>
      <c r="K1782" s="127" t="s">
        <v>20</v>
      </c>
      <c r="L1782" s="115">
        <v>114</v>
      </c>
      <c r="M1782" s="116">
        <v>74.5</v>
      </c>
      <c r="N1782" s="114" t="s">
        <v>4405</v>
      </c>
      <c r="O1782" s="68">
        <f t="shared" si="59"/>
        <v>0.2</v>
      </c>
      <c r="P1782" s="68">
        <f>IF(O1782&lt;&gt;"",VLOOKUP($A1782,Sheet4!$A$2:$O$1309,14,FALSE)*100,"")</f>
        <v>3.2676322132066393</v>
      </c>
      <c r="Q1782" s="68">
        <f>IF(P1782&lt;&gt;"",VLOOKUP($A1782,Sheet4!$A$2:$O$1309,15,FALSE)*100,"")</f>
        <v>27.776967100777551</v>
      </c>
      <c r="R1782" s="74" t="str">
        <f t="shared" si="60"/>
        <v>500</v>
      </c>
      <c r="S1782" s="356" t="s">
        <v>4368</v>
      </c>
      <c r="T1782" s="356" t="str">
        <f>IF(ISNA(VLOOKUP(A1782,Sheet1!B$3:C$1266,2,FALSE)=TRUE),"NC",VLOOKUP(A1782,Sheet1!B$3:C$1266,2,FALSE))</f>
        <v>Rural</v>
      </c>
      <c r="U1782" s="392">
        <f>IF(ISNA(VLOOKUP($A1782,Sheet1!$B$3:$AH$1266,Sheet1!E$1+(Sheet1!$A$1-1)*10,FALSE))=TRUE,"---",IF(VLOOKUP($A1782,Sheet1!$B$3:$AH$1266,Sheet1!E$1+(Sheet1!$A$1-1)*10,FALSE)="---","---", (ROUND(VLOOKUP($A1782,Sheet1!$B$3:$AH$1266,Sheet1!E$1+(Sheet1!$A$1-1)*10,FALSE),IF(VLOOKUP($A1782,Sheet1!$B$3:$AH$1266,Sheet1!E$1+(Sheet1!$A$1-1)*10,FALSE)&gt;99999,-3,IF(VLOOKUP($A1782,Sheet1!$B$3:$AH$1266,Sheet1!E$1+(Sheet1!$A$1-1)*10,FALSE)&gt;9999,-2,IF(VLOOKUP($A1782,Sheet1!$B$3:$AH$1266,Sheet1!E$1+(Sheet1!$A$1-1)*10,FALSE)&gt;999,-1,0)))))))</f>
        <v>34</v>
      </c>
      <c r="V1782" s="392">
        <f>IF(ISNA(VLOOKUP($A1782,Sheet1!$B$3:$AH$1266,Sheet1!F$1+(Sheet1!$A$1-1)*10,FALSE))=TRUE,"---",IF(VLOOKUP($A1782,Sheet1!$B$3:$AH$1266,Sheet1!F$1+(Sheet1!$A$1-1)*10,FALSE)="---","---", (ROUND(VLOOKUP($A1782,Sheet1!$B$3:$AH$1266,Sheet1!F$1+(Sheet1!$A$1-1)*10,FALSE),IF(VLOOKUP($A1782,Sheet1!$B$3:$AH$1266,Sheet1!F$1+(Sheet1!$A$1-1)*10,FALSE)&gt;99999,-3,IF(VLOOKUP($A1782,Sheet1!$B$3:$AH$1266,Sheet1!F$1+(Sheet1!$A$1-1)*10,FALSE)&gt;9999,-2,IF(VLOOKUP($A1782,Sheet1!$B$3:$AH$1266,Sheet1!F$1+(Sheet1!$A$1-1)*10,FALSE)&gt;999,-1,0)))))))</f>
        <v>39</v>
      </c>
      <c r="W1782" s="392">
        <f>IF(ISNA(VLOOKUP($A1782,Sheet1!$B$3:$AH$1266,Sheet1!G$1+(Sheet1!$A$1-1)*10,FALSE))=TRUE,"---",IF(VLOOKUP($A1782,Sheet1!$B$3:$AH$1266,Sheet1!G$1+(Sheet1!$A$1-1)*10,FALSE)="---","---", (ROUND(VLOOKUP($A1782,Sheet1!$B$3:$AH$1266,Sheet1!G$1+(Sheet1!$A$1-1)*10,FALSE),IF(VLOOKUP($A1782,Sheet1!$B$3:$AH$1266,Sheet1!G$1+(Sheet1!$A$1-1)*10,FALSE)&gt;99999,-3,IF(VLOOKUP($A1782,Sheet1!$B$3:$AH$1266,Sheet1!G$1+(Sheet1!$A$1-1)*10,FALSE)&gt;9999,-2,IF(VLOOKUP($A1782,Sheet1!$B$3:$AH$1266,Sheet1!G$1+(Sheet1!$A$1-1)*10,FALSE)&gt;999,-1,0)))))))</f>
        <v>45</v>
      </c>
      <c r="X1782" s="392">
        <f>IF(ISNA(VLOOKUP($A1782,Sheet1!$B$3:$AH$1266,Sheet1!H$1+(Sheet1!$A$1-1)*10,FALSE))=TRUE,"---",IF(VLOOKUP($A1782,Sheet1!$B$3:$AH$1266,Sheet1!H$1+(Sheet1!$A$1-1)*10,FALSE)="---","---", (ROUND(VLOOKUP($A1782,Sheet1!$B$3:$AH$1266,Sheet1!H$1+(Sheet1!$A$1-1)*10,FALSE),IF(VLOOKUP($A1782,Sheet1!$B$3:$AH$1266,Sheet1!H$1+(Sheet1!$A$1-1)*10,FALSE)&gt;99999,-3,IF(VLOOKUP($A1782,Sheet1!$B$3:$AH$1266,Sheet1!H$1+(Sheet1!$A$1-1)*10,FALSE)&gt;9999,-2,IF(VLOOKUP($A1782,Sheet1!$B$3:$AH$1266,Sheet1!H$1+(Sheet1!$A$1-1)*10,FALSE)&gt;999,-1,0)))))))</f>
        <v>60</v>
      </c>
      <c r="Y1782" s="392">
        <f>IF(ISNA(VLOOKUP($A1782,Sheet1!$B$3:$AH$1266,Sheet1!I$1+(Sheet1!$A$1-1)*10,FALSE))=TRUE,"---",IF(VLOOKUP($A1782,Sheet1!$B$3:$AH$1266,Sheet1!I$1+(Sheet1!$A$1-1)*10,FALSE)="---","---", (ROUND(VLOOKUP($A1782,Sheet1!$B$3:$AH$1266,Sheet1!I$1+(Sheet1!$A$1-1)*10,FALSE),IF(VLOOKUP($A1782,Sheet1!$B$3:$AH$1266,Sheet1!I$1+(Sheet1!$A$1-1)*10,FALSE)&gt;99999,-3,IF(VLOOKUP($A1782,Sheet1!$B$3:$AH$1266,Sheet1!I$1+(Sheet1!$A$1-1)*10,FALSE)&gt;9999,-2,IF(VLOOKUP($A1782,Sheet1!$B$3:$AH$1266,Sheet1!I$1+(Sheet1!$A$1-1)*10,FALSE)&gt;999,-1,0)))))))</f>
        <v>68</v>
      </c>
      <c r="Z1782" s="392">
        <f>IF(ISNA(VLOOKUP($A1782,Sheet1!$B$3:$AH$1266,Sheet1!J$1+(Sheet1!$A$1-1)*10,FALSE))=TRUE,"---",IF(VLOOKUP($A1782,Sheet1!$B$3:$AH$1266,Sheet1!J$1+(Sheet1!$A$1-1)*10,FALSE)="---","---", (ROUND(VLOOKUP($A1782,Sheet1!$B$3:$AH$1266,Sheet1!J$1+(Sheet1!$A$1-1)*10,FALSE),IF(VLOOKUP($A1782,Sheet1!$B$3:$AH$1266,Sheet1!J$1+(Sheet1!$A$1-1)*10,FALSE)&gt;99999,-3,IF(VLOOKUP($A1782,Sheet1!$B$3:$AH$1266,Sheet1!J$1+(Sheet1!$A$1-1)*10,FALSE)&gt;9999,-2,IF(VLOOKUP($A1782,Sheet1!$B$3:$AH$1266,Sheet1!J$1+(Sheet1!$A$1-1)*10,FALSE)&gt;999,-1,0)))))))</f>
        <v>79</v>
      </c>
      <c r="AA1782" s="392">
        <f>IF(ISNA(VLOOKUP($A1782,Sheet1!$B$3:$AH$1266,Sheet1!K$1+(Sheet1!$A$1-1)*10,FALSE))=TRUE,"---",IF(VLOOKUP($A1782,Sheet1!$B$3:$AH$1266,Sheet1!K$1+(Sheet1!$A$1-1)*10,FALSE)="---","---", (ROUND(VLOOKUP($A1782,Sheet1!$B$3:$AH$1266,Sheet1!K$1+(Sheet1!$A$1-1)*10,FALSE),IF(VLOOKUP($A1782,Sheet1!$B$3:$AH$1266,Sheet1!K$1+(Sheet1!$A$1-1)*10,FALSE)&gt;99999,-3,IF(VLOOKUP($A1782,Sheet1!$B$3:$AH$1266,Sheet1!K$1+(Sheet1!$A$1-1)*10,FALSE)&gt;9999,-2,IF(VLOOKUP($A1782,Sheet1!$B$3:$AH$1266,Sheet1!K$1+(Sheet1!$A$1-1)*10,FALSE)&gt;999,-1,0)))))))</f>
        <v>86</v>
      </c>
      <c r="AB1782" s="392">
        <f>IF(ISNA(VLOOKUP($A1782,Sheet1!$B$3:$AH$1266,Sheet1!L$1+(Sheet1!$A$1-1)*10,FALSE))=TRUE,"---",IF(VLOOKUP($A1782,Sheet1!$B$3:$AH$1266,Sheet1!L$1+(Sheet1!$A$1-1)*10,FALSE)="---","---", (ROUND(VLOOKUP($A1782,Sheet1!$B$3:$AH$1266,Sheet1!L$1+(Sheet1!$A$1-1)*10,FALSE),IF(VLOOKUP($A1782,Sheet1!$B$3:$AH$1266,Sheet1!L$1+(Sheet1!$A$1-1)*10,FALSE)&gt;99999,-3,IF(VLOOKUP($A1782,Sheet1!$B$3:$AH$1266,Sheet1!L$1+(Sheet1!$A$1-1)*10,FALSE)&gt;9999,-2,IF(VLOOKUP($A1782,Sheet1!$B$3:$AH$1266,Sheet1!L$1+(Sheet1!$A$1-1)*10,FALSE)&gt;999,-1,0)))))))</f>
        <v>92</v>
      </c>
      <c r="AC1782" s="392">
        <f>IF(ISNA(VLOOKUP($A1782,Sheet1!$B$3:$AH$1266,Sheet1!M$1+(Sheet1!$A$1-1)*10,FALSE))=TRUE,"---",IF(VLOOKUP($A1782,Sheet1!$B$3:$AH$1266,Sheet1!M$1+(Sheet1!$A$1-1)*10,FALSE)="---","---", (ROUND(VLOOKUP($A1782,Sheet1!$B$3:$AH$1266,Sheet1!M$1+(Sheet1!$A$1-1)*10,FALSE),IF(VLOOKUP($A1782,Sheet1!$B$3:$AH$1266,Sheet1!M$1+(Sheet1!$A$1-1)*10,FALSE)&gt;99999,-3,IF(VLOOKUP($A1782,Sheet1!$B$3:$AH$1266,Sheet1!M$1+(Sheet1!$A$1-1)*10,FALSE)&gt;9999,-2,IF(VLOOKUP($A1782,Sheet1!$B$3:$AH$1266,Sheet1!M$1+(Sheet1!$A$1-1)*10,FALSE)&gt;999,-1,0)))))))</f>
        <v>99</v>
      </c>
      <c r="AD1782" s="392">
        <f>IF(ISNA(VLOOKUP($A1782,Sheet1!$B$3:$AH$1266,Sheet1!N$1+(Sheet1!$A$1-1)*10,FALSE))=TRUE,"---",IF(VLOOKUP($A1782,Sheet1!$B$3:$AH$1266,Sheet1!N$1+(Sheet1!$A$1-1)*10,FALSE)="---","---", (ROUND(VLOOKUP($A1782,Sheet1!$B$3:$AH$1266,Sheet1!N$1+(Sheet1!$A$1-1)*10,FALSE),IF(VLOOKUP($A1782,Sheet1!$B$3:$AH$1266,Sheet1!N$1+(Sheet1!$A$1-1)*10,FALSE)&gt;99999,-3,IF(VLOOKUP($A1782,Sheet1!$B$3:$AH$1266,Sheet1!N$1+(Sheet1!$A$1-1)*10,FALSE)&gt;9999,-2,IF(VLOOKUP($A1782,Sheet1!$B$3:$AH$1266,Sheet1!N$1+(Sheet1!$A$1-1)*10,FALSE)&gt;999,-1,0)))))))</f>
        <v>106</v>
      </c>
    </row>
    <row r="1783" spans="1:30" ht="25.5" customHeight="1" x14ac:dyDescent="0.25">
      <c r="A1783" s="303"/>
      <c r="B1783" s="331"/>
      <c r="C1783" s="303"/>
      <c r="D1783" s="303"/>
      <c r="E1783" s="307" t="e">
        <v>#N/A</v>
      </c>
      <c r="F1783" s="331"/>
      <c r="G1783" s="319"/>
      <c r="H1783" s="347"/>
      <c r="I1783" s="112">
        <v>28181</v>
      </c>
      <c r="J1783" s="113">
        <v>7.42</v>
      </c>
      <c r="K1783" s="127" t="s">
        <v>28</v>
      </c>
      <c r="L1783" s="156" t="s">
        <v>4405</v>
      </c>
      <c r="M1783" s="157" t="s">
        <v>4405</v>
      </c>
      <c r="N1783" s="127" t="s">
        <v>75</v>
      </c>
      <c r="O1783" s="68" t="s">
        <v>4405</v>
      </c>
      <c r="P1783" s="68" t="s">
        <v>4405</v>
      </c>
      <c r="Q1783" s="68" t="s">
        <v>4405</v>
      </c>
      <c r="R1783" s="74" t="s">
        <v>4405</v>
      </c>
      <c r="S1783" s="356" t="e">
        <v>#N/A</v>
      </c>
      <c r="T1783" s="356" t="str">
        <f>IF(ISNA(VLOOKUP(A1783,Sheet1!B$3:C$1266,2,FALSE)=TRUE),"ND",VLOOKUP(A1783,Sheet1!B$3:C$1266,2,FALSE))</f>
        <v>ND</v>
      </c>
      <c r="U1783" s="392" t="str">
        <f>IF(ISNA(VLOOKUP($A1783,Sheet1!$B$3:$AH$1266,Sheet1!E$1+(Sheet1!$A$1-1)*10,FALSE))=TRUE,"---",IF(VLOOKUP($A1783,Sheet1!$B$3:$AH$1266,Sheet1!E$1+(Sheet1!$A$1-1)*10,FALSE)="---","---", (ROUND(VLOOKUP($A1783,Sheet1!$B$3:$AH$1266,Sheet1!E$1+(Sheet1!$A$1-1)*10,FALSE),IF(VLOOKUP($A1783,Sheet1!$B$3:$AH$1266,Sheet1!E$1+(Sheet1!$A$1-1)*10,FALSE)&gt;99999,-3,IF(VLOOKUP($A1783,Sheet1!$B$3:$AH$1266,Sheet1!E$1+(Sheet1!$A$1-1)*10,FALSE)&gt;9999,-2,IF(VLOOKUP($A1783,Sheet1!$B$3:$AH$1266,Sheet1!E$1+(Sheet1!$A$1-1)*10,FALSE)&gt;999,-1,0)))))))</f>
        <v>---</v>
      </c>
      <c r="V1783" s="392" t="str">
        <f>IF(ISNA(VLOOKUP($A1783,Sheet1!$B$3:$AH$1266,Sheet1!F$1+(Sheet1!$A$1-1)*10,FALSE))=TRUE,"---",IF(VLOOKUP($A1783,Sheet1!$B$3:$AH$1266,Sheet1!F$1+(Sheet1!$A$1-1)*10,FALSE)="---","---", (ROUND(VLOOKUP($A1783,Sheet1!$B$3:$AH$1266,Sheet1!F$1+(Sheet1!$A$1-1)*10,FALSE),IF(VLOOKUP($A1783,Sheet1!$B$3:$AH$1266,Sheet1!F$1+(Sheet1!$A$1-1)*10,FALSE)&gt;99999,-3,IF(VLOOKUP($A1783,Sheet1!$B$3:$AH$1266,Sheet1!F$1+(Sheet1!$A$1-1)*10,FALSE)&gt;9999,-2,IF(VLOOKUP($A1783,Sheet1!$B$3:$AH$1266,Sheet1!F$1+(Sheet1!$A$1-1)*10,FALSE)&gt;999,-1,0)))))))</f>
        <v>---</v>
      </c>
      <c r="W1783" s="392" t="str">
        <f>IF(ISNA(VLOOKUP($A1783,Sheet1!$B$3:$AH$1266,Sheet1!G$1+(Sheet1!$A$1-1)*10,FALSE))=TRUE,"---",IF(VLOOKUP($A1783,Sheet1!$B$3:$AH$1266,Sheet1!G$1+(Sheet1!$A$1-1)*10,FALSE)="---","---", (ROUND(VLOOKUP($A1783,Sheet1!$B$3:$AH$1266,Sheet1!G$1+(Sheet1!$A$1-1)*10,FALSE),IF(VLOOKUP($A1783,Sheet1!$B$3:$AH$1266,Sheet1!G$1+(Sheet1!$A$1-1)*10,FALSE)&gt;99999,-3,IF(VLOOKUP($A1783,Sheet1!$B$3:$AH$1266,Sheet1!G$1+(Sheet1!$A$1-1)*10,FALSE)&gt;9999,-2,IF(VLOOKUP($A1783,Sheet1!$B$3:$AH$1266,Sheet1!G$1+(Sheet1!$A$1-1)*10,FALSE)&gt;999,-1,0)))))))</f>
        <v>---</v>
      </c>
      <c r="X1783" s="392" t="str">
        <f>IF(ISNA(VLOOKUP($A1783,Sheet1!$B$3:$AH$1266,Sheet1!H$1+(Sheet1!$A$1-1)*10,FALSE))=TRUE,"---",IF(VLOOKUP($A1783,Sheet1!$B$3:$AH$1266,Sheet1!H$1+(Sheet1!$A$1-1)*10,FALSE)="---","---", (ROUND(VLOOKUP($A1783,Sheet1!$B$3:$AH$1266,Sheet1!H$1+(Sheet1!$A$1-1)*10,FALSE),IF(VLOOKUP($A1783,Sheet1!$B$3:$AH$1266,Sheet1!H$1+(Sheet1!$A$1-1)*10,FALSE)&gt;99999,-3,IF(VLOOKUP($A1783,Sheet1!$B$3:$AH$1266,Sheet1!H$1+(Sheet1!$A$1-1)*10,FALSE)&gt;9999,-2,IF(VLOOKUP($A1783,Sheet1!$B$3:$AH$1266,Sheet1!H$1+(Sheet1!$A$1-1)*10,FALSE)&gt;999,-1,0)))))))</f>
        <v>---</v>
      </c>
      <c r="Y1783" s="392" t="str">
        <f>IF(ISNA(VLOOKUP($A1783,Sheet1!$B$3:$AH$1266,Sheet1!I$1+(Sheet1!$A$1-1)*10,FALSE))=TRUE,"---",IF(VLOOKUP($A1783,Sheet1!$B$3:$AH$1266,Sheet1!I$1+(Sheet1!$A$1-1)*10,FALSE)="---","---", (ROUND(VLOOKUP($A1783,Sheet1!$B$3:$AH$1266,Sheet1!I$1+(Sheet1!$A$1-1)*10,FALSE),IF(VLOOKUP($A1783,Sheet1!$B$3:$AH$1266,Sheet1!I$1+(Sheet1!$A$1-1)*10,FALSE)&gt;99999,-3,IF(VLOOKUP($A1783,Sheet1!$B$3:$AH$1266,Sheet1!I$1+(Sheet1!$A$1-1)*10,FALSE)&gt;9999,-2,IF(VLOOKUP($A1783,Sheet1!$B$3:$AH$1266,Sheet1!I$1+(Sheet1!$A$1-1)*10,FALSE)&gt;999,-1,0)))))))</f>
        <v>---</v>
      </c>
      <c r="Z1783" s="392" t="str">
        <f>IF(ISNA(VLOOKUP($A1783,Sheet1!$B$3:$AH$1266,Sheet1!J$1+(Sheet1!$A$1-1)*10,FALSE))=TRUE,"---",IF(VLOOKUP($A1783,Sheet1!$B$3:$AH$1266,Sheet1!J$1+(Sheet1!$A$1-1)*10,FALSE)="---","---", (ROUND(VLOOKUP($A1783,Sheet1!$B$3:$AH$1266,Sheet1!J$1+(Sheet1!$A$1-1)*10,FALSE),IF(VLOOKUP($A1783,Sheet1!$B$3:$AH$1266,Sheet1!J$1+(Sheet1!$A$1-1)*10,FALSE)&gt;99999,-3,IF(VLOOKUP($A1783,Sheet1!$B$3:$AH$1266,Sheet1!J$1+(Sheet1!$A$1-1)*10,FALSE)&gt;9999,-2,IF(VLOOKUP($A1783,Sheet1!$B$3:$AH$1266,Sheet1!J$1+(Sheet1!$A$1-1)*10,FALSE)&gt;999,-1,0)))))))</f>
        <v>---</v>
      </c>
      <c r="AA1783" s="392" t="str">
        <f>IF(ISNA(VLOOKUP($A1783,Sheet1!$B$3:$AH$1266,Sheet1!K$1+(Sheet1!$A$1-1)*10,FALSE))=TRUE,"---",IF(VLOOKUP($A1783,Sheet1!$B$3:$AH$1266,Sheet1!K$1+(Sheet1!$A$1-1)*10,FALSE)="---","---", (ROUND(VLOOKUP($A1783,Sheet1!$B$3:$AH$1266,Sheet1!K$1+(Sheet1!$A$1-1)*10,FALSE),IF(VLOOKUP($A1783,Sheet1!$B$3:$AH$1266,Sheet1!K$1+(Sheet1!$A$1-1)*10,FALSE)&gt;99999,-3,IF(VLOOKUP($A1783,Sheet1!$B$3:$AH$1266,Sheet1!K$1+(Sheet1!$A$1-1)*10,FALSE)&gt;9999,-2,IF(VLOOKUP($A1783,Sheet1!$B$3:$AH$1266,Sheet1!K$1+(Sheet1!$A$1-1)*10,FALSE)&gt;999,-1,0)))))))</f>
        <v>---</v>
      </c>
      <c r="AB1783" s="392" t="str">
        <f>IF(ISNA(VLOOKUP($A1783,Sheet1!$B$3:$AH$1266,Sheet1!L$1+(Sheet1!$A$1-1)*10,FALSE))=TRUE,"---",IF(VLOOKUP($A1783,Sheet1!$B$3:$AH$1266,Sheet1!L$1+(Sheet1!$A$1-1)*10,FALSE)="---","---", (ROUND(VLOOKUP($A1783,Sheet1!$B$3:$AH$1266,Sheet1!L$1+(Sheet1!$A$1-1)*10,FALSE),IF(VLOOKUP($A1783,Sheet1!$B$3:$AH$1266,Sheet1!L$1+(Sheet1!$A$1-1)*10,FALSE)&gt;99999,-3,IF(VLOOKUP($A1783,Sheet1!$B$3:$AH$1266,Sheet1!L$1+(Sheet1!$A$1-1)*10,FALSE)&gt;9999,-2,IF(VLOOKUP($A1783,Sheet1!$B$3:$AH$1266,Sheet1!L$1+(Sheet1!$A$1-1)*10,FALSE)&gt;999,-1,0)))))))</f>
        <v>---</v>
      </c>
      <c r="AC1783" s="392" t="str">
        <f>IF(ISNA(VLOOKUP($A1783,Sheet1!$B$3:$AH$1266,Sheet1!M$1+(Sheet1!$A$1-1)*10,FALSE))=TRUE,"---",IF(VLOOKUP($A1783,Sheet1!$B$3:$AH$1266,Sheet1!M$1+(Sheet1!$A$1-1)*10,FALSE)="---","---", (ROUND(VLOOKUP($A1783,Sheet1!$B$3:$AH$1266,Sheet1!M$1+(Sheet1!$A$1-1)*10,FALSE),IF(VLOOKUP($A1783,Sheet1!$B$3:$AH$1266,Sheet1!M$1+(Sheet1!$A$1-1)*10,FALSE)&gt;99999,-3,IF(VLOOKUP($A1783,Sheet1!$B$3:$AH$1266,Sheet1!M$1+(Sheet1!$A$1-1)*10,FALSE)&gt;9999,-2,IF(VLOOKUP($A1783,Sheet1!$B$3:$AH$1266,Sheet1!M$1+(Sheet1!$A$1-1)*10,FALSE)&gt;999,-1,0)))))))</f>
        <v>---</v>
      </c>
      <c r="AD1783" s="392" t="str">
        <f>IF(ISNA(VLOOKUP($A1783,Sheet1!$B$3:$AH$1266,Sheet1!N$1+(Sheet1!$A$1-1)*10,FALSE))=TRUE,"---",IF(VLOOKUP($A1783,Sheet1!$B$3:$AH$1266,Sheet1!N$1+(Sheet1!$A$1-1)*10,FALSE)="---","---", (ROUND(VLOOKUP($A1783,Sheet1!$B$3:$AH$1266,Sheet1!N$1+(Sheet1!$A$1-1)*10,FALSE),IF(VLOOKUP($A1783,Sheet1!$B$3:$AH$1266,Sheet1!N$1+(Sheet1!$A$1-1)*10,FALSE)&gt;99999,-3,IF(VLOOKUP($A1783,Sheet1!$B$3:$AH$1266,Sheet1!N$1+(Sheet1!$A$1-1)*10,FALSE)&gt;9999,-2,IF(VLOOKUP($A1783,Sheet1!$B$3:$AH$1266,Sheet1!N$1+(Sheet1!$A$1-1)*10,FALSE)&gt;999,-1,0)))))))</f>
        <v>---</v>
      </c>
    </row>
    <row r="1784" spans="1:30" ht="25.5" customHeight="1" x14ac:dyDescent="0.25">
      <c r="A1784" s="304" t="s">
        <v>2623</v>
      </c>
      <c r="B1784" s="393" t="s">
        <v>2624</v>
      </c>
      <c r="C1784" s="304">
        <v>431535</v>
      </c>
      <c r="D1784" s="304">
        <v>760010</v>
      </c>
      <c r="E1784" s="305" t="s">
        <v>3053</v>
      </c>
      <c r="F1784" s="117" t="s">
        <v>4639</v>
      </c>
      <c r="G1784" s="118" t="s">
        <v>31</v>
      </c>
      <c r="H1784" s="348">
        <v>38.4</v>
      </c>
      <c r="I1784" s="119">
        <v>27663</v>
      </c>
      <c r="J1784" s="124">
        <v>7.33</v>
      </c>
      <c r="K1784" s="118" t="s">
        <v>20</v>
      </c>
      <c r="L1784" s="122">
        <v>1310</v>
      </c>
      <c r="M1784" s="123">
        <v>34.1</v>
      </c>
      <c r="N1784" s="118" t="s">
        <v>17</v>
      </c>
      <c r="O1784" s="71">
        <f t="shared" si="59"/>
        <v>5.4129180314501664</v>
      </c>
      <c r="P1784" s="71">
        <f>IF(O1784&lt;&gt;"",VLOOKUP($A1784,Sheet4!$A$2:$O$1309,14,FALSE)*100,"")</f>
        <v>0.41441536703594739</v>
      </c>
      <c r="Q1784" s="71">
        <f>IF(P1784&lt;&gt;"",VLOOKUP($A1784,Sheet4!$A$2:$O$1309,15,FALSE)*100,"")</f>
        <v>3.9860216173409735</v>
      </c>
      <c r="R1784" s="73">
        <f t="shared" si="60"/>
        <v>20</v>
      </c>
      <c r="S1784" s="357" t="s">
        <v>4364</v>
      </c>
      <c r="T1784" s="357" t="str">
        <f>IF(ISNA(VLOOKUP(A1784,Sheet1!B$3:C$1266,2,FALSE)=TRUE),"NC",VLOOKUP(A1784,Sheet1!B$3:C$1266,2,FALSE))</f>
        <v>Rural10</v>
      </c>
      <c r="U1784" s="385">
        <f>IF(ISNA(VLOOKUP($A1784,Sheet1!$B$3:$AH$1266,Sheet1!E$1+(Sheet1!$A$1-1)*10,FALSE))=TRUE,"---",IF(VLOOKUP($A1784,Sheet1!$B$3:$AH$1266,Sheet1!E$1+(Sheet1!$A$1-1)*10,FALSE)="---","---", (ROUND(VLOOKUP($A1784,Sheet1!$B$3:$AH$1266,Sheet1!E$1+(Sheet1!$A$1-1)*10,FALSE),IF(VLOOKUP($A1784,Sheet1!$B$3:$AH$1266,Sheet1!E$1+(Sheet1!$A$1-1)*10,FALSE)&gt;99999,-3,IF(VLOOKUP($A1784,Sheet1!$B$3:$AH$1266,Sheet1!E$1+(Sheet1!$A$1-1)*10,FALSE)&gt;9999,-2,IF(VLOOKUP($A1784,Sheet1!$B$3:$AH$1266,Sheet1!E$1+(Sheet1!$A$1-1)*10,FALSE)&gt;999,-1,0)))))))</f>
        <v>588</v>
      </c>
      <c r="V1784" s="385">
        <f>IF(ISNA(VLOOKUP($A1784,Sheet1!$B$3:$AH$1266,Sheet1!F$1+(Sheet1!$A$1-1)*10,FALSE))=TRUE,"---",IF(VLOOKUP($A1784,Sheet1!$B$3:$AH$1266,Sheet1!F$1+(Sheet1!$A$1-1)*10,FALSE)="---","---", (ROUND(VLOOKUP($A1784,Sheet1!$B$3:$AH$1266,Sheet1!F$1+(Sheet1!$A$1-1)*10,FALSE),IF(VLOOKUP($A1784,Sheet1!$B$3:$AH$1266,Sheet1!F$1+(Sheet1!$A$1-1)*10,FALSE)&gt;99999,-3,IF(VLOOKUP($A1784,Sheet1!$B$3:$AH$1266,Sheet1!F$1+(Sheet1!$A$1-1)*10,FALSE)&gt;9999,-2,IF(VLOOKUP($A1784,Sheet1!$B$3:$AH$1266,Sheet1!F$1+(Sheet1!$A$1-1)*10,FALSE)&gt;999,-1,0)))))))</f>
        <v>667</v>
      </c>
      <c r="W1784" s="385">
        <f>IF(ISNA(VLOOKUP($A1784,Sheet1!$B$3:$AH$1266,Sheet1!G$1+(Sheet1!$A$1-1)*10,FALSE))=TRUE,"---",IF(VLOOKUP($A1784,Sheet1!$B$3:$AH$1266,Sheet1!G$1+(Sheet1!$A$1-1)*10,FALSE)="---","---", (ROUND(VLOOKUP($A1784,Sheet1!$B$3:$AH$1266,Sheet1!G$1+(Sheet1!$A$1-1)*10,FALSE),IF(VLOOKUP($A1784,Sheet1!$B$3:$AH$1266,Sheet1!G$1+(Sheet1!$A$1-1)*10,FALSE)&gt;99999,-3,IF(VLOOKUP($A1784,Sheet1!$B$3:$AH$1266,Sheet1!G$1+(Sheet1!$A$1-1)*10,FALSE)&gt;9999,-2,IF(VLOOKUP($A1784,Sheet1!$B$3:$AH$1266,Sheet1!G$1+(Sheet1!$A$1-1)*10,FALSE)&gt;999,-1,0)))))))</f>
        <v>763</v>
      </c>
      <c r="X1784" s="385">
        <f>IF(ISNA(VLOOKUP($A1784,Sheet1!$B$3:$AH$1266,Sheet1!H$1+(Sheet1!$A$1-1)*10,FALSE))=TRUE,"---",IF(VLOOKUP($A1784,Sheet1!$B$3:$AH$1266,Sheet1!H$1+(Sheet1!$A$1-1)*10,FALSE)="---","---", (ROUND(VLOOKUP($A1784,Sheet1!$B$3:$AH$1266,Sheet1!H$1+(Sheet1!$A$1-1)*10,FALSE),IF(VLOOKUP($A1784,Sheet1!$B$3:$AH$1266,Sheet1!H$1+(Sheet1!$A$1-1)*10,FALSE)&gt;99999,-3,IF(VLOOKUP($A1784,Sheet1!$B$3:$AH$1266,Sheet1!H$1+(Sheet1!$A$1-1)*10,FALSE)&gt;9999,-2,IF(VLOOKUP($A1784,Sheet1!$B$3:$AH$1266,Sheet1!H$1+(Sheet1!$A$1-1)*10,FALSE)&gt;999,-1,0)))))))</f>
        <v>1000</v>
      </c>
      <c r="Y1784" s="385">
        <f>IF(ISNA(VLOOKUP($A1784,Sheet1!$B$3:$AH$1266,Sheet1!I$1+(Sheet1!$A$1-1)*10,FALSE))=TRUE,"---",IF(VLOOKUP($A1784,Sheet1!$B$3:$AH$1266,Sheet1!I$1+(Sheet1!$A$1-1)*10,FALSE)="---","---", (ROUND(VLOOKUP($A1784,Sheet1!$B$3:$AH$1266,Sheet1!I$1+(Sheet1!$A$1-1)*10,FALSE),IF(VLOOKUP($A1784,Sheet1!$B$3:$AH$1266,Sheet1!I$1+(Sheet1!$A$1-1)*10,FALSE)&gt;99999,-3,IF(VLOOKUP($A1784,Sheet1!$B$3:$AH$1266,Sheet1!I$1+(Sheet1!$A$1-1)*10,FALSE)&gt;9999,-2,IF(VLOOKUP($A1784,Sheet1!$B$3:$AH$1266,Sheet1!I$1+(Sheet1!$A$1-1)*10,FALSE)&gt;999,-1,0)))))))</f>
        <v>1160</v>
      </c>
      <c r="Z1784" s="385">
        <f>IF(ISNA(VLOOKUP($A1784,Sheet1!$B$3:$AH$1266,Sheet1!J$1+(Sheet1!$A$1-1)*10,FALSE))=TRUE,"---",IF(VLOOKUP($A1784,Sheet1!$B$3:$AH$1266,Sheet1!J$1+(Sheet1!$A$1-1)*10,FALSE)="---","---", (ROUND(VLOOKUP($A1784,Sheet1!$B$3:$AH$1266,Sheet1!J$1+(Sheet1!$A$1-1)*10,FALSE),IF(VLOOKUP($A1784,Sheet1!$B$3:$AH$1266,Sheet1!J$1+(Sheet1!$A$1-1)*10,FALSE)&gt;99999,-3,IF(VLOOKUP($A1784,Sheet1!$B$3:$AH$1266,Sheet1!J$1+(Sheet1!$A$1-1)*10,FALSE)&gt;9999,-2,IF(VLOOKUP($A1784,Sheet1!$B$3:$AH$1266,Sheet1!J$1+(Sheet1!$A$1-1)*10,FALSE)&gt;999,-1,0)))))))</f>
        <v>1360</v>
      </c>
      <c r="AA1784" s="385">
        <f>IF(ISNA(VLOOKUP($A1784,Sheet1!$B$3:$AH$1266,Sheet1!K$1+(Sheet1!$A$1-1)*10,FALSE))=TRUE,"---",IF(VLOOKUP($A1784,Sheet1!$B$3:$AH$1266,Sheet1!K$1+(Sheet1!$A$1-1)*10,FALSE)="---","---", (ROUND(VLOOKUP($A1784,Sheet1!$B$3:$AH$1266,Sheet1!K$1+(Sheet1!$A$1-1)*10,FALSE),IF(VLOOKUP($A1784,Sheet1!$B$3:$AH$1266,Sheet1!K$1+(Sheet1!$A$1-1)*10,FALSE)&gt;99999,-3,IF(VLOOKUP($A1784,Sheet1!$B$3:$AH$1266,Sheet1!K$1+(Sheet1!$A$1-1)*10,FALSE)&gt;9999,-2,IF(VLOOKUP($A1784,Sheet1!$B$3:$AH$1266,Sheet1!K$1+(Sheet1!$A$1-1)*10,FALSE)&gt;999,-1,0)))))))</f>
        <v>1520</v>
      </c>
      <c r="AB1784" s="385">
        <f>IF(ISNA(VLOOKUP($A1784,Sheet1!$B$3:$AH$1266,Sheet1!L$1+(Sheet1!$A$1-1)*10,FALSE))=TRUE,"---",IF(VLOOKUP($A1784,Sheet1!$B$3:$AH$1266,Sheet1!L$1+(Sheet1!$A$1-1)*10,FALSE)="---","---", (ROUND(VLOOKUP($A1784,Sheet1!$B$3:$AH$1266,Sheet1!L$1+(Sheet1!$A$1-1)*10,FALSE),IF(VLOOKUP($A1784,Sheet1!$B$3:$AH$1266,Sheet1!L$1+(Sheet1!$A$1-1)*10,FALSE)&gt;99999,-3,IF(VLOOKUP($A1784,Sheet1!$B$3:$AH$1266,Sheet1!L$1+(Sheet1!$A$1-1)*10,FALSE)&gt;9999,-2,IF(VLOOKUP($A1784,Sheet1!$B$3:$AH$1266,Sheet1!L$1+(Sheet1!$A$1-1)*10,FALSE)&gt;999,-1,0)))))))</f>
        <v>1670</v>
      </c>
      <c r="AC1784" s="385">
        <f>IF(ISNA(VLOOKUP($A1784,Sheet1!$B$3:$AH$1266,Sheet1!M$1+(Sheet1!$A$1-1)*10,FALSE))=TRUE,"---",IF(VLOOKUP($A1784,Sheet1!$B$3:$AH$1266,Sheet1!M$1+(Sheet1!$A$1-1)*10,FALSE)="---","---", (ROUND(VLOOKUP($A1784,Sheet1!$B$3:$AH$1266,Sheet1!M$1+(Sheet1!$A$1-1)*10,FALSE),IF(VLOOKUP($A1784,Sheet1!$B$3:$AH$1266,Sheet1!M$1+(Sheet1!$A$1-1)*10,FALSE)&gt;99999,-3,IF(VLOOKUP($A1784,Sheet1!$B$3:$AH$1266,Sheet1!M$1+(Sheet1!$A$1-1)*10,FALSE)&gt;9999,-2,IF(VLOOKUP($A1784,Sheet1!$B$3:$AH$1266,Sheet1!M$1+(Sheet1!$A$1-1)*10,FALSE)&gt;999,-1,0)))))))</f>
        <v>1820</v>
      </c>
      <c r="AD1784" s="385">
        <f>IF(ISNA(VLOOKUP($A1784,Sheet1!$B$3:$AH$1266,Sheet1!N$1+(Sheet1!$A$1-1)*10,FALSE))=TRUE,"---",IF(VLOOKUP($A1784,Sheet1!$B$3:$AH$1266,Sheet1!N$1+(Sheet1!$A$1-1)*10,FALSE)="---","---", (ROUND(VLOOKUP($A1784,Sheet1!$B$3:$AH$1266,Sheet1!N$1+(Sheet1!$A$1-1)*10,FALSE),IF(VLOOKUP($A1784,Sheet1!$B$3:$AH$1266,Sheet1!N$1+(Sheet1!$A$1-1)*10,FALSE)&gt;99999,-3,IF(VLOOKUP($A1784,Sheet1!$B$3:$AH$1266,Sheet1!N$1+(Sheet1!$A$1-1)*10,FALSE)&gt;9999,-2,IF(VLOOKUP($A1784,Sheet1!$B$3:$AH$1266,Sheet1!N$1+(Sheet1!$A$1-1)*10,FALSE)&gt;999,-1,0)))))))</f>
        <v>2030</v>
      </c>
    </row>
    <row r="1785" spans="1:30" ht="25.5" customHeight="1" x14ac:dyDescent="0.25">
      <c r="A1785" s="304"/>
      <c r="B1785" s="346"/>
      <c r="C1785" s="304"/>
      <c r="D1785" s="304"/>
      <c r="E1785" s="305" t="e">
        <v>#N/A</v>
      </c>
      <c r="F1785" s="117" t="s">
        <v>4898</v>
      </c>
      <c r="G1785" s="118" t="s">
        <v>286</v>
      </c>
      <c r="H1785" s="348"/>
      <c r="I1785" s="119">
        <v>26472</v>
      </c>
      <c r="J1785" s="124">
        <v>7.42</v>
      </c>
      <c r="K1785" s="121" t="s">
        <v>4405</v>
      </c>
      <c r="L1785" s="122">
        <v>1200</v>
      </c>
      <c r="M1785" s="123">
        <v>31.2</v>
      </c>
      <c r="N1785" s="118" t="s">
        <v>127</v>
      </c>
      <c r="O1785" s="71" t="s">
        <v>4405</v>
      </c>
      <c r="P1785" s="71" t="s">
        <v>4405</v>
      </c>
      <c r="Q1785" s="71" t="s">
        <v>4405</v>
      </c>
      <c r="R1785" s="73" t="s">
        <v>4405</v>
      </c>
      <c r="S1785" s="357" t="e">
        <v>#N/A</v>
      </c>
      <c r="T1785" s="357" t="str">
        <f>IF(ISNA(VLOOKUP(A1785,Sheet1!B$3:C$1266,2,FALSE)=TRUE),"ND",VLOOKUP(A1785,Sheet1!B$3:C$1266,2,FALSE))</f>
        <v>ND</v>
      </c>
      <c r="U1785" s="385" t="str">
        <f>IF(ISNA(VLOOKUP($A1785,Sheet1!$B$3:$AH$1266,Sheet1!E$1+(Sheet1!$A$1-1)*10,FALSE))=TRUE,"---",IF(VLOOKUP($A1785,Sheet1!$B$3:$AH$1266,Sheet1!E$1+(Sheet1!$A$1-1)*10,FALSE)="---","---", (ROUND(VLOOKUP($A1785,Sheet1!$B$3:$AH$1266,Sheet1!E$1+(Sheet1!$A$1-1)*10,FALSE),IF(VLOOKUP($A1785,Sheet1!$B$3:$AH$1266,Sheet1!E$1+(Sheet1!$A$1-1)*10,FALSE)&gt;99999,-3,IF(VLOOKUP($A1785,Sheet1!$B$3:$AH$1266,Sheet1!E$1+(Sheet1!$A$1-1)*10,FALSE)&gt;9999,-2,IF(VLOOKUP($A1785,Sheet1!$B$3:$AH$1266,Sheet1!E$1+(Sheet1!$A$1-1)*10,FALSE)&gt;999,-1,0)))))))</f>
        <v>---</v>
      </c>
      <c r="V1785" s="385" t="str">
        <f>IF(ISNA(VLOOKUP($A1785,Sheet1!$B$3:$AH$1266,Sheet1!F$1+(Sheet1!$A$1-1)*10,FALSE))=TRUE,"---",IF(VLOOKUP($A1785,Sheet1!$B$3:$AH$1266,Sheet1!F$1+(Sheet1!$A$1-1)*10,FALSE)="---","---", (ROUND(VLOOKUP($A1785,Sheet1!$B$3:$AH$1266,Sheet1!F$1+(Sheet1!$A$1-1)*10,FALSE),IF(VLOOKUP($A1785,Sheet1!$B$3:$AH$1266,Sheet1!F$1+(Sheet1!$A$1-1)*10,FALSE)&gt;99999,-3,IF(VLOOKUP($A1785,Sheet1!$B$3:$AH$1266,Sheet1!F$1+(Sheet1!$A$1-1)*10,FALSE)&gt;9999,-2,IF(VLOOKUP($A1785,Sheet1!$B$3:$AH$1266,Sheet1!F$1+(Sheet1!$A$1-1)*10,FALSE)&gt;999,-1,0)))))))</f>
        <v>---</v>
      </c>
      <c r="W1785" s="385" t="str">
        <f>IF(ISNA(VLOOKUP($A1785,Sheet1!$B$3:$AH$1266,Sheet1!G$1+(Sheet1!$A$1-1)*10,FALSE))=TRUE,"---",IF(VLOOKUP($A1785,Sheet1!$B$3:$AH$1266,Sheet1!G$1+(Sheet1!$A$1-1)*10,FALSE)="---","---", (ROUND(VLOOKUP($A1785,Sheet1!$B$3:$AH$1266,Sheet1!G$1+(Sheet1!$A$1-1)*10,FALSE),IF(VLOOKUP($A1785,Sheet1!$B$3:$AH$1266,Sheet1!G$1+(Sheet1!$A$1-1)*10,FALSE)&gt;99999,-3,IF(VLOOKUP($A1785,Sheet1!$B$3:$AH$1266,Sheet1!G$1+(Sheet1!$A$1-1)*10,FALSE)&gt;9999,-2,IF(VLOOKUP($A1785,Sheet1!$B$3:$AH$1266,Sheet1!G$1+(Sheet1!$A$1-1)*10,FALSE)&gt;999,-1,0)))))))</f>
        <v>---</v>
      </c>
      <c r="X1785" s="385" t="str">
        <f>IF(ISNA(VLOOKUP($A1785,Sheet1!$B$3:$AH$1266,Sheet1!H$1+(Sheet1!$A$1-1)*10,FALSE))=TRUE,"---",IF(VLOOKUP($A1785,Sheet1!$B$3:$AH$1266,Sheet1!H$1+(Sheet1!$A$1-1)*10,FALSE)="---","---", (ROUND(VLOOKUP($A1785,Sheet1!$B$3:$AH$1266,Sheet1!H$1+(Sheet1!$A$1-1)*10,FALSE),IF(VLOOKUP($A1785,Sheet1!$B$3:$AH$1266,Sheet1!H$1+(Sheet1!$A$1-1)*10,FALSE)&gt;99999,-3,IF(VLOOKUP($A1785,Sheet1!$B$3:$AH$1266,Sheet1!H$1+(Sheet1!$A$1-1)*10,FALSE)&gt;9999,-2,IF(VLOOKUP($A1785,Sheet1!$B$3:$AH$1266,Sheet1!H$1+(Sheet1!$A$1-1)*10,FALSE)&gt;999,-1,0)))))))</f>
        <v>---</v>
      </c>
      <c r="Y1785" s="385" t="str">
        <f>IF(ISNA(VLOOKUP($A1785,Sheet1!$B$3:$AH$1266,Sheet1!I$1+(Sheet1!$A$1-1)*10,FALSE))=TRUE,"---",IF(VLOOKUP($A1785,Sheet1!$B$3:$AH$1266,Sheet1!I$1+(Sheet1!$A$1-1)*10,FALSE)="---","---", (ROUND(VLOOKUP($A1785,Sheet1!$B$3:$AH$1266,Sheet1!I$1+(Sheet1!$A$1-1)*10,FALSE),IF(VLOOKUP($A1785,Sheet1!$B$3:$AH$1266,Sheet1!I$1+(Sheet1!$A$1-1)*10,FALSE)&gt;99999,-3,IF(VLOOKUP($A1785,Sheet1!$B$3:$AH$1266,Sheet1!I$1+(Sheet1!$A$1-1)*10,FALSE)&gt;9999,-2,IF(VLOOKUP($A1785,Sheet1!$B$3:$AH$1266,Sheet1!I$1+(Sheet1!$A$1-1)*10,FALSE)&gt;999,-1,0)))))))</f>
        <v>---</v>
      </c>
      <c r="Z1785" s="385" t="str">
        <f>IF(ISNA(VLOOKUP($A1785,Sheet1!$B$3:$AH$1266,Sheet1!J$1+(Sheet1!$A$1-1)*10,FALSE))=TRUE,"---",IF(VLOOKUP($A1785,Sheet1!$B$3:$AH$1266,Sheet1!J$1+(Sheet1!$A$1-1)*10,FALSE)="---","---", (ROUND(VLOOKUP($A1785,Sheet1!$B$3:$AH$1266,Sheet1!J$1+(Sheet1!$A$1-1)*10,FALSE),IF(VLOOKUP($A1785,Sheet1!$B$3:$AH$1266,Sheet1!J$1+(Sheet1!$A$1-1)*10,FALSE)&gt;99999,-3,IF(VLOOKUP($A1785,Sheet1!$B$3:$AH$1266,Sheet1!J$1+(Sheet1!$A$1-1)*10,FALSE)&gt;9999,-2,IF(VLOOKUP($A1785,Sheet1!$B$3:$AH$1266,Sheet1!J$1+(Sheet1!$A$1-1)*10,FALSE)&gt;999,-1,0)))))))</f>
        <v>---</v>
      </c>
      <c r="AA1785" s="385" t="str">
        <f>IF(ISNA(VLOOKUP($A1785,Sheet1!$B$3:$AH$1266,Sheet1!K$1+(Sheet1!$A$1-1)*10,FALSE))=TRUE,"---",IF(VLOOKUP($A1785,Sheet1!$B$3:$AH$1266,Sheet1!K$1+(Sheet1!$A$1-1)*10,FALSE)="---","---", (ROUND(VLOOKUP($A1785,Sheet1!$B$3:$AH$1266,Sheet1!K$1+(Sheet1!$A$1-1)*10,FALSE),IF(VLOOKUP($A1785,Sheet1!$B$3:$AH$1266,Sheet1!K$1+(Sheet1!$A$1-1)*10,FALSE)&gt;99999,-3,IF(VLOOKUP($A1785,Sheet1!$B$3:$AH$1266,Sheet1!K$1+(Sheet1!$A$1-1)*10,FALSE)&gt;9999,-2,IF(VLOOKUP($A1785,Sheet1!$B$3:$AH$1266,Sheet1!K$1+(Sheet1!$A$1-1)*10,FALSE)&gt;999,-1,0)))))))</f>
        <v>---</v>
      </c>
      <c r="AB1785" s="385" t="str">
        <f>IF(ISNA(VLOOKUP($A1785,Sheet1!$B$3:$AH$1266,Sheet1!L$1+(Sheet1!$A$1-1)*10,FALSE))=TRUE,"---",IF(VLOOKUP($A1785,Sheet1!$B$3:$AH$1266,Sheet1!L$1+(Sheet1!$A$1-1)*10,FALSE)="---","---", (ROUND(VLOOKUP($A1785,Sheet1!$B$3:$AH$1266,Sheet1!L$1+(Sheet1!$A$1-1)*10,FALSE),IF(VLOOKUP($A1785,Sheet1!$B$3:$AH$1266,Sheet1!L$1+(Sheet1!$A$1-1)*10,FALSE)&gt;99999,-3,IF(VLOOKUP($A1785,Sheet1!$B$3:$AH$1266,Sheet1!L$1+(Sheet1!$A$1-1)*10,FALSE)&gt;9999,-2,IF(VLOOKUP($A1785,Sheet1!$B$3:$AH$1266,Sheet1!L$1+(Sheet1!$A$1-1)*10,FALSE)&gt;999,-1,0)))))))</f>
        <v>---</v>
      </c>
      <c r="AC1785" s="385" t="str">
        <f>IF(ISNA(VLOOKUP($A1785,Sheet1!$B$3:$AH$1266,Sheet1!M$1+(Sheet1!$A$1-1)*10,FALSE))=TRUE,"---",IF(VLOOKUP($A1785,Sheet1!$B$3:$AH$1266,Sheet1!M$1+(Sheet1!$A$1-1)*10,FALSE)="---","---", (ROUND(VLOOKUP($A1785,Sheet1!$B$3:$AH$1266,Sheet1!M$1+(Sheet1!$A$1-1)*10,FALSE),IF(VLOOKUP($A1785,Sheet1!$B$3:$AH$1266,Sheet1!M$1+(Sheet1!$A$1-1)*10,FALSE)&gt;99999,-3,IF(VLOOKUP($A1785,Sheet1!$B$3:$AH$1266,Sheet1!M$1+(Sheet1!$A$1-1)*10,FALSE)&gt;9999,-2,IF(VLOOKUP($A1785,Sheet1!$B$3:$AH$1266,Sheet1!M$1+(Sheet1!$A$1-1)*10,FALSE)&gt;999,-1,0)))))))</f>
        <v>---</v>
      </c>
      <c r="AD1785" s="385" t="str">
        <f>IF(ISNA(VLOOKUP($A1785,Sheet1!$B$3:$AH$1266,Sheet1!N$1+(Sheet1!$A$1-1)*10,FALSE))=TRUE,"---",IF(VLOOKUP($A1785,Sheet1!$B$3:$AH$1266,Sheet1!N$1+(Sheet1!$A$1-1)*10,FALSE)="---","---", (ROUND(VLOOKUP($A1785,Sheet1!$B$3:$AH$1266,Sheet1!N$1+(Sheet1!$A$1-1)*10,FALSE),IF(VLOOKUP($A1785,Sheet1!$B$3:$AH$1266,Sheet1!N$1+(Sheet1!$A$1-1)*10,FALSE)&gt;99999,-3,IF(VLOOKUP($A1785,Sheet1!$B$3:$AH$1266,Sheet1!N$1+(Sheet1!$A$1-1)*10,FALSE)&gt;9999,-2,IF(VLOOKUP($A1785,Sheet1!$B$3:$AH$1266,Sheet1!N$1+(Sheet1!$A$1-1)*10,FALSE)&gt;999,-1,0)))))))</f>
        <v>---</v>
      </c>
    </row>
    <row r="1786" spans="1:30" ht="25.5" customHeight="1" x14ac:dyDescent="0.25">
      <c r="A1786" s="125" t="s">
        <v>2625</v>
      </c>
      <c r="B1786" s="131" t="s">
        <v>2626</v>
      </c>
      <c r="C1786" s="125">
        <v>431147</v>
      </c>
      <c r="D1786" s="125">
        <v>760539</v>
      </c>
      <c r="E1786" s="70" t="s">
        <v>3041</v>
      </c>
      <c r="F1786" s="139" t="s">
        <v>4405</v>
      </c>
      <c r="G1786" s="127" t="s">
        <v>160</v>
      </c>
      <c r="H1786" s="167">
        <v>2.2999999999999998</v>
      </c>
      <c r="I1786" s="112">
        <v>27213</v>
      </c>
      <c r="J1786" s="140" t="s">
        <v>4405</v>
      </c>
      <c r="K1786" s="127" t="s">
        <v>17</v>
      </c>
      <c r="L1786" s="115">
        <v>535</v>
      </c>
      <c r="M1786" s="116">
        <v>233</v>
      </c>
      <c r="N1786" s="127" t="s">
        <v>199</v>
      </c>
      <c r="O1786" s="68" t="s">
        <v>4405</v>
      </c>
      <c r="P1786" s="68" t="s">
        <v>4405</v>
      </c>
      <c r="Q1786" s="68" t="s">
        <v>4405</v>
      </c>
      <c r="R1786" s="74" t="s">
        <v>4405</v>
      </c>
      <c r="S1786" s="64" t="s">
        <v>4368</v>
      </c>
      <c r="T1786" s="64" t="str">
        <f>IF(ISNA(VLOOKUP(A1786,Sheet1!B$3:C$1266,2,FALSE)=TRUE),"NC",VLOOKUP(A1786,Sheet1!B$3:C$1266,2,FALSE))</f>
        <v>NC</v>
      </c>
      <c r="U1786" s="65" t="str">
        <f>IF(ISNA(VLOOKUP($A1786,Sheet1!$B$3:$AH$1266,Sheet1!E$1+(Sheet1!$A$1-1)*10,FALSE))=TRUE,"---",IF(VLOOKUP($A1786,Sheet1!$B$3:$AH$1266,Sheet1!E$1+(Sheet1!$A$1-1)*10,FALSE)="---","---", (ROUND(VLOOKUP($A1786,Sheet1!$B$3:$AH$1266,Sheet1!E$1+(Sheet1!$A$1-1)*10,FALSE),IF(VLOOKUP($A1786,Sheet1!$B$3:$AH$1266,Sheet1!E$1+(Sheet1!$A$1-1)*10,FALSE)&gt;99999,-3,IF(VLOOKUP($A1786,Sheet1!$B$3:$AH$1266,Sheet1!E$1+(Sheet1!$A$1-1)*10,FALSE)&gt;9999,-2,IF(VLOOKUP($A1786,Sheet1!$B$3:$AH$1266,Sheet1!E$1+(Sheet1!$A$1-1)*10,FALSE)&gt;999,-1,0)))))))</f>
        <v>---</v>
      </c>
      <c r="V1786" s="65" t="str">
        <f>IF(ISNA(VLOOKUP($A1786,Sheet1!$B$3:$AH$1266,Sheet1!F$1+(Sheet1!$A$1-1)*10,FALSE))=TRUE,"---",IF(VLOOKUP($A1786,Sheet1!$B$3:$AH$1266,Sheet1!F$1+(Sheet1!$A$1-1)*10,FALSE)="---","---", (ROUND(VLOOKUP($A1786,Sheet1!$B$3:$AH$1266,Sheet1!F$1+(Sheet1!$A$1-1)*10,FALSE),IF(VLOOKUP($A1786,Sheet1!$B$3:$AH$1266,Sheet1!F$1+(Sheet1!$A$1-1)*10,FALSE)&gt;99999,-3,IF(VLOOKUP($A1786,Sheet1!$B$3:$AH$1266,Sheet1!F$1+(Sheet1!$A$1-1)*10,FALSE)&gt;9999,-2,IF(VLOOKUP($A1786,Sheet1!$B$3:$AH$1266,Sheet1!F$1+(Sheet1!$A$1-1)*10,FALSE)&gt;999,-1,0)))))))</f>
        <v>---</v>
      </c>
      <c r="W1786" s="65" t="str">
        <f>IF(ISNA(VLOOKUP($A1786,Sheet1!$B$3:$AH$1266,Sheet1!G$1+(Sheet1!$A$1-1)*10,FALSE))=TRUE,"---",IF(VLOOKUP($A1786,Sheet1!$B$3:$AH$1266,Sheet1!G$1+(Sheet1!$A$1-1)*10,FALSE)="---","---", (ROUND(VLOOKUP($A1786,Sheet1!$B$3:$AH$1266,Sheet1!G$1+(Sheet1!$A$1-1)*10,FALSE),IF(VLOOKUP($A1786,Sheet1!$B$3:$AH$1266,Sheet1!G$1+(Sheet1!$A$1-1)*10,FALSE)&gt;99999,-3,IF(VLOOKUP($A1786,Sheet1!$B$3:$AH$1266,Sheet1!G$1+(Sheet1!$A$1-1)*10,FALSE)&gt;9999,-2,IF(VLOOKUP($A1786,Sheet1!$B$3:$AH$1266,Sheet1!G$1+(Sheet1!$A$1-1)*10,FALSE)&gt;999,-1,0)))))))</f>
        <v>---</v>
      </c>
      <c r="X1786" s="65" t="str">
        <f>IF(ISNA(VLOOKUP($A1786,Sheet1!$B$3:$AH$1266,Sheet1!H$1+(Sheet1!$A$1-1)*10,FALSE))=TRUE,"---",IF(VLOOKUP($A1786,Sheet1!$B$3:$AH$1266,Sheet1!H$1+(Sheet1!$A$1-1)*10,FALSE)="---","---", (ROUND(VLOOKUP($A1786,Sheet1!$B$3:$AH$1266,Sheet1!H$1+(Sheet1!$A$1-1)*10,FALSE),IF(VLOOKUP($A1786,Sheet1!$B$3:$AH$1266,Sheet1!H$1+(Sheet1!$A$1-1)*10,FALSE)&gt;99999,-3,IF(VLOOKUP($A1786,Sheet1!$B$3:$AH$1266,Sheet1!H$1+(Sheet1!$A$1-1)*10,FALSE)&gt;9999,-2,IF(VLOOKUP($A1786,Sheet1!$B$3:$AH$1266,Sheet1!H$1+(Sheet1!$A$1-1)*10,FALSE)&gt;999,-1,0)))))))</f>
        <v>---</v>
      </c>
      <c r="Y1786" s="65" t="str">
        <f>IF(ISNA(VLOOKUP($A1786,Sheet1!$B$3:$AH$1266,Sheet1!I$1+(Sheet1!$A$1-1)*10,FALSE))=TRUE,"---",IF(VLOOKUP($A1786,Sheet1!$B$3:$AH$1266,Sheet1!I$1+(Sheet1!$A$1-1)*10,FALSE)="---","---", (ROUND(VLOOKUP($A1786,Sheet1!$B$3:$AH$1266,Sheet1!I$1+(Sheet1!$A$1-1)*10,FALSE),IF(VLOOKUP($A1786,Sheet1!$B$3:$AH$1266,Sheet1!I$1+(Sheet1!$A$1-1)*10,FALSE)&gt;99999,-3,IF(VLOOKUP($A1786,Sheet1!$B$3:$AH$1266,Sheet1!I$1+(Sheet1!$A$1-1)*10,FALSE)&gt;9999,-2,IF(VLOOKUP($A1786,Sheet1!$B$3:$AH$1266,Sheet1!I$1+(Sheet1!$A$1-1)*10,FALSE)&gt;999,-1,0)))))))</f>
        <v>---</v>
      </c>
      <c r="Z1786" s="65" t="str">
        <f>IF(ISNA(VLOOKUP($A1786,Sheet1!$B$3:$AH$1266,Sheet1!J$1+(Sheet1!$A$1-1)*10,FALSE))=TRUE,"---",IF(VLOOKUP($A1786,Sheet1!$B$3:$AH$1266,Sheet1!J$1+(Sheet1!$A$1-1)*10,FALSE)="---","---", (ROUND(VLOOKUP($A1786,Sheet1!$B$3:$AH$1266,Sheet1!J$1+(Sheet1!$A$1-1)*10,FALSE),IF(VLOOKUP($A1786,Sheet1!$B$3:$AH$1266,Sheet1!J$1+(Sheet1!$A$1-1)*10,FALSE)&gt;99999,-3,IF(VLOOKUP($A1786,Sheet1!$B$3:$AH$1266,Sheet1!J$1+(Sheet1!$A$1-1)*10,FALSE)&gt;9999,-2,IF(VLOOKUP($A1786,Sheet1!$B$3:$AH$1266,Sheet1!J$1+(Sheet1!$A$1-1)*10,FALSE)&gt;999,-1,0)))))))</f>
        <v>---</v>
      </c>
      <c r="AA1786" s="65" t="str">
        <f>IF(ISNA(VLOOKUP($A1786,Sheet1!$B$3:$AH$1266,Sheet1!K$1+(Sheet1!$A$1-1)*10,FALSE))=TRUE,"---",IF(VLOOKUP($A1786,Sheet1!$B$3:$AH$1266,Sheet1!K$1+(Sheet1!$A$1-1)*10,FALSE)="---","---", (ROUND(VLOOKUP($A1786,Sheet1!$B$3:$AH$1266,Sheet1!K$1+(Sheet1!$A$1-1)*10,FALSE),IF(VLOOKUP($A1786,Sheet1!$B$3:$AH$1266,Sheet1!K$1+(Sheet1!$A$1-1)*10,FALSE)&gt;99999,-3,IF(VLOOKUP($A1786,Sheet1!$B$3:$AH$1266,Sheet1!K$1+(Sheet1!$A$1-1)*10,FALSE)&gt;9999,-2,IF(VLOOKUP($A1786,Sheet1!$B$3:$AH$1266,Sheet1!K$1+(Sheet1!$A$1-1)*10,FALSE)&gt;999,-1,0)))))))</f>
        <v>---</v>
      </c>
      <c r="AB1786" s="65" t="str">
        <f>IF(ISNA(VLOOKUP($A1786,Sheet1!$B$3:$AH$1266,Sheet1!L$1+(Sheet1!$A$1-1)*10,FALSE))=TRUE,"---",IF(VLOOKUP($A1786,Sheet1!$B$3:$AH$1266,Sheet1!L$1+(Sheet1!$A$1-1)*10,FALSE)="---","---", (ROUND(VLOOKUP($A1786,Sheet1!$B$3:$AH$1266,Sheet1!L$1+(Sheet1!$A$1-1)*10,FALSE),IF(VLOOKUP($A1786,Sheet1!$B$3:$AH$1266,Sheet1!L$1+(Sheet1!$A$1-1)*10,FALSE)&gt;99999,-3,IF(VLOOKUP($A1786,Sheet1!$B$3:$AH$1266,Sheet1!L$1+(Sheet1!$A$1-1)*10,FALSE)&gt;9999,-2,IF(VLOOKUP($A1786,Sheet1!$B$3:$AH$1266,Sheet1!L$1+(Sheet1!$A$1-1)*10,FALSE)&gt;999,-1,0)))))))</f>
        <v>---</v>
      </c>
      <c r="AC1786" s="65" t="str">
        <f>IF(ISNA(VLOOKUP($A1786,Sheet1!$B$3:$AH$1266,Sheet1!M$1+(Sheet1!$A$1-1)*10,FALSE))=TRUE,"---",IF(VLOOKUP($A1786,Sheet1!$B$3:$AH$1266,Sheet1!M$1+(Sheet1!$A$1-1)*10,FALSE)="---","---", (ROUND(VLOOKUP($A1786,Sheet1!$B$3:$AH$1266,Sheet1!M$1+(Sheet1!$A$1-1)*10,FALSE),IF(VLOOKUP($A1786,Sheet1!$B$3:$AH$1266,Sheet1!M$1+(Sheet1!$A$1-1)*10,FALSE)&gt;99999,-3,IF(VLOOKUP($A1786,Sheet1!$B$3:$AH$1266,Sheet1!M$1+(Sheet1!$A$1-1)*10,FALSE)&gt;9999,-2,IF(VLOOKUP($A1786,Sheet1!$B$3:$AH$1266,Sheet1!M$1+(Sheet1!$A$1-1)*10,FALSE)&gt;999,-1,0)))))))</f>
        <v>---</v>
      </c>
      <c r="AD1786" s="65" t="str">
        <f>IF(ISNA(VLOOKUP($A1786,Sheet1!$B$3:$AH$1266,Sheet1!N$1+(Sheet1!$A$1-1)*10,FALSE))=TRUE,"---",IF(VLOOKUP($A1786,Sheet1!$B$3:$AH$1266,Sheet1!N$1+(Sheet1!$A$1-1)*10,FALSE)="---","---", (ROUND(VLOOKUP($A1786,Sheet1!$B$3:$AH$1266,Sheet1!N$1+(Sheet1!$A$1-1)*10,FALSE),IF(VLOOKUP($A1786,Sheet1!$B$3:$AH$1266,Sheet1!N$1+(Sheet1!$A$1-1)*10,FALSE)&gt;99999,-3,IF(VLOOKUP($A1786,Sheet1!$B$3:$AH$1266,Sheet1!N$1+(Sheet1!$A$1-1)*10,FALSE)&gt;9999,-2,IF(VLOOKUP($A1786,Sheet1!$B$3:$AH$1266,Sheet1!N$1+(Sheet1!$A$1-1)*10,FALSE)&gt;999,-1,0)))))))</f>
        <v>---</v>
      </c>
    </row>
    <row r="1787" spans="1:30" ht="25.5" customHeight="1" x14ac:dyDescent="0.25">
      <c r="A1787" s="304" t="s">
        <v>2627</v>
      </c>
      <c r="B1787" s="393" t="s">
        <v>2628</v>
      </c>
      <c r="C1787" s="304">
        <v>431449</v>
      </c>
      <c r="D1787" s="304">
        <v>761011</v>
      </c>
      <c r="E1787" s="305" t="s">
        <v>3053</v>
      </c>
      <c r="F1787" s="117" t="s">
        <v>4691</v>
      </c>
      <c r="G1787" s="118" t="s">
        <v>286</v>
      </c>
      <c r="H1787" s="437">
        <v>1382</v>
      </c>
      <c r="I1787" s="377">
        <v>1180</v>
      </c>
      <c r="J1787" s="390" t="s">
        <v>4405</v>
      </c>
      <c r="K1787" s="351" t="s">
        <v>17</v>
      </c>
      <c r="L1787" s="338">
        <v>13800</v>
      </c>
      <c r="M1787" s="381">
        <v>9.99</v>
      </c>
      <c r="N1787" s="351" t="s">
        <v>387</v>
      </c>
      <c r="O1787" s="328" t="s">
        <v>4405</v>
      </c>
      <c r="P1787" s="328" t="s">
        <v>4405</v>
      </c>
      <c r="Q1787" s="328" t="s">
        <v>4405</v>
      </c>
      <c r="R1787" s="358" t="s">
        <v>4405</v>
      </c>
      <c r="S1787" s="357" t="s">
        <v>4368</v>
      </c>
      <c r="T1787" s="357" t="str">
        <f>IF(ISNA(VLOOKUP(A1787,Sheet1!B$3:C$1266,2,FALSE)=TRUE),"NC",VLOOKUP(A1787,Sheet1!B$3:C$1266,2,FALSE))</f>
        <v>Regulated</v>
      </c>
      <c r="U1787" s="385">
        <f>IF(ISNA(VLOOKUP($A1787,Sheet1!$B$3:$AH$1266,Sheet1!E$1+(Sheet1!$A$1-1)*10,FALSE))=TRUE,"---",IF(VLOOKUP($A1787,Sheet1!$B$3:$AH$1266,Sheet1!E$1+(Sheet1!$A$1-1)*10,FALSE)="---","---", (ROUND(VLOOKUP($A1787,Sheet1!$B$3:$AH$1266,Sheet1!E$1+(Sheet1!$A$1-1)*10,FALSE),IF(VLOOKUP($A1787,Sheet1!$B$3:$AH$1266,Sheet1!E$1+(Sheet1!$A$1-1)*10,FALSE)&gt;99999,-3,IF(VLOOKUP($A1787,Sheet1!$B$3:$AH$1266,Sheet1!E$1+(Sheet1!$A$1-1)*10,FALSE)&gt;9999,-2,IF(VLOOKUP($A1787,Sheet1!$B$3:$AH$1266,Sheet1!E$1+(Sheet1!$A$1-1)*10,FALSE)&gt;999,-1,0)))))))</f>
        <v>6420</v>
      </c>
      <c r="V1787" s="385">
        <f>IF(ISNA(VLOOKUP($A1787,Sheet1!$B$3:$AH$1266,Sheet1!F$1+(Sheet1!$A$1-1)*10,FALSE))=TRUE,"---",IF(VLOOKUP($A1787,Sheet1!$B$3:$AH$1266,Sheet1!F$1+(Sheet1!$A$1-1)*10,FALSE)="---","---", (ROUND(VLOOKUP($A1787,Sheet1!$B$3:$AH$1266,Sheet1!F$1+(Sheet1!$A$1-1)*10,FALSE),IF(VLOOKUP($A1787,Sheet1!$B$3:$AH$1266,Sheet1!F$1+(Sheet1!$A$1-1)*10,FALSE)&gt;99999,-3,IF(VLOOKUP($A1787,Sheet1!$B$3:$AH$1266,Sheet1!F$1+(Sheet1!$A$1-1)*10,FALSE)&gt;9999,-2,IF(VLOOKUP($A1787,Sheet1!$B$3:$AH$1266,Sheet1!F$1+(Sheet1!$A$1-1)*10,FALSE)&gt;999,-1,0)))))))</f>
        <v>6950</v>
      </c>
      <c r="W1787" s="385">
        <f>IF(ISNA(VLOOKUP($A1787,Sheet1!$B$3:$AH$1266,Sheet1!G$1+(Sheet1!$A$1-1)*10,FALSE))=TRUE,"---",IF(VLOOKUP($A1787,Sheet1!$B$3:$AH$1266,Sheet1!G$1+(Sheet1!$A$1-1)*10,FALSE)="---","---", (ROUND(VLOOKUP($A1787,Sheet1!$B$3:$AH$1266,Sheet1!G$1+(Sheet1!$A$1-1)*10,FALSE),IF(VLOOKUP($A1787,Sheet1!$B$3:$AH$1266,Sheet1!G$1+(Sheet1!$A$1-1)*10,FALSE)&gt;99999,-3,IF(VLOOKUP($A1787,Sheet1!$B$3:$AH$1266,Sheet1!G$1+(Sheet1!$A$1-1)*10,FALSE)&gt;9999,-2,IF(VLOOKUP($A1787,Sheet1!$B$3:$AH$1266,Sheet1!G$1+(Sheet1!$A$1-1)*10,FALSE)&gt;999,-1,0)))))))</f>
        <v>7540</v>
      </c>
      <c r="X1787" s="385">
        <f>IF(ISNA(VLOOKUP($A1787,Sheet1!$B$3:$AH$1266,Sheet1!H$1+(Sheet1!$A$1-1)*10,FALSE))=TRUE,"---",IF(VLOOKUP($A1787,Sheet1!$B$3:$AH$1266,Sheet1!H$1+(Sheet1!$A$1-1)*10,FALSE)="---","---", (ROUND(VLOOKUP($A1787,Sheet1!$B$3:$AH$1266,Sheet1!H$1+(Sheet1!$A$1-1)*10,FALSE),IF(VLOOKUP($A1787,Sheet1!$B$3:$AH$1266,Sheet1!H$1+(Sheet1!$A$1-1)*10,FALSE)&gt;99999,-3,IF(VLOOKUP($A1787,Sheet1!$B$3:$AH$1266,Sheet1!H$1+(Sheet1!$A$1-1)*10,FALSE)&gt;9999,-2,IF(VLOOKUP($A1787,Sheet1!$B$3:$AH$1266,Sheet1!H$1+(Sheet1!$A$1-1)*10,FALSE)&gt;999,-1,0)))))))</f>
        <v>8740</v>
      </c>
      <c r="Y1787" s="385">
        <f>IF(ISNA(VLOOKUP($A1787,Sheet1!$B$3:$AH$1266,Sheet1!I$1+(Sheet1!$A$1-1)*10,FALSE))=TRUE,"---",IF(VLOOKUP($A1787,Sheet1!$B$3:$AH$1266,Sheet1!I$1+(Sheet1!$A$1-1)*10,FALSE)="---","---", (ROUND(VLOOKUP($A1787,Sheet1!$B$3:$AH$1266,Sheet1!I$1+(Sheet1!$A$1-1)*10,FALSE),IF(VLOOKUP($A1787,Sheet1!$B$3:$AH$1266,Sheet1!I$1+(Sheet1!$A$1-1)*10,FALSE)&gt;99999,-3,IF(VLOOKUP($A1787,Sheet1!$B$3:$AH$1266,Sheet1!I$1+(Sheet1!$A$1-1)*10,FALSE)&gt;9999,-2,IF(VLOOKUP($A1787,Sheet1!$B$3:$AH$1266,Sheet1!I$1+(Sheet1!$A$1-1)*10,FALSE)&gt;999,-1,0)))))))</f>
        <v>9380</v>
      </c>
      <c r="Z1787" s="385">
        <f>IF(ISNA(VLOOKUP($A1787,Sheet1!$B$3:$AH$1266,Sheet1!J$1+(Sheet1!$A$1-1)*10,FALSE))=TRUE,"---",IF(VLOOKUP($A1787,Sheet1!$B$3:$AH$1266,Sheet1!J$1+(Sheet1!$A$1-1)*10,FALSE)="---","---", (ROUND(VLOOKUP($A1787,Sheet1!$B$3:$AH$1266,Sheet1!J$1+(Sheet1!$A$1-1)*10,FALSE),IF(VLOOKUP($A1787,Sheet1!$B$3:$AH$1266,Sheet1!J$1+(Sheet1!$A$1-1)*10,FALSE)&gt;99999,-3,IF(VLOOKUP($A1787,Sheet1!$B$3:$AH$1266,Sheet1!J$1+(Sheet1!$A$1-1)*10,FALSE)&gt;9999,-2,IF(VLOOKUP($A1787,Sheet1!$B$3:$AH$1266,Sheet1!J$1+(Sheet1!$A$1-1)*10,FALSE)&gt;999,-1,0)))))))</f>
        <v>10100</v>
      </c>
      <c r="AA1787" s="385">
        <f>IF(ISNA(VLOOKUP($A1787,Sheet1!$B$3:$AH$1266,Sheet1!K$1+(Sheet1!$A$1-1)*10,FALSE))=TRUE,"---",IF(VLOOKUP($A1787,Sheet1!$B$3:$AH$1266,Sheet1!K$1+(Sheet1!$A$1-1)*10,FALSE)="---","---", (ROUND(VLOOKUP($A1787,Sheet1!$B$3:$AH$1266,Sheet1!K$1+(Sheet1!$A$1-1)*10,FALSE),IF(VLOOKUP($A1787,Sheet1!$B$3:$AH$1266,Sheet1!K$1+(Sheet1!$A$1-1)*10,FALSE)&gt;99999,-3,IF(VLOOKUP($A1787,Sheet1!$B$3:$AH$1266,Sheet1!K$1+(Sheet1!$A$1-1)*10,FALSE)&gt;9999,-2,IF(VLOOKUP($A1787,Sheet1!$B$3:$AH$1266,Sheet1!K$1+(Sheet1!$A$1-1)*10,FALSE)&gt;999,-1,0)))))))</f>
        <v>10600</v>
      </c>
      <c r="AB1787" s="385">
        <f>IF(ISNA(VLOOKUP($A1787,Sheet1!$B$3:$AH$1266,Sheet1!L$1+(Sheet1!$A$1-1)*10,FALSE))=TRUE,"---",IF(VLOOKUP($A1787,Sheet1!$B$3:$AH$1266,Sheet1!L$1+(Sheet1!$A$1-1)*10,FALSE)="---","---", (ROUND(VLOOKUP($A1787,Sheet1!$B$3:$AH$1266,Sheet1!L$1+(Sheet1!$A$1-1)*10,FALSE),IF(VLOOKUP($A1787,Sheet1!$B$3:$AH$1266,Sheet1!L$1+(Sheet1!$A$1-1)*10,FALSE)&gt;99999,-3,IF(VLOOKUP($A1787,Sheet1!$B$3:$AH$1266,Sheet1!L$1+(Sheet1!$A$1-1)*10,FALSE)&gt;9999,-2,IF(VLOOKUP($A1787,Sheet1!$B$3:$AH$1266,Sheet1!L$1+(Sheet1!$A$1-1)*10,FALSE)&gt;999,-1,0)))))))</f>
        <v>11000</v>
      </c>
      <c r="AC1787" s="385">
        <f>IF(ISNA(VLOOKUP($A1787,Sheet1!$B$3:$AH$1266,Sheet1!M$1+(Sheet1!$A$1-1)*10,FALSE))=TRUE,"---",IF(VLOOKUP($A1787,Sheet1!$B$3:$AH$1266,Sheet1!M$1+(Sheet1!$A$1-1)*10,FALSE)="---","---", (ROUND(VLOOKUP($A1787,Sheet1!$B$3:$AH$1266,Sheet1!M$1+(Sheet1!$A$1-1)*10,FALSE),IF(VLOOKUP($A1787,Sheet1!$B$3:$AH$1266,Sheet1!M$1+(Sheet1!$A$1-1)*10,FALSE)&gt;99999,-3,IF(VLOOKUP($A1787,Sheet1!$B$3:$AH$1266,Sheet1!M$1+(Sheet1!$A$1-1)*10,FALSE)&gt;9999,-2,IF(VLOOKUP($A1787,Sheet1!$B$3:$AH$1266,Sheet1!M$1+(Sheet1!$A$1-1)*10,FALSE)&gt;999,-1,0)))))))</f>
        <v>11400</v>
      </c>
      <c r="AD1787" s="385">
        <f>IF(ISNA(VLOOKUP($A1787,Sheet1!$B$3:$AH$1266,Sheet1!N$1+(Sheet1!$A$1-1)*10,FALSE))=TRUE,"---",IF(VLOOKUP($A1787,Sheet1!$B$3:$AH$1266,Sheet1!N$1+(Sheet1!$A$1-1)*10,FALSE)="---","---", (ROUND(VLOOKUP($A1787,Sheet1!$B$3:$AH$1266,Sheet1!N$1+(Sheet1!$A$1-1)*10,FALSE),IF(VLOOKUP($A1787,Sheet1!$B$3:$AH$1266,Sheet1!N$1+(Sheet1!$A$1-1)*10,FALSE)&gt;99999,-3,IF(VLOOKUP($A1787,Sheet1!$B$3:$AH$1266,Sheet1!N$1+(Sheet1!$A$1-1)*10,FALSE)&gt;9999,-2,IF(VLOOKUP($A1787,Sheet1!$B$3:$AH$1266,Sheet1!N$1+(Sheet1!$A$1-1)*10,FALSE)&gt;999,-1,0)))))))</f>
        <v>11800</v>
      </c>
    </row>
    <row r="1788" spans="1:30" ht="25.5" customHeight="1" x14ac:dyDescent="0.25">
      <c r="A1788" s="304"/>
      <c r="B1788" s="346"/>
      <c r="C1788" s="304"/>
      <c r="D1788" s="304"/>
      <c r="E1788" s="305"/>
      <c r="F1788" s="117" t="s">
        <v>4942</v>
      </c>
      <c r="G1788" s="118" t="s">
        <v>31</v>
      </c>
      <c r="H1788" s="437"/>
      <c r="I1788" s="378"/>
      <c r="J1788" s="391"/>
      <c r="K1788" s="352"/>
      <c r="L1788" s="339"/>
      <c r="M1788" s="382"/>
      <c r="N1788" s="352"/>
      <c r="O1788" s="329" t="e">
        <f t="shared" si="59"/>
        <v>#NUM!</v>
      </c>
      <c r="P1788" s="329" t="e">
        <f>IF(O1788&lt;&gt;"",VLOOKUP($A1788,Sheet4!$A$2:$O$1309,14,FALSE)*100,"")</f>
        <v>#NUM!</v>
      </c>
      <c r="Q1788" s="329" t="e">
        <f>IF(P1788&lt;&gt;"",VLOOKUP($A1788,Sheet4!$A$2:$O$1309,15,FALSE)*100,"")</f>
        <v>#NUM!</v>
      </c>
      <c r="R1788" s="357" t="e">
        <f t="shared" si="60"/>
        <v>#NUM!</v>
      </c>
      <c r="S1788" s="357"/>
      <c r="T1788" s="357"/>
      <c r="U1788" s="385"/>
      <c r="V1788" s="385"/>
      <c r="W1788" s="385"/>
      <c r="X1788" s="385"/>
      <c r="Y1788" s="385"/>
      <c r="Z1788" s="385"/>
      <c r="AA1788" s="385"/>
      <c r="AB1788" s="385"/>
      <c r="AC1788" s="385"/>
      <c r="AD1788" s="385"/>
    </row>
    <row r="1789" spans="1:30" ht="25.5" customHeight="1" x14ac:dyDescent="0.25">
      <c r="A1789" s="125" t="s">
        <v>2629</v>
      </c>
      <c r="B1789" s="131" t="s">
        <v>2630</v>
      </c>
      <c r="C1789" s="125">
        <v>431354</v>
      </c>
      <c r="D1789" s="125">
        <v>761054</v>
      </c>
      <c r="E1789" s="70" t="s">
        <v>3041</v>
      </c>
      <c r="F1789" s="139" t="s">
        <v>4405</v>
      </c>
      <c r="G1789" s="127" t="s">
        <v>160</v>
      </c>
      <c r="H1789" s="167">
        <v>1.8</v>
      </c>
      <c r="I1789" s="112">
        <v>27213</v>
      </c>
      <c r="J1789" s="140" t="s">
        <v>4405</v>
      </c>
      <c r="K1789" s="127" t="s">
        <v>17</v>
      </c>
      <c r="L1789" s="115">
        <v>102</v>
      </c>
      <c r="M1789" s="116">
        <v>56.7</v>
      </c>
      <c r="N1789" s="127" t="s">
        <v>199</v>
      </c>
      <c r="O1789" s="68">
        <f t="shared" si="59"/>
        <v>3.6204939749260574</v>
      </c>
      <c r="P1789" s="68">
        <f>IF(O1789&lt;&gt;"",VLOOKUP($A1789,Sheet4!$A$2:$O$1309,14,FALSE)*100,"")</f>
        <v>4.5061313595456731</v>
      </c>
      <c r="Q1789" s="68">
        <f>IF(P1789&lt;&gt;"",VLOOKUP($A1789,Sheet4!$A$2:$O$1309,15,FALSE)*100,"")</f>
        <v>36.341035414347253</v>
      </c>
      <c r="R1789" s="74">
        <f t="shared" si="60"/>
        <v>30</v>
      </c>
      <c r="S1789" s="64" t="s">
        <v>4368</v>
      </c>
      <c r="T1789" s="64" t="str">
        <f>IF(ISNA(VLOOKUP(A1789,Sheet1!B$3:C$1266,2,FALSE)=TRUE),"NC",VLOOKUP(A1789,Sheet1!B$3:C$1266,2,FALSE))</f>
        <v>Rural</v>
      </c>
      <c r="U1789" s="65">
        <f>IF(ISNA(VLOOKUP($A1789,Sheet1!$B$3:$AH$1266,Sheet1!E$1+(Sheet1!$A$1-1)*10,FALSE))=TRUE,"---",IF(VLOOKUP($A1789,Sheet1!$B$3:$AH$1266,Sheet1!E$1+(Sheet1!$A$1-1)*10,FALSE)="---","---", (ROUND(VLOOKUP($A1789,Sheet1!$B$3:$AH$1266,Sheet1!E$1+(Sheet1!$A$1-1)*10,FALSE),IF(VLOOKUP($A1789,Sheet1!$B$3:$AH$1266,Sheet1!E$1+(Sheet1!$A$1-1)*10,FALSE)&gt;99999,-3,IF(VLOOKUP($A1789,Sheet1!$B$3:$AH$1266,Sheet1!E$1+(Sheet1!$A$1-1)*10,FALSE)&gt;9999,-2,IF(VLOOKUP($A1789,Sheet1!$B$3:$AH$1266,Sheet1!E$1+(Sheet1!$A$1-1)*10,FALSE)&gt;999,-1,0)))))))</f>
        <v>39</v>
      </c>
      <c r="V1789" s="65">
        <f>IF(ISNA(VLOOKUP($A1789,Sheet1!$B$3:$AH$1266,Sheet1!F$1+(Sheet1!$A$1-1)*10,FALSE))=TRUE,"---",IF(VLOOKUP($A1789,Sheet1!$B$3:$AH$1266,Sheet1!F$1+(Sheet1!$A$1-1)*10,FALSE)="---","---", (ROUND(VLOOKUP($A1789,Sheet1!$B$3:$AH$1266,Sheet1!F$1+(Sheet1!$A$1-1)*10,FALSE),IF(VLOOKUP($A1789,Sheet1!$B$3:$AH$1266,Sheet1!F$1+(Sheet1!$A$1-1)*10,FALSE)&gt;99999,-3,IF(VLOOKUP($A1789,Sheet1!$B$3:$AH$1266,Sheet1!F$1+(Sheet1!$A$1-1)*10,FALSE)&gt;9999,-2,IF(VLOOKUP($A1789,Sheet1!$B$3:$AH$1266,Sheet1!F$1+(Sheet1!$A$1-1)*10,FALSE)&gt;999,-1,0)))))))</f>
        <v>46</v>
      </c>
      <c r="W1789" s="65">
        <f>IF(ISNA(VLOOKUP($A1789,Sheet1!$B$3:$AH$1266,Sheet1!G$1+(Sheet1!$A$1-1)*10,FALSE))=TRUE,"---",IF(VLOOKUP($A1789,Sheet1!$B$3:$AH$1266,Sheet1!G$1+(Sheet1!$A$1-1)*10,FALSE)="---","---", (ROUND(VLOOKUP($A1789,Sheet1!$B$3:$AH$1266,Sheet1!G$1+(Sheet1!$A$1-1)*10,FALSE),IF(VLOOKUP($A1789,Sheet1!$B$3:$AH$1266,Sheet1!G$1+(Sheet1!$A$1-1)*10,FALSE)&gt;99999,-3,IF(VLOOKUP($A1789,Sheet1!$B$3:$AH$1266,Sheet1!G$1+(Sheet1!$A$1-1)*10,FALSE)&gt;9999,-2,IF(VLOOKUP($A1789,Sheet1!$B$3:$AH$1266,Sheet1!G$1+(Sheet1!$A$1-1)*10,FALSE)&gt;999,-1,0)))))))</f>
        <v>53</v>
      </c>
      <c r="X1789" s="65">
        <f>IF(ISNA(VLOOKUP($A1789,Sheet1!$B$3:$AH$1266,Sheet1!H$1+(Sheet1!$A$1-1)*10,FALSE))=TRUE,"---",IF(VLOOKUP($A1789,Sheet1!$B$3:$AH$1266,Sheet1!H$1+(Sheet1!$A$1-1)*10,FALSE)="---","---", (ROUND(VLOOKUP($A1789,Sheet1!$B$3:$AH$1266,Sheet1!H$1+(Sheet1!$A$1-1)*10,FALSE),IF(VLOOKUP($A1789,Sheet1!$B$3:$AH$1266,Sheet1!H$1+(Sheet1!$A$1-1)*10,FALSE)&gt;99999,-3,IF(VLOOKUP($A1789,Sheet1!$B$3:$AH$1266,Sheet1!H$1+(Sheet1!$A$1-1)*10,FALSE)&gt;9999,-2,IF(VLOOKUP($A1789,Sheet1!$B$3:$AH$1266,Sheet1!H$1+(Sheet1!$A$1-1)*10,FALSE)&gt;999,-1,0)))))))</f>
        <v>73</v>
      </c>
      <c r="Y1789" s="65">
        <f>IF(ISNA(VLOOKUP($A1789,Sheet1!$B$3:$AH$1266,Sheet1!I$1+(Sheet1!$A$1-1)*10,FALSE))=TRUE,"---",IF(VLOOKUP($A1789,Sheet1!$B$3:$AH$1266,Sheet1!I$1+(Sheet1!$A$1-1)*10,FALSE)="---","---", (ROUND(VLOOKUP($A1789,Sheet1!$B$3:$AH$1266,Sheet1!I$1+(Sheet1!$A$1-1)*10,FALSE),IF(VLOOKUP($A1789,Sheet1!$B$3:$AH$1266,Sheet1!I$1+(Sheet1!$A$1-1)*10,FALSE)&gt;99999,-3,IF(VLOOKUP($A1789,Sheet1!$B$3:$AH$1266,Sheet1!I$1+(Sheet1!$A$1-1)*10,FALSE)&gt;9999,-2,IF(VLOOKUP($A1789,Sheet1!$B$3:$AH$1266,Sheet1!I$1+(Sheet1!$A$1-1)*10,FALSE)&gt;999,-1,0)))))))</f>
        <v>85</v>
      </c>
      <c r="Z1789" s="65">
        <f>IF(ISNA(VLOOKUP($A1789,Sheet1!$B$3:$AH$1266,Sheet1!J$1+(Sheet1!$A$1-1)*10,FALSE))=TRUE,"---",IF(VLOOKUP($A1789,Sheet1!$B$3:$AH$1266,Sheet1!J$1+(Sheet1!$A$1-1)*10,FALSE)="---","---", (ROUND(VLOOKUP($A1789,Sheet1!$B$3:$AH$1266,Sheet1!J$1+(Sheet1!$A$1-1)*10,FALSE),IF(VLOOKUP($A1789,Sheet1!$B$3:$AH$1266,Sheet1!J$1+(Sheet1!$A$1-1)*10,FALSE)&gt;99999,-3,IF(VLOOKUP($A1789,Sheet1!$B$3:$AH$1266,Sheet1!J$1+(Sheet1!$A$1-1)*10,FALSE)&gt;9999,-2,IF(VLOOKUP($A1789,Sheet1!$B$3:$AH$1266,Sheet1!J$1+(Sheet1!$A$1-1)*10,FALSE)&gt;999,-1,0)))))))</f>
        <v>100</v>
      </c>
      <c r="AA1789" s="65">
        <f>IF(ISNA(VLOOKUP($A1789,Sheet1!$B$3:$AH$1266,Sheet1!K$1+(Sheet1!$A$1-1)*10,FALSE))=TRUE,"---",IF(VLOOKUP($A1789,Sheet1!$B$3:$AH$1266,Sheet1!K$1+(Sheet1!$A$1-1)*10,FALSE)="---","---", (ROUND(VLOOKUP($A1789,Sheet1!$B$3:$AH$1266,Sheet1!K$1+(Sheet1!$A$1-1)*10,FALSE),IF(VLOOKUP($A1789,Sheet1!$B$3:$AH$1266,Sheet1!K$1+(Sheet1!$A$1-1)*10,FALSE)&gt;99999,-3,IF(VLOOKUP($A1789,Sheet1!$B$3:$AH$1266,Sheet1!K$1+(Sheet1!$A$1-1)*10,FALSE)&gt;9999,-2,IF(VLOOKUP($A1789,Sheet1!$B$3:$AH$1266,Sheet1!K$1+(Sheet1!$A$1-1)*10,FALSE)&gt;999,-1,0)))))))</f>
        <v>111</v>
      </c>
      <c r="AB1789" s="65">
        <f>IF(ISNA(VLOOKUP($A1789,Sheet1!$B$3:$AH$1266,Sheet1!L$1+(Sheet1!$A$1-1)*10,FALSE))=TRUE,"---",IF(VLOOKUP($A1789,Sheet1!$B$3:$AH$1266,Sheet1!L$1+(Sheet1!$A$1-1)*10,FALSE)="---","---", (ROUND(VLOOKUP($A1789,Sheet1!$B$3:$AH$1266,Sheet1!L$1+(Sheet1!$A$1-1)*10,FALSE),IF(VLOOKUP($A1789,Sheet1!$B$3:$AH$1266,Sheet1!L$1+(Sheet1!$A$1-1)*10,FALSE)&gt;99999,-3,IF(VLOOKUP($A1789,Sheet1!$B$3:$AH$1266,Sheet1!L$1+(Sheet1!$A$1-1)*10,FALSE)&gt;9999,-2,IF(VLOOKUP($A1789,Sheet1!$B$3:$AH$1266,Sheet1!L$1+(Sheet1!$A$1-1)*10,FALSE)&gt;999,-1,0)))))))</f>
        <v>122</v>
      </c>
      <c r="AC1789" s="65">
        <f>IF(ISNA(VLOOKUP($A1789,Sheet1!$B$3:$AH$1266,Sheet1!M$1+(Sheet1!$A$1-1)*10,FALSE))=TRUE,"---",IF(VLOOKUP($A1789,Sheet1!$B$3:$AH$1266,Sheet1!M$1+(Sheet1!$A$1-1)*10,FALSE)="---","---", (ROUND(VLOOKUP($A1789,Sheet1!$B$3:$AH$1266,Sheet1!M$1+(Sheet1!$A$1-1)*10,FALSE),IF(VLOOKUP($A1789,Sheet1!$B$3:$AH$1266,Sheet1!M$1+(Sheet1!$A$1-1)*10,FALSE)&gt;99999,-3,IF(VLOOKUP($A1789,Sheet1!$B$3:$AH$1266,Sheet1!M$1+(Sheet1!$A$1-1)*10,FALSE)&gt;9999,-2,IF(VLOOKUP($A1789,Sheet1!$B$3:$AH$1266,Sheet1!M$1+(Sheet1!$A$1-1)*10,FALSE)&gt;999,-1,0)))))))</f>
        <v>132</v>
      </c>
      <c r="AD1789" s="65">
        <f>IF(ISNA(VLOOKUP($A1789,Sheet1!$B$3:$AH$1266,Sheet1!N$1+(Sheet1!$A$1-1)*10,FALSE))=TRUE,"---",IF(VLOOKUP($A1789,Sheet1!$B$3:$AH$1266,Sheet1!N$1+(Sheet1!$A$1-1)*10,FALSE)="---","---", (ROUND(VLOOKUP($A1789,Sheet1!$B$3:$AH$1266,Sheet1!N$1+(Sheet1!$A$1-1)*10,FALSE),IF(VLOOKUP($A1789,Sheet1!$B$3:$AH$1266,Sheet1!N$1+(Sheet1!$A$1-1)*10,FALSE)&gt;99999,-3,IF(VLOOKUP($A1789,Sheet1!$B$3:$AH$1266,Sheet1!N$1+(Sheet1!$A$1-1)*10,FALSE)&gt;9999,-2,IF(VLOOKUP($A1789,Sheet1!$B$3:$AH$1266,Sheet1!N$1+(Sheet1!$A$1-1)*10,FALSE)&gt;999,-1,0)))))))</f>
        <v>145</v>
      </c>
    </row>
    <row r="1790" spans="1:30" ht="25.5" customHeight="1" x14ac:dyDescent="0.25">
      <c r="A1790" s="133" t="s">
        <v>2631</v>
      </c>
      <c r="B1790" s="141" t="s">
        <v>2632</v>
      </c>
      <c r="C1790" s="133">
        <v>431218</v>
      </c>
      <c r="D1790" s="133">
        <v>761304</v>
      </c>
      <c r="E1790" s="67" t="s">
        <v>3053</v>
      </c>
      <c r="F1790" s="117" t="s">
        <v>4497</v>
      </c>
      <c r="G1790" s="118" t="s">
        <v>31</v>
      </c>
      <c r="H1790" s="166">
        <v>1439</v>
      </c>
      <c r="I1790" s="119">
        <v>40664</v>
      </c>
      <c r="J1790" s="137" t="s">
        <v>4405</v>
      </c>
      <c r="K1790" s="118" t="s">
        <v>17</v>
      </c>
      <c r="L1790" s="122">
        <v>10600</v>
      </c>
      <c r="M1790" s="123">
        <v>7.37</v>
      </c>
      <c r="N1790" s="118" t="s">
        <v>387</v>
      </c>
      <c r="O1790" s="71" t="s">
        <v>4405</v>
      </c>
      <c r="P1790" s="71" t="s">
        <v>4405</v>
      </c>
      <c r="Q1790" s="71" t="s">
        <v>4405</v>
      </c>
      <c r="R1790" s="73" t="s">
        <v>4405</v>
      </c>
      <c r="S1790" s="63" t="s">
        <v>4368</v>
      </c>
      <c r="T1790" s="63" t="str">
        <f>IF(ISNA(VLOOKUP(A1790,Sheet1!B$3:C$1266,2,FALSE)=TRUE),"NC",VLOOKUP(A1790,Sheet1!B$3:C$1266,2,FALSE))</f>
        <v>NC</v>
      </c>
      <c r="U1790" s="66" t="str">
        <f>IF(ISNA(VLOOKUP($A1790,Sheet1!$B$3:$AH$1266,Sheet1!E$1+(Sheet1!$A$1-1)*10,FALSE))=TRUE,"---",IF(VLOOKUP($A1790,Sheet1!$B$3:$AH$1266,Sheet1!E$1+(Sheet1!$A$1-1)*10,FALSE)="---","---", (ROUND(VLOOKUP($A1790,Sheet1!$B$3:$AH$1266,Sheet1!E$1+(Sheet1!$A$1-1)*10,FALSE),IF(VLOOKUP($A1790,Sheet1!$B$3:$AH$1266,Sheet1!E$1+(Sheet1!$A$1-1)*10,FALSE)&gt;99999,-3,IF(VLOOKUP($A1790,Sheet1!$B$3:$AH$1266,Sheet1!E$1+(Sheet1!$A$1-1)*10,FALSE)&gt;9999,-2,IF(VLOOKUP($A1790,Sheet1!$B$3:$AH$1266,Sheet1!E$1+(Sheet1!$A$1-1)*10,FALSE)&gt;999,-1,0)))))))</f>
        <v>---</v>
      </c>
      <c r="V1790" s="66" t="str">
        <f>IF(ISNA(VLOOKUP($A1790,Sheet1!$B$3:$AH$1266,Sheet1!F$1+(Sheet1!$A$1-1)*10,FALSE))=TRUE,"---",IF(VLOOKUP($A1790,Sheet1!$B$3:$AH$1266,Sheet1!F$1+(Sheet1!$A$1-1)*10,FALSE)="---","---", (ROUND(VLOOKUP($A1790,Sheet1!$B$3:$AH$1266,Sheet1!F$1+(Sheet1!$A$1-1)*10,FALSE),IF(VLOOKUP($A1790,Sheet1!$B$3:$AH$1266,Sheet1!F$1+(Sheet1!$A$1-1)*10,FALSE)&gt;99999,-3,IF(VLOOKUP($A1790,Sheet1!$B$3:$AH$1266,Sheet1!F$1+(Sheet1!$A$1-1)*10,FALSE)&gt;9999,-2,IF(VLOOKUP($A1790,Sheet1!$B$3:$AH$1266,Sheet1!F$1+(Sheet1!$A$1-1)*10,FALSE)&gt;999,-1,0)))))))</f>
        <v>---</v>
      </c>
      <c r="W1790" s="66" t="str">
        <f>IF(ISNA(VLOOKUP($A1790,Sheet1!$B$3:$AH$1266,Sheet1!G$1+(Sheet1!$A$1-1)*10,FALSE))=TRUE,"---",IF(VLOOKUP($A1790,Sheet1!$B$3:$AH$1266,Sheet1!G$1+(Sheet1!$A$1-1)*10,FALSE)="---","---", (ROUND(VLOOKUP($A1790,Sheet1!$B$3:$AH$1266,Sheet1!G$1+(Sheet1!$A$1-1)*10,FALSE),IF(VLOOKUP($A1790,Sheet1!$B$3:$AH$1266,Sheet1!G$1+(Sheet1!$A$1-1)*10,FALSE)&gt;99999,-3,IF(VLOOKUP($A1790,Sheet1!$B$3:$AH$1266,Sheet1!G$1+(Sheet1!$A$1-1)*10,FALSE)&gt;9999,-2,IF(VLOOKUP($A1790,Sheet1!$B$3:$AH$1266,Sheet1!G$1+(Sheet1!$A$1-1)*10,FALSE)&gt;999,-1,0)))))))</f>
        <v>---</v>
      </c>
      <c r="X1790" s="66" t="str">
        <f>IF(ISNA(VLOOKUP($A1790,Sheet1!$B$3:$AH$1266,Sheet1!H$1+(Sheet1!$A$1-1)*10,FALSE))=TRUE,"---",IF(VLOOKUP($A1790,Sheet1!$B$3:$AH$1266,Sheet1!H$1+(Sheet1!$A$1-1)*10,FALSE)="---","---", (ROUND(VLOOKUP($A1790,Sheet1!$B$3:$AH$1266,Sheet1!H$1+(Sheet1!$A$1-1)*10,FALSE),IF(VLOOKUP($A1790,Sheet1!$B$3:$AH$1266,Sheet1!H$1+(Sheet1!$A$1-1)*10,FALSE)&gt;99999,-3,IF(VLOOKUP($A1790,Sheet1!$B$3:$AH$1266,Sheet1!H$1+(Sheet1!$A$1-1)*10,FALSE)&gt;9999,-2,IF(VLOOKUP($A1790,Sheet1!$B$3:$AH$1266,Sheet1!H$1+(Sheet1!$A$1-1)*10,FALSE)&gt;999,-1,0)))))))</f>
        <v>---</v>
      </c>
      <c r="Y1790" s="66" t="str">
        <f>IF(ISNA(VLOOKUP($A1790,Sheet1!$B$3:$AH$1266,Sheet1!I$1+(Sheet1!$A$1-1)*10,FALSE))=TRUE,"---",IF(VLOOKUP($A1790,Sheet1!$B$3:$AH$1266,Sheet1!I$1+(Sheet1!$A$1-1)*10,FALSE)="---","---", (ROUND(VLOOKUP($A1790,Sheet1!$B$3:$AH$1266,Sheet1!I$1+(Sheet1!$A$1-1)*10,FALSE),IF(VLOOKUP($A1790,Sheet1!$B$3:$AH$1266,Sheet1!I$1+(Sheet1!$A$1-1)*10,FALSE)&gt;99999,-3,IF(VLOOKUP($A1790,Sheet1!$B$3:$AH$1266,Sheet1!I$1+(Sheet1!$A$1-1)*10,FALSE)&gt;9999,-2,IF(VLOOKUP($A1790,Sheet1!$B$3:$AH$1266,Sheet1!I$1+(Sheet1!$A$1-1)*10,FALSE)&gt;999,-1,0)))))))</f>
        <v>---</v>
      </c>
      <c r="Z1790" s="66" t="str">
        <f>IF(ISNA(VLOOKUP($A1790,Sheet1!$B$3:$AH$1266,Sheet1!J$1+(Sheet1!$A$1-1)*10,FALSE))=TRUE,"---",IF(VLOOKUP($A1790,Sheet1!$B$3:$AH$1266,Sheet1!J$1+(Sheet1!$A$1-1)*10,FALSE)="---","---", (ROUND(VLOOKUP($A1790,Sheet1!$B$3:$AH$1266,Sheet1!J$1+(Sheet1!$A$1-1)*10,FALSE),IF(VLOOKUP($A1790,Sheet1!$B$3:$AH$1266,Sheet1!J$1+(Sheet1!$A$1-1)*10,FALSE)&gt;99999,-3,IF(VLOOKUP($A1790,Sheet1!$B$3:$AH$1266,Sheet1!J$1+(Sheet1!$A$1-1)*10,FALSE)&gt;9999,-2,IF(VLOOKUP($A1790,Sheet1!$B$3:$AH$1266,Sheet1!J$1+(Sheet1!$A$1-1)*10,FALSE)&gt;999,-1,0)))))))</f>
        <v>---</v>
      </c>
      <c r="AA1790" s="66" t="str">
        <f>IF(ISNA(VLOOKUP($A1790,Sheet1!$B$3:$AH$1266,Sheet1!K$1+(Sheet1!$A$1-1)*10,FALSE))=TRUE,"---",IF(VLOOKUP($A1790,Sheet1!$B$3:$AH$1266,Sheet1!K$1+(Sheet1!$A$1-1)*10,FALSE)="---","---", (ROUND(VLOOKUP($A1790,Sheet1!$B$3:$AH$1266,Sheet1!K$1+(Sheet1!$A$1-1)*10,FALSE),IF(VLOOKUP($A1790,Sheet1!$B$3:$AH$1266,Sheet1!K$1+(Sheet1!$A$1-1)*10,FALSE)&gt;99999,-3,IF(VLOOKUP($A1790,Sheet1!$B$3:$AH$1266,Sheet1!K$1+(Sheet1!$A$1-1)*10,FALSE)&gt;9999,-2,IF(VLOOKUP($A1790,Sheet1!$B$3:$AH$1266,Sheet1!K$1+(Sheet1!$A$1-1)*10,FALSE)&gt;999,-1,0)))))))</f>
        <v>---</v>
      </c>
      <c r="AB1790" s="66" t="str">
        <f>IF(ISNA(VLOOKUP($A1790,Sheet1!$B$3:$AH$1266,Sheet1!L$1+(Sheet1!$A$1-1)*10,FALSE))=TRUE,"---",IF(VLOOKUP($A1790,Sheet1!$B$3:$AH$1266,Sheet1!L$1+(Sheet1!$A$1-1)*10,FALSE)="---","---", (ROUND(VLOOKUP($A1790,Sheet1!$B$3:$AH$1266,Sheet1!L$1+(Sheet1!$A$1-1)*10,FALSE),IF(VLOOKUP($A1790,Sheet1!$B$3:$AH$1266,Sheet1!L$1+(Sheet1!$A$1-1)*10,FALSE)&gt;99999,-3,IF(VLOOKUP($A1790,Sheet1!$B$3:$AH$1266,Sheet1!L$1+(Sheet1!$A$1-1)*10,FALSE)&gt;9999,-2,IF(VLOOKUP($A1790,Sheet1!$B$3:$AH$1266,Sheet1!L$1+(Sheet1!$A$1-1)*10,FALSE)&gt;999,-1,0)))))))</f>
        <v>---</v>
      </c>
      <c r="AC1790" s="66" t="str">
        <f>IF(ISNA(VLOOKUP($A1790,Sheet1!$B$3:$AH$1266,Sheet1!M$1+(Sheet1!$A$1-1)*10,FALSE))=TRUE,"---",IF(VLOOKUP($A1790,Sheet1!$B$3:$AH$1266,Sheet1!M$1+(Sheet1!$A$1-1)*10,FALSE)="---","---", (ROUND(VLOOKUP($A1790,Sheet1!$B$3:$AH$1266,Sheet1!M$1+(Sheet1!$A$1-1)*10,FALSE),IF(VLOOKUP($A1790,Sheet1!$B$3:$AH$1266,Sheet1!M$1+(Sheet1!$A$1-1)*10,FALSE)&gt;99999,-3,IF(VLOOKUP($A1790,Sheet1!$B$3:$AH$1266,Sheet1!M$1+(Sheet1!$A$1-1)*10,FALSE)&gt;9999,-2,IF(VLOOKUP($A1790,Sheet1!$B$3:$AH$1266,Sheet1!M$1+(Sheet1!$A$1-1)*10,FALSE)&gt;999,-1,0)))))))</f>
        <v>---</v>
      </c>
      <c r="AD1790" s="66" t="str">
        <f>IF(ISNA(VLOOKUP($A1790,Sheet1!$B$3:$AH$1266,Sheet1!N$1+(Sheet1!$A$1-1)*10,FALSE))=TRUE,"---",IF(VLOOKUP($A1790,Sheet1!$B$3:$AH$1266,Sheet1!N$1+(Sheet1!$A$1-1)*10,FALSE)="---","---", (ROUND(VLOOKUP($A1790,Sheet1!$B$3:$AH$1266,Sheet1!N$1+(Sheet1!$A$1-1)*10,FALSE),IF(VLOOKUP($A1790,Sheet1!$B$3:$AH$1266,Sheet1!N$1+(Sheet1!$A$1-1)*10,FALSE)&gt;99999,-3,IF(VLOOKUP($A1790,Sheet1!$B$3:$AH$1266,Sheet1!N$1+(Sheet1!$A$1-1)*10,FALSE)&gt;9999,-2,IF(VLOOKUP($A1790,Sheet1!$B$3:$AH$1266,Sheet1!N$1+(Sheet1!$A$1-1)*10,FALSE)&gt;999,-1,0)))))))</f>
        <v>---</v>
      </c>
    </row>
    <row r="1791" spans="1:30" ht="25.5" customHeight="1" x14ac:dyDescent="0.25">
      <c r="A1791" s="125" t="s">
        <v>2633</v>
      </c>
      <c r="B1791" s="126" t="s">
        <v>2634</v>
      </c>
      <c r="C1791" s="125">
        <v>431240.2</v>
      </c>
      <c r="D1791" s="125">
        <v>761713.6</v>
      </c>
      <c r="E1791" s="70" t="s">
        <v>3053</v>
      </c>
      <c r="F1791" s="52" t="s">
        <v>4943</v>
      </c>
      <c r="G1791" s="127" t="s">
        <v>31</v>
      </c>
      <c r="H1791" s="163">
        <v>4953</v>
      </c>
      <c r="I1791" s="112">
        <v>40662</v>
      </c>
      <c r="J1791" s="140" t="s">
        <v>4405</v>
      </c>
      <c r="K1791" s="127" t="s">
        <v>17</v>
      </c>
      <c r="L1791" s="115">
        <v>26500</v>
      </c>
      <c r="M1791" s="116">
        <v>5.35</v>
      </c>
      <c r="N1791" s="127" t="s">
        <v>387</v>
      </c>
      <c r="O1791" s="68" t="s">
        <v>4405</v>
      </c>
      <c r="P1791" s="68" t="s">
        <v>4405</v>
      </c>
      <c r="Q1791" s="68" t="s">
        <v>4405</v>
      </c>
      <c r="R1791" s="74" t="s">
        <v>4405</v>
      </c>
      <c r="S1791" s="64">
        <v>6</v>
      </c>
      <c r="T1791" s="64" t="str">
        <f>IF(ISNA(VLOOKUP(A1791,Sheet1!B$3:C$1266,2,FALSE)=TRUE),"NC",VLOOKUP(A1791,Sheet1!B$3:C$1266,2,FALSE))</f>
        <v>Regulated*</v>
      </c>
      <c r="U1791" s="65">
        <f>IF(ISNA(VLOOKUP($A1791,Sheet1!$B$3:$AH$1266,Sheet1!E$1+(Sheet1!$A$1-1)*10,FALSE))=TRUE,"---",IF(VLOOKUP($A1791,Sheet1!$B$3:$AH$1266,Sheet1!E$1+(Sheet1!$A$1-1)*10,FALSE)="---","---", (ROUND(VLOOKUP($A1791,Sheet1!$B$3:$AH$1266,Sheet1!E$1+(Sheet1!$A$1-1)*10,FALSE),IF(VLOOKUP($A1791,Sheet1!$B$3:$AH$1266,Sheet1!E$1+(Sheet1!$A$1-1)*10,FALSE)&gt;99999,-3,IF(VLOOKUP($A1791,Sheet1!$B$3:$AH$1266,Sheet1!E$1+(Sheet1!$A$1-1)*10,FALSE)&gt;9999,-2,IF(VLOOKUP($A1791,Sheet1!$B$3:$AH$1266,Sheet1!E$1+(Sheet1!$A$1-1)*10,FALSE)&gt;999,-1,0)))))))</f>
        <v>17500</v>
      </c>
      <c r="V1791" s="65">
        <f>IF(ISNA(VLOOKUP($A1791,Sheet1!$B$3:$AH$1266,Sheet1!F$1+(Sheet1!$A$1-1)*10,FALSE))=TRUE,"---",IF(VLOOKUP($A1791,Sheet1!$B$3:$AH$1266,Sheet1!F$1+(Sheet1!$A$1-1)*10,FALSE)="---","---", (ROUND(VLOOKUP($A1791,Sheet1!$B$3:$AH$1266,Sheet1!F$1+(Sheet1!$A$1-1)*10,FALSE),IF(VLOOKUP($A1791,Sheet1!$B$3:$AH$1266,Sheet1!F$1+(Sheet1!$A$1-1)*10,FALSE)&gt;99999,-3,IF(VLOOKUP($A1791,Sheet1!$B$3:$AH$1266,Sheet1!F$1+(Sheet1!$A$1-1)*10,FALSE)&gt;9999,-2,IF(VLOOKUP($A1791,Sheet1!$B$3:$AH$1266,Sheet1!F$1+(Sheet1!$A$1-1)*10,FALSE)&gt;999,-1,0)))))))</f>
        <v>19200</v>
      </c>
      <c r="W1791" s="65">
        <f>IF(ISNA(VLOOKUP($A1791,Sheet1!$B$3:$AH$1266,Sheet1!G$1+(Sheet1!$A$1-1)*10,FALSE))=TRUE,"---",IF(VLOOKUP($A1791,Sheet1!$B$3:$AH$1266,Sheet1!G$1+(Sheet1!$A$1-1)*10,FALSE)="---","---", (ROUND(VLOOKUP($A1791,Sheet1!$B$3:$AH$1266,Sheet1!G$1+(Sheet1!$A$1-1)*10,FALSE),IF(VLOOKUP($A1791,Sheet1!$B$3:$AH$1266,Sheet1!G$1+(Sheet1!$A$1-1)*10,FALSE)&gt;99999,-3,IF(VLOOKUP($A1791,Sheet1!$B$3:$AH$1266,Sheet1!G$1+(Sheet1!$A$1-1)*10,FALSE)&gt;9999,-2,IF(VLOOKUP($A1791,Sheet1!$B$3:$AH$1266,Sheet1!G$1+(Sheet1!$A$1-1)*10,FALSE)&gt;999,-1,0)))))))</f>
        <v>21200</v>
      </c>
      <c r="X1791" s="65">
        <f>IF(ISNA(VLOOKUP($A1791,Sheet1!$B$3:$AH$1266,Sheet1!H$1+(Sheet1!$A$1-1)*10,FALSE))=TRUE,"---",IF(VLOOKUP($A1791,Sheet1!$B$3:$AH$1266,Sheet1!H$1+(Sheet1!$A$1-1)*10,FALSE)="---","---", (ROUND(VLOOKUP($A1791,Sheet1!$B$3:$AH$1266,Sheet1!H$1+(Sheet1!$A$1-1)*10,FALSE),IF(VLOOKUP($A1791,Sheet1!$B$3:$AH$1266,Sheet1!H$1+(Sheet1!$A$1-1)*10,FALSE)&gt;99999,-3,IF(VLOOKUP($A1791,Sheet1!$B$3:$AH$1266,Sheet1!H$1+(Sheet1!$A$1-1)*10,FALSE)&gt;9999,-2,IF(VLOOKUP($A1791,Sheet1!$B$3:$AH$1266,Sheet1!H$1+(Sheet1!$A$1-1)*10,FALSE)&gt;999,-1,0)))))))</f>
        <v>25700</v>
      </c>
      <c r="Y1791" s="65">
        <f>IF(ISNA(VLOOKUP($A1791,Sheet1!$B$3:$AH$1266,Sheet1!I$1+(Sheet1!$A$1-1)*10,FALSE))=TRUE,"---",IF(VLOOKUP($A1791,Sheet1!$B$3:$AH$1266,Sheet1!I$1+(Sheet1!$A$1-1)*10,FALSE)="---","---", (ROUND(VLOOKUP($A1791,Sheet1!$B$3:$AH$1266,Sheet1!I$1+(Sheet1!$A$1-1)*10,FALSE),IF(VLOOKUP($A1791,Sheet1!$B$3:$AH$1266,Sheet1!I$1+(Sheet1!$A$1-1)*10,FALSE)&gt;99999,-3,IF(VLOOKUP($A1791,Sheet1!$B$3:$AH$1266,Sheet1!I$1+(Sheet1!$A$1-1)*10,FALSE)&gt;9999,-2,IF(VLOOKUP($A1791,Sheet1!$B$3:$AH$1266,Sheet1!I$1+(Sheet1!$A$1-1)*10,FALSE)&gt;999,-1,0)))))))</f>
        <v>28500</v>
      </c>
      <c r="Z1791" s="65">
        <f>IF(ISNA(VLOOKUP($A1791,Sheet1!$B$3:$AH$1266,Sheet1!J$1+(Sheet1!$A$1-1)*10,FALSE))=TRUE,"---",IF(VLOOKUP($A1791,Sheet1!$B$3:$AH$1266,Sheet1!J$1+(Sheet1!$A$1-1)*10,FALSE)="---","---", (ROUND(VLOOKUP($A1791,Sheet1!$B$3:$AH$1266,Sheet1!J$1+(Sheet1!$A$1-1)*10,FALSE),IF(VLOOKUP($A1791,Sheet1!$B$3:$AH$1266,Sheet1!J$1+(Sheet1!$A$1-1)*10,FALSE)&gt;99999,-3,IF(VLOOKUP($A1791,Sheet1!$B$3:$AH$1266,Sheet1!J$1+(Sheet1!$A$1-1)*10,FALSE)&gt;9999,-2,IF(VLOOKUP($A1791,Sheet1!$B$3:$AH$1266,Sheet1!J$1+(Sheet1!$A$1-1)*10,FALSE)&gt;999,-1,0)))))))</f>
        <v>31800</v>
      </c>
      <c r="AA1791" s="65">
        <f>IF(ISNA(VLOOKUP($A1791,Sheet1!$B$3:$AH$1266,Sheet1!K$1+(Sheet1!$A$1-1)*10,FALSE))=TRUE,"---",IF(VLOOKUP($A1791,Sheet1!$B$3:$AH$1266,Sheet1!K$1+(Sheet1!$A$1-1)*10,FALSE)="---","---", (ROUND(VLOOKUP($A1791,Sheet1!$B$3:$AH$1266,Sheet1!K$1+(Sheet1!$A$1-1)*10,FALSE),IF(VLOOKUP($A1791,Sheet1!$B$3:$AH$1266,Sheet1!K$1+(Sheet1!$A$1-1)*10,FALSE)&gt;99999,-3,IF(VLOOKUP($A1791,Sheet1!$B$3:$AH$1266,Sheet1!K$1+(Sheet1!$A$1-1)*10,FALSE)&gt;9999,-2,IF(VLOOKUP($A1791,Sheet1!$B$3:$AH$1266,Sheet1!K$1+(Sheet1!$A$1-1)*10,FALSE)&gt;999,-1,0)))))))</f>
        <v>34200</v>
      </c>
      <c r="AB1791" s="65">
        <f>IF(ISNA(VLOOKUP($A1791,Sheet1!$B$3:$AH$1266,Sheet1!L$1+(Sheet1!$A$1-1)*10,FALSE))=TRUE,"---",IF(VLOOKUP($A1791,Sheet1!$B$3:$AH$1266,Sheet1!L$1+(Sheet1!$A$1-1)*10,FALSE)="---","---", (ROUND(VLOOKUP($A1791,Sheet1!$B$3:$AH$1266,Sheet1!L$1+(Sheet1!$A$1-1)*10,FALSE),IF(VLOOKUP($A1791,Sheet1!$B$3:$AH$1266,Sheet1!L$1+(Sheet1!$A$1-1)*10,FALSE)&gt;99999,-3,IF(VLOOKUP($A1791,Sheet1!$B$3:$AH$1266,Sheet1!L$1+(Sheet1!$A$1-1)*10,FALSE)&gt;9999,-2,IF(VLOOKUP($A1791,Sheet1!$B$3:$AH$1266,Sheet1!L$1+(Sheet1!$A$1-1)*10,FALSE)&gt;999,-1,0)))))))</f>
        <v>36500</v>
      </c>
      <c r="AC1791" s="65">
        <f>IF(ISNA(VLOOKUP($A1791,Sheet1!$B$3:$AH$1266,Sheet1!M$1+(Sheet1!$A$1-1)*10,FALSE))=TRUE,"---",IF(VLOOKUP($A1791,Sheet1!$B$3:$AH$1266,Sheet1!M$1+(Sheet1!$A$1-1)*10,FALSE)="---","---", (ROUND(VLOOKUP($A1791,Sheet1!$B$3:$AH$1266,Sheet1!M$1+(Sheet1!$A$1-1)*10,FALSE),IF(VLOOKUP($A1791,Sheet1!$B$3:$AH$1266,Sheet1!M$1+(Sheet1!$A$1-1)*10,FALSE)&gt;99999,-3,IF(VLOOKUP($A1791,Sheet1!$B$3:$AH$1266,Sheet1!M$1+(Sheet1!$A$1-1)*10,FALSE)&gt;9999,-2,IF(VLOOKUP($A1791,Sheet1!$B$3:$AH$1266,Sheet1!M$1+(Sheet1!$A$1-1)*10,FALSE)&gt;999,-1,0)))))))</f>
        <v>38700</v>
      </c>
      <c r="AD1791" s="65">
        <f>IF(ISNA(VLOOKUP($A1791,Sheet1!$B$3:$AH$1266,Sheet1!N$1+(Sheet1!$A$1-1)*10,FALSE))=TRUE,"---",IF(VLOOKUP($A1791,Sheet1!$B$3:$AH$1266,Sheet1!N$1+(Sheet1!$A$1-1)*10,FALSE)="---","---", (ROUND(VLOOKUP($A1791,Sheet1!$B$3:$AH$1266,Sheet1!N$1+(Sheet1!$A$1-1)*10,FALSE),IF(VLOOKUP($A1791,Sheet1!$B$3:$AH$1266,Sheet1!N$1+(Sheet1!$A$1-1)*10,FALSE)&gt;99999,-3,IF(VLOOKUP($A1791,Sheet1!$B$3:$AH$1266,Sheet1!N$1+(Sheet1!$A$1-1)*10,FALSE)&gt;9999,-2,IF(VLOOKUP($A1791,Sheet1!$B$3:$AH$1266,Sheet1!N$1+(Sheet1!$A$1-1)*10,FALSE)&gt;999,-1,0)))))))</f>
        <v>41600</v>
      </c>
    </row>
    <row r="1792" spans="1:30" ht="25.5" customHeight="1" x14ac:dyDescent="0.25">
      <c r="A1792" s="133" t="s">
        <v>2635</v>
      </c>
      <c r="B1792" s="141" t="s">
        <v>2636</v>
      </c>
      <c r="C1792" s="133">
        <v>431900</v>
      </c>
      <c r="D1792" s="133">
        <v>762500</v>
      </c>
      <c r="E1792" s="67" t="s">
        <v>3041</v>
      </c>
      <c r="F1792" s="135" t="s">
        <v>4405</v>
      </c>
      <c r="G1792" s="118" t="s">
        <v>160</v>
      </c>
      <c r="H1792" s="166">
        <v>5043</v>
      </c>
      <c r="I1792" s="119">
        <v>13236</v>
      </c>
      <c r="J1792" s="137" t="s">
        <v>4405</v>
      </c>
      <c r="K1792" s="118" t="s">
        <v>17</v>
      </c>
      <c r="L1792" s="146">
        <v>35100</v>
      </c>
      <c r="M1792" s="123">
        <v>6.96</v>
      </c>
      <c r="N1792" s="118" t="s">
        <v>20</v>
      </c>
      <c r="O1792" s="71">
        <f t="shared" ref="O1792:O1854" si="61">IF(U1792&lt;&gt;"---",IF(L1792&lt;W1792,"&gt;50",IF(AND(L1792&gt;=W1792,L1792&lt;=X1792),(W$8-(((LOG(L1792)-LOG(W1792))/((LOG(X1792)-LOG(W1792)))*(W$8-X$8)))),IF(AND(L1792&gt;=X1792,L1792&lt;=Y1792),(X$8-(((LOG(L1792)-LOG(X1792))/((LOG(Y1792)-LOG(X1792)))*(X$8-Y$8)))),IF(AND(L1792&gt;=Y1792,L1792&lt;=Z1792),(Y$8-(((LOG(L1792)-LOG(Y1792))/((LOG(Z1792)-LOG(Y1792)))*(Y$8-Z$8)))),IF(AND(L1792&gt;=Z1792,L1792&lt;=AA1792),(Z$8-(((LOG(L1792)-LOG(Z1792))/((LOG(AA1792)-LOG(Z1792)))*(Z$8-AA$8)))),IF(AND(L1792&gt;=AA1792,L1792&lt;=AB1792),(AA$8-(((LOG(L1792)-LOG(AA1792))/((LOG(AB1792)-LOG(AA1792)))*(AA$8-AB$8)))),IF(AND(L1792&gt;=AB1792,L1792&lt;=AC1792),(AB$8-(((LOG(L1792)-LOG(AB1792))/((LOG(AC1792)-LOG(AB1792)))*(AB$8-AC$8)))),IF(AND(L1792&gt;=AC1792,L1792&lt;=AD1792),(AC$8-(((LOG(L1792)-LOG(AC1792))/((LOG(AD1792)-LOG(AC1792)))*(AC$8-AD$8)))),IF(L1792&gt;AD1792*1.1,"&lt;0.2",0.2))))))))),"")</f>
        <v>1.821412271911103</v>
      </c>
      <c r="P1792" s="71">
        <f>IF(O1792&lt;&gt;"",VLOOKUP($A1792,Sheet4!$A$2:$O$1309,14,FALSE)*100,"")</f>
        <v>0.23398433762448212</v>
      </c>
      <c r="Q1792" s="71">
        <f>IF(P1792&lt;&gt;"",VLOOKUP($A1792,Sheet4!$A$2:$O$1309,15,FALSE)*100,"")</f>
        <v>2.2684410172149283</v>
      </c>
      <c r="R1792" s="73">
        <f t="shared" si="60"/>
        <v>50</v>
      </c>
      <c r="S1792" s="63" t="s">
        <v>4368</v>
      </c>
      <c r="T1792" s="63" t="str">
        <f>IF(ISNA(VLOOKUP(A1792,Sheet1!B$3:C$1266,2,FALSE)=TRUE),"NC",VLOOKUP(A1792,Sheet1!B$3:C$1266,2,FALSE))</f>
        <v>Regulated*</v>
      </c>
      <c r="U1792" s="66">
        <f>IF(ISNA(VLOOKUP($A1792,Sheet1!$B$3:$AH$1266,Sheet1!E$1+(Sheet1!$A$1-1)*10,FALSE))=TRUE,"---",IF(VLOOKUP($A1792,Sheet1!$B$3:$AH$1266,Sheet1!E$1+(Sheet1!$A$1-1)*10,FALSE)="---","---", (ROUND(VLOOKUP($A1792,Sheet1!$B$3:$AH$1266,Sheet1!E$1+(Sheet1!$A$1-1)*10,FALSE),IF(VLOOKUP($A1792,Sheet1!$B$3:$AH$1266,Sheet1!E$1+(Sheet1!$A$1-1)*10,FALSE)&gt;99999,-3,IF(VLOOKUP($A1792,Sheet1!$B$3:$AH$1266,Sheet1!E$1+(Sheet1!$A$1-1)*10,FALSE)&gt;9999,-2,IF(VLOOKUP($A1792,Sheet1!$B$3:$AH$1266,Sheet1!E$1+(Sheet1!$A$1-1)*10,FALSE)&gt;999,-1,0)))))))</f>
        <v>17700</v>
      </c>
      <c r="V1792" s="66">
        <f>IF(ISNA(VLOOKUP($A1792,Sheet1!$B$3:$AH$1266,Sheet1!F$1+(Sheet1!$A$1-1)*10,FALSE))=TRUE,"---",IF(VLOOKUP($A1792,Sheet1!$B$3:$AH$1266,Sheet1!F$1+(Sheet1!$A$1-1)*10,FALSE)="---","---", (ROUND(VLOOKUP($A1792,Sheet1!$B$3:$AH$1266,Sheet1!F$1+(Sheet1!$A$1-1)*10,FALSE),IF(VLOOKUP($A1792,Sheet1!$B$3:$AH$1266,Sheet1!F$1+(Sheet1!$A$1-1)*10,FALSE)&gt;99999,-3,IF(VLOOKUP($A1792,Sheet1!$B$3:$AH$1266,Sheet1!F$1+(Sheet1!$A$1-1)*10,FALSE)&gt;9999,-2,IF(VLOOKUP($A1792,Sheet1!$B$3:$AH$1266,Sheet1!F$1+(Sheet1!$A$1-1)*10,FALSE)&gt;999,-1,0)))))))</f>
        <v>19500</v>
      </c>
      <c r="W1792" s="66">
        <f>IF(ISNA(VLOOKUP($A1792,Sheet1!$B$3:$AH$1266,Sheet1!G$1+(Sheet1!$A$1-1)*10,FALSE))=TRUE,"---",IF(VLOOKUP($A1792,Sheet1!$B$3:$AH$1266,Sheet1!G$1+(Sheet1!$A$1-1)*10,FALSE)="---","---", (ROUND(VLOOKUP($A1792,Sheet1!$B$3:$AH$1266,Sheet1!G$1+(Sheet1!$A$1-1)*10,FALSE),IF(VLOOKUP($A1792,Sheet1!$B$3:$AH$1266,Sheet1!G$1+(Sheet1!$A$1-1)*10,FALSE)&gt;99999,-3,IF(VLOOKUP($A1792,Sheet1!$B$3:$AH$1266,Sheet1!G$1+(Sheet1!$A$1-1)*10,FALSE)&gt;9999,-2,IF(VLOOKUP($A1792,Sheet1!$B$3:$AH$1266,Sheet1!G$1+(Sheet1!$A$1-1)*10,FALSE)&gt;999,-1,0)))))))</f>
        <v>21500</v>
      </c>
      <c r="X1792" s="66">
        <f>IF(ISNA(VLOOKUP($A1792,Sheet1!$B$3:$AH$1266,Sheet1!H$1+(Sheet1!$A$1-1)*10,FALSE))=TRUE,"---",IF(VLOOKUP($A1792,Sheet1!$B$3:$AH$1266,Sheet1!H$1+(Sheet1!$A$1-1)*10,FALSE)="---","---", (ROUND(VLOOKUP($A1792,Sheet1!$B$3:$AH$1266,Sheet1!H$1+(Sheet1!$A$1-1)*10,FALSE),IF(VLOOKUP($A1792,Sheet1!$B$3:$AH$1266,Sheet1!H$1+(Sheet1!$A$1-1)*10,FALSE)&gt;99999,-3,IF(VLOOKUP($A1792,Sheet1!$B$3:$AH$1266,Sheet1!H$1+(Sheet1!$A$1-1)*10,FALSE)&gt;9999,-2,IF(VLOOKUP($A1792,Sheet1!$B$3:$AH$1266,Sheet1!H$1+(Sheet1!$A$1-1)*10,FALSE)&gt;999,-1,0)))))))</f>
        <v>26100</v>
      </c>
      <c r="Y1792" s="66">
        <f>IF(ISNA(VLOOKUP($A1792,Sheet1!$B$3:$AH$1266,Sheet1!I$1+(Sheet1!$A$1-1)*10,FALSE))=TRUE,"---",IF(VLOOKUP($A1792,Sheet1!$B$3:$AH$1266,Sheet1!I$1+(Sheet1!$A$1-1)*10,FALSE)="---","---", (ROUND(VLOOKUP($A1792,Sheet1!$B$3:$AH$1266,Sheet1!I$1+(Sheet1!$A$1-1)*10,FALSE),IF(VLOOKUP($A1792,Sheet1!$B$3:$AH$1266,Sheet1!I$1+(Sheet1!$A$1-1)*10,FALSE)&gt;99999,-3,IF(VLOOKUP($A1792,Sheet1!$B$3:$AH$1266,Sheet1!I$1+(Sheet1!$A$1-1)*10,FALSE)&gt;9999,-2,IF(VLOOKUP($A1792,Sheet1!$B$3:$AH$1266,Sheet1!I$1+(Sheet1!$A$1-1)*10,FALSE)&gt;999,-1,0)))))))</f>
        <v>28900</v>
      </c>
      <c r="Z1792" s="66">
        <f>IF(ISNA(VLOOKUP($A1792,Sheet1!$B$3:$AH$1266,Sheet1!J$1+(Sheet1!$A$1-1)*10,FALSE))=TRUE,"---",IF(VLOOKUP($A1792,Sheet1!$B$3:$AH$1266,Sheet1!J$1+(Sheet1!$A$1-1)*10,FALSE)="---","---", (ROUND(VLOOKUP($A1792,Sheet1!$B$3:$AH$1266,Sheet1!J$1+(Sheet1!$A$1-1)*10,FALSE),IF(VLOOKUP($A1792,Sheet1!$B$3:$AH$1266,Sheet1!J$1+(Sheet1!$A$1-1)*10,FALSE)&gt;99999,-3,IF(VLOOKUP($A1792,Sheet1!$B$3:$AH$1266,Sheet1!J$1+(Sheet1!$A$1-1)*10,FALSE)&gt;9999,-2,IF(VLOOKUP($A1792,Sheet1!$B$3:$AH$1266,Sheet1!J$1+(Sheet1!$A$1-1)*10,FALSE)&gt;999,-1,0)))))))</f>
        <v>32300</v>
      </c>
      <c r="AA1792" s="66">
        <f>IF(ISNA(VLOOKUP($A1792,Sheet1!$B$3:$AH$1266,Sheet1!K$1+(Sheet1!$A$1-1)*10,FALSE))=TRUE,"---",IF(VLOOKUP($A1792,Sheet1!$B$3:$AH$1266,Sheet1!K$1+(Sheet1!$A$1-1)*10,FALSE)="---","---", (ROUND(VLOOKUP($A1792,Sheet1!$B$3:$AH$1266,Sheet1!K$1+(Sheet1!$A$1-1)*10,FALSE),IF(VLOOKUP($A1792,Sheet1!$B$3:$AH$1266,Sheet1!K$1+(Sheet1!$A$1-1)*10,FALSE)&gt;99999,-3,IF(VLOOKUP($A1792,Sheet1!$B$3:$AH$1266,Sheet1!K$1+(Sheet1!$A$1-1)*10,FALSE)&gt;9999,-2,IF(VLOOKUP($A1792,Sheet1!$B$3:$AH$1266,Sheet1!K$1+(Sheet1!$A$1-1)*10,FALSE)&gt;999,-1,0)))))))</f>
        <v>34700</v>
      </c>
      <c r="AB1792" s="66">
        <f>IF(ISNA(VLOOKUP($A1792,Sheet1!$B$3:$AH$1266,Sheet1!L$1+(Sheet1!$A$1-1)*10,FALSE))=TRUE,"---",IF(VLOOKUP($A1792,Sheet1!$B$3:$AH$1266,Sheet1!L$1+(Sheet1!$A$1-1)*10,FALSE)="---","---", (ROUND(VLOOKUP($A1792,Sheet1!$B$3:$AH$1266,Sheet1!L$1+(Sheet1!$A$1-1)*10,FALSE),IF(VLOOKUP($A1792,Sheet1!$B$3:$AH$1266,Sheet1!L$1+(Sheet1!$A$1-1)*10,FALSE)&gt;99999,-3,IF(VLOOKUP($A1792,Sheet1!$B$3:$AH$1266,Sheet1!L$1+(Sheet1!$A$1-1)*10,FALSE)&gt;9999,-2,IF(VLOOKUP($A1792,Sheet1!$B$3:$AH$1266,Sheet1!L$1+(Sheet1!$A$1-1)*10,FALSE)&gt;999,-1,0)))))))</f>
        <v>37000</v>
      </c>
      <c r="AC1792" s="66">
        <f>IF(ISNA(VLOOKUP($A1792,Sheet1!$B$3:$AH$1266,Sheet1!M$1+(Sheet1!$A$1-1)*10,FALSE))=TRUE,"---",IF(VLOOKUP($A1792,Sheet1!$B$3:$AH$1266,Sheet1!M$1+(Sheet1!$A$1-1)*10,FALSE)="---","---", (ROUND(VLOOKUP($A1792,Sheet1!$B$3:$AH$1266,Sheet1!M$1+(Sheet1!$A$1-1)*10,FALSE),IF(VLOOKUP($A1792,Sheet1!$B$3:$AH$1266,Sheet1!M$1+(Sheet1!$A$1-1)*10,FALSE)&gt;99999,-3,IF(VLOOKUP($A1792,Sheet1!$B$3:$AH$1266,Sheet1!M$1+(Sheet1!$A$1-1)*10,FALSE)&gt;9999,-2,IF(VLOOKUP($A1792,Sheet1!$B$3:$AH$1266,Sheet1!M$1+(Sheet1!$A$1-1)*10,FALSE)&gt;999,-1,0)))))))</f>
        <v>39300</v>
      </c>
      <c r="AD1792" s="66">
        <f>IF(ISNA(VLOOKUP($A1792,Sheet1!$B$3:$AH$1266,Sheet1!N$1+(Sheet1!$A$1-1)*10,FALSE))=TRUE,"---",IF(VLOOKUP($A1792,Sheet1!$B$3:$AH$1266,Sheet1!N$1+(Sheet1!$A$1-1)*10,FALSE)="---","---", (ROUND(VLOOKUP($A1792,Sheet1!$B$3:$AH$1266,Sheet1!N$1+(Sheet1!$A$1-1)*10,FALSE),IF(VLOOKUP($A1792,Sheet1!$B$3:$AH$1266,Sheet1!N$1+(Sheet1!$A$1-1)*10,FALSE)&gt;99999,-3,IF(VLOOKUP($A1792,Sheet1!$B$3:$AH$1266,Sheet1!N$1+(Sheet1!$A$1-1)*10,FALSE)&gt;9999,-2,IF(VLOOKUP($A1792,Sheet1!$B$3:$AH$1266,Sheet1!N$1+(Sheet1!$A$1-1)*10,FALSE)&gt;999,-1,0)))))))</f>
        <v>42200</v>
      </c>
    </row>
    <row r="1793" spans="1:30" ht="25.5" customHeight="1" x14ac:dyDescent="0.25">
      <c r="A1793" s="303" t="s">
        <v>2637</v>
      </c>
      <c r="B1793" s="330" t="s">
        <v>2638</v>
      </c>
      <c r="C1793" s="303">
        <v>432706</v>
      </c>
      <c r="D1793" s="303">
        <v>763019</v>
      </c>
      <c r="E1793" s="307" t="s">
        <v>3053</v>
      </c>
      <c r="F1793" s="52" t="s">
        <v>4944</v>
      </c>
      <c r="G1793" s="127" t="s">
        <v>286</v>
      </c>
      <c r="H1793" s="433">
        <v>5100</v>
      </c>
      <c r="I1793" s="112">
        <v>13237</v>
      </c>
      <c r="J1793" s="147">
        <v>13.1</v>
      </c>
      <c r="K1793" s="127" t="s">
        <v>20</v>
      </c>
      <c r="L1793" s="115">
        <v>37500</v>
      </c>
      <c r="M1793" s="116">
        <v>7.35</v>
      </c>
      <c r="N1793" s="127" t="s">
        <v>92</v>
      </c>
      <c r="O1793" s="68">
        <f t="shared" si="61"/>
        <v>0.97664185920766977</v>
      </c>
      <c r="P1793" s="68">
        <f>IF(O1793&lt;&gt;"",VLOOKUP($A1793,Sheet4!$A$2:$O$1309,14,FALSE)*100,"")</f>
        <v>0.23398433762448212</v>
      </c>
      <c r="Q1793" s="68">
        <f>IF(P1793&lt;&gt;"",VLOOKUP($A1793,Sheet4!$A$2:$O$1309,15,FALSE)*100,"")</f>
        <v>2.2684410172149283</v>
      </c>
      <c r="R1793" s="74">
        <f t="shared" si="60"/>
        <v>100</v>
      </c>
      <c r="S1793" s="356" t="s">
        <v>4368</v>
      </c>
      <c r="T1793" s="356" t="str">
        <f>IF(ISNA(VLOOKUP(A1793,Sheet1!B$3:C$1266,2,FALSE)=TRUE),"NC",VLOOKUP(A1793,Sheet1!B$3:C$1266,2,FALSE))</f>
        <v>Regulated</v>
      </c>
      <c r="U1793" s="392">
        <f>IF(ISNA(VLOOKUP($A1793,Sheet1!$B$3:$AH$1266,Sheet1!E$1+(Sheet1!$A$1-1)*10,FALSE))=TRUE,"---",IF(VLOOKUP($A1793,Sheet1!$B$3:$AH$1266,Sheet1!E$1+(Sheet1!$A$1-1)*10,FALSE)="---","---", (ROUND(VLOOKUP($A1793,Sheet1!$B$3:$AH$1266,Sheet1!E$1+(Sheet1!$A$1-1)*10,FALSE),IF(VLOOKUP($A1793,Sheet1!$B$3:$AH$1266,Sheet1!E$1+(Sheet1!$A$1-1)*10,FALSE)&gt;99999,-3,IF(VLOOKUP($A1793,Sheet1!$B$3:$AH$1266,Sheet1!E$1+(Sheet1!$A$1-1)*10,FALSE)&gt;9999,-2,IF(VLOOKUP($A1793,Sheet1!$B$3:$AH$1266,Sheet1!E$1+(Sheet1!$A$1-1)*10,FALSE)&gt;999,-1,0)))))))</f>
        <v>17900</v>
      </c>
      <c r="V1793" s="392">
        <f>IF(ISNA(VLOOKUP($A1793,Sheet1!$B$3:$AH$1266,Sheet1!F$1+(Sheet1!$A$1-1)*10,FALSE))=TRUE,"---",IF(VLOOKUP($A1793,Sheet1!$B$3:$AH$1266,Sheet1!F$1+(Sheet1!$A$1-1)*10,FALSE)="---","---", (ROUND(VLOOKUP($A1793,Sheet1!$B$3:$AH$1266,Sheet1!F$1+(Sheet1!$A$1-1)*10,FALSE),IF(VLOOKUP($A1793,Sheet1!$B$3:$AH$1266,Sheet1!F$1+(Sheet1!$A$1-1)*10,FALSE)&gt;99999,-3,IF(VLOOKUP($A1793,Sheet1!$B$3:$AH$1266,Sheet1!F$1+(Sheet1!$A$1-1)*10,FALSE)&gt;9999,-2,IF(VLOOKUP($A1793,Sheet1!$B$3:$AH$1266,Sheet1!F$1+(Sheet1!$A$1-1)*10,FALSE)&gt;999,-1,0)))))))</f>
        <v>19600</v>
      </c>
      <c r="W1793" s="392">
        <f>IF(ISNA(VLOOKUP($A1793,Sheet1!$B$3:$AH$1266,Sheet1!G$1+(Sheet1!$A$1-1)*10,FALSE))=TRUE,"---",IF(VLOOKUP($A1793,Sheet1!$B$3:$AH$1266,Sheet1!G$1+(Sheet1!$A$1-1)*10,FALSE)="---","---", (ROUND(VLOOKUP($A1793,Sheet1!$B$3:$AH$1266,Sheet1!G$1+(Sheet1!$A$1-1)*10,FALSE),IF(VLOOKUP($A1793,Sheet1!$B$3:$AH$1266,Sheet1!G$1+(Sheet1!$A$1-1)*10,FALSE)&gt;99999,-3,IF(VLOOKUP($A1793,Sheet1!$B$3:$AH$1266,Sheet1!G$1+(Sheet1!$A$1-1)*10,FALSE)&gt;9999,-2,IF(VLOOKUP($A1793,Sheet1!$B$3:$AH$1266,Sheet1!G$1+(Sheet1!$A$1-1)*10,FALSE)&gt;999,-1,0)))))))</f>
        <v>21700</v>
      </c>
      <c r="X1793" s="392">
        <f>IF(ISNA(VLOOKUP($A1793,Sheet1!$B$3:$AH$1266,Sheet1!H$1+(Sheet1!$A$1-1)*10,FALSE))=TRUE,"---",IF(VLOOKUP($A1793,Sheet1!$B$3:$AH$1266,Sheet1!H$1+(Sheet1!$A$1-1)*10,FALSE)="---","---", (ROUND(VLOOKUP($A1793,Sheet1!$B$3:$AH$1266,Sheet1!H$1+(Sheet1!$A$1-1)*10,FALSE),IF(VLOOKUP($A1793,Sheet1!$B$3:$AH$1266,Sheet1!H$1+(Sheet1!$A$1-1)*10,FALSE)&gt;99999,-3,IF(VLOOKUP($A1793,Sheet1!$B$3:$AH$1266,Sheet1!H$1+(Sheet1!$A$1-1)*10,FALSE)&gt;9999,-2,IF(VLOOKUP($A1793,Sheet1!$B$3:$AH$1266,Sheet1!H$1+(Sheet1!$A$1-1)*10,FALSE)&gt;999,-1,0)))))))</f>
        <v>26300</v>
      </c>
      <c r="Y1793" s="392">
        <f>IF(ISNA(VLOOKUP($A1793,Sheet1!$B$3:$AH$1266,Sheet1!I$1+(Sheet1!$A$1-1)*10,FALSE))=TRUE,"---",IF(VLOOKUP($A1793,Sheet1!$B$3:$AH$1266,Sheet1!I$1+(Sheet1!$A$1-1)*10,FALSE)="---","---", (ROUND(VLOOKUP($A1793,Sheet1!$B$3:$AH$1266,Sheet1!I$1+(Sheet1!$A$1-1)*10,FALSE),IF(VLOOKUP($A1793,Sheet1!$B$3:$AH$1266,Sheet1!I$1+(Sheet1!$A$1-1)*10,FALSE)&gt;99999,-3,IF(VLOOKUP($A1793,Sheet1!$B$3:$AH$1266,Sheet1!I$1+(Sheet1!$A$1-1)*10,FALSE)&gt;9999,-2,IF(VLOOKUP($A1793,Sheet1!$B$3:$AH$1266,Sheet1!I$1+(Sheet1!$A$1-1)*10,FALSE)&gt;999,-1,0)))))))</f>
        <v>29200</v>
      </c>
      <c r="Z1793" s="392">
        <f>IF(ISNA(VLOOKUP($A1793,Sheet1!$B$3:$AH$1266,Sheet1!J$1+(Sheet1!$A$1-1)*10,FALSE))=TRUE,"---",IF(VLOOKUP($A1793,Sheet1!$B$3:$AH$1266,Sheet1!J$1+(Sheet1!$A$1-1)*10,FALSE)="---","---", (ROUND(VLOOKUP($A1793,Sheet1!$B$3:$AH$1266,Sheet1!J$1+(Sheet1!$A$1-1)*10,FALSE),IF(VLOOKUP($A1793,Sheet1!$B$3:$AH$1266,Sheet1!J$1+(Sheet1!$A$1-1)*10,FALSE)&gt;99999,-3,IF(VLOOKUP($A1793,Sheet1!$B$3:$AH$1266,Sheet1!J$1+(Sheet1!$A$1-1)*10,FALSE)&gt;9999,-2,IF(VLOOKUP($A1793,Sheet1!$B$3:$AH$1266,Sheet1!J$1+(Sheet1!$A$1-1)*10,FALSE)&gt;999,-1,0)))))))</f>
        <v>32600</v>
      </c>
      <c r="AA1793" s="392">
        <f>IF(ISNA(VLOOKUP($A1793,Sheet1!$B$3:$AH$1266,Sheet1!K$1+(Sheet1!$A$1-1)*10,FALSE))=TRUE,"---",IF(VLOOKUP($A1793,Sheet1!$B$3:$AH$1266,Sheet1!K$1+(Sheet1!$A$1-1)*10,FALSE)="---","---", (ROUND(VLOOKUP($A1793,Sheet1!$B$3:$AH$1266,Sheet1!K$1+(Sheet1!$A$1-1)*10,FALSE),IF(VLOOKUP($A1793,Sheet1!$B$3:$AH$1266,Sheet1!K$1+(Sheet1!$A$1-1)*10,FALSE)&gt;99999,-3,IF(VLOOKUP($A1793,Sheet1!$B$3:$AH$1266,Sheet1!K$1+(Sheet1!$A$1-1)*10,FALSE)&gt;9999,-2,IF(VLOOKUP($A1793,Sheet1!$B$3:$AH$1266,Sheet1!K$1+(Sheet1!$A$1-1)*10,FALSE)&gt;999,-1,0)))))))</f>
        <v>35000</v>
      </c>
      <c r="AB1793" s="392">
        <f>IF(ISNA(VLOOKUP($A1793,Sheet1!$B$3:$AH$1266,Sheet1!L$1+(Sheet1!$A$1-1)*10,FALSE))=TRUE,"---",IF(VLOOKUP($A1793,Sheet1!$B$3:$AH$1266,Sheet1!L$1+(Sheet1!$A$1-1)*10,FALSE)="---","---", (ROUND(VLOOKUP($A1793,Sheet1!$B$3:$AH$1266,Sheet1!L$1+(Sheet1!$A$1-1)*10,FALSE),IF(VLOOKUP($A1793,Sheet1!$B$3:$AH$1266,Sheet1!L$1+(Sheet1!$A$1-1)*10,FALSE)&gt;99999,-3,IF(VLOOKUP($A1793,Sheet1!$B$3:$AH$1266,Sheet1!L$1+(Sheet1!$A$1-1)*10,FALSE)&gt;9999,-2,IF(VLOOKUP($A1793,Sheet1!$B$3:$AH$1266,Sheet1!L$1+(Sheet1!$A$1-1)*10,FALSE)&gt;999,-1,0)))))))</f>
        <v>37400</v>
      </c>
      <c r="AC1793" s="392">
        <f>IF(ISNA(VLOOKUP($A1793,Sheet1!$B$3:$AH$1266,Sheet1!M$1+(Sheet1!$A$1-1)*10,FALSE))=TRUE,"---",IF(VLOOKUP($A1793,Sheet1!$B$3:$AH$1266,Sheet1!M$1+(Sheet1!$A$1-1)*10,FALSE)="---","---", (ROUND(VLOOKUP($A1793,Sheet1!$B$3:$AH$1266,Sheet1!M$1+(Sheet1!$A$1-1)*10,FALSE),IF(VLOOKUP($A1793,Sheet1!$B$3:$AH$1266,Sheet1!M$1+(Sheet1!$A$1-1)*10,FALSE)&gt;99999,-3,IF(VLOOKUP($A1793,Sheet1!$B$3:$AH$1266,Sheet1!M$1+(Sheet1!$A$1-1)*10,FALSE)&gt;9999,-2,IF(VLOOKUP($A1793,Sheet1!$B$3:$AH$1266,Sheet1!M$1+(Sheet1!$A$1-1)*10,FALSE)&gt;999,-1,0)))))))</f>
        <v>39600</v>
      </c>
      <c r="AD1793" s="392">
        <f>IF(ISNA(VLOOKUP($A1793,Sheet1!$B$3:$AH$1266,Sheet1!N$1+(Sheet1!$A$1-1)*10,FALSE))=TRUE,"---",IF(VLOOKUP($A1793,Sheet1!$B$3:$AH$1266,Sheet1!N$1+(Sheet1!$A$1-1)*10,FALSE)="---","---", (ROUND(VLOOKUP($A1793,Sheet1!$B$3:$AH$1266,Sheet1!N$1+(Sheet1!$A$1-1)*10,FALSE),IF(VLOOKUP($A1793,Sheet1!$B$3:$AH$1266,Sheet1!N$1+(Sheet1!$A$1-1)*10,FALSE)&gt;99999,-3,IF(VLOOKUP($A1793,Sheet1!$B$3:$AH$1266,Sheet1!N$1+(Sheet1!$A$1-1)*10,FALSE)&gt;9999,-2,IF(VLOOKUP($A1793,Sheet1!$B$3:$AH$1266,Sheet1!N$1+(Sheet1!$A$1-1)*10,FALSE)&gt;999,-1,0)))))))</f>
        <v>42600</v>
      </c>
    </row>
    <row r="1794" spans="1:30" ht="25.5" customHeight="1" x14ac:dyDescent="0.25">
      <c r="A1794" s="303"/>
      <c r="B1794" s="331"/>
      <c r="C1794" s="303"/>
      <c r="D1794" s="303"/>
      <c r="E1794" s="307" t="e">
        <v>#N/A</v>
      </c>
      <c r="F1794" s="52" t="s">
        <v>4652</v>
      </c>
      <c r="G1794" s="127" t="s">
        <v>31</v>
      </c>
      <c r="H1794" s="433"/>
      <c r="I1794" s="112">
        <v>14711</v>
      </c>
      <c r="J1794" s="147">
        <v>13.46</v>
      </c>
      <c r="K1794" s="114" t="s">
        <v>4405</v>
      </c>
      <c r="L1794" s="115">
        <v>35000</v>
      </c>
      <c r="M1794" s="116">
        <v>6.86</v>
      </c>
      <c r="N1794" s="127" t="s">
        <v>203</v>
      </c>
      <c r="O1794" s="68" t="s">
        <v>4405</v>
      </c>
      <c r="P1794" s="68" t="s">
        <v>4405</v>
      </c>
      <c r="Q1794" s="68" t="s">
        <v>4405</v>
      </c>
      <c r="R1794" s="74" t="s">
        <v>4405</v>
      </c>
      <c r="S1794" s="356" t="e">
        <v>#N/A</v>
      </c>
      <c r="T1794" s="356" t="str">
        <f>IF(ISNA(VLOOKUP(A1794,Sheet1!B$3:C$1266,2,FALSE)=TRUE),"ND",VLOOKUP(A1794,Sheet1!B$3:C$1266,2,FALSE))</f>
        <v>ND</v>
      </c>
      <c r="U1794" s="392" t="str">
        <f>IF(ISNA(VLOOKUP($A1794,Sheet1!$B$3:$AH$1266,Sheet1!E$1+(Sheet1!$A$1-1)*10,FALSE))=TRUE,"---",IF(VLOOKUP($A1794,Sheet1!$B$3:$AH$1266,Sheet1!E$1+(Sheet1!$A$1-1)*10,FALSE)="---","---", (ROUND(VLOOKUP($A1794,Sheet1!$B$3:$AH$1266,Sheet1!E$1+(Sheet1!$A$1-1)*10,FALSE),IF(VLOOKUP($A1794,Sheet1!$B$3:$AH$1266,Sheet1!E$1+(Sheet1!$A$1-1)*10,FALSE)&gt;99999,-3,IF(VLOOKUP($A1794,Sheet1!$B$3:$AH$1266,Sheet1!E$1+(Sheet1!$A$1-1)*10,FALSE)&gt;9999,-2,IF(VLOOKUP($A1794,Sheet1!$B$3:$AH$1266,Sheet1!E$1+(Sheet1!$A$1-1)*10,FALSE)&gt;999,-1,0)))))))</f>
        <v>---</v>
      </c>
      <c r="V1794" s="392" t="str">
        <f>IF(ISNA(VLOOKUP($A1794,Sheet1!$B$3:$AH$1266,Sheet1!F$1+(Sheet1!$A$1-1)*10,FALSE))=TRUE,"---",IF(VLOOKUP($A1794,Sheet1!$B$3:$AH$1266,Sheet1!F$1+(Sheet1!$A$1-1)*10,FALSE)="---","---", (ROUND(VLOOKUP($A1794,Sheet1!$B$3:$AH$1266,Sheet1!F$1+(Sheet1!$A$1-1)*10,FALSE),IF(VLOOKUP($A1794,Sheet1!$B$3:$AH$1266,Sheet1!F$1+(Sheet1!$A$1-1)*10,FALSE)&gt;99999,-3,IF(VLOOKUP($A1794,Sheet1!$B$3:$AH$1266,Sheet1!F$1+(Sheet1!$A$1-1)*10,FALSE)&gt;9999,-2,IF(VLOOKUP($A1794,Sheet1!$B$3:$AH$1266,Sheet1!F$1+(Sheet1!$A$1-1)*10,FALSE)&gt;999,-1,0)))))))</f>
        <v>---</v>
      </c>
      <c r="W1794" s="392" t="str">
        <f>IF(ISNA(VLOOKUP($A1794,Sheet1!$B$3:$AH$1266,Sheet1!G$1+(Sheet1!$A$1-1)*10,FALSE))=TRUE,"---",IF(VLOOKUP($A1794,Sheet1!$B$3:$AH$1266,Sheet1!G$1+(Sheet1!$A$1-1)*10,FALSE)="---","---", (ROUND(VLOOKUP($A1794,Sheet1!$B$3:$AH$1266,Sheet1!G$1+(Sheet1!$A$1-1)*10,FALSE),IF(VLOOKUP($A1794,Sheet1!$B$3:$AH$1266,Sheet1!G$1+(Sheet1!$A$1-1)*10,FALSE)&gt;99999,-3,IF(VLOOKUP($A1794,Sheet1!$B$3:$AH$1266,Sheet1!G$1+(Sheet1!$A$1-1)*10,FALSE)&gt;9999,-2,IF(VLOOKUP($A1794,Sheet1!$B$3:$AH$1266,Sheet1!G$1+(Sheet1!$A$1-1)*10,FALSE)&gt;999,-1,0)))))))</f>
        <v>---</v>
      </c>
      <c r="X1794" s="392" t="str">
        <f>IF(ISNA(VLOOKUP($A1794,Sheet1!$B$3:$AH$1266,Sheet1!H$1+(Sheet1!$A$1-1)*10,FALSE))=TRUE,"---",IF(VLOOKUP($A1794,Sheet1!$B$3:$AH$1266,Sheet1!H$1+(Sheet1!$A$1-1)*10,FALSE)="---","---", (ROUND(VLOOKUP($A1794,Sheet1!$B$3:$AH$1266,Sheet1!H$1+(Sheet1!$A$1-1)*10,FALSE),IF(VLOOKUP($A1794,Sheet1!$B$3:$AH$1266,Sheet1!H$1+(Sheet1!$A$1-1)*10,FALSE)&gt;99999,-3,IF(VLOOKUP($A1794,Sheet1!$B$3:$AH$1266,Sheet1!H$1+(Sheet1!$A$1-1)*10,FALSE)&gt;9999,-2,IF(VLOOKUP($A1794,Sheet1!$B$3:$AH$1266,Sheet1!H$1+(Sheet1!$A$1-1)*10,FALSE)&gt;999,-1,0)))))))</f>
        <v>---</v>
      </c>
      <c r="Y1794" s="392" t="str">
        <f>IF(ISNA(VLOOKUP($A1794,Sheet1!$B$3:$AH$1266,Sheet1!I$1+(Sheet1!$A$1-1)*10,FALSE))=TRUE,"---",IF(VLOOKUP($A1794,Sheet1!$B$3:$AH$1266,Sheet1!I$1+(Sheet1!$A$1-1)*10,FALSE)="---","---", (ROUND(VLOOKUP($A1794,Sheet1!$B$3:$AH$1266,Sheet1!I$1+(Sheet1!$A$1-1)*10,FALSE),IF(VLOOKUP($A1794,Sheet1!$B$3:$AH$1266,Sheet1!I$1+(Sheet1!$A$1-1)*10,FALSE)&gt;99999,-3,IF(VLOOKUP($A1794,Sheet1!$B$3:$AH$1266,Sheet1!I$1+(Sheet1!$A$1-1)*10,FALSE)&gt;9999,-2,IF(VLOOKUP($A1794,Sheet1!$B$3:$AH$1266,Sheet1!I$1+(Sheet1!$A$1-1)*10,FALSE)&gt;999,-1,0)))))))</f>
        <v>---</v>
      </c>
      <c r="Z1794" s="392" t="str">
        <f>IF(ISNA(VLOOKUP($A1794,Sheet1!$B$3:$AH$1266,Sheet1!J$1+(Sheet1!$A$1-1)*10,FALSE))=TRUE,"---",IF(VLOOKUP($A1794,Sheet1!$B$3:$AH$1266,Sheet1!J$1+(Sheet1!$A$1-1)*10,FALSE)="---","---", (ROUND(VLOOKUP($A1794,Sheet1!$B$3:$AH$1266,Sheet1!J$1+(Sheet1!$A$1-1)*10,FALSE),IF(VLOOKUP($A1794,Sheet1!$B$3:$AH$1266,Sheet1!J$1+(Sheet1!$A$1-1)*10,FALSE)&gt;99999,-3,IF(VLOOKUP($A1794,Sheet1!$B$3:$AH$1266,Sheet1!J$1+(Sheet1!$A$1-1)*10,FALSE)&gt;9999,-2,IF(VLOOKUP($A1794,Sheet1!$B$3:$AH$1266,Sheet1!J$1+(Sheet1!$A$1-1)*10,FALSE)&gt;999,-1,0)))))))</f>
        <v>---</v>
      </c>
      <c r="AA1794" s="392" t="str">
        <f>IF(ISNA(VLOOKUP($A1794,Sheet1!$B$3:$AH$1266,Sheet1!K$1+(Sheet1!$A$1-1)*10,FALSE))=TRUE,"---",IF(VLOOKUP($A1794,Sheet1!$B$3:$AH$1266,Sheet1!K$1+(Sheet1!$A$1-1)*10,FALSE)="---","---", (ROUND(VLOOKUP($A1794,Sheet1!$B$3:$AH$1266,Sheet1!K$1+(Sheet1!$A$1-1)*10,FALSE),IF(VLOOKUP($A1794,Sheet1!$B$3:$AH$1266,Sheet1!K$1+(Sheet1!$A$1-1)*10,FALSE)&gt;99999,-3,IF(VLOOKUP($A1794,Sheet1!$B$3:$AH$1266,Sheet1!K$1+(Sheet1!$A$1-1)*10,FALSE)&gt;9999,-2,IF(VLOOKUP($A1794,Sheet1!$B$3:$AH$1266,Sheet1!K$1+(Sheet1!$A$1-1)*10,FALSE)&gt;999,-1,0)))))))</f>
        <v>---</v>
      </c>
      <c r="AB1794" s="392" t="str">
        <f>IF(ISNA(VLOOKUP($A1794,Sheet1!$B$3:$AH$1266,Sheet1!L$1+(Sheet1!$A$1-1)*10,FALSE))=TRUE,"---",IF(VLOOKUP($A1794,Sheet1!$B$3:$AH$1266,Sheet1!L$1+(Sheet1!$A$1-1)*10,FALSE)="---","---", (ROUND(VLOOKUP($A1794,Sheet1!$B$3:$AH$1266,Sheet1!L$1+(Sheet1!$A$1-1)*10,FALSE),IF(VLOOKUP($A1794,Sheet1!$B$3:$AH$1266,Sheet1!L$1+(Sheet1!$A$1-1)*10,FALSE)&gt;99999,-3,IF(VLOOKUP($A1794,Sheet1!$B$3:$AH$1266,Sheet1!L$1+(Sheet1!$A$1-1)*10,FALSE)&gt;9999,-2,IF(VLOOKUP($A1794,Sheet1!$B$3:$AH$1266,Sheet1!L$1+(Sheet1!$A$1-1)*10,FALSE)&gt;999,-1,0)))))))</f>
        <v>---</v>
      </c>
      <c r="AC1794" s="392" t="str">
        <f>IF(ISNA(VLOOKUP($A1794,Sheet1!$B$3:$AH$1266,Sheet1!M$1+(Sheet1!$A$1-1)*10,FALSE))=TRUE,"---",IF(VLOOKUP($A1794,Sheet1!$B$3:$AH$1266,Sheet1!M$1+(Sheet1!$A$1-1)*10,FALSE)="---","---", (ROUND(VLOOKUP($A1794,Sheet1!$B$3:$AH$1266,Sheet1!M$1+(Sheet1!$A$1-1)*10,FALSE),IF(VLOOKUP($A1794,Sheet1!$B$3:$AH$1266,Sheet1!M$1+(Sheet1!$A$1-1)*10,FALSE)&gt;99999,-3,IF(VLOOKUP($A1794,Sheet1!$B$3:$AH$1266,Sheet1!M$1+(Sheet1!$A$1-1)*10,FALSE)&gt;9999,-2,IF(VLOOKUP($A1794,Sheet1!$B$3:$AH$1266,Sheet1!M$1+(Sheet1!$A$1-1)*10,FALSE)&gt;999,-1,0)))))))</f>
        <v>---</v>
      </c>
      <c r="AD1794" s="392" t="str">
        <f>IF(ISNA(VLOOKUP($A1794,Sheet1!$B$3:$AH$1266,Sheet1!N$1+(Sheet1!$A$1-1)*10,FALSE))=TRUE,"---",IF(VLOOKUP($A1794,Sheet1!$B$3:$AH$1266,Sheet1!N$1+(Sheet1!$A$1-1)*10,FALSE)="---","---", (ROUND(VLOOKUP($A1794,Sheet1!$B$3:$AH$1266,Sheet1!N$1+(Sheet1!$A$1-1)*10,FALSE),IF(VLOOKUP($A1794,Sheet1!$B$3:$AH$1266,Sheet1!N$1+(Sheet1!$A$1-1)*10,FALSE)&gt;99999,-3,IF(VLOOKUP($A1794,Sheet1!$B$3:$AH$1266,Sheet1!N$1+(Sheet1!$A$1-1)*10,FALSE)&gt;9999,-2,IF(VLOOKUP($A1794,Sheet1!$B$3:$AH$1266,Sheet1!N$1+(Sheet1!$A$1-1)*10,FALSE)&gt;999,-1,0)))))))</f>
        <v>---</v>
      </c>
    </row>
    <row r="1795" spans="1:30" ht="25.5" customHeight="1" x14ac:dyDescent="0.25">
      <c r="A1795" s="133" t="s">
        <v>2639</v>
      </c>
      <c r="B1795" s="141" t="s">
        <v>2640</v>
      </c>
      <c r="C1795" s="133">
        <v>432743</v>
      </c>
      <c r="D1795" s="133">
        <v>762842</v>
      </c>
      <c r="E1795" s="67" t="s">
        <v>3053</v>
      </c>
      <c r="F1795" s="117" t="s">
        <v>4500</v>
      </c>
      <c r="G1795" s="118" t="s">
        <v>286</v>
      </c>
      <c r="H1795" s="136">
        <v>3.11</v>
      </c>
      <c r="I1795" s="119">
        <v>28213</v>
      </c>
      <c r="J1795" s="120">
        <v>12.77</v>
      </c>
      <c r="K1795" s="121" t="s">
        <v>4405</v>
      </c>
      <c r="L1795" s="122">
        <v>165</v>
      </c>
      <c r="M1795" s="123">
        <v>53.1</v>
      </c>
      <c r="N1795" s="121" t="s">
        <v>4405</v>
      </c>
      <c r="O1795" s="71">
        <f t="shared" si="61"/>
        <v>25.123925726535699</v>
      </c>
      <c r="P1795" s="71">
        <f>IF(O1795&lt;&gt;"",VLOOKUP($A1795,Sheet4!$A$2:$O$1309,14,FALSE)*100,"")</f>
        <v>5.7416373685276634</v>
      </c>
      <c r="Q1795" s="71">
        <f>IF(P1795&lt;&gt;"",VLOOKUP($A1795,Sheet4!$A$2:$O$1309,15,FALSE)*100,"")</f>
        <v>43.964544163776729</v>
      </c>
      <c r="R1795" s="73">
        <f t="shared" si="60"/>
        <v>4</v>
      </c>
      <c r="S1795" s="63" t="s">
        <v>4364</v>
      </c>
      <c r="T1795" s="63" t="str">
        <f>IF(ISNA(VLOOKUP(A1795,Sheet1!B$3:C$1266,2,FALSE)=TRUE),"NC",VLOOKUP(A1795,Sheet1!B$3:C$1266,2,FALSE))</f>
        <v>Rural</v>
      </c>
      <c r="U1795" s="66">
        <f>IF(ISNA(VLOOKUP($A1795,Sheet1!$B$3:$AH$1266,Sheet1!E$1+(Sheet1!$A$1-1)*10,FALSE))=TRUE,"---",IF(VLOOKUP($A1795,Sheet1!$B$3:$AH$1266,Sheet1!E$1+(Sheet1!$A$1-1)*10,FALSE)="---","---", (ROUND(VLOOKUP($A1795,Sheet1!$B$3:$AH$1266,Sheet1!E$1+(Sheet1!$A$1-1)*10,FALSE),IF(VLOOKUP($A1795,Sheet1!$B$3:$AH$1266,Sheet1!E$1+(Sheet1!$A$1-1)*10,FALSE)&gt;99999,-3,IF(VLOOKUP($A1795,Sheet1!$B$3:$AH$1266,Sheet1!E$1+(Sheet1!$A$1-1)*10,FALSE)&gt;9999,-2,IF(VLOOKUP($A1795,Sheet1!$B$3:$AH$1266,Sheet1!E$1+(Sheet1!$A$1-1)*10,FALSE)&gt;999,-1,0)))))))</f>
        <v>91</v>
      </c>
      <c r="V1795" s="66">
        <f>IF(ISNA(VLOOKUP($A1795,Sheet1!$B$3:$AH$1266,Sheet1!F$1+(Sheet1!$A$1-1)*10,FALSE))=TRUE,"---",IF(VLOOKUP($A1795,Sheet1!$B$3:$AH$1266,Sheet1!F$1+(Sheet1!$A$1-1)*10,FALSE)="---","---", (ROUND(VLOOKUP($A1795,Sheet1!$B$3:$AH$1266,Sheet1!F$1+(Sheet1!$A$1-1)*10,FALSE),IF(VLOOKUP($A1795,Sheet1!$B$3:$AH$1266,Sheet1!F$1+(Sheet1!$A$1-1)*10,FALSE)&gt;99999,-3,IF(VLOOKUP($A1795,Sheet1!$B$3:$AH$1266,Sheet1!F$1+(Sheet1!$A$1-1)*10,FALSE)&gt;9999,-2,IF(VLOOKUP($A1795,Sheet1!$B$3:$AH$1266,Sheet1!F$1+(Sheet1!$A$1-1)*10,FALSE)&gt;999,-1,0)))))))</f>
        <v>105</v>
      </c>
      <c r="W1795" s="66">
        <f>IF(ISNA(VLOOKUP($A1795,Sheet1!$B$3:$AH$1266,Sheet1!G$1+(Sheet1!$A$1-1)*10,FALSE))=TRUE,"---",IF(VLOOKUP($A1795,Sheet1!$B$3:$AH$1266,Sheet1!G$1+(Sheet1!$A$1-1)*10,FALSE)="---","---", (ROUND(VLOOKUP($A1795,Sheet1!$B$3:$AH$1266,Sheet1!G$1+(Sheet1!$A$1-1)*10,FALSE),IF(VLOOKUP($A1795,Sheet1!$B$3:$AH$1266,Sheet1!G$1+(Sheet1!$A$1-1)*10,FALSE)&gt;99999,-3,IF(VLOOKUP($A1795,Sheet1!$B$3:$AH$1266,Sheet1!G$1+(Sheet1!$A$1-1)*10,FALSE)&gt;9999,-2,IF(VLOOKUP($A1795,Sheet1!$B$3:$AH$1266,Sheet1!G$1+(Sheet1!$A$1-1)*10,FALSE)&gt;999,-1,0)))))))</f>
        <v>124</v>
      </c>
      <c r="X1795" s="66">
        <f>IF(ISNA(VLOOKUP($A1795,Sheet1!$B$3:$AH$1266,Sheet1!H$1+(Sheet1!$A$1-1)*10,FALSE))=TRUE,"---",IF(VLOOKUP($A1795,Sheet1!$B$3:$AH$1266,Sheet1!H$1+(Sheet1!$A$1-1)*10,FALSE)="---","---", (ROUND(VLOOKUP($A1795,Sheet1!$B$3:$AH$1266,Sheet1!H$1+(Sheet1!$A$1-1)*10,FALSE),IF(VLOOKUP($A1795,Sheet1!$B$3:$AH$1266,Sheet1!H$1+(Sheet1!$A$1-1)*10,FALSE)&gt;99999,-3,IF(VLOOKUP($A1795,Sheet1!$B$3:$AH$1266,Sheet1!H$1+(Sheet1!$A$1-1)*10,FALSE)&gt;9999,-2,IF(VLOOKUP($A1795,Sheet1!$B$3:$AH$1266,Sheet1!H$1+(Sheet1!$A$1-1)*10,FALSE)&gt;999,-1,0)))))))</f>
        <v>175</v>
      </c>
      <c r="Y1795" s="66">
        <f>IF(ISNA(VLOOKUP($A1795,Sheet1!$B$3:$AH$1266,Sheet1!I$1+(Sheet1!$A$1-1)*10,FALSE))=TRUE,"---",IF(VLOOKUP($A1795,Sheet1!$B$3:$AH$1266,Sheet1!I$1+(Sheet1!$A$1-1)*10,FALSE)="---","---", (ROUND(VLOOKUP($A1795,Sheet1!$B$3:$AH$1266,Sheet1!I$1+(Sheet1!$A$1-1)*10,FALSE),IF(VLOOKUP($A1795,Sheet1!$B$3:$AH$1266,Sheet1!I$1+(Sheet1!$A$1-1)*10,FALSE)&gt;99999,-3,IF(VLOOKUP($A1795,Sheet1!$B$3:$AH$1266,Sheet1!I$1+(Sheet1!$A$1-1)*10,FALSE)&gt;9999,-2,IF(VLOOKUP($A1795,Sheet1!$B$3:$AH$1266,Sheet1!I$1+(Sheet1!$A$1-1)*10,FALSE)&gt;999,-1,0)))))))</f>
        <v>212</v>
      </c>
      <c r="Z1795" s="66">
        <f>IF(ISNA(VLOOKUP($A1795,Sheet1!$B$3:$AH$1266,Sheet1!J$1+(Sheet1!$A$1-1)*10,FALSE))=TRUE,"---",IF(VLOOKUP($A1795,Sheet1!$B$3:$AH$1266,Sheet1!J$1+(Sheet1!$A$1-1)*10,FALSE)="---","---", (ROUND(VLOOKUP($A1795,Sheet1!$B$3:$AH$1266,Sheet1!J$1+(Sheet1!$A$1-1)*10,FALSE),IF(VLOOKUP($A1795,Sheet1!$B$3:$AH$1266,Sheet1!J$1+(Sheet1!$A$1-1)*10,FALSE)&gt;99999,-3,IF(VLOOKUP($A1795,Sheet1!$B$3:$AH$1266,Sheet1!J$1+(Sheet1!$A$1-1)*10,FALSE)&gt;9999,-2,IF(VLOOKUP($A1795,Sheet1!$B$3:$AH$1266,Sheet1!J$1+(Sheet1!$A$1-1)*10,FALSE)&gt;999,-1,0)))))))</f>
        <v>263</v>
      </c>
      <c r="AA1795" s="66">
        <f>IF(ISNA(VLOOKUP($A1795,Sheet1!$B$3:$AH$1266,Sheet1!K$1+(Sheet1!$A$1-1)*10,FALSE))=TRUE,"---",IF(VLOOKUP($A1795,Sheet1!$B$3:$AH$1266,Sheet1!K$1+(Sheet1!$A$1-1)*10,FALSE)="---","---", (ROUND(VLOOKUP($A1795,Sheet1!$B$3:$AH$1266,Sheet1!K$1+(Sheet1!$A$1-1)*10,FALSE),IF(VLOOKUP($A1795,Sheet1!$B$3:$AH$1266,Sheet1!K$1+(Sheet1!$A$1-1)*10,FALSE)&gt;99999,-3,IF(VLOOKUP($A1795,Sheet1!$B$3:$AH$1266,Sheet1!K$1+(Sheet1!$A$1-1)*10,FALSE)&gt;9999,-2,IF(VLOOKUP($A1795,Sheet1!$B$3:$AH$1266,Sheet1!K$1+(Sheet1!$A$1-1)*10,FALSE)&gt;999,-1,0)))))))</f>
        <v>301</v>
      </c>
      <c r="AB1795" s="66">
        <f>IF(ISNA(VLOOKUP($A1795,Sheet1!$B$3:$AH$1266,Sheet1!L$1+(Sheet1!$A$1-1)*10,FALSE))=TRUE,"---",IF(VLOOKUP($A1795,Sheet1!$B$3:$AH$1266,Sheet1!L$1+(Sheet1!$A$1-1)*10,FALSE)="---","---", (ROUND(VLOOKUP($A1795,Sheet1!$B$3:$AH$1266,Sheet1!L$1+(Sheet1!$A$1-1)*10,FALSE),IF(VLOOKUP($A1795,Sheet1!$B$3:$AH$1266,Sheet1!L$1+(Sheet1!$A$1-1)*10,FALSE)&gt;99999,-3,IF(VLOOKUP($A1795,Sheet1!$B$3:$AH$1266,Sheet1!L$1+(Sheet1!$A$1-1)*10,FALSE)&gt;9999,-2,IF(VLOOKUP($A1795,Sheet1!$B$3:$AH$1266,Sheet1!L$1+(Sheet1!$A$1-1)*10,FALSE)&gt;999,-1,0)))))))</f>
        <v>344</v>
      </c>
      <c r="AC1795" s="66">
        <f>IF(ISNA(VLOOKUP($A1795,Sheet1!$B$3:$AH$1266,Sheet1!M$1+(Sheet1!$A$1-1)*10,FALSE))=TRUE,"---",IF(VLOOKUP($A1795,Sheet1!$B$3:$AH$1266,Sheet1!M$1+(Sheet1!$A$1-1)*10,FALSE)="---","---", (ROUND(VLOOKUP($A1795,Sheet1!$B$3:$AH$1266,Sheet1!M$1+(Sheet1!$A$1-1)*10,FALSE),IF(VLOOKUP($A1795,Sheet1!$B$3:$AH$1266,Sheet1!M$1+(Sheet1!$A$1-1)*10,FALSE)&gt;99999,-3,IF(VLOOKUP($A1795,Sheet1!$B$3:$AH$1266,Sheet1!M$1+(Sheet1!$A$1-1)*10,FALSE)&gt;9999,-2,IF(VLOOKUP($A1795,Sheet1!$B$3:$AH$1266,Sheet1!M$1+(Sheet1!$A$1-1)*10,FALSE)&gt;999,-1,0)))))))</f>
        <v>383</v>
      </c>
      <c r="AD1795" s="66">
        <f>IF(ISNA(VLOOKUP($A1795,Sheet1!$B$3:$AH$1266,Sheet1!N$1+(Sheet1!$A$1-1)*10,FALSE))=TRUE,"---",IF(VLOOKUP($A1795,Sheet1!$B$3:$AH$1266,Sheet1!N$1+(Sheet1!$A$1-1)*10,FALSE)="---","---", (ROUND(VLOOKUP($A1795,Sheet1!$B$3:$AH$1266,Sheet1!N$1+(Sheet1!$A$1-1)*10,FALSE),IF(VLOOKUP($A1795,Sheet1!$B$3:$AH$1266,Sheet1!N$1+(Sheet1!$A$1-1)*10,FALSE)&gt;99999,-3,IF(VLOOKUP($A1795,Sheet1!$B$3:$AH$1266,Sheet1!N$1+(Sheet1!$A$1-1)*10,FALSE)&gt;9999,-2,IF(VLOOKUP($A1795,Sheet1!$B$3:$AH$1266,Sheet1!N$1+(Sheet1!$A$1-1)*10,FALSE)&gt;999,-1,0)))))))</f>
        <v>443</v>
      </c>
    </row>
    <row r="1796" spans="1:30" ht="25.5" customHeight="1" x14ac:dyDescent="0.25">
      <c r="A1796" s="125" t="s">
        <v>2641</v>
      </c>
      <c r="B1796" s="126" t="s">
        <v>2642</v>
      </c>
      <c r="C1796" s="125">
        <v>432900</v>
      </c>
      <c r="D1796" s="125">
        <v>761933</v>
      </c>
      <c r="E1796" s="70" t="s">
        <v>3053</v>
      </c>
      <c r="F1796" s="52" t="s">
        <v>4945</v>
      </c>
      <c r="G1796" s="127" t="s">
        <v>286</v>
      </c>
      <c r="H1796" s="128">
        <v>31.7</v>
      </c>
      <c r="I1796" s="112">
        <v>26741</v>
      </c>
      <c r="J1796" s="113">
        <v>7.85</v>
      </c>
      <c r="K1796" s="114" t="s">
        <v>4405</v>
      </c>
      <c r="L1796" s="115">
        <v>1350</v>
      </c>
      <c r="M1796" s="116">
        <v>42.6</v>
      </c>
      <c r="N1796" s="114" t="s">
        <v>4405</v>
      </c>
      <c r="O1796" s="68">
        <f t="shared" si="61"/>
        <v>0.72640761478802274</v>
      </c>
      <c r="P1796" s="68">
        <f>IF(O1796&lt;&gt;"",VLOOKUP($A1796,Sheet4!$A$2:$O$1309,14,FALSE)*100,"")</f>
        <v>0.37220688615385855</v>
      </c>
      <c r="Q1796" s="68">
        <f>IF(P1796&lt;&gt;"",VLOOKUP($A1796,Sheet4!$A$2:$O$1309,15,FALSE)*100,"")</f>
        <v>3.586672727803486</v>
      </c>
      <c r="R1796" s="74" t="str">
        <f t="shared" si="60"/>
        <v>&gt;100, &lt;200</v>
      </c>
      <c r="S1796" s="64" t="s">
        <v>4364</v>
      </c>
      <c r="T1796" s="64" t="str">
        <f>IF(ISNA(VLOOKUP(A1796,Sheet1!B$3:C$1266,2,FALSE)=TRUE),"NC",VLOOKUP(A1796,Sheet1!B$3:C$1266,2,FALSE))</f>
        <v>Rural10</v>
      </c>
      <c r="U1796" s="65">
        <f>IF(ISNA(VLOOKUP($A1796,Sheet1!$B$3:$AH$1266,Sheet1!E$1+(Sheet1!$A$1-1)*10,FALSE))=TRUE,"---",IF(VLOOKUP($A1796,Sheet1!$B$3:$AH$1266,Sheet1!E$1+(Sheet1!$A$1-1)*10,FALSE)="---","---", (ROUND(VLOOKUP($A1796,Sheet1!$B$3:$AH$1266,Sheet1!E$1+(Sheet1!$A$1-1)*10,FALSE),IF(VLOOKUP($A1796,Sheet1!$B$3:$AH$1266,Sheet1!E$1+(Sheet1!$A$1-1)*10,FALSE)&gt;99999,-3,IF(VLOOKUP($A1796,Sheet1!$B$3:$AH$1266,Sheet1!E$1+(Sheet1!$A$1-1)*10,FALSE)&gt;9999,-2,IF(VLOOKUP($A1796,Sheet1!$B$3:$AH$1266,Sheet1!E$1+(Sheet1!$A$1-1)*10,FALSE)&gt;999,-1,0)))))))</f>
        <v>383</v>
      </c>
      <c r="V1796" s="65">
        <f>IF(ISNA(VLOOKUP($A1796,Sheet1!$B$3:$AH$1266,Sheet1!F$1+(Sheet1!$A$1-1)*10,FALSE))=TRUE,"---",IF(VLOOKUP($A1796,Sheet1!$B$3:$AH$1266,Sheet1!F$1+(Sheet1!$A$1-1)*10,FALSE)="---","---", (ROUND(VLOOKUP($A1796,Sheet1!$B$3:$AH$1266,Sheet1!F$1+(Sheet1!$A$1-1)*10,FALSE),IF(VLOOKUP($A1796,Sheet1!$B$3:$AH$1266,Sheet1!F$1+(Sheet1!$A$1-1)*10,FALSE)&gt;99999,-3,IF(VLOOKUP($A1796,Sheet1!$B$3:$AH$1266,Sheet1!F$1+(Sheet1!$A$1-1)*10,FALSE)&gt;9999,-2,IF(VLOOKUP($A1796,Sheet1!$B$3:$AH$1266,Sheet1!F$1+(Sheet1!$A$1-1)*10,FALSE)&gt;999,-1,0)))))))</f>
        <v>437</v>
      </c>
      <c r="W1796" s="65">
        <f>IF(ISNA(VLOOKUP($A1796,Sheet1!$B$3:$AH$1266,Sheet1!G$1+(Sheet1!$A$1-1)*10,FALSE))=TRUE,"---",IF(VLOOKUP($A1796,Sheet1!$B$3:$AH$1266,Sheet1!G$1+(Sheet1!$A$1-1)*10,FALSE)="---","---", (ROUND(VLOOKUP($A1796,Sheet1!$B$3:$AH$1266,Sheet1!G$1+(Sheet1!$A$1-1)*10,FALSE),IF(VLOOKUP($A1796,Sheet1!$B$3:$AH$1266,Sheet1!G$1+(Sheet1!$A$1-1)*10,FALSE)&gt;99999,-3,IF(VLOOKUP($A1796,Sheet1!$B$3:$AH$1266,Sheet1!G$1+(Sheet1!$A$1-1)*10,FALSE)&gt;9999,-2,IF(VLOOKUP($A1796,Sheet1!$B$3:$AH$1266,Sheet1!G$1+(Sheet1!$A$1-1)*10,FALSE)&gt;999,-1,0)))))))</f>
        <v>504</v>
      </c>
      <c r="X1796" s="65">
        <f>IF(ISNA(VLOOKUP($A1796,Sheet1!$B$3:$AH$1266,Sheet1!H$1+(Sheet1!$A$1-1)*10,FALSE))=TRUE,"---",IF(VLOOKUP($A1796,Sheet1!$B$3:$AH$1266,Sheet1!H$1+(Sheet1!$A$1-1)*10,FALSE)="---","---", (ROUND(VLOOKUP($A1796,Sheet1!$B$3:$AH$1266,Sheet1!H$1+(Sheet1!$A$1-1)*10,FALSE),IF(VLOOKUP($A1796,Sheet1!$B$3:$AH$1266,Sheet1!H$1+(Sheet1!$A$1-1)*10,FALSE)&gt;99999,-3,IF(VLOOKUP($A1796,Sheet1!$B$3:$AH$1266,Sheet1!H$1+(Sheet1!$A$1-1)*10,FALSE)&gt;9999,-2,IF(VLOOKUP($A1796,Sheet1!$B$3:$AH$1266,Sheet1!H$1+(Sheet1!$A$1-1)*10,FALSE)&gt;999,-1,0)))))))</f>
        <v>686</v>
      </c>
      <c r="Y1796" s="65">
        <f>IF(ISNA(VLOOKUP($A1796,Sheet1!$B$3:$AH$1266,Sheet1!I$1+(Sheet1!$A$1-1)*10,FALSE))=TRUE,"---",IF(VLOOKUP($A1796,Sheet1!$B$3:$AH$1266,Sheet1!I$1+(Sheet1!$A$1-1)*10,FALSE)="---","---", (ROUND(VLOOKUP($A1796,Sheet1!$B$3:$AH$1266,Sheet1!I$1+(Sheet1!$A$1-1)*10,FALSE),IF(VLOOKUP($A1796,Sheet1!$B$3:$AH$1266,Sheet1!I$1+(Sheet1!$A$1-1)*10,FALSE)&gt;99999,-3,IF(VLOOKUP($A1796,Sheet1!$B$3:$AH$1266,Sheet1!I$1+(Sheet1!$A$1-1)*10,FALSE)&gt;9999,-2,IF(VLOOKUP($A1796,Sheet1!$B$3:$AH$1266,Sheet1!I$1+(Sheet1!$A$1-1)*10,FALSE)&gt;999,-1,0)))))))</f>
        <v>815</v>
      </c>
      <c r="Z1796" s="65">
        <f>IF(ISNA(VLOOKUP($A1796,Sheet1!$B$3:$AH$1266,Sheet1!J$1+(Sheet1!$A$1-1)*10,FALSE))=TRUE,"---",IF(VLOOKUP($A1796,Sheet1!$B$3:$AH$1266,Sheet1!J$1+(Sheet1!$A$1-1)*10,FALSE)="---","---", (ROUND(VLOOKUP($A1796,Sheet1!$B$3:$AH$1266,Sheet1!J$1+(Sheet1!$A$1-1)*10,FALSE),IF(VLOOKUP($A1796,Sheet1!$B$3:$AH$1266,Sheet1!J$1+(Sheet1!$A$1-1)*10,FALSE)&gt;99999,-3,IF(VLOOKUP($A1796,Sheet1!$B$3:$AH$1266,Sheet1!J$1+(Sheet1!$A$1-1)*10,FALSE)&gt;9999,-2,IF(VLOOKUP($A1796,Sheet1!$B$3:$AH$1266,Sheet1!J$1+(Sheet1!$A$1-1)*10,FALSE)&gt;999,-1,0)))))))</f>
        <v>990</v>
      </c>
      <c r="AA1796" s="65">
        <f>IF(ISNA(VLOOKUP($A1796,Sheet1!$B$3:$AH$1266,Sheet1!K$1+(Sheet1!$A$1-1)*10,FALSE))=TRUE,"---",IF(VLOOKUP($A1796,Sheet1!$B$3:$AH$1266,Sheet1!K$1+(Sheet1!$A$1-1)*10,FALSE)="---","---", (ROUND(VLOOKUP($A1796,Sheet1!$B$3:$AH$1266,Sheet1!K$1+(Sheet1!$A$1-1)*10,FALSE),IF(VLOOKUP($A1796,Sheet1!$B$3:$AH$1266,Sheet1!K$1+(Sheet1!$A$1-1)*10,FALSE)&gt;99999,-3,IF(VLOOKUP($A1796,Sheet1!$B$3:$AH$1266,Sheet1!K$1+(Sheet1!$A$1-1)*10,FALSE)&gt;9999,-2,IF(VLOOKUP($A1796,Sheet1!$B$3:$AH$1266,Sheet1!K$1+(Sheet1!$A$1-1)*10,FALSE)&gt;999,-1,0)))))))</f>
        <v>1130</v>
      </c>
      <c r="AB1796" s="65">
        <f>IF(ISNA(VLOOKUP($A1796,Sheet1!$B$3:$AH$1266,Sheet1!L$1+(Sheet1!$A$1-1)*10,FALSE))=TRUE,"---",IF(VLOOKUP($A1796,Sheet1!$B$3:$AH$1266,Sheet1!L$1+(Sheet1!$A$1-1)*10,FALSE)="---","---", (ROUND(VLOOKUP($A1796,Sheet1!$B$3:$AH$1266,Sheet1!L$1+(Sheet1!$A$1-1)*10,FALSE),IF(VLOOKUP($A1796,Sheet1!$B$3:$AH$1266,Sheet1!L$1+(Sheet1!$A$1-1)*10,FALSE)&gt;99999,-3,IF(VLOOKUP($A1796,Sheet1!$B$3:$AH$1266,Sheet1!L$1+(Sheet1!$A$1-1)*10,FALSE)&gt;9999,-2,IF(VLOOKUP($A1796,Sheet1!$B$3:$AH$1266,Sheet1!L$1+(Sheet1!$A$1-1)*10,FALSE)&gt;999,-1,0)))))))</f>
        <v>1270</v>
      </c>
      <c r="AC1796" s="65">
        <f>IF(ISNA(VLOOKUP($A1796,Sheet1!$B$3:$AH$1266,Sheet1!M$1+(Sheet1!$A$1-1)*10,FALSE))=TRUE,"---",IF(VLOOKUP($A1796,Sheet1!$B$3:$AH$1266,Sheet1!M$1+(Sheet1!$A$1-1)*10,FALSE)="---","---", (ROUND(VLOOKUP($A1796,Sheet1!$B$3:$AH$1266,Sheet1!M$1+(Sheet1!$A$1-1)*10,FALSE),IF(VLOOKUP($A1796,Sheet1!$B$3:$AH$1266,Sheet1!M$1+(Sheet1!$A$1-1)*10,FALSE)&gt;99999,-3,IF(VLOOKUP($A1796,Sheet1!$B$3:$AH$1266,Sheet1!M$1+(Sheet1!$A$1-1)*10,FALSE)&gt;9999,-2,IF(VLOOKUP($A1796,Sheet1!$B$3:$AH$1266,Sheet1!M$1+(Sheet1!$A$1-1)*10,FALSE)&gt;999,-1,0)))))))</f>
        <v>1420</v>
      </c>
      <c r="AD1796" s="65">
        <f>IF(ISNA(VLOOKUP($A1796,Sheet1!$B$3:$AH$1266,Sheet1!N$1+(Sheet1!$A$1-1)*10,FALSE))=TRUE,"---",IF(VLOOKUP($A1796,Sheet1!$B$3:$AH$1266,Sheet1!N$1+(Sheet1!$A$1-1)*10,FALSE)="---","---", (ROUND(VLOOKUP($A1796,Sheet1!$B$3:$AH$1266,Sheet1!N$1+(Sheet1!$A$1-1)*10,FALSE),IF(VLOOKUP($A1796,Sheet1!$B$3:$AH$1266,Sheet1!N$1+(Sheet1!$A$1-1)*10,FALSE)&gt;99999,-3,IF(VLOOKUP($A1796,Sheet1!$B$3:$AH$1266,Sheet1!N$1+(Sheet1!$A$1-1)*10,FALSE)&gt;9999,-2,IF(VLOOKUP($A1796,Sheet1!$B$3:$AH$1266,Sheet1!N$1+(Sheet1!$A$1-1)*10,FALSE)&gt;999,-1,0)))))))</f>
        <v>1640</v>
      </c>
    </row>
    <row r="1797" spans="1:30" ht="25.5" customHeight="1" x14ac:dyDescent="0.25">
      <c r="A1797" s="304" t="s">
        <v>2643</v>
      </c>
      <c r="B1797" s="393" t="s">
        <v>2644</v>
      </c>
      <c r="C1797" s="304">
        <v>433041</v>
      </c>
      <c r="D1797" s="304">
        <v>761510</v>
      </c>
      <c r="E1797" s="305" t="s">
        <v>3053</v>
      </c>
      <c r="F1797" s="345" t="s">
        <v>4946</v>
      </c>
      <c r="G1797" s="402" t="s">
        <v>286</v>
      </c>
      <c r="H1797" s="348">
        <v>82.9</v>
      </c>
      <c r="I1797" s="119">
        <v>23441</v>
      </c>
      <c r="J1797" s="124">
        <v>5.18</v>
      </c>
      <c r="K1797" s="118" t="s">
        <v>20</v>
      </c>
      <c r="L1797" s="122">
        <v>1280</v>
      </c>
      <c r="M1797" s="123">
        <v>15.4</v>
      </c>
      <c r="N1797" s="121" t="s">
        <v>4405</v>
      </c>
      <c r="O1797" s="71" t="str">
        <f t="shared" si="61"/>
        <v>&gt;50</v>
      </c>
      <c r="P1797" s="71">
        <f>IF(O1797&lt;&gt;"",VLOOKUP($A1797,Sheet4!$A$2:$O$1309,14,FALSE)*100,"")</f>
        <v>8.3332349067241083</v>
      </c>
      <c r="Q1797" s="71">
        <f>IF(P1797&lt;&gt;"",VLOOKUP($A1797,Sheet4!$A$2:$O$1309,15,FALSE)*100,"")</f>
        <v>57.355307589348669</v>
      </c>
      <c r="R1797" s="73" t="str">
        <f t="shared" si="60"/>
        <v>&lt;2</v>
      </c>
      <c r="S1797" s="357" t="s">
        <v>4364</v>
      </c>
      <c r="T1797" s="357" t="str">
        <f>IF(ISNA(VLOOKUP(A1797,Sheet1!B$3:C$1266,2,FALSE)=TRUE),"NC",VLOOKUP(A1797,Sheet1!B$3:C$1266,2,FALSE))</f>
        <v>Rural</v>
      </c>
      <c r="U1797" s="385">
        <f>IF(ISNA(VLOOKUP($A1797,Sheet1!$B$3:$AH$1266,Sheet1!E$1+(Sheet1!$A$1-1)*10,FALSE))=TRUE,"---",IF(VLOOKUP($A1797,Sheet1!$B$3:$AH$1266,Sheet1!E$1+(Sheet1!$A$1-1)*10,FALSE)="---","---", (ROUND(VLOOKUP($A1797,Sheet1!$B$3:$AH$1266,Sheet1!E$1+(Sheet1!$A$1-1)*10,FALSE),IF(VLOOKUP($A1797,Sheet1!$B$3:$AH$1266,Sheet1!E$1+(Sheet1!$A$1-1)*10,FALSE)&gt;99999,-3,IF(VLOOKUP($A1797,Sheet1!$B$3:$AH$1266,Sheet1!E$1+(Sheet1!$A$1-1)*10,FALSE)&gt;9999,-2,IF(VLOOKUP($A1797,Sheet1!$B$3:$AH$1266,Sheet1!E$1+(Sheet1!$A$1-1)*10,FALSE)&gt;999,-1,0)))))))</f>
        <v>1220</v>
      </c>
      <c r="V1797" s="385">
        <f>IF(ISNA(VLOOKUP($A1797,Sheet1!$B$3:$AH$1266,Sheet1!F$1+(Sheet1!$A$1-1)*10,FALSE))=TRUE,"---",IF(VLOOKUP($A1797,Sheet1!$B$3:$AH$1266,Sheet1!F$1+(Sheet1!$A$1-1)*10,FALSE)="---","---", (ROUND(VLOOKUP($A1797,Sheet1!$B$3:$AH$1266,Sheet1!F$1+(Sheet1!$A$1-1)*10,FALSE),IF(VLOOKUP($A1797,Sheet1!$B$3:$AH$1266,Sheet1!F$1+(Sheet1!$A$1-1)*10,FALSE)&gt;99999,-3,IF(VLOOKUP($A1797,Sheet1!$B$3:$AH$1266,Sheet1!F$1+(Sheet1!$A$1-1)*10,FALSE)&gt;9999,-2,IF(VLOOKUP($A1797,Sheet1!$B$3:$AH$1266,Sheet1!F$1+(Sheet1!$A$1-1)*10,FALSE)&gt;999,-1,0)))))))</f>
        <v>1390</v>
      </c>
      <c r="W1797" s="385">
        <f>IF(ISNA(VLOOKUP($A1797,Sheet1!$B$3:$AH$1266,Sheet1!G$1+(Sheet1!$A$1-1)*10,FALSE))=TRUE,"---",IF(VLOOKUP($A1797,Sheet1!$B$3:$AH$1266,Sheet1!G$1+(Sheet1!$A$1-1)*10,FALSE)="---","---", (ROUND(VLOOKUP($A1797,Sheet1!$B$3:$AH$1266,Sheet1!G$1+(Sheet1!$A$1-1)*10,FALSE),IF(VLOOKUP($A1797,Sheet1!$B$3:$AH$1266,Sheet1!G$1+(Sheet1!$A$1-1)*10,FALSE)&gt;99999,-3,IF(VLOOKUP($A1797,Sheet1!$B$3:$AH$1266,Sheet1!G$1+(Sheet1!$A$1-1)*10,FALSE)&gt;9999,-2,IF(VLOOKUP($A1797,Sheet1!$B$3:$AH$1266,Sheet1!G$1+(Sheet1!$A$1-1)*10,FALSE)&gt;999,-1,0)))))))</f>
        <v>1590</v>
      </c>
      <c r="X1797" s="385">
        <f>IF(ISNA(VLOOKUP($A1797,Sheet1!$B$3:$AH$1266,Sheet1!H$1+(Sheet1!$A$1-1)*10,FALSE))=TRUE,"---",IF(VLOOKUP($A1797,Sheet1!$B$3:$AH$1266,Sheet1!H$1+(Sheet1!$A$1-1)*10,FALSE)="---","---", (ROUND(VLOOKUP($A1797,Sheet1!$B$3:$AH$1266,Sheet1!H$1+(Sheet1!$A$1-1)*10,FALSE),IF(VLOOKUP($A1797,Sheet1!$B$3:$AH$1266,Sheet1!H$1+(Sheet1!$A$1-1)*10,FALSE)&gt;99999,-3,IF(VLOOKUP($A1797,Sheet1!$B$3:$AH$1266,Sheet1!H$1+(Sheet1!$A$1-1)*10,FALSE)&gt;9999,-2,IF(VLOOKUP($A1797,Sheet1!$B$3:$AH$1266,Sheet1!H$1+(Sheet1!$A$1-1)*10,FALSE)&gt;999,-1,0)))))))</f>
        <v>2130</v>
      </c>
      <c r="Y1797" s="385">
        <f>IF(ISNA(VLOOKUP($A1797,Sheet1!$B$3:$AH$1266,Sheet1!I$1+(Sheet1!$A$1-1)*10,FALSE))=TRUE,"---",IF(VLOOKUP($A1797,Sheet1!$B$3:$AH$1266,Sheet1!I$1+(Sheet1!$A$1-1)*10,FALSE)="---","---", (ROUND(VLOOKUP($A1797,Sheet1!$B$3:$AH$1266,Sheet1!I$1+(Sheet1!$A$1-1)*10,FALSE),IF(VLOOKUP($A1797,Sheet1!$B$3:$AH$1266,Sheet1!I$1+(Sheet1!$A$1-1)*10,FALSE)&gt;99999,-3,IF(VLOOKUP($A1797,Sheet1!$B$3:$AH$1266,Sheet1!I$1+(Sheet1!$A$1-1)*10,FALSE)&gt;9999,-2,IF(VLOOKUP($A1797,Sheet1!$B$3:$AH$1266,Sheet1!I$1+(Sheet1!$A$1-1)*10,FALSE)&gt;999,-1,0)))))))</f>
        <v>2500</v>
      </c>
      <c r="Z1797" s="385">
        <f>IF(ISNA(VLOOKUP($A1797,Sheet1!$B$3:$AH$1266,Sheet1!J$1+(Sheet1!$A$1-1)*10,FALSE))=TRUE,"---",IF(VLOOKUP($A1797,Sheet1!$B$3:$AH$1266,Sheet1!J$1+(Sheet1!$A$1-1)*10,FALSE)="---","---", (ROUND(VLOOKUP($A1797,Sheet1!$B$3:$AH$1266,Sheet1!J$1+(Sheet1!$A$1-1)*10,FALSE),IF(VLOOKUP($A1797,Sheet1!$B$3:$AH$1266,Sheet1!J$1+(Sheet1!$A$1-1)*10,FALSE)&gt;99999,-3,IF(VLOOKUP($A1797,Sheet1!$B$3:$AH$1266,Sheet1!J$1+(Sheet1!$A$1-1)*10,FALSE)&gt;9999,-2,IF(VLOOKUP($A1797,Sheet1!$B$3:$AH$1266,Sheet1!J$1+(Sheet1!$A$1-1)*10,FALSE)&gt;999,-1,0)))))))</f>
        <v>2990</v>
      </c>
      <c r="AA1797" s="385">
        <f>IF(ISNA(VLOOKUP($A1797,Sheet1!$B$3:$AH$1266,Sheet1!K$1+(Sheet1!$A$1-1)*10,FALSE))=TRUE,"---",IF(VLOOKUP($A1797,Sheet1!$B$3:$AH$1266,Sheet1!K$1+(Sheet1!$A$1-1)*10,FALSE)="---","---", (ROUND(VLOOKUP($A1797,Sheet1!$B$3:$AH$1266,Sheet1!K$1+(Sheet1!$A$1-1)*10,FALSE),IF(VLOOKUP($A1797,Sheet1!$B$3:$AH$1266,Sheet1!K$1+(Sheet1!$A$1-1)*10,FALSE)&gt;99999,-3,IF(VLOOKUP($A1797,Sheet1!$B$3:$AH$1266,Sheet1!K$1+(Sheet1!$A$1-1)*10,FALSE)&gt;9999,-2,IF(VLOOKUP($A1797,Sheet1!$B$3:$AH$1266,Sheet1!K$1+(Sheet1!$A$1-1)*10,FALSE)&gt;999,-1,0)))))))</f>
        <v>3350</v>
      </c>
      <c r="AB1797" s="385">
        <f>IF(ISNA(VLOOKUP($A1797,Sheet1!$B$3:$AH$1266,Sheet1!L$1+(Sheet1!$A$1-1)*10,FALSE))=TRUE,"---",IF(VLOOKUP($A1797,Sheet1!$B$3:$AH$1266,Sheet1!L$1+(Sheet1!$A$1-1)*10,FALSE)="---","---", (ROUND(VLOOKUP($A1797,Sheet1!$B$3:$AH$1266,Sheet1!L$1+(Sheet1!$A$1-1)*10,FALSE),IF(VLOOKUP($A1797,Sheet1!$B$3:$AH$1266,Sheet1!L$1+(Sheet1!$A$1-1)*10,FALSE)&gt;99999,-3,IF(VLOOKUP($A1797,Sheet1!$B$3:$AH$1266,Sheet1!L$1+(Sheet1!$A$1-1)*10,FALSE)&gt;9999,-2,IF(VLOOKUP($A1797,Sheet1!$B$3:$AH$1266,Sheet1!L$1+(Sheet1!$A$1-1)*10,FALSE)&gt;999,-1,0)))))))</f>
        <v>3760</v>
      </c>
      <c r="AC1797" s="385">
        <f>IF(ISNA(VLOOKUP($A1797,Sheet1!$B$3:$AH$1266,Sheet1!M$1+(Sheet1!$A$1-1)*10,FALSE))=TRUE,"---",IF(VLOOKUP($A1797,Sheet1!$B$3:$AH$1266,Sheet1!M$1+(Sheet1!$A$1-1)*10,FALSE)="---","---", (ROUND(VLOOKUP($A1797,Sheet1!$B$3:$AH$1266,Sheet1!M$1+(Sheet1!$A$1-1)*10,FALSE),IF(VLOOKUP($A1797,Sheet1!$B$3:$AH$1266,Sheet1!M$1+(Sheet1!$A$1-1)*10,FALSE)&gt;99999,-3,IF(VLOOKUP($A1797,Sheet1!$B$3:$AH$1266,Sheet1!M$1+(Sheet1!$A$1-1)*10,FALSE)&gt;9999,-2,IF(VLOOKUP($A1797,Sheet1!$B$3:$AH$1266,Sheet1!M$1+(Sheet1!$A$1-1)*10,FALSE)&gt;999,-1,0)))))))</f>
        <v>4120</v>
      </c>
      <c r="AD1797" s="385">
        <f>IF(ISNA(VLOOKUP($A1797,Sheet1!$B$3:$AH$1266,Sheet1!N$1+(Sheet1!$A$1-1)*10,FALSE))=TRUE,"---",IF(VLOOKUP($A1797,Sheet1!$B$3:$AH$1266,Sheet1!N$1+(Sheet1!$A$1-1)*10,FALSE)="---","---", (ROUND(VLOOKUP($A1797,Sheet1!$B$3:$AH$1266,Sheet1!N$1+(Sheet1!$A$1-1)*10,FALSE),IF(VLOOKUP($A1797,Sheet1!$B$3:$AH$1266,Sheet1!N$1+(Sheet1!$A$1-1)*10,FALSE)&gt;99999,-3,IF(VLOOKUP($A1797,Sheet1!$B$3:$AH$1266,Sheet1!N$1+(Sheet1!$A$1-1)*10,FALSE)&gt;9999,-2,IF(VLOOKUP($A1797,Sheet1!$B$3:$AH$1266,Sheet1!N$1+(Sheet1!$A$1-1)*10,FALSE)&gt;999,-1,0)))))))</f>
        <v>4680</v>
      </c>
    </row>
    <row r="1798" spans="1:30" ht="25.5" customHeight="1" x14ac:dyDescent="0.25">
      <c r="A1798" s="304"/>
      <c r="B1798" s="346"/>
      <c r="C1798" s="304"/>
      <c r="D1798" s="304"/>
      <c r="E1798" s="305" t="e">
        <v>#N/A</v>
      </c>
      <c r="F1798" s="355"/>
      <c r="G1798" s="403"/>
      <c r="H1798" s="348"/>
      <c r="I1798" s="119">
        <v>24920</v>
      </c>
      <c r="J1798" s="124">
        <v>8.93</v>
      </c>
      <c r="K1798" s="118" t="s">
        <v>28</v>
      </c>
      <c r="L1798" s="129" t="s">
        <v>4405</v>
      </c>
      <c r="M1798" s="130" t="s">
        <v>4405</v>
      </c>
      <c r="N1798" s="118" t="s">
        <v>75</v>
      </c>
      <c r="O1798" s="71" t="s">
        <v>4405</v>
      </c>
      <c r="P1798" s="71" t="s">
        <v>4405</v>
      </c>
      <c r="Q1798" s="71" t="s">
        <v>4405</v>
      </c>
      <c r="R1798" s="73" t="s">
        <v>4405</v>
      </c>
      <c r="S1798" s="357" t="e">
        <v>#N/A</v>
      </c>
      <c r="T1798" s="357" t="str">
        <f>IF(ISNA(VLOOKUP(A1798,Sheet1!B$3:C$1266,2,FALSE)=TRUE),"ND",VLOOKUP(A1798,Sheet1!B$3:C$1266,2,FALSE))</f>
        <v>ND</v>
      </c>
      <c r="U1798" s="385" t="str">
        <f>IF(ISNA(VLOOKUP($A1798,Sheet1!$B$3:$AH$1266,Sheet1!E$1+(Sheet1!$A$1-1)*10,FALSE))=TRUE,"---",IF(VLOOKUP($A1798,Sheet1!$B$3:$AH$1266,Sheet1!E$1+(Sheet1!$A$1-1)*10,FALSE)="---","---", (ROUND(VLOOKUP($A1798,Sheet1!$B$3:$AH$1266,Sheet1!E$1+(Sheet1!$A$1-1)*10,FALSE),IF(VLOOKUP($A1798,Sheet1!$B$3:$AH$1266,Sheet1!E$1+(Sheet1!$A$1-1)*10,FALSE)&gt;99999,-3,IF(VLOOKUP($A1798,Sheet1!$B$3:$AH$1266,Sheet1!E$1+(Sheet1!$A$1-1)*10,FALSE)&gt;9999,-2,IF(VLOOKUP($A1798,Sheet1!$B$3:$AH$1266,Sheet1!E$1+(Sheet1!$A$1-1)*10,FALSE)&gt;999,-1,0)))))))</f>
        <v>---</v>
      </c>
      <c r="V1798" s="385" t="str">
        <f>IF(ISNA(VLOOKUP($A1798,Sheet1!$B$3:$AH$1266,Sheet1!F$1+(Sheet1!$A$1-1)*10,FALSE))=TRUE,"---",IF(VLOOKUP($A1798,Sheet1!$B$3:$AH$1266,Sheet1!F$1+(Sheet1!$A$1-1)*10,FALSE)="---","---", (ROUND(VLOOKUP($A1798,Sheet1!$B$3:$AH$1266,Sheet1!F$1+(Sheet1!$A$1-1)*10,FALSE),IF(VLOOKUP($A1798,Sheet1!$B$3:$AH$1266,Sheet1!F$1+(Sheet1!$A$1-1)*10,FALSE)&gt;99999,-3,IF(VLOOKUP($A1798,Sheet1!$B$3:$AH$1266,Sheet1!F$1+(Sheet1!$A$1-1)*10,FALSE)&gt;9999,-2,IF(VLOOKUP($A1798,Sheet1!$B$3:$AH$1266,Sheet1!F$1+(Sheet1!$A$1-1)*10,FALSE)&gt;999,-1,0)))))))</f>
        <v>---</v>
      </c>
      <c r="W1798" s="385" t="str">
        <f>IF(ISNA(VLOOKUP($A1798,Sheet1!$B$3:$AH$1266,Sheet1!G$1+(Sheet1!$A$1-1)*10,FALSE))=TRUE,"---",IF(VLOOKUP($A1798,Sheet1!$B$3:$AH$1266,Sheet1!G$1+(Sheet1!$A$1-1)*10,FALSE)="---","---", (ROUND(VLOOKUP($A1798,Sheet1!$B$3:$AH$1266,Sheet1!G$1+(Sheet1!$A$1-1)*10,FALSE),IF(VLOOKUP($A1798,Sheet1!$B$3:$AH$1266,Sheet1!G$1+(Sheet1!$A$1-1)*10,FALSE)&gt;99999,-3,IF(VLOOKUP($A1798,Sheet1!$B$3:$AH$1266,Sheet1!G$1+(Sheet1!$A$1-1)*10,FALSE)&gt;9999,-2,IF(VLOOKUP($A1798,Sheet1!$B$3:$AH$1266,Sheet1!G$1+(Sheet1!$A$1-1)*10,FALSE)&gt;999,-1,0)))))))</f>
        <v>---</v>
      </c>
      <c r="X1798" s="385" t="str">
        <f>IF(ISNA(VLOOKUP($A1798,Sheet1!$B$3:$AH$1266,Sheet1!H$1+(Sheet1!$A$1-1)*10,FALSE))=TRUE,"---",IF(VLOOKUP($A1798,Sheet1!$B$3:$AH$1266,Sheet1!H$1+(Sheet1!$A$1-1)*10,FALSE)="---","---", (ROUND(VLOOKUP($A1798,Sheet1!$B$3:$AH$1266,Sheet1!H$1+(Sheet1!$A$1-1)*10,FALSE),IF(VLOOKUP($A1798,Sheet1!$B$3:$AH$1266,Sheet1!H$1+(Sheet1!$A$1-1)*10,FALSE)&gt;99999,-3,IF(VLOOKUP($A1798,Sheet1!$B$3:$AH$1266,Sheet1!H$1+(Sheet1!$A$1-1)*10,FALSE)&gt;9999,-2,IF(VLOOKUP($A1798,Sheet1!$B$3:$AH$1266,Sheet1!H$1+(Sheet1!$A$1-1)*10,FALSE)&gt;999,-1,0)))))))</f>
        <v>---</v>
      </c>
      <c r="Y1798" s="385" t="str">
        <f>IF(ISNA(VLOOKUP($A1798,Sheet1!$B$3:$AH$1266,Sheet1!I$1+(Sheet1!$A$1-1)*10,FALSE))=TRUE,"---",IF(VLOOKUP($A1798,Sheet1!$B$3:$AH$1266,Sheet1!I$1+(Sheet1!$A$1-1)*10,FALSE)="---","---", (ROUND(VLOOKUP($A1798,Sheet1!$B$3:$AH$1266,Sheet1!I$1+(Sheet1!$A$1-1)*10,FALSE),IF(VLOOKUP($A1798,Sheet1!$B$3:$AH$1266,Sheet1!I$1+(Sheet1!$A$1-1)*10,FALSE)&gt;99999,-3,IF(VLOOKUP($A1798,Sheet1!$B$3:$AH$1266,Sheet1!I$1+(Sheet1!$A$1-1)*10,FALSE)&gt;9999,-2,IF(VLOOKUP($A1798,Sheet1!$B$3:$AH$1266,Sheet1!I$1+(Sheet1!$A$1-1)*10,FALSE)&gt;999,-1,0)))))))</f>
        <v>---</v>
      </c>
      <c r="Z1798" s="385" t="str">
        <f>IF(ISNA(VLOOKUP($A1798,Sheet1!$B$3:$AH$1266,Sheet1!J$1+(Sheet1!$A$1-1)*10,FALSE))=TRUE,"---",IF(VLOOKUP($A1798,Sheet1!$B$3:$AH$1266,Sheet1!J$1+(Sheet1!$A$1-1)*10,FALSE)="---","---", (ROUND(VLOOKUP($A1798,Sheet1!$B$3:$AH$1266,Sheet1!J$1+(Sheet1!$A$1-1)*10,FALSE),IF(VLOOKUP($A1798,Sheet1!$B$3:$AH$1266,Sheet1!J$1+(Sheet1!$A$1-1)*10,FALSE)&gt;99999,-3,IF(VLOOKUP($A1798,Sheet1!$B$3:$AH$1266,Sheet1!J$1+(Sheet1!$A$1-1)*10,FALSE)&gt;9999,-2,IF(VLOOKUP($A1798,Sheet1!$B$3:$AH$1266,Sheet1!J$1+(Sheet1!$A$1-1)*10,FALSE)&gt;999,-1,0)))))))</f>
        <v>---</v>
      </c>
      <c r="AA1798" s="385" t="str">
        <f>IF(ISNA(VLOOKUP($A1798,Sheet1!$B$3:$AH$1266,Sheet1!K$1+(Sheet1!$A$1-1)*10,FALSE))=TRUE,"---",IF(VLOOKUP($A1798,Sheet1!$B$3:$AH$1266,Sheet1!K$1+(Sheet1!$A$1-1)*10,FALSE)="---","---", (ROUND(VLOOKUP($A1798,Sheet1!$B$3:$AH$1266,Sheet1!K$1+(Sheet1!$A$1-1)*10,FALSE),IF(VLOOKUP($A1798,Sheet1!$B$3:$AH$1266,Sheet1!K$1+(Sheet1!$A$1-1)*10,FALSE)&gt;99999,-3,IF(VLOOKUP($A1798,Sheet1!$B$3:$AH$1266,Sheet1!K$1+(Sheet1!$A$1-1)*10,FALSE)&gt;9999,-2,IF(VLOOKUP($A1798,Sheet1!$B$3:$AH$1266,Sheet1!K$1+(Sheet1!$A$1-1)*10,FALSE)&gt;999,-1,0)))))))</f>
        <v>---</v>
      </c>
      <c r="AB1798" s="385" t="str">
        <f>IF(ISNA(VLOOKUP($A1798,Sheet1!$B$3:$AH$1266,Sheet1!L$1+(Sheet1!$A$1-1)*10,FALSE))=TRUE,"---",IF(VLOOKUP($A1798,Sheet1!$B$3:$AH$1266,Sheet1!L$1+(Sheet1!$A$1-1)*10,FALSE)="---","---", (ROUND(VLOOKUP($A1798,Sheet1!$B$3:$AH$1266,Sheet1!L$1+(Sheet1!$A$1-1)*10,FALSE),IF(VLOOKUP($A1798,Sheet1!$B$3:$AH$1266,Sheet1!L$1+(Sheet1!$A$1-1)*10,FALSE)&gt;99999,-3,IF(VLOOKUP($A1798,Sheet1!$B$3:$AH$1266,Sheet1!L$1+(Sheet1!$A$1-1)*10,FALSE)&gt;9999,-2,IF(VLOOKUP($A1798,Sheet1!$B$3:$AH$1266,Sheet1!L$1+(Sheet1!$A$1-1)*10,FALSE)&gt;999,-1,0)))))))</f>
        <v>---</v>
      </c>
      <c r="AC1798" s="385" t="str">
        <f>IF(ISNA(VLOOKUP($A1798,Sheet1!$B$3:$AH$1266,Sheet1!M$1+(Sheet1!$A$1-1)*10,FALSE))=TRUE,"---",IF(VLOOKUP($A1798,Sheet1!$B$3:$AH$1266,Sheet1!M$1+(Sheet1!$A$1-1)*10,FALSE)="---","---", (ROUND(VLOOKUP($A1798,Sheet1!$B$3:$AH$1266,Sheet1!M$1+(Sheet1!$A$1-1)*10,FALSE),IF(VLOOKUP($A1798,Sheet1!$B$3:$AH$1266,Sheet1!M$1+(Sheet1!$A$1-1)*10,FALSE)&gt;99999,-3,IF(VLOOKUP($A1798,Sheet1!$B$3:$AH$1266,Sheet1!M$1+(Sheet1!$A$1-1)*10,FALSE)&gt;9999,-2,IF(VLOOKUP($A1798,Sheet1!$B$3:$AH$1266,Sheet1!M$1+(Sheet1!$A$1-1)*10,FALSE)&gt;999,-1,0)))))))</f>
        <v>---</v>
      </c>
      <c r="AD1798" s="385" t="str">
        <f>IF(ISNA(VLOOKUP($A1798,Sheet1!$B$3:$AH$1266,Sheet1!N$1+(Sheet1!$A$1-1)*10,FALSE))=TRUE,"---",IF(VLOOKUP($A1798,Sheet1!$B$3:$AH$1266,Sheet1!N$1+(Sheet1!$A$1-1)*10,FALSE)="---","---", (ROUND(VLOOKUP($A1798,Sheet1!$B$3:$AH$1266,Sheet1!N$1+(Sheet1!$A$1-1)*10,FALSE),IF(VLOOKUP($A1798,Sheet1!$B$3:$AH$1266,Sheet1!N$1+(Sheet1!$A$1-1)*10,FALSE)&gt;99999,-3,IF(VLOOKUP($A1798,Sheet1!$B$3:$AH$1266,Sheet1!N$1+(Sheet1!$A$1-1)*10,FALSE)&gt;9999,-2,IF(VLOOKUP($A1798,Sheet1!$B$3:$AH$1266,Sheet1!N$1+(Sheet1!$A$1-1)*10,FALSE)&gt;999,-1,0)))))))</f>
        <v>---</v>
      </c>
    </row>
    <row r="1799" spans="1:30" ht="25.5" customHeight="1" x14ac:dyDescent="0.25">
      <c r="A1799" s="303" t="s">
        <v>2645</v>
      </c>
      <c r="B1799" s="330" t="s">
        <v>2646</v>
      </c>
      <c r="C1799" s="303">
        <v>432931</v>
      </c>
      <c r="D1799" s="303">
        <v>760540</v>
      </c>
      <c r="E1799" s="307" t="s">
        <v>3053</v>
      </c>
      <c r="F1799" s="342" t="s">
        <v>4419</v>
      </c>
      <c r="G1799" s="318" t="s">
        <v>286</v>
      </c>
      <c r="H1799" s="347">
        <v>10.1</v>
      </c>
      <c r="I1799" s="112">
        <v>38445</v>
      </c>
      <c r="J1799" s="147">
        <v>15.57</v>
      </c>
      <c r="K1799" s="127" t="s">
        <v>20</v>
      </c>
      <c r="L1799" s="115">
        <v>565</v>
      </c>
      <c r="M1799" s="116">
        <v>55.9</v>
      </c>
      <c r="N1799" s="114" t="s">
        <v>4405</v>
      </c>
      <c r="O1799" s="68">
        <f t="shared" si="61"/>
        <v>3.8426870801108017</v>
      </c>
      <c r="P1799" s="68">
        <f>IF(O1799&lt;&gt;"",VLOOKUP($A1799,Sheet4!$A$2:$O$1309,14,FALSE)*100,"")</f>
        <v>0.50627419248587824</v>
      </c>
      <c r="Q1799" s="68">
        <f>IF(P1799&lt;&gt;"",VLOOKUP($A1799,Sheet4!$A$2:$O$1309,15,FALSE)*100,"")</f>
        <v>4.8500003851243756</v>
      </c>
      <c r="R1799" s="74">
        <f t="shared" si="60"/>
        <v>25</v>
      </c>
      <c r="S1799" s="356" t="s">
        <v>4364</v>
      </c>
      <c r="T1799" s="356" t="str">
        <f>IF(ISNA(VLOOKUP(A1799,Sheet1!B$3:C$1266,2,FALSE)=TRUE),"NC",VLOOKUP(A1799,Sheet1!B$3:C$1266,2,FALSE))</f>
        <v>Rural10</v>
      </c>
      <c r="U1799" s="392">
        <f>IF(ISNA(VLOOKUP($A1799,Sheet1!$B$3:$AH$1266,Sheet1!E$1+(Sheet1!$A$1-1)*10,FALSE))=TRUE,"---",IF(VLOOKUP($A1799,Sheet1!$B$3:$AH$1266,Sheet1!E$1+(Sheet1!$A$1-1)*10,FALSE)="---","---", (ROUND(VLOOKUP($A1799,Sheet1!$B$3:$AH$1266,Sheet1!E$1+(Sheet1!$A$1-1)*10,FALSE),IF(VLOOKUP($A1799,Sheet1!$B$3:$AH$1266,Sheet1!E$1+(Sheet1!$A$1-1)*10,FALSE)&gt;99999,-3,IF(VLOOKUP($A1799,Sheet1!$B$3:$AH$1266,Sheet1!E$1+(Sheet1!$A$1-1)*10,FALSE)&gt;9999,-2,IF(VLOOKUP($A1799,Sheet1!$B$3:$AH$1266,Sheet1!E$1+(Sheet1!$A$1-1)*10,FALSE)&gt;999,-1,0)))))))</f>
        <v>216</v>
      </c>
      <c r="V1799" s="392">
        <f>IF(ISNA(VLOOKUP($A1799,Sheet1!$B$3:$AH$1266,Sheet1!F$1+(Sheet1!$A$1-1)*10,FALSE))=TRUE,"---",IF(VLOOKUP($A1799,Sheet1!$B$3:$AH$1266,Sheet1!F$1+(Sheet1!$A$1-1)*10,FALSE)="---","---", (ROUND(VLOOKUP($A1799,Sheet1!$B$3:$AH$1266,Sheet1!F$1+(Sheet1!$A$1-1)*10,FALSE),IF(VLOOKUP($A1799,Sheet1!$B$3:$AH$1266,Sheet1!F$1+(Sheet1!$A$1-1)*10,FALSE)&gt;99999,-3,IF(VLOOKUP($A1799,Sheet1!$B$3:$AH$1266,Sheet1!F$1+(Sheet1!$A$1-1)*10,FALSE)&gt;9999,-2,IF(VLOOKUP($A1799,Sheet1!$B$3:$AH$1266,Sheet1!F$1+(Sheet1!$A$1-1)*10,FALSE)&gt;999,-1,0)))))))</f>
        <v>252</v>
      </c>
      <c r="W1799" s="392">
        <f>IF(ISNA(VLOOKUP($A1799,Sheet1!$B$3:$AH$1266,Sheet1!G$1+(Sheet1!$A$1-1)*10,FALSE))=TRUE,"---",IF(VLOOKUP($A1799,Sheet1!$B$3:$AH$1266,Sheet1!G$1+(Sheet1!$A$1-1)*10,FALSE)="---","---", (ROUND(VLOOKUP($A1799,Sheet1!$B$3:$AH$1266,Sheet1!G$1+(Sheet1!$A$1-1)*10,FALSE),IF(VLOOKUP($A1799,Sheet1!$B$3:$AH$1266,Sheet1!G$1+(Sheet1!$A$1-1)*10,FALSE)&gt;99999,-3,IF(VLOOKUP($A1799,Sheet1!$B$3:$AH$1266,Sheet1!G$1+(Sheet1!$A$1-1)*10,FALSE)&gt;9999,-2,IF(VLOOKUP($A1799,Sheet1!$B$3:$AH$1266,Sheet1!G$1+(Sheet1!$A$1-1)*10,FALSE)&gt;999,-1,0)))))))</f>
        <v>295</v>
      </c>
      <c r="X1799" s="392">
        <f>IF(ISNA(VLOOKUP($A1799,Sheet1!$B$3:$AH$1266,Sheet1!H$1+(Sheet1!$A$1-1)*10,FALSE))=TRUE,"---",IF(VLOOKUP($A1799,Sheet1!$B$3:$AH$1266,Sheet1!H$1+(Sheet1!$A$1-1)*10,FALSE)="---","---", (ROUND(VLOOKUP($A1799,Sheet1!$B$3:$AH$1266,Sheet1!H$1+(Sheet1!$A$1-1)*10,FALSE),IF(VLOOKUP($A1799,Sheet1!$B$3:$AH$1266,Sheet1!H$1+(Sheet1!$A$1-1)*10,FALSE)&gt;99999,-3,IF(VLOOKUP($A1799,Sheet1!$B$3:$AH$1266,Sheet1!H$1+(Sheet1!$A$1-1)*10,FALSE)&gt;9999,-2,IF(VLOOKUP($A1799,Sheet1!$B$3:$AH$1266,Sheet1!H$1+(Sheet1!$A$1-1)*10,FALSE)&gt;999,-1,0)))))))</f>
        <v>400</v>
      </c>
      <c r="Y1799" s="392">
        <f>IF(ISNA(VLOOKUP($A1799,Sheet1!$B$3:$AH$1266,Sheet1!I$1+(Sheet1!$A$1-1)*10,FALSE))=TRUE,"---",IF(VLOOKUP($A1799,Sheet1!$B$3:$AH$1266,Sheet1!I$1+(Sheet1!$A$1-1)*10,FALSE)="---","---", (ROUND(VLOOKUP($A1799,Sheet1!$B$3:$AH$1266,Sheet1!I$1+(Sheet1!$A$1-1)*10,FALSE),IF(VLOOKUP($A1799,Sheet1!$B$3:$AH$1266,Sheet1!I$1+(Sheet1!$A$1-1)*10,FALSE)&gt;99999,-3,IF(VLOOKUP($A1799,Sheet1!$B$3:$AH$1266,Sheet1!I$1+(Sheet1!$A$1-1)*10,FALSE)&gt;9999,-2,IF(VLOOKUP($A1799,Sheet1!$B$3:$AH$1266,Sheet1!I$1+(Sheet1!$A$1-1)*10,FALSE)&gt;999,-1,0)))))))</f>
        <v>471</v>
      </c>
      <c r="Z1799" s="392">
        <f>IF(ISNA(VLOOKUP($A1799,Sheet1!$B$3:$AH$1266,Sheet1!J$1+(Sheet1!$A$1-1)*10,FALSE))=TRUE,"---",IF(VLOOKUP($A1799,Sheet1!$B$3:$AH$1266,Sheet1!J$1+(Sheet1!$A$1-1)*10,FALSE)="---","---", (ROUND(VLOOKUP($A1799,Sheet1!$B$3:$AH$1266,Sheet1!J$1+(Sheet1!$A$1-1)*10,FALSE),IF(VLOOKUP($A1799,Sheet1!$B$3:$AH$1266,Sheet1!J$1+(Sheet1!$A$1-1)*10,FALSE)&gt;99999,-3,IF(VLOOKUP($A1799,Sheet1!$B$3:$AH$1266,Sheet1!J$1+(Sheet1!$A$1-1)*10,FALSE)&gt;9999,-2,IF(VLOOKUP($A1799,Sheet1!$B$3:$AH$1266,Sheet1!J$1+(Sheet1!$A$1-1)*10,FALSE)&gt;999,-1,0)))))))</f>
        <v>560</v>
      </c>
      <c r="AA1799" s="392">
        <f>IF(ISNA(VLOOKUP($A1799,Sheet1!$B$3:$AH$1266,Sheet1!K$1+(Sheet1!$A$1-1)*10,FALSE))=TRUE,"---",IF(VLOOKUP($A1799,Sheet1!$B$3:$AH$1266,Sheet1!K$1+(Sheet1!$A$1-1)*10,FALSE)="---","---", (ROUND(VLOOKUP($A1799,Sheet1!$B$3:$AH$1266,Sheet1!K$1+(Sheet1!$A$1-1)*10,FALSE),IF(VLOOKUP($A1799,Sheet1!$B$3:$AH$1266,Sheet1!K$1+(Sheet1!$A$1-1)*10,FALSE)&gt;99999,-3,IF(VLOOKUP($A1799,Sheet1!$B$3:$AH$1266,Sheet1!K$1+(Sheet1!$A$1-1)*10,FALSE)&gt;9999,-2,IF(VLOOKUP($A1799,Sheet1!$B$3:$AH$1266,Sheet1!K$1+(Sheet1!$A$1-1)*10,FALSE)&gt;999,-1,0)))))))</f>
        <v>627</v>
      </c>
      <c r="AB1799" s="392">
        <f>IF(ISNA(VLOOKUP($A1799,Sheet1!$B$3:$AH$1266,Sheet1!L$1+(Sheet1!$A$1-1)*10,FALSE))=TRUE,"---",IF(VLOOKUP($A1799,Sheet1!$B$3:$AH$1266,Sheet1!L$1+(Sheet1!$A$1-1)*10,FALSE)="---","---", (ROUND(VLOOKUP($A1799,Sheet1!$B$3:$AH$1266,Sheet1!L$1+(Sheet1!$A$1-1)*10,FALSE),IF(VLOOKUP($A1799,Sheet1!$B$3:$AH$1266,Sheet1!L$1+(Sheet1!$A$1-1)*10,FALSE)&gt;99999,-3,IF(VLOOKUP($A1799,Sheet1!$B$3:$AH$1266,Sheet1!L$1+(Sheet1!$A$1-1)*10,FALSE)&gt;9999,-2,IF(VLOOKUP($A1799,Sheet1!$B$3:$AH$1266,Sheet1!L$1+(Sheet1!$A$1-1)*10,FALSE)&gt;999,-1,0)))))))</f>
        <v>695</v>
      </c>
      <c r="AC1799" s="392">
        <f>IF(ISNA(VLOOKUP($A1799,Sheet1!$B$3:$AH$1266,Sheet1!M$1+(Sheet1!$A$1-1)*10,FALSE))=TRUE,"---",IF(VLOOKUP($A1799,Sheet1!$B$3:$AH$1266,Sheet1!M$1+(Sheet1!$A$1-1)*10,FALSE)="---","---", (ROUND(VLOOKUP($A1799,Sheet1!$B$3:$AH$1266,Sheet1!M$1+(Sheet1!$A$1-1)*10,FALSE),IF(VLOOKUP($A1799,Sheet1!$B$3:$AH$1266,Sheet1!M$1+(Sheet1!$A$1-1)*10,FALSE)&gt;99999,-3,IF(VLOOKUP($A1799,Sheet1!$B$3:$AH$1266,Sheet1!M$1+(Sheet1!$A$1-1)*10,FALSE)&gt;9999,-2,IF(VLOOKUP($A1799,Sheet1!$B$3:$AH$1266,Sheet1!M$1+(Sheet1!$A$1-1)*10,FALSE)&gt;999,-1,0)))))))</f>
        <v>760</v>
      </c>
      <c r="AD1799" s="392">
        <f>IF(ISNA(VLOOKUP($A1799,Sheet1!$B$3:$AH$1266,Sheet1!N$1+(Sheet1!$A$1-1)*10,FALSE))=TRUE,"---",IF(VLOOKUP($A1799,Sheet1!$B$3:$AH$1266,Sheet1!N$1+(Sheet1!$A$1-1)*10,FALSE)="---","---", (ROUND(VLOOKUP($A1799,Sheet1!$B$3:$AH$1266,Sheet1!N$1+(Sheet1!$A$1-1)*10,FALSE),IF(VLOOKUP($A1799,Sheet1!$B$3:$AH$1266,Sheet1!N$1+(Sheet1!$A$1-1)*10,FALSE)&gt;99999,-3,IF(VLOOKUP($A1799,Sheet1!$B$3:$AH$1266,Sheet1!N$1+(Sheet1!$A$1-1)*10,FALSE)&gt;9999,-2,IF(VLOOKUP($A1799,Sheet1!$B$3:$AH$1266,Sheet1!N$1+(Sheet1!$A$1-1)*10,FALSE)&gt;999,-1,0)))))))</f>
        <v>850</v>
      </c>
    </row>
    <row r="1800" spans="1:30" ht="25.5" customHeight="1" x14ac:dyDescent="0.25">
      <c r="A1800" s="303"/>
      <c r="B1800" s="331"/>
      <c r="C1800" s="303"/>
      <c r="D1800" s="303"/>
      <c r="E1800" s="307" t="e">
        <v>#N/A</v>
      </c>
      <c r="F1800" s="331"/>
      <c r="G1800" s="319"/>
      <c r="H1800" s="347"/>
      <c r="I1800" s="112">
        <v>38731</v>
      </c>
      <c r="J1800" s="147">
        <v>16.22</v>
      </c>
      <c r="K1800" s="127" t="s">
        <v>28</v>
      </c>
      <c r="L1800" s="156" t="s">
        <v>4405</v>
      </c>
      <c r="M1800" s="157" t="s">
        <v>4405</v>
      </c>
      <c r="N1800" s="127" t="s">
        <v>75</v>
      </c>
      <c r="O1800" s="68" t="s">
        <v>4405</v>
      </c>
      <c r="P1800" s="68" t="s">
        <v>4405</v>
      </c>
      <c r="Q1800" s="68" t="s">
        <v>4405</v>
      </c>
      <c r="R1800" s="74" t="s">
        <v>4405</v>
      </c>
      <c r="S1800" s="356" t="e">
        <v>#N/A</v>
      </c>
      <c r="T1800" s="356" t="str">
        <f>IF(ISNA(VLOOKUP(A1800,Sheet1!B$3:C$1266,2,FALSE)=TRUE),"ND",VLOOKUP(A1800,Sheet1!B$3:C$1266,2,FALSE))</f>
        <v>ND</v>
      </c>
      <c r="U1800" s="392" t="str">
        <f>IF(ISNA(VLOOKUP($A1800,Sheet1!$B$3:$AH$1266,Sheet1!E$1+(Sheet1!$A$1-1)*10,FALSE))=TRUE,"---",IF(VLOOKUP($A1800,Sheet1!$B$3:$AH$1266,Sheet1!E$1+(Sheet1!$A$1-1)*10,FALSE)="---","---", (ROUND(VLOOKUP($A1800,Sheet1!$B$3:$AH$1266,Sheet1!E$1+(Sheet1!$A$1-1)*10,FALSE),IF(VLOOKUP($A1800,Sheet1!$B$3:$AH$1266,Sheet1!E$1+(Sheet1!$A$1-1)*10,FALSE)&gt;99999,-3,IF(VLOOKUP($A1800,Sheet1!$B$3:$AH$1266,Sheet1!E$1+(Sheet1!$A$1-1)*10,FALSE)&gt;9999,-2,IF(VLOOKUP($A1800,Sheet1!$B$3:$AH$1266,Sheet1!E$1+(Sheet1!$A$1-1)*10,FALSE)&gt;999,-1,0)))))))</f>
        <v>---</v>
      </c>
      <c r="V1800" s="392" t="str">
        <f>IF(ISNA(VLOOKUP($A1800,Sheet1!$B$3:$AH$1266,Sheet1!F$1+(Sheet1!$A$1-1)*10,FALSE))=TRUE,"---",IF(VLOOKUP($A1800,Sheet1!$B$3:$AH$1266,Sheet1!F$1+(Sheet1!$A$1-1)*10,FALSE)="---","---", (ROUND(VLOOKUP($A1800,Sheet1!$B$3:$AH$1266,Sheet1!F$1+(Sheet1!$A$1-1)*10,FALSE),IF(VLOOKUP($A1800,Sheet1!$B$3:$AH$1266,Sheet1!F$1+(Sheet1!$A$1-1)*10,FALSE)&gt;99999,-3,IF(VLOOKUP($A1800,Sheet1!$B$3:$AH$1266,Sheet1!F$1+(Sheet1!$A$1-1)*10,FALSE)&gt;9999,-2,IF(VLOOKUP($A1800,Sheet1!$B$3:$AH$1266,Sheet1!F$1+(Sheet1!$A$1-1)*10,FALSE)&gt;999,-1,0)))))))</f>
        <v>---</v>
      </c>
      <c r="W1800" s="392" t="str">
        <f>IF(ISNA(VLOOKUP($A1800,Sheet1!$B$3:$AH$1266,Sheet1!G$1+(Sheet1!$A$1-1)*10,FALSE))=TRUE,"---",IF(VLOOKUP($A1800,Sheet1!$B$3:$AH$1266,Sheet1!G$1+(Sheet1!$A$1-1)*10,FALSE)="---","---", (ROUND(VLOOKUP($A1800,Sheet1!$B$3:$AH$1266,Sheet1!G$1+(Sheet1!$A$1-1)*10,FALSE),IF(VLOOKUP($A1800,Sheet1!$B$3:$AH$1266,Sheet1!G$1+(Sheet1!$A$1-1)*10,FALSE)&gt;99999,-3,IF(VLOOKUP($A1800,Sheet1!$B$3:$AH$1266,Sheet1!G$1+(Sheet1!$A$1-1)*10,FALSE)&gt;9999,-2,IF(VLOOKUP($A1800,Sheet1!$B$3:$AH$1266,Sheet1!G$1+(Sheet1!$A$1-1)*10,FALSE)&gt;999,-1,0)))))))</f>
        <v>---</v>
      </c>
      <c r="X1800" s="392" t="str">
        <f>IF(ISNA(VLOOKUP($A1800,Sheet1!$B$3:$AH$1266,Sheet1!H$1+(Sheet1!$A$1-1)*10,FALSE))=TRUE,"---",IF(VLOOKUP($A1800,Sheet1!$B$3:$AH$1266,Sheet1!H$1+(Sheet1!$A$1-1)*10,FALSE)="---","---", (ROUND(VLOOKUP($A1800,Sheet1!$B$3:$AH$1266,Sheet1!H$1+(Sheet1!$A$1-1)*10,FALSE),IF(VLOOKUP($A1800,Sheet1!$B$3:$AH$1266,Sheet1!H$1+(Sheet1!$A$1-1)*10,FALSE)&gt;99999,-3,IF(VLOOKUP($A1800,Sheet1!$B$3:$AH$1266,Sheet1!H$1+(Sheet1!$A$1-1)*10,FALSE)&gt;9999,-2,IF(VLOOKUP($A1800,Sheet1!$B$3:$AH$1266,Sheet1!H$1+(Sheet1!$A$1-1)*10,FALSE)&gt;999,-1,0)))))))</f>
        <v>---</v>
      </c>
      <c r="Y1800" s="392" t="str">
        <f>IF(ISNA(VLOOKUP($A1800,Sheet1!$B$3:$AH$1266,Sheet1!I$1+(Sheet1!$A$1-1)*10,FALSE))=TRUE,"---",IF(VLOOKUP($A1800,Sheet1!$B$3:$AH$1266,Sheet1!I$1+(Sheet1!$A$1-1)*10,FALSE)="---","---", (ROUND(VLOOKUP($A1800,Sheet1!$B$3:$AH$1266,Sheet1!I$1+(Sheet1!$A$1-1)*10,FALSE),IF(VLOOKUP($A1800,Sheet1!$B$3:$AH$1266,Sheet1!I$1+(Sheet1!$A$1-1)*10,FALSE)&gt;99999,-3,IF(VLOOKUP($A1800,Sheet1!$B$3:$AH$1266,Sheet1!I$1+(Sheet1!$A$1-1)*10,FALSE)&gt;9999,-2,IF(VLOOKUP($A1800,Sheet1!$B$3:$AH$1266,Sheet1!I$1+(Sheet1!$A$1-1)*10,FALSE)&gt;999,-1,0)))))))</f>
        <v>---</v>
      </c>
      <c r="Z1800" s="392" t="str">
        <f>IF(ISNA(VLOOKUP($A1800,Sheet1!$B$3:$AH$1266,Sheet1!J$1+(Sheet1!$A$1-1)*10,FALSE))=TRUE,"---",IF(VLOOKUP($A1800,Sheet1!$B$3:$AH$1266,Sheet1!J$1+(Sheet1!$A$1-1)*10,FALSE)="---","---", (ROUND(VLOOKUP($A1800,Sheet1!$B$3:$AH$1266,Sheet1!J$1+(Sheet1!$A$1-1)*10,FALSE),IF(VLOOKUP($A1800,Sheet1!$B$3:$AH$1266,Sheet1!J$1+(Sheet1!$A$1-1)*10,FALSE)&gt;99999,-3,IF(VLOOKUP($A1800,Sheet1!$B$3:$AH$1266,Sheet1!J$1+(Sheet1!$A$1-1)*10,FALSE)&gt;9999,-2,IF(VLOOKUP($A1800,Sheet1!$B$3:$AH$1266,Sheet1!J$1+(Sheet1!$A$1-1)*10,FALSE)&gt;999,-1,0)))))))</f>
        <v>---</v>
      </c>
      <c r="AA1800" s="392" t="str">
        <f>IF(ISNA(VLOOKUP($A1800,Sheet1!$B$3:$AH$1266,Sheet1!K$1+(Sheet1!$A$1-1)*10,FALSE))=TRUE,"---",IF(VLOOKUP($A1800,Sheet1!$B$3:$AH$1266,Sheet1!K$1+(Sheet1!$A$1-1)*10,FALSE)="---","---", (ROUND(VLOOKUP($A1800,Sheet1!$B$3:$AH$1266,Sheet1!K$1+(Sheet1!$A$1-1)*10,FALSE),IF(VLOOKUP($A1800,Sheet1!$B$3:$AH$1266,Sheet1!K$1+(Sheet1!$A$1-1)*10,FALSE)&gt;99999,-3,IF(VLOOKUP($A1800,Sheet1!$B$3:$AH$1266,Sheet1!K$1+(Sheet1!$A$1-1)*10,FALSE)&gt;9999,-2,IF(VLOOKUP($A1800,Sheet1!$B$3:$AH$1266,Sheet1!K$1+(Sheet1!$A$1-1)*10,FALSE)&gt;999,-1,0)))))))</f>
        <v>---</v>
      </c>
      <c r="AB1800" s="392" t="str">
        <f>IF(ISNA(VLOOKUP($A1800,Sheet1!$B$3:$AH$1266,Sheet1!L$1+(Sheet1!$A$1-1)*10,FALSE))=TRUE,"---",IF(VLOOKUP($A1800,Sheet1!$B$3:$AH$1266,Sheet1!L$1+(Sheet1!$A$1-1)*10,FALSE)="---","---", (ROUND(VLOOKUP($A1800,Sheet1!$B$3:$AH$1266,Sheet1!L$1+(Sheet1!$A$1-1)*10,FALSE),IF(VLOOKUP($A1800,Sheet1!$B$3:$AH$1266,Sheet1!L$1+(Sheet1!$A$1-1)*10,FALSE)&gt;99999,-3,IF(VLOOKUP($A1800,Sheet1!$B$3:$AH$1266,Sheet1!L$1+(Sheet1!$A$1-1)*10,FALSE)&gt;9999,-2,IF(VLOOKUP($A1800,Sheet1!$B$3:$AH$1266,Sheet1!L$1+(Sheet1!$A$1-1)*10,FALSE)&gt;999,-1,0)))))))</f>
        <v>---</v>
      </c>
      <c r="AC1800" s="392" t="str">
        <f>IF(ISNA(VLOOKUP($A1800,Sheet1!$B$3:$AH$1266,Sheet1!M$1+(Sheet1!$A$1-1)*10,FALSE))=TRUE,"---",IF(VLOOKUP($A1800,Sheet1!$B$3:$AH$1266,Sheet1!M$1+(Sheet1!$A$1-1)*10,FALSE)="---","---", (ROUND(VLOOKUP($A1800,Sheet1!$B$3:$AH$1266,Sheet1!M$1+(Sheet1!$A$1-1)*10,FALSE),IF(VLOOKUP($A1800,Sheet1!$B$3:$AH$1266,Sheet1!M$1+(Sheet1!$A$1-1)*10,FALSE)&gt;99999,-3,IF(VLOOKUP($A1800,Sheet1!$B$3:$AH$1266,Sheet1!M$1+(Sheet1!$A$1-1)*10,FALSE)&gt;9999,-2,IF(VLOOKUP($A1800,Sheet1!$B$3:$AH$1266,Sheet1!M$1+(Sheet1!$A$1-1)*10,FALSE)&gt;999,-1,0)))))))</f>
        <v>---</v>
      </c>
      <c r="AD1800" s="392" t="str">
        <f>IF(ISNA(VLOOKUP($A1800,Sheet1!$B$3:$AH$1266,Sheet1!N$1+(Sheet1!$A$1-1)*10,FALSE))=TRUE,"---",IF(VLOOKUP($A1800,Sheet1!$B$3:$AH$1266,Sheet1!N$1+(Sheet1!$A$1-1)*10,FALSE)="---","---", (ROUND(VLOOKUP($A1800,Sheet1!$B$3:$AH$1266,Sheet1!N$1+(Sheet1!$A$1-1)*10,FALSE),IF(VLOOKUP($A1800,Sheet1!$B$3:$AH$1266,Sheet1!N$1+(Sheet1!$A$1-1)*10,FALSE)&gt;99999,-3,IF(VLOOKUP($A1800,Sheet1!$B$3:$AH$1266,Sheet1!N$1+(Sheet1!$A$1-1)*10,FALSE)&gt;9999,-2,IF(VLOOKUP($A1800,Sheet1!$B$3:$AH$1266,Sheet1!N$1+(Sheet1!$A$1-1)*10,FALSE)&gt;999,-1,0)))))))</f>
        <v>---</v>
      </c>
    </row>
    <row r="1801" spans="1:30" ht="25.5" customHeight="1" x14ac:dyDescent="0.25">
      <c r="A1801" s="133" t="s">
        <v>2647</v>
      </c>
      <c r="B1801" s="141" t="s">
        <v>2648</v>
      </c>
      <c r="C1801" s="133">
        <v>432920</v>
      </c>
      <c r="D1801" s="133">
        <v>753905</v>
      </c>
      <c r="E1801" s="67" t="s">
        <v>3015</v>
      </c>
      <c r="F1801" s="135" t="s">
        <v>4405</v>
      </c>
      <c r="G1801" s="118" t="s">
        <v>160</v>
      </c>
      <c r="H1801" s="136">
        <v>14.3</v>
      </c>
      <c r="I1801" s="119">
        <v>31045</v>
      </c>
      <c r="J1801" s="137" t="s">
        <v>4405</v>
      </c>
      <c r="K1801" s="118" t="s">
        <v>17</v>
      </c>
      <c r="L1801" s="122">
        <v>1770</v>
      </c>
      <c r="M1801" s="123">
        <v>124</v>
      </c>
      <c r="N1801" s="118" t="s">
        <v>160</v>
      </c>
      <c r="O1801" s="71">
        <f t="shared" si="61"/>
        <v>0.28713911599248798</v>
      </c>
      <c r="P1801" s="71">
        <f>IF(O1801&lt;&gt;"",VLOOKUP($A1801,Sheet4!$A$2:$O$1309,14,FALSE)*100,"")</f>
        <v>1.8858016182303983</v>
      </c>
      <c r="Q1801" s="71">
        <f>IF(P1801&lt;&gt;"",VLOOKUP($A1801,Sheet4!$A$2:$O$1309,15,FALSE)*100,"")</f>
        <v>17.01235691032895</v>
      </c>
      <c r="R1801" s="73" t="str">
        <f t="shared" si="60"/>
        <v>&gt;200,  &lt;500</v>
      </c>
      <c r="S1801" s="63" t="s">
        <v>4364</v>
      </c>
      <c r="T1801" s="63" t="str">
        <f>IF(ISNA(VLOOKUP(A1801,Sheet1!B$3:C$1266,2,FALSE)=TRUE),"NC",VLOOKUP(A1801,Sheet1!B$3:C$1266,2,FALSE))</f>
        <v>Rural</v>
      </c>
      <c r="U1801" s="66">
        <f>IF(ISNA(VLOOKUP($A1801,Sheet1!$B$3:$AH$1266,Sheet1!E$1+(Sheet1!$A$1-1)*10,FALSE))=TRUE,"---",IF(VLOOKUP($A1801,Sheet1!$B$3:$AH$1266,Sheet1!E$1+(Sheet1!$A$1-1)*10,FALSE)="---","---", (ROUND(VLOOKUP($A1801,Sheet1!$B$3:$AH$1266,Sheet1!E$1+(Sheet1!$A$1-1)*10,FALSE),IF(VLOOKUP($A1801,Sheet1!$B$3:$AH$1266,Sheet1!E$1+(Sheet1!$A$1-1)*10,FALSE)&gt;99999,-3,IF(VLOOKUP($A1801,Sheet1!$B$3:$AH$1266,Sheet1!E$1+(Sheet1!$A$1-1)*10,FALSE)&gt;9999,-2,IF(VLOOKUP($A1801,Sheet1!$B$3:$AH$1266,Sheet1!E$1+(Sheet1!$A$1-1)*10,FALSE)&gt;999,-1,0)))))))</f>
        <v>477</v>
      </c>
      <c r="V1801" s="66">
        <f>IF(ISNA(VLOOKUP($A1801,Sheet1!$B$3:$AH$1266,Sheet1!F$1+(Sheet1!$A$1-1)*10,FALSE))=TRUE,"---",IF(VLOOKUP($A1801,Sheet1!$B$3:$AH$1266,Sheet1!F$1+(Sheet1!$A$1-1)*10,FALSE)="---","---", (ROUND(VLOOKUP($A1801,Sheet1!$B$3:$AH$1266,Sheet1!F$1+(Sheet1!$A$1-1)*10,FALSE),IF(VLOOKUP($A1801,Sheet1!$B$3:$AH$1266,Sheet1!F$1+(Sheet1!$A$1-1)*10,FALSE)&gt;99999,-3,IF(VLOOKUP($A1801,Sheet1!$B$3:$AH$1266,Sheet1!F$1+(Sheet1!$A$1-1)*10,FALSE)&gt;9999,-2,IF(VLOOKUP($A1801,Sheet1!$B$3:$AH$1266,Sheet1!F$1+(Sheet1!$A$1-1)*10,FALSE)&gt;999,-1,0)))))))</f>
        <v>537</v>
      </c>
      <c r="W1801" s="66">
        <f>IF(ISNA(VLOOKUP($A1801,Sheet1!$B$3:$AH$1266,Sheet1!G$1+(Sheet1!$A$1-1)*10,FALSE))=TRUE,"---",IF(VLOOKUP($A1801,Sheet1!$B$3:$AH$1266,Sheet1!G$1+(Sheet1!$A$1-1)*10,FALSE)="---","---", (ROUND(VLOOKUP($A1801,Sheet1!$B$3:$AH$1266,Sheet1!G$1+(Sheet1!$A$1-1)*10,FALSE),IF(VLOOKUP($A1801,Sheet1!$B$3:$AH$1266,Sheet1!G$1+(Sheet1!$A$1-1)*10,FALSE)&gt;99999,-3,IF(VLOOKUP($A1801,Sheet1!$B$3:$AH$1266,Sheet1!G$1+(Sheet1!$A$1-1)*10,FALSE)&gt;9999,-2,IF(VLOOKUP($A1801,Sheet1!$B$3:$AH$1266,Sheet1!G$1+(Sheet1!$A$1-1)*10,FALSE)&gt;999,-1,0)))))))</f>
        <v>613</v>
      </c>
      <c r="X1801" s="66">
        <f>IF(ISNA(VLOOKUP($A1801,Sheet1!$B$3:$AH$1266,Sheet1!H$1+(Sheet1!$A$1-1)*10,FALSE))=TRUE,"---",IF(VLOOKUP($A1801,Sheet1!$B$3:$AH$1266,Sheet1!H$1+(Sheet1!$A$1-1)*10,FALSE)="---","---", (ROUND(VLOOKUP($A1801,Sheet1!$B$3:$AH$1266,Sheet1!H$1+(Sheet1!$A$1-1)*10,FALSE),IF(VLOOKUP($A1801,Sheet1!$B$3:$AH$1266,Sheet1!H$1+(Sheet1!$A$1-1)*10,FALSE)&gt;99999,-3,IF(VLOOKUP($A1801,Sheet1!$B$3:$AH$1266,Sheet1!H$1+(Sheet1!$A$1-1)*10,FALSE)&gt;9999,-2,IF(VLOOKUP($A1801,Sheet1!$B$3:$AH$1266,Sheet1!H$1+(Sheet1!$A$1-1)*10,FALSE)&gt;999,-1,0)))))))</f>
        <v>816</v>
      </c>
      <c r="Y1801" s="66">
        <f>IF(ISNA(VLOOKUP($A1801,Sheet1!$B$3:$AH$1266,Sheet1!I$1+(Sheet1!$A$1-1)*10,FALSE))=TRUE,"---",IF(VLOOKUP($A1801,Sheet1!$B$3:$AH$1266,Sheet1!I$1+(Sheet1!$A$1-1)*10,FALSE)="---","---", (ROUND(VLOOKUP($A1801,Sheet1!$B$3:$AH$1266,Sheet1!I$1+(Sheet1!$A$1-1)*10,FALSE),IF(VLOOKUP($A1801,Sheet1!$B$3:$AH$1266,Sheet1!I$1+(Sheet1!$A$1-1)*10,FALSE)&gt;99999,-3,IF(VLOOKUP($A1801,Sheet1!$B$3:$AH$1266,Sheet1!I$1+(Sheet1!$A$1-1)*10,FALSE)&gt;9999,-2,IF(VLOOKUP($A1801,Sheet1!$B$3:$AH$1266,Sheet1!I$1+(Sheet1!$A$1-1)*10,FALSE)&gt;999,-1,0)))))))</f>
        <v>962</v>
      </c>
      <c r="Z1801" s="66">
        <f>IF(ISNA(VLOOKUP($A1801,Sheet1!$B$3:$AH$1266,Sheet1!J$1+(Sheet1!$A$1-1)*10,FALSE))=TRUE,"---",IF(VLOOKUP($A1801,Sheet1!$B$3:$AH$1266,Sheet1!J$1+(Sheet1!$A$1-1)*10,FALSE)="---","---", (ROUND(VLOOKUP($A1801,Sheet1!$B$3:$AH$1266,Sheet1!J$1+(Sheet1!$A$1-1)*10,FALSE),IF(VLOOKUP($A1801,Sheet1!$B$3:$AH$1266,Sheet1!J$1+(Sheet1!$A$1-1)*10,FALSE)&gt;99999,-3,IF(VLOOKUP($A1801,Sheet1!$B$3:$AH$1266,Sheet1!J$1+(Sheet1!$A$1-1)*10,FALSE)&gt;9999,-2,IF(VLOOKUP($A1801,Sheet1!$B$3:$AH$1266,Sheet1!J$1+(Sheet1!$A$1-1)*10,FALSE)&gt;999,-1,0)))))))</f>
        <v>1150</v>
      </c>
      <c r="AA1801" s="66">
        <f>IF(ISNA(VLOOKUP($A1801,Sheet1!$B$3:$AH$1266,Sheet1!K$1+(Sheet1!$A$1-1)*10,FALSE))=TRUE,"---",IF(VLOOKUP($A1801,Sheet1!$B$3:$AH$1266,Sheet1!K$1+(Sheet1!$A$1-1)*10,FALSE)="---","---", (ROUND(VLOOKUP($A1801,Sheet1!$B$3:$AH$1266,Sheet1!K$1+(Sheet1!$A$1-1)*10,FALSE),IF(VLOOKUP($A1801,Sheet1!$B$3:$AH$1266,Sheet1!K$1+(Sheet1!$A$1-1)*10,FALSE)&gt;99999,-3,IF(VLOOKUP($A1801,Sheet1!$B$3:$AH$1266,Sheet1!K$1+(Sheet1!$A$1-1)*10,FALSE)&gt;9999,-2,IF(VLOOKUP($A1801,Sheet1!$B$3:$AH$1266,Sheet1!K$1+(Sheet1!$A$1-1)*10,FALSE)&gt;999,-1,0)))))))</f>
        <v>1300</v>
      </c>
      <c r="AB1801" s="66">
        <f>IF(ISNA(VLOOKUP($A1801,Sheet1!$B$3:$AH$1266,Sheet1!L$1+(Sheet1!$A$1-1)*10,FALSE))=TRUE,"---",IF(VLOOKUP($A1801,Sheet1!$B$3:$AH$1266,Sheet1!L$1+(Sheet1!$A$1-1)*10,FALSE)="---","---", (ROUND(VLOOKUP($A1801,Sheet1!$B$3:$AH$1266,Sheet1!L$1+(Sheet1!$A$1-1)*10,FALSE),IF(VLOOKUP($A1801,Sheet1!$B$3:$AH$1266,Sheet1!L$1+(Sheet1!$A$1-1)*10,FALSE)&gt;99999,-3,IF(VLOOKUP($A1801,Sheet1!$B$3:$AH$1266,Sheet1!L$1+(Sheet1!$A$1-1)*10,FALSE)&gt;9999,-2,IF(VLOOKUP($A1801,Sheet1!$B$3:$AH$1266,Sheet1!L$1+(Sheet1!$A$1-1)*10,FALSE)&gt;999,-1,0)))))))</f>
        <v>1460</v>
      </c>
      <c r="AC1801" s="66">
        <f>IF(ISNA(VLOOKUP($A1801,Sheet1!$B$3:$AH$1266,Sheet1!M$1+(Sheet1!$A$1-1)*10,FALSE))=TRUE,"---",IF(VLOOKUP($A1801,Sheet1!$B$3:$AH$1266,Sheet1!M$1+(Sheet1!$A$1-1)*10,FALSE)="---","---", (ROUND(VLOOKUP($A1801,Sheet1!$B$3:$AH$1266,Sheet1!M$1+(Sheet1!$A$1-1)*10,FALSE),IF(VLOOKUP($A1801,Sheet1!$B$3:$AH$1266,Sheet1!M$1+(Sheet1!$A$1-1)*10,FALSE)&gt;99999,-3,IF(VLOOKUP($A1801,Sheet1!$B$3:$AH$1266,Sheet1!M$1+(Sheet1!$A$1-1)*10,FALSE)&gt;9999,-2,IF(VLOOKUP($A1801,Sheet1!$B$3:$AH$1266,Sheet1!M$1+(Sheet1!$A$1-1)*10,FALSE)&gt;999,-1,0)))))))</f>
        <v>1610</v>
      </c>
      <c r="AD1801" s="66">
        <f>IF(ISNA(VLOOKUP($A1801,Sheet1!$B$3:$AH$1266,Sheet1!N$1+(Sheet1!$A$1-1)*10,FALSE))=TRUE,"---",IF(VLOOKUP($A1801,Sheet1!$B$3:$AH$1266,Sheet1!N$1+(Sheet1!$A$1-1)*10,FALSE)="---","---", (ROUND(VLOOKUP($A1801,Sheet1!$B$3:$AH$1266,Sheet1!N$1+(Sheet1!$A$1-1)*10,FALSE),IF(VLOOKUP($A1801,Sheet1!$B$3:$AH$1266,Sheet1!N$1+(Sheet1!$A$1-1)*10,FALSE)&gt;99999,-3,IF(VLOOKUP($A1801,Sheet1!$B$3:$AH$1266,Sheet1!N$1+(Sheet1!$A$1-1)*10,FALSE)&gt;9999,-2,IF(VLOOKUP($A1801,Sheet1!$B$3:$AH$1266,Sheet1!N$1+(Sheet1!$A$1-1)*10,FALSE)&gt;999,-1,0)))))))</f>
        <v>1840</v>
      </c>
    </row>
    <row r="1802" spans="1:30" ht="25.5" customHeight="1" x14ac:dyDescent="0.25">
      <c r="A1802" s="125" t="s">
        <v>2649</v>
      </c>
      <c r="B1802" s="126" t="s">
        <v>2650</v>
      </c>
      <c r="C1802" s="125">
        <v>433030</v>
      </c>
      <c r="D1802" s="125">
        <v>754531</v>
      </c>
      <c r="E1802" s="70" t="s">
        <v>3015</v>
      </c>
      <c r="F1802" s="52" t="s">
        <v>4947</v>
      </c>
      <c r="G1802" s="127" t="s">
        <v>286</v>
      </c>
      <c r="H1802" s="128">
        <v>50.6</v>
      </c>
      <c r="I1802" s="112">
        <v>22744</v>
      </c>
      <c r="J1802" s="113">
        <v>7.19</v>
      </c>
      <c r="K1802" s="114" t="s">
        <v>4405</v>
      </c>
      <c r="L1802" s="156" t="s">
        <v>4405</v>
      </c>
      <c r="M1802" s="157" t="s">
        <v>4405</v>
      </c>
      <c r="N1802" s="127" t="s">
        <v>75</v>
      </c>
      <c r="O1802" s="68" t="s">
        <v>4405</v>
      </c>
      <c r="P1802" s="68" t="s">
        <v>4405</v>
      </c>
      <c r="Q1802" s="68" t="s">
        <v>4405</v>
      </c>
      <c r="R1802" s="74" t="s">
        <v>4405</v>
      </c>
      <c r="S1802" s="64" t="s">
        <v>4364</v>
      </c>
      <c r="T1802" s="64" t="str">
        <f>IF(ISNA(VLOOKUP(A1802,Sheet1!B$3:C$1266,2,FALSE)=TRUE),"NC",VLOOKUP(A1802,Sheet1!B$3:C$1266,2,FALSE))</f>
        <v>Rural</v>
      </c>
      <c r="U1802" s="65">
        <f>IF(ISNA(VLOOKUP($A1802,Sheet1!$B$3:$AH$1266,Sheet1!E$1+(Sheet1!$A$1-1)*10,FALSE))=TRUE,"---",IF(VLOOKUP($A1802,Sheet1!$B$3:$AH$1266,Sheet1!E$1+(Sheet1!$A$1-1)*10,FALSE)="---","---", (ROUND(VLOOKUP($A1802,Sheet1!$B$3:$AH$1266,Sheet1!E$1+(Sheet1!$A$1-1)*10,FALSE),IF(VLOOKUP($A1802,Sheet1!$B$3:$AH$1266,Sheet1!E$1+(Sheet1!$A$1-1)*10,FALSE)&gt;99999,-3,IF(VLOOKUP($A1802,Sheet1!$B$3:$AH$1266,Sheet1!E$1+(Sheet1!$A$1-1)*10,FALSE)&gt;9999,-2,IF(VLOOKUP($A1802,Sheet1!$B$3:$AH$1266,Sheet1!E$1+(Sheet1!$A$1-1)*10,FALSE)&gt;999,-1,0)))))))</f>
        <v>1590</v>
      </c>
      <c r="V1802" s="65">
        <f>IF(ISNA(VLOOKUP($A1802,Sheet1!$B$3:$AH$1266,Sheet1!F$1+(Sheet1!$A$1-1)*10,FALSE))=TRUE,"---",IF(VLOOKUP($A1802,Sheet1!$B$3:$AH$1266,Sheet1!F$1+(Sheet1!$A$1-1)*10,FALSE)="---","---", (ROUND(VLOOKUP($A1802,Sheet1!$B$3:$AH$1266,Sheet1!F$1+(Sheet1!$A$1-1)*10,FALSE),IF(VLOOKUP($A1802,Sheet1!$B$3:$AH$1266,Sheet1!F$1+(Sheet1!$A$1-1)*10,FALSE)&gt;99999,-3,IF(VLOOKUP($A1802,Sheet1!$B$3:$AH$1266,Sheet1!F$1+(Sheet1!$A$1-1)*10,FALSE)&gt;9999,-2,IF(VLOOKUP($A1802,Sheet1!$B$3:$AH$1266,Sheet1!F$1+(Sheet1!$A$1-1)*10,FALSE)&gt;999,-1,0)))))))</f>
        <v>1790</v>
      </c>
      <c r="W1802" s="65">
        <f>IF(ISNA(VLOOKUP($A1802,Sheet1!$B$3:$AH$1266,Sheet1!G$1+(Sheet1!$A$1-1)*10,FALSE))=TRUE,"---",IF(VLOOKUP($A1802,Sheet1!$B$3:$AH$1266,Sheet1!G$1+(Sheet1!$A$1-1)*10,FALSE)="---","---", (ROUND(VLOOKUP($A1802,Sheet1!$B$3:$AH$1266,Sheet1!G$1+(Sheet1!$A$1-1)*10,FALSE),IF(VLOOKUP($A1802,Sheet1!$B$3:$AH$1266,Sheet1!G$1+(Sheet1!$A$1-1)*10,FALSE)&gt;99999,-3,IF(VLOOKUP($A1802,Sheet1!$B$3:$AH$1266,Sheet1!G$1+(Sheet1!$A$1-1)*10,FALSE)&gt;9999,-2,IF(VLOOKUP($A1802,Sheet1!$B$3:$AH$1266,Sheet1!G$1+(Sheet1!$A$1-1)*10,FALSE)&gt;999,-1,0)))))))</f>
        <v>2050</v>
      </c>
      <c r="X1802" s="65">
        <f>IF(ISNA(VLOOKUP($A1802,Sheet1!$B$3:$AH$1266,Sheet1!H$1+(Sheet1!$A$1-1)*10,FALSE))=TRUE,"---",IF(VLOOKUP($A1802,Sheet1!$B$3:$AH$1266,Sheet1!H$1+(Sheet1!$A$1-1)*10,FALSE)="---","---", (ROUND(VLOOKUP($A1802,Sheet1!$B$3:$AH$1266,Sheet1!H$1+(Sheet1!$A$1-1)*10,FALSE),IF(VLOOKUP($A1802,Sheet1!$B$3:$AH$1266,Sheet1!H$1+(Sheet1!$A$1-1)*10,FALSE)&gt;99999,-3,IF(VLOOKUP($A1802,Sheet1!$B$3:$AH$1266,Sheet1!H$1+(Sheet1!$A$1-1)*10,FALSE)&gt;9999,-2,IF(VLOOKUP($A1802,Sheet1!$B$3:$AH$1266,Sheet1!H$1+(Sheet1!$A$1-1)*10,FALSE)&gt;999,-1,0)))))))</f>
        <v>2730</v>
      </c>
      <c r="Y1802" s="65">
        <f>IF(ISNA(VLOOKUP($A1802,Sheet1!$B$3:$AH$1266,Sheet1!I$1+(Sheet1!$A$1-1)*10,FALSE))=TRUE,"---",IF(VLOOKUP($A1802,Sheet1!$B$3:$AH$1266,Sheet1!I$1+(Sheet1!$A$1-1)*10,FALSE)="---","---", (ROUND(VLOOKUP($A1802,Sheet1!$B$3:$AH$1266,Sheet1!I$1+(Sheet1!$A$1-1)*10,FALSE),IF(VLOOKUP($A1802,Sheet1!$B$3:$AH$1266,Sheet1!I$1+(Sheet1!$A$1-1)*10,FALSE)&gt;99999,-3,IF(VLOOKUP($A1802,Sheet1!$B$3:$AH$1266,Sheet1!I$1+(Sheet1!$A$1-1)*10,FALSE)&gt;9999,-2,IF(VLOOKUP($A1802,Sheet1!$B$3:$AH$1266,Sheet1!I$1+(Sheet1!$A$1-1)*10,FALSE)&gt;999,-1,0)))))))</f>
        <v>3220</v>
      </c>
      <c r="Z1802" s="65">
        <f>IF(ISNA(VLOOKUP($A1802,Sheet1!$B$3:$AH$1266,Sheet1!J$1+(Sheet1!$A$1-1)*10,FALSE))=TRUE,"---",IF(VLOOKUP($A1802,Sheet1!$B$3:$AH$1266,Sheet1!J$1+(Sheet1!$A$1-1)*10,FALSE)="---","---", (ROUND(VLOOKUP($A1802,Sheet1!$B$3:$AH$1266,Sheet1!J$1+(Sheet1!$A$1-1)*10,FALSE),IF(VLOOKUP($A1802,Sheet1!$B$3:$AH$1266,Sheet1!J$1+(Sheet1!$A$1-1)*10,FALSE)&gt;99999,-3,IF(VLOOKUP($A1802,Sheet1!$B$3:$AH$1266,Sheet1!J$1+(Sheet1!$A$1-1)*10,FALSE)&gt;9999,-2,IF(VLOOKUP($A1802,Sheet1!$B$3:$AH$1266,Sheet1!J$1+(Sheet1!$A$1-1)*10,FALSE)&gt;999,-1,0)))))))</f>
        <v>3850</v>
      </c>
      <c r="AA1802" s="65">
        <f>IF(ISNA(VLOOKUP($A1802,Sheet1!$B$3:$AH$1266,Sheet1!K$1+(Sheet1!$A$1-1)*10,FALSE))=TRUE,"---",IF(VLOOKUP($A1802,Sheet1!$B$3:$AH$1266,Sheet1!K$1+(Sheet1!$A$1-1)*10,FALSE)="---","---", (ROUND(VLOOKUP($A1802,Sheet1!$B$3:$AH$1266,Sheet1!K$1+(Sheet1!$A$1-1)*10,FALSE),IF(VLOOKUP($A1802,Sheet1!$B$3:$AH$1266,Sheet1!K$1+(Sheet1!$A$1-1)*10,FALSE)&gt;99999,-3,IF(VLOOKUP($A1802,Sheet1!$B$3:$AH$1266,Sheet1!K$1+(Sheet1!$A$1-1)*10,FALSE)&gt;9999,-2,IF(VLOOKUP($A1802,Sheet1!$B$3:$AH$1266,Sheet1!K$1+(Sheet1!$A$1-1)*10,FALSE)&gt;999,-1,0)))))))</f>
        <v>4330</v>
      </c>
      <c r="AB1802" s="65">
        <f>IF(ISNA(VLOOKUP($A1802,Sheet1!$B$3:$AH$1266,Sheet1!L$1+(Sheet1!$A$1-1)*10,FALSE))=TRUE,"---",IF(VLOOKUP($A1802,Sheet1!$B$3:$AH$1266,Sheet1!L$1+(Sheet1!$A$1-1)*10,FALSE)="---","---", (ROUND(VLOOKUP($A1802,Sheet1!$B$3:$AH$1266,Sheet1!L$1+(Sheet1!$A$1-1)*10,FALSE),IF(VLOOKUP($A1802,Sheet1!$B$3:$AH$1266,Sheet1!L$1+(Sheet1!$A$1-1)*10,FALSE)&gt;99999,-3,IF(VLOOKUP($A1802,Sheet1!$B$3:$AH$1266,Sheet1!L$1+(Sheet1!$A$1-1)*10,FALSE)&gt;9999,-2,IF(VLOOKUP($A1802,Sheet1!$B$3:$AH$1266,Sheet1!L$1+(Sheet1!$A$1-1)*10,FALSE)&gt;999,-1,0)))))))</f>
        <v>4880</v>
      </c>
      <c r="AC1802" s="65">
        <f>IF(ISNA(VLOOKUP($A1802,Sheet1!$B$3:$AH$1266,Sheet1!M$1+(Sheet1!$A$1-1)*10,FALSE))=TRUE,"---",IF(VLOOKUP($A1802,Sheet1!$B$3:$AH$1266,Sheet1!M$1+(Sheet1!$A$1-1)*10,FALSE)="---","---", (ROUND(VLOOKUP($A1802,Sheet1!$B$3:$AH$1266,Sheet1!M$1+(Sheet1!$A$1-1)*10,FALSE),IF(VLOOKUP($A1802,Sheet1!$B$3:$AH$1266,Sheet1!M$1+(Sheet1!$A$1-1)*10,FALSE)&gt;99999,-3,IF(VLOOKUP($A1802,Sheet1!$B$3:$AH$1266,Sheet1!M$1+(Sheet1!$A$1-1)*10,FALSE)&gt;9999,-2,IF(VLOOKUP($A1802,Sheet1!$B$3:$AH$1266,Sheet1!M$1+(Sheet1!$A$1-1)*10,FALSE)&gt;999,-1,0)))))))</f>
        <v>5350</v>
      </c>
      <c r="AD1802" s="65">
        <f>IF(ISNA(VLOOKUP($A1802,Sheet1!$B$3:$AH$1266,Sheet1!N$1+(Sheet1!$A$1-1)*10,FALSE))=TRUE,"---",IF(VLOOKUP($A1802,Sheet1!$B$3:$AH$1266,Sheet1!N$1+(Sheet1!$A$1-1)*10,FALSE)="---","---", (ROUND(VLOOKUP($A1802,Sheet1!$B$3:$AH$1266,Sheet1!N$1+(Sheet1!$A$1-1)*10,FALSE),IF(VLOOKUP($A1802,Sheet1!$B$3:$AH$1266,Sheet1!N$1+(Sheet1!$A$1-1)*10,FALSE)&gt;99999,-3,IF(VLOOKUP($A1802,Sheet1!$B$3:$AH$1266,Sheet1!N$1+(Sheet1!$A$1-1)*10,FALSE)&gt;9999,-2,IF(VLOOKUP($A1802,Sheet1!$B$3:$AH$1266,Sheet1!N$1+(Sheet1!$A$1-1)*10,FALSE)&gt;999,-1,0)))))))</f>
        <v>6120</v>
      </c>
    </row>
    <row r="1803" spans="1:30" ht="25.5" customHeight="1" x14ac:dyDescent="0.25">
      <c r="A1803" s="304" t="s">
        <v>2651</v>
      </c>
      <c r="B1803" s="393" t="s">
        <v>2652</v>
      </c>
      <c r="C1803" s="304">
        <v>433232</v>
      </c>
      <c r="D1803" s="304">
        <v>754850</v>
      </c>
      <c r="E1803" s="305" t="s">
        <v>3053</v>
      </c>
      <c r="F1803" s="345" t="s">
        <v>4948</v>
      </c>
      <c r="G1803" s="351" t="s">
        <v>286</v>
      </c>
      <c r="H1803" s="348">
        <v>82.5</v>
      </c>
      <c r="I1803" s="119">
        <v>40662</v>
      </c>
      <c r="J1803" s="120">
        <v>19.84</v>
      </c>
      <c r="K1803" s="121" t="s">
        <v>4405</v>
      </c>
      <c r="L1803" s="122">
        <v>16700</v>
      </c>
      <c r="M1803" s="123">
        <v>202</v>
      </c>
      <c r="N1803" s="121" t="s">
        <v>4405</v>
      </c>
      <c r="O1803" s="71">
        <f t="shared" si="61"/>
        <v>0.2</v>
      </c>
      <c r="P1803" s="71">
        <f>IF(O1803&lt;&gt;"",VLOOKUP($A1803,Sheet4!$A$2:$O$1309,14,FALSE)*100,"")</f>
        <v>0.70031183379898332</v>
      </c>
      <c r="Q1803" s="71">
        <f>IF(P1803&lt;&gt;"",VLOOKUP($A1803,Sheet4!$A$2:$O$1309,15,FALSE)*100,"")</f>
        <v>6.6521156121573171</v>
      </c>
      <c r="R1803" s="73" t="str">
        <f t="shared" si="60"/>
        <v>500</v>
      </c>
      <c r="S1803" s="357" t="s">
        <v>4364</v>
      </c>
      <c r="T1803" s="357" t="str">
        <f>IF(ISNA(VLOOKUP(A1803,Sheet1!B$3:C$1266,2,FALSE)=TRUE),"NC",VLOOKUP(A1803,Sheet1!B$3:C$1266,2,FALSE))</f>
        <v>Rural10</v>
      </c>
      <c r="U1803" s="385">
        <f>IF(ISNA(VLOOKUP($A1803,Sheet1!$B$3:$AH$1266,Sheet1!E$1+(Sheet1!$A$1-1)*10,FALSE))=TRUE,"---",IF(VLOOKUP($A1803,Sheet1!$B$3:$AH$1266,Sheet1!E$1+(Sheet1!$A$1-1)*10,FALSE)="---","---", (ROUND(VLOOKUP($A1803,Sheet1!$B$3:$AH$1266,Sheet1!E$1+(Sheet1!$A$1-1)*10,FALSE),IF(VLOOKUP($A1803,Sheet1!$B$3:$AH$1266,Sheet1!E$1+(Sheet1!$A$1-1)*10,FALSE)&gt;99999,-3,IF(VLOOKUP($A1803,Sheet1!$B$3:$AH$1266,Sheet1!E$1+(Sheet1!$A$1-1)*10,FALSE)&gt;9999,-2,IF(VLOOKUP($A1803,Sheet1!$B$3:$AH$1266,Sheet1!E$1+(Sheet1!$A$1-1)*10,FALSE)&gt;999,-1,0)))))))</f>
        <v>3350</v>
      </c>
      <c r="V1803" s="385">
        <f>IF(ISNA(VLOOKUP($A1803,Sheet1!$B$3:$AH$1266,Sheet1!F$1+(Sheet1!$A$1-1)*10,FALSE))=TRUE,"---",IF(VLOOKUP($A1803,Sheet1!$B$3:$AH$1266,Sheet1!F$1+(Sheet1!$A$1-1)*10,FALSE)="---","---", (ROUND(VLOOKUP($A1803,Sheet1!$B$3:$AH$1266,Sheet1!F$1+(Sheet1!$A$1-1)*10,FALSE),IF(VLOOKUP($A1803,Sheet1!$B$3:$AH$1266,Sheet1!F$1+(Sheet1!$A$1-1)*10,FALSE)&gt;99999,-3,IF(VLOOKUP($A1803,Sheet1!$B$3:$AH$1266,Sheet1!F$1+(Sheet1!$A$1-1)*10,FALSE)&gt;9999,-2,IF(VLOOKUP($A1803,Sheet1!$B$3:$AH$1266,Sheet1!F$1+(Sheet1!$A$1-1)*10,FALSE)&gt;999,-1,0)))))))</f>
        <v>3840</v>
      </c>
      <c r="W1803" s="385">
        <f>IF(ISNA(VLOOKUP($A1803,Sheet1!$B$3:$AH$1266,Sheet1!G$1+(Sheet1!$A$1-1)*10,FALSE))=TRUE,"---",IF(VLOOKUP($A1803,Sheet1!$B$3:$AH$1266,Sheet1!G$1+(Sheet1!$A$1-1)*10,FALSE)="---","---", (ROUND(VLOOKUP($A1803,Sheet1!$B$3:$AH$1266,Sheet1!G$1+(Sheet1!$A$1-1)*10,FALSE),IF(VLOOKUP($A1803,Sheet1!$B$3:$AH$1266,Sheet1!G$1+(Sheet1!$A$1-1)*10,FALSE)&gt;99999,-3,IF(VLOOKUP($A1803,Sheet1!$B$3:$AH$1266,Sheet1!G$1+(Sheet1!$A$1-1)*10,FALSE)&gt;9999,-2,IF(VLOOKUP($A1803,Sheet1!$B$3:$AH$1266,Sheet1!G$1+(Sheet1!$A$1-1)*10,FALSE)&gt;999,-1,0)))))))</f>
        <v>4460</v>
      </c>
      <c r="X1803" s="385">
        <f>IF(ISNA(VLOOKUP($A1803,Sheet1!$B$3:$AH$1266,Sheet1!H$1+(Sheet1!$A$1-1)*10,FALSE))=TRUE,"---",IF(VLOOKUP($A1803,Sheet1!$B$3:$AH$1266,Sheet1!H$1+(Sheet1!$A$1-1)*10,FALSE)="---","---", (ROUND(VLOOKUP($A1803,Sheet1!$B$3:$AH$1266,Sheet1!H$1+(Sheet1!$A$1-1)*10,FALSE),IF(VLOOKUP($A1803,Sheet1!$B$3:$AH$1266,Sheet1!H$1+(Sheet1!$A$1-1)*10,FALSE)&gt;99999,-3,IF(VLOOKUP($A1803,Sheet1!$B$3:$AH$1266,Sheet1!H$1+(Sheet1!$A$1-1)*10,FALSE)&gt;9999,-2,IF(VLOOKUP($A1803,Sheet1!$B$3:$AH$1266,Sheet1!H$1+(Sheet1!$A$1-1)*10,FALSE)&gt;999,-1,0)))))))</f>
        <v>6080</v>
      </c>
      <c r="Y1803" s="385">
        <f>IF(ISNA(VLOOKUP($A1803,Sheet1!$B$3:$AH$1266,Sheet1!I$1+(Sheet1!$A$1-1)*10,FALSE))=TRUE,"---",IF(VLOOKUP($A1803,Sheet1!$B$3:$AH$1266,Sheet1!I$1+(Sheet1!$A$1-1)*10,FALSE)="---","---", (ROUND(VLOOKUP($A1803,Sheet1!$B$3:$AH$1266,Sheet1!I$1+(Sheet1!$A$1-1)*10,FALSE),IF(VLOOKUP($A1803,Sheet1!$B$3:$AH$1266,Sheet1!I$1+(Sheet1!$A$1-1)*10,FALSE)&gt;99999,-3,IF(VLOOKUP($A1803,Sheet1!$B$3:$AH$1266,Sheet1!I$1+(Sheet1!$A$1-1)*10,FALSE)&gt;9999,-2,IF(VLOOKUP($A1803,Sheet1!$B$3:$AH$1266,Sheet1!I$1+(Sheet1!$A$1-1)*10,FALSE)&gt;999,-1,0)))))))</f>
        <v>7220</v>
      </c>
      <c r="Z1803" s="385">
        <f>IF(ISNA(VLOOKUP($A1803,Sheet1!$B$3:$AH$1266,Sheet1!J$1+(Sheet1!$A$1-1)*10,FALSE))=TRUE,"---",IF(VLOOKUP($A1803,Sheet1!$B$3:$AH$1266,Sheet1!J$1+(Sheet1!$A$1-1)*10,FALSE)="---","---", (ROUND(VLOOKUP($A1803,Sheet1!$B$3:$AH$1266,Sheet1!J$1+(Sheet1!$A$1-1)*10,FALSE),IF(VLOOKUP($A1803,Sheet1!$B$3:$AH$1266,Sheet1!J$1+(Sheet1!$A$1-1)*10,FALSE)&gt;99999,-3,IF(VLOOKUP($A1803,Sheet1!$B$3:$AH$1266,Sheet1!J$1+(Sheet1!$A$1-1)*10,FALSE)&gt;9999,-2,IF(VLOOKUP($A1803,Sheet1!$B$3:$AH$1266,Sheet1!J$1+(Sheet1!$A$1-1)*10,FALSE)&gt;999,-1,0)))))))</f>
        <v>8770</v>
      </c>
      <c r="AA1803" s="385">
        <f>IF(ISNA(VLOOKUP($A1803,Sheet1!$B$3:$AH$1266,Sheet1!K$1+(Sheet1!$A$1-1)*10,FALSE))=TRUE,"---",IF(VLOOKUP($A1803,Sheet1!$B$3:$AH$1266,Sheet1!K$1+(Sheet1!$A$1-1)*10,FALSE)="---","---", (ROUND(VLOOKUP($A1803,Sheet1!$B$3:$AH$1266,Sheet1!K$1+(Sheet1!$A$1-1)*10,FALSE),IF(VLOOKUP($A1803,Sheet1!$B$3:$AH$1266,Sheet1!K$1+(Sheet1!$A$1-1)*10,FALSE)&gt;99999,-3,IF(VLOOKUP($A1803,Sheet1!$B$3:$AH$1266,Sheet1!K$1+(Sheet1!$A$1-1)*10,FALSE)&gt;9999,-2,IF(VLOOKUP($A1803,Sheet1!$B$3:$AH$1266,Sheet1!K$1+(Sheet1!$A$1-1)*10,FALSE)&gt;999,-1,0)))))))</f>
        <v>10000</v>
      </c>
      <c r="AB1803" s="385">
        <f>IF(ISNA(VLOOKUP($A1803,Sheet1!$B$3:$AH$1266,Sheet1!L$1+(Sheet1!$A$1-1)*10,FALSE))=TRUE,"---",IF(VLOOKUP($A1803,Sheet1!$B$3:$AH$1266,Sheet1!L$1+(Sheet1!$A$1-1)*10,FALSE)="---","---", (ROUND(VLOOKUP($A1803,Sheet1!$B$3:$AH$1266,Sheet1!L$1+(Sheet1!$A$1-1)*10,FALSE),IF(VLOOKUP($A1803,Sheet1!$B$3:$AH$1266,Sheet1!L$1+(Sheet1!$A$1-1)*10,FALSE)&gt;99999,-3,IF(VLOOKUP($A1803,Sheet1!$B$3:$AH$1266,Sheet1!L$1+(Sheet1!$A$1-1)*10,FALSE)&gt;9999,-2,IF(VLOOKUP($A1803,Sheet1!$B$3:$AH$1266,Sheet1!L$1+(Sheet1!$A$1-1)*10,FALSE)&gt;999,-1,0)))))))</f>
        <v>11400</v>
      </c>
      <c r="AC1803" s="385">
        <f>IF(ISNA(VLOOKUP($A1803,Sheet1!$B$3:$AH$1266,Sheet1!M$1+(Sheet1!$A$1-1)*10,FALSE))=TRUE,"---",IF(VLOOKUP($A1803,Sheet1!$B$3:$AH$1266,Sheet1!M$1+(Sheet1!$A$1-1)*10,FALSE)="---","---", (ROUND(VLOOKUP($A1803,Sheet1!$B$3:$AH$1266,Sheet1!M$1+(Sheet1!$A$1-1)*10,FALSE),IF(VLOOKUP($A1803,Sheet1!$B$3:$AH$1266,Sheet1!M$1+(Sheet1!$A$1-1)*10,FALSE)&gt;99999,-3,IF(VLOOKUP($A1803,Sheet1!$B$3:$AH$1266,Sheet1!M$1+(Sheet1!$A$1-1)*10,FALSE)&gt;9999,-2,IF(VLOOKUP($A1803,Sheet1!$B$3:$AH$1266,Sheet1!M$1+(Sheet1!$A$1-1)*10,FALSE)&gt;999,-1,0)))))))</f>
        <v>13000</v>
      </c>
      <c r="AD1803" s="385">
        <f>IF(ISNA(VLOOKUP($A1803,Sheet1!$B$3:$AH$1266,Sheet1!N$1+(Sheet1!$A$1-1)*10,FALSE))=TRUE,"---",IF(VLOOKUP($A1803,Sheet1!$B$3:$AH$1266,Sheet1!N$1+(Sheet1!$A$1-1)*10,FALSE)="---","---", (ROUND(VLOOKUP($A1803,Sheet1!$B$3:$AH$1266,Sheet1!N$1+(Sheet1!$A$1-1)*10,FALSE),IF(VLOOKUP($A1803,Sheet1!$B$3:$AH$1266,Sheet1!N$1+(Sheet1!$A$1-1)*10,FALSE)&gt;99999,-3,IF(VLOOKUP($A1803,Sheet1!$B$3:$AH$1266,Sheet1!N$1+(Sheet1!$A$1-1)*10,FALSE)&gt;9999,-2,IF(VLOOKUP($A1803,Sheet1!$B$3:$AH$1266,Sheet1!N$1+(Sheet1!$A$1-1)*10,FALSE)&gt;999,-1,0)))))))</f>
        <v>15300</v>
      </c>
    </row>
    <row r="1804" spans="1:30" ht="25.5" customHeight="1" x14ac:dyDescent="0.25">
      <c r="A1804" s="304"/>
      <c r="B1804" s="346"/>
      <c r="C1804" s="304"/>
      <c r="D1804" s="304"/>
      <c r="E1804" s="305" t="e">
        <v>#N/A</v>
      </c>
      <c r="F1804" s="355"/>
      <c r="G1804" s="335"/>
      <c r="H1804" s="348"/>
      <c r="I1804" s="119">
        <v>31045</v>
      </c>
      <c r="J1804" s="120">
        <v>19.149999999999999</v>
      </c>
      <c r="K1804" s="118" t="s">
        <v>49</v>
      </c>
      <c r="L1804" s="122">
        <v>13600</v>
      </c>
      <c r="M1804" s="123">
        <v>165</v>
      </c>
      <c r="N1804" s="118" t="s">
        <v>258</v>
      </c>
      <c r="O1804" s="71" t="s">
        <v>4405</v>
      </c>
      <c r="P1804" s="71" t="s">
        <v>4405</v>
      </c>
      <c r="Q1804" s="71" t="s">
        <v>4405</v>
      </c>
      <c r="R1804" s="73" t="s">
        <v>4405</v>
      </c>
      <c r="S1804" s="357" t="e">
        <v>#N/A</v>
      </c>
      <c r="T1804" s="357" t="str">
        <f>IF(ISNA(VLOOKUP(A1804,Sheet1!B$3:C$1266,2,FALSE)=TRUE),"ND",VLOOKUP(A1804,Sheet1!B$3:C$1266,2,FALSE))</f>
        <v>ND</v>
      </c>
      <c r="U1804" s="385" t="str">
        <f>IF(ISNA(VLOOKUP($A1804,Sheet1!$B$3:$AH$1266,Sheet1!E$1+(Sheet1!$A$1-1)*10,FALSE))=TRUE,"---",IF(VLOOKUP($A1804,Sheet1!$B$3:$AH$1266,Sheet1!E$1+(Sheet1!$A$1-1)*10,FALSE)="---","---", (ROUND(VLOOKUP($A1804,Sheet1!$B$3:$AH$1266,Sheet1!E$1+(Sheet1!$A$1-1)*10,FALSE),IF(VLOOKUP($A1804,Sheet1!$B$3:$AH$1266,Sheet1!E$1+(Sheet1!$A$1-1)*10,FALSE)&gt;99999,-3,IF(VLOOKUP($A1804,Sheet1!$B$3:$AH$1266,Sheet1!E$1+(Sheet1!$A$1-1)*10,FALSE)&gt;9999,-2,IF(VLOOKUP($A1804,Sheet1!$B$3:$AH$1266,Sheet1!E$1+(Sheet1!$A$1-1)*10,FALSE)&gt;999,-1,0)))))))</f>
        <v>---</v>
      </c>
      <c r="V1804" s="385" t="str">
        <f>IF(ISNA(VLOOKUP($A1804,Sheet1!$B$3:$AH$1266,Sheet1!F$1+(Sheet1!$A$1-1)*10,FALSE))=TRUE,"---",IF(VLOOKUP($A1804,Sheet1!$B$3:$AH$1266,Sheet1!F$1+(Sheet1!$A$1-1)*10,FALSE)="---","---", (ROUND(VLOOKUP($A1804,Sheet1!$B$3:$AH$1266,Sheet1!F$1+(Sheet1!$A$1-1)*10,FALSE),IF(VLOOKUP($A1804,Sheet1!$B$3:$AH$1266,Sheet1!F$1+(Sheet1!$A$1-1)*10,FALSE)&gt;99999,-3,IF(VLOOKUP($A1804,Sheet1!$B$3:$AH$1266,Sheet1!F$1+(Sheet1!$A$1-1)*10,FALSE)&gt;9999,-2,IF(VLOOKUP($A1804,Sheet1!$B$3:$AH$1266,Sheet1!F$1+(Sheet1!$A$1-1)*10,FALSE)&gt;999,-1,0)))))))</f>
        <v>---</v>
      </c>
      <c r="W1804" s="385" t="str">
        <f>IF(ISNA(VLOOKUP($A1804,Sheet1!$B$3:$AH$1266,Sheet1!G$1+(Sheet1!$A$1-1)*10,FALSE))=TRUE,"---",IF(VLOOKUP($A1804,Sheet1!$B$3:$AH$1266,Sheet1!G$1+(Sheet1!$A$1-1)*10,FALSE)="---","---", (ROUND(VLOOKUP($A1804,Sheet1!$B$3:$AH$1266,Sheet1!G$1+(Sheet1!$A$1-1)*10,FALSE),IF(VLOOKUP($A1804,Sheet1!$B$3:$AH$1266,Sheet1!G$1+(Sheet1!$A$1-1)*10,FALSE)&gt;99999,-3,IF(VLOOKUP($A1804,Sheet1!$B$3:$AH$1266,Sheet1!G$1+(Sheet1!$A$1-1)*10,FALSE)&gt;9999,-2,IF(VLOOKUP($A1804,Sheet1!$B$3:$AH$1266,Sheet1!G$1+(Sheet1!$A$1-1)*10,FALSE)&gt;999,-1,0)))))))</f>
        <v>---</v>
      </c>
      <c r="X1804" s="385" t="str">
        <f>IF(ISNA(VLOOKUP($A1804,Sheet1!$B$3:$AH$1266,Sheet1!H$1+(Sheet1!$A$1-1)*10,FALSE))=TRUE,"---",IF(VLOOKUP($A1804,Sheet1!$B$3:$AH$1266,Sheet1!H$1+(Sheet1!$A$1-1)*10,FALSE)="---","---", (ROUND(VLOOKUP($A1804,Sheet1!$B$3:$AH$1266,Sheet1!H$1+(Sheet1!$A$1-1)*10,FALSE),IF(VLOOKUP($A1804,Sheet1!$B$3:$AH$1266,Sheet1!H$1+(Sheet1!$A$1-1)*10,FALSE)&gt;99999,-3,IF(VLOOKUP($A1804,Sheet1!$B$3:$AH$1266,Sheet1!H$1+(Sheet1!$A$1-1)*10,FALSE)&gt;9999,-2,IF(VLOOKUP($A1804,Sheet1!$B$3:$AH$1266,Sheet1!H$1+(Sheet1!$A$1-1)*10,FALSE)&gt;999,-1,0)))))))</f>
        <v>---</v>
      </c>
      <c r="Y1804" s="385" t="str">
        <f>IF(ISNA(VLOOKUP($A1804,Sheet1!$B$3:$AH$1266,Sheet1!I$1+(Sheet1!$A$1-1)*10,FALSE))=TRUE,"---",IF(VLOOKUP($A1804,Sheet1!$B$3:$AH$1266,Sheet1!I$1+(Sheet1!$A$1-1)*10,FALSE)="---","---", (ROUND(VLOOKUP($A1804,Sheet1!$B$3:$AH$1266,Sheet1!I$1+(Sheet1!$A$1-1)*10,FALSE),IF(VLOOKUP($A1804,Sheet1!$B$3:$AH$1266,Sheet1!I$1+(Sheet1!$A$1-1)*10,FALSE)&gt;99999,-3,IF(VLOOKUP($A1804,Sheet1!$B$3:$AH$1266,Sheet1!I$1+(Sheet1!$A$1-1)*10,FALSE)&gt;9999,-2,IF(VLOOKUP($A1804,Sheet1!$B$3:$AH$1266,Sheet1!I$1+(Sheet1!$A$1-1)*10,FALSE)&gt;999,-1,0)))))))</f>
        <v>---</v>
      </c>
      <c r="Z1804" s="385" t="str">
        <f>IF(ISNA(VLOOKUP($A1804,Sheet1!$B$3:$AH$1266,Sheet1!J$1+(Sheet1!$A$1-1)*10,FALSE))=TRUE,"---",IF(VLOOKUP($A1804,Sheet1!$B$3:$AH$1266,Sheet1!J$1+(Sheet1!$A$1-1)*10,FALSE)="---","---", (ROUND(VLOOKUP($A1804,Sheet1!$B$3:$AH$1266,Sheet1!J$1+(Sheet1!$A$1-1)*10,FALSE),IF(VLOOKUP($A1804,Sheet1!$B$3:$AH$1266,Sheet1!J$1+(Sheet1!$A$1-1)*10,FALSE)&gt;99999,-3,IF(VLOOKUP($A1804,Sheet1!$B$3:$AH$1266,Sheet1!J$1+(Sheet1!$A$1-1)*10,FALSE)&gt;9999,-2,IF(VLOOKUP($A1804,Sheet1!$B$3:$AH$1266,Sheet1!J$1+(Sheet1!$A$1-1)*10,FALSE)&gt;999,-1,0)))))))</f>
        <v>---</v>
      </c>
      <c r="AA1804" s="385" t="str">
        <f>IF(ISNA(VLOOKUP($A1804,Sheet1!$B$3:$AH$1266,Sheet1!K$1+(Sheet1!$A$1-1)*10,FALSE))=TRUE,"---",IF(VLOOKUP($A1804,Sheet1!$B$3:$AH$1266,Sheet1!K$1+(Sheet1!$A$1-1)*10,FALSE)="---","---", (ROUND(VLOOKUP($A1804,Sheet1!$B$3:$AH$1266,Sheet1!K$1+(Sheet1!$A$1-1)*10,FALSE),IF(VLOOKUP($A1804,Sheet1!$B$3:$AH$1266,Sheet1!K$1+(Sheet1!$A$1-1)*10,FALSE)&gt;99999,-3,IF(VLOOKUP($A1804,Sheet1!$B$3:$AH$1266,Sheet1!K$1+(Sheet1!$A$1-1)*10,FALSE)&gt;9999,-2,IF(VLOOKUP($A1804,Sheet1!$B$3:$AH$1266,Sheet1!K$1+(Sheet1!$A$1-1)*10,FALSE)&gt;999,-1,0)))))))</f>
        <v>---</v>
      </c>
      <c r="AB1804" s="385" t="str">
        <f>IF(ISNA(VLOOKUP($A1804,Sheet1!$B$3:$AH$1266,Sheet1!L$1+(Sheet1!$A$1-1)*10,FALSE))=TRUE,"---",IF(VLOOKUP($A1804,Sheet1!$B$3:$AH$1266,Sheet1!L$1+(Sheet1!$A$1-1)*10,FALSE)="---","---", (ROUND(VLOOKUP($A1804,Sheet1!$B$3:$AH$1266,Sheet1!L$1+(Sheet1!$A$1-1)*10,FALSE),IF(VLOOKUP($A1804,Sheet1!$B$3:$AH$1266,Sheet1!L$1+(Sheet1!$A$1-1)*10,FALSE)&gt;99999,-3,IF(VLOOKUP($A1804,Sheet1!$B$3:$AH$1266,Sheet1!L$1+(Sheet1!$A$1-1)*10,FALSE)&gt;9999,-2,IF(VLOOKUP($A1804,Sheet1!$B$3:$AH$1266,Sheet1!L$1+(Sheet1!$A$1-1)*10,FALSE)&gt;999,-1,0)))))))</f>
        <v>---</v>
      </c>
      <c r="AC1804" s="385" t="str">
        <f>IF(ISNA(VLOOKUP($A1804,Sheet1!$B$3:$AH$1266,Sheet1!M$1+(Sheet1!$A$1-1)*10,FALSE))=TRUE,"---",IF(VLOOKUP($A1804,Sheet1!$B$3:$AH$1266,Sheet1!M$1+(Sheet1!$A$1-1)*10,FALSE)="---","---", (ROUND(VLOOKUP($A1804,Sheet1!$B$3:$AH$1266,Sheet1!M$1+(Sheet1!$A$1-1)*10,FALSE),IF(VLOOKUP($A1804,Sheet1!$B$3:$AH$1266,Sheet1!M$1+(Sheet1!$A$1-1)*10,FALSE)&gt;99999,-3,IF(VLOOKUP($A1804,Sheet1!$B$3:$AH$1266,Sheet1!M$1+(Sheet1!$A$1-1)*10,FALSE)&gt;9999,-2,IF(VLOOKUP($A1804,Sheet1!$B$3:$AH$1266,Sheet1!M$1+(Sheet1!$A$1-1)*10,FALSE)&gt;999,-1,0)))))))</f>
        <v>---</v>
      </c>
      <c r="AD1804" s="385" t="str">
        <f>IF(ISNA(VLOOKUP($A1804,Sheet1!$B$3:$AH$1266,Sheet1!N$1+(Sheet1!$A$1-1)*10,FALSE))=TRUE,"---",IF(VLOOKUP($A1804,Sheet1!$B$3:$AH$1266,Sheet1!N$1+(Sheet1!$A$1-1)*10,FALSE)="---","---", (ROUND(VLOOKUP($A1804,Sheet1!$B$3:$AH$1266,Sheet1!N$1+(Sheet1!$A$1-1)*10,FALSE),IF(VLOOKUP($A1804,Sheet1!$B$3:$AH$1266,Sheet1!N$1+(Sheet1!$A$1-1)*10,FALSE)&gt;99999,-3,IF(VLOOKUP($A1804,Sheet1!$B$3:$AH$1266,Sheet1!N$1+(Sheet1!$A$1-1)*10,FALSE)&gt;9999,-2,IF(VLOOKUP($A1804,Sheet1!$B$3:$AH$1266,Sheet1!N$1+(Sheet1!$A$1-1)*10,FALSE)&gt;999,-1,0)))))))</f>
        <v>---</v>
      </c>
    </row>
    <row r="1805" spans="1:30" ht="25.5" customHeight="1" x14ac:dyDescent="0.25">
      <c r="A1805" s="125" t="s">
        <v>2653</v>
      </c>
      <c r="B1805" s="126" t="s">
        <v>2654</v>
      </c>
      <c r="C1805" s="125">
        <v>433300</v>
      </c>
      <c r="D1805" s="125">
        <v>755459</v>
      </c>
      <c r="E1805" s="70" t="s">
        <v>3053</v>
      </c>
      <c r="F1805" s="52" t="s">
        <v>4949</v>
      </c>
      <c r="G1805" s="127" t="s">
        <v>286</v>
      </c>
      <c r="H1805" s="128">
        <v>188</v>
      </c>
      <c r="I1805" s="112">
        <v>4835</v>
      </c>
      <c r="J1805" s="147">
        <v>10.5</v>
      </c>
      <c r="K1805" s="114" t="s">
        <v>4405</v>
      </c>
      <c r="L1805" s="115">
        <v>10000</v>
      </c>
      <c r="M1805" s="116">
        <v>53.2</v>
      </c>
      <c r="N1805" s="114" t="s">
        <v>4405</v>
      </c>
      <c r="O1805" s="68">
        <f t="shared" si="61"/>
        <v>3.4192683986993848</v>
      </c>
      <c r="P1805" s="68">
        <f>IF(O1805&lt;&gt;"",VLOOKUP($A1805,Sheet4!$A$2:$O$1309,14,FALSE)*100,"")</f>
        <v>2.5453735653115817</v>
      </c>
      <c r="Q1805" s="68">
        <f>IF(P1805&lt;&gt;"",VLOOKUP($A1805,Sheet4!$A$2:$O$1309,15,FALSE)*100,"")</f>
        <v>22.318085511406196</v>
      </c>
      <c r="R1805" s="74">
        <f t="shared" si="60"/>
        <v>30</v>
      </c>
      <c r="S1805" s="64" t="s">
        <v>4364</v>
      </c>
      <c r="T1805" s="64" t="str">
        <f>IF(ISNA(VLOOKUP(A1805,Sheet1!B$3:C$1266,2,FALSE)=TRUE),"NC",VLOOKUP(A1805,Sheet1!B$3:C$1266,2,FALSE))</f>
        <v>Rural</v>
      </c>
      <c r="U1805" s="65">
        <f>IF(ISNA(VLOOKUP($A1805,Sheet1!$B$3:$AH$1266,Sheet1!E$1+(Sheet1!$A$1-1)*10,FALSE))=TRUE,"---",IF(VLOOKUP($A1805,Sheet1!$B$3:$AH$1266,Sheet1!E$1+(Sheet1!$A$1-1)*10,FALSE)="---","---", (ROUND(VLOOKUP($A1805,Sheet1!$B$3:$AH$1266,Sheet1!E$1+(Sheet1!$A$1-1)*10,FALSE),IF(VLOOKUP($A1805,Sheet1!$B$3:$AH$1266,Sheet1!E$1+(Sheet1!$A$1-1)*10,FALSE)&gt;99999,-3,IF(VLOOKUP($A1805,Sheet1!$B$3:$AH$1266,Sheet1!E$1+(Sheet1!$A$1-1)*10,FALSE)&gt;9999,-2,IF(VLOOKUP($A1805,Sheet1!$B$3:$AH$1266,Sheet1!E$1+(Sheet1!$A$1-1)*10,FALSE)&gt;999,-1,0)))))))</f>
        <v>4210</v>
      </c>
      <c r="V1805" s="65">
        <f>IF(ISNA(VLOOKUP($A1805,Sheet1!$B$3:$AH$1266,Sheet1!F$1+(Sheet1!$A$1-1)*10,FALSE))=TRUE,"---",IF(VLOOKUP($A1805,Sheet1!$B$3:$AH$1266,Sheet1!F$1+(Sheet1!$A$1-1)*10,FALSE)="---","---", (ROUND(VLOOKUP($A1805,Sheet1!$B$3:$AH$1266,Sheet1!F$1+(Sheet1!$A$1-1)*10,FALSE),IF(VLOOKUP($A1805,Sheet1!$B$3:$AH$1266,Sheet1!F$1+(Sheet1!$A$1-1)*10,FALSE)&gt;99999,-3,IF(VLOOKUP($A1805,Sheet1!$B$3:$AH$1266,Sheet1!F$1+(Sheet1!$A$1-1)*10,FALSE)&gt;9999,-2,IF(VLOOKUP($A1805,Sheet1!$B$3:$AH$1266,Sheet1!F$1+(Sheet1!$A$1-1)*10,FALSE)&gt;999,-1,0)))))))</f>
        <v>4720</v>
      </c>
      <c r="W1805" s="65">
        <f>IF(ISNA(VLOOKUP($A1805,Sheet1!$B$3:$AH$1266,Sheet1!G$1+(Sheet1!$A$1-1)*10,FALSE))=TRUE,"---",IF(VLOOKUP($A1805,Sheet1!$B$3:$AH$1266,Sheet1!G$1+(Sheet1!$A$1-1)*10,FALSE)="---","---", (ROUND(VLOOKUP($A1805,Sheet1!$B$3:$AH$1266,Sheet1!G$1+(Sheet1!$A$1-1)*10,FALSE),IF(VLOOKUP($A1805,Sheet1!$B$3:$AH$1266,Sheet1!G$1+(Sheet1!$A$1-1)*10,FALSE)&gt;99999,-3,IF(VLOOKUP($A1805,Sheet1!$B$3:$AH$1266,Sheet1!G$1+(Sheet1!$A$1-1)*10,FALSE)&gt;9999,-2,IF(VLOOKUP($A1805,Sheet1!$B$3:$AH$1266,Sheet1!G$1+(Sheet1!$A$1-1)*10,FALSE)&gt;999,-1,0)))))))</f>
        <v>5350</v>
      </c>
      <c r="X1805" s="65">
        <f>IF(ISNA(VLOOKUP($A1805,Sheet1!$B$3:$AH$1266,Sheet1!H$1+(Sheet1!$A$1-1)*10,FALSE))=TRUE,"---",IF(VLOOKUP($A1805,Sheet1!$B$3:$AH$1266,Sheet1!H$1+(Sheet1!$A$1-1)*10,FALSE)="---","---", (ROUND(VLOOKUP($A1805,Sheet1!$B$3:$AH$1266,Sheet1!H$1+(Sheet1!$A$1-1)*10,FALSE),IF(VLOOKUP($A1805,Sheet1!$B$3:$AH$1266,Sheet1!H$1+(Sheet1!$A$1-1)*10,FALSE)&gt;99999,-3,IF(VLOOKUP($A1805,Sheet1!$B$3:$AH$1266,Sheet1!H$1+(Sheet1!$A$1-1)*10,FALSE)&gt;9999,-2,IF(VLOOKUP($A1805,Sheet1!$B$3:$AH$1266,Sheet1!H$1+(Sheet1!$A$1-1)*10,FALSE)&gt;999,-1,0)))))))</f>
        <v>7020</v>
      </c>
      <c r="Y1805" s="65">
        <f>IF(ISNA(VLOOKUP($A1805,Sheet1!$B$3:$AH$1266,Sheet1!I$1+(Sheet1!$A$1-1)*10,FALSE))=TRUE,"---",IF(VLOOKUP($A1805,Sheet1!$B$3:$AH$1266,Sheet1!I$1+(Sheet1!$A$1-1)*10,FALSE)="---","---", (ROUND(VLOOKUP($A1805,Sheet1!$B$3:$AH$1266,Sheet1!I$1+(Sheet1!$A$1-1)*10,FALSE),IF(VLOOKUP($A1805,Sheet1!$B$3:$AH$1266,Sheet1!I$1+(Sheet1!$A$1-1)*10,FALSE)&gt;99999,-3,IF(VLOOKUP($A1805,Sheet1!$B$3:$AH$1266,Sheet1!I$1+(Sheet1!$A$1-1)*10,FALSE)&gt;9999,-2,IF(VLOOKUP($A1805,Sheet1!$B$3:$AH$1266,Sheet1!I$1+(Sheet1!$A$1-1)*10,FALSE)&gt;999,-1,0)))))))</f>
        <v>8180</v>
      </c>
      <c r="Z1805" s="65">
        <f>IF(ISNA(VLOOKUP($A1805,Sheet1!$B$3:$AH$1266,Sheet1!J$1+(Sheet1!$A$1-1)*10,FALSE))=TRUE,"---",IF(VLOOKUP($A1805,Sheet1!$B$3:$AH$1266,Sheet1!J$1+(Sheet1!$A$1-1)*10,FALSE)="---","---", (ROUND(VLOOKUP($A1805,Sheet1!$B$3:$AH$1266,Sheet1!J$1+(Sheet1!$A$1-1)*10,FALSE),IF(VLOOKUP($A1805,Sheet1!$B$3:$AH$1266,Sheet1!J$1+(Sheet1!$A$1-1)*10,FALSE)&gt;99999,-3,IF(VLOOKUP($A1805,Sheet1!$B$3:$AH$1266,Sheet1!J$1+(Sheet1!$A$1-1)*10,FALSE)&gt;9999,-2,IF(VLOOKUP($A1805,Sheet1!$B$3:$AH$1266,Sheet1!J$1+(Sheet1!$A$1-1)*10,FALSE)&gt;999,-1,0)))))))</f>
        <v>9690</v>
      </c>
      <c r="AA1805" s="65">
        <f>IF(ISNA(VLOOKUP($A1805,Sheet1!$B$3:$AH$1266,Sheet1!K$1+(Sheet1!$A$1-1)*10,FALSE))=TRUE,"---",IF(VLOOKUP($A1805,Sheet1!$B$3:$AH$1266,Sheet1!K$1+(Sheet1!$A$1-1)*10,FALSE)="---","---", (ROUND(VLOOKUP($A1805,Sheet1!$B$3:$AH$1266,Sheet1!K$1+(Sheet1!$A$1-1)*10,FALSE),IF(VLOOKUP($A1805,Sheet1!$B$3:$AH$1266,Sheet1!K$1+(Sheet1!$A$1-1)*10,FALSE)&gt;99999,-3,IF(VLOOKUP($A1805,Sheet1!$B$3:$AH$1266,Sheet1!K$1+(Sheet1!$A$1-1)*10,FALSE)&gt;9999,-2,IF(VLOOKUP($A1805,Sheet1!$B$3:$AH$1266,Sheet1!K$1+(Sheet1!$A$1-1)*10,FALSE)&gt;999,-1,0)))))))</f>
        <v>10800</v>
      </c>
      <c r="AB1805" s="65">
        <f>IF(ISNA(VLOOKUP($A1805,Sheet1!$B$3:$AH$1266,Sheet1!L$1+(Sheet1!$A$1-1)*10,FALSE))=TRUE,"---",IF(VLOOKUP($A1805,Sheet1!$B$3:$AH$1266,Sheet1!L$1+(Sheet1!$A$1-1)*10,FALSE)="---","---", (ROUND(VLOOKUP($A1805,Sheet1!$B$3:$AH$1266,Sheet1!L$1+(Sheet1!$A$1-1)*10,FALSE),IF(VLOOKUP($A1805,Sheet1!$B$3:$AH$1266,Sheet1!L$1+(Sheet1!$A$1-1)*10,FALSE)&gt;99999,-3,IF(VLOOKUP($A1805,Sheet1!$B$3:$AH$1266,Sheet1!L$1+(Sheet1!$A$1-1)*10,FALSE)&gt;9999,-2,IF(VLOOKUP($A1805,Sheet1!$B$3:$AH$1266,Sheet1!L$1+(Sheet1!$A$1-1)*10,FALSE)&gt;999,-1,0)))))))</f>
        <v>12100</v>
      </c>
      <c r="AC1805" s="65">
        <f>IF(ISNA(VLOOKUP($A1805,Sheet1!$B$3:$AH$1266,Sheet1!M$1+(Sheet1!$A$1-1)*10,FALSE))=TRUE,"---",IF(VLOOKUP($A1805,Sheet1!$B$3:$AH$1266,Sheet1!M$1+(Sheet1!$A$1-1)*10,FALSE)="---","---", (ROUND(VLOOKUP($A1805,Sheet1!$B$3:$AH$1266,Sheet1!M$1+(Sheet1!$A$1-1)*10,FALSE),IF(VLOOKUP($A1805,Sheet1!$B$3:$AH$1266,Sheet1!M$1+(Sheet1!$A$1-1)*10,FALSE)&gt;99999,-3,IF(VLOOKUP($A1805,Sheet1!$B$3:$AH$1266,Sheet1!M$1+(Sheet1!$A$1-1)*10,FALSE)&gt;9999,-2,IF(VLOOKUP($A1805,Sheet1!$B$3:$AH$1266,Sheet1!M$1+(Sheet1!$A$1-1)*10,FALSE)&gt;999,-1,0)))))))</f>
        <v>13200</v>
      </c>
      <c r="AD1805" s="65">
        <f>IF(ISNA(VLOOKUP($A1805,Sheet1!$B$3:$AH$1266,Sheet1!N$1+(Sheet1!$A$1-1)*10,FALSE))=TRUE,"---",IF(VLOOKUP($A1805,Sheet1!$B$3:$AH$1266,Sheet1!N$1+(Sheet1!$A$1-1)*10,FALSE)="---","---", (ROUND(VLOOKUP($A1805,Sheet1!$B$3:$AH$1266,Sheet1!N$1+(Sheet1!$A$1-1)*10,FALSE),IF(VLOOKUP($A1805,Sheet1!$B$3:$AH$1266,Sheet1!N$1+(Sheet1!$A$1-1)*10,FALSE)&gt;99999,-3,IF(VLOOKUP($A1805,Sheet1!$B$3:$AH$1266,Sheet1!N$1+(Sheet1!$A$1-1)*10,FALSE)&gt;9999,-2,IF(VLOOKUP($A1805,Sheet1!$B$3:$AH$1266,Sheet1!N$1+(Sheet1!$A$1-1)*10,FALSE)&gt;999,-1,0)))))))</f>
        <v>15000</v>
      </c>
    </row>
    <row r="1806" spans="1:30" ht="25.5" customHeight="1" x14ac:dyDescent="0.25">
      <c r="A1806" s="304" t="s">
        <v>2655</v>
      </c>
      <c r="B1806" s="393" t="s">
        <v>2656</v>
      </c>
      <c r="C1806" s="304">
        <v>433031</v>
      </c>
      <c r="D1806" s="304">
        <v>755934</v>
      </c>
      <c r="E1806" s="305" t="s">
        <v>3053</v>
      </c>
      <c r="F1806" s="345" t="s">
        <v>4950</v>
      </c>
      <c r="G1806" s="351" t="s">
        <v>31</v>
      </c>
      <c r="H1806" s="348">
        <v>16.899999999999999</v>
      </c>
      <c r="I1806" s="223" t="s">
        <v>2556</v>
      </c>
      <c r="J1806" s="137" t="s">
        <v>4405</v>
      </c>
      <c r="K1806" s="118" t="s">
        <v>17</v>
      </c>
      <c r="L1806" s="146">
        <v>2300</v>
      </c>
      <c r="M1806" s="123">
        <v>136</v>
      </c>
      <c r="N1806" s="118" t="s">
        <v>24</v>
      </c>
      <c r="O1806" s="71" t="str">
        <f t="shared" si="61"/>
        <v>&lt;0.2</v>
      </c>
      <c r="P1806" s="71">
        <f>IF(O1806&lt;&gt;"",VLOOKUP($A1806,Sheet4!$A$2:$O$1309,14,FALSE)*100,"")</f>
        <v>1.8472321030518324</v>
      </c>
      <c r="Q1806" s="71">
        <f>IF(P1806&lt;&gt;"",VLOOKUP($A1806,Sheet4!$A$2:$O$1309,15,FALSE)*100,"")</f>
        <v>16.692259759502214</v>
      </c>
      <c r="R1806" s="73" t="str">
        <f t="shared" ref="R1806:R1868" si="62">IF(O1806="&lt;0.2","&gt;500",IF(O1806="&gt;50","&lt;2",IF(ISERR(1/O1806*100),"",IF(AND((1/O1806*100)&gt;=2,(1/O1806*100)&lt;=10),MROUND(1/O1806*100,1),IF(AND((1/O1806*100)&gt;=10,(1/O1806*100)&lt;=50),MROUND(1/O1806*100,5),IF(AND((1/O1806*100)&gt;=50,(1/O1806*100)&lt;=104),MROUND(1/O1806*100,10),IF(AND((1/O1806*100)&gt;=104,(1/O1806*100)&lt;=110),"100",IF(AND((1/O1806*100)&gt;=110,(1/O1806*100)&lt;=180),"&gt;100, &lt;200",IF(AND((1/O1806*100)&gt;=180,(1/O1806*100)&lt;=220),"200",IF(AND((1/O1806*100)&gt;=220,(1/O1806*100)&lt;=450),"&gt;200,  &lt;500","500"))))))))))</f>
        <v>&gt;500</v>
      </c>
      <c r="S1806" s="357" t="s">
        <v>4364</v>
      </c>
      <c r="T1806" s="357" t="str">
        <f>IF(ISNA(VLOOKUP(A1806,Sheet1!B$3:C$1266,2,FALSE)=TRUE),"NC",VLOOKUP(A1806,Sheet1!B$3:C$1266,2,FALSE))</f>
        <v>Rural</v>
      </c>
      <c r="U1806" s="385">
        <f>IF(ISNA(VLOOKUP($A1806,Sheet1!$B$3:$AH$1266,Sheet1!E$1+(Sheet1!$A$1-1)*10,FALSE))=TRUE,"---",IF(VLOOKUP($A1806,Sheet1!$B$3:$AH$1266,Sheet1!E$1+(Sheet1!$A$1-1)*10,FALSE)="---","---", (ROUND(VLOOKUP($A1806,Sheet1!$B$3:$AH$1266,Sheet1!E$1+(Sheet1!$A$1-1)*10,FALSE),IF(VLOOKUP($A1806,Sheet1!$B$3:$AH$1266,Sheet1!E$1+(Sheet1!$A$1-1)*10,FALSE)&gt;99999,-3,IF(VLOOKUP($A1806,Sheet1!$B$3:$AH$1266,Sheet1!E$1+(Sheet1!$A$1-1)*10,FALSE)&gt;9999,-2,IF(VLOOKUP($A1806,Sheet1!$B$3:$AH$1266,Sheet1!E$1+(Sheet1!$A$1-1)*10,FALSE)&gt;999,-1,0)))))))</f>
        <v>398</v>
      </c>
      <c r="V1806" s="385">
        <f>IF(ISNA(VLOOKUP($A1806,Sheet1!$B$3:$AH$1266,Sheet1!F$1+(Sheet1!$A$1-1)*10,FALSE))=TRUE,"---",IF(VLOOKUP($A1806,Sheet1!$B$3:$AH$1266,Sheet1!F$1+(Sheet1!$A$1-1)*10,FALSE)="---","---", (ROUND(VLOOKUP($A1806,Sheet1!$B$3:$AH$1266,Sheet1!F$1+(Sheet1!$A$1-1)*10,FALSE),IF(VLOOKUP($A1806,Sheet1!$B$3:$AH$1266,Sheet1!F$1+(Sheet1!$A$1-1)*10,FALSE)&gt;99999,-3,IF(VLOOKUP($A1806,Sheet1!$B$3:$AH$1266,Sheet1!F$1+(Sheet1!$A$1-1)*10,FALSE)&gt;9999,-2,IF(VLOOKUP($A1806,Sheet1!$B$3:$AH$1266,Sheet1!F$1+(Sheet1!$A$1-1)*10,FALSE)&gt;999,-1,0)))))))</f>
        <v>457</v>
      </c>
      <c r="W1806" s="385">
        <f>IF(ISNA(VLOOKUP($A1806,Sheet1!$B$3:$AH$1266,Sheet1!G$1+(Sheet1!$A$1-1)*10,FALSE))=TRUE,"---",IF(VLOOKUP($A1806,Sheet1!$B$3:$AH$1266,Sheet1!G$1+(Sheet1!$A$1-1)*10,FALSE)="---","---", (ROUND(VLOOKUP($A1806,Sheet1!$B$3:$AH$1266,Sheet1!G$1+(Sheet1!$A$1-1)*10,FALSE),IF(VLOOKUP($A1806,Sheet1!$B$3:$AH$1266,Sheet1!G$1+(Sheet1!$A$1-1)*10,FALSE)&gt;99999,-3,IF(VLOOKUP($A1806,Sheet1!$B$3:$AH$1266,Sheet1!G$1+(Sheet1!$A$1-1)*10,FALSE)&gt;9999,-2,IF(VLOOKUP($A1806,Sheet1!$B$3:$AH$1266,Sheet1!G$1+(Sheet1!$A$1-1)*10,FALSE)&gt;999,-1,0)))))))</f>
        <v>533</v>
      </c>
      <c r="X1806" s="385">
        <f>IF(ISNA(VLOOKUP($A1806,Sheet1!$B$3:$AH$1266,Sheet1!H$1+(Sheet1!$A$1-1)*10,FALSE))=TRUE,"---",IF(VLOOKUP($A1806,Sheet1!$B$3:$AH$1266,Sheet1!H$1+(Sheet1!$A$1-1)*10,FALSE)="---","---", (ROUND(VLOOKUP($A1806,Sheet1!$B$3:$AH$1266,Sheet1!H$1+(Sheet1!$A$1-1)*10,FALSE),IF(VLOOKUP($A1806,Sheet1!$B$3:$AH$1266,Sheet1!H$1+(Sheet1!$A$1-1)*10,FALSE)&gt;99999,-3,IF(VLOOKUP($A1806,Sheet1!$B$3:$AH$1266,Sheet1!H$1+(Sheet1!$A$1-1)*10,FALSE)&gt;9999,-2,IF(VLOOKUP($A1806,Sheet1!$B$3:$AH$1266,Sheet1!H$1+(Sheet1!$A$1-1)*10,FALSE)&gt;999,-1,0)))))))</f>
        <v>734</v>
      </c>
      <c r="Y1806" s="385">
        <f>IF(ISNA(VLOOKUP($A1806,Sheet1!$B$3:$AH$1266,Sheet1!I$1+(Sheet1!$A$1-1)*10,FALSE))=TRUE,"---",IF(VLOOKUP($A1806,Sheet1!$B$3:$AH$1266,Sheet1!I$1+(Sheet1!$A$1-1)*10,FALSE)="---","---", (ROUND(VLOOKUP($A1806,Sheet1!$B$3:$AH$1266,Sheet1!I$1+(Sheet1!$A$1-1)*10,FALSE),IF(VLOOKUP($A1806,Sheet1!$B$3:$AH$1266,Sheet1!I$1+(Sheet1!$A$1-1)*10,FALSE)&gt;99999,-3,IF(VLOOKUP($A1806,Sheet1!$B$3:$AH$1266,Sheet1!I$1+(Sheet1!$A$1-1)*10,FALSE)&gt;9999,-2,IF(VLOOKUP($A1806,Sheet1!$B$3:$AH$1266,Sheet1!I$1+(Sheet1!$A$1-1)*10,FALSE)&gt;999,-1,0)))))))</f>
        <v>877</v>
      </c>
      <c r="Z1806" s="385">
        <f>IF(ISNA(VLOOKUP($A1806,Sheet1!$B$3:$AH$1266,Sheet1!J$1+(Sheet1!$A$1-1)*10,FALSE))=TRUE,"---",IF(VLOOKUP($A1806,Sheet1!$B$3:$AH$1266,Sheet1!J$1+(Sheet1!$A$1-1)*10,FALSE)="---","---", (ROUND(VLOOKUP($A1806,Sheet1!$B$3:$AH$1266,Sheet1!J$1+(Sheet1!$A$1-1)*10,FALSE),IF(VLOOKUP($A1806,Sheet1!$B$3:$AH$1266,Sheet1!J$1+(Sheet1!$A$1-1)*10,FALSE)&gt;99999,-3,IF(VLOOKUP($A1806,Sheet1!$B$3:$AH$1266,Sheet1!J$1+(Sheet1!$A$1-1)*10,FALSE)&gt;9999,-2,IF(VLOOKUP($A1806,Sheet1!$B$3:$AH$1266,Sheet1!J$1+(Sheet1!$A$1-1)*10,FALSE)&gt;999,-1,0)))))))</f>
        <v>1060</v>
      </c>
      <c r="AA1806" s="385">
        <f>IF(ISNA(VLOOKUP($A1806,Sheet1!$B$3:$AH$1266,Sheet1!K$1+(Sheet1!$A$1-1)*10,FALSE))=TRUE,"---",IF(VLOOKUP($A1806,Sheet1!$B$3:$AH$1266,Sheet1!K$1+(Sheet1!$A$1-1)*10,FALSE)="---","---", (ROUND(VLOOKUP($A1806,Sheet1!$B$3:$AH$1266,Sheet1!K$1+(Sheet1!$A$1-1)*10,FALSE),IF(VLOOKUP($A1806,Sheet1!$B$3:$AH$1266,Sheet1!K$1+(Sheet1!$A$1-1)*10,FALSE)&gt;99999,-3,IF(VLOOKUP($A1806,Sheet1!$B$3:$AH$1266,Sheet1!K$1+(Sheet1!$A$1-1)*10,FALSE)&gt;9999,-2,IF(VLOOKUP($A1806,Sheet1!$B$3:$AH$1266,Sheet1!K$1+(Sheet1!$A$1-1)*10,FALSE)&gt;999,-1,0)))))))</f>
        <v>1200</v>
      </c>
      <c r="AB1806" s="385">
        <f>IF(ISNA(VLOOKUP($A1806,Sheet1!$B$3:$AH$1266,Sheet1!L$1+(Sheet1!$A$1-1)*10,FALSE))=TRUE,"---",IF(VLOOKUP($A1806,Sheet1!$B$3:$AH$1266,Sheet1!L$1+(Sheet1!$A$1-1)*10,FALSE)="---","---", (ROUND(VLOOKUP($A1806,Sheet1!$B$3:$AH$1266,Sheet1!L$1+(Sheet1!$A$1-1)*10,FALSE),IF(VLOOKUP($A1806,Sheet1!$B$3:$AH$1266,Sheet1!L$1+(Sheet1!$A$1-1)*10,FALSE)&gt;99999,-3,IF(VLOOKUP($A1806,Sheet1!$B$3:$AH$1266,Sheet1!L$1+(Sheet1!$A$1-1)*10,FALSE)&gt;9999,-2,IF(VLOOKUP($A1806,Sheet1!$B$3:$AH$1266,Sheet1!L$1+(Sheet1!$A$1-1)*10,FALSE)&gt;999,-1,0)))))))</f>
        <v>1360</v>
      </c>
      <c r="AC1806" s="385">
        <f>IF(ISNA(VLOOKUP($A1806,Sheet1!$B$3:$AH$1266,Sheet1!M$1+(Sheet1!$A$1-1)*10,FALSE))=TRUE,"---",IF(VLOOKUP($A1806,Sheet1!$B$3:$AH$1266,Sheet1!M$1+(Sheet1!$A$1-1)*10,FALSE)="---","---", (ROUND(VLOOKUP($A1806,Sheet1!$B$3:$AH$1266,Sheet1!M$1+(Sheet1!$A$1-1)*10,FALSE),IF(VLOOKUP($A1806,Sheet1!$B$3:$AH$1266,Sheet1!M$1+(Sheet1!$A$1-1)*10,FALSE)&gt;99999,-3,IF(VLOOKUP($A1806,Sheet1!$B$3:$AH$1266,Sheet1!M$1+(Sheet1!$A$1-1)*10,FALSE)&gt;9999,-2,IF(VLOOKUP($A1806,Sheet1!$B$3:$AH$1266,Sheet1!M$1+(Sheet1!$A$1-1)*10,FALSE)&gt;999,-1,0)))))))</f>
        <v>1500</v>
      </c>
      <c r="AD1806" s="385">
        <f>IF(ISNA(VLOOKUP($A1806,Sheet1!$B$3:$AH$1266,Sheet1!N$1+(Sheet1!$A$1-1)*10,FALSE))=TRUE,"---",IF(VLOOKUP($A1806,Sheet1!$B$3:$AH$1266,Sheet1!N$1+(Sheet1!$A$1-1)*10,FALSE)="---","---", (ROUND(VLOOKUP($A1806,Sheet1!$B$3:$AH$1266,Sheet1!N$1+(Sheet1!$A$1-1)*10,FALSE),IF(VLOOKUP($A1806,Sheet1!$B$3:$AH$1266,Sheet1!N$1+(Sheet1!$A$1-1)*10,FALSE)&gt;99999,-3,IF(VLOOKUP($A1806,Sheet1!$B$3:$AH$1266,Sheet1!N$1+(Sheet1!$A$1-1)*10,FALSE)&gt;9999,-2,IF(VLOOKUP($A1806,Sheet1!$B$3:$AH$1266,Sheet1!N$1+(Sheet1!$A$1-1)*10,FALSE)&gt;999,-1,0)))))))</f>
        <v>1710</v>
      </c>
    </row>
    <row r="1807" spans="1:30" ht="25.5" customHeight="1" x14ac:dyDescent="0.25">
      <c r="A1807" s="304"/>
      <c r="B1807" s="346"/>
      <c r="C1807" s="304"/>
      <c r="D1807" s="304"/>
      <c r="E1807" s="305" t="e">
        <v>#N/A</v>
      </c>
      <c r="F1807" s="346"/>
      <c r="G1807" s="352"/>
      <c r="H1807" s="348"/>
      <c r="I1807" s="119">
        <v>27664</v>
      </c>
      <c r="J1807" s="124">
        <v>5.94</v>
      </c>
      <c r="K1807" s="121" t="s">
        <v>4405</v>
      </c>
      <c r="L1807" s="122">
        <v>360</v>
      </c>
      <c r="M1807" s="123">
        <v>21.3</v>
      </c>
      <c r="N1807" s="118" t="s">
        <v>17</v>
      </c>
      <c r="O1807" s="71" t="s">
        <v>4405</v>
      </c>
      <c r="P1807" s="71" t="s">
        <v>4405</v>
      </c>
      <c r="Q1807" s="71" t="s">
        <v>4405</v>
      </c>
      <c r="R1807" s="73" t="s">
        <v>4405</v>
      </c>
      <c r="S1807" s="357" t="e">
        <v>#N/A</v>
      </c>
      <c r="T1807" s="357" t="str">
        <f>IF(ISNA(VLOOKUP(A1807,Sheet1!B$3:C$1266,2,FALSE)=TRUE),"ND",VLOOKUP(A1807,Sheet1!B$3:C$1266,2,FALSE))</f>
        <v>ND</v>
      </c>
      <c r="U1807" s="385" t="str">
        <f>IF(ISNA(VLOOKUP($A1807,Sheet1!$B$3:$AH$1266,Sheet1!E$1+(Sheet1!$A$1-1)*10,FALSE))=TRUE,"---",IF(VLOOKUP($A1807,Sheet1!$B$3:$AH$1266,Sheet1!E$1+(Sheet1!$A$1-1)*10,FALSE)="---","---", (ROUND(VLOOKUP($A1807,Sheet1!$B$3:$AH$1266,Sheet1!E$1+(Sheet1!$A$1-1)*10,FALSE),IF(VLOOKUP($A1807,Sheet1!$B$3:$AH$1266,Sheet1!E$1+(Sheet1!$A$1-1)*10,FALSE)&gt;99999,-3,IF(VLOOKUP($A1807,Sheet1!$B$3:$AH$1266,Sheet1!E$1+(Sheet1!$A$1-1)*10,FALSE)&gt;9999,-2,IF(VLOOKUP($A1807,Sheet1!$B$3:$AH$1266,Sheet1!E$1+(Sheet1!$A$1-1)*10,FALSE)&gt;999,-1,0)))))))</f>
        <v>---</v>
      </c>
      <c r="V1807" s="385" t="str">
        <f>IF(ISNA(VLOOKUP($A1807,Sheet1!$B$3:$AH$1266,Sheet1!F$1+(Sheet1!$A$1-1)*10,FALSE))=TRUE,"---",IF(VLOOKUP($A1807,Sheet1!$B$3:$AH$1266,Sheet1!F$1+(Sheet1!$A$1-1)*10,FALSE)="---","---", (ROUND(VLOOKUP($A1807,Sheet1!$B$3:$AH$1266,Sheet1!F$1+(Sheet1!$A$1-1)*10,FALSE),IF(VLOOKUP($A1807,Sheet1!$B$3:$AH$1266,Sheet1!F$1+(Sheet1!$A$1-1)*10,FALSE)&gt;99999,-3,IF(VLOOKUP($A1807,Sheet1!$B$3:$AH$1266,Sheet1!F$1+(Sheet1!$A$1-1)*10,FALSE)&gt;9999,-2,IF(VLOOKUP($A1807,Sheet1!$B$3:$AH$1266,Sheet1!F$1+(Sheet1!$A$1-1)*10,FALSE)&gt;999,-1,0)))))))</f>
        <v>---</v>
      </c>
      <c r="W1807" s="385" t="str">
        <f>IF(ISNA(VLOOKUP($A1807,Sheet1!$B$3:$AH$1266,Sheet1!G$1+(Sheet1!$A$1-1)*10,FALSE))=TRUE,"---",IF(VLOOKUP($A1807,Sheet1!$B$3:$AH$1266,Sheet1!G$1+(Sheet1!$A$1-1)*10,FALSE)="---","---", (ROUND(VLOOKUP($A1807,Sheet1!$B$3:$AH$1266,Sheet1!G$1+(Sheet1!$A$1-1)*10,FALSE),IF(VLOOKUP($A1807,Sheet1!$B$3:$AH$1266,Sheet1!G$1+(Sheet1!$A$1-1)*10,FALSE)&gt;99999,-3,IF(VLOOKUP($A1807,Sheet1!$B$3:$AH$1266,Sheet1!G$1+(Sheet1!$A$1-1)*10,FALSE)&gt;9999,-2,IF(VLOOKUP($A1807,Sheet1!$B$3:$AH$1266,Sheet1!G$1+(Sheet1!$A$1-1)*10,FALSE)&gt;999,-1,0)))))))</f>
        <v>---</v>
      </c>
      <c r="X1807" s="385" t="str">
        <f>IF(ISNA(VLOOKUP($A1807,Sheet1!$B$3:$AH$1266,Sheet1!H$1+(Sheet1!$A$1-1)*10,FALSE))=TRUE,"---",IF(VLOOKUP($A1807,Sheet1!$B$3:$AH$1266,Sheet1!H$1+(Sheet1!$A$1-1)*10,FALSE)="---","---", (ROUND(VLOOKUP($A1807,Sheet1!$B$3:$AH$1266,Sheet1!H$1+(Sheet1!$A$1-1)*10,FALSE),IF(VLOOKUP($A1807,Sheet1!$B$3:$AH$1266,Sheet1!H$1+(Sheet1!$A$1-1)*10,FALSE)&gt;99999,-3,IF(VLOOKUP($A1807,Sheet1!$B$3:$AH$1266,Sheet1!H$1+(Sheet1!$A$1-1)*10,FALSE)&gt;9999,-2,IF(VLOOKUP($A1807,Sheet1!$B$3:$AH$1266,Sheet1!H$1+(Sheet1!$A$1-1)*10,FALSE)&gt;999,-1,0)))))))</f>
        <v>---</v>
      </c>
      <c r="Y1807" s="385" t="str">
        <f>IF(ISNA(VLOOKUP($A1807,Sheet1!$B$3:$AH$1266,Sheet1!I$1+(Sheet1!$A$1-1)*10,FALSE))=TRUE,"---",IF(VLOOKUP($A1807,Sheet1!$B$3:$AH$1266,Sheet1!I$1+(Sheet1!$A$1-1)*10,FALSE)="---","---", (ROUND(VLOOKUP($A1807,Sheet1!$B$3:$AH$1266,Sheet1!I$1+(Sheet1!$A$1-1)*10,FALSE),IF(VLOOKUP($A1807,Sheet1!$B$3:$AH$1266,Sheet1!I$1+(Sheet1!$A$1-1)*10,FALSE)&gt;99999,-3,IF(VLOOKUP($A1807,Sheet1!$B$3:$AH$1266,Sheet1!I$1+(Sheet1!$A$1-1)*10,FALSE)&gt;9999,-2,IF(VLOOKUP($A1807,Sheet1!$B$3:$AH$1266,Sheet1!I$1+(Sheet1!$A$1-1)*10,FALSE)&gt;999,-1,0)))))))</f>
        <v>---</v>
      </c>
      <c r="Z1807" s="385" t="str">
        <f>IF(ISNA(VLOOKUP($A1807,Sheet1!$B$3:$AH$1266,Sheet1!J$1+(Sheet1!$A$1-1)*10,FALSE))=TRUE,"---",IF(VLOOKUP($A1807,Sheet1!$B$3:$AH$1266,Sheet1!J$1+(Sheet1!$A$1-1)*10,FALSE)="---","---", (ROUND(VLOOKUP($A1807,Sheet1!$B$3:$AH$1266,Sheet1!J$1+(Sheet1!$A$1-1)*10,FALSE),IF(VLOOKUP($A1807,Sheet1!$B$3:$AH$1266,Sheet1!J$1+(Sheet1!$A$1-1)*10,FALSE)&gt;99999,-3,IF(VLOOKUP($A1807,Sheet1!$B$3:$AH$1266,Sheet1!J$1+(Sheet1!$A$1-1)*10,FALSE)&gt;9999,-2,IF(VLOOKUP($A1807,Sheet1!$B$3:$AH$1266,Sheet1!J$1+(Sheet1!$A$1-1)*10,FALSE)&gt;999,-1,0)))))))</f>
        <v>---</v>
      </c>
      <c r="AA1807" s="385" t="str">
        <f>IF(ISNA(VLOOKUP($A1807,Sheet1!$B$3:$AH$1266,Sheet1!K$1+(Sheet1!$A$1-1)*10,FALSE))=TRUE,"---",IF(VLOOKUP($A1807,Sheet1!$B$3:$AH$1266,Sheet1!K$1+(Sheet1!$A$1-1)*10,FALSE)="---","---", (ROUND(VLOOKUP($A1807,Sheet1!$B$3:$AH$1266,Sheet1!K$1+(Sheet1!$A$1-1)*10,FALSE),IF(VLOOKUP($A1807,Sheet1!$B$3:$AH$1266,Sheet1!K$1+(Sheet1!$A$1-1)*10,FALSE)&gt;99999,-3,IF(VLOOKUP($A1807,Sheet1!$B$3:$AH$1266,Sheet1!K$1+(Sheet1!$A$1-1)*10,FALSE)&gt;9999,-2,IF(VLOOKUP($A1807,Sheet1!$B$3:$AH$1266,Sheet1!K$1+(Sheet1!$A$1-1)*10,FALSE)&gt;999,-1,0)))))))</f>
        <v>---</v>
      </c>
      <c r="AB1807" s="385" t="str">
        <f>IF(ISNA(VLOOKUP($A1807,Sheet1!$B$3:$AH$1266,Sheet1!L$1+(Sheet1!$A$1-1)*10,FALSE))=TRUE,"---",IF(VLOOKUP($A1807,Sheet1!$B$3:$AH$1266,Sheet1!L$1+(Sheet1!$A$1-1)*10,FALSE)="---","---", (ROUND(VLOOKUP($A1807,Sheet1!$B$3:$AH$1266,Sheet1!L$1+(Sheet1!$A$1-1)*10,FALSE),IF(VLOOKUP($A1807,Sheet1!$B$3:$AH$1266,Sheet1!L$1+(Sheet1!$A$1-1)*10,FALSE)&gt;99999,-3,IF(VLOOKUP($A1807,Sheet1!$B$3:$AH$1266,Sheet1!L$1+(Sheet1!$A$1-1)*10,FALSE)&gt;9999,-2,IF(VLOOKUP($A1807,Sheet1!$B$3:$AH$1266,Sheet1!L$1+(Sheet1!$A$1-1)*10,FALSE)&gt;999,-1,0)))))))</f>
        <v>---</v>
      </c>
      <c r="AC1807" s="385" t="str">
        <f>IF(ISNA(VLOOKUP($A1807,Sheet1!$B$3:$AH$1266,Sheet1!M$1+(Sheet1!$A$1-1)*10,FALSE))=TRUE,"---",IF(VLOOKUP($A1807,Sheet1!$B$3:$AH$1266,Sheet1!M$1+(Sheet1!$A$1-1)*10,FALSE)="---","---", (ROUND(VLOOKUP($A1807,Sheet1!$B$3:$AH$1266,Sheet1!M$1+(Sheet1!$A$1-1)*10,FALSE),IF(VLOOKUP($A1807,Sheet1!$B$3:$AH$1266,Sheet1!M$1+(Sheet1!$A$1-1)*10,FALSE)&gt;99999,-3,IF(VLOOKUP($A1807,Sheet1!$B$3:$AH$1266,Sheet1!M$1+(Sheet1!$A$1-1)*10,FALSE)&gt;9999,-2,IF(VLOOKUP($A1807,Sheet1!$B$3:$AH$1266,Sheet1!M$1+(Sheet1!$A$1-1)*10,FALSE)&gt;999,-1,0)))))))</f>
        <v>---</v>
      </c>
      <c r="AD1807" s="385" t="str">
        <f>IF(ISNA(VLOOKUP($A1807,Sheet1!$B$3:$AH$1266,Sheet1!N$1+(Sheet1!$A$1-1)*10,FALSE))=TRUE,"---",IF(VLOOKUP($A1807,Sheet1!$B$3:$AH$1266,Sheet1!N$1+(Sheet1!$A$1-1)*10,FALSE)="---","---", (ROUND(VLOOKUP($A1807,Sheet1!$B$3:$AH$1266,Sheet1!N$1+(Sheet1!$A$1-1)*10,FALSE),IF(VLOOKUP($A1807,Sheet1!$B$3:$AH$1266,Sheet1!N$1+(Sheet1!$A$1-1)*10,FALSE)&gt;99999,-3,IF(VLOOKUP($A1807,Sheet1!$B$3:$AH$1266,Sheet1!N$1+(Sheet1!$A$1-1)*10,FALSE)&gt;9999,-2,IF(VLOOKUP($A1807,Sheet1!$B$3:$AH$1266,Sheet1!N$1+(Sheet1!$A$1-1)*10,FALSE)&gt;999,-1,0)))))))</f>
        <v>---</v>
      </c>
    </row>
    <row r="1808" spans="1:30" ht="25.5" customHeight="1" x14ac:dyDescent="0.25">
      <c r="A1808" s="303" t="s">
        <v>2657</v>
      </c>
      <c r="B1808" s="330" t="s">
        <v>2658</v>
      </c>
      <c r="C1808" s="303">
        <v>433131.1</v>
      </c>
      <c r="D1808" s="303">
        <v>760051.3</v>
      </c>
      <c r="E1808" s="307" t="s">
        <v>3053</v>
      </c>
      <c r="F1808" s="342" t="s">
        <v>4951</v>
      </c>
      <c r="G1808" s="318" t="s">
        <v>286</v>
      </c>
      <c r="H1808" s="430">
        <v>19</v>
      </c>
      <c r="I1808" s="112">
        <v>4481</v>
      </c>
      <c r="J1808" s="113">
        <v>5.5</v>
      </c>
      <c r="K1808" s="127" t="s">
        <v>20</v>
      </c>
      <c r="L1808" s="115">
        <v>610</v>
      </c>
      <c r="M1808" s="116">
        <v>32.1</v>
      </c>
      <c r="N1808" s="114" t="s">
        <v>4405</v>
      </c>
      <c r="O1808" s="68" t="str">
        <f t="shared" si="61"/>
        <v>&gt;50</v>
      </c>
      <c r="P1808" s="68">
        <f>IF(O1808&lt;&gt;"",VLOOKUP($A1808,Sheet4!$A$2:$O$1309,14,FALSE)*100,"")</f>
        <v>8.3332349067241083</v>
      </c>
      <c r="Q1808" s="68">
        <f>IF(P1808&lt;&gt;"",VLOOKUP($A1808,Sheet4!$A$2:$O$1309,15,FALSE)*100,"")</f>
        <v>57.355307589348669</v>
      </c>
      <c r="R1808" s="74" t="str">
        <f t="shared" si="62"/>
        <v>&lt;2</v>
      </c>
      <c r="S1808" s="356" t="s">
        <v>4364</v>
      </c>
      <c r="T1808" s="356" t="str">
        <f>IF(ISNA(VLOOKUP(A1808,Sheet1!B$3:C$1266,2,FALSE)=TRUE),"NC",VLOOKUP(A1808,Sheet1!B$3:C$1266,2,FALSE))</f>
        <v>Rural</v>
      </c>
      <c r="U1808" s="392">
        <f>IF(ISNA(VLOOKUP($A1808,Sheet1!$B$3:$AH$1266,Sheet1!E$1+(Sheet1!$A$1-1)*10,FALSE))=TRUE,"---",IF(VLOOKUP($A1808,Sheet1!$B$3:$AH$1266,Sheet1!E$1+(Sheet1!$A$1-1)*10,FALSE)="---","---", (ROUND(VLOOKUP($A1808,Sheet1!$B$3:$AH$1266,Sheet1!E$1+(Sheet1!$A$1-1)*10,FALSE),IF(VLOOKUP($A1808,Sheet1!$B$3:$AH$1266,Sheet1!E$1+(Sheet1!$A$1-1)*10,FALSE)&gt;99999,-3,IF(VLOOKUP($A1808,Sheet1!$B$3:$AH$1266,Sheet1!E$1+(Sheet1!$A$1-1)*10,FALSE)&gt;9999,-2,IF(VLOOKUP($A1808,Sheet1!$B$3:$AH$1266,Sheet1!E$1+(Sheet1!$A$1-1)*10,FALSE)&gt;999,-1,0)))))))</f>
        <v>529</v>
      </c>
      <c r="V1808" s="392">
        <f>IF(ISNA(VLOOKUP($A1808,Sheet1!$B$3:$AH$1266,Sheet1!F$1+(Sheet1!$A$1-1)*10,FALSE))=TRUE,"---",IF(VLOOKUP($A1808,Sheet1!$B$3:$AH$1266,Sheet1!F$1+(Sheet1!$A$1-1)*10,FALSE)="---","---", (ROUND(VLOOKUP($A1808,Sheet1!$B$3:$AH$1266,Sheet1!F$1+(Sheet1!$A$1-1)*10,FALSE),IF(VLOOKUP($A1808,Sheet1!$B$3:$AH$1266,Sheet1!F$1+(Sheet1!$A$1-1)*10,FALSE)&gt;99999,-3,IF(VLOOKUP($A1808,Sheet1!$B$3:$AH$1266,Sheet1!F$1+(Sheet1!$A$1-1)*10,FALSE)&gt;9999,-2,IF(VLOOKUP($A1808,Sheet1!$B$3:$AH$1266,Sheet1!F$1+(Sheet1!$A$1-1)*10,FALSE)&gt;999,-1,0)))))))</f>
        <v>616</v>
      </c>
      <c r="W1808" s="392">
        <f>IF(ISNA(VLOOKUP($A1808,Sheet1!$B$3:$AH$1266,Sheet1!G$1+(Sheet1!$A$1-1)*10,FALSE))=TRUE,"---",IF(VLOOKUP($A1808,Sheet1!$B$3:$AH$1266,Sheet1!G$1+(Sheet1!$A$1-1)*10,FALSE)="---","---", (ROUND(VLOOKUP($A1808,Sheet1!$B$3:$AH$1266,Sheet1!G$1+(Sheet1!$A$1-1)*10,FALSE),IF(VLOOKUP($A1808,Sheet1!$B$3:$AH$1266,Sheet1!G$1+(Sheet1!$A$1-1)*10,FALSE)&gt;99999,-3,IF(VLOOKUP($A1808,Sheet1!$B$3:$AH$1266,Sheet1!G$1+(Sheet1!$A$1-1)*10,FALSE)&gt;9999,-2,IF(VLOOKUP($A1808,Sheet1!$B$3:$AH$1266,Sheet1!G$1+(Sheet1!$A$1-1)*10,FALSE)&gt;999,-1,0)))))))</f>
        <v>725</v>
      </c>
      <c r="X1808" s="392">
        <f>IF(ISNA(VLOOKUP($A1808,Sheet1!$B$3:$AH$1266,Sheet1!H$1+(Sheet1!$A$1-1)*10,FALSE))=TRUE,"---",IF(VLOOKUP($A1808,Sheet1!$B$3:$AH$1266,Sheet1!H$1+(Sheet1!$A$1-1)*10,FALSE)="---","---", (ROUND(VLOOKUP($A1808,Sheet1!$B$3:$AH$1266,Sheet1!H$1+(Sheet1!$A$1-1)*10,FALSE),IF(VLOOKUP($A1808,Sheet1!$B$3:$AH$1266,Sheet1!H$1+(Sheet1!$A$1-1)*10,FALSE)&gt;99999,-3,IF(VLOOKUP($A1808,Sheet1!$B$3:$AH$1266,Sheet1!H$1+(Sheet1!$A$1-1)*10,FALSE)&gt;9999,-2,IF(VLOOKUP($A1808,Sheet1!$B$3:$AH$1266,Sheet1!H$1+(Sheet1!$A$1-1)*10,FALSE)&gt;999,-1,0)))))))</f>
        <v>1020</v>
      </c>
      <c r="Y1808" s="392">
        <f>IF(ISNA(VLOOKUP($A1808,Sheet1!$B$3:$AH$1266,Sheet1!I$1+(Sheet1!$A$1-1)*10,FALSE))=TRUE,"---",IF(VLOOKUP($A1808,Sheet1!$B$3:$AH$1266,Sheet1!I$1+(Sheet1!$A$1-1)*10,FALSE)="---","---", (ROUND(VLOOKUP($A1808,Sheet1!$B$3:$AH$1266,Sheet1!I$1+(Sheet1!$A$1-1)*10,FALSE),IF(VLOOKUP($A1808,Sheet1!$B$3:$AH$1266,Sheet1!I$1+(Sheet1!$A$1-1)*10,FALSE)&gt;99999,-3,IF(VLOOKUP($A1808,Sheet1!$B$3:$AH$1266,Sheet1!I$1+(Sheet1!$A$1-1)*10,FALSE)&gt;9999,-2,IF(VLOOKUP($A1808,Sheet1!$B$3:$AH$1266,Sheet1!I$1+(Sheet1!$A$1-1)*10,FALSE)&gt;999,-1,0)))))))</f>
        <v>1230</v>
      </c>
      <c r="Z1808" s="392">
        <f>IF(ISNA(VLOOKUP($A1808,Sheet1!$B$3:$AH$1266,Sheet1!J$1+(Sheet1!$A$1-1)*10,FALSE))=TRUE,"---",IF(VLOOKUP($A1808,Sheet1!$B$3:$AH$1266,Sheet1!J$1+(Sheet1!$A$1-1)*10,FALSE)="---","---", (ROUND(VLOOKUP($A1808,Sheet1!$B$3:$AH$1266,Sheet1!J$1+(Sheet1!$A$1-1)*10,FALSE),IF(VLOOKUP($A1808,Sheet1!$B$3:$AH$1266,Sheet1!J$1+(Sheet1!$A$1-1)*10,FALSE)&gt;99999,-3,IF(VLOOKUP($A1808,Sheet1!$B$3:$AH$1266,Sheet1!J$1+(Sheet1!$A$1-1)*10,FALSE)&gt;9999,-2,IF(VLOOKUP($A1808,Sheet1!$B$3:$AH$1266,Sheet1!J$1+(Sheet1!$A$1-1)*10,FALSE)&gt;999,-1,0)))))))</f>
        <v>1500</v>
      </c>
      <c r="AA1808" s="392">
        <f>IF(ISNA(VLOOKUP($A1808,Sheet1!$B$3:$AH$1266,Sheet1!K$1+(Sheet1!$A$1-1)*10,FALSE))=TRUE,"---",IF(VLOOKUP($A1808,Sheet1!$B$3:$AH$1266,Sheet1!K$1+(Sheet1!$A$1-1)*10,FALSE)="---","---", (ROUND(VLOOKUP($A1808,Sheet1!$B$3:$AH$1266,Sheet1!K$1+(Sheet1!$A$1-1)*10,FALSE),IF(VLOOKUP($A1808,Sheet1!$B$3:$AH$1266,Sheet1!K$1+(Sheet1!$A$1-1)*10,FALSE)&gt;99999,-3,IF(VLOOKUP($A1808,Sheet1!$B$3:$AH$1266,Sheet1!K$1+(Sheet1!$A$1-1)*10,FALSE)&gt;9999,-2,IF(VLOOKUP($A1808,Sheet1!$B$3:$AH$1266,Sheet1!K$1+(Sheet1!$A$1-1)*10,FALSE)&gt;999,-1,0)))))))</f>
        <v>1700</v>
      </c>
      <c r="AB1808" s="392">
        <f>IF(ISNA(VLOOKUP($A1808,Sheet1!$B$3:$AH$1266,Sheet1!L$1+(Sheet1!$A$1-1)*10,FALSE))=TRUE,"---",IF(VLOOKUP($A1808,Sheet1!$B$3:$AH$1266,Sheet1!L$1+(Sheet1!$A$1-1)*10,FALSE)="---","---", (ROUND(VLOOKUP($A1808,Sheet1!$B$3:$AH$1266,Sheet1!L$1+(Sheet1!$A$1-1)*10,FALSE),IF(VLOOKUP($A1808,Sheet1!$B$3:$AH$1266,Sheet1!L$1+(Sheet1!$A$1-1)*10,FALSE)&gt;99999,-3,IF(VLOOKUP($A1808,Sheet1!$B$3:$AH$1266,Sheet1!L$1+(Sheet1!$A$1-1)*10,FALSE)&gt;9999,-2,IF(VLOOKUP($A1808,Sheet1!$B$3:$AH$1266,Sheet1!L$1+(Sheet1!$A$1-1)*10,FALSE)&gt;999,-1,0)))))))</f>
        <v>1940</v>
      </c>
      <c r="AC1808" s="392">
        <f>IF(ISNA(VLOOKUP($A1808,Sheet1!$B$3:$AH$1266,Sheet1!M$1+(Sheet1!$A$1-1)*10,FALSE))=TRUE,"---",IF(VLOOKUP($A1808,Sheet1!$B$3:$AH$1266,Sheet1!M$1+(Sheet1!$A$1-1)*10,FALSE)="---","---", (ROUND(VLOOKUP($A1808,Sheet1!$B$3:$AH$1266,Sheet1!M$1+(Sheet1!$A$1-1)*10,FALSE),IF(VLOOKUP($A1808,Sheet1!$B$3:$AH$1266,Sheet1!M$1+(Sheet1!$A$1-1)*10,FALSE)&gt;99999,-3,IF(VLOOKUP($A1808,Sheet1!$B$3:$AH$1266,Sheet1!M$1+(Sheet1!$A$1-1)*10,FALSE)&gt;9999,-2,IF(VLOOKUP($A1808,Sheet1!$B$3:$AH$1266,Sheet1!M$1+(Sheet1!$A$1-1)*10,FALSE)&gt;999,-1,0)))))))</f>
        <v>2140</v>
      </c>
      <c r="AD1808" s="392">
        <f>IF(ISNA(VLOOKUP($A1808,Sheet1!$B$3:$AH$1266,Sheet1!N$1+(Sheet1!$A$1-1)*10,FALSE))=TRUE,"---",IF(VLOOKUP($A1808,Sheet1!$B$3:$AH$1266,Sheet1!N$1+(Sheet1!$A$1-1)*10,FALSE)="---","---", (ROUND(VLOOKUP($A1808,Sheet1!$B$3:$AH$1266,Sheet1!N$1+(Sheet1!$A$1-1)*10,FALSE),IF(VLOOKUP($A1808,Sheet1!$B$3:$AH$1266,Sheet1!N$1+(Sheet1!$A$1-1)*10,FALSE)&gt;99999,-3,IF(VLOOKUP($A1808,Sheet1!$B$3:$AH$1266,Sheet1!N$1+(Sheet1!$A$1-1)*10,FALSE)&gt;9999,-2,IF(VLOOKUP($A1808,Sheet1!$B$3:$AH$1266,Sheet1!N$1+(Sheet1!$A$1-1)*10,FALSE)&gt;999,-1,0)))))))</f>
        <v>2470</v>
      </c>
    </row>
    <row r="1809" spans="1:30" ht="25.5" customHeight="1" x14ac:dyDescent="0.25">
      <c r="A1809" s="303"/>
      <c r="B1809" s="331"/>
      <c r="C1809" s="303"/>
      <c r="D1809" s="303"/>
      <c r="E1809" s="307" t="e">
        <v>#N/A</v>
      </c>
      <c r="F1809" s="331"/>
      <c r="G1809" s="319"/>
      <c r="H1809" s="430"/>
      <c r="I1809" s="112">
        <v>5535</v>
      </c>
      <c r="J1809" s="113">
        <v>5.7</v>
      </c>
      <c r="K1809" s="127" t="s">
        <v>28</v>
      </c>
      <c r="L1809" s="115">
        <v>400</v>
      </c>
      <c r="M1809" s="116">
        <v>21.1</v>
      </c>
      <c r="N1809" s="127" t="s">
        <v>112</v>
      </c>
      <c r="O1809" s="68" t="s">
        <v>4405</v>
      </c>
      <c r="P1809" s="68" t="s">
        <v>4405</v>
      </c>
      <c r="Q1809" s="68" t="s">
        <v>4405</v>
      </c>
      <c r="R1809" s="74" t="s">
        <v>4405</v>
      </c>
      <c r="S1809" s="356" t="e">
        <v>#N/A</v>
      </c>
      <c r="T1809" s="356" t="str">
        <f>IF(ISNA(VLOOKUP(A1809,Sheet1!B$3:C$1266,2,FALSE)=TRUE),"ND",VLOOKUP(A1809,Sheet1!B$3:C$1266,2,FALSE))</f>
        <v>ND</v>
      </c>
      <c r="U1809" s="392" t="str">
        <f>IF(ISNA(VLOOKUP($A1809,Sheet1!$B$3:$AH$1266,Sheet1!E$1+(Sheet1!$A$1-1)*10,FALSE))=TRUE,"---",IF(VLOOKUP($A1809,Sheet1!$B$3:$AH$1266,Sheet1!E$1+(Sheet1!$A$1-1)*10,FALSE)="---","---", (ROUND(VLOOKUP($A1809,Sheet1!$B$3:$AH$1266,Sheet1!E$1+(Sheet1!$A$1-1)*10,FALSE),IF(VLOOKUP($A1809,Sheet1!$B$3:$AH$1266,Sheet1!E$1+(Sheet1!$A$1-1)*10,FALSE)&gt;99999,-3,IF(VLOOKUP($A1809,Sheet1!$B$3:$AH$1266,Sheet1!E$1+(Sheet1!$A$1-1)*10,FALSE)&gt;9999,-2,IF(VLOOKUP($A1809,Sheet1!$B$3:$AH$1266,Sheet1!E$1+(Sheet1!$A$1-1)*10,FALSE)&gt;999,-1,0)))))))</f>
        <v>---</v>
      </c>
      <c r="V1809" s="392" t="str">
        <f>IF(ISNA(VLOOKUP($A1809,Sheet1!$B$3:$AH$1266,Sheet1!F$1+(Sheet1!$A$1-1)*10,FALSE))=TRUE,"---",IF(VLOOKUP($A1809,Sheet1!$B$3:$AH$1266,Sheet1!F$1+(Sheet1!$A$1-1)*10,FALSE)="---","---", (ROUND(VLOOKUP($A1809,Sheet1!$B$3:$AH$1266,Sheet1!F$1+(Sheet1!$A$1-1)*10,FALSE),IF(VLOOKUP($A1809,Sheet1!$B$3:$AH$1266,Sheet1!F$1+(Sheet1!$A$1-1)*10,FALSE)&gt;99999,-3,IF(VLOOKUP($A1809,Sheet1!$B$3:$AH$1266,Sheet1!F$1+(Sheet1!$A$1-1)*10,FALSE)&gt;9999,-2,IF(VLOOKUP($A1809,Sheet1!$B$3:$AH$1266,Sheet1!F$1+(Sheet1!$A$1-1)*10,FALSE)&gt;999,-1,0)))))))</f>
        <v>---</v>
      </c>
      <c r="W1809" s="392" t="str">
        <f>IF(ISNA(VLOOKUP($A1809,Sheet1!$B$3:$AH$1266,Sheet1!G$1+(Sheet1!$A$1-1)*10,FALSE))=TRUE,"---",IF(VLOOKUP($A1809,Sheet1!$B$3:$AH$1266,Sheet1!G$1+(Sheet1!$A$1-1)*10,FALSE)="---","---", (ROUND(VLOOKUP($A1809,Sheet1!$B$3:$AH$1266,Sheet1!G$1+(Sheet1!$A$1-1)*10,FALSE),IF(VLOOKUP($A1809,Sheet1!$B$3:$AH$1266,Sheet1!G$1+(Sheet1!$A$1-1)*10,FALSE)&gt;99999,-3,IF(VLOOKUP($A1809,Sheet1!$B$3:$AH$1266,Sheet1!G$1+(Sheet1!$A$1-1)*10,FALSE)&gt;9999,-2,IF(VLOOKUP($A1809,Sheet1!$B$3:$AH$1266,Sheet1!G$1+(Sheet1!$A$1-1)*10,FALSE)&gt;999,-1,0)))))))</f>
        <v>---</v>
      </c>
      <c r="X1809" s="392" t="str">
        <f>IF(ISNA(VLOOKUP($A1809,Sheet1!$B$3:$AH$1266,Sheet1!H$1+(Sheet1!$A$1-1)*10,FALSE))=TRUE,"---",IF(VLOOKUP($A1809,Sheet1!$B$3:$AH$1266,Sheet1!H$1+(Sheet1!$A$1-1)*10,FALSE)="---","---", (ROUND(VLOOKUP($A1809,Sheet1!$B$3:$AH$1266,Sheet1!H$1+(Sheet1!$A$1-1)*10,FALSE),IF(VLOOKUP($A1809,Sheet1!$B$3:$AH$1266,Sheet1!H$1+(Sheet1!$A$1-1)*10,FALSE)&gt;99999,-3,IF(VLOOKUP($A1809,Sheet1!$B$3:$AH$1266,Sheet1!H$1+(Sheet1!$A$1-1)*10,FALSE)&gt;9999,-2,IF(VLOOKUP($A1809,Sheet1!$B$3:$AH$1266,Sheet1!H$1+(Sheet1!$A$1-1)*10,FALSE)&gt;999,-1,0)))))))</f>
        <v>---</v>
      </c>
      <c r="Y1809" s="392" t="str">
        <f>IF(ISNA(VLOOKUP($A1809,Sheet1!$B$3:$AH$1266,Sheet1!I$1+(Sheet1!$A$1-1)*10,FALSE))=TRUE,"---",IF(VLOOKUP($A1809,Sheet1!$B$3:$AH$1266,Sheet1!I$1+(Sheet1!$A$1-1)*10,FALSE)="---","---", (ROUND(VLOOKUP($A1809,Sheet1!$B$3:$AH$1266,Sheet1!I$1+(Sheet1!$A$1-1)*10,FALSE),IF(VLOOKUP($A1809,Sheet1!$B$3:$AH$1266,Sheet1!I$1+(Sheet1!$A$1-1)*10,FALSE)&gt;99999,-3,IF(VLOOKUP($A1809,Sheet1!$B$3:$AH$1266,Sheet1!I$1+(Sheet1!$A$1-1)*10,FALSE)&gt;9999,-2,IF(VLOOKUP($A1809,Sheet1!$B$3:$AH$1266,Sheet1!I$1+(Sheet1!$A$1-1)*10,FALSE)&gt;999,-1,0)))))))</f>
        <v>---</v>
      </c>
      <c r="Z1809" s="392" t="str">
        <f>IF(ISNA(VLOOKUP($A1809,Sheet1!$B$3:$AH$1266,Sheet1!J$1+(Sheet1!$A$1-1)*10,FALSE))=TRUE,"---",IF(VLOOKUP($A1809,Sheet1!$B$3:$AH$1266,Sheet1!J$1+(Sheet1!$A$1-1)*10,FALSE)="---","---", (ROUND(VLOOKUP($A1809,Sheet1!$B$3:$AH$1266,Sheet1!J$1+(Sheet1!$A$1-1)*10,FALSE),IF(VLOOKUP($A1809,Sheet1!$B$3:$AH$1266,Sheet1!J$1+(Sheet1!$A$1-1)*10,FALSE)&gt;99999,-3,IF(VLOOKUP($A1809,Sheet1!$B$3:$AH$1266,Sheet1!J$1+(Sheet1!$A$1-1)*10,FALSE)&gt;9999,-2,IF(VLOOKUP($A1809,Sheet1!$B$3:$AH$1266,Sheet1!J$1+(Sheet1!$A$1-1)*10,FALSE)&gt;999,-1,0)))))))</f>
        <v>---</v>
      </c>
      <c r="AA1809" s="392" t="str">
        <f>IF(ISNA(VLOOKUP($A1809,Sheet1!$B$3:$AH$1266,Sheet1!K$1+(Sheet1!$A$1-1)*10,FALSE))=TRUE,"---",IF(VLOOKUP($A1809,Sheet1!$B$3:$AH$1266,Sheet1!K$1+(Sheet1!$A$1-1)*10,FALSE)="---","---", (ROUND(VLOOKUP($A1809,Sheet1!$B$3:$AH$1266,Sheet1!K$1+(Sheet1!$A$1-1)*10,FALSE),IF(VLOOKUP($A1809,Sheet1!$B$3:$AH$1266,Sheet1!K$1+(Sheet1!$A$1-1)*10,FALSE)&gt;99999,-3,IF(VLOOKUP($A1809,Sheet1!$B$3:$AH$1266,Sheet1!K$1+(Sheet1!$A$1-1)*10,FALSE)&gt;9999,-2,IF(VLOOKUP($A1809,Sheet1!$B$3:$AH$1266,Sheet1!K$1+(Sheet1!$A$1-1)*10,FALSE)&gt;999,-1,0)))))))</f>
        <v>---</v>
      </c>
      <c r="AB1809" s="392" t="str">
        <f>IF(ISNA(VLOOKUP($A1809,Sheet1!$B$3:$AH$1266,Sheet1!L$1+(Sheet1!$A$1-1)*10,FALSE))=TRUE,"---",IF(VLOOKUP($A1809,Sheet1!$B$3:$AH$1266,Sheet1!L$1+(Sheet1!$A$1-1)*10,FALSE)="---","---", (ROUND(VLOOKUP($A1809,Sheet1!$B$3:$AH$1266,Sheet1!L$1+(Sheet1!$A$1-1)*10,FALSE),IF(VLOOKUP($A1809,Sheet1!$B$3:$AH$1266,Sheet1!L$1+(Sheet1!$A$1-1)*10,FALSE)&gt;99999,-3,IF(VLOOKUP($A1809,Sheet1!$B$3:$AH$1266,Sheet1!L$1+(Sheet1!$A$1-1)*10,FALSE)&gt;9999,-2,IF(VLOOKUP($A1809,Sheet1!$B$3:$AH$1266,Sheet1!L$1+(Sheet1!$A$1-1)*10,FALSE)&gt;999,-1,0)))))))</f>
        <v>---</v>
      </c>
      <c r="AC1809" s="392" t="str">
        <f>IF(ISNA(VLOOKUP($A1809,Sheet1!$B$3:$AH$1266,Sheet1!M$1+(Sheet1!$A$1-1)*10,FALSE))=TRUE,"---",IF(VLOOKUP($A1809,Sheet1!$B$3:$AH$1266,Sheet1!M$1+(Sheet1!$A$1-1)*10,FALSE)="---","---", (ROUND(VLOOKUP($A1809,Sheet1!$B$3:$AH$1266,Sheet1!M$1+(Sheet1!$A$1-1)*10,FALSE),IF(VLOOKUP($A1809,Sheet1!$B$3:$AH$1266,Sheet1!M$1+(Sheet1!$A$1-1)*10,FALSE)&gt;99999,-3,IF(VLOOKUP($A1809,Sheet1!$B$3:$AH$1266,Sheet1!M$1+(Sheet1!$A$1-1)*10,FALSE)&gt;9999,-2,IF(VLOOKUP($A1809,Sheet1!$B$3:$AH$1266,Sheet1!M$1+(Sheet1!$A$1-1)*10,FALSE)&gt;999,-1,0)))))))</f>
        <v>---</v>
      </c>
      <c r="AD1809" s="392" t="str">
        <f>IF(ISNA(VLOOKUP($A1809,Sheet1!$B$3:$AH$1266,Sheet1!N$1+(Sheet1!$A$1-1)*10,FALSE))=TRUE,"---",IF(VLOOKUP($A1809,Sheet1!$B$3:$AH$1266,Sheet1!N$1+(Sheet1!$A$1-1)*10,FALSE)="---","---", (ROUND(VLOOKUP($A1809,Sheet1!$B$3:$AH$1266,Sheet1!N$1+(Sheet1!$A$1-1)*10,FALSE),IF(VLOOKUP($A1809,Sheet1!$B$3:$AH$1266,Sheet1!N$1+(Sheet1!$A$1-1)*10,FALSE)&gt;99999,-3,IF(VLOOKUP($A1809,Sheet1!$B$3:$AH$1266,Sheet1!N$1+(Sheet1!$A$1-1)*10,FALSE)&gt;9999,-2,IF(VLOOKUP($A1809,Sheet1!$B$3:$AH$1266,Sheet1!N$1+(Sheet1!$A$1-1)*10,FALSE)&gt;999,-1,0)))))))</f>
        <v>---</v>
      </c>
    </row>
    <row r="1810" spans="1:30" ht="25.5" customHeight="1" x14ac:dyDescent="0.25">
      <c r="A1810" s="304" t="s">
        <v>2659</v>
      </c>
      <c r="B1810" s="393" t="s">
        <v>2660</v>
      </c>
      <c r="C1810" s="304">
        <v>433200</v>
      </c>
      <c r="D1810" s="304">
        <v>760219</v>
      </c>
      <c r="E1810" s="305" t="s">
        <v>3053</v>
      </c>
      <c r="F1810" s="345" t="s">
        <v>4451</v>
      </c>
      <c r="G1810" s="351" t="s">
        <v>31</v>
      </c>
      <c r="H1810" s="348">
        <v>238</v>
      </c>
      <c r="I1810" s="119">
        <v>31045</v>
      </c>
      <c r="J1810" s="120">
        <v>16.36</v>
      </c>
      <c r="K1810" s="118" t="s">
        <v>186</v>
      </c>
      <c r="L1810" s="122">
        <v>24800</v>
      </c>
      <c r="M1810" s="123">
        <v>104</v>
      </c>
      <c r="N1810" s="118" t="s">
        <v>478</v>
      </c>
      <c r="O1810" s="71">
        <f t="shared" si="61"/>
        <v>0.2233004551476625</v>
      </c>
      <c r="P1810" s="71">
        <f>IF(O1810&lt;&gt;"",VLOOKUP($A1810,Sheet4!$A$2:$O$1309,14,FALSE)*100,"")</f>
        <v>0.95708334806381412</v>
      </c>
      <c r="Q1810" s="71">
        <f>IF(P1810&lt;&gt;"",VLOOKUP($A1810,Sheet4!$A$2:$O$1309,15,FALSE)*100,"")</f>
        <v>8.9897430352381633</v>
      </c>
      <c r="R1810" s="73" t="str">
        <f t="shared" si="62"/>
        <v>&gt;200,  &lt;500</v>
      </c>
      <c r="S1810" s="357" t="s">
        <v>4364</v>
      </c>
      <c r="T1810" s="357" t="str">
        <f>IF(ISNA(VLOOKUP(A1810,Sheet1!B$3:C$1266,2,FALSE)=TRUE),"NC",VLOOKUP(A1810,Sheet1!B$3:C$1266,2,FALSE))</f>
        <v>Rural10</v>
      </c>
      <c r="U1810" s="385">
        <f>IF(ISNA(VLOOKUP($A1810,Sheet1!$B$3:$AH$1266,Sheet1!E$1+(Sheet1!$A$1-1)*10,FALSE))=TRUE,"---",IF(VLOOKUP($A1810,Sheet1!$B$3:$AH$1266,Sheet1!E$1+(Sheet1!$A$1-1)*10,FALSE)="---","---", (ROUND(VLOOKUP($A1810,Sheet1!$B$3:$AH$1266,Sheet1!E$1+(Sheet1!$A$1-1)*10,FALSE),IF(VLOOKUP($A1810,Sheet1!$B$3:$AH$1266,Sheet1!E$1+(Sheet1!$A$1-1)*10,FALSE)&gt;99999,-3,IF(VLOOKUP($A1810,Sheet1!$B$3:$AH$1266,Sheet1!E$1+(Sheet1!$A$1-1)*10,FALSE)&gt;9999,-2,IF(VLOOKUP($A1810,Sheet1!$B$3:$AH$1266,Sheet1!E$1+(Sheet1!$A$1-1)*10,FALSE)&gt;999,-1,0)))))))</f>
        <v>4720</v>
      </c>
      <c r="V1810" s="385">
        <f>IF(ISNA(VLOOKUP($A1810,Sheet1!$B$3:$AH$1266,Sheet1!F$1+(Sheet1!$A$1-1)*10,FALSE))=TRUE,"---",IF(VLOOKUP($A1810,Sheet1!$B$3:$AH$1266,Sheet1!F$1+(Sheet1!$A$1-1)*10,FALSE)="---","---", (ROUND(VLOOKUP($A1810,Sheet1!$B$3:$AH$1266,Sheet1!F$1+(Sheet1!$A$1-1)*10,FALSE),IF(VLOOKUP($A1810,Sheet1!$B$3:$AH$1266,Sheet1!F$1+(Sheet1!$A$1-1)*10,FALSE)&gt;99999,-3,IF(VLOOKUP($A1810,Sheet1!$B$3:$AH$1266,Sheet1!F$1+(Sheet1!$A$1-1)*10,FALSE)&gt;9999,-2,IF(VLOOKUP($A1810,Sheet1!$B$3:$AH$1266,Sheet1!F$1+(Sheet1!$A$1-1)*10,FALSE)&gt;999,-1,0)))))))</f>
        <v>5610</v>
      </c>
      <c r="W1810" s="385">
        <f>IF(ISNA(VLOOKUP($A1810,Sheet1!$B$3:$AH$1266,Sheet1!G$1+(Sheet1!$A$1-1)*10,FALSE))=TRUE,"---",IF(VLOOKUP($A1810,Sheet1!$B$3:$AH$1266,Sheet1!G$1+(Sheet1!$A$1-1)*10,FALSE)="---","---", (ROUND(VLOOKUP($A1810,Sheet1!$B$3:$AH$1266,Sheet1!G$1+(Sheet1!$A$1-1)*10,FALSE),IF(VLOOKUP($A1810,Sheet1!$B$3:$AH$1266,Sheet1!G$1+(Sheet1!$A$1-1)*10,FALSE)&gt;99999,-3,IF(VLOOKUP($A1810,Sheet1!$B$3:$AH$1266,Sheet1!G$1+(Sheet1!$A$1-1)*10,FALSE)&gt;9999,-2,IF(VLOOKUP($A1810,Sheet1!$B$3:$AH$1266,Sheet1!G$1+(Sheet1!$A$1-1)*10,FALSE)&gt;999,-1,0)))))))</f>
        <v>6760</v>
      </c>
      <c r="X1810" s="385">
        <f>IF(ISNA(VLOOKUP($A1810,Sheet1!$B$3:$AH$1266,Sheet1!H$1+(Sheet1!$A$1-1)*10,FALSE))=TRUE,"---",IF(VLOOKUP($A1810,Sheet1!$B$3:$AH$1266,Sheet1!H$1+(Sheet1!$A$1-1)*10,FALSE)="---","---", (ROUND(VLOOKUP($A1810,Sheet1!$B$3:$AH$1266,Sheet1!H$1+(Sheet1!$A$1-1)*10,FALSE),IF(VLOOKUP($A1810,Sheet1!$B$3:$AH$1266,Sheet1!H$1+(Sheet1!$A$1-1)*10,FALSE)&gt;99999,-3,IF(VLOOKUP($A1810,Sheet1!$B$3:$AH$1266,Sheet1!H$1+(Sheet1!$A$1-1)*10,FALSE)&gt;9999,-2,IF(VLOOKUP($A1810,Sheet1!$B$3:$AH$1266,Sheet1!H$1+(Sheet1!$A$1-1)*10,FALSE)&gt;999,-1,0)))))))</f>
        <v>9820</v>
      </c>
      <c r="Y1810" s="385">
        <f>IF(ISNA(VLOOKUP($A1810,Sheet1!$B$3:$AH$1266,Sheet1!I$1+(Sheet1!$A$1-1)*10,FALSE))=TRUE,"---",IF(VLOOKUP($A1810,Sheet1!$B$3:$AH$1266,Sheet1!I$1+(Sheet1!$A$1-1)*10,FALSE)="---","---", (ROUND(VLOOKUP($A1810,Sheet1!$B$3:$AH$1266,Sheet1!I$1+(Sheet1!$A$1-1)*10,FALSE),IF(VLOOKUP($A1810,Sheet1!$B$3:$AH$1266,Sheet1!I$1+(Sheet1!$A$1-1)*10,FALSE)&gt;99999,-3,IF(VLOOKUP($A1810,Sheet1!$B$3:$AH$1266,Sheet1!I$1+(Sheet1!$A$1-1)*10,FALSE)&gt;9999,-2,IF(VLOOKUP($A1810,Sheet1!$B$3:$AH$1266,Sheet1!I$1+(Sheet1!$A$1-1)*10,FALSE)&gt;999,-1,0)))))))</f>
        <v>11900</v>
      </c>
      <c r="Z1810" s="385">
        <f>IF(ISNA(VLOOKUP($A1810,Sheet1!$B$3:$AH$1266,Sheet1!J$1+(Sheet1!$A$1-1)*10,FALSE))=TRUE,"---",IF(VLOOKUP($A1810,Sheet1!$B$3:$AH$1266,Sheet1!J$1+(Sheet1!$A$1-1)*10,FALSE)="---","---", (ROUND(VLOOKUP($A1810,Sheet1!$B$3:$AH$1266,Sheet1!J$1+(Sheet1!$A$1-1)*10,FALSE),IF(VLOOKUP($A1810,Sheet1!$B$3:$AH$1266,Sheet1!J$1+(Sheet1!$A$1-1)*10,FALSE)&gt;99999,-3,IF(VLOOKUP($A1810,Sheet1!$B$3:$AH$1266,Sheet1!J$1+(Sheet1!$A$1-1)*10,FALSE)&gt;9999,-2,IF(VLOOKUP($A1810,Sheet1!$B$3:$AH$1266,Sheet1!J$1+(Sheet1!$A$1-1)*10,FALSE)&gt;999,-1,0)))))))</f>
        <v>14700</v>
      </c>
      <c r="AA1810" s="385">
        <f>IF(ISNA(VLOOKUP($A1810,Sheet1!$B$3:$AH$1266,Sheet1!K$1+(Sheet1!$A$1-1)*10,FALSE))=TRUE,"---",IF(VLOOKUP($A1810,Sheet1!$B$3:$AH$1266,Sheet1!K$1+(Sheet1!$A$1-1)*10,FALSE)="---","---", (ROUND(VLOOKUP($A1810,Sheet1!$B$3:$AH$1266,Sheet1!K$1+(Sheet1!$A$1-1)*10,FALSE),IF(VLOOKUP($A1810,Sheet1!$B$3:$AH$1266,Sheet1!K$1+(Sheet1!$A$1-1)*10,FALSE)&gt;99999,-3,IF(VLOOKUP($A1810,Sheet1!$B$3:$AH$1266,Sheet1!K$1+(Sheet1!$A$1-1)*10,FALSE)&gt;9999,-2,IF(VLOOKUP($A1810,Sheet1!$B$3:$AH$1266,Sheet1!K$1+(Sheet1!$A$1-1)*10,FALSE)&gt;999,-1,0)))))))</f>
        <v>16800</v>
      </c>
      <c r="AB1810" s="385">
        <f>IF(ISNA(VLOOKUP($A1810,Sheet1!$B$3:$AH$1266,Sheet1!L$1+(Sheet1!$A$1-1)*10,FALSE))=TRUE,"---",IF(VLOOKUP($A1810,Sheet1!$B$3:$AH$1266,Sheet1!L$1+(Sheet1!$A$1-1)*10,FALSE)="---","---", (ROUND(VLOOKUP($A1810,Sheet1!$B$3:$AH$1266,Sheet1!L$1+(Sheet1!$A$1-1)*10,FALSE),IF(VLOOKUP($A1810,Sheet1!$B$3:$AH$1266,Sheet1!L$1+(Sheet1!$A$1-1)*10,FALSE)&gt;99999,-3,IF(VLOOKUP($A1810,Sheet1!$B$3:$AH$1266,Sheet1!L$1+(Sheet1!$A$1-1)*10,FALSE)&gt;9999,-2,IF(VLOOKUP($A1810,Sheet1!$B$3:$AH$1266,Sheet1!L$1+(Sheet1!$A$1-1)*10,FALSE)&gt;999,-1,0)))))))</f>
        <v>19200</v>
      </c>
      <c r="AC1810" s="385">
        <f>IF(ISNA(VLOOKUP($A1810,Sheet1!$B$3:$AH$1266,Sheet1!M$1+(Sheet1!$A$1-1)*10,FALSE))=TRUE,"---",IF(VLOOKUP($A1810,Sheet1!$B$3:$AH$1266,Sheet1!M$1+(Sheet1!$A$1-1)*10,FALSE)="---","---", (ROUND(VLOOKUP($A1810,Sheet1!$B$3:$AH$1266,Sheet1!M$1+(Sheet1!$A$1-1)*10,FALSE),IF(VLOOKUP($A1810,Sheet1!$B$3:$AH$1266,Sheet1!M$1+(Sheet1!$A$1-1)*10,FALSE)&gt;99999,-3,IF(VLOOKUP($A1810,Sheet1!$B$3:$AH$1266,Sheet1!M$1+(Sheet1!$A$1-1)*10,FALSE)&gt;9999,-2,IF(VLOOKUP($A1810,Sheet1!$B$3:$AH$1266,Sheet1!M$1+(Sheet1!$A$1-1)*10,FALSE)&gt;999,-1,0)))))))</f>
        <v>21500</v>
      </c>
      <c r="AD1810" s="385">
        <f>IF(ISNA(VLOOKUP($A1810,Sheet1!$B$3:$AH$1266,Sheet1!N$1+(Sheet1!$A$1-1)*10,FALSE))=TRUE,"---",IF(VLOOKUP($A1810,Sheet1!$B$3:$AH$1266,Sheet1!N$1+(Sheet1!$A$1-1)*10,FALSE)="---","---", (ROUND(VLOOKUP($A1810,Sheet1!$B$3:$AH$1266,Sheet1!N$1+(Sheet1!$A$1-1)*10,FALSE),IF(VLOOKUP($A1810,Sheet1!$B$3:$AH$1266,Sheet1!N$1+(Sheet1!$A$1-1)*10,FALSE)&gt;99999,-3,IF(VLOOKUP($A1810,Sheet1!$B$3:$AH$1266,Sheet1!N$1+(Sheet1!$A$1-1)*10,FALSE)&gt;9999,-2,IF(VLOOKUP($A1810,Sheet1!$B$3:$AH$1266,Sheet1!N$1+(Sheet1!$A$1-1)*10,FALSE)&gt;999,-1,0)))))))</f>
        <v>25100</v>
      </c>
    </row>
    <row r="1811" spans="1:30" ht="25.5" customHeight="1" x14ac:dyDescent="0.25">
      <c r="A1811" s="304"/>
      <c r="B1811" s="346"/>
      <c r="C1811" s="304"/>
      <c r="D1811" s="304"/>
      <c r="E1811" s="305" t="e">
        <v>#N/A</v>
      </c>
      <c r="F1811" s="346"/>
      <c r="G1811" s="352"/>
      <c r="H1811" s="348"/>
      <c r="I1811" s="119">
        <v>40452</v>
      </c>
      <c r="J1811" s="174">
        <v>14.3</v>
      </c>
      <c r="K1811" s="121" t="s">
        <v>4405</v>
      </c>
      <c r="L1811" s="122">
        <v>17000</v>
      </c>
      <c r="M1811" s="123">
        <v>71.400000000000006</v>
      </c>
      <c r="N1811" s="118" t="s">
        <v>12</v>
      </c>
      <c r="O1811" s="71" t="s">
        <v>4405</v>
      </c>
      <c r="P1811" s="71" t="s">
        <v>4405</v>
      </c>
      <c r="Q1811" s="71" t="s">
        <v>4405</v>
      </c>
      <c r="R1811" s="73" t="s">
        <v>4405</v>
      </c>
      <c r="S1811" s="357" t="e">
        <v>#N/A</v>
      </c>
      <c r="T1811" s="357" t="str">
        <f>IF(ISNA(VLOOKUP(A1811,Sheet1!B$3:C$1266,2,FALSE)=TRUE),"ND",VLOOKUP(A1811,Sheet1!B$3:C$1266,2,FALSE))</f>
        <v>ND</v>
      </c>
      <c r="U1811" s="385" t="str">
        <f>IF(ISNA(VLOOKUP($A1811,Sheet1!$B$3:$AH$1266,Sheet1!E$1+(Sheet1!$A$1-1)*10,FALSE))=TRUE,"---",IF(VLOOKUP($A1811,Sheet1!$B$3:$AH$1266,Sheet1!E$1+(Sheet1!$A$1-1)*10,FALSE)="---","---", (ROUND(VLOOKUP($A1811,Sheet1!$B$3:$AH$1266,Sheet1!E$1+(Sheet1!$A$1-1)*10,FALSE),IF(VLOOKUP($A1811,Sheet1!$B$3:$AH$1266,Sheet1!E$1+(Sheet1!$A$1-1)*10,FALSE)&gt;99999,-3,IF(VLOOKUP($A1811,Sheet1!$B$3:$AH$1266,Sheet1!E$1+(Sheet1!$A$1-1)*10,FALSE)&gt;9999,-2,IF(VLOOKUP($A1811,Sheet1!$B$3:$AH$1266,Sheet1!E$1+(Sheet1!$A$1-1)*10,FALSE)&gt;999,-1,0)))))))</f>
        <v>---</v>
      </c>
      <c r="V1811" s="385" t="str">
        <f>IF(ISNA(VLOOKUP($A1811,Sheet1!$B$3:$AH$1266,Sheet1!F$1+(Sheet1!$A$1-1)*10,FALSE))=TRUE,"---",IF(VLOOKUP($A1811,Sheet1!$B$3:$AH$1266,Sheet1!F$1+(Sheet1!$A$1-1)*10,FALSE)="---","---", (ROUND(VLOOKUP($A1811,Sheet1!$B$3:$AH$1266,Sheet1!F$1+(Sheet1!$A$1-1)*10,FALSE),IF(VLOOKUP($A1811,Sheet1!$B$3:$AH$1266,Sheet1!F$1+(Sheet1!$A$1-1)*10,FALSE)&gt;99999,-3,IF(VLOOKUP($A1811,Sheet1!$B$3:$AH$1266,Sheet1!F$1+(Sheet1!$A$1-1)*10,FALSE)&gt;9999,-2,IF(VLOOKUP($A1811,Sheet1!$B$3:$AH$1266,Sheet1!F$1+(Sheet1!$A$1-1)*10,FALSE)&gt;999,-1,0)))))))</f>
        <v>---</v>
      </c>
      <c r="W1811" s="385" t="str">
        <f>IF(ISNA(VLOOKUP($A1811,Sheet1!$B$3:$AH$1266,Sheet1!G$1+(Sheet1!$A$1-1)*10,FALSE))=TRUE,"---",IF(VLOOKUP($A1811,Sheet1!$B$3:$AH$1266,Sheet1!G$1+(Sheet1!$A$1-1)*10,FALSE)="---","---", (ROUND(VLOOKUP($A1811,Sheet1!$B$3:$AH$1266,Sheet1!G$1+(Sheet1!$A$1-1)*10,FALSE),IF(VLOOKUP($A1811,Sheet1!$B$3:$AH$1266,Sheet1!G$1+(Sheet1!$A$1-1)*10,FALSE)&gt;99999,-3,IF(VLOOKUP($A1811,Sheet1!$B$3:$AH$1266,Sheet1!G$1+(Sheet1!$A$1-1)*10,FALSE)&gt;9999,-2,IF(VLOOKUP($A1811,Sheet1!$B$3:$AH$1266,Sheet1!G$1+(Sheet1!$A$1-1)*10,FALSE)&gt;999,-1,0)))))))</f>
        <v>---</v>
      </c>
      <c r="X1811" s="385" t="str">
        <f>IF(ISNA(VLOOKUP($A1811,Sheet1!$B$3:$AH$1266,Sheet1!H$1+(Sheet1!$A$1-1)*10,FALSE))=TRUE,"---",IF(VLOOKUP($A1811,Sheet1!$B$3:$AH$1266,Sheet1!H$1+(Sheet1!$A$1-1)*10,FALSE)="---","---", (ROUND(VLOOKUP($A1811,Sheet1!$B$3:$AH$1266,Sheet1!H$1+(Sheet1!$A$1-1)*10,FALSE),IF(VLOOKUP($A1811,Sheet1!$B$3:$AH$1266,Sheet1!H$1+(Sheet1!$A$1-1)*10,FALSE)&gt;99999,-3,IF(VLOOKUP($A1811,Sheet1!$B$3:$AH$1266,Sheet1!H$1+(Sheet1!$A$1-1)*10,FALSE)&gt;9999,-2,IF(VLOOKUP($A1811,Sheet1!$B$3:$AH$1266,Sheet1!H$1+(Sheet1!$A$1-1)*10,FALSE)&gt;999,-1,0)))))))</f>
        <v>---</v>
      </c>
      <c r="Y1811" s="385" t="str">
        <f>IF(ISNA(VLOOKUP($A1811,Sheet1!$B$3:$AH$1266,Sheet1!I$1+(Sheet1!$A$1-1)*10,FALSE))=TRUE,"---",IF(VLOOKUP($A1811,Sheet1!$B$3:$AH$1266,Sheet1!I$1+(Sheet1!$A$1-1)*10,FALSE)="---","---", (ROUND(VLOOKUP($A1811,Sheet1!$B$3:$AH$1266,Sheet1!I$1+(Sheet1!$A$1-1)*10,FALSE),IF(VLOOKUP($A1811,Sheet1!$B$3:$AH$1266,Sheet1!I$1+(Sheet1!$A$1-1)*10,FALSE)&gt;99999,-3,IF(VLOOKUP($A1811,Sheet1!$B$3:$AH$1266,Sheet1!I$1+(Sheet1!$A$1-1)*10,FALSE)&gt;9999,-2,IF(VLOOKUP($A1811,Sheet1!$B$3:$AH$1266,Sheet1!I$1+(Sheet1!$A$1-1)*10,FALSE)&gt;999,-1,0)))))))</f>
        <v>---</v>
      </c>
      <c r="Z1811" s="385" t="str">
        <f>IF(ISNA(VLOOKUP($A1811,Sheet1!$B$3:$AH$1266,Sheet1!J$1+(Sheet1!$A$1-1)*10,FALSE))=TRUE,"---",IF(VLOOKUP($A1811,Sheet1!$B$3:$AH$1266,Sheet1!J$1+(Sheet1!$A$1-1)*10,FALSE)="---","---", (ROUND(VLOOKUP($A1811,Sheet1!$B$3:$AH$1266,Sheet1!J$1+(Sheet1!$A$1-1)*10,FALSE),IF(VLOOKUP($A1811,Sheet1!$B$3:$AH$1266,Sheet1!J$1+(Sheet1!$A$1-1)*10,FALSE)&gt;99999,-3,IF(VLOOKUP($A1811,Sheet1!$B$3:$AH$1266,Sheet1!J$1+(Sheet1!$A$1-1)*10,FALSE)&gt;9999,-2,IF(VLOOKUP($A1811,Sheet1!$B$3:$AH$1266,Sheet1!J$1+(Sheet1!$A$1-1)*10,FALSE)&gt;999,-1,0)))))))</f>
        <v>---</v>
      </c>
      <c r="AA1811" s="385" t="str">
        <f>IF(ISNA(VLOOKUP($A1811,Sheet1!$B$3:$AH$1266,Sheet1!K$1+(Sheet1!$A$1-1)*10,FALSE))=TRUE,"---",IF(VLOOKUP($A1811,Sheet1!$B$3:$AH$1266,Sheet1!K$1+(Sheet1!$A$1-1)*10,FALSE)="---","---", (ROUND(VLOOKUP($A1811,Sheet1!$B$3:$AH$1266,Sheet1!K$1+(Sheet1!$A$1-1)*10,FALSE),IF(VLOOKUP($A1811,Sheet1!$B$3:$AH$1266,Sheet1!K$1+(Sheet1!$A$1-1)*10,FALSE)&gt;99999,-3,IF(VLOOKUP($A1811,Sheet1!$B$3:$AH$1266,Sheet1!K$1+(Sheet1!$A$1-1)*10,FALSE)&gt;9999,-2,IF(VLOOKUP($A1811,Sheet1!$B$3:$AH$1266,Sheet1!K$1+(Sheet1!$A$1-1)*10,FALSE)&gt;999,-1,0)))))))</f>
        <v>---</v>
      </c>
      <c r="AB1811" s="385" t="str">
        <f>IF(ISNA(VLOOKUP($A1811,Sheet1!$B$3:$AH$1266,Sheet1!L$1+(Sheet1!$A$1-1)*10,FALSE))=TRUE,"---",IF(VLOOKUP($A1811,Sheet1!$B$3:$AH$1266,Sheet1!L$1+(Sheet1!$A$1-1)*10,FALSE)="---","---", (ROUND(VLOOKUP($A1811,Sheet1!$B$3:$AH$1266,Sheet1!L$1+(Sheet1!$A$1-1)*10,FALSE),IF(VLOOKUP($A1811,Sheet1!$B$3:$AH$1266,Sheet1!L$1+(Sheet1!$A$1-1)*10,FALSE)&gt;99999,-3,IF(VLOOKUP($A1811,Sheet1!$B$3:$AH$1266,Sheet1!L$1+(Sheet1!$A$1-1)*10,FALSE)&gt;9999,-2,IF(VLOOKUP($A1811,Sheet1!$B$3:$AH$1266,Sheet1!L$1+(Sheet1!$A$1-1)*10,FALSE)&gt;999,-1,0)))))))</f>
        <v>---</v>
      </c>
      <c r="AC1811" s="385" t="str">
        <f>IF(ISNA(VLOOKUP($A1811,Sheet1!$B$3:$AH$1266,Sheet1!M$1+(Sheet1!$A$1-1)*10,FALSE))=TRUE,"---",IF(VLOOKUP($A1811,Sheet1!$B$3:$AH$1266,Sheet1!M$1+(Sheet1!$A$1-1)*10,FALSE)="---","---", (ROUND(VLOOKUP($A1811,Sheet1!$B$3:$AH$1266,Sheet1!M$1+(Sheet1!$A$1-1)*10,FALSE),IF(VLOOKUP($A1811,Sheet1!$B$3:$AH$1266,Sheet1!M$1+(Sheet1!$A$1-1)*10,FALSE)&gt;99999,-3,IF(VLOOKUP($A1811,Sheet1!$B$3:$AH$1266,Sheet1!M$1+(Sheet1!$A$1-1)*10,FALSE)&gt;9999,-2,IF(VLOOKUP($A1811,Sheet1!$B$3:$AH$1266,Sheet1!M$1+(Sheet1!$A$1-1)*10,FALSE)&gt;999,-1,0)))))))</f>
        <v>---</v>
      </c>
      <c r="AD1811" s="385" t="str">
        <f>IF(ISNA(VLOOKUP($A1811,Sheet1!$B$3:$AH$1266,Sheet1!N$1+(Sheet1!$A$1-1)*10,FALSE))=TRUE,"---",IF(VLOOKUP($A1811,Sheet1!$B$3:$AH$1266,Sheet1!N$1+(Sheet1!$A$1-1)*10,FALSE)="---","---", (ROUND(VLOOKUP($A1811,Sheet1!$B$3:$AH$1266,Sheet1!N$1+(Sheet1!$A$1-1)*10,FALSE),IF(VLOOKUP($A1811,Sheet1!$B$3:$AH$1266,Sheet1!N$1+(Sheet1!$A$1-1)*10,FALSE)&gt;99999,-3,IF(VLOOKUP($A1811,Sheet1!$B$3:$AH$1266,Sheet1!N$1+(Sheet1!$A$1-1)*10,FALSE)&gt;9999,-2,IF(VLOOKUP($A1811,Sheet1!$B$3:$AH$1266,Sheet1!N$1+(Sheet1!$A$1-1)*10,FALSE)&gt;999,-1,0)))))))</f>
        <v>---</v>
      </c>
    </row>
    <row r="1812" spans="1:30" ht="25.5" customHeight="1" x14ac:dyDescent="0.25">
      <c r="A1812" s="125" t="s">
        <v>2661</v>
      </c>
      <c r="B1812" s="131" t="s">
        <v>2662</v>
      </c>
      <c r="C1812" s="125">
        <v>433304</v>
      </c>
      <c r="D1812" s="125">
        <v>760213</v>
      </c>
      <c r="E1812" s="70" t="s">
        <v>3053</v>
      </c>
      <c r="F1812" s="139" t="s">
        <v>4405</v>
      </c>
      <c r="G1812" s="127" t="s">
        <v>160</v>
      </c>
      <c r="H1812" s="128">
        <v>17.899999999999999</v>
      </c>
      <c r="I1812" s="112">
        <v>19339</v>
      </c>
      <c r="J1812" s="140" t="s">
        <v>4405</v>
      </c>
      <c r="K1812" s="127" t="s">
        <v>17</v>
      </c>
      <c r="L1812" s="115">
        <v>1020</v>
      </c>
      <c r="M1812" s="155">
        <v>57</v>
      </c>
      <c r="N1812" s="127" t="s">
        <v>160</v>
      </c>
      <c r="O1812" s="68">
        <f t="shared" si="61"/>
        <v>23.322883937779153</v>
      </c>
      <c r="P1812" s="68">
        <f>IF(O1812&lt;&gt;"",VLOOKUP($A1812,Sheet4!$A$2:$O$1309,14,FALSE)*100,"")</f>
        <v>5.4772086800601416</v>
      </c>
      <c r="Q1812" s="68">
        <f>IF(P1812&lt;&gt;"",VLOOKUP($A1812,Sheet4!$A$2:$O$1309,15,FALSE)*100,"")</f>
        <v>42.405636245608171</v>
      </c>
      <c r="R1812" s="74">
        <f t="shared" si="62"/>
        <v>4</v>
      </c>
      <c r="S1812" s="64" t="s">
        <v>4364</v>
      </c>
      <c r="T1812" s="64" t="str">
        <f>IF(ISNA(VLOOKUP(A1812,Sheet1!B$3:C$1266,2,FALSE)=TRUE),"NC",VLOOKUP(A1812,Sheet1!B$3:C$1266,2,FALSE))</f>
        <v>Rural</v>
      </c>
      <c r="U1812" s="65">
        <f>IF(ISNA(VLOOKUP($A1812,Sheet1!$B$3:$AH$1266,Sheet1!E$1+(Sheet1!$A$1-1)*10,FALSE))=TRUE,"---",IF(VLOOKUP($A1812,Sheet1!$B$3:$AH$1266,Sheet1!E$1+(Sheet1!$A$1-1)*10,FALSE)="---","---", (ROUND(VLOOKUP($A1812,Sheet1!$B$3:$AH$1266,Sheet1!E$1+(Sheet1!$A$1-1)*10,FALSE),IF(VLOOKUP($A1812,Sheet1!$B$3:$AH$1266,Sheet1!E$1+(Sheet1!$A$1-1)*10,FALSE)&gt;99999,-3,IF(VLOOKUP($A1812,Sheet1!$B$3:$AH$1266,Sheet1!E$1+(Sheet1!$A$1-1)*10,FALSE)&gt;9999,-2,IF(VLOOKUP($A1812,Sheet1!$B$3:$AH$1266,Sheet1!E$1+(Sheet1!$A$1-1)*10,FALSE)&gt;999,-1,0)))))))</f>
        <v>540</v>
      </c>
      <c r="V1812" s="65">
        <f>IF(ISNA(VLOOKUP($A1812,Sheet1!$B$3:$AH$1266,Sheet1!F$1+(Sheet1!$A$1-1)*10,FALSE))=TRUE,"---",IF(VLOOKUP($A1812,Sheet1!$B$3:$AH$1266,Sheet1!F$1+(Sheet1!$A$1-1)*10,FALSE)="---","---", (ROUND(VLOOKUP($A1812,Sheet1!$B$3:$AH$1266,Sheet1!F$1+(Sheet1!$A$1-1)*10,FALSE),IF(VLOOKUP($A1812,Sheet1!$B$3:$AH$1266,Sheet1!F$1+(Sheet1!$A$1-1)*10,FALSE)&gt;99999,-3,IF(VLOOKUP($A1812,Sheet1!$B$3:$AH$1266,Sheet1!F$1+(Sheet1!$A$1-1)*10,FALSE)&gt;9999,-2,IF(VLOOKUP($A1812,Sheet1!$B$3:$AH$1266,Sheet1!F$1+(Sheet1!$A$1-1)*10,FALSE)&gt;999,-1,0)))))))</f>
        <v>631</v>
      </c>
      <c r="W1812" s="65">
        <f>IF(ISNA(VLOOKUP($A1812,Sheet1!$B$3:$AH$1266,Sheet1!G$1+(Sheet1!$A$1-1)*10,FALSE))=TRUE,"---",IF(VLOOKUP($A1812,Sheet1!$B$3:$AH$1266,Sheet1!G$1+(Sheet1!$A$1-1)*10,FALSE)="---","---", (ROUND(VLOOKUP($A1812,Sheet1!$B$3:$AH$1266,Sheet1!G$1+(Sheet1!$A$1-1)*10,FALSE),IF(VLOOKUP($A1812,Sheet1!$B$3:$AH$1266,Sheet1!G$1+(Sheet1!$A$1-1)*10,FALSE)&gt;99999,-3,IF(VLOOKUP($A1812,Sheet1!$B$3:$AH$1266,Sheet1!G$1+(Sheet1!$A$1-1)*10,FALSE)&gt;9999,-2,IF(VLOOKUP($A1812,Sheet1!$B$3:$AH$1266,Sheet1!G$1+(Sheet1!$A$1-1)*10,FALSE)&gt;999,-1,0)))))))</f>
        <v>749</v>
      </c>
      <c r="X1812" s="65">
        <f>IF(ISNA(VLOOKUP($A1812,Sheet1!$B$3:$AH$1266,Sheet1!H$1+(Sheet1!$A$1-1)*10,FALSE))=TRUE,"---",IF(VLOOKUP($A1812,Sheet1!$B$3:$AH$1266,Sheet1!H$1+(Sheet1!$A$1-1)*10,FALSE)="---","---", (ROUND(VLOOKUP($A1812,Sheet1!$B$3:$AH$1266,Sheet1!H$1+(Sheet1!$A$1-1)*10,FALSE),IF(VLOOKUP($A1812,Sheet1!$B$3:$AH$1266,Sheet1!H$1+(Sheet1!$A$1-1)*10,FALSE)&gt;99999,-3,IF(VLOOKUP($A1812,Sheet1!$B$3:$AH$1266,Sheet1!H$1+(Sheet1!$A$1-1)*10,FALSE)&gt;9999,-2,IF(VLOOKUP($A1812,Sheet1!$B$3:$AH$1266,Sheet1!H$1+(Sheet1!$A$1-1)*10,FALSE)&gt;999,-1,0)))))))</f>
        <v>1060</v>
      </c>
      <c r="Y1812" s="65">
        <f>IF(ISNA(VLOOKUP($A1812,Sheet1!$B$3:$AH$1266,Sheet1!I$1+(Sheet1!$A$1-1)*10,FALSE))=TRUE,"---",IF(VLOOKUP($A1812,Sheet1!$B$3:$AH$1266,Sheet1!I$1+(Sheet1!$A$1-1)*10,FALSE)="---","---", (ROUND(VLOOKUP($A1812,Sheet1!$B$3:$AH$1266,Sheet1!I$1+(Sheet1!$A$1-1)*10,FALSE),IF(VLOOKUP($A1812,Sheet1!$B$3:$AH$1266,Sheet1!I$1+(Sheet1!$A$1-1)*10,FALSE)&gt;99999,-3,IF(VLOOKUP($A1812,Sheet1!$B$3:$AH$1266,Sheet1!I$1+(Sheet1!$A$1-1)*10,FALSE)&gt;9999,-2,IF(VLOOKUP($A1812,Sheet1!$B$3:$AH$1266,Sheet1!I$1+(Sheet1!$A$1-1)*10,FALSE)&gt;999,-1,0)))))))</f>
        <v>1290</v>
      </c>
      <c r="Z1812" s="65">
        <f>IF(ISNA(VLOOKUP($A1812,Sheet1!$B$3:$AH$1266,Sheet1!J$1+(Sheet1!$A$1-1)*10,FALSE))=TRUE,"---",IF(VLOOKUP($A1812,Sheet1!$B$3:$AH$1266,Sheet1!J$1+(Sheet1!$A$1-1)*10,FALSE)="---","---", (ROUND(VLOOKUP($A1812,Sheet1!$B$3:$AH$1266,Sheet1!J$1+(Sheet1!$A$1-1)*10,FALSE),IF(VLOOKUP($A1812,Sheet1!$B$3:$AH$1266,Sheet1!J$1+(Sheet1!$A$1-1)*10,FALSE)&gt;99999,-3,IF(VLOOKUP($A1812,Sheet1!$B$3:$AH$1266,Sheet1!J$1+(Sheet1!$A$1-1)*10,FALSE)&gt;9999,-2,IF(VLOOKUP($A1812,Sheet1!$B$3:$AH$1266,Sheet1!J$1+(Sheet1!$A$1-1)*10,FALSE)&gt;999,-1,0)))))))</f>
        <v>1590</v>
      </c>
      <c r="AA1812" s="65">
        <f>IF(ISNA(VLOOKUP($A1812,Sheet1!$B$3:$AH$1266,Sheet1!K$1+(Sheet1!$A$1-1)*10,FALSE))=TRUE,"---",IF(VLOOKUP($A1812,Sheet1!$B$3:$AH$1266,Sheet1!K$1+(Sheet1!$A$1-1)*10,FALSE)="---","---", (ROUND(VLOOKUP($A1812,Sheet1!$B$3:$AH$1266,Sheet1!K$1+(Sheet1!$A$1-1)*10,FALSE),IF(VLOOKUP($A1812,Sheet1!$B$3:$AH$1266,Sheet1!K$1+(Sheet1!$A$1-1)*10,FALSE)&gt;99999,-3,IF(VLOOKUP($A1812,Sheet1!$B$3:$AH$1266,Sheet1!K$1+(Sheet1!$A$1-1)*10,FALSE)&gt;9999,-2,IF(VLOOKUP($A1812,Sheet1!$B$3:$AH$1266,Sheet1!K$1+(Sheet1!$A$1-1)*10,FALSE)&gt;999,-1,0)))))))</f>
        <v>1820</v>
      </c>
      <c r="AB1812" s="65">
        <f>IF(ISNA(VLOOKUP($A1812,Sheet1!$B$3:$AH$1266,Sheet1!L$1+(Sheet1!$A$1-1)*10,FALSE))=TRUE,"---",IF(VLOOKUP($A1812,Sheet1!$B$3:$AH$1266,Sheet1!L$1+(Sheet1!$A$1-1)*10,FALSE)="---","---", (ROUND(VLOOKUP($A1812,Sheet1!$B$3:$AH$1266,Sheet1!L$1+(Sheet1!$A$1-1)*10,FALSE),IF(VLOOKUP($A1812,Sheet1!$B$3:$AH$1266,Sheet1!L$1+(Sheet1!$A$1-1)*10,FALSE)&gt;99999,-3,IF(VLOOKUP($A1812,Sheet1!$B$3:$AH$1266,Sheet1!L$1+(Sheet1!$A$1-1)*10,FALSE)&gt;9999,-2,IF(VLOOKUP($A1812,Sheet1!$B$3:$AH$1266,Sheet1!L$1+(Sheet1!$A$1-1)*10,FALSE)&gt;999,-1,0)))))))</f>
        <v>2080</v>
      </c>
      <c r="AC1812" s="65">
        <f>IF(ISNA(VLOOKUP($A1812,Sheet1!$B$3:$AH$1266,Sheet1!M$1+(Sheet1!$A$1-1)*10,FALSE))=TRUE,"---",IF(VLOOKUP($A1812,Sheet1!$B$3:$AH$1266,Sheet1!M$1+(Sheet1!$A$1-1)*10,FALSE)="---","---", (ROUND(VLOOKUP($A1812,Sheet1!$B$3:$AH$1266,Sheet1!M$1+(Sheet1!$A$1-1)*10,FALSE),IF(VLOOKUP($A1812,Sheet1!$B$3:$AH$1266,Sheet1!M$1+(Sheet1!$A$1-1)*10,FALSE)&gt;99999,-3,IF(VLOOKUP($A1812,Sheet1!$B$3:$AH$1266,Sheet1!M$1+(Sheet1!$A$1-1)*10,FALSE)&gt;9999,-2,IF(VLOOKUP($A1812,Sheet1!$B$3:$AH$1266,Sheet1!M$1+(Sheet1!$A$1-1)*10,FALSE)&gt;999,-1,0)))))))</f>
        <v>2310</v>
      </c>
      <c r="AD1812" s="65">
        <f>IF(ISNA(VLOOKUP($A1812,Sheet1!$B$3:$AH$1266,Sheet1!N$1+(Sheet1!$A$1-1)*10,FALSE))=TRUE,"---",IF(VLOOKUP($A1812,Sheet1!$B$3:$AH$1266,Sheet1!N$1+(Sheet1!$A$1-1)*10,FALSE)="---","---", (ROUND(VLOOKUP($A1812,Sheet1!$B$3:$AH$1266,Sheet1!N$1+(Sheet1!$A$1-1)*10,FALSE),IF(VLOOKUP($A1812,Sheet1!$B$3:$AH$1266,Sheet1!N$1+(Sheet1!$A$1-1)*10,FALSE)&gt;99999,-3,IF(VLOOKUP($A1812,Sheet1!$B$3:$AH$1266,Sheet1!N$1+(Sheet1!$A$1-1)*10,FALSE)&gt;9999,-2,IF(VLOOKUP($A1812,Sheet1!$B$3:$AH$1266,Sheet1!N$1+(Sheet1!$A$1-1)*10,FALSE)&gt;999,-1,0)))))))</f>
        <v>2670</v>
      </c>
    </row>
    <row r="1813" spans="1:30" ht="25.5" customHeight="1" x14ac:dyDescent="0.25">
      <c r="A1813" s="133" t="s">
        <v>2663</v>
      </c>
      <c r="B1813" s="141" t="s">
        <v>2664</v>
      </c>
      <c r="C1813" s="133">
        <v>433250</v>
      </c>
      <c r="D1813" s="133">
        <v>760230</v>
      </c>
      <c r="E1813" s="67" t="s">
        <v>3053</v>
      </c>
      <c r="F1813" s="135" t="s">
        <v>4405</v>
      </c>
      <c r="G1813" s="118" t="s">
        <v>160</v>
      </c>
      <c r="H1813" s="136">
        <v>18.7</v>
      </c>
      <c r="I1813" s="119" t="s">
        <v>2665</v>
      </c>
      <c r="J1813" s="137" t="s">
        <v>4405</v>
      </c>
      <c r="K1813" s="118" t="s">
        <v>17</v>
      </c>
      <c r="L1813" s="146">
        <v>1170</v>
      </c>
      <c r="M1813" s="123">
        <v>62.6</v>
      </c>
      <c r="N1813" s="118" t="s">
        <v>20</v>
      </c>
      <c r="O1813" s="71">
        <f t="shared" si="61"/>
        <v>17.310590451172004</v>
      </c>
      <c r="P1813" s="71">
        <f>IF(O1813&lt;&gt;"",VLOOKUP($A1813,Sheet4!$A$2:$O$1309,14,FALSE)*100,"")</f>
        <v>4.655174388234351</v>
      </c>
      <c r="Q1813" s="71">
        <f>IF(P1813&lt;&gt;"",VLOOKUP($A1813,Sheet4!$A$2:$O$1309,15,FALSE)*100,"")</f>
        <v>37.307580303113021</v>
      </c>
      <c r="R1813" s="73">
        <f t="shared" si="62"/>
        <v>6</v>
      </c>
      <c r="S1813" s="63" t="s">
        <v>4364</v>
      </c>
      <c r="T1813" s="63" t="str">
        <f>IF(ISNA(VLOOKUP(A1813,Sheet1!B$3:C$1266,2,FALSE)=TRUE),"NC",VLOOKUP(A1813,Sheet1!B$3:C$1266,2,FALSE))</f>
        <v>Rural</v>
      </c>
      <c r="U1813" s="66">
        <f>IF(ISNA(VLOOKUP($A1813,Sheet1!$B$3:$AH$1266,Sheet1!E$1+(Sheet1!$A$1-1)*10,FALSE))=TRUE,"---",IF(VLOOKUP($A1813,Sheet1!$B$3:$AH$1266,Sheet1!E$1+(Sheet1!$A$1-1)*10,FALSE)="---","---", (ROUND(VLOOKUP($A1813,Sheet1!$B$3:$AH$1266,Sheet1!E$1+(Sheet1!$A$1-1)*10,FALSE),IF(VLOOKUP($A1813,Sheet1!$B$3:$AH$1266,Sheet1!E$1+(Sheet1!$A$1-1)*10,FALSE)&gt;99999,-3,IF(VLOOKUP($A1813,Sheet1!$B$3:$AH$1266,Sheet1!E$1+(Sheet1!$A$1-1)*10,FALSE)&gt;9999,-2,IF(VLOOKUP($A1813,Sheet1!$B$3:$AH$1266,Sheet1!E$1+(Sheet1!$A$1-1)*10,FALSE)&gt;999,-1,0)))))))</f>
        <v>565</v>
      </c>
      <c r="V1813" s="66">
        <f>IF(ISNA(VLOOKUP($A1813,Sheet1!$B$3:$AH$1266,Sheet1!F$1+(Sheet1!$A$1-1)*10,FALSE))=TRUE,"---",IF(VLOOKUP($A1813,Sheet1!$B$3:$AH$1266,Sheet1!F$1+(Sheet1!$A$1-1)*10,FALSE)="---","---", (ROUND(VLOOKUP($A1813,Sheet1!$B$3:$AH$1266,Sheet1!F$1+(Sheet1!$A$1-1)*10,FALSE),IF(VLOOKUP($A1813,Sheet1!$B$3:$AH$1266,Sheet1!F$1+(Sheet1!$A$1-1)*10,FALSE)&gt;99999,-3,IF(VLOOKUP($A1813,Sheet1!$B$3:$AH$1266,Sheet1!F$1+(Sheet1!$A$1-1)*10,FALSE)&gt;9999,-2,IF(VLOOKUP($A1813,Sheet1!$B$3:$AH$1266,Sheet1!F$1+(Sheet1!$A$1-1)*10,FALSE)&gt;999,-1,0)))))))</f>
        <v>660</v>
      </c>
      <c r="W1813" s="66">
        <f>IF(ISNA(VLOOKUP($A1813,Sheet1!$B$3:$AH$1266,Sheet1!G$1+(Sheet1!$A$1-1)*10,FALSE))=TRUE,"---",IF(VLOOKUP($A1813,Sheet1!$B$3:$AH$1266,Sheet1!G$1+(Sheet1!$A$1-1)*10,FALSE)="---","---", (ROUND(VLOOKUP($A1813,Sheet1!$B$3:$AH$1266,Sheet1!G$1+(Sheet1!$A$1-1)*10,FALSE),IF(VLOOKUP($A1813,Sheet1!$B$3:$AH$1266,Sheet1!G$1+(Sheet1!$A$1-1)*10,FALSE)&gt;99999,-3,IF(VLOOKUP($A1813,Sheet1!$B$3:$AH$1266,Sheet1!G$1+(Sheet1!$A$1-1)*10,FALSE)&gt;9999,-2,IF(VLOOKUP($A1813,Sheet1!$B$3:$AH$1266,Sheet1!G$1+(Sheet1!$A$1-1)*10,FALSE)&gt;999,-1,0)))))))</f>
        <v>783</v>
      </c>
      <c r="X1813" s="66">
        <f>IF(ISNA(VLOOKUP($A1813,Sheet1!$B$3:$AH$1266,Sheet1!H$1+(Sheet1!$A$1-1)*10,FALSE))=TRUE,"---",IF(VLOOKUP($A1813,Sheet1!$B$3:$AH$1266,Sheet1!H$1+(Sheet1!$A$1-1)*10,FALSE)="---","---", (ROUND(VLOOKUP($A1813,Sheet1!$B$3:$AH$1266,Sheet1!H$1+(Sheet1!$A$1-1)*10,FALSE),IF(VLOOKUP($A1813,Sheet1!$B$3:$AH$1266,Sheet1!H$1+(Sheet1!$A$1-1)*10,FALSE)&gt;99999,-3,IF(VLOOKUP($A1813,Sheet1!$B$3:$AH$1266,Sheet1!H$1+(Sheet1!$A$1-1)*10,FALSE)&gt;9999,-2,IF(VLOOKUP($A1813,Sheet1!$B$3:$AH$1266,Sheet1!H$1+(Sheet1!$A$1-1)*10,FALSE)&gt;999,-1,0)))))))</f>
        <v>1110</v>
      </c>
      <c r="Y1813" s="66">
        <f>IF(ISNA(VLOOKUP($A1813,Sheet1!$B$3:$AH$1266,Sheet1!I$1+(Sheet1!$A$1-1)*10,FALSE))=TRUE,"---",IF(VLOOKUP($A1813,Sheet1!$B$3:$AH$1266,Sheet1!I$1+(Sheet1!$A$1-1)*10,FALSE)="---","---", (ROUND(VLOOKUP($A1813,Sheet1!$B$3:$AH$1266,Sheet1!I$1+(Sheet1!$A$1-1)*10,FALSE),IF(VLOOKUP($A1813,Sheet1!$B$3:$AH$1266,Sheet1!I$1+(Sheet1!$A$1-1)*10,FALSE)&gt;99999,-3,IF(VLOOKUP($A1813,Sheet1!$B$3:$AH$1266,Sheet1!I$1+(Sheet1!$A$1-1)*10,FALSE)&gt;9999,-2,IF(VLOOKUP($A1813,Sheet1!$B$3:$AH$1266,Sheet1!I$1+(Sheet1!$A$1-1)*10,FALSE)&gt;999,-1,0)))))))</f>
        <v>1350</v>
      </c>
      <c r="Z1813" s="66">
        <f>IF(ISNA(VLOOKUP($A1813,Sheet1!$B$3:$AH$1266,Sheet1!J$1+(Sheet1!$A$1-1)*10,FALSE))=TRUE,"---",IF(VLOOKUP($A1813,Sheet1!$B$3:$AH$1266,Sheet1!J$1+(Sheet1!$A$1-1)*10,FALSE)="---","---", (ROUND(VLOOKUP($A1813,Sheet1!$B$3:$AH$1266,Sheet1!J$1+(Sheet1!$A$1-1)*10,FALSE),IF(VLOOKUP($A1813,Sheet1!$B$3:$AH$1266,Sheet1!J$1+(Sheet1!$A$1-1)*10,FALSE)&gt;99999,-3,IF(VLOOKUP($A1813,Sheet1!$B$3:$AH$1266,Sheet1!J$1+(Sheet1!$A$1-1)*10,FALSE)&gt;9999,-2,IF(VLOOKUP($A1813,Sheet1!$B$3:$AH$1266,Sheet1!J$1+(Sheet1!$A$1-1)*10,FALSE)&gt;999,-1,0)))))))</f>
        <v>1660</v>
      </c>
      <c r="AA1813" s="66">
        <f>IF(ISNA(VLOOKUP($A1813,Sheet1!$B$3:$AH$1266,Sheet1!K$1+(Sheet1!$A$1-1)*10,FALSE))=TRUE,"---",IF(VLOOKUP($A1813,Sheet1!$B$3:$AH$1266,Sheet1!K$1+(Sheet1!$A$1-1)*10,FALSE)="---","---", (ROUND(VLOOKUP($A1813,Sheet1!$B$3:$AH$1266,Sheet1!K$1+(Sheet1!$A$1-1)*10,FALSE),IF(VLOOKUP($A1813,Sheet1!$B$3:$AH$1266,Sheet1!K$1+(Sheet1!$A$1-1)*10,FALSE)&gt;99999,-3,IF(VLOOKUP($A1813,Sheet1!$B$3:$AH$1266,Sheet1!K$1+(Sheet1!$A$1-1)*10,FALSE)&gt;9999,-2,IF(VLOOKUP($A1813,Sheet1!$B$3:$AH$1266,Sheet1!K$1+(Sheet1!$A$1-1)*10,FALSE)&gt;999,-1,0)))))))</f>
        <v>1900</v>
      </c>
      <c r="AB1813" s="66">
        <f>IF(ISNA(VLOOKUP($A1813,Sheet1!$B$3:$AH$1266,Sheet1!L$1+(Sheet1!$A$1-1)*10,FALSE))=TRUE,"---",IF(VLOOKUP($A1813,Sheet1!$B$3:$AH$1266,Sheet1!L$1+(Sheet1!$A$1-1)*10,FALSE)="---","---", (ROUND(VLOOKUP($A1813,Sheet1!$B$3:$AH$1266,Sheet1!L$1+(Sheet1!$A$1-1)*10,FALSE),IF(VLOOKUP($A1813,Sheet1!$B$3:$AH$1266,Sheet1!L$1+(Sheet1!$A$1-1)*10,FALSE)&gt;99999,-3,IF(VLOOKUP($A1813,Sheet1!$B$3:$AH$1266,Sheet1!L$1+(Sheet1!$A$1-1)*10,FALSE)&gt;9999,-2,IF(VLOOKUP($A1813,Sheet1!$B$3:$AH$1266,Sheet1!L$1+(Sheet1!$A$1-1)*10,FALSE)&gt;999,-1,0)))))))</f>
        <v>2160</v>
      </c>
      <c r="AC1813" s="66">
        <f>IF(ISNA(VLOOKUP($A1813,Sheet1!$B$3:$AH$1266,Sheet1!M$1+(Sheet1!$A$1-1)*10,FALSE))=TRUE,"---",IF(VLOOKUP($A1813,Sheet1!$B$3:$AH$1266,Sheet1!M$1+(Sheet1!$A$1-1)*10,FALSE)="---","---", (ROUND(VLOOKUP($A1813,Sheet1!$B$3:$AH$1266,Sheet1!M$1+(Sheet1!$A$1-1)*10,FALSE),IF(VLOOKUP($A1813,Sheet1!$B$3:$AH$1266,Sheet1!M$1+(Sheet1!$A$1-1)*10,FALSE)&gt;99999,-3,IF(VLOOKUP($A1813,Sheet1!$B$3:$AH$1266,Sheet1!M$1+(Sheet1!$A$1-1)*10,FALSE)&gt;9999,-2,IF(VLOOKUP($A1813,Sheet1!$B$3:$AH$1266,Sheet1!M$1+(Sheet1!$A$1-1)*10,FALSE)&gt;999,-1,0)))))))</f>
        <v>2400</v>
      </c>
      <c r="AD1813" s="66">
        <f>IF(ISNA(VLOOKUP($A1813,Sheet1!$B$3:$AH$1266,Sheet1!N$1+(Sheet1!$A$1-1)*10,FALSE))=TRUE,"---",IF(VLOOKUP($A1813,Sheet1!$B$3:$AH$1266,Sheet1!N$1+(Sheet1!$A$1-1)*10,FALSE)="---","---", (ROUND(VLOOKUP($A1813,Sheet1!$B$3:$AH$1266,Sheet1!N$1+(Sheet1!$A$1-1)*10,FALSE),IF(VLOOKUP($A1813,Sheet1!$B$3:$AH$1266,Sheet1!N$1+(Sheet1!$A$1-1)*10,FALSE)&gt;99999,-3,IF(VLOOKUP($A1813,Sheet1!$B$3:$AH$1266,Sheet1!N$1+(Sheet1!$A$1-1)*10,FALSE)&gt;9999,-2,IF(VLOOKUP($A1813,Sheet1!$B$3:$AH$1266,Sheet1!N$1+(Sheet1!$A$1-1)*10,FALSE)&gt;999,-1,0)))))))</f>
        <v>2780</v>
      </c>
    </row>
    <row r="1814" spans="1:30" ht="25.5" customHeight="1" x14ac:dyDescent="0.25">
      <c r="A1814" s="125" t="s">
        <v>2666</v>
      </c>
      <c r="B1814" s="126" t="s">
        <v>2667</v>
      </c>
      <c r="C1814" s="125">
        <v>433249.1</v>
      </c>
      <c r="D1814" s="125">
        <v>760233.7</v>
      </c>
      <c r="E1814" s="70" t="s">
        <v>3053</v>
      </c>
      <c r="F1814" s="52" t="s">
        <v>4952</v>
      </c>
      <c r="G1814" s="127" t="s">
        <v>31</v>
      </c>
      <c r="H1814" s="128">
        <v>19.100000000000001</v>
      </c>
      <c r="I1814" s="112">
        <v>40513</v>
      </c>
      <c r="J1814" s="113">
        <v>5.95</v>
      </c>
      <c r="K1814" s="114" t="s">
        <v>4405</v>
      </c>
      <c r="L1814" s="115">
        <v>522</v>
      </c>
      <c r="M1814" s="116">
        <v>27.3</v>
      </c>
      <c r="N1814" s="114" t="s">
        <v>4405</v>
      </c>
      <c r="O1814" s="68" t="str">
        <f t="shared" si="61"/>
        <v>&gt;50</v>
      </c>
      <c r="P1814" s="68">
        <f>IF(O1814&lt;&gt;"",VLOOKUP($A1814,Sheet4!$A$2:$O$1309,14,FALSE)*100,"")</f>
        <v>8.3332349067241083</v>
      </c>
      <c r="Q1814" s="68">
        <f>IF(P1814&lt;&gt;"",VLOOKUP($A1814,Sheet4!$A$2:$O$1309,15,FALSE)*100,"")</f>
        <v>57.355307589348669</v>
      </c>
      <c r="R1814" s="74" t="str">
        <f t="shared" si="62"/>
        <v>&lt;2</v>
      </c>
      <c r="S1814" s="64">
        <v>1</v>
      </c>
      <c r="T1814" s="64" t="str">
        <f>IF(ISNA(VLOOKUP(A1814,Sheet1!B$3:C$1266,2,FALSE)=TRUE),"NC",VLOOKUP(A1814,Sheet1!B$3:C$1266,2,FALSE))</f>
        <v>Rural</v>
      </c>
      <c r="U1814" s="65">
        <f>IF(ISNA(VLOOKUP($A1814,Sheet1!$B$3:$AH$1266,Sheet1!E$1+(Sheet1!$A$1-1)*10,FALSE))=TRUE,"---",IF(VLOOKUP($A1814,Sheet1!$B$3:$AH$1266,Sheet1!E$1+(Sheet1!$A$1-1)*10,FALSE)="---","---", (ROUND(VLOOKUP($A1814,Sheet1!$B$3:$AH$1266,Sheet1!E$1+(Sheet1!$A$1-1)*10,FALSE),IF(VLOOKUP($A1814,Sheet1!$B$3:$AH$1266,Sheet1!E$1+(Sheet1!$A$1-1)*10,FALSE)&gt;99999,-3,IF(VLOOKUP($A1814,Sheet1!$B$3:$AH$1266,Sheet1!E$1+(Sheet1!$A$1-1)*10,FALSE)&gt;9999,-2,IF(VLOOKUP($A1814,Sheet1!$B$3:$AH$1266,Sheet1!E$1+(Sheet1!$A$1-1)*10,FALSE)&gt;999,-1,0)))))))</f>
        <v>567</v>
      </c>
      <c r="V1814" s="65">
        <f>IF(ISNA(VLOOKUP($A1814,Sheet1!$B$3:$AH$1266,Sheet1!F$1+(Sheet1!$A$1-1)*10,FALSE))=TRUE,"---",IF(VLOOKUP($A1814,Sheet1!$B$3:$AH$1266,Sheet1!F$1+(Sheet1!$A$1-1)*10,FALSE)="---","---", (ROUND(VLOOKUP($A1814,Sheet1!$B$3:$AH$1266,Sheet1!F$1+(Sheet1!$A$1-1)*10,FALSE),IF(VLOOKUP($A1814,Sheet1!$B$3:$AH$1266,Sheet1!F$1+(Sheet1!$A$1-1)*10,FALSE)&gt;99999,-3,IF(VLOOKUP($A1814,Sheet1!$B$3:$AH$1266,Sheet1!F$1+(Sheet1!$A$1-1)*10,FALSE)&gt;9999,-2,IF(VLOOKUP($A1814,Sheet1!$B$3:$AH$1266,Sheet1!F$1+(Sheet1!$A$1-1)*10,FALSE)&gt;999,-1,0)))))))</f>
        <v>662</v>
      </c>
      <c r="W1814" s="65">
        <f>IF(ISNA(VLOOKUP($A1814,Sheet1!$B$3:$AH$1266,Sheet1!G$1+(Sheet1!$A$1-1)*10,FALSE))=TRUE,"---",IF(VLOOKUP($A1814,Sheet1!$B$3:$AH$1266,Sheet1!G$1+(Sheet1!$A$1-1)*10,FALSE)="---","---", (ROUND(VLOOKUP($A1814,Sheet1!$B$3:$AH$1266,Sheet1!G$1+(Sheet1!$A$1-1)*10,FALSE),IF(VLOOKUP($A1814,Sheet1!$B$3:$AH$1266,Sheet1!G$1+(Sheet1!$A$1-1)*10,FALSE)&gt;99999,-3,IF(VLOOKUP($A1814,Sheet1!$B$3:$AH$1266,Sheet1!G$1+(Sheet1!$A$1-1)*10,FALSE)&gt;9999,-2,IF(VLOOKUP($A1814,Sheet1!$B$3:$AH$1266,Sheet1!G$1+(Sheet1!$A$1-1)*10,FALSE)&gt;999,-1,0)))))))</f>
        <v>785</v>
      </c>
      <c r="X1814" s="65">
        <f>IF(ISNA(VLOOKUP($A1814,Sheet1!$B$3:$AH$1266,Sheet1!H$1+(Sheet1!$A$1-1)*10,FALSE))=TRUE,"---",IF(VLOOKUP($A1814,Sheet1!$B$3:$AH$1266,Sheet1!H$1+(Sheet1!$A$1-1)*10,FALSE)="---","---", (ROUND(VLOOKUP($A1814,Sheet1!$B$3:$AH$1266,Sheet1!H$1+(Sheet1!$A$1-1)*10,FALSE),IF(VLOOKUP($A1814,Sheet1!$B$3:$AH$1266,Sheet1!H$1+(Sheet1!$A$1-1)*10,FALSE)&gt;99999,-3,IF(VLOOKUP($A1814,Sheet1!$B$3:$AH$1266,Sheet1!H$1+(Sheet1!$A$1-1)*10,FALSE)&gt;9999,-2,IF(VLOOKUP($A1814,Sheet1!$B$3:$AH$1266,Sheet1!H$1+(Sheet1!$A$1-1)*10,FALSE)&gt;999,-1,0)))))))</f>
        <v>1120</v>
      </c>
      <c r="Y1814" s="65">
        <f>IF(ISNA(VLOOKUP($A1814,Sheet1!$B$3:$AH$1266,Sheet1!I$1+(Sheet1!$A$1-1)*10,FALSE))=TRUE,"---",IF(VLOOKUP($A1814,Sheet1!$B$3:$AH$1266,Sheet1!I$1+(Sheet1!$A$1-1)*10,FALSE)="---","---", (ROUND(VLOOKUP($A1814,Sheet1!$B$3:$AH$1266,Sheet1!I$1+(Sheet1!$A$1-1)*10,FALSE),IF(VLOOKUP($A1814,Sheet1!$B$3:$AH$1266,Sheet1!I$1+(Sheet1!$A$1-1)*10,FALSE)&gt;99999,-3,IF(VLOOKUP($A1814,Sheet1!$B$3:$AH$1266,Sheet1!I$1+(Sheet1!$A$1-1)*10,FALSE)&gt;9999,-2,IF(VLOOKUP($A1814,Sheet1!$B$3:$AH$1266,Sheet1!I$1+(Sheet1!$A$1-1)*10,FALSE)&gt;999,-1,0)))))))</f>
        <v>1350</v>
      </c>
      <c r="Z1814" s="65">
        <f>IF(ISNA(VLOOKUP($A1814,Sheet1!$B$3:$AH$1266,Sheet1!J$1+(Sheet1!$A$1-1)*10,FALSE))=TRUE,"---",IF(VLOOKUP($A1814,Sheet1!$B$3:$AH$1266,Sheet1!J$1+(Sheet1!$A$1-1)*10,FALSE)="---","---", (ROUND(VLOOKUP($A1814,Sheet1!$B$3:$AH$1266,Sheet1!J$1+(Sheet1!$A$1-1)*10,FALSE),IF(VLOOKUP($A1814,Sheet1!$B$3:$AH$1266,Sheet1!J$1+(Sheet1!$A$1-1)*10,FALSE)&gt;99999,-3,IF(VLOOKUP($A1814,Sheet1!$B$3:$AH$1266,Sheet1!J$1+(Sheet1!$A$1-1)*10,FALSE)&gt;9999,-2,IF(VLOOKUP($A1814,Sheet1!$B$3:$AH$1266,Sheet1!J$1+(Sheet1!$A$1-1)*10,FALSE)&gt;999,-1,0)))))))</f>
        <v>1670</v>
      </c>
      <c r="AA1814" s="65">
        <f>IF(ISNA(VLOOKUP($A1814,Sheet1!$B$3:$AH$1266,Sheet1!K$1+(Sheet1!$A$1-1)*10,FALSE))=TRUE,"---",IF(VLOOKUP($A1814,Sheet1!$B$3:$AH$1266,Sheet1!K$1+(Sheet1!$A$1-1)*10,FALSE)="---","---", (ROUND(VLOOKUP($A1814,Sheet1!$B$3:$AH$1266,Sheet1!K$1+(Sheet1!$A$1-1)*10,FALSE),IF(VLOOKUP($A1814,Sheet1!$B$3:$AH$1266,Sheet1!K$1+(Sheet1!$A$1-1)*10,FALSE)&gt;99999,-3,IF(VLOOKUP($A1814,Sheet1!$B$3:$AH$1266,Sheet1!K$1+(Sheet1!$A$1-1)*10,FALSE)&gt;9999,-2,IF(VLOOKUP($A1814,Sheet1!$B$3:$AH$1266,Sheet1!K$1+(Sheet1!$A$1-1)*10,FALSE)&gt;999,-1,0)))))))</f>
        <v>1900</v>
      </c>
      <c r="AB1814" s="65">
        <f>IF(ISNA(VLOOKUP($A1814,Sheet1!$B$3:$AH$1266,Sheet1!L$1+(Sheet1!$A$1-1)*10,FALSE))=TRUE,"---",IF(VLOOKUP($A1814,Sheet1!$B$3:$AH$1266,Sheet1!L$1+(Sheet1!$A$1-1)*10,FALSE)="---","---", (ROUND(VLOOKUP($A1814,Sheet1!$B$3:$AH$1266,Sheet1!L$1+(Sheet1!$A$1-1)*10,FALSE),IF(VLOOKUP($A1814,Sheet1!$B$3:$AH$1266,Sheet1!L$1+(Sheet1!$A$1-1)*10,FALSE)&gt;99999,-3,IF(VLOOKUP($A1814,Sheet1!$B$3:$AH$1266,Sheet1!L$1+(Sheet1!$A$1-1)*10,FALSE)&gt;9999,-2,IF(VLOOKUP($A1814,Sheet1!$B$3:$AH$1266,Sheet1!L$1+(Sheet1!$A$1-1)*10,FALSE)&gt;999,-1,0)))))))</f>
        <v>2170</v>
      </c>
      <c r="AC1814" s="65">
        <f>IF(ISNA(VLOOKUP($A1814,Sheet1!$B$3:$AH$1266,Sheet1!M$1+(Sheet1!$A$1-1)*10,FALSE))=TRUE,"---",IF(VLOOKUP($A1814,Sheet1!$B$3:$AH$1266,Sheet1!M$1+(Sheet1!$A$1-1)*10,FALSE)="---","---", (ROUND(VLOOKUP($A1814,Sheet1!$B$3:$AH$1266,Sheet1!M$1+(Sheet1!$A$1-1)*10,FALSE),IF(VLOOKUP($A1814,Sheet1!$B$3:$AH$1266,Sheet1!M$1+(Sheet1!$A$1-1)*10,FALSE)&gt;99999,-3,IF(VLOOKUP($A1814,Sheet1!$B$3:$AH$1266,Sheet1!M$1+(Sheet1!$A$1-1)*10,FALSE)&gt;9999,-2,IF(VLOOKUP($A1814,Sheet1!$B$3:$AH$1266,Sheet1!M$1+(Sheet1!$A$1-1)*10,FALSE)&gt;999,-1,0)))))))</f>
        <v>2410</v>
      </c>
      <c r="AD1814" s="65">
        <f>IF(ISNA(VLOOKUP($A1814,Sheet1!$B$3:$AH$1266,Sheet1!N$1+(Sheet1!$A$1-1)*10,FALSE))=TRUE,"---",IF(VLOOKUP($A1814,Sheet1!$B$3:$AH$1266,Sheet1!N$1+(Sheet1!$A$1-1)*10,FALSE)="---","---", (ROUND(VLOOKUP($A1814,Sheet1!$B$3:$AH$1266,Sheet1!N$1+(Sheet1!$A$1-1)*10,FALSE),IF(VLOOKUP($A1814,Sheet1!$B$3:$AH$1266,Sheet1!N$1+(Sheet1!$A$1-1)*10,FALSE)&gt;99999,-3,IF(VLOOKUP($A1814,Sheet1!$B$3:$AH$1266,Sheet1!N$1+(Sheet1!$A$1-1)*10,FALSE)&gt;9999,-2,IF(VLOOKUP($A1814,Sheet1!$B$3:$AH$1266,Sheet1!N$1+(Sheet1!$A$1-1)*10,FALSE)&gt;999,-1,0)))))))</f>
        <v>2790</v>
      </c>
    </row>
    <row r="1815" spans="1:30" ht="25.5" customHeight="1" x14ac:dyDescent="0.25">
      <c r="A1815" s="304" t="s">
        <v>2668</v>
      </c>
      <c r="B1815" s="393" t="s">
        <v>2669</v>
      </c>
      <c r="C1815" s="304">
        <v>433300</v>
      </c>
      <c r="D1815" s="304">
        <v>760538</v>
      </c>
      <c r="E1815" s="305" t="s">
        <v>3053</v>
      </c>
      <c r="F1815" s="345" t="s">
        <v>4953</v>
      </c>
      <c r="G1815" s="402" t="s">
        <v>286</v>
      </c>
      <c r="H1815" s="348">
        <v>260</v>
      </c>
      <c r="I1815" s="377">
        <v>4835</v>
      </c>
      <c r="J1815" s="379">
        <v>8.1999999999999993</v>
      </c>
      <c r="K1815" s="340" t="s">
        <v>4405</v>
      </c>
      <c r="L1815" s="338">
        <v>13300</v>
      </c>
      <c r="M1815" s="381">
        <v>51.2</v>
      </c>
      <c r="N1815" s="340" t="s">
        <v>4405</v>
      </c>
      <c r="O1815" s="328">
        <f t="shared" si="61"/>
        <v>7.6367527404410298</v>
      </c>
      <c r="P1815" s="328">
        <f>IF(O1815&lt;&gt;"",VLOOKUP($A1815,Sheet4!$A$2:$O$1309,14,FALSE)*100,"")</f>
        <v>1.0303850469328468</v>
      </c>
      <c r="Q1815" s="328">
        <f>IF(P1815&lt;&gt;"",VLOOKUP($A1815,Sheet4!$A$2:$O$1309,15,FALSE)*100,"")</f>
        <v>9.6473601401044782</v>
      </c>
      <c r="R1815" s="358">
        <f t="shared" si="62"/>
        <v>15</v>
      </c>
      <c r="S1815" s="357" t="s">
        <v>4364</v>
      </c>
      <c r="T1815" s="357" t="str">
        <f>IF(ISNA(VLOOKUP(A1815,Sheet1!B$3:C$1266,2,FALSE)=TRUE),"NC",VLOOKUP(A1815,Sheet1!B$3:C$1266,2,FALSE))</f>
        <v>Rural10*</v>
      </c>
      <c r="U1815" s="385">
        <f>IF(ISNA(VLOOKUP($A1815,Sheet1!$B$3:$AH$1266,Sheet1!E$1+(Sheet1!$A$1-1)*10,FALSE))=TRUE,"---",IF(VLOOKUP($A1815,Sheet1!$B$3:$AH$1266,Sheet1!E$1+(Sheet1!$A$1-1)*10,FALSE)="---","---", (ROUND(VLOOKUP($A1815,Sheet1!$B$3:$AH$1266,Sheet1!E$1+(Sheet1!$A$1-1)*10,FALSE),IF(VLOOKUP($A1815,Sheet1!$B$3:$AH$1266,Sheet1!E$1+(Sheet1!$A$1-1)*10,FALSE)&gt;99999,-3,IF(VLOOKUP($A1815,Sheet1!$B$3:$AH$1266,Sheet1!E$1+(Sheet1!$A$1-1)*10,FALSE)&gt;9999,-2,IF(VLOOKUP($A1815,Sheet1!$B$3:$AH$1266,Sheet1!E$1+(Sheet1!$A$1-1)*10,FALSE)&gt;999,-1,0)))))))</f>
        <v>5110</v>
      </c>
      <c r="V1815" s="385">
        <f>IF(ISNA(VLOOKUP($A1815,Sheet1!$B$3:$AH$1266,Sheet1!F$1+(Sheet1!$A$1-1)*10,FALSE))=TRUE,"---",IF(VLOOKUP($A1815,Sheet1!$B$3:$AH$1266,Sheet1!F$1+(Sheet1!$A$1-1)*10,FALSE)="---","---", (ROUND(VLOOKUP($A1815,Sheet1!$B$3:$AH$1266,Sheet1!F$1+(Sheet1!$A$1-1)*10,FALSE),IF(VLOOKUP($A1815,Sheet1!$B$3:$AH$1266,Sheet1!F$1+(Sheet1!$A$1-1)*10,FALSE)&gt;99999,-3,IF(VLOOKUP($A1815,Sheet1!$B$3:$AH$1266,Sheet1!F$1+(Sheet1!$A$1-1)*10,FALSE)&gt;9999,-2,IF(VLOOKUP($A1815,Sheet1!$B$3:$AH$1266,Sheet1!F$1+(Sheet1!$A$1-1)*10,FALSE)&gt;999,-1,0)))))))</f>
        <v>6010</v>
      </c>
      <c r="W1815" s="385">
        <f>IF(ISNA(VLOOKUP($A1815,Sheet1!$B$3:$AH$1266,Sheet1!G$1+(Sheet1!$A$1-1)*10,FALSE))=TRUE,"---",IF(VLOOKUP($A1815,Sheet1!$B$3:$AH$1266,Sheet1!G$1+(Sheet1!$A$1-1)*10,FALSE)="---","---", (ROUND(VLOOKUP($A1815,Sheet1!$B$3:$AH$1266,Sheet1!G$1+(Sheet1!$A$1-1)*10,FALSE),IF(VLOOKUP($A1815,Sheet1!$B$3:$AH$1266,Sheet1!G$1+(Sheet1!$A$1-1)*10,FALSE)&gt;99999,-3,IF(VLOOKUP($A1815,Sheet1!$B$3:$AH$1266,Sheet1!G$1+(Sheet1!$A$1-1)*10,FALSE)&gt;9999,-2,IF(VLOOKUP($A1815,Sheet1!$B$3:$AH$1266,Sheet1!G$1+(Sheet1!$A$1-1)*10,FALSE)&gt;999,-1,0)))))))</f>
        <v>7160</v>
      </c>
      <c r="X1815" s="385">
        <f>IF(ISNA(VLOOKUP($A1815,Sheet1!$B$3:$AH$1266,Sheet1!H$1+(Sheet1!$A$1-1)*10,FALSE))=TRUE,"---",IF(VLOOKUP($A1815,Sheet1!$B$3:$AH$1266,Sheet1!H$1+(Sheet1!$A$1-1)*10,FALSE)="---","---", (ROUND(VLOOKUP($A1815,Sheet1!$B$3:$AH$1266,Sheet1!H$1+(Sheet1!$A$1-1)*10,FALSE),IF(VLOOKUP($A1815,Sheet1!$B$3:$AH$1266,Sheet1!H$1+(Sheet1!$A$1-1)*10,FALSE)&gt;99999,-3,IF(VLOOKUP($A1815,Sheet1!$B$3:$AH$1266,Sheet1!H$1+(Sheet1!$A$1-1)*10,FALSE)&gt;9999,-2,IF(VLOOKUP($A1815,Sheet1!$B$3:$AH$1266,Sheet1!H$1+(Sheet1!$A$1-1)*10,FALSE)&gt;999,-1,0)))))))</f>
        <v>10200</v>
      </c>
      <c r="Y1815" s="385">
        <f>IF(ISNA(VLOOKUP($A1815,Sheet1!$B$3:$AH$1266,Sheet1!I$1+(Sheet1!$A$1-1)*10,FALSE))=TRUE,"---",IF(VLOOKUP($A1815,Sheet1!$B$3:$AH$1266,Sheet1!I$1+(Sheet1!$A$1-1)*10,FALSE)="---","---", (ROUND(VLOOKUP($A1815,Sheet1!$B$3:$AH$1266,Sheet1!I$1+(Sheet1!$A$1-1)*10,FALSE),IF(VLOOKUP($A1815,Sheet1!$B$3:$AH$1266,Sheet1!I$1+(Sheet1!$A$1-1)*10,FALSE)&gt;99999,-3,IF(VLOOKUP($A1815,Sheet1!$B$3:$AH$1266,Sheet1!I$1+(Sheet1!$A$1-1)*10,FALSE)&gt;9999,-2,IF(VLOOKUP($A1815,Sheet1!$B$3:$AH$1266,Sheet1!I$1+(Sheet1!$A$1-1)*10,FALSE)&gt;999,-1,0)))))))</f>
        <v>12300</v>
      </c>
      <c r="Z1815" s="385">
        <f>IF(ISNA(VLOOKUP($A1815,Sheet1!$B$3:$AH$1266,Sheet1!J$1+(Sheet1!$A$1-1)*10,FALSE))=TRUE,"---",IF(VLOOKUP($A1815,Sheet1!$B$3:$AH$1266,Sheet1!J$1+(Sheet1!$A$1-1)*10,FALSE)="---","---", (ROUND(VLOOKUP($A1815,Sheet1!$B$3:$AH$1266,Sheet1!J$1+(Sheet1!$A$1-1)*10,FALSE),IF(VLOOKUP($A1815,Sheet1!$B$3:$AH$1266,Sheet1!J$1+(Sheet1!$A$1-1)*10,FALSE)&gt;99999,-3,IF(VLOOKUP($A1815,Sheet1!$B$3:$AH$1266,Sheet1!J$1+(Sheet1!$A$1-1)*10,FALSE)&gt;9999,-2,IF(VLOOKUP($A1815,Sheet1!$B$3:$AH$1266,Sheet1!J$1+(Sheet1!$A$1-1)*10,FALSE)&gt;999,-1,0)))))))</f>
        <v>15000</v>
      </c>
      <c r="AA1815" s="385">
        <f>IF(ISNA(VLOOKUP($A1815,Sheet1!$B$3:$AH$1266,Sheet1!K$1+(Sheet1!$A$1-1)*10,FALSE))=TRUE,"---",IF(VLOOKUP($A1815,Sheet1!$B$3:$AH$1266,Sheet1!K$1+(Sheet1!$A$1-1)*10,FALSE)="---","---", (ROUND(VLOOKUP($A1815,Sheet1!$B$3:$AH$1266,Sheet1!K$1+(Sheet1!$A$1-1)*10,FALSE),IF(VLOOKUP($A1815,Sheet1!$B$3:$AH$1266,Sheet1!K$1+(Sheet1!$A$1-1)*10,FALSE)&gt;99999,-3,IF(VLOOKUP($A1815,Sheet1!$B$3:$AH$1266,Sheet1!K$1+(Sheet1!$A$1-1)*10,FALSE)&gt;9999,-2,IF(VLOOKUP($A1815,Sheet1!$B$3:$AH$1266,Sheet1!K$1+(Sheet1!$A$1-1)*10,FALSE)&gt;999,-1,0)))))))</f>
        <v>17200</v>
      </c>
      <c r="AB1815" s="385">
        <f>IF(ISNA(VLOOKUP($A1815,Sheet1!$B$3:$AH$1266,Sheet1!L$1+(Sheet1!$A$1-1)*10,FALSE))=TRUE,"---",IF(VLOOKUP($A1815,Sheet1!$B$3:$AH$1266,Sheet1!L$1+(Sheet1!$A$1-1)*10,FALSE)="---","---", (ROUND(VLOOKUP($A1815,Sheet1!$B$3:$AH$1266,Sheet1!L$1+(Sheet1!$A$1-1)*10,FALSE),IF(VLOOKUP($A1815,Sheet1!$B$3:$AH$1266,Sheet1!L$1+(Sheet1!$A$1-1)*10,FALSE)&gt;99999,-3,IF(VLOOKUP($A1815,Sheet1!$B$3:$AH$1266,Sheet1!L$1+(Sheet1!$A$1-1)*10,FALSE)&gt;9999,-2,IF(VLOOKUP($A1815,Sheet1!$B$3:$AH$1266,Sheet1!L$1+(Sheet1!$A$1-1)*10,FALSE)&gt;999,-1,0)))))))</f>
        <v>19500</v>
      </c>
      <c r="AC1815" s="385">
        <f>IF(ISNA(VLOOKUP($A1815,Sheet1!$B$3:$AH$1266,Sheet1!M$1+(Sheet1!$A$1-1)*10,FALSE))=TRUE,"---",IF(VLOOKUP($A1815,Sheet1!$B$3:$AH$1266,Sheet1!M$1+(Sheet1!$A$1-1)*10,FALSE)="---","---", (ROUND(VLOOKUP($A1815,Sheet1!$B$3:$AH$1266,Sheet1!M$1+(Sheet1!$A$1-1)*10,FALSE),IF(VLOOKUP($A1815,Sheet1!$B$3:$AH$1266,Sheet1!M$1+(Sheet1!$A$1-1)*10,FALSE)&gt;99999,-3,IF(VLOOKUP($A1815,Sheet1!$B$3:$AH$1266,Sheet1!M$1+(Sheet1!$A$1-1)*10,FALSE)&gt;9999,-2,IF(VLOOKUP($A1815,Sheet1!$B$3:$AH$1266,Sheet1!M$1+(Sheet1!$A$1-1)*10,FALSE)&gt;999,-1,0)))))))</f>
        <v>21800</v>
      </c>
      <c r="AD1815" s="385">
        <f>IF(ISNA(VLOOKUP($A1815,Sheet1!$B$3:$AH$1266,Sheet1!N$1+(Sheet1!$A$1-1)*10,FALSE))=TRUE,"---",IF(VLOOKUP($A1815,Sheet1!$B$3:$AH$1266,Sheet1!N$1+(Sheet1!$A$1-1)*10,FALSE)="---","---", (ROUND(VLOOKUP($A1815,Sheet1!$B$3:$AH$1266,Sheet1!N$1+(Sheet1!$A$1-1)*10,FALSE),IF(VLOOKUP($A1815,Sheet1!$B$3:$AH$1266,Sheet1!N$1+(Sheet1!$A$1-1)*10,FALSE)&gt;99999,-3,IF(VLOOKUP($A1815,Sheet1!$B$3:$AH$1266,Sheet1!N$1+(Sheet1!$A$1-1)*10,FALSE)&gt;9999,-2,IF(VLOOKUP($A1815,Sheet1!$B$3:$AH$1266,Sheet1!N$1+(Sheet1!$A$1-1)*10,FALSE)&gt;999,-1,0)))))))</f>
        <v>25300</v>
      </c>
    </row>
    <row r="1816" spans="1:30" ht="25.5" customHeight="1" x14ac:dyDescent="0.25">
      <c r="A1816" s="304"/>
      <c r="B1816" s="346"/>
      <c r="C1816" s="304"/>
      <c r="D1816" s="304"/>
      <c r="E1816" s="305"/>
      <c r="F1816" s="355"/>
      <c r="G1816" s="404"/>
      <c r="H1816" s="348"/>
      <c r="I1816" s="378"/>
      <c r="J1816" s="380"/>
      <c r="K1816" s="341"/>
      <c r="L1816" s="339"/>
      <c r="M1816" s="382"/>
      <c r="N1816" s="341"/>
      <c r="O1816" s="329" t="e">
        <f t="shared" si="61"/>
        <v>#NUM!</v>
      </c>
      <c r="P1816" s="329" t="e">
        <f>IF(O1816&lt;&gt;"",VLOOKUP($A1816,Sheet4!$A$2:$O$1309,14,FALSE)*100,"")</f>
        <v>#NUM!</v>
      </c>
      <c r="Q1816" s="329" t="e">
        <f>IF(P1816&lt;&gt;"",VLOOKUP($A1816,Sheet4!$A$2:$O$1309,15,FALSE)*100,"")</f>
        <v>#NUM!</v>
      </c>
      <c r="R1816" s="357" t="e">
        <f t="shared" si="62"/>
        <v>#NUM!</v>
      </c>
      <c r="S1816" s="357"/>
      <c r="T1816" s="357"/>
      <c r="U1816" s="385"/>
      <c r="V1816" s="385"/>
      <c r="W1816" s="385"/>
      <c r="X1816" s="385"/>
      <c r="Y1816" s="385"/>
      <c r="Z1816" s="385"/>
      <c r="AA1816" s="385"/>
      <c r="AB1816" s="385"/>
      <c r="AC1816" s="385"/>
      <c r="AD1816" s="385"/>
    </row>
    <row r="1817" spans="1:30" ht="25.5" customHeight="1" x14ac:dyDescent="0.25">
      <c r="A1817" s="125" t="s">
        <v>2670</v>
      </c>
      <c r="B1817" s="131" t="s">
        <v>2671</v>
      </c>
      <c r="C1817" s="125">
        <v>434236</v>
      </c>
      <c r="D1817" s="125">
        <v>760344</v>
      </c>
      <c r="E1817" s="70" t="s">
        <v>3010</v>
      </c>
      <c r="F1817" s="139" t="s">
        <v>4405</v>
      </c>
      <c r="G1817" s="127" t="s">
        <v>160</v>
      </c>
      <c r="H1817" s="128">
        <v>10.199999999999999</v>
      </c>
      <c r="I1817" s="112" t="s">
        <v>2672</v>
      </c>
      <c r="J1817" s="140" t="s">
        <v>4405</v>
      </c>
      <c r="K1817" s="127" t="s">
        <v>17</v>
      </c>
      <c r="L1817" s="149">
        <v>790</v>
      </c>
      <c r="M1817" s="116">
        <v>77.5</v>
      </c>
      <c r="N1817" s="127" t="s">
        <v>20</v>
      </c>
      <c r="O1817" s="68">
        <f t="shared" si="61"/>
        <v>10.807233376842486</v>
      </c>
      <c r="P1817" s="68">
        <f>IF(O1817&lt;&gt;"",VLOOKUP($A1817,Sheet4!$A$2:$O$1309,14,FALSE)*100,"")</f>
        <v>3.6780828047716208</v>
      </c>
      <c r="Q1817" s="68">
        <f>IF(P1817&lt;&gt;"",VLOOKUP($A1817,Sheet4!$A$2:$O$1309,15,FALSE)*100,"")</f>
        <v>30.723288703270057</v>
      </c>
      <c r="R1817" s="74">
        <f t="shared" si="62"/>
        <v>9</v>
      </c>
      <c r="S1817" s="64" t="s">
        <v>4364</v>
      </c>
      <c r="T1817" s="64" t="str">
        <f>IF(ISNA(VLOOKUP(A1817,Sheet1!B$3:C$1266,2,FALSE)=TRUE),"NC",VLOOKUP(A1817,Sheet1!B$3:C$1266,2,FALSE))</f>
        <v>Rural</v>
      </c>
      <c r="U1817" s="65">
        <f>IF(ISNA(VLOOKUP($A1817,Sheet1!$B$3:$AH$1266,Sheet1!E$1+(Sheet1!$A$1-1)*10,FALSE))=TRUE,"---",IF(VLOOKUP($A1817,Sheet1!$B$3:$AH$1266,Sheet1!E$1+(Sheet1!$A$1-1)*10,FALSE)="---","---", (ROUND(VLOOKUP($A1817,Sheet1!$B$3:$AH$1266,Sheet1!E$1+(Sheet1!$A$1-1)*10,FALSE),IF(VLOOKUP($A1817,Sheet1!$B$3:$AH$1266,Sheet1!E$1+(Sheet1!$A$1-1)*10,FALSE)&gt;99999,-3,IF(VLOOKUP($A1817,Sheet1!$B$3:$AH$1266,Sheet1!E$1+(Sheet1!$A$1-1)*10,FALSE)&gt;9999,-2,IF(VLOOKUP($A1817,Sheet1!$B$3:$AH$1266,Sheet1!E$1+(Sheet1!$A$1-1)*10,FALSE)&gt;999,-1,0)))))))</f>
        <v>319</v>
      </c>
      <c r="V1817" s="65">
        <f>IF(ISNA(VLOOKUP($A1817,Sheet1!$B$3:$AH$1266,Sheet1!F$1+(Sheet1!$A$1-1)*10,FALSE))=TRUE,"---",IF(VLOOKUP($A1817,Sheet1!$B$3:$AH$1266,Sheet1!F$1+(Sheet1!$A$1-1)*10,FALSE)="---","---", (ROUND(VLOOKUP($A1817,Sheet1!$B$3:$AH$1266,Sheet1!F$1+(Sheet1!$A$1-1)*10,FALSE),IF(VLOOKUP($A1817,Sheet1!$B$3:$AH$1266,Sheet1!F$1+(Sheet1!$A$1-1)*10,FALSE)&gt;99999,-3,IF(VLOOKUP($A1817,Sheet1!$B$3:$AH$1266,Sheet1!F$1+(Sheet1!$A$1-1)*10,FALSE)&gt;9999,-2,IF(VLOOKUP($A1817,Sheet1!$B$3:$AH$1266,Sheet1!F$1+(Sheet1!$A$1-1)*10,FALSE)&gt;999,-1,0)))))))</f>
        <v>377</v>
      </c>
      <c r="W1817" s="65">
        <f>IF(ISNA(VLOOKUP($A1817,Sheet1!$B$3:$AH$1266,Sheet1!G$1+(Sheet1!$A$1-1)*10,FALSE))=TRUE,"---",IF(VLOOKUP($A1817,Sheet1!$B$3:$AH$1266,Sheet1!G$1+(Sheet1!$A$1-1)*10,FALSE)="---","---", (ROUND(VLOOKUP($A1817,Sheet1!$B$3:$AH$1266,Sheet1!G$1+(Sheet1!$A$1-1)*10,FALSE),IF(VLOOKUP($A1817,Sheet1!$B$3:$AH$1266,Sheet1!G$1+(Sheet1!$A$1-1)*10,FALSE)&gt;99999,-3,IF(VLOOKUP($A1817,Sheet1!$B$3:$AH$1266,Sheet1!G$1+(Sheet1!$A$1-1)*10,FALSE)&gt;9999,-2,IF(VLOOKUP($A1817,Sheet1!$B$3:$AH$1266,Sheet1!G$1+(Sheet1!$A$1-1)*10,FALSE)&gt;999,-1,0)))))))</f>
        <v>452</v>
      </c>
      <c r="X1817" s="65">
        <f>IF(ISNA(VLOOKUP($A1817,Sheet1!$B$3:$AH$1266,Sheet1!H$1+(Sheet1!$A$1-1)*10,FALSE))=TRUE,"---",IF(VLOOKUP($A1817,Sheet1!$B$3:$AH$1266,Sheet1!H$1+(Sheet1!$A$1-1)*10,FALSE)="---","---", (ROUND(VLOOKUP($A1817,Sheet1!$B$3:$AH$1266,Sheet1!H$1+(Sheet1!$A$1-1)*10,FALSE),IF(VLOOKUP($A1817,Sheet1!$B$3:$AH$1266,Sheet1!H$1+(Sheet1!$A$1-1)*10,FALSE)&gt;99999,-3,IF(VLOOKUP($A1817,Sheet1!$B$3:$AH$1266,Sheet1!H$1+(Sheet1!$A$1-1)*10,FALSE)&gt;9999,-2,IF(VLOOKUP($A1817,Sheet1!$B$3:$AH$1266,Sheet1!H$1+(Sheet1!$A$1-1)*10,FALSE)&gt;999,-1,0)))))))</f>
        <v>656</v>
      </c>
      <c r="Y1817" s="65">
        <f>IF(ISNA(VLOOKUP($A1817,Sheet1!$B$3:$AH$1266,Sheet1!I$1+(Sheet1!$A$1-1)*10,FALSE))=TRUE,"---",IF(VLOOKUP($A1817,Sheet1!$B$3:$AH$1266,Sheet1!I$1+(Sheet1!$A$1-1)*10,FALSE)="---","---", (ROUND(VLOOKUP($A1817,Sheet1!$B$3:$AH$1266,Sheet1!I$1+(Sheet1!$A$1-1)*10,FALSE),IF(VLOOKUP($A1817,Sheet1!$B$3:$AH$1266,Sheet1!I$1+(Sheet1!$A$1-1)*10,FALSE)&gt;99999,-3,IF(VLOOKUP($A1817,Sheet1!$B$3:$AH$1266,Sheet1!I$1+(Sheet1!$A$1-1)*10,FALSE)&gt;9999,-2,IF(VLOOKUP($A1817,Sheet1!$B$3:$AH$1266,Sheet1!I$1+(Sheet1!$A$1-1)*10,FALSE)&gt;999,-1,0)))))))</f>
        <v>803</v>
      </c>
      <c r="Z1817" s="65">
        <f>IF(ISNA(VLOOKUP($A1817,Sheet1!$B$3:$AH$1266,Sheet1!J$1+(Sheet1!$A$1-1)*10,FALSE))=TRUE,"---",IF(VLOOKUP($A1817,Sheet1!$B$3:$AH$1266,Sheet1!J$1+(Sheet1!$A$1-1)*10,FALSE)="---","---", (ROUND(VLOOKUP($A1817,Sheet1!$B$3:$AH$1266,Sheet1!J$1+(Sheet1!$A$1-1)*10,FALSE),IF(VLOOKUP($A1817,Sheet1!$B$3:$AH$1266,Sheet1!J$1+(Sheet1!$A$1-1)*10,FALSE)&gt;99999,-3,IF(VLOOKUP($A1817,Sheet1!$B$3:$AH$1266,Sheet1!J$1+(Sheet1!$A$1-1)*10,FALSE)&gt;9999,-2,IF(VLOOKUP($A1817,Sheet1!$B$3:$AH$1266,Sheet1!J$1+(Sheet1!$A$1-1)*10,FALSE)&gt;999,-1,0)))))))</f>
        <v>998</v>
      </c>
      <c r="AA1817" s="65">
        <f>IF(ISNA(VLOOKUP($A1817,Sheet1!$B$3:$AH$1266,Sheet1!K$1+(Sheet1!$A$1-1)*10,FALSE))=TRUE,"---",IF(VLOOKUP($A1817,Sheet1!$B$3:$AH$1266,Sheet1!K$1+(Sheet1!$A$1-1)*10,FALSE)="---","---", (ROUND(VLOOKUP($A1817,Sheet1!$B$3:$AH$1266,Sheet1!K$1+(Sheet1!$A$1-1)*10,FALSE),IF(VLOOKUP($A1817,Sheet1!$B$3:$AH$1266,Sheet1!K$1+(Sheet1!$A$1-1)*10,FALSE)&gt;99999,-3,IF(VLOOKUP($A1817,Sheet1!$B$3:$AH$1266,Sheet1!K$1+(Sheet1!$A$1-1)*10,FALSE)&gt;9999,-2,IF(VLOOKUP($A1817,Sheet1!$B$3:$AH$1266,Sheet1!K$1+(Sheet1!$A$1-1)*10,FALSE)&gt;999,-1,0)))))))</f>
        <v>1150</v>
      </c>
      <c r="AB1817" s="65">
        <f>IF(ISNA(VLOOKUP($A1817,Sheet1!$B$3:$AH$1266,Sheet1!L$1+(Sheet1!$A$1-1)*10,FALSE))=TRUE,"---",IF(VLOOKUP($A1817,Sheet1!$B$3:$AH$1266,Sheet1!L$1+(Sheet1!$A$1-1)*10,FALSE)="---","---", (ROUND(VLOOKUP($A1817,Sheet1!$B$3:$AH$1266,Sheet1!L$1+(Sheet1!$A$1-1)*10,FALSE),IF(VLOOKUP($A1817,Sheet1!$B$3:$AH$1266,Sheet1!L$1+(Sheet1!$A$1-1)*10,FALSE)&gt;99999,-3,IF(VLOOKUP($A1817,Sheet1!$B$3:$AH$1266,Sheet1!L$1+(Sheet1!$A$1-1)*10,FALSE)&gt;9999,-2,IF(VLOOKUP($A1817,Sheet1!$B$3:$AH$1266,Sheet1!L$1+(Sheet1!$A$1-1)*10,FALSE)&gt;999,-1,0)))))))</f>
        <v>1310</v>
      </c>
      <c r="AC1817" s="65">
        <f>IF(ISNA(VLOOKUP($A1817,Sheet1!$B$3:$AH$1266,Sheet1!M$1+(Sheet1!$A$1-1)*10,FALSE))=TRUE,"---",IF(VLOOKUP($A1817,Sheet1!$B$3:$AH$1266,Sheet1!M$1+(Sheet1!$A$1-1)*10,FALSE)="---","---", (ROUND(VLOOKUP($A1817,Sheet1!$B$3:$AH$1266,Sheet1!M$1+(Sheet1!$A$1-1)*10,FALSE),IF(VLOOKUP($A1817,Sheet1!$B$3:$AH$1266,Sheet1!M$1+(Sheet1!$A$1-1)*10,FALSE)&gt;99999,-3,IF(VLOOKUP($A1817,Sheet1!$B$3:$AH$1266,Sheet1!M$1+(Sheet1!$A$1-1)*10,FALSE)&gt;9999,-2,IF(VLOOKUP($A1817,Sheet1!$B$3:$AH$1266,Sheet1!M$1+(Sheet1!$A$1-1)*10,FALSE)&gt;999,-1,0)))))))</f>
        <v>1460</v>
      </c>
      <c r="AD1817" s="65">
        <f>IF(ISNA(VLOOKUP($A1817,Sheet1!$B$3:$AH$1266,Sheet1!N$1+(Sheet1!$A$1-1)*10,FALSE))=TRUE,"---",IF(VLOOKUP($A1817,Sheet1!$B$3:$AH$1266,Sheet1!N$1+(Sheet1!$A$1-1)*10,FALSE)="---","---", (ROUND(VLOOKUP($A1817,Sheet1!$B$3:$AH$1266,Sheet1!N$1+(Sheet1!$A$1-1)*10,FALSE),IF(VLOOKUP($A1817,Sheet1!$B$3:$AH$1266,Sheet1!N$1+(Sheet1!$A$1-1)*10,FALSE)&gt;99999,-3,IF(VLOOKUP($A1817,Sheet1!$B$3:$AH$1266,Sheet1!N$1+(Sheet1!$A$1-1)*10,FALSE)&gt;9999,-2,IF(VLOOKUP($A1817,Sheet1!$B$3:$AH$1266,Sheet1!N$1+(Sheet1!$A$1-1)*10,FALSE)&gt;999,-1,0)))))))</f>
        <v>1700</v>
      </c>
    </row>
    <row r="1818" spans="1:30" ht="25.5" customHeight="1" x14ac:dyDescent="0.25">
      <c r="A1818" s="133" t="s">
        <v>2673</v>
      </c>
      <c r="B1818" s="141" t="s">
        <v>2674</v>
      </c>
      <c r="C1818" s="133">
        <v>434635</v>
      </c>
      <c r="D1818" s="133">
        <v>760104</v>
      </c>
      <c r="E1818" s="67" t="s">
        <v>3010</v>
      </c>
      <c r="F1818" s="135" t="s">
        <v>4405</v>
      </c>
      <c r="G1818" s="118" t="s">
        <v>160</v>
      </c>
      <c r="H1818" s="136">
        <v>40.1</v>
      </c>
      <c r="I1818" s="119" t="s">
        <v>2675</v>
      </c>
      <c r="J1818" s="137" t="s">
        <v>4405</v>
      </c>
      <c r="K1818" s="118" t="s">
        <v>17</v>
      </c>
      <c r="L1818" s="146">
        <v>6000</v>
      </c>
      <c r="M1818" s="123">
        <v>150</v>
      </c>
      <c r="N1818" s="118" t="s">
        <v>20</v>
      </c>
      <c r="O1818" s="71" t="str">
        <f t="shared" si="61"/>
        <v>&lt;0.2</v>
      </c>
      <c r="P1818" s="71">
        <f>IF(O1818&lt;&gt;"",VLOOKUP($A1818,Sheet4!$A$2:$O$1309,14,FALSE)*100,"")</f>
        <v>1.8472321030518324</v>
      </c>
      <c r="Q1818" s="71">
        <f>IF(P1818&lt;&gt;"",VLOOKUP($A1818,Sheet4!$A$2:$O$1309,15,FALSE)*100,"")</f>
        <v>16.692259759502214</v>
      </c>
      <c r="R1818" s="73" t="str">
        <f t="shared" si="62"/>
        <v>&gt;500</v>
      </c>
      <c r="S1818" s="63" t="s">
        <v>4364</v>
      </c>
      <c r="T1818" s="63" t="str">
        <f>IF(ISNA(VLOOKUP(A1818,Sheet1!B$3:C$1266,2,FALSE)=TRUE),"NC",VLOOKUP(A1818,Sheet1!B$3:C$1266,2,FALSE))</f>
        <v>Rural</v>
      </c>
      <c r="U1818" s="66">
        <f>IF(ISNA(VLOOKUP($A1818,Sheet1!$B$3:$AH$1266,Sheet1!E$1+(Sheet1!$A$1-1)*10,FALSE))=TRUE,"---",IF(VLOOKUP($A1818,Sheet1!$B$3:$AH$1266,Sheet1!E$1+(Sheet1!$A$1-1)*10,FALSE)="---","---", (ROUND(VLOOKUP($A1818,Sheet1!$B$3:$AH$1266,Sheet1!E$1+(Sheet1!$A$1-1)*10,FALSE),IF(VLOOKUP($A1818,Sheet1!$B$3:$AH$1266,Sheet1!E$1+(Sheet1!$A$1-1)*10,FALSE)&gt;99999,-3,IF(VLOOKUP($A1818,Sheet1!$B$3:$AH$1266,Sheet1!E$1+(Sheet1!$A$1-1)*10,FALSE)&gt;9999,-2,IF(VLOOKUP($A1818,Sheet1!$B$3:$AH$1266,Sheet1!E$1+(Sheet1!$A$1-1)*10,FALSE)&gt;999,-1,0)))))))</f>
        <v>1150</v>
      </c>
      <c r="V1818" s="66">
        <f>IF(ISNA(VLOOKUP($A1818,Sheet1!$B$3:$AH$1266,Sheet1!F$1+(Sheet1!$A$1-1)*10,FALSE))=TRUE,"---",IF(VLOOKUP($A1818,Sheet1!$B$3:$AH$1266,Sheet1!F$1+(Sheet1!$A$1-1)*10,FALSE)="---","---", (ROUND(VLOOKUP($A1818,Sheet1!$B$3:$AH$1266,Sheet1!F$1+(Sheet1!$A$1-1)*10,FALSE),IF(VLOOKUP($A1818,Sheet1!$B$3:$AH$1266,Sheet1!F$1+(Sheet1!$A$1-1)*10,FALSE)&gt;99999,-3,IF(VLOOKUP($A1818,Sheet1!$B$3:$AH$1266,Sheet1!F$1+(Sheet1!$A$1-1)*10,FALSE)&gt;9999,-2,IF(VLOOKUP($A1818,Sheet1!$B$3:$AH$1266,Sheet1!F$1+(Sheet1!$A$1-1)*10,FALSE)&gt;999,-1,0)))))))</f>
        <v>1340</v>
      </c>
      <c r="W1818" s="66">
        <f>IF(ISNA(VLOOKUP($A1818,Sheet1!$B$3:$AH$1266,Sheet1!G$1+(Sheet1!$A$1-1)*10,FALSE))=TRUE,"---",IF(VLOOKUP($A1818,Sheet1!$B$3:$AH$1266,Sheet1!G$1+(Sheet1!$A$1-1)*10,FALSE)="---","---", (ROUND(VLOOKUP($A1818,Sheet1!$B$3:$AH$1266,Sheet1!G$1+(Sheet1!$A$1-1)*10,FALSE),IF(VLOOKUP($A1818,Sheet1!$B$3:$AH$1266,Sheet1!G$1+(Sheet1!$A$1-1)*10,FALSE)&gt;99999,-3,IF(VLOOKUP($A1818,Sheet1!$B$3:$AH$1266,Sheet1!G$1+(Sheet1!$A$1-1)*10,FALSE)&gt;9999,-2,IF(VLOOKUP($A1818,Sheet1!$B$3:$AH$1266,Sheet1!G$1+(Sheet1!$A$1-1)*10,FALSE)&gt;999,-1,0)))))))</f>
        <v>1560</v>
      </c>
      <c r="X1818" s="66">
        <f>IF(ISNA(VLOOKUP($A1818,Sheet1!$B$3:$AH$1266,Sheet1!H$1+(Sheet1!$A$1-1)*10,FALSE))=TRUE,"---",IF(VLOOKUP($A1818,Sheet1!$B$3:$AH$1266,Sheet1!H$1+(Sheet1!$A$1-1)*10,FALSE)="---","---", (ROUND(VLOOKUP($A1818,Sheet1!$B$3:$AH$1266,Sheet1!H$1+(Sheet1!$A$1-1)*10,FALSE),IF(VLOOKUP($A1818,Sheet1!$B$3:$AH$1266,Sheet1!H$1+(Sheet1!$A$1-1)*10,FALSE)&gt;99999,-3,IF(VLOOKUP($A1818,Sheet1!$B$3:$AH$1266,Sheet1!H$1+(Sheet1!$A$1-1)*10,FALSE)&gt;9999,-2,IF(VLOOKUP($A1818,Sheet1!$B$3:$AH$1266,Sheet1!H$1+(Sheet1!$A$1-1)*10,FALSE)&gt;999,-1,0)))))))</f>
        <v>2180</v>
      </c>
      <c r="Y1818" s="66">
        <f>IF(ISNA(VLOOKUP($A1818,Sheet1!$B$3:$AH$1266,Sheet1!I$1+(Sheet1!$A$1-1)*10,FALSE))=TRUE,"---",IF(VLOOKUP($A1818,Sheet1!$B$3:$AH$1266,Sheet1!I$1+(Sheet1!$A$1-1)*10,FALSE)="---","---", (ROUND(VLOOKUP($A1818,Sheet1!$B$3:$AH$1266,Sheet1!I$1+(Sheet1!$A$1-1)*10,FALSE),IF(VLOOKUP($A1818,Sheet1!$B$3:$AH$1266,Sheet1!I$1+(Sheet1!$A$1-1)*10,FALSE)&gt;99999,-3,IF(VLOOKUP($A1818,Sheet1!$B$3:$AH$1266,Sheet1!I$1+(Sheet1!$A$1-1)*10,FALSE)&gt;9999,-2,IF(VLOOKUP($A1818,Sheet1!$B$3:$AH$1266,Sheet1!I$1+(Sheet1!$A$1-1)*10,FALSE)&gt;999,-1,0)))))))</f>
        <v>2610</v>
      </c>
      <c r="Z1818" s="66">
        <f>IF(ISNA(VLOOKUP($A1818,Sheet1!$B$3:$AH$1266,Sheet1!J$1+(Sheet1!$A$1-1)*10,FALSE))=TRUE,"---",IF(VLOOKUP($A1818,Sheet1!$B$3:$AH$1266,Sheet1!J$1+(Sheet1!$A$1-1)*10,FALSE)="---","---", (ROUND(VLOOKUP($A1818,Sheet1!$B$3:$AH$1266,Sheet1!J$1+(Sheet1!$A$1-1)*10,FALSE),IF(VLOOKUP($A1818,Sheet1!$B$3:$AH$1266,Sheet1!J$1+(Sheet1!$A$1-1)*10,FALSE)&gt;99999,-3,IF(VLOOKUP($A1818,Sheet1!$B$3:$AH$1266,Sheet1!J$1+(Sheet1!$A$1-1)*10,FALSE)&gt;9999,-2,IF(VLOOKUP($A1818,Sheet1!$B$3:$AH$1266,Sheet1!J$1+(Sheet1!$A$1-1)*10,FALSE)&gt;999,-1,0)))))))</f>
        <v>3180</v>
      </c>
      <c r="AA1818" s="66">
        <f>IF(ISNA(VLOOKUP($A1818,Sheet1!$B$3:$AH$1266,Sheet1!K$1+(Sheet1!$A$1-1)*10,FALSE))=TRUE,"---",IF(VLOOKUP($A1818,Sheet1!$B$3:$AH$1266,Sheet1!K$1+(Sheet1!$A$1-1)*10,FALSE)="---","---", (ROUND(VLOOKUP($A1818,Sheet1!$B$3:$AH$1266,Sheet1!K$1+(Sheet1!$A$1-1)*10,FALSE),IF(VLOOKUP($A1818,Sheet1!$B$3:$AH$1266,Sheet1!K$1+(Sheet1!$A$1-1)*10,FALSE)&gt;99999,-3,IF(VLOOKUP($A1818,Sheet1!$B$3:$AH$1266,Sheet1!K$1+(Sheet1!$A$1-1)*10,FALSE)&gt;9999,-2,IF(VLOOKUP($A1818,Sheet1!$B$3:$AH$1266,Sheet1!K$1+(Sheet1!$A$1-1)*10,FALSE)&gt;999,-1,0)))))))</f>
        <v>3610</v>
      </c>
      <c r="AB1818" s="66">
        <f>IF(ISNA(VLOOKUP($A1818,Sheet1!$B$3:$AH$1266,Sheet1!L$1+(Sheet1!$A$1-1)*10,FALSE))=TRUE,"---",IF(VLOOKUP($A1818,Sheet1!$B$3:$AH$1266,Sheet1!L$1+(Sheet1!$A$1-1)*10,FALSE)="---","---", (ROUND(VLOOKUP($A1818,Sheet1!$B$3:$AH$1266,Sheet1!L$1+(Sheet1!$A$1-1)*10,FALSE),IF(VLOOKUP($A1818,Sheet1!$B$3:$AH$1266,Sheet1!L$1+(Sheet1!$A$1-1)*10,FALSE)&gt;99999,-3,IF(VLOOKUP($A1818,Sheet1!$B$3:$AH$1266,Sheet1!L$1+(Sheet1!$A$1-1)*10,FALSE)&gt;9999,-2,IF(VLOOKUP($A1818,Sheet1!$B$3:$AH$1266,Sheet1!L$1+(Sheet1!$A$1-1)*10,FALSE)&gt;999,-1,0)))))))</f>
        <v>4100</v>
      </c>
      <c r="AC1818" s="66">
        <f>IF(ISNA(VLOOKUP($A1818,Sheet1!$B$3:$AH$1266,Sheet1!M$1+(Sheet1!$A$1-1)*10,FALSE))=TRUE,"---",IF(VLOOKUP($A1818,Sheet1!$B$3:$AH$1266,Sheet1!M$1+(Sheet1!$A$1-1)*10,FALSE)="---","---", (ROUND(VLOOKUP($A1818,Sheet1!$B$3:$AH$1266,Sheet1!M$1+(Sheet1!$A$1-1)*10,FALSE),IF(VLOOKUP($A1818,Sheet1!$B$3:$AH$1266,Sheet1!M$1+(Sheet1!$A$1-1)*10,FALSE)&gt;99999,-3,IF(VLOOKUP($A1818,Sheet1!$B$3:$AH$1266,Sheet1!M$1+(Sheet1!$A$1-1)*10,FALSE)&gt;9999,-2,IF(VLOOKUP($A1818,Sheet1!$B$3:$AH$1266,Sheet1!M$1+(Sheet1!$A$1-1)*10,FALSE)&gt;999,-1,0)))))))</f>
        <v>4540</v>
      </c>
      <c r="AD1818" s="66">
        <f>IF(ISNA(VLOOKUP($A1818,Sheet1!$B$3:$AH$1266,Sheet1!N$1+(Sheet1!$A$1-1)*10,FALSE))=TRUE,"---",IF(VLOOKUP($A1818,Sheet1!$B$3:$AH$1266,Sheet1!N$1+(Sheet1!$A$1-1)*10,FALSE)="---","---", (ROUND(VLOOKUP($A1818,Sheet1!$B$3:$AH$1266,Sheet1!N$1+(Sheet1!$A$1-1)*10,FALSE),IF(VLOOKUP($A1818,Sheet1!$B$3:$AH$1266,Sheet1!N$1+(Sheet1!$A$1-1)*10,FALSE)&gt;99999,-3,IF(VLOOKUP($A1818,Sheet1!$B$3:$AH$1266,Sheet1!N$1+(Sheet1!$A$1-1)*10,FALSE)&gt;9999,-2,IF(VLOOKUP($A1818,Sheet1!$B$3:$AH$1266,Sheet1!N$1+(Sheet1!$A$1-1)*10,FALSE)&gt;999,-1,0)))))))</f>
        <v>5220</v>
      </c>
    </row>
    <row r="1819" spans="1:30" ht="25.5" customHeight="1" x14ac:dyDescent="0.25">
      <c r="A1819" s="125" t="s">
        <v>2676</v>
      </c>
      <c r="B1819" s="126" t="s">
        <v>2677</v>
      </c>
      <c r="C1819" s="125">
        <v>435731</v>
      </c>
      <c r="D1819" s="125">
        <v>754823</v>
      </c>
      <c r="E1819" s="70" t="s">
        <v>3010</v>
      </c>
      <c r="F1819" s="52" t="s">
        <v>4500</v>
      </c>
      <c r="G1819" s="127" t="s">
        <v>286</v>
      </c>
      <c r="H1819" s="128">
        <v>1.84</v>
      </c>
      <c r="I1819" s="112">
        <v>28197</v>
      </c>
      <c r="J1819" s="113">
        <v>5.75</v>
      </c>
      <c r="K1819" s="114" t="s">
        <v>4405</v>
      </c>
      <c r="L1819" s="115">
        <v>110</v>
      </c>
      <c r="M1819" s="116">
        <v>59.8</v>
      </c>
      <c r="N1819" s="114" t="s">
        <v>4405</v>
      </c>
      <c r="O1819" s="68" t="str">
        <f t="shared" si="61"/>
        <v>&gt;50</v>
      </c>
      <c r="P1819" s="68">
        <f>IF(O1819&lt;&gt;"",VLOOKUP($A1819,Sheet4!$A$2:$O$1309,14,FALSE)*100,"")</f>
        <v>8.3332349067241083</v>
      </c>
      <c r="Q1819" s="68">
        <f>IF(P1819&lt;&gt;"",VLOOKUP($A1819,Sheet4!$A$2:$O$1309,15,FALSE)*100,"")</f>
        <v>57.355307589348669</v>
      </c>
      <c r="R1819" s="74" t="str">
        <f t="shared" si="62"/>
        <v>&lt;2</v>
      </c>
      <c r="S1819" s="64" t="s">
        <v>4364</v>
      </c>
      <c r="T1819" s="64" t="str">
        <f>IF(ISNA(VLOOKUP(A1819,Sheet1!B$3:C$1266,2,FALSE)=TRUE),"NC",VLOOKUP(A1819,Sheet1!B$3:C$1266,2,FALSE))</f>
        <v>Rural</v>
      </c>
      <c r="U1819" s="65">
        <f>IF(ISNA(VLOOKUP($A1819,Sheet1!$B$3:$AH$1266,Sheet1!E$1+(Sheet1!$A$1-1)*10,FALSE))=TRUE,"---",IF(VLOOKUP($A1819,Sheet1!$B$3:$AH$1266,Sheet1!E$1+(Sheet1!$A$1-1)*10,FALSE)="---","---", (ROUND(VLOOKUP($A1819,Sheet1!$B$3:$AH$1266,Sheet1!E$1+(Sheet1!$A$1-1)*10,FALSE),IF(VLOOKUP($A1819,Sheet1!$B$3:$AH$1266,Sheet1!E$1+(Sheet1!$A$1-1)*10,FALSE)&gt;99999,-3,IF(VLOOKUP($A1819,Sheet1!$B$3:$AH$1266,Sheet1!E$1+(Sheet1!$A$1-1)*10,FALSE)&gt;9999,-2,IF(VLOOKUP($A1819,Sheet1!$B$3:$AH$1266,Sheet1!E$1+(Sheet1!$A$1-1)*10,FALSE)&gt;999,-1,0)))))))</f>
        <v>126</v>
      </c>
      <c r="V1819" s="65">
        <f>IF(ISNA(VLOOKUP($A1819,Sheet1!$B$3:$AH$1266,Sheet1!F$1+(Sheet1!$A$1-1)*10,FALSE))=TRUE,"---",IF(VLOOKUP($A1819,Sheet1!$B$3:$AH$1266,Sheet1!F$1+(Sheet1!$A$1-1)*10,FALSE)="---","---", (ROUND(VLOOKUP($A1819,Sheet1!$B$3:$AH$1266,Sheet1!F$1+(Sheet1!$A$1-1)*10,FALSE),IF(VLOOKUP($A1819,Sheet1!$B$3:$AH$1266,Sheet1!F$1+(Sheet1!$A$1-1)*10,FALSE)&gt;99999,-3,IF(VLOOKUP($A1819,Sheet1!$B$3:$AH$1266,Sheet1!F$1+(Sheet1!$A$1-1)*10,FALSE)&gt;9999,-2,IF(VLOOKUP($A1819,Sheet1!$B$3:$AH$1266,Sheet1!F$1+(Sheet1!$A$1-1)*10,FALSE)&gt;999,-1,0)))))))</f>
        <v>150</v>
      </c>
      <c r="W1819" s="65">
        <f>IF(ISNA(VLOOKUP($A1819,Sheet1!$B$3:$AH$1266,Sheet1!G$1+(Sheet1!$A$1-1)*10,FALSE))=TRUE,"---",IF(VLOOKUP($A1819,Sheet1!$B$3:$AH$1266,Sheet1!G$1+(Sheet1!$A$1-1)*10,FALSE)="---","---", (ROUND(VLOOKUP($A1819,Sheet1!$B$3:$AH$1266,Sheet1!G$1+(Sheet1!$A$1-1)*10,FALSE),IF(VLOOKUP($A1819,Sheet1!$B$3:$AH$1266,Sheet1!G$1+(Sheet1!$A$1-1)*10,FALSE)&gt;99999,-3,IF(VLOOKUP($A1819,Sheet1!$B$3:$AH$1266,Sheet1!G$1+(Sheet1!$A$1-1)*10,FALSE)&gt;9999,-2,IF(VLOOKUP($A1819,Sheet1!$B$3:$AH$1266,Sheet1!G$1+(Sheet1!$A$1-1)*10,FALSE)&gt;999,-1,0)))))))</f>
        <v>183</v>
      </c>
      <c r="X1819" s="65">
        <f>IF(ISNA(VLOOKUP($A1819,Sheet1!$B$3:$AH$1266,Sheet1!H$1+(Sheet1!$A$1-1)*10,FALSE))=TRUE,"---",IF(VLOOKUP($A1819,Sheet1!$B$3:$AH$1266,Sheet1!H$1+(Sheet1!$A$1-1)*10,FALSE)="---","---", (ROUND(VLOOKUP($A1819,Sheet1!$B$3:$AH$1266,Sheet1!H$1+(Sheet1!$A$1-1)*10,FALSE),IF(VLOOKUP($A1819,Sheet1!$B$3:$AH$1266,Sheet1!H$1+(Sheet1!$A$1-1)*10,FALSE)&gt;99999,-3,IF(VLOOKUP($A1819,Sheet1!$B$3:$AH$1266,Sheet1!H$1+(Sheet1!$A$1-1)*10,FALSE)&gt;9999,-2,IF(VLOOKUP($A1819,Sheet1!$B$3:$AH$1266,Sheet1!H$1+(Sheet1!$A$1-1)*10,FALSE)&gt;999,-1,0)))))))</f>
        <v>272</v>
      </c>
      <c r="Y1819" s="65">
        <f>IF(ISNA(VLOOKUP($A1819,Sheet1!$B$3:$AH$1266,Sheet1!I$1+(Sheet1!$A$1-1)*10,FALSE))=TRUE,"---",IF(VLOOKUP($A1819,Sheet1!$B$3:$AH$1266,Sheet1!I$1+(Sheet1!$A$1-1)*10,FALSE)="---","---", (ROUND(VLOOKUP($A1819,Sheet1!$B$3:$AH$1266,Sheet1!I$1+(Sheet1!$A$1-1)*10,FALSE),IF(VLOOKUP($A1819,Sheet1!$B$3:$AH$1266,Sheet1!I$1+(Sheet1!$A$1-1)*10,FALSE)&gt;99999,-3,IF(VLOOKUP($A1819,Sheet1!$B$3:$AH$1266,Sheet1!I$1+(Sheet1!$A$1-1)*10,FALSE)&gt;9999,-2,IF(VLOOKUP($A1819,Sheet1!$B$3:$AH$1266,Sheet1!I$1+(Sheet1!$A$1-1)*10,FALSE)&gt;999,-1,0)))))))</f>
        <v>340</v>
      </c>
      <c r="Z1819" s="65">
        <f>IF(ISNA(VLOOKUP($A1819,Sheet1!$B$3:$AH$1266,Sheet1!J$1+(Sheet1!$A$1-1)*10,FALSE))=TRUE,"---",IF(VLOOKUP($A1819,Sheet1!$B$3:$AH$1266,Sheet1!J$1+(Sheet1!$A$1-1)*10,FALSE)="---","---", (ROUND(VLOOKUP($A1819,Sheet1!$B$3:$AH$1266,Sheet1!J$1+(Sheet1!$A$1-1)*10,FALSE),IF(VLOOKUP($A1819,Sheet1!$B$3:$AH$1266,Sheet1!J$1+(Sheet1!$A$1-1)*10,FALSE)&gt;99999,-3,IF(VLOOKUP($A1819,Sheet1!$B$3:$AH$1266,Sheet1!J$1+(Sheet1!$A$1-1)*10,FALSE)&gt;9999,-2,IF(VLOOKUP($A1819,Sheet1!$B$3:$AH$1266,Sheet1!J$1+(Sheet1!$A$1-1)*10,FALSE)&gt;999,-1,0)))))))</f>
        <v>435</v>
      </c>
      <c r="AA1819" s="65">
        <f>IF(ISNA(VLOOKUP($A1819,Sheet1!$B$3:$AH$1266,Sheet1!K$1+(Sheet1!$A$1-1)*10,FALSE))=TRUE,"---",IF(VLOOKUP($A1819,Sheet1!$B$3:$AH$1266,Sheet1!K$1+(Sheet1!$A$1-1)*10,FALSE)="---","---", (ROUND(VLOOKUP($A1819,Sheet1!$B$3:$AH$1266,Sheet1!K$1+(Sheet1!$A$1-1)*10,FALSE),IF(VLOOKUP($A1819,Sheet1!$B$3:$AH$1266,Sheet1!K$1+(Sheet1!$A$1-1)*10,FALSE)&gt;99999,-3,IF(VLOOKUP($A1819,Sheet1!$B$3:$AH$1266,Sheet1!K$1+(Sheet1!$A$1-1)*10,FALSE)&gt;9999,-2,IF(VLOOKUP($A1819,Sheet1!$B$3:$AH$1266,Sheet1!K$1+(Sheet1!$A$1-1)*10,FALSE)&gt;999,-1,0)))))))</f>
        <v>510</v>
      </c>
      <c r="AB1819" s="65">
        <f>IF(ISNA(VLOOKUP($A1819,Sheet1!$B$3:$AH$1266,Sheet1!L$1+(Sheet1!$A$1-1)*10,FALSE))=TRUE,"---",IF(VLOOKUP($A1819,Sheet1!$B$3:$AH$1266,Sheet1!L$1+(Sheet1!$A$1-1)*10,FALSE)="---","---", (ROUND(VLOOKUP($A1819,Sheet1!$B$3:$AH$1266,Sheet1!L$1+(Sheet1!$A$1-1)*10,FALSE),IF(VLOOKUP($A1819,Sheet1!$B$3:$AH$1266,Sheet1!L$1+(Sheet1!$A$1-1)*10,FALSE)&gt;99999,-3,IF(VLOOKUP($A1819,Sheet1!$B$3:$AH$1266,Sheet1!L$1+(Sheet1!$A$1-1)*10,FALSE)&gt;9999,-2,IF(VLOOKUP($A1819,Sheet1!$B$3:$AH$1266,Sheet1!L$1+(Sheet1!$A$1-1)*10,FALSE)&gt;999,-1,0)))))))</f>
        <v>596</v>
      </c>
      <c r="AC1819" s="65">
        <f>IF(ISNA(VLOOKUP($A1819,Sheet1!$B$3:$AH$1266,Sheet1!M$1+(Sheet1!$A$1-1)*10,FALSE))=TRUE,"---",IF(VLOOKUP($A1819,Sheet1!$B$3:$AH$1266,Sheet1!M$1+(Sheet1!$A$1-1)*10,FALSE)="---","---", (ROUND(VLOOKUP($A1819,Sheet1!$B$3:$AH$1266,Sheet1!M$1+(Sheet1!$A$1-1)*10,FALSE),IF(VLOOKUP($A1819,Sheet1!$B$3:$AH$1266,Sheet1!M$1+(Sheet1!$A$1-1)*10,FALSE)&gt;99999,-3,IF(VLOOKUP($A1819,Sheet1!$B$3:$AH$1266,Sheet1!M$1+(Sheet1!$A$1-1)*10,FALSE)&gt;9999,-2,IF(VLOOKUP($A1819,Sheet1!$B$3:$AH$1266,Sheet1!M$1+(Sheet1!$A$1-1)*10,FALSE)&gt;999,-1,0)))))))</f>
        <v>678</v>
      </c>
      <c r="AD1819" s="65">
        <f>IF(ISNA(VLOOKUP($A1819,Sheet1!$B$3:$AH$1266,Sheet1!N$1+(Sheet1!$A$1-1)*10,FALSE))=TRUE,"---",IF(VLOOKUP($A1819,Sheet1!$B$3:$AH$1266,Sheet1!N$1+(Sheet1!$A$1-1)*10,FALSE)="---","---", (ROUND(VLOOKUP($A1819,Sheet1!$B$3:$AH$1266,Sheet1!N$1+(Sheet1!$A$1-1)*10,FALSE),IF(VLOOKUP($A1819,Sheet1!$B$3:$AH$1266,Sheet1!N$1+(Sheet1!$A$1-1)*10,FALSE)&gt;99999,-3,IF(VLOOKUP($A1819,Sheet1!$B$3:$AH$1266,Sheet1!N$1+(Sheet1!$A$1-1)*10,FALSE)&gt;9999,-2,IF(VLOOKUP($A1819,Sheet1!$B$3:$AH$1266,Sheet1!N$1+(Sheet1!$A$1-1)*10,FALSE)&gt;999,-1,0)))))))</f>
        <v>805</v>
      </c>
    </row>
    <row r="1820" spans="1:30" ht="25.5" customHeight="1" x14ac:dyDescent="0.25">
      <c r="A1820" s="133" t="s">
        <v>2678</v>
      </c>
      <c r="B1820" s="141" t="s">
        <v>2679</v>
      </c>
      <c r="C1820" s="133">
        <v>434825</v>
      </c>
      <c r="D1820" s="133">
        <v>760118</v>
      </c>
      <c r="E1820" s="67" t="s">
        <v>3010</v>
      </c>
      <c r="F1820" s="135" t="s">
        <v>4405</v>
      </c>
      <c r="G1820" s="118" t="s">
        <v>160</v>
      </c>
      <c r="H1820" s="136">
        <v>110</v>
      </c>
      <c r="I1820" s="119">
        <v>31046</v>
      </c>
      <c r="J1820" s="137" t="s">
        <v>4405</v>
      </c>
      <c r="K1820" s="118" t="s">
        <v>17</v>
      </c>
      <c r="L1820" s="122">
        <v>6530</v>
      </c>
      <c r="M1820" s="123">
        <v>59.4</v>
      </c>
      <c r="N1820" s="118" t="s">
        <v>321</v>
      </c>
      <c r="O1820" s="71">
        <f t="shared" si="61"/>
        <v>12.959542926626247</v>
      </c>
      <c r="P1820" s="71">
        <f>IF(O1820&lt;&gt;"",VLOOKUP($A1820,Sheet4!$A$2:$O$1309,14,FALSE)*100,"")</f>
        <v>0.49685745837734219</v>
      </c>
      <c r="Q1820" s="71">
        <f>IF(P1820&lt;&gt;"",VLOOKUP($A1820,Sheet4!$A$2:$O$1309,15,FALSE)*100,"")</f>
        <v>4.7617535081557865</v>
      </c>
      <c r="R1820" s="73">
        <f t="shared" si="62"/>
        <v>8</v>
      </c>
      <c r="S1820" s="63" t="s">
        <v>4364</v>
      </c>
      <c r="T1820" s="63" t="str">
        <f>IF(ISNA(VLOOKUP(A1820,Sheet1!B$3:C$1266,2,FALSE)=TRUE),"NC",VLOOKUP(A1820,Sheet1!B$3:C$1266,2,FALSE))</f>
        <v>Rural10*</v>
      </c>
      <c r="U1820" s="66">
        <f>IF(ISNA(VLOOKUP($A1820,Sheet1!$B$3:$AH$1266,Sheet1!E$1+(Sheet1!$A$1-1)*10,FALSE))=TRUE,"---",IF(VLOOKUP($A1820,Sheet1!$B$3:$AH$1266,Sheet1!E$1+(Sheet1!$A$1-1)*10,FALSE)="---","---", (ROUND(VLOOKUP($A1820,Sheet1!$B$3:$AH$1266,Sheet1!E$1+(Sheet1!$A$1-1)*10,FALSE),IF(VLOOKUP($A1820,Sheet1!$B$3:$AH$1266,Sheet1!E$1+(Sheet1!$A$1-1)*10,FALSE)&gt;99999,-3,IF(VLOOKUP($A1820,Sheet1!$B$3:$AH$1266,Sheet1!E$1+(Sheet1!$A$1-1)*10,FALSE)&gt;9999,-2,IF(VLOOKUP($A1820,Sheet1!$B$3:$AH$1266,Sheet1!E$1+(Sheet1!$A$1-1)*10,FALSE)&gt;999,-1,0)))))))</f>
        <v>3550</v>
      </c>
      <c r="V1820" s="66">
        <f>IF(ISNA(VLOOKUP($A1820,Sheet1!$B$3:$AH$1266,Sheet1!F$1+(Sheet1!$A$1-1)*10,FALSE))=TRUE,"---",IF(VLOOKUP($A1820,Sheet1!$B$3:$AH$1266,Sheet1!F$1+(Sheet1!$A$1-1)*10,FALSE)="---","---", (ROUND(VLOOKUP($A1820,Sheet1!$B$3:$AH$1266,Sheet1!F$1+(Sheet1!$A$1-1)*10,FALSE),IF(VLOOKUP($A1820,Sheet1!$B$3:$AH$1266,Sheet1!F$1+(Sheet1!$A$1-1)*10,FALSE)&gt;99999,-3,IF(VLOOKUP($A1820,Sheet1!$B$3:$AH$1266,Sheet1!F$1+(Sheet1!$A$1-1)*10,FALSE)&gt;9999,-2,IF(VLOOKUP($A1820,Sheet1!$B$3:$AH$1266,Sheet1!F$1+(Sheet1!$A$1-1)*10,FALSE)&gt;999,-1,0)))))))</f>
        <v>4030</v>
      </c>
      <c r="W1820" s="66">
        <f>IF(ISNA(VLOOKUP($A1820,Sheet1!$B$3:$AH$1266,Sheet1!G$1+(Sheet1!$A$1-1)*10,FALSE))=TRUE,"---",IF(VLOOKUP($A1820,Sheet1!$B$3:$AH$1266,Sheet1!G$1+(Sheet1!$A$1-1)*10,FALSE)="---","---", (ROUND(VLOOKUP($A1820,Sheet1!$B$3:$AH$1266,Sheet1!G$1+(Sheet1!$A$1-1)*10,FALSE),IF(VLOOKUP($A1820,Sheet1!$B$3:$AH$1266,Sheet1!G$1+(Sheet1!$A$1-1)*10,FALSE)&gt;99999,-3,IF(VLOOKUP($A1820,Sheet1!$B$3:$AH$1266,Sheet1!G$1+(Sheet1!$A$1-1)*10,FALSE)&gt;9999,-2,IF(VLOOKUP($A1820,Sheet1!$B$3:$AH$1266,Sheet1!G$1+(Sheet1!$A$1-1)*10,FALSE)&gt;999,-1,0)))))))</f>
        <v>4590</v>
      </c>
      <c r="X1820" s="66">
        <f>IF(ISNA(VLOOKUP($A1820,Sheet1!$B$3:$AH$1266,Sheet1!H$1+(Sheet1!$A$1-1)*10,FALSE))=TRUE,"---",IF(VLOOKUP($A1820,Sheet1!$B$3:$AH$1266,Sheet1!H$1+(Sheet1!$A$1-1)*10,FALSE)="---","---", (ROUND(VLOOKUP($A1820,Sheet1!$B$3:$AH$1266,Sheet1!H$1+(Sheet1!$A$1-1)*10,FALSE),IF(VLOOKUP($A1820,Sheet1!$B$3:$AH$1266,Sheet1!H$1+(Sheet1!$A$1-1)*10,FALSE)&gt;99999,-3,IF(VLOOKUP($A1820,Sheet1!$B$3:$AH$1266,Sheet1!H$1+(Sheet1!$A$1-1)*10,FALSE)&gt;9999,-2,IF(VLOOKUP($A1820,Sheet1!$B$3:$AH$1266,Sheet1!H$1+(Sheet1!$A$1-1)*10,FALSE)&gt;999,-1,0)))))))</f>
        <v>5930</v>
      </c>
      <c r="Y1820" s="66">
        <f>IF(ISNA(VLOOKUP($A1820,Sheet1!$B$3:$AH$1266,Sheet1!I$1+(Sheet1!$A$1-1)*10,FALSE))=TRUE,"---",IF(VLOOKUP($A1820,Sheet1!$B$3:$AH$1266,Sheet1!I$1+(Sheet1!$A$1-1)*10,FALSE)="---","---", (ROUND(VLOOKUP($A1820,Sheet1!$B$3:$AH$1266,Sheet1!I$1+(Sheet1!$A$1-1)*10,FALSE),IF(VLOOKUP($A1820,Sheet1!$B$3:$AH$1266,Sheet1!I$1+(Sheet1!$A$1-1)*10,FALSE)&gt;99999,-3,IF(VLOOKUP($A1820,Sheet1!$B$3:$AH$1266,Sheet1!I$1+(Sheet1!$A$1-1)*10,FALSE)&gt;9999,-2,IF(VLOOKUP($A1820,Sheet1!$B$3:$AH$1266,Sheet1!I$1+(Sheet1!$A$1-1)*10,FALSE)&gt;999,-1,0)))))))</f>
        <v>6800</v>
      </c>
      <c r="Z1820" s="66">
        <f>IF(ISNA(VLOOKUP($A1820,Sheet1!$B$3:$AH$1266,Sheet1!J$1+(Sheet1!$A$1-1)*10,FALSE))=TRUE,"---",IF(VLOOKUP($A1820,Sheet1!$B$3:$AH$1266,Sheet1!J$1+(Sheet1!$A$1-1)*10,FALSE)="---","---", (ROUND(VLOOKUP($A1820,Sheet1!$B$3:$AH$1266,Sheet1!J$1+(Sheet1!$A$1-1)*10,FALSE),IF(VLOOKUP($A1820,Sheet1!$B$3:$AH$1266,Sheet1!J$1+(Sheet1!$A$1-1)*10,FALSE)&gt;99999,-3,IF(VLOOKUP($A1820,Sheet1!$B$3:$AH$1266,Sheet1!J$1+(Sheet1!$A$1-1)*10,FALSE)&gt;9999,-2,IF(VLOOKUP($A1820,Sheet1!$B$3:$AH$1266,Sheet1!J$1+(Sheet1!$A$1-1)*10,FALSE)&gt;999,-1,0)))))))</f>
        <v>7890</v>
      </c>
      <c r="AA1820" s="66">
        <f>IF(ISNA(VLOOKUP($A1820,Sheet1!$B$3:$AH$1266,Sheet1!K$1+(Sheet1!$A$1-1)*10,FALSE))=TRUE,"---",IF(VLOOKUP($A1820,Sheet1!$B$3:$AH$1266,Sheet1!K$1+(Sheet1!$A$1-1)*10,FALSE)="---","---", (ROUND(VLOOKUP($A1820,Sheet1!$B$3:$AH$1266,Sheet1!K$1+(Sheet1!$A$1-1)*10,FALSE),IF(VLOOKUP($A1820,Sheet1!$B$3:$AH$1266,Sheet1!K$1+(Sheet1!$A$1-1)*10,FALSE)&gt;99999,-3,IF(VLOOKUP($A1820,Sheet1!$B$3:$AH$1266,Sheet1!K$1+(Sheet1!$A$1-1)*10,FALSE)&gt;9999,-2,IF(VLOOKUP($A1820,Sheet1!$B$3:$AH$1266,Sheet1!K$1+(Sheet1!$A$1-1)*10,FALSE)&gt;999,-1,0)))))))</f>
        <v>8690</v>
      </c>
      <c r="AB1820" s="66">
        <f>IF(ISNA(VLOOKUP($A1820,Sheet1!$B$3:$AH$1266,Sheet1!L$1+(Sheet1!$A$1-1)*10,FALSE))=TRUE,"---",IF(VLOOKUP($A1820,Sheet1!$B$3:$AH$1266,Sheet1!L$1+(Sheet1!$A$1-1)*10,FALSE)="---","---", (ROUND(VLOOKUP($A1820,Sheet1!$B$3:$AH$1266,Sheet1!L$1+(Sheet1!$A$1-1)*10,FALSE),IF(VLOOKUP($A1820,Sheet1!$B$3:$AH$1266,Sheet1!L$1+(Sheet1!$A$1-1)*10,FALSE)&gt;99999,-3,IF(VLOOKUP($A1820,Sheet1!$B$3:$AH$1266,Sheet1!L$1+(Sheet1!$A$1-1)*10,FALSE)&gt;9999,-2,IF(VLOOKUP($A1820,Sheet1!$B$3:$AH$1266,Sheet1!L$1+(Sheet1!$A$1-1)*10,FALSE)&gt;999,-1,0)))))))</f>
        <v>9560</v>
      </c>
      <c r="AC1820" s="66">
        <f>IF(ISNA(VLOOKUP($A1820,Sheet1!$B$3:$AH$1266,Sheet1!M$1+(Sheet1!$A$1-1)*10,FALSE))=TRUE,"---",IF(VLOOKUP($A1820,Sheet1!$B$3:$AH$1266,Sheet1!M$1+(Sheet1!$A$1-1)*10,FALSE)="---","---", (ROUND(VLOOKUP($A1820,Sheet1!$B$3:$AH$1266,Sheet1!M$1+(Sheet1!$A$1-1)*10,FALSE),IF(VLOOKUP($A1820,Sheet1!$B$3:$AH$1266,Sheet1!M$1+(Sheet1!$A$1-1)*10,FALSE)&gt;99999,-3,IF(VLOOKUP($A1820,Sheet1!$B$3:$AH$1266,Sheet1!M$1+(Sheet1!$A$1-1)*10,FALSE)&gt;9999,-2,IF(VLOOKUP($A1820,Sheet1!$B$3:$AH$1266,Sheet1!M$1+(Sheet1!$A$1-1)*10,FALSE)&gt;999,-1,0)))))))</f>
        <v>10300</v>
      </c>
      <c r="AD1820" s="66">
        <f>IF(ISNA(VLOOKUP($A1820,Sheet1!$B$3:$AH$1266,Sheet1!N$1+(Sheet1!$A$1-1)*10,FALSE))=TRUE,"---",IF(VLOOKUP($A1820,Sheet1!$B$3:$AH$1266,Sheet1!N$1+(Sheet1!$A$1-1)*10,FALSE)="---","---", (ROUND(VLOOKUP($A1820,Sheet1!$B$3:$AH$1266,Sheet1!N$1+(Sheet1!$A$1-1)*10,FALSE),IF(VLOOKUP($A1820,Sheet1!$B$3:$AH$1266,Sheet1!N$1+(Sheet1!$A$1-1)*10,FALSE)&gt;99999,-3,IF(VLOOKUP($A1820,Sheet1!$B$3:$AH$1266,Sheet1!N$1+(Sheet1!$A$1-1)*10,FALSE)&gt;9999,-2,IF(VLOOKUP($A1820,Sheet1!$B$3:$AH$1266,Sheet1!N$1+(Sheet1!$A$1-1)*10,FALSE)&gt;999,-1,0)))))))</f>
        <v>11500</v>
      </c>
    </row>
    <row r="1821" spans="1:30" ht="25.5" customHeight="1" x14ac:dyDescent="0.25">
      <c r="A1821" s="303" t="s">
        <v>2680</v>
      </c>
      <c r="B1821" s="330" t="s">
        <v>2681</v>
      </c>
      <c r="C1821" s="303">
        <v>434848</v>
      </c>
      <c r="D1821" s="303">
        <v>760429</v>
      </c>
      <c r="E1821" s="307" t="s">
        <v>3010</v>
      </c>
      <c r="F1821" s="52" t="s">
        <v>4570</v>
      </c>
      <c r="G1821" s="127" t="s">
        <v>31</v>
      </c>
      <c r="H1821" s="347">
        <v>137</v>
      </c>
      <c r="I1821" s="326">
        <v>35083</v>
      </c>
      <c r="J1821" s="375">
        <v>11.06</v>
      </c>
      <c r="K1821" s="318" t="s">
        <v>24</v>
      </c>
      <c r="L1821" s="320">
        <v>7700</v>
      </c>
      <c r="M1821" s="322">
        <v>56.2</v>
      </c>
      <c r="N1821" s="318" t="s">
        <v>4405</v>
      </c>
      <c r="O1821" s="299">
        <f t="shared" si="61"/>
        <v>6.7496700899781237</v>
      </c>
      <c r="P1821" s="299">
        <f>IF(O1821&lt;&gt;"",VLOOKUP($A1821,Sheet4!$A$2:$O$1309,14,FALSE)*100,"")</f>
        <v>0.33780156387953619</v>
      </c>
      <c r="Q1821" s="299">
        <f>IF(P1821&lt;&gt;"",VLOOKUP($A1821,Sheet4!$A$2:$O$1309,15,FALSE)*100,"")</f>
        <v>3.2600495568969157</v>
      </c>
      <c r="R1821" s="301">
        <f t="shared" si="62"/>
        <v>15</v>
      </c>
      <c r="S1821" s="356" t="s">
        <v>4364</v>
      </c>
      <c r="T1821" s="356" t="str">
        <f>IF(ISNA(VLOOKUP(A1821,Sheet1!B$3:C$1266,2,FALSE)=TRUE),"NC",VLOOKUP(A1821,Sheet1!B$3:C$1266,2,FALSE))</f>
        <v>Rural10</v>
      </c>
      <c r="U1821" s="392">
        <f>IF(ISNA(VLOOKUP($A1821,Sheet1!$B$3:$AH$1266,Sheet1!E$1+(Sheet1!$A$1-1)*10,FALSE))=TRUE,"---",IF(VLOOKUP($A1821,Sheet1!$B$3:$AH$1266,Sheet1!E$1+(Sheet1!$A$1-1)*10,FALSE)="---","---", (ROUND(VLOOKUP($A1821,Sheet1!$B$3:$AH$1266,Sheet1!E$1+(Sheet1!$A$1-1)*10,FALSE),IF(VLOOKUP($A1821,Sheet1!$B$3:$AH$1266,Sheet1!E$1+(Sheet1!$A$1-1)*10,FALSE)&gt;99999,-3,IF(VLOOKUP($A1821,Sheet1!$B$3:$AH$1266,Sheet1!E$1+(Sheet1!$A$1-1)*10,FALSE)&gt;9999,-2,IF(VLOOKUP($A1821,Sheet1!$B$3:$AH$1266,Sheet1!E$1+(Sheet1!$A$1-1)*10,FALSE)&gt;999,-1,0)))))))</f>
        <v>4060</v>
      </c>
      <c r="V1821" s="392">
        <f>IF(ISNA(VLOOKUP($A1821,Sheet1!$B$3:$AH$1266,Sheet1!F$1+(Sheet1!$A$1-1)*10,FALSE))=TRUE,"---",IF(VLOOKUP($A1821,Sheet1!$B$3:$AH$1266,Sheet1!F$1+(Sheet1!$A$1-1)*10,FALSE)="---","---", (ROUND(VLOOKUP($A1821,Sheet1!$B$3:$AH$1266,Sheet1!F$1+(Sheet1!$A$1-1)*10,FALSE),IF(VLOOKUP($A1821,Sheet1!$B$3:$AH$1266,Sheet1!F$1+(Sheet1!$A$1-1)*10,FALSE)&gt;99999,-3,IF(VLOOKUP($A1821,Sheet1!$B$3:$AH$1266,Sheet1!F$1+(Sheet1!$A$1-1)*10,FALSE)&gt;9999,-2,IF(VLOOKUP($A1821,Sheet1!$B$3:$AH$1266,Sheet1!F$1+(Sheet1!$A$1-1)*10,FALSE)&gt;999,-1,0)))))))</f>
        <v>4570</v>
      </c>
      <c r="W1821" s="392">
        <f>IF(ISNA(VLOOKUP($A1821,Sheet1!$B$3:$AH$1266,Sheet1!G$1+(Sheet1!$A$1-1)*10,FALSE))=TRUE,"---",IF(VLOOKUP($A1821,Sheet1!$B$3:$AH$1266,Sheet1!G$1+(Sheet1!$A$1-1)*10,FALSE)="---","---", (ROUND(VLOOKUP($A1821,Sheet1!$B$3:$AH$1266,Sheet1!G$1+(Sheet1!$A$1-1)*10,FALSE),IF(VLOOKUP($A1821,Sheet1!$B$3:$AH$1266,Sheet1!G$1+(Sheet1!$A$1-1)*10,FALSE)&gt;99999,-3,IF(VLOOKUP($A1821,Sheet1!$B$3:$AH$1266,Sheet1!G$1+(Sheet1!$A$1-1)*10,FALSE)&gt;9999,-2,IF(VLOOKUP($A1821,Sheet1!$B$3:$AH$1266,Sheet1!G$1+(Sheet1!$A$1-1)*10,FALSE)&gt;999,-1,0)))))))</f>
        <v>5140</v>
      </c>
      <c r="X1821" s="392">
        <f>IF(ISNA(VLOOKUP($A1821,Sheet1!$B$3:$AH$1266,Sheet1!H$1+(Sheet1!$A$1-1)*10,FALSE))=TRUE,"---",IF(VLOOKUP($A1821,Sheet1!$B$3:$AH$1266,Sheet1!H$1+(Sheet1!$A$1-1)*10,FALSE)="---","---", (ROUND(VLOOKUP($A1821,Sheet1!$B$3:$AH$1266,Sheet1!H$1+(Sheet1!$A$1-1)*10,FALSE),IF(VLOOKUP($A1821,Sheet1!$B$3:$AH$1266,Sheet1!H$1+(Sheet1!$A$1-1)*10,FALSE)&gt;99999,-3,IF(VLOOKUP($A1821,Sheet1!$B$3:$AH$1266,Sheet1!H$1+(Sheet1!$A$1-1)*10,FALSE)&gt;9999,-2,IF(VLOOKUP($A1821,Sheet1!$B$3:$AH$1266,Sheet1!H$1+(Sheet1!$A$1-1)*10,FALSE)&gt;999,-1,0)))))))</f>
        <v>6420</v>
      </c>
      <c r="Y1821" s="392">
        <f>IF(ISNA(VLOOKUP($A1821,Sheet1!$B$3:$AH$1266,Sheet1!I$1+(Sheet1!$A$1-1)*10,FALSE))=TRUE,"---",IF(VLOOKUP($A1821,Sheet1!$B$3:$AH$1266,Sheet1!I$1+(Sheet1!$A$1-1)*10,FALSE)="---","---", (ROUND(VLOOKUP($A1821,Sheet1!$B$3:$AH$1266,Sheet1!I$1+(Sheet1!$A$1-1)*10,FALSE),IF(VLOOKUP($A1821,Sheet1!$B$3:$AH$1266,Sheet1!I$1+(Sheet1!$A$1-1)*10,FALSE)&gt;99999,-3,IF(VLOOKUP($A1821,Sheet1!$B$3:$AH$1266,Sheet1!I$1+(Sheet1!$A$1-1)*10,FALSE)&gt;9999,-2,IF(VLOOKUP($A1821,Sheet1!$B$3:$AH$1266,Sheet1!I$1+(Sheet1!$A$1-1)*10,FALSE)&gt;999,-1,0)))))))</f>
        <v>7200</v>
      </c>
      <c r="Z1821" s="392">
        <f>IF(ISNA(VLOOKUP($A1821,Sheet1!$B$3:$AH$1266,Sheet1!J$1+(Sheet1!$A$1-1)*10,FALSE))=TRUE,"---",IF(VLOOKUP($A1821,Sheet1!$B$3:$AH$1266,Sheet1!J$1+(Sheet1!$A$1-1)*10,FALSE)="---","---", (ROUND(VLOOKUP($A1821,Sheet1!$B$3:$AH$1266,Sheet1!J$1+(Sheet1!$A$1-1)*10,FALSE),IF(VLOOKUP($A1821,Sheet1!$B$3:$AH$1266,Sheet1!J$1+(Sheet1!$A$1-1)*10,FALSE)&gt;99999,-3,IF(VLOOKUP($A1821,Sheet1!$B$3:$AH$1266,Sheet1!J$1+(Sheet1!$A$1-1)*10,FALSE)&gt;9999,-2,IF(VLOOKUP($A1821,Sheet1!$B$3:$AH$1266,Sheet1!J$1+(Sheet1!$A$1-1)*10,FALSE)&gt;999,-1,0)))))))</f>
        <v>8150</v>
      </c>
      <c r="AA1821" s="392">
        <f>IF(ISNA(VLOOKUP($A1821,Sheet1!$B$3:$AH$1266,Sheet1!K$1+(Sheet1!$A$1-1)*10,FALSE))=TRUE,"---",IF(VLOOKUP($A1821,Sheet1!$B$3:$AH$1266,Sheet1!K$1+(Sheet1!$A$1-1)*10,FALSE)="---","---", (ROUND(VLOOKUP($A1821,Sheet1!$B$3:$AH$1266,Sheet1!K$1+(Sheet1!$A$1-1)*10,FALSE),IF(VLOOKUP($A1821,Sheet1!$B$3:$AH$1266,Sheet1!K$1+(Sheet1!$A$1-1)*10,FALSE)&gt;99999,-3,IF(VLOOKUP($A1821,Sheet1!$B$3:$AH$1266,Sheet1!K$1+(Sheet1!$A$1-1)*10,FALSE)&gt;9999,-2,IF(VLOOKUP($A1821,Sheet1!$B$3:$AH$1266,Sheet1!K$1+(Sheet1!$A$1-1)*10,FALSE)&gt;999,-1,0)))))))</f>
        <v>8840</v>
      </c>
      <c r="AB1821" s="392">
        <f>IF(ISNA(VLOOKUP($A1821,Sheet1!$B$3:$AH$1266,Sheet1!L$1+(Sheet1!$A$1-1)*10,FALSE))=TRUE,"---",IF(VLOOKUP($A1821,Sheet1!$B$3:$AH$1266,Sheet1!L$1+(Sheet1!$A$1-1)*10,FALSE)="---","---", (ROUND(VLOOKUP($A1821,Sheet1!$B$3:$AH$1266,Sheet1!L$1+(Sheet1!$A$1-1)*10,FALSE),IF(VLOOKUP($A1821,Sheet1!$B$3:$AH$1266,Sheet1!L$1+(Sheet1!$A$1-1)*10,FALSE)&gt;99999,-3,IF(VLOOKUP($A1821,Sheet1!$B$3:$AH$1266,Sheet1!L$1+(Sheet1!$A$1-1)*10,FALSE)&gt;9999,-2,IF(VLOOKUP($A1821,Sheet1!$B$3:$AH$1266,Sheet1!L$1+(Sheet1!$A$1-1)*10,FALSE)&gt;999,-1,0)))))))</f>
        <v>9520</v>
      </c>
      <c r="AC1821" s="392">
        <f>IF(ISNA(VLOOKUP($A1821,Sheet1!$B$3:$AH$1266,Sheet1!M$1+(Sheet1!$A$1-1)*10,FALSE))=TRUE,"---",IF(VLOOKUP($A1821,Sheet1!$B$3:$AH$1266,Sheet1!M$1+(Sheet1!$A$1-1)*10,FALSE)="---","---", (ROUND(VLOOKUP($A1821,Sheet1!$B$3:$AH$1266,Sheet1!M$1+(Sheet1!$A$1-1)*10,FALSE),IF(VLOOKUP($A1821,Sheet1!$B$3:$AH$1266,Sheet1!M$1+(Sheet1!$A$1-1)*10,FALSE)&gt;99999,-3,IF(VLOOKUP($A1821,Sheet1!$B$3:$AH$1266,Sheet1!M$1+(Sheet1!$A$1-1)*10,FALSE)&gt;9999,-2,IF(VLOOKUP($A1821,Sheet1!$B$3:$AH$1266,Sheet1!M$1+(Sheet1!$A$1-1)*10,FALSE)&gt;999,-1,0)))))))</f>
        <v>10200</v>
      </c>
      <c r="AD1821" s="392">
        <f>IF(ISNA(VLOOKUP($A1821,Sheet1!$B$3:$AH$1266,Sheet1!N$1+(Sheet1!$A$1-1)*10,FALSE))=TRUE,"---",IF(VLOOKUP($A1821,Sheet1!$B$3:$AH$1266,Sheet1!N$1+(Sheet1!$A$1-1)*10,FALSE)="---","---", (ROUND(VLOOKUP($A1821,Sheet1!$B$3:$AH$1266,Sheet1!N$1+(Sheet1!$A$1-1)*10,FALSE),IF(VLOOKUP($A1821,Sheet1!$B$3:$AH$1266,Sheet1!N$1+(Sheet1!$A$1-1)*10,FALSE)&gt;99999,-3,IF(VLOOKUP($A1821,Sheet1!$B$3:$AH$1266,Sheet1!N$1+(Sheet1!$A$1-1)*10,FALSE)&gt;9999,-2,IF(VLOOKUP($A1821,Sheet1!$B$3:$AH$1266,Sheet1!N$1+(Sheet1!$A$1-1)*10,FALSE)&gt;999,-1,0)))))))</f>
        <v>11000</v>
      </c>
    </row>
    <row r="1822" spans="1:30" ht="25.5" customHeight="1" x14ac:dyDescent="0.25">
      <c r="A1822" s="303"/>
      <c r="B1822" s="331"/>
      <c r="C1822" s="303"/>
      <c r="D1822" s="303"/>
      <c r="E1822" s="307"/>
      <c r="F1822" s="52" t="s">
        <v>4954</v>
      </c>
      <c r="G1822" s="127" t="s">
        <v>286</v>
      </c>
      <c r="H1822" s="347"/>
      <c r="I1822" s="327"/>
      <c r="J1822" s="376"/>
      <c r="K1822" s="319"/>
      <c r="L1822" s="321"/>
      <c r="M1822" s="323"/>
      <c r="N1822" s="319"/>
      <c r="O1822" s="317" t="e">
        <f t="shared" si="61"/>
        <v>#NUM!</v>
      </c>
      <c r="P1822" s="317" t="e">
        <f>IF(O1822&lt;&gt;"",VLOOKUP($A1822,Sheet4!$A$2:$O$1309,14,FALSE)*100,"")</f>
        <v>#NUM!</v>
      </c>
      <c r="Q1822" s="317" t="e">
        <f>IF(P1822&lt;&gt;"",VLOOKUP($A1822,Sheet4!$A$2:$O$1309,15,FALSE)*100,"")</f>
        <v>#NUM!</v>
      </c>
      <c r="R1822" s="356" t="e">
        <f t="shared" si="62"/>
        <v>#NUM!</v>
      </c>
      <c r="S1822" s="356"/>
      <c r="T1822" s="356"/>
      <c r="U1822" s="392"/>
      <c r="V1822" s="392"/>
      <c r="W1822" s="392"/>
      <c r="X1822" s="392"/>
      <c r="Y1822" s="392"/>
      <c r="Z1822" s="392"/>
      <c r="AA1822" s="392"/>
      <c r="AB1822" s="392"/>
      <c r="AC1822" s="392"/>
      <c r="AD1822" s="392"/>
    </row>
    <row r="1823" spans="1:30" ht="25.5" customHeight="1" x14ac:dyDescent="0.25">
      <c r="A1823" s="303"/>
      <c r="B1823" s="331"/>
      <c r="C1823" s="303"/>
      <c r="D1823" s="303"/>
      <c r="E1823" s="307"/>
      <c r="F1823" s="52" t="s">
        <v>4901</v>
      </c>
      <c r="G1823" s="127" t="s">
        <v>31</v>
      </c>
      <c r="H1823" s="347"/>
      <c r="I1823" s="327"/>
      <c r="J1823" s="376"/>
      <c r="K1823" s="319"/>
      <c r="L1823" s="321"/>
      <c r="M1823" s="323"/>
      <c r="N1823" s="319"/>
      <c r="O1823" s="317" t="e">
        <f t="shared" si="61"/>
        <v>#NUM!</v>
      </c>
      <c r="P1823" s="317" t="e">
        <f>IF(O1823&lt;&gt;"",VLOOKUP($A1823,Sheet4!$A$2:$O$1309,14,FALSE)*100,"")</f>
        <v>#NUM!</v>
      </c>
      <c r="Q1823" s="317" t="e">
        <f>IF(P1823&lt;&gt;"",VLOOKUP($A1823,Sheet4!$A$2:$O$1309,15,FALSE)*100,"")</f>
        <v>#NUM!</v>
      </c>
      <c r="R1823" s="356" t="e">
        <f t="shared" si="62"/>
        <v>#NUM!</v>
      </c>
      <c r="S1823" s="356"/>
      <c r="T1823" s="356"/>
      <c r="U1823" s="392"/>
      <c r="V1823" s="392"/>
      <c r="W1823" s="392"/>
      <c r="X1823" s="392"/>
      <c r="Y1823" s="392"/>
      <c r="Z1823" s="392"/>
      <c r="AA1823" s="392"/>
      <c r="AB1823" s="392"/>
      <c r="AC1823" s="392"/>
      <c r="AD1823" s="392"/>
    </row>
    <row r="1824" spans="1:30" ht="25.5" customHeight="1" x14ac:dyDescent="0.25">
      <c r="A1824" s="304" t="s">
        <v>2682</v>
      </c>
      <c r="B1824" s="393" t="s">
        <v>2683</v>
      </c>
      <c r="C1824" s="304">
        <v>434559</v>
      </c>
      <c r="D1824" s="304">
        <v>761201</v>
      </c>
      <c r="E1824" s="305" t="s">
        <v>3010</v>
      </c>
      <c r="F1824" s="345" t="s">
        <v>4955</v>
      </c>
      <c r="G1824" s="402" t="s">
        <v>286</v>
      </c>
      <c r="H1824" s="348">
        <v>4.26</v>
      </c>
      <c r="I1824" s="377">
        <v>26044</v>
      </c>
      <c r="J1824" s="336">
        <v>16.61</v>
      </c>
      <c r="K1824" s="340" t="s">
        <v>4405</v>
      </c>
      <c r="L1824" s="338">
        <v>170</v>
      </c>
      <c r="M1824" s="381">
        <v>39.9</v>
      </c>
      <c r="N1824" s="340" t="s">
        <v>4405</v>
      </c>
      <c r="O1824" s="328" t="str">
        <f t="shared" si="61"/>
        <v>&gt;50</v>
      </c>
      <c r="P1824" s="328">
        <f>IF(O1824&lt;&gt;"",VLOOKUP($A1824,Sheet4!$A$2:$O$1309,14,FALSE)*100,"")</f>
        <v>8.3332349067241083</v>
      </c>
      <c r="Q1824" s="328">
        <f>IF(P1824&lt;&gt;"",VLOOKUP($A1824,Sheet4!$A$2:$O$1309,15,FALSE)*100,"")</f>
        <v>57.355307589348669</v>
      </c>
      <c r="R1824" s="358" t="str">
        <f t="shared" si="62"/>
        <v>&lt;2</v>
      </c>
      <c r="S1824" s="357" t="s">
        <v>4364</v>
      </c>
      <c r="T1824" s="357" t="str">
        <f>IF(ISNA(VLOOKUP(A1824,Sheet1!B$3:C$1266,2,FALSE)=TRUE),"NC",VLOOKUP(A1824,Sheet1!B$3:C$1266,2,FALSE))</f>
        <v>Rural</v>
      </c>
      <c r="U1824" s="385">
        <f>IF(ISNA(VLOOKUP($A1824,Sheet1!$B$3:$AH$1266,Sheet1!E$1+(Sheet1!$A$1-1)*10,FALSE))=TRUE,"---",IF(VLOOKUP($A1824,Sheet1!$B$3:$AH$1266,Sheet1!E$1+(Sheet1!$A$1-1)*10,FALSE)="---","---", (ROUND(VLOOKUP($A1824,Sheet1!$B$3:$AH$1266,Sheet1!E$1+(Sheet1!$A$1-1)*10,FALSE),IF(VLOOKUP($A1824,Sheet1!$B$3:$AH$1266,Sheet1!E$1+(Sheet1!$A$1-1)*10,FALSE)&gt;99999,-3,IF(VLOOKUP($A1824,Sheet1!$B$3:$AH$1266,Sheet1!E$1+(Sheet1!$A$1-1)*10,FALSE)&gt;9999,-2,IF(VLOOKUP($A1824,Sheet1!$B$3:$AH$1266,Sheet1!E$1+(Sheet1!$A$1-1)*10,FALSE)&gt;999,-1,0)))))))</f>
        <v>262</v>
      </c>
      <c r="V1824" s="385">
        <f>IF(ISNA(VLOOKUP($A1824,Sheet1!$B$3:$AH$1266,Sheet1!F$1+(Sheet1!$A$1-1)*10,FALSE))=TRUE,"---",IF(VLOOKUP($A1824,Sheet1!$B$3:$AH$1266,Sheet1!F$1+(Sheet1!$A$1-1)*10,FALSE)="---","---", (ROUND(VLOOKUP($A1824,Sheet1!$B$3:$AH$1266,Sheet1!F$1+(Sheet1!$A$1-1)*10,FALSE),IF(VLOOKUP($A1824,Sheet1!$B$3:$AH$1266,Sheet1!F$1+(Sheet1!$A$1-1)*10,FALSE)&gt;99999,-3,IF(VLOOKUP($A1824,Sheet1!$B$3:$AH$1266,Sheet1!F$1+(Sheet1!$A$1-1)*10,FALSE)&gt;9999,-2,IF(VLOOKUP($A1824,Sheet1!$B$3:$AH$1266,Sheet1!F$1+(Sheet1!$A$1-1)*10,FALSE)&gt;999,-1,0)))))))</f>
        <v>316</v>
      </c>
      <c r="W1824" s="385">
        <f>IF(ISNA(VLOOKUP($A1824,Sheet1!$B$3:$AH$1266,Sheet1!G$1+(Sheet1!$A$1-1)*10,FALSE))=TRUE,"---",IF(VLOOKUP($A1824,Sheet1!$B$3:$AH$1266,Sheet1!G$1+(Sheet1!$A$1-1)*10,FALSE)="---","---", (ROUND(VLOOKUP($A1824,Sheet1!$B$3:$AH$1266,Sheet1!G$1+(Sheet1!$A$1-1)*10,FALSE),IF(VLOOKUP($A1824,Sheet1!$B$3:$AH$1266,Sheet1!G$1+(Sheet1!$A$1-1)*10,FALSE)&gt;99999,-3,IF(VLOOKUP($A1824,Sheet1!$B$3:$AH$1266,Sheet1!G$1+(Sheet1!$A$1-1)*10,FALSE)&gt;9999,-2,IF(VLOOKUP($A1824,Sheet1!$B$3:$AH$1266,Sheet1!G$1+(Sheet1!$A$1-1)*10,FALSE)&gt;999,-1,0)))))))</f>
        <v>387</v>
      </c>
      <c r="X1824" s="385">
        <f>IF(ISNA(VLOOKUP($A1824,Sheet1!$B$3:$AH$1266,Sheet1!H$1+(Sheet1!$A$1-1)*10,FALSE))=TRUE,"---",IF(VLOOKUP($A1824,Sheet1!$B$3:$AH$1266,Sheet1!H$1+(Sheet1!$A$1-1)*10,FALSE)="---","---", (ROUND(VLOOKUP($A1824,Sheet1!$B$3:$AH$1266,Sheet1!H$1+(Sheet1!$A$1-1)*10,FALSE),IF(VLOOKUP($A1824,Sheet1!$B$3:$AH$1266,Sheet1!H$1+(Sheet1!$A$1-1)*10,FALSE)&gt;99999,-3,IF(VLOOKUP($A1824,Sheet1!$B$3:$AH$1266,Sheet1!H$1+(Sheet1!$A$1-1)*10,FALSE)&gt;9999,-2,IF(VLOOKUP($A1824,Sheet1!$B$3:$AH$1266,Sheet1!H$1+(Sheet1!$A$1-1)*10,FALSE)&gt;999,-1,0)))))))</f>
        <v>587</v>
      </c>
      <c r="Y1824" s="385">
        <f>IF(ISNA(VLOOKUP($A1824,Sheet1!$B$3:$AH$1266,Sheet1!I$1+(Sheet1!$A$1-1)*10,FALSE))=TRUE,"---",IF(VLOOKUP($A1824,Sheet1!$B$3:$AH$1266,Sheet1!I$1+(Sheet1!$A$1-1)*10,FALSE)="---","---", (ROUND(VLOOKUP($A1824,Sheet1!$B$3:$AH$1266,Sheet1!I$1+(Sheet1!$A$1-1)*10,FALSE),IF(VLOOKUP($A1824,Sheet1!$B$3:$AH$1266,Sheet1!I$1+(Sheet1!$A$1-1)*10,FALSE)&gt;99999,-3,IF(VLOOKUP($A1824,Sheet1!$B$3:$AH$1266,Sheet1!I$1+(Sheet1!$A$1-1)*10,FALSE)&gt;9999,-2,IF(VLOOKUP($A1824,Sheet1!$B$3:$AH$1266,Sheet1!I$1+(Sheet1!$A$1-1)*10,FALSE)&gt;999,-1,0)))))))</f>
        <v>741</v>
      </c>
      <c r="Z1824" s="385">
        <f>IF(ISNA(VLOOKUP($A1824,Sheet1!$B$3:$AH$1266,Sheet1!J$1+(Sheet1!$A$1-1)*10,FALSE))=TRUE,"---",IF(VLOOKUP($A1824,Sheet1!$B$3:$AH$1266,Sheet1!J$1+(Sheet1!$A$1-1)*10,FALSE)="---","---", (ROUND(VLOOKUP($A1824,Sheet1!$B$3:$AH$1266,Sheet1!J$1+(Sheet1!$A$1-1)*10,FALSE),IF(VLOOKUP($A1824,Sheet1!$B$3:$AH$1266,Sheet1!J$1+(Sheet1!$A$1-1)*10,FALSE)&gt;99999,-3,IF(VLOOKUP($A1824,Sheet1!$B$3:$AH$1266,Sheet1!J$1+(Sheet1!$A$1-1)*10,FALSE)&gt;9999,-2,IF(VLOOKUP($A1824,Sheet1!$B$3:$AH$1266,Sheet1!J$1+(Sheet1!$A$1-1)*10,FALSE)&gt;999,-1,0)))))))</f>
        <v>955</v>
      </c>
      <c r="AA1824" s="385">
        <f>IF(ISNA(VLOOKUP($A1824,Sheet1!$B$3:$AH$1266,Sheet1!K$1+(Sheet1!$A$1-1)*10,FALSE))=TRUE,"---",IF(VLOOKUP($A1824,Sheet1!$B$3:$AH$1266,Sheet1!K$1+(Sheet1!$A$1-1)*10,FALSE)="---","---", (ROUND(VLOOKUP($A1824,Sheet1!$B$3:$AH$1266,Sheet1!K$1+(Sheet1!$A$1-1)*10,FALSE),IF(VLOOKUP($A1824,Sheet1!$B$3:$AH$1266,Sheet1!K$1+(Sheet1!$A$1-1)*10,FALSE)&gt;99999,-3,IF(VLOOKUP($A1824,Sheet1!$B$3:$AH$1266,Sheet1!K$1+(Sheet1!$A$1-1)*10,FALSE)&gt;9999,-2,IF(VLOOKUP($A1824,Sheet1!$B$3:$AH$1266,Sheet1!K$1+(Sheet1!$A$1-1)*10,FALSE)&gt;999,-1,0)))))))</f>
        <v>1130</v>
      </c>
      <c r="AB1824" s="385">
        <f>IF(ISNA(VLOOKUP($A1824,Sheet1!$B$3:$AH$1266,Sheet1!L$1+(Sheet1!$A$1-1)*10,FALSE))=TRUE,"---",IF(VLOOKUP($A1824,Sheet1!$B$3:$AH$1266,Sheet1!L$1+(Sheet1!$A$1-1)*10,FALSE)="---","---", (ROUND(VLOOKUP($A1824,Sheet1!$B$3:$AH$1266,Sheet1!L$1+(Sheet1!$A$1-1)*10,FALSE),IF(VLOOKUP($A1824,Sheet1!$B$3:$AH$1266,Sheet1!L$1+(Sheet1!$A$1-1)*10,FALSE)&gt;99999,-3,IF(VLOOKUP($A1824,Sheet1!$B$3:$AH$1266,Sheet1!L$1+(Sheet1!$A$1-1)*10,FALSE)&gt;9999,-2,IF(VLOOKUP($A1824,Sheet1!$B$3:$AH$1266,Sheet1!L$1+(Sheet1!$A$1-1)*10,FALSE)&gt;999,-1,0)))))))</f>
        <v>1320</v>
      </c>
      <c r="AC1824" s="385">
        <f>IF(ISNA(VLOOKUP($A1824,Sheet1!$B$3:$AH$1266,Sheet1!M$1+(Sheet1!$A$1-1)*10,FALSE))=TRUE,"---",IF(VLOOKUP($A1824,Sheet1!$B$3:$AH$1266,Sheet1!M$1+(Sheet1!$A$1-1)*10,FALSE)="---","---", (ROUND(VLOOKUP($A1824,Sheet1!$B$3:$AH$1266,Sheet1!M$1+(Sheet1!$A$1-1)*10,FALSE),IF(VLOOKUP($A1824,Sheet1!$B$3:$AH$1266,Sheet1!M$1+(Sheet1!$A$1-1)*10,FALSE)&gt;99999,-3,IF(VLOOKUP($A1824,Sheet1!$B$3:$AH$1266,Sheet1!M$1+(Sheet1!$A$1-1)*10,FALSE)&gt;9999,-2,IF(VLOOKUP($A1824,Sheet1!$B$3:$AH$1266,Sheet1!M$1+(Sheet1!$A$1-1)*10,FALSE)&gt;999,-1,0)))))))</f>
        <v>1510</v>
      </c>
      <c r="AD1824" s="385">
        <f>IF(ISNA(VLOOKUP($A1824,Sheet1!$B$3:$AH$1266,Sheet1!N$1+(Sheet1!$A$1-1)*10,FALSE))=TRUE,"---",IF(VLOOKUP($A1824,Sheet1!$B$3:$AH$1266,Sheet1!N$1+(Sheet1!$A$1-1)*10,FALSE)="---","---", (ROUND(VLOOKUP($A1824,Sheet1!$B$3:$AH$1266,Sheet1!N$1+(Sheet1!$A$1-1)*10,FALSE),IF(VLOOKUP($A1824,Sheet1!$B$3:$AH$1266,Sheet1!N$1+(Sheet1!$A$1-1)*10,FALSE)&gt;99999,-3,IF(VLOOKUP($A1824,Sheet1!$B$3:$AH$1266,Sheet1!N$1+(Sheet1!$A$1-1)*10,FALSE)&gt;9999,-2,IF(VLOOKUP($A1824,Sheet1!$B$3:$AH$1266,Sheet1!N$1+(Sheet1!$A$1-1)*10,FALSE)&gt;999,-1,0)))))))</f>
        <v>1800</v>
      </c>
    </row>
    <row r="1825" spans="1:30" ht="25.5" customHeight="1" x14ac:dyDescent="0.25">
      <c r="A1825" s="304"/>
      <c r="B1825" s="346"/>
      <c r="C1825" s="304"/>
      <c r="D1825" s="304"/>
      <c r="E1825" s="305" t="e">
        <v>#N/A</v>
      </c>
      <c r="F1825" s="355"/>
      <c r="G1825" s="403"/>
      <c r="H1825" s="348"/>
      <c r="I1825" s="378"/>
      <c r="J1825" s="337"/>
      <c r="K1825" s="341"/>
      <c r="L1825" s="339"/>
      <c r="M1825" s="382"/>
      <c r="N1825" s="341"/>
      <c r="O1825" s="329" t="str">
        <f t="shared" si="61"/>
        <v/>
      </c>
      <c r="P1825" s="329" t="str">
        <f>IF(O1825&lt;&gt;"",VLOOKUP($A1825,Sheet4!$A$2:$O$1309,14,FALSE)*100,"")</f>
        <v/>
      </c>
      <c r="Q1825" s="329" t="str">
        <f>IF(P1825&lt;&gt;"",VLOOKUP($A1825,Sheet4!$A$2:$O$1309,15,FALSE)*100,"")</f>
        <v/>
      </c>
      <c r="R1825" s="357" t="str">
        <f t="shared" si="62"/>
        <v/>
      </c>
      <c r="S1825" s="357" t="e">
        <v>#N/A</v>
      </c>
      <c r="T1825" s="357" t="str">
        <f>IF(ISNA(VLOOKUP(A1825,Sheet1!B$3:C$1266,2,FALSE)=TRUE),"ND",VLOOKUP(A1825,Sheet1!B$3:C$1266,2,FALSE))</f>
        <v>ND</v>
      </c>
      <c r="U1825" s="385" t="str">
        <f>IF(ISNA(VLOOKUP($A1825,Sheet1!$B$3:$AH$1266,Sheet1!E$1+(Sheet1!$A$1-1)*10,FALSE))=TRUE,"---",IF(VLOOKUP($A1825,Sheet1!$B$3:$AH$1266,Sheet1!E$1+(Sheet1!$A$1-1)*10,FALSE)="---","---", (ROUND(VLOOKUP($A1825,Sheet1!$B$3:$AH$1266,Sheet1!E$1+(Sheet1!$A$1-1)*10,FALSE),IF(VLOOKUP($A1825,Sheet1!$B$3:$AH$1266,Sheet1!E$1+(Sheet1!$A$1-1)*10,FALSE)&gt;99999,-3,IF(VLOOKUP($A1825,Sheet1!$B$3:$AH$1266,Sheet1!E$1+(Sheet1!$A$1-1)*10,FALSE)&gt;9999,-2,IF(VLOOKUP($A1825,Sheet1!$B$3:$AH$1266,Sheet1!E$1+(Sheet1!$A$1-1)*10,FALSE)&gt;999,-1,0)))))))</f>
        <v>---</v>
      </c>
      <c r="V1825" s="385" t="str">
        <f>IF(ISNA(VLOOKUP($A1825,Sheet1!$B$3:$AH$1266,Sheet1!F$1+(Sheet1!$A$1-1)*10,FALSE))=TRUE,"---",IF(VLOOKUP($A1825,Sheet1!$B$3:$AH$1266,Sheet1!F$1+(Sheet1!$A$1-1)*10,FALSE)="---","---", (ROUND(VLOOKUP($A1825,Sheet1!$B$3:$AH$1266,Sheet1!F$1+(Sheet1!$A$1-1)*10,FALSE),IF(VLOOKUP($A1825,Sheet1!$B$3:$AH$1266,Sheet1!F$1+(Sheet1!$A$1-1)*10,FALSE)&gt;99999,-3,IF(VLOOKUP($A1825,Sheet1!$B$3:$AH$1266,Sheet1!F$1+(Sheet1!$A$1-1)*10,FALSE)&gt;9999,-2,IF(VLOOKUP($A1825,Sheet1!$B$3:$AH$1266,Sheet1!F$1+(Sheet1!$A$1-1)*10,FALSE)&gt;999,-1,0)))))))</f>
        <v>---</v>
      </c>
      <c r="W1825" s="385" t="str">
        <f>IF(ISNA(VLOOKUP($A1825,Sheet1!$B$3:$AH$1266,Sheet1!G$1+(Sheet1!$A$1-1)*10,FALSE))=TRUE,"---",IF(VLOOKUP($A1825,Sheet1!$B$3:$AH$1266,Sheet1!G$1+(Sheet1!$A$1-1)*10,FALSE)="---","---", (ROUND(VLOOKUP($A1825,Sheet1!$B$3:$AH$1266,Sheet1!G$1+(Sheet1!$A$1-1)*10,FALSE),IF(VLOOKUP($A1825,Sheet1!$B$3:$AH$1266,Sheet1!G$1+(Sheet1!$A$1-1)*10,FALSE)&gt;99999,-3,IF(VLOOKUP($A1825,Sheet1!$B$3:$AH$1266,Sheet1!G$1+(Sheet1!$A$1-1)*10,FALSE)&gt;9999,-2,IF(VLOOKUP($A1825,Sheet1!$B$3:$AH$1266,Sheet1!G$1+(Sheet1!$A$1-1)*10,FALSE)&gt;999,-1,0)))))))</f>
        <v>---</v>
      </c>
      <c r="X1825" s="385" t="str">
        <f>IF(ISNA(VLOOKUP($A1825,Sheet1!$B$3:$AH$1266,Sheet1!H$1+(Sheet1!$A$1-1)*10,FALSE))=TRUE,"---",IF(VLOOKUP($A1825,Sheet1!$B$3:$AH$1266,Sheet1!H$1+(Sheet1!$A$1-1)*10,FALSE)="---","---", (ROUND(VLOOKUP($A1825,Sheet1!$B$3:$AH$1266,Sheet1!H$1+(Sheet1!$A$1-1)*10,FALSE),IF(VLOOKUP($A1825,Sheet1!$B$3:$AH$1266,Sheet1!H$1+(Sheet1!$A$1-1)*10,FALSE)&gt;99999,-3,IF(VLOOKUP($A1825,Sheet1!$B$3:$AH$1266,Sheet1!H$1+(Sheet1!$A$1-1)*10,FALSE)&gt;9999,-2,IF(VLOOKUP($A1825,Sheet1!$B$3:$AH$1266,Sheet1!H$1+(Sheet1!$A$1-1)*10,FALSE)&gt;999,-1,0)))))))</f>
        <v>---</v>
      </c>
      <c r="Y1825" s="385" t="str">
        <f>IF(ISNA(VLOOKUP($A1825,Sheet1!$B$3:$AH$1266,Sheet1!I$1+(Sheet1!$A$1-1)*10,FALSE))=TRUE,"---",IF(VLOOKUP($A1825,Sheet1!$B$3:$AH$1266,Sheet1!I$1+(Sheet1!$A$1-1)*10,FALSE)="---","---", (ROUND(VLOOKUP($A1825,Sheet1!$B$3:$AH$1266,Sheet1!I$1+(Sheet1!$A$1-1)*10,FALSE),IF(VLOOKUP($A1825,Sheet1!$B$3:$AH$1266,Sheet1!I$1+(Sheet1!$A$1-1)*10,FALSE)&gt;99999,-3,IF(VLOOKUP($A1825,Sheet1!$B$3:$AH$1266,Sheet1!I$1+(Sheet1!$A$1-1)*10,FALSE)&gt;9999,-2,IF(VLOOKUP($A1825,Sheet1!$B$3:$AH$1266,Sheet1!I$1+(Sheet1!$A$1-1)*10,FALSE)&gt;999,-1,0)))))))</f>
        <v>---</v>
      </c>
      <c r="Z1825" s="385" t="str">
        <f>IF(ISNA(VLOOKUP($A1825,Sheet1!$B$3:$AH$1266,Sheet1!J$1+(Sheet1!$A$1-1)*10,FALSE))=TRUE,"---",IF(VLOOKUP($A1825,Sheet1!$B$3:$AH$1266,Sheet1!J$1+(Sheet1!$A$1-1)*10,FALSE)="---","---", (ROUND(VLOOKUP($A1825,Sheet1!$B$3:$AH$1266,Sheet1!J$1+(Sheet1!$A$1-1)*10,FALSE),IF(VLOOKUP($A1825,Sheet1!$B$3:$AH$1266,Sheet1!J$1+(Sheet1!$A$1-1)*10,FALSE)&gt;99999,-3,IF(VLOOKUP($A1825,Sheet1!$B$3:$AH$1266,Sheet1!J$1+(Sheet1!$A$1-1)*10,FALSE)&gt;9999,-2,IF(VLOOKUP($A1825,Sheet1!$B$3:$AH$1266,Sheet1!J$1+(Sheet1!$A$1-1)*10,FALSE)&gt;999,-1,0)))))))</f>
        <v>---</v>
      </c>
      <c r="AA1825" s="385" t="str">
        <f>IF(ISNA(VLOOKUP($A1825,Sheet1!$B$3:$AH$1266,Sheet1!K$1+(Sheet1!$A$1-1)*10,FALSE))=TRUE,"---",IF(VLOOKUP($A1825,Sheet1!$B$3:$AH$1266,Sheet1!K$1+(Sheet1!$A$1-1)*10,FALSE)="---","---", (ROUND(VLOOKUP($A1825,Sheet1!$B$3:$AH$1266,Sheet1!K$1+(Sheet1!$A$1-1)*10,FALSE),IF(VLOOKUP($A1825,Sheet1!$B$3:$AH$1266,Sheet1!K$1+(Sheet1!$A$1-1)*10,FALSE)&gt;99999,-3,IF(VLOOKUP($A1825,Sheet1!$B$3:$AH$1266,Sheet1!K$1+(Sheet1!$A$1-1)*10,FALSE)&gt;9999,-2,IF(VLOOKUP($A1825,Sheet1!$B$3:$AH$1266,Sheet1!K$1+(Sheet1!$A$1-1)*10,FALSE)&gt;999,-1,0)))))))</f>
        <v>---</v>
      </c>
      <c r="AB1825" s="385" t="str">
        <f>IF(ISNA(VLOOKUP($A1825,Sheet1!$B$3:$AH$1266,Sheet1!L$1+(Sheet1!$A$1-1)*10,FALSE))=TRUE,"---",IF(VLOOKUP($A1825,Sheet1!$B$3:$AH$1266,Sheet1!L$1+(Sheet1!$A$1-1)*10,FALSE)="---","---", (ROUND(VLOOKUP($A1825,Sheet1!$B$3:$AH$1266,Sheet1!L$1+(Sheet1!$A$1-1)*10,FALSE),IF(VLOOKUP($A1825,Sheet1!$B$3:$AH$1266,Sheet1!L$1+(Sheet1!$A$1-1)*10,FALSE)&gt;99999,-3,IF(VLOOKUP($A1825,Sheet1!$B$3:$AH$1266,Sheet1!L$1+(Sheet1!$A$1-1)*10,FALSE)&gt;9999,-2,IF(VLOOKUP($A1825,Sheet1!$B$3:$AH$1266,Sheet1!L$1+(Sheet1!$A$1-1)*10,FALSE)&gt;999,-1,0)))))))</f>
        <v>---</v>
      </c>
      <c r="AC1825" s="385" t="str">
        <f>IF(ISNA(VLOOKUP($A1825,Sheet1!$B$3:$AH$1266,Sheet1!M$1+(Sheet1!$A$1-1)*10,FALSE))=TRUE,"---",IF(VLOOKUP($A1825,Sheet1!$B$3:$AH$1266,Sheet1!M$1+(Sheet1!$A$1-1)*10,FALSE)="---","---", (ROUND(VLOOKUP($A1825,Sheet1!$B$3:$AH$1266,Sheet1!M$1+(Sheet1!$A$1-1)*10,FALSE),IF(VLOOKUP($A1825,Sheet1!$B$3:$AH$1266,Sheet1!M$1+(Sheet1!$A$1-1)*10,FALSE)&gt;99999,-3,IF(VLOOKUP($A1825,Sheet1!$B$3:$AH$1266,Sheet1!M$1+(Sheet1!$A$1-1)*10,FALSE)&gt;9999,-2,IF(VLOOKUP($A1825,Sheet1!$B$3:$AH$1266,Sheet1!M$1+(Sheet1!$A$1-1)*10,FALSE)&gt;999,-1,0)))))))</f>
        <v>---</v>
      </c>
      <c r="AD1825" s="385" t="str">
        <f>IF(ISNA(VLOOKUP($A1825,Sheet1!$B$3:$AH$1266,Sheet1!N$1+(Sheet1!$A$1-1)*10,FALSE))=TRUE,"---",IF(VLOOKUP($A1825,Sheet1!$B$3:$AH$1266,Sheet1!N$1+(Sheet1!$A$1-1)*10,FALSE)="---","---", (ROUND(VLOOKUP($A1825,Sheet1!$B$3:$AH$1266,Sheet1!N$1+(Sheet1!$A$1-1)*10,FALSE),IF(VLOOKUP($A1825,Sheet1!$B$3:$AH$1266,Sheet1!N$1+(Sheet1!$A$1-1)*10,FALSE)&gt;99999,-3,IF(VLOOKUP($A1825,Sheet1!$B$3:$AH$1266,Sheet1!N$1+(Sheet1!$A$1-1)*10,FALSE)&gt;9999,-2,IF(VLOOKUP($A1825,Sheet1!$B$3:$AH$1266,Sheet1!N$1+(Sheet1!$A$1-1)*10,FALSE)&gt;999,-1,0)))))))</f>
        <v>---</v>
      </c>
    </row>
    <row r="1826" spans="1:30" ht="25.5" customHeight="1" x14ac:dyDescent="0.25">
      <c r="A1826" s="125" t="s">
        <v>2684</v>
      </c>
      <c r="B1826" s="126" t="s">
        <v>2685</v>
      </c>
      <c r="C1826" s="125">
        <v>432439</v>
      </c>
      <c r="D1826" s="125">
        <v>750546</v>
      </c>
      <c r="E1826" s="70" t="s">
        <v>3038</v>
      </c>
      <c r="F1826" s="139" t="s">
        <v>4405</v>
      </c>
      <c r="G1826" s="127" t="s">
        <v>160</v>
      </c>
      <c r="H1826" s="128">
        <v>72.3</v>
      </c>
      <c r="I1826" s="112">
        <v>31045</v>
      </c>
      <c r="J1826" s="140" t="s">
        <v>4405</v>
      </c>
      <c r="K1826" s="127" t="s">
        <v>17</v>
      </c>
      <c r="L1826" s="115">
        <v>6770</v>
      </c>
      <c r="M1826" s="116">
        <v>93.6</v>
      </c>
      <c r="N1826" s="127" t="s">
        <v>160</v>
      </c>
      <c r="O1826" s="68">
        <f t="shared" si="61"/>
        <v>0.2</v>
      </c>
      <c r="P1826" s="68">
        <f>IF(O1826&lt;&gt;"",VLOOKUP($A1826,Sheet4!$A$2:$O$1309,14,FALSE)*100,"")</f>
        <v>1.8472321030518324</v>
      </c>
      <c r="Q1826" s="68">
        <f>IF(P1826&lt;&gt;"",VLOOKUP($A1826,Sheet4!$A$2:$O$1309,15,FALSE)*100,"")</f>
        <v>16.692259759502214</v>
      </c>
      <c r="R1826" s="74" t="str">
        <f t="shared" si="62"/>
        <v>500</v>
      </c>
      <c r="S1826" s="64" t="s">
        <v>4364</v>
      </c>
      <c r="T1826" s="64" t="str">
        <f>IF(ISNA(VLOOKUP(A1826,Sheet1!B$3:C$1266,2,FALSE)=TRUE),"NC",VLOOKUP(A1826,Sheet1!B$3:C$1266,2,FALSE))</f>
        <v>Rural</v>
      </c>
      <c r="U1826" s="65">
        <f>IF(ISNA(VLOOKUP($A1826,Sheet1!$B$3:$AH$1266,Sheet1!E$1+(Sheet1!$A$1-1)*10,FALSE))=TRUE,"---",IF(VLOOKUP($A1826,Sheet1!$B$3:$AH$1266,Sheet1!E$1+(Sheet1!$A$1-1)*10,FALSE)="---","---", (ROUND(VLOOKUP($A1826,Sheet1!$B$3:$AH$1266,Sheet1!E$1+(Sheet1!$A$1-1)*10,FALSE),IF(VLOOKUP($A1826,Sheet1!$B$3:$AH$1266,Sheet1!E$1+(Sheet1!$A$1-1)*10,FALSE)&gt;99999,-3,IF(VLOOKUP($A1826,Sheet1!$B$3:$AH$1266,Sheet1!E$1+(Sheet1!$A$1-1)*10,FALSE)&gt;9999,-2,IF(VLOOKUP($A1826,Sheet1!$B$3:$AH$1266,Sheet1!E$1+(Sheet1!$A$1-1)*10,FALSE)&gt;999,-1,0)))))))</f>
        <v>1610</v>
      </c>
      <c r="V1826" s="65">
        <f>IF(ISNA(VLOOKUP($A1826,Sheet1!$B$3:$AH$1266,Sheet1!F$1+(Sheet1!$A$1-1)*10,FALSE))=TRUE,"---",IF(VLOOKUP($A1826,Sheet1!$B$3:$AH$1266,Sheet1!F$1+(Sheet1!$A$1-1)*10,FALSE)="---","---", (ROUND(VLOOKUP($A1826,Sheet1!$B$3:$AH$1266,Sheet1!F$1+(Sheet1!$A$1-1)*10,FALSE),IF(VLOOKUP($A1826,Sheet1!$B$3:$AH$1266,Sheet1!F$1+(Sheet1!$A$1-1)*10,FALSE)&gt;99999,-3,IF(VLOOKUP($A1826,Sheet1!$B$3:$AH$1266,Sheet1!F$1+(Sheet1!$A$1-1)*10,FALSE)&gt;9999,-2,IF(VLOOKUP($A1826,Sheet1!$B$3:$AH$1266,Sheet1!F$1+(Sheet1!$A$1-1)*10,FALSE)&gt;999,-1,0)))))))</f>
        <v>1850</v>
      </c>
      <c r="W1826" s="65">
        <f>IF(ISNA(VLOOKUP($A1826,Sheet1!$B$3:$AH$1266,Sheet1!G$1+(Sheet1!$A$1-1)*10,FALSE))=TRUE,"---",IF(VLOOKUP($A1826,Sheet1!$B$3:$AH$1266,Sheet1!G$1+(Sheet1!$A$1-1)*10,FALSE)="---","---", (ROUND(VLOOKUP($A1826,Sheet1!$B$3:$AH$1266,Sheet1!G$1+(Sheet1!$A$1-1)*10,FALSE),IF(VLOOKUP($A1826,Sheet1!$B$3:$AH$1266,Sheet1!G$1+(Sheet1!$A$1-1)*10,FALSE)&gt;99999,-3,IF(VLOOKUP($A1826,Sheet1!$B$3:$AH$1266,Sheet1!G$1+(Sheet1!$A$1-1)*10,FALSE)&gt;9999,-2,IF(VLOOKUP($A1826,Sheet1!$B$3:$AH$1266,Sheet1!G$1+(Sheet1!$A$1-1)*10,FALSE)&gt;999,-1,0)))))))</f>
        <v>2150</v>
      </c>
      <c r="X1826" s="65">
        <f>IF(ISNA(VLOOKUP($A1826,Sheet1!$B$3:$AH$1266,Sheet1!H$1+(Sheet1!$A$1-1)*10,FALSE))=TRUE,"---",IF(VLOOKUP($A1826,Sheet1!$B$3:$AH$1266,Sheet1!H$1+(Sheet1!$A$1-1)*10,FALSE)="---","---", (ROUND(VLOOKUP($A1826,Sheet1!$B$3:$AH$1266,Sheet1!H$1+(Sheet1!$A$1-1)*10,FALSE),IF(VLOOKUP($A1826,Sheet1!$B$3:$AH$1266,Sheet1!H$1+(Sheet1!$A$1-1)*10,FALSE)&gt;99999,-3,IF(VLOOKUP($A1826,Sheet1!$B$3:$AH$1266,Sheet1!H$1+(Sheet1!$A$1-1)*10,FALSE)&gt;9999,-2,IF(VLOOKUP($A1826,Sheet1!$B$3:$AH$1266,Sheet1!H$1+(Sheet1!$A$1-1)*10,FALSE)&gt;999,-1,0)))))))</f>
        <v>2940</v>
      </c>
      <c r="Y1826" s="65">
        <f>IF(ISNA(VLOOKUP($A1826,Sheet1!$B$3:$AH$1266,Sheet1!I$1+(Sheet1!$A$1-1)*10,FALSE))=TRUE,"---",IF(VLOOKUP($A1826,Sheet1!$B$3:$AH$1266,Sheet1!I$1+(Sheet1!$A$1-1)*10,FALSE)="---","---", (ROUND(VLOOKUP($A1826,Sheet1!$B$3:$AH$1266,Sheet1!I$1+(Sheet1!$A$1-1)*10,FALSE),IF(VLOOKUP($A1826,Sheet1!$B$3:$AH$1266,Sheet1!I$1+(Sheet1!$A$1-1)*10,FALSE)&gt;99999,-3,IF(VLOOKUP($A1826,Sheet1!$B$3:$AH$1266,Sheet1!I$1+(Sheet1!$A$1-1)*10,FALSE)&gt;9999,-2,IF(VLOOKUP($A1826,Sheet1!$B$3:$AH$1266,Sheet1!I$1+(Sheet1!$A$1-1)*10,FALSE)&gt;999,-1,0)))))))</f>
        <v>3490</v>
      </c>
      <c r="Z1826" s="65">
        <f>IF(ISNA(VLOOKUP($A1826,Sheet1!$B$3:$AH$1266,Sheet1!J$1+(Sheet1!$A$1-1)*10,FALSE))=TRUE,"---",IF(VLOOKUP($A1826,Sheet1!$B$3:$AH$1266,Sheet1!J$1+(Sheet1!$A$1-1)*10,FALSE)="---","---", (ROUND(VLOOKUP($A1826,Sheet1!$B$3:$AH$1266,Sheet1!J$1+(Sheet1!$A$1-1)*10,FALSE),IF(VLOOKUP($A1826,Sheet1!$B$3:$AH$1266,Sheet1!J$1+(Sheet1!$A$1-1)*10,FALSE)&gt;99999,-3,IF(VLOOKUP($A1826,Sheet1!$B$3:$AH$1266,Sheet1!J$1+(Sheet1!$A$1-1)*10,FALSE)&gt;9999,-2,IF(VLOOKUP($A1826,Sheet1!$B$3:$AH$1266,Sheet1!J$1+(Sheet1!$A$1-1)*10,FALSE)&gt;999,-1,0)))))))</f>
        <v>4190</v>
      </c>
      <c r="AA1826" s="65">
        <f>IF(ISNA(VLOOKUP($A1826,Sheet1!$B$3:$AH$1266,Sheet1!K$1+(Sheet1!$A$1-1)*10,FALSE))=TRUE,"---",IF(VLOOKUP($A1826,Sheet1!$B$3:$AH$1266,Sheet1!K$1+(Sheet1!$A$1-1)*10,FALSE)="---","---", (ROUND(VLOOKUP($A1826,Sheet1!$B$3:$AH$1266,Sheet1!K$1+(Sheet1!$A$1-1)*10,FALSE),IF(VLOOKUP($A1826,Sheet1!$B$3:$AH$1266,Sheet1!K$1+(Sheet1!$A$1-1)*10,FALSE)&gt;99999,-3,IF(VLOOKUP($A1826,Sheet1!$B$3:$AH$1266,Sheet1!K$1+(Sheet1!$A$1-1)*10,FALSE)&gt;9999,-2,IF(VLOOKUP($A1826,Sheet1!$B$3:$AH$1266,Sheet1!K$1+(Sheet1!$A$1-1)*10,FALSE)&gt;999,-1,0)))))))</f>
        <v>4710</v>
      </c>
      <c r="AB1826" s="65">
        <f>IF(ISNA(VLOOKUP($A1826,Sheet1!$B$3:$AH$1266,Sheet1!L$1+(Sheet1!$A$1-1)*10,FALSE))=TRUE,"---",IF(VLOOKUP($A1826,Sheet1!$B$3:$AH$1266,Sheet1!L$1+(Sheet1!$A$1-1)*10,FALSE)="---","---", (ROUND(VLOOKUP($A1826,Sheet1!$B$3:$AH$1266,Sheet1!L$1+(Sheet1!$A$1-1)*10,FALSE),IF(VLOOKUP($A1826,Sheet1!$B$3:$AH$1266,Sheet1!L$1+(Sheet1!$A$1-1)*10,FALSE)&gt;99999,-3,IF(VLOOKUP($A1826,Sheet1!$B$3:$AH$1266,Sheet1!L$1+(Sheet1!$A$1-1)*10,FALSE)&gt;9999,-2,IF(VLOOKUP($A1826,Sheet1!$B$3:$AH$1266,Sheet1!L$1+(Sheet1!$A$1-1)*10,FALSE)&gt;999,-1,0)))))))</f>
        <v>5300</v>
      </c>
      <c r="AC1826" s="65">
        <f>IF(ISNA(VLOOKUP($A1826,Sheet1!$B$3:$AH$1266,Sheet1!M$1+(Sheet1!$A$1-1)*10,FALSE))=TRUE,"---",IF(VLOOKUP($A1826,Sheet1!$B$3:$AH$1266,Sheet1!M$1+(Sheet1!$A$1-1)*10,FALSE)="---","---", (ROUND(VLOOKUP($A1826,Sheet1!$B$3:$AH$1266,Sheet1!M$1+(Sheet1!$A$1-1)*10,FALSE),IF(VLOOKUP($A1826,Sheet1!$B$3:$AH$1266,Sheet1!M$1+(Sheet1!$A$1-1)*10,FALSE)&gt;99999,-3,IF(VLOOKUP($A1826,Sheet1!$B$3:$AH$1266,Sheet1!M$1+(Sheet1!$A$1-1)*10,FALSE)&gt;9999,-2,IF(VLOOKUP($A1826,Sheet1!$B$3:$AH$1266,Sheet1!M$1+(Sheet1!$A$1-1)*10,FALSE)&gt;999,-1,0)))))))</f>
        <v>5810</v>
      </c>
      <c r="AD1826" s="65">
        <f>IF(ISNA(VLOOKUP($A1826,Sheet1!$B$3:$AH$1266,Sheet1!N$1+(Sheet1!$A$1-1)*10,FALSE))=TRUE,"---",IF(VLOOKUP($A1826,Sheet1!$B$3:$AH$1266,Sheet1!N$1+(Sheet1!$A$1-1)*10,FALSE)="---","---", (ROUND(VLOOKUP($A1826,Sheet1!$B$3:$AH$1266,Sheet1!N$1+(Sheet1!$A$1-1)*10,FALSE),IF(VLOOKUP($A1826,Sheet1!$B$3:$AH$1266,Sheet1!N$1+(Sheet1!$A$1-1)*10,FALSE)&gt;99999,-3,IF(VLOOKUP($A1826,Sheet1!$B$3:$AH$1266,Sheet1!N$1+(Sheet1!$A$1-1)*10,FALSE)&gt;9999,-2,IF(VLOOKUP($A1826,Sheet1!$B$3:$AH$1266,Sheet1!N$1+(Sheet1!$A$1-1)*10,FALSE)&gt;999,-1,0)))))))</f>
        <v>6650</v>
      </c>
    </row>
    <row r="1827" spans="1:30" ht="25.5" customHeight="1" x14ac:dyDescent="0.25">
      <c r="A1827" s="133" t="s">
        <v>2686</v>
      </c>
      <c r="B1827" s="141" t="s">
        <v>2687</v>
      </c>
      <c r="C1827" s="133">
        <v>432611</v>
      </c>
      <c r="D1827" s="133">
        <v>751056</v>
      </c>
      <c r="E1827" s="67" t="s">
        <v>3038</v>
      </c>
      <c r="F1827" s="135" t="s">
        <v>4405</v>
      </c>
      <c r="G1827" s="118" t="s">
        <v>160</v>
      </c>
      <c r="H1827" s="136">
        <v>26.2</v>
      </c>
      <c r="I1827" s="119">
        <v>25343</v>
      </c>
      <c r="J1827" s="137" t="s">
        <v>4405</v>
      </c>
      <c r="K1827" s="118" t="s">
        <v>17</v>
      </c>
      <c r="L1827" s="122">
        <v>830</v>
      </c>
      <c r="M1827" s="123">
        <v>31.7</v>
      </c>
      <c r="N1827" s="118" t="s">
        <v>321</v>
      </c>
      <c r="O1827" s="71">
        <f t="shared" si="61"/>
        <v>34.349828079811168</v>
      </c>
      <c r="P1827" s="71">
        <f>IF(O1827&lt;&gt;"",VLOOKUP($A1827,Sheet4!$A$2:$O$1309,14,FALSE)*100,"")</f>
        <v>6.9002055574586718</v>
      </c>
      <c r="Q1827" s="71">
        <f>IF(P1827&lt;&gt;"",VLOOKUP($A1827,Sheet4!$A$2:$O$1309,15,FALSE)*100,"")</f>
        <v>50.357663133886163</v>
      </c>
      <c r="R1827" s="73">
        <f t="shared" si="62"/>
        <v>3</v>
      </c>
      <c r="S1827" s="63" t="s">
        <v>4364</v>
      </c>
      <c r="T1827" s="63" t="str">
        <f>IF(ISNA(VLOOKUP(A1827,Sheet1!B$3:C$1266,2,FALSE)=TRUE),"NC",VLOOKUP(A1827,Sheet1!B$3:C$1266,2,FALSE))</f>
        <v>Rural</v>
      </c>
      <c r="U1827" s="66">
        <f>IF(ISNA(VLOOKUP($A1827,Sheet1!$B$3:$AH$1266,Sheet1!E$1+(Sheet1!$A$1-1)*10,FALSE))=TRUE,"---",IF(VLOOKUP($A1827,Sheet1!$B$3:$AH$1266,Sheet1!E$1+(Sheet1!$A$1-1)*10,FALSE)="---","---", (ROUND(VLOOKUP($A1827,Sheet1!$B$3:$AH$1266,Sheet1!E$1+(Sheet1!$A$1-1)*10,FALSE),IF(VLOOKUP($A1827,Sheet1!$B$3:$AH$1266,Sheet1!E$1+(Sheet1!$A$1-1)*10,FALSE)&gt;99999,-3,IF(VLOOKUP($A1827,Sheet1!$B$3:$AH$1266,Sheet1!E$1+(Sheet1!$A$1-1)*10,FALSE)&gt;9999,-2,IF(VLOOKUP($A1827,Sheet1!$B$3:$AH$1266,Sheet1!E$1+(Sheet1!$A$1-1)*10,FALSE)&gt;999,-1,0)))))))</f>
        <v>529</v>
      </c>
      <c r="V1827" s="66">
        <f>IF(ISNA(VLOOKUP($A1827,Sheet1!$B$3:$AH$1266,Sheet1!F$1+(Sheet1!$A$1-1)*10,FALSE))=TRUE,"---",IF(VLOOKUP($A1827,Sheet1!$B$3:$AH$1266,Sheet1!F$1+(Sheet1!$A$1-1)*10,FALSE)="---","---", (ROUND(VLOOKUP($A1827,Sheet1!$B$3:$AH$1266,Sheet1!F$1+(Sheet1!$A$1-1)*10,FALSE),IF(VLOOKUP($A1827,Sheet1!$B$3:$AH$1266,Sheet1!F$1+(Sheet1!$A$1-1)*10,FALSE)&gt;99999,-3,IF(VLOOKUP($A1827,Sheet1!$B$3:$AH$1266,Sheet1!F$1+(Sheet1!$A$1-1)*10,FALSE)&gt;9999,-2,IF(VLOOKUP($A1827,Sheet1!$B$3:$AH$1266,Sheet1!F$1+(Sheet1!$A$1-1)*10,FALSE)&gt;999,-1,0)))))))</f>
        <v>607</v>
      </c>
      <c r="W1827" s="66">
        <f>IF(ISNA(VLOOKUP($A1827,Sheet1!$B$3:$AH$1266,Sheet1!G$1+(Sheet1!$A$1-1)*10,FALSE))=TRUE,"---",IF(VLOOKUP($A1827,Sheet1!$B$3:$AH$1266,Sheet1!G$1+(Sheet1!$A$1-1)*10,FALSE)="---","---", (ROUND(VLOOKUP($A1827,Sheet1!$B$3:$AH$1266,Sheet1!G$1+(Sheet1!$A$1-1)*10,FALSE),IF(VLOOKUP($A1827,Sheet1!$B$3:$AH$1266,Sheet1!G$1+(Sheet1!$A$1-1)*10,FALSE)&gt;99999,-3,IF(VLOOKUP($A1827,Sheet1!$B$3:$AH$1266,Sheet1!G$1+(Sheet1!$A$1-1)*10,FALSE)&gt;9999,-2,IF(VLOOKUP($A1827,Sheet1!$B$3:$AH$1266,Sheet1!G$1+(Sheet1!$A$1-1)*10,FALSE)&gt;999,-1,0)))))))</f>
        <v>705</v>
      </c>
      <c r="X1827" s="66">
        <f>IF(ISNA(VLOOKUP($A1827,Sheet1!$B$3:$AH$1266,Sheet1!H$1+(Sheet1!$A$1-1)*10,FALSE))=TRUE,"---",IF(VLOOKUP($A1827,Sheet1!$B$3:$AH$1266,Sheet1!H$1+(Sheet1!$A$1-1)*10,FALSE)="---","---", (ROUND(VLOOKUP($A1827,Sheet1!$B$3:$AH$1266,Sheet1!H$1+(Sheet1!$A$1-1)*10,FALSE),IF(VLOOKUP($A1827,Sheet1!$B$3:$AH$1266,Sheet1!H$1+(Sheet1!$A$1-1)*10,FALSE)&gt;99999,-3,IF(VLOOKUP($A1827,Sheet1!$B$3:$AH$1266,Sheet1!H$1+(Sheet1!$A$1-1)*10,FALSE)&gt;9999,-2,IF(VLOOKUP($A1827,Sheet1!$B$3:$AH$1266,Sheet1!H$1+(Sheet1!$A$1-1)*10,FALSE)&gt;999,-1,0)))))))</f>
        <v>964</v>
      </c>
      <c r="Y1827" s="66">
        <f>IF(ISNA(VLOOKUP($A1827,Sheet1!$B$3:$AH$1266,Sheet1!I$1+(Sheet1!$A$1-1)*10,FALSE))=TRUE,"---",IF(VLOOKUP($A1827,Sheet1!$B$3:$AH$1266,Sheet1!I$1+(Sheet1!$A$1-1)*10,FALSE)="---","---", (ROUND(VLOOKUP($A1827,Sheet1!$B$3:$AH$1266,Sheet1!I$1+(Sheet1!$A$1-1)*10,FALSE),IF(VLOOKUP($A1827,Sheet1!$B$3:$AH$1266,Sheet1!I$1+(Sheet1!$A$1-1)*10,FALSE)&gt;99999,-3,IF(VLOOKUP($A1827,Sheet1!$B$3:$AH$1266,Sheet1!I$1+(Sheet1!$A$1-1)*10,FALSE)&gt;9999,-2,IF(VLOOKUP($A1827,Sheet1!$B$3:$AH$1266,Sheet1!I$1+(Sheet1!$A$1-1)*10,FALSE)&gt;999,-1,0)))))))</f>
        <v>1150</v>
      </c>
      <c r="Z1827" s="66">
        <f>IF(ISNA(VLOOKUP($A1827,Sheet1!$B$3:$AH$1266,Sheet1!J$1+(Sheet1!$A$1-1)*10,FALSE))=TRUE,"---",IF(VLOOKUP($A1827,Sheet1!$B$3:$AH$1266,Sheet1!J$1+(Sheet1!$A$1-1)*10,FALSE)="---","---", (ROUND(VLOOKUP($A1827,Sheet1!$B$3:$AH$1266,Sheet1!J$1+(Sheet1!$A$1-1)*10,FALSE),IF(VLOOKUP($A1827,Sheet1!$B$3:$AH$1266,Sheet1!J$1+(Sheet1!$A$1-1)*10,FALSE)&gt;99999,-3,IF(VLOOKUP($A1827,Sheet1!$B$3:$AH$1266,Sheet1!J$1+(Sheet1!$A$1-1)*10,FALSE)&gt;9999,-2,IF(VLOOKUP($A1827,Sheet1!$B$3:$AH$1266,Sheet1!J$1+(Sheet1!$A$1-1)*10,FALSE)&gt;999,-1,0)))))))</f>
        <v>1380</v>
      </c>
      <c r="AA1827" s="66">
        <f>IF(ISNA(VLOOKUP($A1827,Sheet1!$B$3:$AH$1266,Sheet1!K$1+(Sheet1!$A$1-1)*10,FALSE))=TRUE,"---",IF(VLOOKUP($A1827,Sheet1!$B$3:$AH$1266,Sheet1!K$1+(Sheet1!$A$1-1)*10,FALSE)="---","---", (ROUND(VLOOKUP($A1827,Sheet1!$B$3:$AH$1266,Sheet1!K$1+(Sheet1!$A$1-1)*10,FALSE),IF(VLOOKUP($A1827,Sheet1!$B$3:$AH$1266,Sheet1!K$1+(Sheet1!$A$1-1)*10,FALSE)&gt;99999,-3,IF(VLOOKUP($A1827,Sheet1!$B$3:$AH$1266,Sheet1!K$1+(Sheet1!$A$1-1)*10,FALSE)&gt;9999,-2,IF(VLOOKUP($A1827,Sheet1!$B$3:$AH$1266,Sheet1!K$1+(Sheet1!$A$1-1)*10,FALSE)&gt;999,-1,0)))))))</f>
        <v>1550</v>
      </c>
      <c r="AB1827" s="66">
        <f>IF(ISNA(VLOOKUP($A1827,Sheet1!$B$3:$AH$1266,Sheet1!L$1+(Sheet1!$A$1-1)*10,FALSE))=TRUE,"---",IF(VLOOKUP($A1827,Sheet1!$B$3:$AH$1266,Sheet1!L$1+(Sheet1!$A$1-1)*10,FALSE)="---","---", (ROUND(VLOOKUP($A1827,Sheet1!$B$3:$AH$1266,Sheet1!L$1+(Sheet1!$A$1-1)*10,FALSE),IF(VLOOKUP($A1827,Sheet1!$B$3:$AH$1266,Sheet1!L$1+(Sheet1!$A$1-1)*10,FALSE)&gt;99999,-3,IF(VLOOKUP($A1827,Sheet1!$B$3:$AH$1266,Sheet1!L$1+(Sheet1!$A$1-1)*10,FALSE)&gt;9999,-2,IF(VLOOKUP($A1827,Sheet1!$B$3:$AH$1266,Sheet1!L$1+(Sheet1!$A$1-1)*10,FALSE)&gt;999,-1,0)))))))</f>
        <v>1750</v>
      </c>
      <c r="AC1827" s="66">
        <f>IF(ISNA(VLOOKUP($A1827,Sheet1!$B$3:$AH$1266,Sheet1!M$1+(Sheet1!$A$1-1)*10,FALSE))=TRUE,"---",IF(VLOOKUP($A1827,Sheet1!$B$3:$AH$1266,Sheet1!M$1+(Sheet1!$A$1-1)*10,FALSE)="---","---", (ROUND(VLOOKUP($A1827,Sheet1!$B$3:$AH$1266,Sheet1!M$1+(Sheet1!$A$1-1)*10,FALSE),IF(VLOOKUP($A1827,Sheet1!$B$3:$AH$1266,Sheet1!M$1+(Sheet1!$A$1-1)*10,FALSE)&gt;99999,-3,IF(VLOOKUP($A1827,Sheet1!$B$3:$AH$1266,Sheet1!M$1+(Sheet1!$A$1-1)*10,FALSE)&gt;9999,-2,IF(VLOOKUP($A1827,Sheet1!$B$3:$AH$1266,Sheet1!M$1+(Sheet1!$A$1-1)*10,FALSE)&gt;999,-1,0)))))))</f>
        <v>1920</v>
      </c>
      <c r="AD1827" s="66">
        <f>IF(ISNA(VLOOKUP($A1827,Sheet1!$B$3:$AH$1266,Sheet1!N$1+(Sheet1!$A$1-1)*10,FALSE))=TRUE,"---",IF(VLOOKUP($A1827,Sheet1!$B$3:$AH$1266,Sheet1!N$1+(Sheet1!$A$1-1)*10,FALSE)="---","---", (ROUND(VLOOKUP($A1827,Sheet1!$B$3:$AH$1266,Sheet1!N$1+(Sheet1!$A$1-1)*10,FALSE),IF(VLOOKUP($A1827,Sheet1!$B$3:$AH$1266,Sheet1!N$1+(Sheet1!$A$1-1)*10,FALSE)&gt;99999,-3,IF(VLOOKUP($A1827,Sheet1!$B$3:$AH$1266,Sheet1!N$1+(Sheet1!$A$1-1)*10,FALSE)&gt;9999,-2,IF(VLOOKUP($A1827,Sheet1!$B$3:$AH$1266,Sheet1!N$1+(Sheet1!$A$1-1)*10,FALSE)&gt;999,-1,0)))))))</f>
        <v>2200</v>
      </c>
    </row>
    <row r="1828" spans="1:30" ht="25.5" customHeight="1" x14ac:dyDescent="0.25">
      <c r="A1828" s="125" t="s">
        <v>2688</v>
      </c>
      <c r="B1828" s="131" t="s">
        <v>2689</v>
      </c>
      <c r="C1828" s="125">
        <v>432551</v>
      </c>
      <c r="D1828" s="125">
        <v>751158</v>
      </c>
      <c r="E1828" s="70" t="s">
        <v>3038</v>
      </c>
      <c r="F1828" s="139" t="s">
        <v>4405</v>
      </c>
      <c r="G1828" s="127" t="s">
        <v>160</v>
      </c>
      <c r="H1828" s="128">
        <v>71.7</v>
      </c>
      <c r="I1828" s="112" t="s">
        <v>287</v>
      </c>
      <c r="J1828" s="140" t="s">
        <v>4405</v>
      </c>
      <c r="K1828" s="127" t="s">
        <v>17</v>
      </c>
      <c r="L1828" s="149">
        <v>4040</v>
      </c>
      <c r="M1828" s="116">
        <v>56.3</v>
      </c>
      <c r="N1828" s="114" t="s">
        <v>4405</v>
      </c>
      <c r="O1828" s="68">
        <f t="shared" si="61"/>
        <v>9.0742860343836984</v>
      </c>
      <c r="P1828" s="68">
        <f>IF(O1828&lt;&gt;"",VLOOKUP($A1828,Sheet4!$A$2:$O$1309,14,FALSE)*100,"")</f>
        <v>3.4382935891457467</v>
      </c>
      <c r="Q1828" s="68">
        <f>IF(P1828&lt;&gt;"",VLOOKUP($A1828,Sheet4!$A$2:$O$1309,15,FALSE)*100,"")</f>
        <v>29.015413714383097</v>
      </c>
      <c r="R1828" s="74">
        <f t="shared" si="62"/>
        <v>10</v>
      </c>
      <c r="S1828" s="64" t="s">
        <v>4364</v>
      </c>
      <c r="T1828" s="64" t="str">
        <f>IF(ISNA(VLOOKUP(A1828,Sheet1!B$3:C$1266,2,FALSE)=TRUE),"NC",VLOOKUP(A1828,Sheet1!B$3:C$1266,2,FALSE))</f>
        <v>Rural</v>
      </c>
      <c r="U1828" s="65">
        <f>IF(ISNA(VLOOKUP($A1828,Sheet1!$B$3:$AH$1266,Sheet1!E$1+(Sheet1!$A$1-1)*10,FALSE))=TRUE,"---",IF(VLOOKUP($A1828,Sheet1!$B$3:$AH$1266,Sheet1!E$1+(Sheet1!$A$1-1)*10,FALSE)="---","---", (ROUND(VLOOKUP($A1828,Sheet1!$B$3:$AH$1266,Sheet1!E$1+(Sheet1!$A$1-1)*10,FALSE),IF(VLOOKUP($A1828,Sheet1!$B$3:$AH$1266,Sheet1!E$1+(Sheet1!$A$1-1)*10,FALSE)&gt;99999,-3,IF(VLOOKUP($A1828,Sheet1!$B$3:$AH$1266,Sheet1!E$1+(Sheet1!$A$1-1)*10,FALSE)&gt;9999,-2,IF(VLOOKUP($A1828,Sheet1!$B$3:$AH$1266,Sheet1!E$1+(Sheet1!$A$1-1)*10,FALSE)&gt;999,-1,0)))))))</f>
        <v>1840</v>
      </c>
      <c r="V1828" s="65">
        <f>IF(ISNA(VLOOKUP($A1828,Sheet1!$B$3:$AH$1266,Sheet1!F$1+(Sheet1!$A$1-1)*10,FALSE))=TRUE,"---",IF(VLOOKUP($A1828,Sheet1!$B$3:$AH$1266,Sheet1!F$1+(Sheet1!$A$1-1)*10,FALSE)="---","---", (ROUND(VLOOKUP($A1828,Sheet1!$B$3:$AH$1266,Sheet1!F$1+(Sheet1!$A$1-1)*10,FALSE),IF(VLOOKUP($A1828,Sheet1!$B$3:$AH$1266,Sheet1!F$1+(Sheet1!$A$1-1)*10,FALSE)&gt;99999,-3,IF(VLOOKUP($A1828,Sheet1!$B$3:$AH$1266,Sheet1!F$1+(Sheet1!$A$1-1)*10,FALSE)&gt;9999,-2,IF(VLOOKUP($A1828,Sheet1!$B$3:$AH$1266,Sheet1!F$1+(Sheet1!$A$1-1)*10,FALSE)&gt;999,-1,0)))))))</f>
        <v>2110</v>
      </c>
      <c r="W1828" s="65">
        <f>IF(ISNA(VLOOKUP($A1828,Sheet1!$B$3:$AH$1266,Sheet1!G$1+(Sheet1!$A$1-1)*10,FALSE))=TRUE,"---",IF(VLOOKUP($A1828,Sheet1!$B$3:$AH$1266,Sheet1!G$1+(Sheet1!$A$1-1)*10,FALSE)="---","---", (ROUND(VLOOKUP($A1828,Sheet1!$B$3:$AH$1266,Sheet1!G$1+(Sheet1!$A$1-1)*10,FALSE),IF(VLOOKUP($A1828,Sheet1!$B$3:$AH$1266,Sheet1!G$1+(Sheet1!$A$1-1)*10,FALSE)&gt;99999,-3,IF(VLOOKUP($A1828,Sheet1!$B$3:$AH$1266,Sheet1!G$1+(Sheet1!$A$1-1)*10,FALSE)&gt;9999,-2,IF(VLOOKUP($A1828,Sheet1!$B$3:$AH$1266,Sheet1!G$1+(Sheet1!$A$1-1)*10,FALSE)&gt;999,-1,0)))))))</f>
        <v>2440</v>
      </c>
      <c r="X1828" s="65">
        <f>IF(ISNA(VLOOKUP($A1828,Sheet1!$B$3:$AH$1266,Sheet1!H$1+(Sheet1!$A$1-1)*10,FALSE))=TRUE,"---",IF(VLOOKUP($A1828,Sheet1!$B$3:$AH$1266,Sheet1!H$1+(Sheet1!$A$1-1)*10,FALSE)="---","---", (ROUND(VLOOKUP($A1828,Sheet1!$B$3:$AH$1266,Sheet1!H$1+(Sheet1!$A$1-1)*10,FALSE),IF(VLOOKUP($A1828,Sheet1!$B$3:$AH$1266,Sheet1!H$1+(Sheet1!$A$1-1)*10,FALSE)&gt;99999,-3,IF(VLOOKUP($A1828,Sheet1!$B$3:$AH$1266,Sheet1!H$1+(Sheet1!$A$1-1)*10,FALSE)&gt;9999,-2,IF(VLOOKUP($A1828,Sheet1!$B$3:$AH$1266,Sheet1!H$1+(Sheet1!$A$1-1)*10,FALSE)&gt;999,-1,0)))))))</f>
        <v>3320</v>
      </c>
      <c r="Y1828" s="65">
        <f>IF(ISNA(VLOOKUP($A1828,Sheet1!$B$3:$AH$1266,Sheet1!I$1+(Sheet1!$A$1-1)*10,FALSE))=TRUE,"---",IF(VLOOKUP($A1828,Sheet1!$B$3:$AH$1266,Sheet1!I$1+(Sheet1!$A$1-1)*10,FALSE)="---","---", (ROUND(VLOOKUP($A1828,Sheet1!$B$3:$AH$1266,Sheet1!I$1+(Sheet1!$A$1-1)*10,FALSE),IF(VLOOKUP($A1828,Sheet1!$B$3:$AH$1266,Sheet1!I$1+(Sheet1!$A$1-1)*10,FALSE)&gt;99999,-3,IF(VLOOKUP($A1828,Sheet1!$B$3:$AH$1266,Sheet1!I$1+(Sheet1!$A$1-1)*10,FALSE)&gt;9999,-2,IF(VLOOKUP($A1828,Sheet1!$B$3:$AH$1266,Sheet1!I$1+(Sheet1!$A$1-1)*10,FALSE)&gt;999,-1,0)))))))</f>
        <v>3930</v>
      </c>
      <c r="Z1828" s="65">
        <f>IF(ISNA(VLOOKUP($A1828,Sheet1!$B$3:$AH$1266,Sheet1!J$1+(Sheet1!$A$1-1)*10,FALSE))=TRUE,"---",IF(VLOOKUP($A1828,Sheet1!$B$3:$AH$1266,Sheet1!J$1+(Sheet1!$A$1-1)*10,FALSE)="---","---", (ROUND(VLOOKUP($A1828,Sheet1!$B$3:$AH$1266,Sheet1!J$1+(Sheet1!$A$1-1)*10,FALSE),IF(VLOOKUP($A1828,Sheet1!$B$3:$AH$1266,Sheet1!J$1+(Sheet1!$A$1-1)*10,FALSE)&gt;99999,-3,IF(VLOOKUP($A1828,Sheet1!$B$3:$AH$1266,Sheet1!J$1+(Sheet1!$A$1-1)*10,FALSE)&gt;9999,-2,IF(VLOOKUP($A1828,Sheet1!$B$3:$AH$1266,Sheet1!J$1+(Sheet1!$A$1-1)*10,FALSE)&gt;999,-1,0)))))))</f>
        <v>4700</v>
      </c>
      <c r="AA1828" s="65">
        <f>IF(ISNA(VLOOKUP($A1828,Sheet1!$B$3:$AH$1266,Sheet1!K$1+(Sheet1!$A$1-1)*10,FALSE))=TRUE,"---",IF(VLOOKUP($A1828,Sheet1!$B$3:$AH$1266,Sheet1!K$1+(Sheet1!$A$1-1)*10,FALSE)="---","---", (ROUND(VLOOKUP($A1828,Sheet1!$B$3:$AH$1266,Sheet1!K$1+(Sheet1!$A$1-1)*10,FALSE),IF(VLOOKUP($A1828,Sheet1!$B$3:$AH$1266,Sheet1!K$1+(Sheet1!$A$1-1)*10,FALSE)&gt;99999,-3,IF(VLOOKUP($A1828,Sheet1!$B$3:$AH$1266,Sheet1!K$1+(Sheet1!$A$1-1)*10,FALSE)&gt;9999,-2,IF(VLOOKUP($A1828,Sheet1!$B$3:$AH$1266,Sheet1!K$1+(Sheet1!$A$1-1)*10,FALSE)&gt;999,-1,0)))))))</f>
        <v>5280</v>
      </c>
      <c r="AB1828" s="65">
        <f>IF(ISNA(VLOOKUP($A1828,Sheet1!$B$3:$AH$1266,Sheet1!L$1+(Sheet1!$A$1-1)*10,FALSE))=TRUE,"---",IF(VLOOKUP($A1828,Sheet1!$B$3:$AH$1266,Sheet1!L$1+(Sheet1!$A$1-1)*10,FALSE)="---","---", (ROUND(VLOOKUP($A1828,Sheet1!$B$3:$AH$1266,Sheet1!L$1+(Sheet1!$A$1-1)*10,FALSE),IF(VLOOKUP($A1828,Sheet1!$B$3:$AH$1266,Sheet1!L$1+(Sheet1!$A$1-1)*10,FALSE)&gt;99999,-3,IF(VLOOKUP($A1828,Sheet1!$B$3:$AH$1266,Sheet1!L$1+(Sheet1!$A$1-1)*10,FALSE)&gt;9999,-2,IF(VLOOKUP($A1828,Sheet1!$B$3:$AH$1266,Sheet1!L$1+(Sheet1!$A$1-1)*10,FALSE)&gt;999,-1,0)))))))</f>
        <v>5940</v>
      </c>
      <c r="AC1828" s="65">
        <f>IF(ISNA(VLOOKUP($A1828,Sheet1!$B$3:$AH$1266,Sheet1!M$1+(Sheet1!$A$1-1)*10,FALSE))=TRUE,"---",IF(VLOOKUP($A1828,Sheet1!$B$3:$AH$1266,Sheet1!M$1+(Sheet1!$A$1-1)*10,FALSE)="---","---", (ROUND(VLOOKUP($A1828,Sheet1!$B$3:$AH$1266,Sheet1!M$1+(Sheet1!$A$1-1)*10,FALSE),IF(VLOOKUP($A1828,Sheet1!$B$3:$AH$1266,Sheet1!M$1+(Sheet1!$A$1-1)*10,FALSE)&gt;99999,-3,IF(VLOOKUP($A1828,Sheet1!$B$3:$AH$1266,Sheet1!M$1+(Sheet1!$A$1-1)*10,FALSE)&gt;9999,-2,IF(VLOOKUP($A1828,Sheet1!$B$3:$AH$1266,Sheet1!M$1+(Sheet1!$A$1-1)*10,FALSE)&gt;999,-1,0)))))))</f>
        <v>6500</v>
      </c>
      <c r="AD1828" s="65">
        <f>IF(ISNA(VLOOKUP($A1828,Sheet1!$B$3:$AH$1266,Sheet1!N$1+(Sheet1!$A$1-1)*10,FALSE))=TRUE,"---",IF(VLOOKUP($A1828,Sheet1!$B$3:$AH$1266,Sheet1!N$1+(Sheet1!$A$1-1)*10,FALSE)="---","---", (ROUND(VLOOKUP($A1828,Sheet1!$B$3:$AH$1266,Sheet1!N$1+(Sheet1!$A$1-1)*10,FALSE),IF(VLOOKUP($A1828,Sheet1!$B$3:$AH$1266,Sheet1!N$1+(Sheet1!$A$1-1)*10,FALSE)&gt;99999,-3,IF(VLOOKUP($A1828,Sheet1!$B$3:$AH$1266,Sheet1!N$1+(Sheet1!$A$1-1)*10,FALSE)&gt;9999,-2,IF(VLOOKUP($A1828,Sheet1!$B$3:$AH$1266,Sheet1!N$1+(Sheet1!$A$1-1)*10,FALSE)&gt;999,-1,0)))))))</f>
        <v>7410</v>
      </c>
    </row>
    <row r="1829" spans="1:30" ht="25.5" customHeight="1" x14ac:dyDescent="0.25">
      <c r="A1829" s="133" t="s">
        <v>2690</v>
      </c>
      <c r="B1829" s="215" t="s">
        <v>2691</v>
      </c>
      <c r="C1829" s="133">
        <v>432628</v>
      </c>
      <c r="D1829" s="133">
        <v>751225</v>
      </c>
      <c r="E1829" s="67" t="s">
        <v>3038</v>
      </c>
      <c r="F1829" s="135" t="s">
        <v>4405</v>
      </c>
      <c r="G1829" s="118" t="s">
        <v>160</v>
      </c>
      <c r="H1829" s="136">
        <v>250</v>
      </c>
      <c r="I1829" s="119">
        <v>31046</v>
      </c>
      <c r="J1829" s="124">
        <v>4.8099999999999996</v>
      </c>
      <c r="K1829" s="118" t="s">
        <v>24</v>
      </c>
      <c r="L1829" s="122">
        <v>11000</v>
      </c>
      <c r="M1829" s="164">
        <v>44</v>
      </c>
      <c r="N1829" s="118" t="s">
        <v>136</v>
      </c>
      <c r="O1829" s="71">
        <f t="shared" si="61"/>
        <v>2.6848657381208563</v>
      </c>
      <c r="P1829" s="71">
        <f>IF(O1829&lt;&gt;"",VLOOKUP($A1829,Sheet4!$A$2:$O$1309,14,FALSE)*100,"")</f>
        <v>0.27452036390548384</v>
      </c>
      <c r="Q1829" s="71">
        <f>IF(P1829&lt;&gt;"",VLOOKUP($A1829,Sheet4!$A$2:$O$1309,15,FALSE)*100,"")</f>
        <v>2.6567010577700279</v>
      </c>
      <c r="R1829" s="73">
        <f t="shared" si="62"/>
        <v>35</v>
      </c>
      <c r="S1829" s="63" t="s">
        <v>4364</v>
      </c>
      <c r="T1829" s="63" t="str">
        <f>IF(ISNA(VLOOKUP(A1829,Sheet1!B$3:C$1266,2,FALSE)=TRUE),"NC",VLOOKUP(A1829,Sheet1!B$3:C$1266,2,FALSE))</f>
        <v>Rural10*</v>
      </c>
      <c r="U1829" s="66">
        <f>IF(ISNA(VLOOKUP($A1829,Sheet1!$B$3:$AH$1266,Sheet1!E$1+(Sheet1!$A$1-1)*10,FALSE))=TRUE,"---",IF(VLOOKUP($A1829,Sheet1!$B$3:$AH$1266,Sheet1!E$1+(Sheet1!$A$1-1)*10,FALSE)="---","---", (ROUND(VLOOKUP($A1829,Sheet1!$B$3:$AH$1266,Sheet1!E$1+(Sheet1!$A$1-1)*10,FALSE),IF(VLOOKUP($A1829,Sheet1!$B$3:$AH$1266,Sheet1!E$1+(Sheet1!$A$1-1)*10,FALSE)&gt;99999,-3,IF(VLOOKUP($A1829,Sheet1!$B$3:$AH$1266,Sheet1!E$1+(Sheet1!$A$1-1)*10,FALSE)&gt;9999,-2,IF(VLOOKUP($A1829,Sheet1!$B$3:$AH$1266,Sheet1!E$1+(Sheet1!$A$1-1)*10,FALSE)&gt;999,-1,0)))))))</f>
        <v>4090</v>
      </c>
      <c r="V1829" s="66">
        <f>IF(ISNA(VLOOKUP($A1829,Sheet1!$B$3:$AH$1266,Sheet1!F$1+(Sheet1!$A$1-1)*10,FALSE))=TRUE,"---",IF(VLOOKUP($A1829,Sheet1!$B$3:$AH$1266,Sheet1!F$1+(Sheet1!$A$1-1)*10,FALSE)="---","---", (ROUND(VLOOKUP($A1829,Sheet1!$B$3:$AH$1266,Sheet1!F$1+(Sheet1!$A$1-1)*10,FALSE),IF(VLOOKUP($A1829,Sheet1!$B$3:$AH$1266,Sheet1!F$1+(Sheet1!$A$1-1)*10,FALSE)&gt;99999,-3,IF(VLOOKUP($A1829,Sheet1!$B$3:$AH$1266,Sheet1!F$1+(Sheet1!$A$1-1)*10,FALSE)&gt;9999,-2,IF(VLOOKUP($A1829,Sheet1!$B$3:$AH$1266,Sheet1!F$1+(Sheet1!$A$1-1)*10,FALSE)&gt;999,-1,0)))))))</f>
        <v>4630</v>
      </c>
      <c r="W1829" s="66">
        <f>IF(ISNA(VLOOKUP($A1829,Sheet1!$B$3:$AH$1266,Sheet1!G$1+(Sheet1!$A$1-1)*10,FALSE))=TRUE,"---",IF(VLOOKUP($A1829,Sheet1!$B$3:$AH$1266,Sheet1!G$1+(Sheet1!$A$1-1)*10,FALSE)="---","---", (ROUND(VLOOKUP($A1829,Sheet1!$B$3:$AH$1266,Sheet1!G$1+(Sheet1!$A$1-1)*10,FALSE),IF(VLOOKUP($A1829,Sheet1!$B$3:$AH$1266,Sheet1!G$1+(Sheet1!$A$1-1)*10,FALSE)&gt;99999,-3,IF(VLOOKUP($A1829,Sheet1!$B$3:$AH$1266,Sheet1!G$1+(Sheet1!$A$1-1)*10,FALSE)&gt;9999,-2,IF(VLOOKUP($A1829,Sheet1!$B$3:$AH$1266,Sheet1!G$1+(Sheet1!$A$1-1)*10,FALSE)&gt;999,-1,0)))))))</f>
        <v>5300</v>
      </c>
      <c r="X1829" s="66">
        <f>IF(ISNA(VLOOKUP($A1829,Sheet1!$B$3:$AH$1266,Sheet1!H$1+(Sheet1!$A$1-1)*10,FALSE))=TRUE,"---",IF(VLOOKUP($A1829,Sheet1!$B$3:$AH$1266,Sheet1!H$1+(Sheet1!$A$1-1)*10,FALSE)="---","---", (ROUND(VLOOKUP($A1829,Sheet1!$B$3:$AH$1266,Sheet1!H$1+(Sheet1!$A$1-1)*10,FALSE),IF(VLOOKUP($A1829,Sheet1!$B$3:$AH$1266,Sheet1!H$1+(Sheet1!$A$1-1)*10,FALSE)&gt;99999,-3,IF(VLOOKUP($A1829,Sheet1!$B$3:$AH$1266,Sheet1!H$1+(Sheet1!$A$1-1)*10,FALSE)&gt;9999,-2,IF(VLOOKUP($A1829,Sheet1!$B$3:$AH$1266,Sheet1!H$1+(Sheet1!$A$1-1)*10,FALSE)&gt;999,-1,0)))))))</f>
        <v>7110</v>
      </c>
      <c r="Y1829" s="66">
        <f>IF(ISNA(VLOOKUP($A1829,Sheet1!$B$3:$AH$1266,Sheet1!I$1+(Sheet1!$A$1-1)*10,FALSE))=TRUE,"---",IF(VLOOKUP($A1829,Sheet1!$B$3:$AH$1266,Sheet1!I$1+(Sheet1!$A$1-1)*10,FALSE)="---","---", (ROUND(VLOOKUP($A1829,Sheet1!$B$3:$AH$1266,Sheet1!I$1+(Sheet1!$A$1-1)*10,FALSE),IF(VLOOKUP($A1829,Sheet1!$B$3:$AH$1266,Sheet1!I$1+(Sheet1!$A$1-1)*10,FALSE)&gt;99999,-3,IF(VLOOKUP($A1829,Sheet1!$B$3:$AH$1266,Sheet1!I$1+(Sheet1!$A$1-1)*10,FALSE)&gt;9999,-2,IF(VLOOKUP($A1829,Sheet1!$B$3:$AH$1266,Sheet1!I$1+(Sheet1!$A$1-1)*10,FALSE)&gt;999,-1,0)))))))</f>
        <v>8400</v>
      </c>
      <c r="Z1829" s="66">
        <f>IF(ISNA(VLOOKUP($A1829,Sheet1!$B$3:$AH$1266,Sheet1!J$1+(Sheet1!$A$1-1)*10,FALSE))=TRUE,"---",IF(VLOOKUP($A1829,Sheet1!$B$3:$AH$1266,Sheet1!J$1+(Sheet1!$A$1-1)*10,FALSE)="---","---", (ROUND(VLOOKUP($A1829,Sheet1!$B$3:$AH$1266,Sheet1!J$1+(Sheet1!$A$1-1)*10,FALSE),IF(VLOOKUP($A1829,Sheet1!$B$3:$AH$1266,Sheet1!J$1+(Sheet1!$A$1-1)*10,FALSE)&gt;99999,-3,IF(VLOOKUP($A1829,Sheet1!$B$3:$AH$1266,Sheet1!J$1+(Sheet1!$A$1-1)*10,FALSE)&gt;9999,-2,IF(VLOOKUP($A1829,Sheet1!$B$3:$AH$1266,Sheet1!J$1+(Sheet1!$A$1-1)*10,FALSE)&gt;999,-1,0)))))))</f>
        <v>10100</v>
      </c>
      <c r="AA1829" s="66">
        <f>IF(ISNA(VLOOKUP($A1829,Sheet1!$B$3:$AH$1266,Sheet1!K$1+(Sheet1!$A$1-1)*10,FALSE))=TRUE,"---",IF(VLOOKUP($A1829,Sheet1!$B$3:$AH$1266,Sheet1!K$1+(Sheet1!$A$1-1)*10,FALSE)="---","---", (ROUND(VLOOKUP($A1829,Sheet1!$B$3:$AH$1266,Sheet1!K$1+(Sheet1!$A$1-1)*10,FALSE),IF(VLOOKUP($A1829,Sheet1!$B$3:$AH$1266,Sheet1!K$1+(Sheet1!$A$1-1)*10,FALSE)&gt;99999,-3,IF(VLOOKUP($A1829,Sheet1!$B$3:$AH$1266,Sheet1!K$1+(Sheet1!$A$1-1)*10,FALSE)&gt;9999,-2,IF(VLOOKUP($A1829,Sheet1!$B$3:$AH$1266,Sheet1!K$1+(Sheet1!$A$1-1)*10,FALSE)&gt;999,-1,0)))))))</f>
        <v>11500</v>
      </c>
      <c r="AB1829" s="66">
        <f>IF(ISNA(VLOOKUP($A1829,Sheet1!$B$3:$AH$1266,Sheet1!L$1+(Sheet1!$A$1-1)*10,FALSE))=TRUE,"---",IF(VLOOKUP($A1829,Sheet1!$B$3:$AH$1266,Sheet1!L$1+(Sheet1!$A$1-1)*10,FALSE)="---","---", (ROUND(VLOOKUP($A1829,Sheet1!$B$3:$AH$1266,Sheet1!L$1+(Sheet1!$A$1-1)*10,FALSE),IF(VLOOKUP($A1829,Sheet1!$B$3:$AH$1266,Sheet1!L$1+(Sheet1!$A$1-1)*10,FALSE)&gt;99999,-3,IF(VLOOKUP($A1829,Sheet1!$B$3:$AH$1266,Sheet1!L$1+(Sheet1!$A$1-1)*10,FALSE)&gt;9999,-2,IF(VLOOKUP($A1829,Sheet1!$B$3:$AH$1266,Sheet1!L$1+(Sheet1!$A$1-1)*10,FALSE)&gt;999,-1,0)))))))</f>
        <v>12900</v>
      </c>
      <c r="AC1829" s="66">
        <f>IF(ISNA(VLOOKUP($A1829,Sheet1!$B$3:$AH$1266,Sheet1!M$1+(Sheet1!$A$1-1)*10,FALSE))=TRUE,"---",IF(VLOOKUP($A1829,Sheet1!$B$3:$AH$1266,Sheet1!M$1+(Sheet1!$A$1-1)*10,FALSE)="---","---", (ROUND(VLOOKUP($A1829,Sheet1!$B$3:$AH$1266,Sheet1!M$1+(Sheet1!$A$1-1)*10,FALSE),IF(VLOOKUP($A1829,Sheet1!$B$3:$AH$1266,Sheet1!M$1+(Sheet1!$A$1-1)*10,FALSE)&gt;99999,-3,IF(VLOOKUP($A1829,Sheet1!$B$3:$AH$1266,Sheet1!M$1+(Sheet1!$A$1-1)*10,FALSE)&gt;9999,-2,IF(VLOOKUP($A1829,Sheet1!$B$3:$AH$1266,Sheet1!M$1+(Sheet1!$A$1-1)*10,FALSE)&gt;999,-1,0)))))))</f>
        <v>14400</v>
      </c>
      <c r="AD1829" s="66">
        <f>IF(ISNA(VLOOKUP($A1829,Sheet1!$B$3:$AH$1266,Sheet1!N$1+(Sheet1!$A$1-1)*10,FALSE))=TRUE,"---",IF(VLOOKUP($A1829,Sheet1!$B$3:$AH$1266,Sheet1!N$1+(Sheet1!$A$1-1)*10,FALSE)="---","---", (ROUND(VLOOKUP($A1829,Sheet1!$B$3:$AH$1266,Sheet1!N$1+(Sheet1!$A$1-1)*10,FALSE),IF(VLOOKUP($A1829,Sheet1!$B$3:$AH$1266,Sheet1!N$1+(Sheet1!$A$1-1)*10,FALSE)&gt;99999,-3,IF(VLOOKUP($A1829,Sheet1!$B$3:$AH$1266,Sheet1!N$1+(Sheet1!$A$1-1)*10,FALSE)&gt;9999,-2,IF(VLOOKUP($A1829,Sheet1!$B$3:$AH$1266,Sheet1!N$1+(Sheet1!$A$1-1)*10,FALSE)&gt;999,-1,0)))))))</f>
        <v>16600</v>
      </c>
    </row>
    <row r="1830" spans="1:30" ht="25.5" customHeight="1" x14ac:dyDescent="0.25">
      <c r="A1830" s="303" t="s">
        <v>2692</v>
      </c>
      <c r="B1830" s="330" t="s">
        <v>2693</v>
      </c>
      <c r="C1830" s="303">
        <v>433042</v>
      </c>
      <c r="D1830" s="303">
        <v>751824</v>
      </c>
      <c r="E1830" s="307" t="s">
        <v>3038</v>
      </c>
      <c r="F1830" s="52" t="s">
        <v>4956</v>
      </c>
      <c r="G1830" s="127" t="s">
        <v>286</v>
      </c>
      <c r="H1830" s="347">
        <v>304</v>
      </c>
      <c r="I1830" s="112">
        <v>30059</v>
      </c>
      <c r="J1830" s="147">
        <v>11.31</v>
      </c>
      <c r="K1830" s="127" t="s">
        <v>20</v>
      </c>
      <c r="L1830" s="115">
        <v>12800</v>
      </c>
      <c r="M1830" s="116">
        <v>42.1</v>
      </c>
      <c r="N1830" s="127" t="s">
        <v>12</v>
      </c>
      <c r="O1830" s="68">
        <f t="shared" si="61"/>
        <v>1.8755687570836888</v>
      </c>
      <c r="P1830" s="68">
        <f>IF(O1830&lt;&gt;"",VLOOKUP($A1830,Sheet4!$A$2:$O$1309,14,FALSE)*100,"")</f>
        <v>0.18074896365503079</v>
      </c>
      <c r="Q1830" s="68">
        <f>IF(P1830&lt;&gt;"",VLOOKUP($A1830,Sheet4!$A$2:$O$1309,15,FALSE)*100,"")</f>
        <v>1.7564327397257773</v>
      </c>
      <c r="R1830" s="74">
        <f t="shared" si="62"/>
        <v>50</v>
      </c>
      <c r="S1830" s="356" t="s">
        <v>4364</v>
      </c>
      <c r="T1830" s="356" t="str">
        <f>IF(ISNA(VLOOKUP(A1830,Sheet1!B$3:C$1266,2,FALSE)=TRUE),"NC",VLOOKUP(A1830,Sheet1!B$3:C$1266,2,FALSE))</f>
        <v>Rural10</v>
      </c>
      <c r="U1830" s="392">
        <f>IF(ISNA(VLOOKUP($A1830,Sheet1!$B$3:$AH$1266,Sheet1!E$1+(Sheet1!$A$1-1)*10,FALSE))=TRUE,"---",IF(VLOOKUP($A1830,Sheet1!$B$3:$AH$1266,Sheet1!E$1+(Sheet1!$A$1-1)*10,FALSE)="---","---", (ROUND(VLOOKUP($A1830,Sheet1!$B$3:$AH$1266,Sheet1!E$1+(Sheet1!$A$1-1)*10,FALSE),IF(VLOOKUP($A1830,Sheet1!$B$3:$AH$1266,Sheet1!E$1+(Sheet1!$A$1-1)*10,FALSE)&gt;99999,-3,IF(VLOOKUP($A1830,Sheet1!$B$3:$AH$1266,Sheet1!E$1+(Sheet1!$A$1-1)*10,FALSE)&gt;9999,-2,IF(VLOOKUP($A1830,Sheet1!$B$3:$AH$1266,Sheet1!E$1+(Sheet1!$A$1-1)*10,FALSE)&gt;999,-1,0)))))))</f>
        <v>4520</v>
      </c>
      <c r="V1830" s="392">
        <f>IF(ISNA(VLOOKUP($A1830,Sheet1!$B$3:$AH$1266,Sheet1!F$1+(Sheet1!$A$1-1)*10,FALSE))=TRUE,"---",IF(VLOOKUP($A1830,Sheet1!$B$3:$AH$1266,Sheet1!F$1+(Sheet1!$A$1-1)*10,FALSE)="---","---", (ROUND(VLOOKUP($A1830,Sheet1!$B$3:$AH$1266,Sheet1!F$1+(Sheet1!$A$1-1)*10,FALSE),IF(VLOOKUP($A1830,Sheet1!$B$3:$AH$1266,Sheet1!F$1+(Sheet1!$A$1-1)*10,FALSE)&gt;99999,-3,IF(VLOOKUP($A1830,Sheet1!$B$3:$AH$1266,Sheet1!F$1+(Sheet1!$A$1-1)*10,FALSE)&gt;9999,-2,IF(VLOOKUP($A1830,Sheet1!$B$3:$AH$1266,Sheet1!F$1+(Sheet1!$A$1-1)*10,FALSE)&gt;999,-1,0)))))))</f>
        <v>5090</v>
      </c>
      <c r="W1830" s="392">
        <f>IF(ISNA(VLOOKUP($A1830,Sheet1!$B$3:$AH$1266,Sheet1!G$1+(Sheet1!$A$1-1)*10,FALSE))=TRUE,"---",IF(VLOOKUP($A1830,Sheet1!$B$3:$AH$1266,Sheet1!G$1+(Sheet1!$A$1-1)*10,FALSE)="---","---", (ROUND(VLOOKUP($A1830,Sheet1!$B$3:$AH$1266,Sheet1!G$1+(Sheet1!$A$1-1)*10,FALSE),IF(VLOOKUP($A1830,Sheet1!$B$3:$AH$1266,Sheet1!G$1+(Sheet1!$A$1-1)*10,FALSE)&gt;99999,-3,IF(VLOOKUP($A1830,Sheet1!$B$3:$AH$1266,Sheet1!G$1+(Sheet1!$A$1-1)*10,FALSE)&gt;9999,-2,IF(VLOOKUP($A1830,Sheet1!$B$3:$AH$1266,Sheet1!G$1+(Sheet1!$A$1-1)*10,FALSE)&gt;999,-1,0)))))))</f>
        <v>5810</v>
      </c>
      <c r="X1830" s="392">
        <f>IF(ISNA(VLOOKUP($A1830,Sheet1!$B$3:$AH$1266,Sheet1!H$1+(Sheet1!$A$1-1)*10,FALSE))=TRUE,"---",IF(VLOOKUP($A1830,Sheet1!$B$3:$AH$1266,Sheet1!H$1+(Sheet1!$A$1-1)*10,FALSE)="---","---", (ROUND(VLOOKUP($A1830,Sheet1!$B$3:$AH$1266,Sheet1!H$1+(Sheet1!$A$1-1)*10,FALSE),IF(VLOOKUP($A1830,Sheet1!$B$3:$AH$1266,Sheet1!H$1+(Sheet1!$A$1-1)*10,FALSE)&gt;99999,-3,IF(VLOOKUP($A1830,Sheet1!$B$3:$AH$1266,Sheet1!H$1+(Sheet1!$A$1-1)*10,FALSE)&gt;9999,-2,IF(VLOOKUP($A1830,Sheet1!$B$3:$AH$1266,Sheet1!H$1+(Sheet1!$A$1-1)*10,FALSE)&gt;999,-1,0)))))))</f>
        <v>7760</v>
      </c>
      <c r="Y1830" s="392">
        <f>IF(ISNA(VLOOKUP($A1830,Sheet1!$B$3:$AH$1266,Sheet1!I$1+(Sheet1!$A$1-1)*10,FALSE))=TRUE,"---",IF(VLOOKUP($A1830,Sheet1!$B$3:$AH$1266,Sheet1!I$1+(Sheet1!$A$1-1)*10,FALSE)="---","---", (ROUND(VLOOKUP($A1830,Sheet1!$B$3:$AH$1266,Sheet1!I$1+(Sheet1!$A$1-1)*10,FALSE),IF(VLOOKUP($A1830,Sheet1!$B$3:$AH$1266,Sheet1!I$1+(Sheet1!$A$1-1)*10,FALSE)&gt;99999,-3,IF(VLOOKUP($A1830,Sheet1!$B$3:$AH$1266,Sheet1!I$1+(Sheet1!$A$1-1)*10,FALSE)&gt;9999,-2,IF(VLOOKUP($A1830,Sheet1!$B$3:$AH$1266,Sheet1!I$1+(Sheet1!$A$1-1)*10,FALSE)&gt;999,-1,0)))))))</f>
        <v>9180</v>
      </c>
      <c r="Z1830" s="392">
        <f>IF(ISNA(VLOOKUP($A1830,Sheet1!$B$3:$AH$1266,Sheet1!J$1+(Sheet1!$A$1-1)*10,FALSE))=TRUE,"---",IF(VLOOKUP($A1830,Sheet1!$B$3:$AH$1266,Sheet1!J$1+(Sheet1!$A$1-1)*10,FALSE)="---","---", (ROUND(VLOOKUP($A1830,Sheet1!$B$3:$AH$1266,Sheet1!J$1+(Sheet1!$A$1-1)*10,FALSE),IF(VLOOKUP($A1830,Sheet1!$B$3:$AH$1266,Sheet1!J$1+(Sheet1!$A$1-1)*10,FALSE)&gt;99999,-3,IF(VLOOKUP($A1830,Sheet1!$B$3:$AH$1266,Sheet1!J$1+(Sheet1!$A$1-1)*10,FALSE)&gt;9999,-2,IF(VLOOKUP($A1830,Sheet1!$B$3:$AH$1266,Sheet1!J$1+(Sheet1!$A$1-1)*10,FALSE)&gt;999,-1,0)))))))</f>
        <v>11100</v>
      </c>
      <c r="AA1830" s="392">
        <f>IF(ISNA(VLOOKUP($A1830,Sheet1!$B$3:$AH$1266,Sheet1!K$1+(Sheet1!$A$1-1)*10,FALSE))=TRUE,"---",IF(VLOOKUP($A1830,Sheet1!$B$3:$AH$1266,Sheet1!K$1+(Sheet1!$A$1-1)*10,FALSE)="---","---", (ROUND(VLOOKUP($A1830,Sheet1!$B$3:$AH$1266,Sheet1!K$1+(Sheet1!$A$1-1)*10,FALSE),IF(VLOOKUP($A1830,Sheet1!$B$3:$AH$1266,Sheet1!K$1+(Sheet1!$A$1-1)*10,FALSE)&gt;99999,-3,IF(VLOOKUP($A1830,Sheet1!$B$3:$AH$1266,Sheet1!K$1+(Sheet1!$A$1-1)*10,FALSE)&gt;9999,-2,IF(VLOOKUP($A1830,Sheet1!$B$3:$AH$1266,Sheet1!K$1+(Sheet1!$A$1-1)*10,FALSE)&gt;999,-1,0)))))))</f>
        <v>12600</v>
      </c>
      <c r="AB1830" s="392">
        <f>IF(ISNA(VLOOKUP($A1830,Sheet1!$B$3:$AH$1266,Sheet1!L$1+(Sheet1!$A$1-1)*10,FALSE))=TRUE,"---",IF(VLOOKUP($A1830,Sheet1!$B$3:$AH$1266,Sheet1!L$1+(Sheet1!$A$1-1)*10,FALSE)="---","---", (ROUND(VLOOKUP($A1830,Sheet1!$B$3:$AH$1266,Sheet1!L$1+(Sheet1!$A$1-1)*10,FALSE),IF(VLOOKUP($A1830,Sheet1!$B$3:$AH$1266,Sheet1!L$1+(Sheet1!$A$1-1)*10,FALSE)&gt;99999,-3,IF(VLOOKUP($A1830,Sheet1!$B$3:$AH$1266,Sheet1!L$1+(Sheet1!$A$1-1)*10,FALSE)&gt;9999,-2,IF(VLOOKUP($A1830,Sheet1!$B$3:$AH$1266,Sheet1!L$1+(Sheet1!$A$1-1)*10,FALSE)&gt;999,-1,0)))))))</f>
        <v>14300</v>
      </c>
      <c r="AC1830" s="392">
        <f>IF(ISNA(VLOOKUP($A1830,Sheet1!$B$3:$AH$1266,Sheet1!M$1+(Sheet1!$A$1-1)*10,FALSE))=TRUE,"---",IF(VLOOKUP($A1830,Sheet1!$B$3:$AH$1266,Sheet1!M$1+(Sheet1!$A$1-1)*10,FALSE)="---","---", (ROUND(VLOOKUP($A1830,Sheet1!$B$3:$AH$1266,Sheet1!M$1+(Sheet1!$A$1-1)*10,FALSE),IF(VLOOKUP($A1830,Sheet1!$B$3:$AH$1266,Sheet1!M$1+(Sheet1!$A$1-1)*10,FALSE)&gt;99999,-3,IF(VLOOKUP($A1830,Sheet1!$B$3:$AH$1266,Sheet1!M$1+(Sheet1!$A$1-1)*10,FALSE)&gt;9999,-2,IF(VLOOKUP($A1830,Sheet1!$B$3:$AH$1266,Sheet1!M$1+(Sheet1!$A$1-1)*10,FALSE)&gt;999,-1,0)))))))</f>
        <v>16000</v>
      </c>
      <c r="AD1830" s="392">
        <f>IF(ISNA(VLOOKUP($A1830,Sheet1!$B$3:$AH$1266,Sheet1!N$1+(Sheet1!$A$1-1)*10,FALSE))=TRUE,"---",IF(VLOOKUP($A1830,Sheet1!$B$3:$AH$1266,Sheet1!N$1+(Sheet1!$A$1-1)*10,FALSE)="---","---", (ROUND(VLOOKUP($A1830,Sheet1!$B$3:$AH$1266,Sheet1!N$1+(Sheet1!$A$1-1)*10,FALSE),IF(VLOOKUP($A1830,Sheet1!$B$3:$AH$1266,Sheet1!N$1+(Sheet1!$A$1-1)*10,FALSE)&gt;99999,-3,IF(VLOOKUP($A1830,Sheet1!$B$3:$AH$1266,Sheet1!N$1+(Sheet1!$A$1-1)*10,FALSE)&gt;9999,-2,IF(VLOOKUP($A1830,Sheet1!$B$3:$AH$1266,Sheet1!N$1+(Sheet1!$A$1-1)*10,FALSE)&gt;999,-1,0)))))))</f>
        <v>18500</v>
      </c>
    </row>
    <row r="1831" spans="1:30" ht="25.5" customHeight="1" x14ac:dyDescent="0.25">
      <c r="A1831" s="303"/>
      <c r="B1831" s="331"/>
      <c r="C1831" s="303"/>
      <c r="D1831" s="303"/>
      <c r="E1831" s="307" t="e">
        <v>#N/A</v>
      </c>
      <c r="F1831" s="342" t="s">
        <v>4652</v>
      </c>
      <c r="G1831" s="318" t="s">
        <v>31</v>
      </c>
      <c r="H1831" s="347"/>
      <c r="I1831" s="112">
        <v>31046</v>
      </c>
      <c r="J1831" s="147">
        <v>11.41</v>
      </c>
      <c r="K1831" s="127" t="s">
        <v>20</v>
      </c>
      <c r="L1831" s="115">
        <v>12800</v>
      </c>
      <c r="M1831" s="116">
        <v>42.1</v>
      </c>
      <c r="N1831" s="127" t="s">
        <v>12</v>
      </c>
      <c r="O1831" s="68" t="s">
        <v>4405</v>
      </c>
      <c r="P1831" s="68" t="s">
        <v>4405</v>
      </c>
      <c r="Q1831" s="68" t="s">
        <v>4405</v>
      </c>
      <c r="R1831" s="74" t="s">
        <v>4405</v>
      </c>
      <c r="S1831" s="356" t="e">
        <v>#N/A</v>
      </c>
      <c r="T1831" s="356" t="str">
        <f>IF(ISNA(VLOOKUP(A1831,Sheet1!B$3:C$1266,2,FALSE)=TRUE),"ND",VLOOKUP(A1831,Sheet1!B$3:C$1266,2,FALSE))</f>
        <v>ND</v>
      </c>
      <c r="U1831" s="392" t="str">
        <f>IF(ISNA(VLOOKUP($A1831,Sheet1!$B$3:$AH$1266,Sheet1!E$1+(Sheet1!$A$1-1)*10,FALSE))=TRUE,"---",IF(VLOOKUP($A1831,Sheet1!$B$3:$AH$1266,Sheet1!E$1+(Sheet1!$A$1-1)*10,FALSE)="---","---", (ROUND(VLOOKUP($A1831,Sheet1!$B$3:$AH$1266,Sheet1!E$1+(Sheet1!$A$1-1)*10,FALSE),IF(VLOOKUP($A1831,Sheet1!$B$3:$AH$1266,Sheet1!E$1+(Sheet1!$A$1-1)*10,FALSE)&gt;99999,-3,IF(VLOOKUP($A1831,Sheet1!$B$3:$AH$1266,Sheet1!E$1+(Sheet1!$A$1-1)*10,FALSE)&gt;9999,-2,IF(VLOOKUP($A1831,Sheet1!$B$3:$AH$1266,Sheet1!E$1+(Sheet1!$A$1-1)*10,FALSE)&gt;999,-1,0)))))))</f>
        <v>---</v>
      </c>
      <c r="V1831" s="392" t="str">
        <f>IF(ISNA(VLOOKUP($A1831,Sheet1!$B$3:$AH$1266,Sheet1!F$1+(Sheet1!$A$1-1)*10,FALSE))=TRUE,"---",IF(VLOOKUP($A1831,Sheet1!$B$3:$AH$1266,Sheet1!F$1+(Sheet1!$A$1-1)*10,FALSE)="---","---", (ROUND(VLOOKUP($A1831,Sheet1!$B$3:$AH$1266,Sheet1!F$1+(Sheet1!$A$1-1)*10,FALSE),IF(VLOOKUP($A1831,Sheet1!$B$3:$AH$1266,Sheet1!F$1+(Sheet1!$A$1-1)*10,FALSE)&gt;99999,-3,IF(VLOOKUP($A1831,Sheet1!$B$3:$AH$1266,Sheet1!F$1+(Sheet1!$A$1-1)*10,FALSE)&gt;9999,-2,IF(VLOOKUP($A1831,Sheet1!$B$3:$AH$1266,Sheet1!F$1+(Sheet1!$A$1-1)*10,FALSE)&gt;999,-1,0)))))))</f>
        <v>---</v>
      </c>
      <c r="W1831" s="392" t="str">
        <f>IF(ISNA(VLOOKUP($A1831,Sheet1!$B$3:$AH$1266,Sheet1!G$1+(Sheet1!$A$1-1)*10,FALSE))=TRUE,"---",IF(VLOOKUP($A1831,Sheet1!$B$3:$AH$1266,Sheet1!G$1+(Sheet1!$A$1-1)*10,FALSE)="---","---", (ROUND(VLOOKUP($A1831,Sheet1!$B$3:$AH$1266,Sheet1!G$1+(Sheet1!$A$1-1)*10,FALSE),IF(VLOOKUP($A1831,Sheet1!$B$3:$AH$1266,Sheet1!G$1+(Sheet1!$A$1-1)*10,FALSE)&gt;99999,-3,IF(VLOOKUP($A1831,Sheet1!$B$3:$AH$1266,Sheet1!G$1+(Sheet1!$A$1-1)*10,FALSE)&gt;9999,-2,IF(VLOOKUP($A1831,Sheet1!$B$3:$AH$1266,Sheet1!G$1+(Sheet1!$A$1-1)*10,FALSE)&gt;999,-1,0)))))))</f>
        <v>---</v>
      </c>
      <c r="X1831" s="392" t="str">
        <f>IF(ISNA(VLOOKUP($A1831,Sheet1!$B$3:$AH$1266,Sheet1!H$1+(Sheet1!$A$1-1)*10,FALSE))=TRUE,"---",IF(VLOOKUP($A1831,Sheet1!$B$3:$AH$1266,Sheet1!H$1+(Sheet1!$A$1-1)*10,FALSE)="---","---", (ROUND(VLOOKUP($A1831,Sheet1!$B$3:$AH$1266,Sheet1!H$1+(Sheet1!$A$1-1)*10,FALSE),IF(VLOOKUP($A1831,Sheet1!$B$3:$AH$1266,Sheet1!H$1+(Sheet1!$A$1-1)*10,FALSE)&gt;99999,-3,IF(VLOOKUP($A1831,Sheet1!$B$3:$AH$1266,Sheet1!H$1+(Sheet1!$A$1-1)*10,FALSE)&gt;9999,-2,IF(VLOOKUP($A1831,Sheet1!$B$3:$AH$1266,Sheet1!H$1+(Sheet1!$A$1-1)*10,FALSE)&gt;999,-1,0)))))))</f>
        <v>---</v>
      </c>
      <c r="Y1831" s="392" t="str">
        <f>IF(ISNA(VLOOKUP($A1831,Sheet1!$B$3:$AH$1266,Sheet1!I$1+(Sheet1!$A$1-1)*10,FALSE))=TRUE,"---",IF(VLOOKUP($A1831,Sheet1!$B$3:$AH$1266,Sheet1!I$1+(Sheet1!$A$1-1)*10,FALSE)="---","---", (ROUND(VLOOKUP($A1831,Sheet1!$B$3:$AH$1266,Sheet1!I$1+(Sheet1!$A$1-1)*10,FALSE),IF(VLOOKUP($A1831,Sheet1!$B$3:$AH$1266,Sheet1!I$1+(Sheet1!$A$1-1)*10,FALSE)&gt;99999,-3,IF(VLOOKUP($A1831,Sheet1!$B$3:$AH$1266,Sheet1!I$1+(Sheet1!$A$1-1)*10,FALSE)&gt;9999,-2,IF(VLOOKUP($A1831,Sheet1!$B$3:$AH$1266,Sheet1!I$1+(Sheet1!$A$1-1)*10,FALSE)&gt;999,-1,0)))))))</f>
        <v>---</v>
      </c>
      <c r="Z1831" s="392" t="str">
        <f>IF(ISNA(VLOOKUP($A1831,Sheet1!$B$3:$AH$1266,Sheet1!J$1+(Sheet1!$A$1-1)*10,FALSE))=TRUE,"---",IF(VLOOKUP($A1831,Sheet1!$B$3:$AH$1266,Sheet1!J$1+(Sheet1!$A$1-1)*10,FALSE)="---","---", (ROUND(VLOOKUP($A1831,Sheet1!$B$3:$AH$1266,Sheet1!J$1+(Sheet1!$A$1-1)*10,FALSE),IF(VLOOKUP($A1831,Sheet1!$B$3:$AH$1266,Sheet1!J$1+(Sheet1!$A$1-1)*10,FALSE)&gt;99999,-3,IF(VLOOKUP($A1831,Sheet1!$B$3:$AH$1266,Sheet1!J$1+(Sheet1!$A$1-1)*10,FALSE)&gt;9999,-2,IF(VLOOKUP($A1831,Sheet1!$B$3:$AH$1266,Sheet1!J$1+(Sheet1!$A$1-1)*10,FALSE)&gt;999,-1,0)))))))</f>
        <v>---</v>
      </c>
      <c r="AA1831" s="392" t="str">
        <f>IF(ISNA(VLOOKUP($A1831,Sheet1!$B$3:$AH$1266,Sheet1!K$1+(Sheet1!$A$1-1)*10,FALSE))=TRUE,"---",IF(VLOOKUP($A1831,Sheet1!$B$3:$AH$1266,Sheet1!K$1+(Sheet1!$A$1-1)*10,FALSE)="---","---", (ROUND(VLOOKUP($A1831,Sheet1!$B$3:$AH$1266,Sheet1!K$1+(Sheet1!$A$1-1)*10,FALSE),IF(VLOOKUP($A1831,Sheet1!$B$3:$AH$1266,Sheet1!K$1+(Sheet1!$A$1-1)*10,FALSE)&gt;99999,-3,IF(VLOOKUP($A1831,Sheet1!$B$3:$AH$1266,Sheet1!K$1+(Sheet1!$A$1-1)*10,FALSE)&gt;9999,-2,IF(VLOOKUP($A1831,Sheet1!$B$3:$AH$1266,Sheet1!K$1+(Sheet1!$A$1-1)*10,FALSE)&gt;999,-1,0)))))))</f>
        <v>---</v>
      </c>
      <c r="AB1831" s="392" t="str">
        <f>IF(ISNA(VLOOKUP($A1831,Sheet1!$B$3:$AH$1266,Sheet1!L$1+(Sheet1!$A$1-1)*10,FALSE))=TRUE,"---",IF(VLOOKUP($A1831,Sheet1!$B$3:$AH$1266,Sheet1!L$1+(Sheet1!$A$1-1)*10,FALSE)="---","---", (ROUND(VLOOKUP($A1831,Sheet1!$B$3:$AH$1266,Sheet1!L$1+(Sheet1!$A$1-1)*10,FALSE),IF(VLOOKUP($A1831,Sheet1!$B$3:$AH$1266,Sheet1!L$1+(Sheet1!$A$1-1)*10,FALSE)&gt;99999,-3,IF(VLOOKUP($A1831,Sheet1!$B$3:$AH$1266,Sheet1!L$1+(Sheet1!$A$1-1)*10,FALSE)&gt;9999,-2,IF(VLOOKUP($A1831,Sheet1!$B$3:$AH$1266,Sheet1!L$1+(Sheet1!$A$1-1)*10,FALSE)&gt;999,-1,0)))))))</f>
        <v>---</v>
      </c>
      <c r="AC1831" s="392" t="str">
        <f>IF(ISNA(VLOOKUP($A1831,Sheet1!$B$3:$AH$1266,Sheet1!M$1+(Sheet1!$A$1-1)*10,FALSE))=TRUE,"---",IF(VLOOKUP($A1831,Sheet1!$B$3:$AH$1266,Sheet1!M$1+(Sheet1!$A$1-1)*10,FALSE)="---","---", (ROUND(VLOOKUP($A1831,Sheet1!$B$3:$AH$1266,Sheet1!M$1+(Sheet1!$A$1-1)*10,FALSE),IF(VLOOKUP($A1831,Sheet1!$B$3:$AH$1266,Sheet1!M$1+(Sheet1!$A$1-1)*10,FALSE)&gt;99999,-3,IF(VLOOKUP($A1831,Sheet1!$B$3:$AH$1266,Sheet1!M$1+(Sheet1!$A$1-1)*10,FALSE)&gt;9999,-2,IF(VLOOKUP($A1831,Sheet1!$B$3:$AH$1266,Sheet1!M$1+(Sheet1!$A$1-1)*10,FALSE)&gt;999,-1,0)))))))</f>
        <v>---</v>
      </c>
      <c r="AD1831" s="392" t="str">
        <f>IF(ISNA(VLOOKUP($A1831,Sheet1!$B$3:$AH$1266,Sheet1!N$1+(Sheet1!$A$1-1)*10,FALSE))=TRUE,"---",IF(VLOOKUP($A1831,Sheet1!$B$3:$AH$1266,Sheet1!N$1+(Sheet1!$A$1-1)*10,FALSE)="---","---", (ROUND(VLOOKUP($A1831,Sheet1!$B$3:$AH$1266,Sheet1!N$1+(Sheet1!$A$1-1)*10,FALSE),IF(VLOOKUP($A1831,Sheet1!$B$3:$AH$1266,Sheet1!N$1+(Sheet1!$A$1-1)*10,FALSE)&gt;99999,-3,IF(VLOOKUP($A1831,Sheet1!$B$3:$AH$1266,Sheet1!N$1+(Sheet1!$A$1-1)*10,FALSE)&gt;9999,-2,IF(VLOOKUP($A1831,Sheet1!$B$3:$AH$1266,Sheet1!N$1+(Sheet1!$A$1-1)*10,FALSE)&gt;999,-1,0)))))))</f>
        <v>---</v>
      </c>
    </row>
    <row r="1832" spans="1:30" ht="25.5" customHeight="1" x14ac:dyDescent="0.25">
      <c r="A1832" s="303"/>
      <c r="B1832" s="331"/>
      <c r="C1832" s="303"/>
      <c r="D1832" s="303"/>
      <c r="E1832" s="307" t="e">
        <v>#N/A</v>
      </c>
      <c r="F1832" s="331"/>
      <c r="G1832" s="319"/>
      <c r="H1832" s="347"/>
      <c r="I1832" s="112">
        <v>29638</v>
      </c>
      <c r="J1832" s="147">
        <v>13.1</v>
      </c>
      <c r="K1832" s="127" t="s">
        <v>28</v>
      </c>
      <c r="L1832" s="156" t="s">
        <v>4405</v>
      </c>
      <c r="M1832" s="157" t="s">
        <v>4405</v>
      </c>
      <c r="N1832" s="127" t="s">
        <v>75</v>
      </c>
      <c r="O1832" s="68" t="s">
        <v>4405</v>
      </c>
      <c r="P1832" s="68" t="s">
        <v>4405</v>
      </c>
      <c r="Q1832" s="68" t="s">
        <v>4405</v>
      </c>
      <c r="R1832" s="74" t="s">
        <v>4405</v>
      </c>
      <c r="S1832" s="356" t="e">
        <v>#N/A</v>
      </c>
      <c r="T1832" s="356" t="str">
        <f>IF(ISNA(VLOOKUP(A1832,Sheet1!B$3:C$1266,2,FALSE)=TRUE),"ND",VLOOKUP(A1832,Sheet1!B$3:C$1266,2,FALSE))</f>
        <v>ND</v>
      </c>
      <c r="U1832" s="392" t="str">
        <f>IF(ISNA(VLOOKUP($A1832,Sheet1!$B$3:$AH$1266,Sheet1!E$1+(Sheet1!$A$1-1)*10,FALSE))=TRUE,"---",IF(VLOOKUP($A1832,Sheet1!$B$3:$AH$1266,Sheet1!E$1+(Sheet1!$A$1-1)*10,FALSE)="---","---", (ROUND(VLOOKUP($A1832,Sheet1!$B$3:$AH$1266,Sheet1!E$1+(Sheet1!$A$1-1)*10,FALSE),IF(VLOOKUP($A1832,Sheet1!$B$3:$AH$1266,Sheet1!E$1+(Sheet1!$A$1-1)*10,FALSE)&gt;99999,-3,IF(VLOOKUP($A1832,Sheet1!$B$3:$AH$1266,Sheet1!E$1+(Sheet1!$A$1-1)*10,FALSE)&gt;9999,-2,IF(VLOOKUP($A1832,Sheet1!$B$3:$AH$1266,Sheet1!E$1+(Sheet1!$A$1-1)*10,FALSE)&gt;999,-1,0)))))))</f>
        <v>---</v>
      </c>
      <c r="V1832" s="392" t="str">
        <f>IF(ISNA(VLOOKUP($A1832,Sheet1!$B$3:$AH$1266,Sheet1!F$1+(Sheet1!$A$1-1)*10,FALSE))=TRUE,"---",IF(VLOOKUP($A1832,Sheet1!$B$3:$AH$1266,Sheet1!F$1+(Sheet1!$A$1-1)*10,FALSE)="---","---", (ROUND(VLOOKUP($A1832,Sheet1!$B$3:$AH$1266,Sheet1!F$1+(Sheet1!$A$1-1)*10,FALSE),IF(VLOOKUP($A1832,Sheet1!$B$3:$AH$1266,Sheet1!F$1+(Sheet1!$A$1-1)*10,FALSE)&gt;99999,-3,IF(VLOOKUP($A1832,Sheet1!$B$3:$AH$1266,Sheet1!F$1+(Sheet1!$A$1-1)*10,FALSE)&gt;9999,-2,IF(VLOOKUP($A1832,Sheet1!$B$3:$AH$1266,Sheet1!F$1+(Sheet1!$A$1-1)*10,FALSE)&gt;999,-1,0)))))))</f>
        <v>---</v>
      </c>
      <c r="W1832" s="392" t="str">
        <f>IF(ISNA(VLOOKUP($A1832,Sheet1!$B$3:$AH$1266,Sheet1!G$1+(Sheet1!$A$1-1)*10,FALSE))=TRUE,"---",IF(VLOOKUP($A1832,Sheet1!$B$3:$AH$1266,Sheet1!G$1+(Sheet1!$A$1-1)*10,FALSE)="---","---", (ROUND(VLOOKUP($A1832,Sheet1!$B$3:$AH$1266,Sheet1!G$1+(Sheet1!$A$1-1)*10,FALSE),IF(VLOOKUP($A1832,Sheet1!$B$3:$AH$1266,Sheet1!G$1+(Sheet1!$A$1-1)*10,FALSE)&gt;99999,-3,IF(VLOOKUP($A1832,Sheet1!$B$3:$AH$1266,Sheet1!G$1+(Sheet1!$A$1-1)*10,FALSE)&gt;9999,-2,IF(VLOOKUP($A1832,Sheet1!$B$3:$AH$1266,Sheet1!G$1+(Sheet1!$A$1-1)*10,FALSE)&gt;999,-1,0)))))))</f>
        <v>---</v>
      </c>
      <c r="X1832" s="392" t="str">
        <f>IF(ISNA(VLOOKUP($A1832,Sheet1!$B$3:$AH$1266,Sheet1!H$1+(Sheet1!$A$1-1)*10,FALSE))=TRUE,"---",IF(VLOOKUP($A1832,Sheet1!$B$3:$AH$1266,Sheet1!H$1+(Sheet1!$A$1-1)*10,FALSE)="---","---", (ROUND(VLOOKUP($A1832,Sheet1!$B$3:$AH$1266,Sheet1!H$1+(Sheet1!$A$1-1)*10,FALSE),IF(VLOOKUP($A1832,Sheet1!$B$3:$AH$1266,Sheet1!H$1+(Sheet1!$A$1-1)*10,FALSE)&gt;99999,-3,IF(VLOOKUP($A1832,Sheet1!$B$3:$AH$1266,Sheet1!H$1+(Sheet1!$A$1-1)*10,FALSE)&gt;9999,-2,IF(VLOOKUP($A1832,Sheet1!$B$3:$AH$1266,Sheet1!H$1+(Sheet1!$A$1-1)*10,FALSE)&gt;999,-1,0)))))))</f>
        <v>---</v>
      </c>
      <c r="Y1832" s="392" t="str">
        <f>IF(ISNA(VLOOKUP($A1832,Sheet1!$B$3:$AH$1266,Sheet1!I$1+(Sheet1!$A$1-1)*10,FALSE))=TRUE,"---",IF(VLOOKUP($A1832,Sheet1!$B$3:$AH$1266,Sheet1!I$1+(Sheet1!$A$1-1)*10,FALSE)="---","---", (ROUND(VLOOKUP($A1832,Sheet1!$B$3:$AH$1266,Sheet1!I$1+(Sheet1!$A$1-1)*10,FALSE),IF(VLOOKUP($A1832,Sheet1!$B$3:$AH$1266,Sheet1!I$1+(Sheet1!$A$1-1)*10,FALSE)&gt;99999,-3,IF(VLOOKUP($A1832,Sheet1!$B$3:$AH$1266,Sheet1!I$1+(Sheet1!$A$1-1)*10,FALSE)&gt;9999,-2,IF(VLOOKUP($A1832,Sheet1!$B$3:$AH$1266,Sheet1!I$1+(Sheet1!$A$1-1)*10,FALSE)&gt;999,-1,0)))))))</f>
        <v>---</v>
      </c>
      <c r="Z1832" s="392" t="str">
        <f>IF(ISNA(VLOOKUP($A1832,Sheet1!$B$3:$AH$1266,Sheet1!J$1+(Sheet1!$A$1-1)*10,FALSE))=TRUE,"---",IF(VLOOKUP($A1832,Sheet1!$B$3:$AH$1266,Sheet1!J$1+(Sheet1!$A$1-1)*10,FALSE)="---","---", (ROUND(VLOOKUP($A1832,Sheet1!$B$3:$AH$1266,Sheet1!J$1+(Sheet1!$A$1-1)*10,FALSE),IF(VLOOKUP($A1832,Sheet1!$B$3:$AH$1266,Sheet1!J$1+(Sheet1!$A$1-1)*10,FALSE)&gt;99999,-3,IF(VLOOKUP($A1832,Sheet1!$B$3:$AH$1266,Sheet1!J$1+(Sheet1!$A$1-1)*10,FALSE)&gt;9999,-2,IF(VLOOKUP($A1832,Sheet1!$B$3:$AH$1266,Sheet1!J$1+(Sheet1!$A$1-1)*10,FALSE)&gt;999,-1,0)))))))</f>
        <v>---</v>
      </c>
      <c r="AA1832" s="392" t="str">
        <f>IF(ISNA(VLOOKUP($A1832,Sheet1!$B$3:$AH$1266,Sheet1!K$1+(Sheet1!$A$1-1)*10,FALSE))=TRUE,"---",IF(VLOOKUP($A1832,Sheet1!$B$3:$AH$1266,Sheet1!K$1+(Sheet1!$A$1-1)*10,FALSE)="---","---", (ROUND(VLOOKUP($A1832,Sheet1!$B$3:$AH$1266,Sheet1!K$1+(Sheet1!$A$1-1)*10,FALSE),IF(VLOOKUP($A1832,Sheet1!$B$3:$AH$1266,Sheet1!K$1+(Sheet1!$A$1-1)*10,FALSE)&gt;99999,-3,IF(VLOOKUP($A1832,Sheet1!$B$3:$AH$1266,Sheet1!K$1+(Sheet1!$A$1-1)*10,FALSE)&gt;9999,-2,IF(VLOOKUP($A1832,Sheet1!$B$3:$AH$1266,Sheet1!K$1+(Sheet1!$A$1-1)*10,FALSE)&gt;999,-1,0)))))))</f>
        <v>---</v>
      </c>
      <c r="AB1832" s="392" t="str">
        <f>IF(ISNA(VLOOKUP($A1832,Sheet1!$B$3:$AH$1266,Sheet1!L$1+(Sheet1!$A$1-1)*10,FALSE))=TRUE,"---",IF(VLOOKUP($A1832,Sheet1!$B$3:$AH$1266,Sheet1!L$1+(Sheet1!$A$1-1)*10,FALSE)="---","---", (ROUND(VLOOKUP($A1832,Sheet1!$B$3:$AH$1266,Sheet1!L$1+(Sheet1!$A$1-1)*10,FALSE),IF(VLOOKUP($A1832,Sheet1!$B$3:$AH$1266,Sheet1!L$1+(Sheet1!$A$1-1)*10,FALSE)&gt;99999,-3,IF(VLOOKUP($A1832,Sheet1!$B$3:$AH$1266,Sheet1!L$1+(Sheet1!$A$1-1)*10,FALSE)&gt;9999,-2,IF(VLOOKUP($A1832,Sheet1!$B$3:$AH$1266,Sheet1!L$1+(Sheet1!$A$1-1)*10,FALSE)&gt;999,-1,0)))))))</f>
        <v>---</v>
      </c>
      <c r="AC1832" s="392" t="str">
        <f>IF(ISNA(VLOOKUP($A1832,Sheet1!$B$3:$AH$1266,Sheet1!M$1+(Sheet1!$A$1-1)*10,FALSE))=TRUE,"---",IF(VLOOKUP($A1832,Sheet1!$B$3:$AH$1266,Sheet1!M$1+(Sheet1!$A$1-1)*10,FALSE)="---","---", (ROUND(VLOOKUP($A1832,Sheet1!$B$3:$AH$1266,Sheet1!M$1+(Sheet1!$A$1-1)*10,FALSE),IF(VLOOKUP($A1832,Sheet1!$B$3:$AH$1266,Sheet1!M$1+(Sheet1!$A$1-1)*10,FALSE)&gt;99999,-3,IF(VLOOKUP($A1832,Sheet1!$B$3:$AH$1266,Sheet1!M$1+(Sheet1!$A$1-1)*10,FALSE)&gt;9999,-2,IF(VLOOKUP($A1832,Sheet1!$B$3:$AH$1266,Sheet1!M$1+(Sheet1!$A$1-1)*10,FALSE)&gt;999,-1,0)))))))</f>
        <v>---</v>
      </c>
      <c r="AD1832" s="392" t="str">
        <f>IF(ISNA(VLOOKUP($A1832,Sheet1!$B$3:$AH$1266,Sheet1!N$1+(Sheet1!$A$1-1)*10,FALSE))=TRUE,"---",IF(VLOOKUP($A1832,Sheet1!$B$3:$AH$1266,Sheet1!N$1+(Sheet1!$A$1-1)*10,FALSE)="---","---", (ROUND(VLOOKUP($A1832,Sheet1!$B$3:$AH$1266,Sheet1!N$1+(Sheet1!$A$1-1)*10,FALSE),IF(VLOOKUP($A1832,Sheet1!$B$3:$AH$1266,Sheet1!N$1+(Sheet1!$A$1-1)*10,FALSE)&gt;99999,-3,IF(VLOOKUP($A1832,Sheet1!$B$3:$AH$1266,Sheet1!N$1+(Sheet1!$A$1-1)*10,FALSE)&gt;9999,-2,IF(VLOOKUP($A1832,Sheet1!$B$3:$AH$1266,Sheet1!N$1+(Sheet1!$A$1-1)*10,FALSE)&gt;999,-1,0)))))))</f>
        <v>---</v>
      </c>
    </row>
    <row r="1833" spans="1:30" ht="25.5" customHeight="1" x14ac:dyDescent="0.25">
      <c r="A1833" s="304" t="s">
        <v>2694</v>
      </c>
      <c r="B1833" s="393" t="s">
        <v>2695</v>
      </c>
      <c r="C1833" s="304">
        <v>433217</v>
      </c>
      <c r="D1833" s="304">
        <v>752157</v>
      </c>
      <c r="E1833" s="305" t="s">
        <v>3015</v>
      </c>
      <c r="F1833" s="117" t="s">
        <v>4957</v>
      </c>
      <c r="G1833" s="118" t="s">
        <v>286</v>
      </c>
      <c r="H1833" s="348">
        <v>43.1</v>
      </c>
      <c r="I1833" s="119">
        <v>31045</v>
      </c>
      <c r="J1833" s="137" t="s">
        <v>4405</v>
      </c>
      <c r="K1833" s="118" t="s">
        <v>17</v>
      </c>
      <c r="L1833" s="122">
        <v>5860</v>
      </c>
      <c r="M1833" s="123">
        <v>136</v>
      </c>
      <c r="N1833" s="118" t="s">
        <v>258</v>
      </c>
      <c r="O1833" s="71">
        <f t="shared" si="61"/>
        <v>1.6345642981050161</v>
      </c>
      <c r="P1833" s="71">
        <f>IF(O1833&lt;&gt;"",VLOOKUP($A1833,Sheet4!$A$2:$O$1309,14,FALSE)*100,"")</f>
        <v>2.2093031758238402</v>
      </c>
      <c r="Q1833" s="71">
        <f>IF(P1833&lt;&gt;"",VLOOKUP($A1833,Sheet4!$A$2:$O$1309,15,FALSE)*100,"")</f>
        <v>19.654001776656514</v>
      </c>
      <c r="R1833" s="73">
        <f t="shared" si="62"/>
        <v>60</v>
      </c>
      <c r="S1833" s="357" t="s">
        <v>4364</v>
      </c>
      <c r="T1833" s="357" t="str">
        <f>IF(ISNA(VLOOKUP(A1833,Sheet1!B$3:C$1266,2,FALSE)=TRUE),"NC",VLOOKUP(A1833,Sheet1!B$3:C$1266,2,FALSE))</f>
        <v>Rural</v>
      </c>
      <c r="U1833" s="385">
        <f>IF(ISNA(VLOOKUP($A1833,Sheet1!$B$3:$AH$1266,Sheet1!E$1+(Sheet1!$A$1-1)*10,FALSE))=TRUE,"---",IF(VLOOKUP($A1833,Sheet1!$B$3:$AH$1266,Sheet1!E$1+(Sheet1!$A$1-1)*10,FALSE)="---","---", (ROUND(VLOOKUP($A1833,Sheet1!$B$3:$AH$1266,Sheet1!E$1+(Sheet1!$A$1-1)*10,FALSE),IF(VLOOKUP($A1833,Sheet1!$B$3:$AH$1266,Sheet1!E$1+(Sheet1!$A$1-1)*10,FALSE)&gt;99999,-3,IF(VLOOKUP($A1833,Sheet1!$B$3:$AH$1266,Sheet1!E$1+(Sheet1!$A$1-1)*10,FALSE)&gt;9999,-2,IF(VLOOKUP($A1833,Sheet1!$B$3:$AH$1266,Sheet1!E$1+(Sheet1!$A$1-1)*10,FALSE)&gt;999,-1,0)))))))</f>
        <v>1720</v>
      </c>
      <c r="V1833" s="385">
        <f>IF(ISNA(VLOOKUP($A1833,Sheet1!$B$3:$AH$1266,Sheet1!F$1+(Sheet1!$A$1-1)*10,FALSE))=TRUE,"---",IF(VLOOKUP($A1833,Sheet1!$B$3:$AH$1266,Sheet1!F$1+(Sheet1!$A$1-1)*10,FALSE)="---","---", (ROUND(VLOOKUP($A1833,Sheet1!$B$3:$AH$1266,Sheet1!F$1+(Sheet1!$A$1-1)*10,FALSE),IF(VLOOKUP($A1833,Sheet1!$B$3:$AH$1266,Sheet1!F$1+(Sheet1!$A$1-1)*10,FALSE)&gt;99999,-3,IF(VLOOKUP($A1833,Sheet1!$B$3:$AH$1266,Sheet1!F$1+(Sheet1!$A$1-1)*10,FALSE)&gt;9999,-2,IF(VLOOKUP($A1833,Sheet1!$B$3:$AH$1266,Sheet1!F$1+(Sheet1!$A$1-1)*10,FALSE)&gt;999,-1,0)))))))</f>
        <v>2000</v>
      </c>
      <c r="W1833" s="385">
        <f>IF(ISNA(VLOOKUP($A1833,Sheet1!$B$3:$AH$1266,Sheet1!G$1+(Sheet1!$A$1-1)*10,FALSE))=TRUE,"---",IF(VLOOKUP($A1833,Sheet1!$B$3:$AH$1266,Sheet1!G$1+(Sheet1!$A$1-1)*10,FALSE)="---","---", (ROUND(VLOOKUP($A1833,Sheet1!$B$3:$AH$1266,Sheet1!G$1+(Sheet1!$A$1-1)*10,FALSE),IF(VLOOKUP($A1833,Sheet1!$B$3:$AH$1266,Sheet1!G$1+(Sheet1!$A$1-1)*10,FALSE)&gt;99999,-3,IF(VLOOKUP($A1833,Sheet1!$B$3:$AH$1266,Sheet1!G$1+(Sheet1!$A$1-1)*10,FALSE)&gt;9999,-2,IF(VLOOKUP($A1833,Sheet1!$B$3:$AH$1266,Sheet1!G$1+(Sheet1!$A$1-1)*10,FALSE)&gt;999,-1,0)))))))</f>
        <v>2350</v>
      </c>
      <c r="X1833" s="385">
        <f>IF(ISNA(VLOOKUP($A1833,Sheet1!$B$3:$AH$1266,Sheet1!H$1+(Sheet1!$A$1-1)*10,FALSE))=TRUE,"---",IF(VLOOKUP($A1833,Sheet1!$B$3:$AH$1266,Sheet1!H$1+(Sheet1!$A$1-1)*10,FALSE)="---","---", (ROUND(VLOOKUP($A1833,Sheet1!$B$3:$AH$1266,Sheet1!H$1+(Sheet1!$A$1-1)*10,FALSE),IF(VLOOKUP($A1833,Sheet1!$B$3:$AH$1266,Sheet1!H$1+(Sheet1!$A$1-1)*10,FALSE)&gt;99999,-3,IF(VLOOKUP($A1833,Sheet1!$B$3:$AH$1266,Sheet1!H$1+(Sheet1!$A$1-1)*10,FALSE)&gt;9999,-2,IF(VLOOKUP($A1833,Sheet1!$B$3:$AH$1266,Sheet1!H$1+(Sheet1!$A$1-1)*10,FALSE)&gt;999,-1,0)))))))</f>
        <v>3290</v>
      </c>
      <c r="Y1833" s="385">
        <f>IF(ISNA(VLOOKUP($A1833,Sheet1!$B$3:$AH$1266,Sheet1!I$1+(Sheet1!$A$1-1)*10,FALSE))=TRUE,"---",IF(VLOOKUP($A1833,Sheet1!$B$3:$AH$1266,Sheet1!I$1+(Sheet1!$A$1-1)*10,FALSE)="---","---", (ROUND(VLOOKUP($A1833,Sheet1!$B$3:$AH$1266,Sheet1!I$1+(Sheet1!$A$1-1)*10,FALSE),IF(VLOOKUP($A1833,Sheet1!$B$3:$AH$1266,Sheet1!I$1+(Sheet1!$A$1-1)*10,FALSE)&gt;99999,-3,IF(VLOOKUP($A1833,Sheet1!$B$3:$AH$1266,Sheet1!I$1+(Sheet1!$A$1-1)*10,FALSE)&gt;9999,-2,IF(VLOOKUP($A1833,Sheet1!$B$3:$AH$1266,Sheet1!I$1+(Sheet1!$A$1-1)*10,FALSE)&gt;999,-1,0)))))))</f>
        <v>3970</v>
      </c>
      <c r="Z1833" s="385">
        <f>IF(ISNA(VLOOKUP($A1833,Sheet1!$B$3:$AH$1266,Sheet1!J$1+(Sheet1!$A$1-1)*10,FALSE))=TRUE,"---",IF(VLOOKUP($A1833,Sheet1!$B$3:$AH$1266,Sheet1!J$1+(Sheet1!$A$1-1)*10,FALSE)="---","---", (ROUND(VLOOKUP($A1833,Sheet1!$B$3:$AH$1266,Sheet1!J$1+(Sheet1!$A$1-1)*10,FALSE),IF(VLOOKUP($A1833,Sheet1!$B$3:$AH$1266,Sheet1!J$1+(Sheet1!$A$1-1)*10,FALSE)&gt;99999,-3,IF(VLOOKUP($A1833,Sheet1!$B$3:$AH$1266,Sheet1!J$1+(Sheet1!$A$1-1)*10,FALSE)&gt;9999,-2,IF(VLOOKUP($A1833,Sheet1!$B$3:$AH$1266,Sheet1!J$1+(Sheet1!$A$1-1)*10,FALSE)&gt;999,-1,0)))))))</f>
        <v>4880</v>
      </c>
      <c r="AA1833" s="385">
        <f>IF(ISNA(VLOOKUP($A1833,Sheet1!$B$3:$AH$1266,Sheet1!K$1+(Sheet1!$A$1-1)*10,FALSE))=TRUE,"---",IF(VLOOKUP($A1833,Sheet1!$B$3:$AH$1266,Sheet1!K$1+(Sheet1!$A$1-1)*10,FALSE)="---","---", (ROUND(VLOOKUP($A1833,Sheet1!$B$3:$AH$1266,Sheet1!K$1+(Sheet1!$A$1-1)*10,FALSE),IF(VLOOKUP($A1833,Sheet1!$B$3:$AH$1266,Sheet1!K$1+(Sheet1!$A$1-1)*10,FALSE)&gt;99999,-3,IF(VLOOKUP($A1833,Sheet1!$B$3:$AH$1266,Sheet1!K$1+(Sheet1!$A$1-1)*10,FALSE)&gt;9999,-2,IF(VLOOKUP($A1833,Sheet1!$B$3:$AH$1266,Sheet1!K$1+(Sheet1!$A$1-1)*10,FALSE)&gt;999,-1,0)))))))</f>
        <v>5580</v>
      </c>
      <c r="AB1833" s="385">
        <f>IF(ISNA(VLOOKUP($A1833,Sheet1!$B$3:$AH$1266,Sheet1!L$1+(Sheet1!$A$1-1)*10,FALSE))=TRUE,"---",IF(VLOOKUP($A1833,Sheet1!$B$3:$AH$1266,Sheet1!L$1+(Sheet1!$A$1-1)*10,FALSE)="---","---", (ROUND(VLOOKUP($A1833,Sheet1!$B$3:$AH$1266,Sheet1!L$1+(Sheet1!$A$1-1)*10,FALSE),IF(VLOOKUP($A1833,Sheet1!$B$3:$AH$1266,Sheet1!L$1+(Sheet1!$A$1-1)*10,FALSE)&gt;99999,-3,IF(VLOOKUP($A1833,Sheet1!$B$3:$AH$1266,Sheet1!L$1+(Sheet1!$A$1-1)*10,FALSE)&gt;9999,-2,IF(VLOOKUP($A1833,Sheet1!$B$3:$AH$1266,Sheet1!L$1+(Sheet1!$A$1-1)*10,FALSE)&gt;999,-1,0)))))))</f>
        <v>6380</v>
      </c>
      <c r="AC1833" s="385">
        <f>IF(ISNA(VLOOKUP($A1833,Sheet1!$B$3:$AH$1266,Sheet1!M$1+(Sheet1!$A$1-1)*10,FALSE))=TRUE,"---",IF(VLOOKUP($A1833,Sheet1!$B$3:$AH$1266,Sheet1!M$1+(Sheet1!$A$1-1)*10,FALSE)="---","---", (ROUND(VLOOKUP($A1833,Sheet1!$B$3:$AH$1266,Sheet1!M$1+(Sheet1!$A$1-1)*10,FALSE),IF(VLOOKUP($A1833,Sheet1!$B$3:$AH$1266,Sheet1!M$1+(Sheet1!$A$1-1)*10,FALSE)&gt;99999,-3,IF(VLOOKUP($A1833,Sheet1!$B$3:$AH$1266,Sheet1!M$1+(Sheet1!$A$1-1)*10,FALSE)&gt;9999,-2,IF(VLOOKUP($A1833,Sheet1!$B$3:$AH$1266,Sheet1!M$1+(Sheet1!$A$1-1)*10,FALSE)&gt;999,-1,0)))))))</f>
        <v>7090</v>
      </c>
      <c r="AD1833" s="385">
        <f>IF(ISNA(VLOOKUP($A1833,Sheet1!$B$3:$AH$1266,Sheet1!N$1+(Sheet1!$A$1-1)*10,FALSE))=TRUE,"---",IF(VLOOKUP($A1833,Sheet1!$B$3:$AH$1266,Sheet1!N$1+(Sheet1!$A$1-1)*10,FALSE)="---","---", (ROUND(VLOOKUP($A1833,Sheet1!$B$3:$AH$1266,Sheet1!N$1+(Sheet1!$A$1-1)*10,FALSE),IF(VLOOKUP($A1833,Sheet1!$B$3:$AH$1266,Sheet1!N$1+(Sheet1!$A$1-1)*10,FALSE)&gt;99999,-3,IF(VLOOKUP($A1833,Sheet1!$B$3:$AH$1266,Sheet1!N$1+(Sheet1!$A$1-1)*10,FALSE)&gt;9999,-2,IF(VLOOKUP($A1833,Sheet1!$B$3:$AH$1266,Sheet1!N$1+(Sheet1!$A$1-1)*10,FALSE)&gt;999,-1,0)))))))</f>
        <v>8230</v>
      </c>
    </row>
    <row r="1834" spans="1:30" ht="25.5" customHeight="1" x14ac:dyDescent="0.25">
      <c r="A1834" s="304"/>
      <c r="B1834" s="346"/>
      <c r="C1834" s="304"/>
      <c r="D1834" s="304"/>
      <c r="E1834" s="305" t="e">
        <v>#N/A</v>
      </c>
      <c r="F1834" s="117" t="s">
        <v>4958</v>
      </c>
      <c r="G1834" s="118" t="s">
        <v>31</v>
      </c>
      <c r="H1834" s="348"/>
      <c r="I1834" s="119">
        <v>25303</v>
      </c>
      <c r="J1834" s="124">
        <v>5.74</v>
      </c>
      <c r="K1834" s="121" t="s">
        <v>4405</v>
      </c>
      <c r="L1834" s="122">
        <v>5390</v>
      </c>
      <c r="M1834" s="123">
        <v>125</v>
      </c>
      <c r="N1834" s="118" t="s">
        <v>321</v>
      </c>
      <c r="O1834" s="71" t="s">
        <v>4405</v>
      </c>
      <c r="P1834" s="71" t="s">
        <v>4405</v>
      </c>
      <c r="Q1834" s="71" t="s">
        <v>4405</v>
      </c>
      <c r="R1834" s="73" t="s">
        <v>4405</v>
      </c>
      <c r="S1834" s="357" t="e">
        <v>#N/A</v>
      </c>
      <c r="T1834" s="357" t="str">
        <f>IF(ISNA(VLOOKUP(A1834,Sheet1!B$3:C$1266,2,FALSE)=TRUE),"ND",VLOOKUP(A1834,Sheet1!B$3:C$1266,2,FALSE))</f>
        <v>ND</v>
      </c>
      <c r="U1834" s="385" t="str">
        <f>IF(ISNA(VLOOKUP($A1834,Sheet1!$B$3:$AH$1266,Sheet1!E$1+(Sheet1!$A$1-1)*10,FALSE))=TRUE,"---",IF(VLOOKUP($A1834,Sheet1!$B$3:$AH$1266,Sheet1!E$1+(Sheet1!$A$1-1)*10,FALSE)="---","---", (ROUND(VLOOKUP($A1834,Sheet1!$B$3:$AH$1266,Sheet1!E$1+(Sheet1!$A$1-1)*10,FALSE),IF(VLOOKUP($A1834,Sheet1!$B$3:$AH$1266,Sheet1!E$1+(Sheet1!$A$1-1)*10,FALSE)&gt;99999,-3,IF(VLOOKUP($A1834,Sheet1!$B$3:$AH$1266,Sheet1!E$1+(Sheet1!$A$1-1)*10,FALSE)&gt;9999,-2,IF(VLOOKUP($A1834,Sheet1!$B$3:$AH$1266,Sheet1!E$1+(Sheet1!$A$1-1)*10,FALSE)&gt;999,-1,0)))))))</f>
        <v>---</v>
      </c>
      <c r="V1834" s="385" t="str">
        <f>IF(ISNA(VLOOKUP($A1834,Sheet1!$B$3:$AH$1266,Sheet1!F$1+(Sheet1!$A$1-1)*10,FALSE))=TRUE,"---",IF(VLOOKUP($A1834,Sheet1!$B$3:$AH$1266,Sheet1!F$1+(Sheet1!$A$1-1)*10,FALSE)="---","---", (ROUND(VLOOKUP($A1834,Sheet1!$B$3:$AH$1266,Sheet1!F$1+(Sheet1!$A$1-1)*10,FALSE),IF(VLOOKUP($A1834,Sheet1!$B$3:$AH$1266,Sheet1!F$1+(Sheet1!$A$1-1)*10,FALSE)&gt;99999,-3,IF(VLOOKUP($A1834,Sheet1!$B$3:$AH$1266,Sheet1!F$1+(Sheet1!$A$1-1)*10,FALSE)&gt;9999,-2,IF(VLOOKUP($A1834,Sheet1!$B$3:$AH$1266,Sheet1!F$1+(Sheet1!$A$1-1)*10,FALSE)&gt;999,-1,0)))))))</f>
        <v>---</v>
      </c>
      <c r="W1834" s="385" t="str">
        <f>IF(ISNA(VLOOKUP($A1834,Sheet1!$B$3:$AH$1266,Sheet1!G$1+(Sheet1!$A$1-1)*10,FALSE))=TRUE,"---",IF(VLOOKUP($A1834,Sheet1!$B$3:$AH$1266,Sheet1!G$1+(Sheet1!$A$1-1)*10,FALSE)="---","---", (ROUND(VLOOKUP($A1834,Sheet1!$B$3:$AH$1266,Sheet1!G$1+(Sheet1!$A$1-1)*10,FALSE),IF(VLOOKUP($A1834,Sheet1!$B$3:$AH$1266,Sheet1!G$1+(Sheet1!$A$1-1)*10,FALSE)&gt;99999,-3,IF(VLOOKUP($A1834,Sheet1!$B$3:$AH$1266,Sheet1!G$1+(Sheet1!$A$1-1)*10,FALSE)&gt;9999,-2,IF(VLOOKUP($A1834,Sheet1!$B$3:$AH$1266,Sheet1!G$1+(Sheet1!$A$1-1)*10,FALSE)&gt;999,-1,0)))))))</f>
        <v>---</v>
      </c>
      <c r="X1834" s="385" t="str">
        <f>IF(ISNA(VLOOKUP($A1834,Sheet1!$B$3:$AH$1266,Sheet1!H$1+(Sheet1!$A$1-1)*10,FALSE))=TRUE,"---",IF(VLOOKUP($A1834,Sheet1!$B$3:$AH$1266,Sheet1!H$1+(Sheet1!$A$1-1)*10,FALSE)="---","---", (ROUND(VLOOKUP($A1834,Sheet1!$B$3:$AH$1266,Sheet1!H$1+(Sheet1!$A$1-1)*10,FALSE),IF(VLOOKUP($A1834,Sheet1!$B$3:$AH$1266,Sheet1!H$1+(Sheet1!$A$1-1)*10,FALSE)&gt;99999,-3,IF(VLOOKUP($A1834,Sheet1!$B$3:$AH$1266,Sheet1!H$1+(Sheet1!$A$1-1)*10,FALSE)&gt;9999,-2,IF(VLOOKUP($A1834,Sheet1!$B$3:$AH$1266,Sheet1!H$1+(Sheet1!$A$1-1)*10,FALSE)&gt;999,-1,0)))))))</f>
        <v>---</v>
      </c>
      <c r="Y1834" s="385" t="str">
        <f>IF(ISNA(VLOOKUP($A1834,Sheet1!$B$3:$AH$1266,Sheet1!I$1+(Sheet1!$A$1-1)*10,FALSE))=TRUE,"---",IF(VLOOKUP($A1834,Sheet1!$B$3:$AH$1266,Sheet1!I$1+(Sheet1!$A$1-1)*10,FALSE)="---","---", (ROUND(VLOOKUP($A1834,Sheet1!$B$3:$AH$1266,Sheet1!I$1+(Sheet1!$A$1-1)*10,FALSE),IF(VLOOKUP($A1834,Sheet1!$B$3:$AH$1266,Sheet1!I$1+(Sheet1!$A$1-1)*10,FALSE)&gt;99999,-3,IF(VLOOKUP($A1834,Sheet1!$B$3:$AH$1266,Sheet1!I$1+(Sheet1!$A$1-1)*10,FALSE)&gt;9999,-2,IF(VLOOKUP($A1834,Sheet1!$B$3:$AH$1266,Sheet1!I$1+(Sheet1!$A$1-1)*10,FALSE)&gt;999,-1,0)))))))</f>
        <v>---</v>
      </c>
      <c r="Z1834" s="385" t="str">
        <f>IF(ISNA(VLOOKUP($A1834,Sheet1!$B$3:$AH$1266,Sheet1!J$1+(Sheet1!$A$1-1)*10,FALSE))=TRUE,"---",IF(VLOOKUP($A1834,Sheet1!$B$3:$AH$1266,Sheet1!J$1+(Sheet1!$A$1-1)*10,FALSE)="---","---", (ROUND(VLOOKUP($A1834,Sheet1!$B$3:$AH$1266,Sheet1!J$1+(Sheet1!$A$1-1)*10,FALSE),IF(VLOOKUP($A1834,Sheet1!$B$3:$AH$1266,Sheet1!J$1+(Sheet1!$A$1-1)*10,FALSE)&gt;99999,-3,IF(VLOOKUP($A1834,Sheet1!$B$3:$AH$1266,Sheet1!J$1+(Sheet1!$A$1-1)*10,FALSE)&gt;9999,-2,IF(VLOOKUP($A1834,Sheet1!$B$3:$AH$1266,Sheet1!J$1+(Sheet1!$A$1-1)*10,FALSE)&gt;999,-1,0)))))))</f>
        <v>---</v>
      </c>
      <c r="AA1834" s="385" t="str">
        <f>IF(ISNA(VLOOKUP($A1834,Sheet1!$B$3:$AH$1266,Sheet1!K$1+(Sheet1!$A$1-1)*10,FALSE))=TRUE,"---",IF(VLOOKUP($A1834,Sheet1!$B$3:$AH$1266,Sheet1!K$1+(Sheet1!$A$1-1)*10,FALSE)="---","---", (ROUND(VLOOKUP($A1834,Sheet1!$B$3:$AH$1266,Sheet1!K$1+(Sheet1!$A$1-1)*10,FALSE),IF(VLOOKUP($A1834,Sheet1!$B$3:$AH$1266,Sheet1!K$1+(Sheet1!$A$1-1)*10,FALSE)&gt;99999,-3,IF(VLOOKUP($A1834,Sheet1!$B$3:$AH$1266,Sheet1!K$1+(Sheet1!$A$1-1)*10,FALSE)&gt;9999,-2,IF(VLOOKUP($A1834,Sheet1!$B$3:$AH$1266,Sheet1!K$1+(Sheet1!$A$1-1)*10,FALSE)&gt;999,-1,0)))))))</f>
        <v>---</v>
      </c>
      <c r="AB1834" s="385" t="str">
        <f>IF(ISNA(VLOOKUP($A1834,Sheet1!$B$3:$AH$1266,Sheet1!L$1+(Sheet1!$A$1-1)*10,FALSE))=TRUE,"---",IF(VLOOKUP($A1834,Sheet1!$B$3:$AH$1266,Sheet1!L$1+(Sheet1!$A$1-1)*10,FALSE)="---","---", (ROUND(VLOOKUP($A1834,Sheet1!$B$3:$AH$1266,Sheet1!L$1+(Sheet1!$A$1-1)*10,FALSE),IF(VLOOKUP($A1834,Sheet1!$B$3:$AH$1266,Sheet1!L$1+(Sheet1!$A$1-1)*10,FALSE)&gt;99999,-3,IF(VLOOKUP($A1834,Sheet1!$B$3:$AH$1266,Sheet1!L$1+(Sheet1!$A$1-1)*10,FALSE)&gt;9999,-2,IF(VLOOKUP($A1834,Sheet1!$B$3:$AH$1266,Sheet1!L$1+(Sheet1!$A$1-1)*10,FALSE)&gt;999,-1,0)))))))</f>
        <v>---</v>
      </c>
      <c r="AC1834" s="385" t="str">
        <f>IF(ISNA(VLOOKUP($A1834,Sheet1!$B$3:$AH$1266,Sheet1!M$1+(Sheet1!$A$1-1)*10,FALSE))=TRUE,"---",IF(VLOOKUP($A1834,Sheet1!$B$3:$AH$1266,Sheet1!M$1+(Sheet1!$A$1-1)*10,FALSE)="---","---", (ROUND(VLOOKUP($A1834,Sheet1!$B$3:$AH$1266,Sheet1!M$1+(Sheet1!$A$1-1)*10,FALSE),IF(VLOOKUP($A1834,Sheet1!$B$3:$AH$1266,Sheet1!M$1+(Sheet1!$A$1-1)*10,FALSE)&gt;99999,-3,IF(VLOOKUP($A1834,Sheet1!$B$3:$AH$1266,Sheet1!M$1+(Sheet1!$A$1-1)*10,FALSE)&gt;9999,-2,IF(VLOOKUP($A1834,Sheet1!$B$3:$AH$1266,Sheet1!M$1+(Sheet1!$A$1-1)*10,FALSE)&gt;999,-1,0)))))))</f>
        <v>---</v>
      </c>
      <c r="AD1834" s="385" t="str">
        <f>IF(ISNA(VLOOKUP($A1834,Sheet1!$B$3:$AH$1266,Sheet1!N$1+(Sheet1!$A$1-1)*10,FALSE))=TRUE,"---",IF(VLOOKUP($A1834,Sheet1!$B$3:$AH$1266,Sheet1!N$1+(Sheet1!$A$1-1)*10,FALSE)="---","---", (ROUND(VLOOKUP($A1834,Sheet1!$B$3:$AH$1266,Sheet1!N$1+(Sheet1!$A$1-1)*10,FALSE),IF(VLOOKUP($A1834,Sheet1!$B$3:$AH$1266,Sheet1!N$1+(Sheet1!$A$1-1)*10,FALSE)&gt;99999,-3,IF(VLOOKUP($A1834,Sheet1!$B$3:$AH$1266,Sheet1!N$1+(Sheet1!$A$1-1)*10,FALSE)&gt;9999,-2,IF(VLOOKUP($A1834,Sheet1!$B$3:$AH$1266,Sheet1!N$1+(Sheet1!$A$1-1)*10,FALSE)&gt;999,-1,0)))))))</f>
        <v>---</v>
      </c>
    </row>
    <row r="1835" spans="1:30" ht="25.5" customHeight="1" x14ac:dyDescent="0.25">
      <c r="A1835" s="125" t="s">
        <v>2696</v>
      </c>
      <c r="B1835" s="131" t="s">
        <v>2697</v>
      </c>
      <c r="C1835" s="125">
        <v>433639</v>
      </c>
      <c r="D1835" s="125">
        <v>752128</v>
      </c>
      <c r="E1835" s="70" t="s">
        <v>3015</v>
      </c>
      <c r="F1835" s="139" t="s">
        <v>4405</v>
      </c>
      <c r="G1835" s="127" t="s">
        <v>160</v>
      </c>
      <c r="H1835" s="128">
        <v>435</v>
      </c>
      <c r="I1835" s="112">
        <v>19443</v>
      </c>
      <c r="J1835" s="140" t="s">
        <v>4405</v>
      </c>
      <c r="K1835" s="127" t="s">
        <v>17</v>
      </c>
      <c r="L1835" s="115">
        <v>11300</v>
      </c>
      <c r="M1835" s="155">
        <v>26</v>
      </c>
      <c r="N1835" s="127" t="s">
        <v>160</v>
      </c>
      <c r="O1835" s="68">
        <f t="shared" si="61"/>
        <v>29.908624688293923</v>
      </c>
      <c r="P1835" s="68">
        <f>IF(O1835&lt;&gt;"",VLOOKUP($A1835,Sheet4!$A$2:$O$1309,14,FALSE)*100,"")</f>
        <v>6.3796711676585183</v>
      </c>
      <c r="Q1835" s="68">
        <f>IF(P1835&lt;&gt;"",VLOOKUP($A1835,Sheet4!$A$2:$O$1309,15,FALSE)*100,"")</f>
        <v>47.57115824622349</v>
      </c>
      <c r="R1835" s="74">
        <f t="shared" si="62"/>
        <v>3</v>
      </c>
      <c r="S1835" s="64" t="s">
        <v>4364</v>
      </c>
      <c r="T1835" s="64" t="str">
        <f>IF(ISNA(VLOOKUP(A1835,Sheet1!B$3:C$1266,2,FALSE)=TRUE),"NC",VLOOKUP(A1835,Sheet1!B$3:C$1266,2,FALSE))</f>
        <v>Rural</v>
      </c>
      <c r="U1835" s="65">
        <f>IF(ISNA(VLOOKUP($A1835,Sheet1!$B$3:$AH$1266,Sheet1!E$1+(Sheet1!$A$1-1)*10,FALSE))=TRUE,"---",IF(VLOOKUP($A1835,Sheet1!$B$3:$AH$1266,Sheet1!E$1+(Sheet1!$A$1-1)*10,FALSE)="---","---", (ROUND(VLOOKUP($A1835,Sheet1!$B$3:$AH$1266,Sheet1!E$1+(Sheet1!$A$1-1)*10,FALSE),IF(VLOOKUP($A1835,Sheet1!$B$3:$AH$1266,Sheet1!E$1+(Sheet1!$A$1-1)*10,FALSE)&gt;99999,-3,IF(VLOOKUP($A1835,Sheet1!$B$3:$AH$1266,Sheet1!E$1+(Sheet1!$A$1-1)*10,FALSE)&gt;9999,-2,IF(VLOOKUP($A1835,Sheet1!$B$3:$AH$1266,Sheet1!E$1+(Sheet1!$A$1-1)*10,FALSE)&gt;999,-1,0)))))))</f>
        <v>7270</v>
      </c>
      <c r="V1835" s="65">
        <f>IF(ISNA(VLOOKUP($A1835,Sheet1!$B$3:$AH$1266,Sheet1!F$1+(Sheet1!$A$1-1)*10,FALSE))=TRUE,"---",IF(VLOOKUP($A1835,Sheet1!$B$3:$AH$1266,Sheet1!F$1+(Sheet1!$A$1-1)*10,FALSE)="---","---", (ROUND(VLOOKUP($A1835,Sheet1!$B$3:$AH$1266,Sheet1!F$1+(Sheet1!$A$1-1)*10,FALSE),IF(VLOOKUP($A1835,Sheet1!$B$3:$AH$1266,Sheet1!F$1+(Sheet1!$A$1-1)*10,FALSE)&gt;99999,-3,IF(VLOOKUP($A1835,Sheet1!$B$3:$AH$1266,Sheet1!F$1+(Sheet1!$A$1-1)*10,FALSE)&gt;9999,-2,IF(VLOOKUP($A1835,Sheet1!$B$3:$AH$1266,Sheet1!F$1+(Sheet1!$A$1-1)*10,FALSE)&gt;999,-1,0)))))))</f>
        <v>8220</v>
      </c>
      <c r="W1835" s="65">
        <f>IF(ISNA(VLOOKUP($A1835,Sheet1!$B$3:$AH$1266,Sheet1!G$1+(Sheet1!$A$1-1)*10,FALSE))=TRUE,"---",IF(VLOOKUP($A1835,Sheet1!$B$3:$AH$1266,Sheet1!G$1+(Sheet1!$A$1-1)*10,FALSE)="---","---", (ROUND(VLOOKUP($A1835,Sheet1!$B$3:$AH$1266,Sheet1!G$1+(Sheet1!$A$1-1)*10,FALSE),IF(VLOOKUP($A1835,Sheet1!$B$3:$AH$1266,Sheet1!G$1+(Sheet1!$A$1-1)*10,FALSE)&gt;99999,-3,IF(VLOOKUP($A1835,Sheet1!$B$3:$AH$1266,Sheet1!G$1+(Sheet1!$A$1-1)*10,FALSE)&gt;9999,-2,IF(VLOOKUP($A1835,Sheet1!$B$3:$AH$1266,Sheet1!G$1+(Sheet1!$A$1-1)*10,FALSE)&gt;999,-1,0)))))))</f>
        <v>9360</v>
      </c>
      <c r="X1835" s="65">
        <f>IF(ISNA(VLOOKUP($A1835,Sheet1!$B$3:$AH$1266,Sheet1!H$1+(Sheet1!$A$1-1)*10,FALSE))=TRUE,"---",IF(VLOOKUP($A1835,Sheet1!$B$3:$AH$1266,Sheet1!H$1+(Sheet1!$A$1-1)*10,FALSE)="---","---", (ROUND(VLOOKUP($A1835,Sheet1!$B$3:$AH$1266,Sheet1!H$1+(Sheet1!$A$1-1)*10,FALSE),IF(VLOOKUP($A1835,Sheet1!$B$3:$AH$1266,Sheet1!H$1+(Sheet1!$A$1-1)*10,FALSE)&gt;99999,-3,IF(VLOOKUP($A1835,Sheet1!$B$3:$AH$1266,Sheet1!H$1+(Sheet1!$A$1-1)*10,FALSE)&gt;9999,-2,IF(VLOOKUP($A1835,Sheet1!$B$3:$AH$1266,Sheet1!H$1+(Sheet1!$A$1-1)*10,FALSE)&gt;999,-1,0)))))))</f>
        <v>12400</v>
      </c>
      <c r="Y1835" s="65">
        <f>IF(ISNA(VLOOKUP($A1835,Sheet1!$B$3:$AH$1266,Sheet1!I$1+(Sheet1!$A$1-1)*10,FALSE))=TRUE,"---",IF(VLOOKUP($A1835,Sheet1!$B$3:$AH$1266,Sheet1!I$1+(Sheet1!$A$1-1)*10,FALSE)="---","---", (ROUND(VLOOKUP($A1835,Sheet1!$B$3:$AH$1266,Sheet1!I$1+(Sheet1!$A$1-1)*10,FALSE),IF(VLOOKUP($A1835,Sheet1!$B$3:$AH$1266,Sheet1!I$1+(Sheet1!$A$1-1)*10,FALSE)&gt;99999,-3,IF(VLOOKUP($A1835,Sheet1!$B$3:$AH$1266,Sheet1!I$1+(Sheet1!$A$1-1)*10,FALSE)&gt;9999,-2,IF(VLOOKUP($A1835,Sheet1!$B$3:$AH$1266,Sheet1!I$1+(Sheet1!$A$1-1)*10,FALSE)&gt;999,-1,0)))))))</f>
        <v>14400</v>
      </c>
      <c r="Z1835" s="65">
        <f>IF(ISNA(VLOOKUP($A1835,Sheet1!$B$3:$AH$1266,Sheet1!J$1+(Sheet1!$A$1-1)*10,FALSE))=TRUE,"---",IF(VLOOKUP($A1835,Sheet1!$B$3:$AH$1266,Sheet1!J$1+(Sheet1!$A$1-1)*10,FALSE)="---","---", (ROUND(VLOOKUP($A1835,Sheet1!$B$3:$AH$1266,Sheet1!J$1+(Sheet1!$A$1-1)*10,FALSE),IF(VLOOKUP($A1835,Sheet1!$B$3:$AH$1266,Sheet1!J$1+(Sheet1!$A$1-1)*10,FALSE)&gt;99999,-3,IF(VLOOKUP($A1835,Sheet1!$B$3:$AH$1266,Sheet1!J$1+(Sheet1!$A$1-1)*10,FALSE)&gt;9999,-2,IF(VLOOKUP($A1835,Sheet1!$B$3:$AH$1266,Sheet1!J$1+(Sheet1!$A$1-1)*10,FALSE)&gt;999,-1,0)))))))</f>
        <v>17100</v>
      </c>
      <c r="AA1835" s="65">
        <f>IF(ISNA(VLOOKUP($A1835,Sheet1!$B$3:$AH$1266,Sheet1!K$1+(Sheet1!$A$1-1)*10,FALSE))=TRUE,"---",IF(VLOOKUP($A1835,Sheet1!$B$3:$AH$1266,Sheet1!K$1+(Sheet1!$A$1-1)*10,FALSE)="---","---", (ROUND(VLOOKUP($A1835,Sheet1!$B$3:$AH$1266,Sheet1!K$1+(Sheet1!$A$1-1)*10,FALSE),IF(VLOOKUP($A1835,Sheet1!$B$3:$AH$1266,Sheet1!K$1+(Sheet1!$A$1-1)*10,FALSE)&gt;99999,-3,IF(VLOOKUP($A1835,Sheet1!$B$3:$AH$1266,Sheet1!K$1+(Sheet1!$A$1-1)*10,FALSE)&gt;9999,-2,IF(VLOOKUP($A1835,Sheet1!$B$3:$AH$1266,Sheet1!K$1+(Sheet1!$A$1-1)*10,FALSE)&gt;999,-1,0)))))))</f>
        <v>19100</v>
      </c>
      <c r="AB1835" s="65">
        <f>IF(ISNA(VLOOKUP($A1835,Sheet1!$B$3:$AH$1266,Sheet1!L$1+(Sheet1!$A$1-1)*10,FALSE))=TRUE,"---",IF(VLOOKUP($A1835,Sheet1!$B$3:$AH$1266,Sheet1!L$1+(Sheet1!$A$1-1)*10,FALSE)="---","---", (ROUND(VLOOKUP($A1835,Sheet1!$B$3:$AH$1266,Sheet1!L$1+(Sheet1!$A$1-1)*10,FALSE),IF(VLOOKUP($A1835,Sheet1!$B$3:$AH$1266,Sheet1!L$1+(Sheet1!$A$1-1)*10,FALSE)&gt;99999,-3,IF(VLOOKUP($A1835,Sheet1!$B$3:$AH$1266,Sheet1!L$1+(Sheet1!$A$1-1)*10,FALSE)&gt;9999,-2,IF(VLOOKUP($A1835,Sheet1!$B$3:$AH$1266,Sheet1!L$1+(Sheet1!$A$1-1)*10,FALSE)&gt;999,-1,0)))))))</f>
        <v>21300</v>
      </c>
      <c r="AC1835" s="65">
        <f>IF(ISNA(VLOOKUP($A1835,Sheet1!$B$3:$AH$1266,Sheet1!M$1+(Sheet1!$A$1-1)*10,FALSE))=TRUE,"---",IF(VLOOKUP($A1835,Sheet1!$B$3:$AH$1266,Sheet1!M$1+(Sheet1!$A$1-1)*10,FALSE)="---","---", (ROUND(VLOOKUP($A1835,Sheet1!$B$3:$AH$1266,Sheet1!M$1+(Sheet1!$A$1-1)*10,FALSE),IF(VLOOKUP($A1835,Sheet1!$B$3:$AH$1266,Sheet1!M$1+(Sheet1!$A$1-1)*10,FALSE)&gt;99999,-3,IF(VLOOKUP($A1835,Sheet1!$B$3:$AH$1266,Sheet1!M$1+(Sheet1!$A$1-1)*10,FALSE)&gt;9999,-2,IF(VLOOKUP($A1835,Sheet1!$B$3:$AH$1266,Sheet1!M$1+(Sheet1!$A$1-1)*10,FALSE)&gt;999,-1,0)))))))</f>
        <v>23200</v>
      </c>
      <c r="AD1835" s="65">
        <f>IF(ISNA(VLOOKUP($A1835,Sheet1!$B$3:$AH$1266,Sheet1!N$1+(Sheet1!$A$1-1)*10,FALSE))=TRUE,"---",IF(VLOOKUP($A1835,Sheet1!$B$3:$AH$1266,Sheet1!N$1+(Sheet1!$A$1-1)*10,FALSE)="---","---", (ROUND(VLOOKUP($A1835,Sheet1!$B$3:$AH$1266,Sheet1!N$1+(Sheet1!$A$1-1)*10,FALSE),IF(VLOOKUP($A1835,Sheet1!$B$3:$AH$1266,Sheet1!N$1+(Sheet1!$A$1-1)*10,FALSE)&gt;99999,-3,IF(VLOOKUP($A1835,Sheet1!$B$3:$AH$1266,Sheet1!N$1+(Sheet1!$A$1-1)*10,FALSE)&gt;9999,-2,IF(VLOOKUP($A1835,Sheet1!$B$3:$AH$1266,Sheet1!N$1+(Sheet1!$A$1-1)*10,FALSE)&gt;999,-1,0)))))))</f>
        <v>26400</v>
      </c>
    </row>
    <row r="1836" spans="1:30" ht="25.5" customHeight="1" x14ac:dyDescent="0.25">
      <c r="A1836" s="133" t="s">
        <v>2698</v>
      </c>
      <c r="B1836" s="215" t="s">
        <v>2699</v>
      </c>
      <c r="C1836" s="133">
        <v>433845</v>
      </c>
      <c r="D1836" s="133">
        <v>745528</v>
      </c>
      <c r="E1836" s="67" t="s">
        <v>3008</v>
      </c>
      <c r="F1836" s="135" t="s">
        <v>4405</v>
      </c>
      <c r="G1836" s="118" t="s">
        <v>160</v>
      </c>
      <c r="H1836" s="136">
        <v>175</v>
      </c>
      <c r="I1836" s="119">
        <v>16712</v>
      </c>
      <c r="J1836" s="137" t="s">
        <v>4405</v>
      </c>
      <c r="K1836" s="118" t="s">
        <v>17</v>
      </c>
      <c r="L1836" s="122">
        <v>11700</v>
      </c>
      <c r="M1836" s="123">
        <v>66.900000000000006</v>
      </c>
      <c r="N1836" s="118" t="s">
        <v>145</v>
      </c>
      <c r="O1836" s="71">
        <f t="shared" si="61"/>
        <v>0.95262672270380278</v>
      </c>
      <c r="P1836" s="71">
        <f>IF(O1836&lt;&gt;"",VLOOKUP($A1836,Sheet4!$A$2:$O$1309,14,FALSE)*100,"")</f>
        <v>2.048101359568355</v>
      </c>
      <c r="Q1836" s="71">
        <f>IF(P1836&lt;&gt;"",VLOOKUP($A1836,Sheet4!$A$2:$O$1309,15,FALSE)*100,"")</f>
        <v>18.347253025407273</v>
      </c>
      <c r="R1836" s="73" t="str">
        <f t="shared" si="62"/>
        <v>100</v>
      </c>
      <c r="S1836" s="63" t="s">
        <v>4364</v>
      </c>
      <c r="T1836" s="63" t="str">
        <f>IF(ISNA(VLOOKUP(A1836,Sheet1!B$3:C$1266,2,FALSE)=TRUE),"NC",VLOOKUP(A1836,Sheet1!B$3:C$1266,2,FALSE))</f>
        <v>Rural</v>
      </c>
      <c r="U1836" s="66">
        <f>IF(ISNA(VLOOKUP($A1836,Sheet1!$B$3:$AH$1266,Sheet1!E$1+(Sheet1!$A$1-1)*10,FALSE))=TRUE,"---",IF(VLOOKUP($A1836,Sheet1!$B$3:$AH$1266,Sheet1!E$1+(Sheet1!$A$1-1)*10,FALSE)="---","---", (ROUND(VLOOKUP($A1836,Sheet1!$B$3:$AH$1266,Sheet1!E$1+(Sheet1!$A$1-1)*10,FALSE),IF(VLOOKUP($A1836,Sheet1!$B$3:$AH$1266,Sheet1!E$1+(Sheet1!$A$1-1)*10,FALSE)&gt;99999,-3,IF(VLOOKUP($A1836,Sheet1!$B$3:$AH$1266,Sheet1!E$1+(Sheet1!$A$1-1)*10,FALSE)&gt;9999,-2,IF(VLOOKUP($A1836,Sheet1!$B$3:$AH$1266,Sheet1!E$1+(Sheet1!$A$1-1)*10,FALSE)&gt;999,-1,0)))))))</f>
        <v>3550</v>
      </c>
      <c r="V1836" s="66">
        <f>IF(ISNA(VLOOKUP($A1836,Sheet1!$B$3:$AH$1266,Sheet1!F$1+(Sheet1!$A$1-1)*10,FALSE))=TRUE,"---",IF(VLOOKUP($A1836,Sheet1!$B$3:$AH$1266,Sheet1!F$1+(Sheet1!$A$1-1)*10,FALSE)="---","---", (ROUND(VLOOKUP($A1836,Sheet1!$B$3:$AH$1266,Sheet1!F$1+(Sheet1!$A$1-1)*10,FALSE),IF(VLOOKUP($A1836,Sheet1!$B$3:$AH$1266,Sheet1!F$1+(Sheet1!$A$1-1)*10,FALSE)&gt;99999,-3,IF(VLOOKUP($A1836,Sheet1!$B$3:$AH$1266,Sheet1!F$1+(Sheet1!$A$1-1)*10,FALSE)&gt;9999,-2,IF(VLOOKUP($A1836,Sheet1!$B$3:$AH$1266,Sheet1!F$1+(Sheet1!$A$1-1)*10,FALSE)&gt;999,-1,0)))))))</f>
        <v>4080</v>
      </c>
      <c r="W1836" s="66">
        <f>IF(ISNA(VLOOKUP($A1836,Sheet1!$B$3:$AH$1266,Sheet1!G$1+(Sheet1!$A$1-1)*10,FALSE))=TRUE,"---",IF(VLOOKUP($A1836,Sheet1!$B$3:$AH$1266,Sheet1!G$1+(Sheet1!$A$1-1)*10,FALSE)="---","---", (ROUND(VLOOKUP($A1836,Sheet1!$B$3:$AH$1266,Sheet1!G$1+(Sheet1!$A$1-1)*10,FALSE),IF(VLOOKUP($A1836,Sheet1!$B$3:$AH$1266,Sheet1!G$1+(Sheet1!$A$1-1)*10,FALSE)&gt;99999,-3,IF(VLOOKUP($A1836,Sheet1!$B$3:$AH$1266,Sheet1!G$1+(Sheet1!$A$1-1)*10,FALSE)&gt;9999,-2,IF(VLOOKUP($A1836,Sheet1!$B$3:$AH$1266,Sheet1!G$1+(Sheet1!$A$1-1)*10,FALSE)&gt;999,-1,0)))))))</f>
        <v>4740</v>
      </c>
      <c r="X1836" s="66">
        <f>IF(ISNA(VLOOKUP($A1836,Sheet1!$B$3:$AH$1266,Sheet1!H$1+(Sheet1!$A$1-1)*10,FALSE))=TRUE,"---",IF(VLOOKUP($A1836,Sheet1!$B$3:$AH$1266,Sheet1!H$1+(Sheet1!$A$1-1)*10,FALSE)="---","---", (ROUND(VLOOKUP($A1836,Sheet1!$B$3:$AH$1266,Sheet1!H$1+(Sheet1!$A$1-1)*10,FALSE),IF(VLOOKUP($A1836,Sheet1!$B$3:$AH$1266,Sheet1!H$1+(Sheet1!$A$1-1)*10,FALSE)&gt;99999,-3,IF(VLOOKUP($A1836,Sheet1!$B$3:$AH$1266,Sheet1!H$1+(Sheet1!$A$1-1)*10,FALSE)&gt;9999,-2,IF(VLOOKUP($A1836,Sheet1!$B$3:$AH$1266,Sheet1!H$1+(Sheet1!$A$1-1)*10,FALSE)&gt;999,-1,0)))))))</f>
        <v>6480</v>
      </c>
      <c r="Y1836" s="66">
        <f>IF(ISNA(VLOOKUP($A1836,Sheet1!$B$3:$AH$1266,Sheet1!I$1+(Sheet1!$A$1-1)*10,FALSE))=TRUE,"---",IF(VLOOKUP($A1836,Sheet1!$B$3:$AH$1266,Sheet1!I$1+(Sheet1!$A$1-1)*10,FALSE)="---","---", (ROUND(VLOOKUP($A1836,Sheet1!$B$3:$AH$1266,Sheet1!I$1+(Sheet1!$A$1-1)*10,FALSE),IF(VLOOKUP($A1836,Sheet1!$B$3:$AH$1266,Sheet1!I$1+(Sheet1!$A$1-1)*10,FALSE)&gt;99999,-3,IF(VLOOKUP($A1836,Sheet1!$B$3:$AH$1266,Sheet1!I$1+(Sheet1!$A$1-1)*10,FALSE)&gt;9999,-2,IF(VLOOKUP($A1836,Sheet1!$B$3:$AH$1266,Sheet1!I$1+(Sheet1!$A$1-1)*10,FALSE)&gt;999,-1,0)))))))</f>
        <v>7680</v>
      </c>
      <c r="Z1836" s="66">
        <f>IF(ISNA(VLOOKUP($A1836,Sheet1!$B$3:$AH$1266,Sheet1!J$1+(Sheet1!$A$1-1)*10,FALSE))=TRUE,"---",IF(VLOOKUP($A1836,Sheet1!$B$3:$AH$1266,Sheet1!J$1+(Sheet1!$A$1-1)*10,FALSE)="---","---", (ROUND(VLOOKUP($A1836,Sheet1!$B$3:$AH$1266,Sheet1!J$1+(Sheet1!$A$1-1)*10,FALSE),IF(VLOOKUP($A1836,Sheet1!$B$3:$AH$1266,Sheet1!J$1+(Sheet1!$A$1-1)*10,FALSE)&gt;99999,-3,IF(VLOOKUP($A1836,Sheet1!$B$3:$AH$1266,Sheet1!J$1+(Sheet1!$A$1-1)*10,FALSE)&gt;9999,-2,IF(VLOOKUP($A1836,Sheet1!$B$3:$AH$1266,Sheet1!J$1+(Sheet1!$A$1-1)*10,FALSE)&gt;999,-1,0)))))))</f>
        <v>9200</v>
      </c>
      <c r="AA1836" s="66">
        <f>IF(ISNA(VLOOKUP($A1836,Sheet1!$B$3:$AH$1266,Sheet1!K$1+(Sheet1!$A$1-1)*10,FALSE))=TRUE,"---",IF(VLOOKUP($A1836,Sheet1!$B$3:$AH$1266,Sheet1!K$1+(Sheet1!$A$1-1)*10,FALSE)="---","---", (ROUND(VLOOKUP($A1836,Sheet1!$B$3:$AH$1266,Sheet1!K$1+(Sheet1!$A$1-1)*10,FALSE),IF(VLOOKUP($A1836,Sheet1!$B$3:$AH$1266,Sheet1!K$1+(Sheet1!$A$1-1)*10,FALSE)&gt;99999,-3,IF(VLOOKUP($A1836,Sheet1!$B$3:$AH$1266,Sheet1!K$1+(Sheet1!$A$1-1)*10,FALSE)&gt;9999,-2,IF(VLOOKUP($A1836,Sheet1!$B$3:$AH$1266,Sheet1!K$1+(Sheet1!$A$1-1)*10,FALSE)&gt;999,-1,0)))))))</f>
        <v>10300</v>
      </c>
      <c r="AB1836" s="66">
        <f>IF(ISNA(VLOOKUP($A1836,Sheet1!$B$3:$AH$1266,Sheet1!L$1+(Sheet1!$A$1-1)*10,FALSE))=TRUE,"---",IF(VLOOKUP($A1836,Sheet1!$B$3:$AH$1266,Sheet1!L$1+(Sheet1!$A$1-1)*10,FALSE)="---","---", (ROUND(VLOOKUP($A1836,Sheet1!$B$3:$AH$1266,Sheet1!L$1+(Sheet1!$A$1-1)*10,FALSE),IF(VLOOKUP($A1836,Sheet1!$B$3:$AH$1266,Sheet1!L$1+(Sheet1!$A$1-1)*10,FALSE)&gt;99999,-3,IF(VLOOKUP($A1836,Sheet1!$B$3:$AH$1266,Sheet1!L$1+(Sheet1!$A$1-1)*10,FALSE)&gt;9999,-2,IF(VLOOKUP($A1836,Sheet1!$B$3:$AH$1266,Sheet1!L$1+(Sheet1!$A$1-1)*10,FALSE)&gt;999,-1,0)))))))</f>
        <v>11600</v>
      </c>
      <c r="AC1836" s="66">
        <f>IF(ISNA(VLOOKUP($A1836,Sheet1!$B$3:$AH$1266,Sheet1!M$1+(Sheet1!$A$1-1)*10,FALSE))=TRUE,"---",IF(VLOOKUP($A1836,Sheet1!$B$3:$AH$1266,Sheet1!M$1+(Sheet1!$A$1-1)*10,FALSE)="---","---", (ROUND(VLOOKUP($A1836,Sheet1!$B$3:$AH$1266,Sheet1!M$1+(Sheet1!$A$1-1)*10,FALSE),IF(VLOOKUP($A1836,Sheet1!$B$3:$AH$1266,Sheet1!M$1+(Sheet1!$A$1-1)*10,FALSE)&gt;99999,-3,IF(VLOOKUP($A1836,Sheet1!$B$3:$AH$1266,Sheet1!M$1+(Sheet1!$A$1-1)*10,FALSE)&gt;9999,-2,IF(VLOOKUP($A1836,Sheet1!$B$3:$AH$1266,Sheet1!M$1+(Sheet1!$A$1-1)*10,FALSE)&gt;999,-1,0)))))))</f>
        <v>12700</v>
      </c>
      <c r="AD1836" s="66">
        <f>IF(ISNA(VLOOKUP($A1836,Sheet1!$B$3:$AH$1266,Sheet1!N$1+(Sheet1!$A$1-1)*10,FALSE))=TRUE,"---",IF(VLOOKUP($A1836,Sheet1!$B$3:$AH$1266,Sheet1!N$1+(Sheet1!$A$1-1)*10,FALSE)="---","---", (ROUND(VLOOKUP($A1836,Sheet1!$B$3:$AH$1266,Sheet1!N$1+(Sheet1!$A$1-1)*10,FALSE),IF(VLOOKUP($A1836,Sheet1!$B$3:$AH$1266,Sheet1!N$1+(Sheet1!$A$1-1)*10,FALSE)&gt;99999,-3,IF(VLOOKUP($A1836,Sheet1!$B$3:$AH$1266,Sheet1!N$1+(Sheet1!$A$1-1)*10,FALSE)&gt;9999,-2,IF(VLOOKUP($A1836,Sheet1!$B$3:$AH$1266,Sheet1!N$1+(Sheet1!$A$1-1)*10,FALSE)&gt;999,-1,0)))))))</f>
        <v>14500</v>
      </c>
    </row>
    <row r="1837" spans="1:30" ht="25.5" customHeight="1" x14ac:dyDescent="0.25">
      <c r="A1837" s="303" t="s">
        <v>2700</v>
      </c>
      <c r="B1837" s="330" t="s">
        <v>2701</v>
      </c>
      <c r="C1837" s="303">
        <v>434106</v>
      </c>
      <c r="D1837" s="303">
        <v>745512</v>
      </c>
      <c r="E1837" s="307" t="s">
        <v>3008</v>
      </c>
      <c r="F1837" s="342" t="s">
        <v>4959</v>
      </c>
      <c r="G1837" s="318" t="s">
        <v>31</v>
      </c>
      <c r="H1837" s="347">
        <v>0.46</v>
      </c>
      <c r="I1837" s="112">
        <v>28946</v>
      </c>
      <c r="J1837" s="113">
        <v>2.02</v>
      </c>
      <c r="K1837" s="127" t="s">
        <v>941</v>
      </c>
      <c r="L1837" s="221">
        <v>5.7</v>
      </c>
      <c r="M1837" s="116">
        <v>12.4</v>
      </c>
      <c r="N1837" s="114" t="s">
        <v>4405</v>
      </c>
      <c r="O1837" s="68" t="s">
        <v>4405</v>
      </c>
      <c r="P1837" s="68" t="s">
        <v>4405</v>
      </c>
      <c r="Q1837" s="68" t="s">
        <v>4405</v>
      </c>
      <c r="R1837" s="74" t="s">
        <v>4405</v>
      </c>
      <c r="S1837" s="356" t="s">
        <v>4364</v>
      </c>
      <c r="T1837" s="356" t="str">
        <f>IF(ISNA(VLOOKUP(A1837,Sheet1!B$3:C$1266,2,FALSE)=TRUE),"NC",VLOOKUP(A1837,Sheet1!B$3:C$1266,2,FALSE))</f>
        <v>NC</v>
      </c>
      <c r="U1837" s="392" t="str">
        <f>IF(ISNA(VLOOKUP($A1837,Sheet1!$B$3:$AH$1266,Sheet1!E$1+(Sheet1!$A$1-1)*10,FALSE))=TRUE,"---",IF(VLOOKUP($A1837,Sheet1!$B$3:$AH$1266,Sheet1!E$1+(Sheet1!$A$1-1)*10,FALSE)="---","---", (ROUND(VLOOKUP($A1837,Sheet1!$B$3:$AH$1266,Sheet1!E$1+(Sheet1!$A$1-1)*10,FALSE),IF(VLOOKUP($A1837,Sheet1!$B$3:$AH$1266,Sheet1!E$1+(Sheet1!$A$1-1)*10,FALSE)&gt;99999,-3,IF(VLOOKUP($A1837,Sheet1!$B$3:$AH$1266,Sheet1!E$1+(Sheet1!$A$1-1)*10,FALSE)&gt;9999,-2,IF(VLOOKUP($A1837,Sheet1!$B$3:$AH$1266,Sheet1!E$1+(Sheet1!$A$1-1)*10,FALSE)&gt;999,-1,0)))))))</f>
        <v>---</v>
      </c>
      <c r="V1837" s="392" t="str">
        <f>IF(ISNA(VLOOKUP($A1837,Sheet1!$B$3:$AH$1266,Sheet1!F$1+(Sheet1!$A$1-1)*10,FALSE))=TRUE,"---",IF(VLOOKUP($A1837,Sheet1!$B$3:$AH$1266,Sheet1!F$1+(Sheet1!$A$1-1)*10,FALSE)="---","---", (ROUND(VLOOKUP($A1837,Sheet1!$B$3:$AH$1266,Sheet1!F$1+(Sheet1!$A$1-1)*10,FALSE),IF(VLOOKUP($A1837,Sheet1!$B$3:$AH$1266,Sheet1!F$1+(Sheet1!$A$1-1)*10,FALSE)&gt;99999,-3,IF(VLOOKUP($A1837,Sheet1!$B$3:$AH$1266,Sheet1!F$1+(Sheet1!$A$1-1)*10,FALSE)&gt;9999,-2,IF(VLOOKUP($A1837,Sheet1!$B$3:$AH$1266,Sheet1!F$1+(Sheet1!$A$1-1)*10,FALSE)&gt;999,-1,0)))))))</f>
        <v>---</v>
      </c>
      <c r="W1837" s="392" t="str">
        <f>IF(ISNA(VLOOKUP($A1837,Sheet1!$B$3:$AH$1266,Sheet1!G$1+(Sheet1!$A$1-1)*10,FALSE))=TRUE,"---",IF(VLOOKUP($A1837,Sheet1!$B$3:$AH$1266,Sheet1!G$1+(Sheet1!$A$1-1)*10,FALSE)="---","---", (ROUND(VLOOKUP($A1837,Sheet1!$B$3:$AH$1266,Sheet1!G$1+(Sheet1!$A$1-1)*10,FALSE),IF(VLOOKUP($A1837,Sheet1!$B$3:$AH$1266,Sheet1!G$1+(Sheet1!$A$1-1)*10,FALSE)&gt;99999,-3,IF(VLOOKUP($A1837,Sheet1!$B$3:$AH$1266,Sheet1!G$1+(Sheet1!$A$1-1)*10,FALSE)&gt;9999,-2,IF(VLOOKUP($A1837,Sheet1!$B$3:$AH$1266,Sheet1!G$1+(Sheet1!$A$1-1)*10,FALSE)&gt;999,-1,0)))))))</f>
        <v>---</v>
      </c>
      <c r="X1837" s="392" t="str">
        <f>IF(ISNA(VLOOKUP($A1837,Sheet1!$B$3:$AH$1266,Sheet1!H$1+(Sheet1!$A$1-1)*10,FALSE))=TRUE,"---",IF(VLOOKUP($A1837,Sheet1!$B$3:$AH$1266,Sheet1!H$1+(Sheet1!$A$1-1)*10,FALSE)="---","---", (ROUND(VLOOKUP($A1837,Sheet1!$B$3:$AH$1266,Sheet1!H$1+(Sheet1!$A$1-1)*10,FALSE),IF(VLOOKUP($A1837,Sheet1!$B$3:$AH$1266,Sheet1!H$1+(Sheet1!$A$1-1)*10,FALSE)&gt;99999,-3,IF(VLOOKUP($A1837,Sheet1!$B$3:$AH$1266,Sheet1!H$1+(Sheet1!$A$1-1)*10,FALSE)&gt;9999,-2,IF(VLOOKUP($A1837,Sheet1!$B$3:$AH$1266,Sheet1!H$1+(Sheet1!$A$1-1)*10,FALSE)&gt;999,-1,0)))))))</f>
        <v>---</v>
      </c>
      <c r="Y1837" s="392" t="str">
        <f>IF(ISNA(VLOOKUP($A1837,Sheet1!$B$3:$AH$1266,Sheet1!I$1+(Sheet1!$A$1-1)*10,FALSE))=TRUE,"---",IF(VLOOKUP($A1837,Sheet1!$B$3:$AH$1266,Sheet1!I$1+(Sheet1!$A$1-1)*10,FALSE)="---","---", (ROUND(VLOOKUP($A1837,Sheet1!$B$3:$AH$1266,Sheet1!I$1+(Sheet1!$A$1-1)*10,FALSE),IF(VLOOKUP($A1837,Sheet1!$B$3:$AH$1266,Sheet1!I$1+(Sheet1!$A$1-1)*10,FALSE)&gt;99999,-3,IF(VLOOKUP($A1837,Sheet1!$B$3:$AH$1266,Sheet1!I$1+(Sheet1!$A$1-1)*10,FALSE)&gt;9999,-2,IF(VLOOKUP($A1837,Sheet1!$B$3:$AH$1266,Sheet1!I$1+(Sheet1!$A$1-1)*10,FALSE)&gt;999,-1,0)))))))</f>
        <v>---</v>
      </c>
      <c r="Z1837" s="392" t="str">
        <f>IF(ISNA(VLOOKUP($A1837,Sheet1!$B$3:$AH$1266,Sheet1!J$1+(Sheet1!$A$1-1)*10,FALSE))=TRUE,"---",IF(VLOOKUP($A1837,Sheet1!$B$3:$AH$1266,Sheet1!J$1+(Sheet1!$A$1-1)*10,FALSE)="---","---", (ROUND(VLOOKUP($A1837,Sheet1!$B$3:$AH$1266,Sheet1!J$1+(Sheet1!$A$1-1)*10,FALSE),IF(VLOOKUP($A1837,Sheet1!$B$3:$AH$1266,Sheet1!J$1+(Sheet1!$A$1-1)*10,FALSE)&gt;99999,-3,IF(VLOOKUP($A1837,Sheet1!$B$3:$AH$1266,Sheet1!J$1+(Sheet1!$A$1-1)*10,FALSE)&gt;9999,-2,IF(VLOOKUP($A1837,Sheet1!$B$3:$AH$1266,Sheet1!J$1+(Sheet1!$A$1-1)*10,FALSE)&gt;999,-1,0)))))))</f>
        <v>---</v>
      </c>
      <c r="AA1837" s="392" t="str">
        <f>IF(ISNA(VLOOKUP($A1837,Sheet1!$B$3:$AH$1266,Sheet1!K$1+(Sheet1!$A$1-1)*10,FALSE))=TRUE,"---",IF(VLOOKUP($A1837,Sheet1!$B$3:$AH$1266,Sheet1!K$1+(Sheet1!$A$1-1)*10,FALSE)="---","---", (ROUND(VLOOKUP($A1837,Sheet1!$B$3:$AH$1266,Sheet1!K$1+(Sheet1!$A$1-1)*10,FALSE),IF(VLOOKUP($A1837,Sheet1!$B$3:$AH$1266,Sheet1!K$1+(Sheet1!$A$1-1)*10,FALSE)&gt;99999,-3,IF(VLOOKUP($A1837,Sheet1!$B$3:$AH$1266,Sheet1!K$1+(Sheet1!$A$1-1)*10,FALSE)&gt;9999,-2,IF(VLOOKUP($A1837,Sheet1!$B$3:$AH$1266,Sheet1!K$1+(Sheet1!$A$1-1)*10,FALSE)&gt;999,-1,0)))))))</f>
        <v>---</v>
      </c>
      <c r="AB1837" s="392" t="str">
        <f>IF(ISNA(VLOOKUP($A1837,Sheet1!$B$3:$AH$1266,Sheet1!L$1+(Sheet1!$A$1-1)*10,FALSE))=TRUE,"---",IF(VLOOKUP($A1837,Sheet1!$B$3:$AH$1266,Sheet1!L$1+(Sheet1!$A$1-1)*10,FALSE)="---","---", (ROUND(VLOOKUP($A1837,Sheet1!$B$3:$AH$1266,Sheet1!L$1+(Sheet1!$A$1-1)*10,FALSE),IF(VLOOKUP($A1837,Sheet1!$B$3:$AH$1266,Sheet1!L$1+(Sheet1!$A$1-1)*10,FALSE)&gt;99999,-3,IF(VLOOKUP($A1837,Sheet1!$B$3:$AH$1266,Sheet1!L$1+(Sheet1!$A$1-1)*10,FALSE)&gt;9999,-2,IF(VLOOKUP($A1837,Sheet1!$B$3:$AH$1266,Sheet1!L$1+(Sheet1!$A$1-1)*10,FALSE)&gt;999,-1,0)))))))</f>
        <v>---</v>
      </c>
      <c r="AC1837" s="392" t="str">
        <f>IF(ISNA(VLOOKUP($A1837,Sheet1!$B$3:$AH$1266,Sheet1!M$1+(Sheet1!$A$1-1)*10,FALSE))=TRUE,"---",IF(VLOOKUP($A1837,Sheet1!$B$3:$AH$1266,Sheet1!M$1+(Sheet1!$A$1-1)*10,FALSE)="---","---", (ROUND(VLOOKUP($A1837,Sheet1!$B$3:$AH$1266,Sheet1!M$1+(Sheet1!$A$1-1)*10,FALSE),IF(VLOOKUP($A1837,Sheet1!$B$3:$AH$1266,Sheet1!M$1+(Sheet1!$A$1-1)*10,FALSE)&gt;99999,-3,IF(VLOOKUP($A1837,Sheet1!$B$3:$AH$1266,Sheet1!M$1+(Sheet1!$A$1-1)*10,FALSE)&gt;9999,-2,IF(VLOOKUP($A1837,Sheet1!$B$3:$AH$1266,Sheet1!M$1+(Sheet1!$A$1-1)*10,FALSE)&gt;999,-1,0)))))))</f>
        <v>---</v>
      </c>
      <c r="AD1837" s="392" t="str">
        <f>IF(ISNA(VLOOKUP($A1837,Sheet1!$B$3:$AH$1266,Sheet1!N$1+(Sheet1!$A$1-1)*10,FALSE))=TRUE,"---",IF(VLOOKUP($A1837,Sheet1!$B$3:$AH$1266,Sheet1!N$1+(Sheet1!$A$1-1)*10,FALSE)="---","---", (ROUND(VLOOKUP($A1837,Sheet1!$B$3:$AH$1266,Sheet1!N$1+(Sheet1!$A$1-1)*10,FALSE),IF(VLOOKUP($A1837,Sheet1!$B$3:$AH$1266,Sheet1!N$1+(Sheet1!$A$1-1)*10,FALSE)&gt;99999,-3,IF(VLOOKUP($A1837,Sheet1!$B$3:$AH$1266,Sheet1!N$1+(Sheet1!$A$1-1)*10,FALSE)&gt;9999,-2,IF(VLOOKUP($A1837,Sheet1!$B$3:$AH$1266,Sheet1!N$1+(Sheet1!$A$1-1)*10,FALSE)&gt;999,-1,0)))))))</f>
        <v>---</v>
      </c>
    </row>
    <row r="1838" spans="1:30" ht="25.5" customHeight="1" x14ac:dyDescent="0.25">
      <c r="A1838" s="303"/>
      <c r="B1838" s="331"/>
      <c r="C1838" s="303"/>
      <c r="D1838" s="303"/>
      <c r="E1838" s="307" t="e">
        <v>#N/A</v>
      </c>
      <c r="F1838" s="331"/>
      <c r="G1838" s="319"/>
      <c r="H1838" s="347"/>
      <c r="I1838" s="112">
        <v>28926</v>
      </c>
      <c r="J1838" s="113">
        <v>6.14</v>
      </c>
      <c r="K1838" s="127" t="s">
        <v>1646</v>
      </c>
      <c r="L1838" s="156" t="s">
        <v>4405</v>
      </c>
      <c r="M1838" s="157" t="s">
        <v>4405</v>
      </c>
      <c r="N1838" s="127" t="s">
        <v>75</v>
      </c>
      <c r="O1838" s="68" t="s">
        <v>4405</v>
      </c>
      <c r="P1838" s="68" t="s">
        <v>4405</v>
      </c>
      <c r="Q1838" s="68" t="s">
        <v>4405</v>
      </c>
      <c r="R1838" s="74" t="s">
        <v>4405</v>
      </c>
      <c r="S1838" s="356" t="e">
        <v>#N/A</v>
      </c>
      <c r="T1838" s="356" t="str">
        <f>IF(ISNA(VLOOKUP(A1838,Sheet1!B$3:C$1266,2,FALSE)=TRUE),"ND",VLOOKUP(A1838,Sheet1!B$3:C$1266,2,FALSE))</f>
        <v>ND</v>
      </c>
      <c r="U1838" s="392" t="str">
        <f>IF(ISNA(VLOOKUP($A1838,Sheet1!$B$3:$AH$1266,Sheet1!E$1+(Sheet1!$A$1-1)*10,FALSE))=TRUE,"---",IF(VLOOKUP($A1838,Sheet1!$B$3:$AH$1266,Sheet1!E$1+(Sheet1!$A$1-1)*10,FALSE)="---","---", (ROUND(VLOOKUP($A1838,Sheet1!$B$3:$AH$1266,Sheet1!E$1+(Sheet1!$A$1-1)*10,FALSE),IF(VLOOKUP($A1838,Sheet1!$B$3:$AH$1266,Sheet1!E$1+(Sheet1!$A$1-1)*10,FALSE)&gt;99999,-3,IF(VLOOKUP($A1838,Sheet1!$B$3:$AH$1266,Sheet1!E$1+(Sheet1!$A$1-1)*10,FALSE)&gt;9999,-2,IF(VLOOKUP($A1838,Sheet1!$B$3:$AH$1266,Sheet1!E$1+(Sheet1!$A$1-1)*10,FALSE)&gt;999,-1,0)))))))</f>
        <v>---</v>
      </c>
      <c r="V1838" s="392" t="str">
        <f>IF(ISNA(VLOOKUP($A1838,Sheet1!$B$3:$AH$1266,Sheet1!F$1+(Sheet1!$A$1-1)*10,FALSE))=TRUE,"---",IF(VLOOKUP($A1838,Sheet1!$B$3:$AH$1266,Sheet1!F$1+(Sheet1!$A$1-1)*10,FALSE)="---","---", (ROUND(VLOOKUP($A1838,Sheet1!$B$3:$AH$1266,Sheet1!F$1+(Sheet1!$A$1-1)*10,FALSE),IF(VLOOKUP($A1838,Sheet1!$B$3:$AH$1266,Sheet1!F$1+(Sheet1!$A$1-1)*10,FALSE)&gt;99999,-3,IF(VLOOKUP($A1838,Sheet1!$B$3:$AH$1266,Sheet1!F$1+(Sheet1!$A$1-1)*10,FALSE)&gt;9999,-2,IF(VLOOKUP($A1838,Sheet1!$B$3:$AH$1266,Sheet1!F$1+(Sheet1!$A$1-1)*10,FALSE)&gt;999,-1,0)))))))</f>
        <v>---</v>
      </c>
      <c r="W1838" s="392" t="str">
        <f>IF(ISNA(VLOOKUP($A1838,Sheet1!$B$3:$AH$1266,Sheet1!G$1+(Sheet1!$A$1-1)*10,FALSE))=TRUE,"---",IF(VLOOKUP($A1838,Sheet1!$B$3:$AH$1266,Sheet1!G$1+(Sheet1!$A$1-1)*10,FALSE)="---","---", (ROUND(VLOOKUP($A1838,Sheet1!$B$3:$AH$1266,Sheet1!G$1+(Sheet1!$A$1-1)*10,FALSE),IF(VLOOKUP($A1838,Sheet1!$B$3:$AH$1266,Sheet1!G$1+(Sheet1!$A$1-1)*10,FALSE)&gt;99999,-3,IF(VLOOKUP($A1838,Sheet1!$B$3:$AH$1266,Sheet1!G$1+(Sheet1!$A$1-1)*10,FALSE)&gt;9999,-2,IF(VLOOKUP($A1838,Sheet1!$B$3:$AH$1266,Sheet1!G$1+(Sheet1!$A$1-1)*10,FALSE)&gt;999,-1,0)))))))</f>
        <v>---</v>
      </c>
      <c r="X1838" s="392" t="str">
        <f>IF(ISNA(VLOOKUP($A1838,Sheet1!$B$3:$AH$1266,Sheet1!H$1+(Sheet1!$A$1-1)*10,FALSE))=TRUE,"---",IF(VLOOKUP($A1838,Sheet1!$B$3:$AH$1266,Sheet1!H$1+(Sheet1!$A$1-1)*10,FALSE)="---","---", (ROUND(VLOOKUP($A1838,Sheet1!$B$3:$AH$1266,Sheet1!H$1+(Sheet1!$A$1-1)*10,FALSE),IF(VLOOKUP($A1838,Sheet1!$B$3:$AH$1266,Sheet1!H$1+(Sheet1!$A$1-1)*10,FALSE)&gt;99999,-3,IF(VLOOKUP($A1838,Sheet1!$B$3:$AH$1266,Sheet1!H$1+(Sheet1!$A$1-1)*10,FALSE)&gt;9999,-2,IF(VLOOKUP($A1838,Sheet1!$B$3:$AH$1266,Sheet1!H$1+(Sheet1!$A$1-1)*10,FALSE)&gt;999,-1,0)))))))</f>
        <v>---</v>
      </c>
      <c r="Y1838" s="392" t="str">
        <f>IF(ISNA(VLOOKUP($A1838,Sheet1!$B$3:$AH$1266,Sheet1!I$1+(Sheet1!$A$1-1)*10,FALSE))=TRUE,"---",IF(VLOOKUP($A1838,Sheet1!$B$3:$AH$1266,Sheet1!I$1+(Sheet1!$A$1-1)*10,FALSE)="---","---", (ROUND(VLOOKUP($A1838,Sheet1!$B$3:$AH$1266,Sheet1!I$1+(Sheet1!$A$1-1)*10,FALSE),IF(VLOOKUP($A1838,Sheet1!$B$3:$AH$1266,Sheet1!I$1+(Sheet1!$A$1-1)*10,FALSE)&gt;99999,-3,IF(VLOOKUP($A1838,Sheet1!$B$3:$AH$1266,Sheet1!I$1+(Sheet1!$A$1-1)*10,FALSE)&gt;9999,-2,IF(VLOOKUP($A1838,Sheet1!$B$3:$AH$1266,Sheet1!I$1+(Sheet1!$A$1-1)*10,FALSE)&gt;999,-1,0)))))))</f>
        <v>---</v>
      </c>
      <c r="Z1838" s="392" t="str">
        <f>IF(ISNA(VLOOKUP($A1838,Sheet1!$B$3:$AH$1266,Sheet1!J$1+(Sheet1!$A$1-1)*10,FALSE))=TRUE,"---",IF(VLOOKUP($A1838,Sheet1!$B$3:$AH$1266,Sheet1!J$1+(Sheet1!$A$1-1)*10,FALSE)="---","---", (ROUND(VLOOKUP($A1838,Sheet1!$B$3:$AH$1266,Sheet1!J$1+(Sheet1!$A$1-1)*10,FALSE),IF(VLOOKUP($A1838,Sheet1!$B$3:$AH$1266,Sheet1!J$1+(Sheet1!$A$1-1)*10,FALSE)&gt;99999,-3,IF(VLOOKUP($A1838,Sheet1!$B$3:$AH$1266,Sheet1!J$1+(Sheet1!$A$1-1)*10,FALSE)&gt;9999,-2,IF(VLOOKUP($A1838,Sheet1!$B$3:$AH$1266,Sheet1!J$1+(Sheet1!$A$1-1)*10,FALSE)&gt;999,-1,0)))))))</f>
        <v>---</v>
      </c>
      <c r="AA1838" s="392" t="str">
        <f>IF(ISNA(VLOOKUP($A1838,Sheet1!$B$3:$AH$1266,Sheet1!K$1+(Sheet1!$A$1-1)*10,FALSE))=TRUE,"---",IF(VLOOKUP($A1838,Sheet1!$B$3:$AH$1266,Sheet1!K$1+(Sheet1!$A$1-1)*10,FALSE)="---","---", (ROUND(VLOOKUP($A1838,Sheet1!$B$3:$AH$1266,Sheet1!K$1+(Sheet1!$A$1-1)*10,FALSE),IF(VLOOKUP($A1838,Sheet1!$B$3:$AH$1266,Sheet1!K$1+(Sheet1!$A$1-1)*10,FALSE)&gt;99999,-3,IF(VLOOKUP($A1838,Sheet1!$B$3:$AH$1266,Sheet1!K$1+(Sheet1!$A$1-1)*10,FALSE)&gt;9999,-2,IF(VLOOKUP($A1838,Sheet1!$B$3:$AH$1266,Sheet1!K$1+(Sheet1!$A$1-1)*10,FALSE)&gt;999,-1,0)))))))</f>
        <v>---</v>
      </c>
      <c r="AB1838" s="392" t="str">
        <f>IF(ISNA(VLOOKUP($A1838,Sheet1!$B$3:$AH$1266,Sheet1!L$1+(Sheet1!$A$1-1)*10,FALSE))=TRUE,"---",IF(VLOOKUP($A1838,Sheet1!$B$3:$AH$1266,Sheet1!L$1+(Sheet1!$A$1-1)*10,FALSE)="---","---", (ROUND(VLOOKUP($A1838,Sheet1!$B$3:$AH$1266,Sheet1!L$1+(Sheet1!$A$1-1)*10,FALSE),IF(VLOOKUP($A1838,Sheet1!$B$3:$AH$1266,Sheet1!L$1+(Sheet1!$A$1-1)*10,FALSE)&gt;99999,-3,IF(VLOOKUP($A1838,Sheet1!$B$3:$AH$1266,Sheet1!L$1+(Sheet1!$A$1-1)*10,FALSE)&gt;9999,-2,IF(VLOOKUP($A1838,Sheet1!$B$3:$AH$1266,Sheet1!L$1+(Sheet1!$A$1-1)*10,FALSE)&gt;999,-1,0)))))))</f>
        <v>---</v>
      </c>
      <c r="AC1838" s="392" t="str">
        <f>IF(ISNA(VLOOKUP($A1838,Sheet1!$B$3:$AH$1266,Sheet1!M$1+(Sheet1!$A$1-1)*10,FALSE))=TRUE,"---",IF(VLOOKUP($A1838,Sheet1!$B$3:$AH$1266,Sheet1!M$1+(Sheet1!$A$1-1)*10,FALSE)="---","---", (ROUND(VLOOKUP($A1838,Sheet1!$B$3:$AH$1266,Sheet1!M$1+(Sheet1!$A$1-1)*10,FALSE),IF(VLOOKUP($A1838,Sheet1!$B$3:$AH$1266,Sheet1!M$1+(Sheet1!$A$1-1)*10,FALSE)&gt;99999,-3,IF(VLOOKUP($A1838,Sheet1!$B$3:$AH$1266,Sheet1!M$1+(Sheet1!$A$1-1)*10,FALSE)&gt;9999,-2,IF(VLOOKUP($A1838,Sheet1!$B$3:$AH$1266,Sheet1!M$1+(Sheet1!$A$1-1)*10,FALSE)&gt;999,-1,0)))))))</f>
        <v>---</v>
      </c>
      <c r="AD1838" s="392" t="str">
        <f>IF(ISNA(VLOOKUP($A1838,Sheet1!$B$3:$AH$1266,Sheet1!N$1+(Sheet1!$A$1-1)*10,FALSE))=TRUE,"---",IF(VLOOKUP($A1838,Sheet1!$B$3:$AH$1266,Sheet1!N$1+(Sheet1!$A$1-1)*10,FALSE)="---","---", (ROUND(VLOOKUP($A1838,Sheet1!$B$3:$AH$1266,Sheet1!N$1+(Sheet1!$A$1-1)*10,FALSE),IF(VLOOKUP($A1838,Sheet1!$B$3:$AH$1266,Sheet1!N$1+(Sheet1!$A$1-1)*10,FALSE)&gt;99999,-3,IF(VLOOKUP($A1838,Sheet1!$B$3:$AH$1266,Sheet1!N$1+(Sheet1!$A$1-1)*10,FALSE)&gt;9999,-2,IF(VLOOKUP($A1838,Sheet1!$B$3:$AH$1266,Sheet1!N$1+(Sheet1!$A$1-1)*10,FALSE)&gt;999,-1,0)))))))</f>
        <v>---</v>
      </c>
    </row>
    <row r="1839" spans="1:30" ht="25.5" customHeight="1" x14ac:dyDescent="0.25">
      <c r="A1839" s="304" t="s">
        <v>2702</v>
      </c>
      <c r="B1839" s="393" t="s">
        <v>2703</v>
      </c>
      <c r="C1839" s="304">
        <v>434245</v>
      </c>
      <c r="D1839" s="304">
        <v>745814</v>
      </c>
      <c r="E1839" s="305" t="s">
        <v>3008</v>
      </c>
      <c r="F1839" s="117" t="s">
        <v>4960</v>
      </c>
      <c r="G1839" s="118" t="s">
        <v>286</v>
      </c>
      <c r="H1839" s="428">
        <v>55</v>
      </c>
      <c r="I1839" s="119">
        <v>7753</v>
      </c>
      <c r="J1839" s="124">
        <v>5.0999999999999996</v>
      </c>
      <c r="K1839" s="118" t="s">
        <v>20</v>
      </c>
      <c r="L1839" s="122">
        <v>862</v>
      </c>
      <c r="M1839" s="123">
        <v>15.7</v>
      </c>
      <c r="N1839" s="118" t="s">
        <v>387</v>
      </c>
      <c r="O1839" s="71" t="s">
        <v>4405</v>
      </c>
      <c r="P1839" s="71" t="s">
        <v>4405</v>
      </c>
      <c r="Q1839" s="71" t="s">
        <v>4405</v>
      </c>
      <c r="R1839" s="73" t="s">
        <v>4405</v>
      </c>
      <c r="S1839" s="357" t="s">
        <v>4364</v>
      </c>
      <c r="T1839" s="357" t="str">
        <f>IF(ISNA(VLOOKUP(A1839,Sheet1!B$3:C$1266,2,FALSE)=TRUE),"NC",VLOOKUP(A1839,Sheet1!B$3:C$1266,2,FALSE))</f>
        <v>Regulated</v>
      </c>
      <c r="U1839" s="385">
        <f>IF(ISNA(VLOOKUP($A1839,Sheet1!$B$3:$AH$1266,Sheet1!E$1+(Sheet1!$A$1-1)*10,FALSE))=TRUE,"---",IF(VLOOKUP($A1839,Sheet1!$B$3:$AH$1266,Sheet1!E$1+(Sheet1!$A$1-1)*10,FALSE)="---","---", (ROUND(VLOOKUP($A1839,Sheet1!$B$3:$AH$1266,Sheet1!E$1+(Sheet1!$A$1-1)*10,FALSE),IF(VLOOKUP($A1839,Sheet1!$B$3:$AH$1266,Sheet1!E$1+(Sheet1!$A$1-1)*10,FALSE)&gt;99999,-3,IF(VLOOKUP($A1839,Sheet1!$B$3:$AH$1266,Sheet1!E$1+(Sheet1!$A$1-1)*10,FALSE)&gt;9999,-2,IF(VLOOKUP($A1839,Sheet1!$B$3:$AH$1266,Sheet1!E$1+(Sheet1!$A$1-1)*10,FALSE)&gt;999,-1,0)))))))</f>
        <v>306</v>
      </c>
      <c r="V1839" s="385">
        <f>IF(ISNA(VLOOKUP($A1839,Sheet1!$B$3:$AH$1266,Sheet1!F$1+(Sheet1!$A$1-1)*10,FALSE))=TRUE,"---",IF(VLOOKUP($A1839,Sheet1!$B$3:$AH$1266,Sheet1!F$1+(Sheet1!$A$1-1)*10,FALSE)="---","---", (ROUND(VLOOKUP($A1839,Sheet1!$B$3:$AH$1266,Sheet1!F$1+(Sheet1!$A$1-1)*10,FALSE),IF(VLOOKUP($A1839,Sheet1!$B$3:$AH$1266,Sheet1!F$1+(Sheet1!$A$1-1)*10,FALSE)&gt;99999,-3,IF(VLOOKUP($A1839,Sheet1!$B$3:$AH$1266,Sheet1!F$1+(Sheet1!$A$1-1)*10,FALSE)&gt;9999,-2,IF(VLOOKUP($A1839,Sheet1!$B$3:$AH$1266,Sheet1!F$1+(Sheet1!$A$1-1)*10,FALSE)&gt;999,-1,0)))))))</f>
        <v>344</v>
      </c>
      <c r="W1839" s="385">
        <f>IF(ISNA(VLOOKUP($A1839,Sheet1!$B$3:$AH$1266,Sheet1!G$1+(Sheet1!$A$1-1)*10,FALSE))=TRUE,"---",IF(VLOOKUP($A1839,Sheet1!$B$3:$AH$1266,Sheet1!G$1+(Sheet1!$A$1-1)*10,FALSE)="---","---", (ROUND(VLOOKUP($A1839,Sheet1!$B$3:$AH$1266,Sheet1!G$1+(Sheet1!$A$1-1)*10,FALSE),IF(VLOOKUP($A1839,Sheet1!$B$3:$AH$1266,Sheet1!G$1+(Sheet1!$A$1-1)*10,FALSE)&gt;99999,-3,IF(VLOOKUP($A1839,Sheet1!$B$3:$AH$1266,Sheet1!G$1+(Sheet1!$A$1-1)*10,FALSE)&gt;9999,-2,IF(VLOOKUP($A1839,Sheet1!$B$3:$AH$1266,Sheet1!G$1+(Sheet1!$A$1-1)*10,FALSE)&gt;999,-1,0)))))))</f>
        <v>394</v>
      </c>
      <c r="X1839" s="385">
        <f>IF(ISNA(VLOOKUP($A1839,Sheet1!$B$3:$AH$1266,Sheet1!H$1+(Sheet1!$A$1-1)*10,FALSE))=TRUE,"---",IF(VLOOKUP($A1839,Sheet1!$B$3:$AH$1266,Sheet1!H$1+(Sheet1!$A$1-1)*10,FALSE)="---","---", (ROUND(VLOOKUP($A1839,Sheet1!$B$3:$AH$1266,Sheet1!H$1+(Sheet1!$A$1-1)*10,FALSE),IF(VLOOKUP($A1839,Sheet1!$B$3:$AH$1266,Sheet1!H$1+(Sheet1!$A$1-1)*10,FALSE)&gt;99999,-3,IF(VLOOKUP($A1839,Sheet1!$B$3:$AH$1266,Sheet1!H$1+(Sheet1!$A$1-1)*10,FALSE)&gt;9999,-2,IF(VLOOKUP($A1839,Sheet1!$B$3:$AH$1266,Sheet1!H$1+(Sheet1!$A$1-1)*10,FALSE)&gt;999,-1,0)))))))</f>
        <v>532</v>
      </c>
      <c r="Y1839" s="385">
        <f>IF(ISNA(VLOOKUP($A1839,Sheet1!$B$3:$AH$1266,Sheet1!I$1+(Sheet1!$A$1-1)*10,FALSE))=TRUE,"---",IF(VLOOKUP($A1839,Sheet1!$B$3:$AH$1266,Sheet1!I$1+(Sheet1!$A$1-1)*10,FALSE)="---","---", (ROUND(VLOOKUP($A1839,Sheet1!$B$3:$AH$1266,Sheet1!I$1+(Sheet1!$A$1-1)*10,FALSE),IF(VLOOKUP($A1839,Sheet1!$B$3:$AH$1266,Sheet1!I$1+(Sheet1!$A$1-1)*10,FALSE)&gt;99999,-3,IF(VLOOKUP($A1839,Sheet1!$B$3:$AH$1266,Sheet1!I$1+(Sheet1!$A$1-1)*10,FALSE)&gt;9999,-2,IF(VLOOKUP($A1839,Sheet1!$B$3:$AH$1266,Sheet1!I$1+(Sheet1!$A$1-1)*10,FALSE)&gt;999,-1,0)))))))</f>
        <v>636</v>
      </c>
      <c r="Z1839" s="385">
        <f>IF(ISNA(VLOOKUP($A1839,Sheet1!$B$3:$AH$1266,Sheet1!J$1+(Sheet1!$A$1-1)*10,FALSE))=TRUE,"---",IF(VLOOKUP($A1839,Sheet1!$B$3:$AH$1266,Sheet1!J$1+(Sheet1!$A$1-1)*10,FALSE)="---","---", (ROUND(VLOOKUP($A1839,Sheet1!$B$3:$AH$1266,Sheet1!J$1+(Sheet1!$A$1-1)*10,FALSE),IF(VLOOKUP($A1839,Sheet1!$B$3:$AH$1266,Sheet1!J$1+(Sheet1!$A$1-1)*10,FALSE)&gt;99999,-3,IF(VLOOKUP($A1839,Sheet1!$B$3:$AH$1266,Sheet1!J$1+(Sheet1!$A$1-1)*10,FALSE)&gt;9999,-2,IF(VLOOKUP($A1839,Sheet1!$B$3:$AH$1266,Sheet1!J$1+(Sheet1!$A$1-1)*10,FALSE)&gt;999,-1,0)))))))</f>
        <v>781</v>
      </c>
      <c r="AA1839" s="385">
        <f>IF(ISNA(VLOOKUP($A1839,Sheet1!$B$3:$AH$1266,Sheet1!K$1+(Sheet1!$A$1-1)*10,FALSE))=TRUE,"---",IF(VLOOKUP($A1839,Sheet1!$B$3:$AH$1266,Sheet1!K$1+(Sheet1!$A$1-1)*10,FALSE)="---","---", (ROUND(VLOOKUP($A1839,Sheet1!$B$3:$AH$1266,Sheet1!K$1+(Sheet1!$A$1-1)*10,FALSE),IF(VLOOKUP($A1839,Sheet1!$B$3:$AH$1266,Sheet1!K$1+(Sheet1!$A$1-1)*10,FALSE)&gt;99999,-3,IF(VLOOKUP($A1839,Sheet1!$B$3:$AH$1266,Sheet1!K$1+(Sheet1!$A$1-1)*10,FALSE)&gt;9999,-2,IF(VLOOKUP($A1839,Sheet1!$B$3:$AH$1266,Sheet1!K$1+(Sheet1!$A$1-1)*10,FALSE)&gt;999,-1,0)))))))</f>
        <v>901</v>
      </c>
      <c r="AB1839" s="385">
        <f>IF(ISNA(VLOOKUP($A1839,Sheet1!$B$3:$AH$1266,Sheet1!L$1+(Sheet1!$A$1-1)*10,FALSE))=TRUE,"---",IF(VLOOKUP($A1839,Sheet1!$B$3:$AH$1266,Sheet1!L$1+(Sheet1!$A$1-1)*10,FALSE)="---","---", (ROUND(VLOOKUP($A1839,Sheet1!$B$3:$AH$1266,Sheet1!L$1+(Sheet1!$A$1-1)*10,FALSE),IF(VLOOKUP($A1839,Sheet1!$B$3:$AH$1266,Sheet1!L$1+(Sheet1!$A$1-1)*10,FALSE)&gt;99999,-3,IF(VLOOKUP($A1839,Sheet1!$B$3:$AH$1266,Sheet1!L$1+(Sheet1!$A$1-1)*10,FALSE)&gt;9999,-2,IF(VLOOKUP($A1839,Sheet1!$B$3:$AH$1266,Sheet1!L$1+(Sheet1!$A$1-1)*10,FALSE)&gt;999,-1,0)))))))</f>
        <v>1030</v>
      </c>
      <c r="AC1839" s="385">
        <f>IF(ISNA(VLOOKUP($A1839,Sheet1!$B$3:$AH$1266,Sheet1!M$1+(Sheet1!$A$1-1)*10,FALSE))=TRUE,"---",IF(VLOOKUP($A1839,Sheet1!$B$3:$AH$1266,Sheet1!M$1+(Sheet1!$A$1-1)*10,FALSE)="---","---", (ROUND(VLOOKUP($A1839,Sheet1!$B$3:$AH$1266,Sheet1!M$1+(Sheet1!$A$1-1)*10,FALSE),IF(VLOOKUP($A1839,Sheet1!$B$3:$AH$1266,Sheet1!M$1+(Sheet1!$A$1-1)*10,FALSE)&gt;99999,-3,IF(VLOOKUP($A1839,Sheet1!$B$3:$AH$1266,Sheet1!M$1+(Sheet1!$A$1-1)*10,FALSE)&gt;9999,-2,IF(VLOOKUP($A1839,Sheet1!$B$3:$AH$1266,Sheet1!M$1+(Sheet1!$A$1-1)*10,FALSE)&gt;999,-1,0)))))))</f>
        <v>1170</v>
      </c>
      <c r="AD1839" s="385">
        <f>IF(ISNA(VLOOKUP($A1839,Sheet1!$B$3:$AH$1266,Sheet1!N$1+(Sheet1!$A$1-1)*10,FALSE))=TRUE,"---",IF(VLOOKUP($A1839,Sheet1!$B$3:$AH$1266,Sheet1!N$1+(Sheet1!$A$1-1)*10,FALSE)="---","---", (ROUND(VLOOKUP($A1839,Sheet1!$B$3:$AH$1266,Sheet1!N$1+(Sheet1!$A$1-1)*10,FALSE),IF(VLOOKUP($A1839,Sheet1!$B$3:$AH$1266,Sheet1!N$1+(Sheet1!$A$1-1)*10,FALSE)&gt;99999,-3,IF(VLOOKUP($A1839,Sheet1!$B$3:$AH$1266,Sheet1!N$1+(Sheet1!$A$1-1)*10,FALSE)&gt;9999,-2,IF(VLOOKUP($A1839,Sheet1!$B$3:$AH$1266,Sheet1!N$1+(Sheet1!$A$1-1)*10,FALSE)&gt;999,-1,0)))))))</f>
        <v>1380</v>
      </c>
    </row>
    <row r="1840" spans="1:30" ht="25.5" customHeight="1" x14ac:dyDescent="0.25">
      <c r="A1840" s="304"/>
      <c r="B1840" s="346"/>
      <c r="C1840" s="304"/>
      <c r="D1840" s="304"/>
      <c r="E1840" s="305" t="e">
        <v>#N/A</v>
      </c>
      <c r="F1840" s="345" t="s">
        <v>4961</v>
      </c>
      <c r="G1840" s="351" t="s">
        <v>31</v>
      </c>
      <c r="H1840" s="428"/>
      <c r="I1840" s="119">
        <v>4836</v>
      </c>
      <c r="J1840" s="124">
        <v>6.5</v>
      </c>
      <c r="K1840" s="121" t="s">
        <v>4405</v>
      </c>
      <c r="L1840" s="122">
        <v>800</v>
      </c>
      <c r="M1840" s="123">
        <v>14.5</v>
      </c>
      <c r="N1840" s="118" t="s">
        <v>2704</v>
      </c>
      <c r="O1840" s="71" t="s">
        <v>4405</v>
      </c>
      <c r="P1840" s="71" t="s">
        <v>4405</v>
      </c>
      <c r="Q1840" s="71" t="s">
        <v>4405</v>
      </c>
      <c r="R1840" s="73" t="s">
        <v>4405</v>
      </c>
      <c r="S1840" s="357" t="e">
        <v>#N/A</v>
      </c>
      <c r="T1840" s="357" t="str">
        <f>IF(ISNA(VLOOKUP(A1840,Sheet1!B$3:C$1266,2,FALSE)=TRUE),"ND",VLOOKUP(A1840,Sheet1!B$3:C$1266,2,FALSE))</f>
        <v>ND</v>
      </c>
      <c r="U1840" s="385" t="str">
        <f>IF(ISNA(VLOOKUP($A1840,Sheet1!$B$3:$AH$1266,Sheet1!E$1+(Sheet1!$A$1-1)*10,FALSE))=TRUE,"---",IF(VLOOKUP($A1840,Sheet1!$B$3:$AH$1266,Sheet1!E$1+(Sheet1!$A$1-1)*10,FALSE)="---","---", (ROUND(VLOOKUP($A1840,Sheet1!$B$3:$AH$1266,Sheet1!E$1+(Sheet1!$A$1-1)*10,FALSE),IF(VLOOKUP($A1840,Sheet1!$B$3:$AH$1266,Sheet1!E$1+(Sheet1!$A$1-1)*10,FALSE)&gt;99999,-3,IF(VLOOKUP($A1840,Sheet1!$B$3:$AH$1266,Sheet1!E$1+(Sheet1!$A$1-1)*10,FALSE)&gt;9999,-2,IF(VLOOKUP($A1840,Sheet1!$B$3:$AH$1266,Sheet1!E$1+(Sheet1!$A$1-1)*10,FALSE)&gt;999,-1,0)))))))</f>
        <v>---</v>
      </c>
      <c r="V1840" s="385" t="str">
        <f>IF(ISNA(VLOOKUP($A1840,Sheet1!$B$3:$AH$1266,Sheet1!F$1+(Sheet1!$A$1-1)*10,FALSE))=TRUE,"---",IF(VLOOKUP($A1840,Sheet1!$B$3:$AH$1266,Sheet1!F$1+(Sheet1!$A$1-1)*10,FALSE)="---","---", (ROUND(VLOOKUP($A1840,Sheet1!$B$3:$AH$1266,Sheet1!F$1+(Sheet1!$A$1-1)*10,FALSE),IF(VLOOKUP($A1840,Sheet1!$B$3:$AH$1266,Sheet1!F$1+(Sheet1!$A$1-1)*10,FALSE)&gt;99999,-3,IF(VLOOKUP($A1840,Sheet1!$B$3:$AH$1266,Sheet1!F$1+(Sheet1!$A$1-1)*10,FALSE)&gt;9999,-2,IF(VLOOKUP($A1840,Sheet1!$B$3:$AH$1266,Sheet1!F$1+(Sheet1!$A$1-1)*10,FALSE)&gt;999,-1,0)))))))</f>
        <v>---</v>
      </c>
      <c r="W1840" s="385" t="str">
        <f>IF(ISNA(VLOOKUP($A1840,Sheet1!$B$3:$AH$1266,Sheet1!G$1+(Sheet1!$A$1-1)*10,FALSE))=TRUE,"---",IF(VLOOKUP($A1840,Sheet1!$B$3:$AH$1266,Sheet1!G$1+(Sheet1!$A$1-1)*10,FALSE)="---","---", (ROUND(VLOOKUP($A1840,Sheet1!$B$3:$AH$1266,Sheet1!G$1+(Sheet1!$A$1-1)*10,FALSE),IF(VLOOKUP($A1840,Sheet1!$B$3:$AH$1266,Sheet1!G$1+(Sheet1!$A$1-1)*10,FALSE)&gt;99999,-3,IF(VLOOKUP($A1840,Sheet1!$B$3:$AH$1266,Sheet1!G$1+(Sheet1!$A$1-1)*10,FALSE)&gt;9999,-2,IF(VLOOKUP($A1840,Sheet1!$B$3:$AH$1266,Sheet1!G$1+(Sheet1!$A$1-1)*10,FALSE)&gt;999,-1,0)))))))</f>
        <v>---</v>
      </c>
      <c r="X1840" s="385" t="str">
        <f>IF(ISNA(VLOOKUP($A1840,Sheet1!$B$3:$AH$1266,Sheet1!H$1+(Sheet1!$A$1-1)*10,FALSE))=TRUE,"---",IF(VLOOKUP($A1840,Sheet1!$B$3:$AH$1266,Sheet1!H$1+(Sheet1!$A$1-1)*10,FALSE)="---","---", (ROUND(VLOOKUP($A1840,Sheet1!$B$3:$AH$1266,Sheet1!H$1+(Sheet1!$A$1-1)*10,FALSE),IF(VLOOKUP($A1840,Sheet1!$B$3:$AH$1266,Sheet1!H$1+(Sheet1!$A$1-1)*10,FALSE)&gt;99999,-3,IF(VLOOKUP($A1840,Sheet1!$B$3:$AH$1266,Sheet1!H$1+(Sheet1!$A$1-1)*10,FALSE)&gt;9999,-2,IF(VLOOKUP($A1840,Sheet1!$B$3:$AH$1266,Sheet1!H$1+(Sheet1!$A$1-1)*10,FALSE)&gt;999,-1,0)))))))</f>
        <v>---</v>
      </c>
      <c r="Y1840" s="385" t="str">
        <f>IF(ISNA(VLOOKUP($A1840,Sheet1!$B$3:$AH$1266,Sheet1!I$1+(Sheet1!$A$1-1)*10,FALSE))=TRUE,"---",IF(VLOOKUP($A1840,Sheet1!$B$3:$AH$1266,Sheet1!I$1+(Sheet1!$A$1-1)*10,FALSE)="---","---", (ROUND(VLOOKUP($A1840,Sheet1!$B$3:$AH$1266,Sheet1!I$1+(Sheet1!$A$1-1)*10,FALSE),IF(VLOOKUP($A1840,Sheet1!$B$3:$AH$1266,Sheet1!I$1+(Sheet1!$A$1-1)*10,FALSE)&gt;99999,-3,IF(VLOOKUP($A1840,Sheet1!$B$3:$AH$1266,Sheet1!I$1+(Sheet1!$A$1-1)*10,FALSE)&gt;9999,-2,IF(VLOOKUP($A1840,Sheet1!$B$3:$AH$1266,Sheet1!I$1+(Sheet1!$A$1-1)*10,FALSE)&gt;999,-1,0)))))))</f>
        <v>---</v>
      </c>
      <c r="Z1840" s="385" t="str">
        <f>IF(ISNA(VLOOKUP($A1840,Sheet1!$B$3:$AH$1266,Sheet1!J$1+(Sheet1!$A$1-1)*10,FALSE))=TRUE,"---",IF(VLOOKUP($A1840,Sheet1!$B$3:$AH$1266,Sheet1!J$1+(Sheet1!$A$1-1)*10,FALSE)="---","---", (ROUND(VLOOKUP($A1840,Sheet1!$B$3:$AH$1266,Sheet1!J$1+(Sheet1!$A$1-1)*10,FALSE),IF(VLOOKUP($A1840,Sheet1!$B$3:$AH$1266,Sheet1!J$1+(Sheet1!$A$1-1)*10,FALSE)&gt;99999,-3,IF(VLOOKUP($A1840,Sheet1!$B$3:$AH$1266,Sheet1!J$1+(Sheet1!$A$1-1)*10,FALSE)&gt;9999,-2,IF(VLOOKUP($A1840,Sheet1!$B$3:$AH$1266,Sheet1!J$1+(Sheet1!$A$1-1)*10,FALSE)&gt;999,-1,0)))))))</f>
        <v>---</v>
      </c>
      <c r="AA1840" s="385" t="str">
        <f>IF(ISNA(VLOOKUP($A1840,Sheet1!$B$3:$AH$1266,Sheet1!K$1+(Sheet1!$A$1-1)*10,FALSE))=TRUE,"---",IF(VLOOKUP($A1840,Sheet1!$B$3:$AH$1266,Sheet1!K$1+(Sheet1!$A$1-1)*10,FALSE)="---","---", (ROUND(VLOOKUP($A1840,Sheet1!$B$3:$AH$1266,Sheet1!K$1+(Sheet1!$A$1-1)*10,FALSE),IF(VLOOKUP($A1840,Sheet1!$B$3:$AH$1266,Sheet1!K$1+(Sheet1!$A$1-1)*10,FALSE)&gt;99999,-3,IF(VLOOKUP($A1840,Sheet1!$B$3:$AH$1266,Sheet1!K$1+(Sheet1!$A$1-1)*10,FALSE)&gt;9999,-2,IF(VLOOKUP($A1840,Sheet1!$B$3:$AH$1266,Sheet1!K$1+(Sheet1!$A$1-1)*10,FALSE)&gt;999,-1,0)))))))</f>
        <v>---</v>
      </c>
      <c r="AB1840" s="385" t="str">
        <f>IF(ISNA(VLOOKUP($A1840,Sheet1!$B$3:$AH$1266,Sheet1!L$1+(Sheet1!$A$1-1)*10,FALSE))=TRUE,"---",IF(VLOOKUP($A1840,Sheet1!$B$3:$AH$1266,Sheet1!L$1+(Sheet1!$A$1-1)*10,FALSE)="---","---", (ROUND(VLOOKUP($A1840,Sheet1!$B$3:$AH$1266,Sheet1!L$1+(Sheet1!$A$1-1)*10,FALSE),IF(VLOOKUP($A1840,Sheet1!$B$3:$AH$1266,Sheet1!L$1+(Sheet1!$A$1-1)*10,FALSE)&gt;99999,-3,IF(VLOOKUP($A1840,Sheet1!$B$3:$AH$1266,Sheet1!L$1+(Sheet1!$A$1-1)*10,FALSE)&gt;9999,-2,IF(VLOOKUP($A1840,Sheet1!$B$3:$AH$1266,Sheet1!L$1+(Sheet1!$A$1-1)*10,FALSE)&gt;999,-1,0)))))))</f>
        <v>---</v>
      </c>
      <c r="AC1840" s="385" t="str">
        <f>IF(ISNA(VLOOKUP($A1840,Sheet1!$B$3:$AH$1266,Sheet1!M$1+(Sheet1!$A$1-1)*10,FALSE))=TRUE,"---",IF(VLOOKUP($A1840,Sheet1!$B$3:$AH$1266,Sheet1!M$1+(Sheet1!$A$1-1)*10,FALSE)="---","---", (ROUND(VLOOKUP($A1840,Sheet1!$B$3:$AH$1266,Sheet1!M$1+(Sheet1!$A$1-1)*10,FALSE),IF(VLOOKUP($A1840,Sheet1!$B$3:$AH$1266,Sheet1!M$1+(Sheet1!$A$1-1)*10,FALSE)&gt;99999,-3,IF(VLOOKUP($A1840,Sheet1!$B$3:$AH$1266,Sheet1!M$1+(Sheet1!$A$1-1)*10,FALSE)&gt;9999,-2,IF(VLOOKUP($A1840,Sheet1!$B$3:$AH$1266,Sheet1!M$1+(Sheet1!$A$1-1)*10,FALSE)&gt;999,-1,0)))))))</f>
        <v>---</v>
      </c>
      <c r="AD1840" s="385" t="str">
        <f>IF(ISNA(VLOOKUP($A1840,Sheet1!$B$3:$AH$1266,Sheet1!N$1+(Sheet1!$A$1-1)*10,FALSE))=TRUE,"---",IF(VLOOKUP($A1840,Sheet1!$B$3:$AH$1266,Sheet1!N$1+(Sheet1!$A$1-1)*10,FALSE)="---","---", (ROUND(VLOOKUP($A1840,Sheet1!$B$3:$AH$1266,Sheet1!N$1+(Sheet1!$A$1-1)*10,FALSE),IF(VLOOKUP($A1840,Sheet1!$B$3:$AH$1266,Sheet1!N$1+(Sheet1!$A$1-1)*10,FALSE)&gt;99999,-3,IF(VLOOKUP($A1840,Sheet1!$B$3:$AH$1266,Sheet1!N$1+(Sheet1!$A$1-1)*10,FALSE)&gt;9999,-2,IF(VLOOKUP($A1840,Sheet1!$B$3:$AH$1266,Sheet1!N$1+(Sheet1!$A$1-1)*10,FALSE)&gt;999,-1,0)))))))</f>
        <v>---</v>
      </c>
    </row>
    <row r="1841" spans="1:30" ht="25.5" customHeight="1" x14ac:dyDescent="0.25">
      <c r="A1841" s="304"/>
      <c r="B1841" s="346"/>
      <c r="C1841" s="304"/>
      <c r="D1841" s="304"/>
      <c r="E1841" s="305" t="e">
        <v>#N/A</v>
      </c>
      <c r="F1841" s="346"/>
      <c r="G1841" s="352"/>
      <c r="H1841" s="428"/>
      <c r="I1841" s="119">
        <v>31049</v>
      </c>
      <c r="J1841" s="124">
        <v>4.8</v>
      </c>
      <c r="K1841" s="118" t="s">
        <v>24</v>
      </c>
      <c r="L1841" s="122">
        <v>750</v>
      </c>
      <c r="M1841" s="123">
        <v>13.6</v>
      </c>
      <c r="N1841" s="118" t="s">
        <v>2705</v>
      </c>
      <c r="O1841" s="71" t="s">
        <v>4405</v>
      </c>
      <c r="P1841" s="71" t="s">
        <v>4405</v>
      </c>
      <c r="Q1841" s="71" t="s">
        <v>4405</v>
      </c>
      <c r="R1841" s="73" t="s">
        <v>4405</v>
      </c>
      <c r="S1841" s="357" t="e">
        <v>#N/A</v>
      </c>
      <c r="T1841" s="357" t="str">
        <f>IF(ISNA(VLOOKUP(A1841,Sheet1!B$3:C$1266,2,FALSE)=TRUE),"ND",VLOOKUP(A1841,Sheet1!B$3:C$1266,2,FALSE))</f>
        <v>ND</v>
      </c>
      <c r="U1841" s="385" t="str">
        <f>IF(ISNA(VLOOKUP($A1841,Sheet1!$B$3:$AH$1266,Sheet1!E$1+(Sheet1!$A$1-1)*10,FALSE))=TRUE,"---",IF(VLOOKUP($A1841,Sheet1!$B$3:$AH$1266,Sheet1!E$1+(Sheet1!$A$1-1)*10,FALSE)="---","---", (ROUND(VLOOKUP($A1841,Sheet1!$B$3:$AH$1266,Sheet1!E$1+(Sheet1!$A$1-1)*10,FALSE),IF(VLOOKUP($A1841,Sheet1!$B$3:$AH$1266,Sheet1!E$1+(Sheet1!$A$1-1)*10,FALSE)&gt;99999,-3,IF(VLOOKUP($A1841,Sheet1!$B$3:$AH$1266,Sheet1!E$1+(Sheet1!$A$1-1)*10,FALSE)&gt;9999,-2,IF(VLOOKUP($A1841,Sheet1!$B$3:$AH$1266,Sheet1!E$1+(Sheet1!$A$1-1)*10,FALSE)&gt;999,-1,0)))))))</f>
        <v>---</v>
      </c>
      <c r="V1841" s="385" t="str">
        <f>IF(ISNA(VLOOKUP($A1841,Sheet1!$B$3:$AH$1266,Sheet1!F$1+(Sheet1!$A$1-1)*10,FALSE))=TRUE,"---",IF(VLOOKUP($A1841,Sheet1!$B$3:$AH$1266,Sheet1!F$1+(Sheet1!$A$1-1)*10,FALSE)="---","---", (ROUND(VLOOKUP($A1841,Sheet1!$B$3:$AH$1266,Sheet1!F$1+(Sheet1!$A$1-1)*10,FALSE),IF(VLOOKUP($A1841,Sheet1!$B$3:$AH$1266,Sheet1!F$1+(Sheet1!$A$1-1)*10,FALSE)&gt;99999,-3,IF(VLOOKUP($A1841,Sheet1!$B$3:$AH$1266,Sheet1!F$1+(Sheet1!$A$1-1)*10,FALSE)&gt;9999,-2,IF(VLOOKUP($A1841,Sheet1!$B$3:$AH$1266,Sheet1!F$1+(Sheet1!$A$1-1)*10,FALSE)&gt;999,-1,0)))))))</f>
        <v>---</v>
      </c>
      <c r="W1841" s="385" t="str">
        <f>IF(ISNA(VLOOKUP($A1841,Sheet1!$B$3:$AH$1266,Sheet1!G$1+(Sheet1!$A$1-1)*10,FALSE))=TRUE,"---",IF(VLOOKUP($A1841,Sheet1!$B$3:$AH$1266,Sheet1!G$1+(Sheet1!$A$1-1)*10,FALSE)="---","---", (ROUND(VLOOKUP($A1841,Sheet1!$B$3:$AH$1266,Sheet1!G$1+(Sheet1!$A$1-1)*10,FALSE),IF(VLOOKUP($A1841,Sheet1!$B$3:$AH$1266,Sheet1!G$1+(Sheet1!$A$1-1)*10,FALSE)&gt;99999,-3,IF(VLOOKUP($A1841,Sheet1!$B$3:$AH$1266,Sheet1!G$1+(Sheet1!$A$1-1)*10,FALSE)&gt;9999,-2,IF(VLOOKUP($A1841,Sheet1!$B$3:$AH$1266,Sheet1!G$1+(Sheet1!$A$1-1)*10,FALSE)&gt;999,-1,0)))))))</f>
        <v>---</v>
      </c>
      <c r="X1841" s="385" t="str">
        <f>IF(ISNA(VLOOKUP($A1841,Sheet1!$B$3:$AH$1266,Sheet1!H$1+(Sheet1!$A$1-1)*10,FALSE))=TRUE,"---",IF(VLOOKUP($A1841,Sheet1!$B$3:$AH$1266,Sheet1!H$1+(Sheet1!$A$1-1)*10,FALSE)="---","---", (ROUND(VLOOKUP($A1841,Sheet1!$B$3:$AH$1266,Sheet1!H$1+(Sheet1!$A$1-1)*10,FALSE),IF(VLOOKUP($A1841,Sheet1!$B$3:$AH$1266,Sheet1!H$1+(Sheet1!$A$1-1)*10,FALSE)&gt;99999,-3,IF(VLOOKUP($A1841,Sheet1!$B$3:$AH$1266,Sheet1!H$1+(Sheet1!$A$1-1)*10,FALSE)&gt;9999,-2,IF(VLOOKUP($A1841,Sheet1!$B$3:$AH$1266,Sheet1!H$1+(Sheet1!$A$1-1)*10,FALSE)&gt;999,-1,0)))))))</f>
        <v>---</v>
      </c>
      <c r="Y1841" s="385" t="str">
        <f>IF(ISNA(VLOOKUP($A1841,Sheet1!$B$3:$AH$1266,Sheet1!I$1+(Sheet1!$A$1-1)*10,FALSE))=TRUE,"---",IF(VLOOKUP($A1841,Sheet1!$B$3:$AH$1266,Sheet1!I$1+(Sheet1!$A$1-1)*10,FALSE)="---","---", (ROUND(VLOOKUP($A1841,Sheet1!$B$3:$AH$1266,Sheet1!I$1+(Sheet1!$A$1-1)*10,FALSE),IF(VLOOKUP($A1841,Sheet1!$B$3:$AH$1266,Sheet1!I$1+(Sheet1!$A$1-1)*10,FALSE)&gt;99999,-3,IF(VLOOKUP($A1841,Sheet1!$B$3:$AH$1266,Sheet1!I$1+(Sheet1!$A$1-1)*10,FALSE)&gt;9999,-2,IF(VLOOKUP($A1841,Sheet1!$B$3:$AH$1266,Sheet1!I$1+(Sheet1!$A$1-1)*10,FALSE)&gt;999,-1,0)))))))</f>
        <v>---</v>
      </c>
      <c r="Z1841" s="385" t="str">
        <f>IF(ISNA(VLOOKUP($A1841,Sheet1!$B$3:$AH$1266,Sheet1!J$1+(Sheet1!$A$1-1)*10,FALSE))=TRUE,"---",IF(VLOOKUP($A1841,Sheet1!$B$3:$AH$1266,Sheet1!J$1+(Sheet1!$A$1-1)*10,FALSE)="---","---", (ROUND(VLOOKUP($A1841,Sheet1!$B$3:$AH$1266,Sheet1!J$1+(Sheet1!$A$1-1)*10,FALSE),IF(VLOOKUP($A1841,Sheet1!$B$3:$AH$1266,Sheet1!J$1+(Sheet1!$A$1-1)*10,FALSE)&gt;99999,-3,IF(VLOOKUP($A1841,Sheet1!$B$3:$AH$1266,Sheet1!J$1+(Sheet1!$A$1-1)*10,FALSE)&gt;9999,-2,IF(VLOOKUP($A1841,Sheet1!$B$3:$AH$1266,Sheet1!J$1+(Sheet1!$A$1-1)*10,FALSE)&gt;999,-1,0)))))))</f>
        <v>---</v>
      </c>
      <c r="AA1841" s="385" t="str">
        <f>IF(ISNA(VLOOKUP($A1841,Sheet1!$B$3:$AH$1266,Sheet1!K$1+(Sheet1!$A$1-1)*10,FALSE))=TRUE,"---",IF(VLOOKUP($A1841,Sheet1!$B$3:$AH$1266,Sheet1!K$1+(Sheet1!$A$1-1)*10,FALSE)="---","---", (ROUND(VLOOKUP($A1841,Sheet1!$B$3:$AH$1266,Sheet1!K$1+(Sheet1!$A$1-1)*10,FALSE),IF(VLOOKUP($A1841,Sheet1!$B$3:$AH$1266,Sheet1!K$1+(Sheet1!$A$1-1)*10,FALSE)&gt;99999,-3,IF(VLOOKUP($A1841,Sheet1!$B$3:$AH$1266,Sheet1!K$1+(Sheet1!$A$1-1)*10,FALSE)&gt;9999,-2,IF(VLOOKUP($A1841,Sheet1!$B$3:$AH$1266,Sheet1!K$1+(Sheet1!$A$1-1)*10,FALSE)&gt;999,-1,0)))))))</f>
        <v>---</v>
      </c>
      <c r="AB1841" s="385" t="str">
        <f>IF(ISNA(VLOOKUP($A1841,Sheet1!$B$3:$AH$1266,Sheet1!L$1+(Sheet1!$A$1-1)*10,FALSE))=TRUE,"---",IF(VLOOKUP($A1841,Sheet1!$B$3:$AH$1266,Sheet1!L$1+(Sheet1!$A$1-1)*10,FALSE)="---","---", (ROUND(VLOOKUP($A1841,Sheet1!$B$3:$AH$1266,Sheet1!L$1+(Sheet1!$A$1-1)*10,FALSE),IF(VLOOKUP($A1841,Sheet1!$B$3:$AH$1266,Sheet1!L$1+(Sheet1!$A$1-1)*10,FALSE)&gt;99999,-3,IF(VLOOKUP($A1841,Sheet1!$B$3:$AH$1266,Sheet1!L$1+(Sheet1!$A$1-1)*10,FALSE)&gt;9999,-2,IF(VLOOKUP($A1841,Sheet1!$B$3:$AH$1266,Sheet1!L$1+(Sheet1!$A$1-1)*10,FALSE)&gt;999,-1,0)))))))</f>
        <v>---</v>
      </c>
      <c r="AC1841" s="385" t="str">
        <f>IF(ISNA(VLOOKUP($A1841,Sheet1!$B$3:$AH$1266,Sheet1!M$1+(Sheet1!$A$1-1)*10,FALSE))=TRUE,"---",IF(VLOOKUP($A1841,Sheet1!$B$3:$AH$1266,Sheet1!M$1+(Sheet1!$A$1-1)*10,FALSE)="---","---", (ROUND(VLOOKUP($A1841,Sheet1!$B$3:$AH$1266,Sheet1!M$1+(Sheet1!$A$1-1)*10,FALSE),IF(VLOOKUP($A1841,Sheet1!$B$3:$AH$1266,Sheet1!M$1+(Sheet1!$A$1-1)*10,FALSE)&gt;99999,-3,IF(VLOOKUP($A1841,Sheet1!$B$3:$AH$1266,Sheet1!M$1+(Sheet1!$A$1-1)*10,FALSE)&gt;9999,-2,IF(VLOOKUP($A1841,Sheet1!$B$3:$AH$1266,Sheet1!M$1+(Sheet1!$A$1-1)*10,FALSE)&gt;999,-1,0)))))))</f>
        <v>---</v>
      </c>
      <c r="AD1841" s="385" t="str">
        <f>IF(ISNA(VLOOKUP($A1841,Sheet1!$B$3:$AH$1266,Sheet1!N$1+(Sheet1!$A$1-1)*10,FALSE))=TRUE,"---",IF(VLOOKUP($A1841,Sheet1!$B$3:$AH$1266,Sheet1!N$1+(Sheet1!$A$1-1)*10,FALSE)="---","---", (ROUND(VLOOKUP($A1841,Sheet1!$B$3:$AH$1266,Sheet1!N$1+(Sheet1!$A$1-1)*10,FALSE),IF(VLOOKUP($A1841,Sheet1!$B$3:$AH$1266,Sheet1!N$1+(Sheet1!$A$1-1)*10,FALSE)&gt;99999,-3,IF(VLOOKUP($A1841,Sheet1!$B$3:$AH$1266,Sheet1!N$1+(Sheet1!$A$1-1)*10,FALSE)&gt;9999,-2,IF(VLOOKUP($A1841,Sheet1!$B$3:$AH$1266,Sheet1!N$1+(Sheet1!$A$1-1)*10,FALSE)&gt;999,-1,0)))))))</f>
        <v>---</v>
      </c>
    </row>
    <row r="1842" spans="1:30" ht="25.5" customHeight="1" x14ac:dyDescent="0.25">
      <c r="A1842" s="303" t="s">
        <v>2706</v>
      </c>
      <c r="B1842" s="330" t="s">
        <v>2707</v>
      </c>
      <c r="C1842" s="303">
        <v>433743</v>
      </c>
      <c r="D1842" s="303">
        <v>750454</v>
      </c>
      <c r="E1842" s="307" t="s">
        <v>3008</v>
      </c>
      <c r="F1842" s="455" t="s">
        <v>4962</v>
      </c>
      <c r="G1842" s="318" t="s">
        <v>31</v>
      </c>
      <c r="H1842" s="347">
        <v>151</v>
      </c>
      <c r="I1842" s="112">
        <v>31045</v>
      </c>
      <c r="J1842" s="113">
        <v>7.6</v>
      </c>
      <c r="K1842" s="127" t="s">
        <v>24</v>
      </c>
      <c r="L1842" s="115">
        <v>3200</v>
      </c>
      <c r="M1842" s="116">
        <v>21.2</v>
      </c>
      <c r="N1842" s="127" t="s">
        <v>49</v>
      </c>
      <c r="O1842" s="68">
        <f t="shared" si="61"/>
        <v>0.2</v>
      </c>
      <c r="P1842" s="68">
        <f>IF(O1842&lt;&gt;"",VLOOKUP($A1842,Sheet4!$A$2:$O$1309,14,FALSE)*100,"")</f>
        <v>0.42403247189145565</v>
      </c>
      <c r="Q1842" s="68">
        <f>IF(P1842&lt;&gt;"",VLOOKUP($A1842,Sheet4!$A$2:$O$1309,15,FALSE)*100,"")</f>
        <v>4.076804316212268</v>
      </c>
      <c r="R1842" s="74" t="str">
        <f t="shared" si="62"/>
        <v>500</v>
      </c>
      <c r="S1842" s="356" t="s">
        <v>4364</v>
      </c>
      <c r="T1842" s="356" t="str">
        <f>IF(ISNA(VLOOKUP(A1842,Sheet1!B$3:C$1266,2,FALSE)=TRUE),"NC",VLOOKUP(A1842,Sheet1!B$3:C$1266,2,FALSE))</f>
        <v>Regulated</v>
      </c>
      <c r="U1842" s="392">
        <f>IF(ISNA(VLOOKUP($A1842,Sheet1!$B$3:$AH$1266,Sheet1!E$1+(Sheet1!$A$1-1)*10,FALSE))=TRUE,"---",IF(VLOOKUP($A1842,Sheet1!$B$3:$AH$1266,Sheet1!E$1+(Sheet1!$A$1-1)*10,FALSE)="---","---", (ROUND(VLOOKUP($A1842,Sheet1!$B$3:$AH$1266,Sheet1!E$1+(Sheet1!$A$1-1)*10,FALSE),IF(VLOOKUP($A1842,Sheet1!$B$3:$AH$1266,Sheet1!E$1+(Sheet1!$A$1-1)*10,FALSE)&gt;99999,-3,IF(VLOOKUP($A1842,Sheet1!$B$3:$AH$1266,Sheet1!E$1+(Sheet1!$A$1-1)*10,FALSE)&gt;9999,-2,IF(VLOOKUP($A1842,Sheet1!$B$3:$AH$1266,Sheet1!E$1+(Sheet1!$A$1-1)*10,FALSE)&gt;999,-1,0)))))))</f>
        <v>1060</v>
      </c>
      <c r="V1842" s="392">
        <f>IF(ISNA(VLOOKUP($A1842,Sheet1!$B$3:$AH$1266,Sheet1!F$1+(Sheet1!$A$1-1)*10,FALSE))=TRUE,"---",IF(VLOOKUP($A1842,Sheet1!$B$3:$AH$1266,Sheet1!F$1+(Sheet1!$A$1-1)*10,FALSE)="---","---", (ROUND(VLOOKUP($A1842,Sheet1!$B$3:$AH$1266,Sheet1!F$1+(Sheet1!$A$1-1)*10,FALSE),IF(VLOOKUP($A1842,Sheet1!$B$3:$AH$1266,Sheet1!F$1+(Sheet1!$A$1-1)*10,FALSE)&gt;99999,-3,IF(VLOOKUP($A1842,Sheet1!$B$3:$AH$1266,Sheet1!F$1+(Sheet1!$A$1-1)*10,FALSE)&gt;9999,-2,IF(VLOOKUP($A1842,Sheet1!$B$3:$AH$1266,Sheet1!F$1+(Sheet1!$A$1-1)*10,FALSE)&gt;999,-1,0)))))))</f>
        <v>1180</v>
      </c>
      <c r="W1842" s="392">
        <f>IF(ISNA(VLOOKUP($A1842,Sheet1!$B$3:$AH$1266,Sheet1!G$1+(Sheet1!$A$1-1)*10,FALSE))=TRUE,"---",IF(VLOOKUP($A1842,Sheet1!$B$3:$AH$1266,Sheet1!G$1+(Sheet1!$A$1-1)*10,FALSE)="---","---", (ROUND(VLOOKUP($A1842,Sheet1!$B$3:$AH$1266,Sheet1!G$1+(Sheet1!$A$1-1)*10,FALSE),IF(VLOOKUP($A1842,Sheet1!$B$3:$AH$1266,Sheet1!G$1+(Sheet1!$A$1-1)*10,FALSE)&gt;99999,-3,IF(VLOOKUP($A1842,Sheet1!$B$3:$AH$1266,Sheet1!G$1+(Sheet1!$A$1-1)*10,FALSE)&gt;9999,-2,IF(VLOOKUP($A1842,Sheet1!$B$3:$AH$1266,Sheet1!G$1+(Sheet1!$A$1-1)*10,FALSE)&gt;999,-1,0)))))))</f>
        <v>1320</v>
      </c>
      <c r="X1842" s="392">
        <f>IF(ISNA(VLOOKUP($A1842,Sheet1!$B$3:$AH$1266,Sheet1!H$1+(Sheet1!$A$1-1)*10,FALSE))=TRUE,"---",IF(VLOOKUP($A1842,Sheet1!$B$3:$AH$1266,Sheet1!H$1+(Sheet1!$A$1-1)*10,FALSE)="---","---", (ROUND(VLOOKUP($A1842,Sheet1!$B$3:$AH$1266,Sheet1!H$1+(Sheet1!$A$1-1)*10,FALSE),IF(VLOOKUP($A1842,Sheet1!$B$3:$AH$1266,Sheet1!H$1+(Sheet1!$A$1-1)*10,FALSE)&gt;99999,-3,IF(VLOOKUP($A1842,Sheet1!$B$3:$AH$1266,Sheet1!H$1+(Sheet1!$A$1-1)*10,FALSE)&gt;9999,-2,IF(VLOOKUP($A1842,Sheet1!$B$3:$AH$1266,Sheet1!H$1+(Sheet1!$A$1-1)*10,FALSE)&gt;999,-1,0)))))))</f>
        <v>1680</v>
      </c>
      <c r="Y1842" s="392">
        <f>IF(ISNA(VLOOKUP($A1842,Sheet1!$B$3:$AH$1266,Sheet1!I$1+(Sheet1!$A$1-1)*10,FALSE))=TRUE,"---",IF(VLOOKUP($A1842,Sheet1!$B$3:$AH$1266,Sheet1!I$1+(Sheet1!$A$1-1)*10,FALSE)="---","---", (ROUND(VLOOKUP($A1842,Sheet1!$B$3:$AH$1266,Sheet1!I$1+(Sheet1!$A$1-1)*10,FALSE),IF(VLOOKUP($A1842,Sheet1!$B$3:$AH$1266,Sheet1!I$1+(Sheet1!$A$1-1)*10,FALSE)&gt;99999,-3,IF(VLOOKUP($A1842,Sheet1!$B$3:$AH$1266,Sheet1!I$1+(Sheet1!$A$1-1)*10,FALSE)&gt;9999,-2,IF(VLOOKUP($A1842,Sheet1!$B$3:$AH$1266,Sheet1!I$1+(Sheet1!$A$1-1)*10,FALSE)&gt;999,-1,0)))))))</f>
        <v>1910</v>
      </c>
      <c r="Z1842" s="392">
        <f>IF(ISNA(VLOOKUP($A1842,Sheet1!$B$3:$AH$1266,Sheet1!J$1+(Sheet1!$A$1-1)*10,FALSE))=TRUE,"---",IF(VLOOKUP($A1842,Sheet1!$B$3:$AH$1266,Sheet1!J$1+(Sheet1!$A$1-1)*10,FALSE)="---","---", (ROUND(VLOOKUP($A1842,Sheet1!$B$3:$AH$1266,Sheet1!J$1+(Sheet1!$A$1-1)*10,FALSE),IF(VLOOKUP($A1842,Sheet1!$B$3:$AH$1266,Sheet1!J$1+(Sheet1!$A$1-1)*10,FALSE)&gt;99999,-3,IF(VLOOKUP($A1842,Sheet1!$B$3:$AH$1266,Sheet1!J$1+(Sheet1!$A$1-1)*10,FALSE)&gt;9999,-2,IF(VLOOKUP($A1842,Sheet1!$B$3:$AH$1266,Sheet1!J$1+(Sheet1!$A$1-1)*10,FALSE)&gt;999,-1,0)))))))</f>
        <v>2200</v>
      </c>
      <c r="AA1842" s="392">
        <f>IF(ISNA(VLOOKUP($A1842,Sheet1!$B$3:$AH$1266,Sheet1!K$1+(Sheet1!$A$1-1)*10,FALSE))=TRUE,"---",IF(VLOOKUP($A1842,Sheet1!$B$3:$AH$1266,Sheet1!K$1+(Sheet1!$A$1-1)*10,FALSE)="---","---", (ROUND(VLOOKUP($A1842,Sheet1!$B$3:$AH$1266,Sheet1!K$1+(Sheet1!$A$1-1)*10,FALSE),IF(VLOOKUP($A1842,Sheet1!$B$3:$AH$1266,Sheet1!K$1+(Sheet1!$A$1-1)*10,FALSE)&gt;99999,-3,IF(VLOOKUP($A1842,Sheet1!$B$3:$AH$1266,Sheet1!K$1+(Sheet1!$A$1-1)*10,FALSE)&gt;9999,-2,IF(VLOOKUP($A1842,Sheet1!$B$3:$AH$1266,Sheet1!K$1+(Sheet1!$A$1-1)*10,FALSE)&gt;999,-1,0)))))))</f>
        <v>2420</v>
      </c>
      <c r="AB1842" s="392">
        <f>IF(ISNA(VLOOKUP($A1842,Sheet1!$B$3:$AH$1266,Sheet1!L$1+(Sheet1!$A$1-1)*10,FALSE))=TRUE,"---",IF(VLOOKUP($A1842,Sheet1!$B$3:$AH$1266,Sheet1!L$1+(Sheet1!$A$1-1)*10,FALSE)="---","---", (ROUND(VLOOKUP($A1842,Sheet1!$B$3:$AH$1266,Sheet1!L$1+(Sheet1!$A$1-1)*10,FALSE),IF(VLOOKUP($A1842,Sheet1!$B$3:$AH$1266,Sheet1!L$1+(Sheet1!$A$1-1)*10,FALSE)&gt;99999,-3,IF(VLOOKUP($A1842,Sheet1!$B$3:$AH$1266,Sheet1!L$1+(Sheet1!$A$1-1)*10,FALSE)&gt;9999,-2,IF(VLOOKUP($A1842,Sheet1!$B$3:$AH$1266,Sheet1!L$1+(Sheet1!$A$1-1)*10,FALSE)&gt;999,-1,0)))))))</f>
        <v>2650</v>
      </c>
      <c r="AC1842" s="392">
        <f>IF(ISNA(VLOOKUP($A1842,Sheet1!$B$3:$AH$1266,Sheet1!M$1+(Sheet1!$A$1-1)*10,FALSE))=TRUE,"---",IF(VLOOKUP($A1842,Sheet1!$B$3:$AH$1266,Sheet1!M$1+(Sheet1!$A$1-1)*10,FALSE)="---","---", (ROUND(VLOOKUP($A1842,Sheet1!$B$3:$AH$1266,Sheet1!M$1+(Sheet1!$A$1-1)*10,FALSE),IF(VLOOKUP($A1842,Sheet1!$B$3:$AH$1266,Sheet1!M$1+(Sheet1!$A$1-1)*10,FALSE)&gt;99999,-3,IF(VLOOKUP($A1842,Sheet1!$B$3:$AH$1266,Sheet1!M$1+(Sheet1!$A$1-1)*10,FALSE)&gt;9999,-2,IF(VLOOKUP($A1842,Sheet1!$B$3:$AH$1266,Sheet1!M$1+(Sheet1!$A$1-1)*10,FALSE)&gt;999,-1,0)))))))</f>
        <v>2880</v>
      </c>
      <c r="AD1842" s="392">
        <f>IF(ISNA(VLOOKUP($A1842,Sheet1!$B$3:$AH$1266,Sheet1!N$1+(Sheet1!$A$1-1)*10,FALSE))=TRUE,"---",IF(VLOOKUP($A1842,Sheet1!$B$3:$AH$1266,Sheet1!N$1+(Sheet1!$A$1-1)*10,FALSE)="---","---", (ROUND(VLOOKUP($A1842,Sheet1!$B$3:$AH$1266,Sheet1!N$1+(Sheet1!$A$1-1)*10,FALSE),IF(VLOOKUP($A1842,Sheet1!$B$3:$AH$1266,Sheet1!N$1+(Sheet1!$A$1-1)*10,FALSE)&gt;99999,-3,IF(VLOOKUP($A1842,Sheet1!$B$3:$AH$1266,Sheet1!N$1+(Sheet1!$A$1-1)*10,FALSE)&gt;9999,-2,IF(VLOOKUP($A1842,Sheet1!$B$3:$AH$1266,Sheet1!N$1+(Sheet1!$A$1-1)*10,FALSE)&gt;999,-1,0)))))))</f>
        <v>3190</v>
      </c>
    </row>
    <row r="1843" spans="1:30" ht="25.5" customHeight="1" x14ac:dyDescent="0.25">
      <c r="A1843" s="303"/>
      <c r="B1843" s="331"/>
      <c r="C1843" s="303"/>
      <c r="D1843" s="303"/>
      <c r="E1843" s="307" t="e">
        <v>#N/A</v>
      </c>
      <c r="F1843" s="303"/>
      <c r="G1843" s="319"/>
      <c r="H1843" s="347"/>
      <c r="I1843" s="112">
        <v>9614</v>
      </c>
      <c r="J1843" s="113">
        <v>6.6</v>
      </c>
      <c r="K1843" s="127" t="s">
        <v>20</v>
      </c>
      <c r="L1843" s="115">
        <v>2100</v>
      </c>
      <c r="M1843" s="116">
        <v>13.9</v>
      </c>
      <c r="N1843" s="127" t="s">
        <v>12</v>
      </c>
      <c r="O1843" s="68" t="s">
        <v>4405</v>
      </c>
      <c r="P1843" s="68" t="s">
        <v>4405</v>
      </c>
      <c r="Q1843" s="68" t="s">
        <v>4405</v>
      </c>
      <c r="R1843" s="74" t="s">
        <v>4405</v>
      </c>
      <c r="S1843" s="356" t="e">
        <v>#N/A</v>
      </c>
      <c r="T1843" s="356" t="str">
        <f>IF(ISNA(VLOOKUP(A1843,Sheet1!B$3:C$1266,2,FALSE)=TRUE),"ND",VLOOKUP(A1843,Sheet1!B$3:C$1266,2,FALSE))</f>
        <v>ND</v>
      </c>
      <c r="U1843" s="392" t="str">
        <f>IF(ISNA(VLOOKUP($A1843,Sheet1!$B$3:$AH$1266,Sheet1!E$1+(Sheet1!$A$1-1)*10,FALSE))=TRUE,"---",IF(VLOOKUP($A1843,Sheet1!$B$3:$AH$1266,Sheet1!E$1+(Sheet1!$A$1-1)*10,FALSE)="---","---", (ROUND(VLOOKUP($A1843,Sheet1!$B$3:$AH$1266,Sheet1!E$1+(Sheet1!$A$1-1)*10,FALSE),IF(VLOOKUP($A1843,Sheet1!$B$3:$AH$1266,Sheet1!E$1+(Sheet1!$A$1-1)*10,FALSE)&gt;99999,-3,IF(VLOOKUP($A1843,Sheet1!$B$3:$AH$1266,Sheet1!E$1+(Sheet1!$A$1-1)*10,FALSE)&gt;9999,-2,IF(VLOOKUP($A1843,Sheet1!$B$3:$AH$1266,Sheet1!E$1+(Sheet1!$A$1-1)*10,FALSE)&gt;999,-1,0)))))))</f>
        <v>---</v>
      </c>
      <c r="V1843" s="392" t="str">
        <f>IF(ISNA(VLOOKUP($A1843,Sheet1!$B$3:$AH$1266,Sheet1!F$1+(Sheet1!$A$1-1)*10,FALSE))=TRUE,"---",IF(VLOOKUP($A1843,Sheet1!$B$3:$AH$1266,Sheet1!F$1+(Sheet1!$A$1-1)*10,FALSE)="---","---", (ROUND(VLOOKUP($A1843,Sheet1!$B$3:$AH$1266,Sheet1!F$1+(Sheet1!$A$1-1)*10,FALSE),IF(VLOOKUP($A1843,Sheet1!$B$3:$AH$1266,Sheet1!F$1+(Sheet1!$A$1-1)*10,FALSE)&gt;99999,-3,IF(VLOOKUP($A1843,Sheet1!$B$3:$AH$1266,Sheet1!F$1+(Sheet1!$A$1-1)*10,FALSE)&gt;9999,-2,IF(VLOOKUP($A1843,Sheet1!$B$3:$AH$1266,Sheet1!F$1+(Sheet1!$A$1-1)*10,FALSE)&gt;999,-1,0)))))))</f>
        <v>---</v>
      </c>
      <c r="W1843" s="392" t="str">
        <f>IF(ISNA(VLOOKUP($A1843,Sheet1!$B$3:$AH$1266,Sheet1!G$1+(Sheet1!$A$1-1)*10,FALSE))=TRUE,"---",IF(VLOOKUP($A1843,Sheet1!$B$3:$AH$1266,Sheet1!G$1+(Sheet1!$A$1-1)*10,FALSE)="---","---", (ROUND(VLOOKUP($A1843,Sheet1!$B$3:$AH$1266,Sheet1!G$1+(Sheet1!$A$1-1)*10,FALSE),IF(VLOOKUP($A1843,Sheet1!$B$3:$AH$1266,Sheet1!G$1+(Sheet1!$A$1-1)*10,FALSE)&gt;99999,-3,IF(VLOOKUP($A1843,Sheet1!$B$3:$AH$1266,Sheet1!G$1+(Sheet1!$A$1-1)*10,FALSE)&gt;9999,-2,IF(VLOOKUP($A1843,Sheet1!$B$3:$AH$1266,Sheet1!G$1+(Sheet1!$A$1-1)*10,FALSE)&gt;999,-1,0)))))))</f>
        <v>---</v>
      </c>
      <c r="X1843" s="392" t="str">
        <f>IF(ISNA(VLOOKUP($A1843,Sheet1!$B$3:$AH$1266,Sheet1!H$1+(Sheet1!$A$1-1)*10,FALSE))=TRUE,"---",IF(VLOOKUP($A1843,Sheet1!$B$3:$AH$1266,Sheet1!H$1+(Sheet1!$A$1-1)*10,FALSE)="---","---", (ROUND(VLOOKUP($A1843,Sheet1!$B$3:$AH$1266,Sheet1!H$1+(Sheet1!$A$1-1)*10,FALSE),IF(VLOOKUP($A1843,Sheet1!$B$3:$AH$1266,Sheet1!H$1+(Sheet1!$A$1-1)*10,FALSE)&gt;99999,-3,IF(VLOOKUP($A1843,Sheet1!$B$3:$AH$1266,Sheet1!H$1+(Sheet1!$A$1-1)*10,FALSE)&gt;9999,-2,IF(VLOOKUP($A1843,Sheet1!$B$3:$AH$1266,Sheet1!H$1+(Sheet1!$A$1-1)*10,FALSE)&gt;999,-1,0)))))))</f>
        <v>---</v>
      </c>
      <c r="Y1843" s="392" t="str">
        <f>IF(ISNA(VLOOKUP($A1843,Sheet1!$B$3:$AH$1266,Sheet1!I$1+(Sheet1!$A$1-1)*10,FALSE))=TRUE,"---",IF(VLOOKUP($A1843,Sheet1!$B$3:$AH$1266,Sheet1!I$1+(Sheet1!$A$1-1)*10,FALSE)="---","---", (ROUND(VLOOKUP($A1843,Sheet1!$B$3:$AH$1266,Sheet1!I$1+(Sheet1!$A$1-1)*10,FALSE),IF(VLOOKUP($A1843,Sheet1!$B$3:$AH$1266,Sheet1!I$1+(Sheet1!$A$1-1)*10,FALSE)&gt;99999,-3,IF(VLOOKUP($A1843,Sheet1!$B$3:$AH$1266,Sheet1!I$1+(Sheet1!$A$1-1)*10,FALSE)&gt;9999,-2,IF(VLOOKUP($A1843,Sheet1!$B$3:$AH$1266,Sheet1!I$1+(Sheet1!$A$1-1)*10,FALSE)&gt;999,-1,0)))))))</f>
        <v>---</v>
      </c>
      <c r="Z1843" s="392" t="str">
        <f>IF(ISNA(VLOOKUP($A1843,Sheet1!$B$3:$AH$1266,Sheet1!J$1+(Sheet1!$A$1-1)*10,FALSE))=TRUE,"---",IF(VLOOKUP($A1843,Sheet1!$B$3:$AH$1266,Sheet1!J$1+(Sheet1!$A$1-1)*10,FALSE)="---","---", (ROUND(VLOOKUP($A1843,Sheet1!$B$3:$AH$1266,Sheet1!J$1+(Sheet1!$A$1-1)*10,FALSE),IF(VLOOKUP($A1843,Sheet1!$B$3:$AH$1266,Sheet1!J$1+(Sheet1!$A$1-1)*10,FALSE)&gt;99999,-3,IF(VLOOKUP($A1843,Sheet1!$B$3:$AH$1266,Sheet1!J$1+(Sheet1!$A$1-1)*10,FALSE)&gt;9999,-2,IF(VLOOKUP($A1843,Sheet1!$B$3:$AH$1266,Sheet1!J$1+(Sheet1!$A$1-1)*10,FALSE)&gt;999,-1,0)))))))</f>
        <v>---</v>
      </c>
      <c r="AA1843" s="392" t="str">
        <f>IF(ISNA(VLOOKUP($A1843,Sheet1!$B$3:$AH$1266,Sheet1!K$1+(Sheet1!$A$1-1)*10,FALSE))=TRUE,"---",IF(VLOOKUP($A1843,Sheet1!$B$3:$AH$1266,Sheet1!K$1+(Sheet1!$A$1-1)*10,FALSE)="---","---", (ROUND(VLOOKUP($A1843,Sheet1!$B$3:$AH$1266,Sheet1!K$1+(Sheet1!$A$1-1)*10,FALSE),IF(VLOOKUP($A1843,Sheet1!$B$3:$AH$1266,Sheet1!K$1+(Sheet1!$A$1-1)*10,FALSE)&gt;99999,-3,IF(VLOOKUP($A1843,Sheet1!$B$3:$AH$1266,Sheet1!K$1+(Sheet1!$A$1-1)*10,FALSE)&gt;9999,-2,IF(VLOOKUP($A1843,Sheet1!$B$3:$AH$1266,Sheet1!K$1+(Sheet1!$A$1-1)*10,FALSE)&gt;999,-1,0)))))))</f>
        <v>---</v>
      </c>
      <c r="AB1843" s="392" t="str">
        <f>IF(ISNA(VLOOKUP($A1843,Sheet1!$B$3:$AH$1266,Sheet1!L$1+(Sheet1!$A$1-1)*10,FALSE))=TRUE,"---",IF(VLOOKUP($A1843,Sheet1!$B$3:$AH$1266,Sheet1!L$1+(Sheet1!$A$1-1)*10,FALSE)="---","---", (ROUND(VLOOKUP($A1843,Sheet1!$B$3:$AH$1266,Sheet1!L$1+(Sheet1!$A$1-1)*10,FALSE),IF(VLOOKUP($A1843,Sheet1!$B$3:$AH$1266,Sheet1!L$1+(Sheet1!$A$1-1)*10,FALSE)&gt;99999,-3,IF(VLOOKUP($A1843,Sheet1!$B$3:$AH$1266,Sheet1!L$1+(Sheet1!$A$1-1)*10,FALSE)&gt;9999,-2,IF(VLOOKUP($A1843,Sheet1!$B$3:$AH$1266,Sheet1!L$1+(Sheet1!$A$1-1)*10,FALSE)&gt;999,-1,0)))))))</f>
        <v>---</v>
      </c>
      <c r="AC1843" s="392" t="str">
        <f>IF(ISNA(VLOOKUP($A1843,Sheet1!$B$3:$AH$1266,Sheet1!M$1+(Sheet1!$A$1-1)*10,FALSE))=TRUE,"---",IF(VLOOKUP($A1843,Sheet1!$B$3:$AH$1266,Sheet1!M$1+(Sheet1!$A$1-1)*10,FALSE)="---","---", (ROUND(VLOOKUP($A1843,Sheet1!$B$3:$AH$1266,Sheet1!M$1+(Sheet1!$A$1-1)*10,FALSE),IF(VLOOKUP($A1843,Sheet1!$B$3:$AH$1266,Sheet1!M$1+(Sheet1!$A$1-1)*10,FALSE)&gt;99999,-3,IF(VLOOKUP($A1843,Sheet1!$B$3:$AH$1266,Sheet1!M$1+(Sheet1!$A$1-1)*10,FALSE)&gt;9999,-2,IF(VLOOKUP($A1843,Sheet1!$B$3:$AH$1266,Sheet1!M$1+(Sheet1!$A$1-1)*10,FALSE)&gt;999,-1,0)))))))</f>
        <v>---</v>
      </c>
      <c r="AD1843" s="392" t="str">
        <f>IF(ISNA(VLOOKUP($A1843,Sheet1!$B$3:$AH$1266,Sheet1!N$1+(Sheet1!$A$1-1)*10,FALSE))=TRUE,"---",IF(VLOOKUP($A1843,Sheet1!$B$3:$AH$1266,Sheet1!N$1+(Sheet1!$A$1-1)*10,FALSE)="---","---", (ROUND(VLOOKUP($A1843,Sheet1!$B$3:$AH$1266,Sheet1!N$1+(Sheet1!$A$1-1)*10,FALSE),IF(VLOOKUP($A1843,Sheet1!$B$3:$AH$1266,Sheet1!N$1+(Sheet1!$A$1-1)*10,FALSE)&gt;99999,-3,IF(VLOOKUP($A1843,Sheet1!$B$3:$AH$1266,Sheet1!N$1+(Sheet1!$A$1-1)*10,FALSE)&gt;9999,-2,IF(VLOOKUP($A1843,Sheet1!$B$3:$AH$1266,Sheet1!N$1+(Sheet1!$A$1-1)*10,FALSE)&gt;999,-1,0)))))))</f>
        <v>---</v>
      </c>
    </row>
    <row r="1844" spans="1:30" ht="25.5" customHeight="1" x14ac:dyDescent="0.25">
      <c r="A1844" s="303"/>
      <c r="B1844" s="331"/>
      <c r="C1844" s="303"/>
      <c r="D1844" s="303"/>
      <c r="E1844" s="307" t="e">
        <v>#N/A</v>
      </c>
      <c r="F1844" s="453"/>
      <c r="G1844" s="405"/>
      <c r="H1844" s="347"/>
      <c r="I1844" s="112">
        <v>21541</v>
      </c>
      <c r="J1844" s="113">
        <v>7.51</v>
      </c>
      <c r="K1844" s="127" t="s">
        <v>28</v>
      </c>
      <c r="L1844" s="156" t="s">
        <v>4405</v>
      </c>
      <c r="M1844" s="157" t="s">
        <v>4405</v>
      </c>
      <c r="N1844" s="127" t="s">
        <v>75</v>
      </c>
      <c r="O1844" s="68" t="s">
        <v>4405</v>
      </c>
      <c r="P1844" s="68" t="s">
        <v>4405</v>
      </c>
      <c r="Q1844" s="68" t="s">
        <v>4405</v>
      </c>
      <c r="R1844" s="74" t="s">
        <v>4405</v>
      </c>
      <c r="S1844" s="356" t="e">
        <v>#N/A</v>
      </c>
      <c r="T1844" s="356" t="str">
        <f>IF(ISNA(VLOOKUP(A1844,Sheet1!B$3:C$1266,2,FALSE)=TRUE),"ND",VLOOKUP(A1844,Sheet1!B$3:C$1266,2,FALSE))</f>
        <v>ND</v>
      </c>
      <c r="U1844" s="392" t="str">
        <f>IF(ISNA(VLOOKUP($A1844,Sheet1!$B$3:$AH$1266,Sheet1!E$1+(Sheet1!$A$1-1)*10,FALSE))=TRUE,"---",IF(VLOOKUP($A1844,Sheet1!$B$3:$AH$1266,Sheet1!E$1+(Sheet1!$A$1-1)*10,FALSE)="---","---", (ROUND(VLOOKUP($A1844,Sheet1!$B$3:$AH$1266,Sheet1!E$1+(Sheet1!$A$1-1)*10,FALSE),IF(VLOOKUP($A1844,Sheet1!$B$3:$AH$1266,Sheet1!E$1+(Sheet1!$A$1-1)*10,FALSE)&gt;99999,-3,IF(VLOOKUP($A1844,Sheet1!$B$3:$AH$1266,Sheet1!E$1+(Sheet1!$A$1-1)*10,FALSE)&gt;9999,-2,IF(VLOOKUP($A1844,Sheet1!$B$3:$AH$1266,Sheet1!E$1+(Sheet1!$A$1-1)*10,FALSE)&gt;999,-1,0)))))))</f>
        <v>---</v>
      </c>
      <c r="V1844" s="392" t="str">
        <f>IF(ISNA(VLOOKUP($A1844,Sheet1!$B$3:$AH$1266,Sheet1!F$1+(Sheet1!$A$1-1)*10,FALSE))=TRUE,"---",IF(VLOOKUP($A1844,Sheet1!$B$3:$AH$1266,Sheet1!F$1+(Sheet1!$A$1-1)*10,FALSE)="---","---", (ROUND(VLOOKUP($A1844,Sheet1!$B$3:$AH$1266,Sheet1!F$1+(Sheet1!$A$1-1)*10,FALSE),IF(VLOOKUP($A1844,Sheet1!$B$3:$AH$1266,Sheet1!F$1+(Sheet1!$A$1-1)*10,FALSE)&gt;99999,-3,IF(VLOOKUP($A1844,Sheet1!$B$3:$AH$1266,Sheet1!F$1+(Sheet1!$A$1-1)*10,FALSE)&gt;9999,-2,IF(VLOOKUP($A1844,Sheet1!$B$3:$AH$1266,Sheet1!F$1+(Sheet1!$A$1-1)*10,FALSE)&gt;999,-1,0)))))))</f>
        <v>---</v>
      </c>
      <c r="W1844" s="392" t="str">
        <f>IF(ISNA(VLOOKUP($A1844,Sheet1!$B$3:$AH$1266,Sheet1!G$1+(Sheet1!$A$1-1)*10,FALSE))=TRUE,"---",IF(VLOOKUP($A1844,Sheet1!$B$3:$AH$1266,Sheet1!G$1+(Sheet1!$A$1-1)*10,FALSE)="---","---", (ROUND(VLOOKUP($A1844,Sheet1!$B$3:$AH$1266,Sheet1!G$1+(Sheet1!$A$1-1)*10,FALSE),IF(VLOOKUP($A1844,Sheet1!$B$3:$AH$1266,Sheet1!G$1+(Sheet1!$A$1-1)*10,FALSE)&gt;99999,-3,IF(VLOOKUP($A1844,Sheet1!$B$3:$AH$1266,Sheet1!G$1+(Sheet1!$A$1-1)*10,FALSE)&gt;9999,-2,IF(VLOOKUP($A1844,Sheet1!$B$3:$AH$1266,Sheet1!G$1+(Sheet1!$A$1-1)*10,FALSE)&gt;999,-1,0)))))))</f>
        <v>---</v>
      </c>
      <c r="X1844" s="392" t="str">
        <f>IF(ISNA(VLOOKUP($A1844,Sheet1!$B$3:$AH$1266,Sheet1!H$1+(Sheet1!$A$1-1)*10,FALSE))=TRUE,"---",IF(VLOOKUP($A1844,Sheet1!$B$3:$AH$1266,Sheet1!H$1+(Sheet1!$A$1-1)*10,FALSE)="---","---", (ROUND(VLOOKUP($A1844,Sheet1!$B$3:$AH$1266,Sheet1!H$1+(Sheet1!$A$1-1)*10,FALSE),IF(VLOOKUP($A1844,Sheet1!$B$3:$AH$1266,Sheet1!H$1+(Sheet1!$A$1-1)*10,FALSE)&gt;99999,-3,IF(VLOOKUP($A1844,Sheet1!$B$3:$AH$1266,Sheet1!H$1+(Sheet1!$A$1-1)*10,FALSE)&gt;9999,-2,IF(VLOOKUP($A1844,Sheet1!$B$3:$AH$1266,Sheet1!H$1+(Sheet1!$A$1-1)*10,FALSE)&gt;999,-1,0)))))))</f>
        <v>---</v>
      </c>
      <c r="Y1844" s="392" t="str">
        <f>IF(ISNA(VLOOKUP($A1844,Sheet1!$B$3:$AH$1266,Sheet1!I$1+(Sheet1!$A$1-1)*10,FALSE))=TRUE,"---",IF(VLOOKUP($A1844,Sheet1!$B$3:$AH$1266,Sheet1!I$1+(Sheet1!$A$1-1)*10,FALSE)="---","---", (ROUND(VLOOKUP($A1844,Sheet1!$B$3:$AH$1266,Sheet1!I$1+(Sheet1!$A$1-1)*10,FALSE),IF(VLOOKUP($A1844,Sheet1!$B$3:$AH$1266,Sheet1!I$1+(Sheet1!$A$1-1)*10,FALSE)&gt;99999,-3,IF(VLOOKUP($A1844,Sheet1!$B$3:$AH$1266,Sheet1!I$1+(Sheet1!$A$1-1)*10,FALSE)&gt;9999,-2,IF(VLOOKUP($A1844,Sheet1!$B$3:$AH$1266,Sheet1!I$1+(Sheet1!$A$1-1)*10,FALSE)&gt;999,-1,0)))))))</f>
        <v>---</v>
      </c>
      <c r="Z1844" s="392" t="str">
        <f>IF(ISNA(VLOOKUP($A1844,Sheet1!$B$3:$AH$1266,Sheet1!J$1+(Sheet1!$A$1-1)*10,FALSE))=TRUE,"---",IF(VLOOKUP($A1844,Sheet1!$B$3:$AH$1266,Sheet1!J$1+(Sheet1!$A$1-1)*10,FALSE)="---","---", (ROUND(VLOOKUP($A1844,Sheet1!$B$3:$AH$1266,Sheet1!J$1+(Sheet1!$A$1-1)*10,FALSE),IF(VLOOKUP($A1844,Sheet1!$B$3:$AH$1266,Sheet1!J$1+(Sheet1!$A$1-1)*10,FALSE)&gt;99999,-3,IF(VLOOKUP($A1844,Sheet1!$B$3:$AH$1266,Sheet1!J$1+(Sheet1!$A$1-1)*10,FALSE)&gt;9999,-2,IF(VLOOKUP($A1844,Sheet1!$B$3:$AH$1266,Sheet1!J$1+(Sheet1!$A$1-1)*10,FALSE)&gt;999,-1,0)))))))</f>
        <v>---</v>
      </c>
      <c r="AA1844" s="392" t="str">
        <f>IF(ISNA(VLOOKUP($A1844,Sheet1!$B$3:$AH$1266,Sheet1!K$1+(Sheet1!$A$1-1)*10,FALSE))=TRUE,"---",IF(VLOOKUP($A1844,Sheet1!$B$3:$AH$1266,Sheet1!K$1+(Sheet1!$A$1-1)*10,FALSE)="---","---", (ROUND(VLOOKUP($A1844,Sheet1!$B$3:$AH$1266,Sheet1!K$1+(Sheet1!$A$1-1)*10,FALSE),IF(VLOOKUP($A1844,Sheet1!$B$3:$AH$1266,Sheet1!K$1+(Sheet1!$A$1-1)*10,FALSE)&gt;99999,-3,IF(VLOOKUP($A1844,Sheet1!$B$3:$AH$1266,Sheet1!K$1+(Sheet1!$A$1-1)*10,FALSE)&gt;9999,-2,IF(VLOOKUP($A1844,Sheet1!$B$3:$AH$1266,Sheet1!K$1+(Sheet1!$A$1-1)*10,FALSE)&gt;999,-1,0)))))))</f>
        <v>---</v>
      </c>
      <c r="AB1844" s="392" t="str">
        <f>IF(ISNA(VLOOKUP($A1844,Sheet1!$B$3:$AH$1266,Sheet1!L$1+(Sheet1!$A$1-1)*10,FALSE))=TRUE,"---",IF(VLOOKUP($A1844,Sheet1!$B$3:$AH$1266,Sheet1!L$1+(Sheet1!$A$1-1)*10,FALSE)="---","---", (ROUND(VLOOKUP($A1844,Sheet1!$B$3:$AH$1266,Sheet1!L$1+(Sheet1!$A$1-1)*10,FALSE),IF(VLOOKUP($A1844,Sheet1!$B$3:$AH$1266,Sheet1!L$1+(Sheet1!$A$1-1)*10,FALSE)&gt;99999,-3,IF(VLOOKUP($A1844,Sheet1!$B$3:$AH$1266,Sheet1!L$1+(Sheet1!$A$1-1)*10,FALSE)&gt;9999,-2,IF(VLOOKUP($A1844,Sheet1!$B$3:$AH$1266,Sheet1!L$1+(Sheet1!$A$1-1)*10,FALSE)&gt;999,-1,0)))))))</f>
        <v>---</v>
      </c>
      <c r="AC1844" s="392" t="str">
        <f>IF(ISNA(VLOOKUP($A1844,Sheet1!$B$3:$AH$1266,Sheet1!M$1+(Sheet1!$A$1-1)*10,FALSE))=TRUE,"---",IF(VLOOKUP($A1844,Sheet1!$B$3:$AH$1266,Sheet1!M$1+(Sheet1!$A$1-1)*10,FALSE)="---","---", (ROUND(VLOOKUP($A1844,Sheet1!$B$3:$AH$1266,Sheet1!M$1+(Sheet1!$A$1-1)*10,FALSE),IF(VLOOKUP($A1844,Sheet1!$B$3:$AH$1266,Sheet1!M$1+(Sheet1!$A$1-1)*10,FALSE)&gt;99999,-3,IF(VLOOKUP($A1844,Sheet1!$B$3:$AH$1266,Sheet1!M$1+(Sheet1!$A$1-1)*10,FALSE)&gt;9999,-2,IF(VLOOKUP($A1844,Sheet1!$B$3:$AH$1266,Sheet1!M$1+(Sheet1!$A$1-1)*10,FALSE)&gt;999,-1,0)))))))</f>
        <v>---</v>
      </c>
      <c r="AD1844" s="392" t="str">
        <f>IF(ISNA(VLOOKUP($A1844,Sheet1!$B$3:$AH$1266,Sheet1!N$1+(Sheet1!$A$1-1)*10,FALSE))=TRUE,"---",IF(VLOOKUP($A1844,Sheet1!$B$3:$AH$1266,Sheet1!N$1+(Sheet1!$A$1-1)*10,FALSE)="---","---", (ROUND(VLOOKUP($A1844,Sheet1!$B$3:$AH$1266,Sheet1!N$1+(Sheet1!$A$1-1)*10,FALSE),IF(VLOOKUP($A1844,Sheet1!$B$3:$AH$1266,Sheet1!N$1+(Sheet1!$A$1-1)*10,FALSE)&gt;99999,-3,IF(VLOOKUP($A1844,Sheet1!$B$3:$AH$1266,Sheet1!N$1+(Sheet1!$A$1-1)*10,FALSE)&gt;9999,-2,IF(VLOOKUP($A1844,Sheet1!$B$3:$AH$1266,Sheet1!N$1+(Sheet1!$A$1-1)*10,FALSE)&gt;999,-1,0)))))))</f>
        <v>---</v>
      </c>
    </row>
    <row r="1845" spans="1:30" ht="25.5" customHeight="1" x14ac:dyDescent="0.25">
      <c r="A1845" s="304" t="s">
        <v>2708</v>
      </c>
      <c r="B1845" s="393" t="s">
        <v>2709</v>
      </c>
      <c r="C1845" s="304">
        <v>433637</v>
      </c>
      <c r="D1845" s="304">
        <v>750638</v>
      </c>
      <c r="E1845" s="305" t="s">
        <v>3008</v>
      </c>
      <c r="F1845" s="117" t="s">
        <v>4963</v>
      </c>
      <c r="G1845" s="118" t="s">
        <v>31</v>
      </c>
      <c r="H1845" s="348">
        <v>363</v>
      </c>
      <c r="I1845" s="119">
        <v>17321</v>
      </c>
      <c r="J1845" s="120">
        <v>17.45</v>
      </c>
      <c r="K1845" s="118" t="s">
        <v>24</v>
      </c>
      <c r="L1845" s="122">
        <v>18700</v>
      </c>
      <c r="M1845" s="123">
        <v>51.5</v>
      </c>
      <c r="N1845" s="118" t="s">
        <v>225</v>
      </c>
      <c r="O1845" s="71">
        <f t="shared" si="61"/>
        <v>0.6423089552556408</v>
      </c>
      <c r="P1845" s="71">
        <f>IF(O1845&lt;&gt;"",VLOOKUP($A1845,Sheet4!$A$2:$O$1309,14,FALSE)*100,"")</f>
        <v>0.19015401608295512</v>
      </c>
      <c r="Q1845" s="71">
        <f>IF(P1845&lt;&gt;"",VLOOKUP($A1845,Sheet4!$A$2:$O$1309,15,FALSE)*100,"")</f>
        <v>1.8470636363334014</v>
      </c>
      <c r="R1845" s="73" t="str">
        <f t="shared" si="62"/>
        <v>&gt;100, &lt;200</v>
      </c>
      <c r="S1845" s="357" t="s">
        <v>4364</v>
      </c>
      <c r="T1845" s="357" t="str">
        <f>IF(ISNA(VLOOKUP(A1845,Sheet1!B$3:C$1266,2,FALSE)=TRUE),"NC",VLOOKUP(A1845,Sheet1!B$3:C$1266,2,FALSE))</f>
        <v>Rural10</v>
      </c>
      <c r="U1845" s="385">
        <f>IF(ISNA(VLOOKUP($A1845,Sheet1!$B$3:$AH$1266,Sheet1!E$1+(Sheet1!$A$1-1)*10,FALSE))=TRUE,"---",IF(VLOOKUP($A1845,Sheet1!$B$3:$AH$1266,Sheet1!E$1+(Sheet1!$A$1-1)*10,FALSE)="---","---", (ROUND(VLOOKUP($A1845,Sheet1!$B$3:$AH$1266,Sheet1!E$1+(Sheet1!$A$1-1)*10,FALSE),IF(VLOOKUP($A1845,Sheet1!$B$3:$AH$1266,Sheet1!E$1+(Sheet1!$A$1-1)*10,FALSE)&gt;99999,-3,IF(VLOOKUP($A1845,Sheet1!$B$3:$AH$1266,Sheet1!E$1+(Sheet1!$A$1-1)*10,FALSE)&gt;9999,-2,IF(VLOOKUP($A1845,Sheet1!$B$3:$AH$1266,Sheet1!E$1+(Sheet1!$A$1-1)*10,FALSE)&gt;999,-1,0)))))))</f>
        <v>6010</v>
      </c>
      <c r="V1845" s="385">
        <f>IF(ISNA(VLOOKUP($A1845,Sheet1!$B$3:$AH$1266,Sheet1!F$1+(Sheet1!$A$1-1)*10,FALSE))=TRUE,"---",IF(VLOOKUP($A1845,Sheet1!$B$3:$AH$1266,Sheet1!F$1+(Sheet1!$A$1-1)*10,FALSE)="---","---", (ROUND(VLOOKUP($A1845,Sheet1!$B$3:$AH$1266,Sheet1!F$1+(Sheet1!$A$1-1)*10,FALSE),IF(VLOOKUP($A1845,Sheet1!$B$3:$AH$1266,Sheet1!F$1+(Sheet1!$A$1-1)*10,FALSE)&gt;99999,-3,IF(VLOOKUP($A1845,Sheet1!$B$3:$AH$1266,Sheet1!F$1+(Sheet1!$A$1-1)*10,FALSE)&gt;9999,-2,IF(VLOOKUP($A1845,Sheet1!$B$3:$AH$1266,Sheet1!F$1+(Sheet1!$A$1-1)*10,FALSE)&gt;999,-1,0)))))))</f>
        <v>6790</v>
      </c>
      <c r="W1845" s="385">
        <f>IF(ISNA(VLOOKUP($A1845,Sheet1!$B$3:$AH$1266,Sheet1!G$1+(Sheet1!$A$1-1)*10,FALSE))=TRUE,"---",IF(VLOOKUP($A1845,Sheet1!$B$3:$AH$1266,Sheet1!G$1+(Sheet1!$A$1-1)*10,FALSE)="---","---", (ROUND(VLOOKUP($A1845,Sheet1!$B$3:$AH$1266,Sheet1!G$1+(Sheet1!$A$1-1)*10,FALSE),IF(VLOOKUP($A1845,Sheet1!$B$3:$AH$1266,Sheet1!G$1+(Sheet1!$A$1-1)*10,FALSE)&gt;99999,-3,IF(VLOOKUP($A1845,Sheet1!$B$3:$AH$1266,Sheet1!G$1+(Sheet1!$A$1-1)*10,FALSE)&gt;9999,-2,IF(VLOOKUP($A1845,Sheet1!$B$3:$AH$1266,Sheet1!G$1+(Sheet1!$A$1-1)*10,FALSE)&gt;999,-1,0)))))))</f>
        <v>7750</v>
      </c>
      <c r="X1845" s="385">
        <f>IF(ISNA(VLOOKUP($A1845,Sheet1!$B$3:$AH$1266,Sheet1!H$1+(Sheet1!$A$1-1)*10,FALSE))=TRUE,"---",IF(VLOOKUP($A1845,Sheet1!$B$3:$AH$1266,Sheet1!H$1+(Sheet1!$A$1-1)*10,FALSE)="---","---", (ROUND(VLOOKUP($A1845,Sheet1!$B$3:$AH$1266,Sheet1!H$1+(Sheet1!$A$1-1)*10,FALSE),IF(VLOOKUP($A1845,Sheet1!$B$3:$AH$1266,Sheet1!H$1+(Sheet1!$A$1-1)*10,FALSE)&gt;99999,-3,IF(VLOOKUP($A1845,Sheet1!$B$3:$AH$1266,Sheet1!H$1+(Sheet1!$A$1-1)*10,FALSE)&gt;9999,-2,IF(VLOOKUP($A1845,Sheet1!$B$3:$AH$1266,Sheet1!H$1+(Sheet1!$A$1-1)*10,FALSE)&gt;999,-1,0)))))))</f>
        <v>10200</v>
      </c>
      <c r="Y1845" s="385">
        <f>IF(ISNA(VLOOKUP($A1845,Sheet1!$B$3:$AH$1266,Sheet1!I$1+(Sheet1!$A$1-1)*10,FALSE))=TRUE,"---",IF(VLOOKUP($A1845,Sheet1!$B$3:$AH$1266,Sheet1!I$1+(Sheet1!$A$1-1)*10,FALSE)="---","---", (ROUND(VLOOKUP($A1845,Sheet1!$B$3:$AH$1266,Sheet1!I$1+(Sheet1!$A$1-1)*10,FALSE),IF(VLOOKUP($A1845,Sheet1!$B$3:$AH$1266,Sheet1!I$1+(Sheet1!$A$1-1)*10,FALSE)&gt;99999,-3,IF(VLOOKUP($A1845,Sheet1!$B$3:$AH$1266,Sheet1!I$1+(Sheet1!$A$1-1)*10,FALSE)&gt;9999,-2,IF(VLOOKUP($A1845,Sheet1!$B$3:$AH$1266,Sheet1!I$1+(Sheet1!$A$1-1)*10,FALSE)&gt;999,-1,0)))))))</f>
        <v>11900</v>
      </c>
      <c r="Z1845" s="385">
        <f>IF(ISNA(VLOOKUP($A1845,Sheet1!$B$3:$AH$1266,Sheet1!J$1+(Sheet1!$A$1-1)*10,FALSE))=TRUE,"---",IF(VLOOKUP($A1845,Sheet1!$B$3:$AH$1266,Sheet1!J$1+(Sheet1!$A$1-1)*10,FALSE)="---","---", (ROUND(VLOOKUP($A1845,Sheet1!$B$3:$AH$1266,Sheet1!J$1+(Sheet1!$A$1-1)*10,FALSE),IF(VLOOKUP($A1845,Sheet1!$B$3:$AH$1266,Sheet1!J$1+(Sheet1!$A$1-1)*10,FALSE)&gt;99999,-3,IF(VLOOKUP($A1845,Sheet1!$B$3:$AH$1266,Sheet1!J$1+(Sheet1!$A$1-1)*10,FALSE)&gt;9999,-2,IF(VLOOKUP($A1845,Sheet1!$B$3:$AH$1266,Sheet1!J$1+(Sheet1!$A$1-1)*10,FALSE)&gt;999,-1,0)))))))</f>
        <v>14100</v>
      </c>
      <c r="AA1845" s="385">
        <f>IF(ISNA(VLOOKUP($A1845,Sheet1!$B$3:$AH$1266,Sheet1!K$1+(Sheet1!$A$1-1)*10,FALSE))=TRUE,"---",IF(VLOOKUP($A1845,Sheet1!$B$3:$AH$1266,Sheet1!K$1+(Sheet1!$A$1-1)*10,FALSE)="---","---", (ROUND(VLOOKUP($A1845,Sheet1!$B$3:$AH$1266,Sheet1!K$1+(Sheet1!$A$1-1)*10,FALSE),IF(VLOOKUP($A1845,Sheet1!$B$3:$AH$1266,Sheet1!K$1+(Sheet1!$A$1-1)*10,FALSE)&gt;99999,-3,IF(VLOOKUP($A1845,Sheet1!$B$3:$AH$1266,Sheet1!K$1+(Sheet1!$A$1-1)*10,FALSE)&gt;9999,-2,IF(VLOOKUP($A1845,Sheet1!$B$3:$AH$1266,Sheet1!K$1+(Sheet1!$A$1-1)*10,FALSE)&gt;999,-1,0)))))))</f>
        <v>15700</v>
      </c>
      <c r="AB1845" s="385">
        <f>IF(ISNA(VLOOKUP($A1845,Sheet1!$B$3:$AH$1266,Sheet1!L$1+(Sheet1!$A$1-1)*10,FALSE))=TRUE,"---",IF(VLOOKUP($A1845,Sheet1!$B$3:$AH$1266,Sheet1!L$1+(Sheet1!$A$1-1)*10,FALSE)="---","---", (ROUND(VLOOKUP($A1845,Sheet1!$B$3:$AH$1266,Sheet1!L$1+(Sheet1!$A$1-1)*10,FALSE),IF(VLOOKUP($A1845,Sheet1!$B$3:$AH$1266,Sheet1!L$1+(Sheet1!$A$1-1)*10,FALSE)&gt;99999,-3,IF(VLOOKUP($A1845,Sheet1!$B$3:$AH$1266,Sheet1!L$1+(Sheet1!$A$1-1)*10,FALSE)&gt;9999,-2,IF(VLOOKUP($A1845,Sheet1!$B$3:$AH$1266,Sheet1!L$1+(Sheet1!$A$1-1)*10,FALSE)&gt;999,-1,0)))))))</f>
        <v>17500</v>
      </c>
      <c r="AC1845" s="385">
        <f>IF(ISNA(VLOOKUP($A1845,Sheet1!$B$3:$AH$1266,Sheet1!M$1+(Sheet1!$A$1-1)*10,FALSE))=TRUE,"---",IF(VLOOKUP($A1845,Sheet1!$B$3:$AH$1266,Sheet1!M$1+(Sheet1!$A$1-1)*10,FALSE)="---","---", (ROUND(VLOOKUP($A1845,Sheet1!$B$3:$AH$1266,Sheet1!M$1+(Sheet1!$A$1-1)*10,FALSE),IF(VLOOKUP($A1845,Sheet1!$B$3:$AH$1266,Sheet1!M$1+(Sheet1!$A$1-1)*10,FALSE)&gt;99999,-3,IF(VLOOKUP($A1845,Sheet1!$B$3:$AH$1266,Sheet1!M$1+(Sheet1!$A$1-1)*10,FALSE)&gt;9999,-2,IF(VLOOKUP($A1845,Sheet1!$B$3:$AH$1266,Sheet1!M$1+(Sheet1!$A$1-1)*10,FALSE)&gt;999,-1,0)))))))</f>
        <v>19200</v>
      </c>
      <c r="AD1845" s="385">
        <f>IF(ISNA(VLOOKUP($A1845,Sheet1!$B$3:$AH$1266,Sheet1!N$1+(Sheet1!$A$1-1)*10,FALSE))=TRUE,"---",IF(VLOOKUP($A1845,Sheet1!$B$3:$AH$1266,Sheet1!N$1+(Sheet1!$A$1-1)*10,FALSE)="---","---", (ROUND(VLOOKUP($A1845,Sheet1!$B$3:$AH$1266,Sheet1!N$1+(Sheet1!$A$1-1)*10,FALSE),IF(VLOOKUP($A1845,Sheet1!$B$3:$AH$1266,Sheet1!N$1+(Sheet1!$A$1-1)*10,FALSE)&gt;99999,-3,IF(VLOOKUP($A1845,Sheet1!$B$3:$AH$1266,Sheet1!N$1+(Sheet1!$A$1-1)*10,FALSE)&gt;9999,-2,IF(VLOOKUP($A1845,Sheet1!$B$3:$AH$1266,Sheet1!N$1+(Sheet1!$A$1-1)*10,FALSE)&gt;999,-1,0)))))))</f>
        <v>21700</v>
      </c>
    </row>
    <row r="1846" spans="1:30" ht="25.5" customHeight="1" x14ac:dyDescent="0.25">
      <c r="A1846" s="304"/>
      <c r="B1846" s="346"/>
      <c r="C1846" s="304"/>
      <c r="D1846" s="304"/>
      <c r="E1846" s="305" t="e">
        <v>#N/A</v>
      </c>
      <c r="F1846" s="117" t="s">
        <v>4415</v>
      </c>
      <c r="G1846" s="118" t="s">
        <v>286</v>
      </c>
      <c r="H1846" s="348"/>
      <c r="I1846" s="119">
        <v>31045</v>
      </c>
      <c r="J1846" s="120">
        <v>16</v>
      </c>
      <c r="K1846" s="118" t="s">
        <v>24</v>
      </c>
      <c r="L1846" s="122">
        <v>15800</v>
      </c>
      <c r="M1846" s="123">
        <v>43.5</v>
      </c>
      <c r="N1846" s="118" t="s">
        <v>49</v>
      </c>
      <c r="O1846" s="71" t="s">
        <v>4405</v>
      </c>
      <c r="P1846" s="71" t="s">
        <v>4405</v>
      </c>
      <c r="Q1846" s="71" t="s">
        <v>4405</v>
      </c>
      <c r="R1846" s="73" t="s">
        <v>4405</v>
      </c>
      <c r="S1846" s="357" t="e">
        <v>#N/A</v>
      </c>
      <c r="T1846" s="357" t="str">
        <f>IF(ISNA(VLOOKUP(A1846,Sheet1!B$3:C$1266,2,FALSE)=TRUE),"ND",VLOOKUP(A1846,Sheet1!B$3:C$1266,2,FALSE))</f>
        <v>ND</v>
      </c>
      <c r="U1846" s="385" t="str">
        <f>IF(ISNA(VLOOKUP($A1846,Sheet1!$B$3:$AH$1266,Sheet1!E$1+(Sheet1!$A$1-1)*10,FALSE))=TRUE,"---",IF(VLOOKUP($A1846,Sheet1!$B$3:$AH$1266,Sheet1!E$1+(Sheet1!$A$1-1)*10,FALSE)="---","---", (ROUND(VLOOKUP($A1846,Sheet1!$B$3:$AH$1266,Sheet1!E$1+(Sheet1!$A$1-1)*10,FALSE),IF(VLOOKUP($A1846,Sheet1!$B$3:$AH$1266,Sheet1!E$1+(Sheet1!$A$1-1)*10,FALSE)&gt;99999,-3,IF(VLOOKUP($A1846,Sheet1!$B$3:$AH$1266,Sheet1!E$1+(Sheet1!$A$1-1)*10,FALSE)&gt;9999,-2,IF(VLOOKUP($A1846,Sheet1!$B$3:$AH$1266,Sheet1!E$1+(Sheet1!$A$1-1)*10,FALSE)&gt;999,-1,0)))))))</f>
        <v>---</v>
      </c>
      <c r="V1846" s="385" t="str">
        <f>IF(ISNA(VLOOKUP($A1846,Sheet1!$B$3:$AH$1266,Sheet1!F$1+(Sheet1!$A$1-1)*10,FALSE))=TRUE,"---",IF(VLOOKUP($A1846,Sheet1!$B$3:$AH$1266,Sheet1!F$1+(Sheet1!$A$1-1)*10,FALSE)="---","---", (ROUND(VLOOKUP($A1846,Sheet1!$B$3:$AH$1266,Sheet1!F$1+(Sheet1!$A$1-1)*10,FALSE),IF(VLOOKUP($A1846,Sheet1!$B$3:$AH$1266,Sheet1!F$1+(Sheet1!$A$1-1)*10,FALSE)&gt;99999,-3,IF(VLOOKUP($A1846,Sheet1!$B$3:$AH$1266,Sheet1!F$1+(Sheet1!$A$1-1)*10,FALSE)&gt;9999,-2,IF(VLOOKUP($A1846,Sheet1!$B$3:$AH$1266,Sheet1!F$1+(Sheet1!$A$1-1)*10,FALSE)&gt;999,-1,0)))))))</f>
        <v>---</v>
      </c>
      <c r="W1846" s="385" t="str">
        <f>IF(ISNA(VLOOKUP($A1846,Sheet1!$B$3:$AH$1266,Sheet1!G$1+(Sheet1!$A$1-1)*10,FALSE))=TRUE,"---",IF(VLOOKUP($A1846,Sheet1!$B$3:$AH$1266,Sheet1!G$1+(Sheet1!$A$1-1)*10,FALSE)="---","---", (ROUND(VLOOKUP($A1846,Sheet1!$B$3:$AH$1266,Sheet1!G$1+(Sheet1!$A$1-1)*10,FALSE),IF(VLOOKUP($A1846,Sheet1!$B$3:$AH$1266,Sheet1!G$1+(Sheet1!$A$1-1)*10,FALSE)&gt;99999,-3,IF(VLOOKUP($A1846,Sheet1!$B$3:$AH$1266,Sheet1!G$1+(Sheet1!$A$1-1)*10,FALSE)&gt;9999,-2,IF(VLOOKUP($A1846,Sheet1!$B$3:$AH$1266,Sheet1!G$1+(Sheet1!$A$1-1)*10,FALSE)&gt;999,-1,0)))))))</f>
        <v>---</v>
      </c>
      <c r="X1846" s="385" t="str">
        <f>IF(ISNA(VLOOKUP($A1846,Sheet1!$B$3:$AH$1266,Sheet1!H$1+(Sheet1!$A$1-1)*10,FALSE))=TRUE,"---",IF(VLOOKUP($A1846,Sheet1!$B$3:$AH$1266,Sheet1!H$1+(Sheet1!$A$1-1)*10,FALSE)="---","---", (ROUND(VLOOKUP($A1846,Sheet1!$B$3:$AH$1266,Sheet1!H$1+(Sheet1!$A$1-1)*10,FALSE),IF(VLOOKUP($A1846,Sheet1!$B$3:$AH$1266,Sheet1!H$1+(Sheet1!$A$1-1)*10,FALSE)&gt;99999,-3,IF(VLOOKUP($A1846,Sheet1!$B$3:$AH$1266,Sheet1!H$1+(Sheet1!$A$1-1)*10,FALSE)&gt;9999,-2,IF(VLOOKUP($A1846,Sheet1!$B$3:$AH$1266,Sheet1!H$1+(Sheet1!$A$1-1)*10,FALSE)&gt;999,-1,0)))))))</f>
        <v>---</v>
      </c>
      <c r="Y1846" s="385" t="str">
        <f>IF(ISNA(VLOOKUP($A1846,Sheet1!$B$3:$AH$1266,Sheet1!I$1+(Sheet1!$A$1-1)*10,FALSE))=TRUE,"---",IF(VLOOKUP($A1846,Sheet1!$B$3:$AH$1266,Sheet1!I$1+(Sheet1!$A$1-1)*10,FALSE)="---","---", (ROUND(VLOOKUP($A1846,Sheet1!$B$3:$AH$1266,Sheet1!I$1+(Sheet1!$A$1-1)*10,FALSE),IF(VLOOKUP($A1846,Sheet1!$B$3:$AH$1266,Sheet1!I$1+(Sheet1!$A$1-1)*10,FALSE)&gt;99999,-3,IF(VLOOKUP($A1846,Sheet1!$B$3:$AH$1266,Sheet1!I$1+(Sheet1!$A$1-1)*10,FALSE)&gt;9999,-2,IF(VLOOKUP($A1846,Sheet1!$B$3:$AH$1266,Sheet1!I$1+(Sheet1!$A$1-1)*10,FALSE)&gt;999,-1,0)))))))</f>
        <v>---</v>
      </c>
      <c r="Z1846" s="385" t="str">
        <f>IF(ISNA(VLOOKUP($A1846,Sheet1!$B$3:$AH$1266,Sheet1!J$1+(Sheet1!$A$1-1)*10,FALSE))=TRUE,"---",IF(VLOOKUP($A1846,Sheet1!$B$3:$AH$1266,Sheet1!J$1+(Sheet1!$A$1-1)*10,FALSE)="---","---", (ROUND(VLOOKUP($A1846,Sheet1!$B$3:$AH$1266,Sheet1!J$1+(Sheet1!$A$1-1)*10,FALSE),IF(VLOOKUP($A1846,Sheet1!$B$3:$AH$1266,Sheet1!J$1+(Sheet1!$A$1-1)*10,FALSE)&gt;99999,-3,IF(VLOOKUP($A1846,Sheet1!$B$3:$AH$1266,Sheet1!J$1+(Sheet1!$A$1-1)*10,FALSE)&gt;9999,-2,IF(VLOOKUP($A1846,Sheet1!$B$3:$AH$1266,Sheet1!J$1+(Sheet1!$A$1-1)*10,FALSE)&gt;999,-1,0)))))))</f>
        <v>---</v>
      </c>
      <c r="AA1846" s="385" t="str">
        <f>IF(ISNA(VLOOKUP($A1846,Sheet1!$B$3:$AH$1266,Sheet1!K$1+(Sheet1!$A$1-1)*10,FALSE))=TRUE,"---",IF(VLOOKUP($A1846,Sheet1!$B$3:$AH$1266,Sheet1!K$1+(Sheet1!$A$1-1)*10,FALSE)="---","---", (ROUND(VLOOKUP($A1846,Sheet1!$B$3:$AH$1266,Sheet1!K$1+(Sheet1!$A$1-1)*10,FALSE),IF(VLOOKUP($A1846,Sheet1!$B$3:$AH$1266,Sheet1!K$1+(Sheet1!$A$1-1)*10,FALSE)&gt;99999,-3,IF(VLOOKUP($A1846,Sheet1!$B$3:$AH$1266,Sheet1!K$1+(Sheet1!$A$1-1)*10,FALSE)&gt;9999,-2,IF(VLOOKUP($A1846,Sheet1!$B$3:$AH$1266,Sheet1!K$1+(Sheet1!$A$1-1)*10,FALSE)&gt;999,-1,0)))))))</f>
        <v>---</v>
      </c>
      <c r="AB1846" s="385" t="str">
        <f>IF(ISNA(VLOOKUP($A1846,Sheet1!$B$3:$AH$1266,Sheet1!L$1+(Sheet1!$A$1-1)*10,FALSE))=TRUE,"---",IF(VLOOKUP($A1846,Sheet1!$B$3:$AH$1266,Sheet1!L$1+(Sheet1!$A$1-1)*10,FALSE)="---","---", (ROUND(VLOOKUP($A1846,Sheet1!$B$3:$AH$1266,Sheet1!L$1+(Sheet1!$A$1-1)*10,FALSE),IF(VLOOKUP($A1846,Sheet1!$B$3:$AH$1266,Sheet1!L$1+(Sheet1!$A$1-1)*10,FALSE)&gt;99999,-3,IF(VLOOKUP($A1846,Sheet1!$B$3:$AH$1266,Sheet1!L$1+(Sheet1!$A$1-1)*10,FALSE)&gt;9999,-2,IF(VLOOKUP($A1846,Sheet1!$B$3:$AH$1266,Sheet1!L$1+(Sheet1!$A$1-1)*10,FALSE)&gt;999,-1,0)))))))</f>
        <v>---</v>
      </c>
      <c r="AC1846" s="385" t="str">
        <f>IF(ISNA(VLOOKUP($A1846,Sheet1!$B$3:$AH$1266,Sheet1!M$1+(Sheet1!$A$1-1)*10,FALSE))=TRUE,"---",IF(VLOOKUP($A1846,Sheet1!$B$3:$AH$1266,Sheet1!M$1+(Sheet1!$A$1-1)*10,FALSE)="---","---", (ROUND(VLOOKUP($A1846,Sheet1!$B$3:$AH$1266,Sheet1!M$1+(Sheet1!$A$1-1)*10,FALSE),IF(VLOOKUP($A1846,Sheet1!$B$3:$AH$1266,Sheet1!M$1+(Sheet1!$A$1-1)*10,FALSE)&gt;99999,-3,IF(VLOOKUP($A1846,Sheet1!$B$3:$AH$1266,Sheet1!M$1+(Sheet1!$A$1-1)*10,FALSE)&gt;9999,-2,IF(VLOOKUP($A1846,Sheet1!$B$3:$AH$1266,Sheet1!M$1+(Sheet1!$A$1-1)*10,FALSE)&gt;999,-1,0)))))))</f>
        <v>---</v>
      </c>
      <c r="AD1846" s="385" t="str">
        <f>IF(ISNA(VLOOKUP($A1846,Sheet1!$B$3:$AH$1266,Sheet1!N$1+(Sheet1!$A$1-1)*10,FALSE))=TRUE,"---",IF(VLOOKUP($A1846,Sheet1!$B$3:$AH$1266,Sheet1!N$1+(Sheet1!$A$1-1)*10,FALSE)="---","---", (ROUND(VLOOKUP($A1846,Sheet1!$B$3:$AH$1266,Sheet1!N$1+(Sheet1!$A$1-1)*10,FALSE),IF(VLOOKUP($A1846,Sheet1!$B$3:$AH$1266,Sheet1!N$1+(Sheet1!$A$1-1)*10,FALSE)&gt;99999,-3,IF(VLOOKUP($A1846,Sheet1!$B$3:$AH$1266,Sheet1!N$1+(Sheet1!$A$1-1)*10,FALSE)&gt;9999,-2,IF(VLOOKUP($A1846,Sheet1!$B$3:$AH$1266,Sheet1!N$1+(Sheet1!$A$1-1)*10,FALSE)&gt;999,-1,0)))))))</f>
        <v>---</v>
      </c>
    </row>
    <row r="1847" spans="1:30" ht="25.5" customHeight="1" x14ac:dyDescent="0.25">
      <c r="A1847" s="125" t="s">
        <v>2710</v>
      </c>
      <c r="B1847" s="131" t="s">
        <v>2711</v>
      </c>
      <c r="C1847" s="125">
        <v>433725</v>
      </c>
      <c r="D1847" s="125">
        <v>751626</v>
      </c>
      <c r="E1847" s="70" t="s">
        <v>3015</v>
      </c>
      <c r="F1847" s="139" t="s">
        <v>4405</v>
      </c>
      <c r="G1847" s="127" t="s">
        <v>160</v>
      </c>
      <c r="H1847" s="128">
        <v>420</v>
      </c>
      <c r="I1847" s="112" t="s">
        <v>287</v>
      </c>
      <c r="J1847" s="140" t="s">
        <v>4405</v>
      </c>
      <c r="K1847" s="114" t="s">
        <v>4405</v>
      </c>
      <c r="L1847" s="149">
        <v>12600</v>
      </c>
      <c r="M1847" s="155">
        <v>30</v>
      </c>
      <c r="N1847" s="127" t="s">
        <v>20</v>
      </c>
      <c r="O1847" s="68">
        <f t="shared" si="61"/>
        <v>9.7169364584407347</v>
      </c>
      <c r="P1847" s="68">
        <f>IF(O1847&lt;&gt;"",VLOOKUP($A1847,Sheet4!$A$2:$O$1309,14,FALSE)*100,"")</f>
        <v>3.495820528428939</v>
      </c>
      <c r="Q1847" s="68">
        <f>IF(P1847&lt;&gt;"",VLOOKUP($A1847,Sheet4!$A$2:$O$1309,15,FALSE)*100,"")</f>
        <v>29.428554491268454</v>
      </c>
      <c r="R1847" s="74">
        <f t="shared" si="62"/>
        <v>10</v>
      </c>
      <c r="S1847" s="64" t="s">
        <v>4364</v>
      </c>
      <c r="T1847" s="64" t="str">
        <f>IF(ISNA(VLOOKUP(A1847,Sheet1!B$3:C$1266,2,FALSE)=TRUE),"NC",VLOOKUP(A1847,Sheet1!B$3:C$1266,2,FALSE))</f>
        <v>Rural</v>
      </c>
      <c r="U1847" s="65">
        <f>IF(ISNA(VLOOKUP($A1847,Sheet1!$B$3:$AH$1266,Sheet1!E$1+(Sheet1!$A$1-1)*10,FALSE))=TRUE,"---",IF(VLOOKUP($A1847,Sheet1!$B$3:$AH$1266,Sheet1!E$1+(Sheet1!$A$1-1)*10,FALSE)="---","---", (ROUND(VLOOKUP($A1847,Sheet1!$B$3:$AH$1266,Sheet1!E$1+(Sheet1!$A$1-1)*10,FALSE),IF(VLOOKUP($A1847,Sheet1!$B$3:$AH$1266,Sheet1!E$1+(Sheet1!$A$1-1)*10,FALSE)&gt;99999,-3,IF(VLOOKUP($A1847,Sheet1!$B$3:$AH$1266,Sheet1!E$1+(Sheet1!$A$1-1)*10,FALSE)&gt;9999,-2,IF(VLOOKUP($A1847,Sheet1!$B$3:$AH$1266,Sheet1!E$1+(Sheet1!$A$1-1)*10,FALSE)&gt;999,-1,0)))))))</f>
        <v>6150</v>
      </c>
      <c r="V1847" s="65">
        <f>IF(ISNA(VLOOKUP($A1847,Sheet1!$B$3:$AH$1266,Sheet1!F$1+(Sheet1!$A$1-1)*10,FALSE))=TRUE,"---",IF(VLOOKUP($A1847,Sheet1!$B$3:$AH$1266,Sheet1!F$1+(Sheet1!$A$1-1)*10,FALSE)="---","---", (ROUND(VLOOKUP($A1847,Sheet1!$B$3:$AH$1266,Sheet1!F$1+(Sheet1!$A$1-1)*10,FALSE),IF(VLOOKUP($A1847,Sheet1!$B$3:$AH$1266,Sheet1!F$1+(Sheet1!$A$1-1)*10,FALSE)&gt;99999,-3,IF(VLOOKUP($A1847,Sheet1!$B$3:$AH$1266,Sheet1!F$1+(Sheet1!$A$1-1)*10,FALSE)&gt;9999,-2,IF(VLOOKUP($A1847,Sheet1!$B$3:$AH$1266,Sheet1!F$1+(Sheet1!$A$1-1)*10,FALSE)&gt;999,-1,0)))))))</f>
        <v>7000</v>
      </c>
      <c r="W1847" s="65">
        <f>IF(ISNA(VLOOKUP($A1847,Sheet1!$B$3:$AH$1266,Sheet1!G$1+(Sheet1!$A$1-1)*10,FALSE))=TRUE,"---",IF(VLOOKUP($A1847,Sheet1!$B$3:$AH$1266,Sheet1!G$1+(Sheet1!$A$1-1)*10,FALSE)="---","---", (ROUND(VLOOKUP($A1847,Sheet1!$B$3:$AH$1266,Sheet1!G$1+(Sheet1!$A$1-1)*10,FALSE),IF(VLOOKUP($A1847,Sheet1!$B$3:$AH$1266,Sheet1!G$1+(Sheet1!$A$1-1)*10,FALSE)&gt;99999,-3,IF(VLOOKUP($A1847,Sheet1!$B$3:$AH$1266,Sheet1!G$1+(Sheet1!$A$1-1)*10,FALSE)&gt;9999,-2,IF(VLOOKUP($A1847,Sheet1!$B$3:$AH$1266,Sheet1!G$1+(Sheet1!$A$1-1)*10,FALSE)&gt;999,-1,0)))))))</f>
        <v>8010</v>
      </c>
      <c r="X1847" s="65">
        <f>IF(ISNA(VLOOKUP($A1847,Sheet1!$B$3:$AH$1266,Sheet1!H$1+(Sheet1!$A$1-1)*10,FALSE))=TRUE,"---",IF(VLOOKUP($A1847,Sheet1!$B$3:$AH$1266,Sheet1!H$1+(Sheet1!$A$1-1)*10,FALSE)="---","---", (ROUND(VLOOKUP($A1847,Sheet1!$B$3:$AH$1266,Sheet1!H$1+(Sheet1!$A$1-1)*10,FALSE),IF(VLOOKUP($A1847,Sheet1!$B$3:$AH$1266,Sheet1!H$1+(Sheet1!$A$1-1)*10,FALSE)&gt;99999,-3,IF(VLOOKUP($A1847,Sheet1!$B$3:$AH$1266,Sheet1!H$1+(Sheet1!$A$1-1)*10,FALSE)&gt;9999,-2,IF(VLOOKUP($A1847,Sheet1!$B$3:$AH$1266,Sheet1!H$1+(Sheet1!$A$1-1)*10,FALSE)&gt;999,-1,0)))))))</f>
        <v>10700</v>
      </c>
      <c r="Y1847" s="65">
        <f>IF(ISNA(VLOOKUP($A1847,Sheet1!$B$3:$AH$1266,Sheet1!I$1+(Sheet1!$A$1-1)*10,FALSE))=TRUE,"---",IF(VLOOKUP($A1847,Sheet1!$B$3:$AH$1266,Sheet1!I$1+(Sheet1!$A$1-1)*10,FALSE)="---","---", (ROUND(VLOOKUP($A1847,Sheet1!$B$3:$AH$1266,Sheet1!I$1+(Sheet1!$A$1-1)*10,FALSE),IF(VLOOKUP($A1847,Sheet1!$B$3:$AH$1266,Sheet1!I$1+(Sheet1!$A$1-1)*10,FALSE)&gt;99999,-3,IF(VLOOKUP($A1847,Sheet1!$B$3:$AH$1266,Sheet1!I$1+(Sheet1!$A$1-1)*10,FALSE)&gt;9999,-2,IF(VLOOKUP($A1847,Sheet1!$B$3:$AH$1266,Sheet1!I$1+(Sheet1!$A$1-1)*10,FALSE)&gt;999,-1,0)))))))</f>
        <v>12500</v>
      </c>
      <c r="Z1847" s="65">
        <f>IF(ISNA(VLOOKUP($A1847,Sheet1!$B$3:$AH$1266,Sheet1!J$1+(Sheet1!$A$1-1)*10,FALSE))=TRUE,"---",IF(VLOOKUP($A1847,Sheet1!$B$3:$AH$1266,Sheet1!J$1+(Sheet1!$A$1-1)*10,FALSE)="---","---", (ROUND(VLOOKUP($A1847,Sheet1!$B$3:$AH$1266,Sheet1!J$1+(Sheet1!$A$1-1)*10,FALSE),IF(VLOOKUP($A1847,Sheet1!$B$3:$AH$1266,Sheet1!J$1+(Sheet1!$A$1-1)*10,FALSE)&gt;99999,-3,IF(VLOOKUP($A1847,Sheet1!$B$3:$AH$1266,Sheet1!J$1+(Sheet1!$A$1-1)*10,FALSE)&gt;9999,-2,IF(VLOOKUP($A1847,Sheet1!$B$3:$AH$1266,Sheet1!J$1+(Sheet1!$A$1-1)*10,FALSE)&gt;999,-1,0)))))))</f>
        <v>14800</v>
      </c>
      <c r="AA1847" s="65">
        <f>IF(ISNA(VLOOKUP($A1847,Sheet1!$B$3:$AH$1266,Sheet1!K$1+(Sheet1!$A$1-1)*10,FALSE))=TRUE,"---",IF(VLOOKUP($A1847,Sheet1!$B$3:$AH$1266,Sheet1!K$1+(Sheet1!$A$1-1)*10,FALSE)="---","---", (ROUND(VLOOKUP($A1847,Sheet1!$B$3:$AH$1266,Sheet1!K$1+(Sheet1!$A$1-1)*10,FALSE),IF(VLOOKUP($A1847,Sheet1!$B$3:$AH$1266,Sheet1!K$1+(Sheet1!$A$1-1)*10,FALSE)&gt;99999,-3,IF(VLOOKUP($A1847,Sheet1!$B$3:$AH$1266,Sheet1!K$1+(Sheet1!$A$1-1)*10,FALSE)&gt;9999,-2,IF(VLOOKUP($A1847,Sheet1!$B$3:$AH$1266,Sheet1!K$1+(Sheet1!$A$1-1)*10,FALSE)&gt;999,-1,0)))))))</f>
        <v>16500</v>
      </c>
      <c r="AB1847" s="65">
        <f>IF(ISNA(VLOOKUP($A1847,Sheet1!$B$3:$AH$1266,Sheet1!L$1+(Sheet1!$A$1-1)*10,FALSE))=TRUE,"---",IF(VLOOKUP($A1847,Sheet1!$B$3:$AH$1266,Sheet1!L$1+(Sheet1!$A$1-1)*10,FALSE)="---","---", (ROUND(VLOOKUP($A1847,Sheet1!$B$3:$AH$1266,Sheet1!L$1+(Sheet1!$A$1-1)*10,FALSE),IF(VLOOKUP($A1847,Sheet1!$B$3:$AH$1266,Sheet1!L$1+(Sheet1!$A$1-1)*10,FALSE)&gt;99999,-3,IF(VLOOKUP($A1847,Sheet1!$B$3:$AH$1266,Sheet1!L$1+(Sheet1!$A$1-1)*10,FALSE)&gt;9999,-2,IF(VLOOKUP($A1847,Sheet1!$B$3:$AH$1266,Sheet1!L$1+(Sheet1!$A$1-1)*10,FALSE)&gt;999,-1,0)))))))</f>
        <v>18500</v>
      </c>
      <c r="AC1847" s="65">
        <f>IF(ISNA(VLOOKUP($A1847,Sheet1!$B$3:$AH$1266,Sheet1!M$1+(Sheet1!$A$1-1)*10,FALSE))=TRUE,"---",IF(VLOOKUP($A1847,Sheet1!$B$3:$AH$1266,Sheet1!M$1+(Sheet1!$A$1-1)*10,FALSE)="---","---", (ROUND(VLOOKUP($A1847,Sheet1!$B$3:$AH$1266,Sheet1!M$1+(Sheet1!$A$1-1)*10,FALSE),IF(VLOOKUP($A1847,Sheet1!$B$3:$AH$1266,Sheet1!M$1+(Sheet1!$A$1-1)*10,FALSE)&gt;99999,-3,IF(VLOOKUP($A1847,Sheet1!$B$3:$AH$1266,Sheet1!M$1+(Sheet1!$A$1-1)*10,FALSE)&gt;9999,-2,IF(VLOOKUP($A1847,Sheet1!$B$3:$AH$1266,Sheet1!M$1+(Sheet1!$A$1-1)*10,FALSE)&gt;999,-1,0)))))))</f>
        <v>20100</v>
      </c>
      <c r="AD1847" s="65">
        <f>IF(ISNA(VLOOKUP($A1847,Sheet1!$B$3:$AH$1266,Sheet1!N$1+(Sheet1!$A$1-1)*10,FALSE))=TRUE,"---",IF(VLOOKUP($A1847,Sheet1!$B$3:$AH$1266,Sheet1!N$1+(Sheet1!$A$1-1)*10,FALSE)="---","---", (ROUND(VLOOKUP($A1847,Sheet1!$B$3:$AH$1266,Sheet1!N$1+(Sheet1!$A$1-1)*10,FALSE),IF(VLOOKUP($A1847,Sheet1!$B$3:$AH$1266,Sheet1!N$1+(Sheet1!$A$1-1)*10,FALSE)&gt;99999,-3,IF(VLOOKUP($A1847,Sheet1!$B$3:$AH$1266,Sheet1!N$1+(Sheet1!$A$1-1)*10,FALSE)&gt;9999,-2,IF(VLOOKUP($A1847,Sheet1!$B$3:$AH$1266,Sheet1!N$1+(Sheet1!$A$1-1)*10,FALSE)&gt;999,-1,0)))))))</f>
        <v>22800</v>
      </c>
    </row>
    <row r="1848" spans="1:30" ht="25.5" customHeight="1" x14ac:dyDescent="0.25">
      <c r="A1848" s="133" t="s">
        <v>2712</v>
      </c>
      <c r="B1848" s="141" t="s">
        <v>2713</v>
      </c>
      <c r="C1848" s="133">
        <v>433647</v>
      </c>
      <c r="D1848" s="133">
        <v>752012</v>
      </c>
      <c r="E1848" s="67" t="s">
        <v>3015</v>
      </c>
      <c r="F1848" s="135" t="s">
        <v>4405</v>
      </c>
      <c r="G1848" s="118" t="s">
        <v>160</v>
      </c>
      <c r="H1848" s="136">
        <v>429</v>
      </c>
      <c r="I1848" s="119">
        <v>19340</v>
      </c>
      <c r="J1848" s="137" t="s">
        <v>4405</v>
      </c>
      <c r="K1848" s="118" t="s">
        <v>17</v>
      </c>
      <c r="L1848" s="122">
        <v>13000</v>
      </c>
      <c r="M1848" s="123">
        <v>30.3</v>
      </c>
      <c r="N1848" s="118" t="s">
        <v>321</v>
      </c>
      <c r="O1848" s="71">
        <f t="shared" si="61"/>
        <v>9.1583917545877753</v>
      </c>
      <c r="P1848" s="71">
        <f>IF(O1848&lt;&gt;"",VLOOKUP($A1848,Sheet4!$A$2:$O$1309,14,FALSE)*100,"")</f>
        <v>3.4461680372062542</v>
      </c>
      <c r="Q1848" s="71">
        <f>IF(P1848&lt;&gt;"",VLOOKUP($A1848,Sheet4!$A$2:$O$1309,15,FALSE)*100,"")</f>
        <v>29.072093563547973</v>
      </c>
      <c r="R1848" s="73">
        <f t="shared" si="62"/>
        <v>10</v>
      </c>
      <c r="S1848" s="63" t="s">
        <v>4364</v>
      </c>
      <c r="T1848" s="63" t="str">
        <f>IF(ISNA(VLOOKUP(A1848,Sheet1!B$3:C$1266,2,FALSE)=TRUE),"NC",VLOOKUP(A1848,Sheet1!B$3:C$1266,2,FALSE))</f>
        <v>Rural</v>
      </c>
      <c r="U1848" s="66">
        <f>IF(ISNA(VLOOKUP($A1848,Sheet1!$B$3:$AH$1266,Sheet1!E$1+(Sheet1!$A$1-1)*10,FALSE))=TRUE,"---",IF(VLOOKUP($A1848,Sheet1!$B$3:$AH$1266,Sheet1!E$1+(Sheet1!$A$1-1)*10,FALSE)="---","---", (ROUND(VLOOKUP($A1848,Sheet1!$B$3:$AH$1266,Sheet1!E$1+(Sheet1!$A$1-1)*10,FALSE),IF(VLOOKUP($A1848,Sheet1!$B$3:$AH$1266,Sheet1!E$1+(Sheet1!$A$1-1)*10,FALSE)&gt;99999,-3,IF(VLOOKUP($A1848,Sheet1!$B$3:$AH$1266,Sheet1!E$1+(Sheet1!$A$1-1)*10,FALSE)&gt;9999,-2,IF(VLOOKUP($A1848,Sheet1!$B$3:$AH$1266,Sheet1!E$1+(Sheet1!$A$1-1)*10,FALSE)&gt;999,-1,0)))))))</f>
        <v>6230</v>
      </c>
      <c r="V1848" s="66">
        <f>IF(ISNA(VLOOKUP($A1848,Sheet1!$B$3:$AH$1266,Sheet1!F$1+(Sheet1!$A$1-1)*10,FALSE))=TRUE,"---",IF(VLOOKUP($A1848,Sheet1!$B$3:$AH$1266,Sheet1!F$1+(Sheet1!$A$1-1)*10,FALSE)="---","---", (ROUND(VLOOKUP($A1848,Sheet1!$B$3:$AH$1266,Sheet1!F$1+(Sheet1!$A$1-1)*10,FALSE),IF(VLOOKUP($A1848,Sheet1!$B$3:$AH$1266,Sheet1!F$1+(Sheet1!$A$1-1)*10,FALSE)&gt;99999,-3,IF(VLOOKUP($A1848,Sheet1!$B$3:$AH$1266,Sheet1!F$1+(Sheet1!$A$1-1)*10,FALSE)&gt;9999,-2,IF(VLOOKUP($A1848,Sheet1!$B$3:$AH$1266,Sheet1!F$1+(Sheet1!$A$1-1)*10,FALSE)&gt;999,-1,0)))))))</f>
        <v>7090</v>
      </c>
      <c r="W1848" s="66">
        <f>IF(ISNA(VLOOKUP($A1848,Sheet1!$B$3:$AH$1266,Sheet1!G$1+(Sheet1!$A$1-1)*10,FALSE))=TRUE,"---",IF(VLOOKUP($A1848,Sheet1!$B$3:$AH$1266,Sheet1!G$1+(Sheet1!$A$1-1)*10,FALSE)="---","---", (ROUND(VLOOKUP($A1848,Sheet1!$B$3:$AH$1266,Sheet1!G$1+(Sheet1!$A$1-1)*10,FALSE),IF(VLOOKUP($A1848,Sheet1!$B$3:$AH$1266,Sheet1!G$1+(Sheet1!$A$1-1)*10,FALSE)&gt;99999,-3,IF(VLOOKUP($A1848,Sheet1!$B$3:$AH$1266,Sheet1!G$1+(Sheet1!$A$1-1)*10,FALSE)&gt;9999,-2,IF(VLOOKUP($A1848,Sheet1!$B$3:$AH$1266,Sheet1!G$1+(Sheet1!$A$1-1)*10,FALSE)&gt;999,-1,0)))))))</f>
        <v>8110</v>
      </c>
      <c r="X1848" s="66">
        <f>IF(ISNA(VLOOKUP($A1848,Sheet1!$B$3:$AH$1266,Sheet1!H$1+(Sheet1!$A$1-1)*10,FALSE))=TRUE,"---",IF(VLOOKUP($A1848,Sheet1!$B$3:$AH$1266,Sheet1!H$1+(Sheet1!$A$1-1)*10,FALSE)="---","---", (ROUND(VLOOKUP($A1848,Sheet1!$B$3:$AH$1266,Sheet1!H$1+(Sheet1!$A$1-1)*10,FALSE),IF(VLOOKUP($A1848,Sheet1!$B$3:$AH$1266,Sheet1!H$1+(Sheet1!$A$1-1)*10,FALSE)&gt;99999,-3,IF(VLOOKUP($A1848,Sheet1!$B$3:$AH$1266,Sheet1!H$1+(Sheet1!$A$1-1)*10,FALSE)&gt;9999,-2,IF(VLOOKUP($A1848,Sheet1!$B$3:$AH$1266,Sheet1!H$1+(Sheet1!$A$1-1)*10,FALSE)&gt;999,-1,0)))))))</f>
        <v>10800</v>
      </c>
      <c r="Y1848" s="66">
        <f>IF(ISNA(VLOOKUP($A1848,Sheet1!$B$3:$AH$1266,Sheet1!I$1+(Sheet1!$A$1-1)*10,FALSE))=TRUE,"---",IF(VLOOKUP($A1848,Sheet1!$B$3:$AH$1266,Sheet1!I$1+(Sheet1!$A$1-1)*10,FALSE)="---","---", (ROUND(VLOOKUP($A1848,Sheet1!$B$3:$AH$1266,Sheet1!I$1+(Sheet1!$A$1-1)*10,FALSE),IF(VLOOKUP($A1848,Sheet1!$B$3:$AH$1266,Sheet1!I$1+(Sheet1!$A$1-1)*10,FALSE)&gt;99999,-3,IF(VLOOKUP($A1848,Sheet1!$B$3:$AH$1266,Sheet1!I$1+(Sheet1!$A$1-1)*10,FALSE)&gt;9999,-2,IF(VLOOKUP($A1848,Sheet1!$B$3:$AH$1266,Sheet1!I$1+(Sheet1!$A$1-1)*10,FALSE)&gt;999,-1,0)))))))</f>
        <v>12700</v>
      </c>
      <c r="Z1848" s="66">
        <f>IF(ISNA(VLOOKUP($A1848,Sheet1!$B$3:$AH$1266,Sheet1!J$1+(Sheet1!$A$1-1)*10,FALSE))=TRUE,"---",IF(VLOOKUP($A1848,Sheet1!$B$3:$AH$1266,Sheet1!J$1+(Sheet1!$A$1-1)*10,FALSE)="---","---", (ROUND(VLOOKUP($A1848,Sheet1!$B$3:$AH$1266,Sheet1!J$1+(Sheet1!$A$1-1)*10,FALSE),IF(VLOOKUP($A1848,Sheet1!$B$3:$AH$1266,Sheet1!J$1+(Sheet1!$A$1-1)*10,FALSE)&gt;99999,-3,IF(VLOOKUP($A1848,Sheet1!$B$3:$AH$1266,Sheet1!J$1+(Sheet1!$A$1-1)*10,FALSE)&gt;9999,-2,IF(VLOOKUP($A1848,Sheet1!$B$3:$AH$1266,Sheet1!J$1+(Sheet1!$A$1-1)*10,FALSE)&gt;999,-1,0)))))))</f>
        <v>15000</v>
      </c>
      <c r="AA1848" s="66">
        <f>IF(ISNA(VLOOKUP($A1848,Sheet1!$B$3:$AH$1266,Sheet1!K$1+(Sheet1!$A$1-1)*10,FALSE))=TRUE,"---",IF(VLOOKUP($A1848,Sheet1!$B$3:$AH$1266,Sheet1!K$1+(Sheet1!$A$1-1)*10,FALSE)="---","---", (ROUND(VLOOKUP($A1848,Sheet1!$B$3:$AH$1266,Sheet1!K$1+(Sheet1!$A$1-1)*10,FALSE),IF(VLOOKUP($A1848,Sheet1!$B$3:$AH$1266,Sheet1!K$1+(Sheet1!$A$1-1)*10,FALSE)&gt;99999,-3,IF(VLOOKUP($A1848,Sheet1!$B$3:$AH$1266,Sheet1!K$1+(Sheet1!$A$1-1)*10,FALSE)&gt;9999,-2,IF(VLOOKUP($A1848,Sheet1!$B$3:$AH$1266,Sheet1!K$1+(Sheet1!$A$1-1)*10,FALSE)&gt;999,-1,0)))))))</f>
        <v>16700</v>
      </c>
      <c r="AB1848" s="66">
        <f>IF(ISNA(VLOOKUP($A1848,Sheet1!$B$3:$AH$1266,Sheet1!L$1+(Sheet1!$A$1-1)*10,FALSE))=TRUE,"---",IF(VLOOKUP($A1848,Sheet1!$B$3:$AH$1266,Sheet1!L$1+(Sheet1!$A$1-1)*10,FALSE)="---","---", (ROUND(VLOOKUP($A1848,Sheet1!$B$3:$AH$1266,Sheet1!L$1+(Sheet1!$A$1-1)*10,FALSE),IF(VLOOKUP($A1848,Sheet1!$B$3:$AH$1266,Sheet1!L$1+(Sheet1!$A$1-1)*10,FALSE)&gt;99999,-3,IF(VLOOKUP($A1848,Sheet1!$B$3:$AH$1266,Sheet1!L$1+(Sheet1!$A$1-1)*10,FALSE)&gt;9999,-2,IF(VLOOKUP($A1848,Sheet1!$B$3:$AH$1266,Sheet1!L$1+(Sheet1!$A$1-1)*10,FALSE)&gt;999,-1,0)))))))</f>
        <v>18700</v>
      </c>
      <c r="AC1848" s="66">
        <f>IF(ISNA(VLOOKUP($A1848,Sheet1!$B$3:$AH$1266,Sheet1!M$1+(Sheet1!$A$1-1)*10,FALSE))=TRUE,"---",IF(VLOOKUP($A1848,Sheet1!$B$3:$AH$1266,Sheet1!M$1+(Sheet1!$A$1-1)*10,FALSE)="---","---", (ROUND(VLOOKUP($A1848,Sheet1!$B$3:$AH$1266,Sheet1!M$1+(Sheet1!$A$1-1)*10,FALSE),IF(VLOOKUP($A1848,Sheet1!$B$3:$AH$1266,Sheet1!M$1+(Sheet1!$A$1-1)*10,FALSE)&gt;99999,-3,IF(VLOOKUP($A1848,Sheet1!$B$3:$AH$1266,Sheet1!M$1+(Sheet1!$A$1-1)*10,FALSE)&gt;9999,-2,IF(VLOOKUP($A1848,Sheet1!$B$3:$AH$1266,Sheet1!M$1+(Sheet1!$A$1-1)*10,FALSE)&gt;999,-1,0)))))))</f>
        <v>20300</v>
      </c>
      <c r="AD1848" s="66">
        <f>IF(ISNA(VLOOKUP($A1848,Sheet1!$B$3:$AH$1266,Sheet1!N$1+(Sheet1!$A$1-1)*10,FALSE))=TRUE,"---",IF(VLOOKUP($A1848,Sheet1!$B$3:$AH$1266,Sheet1!N$1+(Sheet1!$A$1-1)*10,FALSE)="---","---", (ROUND(VLOOKUP($A1848,Sheet1!$B$3:$AH$1266,Sheet1!N$1+(Sheet1!$A$1-1)*10,FALSE),IF(VLOOKUP($A1848,Sheet1!$B$3:$AH$1266,Sheet1!N$1+(Sheet1!$A$1-1)*10,FALSE)&gt;99999,-3,IF(VLOOKUP($A1848,Sheet1!$B$3:$AH$1266,Sheet1!N$1+(Sheet1!$A$1-1)*10,FALSE)&gt;9999,-2,IF(VLOOKUP($A1848,Sheet1!$B$3:$AH$1266,Sheet1!N$1+(Sheet1!$A$1-1)*10,FALSE)&gt;999,-1,0)))))))</f>
        <v>23000</v>
      </c>
    </row>
    <row r="1849" spans="1:30" ht="25.5" customHeight="1" x14ac:dyDescent="0.25">
      <c r="A1849" s="125" t="s">
        <v>2714</v>
      </c>
      <c r="B1849" s="131" t="s">
        <v>2715</v>
      </c>
      <c r="C1849" s="125">
        <v>433709</v>
      </c>
      <c r="D1849" s="125">
        <v>752326</v>
      </c>
      <c r="E1849" s="70" t="s">
        <v>3015</v>
      </c>
      <c r="F1849" s="139" t="s">
        <v>4405</v>
      </c>
      <c r="G1849" s="127" t="s">
        <v>160</v>
      </c>
      <c r="H1849" s="128">
        <v>1.45</v>
      </c>
      <c r="I1849" s="112">
        <v>19443</v>
      </c>
      <c r="J1849" s="140" t="s">
        <v>4405</v>
      </c>
      <c r="K1849" s="127" t="s">
        <v>17</v>
      </c>
      <c r="L1849" s="115">
        <v>783</v>
      </c>
      <c r="M1849" s="116">
        <v>540</v>
      </c>
      <c r="N1849" s="127" t="s">
        <v>199</v>
      </c>
      <c r="O1849" s="68" t="str">
        <f t="shared" si="61"/>
        <v>&lt;0.2</v>
      </c>
      <c r="P1849" s="68">
        <f>IF(O1849&lt;&gt;"",VLOOKUP($A1849,Sheet4!$A$2:$O$1309,14,FALSE)*100,"")</f>
        <v>1.8472321030518324</v>
      </c>
      <c r="Q1849" s="68">
        <f>IF(P1849&lt;&gt;"",VLOOKUP($A1849,Sheet4!$A$2:$O$1309,15,FALSE)*100,"")</f>
        <v>16.692259759502214</v>
      </c>
      <c r="R1849" s="74" t="str">
        <f t="shared" si="62"/>
        <v>&gt;500</v>
      </c>
      <c r="S1849" s="64" t="s">
        <v>4364</v>
      </c>
      <c r="T1849" s="64" t="str">
        <f>IF(ISNA(VLOOKUP(A1849,Sheet1!B$3:C$1266,2,FALSE)=TRUE),"NC",VLOOKUP(A1849,Sheet1!B$3:C$1266,2,FALSE))</f>
        <v>Rural</v>
      </c>
      <c r="U1849" s="65">
        <f>IF(ISNA(VLOOKUP($A1849,Sheet1!$B$3:$AH$1266,Sheet1!E$1+(Sheet1!$A$1-1)*10,FALSE))=TRUE,"---",IF(VLOOKUP($A1849,Sheet1!$B$3:$AH$1266,Sheet1!E$1+(Sheet1!$A$1-1)*10,FALSE)="---","---", (ROUND(VLOOKUP($A1849,Sheet1!$B$3:$AH$1266,Sheet1!E$1+(Sheet1!$A$1-1)*10,FALSE),IF(VLOOKUP($A1849,Sheet1!$B$3:$AH$1266,Sheet1!E$1+(Sheet1!$A$1-1)*10,FALSE)&gt;99999,-3,IF(VLOOKUP($A1849,Sheet1!$B$3:$AH$1266,Sheet1!E$1+(Sheet1!$A$1-1)*10,FALSE)&gt;9999,-2,IF(VLOOKUP($A1849,Sheet1!$B$3:$AH$1266,Sheet1!E$1+(Sheet1!$A$1-1)*10,FALSE)&gt;999,-1,0)))))))</f>
        <v>74</v>
      </c>
      <c r="V1849" s="65">
        <f>IF(ISNA(VLOOKUP($A1849,Sheet1!$B$3:$AH$1266,Sheet1!F$1+(Sheet1!$A$1-1)*10,FALSE))=TRUE,"---",IF(VLOOKUP($A1849,Sheet1!$B$3:$AH$1266,Sheet1!F$1+(Sheet1!$A$1-1)*10,FALSE)="---","---", (ROUND(VLOOKUP($A1849,Sheet1!$B$3:$AH$1266,Sheet1!F$1+(Sheet1!$A$1-1)*10,FALSE),IF(VLOOKUP($A1849,Sheet1!$B$3:$AH$1266,Sheet1!F$1+(Sheet1!$A$1-1)*10,FALSE)&gt;99999,-3,IF(VLOOKUP($A1849,Sheet1!$B$3:$AH$1266,Sheet1!F$1+(Sheet1!$A$1-1)*10,FALSE)&gt;9999,-2,IF(VLOOKUP($A1849,Sheet1!$B$3:$AH$1266,Sheet1!F$1+(Sheet1!$A$1-1)*10,FALSE)&gt;999,-1,0)))))))</f>
        <v>88</v>
      </c>
      <c r="W1849" s="65">
        <f>IF(ISNA(VLOOKUP($A1849,Sheet1!$B$3:$AH$1266,Sheet1!G$1+(Sheet1!$A$1-1)*10,FALSE))=TRUE,"---",IF(VLOOKUP($A1849,Sheet1!$B$3:$AH$1266,Sheet1!G$1+(Sheet1!$A$1-1)*10,FALSE)="---","---", (ROUND(VLOOKUP($A1849,Sheet1!$B$3:$AH$1266,Sheet1!G$1+(Sheet1!$A$1-1)*10,FALSE),IF(VLOOKUP($A1849,Sheet1!$B$3:$AH$1266,Sheet1!G$1+(Sheet1!$A$1-1)*10,FALSE)&gt;99999,-3,IF(VLOOKUP($A1849,Sheet1!$B$3:$AH$1266,Sheet1!G$1+(Sheet1!$A$1-1)*10,FALSE)&gt;9999,-2,IF(VLOOKUP($A1849,Sheet1!$B$3:$AH$1266,Sheet1!G$1+(Sheet1!$A$1-1)*10,FALSE)&gt;999,-1,0)))))))</f>
        <v>106</v>
      </c>
      <c r="X1849" s="65">
        <f>IF(ISNA(VLOOKUP($A1849,Sheet1!$B$3:$AH$1266,Sheet1!H$1+(Sheet1!$A$1-1)*10,FALSE))=TRUE,"---",IF(VLOOKUP($A1849,Sheet1!$B$3:$AH$1266,Sheet1!H$1+(Sheet1!$A$1-1)*10,FALSE)="---","---", (ROUND(VLOOKUP($A1849,Sheet1!$B$3:$AH$1266,Sheet1!H$1+(Sheet1!$A$1-1)*10,FALSE),IF(VLOOKUP($A1849,Sheet1!$B$3:$AH$1266,Sheet1!H$1+(Sheet1!$A$1-1)*10,FALSE)&gt;99999,-3,IF(VLOOKUP($A1849,Sheet1!$B$3:$AH$1266,Sheet1!H$1+(Sheet1!$A$1-1)*10,FALSE)&gt;9999,-2,IF(VLOOKUP($A1849,Sheet1!$B$3:$AH$1266,Sheet1!H$1+(Sheet1!$A$1-1)*10,FALSE)&gt;999,-1,0)))))))</f>
        <v>156</v>
      </c>
      <c r="Y1849" s="65">
        <f>IF(ISNA(VLOOKUP($A1849,Sheet1!$B$3:$AH$1266,Sheet1!I$1+(Sheet1!$A$1-1)*10,FALSE))=TRUE,"---",IF(VLOOKUP($A1849,Sheet1!$B$3:$AH$1266,Sheet1!I$1+(Sheet1!$A$1-1)*10,FALSE)="---","---", (ROUND(VLOOKUP($A1849,Sheet1!$B$3:$AH$1266,Sheet1!I$1+(Sheet1!$A$1-1)*10,FALSE),IF(VLOOKUP($A1849,Sheet1!$B$3:$AH$1266,Sheet1!I$1+(Sheet1!$A$1-1)*10,FALSE)&gt;99999,-3,IF(VLOOKUP($A1849,Sheet1!$B$3:$AH$1266,Sheet1!I$1+(Sheet1!$A$1-1)*10,FALSE)&gt;9999,-2,IF(VLOOKUP($A1849,Sheet1!$B$3:$AH$1266,Sheet1!I$1+(Sheet1!$A$1-1)*10,FALSE)&gt;999,-1,0)))))))</f>
        <v>193</v>
      </c>
      <c r="Z1849" s="65">
        <f>IF(ISNA(VLOOKUP($A1849,Sheet1!$B$3:$AH$1266,Sheet1!J$1+(Sheet1!$A$1-1)*10,FALSE))=TRUE,"---",IF(VLOOKUP($A1849,Sheet1!$B$3:$AH$1266,Sheet1!J$1+(Sheet1!$A$1-1)*10,FALSE)="---","---", (ROUND(VLOOKUP($A1849,Sheet1!$B$3:$AH$1266,Sheet1!J$1+(Sheet1!$A$1-1)*10,FALSE),IF(VLOOKUP($A1849,Sheet1!$B$3:$AH$1266,Sheet1!J$1+(Sheet1!$A$1-1)*10,FALSE)&gt;99999,-3,IF(VLOOKUP($A1849,Sheet1!$B$3:$AH$1266,Sheet1!J$1+(Sheet1!$A$1-1)*10,FALSE)&gt;9999,-2,IF(VLOOKUP($A1849,Sheet1!$B$3:$AH$1266,Sheet1!J$1+(Sheet1!$A$1-1)*10,FALSE)&gt;999,-1,0)))))))</f>
        <v>244</v>
      </c>
      <c r="AA1849" s="65">
        <f>IF(ISNA(VLOOKUP($A1849,Sheet1!$B$3:$AH$1266,Sheet1!K$1+(Sheet1!$A$1-1)*10,FALSE))=TRUE,"---",IF(VLOOKUP($A1849,Sheet1!$B$3:$AH$1266,Sheet1!K$1+(Sheet1!$A$1-1)*10,FALSE)="---","---", (ROUND(VLOOKUP($A1849,Sheet1!$B$3:$AH$1266,Sheet1!K$1+(Sheet1!$A$1-1)*10,FALSE),IF(VLOOKUP($A1849,Sheet1!$B$3:$AH$1266,Sheet1!K$1+(Sheet1!$A$1-1)*10,FALSE)&gt;99999,-3,IF(VLOOKUP($A1849,Sheet1!$B$3:$AH$1266,Sheet1!K$1+(Sheet1!$A$1-1)*10,FALSE)&gt;9999,-2,IF(VLOOKUP($A1849,Sheet1!$B$3:$AH$1266,Sheet1!K$1+(Sheet1!$A$1-1)*10,FALSE)&gt;999,-1,0)))))))</f>
        <v>283</v>
      </c>
      <c r="AB1849" s="65">
        <f>IF(ISNA(VLOOKUP($A1849,Sheet1!$B$3:$AH$1266,Sheet1!L$1+(Sheet1!$A$1-1)*10,FALSE))=TRUE,"---",IF(VLOOKUP($A1849,Sheet1!$B$3:$AH$1266,Sheet1!L$1+(Sheet1!$A$1-1)*10,FALSE)="---","---", (ROUND(VLOOKUP($A1849,Sheet1!$B$3:$AH$1266,Sheet1!L$1+(Sheet1!$A$1-1)*10,FALSE),IF(VLOOKUP($A1849,Sheet1!$B$3:$AH$1266,Sheet1!L$1+(Sheet1!$A$1-1)*10,FALSE)&gt;99999,-3,IF(VLOOKUP($A1849,Sheet1!$B$3:$AH$1266,Sheet1!L$1+(Sheet1!$A$1-1)*10,FALSE)&gt;9999,-2,IF(VLOOKUP($A1849,Sheet1!$B$3:$AH$1266,Sheet1!L$1+(Sheet1!$A$1-1)*10,FALSE)&gt;999,-1,0)))))))</f>
        <v>328</v>
      </c>
      <c r="AC1849" s="65">
        <f>IF(ISNA(VLOOKUP($A1849,Sheet1!$B$3:$AH$1266,Sheet1!M$1+(Sheet1!$A$1-1)*10,FALSE))=TRUE,"---",IF(VLOOKUP($A1849,Sheet1!$B$3:$AH$1266,Sheet1!M$1+(Sheet1!$A$1-1)*10,FALSE)="---","---", (ROUND(VLOOKUP($A1849,Sheet1!$B$3:$AH$1266,Sheet1!M$1+(Sheet1!$A$1-1)*10,FALSE),IF(VLOOKUP($A1849,Sheet1!$B$3:$AH$1266,Sheet1!M$1+(Sheet1!$A$1-1)*10,FALSE)&gt;99999,-3,IF(VLOOKUP($A1849,Sheet1!$B$3:$AH$1266,Sheet1!M$1+(Sheet1!$A$1-1)*10,FALSE)&gt;9999,-2,IF(VLOOKUP($A1849,Sheet1!$B$3:$AH$1266,Sheet1!M$1+(Sheet1!$A$1-1)*10,FALSE)&gt;999,-1,0)))))))</f>
        <v>370</v>
      </c>
      <c r="AD1849" s="65">
        <f>IF(ISNA(VLOOKUP($A1849,Sheet1!$B$3:$AH$1266,Sheet1!N$1+(Sheet1!$A$1-1)*10,FALSE))=TRUE,"---",IF(VLOOKUP($A1849,Sheet1!$B$3:$AH$1266,Sheet1!N$1+(Sheet1!$A$1-1)*10,FALSE)="---","---", (ROUND(VLOOKUP($A1849,Sheet1!$B$3:$AH$1266,Sheet1!N$1+(Sheet1!$A$1-1)*10,FALSE),IF(VLOOKUP($A1849,Sheet1!$B$3:$AH$1266,Sheet1!N$1+(Sheet1!$A$1-1)*10,FALSE)&gt;99999,-3,IF(VLOOKUP($A1849,Sheet1!$B$3:$AH$1266,Sheet1!N$1+(Sheet1!$A$1-1)*10,FALSE)&gt;9999,-2,IF(VLOOKUP($A1849,Sheet1!$B$3:$AH$1266,Sheet1!N$1+(Sheet1!$A$1-1)*10,FALSE)&gt;999,-1,0)))))))</f>
        <v>436</v>
      </c>
    </row>
    <row r="1850" spans="1:30" ht="25.5" customHeight="1" x14ac:dyDescent="0.25">
      <c r="A1850" s="133" t="s">
        <v>2716</v>
      </c>
      <c r="B1850" s="141" t="s">
        <v>2717</v>
      </c>
      <c r="C1850" s="133">
        <v>433742</v>
      </c>
      <c r="D1850" s="133">
        <v>752442</v>
      </c>
      <c r="E1850" s="67" t="s">
        <v>3015</v>
      </c>
      <c r="F1850" s="135" t="s">
        <v>4405</v>
      </c>
      <c r="G1850" s="118" t="s">
        <v>160</v>
      </c>
      <c r="H1850" s="136">
        <v>5.42</v>
      </c>
      <c r="I1850" s="119">
        <v>19339</v>
      </c>
      <c r="J1850" s="137" t="s">
        <v>4405</v>
      </c>
      <c r="K1850" s="118" t="s">
        <v>17</v>
      </c>
      <c r="L1850" s="122">
        <v>1170</v>
      </c>
      <c r="M1850" s="123">
        <v>216</v>
      </c>
      <c r="N1850" s="118" t="s">
        <v>145</v>
      </c>
      <c r="O1850" s="71">
        <f t="shared" si="61"/>
        <v>0.2</v>
      </c>
      <c r="P1850" s="71">
        <f>IF(O1850&lt;&gt;"",VLOOKUP($A1850,Sheet4!$A$2:$O$1309,14,FALSE)*100,"")</f>
        <v>1.8472321030518324</v>
      </c>
      <c r="Q1850" s="71">
        <f>IF(P1850&lt;&gt;"",VLOOKUP($A1850,Sheet4!$A$2:$O$1309,15,FALSE)*100,"")</f>
        <v>16.692259759502214</v>
      </c>
      <c r="R1850" s="73" t="str">
        <f t="shared" si="62"/>
        <v>500</v>
      </c>
      <c r="S1850" s="63" t="s">
        <v>4364</v>
      </c>
      <c r="T1850" s="63" t="str">
        <f>IF(ISNA(VLOOKUP(A1850,Sheet1!B$3:C$1266,2,FALSE)=TRUE),"NC",VLOOKUP(A1850,Sheet1!B$3:C$1266,2,FALSE))</f>
        <v>Rural</v>
      </c>
      <c r="U1850" s="66">
        <f>IF(ISNA(VLOOKUP($A1850,Sheet1!$B$3:$AH$1266,Sheet1!E$1+(Sheet1!$A$1-1)*10,FALSE))=TRUE,"---",IF(VLOOKUP($A1850,Sheet1!$B$3:$AH$1266,Sheet1!E$1+(Sheet1!$A$1-1)*10,FALSE)="---","---", (ROUND(VLOOKUP($A1850,Sheet1!$B$3:$AH$1266,Sheet1!E$1+(Sheet1!$A$1-1)*10,FALSE),IF(VLOOKUP($A1850,Sheet1!$B$3:$AH$1266,Sheet1!E$1+(Sheet1!$A$1-1)*10,FALSE)&gt;99999,-3,IF(VLOOKUP($A1850,Sheet1!$B$3:$AH$1266,Sheet1!E$1+(Sheet1!$A$1-1)*10,FALSE)&gt;9999,-2,IF(VLOOKUP($A1850,Sheet1!$B$3:$AH$1266,Sheet1!E$1+(Sheet1!$A$1-1)*10,FALSE)&gt;999,-1,0)))))))</f>
        <v>190</v>
      </c>
      <c r="V1850" s="66">
        <f>IF(ISNA(VLOOKUP($A1850,Sheet1!$B$3:$AH$1266,Sheet1!F$1+(Sheet1!$A$1-1)*10,FALSE))=TRUE,"---",IF(VLOOKUP($A1850,Sheet1!$B$3:$AH$1266,Sheet1!F$1+(Sheet1!$A$1-1)*10,FALSE)="---","---", (ROUND(VLOOKUP($A1850,Sheet1!$B$3:$AH$1266,Sheet1!F$1+(Sheet1!$A$1-1)*10,FALSE),IF(VLOOKUP($A1850,Sheet1!$B$3:$AH$1266,Sheet1!F$1+(Sheet1!$A$1-1)*10,FALSE)&gt;99999,-3,IF(VLOOKUP($A1850,Sheet1!$B$3:$AH$1266,Sheet1!F$1+(Sheet1!$A$1-1)*10,FALSE)&gt;9999,-2,IF(VLOOKUP($A1850,Sheet1!$B$3:$AH$1266,Sheet1!F$1+(Sheet1!$A$1-1)*10,FALSE)&gt;999,-1,0)))))))</f>
        <v>226</v>
      </c>
      <c r="W1850" s="66">
        <f>IF(ISNA(VLOOKUP($A1850,Sheet1!$B$3:$AH$1266,Sheet1!G$1+(Sheet1!$A$1-1)*10,FALSE))=TRUE,"---",IF(VLOOKUP($A1850,Sheet1!$B$3:$AH$1266,Sheet1!G$1+(Sheet1!$A$1-1)*10,FALSE)="---","---", (ROUND(VLOOKUP($A1850,Sheet1!$B$3:$AH$1266,Sheet1!G$1+(Sheet1!$A$1-1)*10,FALSE),IF(VLOOKUP($A1850,Sheet1!$B$3:$AH$1266,Sheet1!G$1+(Sheet1!$A$1-1)*10,FALSE)&gt;99999,-3,IF(VLOOKUP($A1850,Sheet1!$B$3:$AH$1266,Sheet1!G$1+(Sheet1!$A$1-1)*10,FALSE)&gt;9999,-2,IF(VLOOKUP($A1850,Sheet1!$B$3:$AH$1266,Sheet1!G$1+(Sheet1!$A$1-1)*10,FALSE)&gt;999,-1,0)))))))</f>
        <v>272</v>
      </c>
      <c r="X1850" s="66">
        <f>IF(ISNA(VLOOKUP($A1850,Sheet1!$B$3:$AH$1266,Sheet1!H$1+(Sheet1!$A$1-1)*10,FALSE))=TRUE,"---",IF(VLOOKUP($A1850,Sheet1!$B$3:$AH$1266,Sheet1!H$1+(Sheet1!$A$1-1)*10,FALSE)="---","---", (ROUND(VLOOKUP($A1850,Sheet1!$B$3:$AH$1266,Sheet1!H$1+(Sheet1!$A$1-1)*10,FALSE),IF(VLOOKUP($A1850,Sheet1!$B$3:$AH$1266,Sheet1!H$1+(Sheet1!$A$1-1)*10,FALSE)&gt;99999,-3,IF(VLOOKUP($A1850,Sheet1!$B$3:$AH$1266,Sheet1!H$1+(Sheet1!$A$1-1)*10,FALSE)&gt;9999,-2,IF(VLOOKUP($A1850,Sheet1!$B$3:$AH$1266,Sheet1!H$1+(Sheet1!$A$1-1)*10,FALSE)&gt;999,-1,0)))))))</f>
        <v>399</v>
      </c>
      <c r="Y1850" s="66">
        <f>IF(ISNA(VLOOKUP($A1850,Sheet1!$B$3:$AH$1266,Sheet1!I$1+(Sheet1!$A$1-1)*10,FALSE))=TRUE,"---",IF(VLOOKUP($A1850,Sheet1!$B$3:$AH$1266,Sheet1!I$1+(Sheet1!$A$1-1)*10,FALSE)="---","---", (ROUND(VLOOKUP($A1850,Sheet1!$B$3:$AH$1266,Sheet1!I$1+(Sheet1!$A$1-1)*10,FALSE),IF(VLOOKUP($A1850,Sheet1!$B$3:$AH$1266,Sheet1!I$1+(Sheet1!$A$1-1)*10,FALSE)&gt;99999,-3,IF(VLOOKUP($A1850,Sheet1!$B$3:$AH$1266,Sheet1!I$1+(Sheet1!$A$1-1)*10,FALSE)&gt;9999,-2,IF(VLOOKUP($A1850,Sheet1!$B$3:$AH$1266,Sheet1!I$1+(Sheet1!$A$1-1)*10,FALSE)&gt;999,-1,0)))))))</f>
        <v>492</v>
      </c>
      <c r="Z1850" s="66">
        <f>IF(ISNA(VLOOKUP($A1850,Sheet1!$B$3:$AH$1266,Sheet1!J$1+(Sheet1!$A$1-1)*10,FALSE))=TRUE,"---",IF(VLOOKUP($A1850,Sheet1!$B$3:$AH$1266,Sheet1!J$1+(Sheet1!$A$1-1)*10,FALSE)="---","---", (ROUND(VLOOKUP($A1850,Sheet1!$B$3:$AH$1266,Sheet1!J$1+(Sheet1!$A$1-1)*10,FALSE),IF(VLOOKUP($A1850,Sheet1!$B$3:$AH$1266,Sheet1!J$1+(Sheet1!$A$1-1)*10,FALSE)&gt;99999,-3,IF(VLOOKUP($A1850,Sheet1!$B$3:$AH$1266,Sheet1!J$1+(Sheet1!$A$1-1)*10,FALSE)&gt;9999,-2,IF(VLOOKUP($A1850,Sheet1!$B$3:$AH$1266,Sheet1!J$1+(Sheet1!$A$1-1)*10,FALSE)&gt;999,-1,0)))))))</f>
        <v>616</v>
      </c>
      <c r="AA1850" s="66">
        <f>IF(ISNA(VLOOKUP($A1850,Sheet1!$B$3:$AH$1266,Sheet1!K$1+(Sheet1!$A$1-1)*10,FALSE))=TRUE,"---",IF(VLOOKUP($A1850,Sheet1!$B$3:$AH$1266,Sheet1!K$1+(Sheet1!$A$1-1)*10,FALSE)="---","---", (ROUND(VLOOKUP($A1850,Sheet1!$B$3:$AH$1266,Sheet1!K$1+(Sheet1!$A$1-1)*10,FALSE),IF(VLOOKUP($A1850,Sheet1!$B$3:$AH$1266,Sheet1!K$1+(Sheet1!$A$1-1)*10,FALSE)&gt;99999,-3,IF(VLOOKUP($A1850,Sheet1!$B$3:$AH$1266,Sheet1!K$1+(Sheet1!$A$1-1)*10,FALSE)&gt;9999,-2,IF(VLOOKUP($A1850,Sheet1!$B$3:$AH$1266,Sheet1!K$1+(Sheet1!$A$1-1)*10,FALSE)&gt;999,-1,0)))))))</f>
        <v>712</v>
      </c>
      <c r="AB1850" s="66">
        <f>IF(ISNA(VLOOKUP($A1850,Sheet1!$B$3:$AH$1266,Sheet1!L$1+(Sheet1!$A$1-1)*10,FALSE))=TRUE,"---",IF(VLOOKUP($A1850,Sheet1!$B$3:$AH$1266,Sheet1!L$1+(Sheet1!$A$1-1)*10,FALSE)="---","---", (ROUND(VLOOKUP($A1850,Sheet1!$B$3:$AH$1266,Sheet1!L$1+(Sheet1!$A$1-1)*10,FALSE),IF(VLOOKUP($A1850,Sheet1!$B$3:$AH$1266,Sheet1!L$1+(Sheet1!$A$1-1)*10,FALSE)&gt;99999,-3,IF(VLOOKUP($A1850,Sheet1!$B$3:$AH$1266,Sheet1!L$1+(Sheet1!$A$1-1)*10,FALSE)&gt;9999,-2,IF(VLOOKUP($A1850,Sheet1!$B$3:$AH$1266,Sheet1!L$1+(Sheet1!$A$1-1)*10,FALSE)&gt;999,-1,0)))))))</f>
        <v>820</v>
      </c>
      <c r="AC1850" s="66">
        <f>IF(ISNA(VLOOKUP($A1850,Sheet1!$B$3:$AH$1266,Sheet1!M$1+(Sheet1!$A$1-1)*10,FALSE))=TRUE,"---",IF(VLOOKUP($A1850,Sheet1!$B$3:$AH$1266,Sheet1!M$1+(Sheet1!$A$1-1)*10,FALSE)="---","---", (ROUND(VLOOKUP($A1850,Sheet1!$B$3:$AH$1266,Sheet1!M$1+(Sheet1!$A$1-1)*10,FALSE),IF(VLOOKUP($A1850,Sheet1!$B$3:$AH$1266,Sheet1!M$1+(Sheet1!$A$1-1)*10,FALSE)&gt;99999,-3,IF(VLOOKUP($A1850,Sheet1!$B$3:$AH$1266,Sheet1!M$1+(Sheet1!$A$1-1)*10,FALSE)&gt;9999,-2,IF(VLOOKUP($A1850,Sheet1!$B$3:$AH$1266,Sheet1!M$1+(Sheet1!$A$1-1)*10,FALSE)&gt;999,-1,0)))))))</f>
        <v>919</v>
      </c>
      <c r="AD1850" s="66">
        <f>IF(ISNA(VLOOKUP($A1850,Sheet1!$B$3:$AH$1266,Sheet1!N$1+(Sheet1!$A$1-1)*10,FALSE))=TRUE,"---",IF(VLOOKUP($A1850,Sheet1!$B$3:$AH$1266,Sheet1!N$1+(Sheet1!$A$1-1)*10,FALSE)="---","---", (ROUND(VLOOKUP($A1850,Sheet1!$B$3:$AH$1266,Sheet1!N$1+(Sheet1!$A$1-1)*10,FALSE),IF(VLOOKUP($A1850,Sheet1!$B$3:$AH$1266,Sheet1!N$1+(Sheet1!$A$1-1)*10,FALSE)&gt;99999,-3,IF(VLOOKUP($A1850,Sheet1!$B$3:$AH$1266,Sheet1!N$1+(Sheet1!$A$1-1)*10,FALSE)&gt;9999,-2,IF(VLOOKUP($A1850,Sheet1!$B$3:$AH$1266,Sheet1!N$1+(Sheet1!$A$1-1)*10,FALSE)&gt;999,-1,0)))))))</f>
        <v>1070</v>
      </c>
    </row>
    <row r="1851" spans="1:30" ht="25.5" customHeight="1" x14ac:dyDescent="0.25">
      <c r="A1851" s="303" t="s">
        <v>2718</v>
      </c>
      <c r="B1851" s="330" t="s">
        <v>2719</v>
      </c>
      <c r="C1851" s="303">
        <v>434329</v>
      </c>
      <c r="D1851" s="303">
        <v>752131</v>
      </c>
      <c r="E1851" s="307" t="s">
        <v>3015</v>
      </c>
      <c r="F1851" s="342" t="s">
        <v>4739</v>
      </c>
      <c r="G1851" s="318" t="s">
        <v>31</v>
      </c>
      <c r="H1851" s="347">
        <v>64.5</v>
      </c>
      <c r="I1851" s="112">
        <v>10326</v>
      </c>
      <c r="J1851" s="113">
        <v>7.1</v>
      </c>
      <c r="K1851" s="114" t="s">
        <v>4405</v>
      </c>
      <c r="L1851" s="115">
        <v>2130</v>
      </c>
      <c r="M1851" s="155">
        <v>33</v>
      </c>
      <c r="N1851" s="127" t="s">
        <v>321</v>
      </c>
      <c r="O1851" s="68">
        <f t="shared" si="61"/>
        <v>19.733834531088586</v>
      </c>
      <c r="P1851" s="68">
        <f>IF(O1851&lt;&gt;"",VLOOKUP($A1851,Sheet4!$A$2:$O$1309,14,FALSE)*100,"")</f>
        <v>4.9219792456390294</v>
      </c>
      <c r="Q1851" s="68">
        <f>IF(P1851&lt;&gt;"",VLOOKUP($A1851,Sheet4!$A$2:$O$1309,15,FALSE)*100,"")</f>
        <v>39.004958235124029</v>
      </c>
      <c r="R1851" s="74">
        <f t="shared" si="62"/>
        <v>5</v>
      </c>
      <c r="S1851" s="356" t="s">
        <v>4364</v>
      </c>
      <c r="T1851" s="356" t="str">
        <f>IF(ISNA(VLOOKUP(A1851,Sheet1!B$3:C$1266,2,FALSE)=TRUE),"NC",VLOOKUP(A1851,Sheet1!B$3:C$1266,2,FALSE))</f>
        <v>Rural</v>
      </c>
      <c r="U1851" s="392">
        <f>IF(ISNA(VLOOKUP($A1851,Sheet1!$B$3:$AH$1266,Sheet1!E$1+(Sheet1!$A$1-1)*10,FALSE))=TRUE,"---",IF(VLOOKUP($A1851,Sheet1!$B$3:$AH$1266,Sheet1!E$1+(Sheet1!$A$1-1)*10,FALSE)="---","---", (ROUND(VLOOKUP($A1851,Sheet1!$B$3:$AH$1266,Sheet1!E$1+(Sheet1!$A$1-1)*10,FALSE),IF(VLOOKUP($A1851,Sheet1!$B$3:$AH$1266,Sheet1!E$1+(Sheet1!$A$1-1)*10,FALSE)&gt;99999,-3,IF(VLOOKUP($A1851,Sheet1!$B$3:$AH$1266,Sheet1!E$1+(Sheet1!$A$1-1)*10,FALSE)&gt;9999,-2,IF(VLOOKUP($A1851,Sheet1!$B$3:$AH$1266,Sheet1!E$1+(Sheet1!$A$1-1)*10,FALSE)&gt;999,-1,0)))))))</f>
        <v>1130</v>
      </c>
      <c r="V1851" s="392">
        <f>IF(ISNA(VLOOKUP($A1851,Sheet1!$B$3:$AH$1266,Sheet1!F$1+(Sheet1!$A$1-1)*10,FALSE))=TRUE,"---",IF(VLOOKUP($A1851,Sheet1!$B$3:$AH$1266,Sheet1!F$1+(Sheet1!$A$1-1)*10,FALSE)="---","---", (ROUND(VLOOKUP($A1851,Sheet1!$B$3:$AH$1266,Sheet1!F$1+(Sheet1!$A$1-1)*10,FALSE),IF(VLOOKUP($A1851,Sheet1!$B$3:$AH$1266,Sheet1!F$1+(Sheet1!$A$1-1)*10,FALSE)&gt;99999,-3,IF(VLOOKUP($A1851,Sheet1!$B$3:$AH$1266,Sheet1!F$1+(Sheet1!$A$1-1)*10,FALSE)&gt;9999,-2,IF(VLOOKUP($A1851,Sheet1!$B$3:$AH$1266,Sheet1!F$1+(Sheet1!$A$1-1)*10,FALSE)&gt;999,-1,0)))))))</f>
        <v>1310</v>
      </c>
      <c r="W1851" s="392">
        <f>IF(ISNA(VLOOKUP($A1851,Sheet1!$B$3:$AH$1266,Sheet1!G$1+(Sheet1!$A$1-1)*10,FALSE))=TRUE,"---",IF(VLOOKUP($A1851,Sheet1!$B$3:$AH$1266,Sheet1!G$1+(Sheet1!$A$1-1)*10,FALSE)="---","---", (ROUND(VLOOKUP($A1851,Sheet1!$B$3:$AH$1266,Sheet1!G$1+(Sheet1!$A$1-1)*10,FALSE),IF(VLOOKUP($A1851,Sheet1!$B$3:$AH$1266,Sheet1!G$1+(Sheet1!$A$1-1)*10,FALSE)&gt;99999,-3,IF(VLOOKUP($A1851,Sheet1!$B$3:$AH$1266,Sheet1!G$1+(Sheet1!$A$1-1)*10,FALSE)&gt;9999,-2,IF(VLOOKUP($A1851,Sheet1!$B$3:$AH$1266,Sheet1!G$1+(Sheet1!$A$1-1)*10,FALSE)&gt;999,-1,0)))))))</f>
        <v>1530</v>
      </c>
      <c r="X1851" s="392">
        <f>IF(ISNA(VLOOKUP($A1851,Sheet1!$B$3:$AH$1266,Sheet1!H$1+(Sheet1!$A$1-1)*10,FALSE))=TRUE,"---",IF(VLOOKUP($A1851,Sheet1!$B$3:$AH$1266,Sheet1!H$1+(Sheet1!$A$1-1)*10,FALSE)="---","---", (ROUND(VLOOKUP($A1851,Sheet1!$B$3:$AH$1266,Sheet1!H$1+(Sheet1!$A$1-1)*10,FALSE),IF(VLOOKUP($A1851,Sheet1!$B$3:$AH$1266,Sheet1!H$1+(Sheet1!$A$1-1)*10,FALSE)&gt;99999,-3,IF(VLOOKUP($A1851,Sheet1!$B$3:$AH$1266,Sheet1!H$1+(Sheet1!$A$1-1)*10,FALSE)&gt;9999,-2,IF(VLOOKUP($A1851,Sheet1!$B$3:$AH$1266,Sheet1!H$1+(Sheet1!$A$1-1)*10,FALSE)&gt;999,-1,0)))))))</f>
        <v>2120</v>
      </c>
      <c r="Y1851" s="392">
        <f>IF(ISNA(VLOOKUP($A1851,Sheet1!$B$3:$AH$1266,Sheet1!I$1+(Sheet1!$A$1-1)*10,FALSE))=TRUE,"---",IF(VLOOKUP($A1851,Sheet1!$B$3:$AH$1266,Sheet1!I$1+(Sheet1!$A$1-1)*10,FALSE)="---","---", (ROUND(VLOOKUP($A1851,Sheet1!$B$3:$AH$1266,Sheet1!I$1+(Sheet1!$A$1-1)*10,FALSE),IF(VLOOKUP($A1851,Sheet1!$B$3:$AH$1266,Sheet1!I$1+(Sheet1!$A$1-1)*10,FALSE)&gt;99999,-3,IF(VLOOKUP($A1851,Sheet1!$B$3:$AH$1266,Sheet1!I$1+(Sheet1!$A$1-1)*10,FALSE)&gt;9999,-2,IF(VLOOKUP($A1851,Sheet1!$B$3:$AH$1266,Sheet1!I$1+(Sheet1!$A$1-1)*10,FALSE)&gt;999,-1,0)))))))</f>
        <v>2530</v>
      </c>
      <c r="Z1851" s="392">
        <f>IF(ISNA(VLOOKUP($A1851,Sheet1!$B$3:$AH$1266,Sheet1!J$1+(Sheet1!$A$1-1)*10,FALSE))=TRUE,"---",IF(VLOOKUP($A1851,Sheet1!$B$3:$AH$1266,Sheet1!J$1+(Sheet1!$A$1-1)*10,FALSE)="---","---", (ROUND(VLOOKUP($A1851,Sheet1!$B$3:$AH$1266,Sheet1!J$1+(Sheet1!$A$1-1)*10,FALSE),IF(VLOOKUP($A1851,Sheet1!$B$3:$AH$1266,Sheet1!J$1+(Sheet1!$A$1-1)*10,FALSE)&gt;99999,-3,IF(VLOOKUP($A1851,Sheet1!$B$3:$AH$1266,Sheet1!J$1+(Sheet1!$A$1-1)*10,FALSE)&gt;9999,-2,IF(VLOOKUP($A1851,Sheet1!$B$3:$AH$1266,Sheet1!J$1+(Sheet1!$A$1-1)*10,FALSE)&gt;999,-1,0)))))))</f>
        <v>3050</v>
      </c>
      <c r="AA1851" s="392">
        <f>IF(ISNA(VLOOKUP($A1851,Sheet1!$B$3:$AH$1266,Sheet1!K$1+(Sheet1!$A$1-1)*10,FALSE))=TRUE,"---",IF(VLOOKUP($A1851,Sheet1!$B$3:$AH$1266,Sheet1!K$1+(Sheet1!$A$1-1)*10,FALSE)="---","---", (ROUND(VLOOKUP($A1851,Sheet1!$B$3:$AH$1266,Sheet1!K$1+(Sheet1!$A$1-1)*10,FALSE),IF(VLOOKUP($A1851,Sheet1!$B$3:$AH$1266,Sheet1!K$1+(Sheet1!$A$1-1)*10,FALSE)&gt;99999,-3,IF(VLOOKUP($A1851,Sheet1!$B$3:$AH$1266,Sheet1!K$1+(Sheet1!$A$1-1)*10,FALSE)&gt;9999,-2,IF(VLOOKUP($A1851,Sheet1!$B$3:$AH$1266,Sheet1!K$1+(Sheet1!$A$1-1)*10,FALSE)&gt;999,-1,0)))))))</f>
        <v>3430</v>
      </c>
      <c r="AB1851" s="392">
        <f>IF(ISNA(VLOOKUP($A1851,Sheet1!$B$3:$AH$1266,Sheet1!L$1+(Sheet1!$A$1-1)*10,FALSE))=TRUE,"---",IF(VLOOKUP($A1851,Sheet1!$B$3:$AH$1266,Sheet1!L$1+(Sheet1!$A$1-1)*10,FALSE)="---","---", (ROUND(VLOOKUP($A1851,Sheet1!$B$3:$AH$1266,Sheet1!L$1+(Sheet1!$A$1-1)*10,FALSE),IF(VLOOKUP($A1851,Sheet1!$B$3:$AH$1266,Sheet1!L$1+(Sheet1!$A$1-1)*10,FALSE)&gt;99999,-3,IF(VLOOKUP($A1851,Sheet1!$B$3:$AH$1266,Sheet1!L$1+(Sheet1!$A$1-1)*10,FALSE)&gt;9999,-2,IF(VLOOKUP($A1851,Sheet1!$B$3:$AH$1266,Sheet1!L$1+(Sheet1!$A$1-1)*10,FALSE)&gt;999,-1,0)))))))</f>
        <v>3870</v>
      </c>
      <c r="AC1851" s="392">
        <f>IF(ISNA(VLOOKUP($A1851,Sheet1!$B$3:$AH$1266,Sheet1!M$1+(Sheet1!$A$1-1)*10,FALSE))=TRUE,"---",IF(VLOOKUP($A1851,Sheet1!$B$3:$AH$1266,Sheet1!M$1+(Sheet1!$A$1-1)*10,FALSE)="---","---", (ROUND(VLOOKUP($A1851,Sheet1!$B$3:$AH$1266,Sheet1!M$1+(Sheet1!$A$1-1)*10,FALSE),IF(VLOOKUP($A1851,Sheet1!$B$3:$AH$1266,Sheet1!M$1+(Sheet1!$A$1-1)*10,FALSE)&gt;99999,-3,IF(VLOOKUP($A1851,Sheet1!$B$3:$AH$1266,Sheet1!M$1+(Sheet1!$A$1-1)*10,FALSE)&gt;9999,-2,IF(VLOOKUP($A1851,Sheet1!$B$3:$AH$1266,Sheet1!M$1+(Sheet1!$A$1-1)*10,FALSE)&gt;999,-1,0)))))))</f>
        <v>4250</v>
      </c>
      <c r="AD1851" s="392">
        <f>IF(ISNA(VLOOKUP($A1851,Sheet1!$B$3:$AH$1266,Sheet1!N$1+(Sheet1!$A$1-1)*10,FALSE))=TRUE,"---",IF(VLOOKUP($A1851,Sheet1!$B$3:$AH$1266,Sheet1!N$1+(Sheet1!$A$1-1)*10,FALSE)="---","---", (ROUND(VLOOKUP($A1851,Sheet1!$B$3:$AH$1266,Sheet1!N$1+(Sheet1!$A$1-1)*10,FALSE),IF(VLOOKUP($A1851,Sheet1!$B$3:$AH$1266,Sheet1!N$1+(Sheet1!$A$1-1)*10,FALSE)&gt;99999,-3,IF(VLOOKUP($A1851,Sheet1!$B$3:$AH$1266,Sheet1!N$1+(Sheet1!$A$1-1)*10,FALSE)&gt;9999,-2,IF(VLOOKUP($A1851,Sheet1!$B$3:$AH$1266,Sheet1!N$1+(Sheet1!$A$1-1)*10,FALSE)&gt;999,-1,0)))))))</f>
        <v>4860</v>
      </c>
    </row>
    <row r="1852" spans="1:30" ht="25.5" customHeight="1" x14ac:dyDescent="0.25">
      <c r="A1852" s="303"/>
      <c r="B1852" s="331"/>
      <c r="C1852" s="303"/>
      <c r="D1852" s="303"/>
      <c r="E1852" s="307" t="e">
        <v>#N/A</v>
      </c>
      <c r="F1852" s="331"/>
      <c r="G1852" s="319"/>
      <c r="H1852" s="347"/>
      <c r="I1852" s="112">
        <v>19340</v>
      </c>
      <c r="J1852" s="140" t="s">
        <v>4405</v>
      </c>
      <c r="K1852" s="127" t="s">
        <v>17</v>
      </c>
      <c r="L1852" s="115">
        <v>1250</v>
      </c>
      <c r="M1852" s="116">
        <v>19.399999999999999</v>
      </c>
      <c r="N1852" s="127" t="s">
        <v>157</v>
      </c>
      <c r="O1852" s="68" t="s">
        <v>4405</v>
      </c>
      <c r="P1852" s="68" t="s">
        <v>4405</v>
      </c>
      <c r="Q1852" s="68" t="s">
        <v>4405</v>
      </c>
      <c r="R1852" s="74" t="s">
        <v>4405</v>
      </c>
      <c r="S1852" s="356" t="e">
        <v>#N/A</v>
      </c>
      <c r="T1852" s="356" t="str">
        <f>IF(ISNA(VLOOKUP(A1852,Sheet1!B$3:C$1266,2,FALSE)=TRUE),"ND",VLOOKUP(A1852,Sheet1!B$3:C$1266,2,FALSE))</f>
        <v>ND</v>
      </c>
      <c r="U1852" s="392" t="str">
        <f>IF(ISNA(VLOOKUP($A1852,Sheet1!$B$3:$AH$1266,Sheet1!E$1+(Sheet1!$A$1-1)*10,FALSE))=TRUE,"---",IF(VLOOKUP($A1852,Sheet1!$B$3:$AH$1266,Sheet1!E$1+(Sheet1!$A$1-1)*10,FALSE)="---","---", (ROUND(VLOOKUP($A1852,Sheet1!$B$3:$AH$1266,Sheet1!E$1+(Sheet1!$A$1-1)*10,FALSE),IF(VLOOKUP($A1852,Sheet1!$B$3:$AH$1266,Sheet1!E$1+(Sheet1!$A$1-1)*10,FALSE)&gt;99999,-3,IF(VLOOKUP($A1852,Sheet1!$B$3:$AH$1266,Sheet1!E$1+(Sheet1!$A$1-1)*10,FALSE)&gt;9999,-2,IF(VLOOKUP($A1852,Sheet1!$B$3:$AH$1266,Sheet1!E$1+(Sheet1!$A$1-1)*10,FALSE)&gt;999,-1,0)))))))</f>
        <v>---</v>
      </c>
      <c r="V1852" s="392" t="str">
        <f>IF(ISNA(VLOOKUP($A1852,Sheet1!$B$3:$AH$1266,Sheet1!F$1+(Sheet1!$A$1-1)*10,FALSE))=TRUE,"---",IF(VLOOKUP($A1852,Sheet1!$B$3:$AH$1266,Sheet1!F$1+(Sheet1!$A$1-1)*10,FALSE)="---","---", (ROUND(VLOOKUP($A1852,Sheet1!$B$3:$AH$1266,Sheet1!F$1+(Sheet1!$A$1-1)*10,FALSE),IF(VLOOKUP($A1852,Sheet1!$B$3:$AH$1266,Sheet1!F$1+(Sheet1!$A$1-1)*10,FALSE)&gt;99999,-3,IF(VLOOKUP($A1852,Sheet1!$B$3:$AH$1266,Sheet1!F$1+(Sheet1!$A$1-1)*10,FALSE)&gt;9999,-2,IF(VLOOKUP($A1852,Sheet1!$B$3:$AH$1266,Sheet1!F$1+(Sheet1!$A$1-1)*10,FALSE)&gt;999,-1,0)))))))</f>
        <v>---</v>
      </c>
      <c r="W1852" s="392" t="str">
        <f>IF(ISNA(VLOOKUP($A1852,Sheet1!$B$3:$AH$1266,Sheet1!G$1+(Sheet1!$A$1-1)*10,FALSE))=TRUE,"---",IF(VLOOKUP($A1852,Sheet1!$B$3:$AH$1266,Sheet1!G$1+(Sheet1!$A$1-1)*10,FALSE)="---","---", (ROUND(VLOOKUP($A1852,Sheet1!$B$3:$AH$1266,Sheet1!G$1+(Sheet1!$A$1-1)*10,FALSE),IF(VLOOKUP($A1852,Sheet1!$B$3:$AH$1266,Sheet1!G$1+(Sheet1!$A$1-1)*10,FALSE)&gt;99999,-3,IF(VLOOKUP($A1852,Sheet1!$B$3:$AH$1266,Sheet1!G$1+(Sheet1!$A$1-1)*10,FALSE)&gt;9999,-2,IF(VLOOKUP($A1852,Sheet1!$B$3:$AH$1266,Sheet1!G$1+(Sheet1!$A$1-1)*10,FALSE)&gt;999,-1,0)))))))</f>
        <v>---</v>
      </c>
      <c r="X1852" s="392" t="str">
        <f>IF(ISNA(VLOOKUP($A1852,Sheet1!$B$3:$AH$1266,Sheet1!H$1+(Sheet1!$A$1-1)*10,FALSE))=TRUE,"---",IF(VLOOKUP($A1852,Sheet1!$B$3:$AH$1266,Sheet1!H$1+(Sheet1!$A$1-1)*10,FALSE)="---","---", (ROUND(VLOOKUP($A1852,Sheet1!$B$3:$AH$1266,Sheet1!H$1+(Sheet1!$A$1-1)*10,FALSE),IF(VLOOKUP($A1852,Sheet1!$B$3:$AH$1266,Sheet1!H$1+(Sheet1!$A$1-1)*10,FALSE)&gt;99999,-3,IF(VLOOKUP($A1852,Sheet1!$B$3:$AH$1266,Sheet1!H$1+(Sheet1!$A$1-1)*10,FALSE)&gt;9999,-2,IF(VLOOKUP($A1852,Sheet1!$B$3:$AH$1266,Sheet1!H$1+(Sheet1!$A$1-1)*10,FALSE)&gt;999,-1,0)))))))</f>
        <v>---</v>
      </c>
      <c r="Y1852" s="392" t="str">
        <f>IF(ISNA(VLOOKUP($A1852,Sheet1!$B$3:$AH$1266,Sheet1!I$1+(Sheet1!$A$1-1)*10,FALSE))=TRUE,"---",IF(VLOOKUP($A1852,Sheet1!$B$3:$AH$1266,Sheet1!I$1+(Sheet1!$A$1-1)*10,FALSE)="---","---", (ROUND(VLOOKUP($A1852,Sheet1!$B$3:$AH$1266,Sheet1!I$1+(Sheet1!$A$1-1)*10,FALSE),IF(VLOOKUP($A1852,Sheet1!$B$3:$AH$1266,Sheet1!I$1+(Sheet1!$A$1-1)*10,FALSE)&gt;99999,-3,IF(VLOOKUP($A1852,Sheet1!$B$3:$AH$1266,Sheet1!I$1+(Sheet1!$A$1-1)*10,FALSE)&gt;9999,-2,IF(VLOOKUP($A1852,Sheet1!$B$3:$AH$1266,Sheet1!I$1+(Sheet1!$A$1-1)*10,FALSE)&gt;999,-1,0)))))))</f>
        <v>---</v>
      </c>
      <c r="Z1852" s="392" t="str">
        <f>IF(ISNA(VLOOKUP($A1852,Sheet1!$B$3:$AH$1266,Sheet1!J$1+(Sheet1!$A$1-1)*10,FALSE))=TRUE,"---",IF(VLOOKUP($A1852,Sheet1!$B$3:$AH$1266,Sheet1!J$1+(Sheet1!$A$1-1)*10,FALSE)="---","---", (ROUND(VLOOKUP($A1852,Sheet1!$B$3:$AH$1266,Sheet1!J$1+(Sheet1!$A$1-1)*10,FALSE),IF(VLOOKUP($A1852,Sheet1!$B$3:$AH$1266,Sheet1!J$1+(Sheet1!$A$1-1)*10,FALSE)&gt;99999,-3,IF(VLOOKUP($A1852,Sheet1!$B$3:$AH$1266,Sheet1!J$1+(Sheet1!$A$1-1)*10,FALSE)&gt;9999,-2,IF(VLOOKUP($A1852,Sheet1!$B$3:$AH$1266,Sheet1!J$1+(Sheet1!$A$1-1)*10,FALSE)&gt;999,-1,0)))))))</f>
        <v>---</v>
      </c>
      <c r="AA1852" s="392" t="str">
        <f>IF(ISNA(VLOOKUP($A1852,Sheet1!$B$3:$AH$1266,Sheet1!K$1+(Sheet1!$A$1-1)*10,FALSE))=TRUE,"---",IF(VLOOKUP($A1852,Sheet1!$B$3:$AH$1266,Sheet1!K$1+(Sheet1!$A$1-1)*10,FALSE)="---","---", (ROUND(VLOOKUP($A1852,Sheet1!$B$3:$AH$1266,Sheet1!K$1+(Sheet1!$A$1-1)*10,FALSE),IF(VLOOKUP($A1852,Sheet1!$B$3:$AH$1266,Sheet1!K$1+(Sheet1!$A$1-1)*10,FALSE)&gt;99999,-3,IF(VLOOKUP($A1852,Sheet1!$B$3:$AH$1266,Sheet1!K$1+(Sheet1!$A$1-1)*10,FALSE)&gt;9999,-2,IF(VLOOKUP($A1852,Sheet1!$B$3:$AH$1266,Sheet1!K$1+(Sheet1!$A$1-1)*10,FALSE)&gt;999,-1,0)))))))</f>
        <v>---</v>
      </c>
      <c r="AB1852" s="392" t="str">
        <f>IF(ISNA(VLOOKUP($A1852,Sheet1!$B$3:$AH$1266,Sheet1!L$1+(Sheet1!$A$1-1)*10,FALSE))=TRUE,"---",IF(VLOOKUP($A1852,Sheet1!$B$3:$AH$1266,Sheet1!L$1+(Sheet1!$A$1-1)*10,FALSE)="---","---", (ROUND(VLOOKUP($A1852,Sheet1!$B$3:$AH$1266,Sheet1!L$1+(Sheet1!$A$1-1)*10,FALSE),IF(VLOOKUP($A1852,Sheet1!$B$3:$AH$1266,Sheet1!L$1+(Sheet1!$A$1-1)*10,FALSE)&gt;99999,-3,IF(VLOOKUP($A1852,Sheet1!$B$3:$AH$1266,Sheet1!L$1+(Sheet1!$A$1-1)*10,FALSE)&gt;9999,-2,IF(VLOOKUP($A1852,Sheet1!$B$3:$AH$1266,Sheet1!L$1+(Sheet1!$A$1-1)*10,FALSE)&gt;999,-1,0)))))))</f>
        <v>---</v>
      </c>
      <c r="AC1852" s="392" t="str">
        <f>IF(ISNA(VLOOKUP($A1852,Sheet1!$B$3:$AH$1266,Sheet1!M$1+(Sheet1!$A$1-1)*10,FALSE))=TRUE,"---",IF(VLOOKUP($A1852,Sheet1!$B$3:$AH$1266,Sheet1!M$1+(Sheet1!$A$1-1)*10,FALSE)="---","---", (ROUND(VLOOKUP($A1852,Sheet1!$B$3:$AH$1266,Sheet1!M$1+(Sheet1!$A$1-1)*10,FALSE),IF(VLOOKUP($A1852,Sheet1!$B$3:$AH$1266,Sheet1!M$1+(Sheet1!$A$1-1)*10,FALSE)&gt;99999,-3,IF(VLOOKUP($A1852,Sheet1!$B$3:$AH$1266,Sheet1!M$1+(Sheet1!$A$1-1)*10,FALSE)&gt;9999,-2,IF(VLOOKUP($A1852,Sheet1!$B$3:$AH$1266,Sheet1!M$1+(Sheet1!$A$1-1)*10,FALSE)&gt;999,-1,0)))))))</f>
        <v>---</v>
      </c>
      <c r="AD1852" s="392" t="str">
        <f>IF(ISNA(VLOOKUP($A1852,Sheet1!$B$3:$AH$1266,Sheet1!N$1+(Sheet1!$A$1-1)*10,FALSE))=TRUE,"---",IF(VLOOKUP($A1852,Sheet1!$B$3:$AH$1266,Sheet1!N$1+(Sheet1!$A$1-1)*10,FALSE)="---","---", (ROUND(VLOOKUP($A1852,Sheet1!$B$3:$AH$1266,Sheet1!N$1+(Sheet1!$A$1-1)*10,FALSE),IF(VLOOKUP($A1852,Sheet1!$B$3:$AH$1266,Sheet1!N$1+(Sheet1!$A$1-1)*10,FALSE)&gt;99999,-3,IF(VLOOKUP($A1852,Sheet1!$B$3:$AH$1266,Sheet1!N$1+(Sheet1!$A$1-1)*10,FALSE)&gt;9999,-2,IF(VLOOKUP($A1852,Sheet1!$B$3:$AH$1266,Sheet1!N$1+(Sheet1!$A$1-1)*10,FALSE)&gt;999,-1,0)))))))</f>
        <v>---</v>
      </c>
    </row>
    <row r="1853" spans="1:30" ht="25.5" customHeight="1" x14ac:dyDescent="0.25">
      <c r="A1853" s="133" t="s">
        <v>2720</v>
      </c>
      <c r="B1853" s="141" t="s">
        <v>2721</v>
      </c>
      <c r="C1853" s="133">
        <v>434302</v>
      </c>
      <c r="D1853" s="133">
        <v>752200</v>
      </c>
      <c r="E1853" s="67" t="s">
        <v>3015</v>
      </c>
      <c r="F1853" s="135" t="s">
        <v>4405</v>
      </c>
      <c r="G1853" s="118" t="s">
        <v>160</v>
      </c>
      <c r="H1853" s="136">
        <v>64.900000000000006</v>
      </c>
      <c r="I1853" s="119">
        <v>31046</v>
      </c>
      <c r="J1853" s="137" t="s">
        <v>4405</v>
      </c>
      <c r="K1853" s="118" t="s">
        <v>17</v>
      </c>
      <c r="L1853" s="122">
        <v>3820</v>
      </c>
      <c r="M1853" s="123">
        <v>58.9</v>
      </c>
      <c r="N1853" s="118" t="s">
        <v>160</v>
      </c>
      <c r="O1853" s="71">
        <f t="shared" si="61"/>
        <v>1.0860699884934091</v>
      </c>
      <c r="P1853" s="71">
        <f>IF(O1853&lt;&gt;"",VLOOKUP($A1853,Sheet4!$A$2:$O$1309,14,FALSE)*100,"")</f>
        <v>2.0847013406017023</v>
      </c>
      <c r="Q1853" s="71">
        <f>IF(P1853&lt;&gt;"",VLOOKUP($A1853,Sheet4!$A$2:$O$1309,15,FALSE)*100,"")</f>
        <v>18.645606072781273</v>
      </c>
      <c r="R1853" s="73">
        <f t="shared" si="62"/>
        <v>90</v>
      </c>
      <c r="S1853" s="63" t="s">
        <v>4364</v>
      </c>
      <c r="T1853" s="63" t="str">
        <f>IF(ISNA(VLOOKUP(A1853,Sheet1!B$3:C$1266,2,FALSE)=TRUE),"NC",VLOOKUP(A1853,Sheet1!B$3:C$1266,2,FALSE))</f>
        <v>Rural</v>
      </c>
      <c r="U1853" s="66">
        <f>IF(ISNA(VLOOKUP($A1853,Sheet1!$B$3:$AH$1266,Sheet1!E$1+(Sheet1!$A$1-1)*10,FALSE))=TRUE,"---",IF(VLOOKUP($A1853,Sheet1!$B$3:$AH$1266,Sheet1!E$1+(Sheet1!$A$1-1)*10,FALSE)="---","---", (ROUND(VLOOKUP($A1853,Sheet1!$B$3:$AH$1266,Sheet1!E$1+(Sheet1!$A$1-1)*10,FALSE),IF(VLOOKUP($A1853,Sheet1!$B$3:$AH$1266,Sheet1!E$1+(Sheet1!$A$1-1)*10,FALSE)&gt;99999,-3,IF(VLOOKUP($A1853,Sheet1!$B$3:$AH$1266,Sheet1!E$1+(Sheet1!$A$1-1)*10,FALSE)&gt;9999,-2,IF(VLOOKUP($A1853,Sheet1!$B$3:$AH$1266,Sheet1!E$1+(Sheet1!$A$1-1)*10,FALSE)&gt;999,-1,0)))))))</f>
        <v>1130</v>
      </c>
      <c r="V1853" s="66">
        <f>IF(ISNA(VLOOKUP($A1853,Sheet1!$B$3:$AH$1266,Sheet1!F$1+(Sheet1!$A$1-1)*10,FALSE))=TRUE,"---",IF(VLOOKUP($A1853,Sheet1!$B$3:$AH$1266,Sheet1!F$1+(Sheet1!$A$1-1)*10,FALSE)="---","---", (ROUND(VLOOKUP($A1853,Sheet1!$B$3:$AH$1266,Sheet1!F$1+(Sheet1!$A$1-1)*10,FALSE),IF(VLOOKUP($A1853,Sheet1!$B$3:$AH$1266,Sheet1!F$1+(Sheet1!$A$1-1)*10,FALSE)&gt;99999,-3,IF(VLOOKUP($A1853,Sheet1!$B$3:$AH$1266,Sheet1!F$1+(Sheet1!$A$1-1)*10,FALSE)&gt;9999,-2,IF(VLOOKUP($A1853,Sheet1!$B$3:$AH$1266,Sheet1!F$1+(Sheet1!$A$1-1)*10,FALSE)&gt;999,-1,0)))))))</f>
        <v>1310</v>
      </c>
      <c r="W1853" s="66">
        <f>IF(ISNA(VLOOKUP($A1853,Sheet1!$B$3:$AH$1266,Sheet1!G$1+(Sheet1!$A$1-1)*10,FALSE))=TRUE,"---",IF(VLOOKUP($A1853,Sheet1!$B$3:$AH$1266,Sheet1!G$1+(Sheet1!$A$1-1)*10,FALSE)="---","---", (ROUND(VLOOKUP($A1853,Sheet1!$B$3:$AH$1266,Sheet1!G$1+(Sheet1!$A$1-1)*10,FALSE),IF(VLOOKUP($A1853,Sheet1!$B$3:$AH$1266,Sheet1!G$1+(Sheet1!$A$1-1)*10,FALSE)&gt;99999,-3,IF(VLOOKUP($A1853,Sheet1!$B$3:$AH$1266,Sheet1!G$1+(Sheet1!$A$1-1)*10,FALSE)&gt;9999,-2,IF(VLOOKUP($A1853,Sheet1!$B$3:$AH$1266,Sheet1!G$1+(Sheet1!$A$1-1)*10,FALSE)&gt;999,-1,0)))))))</f>
        <v>1530</v>
      </c>
      <c r="X1853" s="66">
        <f>IF(ISNA(VLOOKUP($A1853,Sheet1!$B$3:$AH$1266,Sheet1!H$1+(Sheet1!$A$1-1)*10,FALSE))=TRUE,"---",IF(VLOOKUP($A1853,Sheet1!$B$3:$AH$1266,Sheet1!H$1+(Sheet1!$A$1-1)*10,FALSE)="---","---", (ROUND(VLOOKUP($A1853,Sheet1!$B$3:$AH$1266,Sheet1!H$1+(Sheet1!$A$1-1)*10,FALSE),IF(VLOOKUP($A1853,Sheet1!$B$3:$AH$1266,Sheet1!H$1+(Sheet1!$A$1-1)*10,FALSE)&gt;99999,-3,IF(VLOOKUP($A1853,Sheet1!$B$3:$AH$1266,Sheet1!H$1+(Sheet1!$A$1-1)*10,FALSE)&gt;9999,-2,IF(VLOOKUP($A1853,Sheet1!$B$3:$AH$1266,Sheet1!H$1+(Sheet1!$A$1-1)*10,FALSE)&gt;999,-1,0)))))))</f>
        <v>2120</v>
      </c>
      <c r="Y1853" s="66">
        <f>IF(ISNA(VLOOKUP($A1853,Sheet1!$B$3:$AH$1266,Sheet1!I$1+(Sheet1!$A$1-1)*10,FALSE))=TRUE,"---",IF(VLOOKUP($A1853,Sheet1!$B$3:$AH$1266,Sheet1!I$1+(Sheet1!$A$1-1)*10,FALSE)="---","---", (ROUND(VLOOKUP($A1853,Sheet1!$B$3:$AH$1266,Sheet1!I$1+(Sheet1!$A$1-1)*10,FALSE),IF(VLOOKUP($A1853,Sheet1!$B$3:$AH$1266,Sheet1!I$1+(Sheet1!$A$1-1)*10,FALSE)&gt;99999,-3,IF(VLOOKUP($A1853,Sheet1!$B$3:$AH$1266,Sheet1!I$1+(Sheet1!$A$1-1)*10,FALSE)&gt;9999,-2,IF(VLOOKUP($A1853,Sheet1!$B$3:$AH$1266,Sheet1!I$1+(Sheet1!$A$1-1)*10,FALSE)&gt;999,-1,0)))))))</f>
        <v>2520</v>
      </c>
      <c r="Z1853" s="66">
        <f>IF(ISNA(VLOOKUP($A1853,Sheet1!$B$3:$AH$1266,Sheet1!J$1+(Sheet1!$A$1-1)*10,FALSE))=TRUE,"---",IF(VLOOKUP($A1853,Sheet1!$B$3:$AH$1266,Sheet1!J$1+(Sheet1!$A$1-1)*10,FALSE)="---","---", (ROUND(VLOOKUP($A1853,Sheet1!$B$3:$AH$1266,Sheet1!J$1+(Sheet1!$A$1-1)*10,FALSE),IF(VLOOKUP($A1853,Sheet1!$B$3:$AH$1266,Sheet1!J$1+(Sheet1!$A$1-1)*10,FALSE)&gt;99999,-3,IF(VLOOKUP($A1853,Sheet1!$B$3:$AH$1266,Sheet1!J$1+(Sheet1!$A$1-1)*10,FALSE)&gt;9999,-2,IF(VLOOKUP($A1853,Sheet1!$B$3:$AH$1266,Sheet1!J$1+(Sheet1!$A$1-1)*10,FALSE)&gt;999,-1,0)))))))</f>
        <v>3040</v>
      </c>
      <c r="AA1853" s="66">
        <f>IF(ISNA(VLOOKUP($A1853,Sheet1!$B$3:$AH$1266,Sheet1!K$1+(Sheet1!$A$1-1)*10,FALSE))=TRUE,"---",IF(VLOOKUP($A1853,Sheet1!$B$3:$AH$1266,Sheet1!K$1+(Sheet1!$A$1-1)*10,FALSE)="---","---", (ROUND(VLOOKUP($A1853,Sheet1!$B$3:$AH$1266,Sheet1!K$1+(Sheet1!$A$1-1)*10,FALSE),IF(VLOOKUP($A1853,Sheet1!$B$3:$AH$1266,Sheet1!K$1+(Sheet1!$A$1-1)*10,FALSE)&gt;99999,-3,IF(VLOOKUP($A1853,Sheet1!$B$3:$AH$1266,Sheet1!K$1+(Sheet1!$A$1-1)*10,FALSE)&gt;9999,-2,IF(VLOOKUP($A1853,Sheet1!$B$3:$AH$1266,Sheet1!K$1+(Sheet1!$A$1-1)*10,FALSE)&gt;999,-1,0)))))))</f>
        <v>3420</v>
      </c>
      <c r="AB1853" s="66">
        <f>IF(ISNA(VLOOKUP($A1853,Sheet1!$B$3:$AH$1266,Sheet1!L$1+(Sheet1!$A$1-1)*10,FALSE))=TRUE,"---",IF(VLOOKUP($A1853,Sheet1!$B$3:$AH$1266,Sheet1!L$1+(Sheet1!$A$1-1)*10,FALSE)="---","---", (ROUND(VLOOKUP($A1853,Sheet1!$B$3:$AH$1266,Sheet1!L$1+(Sheet1!$A$1-1)*10,FALSE),IF(VLOOKUP($A1853,Sheet1!$B$3:$AH$1266,Sheet1!L$1+(Sheet1!$A$1-1)*10,FALSE)&gt;99999,-3,IF(VLOOKUP($A1853,Sheet1!$B$3:$AH$1266,Sheet1!L$1+(Sheet1!$A$1-1)*10,FALSE)&gt;9999,-2,IF(VLOOKUP($A1853,Sheet1!$B$3:$AH$1266,Sheet1!L$1+(Sheet1!$A$1-1)*10,FALSE)&gt;999,-1,0)))))))</f>
        <v>3860</v>
      </c>
      <c r="AC1853" s="66">
        <f>IF(ISNA(VLOOKUP($A1853,Sheet1!$B$3:$AH$1266,Sheet1!M$1+(Sheet1!$A$1-1)*10,FALSE))=TRUE,"---",IF(VLOOKUP($A1853,Sheet1!$B$3:$AH$1266,Sheet1!M$1+(Sheet1!$A$1-1)*10,FALSE)="---","---", (ROUND(VLOOKUP($A1853,Sheet1!$B$3:$AH$1266,Sheet1!M$1+(Sheet1!$A$1-1)*10,FALSE),IF(VLOOKUP($A1853,Sheet1!$B$3:$AH$1266,Sheet1!M$1+(Sheet1!$A$1-1)*10,FALSE)&gt;99999,-3,IF(VLOOKUP($A1853,Sheet1!$B$3:$AH$1266,Sheet1!M$1+(Sheet1!$A$1-1)*10,FALSE)&gt;9999,-2,IF(VLOOKUP($A1853,Sheet1!$B$3:$AH$1266,Sheet1!M$1+(Sheet1!$A$1-1)*10,FALSE)&gt;999,-1,0)))))))</f>
        <v>4240</v>
      </c>
      <c r="AD1853" s="66">
        <f>IF(ISNA(VLOOKUP($A1853,Sheet1!$B$3:$AH$1266,Sheet1!N$1+(Sheet1!$A$1-1)*10,FALSE))=TRUE,"---",IF(VLOOKUP($A1853,Sheet1!$B$3:$AH$1266,Sheet1!N$1+(Sheet1!$A$1-1)*10,FALSE)="---","---", (ROUND(VLOOKUP($A1853,Sheet1!$B$3:$AH$1266,Sheet1!N$1+(Sheet1!$A$1-1)*10,FALSE),IF(VLOOKUP($A1853,Sheet1!$B$3:$AH$1266,Sheet1!N$1+(Sheet1!$A$1-1)*10,FALSE)&gt;99999,-3,IF(VLOOKUP($A1853,Sheet1!$B$3:$AH$1266,Sheet1!N$1+(Sheet1!$A$1-1)*10,FALSE)&gt;9999,-2,IF(VLOOKUP($A1853,Sheet1!$B$3:$AH$1266,Sheet1!N$1+(Sheet1!$A$1-1)*10,FALSE)&gt;999,-1,0)))))))</f>
        <v>4850</v>
      </c>
    </row>
    <row r="1854" spans="1:30" ht="25.5" customHeight="1" x14ac:dyDescent="0.25">
      <c r="A1854" s="125" t="s">
        <v>2722</v>
      </c>
      <c r="B1854" s="126" t="s">
        <v>2723</v>
      </c>
      <c r="C1854" s="125">
        <v>434401</v>
      </c>
      <c r="D1854" s="125">
        <v>752815</v>
      </c>
      <c r="E1854" s="70" t="s">
        <v>3015</v>
      </c>
      <c r="F1854" s="139" t="s">
        <v>4405</v>
      </c>
      <c r="G1854" s="127" t="s">
        <v>160</v>
      </c>
      <c r="H1854" s="128">
        <v>21.4</v>
      </c>
      <c r="I1854" s="112">
        <v>31045</v>
      </c>
      <c r="J1854" s="140" t="s">
        <v>4405</v>
      </c>
      <c r="K1854" s="127" t="s">
        <v>17</v>
      </c>
      <c r="L1854" s="115">
        <v>3680</v>
      </c>
      <c r="M1854" s="116">
        <v>172</v>
      </c>
      <c r="N1854" s="127" t="s">
        <v>145</v>
      </c>
      <c r="O1854" s="68" t="str">
        <f t="shared" si="61"/>
        <v>&lt;0.2</v>
      </c>
      <c r="P1854" s="68">
        <f>IF(O1854&lt;&gt;"",VLOOKUP($A1854,Sheet4!$A$2:$O$1309,14,FALSE)*100,"")</f>
        <v>1.8472321030518324</v>
      </c>
      <c r="Q1854" s="68">
        <f>IF(P1854&lt;&gt;"",VLOOKUP($A1854,Sheet4!$A$2:$O$1309,15,FALSE)*100,"")</f>
        <v>16.692259759502214</v>
      </c>
      <c r="R1854" s="74" t="str">
        <f t="shared" si="62"/>
        <v>&gt;500</v>
      </c>
      <c r="S1854" s="64" t="s">
        <v>4364</v>
      </c>
      <c r="T1854" s="64" t="str">
        <f>IF(ISNA(VLOOKUP(A1854,Sheet1!B$3:C$1266,2,FALSE)=TRUE),"NC",VLOOKUP(A1854,Sheet1!B$3:C$1266,2,FALSE))</f>
        <v>Rural</v>
      </c>
      <c r="U1854" s="65">
        <f>IF(ISNA(VLOOKUP($A1854,Sheet1!$B$3:$AH$1266,Sheet1!E$1+(Sheet1!$A$1-1)*10,FALSE))=TRUE,"---",IF(VLOOKUP($A1854,Sheet1!$B$3:$AH$1266,Sheet1!E$1+(Sheet1!$A$1-1)*10,FALSE)="---","---", (ROUND(VLOOKUP($A1854,Sheet1!$B$3:$AH$1266,Sheet1!E$1+(Sheet1!$A$1-1)*10,FALSE),IF(VLOOKUP($A1854,Sheet1!$B$3:$AH$1266,Sheet1!E$1+(Sheet1!$A$1-1)*10,FALSE)&gt;99999,-3,IF(VLOOKUP($A1854,Sheet1!$B$3:$AH$1266,Sheet1!E$1+(Sheet1!$A$1-1)*10,FALSE)&gt;9999,-2,IF(VLOOKUP($A1854,Sheet1!$B$3:$AH$1266,Sheet1!E$1+(Sheet1!$A$1-1)*10,FALSE)&gt;999,-1,0)))))))</f>
        <v>574</v>
      </c>
      <c r="V1854" s="65">
        <f>IF(ISNA(VLOOKUP($A1854,Sheet1!$B$3:$AH$1266,Sheet1!F$1+(Sheet1!$A$1-1)*10,FALSE))=TRUE,"---",IF(VLOOKUP($A1854,Sheet1!$B$3:$AH$1266,Sheet1!F$1+(Sheet1!$A$1-1)*10,FALSE)="---","---", (ROUND(VLOOKUP($A1854,Sheet1!$B$3:$AH$1266,Sheet1!F$1+(Sheet1!$A$1-1)*10,FALSE),IF(VLOOKUP($A1854,Sheet1!$B$3:$AH$1266,Sheet1!F$1+(Sheet1!$A$1-1)*10,FALSE)&gt;99999,-3,IF(VLOOKUP($A1854,Sheet1!$B$3:$AH$1266,Sheet1!F$1+(Sheet1!$A$1-1)*10,FALSE)&gt;9999,-2,IF(VLOOKUP($A1854,Sheet1!$B$3:$AH$1266,Sheet1!F$1+(Sheet1!$A$1-1)*10,FALSE)&gt;999,-1,0)))))))</f>
        <v>671</v>
      </c>
      <c r="W1854" s="65">
        <f>IF(ISNA(VLOOKUP($A1854,Sheet1!$B$3:$AH$1266,Sheet1!G$1+(Sheet1!$A$1-1)*10,FALSE))=TRUE,"---",IF(VLOOKUP($A1854,Sheet1!$B$3:$AH$1266,Sheet1!G$1+(Sheet1!$A$1-1)*10,FALSE)="---","---", (ROUND(VLOOKUP($A1854,Sheet1!$B$3:$AH$1266,Sheet1!G$1+(Sheet1!$A$1-1)*10,FALSE),IF(VLOOKUP($A1854,Sheet1!$B$3:$AH$1266,Sheet1!G$1+(Sheet1!$A$1-1)*10,FALSE)&gt;99999,-3,IF(VLOOKUP($A1854,Sheet1!$B$3:$AH$1266,Sheet1!G$1+(Sheet1!$A$1-1)*10,FALSE)&gt;9999,-2,IF(VLOOKUP($A1854,Sheet1!$B$3:$AH$1266,Sheet1!G$1+(Sheet1!$A$1-1)*10,FALSE)&gt;999,-1,0)))))))</f>
        <v>793</v>
      </c>
      <c r="X1854" s="65">
        <f>IF(ISNA(VLOOKUP($A1854,Sheet1!$B$3:$AH$1266,Sheet1!H$1+(Sheet1!$A$1-1)*10,FALSE))=TRUE,"---",IF(VLOOKUP($A1854,Sheet1!$B$3:$AH$1266,Sheet1!H$1+(Sheet1!$A$1-1)*10,FALSE)="---","---", (ROUND(VLOOKUP($A1854,Sheet1!$B$3:$AH$1266,Sheet1!H$1+(Sheet1!$A$1-1)*10,FALSE),IF(VLOOKUP($A1854,Sheet1!$B$3:$AH$1266,Sheet1!H$1+(Sheet1!$A$1-1)*10,FALSE)&gt;99999,-3,IF(VLOOKUP($A1854,Sheet1!$B$3:$AH$1266,Sheet1!H$1+(Sheet1!$A$1-1)*10,FALSE)&gt;9999,-2,IF(VLOOKUP($A1854,Sheet1!$B$3:$AH$1266,Sheet1!H$1+(Sheet1!$A$1-1)*10,FALSE)&gt;999,-1,0)))))))</f>
        <v>1120</v>
      </c>
      <c r="Y1854" s="65">
        <f>IF(ISNA(VLOOKUP($A1854,Sheet1!$B$3:$AH$1266,Sheet1!I$1+(Sheet1!$A$1-1)*10,FALSE))=TRUE,"---",IF(VLOOKUP($A1854,Sheet1!$B$3:$AH$1266,Sheet1!I$1+(Sheet1!$A$1-1)*10,FALSE)="---","---", (ROUND(VLOOKUP($A1854,Sheet1!$B$3:$AH$1266,Sheet1!I$1+(Sheet1!$A$1-1)*10,FALSE),IF(VLOOKUP($A1854,Sheet1!$B$3:$AH$1266,Sheet1!I$1+(Sheet1!$A$1-1)*10,FALSE)&gt;99999,-3,IF(VLOOKUP($A1854,Sheet1!$B$3:$AH$1266,Sheet1!I$1+(Sheet1!$A$1-1)*10,FALSE)&gt;9999,-2,IF(VLOOKUP($A1854,Sheet1!$B$3:$AH$1266,Sheet1!I$1+(Sheet1!$A$1-1)*10,FALSE)&gt;999,-1,0)))))))</f>
        <v>1360</v>
      </c>
      <c r="Z1854" s="65">
        <f>IF(ISNA(VLOOKUP($A1854,Sheet1!$B$3:$AH$1266,Sheet1!J$1+(Sheet1!$A$1-1)*10,FALSE))=TRUE,"---",IF(VLOOKUP($A1854,Sheet1!$B$3:$AH$1266,Sheet1!J$1+(Sheet1!$A$1-1)*10,FALSE)="---","---", (ROUND(VLOOKUP($A1854,Sheet1!$B$3:$AH$1266,Sheet1!J$1+(Sheet1!$A$1-1)*10,FALSE),IF(VLOOKUP($A1854,Sheet1!$B$3:$AH$1266,Sheet1!J$1+(Sheet1!$A$1-1)*10,FALSE)&gt;99999,-3,IF(VLOOKUP($A1854,Sheet1!$B$3:$AH$1266,Sheet1!J$1+(Sheet1!$A$1-1)*10,FALSE)&gt;9999,-2,IF(VLOOKUP($A1854,Sheet1!$B$3:$AH$1266,Sheet1!J$1+(Sheet1!$A$1-1)*10,FALSE)&gt;999,-1,0)))))))</f>
        <v>1660</v>
      </c>
      <c r="AA1854" s="65">
        <f>IF(ISNA(VLOOKUP($A1854,Sheet1!$B$3:$AH$1266,Sheet1!K$1+(Sheet1!$A$1-1)*10,FALSE))=TRUE,"---",IF(VLOOKUP($A1854,Sheet1!$B$3:$AH$1266,Sheet1!K$1+(Sheet1!$A$1-1)*10,FALSE)="---","---", (ROUND(VLOOKUP($A1854,Sheet1!$B$3:$AH$1266,Sheet1!K$1+(Sheet1!$A$1-1)*10,FALSE),IF(VLOOKUP($A1854,Sheet1!$B$3:$AH$1266,Sheet1!K$1+(Sheet1!$A$1-1)*10,FALSE)&gt;99999,-3,IF(VLOOKUP($A1854,Sheet1!$B$3:$AH$1266,Sheet1!K$1+(Sheet1!$A$1-1)*10,FALSE)&gt;9999,-2,IF(VLOOKUP($A1854,Sheet1!$B$3:$AH$1266,Sheet1!K$1+(Sheet1!$A$1-1)*10,FALSE)&gt;999,-1,0)))))))</f>
        <v>1890</v>
      </c>
      <c r="AB1854" s="65">
        <f>IF(ISNA(VLOOKUP($A1854,Sheet1!$B$3:$AH$1266,Sheet1!L$1+(Sheet1!$A$1-1)*10,FALSE))=TRUE,"---",IF(VLOOKUP($A1854,Sheet1!$B$3:$AH$1266,Sheet1!L$1+(Sheet1!$A$1-1)*10,FALSE)="---","---", (ROUND(VLOOKUP($A1854,Sheet1!$B$3:$AH$1266,Sheet1!L$1+(Sheet1!$A$1-1)*10,FALSE),IF(VLOOKUP($A1854,Sheet1!$B$3:$AH$1266,Sheet1!L$1+(Sheet1!$A$1-1)*10,FALSE)&gt;99999,-3,IF(VLOOKUP($A1854,Sheet1!$B$3:$AH$1266,Sheet1!L$1+(Sheet1!$A$1-1)*10,FALSE)&gt;9999,-2,IF(VLOOKUP($A1854,Sheet1!$B$3:$AH$1266,Sheet1!L$1+(Sheet1!$A$1-1)*10,FALSE)&gt;999,-1,0)))))))</f>
        <v>2150</v>
      </c>
      <c r="AC1854" s="65">
        <f>IF(ISNA(VLOOKUP($A1854,Sheet1!$B$3:$AH$1266,Sheet1!M$1+(Sheet1!$A$1-1)*10,FALSE))=TRUE,"---",IF(VLOOKUP($A1854,Sheet1!$B$3:$AH$1266,Sheet1!M$1+(Sheet1!$A$1-1)*10,FALSE)="---","---", (ROUND(VLOOKUP($A1854,Sheet1!$B$3:$AH$1266,Sheet1!M$1+(Sheet1!$A$1-1)*10,FALSE),IF(VLOOKUP($A1854,Sheet1!$B$3:$AH$1266,Sheet1!M$1+(Sheet1!$A$1-1)*10,FALSE)&gt;99999,-3,IF(VLOOKUP($A1854,Sheet1!$B$3:$AH$1266,Sheet1!M$1+(Sheet1!$A$1-1)*10,FALSE)&gt;9999,-2,IF(VLOOKUP($A1854,Sheet1!$B$3:$AH$1266,Sheet1!M$1+(Sheet1!$A$1-1)*10,FALSE)&gt;999,-1,0)))))))</f>
        <v>2390</v>
      </c>
      <c r="AD1854" s="65">
        <f>IF(ISNA(VLOOKUP($A1854,Sheet1!$B$3:$AH$1266,Sheet1!N$1+(Sheet1!$A$1-1)*10,FALSE))=TRUE,"---",IF(VLOOKUP($A1854,Sheet1!$B$3:$AH$1266,Sheet1!N$1+(Sheet1!$A$1-1)*10,FALSE)="---","---", (ROUND(VLOOKUP($A1854,Sheet1!$B$3:$AH$1266,Sheet1!N$1+(Sheet1!$A$1-1)*10,FALSE),IF(VLOOKUP($A1854,Sheet1!$B$3:$AH$1266,Sheet1!N$1+(Sheet1!$A$1-1)*10,FALSE)&gt;99999,-3,IF(VLOOKUP($A1854,Sheet1!$B$3:$AH$1266,Sheet1!N$1+(Sheet1!$A$1-1)*10,FALSE)&gt;9999,-2,IF(VLOOKUP($A1854,Sheet1!$B$3:$AH$1266,Sheet1!N$1+(Sheet1!$A$1-1)*10,FALSE)&gt;999,-1,0)))))))</f>
        <v>2760</v>
      </c>
    </row>
    <row r="1855" spans="1:30" ht="25.5" customHeight="1" x14ac:dyDescent="0.25">
      <c r="A1855" s="133" t="s">
        <v>2724</v>
      </c>
      <c r="B1855" s="141" t="s">
        <v>2725</v>
      </c>
      <c r="C1855" s="133">
        <v>434624</v>
      </c>
      <c r="D1855" s="133">
        <v>751807</v>
      </c>
      <c r="E1855" s="67" t="s">
        <v>3015</v>
      </c>
      <c r="F1855" s="117" t="s">
        <v>4964</v>
      </c>
      <c r="G1855" s="118" t="s">
        <v>286</v>
      </c>
      <c r="H1855" s="136">
        <v>81.8</v>
      </c>
      <c r="I1855" s="119">
        <v>11968</v>
      </c>
      <c r="J1855" s="124">
        <v>9.1999999999999993</v>
      </c>
      <c r="K1855" s="121" t="s">
        <v>4405</v>
      </c>
      <c r="L1855" s="122">
        <v>4700</v>
      </c>
      <c r="M1855" s="123">
        <v>57.5</v>
      </c>
      <c r="N1855" s="121" t="s">
        <v>4405</v>
      </c>
      <c r="O1855" s="71">
        <f>IF(U1855&lt;&gt;"---",IF(L1855&lt;W1855,"&gt;50",IF(AND(L1855&gt;=W1855,L1855&lt;=X1855),(W$8-(((LOG(L1855)-LOG(W1855))/((LOG(X1855)-LOG(W1855)))*(W$8-X$8)))),IF(AND(L1855&gt;=X1855,L1855&lt;=Y1855),(X$8-(((LOG(L1855)-LOG(X1855))/((LOG(Y1855)-LOG(X1855)))*(X$8-Y$8)))),IF(AND(L1855&gt;=Y1855,L1855&lt;=Z1855),(Y$8-(((LOG(L1855)-LOG(Y1855))/((LOG(Z1855)-LOG(Y1855)))*(Y$8-Z$8)))),IF(AND(L1855&gt;=Z1855,L1855&lt;=AA1855),(Z$8-(((LOG(L1855)-LOG(Z1855))/((LOG(AA1855)-LOG(Z1855)))*(Z$8-AA$8)))),IF(AND(L1855&gt;=AA1855,L1855&lt;=AB1855),(AA$8-(((LOG(L1855)-LOG(AA1855))/((LOG(AB1855)-LOG(AA1855)))*(AA$8-AB$8)))),IF(AND(L1855&gt;=AB1855,L1855&lt;=AC1855),(AB$8-(((LOG(L1855)-LOG(AB1855))/((LOG(AC1855)-LOG(AB1855)))*(AB$8-AC$8)))),IF(AND(L1855&gt;=AC1855,L1855&lt;=AD1855),(AC$8-(((LOG(L1855)-LOG(AC1855))/((LOG(AD1855)-LOG(AC1855)))*(AC$8-AD$8)))),IF(L1855&gt;AD1855*1.1,"&lt;0.2",0.2))))))))),"")</f>
        <v>2.5052209048205083</v>
      </c>
      <c r="P1855" s="71">
        <f>IF(O1855&lt;&gt;"",VLOOKUP($A1855,Sheet4!$A$2:$O$1309,14,FALSE)*100,"")</f>
        <v>0.32535131046327326</v>
      </c>
      <c r="Q1855" s="71">
        <f>IF(P1855&lt;&gt;"",VLOOKUP($A1855,Sheet4!$A$2:$O$1309,15,FALSE)*100,"")</f>
        <v>3.1416098402053394</v>
      </c>
      <c r="R1855" s="73">
        <f t="shared" si="62"/>
        <v>40</v>
      </c>
      <c r="S1855" s="63" t="s">
        <v>4364</v>
      </c>
      <c r="T1855" s="63" t="str">
        <f>IF(ISNA(VLOOKUP(A1855,Sheet1!B$3:C$1266,2,FALSE)=TRUE),"NC",VLOOKUP(A1855,Sheet1!B$3:C$1266,2,FALSE))</f>
        <v>Rural10*</v>
      </c>
      <c r="U1855" s="66">
        <f>IF(ISNA(VLOOKUP($A1855,Sheet1!$B$3:$AH$1266,Sheet1!E$1+(Sheet1!$A$1-1)*10,FALSE))=TRUE,"---",IF(VLOOKUP($A1855,Sheet1!$B$3:$AH$1266,Sheet1!E$1+(Sheet1!$A$1-1)*10,FALSE)="---","---", (ROUND(VLOOKUP($A1855,Sheet1!$B$3:$AH$1266,Sheet1!E$1+(Sheet1!$A$1-1)*10,FALSE),IF(VLOOKUP($A1855,Sheet1!$B$3:$AH$1266,Sheet1!E$1+(Sheet1!$A$1-1)*10,FALSE)&gt;99999,-3,IF(VLOOKUP($A1855,Sheet1!$B$3:$AH$1266,Sheet1!E$1+(Sheet1!$A$1-1)*10,FALSE)&gt;9999,-2,IF(VLOOKUP($A1855,Sheet1!$B$3:$AH$1266,Sheet1!E$1+(Sheet1!$A$1-1)*10,FALSE)&gt;999,-1,0)))))))</f>
        <v>1500</v>
      </c>
      <c r="V1855" s="66">
        <f>IF(ISNA(VLOOKUP($A1855,Sheet1!$B$3:$AH$1266,Sheet1!F$1+(Sheet1!$A$1-1)*10,FALSE))=TRUE,"---",IF(VLOOKUP($A1855,Sheet1!$B$3:$AH$1266,Sheet1!F$1+(Sheet1!$A$1-1)*10,FALSE)="---","---", (ROUND(VLOOKUP($A1855,Sheet1!$B$3:$AH$1266,Sheet1!F$1+(Sheet1!$A$1-1)*10,FALSE),IF(VLOOKUP($A1855,Sheet1!$B$3:$AH$1266,Sheet1!F$1+(Sheet1!$A$1-1)*10,FALSE)&gt;99999,-3,IF(VLOOKUP($A1855,Sheet1!$B$3:$AH$1266,Sheet1!F$1+(Sheet1!$A$1-1)*10,FALSE)&gt;9999,-2,IF(VLOOKUP($A1855,Sheet1!$B$3:$AH$1266,Sheet1!F$1+(Sheet1!$A$1-1)*10,FALSE)&gt;999,-1,0)))))))</f>
        <v>1700</v>
      </c>
      <c r="W1855" s="66">
        <f>IF(ISNA(VLOOKUP($A1855,Sheet1!$B$3:$AH$1266,Sheet1!G$1+(Sheet1!$A$1-1)*10,FALSE))=TRUE,"---",IF(VLOOKUP($A1855,Sheet1!$B$3:$AH$1266,Sheet1!G$1+(Sheet1!$A$1-1)*10,FALSE)="---","---", (ROUND(VLOOKUP($A1855,Sheet1!$B$3:$AH$1266,Sheet1!G$1+(Sheet1!$A$1-1)*10,FALSE),IF(VLOOKUP($A1855,Sheet1!$B$3:$AH$1266,Sheet1!G$1+(Sheet1!$A$1-1)*10,FALSE)&gt;99999,-3,IF(VLOOKUP($A1855,Sheet1!$B$3:$AH$1266,Sheet1!G$1+(Sheet1!$A$1-1)*10,FALSE)&gt;9999,-2,IF(VLOOKUP($A1855,Sheet1!$B$3:$AH$1266,Sheet1!G$1+(Sheet1!$A$1-1)*10,FALSE)&gt;999,-1,0)))))))</f>
        <v>1970</v>
      </c>
      <c r="X1855" s="66">
        <f>IF(ISNA(VLOOKUP($A1855,Sheet1!$B$3:$AH$1266,Sheet1!H$1+(Sheet1!$A$1-1)*10,FALSE))=TRUE,"---",IF(VLOOKUP($A1855,Sheet1!$B$3:$AH$1266,Sheet1!H$1+(Sheet1!$A$1-1)*10,FALSE)="---","---", (ROUND(VLOOKUP($A1855,Sheet1!$B$3:$AH$1266,Sheet1!H$1+(Sheet1!$A$1-1)*10,FALSE),IF(VLOOKUP($A1855,Sheet1!$B$3:$AH$1266,Sheet1!H$1+(Sheet1!$A$1-1)*10,FALSE)&gt;99999,-3,IF(VLOOKUP($A1855,Sheet1!$B$3:$AH$1266,Sheet1!H$1+(Sheet1!$A$1-1)*10,FALSE)&gt;9999,-2,IF(VLOOKUP($A1855,Sheet1!$B$3:$AH$1266,Sheet1!H$1+(Sheet1!$A$1-1)*10,FALSE)&gt;999,-1,0)))))))</f>
        <v>2740</v>
      </c>
      <c r="Y1855" s="66">
        <f>IF(ISNA(VLOOKUP($A1855,Sheet1!$B$3:$AH$1266,Sheet1!I$1+(Sheet1!$A$1-1)*10,FALSE))=TRUE,"---",IF(VLOOKUP($A1855,Sheet1!$B$3:$AH$1266,Sheet1!I$1+(Sheet1!$A$1-1)*10,FALSE)="---","---", (ROUND(VLOOKUP($A1855,Sheet1!$B$3:$AH$1266,Sheet1!I$1+(Sheet1!$A$1-1)*10,FALSE),IF(VLOOKUP($A1855,Sheet1!$B$3:$AH$1266,Sheet1!I$1+(Sheet1!$A$1-1)*10,FALSE)&gt;99999,-3,IF(VLOOKUP($A1855,Sheet1!$B$3:$AH$1266,Sheet1!I$1+(Sheet1!$A$1-1)*10,FALSE)&gt;9999,-2,IF(VLOOKUP($A1855,Sheet1!$B$3:$AH$1266,Sheet1!I$1+(Sheet1!$A$1-1)*10,FALSE)&gt;999,-1,0)))))))</f>
        <v>3340</v>
      </c>
      <c r="Z1855" s="66">
        <f>IF(ISNA(VLOOKUP($A1855,Sheet1!$B$3:$AH$1266,Sheet1!J$1+(Sheet1!$A$1-1)*10,FALSE))=TRUE,"---",IF(VLOOKUP($A1855,Sheet1!$B$3:$AH$1266,Sheet1!J$1+(Sheet1!$A$1-1)*10,FALSE)="---","---", (ROUND(VLOOKUP($A1855,Sheet1!$B$3:$AH$1266,Sheet1!J$1+(Sheet1!$A$1-1)*10,FALSE),IF(VLOOKUP($A1855,Sheet1!$B$3:$AH$1266,Sheet1!J$1+(Sheet1!$A$1-1)*10,FALSE)&gt;99999,-3,IF(VLOOKUP($A1855,Sheet1!$B$3:$AH$1266,Sheet1!J$1+(Sheet1!$A$1-1)*10,FALSE)&gt;9999,-2,IF(VLOOKUP($A1855,Sheet1!$B$3:$AH$1266,Sheet1!J$1+(Sheet1!$A$1-1)*10,FALSE)&gt;999,-1,0)))))))</f>
        <v>4180</v>
      </c>
      <c r="AA1855" s="66">
        <f>IF(ISNA(VLOOKUP($A1855,Sheet1!$B$3:$AH$1266,Sheet1!K$1+(Sheet1!$A$1-1)*10,FALSE))=TRUE,"---",IF(VLOOKUP($A1855,Sheet1!$B$3:$AH$1266,Sheet1!K$1+(Sheet1!$A$1-1)*10,FALSE)="---","---", (ROUND(VLOOKUP($A1855,Sheet1!$B$3:$AH$1266,Sheet1!K$1+(Sheet1!$A$1-1)*10,FALSE),IF(VLOOKUP($A1855,Sheet1!$B$3:$AH$1266,Sheet1!K$1+(Sheet1!$A$1-1)*10,FALSE)&gt;99999,-3,IF(VLOOKUP($A1855,Sheet1!$B$3:$AH$1266,Sheet1!K$1+(Sheet1!$A$1-1)*10,FALSE)&gt;9999,-2,IF(VLOOKUP($A1855,Sheet1!$B$3:$AH$1266,Sheet1!K$1+(Sheet1!$A$1-1)*10,FALSE)&gt;999,-1,0)))))))</f>
        <v>4890</v>
      </c>
      <c r="AB1855" s="66">
        <f>IF(ISNA(VLOOKUP($A1855,Sheet1!$B$3:$AH$1266,Sheet1!L$1+(Sheet1!$A$1-1)*10,FALSE))=TRUE,"---",IF(VLOOKUP($A1855,Sheet1!$B$3:$AH$1266,Sheet1!L$1+(Sheet1!$A$1-1)*10,FALSE)="---","---", (ROUND(VLOOKUP($A1855,Sheet1!$B$3:$AH$1266,Sheet1!L$1+(Sheet1!$A$1-1)*10,FALSE),IF(VLOOKUP($A1855,Sheet1!$B$3:$AH$1266,Sheet1!L$1+(Sheet1!$A$1-1)*10,FALSE)&gt;99999,-3,IF(VLOOKUP($A1855,Sheet1!$B$3:$AH$1266,Sheet1!L$1+(Sheet1!$A$1-1)*10,FALSE)&gt;9999,-2,IF(VLOOKUP($A1855,Sheet1!$B$3:$AH$1266,Sheet1!L$1+(Sheet1!$A$1-1)*10,FALSE)&gt;999,-1,0)))))))</f>
        <v>5680</v>
      </c>
      <c r="AC1855" s="66">
        <f>IF(ISNA(VLOOKUP($A1855,Sheet1!$B$3:$AH$1266,Sheet1!M$1+(Sheet1!$A$1-1)*10,FALSE))=TRUE,"---",IF(VLOOKUP($A1855,Sheet1!$B$3:$AH$1266,Sheet1!M$1+(Sheet1!$A$1-1)*10,FALSE)="---","---", (ROUND(VLOOKUP($A1855,Sheet1!$B$3:$AH$1266,Sheet1!M$1+(Sheet1!$A$1-1)*10,FALSE),IF(VLOOKUP($A1855,Sheet1!$B$3:$AH$1266,Sheet1!M$1+(Sheet1!$A$1-1)*10,FALSE)&gt;99999,-3,IF(VLOOKUP($A1855,Sheet1!$B$3:$AH$1266,Sheet1!M$1+(Sheet1!$A$1-1)*10,FALSE)&gt;9999,-2,IF(VLOOKUP($A1855,Sheet1!$B$3:$AH$1266,Sheet1!M$1+(Sheet1!$A$1-1)*10,FALSE)&gt;999,-1,0)))))))</f>
        <v>6530</v>
      </c>
      <c r="AD1855" s="66">
        <f>IF(ISNA(VLOOKUP($A1855,Sheet1!$B$3:$AH$1266,Sheet1!N$1+(Sheet1!$A$1-1)*10,FALSE))=TRUE,"---",IF(VLOOKUP($A1855,Sheet1!$B$3:$AH$1266,Sheet1!N$1+(Sheet1!$A$1-1)*10,FALSE)="---","---", (ROUND(VLOOKUP($A1855,Sheet1!$B$3:$AH$1266,Sheet1!N$1+(Sheet1!$A$1-1)*10,FALSE),IF(VLOOKUP($A1855,Sheet1!$B$3:$AH$1266,Sheet1!N$1+(Sheet1!$A$1-1)*10,FALSE)&gt;99999,-3,IF(VLOOKUP($A1855,Sheet1!$B$3:$AH$1266,Sheet1!N$1+(Sheet1!$A$1-1)*10,FALSE)&gt;9999,-2,IF(VLOOKUP($A1855,Sheet1!$B$3:$AH$1266,Sheet1!N$1+(Sheet1!$A$1-1)*10,FALSE)&gt;999,-1,0)))))))</f>
        <v>7830</v>
      </c>
    </row>
    <row r="1856" spans="1:30" ht="25.5" customHeight="1" x14ac:dyDescent="0.25">
      <c r="A1856" s="303" t="s">
        <v>2726</v>
      </c>
      <c r="B1856" s="330" t="s">
        <v>2727</v>
      </c>
      <c r="C1856" s="303">
        <v>434450</v>
      </c>
      <c r="D1856" s="303">
        <v>752004</v>
      </c>
      <c r="E1856" s="307" t="s">
        <v>3015</v>
      </c>
      <c r="F1856" s="52" t="s">
        <v>4965</v>
      </c>
      <c r="G1856" s="127" t="s">
        <v>286</v>
      </c>
      <c r="H1856" s="347">
        <v>88.7</v>
      </c>
      <c r="I1856" s="326">
        <v>31046</v>
      </c>
      <c r="J1856" s="375">
        <v>13.34</v>
      </c>
      <c r="K1856" s="315" t="s">
        <v>4405</v>
      </c>
      <c r="L1856" s="320">
        <v>9420</v>
      </c>
      <c r="M1856" s="322">
        <v>106</v>
      </c>
      <c r="N1856" s="318" t="s">
        <v>145</v>
      </c>
      <c r="O1856" s="299">
        <f>IF(U1856&lt;&gt;"---",IF(L1856&lt;W1856,"&gt;50",IF(AND(L1856&gt;=W1856,L1856&lt;=X1856),(W$8-(((LOG(L1856)-LOG(W1856))/((LOG(X1856)-LOG(W1856)))*(W$8-X$8)))),IF(AND(L1856&gt;=X1856,L1856&lt;=Y1856),(X$8-(((LOG(L1856)-LOG(X1856))/((LOG(Y1856)-LOG(X1856)))*(X$8-Y$8)))),IF(AND(L1856&gt;=Y1856,L1856&lt;=Z1856),(Y$8-(((LOG(L1856)-LOG(Y1856))/((LOG(Z1856)-LOG(Y1856)))*(Y$8-Z$8)))),IF(AND(L1856&gt;=Z1856,L1856&lt;=AA1856),(Z$8-(((LOG(L1856)-LOG(Z1856))/((LOG(AA1856)-LOG(Z1856)))*(Z$8-AA$8)))),IF(AND(L1856&gt;=AA1856,L1856&lt;=AB1856),(AA$8-(((LOG(L1856)-LOG(AA1856))/((LOG(AB1856)-LOG(AA1856)))*(AA$8-AB$8)))),IF(AND(L1856&gt;=AB1856,L1856&lt;=AC1856),(AB$8-(((LOG(L1856)-LOG(AB1856))/((LOG(AC1856)-LOG(AB1856)))*(AB$8-AC$8)))),IF(AND(L1856&gt;=AC1856,L1856&lt;=AD1856),(AC$8-(((LOG(L1856)-LOG(AC1856))/((LOG(AD1856)-LOG(AC1856)))*(AC$8-AD$8)))),IF(L1856&gt;AD1856*1.1,"&lt;0.2",0.2))))))))),"")</f>
        <v>0.2</v>
      </c>
      <c r="P1856" s="299">
        <f>IF(O1856&lt;&gt;"",VLOOKUP($A1856,Sheet4!$A$2:$O$1309,14,FALSE)*100,"")</f>
        <v>0.26446364351784268</v>
      </c>
      <c r="Q1856" s="299">
        <f>IF(P1856&lt;&gt;"",VLOOKUP($A1856,Sheet4!$A$2:$O$1309,15,FALSE)*100,"")</f>
        <v>2.5605057076791726</v>
      </c>
      <c r="R1856" s="301" t="str">
        <f t="shared" si="62"/>
        <v>500</v>
      </c>
      <c r="S1856" s="356" t="s">
        <v>4364</v>
      </c>
      <c r="T1856" s="356" t="str">
        <f>IF(ISNA(VLOOKUP(A1856,Sheet1!B$3:C$1266,2,FALSE)=TRUE),"NC",VLOOKUP(A1856,Sheet1!B$3:C$1266,2,FALSE))</f>
        <v>Rural10</v>
      </c>
      <c r="U1856" s="392">
        <f>IF(ISNA(VLOOKUP($A1856,Sheet1!$B$3:$AH$1266,Sheet1!E$1+(Sheet1!$A$1-1)*10,FALSE))=TRUE,"---",IF(VLOOKUP($A1856,Sheet1!$B$3:$AH$1266,Sheet1!E$1+(Sheet1!$A$1-1)*10,FALSE)="---","---", (ROUND(VLOOKUP($A1856,Sheet1!$B$3:$AH$1266,Sheet1!E$1+(Sheet1!$A$1-1)*10,FALSE),IF(VLOOKUP($A1856,Sheet1!$B$3:$AH$1266,Sheet1!E$1+(Sheet1!$A$1-1)*10,FALSE)&gt;99999,-3,IF(VLOOKUP($A1856,Sheet1!$B$3:$AH$1266,Sheet1!E$1+(Sheet1!$A$1-1)*10,FALSE)&gt;9999,-2,IF(VLOOKUP($A1856,Sheet1!$B$3:$AH$1266,Sheet1!E$1+(Sheet1!$A$1-1)*10,FALSE)&gt;999,-1,0)))))))</f>
        <v>1610</v>
      </c>
      <c r="V1856" s="392">
        <f>IF(ISNA(VLOOKUP($A1856,Sheet1!$B$3:$AH$1266,Sheet1!F$1+(Sheet1!$A$1-1)*10,FALSE))=TRUE,"---",IF(VLOOKUP($A1856,Sheet1!$B$3:$AH$1266,Sheet1!F$1+(Sheet1!$A$1-1)*10,FALSE)="---","---", (ROUND(VLOOKUP($A1856,Sheet1!$B$3:$AH$1266,Sheet1!F$1+(Sheet1!$A$1-1)*10,FALSE),IF(VLOOKUP($A1856,Sheet1!$B$3:$AH$1266,Sheet1!F$1+(Sheet1!$A$1-1)*10,FALSE)&gt;99999,-3,IF(VLOOKUP($A1856,Sheet1!$B$3:$AH$1266,Sheet1!F$1+(Sheet1!$A$1-1)*10,FALSE)&gt;9999,-2,IF(VLOOKUP($A1856,Sheet1!$B$3:$AH$1266,Sheet1!F$1+(Sheet1!$A$1-1)*10,FALSE)&gt;999,-1,0)))))))</f>
        <v>1830</v>
      </c>
      <c r="W1856" s="392">
        <f>IF(ISNA(VLOOKUP($A1856,Sheet1!$B$3:$AH$1266,Sheet1!G$1+(Sheet1!$A$1-1)*10,FALSE))=TRUE,"---",IF(VLOOKUP($A1856,Sheet1!$B$3:$AH$1266,Sheet1!G$1+(Sheet1!$A$1-1)*10,FALSE)="---","---", (ROUND(VLOOKUP($A1856,Sheet1!$B$3:$AH$1266,Sheet1!G$1+(Sheet1!$A$1-1)*10,FALSE),IF(VLOOKUP($A1856,Sheet1!$B$3:$AH$1266,Sheet1!G$1+(Sheet1!$A$1-1)*10,FALSE)&gt;99999,-3,IF(VLOOKUP($A1856,Sheet1!$B$3:$AH$1266,Sheet1!G$1+(Sheet1!$A$1-1)*10,FALSE)&gt;9999,-2,IF(VLOOKUP($A1856,Sheet1!$B$3:$AH$1266,Sheet1!G$1+(Sheet1!$A$1-1)*10,FALSE)&gt;999,-1,0)))))))</f>
        <v>2110</v>
      </c>
      <c r="X1856" s="392">
        <f>IF(ISNA(VLOOKUP($A1856,Sheet1!$B$3:$AH$1266,Sheet1!H$1+(Sheet1!$A$1-1)*10,FALSE))=TRUE,"---",IF(VLOOKUP($A1856,Sheet1!$B$3:$AH$1266,Sheet1!H$1+(Sheet1!$A$1-1)*10,FALSE)="---","---", (ROUND(VLOOKUP($A1856,Sheet1!$B$3:$AH$1266,Sheet1!H$1+(Sheet1!$A$1-1)*10,FALSE),IF(VLOOKUP($A1856,Sheet1!$B$3:$AH$1266,Sheet1!H$1+(Sheet1!$A$1-1)*10,FALSE)&gt;99999,-3,IF(VLOOKUP($A1856,Sheet1!$B$3:$AH$1266,Sheet1!H$1+(Sheet1!$A$1-1)*10,FALSE)&gt;9999,-2,IF(VLOOKUP($A1856,Sheet1!$B$3:$AH$1266,Sheet1!H$1+(Sheet1!$A$1-1)*10,FALSE)&gt;999,-1,0)))))))</f>
        <v>2940</v>
      </c>
      <c r="Y1856" s="392">
        <f>IF(ISNA(VLOOKUP($A1856,Sheet1!$B$3:$AH$1266,Sheet1!I$1+(Sheet1!$A$1-1)*10,FALSE))=TRUE,"---",IF(VLOOKUP($A1856,Sheet1!$B$3:$AH$1266,Sheet1!I$1+(Sheet1!$A$1-1)*10,FALSE)="---","---", (ROUND(VLOOKUP($A1856,Sheet1!$B$3:$AH$1266,Sheet1!I$1+(Sheet1!$A$1-1)*10,FALSE),IF(VLOOKUP($A1856,Sheet1!$B$3:$AH$1266,Sheet1!I$1+(Sheet1!$A$1-1)*10,FALSE)&gt;99999,-3,IF(VLOOKUP($A1856,Sheet1!$B$3:$AH$1266,Sheet1!I$1+(Sheet1!$A$1-1)*10,FALSE)&gt;9999,-2,IF(VLOOKUP($A1856,Sheet1!$B$3:$AH$1266,Sheet1!I$1+(Sheet1!$A$1-1)*10,FALSE)&gt;999,-1,0)))))))</f>
        <v>3590</v>
      </c>
      <c r="Z1856" s="392">
        <f>IF(ISNA(VLOOKUP($A1856,Sheet1!$B$3:$AH$1266,Sheet1!J$1+(Sheet1!$A$1-1)*10,FALSE))=TRUE,"---",IF(VLOOKUP($A1856,Sheet1!$B$3:$AH$1266,Sheet1!J$1+(Sheet1!$A$1-1)*10,FALSE)="---","---", (ROUND(VLOOKUP($A1856,Sheet1!$B$3:$AH$1266,Sheet1!J$1+(Sheet1!$A$1-1)*10,FALSE),IF(VLOOKUP($A1856,Sheet1!$B$3:$AH$1266,Sheet1!J$1+(Sheet1!$A$1-1)*10,FALSE)&gt;99999,-3,IF(VLOOKUP($A1856,Sheet1!$B$3:$AH$1266,Sheet1!J$1+(Sheet1!$A$1-1)*10,FALSE)&gt;9999,-2,IF(VLOOKUP($A1856,Sheet1!$B$3:$AH$1266,Sheet1!J$1+(Sheet1!$A$1-1)*10,FALSE)&gt;999,-1,0)))))))</f>
        <v>4530</v>
      </c>
      <c r="AA1856" s="392">
        <f>IF(ISNA(VLOOKUP($A1856,Sheet1!$B$3:$AH$1266,Sheet1!K$1+(Sheet1!$A$1-1)*10,FALSE))=TRUE,"---",IF(VLOOKUP($A1856,Sheet1!$B$3:$AH$1266,Sheet1!K$1+(Sheet1!$A$1-1)*10,FALSE)="---","---", (ROUND(VLOOKUP($A1856,Sheet1!$B$3:$AH$1266,Sheet1!K$1+(Sheet1!$A$1-1)*10,FALSE),IF(VLOOKUP($A1856,Sheet1!$B$3:$AH$1266,Sheet1!K$1+(Sheet1!$A$1-1)*10,FALSE)&gt;99999,-3,IF(VLOOKUP($A1856,Sheet1!$B$3:$AH$1266,Sheet1!K$1+(Sheet1!$A$1-1)*10,FALSE)&gt;9999,-2,IF(VLOOKUP($A1856,Sheet1!$B$3:$AH$1266,Sheet1!K$1+(Sheet1!$A$1-1)*10,FALSE)&gt;999,-1,0)))))))</f>
        <v>5320</v>
      </c>
      <c r="AB1856" s="392">
        <f>IF(ISNA(VLOOKUP($A1856,Sheet1!$B$3:$AH$1266,Sheet1!L$1+(Sheet1!$A$1-1)*10,FALSE))=TRUE,"---",IF(VLOOKUP($A1856,Sheet1!$B$3:$AH$1266,Sheet1!L$1+(Sheet1!$A$1-1)*10,FALSE)="---","---", (ROUND(VLOOKUP($A1856,Sheet1!$B$3:$AH$1266,Sheet1!L$1+(Sheet1!$A$1-1)*10,FALSE),IF(VLOOKUP($A1856,Sheet1!$B$3:$AH$1266,Sheet1!L$1+(Sheet1!$A$1-1)*10,FALSE)&gt;99999,-3,IF(VLOOKUP($A1856,Sheet1!$B$3:$AH$1266,Sheet1!L$1+(Sheet1!$A$1-1)*10,FALSE)&gt;9999,-2,IF(VLOOKUP($A1856,Sheet1!$B$3:$AH$1266,Sheet1!L$1+(Sheet1!$A$1-1)*10,FALSE)&gt;999,-1,0)))))))</f>
        <v>6200</v>
      </c>
      <c r="AC1856" s="392">
        <f>IF(ISNA(VLOOKUP($A1856,Sheet1!$B$3:$AH$1266,Sheet1!M$1+(Sheet1!$A$1-1)*10,FALSE))=TRUE,"---",IF(VLOOKUP($A1856,Sheet1!$B$3:$AH$1266,Sheet1!M$1+(Sheet1!$A$1-1)*10,FALSE)="---","---", (ROUND(VLOOKUP($A1856,Sheet1!$B$3:$AH$1266,Sheet1!M$1+(Sheet1!$A$1-1)*10,FALSE),IF(VLOOKUP($A1856,Sheet1!$B$3:$AH$1266,Sheet1!M$1+(Sheet1!$A$1-1)*10,FALSE)&gt;99999,-3,IF(VLOOKUP($A1856,Sheet1!$B$3:$AH$1266,Sheet1!M$1+(Sheet1!$A$1-1)*10,FALSE)&gt;9999,-2,IF(VLOOKUP($A1856,Sheet1!$B$3:$AH$1266,Sheet1!M$1+(Sheet1!$A$1-1)*10,FALSE)&gt;999,-1,0)))))))</f>
        <v>7170</v>
      </c>
      <c r="AD1856" s="392">
        <f>IF(ISNA(VLOOKUP($A1856,Sheet1!$B$3:$AH$1266,Sheet1!N$1+(Sheet1!$A$1-1)*10,FALSE))=TRUE,"---",IF(VLOOKUP($A1856,Sheet1!$B$3:$AH$1266,Sheet1!N$1+(Sheet1!$A$1-1)*10,FALSE)="---","---", (ROUND(VLOOKUP($A1856,Sheet1!$B$3:$AH$1266,Sheet1!N$1+(Sheet1!$A$1-1)*10,FALSE),IF(VLOOKUP($A1856,Sheet1!$B$3:$AH$1266,Sheet1!N$1+(Sheet1!$A$1-1)*10,FALSE)&gt;99999,-3,IF(VLOOKUP($A1856,Sheet1!$B$3:$AH$1266,Sheet1!N$1+(Sheet1!$A$1-1)*10,FALSE)&gt;9999,-2,IF(VLOOKUP($A1856,Sheet1!$B$3:$AH$1266,Sheet1!N$1+(Sheet1!$A$1-1)*10,FALSE)&gt;999,-1,0)))))))</f>
        <v>8660</v>
      </c>
    </row>
    <row r="1857" spans="1:30" ht="25.5" customHeight="1" x14ac:dyDescent="0.25">
      <c r="A1857" s="303"/>
      <c r="B1857" s="331"/>
      <c r="C1857" s="303"/>
      <c r="D1857" s="303"/>
      <c r="E1857" s="307"/>
      <c r="F1857" s="52" t="s">
        <v>4920</v>
      </c>
      <c r="G1857" s="127" t="s">
        <v>31</v>
      </c>
      <c r="H1857" s="347"/>
      <c r="I1857" s="327"/>
      <c r="J1857" s="376"/>
      <c r="K1857" s="316"/>
      <c r="L1857" s="321"/>
      <c r="M1857" s="323"/>
      <c r="N1857" s="319"/>
      <c r="O1857" s="317" t="e">
        <f>IF(U1857&lt;&gt;"---",IF(L1857&lt;W1857,"&gt;50",IF(AND(L1857&gt;=W1857,L1857&lt;=X1857),(W$8-(((LOG(L1857)-LOG(W1857))/((LOG(X1857)-LOG(W1857)))*(W$8-X$8)))),IF(AND(L1857&gt;=X1857,L1857&lt;=Y1857),(X$8-(((LOG(L1857)-LOG(X1857))/((LOG(Y1857)-LOG(X1857)))*(X$8-Y$8)))),IF(AND(L1857&gt;=Y1857,L1857&lt;=Z1857),(Y$8-(((LOG(L1857)-LOG(Y1857))/((LOG(Z1857)-LOG(Y1857)))*(Y$8-Z$8)))),IF(AND(L1857&gt;=Z1857,L1857&lt;=AA1857),(Z$8-(((LOG(L1857)-LOG(Z1857))/((LOG(AA1857)-LOG(Z1857)))*(Z$8-AA$8)))),IF(AND(L1857&gt;=AA1857,L1857&lt;=AB1857),(AA$8-(((LOG(L1857)-LOG(AA1857))/((LOG(AB1857)-LOG(AA1857)))*(AA$8-AB$8)))),IF(AND(L1857&gt;=AB1857,L1857&lt;=AC1857),(AB$8-(((LOG(L1857)-LOG(AB1857))/((LOG(AC1857)-LOG(AB1857)))*(AB$8-AC$8)))),IF(AND(L1857&gt;=AC1857,L1857&lt;=AD1857),(AC$8-(((LOG(L1857)-LOG(AC1857))/((LOG(AD1857)-LOG(AC1857)))*(AC$8-AD$8)))),IF(L1857&gt;AD1857*1.1,"&lt;0.2",0.2))))))))),"")</f>
        <v>#NUM!</v>
      </c>
      <c r="P1857" s="317" t="e">
        <f>IF(O1857&lt;&gt;"",VLOOKUP($A1857,Sheet4!$A$2:$O$1309,14,FALSE)*100,"")</f>
        <v>#NUM!</v>
      </c>
      <c r="Q1857" s="317" t="e">
        <f>IF(P1857&lt;&gt;"",VLOOKUP($A1857,Sheet4!$A$2:$O$1309,15,FALSE)*100,"")</f>
        <v>#NUM!</v>
      </c>
      <c r="R1857" s="356" t="e">
        <f t="shared" si="62"/>
        <v>#NUM!</v>
      </c>
      <c r="S1857" s="356"/>
      <c r="T1857" s="356"/>
      <c r="U1857" s="392"/>
      <c r="V1857" s="392"/>
      <c r="W1857" s="392"/>
      <c r="X1857" s="392"/>
      <c r="Y1857" s="392"/>
      <c r="Z1857" s="392"/>
      <c r="AA1857" s="392"/>
      <c r="AB1857" s="392"/>
      <c r="AC1857" s="392"/>
      <c r="AD1857" s="392"/>
    </row>
    <row r="1858" spans="1:30" ht="25.5" customHeight="1" x14ac:dyDescent="0.25">
      <c r="A1858" s="133" t="s">
        <v>2728</v>
      </c>
      <c r="B1858" s="141" t="s">
        <v>2729</v>
      </c>
      <c r="C1858" s="133">
        <v>434354</v>
      </c>
      <c r="D1858" s="133">
        <v>752142</v>
      </c>
      <c r="E1858" s="67" t="s">
        <v>3015</v>
      </c>
      <c r="F1858" s="135" t="s">
        <v>4405</v>
      </c>
      <c r="G1858" s="118" t="s">
        <v>160</v>
      </c>
      <c r="H1858" s="136">
        <v>89.8</v>
      </c>
      <c r="I1858" s="119" t="s">
        <v>287</v>
      </c>
      <c r="J1858" s="137" t="s">
        <v>4405</v>
      </c>
      <c r="K1858" s="118" t="s">
        <v>17</v>
      </c>
      <c r="L1858" s="146">
        <v>6200</v>
      </c>
      <c r="M1858" s="164">
        <v>69</v>
      </c>
      <c r="N1858" s="118" t="s">
        <v>20</v>
      </c>
      <c r="O1858" s="71">
        <f>IF(U1858&lt;&gt;"---",IF(L1858&lt;W1858,"&gt;50",IF(AND(L1858&gt;=W1858,L1858&lt;=X1858),(W$8-(((LOG(L1858)-LOG(W1858))/((LOG(X1858)-LOG(W1858)))*(W$8-X$8)))),IF(AND(L1858&gt;=X1858,L1858&lt;=Y1858),(X$8-(((LOG(L1858)-LOG(X1858))/((LOG(Y1858)-LOG(X1858)))*(X$8-Y$8)))),IF(AND(L1858&gt;=Y1858,L1858&lt;=Z1858),(Y$8-(((LOG(L1858)-LOG(Y1858))/((LOG(Z1858)-LOG(Y1858)))*(Y$8-Z$8)))),IF(AND(L1858&gt;=Z1858,L1858&lt;=AA1858),(Z$8-(((LOG(L1858)-LOG(Z1858))/((LOG(AA1858)-LOG(Z1858)))*(Z$8-AA$8)))),IF(AND(L1858&gt;=AA1858,L1858&lt;=AB1858),(AA$8-(((LOG(L1858)-LOG(AA1858))/((LOG(AB1858)-LOG(AA1858)))*(AA$8-AB$8)))),IF(AND(L1858&gt;=AB1858,L1858&lt;=AC1858),(AB$8-(((LOG(L1858)-LOG(AB1858))/((LOG(AC1858)-LOG(AB1858)))*(AB$8-AC$8)))),IF(AND(L1858&gt;=AC1858,L1858&lt;=AD1858),(AC$8-(((LOG(L1858)-LOG(AC1858))/((LOG(AD1858)-LOG(AC1858)))*(AC$8-AD$8)))),IF(L1858&gt;AD1858*1.1,"&lt;0.2",0.2))))))))),"")</f>
        <v>1.0211126582631458</v>
      </c>
      <c r="P1858" s="71">
        <f>IF(O1858&lt;&gt;"",VLOOKUP($A1858,Sheet4!$A$2:$O$1309,14,FALSE)*100,"")</f>
        <v>0.26762639836874769</v>
      </c>
      <c r="Q1858" s="71">
        <f>IF(P1858&lt;&gt;"",VLOOKUP($A1858,Sheet4!$A$2:$O$1309,15,FALSE)*100,"")</f>
        <v>2.5907675412647491</v>
      </c>
      <c r="R1858" s="73">
        <f t="shared" si="62"/>
        <v>100</v>
      </c>
      <c r="S1858" s="63" t="s">
        <v>4364</v>
      </c>
      <c r="T1858" s="63" t="str">
        <f>IF(ISNA(VLOOKUP(A1858,Sheet1!B$3:C$1266,2,FALSE)=TRUE),"NC",VLOOKUP(A1858,Sheet1!B$3:C$1266,2,FALSE))</f>
        <v>Rural10*</v>
      </c>
      <c r="U1858" s="66">
        <f>IF(ISNA(VLOOKUP($A1858,Sheet1!$B$3:$AH$1266,Sheet1!E$1+(Sheet1!$A$1-1)*10,FALSE))=TRUE,"---",IF(VLOOKUP($A1858,Sheet1!$B$3:$AH$1266,Sheet1!E$1+(Sheet1!$A$1-1)*10,FALSE)="---","---", (ROUND(VLOOKUP($A1858,Sheet1!$B$3:$AH$1266,Sheet1!E$1+(Sheet1!$A$1-1)*10,FALSE),IF(VLOOKUP($A1858,Sheet1!$B$3:$AH$1266,Sheet1!E$1+(Sheet1!$A$1-1)*10,FALSE)&gt;99999,-3,IF(VLOOKUP($A1858,Sheet1!$B$3:$AH$1266,Sheet1!E$1+(Sheet1!$A$1-1)*10,FALSE)&gt;9999,-2,IF(VLOOKUP($A1858,Sheet1!$B$3:$AH$1266,Sheet1!E$1+(Sheet1!$A$1-1)*10,FALSE)&gt;999,-1,0)))))))</f>
        <v>1630</v>
      </c>
      <c r="V1858" s="66">
        <f>IF(ISNA(VLOOKUP($A1858,Sheet1!$B$3:$AH$1266,Sheet1!F$1+(Sheet1!$A$1-1)*10,FALSE))=TRUE,"---",IF(VLOOKUP($A1858,Sheet1!$B$3:$AH$1266,Sheet1!F$1+(Sheet1!$A$1-1)*10,FALSE)="---","---", (ROUND(VLOOKUP($A1858,Sheet1!$B$3:$AH$1266,Sheet1!F$1+(Sheet1!$A$1-1)*10,FALSE),IF(VLOOKUP($A1858,Sheet1!$B$3:$AH$1266,Sheet1!F$1+(Sheet1!$A$1-1)*10,FALSE)&gt;99999,-3,IF(VLOOKUP($A1858,Sheet1!$B$3:$AH$1266,Sheet1!F$1+(Sheet1!$A$1-1)*10,FALSE)&gt;9999,-2,IF(VLOOKUP($A1858,Sheet1!$B$3:$AH$1266,Sheet1!F$1+(Sheet1!$A$1-1)*10,FALSE)&gt;999,-1,0)))))))</f>
        <v>1840</v>
      </c>
      <c r="W1858" s="66">
        <f>IF(ISNA(VLOOKUP($A1858,Sheet1!$B$3:$AH$1266,Sheet1!G$1+(Sheet1!$A$1-1)*10,FALSE))=TRUE,"---",IF(VLOOKUP($A1858,Sheet1!$B$3:$AH$1266,Sheet1!G$1+(Sheet1!$A$1-1)*10,FALSE)="---","---", (ROUND(VLOOKUP($A1858,Sheet1!$B$3:$AH$1266,Sheet1!G$1+(Sheet1!$A$1-1)*10,FALSE),IF(VLOOKUP($A1858,Sheet1!$B$3:$AH$1266,Sheet1!G$1+(Sheet1!$A$1-1)*10,FALSE)&gt;99999,-3,IF(VLOOKUP($A1858,Sheet1!$B$3:$AH$1266,Sheet1!G$1+(Sheet1!$A$1-1)*10,FALSE)&gt;9999,-2,IF(VLOOKUP($A1858,Sheet1!$B$3:$AH$1266,Sheet1!G$1+(Sheet1!$A$1-1)*10,FALSE)&gt;999,-1,0)))))))</f>
        <v>2130</v>
      </c>
      <c r="X1858" s="66">
        <f>IF(ISNA(VLOOKUP($A1858,Sheet1!$B$3:$AH$1266,Sheet1!H$1+(Sheet1!$A$1-1)*10,FALSE))=TRUE,"---",IF(VLOOKUP($A1858,Sheet1!$B$3:$AH$1266,Sheet1!H$1+(Sheet1!$A$1-1)*10,FALSE)="---","---", (ROUND(VLOOKUP($A1858,Sheet1!$B$3:$AH$1266,Sheet1!H$1+(Sheet1!$A$1-1)*10,FALSE),IF(VLOOKUP($A1858,Sheet1!$B$3:$AH$1266,Sheet1!H$1+(Sheet1!$A$1-1)*10,FALSE)&gt;99999,-3,IF(VLOOKUP($A1858,Sheet1!$B$3:$AH$1266,Sheet1!H$1+(Sheet1!$A$1-1)*10,FALSE)&gt;9999,-2,IF(VLOOKUP($A1858,Sheet1!$B$3:$AH$1266,Sheet1!H$1+(Sheet1!$A$1-1)*10,FALSE)&gt;999,-1,0)))))))</f>
        <v>2960</v>
      </c>
      <c r="Y1858" s="66">
        <f>IF(ISNA(VLOOKUP($A1858,Sheet1!$B$3:$AH$1266,Sheet1!I$1+(Sheet1!$A$1-1)*10,FALSE))=TRUE,"---",IF(VLOOKUP($A1858,Sheet1!$B$3:$AH$1266,Sheet1!I$1+(Sheet1!$A$1-1)*10,FALSE)="---","---", (ROUND(VLOOKUP($A1858,Sheet1!$B$3:$AH$1266,Sheet1!I$1+(Sheet1!$A$1-1)*10,FALSE),IF(VLOOKUP($A1858,Sheet1!$B$3:$AH$1266,Sheet1!I$1+(Sheet1!$A$1-1)*10,FALSE)&gt;99999,-3,IF(VLOOKUP($A1858,Sheet1!$B$3:$AH$1266,Sheet1!I$1+(Sheet1!$A$1-1)*10,FALSE)&gt;9999,-2,IF(VLOOKUP($A1858,Sheet1!$B$3:$AH$1266,Sheet1!I$1+(Sheet1!$A$1-1)*10,FALSE)&gt;999,-1,0)))))))</f>
        <v>3610</v>
      </c>
      <c r="Z1858" s="66">
        <f>IF(ISNA(VLOOKUP($A1858,Sheet1!$B$3:$AH$1266,Sheet1!J$1+(Sheet1!$A$1-1)*10,FALSE))=TRUE,"---",IF(VLOOKUP($A1858,Sheet1!$B$3:$AH$1266,Sheet1!J$1+(Sheet1!$A$1-1)*10,FALSE)="---","---", (ROUND(VLOOKUP($A1858,Sheet1!$B$3:$AH$1266,Sheet1!J$1+(Sheet1!$A$1-1)*10,FALSE),IF(VLOOKUP($A1858,Sheet1!$B$3:$AH$1266,Sheet1!J$1+(Sheet1!$A$1-1)*10,FALSE)&gt;99999,-3,IF(VLOOKUP($A1858,Sheet1!$B$3:$AH$1266,Sheet1!J$1+(Sheet1!$A$1-1)*10,FALSE)&gt;9999,-2,IF(VLOOKUP($A1858,Sheet1!$B$3:$AH$1266,Sheet1!J$1+(Sheet1!$A$1-1)*10,FALSE)&gt;999,-1,0)))))))</f>
        <v>4550</v>
      </c>
      <c r="AA1858" s="66">
        <f>IF(ISNA(VLOOKUP($A1858,Sheet1!$B$3:$AH$1266,Sheet1!K$1+(Sheet1!$A$1-1)*10,FALSE))=TRUE,"---",IF(VLOOKUP($A1858,Sheet1!$B$3:$AH$1266,Sheet1!K$1+(Sheet1!$A$1-1)*10,FALSE)="---","---", (ROUND(VLOOKUP($A1858,Sheet1!$B$3:$AH$1266,Sheet1!K$1+(Sheet1!$A$1-1)*10,FALSE),IF(VLOOKUP($A1858,Sheet1!$B$3:$AH$1266,Sheet1!K$1+(Sheet1!$A$1-1)*10,FALSE)&gt;99999,-3,IF(VLOOKUP($A1858,Sheet1!$B$3:$AH$1266,Sheet1!K$1+(Sheet1!$A$1-1)*10,FALSE)&gt;9999,-2,IF(VLOOKUP($A1858,Sheet1!$B$3:$AH$1266,Sheet1!K$1+(Sheet1!$A$1-1)*10,FALSE)&gt;999,-1,0)))))))</f>
        <v>5340</v>
      </c>
      <c r="AB1858" s="66">
        <f>IF(ISNA(VLOOKUP($A1858,Sheet1!$B$3:$AH$1266,Sheet1!L$1+(Sheet1!$A$1-1)*10,FALSE))=TRUE,"---",IF(VLOOKUP($A1858,Sheet1!$B$3:$AH$1266,Sheet1!L$1+(Sheet1!$A$1-1)*10,FALSE)="---","---", (ROUND(VLOOKUP($A1858,Sheet1!$B$3:$AH$1266,Sheet1!L$1+(Sheet1!$A$1-1)*10,FALSE),IF(VLOOKUP($A1858,Sheet1!$B$3:$AH$1266,Sheet1!L$1+(Sheet1!$A$1-1)*10,FALSE)&gt;99999,-3,IF(VLOOKUP($A1858,Sheet1!$B$3:$AH$1266,Sheet1!L$1+(Sheet1!$A$1-1)*10,FALSE)&gt;9999,-2,IF(VLOOKUP($A1858,Sheet1!$B$3:$AH$1266,Sheet1!L$1+(Sheet1!$A$1-1)*10,FALSE)&gt;999,-1,0)))))))</f>
        <v>6220</v>
      </c>
      <c r="AC1858" s="66">
        <f>IF(ISNA(VLOOKUP($A1858,Sheet1!$B$3:$AH$1266,Sheet1!M$1+(Sheet1!$A$1-1)*10,FALSE))=TRUE,"---",IF(VLOOKUP($A1858,Sheet1!$B$3:$AH$1266,Sheet1!M$1+(Sheet1!$A$1-1)*10,FALSE)="---","---", (ROUND(VLOOKUP($A1858,Sheet1!$B$3:$AH$1266,Sheet1!M$1+(Sheet1!$A$1-1)*10,FALSE),IF(VLOOKUP($A1858,Sheet1!$B$3:$AH$1266,Sheet1!M$1+(Sheet1!$A$1-1)*10,FALSE)&gt;99999,-3,IF(VLOOKUP($A1858,Sheet1!$B$3:$AH$1266,Sheet1!M$1+(Sheet1!$A$1-1)*10,FALSE)&gt;9999,-2,IF(VLOOKUP($A1858,Sheet1!$B$3:$AH$1266,Sheet1!M$1+(Sheet1!$A$1-1)*10,FALSE)&gt;999,-1,0)))))))</f>
        <v>7190</v>
      </c>
      <c r="AD1858" s="66">
        <f>IF(ISNA(VLOOKUP($A1858,Sheet1!$B$3:$AH$1266,Sheet1!N$1+(Sheet1!$A$1-1)*10,FALSE))=TRUE,"---",IF(VLOOKUP($A1858,Sheet1!$B$3:$AH$1266,Sheet1!N$1+(Sheet1!$A$1-1)*10,FALSE)="---","---", (ROUND(VLOOKUP($A1858,Sheet1!$B$3:$AH$1266,Sheet1!N$1+(Sheet1!$A$1-1)*10,FALSE),IF(VLOOKUP($A1858,Sheet1!$B$3:$AH$1266,Sheet1!N$1+(Sheet1!$A$1-1)*10,FALSE)&gt;99999,-3,IF(VLOOKUP($A1858,Sheet1!$B$3:$AH$1266,Sheet1!N$1+(Sheet1!$A$1-1)*10,FALSE)&gt;9999,-2,IF(VLOOKUP($A1858,Sheet1!$B$3:$AH$1266,Sheet1!N$1+(Sheet1!$A$1-1)*10,FALSE)&gt;999,-1,0)))))))</f>
        <v>8670</v>
      </c>
    </row>
    <row r="1859" spans="1:30" ht="25.5" customHeight="1" x14ac:dyDescent="0.25">
      <c r="A1859" s="303" t="s">
        <v>2730</v>
      </c>
      <c r="B1859" s="330" t="s">
        <v>2731</v>
      </c>
      <c r="C1859" s="303">
        <v>434543</v>
      </c>
      <c r="D1859" s="303">
        <v>753112</v>
      </c>
      <c r="E1859" s="307" t="s">
        <v>3015</v>
      </c>
      <c r="F1859" s="342" t="s">
        <v>4966</v>
      </c>
      <c r="G1859" s="318" t="s">
        <v>286</v>
      </c>
      <c r="H1859" s="347">
        <v>1.66</v>
      </c>
      <c r="I1859" s="112">
        <v>28919</v>
      </c>
      <c r="J1859" s="147">
        <v>13.41</v>
      </c>
      <c r="K1859" s="127" t="s">
        <v>20</v>
      </c>
      <c r="L1859" s="115">
        <v>312</v>
      </c>
      <c r="M1859" s="116">
        <v>188</v>
      </c>
      <c r="N1859" s="114" t="s">
        <v>4405</v>
      </c>
      <c r="O1859" s="68">
        <f>IF(U1859&lt;&gt;"---",IF(L1859&lt;W1859,"&gt;50",IF(AND(L1859&gt;=W1859,L1859&lt;=X1859),(W$8-(((LOG(L1859)-LOG(W1859))/((LOG(X1859)-LOG(W1859)))*(W$8-X$8)))),IF(AND(L1859&gt;=X1859,L1859&lt;=Y1859),(X$8-(((LOG(L1859)-LOG(X1859))/((LOG(Y1859)-LOG(X1859)))*(X$8-Y$8)))),IF(AND(L1859&gt;=Y1859,L1859&lt;=Z1859),(Y$8-(((LOG(L1859)-LOG(Y1859))/((LOG(Z1859)-LOG(Y1859)))*(Y$8-Z$8)))),IF(AND(L1859&gt;=Z1859,L1859&lt;=AA1859),(Z$8-(((LOG(L1859)-LOG(Z1859))/((LOG(AA1859)-LOG(Z1859)))*(Z$8-AA$8)))),IF(AND(L1859&gt;=AA1859,L1859&lt;=AB1859),(AA$8-(((LOG(L1859)-LOG(AA1859))/((LOG(AB1859)-LOG(AA1859)))*(AA$8-AB$8)))),IF(AND(L1859&gt;=AB1859,L1859&lt;=AC1859),(AB$8-(((LOG(L1859)-LOG(AB1859))/((LOG(AC1859)-LOG(AB1859)))*(AB$8-AC$8)))),IF(AND(L1859&gt;=AC1859,L1859&lt;=AD1859),(AC$8-(((LOG(L1859)-LOG(AC1859))/((LOG(AD1859)-LOG(AC1859)))*(AC$8-AD$8)))),IF(L1859&gt;AD1859*1.1,"&lt;0.2",0.2))))))))),"")</f>
        <v>2.9199139960252234</v>
      </c>
      <c r="P1859" s="68">
        <f>IF(O1859&lt;&gt;"",VLOOKUP($A1859,Sheet4!$A$2:$O$1309,14,FALSE)*100,"")</f>
        <v>0.60722103851693632</v>
      </c>
      <c r="Q1859" s="68">
        <f>IF(P1859&lt;&gt;"",VLOOKUP($A1859,Sheet4!$A$2:$O$1309,15,FALSE)*100,"")</f>
        <v>5.7914001974643021</v>
      </c>
      <c r="R1859" s="74">
        <f t="shared" si="62"/>
        <v>35</v>
      </c>
      <c r="S1859" s="356" t="s">
        <v>4364</v>
      </c>
      <c r="T1859" s="356" t="str">
        <f>IF(ISNA(VLOOKUP(A1859,Sheet1!B$3:C$1266,2,FALSE)=TRUE),"NC",VLOOKUP(A1859,Sheet1!B$3:C$1266,2,FALSE))</f>
        <v>Rural10</v>
      </c>
      <c r="U1859" s="392">
        <f>IF(ISNA(VLOOKUP($A1859,Sheet1!$B$3:$AH$1266,Sheet1!E$1+(Sheet1!$A$1-1)*10,FALSE))=TRUE,"---",IF(VLOOKUP($A1859,Sheet1!$B$3:$AH$1266,Sheet1!E$1+(Sheet1!$A$1-1)*10,FALSE)="---","---", (ROUND(VLOOKUP($A1859,Sheet1!$B$3:$AH$1266,Sheet1!E$1+(Sheet1!$A$1-1)*10,FALSE),IF(VLOOKUP($A1859,Sheet1!$B$3:$AH$1266,Sheet1!E$1+(Sheet1!$A$1-1)*10,FALSE)&gt;99999,-3,IF(VLOOKUP($A1859,Sheet1!$B$3:$AH$1266,Sheet1!E$1+(Sheet1!$A$1-1)*10,FALSE)&gt;9999,-2,IF(VLOOKUP($A1859,Sheet1!$B$3:$AH$1266,Sheet1!E$1+(Sheet1!$A$1-1)*10,FALSE)&gt;999,-1,0)))))))</f>
        <v>95</v>
      </c>
      <c r="V1859" s="392">
        <f>IF(ISNA(VLOOKUP($A1859,Sheet1!$B$3:$AH$1266,Sheet1!F$1+(Sheet1!$A$1-1)*10,FALSE))=TRUE,"---",IF(VLOOKUP($A1859,Sheet1!$B$3:$AH$1266,Sheet1!F$1+(Sheet1!$A$1-1)*10,FALSE)="---","---", (ROUND(VLOOKUP($A1859,Sheet1!$B$3:$AH$1266,Sheet1!F$1+(Sheet1!$A$1-1)*10,FALSE),IF(VLOOKUP($A1859,Sheet1!$B$3:$AH$1266,Sheet1!F$1+(Sheet1!$A$1-1)*10,FALSE)&gt;99999,-3,IF(VLOOKUP($A1859,Sheet1!$B$3:$AH$1266,Sheet1!F$1+(Sheet1!$A$1-1)*10,FALSE)&gt;9999,-2,IF(VLOOKUP($A1859,Sheet1!$B$3:$AH$1266,Sheet1!F$1+(Sheet1!$A$1-1)*10,FALSE)&gt;999,-1,0)))))))</f>
        <v>109</v>
      </c>
      <c r="W1859" s="392">
        <f>IF(ISNA(VLOOKUP($A1859,Sheet1!$B$3:$AH$1266,Sheet1!G$1+(Sheet1!$A$1-1)*10,FALSE))=TRUE,"---",IF(VLOOKUP($A1859,Sheet1!$B$3:$AH$1266,Sheet1!G$1+(Sheet1!$A$1-1)*10,FALSE)="---","---", (ROUND(VLOOKUP($A1859,Sheet1!$B$3:$AH$1266,Sheet1!G$1+(Sheet1!$A$1-1)*10,FALSE),IF(VLOOKUP($A1859,Sheet1!$B$3:$AH$1266,Sheet1!G$1+(Sheet1!$A$1-1)*10,FALSE)&gt;99999,-3,IF(VLOOKUP($A1859,Sheet1!$B$3:$AH$1266,Sheet1!G$1+(Sheet1!$A$1-1)*10,FALSE)&gt;9999,-2,IF(VLOOKUP($A1859,Sheet1!$B$3:$AH$1266,Sheet1!G$1+(Sheet1!$A$1-1)*10,FALSE)&gt;999,-1,0)))))))</f>
        <v>128</v>
      </c>
      <c r="X1859" s="392">
        <f>IF(ISNA(VLOOKUP($A1859,Sheet1!$B$3:$AH$1266,Sheet1!H$1+(Sheet1!$A$1-1)*10,FALSE))=TRUE,"---",IF(VLOOKUP($A1859,Sheet1!$B$3:$AH$1266,Sheet1!H$1+(Sheet1!$A$1-1)*10,FALSE)="---","---", (ROUND(VLOOKUP($A1859,Sheet1!$B$3:$AH$1266,Sheet1!H$1+(Sheet1!$A$1-1)*10,FALSE),IF(VLOOKUP($A1859,Sheet1!$B$3:$AH$1266,Sheet1!H$1+(Sheet1!$A$1-1)*10,FALSE)&gt;99999,-3,IF(VLOOKUP($A1859,Sheet1!$B$3:$AH$1266,Sheet1!H$1+(Sheet1!$A$1-1)*10,FALSE)&gt;9999,-2,IF(VLOOKUP($A1859,Sheet1!$B$3:$AH$1266,Sheet1!H$1+(Sheet1!$A$1-1)*10,FALSE)&gt;999,-1,0)))))))</f>
        <v>183</v>
      </c>
      <c r="Y1859" s="392">
        <f>IF(ISNA(VLOOKUP($A1859,Sheet1!$B$3:$AH$1266,Sheet1!I$1+(Sheet1!$A$1-1)*10,FALSE))=TRUE,"---",IF(VLOOKUP($A1859,Sheet1!$B$3:$AH$1266,Sheet1!I$1+(Sheet1!$A$1-1)*10,FALSE)="---","---", (ROUND(VLOOKUP($A1859,Sheet1!$B$3:$AH$1266,Sheet1!I$1+(Sheet1!$A$1-1)*10,FALSE),IF(VLOOKUP($A1859,Sheet1!$B$3:$AH$1266,Sheet1!I$1+(Sheet1!$A$1-1)*10,FALSE)&gt;99999,-3,IF(VLOOKUP($A1859,Sheet1!$B$3:$AH$1266,Sheet1!I$1+(Sheet1!$A$1-1)*10,FALSE)&gt;9999,-2,IF(VLOOKUP($A1859,Sheet1!$B$3:$AH$1266,Sheet1!I$1+(Sheet1!$A$1-1)*10,FALSE)&gt;999,-1,0)))))))</f>
        <v>225</v>
      </c>
      <c r="Z1859" s="392">
        <f>IF(ISNA(VLOOKUP($A1859,Sheet1!$B$3:$AH$1266,Sheet1!J$1+(Sheet1!$A$1-1)*10,FALSE))=TRUE,"---",IF(VLOOKUP($A1859,Sheet1!$B$3:$AH$1266,Sheet1!J$1+(Sheet1!$A$1-1)*10,FALSE)="---","---", (ROUND(VLOOKUP($A1859,Sheet1!$B$3:$AH$1266,Sheet1!J$1+(Sheet1!$A$1-1)*10,FALSE),IF(VLOOKUP($A1859,Sheet1!$B$3:$AH$1266,Sheet1!J$1+(Sheet1!$A$1-1)*10,FALSE)&gt;99999,-3,IF(VLOOKUP($A1859,Sheet1!$B$3:$AH$1266,Sheet1!J$1+(Sheet1!$A$1-1)*10,FALSE)&gt;9999,-2,IF(VLOOKUP($A1859,Sheet1!$B$3:$AH$1266,Sheet1!J$1+(Sheet1!$A$1-1)*10,FALSE)&gt;999,-1,0)))))))</f>
        <v>286</v>
      </c>
      <c r="AA1859" s="392">
        <f>IF(ISNA(VLOOKUP($A1859,Sheet1!$B$3:$AH$1266,Sheet1!K$1+(Sheet1!$A$1-1)*10,FALSE))=TRUE,"---",IF(VLOOKUP($A1859,Sheet1!$B$3:$AH$1266,Sheet1!K$1+(Sheet1!$A$1-1)*10,FALSE)="---","---", (ROUND(VLOOKUP($A1859,Sheet1!$B$3:$AH$1266,Sheet1!K$1+(Sheet1!$A$1-1)*10,FALSE),IF(VLOOKUP($A1859,Sheet1!$B$3:$AH$1266,Sheet1!K$1+(Sheet1!$A$1-1)*10,FALSE)&gt;99999,-3,IF(VLOOKUP($A1859,Sheet1!$B$3:$AH$1266,Sheet1!K$1+(Sheet1!$A$1-1)*10,FALSE)&gt;9999,-2,IF(VLOOKUP($A1859,Sheet1!$B$3:$AH$1266,Sheet1!K$1+(Sheet1!$A$1-1)*10,FALSE)&gt;999,-1,0)))))))</f>
        <v>336</v>
      </c>
      <c r="AB1859" s="392">
        <f>IF(ISNA(VLOOKUP($A1859,Sheet1!$B$3:$AH$1266,Sheet1!L$1+(Sheet1!$A$1-1)*10,FALSE))=TRUE,"---",IF(VLOOKUP($A1859,Sheet1!$B$3:$AH$1266,Sheet1!L$1+(Sheet1!$A$1-1)*10,FALSE)="---","---", (ROUND(VLOOKUP($A1859,Sheet1!$B$3:$AH$1266,Sheet1!L$1+(Sheet1!$A$1-1)*10,FALSE),IF(VLOOKUP($A1859,Sheet1!$B$3:$AH$1266,Sheet1!L$1+(Sheet1!$A$1-1)*10,FALSE)&gt;99999,-3,IF(VLOOKUP($A1859,Sheet1!$B$3:$AH$1266,Sheet1!L$1+(Sheet1!$A$1-1)*10,FALSE)&gt;9999,-2,IF(VLOOKUP($A1859,Sheet1!$B$3:$AH$1266,Sheet1!L$1+(Sheet1!$A$1-1)*10,FALSE)&gt;999,-1,0)))))))</f>
        <v>391</v>
      </c>
      <c r="AC1859" s="392">
        <f>IF(ISNA(VLOOKUP($A1859,Sheet1!$B$3:$AH$1266,Sheet1!M$1+(Sheet1!$A$1-1)*10,FALSE))=TRUE,"---",IF(VLOOKUP($A1859,Sheet1!$B$3:$AH$1266,Sheet1!M$1+(Sheet1!$A$1-1)*10,FALSE)="---","---", (ROUND(VLOOKUP($A1859,Sheet1!$B$3:$AH$1266,Sheet1!M$1+(Sheet1!$A$1-1)*10,FALSE),IF(VLOOKUP($A1859,Sheet1!$B$3:$AH$1266,Sheet1!M$1+(Sheet1!$A$1-1)*10,FALSE)&gt;99999,-3,IF(VLOOKUP($A1859,Sheet1!$B$3:$AH$1266,Sheet1!M$1+(Sheet1!$A$1-1)*10,FALSE)&gt;9999,-2,IF(VLOOKUP($A1859,Sheet1!$B$3:$AH$1266,Sheet1!M$1+(Sheet1!$A$1-1)*10,FALSE)&gt;999,-1,0)))))))</f>
        <v>450</v>
      </c>
      <c r="AD1859" s="392">
        <f>IF(ISNA(VLOOKUP($A1859,Sheet1!$B$3:$AH$1266,Sheet1!N$1+(Sheet1!$A$1-1)*10,FALSE))=TRUE,"---",IF(VLOOKUP($A1859,Sheet1!$B$3:$AH$1266,Sheet1!N$1+(Sheet1!$A$1-1)*10,FALSE)="---","---", (ROUND(VLOOKUP($A1859,Sheet1!$B$3:$AH$1266,Sheet1!N$1+(Sheet1!$A$1-1)*10,FALSE),IF(VLOOKUP($A1859,Sheet1!$B$3:$AH$1266,Sheet1!N$1+(Sheet1!$A$1-1)*10,FALSE)&gt;99999,-3,IF(VLOOKUP($A1859,Sheet1!$B$3:$AH$1266,Sheet1!N$1+(Sheet1!$A$1-1)*10,FALSE)&gt;9999,-2,IF(VLOOKUP($A1859,Sheet1!$B$3:$AH$1266,Sheet1!N$1+(Sheet1!$A$1-1)*10,FALSE)&gt;999,-1,0)))))))</f>
        <v>536</v>
      </c>
    </row>
    <row r="1860" spans="1:30" ht="25.5" customHeight="1" x14ac:dyDescent="0.25">
      <c r="A1860" s="303"/>
      <c r="B1860" s="331"/>
      <c r="C1860" s="303"/>
      <c r="D1860" s="303"/>
      <c r="E1860" s="307" t="e">
        <v>#N/A</v>
      </c>
      <c r="F1860" s="401"/>
      <c r="G1860" s="405"/>
      <c r="H1860" s="347"/>
      <c r="I1860" s="112">
        <v>36184</v>
      </c>
      <c r="J1860" s="147">
        <v>13.58</v>
      </c>
      <c r="K1860" s="127" t="s">
        <v>28</v>
      </c>
      <c r="L1860" s="115">
        <v>110</v>
      </c>
      <c r="M1860" s="116">
        <v>66.3</v>
      </c>
      <c r="N1860" s="127" t="s">
        <v>20</v>
      </c>
      <c r="O1860" s="68" t="s">
        <v>4405</v>
      </c>
      <c r="P1860" s="68" t="s">
        <v>4405</v>
      </c>
      <c r="Q1860" s="68" t="s">
        <v>4405</v>
      </c>
      <c r="R1860" s="74" t="s">
        <v>4405</v>
      </c>
      <c r="S1860" s="356" t="e">
        <v>#N/A</v>
      </c>
      <c r="T1860" s="356" t="str">
        <f>IF(ISNA(VLOOKUP(A1860,Sheet1!B$3:C$1266,2,FALSE)=TRUE),"ND",VLOOKUP(A1860,Sheet1!B$3:C$1266,2,FALSE))</f>
        <v>ND</v>
      </c>
      <c r="U1860" s="392" t="str">
        <f>IF(ISNA(VLOOKUP($A1860,Sheet1!$B$3:$AH$1266,Sheet1!E$1+(Sheet1!$A$1-1)*10,FALSE))=TRUE,"---",IF(VLOOKUP($A1860,Sheet1!$B$3:$AH$1266,Sheet1!E$1+(Sheet1!$A$1-1)*10,FALSE)="---","---", (ROUND(VLOOKUP($A1860,Sheet1!$B$3:$AH$1266,Sheet1!E$1+(Sheet1!$A$1-1)*10,FALSE),IF(VLOOKUP($A1860,Sheet1!$B$3:$AH$1266,Sheet1!E$1+(Sheet1!$A$1-1)*10,FALSE)&gt;99999,-3,IF(VLOOKUP($A1860,Sheet1!$B$3:$AH$1266,Sheet1!E$1+(Sheet1!$A$1-1)*10,FALSE)&gt;9999,-2,IF(VLOOKUP($A1860,Sheet1!$B$3:$AH$1266,Sheet1!E$1+(Sheet1!$A$1-1)*10,FALSE)&gt;999,-1,0)))))))</f>
        <v>---</v>
      </c>
      <c r="V1860" s="392" t="str">
        <f>IF(ISNA(VLOOKUP($A1860,Sheet1!$B$3:$AH$1266,Sheet1!F$1+(Sheet1!$A$1-1)*10,FALSE))=TRUE,"---",IF(VLOOKUP($A1860,Sheet1!$B$3:$AH$1266,Sheet1!F$1+(Sheet1!$A$1-1)*10,FALSE)="---","---", (ROUND(VLOOKUP($A1860,Sheet1!$B$3:$AH$1266,Sheet1!F$1+(Sheet1!$A$1-1)*10,FALSE),IF(VLOOKUP($A1860,Sheet1!$B$3:$AH$1266,Sheet1!F$1+(Sheet1!$A$1-1)*10,FALSE)&gt;99999,-3,IF(VLOOKUP($A1860,Sheet1!$B$3:$AH$1266,Sheet1!F$1+(Sheet1!$A$1-1)*10,FALSE)&gt;9999,-2,IF(VLOOKUP($A1860,Sheet1!$B$3:$AH$1266,Sheet1!F$1+(Sheet1!$A$1-1)*10,FALSE)&gt;999,-1,0)))))))</f>
        <v>---</v>
      </c>
      <c r="W1860" s="392" t="str">
        <f>IF(ISNA(VLOOKUP($A1860,Sheet1!$B$3:$AH$1266,Sheet1!G$1+(Sheet1!$A$1-1)*10,FALSE))=TRUE,"---",IF(VLOOKUP($A1860,Sheet1!$B$3:$AH$1266,Sheet1!G$1+(Sheet1!$A$1-1)*10,FALSE)="---","---", (ROUND(VLOOKUP($A1860,Sheet1!$B$3:$AH$1266,Sheet1!G$1+(Sheet1!$A$1-1)*10,FALSE),IF(VLOOKUP($A1860,Sheet1!$B$3:$AH$1266,Sheet1!G$1+(Sheet1!$A$1-1)*10,FALSE)&gt;99999,-3,IF(VLOOKUP($A1860,Sheet1!$B$3:$AH$1266,Sheet1!G$1+(Sheet1!$A$1-1)*10,FALSE)&gt;9999,-2,IF(VLOOKUP($A1860,Sheet1!$B$3:$AH$1266,Sheet1!G$1+(Sheet1!$A$1-1)*10,FALSE)&gt;999,-1,0)))))))</f>
        <v>---</v>
      </c>
      <c r="X1860" s="392" t="str">
        <f>IF(ISNA(VLOOKUP($A1860,Sheet1!$B$3:$AH$1266,Sheet1!H$1+(Sheet1!$A$1-1)*10,FALSE))=TRUE,"---",IF(VLOOKUP($A1860,Sheet1!$B$3:$AH$1266,Sheet1!H$1+(Sheet1!$A$1-1)*10,FALSE)="---","---", (ROUND(VLOOKUP($A1860,Sheet1!$B$3:$AH$1266,Sheet1!H$1+(Sheet1!$A$1-1)*10,FALSE),IF(VLOOKUP($A1860,Sheet1!$B$3:$AH$1266,Sheet1!H$1+(Sheet1!$A$1-1)*10,FALSE)&gt;99999,-3,IF(VLOOKUP($A1860,Sheet1!$B$3:$AH$1266,Sheet1!H$1+(Sheet1!$A$1-1)*10,FALSE)&gt;9999,-2,IF(VLOOKUP($A1860,Sheet1!$B$3:$AH$1266,Sheet1!H$1+(Sheet1!$A$1-1)*10,FALSE)&gt;999,-1,0)))))))</f>
        <v>---</v>
      </c>
      <c r="Y1860" s="392" t="str">
        <f>IF(ISNA(VLOOKUP($A1860,Sheet1!$B$3:$AH$1266,Sheet1!I$1+(Sheet1!$A$1-1)*10,FALSE))=TRUE,"---",IF(VLOOKUP($A1860,Sheet1!$B$3:$AH$1266,Sheet1!I$1+(Sheet1!$A$1-1)*10,FALSE)="---","---", (ROUND(VLOOKUP($A1860,Sheet1!$B$3:$AH$1266,Sheet1!I$1+(Sheet1!$A$1-1)*10,FALSE),IF(VLOOKUP($A1860,Sheet1!$B$3:$AH$1266,Sheet1!I$1+(Sheet1!$A$1-1)*10,FALSE)&gt;99999,-3,IF(VLOOKUP($A1860,Sheet1!$B$3:$AH$1266,Sheet1!I$1+(Sheet1!$A$1-1)*10,FALSE)&gt;9999,-2,IF(VLOOKUP($A1860,Sheet1!$B$3:$AH$1266,Sheet1!I$1+(Sheet1!$A$1-1)*10,FALSE)&gt;999,-1,0)))))))</f>
        <v>---</v>
      </c>
      <c r="Z1860" s="392" t="str">
        <f>IF(ISNA(VLOOKUP($A1860,Sheet1!$B$3:$AH$1266,Sheet1!J$1+(Sheet1!$A$1-1)*10,FALSE))=TRUE,"---",IF(VLOOKUP($A1860,Sheet1!$B$3:$AH$1266,Sheet1!J$1+(Sheet1!$A$1-1)*10,FALSE)="---","---", (ROUND(VLOOKUP($A1860,Sheet1!$B$3:$AH$1266,Sheet1!J$1+(Sheet1!$A$1-1)*10,FALSE),IF(VLOOKUP($A1860,Sheet1!$B$3:$AH$1266,Sheet1!J$1+(Sheet1!$A$1-1)*10,FALSE)&gt;99999,-3,IF(VLOOKUP($A1860,Sheet1!$B$3:$AH$1266,Sheet1!J$1+(Sheet1!$A$1-1)*10,FALSE)&gt;9999,-2,IF(VLOOKUP($A1860,Sheet1!$B$3:$AH$1266,Sheet1!J$1+(Sheet1!$A$1-1)*10,FALSE)&gt;999,-1,0)))))))</f>
        <v>---</v>
      </c>
      <c r="AA1860" s="392" t="str">
        <f>IF(ISNA(VLOOKUP($A1860,Sheet1!$B$3:$AH$1266,Sheet1!K$1+(Sheet1!$A$1-1)*10,FALSE))=TRUE,"---",IF(VLOOKUP($A1860,Sheet1!$B$3:$AH$1266,Sheet1!K$1+(Sheet1!$A$1-1)*10,FALSE)="---","---", (ROUND(VLOOKUP($A1860,Sheet1!$B$3:$AH$1266,Sheet1!K$1+(Sheet1!$A$1-1)*10,FALSE),IF(VLOOKUP($A1860,Sheet1!$B$3:$AH$1266,Sheet1!K$1+(Sheet1!$A$1-1)*10,FALSE)&gt;99999,-3,IF(VLOOKUP($A1860,Sheet1!$B$3:$AH$1266,Sheet1!K$1+(Sheet1!$A$1-1)*10,FALSE)&gt;9999,-2,IF(VLOOKUP($A1860,Sheet1!$B$3:$AH$1266,Sheet1!K$1+(Sheet1!$A$1-1)*10,FALSE)&gt;999,-1,0)))))))</f>
        <v>---</v>
      </c>
      <c r="AB1860" s="392" t="str">
        <f>IF(ISNA(VLOOKUP($A1860,Sheet1!$B$3:$AH$1266,Sheet1!L$1+(Sheet1!$A$1-1)*10,FALSE))=TRUE,"---",IF(VLOOKUP($A1860,Sheet1!$B$3:$AH$1266,Sheet1!L$1+(Sheet1!$A$1-1)*10,FALSE)="---","---", (ROUND(VLOOKUP($A1860,Sheet1!$B$3:$AH$1266,Sheet1!L$1+(Sheet1!$A$1-1)*10,FALSE),IF(VLOOKUP($A1860,Sheet1!$B$3:$AH$1266,Sheet1!L$1+(Sheet1!$A$1-1)*10,FALSE)&gt;99999,-3,IF(VLOOKUP($A1860,Sheet1!$B$3:$AH$1266,Sheet1!L$1+(Sheet1!$A$1-1)*10,FALSE)&gt;9999,-2,IF(VLOOKUP($A1860,Sheet1!$B$3:$AH$1266,Sheet1!L$1+(Sheet1!$A$1-1)*10,FALSE)&gt;999,-1,0)))))))</f>
        <v>---</v>
      </c>
      <c r="AC1860" s="392" t="str">
        <f>IF(ISNA(VLOOKUP($A1860,Sheet1!$B$3:$AH$1266,Sheet1!M$1+(Sheet1!$A$1-1)*10,FALSE))=TRUE,"---",IF(VLOOKUP($A1860,Sheet1!$B$3:$AH$1266,Sheet1!M$1+(Sheet1!$A$1-1)*10,FALSE)="---","---", (ROUND(VLOOKUP($A1860,Sheet1!$B$3:$AH$1266,Sheet1!M$1+(Sheet1!$A$1-1)*10,FALSE),IF(VLOOKUP($A1860,Sheet1!$B$3:$AH$1266,Sheet1!M$1+(Sheet1!$A$1-1)*10,FALSE)&gt;99999,-3,IF(VLOOKUP($A1860,Sheet1!$B$3:$AH$1266,Sheet1!M$1+(Sheet1!$A$1-1)*10,FALSE)&gt;9999,-2,IF(VLOOKUP($A1860,Sheet1!$B$3:$AH$1266,Sheet1!M$1+(Sheet1!$A$1-1)*10,FALSE)&gt;999,-1,0)))))))</f>
        <v>---</v>
      </c>
      <c r="AD1860" s="392" t="str">
        <f>IF(ISNA(VLOOKUP($A1860,Sheet1!$B$3:$AH$1266,Sheet1!N$1+(Sheet1!$A$1-1)*10,FALSE))=TRUE,"---",IF(VLOOKUP($A1860,Sheet1!$B$3:$AH$1266,Sheet1!N$1+(Sheet1!$A$1-1)*10,FALSE)="---","---", (ROUND(VLOOKUP($A1860,Sheet1!$B$3:$AH$1266,Sheet1!N$1+(Sheet1!$A$1-1)*10,FALSE),IF(VLOOKUP($A1860,Sheet1!$B$3:$AH$1266,Sheet1!N$1+(Sheet1!$A$1-1)*10,FALSE)&gt;99999,-3,IF(VLOOKUP($A1860,Sheet1!$B$3:$AH$1266,Sheet1!N$1+(Sheet1!$A$1-1)*10,FALSE)&gt;9999,-2,IF(VLOOKUP($A1860,Sheet1!$B$3:$AH$1266,Sheet1!N$1+(Sheet1!$A$1-1)*10,FALSE)&gt;999,-1,0)))))))</f>
        <v>---</v>
      </c>
    </row>
    <row r="1861" spans="1:30" ht="25.5" customHeight="1" x14ac:dyDescent="0.25">
      <c r="A1861" s="133" t="s">
        <v>2732</v>
      </c>
      <c r="B1861" s="141" t="s">
        <v>2733</v>
      </c>
      <c r="C1861" s="133">
        <v>435152</v>
      </c>
      <c r="D1861" s="133">
        <v>745843</v>
      </c>
      <c r="E1861" s="67" t="s">
        <v>3008</v>
      </c>
      <c r="F1861" s="117" t="s">
        <v>4967</v>
      </c>
      <c r="G1861" s="118" t="s">
        <v>31</v>
      </c>
      <c r="H1861" s="136">
        <v>0.57999999999999996</v>
      </c>
      <c r="I1861" s="119">
        <v>31045</v>
      </c>
      <c r="J1861" s="124">
        <v>2.98</v>
      </c>
      <c r="K1861" s="118" t="s">
        <v>28</v>
      </c>
      <c r="L1861" s="122">
        <v>70</v>
      </c>
      <c r="M1861" s="123">
        <v>121</v>
      </c>
      <c r="N1861" s="118" t="s">
        <v>20</v>
      </c>
      <c r="O1861" s="71">
        <f>IF(U1861&lt;&gt;"---",IF(L1861&lt;W1861,"&gt;50",IF(AND(L1861&gt;=W1861,L1861&lt;=X1861),(W$8-(((LOG(L1861)-LOG(W1861))/((LOG(X1861)-LOG(W1861)))*(W$8-X$8)))),IF(AND(L1861&gt;=X1861,L1861&lt;=Y1861),(X$8-(((LOG(L1861)-LOG(X1861))/((LOG(Y1861)-LOG(X1861)))*(X$8-Y$8)))),IF(AND(L1861&gt;=Y1861,L1861&lt;=Z1861),(Y$8-(((LOG(L1861)-LOG(Y1861))/((LOG(Z1861)-LOG(Y1861)))*(Y$8-Z$8)))),IF(AND(L1861&gt;=Z1861,L1861&lt;=AA1861),(Z$8-(((LOG(L1861)-LOG(Z1861))/((LOG(AA1861)-LOG(Z1861)))*(Z$8-AA$8)))),IF(AND(L1861&gt;=AA1861,L1861&lt;=AB1861),(AA$8-(((LOG(L1861)-LOG(AA1861))/((LOG(AB1861)-LOG(AA1861)))*(AA$8-AB$8)))),IF(AND(L1861&gt;=AB1861,L1861&lt;=AC1861),(AB$8-(((LOG(L1861)-LOG(AB1861))/((LOG(AC1861)-LOG(AB1861)))*(AB$8-AC$8)))),IF(AND(L1861&gt;=AC1861,L1861&lt;=AD1861),(AC$8-(((LOG(L1861)-LOG(AC1861))/((LOG(AD1861)-LOG(AC1861)))*(AC$8-AD$8)))),IF(L1861&gt;AD1861*1.1,"&lt;0.2",0.2))))))))),"")</f>
        <v>0.25651819092561279</v>
      </c>
      <c r="P1861" s="71">
        <f>IF(O1861&lt;&gt;"",VLOOKUP($A1861,Sheet4!$A$2:$O$1309,14,FALSE)*100,"")</f>
        <v>1.8750751149231082</v>
      </c>
      <c r="Q1861" s="71">
        <f>IF(P1861&lt;&gt;"",VLOOKUP($A1861,Sheet4!$A$2:$O$1309,15,FALSE)*100,"")</f>
        <v>16.923446273507814</v>
      </c>
      <c r="R1861" s="73" t="str">
        <f t="shared" si="62"/>
        <v>&gt;200,  &lt;500</v>
      </c>
      <c r="S1861" s="63" t="s">
        <v>4364</v>
      </c>
      <c r="T1861" s="63" t="str">
        <f>IF(ISNA(VLOOKUP(A1861,Sheet1!B$3:C$1266,2,FALSE)=TRUE),"NC",VLOOKUP(A1861,Sheet1!B$3:C$1266,2,FALSE))</f>
        <v>Rural</v>
      </c>
      <c r="U1861" s="66">
        <f>IF(ISNA(VLOOKUP($A1861,Sheet1!$B$3:$AH$1266,Sheet1!E$1+(Sheet1!$A$1-1)*10,FALSE))=TRUE,"---",IF(VLOOKUP($A1861,Sheet1!$B$3:$AH$1266,Sheet1!E$1+(Sheet1!$A$1-1)*10,FALSE)="---","---", (ROUND(VLOOKUP($A1861,Sheet1!$B$3:$AH$1266,Sheet1!E$1+(Sheet1!$A$1-1)*10,FALSE),IF(VLOOKUP($A1861,Sheet1!$B$3:$AH$1266,Sheet1!E$1+(Sheet1!$A$1-1)*10,FALSE)&gt;99999,-3,IF(VLOOKUP($A1861,Sheet1!$B$3:$AH$1266,Sheet1!E$1+(Sheet1!$A$1-1)*10,FALSE)&gt;9999,-2,IF(VLOOKUP($A1861,Sheet1!$B$3:$AH$1266,Sheet1!E$1+(Sheet1!$A$1-1)*10,FALSE)&gt;999,-1,0)))))))</f>
        <v>14</v>
      </c>
      <c r="V1861" s="66">
        <f>IF(ISNA(VLOOKUP($A1861,Sheet1!$B$3:$AH$1266,Sheet1!F$1+(Sheet1!$A$1-1)*10,FALSE))=TRUE,"---",IF(VLOOKUP($A1861,Sheet1!$B$3:$AH$1266,Sheet1!F$1+(Sheet1!$A$1-1)*10,FALSE)="---","---", (ROUND(VLOOKUP($A1861,Sheet1!$B$3:$AH$1266,Sheet1!F$1+(Sheet1!$A$1-1)*10,FALSE),IF(VLOOKUP($A1861,Sheet1!$B$3:$AH$1266,Sheet1!F$1+(Sheet1!$A$1-1)*10,FALSE)&gt;99999,-3,IF(VLOOKUP($A1861,Sheet1!$B$3:$AH$1266,Sheet1!F$1+(Sheet1!$A$1-1)*10,FALSE)&gt;9999,-2,IF(VLOOKUP($A1861,Sheet1!$B$3:$AH$1266,Sheet1!F$1+(Sheet1!$A$1-1)*10,FALSE)&gt;999,-1,0)))))))</f>
        <v>17</v>
      </c>
      <c r="W1861" s="66">
        <f>IF(ISNA(VLOOKUP($A1861,Sheet1!$B$3:$AH$1266,Sheet1!G$1+(Sheet1!$A$1-1)*10,FALSE))=TRUE,"---",IF(VLOOKUP($A1861,Sheet1!$B$3:$AH$1266,Sheet1!G$1+(Sheet1!$A$1-1)*10,FALSE)="---","---", (ROUND(VLOOKUP($A1861,Sheet1!$B$3:$AH$1266,Sheet1!G$1+(Sheet1!$A$1-1)*10,FALSE),IF(VLOOKUP($A1861,Sheet1!$B$3:$AH$1266,Sheet1!G$1+(Sheet1!$A$1-1)*10,FALSE)&gt;99999,-3,IF(VLOOKUP($A1861,Sheet1!$B$3:$AH$1266,Sheet1!G$1+(Sheet1!$A$1-1)*10,FALSE)&gt;9999,-2,IF(VLOOKUP($A1861,Sheet1!$B$3:$AH$1266,Sheet1!G$1+(Sheet1!$A$1-1)*10,FALSE)&gt;999,-1,0)))))))</f>
        <v>20</v>
      </c>
      <c r="X1861" s="66">
        <f>IF(ISNA(VLOOKUP($A1861,Sheet1!$B$3:$AH$1266,Sheet1!H$1+(Sheet1!$A$1-1)*10,FALSE))=TRUE,"---",IF(VLOOKUP($A1861,Sheet1!$B$3:$AH$1266,Sheet1!H$1+(Sheet1!$A$1-1)*10,FALSE)="---","---", (ROUND(VLOOKUP($A1861,Sheet1!$B$3:$AH$1266,Sheet1!H$1+(Sheet1!$A$1-1)*10,FALSE),IF(VLOOKUP($A1861,Sheet1!$B$3:$AH$1266,Sheet1!H$1+(Sheet1!$A$1-1)*10,FALSE)&gt;99999,-3,IF(VLOOKUP($A1861,Sheet1!$B$3:$AH$1266,Sheet1!H$1+(Sheet1!$A$1-1)*10,FALSE)&gt;9999,-2,IF(VLOOKUP($A1861,Sheet1!$B$3:$AH$1266,Sheet1!H$1+(Sheet1!$A$1-1)*10,FALSE)&gt;999,-1,0)))))))</f>
        <v>28</v>
      </c>
      <c r="Y1861" s="66">
        <f>IF(ISNA(VLOOKUP($A1861,Sheet1!$B$3:$AH$1266,Sheet1!I$1+(Sheet1!$A$1-1)*10,FALSE))=TRUE,"---",IF(VLOOKUP($A1861,Sheet1!$B$3:$AH$1266,Sheet1!I$1+(Sheet1!$A$1-1)*10,FALSE)="---","---", (ROUND(VLOOKUP($A1861,Sheet1!$B$3:$AH$1266,Sheet1!I$1+(Sheet1!$A$1-1)*10,FALSE),IF(VLOOKUP($A1861,Sheet1!$B$3:$AH$1266,Sheet1!I$1+(Sheet1!$A$1-1)*10,FALSE)&gt;99999,-3,IF(VLOOKUP($A1861,Sheet1!$B$3:$AH$1266,Sheet1!I$1+(Sheet1!$A$1-1)*10,FALSE)&gt;9999,-2,IF(VLOOKUP($A1861,Sheet1!$B$3:$AH$1266,Sheet1!I$1+(Sheet1!$A$1-1)*10,FALSE)&gt;999,-1,0)))))))</f>
        <v>35</v>
      </c>
      <c r="Z1861" s="66">
        <f>IF(ISNA(VLOOKUP($A1861,Sheet1!$B$3:$AH$1266,Sheet1!J$1+(Sheet1!$A$1-1)*10,FALSE))=TRUE,"---",IF(VLOOKUP($A1861,Sheet1!$B$3:$AH$1266,Sheet1!J$1+(Sheet1!$A$1-1)*10,FALSE)="---","---", (ROUND(VLOOKUP($A1861,Sheet1!$B$3:$AH$1266,Sheet1!J$1+(Sheet1!$A$1-1)*10,FALSE),IF(VLOOKUP($A1861,Sheet1!$B$3:$AH$1266,Sheet1!J$1+(Sheet1!$A$1-1)*10,FALSE)&gt;99999,-3,IF(VLOOKUP($A1861,Sheet1!$B$3:$AH$1266,Sheet1!J$1+(Sheet1!$A$1-1)*10,FALSE)&gt;9999,-2,IF(VLOOKUP($A1861,Sheet1!$B$3:$AH$1266,Sheet1!J$1+(Sheet1!$A$1-1)*10,FALSE)&gt;999,-1,0)))))))</f>
        <v>43</v>
      </c>
      <c r="AA1861" s="66">
        <f>IF(ISNA(VLOOKUP($A1861,Sheet1!$B$3:$AH$1266,Sheet1!K$1+(Sheet1!$A$1-1)*10,FALSE))=TRUE,"---",IF(VLOOKUP($A1861,Sheet1!$B$3:$AH$1266,Sheet1!K$1+(Sheet1!$A$1-1)*10,FALSE)="---","---", (ROUND(VLOOKUP($A1861,Sheet1!$B$3:$AH$1266,Sheet1!K$1+(Sheet1!$A$1-1)*10,FALSE),IF(VLOOKUP($A1861,Sheet1!$B$3:$AH$1266,Sheet1!K$1+(Sheet1!$A$1-1)*10,FALSE)&gt;99999,-3,IF(VLOOKUP($A1861,Sheet1!$B$3:$AH$1266,Sheet1!K$1+(Sheet1!$A$1-1)*10,FALSE)&gt;9999,-2,IF(VLOOKUP($A1861,Sheet1!$B$3:$AH$1266,Sheet1!K$1+(Sheet1!$A$1-1)*10,FALSE)&gt;999,-1,0)))))))</f>
        <v>49</v>
      </c>
      <c r="AB1861" s="66">
        <f>IF(ISNA(VLOOKUP($A1861,Sheet1!$B$3:$AH$1266,Sheet1!L$1+(Sheet1!$A$1-1)*10,FALSE))=TRUE,"---",IF(VLOOKUP($A1861,Sheet1!$B$3:$AH$1266,Sheet1!L$1+(Sheet1!$A$1-1)*10,FALSE)="---","---", (ROUND(VLOOKUP($A1861,Sheet1!$B$3:$AH$1266,Sheet1!L$1+(Sheet1!$A$1-1)*10,FALSE),IF(VLOOKUP($A1861,Sheet1!$B$3:$AH$1266,Sheet1!L$1+(Sheet1!$A$1-1)*10,FALSE)&gt;99999,-3,IF(VLOOKUP($A1861,Sheet1!$B$3:$AH$1266,Sheet1!L$1+(Sheet1!$A$1-1)*10,FALSE)&gt;9999,-2,IF(VLOOKUP($A1861,Sheet1!$B$3:$AH$1266,Sheet1!L$1+(Sheet1!$A$1-1)*10,FALSE)&gt;999,-1,0)))))))</f>
        <v>56</v>
      </c>
      <c r="AC1861" s="66">
        <f>IF(ISNA(VLOOKUP($A1861,Sheet1!$B$3:$AH$1266,Sheet1!M$1+(Sheet1!$A$1-1)*10,FALSE))=TRUE,"---",IF(VLOOKUP($A1861,Sheet1!$B$3:$AH$1266,Sheet1!M$1+(Sheet1!$A$1-1)*10,FALSE)="---","---", (ROUND(VLOOKUP($A1861,Sheet1!$B$3:$AH$1266,Sheet1!M$1+(Sheet1!$A$1-1)*10,FALSE),IF(VLOOKUP($A1861,Sheet1!$B$3:$AH$1266,Sheet1!M$1+(Sheet1!$A$1-1)*10,FALSE)&gt;99999,-3,IF(VLOOKUP($A1861,Sheet1!$B$3:$AH$1266,Sheet1!M$1+(Sheet1!$A$1-1)*10,FALSE)&gt;9999,-2,IF(VLOOKUP($A1861,Sheet1!$B$3:$AH$1266,Sheet1!M$1+(Sheet1!$A$1-1)*10,FALSE)&gt;999,-1,0)))))))</f>
        <v>62</v>
      </c>
      <c r="AD1861" s="66">
        <f>IF(ISNA(VLOOKUP($A1861,Sheet1!$B$3:$AH$1266,Sheet1!N$1+(Sheet1!$A$1-1)*10,FALSE))=TRUE,"---",IF(VLOOKUP($A1861,Sheet1!$B$3:$AH$1266,Sheet1!N$1+(Sheet1!$A$1-1)*10,FALSE)="---","---", (ROUND(VLOOKUP($A1861,Sheet1!$B$3:$AH$1266,Sheet1!N$1+(Sheet1!$A$1-1)*10,FALSE),IF(VLOOKUP($A1861,Sheet1!$B$3:$AH$1266,Sheet1!N$1+(Sheet1!$A$1-1)*10,FALSE)&gt;99999,-3,IF(VLOOKUP($A1861,Sheet1!$B$3:$AH$1266,Sheet1!N$1+(Sheet1!$A$1-1)*10,FALSE)&gt;9999,-2,IF(VLOOKUP($A1861,Sheet1!$B$3:$AH$1266,Sheet1!N$1+(Sheet1!$A$1-1)*10,FALSE)&gt;999,-1,0)))))))</f>
        <v>72</v>
      </c>
    </row>
    <row r="1862" spans="1:30" ht="25.5" customHeight="1" x14ac:dyDescent="0.25">
      <c r="A1862" s="303" t="s">
        <v>2734</v>
      </c>
      <c r="B1862" s="330" t="s">
        <v>2735</v>
      </c>
      <c r="C1862" s="303">
        <v>435217</v>
      </c>
      <c r="D1862" s="303">
        <v>745716</v>
      </c>
      <c r="E1862" s="307" t="s">
        <v>3008</v>
      </c>
      <c r="F1862" s="342" t="s">
        <v>4968</v>
      </c>
      <c r="G1862" s="318" t="s">
        <v>31</v>
      </c>
      <c r="H1862" s="347">
        <v>0.13</v>
      </c>
      <c r="I1862" s="326">
        <v>31501</v>
      </c>
      <c r="J1862" s="410" t="s">
        <v>4405</v>
      </c>
      <c r="K1862" s="318" t="s">
        <v>17</v>
      </c>
      <c r="L1862" s="394">
        <v>3.3</v>
      </c>
      <c r="M1862" s="322">
        <v>25.4</v>
      </c>
      <c r="N1862" s="318" t="s">
        <v>28</v>
      </c>
      <c r="O1862" s="299" t="s">
        <v>4405</v>
      </c>
      <c r="P1862" s="299" t="s">
        <v>4405</v>
      </c>
      <c r="Q1862" s="299" t="s">
        <v>4405</v>
      </c>
      <c r="R1862" s="301" t="s">
        <v>4405</v>
      </c>
      <c r="S1862" s="356" t="s">
        <v>4364</v>
      </c>
      <c r="T1862" s="356" t="str">
        <f>IF(ISNA(VLOOKUP(A1862,Sheet1!B$3:C$1266,2,FALSE)=TRUE),"NC",VLOOKUP(A1862,Sheet1!B$3:C$1266,2,FALSE))</f>
        <v>NC</v>
      </c>
      <c r="U1862" s="392" t="str">
        <f>IF(ISNA(VLOOKUP($A1862,Sheet1!$B$3:$AH$1266,Sheet1!E$1+(Sheet1!$A$1-1)*10,FALSE))=TRUE,"---",IF(VLOOKUP($A1862,Sheet1!$B$3:$AH$1266,Sheet1!E$1+(Sheet1!$A$1-1)*10,FALSE)="---","---", (ROUND(VLOOKUP($A1862,Sheet1!$B$3:$AH$1266,Sheet1!E$1+(Sheet1!$A$1-1)*10,FALSE),IF(VLOOKUP($A1862,Sheet1!$B$3:$AH$1266,Sheet1!E$1+(Sheet1!$A$1-1)*10,FALSE)&gt;99999,-3,IF(VLOOKUP($A1862,Sheet1!$B$3:$AH$1266,Sheet1!E$1+(Sheet1!$A$1-1)*10,FALSE)&gt;9999,-2,IF(VLOOKUP($A1862,Sheet1!$B$3:$AH$1266,Sheet1!E$1+(Sheet1!$A$1-1)*10,FALSE)&gt;999,-1,0)))))))</f>
        <v>---</v>
      </c>
      <c r="V1862" s="392" t="str">
        <f>IF(ISNA(VLOOKUP($A1862,Sheet1!$B$3:$AH$1266,Sheet1!F$1+(Sheet1!$A$1-1)*10,FALSE))=TRUE,"---",IF(VLOOKUP($A1862,Sheet1!$B$3:$AH$1266,Sheet1!F$1+(Sheet1!$A$1-1)*10,FALSE)="---","---", (ROUND(VLOOKUP($A1862,Sheet1!$B$3:$AH$1266,Sheet1!F$1+(Sheet1!$A$1-1)*10,FALSE),IF(VLOOKUP($A1862,Sheet1!$B$3:$AH$1266,Sheet1!F$1+(Sheet1!$A$1-1)*10,FALSE)&gt;99999,-3,IF(VLOOKUP($A1862,Sheet1!$B$3:$AH$1266,Sheet1!F$1+(Sheet1!$A$1-1)*10,FALSE)&gt;9999,-2,IF(VLOOKUP($A1862,Sheet1!$B$3:$AH$1266,Sheet1!F$1+(Sheet1!$A$1-1)*10,FALSE)&gt;999,-1,0)))))))</f>
        <v>---</v>
      </c>
      <c r="W1862" s="392" t="str">
        <f>IF(ISNA(VLOOKUP($A1862,Sheet1!$B$3:$AH$1266,Sheet1!G$1+(Sheet1!$A$1-1)*10,FALSE))=TRUE,"---",IF(VLOOKUP($A1862,Sheet1!$B$3:$AH$1266,Sheet1!G$1+(Sheet1!$A$1-1)*10,FALSE)="---","---", (ROUND(VLOOKUP($A1862,Sheet1!$B$3:$AH$1266,Sheet1!G$1+(Sheet1!$A$1-1)*10,FALSE),IF(VLOOKUP($A1862,Sheet1!$B$3:$AH$1266,Sheet1!G$1+(Sheet1!$A$1-1)*10,FALSE)&gt;99999,-3,IF(VLOOKUP($A1862,Sheet1!$B$3:$AH$1266,Sheet1!G$1+(Sheet1!$A$1-1)*10,FALSE)&gt;9999,-2,IF(VLOOKUP($A1862,Sheet1!$B$3:$AH$1266,Sheet1!G$1+(Sheet1!$A$1-1)*10,FALSE)&gt;999,-1,0)))))))</f>
        <v>---</v>
      </c>
      <c r="X1862" s="392" t="str">
        <f>IF(ISNA(VLOOKUP($A1862,Sheet1!$B$3:$AH$1266,Sheet1!H$1+(Sheet1!$A$1-1)*10,FALSE))=TRUE,"---",IF(VLOOKUP($A1862,Sheet1!$B$3:$AH$1266,Sheet1!H$1+(Sheet1!$A$1-1)*10,FALSE)="---","---", (ROUND(VLOOKUP($A1862,Sheet1!$B$3:$AH$1266,Sheet1!H$1+(Sheet1!$A$1-1)*10,FALSE),IF(VLOOKUP($A1862,Sheet1!$B$3:$AH$1266,Sheet1!H$1+(Sheet1!$A$1-1)*10,FALSE)&gt;99999,-3,IF(VLOOKUP($A1862,Sheet1!$B$3:$AH$1266,Sheet1!H$1+(Sheet1!$A$1-1)*10,FALSE)&gt;9999,-2,IF(VLOOKUP($A1862,Sheet1!$B$3:$AH$1266,Sheet1!H$1+(Sheet1!$A$1-1)*10,FALSE)&gt;999,-1,0)))))))</f>
        <v>---</v>
      </c>
      <c r="Y1862" s="392" t="str">
        <f>IF(ISNA(VLOOKUP($A1862,Sheet1!$B$3:$AH$1266,Sheet1!I$1+(Sheet1!$A$1-1)*10,FALSE))=TRUE,"---",IF(VLOOKUP($A1862,Sheet1!$B$3:$AH$1266,Sheet1!I$1+(Sheet1!$A$1-1)*10,FALSE)="---","---", (ROUND(VLOOKUP($A1862,Sheet1!$B$3:$AH$1266,Sheet1!I$1+(Sheet1!$A$1-1)*10,FALSE),IF(VLOOKUP($A1862,Sheet1!$B$3:$AH$1266,Sheet1!I$1+(Sheet1!$A$1-1)*10,FALSE)&gt;99999,-3,IF(VLOOKUP($A1862,Sheet1!$B$3:$AH$1266,Sheet1!I$1+(Sheet1!$A$1-1)*10,FALSE)&gt;9999,-2,IF(VLOOKUP($A1862,Sheet1!$B$3:$AH$1266,Sheet1!I$1+(Sheet1!$A$1-1)*10,FALSE)&gt;999,-1,0)))))))</f>
        <v>---</v>
      </c>
      <c r="Z1862" s="392" t="str">
        <f>IF(ISNA(VLOOKUP($A1862,Sheet1!$B$3:$AH$1266,Sheet1!J$1+(Sheet1!$A$1-1)*10,FALSE))=TRUE,"---",IF(VLOOKUP($A1862,Sheet1!$B$3:$AH$1266,Sheet1!J$1+(Sheet1!$A$1-1)*10,FALSE)="---","---", (ROUND(VLOOKUP($A1862,Sheet1!$B$3:$AH$1266,Sheet1!J$1+(Sheet1!$A$1-1)*10,FALSE),IF(VLOOKUP($A1862,Sheet1!$B$3:$AH$1266,Sheet1!J$1+(Sheet1!$A$1-1)*10,FALSE)&gt;99999,-3,IF(VLOOKUP($A1862,Sheet1!$B$3:$AH$1266,Sheet1!J$1+(Sheet1!$A$1-1)*10,FALSE)&gt;9999,-2,IF(VLOOKUP($A1862,Sheet1!$B$3:$AH$1266,Sheet1!J$1+(Sheet1!$A$1-1)*10,FALSE)&gt;999,-1,0)))))))</f>
        <v>---</v>
      </c>
      <c r="AA1862" s="392" t="str">
        <f>IF(ISNA(VLOOKUP($A1862,Sheet1!$B$3:$AH$1266,Sheet1!K$1+(Sheet1!$A$1-1)*10,FALSE))=TRUE,"---",IF(VLOOKUP($A1862,Sheet1!$B$3:$AH$1266,Sheet1!K$1+(Sheet1!$A$1-1)*10,FALSE)="---","---", (ROUND(VLOOKUP($A1862,Sheet1!$B$3:$AH$1266,Sheet1!K$1+(Sheet1!$A$1-1)*10,FALSE),IF(VLOOKUP($A1862,Sheet1!$B$3:$AH$1266,Sheet1!K$1+(Sheet1!$A$1-1)*10,FALSE)&gt;99999,-3,IF(VLOOKUP($A1862,Sheet1!$B$3:$AH$1266,Sheet1!K$1+(Sheet1!$A$1-1)*10,FALSE)&gt;9999,-2,IF(VLOOKUP($A1862,Sheet1!$B$3:$AH$1266,Sheet1!K$1+(Sheet1!$A$1-1)*10,FALSE)&gt;999,-1,0)))))))</f>
        <v>---</v>
      </c>
      <c r="AB1862" s="392" t="str">
        <f>IF(ISNA(VLOOKUP($A1862,Sheet1!$B$3:$AH$1266,Sheet1!L$1+(Sheet1!$A$1-1)*10,FALSE))=TRUE,"---",IF(VLOOKUP($A1862,Sheet1!$B$3:$AH$1266,Sheet1!L$1+(Sheet1!$A$1-1)*10,FALSE)="---","---", (ROUND(VLOOKUP($A1862,Sheet1!$B$3:$AH$1266,Sheet1!L$1+(Sheet1!$A$1-1)*10,FALSE),IF(VLOOKUP($A1862,Sheet1!$B$3:$AH$1266,Sheet1!L$1+(Sheet1!$A$1-1)*10,FALSE)&gt;99999,-3,IF(VLOOKUP($A1862,Sheet1!$B$3:$AH$1266,Sheet1!L$1+(Sheet1!$A$1-1)*10,FALSE)&gt;9999,-2,IF(VLOOKUP($A1862,Sheet1!$B$3:$AH$1266,Sheet1!L$1+(Sheet1!$A$1-1)*10,FALSE)&gt;999,-1,0)))))))</f>
        <v>---</v>
      </c>
      <c r="AC1862" s="392" t="str">
        <f>IF(ISNA(VLOOKUP($A1862,Sheet1!$B$3:$AH$1266,Sheet1!M$1+(Sheet1!$A$1-1)*10,FALSE))=TRUE,"---",IF(VLOOKUP($A1862,Sheet1!$B$3:$AH$1266,Sheet1!M$1+(Sheet1!$A$1-1)*10,FALSE)="---","---", (ROUND(VLOOKUP($A1862,Sheet1!$B$3:$AH$1266,Sheet1!M$1+(Sheet1!$A$1-1)*10,FALSE),IF(VLOOKUP($A1862,Sheet1!$B$3:$AH$1266,Sheet1!M$1+(Sheet1!$A$1-1)*10,FALSE)&gt;99999,-3,IF(VLOOKUP($A1862,Sheet1!$B$3:$AH$1266,Sheet1!M$1+(Sheet1!$A$1-1)*10,FALSE)&gt;9999,-2,IF(VLOOKUP($A1862,Sheet1!$B$3:$AH$1266,Sheet1!M$1+(Sheet1!$A$1-1)*10,FALSE)&gt;999,-1,0)))))))</f>
        <v>---</v>
      </c>
      <c r="AD1862" s="392" t="str">
        <f>IF(ISNA(VLOOKUP($A1862,Sheet1!$B$3:$AH$1266,Sheet1!N$1+(Sheet1!$A$1-1)*10,FALSE))=TRUE,"---",IF(VLOOKUP($A1862,Sheet1!$B$3:$AH$1266,Sheet1!N$1+(Sheet1!$A$1-1)*10,FALSE)="---","---", (ROUND(VLOOKUP($A1862,Sheet1!$B$3:$AH$1266,Sheet1!N$1+(Sheet1!$A$1-1)*10,FALSE),IF(VLOOKUP($A1862,Sheet1!$B$3:$AH$1266,Sheet1!N$1+(Sheet1!$A$1-1)*10,FALSE)&gt;99999,-3,IF(VLOOKUP($A1862,Sheet1!$B$3:$AH$1266,Sheet1!N$1+(Sheet1!$A$1-1)*10,FALSE)&gt;9999,-2,IF(VLOOKUP($A1862,Sheet1!$B$3:$AH$1266,Sheet1!N$1+(Sheet1!$A$1-1)*10,FALSE)&gt;999,-1,0)))))))</f>
        <v>---</v>
      </c>
    </row>
    <row r="1863" spans="1:30" ht="25.5" customHeight="1" x14ac:dyDescent="0.25">
      <c r="A1863" s="303"/>
      <c r="B1863" s="331"/>
      <c r="C1863" s="303"/>
      <c r="D1863" s="303"/>
      <c r="E1863" s="307"/>
      <c r="F1863" s="401"/>
      <c r="G1863" s="319"/>
      <c r="H1863" s="347"/>
      <c r="I1863" s="327"/>
      <c r="J1863" s="411"/>
      <c r="K1863" s="319"/>
      <c r="L1863" s="395"/>
      <c r="M1863" s="323"/>
      <c r="N1863" s="319"/>
      <c r="O1863" s="317" t="e">
        <f>IF(U1863&lt;&gt;"---",IF(L1863&lt;W1863,"&gt;50",IF(AND(L1863&gt;=W1863,L1863&lt;=X1863),(W$8-(((LOG(L1863)-LOG(W1863))/((LOG(X1863)-LOG(W1863)))*(W$8-X$8)))),IF(AND(L1863&gt;=X1863,L1863&lt;=Y1863),(X$8-(((LOG(L1863)-LOG(X1863))/((LOG(Y1863)-LOG(X1863)))*(X$8-Y$8)))),IF(AND(L1863&gt;=Y1863,L1863&lt;=Z1863),(Y$8-(((LOG(L1863)-LOG(Y1863))/((LOG(Z1863)-LOG(Y1863)))*(Y$8-Z$8)))),IF(AND(L1863&gt;=Z1863,L1863&lt;=AA1863),(Z$8-(((LOG(L1863)-LOG(Z1863))/((LOG(AA1863)-LOG(Z1863)))*(Z$8-AA$8)))),IF(AND(L1863&gt;=AA1863,L1863&lt;=AB1863),(AA$8-(((LOG(L1863)-LOG(AA1863))/((LOG(AB1863)-LOG(AA1863)))*(AA$8-AB$8)))),IF(AND(L1863&gt;=AB1863,L1863&lt;=AC1863),(AB$8-(((LOG(L1863)-LOG(AB1863))/((LOG(AC1863)-LOG(AB1863)))*(AB$8-AC$8)))),IF(AND(L1863&gt;=AC1863,L1863&lt;=AD1863),(AC$8-(((LOG(L1863)-LOG(AC1863))/((LOG(AD1863)-LOG(AC1863)))*(AC$8-AD$8)))),IF(L1863&gt;AD1863*1.1,"&lt;0.2",0.2))))))))),"")</f>
        <v>#NUM!</v>
      </c>
      <c r="P1863" s="317" t="e">
        <f>IF(O1863&lt;&gt;"",VLOOKUP($A1863,Sheet4!$A$2:$O$1309,14,FALSE)*100,"")</f>
        <v>#NUM!</v>
      </c>
      <c r="Q1863" s="317" t="e">
        <f>IF(P1863&lt;&gt;"",VLOOKUP($A1863,Sheet4!$A$2:$O$1309,15,FALSE)*100,"")</f>
        <v>#NUM!</v>
      </c>
      <c r="R1863" s="356" t="e">
        <f t="shared" si="62"/>
        <v>#NUM!</v>
      </c>
      <c r="S1863" s="356"/>
      <c r="T1863" s="356"/>
      <c r="U1863" s="392"/>
      <c r="V1863" s="392"/>
      <c r="W1863" s="392"/>
      <c r="X1863" s="392"/>
      <c r="Y1863" s="392"/>
      <c r="Z1863" s="392"/>
      <c r="AA1863" s="392"/>
      <c r="AB1863" s="392"/>
      <c r="AC1863" s="392"/>
      <c r="AD1863" s="392"/>
    </row>
    <row r="1864" spans="1:30" ht="25.5" customHeight="1" x14ac:dyDescent="0.25">
      <c r="A1864" s="304" t="s">
        <v>2736</v>
      </c>
      <c r="B1864" s="393" t="s">
        <v>2737</v>
      </c>
      <c r="C1864" s="304">
        <v>435156</v>
      </c>
      <c r="D1864" s="304">
        <v>745718</v>
      </c>
      <c r="E1864" s="305" t="s">
        <v>3008</v>
      </c>
      <c r="F1864" s="345" t="s">
        <v>4969</v>
      </c>
      <c r="G1864" s="351" t="s">
        <v>31</v>
      </c>
      <c r="H1864" s="452">
        <v>0.8</v>
      </c>
      <c r="I1864" s="119">
        <v>28793</v>
      </c>
      <c r="J1864" s="124">
        <v>2.1800000000000002</v>
      </c>
      <c r="K1864" s="118" t="s">
        <v>20</v>
      </c>
      <c r="L1864" s="122">
        <v>69</v>
      </c>
      <c r="M1864" s="123">
        <v>86</v>
      </c>
      <c r="N1864" s="121" t="s">
        <v>4405</v>
      </c>
      <c r="O1864" s="71">
        <f>IF(U1864&lt;&gt;"---",IF(L1864&lt;W1864,"&gt;50",IF(AND(L1864&gt;=W1864,L1864&lt;=X1864),(W$8-(((LOG(L1864)-LOG(W1864))/((LOG(X1864)-LOG(W1864)))*(W$8-X$8)))),IF(AND(L1864&gt;=X1864,L1864&lt;=Y1864),(X$8-(((LOG(L1864)-LOG(X1864))/((LOG(Y1864)-LOG(X1864)))*(X$8-Y$8)))),IF(AND(L1864&gt;=Y1864,L1864&lt;=Z1864),(Y$8-(((LOG(L1864)-LOG(Y1864))/((LOG(Z1864)-LOG(Y1864)))*(Y$8-Z$8)))),IF(AND(L1864&gt;=Z1864,L1864&lt;=AA1864),(Z$8-(((LOG(L1864)-LOG(Z1864))/((LOG(AA1864)-LOG(Z1864)))*(Z$8-AA$8)))),IF(AND(L1864&gt;=AA1864,L1864&lt;=AB1864),(AA$8-(((LOG(L1864)-LOG(AA1864))/((LOG(AB1864)-LOG(AA1864)))*(AA$8-AB$8)))),IF(AND(L1864&gt;=AB1864,L1864&lt;=AC1864),(AB$8-(((LOG(L1864)-LOG(AB1864))/((LOG(AC1864)-LOG(AB1864)))*(AB$8-AC$8)))),IF(AND(L1864&gt;=AC1864,L1864&lt;=AD1864),(AC$8-(((LOG(L1864)-LOG(AC1864))/((LOG(AD1864)-LOG(AC1864)))*(AC$8-AD$8)))),IF(L1864&gt;AD1864*1.1,"&lt;0.2",0.2))))))))),"")</f>
        <v>3.8618251664630758</v>
      </c>
      <c r="P1864" s="71">
        <f>IF(O1864&lt;&gt;"",VLOOKUP($A1864,Sheet4!$A$2:$O$1309,14,FALSE)*100,"")</f>
        <v>1.3957193009523694</v>
      </c>
      <c r="Q1864" s="71">
        <f>IF(P1864&lt;&gt;"",VLOOKUP($A1864,Sheet4!$A$2:$O$1309,15,FALSE)*100,"")</f>
        <v>12.861724803139552</v>
      </c>
      <c r="R1864" s="73">
        <f t="shared" si="62"/>
        <v>25</v>
      </c>
      <c r="S1864" s="357" t="s">
        <v>4364</v>
      </c>
      <c r="T1864" s="357" t="str">
        <f>IF(ISNA(VLOOKUP(A1864,Sheet1!B$3:C$1266,2,FALSE)=TRUE),"NC",VLOOKUP(A1864,Sheet1!B$3:C$1266,2,FALSE))</f>
        <v>Rural10</v>
      </c>
      <c r="U1864" s="385">
        <f>IF(ISNA(VLOOKUP($A1864,Sheet1!$B$3:$AH$1266,Sheet1!E$1+(Sheet1!$A$1-1)*10,FALSE))=TRUE,"---",IF(VLOOKUP($A1864,Sheet1!$B$3:$AH$1266,Sheet1!E$1+(Sheet1!$A$1-1)*10,FALSE)="---","---", (ROUND(VLOOKUP($A1864,Sheet1!$B$3:$AH$1266,Sheet1!E$1+(Sheet1!$A$1-1)*10,FALSE),IF(VLOOKUP($A1864,Sheet1!$B$3:$AH$1266,Sheet1!E$1+(Sheet1!$A$1-1)*10,FALSE)&gt;99999,-3,IF(VLOOKUP($A1864,Sheet1!$B$3:$AH$1266,Sheet1!E$1+(Sheet1!$A$1-1)*10,FALSE)&gt;9999,-2,IF(VLOOKUP($A1864,Sheet1!$B$3:$AH$1266,Sheet1!E$1+(Sheet1!$A$1-1)*10,FALSE)&gt;999,-1,0)))))))</f>
        <v>13</v>
      </c>
      <c r="V1864" s="385">
        <f>IF(ISNA(VLOOKUP($A1864,Sheet1!$B$3:$AH$1266,Sheet1!F$1+(Sheet1!$A$1-1)*10,FALSE))=TRUE,"---",IF(VLOOKUP($A1864,Sheet1!$B$3:$AH$1266,Sheet1!F$1+(Sheet1!$A$1-1)*10,FALSE)="---","---", (ROUND(VLOOKUP($A1864,Sheet1!$B$3:$AH$1266,Sheet1!F$1+(Sheet1!$A$1-1)*10,FALSE),IF(VLOOKUP($A1864,Sheet1!$B$3:$AH$1266,Sheet1!F$1+(Sheet1!$A$1-1)*10,FALSE)&gt;99999,-3,IF(VLOOKUP($A1864,Sheet1!$B$3:$AH$1266,Sheet1!F$1+(Sheet1!$A$1-1)*10,FALSE)&gt;9999,-2,IF(VLOOKUP($A1864,Sheet1!$B$3:$AH$1266,Sheet1!F$1+(Sheet1!$A$1-1)*10,FALSE)&gt;999,-1,0)))))))</f>
        <v>17</v>
      </c>
      <c r="W1864" s="385">
        <f>IF(ISNA(VLOOKUP($A1864,Sheet1!$B$3:$AH$1266,Sheet1!G$1+(Sheet1!$A$1-1)*10,FALSE))=TRUE,"---",IF(VLOOKUP($A1864,Sheet1!$B$3:$AH$1266,Sheet1!G$1+(Sheet1!$A$1-1)*10,FALSE)="---","---", (ROUND(VLOOKUP($A1864,Sheet1!$B$3:$AH$1266,Sheet1!G$1+(Sheet1!$A$1-1)*10,FALSE),IF(VLOOKUP($A1864,Sheet1!$B$3:$AH$1266,Sheet1!G$1+(Sheet1!$A$1-1)*10,FALSE)&gt;99999,-3,IF(VLOOKUP($A1864,Sheet1!$B$3:$AH$1266,Sheet1!G$1+(Sheet1!$A$1-1)*10,FALSE)&gt;9999,-2,IF(VLOOKUP($A1864,Sheet1!$B$3:$AH$1266,Sheet1!G$1+(Sheet1!$A$1-1)*10,FALSE)&gt;999,-1,0)))))))</f>
        <v>21</v>
      </c>
      <c r="X1864" s="385">
        <f>IF(ISNA(VLOOKUP($A1864,Sheet1!$B$3:$AH$1266,Sheet1!H$1+(Sheet1!$A$1-1)*10,FALSE))=TRUE,"---",IF(VLOOKUP($A1864,Sheet1!$B$3:$AH$1266,Sheet1!H$1+(Sheet1!$A$1-1)*10,FALSE)="---","---", (ROUND(VLOOKUP($A1864,Sheet1!$B$3:$AH$1266,Sheet1!H$1+(Sheet1!$A$1-1)*10,FALSE),IF(VLOOKUP($A1864,Sheet1!$B$3:$AH$1266,Sheet1!H$1+(Sheet1!$A$1-1)*10,FALSE)&gt;99999,-3,IF(VLOOKUP($A1864,Sheet1!$B$3:$AH$1266,Sheet1!H$1+(Sheet1!$A$1-1)*10,FALSE)&gt;9999,-2,IF(VLOOKUP($A1864,Sheet1!$B$3:$AH$1266,Sheet1!H$1+(Sheet1!$A$1-1)*10,FALSE)&gt;999,-1,0)))))))</f>
        <v>37</v>
      </c>
      <c r="Y1864" s="385">
        <f>IF(ISNA(VLOOKUP($A1864,Sheet1!$B$3:$AH$1266,Sheet1!I$1+(Sheet1!$A$1-1)*10,FALSE))=TRUE,"---",IF(VLOOKUP($A1864,Sheet1!$B$3:$AH$1266,Sheet1!I$1+(Sheet1!$A$1-1)*10,FALSE)="---","---", (ROUND(VLOOKUP($A1864,Sheet1!$B$3:$AH$1266,Sheet1!I$1+(Sheet1!$A$1-1)*10,FALSE),IF(VLOOKUP($A1864,Sheet1!$B$3:$AH$1266,Sheet1!I$1+(Sheet1!$A$1-1)*10,FALSE)&gt;99999,-3,IF(VLOOKUP($A1864,Sheet1!$B$3:$AH$1266,Sheet1!I$1+(Sheet1!$A$1-1)*10,FALSE)&gt;9999,-2,IF(VLOOKUP($A1864,Sheet1!$B$3:$AH$1266,Sheet1!I$1+(Sheet1!$A$1-1)*10,FALSE)&gt;999,-1,0)))))))</f>
        <v>49</v>
      </c>
      <c r="Z1864" s="385">
        <f>IF(ISNA(VLOOKUP($A1864,Sheet1!$B$3:$AH$1266,Sheet1!J$1+(Sheet1!$A$1-1)*10,FALSE))=TRUE,"---",IF(VLOOKUP($A1864,Sheet1!$B$3:$AH$1266,Sheet1!J$1+(Sheet1!$A$1-1)*10,FALSE)="---","---", (ROUND(VLOOKUP($A1864,Sheet1!$B$3:$AH$1266,Sheet1!J$1+(Sheet1!$A$1-1)*10,FALSE),IF(VLOOKUP($A1864,Sheet1!$B$3:$AH$1266,Sheet1!J$1+(Sheet1!$A$1-1)*10,FALSE)&gt;99999,-3,IF(VLOOKUP($A1864,Sheet1!$B$3:$AH$1266,Sheet1!J$1+(Sheet1!$A$1-1)*10,FALSE)&gt;9999,-2,IF(VLOOKUP($A1864,Sheet1!$B$3:$AH$1266,Sheet1!J$1+(Sheet1!$A$1-1)*10,FALSE)&gt;999,-1,0)))))))</f>
        <v>68</v>
      </c>
      <c r="AA1864" s="385">
        <f>IF(ISNA(VLOOKUP($A1864,Sheet1!$B$3:$AH$1266,Sheet1!K$1+(Sheet1!$A$1-1)*10,FALSE))=TRUE,"---",IF(VLOOKUP($A1864,Sheet1!$B$3:$AH$1266,Sheet1!K$1+(Sheet1!$A$1-1)*10,FALSE)="---","---", (ROUND(VLOOKUP($A1864,Sheet1!$B$3:$AH$1266,Sheet1!K$1+(Sheet1!$A$1-1)*10,FALSE),IF(VLOOKUP($A1864,Sheet1!$B$3:$AH$1266,Sheet1!K$1+(Sheet1!$A$1-1)*10,FALSE)&gt;99999,-3,IF(VLOOKUP($A1864,Sheet1!$B$3:$AH$1266,Sheet1!K$1+(Sheet1!$A$1-1)*10,FALSE)&gt;9999,-2,IF(VLOOKUP($A1864,Sheet1!$B$3:$AH$1266,Sheet1!K$1+(Sheet1!$A$1-1)*10,FALSE)&gt;999,-1,0)))))))</f>
        <v>84</v>
      </c>
      <c r="AB1864" s="385">
        <f>IF(ISNA(VLOOKUP($A1864,Sheet1!$B$3:$AH$1266,Sheet1!L$1+(Sheet1!$A$1-1)*10,FALSE))=TRUE,"---",IF(VLOOKUP($A1864,Sheet1!$B$3:$AH$1266,Sheet1!L$1+(Sheet1!$A$1-1)*10,FALSE)="---","---", (ROUND(VLOOKUP($A1864,Sheet1!$B$3:$AH$1266,Sheet1!L$1+(Sheet1!$A$1-1)*10,FALSE),IF(VLOOKUP($A1864,Sheet1!$B$3:$AH$1266,Sheet1!L$1+(Sheet1!$A$1-1)*10,FALSE)&gt;99999,-3,IF(VLOOKUP($A1864,Sheet1!$B$3:$AH$1266,Sheet1!L$1+(Sheet1!$A$1-1)*10,FALSE)&gt;9999,-2,IF(VLOOKUP($A1864,Sheet1!$B$3:$AH$1266,Sheet1!L$1+(Sheet1!$A$1-1)*10,FALSE)&gt;999,-1,0)))))))</f>
        <v>102</v>
      </c>
      <c r="AC1864" s="385">
        <f>IF(ISNA(VLOOKUP($A1864,Sheet1!$B$3:$AH$1266,Sheet1!M$1+(Sheet1!$A$1-1)*10,FALSE))=TRUE,"---",IF(VLOOKUP($A1864,Sheet1!$B$3:$AH$1266,Sheet1!M$1+(Sheet1!$A$1-1)*10,FALSE)="---","---", (ROUND(VLOOKUP($A1864,Sheet1!$B$3:$AH$1266,Sheet1!M$1+(Sheet1!$A$1-1)*10,FALSE),IF(VLOOKUP($A1864,Sheet1!$B$3:$AH$1266,Sheet1!M$1+(Sheet1!$A$1-1)*10,FALSE)&gt;99999,-3,IF(VLOOKUP($A1864,Sheet1!$B$3:$AH$1266,Sheet1!M$1+(Sheet1!$A$1-1)*10,FALSE)&gt;9999,-2,IF(VLOOKUP($A1864,Sheet1!$B$3:$AH$1266,Sheet1!M$1+(Sheet1!$A$1-1)*10,FALSE)&gt;999,-1,0)))))))</f>
        <v>123</v>
      </c>
      <c r="AD1864" s="385">
        <f>IF(ISNA(VLOOKUP($A1864,Sheet1!$B$3:$AH$1266,Sheet1!N$1+(Sheet1!$A$1-1)*10,FALSE))=TRUE,"---",IF(VLOOKUP($A1864,Sheet1!$B$3:$AH$1266,Sheet1!N$1+(Sheet1!$A$1-1)*10,FALSE)="---","---", (ROUND(VLOOKUP($A1864,Sheet1!$B$3:$AH$1266,Sheet1!N$1+(Sheet1!$A$1-1)*10,FALSE),IF(VLOOKUP($A1864,Sheet1!$B$3:$AH$1266,Sheet1!N$1+(Sheet1!$A$1-1)*10,FALSE)&gt;99999,-3,IF(VLOOKUP($A1864,Sheet1!$B$3:$AH$1266,Sheet1!N$1+(Sheet1!$A$1-1)*10,FALSE)&gt;9999,-2,IF(VLOOKUP($A1864,Sheet1!$B$3:$AH$1266,Sheet1!N$1+(Sheet1!$A$1-1)*10,FALSE)&gt;999,-1,0)))))))</f>
        <v>157</v>
      </c>
    </row>
    <row r="1865" spans="1:30" ht="25.5" customHeight="1" x14ac:dyDescent="0.25">
      <c r="A1865" s="304"/>
      <c r="B1865" s="346"/>
      <c r="C1865" s="304"/>
      <c r="D1865" s="304"/>
      <c r="E1865" s="305" t="e">
        <v>#N/A</v>
      </c>
      <c r="F1865" s="355"/>
      <c r="G1865" s="372"/>
      <c r="H1865" s="452"/>
      <c r="I1865" s="377">
        <v>31867</v>
      </c>
      <c r="J1865" s="379">
        <v>2.97</v>
      </c>
      <c r="K1865" s="340" t="s">
        <v>4405</v>
      </c>
      <c r="L1865" s="338">
        <v>16</v>
      </c>
      <c r="M1865" s="381">
        <v>20</v>
      </c>
      <c r="N1865" s="351" t="s">
        <v>112</v>
      </c>
      <c r="O1865" s="328" t="s">
        <v>4405</v>
      </c>
      <c r="P1865" s="328" t="s">
        <v>4405</v>
      </c>
      <c r="Q1865" s="328" t="s">
        <v>4405</v>
      </c>
      <c r="R1865" s="358" t="s">
        <v>4405</v>
      </c>
      <c r="S1865" s="357" t="e">
        <v>#N/A</v>
      </c>
      <c r="T1865" s="357" t="str">
        <f>IF(ISNA(VLOOKUP(A1865,Sheet1!B$3:C$1266,2,FALSE)=TRUE),"ND",VLOOKUP(A1865,Sheet1!B$3:C$1266,2,FALSE))</f>
        <v>ND</v>
      </c>
      <c r="U1865" s="385" t="str">
        <f>IF(ISNA(VLOOKUP($A1865,Sheet1!$B$3:$AH$1266,Sheet1!E$1+(Sheet1!$A$1-1)*10,FALSE))=TRUE,"---",IF(VLOOKUP($A1865,Sheet1!$B$3:$AH$1266,Sheet1!E$1+(Sheet1!$A$1-1)*10,FALSE)="---","---", (ROUND(VLOOKUP($A1865,Sheet1!$B$3:$AH$1266,Sheet1!E$1+(Sheet1!$A$1-1)*10,FALSE),IF(VLOOKUP($A1865,Sheet1!$B$3:$AH$1266,Sheet1!E$1+(Sheet1!$A$1-1)*10,FALSE)&gt;99999,-3,IF(VLOOKUP($A1865,Sheet1!$B$3:$AH$1266,Sheet1!E$1+(Sheet1!$A$1-1)*10,FALSE)&gt;9999,-2,IF(VLOOKUP($A1865,Sheet1!$B$3:$AH$1266,Sheet1!E$1+(Sheet1!$A$1-1)*10,FALSE)&gt;999,-1,0)))))))</f>
        <v>---</v>
      </c>
      <c r="V1865" s="385" t="str">
        <f>IF(ISNA(VLOOKUP($A1865,Sheet1!$B$3:$AH$1266,Sheet1!F$1+(Sheet1!$A$1-1)*10,FALSE))=TRUE,"---",IF(VLOOKUP($A1865,Sheet1!$B$3:$AH$1266,Sheet1!F$1+(Sheet1!$A$1-1)*10,FALSE)="---","---", (ROUND(VLOOKUP($A1865,Sheet1!$B$3:$AH$1266,Sheet1!F$1+(Sheet1!$A$1-1)*10,FALSE),IF(VLOOKUP($A1865,Sheet1!$B$3:$AH$1266,Sheet1!F$1+(Sheet1!$A$1-1)*10,FALSE)&gt;99999,-3,IF(VLOOKUP($A1865,Sheet1!$B$3:$AH$1266,Sheet1!F$1+(Sheet1!$A$1-1)*10,FALSE)&gt;9999,-2,IF(VLOOKUP($A1865,Sheet1!$B$3:$AH$1266,Sheet1!F$1+(Sheet1!$A$1-1)*10,FALSE)&gt;999,-1,0)))))))</f>
        <v>---</v>
      </c>
      <c r="W1865" s="385" t="str">
        <f>IF(ISNA(VLOOKUP($A1865,Sheet1!$B$3:$AH$1266,Sheet1!G$1+(Sheet1!$A$1-1)*10,FALSE))=TRUE,"---",IF(VLOOKUP($A1865,Sheet1!$B$3:$AH$1266,Sheet1!G$1+(Sheet1!$A$1-1)*10,FALSE)="---","---", (ROUND(VLOOKUP($A1865,Sheet1!$B$3:$AH$1266,Sheet1!G$1+(Sheet1!$A$1-1)*10,FALSE),IF(VLOOKUP($A1865,Sheet1!$B$3:$AH$1266,Sheet1!G$1+(Sheet1!$A$1-1)*10,FALSE)&gt;99999,-3,IF(VLOOKUP($A1865,Sheet1!$B$3:$AH$1266,Sheet1!G$1+(Sheet1!$A$1-1)*10,FALSE)&gt;9999,-2,IF(VLOOKUP($A1865,Sheet1!$B$3:$AH$1266,Sheet1!G$1+(Sheet1!$A$1-1)*10,FALSE)&gt;999,-1,0)))))))</f>
        <v>---</v>
      </c>
      <c r="X1865" s="385" t="str">
        <f>IF(ISNA(VLOOKUP($A1865,Sheet1!$B$3:$AH$1266,Sheet1!H$1+(Sheet1!$A$1-1)*10,FALSE))=TRUE,"---",IF(VLOOKUP($A1865,Sheet1!$B$3:$AH$1266,Sheet1!H$1+(Sheet1!$A$1-1)*10,FALSE)="---","---", (ROUND(VLOOKUP($A1865,Sheet1!$B$3:$AH$1266,Sheet1!H$1+(Sheet1!$A$1-1)*10,FALSE),IF(VLOOKUP($A1865,Sheet1!$B$3:$AH$1266,Sheet1!H$1+(Sheet1!$A$1-1)*10,FALSE)&gt;99999,-3,IF(VLOOKUP($A1865,Sheet1!$B$3:$AH$1266,Sheet1!H$1+(Sheet1!$A$1-1)*10,FALSE)&gt;9999,-2,IF(VLOOKUP($A1865,Sheet1!$B$3:$AH$1266,Sheet1!H$1+(Sheet1!$A$1-1)*10,FALSE)&gt;999,-1,0)))))))</f>
        <v>---</v>
      </c>
      <c r="Y1865" s="385" t="str">
        <f>IF(ISNA(VLOOKUP($A1865,Sheet1!$B$3:$AH$1266,Sheet1!I$1+(Sheet1!$A$1-1)*10,FALSE))=TRUE,"---",IF(VLOOKUP($A1865,Sheet1!$B$3:$AH$1266,Sheet1!I$1+(Sheet1!$A$1-1)*10,FALSE)="---","---", (ROUND(VLOOKUP($A1865,Sheet1!$B$3:$AH$1266,Sheet1!I$1+(Sheet1!$A$1-1)*10,FALSE),IF(VLOOKUP($A1865,Sheet1!$B$3:$AH$1266,Sheet1!I$1+(Sheet1!$A$1-1)*10,FALSE)&gt;99999,-3,IF(VLOOKUP($A1865,Sheet1!$B$3:$AH$1266,Sheet1!I$1+(Sheet1!$A$1-1)*10,FALSE)&gt;9999,-2,IF(VLOOKUP($A1865,Sheet1!$B$3:$AH$1266,Sheet1!I$1+(Sheet1!$A$1-1)*10,FALSE)&gt;999,-1,0)))))))</f>
        <v>---</v>
      </c>
      <c r="Z1865" s="385" t="str">
        <f>IF(ISNA(VLOOKUP($A1865,Sheet1!$B$3:$AH$1266,Sheet1!J$1+(Sheet1!$A$1-1)*10,FALSE))=TRUE,"---",IF(VLOOKUP($A1865,Sheet1!$B$3:$AH$1266,Sheet1!J$1+(Sheet1!$A$1-1)*10,FALSE)="---","---", (ROUND(VLOOKUP($A1865,Sheet1!$B$3:$AH$1266,Sheet1!J$1+(Sheet1!$A$1-1)*10,FALSE),IF(VLOOKUP($A1865,Sheet1!$B$3:$AH$1266,Sheet1!J$1+(Sheet1!$A$1-1)*10,FALSE)&gt;99999,-3,IF(VLOOKUP($A1865,Sheet1!$B$3:$AH$1266,Sheet1!J$1+(Sheet1!$A$1-1)*10,FALSE)&gt;9999,-2,IF(VLOOKUP($A1865,Sheet1!$B$3:$AH$1266,Sheet1!J$1+(Sheet1!$A$1-1)*10,FALSE)&gt;999,-1,0)))))))</f>
        <v>---</v>
      </c>
      <c r="AA1865" s="385" t="str">
        <f>IF(ISNA(VLOOKUP($A1865,Sheet1!$B$3:$AH$1266,Sheet1!K$1+(Sheet1!$A$1-1)*10,FALSE))=TRUE,"---",IF(VLOOKUP($A1865,Sheet1!$B$3:$AH$1266,Sheet1!K$1+(Sheet1!$A$1-1)*10,FALSE)="---","---", (ROUND(VLOOKUP($A1865,Sheet1!$B$3:$AH$1266,Sheet1!K$1+(Sheet1!$A$1-1)*10,FALSE),IF(VLOOKUP($A1865,Sheet1!$B$3:$AH$1266,Sheet1!K$1+(Sheet1!$A$1-1)*10,FALSE)&gt;99999,-3,IF(VLOOKUP($A1865,Sheet1!$B$3:$AH$1266,Sheet1!K$1+(Sheet1!$A$1-1)*10,FALSE)&gt;9999,-2,IF(VLOOKUP($A1865,Sheet1!$B$3:$AH$1266,Sheet1!K$1+(Sheet1!$A$1-1)*10,FALSE)&gt;999,-1,0)))))))</f>
        <v>---</v>
      </c>
      <c r="AB1865" s="385" t="str">
        <f>IF(ISNA(VLOOKUP($A1865,Sheet1!$B$3:$AH$1266,Sheet1!L$1+(Sheet1!$A$1-1)*10,FALSE))=TRUE,"---",IF(VLOOKUP($A1865,Sheet1!$B$3:$AH$1266,Sheet1!L$1+(Sheet1!$A$1-1)*10,FALSE)="---","---", (ROUND(VLOOKUP($A1865,Sheet1!$B$3:$AH$1266,Sheet1!L$1+(Sheet1!$A$1-1)*10,FALSE),IF(VLOOKUP($A1865,Sheet1!$B$3:$AH$1266,Sheet1!L$1+(Sheet1!$A$1-1)*10,FALSE)&gt;99999,-3,IF(VLOOKUP($A1865,Sheet1!$B$3:$AH$1266,Sheet1!L$1+(Sheet1!$A$1-1)*10,FALSE)&gt;9999,-2,IF(VLOOKUP($A1865,Sheet1!$B$3:$AH$1266,Sheet1!L$1+(Sheet1!$A$1-1)*10,FALSE)&gt;999,-1,0)))))))</f>
        <v>---</v>
      </c>
      <c r="AC1865" s="385" t="str">
        <f>IF(ISNA(VLOOKUP($A1865,Sheet1!$B$3:$AH$1266,Sheet1!M$1+(Sheet1!$A$1-1)*10,FALSE))=TRUE,"---",IF(VLOOKUP($A1865,Sheet1!$B$3:$AH$1266,Sheet1!M$1+(Sheet1!$A$1-1)*10,FALSE)="---","---", (ROUND(VLOOKUP($A1865,Sheet1!$B$3:$AH$1266,Sheet1!M$1+(Sheet1!$A$1-1)*10,FALSE),IF(VLOOKUP($A1865,Sheet1!$B$3:$AH$1266,Sheet1!M$1+(Sheet1!$A$1-1)*10,FALSE)&gt;99999,-3,IF(VLOOKUP($A1865,Sheet1!$B$3:$AH$1266,Sheet1!M$1+(Sheet1!$A$1-1)*10,FALSE)&gt;9999,-2,IF(VLOOKUP($A1865,Sheet1!$B$3:$AH$1266,Sheet1!M$1+(Sheet1!$A$1-1)*10,FALSE)&gt;999,-1,0)))))))</f>
        <v>---</v>
      </c>
      <c r="AD1865" s="385" t="str">
        <f>IF(ISNA(VLOOKUP($A1865,Sheet1!$B$3:$AH$1266,Sheet1!N$1+(Sheet1!$A$1-1)*10,FALSE))=TRUE,"---",IF(VLOOKUP($A1865,Sheet1!$B$3:$AH$1266,Sheet1!N$1+(Sheet1!$A$1-1)*10,FALSE)="---","---", (ROUND(VLOOKUP($A1865,Sheet1!$B$3:$AH$1266,Sheet1!N$1+(Sheet1!$A$1-1)*10,FALSE),IF(VLOOKUP($A1865,Sheet1!$B$3:$AH$1266,Sheet1!N$1+(Sheet1!$A$1-1)*10,FALSE)&gt;99999,-3,IF(VLOOKUP($A1865,Sheet1!$B$3:$AH$1266,Sheet1!N$1+(Sheet1!$A$1-1)*10,FALSE)&gt;9999,-2,IF(VLOOKUP($A1865,Sheet1!$B$3:$AH$1266,Sheet1!N$1+(Sheet1!$A$1-1)*10,FALSE)&gt;999,-1,0)))))))</f>
        <v>---</v>
      </c>
    </row>
    <row r="1866" spans="1:30" ht="25.5" customHeight="1" x14ac:dyDescent="0.25">
      <c r="A1866" s="304"/>
      <c r="B1866" s="346"/>
      <c r="C1866" s="304"/>
      <c r="D1866" s="304"/>
      <c r="E1866" s="305"/>
      <c r="F1866" s="355"/>
      <c r="G1866" s="372"/>
      <c r="H1866" s="452"/>
      <c r="I1866" s="378"/>
      <c r="J1866" s="380"/>
      <c r="K1866" s="341"/>
      <c r="L1866" s="339"/>
      <c r="M1866" s="382"/>
      <c r="N1866" s="352"/>
      <c r="O1866" s="329" t="e">
        <f>IF(U1866&lt;&gt;"---",IF(L1866&lt;W1866,"&gt;50",IF(AND(L1866&gt;=W1866,L1866&lt;=X1866),(W$8-(((LOG(L1866)-LOG(W1866))/((LOG(X1866)-LOG(W1866)))*(W$8-X$8)))),IF(AND(L1866&gt;=X1866,L1866&lt;=Y1866),(X$8-(((LOG(L1866)-LOG(X1866))/((LOG(Y1866)-LOG(X1866)))*(X$8-Y$8)))),IF(AND(L1866&gt;=Y1866,L1866&lt;=Z1866),(Y$8-(((LOG(L1866)-LOG(Y1866))/((LOG(Z1866)-LOG(Y1866)))*(Y$8-Z$8)))),IF(AND(L1866&gt;=Z1866,L1866&lt;=AA1866),(Z$8-(((LOG(L1866)-LOG(Z1866))/((LOG(AA1866)-LOG(Z1866)))*(Z$8-AA$8)))),IF(AND(L1866&gt;=AA1866,L1866&lt;=AB1866),(AA$8-(((LOG(L1866)-LOG(AA1866))/((LOG(AB1866)-LOG(AA1866)))*(AA$8-AB$8)))),IF(AND(L1866&gt;=AB1866,L1866&lt;=AC1866),(AB$8-(((LOG(L1866)-LOG(AB1866))/((LOG(AC1866)-LOG(AB1866)))*(AB$8-AC$8)))),IF(AND(L1866&gt;=AC1866,L1866&lt;=AD1866),(AC$8-(((LOG(L1866)-LOG(AC1866))/((LOG(AD1866)-LOG(AC1866)))*(AC$8-AD$8)))),IF(L1866&gt;AD1866*1.1,"&lt;0.2",0.2))))))))),"")</f>
        <v>#NUM!</v>
      </c>
      <c r="P1866" s="329" t="e">
        <f>IF(O1866&lt;&gt;"",VLOOKUP($A1866,Sheet4!$A$2:$O$1309,14,FALSE)*100,"")</f>
        <v>#NUM!</v>
      </c>
      <c r="Q1866" s="329" t="e">
        <f>IF(P1866&lt;&gt;"",VLOOKUP($A1866,Sheet4!$A$2:$O$1309,15,FALSE)*100,"")</f>
        <v>#NUM!</v>
      </c>
      <c r="R1866" s="357" t="e">
        <f t="shared" si="62"/>
        <v>#NUM!</v>
      </c>
      <c r="S1866" s="357"/>
      <c r="T1866" s="357"/>
      <c r="U1866" s="385"/>
      <c r="V1866" s="385"/>
      <c r="W1866" s="385"/>
      <c r="X1866" s="385"/>
      <c r="Y1866" s="385"/>
      <c r="Z1866" s="385"/>
      <c r="AA1866" s="385"/>
      <c r="AB1866" s="385"/>
      <c r="AC1866" s="385"/>
      <c r="AD1866" s="385"/>
    </row>
    <row r="1867" spans="1:30" ht="25.5" customHeight="1" x14ac:dyDescent="0.25">
      <c r="A1867" s="125" t="s">
        <v>2738</v>
      </c>
      <c r="B1867" s="126" t="s">
        <v>2739</v>
      </c>
      <c r="C1867" s="125">
        <v>435356</v>
      </c>
      <c r="D1867" s="125">
        <v>750307</v>
      </c>
      <c r="E1867" s="70" t="s">
        <v>3008</v>
      </c>
      <c r="F1867" s="52" t="s">
        <v>4970</v>
      </c>
      <c r="G1867" s="127" t="s">
        <v>286</v>
      </c>
      <c r="H1867" s="128">
        <v>171</v>
      </c>
      <c r="I1867" s="112">
        <v>9620</v>
      </c>
      <c r="J1867" s="140" t="s">
        <v>4405</v>
      </c>
      <c r="K1867" s="127" t="s">
        <v>17</v>
      </c>
      <c r="L1867" s="149">
        <v>3700</v>
      </c>
      <c r="M1867" s="116">
        <v>21.6</v>
      </c>
      <c r="N1867" s="127" t="s">
        <v>549</v>
      </c>
      <c r="O1867" s="68">
        <f>IF(U1867&lt;&gt;"---",IF(L1867&lt;W1867,"&gt;50",IF(AND(L1867&gt;=W1867,L1867&lt;=X1867),(W$8-(((LOG(L1867)-LOG(W1867))/((LOG(X1867)-LOG(W1867)))*(W$8-X$8)))),IF(AND(L1867&gt;=X1867,L1867&lt;=Y1867),(X$8-(((LOG(L1867)-LOG(X1867))/((LOG(Y1867)-LOG(X1867)))*(X$8-Y$8)))),IF(AND(L1867&gt;=Y1867,L1867&lt;=Z1867),(Y$8-(((LOG(L1867)-LOG(Y1867))/((LOG(Z1867)-LOG(Y1867)))*(Y$8-Z$8)))),IF(AND(L1867&gt;=Z1867,L1867&lt;=AA1867),(Z$8-(((LOG(L1867)-LOG(Z1867))/((LOG(AA1867)-LOG(Z1867)))*(Z$8-AA$8)))),IF(AND(L1867&gt;=AA1867,L1867&lt;=AB1867),(AA$8-(((LOG(L1867)-LOG(AA1867))/((LOG(AB1867)-LOG(AA1867)))*(AA$8-AB$8)))),IF(AND(L1867&gt;=AB1867,L1867&lt;=AC1867),(AB$8-(((LOG(L1867)-LOG(AB1867))/((LOG(AC1867)-LOG(AB1867)))*(AB$8-AC$8)))),IF(AND(L1867&gt;=AC1867,L1867&lt;=AD1867),(AC$8-(((LOG(L1867)-LOG(AC1867))/((LOG(AD1867)-LOG(AC1867)))*(AC$8-AD$8)))),IF(L1867&gt;AD1867*1.1,"&lt;0.2",0.2))))))))),"")</f>
        <v>2.7472622822884922</v>
      </c>
      <c r="P1867" s="68">
        <f>IF(O1867&lt;&gt;"",VLOOKUP($A1867,Sheet4!$A$2:$O$1309,14,FALSE)*100,"")</f>
        <v>0.22814140701868935</v>
      </c>
      <c r="Q1867" s="68">
        <f>IF(P1867&lt;&gt;"",VLOOKUP($A1867,Sheet4!$A$2:$O$1309,15,FALSE)*100,"")</f>
        <v>2.2123620564718727</v>
      </c>
      <c r="R1867" s="74">
        <f t="shared" si="62"/>
        <v>35</v>
      </c>
      <c r="S1867" s="64" t="s">
        <v>4364</v>
      </c>
      <c r="T1867" s="64" t="str">
        <f>IF(ISNA(VLOOKUP(A1867,Sheet1!B$3:C$1266,2,FALSE)=TRUE),"NC",VLOOKUP(A1867,Sheet1!B$3:C$1266,2,FALSE))</f>
        <v>Regulated</v>
      </c>
      <c r="U1867" s="65">
        <f>IF(ISNA(VLOOKUP($A1867,Sheet1!$B$3:$AH$1266,Sheet1!E$1+(Sheet1!$A$1-1)*10,FALSE))=TRUE,"---",IF(VLOOKUP($A1867,Sheet1!$B$3:$AH$1266,Sheet1!E$1+(Sheet1!$A$1-1)*10,FALSE)="---","---", (ROUND(VLOOKUP($A1867,Sheet1!$B$3:$AH$1266,Sheet1!E$1+(Sheet1!$A$1-1)*10,FALSE),IF(VLOOKUP($A1867,Sheet1!$B$3:$AH$1266,Sheet1!E$1+(Sheet1!$A$1-1)*10,FALSE)&gt;99999,-3,IF(VLOOKUP($A1867,Sheet1!$B$3:$AH$1266,Sheet1!E$1+(Sheet1!$A$1-1)*10,FALSE)&gt;9999,-2,IF(VLOOKUP($A1867,Sheet1!$B$3:$AH$1266,Sheet1!E$1+(Sheet1!$A$1-1)*10,FALSE)&gt;999,-1,0)))))))</f>
        <v>851</v>
      </c>
      <c r="V1867" s="65">
        <f>IF(ISNA(VLOOKUP($A1867,Sheet1!$B$3:$AH$1266,Sheet1!F$1+(Sheet1!$A$1-1)*10,FALSE))=TRUE,"---",IF(VLOOKUP($A1867,Sheet1!$B$3:$AH$1266,Sheet1!F$1+(Sheet1!$A$1-1)*10,FALSE)="---","---", (ROUND(VLOOKUP($A1867,Sheet1!$B$3:$AH$1266,Sheet1!F$1+(Sheet1!$A$1-1)*10,FALSE),IF(VLOOKUP($A1867,Sheet1!$B$3:$AH$1266,Sheet1!F$1+(Sheet1!$A$1-1)*10,FALSE)&gt;99999,-3,IF(VLOOKUP($A1867,Sheet1!$B$3:$AH$1266,Sheet1!F$1+(Sheet1!$A$1-1)*10,FALSE)&gt;9999,-2,IF(VLOOKUP($A1867,Sheet1!$B$3:$AH$1266,Sheet1!F$1+(Sheet1!$A$1-1)*10,FALSE)&gt;999,-1,0)))))))</f>
        <v>1050</v>
      </c>
      <c r="W1867" s="65">
        <f>IF(ISNA(VLOOKUP($A1867,Sheet1!$B$3:$AH$1266,Sheet1!G$1+(Sheet1!$A$1-1)*10,FALSE))=TRUE,"---",IF(VLOOKUP($A1867,Sheet1!$B$3:$AH$1266,Sheet1!G$1+(Sheet1!$A$1-1)*10,FALSE)="---","---", (ROUND(VLOOKUP($A1867,Sheet1!$B$3:$AH$1266,Sheet1!G$1+(Sheet1!$A$1-1)*10,FALSE),IF(VLOOKUP($A1867,Sheet1!$B$3:$AH$1266,Sheet1!G$1+(Sheet1!$A$1-1)*10,FALSE)&gt;99999,-3,IF(VLOOKUP($A1867,Sheet1!$B$3:$AH$1266,Sheet1!G$1+(Sheet1!$A$1-1)*10,FALSE)&gt;9999,-2,IF(VLOOKUP($A1867,Sheet1!$B$3:$AH$1266,Sheet1!G$1+(Sheet1!$A$1-1)*10,FALSE)&gt;999,-1,0)))))))</f>
        <v>1300</v>
      </c>
      <c r="X1867" s="65">
        <f>IF(ISNA(VLOOKUP($A1867,Sheet1!$B$3:$AH$1266,Sheet1!H$1+(Sheet1!$A$1-1)*10,FALSE))=TRUE,"---",IF(VLOOKUP($A1867,Sheet1!$B$3:$AH$1266,Sheet1!H$1+(Sheet1!$A$1-1)*10,FALSE)="---","---", (ROUND(VLOOKUP($A1867,Sheet1!$B$3:$AH$1266,Sheet1!H$1+(Sheet1!$A$1-1)*10,FALSE),IF(VLOOKUP($A1867,Sheet1!$B$3:$AH$1266,Sheet1!H$1+(Sheet1!$A$1-1)*10,FALSE)&gt;99999,-3,IF(VLOOKUP($A1867,Sheet1!$B$3:$AH$1266,Sheet1!H$1+(Sheet1!$A$1-1)*10,FALSE)&gt;9999,-2,IF(VLOOKUP($A1867,Sheet1!$B$3:$AH$1266,Sheet1!H$1+(Sheet1!$A$1-1)*10,FALSE)&gt;999,-1,0)))))))</f>
        <v>2020</v>
      </c>
      <c r="Y1867" s="65">
        <f>IF(ISNA(VLOOKUP($A1867,Sheet1!$B$3:$AH$1266,Sheet1!I$1+(Sheet1!$A$1-1)*10,FALSE))=TRUE,"---",IF(VLOOKUP($A1867,Sheet1!$B$3:$AH$1266,Sheet1!I$1+(Sheet1!$A$1-1)*10,FALSE)="---","---", (ROUND(VLOOKUP($A1867,Sheet1!$B$3:$AH$1266,Sheet1!I$1+(Sheet1!$A$1-1)*10,FALSE),IF(VLOOKUP($A1867,Sheet1!$B$3:$AH$1266,Sheet1!I$1+(Sheet1!$A$1-1)*10,FALSE)&gt;99999,-3,IF(VLOOKUP($A1867,Sheet1!$B$3:$AH$1266,Sheet1!I$1+(Sheet1!$A$1-1)*10,FALSE)&gt;9999,-2,IF(VLOOKUP($A1867,Sheet1!$B$3:$AH$1266,Sheet1!I$1+(Sheet1!$A$1-1)*10,FALSE)&gt;999,-1,0)))))))</f>
        <v>2570</v>
      </c>
      <c r="Z1867" s="65">
        <f>IF(ISNA(VLOOKUP($A1867,Sheet1!$B$3:$AH$1266,Sheet1!J$1+(Sheet1!$A$1-1)*10,FALSE))=TRUE,"---",IF(VLOOKUP($A1867,Sheet1!$B$3:$AH$1266,Sheet1!J$1+(Sheet1!$A$1-1)*10,FALSE)="---","---", (ROUND(VLOOKUP($A1867,Sheet1!$B$3:$AH$1266,Sheet1!J$1+(Sheet1!$A$1-1)*10,FALSE),IF(VLOOKUP($A1867,Sheet1!$B$3:$AH$1266,Sheet1!J$1+(Sheet1!$A$1-1)*10,FALSE)&gt;99999,-3,IF(VLOOKUP($A1867,Sheet1!$B$3:$AH$1266,Sheet1!J$1+(Sheet1!$A$1-1)*10,FALSE)&gt;9999,-2,IF(VLOOKUP($A1867,Sheet1!$B$3:$AH$1266,Sheet1!J$1+(Sheet1!$A$1-1)*10,FALSE)&gt;999,-1,0)))))))</f>
        <v>3330</v>
      </c>
      <c r="AA1867" s="65">
        <f>IF(ISNA(VLOOKUP($A1867,Sheet1!$B$3:$AH$1266,Sheet1!K$1+(Sheet1!$A$1-1)*10,FALSE))=TRUE,"---",IF(VLOOKUP($A1867,Sheet1!$B$3:$AH$1266,Sheet1!K$1+(Sheet1!$A$1-1)*10,FALSE)="---","---", (ROUND(VLOOKUP($A1867,Sheet1!$B$3:$AH$1266,Sheet1!K$1+(Sheet1!$A$1-1)*10,FALSE),IF(VLOOKUP($A1867,Sheet1!$B$3:$AH$1266,Sheet1!K$1+(Sheet1!$A$1-1)*10,FALSE)&gt;99999,-3,IF(VLOOKUP($A1867,Sheet1!$B$3:$AH$1266,Sheet1!K$1+(Sheet1!$A$1-1)*10,FALSE)&gt;9999,-2,IF(VLOOKUP($A1867,Sheet1!$B$3:$AH$1266,Sheet1!K$1+(Sheet1!$A$1-1)*10,FALSE)&gt;999,-1,0)))))))</f>
        <v>3940</v>
      </c>
      <c r="AB1867" s="65">
        <f>IF(ISNA(VLOOKUP($A1867,Sheet1!$B$3:$AH$1266,Sheet1!L$1+(Sheet1!$A$1-1)*10,FALSE))=TRUE,"---",IF(VLOOKUP($A1867,Sheet1!$B$3:$AH$1266,Sheet1!L$1+(Sheet1!$A$1-1)*10,FALSE)="---","---", (ROUND(VLOOKUP($A1867,Sheet1!$B$3:$AH$1266,Sheet1!L$1+(Sheet1!$A$1-1)*10,FALSE),IF(VLOOKUP($A1867,Sheet1!$B$3:$AH$1266,Sheet1!L$1+(Sheet1!$A$1-1)*10,FALSE)&gt;99999,-3,IF(VLOOKUP($A1867,Sheet1!$B$3:$AH$1266,Sheet1!L$1+(Sheet1!$A$1-1)*10,FALSE)&gt;9999,-2,IF(VLOOKUP($A1867,Sheet1!$B$3:$AH$1266,Sheet1!L$1+(Sheet1!$A$1-1)*10,FALSE)&gt;999,-1,0)))))))</f>
        <v>4610</v>
      </c>
      <c r="AC1867" s="65">
        <f>IF(ISNA(VLOOKUP($A1867,Sheet1!$B$3:$AH$1266,Sheet1!M$1+(Sheet1!$A$1-1)*10,FALSE))=TRUE,"---",IF(VLOOKUP($A1867,Sheet1!$B$3:$AH$1266,Sheet1!M$1+(Sheet1!$A$1-1)*10,FALSE)="---","---", (ROUND(VLOOKUP($A1867,Sheet1!$B$3:$AH$1266,Sheet1!M$1+(Sheet1!$A$1-1)*10,FALSE),IF(VLOOKUP($A1867,Sheet1!$B$3:$AH$1266,Sheet1!M$1+(Sheet1!$A$1-1)*10,FALSE)&gt;99999,-3,IF(VLOOKUP($A1867,Sheet1!$B$3:$AH$1266,Sheet1!M$1+(Sheet1!$A$1-1)*10,FALSE)&gt;9999,-2,IF(VLOOKUP($A1867,Sheet1!$B$3:$AH$1266,Sheet1!M$1+(Sheet1!$A$1-1)*10,FALSE)&gt;999,-1,0)))))))</f>
        <v>5320</v>
      </c>
      <c r="AD1867" s="65">
        <f>IF(ISNA(VLOOKUP($A1867,Sheet1!$B$3:$AH$1266,Sheet1!N$1+(Sheet1!$A$1-1)*10,FALSE))=TRUE,"---",IF(VLOOKUP($A1867,Sheet1!$B$3:$AH$1266,Sheet1!N$1+(Sheet1!$A$1-1)*10,FALSE)="---","---", (ROUND(VLOOKUP($A1867,Sheet1!$B$3:$AH$1266,Sheet1!N$1+(Sheet1!$A$1-1)*10,FALSE),IF(VLOOKUP($A1867,Sheet1!$B$3:$AH$1266,Sheet1!N$1+(Sheet1!$A$1-1)*10,FALSE)&gt;99999,-3,IF(VLOOKUP($A1867,Sheet1!$B$3:$AH$1266,Sheet1!N$1+(Sheet1!$A$1-1)*10,FALSE)&gt;9999,-2,IF(VLOOKUP($A1867,Sheet1!$B$3:$AH$1266,Sheet1!N$1+(Sheet1!$A$1-1)*10,FALSE)&gt;999,-1,0)))))))</f>
        <v>6350</v>
      </c>
    </row>
    <row r="1868" spans="1:30" ht="25.5" customHeight="1" x14ac:dyDescent="0.25">
      <c r="A1868" s="133" t="s">
        <v>2740</v>
      </c>
      <c r="B1868" s="141" t="s">
        <v>2741</v>
      </c>
      <c r="C1868" s="133">
        <v>435437</v>
      </c>
      <c r="D1868" s="133">
        <v>751204</v>
      </c>
      <c r="E1868" s="67" t="s">
        <v>3015</v>
      </c>
      <c r="F1868" s="117" t="s">
        <v>4971</v>
      </c>
      <c r="G1868" s="118" t="s">
        <v>31</v>
      </c>
      <c r="H1868" s="136">
        <v>225</v>
      </c>
      <c r="I1868" s="119">
        <v>8139</v>
      </c>
      <c r="J1868" s="124">
        <v>7.3</v>
      </c>
      <c r="K1868" s="121" t="s">
        <v>4405</v>
      </c>
      <c r="L1868" s="122">
        <v>4980</v>
      </c>
      <c r="M1868" s="123">
        <v>22.1</v>
      </c>
      <c r="N1868" s="118" t="s">
        <v>92</v>
      </c>
      <c r="O1868" s="71">
        <f>IF(U1868&lt;&gt;"---",IF(L1868&lt;W1868,"&gt;50",IF(AND(L1868&gt;=W1868,L1868&lt;=X1868),(W$8-(((LOG(L1868)-LOG(W1868))/((LOG(X1868)-LOG(W1868)))*(W$8-X$8)))),IF(AND(L1868&gt;=X1868,L1868&lt;=Y1868),(X$8-(((LOG(L1868)-LOG(X1868))/((LOG(Y1868)-LOG(X1868)))*(X$8-Y$8)))),IF(AND(L1868&gt;=Y1868,L1868&lt;=Z1868),(Y$8-(((LOG(L1868)-LOG(Y1868))/((LOG(Z1868)-LOG(Y1868)))*(Y$8-Z$8)))),IF(AND(L1868&gt;=Z1868,L1868&lt;=AA1868),(Z$8-(((LOG(L1868)-LOG(Z1868))/((LOG(AA1868)-LOG(Z1868)))*(Z$8-AA$8)))),IF(AND(L1868&gt;=AA1868,L1868&lt;=AB1868),(AA$8-(((LOG(L1868)-LOG(AA1868))/((LOG(AB1868)-LOG(AA1868)))*(AA$8-AB$8)))),IF(AND(L1868&gt;=AB1868,L1868&lt;=AC1868),(AB$8-(((LOG(L1868)-LOG(AB1868))/((LOG(AC1868)-LOG(AB1868)))*(AB$8-AC$8)))),IF(AND(L1868&gt;=AC1868,L1868&lt;=AD1868),(AC$8-(((LOG(L1868)-LOG(AC1868))/((LOG(AD1868)-LOG(AC1868)))*(AC$8-AD$8)))),IF(L1868&gt;AD1868*1.1,"&lt;0.2",0.2))))))))),"")</f>
        <v>0.92797481290932915</v>
      </c>
      <c r="P1868" s="71">
        <f>IF(O1868&lt;&gt;"",VLOOKUP($A1868,Sheet4!$A$2:$O$1309,14,FALSE)*100,"")</f>
        <v>0.22814140701868935</v>
      </c>
      <c r="Q1868" s="71">
        <f>IF(P1868&lt;&gt;"",VLOOKUP($A1868,Sheet4!$A$2:$O$1309,15,FALSE)*100,"")</f>
        <v>2.2123620564718727</v>
      </c>
      <c r="R1868" s="73" t="str">
        <f t="shared" si="62"/>
        <v>100</v>
      </c>
      <c r="S1868" s="63" t="s">
        <v>4364</v>
      </c>
      <c r="T1868" s="63" t="str">
        <f>IF(ISNA(VLOOKUP(A1868,Sheet1!B$3:C$1266,2,FALSE)=TRUE),"NC",VLOOKUP(A1868,Sheet1!B$3:C$1266,2,FALSE))</f>
        <v>Regulated*</v>
      </c>
      <c r="U1868" s="66">
        <f>IF(ISNA(VLOOKUP($A1868,Sheet1!$B$3:$AH$1266,Sheet1!E$1+(Sheet1!$A$1-1)*10,FALSE))=TRUE,"---",IF(VLOOKUP($A1868,Sheet1!$B$3:$AH$1266,Sheet1!E$1+(Sheet1!$A$1-1)*10,FALSE)="---","---", (ROUND(VLOOKUP($A1868,Sheet1!$B$3:$AH$1266,Sheet1!E$1+(Sheet1!$A$1-1)*10,FALSE),IF(VLOOKUP($A1868,Sheet1!$B$3:$AH$1266,Sheet1!E$1+(Sheet1!$A$1-1)*10,FALSE)&gt;99999,-3,IF(VLOOKUP($A1868,Sheet1!$B$3:$AH$1266,Sheet1!E$1+(Sheet1!$A$1-1)*10,FALSE)&gt;9999,-2,IF(VLOOKUP($A1868,Sheet1!$B$3:$AH$1266,Sheet1!E$1+(Sheet1!$A$1-1)*10,FALSE)&gt;999,-1,0)))))))</f>
        <v>1240</v>
      </c>
      <c r="V1868" s="66">
        <f>IF(ISNA(VLOOKUP($A1868,Sheet1!$B$3:$AH$1266,Sheet1!F$1+(Sheet1!$A$1-1)*10,FALSE))=TRUE,"---",IF(VLOOKUP($A1868,Sheet1!$B$3:$AH$1266,Sheet1!F$1+(Sheet1!$A$1-1)*10,FALSE)="---","---", (ROUND(VLOOKUP($A1868,Sheet1!$B$3:$AH$1266,Sheet1!F$1+(Sheet1!$A$1-1)*10,FALSE),IF(VLOOKUP($A1868,Sheet1!$B$3:$AH$1266,Sheet1!F$1+(Sheet1!$A$1-1)*10,FALSE)&gt;99999,-3,IF(VLOOKUP($A1868,Sheet1!$B$3:$AH$1266,Sheet1!F$1+(Sheet1!$A$1-1)*10,FALSE)&gt;9999,-2,IF(VLOOKUP($A1868,Sheet1!$B$3:$AH$1266,Sheet1!F$1+(Sheet1!$A$1-1)*10,FALSE)&gt;999,-1,0)))))))</f>
        <v>1440</v>
      </c>
      <c r="W1868" s="66">
        <f>IF(ISNA(VLOOKUP($A1868,Sheet1!$B$3:$AH$1266,Sheet1!G$1+(Sheet1!$A$1-1)*10,FALSE))=TRUE,"---",IF(VLOOKUP($A1868,Sheet1!$B$3:$AH$1266,Sheet1!G$1+(Sheet1!$A$1-1)*10,FALSE)="---","---", (ROUND(VLOOKUP($A1868,Sheet1!$B$3:$AH$1266,Sheet1!G$1+(Sheet1!$A$1-1)*10,FALSE),IF(VLOOKUP($A1868,Sheet1!$B$3:$AH$1266,Sheet1!G$1+(Sheet1!$A$1-1)*10,FALSE)&gt;99999,-3,IF(VLOOKUP($A1868,Sheet1!$B$3:$AH$1266,Sheet1!G$1+(Sheet1!$A$1-1)*10,FALSE)&gt;9999,-2,IF(VLOOKUP($A1868,Sheet1!$B$3:$AH$1266,Sheet1!G$1+(Sheet1!$A$1-1)*10,FALSE)&gt;999,-1,0)))))))</f>
        <v>1700</v>
      </c>
      <c r="X1868" s="66">
        <f>IF(ISNA(VLOOKUP($A1868,Sheet1!$B$3:$AH$1266,Sheet1!H$1+(Sheet1!$A$1-1)*10,FALSE))=TRUE,"---",IF(VLOOKUP($A1868,Sheet1!$B$3:$AH$1266,Sheet1!H$1+(Sheet1!$A$1-1)*10,FALSE)="---","---", (ROUND(VLOOKUP($A1868,Sheet1!$B$3:$AH$1266,Sheet1!H$1+(Sheet1!$A$1-1)*10,FALSE),IF(VLOOKUP($A1868,Sheet1!$B$3:$AH$1266,Sheet1!H$1+(Sheet1!$A$1-1)*10,FALSE)&gt;99999,-3,IF(VLOOKUP($A1868,Sheet1!$B$3:$AH$1266,Sheet1!H$1+(Sheet1!$A$1-1)*10,FALSE)&gt;9999,-2,IF(VLOOKUP($A1868,Sheet1!$B$3:$AH$1266,Sheet1!H$1+(Sheet1!$A$1-1)*10,FALSE)&gt;999,-1,0)))))))</f>
        <v>2430</v>
      </c>
      <c r="Y1868" s="66">
        <f>IF(ISNA(VLOOKUP($A1868,Sheet1!$B$3:$AH$1266,Sheet1!I$1+(Sheet1!$A$1-1)*10,FALSE))=TRUE,"---",IF(VLOOKUP($A1868,Sheet1!$B$3:$AH$1266,Sheet1!I$1+(Sheet1!$A$1-1)*10,FALSE)="---","---", (ROUND(VLOOKUP($A1868,Sheet1!$B$3:$AH$1266,Sheet1!I$1+(Sheet1!$A$1-1)*10,FALSE),IF(VLOOKUP($A1868,Sheet1!$B$3:$AH$1266,Sheet1!I$1+(Sheet1!$A$1-1)*10,FALSE)&gt;99999,-3,IF(VLOOKUP($A1868,Sheet1!$B$3:$AH$1266,Sheet1!I$1+(Sheet1!$A$1-1)*10,FALSE)&gt;9999,-2,IF(VLOOKUP($A1868,Sheet1!$B$3:$AH$1266,Sheet1!I$1+(Sheet1!$A$1-1)*10,FALSE)&gt;999,-1,0)))))))</f>
        <v>2950</v>
      </c>
      <c r="Z1868" s="66">
        <f>IF(ISNA(VLOOKUP($A1868,Sheet1!$B$3:$AH$1266,Sheet1!J$1+(Sheet1!$A$1-1)*10,FALSE))=TRUE,"---",IF(VLOOKUP($A1868,Sheet1!$B$3:$AH$1266,Sheet1!J$1+(Sheet1!$A$1-1)*10,FALSE)="---","---", (ROUND(VLOOKUP($A1868,Sheet1!$B$3:$AH$1266,Sheet1!J$1+(Sheet1!$A$1-1)*10,FALSE),IF(VLOOKUP($A1868,Sheet1!$B$3:$AH$1266,Sheet1!J$1+(Sheet1!$A$1-1)*10,FALSE)&gt;99999,-3,IF(VLOOKUP($A1868,Sheet1!$B$3:$AH$1266,Sheet1!J$1+(Sheet1!$A$1-1)*10,FALSE)&gt;9999,-2,IF(VLOOKUP($A1868,Sheet1!$B$3:$AH$1266,Sheet1!J$1+(Sheet1!$A$1-1)*10,FALSE)&gt;999,-1,0)))))))</f>
        <v>3680</v>
      </c>
      <c r="AA1868" s="66">
        <f>IF(ISNA(VLOOKUP($A1868,Sheet1!$B$3:$AH$1266,Sheet1!K$1+(Sheet1!$A$1-1)*10,FALSE))=TRUE,"---",IF(VLOOKUP($A1868,Sheet1!$B$3:$AH$1266,Sheet1!K$1+(Sheet1!$A$1-1)*10,FALSE)="---","---", (ROUND(VLOOKUP($A1868,Sheet1!$B$3:$AH$1266,Sheet1!K$1+(Sheet1!$A$1-1)*10,FALSE),IF(VLOOKUP($A1868,Sheet1!$B$3:$AH$1266,Sheet1!K$1+(Sheet1!$A$1-1)*10,FALSE)&gt;99999,-3,IF(VLOOKUP($A1868,Sheet1!$B$3:$AH$1266,Sheet1!K$1+(Sheet1!$A$1-1)*10,FALSE)&gt;9999,-2,IF(VLOOKUP($A1868,Sheet1!$B$3:$AH$1266,Sheet1!K$1+(Sheet1!$A$1-1)*10,FALSE)&gt;999,-1,0)))))))</f>
        <v>4260</v>
      </c>
      <c r="AB1868" s="66">
        <f>IF(ISNA(VLOOKUP($A1868,Sheet1!$B$3:$AH$1266,Sheet1!L$1+(Sheet1!$A$1-1)*10,FALSE))=TRUE,"---",IF(VLOOKUP($A1868,Sheet1!$B$3:$AH$1266,Sheet1!L$1+(Sheet1!$A$1-1)*10,FALSE)="---","---", (ROUND(VLOOKUP($A1868,Sheet1!$B$3:$AH$1266,Sheet1!L$1+(Sheet1!$A$1-1)*10,FALSE),IF(VLOOKUP($A1868,Sheet1!$B$3:$AH$1266,Sheet1!L$1+(Sheet1!$A$1-1)*10,FALSE)&gt;99999,-3,IF(VLOOKUP($A1868,Sheet1!$B$3:$AH$1266,Sheet1!L$1+(Sheet1!$A$1-1)*10,FALSE)&gt;9999,-2,IF(VLOOKUP($A1868,Sheet1!$B$3:$AH$1266,Sheet1!L$1+(Sheet1!$A$1-1)*10,FALSE)&gt;999,-1,0)))))))</f>
        <v>4890</v>
      </c>
      <c r="AC1868" s="66">
        <f>IF(ISNA(VLOOKUP($A1868,Sheet1!$B$3:$AH$1266,Sheet1!M$1+(Sheet1!$A$1-1)*10,FALSE))=TRUE,"---",IF(VLOOKUP($A1868,Sheet1!$B$3:$AH$1266,Sheet1!M$1+(Sheet1!$A$1-1)*10,FALSE)="---","---", (ROUND(VLOOKUP($A1868,Sheet1!$B$3:$AH$1266,Sheet1!M$1+(Sheet1!$A$1-1)*10,FALSE),IF(VLOOKUP($A1868,Sheet1!$B$3:$AH$1266,Sheet1!M$1+(Sheet1!$A$1-1)*10,FALSE)&gt;99999,-3,IF(VLOOKUP($A1868,Sheet1!$B$3:$AH$1266,Sheet1!M$1+(Sheet1!$A$1-1)*10,FALSE)&gt;9999,-2,IF(VLOOKUP($A1868,Sheet1!$B$3:$AH$1266,Sheet1!M$1+(Sheet1!$A$1-1)*10,FALSE)&gt;999,-1,0)))))))</f>
        <v>5550</v>
      </c>
      <c r="AD1868" s="66">
        <f>IF(ISNA(VLOOKUP($A1868,Sheet1!$B$3:$AH$1266,Sheet1!N$1+(Sheet1!$A$1-1)*10,FALSE))=TRUE,"---",IF(VLOOKUP($A1868,Sheet1!$B$3:$AH$1266,Sheet1!N$1+(Sheet1!$A$1-1)*10,FALSE)="---","---", (ROUND(VLOOKUP($A1868,Sheet1!$B$3:$AH$1266,Sheet1!N$1+(Sheet1!$A$1-1)*10,FALSE),IF(VLOOKUP($A1868,Sheet1!$B$3:$AH$1266,Sheet1!N$1+(Sheet1!$A$1-1)*10,FALSE)&gt;99999,-3,IF(VLOOKUP($A1868,Sheet1!$B$3:$AH$1266,Sheet1!N$1+(Sheet1!$A$1-1)*10,FALSE)&gt;9999,-2,IF(VLOOKUP($A1868,Sheet1!$B$3:$AH$1266,Sheet1!N$1+(Sheet1!$A$1-1)*10,FALSE)&gt;999,-1,0)))))))</f>
        <v>6490</v>
      </c>
    </row>
    <row r="1869" spans="1:30" ht="25.5" customHeight="1" x14ac:dyDescent="0.25">
      <c r="A1869" s="125" t="s">
        <v>2742</v>
      </c>
      <c r="B1869" s="126" t="s">
        <v>2743</v>
      </c>
      <c r="C1869" s="125">
        <v>435540</v>
      </c>
      <c r="D1869" s="125">
        <v>752209</v>
      </c>
      <c r="E1869" s="70" t="s">
        <v>3015</v>
      </c>
      <c r="F1869" s="52" t="s">
        <v>4422</v>
      </c>
      <c r="G1869" s="127" t="s">
        <v>31</v>
      </c>
      <c r="H1869" s="128">
        <v>266</v>
      </c>
      <c r="I1869" s="112">
        <v>1178</v>
      </c>
      <c r="J1869" s="140" t="s">
        <v>4405</v>
      </c>
      <c r="K1869" s="127" t="s">
        <v>17</v>
      </c>
      <c r="L1869" s="115">
        <v>6800</v>
      </c>
      <c r="M1869" s="116">
        <v>25.6</v>
      </c>
      <c r="N1869" s="127" t="s">
        <v>247</v>
      </c>
      <c r="O1869" s="68" t="s">
        <v>4405</v>
      </c>
      <c r="P1869" s="68" t="s">
        <v>4405</v>
      </c>
      <c r="Q1869" s="68" t="s">
        <v>4405</v>
      </c>
      <c r="R1869" s="74" t="s">
        <v>4405</v>
      </c>
      <c r="S1869" s="64" t="s">
        <v>4364</v>
      </c>
      <c r="T1869" s="64" t="str">
        <f>IF(ISNA(VLOOKUP(A1869,Sheet1!B$3:C$1266,2,FALSE)=TRUE),"NC",VLOOKUP(A1869,Sheet1!B$3:C$1266,2,FALSE))</f>
        <v>Regulated*</v>
      </c>
      <c r="U1869" s="65">
        <f>IF(ISNA(VLOOKUP($A1869,Sheet1!$B$3:$AH$1266,Sheet1!E$1+(Sheet1!$A$1-1)*10,FALSE))=TRUE,"---",IF(VLOOKUP($A1869,Sheet1!$B$3:$AH$1266,Sheet1!E$1+(Sheet1!$A$1-1)*10,FALSE)="---","---", (ROUND(VLOOKUP($A1869,Sheet1!$B$3:$AH$1266,Sheet1!E$1+(Sheet1!$A$1-1)*10,FALSE),IF(VLOOKUP($A1869,Sheet1!$B$3:$AH$1266,Sheet1!E$1+(Sheet1!$A$1-1)*10,FALSE)&gt;99999,-3,IF(VLOOKUP($A1869,Sheet1!$B$3:$AH$1266,Sheet1!E$1+(Sheet1!$A$1-1)*10,FALSE)&gt;9999,-2,IF(VLOOKUP($A1869,Sheet1!$B$3:$AH$1266,Sheet1!E$1+(Sheet1!$A$1-1)*10,FALSE)&gt;999,-1,0)))))))</f>
        <v>1530</v>
      </c>
      <c r="V1869" s="65">
        <f>IF(ISNA(VLOOKUP($A1869,Sheet1!$B$3:$AH$1266,Sheet1!F$1+(Sheet1!$A$1-1)*10,FALSE))=TRUE,"---",IF(VLOOKUP($A1869,Sheet1!$B$3:$AH$1266,Sheet1!F$1+(Sheet1!$A$1-1)*10,FALSE)="---","---", (ROUND(VLOOKUP($A1869,Sheet1!$B$3:$AH$1266,Sheet1!F$1+(Sheet1!$A$1-1)*10,FALSE),IF(VLOOKUP($A1869,Sheet1!$B$3:$AH$1266,Sheet1!F$1+(Sheet1!$A$1-1)*10,FALSE)&gt;99999,-3,IF(VLOOKUP($A1869,Sheet1!$B$3:$AH$1266,Sheet1!F$1+(Sheet1!$A$1-1)*10,FALSE)&gt;9999,-2,IF(VLOOKUP($A1869,Sheet1!$B$3:$AH$1266,Sheet1!F$1+(Sheet1!$A$1-1)*10,FALSE)&gt;999,-1,0)))))))</f>
        <v>1740</v>
      </c>
      <c r="W1869" s="65">
        <f>IF(ISNA(VLOOKUP($A1869,Sheet1!$B$3:$AH$1266,Sheet1!G$1+(Sheet1!$A$1-1)*10,FALSE))=TRUE,"---",IF(VLOOKUP($A1869,Sheet1!$B$3:$AH$1266,Sheet1!G$1+(Sheet1!$A$1-1)*10,FALSE)="---","---", (ROUND(VLOOKUP($A1869,Sheet1!$B$3:$AH$1266,Sheet1!G$1+(Sheet1!$A$1-1)*10,FALSE),IF(VLOOKUP($A1869,Sheet1!$B$3:$AH$1266,Sheet1!G$1+(Sheet1!$A$1-1)*10,FALSE)&gt;99999,-3,IF(VLOOKUP($A1869,Sheet1!$B$3:$AH$1266,Sheet1!G$1+(Sheet1!$A$1-1)*10,FALSE)&gt;9999,-2,IF(VLOOKUP($A1869,Sheet1!$B$3:$AH$1266,Sheet1!G$1+(Sheet1!$A$1-1)*10,FALSE)&gt;999,-1,0)))))))</f>
        <v>2010</v>
      </c>
      <c r="X1869" s="65">
        <f>IF(ISNA(VLOOKUP($A1869,Sheet1!$B$3:$AH$1266,Sheet1!H$1+(Sheet1!$A$1-1)*10,FALSE))=TRUE,"---",IF(VLOOKUP($A1869,Sheet1!$B$3:$AH$1266,Sheet1!H$1+(Sheet1!$A$1-1)*10,FALSE)="---","---", (ROUND(VLOOKUP($A1869,Sheet1!$B$3:$AH$1266,Sheet1!H$1+(Sheet1!$A$1-1)*10,FALSE),IF(VLOOKUP($A1869,Sheet1!$B$3:$AH$1266,Sheet1!H$1+(Sheet1!$A$1-1)*10,FALSE)&gt;99999,-3,IF(VLOOKUP($A1869,Sheet1!$B$3:$AH$1266,Sheet1!H$1+(Sheet1!$A$1-1)*10,FALSE)&gt;9999,-2,IF(VLOOKUP($A1869,Sheet1!$B$3:$AH$1266,Sheet1!H$1+(Sheet1!$A$1-1)*10,FALSE)&gt;999,-1,0)))))))</f>
        <v>2730</v>
      </c>
      <c r="Y1869" s="65">
        <f>IF(ISNA(VLOOKUP($A1869,Sheet1!$B$3:$AH$1266,Sheet1!I$1+(Sheet1!$A$1-1)*10,FALSE))=TRUE,"---",IF(VLOOKUP($A1869,Sheet1!$B$3:$AH$1266,Sheet1!I$1+(Sheet1!$A$1-1)*10,FALSE)="---","---", (ROUND(VLOOKUP($A1869,Sheet1!$B$3:$AH$1266,Sheet1!I$1+(Sheet1!$A$1-1)*10,FALSE),IF(VLOOKUP($A1869,Sheet1!$B$3:$AH$1266,Sheet1!I$1+(Sheet1!$A$1-1)*10,FALSE)&gt;99999,-3,IF(VLOOKUP($A1869,Sheet1!$B$3:$AH$1266,Sheet1!I$1+(Sheet1!$A$1-1)*10,FALSE)&gt;9999,-2,IF(VLOOKUP($A1869,Sheet1!$B$3:$AH$1266,Sheet1!I$1+(Sheet1!$A$1-1)*10,FALSE)&gt;999,-1,0)))))))</f>
        <v>3250</v>
      </c>
      <c r="Z1869" s="65">
        <f>IF(ISNA(VLOOKUP($A1869,Sheet1!$B$3:$AH$1266,Sheet1!J$1+(Sheet1!$A$1-1)*10,FALSE))=TRUE,"---",IF(VLOOKUP($A1869,Sheet1!$B$3:$AH$1266,Sheet1!J$1+(Sheet1!$A$1-1)*10,FALSE)="---","---", (ROUND(VLOOKUP($A1869,Sheet1!$B$3:$AH$1266,Sheet1!J$1+(Sheet1!$A$1-1)*10,FALSE),IF(VLOOKUP($A1869,Sheet1!$B$3:$AH$1266,Sheet1!J$1+(Sheet1!$A$1-1)*10,FALSE)&gt;99999,-3,IF(VLOOKUP($A1869,Sheet1!$B$3:$AH$1266,Sheet1!J$1+(Sheet1!$A$1-1)*10,FALSE)&gt;9999,-2,IF(VLOOKUP($A1869,Sheet1!$B$3:$AH$1266,Sheet1!J$1+(Sheet1!$A$1-1)*10,FALSE)&gt;999,-1,0)))))))</f>
        <v>3950</v>
      </c>
      <c r="AA1869" s="65">
        <f>IF(ISNA(VLOOKUP($A1869,Sheet1!$B$3:$AH$1266,Sheet1!K$1+(Sheet1!$A$1-1)*10,FALSE))=TRUE,"---",IF(VLOOKUP($A1869,Sheet1!$B$3:$AH$1266,Sheet1!K$1+(Sheet1!$A$1-1)*10,FALSE)="---","---", (ROUND(VLOOKUP($A1869,Sheet1!$B$3:$AH$1266,Sheet1!K$1+(Sheet1!$A$1-1)*10,FALSE),IF(VLOOKUP($A1869,Sheet1!$B$3:$AH$1266,Sheet1!K$1+(Sheet1!$A$1-1)*10,FALSE)&gt;99999,-3,IF(VLOOKUP($A1869,Sheet1!$B$3:$AH$1266,Sheet1!K$1+(Sheet1!$A$1-1)*10,FALSE)&gt;9999,-2,IF(VLOOKUP($A1869,Sheet1!$B$3:$AH$1266,Sheet1!K$1+(Sheet1!$A$1-1)*10,FALSE)&gt;999,-1,0)))))))</f>
        <v>4510</v>
      </c>
      <c r="AB1869" s="65">
        <f>IF(ISNA(VLOOKUP($A1869,Sheet1!$B$3:$AH$1266,Sheet1!L$1+(Sheet1!$A$1-1)*10,FALSE))=TRUE,"---",IF(VLOOKUP($A1869,Sheet1!$B$3:$AH$1266,Sheet1!L$1+(Sheet1!$A$1-1)*10,FALSE)="---","---", (ROUND(VLOOKUP($A1869,Sheet1!$B$3:$AH$1266,Sheet1!L$1+(Sheet1!$A$1-1)*10,FALSE),IF(VLOOKUP($A1869,Sheet1!$B$3:$AH$1266,Sheet1!L$1+(Sheet1!$A$1-1)*10,FALSE)&gt;99999,-3,IF(VLOOKUP($A1869,Sheet1!$B$3:$AH$1266,Sheet1!L$1+(Sheet1!$A$1-1)*10,FALSE)&gt;9999,-2,IF(VLOOKUP($A1869,Sheet1!$B$3:$AH$1266,Sheet1!L$1+(Sheet1!$A$1-1)*10,FALSE)&gt;999,-1,0)))))))</f>
        <v>5100</v>
      </c>
      <c r="AC1869" s="65">
        <f>IF(ISNA(VLOOKUP($A1869,Sheet1!$B$3:$AH$1266,Sheet1!M$1+(Sheet1!$A$1-1)*10,FALSE))=TRUE,"---",IF(VLOOKUP($A1869,Sheet1!$B$3:$AH$1266,Sheet1!M$1+(Sheet1!$A$1-1)*10,FALSE)="---","---", (ROUND(VLOOKUP($A1869,Sheet1!$B$3:$AH$1266,Sheet1!M$1+(Sheet1!$A$1-1)*10,FALSE),IF(VLOOKUP($A1869,Sheet1!$B$3:$AH$1266,Sheet1!M$1+(Sheet1!$A$1-1)*10,FALSE)&gt;99999,-3,IF(VLOOKUP($A1869,Sheet1!$B$3:$AH$1266,Sheet1!M$1+(Sheet1!$A$1-1)*10,FALSE)&gt;9999,-2,IF(VLOOKUP($A1869,Sheet1!$B$3:$AH$1266,Sheet1!M$1+(Sheet1!$A$1-1)*10,FALSE)&gt;999,-1,0)))))))</f>
        <v>5720</v>
      </c>
      <c r="AD1869" s="65">
        <f>IF(ISNA(VLOOKUP($A1869,Sheet1!$B$3:$AH$1266,Sheet1!N$1+(Sheet1!$A$1-1)*10,FALSE))=TRUE,"---",IF(VLOOKUP($A1869,Sheet1!$B$3:$AH$1266,Sheet1!N$1+(Sheet1!$A$1-1)*10,FALSE)="---","---", (ROUND(VLOOKUP($A1869,Sheet1!$B$3:$AH$1266,Sheet1!N$1+(Sheet1!$A$1-1)*10,FALSE),IF(VLOOKUP($A1869,Sheet1!$B$3:$AH$1266,Sheet1!N$1+(Sheet1!$A$1-1)*10,FALSE)&gt;99999,-3,IF(VLOOKUP($A1869,Sheet1!$B$3:$AH$1266,Sheet1!N$1+(Sheet1!$A$1-1)*10,FALSE)&gt;9999,-2,IF(VLOOKUP($A1869,Sheet1!$B$3:$AH$1266,Sheet1!N$1+(Sheet1!$A$1-1)*10,FALSE)&gt;999,-1,0)))))))</f>
        <v>6600</v>
      </c>
    </row>
    <row r="1870" spans="1:30" ht="25.5" customHeight="1" x14ac:dyDescent="0.25">
      <c r="A1870" s="133" t="s">
        <v>2744</v>
      </c>
      <c r="B1870" s="141" t="s">
        <v>2745</v>
      </c>
      <c r="C1870" s="133">
        <v>435350</v>
      </c>
      <c r="D1870" s="133">
        <v>752415</v>
      </c>
      <c r="E1870" s="67" t="s">
        <v>3015</v>
      </c>
      <c r="F1870" s="117" t="s">
        <v>4972</v>
      </c>
      <c r="G1870" s="118" t="s">
        <v>31</v>
      </c>
      <c r="H1870" s="136">
        <v>291</v>
      </c>
      <c r="I1870" s="119">
        <v>25344</v>
      </c>
      <c r="J1870" s="124">
        <v>6.98</v>
      </c>
      <c r="K1870" s="121" t="s">
        <v>4405</v>
      </c>
      <c r="L1870" s="122">
        <v>5100</v>
      </c>
      <c r="M1870" s="123">
        <v>17.5</v>
      </c>
      <c r="N1870" s="118" t="s">
        <v>92</v>
      </c>
      <c r="O1870" s="71">
        <f>IF(U1870&lt;&gt;"---",IF(L1870&lt;W1870,"&gt;50",IF(AND(L1870&gt;=W1870,L1870&lt;=X1870),(W$8-(((LOG(L1870)-LOG(W1870))/((LOG(X1870)-LOG(W1870)))*(W$8-X$8)))),IF(AND(L1870&gt;=X1870,L1870&lt;=Y1870),(X$8-(((LOG(L1870)-LOG(X1870))/((LOG(Y1870)-LOG(X1870)))*(X$8-Y$8)))),IF(AND(L1870&gt;=Y1870,L1870&lt;=Z1870),(Y$8-(((LOG(L1870)-LOG(Y1870))/((LOG(Z1870)-LOG(Y1870)))*(Y$8-Z$8)))),IF(AND(L1870&gt;=Z1870,L1870&lt;=AA1870),(Z$8-(((LOG(L1870)-LOG(Z1870))/((LOG(AA1870)-LOG(Z1870)))*(Z$8-AA$8)))),IF(AND(L1870&gt;=AA1870,L1870&lt;=AB1870),(AA$8-(((LOG(L1870)-LOG(AA1870))/((LOG(AB1870)-LOG(AA1870)))*(AA$8-AB$8)))),IF(AND(L1870&gt;=AB1870,L1870&lt;=AC1870),(AB$8-(((LOG(L1870)-LOG(AB1870))/((LOG(AC1870)-LOG(AB1870)))*(AB$8-AC$8)))),IF(AND(L1870&gt;=AC1870,L1870&lt;=AD1870),(AC$8-(((LOG(L1870)-LOG(AC1870))/((LOG(AD1870)-LOG(AC1870)))*(AC$8-AD$8)))),IF(L1870&gt;AD1870*1.1,"&lt;0.2",0.2))))))))),"")</f>
        <v>1.2181251988030828</v>
      </c>
      <c r="P1870" s="71">
        <f>IF(O1870&lt;&gt;"",VLOOKUP($A1870,Sheet4!$A$2:$O$1309,14,FALSE)*100,"")</f>
        <v>0.22532802208934388</v>
      </c>
      <c r="Q1870" s="71">
        <f>IF(P1870&lt;&gt;"",VLOOKUP($A1870,Sheet4!$A$2:$O$1309,15,FALSE)*100,"")</f>
        <v>2.1853495999731187</v>
      </c>
      <c r="R1870" s="73">
        <f t="shared" ref="R1870:R1933" si="63">IF(O1870="&lt;0.2","&gt;500",IF(O1870="&gt;50","&lt;2",IF(ISERR(1/O1870*100),"",IF(AND((1/O1870*100)&gt;=2,(1/O1870*100)&lt;=10),MROUND(1/O1870*100,1),IF(AND((1/O1870*100)&gt;=10,(1/O1870*100)&lt;=50),MROUND(1/O1870*100,5),IF(AND((1/O1870*100)&gt;=50,(1/O1870*100)&lt;=104),MROUND(1/O1870*100,10),IF(AND((1/O1870*100)&gt;=104,(1/O1870*100)&lt;=110),"100",IF(AND((1/O1870*100)&gt;=110,(1/O1870*100)&lt;=180),"&gt;100, &lt;200",IF(AND((1/O1870*100)&gt;=180,(1/O1870*100)&lt;=220),"200",IF(AND((1/O1870*100)&gt;=220,(1/O1870*100)&lt;=450),"&gt;200,  &lt;500","500"))))))))))</f>
        <v>80</v>
      </c>
      <c r="S1870" s="63" t="s">
        <v>4364</v>
      </c>
      <c r="T1870" s="63" t="str">
        <f>IF(ISNA(VLOOKUP(A1870,Sheet1!B$3:C$1266,2,FALSE)=TRUE),"NC",VLOOKUP(A1870,Sheet1!B$3:C$1266,2,FALSE))</f>
        <v>Regulated</v>
      </c>
      <c r="U1870" s="66">
        <f>IF(ISNA(VLOOKUP($A1870,Sheet1!$B$3:$AH$1266,Sheet1!E$1+(Sheet1!$A$1-1)*10,FALSE))=TRUE,"---",IF(VLOOKUP($A1870,Sheet1!$B$3:$AH$1266,Sheet1!E$1+(Sheet1!$A$1-1)*10,FALSE)="---","---", (ROUND(VLOOKUP($A1870,Sheet1!$B$3:$AH$1266,Sheet1!E$1+(Sheet1!$A$1-1)*10,FALSE),IF(VLOOKUP($A1870,Sheet1!$B$3:$AH$1266,Sheet1!E$1+(Sheet1!$A$1-1)*10,FALSE)&gt;99999,-3,IF(VLOOKUP($A1870,Sheet1!$B$3:$AH$1266,Sheet1!E$1+(Sheet1!$A$1-1)*10,FALSE)&gt;9999,-2,IF(VLOOKUP($A1870,Sheet1!$B$3:$AH$1266,Sheet1!E$1+(Sheet1!$A$1-1)*10,FALSE)&gt;999,-1,0)))))))</f>
        <v>1700</v>
      </c>
      <c r="V1870" s="66">
        <f>IF(ISNA(VLOOKUP($A1870,Sheet1!$B$3:$AH$1266,Sheet1!F$1+(Sheet1!$A$1-1)*10,FALSE))=TRUE,"---",IF(VLOOKUP($A1870,Sheet1!$B$3:$AH$1266,Sheet1!F$1+(Sheet1!$A$1-1)*10,FALSE)="---","---", (ROUND(VLOOKUP($A1870,Sheet1!$B$3:$AH$1266,Sheet1!F$1+(Sheet1!$A$1-1)*10,FALSE),IF(VLOOKUP($A1870,Sheet1!$B$3:$AH$1266,Sheet1!F$1+(Sheet1!$A$1-1)*10,FALSE)&gt;99999,-3,IF(VLOOKUP($A1870,Sheet1!$B$3:$AH$1266,Sheet1!F$1+(Sheet1!$A$1-1)*10,FALSE)&gt;9999,-2,IF(VLOOKUP($A1870,Sheet1!$B$3:$AH$1266,Sheet1!F$1+(Sheet1!$A$1-1)*10,FALSE)&gt;999,-1,0)))))))</f>
        <v>1920</v>
      </c>
      <c r="W1870" s="66">
        <f>IF(ISNA(VLOOKUP($A1870,Sheet1!$B$3:$AH$1266,Sheet1!G$1+(Sheet1!$A$1-1)*10,FALSE))=TRUE,"---",IF(VLOOKUP($A1870,Sheet1!$B$3:$AH$1266,Sheet1!G$1+(Sheet1!$A$1-1)*10,FALSE)="---","---", (ROUND(VLOOKUP($A1870,Sheet1!$B$3:$AH$1266,Sheet1!G$1+(Sheet1!$A$1-1)*10,FALSE),IF(VLOOKUP($A1870,Sheet1!$B$3:$AH$1266,Sheet1!G$1+(Sheet1!$A$1-1)*10,FALSE)&gt;99999,-3,IF(VLOOKUP($A1870,Sheet1!$B$3:$AH$1266,Sheet1!G$1+(Sheet1!$A$1-1)*10,FALSE)&gt;9999,-2,IF(VLOOKUP($A1870,Sheet1!$B$3:$AH$1266,Sheet1!G$1+(Sheet1!$A$1-1)*10,FALSE)&gt;999,-1,0)))))))</f>
        <v>2200</v>
      </c>
      <c r="X1870" s="66">
        <f>IF(ISNA(VLOOKUP($A1870,Sheet1!$B$3:$AH$1266,Sheet1!H$1+(Sheet1!$A$1-1)*10,FALSE))=TRUE,"---",IF(VLOOKUP($A1870,Sheet1!$B$3:$AH$1266,Sheet1!H$1+(Sheet1!$A$1-1)*10,FALSE)="---","---", (ROUND(VLOOKUP($A1870,Sheet1!$B$3:$AH$1266,Sheet1!H$1+(Sheet1!$A$1-1)*10,FALSE),IF(VLOOKUP($A1870,Sheet1!$B$3:$AH$1266,Sheet1!H$1+(Sheet1!$A$1-1)*10,FALSE)&gt;99999,-3,IF(VLOOKUP($A1870,Sheet1!$B$3:$AH$1266,Sheet1!H$1+(Sheet1!$A$1-1)*10,FALSE)&gt;9999,-2,IF(VLOOKUP($A1870,Sheet1!$B$3:$AH$1266,Sheet1!H$1+(Sheet1!$A$1-1)*10,FALSE)&gt;999,-1,0)))))))</f>
        <v>2920</v>
      </c>
      <c r="Y1870" s="66">
        <f>IF(ISNA(VLOOKUP($A1870,Sheet1!$B$3:$AH$1266,Sheet1!I$1+(Sheet1!$A$1-1)*10,FALSE))=TRUE,"---",IF(VLOOKUP($A1870,Sheet1!$B$3:$AH$1266,Sheet1!I$1+(Sheet1!$A$1-1)*10,FALSE)="---","---", (ROUND(VLOOKUP($A1870,Sheet1!$B$3:$AH$1266,Sheet1!I$1+(Sheet1!$A$1-1)*10,FALSE),IF(VLOOKUP($A1870,Sheet1!$B$3:$AH$1266,Sheet1!I$1+(Sheet1!$A$1-1)*10,FALSE)&gt;99999,-3,IF(VLOOKUP($A1870,Sheet1!$B$3:$AH$1266,Sheet1!I$1+(Sheet1!$A$1-1)*10,FALSE)&gt;9999,-2,IF(VLOOKUP($A1870,Sheet1!$B$3:$AH$1266,Sheet1!I$1+(Sheet1!$A$1-1)*10,FALSE)&gt;999,-1,0)))))))</f>
        <v>3430</v>
      </c>
      <c r="Z1870" s="66">
        <f>IF(ISNA(VLOOKUP($A1870,Sheet1!$B$3:$AH$1266,Sheet1!J$1+(Sheet1!$A$1-1)*10,FALSE))=TRUE,"---",IF(VLOOKUP($A1870,Sheet1!$B$3:$AH$1266,Sheet1!J$1+(Sheet1!$A$1-1)*10,FALSE)="---","---", (ROUND(VLOOKUP($A1870,Sheet1!$B$3:$AH$1266,Sheet1!J$1+(Sheet1!$A$1-1)*10,FALSE),IF(VLOOKUP($A1870,Sheet1!$B$3:$AH$1266,Sheet1!J$1+(Sheet1!$A$1-1)*10,FALSE)&gt;99999,-3,IF(VLOOKUP($A1870,Sheet1!$B$3:$AH$1266,Sheet1!J$1+(Sheet1!$A$1-1)*10,FALSE)&gt;9999,-2,IF(VLOOKUP($A1870,Sheet1!$B$3:$AH$1266,Sheet1!J$1+(Sheet1!$A$1-1)*10,FALSE)&gt;999,-1,0)))))))</f>
        <v>4120</v>
      </c>
      <c r="AA1870" s="66">
        <f>IF(ISNA(VLOOKUP($A1870,Sheet1!$B$3:$AH$1266,Sheet1!K$1+(Sheet1!$A$1-1)*10,FALSE))=TRUE,"---",IF(VLOOKUP($A1870,Sheet1!$B$3:$AH$1266,Sheet1!K$1+(Sheet1!$A$1-1)*10,FALSE)="---","---", (ROUND(VLOOKUP($A1870,Sheet1!$B$3:$AH$1266,Sheet1!K$1+(Sheet1!$A$1-1)*10,FALSE),IF(VLOOKUP($A1870,Sheet1!$B$3:$AH$1266,Sheet1!K$1+(Sheet1!$A$1-1)*10,FALSE)&gt;99999,-3,IF(VLOOKUP($A1870,Sheet1!$B$3:$AH$1266,Sheet1!K$1+(Sheet1!$A$1-1)*10,FALSE)&gt;9999,-2,IF(VLOOKUP($A1870,Sheet1!$B$3:$AH$1266,Sheet1!K$1+(Sheet1!$A$1-1)*10,FALSE)&gt;999,-1,0)))))))</f>
        <v>4660</v>
      </c>
      <c r="AB1870" s="66">
        <f>IF(ISNA(VLOOKUP($A1870,Sheet1!$B$3:$AH$1266,Sheet1!L$1+(Sheet1!$A$1-1)*10,FALSE))=TRUE,"---",IF(VLOOKUP($A1870,Sheet1!$B$3:$AH$1266,Sheet1!L$1+(Sheet1!$A$1-1)*10,FALSE)="---","---", (ROUND(VLOOKUP($A1870,Sheet1!$B$3:$AH$1266,Sheet1!L$1+(Sheet1!$A$1-1)*10,FALSE),IF(VLOOKUP($A1870,Sheet1!$B$3:$AH$1266,Sheet1!L$1+(Sheet1!$A$1-1)*10,FALSE)&gt;99999,-3,IF(VLOOKUP($A1870,Sheet1!$B$3:$AH$1266,Sheet1!L$1+(Sheet1!$A$1-1)*10,FALSE)&gt;9999,-2,IF(VLOOKUP($A1870,Sheet1!$B$3:$AH$1266,Sheet1!L$1+(Sheet1!$A$1-1)*10,FALSE)&gt;999,-1,0)))))))</f>
        <v>5230</v>
      </c>
      <c r="AC1870" s="66">
        <f>IF(ISNA(VLOOKUP($A1870,Sheet1!$B$3:$AH$1266,Sheet1!M$1+(Sheet1!$A$1-1)*10,FALSE))=TRUE,"---",IF(VLOOKUP($A1870,Sheet1!$B$3:$AH$1266,Sheet1!M$1+(Sheet1!$A$1-1)*10,FALSE)="---","---", (ROUND(VLOOKUP($A1870,Sheet1!$B$3:$AH$1266,Sheet1!M$1+(Sheet1!$A$1-1)*10,FALSE),IF(VLOOKUP($A1870,Sheet1!$B$3:$AH$1266,Sheet1!M$1+(Sheet1!$A$1-1)*10,FALSE)&gt;99999,-3,IF(VLOOKUP($A1870,Sheet1!$B$3:$AH$1266,Sheet1!M$1+(Sheet1!$A$1-1)*10,FALSE)&gt;9999,-2,IF(VLOOKUP($A1870,Sheet1!$B$3:$AH$1266,Sheet1!M$1+(Sheet1!$A$1-1)*10,FALSE)&gt;999,-1,0)))))))</f>
        <v>5820</v>
      </c>
      <c r="AD1870" s="66">
        <f>IF(ISNA(VLOOKUP($A1870,Sheet1!$B$3:$AH$1266,Sheet1!N$1+(Sheet1!$A$1-1)*10,FALSE))=TRUE,"---",IF(VLOOKUP($A1870,Sheet1!$B$3:$AH$1266,Sheet1!N$1+(Sheet1!$A$1-1)*10,FALSE)="---","---", (ROUND(VLOOKUP($A1870,Sheet1!$B$3:$AH$1266,Sheet1!N$1+(Sheet1!$A$1-1)*10,FALSE),IF(VLOOKUP($A1870,Sheet1!$B$3:$AH$1266,Sheet1!N$1+(Sheet1!$A$1-1)*10,FALSE)&gt;99999,-3,IF(VLOOKUP($A1870,Sheet1!$B$3:$AH$1266,Sheet1!N$1+(Sheet1!$A$1-1)*10,FALSE)&gt;9999,-2,IF(VLOOKUP($A1870,Sheet1!$B$3:$AH$1266,Sheet1!N$1+(Sheet1!$A$1-1)*10,FALSE)&gt;999,-1,0)))))))</f>
        <v>6670</v>
      </c>
    </row>
    <row r="1871" spans="1:30" ht="25.5" customHeight="1" x14ac:dyDescent="0.25">
      <c r="A1871" s="125" t="s">
        <v>2746</v>
      </c>
      <c r="B1871" s="126" t="s">
        <v>2747</v>
      </c>
      <c r="C1871" s="125">
        <v>435300</v>
      </c>
      <c r="D1871" s="125">
        <v>752538</v>
      </c>
      <c r="E1871" s="70" t="s">
        <v>3015</v>
      </c>
      <c r="F1871" s="139" t="s">
        <v>4405</v>
      </c>
      <c r="G1871" s="127" t="s">
        <v>160</v>
      </c>
      <c r="H1871" s="128">
        <v>315</v>
      </c>
      <c r="I1871" s="112" t="s">
        <v>287</v>
      </c>
      <c r="J1871" s="140" t="s">
        <v>4405</v>
      </c>
      <c r="K1871" s="127" t="s">
        <v>17</v>
      </c>
      <c r="L1871" s="149">
        <v>5380</v>
      </c>
      <c r="M1871" s="116">
        <v>17.100000000000001</v>
      </c>
      <c r="N1871" s="127" t="s">
        <v>549</v>
      </c>
      <c r="O1871" s="68">
        <f>IF(U1871&lt;&gt;"---",IF(L1871&lt;W1871,"&gt;50",IF(AND(L1871&gt;=W1871,L1871&lt;=X1871),(W$8-(((LOG(L1871)-LOG(W1871))/((LOG(X1871)-LOG(W1871)))*(W$8-X$8)))),IF(AND(L1871&gt;=X1871,L1871&lt;=Y1871),(X$8-(((LOG(L1871)-LOG(X1871))/((LOG(Y1871)-LOG(X1871)))*(X$8-Y$8)))),IF(AND(L1871&gt;=Y1871,L1871&lt;=Z1871),(Y$8-(((LOG(L1871)-LOG(Y1871))/((LOG(Z1871)-LOG(Y1871)))*(Y$8-Z$8)))),IF(AND(L1871&gt;=Z1871,L1871&lt;=AA1871),(Z$8-(((LOG(L1871)-LOG(Z1871))/((LOG(AA1871)-LOG(Z1871)))*(Z$8-AA$8)))),IF(AND(L1871&gt;=AA1871,L1871&lt;=AB1871),(AA$8-(((LOG(L1871)-LOG(AA1871))/((LOG(AB1871)-LOG(AA1871)))*(AA$8-AB$8)))),IF(AND(L1871&gt;=AB1871,L1871&lt;=AC1871),(AB$8-(((LOG(L1871)-LOG(AB1871))/((LOG(AC1871)-LOG(AB1871)))*(AB$8-AC$8)))),IF(AND(L1871&gt;=AC1871,L1871&lt;=AD1871),(AC$8-(((LOG(L1871)-LOG(AC1871))/((LOG(AD1871)-LOG(AC1871)))*(AC$8-AD$8)))),IF(L1871&gt;AD1871*1.1,"&lt;0.2",0.2))))))))),"")</f>
        <v>26.358716036386134</v>
      </c>
      <c r="P1871" s="68">
        <f>IF(O1871&lt;&gt;"",VLOOKUP($A1871,Sheet4!$A$2:$O$1309,14,FALSE)*100,"")</f>
        <v>5.9148627171513812</v>
      </c>
      <c r="Q1871" s="68">
        <f>IF(P1871&lt;&gt;"",VLOOKUP($A1871,Sheet4!$A$2:$O$1309,15,FALSE)*100,"")</f>
        <v>44.965125554076081</v>
      </c>
      <c r="R1871" s="74">
        <f t="shared" si="63"/>
        <v>4</v>
      </c>
      <c r="S1871" s="64" t="s">
        <v>4364</v>
      </c>
      <c r="T1871" s="64" t="str">
        <f>IF(ISNA(VLOOKUP(A1871,Sheet1!B$3:C$1266,2,FALSE)=TRUE),"NC",VLOOKUP(A1871,Sheet1!B$3:C$1266,2,FALSE))</f>
        <v>Rural</v>
      </c>
      <c r="U1871" s="65">
        <f>IF(ISNA(VLOOKUP($A1871,Sheet1!$B$3:$AH$1266,Sheet1!E$1+(Sheet1!$A$1-1)*10,FALSE))=TRUE,"---",IF(VLOOKUP($A1871,Sheet1!$B$3:$AH$1266,Sheet1!E$1+(Sheet1!$A$1-1)*10,FALSE)="---","---", (ROUND(VLOOKUP($A1871,Sheet1!$B$3:$AH$1266,Sheet1!E$1+(Sheet1!$A$1-1)*10,FALSE),IF(VLOOKUP($A1871,Sheet1!$B$3:$AH$1266,Sheet1!E$1+(Sheet1!$A$1-1)*10,FALSE)&gt;99999,-3,IF(VLOOKUP($A1871,Sheet1!$B$3:$AH$1266,Sheet1!E$1+(Sheet1!$A$1-1)*10,FALSE)&gt;9999,-2,IF(VLOOKUP($A1871,Sheet1!$B$3:$AH$1266,Sheet1!E$1+(Sheet1!$A$1-1)*10,FALSE)&gt;999,-1,0)))))))</f>
        <v>3390</v>
      </c>
      <c r="V1871" s="65">
        <f>IF(ISNA(VLOOKUP($A1871,Sheet1!$B$3:$AH$1266,Sheet1!F$1+(Sheet1!$A$1-1)*10,FALSE))=TRUE,"---",IF(VLOOKUP($A1871,Sheet1!$B$3:$AH$1266,Sheet1!F$1+(Sheet1!$A$1-1)*10,FALSE)="---","---", (ROUND(VLOOKUP($A1871,Sheet1!$B$3:$AH$1266,Sheet1!F$1+(Sheet1!$A$1-1)*10,FALSE),IF(VLOOKUP($A1871,Sheet1!$B$3:$AH$1266,Sheet1!F$1+(Sheet1!$A$1-1)*10,FALSE)&gt;99999,-3,IF(VLOOKUP($A1871,Sheet1!$B$3:$AH$1266,Sheet1!F$1+(Sheet1!$A$1-1)*10,FALSE)&gt;9999,-2,IF(VLOOKUP($A1871,Sheet1!$B$3:$AH$1266,Sheet1!F$1+(Sheet1!$A$1-1)*10,FALSE)&gt;999,-1,0)))))))</f>
        <v>3820</v>
      </c>
      <c r="W1871" s="65">
        <f>IF(ISNA(VLOOKUP($A1871,Sheet1!$B$3:$AH$1266,Sheet1!G$1+(Sheet1!$A$1-1)*10,FALSE))=TRUE,"---",IF(VLOOKUP($A1871,Sheet1!$B$3:$AH$1266,Sheet1!G$1+(Sheet1!$A$1-1)*10,FALSE)="---","---", (ROUND(VLOOKUP($A1871,Sheet1!$B$3:$AH$1266,Sheet1!G$1+(Sheet1!$A$1-1)*10,FALSE),IF(VLOOKUP($A1871,Sheet1!$B$3:$AH$1266,Sheet1!G$1+(Sheet1!$A$1-1)*10,FALSE)&gt;99999,-3,IF(VLOOKUP($A1871,Sheet1!$B$3:$AH$1266,Sheet1!G$1+(Sheet1!$A$1-1)*10,FALSE)&gt;9999,-2,IF(VLOOKUP($A1871,Sheet1!$B$3:$AH$1266,Sheet1!G$1+(Sheet1!$A$1-1)*10,FALSE)&gt;999,-1,0)))))))</f>
        <v>4340</v>
      </c>
      <c r="X1871" s="65">
        <f>IF(ISNA(VLOOKUP($A1871,Sheet1!$B$3:$AH$1266,Sheet1!H$1+(Sheet1!$A$1-1)*10,FALSE))=TRUE,"---",IF(VLOOKUP($A1871,Sheet1!$B$3:$AH$1266,Sheet1!H$1+(Sheet1!$A$1-1)*10,FALSE)="---","---", (ROUND(VLOOKUP($A1871,Sheet1!$B$3:$AH$1266,Sheet1!H$1+(Sheet1!$A$1-1)*10,FALSE),IF(VLOOKUP($A1871,Sheet1!$B$3:$AH$1266,Sheet1!H$1+(Sheet1!$A$1-1)*10,FALSE)&gt;99999,-3,IF(VLOOKUP($A1871,Sheet1!$B$3:$AH$1266,Sheet1!H$1+(Sheet1!$A$1-1)*10,FALSE)&gt;9999,-2,IF(VLOOKUP($A1871,Sheet1!$B$3:$AH$1266,Sheet1!H$1+(Sheet1!$A$1-1)*10,FALSE)&gt;999,-1,0)))))))</f>
        <v>5700</v>
      </c>
      <c r="Y1871" s="65">
        <f>IF(ISNA(VLOOKUP($A1871,Sheet1!$B$3:$AH$1266,Sheet1!I$1+(Sheet1!$A$1-1)*10,FALSE))=TRUE,"---",IF(VLOOKUP($A1871,Sheet1!$B$3:$AH$1266,Sheet1!I$1+(Sheet1!$A$1-1)*10,FALSE)="---","---", (ROUND(VLOOKUP($A1871,Sheet1!$B$3:$AH$1266,Sheet1!I$1+(Sheet1!$A$1-1)*10,FALSE),IF(VLOOKUP($A1871,Sheet1!$B$3:$AH$1266,Sheet1!I$1+(Sheet1!$A$1-1)*10,FALSE)&gt;99999,-3,IF(VLOOKUP($A1871,Sheet1!$B$3:$AH$1266,Sheet1!I$1+(Sheet1!$A$1-1)*10,FALSE)&gt;9999,-2,IF(VLOOKUP($A1871,Sheet1!$B$3:$AH$1266,Sheet1!I$1+(Sheet1!$A$1-1)*10,FALSE)&gt;999,-1,0)))))))</f>
        <v>6630</v>
      </c>
      <c r="Z1871" s="65">
        <f>IF(ISNA(VLOOKUP($A1871,Sheet1!$B$3:$AH$1266,Sheet1!J$1+(Sheet1!$A$1-1)*10,FALSE))=TRUE,"---",IF(VLOOKUP($A1871,Sheet1!$B$3:$AH$1266,Sheet1!J$1+(Sheet1!$A$1-1)*10,FALSE)="---","---", (ROUND(VLOOKUP($A1871,Sheet1!$B$3:$AH$1266,Sheet1!J$1+(Sheet1!$A$1-1)*10,FALSE),IF(VLOOKUP($A1871,Sheet1!$B$3:$AH$1266,Sheet1!J$1+(Sheet1!$A$1-1)*10,FALSE)&gt;99999,-3,IF(VLOOKUP($A1871,Sheet1!$B$3:$AH$1266,Sheet1!J$1+(Sheet1!$A$1-1)*10,FALSE)&gt;9999,-2,IF(VLOOKUP($A1871,Sheet1!$B$3:$AH$1266,Sheet1!J$1+(Sheet1!$A$1-1)*10,FALSE)&gt;999,-1,0)))))))</f>
        <v>7810</v>
      </c>
      <c r="AA1871" s="65">
        <f>IF(ISNA(VLOOKUP($A1871,Sheet1!$B$3:$AH$1266,Sheet1!K$1+(Sheet1!$A$1-1)*10,FALSE))=TRUE,"---",IF(VLOOKUP($A1871,Sheet1!$B$3:$AH$1266,Sheet1!K$1+(Sheet1!$A$1-1)*10,FALSE)="---","---", (ROUND(VLOOKUP($A1871,Sheet1!$B$3:$AH$1266,Sheet1!K$1+(Sheet1!$A$1-1)*10,FALSE),IF(VLOOKUP($A1871,Sheet1!$B$3:$AH$1266,Sheet1!K$1+(Sheet1!$A$1-1)*10,FALSE)&gt;99999,-3,IF(VLOOKUP($A1871,Sheet1!$B$3:$AH$1266,Sheet1!K$1+(Sheet1!$A$1-1)*10,FALSE)&gt;9999,-2,IF(VLOOKUP($A1871,Sheet1!$B$3:$AH$1266,Sheet1!K$1+(Sheet1!$A$1-1)*10,FALSE)&gt;999,-1,0)))))))</f>
        <v>8680</v>
      </c>
      <c r="AB1871" s="65">
        <f>IF(ISNA(VLOOKUP($A1871,Sheet1!$B$3:$AH$1266,Sheet1!L$1+(Sheet1!$A$1-1)*10,FALSE))=TRUE,"---",IF(VLOOKUP($A1871,Sheet1!$B$3:$AH$1266,Sheet1!L$1+(Sheet1!$A$1-1)*10,FALSE)="---","---", (ROUND(VLOOKUP($A1871,Sheet1!$B$3:$AH$1266,Sheet1!L$1+(Sheet1!$A$1-1)*10,FALSE),IF(VLOOKUP($A1871,Sheet1!$B$3:$AH$1266,Sheet1!L$1+(Sheet1!$A$1-1)*10,FALSE)&gt;99999,-3,IF(VLOOKUP($A1871,Sheet1!$B$3:$AH$1266,Sheet1!L$1+(Sheet1!$A$1-1)*10,FALSE)&gt;9999,-2,IF(VLOOKUP($A1871,Sheet1!$B$3:$AH$1266,Sheet1!L$1+(Sheet1!$A$1-1)*10,FALSE)&gt;999,-1,0)))))))</f>
        <v>9680</v>
      </c>
      <c r="AC1871" s="65">
        <f>IF(ISNA(VLOOKUP($A1871,Sheet1!$B$3:$AH$1266,Sheet1!M$1+(Sheet1!$A$1-1)*10,FALSE))=TRUE,"---",IF(VLOOKUP($A1871,Sheet1!$B$3:$AH$1266,Sheet1!M$1+(Sheet1!$A$1-1)*10,FALSE)="---","---", (ROUND(VLOOKUP($A1871,Sheet1!$B$3:$AH$1266,Sheet1!M$1+(Sheet1!$A$1-1)*10,FALSE),IF(VLOOKUP($A1871,Sheet1!$B$3:$AH$1266,Sheet1!M$1+(Sheet1!$A$1-1)*10,FALSE)&gt;99999,-3,IF(VLOOKUP($A1871,Sheet1!$B$3:$AH$1266,Sheet1!M$1+(Sheet1!$A$1-1)*10,FALSE)&gt;9999,-2,IF(VLOOKUP($A1871,Sheet1!$B$3:$AH$1266,Sheet1!M$1+(Sheet1!$A$1-1)*10,FALSE)&gt;999,-1,0)))))))</f>
        <v>10500</v>
      </c>
      <c r="AD1871" s="65">
        <f>IF(ISNA(VLOOKUP($A1871,Sheet1!$B$3:$AH$1266,Sheet1!N$1+(Sheet1!$A$1-1)*10,FALSE))=TRUE,"---",IF(VLOOKUP($A1871,Sheet1!$B$3:$AH$1266,Sheet1!N$1+(Sheet1!$A$1-1)*10,FALSE)="---","---", (ROUND(VLOOKUP($A1871,Sheet1!$B$3:$AH$1266,Sheet1!N$1+(Sheet1!$A$1-1)*10,FALSE),IF(VLOOKUP($A1871,Sheet1!$B$3:$AH$1266,Sheet1!N$1+(Sheet1!$A$1-1)*10,FALSE)&gt;99999,-3,IF(VLOOKUP($A1871,Sheet1!$B$3:$AH$1266,Sheet1!N$1+(Sheet1!$A$1-1)*10,FALSE)&gt;9999,-2,IF(VLOOKUP($A1871,Sheet1!$B$3:$AH$1266,Sheet1!N$1+(Sheet1!$A$1-1)*10,FALSE)&gt;999,-1,0)))))))</f>
        <v>11900</v>
      </c>
    </row>
    <row r="1872" spans="1:30" ht="25.5" customHeight="1" x14ac:dyDescent="0.25">
      <c r="A1872" s="133" t="s">
        <v>2748</v>
      </c>
      <c r="B1872" s="141" t="s">
        <v>2749</v>
      </c>
      <c r="C1872" s="133">
        <v>435402</v>
      </c>
      <c r="D1872" s="133">
        <v>752628</v>
      </c>
      <c r="E1872" s="67" t="s">
        <v>3015</v>
      </c>
      <c r="F1872" s="117" t="s">
        <v>4726</v>
      </c>
      <c r="G1872" s="118" t="s">
        <v>286</v>
      </c>
      <c r="H1872" s="136">
        <v>2.46</v>
      </c>
      <c r="I1872" s="119">
        <v>28198</v>
      </c>
      <c r="J1872" s="124">
        <v>9.0500000000000007</v>
      </c>
      <c r="K1872" s="121" t="s">
        <v>4405</v>
      </c>
      <c r="L1872" s="129" t="s">
        <v>4405</v>
      </c>
      <c r="M1872" s="130" t="s">
        <v>4405</v>
      </c>
      <c r="N1872" s="118" t="s">
        <v>75</v>
      </c>
      <c r="O1872" s="71" t="s">
        <v>4405</v>
      </c>
      <c r="P1872" s="71" t="s">
        <v>4405</v>
      </c>
      <c r="Q1872" s="71" t="s">
        <v>4405</v>
      </c>
      <c r="R1872" s="73" t="s">
        <v>4405</v>
      </c>
      <c r="S1872" s="63" t="s">
        <v>4364</v>
      </c>
      <c r="T1872" s="63" t="str">
        <f>IF(ISNA(VLOOKUP(A1872,Sheet1!B$3:C$1266,2,FALSE)=TRUE),"NC",VLOOKUP(A1872,Sheet1!B$3:C$1266,2,FALSE))</f>
        <v>Rural</v>
      </c>
      <c r="U1872" s="66">
        <f>IF(ISNA(VLOOKUP($A1872,Sheet1!$B$3:$AH$1266,Sheet1!E$1+(Sheet1!$A$1-1)*10,FALSE))=TRUE,"---",IF(VLOOKUP($A1872,Sheet1!$B$3:$AH$1266,Sheet1!E$1+(Sheet1!$A$1-1)*10,FALSE)="---","---", (ROUND(VLOOKUP($A1872,Sheet1!$B$3:$AH$1266,Sheet1!E$1+(Sheet1!$A$1-1)*10,FALSE),IF(VLOOKUP($A1872,Sheet1!$B$3:$AH$1266,Sheet1!E$1+(Sheet1!$A$1-1)*10,FALSE)&gt;99999,-3,IF(VLOOKUP($A1872,Sheet1!$B$3:$AH$1266,Sheet1!E$1+(Sheet1!$A$1-1)*10,FALSE)&gt;9999,-2,IF(VLOOKUP($A1872,Sheet1!$B$3:$AH$1266,Sheet1!E$1+(Sheet1!$A$1-1)*10,FALSE)&gt;999,-1,0)))))))</f>
        <v>52</v>
      </c>
      <c r="V1872" s="66">
        <f>IF(ISNA(VLOOKUP($A1872,Sheet1!$B$3:$AH$1266,Sheet1!F$1+(Sheet1!$A$1-1)*10,FALSE))=TRUE,"---",IF(VLOOKUP($A1872,Sheet1!$B$3:$AH$1266,Sheet1!F$1+(Sheet1!$A$1-1)*10,FALSE)="---","---", (ROUND(VLOOKUP($A1872,Sheet1!$B$3:$AH$1266,Sheet1!F$1+(Sheet1!$A$1-1)*10,FALSE),IF(VLOOKUP($A1872,Sheet1!$B$3:$AH$1266,Sheet1!F$1+(Sheet1!$A$1-1)*10,FALSE)&gt;99999,-3,IF(VLOOKUP($A1872,Sheet1!$B$3:$AH$1266,Sheet1!F$1+(Sheet1!$A$1-1)*10,FALSE)&gt;9999,-2,IF(VLOOKUP($A1872,Sheet1!$B$3:$AH$1266,Sheet1!F$1+(Sheet1!$A$1-1)*10,FALSE)&gt;999,-1,0)))))))</f>
        <v>63</v>
      </c>
      <c r="W1872" s="66">
        <f>IF(ISNA(VLOOKUP($A1872,Sheet1!$B$3:$AH$1266,Sheet1!G$1+(Sheet1!$A$1-1)*10,FALSE))=TRUE,"---",IF(VLOOKUP($A1872,Sheet1!$B$3:$AH$1266,Sheet1!G$1+(Sheet1!$A$1-1)*10,FALSE)="---","---", (ROUND(VLOOKUP($A1872,Sheet1!$B$3:$AH$1266,Sheet1!G$1+(Sheet1!$A$1-1)*10,FALSE),IF(VLOOKUP($A1872,Sheet1!$B$3:$AH$1266,Sheet1!G$1+(Sheet1!$A$1-1)*10,FALSE)&gt;99999,-3,IF(VLOOKUP($A1872,Sheet1!$B$3:$AH$1266,Sheet1!G$1+(Sheet1!$A$1-1)*10,FALSE)&gt;9999,-2,IF(VLOOKUP($A1872,Sheet1!$B$3:$AH$1266,Sheet1!G$1+(Sheet1!$A$1-1)*10,FALSE)&gt;999,-1,0)))))))</f>
        <v>78</v>
      </c>
      <c r="X1872" s="66">
        <f>IF(ISNA(VLOOKUP($A1872,Sheet1!$B$3:$AH$1266,Sheet1!H$1+(Sheet1!$A$1-1)*10,FALSE))=TRUE,"---",IF(VLOOKUP($A1872,Sheet1!$B$3:$AH$1266,Sheet1!H$1+(Sheet1!$A$1-1)*10,FALSE)="---","---", (ROUND(VLOOKUP($A1872,Sheet1!$B$3:$AH$1266,Sheet1!H$1+(Sheet1!$A$1-1)*10,FALSE),IF(VLOOKUP($A1872,Sheet1!$B$3:$AH$1266,Sheet1!H$1+(Sheet1!$A$1-1)*10,FALSE)&gt;99999,-3,IF(VLOOKUP($A1872,Sheet1!$B$3:$AH$1266,Sheet1!H$1+(Sheet1!$A$1-1)*10,FALSE)&gt;9999,-2,IF(VLOOKUP($A1872,Sheet1!$B$3:$AH$1266,Sheet1!H$1+(Sheet1!$A$1-1)*10,FALSE)&gt;999,-1,0)))))))</f>
        <v>117</v>
      </c>
      <c r="Y1872" s="66">
        <f>IF(ISNA(VLOOKUP($A1872,Sheet1!$B$3:$AH$1266,Sheet1!I$1+(Sheet1!$A$1-1)*10,FALSE))=TRUE,"---",IF(VLOOKUP($A1872,Sheet1!$B$3:$AH$1266,Sheet1!I$1+(Sheet1!$A$1-1)*10,FALSE)="---","---", (ROUND(VLOOKUP($A1872,Sheet1!$B$3:$AH$1266,Sheet1!I$1+(Sheet1!$A$1-1)*10,FALSE),IF(VLOOKUP($A1872,Sheet1!$B$3:$AH$1266,Sheet1!I$1+(Sheet1!$A$1-1)*10,FALSE)&gt;99999,-3,IF(VLOOKUP($A1872,Sheet1!$B$3:$AH$1266,Sheet1!I$1+(Sheet1!$A$1-1)*10,FALSE)&gt;9999,-2,IF(VLOOKUP($A1872,Sheet1!$B$3:$AH$1266,Sheet1!I$1+(Sheet1!$A$1-1)*10,FALSE)&gt;999,-1,0)))))))</f>
        <v>146</v>
      </c>
      <c r="Z1872" s="66">
        <f>IF(ISNA(VLOOKUP($A1872,Sheet1!$B$3:$AH$1266,Sheet1!J$1+(Sheet1!$A$1-1)*10,FALSE))=TRUE,"---",IF(VLOOKUP($A1872,Sheet1!$B$3:$AH$1266,Sheet1!J$1+(Sheet1!$A$1-1)*10,FALSE)="---","---", (ROUND(VLOOKUP($A1872,Sheet1!$B$3:$AH$1266,Sheet1!J$1+(Sheet1!$A$1-1)*10,FALSE),IF(VLOOKUP($A1872,Sheet1!$B$3:$AH$1266,Sheet1!J$1+(Sheet1!$A$1-1)*10,FALSE)&gt;99999,-3,IF(VLOOKUP($A1872,Sheet1!$B$3:$AH$1266,Sheet1!J$1+(Sheet1!$A$1-1)*10,FALSE)&gt;9999,-2,IF(VLOOKUP($A1872,Sheet1!$B$3:$AH$1266,Sheet1!J$1+(Sheet1!$A$1-1)*10,FALSE)&gt;999,-1,0)))))))</f>
        <v>183</v>
      </c>
      <c r="AA1872" s="66">
        <f>IF(ISNA(VLOOKUP($A1872,Sheet1!$B$3:$AH$1266,Sheet1!K$1+(Sheet1!$A$1-1)*10,FALSE))=TRUE,"---",IF(VLOOKUP($A1872,Sheet1!$B$3:$AH$1266,Sheet1!K$1+(Sheet1!$A$1-1)*10,FALSE)="---","---", (ROUND(VLOOKUP($A1872,Sheet1!$B$3:$AH$1266,Sheet1!K$1+(Sheet1!$A$1-1)*10,FALSE),IF(VLOOKUP($A1872,Sheet1!$B$3:$AH$1266,Sheet1!K$1+(Sheet1!$A$1-1)*10,FALSE)&gt;99999,-3,IF(VLOOKUP($A1872,Sheet1!$B$3:$AH$1266,Sheet1!K$1+(Sheet1!$A$1-1)*10,FALSE)&gt;9999,-2,IF(VLOOKUP($A1872,Sheet1!$B$3:$AH$1266,Sheet1!K$1+(Sheet1!$A$1-1)*10,FALSE)&gt;999,-1,0)))))))</f>
        <v>212</v>
      </c>
      <c r="AB1872" s="66">
        <f>IF(ISNA(VLOOKUP($A1872,Sheet1!$B$3:$AH$1266,Sheet1!L$1+(Sheet1!$A$1-1)*10,FALSE))=TRUE,"---",IF(VLOOKUP($A1872,Sheet1!$B$3:$AH$1266,Sheet1!L$1+(Sheet1!$A$1-1)*10,FALSE)="---","---", (ROUND(VLOOKUP($A1872,Sheet1!$B$3:$AH$1266,Sheet1!L$1+(Sheet1!$A$1-1)*10,FALSE),IF(VLOOKUP($A1872,Sheet1!$B$3:$AH$1266,Sheet1!L$1+(Sheet1!$A$1-1)*10,FALSE)&gt;99999,-3,IF(VLOOKUP($A1872,Sheet1!$B$3:$AH$1266,Sheet1!L$1+(Sheet1!$A$1-1)*10,FALSE)&gt;9999,-2,IF(VLOOKUP($A1872,Sheet1!$B$3:$AH$1266,Sheet1!L$1+(Sheet1!$A$1-1)*10,FALSE)&gt;999,-1,0)))))))</f>
        <v>243</v>
      </c>
      <c r="AC1872" s="66">
        <f>IF(ISNA(VLOOKUP($A1872,Sheet1!$B$3:$AH$1266,Sheet1!M$1+(Sheet1!$A$1-1)*10,FALSE))=TRUE,"---",IF(VLOOKUP($A1872,Sheet1!$B$3:$AH$1266,Sheet1!M$1+(Sheet1!$A$1-1)*10,FALSE)="---","---", (ROUND(VLOOKUP($A1872,Sheet1!$B$3:$AH$1266,Sheet1!M$1+(Sheet1!$A$1-1)*10,FALSE),IF(VLOOKUP($A1872,Sheet1!$B$3:$AH$1266,Sheet1!M$1+(Sheet1!$A$1-1)*10,FALSE)&gt;99999,-3,IF(VLOOKUP($A1872,Sheet1!$B$3:$AH$1266,Sheet1!M$1+(Sheet1!$A$1-1)*10,FALSE)&gt;9999,-2,IF(VLOOKUP($A1872,Sheet1!$B$3:$AH$1266,Sheet1!M$1+(Sheet1!$A$1-1)*10,FALSE)&gt;999,-1,0)))))))</f>
        <v>273</v>
      </c>
      <c r="AD1872" s="66">
        <f>IF(ISNA(VLOOKUP($A1872,Sheet1!$B$3:$AH$1266,Sheet1!N$1+(Sheet1!$A$1-1)*10,FALSE))=TRUE,"---",IF(VLOOKUP($A1872,Sheet1!$B$3:$AH$1266,Sheet1!N$1+(Sheet1!$A$1-1)*10,FALSE)="---","---", (ROUND(VLOOKUP($A1872,Sheet1!$B$3:$AH$1266,Sheet1!N$1+(Sheet1!$A$1-1)*10,FALSE),IF(VLOOKUP($A1872,Sheet1!$B$3:$AH$1266,Sheet1!N$1+(Sheet1!$A$1-1)*10,FALSE)&gt;99999,-3,IF(VLOOKUP($A1872,Sheet1!$B$3:$AH$1266,Sheet1!N$1+(Sheet1!$A$1-1)*10,FALSE)&gt;9999,-2,IF(VLOOKUP($A1872,Sheet1!$B$3:$AH$1266,Sheet1!N$1+(Sheet1!$A$1-1)*10,FALSE)&gt;999,-1,0)))))))</f>
        <v>318</v>
      </c>
    </row>
    <row r="1873" spans="1:30" ht="25.5" customHeight="1" x14ac:dyDescent="0.25">
      <c r="A1873" s="125" t="s">
        <v>2750</v>
      </c>
      <c r="B1873" s="126" t="s">
        <v>2751</v>
      </c>
      <c r="C1873" s="125">
        <v>435338</v>
      </c>
      <c r="D1873" s="125">
        <v>753017</v>
      </c>
      <c r="E1873" s="70" t="s">
        <v>3015</v>
      </c>
      <c r="F1873" s="139" t="s">
        <v>4405</v>
      </c>
      <c r="G1873" s="127" t="s">
        <v>160</v>
      </c>
      <c r="H1873" s="163">
        <v>1612</v>
      </c>
      <c r="I1873" s="112">
        <v>31047</v>
      </c>
      <c r="J1873" s="140" t="s">
        <v>4405</v>
      </c>
      <c r="K1873" s="114" t="s">
        <v>4405</v>
      </c>
      <c r="L1873" s="115">
        <v>36900</v>
      </c>
      <c r="M1873" s="116">
        <v>22.9</v>
      </c>
      <c r="N1873" s="127" t="s">
        <v>92</v>
      </c>
      <c r="O1873" s="68">
        <f>IF(U1873&lt;&gt;"---",IF(L1873&lt;W1873,"&gt;50",IF(AND(L1873&gt;=W1873,L1873&lt;=X1873),(W$8-(((LOG(L1873)-LOG(W1873))/((LOG(X1873)-LOG(W1873)))*(W$8-X$8)))),IF(AND(L1873&gt;=X1873,L1873&lt;=Y1873),(X$8-(((LOG(L1873)-LOG(X1873))/((LOG(Y1873)-LOG(X1873)))*(X$8-Y$8)))),IF(AND(L1873&gt;=Y1873,L1873&lt;=Z1873),(Y$8-(((LOG(L1873)-LOG(Y1873))/((LOG(Z1873)-LOG(Y1873)))*(Y$8-Z$8)))),IF(AND(L1873&gt;=Z1873,L1873&lt;=AA1873),(Z$8-(((LOG(L1873)-LOG(Z1873))/((LOG(AA1873)-LOG(Z1873)))*(Z$8-AA$8)))),IF(AND(L1873&gt;=AA1873,L1873&lt;=AB1873),(AA$8-(((LOG(L1873)-LOG(AA1873))/((LOG(AB1873)-LOG(AA1873)))*(AA$8-AB$8)))),IF(AND(L1873&gt;=AB1873,L1873&lt;=AC1873),(AB$8-(((LOG(L1873)-LOG(AB1873))/((LOG(AC1873)-LOG(AB1873)))*(AB$8-AC$8)))),IF(AND(L1873&gt;=AC1873,L1873&lt;=AD1873),(AC$8-(((LOG(L1873)-LOG(AC1873))/((LOG(AD1873)-LOG(AC1873)))*(AC$8-AD$8)))),IF(L1873&gt;AD1873*1.1,"&lt;0.2",0.2))))))))),"")</f>
        <v>1.7409236595601039</v>
      </c>
      <c r="P1873" s="68">
        <f>IF(O1873&lt;&gt;"",VLOOKUP($A1873,Sheet4!$A$2:$O$1309,14,FALSE)*100,"")</f>
        <v>0.24459487791200774</v>
      </c>
      <c r="Q1873" s="68">
        <f>IF(P1873&lt;&gt;"",VLOOKUP($A1873,Sheet4!$A$2:$O$1309,15,FALSE)*100,"")</f>
        <v>2.3702044539330558</v>
      </c>
      <c r="R1873" s="74">
        <f t="shared" si="63"/>
        <v>60</v>
      </c>
      <c r="S1873" s="64" t="s">
        <v>4364</v>
      </c>
      <c r="T1873" s="64" t="str">
        <f>IF(ISNA(VLOOKUP(A1873,Sheet1!B$3:C$1266,2,FALSE)=TRUE),"NC",VLOOKUP(A1873,Sheet1!B$3:C$1266,2,FALSE))</f>
        <v>Rural10*</v>
      </c>
      <c r="U1873" s="65">
        <f>IF(ISNA(VLOOKUP($A1873,Sheet1!$B$3:$AH$1266,Sheet1!E$1+(Sheet1!$A$1-1)*10,FALSE))=TRUE,"---",IF(VLOOKUP($A1873,Sheet1!$B$3:$AH$1266,Sheet1!E$1+(Sheet1!$A$1-1)*10,FALSE)="---","---", (ROUND(VLOOKUP($A1873,Sheet1!$B$3:$AH$1266,Sheet1!E$1+(Sheet1!$A$1-1)*10,FALSE),IF(VLOOKUP($A1873,Sheet1!$B$3:$AH$1266,Sheet1!E$1+(Sheet1!$A$1-1)*10,FALSE)&gt;99999,-3,IF(VLOOKUP($A1873,Sheet1!$B$3:$AH$1266,Sheet1!E$1+(Sheet1!$A$1-1)*10,FALSE)&gt;9999,-2,IF(VLOOKUP($A1873,Sheet1!$B$3:$AH$1266,Sheet1!E$1+(Sheet1!$A$1-1)*10,FALSE)&gt;999,-1,0)))))))</f>
        <v>15700</v>
      </c>
      <c r="V1873" s="65">
        <f>IF(ISNA(VLOOKUP($A1873,Sheet1!$B$3:$AH$1266,Sheet1!F$1+(Sheet1!$A$1-1)*10,FALSE))=TRUE,"---",IF(VLOOKUP($A1873,Sheet1!$B$3:$AH$1266,Sheet1!F$1+(Sheet1!$A$1-1)*10,FALSE)="---","---", (ROUND(VLOOKUP($A1873,Sheet1!$B$3:$AH$1266,Sheet1!F$1+(Sheet1!$A$1-1)*10,FALSE),IF(VLOOKUP($A1873,Sheet1!$B$3:$AH$1266,Sheet1!F$1+(Sheet1!$A$1-1)*10,FALSE)&gt;99999,-3,IF(VLOOKUP($A1873,Sheet1!$B$3:$AH$1266,Sheet1!F$1+(Sheet1!$A$1-1)*10,FALSE)&gt;9999,-2,IF(VLOOKUP($A1873,Sheet1!$B$3:$AH$1266,Sheet1!F$1+(Sheet1!$A$1-1)*10,FALSE)&gt;999,-1,0)))))))</f>
        <v>17400</v>
      </c>
      <c r="W1873" s="65">
        <f>IF(ISNA(VLOOKUP($A1873,Sheet1!$B$3:$AH$1266,Sheet1!G$1+(Sheet1!$A$1-1)*10,FALSE))=TRUE,"---",IF(VLOOKUP($A1873,Sheet1!$B$3:$AH$1266,Sheet1!G$1+(Sheet1!$A$1-1)*10,FALSE)="---","---", (ROUND(VLOOKUP($A1873,Sheet1!$B$3:$AH$1266,Sheet1!G$1+(Sheet1!$A$1-1)*10,FALSE),IF(VLOOKUP($A1873,Sheet1!$B$3:$AH$1266,Sheet1!G$1+(Sheet1!$A$1-1)*10,FALSE)&gt;99999,-3,IF(VLOOKUP($A1873,Sheet1!$B$3:$AH$1266,Sheet1!G$1+(Sheet1!$A$1-1)*10,FALSE)&gt;9999,-2,IF(VLOOKUP($A1873,Sheet1!$B$3:$AH$1266,Sheet1!G$1+(Sheet1!$A$1-1)*10,FALSE)&gt;999,-1,0)))))))</f>
        <v>19400</v>
      </c>
      <c r="X1873" s="65">
        <f>IF(ISNA(VLOOKUP($A1873,Sheet1!$B$3:$AH$1266,Sheet1!H$1+(Sheet1!$A$1-1)*10,FALSE))=TRUE,"---",IF(VLOOKUP($A1873,Sheet1!$B$3:$AH$1266,Sheet1!H$1+(Sheet1!$A$1-1)*10,FALSE)="---","---", (ROUND(VLOOKUP($A1873,Sheet1!$B$3:$AH$1266,Sheet1!H$1+(Sheet1!$A$1-1)*10,FALSE),IF(VLOOKUP($A1873,Sheet1!$B$3:$AH$1266,Sheet1!H$1+(Sheet1!$A$1-1)*10,FALSE)&gt;99999,-3,IF(VLOOKUP($A1873,Sheet1!$B$3:$AH$1266,Sheet1!H$1+(Sheet1!$A$1-1)*10,FALSE)&gt;9999,-2,IF(VLOOKUP($A1873,Sheet1!$B$3:$AH$1266,Sheet1!H$1+(Sheet1!$A$1-1)*10,FALSE)&gt;999,-1,0)))))))</f>
        <v>24600</v>
      </c>
      <c r="Y1873" s="65">
        <f>IF(ISNA(VLOOKUP($A1873,Sheet1!$B$3:$AH$1266,Sheet1!I$1+(Sheet1!$A$1-1)*10,FALSE))=TRUE,"---",IF(VLOOKUP($A1873,Sheet1!$B$3:$AH$1266,Sheet1!I$1+(Sheet1!$A$1-1)*10,FALSE)="---","---", (ROUND(VLOOKUP($A1873,Sheet1!$B$3:$AH$1266,Sheet1!I$1+(Sheet1!$A$1-1)*10,FALSE),IF(VLOOKUP($A1873,Sheet1!$B$3:$AH$1266,Sheet1!I$1+(Sheet1!$A$1-1)*10,FALSE)&gt;99999,-3,IF(VLOOKUP($A1873,Sheet1!$B$3:$AH$1266,Sheet1!I$1+(Sheet1!$A$1-1)*10,FALSE)&gt;9999,-2,IF(VLOOKUP($A1873,Sheet1!$B$3:$AH$1266,Sheet1!I$1+(Sheet1!$A$1-1)*10,FALSE)&gt;999,-1,0)))))))</f>
        <v>28100</v>
      </c>
      <c r="Z1873" s="65">
        <f>IF(ISNA(VLOOKUP($A1873,Sheet1!$B$3:$AH$1266,Sheet1!J$1+(Sheet1!$A$1-1)*10,FALSE))=TRUE,"---",IF(VLOOKUP($A1873,Sheet1!$B$3:$AH$1266,Sheet1!J$1+(Sheet1!$A$1-1)*10,FALSE)="---","---", (ROUND(VLOOKUP($A1873,Sheet1!$B$3:$AH$1266,Sheet1!J$1+(Sheet1!$A$1-1)*10,FALSE),IF(VLOOKUP($A1873,Sheet1!$B$3:$AH$1266,Sheet1!J$1+(Sheet1!$A$1-1)*10,FALSE)&gt;99999,-3,IF(VLOOKUP($A1873,Sheet1!$B$3:$AH$1266,Sheet1!J$1+(Sheet1!$A$1-1)*10,FALSE)&gt;9999,-2,IF(VLOOKUP($A1873,Sheet1!$B$3:$AH$1266,Sheet1!J$1+(Sheet1!$A$1-1)*10,FALSE)&gt;999,-1,0)))))))</f>
        <v>32600</v>
      </c>
      <c r="AA1873" s="65">
        <f>IF(ISNA(VLOOKUP($A1873,Sheet1!$B$3:$AH$1266,Sheet1!K$1+(Sheet1!$A$1-1)*10,FALSE))=TRUE,"---",IF(VLOOKUP($A1873,Sheet1!$B$3:$AH$1266,Sheet1!K$1+(Sheet1!$A$1-1)*10,FALSE)="---","---", (ROUND(VLOOKUP($A1873,Sheet1!$B$3:$AH$1266,Sheet1!K$1+(Sheet1!$A$1-1)*10,FALSE),IF(VLOOKUP($A1873,Sheet1!$B$3:$AH$1266,Sheet1!K$1+(Sheet1!$A$1-1)*10,FALSE)&gt;99999,-3,IF(VLOOKUP($A1873,Sheet1!$B$3:$AH$1266,Sheet1!K$1+(Sheet1!$A$1-1)*10,FALSE)&gt;9999,-2,IF(VLOOKUP($A1873,Sheet1!$B$3:$AH$1266,Sheet1!K$1+(Sheet1!$A$1-1)*10,FALSE)&gt;999,-1,0)))))))</f>
        <v>36000</v>
      </c>
      <c r="AB1873" s="65">
        <f>IF(ISNA(VLOOKUP($A1873,Sheet1!$B$3:$AH$1266,Sheet1!L$1+(Sheet1!$A$1-1)*10,FALSE))=TRUE,"---",IF(VLOOKUP($A1873,Sheet1!$B$3:$AH$1266,Sheet1!L$1+(Sheet1!$A$1-1)*10,FALSE)="---","---", (ROUND(VLOOKUP($A1873,Sheet1!$B$3:$AH$1266,Sheet1!L$1+(Sheet1!$A$1-1)*10,FALSE),IF(VLOOKUP($A1873,Sheet1!$B$3:$AH$1266,Sheet1!L$1+(Sheet1!$A$1-1)*10,FALSE)&gt;99999,-3,IF(VLOOKUP($A1873,Sheet1!$B$3:$AH$1266,Sheet1!L$1+(Sheet1!$A$1-1)*10,FALSE)&gt;9999,-2,IF(VLOOKUP($A1873,Sheet1!$B$3:$AH$1266,Sheet1!L$1+(Sheet1!$A$1-1)*10,FALSE)&gt;999,-1,0)))))))</f>
        <v>39600</v>
      </c>
      <c r="AC1873" s="65">
        <f>IF(ISNA(VLOOKUP($A1873,Sheet1!$B$3:$AH$1266,Sheet1!M$1+(Sheet1!$A$1-1)*10,FALSE))=TRUE,"---",IF(VLOOKUP($A1873,Sheet1!$B$3:$AH$1266,Sheet1!M$1+(Sheet1!$A$1-1)*10,FALSE)="---","---", (ROUND(VLOOKUP($A1873,Sheet1!$B$3:$AH$1266,Sheet1!M$1+(Sheet1!$A$1-1)*10,FALSE),IF(VLOOKUP($A1873,Sheet1!$B$3:$AH$1266,Sheet1!M$1+(Sheet1!$A$1-1)*10,FALSE)&gt;99999,-3,IF(VLOOKUP($A1873,Sheet1!$B$3:$AH$1266,Sheet1!M$1+(Sheet1!$A$1-1)*10,FALSE)&gt;9999,-2,IF(VLOOKUP($A1873,Sheet1!$B$3:$AH$1266,Sheet1!M$1+(Sheet1!$A$1-1)*10,FALSE)&gt;999,-1,0)))))))</f>
        <v>43100</v>
      </c>
      <c r="AD1873" s="65">
        <f>IF(ISNA(VLOOKUP($A1873,Sheet1!$B$3:$AH$1266,Sheet1!N$1+(Sheet1!$A$1-1)*10,FALSE))=TRUE,"---",IF(VLOOKUP($A1873,Sheet1!$B$3:$AH$1266,Sheet1!N$1+(Sheet1!$A$1-1)*10,FALSE)="---","---", (ROUND(VLOOKUP($A1873,Sheet1!$B$3:$AH$1266,Sheet1!N$1+(Sheet1!$A$1-1)*10,FALSE),IF(VLOOKUP($A1873,Sheet1!$B$3:$AH$1266,Sheet1!N$1+(Sheet1!$A$1-1)*10,FALSE)&gt;99999,-3,IF(VLOOKUP($A1873,Sheet1!$B$3:$AH$1266,Sheet1!N$1+(Sheet1!$A$1-1)*10,FALSE)&gt;9999,-2,IF(VLOOKUP($A1873,Sheet1!$B$3:$AH$1266,Sheet1!N$1+(Sheet1!$A$1-1)*10,FALSE)&gt;999,-1,0)))))))</f>
        <v>48200</v>
      </c>
    </row>
    <row r="1874" spans="1:30" ht="25.5" customHeight="1" x14ac:dyDescent="0.25">
      <c r="A1874" s="304" t="s">
        <v>2752</v>
      </c>
      <c r="B1874" s="393" t="s">
        <v>2753</v>
      </c>
      <c r="C1874" s="304">
        <v>435349</v>
      </c>
      <c r="D1874" s="304">
        <v>753951</v>
      </c>
      <c r="E1874" s="305" t="s">
        <v>3015</v>
      </c>
      <c r="F1874" s="345" t="s">
        <v>4973</v>
      </c>
      <c r="G1874" s="402" t="s">
        <v>31</v>
      </c>
      <c r="H1874" s="348">
        <v>86.6</v>
      </c>
      <c r="I1874" s="119">
        <v>15220</v>
      </c>
      <c r="J1874" s="120">
        <v>12.08</v>
      </c>
      <c r="K1874" s="118" t="s">
        <v>20</v>
      </c>
      <c r="L1874" s="122">
        <v>14400</v>
      </c>
      <c r="M1874" s="123">
        <v>166</v>
      </c>
      <c r="N1874" s="118" t="s">
        <v>301</v>
      </c>
      <c r="O1874" s="71">
        <f>IF(U1874&lt;&gt;"---",IF(L1874&lt;W1874,"&gt;50",IF(AND(L1874&gt;=W1874,L1874&lt;=X1874),(W$8-(((LOG(L1874)-LOG(W1874))/((LOG(X1874)-LOG(W1874)))*(W$8-X$8)))),IF(AND(L1874&gt;=X1874,L1874&lt;=Y1874),(X$8-(((LOG(L1874)-LOG(X1874))/((LOG(Y1874)-LOG(X1874)))*(X$8-Y$8)))),IF(AND(L1874&gt;=Y1874,L1874&lt;=Z1874),(Y$8-(((LOG(L1874)-LOG(Y1874))/((LOG(Z1874)-LOG(Y1874)))*(Y$8-Z$8)))),IF(AND(L1874&gt;=Z1874,L1874&lt;=AA1874),(Z$8-(((LOG(L1874)-LOG(Z1874))/((LOG(AA1874)-LOG(Z1874)))*(Z$8-AA$8)))),IF(AND(L1874&gt;=AA1874,L1874&lt;=AB1874),(AA$8-(((LOG(L1874)-LOG(AA1874))/((LOG(AB1874)-LOG(AA1874)))*(AA$8-AB$8)))),IF(AND(L1874&gt;=AB1874,L1874&lt;=AC1874),(AB$8-(((LOG(L1874)-LOG(AB1874))/((LOG(AC1874)-LOG(AB1874)))*(AB$8-AC$8)))),IF(AND(L1874&gt;=AC1874,L1874&lt;=AD1874),(AC$8-(((LOG(L1874)-LOG(AC1874))/((LOG(AD1874)-LOG(AC1874)))*(AC$8-AD$8)))),IF(L1874&gt;AD1874*1.1,"&lt;0.2",0.2))))))))),"")</f>
        <v>0.5</v>
      </c>
      <c r="P1874" s="71">
        <f>IF(O1874&lt;&gt;"",VLOOKUP($A1874,Sheet4!$A$2:$O$1309,14,FALSE)*100,"")</f>
        <v>0.42628273153001439</v>
      </c>
      <c r="Q1874" s="71">
        <f>IF(P1874&lt;&gt;"",VLOOKUP($A1874,Sheet4!$A$2:$O$1309,15,FALSE)*100,"")</f>
        <v>4.0980349887933425</v>
      </c>
      <c r="R1874" s="73" t="str">
        <f t="shared" si="63"/>
        <v>200</v>
      </c>
      <c r="S1874" s="357" t="s">
        <v>4364</v>
      </c>
      <c r="T1874" s="357" t="str">
        <f>IF(ISNA(VLOOKUP(A1874,Sheet1!B$3:C$1266,2,FALSE)=TRUE),"NC",VLOOKUP(A1874,Sheet1!B$3:C$1266,2,FALSE))</f>
        <v>Rural10*</v>
      </c>
      <c r="U1874" s="385">
        <f>IF(ISNA(VLOOKUP($A1874,Sheet1!$B$3:$AH$1266,Sheet1!E$1+(Sheet1!$A$1-1)*10,FALSE))=TRUE,"---",IF(VLOOKUP($A1874,Sheet1!$B$3:$AH$1266,Sheet1!E$1+(Sheet1!$A$1-1)*10,FALSE)="---","---", (ROUND(VLOOKUP($A1874,Sheet1!$B$3:$AH$1266,Sheet1!E$1+(Sheet1!$A$1-1)*10,FALSE),IF(VLOOKUP($A1874,Sheet1!$B$3:$AH$1266,Sheet1!E$1+(Sheet1!$A$1-1)*10,FALSE)&gt;99999,-3,IF(VLOOKUP($A1874,Sheet1!$B$3:$AH$1266,Sheet1!E$1+(Sheet1!$A$1-1)*10,FALSE)&gt;9999,-2,IF(VLOOKUP($A1874,Sheet1!$B$3:$AH$1266,Sheet1!E$1+(Sheet1!$A$1-1)*10,FALSE)&gt;999,-1,0)))))))</f>
        <v>4140</v>
      </c>
      <c r="V1874" s="385">
        <f>IF(ISNA(VLOOKUP($A1874,Sheet1!$B$3:$AH$1266,Sheet1!F$1+(Sheet1!$A$1-1)*10,FALSE))=TRUE,"---",IF(VLOOKUP($A1874,Sheet1!$B$3:$AH$1266,Sheet1!F$1+(Sheet1!$A$1-1)*10,FALSE)="---","---", (ROUND(VLOOKUP($A1874,Sheet1!$B$3:$AH$1266,Sheet1!F$1+(Sheet1!$A$1-1)*10,FALSE),IF(VLOOKUP($A1874,Sheet1!$B$3:$AH$1266,Sheet1!F$1+(Sheet1!$A$1-1)*10,FALSE)&gt;99999,-3,IF(VLOOKUP($A1874,Sheet1!$B$3:$AH$1266,Sheet1!F$1+(Sheet1!$A$1-1)*10,FALSE)&gt;9999,-2,IF(VLOOKUP($A1874,Sheet1!$B$3:$AH$1266,Sheet1!F$1+(Sheet1!$A$1-1)*10,FALSE)&gt;999,-1,0)))))))</f>
        <v>4760</v>
      </c>
      <c r="W1874" s="385">
        <f>IF(ISNA(VLOOKUP($A1874,Sheet1!$B$3:$AH$1266,Sheet1!G$1+(Sheet1!$A$1-1)*10,FALSE))=TRUE,"---",IF(VLOOKUP($A1874,Sheet1!$B$3:$AH$1266,Sheet1!G$1+(Sheet1!$A$1-1)*10,FALSE)="---","---", (ROUND(VLOOKUP($A1874,Sheet1!$B$3:$AH$1266,Sheet1!G$1+(Sheet1!$A$1-1)*10,FALSE),IF(VLOOKUP($A1874,Sheet1!$B$3:$AH$1266,Sheet1!G$1+(Sheet1!$A$1-1)*10,FALSE)&gt;99999,-3,IF(VLOOKUP($A1874,Sheet1!$B$3:$AH$1266,Sheet1!G$1+(Sheet1!$A$1-1)*10,FALSE)&gt;9999,-2,IF(VLOOKUP($A1874,Sheet1!$B$3:$AH$1266,Sheet1!G$1+(Sheet1!$A$1-1)*10,FALSE)&gt;999,-1,0)))))))</f>
        <v>5520</v>
      </c>
      <c r="X1874" s="385">
        <f>IF(ISNA(VLOOKUP($A1874,Sheet1!$B$3:$AH$1266,Sheet1!H$1+(Sheet1!$A$1-1)*10,FALSE))=TRUE,"---",IF(VLOOKUP($A1874,Sheet1!$B$3:$AH$1266,Sheet1!H$1+(Sheet1!$A$1-1)*10,FALSE)="---","---", (ROUND(VLOOKUP($A1874,Sheet1!$B$3:$AH$1266,Sheet1!H$1+(Sheet1!$A$1-1)*10,FALSE),IF(VLOOKUP($A1874,Sheet1!$B$3:$AH$1266,Sheet1!H$1+(Sheet1!$A$1-1)*10,FALSE)&gt;99999,-3,IF(VLOOKUP($A1874,Sheet1!$B$3:$AH$1266,Sheet1!H$1+(Sheet1!$A$1-1)*10,FALSE)&gt;9999,-2,IF(VLOOKUP($A1874,Sheet1!$B$3:$AH$1266,Sheet1!H$1+(Sheet1!$A$1-1)*10,FALSE)&gt;999,-1,0)))))))</f>
        <v>7430</v>
      </c>
      <c r="Y1874" s="385">
        <f>IF(ISNA(VLOOKUP($A1874,Sheet1!$B$3:$AH$1266,Sheet1!I$1+(Sheet1!$A$1-1)*10,FALSE))=TRUE,"---",IF(VLOOKUP($A1874,Sheet1!$B$3:$AH$1266,Sheet1!I$1+(Sheet1!$A$1-1)*10,FALSE)="---","---", (ROUND(VLOOKUP($A1874,Sheet1!$B$3:$AH$1266,Sheet1!I$1+(Sheet1!$A$1-1)*10,FALSE),IF(VLOOKUP($A1874,Sheet1!$B$3:$AH$1266,Sheet1!I$1+(Sheet1!$A$1-1)*10,FALSE)&gt;99999,-3,IF(VLOOKUP($A1874,Sheet1!$B$3:$AH$1266,Sheet1!I$1+(Sheet1!$A$1-1)*10,FALSE)&gt;9999,-2,IF(VLOOKUP($A1874,Sheet1!$B$3:$AH$1266,Sheet1!I$1+(Sheet1!$A$1-1)*10,FALSE)&gt;999,-1,0)))))))</f>
        <v>8710</v>
      </c>
      <c r="Z1874" s="385">
        <f>IF(ISNA(VLOOKUP($A1874,Sheet1!$B$3:$AH$1266,Sheet1!J$1+(Sheet1!$A$1-1)*10,FALSE))=TRUE,"---",IF(VLOOKUP($A1874,Sheet1!$B$3:$AH$1266,Sheet1!J$1+(Sheet1!$A$1-1)*10,FALSE)="---","---", (ROUND(VLOOKUP($A1874,Sheet1!$B$3:$AH$1266,Sheet1!J$1+(Sheet1!$A$1-1)*10,FALSE),IF(VLOOKUP($A1874,Sheet1!$B$3:$AH$1266,Sheet1!J$1+(Sheet1!$A$1-1)*10,FALSE)&gt;99999,-3,IF(VLOOKUP($A1874,Sheet1!$B$3:$AH$1266,Sheet1!J$1+(Sheet1!$A$1-1)*10,FALSE)&gt;9999,-2,IF(VLOOKUP($A1874,Sheet1!$B$3:$AH$1266,Sheet1!J$1+(Sheet1!$A$1-1)*10,FALSE)&gt;999,-1,0)))))))</f>
        <v>10400</v>
      </c>
      <c r="AA1874" s="385">
        <f>IF(ISNA(VLOOKUP($A1874,Sheet1!$B$3:$AH$1266,Sheet1!K$1+(Sheet1!$A$1-1)*10,FALSE))=TRUE,"---",IF(VLOOKUP($A1874,Sheet1!$B$3:$AH$1266,Sheet1!K$1+(Sheet1!$A$1-1)*10,FALSE)="---","---", (ROUND(VLOOKUP($A1874,Sheet1!$B$3:$AH$1266,Sheet1!K$1+(Sheet1!$A$1-1)*10,FALSE),IF(VLOOKUP($A1874,Sheet1!$B$3:$AH$1266,Sheet1!K$1+(Sheet1!$A$1-1)*10,FALSE)&gt;99999,-3,IF(VLOOKUP($A1874,Sheet1!$B$3:$AH$1266,Sheet1!K$1+(Sheet1!$A$1-1)*10,FALSE)&gt;9999,-2,IF(VLOOKUP($A1874,Sheet1!$B$3:$AH$1266,Sheet1!K$1+(Sheet1!$A$1-1)*10,FALSE)&gt;999,-1,0)))))))</f>
        <v>11700</v>
      </c>
      <c r="AB1874" s="385">
        <f>IF(ISNA(VLOOKUP($A1874,Sheet1!$B$3:$AH$1266,Sheet1!L$1+(Sheet1!$A$1-1)*10,FALSE))=TRUE,"---",IF(VLOOKUP($A1874,Sheet1!$B$3:$AH$1266,Sheet1!L$1+(Sheet1!$A$1-1)*10,FALSE)="---","---", (ROUND(VLOOKUP($A1874,Sheet1!$B$3:$AH$1266,Sheet1!L$1+(Sheet1!$A$1-1)*10,FALSE),IF(VLOOKUP($A1874,Sheet1!$B$3:$AH$1266,Sheet1!L$1+(Sheet1!$A$1-1)*10,FALSE)&gt;99999,-3,IF(VLOOKUP($A1874,Sheet1!$B$3:$AH$1266,Sheet1!L$1+(Sheet1!$A$1-1)*10,FALSE)&gt;9999,-2,IF(VLOOKUP($A1874,Sheet1!$B$3:$AH$1266,Sheet1!L$1+(Sheet1!$A$1-1)*10,FALSE)&gt;999,-1,0)))))))</f>
        <v>13000</v>
      </c>
      <c r="AC1874" s="385">
        <f>IF(ISNA(VLOOKUP($A1874,Sheet1!$B$3:$AH$1266,Sheet1!M$1+(Sheet1!$A$1-1)*10,FALSE))=TRUE,"---",IF(VLOOKUP($A1874,Sheet1!$B$3:$AH$1266,Sheet1!M$1+(Sheet1!$A$1-1)*10,FALSE)="---","---", (ROUND(VLOOKUP($A1874,Sheet1!$B$3:$AH$1266,Sheet1!M$1+(Sheet1!$A$1-1)*10,FALSE),IF(VLOOKUP($A1874,Sheet1!$B$3:$AH$1266,Sheet1!M$1+(Sheet1!$A$1-1)*10,FALSE)&gt;99999,-3,IF(VLOOKUP($A1874,Sheet1!$B$3:$AH$1266,Sheet1!M$1+(Sheet1!$A$1-1)*10,FALSE)&gt;9999,-2,IF(VLOOKUP($A1874,Sheet1!$B$3:$AH$1266,Sheet1!M$1+(Sheet1!$A$1-1)*10,FALSE)&gt;999,-1,0)))))))</f>
        <v>14400</v>
      </c>
      <c r="AD1874" s="385">
        <f>IF(ISNA(VLOOKUP($A1874,Sheet1!$B$3:$AH$1266,Sheet1!N$1+(Sheet1!$A$1-1)*10,FALSE))=TRUE,"---",IF(VLOOKUP($A1874,Sheet1!$B$3:$AH$1266,Sheet1!N$1+(Sheet1!$A$1-1)*10,FALSE)="---","---", (ROUND(VLOOKUP($A1874,Sheet1!$B$3:$AH$1266,Sheet1!N$1+(Sheet1!$A$1-1)*10,FALSE),IF(VLOOKUP($A1874,Sheet1!$B$3:$AH$1266,Sheet1!N$1+(Sheet1!$A$1-1)*10,FALSE)&gt;99999,-3,IF(VLOOKUP($A1874,Sheet1!$B$3:$AH$1266,Sheet1!N$1+(Sheet1!$A$1-1)*10,FALSE)&gt;9999,-2,IF(VLOOKUP($A1874,Sheet1!$B$3:$AH$1266,Sheet1!N$1+(Sheet1!$A$1-1)*10,FALSE)&gt;999,-1,0)))))))</f>
        <v>16500</v>
      </c>
    </row>
    <row r="1875" spans="1:30" ht="25.5" customHeight="1" x14ac:dyDescent="0.25">
      <c r="A1875" s="304"/>
      <c r="B1875" s="346"/>
      <c r="C1875" s="304"/>
      <c r="D1875" s="304"/>
      <c r="E1875" s="305" t="e">
        <v>#N/A</v>
      </c>
      <c r="F1875" s="346"/>
      <c r="G1875" s="403"/>
      <c r="H1875" s="348"/>
      <c r="I1875" s="119">
        <v>17198</v>
      </c>
      <c r="J1875" s="120">
        <v>13.18</v>
      </c>
      <c r="K1875" s="118" t="s">
        <v>28</v>
      </c>
      <c r="L1875" s="129" t="s">
        <v>4405</v>
      </c>
      <c r="M1875" s="130" t="s">
        <v>4405</v>
      </c>
      <c r="N1875" s="118" t="s">
        <v>75</v>
      </c>
      <c r="O1875" s="71" t="s">
        <v>4405</v>
      </c>
      <c r="P1875" s="71" t="s">
        <v>4405</v>
      </c>
      <c r="Q1875" s="71" t="s">
        <v>4405</v>
      </c>
      <c r="R1875" s="73" t="s">
        <v>4405</v>
      </c>
      <c r="S1875" s="357" t="e">
        <v>#N/A</v>
      </c>
      <c r="T1875" s="357" t="str">
        <f>IF(ISNA(VLOOKUP(A1875,Sheet1!B$3:C$1266,2,FALSE)=TRUE),"ND",VLOOKUP(A1875,Sheet1!B$3:C$1266,2,FALSE))</f>
        <v>ND</v>
      </c>
      <c r="U1875" s="385" t="str">
        <f>IF(ISNA(VLOOKUP($A1875,Sheet1!$B$3:$AH$1266,Sheet1!E$1+(Sheet1!$A$1-1)*10,FALSE))=TRUE,"---",IF(VLOOKUP($A1875,Sheet1!$B$3:$AH$1266,Sheet1!E$1+(Sheet1!$A$1-1)*10,FALSE)="---","---", (ROUND(VLOOKUP($A1875,Sheet1!$B$3:$AH$1266,Sheet1!E$1+(Sheet1!$A$1-1)*10,FALSE),IF(VLOOKUP($A1875,Sheet1!$B$3:$AH$1266,Sheet1!E$1+(Sheet1!$A$1-1)*10,FALSE)&gt;99999,-3,IF(VLOOKUP($A1875,Sheet1!$B$3:$AH$1266,Sheet1!E$1+(Sheet1!$A$1-1)*10,FALSE)&gt;9999,-2,IF(VLOOKUP($A1875,Sheet1!$B$3:$AH$1266,Sheet1!E$1+(Sheet1!$A$1-1)*10,FALSE)&gt;999,-1,0)))))))</f>
        <v>---</v>
      </c>
      <c r="V1875" s="385" t="str">
        <f>IF(ISNA(VLOOKUP($A1875,Sheet1!$B$3:$AH$1266,Sheet1!F$1+(Sheet1!$A$1-1)*10,FALSE))=TRUE,"---",IF(VLOOKUP($A1875,Sheet1!$B$3:$AH$1266,Sheet1!F$1+(Sheet1!$A$1-1)*10,FALSE)="---","---", (ROUND(VLOOKUP($A1875,Sheet1!$B$3:$AH$1266,Sheet1!F$1+(Sheet1!$A$1-1)*10,FALSE),IF(VLOOKUP($A1875,Sheet1!$B$3:$AH$1266,Sheet1!F$1+(Sheet1!$A$1-1)*10,FALSE)&gt;99999,-3,IF(VLOOKUP($A1875,Sheet1!$B$3:$AH$1266,Sheet1!F$1+(Sheet1!$A$1-1)*10,FALSE)&gt;9999,-2,IF(VLOOKUP($A1875,Sheet1!$B$3:$AH$1266,Sheet1!F$1+(Sheet1!$A$1-1)*10,FALSE)&gt;999,-1,0)))))))</f>
        <v>---</v>
      </c>
      <c r="W1875" s="385" t="str">
        <f>IF(ISNA(VLOOKUP($A1875,Sheet1!$B$3:$AH$1266,Sheet1!G$1+(Sheet1!$A$1-1)*10,FALSE))=TRUE,"---",IF(VLOOKUP($A1875,Sheet1!$B$3:$AH$1266,Sheet1!G$1+(Sheet1!$A$1-1)*10,FALSE)="---","---", (ROUND(VLOOKUP($A1875,Sheet1!$B$3:$AH$1266,Sheet1!G$1+(Sheet1!$A$1-1)*10,FALSE),IF(VLOOKUP($A1875,Sheet1!$B$3:$AH$1266,Sheet1!G$1+(Sheet1!$A$1-1)*10,FALSE)&gt;99999,-3,IF(VLOOKUP($A1875,Sheet1!$B$3:$AH$1266,Sheet1!G$1+(Sheet1!$A$1-1)*10,FALSE)&gt;9999,-2,IF(VLOOKUP($A1875,Sheet1!$B$3:$AH$1266,Sheet1!G$1+(Sheet1!$A$1-1)*10,FALSE)&gt;999,-1,0)))))))</f>
        <v>---</v>
      </c>
      <c r="X1875" s="385" t="str">
        <f>IF(ISNA(VLOOKUP($A1875,Sheet1!$B$3:$AH$1266,Sheet1!H$1+(Sheet1!$A$1-1)*10,FALSE))=TRUE,"---",IF(VLOOKUP($A1875,Sheet1!$B$3:$AH$1266,Sheet1!H$1+(Sheet1!$A$1-1)*10,FALSE)="---","---", (ROUND(VLOOKUP($A1875,Sheet1!$B$3:$AH$1266,Sheet1!H$1+(Sheet1!$A$1-1)*10,FALSE),IF(VLOOKUP($A1875,Sheet1!$B$3:$AH$1266,Sheet1!H$1+(Sheet1!$A$1-1)*10,FALSE)&gt;99999,-3,IF(VLOOKUP($A1875,Sheet1!$B$3:$AH$1266,Sheet1!H$1+(Sheet1!$A$1-1)*10,FALSE)&gt;9999,-2,IF(VLOOKUP($A1875,Sheet1!$B$3:$AH$1266,Sheet1!H$1+(Sheet1!$A$1-1)*10,FALSE)&gt;999,-1,0)))))))</f>
        <v>---</v>
      </c>
      <c r="Y1875" s="385" t="str">
        <f>IF(ISNA(VLOOKUP($A1875,Sheet1!$B$3:$AH$1266,Sheet1!I$1+(Sheet1!$A$1-1)*10,FALSE))=TRUE,"---",IF(VLOOKUP($A1875,Sheet1!$B$3:$AH$1266,Sheet1!I$1+(Sheet1!$A$1-1)*10,FALSE)="---","---", (ROUND(VLOOKUP($A1875,Sheet1!$B$3:$AH$1266,Sheet1!I$1+(Sheet1!$A$1-1)*10,FALSE),IF(VLOOKUP($A1875,Sheet1!$B$3:$AH$1266,Sheet1!I$1+(Sheet1!$A$1-1)*10,FALSE)&gt;99999,-3,IF(VLOOKUP($A1875,Sheet1!$B$3:$AH$1266,Sheet1!I$1+(Sheet1!$A$1-1)*10,FALSE)&gt;9999,-2,IF(VLOOKUP($A1875,Sheet1!$B$3:$AH$1266,Sheet1!I$1+(Sheet1!$A$1-1)*10,FALSE)&gt;999,-1,0)))))))</f>
        <v>---</v>
      </c>
      <c r="Z1875" s="385" t="str">
        <f>IF(ISNA(VLOOKUP($A1875,Sheet1!$B$3:$AH$1266,Sheet1!J$1+(Sheet1!$A$1-1)*10,FALSE))=TRUE,"---",IF(VLOOKUP($A1875,Sheet1!$B$3:$AH$1266,Sheet1!J$1+(Sheet1!$A$1-1)*10,FALSE)="---","---", (ROUND(VLOOKUP($A1875,Sheet1!$B$3:$AH$1266,Sheet1!J$1+(Sheet1!$A$1-1)*10,FALSE),IF(VLOOKUP($A1875,Sheet1!$B$3:$AH$1266,Sheet1!J$1+(Sheet1!$A$1-1)*10,FALSE)&gt;99999,-3,IF(VLOOKUP($A1875,Sheet1!$B$3:$AH$1266,Sheet1!J$1+(Sheet1!$A$1-1)*10,FALSE)&gt;9999,-2,IF(VLOOKUP($A1875,Sheet1!$B$3:$AH$1266,Sheet1!J$1+(Sheet1!$A$1-1)*10,FALSE)&gt;999,-1,0)))))))</f>
        <v>---</v>
      </c>
      <c r="AA1875" s="385" t="str">
        <f>IF(ISNA(VLOOKUP($A1875,Sheet1!$B$3:$AH$1266,Sheet1!K$1+(Sheet1!$A$1-1)*10,FALSE))=TRUE,"---",IF(VLOOKUP($A1875,Sheet1!$B$3:$AH$1266,Sheet1!K$1+(Sheet1!$A$1-1)*10,FALSE)="---","---", (ROUND(VLOOKUP($A1875,Sheet1!$B$3:$AH$1266,Sheet1!K$1+(Sheet1!$A$1-1)*10,FALSE),IF(VLOOKUP($A1875,Sheet1!$B$3:$AH$1266,Sheet1!K$1+(Sheet1!$A$1-1)*10,FALSE)&gt;99999,-3,IF(VLOOKUP($A1875,Sheet1!$B$3:$AH$1266,Sheet1!K$1+(Sheet1!$A$1-1)*10,FALSE)&gt;9999,-2,IF(VLOOKUP($A1875,Sheet1!$B$3:$AH$1266,Sheet1!K$1+(Sheet1!$A$1-1)*10,FALSE)&gt;999,-1,0)))))))</f>
        <v>---</v>
      </c>
      <c r="AB1875" s="385" t="str">
        <f>IF(ISNA(VLOOKUP($A1875,Sheet1!$B$3:$AH$1266,Sheet1!L$1+(Sheet1!$A$1-1)*10,FALSE))=TRUE,"---",IF(VLOOKUP($A1875,Sheet1!$B$3:$AH$1266,Sheet1!L$1+(Sheet1!$A$1-1)*10,FALSE)="---","---", (ROUND(VLOOKUP($A1875,Sheet1!$B$3:$AH$1266,Sheet1!L$1+(Sheet1!$A$1-1)*10,FALSE),IF(VLOOKUP($A1875,Sheet1!$B$3:$AH$1266,Sheet1!L$1+(Sheet1!$A$1-1)*10,FALSE)&gt;99999,-3,IF(VLOOKUP($A1875,Sheet1!$B$3:$AH$1266,Sheet1!L$1+(Sheet1!$A$1-1)*10,FALSE)&gt;9999,-2,IF(VLOOKUP($A1875,Sheet1!$B$3:$AH$1266,Sheet1!L$1+(Sheet1!$A$1-1)*10,FALSE)&gt;999,-1,0)))))))</f>
        <v>---</v>
      </c>
      <c r="AC1875" s="385" t="str">
        <f>IF(ISNA(VLOOKUP($A1875,Sheet1!$B$3:$AH$1266,Sheet1!M$1+(Sheet1!$A$1-1)*10,FALSE))=TRUE,"---",IF(VLOOKUP($A1875,Sheet1!$B$3:$AH$1266,Sheet1!M$1+(Sheet1!$A$1-1)*10,FALSE)="---","---", (ROUND(VLOOKUP($A1875,Sheet1!$B$3:$AH$1266,Sheet1!M$1+(Sheet1!$A$1-1)*10,FALSE),IF(VLOOKUP($A1875,Sheet1!$B$3:$AH$1266,Sheet1!M$1+(Sheet1!$A$1-1)*10,FALSE)&gt;99999,-3,IF(VLOOKUP($A1875,Sheet1!$B$3:$AH$1266,Sheet1!M$1+(Sheet1!$A$1-1)*10,FALSE)&gt;9999,-2,IF(VLOOKUP($A1875,Sheet1!$B$3:$AH$1266,Sheet1!M$1+(Sheet1!$A$1-1)*10,FALSE)&gt;999,-1,0)))))))</f>
        <v>---</v>
      </c>
      <c r="AD1875" s="385" t="str">
        <f>IF(ISNA(VLOOKUP($A1875,Sheet1!$B$3:$AH$1266,Sheet1!N$1+(Sheet1!$A$1-1)*10,FALSE))=TRUE,"---",IF(VLOOKUP($A1875,Sheet1!$B$3:$AH$1266,Sheet1!N$1+(Sheet1!$A$1-1)*10,FALSE)="---","---", (ROUND(VLOOKUP($A1875,Sheet1!$B$3:$AH$1266,Sheet1!N$1+(Sheet1!$A$1-1)*10,FALSE),IF(VLOOKUP($A1875,Sheet1!$B$3:$AH$1266,Sheet1!N$1+(Sheet1!$A$1-1)*10,FALSE)&gt;99999,-3,IF(VLOOKUP($A1875,Sheet1!$B$3:$AH$1266,Sheet1!N$1+(Sheet1!$A$1-1)*10,FALSE)&gt;9999,-2,IF(VLOOKUP($A1875,Sheet1!$B$3:$AH$1266,Sheet1!N$1+(Sheet1!$A$1-1)*10,FALSE)&gt;999,-1,0)))))))</f>
        <v>---</v>
      </c>
    </row>
    <row r="1876" spans="1:30" ht="25.5" customHeight="1" x14ac:dyDescent="0.25">
      <c r="A1876" s="304"/>
      <c r="B1876" s="346"/>
      <c r="C1876" s="304"/>
      <c r="D1876" s="304"/>
      <c r="E1876" s="305" t="e">
        <v>#N/A</v>
      </c>
      <c r="F1876" s="355"/>
      <c r="G1876" s="404"/>
      <c r="H1876" s="348"/>
      <c r="I1876" s="119">
        <v>10594</v>
      </c>
      <c r="J1876" s="224">
        <v>16</v>
      </c>
      <c r="K1876" s="118" t="s">
        <v>100</v>
      </c>
      <c r="L1876" s="129" t="s">
        <v>4405</v>
      </c>
      <c r="M1876" s="130" t="s">
        <v>4405</v>
      </c>
      <c r="N1876" s="118" t="s">
        <v>25</v>
      </c>
      <c r="O1876" s="71" t="s">
        <v>4405</v>
      </c>
      <c r="P1876" s="71" t="s">
        <v>4405</v>
      </c>
      <c r="Q1876" s="71" t="s">
        <v>4405</v>
      </c>
      <c r="R1876" s="73" t="s">
        <v>4405</v>
      </c>
      <c r="S1876" s="357" t="e">
        <v>#N/A</v>
      </c>
      <c r="T1876" s="357" t="str">
        <f>IF(ISNA(VLOOKUP(A1876,Sheet1!B$3:C$1266,2,FALSE)=TRUE),"ND",VLOOKUP(A1876,Sheet1!B$3:C$1266,2,FALSE))</f>
        <v>ND</v>
      </c>
      <c r="U1876" s="385" t="str">
        <f>IF(ISNA(VLOOKUP($A1876,Sheet1!$B$3:$AH$1266,Sheet1!E$1+(Sheet1!$A$1-1)*10,FALSE))=TRUE,"---",IF(VLOOKUP($A1876,Sheet1!$B$3:$AH$1266,Sheet1!E$1+(Sheet1!$A$1-1)*10,FALSE)="---","---", (ROUND(VLOOKUP($A1876,Sheet1!$B$3:$AH$1266,Sheet1!E$1+(Sheet1!$A$1-1)*10,FALSE),IF(VLOOKUP($A1876,Sheet1!$B$3:$AH$1266,Sheet1!E$1+(Sheet1!$A$1-1)*10,FALSE)&gt;99999,-3,IF(VLOOKUP($A1876,Sheet1!$B$3:$AH$1266,Sheet1!E$1+(Sheet1!$A$1-1)*10,FALSE)&gt;9999,-2,IF(VLOOKUP($A1876,Sheet1!$B$3:$AH$1266,Sheet1!E$1+(Sheet1!$A$1-1)*10,FALSE)&gt;999,-1,0)))))))</f>
        <v>---</v>
      </c>
      <c r="V1876" s="385" t="str">
        <f>IF(ISNA(VLOOKUP($A1876,Sheet1!$B$3:$AH$1266,Sheet1!F$1+(Sheet1!$A$1-1)*10,FALSE))=TRUE,"---",IF(VLOOKUP($A1876,Sheet1!$B$3:$AH$1266,Sheet1!F$1+(Sheet1!$A$1-1)*10,FALSE)="---","---", (ROUND(VLOOKUP($A1876,Sheet1!$B$3:$AH$1266,Sheet1!F$1+(Sheet1!$A$1-1)*10,FALSE),IF(VLOOKUP($A1876,Sheet1!$B$3:$AH$1266,Sheet1!F$1+(Sheet1!$A$1-1)*10,FALSE)&gt;99999,-3,IF(VLOOKUP($A1876,Sheet1!$B$3:$AH$1266,Sheet1!F$1+(Sheet1!$A$1-1)*10,FALSE)&gt;9999,-2,IF(VLOOKUP($A1876,Sheet1!$B$3:$AH$1266,Sheet1!F$1+(Sheet1!$A$1-1)*10,FALSE)&gt;999,-1,0)))))))</f>
        <v>---</v>
      </c>
      <c r="W1876" s="385" t="str">
        <f>IF(ISNA(VLOOKUP($A1876,Sheet1!$B$3:$AH$1266,Sheet1!G$1+(Sheet1!$A$1-1)*10,FALSE))=TRUE,"---",IF(VLOOKUP($A1876,Sheet1!$B$3:$AH$1266,Sheet1!G$1+(Sheet1!$A$1-1)*10,FALSE)="---","---", (ROUND(VLOOKUP($A1876,Sheet1!$B$3:$AH$1266,Sheet1!G$1+(Sheet1!$A$1-1)*10,FALSE),IF(VLOOKUP($A1876,Sheet1!$B$3:$AH$1266,Sheet1!G$1+(Sheet1!$A$1-1)*10,FALSE)&gt;99999,-3,IF(VLOOKUP($A1876,Sheet1!$B$3:$AH$1266,Sheet1!G$1+(Sheet1!$A$1-1)*10,FALSE)&gt;9999,-2,IF(VLOOKUP($A1876,Sheet1!$B$3:$AH$1266,Sheet1!G$1+(Sheet1!$A$1-1)*10,FALSE)&gt;999,-1,0)))))))</f>
        <v>---</v>
      </c>
      <c r="X1876" s="385" t="str">
        <f>IF(ISNA(VLOOKUP($A1876,Sheet1!$B$3:$AH$1266,Sheet1!H$1+(Sheet1!$A$1-1)*10,FALSE))=TRUE,"---",IF(VLOOKUP($A1876,Sheet1!$B$3:$AH$1266,Sheet1!H$1+(Sheet1!$A$1-1)*10,FALSE)="---","---", (ROUND(VLOOKUP($A1876,Sheet1!$B$3:$AH$1266,Sheet1!H$1+(Sheet1!$A$1-1)*10,FALSE),IF(VLOOKUP($A1876,Sheet1!$B$3:$AH$1266,Sheet1!H$1+(Sheet1!$A$1-1)*10,FALSE)&gt;99999,-3,IF(VLOOKUP($A1876,Sheet1!$B$3:$AH$1266,Sheet1!H$1+(Sheet1!$A$1-1)*10,FALSE)&gt;9999,-2,IF(VLOOKUP($A1876,Sheet1!$B$3:$AH$1266,Sheet1!H$1+(Sheet1!$A$1-1)*10,FALSE)&gt;999,-1,0)))))))</f>
        <v>---</v>
      </c>
      <c r="Y1876" s="385" t="str">
        <f>IF(ISNA(VLOOKUP($A1876,Sheet1!$B$3:$AH$1266,Sheet1!I$1+(Sheet1!$A$1-1)*10,FALSE))=TRUE,"---",IF(VLOOKUP($A1876,Sheet1!$B$3:$AH$1266,Sheet1!I$1+(Sheet1!$A$1-1)*10,FALSE)="---","---", (ROUND(VLOOKUP($A1876,Sheet1!$B$3:$AH$1266,Sheet1!I$1+(Sheet1!$A$1-1)*10,FALSE),IF(VLOOKUP($A1876,Sheet1!$B$3:$AH$1266,Sheet1!I$1+(Sheet1!$A$1-1)*10,FALSE)&gt;99999,-3,IF(VLOOKUP($A1876,Sheet1!$B$3:$AH$1266,Sheet1!I$1+(Sheet1!$A$1-1)*10,FALSE)&gt;9999,-2,IF(VLOOKUP($A1876,Sheet1!$B$3:$AH$1266,Sheet1!I$1+(Sheet1!$A$1-1)*10,FALSE)&gt;999,-1,0)))))))</f>
        <v>---</v>
      </c>
      <c r="Z1876" s="385" t="str">
        <f>IF(ISNA(VLOOKUP($A1876,Sheet1!$B$3:$AH$1266,Sheet1!J$1+(Sheet1!$A$1-1)*10,FALSE))=TRUE,"---",IF(VLOOKUP($A1876,Sheet1!$B$3:$AH$1266,Sheet1!J$1+(Sheet1!$A$1-1)*10,FALSE)="---","---", (ROUND(VLOOKUP($A1876,Sheet1!$B$3:$AH$1266,Sheet1!J$1+(Sheet1!$A$1-1)*10,FALSE),IF(VLOOKUP($A1876,Sheet1!$B$3:$AH$1266,Sheet1!J$1+(Sheet1!$A$1-1)*10,FALSE)&gt;99999,-3,IF(VLOOKUP($A1876,Sheet1!$B$3:$AH$1266,Sheet1!J$1+(Sheet1!$A$1-1)*10,FALSE)&gt;9999,-2,IF(VLOOKUP($A1876,Sheet1!$B$3:$AH$1266,Sheet1!J$1+(Sheet1!$A$1-1)*10,FALSE)&gt;999,-1,0)))))))</f>
        <v>---</v>
      </c>
      <c r="AA1876" s="385" t="str">
        <f>IF(ISNA(VLOOKUP($A1876,Sheet1!$B$3:$AH$1266,Sheet1!K$1+(Sheet1!$A$1-1)*10,FALSE))=TRUE,"---",IF(VLOOKUP($A1876,Sheet1!$B$3:$AH$1266,Sheet1!K$1+(Sheet1!$A$1-1)*10,FALSE)="---","---", (ROUND(VLOOKUP($A1876,Sheet1!$B$3:$AH$1266,Sheet1!K$1+(Sheet1!$A$1-1)*10,FALSE),IF(VLOOKUP($A1876,Sheet1!$B$3:$AH$1266,Sheet1!K$1+(Sheet1!$A$1-1)*10,FALSE)&gt;99999,-3,IF(VLOOKUP($A1876,Sheet1!$B$3:$AH$1266,Sheet1!K$1+(Sheet1!$A$1-1)*10,FALSE)&gt;9999,-2,IF(VLOOKUP($A1876,Sheet1!$B$3:$AH$1266,Sheet1!K$1+(Sheet1!$A$1-1)*10,FALSE)&gt;999,-1,0)))))))</f>
        <v>---</v>
      </c>
      <c r="AB1876" s="385" t="str">
        <f>IF(ISNA(VLOOKUP($A1876,Sheet1!$B$3:$AH$1266,Sheet1!L$1+(Sheet1!$A$1-1)*10,FALSE))=TRUE,"---",IF(VLOOKUP($A1876,Sheet1!$B$3:$AH$1266,Sheet1!L$1+(Sheet1!$A$1-1)*10,FALSE)="---","---", (ROUND(VLOOKUP($A1876,Sheet1!$B$3:$AH$1266,Sheet1!L$1+(Sheet1!$A$1-1)*10,FALSE),IF(VLOOKUP($A1876,Sheet1!$B$3:$AH$1266,Sheet1!L$1+(Sheet1!$A$1-1)*10,FALSE)&gt;99999,-3,IF(VLOOKUP($A1876,Sheet1!$B$3:$AH$1266,Sheet1!L$1+(Sheet1!$A$1-1)*10,FALSE)&gt;9999,-2,IF(VLOOKUP($A1876,Sheet1!$B$3:$AH$1266,Sheet1!L$1+(Sheet1!$A$1-1)*10,FALSE)&gt;999,-1,0)))))))</f>
        <v>---</v>
      </c>
      <c r="AC1876" s="385" t="str">
        <f>IF(ISNA(VLOOKUP($A1876,Sheet1!$B$3:$AH$1266,Sheet1!M$1+(Sheet1!$A$1-1)*10,FALSE))=TRUE,"---",IF(VLOOKUP($A1876,Sheet1!$B$3:$AH$1266,Sheet1!M$1+(Sheet1!$A$1-1)*10,FALSE)="---","---", (ROUND(VLOOKUP($A1876,Sheet1!$B$3:$AH$1266,Sheet1!M$1+(Sheet1!$A$1-1)*10,FALSE),IF(VLOOKUP($A1876,Sheet1!$B$3:$AH$1266,Sheet1!M$1+(Sheet1!$A$1-1)*10,FALSE)&gt;99999,-3,IF(VLOOKUP($A1876,Sheet1!$B$3:$AH$1266,Sheet1!M$1+(Sheet1!$A$1-1)*10,FALSE)&gt;9999,-2,IF(VLOOKUP($A1876,Sheet1!$B$3:$AH$1266,Sheet1!M$1+(Sheet1!$A$1-1)*10,FALSE)&gt;999,-1,0)))))))</f>
        <v>---</v>
      </c>
      <c r="AD1876" s="385" t="str">
        <f>IF(ISNA(VLOOKUP($A1876,Sheet1!$B$3:$AH$1266,Sheet1!N$1+(Sheet1!$A$1-1)*10,FALSE))=TRUE,"---",IF(VLOOKUP($A1876,Sheet1!$B$3:$AH$1266,Sheet1!N$1+(Sheet1!$A$1-1)*10,FALSE)="---","---", (ROUND(VLOOKUP($A1876,Sheet1!$B$3:$AH$1266,Sheet1!N$1+(Sheet1!$A$1-1)*10,FALSE),IF(VLOOKUP($A1876,Sheet1!$B$3:$AH$1266,Sheet1!N$1+(Sheet1!$A$1-1)*10,FALSE)&gt;99999,-3,IF(VLOOKUP($A1876,Sheet1!$B$3:$AH$1266,Sheet1!N$1+(Sheet1!$A$1-1)*10,FALSE)&gt;9999,-2,IF(VLOOKUP($A1876,Sheet1!$B$3:$AH$1266,Sheet1!N$1+(Sheet1!$A$1-1)*10,FALSE)&gt;999,-1,0)))))))</f>
        <v>---</v>
      </c>
    </row>
    <row r="1877" spans="1:30" ht="25.5" customHeight="1" x14ac:dyDescent="0.25">
      <c r="A1877" s="303" t="s">
        <v>2754</v>
      </c>
      <c r="B1877" s="330" t="s">
        <v>2755</v>
      </c>
      <c r="C1877" s="303">
        <v>435549</v>
      </c>
      <c r="D1877" s="303">
        <v>753526</v>
      </c>
      <c r="E1877" s="307" t="s">
        <v>3015</v>
      </c>
      <c r="F1877" s="52" t="s">
        <v>4974</v>
      </c>
      <c r="G1877" s="127" t="s">
        <v>31</v>
      </c>
      <c r="H1877" s="347">
        <v>94.8</v>
      </c>
      <c r="I1877" s="112">
        <v>31045</v>
      </c>
      <c r="J1877" s="147">
        <v>10.63</v>
      </c>
      <c r="K1877" s="127" t="s">
        <v>14</v>
      </c>
      <c r="L1877" s="115">
        <v>17200</v>
      </c>
      <c r="M1877" s="116">
        <v>181</v>
      </c>
      <c r="N1877" s="114" t="s">
        <v>4405</v>
      </c>
      <c r="O1877" s="68">
        <f>IF(U1877&lt;&gt;"---",IF(L1877&lt;W1877,"&gt;50",IF(AND(L1877&gt;=W1877,L1877&lt;=X1877),(W$8-(((LOG(L1877)-LOG(W1877))/((LOG(X1877)-LOG(W1877)))*(W$8-X$8)))),IF(AND(L1877&gt;=X1877,L1877&lt;=Y1877),(X$8-(((LOG(L1877)-LOG(X1877))/((LOG(Y1877)-LOG(X1877)))*(X$8-Y$8)))),IF(AND(L1877&gt;=Y1877,L1877&lt;=Z1877),(Y$8-(((LOG(L1877)-LOG(Y1877))/((LOG(Z1877)-LOG(Y1877)))*(Y$8-Z$8)))),IF(AND(L1877&gt;=Z1877,L1877&lt;=AA1877),(Z$8-(((LOG(L1877)-LOG(Z1877))/((LOG(AA1877)-LOG(Z1877)))*(Z$8-AA$8)))),IF(AND(L1877&gt;=AA1877,L1877&lt;=AB1877),(AA$8-(((LOG(L1877)-LOG(AA1877))/((LOG(AB1877)-LOG(AA1877)))*(AA$8-AB$8)))),IF(AND(L1877&gt;=AB1877,L1877&lt;=AC1877),(AB$8-(((LOG(L1877)-LOG(AB1877))/((LOG(AC1877)-LOG(AB1877)))*(AB$8-AC$8)))),IF(AND(L1877&gt;=AC1877,L1877&lt;=AD1877),(AC$8-(((LOG(L1877)-LOG(AC1877))/((LOG(AD1877)-LOG(AC1877)))*(AC$8-AD$8)))),IF(L1877&gt;AD1877*1.1,"&lt;0.2",0.2))))))))),"")</f>
        <v>0.44498340303309691</v>
      </c>
      <c r="P1877" s="68">
        <f>IF(O1877&lt;&gt;"",VLOOKUP($A1877,Sheet4!$A$2:$O$1309,14,FALSE)*100,"")</f>
        <v>0.34416419795543218</v>
      </c>
      <c r="Q1877" s="68">
        <f>IF(P1877&lt;&gt;"",VLOOKUP($A1877,Sheet4!$A$2:$O$1309,15,FALSE)*100,"")</f>
        <v>3.3205273030778804</v>
      </c>
      <c r="R1877" s="74" t="str">
        <f t="shared" si="63"/>
        <v>&gt;200,  &lt;500</v>
      </c>
      <c r="S1877" s="356" t="s">
        <v>4364</v>
      </c>
      <c r="T1877" s="356" t="str">
        <f>IF(ISNA(VLOOKUP(A1877,Sheet1!B$3:C$1266,2,FALSE)=TRUE),"NC",VLOOKUP(A1877,Sheet1!B$3:C$1266,2,FALSE))</f>
        <v>Rural10</v>
      </c>
      <c r="U1877" s="392">
        <f>IF(ISNA(VLOOKUP($A1877,Sheet1!$B$3:$AH$1266,Sheet1!E$1+(Sheet1!$A$1-1)*10,FALSE))=TRUE,"---",IF(VLOOKUP($A1877,Sheet1!$B$3:$AH$1266,Sheet1!E$1+(Sheet1!$A$1-1)*10,FALSE)="---","---", (ROUND(VLOOKUP($A1877,Sheet1!$B$3:$AH$1266,Sheet1!E$1+(Sheet1!$A$1-1)*10,FALSE),IF(VLOOKUP($A1877,Sheet1!$B$3:$AH$1266,Sheet1!E$1+(Sheet1!$A$1-1)*10,FALSE)&gt;99999,-3,IF(VLOOKUP($A1877,Sheet1!$B$3:$AH$1266,Sheet1!E$1+(Sheet1!$A$1-1)*10,FALSE)&gt;9999,-2,IF(VLOOKUP($A1877,Sheet1!$B$3:$AH$1266,Sheet1!E$1+(Sheet1!$A$1-1)*10,FALSE)&gt;999,-1,0)))))))</f>
        <v>4840</v>
      </c>
      <c r="V1877" s="392">
        <f>IF(ISNA(VLOOKUP($A1877,Sheet1!$B$3:$AH$1266,Sheet1!F$1+(Sheet1!$A$1-1)*10,FALSE))=TRUE,"---",IF(VLOOKUP($A1877,Sheet1!$B$3:$AH$1266,Sheet1!F$1+(Sheet1!$A$1-1)*10,FALSE)="---","---", (ROUND(VLOOKUP($A1877,Sheet1!$B$3:$AH$1266,Sheet1!F$1+(Sheet1!$A$1-1)*10,FALSE),IF(VLOOKUP($A1877,Sheet1!$B$3:$AH$1266,Sheet1!F$1+(Sheet1!$A$1-1)*10,FALSE)&gt;99999,-3,IF(VLOOKUP($A1877,Sheet1!$B$3:$AH$1266,Sheet1!F$1+(Sheet1!$A$1-1)*10,FALSE)&gt;9999,-2,IF(VLOOKUP($A1877,Sheet1!$B$3:$AH$1266,Sheet1!F$1+(Sheet1!$A$1-1)*10,FALSE)&gt;999,-1,0)))))))</f>
        <v>5570</v>
      </c>
      <c r="W1877" s="392">
        <f>IF(ISNA(VLOOKUP($A1877,Sheet1!$B$3:$AH$1266,Sheet1!G$1+(Sheet1!$A$1-1)*10,FALSE))=TRUE,"---",IF(VLOOKUP($A1877,Sheet1!$B$3:$AH$1266,Sheet1!G$1+(Sheet1!$A$1-1)*10,FALSE)="---","---", (ROUND(VLOOKUP($A1877,Sheet1!$B$3:$AH$1266,Sheet1!G$1+(Sheet1!$A$1-1)*10,FALSE),IF(VLOOKUP($A1877,Sheet1!$B$3:$AH$1266,Sheet1!G$1+(Sheet1!$A$1-1)*10,FALSE)&gt;99999,-3,IF(VLOOKUP($A1877,Sheet1!$B$3:$AH$1266,Sheet1!G$1+(Sheet1!$A$1-1)*10,FALSE)&gt;9999,-2,IF(VLOOKUP($A1877,Sheet1!$B$3:$AH$1266,Sheet1!G$1+(Sheet1!$A$1-1)*10,FALSE)&gt;999,-1,0)))))))</f>
        <v>6460</v>
      </c>
      <c r="X1877" s="392">
        <f>IF(ISNA(VLOOKUP($A1877,Sheet1!$B$3:$AH$1266,Sheet1!H$1+(Sheet1!$A$1-1)*10,FALSE))=TRUE,"---",IF(VLOOKUP($A1877,Sheet1!$B$3:$AH$1266,Sheet1!H$1+(Sheet1!$A$1-1)*10,FALSE)="---","---", (ROUND(VLOOKUP($A1877,Sheet1!$B$3:$AH$1266,Sheet1!H$1+(Sheet1!$A$1-1)*10,FALSE),IF(VLOOKUP($A1877,Sheet1!$B$3:$AH$1266,Sheet1!H$1+(Sheet1!$A$1-1)*10,FALSE)&gt;99999,-3,IF(VLOOKUP($A1877,Sheet1!$B$3:$AH$1266,Sheet1!H$1+(Sheet1!$A$1-1)*10,FALSE)&gt;9999,-2,IF(VLOOKUP($A1877,Sheet1!$B$3:$AH$1266,Sheet1!H$1+(Sheet1!$A$1-1)*10,FALSE)&gt;999,-1,0)))))))</f>
        <v>8690</v>
      </c>
      <c r="Y1877" s="392">
        <f>IF(ISNA(VLOOKUP($A1877,Sheet1!$B$3:$AH$1266,Sheet1!I$1+(Sheet1!$A$1-1)*10,FALSE))=TRUE,"---",IF(VLOOKUP($A1877,Sheet1!$B$3:$AH$1266,Sheet1!I$1+(Sheet1!$A$1-1)*10,FALSE)="---","---", (ROUND(VLOOKUP($A1877,Sheet1!$B$3:$AH$1266,Sheet1!I$1+(Sheet1!$A$1-1)*10,FALSE),IF(VLOOKUP($A1877,Sheet1!$B$3:$AH$1266,Sheet1!I$1+(Sheet1!$A$1-1)*10,FALSE)&gt;99999,-3,IF(VLOOKUP($A1877,Sheet1!$B$3:$AH$1266,Sheet1!I$1+(Sheet1!$A$1-1)*10,FALSE)&gt;9999,-2,IF(VLOOKUP($A1877,Sheet1!$B$3:$AH$1266,Sheet1!I$1+(Sheet1!$A$1-1)*10,FALSE)&gt;999,-1,0)))))))</f>
        <v>10200</v>
      </c>
      <c r="Z1877" s="392">
        <f>IF(ISNA(VLOOKUP($A1877,Sheet1!$B$3:$AH$1266,Sheet1!J$1+(Sheet1!$A$1-1)*10,FALSE))=TRUE,"---",IF(VLOOKUP($A1877,Sheet1!$B$3:$AH$1266,Sheet1!J$1+(Sheet1!$A$1-1)*10,FALSE)="---","---", (ROUND(VLOOKUP($A1877,Sheet1!$B$3:$AH$1266,Sheet1!J$1+(Sheet1!$A$1-1)*10,FALSE),IF(VLOOKUP($A1877,Sheet1!$B$3:$AH$1266,Sheet1!J$1+(Sheet1!$A$1-1)*10,FALSE)&gt;99999,-3,IF(VLOOKUP($A1877,Sheet1!$B$3:$AH$1266,Sheet1!J$1+(Sheet1!$A$1-1)*10,FALSE)&gt;9999,-2,IF(VLOOKUP($A1877,Sheet1!$B$3:$AH$1266,Sheet1!J$1+(Sheet1!$A$1-1)*10,FALSE)&gt;999,-1,0)))))))</f>
        <v>12100</v>
      </c>
      <c r="AA1877" s="392">
        <f>IF(ISNA(VLOOKUP($A1877,Sheet1!$B$3:$AH$1266,Sheet1!K$1+(Sheet1!$A$1-1)*10,FALSE))=TRUE,"---",IF(VLOOKUP($A1877,Sheet1!$B$3:$AH$1266,Sheet1!K$1+(Sheet1!$A$1-1)*10,FALSE)="---","---", (ROUND(VLOOKUP($A1877,Sheet1!$B$3:$AH$1266,Sheet1!K$1+(Sheet1!$A$1-1)*10,FALSE),IF(VLOOKUP($A1877,Sheet1!$B$3:$AH$1266,Sheet1!K$1+(Sheet1!$A$1-1)*10,FALSE)&gt;99999,-3,IF(VLOOKUP($A1877,Sheet1!$B$3:$AH$1266,Sheet1!K$1+(Sheet1!$A$1-1)*10,FALSE)&gt;9999,-2,IF(VLOOKUP($A1877,Sheet1!$B$3:$AH$1266,Sheet1!K$1+(Sheet1!$A$1-1)*10,FALSE)&gt;999,-1,0)))))))</f>
        <v>13600</v>
      </c>
      <c r="AB1877" s="392">
        <f>IF(ISNA(VLOOKUP($A1877,Sheet1!$B$3:$AH$1266,Sheet1!L$1+(Sheet1!$A$1-1)*10,FALSE))=TRUE,"---",IF(VLOOKUP($A1877,Sheet1!$B$3:$AH$1266,Sheet1!L$1+(Sheet1!$A$1-1)*10,FALSE)="---","---", (ROUND(VLOOKUP($A1877,Sheet1!$B$3:$AH$1266,Sheet1!L$1+(Sheet1!$A$1-1)*10,FALSE),IF(VLOOKUP($A1877,Sheet1!$B$3:$AH$1266,Sheet1!L$1+(Sheet1!$A$1-1)*10,FALSE)&gt;99999,-3,IF(VLOOKUP($A1877,Sheet1!$B$3:$AH$1266,Sheet1!L$1+(Sheet1!$A$1-1)*10,FALSE)&gt;9999,-2,IF(VLOOKUP($A1877,Sheet1!$B$3:$AH$1266,Sheet1!L$1+(Sheet1!$A$1-1)*10,FALSE)&gt;999,-1,0)))))))</f>
        <v>15200</v>
      </c>
      <c r="AC1877" s="392">
        <f>IF(ISNA(VLOOKUP($A1877,Sheet1!$B$3:$AH$1266,Sheet1!M$1+(Sheet1!$A$1-1)*10,FALSE))=TRUE,"---",IF(VLOOKUP($A1877,Sheet1!$B$3:$AH$1266,Sheet1!M$1+(Sheet1!$A$1-1)*10,FALSE)="---","---", (ROUND(VLOOKUP($A1877,Sheet1!$B$3:$AH$1266,Sheet1!M$1+(Sheet1!$A$1-1)*10,FALSE),IF(VLOOKUP($A1877,Sheet1!$B$3:$AH$1266,Sheet1!M$1+(Sheet1!$A$1-1)*10,FALSE)&gt;99999,-3,IF(VLOOKUP($A1877,Sheet1!$B$3:$AH$1266,Sheet1!M$1+(Sheet1!$A$1-1)*10,FALSE)&gt;9999,-2,IF(VLOOKUP($A1877,Sheet1!$B$3:$AH$1266,Sheet1!M$1+(Sheet1!$A$1-1)*10,FALSE)&gt;999,-1,0)))))))</f>
        <v>16800</v>
      </c>
      <c r="AD1877" s="392">
        <f>IF(ISNA(VLOOKUP($A1877,Sheet1!$B$3:$AH$1266,Sheet1!N$1+(Sheet1!$A$1-1)*10,FALSE))=TRUE,"---",IF(VLOOKUP($A1877,Sheet1!$B$3:$AH$1266,Sheet1!N$1+(Sheet1!$A$1-1)*10,FALSE)="---","---", (ROUND(VLOOKUP($A1877,Sheet1!$B$3:$AH$1266,Sheet1!N$1+(Sheet1!$A$1-1)*10,FALSE),IF(VLOOKUP($A1877,Sheet1!$B$3:$AH$1266,Sheet1!N$1+(Sheet1!$A$1-1)*10,FALSE)&gt;99999,-3,IF(VLOOKUP($A1877,Sheet1!$B$3:$AH$1266,Sheet1!N$1+(Sheet1!$A$1-1)*10,FALSE)&gt;9999,-2,IF(VLOOKUP($A1877,Sheet1!$B$3:$AH$1266,Sheet1!N$1+(Sheet1!$A$1-1)*10,FALSE)&gt;999,-1,0)))))))</f>
        <v>19100</v>
      </c>
    </row>
    <row r="1878" spans="1:30" ht="25.5" customHeight="1" x14ac:dyDescent="0.25">
      <c r="A1878" s="303"/>
      <c r="B1878" s="331"/>
      <c r="C1878" s="303"/>
      <c r="D1878" s="303"/>
      <c r="E1878" s="307" t="e">
        <v>#N/A</v>
      </c>
      <c r="F1878" s="52" t="s">
        <v>4898</v>
      </c>
      <c r="G1878" s="127" t="s">
        <v>286</v>
      </c>
      <c r="H1878" s="347"/>
      <c r="I1878" s="112">
        <v>28920</v>
      </c>
      <c r="J1878" s="147">
        <v>11.1</v>
      </c>
      <c r="K1878" s="127" t="s">
        <v>28</v>
      </c>
      <c r="L1878" s="156" t="s">
        <v>4405</v>
      </c>
      <c r="M1878" s="157" t="s">
        <v>4405</v>
      </c>
      <c r="N1878" s="127" t="s">
        <v>75</v>
      </c>
      <c r="O1878" s="68" t="s">
        <v>4405</v>
      </c>
      <c r="P1878" s="68" t="s">
        <v>4405</v>
      </c>
      <c r="Q1878" s="68" t="s">
        <v>4405</v>
      </c>
      <c r="R1878" s="74" t="s">
        <v>4405</v>
      </c>
      <c r="S1878" s="356" t="e">
        <v>#N/A</v>
      </c>
      <c r="T1878" s="356" t="str">
        <f>IF(ISNA(VLOOKUP(A1878,Sheet1!B$3:C$1266,2,FALSE)=TRUE),"ND",VLOOKUP(A1878,Sheet1!B$3:C$1266,2,FALSE))</f>
        <v>ND</v>
      </c>
      <c r="U1878" s="392" t="str">
        <f>IF(ISNA(VLOOKUP($A1878,Sheet1!$B$3:$AH$1266,Sheet1!E$1+(Sheet1!$A$1-1)*10,FALSE))=TRUE,"---",IF(VLOOKUP($A1878,Sheet1!$B$3:$AH$1266,Sheet1!E$1+(Sheet1!$A$1-1)*10,FALSE)="---","---", (ROUND(VLOOKUP($A1878,Sheet1!$B$3:$AH$1266,Sheet1!E$1+(Sheet1!$A$1-1)*10,FALSE),IF(VLOOKUP($A1878,Sheet1!$B$3:$AH$1266,Sheet1!E$1+(Sheet1!$A$1-1)*10,FALSE)&gt;99999,-3,IF(VLOOKUP($A1878,Sheet1!$B$3:$AH$1266,Sheet1!E$1+(Sheet1!$A$1-1)*10,FALSE)&gt;9999,-2,IF(VLOOKUP($A1878,Sheet1!$B$3:$AH$1266,Sheet1!E$1+(Sheet1!$A$1-1)*10,FALSE)&gt;999,-1,0)))))))</f>
        <v>---</v>
      </c>
      <c r="V1878" s="392" t="str">
        <f>IF(ISNA(VLOOKUP($A1878,Sheet1!$B$3:$AH$1266,Sheet1!F$1+(Sheet1!$A$1-1)*10,FALSE))=TRUE,"---",IF(VLOOKUP($A1878,Sheet1!$B$3:$AH$1266,Sheet1!F$1+(Sheet1!$A$1-1)*10,FALSE)="---","---", (ROUND(VLOOKUP($A1878,Sheet1!$B$3:$AH$1266,Sheet1!F$1+(Sheet1!$A$1-1)*10,FALSE),IF(VLOOKUP($A1878,Sheet1!$B$3:$AH$1266,Sheet1!F$1+(Sheet1!$A$1-1)*10,FALSE)&gt;99999,-3,IF(VLOOKUP($A1878,Sheet1!$B$3:$AH$1266,Sheet1!F$1+(Sheet1!$A$1-1)*10,FALSE)&gt;9999,-2,IF(VLOOKUP($A1878,Sheet1!$B$3:$AH$1266,Sheet1!F$1+(Sheet1!$A$1-1)*10,FALSE)&gt;999,-1,0)))))))</f>
        <v>---</v>
      </c>
      <c r="W1878" s="392" t="str">
        <f>IF(ISNA(VLOOKUP($A1878,Sheet1!$B$3:$AH$1266,Sheet1!G$1+(Sheet1!$A$1-1)*10,FALSE))=TRUE,"---",IF(VLOOKUP($A1878,Sheet1!$B$3:$AH$1266,Sheet1!G$1+(Sheet1!$A$1-1)*10,FALSE)="---","---", (ROUND(VLOOKUP($A1878,Sheet1!$B$3:$AH$1266,Sheet1!G$1+(Sheet1!$A$1-1)*10,FALSE),IF(VLOOKUP($A1878,Sheet1!$B$3:$AH$1266,Sheet1!G$1+(Sheet1!$A$1-1)*10,FALSE)&gt;99999,-3,IF(VLOOKUP($A1878,Sheet1!$B$3:$AH$1266,Sheet1!G$1+(Sheet1!$A$1-1)*10,FALSE)&gt;9999,-2,IF(VLOOKUP($A1878,Sheet1!$B$3:$AH$1266,Sheet1!G$1+(Sheet1!$A$1-1)*10,FALSE)&gt;999,-1,0)))))))</f>
        <v>---</v>
      </c>
      <c r="X1878" s="392" t="str">
        <f>IF(ISNA(VLOOKUP($A1878,Sheet1!$B$3:$AH$1266,Sheet1!H$1+(Sheet1!$A$1-1)*10,FALSE))=TRUE,"---",IF(VLOOKUP($A1878,Sheet1!$B$3:$AH$1266,Sheet1!H$1+(Sheet1!$A$1-1)*10,FALSE)="---","---", (ROUND(VLOOKUP($A1878,Sheet1!$B$3:$AH$1266,Sheet1!H$1+(Sheet1!$A$1-1)*10,FALSE),IF(VLOOKUP($A1878,Sheet1!$B$3:$AH$1266,Sheet1!H$1+(Sheet1!$A$1-1)*10,FALSE)&gt;99999,-3,IF(VLOOKUP($A1878,Sheet1!$B$3:$AH$1266,Sheet1!H$1+(Sheet1!$A$1-1)*10,FALSE)&gt;9999,-2,IF(VLOOKUP($A1878,Sheet1!$B$3:$AH$1266,Sheet1!H$1+(Sheet1!$A$1-1)*10,FALSE)&gt;999,-1,0)))))))</f>
        <v>---</v>
      </c>
      <c r="Y1878" s="392" t="str">
        <f>IF(ISNA(VLOOKUP($A1878,Sheet1!$B$3:$AH$1266,Sheet1!I$1+(Sheet1!$A$1-1)*10,FALSE))=TRUE,"---",IF(VLOOKUP($A1878,Sheet1!$B$3:$AH$1266,Sheet1!I$1+(Sheet1!$A$1-1)*10,FALSE)="---","---", (ROUND(VLOOKUP($A1878,Sheet1!$B$3:$AH$1266,Sheet1!I$1+(Sheet1!$A$1-1)*10,FALSE),IF(VLOOKUP($A1878,Sheet1!$B$3:$AH$1266,Sheet1!I$1+(Sheet1!$A$1-1)*10,FALSE)&gt;99999,-3,IF(VLOOKUP($A1878,Sheet1!$B$3:$AH$1266,Sheet1!I$1+(Sheet1!$A$1-1)*10,FALSE)&gt;9999,-2,IF(VLOOKUP($A1878,Sheet1!$B$3:$AH$1266,Sheet1!I$1+(Sheet1!$A$1-1)*10,FALSE)&gt;999,-1,0)))))))</f>
        <v>---</v>
      </c>
      <c r="Z1878" s="392" t="str">
        <f>IF(ISNA(VLOOKUP($A1878,Sheet1!$B$3:$AH$1266,Sheet1!J$1+(Sheet1!$A$1-1)*10,FALSE))=TRUE,"---",IF(VLOOKUP($A1878,Sheet1!$B$3:$AH$1266,Sheet1!J$1+(Sheet1!$A$1-1)*10,FALSE)="---","---", (ROUND(VLOOKUP($A1878,Sheet1!$B$3:$AH$1266,Sheet1!J$1+(Sheet1!$A$1-1)*10,FALSE),IF(VLOOKUP($A1878,Sheet1!$B$3:$AH$1266,Sheet1!J$1+(Sheet1!$A$1-1)*10,FALSE)&gt;99999,-3,IF(VLOOKUP($A1878,Sheet1!$B$3:$AH$1266,Sheet1!J$1+(Sheet1!$A$1-1)*10,FALSE)&gt;9999,-2,IF(VLOOKUP($A1878,Sheet1!$B$3:$AH$1266,Sheet1!J$1+(Sheet1!$A$1-1)*10,FALSE)&gt;999,-1,0)))))))</f>
        <v>---</v>
      </c>
      <c r="AA1878" s="392" t="str">
        <f>IF(ISNA(VLOOKUP($A1878,Sheet1!$B$3:$AH$1266,Sheet1!K$1+(Sheet1!$A$1-1)*10,FALSE))=TRUE,"---",IF(VLOOKUP($A1878,Sheet1!$B$3:$AH$1266,Sheet1!K$1+(Sheet1!$A$1-1)*10,FALSE)="---","---", (ROUND(VLOOKUP($A1878,Sheet1!$B$3:$AH$1266,Sheet1!K$1+(Sheet1!$A$1-1)*10,FALSE),IF(VLOOKUP($A1878,Sheet1!$B$3:$AH$1266,Sheet1!K$1+(Sheet1!$A$1-1)*10,FALSE)&gt;99999,-3,IF(VLOOKUP($A1878,Sheet1!$B$3:$AH$1266,Sheet1!K$1+(Sheet1!$A$1-1)*10,FALSE)&gt;9999,-2,IF(VLOOKUP($A1878,Sheet1!$B$3:$AH$1266,Sheet1!K$1+(Sheet1!$A$1-1)*10,FALSE)&gt;999,-1,0)))))))</f>
        <v>---</v>
      </c>
      <c r="AB1878" s="392" t="str">
        <f>IF(ISNA(VLOOKUP($A1878,Sheet1!$B$3:$AH$1266,Sheet1!L$1+(Sheet1!$A$1-1)*10,FALSE))=TRUE,"---",IF(VLOOKUP($A1878,Sheet1!$B$3:$AH$1266,Sheet1!L$1+(Sheet1!$A$1-1)*10,FALSE)="---","---", (ROUND(VLOOKUP($A1878,Sheet1!$B$3:$AH$1266,Sheet1!L$1+(Sheet1!$A$1-1)*10,FALSE),IF(VLOOKUP($A1878,Sheet1!$B$3:$AH$1266,Sheet1!L$1+(Sheet1!$A$1-1)*10,FALSE)&gt;99999,-3,IF(VLOOKUP($A1878,Sheet1!$B$3:$AH$1266,Sheet1!L$1+(Sheet1!$A$1-1)*10,FALSE)&gt;9999,-2,IF(VLOOKUP($A1878,Sheet1!$B$3:$AH$1266,Sheet1!L$1+(Sheet1!$A$1-1)*10,FALSE)&gt;999,-1,0)))))))</f>
        <v>---</v>
      </c>
      <c r="AC1878" s="392" t="str">
        <f>IF(ISNA(VLOOKUP($A1878,Sheet1!$B$3:$AH$1266,Sheet1!M$1+(Sheet1!$A$1-1)*10,FALSE))=TRUE,"---",IF(VLOOKUP($A1878,Sheet1!$B$3:$AH$1266,Sheet1!M$1+(Sheet1!$A$1-1)*10,FALSE)="---","---", (ROUND(VLOOKUP($A1878,Sheet1!$B$3:$AH$1266,Sheet1!M$1+(Sheet1!$A$1-1)*10,FALSE),IF(VLOOKUP($A1878,Sheet1!$B$3:$AH$1266,Sheet1!M$1+(Sheet1!$A$1-1)*10,FALSE)&gt;99999,-3,IF(VLOOKUP($A1878,Sheet1!$B$3:$AH$1266,Sheet1!M$1+(Sheet1!$A$1-1)*10,FALSE)&gt;9999,-2,IF(VLOOKUP($A1878,Sheet1!$B$3:$AH$1266,Sheet1!M$1+(Sheet1!$A$1-1)*10,FALSE)&gt;999,-1,0)))))))</f>
        <v>---</v>
      </c>
      <c r="AD1878" s="392" t="str">
        <f>IF(ISNA(VLOOKUP($A1878,Sheet1!$B$3:$AH$1266,Sheet1!N$1+(Sheet1!$A$1-1)*10,FALSE))=TRUE,"---",IF(VLOOKUP($A1878,Sheet1!$B$3:$AH$1266,Sheet1!N$1+(Sheet1!$A$1-1)*10,FALSE)="---","---", (ROUND(VLOOKUP($A1878,Sheet1!$B$3:$AH$1266,Sheet1!N$1+(Sheet1!$A$1-1)*10,FALSE),IF(VLOOKUP($A1878,Sheet1!$B$3:$AH$1266,Sheet1!N$1+(Sheet1!$A$1-1)*10,FALSE)&gt;99999,-3,IF(VLOOKUP($A1878,Sheet1!$B$3:$AH$1266,Sheet1!N$1+(Sheet1!$A$1-1)*10,FALSE)&gt;9999,-2,IF(VLOOKUP($A1878,Sheet1!$B$3:$AH$1266,Sheet1!N$1+(Sheet1!$A$1-1)*10,FALSE)&gt;999,-1,0)))))))</f>
        <v>---</v>
      </c>
    </row>
    <row r="1879" spans="1:30" ht="25.5" customHeight="1" x14ac:dyDescent="0.25">
      <c r="A1879" s="133" t="s">
        <v>2756</v>
      </c>
      <c r="B1879" s="215" t="s">
        <v>2757</v>
      </c>
      <c r="C1879" s="133">
        <v>435612</v>
      </c>
      <c r="D1879" s="133">
        <v>753405</v>
      </c>
      <c r="E1879" s="67" t="s">
        <v>3015</v>
      </c>
      <c r="F1879" s="135" t="s">
        <v>4405</v>
      </c>
      <c r="G1879" s="118" t="s">
        <v>160</v>
      </c>
      <c r="H1879" s="136">
        <v>95.4</v>
      </c>
      <c r="I1879" s="119" t="s">
        <v>287</v>
      </c>
      <c r="J1879" s="137" t="s">
        <v>4405</v>
      </c>
      <c r="K1879" s="118" t="s">
        <v>17</v>
      </c>
      <c r="L1879" s="146">
        <v>7880</v>
      </c>
      <c r="M1879" s="123">
        <v>82.6</v>
      </c>
      <c r="N1879" s="118" t="s">
        <v>20</v>
      </c>
      <c r="O1879" s="71">
        <f>IF(U1879&lt;&gt;"---",IF(L1879&lt;W1879,"&gt;50",IF(AND(L1879&gt;=W1879,L1879&lt;=X1879),(W$8-(((LOG(L1879)-LOG(W1879))/((LOG(X1879)-LOG(W1879)))*(W$8-X$8)))),IF(AND(L1879&gt;=X1879,L1879&lt;=Y1879),(X$8-(((LOG(L1879)-LOG(X1879))/((LOG(Y1879)-LOG(X1879)))*(X$8-Y$8)))),IF(AND(L1879&gt;=Y1879,L1879&lt;=Z1879),(Y$8-(((LOG(L1879)-LOG(Y1879))/((LOG(Z1879)-LOG(Y1879)))*(Y$8-Z$8)))),IF(AND(L1879&gt;=Z1879,L1879&lt;=AA1879),(Z$8-(((LOG(L1879)-LOG(Z1879))/((LOG(AA1879)-LOG(Z1879)))*(Z$8-AA$8)))),IF(AND(L1879&gt;=AA1879,L1879&lt;=AB1879),(AA$8-(((LOG(L1879)-LOG(AA1879))/((LOG(AB1879)-LOG(AA1879)))*(AA$8-AB$8)))),IF(AND(L1879&gt;=AB1879,L1879&lt;=AC1879),(AB$8-(((LOG(L1879)-LOG(AB1879))/((LOG(AC1879)-LOG(AB1879)))*(AB$8-AC$8)))),IF(AND(L1879&gt;=AC1879,L1879&lt;=AD1879),(AC$8-(((LOG(L1879)-LOG(AC1879))/((LOG(AD1879)-LOG(AC1879)))*(AC$8-AD$8)))),IF(L1879&gt;AD1879*1.1,"&lt;0.2",0.2))))))))),"")</f>
        <v>29.820193753432012</v>
      </c>
      <c r="P1879" s="71">
        <f>IF(O1879&lt;&gt;"",VLOOKUP($A1879,Sheet4!$A$2:$O$1309,14,FALSE)*100,"")</f>
        <v>2.1871378475012193</v>
      </c>
      <c r="Q1879" s="71">
        <f>IF(P1879&lt;&gt;"",VLOOKUP($A1879,Sheet4!$A$2:$O$1309,15,FALSE)*100,"")</f>
        <v>19.475443915753743</v>
      </c>
      <c r="R1879" s="73">
        <f t="shared" si="63"/>
        <v>3</v>
      </c>
      <c r="S1879" s="63" t="s">
        <v>4364</v>
      </c>
      <c r="T1879" s="63" t="str">
        <f>IF(ISNA(VLOOKUP(A1879,Sheet1!B$3:C$1266,2,FALSE)=TRUE),"NC",VLOOKUP(A1879,Sheet1!B$3:C$1266,2,FALSE))</f>
        <v>Rural10*</v>
      </c>
      <c r="U1879" s="66">
        <f>IF(ISNA(VLOOKUP($A1879,Sheet1!$B$3:$AH$1266,Sheet1!E$1+(Sheet1!$A$1-1)*10,FALSE))=TRUE,"---",IF(VLOOKUP($A1879,Sheet1!$B$3:$AH$1266,Sheet1!E$1+(Sheet1!$A$1-1)*10,FALSE)="---","---", (ROUND(VLOOKUP($A1879,Sheet1!$B$3:$AH$1266,Sheet1!E$1+(Sheet1!$A$1-1)*10,FALSE),IF(VLOOKUP($A1879,Sheet1!$B$3:$AH$1266,Sheet1!E$1+(Sheet1!$A$1-1)*10,FALSE)&gt;99999,-3,IF(VLOOKUP($A1879,Sheet1!$B$3:$AH$1266,Sheet1!E$1+(Sheet1!$A$1-1)*10,FALSE)&gt;9999,-2,IF(VLOOKUP($A1879,Sheet1!$B$3:$AH$1266,Sheet1!E$1+(Sheet1!$A$1-1)*10,FALSE)&gt;999,-1,0)))))))</f>
        <v>4840</v>
      </c>
      <c r="V1879" s="66">
        <f>IF(ISNA(VLOOKUP($A1879,Sheet1!$B$3:$AH$1266,Sheet1!F$1+(Sheet1!$A$1-1)*10,FALSE))=TRUE,"---",IF(VLOOKUP($A1879,Sheet1!$B$3:$AH$1266,Sheet1!F$1+(Sheet1!$A$1-1)*10,FALSE)="---","---", (ROUND(VLOOKUP($A1879,Sheet1!$B$3:$AH$1266,Sheet1!F$1+(Sheet1!$A$1-1)*10,FALSE),IF(VLOOKUP($A1879,Sheet1!$B$3:$AH$1266,Sheet1!F$1+(Sheet1!$A$1-1)*10,FALSE)&gt;99999,-3,IF(VLOOKUP($A1879,Sheet1!$B$3:$AH$1266,Sheet1!F$1+(Sheet1!$A$1-1)*10,FALSE)&gt;9999,-2,IF(VLOOKUP($A1879,Sheet1!$B$3:$AH$1266,Sheet1!F$1+(Sheet1!$A$1-1)*10,FALSE)&gt;999,-1,0)))))))</f>
        <v>5570</v>
      </c>
      <c r="W1879" s="66">
        <f>IF(ISNA(VLOOKUP($A1879,Sheet1!$B$3:$AH$1266,Sheet1!G$1+(Sheet1!$A$1-1)*10,FALSE))=TRUE,"---",IF(VLOOKUP($A1879,Sheet1!$B$3:$AH$1266,Sheet1!G$1+(Sheet1!$A$1-1)*10,FALSE)="---","---", (ROUND(VLOOKUP($A1879,Sheet1!$B$3:$AH$1266,Sheet1!G$1+(Sheet1!$A$1-1)*10,FALSE),IF(VLOOKUP($A1879,Sheet1!$B$3:$AH$1266,Sheet1!G$1+(Sheet1!$A$1-1)*10,FALSE)&gt;99999,-3,IF(VLOOKUP($A1879,Sheet1!$B$3:$AH$1266,Sheet1!G$1+(Sheet1!$A$1-1)*10,FALSE)&gt;9999,-2,IF(VLOOKUP($A1879,Sheet1!$B$3:$AH$1266,Sheet1!G$1+(Sheet1!$A$1-1)*10,FALSE)&gt;999,-1,0)))))))</f>
        <v>6460</v>
      </c>
      <c r="X1879" s="66">
        <f>IF(ISNA(VLOOKUP($A1879,Sheet1!$B$3:$AH$1266,Sheet1!H$1+(Sheet1!$A$1-1)*10,FALSE))=TRUE,"---",IF(VLOOKUP($A1879,Sheet1!$B$3:$AH$1266,Sheet1!H$1+(Sheet1!$A$1-1)*10,FALSE)="---","---", (ROUND(VLOOKUP($A1879,Sheet1!$B$3:$AH$1266,Sheet1!H$1+(Sheet1!$A$1-1)*10,FALSE),IF(VLOOKUP($A1879,Sheet1!$B$3:$AH$1266,Sheet1!H$1+(Sheet1!$A$1-1)*10,FALSE)&gt;99999,-3,IF(VLOOKUP($A1879,Sheet1!$B$3:$AH$1266,Sheet1!H$1+(Sheet1!$A$1-1)*10,FALSE)&gt;9999,-2,IF(VLOOKUP($A1879,Sheet1!$B$3:$AH$1266,Sheet1!H$1+(Sheet1!$A$1-1)*10,FALSE)&gt;999,-1,0)))))))</f>
        <v>8680</v>
      </c>
      <c r="Y1879" s="66">
        <f>IF(ISNA(VLOOKUP($A1879,Sheet1!$B$3:$AH$1266,Sheet1!I$1+(Sheet1!$A$1-1)*10,FALSE))=TRUE,"---",IF(VLOOKUP($A1879,Sheet1!$B$3:$AH$1266,Sheet1!I$1+(Sheet1!$A$1-1)*10,FALSE)="---","---", (ROUND(VLOOKUP($A1879,Sheet1!$B$3:$AH$1266,Sheet1!I$1+(Sheet1!$A$1-1)*10,FALSE),IF(VLOOKUP($A1879,Sheet1!$B$3:$AH$1266,Sheet1!I$1+(Sheet1!$A$1-1)*10,FALSE)&gt;99999,-3,IF(VLOOKUP($A1879,Sheet1!$B$3:$AH$1266,Sheet1!I$1+(Sheet1!$A$1-1)*10,FALSE)&gt;9999,-2,IF(VLOOKUP($A1879,Sheet1!$B$3:$AH$1266,Sheet1!I$1+(Sheet1!$A$1-1)*10,FALSE)&gt;999,-1,0)))))))</f>
        <v>10200</v>
      </c>
      <c r="Z1879" s="66">
        <f>IF(ISNA(VLOOKUP($A1879,Sheet1!$B$3:$AH$1266,Sheet1!J$1+(Sheet1!$A$1-1)*10,FALSE))=TRUE,"---",IF(VLOOKUP($A1879,Sheet1!$B$3:$AH$1266,Sheet1!J$1+(Sheet1!$A$1-1)*10,FALSE)="---","---", (ROUND(VLOOKUP($A1879,Sheet1!$B$3:$AH$1266,Sheet1!J$1+(Sheet1!$A$1-1)*10,FALSE),IF(VLOOKUP($A1879,Sheet1!$B$3:$AH$1266,Sheet1!J$1+(Sheet1!$A$1-1)*10,FALSE)&gt;99999,-3,IF(VLOOKUP($A1879,Sheet1!$B$3:$AH$1266,Sheet1!J$1+(Sheet1!$A$1-1)*10,FALSE)&gt;9999,-2,IF(VLOOKUP($A1879,Sheet1!$B$3:$AH$1266,Sheet1!J$1+(Sheet1!$A$1-1)*10,FALSE)&gt;999,-1,0)))))))</f>
        <v>12100</v>
      </c>
      <c r="AA1879" s="66">
        <f>IF(ISNA(VLOOKUP($A1879,Sheet1!$B$3:$AH$1266,Sheet1!K$1+(Sheet1!$A$1-1)*10,FALSE))=TRUE,"---",IF(VLOOKUP($A1879,Sheet1!$B$3:$AH$1266,Sheet1!K$1+(Sheet1!$A$1-1)*10,FALSE)="---","---", (ROUND(VLOOKUP($A1879,Sheet1!$B$3:$AH$1266,Sheet1!K$1+(Sheet1!$A$1-1)*10,FALSE),IF(VLOOKUP($A1879,Sheet1!$B$3:$AH$1266,Sheet1!K$1+(Sheet1!$A$1-1)*10,FALSE)&gt;99999,-3,IF(VLOOKUP($A1879,Sheet1!$B$3:$AH$1266,Sheet1!K$1+(Sheet1!$A$1-1)*10,FALSE)&gt;9999,-2,IF(VLOOKUP($A1879,Sheet1!$B$3:$AH$1266,Sheet1!K$1+(Sheet1!$A$1-1)*10,FALSE)&gt;999,-1,0)))))))</f>
        <v>13600</v>
      </c>
      <c r="AB1879" s="66">
        <f>IF(ISNA(VLOOKUP($A1879,Sheet1!$B$3:$AH$1266,Sheet1!L$1+(Sheet1!$A$1-1)*10,FALSE))=TRUE,"---",IF(VLOOKUP($A1879,Sheet1!$B$3:$AH$1266,Sheet1!L$1+(Sheet1!$A$1-1)*10,FALSE)="---","---", (ROUND(VLOOKUP($A1879,Sheet1!$B$3:$AH$1266,Sheet1!L$1+(Sheet1!$A$1-1)*10,FALSE),IF(VLOOKUP($A1879,Sheet1!$B$3:$AH$1266,Sheet1!L$1+(Sheet1!$A$1-1)*10,FALSE)&gt;99999,-3,IF(VLOOKUP($A1879,Sheet1!$B$3:$AH$1266,Sheet1!L$1+(Sheet1!$A$1-1)*10,FALSE)&gt;9999,-2,IF(VLOOKUP($A1879,Sheet1!$B$3:$AH$1266,Sheet1!L$1+(Sheet1!$A$1-1)*10,FALSE)&gt;999,-1,0)))))))</f>
        <v>15200</v>
      </c>
      <c r="AC1879" s="66">
        <f>IF(ISNA(VLOOKUP($A1879,Sheet1!$B$3:$AH$1266,Sheet1!M$1+(Sheet1!$A$1-1)*10,FALSE))=TRUE,"---",IF(VLOOKUP($A1879,Sheet1!$B$3:$AH$1266,Sheet1!M$1+(Sheet1!$A$1-1)*10,FALSE)="---","---", (ROUND(VLOOKUP($A1879,Sheet1!$B$3:$AH$1266,Sheet1!M$1+(Sheet1!$A$1-1)*10,FALSE),IF(VLOOKUP($A1879,Sheet1!$B$3:$AH$1266,Sheet1!M$1+(Sheet1!$A$1-1)*10,FALSE)&gt;99999,-3,IF(VLOOKUP($A1879,Sheet1!$B$3:$AH$1266,Sheet1!M$1+(Sheet1!$A$1-1)*10,FALSE)&gt;9999,-2,IF(VLOOKUP($A1879,Sheet1!$B$3:$AH$1266,Sheet1!M$1+(Sheet1!$A$1-1)*10,FALSE)&gt;999,-1,0)))))))</f>
        <v>16800</v>
      </c>
      <c r="AD1879" s="66">
        <f>IF(ISNA(VLOOKUP($A1879,Sheet1!$B$3:$AH$1266,Sheet1!N$1+(Sheet1!$A$1-1)*10,FALSE))=TRUE,"---",IF(VLOOKUP($A1879,Sheet1!$B$3:$AH$1266,Sheet1!N$1+(Sheet1!$A$1-1)*10,FALSE)="---","---", (ROUND(VLOOKUP($A1879,Sheet1!$B$3:$AH$1266,Sheet1!N$1+(Sheet1!$A$1-1)*10,FALSE),IF(VLOOKUP($A1879,Sheet1!$B$3:$AH$1266,Sheet1!N$1+(Sheet1!$A$1-1)*10,FALSE)&gt;99999,-3,IF(VLOOKUP($A1879,Sheet1!$B$3:$AH$1266,Sheet1!N$1+(Sheet1!$A$1-1)*10,FALSE)&gt;9999,-2,IF(VLOOKUP($A1879,Sheet1!$B$3:$AH$1266,Sheet1!N$1+(Sheet1!$A$1-1)*10,FALSE)&gt;999,-1,0)))))))</f>
        <v>19100</v>
      </c>
    </row>
    <row r="1880" spans="1:30" ht="25.5" customHeight="1" x14ac:dyDescent="0.25">
      <c r="A1880" s="303" t="s">
        <v>2758</v>
      </c>
      <c r="B1880" s="330" t="s">
        <v>2759</v>
      </c>
      <c r="C1880" s="303">
        <v>440044</v>
      </c>
      <c r="D1880" s="303">
        <v>754752</v>
      </c>
      <c r="E1880" s="307" t="s">
        <v>3010</v>
      </c>
      <c r="F1880" s="342" t="s">
        <v>4975</v>
      </c>
      <c r="G1880" s="318" t="s">
        <v>286</v>
      </c>
      <c r="H1880" s="433">
        <v>1842</v>
      </c>
      <c r="I1880" s="112" t="s">
        <v>2760</v>
      </c>
      <c r="J1880" s="140" t="s">
        <v>4405</v>
      </c>
      <c r="K1880" s="127" t="s">
        <v>17</v>
      </c>
      <c r="L1880" s="115">
        <v>39200</v>
      </c>
      <c r="M1880" s="116">
        <v>21.3</v>
      </c>
      <c r="N1880" s="127" t="s">
        <v>2761</v>
      </c>
      <c r="O1880" s="68" t="s">
        <v>4405</v>
      </c>
      <c r="P1880" s="68" t="s">
        <v>4405</v>
      </c>
      <c r="Q1880" s="68" t="s">
        <v>4405</v>
      </c>
      <c r="R1880" s="74" t="s">
        <v>4405</v>
      </c>
      <c r="S1880" s="356" t="s">
        <v>4364</v>
      </c>
      <c r="T1880" s="356" t="str">
        <f>IF(ISNA(VLOOKUP(A1880,Sheet1!B$3:C$1266,2,FALSE)=TRUE),"NC",VLOOKUP(A1880,Sheet1!B$3:C$1266,2,FALSE))</f>
        <v>Rural10*</v>
      </c>
      <c r="U1880" s="392">
        <f>IF(ISNA(VLOOKUP($A1880,Sheet1!$B$3:$AH$1266,Sheet1!E$1+(Sheet1!$A$1-1)*10,FALSE))=TRUE,"---",IF(VLOOKUP($A1880,Sheet1!$B$3:$AH$1266,Sheet1!E$1+(Sheet1!$A$1-1)*10,FALSE)="---","---", (ROUND(VLOOKUP($A1880,Sheet1!$B$3:$AH$1266,Sheet1!E$1+(Sheet1!$A$1-1)*10,FALSE),IF(VLOOKUP($A1880,Sheet1!$B$3:$AH$1266,Sheet1!E$1+(Sheet1!$A$1-1)*10,FALSE)&gt;99999,-3,IF(VLOOKUP($A1880,Sheet1!$B$3:$AH$1266,Sheet1!E$1+(Sheet1!$A$1-1)*10,FALSE)&gt;9999,-2,IF(VLOOKUP($A1880,Sheet1!$B$3:$AH$1266,Sheet1!E$1+(Sheet1!$A$1-1)*10,FALSE)&gt;999,-1,0)))))))</f>
        <v>17600</v>
      </c>
      <c r="V1880" s="392">
        <f>IF(ISNA(VLOOKUP($A1880,Sheet1!$B$3:$AH$1266,Sheet1!F$1+(Sheet1!$A$1-1)*10,FALSE))=TRUE,"---",IF(VLOOKUP($A1880,Sheet1!$B$3:$AH$1266,Sheet1!F$1+(Sheet1!$A$1-1)*10,FALSE)="---","---", (ROUND(VLOOKUP($A1880,Sheet1!$B$3:$AH$1266,Sheet1!F$1+(Sheet1!$A$1-1)*10,FALSE),IF(VLOOKUP($A1880,Sheet1!$B$3:$AH$1266,Sheet1!F$1+(Sheet1!$A$1-1)*10,FALSE)&gt;99999,-3,IF(VLOOKUP($A1880,Sheet1!$B$3:$AH$1266,Sheet1!F$1+(Sheet1!$A$1-1)*10,FALSE)&gt;9999,-2,IF(VLOOKUP($A1880,Sheet1!$B$3:$AH$1266,Sheet1!F$1+(Sheet1!$A$1-1)*10,FALSE)&gt;999,-1,0)))))))</f>
        <v>19400</v>
      </c>
      <c r="W1880" s="392">
        <f>IF(ISNA(VLOOKUP($A1880,Sheet1!$B$3:$AH$1266,Sheet1!G$1+(Sheet1!$A$1-1)*10,FALSE))=TRUE,"---",IF(VLOOKUP($A1880,Sheet1!$B$3:$AH$1266,Sheet1!G$1+(Sheet1!$A$1-1)*10,FALSE)="---","---", (ROUND(VLOOKUP($A1880,Sheet1!$B$3:$AH$1266,Sheet1!G$1+(Sheet1!$A$1-1)*10,FALSE),IF(VLOOKUP($A1880,Sheet1!$B$3:$AH$1266,Sheet1!G$1+(Sheet1!$A$1-1)*10,FALSE)&gt;99999,-3,IF(VLOOKUP($A1880,Sheet1!$B$3:$AH$1266,Sheet1!G$1+(Sheet1!$A$1-1)*10,FALSE)&gt;9999,-2,IF(VLOOKUP($A1880,Sheet1!$B$3:$AH$1266,Sheet1!G$1+(Sheet1!$A$1-1)*10,FALSE)&gt;999,-1,0)))))))</f>
        <v>21700</v>
      </c>
      <c r="X1880" s="392">
        <f>IF(ISNA(VLOOKUP($A1880,Sheet1!$B$3:$AH$1266,Sheet1!H$1+(Sheet1!$A$1-1)*10,FALSE))=TRUE,"---",IF(VLOOKUP($A1880,Sheet1!$B$3:$AH$1266,Sheet1!H$1+(Sheet1!$A$1-1)*10,FALSE)="---","---", (ROUND(VLOOKUP($A1880,Sheet1!$B$3:$AH$1266,Sheet1!H$1+(Sheet1!$A$1-1)*10,FALSE),IF(VLOOKUP($A1880,Sheet1!$B$3:$AH$1266,Sheet1!H$1+(Sheet1!$A$1-1)*10,FALSE)&gt;99999,-3,IF(VLOOKUP($A1880,Sheet1!$B$3:$AH$1266,Sheet1!H$1+(Sheet1!$A$1-1)*10,FALSE)&gt;9999,-2,IF(VLOOKUP($A1880,Sheet1!$B$3:$AH$1266,Sheet1!H$1+(Sheet1!$A$1-1)*10,FALSE)&gt;999,-1,0)))))))</f>
        <v>27400</v>
      </c>
      <c r="Y1880" s="392">
        <f>IF(ISNA(VLOOKUP($A1880,Sheet1!$B$3:$AH$1266,Sheet1!I$1+(Sheet1!$A$1-1)*10,FALSE))=TRUE,"---",IF(VLOOKUP($A1880,Sheet1!$B$3:$AH$1266,Sheet1!I$1+(Sheet1!$A$1-1)*10,FALSE)="---","---", (ROUND(VLOOKUP($A1880,Sheet1!$B$3:$AH$1266,Sheet1!I$1+(Sheet1!$A$1-1)*10,FALSE),IF(VLOOKUP($A1880,Sheet1!$B$3:$AH$1266,Sheet1!I$1+(Sheet1!$A$1-1)*10,FALSE)&gt;99999,-3,IF(VLOOKUP($A1880,Sheet1!$B$3:$AH$1266,Sheet1!I$1+(Sheet1!$A$1-1)*10,FALSE)&gt;9999,-2,IF(VLOOKUP($A1880,Sheet1!$B$3:$AH$1266,Sheet1!I$1+(Sheet1!$A$1-1)*10,FALSE)&gt;999,-1,0)))))))</f>
        <v>31200</v>
      </c>
      <c r="Z1880" s="392">
        <f>IF(ISNA(VLOOKUP($A1880,Sheet1!$B$3:$AH$1266,Sheet1!J$1+(Sheet1!$A$1-1)*10,FALSE))=TRUE,"---",IF(VLOOKUP($A1880,Sheet1!$B$3:$AH$1266,Sheet1!J$1+(Sheet1!$A$1-1)*10,FALSE)="---","---", (ROUND(VLOOKUP($A1880,Sheet1!$B$3:$AH$1266,Sheet1!J$1+(Sheet1!$A$1-1)*10,FALSE),IF(VLOOKUP($A1880,Sheet1!$B$3:$AH$1266,Sheet1!J$1+(Sheet1!$A$1-1)*10,FALSE)&gt;99999,-3,IF(VLOOKUP($A1880,Sheet1!$B$3:$AH$1266,Sheet1!J$1+(Sheet1!$A$1-1)*10,FALSE)&gt;9999,-2,IF(VLOOKUP($A1880,Sheet1!$B$3:$AH$1266,Sheet1!J$1+(Sheet1!$A$1-1)*10,FALSE)&gt;999,-1,0)))))))</f>
        <v>36200</v>
      </c>
      <c r="AA1880" s="392">
        <f>IF(ISNA(VLOOKUP($A1880,Sheet1!$B$3:$AH$1266,Sheet1!K$1+(Sheet1!$A$1-1)*10,FALSE))=TRUE,"---",IF(VLOOKUP($A1880,Sheet1!$B$3:$AH$1266,Sheet1!K$1+(Sheet1!$A$1-1)*10,FALSE)="---","---", (ROUND(VLOOKUP($A1880,Sheet1!$B$3:$AH$1266,Sheet1!K$1+(Sheet1!$A$1-1)*10,FALSE),IF(VLOOKUP($A1880,Sheet1!$B$3:$AH$1266,Sheet1!K$1+(Sheet1!$A$1-1)*10,FALSE)&gt;99999,-3,IF(VLOOKUP($A1880,Sheet1!$B$3:$AH$1266,Sheet1!K$1+(Sheet1!$A$1-1)*10,FALSE)&gt;9999,-2,IF(VLOOKUP($A1880,Sheet1!$B$3:$AH$1266,Sheet1!K$1+(Sheet1!$A$1-1)*10,FALSE)&gt;999,-1,0)))))))</f>
        <v>40000</v>
      </c>
      <c r="AB1880" s="392">
        <f>IF(ISNA(VLOOKUP($A1880,Sheet1!$B$3:$AH$1266,Sheet1!L$1+(Sheet1!$A$1-1)*10,FALSE))=TRUE,"---",IF(VLOOKUP($A1880,Sheet1!$B$3:$AH$1266,Sheet1!L$1+(Sheet1!$A$1-1)*10,FALSE)="---","---", (ROUND(VLOOKUP($A1880,Sheet1!$B$3:$AH$1266,Sheet1!L$1+(Sheet1!$A$1-1)*10,FALSE),IF(VLOOKUP($A1880,Sheet1!$B$3:$AH$1266,Sheet1!L$1+(Sheet1!$A$1-1)*10,FALSE)&gt;99999,-3,IF(VLOOKUP($A1880,Sheet1!$B$3:$AH$1266,Sheet1!L$1+(Sheet1!$A$1-1)*10,FALSE)&gt;9999,-2,IF(VLOOKUP($A1880,Sheet1!$B$3:$AH$1266,Sheet1!L$1+(Sheet1!$A$1-1)*10,FALSE)&gt;999,-1,0)))))))</f>
        <v>43900</v>
      </c>
      <c r="AC1880" s="392">
        <f>IF(ISNA(VLOOKUP($A1880,Sheet1!$B$3:$AH$1266,Sheet1!M$1+(Sheet1!$A$1-1)*10,FALSE))=TRUE,"---",IF(VLOOKUP($A1880,Sheet1!$B$3:$AH$1266,Sheet1!M$1+(Sheet1!$A$1-1)*10,FALSE)="---","---", (ROUND(VLOOKUP($A1880,Sheet1!$B$3:$AH$1266,Sheet1!M$1+(Sheet1!$A$1-1)*10,FALSE),IF(VLOOKUP($A1880,Sheet1!$B$3:$AH$1266,Sheet1!M$1+(Sheet1!$A$1-1)*10,FALSE)&gt;99999,-3,IF(VLOOKUP($A1880,Sheet1!$B$3:$AH$1266,Sheet1!M$1+(Sheet1!$A$1-1)*10,FALSE)&gt;9999,-2,IF(VLOOKUP($A1880,Sheet1!$B$3:$AH$1266,Sheet1!M$1+(Sheet1!$A$1-1)*10,FALSE)&gt;999,-1,0)))))))</f>
        <v>47900</v>
      </c>
      <c r="AD1880" s="392">
        <f>IF(ISNA(VLOOKUP($A1880,Sheet1!$B$3:$AH$1266,Sheet1!N$1+(Sheet1!$A$1-1)*10,FALSE))=TRUE,"---",IF(VLOOKUP($A1880,Sheet1!$B$3:$AH$1266,Sheet1!N$1+(Sheet1!$A$1-1)*10,FALSE)="---","---", (ROUND(VLOOKUP($A1880,Sheet1!$B$3:$AH$1266,Sheet1!N$1+(Sheet1!$A$1-1)*10,FALSE),IF(VLOOKUP($A1880,Sheet1!$B$3:$AH$1266,Sheet1!N$1+(Sheet1!$A$1-1)*10,FALSE)&gt;99999,-3,IF(VLOOKUP($A1880,Sheet1!$B$3:$AH$1266,Sheet1!N$1+(Sheet1!$A$1-1)*10,FALSE)&gt;9999,-2,IF(VLOOKUP($A1880,Sheet1!$B$3:$AH$1266,Sheet1!N$1+(Sheet1!$A$1-1)*10,FALSE)&gt;999,-1,0)))))))</f>
        <v>53400</v>
      </c>
    </row>
    <row r="1881" spans="1:30" ht="25.5" customHeight="1" x14ac:dyDescent="0.25">
      <c r="A1881" s="303"/>
      <c r="B1881" s="331"/>
      <c r="C1881" s="303"/>
      <c r="D1881" s="303"/>
      <c r="E1881" s="307" t="e">
        <v>#N/A</v>
      </c>
      <c r="F1881" s="401"/>
      <c r="G1881" s="405"/>
      <c r="H1881" s="433"/>
      <c r="I1881" s="112">
        <v>715</v>
      </c>
      <c r="J1881" s="140" t="s">
        <v>4405</v>
      </c>
      <c r="K1881" s="127" t="s">
        <v>17</v>
      </c>
      <c r="L1881" s="149">
        <v>37000</v>
      </c>
      <c r="M1881" s="116">
        <v>20.100000000000001</v>
      </c>
      <c r="N1881" s="127" t="s">
        <v>2762</v>
      </c>
      <c r="O1881" s="68" t="s">
        <v>4405</v>
      </c>
      <c r="P1881" s="68" t="s">
        <v>4405</v>
      </c>
      <c r="Q1881" s="68" t="s">
        <v>4405</v>
      </c>
      <c r="R1881" s="74" t="s">
        <v>4405</v>
      </c>
      <c r="S1881" s="356" t="e">
        <v>#N/A</v>
      </c>
      <c r="T1881" s="356" t="str">
        <f>IF(ISNA(VLOOKUP(A1881,Sheet1!B$3:C$1266,2,FALSE)=TRUE),"ND",VLOOKUP(A1881,Sheet1!B$3:C$1266,2,FALSE))</f>
        <v>ND</v>
      </c>
      <c r="U1881" s="392" t="str">
        <f>IF(ISNA(VLOOKUP($A1881,Sheet1!$B$3:$AH$1266,Sheet1!E$1+(Sheet1!$A$1-1)*10,FALSE))=TRUE,"---",IF(VLOOKUP($A1881,Sheet1!$B$3:$AH$1266,Sheet1!E$1+(Sheet1!$A$1-1)*10,FALSE)="---","---", (ROUND(VLOOKUP($A1881,Sheet1!$B$3:$AH$1266,Sheet1!E$1+(Sheet1!$A$1-1)*10,FALSE),IF(VLOOKUP($A1881,Sheet1!$B$3:$AH$1266,Sheet1!E$1+(Sheet1!$A$1-1)*10,FALSE)&gt;99999,-3,IF(VLOOKUP($A1881,Sheet1!$B$3:$AH$1266,Sheet1!E$1+(Sheet1!$A$1-1)*10,FALSE)&gt;9999,-2,IF(VLOOKUP($A1881,Sheet1!$B$3:$AH$1266,Sheet1!E$1+(Sheet1!$A$1-1)*10,FALSE)&gt;999,-1,0)))))))</f>
        <v>---</v>
      </c>
      <c r="V1881" s="392" t="str">
        <f>IF(ISNA(VLOOKUP($A1881,Sheet1!$B$3:$AH$1266,Sheet1!F$1+(Sheet1!$A$1-1)*10,FALSE))=TRUE,"---",IF(VLOOKUP($A1881,Sheet1!$B$3:$AH$1266,Sheet1!F$1+(Sheet1!$A$1-1)*10,FALSE)="---","---", (ROUND(VLOOKUP($A1881,Sheet1!$B$3:$AH$1266,Sheet1!F$1+(Sheet1!$A$1-1)*10,FALSE),IF(VLOOKUP($A1881,Sheet1!$B$3:$AH$1266,Sheet1!F$1+(Sheet1!$A$1-1)*10,FALSE)&gt;99999,-3,IF(VLOOKUP($A1881,Sheet1!$B$3:$AH$1266,Sheet1!F$1+(Sheet1!$A$1-1)*10,FALSE)&gt;9999,-2,IF(VLOOKUP($A1881,Sheet1!$B$3:$AH$1266,Sheet1!F$1+(Sheet1!$A$1-1)*10,FALSE)&gt;999,-1,0)))))))</f>
        <v>---</v>
      </c>
      <c r="W1881" s="392" t="str">
        <f>IF(ISNA(VLOOKUP($A1881,Sheet1!$B$3:$AH$1266,Sheet1!G$1+(Sheet1!$A$1-1)*10,FALSE))=TRUE,"---",IF(VLOOKUP($A1881,Sheet1!$B$3:$AH$1266,Sheet1!G$1+(Sheet1!$A$1-1)*10,FALSE)="---","---", (ROUND(VLOOKUP($A1881,Sheet1!$B$3:$AH$1266,Sheet1!G$1+(Sheet1!$A$1-1)*10,FALSE),IF(VLOOKUP($A1881,Sheet1!$B$3:$AH$1266,Sheet1!G$1+(Sheet1!$A$1-1)*10,FALSE)&gt;99999,-3,IF(VLOOKUP($A1881,Sheet1!$B$3:$AH$1266,Sheet1!G$1+(Sheet1!$A$1-1)*10,FALSE)&gt;9999,-2,IF(VLOOKUP($A1881,Sheet1!$B$3:$AH$1266,Sheet1!G$1+(Sheet1!$A$1-1)*10,FALSE)&gt;999,-1,0)))))))</f>
        <v>---</v>
      </c>
      <c r="X1881" s="392" t="str">
        <f>IF(ISNA(VLOOKUP($A1881,Sheet1!$B$3:$AH$1266,Sheet1!H$1+(Sheet1!$A$1-1)*10,FALSE))=TRUE,"---",IF(VLOOKUP($A1881,Sheet1!$B$3:$AH$1266,Sheet1!H$1+(Sheet1!$A$1-1)*10,FALSE)="---","---", (ROUND(VLOOKUP($A1881,Sheet1!$B$3:$AH$1266,Sheet1!H$1+(Sheet1!$A$1-1)*10,FALSE),IF(VLOOKUP($A1881,Sheet1!$B$3:$AH$1266,Sheet1!H$1+(Sheet1!$A$1-1)*10,FALSE)&gt;99999,-3,IF(VLOOKUP($A1881,Sheet1!$B$3:$AH$1266,Sheet1!H$1+(Sheet1!$A$1-1)*10,FALSE)&gt;9999,-2,IF(VLOOKUP($A1881,Sheet1!$B$3:$AH$1266,Sheet1!H$1+(Sheet1!$A$1-1)*10,FALSE)&gt;999,-1,0)))))))</f>
        <v>---</v>
      </c>
      <c r="Y1881" s="392" t="str">
        <f>IF(ISNA(VLOOKUP($A1881,Sheet1!$B$3:$AH$1266,Sheet1!I$1+(Sheet1!$A$1-1)*10,FALSE))=TRUE,"---",IF(VLOOKUP($A1881,Sheet1!$B$3:$AH$1266,Sheet1!I$1+(Sheet1!$A$1-1)*10,FALSE)="---","---", (ROUND(VLOOKUP($A1881,Sheet1!$B$3:$AH$1266,Sheet1!I$1+(Sheet1!$A$1-1)*10,FALSE),IF(VLOOKUP($A1881,Sheet1!$B$3:$AH$1266,Sheet1!I$1+(Sheet1!$A$1-1)*10,FALSE)&gt;99999,-3,IF(VLOOKUP($A1881,Sheet1!$B$3:$AH$1266,Sheet1!I$1+(Sheet1!$A$1-1)*10,FALSE)&gt;9999,-2,IF(VLOOKUP($A1881,Sheet1!$B$3:$AH$1266,Sheet1!I$1+(Sheet1!$A$1-1)*10,FALSE)&gt;999,-1,0)))))))</f>
        <v>---</v>
      </c>
      <c r="Z1881" s="392" t="str">
        <f>IF(ISNA(VLOOKUP($A1881,Sheet1!$B$3:$AH$1266,Sheet1!J$1+(Sheet1!$A$1-1)*10,FALSE))=TRUE,"---",IF(VLOOKUP($A1881,Sheet1!$B$3:$AH$1266,Sheet1!J$1+(Sheet1!$A$1-1)*10,FALSE)="---","---", (ROUND(VLOOKUP($A1881,Sheet1!$B$3:$AH$1266,Sheet1!J$1+(Sheet1!$A$1-1)*10,FALSE),IF(VLOOKUP($A1881,Sheet1!$B$3:$AH$1266,Sheet1!J$1+(Sheet1!$A$1-1)*10,FALSE)&gt;99999,-3,IF(VLOOKUP($A1881,Sheet1!$B$3:$AH$1266,Sheet1!J$1+(Sheet1!$A$1-1)*10,FALSE)&gt;9999,-2,IF(VLOOKUP($A1881,Sheet1!$B$3:$AH$1266,Sheet1!J$1+(Sheet1!$A$1-1)*10,FALSE)&gt;999,-1,0)))))))</f>
        <v>---</v>
      </c>
      <c r="AA1881" s="392" t="str">
        <f>IF(ISNA(VLOOKUP($A1881,Sheet1!$B$3:$AH$1266,Sheet1!K$1+(Sheet1!$A$1-1)*10,FALSE))=TRUE,"---",IF(VLOOKUP($A1881,Sheet1!$B$3:$AH$1266,Sheet1!K$1+(Sheet1!$A$1-1)*10,FALSE)="---","---", (ROUND(VLOOKUP($A1881,Sheet1!$B$3:$AH$1266,Sheet1!K$1+(Sheet1!$A$1-1)*10,FALSE),IF(VLOOKUP($A1881,Sheet1!$B$3:$AH$1266,Sheet1!K$1+(Sheet1!$A$1-1)*10,FALSE)&gt;99999,-3,IF(VLOOKUP($A1881,Sheet1!$B$3:$AH$1266,Sheet1!K$1+(Sheet1!$A$1-1)*10,FALSE)&gt;9999,-2,IF(VLOOKUP($A1881,Sheet1!$B$3:$AH$1266,Sheet1!K$1+(Sheet1!$A$1-1)*10,FALSE)&gt;999,-1,0)))))))</f>
        <v>---</v>
      </c>
      <c r="AB1881" s="392" t="str">
        <f>IF(ISNA(VLOOKUP($A1881,Sheet1!$B$3:$AH$1266,Sheet1!L$1+(Sheet1!$A$1-1)*10,FALSE))=TRUE,"---",IF(VLOOKUP($A1881,Sheet1!$B$3:$AH$1266,Sheet1!L$1+(Sheet1!$A$1-1)*10,FALSE)="---","---", (ROUND(VLOOKUP($A1881,Sheet1!$B$3:$AH$1266,Sheet1!L$1+(Sheet1!$A$1-1)*10,FALSE),IF(VLOOKUP($A1881,Sheet1!$B$3:$AH$1266,Sheet1!L$1+(Sheet1!$A$1-1)*10,FALSE)&gt;99999,-3,IF(VLOOKUP($A1881,Sheet1!$B$3:$AH$1266,Sheet1!L$1+(Sheet1!$A$1-1)*10,FALSE)&gt;9999,-2,IF(VLOOKUP($A1881,Sheet1!$B$3:$AH$1266,Sheet1!L$1+(Sheet1!$A$1-1)*10,FALSE)&gt;999,-1,0)))))))</f>
        <v>---</v>
      </c>
      <c r="AC1881" s="392" t="str">
        <f>IF(ISNA(VLOOKUP($A1881,Sheet1!$B$3:$AH$1266,Sheet1!M$1+(Sheet1!$A$1-1)*10,FALSE))=TRUE,"---",IF(VLOOKUP($A1881,Sheet1!$B$3:$AH$1266,Sheet1!M$1+(Sheet1!$A$1-1)*10,FALSE)="---","---", (ROUND(VLOOKUP($A1881,Sheet1!$B$3:$AH$1266,Sheet1!M$1+(Sheet1!$A$1-1)*10,FALSE),IF(VLOOKUP($A1881,Sheet1!$B$3:$AH$1266,Sheet1!M$1+(Sheet1!$A$1-1)*10,FALSE)&gt;99999,-3,IF(VLOOKUP($A1881,Sheet1!$B$3:$AH$1266,Sheet1!M$1+(Sheet1!$A$1-1)*10,FALSE)&gt;9999,-2,IF(VLOOKUP($A1881,Sheet1!$B$3:$AH$1266,Sheet1!M$1+(Sheet1!$A$1-1)*10,FALSE)&gt;999,-1,0)))))))</f>
        <v>---</v>
      </c>
      <c r="AD1881" s="392" t="str">
        <f>IF(ISNA(VLOOKUP($A1881,Sheet1!$B$3:$AH$1266,Sheet1!N$1+(Sheet1!$A$1-1)*10,FALSE))=TRUE,"---",IF(VLOOKUP($A1881,Sheet1!$B$3:$AH$1266,Sheet1!N$1+(Sheet1!$A$1-1)*10,FALSE)="---","---", (ROUND(VLOOKUP($A1881,Sheet1!$B$3:$AH$1266,Sheet1!N$1+(Sheet1!$A$1-1)*10,FALSE),IF(VLOOKUP($A1881,Sheet1!$B$3:$AH$1266,Sheet1!N$1+(Sheet1!$A$1-1)*10,FALSE)&gt;99999,-3,IF(VLOOKUP($A1881,Sheet1!$B$3:$AH$1266,Sheet1!N$1+(Sheet1!$A$1-1)*10,FALSE)&gt;9999,-2,IF(VLOOKUP($A1881,Sheet1!$B$3:$AH$1266,Sheet1!N$1+(Sheet1!$A$1-1)*10,FALSE)&gt;999,-1,0)))))))</f>
        <v>---</v>
      </c>
    </row>
    <row r="1882" spans="1:30" ht="25.5" customHeight="1" x14ac:dyDescent="0.25">
      <c r="A1882" s="303"/>
      <c r="B1882" s="331"/>
      <c r="C1882" s="303"/>
      <c r="D1882" s="303"/>
      <c r="E1882" s="307" t="e">
        <v>#N/A</v>
      </c>
      <c r="F1882" s="401"/>
      <c r="G1882" s="405"/>
      <c r="H1882" s="433"/>
      <c r="I1882" s="112">
        <v>6304</v>
      </c>
      <c r="J1882" s="147">
        <v>13.4</v>
      </c>
      <c r="K1882" s="114" t="s">
        <v>4405</v>
      </c>
      <c r="L1882" s="115">
        <v>19300</v>
      </c>
      <c r="M1882" s="116">
        <v>10.5</v>
      </c>
      <c r="N1882" s="127" t="s">
        <v>203</v>
      </c>
      <c r="O1882" s="68" t="str">
        <f>IF(U1880&lt;&gt;"---",IF(L1882&lt;W1880,"&gt;50",IF(AND(L1882&gt;=W1880,L1882&lt;=X1880),(W$8-(((LOG(L1882)-LOG(W1880))/((LOG(X1880)-LOG(W1880)))*(W$8-X$8)))),IF(AND(L1882&gt;=X1880,L1882&lt;=Y1880),(X$8-(((LOG(L1882)-LOG(X1880))/((LOG(Y1880)-LOG(X1880)))*(X$8-Y$8)))),IF(AND(L1882&gt;=Y1880,L1882&lt;=Z1880),(Y$8-(((LOG(L1882)-LOG(Y1880))/((LOG(Z1880)-LOG(Y1880)))*(Y$8-Z$8)))),IF(AND(L1882&gt;=Z1880,L1882&lt;=AA1880),(Z$8-(((LOG(L1882)-LOG(Z1880))/((LOG(AA1880)-LOG(Z1880)))*(Z$8-AA$8)))),IF(AND(L1882&gt;=AA1880,L1882&lt;=AB1880),(AA$8-(((LOG(L1882)-LOG(AA1880))/((LOG(AB1880)-LOG(AA1880)))*(AA$8-AB$8)))),IF(AND(L1882&gt;=AB1880,L1882&lt;=AC1880),(AB$8-(((LOG(L1882)-LOG(AB1880))/((LOG(AC1880)-LOG(AB1880)))*(AB$8-AC$8)))),IF(AND(L1882&gt;=AC1880,L1882&lt;=AD1880),(AC$8-(((LOG(L1882)-LOG(AC1880))/((LOG(AD1880)-LOG(AC1880)))*(AC$8-AD$8)))),IF(L1882&gt;AD1880*1.1,"&lt;0.2",0.2))))))))),"")</f>
        <v>&gt;50</v>
      </c>
      <c r="P1882" s="68">
        <f>IF(O1882&lt;&gt;"",VLOOKUP($A1880,Sheet4!$A$2:$O$1309,14,FALSE)*100,"")</f>
        <v>0.16807023818157241</v>
      </c>
      <c r="Q1882" s="68">
        <f>IF(P1882&lt;&gt;"",VLOOKUP($A1880,Sheet4!$A$2:$O$1309,15,FALSE)*100,"")</f>
        <v>1.6341364779370537</v>
      </c>
      <c r="R1882" s="74" t="str">
        <f t="shared" si="63"/>
        <v>&lt;2</v>
      </c>
      <c r="S1882" s="356" t="e">
        <v>#N/A</v>
      </c>
      <c r="T1882" s="356" t="str">
        <f>IF(ISNA(VLOOKUP(A1882,Sheet1!B$3:C$1266,2,FALSE)=TRUE),"ND",VLOOKUP(A1882,Sheet1!B$3:C$1266,2,FALSE))</f>
        <v>ND</v>
      </c>
      <c r="U1882" s="392" t="str">
        <f>IF(ISNA(VLOOKUP($A1882,Sheet1!$B$3:$AH$1266,Sheet1!E$1+(Sheet1!$A$1-1)*10,FALSE))=TRUE,"---",IF(VLOOKUP($A1882,Sheet1!$B$3:$AH$1266,Sheet1!E$1+(Sheet1!$A$1-1)*10,FALSE)="---","---", (ROUND(VLOOKUP($A1882,Sheet1!$B$3:$AH$1266,Sheet1!E$1+(Sheet1!$A$1-1)*10,FALSE),IF(VLOOKUP($A1882,Sheet1!$B$3:$AH$1266,Sheet1!E$1+(Sheet1!$A$1-1)*10,FALSE)&gt;99999,-3,IF(VLOOKUP($A1882,Sheet1!$B$3:$AH$1266,Sheet1!E$1+(Sheet1!$A$1-1)*10,FALSE)&gt;9999,-2,IF(VLOOKUP($A1882,Sheet1!$B$3:$AH$1266,Sheet1!E$1+(Sheet1!$A$1-1)*10,FALSE)&gt;999,-1,0)))))))</f>
        <v>---</v>
      </c>
      <c r="V1882" s="392" t="str">
        <f>IF(ISNA(VLOOKUP($A1882,Sheet1!$B$3:$AH$1266,Sheet1!F$1+(Sheet1!$A$1-1)*10,FALSE))=TRUE,"---",IF(VLOOKUP($A1882,Sheet1!$B$3:$AH$1266,Sheet1!F$1+(Sheet1!$A$1-1)*10,FALSE)="---","---", (ROUND(VLOOKUP($A1882,Sheet1!$B$3:$AH$1266,Sheet1!F$1+(Sheet1!$A$1-1)*10,FALSE),IF(VLOOKUP($A1882,Sheet1!$B$3:$AH$1266,Sheet1!F$1+(Sheet1!$A$1-1)*10,FALSE)&gt;99999,-3,IF(VLOOKUP($A1882,Sheet1!$B$3:$AH$1266,Sheet1!F$1+(Sheet1!$A$1-1)*10,FALSE)&gt;9999,-2,IF(VLOOKUP($A1882,Sheet1!$B$3:$AH$1266,Sheet1!F$1+(Sheet1!$A$1-1)*10,FALSE)&gt;999,-1,0)))))))</f>
        <v>---</v>
      </c>
      <c r="W1882" s="392" t="str">
        <f>IF(ISNA(VLOOKUP($A1882,Sheet1!$B$3:$AH$1266,Sheet1!G$1+(Sheet1!$A$1-1)*10,FALSE))=TRUE,"---",IF(VLOOKUP($A1882,Sheet1!$B$3:$AH$1266,Sheet1!G$1+(Sheet1!$A$1-1)*10,FALSE)="---","---", (ROUND(VLOOKUP($A1882,Sheet1!$B$3:$AH$1266,Sheet1!G$1+(Sheet1!$A$1-1)*10,FALSE),IF(VLOOKUP($A1882,Sheet1!$B$3:$AH$1266,Sheet1!G$1+(Sheet1!$A$1-1)*10,FALSE)&gt;99999,-3,IF(VLOOKUP($A1882,Sheet1!$B$3:$AH$1266,Sheet1!G$1+(Sheet1!$A$1-1)*10,FALSE)&gt;9999,-2,IF(VLOOKUP($A1882,Sheet1!$B$3:$AH$1266,Sheet1!G$1+(Sheet1!$A$1-1)*10,FALSE)&gt;999,-1,0)))))))</f>
        <v>---</v>
      </c>
      <c r="X1882" s="392" t="str">
        <f>IF(ISNA(VLOOKUP($A1882,Sheet1!$B$3:$AH$1266,Sheet1!H$1+(Sheet1!$A$1-1)*10,FALSE))=TRUE,"---",IF(VLOOKUP($A1882,Sheet1!$B$3:$AH$1266,Sheet1!H$1+(Sheet1!$A$1-1)*10,FALSE)="---","---", (ROUND(VLOOKUP($A1882,Sheet1!$B$3:$AH$1266,Sheet1!H$1+(Sheet1!$A$1-1)*10,FALSE),IF(VLOOKUP($A1882,Sheet1!$B$3:$AH$1266,Sheet1!H$1+(Sheet1!$A$1-1)*10,FALSE)&gt;99999,-3,IF(VLOOKUP($A1882,Sheet1!$B$3:$AH$1266,Sheet1!H$1+(Sheet1!$A$1-1)*10,FALSE)&gt;9999,-2,IF(VLOOKUP($A1882,Sheet1!$B$3:$AH$1266,Sheet1!H$1+(Sheet1!$A$1-1)*10,FALSE)&gt;999,-1,0)))))))</f>
        <v>---</v>
      </c>
      <c r="Y1882" s="392" t="str">
        <f>IF(ISNA(VLOOKUP($A1882,Sheet1!$B$3:$AH$1266,Sheet1!I$1+(Sheet1!$A$1-1)*10,FALSE))=TRUE,"---",IF(VLOOKUP($A1882,Sheet1!$B$3:$AH$1266,Sheet1!I$1+(Sheet1!$A$1-1)*10,FALSE)="---","---", (ROUND(VLOOKUP($A1882,Sheet1!$B$3:$AH$1266,Sheet1!I$1+(Sheet1!$A$1-1)*10,FALSE),IF(VLOOKUP($A1882,Sheet1!$B$3:$AH$1266,Sheet1!I$1+(Sheet1!$A$1-1)*10,FALSE)&gt;99999,-3,IF(VLOOKUP($A1882,Sheet1!$B$3:$AH$1266,Sheet1!I$1+(Sheet1!$A$1-1)*10,FALSE)&gt;9999,-2,IF(VLOOKUP($A1882,Sheet1!$B$3:$AH$1266,Sheet1!I$1+(Sheet1!$A$1-1)*10,FALSE)&gt;999,-1,0)))))))</f>
        <v>---</v>
      </c>
      <c r="Z1882" s="392" t="str">
        <f>IF(ISNA(VLOOKUP($A1882,Sheet1!$B$3:$AH$1266,Sheet1!J$1+(Sheet1!$A$1-1)*10,FALSE))=TRUE,"---",IF(VLOOKUP($A1882,Sheet1!$B$3:$AH$1266,Sheet1!J$1+(Sheet1!$A$1-1)*10,FALSE)="---","---", (ROUND(VLOOKUP($A1882,Sheet1!$B$3:$AH$1266,Sheet1!J$1+(Sheet1!$A$1-1)*10,FALSE),IF(VLOOKUP($A1882,Sheet1!$B$3:$AH$1266,Sheet1!J$1+(Sheet1!$A$1-1)*10,FALSE)&gt;99999,-3,IF(VLOOKUP($A1882,Sheet1!$B$3:$AH$1266,Sheet1!J$1+(Sheet1!$A$1-1)*10,FALSE)&gt;9999,-2,IF(VLOOKUP($A1882,Sheet1!$B$3:$AH$1266,Sheet1!J$1+(Sheet1!$A$1-1)*10,FALSE)&gt;999,-1,0)))))))</f>
        <v>---</v>
      </c>
      <c r="AA1882" s="392" t="str">
        <f>IF(ISNA(VLOOKUP($A1882,Sheet1!$B$3:$AH$1266,Sheet1!K$1+(Sheet1!$A$1-1)*10,FALSE))=TRUE,"---",IF(VLOOKUP($A1882,Sheet1!$B$3:$AH$1266,Sheet1!K$1+(Sheet1!$A$1-1)*10,FALSE)="---","---", (ROUND(VLOOKUP($A1882,Sheet1!$B$3:$AH$1266,Sheet1!K$1+(Sheet1!$A$1-1)*10,FALSE),IF(VLOOKUP($A1882,Sheet1!$B$3:$AH$1266,Sheet1!K$1+(Sheet1!$A$1-1)*10,FALSE)&gt;99999,-3,IF(VLOOKUP($A1882,Sheet1!$B$3:$AH$1266,Sheet1!K$1+(Sheet1!$A$1-1)*10,FALSE)&gt;9999,-2,IF(VLOOKUP($A1882,Sheet1!$B$3:$AH$1266,Sheet1!K$1+(Sheet1!$A$1-1)*10,FALSE)&gt;999,-1,0)))))))</f>
        <v>---</v>
      </c>
      <c r="AB1882" s="392" t="str">
        <f>IF(ISNA(VLOOKUP($A1882,Sheet1!$B$3:$AH$1266,Sheet1!L$1+(Sheet1!$A$1-1)*10,FALSE))=TRUE,"---",IF(VLOOKUP($A1882,Sheet1!$B$3:$AH$1266,Sheet1!L$1+(Sheet1!$A$1-1)*10,FALSE)="---","---", (ROUND(VLOOKUP($A1882,Sheet1!$B$3:$AH$1266,Sheet1!L$1+(Sheet1!$A$1-1)*10,FALSE),IF(VLOOKUP($A1882,Sheet1!$B$3:$AH$1266,Sheet1!L$1+(Sheet1!$A$1-1)*10,FALSE)&gt;99999,-3,IF(VLOOKUP($A1882,Sheet1!$B$3:$AH$1266,Sheet1!L$1+(Sheet1!$A$1-1)*10,FALSE)&gt;9999,-2,IF(VLOOKUP($A1882,Sheet1!$B$3:$AH$1266,Sheet1!L$1+(Sheet1!$A$1-1)*10,FALSE)&gt;999,-1,0)))))))</f>
        <v>---</v>
      </c>
      <c r="AC1882" s="392" t="str">
        <f>IF(ISNA(VLOOKUP($A1882,Sheet1!$B$3:$AH$1266,Sheet1!M$1+(Sheet1!$A$1-1)*10,FALSE))=TRUE,"---",IF(VLOOKUP($A1882,Sheet1!$B$3:$AH$1266,Sheet1!M$1+(Sheet1!$A$1-1)*10,FALSE)="---","---", (ROUND(VLOOKUP($A1882,Sheet1!$B$3:$AH$1266,Sheet1!M$1+(Sheet1!$A$1-1)*10,FALSE),IF(VLOOKUP($A1882,Sheet1!$B$3:$AH$1266,Sheet1!M$1+(Sheet1!$A$1-1)*10,FALSE)&gt;99999,-3,IF(VLOOKUP($A1882,Sheet1!$B$3:$AH$1266,Sheet1!M$1+(Sheet1!$A$1-1)*10,FALSE)&gt;9999,-2,IF(VLOOKUP($A1882,Sheet1!$B$3:$AH$1266,Sheet1!M$1+(Sheet1!$A$1-1)*10,FALSE)&gt;999,-1,0)))))))</f>
        <v>---</v>
      </c>
      <c r="AD1882" s="392" t="str">
        <f>IF(ISNA(VLOOKUP($A1882,Sheet1!$B$3:$AH$1266,Sheet1!N$1+(Sheet1!$A$1-1)*10,FALSE))=TRUE,"---",IF(VLOOKUP($A1882,Sheet1!$B$3:$AH$1266,Sheet1!N$1+(Sheet1!$A$1-1)*10,FALSE)="---","---", (ROUND(VLOOKUP($A1882,Sheet1!$B$3:$AH$1266,Sheet1!N$1+(Sheet1!$A$1-1)*10,FALSE),IF(VLOOKUP($A1882,Sheet1!$B$3:$AH$1266,Sheet1!N$1+(Sheet1!$A$1-1)*10,FALSE)&gt;99999,-3,IF(VLOOKUP($A1882,Sheet1!$B$3:$AH$1266,Sheet1!N$1+(Sheet1!$A$1-1)*10,FALSE)&gt;9999,-2,IF(VLOOKUP($A1882,Sheet1!$B$3:$AH$1266,Sheet1!N$1+(Sheet1!$A$1-1)*10,FALSE)&gt;999,-1,0)))))))</f>
        <v>---</v>
      </c>
    </row>
    <row r="1883" spans="1:30" ht="25.5" customHeight="1" x14ac:dyDescent="0.25">
      <c r="A1883" s="304" t="s">
        <v>2763</v>
      </c>
      <c r="B1883" s="393" t="s">
        <v>2764</v>
      </c>
      <c r="C1883" s="304">
        <v>435908</v>
      </c>
      <c r="D1883" s="304">
        <v>755529</v>
      </c>
      <c r="E1883" s="305" t="s">
        <v>3010</v>
      </c>
      <c r="F1883" s="117">
        <v>1921</v>
      </c>
      <c r="G1883" s="118" t="s">
        <v>286</v>
      </c>
      <c r="H1883" s="437">
        <v>1864</v>
      </c>
      <c r="I1883" s="119">
        <v>35805</v>
      </c>
      <c r="J1883" s="120">
        <v>16.02</v>
      </c>
      <c r="K1883" s="121" t="s">
        <v>4405</v>
      </c>
      <c r="L1883" s="122">
        <v>55500</v>
      </c>
      <c r="M1883" s="123">
        <v>29.8</v>
      </c>
      <c r="N1883" s="118" t="s">
        <v>92</v>
      </c>
      <c r="O1883" s="71">
        <f>IF(U1883&lt;&gt;"---",IF(L1883&lt;W1883,"&gt;50",IF(AND(L1883&gt;=W1883,L1883&lt;=X1883),(W$8-(((LOG(L1883)-LOG(W1883))/((LOG(X1883)-LOG(W1883)))*(W$8-X$8)))),IF(AND(L1883&gt;=X1883,L1883&lt;=Y1883),(X$8-(((LOG(L1883)-LOG(X1883))/((LOG(Y1883)-LOG(X1883)))*(X$8-Y$8)))),IF(AND(L1883&gt;=Y1883,L1883&lt;=Z1883),(Y$8-(((LOG(L1883)-LOG(Y1883))/((LOG(Z1883)-LOG(Y1883)))*(Y$8-Z$8)))),IF(AND(L1883&gt;=Z1883,L1883&lt;=AA1883),(Z$8-(((LOG(L1883)-LOG(Z1883))/((LOG(AA1883)-LOG(Z1883)))*(Z$8-AA$8)))),IF(AND(L1883&gt;=AA1883,L1883&lt;=AB1883),(AA$8-(((LOG(L1883)-LOG(AA1883))/((LOG(AB1883)-LOG(AA1883)))*(AA$8-AB$8)))),IF(AND(L1883&gt;=AB1883,L1883&lt;=AC1883),(AB$8-(((LOG(L1883)-LOG(AB1883))/((LOG(AC1883)-LOG(AB1883)))*(AB$8-AC$8)))),IF(AND(L1883&gt;=AC1883,L1883&lt;=AD1883),(AC$8-(((LOG(L1883)-LOG(AC1883))/((LOG(AD1883)-LOG(AC1883)))*(AC$8-AD$8)))),IF(L1883&gt;AD1883*1.1,"&lt;0.2",0.2))))))))),"")</f>
        <v>0.2</v>
      </c>
      <c r="P1883" s="71">
        <f>IF(O1883&lt;&gt;"",VLOOKUP($A1883,Sheet4!$A$2:$O$1309,14,FALSE)*100,"")</f>
        <v>0.16301131058314988</v>
      </c>
      <c r="Q1883" s="71">
        <f>IF(P1883&lt;&gt;"",VLOOKUP($A1883,Sheet4!$A$2:$O$1309,15,FALSE)*100,"")</f>
        <v>1.5853010088236252</v>
      </c>
      <c r="R1883" s="73" t="str">
        <f t="shared" si="63"/>
        <v>500</v>
      </c>
      <c r="S1883" s="357" t="s">
        <v>4364</v>
      </c>
      <c r="T1883" s="357" t="str">
        <f>IF(ISNA(VLOOKUP(A1883,Sheet1!B$3:C$1266,2,FALSE)=TRUE),"NC",VLOOKUP(A1883,Sheet1!B$3:C$1266,2,FALSE))</f>
        <v>Rural10</v>
      </c>
      <c r="U1883" s="385">
        <f>IF(ISNA(VLOOKUP($A1883,Sheet1!$B$3:$AH$1266,Sheet1!E$1+(Sheet1!$A$1-1)*10,FALSE))=TRUE,"---",IF(VLOOKUP($A1883,Sheet1!$B$3:$AH$1266,Sheet1!E$1+(Sheet1!$A$1-1)*10,FALSE)="---","---", (ROUND(VLOOKUP($A1883,Sheet1!$B$3:$AH$1266,Sheet1!E$1+(Sheet1!$A$1-1)*10,FALSE),IF(VLOOKUP($A1883,Sheet1!$B$3:$AH$1266,Sheet1!E$1+(Sheet1!$A$1-1)*10,FALSE)&gt;99999,-3,IF(VLOOKUP($A1883,Sheet1!$B$3:$AH$1266,Sheet1!E$1+(Sheet1!$A$1-1)*10,FALSE)&gt;9999,-2,IF(VLOOKUP($A1883,Sheet1!$B$3:$AH$1266,Sheet1!E$1+(Sheet1!$A$1-1)*10,FALSE)&gt;999,-1,0)))))))</f>
        <v>17800</v>
      </c>
      <c r="V1883" s="385">
        <f>IF(ISNA(VLOOKUP($A1883,Sheet1!$B$3:$AH$1266,Sheet1!F$1+(Sheet1!$A$1-1)*10,FALSE))=TRUE,"---",IF(VLOOKUP($A1883,Sheet1!$B$3:$AH$1266,Sheet1!F$1+(Sheet1!$A$1-1)*10,FALSE)="---","---", (ROUND(VLOOKUP($A1883,Sheet1!$B$3:$AH$1266,Sheet1!F$1+(Sheet1!$A$1-1)*10,FALSE),IF(VLOOKUP($A1883,Sheet1!$B$3:$AH$1266,Sheet1!F$1+(Sheet1!$A$1-1)*10,FALSE)&gt;99999,-3,IF(VLOOKUP($A1883,Sheet1!$B$3:$AH$1266,Sheet1!F$1+(Sheet1!$A$1-1)*10,FALSE)&gt;9999,-2,IF(VLOOKUP($A1883,Sheet1!$B$3:$AH$1266,Sheet1!F$1+(Sheet1!$A$1-1)*10,FALSE)&gt;999,-1,0)))))))</f>
        <v>19700</v>
      </c>
      <c r="W1883" s="385">
        <f>IF(ISNA(VLOOKUP($A1883,Sheet1!$B$3:$AH$1266,Sheet1!G$1+(Sheet1!$A$1-1)*10,FALSE))=TRUE,"---",IF(VLOOKUP($A1883,Sheet1!$B$3:$AH$1266,Sheet1!G$1+(Sheet1!$A$1-1)*10,FALSE)="---","---", (ROUND(VLOOKUP($A1883,Sheet1!$B$3:$AH$1266,Sheet1!G$1+(Sheet1!$A$1-1)*10,FALSE),IF(VLOOKUP($A1883,Sheet1!$B$3:$AH$1266,Sheet1!G$1+(Sheet1!$A$1-1)*10,FALSE)&gt;99999,-3,IF(VLOOKUP($A1883,Sheet1!$B$3:$AH$1266,Sheet1!G$1+(Sheet1!$A$1-1)*10,FALSE)&gt;9999,-2,IF(VLOOKUP($A1883,Sheet1!$B$3:$AH$1266,Sheet1!G$1+(Sheet1!$A$1-1)*10,FALSE)&gt;999,-1,0)))))))</f>
        <v>21900</v>
      </c>
      <c r="X1883" s="385">
        <f>IF(ISNA(VLOOKUP($A1883,Sheet1!$B$3:$AH$1266,Sheet1!H$1+(Sheet1!$A$1-1)*10,FALSE))=TRUE,"---",IF(VLOOKUP($A1883,Sheet1!$B$3:$AH$1266,Sheet1!H$1+(Sheet1!$A$1-1)*10,FALSE)="---","---", (ROUND(VLOOKUP($A1883,Sheet1!$B$3:$AH$1266,Sheet1!H$1+(Sheet1!$A$1-1)*10,FALSE),IF(VLOOKUP($A1883,Sheet1!$B$3:$AH$1266,Sheet1!H$1+(Sheet1!$A$1-1)*10,FALSE)&gt;99999,-3,IF(VLOOKUP($A1883,Sheet1!$B$3:$AH$1266,Sheet1!H$1+(Sheet1!$A$1-1)*10,FALSE)&gt;9999,-2,IF(VLOOKUP($A1883,Sheet1!$B$3:$AH$1266,Sheet1!H$1+(Sheet1!$A$1-1)*10,FALSE)&gt;999,-1,0)))))))</f>
        <v>27700</v>
      </c>
      <c r="Y1883" s="385">
        <f>IF(ISNA(VLOOKUP($A1883,Sheet1!$B$3:$AH$1266,Sheet1!I$1+(Sheet1!$A$1-1)*10,FALSE))=TRUE,"---",IF(VLOOKUP($A1883,Sheet1!$B$3:$AH$1266,Sheet1!I$1+(Sheet1!$A$1-1)*10,FALSE)="---","---", (ROUND(VLOOKUP($A1883,Sheet1!$B$3:$AH$1266,Sheet1!I$1+(Sheet1!$A$1-1)*10,FALSE),IF(VLOOKUP($A1883,Sheet1!$B$3:$AH$1266,Sheet1!I$1+(Sheet1!$A$1-1)*10,FALSE)&gt;99999,-3,IF(VLOOKUP($A1883,Sheet1!$B$3:$AH$1266,Sheet1!I$1+(Sheet1!$A$1-1)*10,FALSE)&gt;9999,-2,IF(VLOOKUP($A1883,Sheet1!$B$3:$AH$1266,Sheet1!I$1+(Sheet1!$A$1-1)*10,FALSE)&gt;999,-1,0)))))))</f>
        <v>31600</v>
      </c>
      <c r="Z1883" s="385">
        <f>IF(ISNA(VLOOKUP($A1883,Sheet1!$B$3:$AH$1266,Sheet1!J$1+(Sheet1!$A$1-1)*10,FALSE))=TRUE,"---",IF(VLOOKUP($A1883,Sheet1!$B$3:$AH$1266,Sheet1!J$1+(Sheet1!$A$1-1)*10,FALSE)="---","---", (ROUND(VLOOKUP($A1883,Sheet1!$B$3:$AH$1266,Sheet1!J$1+(Sheet1!$A$1-1)*10,FALSE),IF(VLOOKUP($A1883,Sheet1!$B$3:$AH$1266,Sheet1!J$1+(Sheet1!$A$1-1)*10,FALSE)&gt;99999,-3,IF(VLOOKUP($A1883,Sheet1!$B$3:$AH$1266,Sheet1!J$1+(Sheet1!$A$1-1)*10,FALSE)&gt;9999,-2,IF(VLOOKUP($A1883,Sheet1!$B$3:$AH$1266,Sheet1!J$1+(Sheet1!$A$1-1)*10,FALSE)&gt;999,-1,0)))))))</f>
        <v>36700</v>
      </c>
      <c r="AA1883" s="385">
        <f>IF(ISNA(VLOOKUP($A1883,Sheet1!$B$3:$AH$1266,Sheet1!K$1+(Sheet1!$A$1-1)*10,FALSE))=TRUE,"---",IF(VLOOKUP($A1883,Sheet1!$B$3:$AH$1266,Sheet1!K$1+(Sheet1!$A$1-1)*10,FALSE)="---","---", (ROUND(VLOOKUP($A1883,Sheet1!$B$3:$AH$1266,Sheet1!K$1+(Sheet1!$A$1-1)*10,FALSE),IF(VLOOKUP($A1883,Sheet1!$B$3:$AH$1266,Sheet1!K$1+(Sheet1!$A$1-1)*10,FALSE)&gt;99999,-3,IF(VLOOKUP($A1883,Sheet1!$B$3:$AH$1266,Sheet1!K$1+(Sheet1!$A$1-1)*10,FALSE)&gt;9999,-2,IF(VLOOKUP($A1883,Sheet1!$B$3:$AH$1266,Sheet1!K$1+(Sheet1!$A$1-1)*10,FALSE)&gt;999,-1,0)))))))</f>
        <v>40500</v>
      </c>
      <c r="AB1883" s="385">
        <f>IF(ISNA(VLOOKUP($A1883,Sheet1!$B$3:$AH$1266,Sheet1!L$1+(Sheet1!$A$1-1)*10,FALSE))=TRUE,"---",IF(VLOOKUP($A1883,Sheet1!$B$3:$AH$1266,Sheet1!L$1+(Sheet1!$A$1-1)*10,FALSE)="---","---", (ROUND(VLOOKUP($A1883,Sheet1!$B$3:$AH$1266,Sheet1!L$1+(Sheet1!$A$1-1)*10,FALSE),IF(VLOOKUP($A1883,Sheet1!$B$3:$AH$1266,Sheet1!L$1+(Sheet1!$A$1-1)*10,FALSE)&gt;99999,-3,IF(VLOOKUP($A1883,Sheet1!$B$3:$AH$1266,Sheet1!L$1+(Sheet1!$A$1-1)*10,FALSE)&gt;9999,-2,IF(VLOOKUP($A1883,Sheet1!$B$3:$AH$1266,Sheet1!L$1+(Sheet1!$A$1-1)*10,FALSE)&gt;999,-1,0)))))))</f>
        <v>44500</v>
      </c>
      <c r="AC1883" s="385">
        <f>IF(ISNA(VLOOKUP($A1883,Sheet1!$B$3:$AH$1266,Sheet1!M$1+(Sheet1!$A$1-1)*10,FALSE))=TRUE,"---",IF(VLOOKUP($A1883,Sheet1!$B$3:$AH$1266,Sheet1!M$1+(Sheet1!$A$1-1)*10,FALSE)="---","---", (ROUND(VLOOKUP($A1883,Sheet1!$B$3:$AH$1266,Sheet1!M$1+(Sheet1!$A$1-1)*10,FALSE),IF(VLOOKUP($A1883,Sheet1!$B$3:$AH$1266,Sheet1!M$1+(Sheet1!$A$1-1)*10,FALSE)&gt;99999,-3,IF(VLOOKUP($A1883,Sheet1!$B$3:$AH$1266,Sheet1!M$1+(Sheet1!$A$1-1)*10,FALSE)&gt;9999,-2,IF(VLOOKUP($A1883,Sheet1!$B$3:$AH$1266,Sheet1!M$1+(Sheet1!$A$1-1)*10,FALSE)&gt;999,-1,0)))))))</f>
        <v>48500</v>
      </c>
      <c r="AD1883" s="385">
        <f>IF(ISNA(VLOOKUP($A1883,Sheet1!$B$3:$AH$1266,Sheet1!N$1+(Sheet1!$A$1-1)*10,FALSE))=TRUE,"---",IF(VLOOKUP($A1883,Sheet1!$B$3:$AH$1266,Sheet1!N$1+(Sheet1!$A$1-1)*10,FALSE)="---","---", (ROUND(VLOOKUP($A1883,Sheet1!$B$3:$AH$1266,Sheet1!N$1+(Sheet1!$A$1-1)*10,FALSE),IF(VLOOKUP($A1883,Sheet1!$B$3:$AH$1266,Sheet1!N$1+(Sheet1!$A$1-1)*10,FALSE)&gt;99999,-3,IF(VLOOKUP($A1883,Sheet1!$B$3:$AH$1266,Sheet1!N$1+(Sheet1!$A$1-1)*10,FALSE)&gt;9999,-2,IF(VLOOKUP($A1883,Sheet1!$B$3:$AH$1266,Sheet1!N$1+(Sheet1!$A$1-1)*10,FALSE)&gt;999,-1,0)))))))</f>
        <v>54100</v>
      </c>
    </row>
    <row r="1884" spans="1:30" ht="25.5" customHeight="1" x14ac:dyDescent="0.25">
      <c r="A1884" s="304"/>
      <c r="B1884" s="346"/>
      <c r="C1884" s="304"/>
      <c r="D1884" s="304"/>
      <c r="E1884" s="305" t="e">
        <v>#N/A</v>
      </c>
      <c r="F1884" s="117" t="s">
        <v>4468</v>
      </c>
      <c r="G1884" s="118" t="s">
        <v>31</v>
      </c>
      <c r="H1884" s="437"/>
      <c r="I1884" s="119" t="s">
        <v>2760</v>
      </c>
      <c r="J1884" s="137" t="s">
        <v>4405</v>
      </c>
      <c r="K1884" s="118" t="s">
        <v>17</v>
      </c>
      <c r="L1884" s="146">
        <v>39700</v>
      </c>
      <c r="M1884" s="123">
        <v>21.3</v>
      </c>
      <c r="N1884" s="118" t="s">
        <v>288</v>
      </c>
      <c r="O1884" s="71" t="s">
        <v>4405</v>
      </c>
      <c r="P1884" s="71" t="s">
        <v>4405</v>
      </c>
      <c r="Q1884" s="71" t="s">
        <v>4405</v>
      </c>
      <c r="R1884" s="73" t="s">
        <v>4405</v>
      </c>
      <c r="S1884" s="357" t="e">
        <v>#N/A</v>
      </c>
      <c r="T1884" s="357" t="str">
        <f>IF(ISNA(VLOOKUP(A1884,Sheet1!B$3:C$1266,2,FALSE)=TRUE),"ND",VLOOKUP(A1884,Sheet1!B$3:C$1266,2,FALSE))</f>
        <v>ND</v>
      </c>
      <c r="U1884" s="385" t="str">
        <f>IF(ISNA(VLOOKUP($A1884,Sheet1!$B$3:$AH$1266,Sheet1!E$1+(Sheet1!$A$1-1)*10,FALSE))=TRUE,"---",IF(VLOOKUP($A1884,Sheet1!$B$3:$AH$1266,Sheet1!E$1+(Sheet1!$A$1-1)*10,FALSE)="---","---", (ROUND(VLOOKUP($A1884,Sheet1!$B$3:$AH$1266,Sheet1!E$1+(Sheet1!$A$1-1)*10,FALSE),IF(VLOOKUP($A1884,Sheet1!$B$3:$AH$1266,Sheet1!E$1+(Sheet1!$A$1-1)*10,FALSE)&gt;99999,-3,IF(VLOOKUP($A1884,Sheet1!$B$3:$AH$1266,Sheet1!E$1+(Sheet1!$A$1-1)*10,FALSE)&gt;9999,-2,IF(VLOOKUP($A1884,Sheet1!$B$3:$AH$1266,Sheet1!E$1+(Sheet1!$A$1-1)*10,FALSE)&gt;999,-1,0)))))))</f>
        <v>---</v>
      </c>
      <c r="V1884" s="385" t="str">
        <f>IF(ISNA(VLOOKUP($A1884,Sheet1!$B$3:$AH$1266,Sheet1!F$1+(Sheet1!$A$1-1)*10,FALSE))=TRUE,"---",IF(VLOOKUP($A1884,Sheet1!$B$3:$AH$1266,Sheet1!F$1+(Sheet1!$A$1-1)*10,FALSE)="---","---", (ROUND(VLOOKUP($A1884,Sheet1!$B$3:$AH$1266,Sheet1!F$1+(Sheet1!$A$1-1)*10,FALSE),IF(VLOOKUP($A1884,Sheet1!$B$3:$AH$1266,Sheet1!F$1+(Sheet1!$A$1-1)*10,FALSE)&gt;99999,-3,IF(VLOOKUP($A1884,Sheet1!$B$3:$AH$1266,Sheet1!F$1+(Sheet1!$A$1-1)*10,FALSE)&gt;9999,-2,IF(VLOOKUP($A1884,Sheet1!$B$3:$AH$1266,Sheet1!F$1+(Sheet1!$A$1-1)*10,FALSE)&gt;999,-1,0)))))))</f>
        <v>---</v>
      </c>
      <c r="W1884" s="385" t="str">
        <f>IF(ISNA(VLOOKUP($A1884,Sheet1!$B$3:$AH$1266,Sheet1!G$1+(Sheet1!$A$1-1)*10,FALSE))=TRUE,"---",IF(VLOOKUP($A1884,Sheet1!$B$3:$AH$1266,Sheet1!G$1+(Sheet1!$A$1-1)*10,FALSE)="---","---", (ROUND(VLOOKUP($A1884,Sheet1!$B$3:$AH$1266,Sheet1!G$1+(Sheet1!$A$1-1)*10,FALSE),IF(VLOOKUP($A1884,Sheet1!$B$3:$AH$1266,Sheet1!G$1+(Sheet1!$A$1-1)*10,FALSE)&gt;99999,-3,IF(VLOOKUP($A1884,Sheet1!$B$3:$AH$1266,Sheet1!G$1+(Sheet1!$A$1-1)*10,FALSE)&gt;9999,-2,IF(VLOOKUP($A1884,Sheet1!$B$3:$AH$1266,Sheet1!G$1+(Sheet1!$A$1-1)*10,FALSE)&gt;999,-1,0)))))))</f>
        <v>---</v>
      </c>
      <c r="X1884" s="385" t="str">
        <f>IF(ISNA(VLOOKUP($A1884,Sheet1!$B$3:$AH$1266,Sheet1!H$1+(Sheet1!$A$1-1)*10,FALSE))=TRUE,"---",IF(VLOOKUP($A1884,Sheet1!$B$3:$AH$1266,Sheet1!H$1+(Sheet1!$A$1-1)*10,FALSE)="---","---", (ROUND(VLOOKUP($A1884,Sheet1!$B$3:$AH$1266,Sheet1!H$1+(Sheet1!$A$1-1)*10,FALSE),IF(VLOOKUP($A1884,Sheet1!$B$3:$AH$1266,Sheet1!H$1+(Sheet1!$A$1-1)*10,FALSE)&gt;99999,-3,IF(VLOOKUP($A1884,Sheet1!$B$3:$AH$1266,Sheet1!H$1+(Sheet1!$A$1-1)*10,FALSE)&gt;9999,-2,IF(VLOOKUP($A1884,Sheet1!$B$3:$AH$1266,Sheet1!H$1+(Sheet1!$A$1-1)*10,FALSE)&gt;999,-1,0)))))))</f>
        <v>---</v>
      </c>
      <c r="Y1884" s="385" t="str">
        <f>IF(ISNA(VLOOKUP($A1884,Sheet1!$B$3:$AH$1266,Sheet1!I$1+(Sheet1!$A$1-1)*10,FALSE))=TRUE,"---",IF(VLOOKUP($A1884,Sheet1!$B$3:$AH$1266,Sheet1!I$1+(Sheet1!$A$1-1)*10,FALSE)="---","---", (ROUND(VLOOKUP($A1884,Sheet1!$B$3:$AH$1266,Sheet1!I$1+(Sheet1!$A$1-1)*10,FALSE),IF(VLOOKUP($A1884,Sheet1!$B$3:$AH$1266,Sheet1!I$1+(Sheet1!$A$1-1)*10,FALSE)&gt;99999,-3,IF(VLOOKUP($A1884,Sheet1!$B$3:$AH$1266,Sheet1!I$1+(Sheet1!$A$1-1)*10,FALSE)&gt;9999,-2,IF(VLOOKUP($A1884,Sheet1!$B$3:$AH$1266,Sheet1!I$1+(Sheet1!$A$1-1)*10,FALSE)&gt;999,-1,0)))))))</f>
        <v>---</v>
      </c>
      <c r="Z1884" s="385" t="str">
        <f>IF(ISNA(VLOOKUP($A1884,Sheet1!$B$3:$AH$1266,Sheet1!J$1+(Sheet1!$A$1-1)*10,FALSE))=TRUE,"---",IF(VLOOKUP($A1884,Sheet1!$B$3:$AH$1266,Sheet1!J$1+(Sheet1!$A$1-1)*10,FALSE)="---","---", (ROUND(VLOOKUP($A1884,Sheet1!$B$3:$AH$1266,Sheet1!J$1+(Sheet1!$A$1-1)*10,FALSE),IF(VLOOKUP($A1884,Sheet1!$B$3:$AH$1266,Sheet1!J$1+(Sheet1!$A$1-1)*10,FALSE)&gt;99999,-3,IF(VLOOKUP($A1884,Sheet1!$B$3:$AH$1266,Sheet1!J$1+(Sheet1!$A$1-1)*10,FALSE)&gt;9999,-2,IF(VLOOKUP($A1884,Sheet1!$B$3:$AH$1266,Sheet1!J$1+(Sheet1!$A$1-1)*10,FALSE)&gt;999,-1,0)))))))</f>
        <v>---</v>
      </c>
      <c r="AA1884" s="385" t="str">
        <f>IF(ISNA(VLOOKUP($A1884,Sheet1!$B$3:$AH$1266,Sheet1!K$1+(Sheet1!$A$1-1)*10,FALSE))=TRUE,"---",IF(VLOOKUP($A1884,Sheet1!$B$3:$AH$1266,Sheet1!K$1+(Sheet1!$A$1-1)*10,FALSE)="---","---", (ROUND(VLOOKUP($A1884,Sheet1!$B$3:$AH$1266,Sheet1!K$1+(Sheet1!$A$1-1)*10,FALSE),IF(VLOOKUP($A1884,Sheet1!$B$3:$AH$1266,Sheet1!K$1+(Sheet1!$A$1-1)*10,FALSE)&gt;99999,-3,IF(VLOOKUP($A1884,Sheet1!$B$3:$AH$1266,Sheet1!K$1+(Sheet1!$A$1-1)*10,FALSE)&gt;9999,-2,IF(VLOOKUP($A1884,Sheet1!$B$3:$AH$1266,Sheet1!K$1+(Sheet1!$A$1-1)*10,FALSE)&gt;999,-1,0)))))))</f>
        <v>---</v>
      </c>
      <c r="AB1884" s="385" t="str">
        <f>IF(ISNA(VLOOKUP($A1884,Sheet1!$B$3:$AH$1266,Sheet1!L$1+(Sheet1!$A$1-1)*10,FALSE))=TRUE,"---",IF(VLOOKUP($A1884,Sheet1!$B$3:$AH$1266,Sheet1!L$1+(Sheet1!$A$1-1)*10,FALSE)="---","---", (ROUND(VLOOKUP($A1884,Sheet1!$B$3:$AH$1266,Sheet1!L$1+(Sheet1!$A$1-1)*10,FALSE),IF(VLOOKUP($A1884,Sheet1!$B$3:$AH$1266,Sheet1!L$1+(Sheet1!$A$1-1)*10,FALSE)&gt;99999,-3,IF(VLOOKUP($A1884,Sheet1!$B$3:$AH$1266,Sheet1!L$1+(Sheet1!$A$1-1)*10,FALSE)&gt;9999,-2,IF(VLOOKUP($A1884,Sheet1!$B$3:$AH$1266,Sheet1!L$1+(Sheet1!$A$1-1)*10,FALSE)&gt;999,-1,0)))))))</f>
        <v>---</v>
      </c>
      <c r="AC1884" s="385" t="str">
        <f>IF(ISNA(VLOOKUP($A1884,Sheet1!$B$3:$AH$1266,Sheet1!M$1+(Sheet1!$A$1-1)*10,FALSE))=TRUE,"---",IF(VLOOKUP($A1884,Sheet1!$B$3:$AH$1266,Sheet1!M$1+(Sheet1!$A$1-1)*10,FALSE)="---","---", (ROUND(VLOOKUP($A1884,Sheet1!$B$3:$AH$1266,Sheet1!M$1+(Sheet1!$A$1-1)*10,FALSE),IF(VLOOKUP($A1884,Sheet1!$B$3:$AH$1266,Sheet1!M$1+(Sheet1!$A$1-1)*10,FALSE)&gt;99999,-3,IF(VLOOKUP($A1884,Sheet1!$B$3:$AH$1266,Sheet1!M$1+(Sheet1!$A$1-1)*10,FALSE)&gt;9999,-2,IF(VLOOKUP($A1884,Sheet1!$B$3:$AH$1266,Sheet1!M$1+(Sheet1!$A$1-1)*10,FALSE)&gt;999,-1,0)))))))</f>
        <v>---</v>
      </c>
      <c r="AD1884" s="385" t="str">
        <f>IF(ISNA(VLOOKUP($A1884,Sheet1!$B$3:$AH$1266,Sheet1!N$1+(Sheet1!$A$1-1)*10,FALSE))=TRUE,"---",IF(VLOOKUP($A1884,Sheet1!$B$3:$AH$1266,Sheet1!N$1+(Sheet1!$A$1-1)*10,FALSE)="---","---", (ROUND(VLOOKUP($A1884,Sheet1!$B$3:$AH$1266,Sheet1!N$1+(Sheet1!$A$1-1)*10,FALSE),IF(VLOOKUP($A1884,Sheet1!$B$3:$AH$1266,Sheet1!N$1+(Sheet1!$A$1-1)*10,FALSE)&gt;99999,-3,IF(VLOOKUP($A1884,Sheet1!$B$3:$AH$1266,Sheet1!N$1+(Sheet1!$A$1-1)*10,FALSE)&gt;9999,-2,IF(VLOOKUP($A1884,Sheet1!$B$3:$AH$1266,Sheet1!N$1+(Sheet1!$A$1-1)*10,FALSE)&gt;999,-1,0)))))))</f>
        <v>---</v>
      </c>
    </row>
    <row r="1885" spans="1:30" ht="25.5" customHeight="1" x14ac:dyDescent="0.25">
      <c r="A1885" s="125" t="s">
        <v>2765</v>
      </c>
      <c r="B1885" s="126" t="s">
        <v>2766</v>
      </c>
      <c r="C1885" s="125">
        <v>435926</v>
      </c>
      <c r="D1885" s="125">
        <v>755427</v>
      </c>
      <c r="E1885" s="70" t="s">
        <v>3010</v>
      </c>
      <c r="F1885" s="139" t="s">
        <v>4405</v>
      </c>
      <c r="G1885" s="127" t="s">
        <v>160</v>
      </c>
      <c r="H1885" s="128">
        <v>1.02</v>
      </c>
      <c r="I1885" s="112">
        <v>18128</v>
      </c>
      <c r="J1885" s="140" t="s">
        <v>4405</v>
      </c>
      <c r="K1885" s="127" t="s">
        <v>17</v>
      </c>
      <c r="L1885" s="115">
        <v>184</v>
      </c>
      <c r="M1885" s="116">
        <v>180</v>
      </c>
      <c r="N1885" s="127" t="s">
        <v>160</v>
      </c>
      <c r="O1885" s="68" t="s">
        <v>4405</v>
      </c>
      <c r="P1885" s="68" t="s">
        <v>4405</v>
      </c>
      <c r="Q1885" s="68" t="s">
        <v>4405</v>
      </c>
      <c r="R1885" s="74" t="s">
        <v>4405</v>
      </c>
      <c r="S1885" s="64" t="s">
        <v>4364</v>
      </c>
      <c r="T1885" s="64" t="str">
        <f>IF(ISNA(VLOOKUP(A1885,Sheet1!B$3:C$1266,2,FALSE)=TRUE),"NC",VLOOKUP(A1885,Sheet1!B$3:C$1266,2,FALSE))</f>
        <v>NC</v>
      </c>
      <c r="U1885" s="65" t="str">
        <f>IF(ISNA(VLOOKUP($A1885,Sheet1!$B$3:$AH$1266,Sheet1!E$1+(Sheet1!$A$1-1)*10,FALSE))=TRUE,"---",IF(VLOOKUP($A1885,Sheet1!$B$3:$AH$1266,Sheet1!E$1+(Sheet1!$A$1-1)*10,FALSE)="---","---", (ROUND(VLOOKUP($A1885,Sheet1!$B$3:$AH$1266,Sheet1!E$1+(Sheet1!$A$1-1)*10,FALSE),IF(VLOOKUP($A1885,Sheet1!$B$3:$AH$1266,Sheet1!E$1+(Sheet1!$A$1-1)*10,FALSE)&gt;99999,-3,IF(VLOOKUP($A1885,Sheet1!$B$3:$AH$1266,Sheet1!E$1+(Sheet1!$A$1-1)*10,FALSE)&gt;9999,-2,IF(VLOOKUP($A1885,Sheet1!$B$3:$AH$1266,Sheet1!E$1+(Sheet1!$A$1-1)*10,FALSE)&gt;999,-1,0)))))))</f>
        <v>---</v>
      </c>
      <c r="V1885" s="65" t="str">
        <f>IF(ISNA(VLOOKUP($A1885,Sheet1!$B$3:$AH$1266,Sheet1!F$1+(Sheet1!$A$1-1)*10,FALSE))=TRUE,"---",IF(VLOOKUP($A1885,Sheet1!$B$3:$AH$1266,Sheet1!F$1+(Sheet1!$A$1-1)*10,FALSE)="---","---", (ROUND(VLOOKUP($A1885,Sheet1!$B$3:$AH$1266,Sheet1!F$1+(Sheet1!$A$1-1)*10,FALSE),IF(VLOOKUP($A1885,Sheet1!$B$3:$AH$1266,Sheet1!F$1+(Sheet1!$A$1-1)*10,FALSE)&gt;99999,-3,IF(VLOOKUP($A1885,Sheet1!$B$3:$AH$1266,Sheet1!F$1+(Sheet1!$A$1-1)*10,FALSE)&gt;9999,-2,IF(VLOOKUP($A1885,Sheet1!$B$3:$AH$1266,Sheet1!F$1+(Sheet1!$A$1-1)*10,FALSE)&gt;999,-1,0)))))))</f>
        <v>---</v>
      </c>
      <c r="W1885" s="65" t="str">
        <f>IF(ISNA(VLOOKUP($A1885,Sheet1!$B$3:$AH$1266,Sheet1!G$1+(Sheet1!$A$1-1)*10,FALSE))=TRUE,"---",IF(VLOOKUP($A1885,Sheet1!$B$3:$AH$1266,Sheet1!G$1+(Sheet1!$A$1-1)*10,FALSE)="---","---", (ROUND(VLOOKUP($A1885,Sheet1!$B$3:$AH$1266,Sheet1!G$1+(Sheet1!$A$1-1)*10,FALSE),IF(VLOOKUP($A1885,Sheet1!$B$3:$AH$1266,Sheet1!G$1+(Sheet1!$A$1-1)*10,FALSE)&gt;99999,-3,IF(VLOOKUP($A1885,Sheet1!$B$3:$AH$1266,Sheet1!G$1+(Sheet1!$A$1-1)*10,FALSE)&gt;9999,-2,IF(VLOOKUP($A1885,Sheet1!$B$3:$AH$1266,Sheet1!G$1+(Sheet1!$A$1-1)*10,FALSE)&gt;999,-1,0)))))))</f>
        <v>---</v>
      </c>
      <c r="X1885" s="65" t="str">
        <f>IF(ISNA(VLOOKUP($A1885,Sheet1!$B$3:$AH$1266,Sheet1!H$1+(Sheet1!$A$1-1)*10,FALSE))=TRUE,"---",IF(VLOOKUP($A1885,Sheet1!$B$3:$AH$1266,Sheet1!H$1+(Sheet1!$A$1-1)*10,FALSE)="---","---", (ROUND(VLOOKUP($A1885,Sheet1!$B$3:$AH$1266,Sheet1!H$1+(Sheet1!$A$1-1)*10,FALSE),IF(VLOOKUP($A1885,Sheet1!$B$3:$AH$1266,Sheet1!H$1+(Sheet1!$A$1-1)*10,FALSE)&gt;99999,-3,IF(VLOOKUP($A1885,Sheet1!$B$3:$AH$1266,Sheet1!H$1+(Sheet1!$A$1-1)*10,FALSE)&gt;9999,-2,IF(VLOOKUP($A1885,Sheet1!$B$3:$AH$1266,Sheet1!H$1+(Sheet1!$A$1-1)*10,FALSE)&gt;999,-1,0)))))))</f>
        <v>---</v>
      </c>
      <c r="Y1885" s="65" t="str">
        <f>IF(ISNA(VLOOKUP($A1885,Sheet1!$B$3:$AH$1266,Sheet1!I$1+(Sheet1!$A$1-1)*10,FALSE))=TRUE,"---",IF(VLOOKUP($A1885,Sheet1!$B$3:$AH$1266,Sheet1!I$1+(Sheet1!$A$1-1)*10,FALSE)="---","---", (ROUND(VLOOKUP($A1885,Sheet1!$B$3:$AH$1266,Sheet1!I$1+(Sheet1!$A$1-1)*10,FALSE),IF(VLOOKUP($A1885,Sheet1!$B$3:$AH$1266,Sheet1!I$1+(Sheet1!$A$1-1)*10,FALSE)&gt;99999,-3,IF(VLOOKUP($A1885,Sheet1!$B$3:$AH$1266,Sheet1!I$1+(Sheet1!$A$1-1)*10,FALSE)&gt;9999,-2,IF(VLOOKUP($A1885,Sheet1!$B$3:$AH$1266,Sheet1!I$1+(Sheet1!$A$1-1)*10,FALSE)&gt;999,-1,0)))))))</f>
        <v>---</v>
      </c>
      <c r="Z1885" s="65" t="str">
        <f>IF(ISNA(VLOOKUP($A1885,Sheet1!$B$3:$AH$1266,Sheet1!J$1+(Sheet1!$A$1-1)*10,FALSE))=TRUE,"---",IF(VLOOKUP($A1885,Sheet1!$B$3:$AH$1266,Sheet1!J$1+(Sheet1!$A$1-1)*10,FALSE)="---","---", (ROUND(VLOOKUP($A1885,Sheet1!$B$3:$AH$1266,Sheet1!J$1+(Sheet1!$A$1-1)*10,FALSE),IF(VLOOKUP($A1885,Sheet1!$B$3:$AH$1266,Sheet1!J$1+(Sheet1!$A$1-1)*10,FALSE)&gt;99999,-3,IF(VLOOKUP($A1885,Sheet1!$B$3:$AH$1266,Sheet1!J$1+(Sheet1!$A$1-1)*10,FALSE)&gt;9999,-2,IF(VLOOKUP($A1885,Sheet1!$B$3:$AH$1266,Sheet1!J$1+(Sheet1!$A$1-1)*10,FALSE)&gt;999,-1,0)))))))</f>
        <v>---</v>
      </c>
      <c r="AA1885" s="65" t="str">
        <f>IF(ISNA(VLOOKUP($A1885,Sheet1!$B$3:$AH$1266,Sheet1!K$1+(Sheet1!$A$1-1)*10,FALSE))=TRUE,"---",IF(VLOOKUP($A1885,Sheet1!$B$3:$AH$1266,Sheet1!K$1+(Sheet1!$A$1-1)*10,FALSE)="---","---", (ROUND(VLOOKUP($A1885,Sheet1!$B$3:$AH$1266,Sheet1!K$1+(Sheet1!$A$1-1)*10,FALSE),IF(VLOOKUP($A1885,Sheet1!$B$3:$AH$1266,Sheet1!K$1+(Sheet1!$A$1-1)*10,FALSE)&gt;99999,-3,IF(VLOOKUP($A1885,Sheet1!$B$3:$AH$1266,Sheet1!K$1+(Sheet1!$A$1-1)*10,FALSE)&gt;9999,-2,IF(VLOOKUP($A1885,Sheet1!$B$3:$AH$1266,Sheet1!K$1+(Sheet1!$A$1-1)*10,FALSE)&gt;999,-1,0)))))))</f>
        <v>---</v>
      </c>
      <c r="AB1885" s="65" t="str">
        <f>IF(ISNA(VLOOKUP($A1885,Sheet1!$B$3:$AH$1266,Sheet1!L$1+(Sheet1!$A$1-1)*10,FALSE))=TRUE,"---",IF(VLOOKUP($A1885,Sheet1!$B$3:$AH$1266,Sheet1!L$1+(Sheet1!$A$1-1)*10,FALSE)="---","---", (ROUND(VLOOKUP($A1885,Sheet1!$B$3:$AH$1266,Sheet1!L$1+(Sheet1!$A$1-1)*10,FALSE),IF(VLOOKUP($A1885,Sheet1!$B$3:$AH$1266,Sheet1!L$1+(Sheet1!$A$1-1)*10,FALSE)&gt;99999,-3,IF(VLOOKUP($A1885,Sheet1!$B$3:$AH$1266,Sheet1!L$1+(Sheet1!$A$1-1)*10,FALSE)&gt;9999,-2,IF(VLOOKUP($A1885,Sheet1!$B$3:$AH$1266,Sheet1!L$1+(Sheet1!$A$1-1)*10,FALSE)&gt;999,-1,0)))))))</f>
        <v>---</v>
      </c>
      <c r="AC1885" s="65" t="str">
        <f>IF(ISNA(VLOOKUP($A1885,Sheet1!$B$3:$AH$1266,Sheet1!M$1+(Sheet1!$A$1-1)*10,FALSE))=TRUE,"---",IF(VLOOKUP($A1885,Sheet1!$B$3:$AH$1266,Sheet1!M$1+(Sheet1!$A$1-1)*10,FALSE)="---","---", (ROUND(VLOOKUP($A1885,Sheet1!$B$3:$AH$1266,Sheet1!M$1+(Sheet1!$A$1-1)*10,FALSE),IF(VLOOKUP($A1885,Sheet1!$B$3:$AH$1266,Sheet1!M$1+(Sheet1!$A$1-1)*10,FALSE)&gt;99999,-3,IF(VLOOKUP($A1885,Sheet1!$B$3:$AH$1266,Sheet1!M$1+(Sheet1!$A$1-1)*10,FALSE)&gt;9999,-2,IF(VLOOKUP($A1885,Sheet1!$B$3:$AH$1266,Sheet1!M$1+(Sheet1!$A$1-1)*10,FALSE)&gt;999,-1,0)))))))</f>
        <v>---</v>
      </c>
      <c r="AD1885" s="65" t="str">
        <f>IF(ISNA(VLOOKUP($A1885,Sheet1!$B$3:$AH$1266,Sheet1!N$1+(Sheet1!$A$1-1)*10,FALSE))=TRUE,"---",IF(VLOOKUP($A1885,Sheet1!$B$3:$AH$1266,Sheet1!N$1+(Sheet1!$A$1-1)*10,FALSE)="---","---", (ROUND(VLOOKUP($A1885,Sheet1!$B$3:$AH$1266,Sheet1!N$1+(Sheet1!$A$1-1)*10,FALSE),IF(VLOOKUP($A1885,Sheet1!$B$3:$AH$1266,Sheet1!N$1+(Sheet1!$A$1-1)*10,FALSE)&gt;99999,-3,IF(VLOOKUP($A1885,Sheet1!$B$3:$AH$1266,Sheet1!N$1+(Sheet1!$A$1-1)*10,FALSE)&gt;9999,-2,IF(VLOOKUP($A1885,Sheet1!$B$3:$AH$1266,Sheet1!N$1+(Sheet1!$A$1-1)*10,FALSE)&gt;999,-1,0)))))))</f>
        <v>---</v>
      </c>
    </row>
    <row r="1886" spans="1:30" ht="25.5" customHeight="1" x14ac:dyDescent="0.25">
      <c r="A1886" s="133" t="s">
        <v>2767</v>
      </c>
      <c r="B1886" s="215" t="s">
        <v>2768</v>
      </c>
      <c r="C1886" s="133">
        <v>440759</v>
      </c>
      <c r="D1886" s="133">
        <v>755757</v>
      </c>
      <c r="E1886" s="67" t="s">
        <v>3010</v>
      </c>
      <c r="F1886" s="135" t="s">
        <v>4405</v>
      </c>
      <c r="G1886" s="118" t="s">
        <v>160</v>
      </c>
      <c r="H1886" s="165">
        <v>1.7</v>
      </c>
      <c r="I1886" s="119">
        <v>12972</v>
      </c>
      <c r="J1886" s="137" t="s">
        <v>4405</v>
      </c>
      <c r="K1886" s="118" t="s">
        <v>17</v>
      </c>
      <c r="L1886" s="146">
        <v>646</v>
      </c>
      <c r="M1886" s="123">
        <v>380</v>
      </c>
      <c r="N1886" s="118" t="s">
        <v>199</v>
      </c>
      <c r="O1886" s="71" t="s">
        <v>4405</v>
      </c>
      <c r="P1886" s="71" t="s">
        <v>4405</v>
      </c>
      <c r="Q1886" s="71" t="s">
        <v>4405</v>
      </c>
      <c r="R1886" s="73" t="s">
        <v>4405</v>
      </c>
      <c r="S1886" s="63">
        <v>1</v>
      </c>
      <c r="T1886" s="63" t="str">
        <f>IF(ISNA(VLOOKUP(A1886,Sheet1!B$3:C$1266,2,FALSE)=TRUE),"NC",VLOOKUP(A1886,Sheet1!B$3:C$1266,2,FALSE))</f>
        <v>NC</v>
      </c>
      <c r="U1886" s="66" t="str">
        <f>IF(ISNA(VLOOKUP($A1886,Sheet1!$B$3:$AH$1266,Sheet1!E$1+(Sheet1!$A$1-1)*10,FALSE))=TRUE,"---",IF(VLOOKUP($A1886,Sheet1!$B$3:$AH$1266,Sheet1!E$1+(Sheet1!$A$1-1)*10,FALSE)="---","---", (ROUND(VLOOKUP($A1886,Sheet1!$B$3:$AH$1266,Sheet1!E$1+(Sheet1!$A$1-1)*10,FALSE),IF(VLOOKUP($A1886,Sheet1!$B$3:$AH$1266,Sheet1!E$1+(Sheet1!$A$1-1)*10,FALSE)&gt;99999,-3,IF(VLOOKUP($A1886,Sheet1!$B$3:$AH$1266,Sheet1!E$1+(Sheet1!$A$1-1)*10,FALSE)&gt;9999,-2,IF(VLOOKUP($A1886,Sheet1!$B$3:$AH$1266,Sheet1!E$1+(Sheet1!$A$1-1)*10,FALSE)&gt;999,-1,0)))))))</f>
        <v>---</v>
      </c>
      <c r="V1886" s="66" t="str">
        <f>IF(ISNA(VLOOKUP($A1886,Sheet1!$B$3:$AH$1266,Sheet1!F$1+(Sheet1!$A$1-1)*10,FALSE))=TRUE,"---",IF(VLOOKUP($A1886,Sheet1!$B$3:$AH$1266,Sheet1!F$1+(Sheet1!$A$1-1)*10,FALSE)="---","---", (ROUND(VLOOKUP($A1886,Sheet1!$B$3:$AH$1266,Sheet1!F$1+(Sheet1!$A$1-1)*10,FALSE),IF(VLOOKUP($A1886,Sheet1!$B$3:$AH$1266,Sheet1!F$1+(Sheet1!$A$1-1)*10,FALSE)&gt;99999,-3,IF(VLOOKUP($A1886,Sheet1!$B$3:$AH$1266,Sheet1!F$1+(Sheet1!$A$1-1)*10,FALSE)&gt;9999,-2,IF(VLOOKUP($A1886,Sheet1!$B$3:$AH$1266,Sheet1!F$1+(Sheet1!$A$1-1)*10,FALSE)&gt;999,-1,0)))))))</f>
        <v>---</v>
      </c>
      <c r="W1886" s="66" t="str">
        <f>IF(ISNA(VLOOKUP($A1886,Sheet1!$B$3:$AH$1266,Sheet1!G$1+(Sheet1!$A$1-1)*10,FALSE))=TRUE,"---",IF(VLOOKUP($A1886,Sheet1!$B$3:$AH$1266,Sheet1!G$1+(Sheet1!$A$1-1)*10,FALSE)="---","---", (ROUND(VLOOKUP($A1886,Sheet1!$B$3:$AH$1266,Sheet1!G$1+(Sheet1!$A$1-1)*10,FALSE),IF(VLOOKUP($A1886,Sheet1!$B$3:$AH$1266,Sheet1!G$1+(Sheet1!$A$1-1)*10,FALSE)&gt;99999,-3,IF(VLOOKUP($A1886,Sheet1!$B$3:$AH$1266,Sheet1!G$1+(Sheet1!$A$1-1)*10,FALSE)&gt;9999,-2,IF(VLOOKUP($A1886,Sheet1!$B$3:$AH$1266,Sheet1!G$1+(Sheet1!$A$1-1)*10,FALSE)&gt;999,-1,0)))))))</f>
        <v>---</v>
      </c>
      <c r="X1886" s="66" t="str">
        <f>IF(ISNA(VLOOKUP($A1886,Sheet1!$B$3:$AH$1266,Sheet1!H$1+(Sheet1!$A$1-1)*10,FALSE))=TRUE,"---",IF(VLOOKUP($A1886,Sheet1!$B$3:$AH$1266,Sheet1!H$1+(Sheet1!$A$1-1)*10,FALSE)="---","---", (ROUND(VLOOKUP($A1886,Sheet1!$B$3:$AH$1266,Sheet1!H$1+(Sheet1!$A$1-1)*10,FALSE),IF(VLOOKUP($A1886,Sheet1!$B$3:$AH$1266,Sheet1!H$1+(Sheet1!$A$1-1)*10,FALSE)&gt;99999,-3,IF(VLOOKUP($A1886,Sheet1!$B$3:$AH$1266,Sheet1!H$1+(Sheet1!$A$1-1)*10,FALSE)&gt;9999,-2,IF(VLOOKUP($A1886,Sheet1!$B$3:$AH$1266,Sheet1!H$1+(Sheet1!$A$1-1)*10,FALSE)&gt;999,-1,0)))))))</f>
        <v>---</v>
      </c>
      <c r="Y1886" s="66" t="str">
        <f>IF(ISNA(VLOOKUP($A1886,Sheet1!$B$3:$AH$1266,Sheet1!I$1+(Sheet1!$A$1-1)*10,FALSE))=TRUE,"---",IF(VLOOKUP($A1886,Sheet1!$B$3:$AH$1266,Sheet1!I$1+(Sheet1!$A$1-1)*10,FALSE)="---","---", (ROUND(VLOOKUP($A1886,Sheet1!$B$3:$AH$1266,Sheet1!I$1+(Sheet1!$A$1-1)*10,FALSE),IF(VLOOKUP($A1886,Sheet1!$B$3:$AH$1266,Sheet1!I$1+(Sheet1!$A$1-1)*10,FALSE)&gt;99999,-3,IF(VLOOKUP($A1886,Sheet1!$B$3:$AH$1266,Sheet1!I$1+(Sheet1!$A$1-1)*10,FALSE)&gt;9999,-2,IF(VLOOKUP($A1886,Sheet1!$B$3:$AH$1266,Sheet1!I$1+(Sheet1!$A$1-1)*10,FALSE)&gt;999,-1,0)))))))</f>
        <v>---</v>
      </c>
      <c r="Z1886" s="66" t="str">
        <f>IF(ISNA(VLOOKUP($A1886,Sheet1!$B$3:$AH$1266,Sheet1!J$1+(Sheet1!$A$1-1)*10,FALSE))=TRUE,"---",IF(VLOOKUP($A1886,Sheet1!$B$3:$AH$1266,Sheet1!J$1+(Sheet1!$A$1-1)*10,FALSE)="---","---", (ROUND(VLOOKUP($A1886,Sheet1!$B$3:$AH$1266,Sheet1!J$1+(Sheet1!$A$1-1)*10,FALSE),IF(VLOOKUP($A1886,Sheet1!$B$3:$AH$1266,Sheet1!J$1+(Sheet1!$A$1-1)*10,FALSE)&gt;99999,-3,IF(VLOOKUP($A1886,Sheet1!$B$3:$AH$1266,Sheet1!J$1+(Sheet1!$A$1-1)*10,FALSE)&gt;9999,-2,IF(VLOOKUP($A1886,Sheet1!$B$3:$AH$1266,Sheet1!J$1+(Sheet1!$A$1-1)*10,FALSE)&gt;999,-1,0)))))))</f>
        <v>---</v>
      </c>
      <c r="AA1886" s="66" t="str">
        <f>IF(ISNA(VLOOKUP($A1886,Sheet1!$B$3:$AH$1266,Sheet1!K$1+(Sheet1!$A$1-1)*10,FALSE))=TRUE,"---",IF(VLOOKUP($A1886,Sheet1!$B$3:$AH$1266,Sheet1!K$1+(Sheet1!$A$1-1)*10,FALSE)="---","---", (ROUND(VLOOKUP($A1886,Sheet1!$B$3:$AH$1266,Sheet1!K$1+(Sheet1!$A$1-1)*10,FALSE),IF(VLOOKUP($A1886,Sheet1!$B$3:$AH$1266,Sheet1!K$1+(Sheet1!$A$1-1)*10,FALSE)&gt;99999,-3,IF(VLOOKUP($A1886,Sheet1!$B$3:$AH$1266,Sheet1!K$1+(Sheet1!$A$1-1)*10,FALSE)&gt;9999,-2,IF(VLOOKUP($A1886,Sheet1!$B$3:$AH$1266,Sheet1!K$1+(Sheet1!$A$1-1)*10,FALSE)&gt;999,-1,0)))))))</f>
        <v>---</v>
      </c>
      <c r="AB1886" s="66" t="str">
        <f>IF(ISNA(VLOOKUP($A1886,Sheet1!$B$3:$AH$1266,Sheet1!L$1+(Sheet1!$A$1-1)*10,FALSE))=TRUE,"---",IF(VLOOKUP($A1886,Sheet1!$B$3:$AH$1266,Sheet1!L$1+(Sheet1!$A$1-1)*10,FALSE)="---","---", (ROUND(VLOOKUP($A1886,Sheet1!$B$3:$AH$1266,Sheet1!L$1+(Sheet1!$A$1-1)*10,FALSE),IF(VLOOKUP($A1886,Sheet1!$B$3:$AH$1266,Sheet1!L$1+(Sheet1!$A$1-1)*10,FALSE)&gt;99999,-3,IF(VLOOKUP($A1886,Sheet1!$B$3:$AH$1266,Sheet1!L$1+(Sheet1!$A$1-1)*10,FALSE)&gt;9999,-2,IF(VLOOKUP($A1886,Sheet1!$B$3:$AH$1266,Sheet1!L$1+(Sheet1!$A$1-1)*10,FALSE)&gt;999,-1,0)))))))</f>
        <v>---</v>
      </c>
      <c r="AC1886" s="66" t="str">
        <f>IF(ISNA(VLOOKUP($A1886,Sheet1!$B$3:$AH$1266,Sheet1!M$1+(Sheet1!$A$1-1)*10,FALSE))=TRUE,"---",IF(VLOOKUP($A1886,Sheet1!$B$3:$AH$1266,Sheet1!M$1+(Sheet1!$A$1-1)*10,FALSE)="---","---", (ROUND(VLOOKUP($A1886,Sheet1!$B$3:$AH$1266,Sheet1!M$1+(Sheet1!$A$1-1)*10,FALSE),IF(VLOOKUP($A1886,Sheet1!$B$3:$AH$1266,Sheet1!M$1+(Sheet1!$A$1-1)*10,FALSE)&gt;99999,-3,IF(VLOOKUP($A1886,Sheet1!$B$3:$AH$1266,Sheet1!M$1+(Sheet1!$A$1-1)*10,FALSE)&gt;9999,-2,IF(VLOOKUP($A1886,Sheet1!$B$3:$AH$1266,Sheet1!M$1+(Sheet1!$A$1-1)*10,FALSE)&gt;999,-1,0)))))))</f>
        <v>---</v>
      </c>
      <c r="AD1886" s="66" t="str">
        <f>IF(ISNA(VLOOKUP($A1886,Sheet1!$B$3:$AH$1266,Sheet1!N$1+(Sheet1!$A$1-1)*10,FALSE))=TRUE,"---",IF(VLOOKUP($A1886,Sheet1!$B$3:$AH$1266,Sheet1!N$1+(Sheet1!$A$1-1)*10,FALSE)="---","---", (ROUND(VLOOKUP($A1886,Sheet1!$B$3:$AH$1266,Sheet1!N$1+(Sheet1!$A$1-1)*10,FALSE),IF(VLOOKUP($A1886,Sheet1!$B$3:$AH$1266,Sheet1!N$1+(Sheet1!$A$1-1)*10,FALSE)&gt;99999,-3,IF(VLOOKUP($A1886,Sheet1!$B$3:$AH$1266,Sheet1!N$1+(Sheet1!$A$1-1)*10,FALSE)&gt;9999,-2,IF(VLOOKUP($A1886,Sheet1!$B$3:$AH$1266,Sheet1!N$1+(Sheet1!$A$1-1)*10,FALSE)&gt;999,-1,0)))))))</f>
        <v>---</v>
      </c>
    </row>
    <row r="1887" spans="1:30" ht="25.5" customHeight="1" x14ac:dyDescent="0.25">
      <c r="A1887" s="125" t="s">
        <v>2769</v>
      </c>
      <c r="B1887" s="131" t="s">
        <v>2770</v>
      </c>
      <c r="C1887" s="125">
        <v>440649</v>
      </c>
      <c r="D1887" s="125">
        <v>755828</v>
      </c>
      <c r="E1887" s="70" t="s">
        <v>3010</v>
      </c>
      <c r="F1887" s="139" t="s">
        <v>4405</v>
      </c>
      <c r="G1887" s="127" t="s">
        <v>160</v>
      </c>
      <c r="H1887" s="167">
        <v>7.3</v>
      </c>
      <c r="I1887" s="112">
        <v>12972</v>
      </c>
      <c r="J1887" s="140" t="s">
        <v>4405</v>
      </c>
      <c r="K1887" s="127" t="s">
        <v>17</v>
      </c>
      <c r="L1887" s="149">
        <v>2460</v>
      </c>
      <c r="M1887" s="116">
        <v>337</v>
      </c>
      <c r="N1887" s="127" t="s">
        <v>199</v>
      </c>
      <c r="O1887" s="68" t="s">
        <v>4405</v>
      </c>
      <c r="P1887" s="68" t="s">
        <v>4405</v>
      </c>
      <c r="Q1887" s="68" t="s">
        <v>4405</v>
      </c>
      <c r="R1887" s="74" t="s">
        <v>4405</v>
      </c>
      <c r="S1887" s="64">
        <v>1</v>
      </c>
      <c r="T1887" s="64" t="str">
        <f>IF(ISNA(VLOOKUP(A1887,Sheet1!B$3:C$1266,2,FALSE)=TRUE),"NC",VLOOKUP(A1887,Sheet1!B$3:C$1266,2,FALSE))</f>
        <v>NC</v>
      </c>
      <c r="U1887" s="65" t="str">
        <f>IF(ISNA(VLOOKUP($A1887,Sheet1!$B$3:$AH$1266,Sheet1!E$1+(Sheet1!$A$1-1)*10,FALSE))=TRUE,"---",IF(VLOOKUP($A1887,Sheet1!$B$3:$AH$1266,Sheet1!E$1+(Sheet1!$A$1-1)*10,FALSE)="---","---", (ROUND(VLOOKUP($A1887,Sheet1!$B$3:$AH$1266,Sheet1!E$1+(Sheet1!$A$1-1)*10,FALSE),IF(VLOOKUP($A1887,Sheet1!$B$3:$AH$1266,Sheet1!E$1+(Sheet1!$A$1-1)*10,FALSE)&gt;99999,-3,IF(VLOOKUP($A1887,Sheet1!$B$3:$AH$1266,Sheet1!E$1+(Sheet1!$A$1-1)*10,FALSE)&gt;9999,-2,IF(VLOOKUP($A1887,Sheet1!$B$3:$AH$1266,Sheet1!E$1+(Sheet1!$A$1-1)*10,FALSE)&gt;999,-1,0)))))))</f>
        <v>---</v>
      </c>
      <c r="V1887" s="65" t="str">
        <f>IF(ISNA(VLOOKUP($A1887,Sheet1!$B$3:$AH$1266,Sheet1!F$1+(Sheet1!$A$1-1)*10,FALSE))=TRUE,"---",IF(VLOOKUP($A1887,Sheet1!$B$3:$AH$1266,Sheet1!F$1+(Sheet1!$A$1-1)*10,FALSE)="---","---", (ROUND(VLOOKUP($A1887,Sheet1!$B$3:$AH$1266,Sheet1!F$1+(Sheet1!$A$1-1)*10,FALSE),IF(VLOOKUP($A1887,Sheet1!$B$3:$AH$1266,Sheet1!F$1+(Sheet1!$A$1-1)*10,FALSE)&gt;99999,-3,IF(VLOOKUP($A1887,Sheet1!$B$3:$AH$1266,Sheet1!F$1+(Sheet1!$A$1-1)*10,FALSE)&gt;9999,-2,IF(VLOOKUP($A1887,Sheet1!$B$3:$AH$1266,Sheet1!F$1+(Sheet1!$A$1-1)*10,FALSE)&gt;999,-1,0)))))))</f>
        <v>---</v>
      </c>
      <c r="W1887" s="65" t="str">
        <f>IF(ISNA(VLOOKUP($A1887,Sheet1!$B$3:$AH$1266,Sheet1!G$1+(Sheet1!$A$1-1)*10,FALSE))=TRUE,"---",IF(VLOOKUP($A1887,Sheet1!$B$3:$AH$1266,Sheet1!G$1+(Sheet1!$A$1-1)*10,FALSE)="---","---", (ROUND(VLOOKUP($A1887,Sheet1!$B$3:$AH$1266,Sheet1!G$1+(Sheet1!$A$1-1)*10,FALSE),IF(VLOOKUP($A1887,Sheet1!$B$3:$AH$1266,Sheet1!G$1+(Sheet1!$A$1-1)*10,FALSE)&gt;99999,-3,IF(VLOOKUP($A1887,Sheet1!$B$3:$AH$1266,Sheet1!G$1+(Sheet1!$A$1-1)*10,FALSE)&gt;9999,-2,IF(VLOOKUP($A1887,Sheet1!$B$3:$AH$1266,Sheet1!G$1+(Sheet1!$A$1-1)*10,FALSE)&gt;999,-1,0)))))))</f>
        <v>---</v>
      </c>
      <c r="X1887" s="65" t="str">
        <f>IF(ISNA(VLOOKUP($A1887,Sheet1!$B$3:$AH$1266,Sheet1!H$1+(Sheet1!$A$1-1)*10,FALSE))=TRUE,"---",IF(VLOOKUP($A1887,Sheet1!$B$3:$AH$1266,Sheet1!H$1+(Sheet1!$A$1-1)*10,FALSE)="---","---", (ROUND(VLOOKUP($A1887,Sheet1!$B$3:$AH$1266,Sheet1!H$1+(Sheet1!$A$1-1)*10,FALSE),IF(VLOOKUP($A1887,Sheet1!$B$3:$AH$1266,Sheet1!H$1+(Sheet1!$A$1-1)*10,FALSE)&gt;99999,-3,IF(VLOOKUP($A1887,Sheet1!$B$3:$AH$1266,Sheet1!H$1+(Sheet1!$A$1-1)*10,FALSE)&gt;9999,-2,IF(VLOOKUP($A1887,Sheet1!$B$3:$AH$1266,Sheet1!H$1+(Sheet1!$A$1-1)*10,FALSE)&gt;999,-1,0)))))))</f>
        <v>---</v>
      </c>
      <c r="Y1887" s="65" t="str">
        <f>IF(ISNA(VLOOKUP($A1887,Sheet1!$B$3:$AH$1266,Sheet1!I$1+(Sheet1!$A$1-1)*10,FALSE))=TRUE,"---",IF(VLOOKUP($A1887,Sheet1!$B$3:$AH$1266,Sheet1!I$1+(Sheet1!$A$1-1)*10,FALSE)="---","---", (ROUND(VLOOKUP($A1887,Sheet1!$B$3:$AH$1266,Sheet1!I$1+(Sheet1!$A$1-1)*10,FALSE),IF(VLOOKUP($A1887,Sheet1!$B$3:$AH$1266,Sheet1!I$1+(Sheet1!$A$1-1)*10,FALSE)&gt;99999,-3,IF(VLOOKUP($A1887,Sheet1!$B$3:$AH$1266,Sheet1!I$1+(Sheet1!$A$1-1)*10,FALSE)&gt;9999,-2,IF(VLOOKUP($A1887,Sheet1!$B$3:$AH$1266,Sheet1!I$1+(Sheet1!$A$1-1)*10,FALSE)&gt;999,-1,0)))))))</f>
        <v>---</v>
      </c>
      <c r="Z1887" s="65" t="str">
        <f>IF(ISNA(VLOOKUP($A1887,Sheet1!$B$3:$AH$1266,Sheet1!J$1+(Sheet1!$A$1-1)*10,FALSE))=TRUE,"---",IF(VLOOKUP($A1887,Sheet1!$B$3:$AH$1266,Sheet1!J$1+(Sheet1!$A$1-1)*10,FALSE)="---","---", (ROUND(VLOOKUP($A1887,Sheet1!$B$3:$AH$1266,Sheet1!J$1+(Sheet1!$A$1-1)*10,FALSE),IF(VLOOKUP($A1887,Sheet1!$B$3:$AH$1266,Sheet1!J$1+(Sheet1!$A$1-1)*10,FALSE)&gt;99999,-3,IF(VLOOKUP($A1887,Sheet1!$B$3:$AH$1266,Sheet1!J$1+(Sheet1!$A$1-1)*10,FALSE)&gt;9999,-2,IF(VLOOKUP($A1887,Sheet1!$B$3:$AH$1266,Sheet1!J$1+(Sheet1!$A$1-1)*10,FALSE)&gt;999,-1,0)))))))</f>
        <v>---</v>
      </c>
      <c r="AA1887" s="65" t="str">
        <f>IF(ISNA(VLOOKUP($A1887,Sheet1!$B$3:$AH$1266,Sheet1!K$1+(Sheet1!$A$1-1)*10,FALSE))=TRUE,"---",IF(VLOOKUP($A1887,Sheet1!$B$3:$AH$1266,Sheet1!K$1+(Sheet1!$A$1-1)*10,FALSE)="---","---", (ROUND(VLOOKUP($A1887,Sheet1!$B$3:$AH$1266,Sheet1!K$1+(Sheet1!$A$1-1)*10,FALSE),IF(VLOOKUP($A1887,Sheet1!$B$3:$AH$1266,Sheet1!K$1+(Sheet1!$A$1-1)*10,FALSE)&gt;99999,-3,IF(VLOOKUP($A1887,Sheet1!$B$3:$AH$1266,Sheet1!K$1+(Sheet1!$A$1-1)*10,FALSE)&gt;9999,-2,IF(VLOOKUP($A1887,Sheet1!$B$3:$AH$1266,Sheet1!K$1+(Sheet1!$A$1-1)*10,FALSE)&gt;999,-1,0)))))))</f>
        <v>---</v>
      </c>
      <c r="AB1887" s="65" t="str">
        <f>IF(ISNA(VLOOKUP($A1887,Sheet1!$B$3:$AH$1266,Sheet1!L$1+(Sheet1!$A$1-1)*10,FALSE))=TRUE,"---",IF(VLOOKUP($A1887,Sheet1!$B$3:$AH$1266,Sheet1!L$1+(Sheet1!$A$1-1)*10,FALSE)="---","---", (ROUND(VLOOKUP($A1887,Sheet1!$B$3:$AH$1266,Sheet1!L$1+(Sheet1!$A$1-1)*10,FALSE),IF(VLOOKUP($A1887,Sheet1!$B$3:$AH$1266,Sheet1!L$1+(Sheet1!$A$1-1)*10,FALSE)&gt;99999,-3,IF(VLOOKUP($A1887,Sheet1!$B$3:$AH$1266,Sheet1!L$1+(Sheet1!$A$1-1)*10,FALSE)&gt;9999,-2,IF(VLOOKUP($A1887,Sheet1!$B$3:$AH$1266,Sheet1!L$1+(Sheet1!$A$1-1)*10,FALSE)&gt;999,-1,0)))))))</f>
        <v>---</v>
      </c>
      <c r="AC1887" s="65" t="str">
        <f>IF(ISNA(VLOOKUP($A1887,Sheet1!$B$3:$AH$1266,Sheet1!M$1+(Sheet1!$A$1-1)*10,FALSE))=TRUE,"---",IF(VLOOKUP($A1887,Sheet1!$B$3:$AH$1266,Sheet1!M$1+(Sheet1!$A$1-1)*10,FALSE)="---","---", (ROUND(VLOOKUP($A1887,Sheet1!$B$3:$AH$1266,Sheet1!M$1+(Sheet1!$A$1-1)*10,FALSE),IF(VLOOKUP($A1887,Sheet1!$B$3:$AH$1266,Sheet1!M$1+(Sheet1!$A$1-1)*10,FALSE)&gt;99999,-3,IF(VLOOKUP($A1887,Sheet1!$B$3:$AH$1266,Sheet1!M$1+(Sheet1!$A$1-1)*10,FALSE)&gt;9999,-2,IF(VLOOKUP($A1887,Sheet1!$B$3:$AH$1266,Sheet1!M$1+(Sheet1!$A$1-1)*10,FALSE)&gt;999,-1,0)))))))</f>
        <v>---</v>
      </c>
      <c r="AD1887" s="65" t="str">
        <f>IF(ISNA(VLOOKUP($A1887,Sheet1!$B$3:$AH$1266,Sheet1!N$1+(Sheet1!$A$1-1)*10,FALSE))=TRUE,"---",IF(VLOOKUP($A1887,Sheet1!$B$3:$AH$1266,Sheet1!N$1+(Sheet1!$A$1-1)*10,FALSE)="---","---", (ROUND(VLOOKUP($A1887,Sheet1!$B$3:$AH$1266,Sheet1!N$1+(Sheet1!$A$1-1)*10,FALSE),IF(VLOOKUP($A1887,Sheet1!$B$3:$AH$1266,Sheet1!N$1+(Sheet1!$A$1-1)*10,FALSE)&gt;99999,-3,IF(VLOOKUP($A1887,Sheet1!$B$3:$AH$1266,Sheet1!N$1+(Sheet1!$A$1-1)*10,FALSE)&gt;9999,-2,IF(VLOOKUP($A1887,Sheet1!$B$3:$AH$1266,Sheet1!N$1+(Sheet1!$A$1-1)*10,FALSE)&gt;999,-1,0)))))))</f>
        <v>---</v>
      </c>
    </row>
    <row r="1888" spans="1:30" ht="25.5" customHeight="1" x14ac:dyDescent="0.25">
      <c r="A1888" s="133" t="s">
        <v>2771</v>
      </c>
      <c r="B1888" s="215" t="s">
        <v>2772</v>
      </c>
      <c r="C1888" s="133">
        <v>435933</v>
      </c>
      <c r="D1888" s="133">
        <v>760843</v>
      </c>
      <c r="E1888" s="67" t="s">
        <v>3010</v>
      </c>
      <c r="F1888" s="135" t="s">
        <v>4405</v>
      </c>
      <c r="G1888" s="118" t="s">
        <v>160</v>
      </c>
      <c r="H1888" s="165">
        <v>1.8</v>
      </c>
      <c r="I1888" s="119">
        <v>12972</v>
      </c>
      <c r="J1888" s="137" t="s">
        <v>4405</v>
      </c>
      <c r="K1888" s="118" t="s">
        <v>17</v>
      </c>
      <c r="L1888" s="146">
        <v>460</v>
      </c>
      <c r="M1888" s="123">
        <v>256</v>
      </c>
      <c r="N1888" s="118" t="s">
        <v>199</v>
      </c>
      <c r="O1888" s="71">
        <f>IF(U1888&lt;&gt;"---",IF(L1888&lt;W1888,"&gt;50",IF(AND(L1888&gt;=W1888,L1888&lt;=X1888),(W$8-(((LOG(L1888)-LOG(W1888))/((LOG(X1888)-LOG(W1888)))*(W$8-X$8)))),IF(AND(L1888&gt;=X1888,L1888&lt;=Y1888),(X$8-(((LOG(L1888)-LOG(X1888))/((LOG(Y1888)-LOG(X1888)))*(X$8-Y$8)))),IF(AND(L1888&gt;=Y1888,L1888&lt;=Z1888),(Y$8-(((LOG(L1888)-LOG(Y1888))/((LOG(Z1888)-LOG(Y1888)))*(Y$8-Z$8)))),IF(AND(L1888&gt;=Z1888,L1888&lt;=AA1888),(Z$8-(((LOG(L1888)-LOG(Z1888))/((LOG(AA1888)-LOG(Z1888)))*(Z$8-AA$8)))),IF(AND(L1888&gt;=AA1888,L1888&lt;=AB1888),(AA$8-(((LOG(L1888)-LOG(AA1888))/((LOG(AB1888)-LOG(AA1888)))*(AA$8-AB$8)))),IF(AND(L1888&gt;=AB1888,L1888&lt;=AC1888),(AB$8-(((LOG(L1888)-LOG(AB1888))/((LOG(AC1888)-LOG(AB1888)))*(AB$8-AC$8)))),IF(AND(L1888&gt;=AC1888,L1888&lt;=AD1888),(AC$8-(((LOG(L1888)-LOG(AC1888))/((LOG(AD1888)-LOG(AC1888)))*(AC$8-AD$8)))),IF(L1888&gt;AD1888*1.1,"&lt;0.2",0.2))))))))),"")</f>
        <v>0.37616666448559682</v>
      </c>
      <c r="P1888" s="71">
        <f>IF(O1888&lt;&gt;"",VLOOKUP($A1888,Sheet4!$A$2:$O$1309,14,FALSE)*100,"")</f>
        <v>1.9074354321314324</v>
      </c>
      <c r="Q1888" s="71">
        <f>IF(P1888&lt;&gt;"",VLOOKUP($A1888,Sheet4!$A$2:$O$1309,15,FALSE)*100,"")</f>
        <v>17.191416987346809</v>
      </c>
      <c r="R1888" s="73" t="str">
        <f t="shared" si="63"/>
        <v>&gt;200,  &lt;500</v>
      </c>
      <c r="S1888" s="63">
        <v>1</v>
      </c>
      <c r="T1888" s="63" t="str">
        <f>IF(ISNA(VLOOKUP(A1888,Sheet1!B$3:C$1266,2,FALSE)=TRUE),"NC",VLOOKUP(A1888,Sheet1!B$3:C$1266,2,FALSE))</f>
        <v>Rural</v>
      </c>
      <c r="U1888" s="66">
        <f>IF(ISNA(VLOOKUP($A1888,Sheet1!$B$3:$AH$1266,Sheet1!E$1+(Sheet1!$A$1-1)*10,FALSE))=TRUE,"---",IF(VLOOKUP($A1888,Sheet1!$B$3:$AH$1266,Sheet1!E$1+(Sheet1!$A$1-1)*10,FALSE)="---","---", (ROUND(VLOOKUP($A1888,Sheet1!$B$3:$AH$1266,Sheet1!E$1+(Sheet1!$A$1-1)*10,FALSE),IF(VLOOKUP($A1888,Sheet1!$B$3:$AH$1266,Sheet1!E$1+(Sheet1!$A$1-1)*10,FALSE)&gt;99999,-3,IF(VLOOKUP($A1888,Sheet1!$B$3:$AH$1266,Sheet1!E$1+(Sheet1!$A$1-1)*10,FALSE)&gt;9999,-2,IF(VLOOKUP($A1888,Sheet1!$B$3:$AH$1266,Sheet1!E$1+(Sheet1!$A$1-1)*10,FALSE)&gt;999,-1,0)))))))</f>
        <v>71</v>
      </c>
      <c r="V1888" s="66">
        <f>IF(ISNA(VLOOKUP($A1888,Sheet1!$B$3:$AH$1266,Sheet1!F$1+(Sheet1!$A$1-1)*10,FALSE))=TRUE,"---",IF(VLOOKUP($A1888,Sheet1!$B$3:$AH$1266,Sheet1!F$1+(Sheet1!$A$1-1)*10,FALSE)="---","---", (ROUND(VLOOKUP($A1888,Sheet1!$B$3:$AH$1266,Sheet1!F$1+(Sheet1!$A$1-1)*10,FALSE),IF(VLOOKUP($A1888,Sheet1!$B$3:$AH$1266,Sheet1!F$1+(Sheet1!$A$1-1)*10,FALSE)&gt;99999,-3,IF(VLOOKUP($A1888,Sheet1!$B$3:$AH$1266,Sheet1!F$1+(Sheet1!$A$1-1)*10,FALSE)&gt;9999,-2,IF(VLOOKUP($A1888,Sheet1!$B$3:$AH$1266,Sheet1!F$1+(Sheet1!$A$1-1)*10,FALSE)&gt;999,-1,0)))))))</f>
        <v>86</v>
      </c>
      <c r="W1888" s="66">
        <f>IF(ISNA(VLOOKUP($A1888,Sheet1!$B$3:$AH$1266,Sheet1!G$1+(Sheet1!$A$1-1)*10,FALSE))=TRUE,"---",IF(VLOOKUP($A1888,Sheet1!$B$3:$AH$1266,Sheet1!G$1+(Sheet1!$A$1-1)*10,FALSE)="---","---", (ROUND(VLOOKUP($A1888,Sheet1!$B$3:$AH$1266,Sheet1!G$1+(Sheet1!$A$1-1)*10,FALSE),IF(VLOOKUP($A1888,Sheet1!$B$3:$AH$1266,Sheet1!G$1+(Sheet1!$A$1-1)*10,FALSE)&gt;99999,-3,IF(VLOOKUP($A1888,Sheet1!$B$3:$AH$1266,Sheet1!G$1+(Sheet1!$A$1-1)*10,FALSE)&gt;9999,-2,IF(VLOOKUP($A1888,Sheet1!$B$3:$AH$1266,Sheet1!G$1+(Sheet1!$A$1-1)*10,FALSE)&gt;999,-1,0)))))))</f>
        <v>108</v>
      </c>
      <c r="X1888" s="66">
        <f>IF(ISNA(VLOOKUP($A1888,Sheet1!$B$3:$AH$1266,Sheet1!H$1+(Sheet1!$A$1-1)*10,FALSE))=TRUE,"---",IF(VLOOKUP($A1888,Sheet1!$B$3:$AH$1266,Sheet1!H$1+(Sheet1!$A$1-1)*10,FALSE)="---","---", (ROUND(VLOOKUP($A1888,Sheet1!$B$3:$AH$1266,Sheet1!H$1+(Sheet1!$A$1-1)*10,FALSE),IF(VLOOKUP($A1888,Sheet1!$B$3:$AH$1266,Sheet1!H$1+(Sheet1!$A$1-1)*10,FALSE)&gt;99999,-3,IF(VLOOKUP($A1888,Sheet1!$B$3:$AH$1266,Sheet1!H$1+(Sheet1!$A$1-1)*10,FALSE)&gt;9999,-2,IF(VLOOKUP($A1888,Sheet1!$B$3:$AH$1266,Sheet1!H$1+(Sheet1!$A$1-1)*10,FALSE)&gt;999,-1,0)))))))</f>
        <v>168</v>
      </c>
      <c r="Y1888" s="66">
        <f>IF(ISNA(VLOOKUP($A1888,Sheet1!$B$3:$AH$1266,Sheet1!I$1+(Sheet1!$A$1-1)*10,FALSE))=TRUE,"---",IF(VLOOKUP($A1888,Sheet1!$B$3:$AH$1266,Sheet1!I$1+(Sheet1!$A$1-1)*10,FALSE)="---","---", (ROUND(VLOOKUP($A1888,Sheet1!$B$3:$AH$1266,Sheet1!I$1+(Sheet1!$A$1-1)*10,FALSE),IF(VLOOKUP($A1888,Sheet1!$B$3:$AH$1266,Sheet1!I$1+(Sheet1!$A$1-1)*10,FALSE)&gt;99999,-3,IF(VLOOKUP($A1888,Sheet1!$B$3:$AH$1266,Sheet1!I$1+(Sheet1!$A$1-1)*10,FALSE)&gt;9999,-2,IF(VLOOKUP($A1888,Sheet1!$B$3:$AH$1266,Sheet1!I$1+(Sheet1!$A$1-1)*10,FALSE)&gt;999,-1,0)))))))</f>
        <v>213</v>
      </c>
      <c r="Z1888" s="66">
        <f>IF(ISNA(VLOOKUP($A1888,Sheet1!$B$3:$AH$1266,Sheet1!J$1+(Sheet1!$A$1-1)*10,FALSE))=TRUE,"---",IF(VLOOKUP($A1888,Sheet1!$B$3:$AH$1266,Sheet1!J$1+(Sheet1!$A$1-1)*10,FALSE)="---","---", (ROUND(VLOOKUP($A1888,Sheet1!$B$3:$AH$1266,Sheet1!J$1+(Sheet1!$A$1-1)*10,FALSE),IF(VLOOKUP($A1888,Sheet1!$B$3:$AH$1266,Sheet1!J$1+(Sheet1!$A$1-1)*10,FALSE)&gt;99999,-3,IF(VLOOKUP($A1888,Sheet1!$B$3:$AH$1266,Sheet1!J$1+(Sheet1!$A$1-1)*10,FALSE)&gt;9999,-2,IF(VLOOKUP($A1888,Sheet1!$B$3:$AH$1266,Sheet1!J$1+(Sheet1!$A$1-1)*10,FALSE)&gt;999,-1,0)))))))</f>
        <v>275</v>
      </c>
      <c r="AA1888" s="66">
        <f>IF(ISNA(VLOOKUP($A1888,Sheet1!$B$3:$AH$1266,Sheet1!K$1+(Sheet1!$A$1-1)*10,FALSE))=TRUE,"---",IF(VLOOKUP($A1888,Sheet1!$B$3:$AH$1266,Sheet1!K$1+(Sheet1!$A$1-1)*10,FALSE)="---","---", (ROUND(VLOOKUP($A1888,Sheet1!$B$3:$AH$1266,Sheet1!K$1+(Sheet1!$A$1-1)*10,FALSE),IF(VLOOKUP($A1888,Sheet1!$B$3:$AH$1266,Sheet1!K$1+(Sheet1!$A$1-1)*10,FALSE)&gt;99999,-3,IF(VLOOKUP($A1888,Sheet1!$B$3:$AH$1266,Sheet1!K$1+(Sheet1!$A$1-1)*10,FALSE)&gt;9999,-2,IF(VLOOKUP($A1888,Sheet1!$B$3:$AH$1266,Sheet1!K$1+(Sheet1!$A$1-1)*10,FALSE)&gt;999,-1,0)))))))</f>
        <v>323</v>
      </c>
      <c r="AB1888" s="66">
        <f>IF(ISNA(VLOOKUP($A1888,Sheet1!$B$3:$AH$1266,Sheet1!L$1+(Sheet1!$A$1-1)*10,FALSE))=TRUE,"---",IF(VLOOKUP($A1888,Sheet1!$B$3:$AH$1266,Sheet1!L$1+(Sheet1!$A$1-1)*10,FALSE)="---","---", (ROUND(VLOOKUP($A1888,Sheet1!$B$3:$AH$1266,Sheet1!L$1+(Sheet1!$A$1-1)*10,FALSE),IF(VLOOKUP($A1888,Sheet1!$B$3:$AH$1266,Sheet1!L$1+(Sheet1!$A$1-1)*10,FALSE)&gt;99999,-3,IF(VLOOKUP($A1888,Sheet1!$B$3:$AH$1266,Sheet1!L$1+(Sheet1!$A$1-1)*10,FALSE)&gt;9999,-2,IF(VLOOKUP($A1888,Sheet1!$B$3:$AH$1266,Sheet1!L$1+(Sheet1!$A$1-1)*10,FALSE)&gt;999,-1,0)))))))</f>
        <v>378</v>
      </c>
      <c r="AC1888" s="66">
        <f>IF(ISNA(VLOOKUP($A1888,Sheet1!$B$3:$AH$1266,Sheet1!M$1+(Sheet1!$A$1-1)*10,FALSE))=TRUE,"---",IF(VLOOKUP($A1888,Sheet1!$B$3:$AH$1266,Sheet1!M$1+(Sheet1!$A$1-1)*10,FALSE)="---","---", (ROUND(VLOOKUP($A1888,Sheet1!$B$3:$AH$1266,Sheet1!M$1+(Sheet1!$A$1-1)*10,FALSE),IF(VLOOKUP($A1888,Sheet1!$B$3:$AH$1266,Sheet1!M$1+(Sheet1!$A$1-1)*10,FALSE)&gt;99999,-3,IF(VLOOKUP($A1888,Sheet1!$B$3:$AH$1266,Sheet1!M$1+(Sheet1!$A$1-1)*10,FALSE)&gt;9999,-2,IF(VLOOKUP($A1888,Sheet1!$B$3:$AH$1266,Sheet1!M$1+(Sheet1!$A$1-1)*10,FALSE)&gt;999,-1,0)))))))</f>
        <v>429</v>
      </c>
      <c r="AD1888" s="66">
        <f>IF(ISNA(VLOOKUP($A1888,Sheet1!$B$3:$AH$1266,Sheet1!N$1+(Sheet1!$A$1-1)*10,FALSE))=TRUE,"---",IF(VLOOKUP($A1888,Sheet1!$B$3:$AH$1266,Sheet1!N$1+(Sheet1!$A$1-1)*10,FALSE)="---","---", (ROUND(VLOOKUP($A1888,Sheet1!$B$3:$AH$1266,Sheet1!N$1+(Sheet1!$A$1-1)*10,FALSE),IF(VLOOKUP($A1888,Sheet1!$B$3:$AH$1266,Sheet1!N$1+(Sheet1!$A$1-1)*10,FALSE)&gt;99999,-3,IF(VLOOKUP($A1888,Sheet1!$B$3:$AH$1266,Sheet1!N$1+(Sheet1!$A$1-1)*10,FALSE)&gt;9999,-2,IF(VLOOKUP($A1888,Sheet1!$B$3:$AH$1266,Sheet1!N$1+(Sheet1!$A$1-1)*10,FALSE)&gt;999,-1,0)))))))</f>
        <v>508</v>
      </c>
    </row>
    <row r="1889" spans="1:30" ht="25.5" customHeight="1" x14ac:dyDescent="0.25">
      <c r="A1889" s="125" t="s">
        <v>2773</v>
      </c>
      <c r="B1889" s="131" t="s">
        <v>2774</v>
      </c>
      <c r="C1889" s="125">
        <v>440643</v>
      </c>
      <c r="D1889" s="125">
        <v>760134</v>
      </c>
      <c r="E1889" s="70" t="s">
        <v>3010</v>
      </c>
      <c r="F1889" s="139" t="s">
        <v>4405</v>
      </c>
      <c r="G1889" s="127" t="s">
        <v>160</v>
      </c>
      <c r="H1889" s="167">
        <v>4.0999999999999996</v>
      </c>
      <c r="I1889" s="112">
        <v>12972</v>
      </c>
      <c r="J1889" s="140" t="s">
        <v>4405</v>
      </c>
      <c r="K1889" s="127" t="s">
        <v>17</v>
      </c>
      <c r="L1889" s="149">
        <v>1950</v>
      </c>
      <c r="M1889" s="116">
        <v>476</v>
      </c>
      <c r="N1889" s="127" t="s">
        <v>199</v>
      </c>
      <c r="O1889" s="68" t="s">
        <v>4405</v>
      </c>
      <c r="P1889" s="68" t="s">
        <v>4405</v>
      </c>
      <c r="Q1889" s="68" t="s">
        <v>4405</v>
      </c>
      <c r="R1889" s="74" t="s">
        <v>4405</v>
      </c>
      <c r="S1889" s="64">
        <v>1</v>
      </c>
      <c r="T1889" s="64" t="str">
        <f>IF(ISNA(VLOOKUP(A1889,Sheet1!B$3:C$1266,2,FALSE)=TRUE),"NC",VLOOKUP(A1889,Sheet1!B$3:C$1266,2,FALSE))</f>
        <v>NC</v>
      </c>
      <c r="U1889" s="65" t="str">
        <f>IF(ISNA(VLOOKUP($A1889,Sheet1!$B$3:$AH$1266,Sheet1!E$1+(Sheet1!$A$1-1)*10,FALSE))=TRUE,"---",IF(VLOOKUP($A1889,Sheet1!$B$3:$AH$1266,Sheet1!E$1+(Sheet1!$A$1-1)*10,FALSE)="---","---", (ROUND(VLOOKUP($A1889,Sheet1!$B$3:$AH$1266,Sheet1!E$1+(Sheet1!$A$1-1)*10,FALSE),IF(VLOOKUP($A1889,Sheet1!$B$3:$AH$1266,Sheet1!E$1+(Sheet1!$A$1-1)*10,FALSE)&gt;99999,-3,IF(VLOOKUP($A1889,Sheet1!$B$3:$AH$1266,Sheet1!E$1+(Sheet1!$A$1-1)*10,FALSE)&gt;9999,-2,IF(VLOOKUP($A1889,Sheet1!$B$3:$AH$1266,Sheet1!E$1+(Sheet1!$A$1-1)*10,FALSE)&gt;999,-1,0)))))))</f>
        <v>---</v>
      </c>
      <c r="V1889" s="65" t="str">
        <f>IF(ISNA(VLOOKUP($A1889,Sheet1!$B$3:$AH$1266,Sheet1!F$1+(Sheet1!$A$1-1)*10,FALSE))=TRUE,"---",IF(VLOOKUP($A1889,Sheet1!$B$3:$AH$1266,Sheet1!F$1+(Sheet1!$A$1-1)*10,FALSE)="---","---", (ROUND(VLOOKUP($A1889,Sheet1!$B$3:$AH$1266,Sheet1!F$1+(Sheet1!$A$1-1)*10,FALSE),IF(VLOOKUP($A1889,Sheet1!$B$3:$AH$1266,Sheet1!F$1+(Sheet1!$A$1-1)*10,FALSE)&gt;99999,-3,IF(VLOOKUP($A1889,Sheet1!$B$3:$AH$1266,Sheet1!F$1+(Sheet1!$A$1-1)*10,FALSE)&gt;9999,-2,IF(VLOOKUP($A1889,Sheet1!$B$3:$AH$1266,Sheet1!F$1+(Sheet1!$A$1-1)*10,FALSE)&gt;999,-1,0)))))))</f>
        <v>---</v>
      </c>
      <c r="W1889" s="65" t="str">
        <f>IF(ISNA(VLOOKUP($A1889,Sheet1!$B$3:$AH$1266,Sheet1!G$1+(Sheet1!$A$1-1)*10,FALSE))=TRUE,"---",IF(VLOOKUP($A1889,Sheet1!$B$3:$AH$1266,Sheet1!G$1+(Sheet1!$A$1-1)*10,FALSE)="---","---", (ROUND(VLOOKUP($A1889,Sheet1!$B$3:$AH$1266,Sheet1!G$1+(Sheet1!$A$1-1)*10,FALSE),IF(VLOOKUP($A1889,Sheet1!$B$3:$AH$1266,Sheet1!G$1+(Sheet1!$A$1-1)*10,FALSE)&gt;99999,-3,IF(VLOOKUP($A1889,Sheet1!$B$3:$AH$1266,Sheet1!G$1+(Sheet1!$A$1-1)*10,FALSE)&gt;9999,-2,IF(VLOOKUP($A1889,Sheet1!$B$3:$AH$1266,Sheet1!G$1+(Sheet1!$A$1-1)*10,FALSE)&gt;999,-1,0)))))))</f>
        <v>---</v>
      </c>
      <c r="X1889" s="65" t="str">
        <f>IF(ISNA(VLOOKUP($A1889,Sheet1!$B$3:$AH$1266,Sheet1!H$1+(Sheet1!$A$1-1)*10,FALSE))=TRUE,"---",IF(VLOOKUP($A1889,Sheet1!$B$3:$AH$1266,Sheet1!H$1+(Sheet1!$A$1-1)*10,FALSE)="---","---", (ROUND(VLOOKUP($A1889,Sheet1!$B$3:$AH$1266,Sheet1!H$1+(Sheet1!$A$1-1)*10,FALSE),IF(VLOOKUP($A1889,Sheet1!$B$3:$AH$1266,Sheet1!H$1+(Sheet1!$A$1-1)*10,FALSE)&gt;99999,-3,IF(VLOOKUP($A1889,Sheet1!$B$3:$AH$1266,Sheet1!H$1+(Sheet1!$A$1-1)*10,FALSE)&gt;9999,-2,IF(VLOOKUP($A1889,Sheet1!$B$3:$AH$1266,Sheet1!H$1+(Sheet1!$A$1-1)*10,FALSE)&gt;999,-1,0)))))))</f>
        <v>---</v>
      </c>
      <c r="Y1889" s="65" t="str">
        <f>IF(ISNA(VLOOKUP($A1889,Sheet1!$B$3:$AH$1266,Sheet1!I$1+(Sheet1!$A$1-1)*10,FALSE))=TRUE,"---",IF(VLOOKUP($A1889,Sheet1!$B$3:$AH$1266,Sheet1!I$1+(Sheet1!$A$1-1)*10,FALSE)="---","---", (ROUND(VLOOKUP($A1889,Sheet1!$B$3:$AH$1266,Sheet1!I$1+(Sheet1!$A$1-1)*10,FALSE),IF(VLOOKUP($A1889,Sheet1!$B$3:$AH$1266,Sheet1!I$1+(Sheet1!$A$1-1)*10,FALSE)&gt;99999,-3,IF(VLOOKUP($A1889,Sheet1!$B$3:$AH$1266,Sheet1!I$1+(Sheet1!$A$1-1)*10,FALSE)&gt;9999,-2,IF(VLOOKUP($A1889,Sheet1!$B$3:$AH$1266,Sheet1!I$1+(Sheet1!$A$1-1)*10,FALSE)&gt;999,-1,0)))))))</f>
        <v>---</v>
      </c>
      <c r="Z1889" s="65" t="str">
        <f>IF(ISNA(VLOOKUP($A1889,Sheet1!$B$3:$AH$1266,Sheet1!J$1+(Sheet1!$A$1-1)*10,FALSE))=TRUE,"---",IF(VLOOKUP($A1889,Sheet1!$B$3:$AH$1266,Sheet1!J$1+(Sheet1!$A$1-1)*10,FALSE)="---","---", (ROUND(VLOOKUP($A1889,Sheet1!$B$3:$AH$1266,Sheet1!J$1+(Sheet1!$A$1-1)*10,FALSE),IF(VLOOKUP($A1889,Sheet1!$B$3:$AH$1266,Sheet1!J$1+(Sheet1!$A$1-1)*10,FALSE)&gt;99999,-3,IF(VLOOKUP($A1889,Sheet1!$B$3:$AH$1266,Sheet1!J$1+(Sheet1!$A$1-1)*10,FALSE)&gt;9999,-2,IF(VLOOKUP($A1889,Sheet1!$B$3:$AH$1266,Sheet1!J$1+(Sheet1!$A$1-1)*10,FALSE)&gt;999,-1,0)))))))</f>
        <v>---</v>
      </c>
      <c r="AA1889" s="65" t="str">
        <f>IF(ISNA(VLOOKUP($A1889,Sheet1!$B$3:$AH$1266,Sheet1!K$1+(Sheet1!$A$1-1)*10,FALSE))=TRUE,"---",IF(VLOOKUP($A1889,Sheet1!$B$3:$AH$1266,Sheet1!K$1+(Sheet1!$A$1-1)*10,FALSE)="---","---", (ROUND(VLOOKUP($A1889,Sheet1!$B$3:$AH$1266,Sheet1!K$1+(Sheet1!$A$1-1)*10,FALSE),IF(VLOOKUP($A1889,Sheet1!$B$3:$AH$1266,Sheet1!K$1+(Sheet1!$A$1-1)*10,FALSE)&gt;99999,-3,IF(VLOOKUP($A1889,Sheet1!$B$3:$AH$1266,Sheet1!K$1+(Sheet1!$A$1-1)*10,FALSE)&gt;9999,-2,IF(VLOOKUP($A1889,Sheet1!$B$3:$AH$1266,Sheet1!K$1+(Sheet1!$A$1-1)*10,FALSE)&gt;999,-1,0)))))))</f>
        <v>---</v>
      </c>
      <c r="AB1889" s="65" t="str">
        <f>IF(ISNA(VLOOKUP($A1889,Sheet1!$B$3:$AH$1266,Sheet1!L$1+(Sheet1!$A$1-1)*10,FALSE))=TRUE,"---",IF(VLOOKUP($A1889,Sheet1!$B$3:$AH$1266,Sheet1!L$1+(Sheet1!$A$1-1)*10,FALSE)="---","---", (ROUND(VLOOKUP($A1889,Sheet1!$B$3:$AH$1266,Sheet1!L$1+(Sheet1!$A$1-1)*10,FALSE),IF(VLOOKUP($A1889,Sheet1!$B$3:$AH$1266,Sheet1!L$1+(Sheet1!$A$1-1)*10,FALSE)&gt;99999,-3,IF(VLOOKUP($A1889,Sheet1!$B$3:$AH$1266,Sheet1!L$1+(Sheet1!$A$1-1)*10,FALSE)&gt;9999,-2,IF(VLOOKUP($A1889,Sheet1!$B$3:$AH$1266,Sheet1!L$1+(Sheet1!$A$1-1)*10,FALSE)&gt;999,-1,0)))))))</f>
        <v>---</v>
      </c>
      <c r="AC1889" s="65" t="str">
        <f>IF(ISNA(VLOOKUP($A1889,Sheet1!$B$3:$AH$1266,Sheet1!M$1+(Sheet1!$A$1-1)*10,FALSE))=TRUE,"---",IF(VLOOKUP($A1889,Sheet1!$B$3:$AH$1266,Sheet1!M$1+(Sheet1!$A$1-1)*10,FALSE)="---","---", (ROUND(VLOOKUP($A1889,Sheet1!$B$3:$AH$1266,Sheet1!M$1+(Sheet1!$A$1-1)*10,FALSE),IF(VLOOKUP($A1889,Sheet1!$B$3:$AH$1266,Sheet1!M$1+(Sheet1!$A$1-1)*10,FALSE)&gt;99999,-3,IF(VLOOKUP($A1889,Sheet1!$B$3:$AH$1266,Sheet1!M$1+(Sheet1!$A$1-1)*10,FALSE)&gt;9999,-2,IF(VLOOKUP($A1889,Sheet1!$B$3:$AH$1266,Sheet1!M$1+(Sheet1!$A$1-1)*10,FALSE)&gt;999,-1,0)))))))</f>
        <v>---</v>
      </c>
      <c r="AD1889" s="65" t="str">
        <f>IF(ISNA(VLOOKUP($A1889,Sheet1!$B$3:$AH$1266,Sheet1!N$1+(Sheet1!$A$1-1)*10,FALSE))=TRUE,"---",IF(VLOOKUP($A1889,Sheet1!$B$3:$AH$1266,Sheet1!N$1+(Sheet1!$A$1-1)*10,FALSE)="---","---", (ROUND(VLOOKUP($A1889,Sheet1!$B$3:$AH$1266,Sheet1!N$1+(Sheet1!$A$1-1)*10,FALSE),IF(VLOOKUP($A1889,Sheet1!$B$3:$AH$1266,Sheet1!N$1+(Sheet1!$A$1-1)*10,FALSE)&gt;99999,-3,IF(VLOOKUP($A1889,Sheet1!$B$3:$AH$1266,Sheet1!N$1+(Sheet1!$A$1-1)*10,FALSE)&gt;9999,-2,IF(VLOOKUP($A1889,Sheet1!$B$3:$AH$1266,Sheet1!N$1+(Sheet1!$A$1-1)*10,FALSE)&gt;999,-1,0)))))))</f>
        <v>---</v>
      </c>
    </row>
    <row r="1890" spans="1:30" ht="25.5" customHeight="1" x14ac:dyDescent="0.25">
      <c r="A1890" s="133" t="s">
        <v>2775</v>
      </c>
      <c r="B1890" s="141" t="s">
        <v>2776</v>
      </c>
      <c r="C1890" s="133">
        <v>440447</v>
      </c>
      <c r="D1890" s="133">
        <v>760327</v>
      </c>
      <c r="E1890" s="67" t="s">
        <v>3010</v>
      </c>
      <c r="F1890" s="117" t="s">
        <v>4495</v>
      </c>
      <c r="G1890" s="118" t="s">
        <v>286</v>
      </c>
      <c r="H1890" s="136">
        <v>4.59</v>
      </c>
      <c r="I1890" s="119">
        <v>28197</v>
      </c>
      <c r="J1890" s="120">
        <v>14.43</v>
      </c>
      <c r="K1890" s="121" t="s">
        <v>4405</v>
      </c>
      <c r="L1890" s="122">
        <v>700</v>
      </c>
      <c r="M1890" s="123">
        <v>153</v>
      </c>
      <c r="N1890" s="121" t="s">
        <v>4405</v>
      </c>
      <c r="O1890" s="71">
        <f>IF(U1890&lt;&gt;"---",IF(L1890&lt;W1890,"&gt;50",IF(AND(L1890&gt;=W1890,L1890&lt;=X1890),(W$8-(((LOG(L1890)-LOG(W1890))/((LOG(X1890)-LOG(W1890)))*(W$8-X$8)))),IF(AND(L1890&gt;=X1890,L1890&lt;=Y1890),(X$8-(((LOG(L1890)-LOG(X1890))/((LOG(Y1890)-LOG(X1890)))*(X$8-Y$8)))),IF(AND(L1890&gt;=Y1890,L1890&lt;=Z1890),(Y$8-(((LOG(L1890)-LOG(Y1890))/((LOG(Z1890)-LOG(Y1890)))*(Y$8-Z$8)))),IF(AND(L1890&gt;=Z1890,L1890&lt;=AA1890),(Z$8-(((LOG(L1890)-LOG(Z1890))/((LOG(AA1890)-LOG(Z1890)))*(Z$8-AA$8)))),IF(AND(L1890&gt;=AA1890,L1890&lt;=AB1890),(AA$8-(((LOG(L1890)-LOG(AA1890))/((LOG(AB1890)-LOG(AA1890)))*(AA$8-AB$8)))),IF(AND(L1890&gt;=AB1890,L1890&lt;=AC1890),(AB$8-(((LOG(L1890)-LOG(AB1890))/((LOG(AC1890)-LOG(AB1890)))*(AB$8-AC$8)))),IF(AND(L1890&gt;=AC1890,L1890&lt;=AD1890),(AC$8-(((LOG(L1890)-LOG(AC1890))/((LOG(AD1890)-LOG(AC1890)))*(AC$8-AD$8)))),IF(L1890&gt;AD1890*1.1,"&lt;0.2",0.2))))))))),"")</f>
        <v>5.4418178296624351</v>
      </c>
      <c r="P1890" s="71">
        <f>IF(O1890&lt;&gt;"",VLOOKUP($A1890,Sheet4!$A$2:$O$1309,14,FALSE)*100,"")</f>
        <v>1.6473855015570193</v>
      </c>
      <c r="Q1890" s="71">
        <f>IF(P1890&lt;&gt;"",VLOOKUP($A1890,Sheet4!$A$2:$O$1309,15,FALSE)*100,"")</f>
        <v>15.015864480938291</v>
      </c>
      <c r="R1890" s="73">
        <f t="shared" si="63"/>
        <v>20</v>
      </c>
      <c r="S1890" s="63" t="s">
        <v>4364</v>
      </c>
      <c r="T1890" s="63" t="str">
        <f>IF(ISNA(VLOOKUP(A1890,Sheet1!B$3:C$1266,2,FALSE)=TRUE),"NC",VLOOKUP(A1890,Sheet1!B$3:C$1266,2,FALSE))</f>
        <v>Rural10</v>
      </c>
      <c r="U1890" s="66">
        <f>IF(ISNA(VLOOKUP($A1890,Sheet1!$B$3:$AH$1266,Sheet1!E$1+(Sheet1!$A$1-1)*10,FALSE))=TRUE,"---",IF(VLOOKUP($A1890,Sheet1!$B$3:$AH$1266,Sheet1!E$1+(Sheet1!$A$1-1)*10,FALSE)="---","---", (ROUND(VLOOKUP($A1890,Sheet1!$B$3:$AH$1266,Sheet1!E$1+(Sheet1!$A$1-1)*10,FALSE),IF(VLOOKUP($A1890,Sheet1!$B$3:$AH$1266,Sheet1!E$1+(Sheet1!$A$1-1)*10,FALSE)&gt;99999,-3,IF(VLOOKUP($A1890,Sheet1!$B$3:$AH$1266,Sheet1!E$1+(Sheet1!$A$1-1)*10,FALSE)&gt;9999,-2,IF(VLOOKUP($A1890,Sheet1!$B$3:$AH$1266,Sheet1!E$1+(Sheet1!$A$1-1)*10,FALSE)&gt;999,-1,0)))))))</f>
        <v>158</v>
      </c>
      <c r="V1890" s="66">
        <f>IF(ISNA(VLOOKUP($A1890,Sheet1!$B$3:$AH$1266,Sheet1!F$1+(Sheet1!$A$1-1)*10,FALSE))=TRUE,"---",IF(VLOOKUP($A1890,Sheet1!$B$3:$AH$1266,Sheet1!F$1+(Sheet1!$A$1-1)*10,FALSE)="---","---", (ROUND(VLOOKUP($A1890,Sheet1!$B$3:$AH$1266,Sheet1!F$1+(Sheet1!$A$1-1)*10,FALSE),IF(VLOOKUP($A1890,Sheet1!$B$3:$AH$1266,Sheet1!F$1+(Sheet1!$A$1-1)*10,FALSE)&gt;99999,-3,IF(VLOOKUP($A1890,Sheet1!$B$3:$AH$1266,Sheet1!F$1+(Sheet1!$A$1-1)*10,FALSE)&gt;9999,-2,IF(VLOOKUP($A1890,Sheet1!$B$3:$AH$1266,Sheet1!F$1+(Sheet1!$A$1-1)*10,FALSE)&gt;999,-1,0)))))))</f>
        <v>203</v>
      </c>
      <c r="W1890" s="66">
        <f>IF(ISNA(VLOOKUP($A1890,Sheet1!$B$3:$AH$1266,Sheet1!G$1+(Sheet1!$A$1-1)*10,FALSE))=TRUE,"---",IF(VLOOKUP($A1890,Sheet1!$B$3:$AH$1266,Sheet1!G$1+(Sheet1!$A$1-1)*10,FALSE)="---","---", (ROUND(VLOOKUP($A1890,Sheet1!$B$3:$AH$1266,Sheet1!G$1+(Sheet1!$A$1-1)*10,FALSE),IF(VLOOKUP($A1890,Sheet1!$B$3:$AH$1266,Sheet1!G$1+(Sheet1!$A$1-1)*10,FALSE)&gt;99999,-3,IF(VLOOKUP($A1890,Sheet1!$B$3:$AH$1266,Sheet1!G$1+(Sheet1!$A$1-1)*10,FALSE)&gt;9999,-2,IF(VLOOKUP($A1890,Sheet1!$B$3:$AH$1266,Sheet1!G$1+(Sheet1!$A$1-1)*10,FALSE)&gt;999,-1,0)))))))</f>
        <v>265</v>
      </c>
      <c r="X1890" s="66">
        <f>IF(ISNA(VLOOKUP($A1890,Sheet1!$B$3:$AH$1266,Sheet1!H$1+(Sheet1!$A$1-1)*10,FALSE))=TRUE,"---",IF(VLOOKUP($A1890,Sheet1!$B$3:$AH$1266,Sheet1!H$1+(Sheet1!$A$1-1)*10,FALSE)="---","---", (ROUND(VLOOKUP($A1890,Sheet1!$B$3:$AH$1266,Sheet1!H$1+(Sheet1!$A$1-1)*10,FALSE),IF(VLOOKUP($A1890,Sheet1!$B$3:$AH$1266,Sheet1!H$1+(Sheet1!$A$1-1)*10,FALSE)&gt;99999,-3,IF(VLOOKUP($A1890,Sheet1!$B$3:$AH$1266,Sheet1!H$1+(Sheet1!$A$1-1)*10,FALSE)&gt;9999,-2,IF(VLOOKUP($A1890,Sheet1!$B$3:$AH$1266,Sheet1!H$1+(Sheet1!$A$1-1)*10,FALSE)&gt;999,-1,0)))))))</f>
        <v>441</v>
      </c>
      <c r="Y1890" s="66">
        <f>IF(ISNA(VLOOKUP($A1890,Sheet1!$B$3:$AH$1266,Sheet1!I$1+(Sheet1!$A$1-1)*10,FALSE))=TRUE,"---",IF(VLOOKUP($A1890,Sheet1!$B$3:$AH$1266,Sheet1!I$1+(Sheet1!$A$1-1)*10,FALSE)="---","---", (ROUND(VLOOKUP($A1890,Sheet1!$B$3:$AH$1266,Sheet1!I$1+(Sheet1!$A$1-1)*10,FALSE),IF(VLOOKUP($A1890,Sheet1!$B$3:$AH$1266,Sheet1!I$1+(Sheet1!$A$1-1)*10,FALSE)&gt;99999,-3,IF(VLOOKUP($A1890,Sheet1!$B$3:$AH$1266,Sheet1!I$1+(Sheet1!$A$1-1)*10,FALSE)&gt;9999,-2,IF(VLOOKUP($A1890,Sheet1!$B$3:$AH$1266,Sheet1!I$1+(Sheet1!$A$1-1)*10,FALSE)&gt;999,-1,0)))))))</f>
        <v>570</v>
      </c>
      <c r="Z1890" s="66">
        <f>IF(ISNA(VLOOKUP($A1890,Sheet1!$B$3:$AH$1266,Sheet1!J$1+(Sheet1!$A$1-1)*10,FALSE))=TRUE,"---",IF(VLOOKUP($A1890,Sheet1!$B$3:$AH$1266,Sheet1!J$1+(Sheet1!$A$1-1)*10,FALSE)="---","---", (ROUND(VLOOKUP($A1890,Sheet1!$B$3:$AH$1266,Sheet1!J$1+(Sheet1!$A$1-1)*10,FALSE),IF(VLOOKUP($A1890,Sheet1!$B$3:$AH$1266,Sheet1!J$1+(Sheet1!$A$1-1)*10,FALSE)&gt;99999,-3,IF(VLOOKUP($A1890,Sheet1!$B$3:$AH$1266,Sheet1!J$1+(Sheet1!$A$1-1)*10,FALSE)&gt;9999,-2,IF(VLOOKUP($A1890,Sheet1!$B$3:$AH$1266,Sheet1!J$1+(Sheet1!$A$1-1)*10,FALSE)&gt;999,-1,0)))))))</f>
        <v>747</v>
      </c>
      <c r="AA1890" s="66">
        <f>IF(ISNA(VLOOKUP($A1890,Sheet1!$B$3:$AH$1266,Sheet1!K$1+(Sheet1!$A$1-1)*10,FALSE))=TRUE,"---",IF(VLOOKUP($A1890,Sheet1!$B$3:$AH$1266,Sheet1!K$1+(Sheet1!$A$1-1)*10,FALSE)="---","---", (ROUND(VLOOKUP($A1890,Sheet1!$B$3:$AH$1266,Sheet1!K$1+(Sheet1!$A$1-1)*10,FALSE),IF(VLOOKUP($A1890,Sheet1!$B$3:$AH$1266,Sheet1!K$1+(Sheet1!$A$1-1)*10,FALSE)&gt;99999,-3,IF(VLOOKUP($A1890,Sheet1!$B$3:$AH$1266,Sheet1!K$1+(Sheet1!$A$1-1)*10,FALSE)&gt;9999,-2,IF(VLOOKUP($A1890,Sheet1!$B$3:$AH$1266,Sheet1!K$1+(Sheet1!$A$1-1)*10,FALSE)&gt;999,-1,0)))))))</f>
        <v>892</v>
      </c>
      <c r="AB1890" s="66">
        <f>IF(ISNA(VLOOKUP($A1890,Sheet1!$B$3:$AH$1266,Sheet1!L$1+(Sheet1!$A$1-1)*10,FALSE))=TRUE,"---",IF(VLOOKUP($A1890,Sheet1!$B$3:$AH$1266,Sheet1!L$1+(Sheet1!$A$1-1)*10,FALSE)="---","---", (ROUND(VLOOKUP($A1890,Sheet1!$B$3:$AH$1266,Sheet1!L$1+(Sheet1!$A$1-1)*10,FALSE),IF(VLOOKUP($A1890,Sheet1!$B$3:$AH$1266,Sheet1!L$1+(Sheet1!$A$1-1)*10,FALSE)&gt;99999,-3,IF(VLOOKUP($A1890,Sheet1!$B$3:$AH$1266,Sheet1!L$1+(Sheet1!$A$1-1)*10,FALSE)&gt;9999,-2,IF(VLOOKUP($A1890,Sheet1!$B$3:$AH$1266,Sheet1!L$1+(Sheet1!$A$1-1)*10,FALSE)&gt;999,-1,0)))))))</f>
        <v>1050</v>
      </c>
      <c r="AC1890" s="66">
        <f>IF(ISNA(VLOOKUP($A1890,Sheet1!$B$3:$AH$1266,Sheet1!M$1+(Sheet1!$A$1-1)*10,FALSE))=TRUE,"---",IF(VLOOKUP($A1890,Sheet1!$B$3:$AH$1266,Sheet1!M$1+(Sheet1!$A$1-1)*10,FALSE)="---","---", (ROUND(VLOOKUP($A1890,Sheet1!$B$3:$AH$1266,Sheet1!M$1+(Sheet1!$A$1-1)*10,FALSE),IF(VLOOKUP($A1890,Sheet1!$B$3:$AH$1266,Sheet1!M$1+(Sheet1!$A$1-1)*10,FALSE)&gt;99999,-3,IF(VLOOKUP($A1890,Sheet1!$B$3:$AH$1266,Sheet1!M$1+(Sheet1!$A$1-1)*10,FALSE)&gt;9999,-2,IF(VLOOKUP($A1890,Sheet1!$B$3:$AH$1266,Sheet1!M$1+(Sheet1!$A$1-1)*10,FALSE)&gt;999,-1,0)))))))</f>
        <v>1220</v>
      </c>
      <c r="AD1890" s="66">
        <f>IF(ISNA(VLOOKUP($A1890,Sheet1!$B$3:$AH$1266,Sheet1!N$1+(Sheet1!$A$1-1)*10,FALSE))=TRUE,"---",IF(VLOOKUP($A1890,Sheet1!$B$3:$AH$1266,Sheet1!N$1+(Sheet1!$A$1-1)*10,FALSE)="---","---", (ROUND(VLOOKUP($A1890,Sheet1!$B$3:$AH$1266,Sheet1!N$1+(Sheet1!$A$1-1)*10,FALSE),IF(VLOOKUP($A1890,Sheet1!$B$3:$AH$1266,Sheet1!N$1+(Sheet1!$A$1-1)*10,FALSE)&gt;99999,-3,IF(VLOOKUP($A1890,Sheet1!$B$3:$AH$1266,Sheet1!N$1+(Sheet1!$A$1-1)*10,FALSE)&gt;9999,-2,IF(VLOOKUP($A1890,Sheet1!$B$3:$AH$1266,Sheet1!N$1+(Sheet1!$A$1-1)*10,FALSE)&gt;999,-1,0)))))))</f>
        <v>1480</v>
      </c>
    </row>
    <row r="1891" spans="1:30" ht="25.5" customHeight="1" x14ac:dyDescent="0.25">
      <c r="A1891" s="125" t="s">
        <v>2777</v>
      </c>
      <c r="B1891" s="131" t="s">
        <v>2778</v>
      </c>
      <c r="C1891" s="125">
        <v>440822</v>
      </c>
      <c r="D1891" s="125">
        <v>760404</v>
      </c>
      <c r="E1891" s="70" t="s">
        <v>3010</v>
      </c>
      <c r="F1891" s="139" t="s">
        <v>4405</v>
      </c>
      <c r="G1891" s="127" t="s">
        <v>160</v>
      </c>
      <c r="H1891" s="128">
        <v>22.7</v>
      </c>
      <c r="I1891" s="112">
        <v>12972</v>
      </c>
      <c r="J1891" s="140" t="s">
        <v>4405</v>
      </c>
      <c r="K1891" s="127" t="s">
        <v>17</v>
      </c>
      <c r="L1891" s="149">
        <v>4500</v>
      </c>
      <c r="M1891" s="116">
        <v>198</v>
      </c>
      <c r="N1891" s="127" t="s">
        <v>199</v>
      </c>
      <c r="O1891" s="68" t="str">
        <f>IF(U1891&lt;&gt;"---",IF(L1891&lt;W1891,"&gt;50",IF(AND(L1891&gt;=W1891,L1891&lt;=X1891),(W$8-(((LOG(L1891)-LOG(W1891))/((LOG(X1891)-LOG(W1891)))*(W$8-X$8)))),IF(AND(L1891&gt;=X1891,L1891&lt;=Y1891),(X$8-(((LOG(L1891)-LOG(X1891))/((LOG(Y1891)-LOG(X1891)))*(X$8-Y$8)))),IF(AND(L1891&gt;=Y1891,L1891&lt;=Z1891),(Y$8-(((LOG(L1891)-LOG(Y1891))/((LOG(Z1891)-LOG(Y1891)))*(Y$8-Z$8)))),IF(AND(L1891&gt;=Z1891,L1891&lt;=AA1891),(Z$8-(((LOG(L1891)-LOG(Z1891))/((LOG(AA1891)-LOG(Z1891)))*(Z$8-AA$8)))),IF(AND(L1891&gt;=AA1891,L1891&lt;=AB1891),(AA$8-(((LOG(L1891)-LOG(AA1891))/((LOG(AB1891)-LOG(AA1891)))*(AA$8-AB$8)))),IF(AND(L1891&gt;=AB1891,L1891&lt;=AC1891),(AB$8-(((LOG(L1891)-LOG(AB1891))/((LOG(AC1891)-LOG(AB1891)))*(AB$8-AC$8)))),IF(AND(L1891&gt;=AC1891,L1891&lt;=AD1891),(AC$8-(((LOG(L1891)-LOG(AC1891))/((LOG(AD1891)-LOG(AC1891)))*(AC$8-AD$8)))),IF(L1891&gt;AD1891*1.1,"&lt;0.2",0.2))))))))),"")</f>
        <v>&lt;0.2</v>
      </c>
      <c r="P1891" s="68">
        <f>IF(O1891&lt;&gt;"",VLOOKUP($A1891,Sheet4!$A$2:$O$1309,14,FALSE)*100,"")</f>
        <v>1.8472321030518324</v>
      </c>
      <c r="Q1891" s="68">
        <f>IF(P1891&lt;&gt;"",VLOOKUP($A1891,Sheet4!$A$2:$O$1309,15,FALSE)*100,"")</f>
        <v>16.692259759502214</v>
      </c>
      <c r="R1891" s="74" t="str">
        <f t="shared" si="63"/>
        <v>&gt;500</v>
      </c>
      <c r="S1891" s="64">
        <v>1</v>
      </c>
      <c r="T1891" s="64" t="str">
        <f>IF(ISNA(VLOOKUP(A1891,Sheet1!B$3:C$1266,2,FALSE)=TRUE),"NC",VLOOKUP(A1891,Sheet1!B$3:C$1266,2,FALSE))</f>
        <v>Rural</v>
      </c>
      <c r="U1891" s="65">
        <f>IF(ISNA(VLOOKUP($A1891,Sheet1!$B$3:$AH$1266,Sheet1!E$1+(Sheet1!$A$1-1)*10,FALSE))=TRUE,"---",IF(VLOOKUP($A1891,Sheet1!$B$3:$AH$1266,Sheet1!E$1+(Sheet1!$A$1-1)*10,FALSE)="---","---", (ROUND(VLOOKUP($A1891,Sheet1!$B$3:$AH$1266,Sheet1!E$1+(Sheet1!$A$1-1)*10,FALSE),IF(VLOOKUP($A1891,Sheet1!$B$3:$AH$1266,Sheet1!E$1+(Sheet1!$A$1-1)*10,FALSE)&gt;99999,-3,IF(VLOOKUP($A1891,Sheet1!$B$3:$AH$1266,Sheet1!E$1+(Sheet1!$A$1-1)*10,FALSE)&gt;9999,-2,IF(VLOOKUP($A1891,Sheet1!$B$3:$AH$1266,Sheet1!E$1+(Sheet1!$A$1-1)*10,FALSE)&gt;999,-1,0)))))))</f>
        <v>529</v>
      </c>
      <c r="V1891" s="65">
        <f>IF(ISNA(VLOOKUP($A1891,Sheet1!$B$3:$AH$1266,Sheet1!F$1+(Sheet1!$A$1-1)*10,FALSE))=TRUE,"---",IF(VLOOKUP($A1891,Sheet1!$B$3:$AH$1266,Sheet1!F$1+(Sheet1!$A$1-1)*10,FALSE)="---","---", (ROUND(VLOOKUP($A1891,Sheet1!$B$3:$AH$1266,Sheet1!F$1+(Sheet1!$A$1-1)*10,FALSE),IF(VLOOKUP($A1891,Sheet1!$B$3:$AH$1266,Sheet1!F$1+(Sheet1!$A$1-1)*10,FALSE)&gt;99999,-3,IF(VLOOKUP($A1891,Sheet1!$B$3:$AH$1266,Sheet1!F$1+(Sheet1!$A$1-1)*10,FALSE)&gt;9999,-2,IF(VLOOKUP($A1891,Sheet1!$B$3:$AH$1266,Sheet1!F$1+(Sheet1!$A$1-1)*10,FALSE)&gt;999,-1,0)))))))</f>
        <v>631</v>
      </c>
      <c r="W1891" s="65">
        <f>IF(ISNA(VLOOKUP($A1891,Sheet1!$B$3:$AH$1266,Sheet1!G$1+(Sheet1!$A$1-1)*10,FALSE))=TRUE,"---",IF(VLOOKUP($A1891,Sheet1!$B$3:$AH$1266,Sheet1!G$1+(Sheet1!$A$1-1)*10,FALSE)="---","---", (ROUND(VLOOKUP($A1891,Sheet1!$B$3:$AH$1266,Sheet1!G$1+(Sheet1!$A$1-1)*10,FALSE),IF(VLOOKUP($A1891,Sheet1!$B$3:$AH$1266,Sheet1!G$1+(Sheet1!$A$1-1)*10,FALSE)&gt;99999,-3,IF(VLOOKUP($A1891,Sheet1!$B$3:$AH$1266,Sheet1!G$1+(Sheet1!$A$1-1)*10,FALSE)&gt;9999,-2,IF(VLOOKUP($A1891,Sheet1!$B$3:$AH$1266,Sheet1!G$1+(Sheet1!$A$1-1)*10,FALSE)&gt;999,-1,0)))))))</f>
        <v>763</v>
      </c>
      <c r="X1891" s="65">
        <f>IF(ISNA(VLOOKUP($A1891,Sheet1!$B$3:$AH$1266,Sheet1!H$1+(Sheet1!$A$1-1)*10,FALSE))=TRUE,"---",IF(VLOOKUP($A1891,Sheet1!$B$3:$AH$1266,Sheet1!H$1+(Sheet1!$A$1-1)*10,FALSE)="---","---", (ROUND(VLOOKUP($A1891,Sheet1!$B$3:$AH$1266,Sheet1!H$1+(Sheet1!$A$1-1)*10,FALSE),IF(VLOOKUP($A1891,Sheet1!$B$3:$AH$1266,Sheet1!H$1+(Sheet1!$A$1-1)*10,FALSE)&gt;99999,-3,IF(VLOOKUP($A1891,Sheet1!$B$3:$AH$1266,Sheet1!H$1+(Sheet1!$A$1-1)*10,FALSE)&gt;9999,-2,IF(VLOOKUP($A1891,Sheet1!$B$3:$AH$1266,Sheet1!H$1+(Sheet1!$A$1-1)*10,FALSE)&gt;999,-1,0)))))))</f>
        <v>1120</v>
      </c>
      <c r="Y1891" s="65">
        <f>IF(ISNA(VLOOKUP($A1891,Sheet1!$B$3:$AH$1266,Sheet1!I$1+(Sheet1!$A$1-1)*10,FALSE))=TRUE,"---",IF(VLOOKUP($A1891,Sheet1!$B$3:$AH$1266,Sheet1!I$1+(Sheet1!$A$1-1)*10,FALSE)="---","---", (ROUND(VLOOKUP($A1891,Sheet1!$B$3:$AH$1266,Sheet1!I$1+(Sheet1!$A$1-1)*10,FALSE),IF(VLOOKUP($A1891,Sheet1!$B$3:$AH$1266,Sheet1!I$1+(Sheet1!$A$1-1)*10,FALSE)&gt;99999,-3,IF(VLOOKUP($A1891,Sheet1!$B$3:$AH$1266,Sheet1!I$1+(Sheet1!$A$1-1)*10,FALSE)&gt;9999,-2,IF(VLOOKUP($A1891,Sheet1!$B$3:$AH$1266,Sheet1!I$1+(Sheet1!$A$1-1)*10,FALSE)&gt;999,-1,0)))))))</f>
        <v>1380</v>
      </c>
      <c r="Z1891" s="65">
        <f>IF(ISNA(VLOOKUP($A1891,Sheet1!$B$3:$AH$1266,Sheet1!J$1+(Sheet1!$A$1-1)*10,FALSE))=TRUE,"---",IF(VLOOKUP($A1891,Sheet1!$B$3:$AH$1266,Sheet1!J$1+(Sheet1!$A$1-1)*10,FALSE)="---","---", (ROUND(VLOOKUP($A1891,Sheet1!$B$3:$AH$1266,Sheet1!J$1+(Sheet1!$A$1-1)*10,FALSE),IF(VLOOKUP($A1891,Sheet1!$B$3:$AH$1266,Sheet1!J$1+(Sheet1!$A$1-1)*10,FALSE)&gt;99999,-3,IF(VLOOKUP($A1891,Sheet1!$B$3:$AH$1266,Sheet1!J$1+(Sheet1!$A$1-1)*10,FALSE)&gt;9999,-2,IF(VLOOKUP($A1891,Sheet1!$B$3:$AH$1266,Sheet1!J$1+(Sheet1!$A$1-1)*10,FALSE)&gt;999,-1,0)))))))</f>
        <v>1730</v>
      </c>
      <c r="AA1891" s="65">
        <f>IF(ISNA(VLOOKUP($A1891,Sheet1!$B$3:$AH$1266,Sheet1!K$1+(Sheet1!$A$1-1)*10,FALSE))=TRUE,"---",IF(VLOOKUP($A1891,Sheet1!$B$3:$AH$1266,Sheet1!K$1+(Sheet1!$A$1-1)*10,FALSE)="---","---", (ROUND(VLOOKUP($A1891,Sheet1!$B$3:$AH$1266,Sheet1!K$1+(Sheet1!$A$1-1)*10,FALSE),IF(VLOOKUP($A1891,Sheet1!$B$3:$AH$1266,Sheet1!K$1+(Sheet1!$A$1-1)*10,FALSE)&gt;99999,-3,IF(VLOOKUP($A1891,Sheet1!$B$3:$AH$1266,Sheet1!K$1+(Sheet1!$A$1-1)*10,FALSE)&gt;9999,-2,IF(VLOOKUP($A1891,Sheet1!$B$3:$AH$1266,Sheet1!K$1+(Sheet1!$A$1-1)*10,FALSE)&gt;999,-1,0)))))))</f>
        <v>1990</v>
      </c>
      <c r="AB1891" s="65">
        <f>IF(ISNA(VLOOKUP($A1891,Sheet1!$B$3:$AH$1266,Sheet1!L$1+(Sheet1!$A$1-1)*10,FALSE))=TRUE,"---",IF(VLOOKUP($A1891,Sheet1!$B$3:$AH$1266,Sheet1!L$1+(Sheet1!$A$1-1)*10,FALSE)="---","---", (ROUND(VLOOKUP($A1891,Sheet1!$B$3:$AH$1266,Sheet1!L$1+(Sheet1!$A$1-1)*10,FALSE),IF(VLOOKUP($A1891,Sheet1!$B$3:$AH$1266,Sheet1!L$1+(Sheet1!$A$1-1)*10,FALSE)&gt;99999,-3,IF(VLOOKUP($A1891,Sheet1!$B$3:$AH$1266,Sheet1!L$1+(Sheet1!$A$1-1)*10,FALSE)&gt;9999,-2,IF(VLOOKUP($A1891,Sheet1!$B$3:$AH$1266,Sheet1!L$1+(Sheet1!$A$1-1)*10,FALSE)&gt;999,-1,0)))))))</f>
        <v>2290</v>
      </c>
      <c r="AC1891" s="65">
        <f>IF(ISNA(VLOOKUP($A1891,Sheet1!$B$3:$AH$1266,Sheet1!M$1+(Sheet1!$A$1-1)*10,FALSE))=TRUE,"---",IF(VLOOKUP($A1891,Sheet1!$B$3:$AH$1266,Sheet1!M$1+(Sheet1!$A$1-1)*10,FALSE)="---","---", (ROUND(VLOOKUP($A1891,Sheet1!$B$3:$AH$1266,Sheet1!M$1+(Sheet1!$A$1-1)*10,FALSE),IF(VLOOKUP($A1891,Sheet1!$B$3:$AH$1266,Sheet1!M$1+(Sheet1!$A$1-1)*10,FALSE)&gt;99999,-3,IF(VLOOKUP($A1891,Sheet1!$B$3:$AH$1266,Sheet1!M$1+(Sheet1!$A$1-1)*10,FALSE)&gt;9999,-2,IF(VLOOKUP($A1891,Sheet1!$B$3:$AH$1266,Sheet1!M$1+(Sheet1!$A$1-1)*10,FALSE)&gt;999,-1,0)))))))</f>
        <v>2570</v>
      </c>
      <c r="AD1891" s="65">
        <f>IF(ISNA(VLOOKUP($A1891,Sheet1!$B$3:$AH$1266,Sheet1!N$1+(Sheet1!$A$1-1)*10,FALSE))=TRUE,"---",IF(VLOOKUP($A1891,Sheet1!$B$3:$AH$1266,Sheet1!N$1+(Sheet1!$A$1-1)*10,FALSE)="---","---", (ROUND(VLOOKUP($A1891,Sheet1!$B$3:$AH$1266,Sheet1!N$1+(Sheet1!$A$1-1)*10,FALSE),IF(VLOOKUP($A1891,Sheet1!$B$3:$AH$1266,Sheet1!N$1+(Sheet1!$A$1-1)*10,FALSE)&gt;99999,-3,IF(VLOOKUP($A1891,Sheet1!$B$3:$AH$1266,Sheet1!N$1+(Sheet1!$A$1-1)*10,FALSE)&gt;9999,-2,IF(VLOOKUP($A1891,Sheet1!$B$3:$AH$1266,Sheet1!N$1+(Sheet1!$A$1-1)*10,FALSE)&gt;999,-1,0)))))))</f>
        <v>2990</v>
      </c>
    </row>
    <row r="1892" spans="1:30" ht="25.5" customHeight="1" x14ac:dyDescent="0.25">
      <c r="A1892" s="133" t="s">
        <v>2779</v>
      </c>
      <c r="B1892" s="215" t="s">
        <v>2780</v>
      </c>
      <c r="C1892" s="133">
        <v>440858</v>
      </c>
      <c r="D1892" s="133">
        <v>760434</v>
      </c>
      <c r="E1892" s="67" t="s">
        <v>3010</v>
      </c>
      <c r="F1892" s="135" t="s">
        <v>4405</v>
      </c>
      <c r="G1892" s="118" t="s">
        <v>160</v>
      </c>
      <c r="H1892" s="165">
        <v>4.7</v>
      </c>
      <c r="I1892" s="119">
        <v>12972</v>
      </c>
      <c r="J1892" s="137" t="s">
        <v>4405</v>
      </c>
      <c r="K1892" s="118" t="s">
        <v>17</v>
      </c>
      <c r="L1892" s="146">
        <v>1020</v>
      </c>
      <c r="M1892" s="123">
        <v>217</v>
      </c>
      <c r="N1892" s="118" t="s">
        <v>199</v>
      </c>
      <c r="O1892" s="71" t="s">
        <v>4405</v>
      </c>
      <c r="P1892" s="71" t="s">
        <v>4405</v>
      </c>
      <c r="Q1892" s="71" t="s">
        <v>4405</v>
      </c>
      <c r="R1892" s="73" t="s">
        <v>4405</v>
      </c>
      <c r="S1892" s="63">
        <v>1</v>
      </c>
      <c r="T1892" s="63" t="str">
        <f>IF(ISNA(VLOOKUP(A1892,Sheet1!B$3:C$1266,2,FALSE)=TRUE),"NC",VLOOKUP(A1892,Sheet1!B$3:C$1266,2,FALSE))</f>
        <v>NC</v>
      </c>
      <c r="U1892" s="66" t="str">
        <f>IF(ISNA(VLOOKUP($A1892,Sheet1!$B$3:$AH$1266,Sheet1!E$1+(Sheet1!$A$1-1)*10,FALSE))=TRUE,"---",IF(VLOOKUP($A1892,Sheet1!$B$3:$AH$1266,Sheet1!E$1+(Sheet1!$A$1-1)*10,FALSE)="---","---", (ROUND(VLOOKUP($A1892,Sheet1!$B$3:$AH$1266,Sheet1!E$1+(Sheet1!$A$1-1)*10,FALSE),IF(VLOOKUP($A1892,Sheet1!$B$3:$AH$1266,Sheet1!E$1+(Sheet1!$A$1-1)*10,FALSE)&gt;99999,-3,IF(VLOOKUP($A1892,Sheet1!$B$3:$AH$1266,Sheet1!E$1+(Sheet1!$A$1-1)*10,FALSE)&gt;9999,-2,IF(VLOOKUP($A1892,Sheet1!$B$3:$AH$1266,Sheet1!E$1+(Sheet1!$A$1-1)*10,FALSE)&gt;999,-1,0)))))))</f>
        <v>---</v>
      </c>
      <c r="V1892" s="66" t="str">
        <f>IF(ISNA(VLOOKUP($A1892,Sheet1!$B$3:$AH$1266,Sheet1!F$1+(Sheet1!$A$1-1)*10,FALSE))=TRUE,"---",IF(VLOOKUP($A1892,Sheet1!$B$3:$AH$1266,Sheet1!F$1+(Sheet1!$A$1-1)*10,FALSE)="---","---", (ROUND(VLOOKUP($A1892,Sheet1!$B$3:$AH$1266,Sheet1!F$1+(Sheet1!$A$1-1)*10,FALSE),IF(VLOOKUP($A1892,Sheet1!$B$3:$AH$1266,Sheet1!F$1+(Sheet1!$A$1-1)*10,FALSE)&gt;99999,-3,IF(VLOOKUP($A1892,Sheet1!$B$3:$AH$1266,Sheet1!F$1+(Sheet1!$A$1-1)*10,FALSE)&gt;9999,-2,IF(VLOOKUP($A1892,Sheet1!$B$3:$AH$1266,Sheet1!F$1+(Sheet1!$A$1-1)*10,FALSE)&gt;999,-1,0)))))))</f>
        <v>---</v>
      </c>
      <c r="W1892" s="66" t="str">
        <f>IF(ISNA(VLOOKUP($A1892,Sheet1!$B$3:$AH$1266,Sheet1!G$1+(Sheet1!$A$1-1)*10,FALSE))=TRUE,"---",IF(VLOOKUP($A1892,Sheet1!$B$3:$AH$1266,Sheet1!G$1+(Sheet1!$A$1-1)*10,FALSE)="---","---", (ROUND(VLOOKUP($A1892,Sheet1!$B$3:$AH$1266,Sheet1!G$1+(Sheet1!$A$1-1)*10,FALSE),IF(VLOOKUP($A1892,Sheet1!$B$3:$AH$1266,Sheet1!G$1+(Sheet1!$A$1-1)*10,FALSE)&gt;99999,-3,IF(VLOOKUP($A1892,Sheet1!$B$3:$AH$1266,Sheet1!G$1+(Sheet1!$A$1-1)*10,FALSE)&gt;9999,-2,IF(VLOOKUP($A1892,Sheet1!$B$3:$AH$1266,Sheet1!G$1+(Sheet1!$A$1-1)*10,FALSE)&gt;999,-1,0)))))))</f>
        <v>---</v>
      </c>
      <c r="X1892" s="66" t="str">
        <f>IF(ISNA(VLOOKUP($A1892,Sheet1!$B$3:$AH$1266,Sheet1!H$1+(Sheet1!$A$1-1)*10,FALSE))=TRUE,"---",IF(VLOOKUP($A1892,Sheet1!$B$3:$AH$1266,Sheet1!H$1+(Sheet1!$A$1-1)*10,FALSE)="---","---", (ROUND(VLOOKUP($A1892,Sheet1!$B$3:$AH$1266,Sheet1!H$1+(Sheet1!$A$1-1)*10,FALSE),IF(VLOOKUP($A1892,Sheet1!$B$3:$AH$1266,Sheet1!H$1+(Sheet1!$A$1-1)*10,FALSE)&gt;99999,-3,IF(VLOOKUP($A1892,Sheet1!$B$3:$AH$1266,Sheet1!H$1+(Sheet1!$A$1-1)*10,FALSE)&gt;9999,-2,IF(VLOOKUP($A1892,Sheet1!$B$3:$AH$1266,Sheet1!H$1+(Sheet1!$A$1-1)*10,FALSE)&gt;999,-1,0)))))))</f>
        <v>---</v>
      </c>
      <c r="Y1892" s="66" t="str">
        <f>IF(ISNA(VLOOKUP($A1892,Sheet1!$B$3:$AH$1266,Sheet1!I$1+(Sheet1!$A$1-1)*10,FALSE))=TRUE,"---",IF(VLOOKUP($A1892,Sheet1!$B$3:$AH$1266,Sheet1!I$1+(Sheet1!$A$1-1)*10,FALSE)="---","---", (ROUND(VLOOKUP($A1892,Sheet1!$B$3:$AH$1266,Sheet1!I$1+(Sheet1!$A$1-1)*10,FALSE),IF(VLOOKUP($A1892,Sheet1!$B$3:$AH$1266,Sheet1!I$1+(Sheet1!$A$1-1)*10,FALSE)&gt;99999,-3,IF(VLOOKUP($A1892,Sheet1!$B$3:$AH$1266,Sheet1!I$1+(Sheet1!$A$1-1)*10,FALSE)&gt;9999,-2,IF(VLOOKUP($A1892,Sheet1!$B$3:$AH$1266,Sheet1!I$1+(Sheet1!$A$1-1)*10,FALSE)&gt;999,-1,0)))))))</f>
        <v>---</v>
      </c>
      <c r="Z1892" s="66" t="str">
        <f>IF(ISNA(VLOOKUP($A1892,Sheet1!$B$3:$AH$1266,Sheet1!J$1+(Sheet1!$A$1-1)*10,FALSE))=TRUE,"---",IF(VLOOKUP($A1892,Sheet1!$B$3:$AH$1266,Sheet1!J$1+(Sheet1!$A$1-1)*10,FALSE)="---","---", (ROUND(VLOOKUP($A1892,Sheet1!$B$3:$AH$1266,Sheet1!J$1+(Sheet1!$A$1-1)*10,FALSE),IF(VLOOKUP($A1892,Sheet1!$B$3:$AH$1266,Sheet1!J$1+(Sheet1!$A$1-1)*10,FALSE)&gt;99999,-3,IF(VLOOKUP($A1892,Sheet1!$B$3:$AH$1266,Sheet1!J$1+(Sheet1!$A$1-1)*10,FALSE)&gt;9999,-2,IF(VLOOKUP($A1892,Sheet1!$B$3:$AH$1266,Sheet1!J$1+(Sheet1!$A$1-1)*10,FALSE)&gt;999,-1,0)))))))</f>
        <v>---</v>
      </c>
      <c r="AA1892" s="66" t="str">
        <f>IF(ISNA(VLOOKUP($A1892,Sheet1!$B$3:$AH$1266,Sheet1!K$1+(Sheet1!$A$1-1)*10,FALSE))=TRUE,"---",IF(VLOOKUP($A1892,Sheet1!$B$3:$AH$1266,Sheet1!K$1+(Sheet1!$A$1-1)*10,FALSE)="---","---", (ROUND(VLOOKUP($A1892,Sheet1!$B$3:$AH$1266,Sheet1!K$1+(Sheet1!$A$1-1)*10,FALSE),IF(VLOOKUP($A1892,Sheet1!$B$3:$AH$1266,Sheet1!K$1+(Sheet1!$A$1-1)*10,FALSE)&gt;99999,-3,IF(VLOOKUP($A1892,Sheet1!$B$3:$AH$1266,Sheet1!K$1+(Sheet1!$A$1-1)*10,FALSE)&gt;9999,-2,IF(VLOOKUP($A1892,Sheet1!$B$3:$AH$1266,Sheet1!K$1+(Sheet1!$A$1-1)*10,FALSE)&gt;999,-1,0)))))))</f>
        <v>---</v>
      </c>
      <c r="AB1892" s="66" t="str">
        <f>IF(ISNA(VLOOKUP($A1892,Sheet1!$B$3:$AH$1266,Sheet1!L$1+(Sheet1!$A$1-1)*10,FALSE))=TRUE,"---",IF(VLOOKUP($A1892,Sheet1!$B$3:$AH$1266,Sheet1!L$1+(Sheet1!$A$1-1)*10,FALSE)="---","---", (ROUND(VLOOKUP($A1892,Sheet1!$B$3:$AH$1266,Sheet1!L$1+(Sheet1!$A$1-1)*10,FALSE),IF(VLOOKUP($A1892,Sheet1!$B$3:$AH$1266,Sheet1!L$1+(Sheet1!$A$1-1)*10,FALSE)&gt;99999,-3,IF(VLOOKUP($A1892,Sheet1!$B$3:$AH$1266,Sheet1!L$1+(Sheet1!$A$1-1)*10,FALSE)&gt;9999,-2,IF(VLOOKUP($A1892,Sheet1!$B$3:$AH$1266,Sheet1!L$1+(Sheet1!$A$1-1)*10,FALSE)&gt;999,-1,0)))))))</f>
        <v>---</v>
      </c>
      <c r="AC1892" s="66" t="str">
        <f>IF(ISNA(VLOOKUP($A1892,Sheet1!$B$3:$AH$1266,Sheet1!M$1+(Sheet1!$A$1-1)*10,FALSE))=TRUE,"---",IF(VLOOKUP($A1892,Sheet1!$B$3:$AH$1266,Sheet1!M$1+(Sheet1!$A$1-1)*10,FALSE)="---","---", (ROUND(VLOOKUP($A1892,Sheet1!$B$3:$AH$1266,Sheet1!M$1+(Sheet1!$A$1-1)*10,FALSE),IF(VLOOKUP($A1892,Sheet1!$B$3:$AH$1266,Sheet1!M$1+(Sheet1!$A$1-1)*10,FALSE)&gt;99999,-3,IF(VLOOKUP($A1892,Sheet1!$B$3:$AH$1266,Sheet1!M$1+(Sheet1!$A$1-1)*10,FALSE)&gt;9999,-2,IF(VLOOKUP($A1892,Sheet1!$B$3:$AH$1266,Sheet1!M$1+(Sheet1!$A$1-1)*10,FALSE)&gt;999,-1,0)))))))</f>
        <v>---</v>
      </c>
      <c r="AD1892" s="66" t="str">
        <f>IF(ISNA(VLOOKUP($A1892,Sheet1!$B$3:$AH$1266,Sheet1!N$1+(Sheet1!$A$1-1)*10,FALSE))=TRUE,"---",IF(VLOOKUP($A1892,Sheet1!$B$3:$AH$1266,Sheet1!N$1+(Sheet1!$A$1-1)*10,FALSE)="---","---", (ROUND(VLOOKUP($A1892,Sheet1!$B$3:$AH$1266,Sheet1!N$1+(Sheet1!$A$1-1)*10,FALSE),IF(VLOOKUP($A1892,Sheet1!$B$3:$AH$1266,Sheet1!N$1+(Sheet1!$A$1-1)*10,FALSE)&gt;99999,-3,IF(VLOOKUP($A1892,Sheet1!$B$3:$AH$1266,Sheet1!N$1+(Sheet1!$A$1-1)*10,FALSE)&gt;9999,-2,IF(VLOOKUP($A1892,Sheet1!$B$3:$AH$1266,Sheet1!N$1+(Sheet1!$A$1-1)*10,FALSE)&gt;999,-1,0)))))))</f>
        <v>---</v>
      </c>
    </row>
    <row r="1893" spans="1:30" ht="25.5" customHeight="1" thickBot="1" x14ac:dyDescent="0.3">
      <c r="A1893" s="312" t="s">
        <v>4403</v>
      </c>
      <c r="B1893" s="312"/>
      <c r="C1893" s="312"/>
      <c r="D1893" s="312"/>
      <c r="E1893" s="312"/>
      <c r="F1893" s="312"/>
      <c r="G1893" s="312"/>
      <c r="H1893" s="312"/>
      <c r="I1893" s="312"/>
      <c r="J1893" s="312"/>
      <c r="K1893" s="312"/>
      <c r="L1893" s="312"/>
      <c r="M1893" s="312"/>
      <c r="N1893" s="312"/>
      <c r="O1893" s="312"/>
      <c r="P1893" s="312"/>
      <c r="Q1893" s="312"/>
      <c r="R1893" s="312"/>
      <c r="S1893" s="312"/>
      <c r="T1893" s="312"/>
      <c r="U1893" s="312"/>
      <c r="V1893" s="312"/>
      <c r="W1893" s="312"/>
      <c r="X1893" s="312"/>
      <c r="Y1893" s="312"/>
      <c r="Z1893" s="312"/>
      <c r="AA1893" s="312"/>
      <c r="AB1893" s="312"/>
      <c r="AC1893" s="312"/>
      <c r="AD1893" s="312"/>
    </row>
    <row r="1894" spans="1:30" ht="25.5" customHeight="1" thickTop="1" x14ac:dyDescent="0.25">
      <c r="A1894" s="303" t="s">
        <v>2781</v>
      </c>
      <c r="B1894" s="330" t="s">
        <v>2782</v>
      </c>
      <c r="C1894" s="303">
        <v>441309</v>
      </c>
      <c r="D1894" s="303">
        <v>745106</v>
      </c>
      <c r="E1894" s="307" t="s">
        <v>3013</v>
      </c>
      <c r="F1894" s="160" t="s">
        <v>4976</v>
      </c>
      <c r="G1894" s="111" t="s">
        <v>286</v>
      </c>
      <c r="H1894" s="347">
        <v>140</v>
      </c>
      <c r="I1894" s="106">
        <v>15839</v>
      </c>
      <c r="J1894" s="161">
        <v>7.7</v>
      </c>
      <c r="K1894" s="108" t="s">
        <v>4405</v>
      </c>
      <c r="L1894" s="109">
        <v>1940</v>
      </c>
      <c r="M1894" s="162">
        <v>13.9</v>
      </c>
      <c r="N1894" s="111" t="s">
        <v>92</v>
      </c>
      <c r="O1894" s="69">
        <f t="shared" ref="O1894:O1957" si="64">IF(U1894&lt;&gt;"---",IF(L1894&lt;W1894,"&gt;50",IF(AND(L1894&gt;=W1894,L1894&lt;=X1894),(W$8-(((LOG(L1894)-LOG(W1894))/((LOG(X1894)-LOG(W1894)))*(W$8-X$8)))),IF(AND(L1894&gt;=X1894,L1894&lt;=Y1894),(X$8-(((LOG(L1894)-LOG(X1894))/((LOG(Y1894)-LOG(X1894)))*(X$8-Y$8)))),IF(AND(L1894&gt;=Y1894,L1894&lt;=Z1894),(Y$8-(((LOG(L1894)-LOG(Y1894))/((LOG(Z1894)-LOG(Y1894)))*(Y$8-Z$8)))),IF(AND(L1894&gt;=Z1894,L1894&lt;=AA1894),(Z$8-(((LOG(L1894)-LOG(Z1894))/((LOG(AA1894)-LOG(Z1894)))*(Z$8-AA$8)))),IF(AND(L1894&gt;=AA1894,L1894&lt;=AB1894),(AA$8-(((LOG(L1894)-LOG(AA1894))/((LOG(AB1894)-LOG(AA1894)))*(AA$8-AB$8)))),IF(AND(L1894&gt;=AB1894,L1894&lt;=AC1894),(AB$8-(((LOG(L1894)-LOG(AB1894))/((LOG(AC1894)-LOG(AB1894)))*(AB$8-AC$8)))),IF(AND(L1894&gt;=AC1894,L1894&lt;=AD1894),(AC$8-(((LOG(L1894)-LOG(AC1894))/((LOG(AD1894)-LOG(AC1894)))*(AC$8-AD$8)))),IF(L1894&gt;AD1894*1.1,"&lt;0.2",0.2))))))))),"")</f>
        <v>0.40838166355612082</v>
      </c>
      <c r="P1894" s="69">
        <f>IF(O1894&lt;&gt;"",VLOOKUP($A1894,Sheet4!$A$2:$O$1309,14,FALSE)*100,"")</f>
        <v>0.29909548248275852</v>
      </c>
      <c r="Q1894" s="69">
        <f>IF(P1894&lt;&gt;"",VLOOKUP($A1894,Sheet4!$A$2:$O$1309,15,FALSE)*100,"")</f>
        <v>2.8914102725584923</v>
      </c>
      <c r="R1894" s="64" t="str">
        <f t="shared" si="63"/>
        <v>&gt;200,  &lt;500</v>
      </c>
      <c r="S1894" s="356" t="s">
        <v>4364</v>
      </c>
      <c r="T1894" s="356" t="str">
        <f>IF(ISNA(VLOOKUP(A1894,Sheet1!B$3:C$1266,2,FALSE)=TRUE),"NC",VLOOKUP(A1894,Sheet1!B$3:C$1266,2,FALSE))</f>
        <v>Regulated</v>
      </c>
      <c r="U1894" s="392">
        <f>IF(ISNA(VLOOKUP($A1894,Sheet1!$B$3:$AH$1266,Sheet1!E$1+(Sheet1!$A$1-1)*10,FALSE))=TRUE,"---",IF(VLOOKUP($A1894,Sheet1!$B$3:$AH$1266,Sheet1!E$1+(Sheet1!$A$1-1)*10,FALSE)="---","---", (ROUND(VLOOKUP($A1894,Sheet1!$B$3:$AH$1266,Sheet1!E$1+(Sheet1!$A$1-1)*10,FALSE),IF(VLOOKUP($A1894,Sheet1!$B$3:$AH$1266,Sheet1!E$1+(Sheet1!$A$1-1)*10,FALSE)&gt;99999,-3,IF(VLOOKUP($A1894,Sheet1!$B$3:$AH$1266,Sheet1!E$1+(Sheet1!$A$1-1)*10,FALSE)&gt;9999,-2,IF(VLOOKUP($A1894,Sheet1!$B$3:$AH$1266,Sheet1!E$1+(Sheet1!$A$1-1)*10,FALSE)&gt;999,-1,0)))))))</f>
        <v>688</v>
      </c>
      <c r="V1894" s="392">
        <f>IF(ISNA(VLOOKUP($A1894,Sheet1!$B$3:$AH$1266,Sheet1!F$1+(Sheet1!$A$1-1)*10,FALSE))=TRUE,"---",IF(VLOOKUP($A1894,Sheet1!$B$3:$AH$1266,Sheet1!F$1+(Sheet1!$A$1-1)*10,FALSE)="---","---", (ROUND(VLOOKUP($A1894,Sheet1!$B$3:$AH$1266,Sheet1!F$1+(Sheet1!$A$1-1)*10,FALSE),IF(VLOOKUP($A1894,Sheet1!$B$3:$AH$1266,Sheet1!F$1+(Sheet1!$A$1-1)*10,FALSE)&gt;99999,-3,IF(VLOOKUP($A1894,Sheet1!$B$3:$AH$1266,Sheet1!F$1+(Sheet1!$A$1-1)*10,FALSE)&gt;9999,-2,IF(VLOOKUP($A1894,Sheet1!$B$3:$AH$1266,Sheet1!F$1+(Sheet1!$A$1-1)*10,FALSE)&gt;999,-1,0)))))))</f>
        <v>818</v>
      </c>
      <c r="W1894" s="392">
        <f>IF(ISNA(VLOOKUP($A1894,Sheet1!$B$3:$AH$1266,Sheet1!G$1+(Sheet1!$A$1-1)*10,FALSE))=TRUE,"---",IF(VLOOKUP($A1894,Sheet1!$B$3:$AH$1266,Sheet1!G$1+(Sheet1!$A$1-1)*10,FALSE)="---","---", (ROUND(VLOOKUP($A1894,Sheet1!$B$3:$AH$1266,Sheet1!G$1+(Sheet1!$A$1-1)*10,FALSE),IF(VLOOKUP($A1894,Sheet1!$B$3:$AH$1266,Sheet1!G$1+(Sheet1!$A$1-1)*10,FALSE)&gt;99999,-3,IF(VLOOKUP($A1894,Sheet1!$B$3:$AH$1266,Sheet1!G$1+(Sheet1!$A$1-1)*10,FALSE)&gt;9999,-2,IF(VLOOKUP($A1894,Sheet1!$B$3:$AH$1266,Sheet1!G$1+(Sheet1!$A$1-1)*10,FALSE)&gt;999,-1,0)))))))</f>
        <v>966</v>
      </c>
      <c r="X1894" s="392">
        <f>IF(ISNA(VLOOKUP($A1894,Sheet1!$B$3:$AH$1266,Sheet1!H$1+(Sheet1!$A$1-1)*10,FALSE))=TRUE,"---",IF(VLOOKUP($A1894,Sheet1!$B$3:$AH$1266,Sheet1!H$1+(Sheet1!$A$1-1)*10,FALSE)="---","---", (ROUND(VLOOKUP($A1894,Sheet1!$B$3:$AH$1266,Sheet1!H$1+(Sheet1!$A$1-1)*10,FALSE),IF(VLOOKUP($A1894,Sheet1!$B$3:$AH$1266,Sheet1!H$1+(Sheet1!$A$1-1)*10,FALSE)&gt;99999,-3,IF(VLOOKUP($A1894,Sheet1!$B$3:$AH$1266,Sheet1!H$1+(Sheet1!$A$1-1)*10,FALSE)&gt;9999,-2,IF(VLOOKUP($A1894,Sheet1!$B$3:$AH$1266,Sheet1!H$1+(Sheet1!$A$1-1)*10,FALSE)&gt;999,-1,0)))))))</f>
        <v>1280</v>
      </c>
      <c r="Y1894" s="392">
        <f>IF(ISNA(VLOOKUP($A1894,Sheet1!$B$3:$AH$1266,Sheet1!I$1+(Sheet1!$A$1-1)*10,FALSE))=TRUE,"---",IF(VLOOKUP($A1894,Sheet1!$B$3:$AH$1266,Sheet1!I$1+(Sheet1!$A$1-1)*10,FALSE)="---","---", (ROUND(VLOOKUP($A1894,Sheet1!$B$3:$AH$1266,Sheet1!I$1+(Sheet1!$A$1-1)*10,FALSE),IF(VLOOKUP($A1894,Sheet1!$B$3:$AH$1266,Sheet1!I$1+(Sheet1!$A$1-1)*10,FALSE)&gt;99999,-3,IF(VLOOKUP($A1894,Sheet1!$B$3:$AH$1266,Sheet1!I$1+(Sheet1!$A$1-1)*10,FALSE)&gt;9999,-2,IF(VLOOKUP($A1894,Sheet1!$B$3:$AH$1266,Sheet1!I$1+(Sheet1!$A$1-1)*10,FALSE)&gt;999,-1,0)))))))</f>
        <v>1440</v>
      </c>
      <c r="Z1894" s="392">
        <f>IF(ISNA(VLOOKUP($A1894,Sheet1!$B$3:$AH$1266,Sheet1!J$1+(Sheet1!$A$1-1)*10,FALSE))=TRUE,"---",IF(VLOOKUP($A1894,Sheet1!$B$3:$AH$1266,Sheet1!J$1+(Sheet1!$A$1-1)*10,FALSE)="---","---", (ROUND(VLOOKUP($A1894,Sheet1!$B$3:$AH$1266,Sheet1!J$1+(Sheet1!$A$1-1)*10,FALSE),IF(VLOOKUP($A1894,Sheet1!$B$3:$AH$1266,Sheet1!J$1+(Sheet1!$A$1-1)*10,FALSE)&gt;99999,-3,IF(VLOOKUP($A1894,Sheet1!$B$3:$AH$1266,Sheet1!J$1+(Sheet1!$A$1-1)*10,FALSE)&gt;9999,-2,IF(VLOOKUP($A1894,Sheet1!$B$3:$AH$1266,Sheet1!J$1+(Sheet1!$A$1-1)*10,FALSE)&gt;999,-1,0)))))))</f>
        <v>1620</v>
      </c>
      <c r="AA1894" s="392">
        <f>IF(ISNA(VLOOKUP($A1894,Sheet1!$B$3:$AH$1266,Sheet1!K$1+(Sheet1!$A$1-1)*10,FALSE))=TRUE,"---",IF(VLOOKUP($A1894,Sheet1!$B$3:$AH$1266,Sheet1!K$1+(Sheet1!$A$1-1)*10,FALSE)="---","---", (ROUND(VLOOKUP($A1894,Sheet1!$B$3:$AH$1266,Sheet1!K$1+(Sheet1!$A$1-1)*10,FALSE),IF(VLOOKUP($A1894,Sheet1!$B$3:$AH$1266,Sheet1!K$1+(Sheet1!$A$1-1)*10,FALSE)&gt;99999,-3,IF(VLOOKUP($A1894,Sheet1!$B$3:$AH$1266,Sheet1!K$1+(Sheet1!$A$1-1)*10,FALSE)&gt;9999,-2,IF(VLOOKUP($A1894,Sheet1!$B$3:$AH$1266,Sheet1!K$1+(Sheet1!$A$1-1)*10,FALSE)&gt;999,-1,0)))))))</f>
        <v>1730</v>
      </c>
      <c r="AB1894" s="392">
        <f>IF(ISNA(VLOOKUP($A1894,Sheet1!$B$3:$AH$1266,Sheet1!L$1+(Sheet1!$A$1-1)*10,FALSE))=TRUE,"---",IF(VLOOKUP($A1894,Sheet1!$B$3:$AH$1266,Sheet1!L$1+(Sheet1!$A$1-1)*10,FALSE)="---","---", (ROUND(VLOOKUP($A1894,Sheet1!$B$3:$AH$1266,Sheet1!L$1+(Sheet1!$A$1-1)*10,FALSE),IF(VLOOKUP($A1894,Sheet1!$B$3:$AH$1266,Sheet1!L$1+(Sheet1!$A$1-1)*10,FALSE)&gt;99999,-3,IF(VLOOKUP($A1894,Sheet1!$B$3:$AH$1266,Sheet1!L$1+(Sheet1!$A$1-1)*10,FALSE)&gt;9999,-2,IF(VLOOKUP($A1894,Sheet1!$B$3:$AH$1266,Sheet1!L$1+(Sheet1!$A$1-1)*10,FALSE)&gt;999,-1,0)))))))</f>
        <v>1830</v>
      </c>
      <c r="AC1894" s="392">
        <f>IF(ISNA(VLOOKUP($A1894,Sheet1!$B$3:$AH$1266,Sheet1!M$1+(Sheet1!$A$1-1)*10,FALSE))=TRUE,"---",IF(VLOOKUP($A1894,Sheet1!$B$3:$AH$1266,Sheet1!M$1+(Sheet1!$A$1-1)*10,FALSE)="---","---", (ROUND(VLOOKUP($A1894,Sheet1!$B$3:$AH$1266,Sheet1!M$1+(Sheet1!$A$1-1)*10,FALSE),IF(VLOOKUP($A1894,Sheet1!$B$3:$AH$1266,Sheet1!M$1+(Sheet1!$A$1-1)*10,FALSE)&gt;99999,-3,IF(VLOOKUP($A1894,Sheet1!$B$3:$AH$1266,Sheet1!M$1+(Sheet1!$A$1-1)*10,FALSE)&gt;9999,-2,IF(VLOOKUP($A1894,Sheet1!$B$3:$AH$1266,Sheet1!M$1+(Sheet1!$A$1-1)*10,FALSE)&gt;999,-1,0)))))))</f>
        <v>1910</v>
      </c>
      <c r="AD1894" s="392">
        <f>IF(ISNA(VLOOKUP($A1894,Sheet1!$B$3:$AH$1266,Sheet1!N$1+(Sheet1!$A$1-1)*10,FALSE))=TRUE,"---",IF(VLOOKUP($A1894,Sheet1!$B$3:$AH$1266,Sheet1!N$1+(Sheet1!$A$1-1)*10,FALSE)="---","---", (ROUND(VLOOKUP($A1894,Sheet1!$B$3:$AH$1266,Sheet1!N$1+(Sheet1!$A$1-1)*10,FALSE),IF(VLOOKUP($A1894,Sheet1!$B$3:$AH$1266,Sheet1!N$1+(Sheet1!$A$1-1)*10,FALSE)&gt;99999,-3,IF(VLOOKUP($A1894,Sheet1!$B$3:$AH$1266,Sheet1!N$1+(Sheet1!$A$1-1)*10,FALSE)&gt;9999,-2,IF(VLOOKUP($A1894,Sheet1!$B$3:$AH$1266,Sheet1!N$1+(Sheet1!$A$1-1)*10,FALSE)&gt;999,-1,0)))))))</f>
        <v>2010</v>
      </c>
    </row>
    <row r="1895" spans="1:30" ht="25.5" customHeight="1" x14ac:dyDescent="0.25">
      <c r="A1895" s="303"/>
      <c r="B1895" s="331"/>
      <c r="C1895" s="303"/>
      <c r="D1895" s="303"/>
      <c r="E1895" s="307" t="e">
        <v>#N/A</v>
      </c>
      <c r="F1895" s="52" t="s">
        <v>4977</v>
      </c>
      <c r="G1895" s="127" t="s">
        <v>31</v>
      </c>
      <c r="H1895" s="347"/>
      <c r="I1895" s="112">
        <v>31048</v>
      </c>
      <c r="J1895" s="113">
        <v>6.76</v>
      </c>
      <c r="K1895" s="127" t="s">
        <v>24</v>
      </c>
      <c r="L1895" s="115">
        <v>1200</v>
      </c>
      <c r="M1895" s="116">
        <v>8.57</v>
      </c>
      <c r="N1895" s="127" t="s">
        <v>585</v>
      </c>
      <c r="O1895" s="68" t="s">
        <v>4405</v>
      </c>
      <c r="P1895" s="68" t="s">
        <v>4405</v>
      </c>
      <c r="Q1895" s="68" t="s">
        <v>4405</v>
      </c>
      <c r="R1895" s="74" t="s">
        <v>4405</v>
      </c>
      <c r="S1895" s="356" t="e">
        <v>#N/A</v>
      </c>
      <c r="T1895" s="356" t="str">
        <f>IF(ISNA(VLOOKUP(A1895,Sheet1!B$3:C$1266,2,FALSE)=TRUE),"ND",VLOOKUP(A1895,Sheet1!B$3:C$1266,2,FALSE))</f>
        <v>ND</v>
      </c>
      <c r="U1895" s="392" t="str">
        <f>IF(ISNA(VLOOKUP($A1895,Sheet1!$B$3:$AH$1266,Sheet1!E$1+(Sheet1!$A$1-1)*10,FALSE))=TRUE,"---",IF(VLOOKUP($A1895,Sheet1!$B$3:$AH$1266,Sheet1!E$1+(Sheet1!$A$1-1)*10,FALSE)="---","---", (ROUND(VLOOKUP($A1895,Sheet1!$B$3:$AH$1266,Sheet1!E$1+(Sheet1!$A$1-1)*10,FALSE),IF(VLOOKUP($A1895,Sheet1!$B$3:$AH$1266,Sheet1!E$1+(Sheet1!$A$1-1)*10,FALSE)&gt;99999,-3,IF(VLOOKUP($A1895,Sheet1!$B$3:$AH$1266,Sheet1!E$1+(Sheet1!$A$1-1)*10,FALSE)&gt;9999,-2,IF(VLOOKUP($A1895,Sheet1!$B$3:$AH$1266,Sheet1!E$1+(Sheet1!$A$1-1)*10,FALSE)&gt;999,-1,0)))))))</f>
        <v>---</v>
      </c>
      <c r="V1895" s="392" t="str">
        <f>IF(ISNA(VLOOKUP($A1895,Sheet1!$B$3:$AH$1266,Sheet1!F$1+(Sheet1!$A$1-1)*10,FALSE))=TRUE,"---",IF(VLOOKUP($A1895,Sheet1!$B$3:$AH$1266,Sheet1!F$1+(Sheet1!$A$1-1)*10,FALSE)="---","---", (ROUND(VLOOKUP($A1895,Sheet1!$B$3:$AH$1266,Sheet1!F$1+(Sheet1!$A$1-1)*10,FALSE),IF(VLOOKUP($A1895,Sheet1!$B$3:$AH$1266,Sheet1!F$1+(Sheet1!$A$1-1)*10,FALSE)&gt;99999,-3,IF(VLOOKUP($A1895,Sheet1!$B$3:$AH$1266,Sheet1!F$1+(Sheet1!$A$1-1)*10,FALSE)&gt;9999,-2,IF(VLOOKUP($A1895,Sheet1!$B$3:$AH$1266,Sheet1!F$1+(Sheet1!$A$1-1)*10,FALSE)&gt;999,-1,0)))))))</f>
        <v>---</v>
      </c>
      <c r="W1895" s="392" t="str">
        <f>IF(ISNA(VLOOKUP($A1895,Sheet1!$B$3:$AH$1266,Sheet1!G$1+(Sheet1!$A$1-1)*10,FALSE))=TRUE,"---",IF(VLOOKUP($A1895,Sheet1!$B$3:$AH$1266,Sheet1!G$1+(Sheet1!$A$1-1)*10,FALSE)="---","---", (ROUND(VLOOKUP($A1895,Sheet1!$B$3:$AH$1266,Sheet1!G$1+(Sheet1!$A$1-1)*10,FALSE),IF(VLOOKUP($A1895,Sheet1!$B$3:$AH$1266,Sheet1!G$1+(Sheet1!$A$1-1)*10,FALSE)&gt;99999,-3,IF(VLOOKUP($A1895,Sheet1!$B$3:$AH$1266,Sheet1!G$1+(Sheet1!$A$1-1)*10,FALSE)&gt;9999,-2,IF(VLOOKUP($A1895,Sheet1!$B$3:$AH$1266,Sheet1!G$1+(Sheet1!$A$1-1)*10,FALSE)&gt;999,-1,0)))))))</f>
        <v>---</v>
      </c>
      <c r="X1895" s="392" t="str">
        <f>IF(ISNA(VLOOKUP($A1895,Sheet1!$B$3:$AH$1266,Sheet1!H$1+(Sheet1!$A$1-1)*10,FALSE))=TRUE,"---",IF(VLOOKUP($A1895,Sheet1!$B$3:$AH$1266,Sheet1!H$1+(Sheet1!$A$1-1)*10,FALSE)="---","---", (ROUND(VLOOKUP($A1895,Sheet1!$B$3:$AH$1266,Sheet1!H$1+(Sheet1!$A$1-1)*10,FALSE),IF(VLOOKUP($A1895,Sheet1!$B$3:$AH$1266,Sheet1!H$1+(Sheet1!$A$1-1)*10,FALSE)&gt;99999,-3,IF(VLOOKUP($A1895,Sheet1!$B$3:$AH$1266,Sheet1!H$1+(Sheet1!$A$1-1)*10,FALSE)&gt;9999,-2,IF(VLOOKUP($A1895,Sheet1!$B$3:$AH$1266,Sheet1!H$1+(Sheet1!$A$1-1)*10,FALSE)&gt;999,-1,0)))))))</f>
        <v>---</v>
      </c>
      <c r="Y1895" s="392" t="str">
        <f>IF(ISNA(VLOOKUP($A1895,Sheet1!$B$3:$AH$1266,Sheet1!I$1+(Sheet1!$A$1-1)*10,FALSE))=TRUE,"---",IF(VLOOKUP($A1895,Sheet1!$B$3:$AH$1266,Sheet1!I$1+(Sheet1!$A$1-1)*10,FALSE)="---","---", (ROUND(VLOOKUP($A1895,Sheet1!$B$3:$AH$1266,Sheet1!I$1+(Sheet1!$A$1-1)*10,FALSE),IF(VLOOKUP($A1895,Sheet1!$B$3:$AH$1266,Sheet1!I$1+(Sheet1!$A$1-1)*10,FALSE)&gt;99999,-3,IF(VLOOKUP($A1895,Sheet1!$B$3:$AH$1266,Sheet1!I$1+(Sheet1!$A$1-1)*10,FALSE)&gt;9999,-2,IF(VLOOKUP($A1895,Sheet1!$B$3:$AH$1266,Sheet1!I$1+(Sheet1!$A$1-1)*10,FALSE)&gt;999,-1,0)))))))</f>
        <v>---</v>
      </c>
      <c r="Z1895" s="392" t="str">
        <f>IF(ISNA(VLOOKUP($A1895,Sheet1!$B$3:$AH$1266,Sheet1!J$1+(Sheet1!$A$1-1)*10,FALSE))=TRUE,"---",IF(VLOOKUP($A1895,Sheet1!$B$3:$AH$1266,Sheet1!J$1+(Sheet1!$A$1-1)*10,FALSE)="---","---", (ROUND(VLOOKUP($A1895,Sheet1!$B$3:$AH$1266,Sheet1!J$1+(Sheet1!$A$1-1)*10,FALSE),IF(VLOOKUP($A1895,Sheet1!$B$3:$AH$1266,Sheet1!J$1+(Sheet1!$A$1-1)*10,FALSE)&gt;99999,-3,IF(VLOOKUP($A1895,Sheet1!$B$3:$AH$1266,Sheet1!J$1+(Sheet1!$A$1-1)*10,FALSE)&gt;9999,-2,IF(VLOOKUP($A1895,Sheet1!$B$3:$AH$1266,Sheet1!J$1+(Sheet1!$A$1-1)*10,FALSE)&gt;999,-1,0)))))))</f>
        <v>---</v>
      </c>
      <c r="AA1895" s="392" t="str">
        <f>IF(ISNA(VLOOKUP($A1895,Sheet1!$B$3:$AH$1266,Sheet1!K$1+(Sheet1!$A$1-1)*10,FALSE))=TRUE,"---",IF(VLOOKUP($A1895,Sheet1!$B$3:$AH$1266,Sheet1!K$1+(Sheet1!$A$1-1)*10,FALSE)="---","---", (ROUND(VLOOKUP($A1895,Sheet1!$B$3:$AH$1266,Sheet1!K$1+(Sheet1!$A$1-1)*10,FALSE),IF(VLOOKUP($A1895,Sheet1!$B$3:$AH$1266,Sheet1!K$1+(Sheet1!$A$1-1)*10,FALSE)&gt;99999,-3,IF(VLOOKUP($A1895,Sheet1!$B$3:$AH$1266,Sheet1!K$1+(Sheet1!$A$1-1)*10,FALSE)&gt;9999,-2,IF(VLOOKUP($A1895,Sheet1!$B$3:$AH$1266,Sheet1!K$1+(Sheet1!$A$1-1)*10,FALSE)&gt;999,-1,0)))))))</f>
        <v>---</v>
      </c>
      <c r="AB1895" s="392" t="str">
        <f>IF(ISNA(VLOOKUP($A1895,Sheet1!$B$3:$AH$1266,Sheet1!L$1+(Sheet1!$A$1-1)*10,FALSE))=TRUE,"---",IF(VLOOKUP($A1895,Sheet1!$B$3:$AH$1266,Sheet1!L$1+(Sheet1!$A$1-1)*10,FALSE)="---","---", (ROUND(VLOOKUP($A1895,Sheet1!$B$3:$AH$1266,Sheet1!L$1+(Sheet1!$A$1-1)*10,FALSE),IF(VLOOKUP($A1895,Sheet1!$B$3:$AH$1266,Sheet1!L$1+(Sheet1!$A$1-1)*10,FALSE)&gt;99999,-3,IF(VLOOKUP($A1895,Sheet1!$B$3:$AH$1266,Sheet1!L$1+(Sheet1!$A$1-1)*10,FALSE)&gt;9999,-2,IF(VLOOKUP($A1895,Sheet1!$B$3:$AH$1266,Sheet1!L$1+(Sheet1!$A$1-1)*10,FALSE)&gt;999,-1,0)))))))</f>
        <v>---</v>
      </c>
      <c r="AC1895" s="392" t="str">
        <f>IF(ISNA(VLOOKUP($A1895,Sheet1!$B$3:$AH$1266,Sheet1!M$1+(Sheet1!$A$1-1)*10,FALSE))=TRUE,"---",IF(VLOOKUP($A1895,Sheet1!$B$3:$AH$1266,Sheet1!M$1+(Sheet1!$A$1-1)*10,FALSE)="---","---", (ROUND(VLOOKUP($A1895,Sheet1!$B$3:$AH$1266,Sheet1!M$1+(Sheet1!$A$1-1)*10,FALSE),IF(VLOOKUP($A1895,Sheet1!$B$3:$AH$1266,Sheet1!M$1+(Sheet1!$A$1-1)*10,FALSE)&gt;99999,-3,IF(VLOOKUP($A1895,Sheet1!$B$3:$AH$1266,Sheet1!M$1+(Sheet1!$A$1-1)*10,FALSE)&gt;9999,-2,IF(VLOOKUP($A1895,Sheet1!$B$3:$AH$1266,Sheet1!M$1+(Sheet1!$A$1-1)*10,FALSE)&gt;999,-1,0)))))))</f>
        <v>---</v>
      </c>
      <c r="AD1895" s="392" t="str">
        <f>IF(ISNA(VLOOKUP($A1895,Sheet1!$B$3:$AH$1266,Sheet1!N$1+(Sheet1!$A$1-1)*10,FALSE))=TRUE,"---",IF(VLOOKUP($A1895,Sheet1!$B$3:$AH$1266,Sheet1!N$1+(Sheet1!$A$1-1)*10,FALSE)="---","---", (ROUND(VLOOKUP($A1895,Sheet1!$B$3:$AH$1266,Sheet1!N$1+(Sheet1!$A$1-1)*10,FALSE),IF(VLOOKUP($A1895,Sheet1!$B$3:$AH$1266,Sheet1!N$1+(Sheet1!$A$1-1)*10,FALSE)&gt;99999,-3,IF(VLOOKUP($A1895,Sheet1!$B$3:$AH$1266,Sheet1!N$1+(Sheet1!$A$1-1)*10,FALSE)&gt;9999,-2,IF(VLOOKUP($A1895,Sheet1!$B$3:$AH$1266,Sheet1!N$1+(Sheet1!$A$1-1)*10,FALSE)&gt;999,-1,0)))))))</f>
        <v>---</v>
      </c>
    </row>
    <row r="1896" spans="1:30" ht="25.5" customHeight="1" x14ac:dyDescent="0.25">
      <c r="A1896" s="133" t="s">
        <v>2783</v>
      </c>
      <c r="B1896" s="141" t="s">
        <v>2784</v>
      </c>
      <c r="C1896" s="133">
        <v>441253</v>
      </c>
      <c r="D1896" s="133">
        <v>745912</v>
      </c>
      <c r="E1896" s="67" t="s">
        <v>3013</v>
      </c>
      <c r="F1896" s="117" t="s">
        <v>4978</v>
      </c>
      <c r="G1896" s="118" t="s">
        <v>286</v>
      </c>
      <c r="H1896" s="136">
        <v>170</v>
      </c>
      <c r="I1896" s="119">
        <v>4836</v>
      </c>
      <c r="J1896" s="124">
        <v>7.1</v>
      </c>
      <c r="K1896" s="118" t="s">
        <v>24</v>
      </c>
      <c r="L1896" s="122">
        <v>2100</v>
      </c>
      <c r="M1896" s="123">
        <v>12.4</v>
      </c>
      <c r="N1896" s="118" t="s">
        <v>92</v>
      </c>
      <c r="O1896" s="71">
        <f t="shared" si="64"/>
        <v>1.2675111216486772</v>
      </c>
      <c r="P1896" s="71">
        <f>IF(O1896&lt;&gt;"",VLOOKUP($A1896,Sheet4!$A$2:$O$1309,14,FALSE)*100,"")</f>
        <v>0.29909548248275852</v>
      </c>
      <c r="Q1896" s="71">
        <f>IF(P1896&lt;&gt;"",VLOOKUP($A1896,Sheet4!$A$2:$O$1309,15,FALSE)*100,"")</f>
        <v>2.8914102725584923</v>
      </c>
      <c r="R1896" s="73">
        <f t="shared" si="63"/>
        <v>80</v>
      </c>
      <c r="S1896" s="63" t="s">
        <v>4364</v>
      </c>
      <c r="T1896" s="63" t="str">
        <f>IF(ISNA(VLOOKUP(A1896,Sheet1!B$3:C$1266,2,FALSE)=TRUE),"NC",VLOOKUP(A1896,Sheet1!B$3:C$1266,2,FALSE))</f>
        <v>Regulated*</v>
      </c>
      <c r="U1896" s="66">
        <f>IF(ISNA(VLOOKUP($A1896,Sheet1!$B$3:$AH$1266,Sheet1!E$1+(Sheet1!$A$1-1)*10,FALSE))=TRUE,"---",IF(VLOOKUP($A1896,Sheet1!$B$3:$AH$1266,Sheet1!E$1+(Sheet1!$A$1-1)*10,FALSE)="---","---", (ROUND(VLOOKUP($A1896,Sheet1!$B$3:$AH$1266,Sheet1!E$1+(Sheet1!$A$1-1)*10,FALSE),IF(VLOOKUP($A1896,Sheet1!$B$3:$AH$1266,Sheet1!E$1+(Sheet1!$A$1-1)*10,FALSE)&gt;99999,-3,IF(VLOOKUP($A1896,Sheet1!$B$3:$AH$1266,Sheet1!E$1+(Sheet1!$A$1-1)*10,FALSE)&gt;9999,-2,IF(VLOOKUP($A1896,Sheet1!$B$3:$AH$1266,Sheet1!E$1+(Sheet1!$A$1-1)*10,FALSE)&gt;999,-1,0)))))))</f>
        <v>813</v>
      </c>
      <c r="V1896" s="66">
        <f>IF(ISNA(VLOOKUP($A1896,Sheet1!$B$3:$AH$1266,Sheet1!F$1+(Sheet1!$A$1-1)*10,FALSE))=TRUE,"---",IF(VLOOKUP($A1896,Sheet1!$B$3:$AH$1266,Sheet1!F$1+(Sheet1!$A$1-1)*10,FALSE)="---","---", (ROUND(VLOOKUP($A1896,Sheet1!$B$3:$AH$1266,Sheet1!F$1+(Sheet1!$A$1-1)*10,FALSE),IF(VLOOKUP($A1896,Sheet1!$B$3:$AH$1266,Sheet1!F$1+(Sheet1!$A$1-1)*10,FALSE)&gt;99999,-3,IF(VLOOKUP($A1896,Sheet1!$B$3:$AH$1266,Sheet1!F$1+(Sheet1!$A$1-1)*10,FALSE)&gt;9999,-2,IF(VLOOKUP($A1896,Sheet1!$B$3:$AH$1266,Sheet1!F$1+(Sheet1!$A$1-1)*10,FALSE)&gt;999,-1,0)))))))</f>
        <v>965</v>
      </c>
      <c r="W1896" s="66">
        <f>IF(ISNA(VLOOKUP($A1896,Sheet1!$B$3:$AH$1266,Sheet1!G$1+(Sheet1!$A$1-1)*10,FALSE))=TRUE,"---",IF(VLOOKUP($A1896,Sheet1!$B$3:$AH$1266,Sheet1!G$1+(Sheet1!$A$1-1)*10,FALSE)="---","---", (ROUND(VLOOKUP($A1896,Sheet1!$B$3:$AH$1266,Sheet1!G$1+(Sheet1!$A$1-1)*10,FALSE),IF(VLOOKUP($A1896,Sheet1!$B$3:$AH$1266,Sheet1!G$1+(Sheet1!$A$1-1)*10,FALSE)&gt;99999,-3,IF(VLOOKUP($A1896,Sheet1!$B$3:$AH$1266,Sheet1!G$1+(Sheet1!$A$1-1)*10,FALSE)&gt;9999,-2,IF(VLOOKUP($A1896,Sheet1!$B$3:$AH$1266,Sheet1!G$1+(Sheet1!$A$1-1)*10,FALSE)&gt;999,-1,0)))))))</f>
        <v>1140</v>
      </c>
      <c r="X1896" s="66">
        <f>IF(ISNA(VLOOKUP($A1896,Sheet1!$B$3:$AH$1266,Sheet1!H$1+(Sheet1!$A$1-1)*10,FALSE))=TRUE,"---",IF(VLOOKUP($A1896,Sheet1!$B$3:$AH$1266,Sheet1!H$1+(Sheet1!$A$1-1)*10,FALSE)="---","---", (ROUND(VLOOKUP($A1896,Sheet1!$B$3:$AH$1266,Sheet1!H$1+(Sheet1!$A$1-1)*10,FALSE),IF(VLOOKUP($A1896,Sheet1!$B$3:$AH$1266,Sheet1!H$1+(Sheet1!$A$1-1)*10,FALSE)&gt;99999,-3,IF(VLOOKUP($A1896,Sheet1!$B$3:$AH$1266,Sheet1!H$1+(Sheet1!$A$1-1)*10,FALSE)&gt;9999,-2,IF(VLOOKUP($A1896,Sheet1!$B$3:$AH$1266,Sheet1!H$1+(Sheet1!$A$1-1)*10,FALSE)&gt;999,-1,0)))))))</f>
        <v>1500</v>
      </c>
      <c r="Y1896" s="66">
        <f>IF(ISNA(VLOOKUP($A1896,Sheet1!$B$3:$AH$1266,Sheet1!I$1+(Sheet1!$A$1-1)*10,FALSE))=TRUE,"---",IF(VLOOKUP($A1896,Sheet1!$B$3:$AH$1266,Sheet1!I$1+(Sheet1!$A$1-1)*10,FALSE)="---","---", (ROUND(VLOOKUP($A1896,Sheet1!$B$3:$AH$1266,Sheet1!I$1+(Sheet1!$A$1-1)*10,FALSE),IF(VLOOKUP($A1896,Sheet1!$B$3:$AH$1266,Sheet1!I$1+(Sheet1!$A$1-1)*10,FALSE)&gt;99999,-3,IF(VLOOKUP($A1896,Sheet1!$B$3:$AH$1266,Sheet1!I$1+(Sheet1!$A$1-1)*10,FALSE)&gt;9999,-2,IF(VLOOKUP($A1896,Sheet1!$B$3:$AH$1266,Sheet1!I$1+(Sheet1!$A$1-1)*10,FALSE)&gt;999,-1,0)))))))</f>
        <v>1690</v>
      </c>
      <c r="Z1896" s="66">
        <f>IF(ISNA(VLOOKUP($A1896,Sheet1!$B$3:$AH$1266,Sheet1!J$1+(Sheet1!$A$1-1)*10,FALSE))=TRUE,"---",IF(VLOOKUP($A1896,Sheet1!$B$3:$AH$1266,Sheet1!J$1+(Sheet1!$A$1-1)*10,FALSE)="---","---", (ROUND(VLOOKUP($A1896,Sheet1!$B$3:$AH$1266,Sheet1!J$1+(Sheet1!$A$1-1)*10,FALSE),IF(VLOOKUP($A1896,Sheet1!$B$3:$AH$1266,Sheet1!J$1+(Sheet1!$A$1-1)*10,FALSE)&gt;99999,-3,IF(VLOOKUP($A1896,Sheet1!$B$3:$AH$1266,Sheet1!J$1+(Sheet1!$A$1-1)*10,FALSE)&gt;9999,-2,IF(VLOOKUP($A1896,Sheet1!$B$3:$AH$1266,Sheet1!J$1+(Sheet1!$A$1-1)*10,FALSE)&gt;999,-1,0)))))))</f>
        <v>1890</v>
      </c>
      <c r="AA1896" s="66">
        <f>IF(ISNA(VLOOKUP($A1896,Sheet1!$B$3:$AH$1266,Sheet1!K$1+(Sheet1!$A$1-1)*10,FALSE))=TRUE,"---",IF(VLOOKUP($A1896,Sheet1!$B$3:$AH$1266,Sheet1!K$1+(Sheet1!$A$1-1)*10,FALSE)="---","---", (ROUND(VLOOKUP($A1896,Sheet1!$B$3:$AH$1266,Sheet1!K$1+(Sheet1!$A$1-1)*10,FALSE),IF(VLOOKUP($A1896,Sheet1!$B$3:$AH$1266,Sheet1!K$1+(Sheet1!$A$1-1)*10,FALSE)&gt;99999,-3,IF(VLOOKUP($A1896,Sheet1!$B$3:$AH$1266,Sheet1!K$1+(Sheet1!$A$1-1)*10,FALSE)&gt;9999,-2,IF(VLOOKUP($A1896,Sheet1!$B$3:$AH$1266,Sheet1!K$1+(Sheet1!$A$1-1)*10,FALSE)&gt;999,-1,0)))))))</f>
        <v>2020</v>
      </c>
      <c r="AB1896" s="66">
        <f>IF(ISNA(VLOOKUP($A1896,Sheet1!$B$3:$AH$1266,Sheet1!L$1+(Sheet1!$A$1-1)*10,FALSE))=TRUE,"---",IF(VLOOKUP($A1896,Sheet1!$B$3:$AH$1266,Sheet1!L$1+(Sheet1!$A$1-1)*10,FALSE)="---","---", (ROUND(VLOOKUP($A1896,Sheet1!$B$3:$AH$1266,Sheet1!L$1+(Sheet1!$A$1-1)*10,FALSE),IF(VLOOKUP($A1896,Sheet1!$B$3:$AH$1266,Sheet1!L$1+(Sheet1!$A$1-1)*10,FALSE)&gt;99999,-3,IF(VLOOKUP($A1896,Sheet1!$B$3:$AH$1266,Sheet1!L$1+(Sheet1!$A$1-1)*10,FALSE)&gt;9999,-2,IF(VLOOKUP($A1896,Sheet1!$B$3:$AH$1266,Sheet1!L$1+(Sheet1!$A$1-1)*10,FALSE)&gt;999,-1,0)))))))</f>
        <v>2130</v>
      </c>
      <c r="AC1896" s="66">
        <f>IF(ISNA(VLOOKUP($A1896,Sheet1!$B$3:$AH$1266,Sheet1!M$1+(Sheet1!$A$1-1)*10,FALSE))=TRUE,"---",IF(VLOOKUP($A1896,Sheet1!$B$3:$AH$1266,Sheet1!M$1+(Sheet1!$A$1-1)*10,FALSE)="---","---", (ROUND(VLOOKUP($A1896,Sheet1!$B$3:$AH$1266,Sheet1!M$1+(Sheet1!$A$1-1)*10,FALSE),IF(VLOOKUP($A1896,Sheet1!$B$3:$AH$1266,Sheet1!M$1+(Sheet1!$A$1-1)*10,FALSE)&gt;99999,-3,IF(VLOOKUP($A1896,Sheet1!$B$3:$AH$1266,Sheet1!M$1+(Sheet1!$A$1-1)*10,FALSE)&gt;9999,-2,IF(VLOOKUP($A1896,Sheet1!$B$3:$AH$1266,Sheet1!M$1+(Sheet1!$A$1-1)*10,FALSE)&gt;999,-1,0)))))))</f>
        <v>2220</v>
      </c>
      <c r="AD1896" s="66">
        <f>IF(ISNA(VLOOKUP($A1896,Sheet1!$B$3:$AH$1266,Sheet1!N$1+(Sheet1!$A$1-1)*10,FALSE))=TRUE,"---",IF(VLOOKUP($A1896,Sheet1!$B$3:$AH$1266,Sheet1!N$1+(Sheet1!$A$1-1)*10,FALSE)="---","---", (ROUND(VLOOKUP($A1896,Sheet1!$B$3:$AH$1266,Sheet1!N$1+(Sheet1!$A$1-1)*10,FALSE),IF(VLOOKUP($A1896,Sheet1!$B$3:$AH$1266,Sheet1!N$1+(Sheet1!$A$1-1)*10,FALSE)&gt;99999,-3,IF(VLOOKUP($A1896,Sheet1!$B$3:$AH$1266,Sheet1!N$1+(Sheet1!$A$1-1)*10,FALSE)&gt;9999,-2,IF(VLOOKUP($A1896,Sheet1!$B$3:$AH$1266,Sheet1!N$1+(Sheet1!$A$1-1)*10,FALSE)&gt;999,-1,0)))))))</f>
        <v>2330</v>
      </c>
    </row>
    <row r="1897" spans="1:30" ht="25.5" customHeight="1" x14ac:dyDescent="0.25">
      <c r="A1897" s="125" t="s">
        <v>2785</v>
      </c>
      <c r="B1897" s="126" t="s">
        <v>2786</v>
      </c>
      <c r="C1897" s="125">
        <v>441140</v>
      </c>
      <c r="D1897" s="125">
        <v>750352</v>
      </c>
      <c r="E1897" s="70" t="s">
        <v>3013</v>
      </c>
      <c r="F1897" s="139" t="s">
        <v>4405</v>
      </c>
      <c r="G1897" s="127" t="s">
        <v>160</v>
      </c>
      <c r="H1897" s="158">
        <v>61</v>
      </c>
      <c r="I1897" s="112">
        <v>31045</v>
      </c>
      <c r="J1897" s="140" t="s">
        <v>4405</v>
      </c>
      <c r="K1897" s="127" t="s">
        <v>17</v>
      </c>
      <c r="L1897" s="115">
        <v>2850</v>
      </c>
      <c r="M1897" s="116">
        <v>46.7</v>
      </c>
      <c r="N1897" s="127" t="s">
        <v>160</v>
      </c>
      <c r="O1897" s="68">
        <f t="shared" si="64"/>
        <v>1.8795910500996476</v>
      </c>
      <c r="P1897" s="68">
        <f>IF(O1897&lt;&gt;"",VLOOKUP($A1897,Sheet4!$A$2:$O$1309,14,FALSE)*100,"")</f>
        <v>2.2439228535374278</v>
      </c>
      <c r="Q1897" s="68">
        <f>IF(P1897&lt;&gt;"",VLOOKUP($A1897,Sheet4!$A$2:$O$1309,15,FALSE)*100,"")</f>
        <v>19.932177287482123</v>
      </c>
      <c r="R1897" s="74">
        <f t="shared" si="63"/>
        <v>50</v>
      </c>
      <c r="S1897" s="64" t="s">
        <v>4364</v>
      </c>
      <c r="T1897" s="64" t="str">
        <f>IF(ISNA(VLOOKUP(A1897,Sheet1!B$3:C$1266,2,FALSE)=TRUE),"NC",VLOOKUP(A1897,Sheet1!B$3:C$1266,2,FALSE))</f>
        <v>Rural</v>
      </c>
      <c r="U1897" s="65">
        <f>IF(ISNA(VLOOKUP($A1897,Sheet1!$B$3:$AH$1266,Sheet1!E$1+(Sheet1!$A$1-1)*10,FALSE))=TRUE,"---",IF(VLOOKUP($A1897,Sheet1!$B$3:$AH$1266,Sheet1!E$1+(Sheet1!$A$1-1)*10,FALSE)="---","---", (ROUND(VLOOKUP($A1897,Sheet1!$B$3:$AH$1266,Sheet1!E$1+(Sheet1!$A$1-1)*10,FALSE),IF(VLOOKUP($A1897,Sheet1!$B$3:$AH$1266,Sheet1!E$1+(Sheet1!$A$1-1)*10,FALSE)&gt;99999,-3,IF(VLOOKUP($A1897,Sheet1!$B$3:$AH$1266,Sheet1!E$1+(Sheet1!$A$1-1)*10,FALSE)&gt;9999,-2,IF(VLOOKUP($A1897,Sheet1!$B$3:$AH$1266,Sheet1!E$1+(Sheet1!$A$1-1)*10,FALSE)&gt;999,-1,0)))))))</f>
        <v>927</v>
      </c>
      <c r="V1897" s="65">
        <f>IF(ISNA(VLOOKUP($A1897,Sheet1!$B$3:$AH$1266,Sheet1!F$1+(Sheet1!$A$1-1)*10,FALSE))=TRUE,"---",IF(VLOOKUP($A1897,Sheet1!$B$3:$AH$1266,Sheet1!F$1+(Sheet1!$A$1-1)*10,FALSE)="---","---", (ROUND(VLOOKUP($A1897,Sheet1!$B$3:$AH$1266,Sheet1!F$1+(Sheet1!$A$1-1)*10,FALSE),IF(VLOOKUP($A1897,Sheet1!$B$3:$AH$1266,Sheet1!F$1+(Sheet1!$A$1-1)*10,FALSE)&gt;99999,-3,IF(VLOOKUP($A1897,Sheet1!$B$3:$AH$1266,Sheet1!F$1+(Sheet1!$A$1-1)*10,FALSE)&gt;9999,-2,IF(VLOOKUP($A1897,Sheet1!$B$3:$AH$1266,Sheet1!F$1+(Sheet1!$A$1-1)*10,FALSE)&gt;999,-1,0)))))))</f>
        <v>1070</v>
      </c>
      <c r="W1897" s="65">
        <f>IF(ISNA(VLOOKUP($A1897,Sheet1!$B$3:$AH$1266,Sheet1!G$1+(Sheet1!$A$1-1)*10,FALSE))=TRUE,"---",IF(VLOOKUP($A1897,Sheet1!$B$3:$AH$1266,Sheet1!G$1+(Sheet1!$A$1-1)*10,FALSE)="---","---", (ROUND(VLOOKUP($A1897,Sheet1!$B$3:$AH$1266,Sheet1!G$1+(Sheet1!$A$1-1)*10,FALSE),IF(VLOOKUP($A1897,Sheet1!$B$3:$AH$1266,Sheet1!G$1+(Sheet1!$A$1-1)*10,FALSE)&gt;99999,-3,IF(VLOOKUP($A1897,Sheet1!$B$3:$AH$1266,Sheet1!G$1+(Sheet1!$A$1-1)*10,FALSE)&gt;9999,-2,IF(VLOOKUP($A1897,Sheet1!$B$3:$AH$1266,Sheet1!G$1+(Sheet1!$A$1-1)*10,FALSE)&gt;999,-1,0)))))))</f>
        <v>1260</v>
      </c>
      <c r="X1897" s="65">
        <f>IF(ISNA(VLOOKUP($A1897,Sheet1!$B$3:$AH$1266,Sheet1!H$1+(Sheet1!$A$1-1)*10,FALSE))=TRUE,"---",IF(VLOOKUP($A1897,Sheet1!$B$3:$AH$1266,Sheet1!H$1+(Sheet1!$A$1-1)*10,FALSE)="---","---", (ROUND(VLOOKUP($A1897,Sheet1!$B$3:$AH$1266,Sheet1!H$1+(Sheet1!$A$1-1)*10,FALSE),IF(VLOOKUP($A1897,Sheet1!$B$3:$AH$1266,Sheet1!H$1+(Sheet1!$A$1-1)*10,FALSE)&gt;99999,-3,IF(VLOOKUP($A1897,Sheet1!$B$3:$AH$1266,Sheet1!H$1+(Sheet1!$A$1-1)*10,FALSE)&gt;9999,-2,IF(VLOOKUP($A1897,Sheet1!$B$3:$AH$1266,Sheet1!H$1+(Sheet1!$A$1-1)*10,FALSE)&gt;999,-1,0)))))))</f>
        <v>1740</v>
      </c>
      <c r="Y1897" s="65">
        <f>IF(ISNA(VLOOKUP($A1897,Sheet1!$B$3:$AH$1266,Sheet1!I$1+(Sheet1!$A$1-1)*10,FALSE))=TRUE,"---",IF(VLOOKUP($A1897,Sheet1!$B$3:$AH$1266,Sheet1!I$1+(Sheet1!$A$1-1)*10,FALSE)="---","---", (ROUND(VLOOKUP($A1897,Sheet1!$B$3:$AH$1266,Sheet1!I$1+(Sheet1!$A$1-1)*10,FALSE),IF(VLOOKUP($A1897,Sheet1!$B$3:$AH$1266,Sheet1!I$1+(Sheet1!$A$1-1)*10,FALSE)&gt;99999,-3,IF(VLOOKUP($A1897,Sheet1!$B$3:$AH$1266,Sheet1!I$1+(Sheet1!$A$1-1)*10,FALSE)&gt;9999,-2,IF(VLOOKUP($A1897,Sheet1!$B$3:$AH$1266,Sheet1!I$1+(Sheet1!$A$1-1)*10,FALSE)&gt;999,-1,0)))))))</f>
        <v>2070</v>
      </c>
      <c r="Z1897" s="65">
        <f>IF(ISNA(VLOOKUP($A1897,Sheet1!$B$3:$AH$1266,Sheet1!J$1+(Sheet1!$A$1-1)*10,FALSE))=TRUE,"---",IF(VLOOKUP($A1897,Sheet1!$B$3:$AH$1266,Sheet1!J$1+(Sheet1!$A$1-1)*10,FALSE)="---","---", (ROUND(VLOOKUP($A1897,Sheet1!$B$3:$AH$1266,Sheet1!J$1+(Sheet1!$A$1-1)*10,FALSE),IF(VLOOKUP($A1897,Sheet1!$B$3:$AH$1266,Sheet1!J$1+(Sheet1!$A$1-1)*10,FALSE)&gt;99999,-3,IF(VLOOKUP($A1897,Sheet1!$B$3:$AH$1266,Sheet1!J$1+(Sheet1!$A$1-1)*10,FALSE)&gt;9999,-2,IF(VLOOKUP($A1897,Sheet1!$B$3:$AH$1266,Sheet1!J$1+(Sheet1!$A$1-1)*10,FALSE)&gt;999,-1,0)))))))</f>
        <v>2500</v>
      </c>
      <c r="AA1897" s="65">
        <f>IF(ISNA(VLOOKUP($A1897,Sheet1!$B$3:$AH$1266,Sheet1!K$1+(Sheet1!$A$1-1)*10,FALSE))=TRUE,"---",IF(VLOOKUP($A1897,Sheet1!$B$3:$AH$1266,Sheet1!K$1+(Sheet1!$A$1-1)*10,FALSE)="---","---", (ROUND(VLOOKUP($A1897,Sheet1!$B$3:$AH$1266,Sheet1!K$1+(Sheet1!$A$1-1)*10,FALSE),IF(VLOOKUP($A1897,Sheet1!$B$3:$AH$1266,Sheet1!K$1+(Sheet1!$A$1-1)*10,FALSE)&gt;99999,-3,IF(VLOOKUP($A1897,Sheet1!$B$3:$AH$1266,Sheet1!K$1+(Sheet1!$A$1-1)*10,FALSE)&gt;9999,-2,IF(VLOOKUP($A1897,Sheet1!$B$3:$AH$1266,Sheet1!K$1+(Sheet1!$A$1-1)*10,FALSE)&gt;999,-1,0)))))))</f>
        <v>2810</v>
      </c>
      <c r="AB1897" s="65">
        <f>IF(ISNA(VLOOKUP($A1897,Sheet1!$B$3:$AH$1266,Sheet1!L$1+(Sheet1!$A$1-1)*10,FALSE))=TRUE,"---",IF(VLOOKUP($A1897,Sheet1!$B$3:$AH$1266,Sheet1!L$1+(Sheet1!$A$1-1)*10,FALSE)="---","---", (ROUND(VLOOKUP($A1897,Sheet1!$B$3:$AH$1266,Sheet1!L$1+(Sheet1!$A$1-1)*10,FALSE),IF(VLOOKUP($A1897,Sheet1!$B$3:$AH$1266,Sheet1!L$1+(Sheet1!$A$1-1)*10,FALSE)&gt;99999,-3,IF(VLOOKUP($A1897,Sheet1!$B$3:$AH$1266,Sheet1!L$1+(Sheet1!$A$1-1)*10,FALSE)&gt;9999,-2,IF(VLOOKUP($A1897,Sheet1!$B$3:$AH$1266,Sheet1!L$1+(Sheet1!$A$1-1)*10,FALSE)&gt;999,-1,0)))))))</f>
        <v>3160</v>
      </c>
      <c r="AC1897" s="65">
        <f>IF(ISNA(VLOOKUP($A1897,Sheet1!$B$3:$AH$1266,Sheet1!M$1+(Sheet1!$A$1-1)*10,FALSE))=TRUE,"---",IF(VLOOKUP($A1897,Sheet1!$B$3:$AH$1266,Sheet1!M$1+(Sheet1!$A$1-1)*10,FALSE)="---","---", (ROUND(VLOOKUP($A1897,Sheet1!$B$3:$AH$1266,Sheet1!M$1+(Sheet1!$A$1-1)*10,FALSE),IF(VLOOKUP($A1897,Sheet1!$B$3:$AH$1266,Sheet1!M$1+(Sheet1!$A$1-1)*10,FALSE)&gt;99999,-3,IF(VLOOKUP($A1897,Sheet1!$B$3:$AH$1266,Sheet1!M$1+(Sheet1!$A$1-1)*10,FALSE)&gt;9999,-2,IF(VLOOKUP($A1897,Sheet1!$B$3:$AH$1266,Sheet1!M$1+(Sheet1!$A$1-1)*10,FALSE)&gt;999,-1,0)))))))</f>
        <v>3470</v>
      </c>
      <c r="AD1897" s="65">
        <f>IF(ISNA(VLOOKUP($A1897,Sheet1!$B$3:$AH$1266,Sheet1!N$1+(Sheet1!$A$1-1)*10,FALSE))=TRUE,"---",IF(VLOOKUP($A1897,Sheet1!$B$3:$AH$1266,Sheet1!N$1+(Sheet1!$A$1-1)*10,FALSE)="---","---", (ROUND(VLOOKUP($A1897,Sheet1!$B$3:$AH$1266,Sheet1!N$1+(Sheet1!$A$1-1)*10,FALSE),IF(VLOOKUP($A1897,Sheet1!$B$3:$AH$1266,Sheet1!N$1+(Sheet1!$A$1-1)*10,FALSE)&gt;99999,-3,IF(VLOOKUP($A1897,Sheet1!$B$3:$AH$1266,Sheet1!N$1+(Sheet1!$A$1-1)*10,FALSE)&gt;9999,-2,IF(VLOOKUP($A1897,Sheet1!$B$3:$AH$1266,Sheet1!N$1+(Sheet1!$A$1-1)*10,FALSE)&gt;999,-1,0)))))))</f>
        <v>3960</v>
      </c>
    </row>
    <row r="1898" spans="1:30" ht="25.5" customHeight="1" x14ac:dyDescent="0.25">
      <c r="A1898" s="304" t="s">
        <v>2787</v>
      </c>
      <c r="B1898" s="393" t="s">
        <v>2788</v>
      </c>
      <c r="C1898" s="304">
        <v>441321</v>
      </c>
      <c r="D1898" s="304">
        <v>750428</v>
      </c>
      <c r="E1898" s="305" t="s">
        <v>3013</v>
      </c>
      <c r="F1898" s="345" t="s">
        <v>4979</v>
      </c>
      <c r="G1898" s="351" t="s">
        <v>31</v>
      </c>
      <c r="H1898" s="348">
        <v>259</v>
      </c>
      <c r="I1898" s="119">
        <v>17269</v>
      </c>
      <c r="J1898" s="124">
        <v>6.98</v>
      </c>
      <c r="K1898" s="118" t="s">
        <v>20</v>
      </c>
      <c r="L1898" s="122">
        <v>4090</v>
      </c>
      <c r="M1898" s="123">
        <v>15.8</v>
      </c>
      <c r="N1898" s="118" t="s">
        <v>92</v>
      </c>
      <c r="O1898" s="71">
        <f t="shared" si="64"/>
        <v>3.4417341348451451</v>
      </c>
      <c r="P1898" s="71">
        <f>IF(O1898&lt;&gt;"",VLOOKUP($A1898,Sheet4!$A$2:$O$1309,14,FALSE)*100,"")</f>
        <v>0.26446364351784268</v>
      </c>
      <c r="Q1898" s="71">
        <f>IF(P1898&lt;&gt;"",VLOOKUP($A1898,Sheet4!$A$2:$O$1309,15,FALSE)*100,"")</f>
        <v>2.5605057076791726</v>
      </c>
      <c r="R1898" s="73">
        <f t="shared" si="63"/>
        <v>30</v>
      </c>
      <c r="S1898" s="357" t="s">
        <v>4364</v>
      </c>
      <c r="T1898" s="357" t="str">
        <f>IF(ISNA(VLOOKUP(A1898,Sheet1!B$3:C$1266,2,FALSE)=TRUE),"NC",VLOOKUP(A1898,Sheet1!B$3:C$1266,2,FALSE))</f>
        <v>Regulated</v>
      </c>
      <c r="U1898" s="385">
        <f>IF(ISNA(VLOOKUP($A1898,Sheet1!$B$3:$AH$1266,Sheet1!E$1+(Sheet1!$A$1-1)*10,FALSE))=TRUE,"---",IF(VLOOKUP($A1898,Sheet1!$B$3:$AH$1266,Sheet1!E$1+(Sheet1!$A$1-1)*10,FALSE)="---","---", (ROUND(VLOOKUP($A1898,Sheet1!$B$3:$AH$1266,Sheet1!E$1+(Sheet1!$A$1-1)*10,FALSE),IF(VLOOKUP($A1898,Sheet1!$B$3:$AH$1266,Sheet1!E$1+(Sheet1!$A$1-1)*10,FALSE)&gt;99999,-3,IF(VLOOKUP($A1898,Sheet1!$B$3:$AH$1266,Sheet1!E$1+(Sheet1!$A$1-1)*10,FALSE)&gt;9999,-2,IF(VLOOKUP($A1898,Sheet1!$B$3:$AH$1266,Sheet1!E$1+(Sheet1!$A$1-1)*10,FALSE)&gt;999,-1,0)))))))</f>
        <v>2050</v>
      </c>
      <c r="V1898" s="385">
        <f>IF(ISNA(VLOOKUP($A1898,Sheet1!$B$3:$AH$1266,Sheet1!F$1+(Sheet1!$A$1-1)*10,FALSE))=TRUE,"---",IF(VLOOKUP($A1898,Sheet1!$B$3:$AH$1266,Sheet1!F$1+(Sheet1!$A$1-1)*10,FALSE)="---","---", (ROUND(VLOOKUP($A1898,Sheet1!$B$3:$AH$1266,Sheet1!F$1+(Sheet1!$A$1-1)*10,FALSE),IF(VLOOKUP($A1898,Sheet1!$B$3:$AH$1266,Sheet1!F$1+(Sheet1!$A$1-1)*10,FALSE)&gt;99999,-3,IF(VLOOKUP($A1898,Sheet1!$B$3:$AH$1266,Sheet1!F$1+(Sheet1!$A$1-1)*10,FALSE)&gt;9999,-2,IF(VLOOKUP($A1898,Sheet1!$B$3:$AH$1266,Sheet1!F$1+(Sheet1!$A$1-1)*10,FALSE)&gt;999,-1,0)))))))</f>
        <v>2260</v>
      </c>
      <c r="W1898" s="385">
        <f>IF(ISNA(VLOOKUP($A1898,Sheet1!$B$3:$AH$1266,Sheet1!G$1+(Sheet1!$A$1-1)*10,FALSE))=TRUE,"---",IF(VLOOKUP($A1898,Sheet1!$B$3:$AH$1266,Sheet1!G$1+(Sheet1!$A$1-1)*10,FALSE)="---","---", (ROUND(VLOOKUP($A1898,Sheet1!$B$3:$AH$1266,Sheet1!G$1+(Sheet1!$A$1-1)*10,FALSE),IF(VLOOKUP($A1898,Sheet1!$B$3:$AH$1266,Sheet1!G$1+(Sheet1!$A$1-1)*10,FALSE)&gt;99999,-3,IF(VLOOKUP($A1898,Sheet1!$B$3:$AH$1266,Sheet1!G$1+(Sheet1!$A$1-1)*10,FALSE)&gt;9999,-2,IF(VLOOKUP($A1898,Sheet1!$B$3:$AH$1266,Sheet1!G$1+(Sheet1!$A$1-1)*10,FALSE)&gt;999,-1,0)))))))</f>
        <v>2510</v>
      </c>
      <c r="X1898" s="385">
        <f>IF(ISNA(VLOOKUP($A1898,Sheet1!$B$3:$AH$1266,Sheet1!H$1+(Sheet1!$A$1-1)*10,FALSE))=TRUE,"---",IF(VLOOKUP($A1898,Sheet1!$B$3:$AH$1266,Sheet1!H$1+(Sheet1!$A$1-1)*10,FALSE)="---","---", (ROUND(VLOOKUP($A1898,Sheet1!$B$3:$AH$1266,Sheet1!H$1+(Sheet1!$A$1-1)*10,FALSE),IF(VLOOKUP($A1898,Sheet1!$B$3:$AH$1266,Sheet1!H$1+(Sheet1!$A$1-1)*10,FALSE)&gt;99999,-3,IF(VLOOKUP($A1898,Sheet1!$B$3:$AH$1266,Sheet1!H$1+(Sheet1!$A$1-1)*10,FALSE)&gt;9999,-2,IF(VLOOKUP($A1898,Sheet1!$B$3:$AH$1266,Sheet1!H$1+(Sheet1!$A$1-1)*10,FALSE)&gt;999,-1,0)))))))</f>
        <v>3110</v>
      </c>
      <c r="Y1898" s="385">
        <f>IF(ISNA(VLOOKUP($A1898,Sheet1!$B$3:$AH$1266,Sheet1!I$1+(Sheet1!$A$1-1)*10,FALSE))=TRUE,"---",IF(VLOOKUP($A1898,Sheet1!$B$3:$AH$1266,Sheet1!I$1+(Sheet1!$A$1-1)*10,FALSE)="---","---", (ROUND(VLOOKUP($A1898,Sheet1!$B$3:$AH$1266,Sheet1!I$1+(Sheet1!$A$1-1)*10,FALSE),IF(VLOOKUP($A1898,Sheet1!$B$3:$AH$1266,Sheet1!I$1+(Sheet1!$A$1-1)*10,FALSE)&gt;99999,-3,IF(VLOOKUP($A1898,Sheet1!$B$3:$AH$1266,Sheet1!I$1+(Sheet1!$A$1-1)*10,FALSE)&gt;9999,-2,IF(VLOOKUP($A1898,Sheet1!$B$3:$AH$1266,Sheet1!I$1+(Sheet1!$A$1-1)*10,FALSE)&gt;999,-1,0)))))))</f>
        <v>3500</v>
      </c>
      <c r="Z1898" s="385">
        <f>IF(ISNA(VLOOKUP($A1898,Sheet1!$B$3:$AH$1266,Sheet1!J$1+(Sheet1!$A$1-1)*10,FALSE))=TRUE,"---",IF(VLOOKUP($A1898,Sheet1!$B$3:$AH$1266,Sheet1!J$1+(Sheet1!$A$1-1)*10,FALSE)="---","---", (ROUND(VLOOKUP($A1898,Sheet1!$B$3:$AH$1266,Sheet1!J$1+(Sheet1!$A$1-1)*10,FALSE),IF(VLOOKUP($A1898,Sheet1!$B$3:$AH$1266,Sheet1!J$1+(Sheet1!$A$1-1)*10,FALSE)&gt;99999,-3,IF(VLOOKUP($A1898,Sheet1!$B$3:$AH$1266,Sheet1!J$1+(Sheet1!$A$1-1)*10,FALSE)&gt;9999,-2,IF(VLOOKUP($A1898,Sheet1!$B$3:$AH$1266,Sheet1!J$1+(Sheet1!$A$1-1)*10,FALSE)&gt;999,-1,0)))))))</f>
        <v>3990</v>
      </c>
      <c r="AA1898" s="385">
        <f>IF(ISNA(VLOOKUP($A1898,Sheet1!$B$3:$AH$1266,Sheet1!K$1+(Sheet1!$A$1-1)*10,FALSE))=TRUE,"---",IF(VLOOKUP($A1898,Sheet1!$B$3:$AH$1266,Sheet1!K$1+(Sheet1!$A$1-1)*10,FALSE)="---","---", (ROUND(VLOOKUP($A1898,Sheet1!$B$3:$AH$1266,Sheet1!K$1+(Sheet1!$A$1-1)*10,FALSE),IF(VLOOKUP($A1898,Sheet1!$B$3:$AH$1266,Sheet1!K$1+(Sheet1!$A$1-1)*10,FALSE)&gt;99999,-3,IF(VLOOKUP($A1898,Sheet1!$B$3:$AH$1266,Sheet1!K$1+(Sheet1!$A$1-1)*10,FALSE)&gt;9999,-2,IF(VLOOKUP($A1898,Sheet1!$B$3:$AH$1266,Sheet1!K$1+(Sheet1!$A$1-1)*10,FALSE)&gt;999,-1,0)))))))</f>
        <v>4360</v>
      </c>
      <c r="AB1898" s="385">
        <f>IF(ISNA(VLOOKUP($A1898,Sheet1!$B$3:$AH$1266,Sheet1!L$1+(Sheet1!$A$1-1)*10,FALSE))=TRUE,"---",IF(VLOOKUP($A1898,Sheet1!$B$3:$AH$1266,Sheet1!L$1+(Sheet1!$A$1-1)*10,FALSE)="---","---", (ROUND(VLOOKUP($A1898,Sheet1!$B$3:$AH$1266,Sheet1!L$1+(Sheet1!$A$1-1)*10,FALSE),IF(VLOOKUP($A1898,Sheet1!$B$3:$AH$1266,Sheet1!L$1+(Sheet1!$A$1-1)*10,FALSE)&gt;99999,-3,IF(VLOOKUP($A1898,Sheet1!$B$3:$AH$1266,Sheet1!L$1+(Sheet1!$A$1-1)*10,FALSE)&gt;9999,-2,IF(VLOOKUP($A1898,Sheet1!$B$3:$AH$1266,Sheet1!L$1+(Sheet1!$A$1-1)*10,FALSE)&gt;999,-1,0)))))))</f>
        <v>4720</v>
      </c>
      <c r="AC1898" s="385">
        <f>IF(ISNA(VLOOKUP($A1898,Sheet1!$B$3:$AH$1266,Sheet1!M$1+(Sheet1!$A$1-1)*10,FALSE))=TRUE,"---",IF(VLOOKUP($A1898,Sheet1!$B$3:$AH$1266,Sheet1!M$1+(Sheet1!$A$1-1)*10,FALSE)="---","---", (ROUND(VLOOKUP($A1898,Sheet1!$B$3:$AH$1266,Sheet1!M$1+(Sheet1!$A$1-1)*10,FALSE),IF(VLOOKUP($A1898,Sheet1!$B$3:$AH$1266,Sheet1!M$1+(Sheet1!$A$1-1)*10,FALSE)&gt;99999,-3,IF(VLOOKUP($A1898,Sheet1!$B$3:$AH$1266,Sheet1!M$1+(Sheet1!$A$1-1)*10,FALSE)&gt;9999,-2,IF(VLOOKUP($A1898,Sheet1!$B$3:$AH$1266,Sheet1!M$1+(Sheet1!$A$1-1)*10,FALSE)&gt;999,-1,0)))))))</f>
        <v>5100</v>
      </c>
      <c r="AD1898" s="385">
        <f>IF(ISNA(VLOOKUP($A1898,Sheet1!$B$3:$AH$1266,Sheet1!N$1+(Sheet1!$A$1-1)*10,FALSE))=TRUE,"---",IF(VLOOKUP($A1898,Sheet1!$B$3:$AH$1266,Sheet1!N$1+(Sheet1!$A$1-1)*10,FALSE)="---","---", (ROUND(VLOOKUP($A1898,Sheet1!$B$3:$AH$1266,Sheet1!N$1+(Sheet1!$A$1-1)*10,FALSE),IF(VLOOKUP($A1898,Sheet1!$B$3:$AH$1266,Sheet1!N$1+(Sheet1!$A$1-1)*10,FALSE)&gt;99999,-3,IF(VLOOKUP($A1898,Sheet1!$B$3:$AH$1266,Sheet1!N$1+(Sheet1!$A$1-1)*10,FALSE)&gt;9999,-2,IF(VLOOKUP($A1898,Sheet1!$B$3:$AH$1266,Sheet1!N$1+(Sheet1!$A$1-1)*10,FALSE)&gt;999,-1,0)))))))</f>
        <v>5600</v>
      </c>
    </row>
    <row r="1899" spans="1:30" ht="25.5" customHeight="1" x14ac:dyDescent="0.25">
      <c r="A1899" s="304"/>
      <c r="B1899" s="346"/>
      <c r="C1899" s="304"/>
      <c r="D1899" s="304"/>
      <c r="E1899" s="305" t="e">
        <v>#N/A</v>
      </c>
      <c r="F1899" s="355"/>
      <c r="G1899" s="335"/>
      <c r="H1899" s="348"/>
      <c r="I1899" s="119">
        <v>9613</v>
      </c>
      <c r="J1899" s="176">
        <v>7.3</v>
      </c>
      <c r="K1899" s="121" t="s">
        <v>4405</v>
      </c>
      <c r="L1899" s="122">
        <v>3730</v>
      </c>
      <c r="M1899" s="123">
        <v>14.4</v>
      </c>
      <c r="N1899" s="118" t="s">
        <v>203</v>
      </c>
      <c r="O1899" s="71" t="s">
        <v>4405</v>
      </c>
      <c r="P1899" s="71" t="s">
        <v>4405</v>
      </c>
      <c r="Q1899" s="71" t="s">
        <v>4405</v>
      </c>
      <c r="R1899" s="73" t="s">
        <v>4405</v>
      </c>
      <c r="S1899" s="357" t="e">
        <v>#N/A</v>
      </c>
      <c r="T1899" s="357" t="str">
        <f>IF(ISNA(VLOOKUP(A1899,Sheet1!B$3:C$1266,2,FALSE)=TRUE),"ND",VLOOKUP(A1899,Sheet1!B$3:C$1266,2,FALSE))</f>
        <v>ND</v>
      </c>
      <c r="U1899" s="385" t="str">
        <f>IF(ISNA(VLOOKUP($A1899,Sheet1!$B$3:$AH$1266,Sheet1!E$1+(Sheet1!$A$1-1)*10,FALSE))=TRUE,"---",IF(VLOOKUP($A1899,Sheet1!$B$3:$AH$1266,Sheet1!E$1+(Sheet1!$A$1-1)*10,FALSE)="---","---", (ROUND(VLOOKUP($A1899,Sheet1!$B$3:$AH$1266,Sheet1!E$1+(Sheet1!$A$1-1)*10,FALSE),IF(VLOOKUP($A1899,Sheet1!$B$3:$AH$1266,Sheet1!E$1+(Sheet1!$A$1-1)*10,FALSE)&gt;99999,-3,IF(VLOOKUP($A1899,Sheet1!$B$3:$AH$1266,Sheet1!E$1+(Sheet1!$A$1-1)*10,FALSE)&gt;9999,-2,IF(VLOOKUP($A1899,Sheet1!$B$3:$AH$1266,Sheet1!E$1+(Sheet1!$A$1-1)*10,FALSE)&gt;999,-1,0)))))))</f>
        <v>---</v>
      </c>
      <c r="V1899" s="385" t="str">
        <f>IF(ISNA(VLOOKUP($A1899,Sheet1!$B$3:$AH$1266,Sheet1!F$1+(Sheet1!$A$1-1)*10,FALSE))=TRUE,"---",IF(VLOOKUP($A1899,Sheet1!$B$3:$AH$1266,Sheet1!F$1+(Sheet1!$A$1-1)*10,FALSE)="---","---", (ROUND(VLOOKUP($A1899,Sheet1!$B$3:$AH$1266,Sheet1!F$1+(Sheet1!$A$1-1)*10,FALSE),IF(VLOOKUP($A1899,Sheet1!$B$3:$AH$1266,Sheet1!F$1+(Sheet1!$A$1-1)*10,FALSE)&gt;99999,-3,IF(VLOOKUP($A1899,Sheet1!$B$3:$AH$1266,Sheet1!F$1+(Sheet1!$A$1-1)*10,FALSE)&gt;9999,-2,IF(VLOOKUP($A1899,Sheet1!$B$3:$AH$1266,Sheet1!F$1+(Sheet1!$A$1-1)*10,FALSE)&gt;999,-1,0)))))))</f>
        <v>---</v>
      </c>
      <c r="W1899" s="385" t="str">
        <f>IF(ISNA(VLOOKUP($A1899,Sheet1!$B$3:$AH$1266,Sheet1!G$1+(Sheet1!$A$1-1)*10,FALSE))=TRUE,"---",IF(VLOOKUP($A1899,Sheet1!$B$3:$AH$1266,Sheet1!G$1+(Sheet1!$A$1-1)*10,FALSE)="---","---", (ROUND(VLOOKUP($A1899,Sheet1!$B$3:$AH$1266,Sheet1!G$1+(Sheet1!$A$1-1)*10,FALSE),IF(VLOOKUP($A1899,Sheet1!$B$3:$AH$1266,Sheet1!G$1+(Sheet1!$A$1-1)*10,FALSE)&gt;99999,-3,IF(VLOOKUP($A1899,Sheet1!$B$3:$AH$1266,Sheet1!G$1+(Sheet1!$A$1-1)*10,FALSE)&gt;9999,-2,IF(VLOOKUP($A1899,Sheet1!$B$3:$AH$1266,Sheet1!G$1+(Sheet1!$A$1-1)*10,FALSE)&gt;999,-1,0)))))))</f>
        <v>---</v>
      </c>
      <c r="X1899" s="385" t="str">
        <f>IF(ISNA(VLOOKUP($A1899,Sheet1!$B$3:$AH$1266,Sheet1!H$1+(Sheet1!$A$1-1)*10,FALSE))=TRUE,"---",IF(VLOOKUP($A1899,Sheet1!$B$3:$AH$1266,Sheet1!H$1+(Sheet1!$A$1-1)*10,FALSE)="---","---", (ROUND(VLOOKUP($A1899,Sheet1!$B$3:$AH$1266,Sheet1!H$1+(Sheet1!$A$1-1)*10,FALSE),IF(VLOOKUP($A1899,Sheet1!$B$3:$AH$1266,Sheet1!H$1+(Sheet1!$A$1-1)*10,FALSE)&gt;99999,-3,IF(VLOOKUP($A1899,Sheet1!$B$3:$AH$1266,Sheet1!H$1+(Sheet1!$A$1-1)*10,FALSE)&gt;9999,-2,IF(VLOOKUP($A1899,Sheet1!$B$3:$AH$1266,Sheet1!H$1+(Sheet1!$A$1-1)*10,FALSE)&gt;999,-1,0)))))))</f>
        <v>---</v>
      </c>
      <c r="Y1899" s="385" t="str">
        <f>IF(ISNA(VLOOKUP($A1899,Sheet1!$B$3:$AH$1266,Sheet1!I$1+(Sheet1!$A$1-1)*10,FALSE))=TRUE,"---",IF(VLOOKUP($A1899,Sheet1!$B$3:$AH$1266,Sheet1!I$1+(Sheet1!$A$1-1)*10,FALSE)="---","---", (ROUND(VLOOKUP($A1899,Sheet1!$B$3:$AH$1266,Sheet1!I$1+(Sheet1!$A$1-1)*10,FALSE),IF(VLOOKUP($A1899,Sheet1!$B$3:$AH$1266,Sheet1!I$1+(Sheet1!$A$1-1)*10,FALSE)&gt;99999,-3,IF(VLOOKUP($A1899,Sheet1!$B$3:$AH$1266,Sheet1!I$1+(Sheet1!$A$1-1)*10,FALSE)&gt;9999,-2,IF(VLOOKUP($A1899,Sheet1!$B$3:$AH$1266,Sheet1!I$1+(Sheet1!$A$1-1)*10,FALSE)&gt;999,-1,0)))))))</f>
        <v>---</v>
      </c>
      <c r="Z1899" s="385" t="str">
        <f>IF(ISNA(VLOOKUP($A1899,Sheet1!$B$3:$AH$1266,Sheet1!J$1+(Sheet1!$A$1-1)*10,FALSE))=TRUE,"---",IF(VLOOKUP($A1899,Sheet1!$B$3:$AH$1266,Sheet1!J$1+(Sheet1!$A$1-1)*10,FALSE)="---","---", (ROUND(VLOOKUP($A1899,Sheet1!$B$3:$AH$1266,Sheet1!J$1+(Sheet1!$A$1-1)*10,FALSE),IF(VLOOKUP($A1899,Sheet1!$B$3:$AH$1266,Sheet1!J$1+(Sheet1!$A$1-1)*10,FALSE)&gt;99999,-3,IF(VLOOKUP($A1899,Sheet1!$B$3:$AH$1266,Sheet1!J$1+(Sheet1!$A$1-1)*10,FALSE)&gt;9999,-2,IF(VLOOKUP($A1899,Sheet1!$B$3:$AH$1266,Sheet1!J$1+(Sheet1!$A$1-1)*10,FALSE)&gt;999,-1,0)))))))</f>
        <v>---</v>
      </c>
      <c r="AA1899" s="385" t="str">
        <f>IF(ISNA(VLOOKUP($A1899,Sheet1!$B$3:$AH$1266,Sheet1!K$1+(Sheet1!$A$1-1)*10,FALSE))=TRUE,"---",IF(VLOOKUP($A1899,Sheet1!$B$3:$AH$1266,Sheet1!K$1+(Sheet1!$A$1-1)*10,FALSE)="---","---", (ROUND(VLOOKUP($A1899,Sheet1!$B$3:$AH$1266,Sheet1!K$1+(Sheet1!$A$1-1)*10,FALSE),IF(VLOOKUP($A1899,Sheet1!$B$3:$AH$1266,Sheet1!K$1+(Sheet1!$A$1-1)*10,FALSE)&gt;99999,-3,IF(VLOOKUP($A1899,Sheet1!$B$3:$AH$1266,Sheet1!K$1+(Sheet1!$A$1-1)*10,FALSE)&gt;9999,-2,IF(VLOOKUP($A1899,Sheet1!$B$3:$AH$1266,Sheet1!K$1+(Sheet1!$A$1-1)*10,FALSE)&gt;999,-1,0)))))))</f>
        <v>---</v>
      </c>
      <c r="AB1899" s="385" t="str">
        <f>IF(ISNA(VLOOKUP($A1899,Sheet1!$B$3:$AH$1266,Sheet1!L$1+(Sheet1!$A$1-1)*10,FALSE))=TRUE,"---",IF(VLOOKUP($A1899,Sheet1!$B$3:$AH$1266,Sheet1!L$1+(Sheet1!$A$1-1)*10,FALSE)="---","---", (ROUND(VLOOKUP($A1899,Sheet1!$B$3:$AH$1266,Sheet1!L$1+(Sheet1!$A$1-1)*10,FALSE),IF(VLOOKUP($A1899,Sheet1!$B$3:$AH$1266,Sheet1!L$1+(Sheet1!$A$1-1)*10,FALSE)&gt;99999,-3,IF(VLOOKUP($A1899,Sheet1!$B$3:$AH$1266,Sheet1!L$1+(Sheet1!$A$1-1)*10,FALSE)&gt;9999,-2,IF(VLOOKUP($A1899,Sheet1!$B$3:$AH$1266,Sheet1!L$1+(Sheet1!$A$1-1)*10,FALSE)&gt;999,-1,0)))))))</f>
        <v>---</v>
      </c>
      <c r="AC1899" s="385" t="str">
        <f>IF(ISNA(VLOOKUP($A1899,Sheet1!$B$3:$AH$1266,Sheet1!M$1+(Sheet1!$A$1-1)*10,FALSE))=TRUE,"---",IF(VLOOKUP($A1899,Sheet1!$B$3:$AH$1266,Sheet1!M$1+(Sheet1!$A$1-1)*10,FALSE)="---","---", (ROUND(VLOOKUP($A1899,Sheet1!$B$3:$AH$1266,Sheet1!M$1+(Sheet1!$A$1-1)*10,FALSE),IF(VLOOKUP($A1899,Sheet1!$B$3:$AH$1266,Sheet1!M$1+(Sheet1!$A$1-1)*10,FALSE)&gt;99999,-3,IF(VLOOKUP($A1899,Sheet1!$B$3:$AH$1266,Sheet1!M$1+(Sheet1!$A$1-1)*10,FALSE)&gt;9999,-2,IF(VLOOKUP($A1899,Sheet1!$B$3:$AH$1266,Sheet1!M$1+(Sheet1!$A$1-1)*10,FALSE)&gt;999,-1,0)))))))</f>
        <v>---</v>
      </c>
      <c r="AD1899" s="385" t="str">
        <f>IF(ISNA(VLOOKUP($A1899,Sheet1!$B$3:$AH$1266,Sheet1!N$1+(Sheet1!$A$1-1)*10,FALSE))=TRUE,"---",IF(VLOOKUP($A1899,Sheet1!$B$3:$AH$1266,Sheet1!N$1+(Sheet1!$A$1-1)*10,FALSE)="---","---", (ROUND(VLOOKUP($A1899,Sheet1!$B$3:$AH$1266,Sheet1!N$1+(Sheet1!$A$1-1)*10,FALSE),IF(VLOOKUP($A1899,Sheet1!$B$3:$AH$1266,Sheet1!N$1+(Sheet1!$A$1-1)*10,FALSE)&gt;99999,-3,IF(VLOOKUP($A1899,Sheet1!$B$3:$AH$1266,Sheet1!N$1+(Sheet1!$A$1-1)*10,FALSE)&gt;9999,-2,IF(VLOOKUP($A1899,Sheet1!$B$3:$AH$1266,Sheet1!N$1+(Sheet1!$A$1-1)*10,FALSE)&gt;999,-1,0)))))))</f>
        <v>---</v>
      </c>
    </row>
    <row r="1900" spans="1:30" ht="25.5" customHeight="1" x14ac:dyDescent="0.25">
      <c r="A1900" s="304"/>
      <c r="B1900" s="346"/>
      <c r="C1900" s="304"/>
      <c r="D1900" s="304"/>
      <c r="E1900" s="305" t="e">
        <v>#N/A</v>
      </c>
      <c r="F1900" s="355"/>
      <c r="G1900" s="335"/>
      <c r="H1900" s="348"/>
      <c r="I1900" s="119">
        <v>31048</v>
      </c>
      <c r="J1900" s="124">
        <v>6.06</v>
      </c>
      <c r="K1900" s="118" t="s">
        <v>24</v>
      </c>
      <c r="L1900" s="122">
        <v>2850</v>
      </c>
      <c r="M1900" s="164">
        <v>11</v>
      </c>
      <c r="N1900" s="118" t="s">
        <v>585</v>
      </c>
      <c r="O1900" s="71" t="s">
        <v>4405</v>
      </c>
      <c r="P1900" s="71" t="s">
        <v>4405</v>
      </c>
      <c r="Q1900" s="71" t="s">
        <v>4405</v>
      </c>
      <c r="R1900" s="73" t="s">
        <v>4405</v>
      </c>
      <c r="S1900" s="357" t="e">
        <v>#N/A</v>
      </c>
      <c r="T1900" s="357" t="str">
        <f>IF(ISNA(VLOOKUP(A1900,Sheet1!B$3:C$1266,2,FALSE)=TRUE),"ND",VLOOKUP(A1900,Sheet1!B$3:C$1266,2,FALSE))</f>
        <v>ND</v>
      </c>
      <c r="U1900" s="385" t="str">
        <f>IF(ISNA(VLOOKUP($A1900,Sheet1!$B$3:$AH$1266,Sheet1!E$1+(Sheet1!$A$1-1)*10,FALSE))=TRUE,"---",IF(VLOOKUP($A1900,Sheet1!$B$3:$AH$1266,Sheet1!E$1+(Sheet1!$A$1-1)*10,FALSE)="---","---", (ROUND(VLOOKUP($A1900,Sheet1!$B$3:$AH$1266,Sheet1!E$1+(Sheet1!$A$1-1)*10,FALSE),IF(VLOOKUP($A1900,Sheet1!$B$3:$AH$1266,Sheet1!E$1+(Sheet1!$A$1-1)*10,FALSE)&gt;99999,-3,IF(VLOOKUP($A1900,Sheet1!$B$3:$AH$1266,Sheet1!E$1+(Sheet1!$A$1-1)*10,FALSE)&gt;9999,-2,IF(VLOOKUP($A1900,Sheet1!$B$3:$AH$1266,Sheet1!E$1+(Sheet1!$A$1-1)*10,FALSE)&gt;999,-1,0)))))))</f>
        <v>---</v>
      </c>
      <c r="V1900" s="385" t="str">
        <f>IF(ISNA(VLOOKUP($A1900,Sheet1!$B$3:$AH$1266,Sheet1!F$1+(Sheet1!$A$1-1)*10,FALSE))=TRUE,"---",IF(VLOOKUP($A1900,Sheet1!$B$3:$AH$1266,Sheet1!F$1+(Sheet1!$A$1-1)*10,FALSE)="---","---", (ROUND(VLOOKUP($A1900,Sheet1!$B$3:$AH$1266,Sheet1!F$1+(Sheet1!$A$1-1)*10,FALSE),IF(VLOOKUP($A1900,Sheet1!$B$3:$AH$1266,Sheet1!F$1+(Sheet1!$A$1-1)*10,FALSE)&gt;99999,-3,IF(VLOOKUP($A1900,Sheet1!$B$3:$AH$1266,Sheet1!F$1+(Sheet1!$A$1-1)*10,FALSE)&gt;9999,-2,IF(VLOOKUP($A1900,Sheet1!$B$3:$AH$1266,Sheet1!F$1+(Sheet1!$A$1-1)*10,FALSE)&gt;999,-1,0)))))))</f>
        <v>---</v>
      </c>
      <c r="W1900" s="385" t="str">
        <f>IF(ISNA(VLOOKUP($A1900,Sheet1!$B$3:$AH$1266,Sheet1!G$1+(Sheet1!$A$1-1)*10,FALSE))=TRUE,"---",IF(VLOOKUP($A1900,Sheet1!$B$3:$AH$1266,Sheet1!G$1+(Sheet1!$A$1-1)*10,FALSE)="---","---", (ROUND(VLOOKUP($A1900,Sheet1!$B$3:$AH$1266,Sheet1!G$1+(Sheet1!$A$1-1)*10,FALSE),IF(VLOOKUP($A1900,Sheet1!$B$3:$AH$1266,Sheet1!G$1+(Sheet1!$A$1-1)*10,FALSE)&gt;99999,-3,IF(VLOOKUP($A1900,Sheet1!$B$3:$AH$1266,Sheet1!G$1+(Sheet1!$A$1-1)*10,FALSE)&gt;9999,-2,IF(VLOOKUP($A1900,Sheet1!$B$3:$AH$1266,Sheet1!G$1+(Sheet1!$A$1-1)*10,FALSE)&gt;999,-1,0)))))))</f>
        <v>---</v>
      </c>
      <c r="X1900" s="385" t="str">
        <f>IF(ISNA(VLOOKUP($A1900,Sheet1!$B$3:$AH$1266,Sheet1!H$1+(Sheet1!$A$1-1)*10,FALSE))=TRUE,"---",IF(VLOOKUP($A1900,Sheet1!$B$3:$AH$1266,Sheet1!H$1+(Sheet1!$A$1-1)*10,FALSE)="---","---", (ROUND(VLOOKUP($A1900,Sheet1!$B$3:$AH$1266,Sheet1!H$1+(Sheet1!$A$1-1)*10,FALSE),IF(VLOOKUP($A1900,Sheet1!$B$3:$AH$1266,Sheet1!H$1+(Sheet1!$A$1-1)*10,FALSE)&gt;99999,-3,IF(VLOOKUP($A1900,Sheet1!$B$3:$AH$1266,Sheet1!H$1+(Sheet1!$A$1-1)*10,FALSE)&gt;9999,-2,IF(VLOOKUP($A1900,Sheet1!$B$3:$AH$1266,Sheet1!H$1+(Sheet1!$A$1-1)*10,FALSE)&gt;999,-1,0)))))))</f>
        <v>---</v>
      </c>
      <c r="Y1900" s="385" t="str">
        <f>IF(ISNA(VLOOKUP($A1900,Sheet1!$B$3:$AH$1266,Sheet1!I$1+(Sheet1!$A$1-1)*10,FALSE))=TRUE,"---",IF(VLOOKUP($A1900,Sheet1!$B$3:$AH$1266,Sheet1!I$1+(Sheet1!$A$1-1)*10,FALSE)="---","---", (ROUND(VLOOKUP($A1900,Sheet1!$B$3:$AH$1266,Sheet1!I$1+(Sheet1!$A$1-1)*10,FALSE),IF(VLOOKUP($A1900,Sheet1!$B$3:$AH$1266,Sheet1!I$1+(Sheet1!$A$1-1)*10,FALSE)&gt;99999,-3,IF(VLOOKUP($A1900,Sheet1!$B$3:$AH$1266,Sheet1!I$1+(Sheet1!$A$1-1)*10,FALSE)&gt;9999,-2,IF(VLOOKUP($A1900,Sheet1!$B$3:$AH$1266,Sheet1!I$1+(Sheet1!$A$1-1)*10,FALSE)&gt;999,-1,0)))))))</f>
        <v>---</v>
      </c>
      <c r="Z1900" s="385" t="str">
        <f>IF(ISNA(VLOOKUP($A1900,Sheet1!$B$3:$AH$1266,Sheet1!J$1+(Sheet1!$A$1-1)*10,FALSE))=TRUE,"---",IF(VLOOKUP($A1900,Sheet1!$B$3:$AH$1266,Sheet1!J$1+(Sheet1!$A$1-1)*10,FALSE)="---","---", (ROUND(VLOOKUP($A1900,Sheet1!$B$3:$AH$1266,Sheet1!J$1+(Sheet1!$A$1-1)*10,FALSE),IF(VLOOKUP($A1900,Sheet1!$B$3:$AH$1266,Sheet1!J$1+(Sheet1!$A$1-1)*10,FALSE)&gt;99999,-3,IF(VLOOKUP($A1900,Sheet1!$B$3:$AH$1266,Sheet1!J$1+(Sheet1!$A$1-1)*10,FALSE)&gt;9999,-2,IF(VLOOKUP($A1900,Sheet1!$B$3:$AH$1266,Sheet1!J$1+(Sheet1!$A$1-1)*10,FALSE)&gt;999,-1,0)))))))</f>
        <v>---</v>
      </c>
      <c r="AA1900" s="385" t="str">
        <f>IF(ISNA(VLOOKUP($A1900,Sheet1!$B$3:$AH$1266,Sheet1!K$1+(Sheet1!$A$1-1)*10,FALSE))=TRUE,"---",IF(VLOOKUP($A1900,Sheet1!$B$3:$AH$1266,Sheet1!K$1+(Sheet1!$A$1-1)*10,FALSE)="---","---", (ROUND(VLOOKUP($A1900,Sheet1!$B$3:$AH$1266,Sheet1!K$1+(Sheet1!$A$1-1)*10,FALSE),IF(VLOOKUP($A1900,Sheet1!$B$3:$AH$1266,Sheet1!K$1+(Sheet1!$A$1-1)*10,FALSE)&gt;99999,-3,IF(VLOOKUP($A1900,Sheet1!$B$3:$AH$1266,Sheet1!K$1+(Sheet1!$A$1-1)*10,FALSE)&gt;9999,-2,IF(VLOOKUP($A1900,Sheet1!$B$3:$AH$1266,Sheet1!K$1+(Sheet1!$A$1-1)*10,FALSE)&gt;999,-1,0)))))))</f>
        <v>---</v>
      </c>
      <c r="AB1900" s="385" t="str">
        <f>IF(ISNA(VLOOKUP($A1900,Sheet1!$B$3:$AH$1266,Sheet1!L$1+(Sheet1!$A$1-1)*10,FALSE))=TRUE,"---",IF(VLOOKUP($A1900,Sheet1!$B$3:$AH$1266,Sheet1!L$1+(Sheet1!$A$1-1)*10,FALSE)="---","---", (ROUND(VLOOKUP($A1900,Sheet1!$B$3:$AH$1266,Sheet1!L$1+(Sheet1!$A$1-1)*10,FALSE),IF(VLOOKUP($A1900,Sheet1!$B$3:$AH$1266,Sheet1!L$1+(Sheet1!$A$1-1)*10,FALSE)&gt;99999,-3,IF(VLOOKUP($A1900,Sheet1!$B$3:$AH$1266,Sheet1!L$1+(Sheet1!$A$1-1)*10,FALSE)&gt;9999,-2,IF(VLOOKUP($A1900,Sheet1!$B$3:$AH$1266,Sheet1!L$1+(Sheet1!$A$1-1)*10,FALSE)&gt;999,-1,0)))))))</f>
        <v>---</v>
      </c>
      <c r="AC1900" s="385" t="str">
        <f>IF(ISNA(VLOOKUP($A1900,Sheet1!$B$3:$AH$1266,Sheet1!M$1+(Sheet1!$A$1-1)*10,FALSE))=TRUE,"---",IF(VLOOKUP($A1900,Sheet1!$B$3:$AH$1266,Sheet1!M$1+(Sheet1!$A$1-1)*10,FALSE)="---","---", (ROUND(VLOOKUP($A1900,Sheet1!$B$3:$AH$1266,Sheet1!M$1+(Sheet1!$A$1-1)*10,FALSE),IF(VLOOKUP($A1900,Sheet1!$B$3:$AH$1266,Sheet1!M$1+(Sheet1!$A$1-1)*10,FALSE)&gt;99999,-3,IF(VLOOKUP($A1900,Sheet1!$B$3:$AH$1266,Sheet1!M$1+(Sheet1!$A$1-1)*10,FALSE)&gt;9999,-2,IF(VLOOKUP($A1900,Sheet1!$B$3:$AH$1266,Sheet1!M$1+(Sheet1!$A$1-1)*10,FALSE)&gt;999,-1,0)))))))</f>
        <v>---</v>
      </c>
      <c r="AD1900" s="385" t="str">
        <f>IF(ISNA(VLOOKUP($A1900,Sheet1!$B$3:$AH$1266,Sheet1!N$1+(Sheet1!$A$1-1)*10,FALSE))=TRUE,"---",IF(VLOOKUP($A1900,Sheet1!$B$3:$AH$1266,Sheet1!N$1+(Sheet1!$A$1-1)*10,FALSE)="---","---", (ROUND(VLOOKUP($A1900,Sheet1!$B$3:$AH$1266,Sheet1!N$1+(Sheet1!$A$1-1)*10,FALSE),IF(VLOOKUP($A1900,Sheet1!$B$3:$AH$1266,Sheet1!N$1+(Sheet1!$A$1-1)*10,FALSE)&gt;99999,-3,IF(VLOOKUP($A1900,Sheet1!$B$3:$AH$1266,Sheet1!N$1+(Sheet1!$A$1-1)*10,FALSE)&gt;9999,-2,IF(VLOOKUP($A1900,Sheet1!$B$3:$AH$1266,Sheet1!N$1+(Sheet1!$A$1-1)*10,FALSE)&gt;999,-1,0)))))))</f>
        <v>---</v>
      </c>
    </row>
    <row r="1901" spans="1:30" ht="25.5" customHeight="1" x14ac:dyDescent="0.25">
      <c r="A1901" s="303" t="s">
        <v>2789</v>
      </c>
      <c r="B1901" s="330" t="s">
        <v>2790</v>
      </c>
      <c r="C1901" s="307">
        <v>441108</v>
      </c>
      <c r="D1901" s="307">
        <v>751951</v>
      </c>
      <c r="E1901" s="307" t="s">
        <v>3013</v>
      </c>
      <c r="F1901" s="52" t="s">
        <v>4980</v>
      </c>
      <c r="G1901" s="127" t="s">
        <v>286</v>
      </c>
      <c r="H1901" s="347">
        <v>258</v>
      </c>
      <c r="I1901" s="408">
        <v>35804</v>
      </c>
      <c r="J1901" s="409">
        <v>10.64</v>
      </c>
      <c r="K1901" s="318" t="s">
        <v>186</v>
      </c>
      <c r="L1901" s="406">
        <v>8700</v>
      </c>
      <c r="M1901" s="322">
        <v>33.700000000000003</v>
      </c>
      <c r="N1901" s="315" t="s">
        <v>4405</v>
      </c>
      <c r="O1901" s="299">
        <f t="shared" si="64"/>
        <v>0.58196684541378496</v>
      </c>
      <c r="P1901" s="299">
        <f>IF(O1901&lt;&gt;"",VLOOKUP($A1901,Sheet4!$A$2:$O$1309,14,FALSE)*100,"")</f>
        <v>0.1921537129836115</v>
      </c>
      <c r="Q1901" s="299">
        <f>IF(P1901&lt;&gt;"",VLOOKUP($A1901,Sheet4!$A$2:$O$1309,15,FALSE)*100,"")</f>
        <v>1.8663238454540321</v>
      </c>
      <c r="R1901" s="301" t="str">
        <f t="shared" si="63"/>
        <v>&gt;100, &lt;200</v>
      </c>
      <c r="S1901" s="307" t="s">
        <v>4364</v>
      </c>
      <c r="T1901" s="307" t="str">
        <f>IF(ISNA(VLOOKUP(A1901,Sheet1!B$3:C$1266,2,FALSE)=TRUE),"NC",VLOOKUP(A1901,Sheet1!B$3:C$1266,2,FALSE))</f>
        <v>Rural10</v>
      </c>
      <c r="U1901" s="392">
        <f>IF(ISNA(VLOOKUP($A1901,Sheet1!$B$3:$AH$1266,Sheet1!E$1+(Sheet1!$A$1-1)*10,FALSE))=TRUE,"---",IF(VLOOKUP($A1901,Sheet1!$B$3:$AH$1266,Sheet1!E$1+(Sheet1!$A$1-1)*10,FALSE)="---","---", (ROUND(VLOOKUP($A1901,Sheet1!$B$3:$AH$1266,Sheet1!E$1+(Sheet1!$A$1-1)*10,FALSE),IF(VLOOKUP($A1901,Sheet1!$B$3:$AH$1266,Sheet1!E$1+(Sheet1!$A$1-1)*10,FALSE)&gt;99999,-3,IF(VLOOKUP($A1901,Sheet1!$B$3:$AH$1266,Sheet1!E$1+(Sheet1!$A$1-1)*10,FALSE)&gt;9999,-2,IF(VLOOKUP($A1901,Sheet1!$B$3:$AH$1266,Sheet1!E$1+(Sheet1!$A$1-1)*10,FALSE)&gt;999,-1,0)))))))</f>
        <v>3280</v>
      </c>
      <c r="V1901" s="392">
        <f>IF(ISNA(VLOOKUP($A1901,Sheet1!$B$3:$AH$1266,Sheet1!F$1+(Sheet1!$A$1-1)*10,FALSE))=TRUE,"---",IF(VLOOKUP($A1901,Sheet1!$B$3:$AH$1266,Sheet1!F$1+(Sheet1!$A$1-1)*10,FALSE)="---","---", (ROUND(VLOOKUP($A1901,Sheet1!$B$3:$AH$1266,Sheet1!F$1+(Sheet1!$A$1-1)*10,FALSE),IF(VLOOKUP($A1901,Sheet1!$B$3:$AH$1266,Sheet1!F$1+(Sheet1!$A$1-1)*10,FALSE)&gt;99999,-3,IF(VLOOKUP($A1901,Sheet1!$B$3:$AH$1266,Sheet1!F$1+(Sheet1!$A$1-1)*10,FALSE)&gt;9999,-2,IF(VLOOKUP($A1901,Sheet1!$B$3:$AH$1266,Sheet1!F$1+(Sheet1!$A$1-1)*10,FALSE)&gt;999,-1,0)))))))</f>
        <v>3670</v>
      </c>
      <c r="W1901" s="392">
        <f>IF(ISNA(VLOOKUP($A1901,Sheet1!$B$3:$AH$1266,Sheet1!G$1+(Sheet1!$A$1-1)*10,FALSE))=TRUE,"---",IF(VLOOKUP($A1901,Sheet1!$B$3:$AH$1266,Sheet1!G$1+(Sheet1!$A$1-1)*10,FALSE)="---","---", (ROUND(VLOOKUP($A1901,Sheet1!$B$3:$AH$1266,Sheet1!G$1+(Sheet1!$A$1-1)*10,FALSE),IF(VLOOKUP($A1901,Sheet1!$B$3:$AH$1266,Sheet1!G$1+(Sheet1!$A$1-1)*10,FALSE)&gt;99999,-3,IF(VLOOKUP($A1901,Sheet1!$B$3:$AH$1266,Sheet1!G$1+(Sheet1!$A$1-1)*10,FALSE)&gt;9999,-2,IF(VLOOKUP($A1901,Sheet1!$B$3:$AH$1266,Sheet1!G$1+(Sheet1!$A$1-1)*10,FALSE)&gt;999,-1,0)))))))</f>
        <v>4120</v>
      </c>
      <c r="X1901" s="392">
        <f>IF(ISNA(VLOOKUP($A1901,Sheet1!$B$3:$AH$1266,Sheet1!H$1+(Sheet1!$A$1-1)*10,FALSE))=TRUE,"---",IF(VLOOKUP($A1901,Sheet1!$B$3:$AH$1266,Sheet1!H$1+(Sheet1!$A$1-1)*10,FALSE)="---","---", (ROUND(VLOOKUP($A1901,Sheet1!$B$3:$AH$1266,Sheet1!H$1+(Sheet1!$A$1-1)*10,FALSE),IF(VLOOKUP($A1901,Sheet1!$B$3:$AH$1266,Sheet1!H$1+(Sheet1!$A$1-1)*10,FALSE)&gt;99999,-3,IF(VLOOKUP($A1901,Sheet1!$B$3:$AH$1266,Sheet1!H$1+(Sheet1!$A$1-1)*10,FALSE)&gt;9999,-2,IF(VLOOKUP($A1901,Sheet1!$B$3:$AH$1266,Sheet1!H$1+(Sheet1!$A$1-1)*10,FALSE)&gt;999,-1,0)))))))</f>
        <v>5220</v>
      </c>
      <c r="Y1901" s="392">
        <f>IF(ISNA(VLOOKUP($A1901,Sheet1!$B$3:$AH$1266,Sheet1!I$1+(Sheet1!$A$1-1)*10,FALSE))=TRUE,"---",IF(VLOOKUP($A1901,Sheet1!$B$3:$AH$1266,Sheet1!I$1+(Sheet1!$A$1-1)*10,FALSE)="---","---", (ROUND(VLOOKUP($A1901,Sheet1!$B$3:$AH$1266,Sheet1!I$1+(Sheet1!$A$1-1)*10,FALSE),IF(VLOOKUP($A1901,Sheet1!$B$3:$AH$1266,Sheet1!I$1+(Sheet1!$A$1-1)*10,FALSE)&gt;99999,-3,IF(VLOOKUP($A1901,Sheet1!$B$3:$AH$1266,Sheet1!I$1+(Sheet1!$A$1-1)*10,FALSE)&gt;9999,-2,IF(VLOOKUP($A1901,Sheet1!$B$3:$AH$1266,Sheet1!I$1+(Sheet1!$A$1-1)*10,FALSE)&gt;999,-1,0)))))))</f>
        <v>5940</v>
      </c>
      <c r="Z1901" s="392">
        <f>IF(ISNA(VLOOKUP($A1901,Sheet1!$B$3:$AH$1266,Sheet1!J$1+(Sheet1!$A$1-1)*10,FALSE))=TRUE,"---",IF(VLOOKUP($A1901,Sheet1!$B$3:$AH$1266,Sheet1!J$1+(Sheet1!$A$1-1)*10,FALSE)="---","---", (ROUND(VLOOKUP($A1901,Sheet1!$B$3:$AH$1266,Sheet1!J$1+(Sheet1!$A$1-1)*10,FALSE),IF(VLOOKUP($A1901,Sheet1!$B$3:$AH$1266,Sheet1!J$1+(Sheet1!$A$1-1)*10,FALSE)&gt;99999,-3,IF(VLOOKUP($A1901,Sheet1!$B$3:$AH$1266,Sheet1!J$1+(Sheet1!$A$1-1)*10,FALSE)&gt;9999,-2,IF(VLOOKUP($A1901,Sheet1!$B$3:$AH$1266,Sheet1!J$1+(Sheet1!$A$1-1)*10,FALSE)&gt;999,-1,0)))))))</f>
        <v>6840</v>
      </c>
      <c r="AA1901" s="392">
        <f>IF(ISNA(VLOOKUP($A1901,Sheet1!$B$3:$AH$1266,Sheet1!K$1+(Sheet1!$A$1-1)*10,FALSE))=TRUE,"---",IF(VLOOKUP($A1901,Sheet1!$B$3:$AH$1266,Sheet1!K$1+(Sheet1!$A$1-1)*10,FALSE)="---","---", (ROUND(VLOOKUP($A1901,Sheet1!$B$3:$AH$1266,Sheet1!K$1+(Sheet1!$A$1-1)*10,FALSE),IF(VLOOKUP($A1901,Sheet1!$B$3:$AH$1266,Sheet1!K$1+(Sheet1!$A$1-1)*10,FALSE)&gt;99999,-3,IF(VLOOKUP($A1901,Sheet1!$B$3:$AH$1266,Sheet1!K$1+(Sheet1!$A$1-1)*10,FALSE)&gt;9999,-2,IF(VLOOKUP($A1901,Sheet1!$B$3:$AH$1266,Sheet1!K$1+(Sheet1!$A$1-1)*10,FALSE)&gt;999,-1,0)))))))</f>
        <v>7500</v>
      </c>
      <c r="AB1901" s="392">
        <f>IF(ISNA(VLOOKUP($A1901,Sheet1!$B$3:$AH$1266,Sheet1!L$1+(Sheet1!$A$1-1)*10,FALSE))=TRUE,"---",IF(VLOOKUP($A1901,Sheet1!$B$3:$AH$1266,Sheet1!L$1+(Sheet1!$A$1-1)*10,FALSE)="---","---", (ROUND(VLOOKUP($A1901,Sheet1!$B$3:$AH$1266,Sheet1!L$1+(Sheet1!$A$1-1)*10,FALSE),IF(VLOOKUP($A1901,Sheet1!$B$3:$AH$1266,Sheet1!L$1+(Sheet1!$A$1-1)*10,FALSE)&gt;99999,-3,IF(VLOOKUP($A1901,Sheet1!$B$3:$AH$1266,Sheet1!L$1+(Sheet1!$A$1-1)*10,FALSE)&gt;9999,-2,IF(VLOOKUP($A1901,Sheet1!$B$3:$AH$1266,Sheet1!L$1+(Sheet1!$A$1-1)*10,FALSE)&gt;999,-1,0)))))))</f>
        <v>8160</v>
      </c>
      <c r="AC1901" s="392">
        <f>IF(ISNA(VLOOKUP($A1901,Sheet1!$B$3:$AH$1266,Sheet1!M$1+(Sheet1!$A$1-1)*10,FALSE))=TRUE,"---",IF(VLOOKUP($A1901,Sheet1!$B$3:$AH$1266,Sheet1!M$1+(Sheet1!$A$1-1)*10,FALSE)="---","---", (ROUND(VLOOKUP($A1901,Sheet1!$B$3:$AH$1266,Sheet1!M$1+(Sheet1!$A$1-1)*10,FALSE),IF(VLOOKUP($A1901,Sheet1!$B$3:$AH$1266,Sheet1!M$1+(Sheet1!$A$1-1)*10,FALSE)&gt;99999,-3,IF(VLOOKUP($A1901,Sheet1!$B$3:$AH$1266,Sheet1!M$1+(Sheet1!$A$1-1)*10,FALSE)&gt;9999,-2,IF(VLOOKUP($A1901,Sheet1!$B$3:$AH$1266,Sheet1!M$1+(Sheet1!$A$1-1)*10,FALSE)&gt;999,-1,0)))))))</f>
        <v>8810</v>
      </c>
      <c r="AD1901" s="392">
        <f>IF(ISNA(VLOOKUP($A1901,Sheet1!$B$3:$AH$1266,Sheet1!N$1+(Sheet1!$A$1-1)*10,FALSE))=TRUE,"---",IF(VLOOKUP($A1901,Sheet1!$B$3:$AH$1266,Sheet1!N$1+(Sheet1!$A$1-1)*10,FALSE)="---","---", (ROUND(VLOOKUP($A1901,Sheet1!$B$3:$AH$1266,Sheet1!N$1+(Sheet1!$A$1-1)*10,FALSE),IF(VLOOKUP($A1901,Sheet1!$B$3:$AH$1266,Sheet1!N$1+(Sheet1!$A$1-1)*10,FALSE)&gt;99999,-3,IF(VLOOKUP($A1901,Sheet1!$B$3:$AH$1266,Sheet1!N$1+(Sheet1!$A$1-1)*10,FALSE)&gt;9999,-2,IF(VLOOKUP($A1901,Sheet1!$B$3:$AH$1266,Sheet1!N$1+(Sheet1!$A$1-1)*10,FALSE)&gt;999,-1,0)))))))</f>
        <v>9690</v>
      </c>
    </row>
    <row r="1902" spans="1:30" ht="25.5" customHeight="1" x14ac:dyDescent="0.25">
      <c r="A1902" s="453"/>
      <c r="B1902" s="400"/>
      <c r="C1902" s="308"/>
      <c r="D1902" s="308"/>
      <c r="E1902" s="308"/>
      <c r="F1902" s="52" t="s">
        <v>4652</v>
      </c>
      <c r="G1902" s="127" t="s">
        <v>31</v>
      </c>
      <c r="H1902" s="308"/>
      <c r="I1902" s="308"/>
      <c r="J1902" s="308"/>
      <c r="K1902" s="405"/>
      <c r="L1902" s="308"/>
      <c r="M1902" s="407"/>
      <c r="N1902" s="412"/>
      <c r="O1902" s="396" t="e">
        <f t="shared" si="64"/>
        <v>#NUM!</v>
      </c>
      <c r="P1902" s="396" t="e">
        <f>IF(O1902&lt;&gt;"",VLOOKUP($A1902,Sheet4!$A$2:$O$1309,14,FALSE)*100,"")</f>
        <v>#NUM!</v>
      </c>
      <c r="Q1902" s="396" t="e">
        <f>IF(P1902&lt;&gt;"",VLOOKUP($A1902,Sheet4!$A$2:$O$1309,15,FALSE)*100,"")</f>
        <v>#NUM!</v>
      </c>
      <c r="R1902" s="374" t="e">
        <f t="shared" si="63"/>
        <v>#NUM!</v>
      </c>
      <c r="S1902" s="308"/>
      <c r="T1902" s="399"/>
      <c r="U1902" s="308"/>
      <c r="V1902" s="308"/>
      <c r="W1902" s="308"/>
      <c r="X1902" s="308"/>
      <c r="Y1902" s="308"/>
      <c r="Z1902" s="308"/>
      <c r="AA1902" s="308"/>
      <c r="AB1902" s="308"/>
      <c r="AC1902" s="308"/>
      <c r="AD1902" s="308"/>
    </row>
    <row r="1903" spans="1:30" ht="25.5" customHeight="1" x14ac:dyDescent="0.25">
      <c r="A1903" s="133" t="s">
        <v>2791</v>
      </c>
      <c r="B1903" s="141" t="s">
        <v>2792</v>
      </c>
      <c r="C1903" s="133">
        <v>443558</v>
      </c>
      <c r="D1903" s="133">
        <v>752244</v>
      </c>
      <c r="E1903" s="67" t="s">
        <v>3013</v>
      </c>
      <c r="F1903" s="117" t="s">
        <v>4981</v>
      </c>
      <c r="G1903" s="118" t="s">
        <v>31</v>
      </c>
      <c r="H1903" s="136">
        <v>986</v>
      </c>
      <c r="I1903" s="119">
        <v>22012</v>
      </c>
      <c r="J1903" s="120">
        <v>10.36</v>
      </c>
      <c r="K1903" s="121" t="s">
        <v>4405</v>
      </c>
      <c r="L1903" s="122">
        <v>19600</v>
      </c>
      <c r="M1903" s="123">
        <v>19.899999999999999</v>
      </c>
      <c r="N1903" s="118" t="s">
        <v>12</v>
      </c>
      <c r="O1903" s="71">
        <f t="shared" si="64"/>
        <v>0.53003935733147856</v>
      </c>
      <c r="P1903" s="71">
        <f>IF(O1903&lt;&gt;"",VLOOKUP($A1903,Sheet4!$A$2:$O$1309,14,FALSE)*100,"")</f>
        <v>0.1921537129836115</v>
      </c>
      <c r="Q1903" s="71">
        <f>IF(P1903&lt;&gt;"",VLOOKUP($A1903,Sheet4!$A$2:$O$1309,15,FALSE)*100,"")</f>
        <v>1.8663238454540321</v>
      </c>
      <c r="R1903" s="73" t="str">
        <f t="shared" si="63"/>
        <v>200</v>
      </c>
      <c r="S1903" s="63" t="s">
        <v>4364</v>
      </c>
      <c r="T1903" s="63" t="str">
        <f>IF(ISNA(VLOOKUP(A1903,Sheet1!B$3:C$1266,2,FALSE)=TRUE),"NC",VLOOKUP(A1903,Sheet1!B$3:C$1266,2,FALSE))</f>
        <v>Rural10</v>
      </c>
      <c r="U1903" s="66">
        <f>IF(ISNA(VLOOKUP($A1903,Sheet1!$B$3:$AH$1266,Sheet1!E$1+(Sheet1!$A$1-1)*10,FALSE))=TRUE,"---",IF(VLOOKUP($A1903,Sheet1!$B$3:$AH$1266,Sheet1!E$1+(Sheet1!$A$1-1)*10,FALSE)="---","---", (ROUND(VLOOKUP($A1903,Sheet1!$B$3:$AH$1266,Sheet1!E$1+(Sheet1!$A$1-1)*10,FALSE),IF(VLOOKUP($A1903,Sheet1!$B$3:$AH$1266,Sheet1!E$1+(Sheet1!$A$1-1)*10,FALSE)&gt;99999,-3,IF(VLOOKUP($A1903,Sheet1!$B$3:$AH$1266,Sheet1!E$1+(Sheet1!$A$1-1)*10,FALSE)&gt;9999,-2,IF(VLOOKUP($A1903,Sheet1!$B$3:$AH$1266,Sheet1!E$1+(Sheet1!$A$1-1)*10,FALSE)&gt;999,-1,0)))))))</f>
        <v>7310</v>
      </c>
      <c r="V1903" s="66">
        <f>IF(ISNA(VLOOKUP($A1903,Sheet1!$B$3:$AH$1266,Sheet1!F$1+(Sheet1!$A$1-1)*10,FALSE))=TRUE,"---",IF(VLOOKUP($A1903,Sheet1!$B$3:$AH$1266,Sheet1!F$1+(Sheet1!$A$1-1)*10,FALSE)="---","---", (ROUND(VLOOKUP($A1903,Sheet1!$B$3:$AH$1266,Sheet1!F$1+(Sheet1!$A$1-1)*10,FALSE),IF(VLOOKUP($A1903,Sheet1!$B$3:$AH$1266,Sheet1!F$1+(Sheet1!$A$1-1)*10,FALSE)&gt;99999,-3,IF(VLOOKUP($A1903,Sheet1!$B$3:$AH$1266,Sheet1!F$1+(Sheet1!$A$1-1)*10,FALSE)&gt;9999,-2,IF(VLOOKUP($A1903,Sheet1!$B$3:$AH$1266,Sheet1!F$1+(Sheet1!$A$1-1)*10,FALSE)&gt;999,-1,0)))))))</f>
        <v>8150</v>
      </c>
      <c r="W1903" s="66">
        <f>IF(ISNA(VLOOKUP($A1903,Sheet1!$B$3:$AH$1266,Sheet1!G$1+(Sheet1!$A$1-1)*10,FALSE))=TRUE,"---",IF(VLOOKUP($A1903,Sheet1!$B$3:$AH$1266,Sheet1!G$1+(Sheet1!$A$1-1)*10,FALSE)="---","---", (ROUND(VLOOKUP($A1903,Sheet1!$B$3:$AH$1266,Sheet1!G$1+(Sheet1!$A$1-1)*10,FALSE),IF(VLOOKUP($A1903,Sheet1!$B$3:$AH$1266,Sheet1!G$1+(Sheet1!$A$1-1)*10,FALSE)&gt;99999,-3,IF(VLOOKUP($A1903,Sheet1!$B$3:$AH$1266,Sheet1!G$1+(Sheet1!$A$1-1)*10,FALSE)&gt;9999,-2,IF(VLOOKUP($A1903,Sheet1!$B$3:$AH$1266,Sheet1!G$1+(Sheet1!$A$1-1)*10,FALSE)&gt;999,-1,0)))))))</f>
        <v>9150</v>
      </c>
      <c r="X1903" s="66">
        <f>IF(ISNA(VLOOKUP($A1903,Sheet1!$B$3:$AH$1266,Sheet1!H$1+(Sheet1!$A$1-1)*10,FALSE))=TRUE,"---",IF(VLOOKUP($A1903,Sheet1!$B$3:$AH$1266,Sheet1!H$1+(Sheet1!$A$1-1)*10,FALSE)="---","---", (ROUND(VLOOKUP($A1903,Sheet1!$B$3:$AH$1266,Sheet1!H$1+(Sheet1!$A$1-1)*10,FALSE),IF(VLOOKUP($A1903,Sheet1!$B$3:$AH$1266,Sheet1!H$1+(Sheet1!$A$1-1)*10,FALSE)&gt;99999,-3,IF(VLOOKUP($A1903,Sheet1!$B$3:$AH$1266,Sheet1!H$1+(Sheet1!$A$1-1)*10,FALSE)&gt;9999,-2,IF(VLOOKUP($A1903,Sheet1!$B$3:$AH$1266,Sheet1!H$1+(Sheet1!$A$1-1)*10,FALSE)&gt;999,-1,0)))))))</f>
        <v>11600</v>
      </c>
      <c r="Y1903" s="66">
        <f>IF(ISNA(VLOOKUP($A1903,Sheet1!$B$3:$AH$1266,Sheet1!I$1+(Sheet1!$A$1-1)*10,FALSE))=TRUE,"---",IF(VLOOKUP($A1903,Sheet1!$B$3:$AH$1266,Sheet1!I$1+(Sheet1!$A$1-1)*10,FALSE)="---","---", (ROUND(VLOOKUP($A1903,Sheet1!$B$3:$AH$1266,Sheet1!I$1+(Sheet1!$A$1-1)*10,FALSE),IF(VLOOKUP($A1903,Sheet1!$B$3:$AH$1266,Sheet1!I$1+(Sheet1!$A$1-1)*10,FALSE)&gt;99999,-3,IF(VLOOKUP($A1903,Sheet1!$B$3:$AH$1266,Sheet1!I$1+(Sheet1!$A$1-1)*10,FALSE)&gt;9999,-2,IF(VLOOKUP($A1903,Sheet1!$B$3:$AH$1266,Sheet1!I$1+(Sheet1!$A$1-1)*10,FALSE)&gt;999,-1,0)))))))</f>
        <v>13200</v>
      </c>
      <c r="Z1903" s="66">
        <f>IF(ISNA(VLOOKUP($A1903,Sheet1!$B$3:$AH$1266,Sheet1!J$1+(Sheet1!$A$1-1)*10,FALSE))=TRUE,"---",IF(VLOOKUP($A1903,Sheet1!$B$3:$AH$1266,Sheet1!J$1+(Sheet1!$A$1-1)*10,FALSE)="---","---", (ROUND(VLOOKUP($A1903,Sheet1!$B$3:$AH$1266,Sheet1!J$1+(Sheet1!$A$1-1)*10,FALSE),IF(VLOOKUP($A1903,Sheet1!$B$3:$AH$1266,Sheet1!J$1+(Sheet1!$A$1-1)*10,FALSE)&gt;99999,-3,IF(VLOOKUP($A1903,Sheet1!$B$3:$AH$1266,Sheet1!J$1+(Sheet1!$A$1-1)*10,FALSE)&gt;9999,-2,IF(VLOOKUP($A1903,Sheet1!$B$3:$AH$1266,Sheet1!J$1+(Sheet1!$A$1-1)*10,FALSE)&gt;999,-1,0)))))))</f>
        <v>15100</v>
      </c>
      <c r="AA1903" s="66">
        <f>IF(ISNA(VLOOKUP($A1903,Sheet1!$B$3:$AH$1266,Sheet1!K$1+(Sheet1!$A$1-1)*10,FALSE))=TRUE,"---",IF(VLOOKUP($A1903,Sheet1!$B$3:$AH$1266,Sheet1!K$1+(Sheet1!$A$1-1)*10,FALSE)="---","---", (ROUND(VLOOKUP($A1903,Sheet1!$B$3:$AH$1266,Sheet1!K$1+(Sheet1!$A$1-1)*10,FALSE),IF(VLOOKUP($A1903,Sheet1!$B$3:$AH$1266,Sheet1!K$1+(Sheet1!$A$1-1)*10,FALSE)&gt;99999,-3,IF(VLOOKUP($A1903,Sheet1!$B$3:$AH$1266,Sheet1!K$1+(Sheet1!$A$1-1)*10,FALSE)&gt;9999,-2,IF(VLOOKUP($A1903,Sheet1!$B$3:$AH$1266,Sheet1!K$1+(Sheet1!$A$1-1)*10,FALSE)&gt;999,-1,0)))))))</f>
        <v>16600</v>
      </c>
      <c r="AB1903" s="66">
        <f>IF(ISNA(VLOOKUP($A1903,Sheet1!$B$3:$AH$1266,Sheet1!L$1+(Sheet1!$A$1-1)*10,FALSE))=TRUE,"---",IF(VLOOKUP($A1903,Sheet1!$B$3:$AH$1266,Sheet1!L$1+(Sheet1!$A$1-1)*10,FALSE)="---","---", (ROUND(VLOOKUP($A1903,Sheet1!$B$3:$AH$1266,Sheet1!L$1+(Sheet1!$A$1-1)*10,FALSE),IF(VLOOKUP($A1903,Sheet1!$B$3:$AH$1266,Sheet1!L$1+(Sheet1!$A$1-1)*10,FALSE)&gt;99999,-3,IF(VLOOKUP($A1903,Sheet1!$B$3:$AH$1266,Sheet1!L$1+(Sheet1!$A$1-1)*10,FALSE)&gt;9999,-2,IF(VLOOKUP($A1903,Sheet1!$B$3:$AH$1266,Sheet1!L$1+(Sheet1!$A$1-1)*10,FALSE)&gt;999,-1,0)))))))</f>
        <v>18100</v>
      </c>
      <c r="AC1903" s="66">
        <f>IF(ISNA(VLOOKUP($A1903,Sheet1!$B$3:$AH$1266,Sheet1!M$1+(Sheet1!$A$1-1)*10,FALSE))=TRUE,"---",IF(VLOOKUP($A1903,Sheet1!$B$3:$AH$1266,Sheet1!M$1+(Sheet1!$A$1-1)*10,FALSE)="---","---", (ROUND(VLOOKUP($A1903,Sheet1!$B$3:$AH$1266,Sheet1!M$1+(Sheet1!$A$1-1)*10,FALSE),IF(VLOOKUP($A1903,Sheet1!$B$3:$AH$1266,Sheet1!M$1+(Sheet1!$A$1-1)*10,FALSE)&gt;99999,-3,IF(VLOOKUP($A1903,Sheet1!$B$3:$AH$1266,Sheet1!M$1+(Sheet1!$A$1-1)*10,FALSE)&gt;9999,-2,IF(VLOOKUP($A1903,Sheet1!$B$3:$AH$1266,Sheet1!M$1+(Sheet1!$A$1-1)*10,FALSE)&gt;999,-1,0)))))))</f>
        <v>19700</v>
      </c>
      <c r="AD1903" s="66">
        <f>IF(ISNA(VLOOKUP($A1903,Sheet1!$B$3:$AH$1266,Sheet1!N$1+(Sheet1!$A$1-1)*10,FALSE))=TRUE,"---",IF(VLOOKUP($A1903,Sheet1!$B$3:$AH$1266,Sheet1!N$1+(Sheet1!$A$1-1)*10,FALSE)="---","---", (ROUND(VLOOKUP($A1903,Sheet1!$B$3:$AH$1266,Sheet1!N$1+(Sheet1!$A$1-1)*10,FALSE),IF(VLOOKUP($A1903,Sheet1!$B$3:$AH$1266,Sheet1!N$1+(Sheet1!$A$1-1)*10,FALSE)&gt;99999,-3,IF(VLOOKUP($A1903,Sheet1!$B$3:$AH$1266,Sheet1!N$1+(Sheet1!$A$1-1)*10,FALSE)&gt;9999,-2,IF(VLOOKUP($A1903,Sheet1!$B$3:$AH$1266,Sheet1!N$1+(Sheet1!$A$1-1)*10,FALSE)&gt;999,-1,0)))))))</f>
        <v>21700</v>
      </c>
    </row>
    <row r="1904" spans="1:30" ht="25.5" customHeight="1" x14ac:dyDescent="0.25">
      <c r="A1904" s="125" t="s">
        <v>2793</v>
      </c>
      <c r="B1904" s="126" t="s">
        <v>2794</v>
      </c>
      <c r="C1904" s="125">
        <v>442542</v>
      </c>
      <c r="D1904" s="125">
        <v>753214</v>
      </c>
      <c r="E1904" s="70" t="s">
        <v>3013</v>
      </c>
      <c r="F1904" s="52" t="s">
        <v>4495</v>
      </c>
      <c r="G1904" s="127" t="s">
        <v>286</v>
      </c>
      <c r="H1904" s="128">
        <v>1.56</v>
      </c>
      <c r="I1904" s="112">
        <v>28583</v>
      </c>
      <c r="J1904" s="113">
        <v>4.9000000000000004</v>
      </c>
      <c r="K1904" s="114" t="s">
        <v>4405</v>
      </c>
      <c r="L1904" s="115">
        <v>85</v>
      </c>
      <c r="M1904" s="116">
        <v>54</v>
      </c>
      <c r="N1904" s="114" t="s">
        <v>4405</v>
      </c>
      <c r="O1904" s="68">
        <f t="shared" si="64"/>
        <v>13.135033226188659</v>
      </c>
      <c r="P1904" s="68">
        <f>IF(O1904&lt;&gt;"",VLOOKUP($A1904,Sheet4!$A$2:$O$1309,14,FALSE)*100,"")</f>
        <v>1.8106239831579218</v>
      </c>
      <c r="Q1904" s="68">
        <f>IF(P1904&lt;&gt;"",VLOOKUP($A1904,Sheet4!$A$2:$O$1309,15,FALSE)*100,"")</f>
        <v>16.387415644390924</v>
      </c>
      <c r="R1904" s="74">
        <f t="shared" si="63"/>
        <v>8</v>
      </c>
      <c r="S1904" s="64" t="s">
        <v>4364</v>
      </c>
      <c r="T1904" s="64" t="str">
        <f>IF(ISNA(VLOOKUP(A1904,Sheet1!B$3:C$1266,2,FALSE)=TRUE),"NC",VLOOKUP(A1904,Sheet1!B$3:C$1266,2,FALSE))</f>
        <v>Rural10</v>
      </c>
      <c r="U1904" s="65">
        <f>IF(ISNA(VLOOKUP($A1904,Sheet1!$B$3:$AH$1266,Sheet1!E$1+(Sheet1!$A$1-1)*10,FALSE))=TRUE,"---",IF(VLOOKUP($A1904,Sheet1!$B$3:$AH$1266,Sheet1!E$1+(Sheet1!$A$1-1)*10,FALSE)="---","---", (ROUND(VLOOKUP($A1904,Sheet1!$B$3:$AH$1266,Sheet1!E$1+(Sheet1!$A$1-1)*10,FALSE),IF(VLOOKUP($A1904,Sheet1!$B$3:$AH$1266,Sheet1!E$1+(Sheet1!$A$1-1)*10,FALSE)&gt;99999,-3,IF(VLOOKUP($A1904,Sheet1!$B$3:$AH$1266,Sheet1!E$1+(Sheet1!$A$1-1)*10,FALSE)&gt;9999,-2,IF(VLOOKUP($A1904,Sheet1!$B$3:$AH$1266,Sheet1!E$1+(Sheet1!$A$1-1)*10,FALSE)&gt;999,-1,0)))))))</f>
        <v>41</v>
      </c>
      <c r="V1904" s="65">
        <f>IF(ISNA(VLOOKUP($A1904,Sheet1!$B$3:$AH$1266,Sheet1!F$1+(Sheet1!$A$1-1)*10,FALSE))=TRUE,"---",IF(VLOOKUP($A1904,Sheet1!$B$3:$AH$1266,Sheet1!F$1+(Sheet1!$A$1-1)*10,FALSE)="---","---", (ROUND(VLOOKUP($A1904,Sheet1!$B$3:$AH$1266,Sheet1!F$1+(Sheet1!$A$1-1)*10,FALSE),IF(VLOOKUP($A1904,Sheet1!$B$3:$AH$1266,Sheet1!F$1+(Sheet1!$A$1-1)*10,FALSE)&gt;99999,-3,IF(VLOOKUP($A1904,Sheet1!$B$3:$AH$1266,Sheet1!F$1+(Sheet1!$A$1-1)*10,FALSE)&gt;9999,-2,IF(VLOOKUP($A1904,Sheet1!$B$3:$AH$1266,Sheet1!F$1+(Sheet1!$A$1-1)*10,FALSE)&gt;999,-1,0)))))))</f>
        <v>47</v>
      </c>
      <c r="W1904" s="65">
        <f>IF(ISNA(VLOOKUP($A1904,Sheet1!$B$3:$AH$1266,Sheet1!G$1+(Sheet1!$A$1-1)*10,FALSE))=TRUE,"---",IF(VLOOKUP($A1904,Sheet1!$B$3:$AH$1266,Sheet1!G$1+(Sheet1!$A$1-1)*10,FALSE)="---","---", (ROUND(VLOOKUP($A1904,Sheet1!$B$3:$AH$1266,Sheet1!G$1+(Sheet1!$A$1-1)*10,FALSE),IF(VLOOKUP($A1904,Sheet1!$B$3:$AH$1266,Sheet1!G$1+(Sheet1!$A$1-1)*10,FALSE)&gt;99999,-3,IF(VLOOKUP($A1904,Sheet1!$B$3:$AH$1266,Sheet1!G$1+(Sheet1!$A$1-1)*10,FALSE)&gt;9999,-2,IF(VLOOKUP($A1904,Sheet1!$B$3:$AH$1266,Sheet1!G$1+(Sheet1!$A$1-1)*10,FALSE)&gt;999,-1,0)))))))</f>
        <v>55</v>
      </c>
      <c r="X1904" s="65">
        <f>IF(ISNA(VLOOKUP($A1904,Sheet1!$B$3:$AH$1266,Sheet1!H$1+(Sheet1!$A$1-1)*10,FALSE))=TRUE,"---",IF(VLOOKUP($A1904,Sheet1!$B$3:$AH$1266,Sheet1!H$1+(Sheet1!$A$1-1)*10,FALSE)="---","---", (ROUND(VLOOKUP($A1904,Sheet1!$B$3:$AH$1266,Sheet1!H$1+(Sheet1!$A$1-1)*10,FALSE),IF(VLOOKUP($A1904,Sheet1!$B$3:$AH$1266,Sheet1!H$1+(Sheet1!$A$1-1)*10,FALSE)&gt;99999,-3,IF(VLOOKUP($A1904,Sheet1!$B$3:$AH$1266,Sheet1!H$1+(Sheet1!$A$1-1)*10,FALSE)&gt;9999,-2,IF(VLOOKUP($A1904,Sheet1!$B$3:$AH$1266,Sheet1!H$1+(Sheet1!$A$1-1)*10,FALSE)&gt;999,-1,0)))))))</f>
        <v>75</v>
      </c>
      <c r="Y1904" s="65">
        <f>IF(ISNA(VLOOKUP($A1904,Sheet1!$B$3:$AH$1266,Sheet1!I$1+(Sheet1!$A$1-1)*10,FALSE))=TRUE,"---",IF(VLOOKUP($A1904,Sheet1!$B$3:$AH$1266,Sheet1!I$1+(Sheet1!$A$1-1)*10,FALSE)="---","---", (ROUND(VLOOKUP($A1904,Sheet1!$B$3:$AH$1266,Sheet1!I$1+(Sheet1!$A$1-1)*10,FALSE),IF(VLOOKUP($A1904,Sheet1!$B$3:$AH$1266,Sheet1!I$1+(Sheet1!$A$1-1)*10,FALSE)&gt;99999,-3,IF(VLOOKUP($A1904,Sheet1!$B$3:$AH$1266,Sheet1!I$1+(Sheet1!$A$1-1)*10,FALSE)&gt;9999,-2,IF(VLOOKUP($A1904,Sheet1!$B$3:$AH$1266,Sheet1!I$1+(Sheet1!$A$1-1)*10,FALSE)&gt;999,-1,0)))))))</f>
        <v>90</v>
      </c>
      <c r="Z1904" s="65">
        <f>IF(ISNA(VLOOKUP($A1904,Sheet1!$B$3:$AH$1266,Sheet1!J$1+(Sheet1!$A$1-1)*10,FALSE))=TRUE,"---",IF(VLOOKUP($A1904,Sheet1!$B$3:$AH$1266,Sheet1!J$1+(Sheet1!$A$1-1)*10,FALSE)="---","---", (ROUND(VLOOKUP($A1904,Sheet1!$B$3:$AH$1266,Sheet1!J$1+(Sheet1!$A$1-1)*10,FALSE),IF(VLOOKUP($A1904,Sheet1!$B$3:$AH$1266,Sheet1!J$1+(Sheet1!$A$1-1)*10,FALSE)&gt;99999,-3,IF(VLOOKUP($A1904,Sheet1!$B$3:$AH$1266,Sheet1!J$1+(Sheet1!$A$1-1)*10,FALSE)&gt;9999,-2,IF(VLOOKUP($A1904,Sheet1!$B$3:$AH$1266,Sheet1!J$1+(Sheet1!$A$1-1)*10,FALSE)&gt;999,-1,0)))))))</f>
        <v>110</v>
      </c>
      <c r="AA1904" s="65">
        <f>IF(ISNA(VLOOKUP($A1904,Sheet1!$B$3:$AH$1266,Sheet1!K$1+(Sheet1!$A$1-1)*10,FALSE))=TRUE,"---",IF(VLOOKUP($A1904,Sheet1!$B$3:$AH$1266,Sheet1!K$1+(Sheet1!$A$1-1)*10,FALSE)="---","---", (ROUND(VLOOKUP($A1904,Sheet1!$B$3:$AH$1266,Sheet1!K$1+(Sheet1!$A$1-1)*10,FALSE),IF(VLOOKUP($A1904,Sheet1!$B$3:$AH$1266,Sheet1!K$1+(Sheet1!$A$1-1)*10,FALSE)&gt;99999,-3,IF(VLOOKUP($A1904,Sheet1!$B$3:$AH$1266,Sheet1!K$1+(Sheet1!$A$1-1)*10,FALSE)&gt;9999,-2,IF(VLOOKUP($A1904,Sheet1!$B$3:$AH$1266,Sheet1!K$1+(Sheet1!$A$1-1)*10,FALSE)&gt;999,-1,0)))))))</f>
        <v>126</v>
      </c>
      <c r="AB1904" s="65">
        <f>IF(ISNA(VLOOKUP($A1904,Sheet1!$B$3:$AH$1266,Sheet1!L$1+(Sheet1!$A$1-1)*10,FALSE))=TRUE,"---",IF(VLOOKUP($A1904,Sheet1!$B$3:$AH$1266,Sheet1!L$1+(Sheet1!$A$1-1)*10,FALSE)="---","---", (ROUND(VLOOKUP($A1904,Sheet1!$B$3:$AH$1266,Sheet1!L$1+(Sheet1!$A$1-1)*10,FALSE),IF(VLOOKUP($A1904,Sheet1!$B$3:$AH$1266,Sheet1!L$1+(Sheet1!$A$1-1)*10,FALSE)&gt;99999,-3,IF(VLOOKUP($A1904,Sheet1!$B$3:$AH$1266,Sheet1!L$1+(Sheet1!$A$1-1)*10,FALSE)&gt;9999,-2,IF(VLOOKUP($A1904,Sheet1!$B$3:$AH$1266,Sheet1!L$1+(Sheet1!$A$1-1)*10,FALSE)&gt;999,-1,0)))))))</f>
        <v>144</v>
      </c>
      <c r="AC1904" s="65">
        <f>IF(ISNA(VLOOKUP($A1904,Sheet1!$B$3:$AH$1266,Sheet1!M$1+(Sheet1!$A$1-1)*10,FALSE))=TRUE,"---",IF(VLOOKUP($A1904,Sheet1!$B$3:$AH$1266,Sheet1!M$1+(Sheet1!$A$1-1)*10,FALSE)="---","---", (ROUND(VLOOKUP($A1904,Sheet1!$B$3:$AH$1266,Sheet1!M$1+(Sheet1!$A$1-1)*10,FALSE),IF(VLOOKUP($A1904,Sheet1!$B$3:$AH$1266,Sheet1!M$1+(Sheet1!$A$1-1)*10,FALSE)&gt;99999,-3,IF(VLOOKUP($A1904,Sheet1!$B$3:$AH$1266,Sheet1!M$1+(Sheet1!$A$1-1)*10,FALSE)&gt;9999,-2,IF(VLOOKUP($A1904,Sheet1!$B$3:$AH$1266,Sheet1!M$1+(Sheet1!$A$1-1)*10,FALSE)&gt;999,-1,0)))))))</f>
        <v>160</v>
      </c>
      <c r="AD1904" s="65">
        <f>IF(ISNA(VLOOKUP($A1904,Sheet1!$B$3:$AH$1266,Sheet1!N$1+(Sheet1!$A$1-1)*10,FALSE))=TRUE,"---",IF(VLOOKUP($A1904,Sheet1!$B$3:$AH$1266,Sheet1!N$1+(Sheet1!$A$1-1)*10,FALSE)="---","---", (ROUND(VLOOKUP($A1904,Sheet1!$B$3:$AH$1266,Sheet1!N$1+(Sheet1!$A$1-1)*10,FALSE),IF(VLOOKUP($A1904,Sheet1!$B$3:$AH$1266,Sheet1!N$1+(Sheet1!$A$1-1)*10,FALSE)&gt;99999,-3,IF(VLOOKUP($A1904,Sheet1!$B$3:$AH$1266,Sheet1!N$1+(Sheet1!$A$1-1)*10,FALSE)&gt;9999,-2,IF(VLOOKUP($A1904,Sheet1!$B$3:$AH$1266,Sheet1!N$1+(Sheet1!$A$1-1)*10,FALSE)&gt;999,-1,0)))))))</f>
        <v>184</v>
      </c>
    </row>
    <row r="1905" spans="1:30" ht="25.5" customHeight="1" x14ac:dyDescent="0.25">
      <c r="A1905" s="133" t="s">
        <v>2795</v>
      </c>
      <c r="B1905" s="141" t="s">
        <v>2796</v>
      </c>
      <c r="C1905" s="133">
        <v>443755</v>
      </c>
      <c r="D1905" s="133">
        <v>752833</v>
      </c>
      <c r="E1905" s="67" t="s">
        <v>3013</v>
      </c>
      <c r="F1905" s="117" t="s">
        <v>4982</v>
      </c>
      <c r="G1905" s="118" t="s">
        <v>286</v>
      </c>
      <c r="H1905" s="166">
        <v>1562</v>
      </c>
      <c r="I1905" s="119">
        <v>1917</v>
      </c>
      <c r="J1905" s="120">
        <v>10.15</v>
      </c>
      <c r="K1905" s="121" t="s">
        <v>4405</v>
      </c>
      <c r="L1905" s="122">
        <v>15800</v>
      </c>
      <c r="M1905" s="123">
        <v>10.1</v>
      </c>
      <c r="N1905" s="118" t="s">
        <v>12</v>
      </c>
      <c r="O1905" s="71">
        <f t="shared" si="64"/>
        <v>10.495763080836614</v>
      </c>
      <c r="P1905" s="71">
        <f>IF(O1905&lt;&gt;"",VLOOKUP($A1905,Sheet4!$A$2:$O$1309,14,FALSE)*100,"")</f>
        <v>3.6180939287405067</v>
      </c>
      <c r="Q1905" s="71">
        <f>IF(P1905&lt;&gt;"",VLOOKUP($A1905,Sheet4!$A$2:$O$1309,15,FALSE)*100,"")</f>
        <v>30.299521087083704</v>
      </c>
      <c r="R1905" s="73">
        <f t="shared" si="63"/>
        <v>10</v>
      </c>
      <c r="S1905" s="63" t="s">
        <v>4364</v>
      </c>
      <c r="T1905" s="63" t="str">
        <f>IF(ISNA(VLOOKUP(A1905,Sheet1!B$3:C$1266,2,FALSE)=TRUE),"NC",VLOOKUP(A1905,Sheet1!B$3:C$1266,2,FALSE))</f>
        <v>Rural</v>
      </c>
      <c r="U1905" s="66">
        <f>IF(ISNA(VLOOKUP($A1905,Sheet1!$B$3:$AH$1266,Sheet1!E$1+(Sheet1!$A$1-1)*10,FALSE))=TRUE,"---",IF(VLOOKUP($A1905,Sheet1!$B$3:$AH$1266,Sheet1!E$1+(Sheet1!$A$1-1)*10,FALSE)="---","---", (ROUND(VLOOKUP($A1905,Sheet1!$B$3:$AH$1266,Sheet1!E$1+(Sheet1!$A$1-1)*10,FALSE),IF(VLOOKUP($A1905,Sheet1!$B$3:$AH$1266,Sheet1!E$1+(Sheet1!$A$1-1)*10,FALSE)&gt;99999,-3,IF(VLOOKUP($A1905,Sheet1!$B$3:$AH$1266,Sheet1!E$1+(Sheet1!$A$1-1)*10,FALSE)&gt;9999,-2,IF(VLOOKUP($A1905,Sheet1!$B$3:$AH$1266,Sheet1!E$1+(Sheet1!$A$1-1)*10,FALSE)&gt;999,-1,0)))))))</f>
        <v>9030</v>
      </c>
      <c r="V1905" s="66">
        <f>IF(ISNA(VLOOKUP($A1905,Sheet1!$B$3:$AH$1266,Sheet1!F$1+(Sheet1!$A$1-1)*10,FALSE))=TRUE,"---",IF(VLOOKUP($A1905,Sheet1!$B$3:$AH$1266,Sheet1!F$1+(Sheet1!$A$1-1)*10,FALSE)="---","---", (ROUND(VLOOKUP($A1905,Sheet1!$B$3:$AH$1266,Sheet1!F$1+(Sheet1!$A$1-1)*10,FALSE),IF(VLOOKUP($A1905,Sheet1!$B$3:$AH$1266,Sheet1!F$1+(Sheet1!$A$1-1)*10,FALSE)&gt;99999,-3,IF(VLOOKUP($A1905,Sheet1!$B$3:$AH$1266,Sheet1!F$1+(Sheet1!$A$1-1)*10,FALSE)&gt;9999,-2,IF(VLOOKUP($A1905,Sheet1!$B$3:$AH$1266,Sheet1!F$1+(Sheet1!$A$1-1)*10,FALSE)&gt;999,-1,0)))))))</f>
        <v>9980</v>
      </c>
      <c r="W1905" s="66">
        <f>IF(ISNA(VLOOKUP($A1905,Sheet1!$B$3:$AH$1266,Sheet1!G$1+(Sheet1!$A$1-1)*10,FALSE))=TRUE,"---",IF(VLOOKUP($A1905,Sheet1!$B$3:$AH$1266,Sheet1!G$1+(Sheet1!$A$1-1)*10,FALSE)="---","---", (ROUND(VLOOKUP($A1905,Sheet1!$B$3:$AH$1266,Sheet1!G$1+(Sheet1!$A$1-1)*10,FALSE),IF(VLOOKUP($A1905,Sheet1!$B$3:$AH$1266,Sheet1!G$1+(Sheet1!$A$1-1)*10,FALSE)&gt;99999,-3,IF(VLOOKUP($A1905,Sheet1!$B$3:$AH$1266,Sheet1!G$1+(Sheet1!$A$1-1)*10,FALSE)&gt;9999,-2,IF(VLOOKUP($A1905,Sheet1!$B$3:$AH$1266,Sheet1!G$1+(Sheet1!$A$1-1)*10,FALSE)&gt;999,-1,0)))))))</f>
        <v>11100</v>
      </c>
      <c r="X1905" s="66">
        <f>IF(ISNA(VLOOKUP($A1905,Sheet1!$B$3:$AH$1266,Sheet1!H$1+(Sheet1!$A$1-1)*10,FALSE))=TRUE,"---",IF(VLOOKUP($A1905,Sheet1!$B$3:$AH$1266,Sheet1!H$1+(Sheet1!$A$1-1)*10,FALSE)="---","---", (ROUND(VLOOKUP($A1905,Sheet1!$B$3:$AH$1266,Sheet1!H$1+(Sheet1!$A$1-1)*10,FALSE),IF(VLOOKUP($A1905,Sheet1!$B$3:$AH$1266,Sheet1!H$1+(Sheet1!$A$1-1)*10,FALSE)&gt;99999,-3,IF(VLOOKUP($A1905,Sheet1!$B$3:$AH$1266,Sheet1!H$1+(Sheet1!$A$1-1)*10,FALSE)&gt;9999,-2,IF(VLOOKUP($A1905,Sheet1!$B$3:$AH$1266,Sheet1!H$1+(Sheet1!$A$1-1)*10,FALSE)&gt;999,-1,0)))))))</f>
        <v>14000</v>
      </c>
      <c r="Y1905" s="66">
        <f>IF(ISNA(VLOOKUP($A1905,Sheet1!$B$3:$AH$1266,Sheet1!I$1+(Sheet1!$A$1-1)*10,FALSE))=TRUE,"---",IF(VLOOKUP($A1905,Sheet1!$B$3:$AH$1266,Sheet1!I$1+(Sheet1!$A$1-1)*10,FALSE)="---","---", (ROUND(VLOOKUP($A1905,Sheet1!$B$3:$AH$1266,Sheet1!I$1+(Sheet1!$A$1-1)*10,FALSE),IF(VLOOKUP($A1905,Sheet1!$B$3:$AH$1266,Sheet1!I$1+(Sheet1!$A$1-1)*10,FALSE)&gt;99999,-3,IF(VLOOKUP($A1905,Sheet1!$B$3:$AH$1266,Sheet1!I$1+(Sheet1!$A$1-1)*10,FALSE)&gt;9999,-2,IF(VLOOKUP($A1905,Sheet1!$B$3:$AH$1266,Sheet1!I$1+(Sheet1!$A$1-1)*10,FALSE)&gt;999,-1,0)))))))</f>
        <v>15900</v>
      </c>
      <c r="Z1905" s="66">
        <f>IF(ISNA(VLOOKUP($A1905,Sheet1!$B$3:$AH$1266,Sheet1!J$1+(Sheet1!$A$1-1)*10,FALSE))=TRUE,"---",IF(VLOOKUP($A1905,Sheet1!$B$3:$AH$1266,Sheet1!J$1+(Sheet1!$A$1-1)*10,FALSE)="---","---", (ROUND(VLOOKUP($A1905,Sheet1!$B$3:$AH$1266,Sheet1!J$1+(Sheet1!$A$1-1)*10,FALSE),IF(VLOOKUP($A1905,Sheet1!$B$3:$AH$1266,Sheet1!J$1+(Sheet1!$A$1-1)*10,FALSE)&gt;99999,-3,IF(VLOOKUP($A1905,Sheet1!$B$3:$AH$1266,Sheet1!J$1+(Sheet1!$A$1-1)*10,FALSE)&gt;9999,-2,IF(VLOOKUP($A1905,Sheet1!$B$3:$AH$1266,Sheet1!J$1+(Sheet1!$A$1-1)*10,FALSE)&gt;999,-1,0)))))))</f>
        <v>18500</v>
      </c>
      <c r="AA1905" s="66">
        <f>IF(ISNA(VLOOKUP($A1905,Sheet1!$B$3:$AH$1266,Sheet1!K$1+(Sheet1!$A$1-1)*10,FALSE))=TRUE,"---",IF(VLOOKUP($A1905,Sheet1!$B$3:$AH$1266,Sheet1!K$1+(Sheet1!$A$1-1)*10,FALSE)="---","---", (ROUND(VLOOKUP($A1905,Sheet1!$B$3:$AH$1266,Sheet1!K$1+(Sheet1!$A$1-1)*10,FALSE),IF(VLOOKUP($A1905,Sheet1!$B$3:$AH$1266,Sheet1!K$1+(Sheet1!$A$1-1)*10,FALSE)&gt;99999,-3,IF(VLOOKUP($A1905,Sheet1!$B$3:$AH$1266,Sheet1!K$1+(Sheet1!$A$1-1)*10,FALSE)&gt;9999,-2,IF(VLOOKUP($A1905,Sheet1!$B$3:$AH$1266,Sheet1!K$1+(Sheet1!$A$1-1)*10,FALSE)&gt;999,-1,0)))))))</f>
        <v>20300</v>
      </c>
      <c r="AB1905" s="66">
        <f>IF(ISNA(VLOOKUP($A1905,Sheet1!$B$3:$AH$1266,Sheet1!L$1+(Sheet1!$A$1-1)*10,FALSE))=TRUE,"---",IF(VLOOKUP($A1905,Sheet1!$B$3:$AH$1266,Sheet1!L$1+(Sheet1!$A$1-1)*10,FALSE)="---","---", (ROUND(VLOOKUP($A1905,Sheet1!$B$3:$AH$1266,Sheet1!L$1+(Sheet1!$A$1-1)*10,FALSE),IF(VLOOKUP($A1905,Sheet1!$B$3:$AH$1266,Sheet1!L$1+(Sheet1!$A$1-1)*10,FALSE)&gt;99999,-3,IF(VLOOKUP($A1905,Sheet1!$B$3:$AH$1266,Sheet1!L$1+(Sheet1!$A$1-1)*10,FALSE)&gt;9999,-2,IF(VLOOKUP($A1905,Sheet1!$B$3:$AH$1266,Sheet1!L$1+(Sheet1!$A$1-1)*10,FALSE)&gt;999,-1,0)))))))</f>
        <v>22400</v>
      </c>
      <c r="AC1905" s="66">
        <f>IF(ISNA(VLOOKUP($A1905,Sheet1!$B$3:$AH$1266,Sheet1!M$1+(Sheet1!$A$1-1)*10,FALSE))=TRUE,"---",IF(VLOOKUP($A1905,Sheet1!$B$3:$AH$1266,Sheet1!M$1+(Sheet1!$A$1-1)*10,FALSE)="---","---", (ROUND(VLOOKUP($A1905,Sheet1!$B$3:$AH$1266,Sheet1!M$1+(Sheet1!$A$1-1)*10,FALSE),IF(VLOOKUP($A1905,Sheet1!$B$3:$AH$1266,Sheet1!M$1+(Sheet1!$A$1-1)*10,FALSE)&gt;99999,-3,IF(VLOOKUP($A1905,Sheet1!$B$3:$AH$1266,Sheet1!M$1+(Sheet1!$A$1-1)*10,FALSE)&gt;9999,-2,IF(VLOOKUP($A1905,Sheet1!$B$3:$AH$1266,Sheet1!M$1+(Sheet1!$A$1-1)*10,FALSE)&gt;999,-1,0)))))))</f>
        <v>24100</v>
      </c>
      <c r="AD1905" s="66">
        <f>IF(ISNA(VLOOKUP($A1905,Sheet1!$B$3:$AH$1266,Sheet1!N$1+(Sheet1!$A$1-1)*10,FALSE))=TRUE,"---",IF(VLOOKUP($A1905,Sheet1!$B$3:$AH$1266,Sheet1!N$1+(Sheet1!$A$1-1)*10,FALSE)="---","---", (ROUND(VLOOKUP($A1905,Sheet1!$B$3:$AH$1266,Sheet1!N$1+(Sheet1!$A$1-1)*10,FALSE),IF(VLOOKUP($A1905,Sheet1!$B$3:$AH$1266,Sheet1!N$1+(Sheet1!$A$1-1)*10,FALSE)&gt;99999,-3,IF(VLOOKUP($A1905,Sheet1!$B$3:$AH$1266,Sheet1!N$1+(Sheet1!$A$1-1)*10,FALSE)&gt;9999,-2,IF(VLOOKUP($A1905,Sheet1!$B$3:$AH$1266,Sheet1!N$1+(Sheet1!$A$1-1)*10,FALSE)&gt;999,-1,0)))))))</f>
        <v>26900</v>
      </c>
    </row>
    <row r="1906" spans="1:30" ht="25.5" customHeight="1" x14ac:dyDescent="0.25">
      <c r="A1906" s="303" t="s">
        <v>2797</v>
      </c>
      <c r="B1906" s="330" t="s">
        <v>2798</v>
      </c>
      <c r="C1906" s="303">
        <v>445127</v>
      </c>
      <c r="D1906" s="303">
        <v>751445</v>
      </c>
      <c r="E1906" s="307" t="s">
        <v>3013</v>
      </c>
      <c r="F1906" s="342" t="s">
        <v>4983</v>
      </c>
      <c r="G1906" s="318" t="s">
        <v>31</v>
      </c>
      <c r="H1906" s="433">
        <v>298500</v>
      </c>
      <c r="I1906" s="326">
        <v>27856</v>
      </c>
      <c r="J1906" s="492">
        <v>244.8</v>
      </c>
      <c r="K1906" s="318" t="s">
        <v>186</v>
      </c>
      <c r="L1906" s="343" t="s">
        <v>4405</v>
      </c>
      <c r="M1906" s="332" t="s">
        <v>4405</v>
      </c>
      <c r="N1906" s="318" t="s">
        <v>75</v>
      </c>
      <c r="O1906" s="299" t="s">
        <v>4405</v>
      </c>
      <c r="P1906" s="299" t="s">
        <v>4405</v>
      </c>
      <c r="Q1906" s="299" t="s">
        <v>4405</v>
      </c>
      <c r="R1906" s="301" t="s">
        <v>4405</v>
      </c>
      <c r="S1906" s="356">
        <v>1</v>
      </c>
      <c r="T1906" s="356" t="str">
        <f>IF(ISNA(VLOOKUP(A1906,Sheet1!B$3:C$1266,2,FALSE)=TRUE),"NC",VLOOKUP(A1906,Sheet1!B$3:C$1266,2,FALSE))</f>
        <v>NC</v>
      </c>
      <c r="U1906" s="392" t="str">
        <f>IF(ISNA(VLOOKUP($A1906,Sheet1!$B$3:$AH$1266,Sheet1!E$1+(Sheet1!$A$1-1)*10,FALSE))=TRUE,"---",IF(VLOOKUP($A1906,Sheet1!$B$3:$AH$1266,Sheet1!E$1+(Sheet1!$A$1-1)*10,FALSE)="---","---", (ROUND(VLOOKUP($A1906,Sheet1!$B$3:$AH$1266,Sheet1!E$1+(Sheet1!$A$1-1)*10,FALSE),IF(VLOOKUP($A1906,Sheet1!$B$3:$AH$1266,Sheet1!E$1+(Sheet1!$A$1-1)*10,FALSE)&gt;99999,-3,IF(VLOOKUP($A1906,Sheet1!$B$3:$AH$1266,Sheet1!E$1+(Sheet1!$A$1-1)*10,FALSE)&gt;9999,-2,IF(VLOOKUP($A1906,Sheet1!$B$3:$AH$1266,Sheet1!E$1+(Sheet1!$A$1-1)*10,FALSE)&gt;999,-1,0)))))))</f>
        <v>---</v>
      </c>
      <c r="V1906" s="392" t="str">
        <f>IF(ISNA(VLOOKUP($A1906,Sheet1!$B$3:$AH$1266,Sheet1!F$1+(Sheet1!$A$1-1)*10,FALSE))=TRUE,"---",IF(VLOOKUP($A1906,Sheet1!$B$3:$AH$1266,Sheet1!F$1+(Sheet1!$A$1-1)*10,FALSE)="---","---", (ROUND(VLOOKUP($A1906,Sheet1!$B$3:$AH$1266,Sheet1!F$1+(Sheet1!$A$1-1)*10,FALSE),IF(VLOOKUP($A1906,Sheet1!$B$3:$AH$1266,Sheet1!F$1+(Sheet1!$A$1-1)*10,FALSE)&gt;99999,-3,IF(VLOOKUP($A1906,Sheet1!$B$3:$AH$1266,Sheet1!F$1+(Sheet1!$A$1-1)*10,FALSE)&gt;9999,-2,IF(VLOOKUP($A1906,Sheet1!$B$3:$AH$1266,Sheet1!F$1+(Sheet1!$A$1-1)*10,FALSE)&gt;999,-1,0)))))))</f>
        <v>---</v>
      </c>
      <c r="W1906" s="392" t="str">
        <f>IF(ISNA(VLOOKUP($A1906,Sheet1!$B$3:$AH$1266,Sheet1!G$1+(Sheet1!$A$1-1)*10,FALSE))=TRUE,"---",IF(VLOOKUP($A1906,Sheet1!$B$3:$AH$1266,Sheet1!G$1+(Sheet1!$A$1-1)*10,FALSE)="---","---", (ROUND(VLOOKUP($A1906,Sheet1!$B$3:$AH$1266,Sheet1!G$1+(Sheet1!$A$1-1)*10,FALSE),IF(VLOOKUP($A1906,Sheet1!$B$3:$AH$1266,Sheet1!G$1+(Sheet1!$A$1-1)*10,FALSE)&gt;99999,-3,IF(VLOOKUP($A1906,Sheet1!$B$3:$AH$1266,Sheet1!G$1+(Sheet1!$A$1-1)*10,FALSE)&gt;9999,-2,IF(VLOOKUP($A1906,Sheet1!$B$3:$AH$1266,Sheet1!G$1+(Sheet1!$A$1-1)*10,FALSE)&gt;999,-1,0)))))))</f>
        <v>---</v>
      </c>
      <c r="X1906" s="392" t="str">
        <f>IF(ISNA(VLOOKUP($A1906,Sheet1!$B$3:$AH$1266,Sheet1!H$1+(Sheet1!$A$1-1)*10,FALSE))=TRUE,"---",IF(VLOOKUP($A1906,Sheet1!$B$3:$AH$1266,Sheet1!H$1+(Sheet1!$A$1-1)*10,FALSE)="---","---", (ROUND(VLOOKUP($A1906,Sheet1!$B$3:$AH$1266,Sheet1!H$1+(Sheet1!$A$1-1)*10,FALSE),IF(VLOOKUP($A1906,Sheet1!$B$3:$AH$1266,Sheet1!H$1+(Sheet1!$A$1-1)*10,FALSE)&gt;99999,-3,IF(VLOOKUP($A1906,Sheet1!$B$3:$AH$1266,Sheet1!H$1+(Sheet1!$A$1-1)*10,FALSE)&gt;9999,-2,IF(VLOOKUP($A1906,Sheet1!$B$3:$AH$1266,Sheet1!H$1+(Sheet1!$A$1-1)*10,FALSE)&gt;999,-1,0)))))))</f>
        <v>---</v>
      </c>
      <c r="Y1906" s="392" t="str">
        <f>IF(ISNA(VLOOKUP($A1906,Sheet1!$B$3:$AH$1266,Sheet1!I$1+(Sheet1!$A$1-1)*10,FALSE))=TRUE,"---",IF(VLOOKUP($A1906,Sheet1!$B$3:$AH$1266,Sheet1!I$1+(Sheet1!$A$1-1)*10,FALSE)="---","---", (ROUND(VLOOKUP($A1906,Sheet1!$B$3:$AH$1266,Sheet1!I$1+(Sheet1!$A$1-1)*10,FALSE),IF(VLOOKUP($A1906,Sheet1!$B$3:$AH$1266,Sheet1!I$1+(Sheet1!$A$1-1)*10,FALSE)&gt;99999,-3,IF(VLOOKUP($A1906,Sheet1!$B$3:$AH$1266,Sheet1!I$1+(Sheet1!$A$1-1)*10,FALSE)&gt;9999,-2,IF(VLOOKUP($A1906,Sheet1!$B$3:$AH$1266,Sheet1!I$1+(Sheet1!$A$1-1)*10,FALSE)&gt;999,-1,0)))))))</f>
        <v>---</v>
      </c>
      <c r="Z1906" s="392" t="str">
        <f>IF(ISNA(VLOOKUP($A1906,Sheet1!$B$3:$AH$1266,Sheet1!J$1+(Sheet1!$A$1-1)*10,FALSE))=TRUE,"---",IF(VLOOKUP($A1906,Sheet1!$B$3:$AH$1266,Sheet1!J$1+(Sheet1!$A$1-1)*10,FALSE)="---","---", (ROUND(VLOOKUP($A1906,Sheet1!$B$3:$AH$1266,Sheet1!J$1+(Sheet1!$A$1-1)*10,FALSE),IF(VLOOKUP($A1906,Sheet1!$B$3:$AH$1266,Sheet1!J$1+(Sheet1!$A$1-1)*10,FALSE)&gt;99999,-3,IF(VLOOKUP($A1906,Sheet1!$B$3:$AH$1266,Sheet1!J$1+(Sheet1!$A$1-1)*10,FALSE)&gt;9999,-2,IF(VLOOKUP($A1906,Sheet1!$B$3:$AH$1266,Sheet1!J$1+(Sheet1!$A$1-1)*10,FALSE)&gt;999,-1,0)))))))</f>
        <v>---</v>
      </c>
      <c r="AA1906" s="392" t="str">
        <f>IF(ISNA(VLOOKUP($A1906,Sheet1!$B$3:$AH$1266,Sheet1!K$1+(Sheet1!$A$1-1)*10,FALSE))=TRUE,"---",IF(VLOOKUP($A1906,Sheet1!$B$3:$AH$1266,Sheet1!K$1+(Sheet1!$A$1-1)*10,FALSE)="---","---", (ROUND(VLOOKUP($A1906,Sheet1!$B$3:$AH$1266,Sheet1!K$1+(Sheet1!$A$1-1)*10,FALSE),IF(VLOOKUP($A1906,Sheet1!$B$3:$AH$1266,Sheet1!K$1+(Sheet1!$A$1-1)*10,FALSE)&gt;99999,-3,IF(VLOOKUP($A1906,Sheet1!$B$3:$AH$1266,Sheet1!K$1+(Sheet1!$A$1-1)*10,FALSE)&gt;9999,-2,IF(VLOOKUP($A1906,Sheet1!$B$3:$AH$1266,Sheet1!K$1+(Sheet1!$A$1-1)*10,FALSE)&gt;999,-1,0)))))))</f>
        <v>---</v>
      </c>
      <c r="AB1906" s="392" t="str">
        <f>IF(ISNA(VLOOKUP($A1906,Sheet1!$B$3:$AH$1266,Sheet1!L$1+(Sheet1!$A$1-1)*10,FALSE))=TRUE,"---",IF(VLOOKUP($A1906,Sheet1!$B$3:$AH$1266,Sheet1!L$1+(Sheet1!$A$1-1)*10,FALSE)="---","---", (ROUND(VLOOKUP($A1906,Sheet1!$B$3:$AH$1266,Sheet1!L$1+(Sheet1!$A$1-1)*10,FALSE),IF(VLOOKUP($A1906,Sheet1!$B$3:$AH$1266,Sheet1!L$1+(Sheet1!$A$1-1)*10,FALSE)&gt;99999,-3,IF(VLOOKUP($A1906,Sheet1!$B$3:$AH$1266,Sheet1!L$1+(Sheet1!$A$1-1)*10,FALSE)&gt;9999,-2,IF(VLOOKUP($A1906,Sheet1!$B$3:$AH$1266,Sheet1!L$1+(Sheet1!$A$1-1)*10,FALSE)&gt;999,-1,0)))))))</f>
        <v>---</v>
      </c>
      <c r="AC1906" s="392" t="str">
        <f>IF(ISNA(VLOOKUP($A1906,Sheet1!$B$3:$AH$1266,Sheet1!M$1+(Sheet1!$A$1-1)*10,FALSE))=TRUE,"---",IF(VLOOKUP($A1906,Sheet1!$B$3:$AH$1266,Sheet1!M$1+(Sheet1!$A$1-1)*10,FALSE)="---","---", (ROUND(VLOOKUP($A1906,Sheet1!$B$3:$AH$1266,Sheet1!M$1+(Sheet1!$A$1-1)*10,FALSE),IF(VLOOKUP($A1906,Sheet1!$B$3:$AH$1266,Sheet1!M$1+(Sheet1!$A$1-1)*10,FALSE)&gt;99999,-3,IF(VLOOKUP($A1906,Sheet1!$B$3:$AH$1266,Sheet1!M$1+(Sheet1!$A$1-1)*10,FALSE)&gt;9999,-2,IF(VLOOKUP($A1906,Sheet1!$B$3:$AH$1266,Sheet1!M$1+(Sheet1!$A$1-1)*10,FALSE)&gt;999,-1,0)))))))</f>
        <v>---</v>
      </c>
      <c r="AD1906" s="392" t="str">
        <f>IF(ISNA(VLOOKUP($A1906,Sheet1!$B$3:$AH$1266,Sheet1!N$1+(Sheet1!$A$1-1)*10,FALSE))=TRUE,"---",IF(VLOOKUP($A1906,Sheet1!$B$3:$AH$1266,Sheet1!N$1+(Sheet1!$A$1-1)*10,FALSE)="---","---", (ROUND(VLOOKUP($A1906,Sheet1!$B$3:$AH$1266,Sheet1!N$1+(Sheet1!$A$1-1)*10,FALSE),IF(VLOOKUP($A1906,Sheet1!$B$3:$AH$1266,Sheet1!N$1+(Sheet1!$A$1-1)*10,FALSE)&gt;99999,-3,IF(VLOOKUP($A1906,Sheet1!$B$3:$AH$1266,Sheet1!N$1+(Sheet1!$A$1-1)*10,FALSE)&gt;9999,-2,IF(VLOOKUP($A1906,Sheet1!$B$3:$AH$1266,Sheet1!N$1+(Sheet1!$A$1-1)*10,FALSE)&gt;999,-1,0)))))))</f>
        <v>---</v>
      </c>
    </row>
    <row r="1907" spans="1:30" ht="25.5" customHeight="1" x14ac:dyDescent="0.25">
      <c r="A1907" s="303"/>
      <c r="B1907" s="331"/>
      <c r="C1907" s="303"/>
      <c r="D1907" s="303"/>
      <c r="E1907" s="307"/>
      <c r="F1907" s="401"/>
      <c r="G1907" s="405"/>
      <c r="H1907" s="433"/>
      <c r="I1907" s="327"/>
      <c r="J1907" s="493"/>
      <c r="K1907" s="319"/>
      <c r="L1907" s="450"/>
      <c r="M1907" s="333"/>
      <c r="N1907" s="319"/>
      <c r="O1907" s="317" t="e">
        <f t="shared" si="64"/>
        <v>#NUM!</v>
      </c>
      <c r="P1907" s="317" t="e">
        <f>IF(O1907&lt;&gt;"",VLOOKUP($A1907,Sheet4!$A$2:$O$1309,14,FALSE)*100,"")</f>
        <v>#NUM!</v>
      </c>
      <c r="Q1907" s="317" t="e">
        <f>IF(P1907&lt;&gt;"",VLOOKUP($A1907,Sheet4!$A$2:$O$1309,15,FALSE)*100,"")</f>
        <v>#NUM!</v>
      </c>
      <c r="R1907" s="356" t="e">
        <f t="shared" si="63"/>
        <v>#NUM!</v>
      </c>
      <c r="S1907" s="356"/>
      <c r="T1907" s="356"/>
      <c r="U1907" s="392"/>
      <c r="V1907" s="392"/>
      <c r="W1907" s="392"/>
      <c r="X1907" s="392"/>
      <c r="Y1907" s="392"/>
      <c r="Z1907" s="392"/>
      <c r="AA1907" s="392"/>
      <c r="AB1907" s="392"/>
      <c r="AC1907" s="392"/>
      <c r="AD1907" s="392"/>
    </row>
    <row r="1908" spans="1:30" ht="25.5" customHeight="1" x14ac:dyDescent="0.25">
      <c r="A1908" s="304" t="s">
        <v>2799</v>
      </c>
      <c r="B1908" s="393" t="s">
        <v>2800</v>
      </c>
      <c r="C1908" s="304">
        <v>444820</v>
      </c>
      <c r="D1908" s="304">
        <v>751553</v>
      </c>
      <c r="E1908" s="305" t="s">
        <v>3013</v>
      </c>
      <c r="F1908" s="345" t="s">
        <v>4984</v>
      </c>
      <c r="G1908" s="351" t="s">
        <v>286</v>
      </c>
      <c r="H1908" s="348">
        <v>25.6</v>
      </c>
      <c r="I1908" s="119">
        <v>23100</v>
      </c>
      <c r="J1908" s="124">
        <v>4.46</v>
      </c>
      <c r="K1908" s="118" t="s">
        <v>20</v>
      </c>
      <c r="L1908" s="122">
        <v>1170</v>
      </c>
      <c r="M1908" s="123">
        <v>45.7</v>
      </c>
      <c r="N1908" s="121" t="s">
        <v>4405</v>
      </c>
      <c r="O1908" s="71">
        <f t="shared" si="64"/>
        <v>4.8955998791925399</v>
      </c>
      <c r="P1908" s="71">
        <f>IF(O1908&lt;&gt;"",VLOOKUP($A1908,Sheet4!$A$2:$O$1309,14,FALSE)*100,"")</f>
        <v>2.8359803737413092</v>
      </c>
      <c r="Q1908" s="71">
        <f>IF(P1908&lt;&gt;"",VLOOKUP($A1908,Sheet4!$A$2:$O$1309,15,FALSE)*100,"")</f>
        <v>24.557529618623786</v>
      </c>
      <c r="R1908" s="73">
        <f t="shared" si="63"/>
        <v>20</v>
      </c>
      <c r="S1908" s="357" t="s">
        <v>4364</v>
      </c>
      <c r="T1908" s="357" t="str">
        <f>IF(ISNA(VLOOKUP(A1908,Sheet1!B$3:C$1266,2,FALSE)=TRUE),"NC",VLOOKUP(A1908,Sheet1!B$3:C$1266,2,FALSE))</f>
        <v>Rural</v>
      </c>
      <c r="U1908" s="385">
        <f>IF(ISNA(VLOOKUP($A1908,Sheet1!$B$3:$AH$1266,Sheet1!E$1+(Sheet1!$A$1-1)*10,FALSE))=TRUE,"---",IF(VLOOKUP($A1908,Sheet1!$B$3:$AH$1266,Sheet1!E$1+(Sheet1!$A$1-1)*10,FALSE)="---","---", (ROUND(VLOOKUP($A1908,Sheet1!$B$3:$AH$1266,Sheet1!E$1+(Sheet1!$A$1-1)*10,FALSE),IF(VLOOKUP($A1908,Sheet1!$B$3:$AH$1266,Sheet1!E$1+(Sheet1!$A$1-1)*10,FALSE)&gt;99999,-3,IF(VLOOKUP($A1908,Sheet1!$B$3:$AH$1266,Sheet1!E$1+(Sheet1!$A$1-1)*10,FALSE)&gt;9999,-2,IF(VLOOKUP($A1908,Sheet1!$B$3:$AH$1266,Sheet1!E$1+(Sheet1!$A$1-1)*10,FALSE)&gt;999,-1,0)))))))</f>
        <v>365</v>
      </c>
      <c r="V1908" s="385">
        <f>IF(ISNA(VLOOKUP($A1908,Sheet1!$B$3:$AH$1266,Sheet1!F$1+(Sheet1!$A$1-1)*10,FALSE))=TRUE,"---",IF(VLOOKUP($A1908,Sheet1!$B$3:$AH$1266,Sheet1!F$1+(Sheet1!$A$1-1)*10,FALSE)="---","---", (ROUND(VLOOKUP($A1908,Sheet1!$B$3:$AH$1266,Sheet1!F$1+(Sheet1!$A$1-1)*10,FALSE),IF(VLOOKUP($A1908,Sheet1!$B$3:$AH$1266,Sheet1!F$1+(Sheet1!$A$1-1)*10,FALSE)&gt;99999,-3,IF(VLOOKUP($A1908,Sheet1!$B$3:$AH$1266,Sheet1!F$1+(Sheet1!$A$1-1)*10,FALSE)&gt;9999,-2,IF(VLOOKUP($A1908,Sheet1!$B$3:$AH$1266,Sheet1!F$1+(Sheet1!$A$1-1)*10,FALSE)&gt;999,-1,0)))))))</f>
        <v>437</v>
      </c>
      <c r="W1908" s="385">
        <f>IF(ISNA(VLOOKUP($A1908,Sheet1!$B$3:$AH$1266,Sheet1!G$1+(Sheet1!$A$1-1)*10,FALSE))=TRUE,"---",IF(VLOOKUP($A1908,Sheet1!$B$3:$AH$1266,Sheet1!G$1+(Sheet1!$A$1-1)*10,FALSE)="---","---", (ROUND(VLOOKUP($A1908,Sheet1!$B$3:$AH$1266,Sheet1!G$1+(Sheet1!$A$1-1)*10,FALSE),IF(VLOOKUP($A1908,Sheet1!$B$3:$AH$1266,Sheet1!G$1+(Sheet1!$A$1-1)*10,FALSE)&gt;99999,-3,IF(VLOOKUP($A1908,Sheet1!$B$3:$AH$1266,Sheet1!G$1+(Sheet1!$A$1-1)*10,FALSE)&gt;9999,-2,IF(VLOOKUP($A1908,Sheet1!$B$3:$AH$1266,Sheet1!G$1+(Sheet1!$A$1-1)*10,FALSE)&gt;999,-1,0)))))))</f>
        <v>530</v>
      </c>
      <c r="X1908" s="385">
        <f>IF(ISNA(VLOOKUP($A1908,Sheet1!$B$3:$AH$1266,Sheet1!H$1+(Sheet1!$A$1-1)*10,FALSE))=TRUE,"---",IF(VLOOKUP($A1908,Sheet1!$B$3:$AH$1266,Sheet1!H$1+(Sheet1!$A$1-1)*10,FALSE)="---","---", (ROUND(VLOOKUP($A1908,Sheet1!$B$3:$AH$1266,Sheet1!H$1+(Sheet1!$A$1-1)*10,FALSE),IF(VLOOKUP($A1908,Sheet1!$B$3:$AH$1266,Sheet1!H$1+(Sheet1!$A$1-1)*10,FALSE)&gt;99999,-3,IF(VLOOKUP($A1908,Sheet1!$B$3:$AH$1266,Sheet1!H$1+(Sheet1!$A$1-1)*10,FALSE)&gt;9999,-2,IF(VLOOKUP($A1908,Sheet1!$B$3:$AH$1266,Sheet1!H$1+(Sheet1!$A$1-1)*10,FALSE)&gt;999,-1,0)))))))</f>
        <v>784</v>
      </c>
      <c r="Y1908" s="385">
        <f>IF(ISNA(VLOOKUP($A1908,Sheet1!$B$3:$AH$1266,Sheet1!I$1+(Sheet1!$A$1-1)*10,FALSE))=TRUE,"---",IF(VLOOKUP($A1908,Sheet1!$B$3:$AH$1266,Sheet1!I$1+(Sheet1!$A$1-1)*10,FALSE)="---","---", (ROUND(VLOOKUP($A1908,Sheet1!$B$3:$AH$1266,Sheet1!I$1+(Sheet1!$A$1-1)*10,FALSE),IF(VLOOKUP($A1908,Sheet1!$B$3:$AH$1266,Sheet1!I$1+(Sheet1!$A$1-1)*10,FALSE)&gt;99999,-3,IF(VLOOKUP($A1908,Sheet1!$B$3:$AH$1266,Sheet1!I$1+(Sheet1!$A$1-1)*10,FALSE)&gt;9999,-2,IF(VLOOKUP($A1908,Sheet1!$B$3:$AH$1266,Sheet1!I$1+(Sheet1!$A$1-1)*10,FALSE)&gt;999,-1,0)))))))</f>
        <v>966</v>
      </c>
      <c r="Z1908" s="385">
        <f>IF(ISNA(VLOOKUP($A1908,Sheet1!$B$3:$AH$1266,Sheet1!J$1+(Sheet1!$A$1-1)*10,FALSE))=TRUE,"---",IF(VLOOKUP($A1908,Sheet1!$B$3:$AH$1266,Sheet1!J$1+(Sheet1!$A$1-1)*10,FALSE)="---","---", (ROUND(VLOOKUP($A1908,Sheet1!$B$3:$AH$1266,Sheet1!J$1+(Sheet1!$A$1-1)*10,FALSE),IF(VLOOKUP($A1908,Sheet1!$B$3:$AH$1266,Sheet1!J$1+(Sheet1!$A$1-1)*10,FALSE)&gt;99999,-3,IF(VLOOKUP($A1908,Sheet1!$B$3:$AH$1266,Sheet1!J$1+(Sheet1!$A$1-1)*10,FALSE)&gt;9999,-2,IF(VLOOKUP($A1908,Sheet1!$B$3:$AH$1266,Sheet1!J$1+(Sheet1!$A$1-1)*10,FALSE)&gt;999,-1,0)))))))</f>
        <v>1210</v>
      </c>
      <c r="AA1908" s="385">
        <f>IF(ISNA(VLOOKUP($A1908,Sheet1!$B$3:$AH$1266,Sheet1!K$1+(Sheet1!$A$1-1)*10,FALSE))=TRUE,"---",IF(VLOOKUP($A1908,Sheet1!$B$3:$AH$1266,Sheet1!K$1+(Sheet1!$A$1-1)*10,FALSE)="---","---", (ROUND(VLOOKUP($A1908,Sheet1!$B$3:$AH$1266,Sheet1!K$1+(Sheet1!$A$1-1)*10,FALSE),IF(VLOOKUP($A1908,Sheet1!$B$3:$AH$1266,Sheet1!K$1+(Sheet1!$A$1-1)*10,FALSE)&gt;99999,-3,IF(VLOOKUP($A1908,Sheet1!$B$3:$AH$1266,Sheet1!K$1+(Sheet1!$A$1-1)*10,FALSE)&gt;9999,-2,IF(VLOOKUP($A1908,Sheet1!$B$3:$AH$1266,Sheet1!K$1+(Sheet1!$A$1-1)*10,FALSE)&gt;999,-1,0)))))))</f>
        <v>1390</v>
      </c>
      <c r="AB1908" s="385">
        <f>IF(ISNA(VLOOKUP($A1908,Sheet1!$B$3:$AH$1266,Sheet1!L$1+(Sheet1!$A$1-1)*10,FALSE))=TRUE,"---",IF(VLOOKUP($A1908,Sheet1!$B$3:$AH$1266,Sheet1!L$1+(Sheet1!$A$1-1)*10,FALSE)="---","---", (ROUND(VLOOKUP($A1908,Sheet1!$B$3:$AH$1266,Sheet1!L$1+(Sheet1!$A$1-1)*10,FALSE),IF(VLOOKUP($A1908,Sheet1!$B$3:$AH$1266,Sheet1!L$1+(Sheet1!$A$1-1)*10,FALSE)&gt;99999,-3,IF(VLOOKUP($A1908,Sheet1!$B$3:$AH$1266,Sheet1!L$1+(Sheet1!$A$1-1)*10,FALSE)&gt;9999,-2,IF(VLOOKUP($A1908,Sheet1!$B$3:$AH$1266,Sheet1!L$1+(Sheet1!$A$1-1)*10,FALSE)&gt;999,-1,0)))))))</f>
        <v>1590</v>
      </c>
      <c r="AC1908" s="385">
        <f>IF(ISNA(VLOOKUP($A1908,Sheet1!$B$3:$AH$1266,Sheet1!M$1+(Sheet1!$A$1-1)*10,FALSE))=TRUE,"---",IF(VLOOKUP($A1908,Sheet1!$B$3:$AH$1266,Sheet1!M$1+(Sheet1!$A$1-1)*10,FALSE)="---","---", (ROUND(VLOOKUP($A1908,Sheet1!$B$3:$AH$1266,Sheet1!M$1+(Sheet1!$A$1-1)*10,FALSE),IF(VLOOKUP($A1908,Sheet1!$B$3:$AH$1266,Sheet1!M$1+(Sheet1!$A$1-1)*10,FALSE)&gt;99999,-3,IF(VLOOKUP($A1908,Sheet1!$B$3:$AH$1266,Sheet1!M$1+(Sheet1!$A$1-1)*10,FALSE)&gt;9999,-2,IF(VLOOKUP($A1908,Sheet1!$B$3:$AH$1266,Sheet1!M$1+(Sheet1!$A$1-1)*10,FALSE)&gt;999,-1,0)))))))</f>
        <v>1780</v>
      </c>
      <c r="AD1908" s="385">
        <f>IF(ISNA(VLOOKUP($A1908,Sheet1!$B$3:$AH$1266,Sheet1!N$1+(Sheet1!$A$1-1)*10,FALSE))=TRUE,"---",IF(VLOOKUP($A1908,Sheet1!$B$3:$AH$1266,Sheet1!N$1+(Sheet1!$A$1-1)*10,FALSE)="---","---", (ROUND(VLOOKUP($A1908,Sheet1!$B$3:$AH$1266,Sheet1!N$1+(Sheet1!$A$1-1)*10,FALSE),IF(VLOOKUP($A1908,Sheet1!$B$3:$AH$1266,Sheet1!N$1+(Sheet1!$A$1-1)*10,FALSE)&gt;99999,-3,IF(VLOOKUP($A1908,Sheet1!$B$3:$AH$1266,Sheet1!N$1+(Sheet1!$A$1-1)*10,FALSE)&gt;9999,-2,IF(VLOOKUP($A1908,Sheet1!$B$3:$AH$1266,Sheet1!N$1+(Sheet1!$A$1-1)*10,FALSE)&gt;999,-1,0)))))))</f>
        <v>2060</v>
      </c>
    </row>
    <row r="1909" spans="1:30" ht="25.5" customHeight="1" x14ac:dyDescent="0.25">
      <c r="A1909" s="304"/>
      <c r="B1909" s="346"/>
      <c r="C1909" s="304"/>
      <c r="D1909" s="304"/>
      <c r="E1909" s="305" t="e">
        <v>#N/A</v>
      </c>
      <c r="F1909" s="355"/>
      <c r="G1909" s="372"/>
      <c r="H1909" s="348"/>
      <c r="I1909" s="119">
        <v>25288</v>
      </c>
      <c r="J1909" s="124">
        <v>9.9700000000000006</v>
      </c>
      <c r="K1909" s="121" t="s">
        <v>4405</v>
      </c>
      <c r="L1909" s="129" t="s">
        <v>4405</v>
      </c>
      <c r="M1909" s="130" t="s">
        <v>4405</v>
      </c>
      <c r="N1909" s="118" t="s">
        <v>75</v>
      </c>
      <c r="O1909" s="71" t="s">
        <v>4405</v>
      </c>
      <c r="P1909" s="71" t="s">
        <v>4405</v>
      </c>
      <c r="Q1909" s="71" t="s">
        <v>4405</v>
      </c>
      <c r="R1909" s="73" t="s">
        <v>4405</v>
      </c>
      <c r="S1909" s="357" t="e">
        <v>#N/A</v>
      </c>
      <c r="T1909" s="357" t="str">
        <f>IF(ISNA(VLOOKUP(A1909,Sheet1!B$3:C$1266,2,FALSE)=TRUE),"ND",VLOOKUP(A1909,Sheet1!B$3:C$1266,2,FALSE))</f>
        <v>ND</v>
      </c>
      <c r="U1909" s="385" t="str">
        <f>IF(ISNA(VLOOKUP($A1909,Sheet1!$B$3:$AH$1266,Sheet1!E$1+(Sheet1!$A$1-1)*10,FALSE))=TRUE,"---",IF(VLOOKUP($A1909,Sheet1!$B$3:$AH$1266,Sheet1!E$1+(Sheet1!$A$1-1)*10,FALSE)="---","---", (ROUND(VLOOKUP($A1909,Sheet1!$B$3:$AH$1266,Sheet1!E$1+(Sheet1!$A$1-1)*10,FALSE),IF(VLOOKUP($A1909,Sheet1!$B$3:$AH$1266,Sheet1!E$1+(Sheet1!$A$1-1)*10,FALSE)&gt;99999,-3,IF(VLOOKUP($A1909,Sheet1!$B$3:$AH$1266,Sheet1!E$1+(Sheet1!$A$1-1)*10,FALSE)&gt;9999,-2,IF(VLOOKUP($A1909,Sheet1!$B$3:$AH$1266,Sheet1!E$1+(Sheet1!$A$1-1)*10,FALSE)&gt;999,-1,0)))))))</f>
        <v>---</v>
      </c>
      <c r="V1909" s="385" t="str">
        <f>IF(ISNA(VLOOKUP($A1909,Sheet1!$B$3:$AH$1266,Sheet1!F$1+(Sheet1!$A$1-1)*10,FALSE))=TRUE,"---",IF(VLOOKUP($A1909,Sheet1!$B$3:$AH$1266,Sheet1!F$1+(Sheet1!$A$1-1)*10,FALSE)="---","---", (ROUND(VLOOKUP($A1909,Sheet1!$B$3:$AH$1266,Sheet1!F$1+(Sheet1!$A$1-1)*10,FALSE),IF(VLOOKUP($A1909,Sheet1!$B$3:$AH$1266,Sheet1!F$1+(Sheet1!$A$1-1)*10,FALSE)&gt;99999,-3,IF(VLOOKUP($A1909,Sheet1!$B$3:$AH$1266,Sheet1!F$1+(Sheet1!$A$1-1)*10,FALSE)&gt;9999,-2,IF(VLOOKUP($A1909,Sheet1!$B$3:$AH$1266,Sheet1!F$1+(Sheet1!$A$1-1)*10,FALSE)&gt;999,-1,0)))))))</f>
        <v>---</v>
      </c>
      <c r="W1909" s="385" t="str">
        <f>IF(ISNA(VLOOKUP($A1909,Sheet1!$B$3:$AH$1266,Sheet1!G$1+(Sheet1!$A$1-1)*10,FALSE))=TRUE,"---",IF(VLOOKUP($A1909,Sheet1!$B$3:$AH$1266,Sheet1!G$1+(Sheet1!$A$1-1)*10,FALSE)="---","---", (ROUND(VLOOKUP($A1909,Sheet1!$B$3:$AH$1266,Sheet1!G$1+(Sheet1!$A$1-1)*10,FALSE),IF(VLOOKUP($A1909,Sheet1!$B$3:$AH$1266,Sheet1!G$1+(Sheet1!$A$1-1)*10,FALSE)&gt;99999,-3,IF(VLOOKUP($A1909,Sheet1!$B$3:$AH$1266,Sheet1!G$1+(Sheet1!$A$1-1)*10,FALSE)&gt;9999,-2,IF(VLOOKUP($A1909,Sheet1!$B$3:$AH$1266,Sheet1!G$1+(Sheet1!$A$1-1)*10,FALSE)&gt;999,-1,0)))))))</f>
        <v>---</v>
      </c>
      <c r="X1909" s="385" t="str">
        <f>IF(ISNA(VLOOKUP($A1909,Sheet1!$B$3:$AH$1266,Sheet1!H$1+(Sheet1!$A$1-1)*10,FALSE))=TRUE,"---",IF(VLOOKUP($A1909,Sheet1!$B$3:$AH$1266,Sheet1!H$1+(Sheet1!$A$1-1)*10,FALSE)="---","---", (ROUND(VLOOKUP($A1909,Sheet1!$B$3:$AH$1266,Sheet1!H$1+(Sheet1!$A$1-1)*10,FALSE),IF(VLOOKUP($A1909,Sheet1!$B$3:$AH$1266,Sheet1!H$1+(Sheet1!$A$1-1)*10,FALSE)&gt;99999,-3,IF(VLOOKUP($A1909,Sheet1!$B$3:$AH$1266,Sheet1!H$1+(Sheet1!$A$1-1)*10,FALSE)&gt;9999,-2,IF(VLOOKUP($A1909,Sheet1!$B$3:$AH$1266,Sheet1!H$1+(Sheet1!$A$1-1)*10,FALSE)&gt;999,-1,0)))))))</f>
        <v>---</v>
      </c>
      <c r="Y1909" s="385" t="str">
        <f>IF(ISNA(VLOOKUP($A1909,Sheet1!$B$3:$AH$1266,Sheet1!I$1+(Sheet1!$A$1-1)*10,FALSE))=TRUE,"---",IF(VLOOKUP($A1909,Sheet1!$B$3:$AH$1266,Sheet1!I$1+(Sheet1!$A$1-1)*10,FALSE)="---","---", (ROUND(VLOOKUP($A1909,Sheet1!$B$3:$AH$1266,Sheet1!I$1+(Sheet1!$A$1-1)*10,FALSE),IF(VLOOKUP($A1909,Sheet1!$B$3:$AH$1266,Sheet1!I$1+(Sheet1!$A$1-1)*10,FALSE)&gt;99999,-3,IF(VLOOKUP($A1909,Sheet1!$B$3:$AH$1266,Sheet1!I$1+(Sheet1!$A$1-1)*10,FALSE)&gt;9999,-2,IF(VLOOKUP($A1909,Sheet1!$B$3:$AH$1266,Sheet1!I$1+(Sheet1!$A$1-1)*10,FALSE)&gt;999,-1,0)))))))</f>
        <v>---</v>
      </c>
      <c r="Z1909" s="385" t="str">
        <f>IF(ISNA(VLOOKUP($A1909,Sheet1!$B$3:$AH$1266,Sheet1!J$1+(Sheet1!$A$1-1)*10,FALSE))=TRUE,"---",IF(VLOOKUP($A1909,Sheet1!$B$3:$AH$1266,Sheet1!J$1+(Sheet1!$A$1-1)*10,FALSE)="---","---", (ROUND(VLOOKUP($A1909,Sheet1!$B$3:$AH$1266,Sheet1!J$1+(Sheet1!$A$1-1)*10,FALSE),IF(VLOOKUP($A1909,Sheet1!$B$3:$AH$1266,Sheet1!J$1+(Sheet1!$A$1-1)*10,FALSE)&gt;99999,-3,IF(VLOOKUP($A1909,Sheet1!$B$3:$AH$1266,Sheet1!J$1+(Sheet1!$A$1-1)*10,FALSE)&gt;9999,-2,IF(VLOOKUP($A1909,Sheet1!$B$3:$AH$1266,Sheet1!J$1+(Sheet1!$A$1-1)*10,FALSE)&gt;999,-1,0)))))))</f>
        <v>---</v>
      </c>
      <c r="AA1909" s="385" t="str">
        <f>IF(ISNA(VLOOKUP($A1909,Sheet1!$B$3:$AH$1266,Sheet1!K$1+(Sheet1!$A$1-1)*10,FALSE))=TRUE,"---",IF(VLOOKUP($A1909,Sheet1!$B$3:$AH$1266,Sheet1!K$1+(Sheet1!$A$1-1)*10,FALSE)="---","---", (ROUND(VLOOKUP($A1909,Sheet1!$B$3:$AH$1266,Sheet1!K$1+(Sheet1!$A$1-1)*10,FALSE),IF(VLOOKUP($A1909,Sheet1!$B$3:$AH$1266,Sheet1!K$1+(Sheet1!$A$1-1)*10,FALSE)&gt;99999,-3,IF(VLOOKUP($A1909,Sheet1!$B$3:$AH$1266,Sheet1!K$1+(Sheet1!$A$1-1)*10,FALSE)&gt;9999,-2,IF(VLOOKUP($A1909,Sheet1!$B$3:$AH$1266,Sheet1!K$1+(Sheet1!$A$1-1)*10,FALSE)&gt;999,-1,0)))))))</f>
        <v>---</v>
      </c>
      <c r="AB1909" s="385" t="str">
        <f>IF(ISNA(VLOOKUP($A1909,Sheet1!$B$3:$AH$1266,Sheet1!L$1+(Sheet1!$A$1-1)*10,FALSE))=TRUE,"---",IF(VLOOKUP($A1909,Sheet1!$B$3:$AH$1266,Sheet1!L$1+(Sheet1!$A$1-1)*10,FALSE)="---","---", (ROUND(VLOOKUP($A1909,Sheet1!$B$3:$AH$1266,Sheet1!L$1+(Sheet1!$A$1-1)*10,FALSE),IF(VLOOKUP($A1909,Sheet1!$B$3:$AH$1266,Sheet1!L$1+(Sheet1!$A$1-1)*10,FALSE)&gt;99999,-3,IF(VLOOKUP($A1909,Sheet1!$B$3:$AH$1266,Sheet1!L$1+(Sheet1!$A$1-1)*10,FALSE)&gt;9999,-2,IF(VLOOKUP($A1909,Sheet1!$B$3:$AH$1266,Sheet1!L$1+(Sheet1!$A$1-1)*10,FALSE)&gt;999,-1,0)))))))</f>
        <v>---</v>
      </c>
      <c r="AC1909" s="385" t="str">
        <f>IF(ISNA(VLOOKUP($A1909,Sheet1!$B$3:$AH$1266,Sheet1!M$1+(Sheet1!$A$1-1)*10,FALSE))=TRUE,"---",IF(VLOOKUP($A1909,Sheet1!$B$3:$AH$1266,Sheet1!M$1+(Sheet1!$A$1-1)*10,FALSE)="---","---", (ROUND(VLOOKUP($A1909,Sheet1!$B$3:$AH$1266,Sheet1!M$1+(Sheet1!$A$1-1)*10,FALSE),IF(VLOOKUP($A1909,Sheet1!$B$3:$AH$1266,Sheet1!M$1+(Sheet1!$A$1-1)*10,FALSE)&gt;99999,-3,IF(VLOOKUP($A1909,Sheet1!$B$3:$AH$1266,Sheet1!M$1+(Sheet1!$A$1-1)*10,FALSE)&gt;9999,-2,IF(VLOOKUP($A1909,Sheet1!$B$3:$AH$1266,Sheet1!M$1+(Sheet1!$A$1-1)*10,FALSE)&gt;999,-1,0)))))))</f>
        <v>---</v>
      </c>
      <c r="AD1909" s="385" t="str">
        <f>IF(ISNA(VLOOKUP($A1909,Sheet1!$B$3:$AH$1266,Sheet1!N$1+(Sheet1!$A$1-1)*10,FALSE))=TRUE,"---",IF(VLOOKUP($A1909,Sheet1!$B$3:$AH$1266,Sheet1!N$1+(Sheet1!$A$1-1)*10,FALSE)="---","---", (ROUND(VLOOKUP($A1909,Sheet1!$B$3:$AH$1266,Sheet1!N$1+(Sheet1!$A$1-1)*10,FALSE),IF(VLOOKUP($A1909,Sheet1!$B$3:$AH$1266,Sheet1!N$1+(Sheet1!$A$1-1)*10,FALSE)&gt;99999,-3,IF(VLOOKUP($A1909,Sheet1!$B$3:$AH$1266,Sheet1!N$1+(Sheet1!$A$1-1)*10,FALSE)&gt;9999,-2,IF(VLOOKUP($A1909,Sheet1!$B$3:$AH$1266,Sheet1!N$1+(Sheet1!$A$1-1)*10,FALSE)&gt;999,-1,0)))))))</f>
        <v>---</v>
      </c>
    </row>
    <row r="1910" spans="1:30" ht="25.5" customHeight="1" x14ac:dyDescent="0.25">
      <c r="A1910" s="303" t="s">
        <v>2801</v>
      </c>
      <c r="B1910" s="330" t="s">
        <v>2802</v>
      </c>
      <c r="C1910" s="303">
        <v>445028</v>
      </c>
      <c r="D1910" s="303">
        <v>751127</v>
      </c>
      <c r="E1910" s="307" t="s">
        <v>3013</v>
      </c>
      <c r="F1910" s="342" t="s">
        <v>4985</v>
      </c>
      <c r="G1910" s="318" t="s">
        <v>286</v>
      </c>
      <c r="H1910" s="347">
        <v>19.899999999999999</v>
      </c>
      <c r="I1910" s="112">
        <v>24930</v>
      </c>
      <c r="J1910" s="113">
        <v>3.42</v>
      </c>
      <c r="K1910" s="127" t="s">
        <v>20</v>
      </c>
      <c r="L1910" s="115">
        <v>882</v>
      </c>
      <c r="M1910" s="116">
        <v>44.3</v>
      </c>
      <c r="N1910" s="114" t="s">
        <v>4405</v>
      </c>
      <c r="O1910" s="68">
        <f t="shared" si="64"/>
        <v>0.26807042714151591</v>
      </c>
      <c r="P1910" s="68">
        <f>IF(O1910&lt;&gt;"",VLOOKUP($A1910,Sheet4!$A$2:$O$1309,14,FALSE)*100,"")</f>
        <v>1.8793949929413745</v>
      </c>
      <c r="Q1910" s="68">
        <f>IF(P1910&lt;&gt;"",VLOOKUP($A1910,Sheet4!$A$2:$O$1309,15,FALSE)*100,"")</f>
        <v>16.959263480651387</v>
      </c>
      <c r="R1910" s="74" t="str">
        <f t="shared" si="63"/>
        <v>&gt;200,  &lt;500</v>
      </c>
      <c r="S1910" s="356" t="s">
        <v>4364</v>
      </c>
      <c r="T1910" s="356" t="str">
        <f>IF(ISNA(VLOOKUP(A1910,Sheet1!B$3:C$1266,2,FALSE)=TRUE),"NC",VLOOKUP(A1910,Sheet1!B$3:C$1266,2,FALSE))</f>
        <v>Rural</v>
      </c>
      <c r="U1910" s="392">
        <f>IF(ISNA(VLOOKUP($A1910,Sheet1!$B$3:$AH$1266,Sheet1!E$1+(Sheet1!$A$1-1)*10,FALSE))=TRUE,"---",IF(VLOOKUP($A1910,Sheet1!$B$3:$AH$1266,Sheet1!E$1+(Sheet1!$A$1-1)*10,FALSE)="---","---", (ROUND(VLOOKUP($A1910,Sheet1!$B$3:$AH$1266,Sheet1!E$1+(Sheet1!$A$1-1)*10,FALSE),IF(VLOOKUP($A1910,Sheet1!$B$3:$AH$1266,Sheet1!E$1+(Sheet1!$A$1-1)*10,FALSE)&gt;99999,-3,IF(VLOOKUP($A1910,Sheet1!$B$3:$AH$1266,Sheet1!E$1+(Sheet1!$A$1-1)*10,FALSE)&gt;9999,-2,IF(VLOOKUP($A1910,Sheet1!$B$3:$AH$1266,Sheet1!E$1+(Sheet1!$A$1-1)*10,FALSE)&gt;999,-1,0)))))))</f>
        <v>156</v>
      </c>
      <c r="V1910" s="392">
        <f>IF(ISNA(VLOOKUP($A1910,Sheet1!$B$3:$AH$1266,Sheet1!F$1+(Sheet1!$A$1-1)*10,FALSE))=TRUE,"---",IF(VLOOKUP($A1910,Sheet1!$B$3:$AH$1266,Sheet1!F$1+(Sheet1!$A$1-1)*10,FALSE)="---","---", (ROUND(VLOOKUP($A1910,Sheet1!$B$3:$AH$1266,Sheet1!F$1+(Sheet1!$A$1-1)*10,FALSE),IF(VLOOKUP($A1910,Sheet1!$B$3:$AH$1266,Sheet1!F$1+(Sheet1!$A$1-1)*10,FALSE)&gt;99999,-3,IF(VLOOKUP($A1910,Sheet1!$B$3:$AH$1266,Sheet1!F$1+(Sheet1!$A$1-1)*10,FALSE)&gt;9999,-2,IF(VLOOKUP($A1910,Sheet1!$B$3:$AH$1266,Sheet1!F$1+(Sheet1!$A$1-1)*10,FALSE)&gt;999,-1,0)))))))</f>
        <v>189</v>
      </c>
      <c r="W1910" s="392">
        <f>IF(ISNA(VLOOKUP($A1910,Sheet1!$B$3:$AH$1266,Sheet1!G$1+(Sheet1!$A$1-1)*10,FALSE))=TRUE,"---",IF(VLOOKUP($A1910,Sheet1!$B$3:$AH$1266,Sheet1!G$1+(Sheet1!$A$1-1)*10,FALSE)="---","---", (ROUND(VLOOKUP($A1910,Sheet1!$B$3:$AH$1266,Sheet1!G$1+(Sheet1!$A$1-1)*10,FALSE),IF(VLOOKUP($A1910,Sheet1!$B$3:$AH$1266,Sheet1!G$1+(Sheet1!$A$1-1)*10,FALSE)&gt;99999,-3,IF(VLOOKUP($A1910,Sheet1!$B$3:$AH$1266,Sheet1!G$1+(Sheet1!$A$1-1)*10,FALSE)&gt;9999,-2,IF(VLOOKUP($A1910,Sheet1!$B$3:$AH$1266,Sheet1!G$1+(Sheet1!$A$1-1)*10,FALSE)&gt;999,-1,0)))))))</f>
        <v>231</v>
      </c>
      <c r="X1910" s="392">
        <f>IF(ISNA(VLOOKUP($A1910,Sheet1!$B$3:$AH$1266,Sheet1!H$1+(Sheet1!$A$1-1)*10,FALSE))=TRUE,"---",IF(VLOOKUP($A1910,Sheet1!$B$3:$AH$1266,Sheet1!H$1+(Sheet1!$A$1-1)*10,FALSE)="---","---", (ROUND(VLOOKUP($A1910,Sheet1!$B$3:$AH$1266,Sheet1!H$1+(Sheet1!$A$1-1)*10,FALSE),IF(VLOOKUP($A1910,Sheet1!$B$3:$AH$1266,Sheet1!H$1+(Sheet1!$A$1-1)*10,FALSE)&gt;99999,-3,IF(VLOOKUP($A1910,Sheet1!$B$3:$AH$1266,Sheet1!H$1+(Sheet1!$A$1-1)*10,FALSE)&gt;9999,-2,IF(VLOOKUP($A1910,Sheet1!$B$3:$AH$1266,Sheet1!H$1+(Sheet1!$A$1-1)*10,FALSE)&gt;999,-1,0)))))))</f>
        <v>347</v>
      </c>
      <c r="Y1910" s="392">
        <f>IF(ISNA(VLOOKUP($A1910,Sheet1!$B$3:$AH$1266,Sheet1!I$1+(Sheet1!$A$1-1)*10,FALSE))=TRUE,"---",IF(VLOOKUP($A1910,Sheet1!$B$3:$AH$1266,Sheet1!I$1+(Sheet1!$A$1-1)*10,FALSE)="---","---", (ROUND(VLOOKUP($A1910,Sheet1!$B$3:$AH$1266,Sheet1!I$1+(Sheet1!$A$1-1)*10,FALSE),IF(VLOOKUP($A1910,Sheet1!$B$3:$AH$1266,Sheet1!I$1+(Sheet1!$A$1-1)*10,FALSE)&gt;99999,-3,IF(VLOOKUP($A1910,Sheet1!$B$3:$AH$1266,Sheet1!I$1+(Sheet1!$A$1-1)*10,FALSE)&gt;9999,-2,IF(VLOOKUP($A1910,Sheet1!$B$3:$AH$1266,Sheet1!I$1+(Sheet1!$A$1-1)*10,FALSE)&gt;999,-1,0)))))))</f>
        <v>429</v>
      </c>
      <c r="Z1910" s="392">
        <f>IF(ISNA(VLOOKUP($A1910,Sheet1!$B$3:$AH$1266,Sheet1!J$1+(Sheet1!$A$1-1)*10,FALSE))=TRUE,"---",IF(VLOOKUP($A1910,Sheet1!$B$3:$AH$1266,Sheet1!J$1+(Sheet1!$A$1-1)*10,FALSE)="---","---", (ROUND(VLOOKUP($A1910,Sheet1!$B$3:$AH$1266,Sheet1!J$1+(Sheet1!$A$1-1)*10,FALSE),IF(VLOOKUP($A1910,Sheet1!$B$3:$AH$1266,Sheet1!J$1+(Sheet1!$A$1-1)*10,FALSE)&gt;99999,-3,IF(VLOOKUP($A1910,Sheet1!$B$3:$AH$1266,Sheet1!J$1+(Sheet1!$A$1-1)*10,FALSE)&gt;9999,-2,IF(VLOOKUP($A1910,Sheet1!$B$3:$AH$1266,Sheet1!J$1+(Sheet1!$A$1-1)*10,FALSE)&gt;999,-1,0)))))))</f>
        <v>536</v>
      </c>
      <c r="AA1910" s="392">
        <f>IF(ISNA(VLOOKUP($A1910,Sheet1!$B$3:$AH$1266,Sheet1!K$1+(Sheet1!$A$1-1)*10,FALSE))=TRUE,"---",IF(VLOOKUP($A1910,Sheet1!$B$3:$AH$1266,Sheet1!K$1+(Sheet1!$A$1-1)*10,FALSE)="---","---", (ROUND(VLOOKUP($A1910,Sheet1!$B$3:$AH$1266,Sheet1!K$1+(Sheet1!$A$1-1)*10,FALSE),IF(VLOOKUP($A1910,Sheet1!$B$3:$AH$1266,Sheet1!K$1+(Sheet1!$A$1-1)*10,FALSE)&gt;99999,-3,IF(VLOOKUP($A1910,Sheet1!$B$3:$AH$1266,Sheet1!K$1+(Sheet1!$A$1-1)*10,FALSE)&gt;9999,-2,IF(VLOOKUP($A1910,Sheet1!$B$3:$AH$1266,Sheet1!K$1+(Sheet1!$A$1-1)*10,FALSE)&gt;999,-1,0)))))))</f>
        <v>616</v>
      </c>
      <c r="AB1910" s="392">
        <f>IF(ISNA(VLOOKUP($A1910,Sheet1!$B$3:$AH$1266,Sheet1!L$1+(Sheet1!$A$1-1)*10,FALSE))=TRUE,"---",IF(VLOOKUP($A1910,Sheet1!$B$3:$AH$1266,Sheet1!L$1+(Sheet1!$A$1-1)*10,FALSE)="---","---", (ROUND(VLOOKUP($A1910,Sheet1!$B$3:$AH$1266,Sheet1!L$1+(Sheet1!$A$1-1)*10,FALSE),IF(VLOOKUP($A1910,Sheet1!$B$3:$AH$1266,Sheet1!L$1+(Sheet1!$A$1-1)*10,FALSE)&gt;99999,-3,IF(VLOOKUP($A1910,Sheet1!$B$3:$AH$1266,Sheet1!L$1+(Sheet1!$A$1-1)*10,FALSE)&gt;9999,-2,IF(VLOOKUP($A1910,Sheet1!$B$3:$AH$1266,Sheet1!L$1+(Sheet1!$A$1-1)*10,FALSE)&gt;999,-1,0)))))))</f>
        <v>706</v>
      </c>
      <c r="AC1910" s="392">
        <f>IF(ISNA(VLOOKUP($A1910,Sheet1!$B$3:$AH$1266,Sheet1!M$1+(Sheet1!$A$1-1)*10,FALSE))=TRUE,"---",IF(VLOOKUP($A1910,Sheet1!$B$3:$AH$1266,Sheet1!M$1+(Sheet1!$A$1-1)*10,FALSE)="---","---", (ROUND(VLOOKUP($A1910,Sheet1!$B$3:$AH$1266,Sheet1!M$1+(Sheet1!$A$1-1)*10,FALSE),IF(VLOOKUP($A1910,Sheet1!$B$3:$AH$1266,Sheet1!M$1+(Sheet1!$A$1-1)*10,FALSE)&gt;99999,-3,IF(VLOOKUP($A1910,Sheet1!$B$3:$AH$1266,Sheet1!M$1+(Sheet1!$A$1-1)*10,FALSE)&gt;9999,-2,IF(VLOOKUP($A1910,Sheet1!$B$3:$AH$1266,Sheet1!M$1+(Sheet1!$A$1-1)*10,FALSE)&gt;999,-1,0)))))))</f>
        <v>787</v>
      </c>
      <c r="AD1910" s="392">
        <f>IF(ISNA(VLOOKUP($A1910,Sheet1!$B$3:$AH$1266,Sheet1!N$1+(Sheet1!$A$1-1)*10,FALSE))=TRUE,"---",IF(VLOOKUP($A1910,Sheet1!$B$3:$AH$1266,Sheet1!N$1+(Sheet1!$A$1-1)*10,FALSE)="---","---", (ROUND(VLOOKUP($A1910,Sheet1!$B$3:$AH$1266,Sheet1!N$1+(Sheet1!$A$1-1)*10,FALSE),IF(VLOOKUP($A1910,Sheet1!$B$3:$AH$1266,Sheet1!N$1+(Sheet1!$A$1-1)*10,FALSE)&gt;99999,-3,IF(VLOOKUP($A1910,Sheet1!$B$3:$AH$1266,Sheet1!N$1+(Sheet1!$A$1-1)*10,FALSE)&gt;9999,-2,IF(VLOOKUP($A1910,Sheet1!$B$3:$AH$1266,Sheet1!N$1+(Sheet1!$A$1-1)*10,FALSE)&gt;999,-1,0)))))))</f>
        <v>912</v>
      </c>
    </row>
    <row r="1911" spans="1:30" ht="25.5" customHeight="1" x14ac:dyDescent="0.25">
      <c r="A1911" s="303"/>
      <c r="B1911" s="331"/>
      <c r="C1911" s="303"/>
      <c r="D1911" s="303"/>
      <c r="E1911" s="307" t="e">
        <v>#N/A</v>
      </c>
      <c r="F1911" s="331"/>
      <c r="G1911" s="319"/>
      <c r="H1911" s="347"/>
      <c r="I1911" s="112">
        <v>28919</v>
      </c>
      <c r="J1911" s="113">
        <v>4.83</v>
      </c>
      <c r="K1911" s="127" t="s">
        <v>28</v>
      </c>
      <c r="L1911" s="156" t="s">
        <v>4405</v>
      </c>
      <c r="M1911" s="157" t="s">
        <v>4405</v>
      </c>
      <c r="N1911" s="127" t="s">
        <v>75</v>
      </c>
      <c r="O1911" s="68" t="s">
        <v>4405</v>
      </c>
      <c r="P1911" s="68" t="s">
        <v>4405</v>
      </c>
      <c r="Q1911" s="68" t="s">
        <v>4405</v>
      </c>
      <c r="R1911" s="74" t="s">
        <v>4405</v>
      </c>
      <c r="S1911" s="356" t="e">
        <v>#N/A</v>
      </c>
      <c r="T1911" s="356" t="str">
        <f>IF(ISNA(VLOOKUP(A1911,Sheet1!B$3:C$1266,2,FALSE)=TRUE),"ND",VLOOKUP(A1911,Sheet1!B$3:C$1266,2,FALSE))</f>
        <v>ND</v>
      </c>
      <c r="U1911" s="392" t="str">
        <f>IF(ISNA(VLOOKUP($A1911,Sheet1!$B$3:$AH$1266,Sheet1!E$1+(Sheet1!$A$1-1)*10,FALSE))=TRUE,"---",IF(VLOOKUP($A1911,Sheet1!$B$3:$AH$1266,Sheet1!E$1+(Sheet1!$A$1-1)*10,FALSE)="---","---", (ROUND(VLOOKUP($A1911,Sheet1!$B$3:$AH$1266,Sheet1!E$1+(Sheet1!$A$1-1)*10,FALSE),IF(VLOOKUP($A1911,Sheet1!$B$3:$AH$1266,Sheet1!E$1+(Sheet1!$A$1-1)*10,FALSE)&gt;99999,-3,IF(VLOOKUP($A1911,Sheet1!$B$3:$AH$1266,Sheet1!E$1+(Sheet1!$A$1-1)*10,FALSE)&gt;9999,-2,IF(VLOOKUP($A1911,Sheet1!$B$3:$AH$1266,Sheet1!E$1+(Sheet1!$A$1-1)*10,FALSE)&gt;999,-1,0)))))))</f>
        <v>---</v>
      </c>
      <c r="V1911" s="392" t="str">
        <f>IF(ISNA(VLOOKUP($A1911,Sheet1!$B$3:$AH$1266,Sheet1!F$1+(Sheet1!$A$1-1)*10,FALSE))=TRUE,"---",IF(VLOOKUP($A1911,Sheet1!$B$3:$AH$1266,Sheet1!F$1+(Sheet1!$A$1-1)*10,FALSE)="---","---", (ROUND(VLOOKUP($A1911,Sheet1!$B$3:$AH$1266,Sheet1!F$1+(Sheet1!$A$1-1)*10,FALSE),IF(VLOOKUP($A1911,Sheet1!$B$3:$AH$1266,Sheet1!F$1+(Sheet1!$A$1-1)*10,FALSE)&gt;99999,-3,IF(VLOOKUP($A1911,Sheet1!$B$3:$AH$1266,Sheet1!F$1+(Sheet1!$A$1-1)*10,FALSE)&gt;9999,-2,IF(VLOOKUP($A1911,Sheet1!$B$3:$AH$1266,Sheet1!F$1+(Sheet1!$A$1-1)*10,FALSE)&gt;999,-1,0)))))))</f>
        <v>---</v>
      </c>
      <c r="W1911" s="392" t="str">
        <f>IF(ISNA(VLOOKUP($A1911,Sheet1!$B$3:$AH$1266,Sheet1!G$1+(Sheet1!$A$1-1)*10,FALSE))=TRUE,"---",IF(VLOOKUP($A1911,Sheet1!$B$3:$AH$1266,Sheet1!G$1+(Sheet1!$A$1-1)*10,FALSE)="---","---", (ROUND(VLOOKUP($A1911,Sheet1!$B$3:$AH$1266,Sheet1!G$1+(Sheet1!$A$1-1)*10,FALSE),IF(VLOOKUP($A1911,Sheet1!$B$3:$AH$1266,Sheet1!G$1+(Sheet1!$A$1-1)*10,FALSE)&gt;99999,-3,IF(VLOOKUP($A1911,Sheet1!$B$3:$AH$1266,Sheet1!G$1+(Sheet1!$A$1-1)*10,FALSE)&gt;9999,-2,IF(VLOOKUP($A1911,Sheet1!$B$3:$AH$1266,Sheet1!G$1+(Sheet1!$A$1-1)*10,FALSE)&gt;999,-1,0)))))))</f>
        <v>---</v>
      </c>
      <c r="X1911" s="392" t="str">
        <f>IF(ISNA(VLOOKUP($A1911,Sheet1!$B$3:$AH$1266,Sheet1!H$1+(Sheet1!$A$1-1)*10,FALSE))=TRUE,"---",IF(VLOOKUP($A1911,Sheet1!$B$3:$AH$1266,Sheet1!H$1+(Sheet1!$A$1-1)*10,FALSE)="---","---", (ROUND(VLOOKUP($A1911,Sheet1!$B$3:$AH$1266,Sheet1!H$1+(Sheet1!$A$1-1)*10,FALSE),IF(VLOOKUP($A1911,Sheet1!$B$3:$AH$1266,Sheet1!H$1+(Sheet1!$A$1-1)*10,FALSE)&gt;99999,-3,IF(VLOOKUP($A1911,Sheet1!$B$3:$AH$1266,Sheet1!H$1+(Sheet1!$A$1-1)*10,FALSE)&gt;9999,-2,IF(VLOOKUP($A1911,Sheet1!$B$3:$AH$1266,Sheet1!H$1+(Sheet1!$A$1-1)*10,FALSE)&gt;999,-1,0)))))))</f>
        <v>---</v>
      </c>
      <c r="Y1911" s="392" t="str">
        <f>IF(ISNA(VLOOKUP($A1911,Sheet1!$B$3:$AH$1266,Sheet1!I$1+(Sheet1!$A$1-1)*10,FALSE))=TRUE,"---",IF(VLOOKUP($A1911,Sheet1!$B$3:$AH$1266,Sheet1!I$1+(Sheet1!$A$1-1)*10,FALSE)="---","---", (ROUND(VLOOKUP($A1911,Sheet1!$B$3:$AH$1266,Sheet1!I$1+(Sheet1!$A$1-1)*10,FALSE),IF(VLOOKUP($A1911,Sheet1!$B$3:$AH$1266,Sheet1!I$1+(Sheet1!$A$1-1)*10,FALSE)&gt;99999,-3,IF(VLOOKUP($A1911,Sheet1!$B$3:$AH$1266,Sheet1!I$1+(Sheet1!$A$1-1)*10,FALSE)&gt;9999,-2,IF(VLOOKUP($A1911,Sheet1!$B$3:$AH$1266,Sheet1!I$1+(Sheet1!$A$1-1)*10,FALSE)&gt;999,-1,0)))))))</f>
        <v>---</v>
      </c>
      <c r="Z1911" s="392" t="str">
        <f>IF(ISNA(VLOOKUP($A1911,Sheet1!$B$3:$AH$1266,Sheet1!J$1+(Sheet1!$A$1-1)*10,FALSE))=TRUE,"---",IF(VLOOKUP($A1911,Sheet1!$B$3:$AH$1266,Sheet1!J$1+(Sheet1!$A$1-1)*10,FALSE)="---","---", (ROUND(VLOOKUP($A1911,Sheet1!$B$3:$AH$1266,Sheet1!J$1+(Sheet1!$A$1-1)*10,FALSE),IF(VLOOKUP($A1911,Sheet1!$B$3:$AH$1266,Sheet1!J$1+(Sheet1!$A$1-1)*10,FALSE)&gt;99999,-3,IF(VLOOKUP($A1911,Sheet1!$B$3:$AH$1266,Sheet1!J$1+(Sheet1!$A$1-1)*10,FALSE)&gt;9999,-2,IF(VLOOKUP($A1911,Sheet1!$B$3:$AH$1266,Sheet1!J$1+(Sheet1!$A$1-1)*10,FALSE)&gt;999,-1,0)))))))</f>
        <v>---</v>
      </c>
      <c r="AA1911" s="392" t="str">
        <f>IF(ISNA(VLOOKUP($A1911,Sheet1!$B$3:$AH$1266,Sheet1!K$1+(Sheet1!$A$1-1)*10,FALSE))=TRUE,"---",IF(VLOOKUP($A1911,Sheet1!$B$3:$AH$1266,Sheet1!K$1+(Sheet1!$A$1-1)*10,FALSE)="---","---", (ROUND(VLOOKUP($A1911,Sheet1!$B$3:$AH$1266,Sheet1!K$1+(Sheet1!$A$1-1)*10,FALSE),IF(VLOOKUP($A1911,Sheet1!$B$3:$AH$1266,Sheet1!K$1+(Sheet1!$A$1-1)*10,FALSE)&gt;99999,-3,IF(VLOOKUP($A1911,Sheet1!$B$3:$AH$1266,Sheet1!K$1+(Sheet1!$A$1-1)*10,FALSE)&gt;9999,-2,IF(VLOOKUP($A1911,Sheet1!$B$3:$AH$1266,Sheet1!K$1+(Sheet1!$A$1-1)*10,FALSE)&gt;999,-1,0)))))))</f>
        <v>---</v>
      </c>
      <c r="AB1911" s="392" t="str">
        <f>IF(ISNA(VLOOKUP($A1911,Sheet1!$B$3:$AH$1266,Sheet1!L$1+(Sheet1!$A$1-1)*10,FALSE))=TRUE,"---",IF(VLOOKUP($A1911,Sheet1!$B$3:$AH$1266,Sheet1!L$1+(Sheet1!$A$1-1)*10,FALSE)="---","---", (ROUND(VLOOKUP($A1911,Sheet1!$B$3:$AH$1266,Sheet1!L$1+(Sheet1!$A$1-1)*10,FALSE),IF(VLOOKUP($A1911,Sheet1!$B$3:$AH$1266,Sheet1!L$1+(Sheet1!$A$1-1)*10,FALSE)&gt;99999,-3,IF(VLOOKUP($A1911,Sheet1!$B$3:$AH$1266,Sheet1!L$1+(Sheet1!$A$1-1)*10,FALSE)&gt;9999,-2,IF(VLOOKUP($A1911,Sheet1!$B$3:$AH$1266,Sheet1!L$1+(Sheet1!$A$1-1)*10,FALSE)&gt;999,-1,0)))))))</f>
        <v>---</v>
      </c>
      <c r="AC1911" s="392" t="str">
        <f>IF(ISNA(VLOOKUP($A1911,Sheet1!$B$3:$AH$1266,Sheet1!M$1+(Sheet1!$A$1-1)*10,FALSE))=TRUE,"---",IF(VLOOKUP($A1911,Sheet1!$B$3:$AH$1266,Sheet1!M$1+(Sheet1!$A$1-1)*10,FALSE)="---","---", (ROUND(VLOOKUP($A1911,Sheet1!$B$3:$AH$1266,Sheet1!M$1+(Sheet1!$A$1-1)*10,FALSE),IF(VLOOKUP($A1911,Sheet1!$B$3:$AH$1266,Sheet1!M$1+(Sheet1!$A$1-1)*10,FALSE)&gt;99999,-3,IF(VLOOKUP($A1911,Sheet1!$B$3:$AH$1266,Sheet1!M$1+(Sheet1!$A$1-1)*10,FALSE)&gt;9999,-2,IF(VLOOKUP($A1911,Sheet1!$B$3:$AH$1266,Sheet1!M$1+(Sheet1!$A$1-1)*10,FALSE)&gt;999,-1,0)))))))</f>
        <v>---</v>
      </c>
      <c r="AD1911" s="392" t="str">
        <f>IF(ISNA(VLOOKUP($A1911,Sheet1!$B$3:$AH$1266,Sheet1!N$1+(Sheet1!$A$1-1)*10,FALSE))=TRUE,"---",IF(VLOOKUP($A1911,Sheet1!$B$3:$AH$1266,Sheet1!N$1+(Sheet1!$A$1-1)*10,FALSE)="---","---", (ROUND(VLOOKUP($A1911,Sheet1!$B$3:$AH$1266,Sheet1!N$1+(Sheet1!$A$1-1)*10,FALSE),IF(VLOOKUP($A1911,Sheet1!$B$3:$AH$1266,Sheet1!N$1+(Sheet1!$A$1-1)*10,FALSE)&gt;99999,-3,IF(VLOOKUP($A1911,Sheet1!$B$3:$AH$1266,Sheet1!N$1+(Sheet1!$A$1-1)*10,FALSE)&gt;9999,-2,IF(VLOOKUP($A1911,Sheet1!$B$3:$AH$1266,Sheet1!N$1+(Sheet1!$A$1-1)*10,FALSE)&gt;999,-1,0)))))))</f>
        <v>---</v>
      </c>
    </row>
    <row r="1912" spans="1:30" ht="25.5" customHeight="1" x14ac:dyDescent="0.25">
      <c r="A1912" s="304" t="s">
        <v>2803</v>
      </c>
      <c r="B1912" s="393" t="s">
        <v>2804</v>
      </c>
      <c r="C1912" s="304">
        <v>444942</v>
      </c>
      <c r="D1912" s="304">
        <v>750931</v>
      </c>
      <c r="E1912" s="304" t="s">
        <v>3013</v>
      </c>
      <c r="F1912" s="225" t="s">
        <v>4630</v>
      </c>
      <c r="G1912" s="118" t="s">
        <v>31</v>
      </c>
      <c r="H1912" s="428">
        <v>27</v>
      </c>
      <c r="I1912" s="119">
        <v>28197</v>
      </c>
      <c r="J1912" s="124">
        <v>8.75</v>
      </c>
      <c r="K1912" s="121" t="s">
        <v>4405</v>
      </c>
      <c r="L1912" s="122">
        <v>941</v>
      </c>
      <c r="M1912" s="123">
        <v>34.9</v>
      </c>
      <c r="N1912" s="121" t="s">
        <v>4405</v>
      </c>
      <c r="O1912" s="71">
        <f t="shared" si="64"/>
        <v>4.2911868007618565</v>
      </c>
      <c r="P1912" s="71">
        <f>IF(O1912&lt;&gt;"",VLOOKUP($A1912,Sheet4!$A$2:$O$1309,14,FALSE)*100,"")</f>
        <v>0.79129454967692414</v>
      </c>
      <c r="Q1912" s="71">
        <f>IF(P1912&lt;&gt;"",VLOOKUP($A1912,Sheet4!$A$2:$O$1309,15,FALSE)*100,"")</f>
        <v>7.4865101547239687</v>
      </c>
      <c r="R1912" s="73">
        <f t="shared" si="63"/>
        <v>25</v>
      </c>
      <c r="S1912" s="357" t="s">
        <v>4364</v>
      </c>
      <c r="T1912" s="357" t="str">
        <f>IF(ISNA(VLOOKUP(A1912,Sheet1!B$3:C$1266,2,FALSE)=TRUE),"NC",VLOOKUP(A1912,Sheet1!B$3:C$1266,2,FALSE))</f>
        <v>Rural10</v>
      </c>
      <c r="U1912" s="389">
        <f>IF(ISNA(VLOOKUP($A1912,Sheet1!$B$3:$AH$1266,Sheet1!E$1+(Sheet1!$A$1-1)*10,FALSE))=TRUE,"---",IF(VLOOKUP($A1912,Sheet1!$B$3:$AH$1266,Sheet1!E$1+(Sheet1!$A$1-1)*10,FALSE)="---","---", (ROUND(VLOOKUP($A1912,Sheet1!$B$3:$AH$1266,Sheet1!E$1+(Sheet1!$A$1-1)*10,FALSE),IF(VLOOKUP($A1912,Sheet1!$B$3:$AH$1266,Sheet1!E$1+(Sheet1!$A$1-1)*10,FALSE)&gt;99999,-3,IF(VLOOKUP($A1912,Sheet1!$B$3:$AH$1266,Sheet1!E$1+(Sheet1!$A$1-1)*10,FALSE)&gt;9999,-2,IF(VLOOKUP($A1912,Sheet1!$B$3:$AH$1266,Sheet1!E$1+(Sheet1!$A$1-1)*10,FALSE)&gt;999,-1,0)))))))</f>
        <v>236</v>
      </c>
      <c r="V1912" s="389">
        <f>IF(ISNA(VLOOKUP($A1912,Sheet1!$B$3:$AH$1266,Sheet1!F$1+(Sheet1!$A$1-1)*10,FALSE))=TRUE,"---",IF(VLOOKUP($A1912,Sheet1!$B$3:$AH$1266,Sheet1!F$1+(Sheet1!$A$1-1)*10,FALSE)="---","---", (ROUND(VLOOKUP($A1912,Sheet1!$B$3:$AH$1266,Sheet1!F$1+(Sheet1!$A$1-1)*10,FALSE),IF(VLOOKUP($A1912,Sheet1!$B$3:$AH$1266,Sheet1!F$1+(Sheet1!$A$1-1)*10,FALSE)&gt;99999,-3,IF(VLOOKUP($A1912,Sheet1!$B$3:$AH$1266,Sheet1!F$1+(Sheet1!$A$1-1)*10,FALSE)&gt;9999,-2,IF(VLOOKUP($A1912,Sheet1!$B$3:$AH$1266,Sheet1!F$1+(Sheet1!$A$1-1)*10,FALSE)&gt;999,-1,0)))))))</f>
        <v>290</v>
      </c>
      <c r="W1912" s="389">
        <f>IF(ISNA(VLOOKUP($A1912,Sheet1!$B$3:$AH$1266,Sheet1!G$1+(Sheet1!$A$1-1)*10,FALSE))=TRUE,"---",IF(VLOOKUP($A1912,Sheet1!$B$3:$AH$1266,Sheet1!G$1+(Sheet1!$A$1-1)*10,FALSE)="---","---", (ROUND(VLOOKUP($A1912,Sheet1!$B$3:$AH$1266,Sheet1!G$1+(Sheet1!$A$1-1)*10,FALSE),IF(VLOOKUP($A1912,Sheet1!$B$3:$AH$1266,Sheet1!G$1+(Sheet1!$A$1-1)*10,FALSE)&gt;99999,-3,IF(VLOOKUP($A1912,Sheet1!$B$3:$AH$1266,Sheet1!G$1+(Sheet1!$A$1-1)*10,FALSE)&gt;9999,-2,IF(VLOOKUP($A1912,Sheet1!$B$3:$AH$1266,Sheet1!G$1+(Sheet1!$A$1-1)*10,FALSE)&gt;999,-1,0)))))))</f>
        <v>364</v>
      </c>
      <c r="X1912" s="389">
        <f>IF(ISNA(VLOOKUP($A1912,Sheet1!$B$3:$AH$1266,Sheet1!H$1+(Sheet1!$A$1-1)*10,FALSE))=TRUE,"---",IF(VLOOKUP($A1912,Sheet1!$B$3:$AH$1266,Sheet1!H$1+(Sheet1!$A$1-1)*10,FALSE)="---","---", (ROUND(VLOOKUP($A1912,Sheet1!$B$3:$AH$1266,Sheet1!H$1+(Sheet1!$A$1-1)*10,FALSE),IF(VLOOKUP($A1912,Sheet1!$B$3:$AH$1266,Sheet1!H$1+(Sheet1!$A$1-1)*10,FALSE)&gt;99999,-3,IF(VLOOKUP($A1912,Sheet1!$B$3:$AH$1266,Sheet1!H$1+(Sheet1!$A$1-1)*10,FALSE)&gt;9999,-2,IF(VLOOKUP($A1912,Sheet1!$B$3:$AH$1266,Sheet1!H$1+(Sheet1!$A$1-1)*10,FALSE)&gt;999,-1,0)))))))</f>
        <v>576</v>
      </c>
      <c r="Y1912" s="389">
        <f>IF(ISNA(VLOOKUP($A1912,Sheet1!$B$3:$AH$1266,Sheet1!I$1+(Sheet1!$A$1-1)*10,FALSE))=TRUE,"---",IF(VLOOKUP($A1912,Sheet1!$B$3:$AH$1266,Sheet1!I$1+(Sheet1!$A$1-1)*10,FALSE)="---","---", (ROUND(VLOOKUP($A1912,Sheet1!$B$3:$AH$1266,Sheet1!I$1+(Sheet1!$A$1-1)*10,FALSE),IF(VLOOKUP($A1912,Sheet1!$B$3:$AH$1266,Sheet1!I$1+(Sheet1!$A$1-1)*10,FALSE)&gt;99999,-3,IF(VLOOKUP($A1912,Sheet1!$B$3:$AH$1266,Sheet1!I$1+(Sheet1!$A$1-1)*10,FALSE)&gt;9999,-2,IF(VLOOKUP($A1912,Sheet1!$B$3:$AH$1266,Sheet1!I$1+(Sheet1!$A$1-1)*10,FALSE)&gt;999,-1,0)))))))</f>
        <v>734</v>
      </c>
      <c r="Z1912" s="389">
        <f>IF(ISNA(VLOOKUP($A1912,Sheet1!$B$3:$AH$1266,Sheet1!J$1+(Sheet1!$A$1-1)*10,FALSE))=TRUE,"---",IF(VLOOKUP($A1912,Sheet1!$B$3:$AH$1266,Sheet1!J$1+(Sheet1!$A$1-1)*10,FALSE)="---","---", (ROUND(VLOOKUP($A1912,Sheet1!$B$3:$AH$1266,Sheet1!J$1+(Sheet1!$A$1-1)*10,FALSE),IF(VLOOKUP($A1912,Sheet1!$B$3:$AH$1266,Sheet1!J$1+(Sheet1!$A$1-1)*10,FALSE)&gt;99999,-3,IF(VLOOKUP($A1912,Sheet1!$B$3:$AH$1266,Sheet1!J$1+(Sheet1!$A$1-1)*10,FALSE)&gt;9999,-2,IF(VLOOKUP($A1912,Sheet1!$B$3:$AH$1266,Sheet1!J$1+(Sheet1!$A$1-1)*10,FALSE)&gt;999,-1,0)))))))</f>
        <v>953</v>
      </c>
      <c r="AA1912" s="389">
        <f>IF(ISNA(VLOOKUP($A1912,Sheet1!$B$3:$AH$1266,Sheet1!K$1+(Sheet1!$A$1-1)*10,FALSE))=TRUE,"---",IF(VLOOKUP($A1912,Sheet1!$B$3:$AH$1266,Sheet1!K$1+(Sheet1!$A$1-1)*10,FALSE)="---","---", (ROUND(VLOOKUP($A1912,Sheet1!$B$3:$AH$1266,Sheet1!K$1+(Sheet1!$A$1-1)*10,FALSE),IF(VLOOKUP($A1912,Sheet1!$B$3:$AH$1266,Sheet1!K$1+(Sheet1!$A$1-1)*10,FALSE)&gt;99999,-3,IF(VLOOKUP($A1912,Sheet1!$B$3:$AH$1266,Sheet1!K$1+(Sheet1!$A$1-1)*10,FALSE)&gt;9999,-2,IF(VLOOKUP($A1912,Sheet1!$B$3:$AH$1266,Sheet1!K$1+(Sheet1!$A$1-1)*10,FALSE)&gt;999,-1,0)))))))</f>
        <v>1130</v>
      </c>
      <c r="AB1912" s="389">
        <f>IF(ISNA(VLOOKUP($A1912,Sheet1!$B$3:$AH$1266,Sheet1!L$1+(Sheet1!$A$1-1)*10,FALSE))=TRUE,"---",IF(VLOOKUP($A1912,Sheet1!$B$3:$AH$1266,Sheet1!L$1+(Sheet1!$A$1-1)*10,FALSE)="---","---", (ROUND(VLOOKUP($A1912,Sheet1!$B$3:$AH$1266,Sheet1!L$1+(Sheet1!$A$1-1)*10,FALSE),IF(VLOOKUP($A1912,Sheet1!$B$3:$AH$1266,Sheet1!L$1+(Sheet1!$A$1-1)*10,FALSE)&gt;99999,-3,IF(VLOOKUP($A1912,Sheet1!$B$3:$AH$1266,Sheet1!L$1+(Sheet1!$A$1-1)*10,FALSE)&gt;9999,-2,IF(VLOOKUP($A1912,Sheet1!$B$3:$AH$1266,Sheet1!L$1+(Sheet1!$A$1-1)*10,FALSE)&gt;999,-1,0)))))))</f>
        <v>1330</v>
      </c>
      <c r="AC1912" s="389">
        <f>IF(ISNA(VLOOKUP($A1912,Sheet1!$B$3:$AH$1266,Sheet1!M$1+(Sheet1!$A$1-1)*10,FALSE))=TRUE,"---",IF(VLOOKUP($A1912,Sheet1!$B$3:$AH$1266,Sheet1!M$1+(Sheet1!$A$1-1)*10,FALSE)="---","---", (ROUND(VLOOKUP($A1912,Sheet1!$B$3:$AH$1266,Sheet1!M$1+(Sheet1!$A$1-1)*10,FALSE),IF(VLOOKUP($A1912,Sheet1!$B$3:$AH$1266,Sheet1!M$1+(Sheet1!$A$1-1)*10,FALSE)&gt;99999,-3,IF(VLOOKUP($A1912,Sheet1!$B$3:$AH$1266,Sheet1!M$1+(Sheet1!$A$1-1)*10,FALSE)&gt;9999,-2,IF(VLOOKUP($A1912,Sheet1!$B$3:$AH$1266,Sheet1!M$1+(Sheet1!$A$1-1)*10,FALSE)&gt;999,-1,0)))))))</f>
        <v>1540</v>
      </c>
      <c r="AD1912" s="389">
        <f>IF(ISNA(VLOOKUP($A1912,Sheet1!$B$3:$AH$1266,Sheet1!N$1+(Sheet1!$A$1-1)*10,FALSE))=TRUE,"---",IF(VLOOKUP($A1912,Sheet1!$B$3:$AH$1266,Sheet1!N$1+(Sheet1!$A$1-1)*10,FALSE)="---","---", (ROUND(VLOOKUP($A1912,Sheet1!$B$3:$AH$1266,Sheet1!N$1+(Sheet1!$A$1-1)*10,FALSE),IF(VLOOKUP($A1912,Sheet1!$B$3:$AH$1266,Sheet1!N$1+(Sheet1!$A$1-1)*10,FALSE)&gt;99999,-3,IF(VLOOKUP($A1912,Sheet1!$B$3:$AH$1266,Sheet1!N$1+(Sheet1!$A$1-1)*10,FALSE)&gt;9999,-2,IF(VLOOKUP($A1912,Sheet1!$B$3:$AH$1266,Sheet1!N$1+(Sheet1!$A$1-1)*10,FALSE)&gt;999,-1,0)))))))</f>
        <v>1850</v>
      </c>
    </row>
    <row r="1913" spans="1:30" ht="25.5" customHeight="1" x14ac:dyDescent="0.25">
      <c r="A1913" s="309"/>
      <c r="B1913" s="456"/>
      <c r="C1913" s="309"/>
      <c r="D1913" s="309"/>
      <c r="E1913" s="309"/>
      <c r="F1913" s="226" t="s">
        <v>4825</v>
      </c>
      <c r="G1913" s="218" t="s">
        <v>286</v>
      </c>
      <c r="H1913" s="428"/>
      <c r="I1913" s="249">
        <v>1973</v>
      </c>
      <c r="J1913" s="244">
        <v>9.65</v>
      </c>
      <c r="K1913" s="243" t="s">
        <v>28</v>
      </c>
      <c r="L1913" s="245" t="s">
        <v>4405</v>
      </c>
      <c r="M1913" s="130" t="s">
        <v>4405</v>
      </c>
      <c r="N1913" s="118" t="s">
        <v>75</v>
      </c>
      <c r="O1913" s="71" t="s">
        <v>4405</v>
      </c>
      <c r="P1913" s="71" t="s">
        <v>4405</v>
      </c>
      <c r="Q1913" s="71" t="s">
        <v>4405</v>
      </c>
      <c r="R1913" s="73" t="s">
        <v>4405</v>
      </c>
      <c r="S1913" s="359"/>
      <c r="T1913" s="388"/>
      <c r="U1913" s="359"/>
      <c r="V1913" s="359"/>
      <c r="W1913" s="359"/>
      <c r="X1913" s="359"/>
      <c r="Y1913" s="359"/>
      <c r="Z1913" s="359"/>
      <c r="AA1913" s="359"/>
      <c r="AB1913" s="359"/>
      <c r="AC1913" s="359"/>
      <c r="AD1913" s="359"/>
    </row>
    <row r="1914" spans="1:30" ht="25.5" customHeight="1" x14ac:dyDescent="0.25">
      <c r="A1914" s="303" t="s">
        <v>2805</v>
      </c>
      <c r="B1914" s="330" t="s">
        <v>2806</v>
      </c>
      <c r="C1914" s="303">
        <v>450022</v>
      </c>
      <c r="D1914" s="303">
        <v>744742</v>
      </c>
      <c r="E1914" s="307" t="s">
        <v>3013</v>
      </c>
      <c r="F1914" s="342" t="s">
        <v>4986</v>
      </c>
      <c r="G1914" s="318" t="s">
        <v>286</v>
      </c>
      <c r="H1914" s="433">
        <v>298800</v>
      </c>
      <c r="I1914" s="112">
        <v>34109</v>
      </c>
      <c r="J1914" s="140" t="s">
        <v>4405</v>
      </c>
      <c r="K1914" s="127" t="s">
        <v>17</v>
      </c>
      <c r="L1914" s="149">
        <v>378000</v>
      </c>
      <c r="M1914" s="116">
        <v>1.27</v>
      </c>
      <c r="N1914" s="127" t="s">
        <v>387</v>
      </c>
      <c r="O1914" s="68" t="s">
        <v>4405</v>
      </c>
      <c r="P1914" s="68" t="s">
        <v>4405</v>
      </c>
      <c r="Q1914" s="68" t="s">
        <v>4405</v>
      </c>
      <c r="R1914" s="74" t="s">
        <v>4405</v>
      </c>
      <c r="S1914" s="356" t="s">
        <v>4364</v>
      </c>
      <c r="T1914" s="356" t="str">
        <f>IF(ISNA(VLOOKUP(A1914,Sheet1!B$3:C$1266,2,FALSE)=TRUE),"NC",VLOOKUP(A1914,Sheet1!B$3:C$1266,2,FALSE))</f>
        <v>Regulated</v>
      </c>
      <c r="U1914" s="392">
        <f>IF(ISNA(VLOOKUP($A1914,Sheet1!$B$3:$AH$1266,Sheet1!E$1+(Sheet1!$A$1-1)*10,FALSE))=TRUE,"---",IF(VLOOKUP($A1914,Sheet1!$B$3:$AH$1266,Sheet1!E$1+(Sheet1!$A$1-1)*10,FALSE)="---","---", (ROUND(VLOOKUP($A1914,Sheet1!$B$3:$AH$1266,Sheet1!E$1+(Sheet1!$A$1-1)*10,FALSE),IF(VLOOKUP($A1914,Sheet1!$B$3:$AH$1266,Sheet1!E$1+(Sheet1!$A$1-1)*10,FALSE)&gt;99999,-3,IF(VLOOKUP($A1914,Sheet1!$B$3:$AH$1266,Sheet1!E$1+(Sheet1!$A$1-1)*10,FALSE)&gt;9999,-2,IF(VLOOKUP($A1914,Sheet1!$B$3:$AH$1266,Sheet1!E$1+(Sheet1!$A$1-1)*10,FALSE)&gt;999,-1,0)))))))</f>
        <v>252000</v>
      </c>
      <c r="V1914" s="392">
        <f>IF(ISNA(VLOOKUP($A1914,Sheet1!$B$3:$AH$1266,Sheet1!F$1+(Sheet1!$A$1-1)*10,FALSE))=TRUE,"---",IF(VLOOKUP($A1914,Sheet1!$B$3:$AH$1266,Sheet1!F$1+(Sheet1!$A$1-1)*10,FALSE)="---","---", (ROUND(VLOOKUP($A1914,Sheet1!$B$3:$AH$1266,Sheet1!F$1+(Sheet1!$A$1-1)*10,FALSE),IF(VLOOKUP($A1914,Sheet1!$B$3:$AH$1266,Sheet1!F$1+(Sheet1!$A$1-1)*10,FALSE)&gt;99999,-3,IF(VLOOKUP($A1914,Sheet1!$B$3:$AH$1266,Sheet1!F$1+(Sheet1!$A$1-1)*10,FALSE)&gt;9999,-2,IF(VLOOKUP($A1914,Sheet1!$B$3:$AH$1266,Sheet1!F$1+(Sheet1!$A$1-1)*10,FALSE)&gt;999,-1,0)))))))</f>
        <v>267000</v>
      </c>
      <c r="W1914" s="392">
        <f>IF(ISNA(VLOOKUP($A1914,Sheet1!$B$3:$AH$1266,Sheet1!G$1+(Sheet1!$A$1-1)*10,FALSE))=TRUE,"---",IF(VLOOKUP($A1914,Sheet1!$B$3:$AH$1266,Sheet1!G$1+(Sheet1!$A$1-1)*10,FALSE)="---","---", (ROUND(VLOOKUP($A1914,Sheet1!$B$3:$AH$1266,Sheet1!G$1+(Sheet1!$A$1-1)*10,FALSE),IF(VLOOKUP($A1914,Sheet1!$B$3:$AH$1266,Sheet1!G$1+(Sheet1!$A$1-1)*10,FALSE)&gt;99999,-3,IF(VLOOKUP($A1914,Sheet1!$B$3:$AH$1266,Sheet1!G$1+(Sheet1!$A$1-1)*10,FALSE)&gt;9999,-2,IF(VLOOKUP($A1914,Sheet1!$B$3:$AH$1266,Sheet1!G$1+(Sheet1!$A$1-1)*10,FALSE)&gt;999,-1,0)))))))</f>
        <v>282000</v>
      </c>
      <c r="X1914" s="392">
        <f>IF(ISNA(VLOOKUP($A1914,Sheet1!$B$3:$AH$1266,Sheet1!H$1+(Sheet1!$A$1-1)*10,FALSE))=TRUE,"---",IF(VLOOKUP($A1914,Sheet1!$B$3:$AH$1266,Sheet1!H$1+(Sheet1!$A$1-1)*10,FALSE)="---","---", (ROUND(VLOOKUP($A1914,Sheet1!$B$3:$AH$1266,Sheet1!H$1+(Sheet1!$A$1-1)*10,FALSE),IF(VLOOKUP($A1914,Sheet1!$B$3:$AH$1266,Sheet1!H$1+(Sheet1!$A$1-1)*10,FALSE)&gt;99999,-3,IF(VLOOKUP($A1914,Sheet1!$B$3:$AH$1266,Sheet1!H$1+(Sheet1!$A$1-1)*10,FALSE)&gt;9999,-2,IF(VLOOKUP($A1914,Sheet1!$B$3:$AH$1266,Sheet1!H$1+(Sheet1!$A$1-1)*10,FALSE)&gt;999,-1,0)))))))</f>
        <v>313000</v>
      </c>
      <c r="Y1914" s="392">
        <f>IF(ISNA(VLOOKUP($A1914,Sheet1!$B$3:$AH$1266,Sheet1!I$1+(Sheet1!$A$1-1)*10,FALSE))=TRUE,"---",IF(VLOOKUP($A1914,Sheet1!$B$3:$AH$1266,Sheet1!I$1+(Sheet1!$A$1-1)*10,FALSE)="---","---", (ROUND(VLOOKUP($A1914,Sheet1!$B$3:$AH$1266,Sheet1!I$1+(Sheet1!$A$1-1)*10,FALSE),IF(VLOOKUP($A1914,Sheet1!$B$3:$AH$1266,Sheet1!I$1+(Sheet1!$A$1-1)*10,FALSE)&gt;99999,-3,IF(VLOOKUP($A1914,Sheet1!$B$3:$AH$1266,Sheet1!I$1+(Sheet1!$A$1-1)*10,FALSE)&gt;9999,-2,IF(VLOOKUP($A1914,Sheet1!$B$3:$AH$1266,Sheet1!I$1+(Sheet1!$A$1-1)*10,FALSE)&gt;999,-1,0)))))))</f>
        <v>330000</v>
      </c>
      <c r="Z1914" s="392">
        <f>IF(ISNA(VLOOKUP($A1914,Sheet1!$B$3:$AH$1266,Sheet1!J$1+(Sheet1!$A$1-1)*10,FALSE))=TRUE,"---",IF(VLOOKUP($A1914,Sheet1!$B$3:$AH$1266,Sheet1!J$1+(Sheet1!$A$1-1)*10,FALSE)="---","---", (ROUND(VLOOKUP($A1914,Sheet1!$B$3:$AH$1266,Sheet1!J$1+(Sheet1!$A$1-1)*10,FALSE),IF(VLOOKUP($A1914,Sheet1!$B$3:$AH$1266,Sheet1!J$1+(Sheet1!$A$1-1)*10,FALSE)&gt;99999,-3,IF(VLOOKUP($A1914,Sheet1!$B$3:$AH$1266,Sheet1!J$1+(Sheet1!$A$1-1)*10,FALSE)&gt;9999,-2,IF(VLOOKUP($A1914,Sheet1!$B$3:$AH$1266,Sheet1!J$1+(Sheet1!$A$1-1)*10,FALSE)&gt;999,-1,0)))))))</f>
        <v>348000</v>
      </c>
      <c r="AA1914" s="392">
        <f>IF(ISNA(VLOOKUP($A1914,Sheet1!$B$3:$AH$1266,Sheet1!K$1+(Sheet1!$A$1-1)*10,FALSE))=TRUE,"---",IF(VLOOKUP($A1914,Sheet1!$B$3:$AH$1266,Sheet1!K$1+(Sheet1!$A$1-1)*10,FALSE)="---","---", (ROUND(VLOOKUP($A1914,Sheet1!$B$3:$AH$1266,Sheet1!K$1+(Sheet1!$A$1-1)*10,FALSE),IF(VLOOKUP($A1914,Sheet1!$B$3:$AH$1266,Sheet1!K$1+(Sheet1!$A$1-1)*10,FALSE)&gt;99999,-3,IF(VLOOKUP($A1914,Sheet1!$B$3:$AH$1266,Sheet1!K$1+(Sheet1!$A$1-1)*10,FALSE)&gt;9999,-2,IF(VLOOKUP($A1914,Sheet1!$B$3:$AH$1266,Sheet1!K$1+(Sheet1!$A$1-1)*10,FALSE)&gt;999,-1,0)))))))</f>
        <v>360000</v>
      </c>
      <c r="AB1914" s="392">
        <f>IF(ISNA(VLOOKUP($A1914,Sheet1!$B$3:$AH$1266,Sheet1!L$1+(Sheet1!$A$1-1)*10,FALSE))=TRUE,"---",IF(VLOOKUP($A1914,Sheet1!$B$3:$AH$1266,Sheet1!L$1+(Sheet1!$A$1-1)*10,FALSE)="---","---", (ROUND(VLOOKUP($A1914,Sheet1!$B$3:$AH$1266,Sheet1!L$1+(Sheet1!$A$1-1)*10,FALSE),IF(VLOOKUP($A1914,Sheet1!$B$3:$AH$1266,Sheet1!L$1+(Sheet1!$A$1-1)*10,FALSE)&gt;99999,-3,IF(VLOOKUP($A1914,Sheet1!$B$3:$AH$1266,Sheet1!L$1+(Sheet1!$A$1-1)*10,FALSE)&gt;9999,-2,IF(VLOOKUP($A1914,Sheet1!$B$3:$AH$1266,Sheet1!L$1+(Sheet1!$A$1-1)*10,FALSE)&gt;999,-1,0)))))))</f>
        <v>371000</v>
      </c>
      <c r="AC1914" s="392">
        <f>IF(ISNA(VLOOKUP($A1914,Sheet1!$B$3:$AH$1266,Sheet1!M$1+(Sheet1!$A$1-1)*10,FALSE))=TRUE,"---",IF(VLOOKUP($A1914,Sheet1!$B$3:$AH$1266,Sheet1!M$1+(Sheet1!$A$1-1)*10,FALSE)="---","---", (ROUND(VLOOKUP($A1914,Sheet1!$B$3:$AH$1266,Sheet1!M$1+(Sheet1!$A$1-1)*10,FALSE),IF(VLOOKUP($A1914,Sheet1!$B$3:$AH$1266,Sheet1!M$1+(Sheet1!$A$1-1)*10,FALSE)&gt;99999,-3,IF(VLOOKUP($A1914,Sheet1!$B$3:$AH$1266,Sheet1!M$1+(Sheet1!$A$1-1)*10,FALSE)&gt;9999,-2,IF(VLOOKUP($A1914,Sheet1!$B$3:$AH$1266,Sheet1!M$1+(Sheet1!$A$1-1)*10,FALSE)&gt;999,-1,0)))))))</f>
        <v>381000</v>
      </c>
      <c r="AD1914" s="392">
        <f>IF(ISNA(VLOOKUP($A1914,Sheet1!$B$3:$AH$1266,Sheet1!N$1+(Sheet1!$A$1-1)*10,FALSE))=TRUE,"---",IF(VLOOKUP($A1914,Sheet1!$B$3:$AH$1266,Sheet1!N$1+(Sheet1!$A$1-1)*10,FALSE)="---","---", (ROUND(VLOOKUP($A1914,Sheet1!$B$3:$AH$1266,Sheet1!N$1+(Sheet1!$A$1-1)*10,FALSE),IF(VLOOKUP($A1914,Sheet1!$B$3:$AH$1266,Sheet1!N$1+(Sheet1!$A$1-1)*10,FALSE)&gt;99999,-3,IF(VLOOKUP($A1914,Sheet1!$B$3:$AH$1266,Sheet1!N$1+(Sheet1!$A$1-1)*10,FALSE)&gt;9999,-2,IF(VLOOKUP($A1914,Sheet1!$B$3:$AH$1266,Sheet1!N$1+(Sheet1!$A$1-1)*10,FALSE)&gt;999,-1,0)))))))</f>
        <v>394000</v>
      </c>
    </row>
    <row r="1915" spans="1:30" ht="25.5" customHeight="1" x14ac:dyDescent="0.25">
      <c r="A1915" s="303"/>
      <c r="B1915" s="331"/>
      <c r="C1915" s="303"/>
      <c r="D1915" s="303"/>
      <c r="E1915" s="307" t="e">
        <v>#N/A</v>
      </c>
      <c r="F1915" s="331"/>
      <c r="G1915" s="319"/>
      <c r="H1915" s="433"/>
      <c r="I1915" s="112">
        <v>34117</v>
      </c>
      <c r="J1915" s="140" t="s">
        <v>4405</v>
      </c>
      <c r="K1915" s="127" t="s">
        <v>17</v>
      </c>
      <c r="L1915" s="149">
        <v>378000</v>
      </c>
      <c r="M1915" s="116">
        <v>1.27</v>
      </c>
      <c r="N1915" s="127" t="s">
        <v>387</v>
      </c>
      <c r="O1915" s="68" t="s">
        <v>4405</v>
      </c>
      <c r="P1915" s="68" t="s">
        <v>4405</v>
      </c>
      <c r="Q1915" s="68" t="s">
        <v>4405</v>
      </c>
      <c r="R1915" s="74" t="s">
        <v>4405</v>
      </c>
      <c r="S1915" s="356" t="e">
        <v>#N/A</v>
      </c>
      <c r="T1915" s="356" t="str">
        <f>IF(ISNA(VLOOKUP(A1915,Sheet1!B$3:C$1266,2,FALSE)=TRUE),"ND",VLOOKUP(A1915,Sheet1!B$3:C$1266,2,FALSE))</f>
        <v>ND</v>
      </c>
      <c r="U1915" s="392" t="str">
        <f>IF(ISNA(VLOOKUP($A1915,Sheet1!$B$3:$AH$1266,Sheet1!E$1+(Sheet1!$A$1-1)*10,FALSE))=TRUE,"---",IF(VLOOKUP($A1915,Sheet1!$B$3:$AH$1266,Sheet1!E$1+(Sheet1!$A$1-1)*10,FALSE)="---","---", (ROUND(VLOOKUP($A1915,Sheet1!$B$3:$AH$1266,Sheet1!E$1+(Sheet1!$A$1-1)*10,FALSE),IF(VLOOKUP($A1915,Sheet1!$B$3:$AH$1266,Sheet1!E$1+(Sheet1!$A$1-1)*10,FALSE)&gt;99999,-3,IF(VLOOKUP($A1915,Sheet1!$B$3:$AH$1266,Sheet1!E$1+(Sheet1!$A$1-1)*10,FALSE)&gt;9999,-2,IF(VLOOKUP($A1915,Sheet1!$B$3:$AH$1266,Sheet1!E$1+(Sheet1!$A$1-1)*10,FALSE)&gt;999,-1,0)))))))</f>
        <v>---</v>
      </c>
      <c r="V1915" s="392" t="str">
        <f>IF(ISNA(VLOOKUP($A1915,Sheet1!$B$3:$AH$1266,Sheet1!F$1+(Sheet1!$A$1-1)*10,FALSE))=TRUE,"---",IF(VLOOKUP($A1915,Sheet1!$B$3:$AH$1266,Sheet1!F$1+(Sheet1!$A$1-1)*10,FALSE)="---","---", (ROUND(VLOOKUP($A1915,Sheet1!$B$3:$AH$1266,Sheet1!F$1+(Sheet1!$A$1-1)*10,FALSE),IF(VLOOKUP($A1915,Sheet1!$B$3:$AH$1266,Sheet1!F$1+(Sheet1!$A$1-1)*10,FALSE)&gt;99999,-3,IF(VLOOKUP($A1915,Sheet1!$B$3:$AH$1266,Sheet1!F$1+(Sheet1!$A$1-1)*10,FALSE)&gt;9999,-2,IF(VLOOKUP($A1915,Sheet1!$B$3:$AH$1266,Sheet1!F$1+(Sheet1!$A$1-1)*10,FALSE)&gt;999,-1,0)))))))</f>
        <v>---</v>
      </c>
      <c r="W1915" s="392" t="str">
        <f>IF(ISNA(VLOOKUP($A1915,Sheet1!$B$3:$AH$1266,Sheet1!G$1+(Sheet1!$A$1-1)*10,FALSE))=TRUE,"---",IF(VLOOKUP($A1915,Sheet1!$B$3:$AH$1266,Sheet1!G$1+(Sheet1!$A$1-1)*10,FALSE)="---","---", (ROUND(VLOOKUP($A1915,Sheet1!$B$3:$AH$1266,Sheet1!G$1+(Sheet1!$A$1-1)*10,FALSE),IF(VLOOKUP($A1915,Sheet1!$B$3:$AH$1266,Sheet1!G$1+(Sheet1!$A$1-1)*10,FALSE)&gt;99999,-3,IF(VLOOKUP($A1915,Sheet1!$B$3:$AH$1266,Sheet1!G$1+(Sheet1!$A$1-1)*10,FALSE)&gt;9999,-2,IF(VLOOKUP($A1915,Sheet1!$B$3:$AH$1266,Sheet1!G$1+(Sheet1!$A$1-1)*10,FALSE)&gt;999,-1,0)))))))</f>
        <v>---</v>
      </c>
      <c r="X1915" s="392" t="str">
        <f>IF(ISNA(VLOOKUP($A1915,Sheet1!$B$3:$AH$1266,Sheet1!H$1+(Sheet1!$A$1-1)*10,FALSE))=TRUE,"---",IF(VLOOKUP($A1915,Sheet1!$B$3:$AH$1266,Sheet1!H$1+(Sheet1!$A$1-1)*10,FALSE)="---","---", (ROUND(VLOOKUP($A1915,Sheet1!$B$3:$AH$1266,Sheet1!H$1+(Sheet1!$A$1-1)*10,FALSE),IF(VLOOKUP($A1915,Sheet1!$B$3:$AH$1266,Sheet1!H$1+(Sheet1!$A$1-1)*10,FALSE)&gt;99999,-3,IF(VLOOKUP($A1915,Sheet1!$B$3:$AH$1266,Sheet1!H$1+(Sheet1!$A$1-1)*10,FALSE)&gt;9999,-2,IF(VLOOKUP($A1915,Sheet1!$B$3:$AH$1266,Sheet1!H$1+(Sheet1!$A$1-1)*10,FALSE)&gt;999,-1,0)))))))</f>
        <v>---</v>
      </c>
      <c r="Y1915" s="392" t="str">
        <f>IF(ISNA(VLOOKUP($A1915,Sheet1!$B$3:$AH$1266,Sheet1!I$1+(Sheet1!$A$1-1)*10,FALSE))=TRUE,"---",IF(VLOOKUP($A1915,Sheet1!$B$3:$AH$1266,Sheet1!I$1+(Sheet1!$A$1-1)*10,FALSE)="---","---", (ROUND(VLOOKUP($A1915,Sheet1!$B$3:$AH$1266,Sheet1!I$1+(Sheet1!$A$1-1)*10,FALSE),IF(VLOOKUP($A1915,Sheet1!$B$3:$AH$1266,Sheet1!I$1+(Sheet1!$A$1-1)*10,FALSE)&gt;99999,-3,IF(VLOOKUP($A1915,Sheet1!$B$3:$AH$1266,Sheet1!I$1+(Sheet1!$A$1-1)*10,FALSE)&gt;9999,-2,IF(VLOOKUP($A1915,Sheet1!$B$3:$AH$1266,Sheet1!I$1+(Sheet1!$A$1-1)*10,FALSE)&gt;999,-1,0)))))))</f>
        <v>---</v>
      </c>
      <c r="Z1915" s="392" t="str">
        <f>IF(ISNA(VLOOKUP($A1915,Sheet1!$B$3:$AH$1266,Sheet1!J$1+(Sheet1!$A$1-1)*10,FALSE))=TRUE,"---",IF(VLOOKUP($A1915,Sheet1!$B$3:$AH$1266,Sheet1!J$1+(Sheet1!$A$1-1)*10,FALSE)="---","---", (ROUND(VLOOKUP($A1915,Sheet1!$B$3:$AH$1266,Sheet1!J$1+(Sheet1!$A$1-1)*10,FALSE),IF(VLOOKUP($A1915,Sheet1!$B$3:$AH$1266,Sheet1!J$1+(Sheet1!$A$1-1)*10,FALSE)&gt;99999,-3,IF(VLOOKUP($A1915,Sheet1!$B$3:$AH$1266,Sheet1!J$1+(Sheet1!$A$1-1)*10,FALSE)&gt;9999,-2,IF(VLOOKUP($A1915,Sheet1!$B$3:$AH$1266,Sheet1!J$1+(Sheet1!$A$1-1)*10,FALSE)&gt;999,-1,0)))))))</f>
        <v>---</v>
      </c>
      <c r="AA1915" s="392" t="str">
        <f>IF(ISNA(VLOOKUP($A1915,Sheet1!$B$3:$AH$1266,Sheet1!K$1+(Sheet1!$A$1-1)*10,FALSE))=TRUE,"---",IF(VLOOKUP($A1915,Sheet1!$B$3:$AH$1266,Sheet1!K$1+(Sheet1!$A$1-1)*10,FALSE)="---","---", (ROUND(VLOOKUP($A1915,Sheet1!$B$3:$AH$1266,Sheet1!K$1+(Sheet1!$A$1-1)*10,FALSE),IF(VLOOKUP($A1915,Sheet1!$B$3:$AH$1266,Sheet1!K$1+(Sheet1!$A$1-1)*10,FALSE)&gt;99999,-3,IF(VLOOKUP($A1915,Sheet1!$B$3:$AH$1266,Sheet1!K$1+(Sheet1!$A$1-1)*10,FALSE)&gt;9999,-2,IF(VLOOKUP($A1915,Sheet1!$B$3:$AH$1266,Sheet1!K$1+(Sheet1!$A$1-1)*10,FALSE)&gt;999,-1,0)))))))</f>
        <v>---</v>
      </c>
      <c r="AB1915" s="392" t="str">
        <f>IF(ISNA(VLOOKUP($A1915,Sheet1!$B$3:$AH$1266,Sheet1!L$1+(Sheet1!$A$1-1)*10,FALSE))=TRUE,"---",IF(VLOOKUP($A1915,Sheet1!$B$3:$AH$1266,Sheet1!L$1+(Sheet1!$A$1-1)*10,FALSE)="---","---", (ROUND(VLOOKUP($A1915,Sheet1!$B$3:$AH$1266,Sheet1!L$1+(Sheet1!$A$1-1)*10,FALSE),IF(VLOOKUP($A1915,Sheet1!$B$3:$AH$1266,Sheet1!L$1+(Sheet1!$A$1-1)*10,FALSE)&gt;99999,-3,IF(VLOOKUP($A1915,Sheet1!$B$3:$AH$1266,Sheet1!L$1+(Sheet1!$A$1-1)*10,FALSE)&gt;9999,-2,IF(VLOOKUP($A1915,Sheet1!$B$3:$AH$1266,Sheet1!L$1+(Sheet1!$A$1-1)*10,FALSE)&gt;999,-1,0)))))))</f>
        <v>---</v>
      </c>
      <c r="AC1915" s="392" t="str">
        <f>IF(ISNA(VLOOKUP($A1915,Sheet1!$B$3:$AH$1266,Sheet1!M$1+(Sheet1!$A$1-1)*10,FALSE))=TRUE,"---",IF(VLOOKUP($A1915,Sheet1!$B$3:$AH$1266,Sheet1!M$1+(Sheet1!$A$1-1)*10,FALSE)="---","---", (ROUND(VLOOKUP($A1915,Sheet1!$B$3:$AH$1266,Sheet1!M$1+(Sheet1!$A$1-1)*10,FALSE),IF(VLOOKUP($A1915,Sheet1!$B$3:$AH$1266,Sheet1!M$1+(Sheet1!$A$1-1)*10,FALSE)&gt;99999,-3,IF(VLOOKUP($A1915,Sheet1!$B$3:$AH$1266,Sheet1!M$1+(Sheet1!$A$1-1)*10,FALSE)&gt;9999,-2,IF(VLOOKUP($A1915,Sheet1!$B$3:$AH$1266,Sheet1!M$1+(Sheet1!$A$1-1)*10,FALSE)&gt;999,-1,0)))))))</f>
        <v>---</v>
      </c>
      <c r="AD1915" s="392" t="str">
        <f>IF(ISNA(VLOOKUP($A1915,Sheet1!$B$3:$AH$1266,Sheet1!N$1+(Sheet1!$A$1-1)*10,FALSE))=TRUE,"---",IF(VLOOKUP($A1915,Sheet1!$B$3:$AH$1266,Sheet1!N$1+(Sheet1!$A$1-1)*10,FALSE)="---","---", (ROUND(VLOOKUP($A1915,Sheet1!$B$3:$AH$1266,Sheet1!N$1+(Sheet1!$A$1-1)*10,FALSE),IF(VLOOKUP($A1915,Sheet1!$B$3:$AH$1266,Sheet1!N$1+(Sheet1!$A$1-1)*10,FALSE)&gt;99999,-3,IF(VLOOKUP($A1915,Sheet1!$B$3:$AH$1266,Sheet1!N$1+(Sheet1!$A$1-1)*10,FALSE)&gt;9999,-2,IF(VLOOKUP($A1915,Sheet1!$B$3:$AH$1266,Sheet1!N$1+(Sheet1!$A$1-1)*10,FALSE)&gt;999,-1,0)))))))</f>
        <v>---</v>
      </c>
    </row>
    <row r="1916" spans="1:30" ht="25.5" customHeight="1" x14ac:dyDescent="0.25">
      <c r="A1916" s="303"/>
      <c r="B1916" s="331"/>
      <c r="C1916" s="303"/>
      <c r="D1916" s="303"/>
      <c r="E1916" s="307" t="e">
        <v>#N/A</v>
      </c>
      <c r="F1916" s="401"/>
      <c r="G1916" s="405"/>
      <c r="H1916" s="433"/>
      <c r="I1916" s="112">
        <v>34128</v>
      </c>
      <c r="J1916" s="140" t="s">
        <v>4405</v>
      </c>
      <c r="K1916" s="127" t="s">
        <v>17</v>
      </c>
      <c r="L1916" s="149">
        <v>378000</v>
      </c>
      <c r="M1916" s="116">
        <v>1.27</v>
      </c>
      <c r="N1916" s="127" t="s">
        <v>387</v>
      </c>
      <c r="O1916" s="68" t="s">
        <v>4405</v>
      </c>
      <c r="P1916" s="68" t="s">
        <v>4405</v>
      </c>
      <c r="Q1916" s="68" t="s">
        <v>4405</v>
      </c>
      <c r="R1916" s="74" t="s">
        <v>4405</v>
      </c>
      <c r="S1916" s="356" t="e">
        <v>#N/A</v>
      </c>
      <c r="T1916" s="356" t="str">
        <f>IF(ISNA(VLOOKUP(A1916,Sheet1!B$3:C$1266,2,FALSE)=TRUE),"ND",VLOOKUP(A1916,Sheet1!B$3:C$1266,2,FALSE))</f>
        <v>ND</v>
      </c>
      <c r="U1916" s="392" t="str">
        <f>IF(ISNA(VLOOKUP($A1916,Sheet1!$B$3:$AH$1266,Sheet1!E$1+(Sheet1!$A$1-1)*10,FALSE))=TRUE,"---",IF(VLOOKUP($A1916,Sheet1!$B$3:$AH$1266,Sheet1!E$1+(Sheet1!$A$1-1)*10,FALSE)="---","---", (ROUND(VLOOKUP($A1916,Sheet1!$B$3:$AH$1266,Sheet1!E$1+(Sheet1!$A$1-1)*10,FALSE),IF(VLOOKUP($A1916,Sheet1!$B$3:$AH$1266,Sheet1!E$1+(Sheet1!$A$1-1)*10,FALSE)&gt;99999,-3,IF(VLOOKUP($A1916,Sheet1!$B$3:$AH$1266,Sheet1!E$1+(Sheet1!$A$1-1)*10,FALSE)&gt;9999,-2,IF(VLOOKUP($A1916,Sheet1!$B$3:$AH$1266,Sheet1!E$1+(Sheet1!$A$1-1)*10,FALSE)&gt;999,-1,0)))))))</f>
        <v>---</v>
      </c>
      <c r="V1916" s="392" t="str">
        <f>IF(ISNA(VLOOKUP($A1916,Sheet1!$B$3:$AH$1266,Sheet1!F$1+(Sheet1!$A$1-1)*10,FALSE))=TRUE,"---",IF(VLOOKUP($A1916,Sheet1!$B$3:$AH$1266,Sheet1!F$1+(Sheet1!$A$1-1)*10,FALSE)="---","---", (ROUND(VLOOKUP($A1916,Sheet1!$B$3:$AH$1266,Sheet1!F$1+(Sheet1!$A$1-1)*10,FALSE),IF(VLOOKUP($A1916,Sheet1!$B$3:$AH$1266,Sheet1!F$1+(Sheet1!$A$1-1)*10,FALSE)&gt;99999,-3,IF(VLOOKUP($A1916,Sheet1!$B$3:$AH$1266,Sheet1!F$1+(Sheet1!$A$1-1)*10,FALSE)&gt;9999,-2,IF(VLOOKUP($A1916,Sheet1!$B$3:$AH$1266,Sheet1!F$1+(Sheet1!$A$1-1)*10,FALSE)&gt;999,-1,0)))))))</f>
        <v>---</v>
      </c>
      <c r="W1916" s="392" t="str">
        <f>IF(ISNA(VLOOKUP($A1916,Sheet1!$B$3:$AH$1266,Sheet1!G$1+(Sheet1!$A$1-1)*10,FALSE))=TRUE,"---",IF(VLOOKUP($A1916,Sheet1!$B$3:$AH$1266,Sheet1!G$1+(Sheet1!$A$1-1)*10,FALSE)="---","---", (ROUND(VLOOKUP($A1916,Sheet1!$B$3:$AH$1266,Sheet1!G$1+(Sheet1!$A$1-1)*10,FALSE),IF(VLOOKUP($A1916,Sheet1!$B$3:$AH$1266,Sheet1!G$1+(Sheet1!$A$1-1)*10,FALSE)&gt;99999,-3,IF(VLOOKUP($A1916,Sheet1!$B$3:$AH$1266,Sheet1!G$1+(Sheet1!$A$1-1)*10,FALSE)&gt;9999,-2,IF(VLOOKUP($A1916,Sheet1!$B$3:$AH$1266,Sheet1!G$1+(Sheet1!$A$1-1)*10,FALSE)&gt;999,-1,0)))))))</f>
        <v>---</v>
      </c>
      <c r="X1916" s="392" t="str">
        <f>IF(ISNA(VLOOKUP($A1916,Sheet1!$B$3:$AH$1266,Sheet1!H$1+(Sheet1!$A$1-1)*10,FALSE))=TRUE,"---",IF(VLOOKUP($A1916,Sheet1!$B$3:$AH$1266,Sheet1!H$1+(Sheet1!$A$1-1)*10,FALSE)="---","---", (ROUND(VLOOKUP($A1916,Sheet1!$B$3:$AH$1266,Sheet1!H$1+(Sheet1!$A$1-1)*10,FALSE),IF(VLOOKUP($A1916,Sheet1!$B$3:$AH$1266,Sheet1!H$1+(Sheet1!$A$1-1)*10,FALSE)&gt;99999,-3,IF(VLOOKUP($A1916,Sheet1!$B$3:$AH$1266,Sheet1!H$1+(Sheet1!$A$1-1)*10,FALSE)&gt;9999,-2,IF(VLOOKUP($A1916,Sheet1!$B$3:$AH$1266,Sheet1!H$1+(Sheet1!$A$1-1)*10,FALSE)&gt;999,-1,0)))))))</f>
        <v>---</v>
      </c>
      <c r="Y1916" s="392" t="str">
        <f>IF(ISNA(VLOOKUP($A1916,Sheet1!$B$3:$AH$1266,Sheet1!I$1+(Sheet1!$A$1-1)*10,FALSE))=TRUE,"---",IF(VLOOKUP($A1916,Sheet1!$B$3:$AH$1266,Sheet1!I$1+(Sheet1!$A$1-1)*10,FALSE)="---","---", (ROUND(VLOOKUP($A1916,Sheet1!$B$3:$AH$1266,Sheet1!I$1+(Sheet1!$A$1-1)*10,FALSE),IF(VLOOKUP($A1916,Sheet1!$B$3:$AH$1266,Sheet1!I$1+(Sheet1!$A$1-1)*10,FALSE)&gt;99999,-3,IF(VLOOKUP($A1916,Sheet1!$B$3:$AH$1266,Sheet1!I$1+(Sheet1!$A$1-1)*10,FALSE)&gt;9999,-2,IF(VLOOKUP($A1916,Sheet1!$B$3:$AH$1266,Sheet1!I$1+(Sheet1!$A$1-1)*10,FALSE)&gt;999,-1,0)))))))</f>
        <v>---</v>
      </c>
      <c r="Z1916" s="392" t="str">
        <f>IF(ISNA(VLOOKUP($A1916,Sheet1!$B$3:$AH$1266,Sheet1!J$1+(Sheet1!$A$1-1)*10,FALSE))=TRUE,"---",IF(VLOOKUP($A1916,Sheet1!$B$3:$AH$1266,Sheet1!J$1+(Sheet1!$A$1-1)*10,FALSE)="---","---", (ROUND(VLOOKUP($A1916,Sheet1!$B$3:$AH$1266,Sheet1!J$1+(Sheet1!$A$1-1)*10,FALSE),IF(VLOOKUP($A1916,Sheet1!$B$3:$AH$1266,Sheet1!J$1+(Sheet1!$A$1-1)*10,FALSE)&gt;99999,-3,IF(VLOOKUP($A1916,Sheet1!$B$3:$AH$1266,Sheet1!J$1+(Sheet1!$A$1-1)*10,FALSE)&gt;9999,-2,IF(VLOOKUP($A1916,Sheet1!$B$3:$AH$1266,Sheet1!J$1+(Sheet1!$A$1-1)*10,FALSE)&gt;999,-1,0)))))))</f>
        <v>---</v>
      </c>
      <c r="AA1916" s="392" t="str">
        <f>IF(ISNA(VLOOKUP($A1916,Sheet1!$B$3:$AH$1266,Sheet1!K$1+(Sheet1!$A$1-1)*10,FALSE))=TRUE,"---",IF(VLOOKUP($A1916,Sheet1!$B$3:$AH$1266,Sheet1!K$1+(Sheet1!$A$1-1)*10,FALSE)="---","---", (ROUND(VLOOKUP($A1916,Sheet1!$B$3:$AH$1266,Sheet1!K$1+(Sheet1!$A$1-1)*10,FALSE),IF(VLOOKUP($A1916,Sheet1!$B$3:$AH$1266,Sheet1!K$1+(Sheet1!$A$1-1)*10,FALSE)&gt;99999,-3,IF(VLOOKUP($A1916,Sheet1!$B$3:$AH$1266,Sheet1!K$1+(Sheet1!$A$1-1)*10,FALSE)&gt;9999,-2,IF(VLOOKUP($A1916,Sheet1!$B$3:$AH$1266,Sheet1!K$1+(Sheet1!$A$1-1)*10,FALSE)&gt;999,-1,0)))))))</f>
        <v>---</v>
      </c>
      <c r="AB1916" s="392" t="str">
        <f>IF(ISNA(VLOOKUP($A1916,Sheet1!$B$3:$AH$1266,Sheet1!L$1+(Sheet1!$A$1-1)*10,FALSE))=TRUE,"---",IF(VLOOKUP($A1916,Sheet1!$B$3:$AH$1266,Sheet1!L$1+(Sheet1!$A$1-1)*10,FALSE)="---","---", (ROUND(VLOOKUP($A1916,Sheet1!$B$3:$AH$1266,Sheet1!L$1+(Sheet1!$A$1-1)*10,FALSE),IF(VLOOKUP($A1916,Sheet1!$B$3:$AH$1266,Sheet1!L$1+(Sheet1!$A$1-1)*10,FALSE)&gt;99999,-3,IF(VLOOKUP($A1916,Sheet1!$B$3:$AH$1266,Sheet1!L$1+(Sheet1!$A$1-1)*10,FALSE)&gt;9999,-2,IF(VLOOKUP($A1916,Sheet1!$B$3:$AH$1266,Sheet1!L$1+(Sheet1!$A$1-1)*10,FALSE)&gt;999,-1,0)))))))</f>
        <v>---</v>
      </c>
      <c r="AC1916" s="392" t="str">
        <f>IF(ISNA(VLOOKUP($A1916,Sheet1!$B$3:$AH$1266,Sheet1!M$1+(Sheet1!$A$1-1)*10,FALSE))=TRUE,"---",IF(VLOOKUP($A1916,Sheet1!$B$3:$AH$1266,Sheet1!M$1+(Sheet1!$A$1-1)*10,FALSE)="---","---", (ROUND(VLOOKUP($A1916,Sheet1!$B$3:$AH$1266,Sheet1!M$1+(Sheet1!$A$1-1)*10,FALSE),IF(VLOOKUP($A1916,Sheet1!$B$3:$AH$1266,Sheet1!M$1+(Sheet1!$A$1-1)*10,FALSE)&gt;99999,-3,IF(VLOOKUP($A1916,Sheet1!$B$3:$AH$1266,Sheet1!M$1+(Sheet1!$A$1-1)*10,FALSE)&gt;9999,-2,IF(VLOOKUP($A1916,Sheet1!$B$3:$AH$1266,Sheet1!M$1+(Sheet1!$A$1-1)*10,FALSE)&gt;999,-1,0)))))))</f>
        <v>---</v>
      </c>
      <c r="AD1916" s="392" t="str">
        <f>IF(ISNA(VLOOKUP($A1916,Sheet1!$B$3:$AH$1266,Sheet1!N$1+(Sheet1!$A$1-1)*10,FALSE))=TRUE,"---",IF(VLOOKUP($A1916,Sheet1!$B$3:$AH$1266,Sheet1!N$1+(Sheet1!$A$1-1)*10,FALSE)="---","---", (ROUND(VLOOKUP($A1916,Sheet1!$B$3:$AH$1266,Sheet1!N$1+(Sheet1!$A$1-1)*10,FALSE),IF(VLOOKUP($A1916,Sheet1!$B$3:$AH$1266,Sheet1!N$1+(Sheet1!$A$1-1)*10,FALSE)&gt;99999,-3,IF(VLOOKUP($A1916,Sheet1!$B$3:$AH$1266,Sheet1!N$1+(Sheet1!$A$1-1)*10,FALSE)&gt;9999,-2,IF(VLOOKUP($A1916,Sheet1!$B$3:$AH$1266,Sheet1!N$1+(Sheet1!$A$1-1)*10,FALSE)&gt;999,-1,0)))))))</f>
        <v>---</v>
      </c>
    </row>
    <row r="1917" spans="1:30" ht="25.5" customHeight="1" x14ac:dyDescent="0.25">
      <c r="A1917" s="304" t="s">
        <v>2807</v>
      </c>
      <c r="B1917" s="393" t="s">
        <v>2808</v>
      </c>
      <c r="C1917" s="304">
        <v>441710</v>
      </c>
      <c r="D1917" s="304">
        <v>745833</v>
      </c>
      <c r="E1917" s="305" t="s">
        <v>3013</v>
      </c>
      <c r="F1917" s="345" t="s">
        <v>4987</v>
      </c>
      <c r="G1917" s="351" t="s">
        <v>286</v>
      </c>
      <c r="H1917" s="348">
        <v>109</v>
      </c>
      <c r="I1917" s="119">
        <v>23846</v>
      </c>
      <c r="J1917" s="124">
        <v>6.33</v>
      </c>
      <c r="K1917" s="118" t="s">
        <v>20</v>
      </c>
      <c r="L1917" s="122">
        <v>858</v>
      </c>
      <c r="M1917" s="123">
        <v>7.87</v>
      </c>
      <c r="N1917" s="121" t="s">
        <v>4405</v>
      </c>
      <c r="O1917" s="71" t="str">
        <f t="shared" si="64"/>
        <v>&gt;50</v>
      </c>
      <c r="P1917" s="71">
        <f>IF(O1917&lt;&gt;"",VLOOKUP($A1917,Sheet4!$A$2:$O$1309,14,FALSE)*100,"")</f>
        <v>8.3332349067241083</v>
      </c>
      <c r="Q1917" s="71">
        <f>IF(P1917&lt;&gt;"",VLOOKUP($A1917,Sheet4!$A$2:$O$1309,15,FALSE)*100,"")</f>
        <v>57.355307589348669</v>
      </c>
      <c r="R1917" s="73" t="str">
        <f t="shared" si="63"/>
        <v>&lt;2</v>
      </c>
      <c r="S1917" s="357" t="s">
        <v>4364</v>
      </c>
      <c r="T1917" s="357" t="str">
        <f>IF(ISNA(VLOOKUP(A1917,Sheet1!B$3:C$1266,2,FALSE)=TRUE),"NC",VLOOKUP(A1917,Sheet1!B$3:C$1266,2,FALSE))</f>
        <v>Rural</v>
      </c>
      <c r="U1917" s="385">
        <f>IF(ISNA(VLOOKUP($A1917,Sheet1!$B$3:$AH$1266,Sheet1!E$1+(Sheet1!$A$1-1)*10,FALSE))=TRUE,"---",IF(VLOOKUP($A1917,Sheet1!$B$3:$AH$1266,Sheet1!E$1+(Sheet1!$A$1-1)*10,FALSE)="---","---", (ROUND(VLOOKUP($A1917,Sheet1!$B$3:$AH$1266,Sheet1!E$1+(Sheet1!$A$1-1)*10,FALSE),IF(VLOOKUP($A1917,Sheet1!$B$3:$AH$1266,Sheet1!E$1+(Sheet1!$A$1-1)*10,FALSE)&gt;99999,-3,IF(VLOOKUP($A1917,Sheet1!$B$3:$AH$1266,Sheet1!E$1+(Sheet1!$A$1-1)*10,FALSE)&gt;9999,-2,IF(VLOOKUP($A1917,Sheet1!$B$3:$AH$1266,Sheet1!E$1+(Sheet1!$A$1-1)*10,FALSE)&gt;999,-1,0)))))))</f>
        <v>1320</v>
      </c>
      <c r="V1917" s="385">
        <f>IF(ISNA(VLOOKUP($A1917,Sheet1!$B$3:$AH$1266,Sheet1!F$1+(Sheet1!$A$1-1)*10,FALSE))=TRUE,"---",IF(VLOOKUP($A1917,Sheet1!$B$3:$AH$1266,Sheet1!F$1+(Sheet1!$A$1-1)*10,FALSE)="---","---", (ROUND(VLOOKUP($A1917,Sheet1!$B$3:$AH$1266,Sheet1!F$1+(Sheet1!$A$1-1)*10,FALSE),IF(VLOOKUP($A1917,Sheet1!$B$3:$AH$1266,Sheet1!F$1+(Sheet1!$A$1-1)*10,FALSE)&gt;99999,-3,IF(VLOOKUP($A1917,Sheet1!$B$3:$AH$1266,Sheet1!F$1+(Sheet1!$A$1-1)*10,FALSE)&gt;9999,-2,IF(VLOOKUP($A1917,Sheet1!$B$3:$AH$1266,Sheet1!F$1+(Sheet1!$A$1-1)*10,FALSE)&gt;999,-1,0)))))))</f>
        <v>1510</v>
      </c>
      <c r="W1917" s="385">
        <f>IF(ISNA(VLOOKUP($A1917,Sheet1!$B$3:$AH$1266,Sheet1!G$1+(Sheet1!$A$1-1)*10,FALSE))=TRUE,"---",IF(VLOOKUP($A1917,Sheet1!$B$3:$AH$1266,Sheet1!G$1+(Sheet1!$A$1-1)*10,FALSE)="---","---", (ROUND(VLOOKUP($A1917,Sheet1!$B$3:$AH$1266,Sheet1!G$1+(Sheet1!$A$1-1)*10,FALSE),IF(VLOOKUP($A1917,Sheet1!$B$3:$AH$1266,Sheet1!G$1+(Sheet1!$A$1-1)*10,FALSE)&gt;99999,-3,IF(VLOOKUP($A1917,Sheet1!$B$3:$AH$1266,Sheet1!G$1+(Sheet1!$A$1-1)*10,FALSE)&gt;9999,-2,IF(VLOOKUP($A1917,Sheet1!$B$3:$AH$1266,Sheet1!G$1+(Sheet1!$A$1-1)*10,FALSE)&gt;999,-1,0)))))))</f>
        <v>1760</v>
      </c>
      <c r="X1917" s="385">
        <f>IF(ISNA(VLOOKUP($A1917,Sheet1!$B$3:$AH$1266,Sheet1!H$1+(Sheet1!$A$1-1)*10,FALSE))=TRUE,"---",IF(VLOOKUP($A1917,Sheet1!$B$3:$AH$1266,Sheet1!H$1+(Sheet1!$A$1-1)*10,FALSE)="---","---", (ROUND(VLOOKUP($A1917,Sheet1!$B$3:$AH$1266,Sheet1!H$1+(Sheet1!$A$1-1)*10,FALSE),IF(VLOOKUP($A1917,Sheet1!$B$3:$AH$1266,Sheet1!H$1+(Sheet1!$A$1-1)*10,FALSE)&gt;99999,-3,IF(VLOOKUP($A1917,Sheet1!$B$3:$AH$1266,Sheet1!H$1+(Sheet1!$A$1-1)*10,FALSE)&gt;9999,-2,IF(VLOOKUP($A1917,Sheet1!$B$3:$AH$1266,Sheet1!H$1+(Sheet1!$A$1-1)*10,FALSE)&gt;999,-1,0)))))))</f>
        <v>2400</v>
      </c>
      <c r="Y1917" s="385">
        <f>IF(ISNA(VLOOKUP($A1917,Sheet1!$B$3:$AH$1266,Sheet1!I$1+(Sheet1!$A$1-1)*10,FALSE))=TRUE,"---",IF(VLOOKUP($A1917,Sheet1!$B$3:$AH$1266,Sheet1!I$1+(Sheet1!$A$1-1)*10,FALSE)="---","---", (ROUND(VLOOKUP($A1917,Sheet1!$B$3:$AH$1266,Sheet1!I$1+(Sheet1!$A$1-1)*10,FALSE),IF(VLOOKUP($A1917,Sheet1!$B$3:$AH$1266,Sheet1!I$1+(Sheet1!$A$1-1)*10,FALSE)&gt;99999,-3,IF(VLOOKUP($A1917,Sheet1!$B$3:$AH$1266,Sheet1!I$1+(Sheet1!$A$1-1)*10,FALSE)&gt;9999,-2,IF(VLOOKUP($A1917,Sheet1!$B$3:$AH$1266,Sheet1!I$1+(Sheet1!$A$1-1)*10,FALSE)&gt;999,-1,0)))))))</f>
        <v>2840</v>
      </c>
      <c r="Z1917" s="385">
        <f>IF(ISNA(VLOOKUP($A1917,Sheet1!$B$3:$AH$1266,Sheet1!J$1+(Sheet1!$A$1-1)*10,FALSE))=TRUE,"---",IF(VLOOKUP($A1917,Sheet1!$B$3:$AH$1266,Sheet1!J$1+(Sheet1!$A$1-1)*10,FALSE)="---","---", (ROUND(VLOOKUP($A1917,Sheet1!$B$3:$AH$1266,Sheet1!J$1+(Sheet1!$A$1-1)*10,FALSE),IF(VLOOKUP($A1917,Sheet1!$B$3:$AH$1266,Sheet1!J$1+(Sheet1!$A$1-1)*10,FALSE)&gt;99999,-3,IF(VLOOKUP($A1917,Sheet1!$B$3:$AH$1266,Sheet1!J$1+(Sheet1!$A$1-1)*10,FALSE)&gt;9999,-2,IF(VLOOKUP($A1917,Sheet1!$B$3:$AH$1266,Sheet1!J$1+(Sheet1!$A$1-1)*10,FALSE)&gt;999,-1,0)))))))</f>
        <v>3410</v>
      </c>
      <c r="AA1917" s="385">
        <f>IF(ISNA(VLOOKUP($A1917,Sheet1!$B$3:$AH$1266,Sheet1!K$1+(Sheet1!$A$1-1)*10,FALSE))=TRUE,"---",IF(VLOOKUP($A1917,Sheet1!$B$3:$AH$1266,Sheet1!K$1+(Sheet1!$A$1-1)*10,FALSE)="---","---", (ROUND(VLOOKUP($A1917,Sheet1!$B$3:$AH$1266,Sheet1!K$1+(Sheet1!$A$1-1)*10,FALSE),IF(VLOOKUP($A1917,Sheet1!$B$3:$AH$1266,Sheet1!K$1+(Sheet1!$A$1-1)*10,FALSE)&gt;99999,-3,IF(VLOOKUP($A1917,Sheet1!$B$3:$AH$1266,Sheet1!K$1+(Sheet1!$A$1-1)*10,FALSE)&gt;9999,-2,IF(VLOOKUP($A1917,Sheet1!$B$3:$AH$1266,Sheet1!K$1+(Sheet1!$A$1-1)*10,FALSE)&gt;999,-1,0)))))))</f>
        <v>3820</v>
      </c>
      <c r="AB1917" s="385">
        <f>IF(ISNA(VLOOKUP($A1917,Sheet1!$B$3:$AH$1266,Sheet1!L$1+(Sheet1!$A$1-1)*10,FALSE))=TRUE,"---",IF(VLOOKUP($A1917,Sheet1!$B$3:$AH$1266,Sheet1!L$1+(Sheet1!$A$1-1)*10,FALSE)="---","---", (ROUND(VLOOKUP($A1917,Sheet1!$B$3:$AH$1266,Sheet1!L$1+(Sheet1!$A$1-1)*10,FALSE),IF(VLOOKUP($A1917,Sheet1!$B$3:$AH$1266,Sheet1!L$1+(Sheet1!$A$1-1)*10,FALSE)&gt;99999,-3,IF(VLOOKUP($A1917,Sheet1!$B$3:$AH$1266,Sheet1!L$1+(Sheet1!$A$1-1)*10,FALSE)&gt;9999,-2,IF(VLOOKUP($A1917,Sheet1!$B$3:$AH$1266,Sheet1!L$1+(Sheet1!$A$1-1)*10,FALSE)&gt;999,-1,0)))))))</f>
        <v>4290</v>
      </c>
      <c r="AC1917" s="385">
        <f>IF(ISNA(VLOOKUP($A1917,Sheet1!$B$3:$AH$1266,Sheet1!M$1+(Sheet1!$A$1-1)*10,FALSE))=TRUE,"---",IF(VLOOKUP($A1917,Sheet1!$B$3:$AH$1266,Sheet1!M$1+(Sheet1!$A$1-1)*10,FALSE)="---","---", (ROUND(VLOOKUP($A1917,Sheet1!$B$3:$AH$1266,Sheet1!M$1+(Sheet1!$A$1-1)*10,FALSE),IF(VLOOKUP($A1917,Sheet1!$B$3:$AH$1266,Sheet1!M$1+(Sheet1!$A$1-1)*10,FALSE)&gt;99999,-3,IF(VLOOKUP($A1917,Sheet1!$B$3:$AH$1266,Sheet1!M$1+(Sheet1!$A$1-1)*10,FALSE)&gt;9999,-2,IF(VLOOKUP($A1917,Sheet1!$B$3:$AH$1266,Sheet1!M$1+(Sheet1!$A$1-1)*10,FALSE)&gt;999,-1,0)))))))</f>
        <v>4690</v>
      </c>
      <c r="AD1917" s="385">
        <f>IF(ISNA(VLOOKUP($A1917,Sheet1!$B$3:$AH$1266,Sheet1!N$1+(Sheet1!$A$1-1)*10,FALSE))=TRUE,"---",IF(VLOOKUP($A1917,Sheet1!$B$3:$AH$1266,Sheet1!N$1+(Sheet1!$A$1-1)*10,FALSE)="---","---", (ROUND(VLOOKUP($A1917,Sheet1!$B$3:$AH$1266,Sheet1!N$1+(Sheet1!$A$1-1)*10,FALSE),IF(VLOOKUP($A1917,Sheet1!$B$3:$AH$1266,Sheet1!N$1+(Sheet1!$A$1-1)*10,FALSE)&gt;99999,-3,IF(VLOOKUP($A1917,Sheet1!$B$3:$AH$1266,Sheet1!N$1+(Sheet1!$A$1-1)*10,FALSE)&gt;9999,-2,IF(VLOOKUP($A1917,Sheet1!$B$3:$AH$1266,Sheet1!N$1+(Sheet1!$A$1-1)*10,FALSE)&gt;999,-1,0)))))))</f>
        <v>5330</v>
      </c>
    </row>
    <row r="1918" spans="1:30" ht="25.5" customHeight="1" x14ac:dyDescent="0.25">
      <c r="A1918" s="304"/>
      <c r="B1918" s="346"/>
      <c r="C1918" s="304"/>
      <c r="D1918" s="304"/>
      <c r="E1918" s="305" t="e">
        <v>#N/A</v>
      </c>
      <c r="F1918" s="346"/>
      <c r="G1918" s="352"/>
      <c r="H1918" s="348"/>
      <c r="I1918" s="119">
        <v>24565</v>
      </c>
      <c r="J1918" s="124">
        <v>8.56</v>
      </c>
      <c r="K1918" s="118" t="s">
        <v>28</v>
      </c>
      <c r="L1918" s="129" t="s">
        <v>4405</v>
      </c>
      <c r="M1918" s="130" t="s">
        <v>4405</v>
      </c>
      <c r="N1918" s="118" t="s">
        <v>75</v>
      </c>
      <c r="O1918" s="71" t="s">
        <v>4405</v>
      </c>
      <c r="P1918" s="71" t="s">
        <v>4405</v>
      </c>
      <c r="Q1918" s="71" t="s">
        <v>4405</v>
      </c>
      <c r="R1918" s="73" t="s">
        <v>4405</v>
      </c>
      <c r="S1918" s="357" t="e">
        <v>#N/A</v>
      </c>
      <c r="T1918" s="357" t="str">
        <f>IF(ISNA(VLOOKUP(A1918,Sheet1!B$3:C$1266,2,FALSE)=TRUE),"ND",VLOOKUP(A1918,Sheet1!B$3:C$1266,2,FALSE))</f>
        <v>ND</v>
      </c>
      <c r="U1918" s="385" t="str">
        <f>IF(ISNA(VLOOKUP($A1918,Sheet1!$B$3:$AH$1266,Sheet1!E$1+(Sheet1!$A$1-1)*10,FALSE))=TRUE,"---",IF(VLOOKUP($A1918,Sheet1!$B$3:$AH$1266,Sheet1!E$1+(Sheet1!$A$1-1)*10,FALSE)="---","---", (ROUND(VLOOKUP($A1918,Sheet1!$B$3:$AH$1266,Sheet1!E$1+(Sheet1!$A$1-1)*10,FALSE),IF(VLOOKUP($A1918,Sheet1!$B$3:$AH$1266,Sheet1!E$1+(Sheet1!$A$1-1)*10,FALSE)&gt;99999,-3,IF(VLOOKUP($A1918,Sheet1!$B$3:$AH$1266,Sheet1!E$1+(Sheet1!$A$1-1)*10,FALSE)&gt;9999,-2,IF(VLOOKUP($A1918,Sheet1!$B$3:$AH$1266,Sheet1!E$1+(Sheet1!$A$1-1)*10,FALSE)&gt;999,-1,0)))))))</f>
        <v>---</v>
      </c>
      <c r="V1918" s="385" t="str">
        <f>IF(ISNA(VLOOKUP($A1918,Sheet1!$B$3:$AH$1266,Sheet1!F$1+(Sheet1!$A$1-1)*10,FALSE))=TRUE,"---",IF(VLOOKUP($A1918,Sheet1!$B$3:$AH$1266,Sheet1!F$1+(Sheet1!$A$1-1)*10,FALSE)="---","---", (ROUND(VLOOKUP($A1918,Sheet1!$B$3:$AH$1266,Sheet1!F$1+(Sheet1!$A$1-1)*10,FALSE),IF(VLOOKUP($A1918,Sheet1!$B$3:$AH$1266,Sheet1!F$1+(Sheet1!$A$1-1)*10,FALSE)&gt;99999,-3,IF(VLOOKUP($A1918,Sheet1!$B$3:$AH$1266,Sheet1!F$1+(Sheet1!$A$1-1)*10,FALSE)&gt;9999,-2,IF(VLOOKUP($A1918,Sheet1!$B$3:$AH$1266,Sheet1!F$1+(Sheet1!$A$1-1)*10,FALSE)&gt;999,-1,0)))))))</f>
        <v>---</v>
      </c>
      <c r="W1918" s="385" t="str">
        <f>IF(ISNA(VLOOKUP($A1918,Sheet1!$B$3:$AH$1266,Sheet1!G$1+(Sheet1!$A$1-1)*10,FALSE))=TRUE,"---",IF(VLOOKUP($A1918,Sheet1!$B$3:$AH$1266,Sheet1!G$1+(Sheet1!$A$1-1)*10,FALSE)="---","---", (ROUND(VLOOKUP($A1918,Sheet1!$B$3:$AH$1266,Sheet1!G$1+(Sheet1!$A$1-1)*10,FALSE),IF(VLOOKUP($A1918,Sheet1!$B$3:$AH$1266,Sheet1!G$1+(Sheet1!$A$1-1)*10,FALSE)&gt;99999,-3,IF(VLOOKUP($A1918,Sheet1!$B$3:$AH$1266,Sheet1!G$1+(Sheet1!$A$1-1)*10,FALSE)&gt;9999,-2,IF(VLOOKUP($A1918,Sheet1!$B$3:$AH$1266,Sheet1!G$1+(Sheet1!$A$1-1)*10,FALSE)&gt;999,-1,0)))))))</f>
        <v>---</v>
      </c>
      <c r="X1918" s="385" t="str">
        <f>IF(ISNA(VLOOKUP($A1918,Sheet1!$B$3:$AH$1266,Sheet1!H$1+(Sheet1!$A$1-1)*10,FALSE))=TRUE,"---",IF(VLOOKUP($A1918,Sheet1!$B$3:$AH$1266,Sheet1!H$1+(Sheet1!$A$1-1)*10,FALSE)="---","---", (ROUND(VLOOKUP($A1918,Sheet1!$B$3:$AH$1266,Sheet1!H$1+(Sheet1!$A$1-1)*10,FALSE),IF(VLOOKUP($A1918,Sheet1!$B$3:$AH$1266,Sheet1!H$1+(Sheet1!$A$1-1)*10,FALSE)&gt;99999,-3,IF(VLOOKUP($A1918,Sheet1!$B$3:$AH$1266,Sheet1!H$1+(Sheet1!$A$1-1)*10,FALSE)&gt;9999,-2,IF(VLOOKUP($A1918,Sheet1!$B$3:$AH$1266,Sheet1!H$1+(Sheet1!$A$1-1)*10,FALSE)&gt;999,-1,0)))))))</f>
        <v>---</v>
      </c>
      <c r="Y1918" s="385" t="str">
        <f>IF(ISNA(VLOOKUP($A1918,Sheet1!$B$3:$AH$1266,Sheet1!I$1+(Sheet1!$A$1-1)*10,FALSE))=TRUE,"---",IF(VLOOKUP($A1918,Sheet1!$B$3:$AH$1266,Sheet1!I$1+(Sheet1!$A$1-1)*10,FALSE)="---","---", (ROUND(VLOOKUP($A1918,Sheet1!$B$3:$AH$1266,Sheet1!I$1+(Sheet1!$A$1-1)*10,FALSE),IF(VLOOKUP($A1918,Sheet1!$B$3:$AH$1266,Sheet1!I$1+(Sheet1!$A$1-1)*10,FALSE)&gt;99999,-3,IF(VLOOKUP($A1918,Sheet1!$B$3:$AH$1266,Sheet1!I$1+(Sheet1!$A$1-1)*10,FALSE)&gt;9999,-2,IF(VLOOKUP($A1918,Sheet1!$B$3:$AH$1266,Sheet1!I$1+(Sheet1!$A$1-1)*10,FALSE)&gt;999,-1,0)))))))</f>
        <v>---</v>
      </c>
      <c r="Z1918" s="385" t="str">
        <f>IF(ISNA(VLOOKUP($A1918,Sheet1!$B$3:$AH$1266,Sheet1!J$1+(Sheet1!$A$1-1)*10,FALSE))=TRUE,"---",IF(VLOOKUP($A1918,Sheet1!$B$3:$AH$1266,Sheet1!J$1+(Sheet1!$A$1-1)*10,FALSE)="---","---", (ROUND(VLOOKUP($A1918,Sheet1!$B$3:$AH$1266,Sheet1!J$1+(Sheet1!$A$1-1)*10,FALSE),IF(VLOOKUP($A1918,Sheet1!$B$3:$AH$1266,Sheet1!J$1+(Sheet1!$A$1-1)*10,FALSE)&gt;99999,-3,IF(VLOOKUP($A1918,Sheet1!$B$3:$AH$1266,Sheet1!J$1+(Sheet1!$A$1-1)*10,FALSE)&gt;9999,-2,IF(VLOOKUP($A1918,Sheet1!$B$3:$AH$1266,Sheet1!J$1+(Sheet1!$A$1-1)*10,FALSE)&gt;999,-1,0)))))))</f>
        <v>---</v>
      </c>
      <c r="AA1918" s="385" t="str">
        <f>IF(ISNA(VLOOKUP($A1918,Sheet1!$B$3:$AH$1266,Sheet1!K$1+(Sheet1!$A$1-1)*10,FALSE))=TRUE,"---",IF(VLOOKUP($A1918,Sheet1!$B$3:$AH$1266,Sheet1!K$1+(Sheet1!$A$1-1)*10,FALSE)="---","---", (ROUND(VLOOKUP($A1918,Sheet1!$B$3:$AH$1266,Sheet1!K$1+(Sheet1!$A$1-1)*10,FALSE),IF(VLOOKUP($A1918,Sheet1!$B$3:$AH$1266,Sheet1!K$1+(Sheet1!$A$1-1)*10,FALSE)&gt;99999,-3,IF(VLOOKUP($A1918,Sheet1!$B$3:$AH$1266,Sheet1!K$1+(Sheet1!$A$1-1)*10,FALSE)&gt;9999,-2,IF(VLOOKUP($A1918,Sheet1!$B$3:$AH$1266,Sheet1!K$1+(Sheet1!$A$1-1)*10,FALSE)&gt;999,-1,0)))))))</f>
        <v>---</v>
      </c>
      <c r="AB1918" s="385" t="str">
        <f>IF(ISNA(VLOOKUP($A1918,Sheet1!$B$3:$AH$1266,Sheet1!L$1+(Sheet1!$A$1-1)*10,FALSE))=TRUE,"---",IF(VLOOKUP($A1918,Sheet1!$B$3:$AH$1266,Sheet1!L$1+(Sheet1!$A$1-1)*10,FALSE)="---","---", (ROUND(VLOOKUP($A1918,Sheet1!$B$3:$AH$1266,Sheet1!L$1+(Sheet1!$A$1-1)*10,FALSE),IF(VLOOKUP($A1918,Sheet1!$B$3:$AH$1266,Sheet1!L$1+(Sheet1!$A$1-1)*10,FALSE)&gt;99999,-3,IF(VLOOKUP($A1918,Sheet1!$B$3:$AH$1266,Sheet1!L$1+(Sheet1!$A$1-1)*10,FALSE)&gt;9999,-2,IF(VLOOKUP($A1918,Sheet1!$B$3:$AH$1266,Sheet1!L$1+(Sheet1!$A$1-1)*10,FALSE)&gt;999,-1,0)))))))</f>
        <v>---</v>
      </c>
      <c r="AC1918" s="385" t="str">
        <f>IF(ISNA(VLOOKUP($A1918,Sheet1!$B$3:$AH$1266,Sheet1!M$1+(Sheet1!$A$1-1)*10,FALSE))=TRUE,"---",IF(VLOOKUP($A1918,Sheet1!$B$3:$AH$1266,Sheet1!M$1+(Sheet1!$A$1-1)*10,FALSE)="---","---", (ROUND(VLOOKUP($A1918,Sheet1!$B$3:$AH$1266,Sheet1!M$1+(Sheet1!$A$1-1)*10,FALSE),IF(VLOOKUP($A1918,Sheet1!$B$3:$AH$1266,Sheet1!M$1+(Sheet1!$A$1-1)*10,FALSE)&gt;99999,-3,IF(VLOOKUP($A1918,Sheet1!$B$3:$AH$1266,Sheet1!M$1+(Sheet1!$A$1-1)*10,FALSE)&gt;9999,-2,IF(VLOOKUP($A1918,Sheet1!$B$3:$AH$1266,Sheet1!M$1+(Sheet1!$A$1-1)*10,FALSE)&gt;999,-1,0)))))))</f>
        <v>---</v>
      </c>
      <c r="AD1918" s="385" t="str">
        <f>IF(ISNA(VLOOKUP($A1918,Sheet1!$B$3:$AH$1266,Sheet1!N$1+(Sheet1!$A$1-1)*10,FALSE))=TRUE,"---",IF(VLOOKUP($A1918,Sheet1!$B$3:$AH$1266,Sheet1!N$1+(Sheet1!$A$1-1)*10,FALSE)="---","---", (ROUND(VLOOKUP($A1918,Sheet1!$B$3:$AH$1266,Sheet1!N$1+(Sheet1!$A$1-1)*10,FALSE),IF(VLOOKUP($A1918,Sheet1!$B$3:$AH$1266,Sheet1!N$1+(Sheet1!$A$1-1)*10,FALSE)&gt;99999,-3,IF(VLOOKUP($A1918,Sheet1!$B$3:$AH$1266,Sheet1!N$1+(Sheet1!$A$1-1)*10,FALSE)&gt;9999,-2,IF(VLOOKUP($A1918,Sheet1!$B$3:$AH$1266,Sheet1!N$1+(Sheet1!$A$1-1)*10,FALSE)&gt;999,-1,0)))))))</f>
        <v>---</v>
      </c>
    </row>
    <row r="1919" spans="1:30" ht="25.5" customHeight="1" x14ac:dyDescent="0.25">
      <c r="A1919" s="303" t="s">
        <v>2809</v>
      </c>
      <c r="B1919" s="330" t="s">
        <v>2810</v>
      </c>
      <c r="C1919" s="303">
        <v>442233</v>
      </c>
      <c r="D1919" s="303">
        <v>750339</v>
      </c>
      <c r="E1919" s="307" t="s">
        <v>3013</v>
      </c>
      <c r="F1919" s="342" t="s">
        <v>4988</v>
      </c>
      <c r="G1919" s="318" t="s">
        <v>286</v>
      </c>
      <c r="H1919" s="430">
        <v>63</v>
      </c>
      <c r="I1919" s="112">
        <v>27504</v>
      </c>
      <c r="J1919" s="113">
        <v>7.79</v>
      </c>
      <c r="K1919" s="127" t="s">
        <v>20</v>
      </c>
      <c r="L1919" s="115">
        <v>3170</v>
      </c>
      <c r="M1919" s="116">
        <v>50.3</v>
      </c>
      <c r="N1919" s="114" t="s">
        <v>4405</v>
      </c>
      <c r="O1919" s="68">
        <f t="shared" si="64"/>
        <v>3.7387913947584073</v>
      </c>
      <c r="P1919" s="68">
        <f>IF(O1919&lt;&gt;"",VLOOKUP($A1919,Sheet4!$A$2:$O$1309,14,FALSE)*100,"")</f>
        <v>1.5111461472122611</v>
      </c>
      <c r="Q1919" s="68">
        <f>IF(P1919&lt;&gt;"",VLOOKUP($A1919,Sheet4!$A$2:$O$1309,15,FALSE)*100,"")</f>
        <v>13.855734458519663</v>
      </c>
      <c r="R1919" s="74">
        <f t="shared" si="63"/>
        <v>25</v>
      </c>
      <c r="S1919" s="356" t="s">
        <v>4364</v>
      </c>
      <c r="T1919" s="356" t="str">
        <f>IF(ISNA(VLOOKUP(A1919,Sheet1!B$3:C$1266,2,FALSE)=TRUE),"NC",VLOOKUP(A1919,Sheet1!B$3:C$1266,2,FALSE))</f>
        <v>Rural10</v>
      </c>
      <c r="U1919" s="392">
        <f>IF(ISNA(VLOOKUP($A1919,Sheet1!$B$3:$AH$1266,Sheet1!E$1+(Sheet1!$A$1-1)*10,FALSE))=TRUE,"---",IF(VLOOKUP($A1919,Sheet1!$B$3:$AH$1266,Sheet1!E$1+(Sheet1!$A$1-1)*10,FALSE)="---","---", (ROUND(VLOOKUP($A1919,Sheet1!$B$3:$AH$1266,Sheet1!E$1+(Sheet1!$A$1-1)*10,FALSE),IF(VLOOKUP($A1919,Sheet1!$B$3:$AH$1266,Sheet1!E$1+(Sheet1!$A$1-1)*10,FALSE)&gt;99999,-3,IF(VLOOKUP($A1919,Sheet1!$B$3:$AH$1266,Sheet1!E$1+(Sheet1!$A$1-1)*10,FALSE)&gt;9999,-2,IF(VLOOKUP($A1919,Sheet1!$B$3:$AH$1266,Sheet1!E$1+(Sheet1!$A$1-1)*10,FALSE)&gt;999,-1,0)))))))</f>
        <v>951</v>
      </c>
      <c r="V1919" s="392">
        <f>IF(ISNA(VLOOKUP($A1919,Sheet1!$B$3:$AH$1266,Sheet1!F$1+(Sheet1!$A$1-1)*10,FALSE))=TRUE,"---",IF(VLOOKUP($A1919,Sheet1!$B$3:$AH$1266,Sheet1!F$1+(Sheet1!$A$1-1)*10,FALSE)="---","---", (ROUND(VLOOKUP($A1919,Sheet1!$B$3:$AH$1266,Sheet1!F$1+(Sheet1!$A$1-1)*10,FALSE),IF(VLOOKUP($A1919,Sheet1!$B$3:$AH$1266,Sheet1!F$1+(Sheet1!$A$1-1)*10,FALSE)&gt;99999,-3,IF(VLOOKUP($A1919,Sheet1!$B$3:$AH$1266,Sheet1!F$1+(Sheet1!$A$1-1)*10,FALSE)&gt;9999,-2,IF(VLOOKUP($A1919,Sheet1!$B$3:$AH$1266,Sheet1!F$1+(Sheet1!$A$1-1)*10,FALSE)&gt;999,-1,0)))))))</f>
        <v>1120</v>
      </c>
      <c r="W1919" s="392">
        <f>IF(ISNA(VLOOKUP($A1919,Sheet1!$B$3:$AH$1266,Sheet1!G$1+(Sheet1!$A$1-1)*10,FALSE))=TRUE,"---",IF(VLOOKUP($A1919,Sheet1!$B$3:$AH$1266,Sheet1!G$1+(Sheet1!$A$1-1)*10,FALSE)="---","---", (ROUND(VLOOKUP($A1919,Sheet1!$B$3:$AH$1266,Sheet1!G$1+(Sheet1!$A$1-1)*10,FALSE),IF(VLOOKUP($A1919,Sheet1!$B$3:$AH$1266,Sheet1!G$1+(Sheet1!$A$1-1)*10,FALSE)&gt;99999,-3,IF(VLOOKUP($A1919,Sheet1!$B$3:$AH$1266,Sheet1!G$1+(Sheet1!$A$1-1)*10,FALSE)&gt;9999,-2,IF(VLOOKUP($A1919,Sheet1!$B$3:$AH$1266,Sheet1!G$1+(Sheet1!$A$1-1)*10,FALSE)&gt;999,-1,0)))))))</f>
        <v>1350</v>
      </c>
      <c r="X1919" s="392">
        <f>IF(ISNA(VLOOKUP($A1919,Sheet1!$B$3:$AH$1266,Sheet1!H$1+(Sheet1!$A$1-1)*10,FALSE))=TRUE,"---",IF(VLOOKUP($A1919,Sheet1!$B$3:$AH$1266,Sheet1!H$1+(Sheet1!$A$1-1)*10,FALSE)="---","---", (ROUND(VLOOKUP($A1919,Sheet1!$B$3:$AH$1266,Sheet1!H$1+(Sheet1!$A$1-1)*10,FALSE),IF(VLOOKUP($A1919,Sheet1!$B$3:$AH$1266,Sheet1!H$1+(Sheet1!$A$1-1)*10,FALSE)&gt;99999,-3,IF(VLOOKUP($A1919,Sheet1!$B$3:$AH$1266,Sheet1!H$1+(Sheet1!$A$1-1)*10,FALSE)&gt;9999,-2,IF(VLOOKUP($A1919,Sheet1!$B$3:$AH$1266,Sheet1!H$1+(Sheet1!$A$1-1)*10,FALSE)&gt;999,-1,0)))))))</f>
        <v>1990</v>
      </c>
      <c r="Y1919" s="392">
        <f>IF(ISNA(VLOOKUP($A1919,Sheet1!$B$3:$AH$1266,Sheet1!I$1+(Sheet1!$A$1-1)*10,FALSE))=TRUE,"---",IF(VLOOKUP($A1919,Sheet1!$B$3:$AH$1266,Sheet1!I$1+(Sheet1!$A$1-1)*10,FALSE)="---","---", (ROUND(VLOOKUP($A1919,Sheet1!$B$3:$AH$1266,Sheet1!I$1+(Sheet1!$A$1-1)*10,FALSE),IF(VLOOKUP($A1919,Sheet1!$B$3:$AH$1266,Sheet1!I$1+(Sheet1!$A$1-1)*10,FALSE)&gt;99999,-3,IF(VLOOKUP($A1919,Sheet1!$B$3:$AH$1266,Sheet1!I$1+(Sheet1!$A$1-1)*10,FALSE)&gt;9999,-2,IF(VLOOKUP($A1919,Sheet1!$B$3:$AH$1266,Sheet1!I$1+(Sheet1!$A$1-1)*10,FALSE)&gt;999,-1,0)))))))</f>
        <v>2470</v>
      </c>
      <c r="Z1919" s="392">
        <f>IF(ISNA(VLOOKUP($A1919,Sheet1!$B$3:$AH$1266,Sheet1!J$1+(Sheet1!$A$1-1)*10,FALSE))=TRUE,"---",IF(VLOOKUP($A1919,Sheet1!$B$3:$AH$1266,Sheet1!J$1+(Sheet1!$A$1-1)*10,FALSE)="---","---", (ROUND(VLOOKUP($A1919,Sheet1!$B$3:$AH$1266,Sheet1!J$1+(Sheet1!$A$1-1)*10,FALSE),IF(VLOOKUP($A1919,Sheet1!$B$3:$AH$1266,Sheet1!J$1+(Sheet1!$A$1-1)*10,FALSE)&gt;99999,-3,IF(VLOOKUP($A1919,Sheet1!$B$3:$AH$1266,Sheet1!J$1+(Sheet1!$A$1-1)*10,FALSE)&gt;9999,-2,IF(VLOOKUP($A1919,Sheet1!$B$3:$AH$1266,Sheet1!J$1+(Sheet1!$A$1-1)*10,FALSE)&gt;999,-1,0)))))))</f>
        <v>3110</v>
      </c>
      <c r="AA1919" s="392">
        <f>IF(ISNA(VLOOKUP($A1919,Sheet1!$B$3:$AH$1266,Sheet1!K$1+(Sheet1!$A$1-1)*10,FALSE))=TRUE,"---",IF(VLOOKUP($A1919,Sheet1!$B$3:$AH$1266,Sheet1!K$1+(Sheet1!$A$1-1)*10,FALSE)="---","---", (ROUND(VLOOKUP($A1919,Sheet1!$B$3:$AH$1266,Sheet1!K$1+(Sheet1!$A$1-1)*10,FALSE),IF(VLOOKUP($A1919,Sheet1!$B$3:$AH$1266,Sheet1!K$1+(Sheet1!$A$1-1)*10,FALSE)&gt;99999,-3,IF(VLOOKUP($A1919,Sheet1!$B$3:$AH$1266,Sheet1!K$1+(Sheet1!$A$1-1)*10,FALSE)&gt;9999,-2,IF(VLOOKUP($A1919,Sheet1!$B$3:$AH$1266,Sheet1!K$1+(Sheet1!$A$1-1)*10,FALSE)&gt;999,-1,0)))))))</f>
        <v>3600</v>
      </c>
      <c r="AB1919" s="392">
        <f>IF(ISNA(VLOOKUP($A1919,Sheet1!$B$3:$AH$1266,Sheet1!L$1+(Sheet1!$A$1-1)*10,FALSE))=TRUE,"---",IF(VLOOKUP($A1919,Sheet1!$B$3:$AH$1266,Sheet1!L$1+(Sheet1!$A$1-1)*10,FALSE)="---","---", (ROUND(VLOOKUP($A1919,Sheet1!$B$3:$AH$1266,Sheet1!L$1+(Sheet1!$A$1-1)*10,FALSE),IF(VLOOKUP($A1919,Sheet1!$B$3:$AH$1266,Sheet1!L$1+(Sheet1!$A$1-1)*10,FALSE)&gt;99999,-3,IF(VLOOKUP($A1919,Sheet1!$B$3:$AH$1266,Sheet1!L$1+(Sheet1!$A$1-1)*10,FALSE)&gt;9999,-2,IF(VLOOKUP($A1919,Sheet1!$B$3:$AH$1266,Sheet1!L$1+(Sheet1!$A$1-1)*10,FALSE)&gt;999,-1,0)))))))</f>
        <v>4140</v>
      </c>
      <c r="AC1919" s="392">
        <f>IF(ISNA(VLOOKUP($A1919,Sheet1!$B$3:$AH$1266,Sheet1!M$1+(Sheet1!$A$1-1)*10,FALSE))=TRUE,"---",IF(VLOOKUP($A1919,Sheet1!$B$3:$AH$1266,Sheet1!M$1+(Sheet1!$A$1-1)*10,FALSE)="---","---", (ROUND(VLOOKUP($A1919,Sheet1!$B$3:$AH$1266,Sheet1!M$1+(Sheet1!$A$1-1)*10,FALSE),IF(VLOOKUP($A1919,Sheet1!$B$3:$AH$1266,Sheet1!M$1+(Sheet1!$A$1-1)*10,FALSE)&gt;99999,-3,IF(VLOOKUP($A1919,Sheet1!$B$3:$AH$1266,Sheet1!M$1+(Sheet1!$A$1-1)*10,FALSE)&gt;9999,-2,IF(VLOOKUP($A1919,Sheet1!$B$3:$AH$1266,Sheet1!M$1+(Sheet1!$A$1-1)*10,FALSE)&gt;999,-1,0)))))))</f>
        <v>4660</v>
      </c>
      <c r="AD1919" s="392">
        <f>IF(ISNA(VLOOKUP($A1919,Sheet1!$B$3:$AH$1266,Sheet1!N$1+(Sheet1!$A$1-1)*10,FALSE))=TRUE,"---",IF(VLOOKUP($A1919,Sheet1!$B$3:$AH$1266,Sheet1!N$1+(Sheet1!$A$1-1)*10,FALSE)="---","---", (ROUND(VLOOKUP($A1919,Sheet1!$B$3:$AH$1266,Sheet1!N$1+(Sheet1!$A$1-1)*10,FALSE),IF(VLOOKUP($A1919,Sheet1!$B$3:$AH$1266,Sheet1!N$1+(Sheet1!$A$1-1)*10,FALSE)&gt;99999,-3,IF(VLOOKUP($A1919,Sheet1!$B$3:$AH$1266,Sheet1!N$1+(Sheet1!$A$1-1)*10,FALSE)&gt;9999,-2,IF(VLOOKUP($A1919,Sheet1!$B$3:$AH$1266,Sheet1!N$1+(Sheet1!$A$1-1)*10,FALSE)&gt;999,-1,0)))))))</f>
        <v>5440</v>
      </c>
    </row>
    <row r="1920" spans="1:30" ht="25.5" customHeight="1" x14ac:dyDescent="0.25">
      <c r="A1920" s="303"/>
      <c r="B1920" s="331"/>
      <c r="C1920" s="303"/>
      <c r="D1920" s="303"/>
      <c r="E1920" s="307" t="e">
        <v>#N/A</v>
      </c>
      <c r="F1920" s="331"/>
      <c r="G1920" s="319"/>
      <c r="H1920" s="430"/>
      <c r="I1920" s="112">
        <v>21643</v>
      </c>
      <c r="J1920" s="113">
        <v>9.11</v>
      </c>
      <c r="K1920" s="127" t="s">
        <v>28</v>
      </c>
      <c r="L1920" s="156" t="s">
        <v>4405</v>
      </c>
      <c r="M1920" s="157" t="s">
        <v>4405</v>
      </c>
      <c r="N1920" s="127" t="s">
        <v>75</v>
      </c>
      <c r="O1920" s="68" t="s">
        <v>4405</v>
      </c>
      <c r="P1920" s="68" t="s">
        <v>4405</v>
      </c>
      <c r="Q1920" s="68" t="s">
        <v>4405</v>
      </c>
      <c r="R1920" s="74" t="s">
        <v>4405</v>
      </c>
      <c r="S1920" s="356" t="e">
        <v>#N/A</v>
      </c>
      <c r="T1920" s="356" t="str">
        <f>IF(ISNA(VLOOKUP(A1920,Sheet1!B$3:C$1266,2,FALSE)=TRUE),"ND",VLOOKUP(A1920,Sheet1!B$3:C$1266,2,FALSE))</f>
        <v>ND</v>
      </c>
      <c r="U1920" s="392" t="str">
        <f>IF(ISNA(VLOOKUP($A1920,Sheet1!$B$3:$AH$1266,Sheet1!E$1+(Sheet1!$A$1-1)*10,FALSE))=TRUE,"---",IF(VLOOKUP($A1920,Sheet1!$B$3:$AH$1266,Sheet1!E$1+(Sheet1!$A$1-1)*10,FALSE)="---","---", (ROUND(VLOOKUP($A1920,Sheet1!$B$3:$AH$1266,Sheet1!E$1+(Sheet1!$A$1-1)*10,FALSE),IF(VLOOKUP($A1920,Sheet1!$B$3:$AH$1266,Sheet1!E$1+(Sheet1!$A$1-1)*10,FALSE)&gt;99999,-3,IF(VLOOKUP($A1920,Sheet1!$B$3:$AH$1266,Sheet1!E$1+(Sheet1!$A$1-1)*10,FALSE)&gt;9999,-2,IF(VLOOKUP($A1920,Sheet1!$B$3:$AH$1266,Sheet1!E$1+(Sheet1!$A$1-1)*10,FALSE)&gt;999,-1,0)))))))</f>
        <v>---</v>
      </c>
      <c r="V1920" s="392" t="str">
        <f>IF(ISNA(VLOOKUP($A1920,Sheet1!$B$3:$AH$1266,Sheet1!F$1+(Sheet1!$A$1-1)*10,FALSE))=TRUE,"---",IF(VLOOKUP($A1920,Sheet1!$B$3:$AH$1266,Sheet1!F$1+(Sheet1!$A$1-1)*10,FALSE)="---","---", (ROUND(VLOOKUP($A1920,Sheet1!$B$3:$AH$1266,Sheet1!F$1+(Sheet1!$A$1-1)*10,FALSE),IF(VLOOKUP($A1920,Sheet1!$B$3:$AH$1266,Sheet1!F$1+(Sheet1!$A$1-1)*10,FALSE)&gt;99999,-3,IF(VLOOKUP($A1920,Sheet1!$B$3:$AH$1266,Sheet1!F$1+(Sheet1!$A$1-1)*10,FALSE)&gt;9999,-2,IF(VLOOKUP($A1920,Sheet1!$B$3:$AH$1266,Sheet1!F$1+(Sheet1!$A$1-1)*10,FALSE)&gt;999,-1,0)))))))</f>
        <v>---</v>
      </c>
      <c r="W1920" s="392" t="str">
        <f>IF(ISNA(VLOOKUP($A1920,Sheet1!$B$3:$AH$1266,Sheet1!G$1+(Sheet1!$A$1-1)*10,FALSE))=TRUE,"---",IF(VLOOKUP($A1920,Sheet1!$B$3:$AH$1266,Sheet1!G$1+(Sheet1!$A$1-1)*10,FALSE)="---","---", (ROUND(VLOOKUP($A1920,Sheet1!$B$3:$AH$1266,Sheet1!G$1+(Sheet1!$A$1-1)*10,FALSE),IF(VLOOKUP($A1920,Sheet1!$B$3:$AH$1266,Sheet1!G$1+(Sheet1!$A$1-1)*10,FALSE)&gt;99999,-3,IF(VLOOKUP($A1920,Sheet1!$B$3:$AH$1266,Sheet1!G$1+(Sheet1!$A$1-1)*10,FALSE)&gt;9999,-2,IF(VLOOKUP($A1920,Sheet1!$B$3:$AH$1266,Sheet1!G$1+(Sheet1!$A$1-1)*10,FALSE)&gt;999,-1,0)))))))</f>
        <v>---</v>
      </c>
      <c r="X1920" s="392" t="str">
        <f>IF(ISNA(VLOOKUP($A1920,Sheet1!$B$3:$AH$1266,Sheet1!H$1+(Sheet1!$A$1-1)*10,FALSE))=TRUE,"---",IF(VLOOKUP($A1920,Sheet1!$B$3:$AH$1266,Sheet1!H$1+(Sheet1!$A$1-1)*10,FALSE)="---","---", (ROUND(VLOOKUP($A1920,Sheet1!$B$3:$AH$1266,Sheet1!H$1+(Sheet1!$A$1-1)*10,FALSE),IF(VLOOKUP($A1920,Sheet1!$B$3:$AH$1266,Sheet1!H$1+(Sheet1!$A$1-1)*10,FALSE)&gt;99999,-3,IF(VLOOKUP($A1920,Sheet1!$B$3:$AH$1266,Sheet1!H$1+(Sheet1!$A$1-1)*10,FALSE)&gt;9999,-2,IF(VLOOKUP($A1920,Sheet1!$B$3:$AH$1266,Sheet1!H$1+(Sheet1!$A$1-1)*10,FALSE)&gt;999,-1,0)))))))</f>
        <v>---</v>
      </c>
      <c r="Y1920" s="392" t="str">
        <f>IF(ISNA(VLOOKUP($A1920,Sheet1!$B$3:$AH$1266,Sheet1!I$1+(Sheet1!$A$1-1)*10,FALSE))=TRUE,"---",IF(VLOOKUP($A1920,Sheet1!$B$3:$AH$1266,Sheet1!I$1+(Sheet1!$A$1-1)*10,FALSE)="---","---", (ROUND(VLOOKUP($A1920,Sheet1!$B$3:$AH$1266,Sheet1!I$1+(Sheet1!$A$1-1)*10,FALSE),IF(VLOOKUP($A1920,Sheet1!$B$3:$AH$1266,Sheet1!I$1+(Sheet1!$A$1-1)*10,FALSE)&gt;99999,-3,IF(VLOOKUP($A1920,Sheet1!$B$3:$AH$1266,Sheet1!I$1+(Sheet1!$A$1-1)*10,FALSE)&gt;9999,-2,IF(VLOOKUP($A1920,Sheet1!$B$3:$AH$1266,Sheet1!I$1+(Sheet1!$A$1-1)*10,FALSE)&gt;999,-1,0)))))))</f>
        <v>---</v>
      </c>
      <c r="Z1920" s="392" t="str">
        <f>IF(ISNA(VLOOKUP($A1920,Sheet1!$B$3:$AH$1266,Sheet1!J$1+(Sheet1!$A$1-1)*10,FALSE))=TRUE,"---",IF(VLOOKUP($A1920,Sheet1!$B$3:$AH$1266,Sheet1!J$1+(Sheet1!$A$1-1)*10,FALSE)="---","---", (ROUND(VLOOKUP($A1920,Sheet1!$B$3:$AH$1266,Sheet1!J$1+(Sheet1!$A$1-1)*10,FALSE),IF(VLOOKUP($A1920,Sheet1!$B$3:$AH$1266,Sheet1!J$1+(Sheet1!$A$1-1)*10,FALSE)&gt;99999,-3,IF(VLOOKUP($A1920,Sheet1!$B$3:$AH$1266,Sheet1!J$1+(Sheet1!$A$1-1)*10,FALSE)&gt;9999,-2,IF(VLOOKUP($A1920,Sheet1!$B$3:$AH$1266,Sheet1!J$1+(Sheet1!$A$1-1)*10,FALSE)&gt;999,-1,0)))))))</f>
        <v>---</v>
      </c>
      <c r="AA1920" s="392" t="str">
        <f>IF(ISNA(VLOOKUP($A1920,Sheet1!$B$3:$AH$1266,Sheet1!K$1+(Sheet1!$A$1-1)*10,FALSE))=TRUE,"---",IF(VLOOKUP($A1920,Sheet1!$B$3:$AH$1266,Sheet1!K$1+(Sheet1!$A$1-1)*10,FALSE)="---","---", (ROUND(VLOOKUP($A1920,Sheet1!$B$3:$AH$1266,Sheet1!K$1+(Sheet1!$A$1-1)*10,FALSE),IF(VLOOKUP($A1920,Sheet1!$B$3:$AH$1266,Sheet1!K$1+(Sheet1!$A$1-1)*10,FALSE)&gt;99999,-3,IF(VLOOKUP($A1920,Sheet1!$B$3:$AH$1266,Sheet1!K$1+(Sheet1!$A$1-1)*10,FALSE)&gt;9999,-2,IF(VLOOKUP($A1920,Sheet1!$B$3:$AH$1266,Sheet1!K$1+(Sheet1!$A$1-1)*10,FALSE)&gt;999,-1,0)))))))</f>
        <v>---</v>
      </c>
      <c r="AB1920" s="392" t="str">
        <f>IF(ISNA(VLOOKUP($A1920,Sheet1!$B$3:$AH$1266,Sheet1!L$1+(Sheet1!$A$1-1)*10,FALSE))=TRUE,"---",IF(VLOOKUP($A1920,Sheet1!$B$3:$AH$1266,Sheet1!L$1+(Sheet1!$A$1-1)*10,FALSE)="---","---", (ROUND(VLOOKUP($A1920,Sheet1!$B$3:$AH$1266,Sheet1!L$1+(Sheet1!$A$1-1)*10,FALSE),IF(VLOOKUP($A1920,Sheet1!$B$3:$AH$1266,Sheet1!L$1+(Sheet1!$A$1-1)*10,FALSE)&gt;99999,-3,IF(VLOOKUP($A1920,Sheet1!$B$3:$AH$1266,Sheet1!L$1+(Sheet1!$A$1-1)*10,FALSE)&gt;9999,-2,IF(VLOOKUP($A1920,Sheet1!$B$3:$AH$1266,Sheet1!L$1+(Sheet1!$A$1-1)*10,FALSE)&gt;999,-1,0)))))))</f>
        <v>---</v>
      </c>
      <c r="AC1920" s="392" t="str">
        <f>IF(ISNA(VLOOKUP($A1920,Sheet1!$B$3:$AH$1266,Sheet1!M$1+(Sheet1!$A$1-1)*10,FALSE))=TRUE,"---",IF(VLOOKUP($A1920,Sheet1!$B$3:$AH$1266,Sheet1!M$1+(Sheet1!$A$1-1)*10,FALSE)="---","---", (ROUND(VLOOKUP($A1920,Sheet1!$B$3:$AH$1266,Sheet1!M$1+(Sheet1!$A$1-1)*10,FALSE),IF(VLOOKUP($A1920,Sheet1!$B$3:$AH$1266,Sheet1!M$1+(Sheet1!$A$1-1)*10,FALSE)&gt;99999,-3,IF(VLOOKUP($A1920,Sheet1!$B$3:$AH$1266,Sheet1!M$1+(Sheet1!$A$1-1)*10,FALSE)&gt;9999,-2,IF(VLOOKUP($A1920,Sheet1!$B$3:$AH$1266,Sheet1!M$1+(Sheet1!$A$1-1)*10,FALSE)&gt;999,-1,0)))))))</f>
        <v>---</v>
      </c>
      <c r="AD1920" s="392" t="str">
        <f>IF(ISNA(VLOOKUP($A1920,Sheet1!$B$3:$AH$1266,Sheet1!N$1+(Sheet1!$A$1-1)*10,FALSE))=TRUE,"---",IF(VLOOKUP($A1920,Sheet1!$B$3:$AH$1266,Sheet1!N$1+(Sheet1!$A$1-1)*10,FALSE)="---","---", (ROUND(VLOOKUP($A1920,Sheet1!$B$3:$AH$1266,Sheet1!N$1+(Sheet1!$A$1-1)*10,FALSE),IF(VLOOKUP($A1920,Sheet1!$B$3:$AH$1266,Sheet1!N$1+(Sheet1!$A$1-1)*10,FALSE)&gt;99999,-3,IF(VLOOKUP($A1920,Sheet1!$B$3:$AH$1266,Sheet1!N$1+(Sheet1!$A$1-1)*10,FALSE)&gt;9999,-2,IF(VLOOKUP($A1920,Sheet1!$B$3:$AH$1266,Sheet1!N$1+(Sheet1!$A$1-1)*10,FALSE)&gt;999,-1,0)))))))</f>
        <v>---</v>
      </c>
    </row>
    <row r="1921" spans="1:30" ht="25.5" customHeight="1" x14ac:dyDescent="0.25">
      <c r="A1921" s="133" t="s">
        <v>2811</v>
      </c>
      <c r="B1921" s="141" t="s">
        <v>2812</v>
      </c>
      <c r="C1921" s="133">
        <v>442730</v>
      </c>
      <c r="D1921" s="133">
        <v>745649</v>
      </c>
      <c r="E1921" s="67" t="s">
        <v>3013</v>
      </c>
      <c r="F1921" s="117" t="s">
        <v>4463</v>
      </c>
      <c r="G1921" s="118" t="s">
        <v>286</v>
      </c>
      <c r="H1921" s="136">
        <v>28.1</v>
      </c>
      <c r="I1921" s="119">
        <v>9612</v>
      </c>
      <c r="J1921" s="124">
        <v>4.3</v>
      </c>
      <c r="K1921" s="121" t="s">
        <v>4405</v>
      </c>
      <c r="L1921" s="122">
        <v>700</v>
      </c>
      <c r="M1921" s="123">
        <v>24.9</v>
      </c>
      <c r="N1921" s="118" t="s">
        <v>20</v>
      </c>
      <c r="O1921" s="71">
        <f t="shared" si="64"/>
        <v>43.112288110464746</v>
      </c>
      <c r="P1921" s="71">
        <f>IF(O1921&lt;&gt;"",VLOOKUP($A1921,Sheet4!$A$2:$O$1309,14,FALSE)*100,"")</f>
        <v>7.7676077852818937</v>
      </c>
      <c r="Q1921" s="71">
        <f>IF(P1921&lt;&gt;"",VLOOKUP($A1921,Sheet4!$A$2:$O$1309,15,FALSE)*100,"")</f>
        <v>54.706796877062239</v>
      </c>
      <c r="R1921" s="73">
        <f t="shared" si="63"/>
        <v>2</v>
      </c>
      <c r="S1921" s="63" t="s">
        <v>4364</v>
      </c>
      <c r="T1921" s="63" t="str">
        <f>IF(ISNA(VLOOKUP(A1921,Sheet1!B$3:C$1266,2,FALSE)=TRUE),"NC",VLOOKUP(A1921,Sheet1!B$3:C$1266,2,FALSE))</f>
        <v>Rural</v>
      </c>
      <c r="U1921" s="66">
        <f>IF(ISNA(VLOOKUP($A1921,Sheet1!$B$3:$AH$1266,Sheet1!E$1+(Sheet1!$A$1-1)*10,FALSE))=TRUE,"---",IF(VLOOKUP($A1921,Sheet1!$B$3:$AH$1266,Sheet1!E$1+(Sheet1!$A$1-1)*10,FALSE)="---","---", (ROUND(VLOOKUP($A1921,Sheet1!$B$3:$AH$1266,Sheet1!E$1+(Sheet1!$A$1-1)*10,FALSE),IF(VLOOKUP($A1921,Sheet1!$B$3:$AH$1266,Sheet1!E$1+(Sheet1!$A$1-1)*10,FALSE)&gt;99999,-3,IF(VLOOKUP($A1921,Sheet1!$B$3:$AH$1266,Sheet1!E$1+(Sheet1!$A$1-1)*10,FALSE)&gt;9999,-2,IF(VLOOKUP($A1921,Sheet1!$B$3:$AH$1266,Sheet1!E$1+(Sheet1!$A$1-1)*10,FALSE)&gt;999,-1,0)))))))</f>
        <v>456</v>
      </c>
      <c r="V1921" s="66">
        <f>IF(ISNA(VLOOKUP($A1921,Sheet1!$B$3:$AH$1266,Sheet1!F$1+(Sheet1!$A$1-1)*10,FALSE))=TRUE,"---",IF(VLOOKUP($A1921,Sheet1!$B$3:$AH$1266,Sheet1!F$1+(Sheet1!$A$1-1)*10,FALSE)="---","---", (ROUND(VLOOKUP($A1921,Sheet1!$B$3:$AH$1266,Sheet1!F$1+(Sheet1!$A$1-1)*10,FALSE),IF(VLOOKUP($A1921,Sheet1!$B$3:$AH$1266,Sheet1!F$1+(Sheet1!$A$1-1)*10,FALSE)&gt;99999,-3,IF(VLOOKUP($A1921,Sheet1!$B$3:$AH$1266,Sheet1!F$1+(Sheet1!$A$1-1)*10,FALSE)&gt;9999,-2,IF(VLOOKUP($A1921,Sheet1!$B$3:$AH$1266,Sheet1!F$1+(Sheet1!$A$1-1)*10,FALSE)&gt;999,-1,0)))))))</f>
        <v>539</v>
      </c>
      <c r="W1921" s="66">
        <f>IF(ISNA(VLOOKUP($A1921,Sheet1!$B$3:$AH$1266,Sheet1!G$1+(Sheet1!$A$1-1)*10,FALSE))=TRUE,"---",IF(VLOOKUP($A1921,Sheet1!$B$3:$AH$1266,Sheet1!G$1+(Sheet1!$A$1-1)*10,FALSE)="---","---", (ROUND(VLOOKUP($A1921,Sheet1!$B$3:$AH$1266,Sheet1!G$1+(Sheet1!$A$1-1)*10,FALSE),IF(VLOOKUP($A1921,Sheet1!$B$3:$AH$1266,Sheet1!G$1+(Sheet1!$A$1-1)*10,FALSE)&gt;99999,-3,IF(VLOOKUP($A1921,Sheet1!$B$3:$AH$1266,Sheet1!G$1+(Sheet1!$A$1-1)*10,FALSE)&gt;9999,-2,IF(VLOOKUP($A1921,Sheet1!$B$3:$AH$1266,Sheet1!G$1+(Sheet1!$A$1-1)*10,FALSE)&gt;999,-1,0)))))))</f>
        <v>644</v>
      </c>
      <c r="X1921" s="66">
        <f>IF(ISNA(VLOOKUP($A1921,Sheet1!$B$3:$AH$1266,Sheet1!H$1+(Sheet1!$A$1-1)*10,FALSE))=TRUE,"---",IF(VLOOKUP($A1921,Sheet1!$B$3:$AH$1266,Sheet1!H$1+(Sheet1!$A$1-1)*10,FALSE)="---","---", (ROUND(VLOOKUP($A1921,Sheet1!$B$3:$AH$1266,Sheet1!H$1+(Sheet1!$A$1-1)*10,FALSE),IF(VLOOKUP($A1921,Sheet1!$B$3:$AH$1266,Sheet1!H$1+(Sheet1!$A$1-1)*10,FALSE)&gt;99999,-3,IF(VLOOKUP($A1921,Sheet1!$B$3:$AH$1266,Sheet1!H$1+(Sheet1!$A$1-1)*10,FALSE)&gt;9999,-2,IF(VLOOKUP($A1921,Sheet1!$B$3:$AH$1266,Sheet1!H$1+(Sheet1!$A$1-1)*10,FALSE)&gt;999,-1,0)))))))</f>
        <v>926</v>
      </c>
      <c r="Y1921" s="66">
        <f>IF(ISNA(VLOOKUP($A1921,Sheet1!$B$3:$AH$1266,Sheet1!I$1+(Sheet1!$A$1-1)*10,FALSE))=TRUE,"---",IF(VLOOKUP($A1921,Sheet1!$B$3:$AH$1266,Sheet1!I$1+(Sheet1!$A$1-1)*10,FALSE)="---","---", (ROUND(VLOOKUP($A1921,Sheet1!$B$3:$AH$1266,Sheet1!I$1+(Sheet1!$A$1-1)*10,FALSE),IF(VLOOKUP($A1921,Sheet1!$B$3:$AH$1266,Sheet1!I$1+(Sheet1!$A$1-1)*10,FALSE)&gt;99999,-3,IF(VLOOKUP($A1921,Sheet1!$B$3:$AH$1266,Sheet1!I$1+(Sheet1!$A$1-1)*10,FALSE)&gt;9999,-2,IF(VLOOKUP($A1921,Sheet1!$B$3:$AH$1266,Sheet1!I$1+(Sheet1!$A$1-1)*10,FALSE)&gt;999,-1,0)))))))</f>
        <v>1120</v>
      </c>
      <c r="Z1921" s="66">
        <f>IF(ISNA(VLOOKUP($A1921,Sheet1!$B$3:$AH$1266,Sheet1!J$1+(Sheet1!$A$1-1)*10,FALSE))=TRUE,"---",IF(VLOOKUP($A1921,Sheet1!$B$3:$AH$1266,Sheet1!J$1+(Sheet1!$A$1-1)*10,FALSE)="---","---", (ROUND(VLOOKUP($A1921,Sheet1!$B$3:$AH$1266,Sheet1!J$1+(Sheet1!$A$1-1)*10,FALSE),IF(VLOOKUP($A1921,Sheet1!$B$3:$AH$1266,Sheet1!J$1+(Sheet1!$A$1-1)*10,FALSE)&gt;99999,-3,IF(VLOOKUP($A1921,Sheet1!$B$3:$AH$1266,Sheet1!J$1+(Sheet1!$A$1-1)*10,FALSE)&gt;9999,-2,IF(VLOOKUP($A1921,Sheet1!$B$3:$AH$1266,Sheet1!J$1+(Sheet1!$A$1-1)*10,FALSE)&gt;999,-1,0)))))))</f>
        <v>1380</v>
      </c>
      <c r="AA1921" s="66">
        <f>IF(ISNA(VLOOKUP($A1921,Sheet1!$B$3:$AH$1266,Sheet1!K$1+(Sheet1!$A$1-1)*10,FALSE))=TRUE,"---",IF(VLOOKUP($A1921,Sheet1!$B$3:$AH$1266,Sheet1!K$1+(Sheet1!$A$1-1)*10,FALSE)="---","---", (ROUND(VLOOKUP($A1921,Sheet1!$B$3:$AH$1266,Sheet1!K$1+(Sheet1!$A$1-1)*10,FALSE),IF(VLOOKUP($A1921,Sheet1!$B$3:$AH$1266,Sheet1!K$1+(Sheet1!$A$1-1)*10,FALSE)&gt;99999,-3,IF(VLOOKUP($A1921,Sheet1!$B$3:$AH$1266,Sheet1!K$1+(Sheet1!$A$1-1)*10,FALSE)&gt;9999,-2,IF(VLOOKUP($A1921,Sheet1!$B$3:$AH$1266,Sheet1!K$1+(Sheet1!$A$1-1)*10,FALSE)&gt;999,-1,0)))))))</f>
        <v>1570</v>
      </c>
      <c r="AB1921" s="66">
        <f>IF(ISNA(VLOOKUP($A1921,Sheet1!$B$3:$AH$1266,Sheet1!L$1+(Sheet1!$A$1-1)*10,FALSE))=TRUE,"---",IF(VLOOKUP($A1921,Sheet1!$B$3:$AH$1266,Sheet1!L$1+(Sheet1!$A$1-1)*10,FALSE)="---","---", (ROUND(VLOOKUP($A1921,Sheet1!$B$3:$AH$1266,Sheet1!L$1+(Sheet1!$A$1-1)*10,FALSE),IF(VLOOKUP($A1921,Sheet1!$B$3:$AH$1266,Sheet1!L$1+(Sheet1!$A$1-1)*10,FALSE)&gt;99999,-3,IF(VLOOKUP($A1921,Sheet1!$B$3:$AH$1266,Sheet1!L$1+(Sheet1!$A$1-1)*10,FALSE)&gt;9999,-2,IF(VLOOKUP($A1921,Sheet1!$B$3:$AH$1266,Sheet1!L$1+(Sheet1!$A$1-1)*10,FALSE)&gt;999,-1,0)))))))</f>
        <v>1780</v>
      </c>
      <c r="AC1921" s="66">
        <f>IF(ISNA(VLOOKUP($A1921,Sheet1!$B$3:$AH$1266,Sheet1!M$1+(Sheet1!$A$1-1)*10,FALSE))=TRUE,"---",IF(VLOOKUP($A1921,Sheet1!$B$3:$AH$1266,Sheet1!M$1+(Sheet1!$A$1-1)*10,FALSE)="---","---", (ROUND(VLOOKUP($A1921,Sheet1!$B$3:$AH$1266,Sheet1!M$1+(Sheet1!$A$1-1)*10,FALSE),IF(VLOOKUP($A1921,Sheet1!$B$3:$AH$1266,Sheet1!M$1+(Sheet1!$A$1-1)*10,FALSE)&gt;99999,-3,IF(VLOOKUP($A1921,Sheet1!$B$3:$AH$1266,Sheet1!M$1+(Sheet1!$A$1-1)*10,FALSE)&gt;9999,-2,IF(VLOOKUP($A1921,Sheet1!$B$3:$AH$1266,Sheet1!M$1+(Sheet1!$A$1-1)*10,FALSE)&gt;999,-1,0)))))))</f>
        <v>1960</v>
      </c>
      <c r="AD1921" s="66">
        <f>IF(ISNA(VLOOKUP($A1921,Sheet1!$B$3:$AH$1266,Sheet1!N$1+(Sheet1!$A$1-1)*10,FALSE))=TRUE,"---",IF(VLOOKUP($A1921,Sheet1!$B$3:$AH$1266,Sheet1!N$1+(Sheet1!$A$1-1)*10,FALSE)="---","---", (ROUND(VLOOKUP($A1921,Sheet1!$B$3:$AH$1266,Sheet1!N$1+(Sheet1!$A$1-1)*10,FALSE),IF(VLOOKUP($A1921,Sheet1!$B$3:$AH$1266,Sheet1!N$1+(Sheet1!$A$1-1)*10,FALSE)&gt;99999,-3,IF(VLOOKUP($A1921,Sheet1!$B$3:$AH$1266,Sheet1!N$1+(Sheet1!$A$1-1)*10,FALSE)&gt;9999,-2,IF(VLOOKUP($A1921,Sheet1!$B$3:$AH$1266,Sheet1!N$1+(Sheet1!$A$1-1)*10,FALSE)&gt;999,-1,0)))))))</f>
        <v>2260</v>
      </c>
    </row>
    <row r="1922" spans="1:30" ht="25.5" customHeight="1" x14ac:dyDescent="0.25">
      <c r="A1922" s="303" t="s">
        <v>2813</v>
      </c>
      <c r="B1922" s="330" t="s">
        <v>2814</v>
      </c>
      <c r="C1922" s="303">
        <v>442546</v>
      </c>
      <c r="D1922" s="303">
        <v>750306</v>
      </c>
      <c r="E1922" s="307" t="s">
        <v>3013</v>
      </c>
      <c r="F1922" s="52" t="s">
        <v>4630</v>
      </c>
      <c r="G1922" s="127" t="s">
        <v>31</v>
      </c>
      <c r="H1922" s="347">
        <v>46.3</v>
      </c>
      <c r="I1922" s="112">
        <v>31045</v>
      </c>
      <c r="J1922" s="113">
        <v>7.76</v>
      </c>
      <c r="K1922" s="127" t="s">
        <v>24</v>
      </c>
      <c r="L1922" s="115">
        <v>1420</v>
      </c>
      <c r="M1922" s="116">
        <v>30.7</v>
      </c>
      <c r="N1922" s="127" t="s">
        <v>24</v>
      </c>
      <c r="O1922" s="68">
        <f t="shared" si="64"/>
        <v>6.1741753004986704</v>
      </c>
      <c r="P1922" s="68">
        <f>IF(O1922&lt;&gt;"",VLOOKUP($A1922,Sheet4!$A$2:$O$1309,14,FALSE)*100,"")</f>
        <v>1.6473855015570193</v>
      </c>
      <c r="Q1922" s="68">
        <f>IF(P1922&lt;&gt;"",VLOOKUP($A1922,Sheet4!$A$2:$O$1309,15,FALSE)*100,"")</f>
        <v>15.015864480938291</v>
      </c>
      <c r="R1922" s="74">
        <f t="shared" si="63"/>
        <v>15</v>
      </c>
      <c r="S1922" s="356" t="s">
        <v>4364</v>
      </c>
      <c r="T1922" s="356" t="str">
        <f>IF(ISNA(VLOOKUP(A1922,Sheet1!B$3:C$1266,2,FALSE)=TRUE),"NC",VLOOKUP(A1922,Sheet1!B$3:C$1266,2,FALSE))</f>
        <v>Rural10</v>
      </c>
      <c r="U1922" s="392">
        <f>IF(ISNA(VLOOKUP($A1922,Sheet1!$B$3:$AH$1266,Sheet1!E$1+(Sheet1!$A$1-1)*10,FALSE))=TRUE,"---",IF(VLOOKUP($A1922,Sheet1!$B$3:$AH$1266,Sheet1!E$1+(Sheet1!$A$1-1)*10,FALSE)="---","---", (ROUND(VLOOKUP($A1922,Sheet1!$B$3:$AH$1266,Sheet1!E$1+(Sheet1!$A$1-1)*10,FALSE),IF(VLOOKUP($A1922,Sheet1!$B$3:$AH$1266,Sheet1!E$1+(Sheet1!$A$1-1)*10,FALSE)&gt;99999,-3,IF(VLOOKUP($A1922,Sheet1!$B$3:$AH$1266,Sheet1!E$1+(Sheet1!$A$1-1)*10,FALSE)&gt;9999,-2,IF(VLOOKUP($A1922,Sheet1!$B$3:$AH$1266,Sheet1!E$1+(Sheet1!$A$1-1)*10,FALSE)&gt;999,-1,0)))))))</f>
        <v>405</v>
      </c>
      <c r="V1922" s="392">
        <f>IF(ISNA(VLOOKUP($A1922,Sheet1!$B$3:$AH$1266,Sheet1!F$1+(Sheet1!$A$1-1)*10,FALSE))=TRUE,"---",IF(VLOOKUP($A1922,Sheet1!$B$3:$AH$1266,Sheet1!F$1+(Sheet1!$A$1-1)*10,FALSE)="---","---", (ROUND(VLOOKUP($A1922,Sheet1!$B$3:$AH$1266,Sheet1!F$1+(Sheet1!$A$1-1)*10,FALSE),IF(VLOOKUP($A1922,Sheet1!$B$3:$AH$1266,Sheet1!F$1+(Sheet1!$A$1-1)*10,FALSE)&gt;99999,-3,IF(VLOOKUP($A1922,Sheet1!$B$3:$AH$1266,Sheet1!F$1+(Sheet1!$A$1-1)*10,FALSE)&gt;9999,-2,IF(VLOOKUP($A1922,Sheet1!$B$3:$AH$1266,Sheet1!F$1+(Sheet1!$A$1-1)*10,FALSE)&gt;999,-1,0)))))))</f>
        <v>476</v>
      </c>
      <c r="W1922" s="392">
        <f>IF(ISNA(VLOOKUP($A1922,Sheet1!$B$3:$AH$1266,Sheet1!G$1+(Sheet1!$A$1-1)*10,FALSE))=TRUE,"---",IF(VLOOKUP($A1922,Sheet1!$B$3:$AH$1266,Sheet1!G$1+(Sheet1!$A$1-1)*10,FALSE)="---","---", (ROUND(VLOOKUP($A1922,Sheet1!$B$3:$AH$1266,Sheet1!G$1+(Sheet1!$A$1-1)*10,FALSE),IF(VLOOKUP($A1922,Sheet1!$B$3:$AH$1266,Sheet1!G$1+(Sheet1!$A$1-1)*10,FALSE)&gt;99999,-3,IF(VLOOKUP($A1922,Sheet1!$B$3:$AH$1266,Sheet1!G$1+(Sheet1!$A$1-1)*10,FALSE)&gt;9999,-2,IF(VLOOKUP($A1922,Sheet1!$B$3:$AH$1266,Sheet1!G$1+(Sheet1!$A$1-1)*10,FALSE)&gt;999,-1,0)))))))</f>
        <v>578</v>
      </c>
      <c r="X1922" s="392">
        <f>IF(ISNA(VLOOKUP($A1922,Sheet1!$B$3:$AH$1266,Sheet1!H$1+(Sheet1!$A$1-1)*10,FALSE))=TRUE,"---",IF(VLOOKUP($A1922,Sheet1!$B$3:$AH$1266,Sheet1!H$1+(Sheet1!$A$1-1)*10,FALSE)="---","---", (ROUND(VLOOKUP($A1922,Sheet1!$B$3:$AH$1266,Sheet1!H$1+(Sheet1!$A$1-1)*10,FALSE),IF(VLOOKUP($A1922,Sheet1!$B$3:$AH$1266,Sheet1!H$1+(Sheet1!$A$1-1)*10,FALSE)&gt;99999,-3,IF(VLOOKUP($A1922,Sheet1!$B$3:$AH$1266,Sheet1!H$1+(Sheet1!$A$1-1)*10,FALSE)&gt;9999,-2,IF(VLOOKUP($A1922,Sheet1!$B$3:$AH$1266,Sheet1!H$1+(Sheet1!$A$1-1)*10,FALSE)&gt;999,-1,0)))))))</f>
        <v>917</v>
      </c>
      <c r="Y1922" s="392">
        <f>IF(ISNA(VLOOKUP($A1922,Sheet1!$B$3:$AH$1266,Sheet1!I$1+(Sheet1!$A$1-1)*10,FALSE))=TRUE,"---",IF(VLOOKUP($A1922,Sheet1!$B$3:$AH$1266,Sheet1!I$1+(Sheet1!$A$1-1)*10,FALSE)="---","---", (ROUND(VLOOKUP($A1922,Sheet1!$B$3:$AH$1266,Sheet1!I$1+(Sheet1!$A$1-1)*10,FALSE),IF(VLOOKUP($A1922,Sheet1!$B$3:$AH$1266,Sheet1!I$1+(Sheet1!$A$1-1)*10,FALSE)&gt;99999,-3,IF(VLOOKUP($A1922,Sheet1!$B$3:$AH$1266,Sheet1!I$1+(Sheet1!$A$1-1)*10,FALSE)&gt;9999,-2,IF(VLOOKUP($A1922,Sheet1!$B$3:$AH$1266,Sheet1!I$1+(Sheet1!$A$1-1)*10,FALSE)&gt;999,-1,0)))))))</f>
        <v>1190</v>
      </c>
      <c r="Z1922" s="392">
        <f>IF(ISNA(VLOOKUP($A1922,Sheet1!$B$3:$AH$1266,Sheet1!J$1+(Sheet1!$A$1-1)*10,FALSE))=TRUE,"---",IF(VLOOKUP($A1922,Sheet1!$B$3:$AH$1266,Sheet1!J$1+(Sheet1!$A$1-1)*10,FALSE)="---","---", (ROUND(VLOOKUP($A1922,Sheet1!$B$3:$AH$1266,Sheet1!J$1+(Sheet1!$A$1-1)*10,FALSE),IF(VLOOKUP($A1922,Sheet1!$B$3:$AH$1266,Sheet1!J$1+(Sheet1!$A$1-1)*10,FALSE)&gt;99999,-3,IF(VLOOKUP($A1922,Sheet1!$B$3:$AH$1266,Sheet1!J$1+(Sheet1!$A$1-1)*10,FALSE)&gt;9999,-2,IF(VLOOKUP($A1922,Sheet1!$B$3:$AH$1266,Sheet1!J$1+(Sheet1!$A$1-1)*10,FALSE)&gt;999,-1,0)))))))</f>
        <v>1570</v>
      </c>
      <c r="AA1922" s="392">
        <f>IF(ISNA(VLOOKUP($A1922,Sheet1!$B$3:$AH$1266,Sheet1!K$1+(Sheet1!$A$1-1)*10,FALSE))=TRUE,"---",IF(VLOOKUP($A1922,Sheet1!$B$3:$AH$1266,Sheet1!K$1+(Sheet1!$A$1-1)*10,FALSE)="---","---", (ROUND(VLOOKUP($A1922,Sheet1!$B$3:$AH$1266,Sheet1!K$1+(Sheet1!$A$1-1)*10,FALSE),IF(VLOOKUP($A1922,Sheet1!$B$3:$AH$1266,Sheet1!K$1+(Sheet1!$A$1-1)*10,FALSE)&gt;99999,-3,IF(VLOOKUP($A1922,Sheet1!$B$3:$AH$1266,Sheet1!K$1+(Sheet1!$A$1-1)*10,FALSE)&gt;9999,-2,IF(VLOOKUP($A1922,Sheet1!$B$3:$AH$1266,Sheet1!K$1+(Sheet1!$A$1-1)*10,FALSE)&gt;999,-1,0)))))))</f>
        <v>1850</v>
      </c>
      <c r="AB1922" s="392">
        <f>IF(ISNA(VLOOKUP($A1922,Sheet1!$B$3:$AH$1266,Sheet1!L$1+(Sheet1!$A$1-1)*10,FALSE))=TRUE,"---",IF(VLOOKUP($A1922,Sheet1!$B$3:$AH$1266,Sheet1!L$1+(Sheet1!$A$1-1)*10,FALSE)="---","---", (ROUND(VLOOKUP($A1922,Sheet1!$B$3:$AH$1266,Sheet1!L$1+(Sheet1!$A$1-1)*10,FALSE),IF(VLOOKUP($A1922,Sheet1!$B$3:$AH$1266,Sheet1!L$1+(Sheet1!$A$1-1)*10,FALSE)&gt;99999,-3,IF(VLOOKUP($A1922,Sheet1!$B$3:$AH$1266,Sheet1!L$1+(Sheet1!$A$1-1)*10,FALSE)&gt;9999,-2,IF(VLOOKUP($A1922,Sheet1!$B$3:$AH$1266,Sheet1!L$1+(Sheet1!$A$1-1)*10,FALSE)&gt;999,-1,0)))))))</f>
        <v>2160</v>
      </c>
      <c r="AC1922" s="392">
        <f>IF(ISNA(VLOOKUP($A1922,Sheet1!$B$3:$AH$1266,Sheet1!M$1+(Sheet1!$A$1-1)*10,FALSE))=TRUE,"---",IF(VLOOKUP($A1922,Sheet1!$B$3:$AH$1266,Sheet1!M$1+(Sheet1!$A$1-1)*10,FALSE)="---","---", (ROUND(VLOOKUP($A1922,Sheet1!$B$3:$AH$1266,Sheet1!M$1+(Sheet1!$A$1-1)*10,FALSE),IF(VLOOKUP($A1922,Sheet1!$B$3:$AH$1266,Sheet1!M$1+(Sheet1!$A$1-1)*10,FALSE)&gt;99999,-3,IF(VLOOKUP($A1922,Sheet1!$B$3:$AH$1266,Sheet1!M$1+(Sheet1!$A$1-1)*10,FALSE)&gt;9999,-2,IF(VLOOKUP($A1922,Sheet1!$B$3:$AH$1266,Sheet1!M$1+(Sheet1!$A$1-1)*10,FALSE)&gt;999,-1,0)))))))</f>
        <v>2460</v>
      </c>
      <c r="AD1922" s="392">
        <f>IF(ISNA(VLOOKUP($A1922,Sheet1!$B$3:$AH$1266,Sheet1!N$1+(Sheet1!$A$1-1)*10,FALSE))=TRUE,"---",IF(VLOOKUP($A1922,Sheet1!$B$3:$AH$1266,Sheet1!N$1+(Sheet1!$A$1-1)*10,FALSE)="---","---", (ROUND(VLOOKUP($A1922,Sheet1!$B$3:$AH$1266,Sheet1!N$1+(Sheet1!$A$1-1)*10,FALSE),IF(VLOOKUP($A1922,Sheet1!$B$3:$AH$1266,Sheet1!N$1+(Sheet1!$A$1-1)*10,FALSE)&gt;99999,-3,IF(VLOOKUP($A1922,Sheet1!$B$3:$AH$1266,Sheet1!N$1+(Sheet1!$A$1-1)*10,FALSE)&gt;9999,-2,IF(VLOOKUP($A1922,Sheet1!$B$3:$AH$1266,Sheet1!N$1+(Sheet1!$A$1-1)*10,FALSE)&gt;999,-1,0)))))))</f>
        <v>2910</v>
      </c>
    </row>
    <row r="1923" spans="1:30" ht="25.5" customHeight="1" x14ac:dyDescent="0.25">
      <c r="A1923" s="303"/>
      <c r="B1923" s="331"/>
      <c r="C1923" s="303"/>
      <c r="D1923" s="303"/>
      <c r="E1923" s="307" t="e">
        <v>#N/A</v>
      </c>
      <c r="F1923" s="52" t="s">
        <v>4853</v>
      </c>
      <c r="G1923" s="127" t="s">
        <v>286</v>
      </c>
      <c r="H1923" s="347"/>
      <c r="I1923" s="112">
        <v>23105</v>
      </c>
      <c r="J1923" s="113">
        <v>7.59</v>
      </c>
      <c r="K1923" s="114" t="s">
        <v>4405</v>
      </c>
      <c r="L1923" s="115">
        <v>1290</v>
      </c>
      <c r="M1923" s="116">
        <v>27.9</v>
      </c>
      <c r="N1923" s="114" t="s">
        <v>4405</v>
      </c>
      <c r="O1923" s="68" t="s">
        <v>4405</v>
      </c>
      <c r="P1923" s="68" t="s">
        <v>4405</v>
      </c>
      <c r="Q1923" s="68" t="s">
        <v>4405</v>
      </c>
      <c r="R1923" s="74" t="s">
        <v>4405</v>
      </c>
      <c r="S1923" s="356" t="e">
        <v>#N/A</v>
      </c>
      <c r="T1923" s="356" t="str">
        <f>IF(ISNA(VLOOKUP(A1923,Sheet1!B$3:C$1266,2,FALSE)=TRUE),"ND",VLOOKUP(A1923,Sheet1!B$3:C$1266,2,FALSE))</f>
        <v>ND</v>
      </c>
      <c r="U1923" s="392" t="str">
        <f>IF(ISNA(VLOOKUP($A1923,Sheet1!$B$3:$AH$1266,Sheet1!E$1+(Sheet1!$A$1-1)*10,FALSE))=TRUE,"---",IF(VLOOKUP($A1923,Sheet1!$B$3:$AH$1266,Sheet1!E$1+(Sheet1!$A$1-1)*10,FALSE)="---","---", (ROUND(VLOOKUP($A1923,Sheet1!$B$3:$AH$1266,Sheet1!E$1+(Sheet1!$A$1-1)*10,FALSE),IF(VLOOKUP($A1923,Sheet1!$B$3:$AH$1266,Sheet1!E$1+(Sheet1!$A$1-1)*10,FALSE)&gt;99999,-3,IF(VLOOKUP($A1923,Sheet1!$B$3:$AH$1266,Sheet1!E$1+(Sheet1!$A$1-1)*10,FALSE)&gt;9999,-2,IF(VLOOKUP($A1923,Sheet1!$B$3:$AH$1266,Sheet1!E$1+(Sheet1!$A$1-1)*10,FALSE)&gt;999,-1,0)))))))</f>
        <v>---</v>
      </c>
      <c r="V1923" s="392" t="str">
        <f>IF(ISNA(VLOOKUP($A1923,Sheet1!$B$3:$AH$1266,Sheet1!F$1+(Sheet1!$A$1-1)*10,FALSE))=TRUE,"---",IF(VLOOKUP($A1923,Sheet1!$B$3:$AH$1266,Sheet1!F$1+(Sheet1!$A$1-1)*10,FALSE)="---","---", (ROUND(VLOOKUP($A1923,Sheet1!$B$3:$AH$1266,Sheet1!F$1+(Sheet1!$A$1-1)*10,FALSE),IF(VLOOKUP($A1923,Sheet1!$B$3:$AH$1266,Sheet1!F$1+(Sheet1!$A$1-1)*10,FALSE)&gt;99999,-3,IF(VLOOKUP($A1923,Sheet1!$B$3:$AH$1266,Sheet1!F$1+(Sheet1!$A$1-1)*10,FALSE)&gt;9999,-2,IF(VLOOKUP($A1923,Sheet1!$B$3:$AH$1266,Sheet1!F$1+(Sheet1!$A$1-1)*10,FALSE)&gt;999,-1,0)))))))</f>
        <v>---</v>
      </c>
      <c r="W1923" s="392" t="str">
        <f>IF(ISNA(VLOOKUP($A1923,Sheet1!$B$3:$AH$1266,Sheet1!G$1+(Sheet1!$A$1-1)*10,FALSE))=TRUE,"---",IF(VLOOKUP($A1923,Sheet1!$B$3:$AH$1266,Sheet1!G$1+(Sheet1!$A$1-1)*10,FALSE)="---","---", (ROUND(VLOOKUP($A1923,Sheet1!$B$3:$AH$1266,Sheet1!G$1+(Sheet1!$A$1-1)*10,FALSE),IF(VLOOKUP($A1923,Sheet1!$B$3:$AH$1266,Sheet1!G$1+(Sheet1!$A$1-1)*10,FALSE)&gt;99999,-3,IF(VLOOKUP($A1923,Sheet1!$B$3:$AH$1266,Sheet1!G$1+(Sheet1!$A$1-1)*10,FALSE)&gt;9999,-2,IF(VLOOKUP($A1923,Sheet1!$B$3:$AH$1266,Sheet1!G$1+(Sheet1!$A$1-1)*10,FALSE)&gt;999,-1,0)))))))</f>
        <v>---</v>
      </c>
      <c r="X1923" s="392" t="str">
        <f>IF(ISNA(VLOOKUP($A1923,Sheet1!$B$3:$AH$1266,Sheet1!H$1+(Sheet1!$A$1-1)*10,FALSE))=TRUE,"---",IF(VLOOKUP($A1923,Sheet1!$B$3:$AH$1266,Sheet1!H$1+(Sheet1!$A$1-1)*10,FALSE)="---","---", (ROUND(VLOOKUP($A1923,Sheet1!$B$3:$AH$1266,Sheet1!H$1+(Sheet1!$A$1-1)*10,FALSE),IF(VLOOKUP($A1923,Sheet1!$B$3:$AH$1266,Sheet1!H$1+(Sheet1!$A$1-1)*10,FALSE)&gt;99999,-3,IF(VLOOKUP($A1923,Sheet1!$B$3:$AH$1266,Sheet1!H$1+(Sheet1!$A$1-1)*10,FALSE)&gt;9999,-2,IF(VLOOKUP($A1923,Sheet1!$B$3:$AH$1266,Sheet1!H$1+(Sheet1!$A$1-1)*10,FALSE)&gt;999,-1,0)))))))</f>
        <v>---</v>
      </c>
      <c r="Y1923" s="392" t="str">
        <f>IF(ISNA(VLOOKUP($A1923,Sheet1!$B$3:$AH$1266,Sheet1!I$1+(Sheet1!$A$1-1)*10,FALSE))=TRUE,"---",IF(VLOOKUP($A1923,Sheet1!$B$3:$AH$1266,Sheet1!I$1+(Sheet1!$A$1-1)*10,FALSE)="---","---", (ROUND(VLOOKUP($A1923,Sheet1!$B$3:$AH$1266,Sheet1!I$1+(Sheet1!$A$1-1)*10,FALSE),IF(VLOOKUP($A1923,Sheet1!$B$3:$AH$1266,Sheet1!I$1+(Sheet1!$A$1-1)*10,FALSE)&gt;99999,-3,IF(VLOOKUP($A1923,Sheet1!$B$3:$AH$1266,Sheet1!I$1+(Sheet1!$A$1-1)*10,FALSE)&gt;9999,-2,IF(VLOOKUP($A1923,Sheet1!$B$3:$AH$1266,Sheet1!I$1+(Sheet1!$A$1-1)*10,FALSE)&gt;999,-1,0)))))))</f>
        <v>---</v>
      </c>
      <c r="Z1923" s="392" t="str">
        <f>IF(ISNA(VLOOKUP($A1923,Sheet1!$B$3:$AH$1266,Sheet1!J$1+(Sheet1!$A$1-1)*10,FALSE))=TRUE,"---",IF(VLOOKUP($A1923,Sheet1!$B$3:$AH$1266,Sheet1!J$1+(Sheet1!$A$1-1)*10,FALSE)="---","---", (ROUND(VLOOKUP($A1923,Sheet1!$B$3:$AH$1266,Sheet1!J$1+(Sheet1!$A$1-1)*10,FALSE),IF(VLOOKUP($A1923,Sheet1!$B$3:$AH$1266,Sheet1!J$1+(Sheet1!$A$1-1)*10,FALSE)&gt;99999,-3,IF(VLOOKUP($A1923,Sheet1!$B$3:$AH$1266,Sheet1!J$1+(Sheet1!$A$1-1)*10,FALSE)&gt;9999,-2,IF(VLOOKUP($A1923,Sheet1!$B$3:$AH$1266,Sheet1!J$1+(Sheet1!$A$1-1)*10,FALSE)&gt;999,-1,0)))))))</f>
        <v>---</v>
      </c>
      <c r="AA1923" s="392" t="str">
        <f>IF(ISNA(VLOOKUP($A1923,Sheet1!$B$3:$AH$1266,Sheet1!K$1+(Sheet1!$A$1-1)*10,FALSE))=TRUE,"---",IF(VLOOKUP($A1923,Sheet1!$B$3:$AH$1266,Sheet1!K$1+(Sheet1!$A$1-1)*10,FALSE)="---","---", (ROUND(VLOOKUP($A1923,Sheet1!$B$3:$AH$1266,Sheet1!K$1+(Sheet1!$A$1-1)*10,FALSE),IF(VLOOKUP($A1923,Sheet1!$B$3:$AH$1266,Sheet1!K$1+(Sheet1!$A$1-1)*10,FALSE)&gt;99999,-3,IF(VLOOKUP($A1923,Sheet1!$B$3:$AH$1266,Sheet1!K$1+(Sheet1!$A$1-1)*10,FALSE)&gt;9999,-2,IF(VLOOKUP($A1923,Sheet1!$B$3:$AH$1266,Sheet1!K$1+(Sheet1!$A$1-1)*10,FALSE)&gt;999,-1,0)))))))</f>
        <v>---</v>
      </c>
      <c r="AB1923" s="392" t="str">
        <f>IF(ISNA(VLOOKUP($A1923,Sheet1!$B$3:$AH$1266,Sheet1!L$1+(Sheet1!$A$1-1)*10,FALSE))=TRUE,"---",IF(VLOOKUP($A1923,Sheet1!$B$3:$AH$1266,Sheet1!L$1+(Sheet1!$A$1-1)*10,FALSE)="---","---", (ROUND(VLOOKUP($A1923,Sheet1!$B$3:$AH$1266,Sheet1!L$1+(Sheet1!$A$1-1)*10,FALSE),IF(VLOOKUP($A1923,Sheet1!$B$3:$AH$1266,Sheet1!L$1+(Sheet1!$A$1-1)*10,FALSE)&gt;99999,-3,IF(VLOOKUP($A1923,Sheet1!$B$3:$AH$1266,Sheet1!L$1+(Sheet1!$A$1-1)*10,FALSE)&gt;9999,-2,IF(VLOOKUP($A1923,Sheet1!$B$3:$AH$1266,Sheet1!L$1+(Sheet1!$A$1-1)*10,FALSE)&gt;999,-1,0)))))))</f>
        <v>---</v>
      </c>
      <c r="AC1923" s="392" t="str">
        <f>IF(ISNA(VLOOKUP($A1923,Sheet1!$B$3:$AH$1266,Sheet1!M$1+(Sheet1!$A$1-1)*10,FALSE))=TRUE,"---",IF(VLOOKUP($A1923,Sheet1!$B$3:$AH$1266,Sheet1!M$1+(Sheet1!$A$1-1)*10,FALSE)="---","---", (ROUND(VLOOKUP($A1923,Sheet1!$B$3:$AH$1266,Sheet1!M$1+(Sheet1!$A$1-1)*10,FALSE),IF(VLOOKUP($A1923,Sheet1!$B$3:$AH$1266,Sheet1!M$1+(Sheet1!$A$1-1)*10,FALSE)&gt;99999,-3,IF(VLOOKUP($A1923,Sheet1!$B$3:$AH$1266,Sheet1!M$1+(Sheet1!$A$1-1)*10,FALSE)&gt;9999,-2,IF(VLOOKUP($A1923,Sheet1!$B$3:$AH$1266,Sheet1!M$1+(Sheet1!$A$1-1)*10,FALSE)&gt;999,-1,0)))))))</f>
        <v>---</v>
      </c>
      <c r="AD1923" s="392" t="str">
        <f>IF(ISNA(VLOOKUP($A1923,Sheet1!$B$3:$AH$1266,Sheet1!N$1+(Sheet1!$A$1-1)*10,FALSE))=TRUE,"---",IF(VLOOKUP($A1923,Sheet1!$B$3:$AH$1266,Sheet1!N$1+(Sheet1!$A$1-1)*10,FALSE)="---","---", (ROUND(VLOOKUP($A1923,Sheet1!$B$3:$AH$1266,Sheet1!N$1+(Sheet1!$A$1-1)*10,FALSE),IF(VLOOKUP($A1923,Sheet1!$B$3:$AH$1266,Sheet1!N$1+(Sheet1!$A$1-1)*10,FALSE)&gt;99999,-3,IF(VLOOKUP($A1923,Sheet1!$B$3:$AH$1266,Sheet1!N$1+(Sheet1!$A$1-1)*10,FALSE)&gt;9999,-2,IF(VLOOKUP($A1923,Sheet1!$B$3:$AH$1266,Sheet1!N$1+(Sheet1!$A$1-1)*10,FALSE)&gt;999,-1,0)))))))</f>
        <v>---</v>
      </c>
    </row>
    <row r="1924" spans="1:30" ht="25.5" customHeight="1" x14ac:dyDescent="0.25">
      <c r="A1924" s="304" t="s">
        <v>2815</v>
      </c>
      <c r="B1924" s="393" t="s">
        <v>2816</v>
      </c>
      <c r="C1924" s="304">
        <v>442530</v>
      </c>
      <c r="D1924" s="304">
        <v>750802</v>
      </c>
      <c r="E1924" s="305" t="s">
        <v>3013</v>
      </c>
      <c r="F1924" s="345" t="s">
        <v>4989</v>
      </c>
      <c r="G1924" s="351" t="s">
        <v>286</v>
      </c>
      <c r="H1924" s="348">
        <v>35.299999999999997</v>
      </c>
      <c r="I1924" s="119">
        <v>22010</v>
      </c>
      <c r="J1924" s="124">
        <v>4.7300000000000004</v>
      </c>
      <c r="K1924" s="121" t="s">
        <v>4405</v>
      </c>
      <c r="L1924" s="122">
        <v>992</v>
      </c>
      <c r="M1924" s="123">
        <v>28.1</v>
      </c>
      <c r="N1924" s="121" t="s">
        <v>4405</v>
      </c>
      <c r="O1924" s="71">
        <f t="shared" si="64"/>
        <v>35.045595547300366</v>
      </c>
      <c r="P1924" s="71">
        <f>IF(O1924&lt;&gt;"",VLOOKUP($A1924,Sheet4!$A$2:$O$1309,14,FALSE)*100,"")</f>
        <v>6.9763058908881455</v>
      </c>
      <c r="Q1924" s="71">
        <f>IF(P1924&lt;&gt;"",VLOOKUP($A1924,Sheet4!$A$2:$O$1309,15,FALSE)*100,"")</f>
        <v>50.753699118614726</v>
      </c>
      <c r="R1924" s="73">
        <f t="shared" si="63"/>
        <v>3</v>
      </c>
      <c r="S1924" s="357" t="s">
        <v>4364</v>
      </c>
      <c r="T1924" s="357" t="str">
        <f>IF(ISNA(VLOOKUP(A1924,Sheet1!B$3:C$1266,2,FALSE)=TRUE),"NC",VLOOKUP(A1924,Sheet1!B$3:C$1266,2,FALSE))</f>
        <v>Rural</v>
      </c>
      <c r="U1924" s="385">
        <f>IF(ISNA(VLOOKUP($A1924,Sheet1!$B$3:$AH$1266,Sheet1!E$1+(Sheet1!$A$1-1)*10,FALSE))=TRUE,"---",IF(VLOOKUP($A1924,Sheet1!$B$3:$AH$1266,Sheet1!E$1+(Sheet1!$A$1-1)*10,FALSE)="---","---", (ROUND(VLOOKUP($A1924,Sheet1!$B$3:$AH$1266,Sheet1!E$1+(Sheet1!$A$1-1)*10,FALSE),IF(VLOOKUP($A1924,Sheet1!$B$3:$AH$1266,Sheet1!E$1+(Sheet1!$A$1-1)*10,FALSE)&gt;99999,-3,IF(VLOOKUP($A1924,Sheet1!$B$3:$AH$1266,Sheet1!E$1+(Sheet1!$A$1-1)*10,FALSE)&gt;9999,-2,IF(VLOOKUP($A1924,Sheet1!$B$3:$AH$1266,Sheet1!E$1+(Sheet1!$A$1-1)*10,FALSE)&gt;999,-1,0)))))))</f>
        <v>571</v>
      </c>
      <c r="V1924" s="385">
        <f>IF(ISNA(VLOOKUP($A1924,Sheet1!$B$3:$AH$1266,Sheet1!F$1+(Sheet1!$A$1-1)*10,FALSE))=TRUE,"---",IF(VLOOKUP($A1924,Sheet1!$B$3:$AH$1266,Sheet1!F$1+(Sheet1!$A$1-1)*10,FALSE)="---","---", (ROUND(VLOOKUP($A1924,Sheet1!$B$3:$AH$1266,Sheet1!F$1+(Sheet1!$A$1-1)*10,FALSE),IF(VLOOKUP($A1924,Sheet1!$B$3:$AH$1266,Sheet1!F$1+(Sheet1!$A$1-1)*10,FALSE)&gt;99999,-3,IF(VLOOKUP($A1924,Sheet1!$B$3:$AH$1266,Sheet1!F$1+(Sheet1!$A$1-1)*10,FALSE)&gt;9999,-2,IF(VLOOKUP($A1924,Sheet1!$B$3:$AH$1266,Sheet1!F$1+(Sheet1!$A$1-1)*10,FALSE)&gt;999,-1,0)))))))</f>
        <v>680</v>
      </c>
      <c r="W1924" s="385">
        <f>IF(ISNA(VLOOKUP($A1924,Sheet1!$B$3:$AH$1266,Sheet1!G$1+(Sheet1!$A$1-1)*10,FALSE))=TRUE,"---",IF(VLOOKUP($A1924,Sheet1!$B$3:$AH$1266,Sheet1!G$1+(Sheet1!$A$1-1)*10,FALSE)="---","---", (ROUND(VLOOKUP($A1924,Sheet1!$B$3:$AH$1266,Sheet1!G$1+(Sheet1!$A$1-1)*10,FALSE),IF(VLOOKUP($A1924,Sheet1!$B$3:$AH$1266,Sheet1!G$1+(Sheet1!$A$1-1)*10,FALSE)&gt;99999,-3,IF(VLOOKUP($A1924,Sheet1!$B$3:$AH$1266,Sheet1!G$1+(Sheet1!$A$1-1)*10,FALSE)&gt;9999,-2,IF(VLOOKUP($A1924,Sheet1!$B$3:$AH$1266,Sheet1!G$1+(Sheet1!$A$1-1)*10,FALSE)&gt;999,-1,0)))))))</f>
        <v>821</v>
      </c>
      <c r="X1924" s="385">
        <f>IF(ISNA(VLOOKUP($A1924,Sheet1!$B$3:$AH$1266,Sheet1!H$1+(Sheet1!$A$1-1)*10,FALSE))=TRUE,"---",IF(VLOOKUP($A1924,Sheet1!$B$3:$AH$1266,Sheet1!H$1+(Sheet1!$A$1-1)*10,FALSE)="---","---", (ROUND(VLOOKUP($A1924,Sheet1!$B$3:$AH$1266,Sheet1!H$1+(Sheet1!$A$1-1)*10,FALSE),IF(VLOOKUP($A1924,Sheet1!$B$3:$AH$1266,Sheet1!H$1+(Sheet1!$A$1-1)*10,FALSE)&gt;99999,-3,IF(VLOOKUP($A1924,Sheet1!$B$3:$AH$1266,Sheet1!H$1+(Sheet1!$A$1-1)*10,FALSE)&gt;9999,-2,IF(VLOOKUP($A1924,Sheet1!$B$3:$AH$1266,Sheet1!H$1+(Sheet1!$A$1-1)*10,FALSE)&gt;999,-1,0)))))))</f>
        <v>1200</v>
      </c>
      <c r="Y1924" s="385">
        <f>IF(ISNA(VLOOKUP($A1924,Sheet1!$B$3:$AH$1266,Sheet1!I$1+(Sheet1!$A$1-1)*10,FALSE))=TRUE,"---",IF(VLOOKUP($A1924,Sheet1!$B$3:$AH$1266,Sheet1!I$1+(Sheet1!$A$1-1)*10,FALSE)="---","---", (ROUND(VLOOKUP($A1924,Sheet1!$B$3:$AH$1266,Sheet1!I$1+(Sheet1!$A$1-1)*10,FALSE),IF(VLOOKUP($A1924,Sheet1!$B$3:$AH$1266,Sheet1!I$1+(Sheet1!$A$1-1)*10,FALSE)&gt;99999,-3,IF(VLOOKUP($A1924,Sheet1!$B$3:$AH$1266,Sheet1!I$1+(Sheet1!$A$1-1)*10,FALSE)&gt;9999,-2,IF(VLOOKUP($A1924,Sheet1!$B$3:$AH$1266,Sheet1!I$1+(Sheet1!$A$1-1)*10,FALSE)&gt;999,-1,0)))))))</f>
        <v>1470</v>
      </c>
      <c r="Z1924" s="385">
        <f>IF(ISNA(VLOOKUP($A1924,Sheet1!$B$3:$AH$1266,Sheet1!J$1+(Sheet1!$A$1-1)*10,FALSE))=TRUE,"---",IF(VLOOKUP($A1924,Sheet1!$B$3:$AH$1266,Sheet1!J$1+(Sheet1!$A$1-1)*10,FALSE)="---","---", (ROUND(VLOOKUP($A1924,Sheet1!$B$3:$AH$1266,Sheet1!J$1+(Sheet1!$A$1-1)*10,FALSE),IF(VLOOKUP($A1924,Sheet1!$B$3:$AH$1266,Sheet1!J$1+(Sheet1!$A$1-1)*10,FALSE)&gt;99999,-3,IF(VLOOKUP($A1924,Sheet1!$B$3:$AH$1266,Sheet1!J$1+(Sheet1!$A$1-1)*10,FALSE)&gt;9999,-2,IF(VLOOKUP($A1924,Sheet1!$B$3:$AH$1266,Sheet1!J$1+(Sheet1!$A$1-1)*10,FALSE)&gt;999,-1,0)))))))</f>
        <v>1810</v>
      </c>
      <c r="AA1924" s="385">
        <f>IF(ISNA(VLOOKUP($A1924,Sheet1!$B$3:$AH$1266,Sheet1!K$1+(Sheet1!$A$1-1)*10,FALSE))=TRUE,"---",IF(VLOOKUP($A1924,Sheet1!$B$3:$AH$1266,Sheet1!K$1+(Sheet1!$A$1-1)*10,FALSE)="---","---", (ROUND(VLOOKUP($A1924,Sheet1!$B$3:$AH$1266,Sheet1!K$1+(Sheet1!$A$1-1)*10,FALSE),IF(VLOOKUP($A1924,Sheet1!$B$3:$AH$1266,Sheet1!K$1+(Sheet1!$A$1-1)*10,FALSE)&gt;99999,-3,IF(VLOOKUP($A1924,Sheet1!$B$3:$AH$1266,Sheet1!K$1+(Sheet1!$A$1-1)*10,FALSE)&gt;9999,-2,IF(VLOOKUP($A1924,Sheet1!$B$3:$AH$1266,Sheet1!K$1+(Sheet1!$A$1-1)*10,FALSE)&gt;999,-1,0)))))))</f>
        <v>2070</v>
      </c>
      <c r="AB1924" s="385">
        <f>IF(ISNA(VLOOKUP($A1924,Sheet1!$B$3:$AH$1266,Sheet1!L$1+(Sheet1!$A$1-1)*10,FALSE))=TRUE,"---",IF(VLOOKUP($A1924,Sheet1!$B$3:$AH$1266,Sheet1!L$1+(Sheet1!$A$1-1)*10,FALSE)="---","---", (ROUND(VLOOKUP($A1924,Sheet1!$B$3:$AH$1266,Sheet1!L$1+(Sheet1!$A$1-1)*10,FALSE),IF(VLOOKUP($A1924,Sheet1!$B$3:$AH$1266,Sheet1!L$1+(Sheet1!$A$1-1)*10,FALSE)&gt;99999,-3,IF(VLOOKUP($A1924,Sheet1!$B$3:$AH$1266,Sheet1!L$1+(Sheet1!$A$1-1)*10,FALSE)&gt;9999,-2,IF(VLOOKUP($A1924,Sheet1!$B$3:$AH$1266,Sheet1!L$1+(Sheet1!$A$1-1)*10,FALSE)&gt;999,-1,0)))))))</f>
        <v>2360</v>
      </c>
      <c r="AC1924" s="385">
        <f>IF(ISNA(VLOOKUP($A1924,Sheet1!$B$3:$AH$1266,Sheet1!M$1+(Sheet1!$A$1-1)*10,FALSE))=TRUE,"---",IF(VLOOKUP($A1924,Sheet1!$B$3:$AH$1266,Sheet1!M$1+(Sheet1!$A$1-1)*10,FALSE)="---","---", (ROUND(VLOOKUP($A1924,Sheet1!$B$3:$AH$1266,Sheet1!M$1+(Sheet1!$A$1-1)*10,FALSE),IF(VLOOKUP($A1924,Sheet1!$B$3:$AH$1266,Sheet1!M$1+(Sheet1!$A$1-1)*10,FALSE)&gt;99999,-3,IF(VLOOKUP($A1924,Sheet1!$B$3:$AH$1266,Sheet1!M$1+(Sheet1!$A$1-1)*10,FALSE)&gt;9999,-2,IF(VLOOKUP($A1924,Sheet1!$B$3:$AH$1266,Sheet1!M$1+(Sheet1!$A$1-1)*10,FALSE)&gt;999,-1,0)))))))</f>
        <v>2610</v>
      </c>
      <c r="AD1924" s="385">
        <f>IF(ISNA(VLOOKUP($A1924,Sheet1!$B$3:$AH$1266,Sheet1!N$1+(Sheet1!$A$1-1)*10,FALSE))=TRUE,"---",IF(VLOOKUP($A1924,Sheet1!$B$3:$AH$1266,Sheet1!N$1+(Sheet1!$A$1-1)*10,FALSE)="---","---", (ROUND(VLOOKUP($A1924,Sheet1!$B$3:$AH$1266,Sheet1!N$1+(Sheet1!$A$1-1)*10,FALSE),IF(VLOOKUP($A1924,Sheet1!$B$3:$AH$1266,Sheet1!N$1+(Sheet1!$A$1-1)*10,FALSE)&gt;99999,-3,IF(VLOOKUP($A1924,Sheet1!$B$3:$AH$1266,Sheet1!N$1+(Sheet1!$A$1-1)*10,FALSE)&gt;9999,-2,IF(VLOOKUP($A1924,Sheet1!$B$3:$AH$1266,Sheet1!N$1+(Sheet1!$A$1-1)*10,FALSE)&gt;999,-1,0)))))))</f>
        <v>3010</v>
      </c>
    </row>
    <row r="1925" spans="1:30" ht="25.5" customHeight="1" x14ac:dyDescent="0.25">
      <c r="A1925" s="304"/>
      <c r="B1925" s="346"/>
      <c r="C1925" s="304"/>
      <c r="D1925" s="304"/>
      <c r="E1925" s="305" t="e">
        <v>#N/A</v>
      </c>
      <c r="F1925" s="346"/>
      <c r="G1925" s="352"/>
      <c r="H1925" s="348"/>
      <c r="I1925" s="119">
        <v>22006</v>
      </c>
      <c r="J1925" s="124">
        <v>6.45</v>
      </c>
      <c r="K1925" s="118" t="s">
        <v>28</v>
      </c>
      <c r="L1925" s="129" t="s">
        <v>4405</v>
      </c>
      <c r="M1925" s="130" t="s">
        <v>4405</v>
      </c>
      <c r="N1925" s="118" t="s">
        <v>75</v>
      </c>
      <c r="O1925" s="71" t="s">
        <v>4405</v>
      </c>
      <c r="P1925" s="71" t="s">
        <v>4405</v>
      </c>
      <c r="Q1925" s="71" t="s">
        <v>4405</v>
      </c>
      <c r="R1925" s="73" t="s">
        <v>4405</v>
      </c>
      <c r="S1925" s="357" t="e">
        <v>#N/A</v>
      </c>
      <c r="T1925" s="357" t="str">
        <f>IF(ISNA(VLOOKUP(A1925,Sheet1!B$3:C$1266,2,FALSE)=TRUE),"ND",VLOOKUP(A1925,Sheet1!B$3:C$1266,2,FALSE))</f>
        <v>ND</v>
      </c>
      <c r="U1925" s="385" t="str">
        <f>IF(ISNA(VLOOKUP($A1925,Sheet1!$B$3:$AH$1266,Sheet1!E$1+(Sheet1!$A$1-1)*10,FALSE))=TRUE,"---",IF(VLOOKUP($A1925,Sheet1!$B$3:$AH$1266,Sheet1!E$1+(Sheet1!$A$1-1)*10,FALSE)="---","---", (ROUND(VLOOKUP($A1925,Sheet1!$B$3:$AH$1266,Sheet1!E$1+(Sheet1!$A$1-1)*10,FALSE),IF(VLOOKUP($A1925,Sheet1!$B$3:$AH$1266,Sheet1!E$1+(Sheet1!$A$1-1)*10,FALSE)&gt;99999,-3,IF(VLOOKUP($A1925,Sheet1!$B$3:$AH$1266,Sheet1!E$1+(Sheet1!$A$1-1)*10,FALSE)&gt;9999,-2,IF(VLOOKUP($A1925,Sheet1!$B$3:$AH$1266,Sheet1!E$1+(Sheet1!$A$1-1)*10,FALSE)&gt;999,-1,0)))))))</f>
        <v>---</v>
      </c>
      <c r="V1925" s="385" t="str">
        <f>IF(ISNA(VLOOKUP($A1925,Sheet1!$B$3:$AH$1266,Sheet1!F$1+(Sheet1!$A$1-1)*10,FALSE))=TRUE,"---",IF(VLOOKUP($A1925,Sheet1!$B$3:$AH$1266,Sheet1!F$1+(Sheet1!$A$1-1)*10,FALSE)="---","---", (ROUND(VLOOKUP($A1925,Sheet1!$B$3:$AH$1266,Sheet1!F$1+(Sheet1!$A$1-1)*10,FALSE),IF(VLOOKUP($A1925,Sheet1!$B$3:$AH$1266,Sheet1!F$1+(Sheet1!$A$1-1)*10,FALSE)&gt;99999,-3,IF(VLOOKUP($A1925,Sheet1!$B$3:$AH$1266,Sheet1!F$1+(Sheet1!$A$1-1)*10,FALSE)&gt;9999,-2,IF(VLOOKUP($A1925,Sheet1!$B$3:$AH$1266,Sheet1!F$1+(Sheet1!$A$1-1)*10,FALSE)&gt;999,-1,0)))))))</f>
        <v>---</v>
      </c>
      <c r="W1925" s="385" t="str">
        <f>IF(ISNA(VLOOKUP($A1925,Sheet1!$B$3:$AH$1266,Sheet1!G$1+(Sheet1!$A$1-1)*10,FALSE))=TRUE,"---",IF(VLOOKUP($A1925,Sheet1!$B$3:$AH$1266,Sheet1!G$1+(Sheet1!$A$1-1)*10,FALSE)="---","---", (ROUND(VLOOKUP($A1925,Sheet1!$B$3:$AH$1266,Sheet1!G$1+(Sheet1!$A$1-1)*10,FALSE),IF(VLOOKUP($A1925,Sheet1!$B$3:$AH$1266,Sheet1!G$1+(Sheet1!$A$1-1)*10,FALSE)&gt;99999,-3,IF(VLOOKUP($A1925,Sheet1!$B$3:$AH$1266,Sheet1!G$1+(Sheet1!$A$1-1)*10,FALSE)&gt;9999,-2,IF(VLOOKUP($A1925,Sheet1!$B$3:$AH$1266,Sheet1!G$1+(Sheet1!$A$1-1)*10,FALSE)&gt;999,-1,0)))))))</f>
        <v>---</v>
      </c>
      <c r="X1925" s="385" t="str">
        <f>IF(ISNA(VLOOKUP($A1925,Sheet1!$B$3:$AH$1266,Sheet1!H$1+(Sheet1!$A$1-1)*10,FALSE))=TRUE,"---",IF(VLOOKUP($A1925,Sheet1!$B$3:$AH$1266,Sheet1!H$1+(Sheet1!$A$1-1)*10,FALSE)="---","---", (ROUND(VLOOKUP($A1925,Sheet1!$B$3:$AH$1266,Sheet1!H$1+(Sheet1!$A$1-1)*10,FALSE),IF(VLOOKUP($A1925,Sheet1!$B$3:$AH$1266,Sheet1!H$1+(Sheet1!$A$1-1)*10,FALSE)&gt;99999,-3,IF(VLOOKUP($A1925,Sheet1!$B$3:$AH$1266,Sheet1!H$1+(Sheet1!$A$1-1)*10,FALSE)&gt;9999,-2,IF(VLOOKUP($A1925,Sheet1!$B$3:$AH$1266,Sheet1!H$1+(Sheet1!$A$1-1)*10,FALSE)&gt;999,-1,0)))))))</f>
        <v>---</v>
      </c>
      <c r="Y1925" s="385" t="str">
        <f>IF(ISNA(VLOOKUP($A1925,Sheet1!$B$3:$AH$1266,Sheet1!I$1+(Sheet1!$A$1-1)*10,FALSE))=TRUE,"---",IF(VLOOKUP($A1925,Sheet1!$B$3:$AH$1266,Sheet1!I$1+(Sheet1!$A$1-1)*10,FALSE)="---","---", (ROUND(VLOOKUP($A1925,Sheet1!$B$3:$AH$1266,Sheet1!I$1+(Sheet1!$A$1-1)*10,FALSE),IF(VLOOKUP($A1925,Sheet1!$B$3:$AH$1266,Sheet1!I$1+(Sheet1!$A$1-1)*10,FALSE)&gt;99999,-3,IF(VLOOKUP($A1925,Sheet1!$B$3:$AH$1266,Sheet1!I$1+(Sheet1!$A$1-1)*10,FALSE)&gt;9999,-2,IF(VLOOKUP($A1925,Sheet1!$B$3:$AH$1266,Sheet1!I$1+(Sheet1!$A$1-1)*10,FALSE)&gt;999,-1,0)))))))</f>
        <v>---</v>
      </c>
      <c r="Z1925" s="385" t="str">
        <f>IF(ISNA(VLOOKUP($A1925,Sheet1!$B$3:$AH$1266,Sheet1!J$1+(Sheet1!$A$1-1)*10,FALSE))=TRUE,"---",IF(VLOOKUP($A1925,Sheet1!$B$3:$AH$1266,Sheet1!J$1+(Sheet1!$A$1-1)*10,FALSE)="---","---", (ROUND(VLOOKUP($A1925,Sheet1!$B$3:$AH$1266,Sheet1!J$1+(Sheet1!$A$1-1)*10,FALSE),IF(VLOOKUP($A1925,Sheet1!$B$3:$AH$1266,Sheet1!J$1+(Sheet1!$A$1-1)*10,FALSE)&gt;99999,-3,IF(VLOOKUP($A1925,Sheet1!$B$3:$AH$1266,Sheet1!J$1+(Sheet1!$A$1-1)*10,FALSE)&gt;9999,-2,IF(VLOOKUP($A1925,Sheet1!$B$3:$AH$1266,Sheet1!J$1+(Sheet1!$A$1-1)*10,FALSE)&gt;999,-1,0)))))))</f>
        <v>---</v>
      </c>
      <c r="AA1925" s="385" t="str">
        <f>IF(ISNA(VLOOKUP($A1925,Sheet1!$B$3:$AH$1266,Sheet1!K$1+(Sheet1!$A$1-1)*10,FALSE))=TRUE,"---",IF(VLOOKUP($A1925,Sheet1!$B$3:$AH$1266,Sheet1!K$1+(Sheet1!$A$1-1)*10,FALSE)="---","---", (ROUND(VLOOKUP($A1925,Sheet1!$B$3:$AH$1266,Sheet1!K$1+(Sheet1!$A$1-1)*10,FALSE),IF(VLOOKUP($A1925,Sheet1!$B$3:$AH$1266,Sheet1!K$1+(Sheet1!$A$1-1)*10,FALSE)&gt;99999,-3,IF(VLOOKUP($A1925,Sheet1!$B$3:$AH$1266,Sheet1!K$1+(Sheet1!$A$1-1)*10,FALSE)&gt;9999,-2,IF(VLOOKUP($A1925,Sheet1!$B$3:$AH$1266,Sheet1!K$1+(Sheet1!$A$1-1)*10,FALSE)&gt;999,-1,0)))))))</f>
        <v>---</v>
      </c>
      <c r="AB1925" s="385" t="str">
        <f>IF(ISNA(VLOOKUP($A1925,Sheet1!$B$3:$AH$1266,Sheet1!L$1+(Sheet1!$A$1-1)*10,FALSE))=TRUE,"---",IF(VLOOKUP($A1925,Sheet1!$B$3:$AH$1266,Sheet1!L$1+(Sheet1!$A$1-1)*10,FALSE)="---","---", (ROUND(VLOOKUP($A1925,Sheet1!$B$3:$AH$1266,Sheet1!L$1+(Sheet1!$A$1-1)*10,FALSE),IF(VLOOKUP($A1925,Sheet1!$B$3:$AH$1266,Sheet1!L$1+(Sheet1!$A$1-1)*10,FALSE)&gt;99999,-3,IF(VLOOKUP($A1925,Sheet1!$B$3:$AH$1266,Sheet1!L$1+(Sheet1!$A$1-1)*10,FALSE)&gt;9999,-2,IF(VLOOKUP($A1925,Sheet1!$B$3:$AH$1266,Sheet1!L$1+(Sheet1!$A$1-1)*10,FALSE)&gt;999,-1,0)))))))</f>
        <v>---</v>
      </c>
      <c r="AC1925" s="385" t="str">
        <f>IF(ISNA(VLOOKUP($A1925,Sheet1!$B$3:$AH$1266,Sheet1!M$1+(Sheet1!$A$1-1)*10,FALSE))=TRUE,"---",IF(VLOOKUP($A1925,Sheet1!$B$3:$AH$1266,Sheet1!M$1+(Sheet1!$A$1-1)*10,FALSE)="---","---", (ROUND(VLOOKUP($A1925,Sheet1!$B$3:$AH$1266,Sheet1!M$1+(Sheet1!$A$1-1)*10,FALSE),IF(VLOOKUP($A1925,Sheet1!$B$3:$AH$1266,Sheet1!M$1+(Sheet1!$A$1-1)*10,FALSE)&gt;99999,-3,IF(VLOOKUP($A1925,Sheet1!$B$3:$AH$1266,Sheet1!M$1+(Sheet1!$A$1-1)*10,FALSE)&gt;9999,-2,IF(VLOOKUP($A1925,Sheet1!$B$3:$AH$1266,Sheet1!M$1+(Sheet1!$A$1-1)*10,FALSE)&gt;999,-1,0)))))))</f>
        <v>---</v>
      </c>
      <c r="AD1925" s="385" t="str">
        <f>IF(ISNA(VLOOKUP($A1925,Sheet1!$B$3:$AH$1266,Sheet1!N$1+(Sheet1!$A$1-1)*10,FALSE))=TRUE,"---",IF(VLOOKUP($A1925,Sheet1!$B$3:$AH$1266,Sheet1!N$1+(Sheet1!$A$1-1)*10,FALSE)="---","---", (ROUND(VLOOKUP($A1925,Sheet1!$B$3:$AH$1266,Sheet1!N$1+(Sheet1!$A$1-1)*10,FALSE),IF(VLOOKUP($A1925,Sheet1!$B$3:$AH$1266,Sheet1!N$1+(Sheet1!$A$1-1)*10,FALSE)&gt;99999,-3,IF(VLOOKUP($A1925,Sheet1!$B$3:$AH$1266,Sheet1!N$1+(Sheet1!$A$1-1)*10,FALSE)&gt;9999,-2,IF(VLOOKUP($A1925,Sheet1!$B$3:$AH$1266,Sheet1!N$1+(Sheet1!$A$1-1)*10,FALSE)&gt;999,-1,0)))))))</f>
        <v>---</v>
      </c>
    </row>
    <row r="1926" spans="1:30" ht="25.5" customHeight="1" x14ac:dyDescent="0.25">
      <c r="A1926" s="303" t="s">
        <v>2817</v>
      </c>
      <c r="B1926" s="330" t="s">
        <v>2818</v>
      </c>
      <c r="C1926" s="303">
        <v>443128</v>
      </c>
      <c r="D1926" s="303">
        <v>751147</v>
      </c>
      <c r="E1926" s="307" t="s">
        <v>3013</v>
      </c>
      <c r="F1926" s="52" t="s">
        <v>4990</v>
      </c>
      <c r="G1926" s="127" t="s">
        <v>31</v>
      </c>
      <c r="H1926" s="347">
        <v>333</v>
      </c>
      <c r="I1926" s="112">
        <v>10184</v>
      </c>
      <c r="J1926" s="147">
        <v>13</v>
      </c>
      <c r="K1926" s="127" t="s">
        <v>14</v>
      </c>
      <c r="L1926" s="115">
        <v>8300</v>
      </c>
      <c r="M1926" s="116">
        <v>24.9</v>
      </c>
      <c r="N1926" s="127" t="s">
        <v>20</v>
      </c>
      <c r="O1926" s="68">
        <f t="shared" si="64"/>
        <v>1.668396738397846</v>
      </c>
      <c r="P1926" s="68">
        <f>IF(O1926&lt;&gt;"",VLOOKUP($A1926,Sheet4!$A$2:$O$1309,14,FALSE)*100,"")</f>
        <v>0.28961415088042397</v>
      </c>
      <c r="Q1926" s="68">
        <f>IF(P1926&lt;&gt;"",VLOOKUP($A1926,Sheet4!$A$2:$O$1309,15,FALSE)*100,"")</f>
        <v>2.8009173348630845</v>
      </c>
      <c r="R1926" s="74">
        <f t="shared" si="63"/>
        <v>60</v>
      </c>
      <c r="S1926" s="356" t="s">
        <v>4364</v>
      </c>
      <c r="T1926" s="356" t="str">
        <f>IF(ISNA(VLOOKUP(A1926,Sheet1!B$3:C$1266,2,FALSE)=TRUE),"NC",VLOOKUP(A1926,Sheet1!B$3:C$1266,2,FALSE))</f>
        <v>Rural10</v>
      </c>
      <c r="U1926" s="392">
        <f>IF(ISNA(VLOOKUP($A1926,Sheet1!$B$3:$AH$1266,Sheet1!E$1+(Sheet1!$A$1-1)*10,FALSE))=TRUE,"---",IF(VLOOKUP($A1926,Sheet1!$B$3:$AH$1266,Sheet1!E$1+(Sheet1!$A$1-1)*10,FALSE)="---","---", (ROUND(VLOOKUP($A1926,Sheet1!$B$3:$AH$1266,Sheet1!E$1+(Sheet1!$A$1-1)*10,FALSE),IF(VLOOKUP($A1926,Sheet1!$B$3:$AH$1266,Sheet1!E$1+(Sheet1!$A$1-1)*10,FALSE)&gt;99999,-3,IF(VLOOKUP($A1926,Sheet1!$B$3:$AH$1266,Sheet1!E$1+(Sheet1!$A$1-1)*10,FALSE)&gt;9999,-2,IF(VLOOKUP($A1926,Sheet1!$B$3:$AH$1266,Sheet1!E$1+(Sheet1!$A$1-1)*10,FALSE)&gt;999,-1,0)))))))</f>
        <v>3610</v>
      </c>
      <c r="V1926" s="392">
        <f>IF(ISNA(VLOOKUP($A1926,Sheet1!$B$3:$AH$1266,Sheet1!F$1+(Sheet1!$A$1-1)*10,FALSE))=TRUE,"---",IF(VLOOKUP($A1926,Sheet1!$B$3:$AH$1266,Sheet1!F$1+(Sheet1!$A$1-1)*10,FALSE)="---","---", (ROUND(VLOOKUP($A1926,Sheet1!$B$3:$AH$1266,Sheet1!F$1+(Sheet1!$A$1-1)*10,FALSE),IF(VLOOKUP($A1926,Sheet1!$B$3:$AH$1266,Sheet1!F$1+(Sheet1!$A$1-1)*10,FALSE)&gt;99999,-3,IF(VLOOKUP($A1926,Sheet1!$B$3:$AH$1266,Sheet1!F$1+(Sheet1!$A$1-1)*10,FALSE)&gt;9999,-2,IF(VLOOKUP($A1926,Sheet1!$B$3:$AH$1266,Sheet1!F$1+(Sheet1!$A$1-1)*10,FALSE)&gt;999,-1,0)))))))</f>
        <v>4070</v>
      </c>
      <c r="W1926" s="392">
        <f>IF(ISNA(VLOOKUP($A1926,Sheet1!$B$3:$AH$1266,Sheet1!G$1+(Sheet1!$A$1-1)*10,FALSE))=TRUE,"---",IF(VLOOKUP($A1926,Sheet1!$B$3:$AH$1266,Sheet1!G$1+(Sheet1!$A$1-1)*10,FALSE)="---","---", (ROUND(VLOOKUP($A1926,Sheet1!$B$3:$AH$1266,Sheet1!G$1+(Sheet1!$A$1-1)*10,FALSE),IF(VLOOKUP($A1926,Sheet1!$B$3:$AH$1266,Sheet1!G$1+(Sheet1!$A$1-1)*10,FALSE)&gt;99999,-3,IF(VLOOKUP($A1926,Sheet1!$B$3:$AH$1266,Sheet1!G$1+(Sheet1!$A$1-1)*10,FALSE)&gt;9999,-2,IF(VLOOKUP($A1926,Sheet1!$B$3:$AH$1266,Sheet1!G$1+(Sheet1!$A$1-1)*10,FALSE)&gt;999,-1,0)))))))</f>
        <v>4590</v>
      </c>
      <c r="X1926" s="392">
        <f>IF(ISNA(VLOOKUP($A1926,Sheet1!$B$3:$AH$1266,Sheet1!H$1+(Sheet1!$A$1-1)*10,FALSE))=TRUE,"---",IF(VLOOKUP($A1926,Sheet1!$B$3:$AH$1266,Sheet1!H$1+(Sheet1!$A$1-1)*10,FALSE)="---","---", (ROUND(VLOOKUP($A1926,Sheet1!$B$3:$AH$1266,Sheet1!H$1+(Sheet1!$A$1-1)*10,FALSE),IF(VLOOKUP($A1926,Sheet1!$B$3:$AH$1266,Sheet1!H$1+(Sheet1!$A$1-1)*10,FALSE)&gt;99999,-3,IF(VLOOKUP($A1926,Sheet1!$B$3:$AH$1266,Sheet1!H$1+(Sheet1!$A$1-1)*10,FALSE)&gt;9999,-2,IF(VLOOKUP($A1926,Sheet1!$B$3:$AH$1266,Sheet1!H$1+(Sheet1!$A$1-1)*10,FALSE)&gt;999,-1,0)))))))</f>
        <v>5790</v>
      </c>
      <c r="Y1926" s="392">
        <f>IF(ISNA(VLOOKUP($A1926,Sheet1!$B$3:$AH$1266,Sheet1!I$1+(Sheet1!$A$1-1)*10,FALSE))=TRUE,"---",IF(VLOOKUP($A1926,Sheet1!$B$3:$AH$1266,Sheet1!I$1+(Sheet1!$A$1-1)*10,FALSE)="---","---", (ROUND(VLOOKUP($A1926,Sheet1!$B$3:$AH$1266,Sheet1!I$1+(Sheet1!$A$1-1)*10,FALSE),IF(VLOOKUP($A1926,Sheet1!$B$3:$AH$1266,Sheet1!I$1+(Sheet1!$A$1-1)*10,FALSE)&gt;99999,-3,IF(VLOOKUP($A1926,Sheet1!$B$3:$AH$1266,Sheet1!I$1+(Sheet1!$A$1-1)*10,FALSE)&gt;9999,-2,IF(VLOOKUP($A1926,Sheet1!$B$3:$AH$1266,Sheet1!I$1+(Sheet1!$A$1-1)*10,FALSE)&gt;999,-1,0)))))))</f>
        <v>6530</v>
      </c>
      <c r="Z1926" s="392">
        <f>IF(ISNA(VLOOKUP($A1926,Sheet1!$B$3:$AH$1266,Sheet1!J$1+(Sheet1!$A$1-1)*10,FALSE))=TRUE,"---",IF(VLOOKUP($A1926,Sheet1!$B$3:$AH$1266,Sheet1!J$1+(Sheet1!$A$1-1)*10,FALSE)="---","---", (ROUND(VLOOKUP($A1926,Sheet1!$B$3:$AH$1266,Sheet1!J$1+(Sheet1!$A$1-1)*10,FALSE),IF(VLOOKUP($A1926,Sheet1!$B$3:$AH$1266,Sheet1!J$1+(Sheet1!$A$1-1)*10,FALSE)&gt;99999,-3,IF(VLOOKUP($A1926,Sheet1!$B$3:$AH$1266,Sheet1!J$1+(Sheet1!$A$1-1)*10,FALSE)&gt;9999,-2,IF(VLOOKUP($A1926,Sheet1!$B$3:$AH$1266,Sheet1!J$1+(Sheet1!$A$1-1)*10,FALSE)&gt;999,-1,0)))))))</f>
        <v>7440</v>
      </c>
      <c r="AA1926" s="392">
        <f>IF(ISNA(VLOOKUP($A1926,Sheet1!$B$3:$AH$1266,Sheet1!K$1+(Sheet1!$A$1-1)*10,FALSE))=TRUE,"---",IF(VLOOKUP($A1926,Sheet1!$B$3:$AH$1266,Sheet1!K$1+(Sheet1!$A$1-1)*10,FALSE)="---","---", (ROUND(VLOOKUP($A1926,Sheet1!$B$3:$AH$1266,Sheet1!K$1+(Sheet1!$A$1-1)*10,FALSE),IF(VLOOKUP($A1926,Sheet1!$B$3:$AH$1266,Sheet1!K$1+(Sheet1!$A$1-1)*10,FALSE)&gt;99999,-3,IF(VLOOKUP($A1926,Sheet1!$B$3:$AH$1266,Sheet1!K$1+(Sheet1!$A$1-1)*10,FALSE)&gt;9999,-2,IF(VLOOKUP($A1926,Sheet1!$B$3:$AH$1266,Sheet1!K$1+(Sheet1!$A$1-1)*10,FALSE)&gt;999,-1,0)))))))</f>
        <v>8090</v>
      </c>
      <c r="AB1926" s="392">
        <f>IF(ISNA(VLOOKUP($A1926,Sheet1!$B$3:$AH$1266,Sheet1!L$1+(Sheet1!$A$1-1)*10,FALSE))=TRUE,"---",IF(VLOOKUP($A1926,Sheet1!$B$3:$AH$1266,Sheet1!L$1+(Sheet1!$A$1-1)*10,FALSE)="---","---", (ROUND(VLOOKUP($A1926,Sheet1!$B$3:$AH$1266,Sheet1!L$1+(Sheet1!$A$1-1)*10,FALSE),IF(VLOOKUP($A1926,Sheet1!$B$3:$AH$1266,Sheet1!L$1+(Sheet1!$A$1-1)*10,FALSE)&gt;99999,-3,IF(VLOOKUP($A1926,Sheet1!$B$3:$AH$1266,Sheet1!L$1+(Sheet1!$A$1-1)*10,FALSE)&gt;9999,-2,IF(VLOOKUP($A1926,Sheet1!$B$3:$AH$1266,Sheet1!L$1+(Sheet1!$A$1-1)*10,FALSE)&gt;999,-1,0)))))))</f>
        <v>8740</v>
      </c>
      <c r="AC1926" s="392">
        <f>IF(ISNA(VLOOKUP($A1926,Sheet1!$B$3:$AH$1266,Sheet1!M$1+(Sheet1!$A$1-1)*10,FALSE))=TRUE,"---",IF(VLOOKUP($A1926,Sheet1!$B$3:$AH$1266,Sheet1!M$1+(Sheet1!$A$1-1)*10,FALSE)="---","---", (ROUND(VLOOKUP($A1926,Sheet1!$B$3:$AH$1266,Sheet1!M$1+(Sheet1!$A$1-1)*10,FALSE),IF(VLOOKUP($A1926,Sheet1!$B$3:$AH$1266,Sheet1!M$1+(Sheet1!$A$1-1)*10,FALSE)&gt;99999,-3,IF(VLOOKUP($A1926,Sheet1!$B$3:$AH$1266,Sheet1!M$1+(Sheet1!$A$1-1)*10,FALSE)&gt;9999,-2,IF(VLOOKUP($A1926,Sheet1!$B$3:$AH$1266,Sheet1!M$1+(Sheet1!$A$1-1)*10,FALSE)&gt;999,-1,0)))))))</f>
        <v>9350</v>
      </c>
      <c r="AD1926" s="392">
        <f>IF(ISNA(VLOOKUP($A1926,Sheet1!$B$3:$AH$1266,Sheet1!N$1+(Sheet1!$A$1-1)*10,FALSE))=TRUE,"---",IF(VLOOKUP($A1926,Sheet1!$B$3:$AH$1266,Sheet1!N$1+(Sheet1!$A$1-1)*10,FALSE)="---","---", (ROUND(VLOOKUP($A1926,Sheet1!$B$3:$AH$1266,Sheet1!N$1+(Sheet1!$A$1-1)*10,FALSE),IF(VLOOKUP($A1926,Sheet1!$B$3:$AH$1266,Sheet1!N$1+(Sheet1!$A$1-1)*10,FALSE)&gt;99999,-3,IF(VLOOKUP($A1926,Sheet1!$B$3:$AH$1266,Sheet1!N$1+(Sheet1!$A$1-1)*10,FALSE)&gt;9999,-2,IF(VLOOKUP($A1926,Sheet1!$B$3:$AH$1266,Sheet1!N$1+(Sheet1!$A$1-1)*10,FALSE)&gt;999,-1,0)))))))</f>
        <v>10200</v>
      </c>
    </row>
    <row r="1927" spans="1:30" ht="25.5" customHeight="1" x14ac:dyDescent="0.25">
      <c r="A1927" s="303"/>
      <c r="B1927" s="331"/>
      <c r="C1927" s="303"/>
      <c r="D1927" s="303"/>
      <c r="E1927" s="307" t="e">
        <v>#N/A</v>
      </c>
      <c r="F1927" s="342" t="s">
        <v>4991</v>
      </c>
      <c r="G1927" s="318" t="s">
        <v>286</v>
      </c>
      <c r="H1927" s="347"/>
      <c r="I1927" s="326">
        <v>31103</v>
      </c>
      <c r="J1927" s="375">
        <v>15.56</v>
      </c>
      <c r="K1927" s="318" t="s">
        <v>87</v>
      </c>
      <c r="L1927" s="343" t="s">
        <v>4405</v>
      </c>
      <c r="M1927" s="332" t="s">
        <v>4405</v>
      </c>
      <c r="N1927" s="318" t="s">
        <v>75</v>
      </c>
      <c r="O1927" s="299" t="s">
        <v>4405</v>
      </c>
      <c r="P1927" s="299" t="s">
        <v>4405</v>
      </c>
      <c r="Q1927" s="299" t="s">
        <v>4405</v>
      </c>
      <c r="R1927" s="301" t="s">
        <v>4405</v>
      </c>
      <c r="S1927" s="356" t="e">
        <v>#N/A</v>
      </c>
      <c r="T1927" s="356" t="str">
        <f>IF(ISNA(VLOOKUP(A1927,Sheet1!B$3:C$1266,2,FALSE)=TRUE),"ND",VLOOKUP(A1927,Sheet1!B$3:C$1266,2,FALSE))</f>
        <v>ND</v>
      </c>
      <c r="U1927" s="392" t="str">
        <f>IF(ISNA(VLOOKUP($A1927,Sheet1!$B$3:$AH$1266,Sheet1!E$1+(Sheet1!$A$1-1)*10,FALSE))=TRUE,"---",IF(VLOOKUP($A1927,Sheet1!$B$3:$AH$1266,Sheet1!E$1+(Sheet1!$A$1-1)*10,FALSE)="---","---", (ROUND(VLOOKUP($A1927,Sheet1!$B$3:$AH$1266,Sheet1!E$1+(Sheet1!$A$1-1)*10,FALSE),IF(VLOOKUP($A1927,Sheet1!$B$3:$AH$1266,Sheet1!E$1+(Sheet1!$A$1-1)*10,FALSE)&gt;99999,-3,IF(VLOOKUP($A1927,Sheet1!$B$3:$AH$1266,Sheet1!E$1+(Sheet1!$A$1-1)*10,FALSE)&gt;9999,-2,IF(VLOOKUP($A1927,Sheet1!$B$3:$AH$1266,Sheet1!E$1+(Sheet1!$A$1-1)*10,FALSE)&gt;999,-1,0)))))))</f>
        <v>---</v>
      </c>
      <c r="V1927" s="392" t="str">
        <f>IF(ISNA(VLOOKUP($A1927,Sheet1!$B$3:$AH$1266,Sheet1!F$1+(Sheet1!$A$1-1)*10,FALSE))=TRUE,"---",IF(VLOOKUP($A1927,Sheet1!$B$3:$AH$1266,Sheet1!F$1+(Sheet1!$A$1-1)*10,FALSE)="---","---", (ROUND(VLOOKUP($A1927,Sheet1!$B$3:$AH$1266,Sheet1!F$1+(Sheet1!$A$1-1)*10,FALSE),IF(VLOOKUP($A1927,Sheet1!$B$3:$AH$1266,Sheet1!F$1+(Sheet1!$A$1-1)*10,FALSE)&gt;99999,-3,IF(VLOOKUP($A1927,Sheet1!$B$3:$AH$1266,Sheet1!F$1+(Sheet1!$A$1-1)*10,FALSE)&gt;9999,-2,IF(VLOOKUP($A1927,Sheet1!$B$3:$AH$1266,Sheet1!F$1+(Sheet1!$A$1-1)*10,FALSE)&gt;999,-1,0)))))))</f>
        <v>---</v>
      </c>
      <c r="W1927" s="392" t="str">
        <f>IF(ISNA(VLOOKUP($A1927,Sheet1!$B$3:$AH$1266,Sheet1!G$1+(Sheet1!$A$1-1)*10,FALSE))=TRUE,"---",IF(VLOOKUP($A1927,Sheet1!$B$3:$AH$1266,Sheet1!G$1+(Sheet1!$A$1-1)*10,FALSE)="---","---", (ROUND(VLOOKUP($A1927,Sheet1!$B$3:$AH$1266,Sheet1!G$1+(Sheet1!$A$1-1)*10,FALSE),IF(VLOOKUP($A1927,Sheet1!$B$3:$AH$1266,Sheet1!G$1+(Sheet1!$A$1-1)*10,FALSE)&gt;99999,-3,IF(VLOOKUP($A1927,Sheet1!$B$3:$AH$1266,Sheet1!G$1+(Sheet1!$A$1-1)*10,FALSE)&gt;9999,-2,IF(VLOOKUP($A1927,Sheet1!$B$3:$AH$1266,Sheet1!G$1+(Sheet1!$A$1-1)*10,FALSE)&gt;999,-1,0)))))))</f>
        <v>---</v>
      </c>
      <c r="X1927" s="392" t="str">
        <f>IF(ISNA(VLOOKUP($A1927,Sheet1!$B$3:$AH$1266,Sheet1!H$1+(Sheet1!$A$1-1)*10,FALSE))=TRUE,"---",IF(VLOOKUP($A1927,Sheet1!$B$3:$AH$1266,Sheet1!H$1+(Sheet1!$A$1-1)*10,FALSE)="---","---", (ROUND(VLOOKUP($A1927,Sheet1!$B$3:$AH$1266,Sheet1!H$1+(Sheet1!$A$1-1)*10,FALSE),IF(VLOOKUP($A1927,Sheet1!$B$3:$AH$1266,Sheet1!H$1+(Sheet1!$A$1-1)*10,FALSE)&gt;99999,-3,IF(VLOOKUP($A1927,Sheet1!$B$3:$AH$1266,Sheet1!H$1+(Sheet1!$A$1-1)*10,FALSE)&gt;9999,-2,IF(VLOOKUP($A1927,Sheet1!$B$3:$AH$1266,Sheet1!H$1+(Sheet1!$A$1-1)*10,FALSE)&gt;999,-1,0)))))))</f>
        <v>---</v>
      </c>
      <c r="Y1927" s="392" t="str">
        <f>IF(ISNA(VLOOKUP($A1927,Sheet1!$B$3:$AH$1266,Sheet1!I$1+(Sheet1!$A$1-1)*10,FALSE))=TRUE,"---",IF(VLOOKUP($A1927,Sheet1!$B$3:$AH$1266,Sheet1!I$1+(Sheet1!$A$1-1)*10,FALSE)="---","---", (ROUND(VLOOKUP($A1927,Sheet1!$B$3:$AH$1266,Sheet1!I$1+(Sheet1!$A$1-1)*10,FALSE),IF(VLOOKUP($A1927,Sheet1!$B$3:$AH$1266,Sheet1!I$1+(Sheet1!$A$1-1)*10,FALSE)&gt;99999,-3,IF(VLOOKUP($A1927,Sheet1!$B$3:$AH$1266,Sheet1!I$1+(Sheet1!$A$1-1)*10,FALSE)&gt;9999,-2,IF(VLOOKUP($A1927,Sheet1!$B$3:$AH$1266,Sheet1!I$1+(Sheet1!$A$1-1)*10,FALSE)&gt;999,-1,0)))))))</f>
        <v>---</v>
      </c>
      <c r="Z1927" s="392" t="str">
        <f>IF(ISNA(VLOOKUP($A1927,Sheet1!$B$3:$AH$1266,Sheet1!J$1+(Sheet1!$A$1-1)*10,FALSE))=TRUE,"---",IF(VLOOKUP($A1927,Sheet1!$B$3:$AH$1266,Sheet1!J$1+(Sheet1!$A$1-1)*10,FALSE)="---","---", (ROUND(VLOOKUP($A1927,Sheet1!$B$3:$AH$1266,Sheet1!J$1+(Sheet1!$A$1-1)*10,FALSE),IF(VLOOKUP($A1927,Sheet1!$B$3:$AH$1266,Sheet1!J$1+(Sheet1!$A$1-1)*10,FALSE)&gt;99999,-3,IF(VLOOKUP($A1927,Sheet1!$B$3:$AH$1266,Sheet1!J$1+(Sheet1!$A$1-1)*10,FALSE)&gt;9999,-2,IF(VLOOKUP($A1927,Sheet1!$B$3:$AH$1266,Sheet1!J$1+(Sheet1!$A$1-1)*10,FALSE)&gt;999,-1,0)))))))</f>
        <v>---</v>
      </c>
      <c r="AA1927" s="392" t="str">
        <f>IF(ISNA(VLOOKUP($A1927,Sheet1!$B$3:$AH$1266,Sheet1!K$1+(Sheet1!$A$1-1)*10,FALSE))=TRUE,"---",IF(VLOOKUP($A1927,Sheet1!$B$3:$AH$1266,Sheet1!K$1+(Sheet1!$A$1-1)*10,FALSE)="---","---", (ROUND(VLOOKUP($A1927,Sheet1!$B$3:$AH$1266,Sheet1!K$1+(Sheet1!$A$1-1)*10,FALSE),IF(VLOOKUP($A1927,Sheet1!$B$3:$AH$1266,Sheet1!K$1+(Sheet1!$A$1-1)*10,FALSE)&gt;99999,-3,IF(VLOOKUP($A1927,Sheet1!$B$3:$AH$1266,Sheet1!K$1+(Sheet1!$A$1-1)*10,FALSE)&gt;9999,-2,IF(VLOOKUP($A1927,Sheet1!$B$3:$AH$1266,Sheet1!K$1+(Sheet1!$A$1-1)*10,FALSE)&gt;999,-1,0)))))))</f>
        <v>---</v>
      </c>
      <c r="AB1927" s="392" t="str">
        <f>IF(ISNA(VLOOKUP($A1927,Sheet1!$B$3:$AH$1266,Sheet1!L$1+(Sheet1!$A$1-1)*10,FALSE))=TRUE,"---",IF(VLOOKUP($A1927,Sheet1!$B$3:$AH$1266,Sheet1!L$1+(Sheet1!$A$1-1)*10,FALSE)="---","---", (ROUND(VLOOKUP($A1927,Sheet1!$B$3:$AH$1266,Sheet1!L$1+(Sheet1!$A$1-1)*10,FALSE),IF(VLOOKUP($A1927,Sheet1!$B$3:$AH$1266,Sheet1!L$1+(Sheet1!$A$1-1)*10,FALSE)&gt;99999,-3,IF(VLOOKUP($A1927,Sheet1!$B$3:$AH$1266,Sheet1!L$1+(Sheet1!$A$1-1)*10,FALSE)&gt;9999,-2,IF(VLOOKUP($A1927,Sheet1!$B$3:$AH$1266,Sheet1!L$1+(Sheet1!$A$1-1)*10,FALSE)&gt;999,-1,0)))))))</f>
        <v>---</v>
      </c>
      <c r="AC1927" s="392" t="str">
        <f>IF(ISNA(VLOOKUP($A1927,Sheet1!$B$3:$AH$1266,Sheet1!M$1+(Sheet1!$A$1-1)*10,FALSE))=TRUE,"---",IF(VLOOKUP($A1927,Sheet1!$B$3:$AH$1266,Sheet1!M$1+(Sheet1!$A$1-1)*10,FALSE)="---","---", (ROUND(VLOOKUP($A1927,Sheet1!$B$3:$AH$1266,Sheet1!M$1+(Sheet1!$A$1-1)*10,FALSE),IF(VLOOKUP($A1927,Sheet1!$B$3:$AH$1266,Sheet1!M$1+(Sheet1!$A$1-1)*10,FALSE)&gt;99999,-3,IF(VLOOKUP($A1927,Sheet1!$B$3:$AH$1266,Sheet1!M$1+(Sheet1!$A$1-1)*10,FALSE)&gt;9999,-2,IF(VLOOKUP($A1927,Sheet1!$B$3:$AH$1266,Sheet1!M$1+(Sheet1!$A$1-1)*10,FALSE)&gt;999,-1,0)))))))</f>
        <v>---</v>
      </c>
      <c r="AD1927" s="392" t="str">
        <f>IF(ISNA(VLOOKUP($A1927,Sheet1!$B$3:$AH$1266,Sheet1!N$1+(Sheet1!$A$1-1)*10,FALSE))=TRUE,"---",IF(VLOOKUP($A1927,Sheet1!$B$3:$AH$1266,Sheet1!N$1+(Sheet1!$A$1-1)*10,FALSE)="---","---", (ROUND(VLOOKUP($A1927,Sheet1!$B$3:$AH$1266,Sheet1!N$1+(Sheet1!$A$1-1)*10,FALSE),IF(VLOOKUP($A1927,Sheet1!$B$3:$AH$1266,Sheet1!N$1+(Sheet1!$A$1-1)*10,FALSE)&gt;99999,-3,IF(VLOOKUP($A1927,Sheet1!$B$3:$AH$1266,Sheet1!N$1+(Sheet1!$A$1-1)*10,FALSE)&gt;9999,-2,IF(VLOOKUP($A1927,Sheet1!$B$3:$AH$1266,Sheet1!N$1+(Sheet1!$A$1-1)*10,FALSE)&gt;999,-1,0)))))))</f>
        <v>---</v>
      </c>
    </row>
    <row r="1928" spans="1:30" ht="25.5" customHeight="1" x14ac:dyDescent="0.25">
      <c r="A1928" s="303"/>
      <c r="B1928" s="331"/>
      <c r="C1928" s="303"/>
      <c r="D1928" s="303"/>
      <c r="E1928" s="307"/>
      <c r="F1928" s="401"/>
      <c r="G1928" s="308"/>
      <c r="H1928" s="347"/>
      <c r="I1928" s="327"/>
      <c r="J1928" s="376"/>
      <c r="K1928" s="319"/>
      <c r="L1928" s="450"/>
      <c r="M1928" s="333"/>
      <c r="N1928" s="319"/>
      <c r="O1928" s="317" t="e">
        <f t="shared" si="64"/>
        <v>#NUM!</v>
      </c>
      <c r="P1928" s="317" t="e">
        <f>IF(O1928&lt;&gt;"",VLOOKUP($A1928,Sheet4!$A$2:$O$1309,14,FALSE)*100,"")</f>
        <v>#NUM!</v>
      </c>
      <c r="Q1928" s="317" t="e">
        <f>IF(P1928&lt;&gt;"",VLOOKUP($A1928,Sheet4!$A$2:$O$1309,15,FALSE)*100,"")</f>
        <v>#NUM!</v>
      </c>
      <c r="R1928" s="356" t="e">
        <f t="shared" si="63"/>
        <v>#NUM!</v>
      </c>
      <c r="S1928" s="356"/>
      <c r="T1928" s="356"/>
      <c r="U1928" s="392"/>
      <c r="V1928" s="392"/>
      <c r="W1928" s="392"/>
      <c r="X1928" s="392"/>
      <c r="Y1928" s="392"/>
      <c r="Z1928" s="392"/>
      <c r="AA1928" s="392"/>
      <c r="AB1928" s="392"/>
      <c r="AC1928" s="392"/>
      <c r="AD1928" s="392"/>
    </row>
    <row r="1929" spans="1:30" ht="25.5" customHeight="1" x14ac:dyDescent="0.25">
      <c r="A1929" s="304" t="s">
        <v>2819</v>
      </c>
      <c r="B1929" s="393" t="s">
        <v>2820</v>
      </c>
      <c r="C1929" s="304">
        <v>442615</v>
      </c>
      <c r="D1929" s="304">
        <v>751248</v>
      </c>
      <c r="E1929" s="305" t="s">
        <v>3013</v>
      </c>
      <c r="F1929" s="117" t="s">
        <v>4992</v>
      </c>
      <c r="G1929" s="118" t="s">
        <v>31</v>
      </c>
      <c r="H1929" s="348">
        <v>32.6</v>
      </c>
      <c r="I1929" s="119">
        <v>27125</v>
      </c>
      <c r="J1929" s="124">
        <v>9.07</v>
      </c>
      <c r="K1929" s="118" t="s">
        <v>20</v>
      </c>
      <c r="L1929" s="122">
        <v>1270</v>
      </c>
      <c r="M1929" s="164">
        <v>39</v>
      </c>
      <c r="N1929" s="118" t="s">
        <v>20</v>
      </c>
      <c r="O1929" s="71">
        <f t="shared" si="64"/>
        <v>2.9038811081768228</v>
      </c>
      <c r="P1929" s="71">
        <f>IF(O1929&lt;&gt;"",VLOOKUP($A1929,Sheet4!$A$2:$O$1309,14,FALSE)*100,"")</f>
        <v>0.34416419795543218</v>
      </c>
      <c r="Q1929" s="71">
        <f>IF(P1929&lt;&gt;"",VLOOKUP($A1929,Sheet4!$A$2:$O$1309,15,FALSE)*100,"")</f>
        <v>3.3205273030778804</v>
      </c>
      <c r="R1929" s="73">
        <f t="shared" si="63"/>
        <v>35</v>
      </c>
      <c r="S1929" s="357" t="s">
        <v>4364</v>
      </c>
      <c r="T1929" s="357" t="str">
        <f>IF(ISNA(VLOOKUP(A1929,Sheet1!B$3:C$1266,2,FALSE)=TRUE),"NC",VLOOKUP(A1929,Sheet1!B$3:C$1266,2,FALSE))</f>
        <v>Rural10</v>
      </c>
      <c r="U1929" s="385">
        <f>IF(ISNA(VLOOKUP($A1929,Sheet1!$B$3:$AH$1266,Sheet1!E$1+(Sheet1!$A$1-1)*10,FALSE))=TRUE,"---",IF(VLOOKUP($A1929,Sheet1!$B$3:$AH$1266,Sheet1!E$1+(Sheet1!$A$1-1)*10,FALSE)="---","---", (ROUND(VLOOKUP($A1929,Sheet1!$B$3:$AH$1266,Sheet1!E$1+(Sheet1!$A$1-1)*10,FALSE),IF(VLOOKUP($A1929,Sheet1!$B$3:$AH$1266,Sheet1!E$1+(Sheet1!$A$1-1)*10,FALSE)&gt;99999,-3,IF(VLOOKUP($A1929,Sheet1!$B$3:$AH$1266,Sheet1!E$1+(Sheet1!$A$1-1)*10,FALSE)&gt;9999,-2,IF(VLOOKUP($A1929,Sheet1!$B$3:$AH$1266,Sheet1!E$1+(Sheet1!$A$1-1)*10,FALSE)&gt;999,-1,0)))))))</f>
        <v>461</v>
      </c>
      <c r="V1929" s="385">
        <f>IF(ISNA(VLOOKUP($A1929,Sheet1!$B$3:$AH$1266,Sheet1!F$1+(Sheet1!$A$1-1)*10,FALSE))=TRUE,"---",IF(VLOOKUP($A1929,Sheet1!$B$3:$AH$1266,Sheet1!F$1+(Sheet1!$A$1-1)*10,FALSE)="---","---", (ROUND(VLOOKUP($A1929,Sheet1!$B$3:$AH$1266,Sheet1!F$1+(Sheet1!$A$1-1)*10,FALSE),IF(VLOOKUP($A1929,Sheet1!$B$3:$AH$1266,Sheet1!F$1+(Sheet1!$A$1-1)*10,FALSE)&gt;99999,-3,IF(VLOOKUP($A1929,Sheet1!$B$3:$AH$1266,Sheet1!F$1+(Sheet1!$A$1-1)*10,FALSE)&gt;9999,-2,IF(VLOOKUP($A1929,Sheet1!$B$3:$AH$1266,Sheet1!F$1+(Sheet1!$A$1-1)*10,FALSE)&gt;999,-1,0)))))))</f>
        <v>529</v>
      </c>
      <c r="W1929" s="385">
        <f>IF(ISNA(VLOOKUP($A1929,Sheet1!$B$3:$AH$1266,Sheet1!G$1+(Sheet1!$A$1-1)*10,FALSE))=TRUE,"---",IF(VLOOKUP($A1929,Sheet1!$B$3:$AH$1266,Sheet1!G$1+(Sheet1!$A$1-1)*10,FALSE)="---","---", (ROUND(VLOOKUP($A1929,Sheet1!$B$3:$AH$1266,Sheet1!G$1+(Sheet1!$A$1-1)*10,FALSE),IF(VLOOKUP($A1929,Sheet1!$B$3:$AH$1266,Sheet1!G$1+(Sheet1!$A$1-1)*10,FALSE)&gt;99999,-3,IF(VLOOKUP($A1929,Sheet1!$B$3:$AH$1266,Sheet1!G$1+(Sheet1!$A$1-1)*10,FALSE)&gt;9999,-2,IF(VLOOKUP($A1929,Sheet1!$B$3:$AH$1266,Sheet1!G$1+(Sheet1!$A$1-1)*10,FALSE)&gt;999,-1,0)))))))</f>
        <v>612</v>
      </c>
      <c r="X1929" s="385">
        <f>IF(ISNA(VLOOKUP($A1929,Sheet1!$B$3:$AH$1266,Sheet1!H$1+(Sheet1!$A$1-1)*10,FALSE))=TRUE,"---",IF(VLOOKUP($A1929,Sheet1!$B$3:$AH$1266,Sheet1!H$1+(Sheet1!$A$1-1)*10,FALSE)="---","---", (ROUND(VLOOKUP($A1929,Sheet1!$B$3:$AH$1266,Sheet1!H$1+(Sheet1!$A$1-1)*10,FALSE),IF(VLOOKUP($A1929,Sheet1!$B$3:$AH$1266,Sheet1!H$1+(Sheet1!$A$1-1)*10,FALSE)&gt;99999,-3,IF(VLOOKUP($A1929,Sheet1!$B$3:$AH$1266,Sheet1!H$1+(Sheet1!$A$1-1)*10,FALSE)&gt;9999,-2,IF(VLOOKUP($A1929,Sheet1!$B$3:$AH$1266,Sheet1!H$1+(Sheet1!$A$1-1)*10,FALSE)&gt;999,-1,0)))))))</f>
        <v>830</v>
      </c>
      <c r="Y1929" s="385">
        <f>IF(ISNA(VLOOKUP($A1929,Sheet1!$B$3:$AH$1266,Sheet1!I$1+(Sheet1!$A$1-1)*10,FALSE))=TRUE,"---",IF(VLOOKUP($A1929,Sheet1!$B$3:$AH$1266,Sheet1!I$1+(Sheet1!$A$1-1)*10,FALSE)="---","---", (ROUND(VLOOKUP($A1929,Sheet1!$B$3:$AH$1266,Sheet1!I$1+(Sheet1!$A$1-1)*10,FALSE),IF(VLOOKUP($A1929,Sheet1!$B$3:$AH$1266,Sheet1!I$1+(Sheet1!$A$1-1)*10,FALSE)&gt;99999,-3,IF(VLOOKUP($A1929,Sheet1!$B$3:$AH$1266,Sheet1!I$1+(Sheet1!$A$1-1)*10,FALSE)&gt;9999,-2,IF(VLOOKUP($A1929,Sheet1!$B$3:$AH$1266,Sheet1!I$1+(Sheet1!$A$1-1)*10,FALSE)&gt;999,-1,0)))))))</f>
        <v>983</v>
      </c>
      <c r="Z1929" s="385">
        <f>IF(ISNA(VLOOKUP($A1929,Sheet1!$B$3:$AH$1266,Sheet1!J$1+(Sheet1!$A$1-1)*10,FALSE))=TRUE,"---",IF(VLOOKUP($A1929,Sheet1!$B$3:$AH$1266,Sheet1!J$1+(Sheet1!$A$1-1)*10,FALSE)="---","---", (ROUND(VLOOKUP($A1929,Sheet1!$B$3:$AH$1266,Sheet1!J$1+(Sheet1!$A$1-1)*10,FALSE),IF(VLOOKUP($A1929,Sheet1!$B$3:$AH$1266,Sheet1!J$1+(Sheet1!$A$1-1)*10,FALSE)&gt;99999,-3,IF(VLOOKUP($A1929,Sheet1!$B$3:$AH$1266,Sheet1!J$1+(Sheet1!$A$1-1)*10,FALSE)&gt;9999,-2,IF(VLOOKUP($A1929,Sheet1!$B$3:$AH$1266,Sheet1!J$1+(Sheet1!$A$1-1)*10,FALSE)&gt;999,-1,0)))))))</f>
        <v>1190</v>
      </c>
      <c r="AA1929" s="385">
        <f>IF(ISNA(VLOOKUP($A1929,Sheet1!$B$3:$AH$1266,Sheet1!K$1+(Sheet1!$A$1-1)*10,FALSE))=TRUE,"---",IF(VLOOKUP($A1929,Sheet1!$B$3:$AH$1266,Sheet1!K$1+(Sheet1!$A$1-1)*10,FALSE)="---","---", (ROUND(VLOOKUP($A1929,Sheet1!$B$3:$AH$1266,Sheet1!K$1+(Sheet1!$A$1-1)*10,FALSE),IF(VLOOKUP($A1929,Sheet1!$B$3:$AH$1266,Sheet1!K$1+(Sheet1!$A$1-1)*10,FALSE)&gt;99999,-3,IF(VLOOKUP($A1929,Sheet1!$B$3:$AH$1266,Sheet1!K$1+(Sheet1!$A$1-1)*10,FALSE)&gt;9999,-2,IF(VLOOKUP($A1929,Sheet1!$B$3:$AH$1266,Sheet1!K$1+(Sheet1!$A$1-1)*10,FALSE)&gt;999,-1,0)))))))</f>
        <v>1340</v>
      </c>
      <c r="AB1929" s="385">
        <f>IF(ISNA(VLOOKUP($A1929,Sheet1!$B$3:$AH$1266,Sheet1!L$1+(Sheet1!$A$1-1)*10,FALSE))=TRUE,"---",IF(VLOOKUP($A1929,Sheet1!$B$3:$AH$1266,Sheet1!L$1+(Sheet1!$A$1-1)*10,FALSE)="---","---", (ROUND(VLOOKUP($A1929,Sheet1!$B$3:$AH$1266,Sheet1!L$1+(Sheet1!$A$1-1)*10,FALSE),IF(VLOOKUP($A1929,Sheet1!$B$3:$AH$1266,Sheet1!L$1+(Sheet1!$A$1-1)*10,FALSE)&gt;99999,-3,IF(VLOOKUP($A1929,Sheet1!$B$3:$AH$1266,Sheet1!L$1+(Sheet1!$A$1-1)*10,FALSE)&gt;9999,-2,IF(VLOOKUP($A1929,Sheet1!$B$3:$AH$1266,Sheet1!L$1+(Sheet1!$A$1-1)*10,FALSE)&gt;999,-1,0)))))))</f>
        <v>1500</v>
      </c>
      <c r="AC1929" s="385">
        <f>IF(ISNA(VLOOKUP($A1929,Sheet1!$B$3:$AH$1266,Sheet1!M$1+(Sheet1!$A$1-1)*10,FALSE))=TRUE,"---",IF(VLOOKUP($A1929,Sheet1!$B$3:$AH$1266,Sheet1!M$1+(Sheet1!$A$1-1)*10,FALSE)="---","---", (ROUND(VLOOKUP($A1929,Sheet1!$B$3:$AH$1266,Sheet1!M$1+(Sheet1!$A$1-1)*10,FALSE),IF(VLOOKUP($A1929,Sheet1!$B$3:$AH$1266,Sheet1!M$1+(Sheet1!$A$1-1)*10,FALSE)&gt;99999,-3,IF(VLOOKUP($A1929,Sheet1!$B$3:$AH$1266,Sheet1!M$1+(Sheet1!$A$1-1)*10,FALSE)&gt;9999,-2,IF(VLOOKUP($A1929,Sheet1!$B$3:$AH$1266,Sheet1!M$1+(Sheet1!$A$1-1)*10,FALSE)&gt;999,-1,0)))))))</f>
        <v>1660</v>
      </c>
      <c r="AD1929" s="385">
        <f>IF(ISNA(VLOOKUP($A1929,Sheet1!$B$3:$AH$1266,Sheet1!N$1+(Sheet1!$A$1-1)*10,FALSE))=TRUE,"---",IF(VLOOKUP($A1929,Sheet1!$B$3:$AH$1266,Sheet1!N$1+(Sheet1!$A$1-1)*10,FALSE)="---","---", (ROUND(VLOOKUP($A1929,Sheet1!$B$3:$AH$1266,Sheet1!N$1+(Sheet1!$A$1-1)*10,FALSE),IF(VLOOKUP($A1929,Sheet1!$B$3:$AH$1266,Sheet1!N$1+(Sheet1!$A$1-1)*10,FALSE)&gt;99999,-3,IF(VLOOKUP($A1929,Sheet1!$B$3:$AH$1266,Sheet1!N$1+(Sheet1!$A$1-1)*10,FALSE)&gt;9999,-2,IF(VLOOKUP($A1929,Sheet1!$B$3:$AH$1266,Sheet1!N$1+(Sheet1!$A$1-1)*10,FALSE)&gt;999,-1,0)))))))</f>
        <v>1890</v>
      </c>
    </row>
    <row r="1930" spans="1:30" ht="25.5" customHeight="1" x14ac:dyDescent="0.25">
      <c r="A1930" s="304"/>
      <c r="B1930" s="346"/>
      <c r="C1930" s="304"/>
      <c r="D1930" s="304"/>
      <c r="E1930" s="305" t="e">
        <v>#N/A</v>
      </c>
      <c r="F1930" s="117" t="s">
        <v>4898</v>
      </c>
      <c r="G1930" s="118" t="s">
        <v>286</v>
      </c>
      <c r="H1930" s="348"/>
      <c r="I1930" s="119">
        <v>36184</v>
      </c>
      <c r="J1930" s="124">
        <v>9.2799999999999994</v>
      </c>
      <c r="K1930" s="118" t="s">
        <v>28</v>
      </c>
      <c r="L1930" s="122">
        <v>750</v>
      </c>
      <c r="M1930" s="164">
        <v>23</v>
      </c>
      <c r="N1930" s="118" t="s">
        <v>20</v>
      </c>
      <c r="O1930" s="71" t="s">
        <v>4405</v>
      </c>
      <c r="P1930" s="71" t="s">
        <v>4405</v>
      </c>
      <c r="Q1930" s="71" t="s">
        <v>4405</v>
      </c>
      <c r="R1930" s="73" t="s">
        <v>4405</v>
      </c>
      <c r="S1930" s="357" t="e">
        <v>#N/A</v>
      </c>
      <c r="T1930" s="357" t="str">
        <f>IF(ISNA(VLOOKUP(A1930,Sheet1!B$3:C$1266,2,FALSE)=TRUE),"ND",VLOOKUP(A1930,Sheet1!B$3:C$1266,2,FALSE))</f>
        <v>ND</v>
      </c>
      <c r="U1930" s="385" t="str">
        <f>IF(ISNA(VLOOKUP($A1930,Sheet1!$B$3:$AH$1266,Sheet1!E$1+(Sheet1!$A$1-1)*10,FALSE))=TRUE,"---",IF(VLOOKUP($A1930,Sheet1!$B$3:$AH$1266,Sheet1!E$1+(Sheet1!$A$1-1)*10,FALSE)="---","---", (ROUND(VLOOKUP($A1930,Sheet1!$B$3:$AH$1266,Sheet1!E$1+(Sheet1!$A$1-1)*10,FALSE),IF(VLOOKUP($A1930,Sheet1!$B$3:$AH$1266,Sheet1!E$1+(Sheet1!$A$1-1)*10,FALSE)&gt;99999,-3,IF(VLOOKUP($A1930,Sheet1!$B$3:$AH$1266,Sheet1!E$1+(Sheet1!$A$1-1)*10,FALSE)&gt;9999,-2,IF(VLOOKUP($A1930,Sheet1!$B$3:$AH$1266,Sheet1!E$1+(Sheet1!$A$1-1)*10,FALSE)&gt;999,-1,0)))))))</f>
        <v>---</v>
      </c>
      <c r="V1930" s="385" t="str">
        <f>IF(ISNA(VLOOKUP($A1930,Sheet1!$B$3:$AH$1266,Sheet1!F$1+(Sheet1!$A$1-1)*10,FALSE))=TRUE,"---",IF(VLOOKUP($A1930,Sheet1!$B$3:$AH$1266,Sheet1!F$1+(Sheet1!$A$1-1)*10,FALSE)="---","---", (ROUND(VLOOKUP($A1930,Sheet1!$B$3:$AH$1266,Sheet1!F$1+(Sheet1!$A$1-1)*10,FALSE),IF(VLOOKUP($A1930,Sheet1!$B$3:$AH$1266,Sheet1!F$1+(Sheet1!$A$1-1)*10,FALSE)&gt;99999,-3,IF(VLOOKUP($A1930,Sheet1!$B$3:$AH$1266,Sheet1!F$1+(Sheet1!$A$1-1)*10,FALSE)&gt;9999,-2,IF(VLOOKUP($A1930,Sheet1!$B$3:$AH$1266,Sheet1!F$1+(Sheet1!$A$1-1)*10,FALSE)&gt;999,-1,0)))))))</f>
        <v>---</v>
      </c>
      <c r="W1930" s="385" t="str">
        <f>IF(ISNA(VLOOKUP($A1930,Sheet1!$B$3:$AH$1266,Sheet1!G$1+(Sheet1!$A$1-1)*10,FALSE))=TRUE,"---",IF(VLOOKUP($A1930,Sheet1!$B$3:$AH$1266,Sheet1!G$1+(Sheet1!$A$1-1)*10,FALSE)="---","---", (ROUND(VLOOKUP($A1930,Sheet1!$B$3:$AH$1266,Sheet1!G$1+(Sheet1!$A$1-1)*10,FALSE),IF(VLOOKUP($A1930,Sheet1!$B$3:$AH$1266,Sheet1!G$1+(Sheet1!$A$1-1)*10,FALSE)&gt;99999,-3,IF(VLOOKUP($A1930,Sheet1!$B$3:$AH$1266,Sheet1!G$1+(Sheet1!$A$1-1)*10,FALSE)&gt;9999,-2,IF(VLOOKUP($A1930,Sheet1!$B$3:$AH$1266,Sheet1!G$1+(Sheet1!$A$1-1)*10,FALSE)&gt;999,-1,0)))))))</f>
        <v>---</v>
      </c>
      <c r="X1930" s="385" t="str">
        <f>IF(ISNA(VLOOKUP($A1930,Sheet1!$B$3:$AH$1266,Sheet1!H$1+(Sheet1!$A$1-1)*10,FALSE))=TRUE,"---",IF(VLOOKUP($A1930,Sheet1!$B$3:$AH$1266,Sheet1!H$1+(Sheet1!$A$1-1)*10,FALSE)="---","---", (ROUND(VLOOKUP($A1930,Sheet1!$B$3:$AH$1266,Sheet1!H$1+(Sheet1!$A$1-1)*10,FALSE),IF(VLOOKUP($A1930,Sheet1!$B$3:$AH$1266,Sheet1!H$1+(Sheet1!$A$1-1)*10,FALSE)&gt;99999,-3,IF(VLOOKUP($A1930,Sheet1!$B$3:$AH$1266,Sheet1!H$1+(Sheet1!$A$1-1)*10,FALSE)&gt;9999,-2,IF(VLOOKUP($A1930,Sheet1!$B$3:$AH$1266,Sheet1!H$1+(Sheet1!$A$1-1)*10,FALSE)&gt;999,-1,0)))))))</f>
        <v>---</v>
      </c>
      <c r="Y1930" s="385" t="str">
        <f>IF(ISNA(VLOOKUP($A1930,Sheet1!$B$3:$AH$1266,Sheet1!I$1+(Sheet1!$A$1-1)*10,FALSE))=TRUE,"---",IF(VLOOKUP($A1930,Sheet1!$B$3:$AH$1266,Sheet1!I$1+(Sheet1!$A$1-1)*10,FALSE)="---","---", (ROUND(VLOOKUP($A1930,Sheet1!$B$3:$AH$1266,Sheet1!I$1+(Sheet1!$A$1-1)*10,FALSE),IF(VLOOKUP($A1930,Sheet1!$B$3:$AH$1266,Sheet1!I$1+(Sheet1!$A$1-1)*10,FALSE)&gt;99999,-3,IF(VLOOKUP($A1930,Sheet1!$B$3:$AH$1266,Sheet1!I$1+(Sheet1!$A$1-1)*10,FALSE)&gt;9999,-2,IF(VLOOKUP($A1930,Sheet1!$B$3:$AH$1266,Sheet1!I$1+(Sheet1!$A$1-1)*10,FALSE)&gt;999,-1,0)))))))</f>
        <v>---</v>
      </c>
      <c r="Z1930" s="385" t="str">
        <f>IF(ISNA(VLOOKUP($A1930,Sheet1!$B$3:$AH$1266,Sheet1!J$1+(Sheet1!$A$1-1)*10,FALSE))=TRUE,"---",IF(VLOOKUP($A1930,Sheet1!$B$3:$AH$1266,Sheet1!J$1+(Sheet1!$A$1-1)*10,FALSE)="---","---", (ROUND(VLOOKUP($A1930,Sheet1!$B$3:$AH$1266,Sheet1!J$1+(Sheet1!$A$1-1)*10,FALSE),IF(VLOOKUP($A1930,Sheet1!$B$3:$AH$1266,Sheet1!J$1+(Sheet1!$A$1-1)*10,FALSE)&gt;99999,-3,IF(VLOOKUP($A1930,Sheet1!$B$3:$AH$1266,Sheet1!J$1+(Sheet1!$A$1-1)*10,FALSE)&gt;9999,-2,IF(VLOOKUP($A1930,Sheet1!$B$3:$AH$1266,Sheet1!J$1+(Sheet1!$A$1-1)*10,FALSE)&gt;999,-1,0)))))))</f>
        <v>---</v>
      </c>
      <c r="AA1930" s="385" t="str">
        <f>IF(ISNA(VLOOKUP($A1930,Sheet1!$B$3:$AH$1266,Sheet1!K$1+(Sheet1!$A$1-1)*10,FALSE))=TRUE,"---",IF(VLOOKUP($A1930,Sheet1!$B$3:$AH$1266,Sheet1!K$1+(Sheet1!$A$1-1)*10,FALSE)="---","---", (ROUND(VLOOKUP($A1930,Sheet1!$B$3:$AH$1266,Sheet1!K$1+(Sheet1!$A$1-1)*10,FALSE),IF(VLOOKUP($A1930,Sheet1!$B$3:$AH$1266,Sheet1!K$1+(Sheet1!$A$1-1)*10,FALSE)&gt;99999,-3,IF(VLOOKUP($A1930,Sheet1!$B$3:$AH$1266,Sheet1!K$1+(Sheet1!$A$1-1)*10,FALSE)&gt;9999,-2,IF(VLOOKUP($A1930,Sheet1!$B$3:$AH$1266,Sheet1!K$1+(Sheet1!$A$1-1)*10,FALSE)&gt;999,-1,0)))))))</f>
        <v>---</v>
      </c>
      <c r="AB1930" s="385" t="str">
        <f>IF(ISNA(VLOOKUP($A1930,Sheet1!$B$3:$AH$1266,Sheet1!L$1+(Sheet1!$A$1-1)*10,FALSE))=TRUE,"---",IF(VLOOKUP($A1930,Sheet1!$B$3:$AH$1266,Sheet1!L$1+(Sheet1!$A$1-1)*10,FALSE)="---","---", (ROUND(VLOOKUP($A1930,Sheet1!$B$3:$AH$1266,Sheet1!L$1+(Sheet1!$A$1-1)*10,FALSE),IF(VLOOKUP($A1930,Sheet1!$B$3:$AH$1266,Sheet1!L$1+(Sheet1!$A$1-1)*10,FALSE)&gt;99999,-3,IF(VLOOKUP($A1930,Sheet1!$B$3:$AH$1266,Sheet1!L$1+(Sheet1!$A$1-1)*10,FALSE)&gt;9999,-2,IF(VLOOKUP($A1930,Sheet1!$B$3:$AH$1266,Sheet1!L$1+(Sheet1!$A$1-1)*10,FALSE)&gt;999,-1,0)))))))</f>
        <v>---</v>
      </c>
      <c r="AC1930" s="385" t="str">
        <f>IF(ISNA(VLOOKUP($A1930,Sheet1!$B$3:$AH$1266,Sheet1!M$1+(Sheet1!$A$1-1)*10,FALSE))=TRUE,"---",IF(VLOOKUP($A1930,Sheet1!$B$3:$AH$1266,Sheet1!M$1+(Sheet1!$A$1-1)*10,FALSE)="---","---", (ROUND(VLOOKUP($A1930,Sheet1!$B$3:$AH$1266,Sheet1!M$1+(Sheet1!$A$1-1)*10,FALSE),IF(VLOOKUP($A1930,Sheet1!$B$3:$AH$1266,Sheet1!M$1+(Sheet1!$A$1-1)*10,FALSE)&gt;99999,-3,IF(VLOOKUP($A1930,Sheet1!$B$3:$AH$1266,Sheet1!M$1+(Sheet1!$A$1-1)*10,FALSE)&gt;9999,-2,IF(VLOOKUP($A1930,Sheet1!$B$3:$AH$1266,Sheet1!M$1+(Sheet1!$A$1-1)*10,FALSE)&gt;999,-1,0)))))))</f>
        <v>---</v>
      </c>
      <c r="AD1930" s="385" t="str">
        <f>IF(ISNA(VLOOKUP($A1930,Sheet1!$B$3:$AH$1266,Sheet1!N$1+(Sheet1!$A$1-1)*10,FALSE))=TRUE,"---",IF(VLOOKUP($A1930,Sheet1!$B$3:$AH$1266,Sheet1!N$1+(Sheet1!$A$1-1)*10,FALSE)="---","---", (ROUND(VLOOKUP($A1930,Sheet1!$B$3:$AH$1266,Sheet1!N$1+(Sheet1!$A$1-1)*10,FALSE),IF(VLOOKUP($A1930,Sheet1!$B$3:$AH$1266,Sheet1!N$1+(Sheet1!$A$1-1)*10,FALSE)&gt;99999,-3,IF(VLOOKUP($A1930,Sheet1!$B$3:$AH$1266,Sheet1!N$1+(Sheet1!$A$1-1)*10,FALSE)&gt;9999,-2,IF(VLOOKUP($A1930,Sheet1!$B$3:$AH$1266,Sheet1!N$1+(Sheet1!$A$1-1)*10,FALSE)&gt;999,-1,0)))))))</f>
        <v>---</v>
      </c>
    </row>
    <row r="1931" spans="1:30" ht="25.5" customHeight="1" x14ac:dyDescent="0.25">
      <c r="A1931" s="303" t="s">
        <v>2821</v>
      </c>
      <c r="B1931" s="330" t="s">
        <v>2822</v>
      </c>
      <c r="C1931" s="303">
        <v>442904</v>
      </c>
      <c r="D1931" s="303">
        <v>751527</v>
      </c>
      <c r="E1931" s="307" t="s">
        <v>3013</v>
      </c>
      <c r="F1931" s="342" t="s">
        <v>4993</v>
      </c>
      <c r="G1931" s="318" t="s">
        <v>286</v>
      </c>
      <c r="H1931" s="347">
        <v>30.3</v>
      </c>
      <c r="I1931" s="112">
        <v>22069</v>
      </c>
      <c r="J1931" s="113">
        <v>6.07</v>
      </c>
      <c r="K1931" s="127" t="s">
        <v>20</v>
      </c>
      <c r="L1931" s="115">
        <v>1580</v>
      </c>
      <c r="M1931" s="116">
        <v>52.1</v>
      </c>
      <c r="N1931" s="114" t="s">
        <v>4405</v>
      </c>
      <c r="O1931" s="68">
        <f t="shared" si="64"/>
        <v>5.3838866018956431</v>
      </c>
      <c r="P1931" s="68">
        <f>IF(O1931&lt;&gt;"",VLOOKUP($A1931,Sheet4!$A$2:$O$1309,14,FALSE)*100,"")</f>
        <v>1.6473855015570193</v>
      </c>
      <c r="Q1931" s="68">
        <f>IF(P1931&lt;&gt;"",VLOOKUP($A1931,Sheet4!$A$2:$O$1309,15,FALSE)*100,"")</f>
        <v>15.015864480938291</v>
      </c>
      <c r="R1931" s="74">
        <f t="shared" si="63"/>
        <v>20</v>
      </c>
      <c r="S1931" s="356" t="s">
        <v>4364</v>
      </c>
      <c r="T1931" s="356" t="str">
        <f>IF(ISNA(VLOOKUP(A1931,Sheet1!B$3:C$1266,2,FALSE)=TRUE),"NC",VLOOKUP(A1931,Sheet1!B$3:C$1266,2,FALSE))</f>
        <v>Rural10</v>
      </c>
      <c r="U1931" s="392">
        <f>IF(ISNA(VLOOKUP($A1931,Sheet1!$B$3:$AH$1266,Sheet1!E$1+(Sheet1!$A$1-1)*10,FALSE))=TRUE,"---",IF(VLOOKUP($A1931,Sheet1!$B$3:$AH$1266,Sheet1!E$1+(Sheet1!$A$1-1)*10,FALSE)="---","---", (ROUND(VLOOKUP($A1931,Sheet1!$B$3:$AH$1266,Sheet1!E$1+(Sheet1!$A$1-1)*10,FALSE),IF(VLOOKUP($A1931,Sheet1!$B$3:$AH$1266,Sheet1!E$1+(Sheet1!$A$1-1)*10,FALSE)&gt;99999,-3,IF(VLOOKUP($A1931,Sheet1!$B$3:$AH$1266,Sheet1!E$1+(Sheet1!$A$1-1)*10,FALSE)&gt;9999,-2,IF(VLOOKUP($A1931,Sheet1!$B$3:$AH$1266,Sheet1!E$1+(Sheet1!$A$1-1)*10,FALSE)&gt;999,-1,0)))))))</f>
        <v>528</v>
      </c>
      <c r="V1931" s="392">
        <f>IF(ISNA(VLOOKUP($A1931,Sheet1!$B$3:$AH$1266,Sheet1!F$1+(Sheet1!$A$1-1)*10,FALSE))=TRUE,"---",IF(VLOOKUP($A1931,Sheet1!$B$3:$AH$1266,Sheet1!F$1+(Sheet1!$A$1-1)*10,FALSE)="---","---", (ROUND(VLOOKUP($A1931,Sheet1!$B$3:$AH$1266,Sheet1!F$1+(Sheet1!$A$1-1)*10,FALSE),IF(VLOOKUP($A1931,Sheet1!$B$3:$AH$1266,Sheet1!F$1+(Sheet1!$A$1-1)*10,FALSE)&gt;99999,-3,IF(VLOOKUP($A1931,Sheet1!$B$3:$AH$1266,Sheet1!F$1+(Sheet1!$A$1-1)*10,FALSE)&gt;9999,-2,IF(VLOOKUP($A1931,Sheet1!$B$3:$AH$1266,Sheet1!F$1+(Sheet1!$A$1-1)*10,FALSE)&gt;999,-1,0)))))))</f>
        <v>631</v>
      </c>
      <c r="W1931" s="392">
        <f>IF(ISNA(VLOOKUP($A1931,Sheet1!$B$3:$AH$1266,Sheet1!G$1+(Sheet1!$A$1-1)*10,FALSE))=TRUE,"---",IF(VLOOKUP($A1931,Sheet1!$B$3:$AH$1266,Sheet1!G$1+(Sheet1!$A$1-1)*10,FALSE)="---","---", (ROUND(VLOOKUP($A1931,Sheet1!$B$3:$AH$1266,Sheet1!G$1+(Sheet1!$A$1-1)*10,FALSE),IF(VLOOKUP($A1931,Sheet1!$B$3:$AH$1266,Sheet1!G$1+(Sheet1!$A$1-1)*10,FALSE)&gt;99999,-3,IF(VLOOKUP($A1931,Sheet1!$B$3:$AH$1266,Sheet1!G$1+(Sheet1!$A$1-1)*10,FALSE)&gt;9999,-2,IF(VLOOKUP($A1931,Sheet1!$B$3:$AH$1266,Sheet1!G$1+(Sheet1!$A$1-1)*10,FALSE)&gt;999,-1,0)))))))</f>
        <v>761</v>
      </c>
      <c r="X1931" s="392">
        <f>IF(ISNA(VLOOKUP($A1931,Sheet1!$B$3:$AH$1266,Sheet1!H$1+(Sheet1!$A$1-1)*10,FALSE))=TRUE,"---",IF(VLOOKUP($A1931,Sheet1!$B$3:$AH$1266,Sheet1!H$1+(Sheet1!$A$1-1)*10,FALSE)="---","---", (ROUND(VLOOKUP($A1931,Sheet1!$B$3:$AH$1266,Sheet1!H$1+(Sheet1!$A$1-1)*10,FALSE),IF(VLOOKUP($A1931,Sheet1!$B$3:$AH$1266,Sheet1!H$1+(Sheet1!$A$1-1)*10,FALSE)&gt;99999,-3,IF(VLOOKUP($A1931,Sheet1!$B$3:$AH$1266,Sheet1!H$1+(Sheet1!$A$1-1)*10,FALSE)&gt;9999,-2,IF(VLOOKUP($A1931,Sheet1!$B$3:$AH$1266,Sheet1!H$1+(Sheet1!$A$1-1)*10,FALSE)&gt;999,-1,0)))))))</f>
        <v>1100</v>
      </c>
      <c r="Y1931" s="392">
        <f>IF(ISNA(VLOOKUP($A1931,Sheet1!$B$3:$AH$1266,Sheet1!I$1+(Sheet1!$A$1-1)*10,FALSE))=TRUE,"---",IF(VLOOKUP($A1931,Sheet1!$B$3:$AH$1266,Sheet1!I$1+(Sheet1!$A$1-1)*10,FALSE)="---","---", (ROUND(VLOOKUP($A1931,Sheet1!$B$3:$AH$1266,Sheet1!I$1+(Sheet1!$A$1-1)*10,FALSE),IF(VLOOKUP($A1931,Sheet1!$B$3:$AH$1266,Sheet1!I$1+(Sheet1!$A$1-1)*10,FALSE)&gt;99999,-3,IF(VLOOKUP($A1931,Sheet1!$B$3:$AH$1266,Sheet1!I$1+(Sheet1!$A$1-1)*10,FALSE)&gt;9999,-2,IF(VLOOKUP($A1931,Sheet1!$B$3:$AH$1266,Sheet1!I$1+(Sheet1!$A$1-1)*10,FALSE)&gt;999,-1,0)))))))</f>
        <v>1340</v>
      </c>
      <c r="Z1931" s="392">
        <f>IF(ISNA(VLOOKUP($A1931,Sheet1!$B$3:$AH$1266,Sheet1!J$1+(Sheet1!$A$1-1)*10,FALSE))=TRUE,"---",IF(VLOOKUP($A1931,Sheet1!$B$3:$AH$1266,Sheet1!J$1+(Sheet1!$A$1-1)*10,FALSE)="---","---", (ROUND(VLOOKUP($A1931,Sheet1!$B$3:$AH$1266,Sheet1!J$1+(Sheet1!$A$1-1)*10,FALSE),IF(VLOOKUP($A1931,Sheet1!$B$3:$AH$1266,Sheet1!J$1+(Sheet1!$A$1-1)*10,FALSE)&gt;99999,-3,IF(VLOOKUP($A1931,Sheet1!$B$3:$AH$1266,Sheet1!J$1+(Sheet1!$A$1-1)*10,FALSE)&gt;9999,-2,IF(VLOOKUP($A1931,Sheet1!$B$3:$AH$1266,Sheet1!J$1+(Sheet1!$A$1-1)*10,FALSE)&gt;999,-1,0)))))))</f>
        <v>1660</v>
      </c>
      <c r="AA1931" s="392">
        <f>IF(ISNA(VLOOKUP($A1931,Sheet1!$B$3:$AH$1266,Sheet1!K$1+(Sheet1!$A$1-1)*10,FALSE))=TRUE,"---",IF(VLOOKUP($A1931,Sheet1!$B$3:$AH$1266,Sheet1!K$1+(Sheet1!$A$1-1)*10,FALSE)="---","---", (ROUND(VLOOKUP($A1931,Sheet1!$B$3:$AH$1266,Sheet1!K$1+(Sheet1!$A$1-1)*10,FALSE),IF(VLOOKUP($A1931,Sheet1!$B$3:$AH$1266,Sheet1!K$1+(Sheet1!$A$1-1)*10,FALSE)&gt;99999,-3,IF(VLOOKUP($A1931,Sheet1!$B$3:$AH$1266,Sheet1!K$1+(Sheet1!$A$1-1)*10,FALSE)&gt;9999,-2,IF(VLOOKUP($A1931,Sheet1!$B$3:$AH$1266,Sheet1!K$1+(Sheet1!$A$1-1)*10,FALSE)&gt;999,-1,0)))))))</f>
        <v>1900</v>
      </c>
      <c r="AB1931" s="392">
        <f>IF(ISNA(VLOOKUP($A1931,Sheet1!$B$3:$AH$1266,Sheet1!L$1+(Sheet1!$A$1-1)*10,FALSE))=TRUE,"---",IF(VLOOKUP($A1931,Sheet1!$B$3:$AH$1266,Sheet1!L$1+(Sheet1!$A$1-1)*10,FALSE)="---","---", (ROUND(VLOOKUP($A1931,Sheet1!$B$3:$AH$1266,Sheet1!L$1+(Sheet1!$A$1-1)*10,FALSE),IF(VLOOKUP($A1931,Sheet1!$B$3:$AH$1266,Sheet1!L$1+(Sheet1!$A$1-1)*10,FALSE)&gt;99999,-3,IF(VLOOKUP($A1931,Sheet1!$B$3:$AH$1266,Sheet1!L$1+(Sheet1!$A$1-1)*10,FALSE)&gt;9999,-2,IF(VLOOKUP($A1931,Sheet1!$B$3:$AH$1266,Sheet1!L$1+(Sheet1!$A$1-1)*10,FALSE)&gt;999,-1,0)))))))</f>
        <v>2160</v>
      </c>
      <c r="AC1931" s="392">
        <f>IF(ISNA(VLOOKUP($A1931,Sheet1!$B$3:$AH$1266,Sheet1!M$1+(Sheet1!$A$1-1)*10,FALSE))=TRUE,"---",IF(VLOOKUP($A1931,Sheet1!$B$3:$AH$1266,Sheet1!M$1+(Sheet1!$A$1-1)*10,FALSE)="---","---", (ROUND(VLOOKUP($A1931,Sheet1!$B$3:$AH$1266,Sheet1!M$1+(Sheet1!$A$1-1)*10,FALSE),IF(VLOOKUP($A1931,Sheet1!$B$3:$AH$1266,Sheet1!M$1+(Sheet1!$A$1-1)*10,FALSE)&gt;99999,-3,IF(VLOOKUP($A1931,Sheet1!$B$3:$AH$1266,Sheet1!M$1+(Sheet1!$A$1-1)*10,FALSE)&gt;9999,-2,IF(VLOOKUP($A1931,Sheet1!$B$3:$AH$1266,Sheet1!M$1+(Sheet1!$A$1-1)*10,FALSE)&gt;999,-1,0)))))))</f>
        <v>2410</v>
      </c>
      <c r="AD1931" s="392">
        <f>IF(ISNA(VLOOKUP($A1931,Sheet1!$B$3:$AH$1266,Sheet1!N$1+(Sheet1!$A$1-1)*10,FALSE))=TRUE,"---",IF(VLOOKUP($A1931,Sheet1!$B$3:$AH$1266,Sheet1!N$1+(Sheet1!$A$1-1)*10,FALSE)="---","---", (ROUND(VLOOKUP($A1931,Sheet1!$B$3:$AH$1266,Sheet1!N$1+(Sheet1!$A$1-1)*10,FALSE),IF(VLOOKUP($A1931,Sheet1!$B$3:$AH$1266,Sheet1!N$1+(Sheet1!$A$1-1)*10,FALSE)&gt;99999,-3,IF(VLOOKUP($A1931,Sheet1!$B$3:$AH$1266,Sheet1!N$1+(Sheet1!$A$1-1)*10,FALSE)&gt;9999,-2,IF(VLOOKUP($A1931,Sheet1!$B$3:$AH$1266,Sheet1!N$1+(Sheet1!$A$1-1)*10,FALSE)&gt;999,-1,0)))))))</f>
        <v>2790</v>
      </c>
    </row>
    <row r="1932" spans="1:30" ht="25.5" customHeight="1" x14ac:dyDescent="0.25">
      <c r="A1932" s="303"/>
      <c r="B1932" s="331"/>
      <c r="C1932" s="303"/>
      <c r="D1932" s="303"/>
      <c r="E1932" s="307" t="e">
        <v>#N/A</v>
      </c>
      <c r="F1932" s="331"/>
      <c r="G1932" s="319"/>
      <c r="H1932" s="347"/>
      <c r="I1932" s="112">
        <v>22006</v>
      </c>
      <c r="J1932" s="113">
        <v>9.09</v>
      </c>
      <c r="K1932" s="127" t="s">
        <v>28</v>
      </c>
      <c r="L1932" s="156" t="s">
        <v>4405</v>
      </c>
      <c r="M1932" s="157" t="s">
        <v>4405</v>
      </c>
      <c r="N1932" s="127" t="s">
        <v>75</v>
      </c>
      <c r="O1932" s="68" t="s">
        <v>4405</v>
      </c>
      <c r="P1932" s="68" t="s">
        <v>4405</v>
      </c>
      <c r="Q1932" s="68" t="s">
        <v>4405</v>
      </c>
      <c r="R1932" s="74" t="s">
        <v>4405</v>
      </c>
      <c r="S1932" s="356" t="e">
        <v>#N/A</v>
      </c>
      <c r="T1932" s="356" t="str">
        <f>IF(ISNA(VLOOKUP(A1932,Sheet1!B$3:C$1266,2,FALSE)=TRUE),"ND",VLOOKUP(A1932,Sheet1!B$3:C$1266,2,FALSE))</f>
        <v>ND</v>
      </c>
      <c r="U1932" s="392" t="str">
        <f>IF(ISNA(VLOOKUP($A1932,Sheet1!$B$3:$AH$1266,Sheet1!E$1+(Sheet1!$A$1-1)*10,FALSE))=TRUE,"---",IF(VLOOKUP($A1932,Sheet1!$B$3:$AH$1266,Sheet1!E$1+(Sheet1!$A$1-1)*10,FALSE)="---","---", (ROUND(VLOOKUP($A1932,Sheet1!$B$3:$AH$1266,Sheet1!E$1+(Sheet1!$A$1-1)*10,FALSE),IF(VLOOKUP($A1932,Sheet1!$B$3:$AH$1266,Sheet1!E$1+(Sheet1!$A$1-1)*10,FALSE)&gt;99999,-3,IF(VLOOKUP($A1932,Sheet1!$B$3:$AH$1266,Sheet1!E$1+(Sheet1!$A$1-1)*10,FALSE)&gt;9999,-2,IF(VLOOKUP($A1932,Sheet1!$B$3:$AH$1266,Sheet1!E$1+(Sheet1!$A$1-1)*10,FALSE)&gt;999,-1,0)))))))</f>
        <v>---</v>
      </c>
      <c r="V1932" s="392" t="str">
        <f>IF(ISNA(VLOOKUP($A1932,Sheet1!$B$3:$AH$1266,Sheet1!F$1+(Sheet1!$A$1-1)*10,FALSE))=TRUE,"---",IF(VLOOKUP($A1932,Sheet1!$B$3:$AH$1266,Sheet1!F$1+(Sheet1!$A$1-1)*10,FALSE)="---","---", (ROUND(VLOOKUP($A1932,Sheet1!$B$3:$AH$1266,Sheet1!F$1+(Sheet1!$A$1-1)*10,FALSE),IF(VLOOKUP($A1932,Sheet1!$B$3:$AH$1266,Sheet1!F$1+(Sheet1!$A$1-1)*10,FALSE)&gt;99999,-3,IF(VLOOKUP($A1932,Sheet1!$B$3:$AH$1266,Sheet1!F$1+(Sheet1!$A$1-1)*10,FALSE)&gt;9999,-2,IF(VLOOKUP($A1932,Sheet1!$B$3:$AH$1266,Sheet1!F$1+(Sheet1!$A$1-1)*10,FALSE)&gt;999,-1,0)))))))</f>
        <v>---</v>
      </c>
      <c r="W1932" s="392" t="str">
        <f>IF(ISNA(VLOOKUP($A1932,Sheet1!$B$3:$AH$1266,Sheet1!G$1+(Sheet1!$A$1-1)*10,FALSE))=TRUE,"---",IF(VLOOKUP($A1932,Sheet1!$B$3:$AH$1266,Sheet1!G$1+(Sheet1!$A$1-1)*10,FALSE)="---","---", (ROUND(VLOOKUP($A1932,Sheet1!$B$3:$AH$1266,Sheet1!G$1+(Sheet1!$A$1-1)*10,FALSE),IF(VLOOKUP($A1932,Sheet1!$B$3:$AH$1266,Sheet1!G$1+(Sheet1!$A$1-1)*10,FALSE)&gt;99999,-3,IF(VLOOKUP($A1932,Sheet1!$B$3:$AH$1266,Sheet1!G$1+(Sheet1!$A$1-1)*10,FALSE)&gt;9999,-2,IF(VLOOKUP($A1932,Sheet1!$B$3:$AH$1266,Sheet1!G$1+(Sheet1!$A$1-1)*10,FALSE)&gt;999,-1,0)))))))</f>
        <v>---</v>
      </c>
      <c r="X1932" s="392" t="str">
        <f>IF(ISNA(VLOOKUP($A1932,Sheet1!$B$3:$AH$1266,Sheet1!H$1+(Sheet1!$A$1-1)*10,FALSE))=TRUE,"---",IF(VLOOKUP($A1932,Sheet1!$B$3:$AH$1266,Sheet1!H$1+(Sheet1!$A$1-1)*10,FALSE)="---","---", (ROUND(VLOOKUP($A1932,Sheet1!$B$3:$AH$1266,Sheet1!H$1+(Sheet1!$A$1-1)*10,FALSE),IF(VLOOKUP($A1932,Sheet1!$B$3:$AH$1266,Sheet1!H$1+(Sheet1!$A$1-1)*10,FALSE)&gt;99999,-3,IF(VLOOKUP($A1932,Sheet1!$B$3:$AH$1266,Sheet1!H$1+(Sheet1!$A$1-1)*10,FALSE)&gt;9999,-2,IF(VLOOKUP($A1932,Sheet1!$B$3:$AH$1266,Sheet1!H$1+(Sheet1!$A$1-1)*10,FALSE)&gt;999,-1,0)))))))</f>
        <v>---</v>
      </c>
      <c r="Y1932" s="392" t="str">
        <f>IF(ISNA(VLOOKUP($A1932,Sheet1!$B$3:$AH$1266,Sheet1!I$1+(Sheet1!$A$1-1)*10,FALSE))=TRUE,"---",IF(VLOOKUP($A1932,Sheet1!$B$3:$AH$1266,Sheet1!I$1+(Sheet1!$A$1-1)*10,FALSE)="---","---", (ROUND(VLOOKUP($A1932,Sheet1!$B$3:$AH$1266,Sheet1!I$1+(Sheet1!$A$1-1)*10,FALSE),IF(VLOOKUP($A1932,Sheet1!$B$3:$AH$1266,Sheet1!I$1+(Sheet1!$A$1-1)*10,FALSE)&gt;99999,-3,IF(VLOOKUP($A1932,Sheet1!$B$3:$AH$1266,Sheet1!I$1+(Sheet1!$A$1-1)*10,FALSE)&gt;9999,-2,IF(VLOOKUP($A1932,Sheet1!$B$3:$AH$1266,Sheet1!I$1+(Sheet1!$A$1-1)*10,FALSE)&gt;999,-1,0)))))))</f>
        <v>---</v>
      </c>
      <c r="Z1932" s="392" t="str">
        <f>IF(ISNA(VLOOKUP($A1932,Sheet1!$B$3:$AH$1266,Sheet1!J$1+(Sheet1!$A$1-1)*10,FALSE))=TRUE,"---",IF(VLOOKUP($A1932,Sheet1!$B$3:$AH$1266,Sheet1!J$1+(Sheet1!$A$1-1)*10,FALSE)="---","---", (ROUND(VLOOKUP($A1932,Sheet1!$B$3:$AH$1266,Sheet1!J$1+(Sheet1!$A$1-1)*10,FALSE),IF(VLOOKUP($A1932,Sheet1!$B$3:$AH$1266,Sheet1!J$1+(Sheet1!$A$1-1)*10,FALSE)&gt;99999,-3,IF(VLOOKUP($A1932,Sheet1!$B$3:$AH$1266,Sheet1!J$1+(Sheet1!$A$1-1)*10,FALSE)&gt;9999,-2,IF(VLOOKUP($A1932,Sheet1!$B$3:$AH$1266,Sheet1!J$1+(Sheet1!$A$1-1)*10,FALSE)&gt;999,-1,0)))))))</f>
        <v>---</v>
      </c>
      <c r="AA1932" s="392" t="str">
        <f>IF(ISNA(VLOOKUP($A1932,Sheet1!$B$3:$AH$1266,Sheet1!K$1+(Sheet1!$A$1-1)*10,FALSE))=TRUE,"---",IF(VLOOKUP($A1932,Sheet1!$B$3:$AH$1266,Sheet1!K$1+(Sheet1!$A$1-1)*10,FALSE)="---","---", (ROUND(VLOOKUP($A1932,Sheet1!$B$3:$AH$1266,Sheet1!K$1+(Sheet1!$A$1-1)*10,FALSE),IF(VLOOKUP($A1932,Sheet1!$B$3:$AH$1266,Sheet1!K$1+(Sheet1!$A$1-1)*10,FALSE)&gt;99999,-3,IF(VLOOKUP($A1932,Sheet1!$B$3:$AH$1266,Sheet1!K$1+(Sheet1!$A$1-1)*10,FALSE)&gt;9999,-2,IF(VLOOKUP($A1932,Sheet1!$B$3:$AH$1266,Sheet1!K$1+(Sheet1!$A$1-1)*10,FALSE)&gt;999,-1,0)))))))</f>
        <v>---</v>
      </c>
      <c r="AB1932" s="392" t="str">
        <f>IF(ISNA(VLOOKUP($A1932,Sheet1!$B$3:$AH$1266,Sheet1!L$1+(Sheet1!$A$1-1)*10,FALSE))=TRUE,"---",IF(VLOOKUP($A1932,Sheet1!$B$3:$AH$1266,Sheet1!L$1+(Sheet1!$A$1-1)*10,FALSE)="---","---", (ROUND(VLOOKUP($A1932,Sheet1!$B$3:$AH$1266,Sheet1!L$1+(Sheet1!$A$1-1)*10,FALSE),IF(VLOOKUP($A1932,Sheet1!$B$3:$AH$1266,Sheet1!L$1+(Sheet1!$A$1-1)*10,FALSE)&gt;99999,-3,IF(VLOOKUP($A1932,Sheet1!$B$3:$AH$1266,Sheet1!L$1+(Sheet1!$A$1-1)*10,FALSE)&gt;9999,-2,IF(VLOOKUP($A1932,Sheet1!$B$3:$AH$1266,Sheet1!L$1+(Sheet1!$A$1-1)*10,FALSE)&gt;999,-1,0)))))))</f>
        <v>---</v>
      </c>
      <c r="AC1932" s="392" t="str">
        <f>IF(ISNA(VLOOKUP($A1932,Sheet1!$B$3:$AH$1266,Sheet1!M$1+(Sheet1!$A$1-1)*10,FALSE))=TRUE,"---",IF(VLOOKUP($A1932,Sheet1!$B$3:$AH$1266,Sheet1!M$1+(Sheet1!$A$1-1)*10,FALSE)="---","---", (ROUND(VLOOKUP($A1932,Sheet1!$B$3:$AH$1266,Sheet1!M$1+(Sheet1!$A$1-1)*10,FALSE),IF(VLOOKUP($A1932,Sheet1!$B$3:$AH$1266,Sheet1!M$1+(Sheet1!$A$1-1)*10,FALSE)&gt;99999,-3,IF(VLOOKUP($A1932,Sheet1!$B$3:$AH$1266,Sheet1!M$1+(Sheet1!$A$1-1)*10,FALSE)&gt;9999,-2,IF(VLOOKUP($A1932,Sheet1!$B$3:$AH$1266,Sheet1!M$1+(Sheet1!$A$1-1)*10,FALSE)&gt;999,-1,0)))))))</f>
        <v>---</v>
      </c>
      <c r="AD1932" s="392" t="str">
        <f>IF(ISNA(VLOOKUP($A1932,Sheet1!$B$3:$AH$1266,Sheet1!N$1+(Sheet1!$A$1-1)*10,FALSE))=TRUE,"---",IF(VLOOKUP($A1932,Sheet1!$B$3:$AH$1266,Sheet1!N$1+(Sheet1!$A$1-1)*10,FALSE)="---","---", (ROUND(VLOOKUP($A1932,Sheet1!$B$3:$AH$1266,Sheet1!N$1+(Sheet1!$A$1-1)*10,FALSE),IF(VLOOKUP($A1932,Sheet1!$B$3:$AH$1266,Sheet1!N$1+(Sheet1!$A$1-1)*10,FALSE)&gt;99999,-3,IF(VLOOKUP($A1932,Sheet1!$B$3:$AH$1266,Sheet1!N$1+(Sheet1!$A$1-1)*10,FALSE)&gt;9999,-2,IF(VLOOKUP($A1932,Sheet1!$B$3:$AH$1266,Sheet1!N$1+(Sheet1!$A$1-1)*10,FALSE)&gt;999,-1,0)))))))</f>
        <v>---</v>
      </c>
    </row>
    <row r="1933" spans="1:30" ht="25.5" customHeight="1" x14ac:dyDescent="0.25">
      <c r="A1933" s="304" t="s">
        <v>2823</v>
      </c>
      <c r="B1933" s="393" t="s">
        <v>2824</v>
      </c>
      <c r="C1933" s="304">
        <v>443322</v>
      </c>
      <c r="D1933" s="304">
        <v>750647</v>
      </c>
      <c r="E1933" s="305" t="s">
        <v>3013</v>
      </c>
      <c r="F1933" s="345" t="s">
        <v>4988</v>
      </c>
      <c r="G1933" s="351" t="s">
        <v>286</v>
      </c>
      <c r="H1933" s="348">
        <v>42.4</v>
      </c>
      <c r="I1933" s="119">
        <v>27124</v>
      </c>
      <c r="J1933" s="124">
        <v>8.32</v>
      </c>
      <c r="K1933" s="121" t="s">
        <v>4405</v>
      </c>
      <c r="L1933" s="122">
        <v>3300</v>
      </c>
      <c r="M1933" s="123">
        <v>77.8</v>
      </c>
      <c r="N1933" s="121" t="s">
        <v>4405</v>
      </c>
      <c r="O1933" s="71">
        <f t="shared" si="64"/>
        <v>2.7750620473861636</v>
      </c>
      <c r="P1933" s="71">
        <f>IF(O1933&lt;&gt;"",VLOOKUP($A1933,Sheet4!$A$2:$O$1309,14,FALSE)*100,"")</f>
        <v>0.95708334806381412</v>
      </c>
      <c r="Q1933" s="71">
        <f>IF(P1933&lt;&gt;"",VLOOKUP($A1933,Sheet4!$A$2:$O$1309,15,FALSE)*100,"")</f>
        <v>8.9897430352381633</v>
      </c>
      <c r="R1933" s="73">
        <f t="shared" si="63"/>
        <v>35</v>
      </c>
      <c r="S1933" s="357" t="s">
        <v>4364</v>
      </c>
      <c r="T1933" s="357" t="str">
        <f>IF(ISNA(VLOOKUP(A1933,Sheet1!B$3:C$1266,2,FALSE)=TRUE),"NC",VLOOKUP(A1933,Sheet1!B$3:C$1266,2,FALSE))</f>
        <v>Rural10</v>
      </c>
      <c r="U1933" s="385">
        <f>IF(ISNA(VLOOKUP($A1933,Sheet1!$B$3:$AH$1266,Sheet1!E$1+(Sheet1!$A$1-1)*10,FALSE))=TRUE,"---",IF(VLOOKUP($A1933,Sheet1!$B$3:$AH$1266,Sheet1!E$1+(Sheet1!$A$1-1)*10,FALSE)="---","---", (ROUND(VLOOKUP($A1933,Sheet1!$B$3:$AH$1266,Sheet1!E$1+(Sheet1!$A$1-1)*10,FALSE),IF(VLOOKUP($A1933,Sheet1!$B$3:$AH$1266,Sheet1!E$1+(Sheet1!$A$1-1)*10,FALSE)&gt;99999,-3,IF(VLOOKUP($A1933,Sheet1!$B$3:$AH$1266,Sheet1!E$1+(Sheet1!$A$1-1)*10,FALSE)&gt;9999,-2,IF(VLOOKUP($A1933,Sheet1!$B$3:$AH$1266,Sheet1!E$1+(Sheet1!$A$1-1)*10,FALSE)&gt;999,-1,0)))))))</f>
        <v>742</v>
      </c>
      <c r="V1933" s="385">
        <f>IF(ISNA(VLOOKUP($A1933,Sheet1!$B$3:$AH$1266,Sheet1!F$1+(Sheet1!$A$1-1)*10,FALSE))=TRUE,"---",IF(VLOOKUP($A1933,Sheet1!$B$3:$AH$1266,Sheet1!F$1+(Sheet1!$A$1-1)*10,FALSE)="---","---", (ROUND(VLOOKUP($A1933,Sheet1!$B$3:$AH$1266,Sheet1!F$1+(Sheet1!$A$1-1)*10,FALSE),IF(VLOOKUP($A1933,Sheet1!$B$3:$AH$1266,Sheet1!F$1+(Sheet1!$A$1-1)*10,FALSE)&gt;99999,-3,IF(VLOOKUP($A1933,Sheet1!$B$3:$AH$1266,Sheet1!F$1+(Sheet1!$A$1-1)*10,FALSE)&gt;9999,-2,IF(VLOOKUP($A1933,Sheet1!$B$3:$AH$1266,Sheet1!F$1+(Sheet1!$A$1-1)*10,FALSE)&gt;999,-1,0)))))))</f>
        <v>919</v>
      </c>
      <c r="W1933" s="385">
        <f>IF(ISNA(VLOOKUP($A1933,Sheet1!$B$3:$AH$1266,Sheet1!G$1+(Sheet1!$A$1-1)*10,FALSE))=TRUE,"---",IF(VLOOKUP($A1933,Sheet1!$B$3:$AH$1266,Sheet1!G$1+(Sheet1!$A$1-1)*10,FALSE)="---","---", (ROUND(VLOOKUP($A1933,Sheet1!$B$3:$AH$1266,Sheet1!G$1+(Sheet1!$A$1-1)*10,FALSE),IF(VLOOKUP($A1933,Sheet1!$B$3:$AH$1266,Sheet1!G$1+(Sheet1!$A$1-1)*10,FALSE)&gt;99999,-3,IF(VLOOKUP($A1933,Sheet1!$B$3:$AH$1266,Sheet1!G$1+(Sheet1!$A$1-1)*10,FALSE)&gt;9999,-2,IF(VLOOKUP($A1933,Sheet1!$B$3:$AH$1266,Sheet1!G$1+(Sheet1!$A$1-1)*10,FALSE)&gt;999,-1,0)))))))</f>
        <v>1150</v>
      </c>
      <c r="X1933" s="385">
        <f>IF(ISNA(VLOOKUP($A1933,Sheet1!$B$3:$AH$1266,Sheet1!H$1+(Sheet1!$A$1-1)*10,FALSE))=TRUE,"---",IF(VLOOKUP($A1933,Sheet1!$B$3:$AH$1266,Sheet1!H$1+(Sheet1!$A$1-1)*10,FALSE)="---","---", (ROUND(VLOOKUP($A1933,Sheet1!$B$3:$AH$1266,Sheet1!H$1+(Sheet1!$A$1-1)*10,FALSE),IF(VLOOKUP($A1933,Sheet1!$B$3:$AH$1266,Sheet1!H$1+(Sheet1!$A$1-1)*10,FALSE)&gt;99999,-3,IF(VLOOKUP($A1933,Sheet1!$B$3:$AH$1266,Sheet1!H$1+(Sheet1!$A$1-1)*10,FALSE)&gt;9999,-2,IF(VLOOKUP($A1933,Sheet1!$B$3:$AH$1266,Sheet1!H$1+(Sheet1!$A$1-1)*10,FALSE)&gt;999,-1,0)))))))</f>
        <v>1820</v>
      </c>
      <c r="Y1933" s="385">
        <f>IF(ISNA(VLOOKUP($A1933,Sheet1!$B$3:$AH$1266,Sheet1!I$1+(Sheet1!$A$1-1)*10,FALSE))=TRUE,"---",IF(VLOOKUP($A1933,Sheet1!$B$3:$AH$1266,Sheet1!I$1+(Sheet1!$A$1-1)*10,FALSE)="---","---", (ROUND(VLOOKUP($A1933,Sheet1!$B$3:$AH$1266,Sheet1!I$1+(Sheet1!$A$1-1)*10,FALSE),IF(VLOOKUP($A1933,Sheet1!$B$3:$AH$1266,Sheet1!I$1+(Sheet1!$A$1-1)*10,FALSE)&gt;99999,-3,IF(VLOOKUP($A1933,Sheet1!$B$3:$AH$1266,Sheet1!I$1+(Sheet1!$A$1-1)*10,FALSE)&gt;9999,-2,IF(VLOOKUP($A1933,Sheet1!$B$3:$AH$1266,Sheet1!I$1+(Sheet1!$A$1-1)*10,FALSE)&gt;999,-1,0)))))))</f>
        <v>2310</v>
      </c>
      <c r="Z1933" s="385">
        <f>IF(ISNA(VLOOKUP($A1933,Sheet1!$B$3:$AH$1266,Sheet1!J$1+(Sheet1!$A$1-1)*10,FALSE))=TRUE,"---",IF(VLOOKUP($A1933,Sheet1!$B$3:$AH$1266,Sheet1!J$1+(Sheet1!$A$1-1)*10,FALSE)="---","---", (ROUND(VLOOKUP($A1933,Sheet1!$B$3:$AH$1266,Sheet1!J$1+(Sheet1!$A$1-1)*10,FALSE),IF(VLOOKUP($A1933,Sheet1!$B$3:$AH$1266,Sheet1!J$1+(Sheet1!$A$1-1)*10,FALSE)&gt;99999,-3,IF(VLOOKUP($A1933,Sheet1!$B$3:$AH$1266,Sheet1!J$1+(Sheet1!$A$1-1)*10,FALSE)&gt;9999,-2,IF(VLOOKUP($A1933,Sheet1!$B$3:$AH$1266,Sheet1!J$1+(Sheet1!$A$1-1)*10,FALSE)&gt;999,-1,0)))))))</f>
        <v>2980</v>
      </c>
      <c r="AA1933" s="385">
        <f>IF(ISNA(VLOOKUP($A1933,Sheet1!$B$3:$AH$1266,Sheet1!K$1+(Sheet1!$A$1-1)*10,FALSE))=TRUE,"---",IF(VLOOKUP($A1933,Sheet1!$B$3:$AH$1266,Sheet1!K$1+(Sheet1!$A$1-1)*10,FALSE)="---","---", (ROUND(VLOOKUP($A1933,Sheet1!$B$3:$AH$1266,Sheet1!K$1+(Sheet1!$A$1-1)*10,FALSE),IF(VLOOKUP($A1933,Sheet1!$B$3:$AH$1266,Sheet1!K$1+(Sheet1!$A$1-1)*10,FALSE)&gt;99999,-3,IF(VLOOKUP($A1933,Sheet1!$B$3:$AH$1266,Sheet1!K$1+(Sheet1!$A$1-1)*10,FALSE)&gt;9999,-2,IF(VLOOKUP($A1933,Sheet1!$B$3:$AH$1266,Sheet1!K$1+(Sheet1!$A$1-1)*10,FALSE)&gt;999,-1,0)))))))</f>
        <v>3520</v>
      </c>
      <c r="AB1933" s="385">
        <f>IF(ISNA(VLOOKUP($A1933,Sheet1!$B$3:$AH$1266,Sheet1!L$1+(Sheet1!$A$1-1)*10,FALSE))=TRUE,"---",IF(VLOOKUP($A1933,Sheet1!$B$3:$AH$1266,Sheet1!L$1+(Sheet1!$A$1-1)*10,FALSE)="---","---", (ROUND(VLOOKUP($A1933,Sheet1!$B$3:$AH$1266,Sheet1!L$1+(Sheet1!$A$1-1)*10,FALSE),IF(VLOOKUP($A1933,Sheet1!$B$3:$AH$1266,Sheet1!L$1+(Sheet1!$A$1-1)*10,FALSE)&gt;99999,-3,IF(VLOOKUP($A1933,Sheet1!$B$3:$AH$1266,Sheet1!L$1+(Sheet1!$A$1-1)*10,FALSE)&gt;9999,-2,IF(VLOOKUP($A1933,Sheet1!$B$3:$AH$1266,Sheet1!L$1+(Sheet1!$A$1-1)*10,FALSE)&gt;999,-1,0)))))))</f>
        <v>4110</v>
      </c>
      <c r="AC1933" s="385">
        <f>IF(ISNA(VLOOKUP($A1933,Sheet1!$B$3:$AH$1266,Sheet1!M$1+(Sheet1!$A$1-1)*10,FALSE))=TRUE,"---",IF(VLOOKUP($A1933,Sheet1!$B$3:$AH$1266,Sheet1!M$1+(Sheet1!$A$1-1)*10,FALSE)="---","---", (ROUND(VLOOKUP($A1933,Sheet1!$B$3:$AH$1266,Sheet1!M$1+(Sheet1!$A$1-1)*10,FALSE),IF(VLOOKUP($A1933,Sheet1!$B$3:$AH$1266,Sheet1!M$1+(Sheet1!$A$1-1)*10,FALSE)&gt;99999,-3,IF(VLOOKUP($A1933,Sheet1!$B$3:$AH$1266,Sheet1!M$1+(Sheet1!$A$1-1)*10,FALSE)&gt;9999,-2,IF(VLOOKUP($A1933,Sheet1!$B$3:$AH$1266,Sheet1!M$1+(Sheet1!$A$1-1)*10,FALSE)&gt;999,-1,0)))))))</f>
        <v>4730</v>
      </c>
      <c r="AD1933" s="385">
        <f>IF(ISNA(VLOOKUP($A1933,Sheet1!$B$3:$AH$1266,Sheet1!N$1+(Sheet1!$A$1-1)*10,FALSE))=TRUE,"---",IF(VLOOKUP($A1933,Sheet1!$B$3:$AH$1266,Sheet1!N$1+(Sheet1!$A$1-1)*10,FALSE)="---","---", (ROUND(VLOOKUP($A1933,Sheet1!$B$3:$AH$1266,Sheet1!N$1+(Sheet1!$A$1-1)*10,FALSE),IF(VLOOKUP($A1933,Sheet1!$B$3:$AH$1266,Sheet1!N$1+(Sheet1!$A$1-1)*10,FALSE)&gt;99999,-3,IF(VLOOKUP($A1933,Sheet1!$B$3:$AH$1266,Sheet1!N$1+(Sheet1!$A$1-1)*10,FALSE)&gt;9999,-2,IF(VLOOKUP($A1933,Sheet1!$B$3:$AH$1266,Sheet1!N$1+(Sheet1!$A$1-1)*10,FALSE)&gt;999,-1,0)))))))</f>
        <v>5670</v>
      </c>
    </row>
    <row r="1934" spans="1:30" ht="25.5" customHeight="1" x14ac:dyDescent="0.25">
      <c r="A1934" s="304"/>
      <c r="B1934" s="346"/>
      <c r="C1934" s="304"/>
      <c r="D1934" s="304"/>
      <c r="E1934" s="305" t="e">
        <v>#N/A</v>
      </c>
      <c r="F1934" s="346"/>
      <c r="G1934" s="352"/>
      <c r="H1934" s="348"/>
      <c r="I1934" s="119">
        <v>31045</v>
      </c>
      <c r="J1934" s="124">
        <v>7.58</v>
      </c>
      <c r="K1934" s="118" t="s">
        <v>24</v>
      </c>
      <c r="L1934" s="122">
        <v>2300</v>
      </c>
      <c r="M1934" s="123">
        <v>54.2</v>
      </c>
      <c r="N1934" s="118" t="s">
        <v>24</v>
      </c>
      <c r="O1934" s="71" t="s">
        <v>4405</v>
      </c>
      <c r="P1934" s="71" t="s">
        <v>4405</v>
      </c>
      <c r="Q1934" s="71" t="s">
        <v>4405</v>
      </c>
      <c r="R1934" s="73" t="s">
        <v>4405</v>
      </c>
      <c r="S1934" s="357" t="e">
        <v>#N/A</v>
      </c>
      <c r="T1934" s="357" t="str">
        <f>IF(ISNA(VLOOKUP(A1934,Sheet1!B$3:C$1266,2,FALSE)=TRUE),"ND",VLOOKUP(A1934,Sheet1!B$3:C$1266,2,FALSE))</f>
        <v>ND</v>
      </c>
      <c r="U1934" s="385" t="str">
        <f>IF(ISNA(VLOOKUP($A1934,Sheet1!$B$3:$AH$1266,Sheet1!E$1+(Sheet1!$A$1-1)*10,FALSE))=TRUE,"---",IF(VLOOKUP($A1934,Sheet1!$B$3:$AH$1266,Sheet1!E$1+(Sheet1!$A$1-1)*10,FALSE)="---","---", (ROUND(VLOOKUP($A1934,Sheet1!$B$3:$AH$1266,Sheet1!E$1+(Sheet1!$A$1-1)*10,FALSE),IF(VLOOKUP($A1934,Sheet1!$B$3:$AH$1266,Sheet1!E$1+(Sheet1!$A$1-1)*10,FALSE)&gt;99999,-3,IF(VLOOKUP($A1934,Sheet1!$B$3:$AH$1266,Sheet1!E$1+(Sheet1!$A$1-1)*10,FALSE)&gt;9999,-2,IF(VLOOKUP($A1934,Sheet1!$B$3:$AH$1266,Sheet1!E$1+(Sheet1!$A$1-1)*10,FALSE)&gt;999,-1,0)))))))</f>
        <v>---</v>
      </c>
      <c r="V1934" s="385" t="str">
        <f>IF(ISNA(VLOOKUP($A1934,Sheet1!$B$3:$AH$1266,Sheet1!F$1+(Sheet1!$A$1-1)*10,FALSE))=TRUE,"---",IF(VLOOKUP($A1934,Sheet1!$B$3:$AH$1266,Sheet1!F$1+(Sheet1!$A$1-1)*10,FALSE)="---","---", (ROUND(VLOOKUP($A1934,Sheet1!$B$3:$AH$1266,Sheet1!F$1+(Sheet1!$A$1-1)*10,FALSE),IF(VLOOKUP($A1934,Sheet1!$B$3:$AH$1266,Sheet1!F$1+(Sheet1!$A$1-1)*10,FALSE)&gt;99999,-3,IF(VLOOKUP($A1934,Sheet1!$B$3:$AH$1266,Sheet1!F$1+(Sheet1!$A$1-1)*10,FALSE)&gt;9999,-2,IF(VLOOKUP($A1934,Sheet1!$B$3:$AH$1266,Sheet1!F$1+(Sheet1!$A$1-1)*10,FALSE)&gt;999,-1,0)))))))</f>
        <v>---</v>
      </c>
      <c r="W1934" s="385" t="str">
        <f>IF(ISNA(VLOOKUP($A1934,Sheet1!$B$3:$AH$1266,Sheet1!G$1+(Sheet1!$A$1-1)*10,FALSE))=TRUE,"---",IF(VLOOKUP($A1934,Sheet1!$B$3:$AH$1266,Sheet1!G$1+(Sheet1!$A$1-1)*10,FALSE)="---","---", (ROUND(VLOOKUP($A1934,Sheet1!$B$3:$AH$1266,Sheet1!G$1+(Sheet1!$A$1-1)*10,FALSE),IF(VLOOKUP($A1934,Sheet1!$B$3:$AH$1266,Sheet1!G$1+(Sheet1!$A$1-1)*10,FALSE)&gt;99999,-3,IF(VLOOKUP($A1934,Sheet1!$B$3:$AH$1266,Sheet1!G$1+(Sheet1!$A$1-1)*10,FALSE)&gt;9999,-2,IF(VLOOKUP($A1934,Sheet1!$B$3:$AH$1266,Sheet1!G$1+(Sheet1!$A$1-1)*10,FALSE)&gt;999,-1,0)))))))</f>
        <v>---</v>
      </c>
      <c r="X1934" s="385" t="str">
        <f>IF(ISNA(VLOOKUP($A1934,Sheet1!$B$3:$AH$1266,Sheet1!H$1+(Sheet1!$A$1-1)*10,FALSE))=TRUE,"---",IF(VLOOKUP($A1934,Sheet1!$B$3:$AH$1266,Sheet1!H$1+(Sheet1!$A$1-1)*10,FALSE)="---","---", (ROUND(VLOOKUP($A1934,Sheet1!$B$3:$AH$1266,Sheet1!H$1+(Sheet1!$A$1-1)*10,FALSE),IF(VLOOKUP($A1934,Sheet1!$B$3:$AH$1266,Sheet1!H$1+(Sheet1!$A$1-1)*10,FALSE)&gt;99999,-3,IF(VLOOKUP($A1934,Sheet1!$B$3:$AH$1266,Sheet1!H$1+(Sheet1!$A$1-1)*10,FALSE)&gt;9999,-2,IF(VLOOKUP($A1934,Sheet1!$B$3:$AH$1266,Sheet1!H$1+(Sheet1!$A$1-1)*10,FALSE)&gt;999,-1,0)))))))</f>
        <v>---</v>
      </c>
      <c r="Y1934" s="385" t="str">
        <f>IF(ISNA(VLOOKUP($A1934,Sheet1!$B$3:$AH$1266,Sheet1!I$1+(Sheet1!$A$1-1)*10,FALSE))=TRUE,"---",IF(VLOOKUP($A1934,Sheet1!$B$3:$AH$1266,Sheet1!I$1+(Sheet1!$A$1-1)*10,FALSE)="---","---", (ROUND(VLOOKUP($A1934,Sheet1!$B$3:$AH$1266,Sheet1!I$1+(Sheet1!$A$1-1)*10,FALSE),IF(VLOOKUP($A1934,Sheet1!$B$3:$AH$1266,Sheet1!I$1+(Sheet1!$A$1-1)*10,FALSE)&gt;99999,-3,IF(VLOOKUP($A1934,Sheet1!$B$3:$AH$1266,Sheet1!I$1+(Sheet1!$A$1-1)*10,FALSE)&gt;9999,-2,IF(VLOOKUP($A1934,Sheet1!$B$3:$AH$1266,Sheet1!I$1+(Sheet1!$A$1-1)*10,FALSE)&gt;999,-1,0)))))))</f>
        <v>---</v>
      </c>
      <c r="Z1934" s="385" t="str">
        <f>IF(ISNA(VLOOKUP($A1934,Sheet1!$B$3:$AH$1266,Sheet1!J$1+(Sheet1!$A$1-1)*10,FALSE))=TRUE,"---",IF(VLOOKUP($A1934,Sheet1!$B$3:$AH$1266,Sheet1!J$1+(Sheet1!$A$1-1)*10,FALSE)="---","---", (ROUND(VLOOKUP($A1934,Sheet1!$B$3:$AH$1266,Sheet1!J$1+(Sheet1!$A$1-1)*10,FALSE),IF(VLOOKUP($A1934,Sheet1!$B$3:$AH$1266,Sheet1!J$1+(Sheet1!$A$1-1)*10,FALSE)&gt;99999,-3,IF(VLOOKUP($A1934,Sheet1!$B$3:$AH$1266,Sheet1!J$1+(Sheet1!$A$1-1)*10,FALSE)&gt;9999,-2,IF(VLOOKUP($A1934,Sheet1!$B$3:$AH$1266,Sheet1!J$1+(Sheet1!$A$1-1)*10,FALSE)&gt;999,-1,0)))))))</f>
        <v>---</v>
      </c>
      <c r="AA1934" s="385" t="str">
        <f>IF(ISNA(VLOOKUP($A1934,Sheet1!$B$3:$AH$1266,Sheet1!K$1+(Sheet1!$A$1-1)*10,FALSE))=TRUE,"---",IF(VLOOKUP($A1934,Sheet1!$B$3:$AH$1266,Sheet1!K$1+(Sheet1!$A$1-1)*10,FALSE)="---","---", (ROUND(VLOOKUP($A1934,Sheet1!$B$3:$AH$1266,Sheet1!K$1+(Sheet1!$A$1-1)*10,FALSE),IF(VLOOKUP($A1934,Sheet1!$B$3:$AH$1266,Sheet1!K$1+(Sheet1!$A$1-1)*10,FALSE)&gt;99999,-3,IF(VLOOKUP($A1934,Sheet1!$B$3:$AH$1266,Sheet1!K$1+(Sheet1!$A$1-1)*10,FALSE)&gt;9999,-2,IF(VLOOKUP($A1934,Sheet1!$B$3:$AH$1266,Sheet1!K$1+(Sheet1!$A$1-1)*10,FALSE)&gt;999,-1,0)))))))</f>
        <v>---</v>
      </c>
      <c r="AB1934" s="385" t="str">
        <f>IF(ISNA(VLOOKUP($A1934,Sheet1!$B$3:$AH$1266,Sheet1!L$1+(Sheet1!$A$1-1)*10,FALSE))=TRUE,"---",IF(VLOOKUP($A1934,Sheet1!$B$3:$AH$1266,Sheet1!L$1+(Sheet1!$A$1-1)*10,FALSE)="---","---", (ROUND(VLOOKUP($A1934,Sheet1!$B$3:$AH$1266,Sheet1!L$1+(Sheet1!$A$1-1)*10,FALSE),IF(VLOOKUP($A1934,Sheet1!$B$3:$AH$1266,Sheet1!L$1+(Sheet1!$A$1-1)*10,FALSE)&gt;99999,-3,IF(VLOOKUP($A1934,Sheet1!$B$3:$AH$1266,Sheet1!L$1+(Sheet1!$A$1-1)*10,FALSE)&gt;9999,-2,IF(VLOOKUP($A1934,Sheet1!$B$3:$AH$1266,Sheet1!L$1+(Sheet1!$A$1-1)*10,FALSE)&gt;999,-1,0)))))))</f>
        <v>---</v>
      </c>
      <c r="AC1934" s="385" t="str">
        <f>IF(ISNA(VLOOKUP($A1934,Sheet1!$B$3:$AH$1266,Sheet1!M$1+(Sheet1!$A$1-1)*10,FALSE))=TRUE,"---",IF(VLOOKUP($A1934,Sheet1!$B$3:$AH$1266,Sheet1!M$1+(Sheet1!$A$1-1)*10,FALSE)="---","---", (ROUND(VLOOKUP($A1934,Sheet1!$B$3:$AH$1266,Sheet1!M$1+(Sheet1!$A$1-1)*10,FALSE),IF(VLOOKUP($A1934,Sheet1!$B$3:$AH$1266,Sheet1!M$1+(Sheet1!$A$1-1)*10,FALSE)&gt;99999,-3,IF(VLOOKUP($A1934,Sheet1!$B$3:$AH$1266,Sheet1!M$1+(Sheet1!$A$1-1)*10,FALSE)&gt;9999,-2,IF(VLOOKUP($A1934,Sheet1!$B$3:$AH$1266,Sheet1!M$1+(Sheet1!$A$1-1)*10,FALSE)&gt;999,-1,0)))))))</f>
        <v>---</v>
      </c>
      <c r="AD1934" s="385" t="str">
        <f>IF(ISNA(VLOOKUP($A1934,Sheet1!$B$3:$AH$1266,Sheet1!N$1+(Sheet1!$A$1-1)*10,FALSE))=TRUE,"---",IF(VLOOKUP($A1934,Sheet1!$B$3:$AH$1266,Sheet1!N$1+(Sheet1!$A$1-1)*10,FALSE)="---","---", (ROUND(VLOOKUP($A1934,Sheet1!$B$3:$AH$1266,Sheet1!N$1+(Sheet1!$A$1-1)*10,FALSE),IF(VLOOKUP($A1934,Sheet1!$B$3:$AH$1266,Sheet1!N$1+(Sheet1!$A$1-1)*10,FALSE)&gt;99999,-3,IF(VLOOKUP($A1934,Sheet1!$B$3:$AH$1266,Sheet1!N$1+(Sheet1!$A$1-1)*10,FALSE)&gt;9999,-2,IF(VLOOKUP($A1934,Sheet1!$B$3:$AH$1266,Sheet1!N$1+(Sheet1!$A$1-1)*10,FALSE)&gt;999,-1,0)))))))</f>
        <v>---</v>
      </c>
    </row>
    <row r="1935" spans="1:30" ht="25.5" customHeight="1" x14ac:dyDescent="0.25">
      <c r="A1935" s="125" t="s">
        <v>2825</v>
      </c>
      <c r="B1935" s="126" t="s">
        <v>2826</v>
      </c>
      <c r="C1935" s="125">
        <v>443455</v>
      </c>
      <c r="D1935" s="125">
        <v>750438</v>
      </c>
      <c r="E1935" s="70" t="s">
        <v>3013</v>
      </c>
      <c r="F1935" s="52" t="s">
        <v>4993</v>
      </c>
      <c r="G1935" s="127" t="s">
        <v>286</v>
      </c>
      <c r="H1935" s="128">
        <v>20.9</v>
      </c>
      <c r="I1935" s="112">
        <v>24170</v>
      </c>
      <c r="J1935" s="113">
        <v>5.3</v>
      </c>
      <c r="K1935" s="114" t="s">
        <v>4405</v>
      </c>
      <c r="L1935" s="115">
        <v>1580</v>
      </c>
      <c r="M1935" s="116">
        <v>75.599999999999994</v>
      </c>
      <c r="N1935" s="114" t="s">
        <v>4405</v>
      </c>
      <c r="O1935" s="68">
        <f t="shared" si="64"/>
        <v>1.9073726137322855</v>
      </c>
      <c r="P1935" s="68">
        <f>IF(O1935&lt;&gt;"",VLOOKUP($A1935,Sheet4!$A$2:$O$1309,14,FALSE)*100,"")</f>
        <v>2.2473445911344148</v>
      </c>
      <c r="Q1935" s="68">
        <f>IF(P1935&lt;&gt;"",VLOOKUP($A1935,Sheet4!$A$2:$O$1309,15,FALSE)*100,"")</f>
        <v>19.959624565651602</v>
      </c>
      <c r="R1935" s="74">
        <f t="shared" ref="R1935:R1997" si="65">IF(O1935="&lt;0.2","&gt;500",IF(O1935="&gt;50","&lt;2",IF(ISERR(1/O1935*100),"",IF(AND((1/O1935*100)&gt;=2,(1/O1935*100)&lt;=10),MROUND(1/O1935*100,1),IF(AND((1/O1935*100)&gt;=10,(1/O1935*100)&lt;=50),MROUND(1/O1935*100,5),IF(AND((1/O1935*100)&gt;=50,(1/O1935*100)&lt;=104),MROUND(1/O1935*100,10),IF(AND((1/O1935*100)&gt;=104,(1/O1935*100)&lt;=110),"100",IF(AND((1/O1935*100)&gt;=110,(1/O1935*100)&lt;=180),"&gt;100, &lt;200",IF(AND((1/O1935*100)&gt;=180,(1/O1935*100)&lt;=220),"200",IF(AND((1/O1935*100)&gt;=220,(1/O1935*100)&lt;=450),"&gt;200,  &lt;500","500"))))))))))</f>
        <v>50</v>
      </c>
      <c r="S1935" s="64" t="s">
        <v>4364</v>
      </c>
      <c r="T1935" s="64" t="str">
        <f>IF(ISNA(VLOOKUP(A1935,Sheet1!B$3:C$1266,2,FALSE)=TRUE),"NC",VLOOKUP(A1935,Sheet1!B$3:C$1266,2,FALSE))</f>
        <v>Rural</v>
      </c>
      <c r="U1935" s="65">
        <f>IF(ISNA(VLOOKUP($A1935,Sheet1!$B$3:$AH$1266,Sheet1!E$1+(Sheet1!$A$1-1)*10,FALSE))=TRUE,"---",IF(VLOOKUP($A1935,Sheet1!$B$3:$AH$1266,Sheet1!E$1+(Sheet1!$A$1-1)*10,FALSE)="---","---", (ROUND(VLOOKUP($A1935,Sheet1!$B$3:$AH$1266,Sheet1!E$1+(Sheet1!$A$1-1)*10,FALSE),IF(VLOOKUP($A1935,Sheet1!$B$3:$AH$1266,Sheet1!E$1+(Sheet1!$A$1-1)*10,FALSE)&gt;99999,-3,IF(VLOOKUP($A1935,Sheet1!$B$3:$AH$1266,Sheet1!E$1+(Sheet1!$A$1-1)*10,FALSE)&gt;9999,-2,IF(VLOOKUP($A1935,Sheet1!$B$3:$AH$1266,Sheet1!E$1+(Sheet1!$A$1-1)*10,FALSE)&gt;999,-1,0)))))))</f>
        <v>400</v>
      </c>
      <c r="V1935" s="65">
        <f>IF(ISNA(VLOOKUP($A1935,Sheet1!$B$3:$AH$1266,Sheet1!F$1+(Sheet1!$A$1-1)*10,FALSE))=TRUE,"---",IF(VLOOKUP($A1935,Sheet1!$B$3:$AH$1266,Sheet1!F$1+(Sheet1!$A$1-1)*10,FALSE)="---","---", (ROUND(VLOOKUP($A1935,Sheet1!$B$3:$AH$1266,Sheet1!F$1+(Sheet1!$A$1-1)*10,FALSE),IF(VLOOKUP($A1935,Sheet1!$B$3:$AH$1266,Sheet1!F$1+(Sheet1!$A$1-1)*10,FALSE)&gt;99999,-3,IF(VLOOKUP($A1935,Sheet1!$B$3:$AH$1266,Sheet1!F$1+(Sheet1!$A$1-1)*10,FALSE)&gt;9999,-2,IF(VLOOKUP($A1935,Sheet1!$B$3:$AH$1266,Sheet1!F$1+(Sheet1!$A$1-1)*10,FALSE)&gt;999,-1,0)))))))</f>
        <v>482</v>
      </c>
      <c r="W1935" s="65">
        <f>IF(ISNA(VLOOKUP($A1935,Sheet1!$B$3:$AH$1266,Sheet1!G$1+(Sheet1!$A$1-1)*10,FALSE))=TRUE,"---",IF(VLOOKUP($A1935,Sheet1!$B$3:$AH$1266,Sheet1!G$1+(Sheet1!$A$1-1)*10,FALSE)="---","---", (ROUND(VLOOKUP($A1935,Sheet1!$B$3:$AH$1266,Sheet1!G$1+(Sheet1!$A$1-1)*10,FALSE),IF(VLOOKUP($A1935,Sheet1!$B$3:$AH$1266,Sheet1!G$1+(Sheet1!$A$1-1)*10,FALSE)&gt;99999,-3,IF(VLOOKUP($A1935,Sheet1!$B$3:$AH$1266,Sheet1!G$1+(Sheet1!$A$1-1)*10,FALSE)&gt;9999,-2,IF(VLOOKUP($A1935,Sheet1!$B$3:$AH$1266,Sheet1!G$1+(Sheet1!$A$1-1)*10,FALSE)&gt;999,-1,0)))))))</f>
        <v>589</v>
      </c>
      <c r="X1935" s="65">
        <f>IF(ISNA(VLOOKUP($A1935,Sheet1!$B$3:$AH$1266,Sheet1!H$1+(Sheet1!$A$1-1)*10,FALSE))=TRUE,"---",IF(VLOOKUP($A1935,Sheet1!$B$3:$AH$1266,Sheet1!H$1+(Sheet1!$A$1-1)*10,FALSE)="---","---", (ROUND(VLOOKUP($A1935,Sheet1!$B$3:$AH$1266,Sheet1!H$1+(Sheet1!$A$1-1)*10,FALSE),IF(VLOOKUP($A1935,Sheet1!$B$3:$AH$1266,Sheet1!H$1+(Sheet1!$A$1-1)*10,FALSE)&gt;99999,-3,IF(VLOOKUP($A1935,Sheet1!$B$3:$AH$1266,Sheet1!H$1+(Sheet1!$A$1-1)*10,FALSE)&gt;9999,-2,IF(VLOOKUP($A1935,Sheet1!$B$3:$AH$1266,Sheet1!H$1+(Sheet1!$A$1-1)*10,FALSE)&gt;999,-1,0)))))))</f>
        <v>879</v>
      </c>
      <c r="Y1935" s="65">
        <f>IF(ISNA(VLOOKUP($A1935,Sheet1!$B$3:$AH$1266,Sheet1!I$1+(Sheet1!$A$1-1)*10,FALSE))=TRUE,"---",IF(VLOOKUP($A1935,Sheet1!$B$3:$AH$1266,Sheet1!I$1+(Sheet1!$A$1-1)*10,FALSE)="---","---", (ROUND(VLOOKUP($A1935,Sheet1!$B$3:$AH$1266,Sheet1!I$1+(Sheet1!$A$1-1)*10,FALSE),IF(VLOOKUP($A1935,Sheet1!$B$3:$AH$1266,Sheet1!I$1+(Sheet1!$A$1-1)*10,FALSE)&gt;99999,-3,IF(VLOOKUP($A1935,Sheet1!$B$3:$AH$1266,Sheet1!I$1+(Sheet1!$A$1-1)*10,FALSE)&gt;9999,-2,IF(VLOOKUP($A1935,Sheet1!$B$3:$AH$1266,Sheet1!I$1+(Sheet1!$A$1-1)*10,FALSE)&gt;999,-1,0)))))))</f>
        <v>1090</v>
      </c>
      <c r="Z1935" s="65">
        <f>IF(ISNA(VLOOKUP($A1935,Sheet1!$B$3:$AH$1266,Sheet1!J$1+(Sheet1!$A$1-1)*10,FALSE))=TRUE,"---",IF(VLOOKUP($A1935,Sheet1!$B$3:$AH$1266,Sheet1!J$1+(Sheet1!$A$1-1)*10,FALSE)="---","---", (ROUND(VLOOKUP($A1935,Sheet1!$B$3:$AH$1266,Sheet1!J$1+(Sheet1!$A$1-1)*10,FALSE),IF(VLOOKUP($A1935,Sheet1!$B$3:$AH$1266,Sheet1!J$1+(Sheet1!$A$1-1)*10,FALSE)&gt;99999,-3,IF(VLOOKUP($A1935,Sheet1!$B$3:$AH$1266,Sheet1!J$1+(Sheet1!$A$1-1)*10,FALSE)&gt;9999,-2,IF(VLOOKUP($A1935,Sheet1!$B$3:$AH$1266,Sheet1!J$1+(Sheet1!$A$1-1)*10,FALSE)&gt;999,-1,0)))))))</f>
        <v>1360</v>
      </c>
      <c r="AA1935" s="65">
        <f>IF(ISNA(VLOOKUP($A1935,Sheet1!$B$3:$AH$1266,Sheet1!K$1+(Sheet1!$A$1-1)*10,FALSE))=TRUE,"---",IF(VLOOKUP($A1935,Sheet1!$B$3:$AH$1266,Sheet1!K$1+(Sheet1!$A$1-1)*10,FALSE)="---","---", (ROUND(VLOOKUP($A1935,Sheet1!$B$3:$AH$1266,Sheet1!K$1+(Sheet1!$A$1-1)*10,FALSE),IF(VLOOKUP($A1935,Sheet1!$B$3:$AH$1266,Sheet1!K$1+(Sheet1!$A$1-1)*10,FALSE)&gt;99999,-3,IF(VLOOKUP($A1935,Sheet1!$B$3:$AH$1266,Sheet1!K$1+(Sheet1!$A$1-1)*10,FALSE)&gt;9999,-2,IF(VLOOKUP($A1935,Sheet1!$B$3:$AH$1266,Sheet1!K$1+(Sheet1!$A$1-1)*10,FALSE)&gt;999,-1,0)))))))</f>
        <v>1560</v>
      </c>
      <c r="AB1935" s="65">
        <f>IF(ISNA(VLOOKUP($A1935,Sheet1!$B$3:$AH$1266,Sheet1!L$1+(Sheet1!$A$1-1)*10,FALSE))=TRUE,"---",IF(VLOOKUP($A1935,Sheet1!$B$3:$AH$1266,Sheet1!L$1+(Sheet1!$A$1-1)*10,FALSE)="---","---", (ROUND(VLOOKUP($A1935,Sheet1!$B$3:$AH$1266,Sheet1!L$1+(Sheet1!$A$1-1)*10,FALSE),IF(VLOOKUP($A1935,Sheet1!$B$3:$AH$1266,Sheet1!L$1+(Sheet1!$A$1-1)*10,FALSE)&gt;99999,-3,IF(VLOOKUP($A1935,Sheet1!$B$3:$AH$1266,Sheet1!L$1+(Sheet1!$A$1-1)*10,FALSE)&gt;9999,-2,IF(VLOOKUP($A1935,Sheet1!$B$3:$AH$1266,Sheet1!L$1+(Sheet1!$A$1-1)*10,FALSE)&gt;999,-1,0)))))))</f>
        <v>1790</v>
      </c>
      <c r="AC1935" s="65">
        <f>IF(ISNA(VLOOKUP($A1935,Sheet1!$B$3:$AH$1266,Sheet1!M$1+(Sheet1!$A$1-1)*10,FALSE))=TRUE,"---",IF(VLOOKUP($A1935,Sheet1!$B$3:$AH$1266,Sheet1!M$1+(Sheet1!$A$1-1)*10,FALSE)="---","---", (ROUND(VLOOKUP($A1935,Sheet1!$B$3:$AH$1266,Sheet1!M$1+(Sheet1!$A$1-1)*10,FALSE),IF(VLOOKUP($A1935,Sheet1!$B$3:$AH$1266,Sheet1!M$1+(Sheet1!$A$1-1)*10,FALSE)&gt;99999,-3,IF(VLOOKUP($A1935,Sheet1!$B$3:$AH$1266,Sheet1!M$1+(Sheet1!$A$1-1)*10,FALSE)&gt;9999,-2,IF(VLOOKUP($A1935,Sheet1!$B$3:$AH$1266,Sheet1!M$1+(Sheet1!$A$1-1)*10,FALSE)&gt;999,-1,0)))))))</f>
        <v>2000</v>
      </c>
      <c r="AD1935" s="65">
        <f>IF(ISNA(VLOOKUP($A1935,Sheet1!$B$3:$AH$1266,Sheet1!N$1+(Sheet1!$A$1-1)*10,FALSE))=TRUE,"---",IF(VLOOKUP($A1935,Sheet1!$B$3:$AH$1266,Sheet1!N$1+(Sheet1!$A$1-1)*10,FALSE)="---","---", (ROUND(VLOOKUP($A1935,Sheet1!$B$3:$AH$1266,Sheet1!N$1+(Sheet1!$A$1-1)*10,FALSE),IF(VLOOKUP($A1935,Sheet1!$B$3:$AH$1266,Sheet1!N$1+(Sheet1!$A$1-1)*10,FALSE)&gt;99999,-3,IF(VLOOKUP($A1935,Sheet1!$B$3:$AH$1266,Sheet1!N$1+(Sheet1!$A$1-1)*10,FALSE)&gt;9999,-2,IF(VLOOKUP($A1935,Sheet1!$B$3:$AH$1266,Sheet1!N$1+(Sheet1!$A$1-1)*10,FALSE)&gt;999,-1,0)))))))</f>
        <v>2310</v>
      </c>
    </row>
    <row r="1936" spans="1:30" ht="25.5" customHeight="1" x14ac:dyDescent="0.25">
      <c r="A1936" s="304" t="s">
        <v>2827</v>
      </c>
      <c r="B1936" s="393" t="s">
        <v>2828</v>
      </c>
      <c r="C1936" s="304">
        <v>445048</v>
      </c>
      <c r="D1936" s="304">
        <v>750441</v>
      </c>
      <c r="E1936" s="305" t="s">
        <v>3013</v>
      </c>
      <c r="F1936" s="345" t="s">
        <v>4845</v>
      </c>
      <c r="G1936" s="351" t="s">
        <v>31</v>
      </c>
      <c r="H1936" s="348">
        <v>598</v>
      </c>
      <c r="I1936" s="119">
        <v>38613</v>
      </c>
      <c r="J1936" s="124">
        <v>7.53</v>
      </c>
      <c r="K1936" s="118" t="s">
        <v>20</v>
      </c>
      <c r="L1936" s="122">
        <v>10300</v>
      </c>
      <c r="M1936" s="123">
        <v>17.2</v>
      </c>
      <c r="N1936" s="121" t="s">
        <v>4405</v>
      </c>
      <c r="O1936" s="71">
        <f t="shared" si="64"/>
        <v>8.5085420291415463</v>
      </c>
      <c r="P1936" s="71">
        <f>IF(O1936&lt;&gt;"",VLOOKUP($A1936,Sheet4!$A$2:$O$1309,14,FALSE)*100,"")</f>
        <v>2.2581341701438884</v>
      </c>
      <c r="Q1936" s="71">
        <f>IF(P1936&lt;&gt;"",VLOOKUP($A1936,Sheet4!$A$2:$O$1309,15,FALSE)*100,"")</f>
        <v>20.046117262894271</v>
      </c>
      <c r="R1936" s="73">
        <f t="shared" si="65"/>
        <v>10</v>
      </c>
      <c r="S1936" s="357">
        <v>1</v>
      </c>
      <c r="T1936" s="357" t="str">
        <f>IF(ISNA(VLOOKUP(A1936,Sheet1!B$3:C$1266,2,FALSE)=TRUE),"NC",VLOOKUP(A1936,Sheet1!B$3:C$1266,2,FALSE))</f>
        <v>Rural10</v>
      </c>
      <c r="U1936" s="385">
        <f>IF(ISNA(VLOOKUP($A1936,Sheet1!$B$3:$AH$1266,Sheet1!E$1+(Sheet1!$A$1-1)*10,FALSE))=TRUE,"---",IF(VLOOKUP($A1936,Sheet1!$B$3:$AH$1266,Sheet1!E$1+(Sheet1!$A$1-1)*10,FALSE)="---","---", (ROUND(VLOOKUP($A1936,Sheet1!$B$3:$AH$1266,Sheet1!E$1+(Sheet1!$A$1-1)*10,FALSE),IF(VLOOKUP($A1936,Sheet1!$B$3:$AH$1266,Sheet1!E$1+(Sheet1!$A$1-1)*10,FALSE)&gt;99999,-3,IF(VLOOKUP($A1936,Sheet1!$B$3:$AH$1266,Sheet1!E$1+(Sheet1!$A$1-1)*10,FALSE)&gt;9999,-2,IF(VLOOKUP($A1936,Sheet1!$B$3:$AH$1266,Sheet1!E$1+(Sheet1!$A$1-1)*10,FALSE)&gt;999,-1,0)))))))</f>
        <v>6280</v>
      </c>
      <c r="V1936" s="385">
        <f>IF(ISNA(VLOOKUP($A1936,Sheet1!$B$3:$AH$1266,Sheet1!F$1+(Sheet1!$A$1-1)*10,FALSE))=TRUE,"---",IF(VLOOKUP($A1936,Sheet1!$B$3:$AH$1266,Sheet1!F$1+(Sheet1!$A$1-1)*10,FALSE)="---","---", (ROUND(VLOOKUP($A1936,Sheet1!$B$3:$AH$1266,Sheet1!F$1+(Sheet1!$A$1-1)*10,FALSE),IF(VLOOKUP($A1936,Sheet1!$B$3:$AH$1266,Sheet1!F$1+(Sheet1!$A$1-1)*10,FALSE)&gt;99999,-3,IF(VLOOKUP($A1936,Sheet1!$B$3:$AH$1266,Sheet1!F$1+(Sheet1!$A$1-1)*10,FALSE)&gt;9999,-2,IF(VLOOKUP($A1936,Sheet1!$B$3:$AH$1266,Sheet1!F$1+(Sheet1!$A$1-1)*10,FALSE)&gt;999,-1,0)))))))</f>
        <v>6840</v>
      </c>
      <c r="W1936" s="385">
        <f>IF(ISNA(VLOOKUP($A1936,Sheet1!$B$3:$AH$1266,Sheet1!G$1+(Sheet1!$A$1-1)*10,FALSE))=TRUE,"---",IF(VLOOKUP($A1936,Sheet1!$B$3:$AH$1266,Sheet1!G$1+(Sheet1!$A$1-1)*10,FALSE)="---","---", (ROUND(VLOOKUP($A1936,Sheet1!$B$3:$AH$1266,Sheet1!G$1+(Sheet1!$A$1-1)*10,FALSE),IF(VLOOKUP($A1936,Sheet1!$B$3:$AH$1266,Sheet1!G$1+(Sheet1!$A$1-1)*10,FALSE)&gt;99999,-3,IF(VLOOKUP($A1936,Sheet1!$B$3:$AH$1266,Sheet1!G$1+(Sheet1!$A$1-1)*10,FALSE)&gt;9999,-2,IF(VLOOKUP($A1936,Sheet1!$B$3:$AH$1266,Sheet1!G$1+(Sheet1!$A$1-1)*10,FALSE)&gt;999,-1,0)))))))</f>
        <v>7440</v>
      </c>
      <c r="X1936" s="385">
        <f>IF(ISNA(VLOOKUP($A1936,Sheet1!$B$3:$AH$1266,Sheet1!H$1+(Sheet1!$A$1-1)*10,FALSE))=TRUE,"---",IF(VLOOKUP($A1936,Sheet1!$B$3:$AH$1266,Sheet1!H$1+(Sheet1!$A$1-1)*10,FALSE)="---","---", (ROUND(VLOOKUP($A1936,Sheet1!$B$3:$AH$1266,Sheet1!H$1+(Sheet1!$A$1-1)*10,FALSE),IF(VLOOKUP($A1936,Sheet1!$B$3:$AH$1266,Sheet1!H$1+(Sheet1!$A$1-1)*10,FALSE)&gt;99999,-3,IF(VLOOKUP($A1936,Sheet1!$B$3:$AH$1266,Sheet1!H$1+(Sheet1!$A$1-1)*10,FALSE)&gt;9999,-2,IF(VLOOKUP($A1936,Sheet1!$B$3:$AH$1266,Sheet1!H$1+(Sheet1!$A$1-1)*10,FALSE)&gt;999,-1,0)))))))</f>
        <v>8900</v>
      </c>
      <c r="Y1936" s="385">
        <f>IF(ISNA(VLOOKUP($A1936,Sheet1!$B$3:$AH$1266,Sheet1!I$1+(Sheet1!$A$1-1)*10,FALSE))=TRUE,"---",IF(VLOOKUP($A1936,Sheet1!$B$3:$AH$1266,Sheet1!I$1+(Sheet1!$A$1-1)*10,FALSE)="---","---", (ROUND(VLOOKUP($A1936,Sheet1!$B$3:$AH$1266,Sheet1!I$1+(Sheet1!$A$1-1)*10,FALSE),IF(VLOOKUP($A1936,Sheet1!$B$3:$AH$1266,Sheet1!I$1+(Sheet1!$A$1-1)*10,FALSE)&gt;99999,-3,IF(VLOOKUP($A1936,Sheet1!$B$3:$AH$1266,Sheet1!I$1+(Sheet1!$A$1-1)*10,FALSE)&gt;9999,-2,IF(VLOOKUP($A1936,Sheet1!$B$3:$AH$1266,Sheet1!I$1+(Sheet1!$A$1-1)*10,FALSE)&gt;999,-1,0)))))))</f>
        <v>9960</v>
      </c>
      <c r="Z1936" s="385">
        <f>IF(ISNA(VLOOKUP($A1936,Sheet1!$B$3:$AH$1266,Sheet1!J$1+(Sheet1!$A$1-1)*10,FALSE))=TRUE,"---",IF(VLOOKUP($A1936,Sheet1!$B$3:$AH$1266,Sheet1!J$1+(Sheet1!$A$1-1)*10,FALSE)="---","---", (ROUND(VLOOKUP($A1936,Sheet1!$B$3:$AH$1266,Sheet1!J$1+(Sheet1!$A$1-1)*10,FALSE),IF(VLOOKUP($A1936,Sheet1!$B$3:$AH$1266,Sheet1!J$1+(Sheet1!$A$1-1)*10,FALSE)&gt;99999,-3,IF(VLOOKUP($A1936,Sheet1!$B$3:$AH$1266,Sheet1!J$1+(Sheet1!$A$1-1)*10,FALSE)&gt;9999,-2,IF(VLOOKUP($A1936,Sheet1!$B$3:$AH$1266,Sheet1!J$1+(Sheet1!$A$1-1)*10,FALSE)&gt;999,-1,0)))))))</f>
        <v>11400</v>
      </c>
      <c r="AA1936" s="385">
        <f>IF(ISNA(VLOOKUP($A1936,Sheet1!$B$3:$AH$1266,Sheet1!K$1+(Sheet1!$A$1-1)*10,FALSE))=TRUE,"---",IF(VLOOKUP($A1936,Sheet1!$B$3:$AH$1266,Sheet1!K$1+(Sheet1!$A$1-1)*10,FALSE)="---","---", (ROUND(VLOOKUP($A1936,Sheet1!$B$3:$AH$1266,Sheet1!K$1+(Sheet1!$A$1-1)*10,FALSE),IF(VLOOKUP($A1936,Sheet1!$B$3:$AH$1266,Sheet1!K$1+(Sheet1!$A$1-1)*10,FALSE)&gt;99999,-3,IF(VLOOKUP($A1936,Sheet1!$B$3:$AH$1266,Sheet1!K$1+(Sheet1!$A$1-1)*10,FALSE)&gt;9999,-2,IF(VLOOKUP($A1936,Sheet1!$B$3:$AH$1266,Sheet1!K$1+(Sheet1!$A$1-1)*10,FALSE)&gt;999,-1,0)))))))</f>
        <v>12500</v>
      </c>
      <c r="AB1936" s="385">
        <f>IF(ISNA(VLOOKUP($A1936,Sheet1!$B$3:$AH$1266,Sheet1!L$1+(Sheet1!$A$1-1)*10,FALSE))=TRUE,"---",IF(VLOOKUP($A1936,Sheet1!$B$3:$AH$1266,Sheet1!L$1+(Sheet1!$A$1-1)*10,FALSE)="---","---", (ROUND(VLOOKUP($A1936,Sheet1!$B$3:$AH$1266,Sheet1!L$1+(Sheet1!$A$1-1)*10,FALSE),IF(VLOOKUP($A1936,Sheet1!$B$3:$AH$1266,Sheet1!L$1+(Sheet1!$A$1-1)*10,FALSE)&gt;99999,-3,IF(VLOOKUP($A1936,Sheet1!$B$3:$AH$1266,Sheet1!L$1+(Sheet1!$A$1-1)*10,FALSE)&gt;9999,-2,IF(VLOOKUP($A1936,Sheet1!$B$3:$AH$1266,Sheet1!L$1+(Sheet1!$A$1-1)*10,FALSE)&gt;999,-1,0)))))))</f>
        <v>13700</v>
      </c>
      <c r="AC1936" s="385">
        <f>IF(ISNA(VLOOKUP($A1936,Sheet1!$B$3:$AH$1266,Sheet1!M$1+(Sheet1!$A$1-1)*10,FALSE))=TRUE,"---",IF(VLOOKUP($A1936,Sheet1!$B$3:$AH$1266,Sheet1!M$1+(Sheet1!$A$1-1)*10,FALSE)="---","---", (ROUND(VLOOKUP($A1936,Sheet1!$B$3:$AH$1266,Sheet1!M$1+(Sheet1!$A$1-1)*10,FALSE),IF(VLOOKUP($A1936,Sheet1!$B$3:$AH$1266,Sheet1!M$1+(Sheet1!$A$1-1)*10,FALSE)&gt;99999,-3,IF(VLOOKUP($A1936,Sheet1!$B$3:$AH$1266,Sheet1!M$1+(Sheet1!$A$1-1)*10,FALSE)&gt;9999,-2,IF(VLOOKUP($A1936,Sheet1!$B$3:$AH$1266,Sheet1!M$1+(Sheet1!$A$1-1)*10,FALSE)&gt;999,-1,0)))))))</f>
        <v>14800</v>
      </c>
      <c r="AD1936" s="385">
        <f>IF(ISNA(VLOOKUP($A1936,Sheet1!$B$3:$AH$1266,Sheet1!N$1+(Sheet1!$A$1-1)*10,FALSE))=TRUE,"---",IF(VLOOKUP($A1936,Sheet1!$B$3:$AH$1266,Sheet1!N$1+(Sheet1!$A$1-1)*10,FALSE)="---","---", (ROUND(VLOOKUP($A1936,Sheet1!$B$3:$AH$1266,Sheet1!N$1+(Sheet1!$A$1-1)*10,FALSE),IF(VLOOKUP($A1936,Sheet1!$B$3:$AH$1266,Sheet1!N$1+(Sheet1!$A$1-1)*10,FALSE)&gt;99999,-3,IF(VLOOKUP($A1936,Sheet1!$B$3:$AH$1266,Sheet1!N$1+(Sheet1!$A$1-1)*10,FALSE)&gt;9999,-2,IF(VLOOKUP($A1936,Sheet1!$B$3:$AH$1266,Sheet1!N$1+(Sheet1!$A$1-1)*10,FALSE)&gt;999,-1,0)))))))</f>
        <v>16400</v>
      </c>
    </row>
    <row r="1937" spans="1:30" ht="25.5" customHeight="1" x14ac:dyDescent="0.25">
      <c r="A1937" s="304"/>
      <c r="B1937" s="346"/>
      <c r="C1937" s="304"/>
      <c r="D1937" s="304"/>
      <c r="E1937" s="305" t="e">
        <v>#N/A</v>
      </c>
      <c r="F1937" s="346"/>
      <c r="G1937" s="352"/>
      <c r="H1937" s="348"/>
      <c r="I1937" s="119">
        <v>38421</v>
      </c>
      <c r="J1937" s="120">
        <v>10.08</v>
      </c>
      <c r="K1937" s="118" t="s">
        <v>28</v>
      </c>
      <c r="L1937" s="129" t="s">
        <v>4405</v>
      </c>
      <c r="M1937" s="130" t="s">
        <v>4405</v>
      </c>
      <c r="N1937" s="118" t="s">
        <v>75</v>
      </c>
      <c r="O1937" s="71" t="s">
        <v>4405</v>
      </c>
      <c r="P1937" s="71" t="s">
        <v>4405</v>
      </c>
      <c r="Q1937" s="71" t="s">
        <v>4405</v>
      </c>
      <c r="R1937" s="73" t="s">
        <v>4405</v>
      </c>
      <c r="S1937" s="357" t="e">
        <v>#N/A</v>
      </c>
      <c r="T1937" s="357" t="str">
        <f>IF(ISNA(VLOOKUP(A1937,Sheet1!B$3:C$1266,2,FALSE)=TRUE),"ND",VLOOKUP(A1937,Sheet1!B$3:C$1266,2,FALSE))</f>
        <v>ND</v>
      </c>
      <c r="U1937" s="385" t="str">
        <f>IF(ISNA(VLOOKUP($A1937,Sheet1!$B$3:$AH$1266,Sheet1!E$1+(Sheet1!$A$1-1)*10,FALSE))=TRUE,"---",IF(VLOOKUP($A1937,Sheet1!$B$3:$AH$1266,Sheet1!E$1+(Sheet1!$A$1-1)*10,FALSE)="---","---", (ROUND(VLOOKUP($A1937,Sheet1!$B$3:$AH$1266,Sheet1!E$1+(Sheet1!$A$1-1)*10,FALSE),IF(VLOOKUP($A1937,Sheet1!$B$3:$AH$1266,Sheet1!E$1+(Sheet1!$A$1-1)*10,FALSE)&gt;99999,-3,IF(VLOOKUP($A1937,Sheet1!$B$3:$AH$1266,Sheet1!E$1+(Sheet1!$A$1-1)*10,FALSE)&gt;9999,-2,IF(VLOOKUP($A1937,Sheet1!$B$3:$AH$1266,Sheet1!E$1+(Sheet1!$A$1-1)*10,FALSE)&gt;999,-1,0)))))))</f>
        <v>---</v>
      </c>
      <c r="V1937" s="385" t="str">
        <f>IF(ISNA(VLOOKUP($A1937,Sheet1!$B$3:$AH$1266,Sheet1!F$1+(Sheet1!$A$1-1)*10,FALSE))=TRUE,"---",IF(VLOOKUP($A1937,Sheet1!$B$3:$AH$1266,Sheet1!F$1+(Sheet1!$A$1-1)*10,FALSE)="---","---", (ROUND(VLOOKUP($A1937,Sheet1!$B$3:$AH$1266,Sheet1!F$1+(Sheet1!$A$1-1)*10,FALSE),IF(VLOOKUP($A1937,Sheet1!$B$3:$AH$1266,Sheet1!F$1+(Sheet1!$A$1-1)*10,FALSE)&gt;99999,-3,IF(VLOOKUP($A1937,Sheet1!$B$3:$AH$1266,Sheet1!F$1+(Sheet1!$A$1-1)*10,FALSE)&gt;9999,-2,IF(VLOOKUP($A1937,Sheet1!$B$3:$AH$1266,Sheet1!F$1+(Sheet1!$A$1-1)*10,FALSE)&gt;999,-1,0)))))))</f>
        <v>---</v>
      </c>
      <c r="W1937" s="385" t="str">
        <f>IF(ISNA(VLOOKUP($A1937,Sheet1!$B$3:$AH$1266,Sheet1!G$1+(Sheet1!$A$1-1)*10,FALSE))=TRUE,"---",IF(VLOOKUP($A1937,Sheet1!$B$3:$AH$1266,Sheet1!G$1+(Sheet1!$A$1-1)*10,FALSE)="---","---", (ROUND(VLOOKUP($A1937,Sheet1!$B$3:$AH$1266,Sheet1!G$1+(Sheet1!$A$1-1)*10,FALSE),IF(VLOOKUP($A1937,Sheet1!$B$3:$AH$1266,Sheet1!G$1+(Sheet1!$A$1-1)*10,FALSE)&gt;99999,-3,IF(VLOOKUP($A1937,Sheet1!$B$3:$AH$1266,Sheet1!G$1+(Sheet1!$A$1-1)*10,FALSE)&gt;9999,-2,IF(VLOOKUP($A1937,Sheet1!$B$3:$AH$1266,Sheet1!G$1+(Sheet1!$A$1-1)*10,FALSE)&gt;999,-1,0)))))))</f>
        <v>---</v>
      </c>
      <c r="X1937" s="385" t="str">
        <f>IF(ISNA(VLOOKUP($A1937,Sheet1!$B$3:$AH$1266,Sheet1!H$1+(Sheet1!$A$1-1)*10,FALSE))=TRUE,"---",IF(VLOOKUP($A1937,Sheet1!$B$3:$AH$1266,Sheet1!H$1+(Sheet1!$A$1-1)*10,FALSE)="---","---", (ROUND(VLOOKUP($A1937,Sheet1!$B$3:$AH$1266,Sheet1!H$1+(Sheet1!$A$1-1)*10,FALSE),IF(VLOOKUP($A1937,Sheet1!$B$3:$AH$1266,Sheet1!H$1+(Sheet1!$A$1-1)*10,FALSE)&gt;99999,-3,IF(VLOOKUP($A1937,Sheet1!$B$3:$AH$1266,Sheet1!H$1+(Sheet1!$A$1-1)*10,FALSE)&gt;9999,-2,IF(VLOOKUP($A1937,Sheet1!$B$3:$AH$1266,Sheet1!H$1+(Sheet1!$A$1-1)*10,FALSE)&gt;999,-1,0)))))))</f>
        <v>---</v>
      </c>
      <c r="Y1937" s="385" t="str">
        <f>IF(ISNA(VLOOKUP($A1937,Sheet1!$B$3:$AH$1266,Sheet1!I$1+(Sheet1!$A$1-1)*10,FALSE))=TRUE,"---",IF(VLOOKUP($A1937,Sheet1!$B$3:$AH$1266,Sheet1!I$1+(Sheet1!$A$1-1)*10,FALSE)="---","---", (ROUND(VLOOKUP($A1937,Sheet1!$B$3:$AH$1266,Sheet1!I$1+(Sheet1!$A$1-1)*10,FALSE),IF(VLOOKUP($A1937,Sheet1!$B$3:$AH$1266,Sheet1!I$1+(Sheet1!$A$1-1)*10,FALSE)&gt;99999,-3,IF(VLOOKUP($A1937,Sheet1!$B$3:$AH$1266,Sheet1!I$1+(Sheet1!$A$1-1)*10,FALSE)&gt;9999,-2,IF(VLOOKUP($A1937,Sheet1!$B$3:$AH$1266,Sheet1!I$1+(Sheet1!$A$1-1)*10,FALSE)&gt;999,-1,0)))))))</f>
        <v>---</v>
      </c>
      <c r="Z1937" s="385" t="str">
        <f>IF(ISNA(VLOOKUP($A1937,Sheet1!$B$3:$AH$1266,Sheet1!J$1+(Sheet1!$A$1-1)*10,FALSE))=TRUE,"---",IF(VLOOKUP($A1937,Sheet1!$B$3:$AH$1266,Sheet1!J$1+(Sheet1!$A$1-1)*10,FALSE)="---","---", (ROUND(VLOOKUP($A1937,Sheet1!$B$3:$AH$1266,Sheet1!J$1+(Sheet1!$A$1-1)*10,FALSE),IF(VLOOKUP($A1937,Sheet1!$B$3:$AH$1266,Sheet1!J$1+(Sheet1!$A$1-1)*10,FALSE)&gt;99999,-3,IF(VLOOKUP($A1937,Sheet1!$B$3:$AH$1266,Sheet1!J$1+(Sheet1!$A$1-1)*10,FALSE)&gt;9999,-2,IF(VLOOKUP($A1937,Sheet1!$B$3:$AH$1266,Sheet1!J$1+(Sheet1!$A$1-1)*10,FALSE)&gt;999,-1,0)))))))</f>
        <v>---</v>
      </c>
      <c r="AA1937" s="385" t="str">
        <f>IF(ISNA(VLOOKUP($A1937,Sheet1!$B$3:$AH$1266,Sheet1!K$1+(Sheet1!$A$1-1)*10,FALSE))=TRUE,"---",IF(VLOOKUP($A1937,Sheet1!$B$3:$AH$1266,Sheet1!K$1+(Sheet1!$A$1-1)*10,FALSE)="---","---", (ROUND(VLOOKUP($A1937,Sheet1!$B$3:$AH$1266,Sheet1!K$1+(Sheet1!$A$1-1)*10,FALSE),IF(VLOOKUP($A1937,Sheet1!$B$3:$AH$1266,Sheet1!K$1+(Sheet1!$A$1-1)*10,FALSE)&gt;99999,-3,IF(VLOOKUP($A1937,Sheet1!$B$3:$AH$1266,Sheet1!K$1+(Sheet1!$A$1-1)*10,FALSE)&gt;9999,-2,IF(VLOOKUP($A1937,Sheet1!$B$3:$AH$1266,Sheet1!K$1+(Sheet1!$A$1-1)*10,FALSE)&gt;999,-1,0)))))))</f>
        <v>---</v>
      </c>
      <c r="AB1937" s="385" t="str">
        <f>IF(ISNA(VLOOKUP($A1937,Sheet1!$B$3:$AH$1266,Sheet1!L$1+(Sheet1!$A$1-1)*10,FALSE))=TRUE,"---",IF(VLOOKUP($A1937,Sheet1!$B$3:$AH$1266,Sheet1!L$1+(Sheet1!$A$1-1)*10,FALSE)="---","---", (ROUND(VLOOKUP($A1937,Sheet1!$B$3:$AH$1266,Sheet1!L$1+(Sheet1!$A$1-1)*10,FALSE),IF(VLOOKUP($A1937,Sheet1!$B$3:$AH$1266,Sheet1!L$1+(Sheet1!$A$1-1)*10,FALSE)&gt;99999,-3,IF(VLOOKUP($A1937,Sheet1!$B$3:$AH$1266,Sheet1!L$1+(Sheet1!$A$1-1)*10,FALSE)&gt;9999,-2,IF(VLOOKUP($A1937,Sheet1!$B$3:$AH$1266,Sheet1!L$1+(Sheet1!$A$1-1)*10,FALSE)&gt;999,-1,0)))))))</f>
        <v>---</v>
      </c>
      <c r="AC1937" s="385" t="str">
        <f>IF(ISNA(VLOOKUP($A1937,Sheet1!$B$3:$AH$1266,Sheet1!M$1+(Sheet1!$A$1-1)*10,FALSE))=TRUE,"---",IF(VLOOKUP($A1937,Sheet1!$B$3:$AH$1266,Sheet1!M$1+(Sheet1!$A$1-1)*10,FALSE)="---","---", (ROUND(VLOOKUP($A1937,Sheet1!$B$3:$AH$1266,Sheet1!M$1+(Sheet1!$A$1-1)*10,FALSE),IF(VLOOKUP($A1937,Sheet1!$B$3:$AH$1266,Sheet1!M$1+(Sheet1!$A$1-1)*10,FALSE)&gt;99999,-3,IF(VLOOKUP($A1937,Sheet1!$B$3:$AH$1266,Sheet1!M$1+(Sheet1!$A$1-1)*10,FALSE)&gt;9999,-2,IF(VLOOKUP($A1937,Sheet1!$B$3:$AH$1266,Sheet1!M$1+(Sheet1!$A$1-1)*10,FALSE)&gt;999,-1,0)))))))</f>
        <v>---</v>
      </c>
      <c r="AD1937" s="385" t="str">
        <f>IF(ISNA(VLOOKUP($A1937,Sheet1!$B$3:$AH$1266,Sheet1!N$1+(Sheet1!$A$1-1)*10,FALSE))=TRUE,"---",IF(VLOOKUP($A1937,Sheet1!$B$3:$AH$1266,Sheet1!N$1+(Sheet1!$A$1-1)*10,FALSE)="---","---", (ROUND(VLOOKUP($A1937,Sheet1!$B$3:$AH$1266,Sheet1!N$1+(Sheet1!$A$1-1)*10,FALSE),IF(VLOOKUP($A1937,Sheet1!$B$3:$AH$1266,Sheet1!N$1+(Sheet1!$A$1-1)*10,FALSE)&gt;99999,-3,IF(VLOOKUP($A1937,Sheet1!$B$3:$AH$1266,Sheet1!N$1+(Sheet1!$A$1-1)*10,FALSE)&gt;9999,-2,IF(VLOOKUP($A1937,Sheet1!$B$3:$AH$1266,Sheet1!N$1+(Sheet1!$A$1-1)*10,FALSE)&gt;999,-1,0)))))))</f>
        <v>---</v>
      </c>
    </row>
    <row r="1938" spans="1:30" ht="25.5" customHeight="1" x14ac:dyDescent="0.25">
      <c r="A1938" s="125" t="s">
        <v>2829</v>
      </c>
      <c r="B1938" s="126" t="s">
        <v>2830</v>
      </c>
      <c r="C1938" s="125">
        <v>434604</v>
      </c>
      <c r="D1938" s="125">
        <v>743613</v>
      </c>
      <c r="E1938" s="70" t="s">
        <v>3064</v>
      </c>
      <c r="F1938" s="52" t="s">
        <v>4994</v>
      </c>
      <c r="G1938" s="127" t="s">
        <v>31</v>
      </c>
      <c r="H1938" s="158">
        <v>17</v>
      </c>
      <c r="I1938" s="112">
        <v>28973</v>
      </c>
      <c r="J1938" s="113">
        <v>8.49</v>
      </c>
      <c r="K1938" s="114" t="s">
        <v>4405</v>
      </c>
      <c r="L1938" s="115">
        <v>855</v>
      </c>
      <c r="M1938" s="116">
        <v>50.3</v>
      </c>
      <c r="N1938" s="114" t="s">
        <v>4405</v>
      </c>
      <c r="O1938" s="68">
        <f t="shared" si="64"/>
        <v>12.721732926831301</v>
      </c>
      <c r="P1938" s="68">
        <f>IF(O1938&lt;&gt;"",VLOOKUP($A1938,Sheet4!$A$2:$O$1309,14,FALSE)*100,"")</f>
        <v>4.0157240730302579</v>
      </c>
      <c r="Q1938" s="68">
        <f>IF(P1938&lt;&gt;"",VLOOKUP($A1938,Sheet4!$A$2:$O$1309,15,FALSE)*100,"")</f>
        <v>33.065562810250086</v>
      </c>
      <c r="R1938" s="74">
        <f t="shared" si="65"/>
        <v>8</v>
      </c>
      <c r="S1938" s="64" t="s">
        <v>4364</v>
      </c>
      <c r="T1938" s="64" t="str">
        <f>IF(ISNA(VLOOKUP(A1938,Sheet1!B$3:C$1266,2,FALSE)=TRUE),"NC",VLOOKUP(A1938,Sheet1!B$3:C$1266,2,FALSE))</f>
        <v>Rural</v>
      </c>
      <c r="U1938" s="65">
        <f>IF(ISNA(VLOOKUP($A1938,Sheet1!$B$3:$AH$1266,Sheet1!E$1+(Sheet1!$A$1-1)*10,FALSE))=TRUE,"---",IF(VLOOKUP($A1938,Sheet1!$B$3:$AH$1266,Sheet1!E$1+(Sheet1!$A$1-1)*10,FALSE)="---","---", (ROUND(VLOOKUP($A1938,Sheet1!$B$3:$AH$1266,Sheet1!E$1+(Sheet1!$A$1-1)*10,FALSE),IF(VLOOKUP($A1938,Sheet1!$B$3:$AH$1266,Sheet1!E$1+(Sheet1!$A$1-1)*10,FALSE)&gt;99999,-3,IF(VLOOKUP($A1938,Sheet1!$B$3:$AH$1266,Sheet1!E$1+(Sheet1!$A$1-1)*10,FALSE)&gt;9999,-2,IF(VLOOKUP($A1938,Sheet1!$B$3:$AH$1266,Sheet1!E$1+(Sheet1!$A$1-1)*10,FALSE)&gt;999,-1,0)))))))</f>
        <v>366</v>
      </c>
      <c r="V1938" s="65">
        <f>IF(ISNA(VLOOKUP($A1938,Sheet1!$B$3:$AH$1266,Sheet1!F$1+(Sheet1!$A$1-1)*10,FALSE))=TRUE,"---",IF(VLOOKUP($A1938,Sheet1!$B$3:$AH$1266,Sheet1!F$1+(Sheet1!$A$1-1)*10,FALSE)="---","---", (ROUND(VLOOKUP($A1938,Sheet1!$B$3:$AH$1266,Sheet1!F$1+(Sheet1!$A$1-1)*10,FALSE),IF(VLOOKUP($A1938,Sheet1!$B$3:$AH$1266,Sheet1!F$1+(Sheet1!$A$1-1)*10,FALSE)&gt;99999,-3,IF(VLOOKUP($A1938,Sheet1!$B$3:$AH$1266,Sheet1!F$1+(Sheet1!$A$1-1)*10,FALSE)&gt;9999,-2,IF(VLOOKUP($A1938,Sheet1!$B$3:$AH$1266,Sheet1!F$1+(Sheet1!$A$1-1)*10,FALSE)&gt;999,-1,0)))))))</f>
        <v>431</v>
      </c>
      <c r="W1938" s="65">
        <f>IF(ISNA(VLOOKUP($A1938,Sheet1!$B$3:$AH$1266,Sheet1!G$1+(Sheet1!$A$1-1)*10,FALSE))=TRUE,"---",IF(VLOOKUP($A1938,Sheet1!$B$3:$AH$1266,Sheet1!G$1+(Sheet1!$A$1-1)*10,FALSE)="---","---", (ROUND(VLOOKUP($A1938,Sheet1!$B$3:$AH$1266,Sheet1!G$1+(Sheet1!$A$1-1)*10,FALSE),IF(VLOOKUP($A1938,Sheet1!$B$3:$AH$1266,Sheet1!G$1+(Sheet1!$A$1-1)*10,FALSE)&gt;99999,-3,IF(VLOOKUP($A1938,Sheet1!$B$3:$AH$1266,Sheet1!G$1+(Sheet1!$A$1-1)*10,FALSE)&gt;9999,-2,IF(VLOOKUP($A1938,Sheet1!$B$3:$AH$1266,Sheet1!G$1+(Sheet1!$A$1-1)*10,FALSE)&gt;999,-1,0)))))))</f>
        <v>515</v>
      </c>
      <c r="X1938" s="65">
        <f>IF(ISNA(VLOOKUP($A1938,Sheet1!$B$3:$AH$1266,Sheet1!H$1+(Sheet1!$A$1-1)*10,FALSE))=TRUE,"---",IF(VLOOKUP($A1938,Sheet1!$B$3:$AH$1266,Sheet1!H$1+(Sheet1!$A$1-1)*10,FALSE)="---","---", (ROUND(VLOOKUP($A1938,Sheet1!$B$3:$AH$1266,Sheet1!H$1+(Sheet1!$A$1-1)*10,FALSE),IF(VLOOKUP($A1938,Sheet1!$B$3:$AH$1266,Sheet1!H$1+(Sheet1!$A$1-1)*10,FALSE)&gt;99999,-3,IF(VLOOKUP($A1938,Sheet1!$B$3:$AH$1266,Sheet1!H$1+(Sheet1!$A$1-1)*10,FALSE)&gt;9999,-2,IF(VLOOKUP($A1938,Sheet1!$B$3:$AH$1266,Sheet1!H$1+(Sheet1!$A$1-1)*10,FALSE)&gt;999,-1,0)))))))</f>
        <v>741</v>
      </c>
      <c r="Y1938" s="65">
        <f>IF(ISNA(VLOOKUP($A1938,Sheet1!$B$3:$AH$1266,Sheet1!I$1+(Sheet1!$A$1-1)*10,FALSE))=TRUE,"---",IF(VLOOKUP($A1938,Sheet1!$B$3:$AH$1266,Sheet1!I$1+(Sheet1!$A$1-1)*10,FALSE)="---","---", (ROUND(VLOOKUP($A1938,Sheet1!$B$3:$AH$1266,Sheet1!I$1+(Sheet1!$A$1-1)*10,FALSE),IF(VLOOKUP($A1938,Sheet1!$B$3:$AH$1266,Sheet1!I$1+(Sheet1!$A$1-1)*10,FALSE)&gt;99999,-3,IF(VLOOKUP($A1938,Sheet1!$B$3:$AH$1266,Sheet1!I$1+(Sheet1!$A$1-1)*10,FALSE)&gt;9999,-2,IF(VLOOKUP($A1938,Sheet1!$B$3:$AH$1266,Sheet1!I$1+(Sheet1!$A$1-1)*10,FALSE)&gt;999,-1,0)))))))</f>
        <v>902</v>
      </c>
      <c r="Z1938" s="65">
        <f>IF(ISNA(VLOOKUP($A1938,Sheet1!$B$3:$AH$1266,Sheet1!J$1+(Sheet1!$A$1-1)*10,FALSE))=TRUE,"---",IF(VLOOKUP($A1938,Sheet1!$B$3:$AH$1266,Sheet1!J$1+(Sheet1!$A$1-1)*10,FALSE)="---","---", (ROUND(VLOOKUP($A1938,Sheet1!$B$3:$AH$1266,Sheet1!J$1+(Sheet1!$A$1-1)*10,FALSE),IF(VLOOKUP($A1938,Sheet1!$B$3:$AH$1266,Sheet1!J$1+(Sheet1!$A$1-1)*10,FALSE)&gt;99999,-3,IF(VLOOKUP($A1938,Sheet1!$B$3:$AH$1266,Sheet1!J$1+(Sheet1!$A$1-1)*10,FALSE)&gt;9999,-2,IF(VLOOKUP($A1938,Sheet1!$B$3:$AH$1266,Sheet1!J$1+(Sheet1!$A$1-1)*10,FALSE)&gt;999,-1,0)))))))</f>
        <v>1110</v>
      </c>
      <c r="AA1938" s="65">
        <f>IF(ISNA(VLOOKUP($A1938,Sheet1!$B$3:$AH$1266,Sheet1!K$1+(Sheet1!$A$1-1)*10,FALSE))=TRUE,"---",IF(VLOOKUP($A1938,Sheet1!$B$3:$AH$1266,Sheet1!K$1+(Sheet1!$A$1-1)*10,FALSE)="---","---", (ROUND(VLOOKUP($A1938,Sheet1!$B$3:$AH$1266,Sheet1!K$1+(Sheet1!$A$1-1)*10,FALSE),IF(VLOOKUP($A1938,Sheet1!$B$3:$AH$1266,Sheet1!K$1+(Sheet1!$A$1-1)*10,FALSE)&gt;99999,-3,IF(VLOOKUP($A1938,Sheet1!$B$3:$AH$1266,Sheet1!K$1+(Sheet1!$A$1-1)*10,FALSE)&gt;9999,-2,IF(VLOOKUP($A1938,Sheet1!$B$3:$AH$1266,Sheet1!K$1+(Sheet1!$A$1-1)*10,FALSE)&gt;999,-1,0)))))))</f>
        <v>1260</v>
      </c>
      <c r="AB1938" s="65">
        <f>IF(ISNA(VLOOKUP($A1938,Sheet1!$B$3:$AH$1266,Sheet1!L$1+(Sheet1!$A$1-1)*10,FALSE))=TRUE,"---",IF(VLOOKUP($A1938,Sheet1!$B$3:$AH$1266,Sheet1!L$1+(Sheet1!$A$1-1)*10,FALSE)="---","---", (ROUND(VLOOKUP($A1938,Sheet1!$B$3:$AH$1266,Sheet1!L$1+(Sheet1!$A$1-1)*10,FALSE),IF(VLOOKUP($A1938,Sheet1!$B$3:$AH$1266,Sheet1!L$1+(Sheet1!$A$1-1)*10,FALSE)&gt;99999,-3,IF(VLOOKUP($A1938,Sheet1!$B$3:$AH$1266,Sheet1!L$1+(Sheet1!$A$1-1)*10,FALSE)&gt;9999,-2,IF(VLOOKUP($A1938,Sheet1!$B$3:$AH$1266,Sheet1!L$1+(Sheet1!$A$1-1)*10,FALSE)&gt;999,-1,0)))))))</f>
        <v>1440</v>
      </c>
      <c r="AC1938" s="65">
        <f>IF(ISNA(VLOOKUP($A1938,Sheet1!$B$3:$AH$1266,Sheet1!M$1+(Sheet1!$A$1-1)*10,FALSE))=TRUE,"---",IF(VLOOKUP($A1938,Sheet1!$B$3:$AH$1266,Sheet1!M$1+(Sheet1!$A$1-1)*10,FALSE)="---","---", (ROUND(VLOOKUP($A1938,Sheet1!$B$3:$AH$1266,Sheet1!M$1+(Sheet1!$A$1-1)*10,FALSE),IF(VLOOKUP($A1938,Sheet1!$B$3:$AH$1266,Sheet1!M$1+(Sheet1!$A$1-1)*10,FALSE)&gt;99999,-3,IF(VLOOKUP($A1938,Sheet1!$B$3:$AH$1266,Sheet1!M$1+(Sheet1!$A$1-1)*10,FALSE)&gt;9999,-2,IF(VLOOKUP($A1938,Sheet1!$B$3:$AH$1266,Sheet1!M$1+(Sheet1!$A$1-1)*10,FALSE)&gt;999,-1,0)))))))</f>
        <v>1590</v>
      </c>
      <c r="AD1938" s="65">
        <f>IF(ISNA(VLOOKUP($A1938,Sheet1!$B$3:$AH$1266,Sheet1!N$1+(Sheet1!$A$1-1)*10,FALSE))=TRUE,"---",IF(VLOOKUP($A1938,Sheet1!$B$3:$AH$1266,Sheet1!N$1+(Sheet1!$A$1-1)*10,FALSE)="---","---", (ROUND(VLOOKUP($A1938,Sheet1!$B$3:$AH$1266,Sheet1!N$1+(Sheet1!$A$1-1)*10,FALSE),IF(VLOOKUP($A1938,Sheet1!$B$3:$AH$1266,Sheet1!N$1+(Sheet1!$A$1-1)*10,FALSE)&gt;99999,-3,IF(VLOOKUP($A1938,Sheet1!$B$3:$AH$1266,Sheet1!N$1+(Sheet1!$A$1-1)*10,FALSE)&gt;9999,-2,IF(VLOOKUP($A1938,Sheet1!$B$3:$AH$1266,Sheet1!N$1+(Sheet1!$A$1-1)*10,FALSE)&gt;999,-1,0)))))))</f>
        <v>1840</v>
      </c>
    </row>
    <row r="1939" spans="1:30" ht="25.5" customHeight="1" x14ac:dyDescent="0.25">
      <c r="A1939" s="133" t="s">
        <v>2831</v>
      </c>
      <c r="B1939" s="141" t="s">
        <v>2832</v>
      </c>
      <c r="C1939" s="133">
        <v>434556</v>
      </c>
      <c r="D1939" s="133">
        <v>743743</v>
      </c>
      <c r="E1939" s="67" t="s">
        <v>3064</v>
      </c>
      <c r="F1939" s="117" t="s">
        <v>4959</v>
      </c>
      <c r="G1939" s="118" t="s">
        <v>31</v>
      </c>
      <c r="H1939" s="136">
        <v>19.100000000000001</v>
      </c>
      <c r="I1939" s="119">
        <v>28973</v>
      </c>
      <c r="J1939" s="124">
        <v>6.25</v>
      </c>
      <c r="K1939" s="121" t="s">
        <v>4405</v>
      </c>
      <c r="L1939" s="122">
        <v>731</v>
      </c>
      <c r="M1939" s="123">
        <v>38.299999999999997</v>
      </c>
      <c r="N1939" s="121" t="s">
        <v>4405</v>
      </c>
      <c r="O1939" s="71">
        <f t="shared" si="64"/>
        <v>27.626736477744288</v>
      </c>
      <c r="P1939" s="71">
        <f>IF(O1939&lt;&gt;"",VLOOKUP($A1939,Sheet4!$A$2:$O$1309,14,FALSE)*100,"")</f>
        <v>6.0863433212663747</v>
      </c>
      <c r="Q1939" s="71">
        <f>IF(P1939&lt;&gt;"",VLOOKUP($A1939,Sheet4!$A$2:$O$1309,15,FALSE)*100,"")</f>
        <v>45.939798323519476</v>
      </c>
      <c r="R1939" s="73">
        <f t="shared" si="65"/>
        <v>4</v>
      </c>
      <c r="S1939" s="63" t="s">
        <v>4364</v>
      </c>
      <c r="T1939" s="63" t="str">
        <f>IF(ISNA(VLOOKUP(A1939,Sheet1!B$3:C$1266,2,FALSE)=TRUE),"NC",VLOOKUP(A1939,Sheet1!B$3:C$1266,2,FALSE))</f>
        <v>Rural</v>
      </c>
      <c r="U1939" s="66">
        <f>IF(ISNA(VLOOKUP($A1939,Sheet1!$B$3:$AH$1266,Sheet1!E$1+(Sheet1!$A$1-1)*10,FALSE))=TRUE,"---",IF(VLOOKUP($A1939,Sheet1!$B$3:$AH$1266,Sheet1!E$1+(Sheet1!$A$1-1)*10,FALSE)="---","---", (ROUND(VLOOKUP($A1939,Sheet1!$B$3:$AH$1266,Sheet1!E$1+(Sheet1!$A$1-1)*10,FALSE),IF(VLOOKUP($A1939,Sheet1!$B$3:$AH$1266,Sheet1!E$1+(Sheet1!$A$1-1)*10,FALSE)&gt;99999,-3,IF(VLOOKUP($A1939,Sheet1!$B$3:$AH$1266,Sheet1!E$1+(Sheet1!$A$1-1)*10,FALSE)&gt;9999,-2,IF(VLOOKUP($A1939,Sheet1!$B$3:$AH$1266,Sheet1!E$1+(Sheet1!$A$1-1)*10,FALSE)&gt;999,-1,0)))))))</f>
        <v>398</v>
      </c>
      <c r="V1939" s="66">
        <f>IF(ISNA(VLOOKUP($A1939,Sheet1!$B$3:$AH$1266,Sheet1!F$1+(Sheet1!$A$1-1)*10,FALSE))=TRUE,"---",IF(VLOOKUP($A1939,Sheet1!$B$3:$AH$1266,Sheet1!F$1+(Sheet1!$A$1-1)*10,FALSE)="---","---", (ROUND(VLOOKUP($A1939,Sheet1!$B$3:$AH$1266,Sheet1!F$1+(Sheet1!$A$1-1)*10,FALSE),IF(VLOOKUP($A1939,Sheet1!$B$3:$AH$1266,Sheet1!F$1+(Sheet1!$A$1-1)*10,FALSE)&gt;99999,-3,IF(VLOOKUP($A1939,Sheet1!$B$3:$AH$1266,Sheet1!F$1+(Sheet1!$A$1-1)*10,FALSE)&gt;9999,-2,IF(VLOOKUP($A1939,Sheet1!$B$3:$AH$1266,Sheet1!F$1+(Sheet1!$A$1-1)*10,FALSE)&gt;999,-1,0)))))))</f>
        <v>468</v>
      </c>
      <c r="W1939" s="66">
        <f>IF(ISNA(VLOOKUP($A1939,Sheet1!$B$3:$AH$1266,Sheet1!G$1+(Sheet1!$A$1-1)*10,FALSE))=TRUE,"---",IF(VLOOKUP($A1939,Sheet1!$B$3:$AH$1266,Sheet1!G$1+(Sheet1!$A$1-1)*10,FALSE)="---","---", (ROUND(VLOOKUP($A1939,Sheet1!$B$3:$AH$1266,Sheet1!G$1+(Sheet1!$A$1-1)*10,FALSE),IF(VLOOKUP($A1939,Sheet1!$B$3:$AH$1266,Sheet1!G$1+(Sheet1!$A$1-1)*10,FALSE)&gt;99999,-3,IF(VLOOKUP($A1939,Sheet1!$B$3:$AH$1266,Sheet1!G$1+(Sheet1!$A$1-1)*10,FALSE)&gt;9999,-2,IF(VLOOKUP($A1939,Sheet1!$B$3:$AH$1266,Sheet1!G$1+(Sheet1!$A$1-1)*10,FALSE)&gt;999,-1,0)))))))</f>
        <v>559</v>
      </c>
      <c r="X1939" s="66">
        <f>IF(ISNA(VLOOKUP($A1939,Sheet1!$B$3:$AH$1266,Sheet1!H$1+(Sheet1!$A$1-1)*10,FALSE))=TRUE,"---",IF(VLOOKUP($A1939,Sheet1!$B$3:$AH$1266,Sheet1!H$1+(Sheet1!$A$1-1)*10,FALSE)="---","---", (ROUND(VLOOKUP($A1939,Sheet1!$B$3:$AH$1266,Sheet1!H$1+(Sheet1!$A$1-1)*10,FALSE),IF(VLOOKUP($A1939,Sheet1!$B$3:$AH$1266,Sheet1!H$1+(Sheet1!$A$1-1)*10,FALSE)&gt;99999,-3,IF(VLOOKUP($A1939,Sheet1!$B$3:$AH$1266,Sheet1!H$1+(Sheet1!$A$1-1)*10,FALSE)&gt;9999,-2,IF(VLOOKUP($A1939,Sheet1!$B$3:$AH$1266,Sheet1!H$1+(Sheet1!$A$1-1)*10,FALSE)&gt;999,-1,0)))))))</f>
        <v>801</v>
      </c>
      <c r="Y1939" s="66">
        <f>IF(ISNA(VLOOKUP($A1939,Sheet1!$B$3:$AH$1266,Sheet1!I$1+(Sheet1!$A$1-1)*10,FALSE))=TRUE,"---",IF(VLOOKUP($A1939,Sheet1!$B$3:$AH$1266,Sheet1!I$1+(Sheet1!$A$1-1)*10,FALSE)="---","---", (ROUND(VLOOKUP($A1939,Sheet1!$B$3:$AH$1266,Sheet1!I$1+(Sheet1!$A$1-1)*10,FALSE),IF(VLOOKUP($A1939,Sheet1!$B$3:$AH$1266,Sheet1!I$1+(Sheet1!$A$1-1)*10,FALSE)&gt;99999,-3,IF(VLOOKUP($A1939,Sheet1!$B$3:$AH$1266,Sheet1!I$1+(Sheet1!$A$1-1)*10,FALSE)&gt;9999,-2,IF(VLOOKUP($A1939,Sheet1!$B$3:$AH$1266,Sheet1!I$1+(Sheet1!$A$1-1)*10,FALSE)&gt;999,-1,0)))))))</f>
        <v>972</v>
      </c>
      <c r="Z1939" s="66">
        <f>IF(ISNA(VLOOKUP($A1939,Sheet1!$B$3:$AH$1266,Sheet1!J$1+(Sheet1!$A$1-1)*10,FALSE))=TRUE,"---",IF(VLOOKUP($A1939,Sheet1!$B$3:$AH$1266,Sheet1!J$1+(Sheet1!$A$1-1)*10,FALSE)="---","---", (ROUND(VLOOKUP($A1939,Sheet1!$B$3:$AH$1266,Sheet1!J$1+(Sheet1!$A$1-1)*10,FALSE),IF(VLOOKUP($A1939,Sheet1!$B$3:$AH$1266,Sheet1!J$1+(Sheet1!$A$1-1)*10,FALSE)&gt;99999,-3,IF(VLOOKUP($A1939,Sheet1!$B$3:$AH$1266,Sheet1!J$1+(Sheet1!$A$1-1)*10,FALSE)&gt;9999,-2,IF(VLOOKUP($A1939,Sheet1!$B$3:$AH$1266,Sheet1!J$1+(Sheet1!$A$1-1)*10,FALSE)&gt;999,-1,0)))))))</f>
        <v>1190</v>
      </c>
      <c r="AA1939" s="66">
        <f>IF(ISNA(VLOOKUP($A1939,Sheet1!$B$3:$AH$1266,Sheet1!K$1+(Sheet1!$A$1-1)*10,FALSE))=TRUE,"---",IF(VLOOKUP($A1939,Sheet1!$B$3:$AH$1266,Sheet1!K$1+(Sheet1!$A$1-1)*10,FALSE)="---","---", (ROUND(VLOOKUP($A1939,Sheet1!$B$3:$AH$1266,Sheet1!K$1+(Sheet1!$A$1-1)*10,FALSE),IF(VLOOKUP($A1939,Sheet1!$B$3:$AH$1266,Sheet1!K$1+(Sheet1!$A$1-1)*10,FALSE)&gt;99999,-3,IF(VLOOKUP($A1939,Sheet1!$B$3:$AH$1266,Sheet1!K$1+(Sheet1!$A$1-1)*10,FALSE)&gt;9999,-2,IF(VLOOKUP($A1939,Sheet1!$B$3:$AH$1266,Sheet1!K$1+(Sheet1!$A$1-1)*10,FALSE)&gt;999,-1,0)))))))</f>
        <v>1360</v>
      </c>
      <c r="AB1939" s="66">
        <f>IF(ISNA(VLOOKUP($A1939,Sheet1!$B$3:$AH$1266,Sheet1!L$1+(Sheet1!$A$1-1)*10,FALSE))=TRUE,"---",IF(VLOOKUP($A1939,Sheet1!$B$3:$AH$1266,Sheet1!L$1+(Sheet1!$A$1-1)*10,FALSE)="---","---", (ROUND(VLOOKUP($A1939,Sheet1!$B$3:$AH$1266,Sheet1!L$1+(Sheet1!$A$1-1)*10,FALSE),IF(VLOOKUP($A1939,Sheet1!$B$3:$AH$1266,Sheet1!L$1+(Sheet1!$A$1-1)*10,FALSE)&gt;99999,-3,IF(VLOOKUP($A1939,Sheet1!$B$3:$AH$1266,Sheet1!L$1+(Sheet1!$A$1-1)*10,FALSE)&gt;9999,-2,IF(VLOOKUP($A1939,Sheet1!$B$3:$AH$1266,Sheet1!L$1+(Sheet1!$A$1-1)*10,FALSE)&gt;999,-1,0)))))))</f>
        <v>1540</v>
      </c>
      <c r="AC1939" s="66">
        <f>IF(ISNA(VLOOKUP($A1939,Sheet1!$B$3:$AH$1266,Sheet1!M$1+(Sheet1!$A$1-1)*10,FALSE))=TRUE,"---",IF(VLOOKUP($A1939,Sheet1!$B$3:$AH$1266,Sheet1!M$1+(Sheet1!$A$1-1)*10,FALSE)="---","---", (ROUND(VLOOKUP($A1939,Sheet1!$B$3:$AH$1266,Sheet1!M$1+(Sheet1!$A$1-1)*10,FALSE),IF(VLOOKUP($A1939,Sheet1!$B$3:$AH$1266,Sheet1!M$1+(Sheet1!$A$1-1)*10,FALSE)&gt;99999,-3,IF(VLOOKUP($A1939,Sheet1!$B$3:$AH$1266,Sheet1!M$1+(Sheet1!$A$1-1)*10,FALSE)&gt;9999,-2,IF(VLOOKUP($A1939,Sheet1!$B$3:$AH$1266,Sheet1!M$1+(Sheet1!$A$1-1)*10,FALSE)&gt;999,-1,0)))))))</f>
        <v>1710</v>
      </c>
      <c r="AD1939" s="66">
        <f>IF(ISNA(VLOOKUP($A1939,Sheet1!$B$3:$AH$1266,Sheet1!N$1+(Sheet1!$A$1-1)*10,FALSE))=TRUE,"---",IF(VLOOKUP($A1939,Sheet1!$B$3:$AH$1266,Sheet1!N$1+(Sheet1!$A$1-1)*10,FALSE)="---","---", (ROUND(VLOOKUP($A1939,Sheet1!$B$3:$AH$1266,Sheet1!N$1+(Sheet1!$A$1-1)*10,FALSE),IF(VLOOKUP($A1939,Sheet1!$B$3:$AH$1266,Sheet1!N$1+(Sheet1!$A$1-1)*10,FALSE)&gt;99999,-3,IF(VLOOKUP($A1939,Sheet1!$B$3:$AH$1266,Sheet1!N$1+(Sheet1!$A$1-1)*10,FALSE)&gt;9999,-2,IF(VLOOKUP($A1939,Sheet1!$B$3:$AH$1266,Sheet1!N$1+(Sheet1!$A$1-1)*10,FALSE)&gt;999,-1,0)))))))</f>
        <v>1970</v>
      </c>
    </row>
    <row r="1940" spans="1:30" ht="25.5" customHeight="1" x14ac:dyDescent="0.25">
      <c r="A1940" s="125" t="s">
        <v>2833</v>
      </c>
      <c r="B1940" s="126" t="s">
        <v>2834</v>
      </c>
      <c r="C1940" s="125">
        <v>435201</v>
      </c>
      <c r="D1940" s="125">
        <v>742554</v>
      </c>
      <c r="E1940" s="70" t="s">
        <v>3064</v>
      </c>
      <c r="F1940" s="139" t="s">
        <v>4405</v>
      </c>
      <c r="G1940" s="127" t="s">
        <v>160</v>
      </c>
      <c r="H1940" s="128">
        <v>1.23</v>
      </c>
      <c r="I1940" s="112">
        <v>26073</v>
      </c>
      <c r="J1940" s="140" t="s">
        <v>4405</v>
      </c>
      <c r="K1940" s="127" t="s">
        <v>17</v>
      </c>
      <c r="L1940" s="115">
        <v>120</v>
      </c>
      <c r="M1940" s="116">
        <v>97.6</v>
      </c>
      <c r="N1940" s="127" t="s">
        <v>321</v>
      </c>
      <c r="O1940" s="68">
        <f t="shared" si="64"/>
        <v>0.5</v>
      </c>
      <c r="P1940" s="68">
        <f>IF(O1940&lt;&gt;"",VLOOKUP($A1940,Sheet4!$A$2:$O$1309,14,FALSE)*100,"")</f>
        <v>1.9250763130253867</v>
      </c>
      <c r="Q1940" s="68">
        <f>IF(P1940&lt;&gt;"",VLOOKUP($A1940,Sheet4!$A$2:$O$1309,15,FALSE)*100,"")</f>
        <v>17.337171253087082</v>
      </c>
      <c r="R1940" s="74" t="str">
        <f t="shared" si="65"/>
        <v>200</v>
      </c>
      <c r="S1940" s="64" t="s">
        <v>4364</v>
      </c>
      <c r="T1940" s="64" t="str">
        <f>IF(ISNA(VLOOKUP(A1940,Sheet1!B$3:C$1266,2,FALSE)=TRUE),"NC",VLOOKUP(A1940,Sheet1!B$3:C$1266,2,FALSE))</f>
        <v>Rural</v>
      </c>
      <c r="U1940" s="65">
        <f>IF(ISNA(VLOOKUP($A1940,Sheet1!$B$3:$AH$1266,Sheet1!E$1+(Sheet1!$A$1-1)*10,FALSE))=TRUE,"---",IF(VLOOKUP($A1940,Sheet1!$B$3:$AH$1266,Sheet1!E$1+(Sheet1!$A$1-1)*10,FALSE)="---","---", (ROUND(VLOOKUP($A1940,Sheet1!$B$3:$AH$1266,Sheet1!E$1+(Sheet1!$A$1-1)*10,FALSE),IF(VLOOKUP($A1940,Sheet1!$B$3:$AH$1266,Sheet1!E$1+(Sheet1!$A$1-1)*10,FALSE)&gt;99999,-3,IF(VLOOKUP($A1940,Sheet1!$B$3:$AH$1266,Sheet1!E$1+(Sheet1!$A$1-1)*10,FALSE)&gt;9999,-2,IF(VLOOKUP($A1940,Sheet1!$B$3:$AH$1266,Sheet1!E$1+(Sheet1!$A$1-1)*10,FALSE)&gt;999,-1,0)))))))</f>
        <v>26</v>
      </c>
      <c r="V1940" s="65">
        <f>IF(ISNA(VLOOKUP($A1940,Sheet1!$B$3:$AH$1266,Sheet1!F$1+(Sheet1!$A$1-1)*10,FALSE))=TRUE,"---",IF(VLOOKUP($A1940,Sheet1!$B$3:$AH$1266,Sheet1!F$1+(Sheet1!$A$1-1)*10,FALSE)="---","---", (ROUND(VLOOKUP($A1940,Sheet1!$B$3:$AH$1266,Sheet1!F$1+(Sheet1!$A$1-1)*10,FALSE),IF(VLOOKUP($A1940,Sheet1!$B$3:$AH$1266,Sheet1!F$1+(Sheet1!$A$1-1)*10,FALSE)&gt;99999,-3,IF(VLOOKUP($A1940,Sheet1!$B$3:$AH$1266,Sheet1!F$1+(Sheet1!$A$1-1)*10,FALSE)&gt;9999,-2,IF(VLOOKUP($A1940,Sheet1!$B$3:$AH$1266,Sheet1!F$1+(Sheet1!$A$1-1)*10,FALSE)&gt;999,-1,0)))))))</f>
        <v>31</v>
      </c>
      <c r="W1940" s="65">
        <f>IF(ISNA(VLOOKUP($A1940,Sheet1!$B$3:$AH$1266,Sheet1!G$1+(Sheet1!$A$1-1)*10,FALSE))=TRUE,"---",IF(VLOOKUP($A1940,Sheet1!$B$3:$AH$1266,Sheet1!G$1+(Sheet1!$A$1-1)*10,FALSE)="---","---", (ROUND(VLOOKUP($A1940,Sheet1!$B$3:$AH$1266,Sheet1!G$1+(Sheet1!$A$1-1)*10,FALSE),IF(VLOOKUP($A1940,Sheet1!$B$3:$AH$1266,Sheet1!G$1+(Sheet1!$A$1-1)*10,FALSE)&gt;99999,-3,IF(VLOOKUP($A1940,Sheet1!$B$3:$AH$1266,Sheet1!G$1+(Sheet1!$A$1-1)*10,FALSE)&gt;9999,-2,IF(VLOOKUP($A1940,Sheet1!$B$3:$AH$1266,Sheet1!G$1+(Sheet1!$A$1-1)*10,FALSE)&gt;999,-1,0)))))))</f>
        <v>37</v>
      </c>
      <c r="X1940" s="65">
        <f>IF(ISNA(VLOOKUP($A1940,Sheet1!$B$3:$AH$1266,Sheet1!H$1+(Sheet1!$A$1-1)*10,FALSE))=TRUE,"---",IF(VLOOKUP($A1940,Sheet1!$B$3:$AH$1266,Sheet1!H$1+(Sheet1!$A$1-1)*10,FALSE)="---","---", (ROUND(VLOOKUP($A1940,Sheet1!$B$3:$AH$1266,Sheet1!H$1+(Sheet1!$A$1-1)*10,FALSE),IF(VLOOKUP($A1940,Sheet1!$B$3:$AH$1266,Sheet1!H$1+(Sheet1!$A$1-1)*10,FALSE)&gt;99999,-3,IF(VLOOKUP($A1940,Sheet1!$B$3:$AH$1266,Sheet1!H$1+(Sheet1!$A$1-1)*10,FALSE)&gt;9999,-2,IF(VLOOKUP($A1940,Sheet1!$B$3:$AH$1266,Sheet1!H$1+(Sheet1!$A$1-1)*10,FALSE)&gt;999,-1,0)))))))</f>
        <v>54</v>
      </c>
      <c r="Y1940" s="65">
        <f>IF(ISNA(VLOOKUP($A1940,Sheet1!$B$3:$AH$1266,Sheet1!I$1+(Sheet1!$A$1-1)*10,FALSE))=TRUE,"---",IF(VLOOKUP($A1940,Sheet1!$B$3:$AH$1266,Sheet1!I$1+(Sheet1!$A$1-1)*10,FALSE)="---","---", (ROUND(VLOOKUP($A1940,Sheet1!$B$3:$AH$1266,Sheet1!I$1+(Sheet1!$A$1-1)*10,FALSE),IF(VLOOKUP($A1940,Sheet1!$B$3:$AH$1266,Sheet1!I$1+(Sheet1!$A$1-1)*10,FALSE)&gt;99999,-3,IF(VLOOKUP($A1940,Sheet1!$B$3:$AH$1266,Sheet1!I$1+(Sheet1!$A$1-1)*10,FALSE)&gt;9999,-2,IF(VLOOKUP($A1940,Sheet1!$B$3:$AH$1266,Sheet1!I$1+(Sheet1!$A$1-1)*10,FALSE)&gt;999,-1,0)))))))</f>
        <v>66</v>
      </c>
      <c r="Z1940" s="65">
        <f>IF(ISNA(VLOOKUP($A1940,Sheet1!$B$3:$AH$1266,Sheet1!J$1+(Sheet1!$A$1-1)*10,FALSE))=TRUE,"---",IF(VLOOKUP($A1940,Sheet1!$B$3:$AH$1266,Sheet1!J$1+(Sheet1!$A$1-1)*10,FALSE)="---","---", (ROUND(VLOOKUP($A1940,Sheet1!$B$3:$AH$1266,Sheet1!J$1+(Sheet1!$A$1-1)*10,FALSE),IF(VLOOKUP($A1940,Sheet1!$B$3:$AH$1266,Sheet1!J$1+(Sheet1!$A$1-1)*10,FALSE)&gt;99999,-3,IF(VLOOKUP($A1940,Sheet1!$B$3:$AH$1266,Sheet1!J$1+(Sheet1!$A$1-1)*10,FALSE)&gt;9999,-2,IF(VLOOKUP($A1940,Sheet1!$B$3:$AH$1266,Sheet1!J$1+(Sheet1!$A$1-1)*10,FALSE)&gt;999,-1,0)))))))</f>
        <v>82</v>
      </c>
      <c r="AA1940" s="65">
        <f>IF(ISNA(VLOOKUP($A1940,Sheet1!$B$3:$AH$1266,Sheet1!K$1+(Sheet1!$A$1-1)*10,FALSE))=TRUE,"---",IF(VLOOKUP($A1940,Sheet1!$B$3:$AH$1266,Sheet1!K$1+(Sheet1!$A$1-1)*10,FALSE)="---","---", (ROUND(VLOOKUP($A1940,Sheet1!$B$3:$AH$1266,Sheet1!K$1+(Sheet1!$A$1-1)*10,FALSE),IF(VLOOKUP($A1940,Sheet1!$B$3:$AH$1266,Sheet1!K$1+(Sheet1!$A$1-1)*10,FALSE)&gt;99999,-3,IF(VLOOKUP($A1940,Sheet1!$B$3:$AH$1266,Sheet1!K$1+(Sheet1!$A$1-1)*10,FALSE)&gt;9999,-2,IF(VLOOKUP($A1940,Sheet1!$B$3:$AH$1266,Sheet1!K$1+(Sheet1!$A$1-1)*10,FALSE)&gt;999,-1,0)))))))</f>
        <v>94</v>
      </c>
      <c r="AB1940" s="65">
        <f>IF(ISNA(VLOOKUP($A1940,Sheet1!$B$3:$AH$1266,Sheet1!L$1+(Sheet1!$A$1-1)*10,FALSE))=TRUE,"---",IF(VLOOKUP($A1940,Sheet1!$B$3:$AH$1266,Sheet1!L$1+(Sheet1!$A$1-1)*10,FALSE)="---","---", (ROUND(VLOOKUP($A1940,Sheet1!$B$3:$AH$1266,Sheet1!L$1+(Sheet1!$A$1-1)*10,FALSE),IF(VLOOKUP($A1940,Sheet1!$B$3:$AH$1266,Sheet1!L$1+(Sheet1!$A$1-1)*10,FALSE)&gt;99999,-3,IF(VLOOKUP($A1940,Sheet1!$B$3:$AH$1266,Sheet1!L$1+(Sheet1!$A$1-1)*10,FALSE)&gt;9999,-2,IF(VLOOKUP($A1940,Sheet1!$B$3:$AH$1266,Sheet1!L$1+(Sheet1!$A$1-1)*10,FALSE)&gt;999,-1,0)))))))</f>
        <v>107</v>
      </c>
      <c r="AC1940" s="65">
        <f>IF(ISNA(VLOOKUP($A1940,Sheet1!$B$3:$AH$1266,Sheet1!M$1+(Sheet1!$A$1-1)*10,FALSE))=TRUE,"---",IF(VLOOKUP($A1940,Sheet1!$B$3:$AH$1266,Sheet1!M$1+(Sheet1!$A$1-1)*10,FALSE)="---","---", (ROUND(VLOOKUP($A1940,Sheet1!$B$3:$AH$1266,Sheet1!M$1+(Sheet1!$A$1-1)*10,FALSE),IF(VLOOKUP($A1940,Sheet1!$B$3:$AH$1266,Sheet1!M$1+(Sheet1!$A$1-1)*10,FALSE)&gt;99999,-3,IF(VLOOKUP($A1940,Sheet1!$B$3:$AH$1266,Sheet1!M$1+(Sheet1!$A$1-1)*10,FALSE)&gt;9999,-2,IF(VLOOKUP($A1940,Sheet1!$B$3:$AH$1266,Sheet1!M$1+(Sheet1!$A$1-1)*10,FALSE)&gt;999,-1,0)))))))</f>
        <v>120</v>
      </c>
      <c r="AD1940" s="65">
        <f>IF(ISNA(VLOOKUP($A1940,Sheet1!$B$3:$AH$1266,Sheet1!N$1+(Sheet1!$A$1-1)*10,FALSE))=TRUE,"---",IF(VLOOKUP($A1940,Sheet1!$B$3:$AH$1266,Sheet1!N$1+(Sheet1!$A$1-1)*10,FALSE)="---","---", (ROUND(VLOOKUP($A1940,Sheet1!$B$3:$AH$1266,Sheet1!N$1+(Sheet1!$A$1-1)*10,FALSE),IF(VLOOKUP($A1940,Sheet1!$B$3:$AH$1266,Sheet1!N$1+(Sheet1!$A$1-1)*10,FALSE)&gt;99999,-3,IF(VLOOKUP($A1940,Sheet1!$B$3:$AH$1266,Sheet1!N$1+(Sheet1!$A$1-1)*10,FALSE)&gt;9999,-2,IF(VLOOKUP($A1940,Sheet1!$B$3:$AH$1266,Sheet1!N$1+(Sheet1!$A$1-1)*10,FALSE)&gt;999,-1,0)))))))</f>
        <v>138</v>
      </c>
    </row>
    <row r="1941" spans="1:30" ht="25.5" customHeight="1" x14ac:dyDescent="0.25">
      <c r="A1941" s="133" t="s">
        <v>2835</v>
      </c>
      <c r="B1941" s="141" t="s">
        <v>2836</v>
      </c>
      <c r="C1941" s="133">
        <v>440850</v>
      </c>
      <c r="D1941" s="133">
        <v>741913</v>
      </c>
      <c r="E1941" s="67" t="s">
        <v>3052</v>
      </c>
      <c r="F1941" s="117" t="s">
        <v>4995</v>
      </c>
      <c r="G1941" s="118" t="s">
        <v>286</v>
      </c>
      <c r="H1941" s="136">
        <v>418</v>
      </c>
      <c r="I1941" s="119">
        <v>4141</v>
      </c>
      <c r="J1941" s="137" t="s">
        <v>4405</v>
      </c>
      <c r="K1941" s="118" t="s">
        <v>17</v>
      </c>
      <c r="L1941" s="122">
        <v>5030</v>
      </c>
      <c r="M1941" s="164">
        <v>12</v>
      </c>
      <c r="N1941" s="118" t="s">
        <v>28</v>
      </c>
      <c r="O1941" s="71" t="s">
        <v>4405</v>
      </c>
      <c r="P1941" s="71" t="s">
        <v>4405</v>
      </c>
      <c r="Q1941" s="71" t="s">
        <v>4405</v>
      </c>
      <c r="R1941" s="73" t="s">
        <v>4405</v>
      </c>
      <c r="S1941" s="63" t="s">
        <v>4364</v>
      </c>
      <c r="T1941" s="63" t="str">
        <f>IF(ISNA(VLOOKUP(A1941,Sheet1!B$3:C$1266,2,FALSE)=TRUE),"NC",VLOOKUP(A1941,Sheet1!B$3:C$1266,2,FALSE))</f>
        <v>NC</v>
      </c>
      <c r="U1941" s="66" t="str">
        <f>IF(ISNA(VLOOKUP($A1941,Sheet1!$B$3:$AH$1266,Sheet1!E$1+(Sheet1!$A$1-1)*10,FALSE))=TRUE,"---",IF(VLOOKUP($A1941,Sheet1!$B$3:$AH$1266,Sheet1!E$1+(Sheet1!$A$1-1)*10,FALSE)="---","---", (ROUND(VLOOKUP($A1941,Sheet1!$B$3:$AH$1266,Sheet1!E$1+(Sheet1!$A$1-1)*10,FALSE),IF(VLOOKUP($A1941,Sheet1!$B$3:$AH$1266,Sheet1!E$1+(Sheet1!$A$1-1)*10,FALSE)&gt;99999,-3,IF(VLOOKUP($A1941,Sheet1!$B$3:$AH$1266,Sheet1!E$1+(Sheet1!$A$1-1)*10,FALSE)&gt;9999,-2,IF(VLOOKUP($A1941,Sheet1!$B$3:$AH$1266,Sheet1!E$1+(Sheet1!$A$1-1)*10,FALSE)&gt;999,-1,0)))))))</f>
        <v>---</v>
      </c>
      <c r="V1941" s="66" t="str">
        <f>IF(ISNA(VLOOKUP($A1941,Sheet1!$B$3:$AH$1266,Sheet1!F$1+(Sheet1!$A$1-1)*10,FALSE))=TRUE,"---",IF(VLOOKUP($A1941,Sheet1!$B$3:$AH$1266,Sheet1!F$1+(Sheet1!$A$1-1)*10,FALSE)="---","---", (ROUND(VLOOKUP($A1941,Sheet1!$B$3:$AH$1266,Sheet1!F$1+(Sheet1!$A$1-1)*10,FALSE),IF(VLOOKUP($A1941,Sheet1!$B$3:$AH$1266,Sheet1!F$1+(Sheet1!$A$1-1)*10,FALSE)&gt;99999,-3,IF(VLOOKUP($A1941,Sheet1!$B$3:$AH$1266,Sheet1!F$1+(Sheet1!$A$1-1)*10,FALSE)&gt;9999,-2,IF(VLOOKUP($A1941,Sheet1!$B$3:$AH$1266,Sheet1!F$1+(Sheet1!$A$1-1)*10,FALSE)&gt;999,-1,0)))))))</f>
        <v>---</v>
      </c>
      <c r="W1941" s="66" t="str">
        <f>IF(ISNA(VLOOKUP($A1941,Sheet1!$B$3:$AH$1266,Sheet1!G$1+(Sheet1!$A$1-1)*10,FALSE))=TRUE,"---",IF(VLOOKUP($A1941,Sheet1!$B$3:$AH$1266,Sheet1!G$1+(Sheet1!$A$1-1)*10,FALSE)="---","---", (ROUND(VLOOKUP($A1941,Sheet1!$B$3:$AH$1266,Sheet1!G$1+(Sheet1!$A$1-1)*10,FALSE),IF(VLOOKUP($A1941,Sheet1!$B$3:$AH$1266,Sheet1!G$1+(Sheet1!$A$1-1)*10,FALSE)&gt;99999,-3,IF(VLOOKUP($A1941,Sheet1!$B$3:$AH$1266,Sheet1!G$1+(Sheet1!$A$1-1)*10,FALSE)&gt;9999,-2,IF(VLOOKUP($A1941,Sheet1!$B$3:$AH$1266,Sheet1!G$1+(Sheet1!$A$1-1)*10,FALSE)&gt;999,-1,0)))))))</f>
        <v>---</v>
      </c>
      <c r="X1941" s="66" t="str">
        <f>IF(ISNA(VLOOKUP($A1941,Sheet1!$B$3:$AH$1266,Sheet1!H$1+(Sheet1!$A$1-1)*10,FALSE))=TRUE,"---",IF(VLOOKUP($A1941,Sheet1!$B$3:$AH$1266,Sheet1!H$1+(Sheet1!$A$1-1)*10,FALSE)="---","---", (ROUND(VLOOKUP($A1941,Sheet1!$B$3:$AH$1266,Sheet1!H$1+(Sheet1!$A$1-1)*10,FALSE),IF(VLOOKUP($A1941,Sheet1!$B$3:$AH$1266,Sheet1!H$1+(Sheet1!$A$1-1)*10,FALSE)&gt;99999,-3,IF(VLOOKUP($A1941,Sheet1!$B$3:$AH$1266,Sheet1!H$1+(Sheet1!$A$1-1)*10,FALSE)&gt;9999,-2,IF(VLOOKUP($A1941,Sheet1!$B$3:$AH$1266,Sheet1!H$1+(Sheet1!$A$1-1)*10,FALSE)&gt;999,-1,0)))))))</f>
        <v>---</v>
      </c>
      <c r="Y1941" s="66" t="str">
        <f>IF(ISNA(VLOOKUP($A1941,Sheet1!$B$3:$AH$1266,Sheet1!I$1+(Sheet1!$A$1-1)*10,FALSE))=TRUE,"---",IF(VLOOKUP($A1941,Sheet1!$B$3:$AH$1266,Sheet1!I$1+(Sheet1!$A$1-1)*10,FALSE)="---","---", (ROUND(VLOOKUP($A1941,Sheet1!$B$3:$AH$1266,Sheet1!I$1+(Sheet1!$A$1-1)*10,FALSE),IF(VLOOKUP($A1941,Sheet1!$B$3:$AH$1266,Sheet1!I$1+(Sheet1!$A$1-1)*10,FALSE)&gt;99999,-3,IF(VLOOKUP($A1941,Sheet1!$B$3:$AH$1266,Sheet1!I$1+(Sheet1!$A$1-1)*10,FALSE)&gt;9999,-2,IF(VLOOKUP($A1941,Sheet1!$B$3:$AH$1266,Sheet1!I$1+(Sheet1!$A$1-1)*10,FALSE)&gt;999,-1,0)))))))</f>
        <v>---</v>
      </c>
      <c r="Z1941" s="66" t="str">
        <f>IF(ISNA(VLOOKUP($A1941,Sheet1!$B$3:$AH$1266,Sheet1!J$1+(Sheet1!$A$1-1)*10,FALSE))=TRUE,"---",IF(VLOOKUP($A1941,Sheet1!$B$3:$AH$1266,Sheet1!J$1+(Sheet1!$A$1-1)*10,FALSE)="---","---", (ROUND(VLOOKUP($A1941,Sheet1!$B$3:$AH$1266,Sheet1!J$1+(Sheet1!$A$1-1)*10,FALSE),IF(VLOOKUP($A1941,Sheet1!$B$3:$AH$1266,Sheet1!J$1+(Sheet1!$A$1-1)*10,FALSE)&gt;99999,-3,IF(VLOOKUP($A1941,Sheet1!$B$3:$AH$1266,Sheet1!J$1+(Sheet1!$A$1-1)*10,FALSE)&gt;9999,-2,IF(VLOOKUP($A1941,Sheet1!$B$3:$AH$1266,Sheet1!J$1+(Sheet1!$A$1-1)*10,FALSE)&gt;999,-1,0)))))))</f>
        <v>---</v>
      </c>
      <c r="AA1941" s="66" t="str">
        <f>IF(ISNA(VLOOKUP($A1941,Sheet1!$B$3:$AH$1266,Sheet1!K$1+(Sheet1!$A$1-1)*10,FALSE))=TRUE,"---",IF(VLOOKUP($A1941,Sheet1!$B$3:$AH$1266,Sheet1!K$1+(Sheet1!$A$1-1)*10,FALSE)="---","---", (ROUND(VLOOKUP($A1941,Sheet1!$B$3:$AH$1266,Sheet1!K$1+(Sheet1!$A$1-1)*10,FALSE),IF(VLOOKUP($A1941,Sheet1!$B$3:$AH$1266,Sheet1!K$1+(Sheet1!$A$1-1)*10,FALSE)&gt;99999,-3,IF(VLOOKUP($A1941,Sheet1!$B$3:$AH$1266,Sheet1!K$1+(Sheet1!$A$1-1)*10,FALSE)&gt;9999,-2,IF(VLOOKUP($A1941,Sheet1!$B$3:$AH$1266,Sheet1!K$1+(Sheet1!$A$1-1)*10,FALSE)&gt;999,-1,0)))))))</f>
        <v>---</v>
      </c>
      <c r="AB1941" s="66" t="str">
        <f>IF(ISNA(VLOOKUP($A1941,Sheet1!$B$3:$AH$1266,Sheet1!L$1+(Sheet1!$A$1-1)*10,FALSE))=TRUE,"---",IF(VLOOKUP($A1941,Sheet1!$B$3:$AH$1266,Sheet1!L$1+(Sheet1!$A$1-1)*10,FALSE)="---","---", (ROUND(VLOOKUP($A1941,Sheet1!$B$3:$AH$1266,Sheet1!L$1+(Sheet1!$A$1-1)*10,FALSE),IF(VLOOKUP($A1941,Sheet1!$B$3:$AH$1266,Sheet1!L$1+(Sheet1!$A$1-1)*10,FALSE)&gt;99999,-3,IF(VLOOKUP($A1941,Sheet1!$B$3:$AH$1266,Sheet1!L$1+(Sheet1!$A$1-1)*10,FALSE)&gt;9999,-2,IF(VLOOKUP($A1941,Sheet1!$B$3:$AH$1266,Sheet1!L$1+(Sheet1!$A$1-1)*10,FALSE)&gt;999,-1,0)))))))</f>
        <v>---</v>
      </c>
      <c r="AC1941" s="66" t="str">
        <f>IF(ISNA(VLOOKUP($A1941,Sheet1!$B$3:$AH$1266,Sheet1!M$1+(Sheet1!$A$1-1)*10,FALSE))=TRUE,"---",IF(VLOOKUP($A1941,Sheet1!$B$3:$AH$1266,Sheet1!M$1+(Sheet1!$A$1-1)*10,FALSE)="---","---", (ROUND(VLOOKUP($A1941,Sheet1!$B$3:$AH$1266,Sheet1!M$1+(Sheet1!$A$1-1)*10,FALSE),IF(VLOOKUP($A1941,Sheet1!$B$3:$AH$1266,Sheet1!M$1+(Sheet1!$A$1-1)*10,FALSE)&gt;99999,-3,IF(VLOOKUP($A1941,Sheet1!$B$3:$AH$1266,Sheet1!M$1+(Sheet1!$A$1-1)*10,FALSE)&gt;9999,-2,IF(VLOOKUP($A1941,Sheet1!$B$3:$AH$1266,Sheet1!M$1+(Sheet1!$A$1-1)*10,FALSE)&gt;999,-1,0)))))))</f>
        <v>---</v>
      </c>
      <c r="AD1941" s="66" t="str">
        <f>IF(ISNA(VLOOKUP($A1941,Sheet1!$B$3:$AH$1266,Sheet1!N$1+(Sheet1!$A$1-1)*10,FALSE))=TRUE,"---",IF(VLOOKUP($A1941,Sheet1!$B$3:$AH$1266,Sheet1!N$1+(Sheet1!$A$1-1)*10,FALSE)="---","---", (ROUND(VLOOKUP($A1941,Sheet1!$B$3:$AH$1266,Sheet1!N$1+(Sheet1!$A$1-1)*10,FALSE),IF(VLOOKUP($A1941,Sheet1!$B$3:$AH$1266,Sheet1!N$1+(Sheet1!$A$1-1)*10,FALSE)&gt;99999,-3,IF(VLOOKUP($A1941,Sheet1!$B$3:$AH$1266,Sheet1!N$1+(Sheet1!$A$1-1)*10,FALSE)&gt;9999,-2,IF(VLOOKUP($A1941,Sheet1!$B$3:$AH$1266,Sheet1!N$1+(Sheet1!$A$1-1)*10,FALSE)&gt;999,-1,0)))))))</f>
        <v>---</v>
      </c>
    </row>
    <row r="1942" spans="1:30" ht="25.5" customHeight="1" x14ac:dyDescent="0.25">
      <c r="A1942" s="125" t="s">
        <v>2837</v>
      </c>
      <c r="B1942" s="126" t="s">
        <v>2838</v>
      </c>
      <c r="C1942" s="125">
        <v>440940</v>
      </c>
      <c r="D1942" s="125">
        <v>742629</v>
      </c>
      <c r="E1942" s="70" t="s">
        <v>3052</v>
      </c>
      <c r="F1942" s="52" t="s">
        <v>4996</v>
      </c>
      <c r="G1942" s="127" t="s">
        <v>31</v>
      </c>
      <c r="H1942" s="128">
        <v>2.95</v>
      </c>
      <c r="I1942" s="112">
        <v>31045</v>
      </c>
      <c r="J1942" s="113">
        <v>3.78</v>
      </c>
      <c r="K1942" s="114" t="s">
        <v>4405</v>
      </c>
      <c r="L1942" s="115">
        <v>150</v>
      </c>
      <c r="M1942" s="116">
        <v>50.8</v>
      </c>
      <c r="N1942" s="127" t="s">
        <v>92</v>
      </c>
      <c r="O1942" s="68">
        <f t="shared" si="64"/>
        <v>7.1093081361222463</v>
      </c>
      <c r="P1942" s="68">
        <f>IF(O1942&lt;&gt;"",VLOOKUP($A1942,Sheet4!$A$2:$O$1309,14,FALSE)*100,"")</f>
        <v>3.2170510467944169</v>
      </c>
      <c r="Q1942" s="68">
        <f>IF(P1942&lt;&gt;"",VLOOKUP($A1942,Sheet4!$A$2:$O$1309,15,FALSE)*100,"")</f>
        <v>27.406203777294124</v>
      </c>
      <c r="R1942" s="74">
        <f t="shared" si="65"/>
        <v>15</v>
      </c>
      <c r="S1942" s="64" t="s">
        <v>4364</v>
      </c>
      <c r="T1942" s="64" t="str">
        <f>IF(ISNA(VLOOKUP(A1942,Sheet1!B$3:C$1266,2,FALSE)=TRUE),"NC",VLOOKUP(A1942,Sheet1!B$3:C$1266,2,FALSE))</f>
        <v>Rural</v>
      </c>
      <c r="U1942" s="65">
        <f>IF(ISNA(VLOOKUP($A1942,Sheet1!$B$3:$AH$1266,Sheet1!E$1+(Sheet1!$A$1-1)*10,FALSE))=TRUE,"---",IF(VLOOKUP($A1942,Sheet1!$B$3:$AH$1266,Sheet1!E$1+(Sheet1!$A$1-1)*10,FALSE)="---","---", (ROUND(VLOOKUP($A1942,Sheet1!$B$3:$AH$1266,Sheet1!E$1+(Sheet1!$A$1-1)*10,FALSE),IF(VLOOKUP($A1942,Sheet1!$B$3:$AH$1266,Sheet1!E$1+(Sheet1!$A$1-1)*10,FALSE)&gt;99999,-3,IF(VLOOKUP($A1942,Sheet1!$B$3:$AH$1266,Sheet1!E$1+(Sheet1!$A$1-1)*10,FALSE)&gt;9999,-2,IF(VLOOKUP($A1942,Sheet1!$B$3:$AH$1266,Sheet1!E$1+(Sheet1!$A$1-1)*10,FALSE)&gt;999,-1,0)))))))</f>
        <v>49</v>
      </c>
      <c r="V1942" s="65">
        <f>IF(ISNA(VLOOKUP($A1942,Sheet1!$B$3:$AH$1266,Sheet1!F$1+(Sheet1!$A$1-1)*10,FALSE))=TRUE,"---",IF(VLOOKUP($A1942,Sheet1!$B$3:$AH$1266,Sheet1!F$1+(Sheet1!$A$1-1)*10,FALSE)="---","---", (ROUND(VLOOKUP($A1942,Sheet1!$B$3:$AH$1266,Sheet1!F$1+(Sheet1!$A$1-1)*10,FALSE),IF(VLOOKUP($A1942,Sheet1!$B$3:$AH$1266,Sheet1!F$1+(Sheet1!$A$1-1)*10,FALSE)&gt;99999,-3,IF(VLOOKUP($A1942,Sheet1!$B$3:$AH$1266,Sheet1!F$1+(Sheet1!$A$1-1)*10,FALSE)&gt;9999,-2,IF(VLOOKUP($A1942,Sheet1!$B$3:$AH$1266,Sheet1!F$1+(Sheet1!$A$1-1)*10,FALSE)&gt;999,-1,0)))))))</f>
        <v>59</v>
      </c>
      <c r="W1942" s="65">
        <f>IF(ISNA(VLOOKUP($A1942,Sheet1!$B$3:$AH$1266,Sheet1!G$1+(Sheet1!$A$1-1)*10,FALSE))=TRUE,"---",IF(VLOOKUP($A1942,Sheet1!$B$3:$AH$1266,Sheet1!G$1+(Sheet1!$A$1-1)*10,FALSE)="---","---", (ROUND(VLOOKUP($A1942,Sheet1!$B$3:$AH$1266,Sheet1!G$1+(Sheet1!$A$1-1)*10,FALSE),IF(VLOOKUP($A1942,Sheet1!$B$3:$AH$1266,Sheet1!G$1+(Sheet1!$A$1-1)*10,FALSE)&gt;99999,-3,IF(VLOOKUP($A1942,Sheet1!$B$3:$AH$1266,Sheet1!G$1+(Sheet1!$A$1-1)*10,FALSE)&gt;9999,-2,IF(VLOOKUP($A1942,Sheet1!$B$3:$AH$1266,Sheet1!G$1+(Sheet1!$A$1-1)*10,FALSE)&gt;999,-1,0)))))))</f>
        <v>73</v>
      </c>
      <c r="X1942" s="65">
        <f>IF(ISNA(VLOOKUP($A1942,Sheet1!$B$3:$AH$1266,Sheet1!H$1+(Sheet1!$A$1-1)*10,FALSE))=TRUE,"---",IF(VLOOKUP($A1942,Sheet1!$B$3:$AH$1266,Sheet1!H$1+(Sheet1!$A$1-1)*10,FALSE)="---","---", (ROUND(VLOOKUP($A1942,Sheet1!$B$3:$AH$1266,Sheet1!H$1+(Sheet1!$A$1-1)*10,FALSE),IF(VLOOKUP($A1942,Sheet1!$B$3:$AH$1266,Sheet1!H$1+(Sheet1!$A$1-1)*10,FALSE)&gt;99999,-3,IF(VLOOKUP($A1942,Sheet1!$B$3:$AH$1266,Sheet1!H$1+(Sheet1!$A$1-1)*10,FALSE)&gt;9999,-2,IF(VLOOKUP($A1942,Sheet1!$B$3:$AH$1266,Sheet1!H$1+(Sheet1!$A$1-1)*10,FALSE)&gt;999,-1,0)))))))</f>
        <v>109</v>
      </c>
      <c r="Y1942" s="65">
        <f>IF(ISNA(VLOOKUP($A1942,Sheet1!$B$3:$AH$1266,Sheet1!I$1+(Sheet1!$A$1-1)*10,FALSE))=TRUE,"---",IF(VLOOKUP($A1942,Sheet1!$B$3:$AH$1266,Sheet1!I$1+(Sheet1!$A$1-1)*10,FALSE)="---","---", (ROUND(VLOOKUP($A1942,Sheet1!$B$3:$AH$1266,Sheet1!I$1+(Sheet1!$A$1-1)*10,FALSE),IF(VLOOKUP($A1942,Sheet1!$B$3:$AH$1266,Sheet1!I$1+(Sheet1!$A$1-1)*10,FALSE)&gt;99999,-3,IF(VLOOKUP($A1942,Sheet1!$B$3:$AH$1266,Sheet1!I$1+(Sheet1!$A$1-1)*10,FALSE)&gt;9999,-2,IF(VLOOKUP($A1942,Sheet1!$B$3:$AH$1266,Sheet1!I$1+(Sheet1!$A$1-1)*10,FALSE)&gt;999,-1,0)))))))</f>
        <v>135</v>
      </c>
      <c r="Z1942" s="65">
        <f>IF(ISNA(VLOOKUP($A1942,Sheet1!$B$3:$AH$1266,Sheet1!J$1+(Sheet1!$A$1-1)*10,FALSE))=TRUE,"---",IF(VLOOKUP($A1942,Sheet1!$B$3:$AH$1266,Sheet1!J$1+(Sheet1!$A$1-1)*10,FALSE)="---","---", (ROUND(VLOOKUP($A1942,Sheet1!$B$3:$AH$1266,Sheet1!J$1+(Sheet1!$A$1-1)*10,FALSE),IF(VLOOKUP($A1942,Sheet1!$B$3:$AH$1266,Sheet1!J$1+(Sheet1!$A$1-1)*10,FALSE)&gt;99999,-3,IF(VLOOKUP($A1942,Sheet1!$B$3:$AH$1266,Sheet1!J$1+(Sheet1!$A$1-1)*10,FALSE)&gt;9999,-2,IF(VLOOKUP($A1942,Sheet1!$B$3:$AH$1266,Sheet1!J$1+(Sheet1!$A$1-1)*10,FALSE)&gt;999,-1,0)))))))</f>
        <v>168</v>
      </c>
      <c r="AA1942" s="65">
        <f>IF(ISNA(VLOOKUP($A1942,Sheet1!$B$3:$AH$1266,Sheet1!K$1+(Sheet1!$A$1-1)*10,FALSE))=TRUE,"---",IF(VLOOKUP($A1942,Sheet1!$B$3:$AH$1266,Sheet1!K$1+(Sheet1!$A$1-1)*10,FALSE)="---","---", (ROUND(VLOOKUP($A1942,Sheet1!$B$3:$AH$1266,Sheet1!K$1+(Sheet1!$A$1-1)*10,FALSE),IF(VLOOKUP($A1942,Sheet1!$B$3:$AH$1266,Sheet1!K$1+(Sheet1!$A$1-1)*10,FALSE)&gt;99999,-3,IF(VLOOKUP($A1942,Sheet1!$B$3:$AH$1266,Sheet1!K$1+(Sheet1!$A$1-1)*10,FALSE)&gt;9999,-2,IF(VLOOKUP($A1942,Sheet1!$B$3:$AH$1266,Sheet1!K$1+(Sheet1!$A$1-1)*10,FALSE)&gt;999,-1,0)))))))</f>
        <v>194</v>
      </c>
      <c r="AB1942" s="65">
        <f>IF(ISNA(VLOOKUP($A1942,Sheet1!$B$3:$AH$1266,Sheet1!L$1+(Sheet1!$A$1-1)*10,FALSE))=TRUE,"---",IF(VLOOKUP($A1942,Sheet1!$B$3:$AH$1266,Sheet1!L$1+(Sheet1!$A$1-1)*10,FALSE)="---","---", (ROUND(VLOOKUP($A1942,Sheet1!$B$3:$AH$1266,Sheet1!L$1+(Sheet1!$A$1-1)*10,FALSE),IF(VLOOKUP($A1942,Sheet1!$B$3:$AH$1266,Sheet1!L$1+(Sheet1!$A$1-1)*10,FALSE)&gt;99999,-3,IF(VLOOKUP($A1942,Sheet1!$B$3:$AH$1266,Sheet1!L$1+(Sheet1!$A$1-1)*10,FALSE)&gt;9999,-2,IF(VLOOKUP($A1942,Sheet1!$B$3:$AH$1266,Sheet1!L$1+(Sheet1!$A$1-1)*10,FALSE)&gt;999,-1,0)))))))</f>
        <v>221</v>
      </c>
      <c r="AC1942" s="65">
        <f>IF(ISNA(VLOOKUP($A1942,Sheet1!$B$3:$AH$1266,Sheet1!M$1+(Sheet1!$A$1-1)*10,FALSE))=TRUE,"---",IF(VLOOKUP($A1942,Sheet1!$B$3:$AH$1266,Sheet1!M$1+(Sheet1!$A$1-1)*10,FALSE)="---","---", (ROUND(VLOOKUP($A1942,Sheet1!$B$3:$AH$1266,Sheet1!M$1+(Sheet1!$A$1-1)*10,FALSE),IF(VLOOKUP($A1942,Sheet1!$B$3:$AH$1266,Sheet1!M$1+(Sheet1!$A$1-1)*10,FALSE)&gt;99999,-3,IF(VLOOKUP($A1942,Sheet1!$B$3:$AH$1266,Sheet1!M$1+(Sheet1!$A$1-1)*10,FALSE)&gt;9999,-2,IF(VLOOKUP($A1942,Sheet1!$B$3:$AH$1266,Sheet1!M$1+(Sheet1!$A$1-1)*10,FALSE)&gt;999,-1,0)))))))</f>
        <v>247</v>
      </c>
      <c r="AD1942" s="65">
        <f>IF(ISNA(VLOOKUP($A1942,Sheet1!$B$3:$AH$1266,Sheet1!N$1+(Sheet1!$A$1-1)*10,FALSE))=TRUE,"---",IF(VLOOKUP($A1942,Sheet1!$B$3:$AH$1266,Sheet1!N$1+(Sheet1!$A$1-1)*10,FALSE)="---","---", (ROUND(VLOOKUP($A1942,Sheet1!$B$3:$AH$1266,Sheet1!N$1+(Sheet1!$A$1-1)*10,FALSE),IF(VLOOKUP($A1942,Sheet1!$B$3:$AH$1266,Sheet1!N$1+(Sheet1!$A$1-1)*10,FALSE)&gt;99999,-3,IF(VLOOKUP($A1942,Sheet1!$B$3:$AH$1266,Sheet1!N$1+(Sheet1!$A$1-1)*10,FALSE)&gt;9999,-2,IF(VLOOKUP($A1942,Sheet1!$B$3:$AH$1266,Sheet1!N$1+(Sheet1!$A$1-1)*10,FALSE)&gt;999,-1,0)))))))</f>
        <v>286</v>
      </c>
    </row>
    <row r="1943" spans="1:30" ht="25.5" customHeight="1" x14ac:dyDescent="0.25">
      <c r="A1943" s="133" t="s">
        <v>2839</v>
      </c>
      <c r="B1943" s="141" t="s">
        <v>2840</v>
      </c>
      <c r="C1943" s="133">
        <v>440744</v>
      </c>
      <c r="D1943" s="133">
        <v>743240</v>
      </c>
      <c r="E1943" s="67" t="s">
        <v>3013</v>
      </c>
      <c r="F1943" s="117" t="s">
        <v>4995</v>
      </c>
      <c r="G1943" s="118" t="s">
        <v>31</v>
      </c>
      <c r="H1943" s="136">
        <v>132</v>
      </c>
      <c r="I1943" s="119">
        <v>3759</v>
      </c>
      <c r="J1943" s="124">
        <v>5.0999999999999996</v>
      </c>
      <c r="K1943" s="121" t="s">
        <v>4405</v>
      </c>
      <c r="L1943" s="122">
        <v>1690</v>
      </c>
      <c r="M1943" s="123">
        <v>12.8</v>
      </c>
      <c r="N1943" s="118" t="s">
        <v>92</v>
      </c>
      <c r="O1943" s="71" t="str">
        <f t="shared" si="64"/>
        <v>&gt;50</v>
      </c>
      <c r="P1943" s="71">
        <f>IF(O1943&lt;&gt;"",VLOOKUP($A1943,Sheet4!$A$2:$O$1309,14,FALSE)*100,"")</f>
        <v>8.3332349067241083</v>
      </c>
      <c r="Q1943" s="71">
        <f>IF(P1943&lt;&gt;"",VLOOKUP($A1943,Sheet4!$A$2:$O$1309,15,FALSE)*100,"")</f>
        <v>57.355307589348669</v>
      </c>
      <c r="R1943" s="73" t="str">
        <f t="shared" si="65"/>
        <v>&lt;2</v>
      </c>
      <c r="S1943" s="63" t="s">
        <v>4364</v>
      </c>
      <c r="T1943" s="63" t="str">
        <f>IF(ISNA(VLOOKUP(A1943,Sheet1!B$3:C$1266,2,FALSE)=TRUE),"NC",VLOOKUP(A1943,Sheet1!B$3:C$1266,2,FALSE))</f>
        <v>Rural</v>
      </c>
      <c r="U1943" s="66">
        <f>IF(ISNA(VLOOKUP($A1943,Sheet1!$B$3:$AH$1266,Sheet1!E$1+(Sheet1!$A$1-1)*10,FALSE))=TRUE,"---",IF(VLOOKUP($A1943,Sheet1!$B$3:$AH$1266,Sheet1!E$1+(Sheet1!$A$1-1)*10,FALSE)="---","---", (ROUND(VLOOKUP($A1943,Sheet1!$B$3:$AH$1266,Sheet1!E$1+(Sheet1!$A$1-1)*10,FALSE),IF(VLOOKUP($A1943,Sheet1!$B$3:$AH$1266,Sheet1!E$1+(Sheet1!$A$1-1)*10,FALSE)&gt;99999,-3,IF(VLOOKUP($A1943,Sheet1!$B$3:$AH$1266,Sheet1!E$1+(Sheet1!$A$1-1)*10,FALSE)&gt;9999,-2,IF(VLOOKUP($A1943,Sheet1!$B$3:$AH$1266,Sheet1!E$1+(Sheet1!$A$1-1)*10,FALSE)&gt;999,-1,0)))))))</f>
        <v>1700</v>
      </c>
      <c r="V1943" s="66">
        <f>IF(ISNA(VLOOKUP($A1943,Sheet1!$B$3:$AH$1266,Sheet1!F$1+(Sheet1!$A$1-1)*10,FALSE))=TRUE,"---",IF(VLOOKUP($A1943,Sheet1!$B$3:$AH$1266,Sheet1!F$1+(Sheet1!$A$1-1)*10,FALSE)="---","---", (ROUND(VLOOKUP($A1943,Sheet1!$B$3:$AH$1266,Sheet1!F$1+(Sheet1!$A$1-1)*10,FALSE),IF(VLOOKUP($A1943,Sheet1!$B$3:$AH$1266,Sheet1!F$1+(Sheet1!$A$1-1)*10,FALSE)&gt;99999,-3,IF(VLOOKUP($A1943,Sheet1!$B$3:$AH$1266,Sheet1!F$1+(Sheet1!$A$1-1)*10,FALSE)&gt;9999,-2,IF(VLOOKUP($A1943,Sheet1!$B$3:$AH$1266,Sheet1!F$1+(Sheet1!$A$1-1)*10,FALSE)&gt;999,-1,0)))))))</f>
        <v>1980</v>
      </c>
      <c r="W1943" s="66">
        <f>IF(ISNA(VLOOKUP($A1943,Sheet1!$B$3:$AH$1266,Sheet1!G$1+(Sheet1!$A$1-1)*10,FALSE))=TRUE,"---",IF(VLOOKUP($A1943,Sheet1!$B$3:$AH$1266,Sheet1!G$1+(Sheet1!$A$1-1)*10,FALSE)="---","---", (ROUND(VLOOKUP($A1943,Sheet1!$B$3:$AH$1266,Sheet1!G$1+(Sheet1!$A$1-1)*10,FALSE),IF(VLOOKUP($A1943,Sheet1!$B$3:$AH$1266,Sheet1!G$1+(Sheet1!$A$1-1)*10,FALSE)&gt;99999,-3,IF(VLOOKUP($A1943,Sheet1!$B$3:$AH$1266,Sheet1!G$1+(Sheet1!$A$1-1)*10,FALSE)&gt;9999,-2,IF(VLOOKUP($A1943,Sheet1!$B$3:$AH$1266,Sheet1!G$1+(Sheet1!$A$1-1)*10,FALSE)&gt;999,-1,0)))))))</f>
        <v>2320</v>
      </c>
      <c r="X1943" s="66">
        <f>IF(ISNA(VLOOKUP($A1943,Sheet1!$B$3:$AH$1266,Sheet1!H$1+(Sheet1!$A$1-1)*10,FALSE))=TRUE,"---",IF(VLOOKUP($A1943,Sheet1!$B$3:$AH$1266,Sheet1!H$1+(Sheet1!$A$1-1)*10,FALSE)="---","---", (ROUND(VLOOKUP($A1943,Sheet1!$B$3:$AH$1266,Sheet1!H$1+(Sheet1!$A$1-1)*10,FALSE),IF(VLOOKUP($A1943,Sheet1!$B$3:$AH$1266,Sheet1!H$1+(Sheet1!$A$1-1)*10,FALSE)&gt;99999,-3,IF(VLOOKUP($A1943,Sheet1!$B$3:$AH$1266,Sheet1!H$1+(Sheet1!$A$1-1)*10,FALSE)&gt;9999,-2,IF(VLOOKUP($A1943,Sheet1!$B$3:$AH$1266,Sheet1!H$1+(Sheet1!$A$1-1)*10,FALSE)&gt;999,-1,0)))))))</f>
        <v>3220</v>
      </c>
      <c r="Y1943" s="66">
        <f>IF(ISNA(VLOOKUP($A1943,Sheet1!$B$3:$AH$1266,Sheet1!I$1+(Sheet1!$A$1-1)*10,FALSE))=TRUE,"---",IF(VLOOKUP($A1943,Sheet1!$B$3:$AH$1266,Sheet1!I$1+(Sheet1!$A$1-1)*10,FALSE)="---","---", (ROUND(VLOOKUP($A1943,Sheet1!$B$3:$AH$1266,Sheet1!I$1+(Sheet1!$A$1-1)*10,FALSE),IF(VLOOKUP($A1943,Sheet1!$B$3:$AH$1266,Sheet1!I$1+(Sheet1!$A$1-1)*10,FALSE)&gt;99999,-3,IF(VLOOKUP($A1943,Sheet1!$B$3:$AH$1266,Sheet1!I$1+(Sheet1!$A$1-1)*10,FALSE)&gt;9999,-2,IF(VLOOKUP($A1943,Sheet1!$B$3:$AH$1266,Sheet1!I$1+(Sheet1!$A$1-1)*10,FALSE)&gt;999,-1,0)))))))</f>
        <v>3850</v>
      </c>
      <c r="Z1943" s="66">
        <f>IF(ISNA(VLOOKUP($A1943,Sheet1!$B$3:$AH$1266,Sheet1!J$1+(Sheet1!$A$1-1)*10,FALSE))=TRUE,"---",IF(VLOOKUP($A1943,Sheet1!$B$3:$AH$1266,Sheet1!J$1+(Sheet1!$A$1-1)*10,FALSE)="---","---", (ROUND(VLOOKUP($A1943,Sheet1!$B$3:$AH$1266,Sheet1!J$1+(Sheet1!$A$1-1)*10,FALSE),IF(VLOOKUP($A1943,Sheet1!$B$3:$AH$1266,Sheet1!J$1+(Sheet1!$A$1-1)*10,FALSE)&gt;99999,-3,IF(VLOOKUP($A1943,Sheet1!$B$3:$AH$1266,Sheet1!J$1+(Sheet1!$A$1-1)*10,FALSE)&gt;9999,-2,IF(VLOOKUP($A1943,Sheet1!$B$3:$AH$1266,Sheet1!J$1+(Sheet1!$A$1-1)*10,FALSE)&gt;999,-1,0)))))))</f>
        <v>4630</v>
      </c>
      <c r="AA1943" s="66">
        <f>IF(ISNA(VLOOKUP($A1943,Sheet1!$B$3:$AH$1266,Sheet1!K$1+(Sheet1!$A$1-1)*10,FALSE))=TRUE,"---",IF(VLOOKUP($A1943,Sheet1!$B$3:$AH$1266,Sheet1!K$1+(Sheet1!$A$1-1)*10,FALSE)="---","---", (ROUND(VLOOKUP($A1943,Sheet1!$B$3:$AH$1266,Sheet1!K$1+(Sheet1!$A$1-1)*10,FALSE),IF(VLOOKUP($A1943,Sheet1!$B$3:$AH$1266,Sheet1!K$1+(Sheet1!$A$1-1)*10,FALSE)&gt;99999,-3,IF(VLOOKUP($A1943,Sheet1!$B$3:$AH$1266,Sheet1!K$1+(Sheet1!$A$1-1)*10,FALSE)&gt;9999,-2,IF(VLOOKUP($A1943,Sheet1!$B$3:$AH$1266,Sheet1!K$1+(Sheet1!$A$1-1)*10,FALSE)&gt;999,-1,0)))))))</f>
        <v>5200</v>
      </c>
      <c r="AB1943" s="66">
        <f>IF(ISNA(VLOOKUP($A1943,Sheet1!$B$3:$AH$1266,Sheet1!L$1+(Sheet1!$A$1-1)*10,FALSE))=TRUE,"---",IF(VLOOKUP($A1943,Sheet1!$B$3:$AH$1266,Sheet1!L$1+(Sheet1!$A$1-1)*10,FALSE)="---","---", (ROUND(VLOOKUP($A1943,Sheet1!$B$3:$AH$1266,Sheet1!L$1+(Sheet1!$A$1-1)*10,FALSE),IF(VLOOKUP($A1943,Sheet1!$B$3:$AH$1266,Sheet1!L$1+(Sheet1!$A$1-1)*10,FALSE)&gt;99999,-3,IF(VLOOKUP($A1943,Sheet1!$B$3:$AH$1266,Sheet1!L$1+(Sheet1!$A$1-1)*10,FALSE)&gt;9999,-2,IF(VLOOKUP($A1943,Sheet1!$B$3:$AH$1266,Sheet1!L$1+(Sheet1!$A$1-1)*10,FALSE)&gt;999,-1,0)))))))</f>
        <v>5860</v>
      </c>
      <c r="AC1943" s="66">
        <f>IF(ISNA(VLOOKUP($A1943,Sheet1!$B$3:$AH$1266,Sheet1!M$1+(Sheet1!$A$1-1)*10,FALSE))=TRUE,"---",IF(VLOOKUP($A1943,Sheet1!$B$3:$AH$1266,Sheet1!M$1+(Sheet1!$A$1-1)*10,FALSE)="---","---", (ROUND(VLOOKUP($A1943,Sheet1!$B$3:$AH$1266,Sheet1!M$1+(Sheet1!$A$1-1)*10,FALSE),IF(VLOOKUP($A1943,Sheet1!$B$3:$AH$1266,Sheet1!M$1+(Sheet1!$A$1-1)*10,FALSE)&gt;99999,-3,IF(VLOOKUP($A1943,Sheet1!$B$3:$AH$1266,Sheet1!M$1+(Sheet1!$A$1-1)*10,FALSE)&gt;9999,-2,IF(VLOOKUP($A1943,Sheet1!$B$3:$AH$1266,Sheet1!M$1+(Sheet1!$A$1-1)*10,FALSE)&gt;999,-1,0)))))))</f>
        <v>6410</v>
      </c>
      <c r="AD1943" s="66">
        <f>IF(ISNA(VLOOKUP($A1943,Sheet1!$B$3:$AH$1266,Sheet1!N$1+(Sheet1!$A$1-1)*10,FALSE))=TRUE,"---",IF(VLOOKUP($A1943,Sheet1!$B$3:$AH$1266,Sheet1!N$1+(Sheet1!$A$1-1)*10,FALSE)="---","---", (ROUND(VLOOKUP($A1943,Sheet1!$B$3:$AH$1266,Sheet1!N$1+(Sheet1!$A$1-1)*10,FALSE),IF(VLOOKUP($A1943,Sheet1!$B$3:$AH$1266,Sheet1!N$1+(Sheet1!$A$1-1)*10,FALSE)&gt;99999,-3,IF(VLOOKUP($A1943,Sheet1!$B$3:$AH$1266,Sheet1!N$1+(Sheet1!$A$1-1)*10,FALSE)&gt;9999,-2,IF(VLOOKUP($A1943,Sheet1!$B$3:$AH$1266,Sheet1!N$1+(Sheet1!$A$1-1)*10,FALSE)&gt;999,-1,0)))))))</f>
        <v>7310</v>
      </c>
    </row>
    <row r="1944" spans="1:30" ht="25.5" customHeight="1" x14ac:dyDescent="0.25">
      <c r="A1944" s="303" t="s">
        <v>2841</v>
      </c>
      <c r="B1944" s="330" t="s">
        <v>2842</v>
      </c>
      <c r="C1944" s="303">
        <v>441405</v>
      </c>
      <c r="D1944" s="303">
        <v>743419</v>
      </c>
      <c r="E1944" s="307" t="s">
        <v>3013</v>
      </c>
      <c r="F1944" s="52" t="s">
        <v>4997</v>
      </c>
      <c r="G1944" s="127" t="s">
        <v>286</v>
      </c>
      <c r="H1944" s="347">
        <v>721</v>
      </c>
      <c r="I1944" s="112">
        <v>40664</v>
      </c>
      <c r="J1944" s="148">
        <v>13.4</v>
      </c>
      <c r="K1944" s="114" t="s">
        <v>4405</v>
      </c>
      <c r="L1944" s="115">
        <v>10400</v>
      </c>
      <c r="M1944" s="116">
        <v>14.4</v>
      </c>
      <c r="N1944" s="127" t="s">
        <v>92</v>
      </c>
      <c r="O1944" s="68">
        <f t="shared" si="64"/>
        <v>0.36895953418557725</v>
      </c>
      <c r="P1944" s="68">
        <f>IF(O1944&lt;&gt;"",VLOOKUP($A1944,Sheet4!$A$2:$O$1309,14,FALSE)*100,"")</f>
        <v>0.17553963020304764</v>
      </c>
      <c r="Q1944" s="68">
        <f>IF(P1944&lt;&gt;"",VLOOKUP($A1944,Sheet4!$A$2:$O$1309,15,FALSE)*100,"")</f>
        <v>1.7062011617186901</v>
      </c>
      <c r="R1944" s="74" t="str">
        <f t="shared" si="65"/>
        <v>&gt;200,  &lt;500</v>
      </c>
      <c r="S1944" s="356" t="s">
        <v>4364</v>
      </c>
      <c r="T1944" s="356" t="str">
        <f>IF(ISNA(VLOOKUP(A1944,Sheet1!B$3:C$1266,2,FALSE)=TRUE),"NC",VLOOKUP(A1944,Sheet1!B$3:C$1266,2,FALSE))</f>
        <v>Regulated</v>
      </c>
      <c r="U1944" s="392">
        <f>IF(ISNA(VLOOKUP($A1944,Sheet1!$B$3:$AH$1266,Sheet1!E$1+(Sheet1!$A$1-1)*10,FALSE))=TRUE,"---",IF(VLOOKUP($A1944,Sheet1!$B$3:$AH$1266,Sheet1!E$1+(Sheet1!$A$1-1)*10,FALSE)="---","---", (ROUND(VLOOKUP($A1944,Sheet1!$B$3:$AH$1266,Sheet1!E$1+(Sheet1!$A$1-1)*10,FALSE),IF(VLOOKUP($A1944,Sheet1!$B$3:$AH$1266,Sheet1!E$1+(Sheet1!$A$1-1)*10,FALSE)&gt;99999,-3,IF(VLOOKUP($A1944,Sheet1!$B$3:$AH$1266,Sheet1!E$1+(Sheet1!$A$1-1)*10,FALSE)&gt;9999,-2,IF(VLOOKUP($A1944,Sheet1!$B$3:$AH$1266,Sheet1!E$1+(Sheet1!$A$1-1)*10,FALSE)&gt;999,-1,0)))))))</f>
        <v>4290</v>
      </c>
      <c r="V1944" s="392">
        <f>IF(ISNA(VLOOKUP($A1944,Sheet1!$B$3:$AH$1266,Sheet1!F$1+(Sheet1!$A$1-1)*10,FALSE))=TRUE,"---",IF(VLOOKUP($A1944,Sheet1!$B$3:$AH$1266,Sheet1!F$1+(Sheet1!$A$1-1)*10,FALSE)="---","---", (ROUND(VLOOKUP($A1944,Sheet1!$B$3:$AH$1266,Sheet1!F$1+(Sheet1!$A$1-1)*10,FALSE),IF(VLOOKUP($A1944,Sheet1!$B$3:$AH$1266,Sheet1!F$1+(Sheet1!$A$1-1)*10,FALSE)&gt;99999,-3,IF(VLOOKUP($A1944,Sheet1!$B$3:$AH$1266,Sheet1!F$1+(Sheet1!$A$1-1)*10,FALSE)&gt;9999,-2,IF(VLOOKUP($A1944,Sheet1!$B$3:$AH$1266,Sheet1!F$1+(Sheet1!$A$1-1)*10,FALSE)&gt;999,-1,0)))))))</f>
        <v>4780</v>
      </c>
      <c r="W1944" s="392">
        <f>IF(ISNA(VLOOKUP($A1944,Sheet1!$B$3:$AH$1266,Sheet1!G$1+(Sheet1!$A$1-1)*10,FALSE))=TRUE,"---",IF(VLOOKUP($A1944,Sheet1!$B$3:$AH$1266,Sheet1!G$1+(Sheet1!$A$1-1)*10,FALSE)="---","---", (ROUND(VLOOKUP($A1944,Sheet1!$B$3:$AH$1266,Sheet1!G$1+(Sheet1!$A$1-1)*10,FALSE),IF(VLOOKUP($A1944,Sheet1!$B$3:$AH$1266,Sheet1!G$1+(Sheet1!$A$1-1)*10,FALSE)&gt;99999,-3,IF(VLOOKUP($A1944,Sheet1!$B$3:$AH$1266,Sheet1!G$1+(Sheet1!$A$1-1)*10,FALSE)&gt;9999,-2,IF(VLOOKUP($A1944,Sheet1!$B$3:$AH$1266,Sheet1!G$1+(Sheet1!$A$1-1)*10,FALSE)&gt;999,-1,0)))))))</f>
        <v>5340</v>
      </c>
      <c r="X1944" s="392">
        <f>IF(ISNA(VLOOKUP($A1944,Sheet1!$B$3:$AH$1266,Sheet1!H$1+(Sheet1!$A$1-1)*10,FALSE))=TRUE,"---",IF(VLOOKUP($A1944,Sheet1!$B$3:$AH$1266,Sheet1!H$1+(Sheet1!$A$1-1)*10,FALSE)="---","---", (ROUND(VLOOKUP($A1944,Sheet1!$B$3:$AH$1266,Sheet1!H$1+(Sheet1!$A$1-1)*10,FALSE),IF(VLOOKUP($A1944,Sheet1!$B$3:$AH$1266,Sheet1!H$1+(Sheet1!$A$1-1)*10,FALSE)&gt;99999,-3,IF(VLOOKUP($A1944,Sheet1!$B$3:$AH$1266,Sheet1!H$1+(Sheet1!$A$1-1)*10,FALSE)&gt;9999,-2,IF(VLOOKUP($A1944,Sheet1!$B$3:$AH$1266,Sheet1!H$1+(Sheet1!$A$1-1)*10,FALSE)&gt;999,-1,0)))))))</f>
        <v>6600</v>
      </c>
      <c r="Y1944" s="392">
        <f>IF(ISNA(VLOOKUP($A1944,Sheet1!$B$3:$AH$1266,Sheet1!I$1+(Sheet1!$A$1-1)*10,FALSE))=TRUE,"---",IF(VLOOKUP($A1944,Sheet1!$B$3:$AH$1266,Sheet1!I$1+(Sheet1!$A$1-1)*10,FALSE)="---","---", (ROUND(VLOOKUP($A1944,Sheet1!$B$3:$AH$1266,Sheet1!I$1+(Sheet1!$A$1-1)*10,FALSE),IF(VLOOKUP($A1944,Sheet1!$B$3:$AH$1266,Sheet1!I$1+(Sheet1!$A$1-1)*10,FALSE)&gt;99999,-3,IF(VLOOKUP($A1944,Sheet1!$B$3:$AH$1266,Sheet1!I$1+(Sheet1!$A$1-1)*10,FALSE)&gt;9999,-2,IF(VLOOKUP($A1944,Sheet1!$B$3:$AH$1266,Sheet1!I$1+(Sheet1!$A$1-1)*10,FALSE)&gt;999,-1,0)))))))</f>
        <v>7360</v>
      </c>
      <c r="Z1944" s="392">
        <f>IF(ISNA(VLOOKUP($A1944,Sheet1!$B$3:$AH$1266,Sheet1!J$1+(Sheet1!$A$1-1)*10,FALSE))=TRUE,"---",IF(VLOOKUP($A1944,Sheet1!$B$3:$AH$1266,Sheet1!J$1+(Sheet1!$A$1-1)*10,FALSE)="---","---", (ROUND(VLOOKUP($A1944,Sheet1!$B$3:$AH$1266,Sheet1!J$1+(Sheet1!$A$1-1)*10,FALSE),IF(VLOOKUP($A1944,Sheet1!$B$3:$AH$1266,Sheet1!J$1+(Sheet1!$A$1-1)*10,FALSE)&gt;99999,-3,IF(VLOOKUP($A1944,Sheet1!$B$3:$AH$1266,Sheet1!J$1+(Sheet1!$A$1-1)*10,FALSE)&gt;9999,-2,IF(VLOOKUP($A1944,Sheet1!$B$3:$AH$1266,Sheet1!J$1+(Sheet1!$A$1-1)*10,FALSE)&gt;999,-1,0)))))))</f>
        <v>8260</v>
      </c>
      <c r="AA1944" s="392">
        <f>IF(ISNA(VLOOKUP($A1944,Sheet1!$B$3:$AH$1266,Sheet1!K$1+(Sheet1!$A$1-1)*10,FALSE))=TRUE,"---",IF(VLOOKUP($A1944,Sheet1!$B$3:$AH$1266,Sheet1!K$1+(Sheet1!$A$1-1)*10,FALSE)="---","---", (ROUND(VLOOKUP($A1944,Sheet1!$B$3:$AH$1266,Sheet1!K$1+(Sheet1!$A$1-1)*10,FALSE),IF(VLOOKUP($A1944,Sheet1!$B$3:$AH$1266,Sheet1!K$1+(Sheet1!$A$1-1)*10,FALSE)&gt;99999,-3,IF(VLOOKUP($A1944,Sheet1!$B$3:$AH$1266,Sheet1!K$1+(Sheet1!$A$1-1)*10,FALSE)&gt;9999,-2,IF(VLOOKUP($A1944,Sheet1!$B$3:$AH$1266,Sheet1!K$1+(Sheet1!$A$1-1)*10,FALSE)&gt;999,-1,0)))))))</f>
        <v>8880</v>
      </c>
      <c r="AB1944" s="392">
        <f>IF(ISNA(VLOOKUP($A1944,Sheet1!$B$3:$AH$1266,Sheet1!L$1+(Sheet1!$A$1-1)*10,FALSE))=TRUE,"---",IF(VLOOKUP($A1944,Sheet1!$B$3:$AH$1266,Sheet1!L$1+(Sheet1!$A$1-1)*10,FALSE)="---","---", (ROUND(VLOOKUP($A1944,Sheet1!$B$3:$AH$1266,Sheet1!L$1+(Sheet1!$A$1-1)*10,FALSE),IF(VLOOKUP($A1944,Sheet1!$B$3:$AH$1266,Sheet1!L$1+(Sheet1!$A$1-1)*10,FALSE)&gt;99999,-3,IF(VLOOKUP($A1944,Sheet1!$B$3:$AH$1266,Sheet1!L$1+(Sheet1!$A$1-1)*10,FALSE)&gt;9999,-2,IF(VLOOKUP($A1944,Sheet1!$B$3:$AH$1266,Sheet1!L$1+(Sheet1!$A$1-1)*10,FALSE)&gt;999,-1,0)))))))</f>
        <v>9470</v>
      </c>
      <c r="AC1944" s="392">
        <f>IF(ISNA(VLOOKUP($A1944,Sheet1!$B$3:$AH$1266,Sheet1!M$1+(Sheet1!$A$1-1)*10,FALSE))=TRUE,"---",IF(VLOOKUP($A1944,Sheet1!$B$3:$AH$1266,Sheet1!M$1+(Sheet1!$A$1-1)*10,FALSE)="---","---", (ROUND(VLOOKUP($A1944,Sheet1!$B$3:$AH$1266,Sheet1!M$1+(Sheet1!$A$1-1)*10,FALSE),IF(VLOOKUP($A1944,Sheet1!$B$3:$AH$1266,Sheet1!M$1+(Sheet1!$A$1-1)*10,FALSE)&gt;99999,-3,IF(VLOOKUP($A1944,Sheet1!$B$3:$AH$1266,Sheet1!M$1+(Sheet1!$A$1-1)*10,FALSE)&gt;9999,-2,IF(VLOOKUP($A1944,Sheet1!$B$3:$AH$1266,Sheet1!M$1+(Sheet1!$A$1-1)*10,FALSE)&gt;999,-1,0)))))))</f>
        <v>10100</v>
      </c>
      <c r="AD1944" s="392">
        <f>IF(ISNA(VLOOKUP($A1944,Sheet1!$B$3:$AH$1266,Sheet1!N$1+(Sheet1!$A$1-1)*10,FALSE))=TRUE,"---",IF(VLOOKUP($A1944,Sheet1!$B$3:$AH$1266,Sheet1!N$1+(Sheet1!$A$1-1)*10,FALSE)="---","---", (ROUND(VLOOKUP($A1944,Sheet1!$B$3:$AH$1266,Sheet1!N$1+(Sheet1!$A$1-1)*10,FALSE),IF(VLOOKUP($A1944,Sheet1!$B$3:$AH$1266,Sheet1!N$1+(Sheet1!$A$1-1)*10,FALSE)&gt;99999,-3,IF(VLOOKUP($A1944,Sheet1!$B$3:$AH$1266,Sheet1!N$1+(Sheet1!$A$1-1)*10,FALSE)&gt;9999,-2,IF(VLOOKUP($A1944,Sheet1!$B$3:$AH$1266,Sheet1!N$1+(Sheet1!$A$1-1)*10,FALSE)&gt;999,-1,0)))))))</f>
        <v>10800</v>
      </c>
    </row>
    <row r="1945" spans="1:30" ht="25.5" customHeight="1" x14ac:dyDescent="0.25">
      <c r="A1945" s="303"/>
      <c r="B1945" s="331"/>
      <c r="C1945" s="303"/>
      <c r="D1945" s="303"/>
      <c r="E1945" s="307" t="e">
        <v>#N/A</v>
      </c>
      <c r="F1945" s="52" t="s">
        <v>4459</v>
      </c>
      <c r="G1945" s="127" t="s">
        <v>31</v>
      </c>
      <c r="H1945" s="347"/>
      <c r="I1945" s="112">
        <v>122</v>
      </c>
      <c r="J1945" s="140" t="s">
        <v>4405</v>
      </c>
      <c r="K1945" s="127" t="s">
        <v>17</v>
      </c>
      <c r="L1945" s="149">
        <v>7000</v>
      </c>
      <c r="M1945" s="116">
        <v>9.7100000000000009</v>
      </c>
      <c r="N1945" s="127" t="s">
        <v>288</v>
      </c>
      <c r="O1945" s="68" t="s">
        <v>4405</v>
      </c>
      <c r="P1945" s="68" t="s">
        <v>4405</v>
      </c>
      <c r="Q1945" s="68" t="s">
        <v>4405</v>
      </c>
      <c r="R1945" s="74" t="s">
        <v>4405</v>
      </c>
      <c r="S1945" s="356" t="e">
        <v>#N/A</v>
      </c>
      <c r="T1945" s="356" t="str">
        <f>IF(ISNA(VLOOKUP(A1945,Sheet1!B$3:C$1266,2,FALSE)=TRUE),"ND",VLOOKUP(A1945,Sheet1!B$3:C$1266,2,FALSE))</f>
        <v>ND</v>
      </c>
      <c r="U1945" s="392" t="str">
        <f>IF(ISNA(VLOOKUP($A1945,Sheet1!$B$3:$AH$1266,Sheet1!E$1+(Sheet1!$A$1-1)*10,FALSE))=TRUE,"---",IF(VLOOKUP($A1945,Sheet1!$B$3:$AH$1266,Sheet1!E$1+(Sheet1!$A$1-1)*10,FALSE)="---","---", (ROUND(VLOOKUP($A1945,Sheet1!$B$3:$AH$1266,Sheet1!E$1+(Sheet1!$A$1-1)*10,FALSE),IF(VLOOKUP($A1945,Sheet1!$B$3:$AH$1266,Sheet1!E$1+(Sheet1!$A$1-1)*10,FALSE)&gt;99999,-3,IF(VLOOKUP($A1945,Sheet1!$B$3:$AH$1266,Sheet1!E$1+(Sheet1!$A$1-1)*10,FALSE)&gt;9999,-2,IF(VLOOKUP($A1945,Sheet1!$B$3:$AH$1266,Sheet1!E$1+(Sheet1!$A$1-1)*10,FALSE)&gt;999,-1,0)))))))</f>
        <v>---</v>
      </c>
      <c r="V1945" s="392" t="str">
        <f>IF(ISNA(VLOOKUP($A1945,Sheet1!$B$3:$AH$1266,Sheet1!F$1+(Sheet1!$A$1-1)*10,FALSE))=TRUE,"---",IF(VLOOKUP($A1945,Sheet1!$B$3:$AH$1266,Sheet1!F$1+(Sheet1!$A$1-1)*10,FALSE)="---","---", (ROUND(VLOOKUP($A1945,Sheet1!$B$3:$AH$1266,Sheet1!F$1+(Sheet1!$A$1-1)*10,FALSE),IF(VLOOKUP($A1945,Sheet1!$B$3:$AH$1266,Sheet1!F$1+(Sheet1!$A$1-1)*10,FALSE)&gt;99999,-3,IF(VLOOKUP($A1945,Sheet1!$B$3:$AH$1266,Sheet1!F$1+(Sheet1!$A$1-1)*10,FALSE)&gt;9999,-2,IF(VLOOKUP($A1945,Sheet1!$B$3:$AH$1266,Sheet1!F$1+(Sheet1!$A$1-1)*10,FALSE)&gt;999,-1,0)))))))</f>
        <v>---</v>
      </c>
      <c r="W1945" s="392" t="str">
        <f>IF(ISNA(VLOOKUP($A1945,Sheet1!$B$3:$AH$1266,Sheet1!G$1+(Sheet1!$A$1-1)*10,FALSE))=TRUE,"---",IF(VLOOKUP($A1945,Sheet1!$B$3:$AH$1266,Sheet1!G$1+(Sheet1!$A$1-1)*10,FALSE)="---","---", (ROUND(VLOOKUP($A1945,Sheet1!$B$3:$AH$1266,Sheet1!G$1+(Sheet1!$A$1-1)*10,FALSE),IF(VLOOKUP($A1945,Sheet1!$B$3:$AH$1266,Sheet1!G$1+(Sheet1!$A$1-1)*10,FALSE)&gt;99999,-3,IF(VLOOKUP($A1945,Sheet1!$B$3:$AH$1266,Sheet1!G$1+(Sheet1!$A$1-1)*10,FALSE)&gt;9999,-2,IF(VLOOKUP($A1945,Sheet1!$B$3:$AH$1266,Sheet1!G$1+(Sheet1!$A$1-1)*10,FALSE)&gt;999,-1,0)))))))</f>
        <v>---</v>
      </c>
      <c r="X1945" s="392" t="str">
        <f>IF(ISNA(VLOOKUP($A1945,Sheet1!$B$3:$AH$1266,Sheet1!H$1+(Sheet1!$A$1-1)*10,FALSE))=TRUE,"---",IF(VLOOKUP($A1945,Sheet1!$B$3:$AH$1266,Sheet1!H$1+(Sheet1!$A$1-1)*10,FALSE)="---","---", (ROUND(VLOOKUP($A1945,Sheet1!$B$3:$AH$1266,Sheet1!H$1+(Sheet1!$A$1-1)*10,FALSE),IF(VLOOKUP($A1945,Sheet1!$B$3:$AH$1266,Sheet1!H$1+(Sheet1!$A$1-1)*10,FALSE)&gt;99999,-3,IF(VLOOKUP($A1945,Sheet1!$B$3:$AH$1266,Sheet1!H$1+(Sheet1!$A$1-1)*10,FALSE)&gt;9999,-2,IF(VLOOKUP($A1945,Sheet1!$B$3:$AH$1266,Sheet1!H$1+(Sheet1!$A$1-1)*10,FALSE)&gt;999,-1,0)))))))</f>
        <v>---</v>
      </c>
      <c r="Y1945" s="392" t="str">
        <f>IF(ISNA(VLOOKUP($A1945,Sheet1!$B$3:$AH$1266,Sheet1!I$1+(Sheet1!$A$1-1)*10,FALSE))=TRUE,"---",IF(VLOOKUP($A1945,Sheet1!$B$3:$AH$1266,Sheet1!I$1+(Sheet1!$A$1-1)*10,FALSE)="---","---", (ROUND(VLOOKUP($A1945,Sheet1!$B$3:$AH$1266,Sheet1!I$1+(Sheet1!$A$1-1)*10,FALSE),IF(VLOOKUP($A1945,Sheet1!$B$3:$AH$1266,Sheet1!I$1+(Sheet1!$A$1-1)*10,FALSE)&gt;99999,-3,IF(VLOOKUP($A1945,Sheet1!$B$3:$AH$1266,Sheet1!I$1+(Sheet1!$A$1-1)*10,FALSE)&gt;9999,-2,IF(VLOOKUP($A1945,Sheet1!$B$3:$AH$1266,Sheet1!I$1+(Sheet1!$A$1-1)*10,FALSE)&gt;999,-1,0)))))))</f>
        <v>---</v>
      </c>
      <c r="Z1945" s="392" t="str">
        <f>IF(ISNA(VLOOKUP($A1945,Sheet1!$B$3:$AH$1266,Sheet1!J$1+(Sheet1!$A$1-1)*10,FALSE))=TRUE,"---",IF(VLOOKUP($A1945,Sheet1!$B$3:$AH$1266,Sheet1!J$1+(Sheet1!$A$1-1)*10,FALSE)="---","---", (ROUND(VLOOKUP($A1945,Sheet1!$B$3:$AH$1266,Sheet1!J$1+(Sheet1!$A$1-1)*10,FALSE),IF(VLOOKUP($A1945,Sheet1!$B$3:$AH$1266,Sheet1!J$1+(Sheet1!$A$1-1)*10,FALSE)&gt;99999,-3,IF(VLOOKUP($A1945,Sheet1!$B$3:$AH$1266,Sheet1!J$1+(Sheet1!$A$1-1)*10,FALSE)&gt;9999,-2,IF(VLOOKUP($A1945,Sheet1!$B$3:$AH$1266,Sheet1!J$1+(Sheet1!$A$1-1)*10,FALSE)&gt;999,-1,0)))))))</f>
        <v>---</v>
      </c>
      <c r="AA1945" s="392" t="str">
        <f>IF(ISNA(VLOOKUP($A1945,Sheet1!$B$3:$AH$1266,Sheet1!K$1+(Sheet1!$A$1-1)*10,FALSE))=TRUE,"---",IF(VLOOKUP($A1945,Sheet1!$B$3:$AH$1266,Sheet1!K$1+(Sheet1!$A$1-1)*10,FALSE)="---","---", (ROUND(VLOOKUP($A1945,Sheet1!$B$3:$AH$1266,Sheet1!K$1+(Sheet1!$A$1-1)*10,FALSE),IF(VLOOKUP($A1945,Sheet1!$B$3:$AH$1266,Sheet1!K$1+(Sheet1!$A$1-1)*10,FALSE)&gt;99999,-3,IF(VLOOKUP($A1945,Sheet1!$B$3:$AH$1266,Sheet1!K$1+(Sheet1!$A$1-1)*10,FALSE)&gt;9999,-2,IF(VLOOKUP($A1945,Sheet1!$B$3:$AH$1266,Sheet1!K$1+(Sheet1!$A$1-1)*10,FALSE)&gt;999,-1,0)))))))</f>
        <v>---</v>
      </c>
      <c r="AB1945" s="392" t="str">
        <f>IF(ISNA(VLOOKUP($A1945,Sheet1!$B$3:$AH$1266,Sheet1!L$1+(Sheet1!$A$1-1)*10,FALSE))=TRUE,"---",IF(VLOOKUP($A1945,Sheet1!$B$3:$AH$1266,Sheet1!L$1+(Sheet1!$A$1-1)*10,FALSE)="---","---", (ROUND(VLOOKUP($A1945,Sheet1!$B$3:$AH$1266,Sheet1!L$1+(Sheet1!$A$1-1)*10,FALSE),IF(VLOOKUP($A1945,Sheet1!$B$3:$AH$1266,Sheet1!L$1+(Sheet1!$A$1-1)*10,FALSE)&gt;99999,-3,IF(VLOOKUP($A1945,Sheet1!$B$3:$AH$1266,Sheet1!L$1+(Sheet1!$A$1-1)*10,FALSE)&gt;9999,-2,IF(VLOOKUP($A1945,Sheet1!$B$3:$AH$1266,Sheet1!L$1+(Sheet1!$A$1-1)*10,FALSE)&gt;999,-1,0)))))))</f>
        <v>---</v>
      </c>
      <c r="AC1945" s="392" t="str">
        <f>IF(ISNA(VLOOKUP($A1945,Sheet1!$B$3:$AH$1266,Sheet1!M$1+(Sheet1!$A$1-1)*10,FALSE))=TRUE,"---",IF(VLOOKUP($A1945,Sheet1!$B$3:$AH$1266,Sheet1!M$1+(Sheet1!$A$1-1)*10,FALSE)="---","---", (ROUND(VLOOKUP($A1945,Sheet1!$B$3:$AH$1266,Sheet1!M$1+(Sheet1!$A$1-1)*10,FALSE),IF(VLOOKUP($A1945,Sheet1!$B$3:$AH$1266,Sheet1!M$1+(Sheet1!$A$1-1)*10,FALSE)&gt;99999,-3,IF(VLOOKUP($A1945,Sheet1!$B$3:$AH$1266,Sheet1!M$1+(Sheet1!$A$1-1)*10,FALSE)&gt;9999,-2,IF(VLOOKUP($A1945,Sheet1!$B$3:$AH$1266,Sheet1!M$1+(Sheet1!$A$1-1)*10,FALSE)&gt;999,-1,0)))))))</f>
        <v>---</v>
      </c>
      <c r="AD1945" s="392" t="str">
        <f>IF(ISNA(VLOOKUP($A1945,Sheet1!$B$3:$AH$1266,Sheet1!N$1+(Sheet1!$A$1-1)*10,FALSE))=TRUE,"---",IF(VLOOKUP($A1945,Sheet1!$B$3:$AH$1266,Sheet1!N$1+(Sheet1!$A$1-1)*10,FALSE)="---","---", (ROUND(VLOOKUP($A1945,Sheet1!$B$3:$AH$1266,Sheet1!N$1+(Sheet1!$A$1-1)*10,FALSE),IF(VLOOKUP($A1945,Sheet1!$B$3:$AH$1266,Sheet1!N$1+(Sheet1!$A$1-1)*10,FALSE)&gt;99999,-3,IF(VLOOKUP($A1945,Sheet1!$B$3:$AH$1266,Sheet1!N$1+(Sheet1!$A$1-1)*10,FALSE)&gt;9999,-2,IF(VLOOKUP($A1945,Sheet1!$B$3:$AH$1266,Sheet1!N$1+(Sheet1!$A$1-1)*10,FALSE)&gt;999,-1,0)))))))</f>
        <v>---</v>
      </c>
    </row>
    <row r="1946" spans="1:30" ht="25.5" customHeight="1" x14ac:dyDescent="0.25">
      <c r="A1946" s="304" t="s">
        <v>2843</v>
      </c>
      <c r="B1946" s="393" t="s">
        <v>2844</v>
      </c>
      <c r="C1946" s="304">
        <v>443042</v>
      </c>
      <c r="D1946" s="304">
        <v>745259</v>
      </c>
      <c r="E1946" s="305" t="s">
        <v>3013</v>
      </c>
      <c r="F1946" s="117" t="s">
        <v>4998</v>
      </c>
      <c r="G1946" s="118" t="s">
        <v>31</v>
      </c>
      <c r="H1946" s="348">
        <v>937</v>
      </c>
      <c r="I1946" s="377">
        <v>40662</v>
      </c>
      <c r="J1946" s="336">
        <v>11.27</v>
      </c>
      <c r="K1946" s="340" t="s">
        <v>4405</v>
      </c>
      <c r="L1946" s="338">
        <v>12800</v>
      </c>
      <c r="M1946" s="381">
        <v>13.7</v>
      </c>
      <c r="N1946" s="351" t="s">
        <v>92</v>
      </c>
      <c r="O1946" s="328">
        <f t="shared" si="64"/>
        <v>0.2</v>
      </c>
      <c r="P1946" s="328">
        <f>IF(O1946&lt;&gt;"",VLOOKUP($A1946,Sheet4!$A$2:$O$1309,14,FALSE)*100,"")</f>
        <v>0.35763667043200442</v>
      </c>
      <c r="Q1946" s="328">
        <f>IF(P1946&lt;&gt;"",VLOOKUP($A1946,Sheet4!$A$2:$O$1309,15,FALSE)*100,"")</f>
        <v>3.4484730473535508</v>
      </c>
      <c r="R1946" s="358" t="str">
        <f t="shared" si="65"/>
        <v>500</v>
      </c>
      <c r="S1946" s="357" t="s">
        <v>4364</v>
      </c>
      <c r="T1946" s="357" t="str">
        <f>IF(ISNA(VLOOKUP(A1946,Sheet1!B$3:C$1266,2,FALSE)=TRUE),"NC",VLOOKUP(A1946,Sheet1!B$3:C$1266,2,FALSE))</f>
        <v>Regulated</v>
      </c>
      <c r="U1946" s="385">
        <f>IF(ISNA(VLOOKUP($A1946,Sheet1!$B$3:$AH$1266,Sheet1!E$1+(Sheet1!$A$1-1)*10,FALSE))=TRUE,"---",IF(VLOOKUP($A1946,Sheet1!$B$3:$AH$1266,Sheet1!E$1+(Sheet1!$A$1-1)*10,FALSE)="---","---", (ROUND(VLOOKUP($A1946,Sheet1!$B$3:$AH$1266,Sheet1!E$1+(Sheet1!$A$1-1)*10,FALSE),IF(VLOOKUP($A1946,Sheet1!$B$3:$AH$1266,Sheet1!E$1+(Sheet1!$A$1-1)*10,FALSE)&gt;99999,-3,IF(VLOOKUP($A1946,Sheet1!$B$3:$AH$1266,Sheet1!E$1+(Sheet1!$A$1-1)*10,FALSE)&gt;9999,-2,IF(VLOOKUP($A1946,Sheet1!$B$3:$AH$1266,Sheet1!E$1+(Sheet1!$A$1-1)*10,FALSE)&gt;999,-1,0)))))))</f>
        <v>5050</v>
      </c>
      <c r="V1946" s="385">
        <f>IF(ISNA(VLOOKUP($A1946,Sheet1!$B$3:$AH$1266,Sheet1!F$1+(Sheet1!$A$1-1)*10,FALSE))=TRUE,"---",IF(VLOOKUP($A1946,Sheet1!$B$3:$AH$1266,Sheet1!F$1+(Sheet1!$A$1-1)*10,FALSE)="---","---", (ROUND(VLOOKUP($A1946,Sheet1!$B$3:$AH$1266,Sheet1!F$1+(Sheet1!$A$1-1)*10,FALSE),IF(VLOOKUP($A1946,Sheet1!$B$3:$AH$1266,Sheet1!F$1+(Sheet1!$A$1-1)*10,FALSE)&gt;99999,-3,IF(VLOOKUP($A1946,Sheet1!$B$3:$AH$1266,Sheet1!F$1+(Sheet1!$A$1-1)*10,FALSE)&gt;9999,-2,IF(VLOOKUP($A1946,Sheet1!$B$3:$AH$1266,Sheet1!F$1+(Sheet1!$A$1-1)*10,FALSE)&gt;999,-1,0)))))))</f>
        <v>5650</v>
      </c>
      <c r="W1946" s="385">
        <f>IF(ISNA(VLOOKUP($A1946,Sheet1!$B$3:$AH$1266,Sheet1!G$1+(Sheet1!$A$1-1)*10,FALSE))=TRUE,"---",IF(VLOOKUP($A1946,Sheet1!$B$3:$AH$1266,Sheet1!G$1+(Sheet1!$A$1-1)*10,FALSE)="---","---", (ROUND(VLOOKUP($A1946,Sheet1!$B$3:$AH$1266,Sheet1!G$1+(Sheet1!$A$1-1)*10,FALSE),IF(VLOOKUP($A1946,Sheet1!$B$3:$AH$1266,Sheet1!G$1+(Sheet1!$A$1-1)*10,FALSE)&gt;99999,-3,IF(VLOOKUP($A1946,Sheet1!$B$3:$AH$1266,Sheet1!G$1+(Sheet1!$A$1-1)*10,FALSE)&gt;9999,-2,IF(VLOOKUP($A1946,Sheet1!$B$3:$AH$1266,Sheet1!G$1+(Sheet1!$A$1-1)*10,FALSE)&gt;999,-1,0)))))))</f>
        <v>6330</v>
      </c>
      <c r="X1946" s="385">
        <f>IF(ISNA(VLOOKUP($A1946,Sheet1!$B$3:$AH$1266,Sheet1!H$1+(Sheet1!$A$1-1)*10,FALSE))=TRUE,"---",IF(VLOOKUP($A1946,Sheet1!$B$3:$AH$1266,Sheet1!H$1+(Sheet1!$A$1-1)*10,FALSE)="---","---", (ROUND(VLOOKUP($A1946,Sheet1!$B$3:$AH$1266,Sheet1!H$1+(Sheet1!$A$1-1)*10,FALSE),IF(VLOOKUP($A1946,Sheet1!$B$3:$AH$1266,Sheet1!H$1+(Sheet1!$A$1-1)*10,FALSE)&gt;99999,-3,IF(VLOOKUP($A1946,Sheet1!$B$3:$AH$1266,Sheet1!H$1+(Sheet1!$A$1-1)*10,FALSE)&gt;9999,-2,IF(VLOOKUP($A1946,Sheet1!$B$3:$AH$1266,Sheet1!H$1+(Sheet1!$A$1-1)*10,FALSE)&gt;999,-1,0)))))))</f>
        <v>7810</v>
      </c>
      <c r="Y1946" s="385">
        <f>IF(ISNA(VLOOKUP($A1946,Sheet1!$B$3:$AH$1266,Sheet1!I$1+(Sheet1!$A$1-1)*10,FALSE))=TRUE,"---",IF(VLOOKUP($A1946,Sheet1!$B$3:$AH$1266,Sheet1!I$1+(Sheet1!$A$1-1)*10,FALSE)="---","---", (ROUND(VLOOKUP($A1946,Sheet1!$B$3:$AH$1266,Sheet1!I$1+(Sheet1!$A$1-1)*10,FALSE),IF(VLOOKUP($A1946,Sheet1!$B$3:$AH$1266,Sheet1!I$1+(Sheet1!$A$1-1)*10,FALSE)&gt;99999,-3,IF(VLOOKUP($A1946,Sheet1!$B$3:$AH$1266,Sheet1!I$1+(Sheet1!$A$1-1)*10,FALSE)&gt;9999,-2,IF(VLOOKUP($A1946,Sheet1!$B$3:$AH$1266,Sheet1!I$1+(Sheet1!$A$1-1)*10,FALSE)&gt;999,-1,0)))))))</f>
        <v>8660</v>
      </c>
      <c r="Z1946" s="385">
        <f>IF(ISNA(VLOOKUP($A1946,Sheet1!$B$3:$AH$1266,Sheet1!J$1+(Sheet1!$A$1-1)*10,FALSE))=TRUE,"---",IF(VLOOKUP($A1946,Sheet1!$B$3:$AH$1266,Sheet1!J$1+(Sheet1!$A$1-1)*10,FALSE)="---","---", (ROUND(VLOOKUP($A1946,Sheet1!$B$3:$AH$1266,Sheet1!J$1+(Sheet1!$A$1-1)*10,FALSE),IF(VLOOKUP($A1946,Sheet1!$B$3:$AH$1266,Sheet1!J$1+(Sheet1!$A$1-1)*10,FALSE)&gt;99999,-3,IF(VLOOKUP($A1946,Sheet1!$B$3:$AH$1266,Sheet1!J$1+(Sheet1!$A$1-1)*10,FALSE)&gt;9999,-2,IF(VLOOKUP($A1946,Sheet1!$B$3:$AH$1266,Sheet1!J$1+(Sheet1!$A$1-1)*10,FALSE)&gt;999,-1,0)))))))</f>
        <v>9620</v>
      </c>
      <c r="AA1946" s="385">
        <f>IF(ISNA(VLOOKUP($A1946,Sheet1!$B$3:$AH$1266,Sheet1!K$1+(Sheet1!$A$1-1)*10,FALSE))=TRUE,"---",IF(VLOOKUP($A1946,Sheet1!$B$3:$AH$1266,Sheet1!K$1+(Sheet1!$A$1-1)*10,FALSE)="---","---", (ROUND(VLOOKUP($A1946,Sheet1!$B$3:$AH$1266,Sheet1!K$1+(Sheet1!$A$1-1)*10,FALSE),IF(VLOOKUP($A1946,Sheet1!$B$3:$AH$1266,Sheet1!K$1+(Sheet1!$A$1-1)*10,FALSE)&gt;99999,-3,IF(VLOOKUP($A1946,Sheet1!$B$3:$AH$1266,Sheet1!K$1+(Sheet1!$A$1-1)*10,FALSE)&gt;9999,-2,IF(VLOOKUP($A1946,Sheet1!$B$3:$AH$1266,Sheet1!K$1+(Sheet1!$A$1-1)*10,FALSE)&gt;999,-1,0)))))))</f>
        <v>10300</v>
      </c>
      <c r="AB1946" s="385">
        <f>IF(ISNA(VLOOKUP($A1946,Sheet1!$B$3:$AH$1266,Sheet1!L$1+(Sheet1!$A$1-1)*10,FALSE))=TRUE,"---",IF(VLOOKUP($A1946,Sheet1!$B$3:$AH$1266,Sheet1!L$1+(Sheet1!$A$1-1)*10,FALSE)="---","---", (ROUND(VLOOKUP($A1946,Sheet1!$B$3:$AH$1266,Sheet1!L$1+(Sheet1!$A$1-1)*10,FALSE),IF(VLOOKUP($A1946,Sheet1!$B$3:$AH$1266,Sheet1!L$1+(Sheet1!$A$1-1)*10,FALSE)&gt;99999,-3,IF(VLOOKUP($A1946,Sheet1!$B$3:$AH$1266,Sheet1!L$1+(Sheet1!$A$1-1)*10,FALSE)&gt;9999,-2,IF(VLOOKUP($A1946,Sheet1!$B$3:$AH$1266,Sheet1!L$1+(Sheet1!$A$1-1)*10,FALSE)&gt;999,-1,0)))))))</f>
        <v>10900</v>
      </c>
      <c r="AC1946" s="385">
        <f>IF(ISNA(VLOOKUP($A1946,Sheet1!$B$3:$AH$1266,Sheet1!M$1+(Sheet1!$A$1-1)*10,FALSE))=TRUE,"---",IF(VLOOKUP($A1946,Sheet1!$B$3:$AH$1266,Sheet1!M$1+(Sheet1!$A$1-1)*10,FALSE)="---","---", (ROUND(VLOOKUP($A1946,Sheet1!$B$3:$AH$1266,Sheet1!M$1+(Sheet1!$A$1-1)*10,FALSE),IF(VLOOKUP($A1946,Sheet1!$B$3:$AH$1266,Sheet1!M$1+(Sheet1!$A$1-1)*10,FALSE)&gt;99999,-3,IF(VLOOKUP($A1946,Sheet1!$B$3:$AH$1266,Sheet1!M$1+(Sheet1!$A$1-1)*10,FALSE)&gt;9999,-2,IF(VLOOKUP($A1946,Sheet1!$B$3:$AH$1266,Sheet1!M$1+(Sheet1!$A$1-1)*10,FALSE)&gt;999,-1,0)))))))</f>
        <v>11400</v>
      </c>
      <c r="AD1946" s="385">
        <f>IF(ISNA(VLOOKUP($A1946,Sheet1!$B$3:$AH$1266,Sheet1!N$1+(Sheet1!$A$1-1)*10,FALSE))=TRUE,"---",IF(VLOOKUP($A1946,Sheet1!$B$3:$AH$1266,Sheet1!N$1+(Sheet1!$A$1-1)*10,FALSE)="---","---", (ROUND(VLOOKUP($A1946,Sheet1!$B$3:$AH$1266,Sheet1!N$1+(Sheet1!$A$1-1)*10,FALSE),IF(VLOOKUP($A1946,Sheet1!$B$3:$AH$1266,Sheet1!N$1+(Sheet1!$A$1-1)*10,FALSE)&gt;99999,-3,IF(VLOOKUP($A1946,Sheet1!$B$3:$AH$1266,Sheet1!N$1+(Sheet1!$A$1-1)*10,FALSE)&gt;9999,-2,IF(VLOOKUP($A1946,Sheet1!$B$3:$AH$1266,Sheet1!N$1+(Sheet1!$A$1-1)*10,FALSE)&gt;999,-1,0)))))))</f>
        <v>12200</v>
      </c>
    </row>
    <row r="1947" spans="1:30" ht="25.5" customHeight="1" x14ac:dyDescent="0.25">
      <c r="A1947" s="304"/>
      <c r="B1947" s="346"/>
      <c r="C1947" s="304"/>
      <c r="D1947" s="304"/>
      <c r="E1947" s="305" t="e">
        <v>#N/A</v>
      </c>
      <c r="F1947" s="117">
        <v>2011</v>
      </c>
      <c r="G1947" s="118" t="s">
        <v>31</v>
      </c>
      <c r="H1947" s="348"/>
      <c r="I1947" s="378"/>
      <c r="J1947" s="337"/>
      <c r="K1947" s="341"/>
      <c r="L1947" s="339"/>
      <c r="M1947" s="382"/>
      <c r="N1947" s="352"/>
      <c r="O1947" s="329" t="str">
        <f t="shared" si="64"/>
        <v/>
      </c>
      <c r="P1947" s="329" t="str">
        <f>IF(O1947&lt;&gt;"",VLOOKUP($A1947,Sheet4!$A$2:$O$1309,14,FALSE)*100,"")</f>
        <v/>
      </c>
      <c r="Q1947" s="329" t="str">
        <f>IF(P1947&lt;&gt;"",VLOOKUP($A1947,Sheet4!$A$2:$O$1309,15,FALSE)*100,"")</f>
        <v/>
      </c>
      <c r="R1947" s="357" t="str">
        <f t="shared" si="65"/>
        <v/>
      </c>
      <c r="S1947" s="357" t="e">
        <v>#N/A</v>
      </c>
      <c r="T1947" s="357" t="str">
        <f>IF(ISNA(VLOOKUP(A1947,Sheet1!B$3:C$1266,2,FALSE)=TRUE),"ND",VLOOKUP(A1947,Sheet1!B$3:C$1266,2,FALSE))</f>
        <v>ND</v>
      </c>
      <c r="U1947" s="385" t="str">
        <f>IF(ISNA(VLOOKUP($A1947,Sheet1!$B$3:$AH$1266,Sheet1!E$1+(Sheet1!$A$1-1)*10,FALSE))=TRUE,"---",IF(VLOOKUP($A1947,Sheet1!$B$3:$AH$1266,Sheet1!E$1+(Sheet1!$A$1-1)*10,FALSE)="---","---", (ROUND(VLOOKUP($A1947,Sheet1!$B$3:$AH$1266,Sheet1!E$1+(Sheet1!$A$1-1)*10,FALSE),IF(VLOOKUP($A1947,Sheet1!$B$3:$AH$1266,Sheet1!E$1+(Sheet1!$A$1-1)*10,FALSE)&gt;99999,-3,IF(VLOOKUP($A1947,Sheet1!$B$3:$AH$1266,Sheet1!E$1+(Sheet1!$A$1-1)*10,FALSE)&gt;9999,-2,IF(VLOOKUP($A1947,Sheet1!$B$3:$AH$1266,Sheet1!E$1+(Sheet1!$A$1-1)*10,FALSE)&gt;999,-1,0)))))))</f>
        <v>---</v>
      </c>
      <c r="V1947" s="385" t="str">
        <f>IF(ISNA(VLOOKUP($A1947,Sheet1!$B$3:$AH$1266,Sheet1!F$1+(Sheet1!$A$1-1)*10,FALSE))=TRUE,"---",IF(VLOOKUP($A1947,Sheet1!$B$3:$AH$1266,Sheet1!F$1+(Sheet1!$A$1-1)*10,FALSE)="---","---", (ROUND(VLOOKUP($A1947,Sheet1!$B$3:$AH$1266,Sheet1!F$1+(Sheet1!$A$1-1)*10,FALSE),IF(VLOOKUP($A1947,Sheet1!$B$3:$AH$1266,Sheet1!F$1+(Sheet1!$A$1-1)*10,FALSE)&gt;99999,-3,IF(VLOOKUP($A1947,Sheet1!$B$3:$AH$1266,Sheet1!F$1+(Sheet1!$A$1-1)*10,FALSE)&gt;9999,-2,IF(VLOOKUP($A1947,Sheet1!$B$3:$AH$1266,Sheet1!F$1+(Sheet1!$A$1-1)*10,FALSE)&gt;999,-1,0)))))))</f>
        <v>---</v>
      </c>
      <c r="W1947" s="385" t="str">
        <f>IF(ISNA(VLOOKUP($A1947,Sheet1!$B$3:$AH$1266,Sheet1!G$1+(Sheet1!$A$1-1)*10,FALSE))=TRUE,"---",IF(VLOOKUP($A1947,Sheet1!$B$3:$AH$1266,Sheet1!G$1+(Sheet1!$A$1-1)*10,FALSE)="---","---", (ROUND(VLOOKUP($A1947,Sheet1!$B$3:$AH$1266,Sheet1!G$1+(Sheet1!$A$1-1)*10,FALSE),IF(VLOOKUP($A1947,Sheet1!$B$3:$AH$1266,Sheet1!G$1+(Sheet1!$A$1-1)*10,FALSE)&gt;99999,-3,IF(VLOOKUP($A1947,Sheet1!$B$3:$AH$1266,Sheet1!G$1+(Sheet1!$A$1-1)*10,FALSE)&gt;9999,-2,IF(VLOOKUP($A1947,Sheet1!$B$3:$AH$1266,Sheet1!G$1+(Sheet1!$A$1-1)*10,FALSE)&gt;999,-1,0)))))))</f>
        <v>---</v>
      </c>
      <c r="X1947" s="385" t="str">
        <f>IF(ISNA(VLOOKUP($A1947,Sheet1!$B$3:$AH$1266,Sheet1!H$1+(Sheet1!$A$1-1)*10,FALSE))=TRUE,"---",IF(VLOOKUP($A1947,Sheet1!$B$3:$AH$1266,Sheet1!H$1+(Sheet1!$A$1-1)*10,FALSE)="---","---", (ROUND(VLOOKUP($A1947,Sheet1!$B$3:$AH$1266,Sheet1!H$1+(Sheet1!$A$1-1)*10,FALSE),IF(VLOOKUP($A1947,Sheet1!$B$3:$AH$1266,Sheet1!H$1+(Sheet1!$A$1-1)*10,FALSE)&gt;99999,-3,IF(VLOOKUP($A1947,Sheet1!$B$3:$AH$1266,Sheet1!H$1+(Sheet1!$A$1-1)*10,FALSE)&gt;9999,-2,IF(VLOOKUP($A1947,Sheet1!$B$3:$AH$1266,Sheet1!H$1+(Sheet1!$A$1-1)*10,FALSE)&gt;999,-1,0)))))))</f>
        <v>---</v>
      </c>
      <c r="Y1947" s="385" t="str">
        <f>IF(ISNA(VLOOKUP($A1947,Sheet1!$B$3:$AH$1266,Sheet1!I$1+(Sheet1!$A$1-1)*10,FALSE))=TRUE,"---",IF(VLOOKUP($A1947,Sheet1!$B$3:$AH$1266,Sheet1!I$1+(Sheet1!$A$1-1)*10,FALSE)="---","---", (ROUND(VLOOKUP($A1947,Sheet1!$B$3:$AH$1266,Sheet1!I$1+(Sheet1!$A$1-1)*10,FALSE),IF(VLOOKUP($A1947,Sheet1!$B$3:$AH$1266,Sheet1!I$1+(Sheet1!$A$1-1)*10,FALSE)&gt;99999,-3,IF(VLOOKUP($A1947,Sheet1!$B$3:$AH$1266,Sheet1!I$1+(Sheet1!$A$1-1)*10,FALSE)&gt;9999,-2,IF(VLOOKUP($A1947,Sheet1!$B$3:$AH$1266,Sheet1!I$1+(Sheet1!$A$1-1)*10,FALSE)&gt;999,-1,0)))))))</f>
        <v>---</v>
      </c>
      <c r="Z1947" s="385" t="str">
        <f>IF(ISNA(VLOOKUP($A1947,Sheet1!$B$3:$AH$1266,Sheet1!J$1+(Sheet1!$A$1-1)*10,FALSE))=TRUE,"---",IF(VLOOKUP($A1947,Sheet1!$B$3:$AH$1266,Sheet1!J$1+(Sheet1!$A$1-1)*10,FALSE)="---","---", (ROUND(VLOOKUP($A1947,Sheet1!$B$3:$AH$1266,Sheet1!J$1+(Sheet1!$A$1-1)*10,FALSE),IF(VLOOKUP($A1947,Sheet1!$B$3:$AH$1266,Sheet1!J$1+(Sheet1!$A$1-1)*10,FALSE)&gt;99999,-3,IF(VLOOKUP($A1947,Sheet1!$B$3:$AH$1266,Sheet1!J$1+(Sheet1!$A$1-1)*10,FALSE)&gt;9999,-2,IF(VLOOKUP($A1947,Sheet1!$B$3:$AH$1266,Sheet1!J$1+(Sheet1!$A$1-1)*10,FALSE)&gt;999,-1,0)))))))</f>
        <v>---</v>
      </c>
      <c r="AA1947" s="385" t="str">
        <f>IF(ISNA(VLOOKUP($A1947,Sheet1!$B$3:$AH$1266,Sheet1!K$1+(Sheet1!$A$1-1)*10,FALSE))=TRUE,"---",IF(VLOOKUP($A1947,Sheet1!$B$3:$AH$1266,Sheet1!K$1+(Sheet1!$A$1-1)*10,FALSE)="---","---", (ROUND(VLOOKUP($A1947,Sheet1!$B$3:$AH$1266,Sheet1!K$1+(Sheet1!$A$1-1)*10,FALSE),IF(VLOOKUP($A1947,Sheet1!$B$3:$AH$1266,Sheet1!K$1+(Sheet1!$A$1-1)*10,FALSE)&gt;99999,-3,IF(VLOOKUP($A1947,Sheet1!$B$3:$AH$1266,Sheet1!K$1+(Sheet1!$A$1-1)*10,FALSE)&gt;9999,-2,IF(VLOOKUP($A1947,Sheet1!$B$3:$AH$1266,Sheet1!K$1+(Sheet1!$A$1-1)*10,FALSE)&gt;999,-1,0)))))))</f>
        <v>---</v>
      </c>
      <c r="AB1947" s="385" t="str">
        <f>IF(ISNA(VLOOKUP($A1947,Sheet1!$B$3:$AH$1266,Sheet1!L$1+(Sheet1!$A$1-1)*10,FALSE))=TRUE,"---",IF(VLOOKUP($A1947,Sheet1!$B$3:$AH$1266,Sheet1!L$1+(Sheet1!$A$1-1)*10,FALSE)="---","---", (ROUND(VLOOKUP($A1947,Sheet1!$B$3:$AH$1266,Sheet1!L$1+(Sheet1!$A$1-1)*10,FALSE),IF(VLOOKUP($A1947,Sheet1!$B$3:$AH$1266,Sheet1!L$1+(Sheet1!$A$1-1)*10,FALSE)&gt;99999,-3,IF(VLOOKUP($A1947,Sheet1!$B$3:$AH$1266,Sheet1!L$1+(Sheet1!$A$1-1)*10,FALSE)&gt;9999,-2,IF(VLOOKUP($A1947,Sheet1!$B$3:$AH$1266,Sheet1!L$1+(Sheet1!$A$1-1)*10,FALSE)&gt;999,-1,0)))))))</f>
        <v>---</v>
      </c>
      <c r="AC1947" s="385" t="str">
        <f>IF(ISNA(VLOOKUP($A1947,Sheet1!$B$3:$AH$1266,Sheet1!M$1+(Sheet1!$A$1-1)*10,FALSE))=TRUE,"---",IF(VLOOKUP($A1947,Sheet1!$B$3:$AH$1266,Sheet1!M$1+(Sheet1!$A$1-1)*10,FALSE)="---","---", (ROUND(VLOOKUP($A1947,Sheet1!$B$3:$AH$1266,Sheet1!M$1+(Sheet1!$A$1-1)*10,FALSE),IF(VLOOKUP($A1947,Sheet1!$B$3:$AH$1266,Sheet1!M$1+(Sheet1!$A$1-1)*10,FALSE)&gt;99999,-3,IF(VLOOKUP($A1947,Sheet1!$B$3:$AH$1266,Sheet1!M$1+(Sheet1!$A$1-1)*10,FALSE)&gt;9999,-2,IF(VLOOKUP($A1947,Sheet1!$B$3:$AH$1266,Sheet1!M$1+(Sheet1!$A$1-1)*10,FALSE)&gt;999,-1,0)))))))</f>
        <v>---</v>
      </c>
      <c r="AD1947" s="385" t="str">
        <f>IF(ISNA(VLOOKUP($A1947,Sheet1!$B$3:$AH$1266,Sheet1!N$1+(Sheet1!$A$1-1)*10,FALSE))=TRUE,"---",IF(VLOOKUP($A1947,Sheet1!$B$3:$AH$1266,Sheet1!N$1+(Sheet1!$A$1-1)*10,FALSE)="---","---", (ROUND(VLOOKUP($A1947,Sheet1!$B$3:$AH$1266,Sheet1!N$1+(Sheet1!$A$1-1)*10,FALSE),IF(VLOOKUP($A1947,Sheet1!$B$3:$AH$1266,Sheet1!N$1+(Sheet1!$A$1-1)*10,FALSE)&gt;99999,-3,IF(VLOOKUP($A1947,Sheet1!$B$3:$AH$1266,Sheet1!N$1+(Sheet1!$A$1-1)*10,FALSE)&gt;9999,-2,IF(VLOOKUP($A1947,Sheet1!$B$3:$AH$1266,Sheet1!N$1+(Sheet1!$A$1-1)*10,FALSE)&gt;999,-1,0)))))))</f>
        <v>---</v>
      </c>
    </row>
    <row r="1948" spans="1:30" ht="25.5" customHeight="1" x14ac:dyDescent="0.25">
      <c r="A1948" s="303" t="s">
        <v>2845</v>
      </c>
      <c r="B1948" s="330" t="s">
        <v>2846</v>
      </c>
      <c r="C1948" s="303">
        <v>442935</v>
      </c>
      <c r="D1948" s="303">
        <v>745210</v>
      </c>
      <c r="E1948" s="307" t="s">
        <v>3013</v>
      </c>
      <c r="F1948" s="342" t="s">
        <v>4416</v>
      </c>
      <c r="G1948" s="318" t="s">
        <v>286</v>
      </c>
      <c r="H1948" s="347">
        <v>18.7</v>
      </c>
      <c r="I1948" s="112">
        <v>23099</v>
      </c>
      <c r="J1948" s="113">
        <v>3.11</v>
      </c>
      <c r="K1948" s="127" t="s">
        <v>20</v>
      </c>
      <c r="L1948" s="115">
        <v>768</v>
      </c>
      <c r="M1948" s="116">
        <v>41.1</v>
      </c>
      <c r="N1948" s="114" t="s">
        <v>4405</v>
      </c>
      <c r="O1948" s="68">
        <f t="shared" si="64"/>
        <v>7.3586313382270028</v>
      </c>
      <c r="P1948" s="68">
        <f>IF(O1948&lt;&gt;"",VLOOKUP($A1948,Sheet4!$A$2:$O$1309,14,FALSE)*100,"")</f>
        <v>1.1355140458131352</v>
      </c>
      <c r="Q1948" s="68">
        <f>IF(P1948&lt;&gt;"",VLOOKUP($A1948,Sheet4!$A$2:$O$1309,15,FALSE)*100,"")</f>
        <v>10.583064950141729</v>
      </c>
      <c r="R1948" s="74">
        <f t="shared" si="65"/>
        <v>15</v>
      </c>
      <c r="S1948" s="356" t="s">
        <v>4364</v>
      </c>
      <c r="T1948" s="356" t="str">
        <f>IF(ISNA(VLOOKUP(A1948,Sheet1!B$3:C$1266,2,FALSE)=TRUE),"NC",VLOOKUP(A1948,Sheet1!B$3:C$1266,2,FALSE))</f>
        <v>Rural10</v>
      </c>
      <c r="U1948" s="392">
        <f>IF(ISNA(VLOOKUP($A1948,Sheet1!$B$3:$AH$1266,Sheet1!E$1+(Sheet1!$A$1-1)*10,FALSE))=TRUE,"---",IF(VLOOKUP($A1948,Sheet1!$B$3:$AH$1266,Sheet1!E$1+(Sheet1!$A$1-1)*10,FALSE)="---","---", (ROUND(VLOOKUP($A1948,Sheet1!$B$3:$AH$1266,Sheet1!E$1+(Sheet1!$A$1-1)*10,FALSE),IF(VLOOKUP($A1948,Sheet1!$B$3:$AH$1266,Sheet1!E$1+(Sheet1!$A$1-1)*10,FALSE)&gt;99999,-3,IF(VLOOKUP($A1948,Sheet1!$B$3:$AH$1266,Sheet1!E$1+(Sheet1!$A$1-1)*10,FALSE)&gt;9999,-2,IF(VLOOKUP($A1948,Sheet1!$B$3:$AH$1266,Sheet1!E$1+(Sheet1!$A$1-1)*10,FALSE)&gt;999,-1,0)))))))</f>
        <v>282</v>
      </c>
      <c r="V1948" s="392">
        <f>IF(ISNA(VLOOKUP($A1948,Sheet1!$B$3:$AH$1266,Sheet1!F$1+(Sheet1!$A$1-1)*10,FALSE))=TRUE,"---",IF(VLOOKUP($A1948,Sheet1!$B$3:$AH$1266,Sheet1!F$1+(Sheet1!$A$1-1)*10,FALSE)="---","---", (ROUND(VLOOKUP($A1948,Sheet1!$B$3:$AH$1266,Sheet1!F$1+(Sheet1!$A$1-1)*10,FALSE),IF(VLOOKUP($A1948,Sheet1!$B$3:$AH$1266,Sheet1!F$1+(Sheet1!$A$1-1)*10,FALSE)&gt;99999,-3,IF(VLOOKUP($A1948,Sheet1!$B$3:$AH$1266,Sheet1!F$1+(Sheet1!$A$1-1)*10,FALSE)&gt;9999,-2,IF(VLOOKUP($A1948,Sheet1!$B$3:$AH$1266,Sheet1!F$1+(Sheet1!$A$1-1)*10,FALSE)&gt;999,-1,0)))))))</f>
        <v>329</v>
      </c>
      <c r="W1948" s="392">
        <f>IF(ISNA(VLOOKUP($A1948,Sheet1!$B$3:$AH$1266,Sheet1!G$1+(Sheet1!$A$1-1)*10,FALSE))=TRUE,"---",IF(VLOOKUP($A1948,Sheet1!$B$3:$AH$1266,Sheet1!G$1+(Sheet1!$A$1-1)*10,FALSE)="---","---", (ROUND(VLOOKUP($A1948,Sheet1!$B$3:$AH$1266,Sheet1!G$1+(Sheet1!$A$1-1)*10,FALSE),IF(VLOOKUP($A1948,Sheet1!$B$3:$AH$1266,Sheet1!G$1+(Sheet1!$A$1-1)*10,FALSE)&gt;99999,-3,IF(VLOOKUP($A1948,Sheet1!$B$3:$AH$1266,Sheet1!G$1+(Sheet1!$A$1-1)*10,FALSE)&gt;9999,-2,IF(VLOOKUP($A1948,Sheet1!$B$3:$AH$1266,Sheet1!G$1+(Sheet1!$A$1-1)*10,FALSE)&gt;999,-1,0)))))))</f>
        <v>390</v>
      </c>
      <c r="X1948" s="392">
        <f>IF(ISNA(VLOOKUP($A1948,Sheet1!$B$3:$AH$1266,Sheet1!H$1+(Sheet1!$A$1-1)*10,FALSE))=TRUE,"---",IF(VLOOKUP($A1948,Sheet1!$B$3:$AH$1266,Sheet1!H$1+(Sheet1!$A$1-1)*10,FALSE)="---","---", (ROUND(VLOOKUP($A1948,Sheet1!$B$3:$AH$1266,Sheet1!H$1+(Sheet1!$A$1-1)*10,FALSE),IF(VLOOKUP($A1948,Sheet1!$B$3:$AH$1266,Sheet1!H$1+(Sheet1!$A$1-1)*10,FALSE)&gt;99999,-3,IF(VLOOKUP($A1948,Sheet1!$B$3:$AH$1266,Sheet1!H$1+(Sheet1!$A$1-1)*10,FALSE)&gt;9999,-2,IF(VLOOKUP($A1948,Sheet1!$B$3:$AH$1266,Sheet1!H$1+(Sheet1!$A$1-1)*10,FALSE)&gt;999,-1,0)))))))</f>
        <v>564</v>
      </c>
      <c r="Y1948" s="392">
        <f>IF(ISNA(VLOOKUP($A1948,Sheet1!$B$3:$AH$1266,Sheet1!I$1+(Sheet1!$A$1-1)*10,FALSE))=TRUE,"---",IF(VLOOKUP($A1948,Sheet1!$B$3:$AH$1266,Sheet1!I$1+(Sheet1!$A$1-1)*10,FALSE)="---","---", (ROUND(VLOOKUP($A1948,Sheet1!$B$3:$AH$1266,Sheet1!I$1+(Sheet1!$A$1-1)*10,FALSE),IF(VLOOKUP($A1948,Sheet1!$B$3:$AH$1266,Sheet1!I$1+(Sheet1!$A$1-1)*10,FALSE)&gt;99999,-3,IF(VLOOKUP($A1948,Sheet1!$B$3:$AH$1266,Sheet1!I$1+(Sheet1!$A$1-1)*10,FALSE)&gt;9999,-2,IF(VLOOKUP($A1948,Sheet1!$B$3:$AH$1266,Sheet1!I$1+(Sheet1!$A$1-1)*10,FALSE)&gt;999,-1,0)))))))</f>
        <v>695</v>
      </c>
      <c r="Z1948" s="392">
        <f>IF(ISNA(VLOOKUP($A1948,Sheet1!$B$3:$AH$1266,Sheet1!J$1+(Sheet1!$A$1-1)*10,FALSE))=TRUE,"---",IF(VLOOKUP($A1948,Sheet1!$B$3:$AH$1266,Sheet1!J$1+(Sheet1!$A$1-1)*10,FALSE)="---","---", (ROUND(VLOOKUP($A1948,Sheet1!$B$3:$AH$1266,Sheet1!J$1+(Sheet1!$A$1-1)*10,FALSE),IF(VLOOKUP($A1948,Sheet1!$B$3:$AH$1266,Sheet1!J$1+(Sheet1!$A$1-1)*10,FALSE)&gt;99999,-3,IF(VLOOKUP($A1948,Sheet1!$B$3:$AH$1266,Sheet1!J$1+(Sheet1!$A$1-1)*10,FALSE)&gt;9999,-2,IF(VLOOKUP($A1948,Sheet1!$B$3:$AH$1266,Sheet1!J$1+(Sheet1!$A$1-1)*10,FALSE)&gt;999,-1,0)))))))</f>
        <v>872</v>
      </c>
      <c r="AA1948" s="392">
        <f>IF(ISNA(VLOOKUP($A1948,Sheet1!$B$3:$AH$1266,Sheet1!K$1+(Sheet1!$A$1-1)*10,FALSE))=TRUE,"---",IF(VLOOKUP($A1948,Sheet1!$B$3:$AH$1266,Sheet1!K$1+(Sheet1!$A$1-1)*10,FALSE)="---","---", (ROUND(VLOOKUP($A1948,Sheet1!$B$3:$AH$1266,Sheet1!K$1+(Sheet1!$A$1-1)*10,FALSE),IF(VLOOKUP($A1948,Sheet1!$B$3:$AH$1266,Sheet1!K$1+(Sheet1!$A$1-1)*10,FALSE)&gt;99999,-3,IF(VLOOKUP($A1948,Sheet1!$B$3:$AH$1266,Sheet1!K$1+(Sheet1!$A$1-1)*10,FALSE)&gt;9999,-2,IF(VLOOKUP($A1948,Sheet1!$B$3:$AH$1266,Sheet1!K$1+(Sheet1!$A$1-1)*10,FALSE)&gt;999,-1,0)))))))</f>
        <v>1010</v>
      </c>
      <c r="AB1948" s="392">
        <f>IF(ISNA(VLOOKUP($A1948,Sheet1!$B$3:$AH$1266,Sheet1!L$1+(Sheet1!$A$1-1)*10,FALSE))=TRUE,"---",IF(VLOOKUP($A1948,Sheet1!$B$3:$AH$1266,Sheet1!L$1+(Sheet1!$A$1-1)*10,FALSE)="---","---", (ROUND(VLOOKUP($A1948,Sheet1!$B$3:$AH$1266,Sheet1!L$1+(Sheet1!$A$1-1)*10,FALSE),IF(VLOOKUP($A1948,Sheet1!$B$3:$AH$1266,Sheet1!L$1+(Sheet1!$A$1-1)*10,FALSE)&gt;99999,-3,IF(VLOOKUP($A1948,Sheet1!$B$3:$AH$1266,Sheet1!L$1+(Sheet1!$A$1-1)*10,FALSE)&gt;9999,-2,IF(VLOOKUP($A1948,Sheet1!$B$3:$AH$1266,Sheet1!L$1+(Sheet1!$A$1-1)*10,FALSE)&gt;999,-1,0)))))))</f>
        <v>1150</v>
      </c>
      <c r="AC1948" s="392">
        <f>IF(ISNA(VLOOKUP($A1948,Sheet1!$B$3:$AH$1266,Sheet1!M$1+(Sheet1!$A$1-1)*10,FALSE))=TRUE,"---",IF(VLOOKUP($A1948,Sheet1!$B$3:$AH$1266,Sheet1!M$1+(Sheet1!$A$1-1)*10,FALSE)="---","---", (ROUND(VLOOKUP($A1948,Sheet1!$B$3:$AH$1266,Sheet1!M$1+(Sheet1!$A$1-1)*10,FALSE),IF(VLOOKUP($A1948,Sheet1!$B$3:$AH$1266,Sheet1!M$1+(Sheet1!$A$1-1)*10,FALSE)&gt;99999,-3,IF(VLOOKUP($A1948,Sheet1!$B$3:$AH$1266,Sheet1!M$1+(Sheet1!$A$1-1)*10,FALSE)&gt;9999,-2,IF(VLOOKUP($A1948,Sheet1!$B$3:$AH$1266,Sheet1!M$1+(Sheet1!$A$1-1)*10,FALSE)&gt;999,-1,0)))))))</f>
        <v>1290</v>
      </c>
      <c r="AD1948" s="392">
        <f>IF(ISNA(VLOOKUP($A1948,Sheet1!$B$3:$AH$1266,Sheet1!N$1+(Sheet1!$A$1-1)*10,FALSE))=TRUE,"---",IF(VLOOKUP($A1948,Sheet1!$B$3:$AH$1266,Sheet1!N$1+(Sheet1!$A$1-1)*10,FALSE)="---","---", (ROUND(VLOOKUP($A1948,Sheet1!$B$3:$AH$1266,Sheet1!N$1+(Sheet1!$A$1-1)*10,FALSE),IF(VLOOKUP($A1948,Sheet1!$B$3:$AH$1266,Sheet1!N$1+(Sheet1!$A$1-1)*10,FALSE)&gt;99999,-3,IF(VLOOKUP($A1948,Sheet1!$B$3:$AH$1266,Sheet1!N$1+(Sheet1!$A$1-1)*10,FALSE)&gt;9999,-2,IF(VLOOKUP($A1948,Sheet1!$B$3:$AH$1266,Sheet1!N$1+(Sheet1!$A$1-1)*10,FALSE)&gt;999,-1,0)))))))</f>
        <v>1490</v>
      </c>
    </row>
    <row r="1949" spans="1:30" ht="25.5" customHeight="1" x14ac:dyDescent="0.25">
      <c r="A1949" s="303"/>
      <c r="B1949" s="331"/>
      <c r="C1949" s="303"/>
      <c r="D1949" s="303"/>
      <c r="E1949" s="307" t="e">
        <v>#N/A</v>
      </c>
      <c r="F1949" s="331"/>
      <c r="G1949" s="319"/>
      <c r="H1949" s="347"/>
      <c r="I1949" s="112">
        <v>31045</v>
      </c>
      <c r="J1949" s="113">
        <v>3.6</v>
      </c>
      <c r="K1949" s="127" t="s">
        <v>24</v>
      </c>
      <c r="L1949" s="115">
        <v>679</v>
      </c>
      <c r="M1949" s="116">
        <v>36.299999999999997</v>
      </c>
      <c r="N1949" s="127" t="s">
        <v>24</v>
      </c>
      <c r="O1949" s="68" t="s">
        <v>4405</v>
      </c>
      <c r="P1949" s="68" t="s">
        <v>4405</v>
      </c>
      <c r="Q1949" s="68" t="s">
        <v>4405</v>
      </c>
      <c r="R1949" s="74" t="s">
        <v>4405</v>
      </c>
      <c r="S1949" s="356" t="e">
        <v>#N/A</v>
      </c>
      <c r="T1949" s="356" t="str">
        <f>IF(ISNA(VLOOKUP(A1949,Sheet1!B$3:C$1266,2,FALSE)=TRUE),"ND",VLOOKUP(A1949,Sheet1!B$3:C$1266,2,FALSE))</f>
        <v>ND</v>
      </c>
      <c r="U1949" s="392" t="str">
        <f>IF(ISNA(VLOOKUP($A1949,Sheet1!$B$3:$AH$1266,Sheet1!E$1+(Sheet1!$A$1-1)*10,FALSE))=TRUE,"---",IF(VLOOKUP($A1949,Sheet1!$B$3:$AH$1266,Sheet1!E$1+(Sheet1!$A$1-1)*10,FALSE)="---","---", (ROUND(VLOOKUP($A1949,Sheet1!$B$3:$AH$1266,Sheet1!E$1+(Sheet1!$A$1-1)*10,FALSE),IF(VLOOKUP($A1949,Sheet1!$B$3:$AH$1266,Sheet1!E$1+(Sheet1!$A$1-1)*10,FALSE)&gt;99999,-3,IF(VLOOKUP($A1949,Sheet1!$B$3:$AH$1266,Sheet1!E$1+(Sheet1!$A$1-1)*10,FALSE)&gt;9999,-2,IF(VLOOKUP($A1949,Sheet1!$B$3:$AH$1266,Sheet1!E$1+(Sheet1!$A$1-1)*10,FALSE)&gt;999,-1,0)))))))</f>
        <v>---</v>
      </c>
      <c r="V1949" s="392" t="str">
        <f>IF(ISNA(VLOOKUP($A1949,Sheet1!$B$3:$AH$1266,Sheet1!F$1+(Sheet1!$A$1-1)*10,FALSE))=TRUE,"---",IF(VLOOKUP($A1949,Sheet1!$B$3:$AH$1266,Sheet1!F$1+(Sheet1!$A$1-1)*10,FALSE)="---","---", (ROUND(VLOOKUP($A1949,Sheet1!$B$3:$AH$1266,Sheet1!F$1+(Sheet1!$A$1-1)*10,FALSE),IF(VLOOKUP($A1949,Sheet1!$B$3:$AH$1266,Sheet1!F$1+(Sheet1!$A$1-1)*10,FALSE)&gt;99999,-3,IF(VLOOKUP($A1949,Sheet1!$B$3:$AH$1266,Sheet1!F$1+(Sheet1!$A$1-1)*10,FALSE)&gt;9999,-2,IF(VLOOKUP($A1949,Sheet1!$B$3:$AH$1266,Sheet1!F$1+(Sheet1!$A$1-1)*10,FALSE)&gt;999,-1,0)))))))</f>
        <v>---</v>
      </c>
      <c r="W1949" s="392" t="str">
        <f>IF(ISNA(VLOOKUP($A1949,Sheet1!$B$3:$AH$1266,Sheet1!G$1+(Sheet1!$A$1-1)*10,FALSE))=TRUE,"---",IF(VLOOKUP($A1949,Sheet1!$B$3:$AH$1266,Sheet1!G$1+(Sheet1!$A$1-1)*10,FALSE)="---","---", (ROUND(VLOOKUP($A1949,Sheet1!$B$3:$AH$1266,Sheet1!G$1+(Sheet1!$A$1-1)*10,FALSE),IF(VLOOKUP($A1949,Sheet1!$B$3:$AH$1266,Sheet1!G$1+(Sheet1!$A$1-1)*10,FALSE)&gt;99999,-3,IF(VLOOKUP($A1949,Sheet1!$B$3:$AH$1266,Sheet1!G$1+(Sheet1!$A$1-1)*10,FALSE)&gt;9999,-2,IF(VLOOKUP($A1949,Sheet1!$B$3:$AH$1266,Sheet1!G$1+(Sheet1!$A$1-1)*10,FALSE)&gt;999,-1,0)))))))</f>
        <v>---</v>
      </c>
      <c r="X1949" s="392" t="str">
        <f>IF(ISNA(VLOOKUP($A1949,Sheet1!$B$3:$AH$1266,Sheet1!H$1+(Sheet1!$A$1-1)*10,FALSE))=TRUE,"---",IF(VLOOKUP($A1949,Sheet1!$B$3:$AH$1266,Sheet1!H$1+(Sheet1!$A$1-1)*10,FALSE)="---","---", (ROUND(VLOOKUP($A1949,Sheet1!$B$3:$AH$1266,Sheet1!H$1+(Sheet1!$A$1-1)*10,FALSE),IF(VLOOKUP($A1949,Sheet1!$B$3:$AH$1266,Sheet1!H$1+(Sheet1!$A$1-1)*10,FALSE)&gt;99999,-3,IF(VLOOKUP($A1949,Sheet1!$B$3:$AH$1266,Sheet1!H$1+(Sheet1!$A$1-1)*10,FALSE)&gt;9999,-2,IF(VLOOKUP($A1949,Sheet1!$B$3:$AH$1266,Sheet1!H$1+(Sheet1!$A$1-1)*10,FALSE)&gt;999,-1,0)))))))</f>
        <v>---</v>
      </c>
      <c r="Y1949" s="392" t="str">
        <f>IF(ISNA(VLOOKUP($A1949,Sheet1!$B$3:$AH$1266,Sheet1!I$1+(Sheet1!$A$1-1)*10,FALSE))=TRUE,"---",IF(VLOOKUP($A1949,Sheet1!$B$3:$AH$1266,Sheet1!I$1+(Sheet1!$A$1-1)*10,FALSE)="---","---", (ROUND(VLOOKUP($A1949,Sheet1!$B$3:$AH$1266,Sheet1!I$1+(Sheet1!$A$1-1)*10,FALSE),IF(VLOOKUP($A1949,Sheet1!$B$3:$AH$1266,Sheet1!I$1+(Sheet1!$A$1-1)*10,FALSE)&gt;99999,-3,IF(VLOOKUP($A1949,Sheet1!$B$3:$AH$1266,Sheet1!I$1+(Sheet1!$A$1-1)*10,FALSE)&gt;9999,-2,IF(VLOOKUP($A1949,Sheet1!$B$3:$AH$1266,Sheet1!I$1+(Sheet1!$A$1-1)*10,FALSE)&gt;999,-1,0)))))))</f>
        <v>---</v>
      </c>
      <c r="Z1949" s="392" t="str">
        <f>IF(ISNA(VLOOKUP($A1949,Sheet1!$B$3:$AH$1266,Sheet1!J$1+(Sheet1!$A$1-1)*10,FALSE))=TRUE,"---",IF(VLOOKUP($A1949,Sheet1!$B$3:$AH$1266,Sheet1!J$1+(Sheet1!$A$1-1)*10,FALSE)="---","---", (ROUND(VLOOKUP($A1949,Sheet1!$B$3:$AH$1266,Sheet1!J$1+(Sheet1!$A$1-1)*10,FALSE),IF(VLOOKUP($A1949,Sheet1!$B$3:$AH$1266,Sheet1!J$1+(Sheet1!$A$1-1)*10,FALSE)&gt;99999,-3,IF(VLOOKUP($A1949,Sheet1!$B$3:$AH$1266,Sheet1!J$1+(Sheet1!$A$1-1)*10,FALSE)&gt;9999,-2,IF(VLOOKUP($A1949,Sheet1!$B$3:$AH$1266,Sheet1!J$1+(Sheet1!$A$1-1)*10,FALSE)&gt;999,-1,0)))))))</f>
        <v>---</v>
      </c>
      <c r="AA1949" s="392" t="str">
        <f>IF(ISNA(VLOOKUP($A1949,Sheet1!$B$3:$AH$1266,Sheet1!K$1+(Sheet1!$A$1-1)*10,FALSE))=TRUE,"---",IF(VLOOKUP($A1949,Sheet1!$B$3:$AH$1266,Sheet1!K$1+(Sheet1!$A$1-1)*10,FALSE)="---","---", (ROUND(VLOOKUP($A1949,Sheet1!$B$3:$AH$1266,Sheet1!K$1+(Sheet1!$A$1-1)*10,FALSE),IF(VLOOKUP($A1949,Sheet1!$B$3:$AH$1266,Sheet1!K$1+(Sheet1!$A$1-1)*10,FALSE)&gt;99999,-3,IF(VLOOKUP($A1949,Sheet1!$B$3:$AH$1266,Sheet1!K$1+(Sheet1!$A$1-1)*10,FALSE)&gt;9999,-2,IF(VLOOKUP($A1949,Sheet1!$B$3:$AH$1266,Sheet1!K$1+(Sheet1!$A$1-1)*10,FALSE)&gt;999,-1,0)))))))</f>
        <v>---</v>
      </c>
      <c r="AB1949" s="392" t="str">
        <f>IF(ISNA(VLOOKUP($A1949,Sheet1!$B$3:$AH$1266,Sheet1!L$1+(Sheet1!$A$1-1)*10,FALSE))=TRUE,"---",IF(VLOOKUP($A1949,Sheet1!$B$3:$AH$1266,Sheet1!L$1+(Sheet1!$A$1-1)*10,FALSE)="---","---", (ROUND(VLOOKUP($A1949,Sheet1!$B$3:$AH$1266,Sheet1!L$1+(Sheet1!$A$1-1)*10,FALSE),IF(VLOOKUP($A1949,Sheet1!$B$3:$AH$1266,Sheet1!L$1+(Sheet1!$A$1-1)*10,FALSE)&gt;99999,-3,IF(VLOOKUP($A1949,Sheet1!$B$3:$AH$1266,Sheet1!L$1+(Sheet1!$A$1-1)*10,FALSE)&gt;9999,-2,IF(VLOOKUP($A1949,Sheet1!$B$3:$AH$1266,Sheet1!L$1+(Sheet1!$A$1-1)*10,FALSE)&gt;999,-1,0)))))))</f>
        <v>---</v>
      </c>
      <c r="AC1949" s="392" t="str">
        <f>IF(ISNA(VLOOKUP($A1949,Sheet1!$B$3:$AH$1266,Sheet1!M$1+(Sheet1!$A$1-1)*10,FALSE))=TRUE,"---",IF(VLOOKUP($A1949,Sheet1!$B$3:$AH$1266,Sheet1!M$1+(Sheet1!$A$1-1)*10,FALSE)="---","---", (ROUND(VLOOKUP($A1949,Sheet1!$B$3:$AH$1266,Sheet1!M$1+(Sheet1!$A$1-1)*10,FALSE),IF(VLOOKUP($A1949,Sheet1!$B$3:$AH$1266,Sheet1!M$1+(Sheet1!$A$1-1)*10,FALSE)&gt;99999,-3,IF(VLOOKUP($A1949,Sheet1!$B$3:$AH$1266,Sheet1!M$1+(Sheet1!$A$1-1)*10,FALSE)&gt;9999,-2,IF(VLOOKUP($A1949,Sheet1!$B$3:$AH$1266,Sheet1!M$1+(Sheet1!$A$1-1)*10,FALSE)&gt;999,-1,0)))))))</f>
        <v>---</v>
      </c>
      <c r="AD1949" s="392" t="str">
        <f>IF(ISNA(VLOOKUP($A1949,Sheet1!$B$3:$AH$1266,Sheet1!N$1+(Sheet1!$A$1-1)*10,FALSE))=TRUE,"---",IF(VLOOKUP($A1949,Sheet1!$B$3:$AH$1266,Sheet1!N$1+(Sheet1!$A$1-1)*10,FALSE)="---","---", (ROUND(VLOOKUP($A1949,Sheet1!$B$3:$AH$1266,Sheet1!N$1+(Sheet1!$A$1-1)*10,FALSE),IF(VLOOKUP($A1949,Sheet1!$B$3:$AH$1266,Sheet1!N$1+(Sheet1!$A$1-1)*10,FALSE)&gt;99999,-3,IF(VLOOKUP($A1949,Sheet1!$B$3:$AH$1266,Sheet1!N$1+(Sheet1!$A$1-1)*10,FALSE)&gt;9999,-2,IF(VLOOKUP($A1949,Sheet1!$B$3:$AH$1266,Sheet1!N$1+(Sheet1!$A$1-1)*10,FALSE)&gt;999,-1,0)))))))</f>
        <v>---</v>
      </c>
    </row>
    <row r="1950" spans="1:30" ht="25.5" customHeight="1" x14ac:dyDescent="0.25">
      <c r="A1950" s="303"/>
      <c r="B1950" s="331"/>
      <c r="C1950" s="303"/>
      <c r="D1950" s="303"/>
      <c r="E1950" s="307" t="e">
        <v>#N/A</v>
      </c>
      <c r="F1950" s="401"/>
      <c r="G1950" s="405"/>
      <c r="H1950" s="347"/>
      <c r="I1950" s="112">
        <v>27124</v>
      </c>
      <c r="J1950" s="113">
        <v>3.58</v>
      </c>
      <c r="K1950" s="114" t="s">
        <v>4405</v>
      </c>
      <c r="L1950" s="115">
        <v>651</v>
      </c>
      <c r="M1950" s="116">
        <v>34.799999999999997</v>
      </c>
      <c r="N1950" s="127" t="s">
        <v>112</v>
      </c>
      <c r="O1950" s="68" t="s">
        <v>4405</v>
      </c>
      <c r="P1950" s="68" t="s">
        <v>4405</v>
      </c>
      <c r="Q1950" s="68" t="s">
        <v>4405</v>
      </c>
      <c r="R1950" s="74" t="s">
        <v>4405</v>
      </c>
      <c r="S1950" s="356" t="e">
        <v>#N/A</v>
      </c>
      <c r="T1950" s="356" t="str">
        <f>IF(ISNA(VLOOKUP(A1950,Sheet1!B$3:C$1266,2,FALSE)=TRUE),"ND",VLOOKUP(A1950,Sheet1!B$3:C$1266,2,FALSE))</f>
        <v>ND</v>
      </c>
      <c r="U1950" s="392" t="str">
        <f>IF(ISNA(VLOOKUP($A1950,Sheet1!$B$3:$AH$1266,Sheet1!E$1+(Sheet1!$A$1-1)*10,FALSE))=TRUE,"---",IF(VLOOKUP($A1950,Sheet1!$B$3:$AH$1266,Sheet1!E$1+(Sheet1!$A$1-1)*10,FALSE)="---","---", (ROUND(VLOOKUP($A1950,Sheet1!$B$3:$AH$1266,Sheet1!E$1+(Sheet1!$A$1-1)*10,FALSE),IF(VLOOKUP($A1950,Sheet1!$B$3:$AH$1266,Sheet1!E$1+(Sheet1!$A$1-1)*10,FALSE)&gt;99999,-3,IF(VLOOKUP($A1950,Sheet1!$B$3:$AH$1266,Sheet1!E$1+(Sheet1!$A$1-1)*10,FALSE)&gt;9999,-2,IF(VLOOKUP($A1950,Sheet1!$B$3:$AH$1266,Sheet1!E$1+(Sheet1!$A$1-1)*10,FALSE)&gt;999,-1,0)))))))</f>
        <v>---</v>
      </c>
      <c r="V1950" s="392" t="str">
        <f>IF(ISNA(VLOOKUP($A1950,Sheet1!$B$3:$AH$1266,Sheet1!F$1+(Sheet1!$A$1-1)*10,FALSE))=TRUE,"---",IF(VLOOKUP($A1950,Sheet1!$B$3:$AH$1266,Sheet1!F$1+(Sheet1!$A$1-1)*10,FALSE)="---","---", (ROUND(VLOOKUP($A1950,Sheet1!$B$3:$AH$1266,Sheet1!F$1+(Sheet1!$A$1-1)*10,FALSE),IF(VLOOKUP($A1950,Sheet1!$B$3:$AH$1266,Sheet1!F$1+(Sheet1!$A$1-1)*10,FALSE)&gt;99999,-3,IF(VLOOKUP($A1950,Sheet1!$B$3:$AH$1266,Sheet1!F$1+(Sheet1!$A$1-1)*10,FALSE)&gt;9999,-2,IF(VLOOKUP($A1950,Sheet1!$B$3:$AH$1266,Sheet1!F$1+(Sheet1!$A$1-1)*10,FALSE)&gt;999,-1,0)))))))</f>
        <v>---</v>
      </c>
      <c r="W1950" s="392" t="str">
        <f>IF(ISNA(VLOOKUP($A1950,Sheet1!$B$3:$AH$1266,Sheet1!G$1+(Sheet1!$A$1-1)*10,FALSE))=TRUE,"---",IF(VLOOKUP($A1950,Sheet1!$B$3:$AH$1266,Sheet1!G$1+(Sheet1!$A$1-1)*10,FALSE)="---","---", (ROUND(VLOOKUP($A1950,Sheet1!$B$3:$AH$1266,Sheet1!G$1+(Sheet1!$A$1-1)*10,FALSE),IF(VLOOKUP($A1950,Sheet1!$B$3:$AH$1266,Sheet1!G$1+(Sheet1!$A$1-1)*10,FALSE)&gt;99999,-3,IF(VLOOKUP($A1950,Sheet1!$B$3:$AH$1266,Sheet1!G$1+(Sheet1!$A$1-1)*10,FALSE)&gt;9999,-2,IF(VLOOKUP($A1950,Sheet1!$B$3:$AH$1266,Sheet1!G$1+(Sheet1!$A$1-1)*10,FALSE)&gt;999,-1,0)))))))</f>
        <v>---</v>
      </c>
      <c r="X1950" s="392" t="str">
        <f>IF(ISNA(VLOOKUP($A1950,Sheet1!$B$3:$AH$1266,Sheet1!H$1+(Sheet1!$A$1-1)*10,FALSE))=TRUE,"---",IF(VLOOKUP($A1950,Sheet1!$B$3:$AH$1266,Sheet1!H$1+(Sheet1!$A$1-1)*10,FALSE)="---","---", (ROUND(VLOOKUP($A1950,Sheet1!$B$3:$AH$1266,Sheet1!H$1+(Sheet1!$A$1-1)*10,FALSE),IF(VLOOKUP($A1950,Sheet1!$B$3:$AH$1266,Sheet1!H$1+(Sheet1!$A$1-1)*10,FALSE)&gt;99999,-3,IF(VLOOKUP($A1950,Sheet1!$B$3:$AH$1266,Sheet1!H$1+(Sheet1!$A$1-1)*10,FALSE)&gt;9999,-2,IF(VLOOKUP($A1950,Sheet1!$B$3:$AH$1266,Sheet1!H$1+(Sheet1!$A$1-1)*10,FALSE)&gt;999,-1,0)))))))</f>
        <v>---</v>
      </c>
      <c r="Y1950" s="392" t="str">
        <f>IF(ISNA(VLOOKUP($A1950,Sheet1!$B$3:$AH$1266,Sheet1!I$1+(Sheet1!$A$1-1)*10,FALSE))=TRUE,"---",IF(VLOOKUP($A1950,Sheet1!$B$3:$AH$1266,Sheet1!I$1+(Sheet1!$A$1-1)*10,FALSE)="---","---", (ROUND(VLOOKUP($A1950,Sheet1!$B$3:$AH$1266,Sheet1!I$1+(Sheet1!$A$1-1)*10,FALSE),IF(VLOOKUP($A1950,Sheet1!$B$3:$AH$1266,Sheet1!I$1+(Sheet1!$A$1-1)*10,FALSE)&gt;99999,-3,IF(VLOOKUP($A1950,Sheet1!$B$3:$AH$1266,Sheet1!I$1+(Sheet1!$A$1-1)*10,FALSE)&gt;9999,-2,IF(VLOOKUP($A1950,Sheet1!$B$3:$AH$1266,Sheet1!I$1+(Sheet1!$A$1-1)*10,FALSE)&gt;999,-1,0)))))))</f>
        <v>---</v>
      </c>
      <c r="Z1950" s="392" t="str">
        <f>IF(ISNA(VLOOKUP($A1950,Sheet1!$B$3:$AH$1266,Sheet1!J$1+(Sheet1!$A$1-1)*10,FALSE))=TRUE,"---",IF(VLOOKUP($A1950,Sheet1!$B$3:$AH$1266,Sheet1!J$1+(Sheet1!$A$1-1)*10,FALSE)="---","---", (ROUND(VLOOKUP($A1950,Sheet1!$B$3:$AH$1266,Sheet1!J$1+(Sheet1!$A$1-1)*10,FALSE),IF(VLOOKUP($A1950,Sheet1!$B$3:$AH$1266,Sheet1!J$1+(Sheet1!$A$1-1)*10,FALSE)&gt;99999,-3,IF(VLOOKUP($A1950,Sheet1!$B$3:$AH$1266,Sheet1!J$1+(Sheet1!$A$1-1)*10,FALSE)&gt;9999,-2,IF(VLOOKUP($A1950,Sheet1!$B$3:$AH$1266,Sheet1!J$1+(Sheet1!$A$1-1)*10,FALSE)&gt;999,-1,0)))))))</f>
        <v>---</v>
      </c>
      <c r="AA1950" s="392" t="str">
        <f>IF(ISNA(VLOOKUP($A1950,Sheet1!$B$3:$AH$1266,Sheet1!K$1+(Sheet1!$A$1-1)*10,FALSE))=TRUE,"---",IF(VLOOKUP($A1950,Sheet1!$B$3:$AH$1266,Sheet1!K$1+(Sheet1!$A$1-1)*10,FALSE)="---","---", (ROUND(VLOOKUP($A1950,Sheet1!$B$3:$AH$1266,Sheet1!K$1+(Sheet1!$A$1-1)*10,FALSE),IF(VLOOKUP($A1950,Sheet1!$B$3:$AH$1266,Sheet1!K$1+(Sheet1!$A$1-1)*10,FALSE)&gt;99999,-3,IF(VLOOKUP($A1950,Sheet1!$B$3:$AH$1266,Sheet1!K$1+(Sheet1!$A$1-1)*10,FALSE)&gt;9999,-2,IF(VLOOKUP($A1950,Sheet1!$B$3:$AH$1266,Sheet1!K$1+(Sheet1!$A$1-1)*10,FALSE)&gt;999,-1,0)))))))</f>
        <v>---</v>
      </c>
      <c r="AB1950" s="392" t="str">
        <f>IF(ISNA(VLOOKUP($A1950,Sheet1!$B$3:$AH$1266,Sheet1!L$1+(Sheet1!$A$1-1)*10,FALSE))=TRUE,"---",IF(VLOOKUP($A1950,Sheet1!$B$3:$AH$1266,Sheet1!L$1+(Sheet1!$A$1-1)*10,FALSE)="---","---", (ROUND(VLOOKUP($A1950,Sheet1!$B$3:$AH$1266,Sheet1!L$1+(Sheet1!$A$1-1)*10,FALSE),IF(VLOOKUP($A1950,Sheet1!$B$3:$AH$1266,Sheet1!L$1+(Sheet1!$A$1-1)*10,FALSE)&gt;99999,-3,IF(VLOOKUP($A1950,Sheet1!$B$3:$AH$1266,Sheet1!L$1+(Sheet1!$A$1-1)*10,FALSE)&gt;9999,-2,IF(VLOOKUP($A1950,Sheet1!$B$3:$AH$1266,Sheet1!L$1+(Sheet1!$A$1-1)*10,FALSE)&gt;999,-1,0)))))))</f>
        <v>---</v>
      </c>
      <c r="AC1950" s="392" t="str">
        <f>IF(ISNA(VLOOKUP($A1950,Sheet1!$B$3:$AH$1266,Sheet1!M$1+(Sheet1!$A$1-1)*10,FALSE))=TRUE,"---",IF(VLOOKUP($A1950,Sheet1!$B$3:$AH$1266,Sheet1!M$1+(Sheet1!$A$1-1)*10,FALSE)="---","---", (ROUND(VLOOKUP($A1950,Sheet1!$B$3:$AH$1266,Sheet1!M$1+(Sheet1!$A$1-1)*10,FALSE),IF(VLOOKUP($A1950,Sheet1!$B$3:$AH$1266,Sheet1!M$1+(Sheet1!$A$1-1)*10,FALSE)&gt;99999,-3,IF(VLOOKUP($A1950,Sheet1!$B$3:$AH$1266,Sheet1!M$1+(Sheet1!$A$1-1)*10,FALSE)&gt;9999,-2,IF(VLOOKUP($A1950,Sheet1!$B$3:$AH$1266,Sheet1!M$1+(Sheet1!$A$1-1)*10,FALSE)&gt;999,-1,0)))))))</f>
        <v>---</v>
      </c>
      <c r="AD1950" s="392" t="str">
        <f>IF(ISNA(VLOOKUP($A1950,Sheet1!$B$3:$AH$1266,Sheet1!N$1+(Sheet1!$A$1-1)*10,FALSE))=TRUE,"---",IF(VLOOKUP($A1950,Sheet1!$B$3:$AH$1266,Sheet1!N$1+(Sheet1!$A$1-1)*10,FALSE)="---","---", (ROUND(VLOOKUP($A1950,Sheet1!$B$3:$AH$1266,Sheet1!N$1+(Sheet1!$A$1-1)*10,FALSE),IF(VLOOKUP($A1950,Sheet1!$B$3:$AH$1266,Sheet1!N$1+(Sheet1!$A$1-1)*10,FALSE)&gt;99999,-3,IF(VLOOKUP($A1950,Sheet1!$B$3:$AH$1266,Sheet1!N$1+(Sheet1!$A$1-1)*10,FALSE)&gt;9999,-2,IF(VLOOKUP($A1950,Sheet1!$B$3:$AH$1266,Sheet1!N$1+(Sheet1!$A$1-1)*10,FALSE)&gt;999,-1,0)))))))</f>
        <v>---</v>
      </c>
    </row>
    <row r="1951" spans="1:30" ht="25.5" customHeight="1" x14ac:dyDescent="0.25">
      <c r="A1951" s="304" t="s">
        <v>2847</v>
      </c>
      <c r="B1951" s="393" t="s">
        <v>2848</v>
      </c>
      <c r="C1951" s="304">
        <v>443911</v>
      </c>
      <c r="D1951" s="304">
        <v>745815</v>
      </c>
      <c r="E1951" s="305" t="s">
        <v>3013</v>
      </c>
      <c r="F1951" s="117" t="s">
        <v>4630</v>
      </c>
      <c r="G1951" s="118" t="s">
        <v>31</v>
      </c>
      <c r="H1951" s="348">
        <v>16.8</v>
      </c>
      <c r="I1951" s="377">
        <v>27124</v>
      </c>
      <c r="J1951" s="379">
        <v>7.55</v>
      </c>
      <c r="K1951" s="340" t="s">
        <v>4405</v>
      </c>
      <c r="L1951" s="338">
        <v>1200</v>
      </c>
      <c r="M1951" s="381">
        <v>71.400000000000006</v>
      </c>
      <c r="N1951" s="340" t="s">
        <v>4405</v>
      </c>
      <c r="O1951" s="328">
        <f t="shared" si="64"/>
        <v>1.5065857918856955</v>
      </c>
      <c r="P1951" s="328">
        <f>IF(O1951&lt;&gt;"",VLOOKUP($A1951,Sheet4!$A$2:$O$1309,14,FALSE)*100,"")</f>
        <v>1.0099852493919759</v>
      </c>
      <c r="Q1951" s="328">
        <f>IF(P1951&lt;&gt;"",VLOOKUP($A1951,Sheet4!$A$2:$O$1309,15,FALSE)*100,"")</f>
        <v>9.4647757328916953</v>
      </c>
      <c r="R1951" s="358">
        <f t="shared" si="65"/>
        <v>70</v>
      </c>
      <c r="S1951" s="357" t="s">
        <v>4364</v>
      </c>
      <c r="T1951" s="357" t="str">
        <f>IF(ISNA(VLOOKUP(A1951,Sheet1!B$3:C$1266,2,FALSE)=TRUE),"NC",VLOOKUP(A1951,Sheet1!B$3:C$1266,2,FALSE))</f>
        <v>Rural10</v>
      </c>
      <c r="U1951" s="385">
        <f>IF(ISNA(VLOOKUP($A1951,Sheet1!$B$3:$AH$1266,Sheet1!E$1+(Sheet1!$A$1-1)*10,FALSE))=TRUE,"---",IF(VLOOKUP($A1951,Sheet1!$B$3:$AH$1266,Sheet1!E$1+(Sheet1!$A$1-1)*10,FALSE)="---","---", (ROUND(VLOOKUP($A1951,Sheet1!$B$3:$AH$1266,Sheet1!E$1+(Sheet1!$A$1-1)*10,FALSE),IF(VLOOKUP($A1951,Sheet1!$B$3:$AH$1266,Sheet1!E$1+(Sheet1!$A$1-1)*10,FALSE)&gt;99999,-3,IF(VLOOKUP($A1951,Sheet1!$B$3:$AH$1266,Sheet1!E$1+(Sheet1!$A$1-1)*10,FALSE)&gt;9999,-2,IF(VLOOKUP($A1951,Sheet1!$B$3:$AH$1266,Sheet1!E$1+(Sheet1!$A$1-1)*10,FALSE)&gt;999,-1,0)))))))</f>
        <v>246</v>
      </c>
      <c r="V1951" s="385">
        <f>IF(ISNA(VLOOKUP($A1951,Sheet1!$B$3:$AH$1266,Sheet1!F$1+(Sheet1!$A$1-1)*10,FALSE))=TRUE,"---",IF(VLOOKUP($A1951,Sheet1!$B$3:$AH$1266,Sheet1!F$1+(Sheet1!$A$1-1)*10,FALSE)="---","---", (ROUND(VLOOKUP($A1951,Sheet1!$B$3:$AH$1266,Sheet1!F$1+(Sheet1!$A$1-1)*10,FALSE),IF(VLOOKUP($A1951,Sheet1!$B$3:$AH$1266,Sheet1!F$1+(Sheet1!$A$1-1)*10,FALSE)&gt;99999,-3,IF(VLOOKUP($A1951,Sheet1!$B$3:$AH$1266,Sheet1!F$1+(Sheet1!$A$1-1)*10,FALSE)&gt;9999,-2,IF(VLOOKUP($A1951,Sheet1!$B$3:$AH$1266,Sheet1!F$1+(Sheet1!$A$1-1)*10,FALSE)&gt;999,-1,0)))))))</f>
        <v>295</v>
      </c>
      <c r="W1951" s="385">
        <f>IF(ISNA(VLOOKUP($A1951,Sheet1!$B$3:$AH$1266,Sheet1!G$1+(Sheet1!$A$1-1)*10,FALSE))=TRUE,"---",IF(VLOOKUP($A1951,Sheet1!$B$3:$AH$1266,Sheet1!G$1+(Sheet1!$A$1-1)*10,FALSE)="---","---", (ROUND(VLOOKUP($A1951,Sheet1!$B$3:$AH$1266,Sheet1!G$1+(Sheet1!$A$1-1)*10,FALSE),IF(VLOOKUP($A1951,Sheet1!$B$3:$AH$1266,Sheet1!G$1+(Sheet1!$A$1-1)*10,FALSE)&gt;99999,-3,IF(VLOOKUP($A1951,Sheet1!$B$3:$AH$1266,Sheet1!G$1+(Sheet1!$A$1-1)*10,FALSE)&gt;9999,-2,IF(VLOOKUP($A1951,Sheet1!$B$3:$AH$1266,Sheet1!G$1+(Sheet1!$A$1-1)*10,FALSE)&gt;999,-1,0)))))))</f>
        <v>362</v>
      </c>
      <c r="X1951" s="385">
        <f>IF(ISNA(VLOOKUP($A1951,Sheet1!$B$3:$AH$1266,Sheet1!H$1+(Sheet1!$A$1-1)*10,FALSE))=TRUE,"---",IF(VLOOKUP($A1951,Sheet1!$B$3:$AH$1266,Sheet1!H$1+(Sheet1!$A$1-1)*10,FALSE)="---","---", (ROUND(VLOOKUP($A1951,Sheet1!$B$3:$AH$1266,Sheet1!H$1+(Sheet1!$A$1-1)*10,FALSE),IF(VLOOKUP($A1951,Sheet1!$B$3:$AH$1266,Sheet1!H$1+(Sheet1!$A$1-1)*10,FALSE)&gt;99999,-3,IF(VLOOKUP($A1951,Sheet1!$B$3:$AH$1266,Sheet1!H$1+(Sheet1!$A$1-1)*10,FALSE)&gt;9999,-2,IF(VLOOKUP($A1951,Sheet1!$B$3:$AH$1266,Sheet1!H$1+(Sheet1!$A$1-1)*10,FALSE)&gt;999,-1,0)))))))</f>
        <v>561</v>
      </c>
      <c r="Y1951" s="385">
        <f>IF(ISNA(VLOOKUP($A1951,Sheet1!$B$3:$AH$1266,Sheet1!I$1+(Sheet1!$A$1-1)*10,FALSE))=TRUE,"---",IF(VLOOKUP($A1951,Sheet1!$B$3:$AH$1266,Sheet1!I$1+(Sheet1!$A$1-1)*10,FALSE)="---","---", (ROUND(VLOOKUP($A1951,Sheet1!$B$3:$AH$1266,Sheet1!I$1+(Sheet1!$A$1-1)*10,FALSE),IF(VLOOKUP($A1951,Sheet1!$B$3:$AH$1266,Sheet1!I$1+(Sheet1!$A$1-1)*10,FALSE)&gt;99999,-3,IF(VLOOKUP($A1951,Sheet1!$B$3:$AH$1266,Sheet1!I$1+(Sheet1!$A$1-1)*10,FALSE)&gt;9999,-2,IF(VLOOKUP($A1951,Sheet1!$B$3:$AH$1266,Sheet1!I$1+(Sheet1!$A$1-1)*10,FALSE)&gt;999,-1,0)))))))</f>
        <v>717</v>
      </c>
      <c r="Z1951" s="385">
        <f>IF(ISNA(VLOOKUP($A1951,Sheet1!$B$3:$AH$1266,Sheet1!J$1+(Sheet1!$A$1-1)*10,FALSE))=TRUE,"---",IF(VLOOKUP($A1951,Sheet1!$B$3:$AH$1266,Sheet1!J$1+(Sheet1!$A$1-1)*10,FALSE)="---","---", (ROUND(VLOOKUP($A1951,Sheet1!$B$3:$AH$1266,Sheet1!J$1+(Sheet1!$A$1-1)*10,FALSE),IF(VLOOKUP($A1951,Sheet1!$B$3:$AH$1266,Sheet1!J$1+(Sheet1!$A$1-1)*10,FALSE)&gt;99999,-3,IF(VLOOKUP($A1951,Sheet1!$B$3:$AH$1266,Sheet1!J$1+(Sheet1!$A$1-1)*10,FALSE)&gt;9999,-2,IF(VLOOKUP($A1951,Sheet1!$B$3:$AH$1266,Sheet1!J$1+(Sheet1!$A$1-1)*10,FALSE)&gt;999,-1,0)))))))</f>
        <v>935</v>
      </c>
      <c r="AA1951" s="385">
        <f>IF(ISNA(VLOOKUP($A1951,Sheet1!$B$3:$AH$1266,Sheet1!K$1+(Sheet1!$A$1-1)*10,FALSE))=TRUE,"---",IF(VLOOKUP($A1951,Sheet1!$B$3:$AH$1266,Sheet1!K$1+(Sheet1!$A$1-1)*10,FALSE)="---","---", (ROUND(VLOOKUP($A1951,Sheet1!$B$3:$AH$1266,Sheet1!K$1+(Sheet1!$A$1-1)*10,FALSE),IF(VLOOKUP($A1951,Sheet1!$B$3:$AH$1266,Sheet1!K$1+(Sheet1!$A$1-1)*10,FALSE)&gt;99999,-3,IF(VLOOKUP($A1951,Sheet1!$B$3:$AH$1266,Sheet1!K$1+(Sheet1!$A$1-1)*10,FALSE)&gt;9999,-2,IF(VLOOKUP($A1951,Sheet1!$B$3:$AH$1266,Sheet1!K$1+(Sheet1!$A$1-1)*10,FALSE)&gt;999,-1,0)))))))</f>
        <v>1110</v>
      </c>
      <c r="AB1951" s="385">
        <f>IF(ISNA(VLOOKUP($A1951,Sheet1!$B$3:$AH$1266,Sheet1!L$1+(Sheet1!$A$1-1)*10,FALSE))=TRUE,"---",IF(VLOOKUP($A1951,Sheet1!$B$3:$AH$1266,Sheet1!L$1+(Sheet1!$A$1-1)*10,FALSE)="---","---", (ROUND(VLOOKUP($A1951,Sheet1!$B$3:$AH$1266,Sheet1!L$1+(Sheet1!$A$1-1)*10,FALSE),IF(VLOOKUP($A1951,Sheet1!$B$3:$AH$1266,Sheet1!L$1+(Sheet1!$A$1-1)*10,FALSE)&gt;99999,-3,IF(VLOOKUP($A1951,Sheet1!$B$3:$AH$1266,Sheet1!L$1+(Sheet1!$A$1-1)*10,FALSE)&gt;9999,-2,IF(VLOOKUP($A1951,Sheet1!$B$3:$AH$1266,Sheet1!L$1+(Sheet1!$A$1-1)*10,FALSE)&gt;999,-1,0)))))))</f>
        <v>1300</v>
      </c>
      <c r="AC1951" s="385">
        <f>IF(ISNA(VLOOKUP($A1951,Sheet1!$B$3:$AH$1266,Sheet1!M$1+(Sheet1!$A$1-1)*10,FALSE))=TRUE,"---",IF(VLOOKUP($A1951,Sheet1!$B$3:$AH$1266,Sheet1!M$1+(Sheet1!$A$1-1)*10,FALSE)="---","---", (ROUND(VLOOKUP($A1951,Sheet1!$B$3:$AH$1266,Sheet1!M$1+(Sheet1!$A$1-1)*10,FALSE),IF(VLOOKUP($A1951,Sheet1!$B$3:$AH$1266,Sheet1!M$1+(Sheet1!$A$1-1)*10,FALSE)&gt;99999,-3,IF(VLOOKUP($A1951,Sheet1!$B$3:$AH$1266,Sheet1!M$1+(Sheet1!$A$1-1)*10,FALSE)&gt;9999,-2,IF(VLOOKUP($A1951,Sheet1!$B$3:$AH$1266,Sheet1!M$1+(Sheet1!$A$1-1)*10,FALSE)&gt;999,-1,0)))))))</f>
        <v>1500</v>
      </c>
      <c r="AD1951" s="385">
        <f>IF(ISNA(VLOOKUP($A1951,Sheet1!$B$3:$AH$1266,Sheet1!N$1+(Sheet1!$A$1-1)*10,FALSE))=TRUE,"---",IF(VLOOKUP($A1951,Sheet1!$B$3:$AH$1266,Sheet1!N$1+(Sheet1!$A$1-1)*10,FALSE)="---","---", (ROUND(VLOOKUP($A1951,Sheet1!$B$3:$AH$1266,Sheet1!N$1+(Sheet1!$A$1-1)*10,FALSE),IF(VLOOKUP($A1951,Sheet1!$B$3:$AH$1266,Sheet1!N$1+(Sheet1!$A$1-1)*10,FALSE)&gt;99999,-3,IF(VLOOKUP($A1951,Sheet1!$B$3:$AH$1266,Sheet1!N$1+(Sheet1!$A$1-1)*10,FALSE)&gt;9999,-2,IF(VLOOKUP($A1951,Sheet1!$B$3:$AH$1266,Sheet1!N$1+(Sheet1!$A$1-1)*10,FALSE)&gt;999,-1,0)))))))</f>
        <v>1800</v>
      </c>
    </row>
    <row r="1952" spans="1:30" ht="25.5" customHeight="1" x14ac:dyDescent="0.25">
      <c r="A1952" s="304"/>
      <c r="B1952" s="346"/>
      <c r="C1952" s="304"/>
      <c r="D1952" s="304"/>
      <c r="E1952" s="305"/>
      <c r="F1952" s="117" t="s">
        <v>4999</v>
      </c>
      <c r="G1952" s="118" t="s">
        <v>286</v>
      </c>
      <c r="H1952" s="348"/>
      <c r="I1952" s="378"/>
      <c r="J1952" s="380"/>
      <c r="K1952" s="341"/>
      <c r="L1952" s="339"/>
      <c r="M1952" s="382"/>
      <c r="N1952" s="341"/>
      <c r="O1952" s="329" t="e">
        <f t="shared" si="64"/>
        <v>#NUM!</v>
      </c>
      <c r="P1952" s="329" t="e">
        <f>IF(O1952&lt;&gt;"",VLOOKUP($A1952,Sheet4!$A$2:$O$1309,14,FALSE)*100,"")</f>
        <v>#NUM!</v>
      </c>
      <c r="Q1952" s="329" t="e">
        <f>IF(P1952&lt;&gt;"",VLOOKUP($A1952,Sheet4!$A$2:$O$1309,15,FALSE)*100,"")</f>
        <v>#NUM!</v>
      </c>
      <c r="R1952" s="357" t="e">
        <f t="shared" si="65"/>
        <v>#NUM!</v>
      </c>
      <c r="S1952" s="357"/>
      <c r="T1952" s="357"/>
      <c r="U1952" s="385"/>
      <c r="V1952" s="385"/>
      <c r="W1952" s="385"/>
      <c r="X1952" s="385"/>
      <c r="Y1952" s="385"/>
      <c r="Z1952" s="385"/>
      <c r="AA1952" s="385"/>
      <c r="AB1952" s="385"/>
      <c r="AC1952" s="385"/>
      <c r="AD1952" s="385"/>
    </row>
    <row r="1953" spans="1:30" ht="25.5" customHeight="1" x14ac:dyDescent="0.25">
      <c r="A1953" s="303" t="s">
        <v>2849</v>
      </c>
      <c r="B1953" s="330" t="s">
        <v>2850</v>
      </c>
      <c r="C1953" s="303">
        <v>444734</v>
      </c>
      <c r="D1953" s="303">
        <v>750200</v>
      </c>
      <c r="E1953" s="307" t="s">
        <v>3013</v>
      </c>
      <c r="F1953" s="52" t="s">
        <v>4630</v>
      </c>
      <c r="G1953" s="127" t="s">
        <v>31</v>
      </c>
      <c r="H1953" s="347">
        <v>54.2</v>
      </c>
      <c r="I1953" s="326">
        <v>27124</v>
      </c>
      <c r="J1953" s="375">
        <v>12.4</v>
      </c>
      <c r="K1953" s="315" t="s">
        <v>4405</v>
      </c>
      <c r="L1953" s="320">
        <v>3350</v>
      </c>
      <c r="M1953" s="322">
        <v>61.8</v>
      </c>
      <c r="N1953" s="318" t="s">
        <v>160</v>
      </c>
      <c r="O1953" s="299">
        <f t="shared" si="64"/>
        <v>1.1337328995048921</v>
      </c>
      <c r="P1953" s="299">
        <f>IF(O1953&lt;&gt;"",VLOOKUP($A1953,Sheet4!$A$2:$O$1309,14,FALSE)*100,"")</f>
        <v>0.65045261304325086</v>
      </c>
      <c r="Q1953" s="299">
        <f>IF(P1953&lt;&gt;"",VLOOKUP($A1953,Sheet4!$A$2:$O$1309,15,FALSE)*100,"")</f>
        <v>6.1920006201743423</v>
      </c>
      <c r="R1953" s="301">
        <f t="shared" si="65"/>
        <v>90</v>
      </c>
      <c r="S1953" s="356" t="s">
        <v>4364</v>
      </c>
      <c r="T1953" s="356" t="str">
        <f>IF(ISNA(VLOOKUP(A1953,Sheet1!B$3:C$1266,2,FALSE)=TRUE),"NC",VLOOKUP(A1953,Sheet1!B$3:C$1266,2,FALSE))</f>
        <v>Rural10</v>
      </c>
      <c r="U1953" s="392">
        <f>IF(ISNA(VLOOKUP($A1953,Sheet1!$B$3:$AH$1266,Sheet1!E$1+(Sheet1!$A$1-1)*10,FALSE))=TRUE,"---",IF(VLOOKUP($A1953,Sheet1!$B$3:$AH$1266,Sheet1!E$1+(Sheet1!$A$1-1)*10,FALSE)="---","---", (ROUND(VLOOKUP($A1953,Sheet1!$B$3:$AH$1266,Sheet1!E$1+(Sheet1!$A$1-1)*10,FALSE),IF(VLOOKUP($A1953,Sheet1!$B$3:$AH$1266,Sheet1!E$1+(Sheet1!$A$1-1)*10,FALSE)&gt;99999,-3,IF(VLOOKUP($A1953,Sheet1!$B$3:$AH$1266,Sheet1!E$1+(Sheet1!$A$1-1)*10,FALSE)&gt;9999,-2,IF(VLOOKUP($A1953,Sheet1!$B$3:$AH$1266,Sheet1!E$1+(Sheet1!$A$1-1)*10,FALSE)&gt;999,-1,0)))))))</f>
        <v>664</v>
      </c>
      <c r="V1953" s="392">
        <f>IF(ISNA(VLOOKUP($A1953,Sheet1!$B$3:$AH$1266,Sheet1!F$1+(Sheet1!$A$1-1)*10,FALSE))=TRUE,"---",IF(VLOOKUP($A1953,Sheet1!$B$3:$AH$1266,Sheet1!F$1+(Sheet1!$A$1-1)*10,FALSE)="---","---", (ROUND(VLOOKUP($A1953,Sheet1!$B$3:$AH$1266,Sheet1!F$1+(Sheet1!$A$1-1)*10,FALSE),IF(VLOOKUP($A1953,Sheet1!$B$3:$AH$1266,Sheet1!F$1+(Sheet1!$A$1-1)*10,FALSE)&gt;99999,-3,IF(VLOOKUP($A1953,Sheet1!$B$3:$AH$1266,Sheet1!F$1+(Sheet1!$A$1-1)*10,FALSE)&gt;9999,-2,IF(VLOOKUP($A1953,Sheet1!$B$3:$AH$1266,Sheet1!F$1+(Sheet1!$A$1-1)*10,FALSE)&gt;999,-1,0)))))))</f>
        <v>811</v>
      </c>
      <c r="W1953" s="392">
        <f>IF(ISNA(VLOOKUP($A1953,Sheet1!$B$3:$AH$1266,Sheet1!G$1+(Sheet1!$A$1-1)*10,FALSE))=TRUE,"---",IF(VLOOKUP($A1953,Sheet1!$B$3:$AH$1266,Sheet1!G$1+(Sheet1!$A$1-1)*10,FALSE)="---","---", (ROUND(VLOOKUP($A1953,Sheet1!$B$3:$AH$1266,Sheet1!G$1+(Sheet1!$A$1-1)*10,FALSE),IF(VLOOKUP($A1953,Sheet1!$B$3:$AH$1266,Sheet1!G$1+(Sheet1!$A$1-1)*10,FALSE)&gt;99999,-3,IF(VLOOKUP($A1953,Sheet1!$B$3:$AH$1266,Sheet1!G$1+(Sheet1!$A$1-1)*10,FALSE)&gt;9999,-2,IF(VLOOKUP($A1953,Sheet1!$B$3:$AH$1266,Sheet1!G$1+(Sheet1!$A$1-1)*10,FALSE)&gt;999,-1,0)))))))</f>
        <v>1000</v>
      </c>
      <c r="X1953" s="392">
        <f>IF(ISNA(VLOOKUP($A1953,Sheet1!$B$3:$AH$1266,Sheet1!H$1+(Sheet1!$A$1-1)*10,FALSE))=TRUE,"---",IF(VLOOKUP($A1953,Sheet1!$B$3:$AH$1266,Sheet1!H$1+(Sheet1!$A$1-1)*10,FALSE)="---","---", (ROUND(VLOOKUP($A1953,Sheet1!$B$3:$AH$1266,Sheet1!H$1+(Sheet1!$A$1-1)*10,FALSE),IF(VLOOKUP($A1953,Sheet1!$B$3:$AH$1266,Sheet1!H$1+(Sheet1!$A$1-1)*10,FALSE)&gt;99999,-3,IF(VLOOKUP($A1953,Sheet1!$B$3:$AH$1266,Sheet1!H$1+(Sheet1!$A$1-1)*10,FALSE)&gt;9999,-2,IF(VLOOKUP($A1953,Sheet1!$B$3:$AH$1266,Sheet1!H$1+(Sheet1!$A$1-1)*10,FALSE)&gt;999,-1,0)))))))</f>
        <v>1550</v>
      </c>
      <c r="Y1953" s="392">
        <f>IF(ISNA(VLOOKUP($A1953,Sheet1!$B$3:$AH$1266,Sheet1!I$1+(Sheet1!$A$1-1)*10,FALSE))=TRUE,"---",IF(VLOOKUP($A1953,Sheet1!$B$3:$AH$1266,Sheet1!I$1+(Sheet1!$A$1-1)*10,FALSE)="---","---", (ROUND(VLOOKUP($A1953,Sheet1!$B$3:$AH$1266,Sheet1!I$1+(Sheet1!$A$1-1)*10,FALSE),IF(VLOOKUP($A1953,Sheet1!$B$3:$AH$1266,Sheet1!I$1+(Sheet1!$A$1-1)*10,FALSE)&gt;99999,-3,IF(VLOOKUP($A1953,Sheet1!$B$3:$AH$1266,Sheet1!I$1+(Sheet1!$A$1-1)*10,FALSE)&gt;9999,-2,IF(VLOOKUP($A1953,Sheet1!$B$3:$AH$1266,Sheet1!I$1+(Sheet1!$A$1-1)*10,FALSE)&gt;999,-1,0)))))))</f>
        <v>1940</v>
      </c>
      <c r="Z1953" s="392">
        <f>IF(ISNA(VLOOKUP($A1953,Sheet1!$B$3:$AH$1266,Sheet1!J$1+(Sheet1!$A$1-1)*10,FALSE))=TRUE,"---",IF(VLOOKUP($A1953,Sheet1!$B$3:$AH$1266,Sheet1!J$1+(Sheet1!$A$1-1)*10,FALSE)="---","---", (ROUND(VLOOKUP($A1953,Sheet1!$B$3:$AH$1266,Sheet1!J$1+(Sheet1!$A$1-1)*10,FALSE),IF(VLOOKUP($A1953,Sheet1!$B$3:$AH$1266,Sheet1!J$1+(Sheet1!$A$1-1)*10,FALSE)&gt;99999,-3,IF(VLOOKUP($A1953,Sheet1!$B$3:$AH$1266,Sheet1!J$1+(Sheet1!$A$1-1)*10,FALSE)&gt;9999,-2,IF(VLOOKUP($A1953,Sheet1!$B$3:$AH$1266,Sheet1!J$1+(Sheet1!$A$1-1)*10,FALSE)&gt;999,-1,0)))))))</f>
        <v>2490</v>
      </c>
      <c r="AA1953" s="392">
        <f>IF(ISNA(VLOOKUP($A1953,Sheet1!$B$3:$AH$1266,Sheet1!K$1+(Sheet1!$A$1-1)*10,FALSE))=TRUE,"---",IF(VLOOKUP($A1953,Sheet1!$B$3:$AH$1266,Sheet1!K$1+(Sheet1!$A$1-1)*10,FALSE)="---","---", (ROUND(VLOOKUP($A1953,Sheet1!$B$3:$AH$1266,Sheet1!K$1+(Sheet1!$A$1-1)*10,FALSE),IF(VLOOKUP($A1953,Sheet1!$B$3:$AH$1266,Sheet1!K$1+(Sheet1!$A$1-1)*10,FALSE)&gt;99999,-3,IF(VLOOKUP($A1953,Sheet1!$B$3:$AH$1266,Sheet1!K$1+(Sheet1!$A$1-1)*10,FALSE)&gt;9999,-2,IF(VLOOKUP($A1953,Sheet1!$B$3:$AH$1266,Sheet1!K$1+(Sheet1!$A$1-1)*10,FALSE)&gt;999,-1,0)))))))</f>
        <v>2930</v>
      </c>
      <c r="AB1953" s="392">
        <f>IF(ISNA(VLOOKUP($A1953,Sheet1!$B$3:$AH$1266,Sheet1!L$1+(Sheet1!$A$1-1)*10,FALSE))=TRUE,"---",IF(VLOOKUP($A1953,Sheet1!$B$3:$AH$1266,Sheet1!L$1+(Sheet1!$A$1-1)*10,FALSE)="---","---", (ROUND(VLOOKUP($A1953,Sheet1!$B$3:$AH$1266,Sheet1!L$1+(Sheet1!$A$1-1)*10,FALSE),IF(VLOOKUP($A1953,Sheet1!$B$3:$AH$1266,Sheet1!L$1+(Sheet1!$A$1-1)*10,FALSE)&gt;99999,-3,IF(VLOOKUP($A1953,Sheet1!$B$3:$AH$1266,Sheet1!L$1+(Sheet1!$A$1-1)*10,FALSE)&gt;9999,-2,IF(VLOOKUP($A1953,Sheet1!$B$3:$AH$1266,Sheet1!L$1+(Sheet1!$A$1-1)*10,FALSE)&gt;999,-1,0)))))))</f>
        <v>3420</v>
      </c>
      <c r="AC1953" s="392">
        <f>IF(ISNA(VLOOKUP($A1953,Sheet1!$B$3:$AH$1266,Sheet1!M$1+(Sheet1!$A$1-1)*10,FALSE))=TRUE,"---",IF(VLOOKUP($A1953,Sheet1!$B$3:$AH$1266,Sheet1!M$1+(Sheet1!$A$1-1)*10,FALSE)="---","---", (ROUND(VLOOKUP($A1953,Sheet1!$B$3:$AH$1266,Sheet1!M$1+(Sheet1!$A$1-1)*10,FALSE),IF(VLOOKUP($A1953,Sheet1!$B$3:$AH$1266,Sheet1!M$1+(Sheet1!$A$1-1)*10,FALSE)&gt;99999,-3,IF(VLOOKUP($A1953,Sheet1!$B$3:$AH$1266,Sheet1!M$1+(Sheet1!$A$1-1)*10,FALSE)&gt;9999,-2,IF(VLOOKUP($A1953,Sheet1!$B$3:$AH$1266,Sheet1!M$1+(Sheet1!$A$1-1)*10,FALSE)&gt;999,-1,0)))))))</f>
        <v>3940</v>
      </c>
      <c r="AD1953" s="392">
        <f>IF(ISNA(VLOOKUP($A1953,Sheet1!$B$3:$AH$1266,Sheet1!N$1+(Sheet1!$A$1-1)*10,FALSE))=TRUE,"---",IF(VLOOKUP($A1953,Sheet1!$B$3:$AH$1266,Sheet1!N$1+(Sheet1!$A$1-1)*10,FALSE)="---","---", (ROUND(VLOOKUP($A1953,Sheet1!$B$3:$AH$1266,Sheet1!N$1+(Sheet1!$A$1-1)*10,FALSE),IF(VLOOKUP($A1953,Sheet1!$B$3:$AH$1266,Sheet1!N$1+(Sheet1!$A$1-1)*10,FALSE)&gt;99999,-3,IF(VLOOKUP($A1953,Sheet1!$B$3:$AH$1266,Sheet1!N$1+(Sheet1!$A$1-1)*10,FALSE)&gt;9999,-2,IF(VLOOKUP($A1953,Sheet1!$B$3:$AH$1266,Sheet1!N$1+(Sheet1!$A$1-1)*10,FALSE)&gt;999,-1,0)))))))</f>
        <v>4710</v>
      </c>
    </row>
    <row r="1954" spans="1:30" ht="25.5" customHeight="1" x14ac:dyDescent="0.25">
      <c r="A1954" s="303"/>
      <c r="B1954" s="331"/>
      <c r="C1954" s="303"/>
      <c r="D1954" s="303"/>
      <c r="E1954" s="307"/>
      <c r="F1954" s="52" t="s">
        <v>4825</v>
      </c>
      <c r="G1954" s="127" t="s">
        <v>286</v>
      </c>
      <c r="H1954" s="347"/>
      <c r="I1954" s="327"/>
      <c r="J1954" s="376"/>
      <c r="K1954" s="316"/>
      <c r="L1954" s="321"/>
      <c r="M1954" s="323"/>
      <c r="N1954" s="319"/>
      <c r="O1954" s="317" t="e">
        <f t="shared" si="64"/>
        <v>#NUM!</v>
      </c>
      <c r="P1954" s="317" t="e">
        <f>IF(O1954&lt;&gt;"",VLOOKUP($A1954,Sheet4!$A$2:$O$1309,14,FALSE)*100,"")</f>
        <v>#NUM!</v>
      </c>
      <c r="Q1954" s="317" t="e">
        <f>IF(P1954&lt;&gt;"",VLOOKUP($A1954,Sheet4!$A$2:$O$1309,15,FALSE)*100,"")</f>
        <v>#NUM!</v>
      </c>
      <c r="R1954" s="356" t="e">
        <f t="shared" si="65"/>
        <v>#NUM!</v>
      </c>
      <c r="S1954" s="356"/>
      <c r="T1954" s="356"/>
      <c r="U1954" s="392"/>
      <c r="V1954" s="392"/>
      <c r="W1954" s="392"/>
      <c r="X1954" s="392"/>
      <c r="Y1954" s="392"/>
      <c r="Z1954" s="392"/>
      <c r="AA1954" s="392"/>
      <c r="AB1954" s="392"/>
      <c r="AC1954" s="392"/>
      <c r="AD1954" s="392"/>
    </row>
    <row r="1955" spans="1:30" ht="25.5" customHeight="1" x14ac:dyDescent="0.25">
      <c r="A1955" s="304" t="s">
        <v>2851</v>
      </c>
      <c r="B1955" s="393" t="s">
        <v>2852</v>
      </c>
      <c r="C1955" s="304">
        <v>445020</v>
      </c>
      <c r="D1955" s="304">
        <v>745844</v>
      </c>
      <c r="E1955" s="305" t="s">
        <v>3013</v>
      </c>
      <c r="F1955" s="345" t="s">
        <v>5000</v>
      </c>
      <c r="G1955" s="351" t="s">
        <v>31</v>
      </c>
      <c r="H1955" s="437">
        <v>1125</v>
      </c>
      <c r="I1955" s="119">
        <v>40667</v>
      </c>
      <c r="J1955" s="124">
        <v>8.7200000000000006</v>
      </c>
      <c r="K1955" s="118" t="s">
        <v>20</v>
      </c>
      <c r="L1955" s="122">
        <v>14100</v>
      </c>
      <c r="M1955" s="123">
        <v>12.5</v>
      </c>
      <c r="N1955" s="118" t="s">
        <v>92</v>
      </c>
      <c r="O1955" s="71">
        <f t="shared" si="64"/>
        <v>1.0876496403674611</v>
      </c>
      <c r="P1955" s="71">
        <f>IF(O1955&lt;&gt;"",VLOOKUP($A1955,Sheet4!$A$2:$O$1309,14,FALSE)*100,"")</f>
        <v>0.26834759185729862</v>
      </c>
      <c r="Q1955" s="71">
        <f>IF(P1955&lt;&gt;"",VLOOKUP($A1955,Sheet4!$A$2:$O$1309,15,FALSE)*100,"")</f>
        <v>2.5976668746185427</v>
      </c>
      <c r="R1955" s="73">
        <f t="shared" si="65"/>
        <v>90</v>
      </c>
      <c r="S1955" s="357" t="s">
        <v>4364</v>
      </c>
      <c r="T1955" s="357" t="str">
        <f>IF(ISNA(VLOOKUP(A1955,Sheet1!B$3:C$1266,2,FALSE)=TRUE),"NC",VLOOKUP(A1955,Sheet1!B$3:C$1266,2,FALSE))</f>
        <v>Regulated</v>
      </c>
      <c r="U1955" s="385">
        <f>IF(ISNA(VLOOKUP($A1955,Sheet1!$B$3:$AH$1266,Sheet1!E$1+(Sheet1!$A$1-1)*10,FALSE))=TRUE,"---",IF(VLOOKUP($A1955,Sheet1!$B$3:$AH$1266,Sheet1!E$1+(Sheet1!$A$1-1)*10,FALSE)="---","---", (ROUND(VLOOKUP($A1955,Sheet1!$B$3:$AH$1266,Sheet1!E$1+(Sheet1!$A$1-1)*10,FALSE),IF(VLOOKUP($A1955,Sheet1!$B$3:$AH$1266,Sheet1!E$1+(Sheet1!$A$1-1)*10,FALSE)&gt;99999,-3,IF(VLOOKUP($A1955,Sheet1!$B$3:$AH$1266,Sheet1!E$1+(Sheet1!$A$1-1)*10,FALSE)&gt;9999,-2,IF(VLOOKUP($A1955,Sheet1!$B$3:$AH$1266,Sheet1!E$1+(Sheet1!$A$1-1)*10,FALSE)&gt;999,-1,0)))))))</f>
        <v>5610</v>
      </c>
      <c r="V1955" s="385">
        <f>IF(ISNA(VLOOKUP($A1955,Sheet1!$B$3:$AH$1266,Sheet1!F$1+(Sheet1!$A$1-1)*10,FALSE))=TRUE,"---",IF(VLOOKUP($A1955,Sheet1!$B$3:$AH$1266,Sheet1!F$1+(Sheet1!$A$1-1)*10,FALSE)="---","---", (ROUND(VLOOKUP($A1955,Sheet1!$B$3:$AH$1266,Sheet1!F$1+(Sheet1!$A$1-1)*10,FALSE),IF(VLOOKUP($A1955,Sheet1!$B$3:$AH$1266,Sheet1!F$1+(Sheet1!$A$1-1)*10,FALSE)&gt;99999,-3,IF(VLOOKUP($A1955,Sheet1!$B$3:$AH$1266,Sheet1!F$1+(Sheet1!$A$1-1)*10,FALSE)&gt;9999,-2,IF(VLOOKUP($A1955,Sheet1!$B$3:$AH$1266,Sheet1!F$1+(Sheet1!$A$1-1)*10,FALSE)&gt;999,-1,0)))))))</f>
        <v>6360</v>
      </c>
      <c r="W1955" s="385">
        <f>IF(ISNA(VLOOKUP($A1955,Sheet1!$B$3:$AH$1266,Sheet1!G$1+(Sheet1!$A$1-1)*10,FALSE))=TRUE,"---",IF(VLOOKUP($A1955,Sheet1!$B$3:$AH$1266,Sheet1!G$1+(Sheet1!$A$1-1)*10,FALSE)="---","---", (ROUND(VLOOKUP($A1955,Sheet1!$B$3:$AH$1266,Sheet1!G$1+(Sheet1!$A$1-1)*10,FALSE),IF(VLOOKUP($A1955,Sheet1!$B$3:$AH$1266,Sheet1!G$1+(Sheet1!$A$1-1)*10,FALSE)&gt;99999,-3,IF(VLOOKUP($A1955,Sheet1!$B$3:$AH$1266,Sheet1!G$1+(Sheet1!$A$1-1)*10,FALSE)&gt;9999,-2,IF(VLOOKUP($A1955,Sheet1!$B$3:$AH$1266,Sheet1!G$1+(Sheet1!$A$1-1)*10,FALSE)&gt;999,-1,0)))))))</f>
        <v>7230</v>
      </c>
      <c r="X1955" s="385">
        <f>IF(ISNA(VLOOKUP($A1955,Sheet1!$B$3:$AH$1266,Sheet1!H$1+(Sheet1!$A$1-1)*10,FALSE))=TRUE,"---",IF(VLOOKUP($A1955,Sheet1!$B$3:$AH$1266,Sheet1!H$1+(Sheet1!$A$1-1)*10,FALSE)="---","---", (ROUND(VLOOKUP($A1955,Sheet1!$B$3:$AH$1266,Sheet1!H$1+(Sheet1!$A$1-1)*10,FALSE),IF(VLOOKUP($A1955,Sheet1!$B$3:$AH$1266,Sheet1!H$1+(Sheet1!$A$1-1)*10,FALSE)&gt;99999,-3,IF(VLOOKUP($A1955,Sheet1!$B$3:$AH$1266,Sheet1!H$1+(Sheet1!$A$1-1)*10,FALSE)&gt;9999,-2,IF(VLOOKUP($A1955,Sheet1!$B$3:$AH$1266,Sheet1!H$1+(Sheet1!$A$1-1)*10,FALSE)&gt;999,-1,0)))))))</f>
        <v>9270</v>
      </c>
      <c r="Y1955" s="385">
        <f>IF(ISNA(VLOOKUP($A1955,Sheet1!$B$3:$AH$1266,Sheet1!I$1+(Sheet1!$A$1-1)*10,FALSE))=TRUE,"---",IF(VLOOKUP($A1955,Sheet1!$B$3:$AH$1266,Sheet1!I$1+(Sheet1!$A$1-1)*10,FALSE)="---","---", (ROUND(VLOOKUP($A1955,Sheet1!$B$3:$AH$1266,Sheet1!I$1+(Sheet1!$A$1-1)*10,FALSE),IF(VLOOKUP($A1955,Sheet1!$B$3:$AH$1266,Sheet1!I$1+(Sheet1!$A$1-1)*10,FALSE)&gt;99999,-3,IF(VLOOKUP($A1955,Sheet1!$B$3:$AH$1266,Sheet1!I$1+(Sheet1!$A$1-1)*10,FALSE)&gt;9999,-2,IF(VLOOKUP($A1955,Sheet1!$B$3:$AH$1266,Sheet1!I$1+(Sheet1!$A$1-1)*10,FALSE)&gt;999,-1,0)))))))</f>
        <v>10500</v>
      </c>
      <c r="Z1955" s="385">
        <f>IF(ISNA(VLOOKUP($A1955,Sheet1!$B$3:$AH$1266,Sheet1!J$1+(Sheet1!$A$1-1)*10,FALSE))=TRUE,"---",IF(VLOOKUP($A1955,Sheet1!$B$3:$AH$1266,Sheet1!J$1+(Sheet1!$A$1-1)*10,FALSE)="---","---", (ROUND(VLOOKUP($A1955,Sheet1!$B$3:$AH$1266,Sheet1!J$1+(Sheet1!$A$1-1)*10,FALSE),IF(VLOOKUP($A1955,Sheet1!$B$3:$AH$1266,Sheet1!J$1+(Sheet1!$A$1-1)*10,FALSE)&gt;99999,-3,IF(VLOOKUP($A1955,Sheet1!$B$3:$AH$1266,Sheet1!J$1+(Sheet1!$A$1-1)*10,FALSE)&gt;9999,-2,IF(VLOOKUP($A1955,Sheet1!$B$3:$AH$1266,Sheet1!J$1+(Sheet1!$A$1-1)*10,FALSE)&gt;999,-1,0)))))))</f>
        <v>12100</v>
      </c>
      <c r="AA1955" s="385">
        <f>IF(ISNA(VLOOKUP($A1955,Sheet1!$B$3:$AH$1266,Sheet1!K$1+(Sheet1!$A$1-1)*10,FALSE))=TRUE,"---",IF(VLOOKUP($A1955,Sheet1!$B$3:$AH$1266,Sheet1!K$1+(Sheet1!$A$1-1)*10,FALSE)="---","---", (ROUND(VLOOKUP($A1955,Sheet1!$B$3:$AH$1266,Sheet1!K$1+(Sheet1!$A$1-1)*10,FALSE),IF(VLOOKUP($A1955,Sheet1!$B$3:$AH$1266,Sheet1!K$1+(Sheet1!$A$1-1)*10,FALSE)&gt;99999,-3,IF(VLOOKUP($A1955,Sheet1!$B$3:$AH$1266,Sheet1!K$1+(Sheet1!$A$1-1)*10,FALSE)&gt;9999,-2,IF(VLOOKUP($A1955,Sheet1!$B$3:$AH$1266,Sheet1!K$1+(Sheet1!$A$1-1)*10,FALSE)&gt;999,-1,0)))))))</f>
        <v>13100</v>
      </c>
      <c r="AB1955" s="385">
        <f>IF(ISNA(VLOOKUP($A1955,Sheet1!$B$3:$AH$1266,Sheet1!L$1+(Sheet1!$A$1-1)*10,FALSE))=TRUE,"---",IF(VLOOKUP($A1955,Sheet1!$B$3:$AH$1266,Sheet1!L$1+(Sheet1!$A$1-1)*10,FALSE)="---","---", (ROUND(VLOOKUP($A1955,Sheet1!$B$3:$AH$1266,Sheet1!L$1+(Sheet1!$A$1-1)*10,FALSE),IF(VLOOKUP($A1955,Sheet1!$B$3:$AH$1266,Sheet1!L$1+(Sheet1!$A$1-1)*10,FALSE)&gt;99999,-3,IF(VLOOKUP($A1955,Sheet1!$B$3:$AH$1266,Sheet1!L$1+(Sheet1!$A$1-1)*10,FALSE)&gt;9999,-2,IF(VLOOKUP($A1955,Sheet1!$B$3:$AH$1266,Sheet1!L$1+(Sheet1!$A$1-1)*10,FALSE)&gt;999,-1,0)))))))</f>
        <v>14200</v>
      </c>
      <c r="AC1955" s="385">
        <f>IF(ISNA(VLOOKUP($A1955,Sheet1!$B$3:$AH$1266,Sheet1!M$1+(Sheet1!$A$1-1)*10,FALSE))=TRUE,"---",IF(VLOOKUP($A1955,Sheet1!$B$3:$AH$1266,Sheet1!M$1+(Sheet1!$A$1-1)*10,FALSE)="---","---", (ROUND(VLOOKUP($A1955,Sheet1!$B$3:$AH$1266,Sheet1!M$1+(Sheet1!$A$1-1)*10,FALSE),IF(VLOOKUP($A1955,Sheet1!$B$3:$AH$1266,Sheet1!M$1+(Sheet1!$A$1-1)*10,FALSE)&gt;99999,-3,IF(VLOOKUP($A1955,Sheet1!$B$3:$AH$1266,Sheet1!M$1+(Sheet1!$A$1-1)*10,FALSE)&gt;9999,-2,IF(VLOOKUP($A1955,Sheet1!$B$3:$AH$1266,Sheet1!M$1+(Sheet1!$A$1-1)*10,FALSE)&gt;999,-1,0)))))))</f>
        <v>15200</v>
      </c>
      <c r="AD1955" s="385">
        <f>IF(ISNA(VLOOKUP($A1955,Sheet1!$B$3:$AH$1266,Sheet1!N$1+(Sheet1!$A$1-1)*10,FALSE))=TRUE,"---",IF(VLOOKUP($A1955,Sheet1!$B$3:$AH$1266,Sheet1!N$1+(Sheet1!$A$1-1)*10,FALSE)="---","---", (ROUND(VLOOKUP($A1955,Sheet1!$B$3:$AH$1266,Sheet1!N$1+(Sheet1!$A$1-1)*10,FALSE),IF(VLOOKUP($A1955,Sheet1!$B$3:$AH$1266,Sheet1!N$1+(Sheet1!$A$1-1)*10,FALSE)&gt;99999,-3,IF(VLOOKUP($A1955,Sheet1!$B$3:$AH$1266,Sheet1!N$1+(Sheet1!$A$1-1)*10,FALSE)&gt;9999,-2,IF(VLOOKUP($A1955,Sheet1!$B$3:$AH$1266,Sheet1!N$1+(Sheet1!$A$1-1)*10,FALSE)&gt;999,-1,0)))))))</f>
        <v>16500</v>
      </c>
    </row>
    <row r="1956" spans="1:30" ht="25.5" customHeight="1" x14ac:dyDescent="0.25">
      <c r="A1956" s="304"/>
      <c r="B1956" s="346"/>
      <c r="C1956" s="304"/>
      <c r="D1956" s="304"/>
      <c r="E1956" s="305" t="e">
        <v>#N/A</v>
      </c>
      <c r="F1956" s="346"/>
      <c r="G1956" s="352"/>
      <c r="H1956" s="437"/>
      <c r="I1956" s="119">
        <v>19777</v>
      </c>
      <c r="J1956" s="124">
        <v>9.24</v>
      </c>
      <c r="K1956" s="118" t="s">
        <v>28</v>
      </c>
      <c r="L1956" s="129" t="s">
        <v>4405</v>
      </c>
      <c r="M1956" s="130" t="s">
        <v>4405</v>
      </c>
      <c r="N1956" s="118" t="s">
        <v>75</v>
      </c>
      <c r="O1956" s="71" t="s">
        <v>4405</v>
      </c>
      <c r="P1956" s="71" t="s">
        <v>4405</v>
      </c>
      <c r="Q1956" s="71" t="s">
        <v>4405</v>
      </c>
      <c r="R1956" s="73" t="s">
        <v>4405</v>
      </c>
      <c r="S1956" s="357" t="e">
        <v>#N/A</v>
      </c>
      <c r="T1956" s="357" t="str">
        <f>IF(ISNA(VLOOKUP(A1956,Sheet1!B$3:C$1266,2,FALSE)=TRUE),"ND",VLOOKUP(A1956,Sheet1!B$3:C$1266,2,FALSE))</f>
        <v>ND</v>
      </c>
      <c r="U1956" s="385" t="str">
        <f>IF(ISNA(VLOOKUP($A1956,Sheet1!$B$3:$AH$1266,Sheet1!E$1+(Sheet1!$A$1-1)*10,FALSE))=TRUE,"---",IF(VLOOKUP($A1956,Sheet1!$B$3:$AH$1266,Sheet1!E$1+(Sheet1!$A$1-1)*10,FALSE)="---","---", (ROUND(VLOOKUP($A1956,Sheet1!$B$3:$AH$1266,Sheet1!E$1+(Sheet1!$A$1-1)*10,FALSE),IF(VLOOKUP($A1956,Sheet1!$B$3:$AH$1266,Sheet1!E$1+(Sheet1!$A$1-1)*10,FALSE)&gt;99999,-3,IF(VLOOKUP($A1956,Sheet1!$B$3:$AH$1266,Sheet1!E$1+(Sheet1!$A$1-1)*10,FALSE)&gt;9999,-2,IF(VLOOKUP($A1956,Sheet1!$B$3:$AH$1266,Sheet1!E$1+(Sheet1!$A$1-1)*10,FALSE)&gt;999,-1,0)))))))</f>
        <v>---</v>
      </c>
      <c r="V1956" s="385" t="str">
        <f>IF(ISNA(VLOOKUP($A1956,Sheet1!$B$3:$AH$1266,Sheet1!F$1+(Sheet1!$A$1-1)*10,FALSE))=TRUE,"---",IF(VLOOKUP($A1956,Sheet1!$B$3:$AH$1266,Sheet1!F$1+(Sheet1!$A$1-1)*10,FALSE)="---","---", (ROUND(VLOOKUP($A1956,Sheet1!$B$3:$AH$1266,Sheet1!F$1+(Sheet1!$A$1-1)*10,FALSE),IF(VLOOKUP($A1956,Sheet1!$B$3:$AH$1266,Sheet1!F$1+(Sheet1!$A$1-1)*10,FALSE)&gt;99999,-3,IF(VLOOKUP($A1956,Sheet1!$B$3:$AH$1266,Sheet1!F$1+(Sheet1!$A$1-1)*10,FALSE)&gt;9999,-2,IF(VLOOKUP($A1956,Sheet1!$B$3:$AH$1266,Sheet1!F$1+(Sheet1!$A$1-1)*10,FALSE)&gt;999,-1,0)))))))</f>
        <v>---</v>
      </c>
      <c r="W1956" s="385" t="str">
        <f>IF(ISNA(VLOOKUP($A1956,Sheet1!$B$3:$AH$1266,Sheet1!G$1+(Sheet1!$A$1-1)*10,FALSE))=TRUE,"---",IF(VLOOKUP($A1956,Sheet1!$B$3:$AH$1266,Sheet1!G$1+(Sheet1!$A$1-1)*10,FALSE)="---","---", (ROUND(VLOOKUP($A1956,Sheet1!$B$3:$AH$1266,Sheet1!G$1+(Sheet1!$A$1-1)*10,FALSE),IF(VLOOKUP($A1956,Sheet1!$B$3:$AH$1266,Sheet1!G$1+(Sheet1!$A$1-1)*10,FALSE)&gt;99999,-3,IF(VLOOKUP($A1956,Sheet1!$B$3:$AH$1266,Sheet1!G$1+(Sheet1!$A$1-1)*10,FALSE)&gt;9999,-2,IF(VLOOKUP($A1956,Sheet1!$B$3:$AH$1266,Sheet1!G$1+(Sheet1!$A$1-1)*10,FALSE)&gt;999,-1,0)))))))</f>
        <v>---</v>
      </c>
      <c r="X1956" s="385" t="str">
        <f>IF(ISNA(VLOOKUP($A1956,Sheet1!$B$3:$AH$1266,Sheet1!H$1+(Sheet1!$A$1-1)*10,FALSE))=TRUE,"---",IF(VLOOKUP($A1956,Sheet1!$B$3:$AH$1266,Sheet1!H$1+(Sheet1!$A$1-1)*10,FALSE)="---","---", (ROUND(VLOOKUP($A1956,Sheet1!$B$3:$AH$1266,Sheet1!H$1+(Sheet1!$A$1-1)*10,FALSE),IF(VLOOKUP($A1956,Sheet1!$B$3:$AH$1266,Sheet1!H$1+(Sheet1!$A$1-1)*10,FALSE)&gt;99999,-3,IF(VLOOKUP($A1956,Sheet1!$B$3:$AH$1266,Sheet1!H$1+(Sheet1!$A$1-1)*10,FALSE)&gt;9999,-2,IF(VLOOKUP($A1956,Sheet1!$B$3:$AH$1266,Sheet1!H$1+(Sheet1!$A$1-1)*10,FALSE)&gt;999,-1,0)))))))</f>
        <v>---</v>
      </c>
      <c r="Y1956" s="385" t="str">
        <f>IF(ISNA(VLOOKUP($A1956,Sheet1!$B$3:$AH$1266,Sheet1!I$1+(Sheet1!$A$1-1)*10,FALSE))=TRUE,"---",IF(VLOOKUP($A1956,Sheet1!$B$3:$AH$1266,Sheet1!I$1+(Sheet1!$A$1-1)*10,FALSE)="---","---", (ROUND(VLOOKUP($A1956,Sheet1!$B$3:$AH$1266,Sheet1!I$1+(Sheet1!$A$1-1)*10,FALSE),IF(VLOOKUP($A1956,Sheet1!$B$3:$AH$1266,Sheet1!I$1+(Sheet1!$A$1-1)*10,FALSE)&gt;99999,-3,IF(VLOOKUP($A1956,Sheet1!$B$3:$AH$1266,Sheet1!I$1+(Sheet1!$A$1-1)*10,FALSE)&gt;9999,-2,IF(VLOOKUP($A1956,Sheet1!$B$3:$AH$1266,Sheet1!I$1+(Sheet1!$A$1-1)*10,FALSE)&gt;999,-1,0)))))))</f>
        <v>---</v>
      </c>
      <c r="Z1956" s="385" t="str">
        <f>IF(ISNA(VLOOKUP($A1956,Sheet1!$B$3:$AH$1266,Sheet1!J$1+(Sheet1!$A$1-1)*10,FALSE))=TRUE,"---",IF(VLOOKUP($A1956,Sheet1!$B$3:$AH$1266,Sheet1!J$1+(Sheet1!$A$1-1)*10,FALSE)="---","---", (ROUND(VLOOKUP($A1956,Sheet1!$B$3:$AH$1266,Sheet1!J$1+(Sheet1!$A$1-1)*10,FALSE),IF(VLOOKUP($A1956,Sheet1!$B$3:$AH$1266,Sheet1!J$1+(Sheet1!$A$1-1)*10,FALSE)&gt;99999,-3,IF(VLOOKUP($A1956,Sheet1!$B$3:$AH$1266,Sheet1!J$1+(Sheet1!$A$1-1)*10,FALSE)&gt;9999,-2,IF(VLOOKUP($A1956,Sheet1!$B$3:$AH$1266,Sheet1!J$1+(Sheet1!$A$1-1)*10,FALSE)&gt;999,-1,0)))))))</f>
        <v>---</v>
      </c>
      <c r="AA1956" s="385" t="str">
        <f>IF(ISNA(VLOOKUP($A1956,Sheet1!$B$3:$AH$1266,Sheet1!K$1+(Sheet1!$A$1-1)*10,FALSE))=TRUE,"---",IF(VLOOKUP($A1956,Sheet1!$B$3:$AH$1266,Sheet1!K$1+(Sheet1!$A$1-1)*10,FALSE)="---","---", (ROUND(VLOOKUP($A1956,Sheet1!$B$3:$AH$1266,Sheet1!K$1+(Sheet1!$A$1-1)*10,FALSE),IF(VLOOKUP($A1956,Sheet1!$B$3:$AH$1266,Sheet1!K$1+(Sheet1!$A$1-1)*10,FALSE)&gt;99999,-3,IF(VLOOKUP($A1956,Sheet1!$B$3:$AH$1266,Sheet1!K$1+(Sheet1!$A$1-1)*10,FALSE)&gt;9999,-2,IF(VLOOKUP($A1956,Sheet1!$B$3:$AH$1266,Sheet1!K$1+(Sheet1!$A$1-1)*10,FALSE)&gt;999,-1,0)))))))</f>
        <v>---</v>
      </c>
      <c r="AB1956" s="385" t="str">
        <f>IF(ISNA(VLOOKUP($A1956,Sheet1!$B$3:$AH$1266,Sheet1!L$1+(Sheet1!$A$1-1)*10,FALSE))=TRUE,"---",IF(VLOOKUP($A1956,Sheet1!$B$3:$AH$1266,Sheet1!L$1+(Sheet1!$A$1-1)*10,FALSE)="---","---", (ROUND(VLOOKUP($A1956,Sheet1!$B$3:$AH$1266,Sheet1!L$1+(Sheet1!$A$1-1)*10,FALSE),IF(VLOOKUP($A1956,Sheet1!$B$3:$AH$1266,Sheet1!L$1+(Sheet1!$A$1-1)*10,FALSE)&gt;99999,-3,IF(VLOOKUP($A1956,Sheet1!$B$3:$AH$1266,Sheet1!L$1+(Sheet1!$A$1-1)*10,FALSE)&gt;9999,-2,IF(VLOOKUP($A1956,Sheet1!$B$3:$AH$1266,Sheet1!L$1+(Sheet1!$A$1-1)*10,FALSE)&gt;999,-1,0)))))))</f>
        <v>---</v>
      </c>
      <c r="AC1956" s="385" t="str">
        <f>IF(ISNA(VLOOKUP($A1956,Sheet1!$B$3:$AH$1266,Sheet1!M$1+(Sheet1!$A$1-1)*10,FALSE))=TRUE,"---",IF(VLOOKUP($A1956,Sheet1!$B$3:$AH$1266,Sheet1!M$1+(Sheet1!$A$1-1)*10,FALSE)="---","---", (ROUND(VLOOKUP($A1956,Sheet1!$B$3:$AH$1266,Sheet1!M$1+(Sheet1!$A$1-1)*10,FALSE),IF(VLOOKUP($A1956,Sheet1!$B$3:$AH$1266,Sheet1!M$1+(Sheet1!$A$1-1)*10,FALSE)&gt;99999,-3,IF(VLOOKUP($A1956,Sheet1!$B$3:$AH$1266,Sheet1!M$1+(Sheet1!$A$1-1)*10,FALSE)&gt;9999,-2,IF(VLOOKUP($A1956,Sheet1!$B$3:$AH$1266,Sheet1!M$1+(Sheet1!$A$1-1)*10,FALSE)&gt;999,-1,0)))))))</f>
        <v>---</v>
      </c>
      <c r="AD1956" s="385" t="str">
        <f>IF(ISNA(VLOOKUP($A1956,Sheet1!$B$3:$AH$1266,Sheet1!N$1+(Sheet1!$A$1-1)*10,FALSE))=TRUE,"---",IF(VLOOKUP($A1956,Sheet1!$B$3:$AH$1266,Sheet1!N$1+(Sheet1!$A$1-1)*10,FALSE)="---","---", (ROUND(VLOOKUP($A1956,Sheet1!$B$3:$AH$1266,Sheet1!N$1+(Sheet1!$A$1-1)*10,FALSE),IF(VLOOKUP($A1956,Sheet1!$B$3:$AH$1266,Sheet1!N$1+(Sheet1!$A$1-1)*10,FALSE)&gt;99999,-3,IF(VLOOKUP($A1956,Sheet1!$B$3:$AH$1266,Sheet1!N$1+(Sheet1!$A$1-1)*10,FALSE)&gt;9999,-2,IF(VLOOKUP($A1956,Sheet1!$B$3:$AH$1266,Sheet1!N$1+(Sheet1!$A$1-1)*10,FALSE)&gt;999,-1,0)))))))</f>
        <v>---</v>
      </c>
    </row>
    <row r="1957" spans="1:30" ht="25.5" customHeight="1" x14ac:dyDescent="0.25">
      <c r="A1957" s="303" t="s">
        <v>2853</v>
      </c>
      <c r="B1957" s="330" t="s">
        <v>2854</v>
      </c>
      <c r="C1957" s="303">
        <v>445246</v>
      </c>
      <c r="D1957" s="303">
        <v>745453</v>
      </c>
      <c r="E1957" s="307" t="s">
        <v>3013</v>
      </c>
      <c r="F1957" s="52" t="s">
        <v>4630</v>
      </c>
      <c r="G1957" s="127" t="s">
        <v>31</v>
      </c>
      <c r="H1957" s="347">
        <v>43.9</v>
      </c>
      <c r="I1957" s="112">
        <v>23100</v>
      </c>
      <c r="J1957" s="113">
        <v>6.94</v>
      </c>
      <c r="K1957" s="127" t="s">
        <v>20</v>
      </c>
      <c r="L1957" s="115">
        <v>1920</v>
      </c>
      <c r="M1957" s="116">
        <v>43.7</v>
      </c>
      <c r="N1957" s="114" t="s">
        <v>4405</v>
      </c>
      <c r="O1957" s="68">
        <f t="shared" si="64"/>
        <v>0.77903193543011351</v>
      </c>
      <c r="P1957" s="68">
        <f>IF(O1957&lt;&gt;"",VLOOKUP($A1957,Sheet4!$A$2:$O$1309,14,FALSE)*100,"")</f>
        <v>0.37994644666760058</v>
      </c>
      <c r="Q1957" s="68">
        <f>IF(P1957&lt;&gt;"",VLOOKUP($A1957,Sheet4!$A$2:$O$1309,15,FALSE)*100,"")</f>
        <v>3.6600108319001512</v>
      </c>
      <c r="R1957" s="74" t="str">
        <f t="shared" si="65"/>
        <v>&gt;100, &lt;200</v>
      </c>
      <c r="S1957" s="356" t="s">
        <v>4364</v>
      </c>
      <c r="T1957" s="356" t="str">
        <f>IF(ISNA(VLOOKUP(A1957,Sheet1!B$3:C$1266,2,FALSE)=TRUE),"NC",VLOOKUP(A1957,Sheet1!B$3:C$1266,2,FALSE))</f>
        <v>Rural10</v>
      </c>
      <c r="U1957" s="392">
        <f>IF(ISNA(VLOOKUP($A1957,Sheet1!$B$3:$AH$1266,Sheet1!E$1+(Sheet1!$A$1-1)*10,FALSE))=TRUE,"---",IF(VLOOKUP($A1957,Sheet1!$B$3:$AH$1266,Sheet1!E$1+(Sheet1!$A$1-1)*10,FALSE)="---","---", (ROUND(VLOOKUP($A1957,Sheet1!$B$3:$AH$1266,Sheet1!E$1+(Sheet1!$A$1-1)*10,FALSE),IF(VLOOKUP($A1957,Sheet1!$B$3:$AH$1266,Sheet1!E$1+(Sheet1!$A$1-1)*10,FALSE)&gt;99999,-3,IF(VLOOKUP($A1957,Sheet1!$B$3:$AH$1266,Sheet1!E$1+(Sheet1!$A$1-1)*10,FALSE)&gt;9999,-2,IF(VLOOKUP($A1957,Sheet1!$B$3:$AH$1266,Sheet1!E$1+(Sheet1!$A$1-1)*10,FALSE)&gt;999,-1,0)))))))</f>
        <v>479</v>
      </c>
      <c r="V1957" s="392">
        <f>IF(ISNA(VLOOKUP($A1957,Sheet1!$B$3:$AH$1266,Sheet1!F$1+(Sheet1!$A$1-1)*10,FALSE))=TRUE,"---",IF(VLOOKUP($A1957,Sheet1!$B$3:$AH$1266,Sheet1!F$1+(Sheet1!$A$1-1)*10,FALSE)="---","---", (ROUND(VLOOKUP($A1957,Sheet1!$B$3:$AH$1266,Sheet1!F$1+(Sheet1!$A$1-1)*10,FALSE),IF(VLOOKUP($A1957,Sheet1!$B$3:$AH$1266,Sheet1!F$1+(Sheet1!$A$1-1)*10,FALSE)&gt;99999,-3,IF(VLOOKUP($A1957,Sheet1!$B$3:$AH$1266,Sheet1!F$1+(Sheet1!$A$1-1)*10,FALSE)&gt;9999,-2,IF(VLOOKUP($A1957,Sheet1!$B$3:$AH$1266,Sheet1!F$1+(Sheet1!$A$1-1)*10,FALSE)&gt;999,-1,0)))))))</f>
        <v>565</v>
      </c>
      <c r="W1957" s="392">
        <f>IF(ISNA(VLOOKUP($A1957,Sheet1!$B$3:$AH$1266,Sheet1!G$1+(Sheet1!$A$1-1)*10,FALSE))=TRUE,"---",IF(VLOOKUP($A1957,Sheet1!$B$3:$AH$1266,Sheet1!G$1+(Sheet1!$A$1-1)*10,FALSE)="---","---", (ROUND(VLOOKUP($A1957,Sheet1!$B$3:$AH$1266,Sheet1!G$1+(Sheet1!$A$1-1)*10,FALSE),IF(VLOOKUP($A1957,Sheet1!$B$3:$AH$1266,Sheet1!G$1+(Sheet1!$A$1-1)*10,FALSE)&gt;99999,-3,IF(VLOOKUP($A1957,Sheet1!$B$3:$AH$1266,Sheet1!G$1+(Sheet1!$A$1-1)*10,FALSE)&gt;9999,-2,IF(VLOOKUP($A1957,Sheet1!$B$3:$AH$1266,Sheet1!G$1+(Sheet1!$A$1-1)*10,FALSE)&gt;999,-1,0)))))))</f>
        <v>672</v>
      </c>
      <c r="X1957" s="392">
        <f>IF(ISNA(VLOOKUP($A1957,Sheet1!$B$3:$AH$1266,Sheet1!H$1+(Sheet1!$A$1-1)*10,FALSE))=TRUE,"---",IF(VLOOKUP($A1957,Sheet1!$B$3:$AH$1266,Sheet1!H$1+(Sheet1!$A$1-1)*10,FALSE)="---","---", (ROUND(VLOOKUP($A1957,Sheet1!$B$3:$AH$1266,Sheet1!H$1+(Sheet1!$A$1-1)*10,FALSE),IF(VLOOKUP($A1957,Sheet1!$B$3:$AH$1266,Sheet1!H$1+(Sheet1!$A$1-1)*10,FALSE)&gt;99999,-3,IF(VLOOKUP($A1957,Sheet1!$B$3:$AH$1266,Sheet1!H$1+(Sheet1!$A$1-1)*10,FALSE)&gt;9999,-2,IF(VLOOKUP($A1957,Sheet1!$B$3:$AH$1266,Sheet1!H$1+(Sheet1!$A$1-1)*10,FALSE)&gt;999,-1,0)))))))</f>
        <v>954</v>
      </c>
      <c r="Y1957" s="392">
        <f>IF(ISNA(VLOOKUP($A1957,Sheet1!$B$3:$AH$1266,Sheet1!I$1+(Sheet1!$A$1-1)*10,FALSE))=TRUE,"---",IF(VLOOKUP($A1957,Sheet1!$B$3:$AH$1266,Sheet1!I$1+(Sheet1!$A$1-1)*10,FALSE)="---","---", (ROUND(VLOOKUP($A1957,Sheet1!$B$3:$AH$1266,Sheet1!I$1+(Sheet1!$A$1-1)*10,FALSE),IF(VLOOKUP($A1957,Sheet1!$B$3:$AH$1266,Sheet1!I$1+(Sheet1!$A$1-1)*10,FALSE)&gt;99999,-3,IF(VLOOKUP($A1957,Sheet1!$B$3:$AH$1266,Sheet1!I$1+(Sheet1!$A$1-1)*10,FALSE)&gt;9999,-2,IF(VLOOKUP($A1957,Sheet1!$B$3:$AH$1266,Sheet1!I$1+(Sheet1!$A$1-1)*10,FALSE)&gt;999,-1,0)))))))</f>
        <v>1150</v>
      </c>
      <c r="Z1957" s="392">
        <f>IF(ISNA(VLOOKUP($A1957,Sheet1!$B$3:$AH$1266,Sheet1!J$1+(Sheet1!$A$1-1)*10,FALSE))=TRUE,"---",IF(VLOOKUP($A1957,Sheet1!$B$3:$AH$1266,Sheet1!J$1+(Sheet1!$A$1-1)*10,FALSE)="---","---", (ROUND(VLOOKUP($A1957,Sheet1!$B$3:$AH$1266,Sheet1!J$1+(Sheet1!$A$1-1)*10,FALSE),IF(VLOOKUP($A1957,Sheet1!$B$3:$AH$1266,Sheet1!J$1+(Sheet1!$A$1-1)*10,FALSE)&gt;99999,-3,IF(VLOOKUP($A1957,Sheet1!$B$3:$AH$1266,Sheet1!J$1+(Sheet1!$A$1-1)*10,FALSE)&gt;9999,-2,IF(VLOOKUP($A1957,Sheet1!$B$3:$AH$1266,Sheet1!J$1+(Sheet1!$A$1-1)*10,FALSE)&gt;999,-1,0)))))))</f>
        <v>1410</v>
      </c>
      <c r="AA1957" s="392">
        <f>IF(ISNA(VLOOKUP($A1957,Sheet1!$B$3:$AH$1266,Sheet1!K$1+(Sheet1!$A$1-1)*10,FALSE))=TRUE,"---",IF(VLOOKUP($A1957,Sheet1!$B$3:$AH$1266,Sheet1!K$1+(Sheet1!$A$1-1)*10,FALSE)="---","---", (ROUND(VLOOKUP($A1957,Sheet1!$B$3:$AH$1266,Sheet1!K$1+(Sheet1!$A$1-1)*10,FALSE),IF(VLOOKUP($A1957,Sheet1!$B$3:$AH$1266,Sheet1!K$1+(Sheet1!$A$1-1)*10,FALSE)&gt;99999,-3,IF(VLOOKUP($A1957,Sheet1!$B$3:$AH$1266,Sheet1!K$1+(Sheet1!$A$1-1)*10,FALSE)&gt;9999,-2,IF(VLOOKUP($A1957,Sheet1!$B$3:$AH$1266,Sheet1!K$1+(Sheet1!$A$1-1)*10,FALSE)&gt;999,-1,0)))))))</f>
        <v>1610</v>
      </c>
      <c r="AB1957" s="392">
        <f>IF(ISNA(VLOOKUP($A1957,Sheet1!$B$3:$AH$1266,Sheet1!L$1+(Sheet1!$A$1-1)*10,FALSE))=TRUE,"---",IF(VLOOKUP($A1957,Sheet1!$B$3:$AH$1266,Sheet1!L$1+(Sheet1!$A$1-1)*10,FALSE)="---","---", (ROUND(VLOOKUP($A1957,Sheet1!$B$3:$AH$1266,Sheet1!L$1+(Sheet1!$A$1-1)*10,FALSE),IF(VLOOKUP($A1957,Sheet1!$B$3:$AH$1266,Sheet1!L$1+(Sheet1!$A$1-1)*10,FALSE)&gt;99999,-3,IF(VLOOKUP($A1957,Sheet1!$B$3:$AH$1266,Sheet1!L$1+(Sheet1!$A$1-1)*10,FALSE)&gt;9999,-2,IF(VLOOKUP($A1957,Sheet1!$B$3:$AH$1266,Sheet1!L$1+(Sheet1!$A$1-1)*10,FALSE)&gt;999,-1,0)))))))</f>
        <v>1830</v>
      </c>
      <c r="AC1957" s="392">
        <f>IF(ISNA(VLOOKUP($A1957,Sheet1!$B$3:$AH$1266,Sheet1!M$1+(Sheet1!$A$1-1)*10,FALSE))=TRUE,"---",IF(VLOOKUP($A1957,Sheet1!$B$3:$AH$1266,Sheet1!M$1+(Sheet1!$A$1-1)*10,FALSE)="---","---", (ROUND(VLOOKUP($A1957,Sheet1!$B$3:$AH$1266,Sheet1!M$1+(Sheet1!$A$1-1)*10,FALSE),IF(VLOOKUP($A1957,Sheet1!$B$3:$AH$1266,Sheet1!M$1+(Sheet1!$A$1-1)*10,FALSE)&gt;99999,-3,IF(VLOOKUP($A1957,Sheet1!$B$3:$AH$1266,Sheet1!M$1+(Sheet1!$A$1-1)*10,FALSE)&gt;9999,-2,IF(VLOOKUP($A1957,Sheet1!$B$3:$AH$1266,Sheet1!M$1+(Sheet1!$A$1-1)*10,FALSE)&gt;999,-1,0)))))))</f>
        <v>2040</v>
      </c>
      <c r="AD1957" s="392">
        <f>IF(ISNA(VLOOKUP($A1957,Sheet1!$B$3:$AH$1266,Sheet1!N$1+(Sheet1!$A$1-1)*10,FALSE))=TRUE,"---",IF(VLOOKUP($A1957,Sheet1!$B$3:$AH$1266,Sheet1!N$1+(Sheet1!$A$1-1)*10,FALSE)="---","---", (ROUND(VLOOKUP($A1957,Sheet1!$B$3:$AH$1266,Sheet1!N$1+(Sheet1!$A$1-1)*10,FALSE),IF(VLOOKUP($A1957,Sheet1!$B$3:$AH$1266,Sheet1!N$1+(Sheet1!$A$1-1)*10,FALSE)&gt;99999,-3,IF(VLOOKUP($A1957,Sheet1!$B$3:$AH$1266,Sheet1!N$1+(Sheet1!$A$1-1)*10,FALSE)&gt;9999,-2,IF(VLOOKUP($A1957,Sheet1!$B$3:$AH$1266,Sheet1!N$1+(Sheet1!$A$1-1)*10,FALSE)&gt;999,-1,0)))))))</f>
        <v>2350</v>
      </c>
    </row>
    <row r="1958" spans="1:30" ht="25.5" customHeight="1" x14ac:dyDescent="0.25">
      <c r="A1958" s="303"/>
      <c r="B1958" s="331"/>
      <c r="C1958" s="303"/>
      <c r="D1958" s="303"/>
      <c r="E1958" s="307" t="e">
        <v>#N/A</v>
      </c>
      <c r="F1958" s="52" t="s">
        <v>4587</v>
      </c>
      <c r="G1958" s="127" t="s">
        <v>286</v>
      </c>
      <c r="H1958" s="347"/>
      <c r="I1958" s="112">
        <v>33674</v>
      </c>
      <c r="J1958" s="113">
        <v>7.86</v>
      </c>
      <c r="K1958" s="127" t="s">
        <v>28</v>
      </c>
      <c r="L1958" s="156" t="s">
        <v>4405</v>
      </c>
      <c r="M1958" s="157" t="s">
        <v>4405</v>
      </c>
      <c r="N1958" s="127" t="s">
        <v>75</v>
      </c>
      <c r="O1958" s="68" t="s">
        <v>4405</v>
      </c>
      <c r="P1958" s="68" t="s">
        <v>4405</v>
      </c>
      <c r="Q1958" s="68" t="s">
        <v>4405</v>
      </c>
      <c r="R1958" s="74" t="s">
        <v>4405</v>
      </c>
      <c r="S1958" s="356" t="e">
        <v>#N/A</v>
      </c>
      <c r="T1958" s="356" t="str">
        <f>IF(ISNA(VLOOKUP(A1958,Sheet1!B$3:C$1266,2,FALSE)=TRUE),"ND",VLOOKUP(A1958,Sheet1!B$3:C$1266,2,FALSE))</f>
        <v>ND</v>
      </c>
      <c r="U1958" s="392" t="str">
        <f>IF(ISNA(VLOOKUP($A1958,Sheet1!$B$3:$AH$1266,Sheet1!E$1+(Sheet1!$A$1-1)*10,FALSE))=TRUE,"---",IF(VLOOKUP($A1958,Sheet1!$B$3:$AH$1266,Sheet1!E$1+(Sheet1!$A$1-1)*10,FALSE)="---","---", (ROUND(VLOOKUP($A1958,Sheet1!$B$3:$AH$1266,Sheet1!E$1+(Sheet1!$A$1-1)*10,FALSE),IF(VLOOKUP($A1958,Sheet1!$B$3:$AH$1266,Sheet1!E$1+(Sheet1!$A$1-1)*10,FALSE)&gt;99999,-3,IF(VLOOKUP($A1958,Sheet1!$B$3:$AH$1266,Sheet1!E$1+(Sheet1!$A$1-1)*10,FALSE)&gt;9999,-2,IF(VLOOKUP($A1958,Sheet1!$B$3:$AH$1266,Sheet1!E$1+(Sheet1!$A$1-1)*10,FALSE)&gt;999,-1,0)))))))</f>
        <v>---</v>
      </c>
      <c r="V1958" s="392" t="str">
        <f>IF(ISNA(VLOOKUP($A1958,Sheet1!$B$3:$AH$1266,Sheet1!F$1+(Sheet1!$A$1-1)*10,FALSE))=TRUE,"---",IF(VLOOKUP($A1958,Sheet1!$B$3:$AH$1266,Sheet1!F$1+(Sheet1!$A$1-1)*10,FALSE)="---","---", (ROUND(VLOOKUP($A1958,Sheet1!$B$3:$AH$1266,Sheet1!F$1+(Sheet1!$A$1-1)*10,FALSE),IF(VLOOKUP($A1958,Sheet1!$B$3:$AH$1266,Sheet1!F$1+(Sheet1!$A$1-1)*10,FALSE)&gt;99999,-3,IF(VLOOKUP($A1958,Sheet1!$B$3:$AH$1266,Sheet1!F$1+(Sheet1!$A$1-1)*10,FALSE)&gt;9999,-2,IF(VLOOKUP($A1958,Sheet1!$B$3:$AH$1266,Sheet1!F$1+(Sheet1!$A$1-1)*10,FALSE)&gt;999,-1,0)))))))</f>
        <v>---</v>
      </c>
      <c r="W1958" s="392" t="str">
        <f>IF(ISNA(VLOOKUP($A1958,Sheet1!$B$3:$AH$1266,Sheet1!G$1+(Sheet1!$A$1-1)*10,FALSE))=TRUE,"---",IF(VLOOKUP($A1958,Sheet1!$B$3:$AH$1266,Sheet1!G$1+(Sheet1!$A$1-1)*10,FALSE)="---","---", (ROUND(VLOOKUP($A1958,Sheet1!$B$3:$AH$1266,Sheet1!G$1+(Sheet1!$A$1-1)*10,FALSE),IF(VLOOKUP($A1958,Sheet1!$B$3:$AH$1266,Sheet1!G$1+(Sheet1!$A$1-1)*10,FALSE)&gt;99999,-3,IF(VLOOKUP($A1958,Sheet1!$B$3:$AH$1266,Sheet1!G$1+(Sheet1!$A$1-1)*10,FALSE)&gt;9999,-2,IF(VLOOKUP($A1958,Sheet1!$B$3:$AH$1266,Sheet1!G$1+(Sheet1!$A$1-1)*10,FALSE)&gt;999,-1,0)))))))</f>
        <v>---</v>
      </c>
      <c r="X1958" s="392" t="str">
        <f>IF(ISNA(VLOOKUP($A1958,Sheet1!$B$3:$AH$1266,Sheet1!H$1+(Sheet1!$A$1-1)*10,FALSE))=TRUE,"---",IF(VLOOKUP($A1958,Sheet1!$B$3:$AH$1266,Sheet1!H$1+(Sheet1!$A$1-1)*10,FALSE)="---","---", (ROUND(VLOOKUP($A1958,Sheet1!$B$3:$AH$1266,Sheet1!H$1+(Sheet1!$A$1-1)*10,FALSE),IF(VLOOKUP($A1958,Sheet1!$B$3:$AH$1266,Sheet1!H$1+(Sheet1!$A$1-1)*10,FALSE)&gt;99999,-3,IF(VLOOKUP($A1958,Sheet1!$B$3:$AH$1266,Sheet1!H$1+(Sheet1!$A$1-1)*10,FALSE)&gt;9999,-2,IF(VLOOKUP($A1958,Sheet1!$B$3:$AH$1266,Sheet1!H$1+(Sheet1!$A$1-1)*10,FALSE)&gt;999,-1,0)))))))</f>
        <v>---</v>
      </c>
      <c r="Y1958" s="392" t="str">
        <f>IF(ISNA(VLOOKUP($A1958,Sheet1!$B$3:$AH$1266,Sheet1!I$1+(Sheet1!$A$1-1)*10,FALSE))=TRUE,"---",IF(VLOOKUP($A1958,Sheet1!$B$3:$AH$1266,Sheet1!I$1+(Sheet1!$A$1-1)*10,FALSE)="---","---", (ROUND(VLOOKUP($A1958,Sheet1!$B$3:$AH$1266,Sheet1!I$1+(Sheet1!$A$1-1)*10,FALSE),IF(VLOOKUP($A1958,Sheet1!$B$3:$AH$1266,Sheet1!I$1+(Sheet1!$A$1-1)*10,FALSE)&gt;99999,-3,IF(VLOOKUP($A1958,Sheet1!$B$3:$AH$1266,Sheet1!I$1+(Sheet1!$A$1-1)*10,FALSE)&gt;9999,-2,IF(VLOOKUP($A1958,Sheet1!$B$3:$AH$1266,Sheet1!I$1+(Sheet1!$A$1-1)*10,FALSE)&gt;999,-1,0)))))))</f>
        <v>---</v>
      </c>
      <c r="Z1958" s="392" t="str">
        <f>IF(ISNA(VLOOKUP($A1958,Sheet1!$B$3:$AH$1266,Sheet1!J$1+(Sheet1!$A$1-1)*10,FALSE))=TRUE,"---",IF(VLOOKUP($A1958,Sheet1!$B$3:$AH$1266,Sheet1!J$1+(Sheet1!$A$1-1)*10,FALSE)="---","---", (ROUND(VLOOKUP($A1958,Sheet1!$B$3:$AH$1266,Sheet1!J$1+(Sheet1!$A$1-1)*10,FALSE),IF(VLOOKUP($A1958,Sheet1!$B$3:$AH$1266,Sheet1!J$1+(Sheet1!$A$1-1)*10,FALSE)&gt;99999,-3,IF(VLOOKUP($A1958,Sheet1!$B$3:$AH$1266,Sheet1!J$1+(Sheet1!$A$1-1)*10,FALSE)&gt;9999,-2,IF(VLOOKUP($A1958,Sheet1!$B$3:$AH$1266,Sheet1!J$1+(Sheet1!$A$1-1)*10,FALSE)&gt;999,-1,0)))))))</f>
        <v>---</v>
      </c>
      <c r="AA1958" s="392" t="str">
        <f>IF(ISNA(VLOOKUP($A1958,Sheet1!$B$3:$AH$1266,Sheet1!K$1+(Sheet1!$A$1-1)*10,FALSE))=TRUE,"---",IF(VLOOKUP($A1958,Sheet1!$B$3:$AH$1266,Sheet1!K$1+(Sheet1!$A$1-1)*10,FALSE)="---","---", (ROUND(VLOOKUP($A1958,Sheet1!$B$3:$AH$1266,Sheet1!K$1+(Sheet1!$A$1-1)*10,FALSE),IF(VLOOKUP($A1958,Sheet1!$B$3:$AH$1266,Sheet1!K$1+(Sheet1!$A$1-1)*10,FALSE)&gt;99999,-3,IF(VLOOKUP($A1958,Sheet1!$B$3:$AH$1266,Sheet1!K$1+(Sheet1!$A$1-1)*10,FALSE)&gt;9999,-2,IF(VLOOKUP($A1958,Sheet1!$B$3:$AH$1266,Sheet1!K$1+(Sheet1!$A$1-1)*10,FALSE)&gt;999,-1,0)))))))</f>
        <v>---</v>
      </c>
      <c r="AB1958" s="392" t="str">
        <f>IF(ISNA(VLOOKUP($A1958,Sheet1!$B$3:$AH$1266,Sheet1!L$1+(Sheet1!$A$1-1)*10,FALSE))=TRUE,"---",IF(VLOOKUP($A1958,Sheet1!$B$3:$AH$1266,Sheet1!L$1+(Sheet1!$A$1-1)*10,FALSE)="---","---", (ROUND(VLOOKUP($A1958,Sheet1!$B$3:$AH$1266,Sheet1!L$1+(Sheet1!$A$1-1)*10,FALSE),IF(VLOOKUP($A1958,Sheet1!$B$3:$AH$1266,Sheet1!L$1+(Sheet1!$A$1-1)*10,FALSE)&gt;99999,-3,IF(VLOOKUP($A1958,Sheet1!$B$3:$AH$1266,Sheet1!L$1+(Sheet1!$A$1-1)*10,FALSE)&gt;9999,-2,IF(VLOOKUP($A1958,Sheet1!$B$3:$AH$1266,Sheet1!L$1+(Sheet1!$A$1-1)*10,FALSE)&gt;999,-1,0)))))))</f>
        <v>---</v>
      </c>
      <c r="AC1958" s="392" t="str">
        <f>IF(ISNA(VLOOKUP($A1958,Sheet1!$B$3:$AH$1266,Sheet1!M$1+(Sheet1!$A$1-1)*10,FALSE))=TRUE,"---",IF(VLOOKUP($A1958,Sheet1!$B$3:$AH$1266,Sheet1!M$1+(Sheet1!$A$1-1)*10,FALSE)="---","---", (ROUND(VLOOKUP($A1958,Sheet1!$B$3:$AH$1266,Sheet1!M$1+(Sheet1!$A$1-1)*10,FALSE),IF(VLOOKUP($A1958,Sheet1!$B$3:$AH$1266,Sheet1!M$1+(Sheet1!$A$1-1)*10,FALSE)&gt;99999,-3,IF(VLOOKUP($A1958,Sheet1!$B$3:$AH$1266,Sheet1!M$1+(Sheet1!$A$1-1)*10,FALSE)&gt;9999,-2,IF(VLOOKUP($A1958,Sheet1!$B$3:$AH$1266,Sheet1!M$1+(Sheet1!$A$1-1)*10,FALSE)&gt;999,-1,0)))))))</f>
        <v>---</v>
      </c>
      <c r="AD1958" s="392" t="str">
        <f>IF(ISNA(VLOOKUP($A1958,Sheet1!$B$3:$AH$1266,Sheet1!N$1+(Sheet1!$A$1-1)*10,FALSE))=TRUE,"---",IF(VLOOKUP($A1958,Sheet1!$B$3:$AH$1266,Sheet1!N$1+(Sheet1!$A$1-1)*10,FALSE)="---","---", (ROUND(VLOOKUP($A1958,Sheet1!$B$3:$AH$1266,Sheet1!N$1+(Sheet1!$A$1-1)*10,FALSE),IF(VLOOKUP($A1958,Sheet1!$B$3:$AH$1266,Sheet1!N$1+(Sheet1!$A$1-1)*10,FALSE)&gt;99999,-3,IF(VLOOKUP($A1958,Sheet1!$B$3:$AH$1266,Sheet1!N$1+(Sheet1!$A$1-1)*10,FALSE)&gt;9999,-2,IF(VLOOKUP($A1958,Sheet1!$B$3:$AH$1266,Sheet1!N$1+(Sheet1!$A$1-1)*10,FALSE)&gt;999,-1,0)))))))</f>
        <v>---</v>
      </c>
    </row>
    <row r="1959" spans="1:30" ht="25.5" customHeight="1" x14ac:dyDescent="0.25">
      <c r="A1959" s="133" t="s">
        <v>2855</v>
      </c>
      <c r="B1959" s="141" t="s">
        <v>2856</v>
      </c>
      <c r="C1959" s="133">
        <v>445500</v>
      </c>
      <c r="D1959" s="133">
        <v>745318</v>
      </c>
      <c r="E1959" s="67" t="s">
        <v>3013</v>
      </c>
      <c r="F1959" s="117" t="s">
        <v>5001</v>
      </c>
      <c r="G1959" s="118" t="s">
        <v>286</v>
      </c>
      <c r="H1959" s="166">
        <v>1196</v>
      </c>
      <c r="I1959" s="119">
        <v>4839</v>
      </c>
      <c r="J1959" s="120">
        <v>14.2</v>
      </c>
      <c r="K1959" s="118" t="s">
        <v>24</v>
      </c>
      <c r="L1959" s="122">
        <v>16500</v>
      </c>
      <c r="M1959" s="123">
        <v>13.8</v>
      </c>
      <c r="N1959" s="118" t="s">
        <v>12</v>
      </c>
      <c r="O1959" s="71" t="s">
        <v>4405</v>
      </c>
      <c r="P1959" s="71" t="s">
        <v>4405</v>
      </c>
      <c r="Q1959" s="71" t="s">
        <v>4405</v>
      </c>
      <c r="R1959" s="73" t="s">
        <v>4405</v>
      </c>
      <c r="S1959" s="63" t="s">
        <v>4364</v>
      </c>
      <c r="T1959" s="63" t="str">
        <f>IF(ISNA(VLOOKUP(A1959,Sheet1!B$3:C$1266,2,FALSE)=TRUE),"NC",VLOOKUP(A1959,Sheet1!B$3:C$1266,2,FALSE))</f>
        <v>Regulated*</v>
      </c>
      <c r="U1959" s="66">
        <f>IF(ISNA(VLOOKUP($A1959,Sheet1!$B$3:$AH$1266,Sheet1!E$1+(Sheet1!$A$1-1)*10,FALSE))=TRUE,"---",IF(VLOOKUP($A1959,Sheet1!$B$3:$AH$1266,Sheet1!E$1+(Sheet1!$A$1-1)*10,FALSE)="---","---", (ROUND(VLOOKUP($A1959,Sheet1!$B$3:$AH$1266,Sheet1!E$1+(Sheet1!$A$1-1)*10,FALSE),IF(VLOOKUP($A1959,Sheet1!$B$3:$AH$1266,Sheet1!E$1+(Sheet1!$A$1-1)*10,FALSE)&gt;99999,-3,IF(VLOOKUP($A1959,Sheet1!$B$3:$AH$1266,Sheet1!E$1+(Sheet1!$A$1-1)*10,FALSE)&gt;9999,-2,IF(VLOOKUP($A1959,Sheet1!$B$3:$AH$1266,Sheet1!E$1+(Sheet1!$A$1-1)*10,FALSE)&gt;999,-1,0)))))))</f>
        <v>5910</v>
      </c>
      <c r="V1959" s="66">
        <f>IF(ISNA(VLOOKUP($A1959,Sheet1!$B$3:$AH$1266,Sheet1!F$1+(Sheet1!$A$1-1)*10,FALSE))=TRUE,"---",IF(VLOOKUP($A1959,Sheet1!$B$3:$AH$1266,Sheet1!F$1+(Sheet1!$A$1-1)*10,FALSE)="---","---", (ROUND(VLOOKUP($A1959,Sheet1!$B$3:$AH$1266,Sheet1!F$1+(Sheet1!$A$1-1)*10,FALSE),IF(VLOOKUP($A1959,Sheet1!$B$3:$AH$1266,Sheet1!F$1+(Sheet1!$A$1-1)*10,FALSE)&gt;99999,-3,IF(VLOOKUP($A1959,Sheet1!$B$3:$AH$1266,Sheet1!F$1+(Sheet1!$A$1-1)*10,FALSE)&gt;9999,-2,IF(VLOOKUP($A1959,Sheet1!$B$3:$AH$1266,Sheet1!F$1+(Sheet1!$A$1-1)*10,FALSE)&gt;999,-1,0)))))))</f>
        <v>6690</v>
      </c>
      <c r="W1959" s="66">
        <f>IF(ISNA(VLOOKUP($A1959,Sheet1!$B$3:$AH$1266,Sheet1!G$1+(Sheet1!$A$1-1)*10,FALSE))=TRUE,"---",IF(VLOOKUP($A1959,Sheet1!$B$3:$AH$1266,Sheet1!G$1+(Sheet1!$A$1-1)*10,FALSE)="---","---", (ROUND(VLOOKUP($A1959,Sheet1!$B$3:$AH$1266,Sheet1!G$1+(Sheet1!$A$1-1)*10,FALSE),IF(VLOOKUP($A1959,Sheet1!$B$3:$AH$1266,Sheet1!G$1+(Sheet1!$A$1-1)*10,FALSE)&gt;99999,-3,IF(VLOOKUP($A1959,Sheet1!$B$3:$AH$1266,Sheet1!G$1+(Sheet1!$A$1-1)*10,FALSE)&gt;9999,-2,IF(VLOOKUP($A1959,Sheet1!$B$3:$AH$1266,Sheet1!G$1+(Sheet1!$A$1-1)*10,FALSE)&gt;999,-1,0)))))))</f>
        <v>7610</v>
      </c>
      <c r="X1959" s="66">
        <f>IF(ISNA(VLOOKUP($A1959,Sheet1!$B$3:$AH$1266,Sheet1!H$1+(Sheet1!$A$1-1)*10,FALSE))=TRUE,"---",IF(VLOOKUP($A1959,Sheet1!$B$3:$AH$1266,Sheet1!H$1+(Sheet1!$A$1-1)*10,FALSE)="---","---", (ROUND(VLOOKUP($A1959,Sheet1!$B$3:$AH$1266,Sheet1!H$1+(Sheet1!$A$1-1)*10,FALSE),IF(VLOOKUP($A1959,Sheet1!$B$3:$AH$1266,Sheet1!H$1+(Sheet1!$A$1-1)*10,FALSE)&gt;99999,-3,IF(VLOOKUP($A1959,Sheet1!$B$3:$AH$1266,Sheet1!H$1+(Sheet1!$A$1-1)*10,FALSE)&gt;9999,-2,IF(VLOOKUP($A1959,Sheet1!$B$3:$AH$1266,Sheet1!H$1+(Sheet1!$A$1-1)*10,FALSE)&gt;999,-1,0)))))))</f>
        <v>9750</v>
      </c>
      <c r="Y1959" s="66">
        <f>IF(ISNA(VLOOKUP($A1959,Sheet1!$B$3:$AH$1266,Sheet1!I$1+(Sheet1!$A$1-1)*10,FALSE))=TRUE,"---",IF(VLOOKUP($A1959,Sheet1!$B$3:$AH$1266,Sheet1!I$1+(Sheet1!$A$1-1)*10,FALSE)="---","---", (ROUND(VLOOKUP($A1959,Sheet1!$B$3:$AH$1266,Sheet1!I$1+(Sheet1!$A$1-1)*10,FALSE),IF(VLOOKUP($A1959,Sheet1!$B$3:$AH$1266,Sheet1!I$1+(Sheet1!$A$1-1)*10,FALSE)&gt;99999,-3,IF(VLOOKUP($A1959,Sheet1!$B$3:$AH$1266,Sheet1!I$1+(Sheet1!$A$1-1)*10,FALSE)&gt;9999,-2,IF(VLOOKUP($A1959,Sheet1!$B$3:$AH$1266,Sheet1!I$1+(Sheet1!$A$1-1)*10,FALSE)&gt;999,-1,0)))))))</f>
        <v>11100</v>
      </c>
      <c r="Z1959" s="66">
        <f>IF(ISNA(VLOOKUP($A1959,Sheet1!$B$3:$AH$1266,Sheet1!J$1+(Sheet1!$A$1-1)*10,FALSE))=TRUE,"---",IF(VLOOKUP($A1959,Sheet1!$B$3:$AH$1266,Sheet1!J$1+(Sheet1!$A$1-1)*10,FALSE)="---","---", (ROUND(VLOOKUP($A1959,Sheet1!$B$3:$AH$1266,Sheet1!J$1+(Sheet1!$A$1-1)*10,FALSE),IF(VLOOKUP($A1959,Sheet1!$B$3:$AH$1266,Sheet1!J$1+(Sheet1!$A$1-1)*10,FALSE)&gt;99999,-3,IF(VLOOKUP($A1959,Sheet1!$B$3:$AH$1266,Sheet1!J$1+(Sheet1!$A$1-1)*10,FALSE)&gt;9999,-2,IF(VLOOKUP($A1959,Sheet1!$B$3:$AH$1266,Sheet1!J$1+(Sheet1!$A$1-1)*10,FALSE)&gt;999,-1,0)))))))</f>
        <v>12700</v>
      </c>
      <c r="AA1959" s="66">
        <f>IF(ISNA(VLOOKUP($A1959,Sheet1!$B$3:$AH$1266,Sheet1!K$1+(Sheet1!$A$1-1)*10,FALSE))=TRUE,"---",IF(VLOOKUP($A1959,Sheet1!$B$3:$AH$1266,Sheet1!K$1+(Sheet1!$A$1-1)*10,FALSE)="---","---", (ROUND(VLOOKUP($A1959,Sheet1!$B$3:$AH$1266,Sheet1!K$1+(Sheet1!$A$1-1)*10,FALSE),IF(VLOOKUP($A1959,Sheet1!$B$3:$AH$1266,Sheet1!K$1+(Sheet1!$A$1-1)*10,FALSE)&gt;99999,-3,IF(VLOOKUP($A1959,Sheet1!$B$3:$AH$1266,Sheet1!K$1+(Sheet1!$A$1-1)*10,FALSE)&gt;9999,-2,IF(VLOOKUP($A1959,Sheet1!$B$3:$AH$1266,Sheet1!K$1+(Sheet1!$A$1-1)*10,FALSE)&gt;999,-1,0)))))))</f>
        <v>13800</v>
      </c>
      <c r="AB1959" s="66">
        <f>IF(ISNA(VLOOKUP($A1959,Sheet1!$B$3:$AH$1266,Sheet1!L$1+(Sheet1!$A$1-1)*10,FALSE))=TRUE,"---",IF(VLOOKUP($A1959,Sheet1!$B$3:$AH$1266,Sheet1!L$1+(Sheet1!$A$1-1)*10,FALSE)="---","---", (ROUND(VLOOKUP($A1959,Sheet1!$B$3:$AH$1266,Sheet1!L$1+(Sheet1!$A$1-1)*10,FALSE),IF(VLOOKUP($A1959,Sheet1!$B$3:$AH$1266,Sheet1!L$1+(Sheet1!$A$1-1)*10,FALSE)&gt;99999,-3,IF(VLOOKUP($A1959,Sheet1!$B$3:$AH$1266,Sheet1!L$1+(Sheet1!$A$1-1)*10,FALSE)&gt;9999,-2,IF(VLOOKUP($A1959,Sheet1!$B$3:$AH$1266,Sheet1!L$1+(Sheet1!$A$1-1)*10,FALSE)&gt;999,-1,0)))))))</f>
        <v>14900</v>
      </c>
      <c r="AC1959" s="66">
        <f>IF(ISNA(VLOOKUP($A1959,Sheet1!$B$3:$AH$1266,Sheet1!M$1+(Sheet1!$A$1-1)*10,FALSE))=TRUE,"---",IF(VLOOKUP($A1959,Sheet1!$B$3:$AH$1266,Sheet1!M$1+(Sheet1!$A$1-1)*10,FALSE)="---","---", (ROUND(VLOOKUP($A1959,Sheet1!$B$3:$AH$1266,Sheet1!M$1+(Sheet1!$A$1-1)*10,FALSE),IF(VLOOKUP($A1959,Sheet1!$B$3:$AH$1266,Sheet1!M$1+(Sheet1!$A$1-1)*10,FALSE)&gt;99999,-3,IF(VLOOKUP($A1959,Sheet1!$B$3:$AH$1266,Sheet1!M$1+(Sheet1!$A$1-1)*10,FALSE)&gt;9999,-2,IF(VLOOKUP($A1959,Sheet1!$B$3:$AH$1266,Sheet1!M$1+(Sheet1!$A$1-1)*10,FALSE)&gt;999,-1,0)))))))</f>
        <v>15900</v>
      </c>
      <c r="AD1959" s="66">
        <f>IF(ISNA(VLOOKUP($A1959,Sheet1!$B$3:$AH$1266,Sheet1!N$1+(Sheet1!$A$1-1)*10,FALSE))=TRUE,"---",IF(VLOOKUP($A1959,Sheet1!$B$3:$AH$1266,Sheet1!N$1+(Sheet1!$A$1-1)*10,FALSE)="---","---", (ROUND(VLOOKUP($A1959,Sheet1!$B$3:$AH$1266,Sheet1!N$1+(Sheet1!$A$1-1)*10,FALSE),IF(VLOOKUP($A1959,Sheet1!$B$3:$AH$1266,Sheet1!N$1+(Sheet1!$A$1-1)*10,FALSE)&gt;99999,-3,IF(VLOOKUP($A1959,Sheet1!$B$3:$AH$1266,Sheet1!N$1+(Sheet1!$A$1-1)*10,FALSE)&gt;9999,-2,IF(VLOOKUP($A1959,Sheet1!$B$3:$AH$1266,Sheet1!N$1+(Sheet1!$A$1-1)*10,FALSE)&gt;999,-1,0)))))))</f>
        <v>17300</v>
      </c>
    </row>
    <row r="1960" spans="1:30" ht="25.5" customHeight="1" x14ac:dyDescent="0.25">
      <c r="A1960" s="303" t="s">
        <v>2857</v>
      </c>
      <c r="B1960" s="330" t="s">
        <v>2858</v>
      </c>
      <c r="C1960" s="303">
        <v>445617</v>
      </c>
      <c r="D1960" s="303">
        <v>744749</v>
      </c>
      <c r="E1960" s="307" t="s">
        <v>3013</v>
      </c>
      <c r="F1960" s="52">
        <v>1959</v>
      </c>
      <c r="G1960" s="127" t="s">
        <v>31</v>
      </c>
      <c r="H1960" s="347">
        <v>39.1</v>
      </c>
      <c r="I1960" s="112">
        <v>21646</v>
      </c>
      <c r="J1960" s="113">
        <v>7.26</v>
      </c>
      <c r="K1960" s="127" t="s">
        <v>941</v>
      </c>
      <c r="L1960" s="115">
        <v>543</v>
      </c>
      <c r="M1960" s="116">
        <v>13.9</v>
      </c>
      <c r="N1960" s="114" t="s">
        <v>4405</v>
      </c>
      <c r="O1960" s="68">
        <f t="shared" ref="O1960:O2019" si="66">IF(U1960&lt;&gt;"---",IF(L1960&lt;W1960,"&gt;50",IF(AND(L1960&gt;=W1960,L1960&lt;=X1960),(W$8-(((LOG(L1960)-LOG(W1960))/((LOG(X1960)-LOG(W1960)))*(W$8-X$8)))),IF(AND(L1960&gt;=X1960,L1960&lt;=Y1960),(X$8-(((LOG(L1960)-LOG(X1960))/((LOG(Y1960)-LOG(X1960)))*(X$8-Y$8)))),IF(AND(L1960&gt;=Y1960,L1960&lt;=Z1960),(Y$8-(((LOG(L1960)-LOG(Y1960))/((LOG(Z1960)-LOG(Y1960)))*(Y$8-Z$8)))),IF(AND(L1960&gt;=Z1960,L1960&lt;=AA1960),(Z$8-(((LOG(L1960)-LOG(Z1960))/((LOG(AA1960)-LOG(Z1960)))*(Z$8-AA$8)))),IF(AND(L1960&gt;=AA1960,L1960&lt;=AB1960),(AA$8-(((LOG(L1960)-LOG(AA1960))/((LOG(AB1960)-LOG(AA1960)))*(AA$8-AB$8)))),IF(AND(L1960&gt;=AB1960,L1960&lt;=AC1960),(AB$8-(((LOG(L1960)-LOG(AB1960))/((LOG(AC1960)-LOG(AB1960)))*(AB$8-AC$8)))),IF(AND(L1960&gt;=AC1960,L1960&lt;=AD1960),(AC$8-(((LOG(L1960)-LOG(AC1960))/((LOG(AD1960)-LOG(AC1960)))*(AC$8-AD$8)))),IF(L1960&gt;AD1960*1.1,"&lt;0.2",0.2))))))))),"")</f>
        <v>50</v>
      </c>
      <c r="P1960" s="68">
        <f>IF(O1960&lt;&gt;"",VLOOKUP($A1960,Sheet4!$A$2:$O$1309,14,FALSE)*100,"")</f>
        <v>8.3332349067241083</v>
      </c>
      <c r="Q1960" s="68">
        <f>IF(P1960&lt;&gt;"",VLOOKUP($A1960,Sheet4!$A$2:$O$1309,15,FALSE)*100,"")</f>
        <v>57.355307589348669</v>
      </c>
      <c r="R1960" s="74">
        <f t="shared" si="65"/>
        <v>2</v>
      </c>
      <c r="S1960" s="356" t="s">
        <v>4364</v>
      </c>
      <c r="T1960" s="356" t="str">
        <f>IF(ISNA(VLOOKUP(A1960,Sheet1!B$3:C$1266,2,FALSE)=TRUE),"NC",VLOOKUP(A1960,Sheet1!B$3:C$1266,2,FALSE))</f>
        <v>Rural</v>
      </c>
      <c r="U1960" s="392">
        <f>IF(ISNA(VLOOKUP($A1960,Sheet1!$B$3:$AH$1266,Sheet1!E$1+(Sheet1!$A$1-1)*10,FALSE))=TRUE,"---",IF(VLOOKUP($A1960,Sheet1!$B$3:$AH$1266,Sheet1!E$1+(Sheet1!$A$1-1)*10,FALSE)="---","---", (ROUND(VLOOKUP($A1960,Sheet1!$B$3:$AH$1266,Sheet1!E$1+(Sheet1!$A$1-1)*10,FALSE),IF(VLOOKUP($A1960,Sheet1!$B$3:$AH$1266,Sheet1!E$1+(Sheet1!$A$1-1)*10,FALSE)&gt;99999,-3,IF(VLOOKUP($A1960,Sheet1!$B$3:$AH$1266,Sheet1!E$1+(Sheet1!$A$1-1)*10,FALSE)&gt;9999,-2,IF(VLOOKUP($A1960,Sheet1!$B$3:$AH$1266,Sheet1!E$1+(Sheet1!$A$1-1)*10,FALSE)&gt;999,-1,0)))))))</f>
        <v>373</v>
      </c>
      <c r="V1960" s="392">
        <f>IF(ISNA(VLOOKUP($A1960,Sheet1!$B$3:$AH$1266,Sheet1!F$1+(Sheet1!$A$1-1)*10,FALSE))=TRUE,"---",IF(VLOOKUP($A1960,Sheet1!$B$3:$AH$1266,Sheet1!F$1+(Sheet1!$A$1-1)*10,FALSE)="---","---", (ROUND(VLOOKUP($A1960,Sheet1!$B$3:$AH$1266,Sheet1!F$1+(Sheet1!$A$1-1)*10,FALSE),IF(VLOOKUP($A1960,Sheet1!$B$3:$AH$1266,Sheet1!F$1+(Sheet1!$A$1-1)*10,FALSE)&gt;99999,-3,IF(VLOOKUP($A1960,Sheet1!$B$3:$AH$1266,Sheet1!F$1+(Sheet1!$A$1-1)*10,FALSE)&gt;9999,-2,IF(VLOOKUP($A1960,Sheet1!$B$3:$AH$1266,Sheet1!F$1+(Sheet1!$A$1-1)*10,FALSE)&gt;999,-1,0)))))))</f>
        <v>447</v>
      </c>
      <c r="W1960" s="392">
        <f>IF(ISNA(VLOOKUP($A1960,Sheet1!$B$3:$AH$1266,Sheet1!G$1+(Sheet1!$A$1-1)*10,FALSE))=TRUE,"---",IF(VLOOKUP($A1960,Sheet1!$B$3:$AH$1266,Sheet1!G$1+(Sheet1!$A$1-1)*10,FALSE)="---","---", (ROUND(VLOOKUP($A1960,Sheet1!$B$3:$AH$1266,Sheet1!G$1+(Sheet1!$A$1-1)*10,FALSE),IF(VLOOKUP($A1960,Sheet1!$B$3:$AH$1266,Sheet1!G$1+(Sheet1!$A$1-1)*10,FALSE)&gt;99999,-3,IF(VLOOKUP($A1960,Sheet1!$B$3:$AH$1266,Sheet1!G$1+(Sheet1!$A$1-1)*10,FALSE)&gt;9999,-2,IF(VLOOKUP($A1960,Sheet1!$B$3:$AH$1266,Sheet1!G$1+(Sheet1!$A$1-1)*10,FALSE)&gt;999,-1,0)))))))</f>
        <v>543</v>
      </c>
      <c r="X1960" s="392">
        <f>IF(ISNA(VLOOKUP($A1960,Sheet1!$B$3:$AH$1266,Sheet1!H$1+(Sheet1!$A$1-1)*10,FALSE))=TRUE,"---",IF(VLOOKUP($A1960,Sheet1!$B$3:$AH$1266,Sheet1!H$1+(Sheet1!$A$1-1)*10,FALSE)="---","---", (ROUND(VLOOKUP($A1960,Sheet1!$B$3:$AH$1266,Sheet1!H$1+(Sheet1!$A$1-1)*10,FALSE),IF(VLOOKUP($A1960,Sheet1!$B$3:$AH$1266,Sheet1!H$1+(Sheet1!$A$1-1)*10,FALSE)&gt;99999,-3,IF(VLOOKUP($A1960,Sheet1!$B$3:$AH$1266,Sheet1!H$1+(Sheet1!$A$1-1)*10,FALSE)&gt;9999,-2,IF(VLOOKUP($A1960,Sheet1!$B$3:$AH$1266,Sheet1!H$1+(Sheet1!$A$1-1)*10,FALSE)&gt;999,-1,0)))))))</f>
        <v>801</v>
      </c>
      <c r="Y1960" s="392">
        <f>IF(ISNA(VLOOKUP($A1960,Sheet1!$B$3:$AH$1266,Sheet1!I$1+(Sheet1!$A$1-1)*10,FALSE))=TRUE,"---",IF(VLOOKUP($A1960,Sheet1!$B$3:$AH$1266,Sheet1!I$1+(Sheet1!$A$1-1)*10,FALSE)="---","---", (ROUND(VLOOKUP($A1960,Sheet1!$B$3:$AH$1266,Sheet1!I$1+(Sheet1!$A$1-1)*10,FALSE),IF(VLOOKUP($A1960,Sheet1!$B$3:$AH$1266,Sheet1!I$1+(Sheet1!$A$1-1)*10,FALSE)&gt;99999,-3,IF(VLOOKUP($A1960,Sheet1!$B$3:$AH$1266,Sheet1!I$1+(Sheet1!$A$1-1)*10,FALSE)&gt;9999,-2,IF(VLOOKUP($A1960,Sheet1!$B$3:$AH$1266,Sheet1!I$1+(Sheet1!$A$1-1)*10,FALSE)&gt;999,-1,0)))))))</f>
        <v>981</v>
      </c>
      <c r="Z1960" s="392">
        <f>IF(ISNA(VLOOKUP($A1960,Sheet1!$B$3:$AH$1266,Sheet1!J$1+(Sheet1!$A$1-1)*10,FALSE))=TRUE,"---",IF(VLOOKUP($A1960,Sheet1!$B$3:$AH$1266,Sheet1!J$1+(Sheet1!$A$1-1)*10,FALSE)="---","---", (ROUND(VLOOKUP($A1960,Sheet1!$B$3:$AH$1266,Sheet1!J$1+(Sheet1!$A$1-1)*10,FALSE),IF(VLOOKUP($A1960,Sheet1!$B$3:$AH$1266,Sheet1!J$1+(Sheet1!$A$1-1)*10,FALSE)&gt;99999,-3,IF(VLOOKUP($A1960,Sheet1!$B$3:$AH$1266,Sheet1!J$1+(Sheet1!$A$1-1)*10,FALSE)&gt;9999,-2,IF(VLOOKUP($A1960,Sheet1!$B$3:$AH$1266,Sheet1!J$1+(Sheet1!$A$1-1)*10,FALSE)&gt;999,-1,0)))))))</f>
        <v>1210</v>
      </c>
      <c r="AA1960" s="392">
        <f>IF(ISNA(VLOOKUP($A1960,Sheet1!$B$3:$AH$1266,Sheet1!K$1+(Sheet1!$A$1-1)*10,FALSE))=TRUE,"---",IF(VLOOKUP($A1960,Sheet1!$B$3:$AH$1266,Sheet1!K$1+(Sheet1!$A$1-1)*10,FALSE)="---","---", (ROUND(VLOOKUP($A1960,Sheet1!$B$3:$AH$1266,Sheet1!K$1+(Sheet1!$A$1-1)*10,FALSE),IF(VLOOKUP($A1960,Sheet1!$B$3:$AH$1266,Sheet1!K$1+(Sheet1!$A$1-1)*10,FALSE)&gt;99999,-3,IF(VLOOKUP($A1960,Sheet1!$B$3:$AH$1266,Sheet1!K$1+(Sheet1!$A$1-1)*10,FALSE)&gt;9999,-2,IF(VLOOKUP($A1960,Sheet1!$B$3:$AH$1266,Sheet1!K$1+(Sheet1!$A$1-1)*10,FALSE)&gt;999,-1,0)))))))</f>
        <v>1380</v>
      </c>
      <c r="AB1960" s="392">
        <f>IF(ISNA(VLOOKUP($A1960,Sheet1!$B$3:$AH$1266,Sheet1!L$1+(Sheet1!$A$1-1)*10,FALSE))=TRUE,"---",IF(VLOOKUP($A1960,Sheet1!$B$3:$AH$1266,Sheet1!L$1+(Sheet1!$A$1-1)*10,FALSE)="---","---", (ROUND(VLOOKUP($A1960,Sheet1!$B$3:$AH$1266,Sheet1!L$1+(Sheet1!$A$1-1)*10,FALSE),IF(VLOOKUP($A1960,Sheet1!$B$3:$AH$1266,Sheet1!L$1+(Sheet1!$A$1-1)*10,FALSE)&gt;99999,-3,IF(VLOOKUP($A1960,Sheet1!$B$3:$AH$1266,Sheet1!L$1+(Sheet1!$A$1-1)*10,FALSE)&gt;9999,-2,IF(VLOOKUP($A1960,Sheet1!$B$3:$AH$1266,Sheet1!L$1+(Sheet1!$A$1-1)*10,FALSE)&gt;999,-1,0)))))))</f>
        <v>1570</v>
      </c>
      <c r="AC1960" s="392">
        <f>IF(ISNA(VLOOKUP($A1960,Sheet1!$B$3:$AH$1266,Sheet1!M$1+(Sheet1!$A$1-1)*10,FALSE))=TRUE,"---",IF(VLOOKUP($A1960,Sheet1!$B$3:$AH$1266,Sheet1!M$1+(Sheet1!$A$1-1)*10,FALSE)="---","---", (ROUND(VLOOKUP($A1960,Sheet1!$B$3:$AH$1266,Sheet1!M$1+(Sheet1!$A$1-1)*10,FALSE),IF(VLOOKUP($A1960,Sheet1!$B$3:$AH$1266,Sheet1!M$1+(Sheet1!$A$1-1)*10,FALSE)&gt;99999,-3,IF(VLOOKUP($A1960,Sheet1!$B$3:$AH$1266,Sheet1!M$1+(Sheet1!$A$1-1)*10,FALSE)&gt;9999,-2,IF(VLOOKUP($A1960,Sheet1!$B$3:$AH$1266,Sheet1!M$1+(Sheet1!$A$1-1)*10,FALSE)&gt;999,-1,0)))))))</f>
        <v>1740</v>
      </c>
      <c r="AD1960" s="392">
        <f>IF(ISNA(VLOOKUP($A1960,Sheet1!$B$3:$AH$1266,Sheet1!N$1+(Sheet1!$A$1-1)*10,FALSE))=TRUE,"---",IF(VLOOKUP($A1960,Sheet1!$B$3:$AH$1266,Sheet1!N$1+(Sheet1!$A$1-1)*10,FALSE)="---","---", (ROUND(VLOOKUP($A1960,Sheet1!$B$3:$AH$1266,Sheet1!N$1+(Sheet1!$A$1-1)*10,FALSE),IF(VLOOKUP($A1960,Sheet1!$B$3:$AH$1266,Sheet1!N$1+(Sheet1!$A$1-1)*10,FALSE)&gt;99999,-3,IF(VLOOKUP($A1960,Sheet1!$B$3:$AH$1266,Sheet1!N$1+(Sheet1!$A$1-1)*10,FALSE)&gt;9999,-2,IF(VLOOKUP($A1960,Sheet1!$B$3:$AH$1266,Sheet1!N$1+(Sheet1!$A$1-1)*10,FALSE)&gt;999,-1,0)))))))</f>
        <v>2000</v>
      </c>
    </row>
    <row r="1961" spans="1:30" ht="25.5" customHeight="1" x14ac:dyDescent="0.25">
      <c r="A1961" s="303"/>
      <c r="B1961" s="331"/>
      <c r="C1961" s="303"/>
      <c r="D1961" s="303"/>
      <c r="E1961" s="307" t="e">
        <v>#N/A</v>
      </c>
      <c r="F1961" s="52">
        <v>1960</v>
      </c>
      <c r="G1961" s="127" t="s">
        <v>286</v>
      </c>
      <c r="H1961" s="347"/>
      <c r="I1961" s="112">
        <v>21642</v>
      </c>
      <c r="J1961" s="113">
        <v>7.91</v>
      </c>
      <c r="K1961" s="127" t="s">
        <v>1646</v>
      </c>
      <c r="L1961" s="156" t="s">
        <v>4405</v>
      </c>
      <c r="M1961" s="157" t="s">
        <v>4405</v>
      </c>
      <c r="N1961" s="127" t="s">
        <v>75</v>
      </c>
      <c r="O1961" s="68" t="s">
        <v>4405</v>
      </c>
      <c r="P1961" s="68" t="s">
        <v>4405</v>
      </c>
      <c r="Q1961" s="68" t="s">
        <v>4405</v>
      </c>
      <c r="R1961" s="74" t="s">
        <v>4405</v>
      </c>
      <c r="S1961" s="356" t="e">
        <v>#N/A</v>
      </c>
      <c r="T1961" s="356" t="str">
        <f>IF(ISNA(VLOOKUP(A1961,Sheet1!B$3:C$1266,2,FALSE)=TRUE),"ND",VLOOKUP(A1961,Sheet1!B$3:C$1266,2,FALSE))</f>
        <v>ND</v>
      </c>
      <c r="U1961" s="392" t="str">
        <f>IF(ISNA(VLOOKUP($A1961,Sheet1!$B$3:$AH$1266,Sheet1!E$1+(Sheet1!$A$1-1)*10,FALSE))=TRUE,"---",IF(VLOOKUP($A1961,Sheet1!$B$3:$AH$1266,Sheet1!E$1+(Sheet1!$A$1-1)*10,FALSE)="---","---", (ROUND(VLOOKUP($A1961,Sheet1!$B$3:$AH$1266,Sheet1!E$1+(Sheet1!$A$1-1)*10,FALSE),IF(VLOOKUP($A1961,Sheet1!$B$3:$AH$1266,Sheet1!E$1+(Sheet1!$A$1-1)*10,FALSE)&gt;99999,-3,IF(VLOOKUP($A1961,Sheet1!$B$3:$AH$1266,Sheet1!E$1+(Sheet1!$A$1-1)*10,FALSE)&gt;9999,-2,IF(VLOOKUP($A1961,Sheet1!$B$3:$AH$1266,Sheet1!E$1+(Sheet1!$A$1-1)*10,FALSE)&gt;999,-1,0)))))))</f>
        <v>---</v>
      </c>
      <c r="V1961" s="392" t="str">
        <f>IF(ISNA(VLOOKUP($A1961,Sheet1!$B$3:$AH$1266,Sheet1!F$1+(Sheet1!$A$1-1)*10,FALSE))=TRUE,"---",IF(VLOOKUP($A1961,Sheet1!$B$3:$AH$1266,Sheet1!F$1+(Sheet1!$A$1-1)*10,FALSE)="---","---", (ROUND(VLOOKUP($A1961,Sheet1!$B$3:$AH$1266,Sheet1!F$1+(Sheet1!$A$1-1)*10,FALSE),IF(VLOOKUP($A1961,Sheet1!$B$3:$AH$1266,Sheet1!F$1+(Sheet1!$A$1-1)*10,FALSE)&gt;99999,-3,IF(VLOOKUP($A1961,Sheet1!$B$3:$AH$1266,Sheet1!F$1+(Sheet1!$A$1-1)*10,FALSE)&gt;9999,-2,IF(VLOOKUP($A1961,Sheet1!$B$3:$AH$1266,Sheet1!F$1+(Sheet1!$A$1-1)*10,FALSE)&gt;999,-1,0)))))))</f>
        <v>---</v>
      </c>
      <c r="W1961" s="392" t="str">
        <f>IF(ISNA(VLOOKUP($A1961,Sheet1!$B$3:$AH$1266,Sheet1!G$1+(Sheet1!$A$1-1)*10,FALSE))=TRUE,"---",IF(VLOOKUP($A1961,Sheet1!$B$3:$AH$1266,Sheet1!G$1+(Sheet1!$A$1-1)*10,FALSE)="---","---", (ROUND(VLOOKUP($A1961,Sheet1!$B$3:$AH$1266,Sheet1!G$1+(Sheet1!$A$1-1)*10,FALSE),IF(VLOOKUP($A1961,Sheet1!$B$3:$AH$1266,Sheet1!G$1+(Sheet1!$A$1-1)*10,FALSE)&gt;99999,-3,IF(VLOOKUP($A1961,Sheet1!$B$3:$AH$1266,Sheet1!G$1+(Sheet1!$A$1-1)*10,FALSE)&gt;9999,-2,IF(VLOOKUP($A1961,Sheet1!$B$3:$AH$1266,Sheet1!G$1+(Sheet1!$A$1-1)*10,FALSE)&gt;999,-1,0)))))))</f>
        <v>---</v>
      </c>
      <c r="X1961" s="392" t="str">
        <f>IF(ISNA(VLOOKUP($A1961,Sheet1!$B$3:$AH$1266,Sheet1!H$1+(Sheet1!$A$1-1)*10,FALSE))=TRUE,"---",IF(VLOOKUP($A1961,Sheet1!$B$3:$AH$1266,Sheet1!H$1+(Sheet1!$A$1-1)*10,FALSE)="---","---", (ROUND(VLOOKUP($A1961,Sheet1!$B$3:$AH$1266,Sheet1!H$1+(Sheet1!$A$1-1)*10,FALSE),IF(VLOOKUP($A1961,Sheet1!$B$3:$AH$1266,Sheet1!H$1+(Sheet1!$A$1-1)*10,FALSE)&gt;99999,-3,IF(VLOOKUP($A1961,Sheet1!$B$3:$AH$1266,Sheet1!H$1+(Sheet1!$A$1-1)*10,FALSE)&gt;9999,-2,IF(VLOOKUP($A1961,Sheet1!$B$3:$AH$1266,Sheet1!H$1+(Sheet1!$A$1-1)*10,FALSE)&gt;999,-1,0)))))))</f>
        <v>---</v>
      </c>
      <c r="Y1961" s="392" t="str">
        <f>IF(ISNA(VLOOKUP($A1961,Sheet1!$B$3:$AH$1266,Sheet1!I$1+(Sheet1!$A$1-1)*10,FALSE))=TRUE,"---",IF(VLOOKUP($A1961,Sheet1!$B$3:$AH$1266,Sheet1!I$1+(Sheet1!$A$1-1)*10,FALSE)="---","---", (ROUND(VLOOKUP($A1961,Sheet1!$B$3:$AH$1266,Sheet1!I$1+(Sheet1!$A$1-1)*10,FALSE),IF(VLOOKUP($A1961,Sheet1!$B$3:$AH$1266,Sheet1!I$1+(Sheet1!$A$1-1)*10,FALSE)&gt;99999,-3,IF(VLOOKUP($A1961,Sheet1!$B$3:$AH$1266,Sheet1!I$1+(Sheet1!$A$1-1)*10,FALSE)&gt;9999,-2,IF(VLOOKUP($A1961,Sheet1!$B$3:$AH$1266,Sheet1!I$1+(Sheet1!$A$1-1)*10,FALSE)&gt;999,-1,0)))))))</f>
        <v>---</v>
      </c>
      <c r="Z1961" s="392" t="str">
        <f>IF(ISNA(VLOOKUP($A1961,Sheet1!$B$3:$AH$1266,Sheet1!J$1+(Sheet1!$A$1-1)*10,FALSE))=TRUE,"---",IF(VLOOKUP($A1961,Sheet1!$B$3:$AH$1266,Sheet1!J$1+(Sheet1!$A$1-1)*10,FALSE)="---","---", (ROUND(VLOOKUP($A1961,Sheet1!$B$3:$AH$1266,Sheet1!J$1+(Sheet1!$A$1-1)*10,FALSE),IF(VLOOKUP($A1961,Sheet1!$B$3:$AH$1266,Sheet1!J$1+(Sheet1!$A$1-1)*10,FALSE)&gt;99999,-3,IF(VLOOKUP($A1961,Sheet1!$B$3:$AH$1266,Sheet1!J$1+(Sheet1!$A$1-1)*10,FALSE)&gt;9999,-2,IF(VLOOKUP($A1961,Sheet1!$B$3:$AH$1266,Sheet1!J$1+(Sheet1!$A$1-1)*10,FALSE)&gt;999,-1,0)))))))</f>
        <v>---</v>
      </c>
      <c r="AA1961" s="392" t="str">
        <f>IF(ISNA(VLOOKUP($A1961,Sheet1!$B$3:$AH$1266,Sheet1!K$1+(Sheet1!$A$1-1)*10,FALSE))=TRUE,"---",IF(VLOOKUP($A1961,Sheet1!$B$3:$AH$1266,Sheet1!K$1+(Sheet1!$A$1-1)*10,FALSE)="---","---", (ROUND(VLOOKUP($A1961,Sheet1!$B$3:$AH$1266,Sheet1!K$1+(Sheet1!$A$1-1)*10,FALSE),IF(VLOOKUP($A1961,Sheet1!$B$3:$AH$1266,Sheet1!K$1+(Sheet1!$A$1-1)*10,FALSE)&gt;99999,-3,IF(VLOOKUP($A1961,Sheet1!$B$3:$AH$1266,Sheet1!K$1+(Sheet1!$A$1-1)*10,FALSE)&gt;9999,-2,IF(VLOOKUP($A1961,Sheet1!$B$3:$AH$1266,Sheet1!K$1+(Sheet1!$A$1-1)*10,FALSE)&gt;999,-1,0)))))))</f>
        <v>---</v>
      </c>
      <c r="AB1961" s="392" t="str">
        <f>IF(ISNA(VLOOKUP($A1961,Sheet1!$B$3:$AH$1266,Sheet1!L$1+(Sheet1!$A$1-1)*10,FALSE))=TRUE,"---",IF(VLOOKUP($A1961,Sheet1!$B$3:$AH$1266,Sheet1!L$1+(Sheet1!$A$1-1)*10,FALSE)="---","---", (ROUND(VLOOKUP($A1961,Sheet1!$B$3:$AH$1266,Sheet1!L$1+(Sheet1!$A$1-1)*10,FALSE),IF(VLOOKUP($A1961,Sheet1!$B$3:$AH$1266,Sheet1!L$1+(Sheet1!$A$1-1)*10,FALSE)&gt;99999,-3,IF(VLOOKUP($A1961,Sheet1!$B$3:$AH$1266,Sheet1!L$1+(Sheet1!$A$1-1)*10,FALSE)&gt;9999,-2,IF(VLOOKUP($A1961,Sheet1!$B$3:$AH$1266,Sheet1!L$1+(Sheet1!$A$1-1)*10,FALSE)&gt;999,-1,0)))))))</f>
        <v>---</v>
      </c>
      <c r="AC1961" s="392" t="str">
        <f>IF(ISNA(VLOOKUP($A1961,Sheet1!$B$3:$AH$1266,Sheet1!M$1+(Sheet1!$A$1-1)*10,FALSE))=TRUE,"---",IF(VLOOKUP($A1961,Sheet1!$B$3:$AH$1266,Sheet1!M$1+(Sheet1!$A$1-1)*10,FALSE)="---","---", (ROUND(VLOOKUP($A1961,Sheet1!$B$3:$AH$1266,Sheet1!M$1+(Sheet1!$A$1-1)*10,FALSE),IF(VLOOKUP($A1961,Sheet1!$B$3:$AH$1266,Sheet1!M$1+(Sheet1!$A$1-1)*10,FALSE)&gt;99999,-3,IF(VLOOKUP($A1961,Sheet1!$B$3:$AH$1266,Sheet1!M$1+(Sheet1!$A$1-1)*10,FALSE)&gt;9999,-2,IF(VLOOKUP($A1961,Sheet1!$B$3:$AH$1266,Sheet1!M$1+(Sheet1!$A$1-1)*10,FALSE)&gt;999,-1,0)))))))</f>
        <v>---</v>
      </c>
      <c r="AD1961" s="392" t="str">
        <f>IF(ISNA(VLOOKUP($A1961,Sheet1!$B$3:$AH$1266,Sheet1!N$1+(Sheet1!$A$1-1)*10,FALSE))=TRUE,"---",IF(VLOOKUP($A1961,Sheet1!$B$3:$AH$1266,Sheet1!N$1+(Sheet1!$A$1-1)*10,FALSE)="---","---", (ROUND(VLOOKUP($A1961,Sheet1!$B$3:$AH$1266,Sheet1!N$1+(Sheet1!$A$1-1)*10,FALSE),IF(VLOOKUP($A1961,Sheet1!$B$3:$AH$1266,Sheet1!N$1+(Sheet1!$A$1-1)*10,FALSE)&gt;99999,-3,IF(VLOOKUP($A1961,Sheet1!$B$3:$AH$1266,Sheet1!N$1+(Sheet1!$A$1-1)*10,FALSE)&gt;9999,-2,IF(VLOOKUP($A1961,Sheet1!$B$3:$AH$1266,Sheet1!N$1+(Sheet1!$A$1-1)*10,FALSE)&gt;999,-1,0)))))))</f>
        <v>---</v>
      </c>
    </row>
    <row r="1962" spans="1:30" ht="25.5" customHeight="1" x14ac:dyDescent="0.25">
      <c r="A1962" s="133" t="s">
        <v>2859</v>
      </c>
      <c r="B1962" s="141" t="s">
        <v>2860</v>
      </c>
      <c r="C1962" s="133">
        <v>442601</v>
      </c>
      <c r="D1962" s="133">
        <v>741814</v>
      </c>
      <c r="E1962" s="67" t="s">
        <v>3052</v>
      </c>
      <c r="F1962" s="117" t="s">
        <v>4610</v>
      </c>
      <c r="G1962" s="118" t="s">
        <v>31</v>
      </c>
      <c r="H1962" s="183">
        <v>22</v>
      </c>
      <c r="I1962" s="119">
        <v>27150</v>
      </c>
      <c r="J1962" s="124">
        <v>2.71</v>
      </c>
      <c r="K1962" s="121" t="s">
        <v>4405</v>
      </c>
      <c r="L1962" s="122">
        <v>127</v>
      </c>
      <c r="M1962" s="123">
        <v>5.77</v>
      </c>
      <c r="N1962" s="118" t="s">
        <v>12</v>
      </c>
      <c r="O1962" s="71" t="str">
        <f t="shared" si="66"/>
        <v>&gt;50</v>
      </c>
      <c r="P1962" s="71">
        <f>IF(O1962&lt;&gt;"",VLOOKUP($A1962,Sheet4!$A$2:$O$1309,14,FALSE)*100,"")</f>
        <v>8.3332349067241083</v>
      </c>
      <c r="Q1962" s="71">
        <f>IF(P1962&lt;&gt;"",VLOOKUP($A1962,Sheet4!$A$2:$O$1309,15,FALSE)*100,"")</f>
        <v>57.355307589348669</v>
      </c>
      <c r="R1962" s="73" t="str">
        <f t="shared" si="65"/>
        <v>&lt;2</v>
      </c>
      <c r="S1962" s="63" t="s">
        <v>4364</v>
      </c>
      <c r="T1962" s="63" t="str">
        <f>IF(ISNA(VLOOKUP(A1962,Sheet1!B$3:C$1266,2,FALSE)=TRUE),"NC",VLOOKUP(A1962,Sheet1!B$3:C$1266,2,FALSE))</f>
        <v>Rural</v>
      </c>
      <c r="U1962" s="66">
        <f>IF(ISNA(VLOOKUP($A1962,Sheet1!$B$3:$AH$1266,Sheet1!E$1+(Sheet1!$A$1-1)*10,FALSE))=TRUE,"---",IF(VLOOKUP($A1962,Sheet1!$B$3:$AH$1266,Sheet1!E$1+(Sheet1!$A$1-1)*10,FALSE)="---","---", (ROUND(VLOOKUP($A1962,Sheet1!$B$3:$AH$1266,Sheet1!E$1+(Sheet1!$A$1-1)*10,FALSE),IF(VLOOKUP($A1962,Sheet1!$B$3:$AH$1266,Sheet1!E$1+(Sheet1!$A$1-1)*10,FALSE)&gt;99999,-3,IF(VLOOKUP($A1962,Sheet1!$B$3:$AH$1266,Sheet1!E$1+(Sheet1!$A$1-1)*10,FALSE)&gt;9999,-2,IF(VLOOKUP($A1962,Sheet1!$B$3:$AH$1266,Sheet1!E$1+(Sheet1!$A$1-1)*10,FALSE)&gt;999,-1,0)))))))</f>
        <v>245</v>
      </c>
      <c r="V1962" s="66">
        <f>IF(ISNA(VLOOKUP($A1962,Sheet1!$B$3:$AH$1266,Sheet1!F$1+(Sheet1!$A$1-1)*10,FALSE))=TRUE,"---",IF(VLOOKUP($A1962,Sheet1!$B$3:$AH$1266,Sheet1!F$1+(Sheet1!$A$1-1)*10,FALSE)="---","---", (ROUND(VLOOKUP($A1962,Sheet1!$B$3:$AH$1266,Sheet1!F$1+(Sheet1!$A$1-1)*10,FALSE),IF(VLOOKUP($A1962,Sheet1!$B$3:$AH$1266,Sheet1!F$1+(Sheet1!$A$1-1)*10,FALSE)&gt;99999,-3,IF(VLOOKUP($A1962,Sheet1!$B$3:$AH$1266,Sheet1!F$1+(Sheet1!$A$1-1)*10,FALSE)&gt;9999,-2,IF(VLOOKUP($A1962,Sheet1!$B$3:$AH$1266,Sheet1!F$1+(Sheet1!$A$1-1)*10,FALSE)&gt;999,-1,0)))))))</f>
        <v>291</v>
      </c>
      <c r="W1962" s="66">
        <f>IF(ISNA(VLOOKUP($A1962,Sheet1!$B$3:$AH$1266,Sheet1!G$1+(Sheet1!$A$1-1)*10,FALSE))=TRUE,"---",IF(VLOOKUP($A1962,Sheet1!$B$3:$AH$1266,Sheet1!G$1+(Sheet1!$A$1-1)*10,FALSE)="---","---", (ROUND(VLOOKUP($A1962,Sheet1!$B$3:$AH$1266,Sheet1!G$1+(Sheet1!$A$1-1)*10,FALSE),IF(VLOOKUP($A1962,Sheet1!$B$3:$AH$1266,Sheet1!G$1+(Sheet1!$A$1-1)*10,FALSE)&gt;99999,-3,IF(VLOOKUP($A1962,Sheet1!$B$3:$AH$1266,Sheet1!G$1+(Sheet1!$A$1-1)*10,FALSE)&gt;9999,-2,IF(VLOOKUP($A1962,Sheet1!$B$3:$AH$1266,Sheet1!G$1+(Sheet1!$A$1-1)*10,FALSE)&gt;999,-1,0)))))))</f>
        <v>349</v>
      </c>
      <c r="X1962" s="66">
        <f>IF(ISNA(VLOOKUP($A1962,Sheet1!$B$3:$AH$1266,Sheet1!H$1+(Sheet1!$A$1-1)*10,FALSE))=TRUE,"---",IF(VLOOKUP($A1962,Sheet1!$B$3:$AH$1266,Sheet1!H$1+(Sheet1!$A$1-1)*10,FALSE)="---","---", (ROUND(VLOOKUP($A1962,Sheet1!$B$3:$AH$1266,Sheet1!H$1+(Sheet1!$A$1-1)*10,FALSE),IF(VLOOKUP($A1962,Sheet1!$B$3:$AH$1266,Sheet1!H$1+(Sheet1!$A$1-1)*10,FALSE)&gt;99999,-3,IF(VLOOKUP($A1962,Sheet1!$B$3:$AH$1266,Sheet1!H$1+(Sheet1!$A$1-1)*10,FALSE)&gt;9999,-2,IF(VLOOKUP($A1962,Sheet1!$B$3:$AH$1266,Sheet1!H$1+(Sheet1!$A$1-1)*10,FALSE)&gt;999,-1,0)))))))</f>
        <v>505</v>
      </c>
      <c r="Y1962" s="66">
        <f>IF(ISNA(VLOOKUP($A1962,Sheet1!$B$3:$AH$1266,Sheet1!I$1+(Sheet1!$A$1-1)*10,FALSE))=TRUE,"---",IF(VLOOKUP($A1962,Sheet1!$B$3:$AH$1266,Sheet1!I$1+(Sheet1!$A$1-1)*10,FALSE)="---","---", (ROUND(VLOOKUP($A1962,Sheet1!$B$3:$AH$1266,Sheet1!I$1+(Sheet1!$A$1-1)*10,FALSE),IF(VLOOKUP($A1962,Sheet1!$B$3:$AH$1266,Sheet1!I$1+(Sheet1!$A$1-1)*10,FALSE)&gt;99999,-3,IF(VLOOKUP($A1962,Sheet1!$B$3:$AH$1266,Sheet1!I$1+(Sheet1!$A$1-1)*10,FALSE)&gt;9999,-2,IF(VLOOKUP($A1962,Sheet1!$B$3:$AH$1266,Sheet1!I$1+(Sheet1!$A$1-1)*10,FALSE)&gt;999,-1,0)))))))</f>
        <v>613</v>
      </c>
      <c r="Z1962" s="66">
        <f>IF(ISNA(VLOOKUP($A1962,Sheet1!$B$3:$AH$1266,Sheet1!J$1+(Sheet1!$A$1-1)*10,FALSE))=TRUE,"---",IF(VLOOKUP($A1962,Sheet1!$B$3:$AH$1266,Sheet1!J$1+(Sheet1!$A$1-1)*10,FALSE)="---","---", (ROUND(VLOOKUP($A1962,Sheet1!$B$3:$AH$1266,Sheet1!J$1+(Sheet1!$A$1-1)*10,FALSE),IF(VLOOKUP($A1962,Sheet1!$B$3:$AH$1266,Sheet1!J$1+(Sheet1!$A$1-1)*10,FALSE)&gt;99999,-3,IF(VLOOKUP($A1962,Sheet1!$B$3:$AH$1266,Sheet1!J$1+(Sheet1!$A$1-1)*10,FALSE)&gt;9999,-2,IF(VLOOKUP($A1962,Sheet1!$B$3:$AH$1266,Sheet1!J$1+(Sheet1!$A$1-1)*10,FALSE)&gt;999,-1,0)))))))</f>
        <v>750</v>
      </c>
      <c r="AA1962" s="66">
        <f>IF(ISNA(VLOOKUP($A1962,Sheet1!$B$3:$AH$1266,Sheet1!K$1+(Sheet1!$A$1-1)*10,FALSE))=TRUE,"---",IF(VLOOKUP($A1962,Sheet1!$B$3:$AH$1266,Sheet1!K$1+(Sheet1!$A$1-1)*10,FALSE)="---","---", (ROUND(VLOOKUP($A1962,Sheet1!$B$3:$AH$1266,Sheet1!K$1+(Sheet1!$A$1-1)*10,FALSE),IF(VLOOKUP($A1962,Sheet1!$B$3:$AH$1266,Sheet1!K$1+(Sheet1!$A$1-1)*10,FALSE)&gt;99999,-3,IF(VLOOKUP($A1962,Sheet1!$B$3:$AH$1266,Sheet1!K$1+(Sheet1!$A$1-1)*10,FALSE)&gt;9999,-2,IF(VLOOKUP($A1962,Sheet1!$B$3:$AH$1266,Sheet1!K$1+(Sheet1!$A$1-1)*10,FALSE)&gt;999,-1,0)))))))</f>
        <v>852</v>
      </c>
      <c r="AB1962" s="66">
        <f>IF(ISNA(VLOOKUP($A1962,Sheet1!$B$3:$AH$1266,Sheet1!L$1+(Sheet1!$A$1-1)*10,FALSE))=TRUE,"---",IF(VLOOKUP($A1962,Sheet1!$B$3:$AH$1266,Sheet1!L$1+(Sheet1!$A$1-1)*10,FALSE)="---","---", (ROUND(VLOOKUP($A1962,Sheet1!$B$3:$AH$1266,Sheet1!L$1+(Sheet1!$A$1-1)*10,FALSE),IF(VLOOKUP($A1962,Sheet1!$B$3:$AH$1266,Sheet1!L$1+(Sheet1!$A$1-1)*10,FALSE)&gt;99999,-3,IF(VLOOKUP($A1962,Sheet1!$B$3:$AH$1266,Sheet1!L$1+(Sheet1!$A$1-1)*10,FALSE)&gt;9999,-2,IF(VLOOKUP($A1962,Sheet1!$B$3:$AH$1266,Sheet1!L$1+(Sheet1!$A$1-1)*10,FALSE)&gt;999,-1,0)))))))</f>
        <v>965</v>
      </c>
      <c r="AC1962" s="66">
        <f>IF(ISNA(VLOOKUP($A1962,Sheet1!$B$3:$AH$1266,Sheet1!M$1+(Sheet1!$A$1-1)*10,FALSE))=TRUE,"---",IF(VLOOKUP($A1962,Sheet1!$B$3:$AH$1266,Sheet1!M$1+(Sheet1!$A$1-1)*10,FALSE)="---","---", (ROUND(VLOOKUP($A1962,Sheet1!$B$3:$AH$1266,Sheet1!M$1+(Sheet1!$A$1-1)*10,FALSE),IF(VLOOKUP($A1962,Sheet1!$B$3:$AH$1266,Sheet1!M$1+(Sheet1!$A$1-1)*10,FALSE)&gt;99999,-3,IF(VLOOKUP($A1962,Sheet1!$B$3:$AH$1266,Sheet1!M$1+(Sheet1!$A$1-1)*10,FALSE)&gt;9999,-2,IF(VLOOKUP($A1962,Sheet1!$B$3:$AH$1266,Sheet1!M$1+(Sheet1!$A$1-1)*10,FALSE)&gt;999,-1,0)))))))</f>
        <v>1070</v>
      </c>
      <c r="AD1962" s="66">
        <f>IF(ISNA(VLOOKUP($A1962,Sheet1!$B$3:$AH$1266,Sheet1!N$1+(Sheet1!$A$1-1)*10,FALSE))=TRUE,"---",IF(VLOOKUP($A1962,Sheet1!$B$3:$AH$1266,Sheet1!N$1+(Sheet1!$A$1-1)*10,FALSE)="---","---", (ROUND(VLOOKUP($A1962,Sheet1!$B$3:$AH$1266,Sheet1!N$1+(Sheet1!$A$1-1)*10,FALSE),IF(VLOOKUP($A1962,Sheet1!$B$3:$AH$1266,Sheet1!N$1+(Sheet1!$A$1-1)*10,FALSE)&gt;99999,-3,IF(VLOOKUP($A1962,Sheet1!$B$3:$AH$1266,Sheet1!N$1+(Sheet1!$A$1-1)*10,FALSE)&gt;9999,-2,IF(VLOOKUP($A1962,Sheet1!$B$3:$AH$1266,Sheet1!N$1+(Sheet1!$A$1-1)*10,FALSE)&gt;999,-1,0)))))))</f>
        <v>1220</v>
      </c>
    </row>
    <row r="1963" spans="1:30" ht="25.5" customHeight="1" x14ac:dyDescent="0.25">
      <c r="A1963" s="125" t="s">
        <v>2861</v>
      </c>
      <c r="B1963" s="126" t="s">
        <v>2862</v>
      </c>
      <c r="C1963" s="125">
        <v>443313</v>
      </c>
      <c r="D1963" s="125">
        <v>741832</v>
      </c>
      <c r="E1963" s="70" t="s">
        <v>3052</v>
      </c>
      <c r="F1963" s="52" t="s">
        <v>4992</v>
      </c>
      <c r="G1963" s="127" t="s">
        <v>31</v>
      </c>
      <c r="H1963" s="128">
        <v>52.2</v>
      </c>
      <c r="I1963" s="112">
        <v>22025</v>
      </c>
      <c r="J1963" s="113">
        <v>4.74</v>
      </c>
      <c r="K1963" s="114" t="s">
        <v>4405</v>
      </c>
      <c r="L1963" s="115">
        <v>762</v>
      </c>
      <c r="M1963" s="116">
        <v>14.6</v>
      </c>
      <c r="N1963" s="127" t="s">
        <v>92</v>
      </c>
      <c r="O1963" s="68">
        <f t="shared" si="66"/>
        <v>3.1558442243657607</v>
      </c>
      <c r="P1963" s="68">
        <f>IF(O1963&lt;&gt;"",VLOOKUP($A1963,Sheet4!$A$2:$O$1309,14,FALSE)*100,"")</f>
        <v>1.8106239831579218</v>
      </c>
      <c r="Q1963" s="68">
        <f>IF(P1963&lt;&gt;"",VLOOKUP($A1963,Sheet4!$A$2:$O$1309,15,FALSE)*100,"")</f>
        <v>16.387415644390924</v>
      </c>
      <c r="R1963" s="74">
        <f t="shared" si="65"/>
        <v>30</v>
      </c>
      <c r="S1963" s="64" t="s">
        <v>4364</v>
      </c>
      <c r="T1963" s="64" t="str">
        <f>IF(ISNA(VLOOKUP(A1963,Sheet1!B$3:C$1266,2,FALSE)=TRUE),"NC",VLOOKUP(A1963,Sheet1!B$3:C$1266,2,FALSE))</f>
        <v>Regulated</v>
      </c>
      <c r="U1963" s="65">
        <f>IF(ISNA(VLOOKUP($A1963,Sheet1!$B$3:$AH$1266,Sheet1!E$1+(Sheet1!$A$1-1)*10,FALSE))=TRUE,"---",IF(VLOOKUP($A1963,Sheet1!$B$3:$AH$1266,Sheet1!E$1+(Sheet1!$A$1-1)*10,FALSE)="---","---", (ROUND(VLOOKUP($A1963,Sheet1!$B$3:$AH$1266,Sheet1!E$1+(Sheet1!$A$1-1)*10,FALSE),IF(VLOOKUP($A1963,Sheet1!$B$3:$AH$1266,Sheet1!E$1+(Sheet1!$A$1-1)*10,FALSE)&gt;99999,-3,IF(VLOOKUP($A1963,Sheet1!$B$3:$AH$1266,Sheet1!E$1+(Sheet1!$A$1-1)*10,FALSE)&gt;9999,-2,IF(VLOOKUP($A1963,Sheet1!$B$3:$AH$1266,Sheet1!E$1+(Sheet1!$A$1-1)*10,FALSE)&gt;999,-1,0)))))))</f>
        <v>258</v>
      </c>
      <c r="V1963" s="65">
        <f>IF(ISNA(VLOOKUP($A1963,Sheet1!$B$3:$AH$1266,Sheet1!F$1+(Sheet1!$A$1-1)*10,FALSE))=TRUE,"---",IF(VLOOKUP($A1963,Sheet1!$B$3:$AH$1266,Sheet1!F$1+(Sheet1!$A$1-1)*10,FALSE)="---","---", (ROUND(VLOOKUP($A1963,Sheet1!$B$3:$AH$1266,Sheet1!F$1+(Sheet1!$A$1-1)*10,FALSE),IF(VLOOKUP($A1963,Sheet1!$B$3:$AH$1266,Sheet1!F$1+(Sheet1!$A$1-1)*10,FALSE)&gt;99999,-3,IF(VLOOKUP($A1963,Sheet1!$B$3:$AH$1266,Sheet1!F$1+(Sheet1!$A$1-1)*10,FALSE)&gt;9999,-2,IF(VLOOKUP($A1963,Sheet1!$B$3:$AH$1266,Sheet1!F$1+(Sheet1!$A$1-1)*10,FALSE)&gt;999,-1,0)))))))</f>
        <v>293</v>
      </c>
      <c r="W1963" s="65">
        <f>IF(ISNA(VLOOKUP($A1963,Sheet1!$B$3:$AH$1266,Sheet1!G$1+(Sheet1!$A$1-1)*10,FALSE))=TRUE,"---",IF(VLOOKUP($A1963,Sheet1!$B$3:$AH$1266,Sheet1!G$1+(Sheet1!$A$1-1)*10,FALSE)="---","---", (ROUND(VLOOKUP($A1963,Sheet1!$B$3:$AH$1266,Sheet1!G$1+(Sheet1!$A$1-1)*10,FALSE),IF(VLOOKUP($A1963,Sheet1!$B$3:$AH$1266,Sheet1!G$1+(Sheet1!$A$1-1)*10,FALSE)&gt;99999,-3,IF(VLOOKUP($A1963,Sheet1!$B$3:$AH$1266,Sheet1!G$1+(Sheet1!$A$1-1)*10,FALSE)&gt;9999,-2,IF(VLOOKUP($A1963,Sheet1!$B$3:$AH$1266,Sheet1!G$1+(Sheet1!$A$1-1)*10,FALSE)&gt;999,-1,0)))))))</f>
        <v>339</v>
      </c>
      <c r="X1963" s="65">
        <f>IF(ISNA(VLOOKUP($A1963,Sheet1!$B$3:$AH$1266,Sheet1!H$1+(Sheet1!$A$1-1)*10,FALSE))=TRUE,"---",IF(VLOOKUP($A1963,Sheet1!$B$3:$AH$1266,Sheet1!H$1+(Sheet1!$A$1-1)*10,FALSE)="---","---", (ROUND(VLOOKUP($A1963,Sheet1!$B$3:$AH$1266,Sheet1!H$1+(Sheet1!$A$1-1)*10,FALSE),IF(VLOOKUP($A1963,Sheet1!$B$3:$AH$1266,Sheet1!H$1+(Sheet1!$A$1-1)*10,FALSE)&gt;99999,-3,IF(VLOOKUP($A1963,Sheet1!$B$3:$AH$1266,Sheet1!H$1+(Sheet1!$A$1-1)*10,FALSE)&gt;9999,-2,IF(VLOOKUP($A1963,Sheet1!$B$3:$AH$1266,Sheet1!H$1+(Sheet1!$A$1-1)*10,FALSE)&gt;999,-1,0)))))))</f>
        <v>471</v>
      </c>
      <c r="Y1963" s="65">
        <f>IF(ISNA(VLOOKUP($A1963,Sheet1!$B$3:$AH$1266,Sheet1!I$1+(Sheet1!$A$1-1)*10,FALSE))=TRUE,"---",IF(VLOOKUP($A1963,Sheet1!$B$3:$AH$1266,Sheet1!I$1+(Sheet1!$A$1-1)*10,FALSE)="---","---", (ROUND(VLOOKUP($A1963,Sheet1!$B$3:$AH$1266,Sheet1!I$1+(Sheet1!$A$1-1)*10,FALSE),IF(VLOOKUP($A1963,Sheet1!$B$3:$AH$1266,Sheet1!I$1+(Sheet1!$A$1-1)*10,FALSE)&gt;99999,-3,IF(VLOOKUP($A1963,Sheet1!$B$3:$AH$1266,Sheet1!I$1+(Sheet1!$A$1-1)*10,FALSE)&gt;9999,-2,IF(VLOOKUP($A1963,Sheet1!$B$3:$AH$1266,Sheet1!I$1+(Sheet1!$A$1-1)*10,FALSE)&gt;999,-1,0)))))))</f>
        <v>571</v>
      </c>
      <c r="Z1963" s="65">
        <f>IF(ISNA(VLOOKUP($A1963,Sheet1!$B$3:$AH$1266,Sheet1!J$1+(Sheet1!$A$1-1)*10,FALSE))=TRUE,"---",IF(VLOOKUP($A1963,Sheet1!$B$3:$AH$1266,Sheet1!J$1+(Sheet1!$A$1-1)*10,FALSE)="---","---", (ROUND(VLOOKUP($A1963,Sheet1!$B$3:$AH$1266,Sheet1!J$1+(Sheet1!$A$1-1)*10,FALSE),IF(VLOOKUP($A1963,Sheet1!$B$3:$AH$1266,Sheet1!J$1+(Sheet1!$A$1-1)*10,FALSE)&gt;99999,-3,IF(VLOOKUP($A1963,Sheet1!$B$3:$AH$1266,Sheet1!J$1+(Sheet1!$A$1-1)*10,FALSE)&gt;9999,-2,IF(VLOOKUP($A1963,Sheet1!$B$3:$AH$1266,Sheet1!J$1+(Sheet1!$A$1-1)*10,FALSE)&gt;999,-1,0)))))))</f>
        <v>714</v>
      </c>
      <c r="AA1963" s="65">
        <f>IF(ISNA(VLOOKUP($A1963,Sheet1!$B$3:$AH$1266,Sheet1!K$1+(Sheet1!$A$1-1)*10,FALSE))=TRUE,"---",IF(VLOOKUP($A1963,Sheet1!$B$3:$AH$1266,Sheet1!K$1+(Sheet1!$A$1-1)*10,FALSE)="---","---", (ROUND(VLOOKUP($A1963,Sheet1!$B$3:$AH$1266,Sheet1!K$1+(Sheet1!$A$1-1)*10,FALSE),IF(VLOOKUP($A1963,Sheet1!$B$3:$AH$1266,Sheet1!K$1+(Sheet1!$A$1-1)*10,FALSE)&gt;99999,-3,IF(VLOOKUP($A1963,Sheet1!$B$3:$AH$1266,Sheet1!K$1+(Sheet1!$A$1-1)*10,FALSE)&gt;9999,-2,IF(VLOOKUP($A1963,Sheet1!$B$3:$AH$1266,Sheet1!K$1+(Sheet1!$A$1-1)*10,FALSE)&gt;999,-1,0)))))))</f>
        <v>833</v>
      </c>
      <c r="AB1963" s="65">
        <f>IF(ISNA(VLOOKUP($A1963,Sheet1!$B$3:$AH$1266,Sheet1!L$1+(Sheet1!$A$1-1)*10,FALSE))=TRUE,"---",IF(VLOOKUP($A1963,Sheet1!$B$3:$AH$1266,Sheet1!L$1+(Sheet1!$A$1-1)*10,FALSE)="---","---", (ROUND(VLOOKUP($A1963,Sheet1!$B$3:$AH$1266,Sheet1!L$1+(Sheet1!$A$1-1)*10,FALSE),IF(VLOOKUP($A1963,Sheet1!$B$3:$AH$1266,Sheet1!L$1+(Sheet1!$A$1-1)*10,FALSE)&gt;99999,-3,IF(VLOOKUP($A1963,Sheet1!$B$3:$AH$1266,Sheet1!L$1+(Sheet1!$A$1-1)*10,FALSE)&gt;9999,-2,IF(VLOOKUP($A1963,Sheet1!$B$3:$AH$1266,Sheet1!L$1+(Sheet1!$A$1-1)*10,FALSE)&gt;999,-1,0)))))))</f>
        <v>963</v>
      </c>
      <c r="AC1963" s="65">
        <f>IF(ISNA(VLOOKUP($A1963,Sheet1!$B$3:$AH$1266,Sheet1!M$1+(Sheet1!$A$1-1)*10,FALSE))=TRUE,"---",IF(VLOOKUP($A1963,Sheet1!$B$3:$AH$1266,Sheet1!M$1+(Sheet1!$A$1-1)*10,FALSE)="---","---", (ROUND(VLOOKUP($A1963,Sheet1!$B$3:$AH$1266,Sheet1!M$1+(Sheet1!$A$1-1)*10,FALSE),IF(VLOOKUP($A1963,Sheet1!$B$3:$AH$1266,Sheet1!M$1+(Sheet1!$A$1-1)*10,FALSE)&gt;99999,-3,IF(VLOOKUP($A1963,Sheet1!$B$3:$AH$1266,Sheet1!M$1+(Sheet1!$A$1-1)*10,FALSE)&gt;9999,-2,IF(VLOOKUP($A1963,Sheet1!$B$3:$AH$1266,Sheet1!M$1+(Sheet1!$A$1-1)*10,FALSE)&gt;999,-1,0)))))))</f>
        <v>1110</v>
      </c>
      <c r="AD1963" s="65">
        <f>IF(ISNA(VLOOKUP($A1963,Sheet1!$B$3:$AH$1266,Sheet1!N$1+(Sheet1!$A$1-1)*10,FALSE))=TRUE,"---",IF(VLOOKUP($A1963,Sheet1!$B$3:$AH$1266,Sheet1!N$1+(Sheet1!$A$1-1)*10,FALSE)="---","---", (ROUND(VLOOKUP($A1963,Sheet1!$B$3:$AH$1266,Sheet1!N$1+(Sheet1!$A$1-1)*10,FALSE),IF(VLOOKUP($A1963,Sheet1!$B$3:$AH$1266,Sheet1!N$1+(Sheet1!$A$1-1)*10,FALSE)&gt;99999,-3,IF(VLOOKUP($A1963,Sheet1!$B$3:$AH$1266,Sheet1!N$1+(Sheet1!$A$1-1)*10,FALSE)&gt;9999,-2,IF(VLOOKUP($A1963,Sheet1!$B$3:$AH$1266,Sheet1!N$1+(Sheet1!$A$1-1)*10,FALSE)&gt;999,-1,0)))))))</f>
        <v>1320</v>
      </c>
    </row>
    <row r="1964" spans="1:30" ht="25.5" customHeight="1" x14ac:dyDescent="0.25">
      <c r="A1964" s="304" t="s">
        <v>2863</v>
      </c>
      <c r="B1964" s="393" t="s">
        <v>2864</v>
      </c>
      <c r="C1964" s="304">
        <v>444021</v>
      </c>
      <c r="D1964" s="304">
        <v>743253</v>
      </c>
      <c r="E1964" s="305" t="s">
        <v>3052</v>
      </c>
      <c r="F1964" s="345" t="s">
        <v>4992</v>
      </c>
      <c r="G1964" s="351" t="s">
        <v>31</v>
      </c>
      <c r="H1964" s="348">
        <v>234</v>
      </c>
      <c r="I1964" s="119">
        <v>31045</v>
      </c>
      <c r="J1964" s="124">
        <v>7</v>
      </c>
      <c r="K1964" s="118" t="s">
        <v>24</v>
      </c>
      <c r="L1964" s="122">
        <v>4800</v>
      </c>
      <c r="M1964" s="123">
        <v>20.5</v>
      </c>
      <c r="N1964" s="118" t="s">
        <v>49</v>
      </c>
      <c r="O1964" s="71">
        <f t="shared" si="66"/>
        <v>2.7783086750945971</v>
      </c>
      <c r="P1964" s="71">
        <f>IF(O1964&lt;&gt;"",VLOOKUP($A1964,Sheet4!$A$2:$O$1309,14,FALSE)*100,"")</f>
        <v>1.8106239831579218</v>
      </c>
      <c r="Q1964" s="71">
        <f>IF(P1964&lt;&gt;"",VLOOKUP($A1964,Sheet4!$A$2:$O$1309,15,FALSE)*100,"")</f>
        <v>16.387415644390924</v>
      </c>
      <c r="R1964" s="73">
        <f t="shared" si="65"/>
        <v>35</v>
      </c>
      <c r="S1964" s="357" t="s">
        <v>4364</v>
      </c>
      <c r="T1964" s="357" t="str">
        <f>IF(ISNA(VLOOKUP(A1964,Sheet1!B$3:C$1266,2,FALSE)=TRUE),"NC",VLOOKUP(A1964,Sheet1!B$3:C$1266,2,FALSE))</f>
        <v>Rural10</v>
      </c>
      <c r="U1964" s="385">
        <f>IF(ISNA(VLOOKUP($A1964,Sheet1!$B$3:$AH$1266,Sheet1!E$1+(Sheet1!$A$1-1)*10,FALSE))=TRUE,"---",IF(VLOOKUP($A1964,Sheet1!$B$3:$AH$1266,Sheet1!E$1+(Sheet1!$A$1-1)*10,FALSE)="---","---", (ROUND(VLOOKUP($A1964,Sheet1!$B$3:$AH$1266,Sheet1!E$1+(Sheet1!$A$1-1)*10,FALSE),IF(VLOOKUP($A1964,Sheet1!$B$3:$AH$1266,Sheet1!E$1+(Sheet1!$A$1-1)*10,FALSE)&gt;99999,-3,IF(VLOOKUP($A1964,Sheet1!$B$3:$AH$1266,Sheet1!E$1+(Sheet1!$A$1-1)*10,FALSE)&gt;9999,-2,IF(VLOOKUP($A1964,Sheet1!$B$3:$AH$1266,Sheet1!E$1+(Sheet1!$A$1-1)*10,FALSE)&gt;999,-1,0)))))))</f>
        <v>1720</v>
      </c>
      <c r="V1964" s="385">
        <f>IF(ISNA(VLOOKUP($A1964,Sheet1!$B$3:$AH$1266,Sheet1!F$1+(Sheet1!$A$1-1)*10,FALSE))=TRUE,"---",IF(VLOOKUP($A1964,Sheet1!$B$3:$AH$1266,Sheet1!F$1+(Sheet1!$A$1-1)*10,FALSE)="---","---", (ROUND(VLOOKUP($A1964,Sheet1!$B$3:$AH$1266,Sheet1!F$1+(Sheet1!$A$1-1)*10,FALSE),IF(VLOOKUP($A1964,Sheet1!$B$3:$AH$1266,Sheet1!F$1+(Sheet1!$A$1-1)*10,FALSE)&gt;99999,-3,IF(VLOOKUP($A1964,Sheet1!$B$3:$AH$1266,Sheet1!F$1+(Sheet1!$A$1-1)*10,FALSE)&gt;9999,-2,IF(VLOOKUP($A1964,Sheet1!$B$3:$AH$1266,Sheet1!F$1+(Sheet1!$A$1-1)*10,FALSE)&gt;999,-1,0)))))))</f>
        <v>1940</v>
      </c>
      <c r="W1964" s="385">
        <f>IF(ISNA(VLOOKUP($A1964,Sheet1!$B$3:$AH$1266,Sheet1!G$1+(Sheet1!$A$1-1)*10,FALSE))=TRUE,"---",IF(VLOOKUP($A1964,Sheet1!$B$3:$AH$1266,Sheet1!G$1+(Sheet1!$A$1-1)*10,FALSE)="---","---", (ROUND(VLOOKUP($A1964,Sheet1!$B$3:$AH$1266,Sheet1!G$1+(Sheet1!$A$1-1)*10,FALSE),IF(VLOOKUP($A1964,Sheet1!$B$3:$AH$1266,Sheet1!G$1+(Sheet1!$A$1-1)*10,FALSE)&gt;99999,-3,IF(VLOOKUP($A1964,Sheet1!$B$3:$AH$1266,Sheet1!G$1+(Sheet1!$A$1-1)*10,FALSE)&gt;9999,-2,IF(VLOOKUP($A1964,Sheet1!$B$3:$AH$1266,Sheet1!G$1+(Sheet1!$A$1-1)*10,FALSE)&gt;999,-1,0)))))))</f>
        <v>2240</v>
      </c>
      <c r="X1964" s="385">
        <f>IF(ISNA(VLOOKUP($A1964,Sheet1!$B$3:$AH$1266,Sheet1!H$1+(Sheet1!$A$1-1)*10,FALSE))=TRUE,"---",IF(VLOOKUP($A1964,Sheet1!$B$3:$AH$1266,Sheet1!H$1+(Sheet1!$A$1-1)*10,FALSE)="---","---", (ROUND(VLOOKUP($A1964,Sheet1!$B$3:$AH$1266,Sheet1!H$1+(Sheet1!$A$1-1)*10,FALSE),IF(VLOOKUP($A1964,Sheet1!$B$3:$AH$1266,Sheet1!H$1+(Sheet1!$A$1-1)*10,FALSE)&gt;99999,-3,IF(VLOOKUP($A1964,Sheet1!$B$3:$AH$1266,Sheet1!H$1+(Sheet1!$A$1-1)*10,FALSE)&gt;9999,-2,IF(VLOOKUP($A1964,Sheet1!$B$3:$AH$1266,Sheet1!H$1+(Sheet1!$A$1-1)*10,FALSE)&gt;999,-1,0)))))))</f>
        <v>3070</v>
      </c>
      <c r="Y1964" s="385">
        <f>IF(ISNA(VLOOKUP($A1964,Sheet1!$B$3:$AH$1266,Sheet1!I$1+(Sheet1!$A$1-1)*10,FALSE))=TRUE,"---",IF(VLOOKUP($A1964,Sheet1!$B$3:$AH$1266,Sheet1!I$1+(Sheet1!$A$1-1)*10,FALSE)="---","---", (ROUND(VLOOKUP($A1964,Sheet1!$B$3:$AH$1266,Sheet1!I$1+(Sheet1!$A$1-1)*10,FALSE),IF(VLOOKUP($A1964,Sheet1!$B$3:$AH$1266,Sheet1!I$1+(Sheet1!$A$1-1)*10,FALSE)&gt;99999,-3,IF(VLOOKUP($A1964,Sheet1!$B$3:$AH$1266,Sheet1!I$1+(Sheet1!$A$1-1)*10,FALSE)&gt;9999,-2,IF(VLOOKUP($A1964,Sheet1!$B$3:$AH$1266,Sheet1!I$1+(Sheet1!$A$1-1)*10,FALSE)&gt;999,-1,0)))))))</f>
        <v>3680</v>
      </c>
      <c r="Z1964" s="385">
        <f>IF(ISNA(VLOOKUP($A1964,Sheet1!$B$3:$AH$1266,Sheet1!J$1+(Sheet1!$A$1-1)*10,FALSE))=TRUE,"---",IF(VLOOKUP($A1964,Sheet1!$B$3:$AH$1266,Sheet1!J$1+(Sheet1!$A$1-1)*10,FALSE)="---","---", (ROUND(VLOOKUP($A1964,Sheet1!$B$3:$AH$1266,Sheet1!J$1+(Sheet1!$A$1-1)*10,FALSE),IF(VLOOKUP($A1964,Sheet1!$B$3:$AH$1266,Sheet1!J$1+(Sheet1!$A$1-1)*10,FALSE)&gt;99999,-3,IF(VLOOKUP($A1964,Sheet1!$B$3:$AH$1266,Sheet1!J$1+(Sheet1!$A$1-1)*10,FALSE)&gt;9999,-2,IF(VLOOKUP($A1964,Sheet1!$B$3:$AH$1266,Sheet1!J$1+(Sheet1!$A$1-1)*10,FALSE)&gt;999,-1,0)))))))</f>
        <v>4460</v>
      </c>
      <c r="AA1964" s="385">
        <f>IF(ISNA(VLOOKUP($A1964,Sheet1!$B$3:$AH$1266,Sheet1!K$1+(Sheet1!$A$1-1)*10,FALSE))=TRUE,"---",IF(VLOOKUP($A1964,Sheet1!$B$3:$AH$1266,Sheet1!K$1+(Sheet1!$A$1-1)*10,FALSE)="---","---", (ROUND(VLOOKUP($A1964,Sheet1!$B$3:$AH$1266,Sheet1!K$1+(Sheet1!$A$1-1)*10,FALSE),IF(VLOOKUP($A1964,Sheet1!$B$3:$AH$1266,Sheet1!K$1+(Sheet1!$A$1-1)*10,FALSE)&gt;99999,-3,IF(VLOOKUP($A1964,Sheet1!$B$3:$AH$1266,Sheet1!K$1+(Sheet1!$A$1-1)*10,FALSE)&gt;9999,-2,IF(VLOOKUP($A1964,Sheet1!$B$3:$AH$1266,Sheet1!K$1+(Sheet1!$A$1-1)*10,FALSE)&gt;999,-1,0)))))))</f>
        <v>5030</v>
      </c>
      <c r="AB1964" s="385">
        <f>IF(ISNA(VLOOKUP($A1964,Sheet1!$B$3:$AH$1266,Sheet1!L$1+(Sheet1!$A$1-1)*10,FALSE))=TRUE,"---",IF(VLOOKUP($A1964,Sheet1!$B$3:$AH$1266,Sheet1!L$1+(Sheet1!$A$1-1)*10,FALSE)="---","---", (ROUND(VLOOKUP($A1964,Sheet1!$B$3:$AH$1266,Sheet1!L$1+(Sheet1!$A$1-1)*10,FALSE),IF(VLOOKUP($A1964,Sheet1!$B$3:$AH$1266,Sheet1!L$1+(Sheet1!$A$1-1)*10,FALSE)&gt;99999,-3,IF(VLOOKUP($A1964,Sheet1!$B$3:$AH$1266,Sheet1!L$1+(Sheet1!$A$1-1)*10,FALSE)&gt;9999,-2,IF(VLOOKUP($A1964,Sheet1!$B$3:$AH$1266,Sheet1!L$1+(Sheet1!$A$1-1)*10,FALSE)&gt;999,-1,0)))))))</f>
        <v>5640</v>
      </c>
      <c r="AC1964" s="385">
        <f>IF(ISNA(VLOOKUP($A1964,Sheet1!$B$3:$AH$1266,Sheet1!M$1+(Sheet1!$A$1-1)*10,FALSE))=TRUE,"---",IF(VLOOKUP($A1964,Sheet1!$B$3:$AH$1266,Sheet1!M$1+(Sheet1!$A$1-1)*10,FALSE)="---","---", (ROUND(VLOOKUP($A1964,Sheet1!$B$3:$AH$1266,Sheet1!M$1+(Sheet1!$A$1-1)*10,FALSE),IF(VLOOKUP($A1964,Sheet1!$B$3:$AH$1266,Sheet1!M$1+(Sheet1!$A$1-1)*10,FALSE)&gt;99999,-3,IF(VLOOKUP($A1964,Sheet1!$B$3:$AH$1266,Sheet1!M$1+(Sheet1!$A$1-1)*10,FALSE)&gt;9999,-2,IF(VLOOKUP($A1964,Sheet1!$B$3:$AH$1266,Sheet1!M$1+(Sheet1!$A$1-1)*10,FALSE)&gt;999,-1,0)))))))</f>
        <v>6200</v>
      </c>
      <c r="AD1964" s="385">
        <f>IF(ISNA(VLOOKUP($A1964,Sheet1!$B$3:$AH$1266,Sheet1!N$1+(Sheet1!$A$1-1)*10,FALSE))=TRUE,"---",IF(VLOOKUP($A1964,Sheet1!$B$3:$AH$1266,Sheet1!N$1+(Sheet1!$A$1-1)*10,FALSE)="---","---", (ROUND(VLOOKUP($A1964,Sheet1!$B$3:$AH$1266,Sheet1!N$1+(Sheet1!$A$1-1)*10,FALSE),IF(VLOOKUP($A1964,Sheet1!$B$3:$AH$1266,Sheet1!N$1+(Sheet1!$A$1-1)*10,FALSE)&gt;99999,-3,IF(VLOOKUP($A1964,Sheet1!$B$3:$AH$1266,Sheet1!N$1+(Sheet1!$A$1-1)*10,FALSE)&gt;9999,-2,IF(VLOOKUP($A1964,Sheet1!$B$3:$AH$1266,Sheet1!N$1+(Sheet1!$A$1-1)*10,FALSE)&gt;999,-1,0)))))))</f>
        <v>7010</v>
      </c>
    </row>
    <row r="1965" spans="1:30" ht="25.5" customHeight="1" x14ac:dyDescent="0.25">
      <c r="A1965" s="304"/>
      <c r="B1965" s="346"/>
      <c r="C1965" s="304"/>
      <c r="D1965" s="304"/>
      <c r="E1965" s="305" t="e">
        <v>#N/A</v>
      </c>
      <c r="F1965" s="346"/>
      <c r="G1965" s="352"/>
      <c r="H1965" s="348"/>
      <c r="I1965" s="119">
        <v>23105</v>
      </c>
      <c r="J1965" s="124">
        <v>6.13</v>
      </c>
      <c r="K1965" s="121" t="s">
        <v>4405</v>
      </c>
      <c r="L1965" s="122">
        <v>3730</v>
      </c>
      <c r="M1965" s="123">
        <v>15.9</v>
      </c>
      <c r="N1965" s="118" t="s">
        <v>12</v>
      </c>
      <c r="O1965" s="71" t="s">
        <v>4405</v>
      </c>
      <c r="P1965" s="71" t="s">
        <v>4405</v>
      </c>
      <c r="Q1965" s="71" t="s">
        <v>4405</v>
      </c>
      <c r="R1965" s="73" t="s">
        <v>4405</v>
      </c>
      <c r="S1965" s="357" t="e">
        <v>#N/A</v>
      </c>
      <c r="T1965" s="357" t="str">
        <f>IF(ISNA(VLOOKUP(A1965,Sheet1!B$3:C$1266,2,FALSE)=TRUE),"ND",VLOOKUP(A1965,Sheet1!B$3:C$1266,2,FALSE))</f>
        <v>ND</v>
      </c>
      <c r="U1965" s="385" t="str">
        <f>IF(ISNA(VLOOKUP($A1965,Sheet1!$B$3:$AH$1266,Sheet1!E$1+(Sheet1!$A$1-1)*10,FALSE))=TRUE,"---",IF(VLOOKUP($A1965,Sheet1!$B$3:$AH$1266,Sheet1!E$1+(Sheet1!$A$1-1)*10,FALSE)="---","---", (ROUND(VLOOKUP($A1965,Sheet1!$B$3:$AH$1266,Sheet1!E$1+(Sheet1!$A$1-1)*10,FALSE),IF(VLOOKUP($A1965,Sheet1!$B$3:$AH$1266,Sheet1!E$1+(Sheet1!$A$1-1)*10,FALSE)&gt;99999,-3,IF(VLOOKUP($A1965,Sheet1!$B$3:$AH$1266,Sheet1!E$1+(Sheet1!$A$1-1)*10,FALSE)&gt;9999,-2,IF(VLOOKUP($A1965,Sheet1!$B$3:$AH$1266,Sheet1!E$1+(Sheet1!$A$1-1)*10,FALSE)&gt;999,-1,0)))))))</f>
        <v>---</v>
      </c>
      <c r="V1965" s="385" t="str">
        <f>IF(ISNA(VLOOKUP($A1965,Sheet1!$B$3:$AH$1266,Sheet1!F$1+(Sheet1!$A$1-1)*10,FALSE))=TRUE,"---",IF(VLOOKUP($A1965,Sheet1!$B$3:$AH$1266,Sheet1!F$1+(Sheet1!$A$1-1)*10,FALSE)="---","---", (ROUND(VLOOKUP($A1965,Sheet1!$B$3:$AH$1266,Sheet1!F$1+(Sheet1!$A$1-1)*10,FALSE),IF(VLOOKUP($A1965,Sheet1!$B$3:$AH$1266,Sheet1!F$1+(Sheet1!$A$1-1)*10,FALSE)&gt;99999,-3,IF(VLOOKUP($A1965,Sheet1!$B$3:$AH$1266,Sheet1!F$1+(Sheet1!$A$1-1)*10,FALSE)&gt;9999,-2,IF(VLOOKUP($A1965,Sheet1!$B$3:$AH$1266,Sheet1!F$1+(Sheet1!$A$1-1)*10,FALSE)&gt;999,-1,0)))))))</f>
        <v>---</v>
      </c>
      <c r="W1965" s="385" t="str">
        <f>IF(ISNA(VLOOKUP($A1965,Sheet1!$B$3:$AH$1266,Sheet1!G$1+(Sheet1!$A$1-1)*10,FALSE))=TRUE,"---",IF(VLOOKUP($A1965,Sheet1!$B$3:$AH$1266,Sheet1!G$1+(Sheet1!$A$1-1)*10,FALSE)="---","---", (ROUND(VLOOKUP($A1965,Sheet1!$B$3:$AH$1266,Sheet1!G$1+(Sheet1!$A$1-1)*10,FALSE),IF(VLOOKUP($A1965,Sheet1!$B$3:$AH$1266,Sheet1!G$1+(Sheet1!$A$1-1)*10,FALSE)&gt;99999,-3,IF(VLOOKUP($A1965,Sheet1!$B$3:$AH$1266,Sheet1!G$1+(Sheet1!$A$1-1)*10,FALSE)&gt;9999,-2,IF(VLOOKUP($A1965,Sheet1!$B$3:$AH$1266,Sheet1!G$1+(Sheet1!$A$1-1)*10,FALSE)&gt;999,-1,0)))))))</f>
        <v>---</v>
      </c>
      <c r="X1965" s="385" t="str">
        <f>IF(ISNA(VLOOKUP($A1965,Sheet1!$B$3:$AH$1266,Sheet1!H$1+(Sheet1!$A$1-1)*10,FALSE))=TRUE,"---",IF(VLOOKUP($A1965,Sheet1!$B$3:$AH$1266,Sheet1!H$1+(Sheet1!$A$1-1)*10,FALSE)="---","---", (ROUND(VLOOKUP($A1965,Sheet1!$B$3:$AH$1266,Sheet1!H$1+(Sheet1!$A$1-1)*10,FALSE),IF(VLOOKUP($A1965,Sheet1!$B$3:$AH$1266,Sheet1!H$1+(Sheet1!$A$1-1)*10,FALSE)&gt;99999,-3,IF(VLOOKUP($A1965,Sheet1!$B$3:$AH$1266,Sheet1!H$1+(Sheet1!$A$1-1)*10,FALSE)&gt;9999,-2,IF(VLOOKUP($A1965,Sheet1!$B$3:$AH$1266,Sheet1!H$1+(Sheet1!$A$1-1)*10,FALSE)&gt;999,-1,0)))))))</f>
        <v>---</v>
      </c>
      <c r="Y1965" s="385" t="str">
        <f>IF(ISNA(VLOOKUP($A1965,Sheet1!$B$3:$AH$1266,Sheet1!I$1+(Sheet1!$A$1-1)*10,FALSE))=TRUE,"---",IF(VLOOKUP($A1965,Sheet1!$B$3:$AH$1266,Sheet1!I$1+(Sheet1!$A$1-1)*10,FALSE)="---","---", (ROUND(VLOOKUP($A1965,Sheet1!$B$3:$AH$1266,Sheet1!I$1+(Sheet1!$A$1-1)*10,FALSE),IF(VLOOKUP($A1965,Sheet1!$B$3:$AH$1266,Sheet1!I$1+(Sheet1!$A$1-1)*10,FALSE)&gt;99999,-3,IF(VLOOKUP($A1965,Sheet1!$B$3:$AH$1266,Sheet1!I$1+(Sheet1!$A$1-1)*10,FALSE)&gt;9999,-2,IF(VLOOKUP($A1965,Sheet1!$B$3:$AH$1266,Sheet1!I$1+(Sheet1!$A$1-1)*10,FALSE)&gt;999,-1,0)))))))</f>
        <v>---</v>
      </c>
      <c r="Z1965" s="385" t="str">
        <f>IF(ISNA(VLOOKUP($A1965,Sheet1!$B$3:$AH$1266,Sheet1!J$1+(Sheet1!$A$1-1)*10,FALSE))=TRUE,"---",IF(VLOOKUP($A1965,Sheet1!$B$3:$AH$1266,Sheet1!J$1+(Sheet1!$A$1-1)*10,FALSE)="---","---", (ROUND(VLOOKUP($A1965,Sheet1!$B$3:$AH$1266,Sheet1!J$1+(Sheet1!$A$1-1)*10,FALSE),IF(VLOOKUP($A1965,Sheet1!$B$3:$AH$1266,Sheet1!J$1+(Sheet1!$A$1-1)*10,FALSE)&gt;99999,-3,IF(VLOOKUP($A1965,Sheet1!$B$3:$AH$1266,Sheet1!J$1+(Sheet1!$A$1-1)*10,FALSE)&gt;9999,-2,IF(VLOOKUP($A1965,Sheet1!$B$3:$AH$1266,Sheet1!J$1+(Sheet1!$A$1-1)*10,FALSE)&gt;999,-1,0)))))))</f>
        <v>---</v>
      </c>
      <c r="AA1965" s="385" t="str">
        <f>IF(ISNA(VLOOKUP($A1965,Sheet1!$B$3:$AH$1266,Sheet1!K$1+(Sheet1!$A$1-1)*10,FALSE))=TRUE,"---",IF(VLOOKUP($A1965,Sheet1!$B$3:$AH$1266,Sheet1!K$1+(Sheet1!$A$1-1)*10,FALSE)="---","---", (ROUND(VLOOKUP($A1965,Sheet1!$B$3:$AH$1266,Sheet1!K$1+(Sheet1!$A$1-1)*10,FALSE),IF(VLOOKUP($A1965,Sheet1!$B$3:$AH$1266,Sheet1!K$1+(Sheet1!$A$1-1)*10,FALSE)&gt;99999,-3,IF(VLOOKUP($A1965,Sheet1!$B$3:$AH$1266,Sheet1!K$1+(Sheet1!$A$1-1)*10,FALSE)&gt;9999,-2,IF(VLOOKUP($A1965,Sheet1!$B$3:$AH$1266,Sheet1!K$1+(Sheet1!$A$1-1)*10,FALSE)&gt;999,-1,0)))))))</f>
        <v>---</v>
      </c>
      <c r="AB1965" s="385" t="str">
        <f>IF(ISNA(VLOOKUP($A1965,Sheet1!$B$3:$AH$1266,Sheet1!L$1+(Sheet1!$A$1-1)*10,FALSE))=TRUE,"---",IF(VLOOKUP($A1965,Sheet1!$B$3:$AH$1266,Sheet1!L$1+(Sheet1!$A$1-1)*10,FALSE)="---","---", (ROUND(VLOOKUP($A1965,Sheet1!$B$3:$AH$1266,Sheet1!L$1+(Sheet1!$A$1-1)*10,FALSE),IF(VLOOKUP($A1965,Sheet1!$B$3:$AH$1266,Sheet1!L$1+(Sheet1!$A$1-1)*10,FALSE)&gt;99999,-3,IF(VLOOKUP($A1965,Sheet1!$B$3:$AH$1266,Sheet1!L$1+(Sheet1!$A$1-1)*10,FALSE)&gt;9999,-2,IF(VLOOKUP($A1965,Sheet1!$B$3:$AH$1266,Sheet1!L$1+(Sheet1!$A$1-1)*10,FALSE)&gt;999,-1,0)))))))</f>
        <v>---</v>
      </c>
      <c r="AC1965" s="385" t="str">
        <f>IF(ISNA(VLOOKUP($A1965,Sheet1!$B$3:$AH$1266,Sheet1!M$1+(Sheet1!$A$1-1)*10,FALSE))=TRUE,"---",IF(VLOOKUP($A1965,Sheet1!$B$3:$AH$1266,Sheet1!M$1+(Sheet1!$A$1-1)*10,FALSE)="---","---", (ROUND(VLOOKUP($A1965,Sheet1!$B$3:$AH$1266,Sheet1!M$1+(Sheet1!$A$1-1)*10,FALSE),IF(VLOOKUP($A1965,Sheet1!$B$3:$AH$1266,Sheet1!M$1+(Sheet1!$A$1-1)*10,FALSE)&gt;99999,-3,IF(VLOOKUP($A1965,Sheet1!$B$3:$AH$1266,Sheet1!M$1+(Sheet1!$A$1-1)*10,FALSE)&gt;9999,-2,IF(VLOOKUP($A1965,Sheet1!$B$3:$AH$1266,Sheet1!M$1+(Sheet1!$A$1-1)*10,FALSE)&gt;999,-1,0)))))))</f>
        <v>---</v>
      </c>
      <c r="AD1965" s="385" t="str">
        <f>IF(ISNA(VLOOKUP($A1965,Sheet1!$B$3:$AH$1266,Sheet1!N$1+(Sheet1!$A$1-1)*10,FALSE))=TRUE,"---",IF(VLOOKUP($A1965,Sheet1!$B$3:$AH$1266,Sheet1!N$1+(Sheet1!$A$1-1)*10,FALSE)="---","---", (ROUND(VLOOKUP($A1965,Sheet1!$B$3:$AH$1266,Sheet1!N$1+(Sheet1!$A$1-1)*10,FALSE),IF(VLOOKUP($A1965,Sheet1!$B$3:$AH$1266,Sheet1!N$1+(Sheet1!$A$1-1)*10,FALSE)&gt;99999,-3,IF(VLOOKUP($A1965,Sheet1!$B$3:$AH$1266,Sheet1!N$1+(Sheet1!$A$1-1)*10,FALSE)&gt;9999,-2,IF(VLOOKUP($A1965,Sheet1!$B$3:$AH$1266,Sheet1!N$1+(Sheet1!$A$1-1)*10,FALSE)&gt;999,-1,0)))))))</f>
        <v>---</v>
      </c>
    </row>
    <row r="1966" spans="1:30" ht="25.5" customHeight="1" x14ac:dyDescent="0.25">
      <c r="A1966" s="303" t="s">
        <v>2865</v>
      </c>
      <c r="B1966" s="330" t="s">
        <v>2866</v>
      </c>
      <c r="C1966" s="303">
        <v>444029</v>
      </c>
      <c r="D1966" s="303">
        <v>743559</v>
      </c>
      <c r="E1966" s="307" t="s">
        <v>3052</v>
      </c>
      <c r="F1966" s="342" t="s">
        <v>4550</v>
      </c>
      <c r="G1966" s="318" t="s">
        <v>286</v>
      </c>
      <c r="H1966" s="347">
        <v>28.3</v>
      </c>
      <c r="I1966" s="112">
        <v>24073</v>
      </c>
      <c r="J1966" s="113">
        <v>3.65</v>
      </c>
      <c r="K1966" s="127" t="s">
        <v>20</v>
      </c>
      <c r="L1966" s="115">
        <v>1060</v>
      </c>
      <c r="M1966" s="116">
        <v>37.5</v>
      </c>
      <c r="N1966" s="114" t="s">
        <v>4405</v>
      </c>
      <c r="O1966" s="68">
        <f t="shared" si="66"/>
        <v>18.516923155364093</v>
      </c>
      <c r="P1966" s="68">
        <f>IF(O1966&lt;&gt;"",VLOOKUP($A1966,Sheet4!$A$2:$O$1309,14,FALSE)*100,"")</f>
        <v>4.7930151594971271</v>
      </c>
      <c r="Q1966" s="68">
        <f>IF(P1966&lt;&gt;"",VLOOKUP($A1966,Sheet4!$A$2:$O$1309,15,FALSE)*100,"")</f>
        <v>38.189728072272665</v>
      </c>
      <c r="R1966" s="74">
        <f t="shared" si="65"/>
        <v>5</v>
      </c>
      <c r="S1966" s="356" t="s">
        <v>4364</v>
      </c>
      <c r="T1966" s="356" t="str">
        <f>IF(ISNA(VLOOKUP(A1966,Sheet1!B$3:C$1266,2,FALSE)=TRUE),"NC",VLOOKUP(A1966,Sheet1!B$3:C$1266,2,FALSE))</f>
        <v>Rural</v>
      </c>
      <c r="U1966" s="392">
        <f>IF(ISNA(VLOOKUP($A1966,Sheet1!$B$3:$AH$1266,Sheet1!E$1+(Sheet1!$A$1-1)*10,FALSE))=TRUE,"---",IF(VLOOKUP($A1966,Sheet1!$B$3:$AH$1266,Sheet1!E$1+(Sheet1!$A$1-1)*10,FALSE)="---","---", (ROUND(VLOOKUP($A1966,Sheet1!$B$3:$AH$1266,Sheet1!E$1+(Sheet1!$A$1-1)*10,FALSE),IF(VLOOKUP($A1966,Sheet1!$B$3:$AH$1266,Sheet1!E$1+(Sheet1!$A$1-1)*10,FALSE)&gt;99999,-3,IF(VLOOKUP($A1966,Sheet1!$B$3:$AH$1266,Sheet1!E$1+(Sheet1!$A$1-1)*10,FALSE)&gt;9999,-2,IF(VLOOKUP($A1966,Sheet1!$B$3:$AH$1266,Sheet1!E$1+(Sheet1!$A$1-1)*10,FALSE)&gt;999,-1,0)))))))</f>
        <v>513</v>
      </c>
      <c r="V1966" s="392">
        <f>IF(ISNA(VLOOKUP($A1966,Sheet1!$B$3:$AH$1266,Sheet1!F$1+(Sheet1!$A$1-1)*10,FALSE))=TRUE,"---",IF(VLOOKUP($A1966,Sheet1!$B$3:$AH$1266,Sheet1!F$1+(Sheet1!$A$1-1)*10,FALSE)="---","---", (ROUND(VLOOKUP($A1966,Sheet1!$B$3:$AH$1266,Sheet1!F$1+(Sheet1!$A$1-1)*10,FALSE),IF(VLOOKUP($A1966,Sheet1!$B$3:$AH$1266,Sheet1!F$1+(Sheet1!$A$1-1)*10,FALSE)&gt;99999,-3,IF(VLOOKUP($A1966,Sheet1!$B$3:$AH$1266,Sheet1!F$1+(Sheet1!$A$1-1)*10,FALSE)&gt;9999,-2,IF(VLOOKUP($A1966,Sheet1!$B$3:$AH$1266,Sheet1!F$1+(Sheet1!$A$1-1)*10,FALSE)&gt;999,-1,0)))))))</f>
        <v>604</v>
      </c>
      <c r="W1966" s="392">
        <f>IF(ISNA(VLOOKUP($A1966,Sheet1!$B$3:$AH$1266,Sheet1!G$1+(Sheet1!$A$1-1)*10,FALSE))=TRUE,"---",IF(VLOOKUP($A1966,Sheet1!$B$3:$AH$1266,Sheet1!G$1+(Sheet1!$A$1-1)*10,FALSE)="---","---", (ROUND(VLOOKUP($A1966,Sheet1!$B$3:$AH$1266,Sheet1!G$1+(Sheet1!$A$1-1)*10,FALSE),IF(VLOOKUP($A1966,Sheet1!$B$3:$AH$1266,Sheet1!G$1+(Sheet1!$A$1-1)*10,FALSE)&gt;99999,-3,IF(VLOOKUP($A1966,Sheet1!$B$3:$AH$1266,Sheet1!G$1+(Sheet1!$A$1-1)*10,FALSE)&gt;9999,-2,IF(VLOOKUP($A1966,Sheet1!$B$3:$AH$1266,Sheet1!G$1+(Sheet1!$A$1-1)*10,FALSE)&gt;999,-1,0)))))))</f>
        <v>720</v>
      </c>
      <c r="X1966" s="392">
        <f>IF(ISNA(VLOOKUP($A1966,Sheet1!$B$3:$AH$1266,Sheet1!H$1+(Sheet1!$A$1-1)*10,FALSE))=TRUE,"---",IF(VLOOKUP($A1966,Sheet1!$B$3:$AH$1266,Sheet1!H$1+(Sheet1!$A$1-1)*10,FALSE)="---","---", (ROUND(VLOOKUP($A1966,Sheet1!$B$3:$AH$1266,Sheet1!H$1+(Sheet1!$A$1-1)*10,FALSE),IF(VLOOKUP($A1966,Sheet1!$B$3:$AH$1266,Sheet1!H$1+(Sheet1!$A$1-1)*10,FALSE)&gt;99999,-3,IF(VLOOKUP($A1966,Sheet1!$B$3:$AH$1266,Sheet1!H$1+(Sheet1!$A$1-1)*10,FALSE)&gt;9999,-2,IF(VLOOKUP($A1966,Sheet1!$B$3:$AH$1266,Sheet1!H$1+(Sheet1!$A$1-1)*10,FALSE)&gt;999,-1,0)))))))</f>
        <v>1030</v>
      </c>
      <c r="Y1966" s="392">
        <f>IF(ISNA(VLOOKUP($A1966,Sheet1!$B$3:$AH$1266,Sheet1!I$1+(Sheet1!$A$1-1)*10,FALSE))=TRUE,"---",IF(VLOOKUP($A1966,Sheet1!$B$3:$AH$1266,Sheet1!I$1+(Sheet1!$A$1-1)*10,FALSE)="---","---", (ROUND(VLOOKUP($A1966,Sheet1!$B$3:$AH$1266,Sheet1!I$1+(Sheet1!$A$1-1)*10,FALSE),IF(VLOOKUP($A1966,Sheet1!$B$3:$AH$1266,Sheet1!I$1+(Sheet1!$A$1-1)*10,FALSE)&gt;99999,-3,IF(VLOOKUP($A1966,Sheet1!$B$3:$AH$1266,Sheet1!I$1+(Sheet1!$A$1-1)*10,FALSE)&gt;9999,-2,IF(VLOOKUP($A1966,Sheet1!$B$3:$AH$1266,Sheet1!I$1+(Sheet1!$A$1-1)*10,FALSE)&gt;999,-1,0)))))))</f>
        <v>1250</v>
      </c>
      <c r="Z1966" s="392">
        <f>IF(ISNA(VLOOKUP($A1966,Sheet1!$B$3:$AH$1266,Sheet1!J$1+(Sheet1!$A$1-1)*10,FALSE))=TRUE,"---",IF(VLOOKUP($A1966,Sheet1!$B$3:$AH$1266,Sheet1!J$1+(Sheet1!$A$1-1)*10,FALSE)="---","---", (ROUND(VLOOKUP($A1966,Sheet1!$B$3:$AH$1266,Sheet1!J$1+(Sheet1!$A$1-1)*10,FALSE),IF(VLOOKUP($A1966,Sheet1!$B$3:$AH$1266,Sheet1!J$1+(Sheet1!$A$1-1)*10,FALSE)&gt;99999,-3,IF(VLOOKUP($A1966,Sheet1!$B$3:$AH$1266,Sheet1!J$1+(Sheet1!$A$1-1)*10,FALSE)&gt;9999,-2,IF(VLOOKUP($A1966,Sheet1!$B$3:$AH$1266,Sheet1!J$1+(Sheet1!$A$1-1)*10,FALSE)&gt;999,-1,0)))))))</f>
        <v>1530</v>
      </c>
      <c r="AA1966" s="392">
        <f>IF(ISNA(VLOOKUP($A1966,Sheet1!$B$3:$AH$1266,Sheet1!K$1+(Sheet1!$A$1-1)*10,FALSE))=TRUE,"---",IF(VLOOKUP($A1966,Sheet1!$B$3:$AH$1266,Sheet1!K$1+(Sheet1!$A$1-1)*10,FALSE)="---","---", (ROUND(VLOOKUP($A1966,Sheet1!$B$3:$AH$1266,Sheet1!K$1+(Sheet1!$A$1-1)*10,FALSE),IF(VLOOKUP($A1966,Sheet1!$B$3:$AH$1266,Sheet1!K$1+(Sheet1!$A$1-1)*10,FALSE)&gt;99999,-3,IF(VLOOKUP($A1966,Sheet1!$B$3:$AH$1266,Sheet1!K$1+(Sheet1!$A$1-1)*10,FALSE)&gt;9999,-2,IF(VLOOKUP($A1966,Sheet1!$B$3:$AH$1266,Sheet1!K$1+(Sheet1!$A$1-1)*10,FALSE)&gt;999,-1,0)))))))</f>
        <v>1740</v>
      </c>
      <c r="AB1966" s="392">
        <f>IF(ISNA(VLOOKUP($A1966,Sheet1!$B$3:$AH$1266,Sheet1!L$1+(Sheet1!$A$1-1)*10,FALSE))=TRUE,"---",IF(VLOOKUP($A1966,Sheet1!$B$3:$AH$1266,Sheet1!L$1+(Sheet1!$A$1-1)*10,FALSE)="---","---", (ROUND(VLOOKUP($A1966,Sheet1!$B$3:$AH$1266,Sheet1!L$1+(Sheet1!$A$1-1)*10,FALSE),IF(VLOOKUP($A1966,Sheet1!$B$3:$AH$1266,Sheet1!L$1+(Sheet1!$A$1-1)*10,FALSE)&gt;99999,-3,IF(VLOOKUP($A1966,Sheet1!$B$3:$AH$1266,Sheet1!L$1+(Sheet1!$A$1-1)*10,FALSE)&gt;9999,-2,IF(VLOOKUP($A1966,Sheet1!$B$3:$AH$1266,Sheet1!L$1+(Sheet1!$A$1-1)*10,FALSE)&gt;999,-1,0)))))))</f>
        <v>1970</v>
      </c>
      <c r="AC1966" s="392">
        <f>IF(ISNA(VLOOKUP($A1966,Sheet1!$B$3:$AH$1266,Sheet1!M$1+(Sheet1!$A$1-1)*10,FALSE))=TRUE,"---",IF(VLOOKUP($A1966,Sheet1!$B$3:$AH$1266,Sheet1!M$1+(Sheet1!$A$1-1)*10,FALSE)="---","---", (ROUND(VLOOKUP($A1966,Sheet1!$B$3:$AH$1266,Sheet1!M$1+(Sheet1!$A$1-1)*10,FALSE),IF(VLOOKUP($A1966,Sheet1!$B$3:$AH$1266,Sheet1!M$1+(Sheet1!$A$1-1)*10,FALSE)&gt;99999,-3,IF(VLOOKUP($A1966,Sheet1!$B$3:$AH$1266,Sheet1!M$1+(Sheet1!$A$1-1)*10,FALSE)&gt;9999,-2,IF(VLOOKUP($A1966,Sheet1!$B$3:$AH$1266,Sheet1!M$1+(Sheet1!$A$1-1)*10,FALSE)&gt;999,-1,0)))))))</f>
        <v>2180</v>
      </c>
      <c r="AD1966" s="392">
        <f>IF(ISNA(VLOOKUP($A1966,Sheet1!$B$3:$AH$1266,Sheet1!N$1+(Sheet1!$A$1-1)*10,FALSE))=TRUE,"---",IF(VLOOKUP($A1966,Sheet1!$B$3:$AH$1266,Sheet1!N$1+(Sheet1!$A$1-1)*10,FALSE)="---","---", (ROUND(VLOOKUP($A1966,Sheet1!$B$3:$AH$1266,Sheet1!N$1+(Sheet1!$A$1-1)*10,FALSE),IF(VLOOKUP($A1966,Sheet1!$B$3:$AH$1266,Sheet1!N$1+(Sheet1!$A$1-1)*10,FALSE)&gt;99999,-3,IF(VLOOKUP($A1966,Sheet1!$B$3:$AH$1266,Sheet1!N$1+(Sheet1!$A$1-1)*10,FALSE)&gt;9999,-2,IF(VLOOKUP($A1966,Sheet1!$B$3:$AH$1266,Sheet1!N$1+(Sheet1!$A$1-1)*10,FALSE)&gt;999,-1,0)))))))</f>
        <v>2510</v>
      </c>
    </row>
    <row r="1967" spans="1:30" ht="25.5" customHeight="1" x14ac:dyDescent="0.25">
      <c r="A1967" s="303"/>
      <c r="B1967" s="331"/>
      <c r="C1967" s="303"/>
      <c r="D1967" s="303"/>
      <c r="E1967" s="307" t="e">
        <v>#N/A</v>
      </c>
      <c r="F1967" s="331"/>
      <c r="G1967" s="319"/>
      <c r="H1967" s="347"/>
      <c r="I1967" s="112">
        <v>24921</v>
      </c>
      <c r="J1967" s="113">
        <v>4.32</v>
      </c>
      <c r="K1967" s="127" t="s">
        <v>28</v>
      </c>
      <c r="L1967" s="156" t="s">
        <v>4405</v>
      </c>
      <c r="M1967" s="157" t="s">
        <v>4405</v>
      </c>
      <c r="N1967" s="127" t="s">
        <v>75</v>
      </c>
      <c r="O1967" s="68" t="s">
        <v>4405</v>
      </c>
      <c r="P1967" s="68" t="s">
        <v>4405</v>
      </c>
      <c r="Q1967" s="68" t="s">
        <v>4405</v>
      </c>
      <c r="R1967" s="74" t="s">
        <v>4405</v>
      </c>
      <c r="S1967" s="356" t="e">
        <v>#N/A</v>
      </c>
      <c r="T1967" s="356" t="str">
        <f>IF(ISNA(VLOOKUP(A1967,Sheet1!B$3:C$1266,2,FALSE)=TRUE),"ND",VLOOKUP(A1967,Sheet1!B$3:C$1266,2,FALSE))</f>
        <v>ND</v>
      </c>
      <c r="U1967" s="392" t="str">
        <f>IF(ISNA(VLOOKUP($A1967,Sheet1!$B$3:$AH$1266,Sheet1!E$1+(Sheet1!$A$1-1)*10,FALSE))=TRUE,"---",IF(VLOOKUP($A1967,Sheet1!$B$3:$AH$1266,Sheet1!E$1+(Sheet1!$A$1-1)*10,FALSE)="---","---", (ROUND(VLOOKUP($A1967,Sheet1!$B$3:$AH$1266,Sheet1!E$1+(Sheet1!$A$1-1)*10,FALSE),IF(VLOOKUP($A1967,Sheet1!$B$3:$AH$1266,Sheet1!E$1+(Sheet1!$A$1-1)*10,FALSE)&gt;99999,-3,IF(VLOOKUP($A1967,Sheet1!$B$3:$AH$1266,Sheet1!E$1+(Sheet1!$A$1-1)*10,FALSE)&gt;9999,-2,IF(VLOOKUP($A1967,Sheet1!$B$3:$AH$1266,Sheet1!E$1+(Sheet1!$A$1-1)*10,FALSE)&gt;999,-1,0)))))))</f>
        <v>---</v>
      </c>
      <c r="V1967" s="392" t="str">
        <f>IF(ISNA(VLOOKUP($A1967,Sheet1!$B$3:$AH$1266,Sheet1!F$1+(Sheet1!$A$1-1)*10,FALSE))=TRUE,"---",IF(VLOOKUP($A1967,Sheet1!$B$3:$AH$1266,Sheet1!F$1+(Sheet1!$A$1-1)*10,FALSE)="---","---", (ROUND(VLOOKUP($A1967,Sheet1!$B$3:$AH$1266,Sheet1!F$1+(Sheet1!$A$1-1)*10,FALSE),IF(VLOOKUP($A1967,Sheet1!$B$3:$AH$1266,Sheet1!F$1+(Sheet1!$A$1-1)*10,FALSE)&gt;99999,-3,IF(VLOOKUP($A1967,Sheet1!$B$3:$AH$1266,Sheet1!F$1+(Sheet1!$A$1-1)*10,FALSE)&gt;9999,-2,IF(VLOOKUP($A1967,Sheet1!$B$3:$AH$1266,Sheet1!F$1+(Sheet1!$A$1-1)*10,FALSE)&gt;999,-1,0)))))))</f>
        <v>---</v>
      </c>
      <c r="W1967" s="392" t="str">
        <f>IF(ISNA(VLOOKUP($A1967,Sheet1!$B$3:$AH$1266,Sheet1!G$1+(Sheet1!$A$1-1)*10,FALSE))=TRUE,"---",IF(VLOOKUP($A1967,Sheet1!$B$3:$AH$1266,Sheet1!G$1+(Sheet1!$A$1-1)*10,FALSE)="---","---", (ROUND(VLOOKUP($A1967,Sheet1!$B$3:$AH$1266,Sheet1!G$1+(Sheet1!$A$1-1)*10,FALSE),IF(VLOOKUP($A1967,Sheet1!$B$3:$AH$1266,Sheet1!G$1+(Sheet1!$A$1-1)*10,FALSE)&gt;99999,-3,IF(VLOOKUP($A1967,Sheet1!$B$3:$AH$1266,Sheet1!G$1+(Sheet1!$A$1-1)*10,FALSE)&gt;9999,-2,IF(VLOOKUP($A1967,Sheet1!$B$3:$AH$1266,Sheet1!G$1+(Sheet1!$A$1-1)*10,FALSE)&gt;999,-1,0)))))))</f>
        <v>---</v>
      </c>
      <c r="X1967" s="392" t="str">
        <f>IF(ISNA(VLOOKUP($A1967,Sheet1!$B$3:$AH$1266,Sheet1!H$1+(Sheet1!$A$1-1)*10,FALSE))=TRUE,"---",IF(VLOOKUP($A1967,Sheet1!$B$3:$AH$1266,Sheet1!H$1+(Sheet1!$A$1-1)*10,FALSE)="---","---", (ROUND(VLOOKUP($A1967,Sheet1!$B$3:$AH$1266,Sheet1!H$1+(Sheet1!$A$1-1)*10,FALSE),IF(VLOOKUP($A1967,Sheet1!$B$3:$AH$1266,Sheet1!H$1+(Sheet1!$A$1-1)*10,FALSE)&gt;99999,-3,IF(VLOOKUP($A1967,Sheet1!$B$3:$AH$1266,Sheet1!H$1+(Sheet1!$A$1-1)*10,FALSE)&gt;9999,-2,IF(VLOOKUP($A1967,Sheet1!$B$3:$AH$1266,Sheet1!H$1+(Sheet1!$A$1-1)*10,FALSE)&gt;999,-1,0)))))))</f>
        <v>---</v>
      </c>
      <c r="Y1967" s="392" t="str">
        <f>IF(ISNA(VLOOKUP($A1967,Sheet1!$B$3:$AH$1266,Sheet1!I$1+(Sheet1!$A$1-1)*10,FALSE))=TRUE,"---",IF(VLOOKUP($A1967,Sheet1!$B$3:$AH$1266,Sheet1!I$1+(Sheet1!$A$1-1)*10,FALSE)="---","---", (ROUND(VLOOKUP($A1967,Sheet1!$B$3:$AH$1266,Sheet1!I$1+(Sheet1!$A$1-1)*10,FALSE),IF(VLOOKUP($A1967,Sheet1!$B$3:$AH$1266,Sheet1!I$1+(Sheet1!$A$1-1)*10,FALSE)&gt;99999,-3,IF(VLOOKUP($A1967,Sheet1!$B$3:$AH$1266,Sheet1!I$1+(Sheet1!$A$1-1)*10,FALSE)&gt;9999,-2,IF(VLOOKUP($A1967,Sheet1!$B$3:$AH$1266,Sheet1!I$1+(Sheet1!$A$1-1)*10,FALSE)&gt;999,-1,0)))))))</f>
        <v>---</v>
      </c>
      <c r="Z1967" s="392" t="str">
        <f>IF(ISNA(VLOOKUP($A1967,Sheet1!$B$3:$AH$1266,Sheet1!J$1+(Sheet1!$A$1-1)*10,FALSE))=TRUE,"---",IF(VLOOKUP($A1967,Sheet1!$B$3:$AH$1266,Sheet1!J$1+(Sheet1!$A$1-1)*10,FALSE)="---","---", (ROUND(VLOOKUP($A1967,Sheet1!$B$3:$AH$1266,Sheet1!J$1+(Sheet1!$A$1-1)*10,FALSE),IF(VLOOKUP($A1967,Sheet1!$B$3:$AH$1266,Sheet1!J$1+(Sheet1!$A$1-1)*10,FALSE)&gt;99999,-3,IF(VLOOKUP($A1967,Sheet1!$B$3:$AH$1266,Sheet1!J$1+(Sheet1!$A$1-1)*10,FALSE)&gt;9999,-2,IF(VLOOKUP($A1967,Sheet1!$B$3:$AH$1266,Sheet1!J$1+(Sheet1!$A$1-1)*10,FALSE)&gt;999,-1,0)))))))</f>
        <v>---</v>
      </c>
      <c r="AA1967" s="392" t="str">
        <f>IF(ISNA(VLOOKUP($A1967,Sheet1!$B$3:$AH$1266,Sheet1!K$1+(Sheet1!$A$1-1)*10,FALSE))=TRUE,"---",IF(VLOOKUP($A1967,Sheet1!$B$3:$AH$1266,Sheet1!K$1+(Sheet1!$A$1-1)*10,FALSE)="---","---", (ROUND(VLOOKUP($A1967,Sheet1!$B$3:$AH$1266,Sheet1!K$1+(Sheet1!$A$1-1)*10,FALSE),IF(VLOOKUP($A1967,Sheet1!$B$3:$AH$1266,Sheet1!K$1+(Sheet1!$A$1-1)*10,FALSE)&gt;99999,-3,IF(VLOOKUP($A1967,Sheet1!$B$3:$AH$1266,Sheet1!K$1+(Sheet1!$A$1-1)*10,FALSE)&gt;9999,-2,IF(VLOOKUP($A1967,Sheet1!$B$3:$AH$1266,Sheet1!K$1+(Sheet1!$A$1-1)*10,FALSE)&gt;999,-1,0)))))))</f>
        <v>---</v>
      </c>
      <c r="AB1967" s="392" t="str">
        <f>IF(ISNA(VLOOKUP($A1967,Sheet1!$B$3:$AH$1266,Sheet1!L$1+(Sheet1!$A$1-1)*10,FALSE))=TRUE,"---",IF(VLOOKUP($A1967,Sheet1!$B$3:$AH$1266,Sheet1!L$1+(Sheet1!$A$1-1)*10,FALSE)="---","---", (ROUND(VLOOKUP($A1967,Sheet1!$B$3:$AH$1266,Sheet1!L$1+(Sheet1!$A$1-1)*10,FALSE),IF(VLOOKUP($A1967,Sheet1!$B$3:$AH$1266,Sheet1!L$1+(Sheet1!$A$1-1)*10,FALSE)&gt;99999,-3,IF(VLOOKUP($A1967,Sheet1!$B$3:$AH$1266,Sheet1!L$1+(Sheet1!$A$1-1)*10,FALSE)&gt;9999,-2,IF(VLOOKUP($A1967,Sheet1!$B$3:$AH$1266,Sheet1!L$1+(Sheet1!$A$1-1)*10,FALSE)&gt;999,-1,0)))))))</f>
        <v>---</v>
      </c>
      <c r="AC1967" s="392" t="str">
        <f>IF(ISNA(VLOOKUP($A1967,Sheet1!$B$3:$AH$1266,Sheet1!M$1+(Sheet1!$A$1-1)*10,FALSE))=TRUE,"---",IF(VLOOKUP($A1967,Sheet1!$B$3:$AH$1266,Sheet1!M$1+(Sheet1!$A$1-1)*10,FALSE)="---","---", (ROUND(VLOOKUP($A1967,Sheet1!$B$3:$AH$1266,Sheet1!M$1+(Sheet1!$A$1-1)*10,FALSE),IF(VLOOKUP($A1967,Sheet1!$B$3:$AH$1266,Sheet1!M$1+(Sheet1!$A$1-1)*10,FALSE)&gt;99999,-3,IF(VLOOKUP($A1967,Sheet1!$B$3:$AH$1266,Sheet1!M$1+(Sheet1!$A$1-1)*10,FALSE)&gt;9999,-2,IF(VLOOKUP($A1967,Sheet1!$B$3:$AH$1266,Sheet1!M$1+(Sheet1!$A$1-1)*10,FALSE)&gt;999,-1,0)))))))</f>
        <v>---</v>
      </c>
      <c r="AD1967" s="392" t="str">
        <f>IF(ISNA(VLOOKUP($A1967,Sheet1!$B$3:$AH$1266,Sheet1!N$1+(Sheet1!$A$1-1)*10,FALSE))=TRUE,"---",IF(VLOOKUP($A1967,Sheet1!$B$3:$AH$1266,Sheet1!N$1+(Sheet1!$A$1-1)*10,FALSE)="---","---", (ROUND(VLOOKUP($A1967,Sheet1!$B$3:$AH$1266,Sheet1!N$1+(Sheet1!$A$1-1)*10,FALSE),IF(VLOOKUP($A1967,Sheet1!$B$3:$AH$1266,Sheet1!N$1+(Sheet1!$A$1-1)*10,FALSE)&gt;99999,-3,IF(VLOOKUP($A1967,Sheet1!$B$3:$AH$1266,Sheet1!N$1+(Sheet1!$A$1-1)*10,FALSE)&gt;9999,-2,IF(VLOOKUP($A1967,Sheet1!$B$3:$AH$1266,Sheet1!N$1+(Sheet1!$A$1-1)*10,FALSE)&gt;999,-1,0)))))))</f>
        <v>---</v>
      </c>
    </row>
    <row r="1968" spans="1:30" ht="25.5" customHeight="1" x14ac:dyDescent="0.25">
      <c r="A1968" s="304" t="s">
        <v>2867</v>
      </c>
      <c r="B1968" s="393" t="s">
        <v>2868</v>
      </c>
      <c r="C1968" s="304">
        <v>444059</v>
      </c>
      <c r="D1968" s="304">
        <v>744157</v>
      </c>
      <c r="E1968" s="305" t="s">
        <v>3013</v>
      </c>
      <c r="F1968" s="345" t="s">
        <v>4831</v>
      </c>
      <c r="G1968" s="351" t="s">
        <v>286</v>
      </c>
      <c r="H1968" s="428">
        <v>20</v>
      </c>
      <c r="I1968" s="119">
        <v>31045</v>
      </c>
      <c r="J1968" s="124">
        <v>3.98</v>
      </c>
      <c r="K1968" s="118" t="s">
        <v>20</v>
      </c>
      <c r="L1968" s="122">
        <v>804</v>
      </c>
      <c r="M1968" s="123">
        <v>40.200000000000003</v>
      </c>
      <c r="N1968" s="121" t="s">
        <v>4405</v>
      </c>
      <c r="O1968" s="71">
        <f t="shared" si="66"/>
        <v>9.6797139418274831</v>
      </c>
      <c r="P1968" s="71">
        <f>IF(O1968&lt;&gt;"",VLOOKUP($A1968,Sheet4!$A$2:$O$1309,14,FALSE)*100,"")</f>
        <v>0.90944746503727192</v>
      </c>
      <c r="Q1968" s="71">
        <f>IF(P1968&lt;&gt;"",VLOOKUP($A1968,Sheet4!$A$2:$O$1309,15,FALSE)*100,"")</f>
        <v>8.5600829201988642</v>
      </c>
      <c r="R1968" s="73">
        <f t="shared" si="65"/>
        <v>10</v>
      </c>
      <c r="S1968" s="357" t="s">
        <v>4364</v>
      </c>
      <c r="T1968" s="357" t="str">
        <f>IF(ISNA(VLOOKUP(A1968,Sheet1!B$3:C$1266,2,FALSE)=TRUE),"NC",VLOOKUP(A1968,Sheet1!B$3:C$1266,2,FALSE))</f>
        <v>Rural10</v>
      </c>
      <c r="U1968" s="385">
        <f>IF(ISNA(VLOOKUP($A1968,Sheet1!$B$3:$AH$1266,Sheet1!E$1+(Sheet1!$A$1-1)*10,FALSE))=TRUE,"---",IF(VLOOKUP($A1968,Sheet1!$B$3:$AH$1266,Sheet1!E$1+(Sheet1!$A$1-1)*10,FALSE)="---","---", (ROUND(VLOOKUP($A1968,Sheet1!$B$3:$AH$1266,Sheet1!E$1+(Sheet1!$A$1-1)*10,FALSE),IF(VLOOKUP($A1968,Sheet1!$B$3:$AH$1266,Sheet1!E$1+(Sheet1!$A$1-1)*10,FALSE)&gt;99999,-3,IF(VLOOKUP($A1968,Sheet1!$B$3:$AH$1266,Sheet1!E$1+(Sheet1!$A$1-1)*10,FALSE)&gt;9999,-2,IF(VLOOKUP($A1968,Sheet1!$B$3:$AH$1266,Sheet1!E$1+(Sheet1!$A$1-1)*10,FALSE)&gt;999,-1,0)))))))</f>
        <v>362</v>
      </c>
      <c r="V1968" s="385">
        <f>IF(ISNA(VLOOKUP($A1968,Sheet1!$B$3:$AH$1266,Sheet1!F$1+(Sheet1!$A$1-1)*10,FALSE))=TRUE,"---",IF(VLOOKUP($A1968,Sheet1!$B$3:$AH$1266,Sheet1!F$1+(Sheet1!$A$1-1)*10,FALSE)="---","---", (ROUND(VLOOKUP($A1968,Sheet1!$B$3:$AH$1266,Sheet1!F$1+(Sheet1!$A$1-1)*10,FALSE),IF(VLOOKUP($A1968,Sheet1!$B$3:$AH$1266,Sheet1!F$1+(Sheet1!$A$1-1)*10,FALSE)&gt;99999,-3,IF(VLOOKUP($A1968,Sheet1!$B$3:$AH$1266,Sheet1!F$1+(Sheet1!$A$1-1)*10,FALSE)&gt;9999,-2,IF(VLOOKUP($A1968,Sheet1!$B$3:$AH$1266,Sheet1!F$1+(Sheet1!$A$1-1)*10,FALSE)&gt;999,-1,0)))))))</f>
        <v>420</v>
      </c>
      <c r="W1968" s="385">
        <f>IF(ISNA(VLOOKUP($A1968,Sheet1!$B$3:$AH$1266,Sheet1!G$1+(Sheet1!$A$1-1)*10,FALSE))=TRUE,"---",IF(VLOOKUP($A1968,Sheet1!$B$3:$AH$1266,Sheet1!G$1+(Sheet1!$A$1-1)*10,FALSE)="---","---", (ROUND(VLOOKUP($A1968,Sheet1!$B$3:$AH$1266,Sheet1!G$1+(Sheet1!$A$1-1)*10,FALSE),IF(VLOOKUP($A1968,Sheet1!$B$3:$AH$1266,Sheet1!G$1+(Sheet1!$A$1-1)*10,FALSE)&gt;99999,-3,IF(VLOOKUP($A1968,Sheet1!$B$3:$AH$1266,Sheet1!G$1+(Sheet1!$A$1-1)*10,FALSE)&gt;9999,-2,IF(VLOOKUP($A1968,Sheet1!$B$3:$AH$1266,Sheet1!G$1+(Sheet1!$A$1-1)*10,FALSE)&gt;999,-1,0)))))))</f>
        <v>491</v>
      </c>
      <c r="X1968" s="385">
        <f>IF(ISNA(VLOOKUP($A1968,Sheet1!$B$3:$AH$1266,Sheet1!H$1+(Sheet1!$A$1-1)*10,FALSE))=TRUE,"---",IF(VLOOKUP($A1968,Sheet1!$B$3:$AH$1266,Sheet1!H$1+(Sheet1!$A$1-1)*10,FALSE)="---","---", (ROUND(VLOOKUP($A1968,Sheet1!$B$3:$AH$1266,Sheet1!H$1+(Sheet1!$A$1-1)*10,FALSE),IF(VLOOKUP($A1968,Sheet1!$B$3:$AH$1266,Sheet1!H$1+(Sheet1!$A$1-1)*10,FALSE)&gt;99999,-3,IF(VLOOKUP($A1968,Sheet1!$B$3:$AH$1266,Sheet1!H$1+(Sheet1!$A$1-1)*10,FALSE)&gt;9999,-2,IF(VLOOKUP($A1968,Sheet1!$B$3:$AH$1266,Sheet1!H$1+(Sheet1!$A$1-1)*10,FALSE)&gt;999,-1,0)))))))</f>
        <v>670</v>
      </c>
      <c r="Y1968" s="385">
        <f>IF(ISNA(VLOOKUP($A1968,Sheet1!$B$3:$AH$1266,Sheet1!I$1+(Sheet1!$A$1-1)*10,FALSE))=TRUE,"---",IF(VLOOKUP($A1968,Sheet1!$B$3:$AH$1266,Sheet1!I$1+(Sheet1!$A$1-1)*10,FALSE)="---","---", (ROUND(VLOOKUP($A1968,Sheet1!$B$3:$AH$1266,Sheet1!I$1+(Sheet1!$A$1-1)*10,FALSE),IF(VLOOKUP($A1968,Sheet1!$B$3:$AH$1266,Sheet1!I$1+(Sheet1!$A$1-1)*10,FALSE)&gt;99999,-3,IF(VLOOKUP($A1968,Sheet1!$B$3:$AH$1266,Sheet1!I$1+(Sheet1!$A$1-1)*10,FALSE)&gt;9999,-2,IF(VLOOKUP($A1968,Sheet1!$B$3:$AH$1266,Sheet1!I$1+(Sheet1!$A$1-1)*10,FALSE)&gt;999,-1,0)))))))</f>
        <v>796</v>
      </c>
      <c r="Z1968" s="385">
        <f>IF(ISNA(VLOOKUP($A1968,Sheet1!$B$3:$AH$1266,Sheet1!J$1+(Sheet1!$A$1-1)*10,FALSE))=TRUE,"---",IF(VLOOKUP($A1968,Sheet1!$B$3:$AH$1266,Sheet1!J$1+(Sheet1!$A$1-1)*10,FALSE)="---","---", (ROUND(VLOOKUP($A1968,Sheet1!$B$3:$AH$1266,Sheet1!J$1+(Sheet1!$A$1-1)*10,FALSE),IF(VLOOKUP($A1968,Sheet1!$B$3:$AH$1266,Sheet1!J$1+(Sheet1!$A$1-1)*10,FALSE)&gt;99999,-3,IF(VLOOKUP($A1968,Sheet1!$B$3:$AH$1266,Sheet1!J$1+(Sheet1!$A$1-1)*10,FALSE)&gt;9999,-2,IF(VLOOKUP($A1968,Sheet1!$B$3:$AH$1266,Sheet1!J$1+(Sheet1!$A$1-1)*10,FALSE)&gt;999,-1,0)))))))</f>
        <v>960</v>
      </c>
      <c r="AA1968" s="385">
        <f>IF(ISNA(VLOOKUP($A1968,Sheet1!$B$3:$AH$1266,Sheet1!K$1+(Sheet1!$A$1-1)*10,FALSE))=TRUE,"---",IF(VLOOKUP($A1968,Sheet1!$B$3:$AH$1266,Sheet1!K$1+(Sheet1!$A$1-1)*10,FALSE)="---","---", (ROUND(VLOOKUP($A1968,Sheet1!$B$3:$AH$1266,Sheet1!K$1+(Sheet1!$A$1-1)*10,FALSE),IF(VLOOKUP($A1968,Sheet1!$B$3:$AH$1266,Sheet1!K$1+(Sheet1!$A$1-1)*10,FALSE)&gt;99999,-3,IF(VLOOKUP($A1968,Sheet1!$B$3:$AH$1266,Sheet1!K$1+(Sheet1!$A$1-1)*10,FALSE)&gt;9999,-2,IF(VLOOKUP($A1968,Sheet1!$B$3:$AH$1266,Sheet1!K$1+(Sheet1!$A$1-1)*10,FALSE)&gt;999,-1,0)))))))</f>
        <v>1080</v>
      </c>
      <c r="AB1968" s="385">
        <f>IF(ISNA(VLOOKUP($A1968,Sheet1!$B$3:$AH$1266,Sheet1!L$1+(Sheet1!$A$1-1)*10,FALSE))=TRUE,"---",IF(VLOOKUP($A1968,Sheet1!$B$3:$AH$1266,Sheet1!L$1+(Sheet1!$A$1-1)*10,FALSE)="---","---", (ROUND(VLOOKUP($A1968,Sheet1!$B$3:$AH$1266,Sheet1!L$1+(Sheet1!$A$1-1)*10,FALSE),IF(VLOOKUP($A1968,Sheet1!$B$3:$AH$1266,Sheet1!L$1+(Sheet1!$A$1-1)*10,FALSE)&gt;99999,-3,IF(VLOOKUP($A1968,Sheet1!$B$3:$AH$1266,Sheet1!L$1+(Sheet1!$A$1-1)*10,FALSE)&gt;9999,-2,IF(VLOOKUP($A1968,Sheet1!$B$3:$AH$1266,Sheet1!L$1+(Sheet1!$A$1-1)*10,FALSE)&gt;999,-1,0)))))))</f>
        <v>1210</v>
      </c>
      <c r="AC1968" s="385">
        <f>IF(ISNA(VLOOKUP($A1968,Sheet1!$B$3:$AH$1266,Sheet1!M$1+(Sheet1!$A$1-1)*10,FALSE))=TRUE,"---",IF(VLOOKUP($A1968,Sheet1!$B$3:$AH$1266,Sheet1!M$1+(Sheet1!$A$1-1)*10,FALSE)="---","---", (ROUND(VLOOKUP($A1968,Sheet1!$B$3:$AH$1266,Sheet1!M$1+(Sheet1!$A$1-1)*10,FALSE),IF(VLOOKUP($A1968,Sheet1!$B$3:$AH$1266,Sheet1!M$1+(Sheet1!$A$1-1)*10,FALSE)&gt;99999,-3,IF(VLOOKUP($A1968,Sheet1!$B$3:$AH$1266,Sheet1!M$1+(Sheet1!$A$1-1)*10,FALSE)&gt;9999,-2,IF(VLOOKUP($A1968,Sheet1!$B$3:$AH$1266,Sheet1!M$1+(Sheet1!$A$1-1)*10,FALSE)&gt;999,-1,0)))))))</f>
        <v>1340</v>
      </c>
      <c r="AD1968" s="385">
        <f>IF(ISNA(VLOOKUP($A1968,Sheet1!$B$3:$AH$1266,Sheet1!N$1+(Sheet1!$A$1-1)*10,FALSE))=TRUE,"---",IF(VLOOKUP($A1968,Sheet1!$B$3:$AH$1266,Sheet1!N$1+(Sheet1!$A$1-1)*10,FALSE)="---","---", (ROUND(VLOOKUP($A1968,Sheet1!$B$3:$AH$1266,Sheet1!N$1+(Sheet1!$A$1-1)*10,FALSE),IF(VLOOKUP($A1968,Sheet1!$B$3:$AH$1266,Sheet1!N$1+(Sheet1!$A$1-1)*10,FALSE)&gt;99999,-3,IF(VLOOKUP($A1968,Sheet1!$B$3:$AH$1266,Sheet1!N$1+(Sheet1!$A$1-1)*10,FALSE)&gt;9999,-2,IF(VLOOKUP($A1968,Sheet1!$B$3:$AH$1266,Sheet1!N$1+(Sheet1!$A$1-1)*10,FALSE)&gt;999,-1,0)))))))</f>
        <v>1510</v>
      </c>
    </row>
    <row r="1969" spans="1:30" ht="25.5" customHeight="1" x14ac:dyDescent="0.25">
      <c r="A1969" s="304"/>
      <c r="B1969" s="346"/>
      <c r="C1969" s="304"/>
      <c r="D1969" s="304"/>
      <c r="E1969" s="305" t="e">
        <v>#N/A</v>
      </c>
      <c r="F1969" s="346"/>
      <c r="G1969" s="352"/>
      <c r="H1969" s="428"/>
      <c r="I1969" s="119">
        <v>30727</v>
      </c>
      <c r="J1969" s="124">
        <v>5.24</v>
      </c>
      <c r="K1969" s="118" t="s">
        <v>28</v>
      </c>
      <c r="L1969" s="129" t="s">
        <v>4405</v>
      </c>
      <c r="M1969" s="130" t="s">
        <v>4405</v>
      </c>
      <c r="N1969" s="118" t="s">
        <v>75</v>
      </c>
      <c r="O1969" s="71" t="s">
        <v>4405</v>
      </c>
      <c r="P1969" s="71" t="s">
        <v>4405</v>
      </c>
      <c r="Q1969" s="71" t="s">
        <v>4405</v>
      </c>
      <c r="R1969" s="73" t="s">
        <v>4405</v>
      </c>
      <c r="S1969" s="357" t="e">
        <v>#N/A</v>
      </c>
      <c r="T1969" s="357" t="str">
        <f>IF(ISNA(VLOOKUP(A1969,Sheet1!B$3:C$1266,2,FALSE)=TRUE),"ND",VLOOKUP(A1969,Sheet1!B$3:C$1266,2,FALSE))</f>
        <v>ND</v>
      </c>
      <c r="U1969" s="385" t="str">
        <f>IF(ISNA(VLOOKUP($A1969,Sheet1!$B$3:$AH$1266,Sheet1!E$1+(Sheet1!$A$1-1)*10,FALSE))=TRUE,"---",IF(VLOOKUP($A1969,Sheet1!$B$3:$AH$1266,Sheet1!E$1+(Sheet1!$A$1-1)*10,FALSE)="---","---", (ROUND(VLOOKUP($A1969,Sheet1!$B$3:$AH$1266,Sheet1!E$1+(Sheet1!$A$1-1)*10,FALSE),IF(VLOOKUP($A1969,Sheet1!$B$3:$AH$1266,Sheet1!E$1+(Sheet1!$A$1-1)*10,FALSE)&gt;99999,-3,IF(VLOOKUP($A1969,Sheet1!$B$3:$AH$1266,Sheet1!E$1+(Sheet1!$A$1-1)*10,FALSE)&gt;9999,-2,IF(VLOOKUP($A1969,Sheet1!$B$3:$AH$1266,Sheet1!E$1+(Sheet1!$A$1-1)*10,FALSE)&gt;999,-1,0)))))))</f>
        <v>---</v>
      </c>
      <c r="V1969" s="385" t="str">
        <f>IF(ISNA(VLOOKUP($A1969,Sheet1!$B$3:$AH$1266,Sheet1!F$1+(Sheet1!$A$1-1)*10,FALSE))=TRUE,"---",IF(VLOOKUP($A1969,Sheet1!$B$3:$AH$1266,Sheet1!F$1+(Sheet1!$A$1-1)*10,FALSE)="---","---", (ROUND(VLOOKUP($A1969,Sheet1!$B$3:$AH$1266,Sheet1!F$1+(Sheet1!$A$1-1)*10,FALSE),IF(VLOOKUP($A1969,Sheet1!$B$3:$AH$1266,Sheet1!F$1+(Sheet1!$A$1-1)*10,FALSE)&gt;99999,-3,IF(VLOOKUP($A1969,Sheet1!$B$3:$AH$1266,Sheet1!F$1+(Sheet1!$A$1-1)*10,FALSE)&gt;9999,-2,IF(VLOOKUP($A1969,Sheet1!$B$3:$AH$1266,Sheet1!F$1+(Sheet1!$A$1-1)*10,FALSE)&gt;999,-1,0)))))))</f>
        <v>---</v>
      </c>
      <c r="W1969" s="385" t="str">
        <f>IF(ISNA(VLOOKUP($A1969,Sheet1!$B$3:$AH$1266,Sheet1!G$1+(Sheet1!$A$1-1)*10,FALSE))=TRUE,"---",IF(VLOOKUP($A1969,Sheet1!$B$3:$AH$1266,Sheet1!G$1+(Sheet1!$A$1-1)*10,FALSE)="---","---", (ROUND(VLOOKUP($A1969,Sheet1!$B$3:$AH$1266,Sheet1!G$1+(Sheet1!$A$1-1)*10,FALSE),IF(VLOOKUP($A1969,Sheet1!$B$3:$AH$1266,Sheet1!G$1+(Sheet1!$A$1-1)*10,FALSE)&gt;99999,-3,IF(VLOOKUP($A1969,Sheet1!$B$3:$AH$1266,Sheet1!G$1+(Sheet1!$A$1-1)*10,FALSE)&gt;9999,-2,IF(VLOOKUP($A1969,Sheet1!$B$3:$AH$1266,Sheet1!G$1+(Sheet1!$A$1-1)*10,FALSE)&gt;999,-1,0)))))))</f>
        <v>---</v>
      </c>
      <c r="X1969" s="385" t="str">
        <f>IF(ISNA(VLOOKUP($A1969,Sheet1!$B$3:$AH$1266,Sheet1!H$1+(Sheet1!$A$1-1)*10,FALSE))=TRUE,"---",IF(VLOOKUP($A1969,Sheet1!$B$3:$AH$1266,Sheet1!H$1+(Sheet1!$A$1-1)*10,FALSE)="---","---", (ROUND(VLOOKUP($A1969,Sheet1!$B$3:$AH$1266,Sheet1!H$1+(Sheet1!$A$1-1)*10,FALSE),IF(VLOOKUP($A1969,Sheet1!$B$3:$AH$1266,Sheet1!H$1+(Sheet1!$A$1-1)*10,FALSE)&gt;99999,-3,IF(VLOOKUP($A1969,Sheet1!$B$3:$AH$1266,Sheet1!H$1+(Sheet1!$A$1-1)*10,FALSE)&gt;9999,-2,IF(VLOOKUP($A1969,Sheet1!$B$3:$AH$1266,Sheet1!H$1+(Sheet1!$A$1-1)*10,FALSE)&gt;999,-1,0)))))))</f>
        <v>---</v>
      </c>
      <c r="Y1969" s="385" t="str">
        <f>IF(ISNA(VLOOKUP($A1969,Sheet1!$B$3:$AH$1266,Sheet1!I$1+(Sheet1!$A$1-1)*10,FALSE))=TRUE,"---",IF(VLOOKUP($A1969,Sheet1!$B$3:$AH$1266,Sheet1!I$1+(Sheet1!$A$1-1)*10,FALSE)="---","---", (ROUND(VLOOKUP($A1969,Sheet1!$B$3:$AH$1266,Sheet1!I$1+(Sheet1!$A$1-1)*10,FALSE),IF(VLOOKUP($A1969,Sheet1!$B$3:$AH$1266,Sheet1!I$1+(Sheet1!$A$1-1)*10,FALSE)&gt;99999,-3,IF(VLOOKUP($A1969,Sheet1!$B$3:$AH$1266,Sheet1!I$1+(Sheet1!$A$1-1)*10,FALSE)&gt;9999,-2,IF(VLOOKUP($A1969,Sheet1!$B$3:$AH$1266,Sheet1!I$1+(Sheet1!$A$1-1)*10,FALSE)&gt;999,-1,0)))))))</f>
        <v>---</v>
      </c>
      <c r="Z1969" s="385" t="str">
        <f>IF(ISNA(VLOOKUP($A1969,Sheet1!$B$3:$AH$1266,Sheet1!J$1+(Sheet1!$A$1-1)*10,FALSE))=TRUE,"---",IF(VLOOKUP($A1969,Sheet1!$B$3:$AH$1266,Sheet1!J$1+(Sheet1!$A$1-1)*10,FALSE)="---","---", (ROUND(VLOOKUP($A1969,Sheet1!$B$3:$AH$1266,Sheet1!J$1+(Sheet1!$A$1-1)*10,FALSE),IF(VLOOKUP($A1969,Sheet1!$B$3:$AH$1266,Sheet1!J$1+(Sheet1!$A$1-1)*10,FALSE)&gt;99999,-3,IF(VLOOKUP($A1969,Sheet1!$B$3:$AH$1266,Sheet1!J$1+(Sheet1!$A$1-1)*10,FALSE)&gt;9999,-2,IF(VLOOKUP($A1969,Sheet1!$B$3:$AH$1266,Sheet1!J$1+(Sheet1!$A$1-1)*10,FALSE)&gt;999,-1,0)))))))</f>
        <v>---</v>
      </c>
      <c r="AA1969" s="385" t="str">
        <f>IF(ISNA(VLOOKUP($A1969,Sheet1!$B$3:$AH$1266,Sheet1!K$1+(Sheet1!$A$1-1)*10,FALSE))=TRUE,"---",IF(VLOOKUP($A1969,Sheet1!$B$3:$AH$1266,Sheet1!K$1+(Sheet1!$A$1-1)*10,FALSE)="---","---", (ROUND(VLOOKUP($A1969,Sheet1!$B$3:$AH$1266,Sheet1!K$1+(Sheet1!$A$1-1)*10,FALSE),IF(VLOOKUP($A1969,Sheet1!$B$3:$AH$1266,Sheet1!K$1+(Sheet1!$A$1-1)*10,FALSE)&gt;99999,-3,IF(VLOOKUP($A1969,Sheet1!$B$3:$AH$1266,Sheet1!K$1+(Sheet1!$A$1-1)*10,FALSE)&gt;9999,-2,IF(VLOOKUP($A1969,Sheet1!$B$3:$AH$1266,Sheet1!K$1+(Sheet1!$A$1-1)*10,FALSE)&gt;999,-1,0)))))))</f>
        <v>---</v>
      </c>
      <c r="AB1969" s="385" t="str">
        <f>IF(ISNA(VLOOKUP($A1969,Sheet1!$B$3:$AH$1266,Sheet1!L$1+(Sheet1!$A$1-1)*10,FALSE))=TRUE,"---",IF(VLOOKUP($A1969,Sheet1!$B$3:$AH$1266,Sheet1!L$1+(Sheet1!$A$1-1)*10,FALSE)="---","---", (ROUND(VLOOKUP($A1969,Sheet1!$B$3:$AH$1266,Sheet1!L$1+(Sheet1!$A$1-1)*10,FALSE),IF(VLOOKUP($A1969,Sheet1!$B$3:$AH$1266,Sheet1!L$1+(Sheet1!$A$1-1)*10,FALSE)&gt;99999,-3,IF(VLOOKUP($A1969,Sheet1!$B$3:$AH$1266,Sheet1!L$1+(Sheet1!$A$1-1)*10,FALSE)&gt;9999,-2,IF(VLOOKUP($A1969,Sheet1!$B$3:$AH$1266,Sheet1!L$1+(Sheet1!$A$1-1)*10,FALSE)&gt;999,-1,0)))))))</f>
        <v>---</v>
      </c>
      <c r="AC1969" s="385" t="str">
        <f>IF(ISNA(VLOOKUP($A1969,Sheet1!$B$3:$AH$1266,Sheet1!M$1+(Sheet1!$A$1-1)*10,FALSE))=TRUE,"---",IF(VLOOKUP($A1969,Sheet1!$B$3:$AH$1266,Sheet1!M$1+(Sheet1!$A$1-1)*10,FALSE)="---","---", (ROUND(VLOOKUP($A1969,Sheet1!$B$3:$AH$1266,Sheet1!M$1+(Sheet1!$A$1-1)*10,FALSE),IF(VLOOKUP($A1969,Sheet1!$B$3:$AH$1266,Sheet1!M$1+(Sheet1!$A$1-1)*10,FALSE)&gt;99999,-3,IF(VLOOKUP($A1969,Sheet1!$B$3:$AH$1266,Sheet1!M$1+(Sheet1!$A$1-1)*10,FALSE)&gt;9999,-2,IF(VLOOKUP($A1969,Sheet1!$B$3:$AH$1266,Sheet1!M$1+(Sheet1!$A$1-1)*10,FALSE)&gt;999,-1,0)))))))</f>
        <v>---</v>
      </c>
      <c r="AD1969" s="385" t="str">
        <f>IF(ISNA(VLOOKUP($A1969,Sheet1!$B$3:$AH$1266,Sheet1!N$1+(Sheet1!$A$1-1)*10,FALSE))=TRUE,"---",IF(VLOOKUP($A1969,Sheet1!$B$3:$AH$1266,Sheet1!N$1+(Sheet1!$A$1-1)*10,FALSE)="---","---", (ROUND(VLOOKUP($A1969,Sheet1!$B$3:$AH$1266,Sheet1!N$1+(Sheet1!$A$1-1)*10,FALSE),IF(VLOOKUP($A1969,Sheet1!$B$3:$AH$1266,Sheet1!N$1+(Sheet1!$A$1-1)*10,FALSE)&gt;99999,-3,IF(VLOOKUP($A1969,Sheet1!$B$3:$AH$1266,Sheet1!N$1+(Sheet1!$A$1-1)*10,FALSE)&gt;9999,-2,IF(VLOOKUP($A1969,Sheet1!$B$3:$AH$1266,Sheet1!N$1+(Sheet1!$A$1-1)*10,FALSE)&gt;999,-1,0)))))))</f>
        <v>---</v>
      </c>
    </row>
    <row r="1970" spans="1:30" ht="25.5" customHeight="1" x14ac:dyDescent="0.25">
      <c r="A1970" s="303" t="s">
        <v>2869</v>
      </c>
      <c r="B1970" s="330" t="s">
        <v>2870</v>
      </c>
      <c r="C1970" s="303">
        <v>443555</v>
      </c>
      <c r="D1970" s="303">
        <v>744414</v>
      </c>
      <c r="E1970" s="307" t="s">
        <v>3013</v>
      </c>
      <c r="F1970" s="52" t="s">
        <v>4992</v>
      </c>
      <c r="G1970" s="127" t="s">
        <v>31</v>
      </c>
      <c r="H1970" s="347">
        <v>171</v>
      </c>
      <c r="I1970" s="112">
        <v>31045</v>
      </c>
      <c r="J1970" s="113">
        <v>7.37</v>
      </c>
      <c r="K1970" s="127" t="s">
        <v>20</v>
      </c>
      <c r="L1970" s="115">
        <v>5960</v>
      </c>
      <c r="M1970" s="116">
        <v>34.9</v>
      </c>
      <c r="N1970" s="114" t="s">
        <v>4405</v>
      </c>
      <c r="O1970" s="68">
        <f t="shared" si="66"/>
        <v>0.91036809172174826</v>
      </c>
      <c r="P1970" s="68">
        <f>IF(O1970&lt;&gt;"",VLOOKUP($A1970,Sheet4!$A$2:$O$1309,14,FALSE)*100,"")</f>
        <v>0.34416419795543218</v>
      </c>
      <c r="Q1970" s="68">
        <f>IF(P1970&lt;&gt;"",VLOOKUP($A1970,Sheet4!$A$2:$O$1309,15,FALSE)*100,"")</f>
        <v>3.3205273030778804</v>
      </c>
      <c r="R1970" s="74" t="str">
        <f t="shared" si="65"/>
        <v>100</v>
      </c>
      <c r="S1970" s="356" t="s">
        <v>4364</v>
      </c>
      <c r="T1970" s="356" t="str">
        <f>IF(ISNA(VLOOKUP(A1970,Sheet1!B$3:C$1266,2,FALSE)=TRUE),"NC",VLOOKUP(A1970,Sheet1!B$3:C$1266,2,FALSE))</f>
        <v>Rural10</v>
      </c>
      <c r="U1970" s="392">
        <f>IF(ISNA(VLOOKUP($A1970,Sheet1!$B$3:$AH$1266,Sheet1!E$1+(Sheet1!$A$1-1)*10,FALSE))=TRUE,"---",IF(VLOOKUP($A1970,Sheet1!$B$3:$AH$1266,Sheet1!E$1+(Sheet1!$A$1-1)*10,FALSE)="---","---", (ROUND(VLOOKUP($A1970,Sheet1!$B$3:$AH$1266,Sheet1!E$1+(Sheet1!$A$1-1)*10,FALSE),IF(VLOOKUP($A1970,Sheet1!$B$3:$AH$1266,Sheet1!E$1+(Sheet1!$A$1-1)*10,FALSE)&gt;99999,-3,IF(VLOOKUP($A1970,Sheet1!$B$3:$AH$1266,Sheet1!E$1+(Sheet1!$A$1-1)*10,FALSE)&gt;9999,-2,IF(VLOOKUP($A1970,Sheet1!$B$3:$AH$1266,Sheet1!E$1+(Sheet1!$A$1-1)*10,FALSE)&gt;999,-1,0)))))))</f>
        <v>1860</v>
      </c>
      <c r="V1970" s="392">
        <f>IF(ISNA(VLOOKUP($A1970,Sheet1!$B$3:$AH$1266,Sheet1!F$1+(Sheet1!$A$1-1)*10,FALSE))=TRUE,"---",IF(VLOOKUP($A1970,Sheet1!$B$3:$AH$1266,Sheet1!F$1+(Sheet1!$A$1-1)*10,FALSE)="---","---", (ROUND(VLOOKUP($A1970,Sheet1!$B$3:$AH$1266,Sheet1!F$1+(Sheet1!$A$1-1)*10,FALSE),IF(VLOOKUP($A1970,Sheet1!$B$3:$AH$1266,Sheet1!F$1+(Sheet1!$A$1-1)*10,FALSE)&gt;99999,-3,IF(VLOOKUP($A1970,Sheet1!$B$3:$AH$1266,Sheet1!F$1+(Sheet1!$A$1-1)*10,FALSE)&gt;9999,-2,IF(VLOOKUP($A1970,Sheet1!$B$3:$AH$1266,Sheet1!F$1+(Sheet1!$A$1-1)*10,FALSE)&gt;999,-1,0)))))))</f>
        <v>2170</v>
      </c>
      <c r="W1970" s="392">
        <f>IF(ISNA(VLOOKUP($A1970,Sheet1!$B$3:$AH$1266,Sheet1!G$1+(Sheet1!$A$1-1)*10,FALSE))=TRUE,"---",IF(VLOOKUP($A1970,Sheet1!$B$3:$AH$1266,Sheet1!G$1+(Sheet1!$A$1-1)*10,FALSE)="---","---", (ROUND(VLOOKUP($A1970,Sheet1!$B$3:$AH$1266,Sheet1!G$1+(Sheet1!$A$1-1)*10,FALSE),IF(VLOOKUP($A1970,Sheet1!$B$3:$AH$1266,Sheet1!G$1+(Sheet1!$A$1-1)*10,FALSE)&gt;99999,-3,IF(VLOOKUP($A1970,Sheet1!$B$3:$AH$1266,Sheet1!G$1+(Sheet1!$A$1-1)*10,FALSE)&gt;9999,-2,IF(VLOOKUP($A1970,Sheet1!$B$3:$AH$1266,Sheet1!G$1+(Sheet1!$A$1-1)*10,FALSE)&gt;999,-1,0)))))))</f>
        <v>2550</v>
      </c>
      <c r="X1970" s="392">
        <f>IF(ISNA(VLOOKUP($A1970,Sheet1!$B$3:$AH$1266,Sheet1!H$1+(Sheet1!$A$1-1)*10,FALSE))=TRUE,"---",IF(VLOOKUP($A1970,Sheet1!$B$3:$AH$1266,Sheet1!H$1+(Sheet1!$A$1-1)*10,FALSE)="---","---", (ROUND(VLOOKUP($A1970,Sheet1!$B$3:$AH$1266,Sheet1!H$1+(Sheet1!$A$1-1)*10,FALSE),IF(VLOOKUP($A1970,Sheet1!$B$3:$AH$1266,Sheet1!H$1+(Sheet1!$A$1-1)*10,FALSE)&gt;99999,-3,IF(VLOOKUP($A1970,Sheet1!$B$3:$AH$1266,Sheet1!H$1+(Sheet1!$A$1-1)*10,FALSE)&gt;9999,-2,IF(VLOOKUP($A1970,Sheet1!$B$3:$AH$1266,Sheet1!H$1+(Sheet1!$A$1-1)*10,FALSE)&gt;999,-1,0)))))))</f>
        <v>3460</v>
      </c>
      <c r="Y1970" s="392">
        <f>IF(ISNA(VLOOKUP($A1970,Sheet1!$B$3:$AH$1266,Sheet1!I$1+(Sheet1!$A$1-1)*10,FALSE))=TRUE,"---",IF(VLOOKUP($A1970,Sheet1!$B$3:$AH$1266,Sheet1!I$1+(Sheet1!$A$1-1)*10,FALSE)="---","---", (ROUND(VLOOKUP($A1970,Sheet1!$B$3:$AH$1266,Sheet1!I$1+(Sheet1!$A$1-1)*10,FALSE),IF(VLOOKUP($A1970,Sheet1!$B$3:$AH$1266,Sheet1!I$1+(Sheet1!$A$1-1)*10,FALSE)&gt;99999,-3,IF(VLOOKUP($A1970,Sheet1!$B$3:$AH$1266,Sheet1!I$1+(Sheet1!$A$1-1)*10,FALSE)&gt;9999,-2,IF(VLOOKUP($A1970,Sheet1!$B$3:$AH$1266,Sheet1!I$1+(Sheet1!$A$1-1)*10,FALSE)&gt;999,-1,0)))))))</f>
        <v>4050</v>
      </c>
      <c r="Z1970" s="392">
        <f>IF(ISNA(VLOOKUP($A1970,Sheet1!$B$3:$AH$1266,Sheet1!J$1+(Sheet1!$A$1-1)*10,FALSE))=TRUE,"---",IF(VLOOKUP($A1970,Sheet1!$B$3:$AH$1266,Sheet1!J$1+(Sheet1!$A$1-1)*10,FALSE)="---","---", (ROUND(VLOOKUP($A1970,Sheet1!$B$3:$AH$1266,Sheet1!J$1+(Sheet1!$A$1-1)*10,FALSE),IF(VLOOKUP($A1970,Sheet1!$B$3:$AH$1266,Sheet1!J$1+(Sheet1!$A$1-1)*10,FALSE)&gt;99999,-3,IF(VLOOKUP($A1970,Sheet1!$B$3:$AH$1266,Sheet1!J$1+(Sheet1!$A$1-1)*10,FALSE)&gt;9999,-2,IF(VLOOKUP($A1970,Sheet1!$B$3:$AH$1266,Sheet1!J$1+(Sheet1!$A$1-1)*10,FALSE)&gt;999,-1,0)))))))</f>
        <v>4780</v>
      </c>
      <c r="AA1970" s="392">
        <f>IF(ISNA(VLOOKUP($A1970,Sheet1!$B$3:$AH$1266,Sheet1!K$1+(Sheet1!$A$1-1)*10,FALSE))=TRUE,"---",IF(VLOOKUP($A1970,Sheet1!$B$3:$AH$1266,Sheet1!K$1+(Sheet1!$A$1-1)*10,FALSE)="---","---", (ROUND(VLOOKUP($A1970,Sheet1!$B$3:$AH$1266,Sheet1!K$1+(Sheet1!$A$1-1)*10,FALSE),IF(VLOOKUP($A1970,Sheet1!$B$3:$AH$1266,Sheet1!K$1+(Sheet1!$A$1-1)*10,FALSE)&gt;99999,-3,IF(VLOOKUP($A1970,Sheet1!$B$3:$AH$1266,Sheet1!K$1+(Sheet1!$A$1-1)*10,FALSE)&gt;9999,-2,IF(VLOOKUP($A1970,Sheet1!$B$3:$AH$1266,Sheet1!K$1+(Sheet1!$A$1-1)*10,FALSE)&gt;999,-1,0)))))))</f>
        <v>5320</v>
      </c>
      <c r="AB1970" s="392">
        <f>IF(ISNA(VLOOKUP($A1970,Sheet1!$B$3:$AH$1266,Sheet1!L$1+(Sheet1!$A$1-1)*10,FALSE))=TRUE,"---",IF(VLOOKUP($A1970,Sheet1!$B$3:$AH$1266,Sheet1!L$1+(Sheet1!$A$1-1)*10,FALSE)="---","---", (ROUND(VLOOKUP($A1970,Sheet1!$B$3:$AH$1266,Sheet1!L$1+(Sheet1!$A$1-1)*10,FALSE),IF(VLOOKUP($A1970,Sheet1!$B$3:$AH$1266,Sheet1!L$1+(Sheet1!$A$1-1)*10,FALSE)&gt;99999,-3,IF(VLOOKUP($A1970,Sheet1!$B$3:$AH$1266,Sheet1!L$1+(Sheet1!$A$1-1)*10,FALSE)&gt;9999,-2,IF(VLOOKUP($A1970,Sheet1!$B$3:$AH$1266,Sheet1!L$1+(Sheet1!$A$1-1)*10,FALSE)&gt;999,-1,0)))))))</f>
        <v>5870</v>
      </c>
      <c r="AC1970" s="392">
        <f>IF(ISNA(VLOOKUP($A1970,Sheet1!$B$3:$AH$1266,Sheet1!M$1+(Sheet1!$A$1-1)*10,FALSE))=TRUE,"---",IF(VLOOKUP($A1970,Sheet1!$B$3:$AH$1266,Sheet1!M$1+(Sheet1!$A$1-1)*10,FALSE)="---","---", (ROUND(VLOOKUP($A1970,Sheet1!$B$3:$AH$1266,Sheet1!M$1+(Sheet1!$A$1-1)*10,FALSE),IF(VLOOKUP($A1970,Sheet1!$B$3:$AH$1266,Sheet1!M$1+(Sheet1!$A$1-1)*10,FALSE)&gt;99999,-3,IF(VLOOKUP($A1970,Sheet1!$B$3:$AH$1266,Sheet1!M$1+(Sheet1!$A$1-1)*10,FALSE)&gt;9999,-2,IF(VLOOKUP($A1970,Sheet1!$B$3:$AH$1266,Sheet1!M$1+(Sheet1!$A$1-1)*10,FALSE)&gt;999,-1,0)))))))</f>
        <v>6390</v>
      </c>
      <c r="AD1970" s="392">
        <f>IF(ISNA(VLOOKUP($A1970,Sheet1!$B$3:$AH$1266,Sheet1!N$1+(Sheet1!$A$1-1)*10,FALSE))=TRUE,"---",IF(VLOOKUP($A1970,Sheet1!$B$3:$AH$1266,Sheet1!N$1+(Sheet1!$A$1-1)*10,FALSE)="---","---", (ROUND(VLOOKUP($A1970,Sheet1!$B$3:$AH$1266,Sheet1!N$1+(Sheet1!$A$1-1)*10,FALSE),IF(VLOOKUP($A1970,Sheet1!$B$3:$AH$1266,Sheet1!N$1+(Sheet1!$A$1-1)*10,FALSE)&gt;99999,-3,IF(VLOOKUP($A1970,Sheet1!$B$3:$AH$1266,Sheet1!N$1+(Sheet1!$A$1-1)*10,FALSE)&gt;9999,-2,IF(VLOOKUP($A1970,Sheet1!$B$3:$AH$1266,Sheet1!N$1+(Sheet1!$A$1-1)*10,FALSE)&gt;999,-1,0)))))))</f>
        <v>7110</v>
      </c>
    </row>
    <row r="1971" spans="1:30" ht="25.5" customHeight="1" x14ac:dyDescent="0.25">
      <c r="A1971" s="303"/>
      <c r="B1971" s="331"/>
      <c r="C1971" s="303"/>
      <c r="D1971" s="303"/>
      <c r="E1971" s="307" t="e">
        <v>#N/A</v>
      </c>
      <c r="F1971" s="52" t="s">
        <v>5002</v>
      </c>
      <c r="G1971" s="127" t="s">
        <v>286</v>
      </c>
      <c r="H1971" s="347"/>
      <c r="I1971" s="326">
        <v>31103</v>
      </c>
      <c r="J1971" s="324">
        <v>7.51</v>
      </c>
      <c r="K1971" s="318" t="s">
        <v>28</v>
      </c>
      <c r="L1971" s="343" t="s">
        <v>4405</v>
      </c>
      <c r="M1971" s="332" t="s">
        <v>4405</v>
      </c>
      <c r="N1971" s="318" t="s">
        <v>75</v>
      </c>
      <c r="O1971" s="299" t="s">
        <v>4405</v>
      </c>
      <c r="P1971" s="299" t="s">
        <v>4405</v>
      </c>
      <c r="Q1971" s="299" t="s">
        <v>4405</v>
      </c>
      <c r="R1971" s="301" t="s">
        <v>4405</v>
      </c>
      <c r="S1971" s="356" t="e">
        <v>#N/A</v>
      </c>
      <c r="T1971" s="356" t="str">
        <f>IF(ISNA(VLOOKUP(A1971,Sheet1!B$3:C$1266,2,FALSE)=TRUE),"ND",VLOOKUP(A1971,Sheet1!B$3:C$1266,2,FALSE))</f>
        <v>ND</v>
      </c>
      <c r="U1971" s="392" t="str">
        <f>IF(ISNA(VLOOKUP($A1971,Sheet1!$B$3:$AH$1266,Sheet1!E$1+(Sheet1!$A$1-1)*10,FALSE))=TRUE,"---",IF(VLOOKUP($A1971,Sheet1!$B$3:$AH$1266,Sheet1!E$1+(Sheet1!$A$1-1)*10,FALSE)="---","---", (ROUND(VLOOKUP($A1971,Sheet1!$B$3:$AH$1266,Sheet1!E$1+(Sheet1!$A$1-1)*10,FALSE),IF(VLOOKUP($A1971,Sheet1!$B$3:$AH$1266,Sheet1!E$1+(Sheet1!$A$1-1)*10,FALSE)&gt;99999,-3,IF(VLOOKUP($A1971,Sheet1!$B$3:$AH$1266,Sheet1!E$1+(Sheet1!$A$1-1)*10,FALSE)&gt;9999,-2,IF(VLOOKUP($A1971,Sheet1!$B$3:$AH$1266,Sheet1!E$1+(Sheet1!$A$1-1)*10,FALSE)&gt;999,-1,0)))))))</f>
        <v>---</v>
      </c>
      <c r="V1971" s="392" t="str">
        <f>IF(ISNA(VLOOKUP($A1971,Sheet1!$B$3:$AH$1266,Sheet1!F$1+(Sheet1!$A$1-1)*10,FALSE))=TRUE,"---",IF(VLOOKUP($A1971,Sheet1!$B$3:$AH$1266,Sheet1!F$1+(Sheet1!$A$1-1)*10,FALSE)="---","---", (ROUND(VLOOKUP($A1971,Sheet1!$B$3:$AH$1266,Sheet1!F$1+(Sheet1!$A$1-1)*10,FALSE),IF(VLOOKUP($A1971,Sheet1!$B$3:$AH$1266,Sheet1!F$1+(Sheet1!$A$1-1)*10,FALSE)&gt;99999,-3,IF(VLOOKUP($A1971,Sheet1!$B$3:$AH$1266,Sheet1!F$1+(Sheet1!$A$1-1)*10,FALSE)&gt;9999,-2,IF(VLOOKUP($A1971,Sheet1!$B$3:$AH$1266,Sheet1!F$1+(Sheet1!$A$1-1)*10,FALSE)&gt;999,-1,0)))))))</f>
        <v>---</v>
      </c>
      <c r="W1971" s="392" t="str">
        <f>IF(ISNA(VLOOKUP($A1971,Sheet1!$B$3:$AH$1266,Sheet1!G$1+(Sheet1!$A$1-1)*10,FALSE))=TRUE,"---",IF(VLOOKUP($A1971,Sheet1!$B$3:$AH$1266,Sheet1!G$1+(Sheet1!$A$1-1)*10,FALSE)="---","---", (ROUND(VLOOKUP($A1971,Sheet1!$B$3:$AH$1266,Sheet1!G$1+(Sheet1!$A$1-1)*10,FALSE),IF(VLOOKUP($A1971,Sheet1!$B$3:$AH$1266,Sheet1!G$1+(Sheet1!$A$1-1)*10,FALSE)&gt;99999,-3,IF(VLOOKUP($A1971,Sheet1!$B$3:$AH$1266,Sheet1!G$1+(Sheet1!$A$1-1)*10,FALSE)&gt;9999,-2,IF(VLOOKUP($A1971,Sheet1!$B$3:$AH$1266,Sheet1!G$1+(Sheet1!$A$1-1)*10,FALSE)&gt;999,-1,0)))))))</f>
        <v>---</v>
      </c>
      <c r="X1971" s="392" t="str">
        <f>IF(ISNA(VLOOKUP($A1971,Sheet1!$B$3:$AH$1266,Sheet1!H$1+(Sheet1!$A$1-1)*10,FALSE))=TRUE,"---",IF(VLOOKUP($A1971,Sheet1!$B$3:$AH$1266,Sheet1!H$1+(Sheet1!$A$1-1)*10,FALSE)="---","---", (ROUND(VLOOKUP($A1971,Sheet1!$B$3:$AH$1266,Sheet1!H$1+(Sheet1!$A$1-1)*10,FALSE),IF(VLOOKUP($A1971,Sheet1!$B$3:$AH$1266,Sheet1!H$1+(Sheet1!$A$1-1)*10,FALSE)&gt;99999,-3,IF(VLOOKUP($A1971,Sheet1!$B$3:$AH$1266,Sheet1!H$1+(Sheet1!$A$1-1)*10,FALSE)&gt;9999,-2,IF(VLOOKUP($A1971,Sheet1!$B$3:$AH$1266,Sheet1!H$1+(Sheet1!$A$1-1)*10,FALSE)&gt;999,-1,0)))))))</f>
        <v>---</v>
      </c>
      <c r="Y1971" s="392" t="str">
        <f>IF(ISNA(VLOOKUP($A1971,Sheet1!$B$3:$AH$1266,Sheet1!I$1+(Sheet1!$A$1-1)*10,FALSE))=TRUE,"---",IF(VLOOKUP($A1971,Sheet1!$B$3:$AH$1266,Sheet1!I$1+(Sheet1!$A$1-1)*10,FALSE)="---","---", (ROUND(VLOOKUP($A1971,Sheet1!$B$3:$AH$1266,Sheet1!I$1+(Sheet1!$A$1-1)*10,FALSE),IF(VLOOKUP($A1971,Sheet1!$B$3:$AH$1266,Sheet1!I$1+(Sheet1!$A$1-1)*10,FALSE)&gt;99999,-3,IF(VLOOKUP($A1971,Sheet1!$B$3:$AH$1266,Sheet1!I$1+(Sheet1!$A$1-1)*10,FALSE)&gt;9999,-2,IF(VLOOKUP($A1971,Sheet1!$B$3:$AH$1266,Sheet1!I$1+(Sheet1!$A$1-1)*10,FALSE)&gt;999,-1,0)))))))</f>
        <v>---</v>
      </c>
      <c r="Z1971" s="392" t="str">
        <f>IF(ISNA(VLOOKUP($A1971,Sheet1!$B$3:$AH$1266,Sheet1!J$1+(Sheet1!$A$1-1)*10,FALSE))=TRUE,"---",IF(VLOOKUP($A1971,Sheet1!$B$3:$AH$1266,Sheet1!J$1+(Sheet1!$A$1-1)*10,FALSE)="---","---", (ROUND(VLOOKUP($A1971,Sheet1!$B$3:$AH$1266,Sheet1!J$1+(Sheet1!$A$1-1)*10,FALSE),IF(VLOOKUP($A1971,Sheet1!$B$3:$AH$1266,Sheet1!J$1+(Sheet1!$A$1-1)*10,FALSE)&gt;99999,-3,IF(VLOOKUP($A1971,Sheet1!$B$3:$AH$1266,Sheet1!J$1+(Sheet1!$A$1-1)*10,FALSE)&gt;9999,-2,IF(VLOOKUP($A1971,Sheet1!$B$3:$AH$1266,Sheet1!J$1+(Sheet1!$A$1-1)*10,FALSE)&gt;999,-1,0)))))))</f>
        <v>---</v>
      </c>
      <c r="AA1971" s="392" t="str">
        <f>IF(ISNA(VLOOKUP($A1971,Sheet1!$B$3:$AH$1266,Sheet1!K$1+(Sheet1!$A$1-1)*10,FALSE))=TRUE,"---",IF(VLOOKUP($A1971,Sheet1!$B$3:$AH$1266,Sheet1!K$1+(Sheet1!$A$1-1)*10,FALSE)="---","---", (ROUND(VLOOKUP($A1971,Sheet1!$B$3:$AH$1266,Sheet1!K$1+(Sheet1!$A$1-1)*10,FALSE),IF(VLOOKUP($A1971,Sheet1!$B$3:$AH$1266,Sheet1!K$1+(Sheet1!$A$1-1)*10,FALSE)&gt;99999,-3,IF(VLOOKUP($A1971,Sheet1!$B$3:$AH$1266,Sheet1!K$1+(Sheet1!$A$1-1)*10,FALSE)&gt;9999,-2,IF(VLOOKUP($A1971,Sheet1!$B$3:$AH$1266,Sheet1!K$1+(Sheet1!$A$1-1)*10,FALSE)&gt;999,-1,0)))))))</f>
        <v>---</v>
      </c>
      <c r="AB1971" s="392" t="str">
        <f>IF(ISNA(VLOOKUP($A1971,Sheet1!$B$3:$AH$1266,Sheet1!L$1+(Sheet1!$A$1-1)*10,FALSE))=TRUE,"---",IF(VLOOKUP($A1971,Sheet1!$B$3:$AH$1266,Sheet1!L$1+(Sheet1!$A$1-1)*10,FALSE)="---","---", (ROUND(VLOOKUP($A1971,Sheet1!$B$3:$AH$1266,Sheet1!L$1+(Sheet1!$A$1-1)*10,FALSE),IF(VLOOKUP($A1971,Sheet1!$B$3:$AH$1266,Sheet1!L$1+(Sheet1!$A$1-1)*10,FALSE)&gt;99999,-3,IF(VLOOKUP($A1971,Sheet1!$B$3:$AH$1266,Sheet1!L$1+(Sheet1!$A$1-1)*10,FALSE)&gt;9999,-2,IF(VLOOKUP($A1971,Sheet1!$B$3:$AH$1266,Sheet1!L$1+(Sheet1!$A$1-1)*10,FALSE)&gt;999,-1,0)))))))</f>
        <v>---</v>
      </c>
      <c r="AC1971" s="392" t="str">
        <f>IF(ISNA(VLOOKUP($A1971,Sheet1!$B$3:$AH$1266,Sheet1!M$1+(Sheet1!$A$1-1)*10,FALSE))=TRUE,"---",IF(VLOOKUP($A1971,Sheet1!$B$3:$AH$1266,Sheet1!M$1+(Sheet1!$A$1-1)*10,FALSE)="---","---", (ROUND(VLOOKUP($A1971,Sheet1!$B$3:$AH$1266,Sheet1!M$1+(Sheet1!$A$1-1)*10,FALSE),IF(VLOOKUP($A1971,Sheet1!$B$3:$AH$1266,Sheet1!M$1+(Sheet1!$A$1-1)*10,FALSE)&gt;99999,-3,IF(VLOOKUP($A1971,Sheet1!$B$3:$AH$1266,Sheet1!M$1+(Sheet1!$A$1-1)*10,FALSE)&gt;9999,-2,IF(VLOOKUP($A1971,Sheet1!$B$3:$AH$1266,Sheet1!M$1+(Sheet1!$A$1-1)*10,FALSE)&gt;999,-1,0)))))))</f>
        <v>---</v>
      </c>
      <c r="AD1971" s="392" t="str">
        <f>IF(ISNA(VLOOKUP($A1971,Sheet1!$B$3:$AH$1266,Sheet1!N$1+(Sheet1!$A$1-1)*10,FALSE))=TRUE,"---",IF(VLOOKUP($A1971,Sheet1!$B$3:$AH$1266,Sheet1!N$1+(Sheet1!$A$1-1)*10,FALSE)="---","---", (ROUND(VLOOKUP($A1971,Sheet1!$B$3:$AH$1266,Sheet1!N$1+(Sheet1!$A$1-1)*10,FALSE),IF(VLOOKUP($A1971,Sheet1!$B$3:$AH$1266,Sheet1!N$1+(Sheet1!$A$1-1)*10,FALSE)&gt;99999,-3,IF(VLOOKUP($A1971,Sheet1!$B$3:$AH$1266,Sheet1!N$1+(Sheet1!$A$1-1)*10,FALSE)&gt;9999,-2,IF(VLOOKUP($A1971,Sheet1!$B$3:$AH$1266,Sheet1!N$1+(Sheet1!$A$1-1)*10,FALSE)&gt;999,-1,0)))))))</f>
        <v>---</v>
      </c>
    </row>
    <row r="1972" spans="1:30" ht="25.5" customHeight="1" x14ac:dyDescent="0.25">
      <c r="A1972" s="303"/>
      <c r="B1972" s="331"/>
      <c r="C1972" s="303"/>
      <c r="D1972" s="303"/>
      <c r="E1972" s="307"/>
      <c r="F1972" s="52" t="s">
        <v>4569</v>
      </c>
      <c r="G1972" s="127" t="s">
        <v>31</v>
      </c>
      <c r="H1972" s="347"/>
      <c r="I1972" s="327"/>
      <c r="J1972" s="325"/>
      <c r="K1972" s="319"/>
      <c r="L1972" s="450"/>
      <c r="M1972" s="333"/>
      <c r="N1972" s="319"/>
      <c r="O1972" s="317" t="e">
        <f t="shared" si="66"/>
        <v>#NUM!</v>
      </c>
      <c r="P1972" s="317" t="e">
        <f>IF(O1972&lt;&gt;"",VLOOKUP($A1972,Sheet4!$A$2:$O$1309,14,FALSE)*100,"")</f>
        <v>#NUM!</v>
      </c>
      <c r="Q1972" s="317" t="e">
        <f>IF(P1972&lt;&gt;"",VLOOKUP($A1972,Sheet4!$A$2:$O$1309,15,FALSE)*100,"")</f>
        <v>#NUM!</v>
      </c>
      <c r="R1972" s="356" t="e">
        <f t="shared" si="65"/>
        <v>#NUM!</v>
      </c>
      <c r="S1972" s="356"/>
      <c r="T1972" s="356"/>
      <c r="U1972" s="392"/>
      <c r="V1972" s="392"/>
      <c r="W1972" s="392"/>
      <c r="X1972" s="392"/>
      <c r="Y1972" s="392"/>
      <c r="Z1972" s="392"/>
      <c r="AA1972" s="392"/>
      <c r="AB1972" s="392"/>
      <c r="AC1972" s="392"/>
      <c r="AD1972" s="392"/>
    </row>
    <row r="1973" spans="1:30" ht="25.5" customHeight="1" x14ac:dyDescent="0.25">
      <c r="A1973" s="133" t="s">
        <v>2871</v>
      </c>
      <c r="B1973" s="141" t="s">
        <v>2872</v>
      </c>
      <c r="C1973" s="133">
        <v>444611</v>
      </c>
      <c r="D1973" s="133">
        <v>744846</v>
      </c>
      <c r="E1973" s="67" t="s">
        <v>3013</v>
      </c>
      <c r="F1973" s="117" t="s">
        <v>5003</v>
      </c>
      <c r="G1973" s="118" t="s">
        <v>286</v>
      </c>
      <c r="H1973" s="136">
        <v>42.4</v>
      </c>
      <c r="I1973" s="119">
        <v>28198</v>
      </c>
      <c r="J1973" s="124">
        <v>5.19</v>
      </c>
      <c r="K1973" s="121" t="s">
        <v>4405</v>
      </c>
      <c r="L1973" s="129" t="s">
        <v>4405</v>
      </c>
      <c r="M1973" s="130" t="s">
        <v>4405</v>
      </c>
      <c r="N1973" s="118" t="s">
        <v>75</v>
      </c>
      <c r="O1973" s="71" t="s">
        <v>4405</v>
      </c>
      <c r="P1973" s="71" t="s">
        <v>4405</v>
      </c>
      <c r="Q1973" s="71" t="s">
        <v>4405</v>
      </c>
      <c r="R1973" s="73" t="s">
        <v>4405</v>
      </c>
      <c r="S1973" s="63" t="s">
        <v>4364</v>
      </c>
      <c r="T1973" s="63" t="str">
        <f>IF(ISNA(VLOOKUP(A1973,Sheet1!B$3:C$1266,2,FALSE)=TRUE),"NC",VLOOKUP(A1973,Sheet1!B$3:C$1266,2,FALSE))</f>
        <v>Rural</v>
      </c>
      <c r="U1973" s="66">
        <f>IF(ISNA(VLOOKUP($A1973,Sheet1!$B$3:$AH$1266,Sheet1!E$1+(Sheet1!$A$1-1)*10,FALSE))=TRUE,"---",IF(VLOOKUP($A1973,Sheet1!$B$3:$AH$1266,Sheet1!E$1+(Sheet1!$A$1-1)*10,FALSE)="---","---", (ROUND(VLOOKUP($A1973,Sheet1!$B$3:$AH$1266,Sheet1!E$1+(Sheet1!$A$1-1)*10,FALSE),IF(VLOOKUP($A1973,Sheet1!$B$3:$AH$1266,Sheet1!E$1+(Sheet1!$A$1-1)*10,FALSE)&gt;99999,-3,IF(VLOOKUP($A1973,Sheet1!$B$3:$AH$1266,Sheet1!E$1+(Sheet1!$A$1-1)*10,FALSE)&gt;9999,-2,IF(VLOOKUP($A1973,Sheet1!$B$3:$AH$1266,Sheet1!E$1+(Sheet1!$A$1-1)*10,FALSE)&gt;999,-1,0)))))))</f>
        <v>652</v>
      </c>
      <c r="V1973" s="66">
        <f>IF(ISNA(VLOOKUP($A1973,Sheet1!$B$3:$AH$1266,Sheet1!F$1+(Sheet1!$A$1-1)*10,FALSE))=TRUE,"---",IF(VLOOKUP($A1973,Sheet1!$B$3:$AH$1266,Sheet1!F$1+(Sheet1!$A$1-1)*10,FALSE)="---","---", (ROUND(VLOOKUP($A1973,Sheet1!$B$3:$AH$1266,Sheet1!F$1+(Sheet1!$A$1-1)*10,FALSE),IF(VLOOKUP($A1973,Sheet1!$B$3:$AH$1266,Sheet1!F$1+(Sheet1!$A$1-1)*10,FALSE)&gt;99999,-3,IF(VLOOKUP($A1973,Sheet1!$B$3:$AH$1266,Sheet1!F$1+(Sheet1!$A$1-1)*10,FALSE)&gt;9999,-2,IF(VLOOKUP($A1973,Sheet1!$B$3:$AH$1266,Sheet1!F$1+(Sheet1!$A$1-1)*10,FALSE)&gt;999,-1,0)))))))</f>
        <v>784</v>
      </c>
      <c r="W1973" s="66">
        <f>IF(ISNA(VLOOKUP($A1973,Sheet1!$B$3:$AH$1266,Sheet1!G$1+(Sheet1!$A$1-1)*10,FALSE))=TRUE,"---",IF(VLOOKUP($A1973,Sheet1!$B$3:$AH$1266,Sheet1!G$1+(Sheet1!$A$1-1)*10,FALSE)="---","---", (ROUND(VLOOKUP($A1973,Sheet1!$B$3:$AH$1266,Sheet1!G$1+(Sheet1!$A$1-1)*10,FALSE),IF(VLOOKUP($A1973,Sheet1!$B$3:$AH$1266,Sheet1!G$1+(Sheet1!$A$1-1)*10,FALSE)&gt;99999,-3,IF(VLOOKUP($A1973,Sheet1!$B$3:$AH$1266,Sheet1!G$1+(Sheet1!$A$1-1)*10,FALSE)&gt;9999,-2,IF(VLOOKUP($A1973,Sheet1!$B$3:$AH$1266,Sheet1!G$1+(Sheet1!$A$1-1)*10,FALSE)&gt;999,-1,0)))))))</f>
        <v>956</v>
      </c>
      <c r="X1973" s="66">
        <f>IF(ISNA(VLOOKUP($A1973,Sheet1!$B$3:$AH$1266,Sheet1!H$1+(Sheet1!$A$1-1)*10,FALSE))=TRUE,"---",IF(VLOOKUP($A1973,Sheet1!$B$3:$AH$1266,Sheet1!H$1+(Sheet1!$A$1-1)*10,FALSE)="---","---", (ROUND(VLOOKUP($A1973,Sheet1!$B$3:$AH$1266,Sheet1!H$1+(Sheet1!$A$1-1)*10,FALSE),IF(VLOOKUP($A1973,Sheet1!$B$3:$AH$1266,Sheet1!H$1+(Sheet1!$A$1-1)*10,FALSE)&gt;99999,-3,IF(VLOOKUP($A1973,Sheet1!$B$3:$AH$1266,Sheet1!H$1+(Sheet1!$A$1-1)*10,FALSE)&gt;9999,-2,IF(VLOOKUP($A1973,Sheet1!$B$3:$AH$1266,Sheet1!H$1+(Sheet1!$A$1-1)*10,FALSE)&gt;999,-1,0)))))))</f>
        <v>1420</v>
      </c>
      <c r="Y1973" s="66">
        <f>IF(ISNA(VLOOKUP($A1973,Sheet1!$B$3:$AH$1266,Sheet1!I$1+(Sheet1!$A$1-1)*10,FALSE))=TRUE,"---",IF(VLOOKUP($A1973,Sheet1!$B$3:$AH$1266,Sheet1!I$1+(Sheet1!$A$1-1)*10,FALSE)="---","---", (ROUND(VLOOKUP($A1973,Sheet1!$B$3:$AH$1266,Sheet1!I$1+(Sheet1!$A$1-1)*10,FALSE),IF(VLOOKUP($A1973,Sheet1!$B$3:$AH$1266,Sheet1!I$1+(Sheet1!$A$1-1)*10,FALSE)&gt;99999,-3,IF(VLOOKUP($A1973,Sheet1!$B$3:$AH$1266,Sheet1!I$1+(Sheet1!$A$1-1)*10,FALSE)&gt;9999,-2,IF(VLOOKUP($A1973,Sheet1!$B$3:$AH$1266,Sheet1!I$1+(Sheet1!$A$1-1)*10,FALSE)&gt;999,-1,0)))))))</f>
        <v>1750</v>
      </c>
      <c r="Z1973" s="66">
        <f>IF(ISNA(VLOOKUP($A1973,Sheet1!$B$3:$AH$1266,Sheet1!J$1+(Sheet1!$A$1-1)*10,FALSE))=TRUE,"---",IF(VLOOKUP($A1973,Sheet1!$B$3:$AH$1266,Sheet1!J$1+(Sheet1!$A$1-1)*10,FALSE)="---","---", (ROUND(VLOOKUP($A1973,Sheet1!$B$3:$AH$1266,Sheet1!J$1+(Sheet1!$A$1-1)*10,FALSE),IF(VLOOKUP($A1973,Sheet1!$B$3:$AH$1266,Sheet1!J$1+(Sheet1!$A$1-1)*10,FALSE)&gt;99999,-3,IF(VLOOKUP($A1973,Sheet1!$B$3:$AH$1266,Sheet1!J$1+(Sheet1!$A$1-1)*10,FALSE)&gt;9999,-2,IF(VLOOKUP($A1973,Sheet1!$B$3:$AH$1266,Sheet1!J$1+(Sheet1!$A$1-1)*10,FALSE)&gt;999,-1,0)))))))</f>
        <v>2180</v>
      </c>
      <c r="AA1973" s="66">
        <f>IF(ISNA(VLOOKUP($A1973,Sheet1!$B$3:$AH$1266,Sheet1!K$1+(Sheet1!$A$1-1)*10,FALSE))=TRUE,"---",IF(VLOOKUP($A1973,Sheet1!$B$3:$AH$1266,Sheet1!K$1+(Sheet1!$A$1-1)*10,FALSE)="---","---", (ROUND(VLOOKUP($A1973,Sheet1!$B$3:$AH$1266,Sheet1!K$1+(Sheet1!$A$1-1)*10,FALSE),IF(VLOOKUP($A1973,Sheet1!$B$3:$AH$1266,Sheet1!K$1+(Sheet1!$A$1-1)*10,FALSE)&gt;99999,-3,IF(VLOOKUP($A1973,Sheet1!$B$3:$AH$1266,Sheet1!K$1+(Sheet1!$A$1-1)*10,FALSE)&gt;9999,-2,IF(VLOOKUP($A1973,Sheet1!$B$3:$AH$1266,Sheet1!K$1+(Sheet1!$A$1-1)*10,FALSE)&gt;999,-1,0)))))))</f>
        <v>2490</v>
      </c>
      <c r="AB1973" s="66">
        <f>IF(ISNA(VLOOKUP($A1973,Sheet1!$B$3:$AH$1266,Sheet1!L$1+(Sheet1!$A$1-1)*10,FALSE))=TRUE,"---",IF(VLOOKUP($A1973,Sheet1!$B$3:$AH$1266,Sheet1!L$1+(Sheet1!$A$1-1)*10,FALSE)="---","---", (ROUND(VLOOKUP($A1973,Sheet1!$B$3:$AH$1266,Sheet1!L$1+(Sheet1!$A$1-1)*10,FALSE),IF(VLOOKUP($A1973,Sheet1!$B$3:$AH$1266,Sheet1!L$1+(Sheet1!$A$1-1)*10,FALSE)&gt;99999,-3,IF(VLOOKUP($A1973,Sheet1!$B$3:$AH$1266,Sheet1!L$1+(Sheet1!$A$1-1)*10,FALSE)&gt;9999,-2,IF(VLOOKUP($A1973,Sheet1!$B$3:$AH$1266,Sheet1!L$1+(Sheet1!$A$1-1)*10,FALSE)&gt;999,-1,0)))))))</f>
        <v>2850</v>
      </c>
      <c r="AC1973" s="66">
        <f>IF(ISNA(VLOOKUP($A1973,Sheet1!$B$3:$AH$1266,Sheet1!M$1+(Sheet1!$A$1-1)*10,FALSE))=TRUE,"---",IF(VLOOKUP($A1973,Sheet1!$B$3:$AH$1266,Sheet1!M$1+(Sheet1!$A$1-1)*10,FALSE)="---","---", (ROUND(VLOOKUP($A1973,Sheet1!$B$3:$AH$1266,Sheet1!M$1+(Sheet1!$A$1-1)*10,FALSE),IF(VLOOKUP($A1973,Sheet1!$B$3:$AH$1266,Sheet1!M$1+(Sheet1!$A$1-1)*10,FALSE)&gt;99999,-3,IF(VLOOKUP($A1973,Sheet1!$B$3:$AH$1266,Sheet1!M$1+(Sheet1!$A$1-1)*10,FALSE)&gt;9999,-2,IF(VLOOKUP($A1973,Sheet1!$B$3:$AH$1266,Sheet1!M$1+(Sheet1!$A$1-1)*10,FALSE)&gt;999,-1,0)))))))</f>
        <v>3160</v>
      </c>
      <c r="AD1973" s="66">
        <f>IF(ISNA(VLOOKUP($A1973,Sheet1!$B$3:$AH$1266,Sheet1!N$1+(Sheet1!$A$1-1)*10,FALSE))=TRUE,"---",IF(VLOOKUP($A1973,Sheet1!$B$3:$AH$1266,Sheet1!N$1+(Sheet1!$A$1-1)*10,FALSE)="---","---", (ROUND(VLOOKUP($A1973,Sheet1!$B$3:$AH$1266,Sheet1!N$1+(Sheet1!$A$1-1)*10,FALSE),IF(VLOOKUP($A1973,Sheet1!$B$3:$AH$1266,Sheet1!N$1+(Sheet1!$A$1-1)*10,FALSE)&gt;99999,-3,IF(VLOOKUP($A1973,Sheet1!$B$3:$AH$1266,Sheet1!N$1+(Sheet1!$A$1-1)*10,FALSE)&gt;9999,-2,IF(VLOOKUP($A1973,Sheet1!$B$3:$AH$1266,Sheet1!N$1+(Sheet1!$A$1-1)*10,FALSE)&gt;999,-1,0)))))))</f>
        <v>3660</v>
      </c>
    </row>
    <row r="1974" spans="1:30" ht="25.5" customHeight="1" x14ac:dyDescent="0.25">
      <c r="A1974" s="303" t="s">
        <v>2873</v>
      </c>
      <c r="B1974" s="330" t="s">
        <v>2874</v>
      </c>
      <c r="C1974" s="303">
        <v>445149</v>
      </c>
      <c r="D1974" s="303">
        <v>744644</v>
      </c>
      <c r="E1974" s="307" t="s">
        <v>3013</v>
      </c>
      <c r="F1974" s="52" t="s">
        <v>5004</v>
      </c>
      <c r="G1974" s="127" t="s">
        <v>286</v>
      </c>
      <c r="H1974" s="347">
        <v>612</v>
      </c>
      <c r="I1974" s="112">
        <v>13611</v>
      </c>
      <c r="J1974" s="147">
        <v>12.82</v>
      </c>
      <c r="K1974" s="127" t="s">
        <v>20</v>
      </c>
      <c r="L1974" s="115">
        <v>16800</v>
      </c>
      <c r="M1974" s="116">
        <v>27.5</v>
      </c>
      <c r="N1974" s="114" t="s">
        <v>4405</v>
      </c>
      <c r="O1974" s="68">
        <f t="shared" si="66"/>
        <v>1.2128650119056603</v>
      </c>
      <c r="P1974" s="68">
        <f>IF(O1974&lt;&gt;"",VLOOKUP($A1974,Sheet4!$A$2:$O$1309,14,FALSE)*100,"")</f>
        <v>0.18439708919503195</v>
      </c>
      <c r="Q1974" s="68">
        <f>IF(P1974&lt;&gt;"",VLOOKUP($A1974,Sheet4!$A$2:$O$1309,15,FALSE)*100,"")</f>
        <v>1.7915964724582345</v>
      </c>
      <c r="R1974" s="74">
        <f t="shared" si="65"/>
        <v>80</v>
      </c>
      <c r="S1974" s="356" t="s">
        <v>4364</v>
      </c>
      <c r="T1974" s="356" t="str">
        <f>IF(ISNA(VLOOKUP(A1974,Sheet1!B$3:C$1266,2,FALSE)=TRUE),"NC",VLOOKUP(A1974,Sheet1!B$3:C$1266,2,FALSE))</f>
        <v>Rural10</v>
      </c>
      <c r="U1974" s="392">
        <f>IF(ISNA(VLOOKUP($A1974,Sheet1!$B$3:$AH$1266,Sheet1!E$1+(Sheet1!$A$1-1)*10,FALSE))=TRUE,"---",IF(VLOOKUP($A1974,Sheet1!$B$3:$AH$1266,Sheet1!E$1+(Sheet1!$A$1-1)*10,FALSE)="---","---", (ROUND(VLOOKUP($A1974,Sheet1!$B$3:$AH$1266,Sheet1!E$1+(Sheet1!$A$1-1)*10,FALSE),IF(VLOOKUP($A1974,Sheet1!$B$3:$AH$1266,Sheet1!E$1+(Sheet1!$A$1-1)*10,FALSE)&gt;99999,-3,IF(VLOOKUP($A1974,Sheet1!$B$3:$AH$1266,Sheet1!E$1+(Sheet1!$A$1-1)*10,FALSE)&gt;9999,-2,IF(VLOOKUP($A1974,Sheet1!$B$3:$AH$1266,Sheet1!E$1+(Sheet1!$A$1-1)*10,FALSE)&gt;999,-1,0)))))))</f>
        <v>5710</v>
      </c>
      <c r="V1974" s="392">
        <f>IF(ISNA(VLOOKUP($A1974,Sheet1!$B$3:$AH$1266,Sheet1!F$1+(Sheet1!$A$1-1)*10,FALSE))=TRUE,"---",IF(VLOOKUP($A1974,Sheet1!$B$3:$AH$1266,Sheet1!F$1+(Sheet1!$A$1-1)*10,FALSE)="---","---", (ROUND(VLOOKUP($A1974,Sheet1!$B$3:$AH$1266,Sheet1!F$1+(Sheet1!$A$1-1)*10,FALSE),IF(VLOOKUP($A1974,Sheet1!$B$3:$AH$1266,Sheet1!F$1+(Sheet1!$A$1-1)*10,FALSE)&gt;99999,-3,IF(VLOOKUP($A1974,Sheet1!$B$3:$AH$1266,Sheet1!F$1+(Sheet1!$A$1-1)*10,FALSE)&gt;9999,-2,IF(VLOOKUP($A1974,Sheet1!$B$3:$AH$1266,Sheet1!F$1+(Sheet1!$A$1-1)*10,FALSE)&gt;999,-1,0)))))))</f>
        <v>6480</v>
      </c>
      <c r="W1974" s="392">
        <f>IF(ISNA(VLOOKUP($A1974,Sheet1!$B$3:$AH$1266,Sheet1!G$1+(Sheet1!$A$1-1)*10,FALSE))=TRUE,"---",IF(VLOOKUP($A1974,Sheet1!$B$3:$AH$1266,Sheet1!G$1+(Sheet1!$A$1-1)*10,FALSE)="---","---", (ROUND(VLOOKUP($A1974,Sheet1!$B$3:$AH$1266,Sheet1!G$1+(Sheet1!$A$1-1)*10,FALSE),IF(VLOOKUP($A1974,Sheet1!$B$3:$AH$1266,Sheet1!G$1+(Sheet1!$A$1-1)*10,FALSE)&gt;99999,-3,IF(VLOOKUP($A1974,Sheet1!$B$3:$AH$1266,Sheet1!G$1+(Sheet1!$A$1-1)*10,FALSE)&gt;9999,-2,IF(VLOOKUP($A1974,Sheet1!$B$3:$AH$1266,Sheet1!G$1+(Sheet1!$A$1-1)*10,FALSE)&gt;999,-1,0)))))))</f>
        <v>7430</v>
      </c>
      <c r="X1974" s="392">
        <f>IF(ISNA(VLOOKUP($A1974,Sheet1!$B$3:$AH$1266,Sheet1!H$1+(Sheet1!$A$1-1)*10,FALSE))=TRUE,"---",IF(VLOOKUP($A1974,Sheet1!$B$3:$AH$1266,Sheet1!H$1+(Sheet1!$A$1-1)*10,FALSE)="---","---", (ROUND(VLOOKUP($A1974,Sheet1!$B$3:$AH$1266,Sheet1!H$1+(Sheet1!$A$1-1)*10,FALSE),IF(VLOOKUP($A1974,Sheet1!$B$3:$AH$1266,Sheet1!H$1+(Sheet1!$A$1-1)*10,FALSE)&gt;99999,-3,IF(VLOOKUP($A1974,Sheet1!$B$3:$AH$1266,Sheet1!H$1+(Sheet1!$A$1-1)*10,FALSE)&gt;9999,-2,IF(VLOOKUP($A1974,Sheet1!$B$3:$AH$1266,Sheet1!H$1+(Sheet1!$A$1-1)*10,FALSE)&gt;999,-1,0)))))))</f>
        <v>9880</v>
      </c>
      <c r="Y1974" s="392">
        <f>IF(ISNA(VLOOKUP($A1974,Sheet1!$B$3:$AH$1266,Sheet1!I$1+(Sheet1!$A$1-1)*10,FALSE))=TRUE,"---",IF(VLOOKUP($A1974,Sheet1!$B$3:$AH$1266,Sheet1!I$1+(Sheet1!$A$1-1)*10,FALSE)="---","---", (ROUND(VLOOKUP($A1974,Sheet1!$B$3:$AH$1266,Sheet1!I$1+(Sheet1!$A$1-1)*10,FALSE),IF(VLOOKUP($A1974,Sheet1!$B$3:$AH$1266,Sheet1!I$1+(Sheet1!$A$1-1)*10,FALSE)&gt;99999,-3,IF(VLOOKUP($A1974,Sheet1!$B$3:$AH$1266,Sheet1!I$1+(Sheet1!$A$1-1)*10,FALSE)&gt;9999,-2,IF(VLOOKUP($A1974,Sheet1!$B$3:$AH$1266,Sheet1!I$1+(Sheet1!$A$1-1)*10,FALSE)&gt;999,-1,0)))))))</f>
        <v>11600</v>
      </c>
      <c r="Z1974" s="392">
        <f>IF(ISNA(VLOOKUP($A1974,Sheet1!$B$3:$AH$1266,Sheet1!J$1+(Sheet1!$A$1-1)*10,FALSE))=TRUE,"---",IF(VLOOKUP($A1974,Sheet1!$B$3:$AH$1266,Sheet1!J$1+(Sheet1!$A$1-1)*10,FALSE)="---","---", (ROUND(VLOOKUP($A1974,Sheet1!$B$3:$AH$1266,Sheet1!J$1+(Sheet1!$A$1-1)*10,FALSE),IF(VLOOKUP($A1974,Sheet1!$B$3:$AH$1266,Sheet1!J$1+(Sheet1!$A$1-1)*10,FALSE)&gt;99999,-3,IF(VLOOKUP($A1974,Sheet1!$B$3:$AH$1266,Sheet1!J$1+(Sheet1!$A$1-1)*10,FALSE)&gt;9999,-2,IF(VLOOKUP($A1974,Sheet1!$B$3:$AH$1266,Sheet1!J$1+(Sheet1!$A$1-1)*10,FALSE)&gt;999,-1,0)))))))</f>
        <v>13800</v>
      </c>
      <c r="AA1974" s="392">
        <f>IF(ISNA(VLOOKUP($A1974,Sheet1!$B$3:$AH$1266,Sheet1!K$1+(Sheet1!$A$1-1)*10,FALSE))=TRUE,"---",IF(VLOOKUP($A1974,Sheet1!$B$3:$AH$1266,Sheet1!K$1+(Sheet1!$A$1-1)*10,FALSE)="---","---", (ROUND(VLOOKUP($A1974,Sheet1!$B$3:$AH$1266,Sheet1!K$1+(Sheet1!$A$1-1)*10,FALSE),IF(VLOOKUP($A1974,Sheet1!$B$3:$AH$1266,Sheet1!K$1+(Sheet1!$A$1-1)*10,FALSE)&gt;99999,-3,IF(VLOOKUP($A1974,Sheet1!$B$3:$AH$1266,Sheet1!K$1+(Sheet1!$A$1-1)*10,FALSE)&gt;9999,-2,IF(VLOOKUP($A1974,Sheet1!$B$3:$AH$1266,Sheet1!K$1+(Sheet1!$A$1-1)*10,FALSE)&gt;999,-1,0)))))))</f>
        <v>15400</v>
      </c>
      <c r="AB1974" s="392">
        <f>IF(ISNA(VLOOKUP($A1974,Sheet1!$B$3:$AH$1266,Sheet1!L$1+(Sheet1!$A$1-1)*10,FALSE))=TRUE,"---",IF(VLOOKUP($A1974,Sheet1!$B$3:$AH$1266,Sheet1!L$1+(Sheet1!$A$1-1)*10,FALSE)="---","---", (ROUND(VLOOKUP($A1974,Sheet1!$B$3:$AH$1266,Sheet1!L$1+(Sheet1!$A$1-1)*10,FALSE),IF(VLOOKUP($A1974,Sheet1!$B$3:$AH$1266,Sheet1!L$1+(Sheet1!$A$1-1)*10,FALSE)&gt;99999,-3,IF(VLOOKUP($A1974,Sheet1!$B$3:$AH$1266,Sheet1!L$1+(Sheet1!$A$1-1)*10,FALSE)&gt;9999,-2,IF(VLOOKUP($A1974,Sheet1!$B$3:$AH$1266,Sheet1!L$1+(Sheet1!$A$1-1)*10,FALSE)&gt;999,-1,0)))))))</f>
        <v>17200</v>
      </c>
      <c r="AC1974" s="392">
        <f>IF(ISNA(VLOOKUP($A1974,Sheet1!$B$3:$AH$1266,Sheet1!M$1+(Sheet1!$A$1-1)*10,FALSE))=TRUE,"---",IF(VLOOKUP($A1974,Sheet1!$B$3:$AH$1266,Sheet1!M$1+(Sheet1!$A$1-1)*10,FALSE)="---","---", (ROUND(VLOOKUP($A1974,Sheet1!$B$3:$AH$1266,Sheet1!M$1+(Sheet1!$A$1-1)*10,FALSE),IF(VLOOKUP($A1974,Sheet1!$B$3:$AH$1266,Sheet1!M$1+(Sheet1!$A$1-1)*10,FALSE)&gt;99999,-3,IF(VLOOKUP($A1974,Sheet1!$B$3:$AH$1266,Sheet1!M$1+(Sheet1!$A$1-1)*10,FALSE)&gt;9999,-2,IF(VLOOKUP($A1974,Sheet1!$B$3:$AH$1266,Sheet1!M$1+(Sheet1!$A$1-1)*10,FALSE)&gt;999,-1,0)))))))</f>
        <v>19000</v>
      </c>
      <c r="AD1974" s="392">
        <f>IF(ISNA(VLOOKUP($A1974,Sheet1!$B$3:$AH$1266,Sheet1!N$1+(Sheet1!$A$1-1)*10,FALSE))=TRUE,"---",IF(VLOOKUP($A1974,Sheet1!$B$3:$AH$1266,Sheet1!N$1+(Sheet1!$A$1-1)*10,FALSE)="---","---", (ROUND(VLOOKUP($A1974,Sheet1!$B$3:$AH$1266,Sheet1!N$1+(Sheet1!$A$1-1)*10,FALSE),IF(VLOOKUP($A1974,Sheet1!$B$3:$AH$1266,Sheet1!N$1+(Sheet1!$A$1-1)*10,FALSE)&gt;99999,-3,IF(VLOOKUP($A1974,Sheet1!$B$3:$AH$1266,Sheet1!N$1+(Sheet1!$A$1-1)*10,FALSE)&gt;9999,-2,IF(VLOOKUP($A1974,Sheet1!$B$3:$AH$1266,Sheet1!N$1+(Sheet1!$A$1-1)*10,FALSE)&gt;999,-1,0)))))))</f>
        <v>21400</v>
      </c>
    </row>
    <row r="1975" spans="1:30" ht="25.5" customHeight="1" x14ac:dyDescent="0.25">
      <c r="A1975" s="303"/>
      <c r="B1975" s="331"/>
      <c r="C1975" s="303"/>
      <c r="D1975" s="303"/>
      <c r="E1975" s="307" t="e">
        <v>#N/A</v>
      </c>
      <c r="F1975" s="52" t="s">
        <v>5005</v>
      </c>
      <c r="G1975" s="127" t="s">
        <v>31</v>
      </c>
      <c r="H1975" s="347"/>
      <c r="I1975" s="326">
        <v>13611</v>
      </c>
      <c r="J1975" s="383">
        <v>15.3</v>
      </c>
      <c r="K1975" s="318" t="s">
        <v>100</v>
      </c>
      <c r="L1975" s="343" t="s">
        <v>4405</v>
      </c>
      <c r="M1975" s="332" t="s">
        <v>4405</v>
      </c>
      <c r="N1975" s="318" t="s">
        <v>75</v>
      </c>
      <c r="O1975" s="299" t="s">
        <v>4405</v>
      </c>
      <c r="P1975" s="299" t="s">
        <v>4405</v>
      </c>
      <c r="Q1975" s="299" t="s">
        <v>4405</v>
      </c>
      <c r="R1975" s="301" t="s">
        <v>4405</v>
      </c>
      <c r="S1975" s="356" t="e">
        <v>#N/A</v>
      </c>
      <c r="T1975" s="356" t="str">
        <f>IF(ISNA(VLOOKUP(A1975,Sheet1!B$3:C$1266,2,FALSE)=TRUE),"ND",VLOOKUP(A1975,Sheet1!B$3:C$1266,2,FALSE))</f>
        <v>ND</v>
      </c>
      <c r="U1975" s="392" t="str">
        <f>IF(ISNA(VLOOKUP($A1975,Sheet1!$B$3:$AH$1266,Sheet1!E$1+(Sheet1!$A$1-1)*10,FALSE))=TRUE,"---",IF(VLOOKUP($A1975,Sheet1!$B$3:$AH$1266,Sheet1!E$1+(Sheet1!$A$1-1)*10,FALSE)="---","---", (ROUND(VLOOKUP($A1975,Sheet1!$B$3:$AH$1266,Sheet1!E$1+(Sheet1!$A$1-1)*10,FALSE),IF(VLOOKUP($A1975,Sheet1!$B$3:$AH$1266,Sheet1!E$1+(Sheet1!$A$1-1)*10,FALSE)&gt;99999,-3,IF(VLOOKUP($A1975,Sheet1!$B$3:$AH$1266,Sheet1!E$1+(Sheet1!$A$1-1)*10,FALSE)&gt;9999,-2,IF(VLOOKUP($A1975,Sheet1!$B$3:$AH$1266,Sheet1!E$1+(Sheet1!$A$1-1)*10,FALSE)&gt;999,-1,0)))))))</f>
        <v>---</v>
      </c>
      <c r="V1975" s="392" t="str">
        <f>IF(ISNA(VLOOKUP($A1975,Sheet1!$B$3:$AH$1266,Sheet1!F$1+(Sheet1!$A$1-1)*10,FALSE))=TRUE,"---",IF(VLOOKUP($A1975,Sheet1!$B$3:$AH$1266,Sheet1!F$1+(Sheet1!$A$1-1)*10,FALSE)="---","---", (ROUND(VLOOKUP($A1975,Sheet1!$B$3:$AH$1266,Sheet1!F$1+(Sheet1!$A$1-1)*10,FALSE),IF(VLOOKUP($A1975,Sheet1!$B$3:$AH$1266,Sheet1!F$1+(Sheet1!$A$1-1)*10,FALSE)&gt;99999,-3,IF(VLOOKUP($A1975,Sheet1!$B$3:$AH$1266,Sheet1!F$1+(Sheet1!$A$1-1)*10,FALSE)&gt;9999,-2,IF(VLOOKUP($A1975,Sheet1!$B$3:$AH$1266,Sheet1!F$1+(Sheet1!$A$1-1)*10,FALSE)&gt;999,-1,0)))))))</f>
        <v>---</v>
      </c>
      <c r="W1975" s="392" t="str">
        <f>IF(ISNA(VLOOKUP($A1975,Sheet1!$B$3:$AH$1266,Sheet1!G$1+(Sheet1!$A$1-1)*10,FALSE))=TRUE,"---",IF(VLOOKUP($A1975,Sheet1!$B$3:$AH$1266,Sheet1!G$1+(Sheet1!$A$1-1)*10,FALSE)="---","---", (ROUND(VLOOKUP($A1975,Sheet1!$B$3:$AH$1266,Sheet1!G$1+(Sheet1!$A$1-1)*10,FALSE),IF(VLOOKUP($A1975,Sheet1!$B$3:$AH$1266,Sheet1!G$1+(Sheet1!$A$1-1)*10,FALSE)&gt;99999,-3,IF(VLOOKUP($A1975,Sheet1!$B$3:$AH$1266,Sheet1!G$1+(Sheet1!$A$1-1)*10,FALSE)&gt;9999,-2,IF(VLOOKUP($A1975,Sheet1!$B$3:$AH$1266,Sheet1!G$1+(Sheet1!$A$1-1)*10,FALSE)&gt;999,-1,0)))))))</f>
        <v>---</v>
      </c>
      <c r="X1975" s="392" t="str">
        <f>IF(ISNA(VLOOKUP($A1975,Sheet1!$B$3:$AH$1266,Sheet1!H$1+(Sheet1!$A$1-1)*10,FALSE))=TRUE,"---",IF(VLOOKUP($A1975,Sheet1!$B$3:$AH$1266,Sheet1!H$1+(Sheet1!$A$1-1)*10,FALSE)="---","---", (ROUND(VLOOKUP($A1975,Sheet1!$B$3:$AH$1266,Sheet1!H$1+(Sheet1!$A$1-1)*10,FALSE),IF(VLOOKUP($A1975,Sheet1!$B$3:$AH$1266,Sheet1!H$1+(Sheet1!$A$1-1)*10,FALSE)&gt;99999,-3,IF(VLOOKUP($A1975,Sheet1!$B$3:$AH$1266,Sheet1!H$1+(Sheet1!$A$1-1)*10,FALSE)&gt;9999,-2,IF(VLOOKUP($A1975,Sheet1!$B$3:$AH$1266,Sheet1!H$1+(Sheet1!$A$1-1)*10,FALSE)&gt;999,-1,0)))))))</f>
        <v>---</v>
      </c>
      <c r="Y1975" s="392" t="str">
        <f>IF(ISNA(VLOOKUP($A1975,Sheet1!$B$3:$AH$1266,Sheet1!I$1+(Sheet1!$A$1-1)*10,FALSE))=TRUE,"---",IF(VLOOKUP($A1975,Sheet1!$B$3:$AH$1266,Sheet1!I$1+(Sheet1!$A$1-1)*10,FALSE)="---","---", (ROUND(VLOOKUP($A1975,Sheet1!$B$3:$AH$1266,Sheet1!I$1+(Sheet1!$A$1-1)*10,FALSE),IF(VLOOKUP($A1975,Sheet1!$B$3:$AH$1266,Sheet1!I$1+(Sheet1!$A$1-1)*10,FALSE)&gt;99999,-3,IF(VLOOKUP($A1975,Sheet1!$B$3:$AH$1266,Sheet1!I$1+(Sheet1!$A$1-1)*10,FALSE)&gt;9999,-2,IF(VLOOKUP($A1975,Sheet1!$B$3:$AH$1266,Sheet1!I$1+(Sheet1!$A$1-1)*10,FALSE)&gt;999,-1,0)))))))</f>
        <v>---</v>
      </c>
      <c r="Z1975" s="392" t="str">
        <f>IF(ISNA(VLOOKUP($A1975,Sheet1!$B$3:$AH$1266,Sheet1!J$1+(Sheet1!$A$1-1)*10,FALSE))=TRUE,"---",IF(VLOOKUP($A1975,Sheet1!$B$3:$AH$1266,Sheet1!J$1+(Sheet1!$A$1-1)*10,FALSE)="---","---", (ROUND(VLOOKUP($A1975,Sheet1!$B$3:$AH$1266,Sheet1!J$1+(Sheet1!$A$1-1)*10,FALSE),IF(VLOOKUP($A1975,Sheet1!$B$3:$AH$1266,Sheet1!J$1+(Sheet1!$A$1-1)*10,FALSE)&gt;99999,-3,IF(VLOOKUP($A1975,Sheet1!$B$3:$AH$1266,Sheet1!J$1+(Sheet1!$A$1-1)*10,FALSE)&gt;9999,-2,IF(VLOOKUP($A1975,Sheet1!$B$3:$AH$1266,Sheet1!J$1+(Sheet1!$A$1-1)*10,FALSE)&gt;999,-1,0)))))))</f>
        <v>---</v>
      </c>
      <c r="AA1975" s="392" t="str">
        <f>IF(ISNA(VLOOKUP($A1975,Sheet1!$B$3:$AH$1266,Sheet1!K$1+(Sheet1!$A$1-1)*10,FALSE))=TRUE,"---",IF(VLOOKUP($A1975,Sheet1!$B$3:$AH$1266,Sheet1!K$1+(Sheet1!$A$1-1)*10,FALSE)="---","---", (ROUND(VLOOKUP($A1975,Sheet1!$B$3:$AH$1266,Sheet1!K$1+(Sheet1!$A$1-1)*10,FALSE),IF(VLOOKUP($A1975,Sheet1!$B$3:$AH$1266,Sheet1!K$1+(Sheet1!$A$1-1)*10,FALSE)&gt;99999,-3,IF(VLOOKUP($A1975,Sheet1!$B$3:$AH$1266,Sheet1!K$1+(Sheet1!$A$1-1)*10,FALSE)&gt;9999,-2,IF(VLOOKUP($A1975,Sheet1!$B$3:$AH$1266,Sheet1!K$1+(Sheet1!$A$1-1)*10,FALSE)&gt;999,-1,0)))))))</f>
        <v>---</v>
      </c>
      <c r="AB1975" s="392" t="str">
        <f>IF(ISNA(VLOOKUP($A1975,Sheet1!$B$3:$AH$1266,Sheet1!L$1+(Sheet1!$A$1-1)*10,FALSE))=TRUE,"---",IF(VLOOKUP($A1975,Sheet1!$B$3:$AH$1266,Sheet1!L$1+(Sheet1!$A$1-1)*10,FALSE)="---","---", (ROUND(VLOOKUP($A1975,Sheet1!$B$3:$AH$1266,Sheet1!L$1+(Sheet1!$A$1-1)*10,FALSE),IF(VLOOKUP($A1975,Sheet1!$B$3:$AH$1266,Sheet1!L$1+(Sheet1!$A$1-1)*10,FALSE)&gt;99999,-3,IF(VLOOKUP($A1975,Sheet1!$B$3:$AH$1266,Sheet1!L$1+(Sheet1!$A$1-1)*10,FALSE)&gt;9999,-2,IF(VLOOKUP($A1975,Sheet1!$B$3:$AH$1266,Sheet1!L$1+(Sheet1!$A$1-1)*10,FALSE)&gt;999,-1,0)))))))</f>
        <v>---</v>
      </c>
      <c r="AC1975" s="392" t="str">
        <f>IF(ISNA(VLOOKUP($A1975,Sheet1!$B$3:$AH$1266,Sheet1!M$1+(Sheet1!$A$1-1)*10,FALSE))=TRUE,"---",IF(VLOOKUP($A1975,Sheet1!$B$3:$AH$1266,Sheet1!M$1+(Sheet1!$A$1-1)*10,FALSE)="---","---", (ROUND(VLOOKUP($A1975,Sheet1!$B$3:$AH$1266,Sheet1!M$1+(Sheet1!$A$1-1)*10,FALSE),IF(VLOOKUP($A1975,Sheet1!$B$3:$AH$1266,Sheet1!M$1+(Sheet1!$A$1-1)*10,FALSE)&gt;99999,-3,IF(VLOOKUP($A1975,Sheet1!$B$3:$AH$1266,Sheet1!M$1+(Sheet1!$A$1-1)*10,FALSE)&gt;9999,-2,IF(VLOOKUP($A1975,Sheet1!$B$3:$AH$1266,Sheet1!M$1+(Sheet1!$A$1-1)*10,FALSE)&gt;999,-1,0)))))))</f>
        <v>---</v>
      </c>
      <c r="AD1975" s="392" t="str">
        <f>IF(ISNA(VLOOKUP($A1975,Sheet1!$B$3:$AH$1266,Sheet1!N$1+(Sheet1!$A$1-1)*10,FALSE))=TRUE,"---",IF(VLOOKUP($A1975,Sheet1!$B$3:$AH$1266,Sheet1!N$1+(Sheet1!$A$1-1)*10,FALSE)="---","---", (ROUND(VLOOKUP($A1975,Sheet1!$B$3:$AH$1266,Sheet1!N$1+(Sheet1!$A$1-1)*10,FALSE),IF(VLOOKUP($A1975,Sheet1!$B$3:$AH$1266,Sheet1!N$1+(Sheet1!$A$1-1)*10,FALSE)&gt;99999,-3,IF(VLOOKUP($A1975,Sheet1!$B$3:$AH$1266,Sheet1!N$1+(Sheet1!$A$1-1)*10,FALSE)&gt;9999,-2,IF(VLOOKUP($A1975,Sheet1!$B$3:$AH$1266,Sheet1!N$1+(Sheet1!$A$1-1)*10,FALSE)&gt;999,-1,0)))))))</f>
        <v>---</v>
      </c>
    </row>
    <row r="1976" spans="1:30" ht="25.5" customHeight="1" x14ac:dyDescent="0.25">
      <c r="A1976" s="303"/>
      <c r="B1976" s="331"/>
      <c r="C1976" s="303"/>
      <c r="D1976" s="303"/>
      <c r="E1976" s="454" t="e">
        <v>#N/A</v>
      </c>
      <c r="F1976" s="52">
        <v>1997</v>
      </c>
      <c r="G1976" s="127" t="s">
        <v>286</v>
      </c>
      <c r="H1976" s="347"/>
      <c r="I1976" s="327"/>
      <c r="J1976" s="384"/>
      <c r="K1976" s="319"/>
      <c r="L1976" s="392"/>
      <c r="M1976" s="451"/>
      <c r="N1976" s="319"/>
      <c r="O1976" s="317" t="str">
        <f t="shared" si="66"/>
        <v/>
      </c>
      <c r="P1976" s="317" t="str">
        <f>IF(O1976&lt;&gt;"",VLOOKUP($A1976,Sheet4!$A$2:$O$1309,14,FALSE)*100,"")</f>
        <v/>
      </c>
      <c r="Q1976" s="317" t="str">
        <f>IF(P1976&lt;&gt;"",VLOOKUP($A1976,Sheet4!$A$2:$O$1309,15,FALSE)*100,"")</f>
        <v/>
      </c>
      <c r="R1976" s="356" t="str">
        <f t="shared" si="65"/>
        <v/>
      </c>
      <c r="S1976" s="369" t="e">
        <v>#N/A</v>
      </c>
      <c r="T1976" s="482" t="str">
        <f>IF(ISNA(VLOOKUP(A1976,Sheet1!B$3:C$1266,2,FALSE)=TRUE),"ND",VLOOKUP(A1976,Sheet1!B$3:C$1266,2,FALSE))</f>
        <v>ND</v>
      </c>
      <c r="U1976" s="480" t="str">
        <f>IF(ISNA(VLOOKUP($A1976,Sheet1!$B$3:$AH$1266,Sheet1!E$1+(Sheet1!$A$1-1)*10,FALSE))=TRUE,"---",IF(VLOOKUP($A1976,Sheet1!$B$3:$AH$1266,Sheet1!E$1+(Sheet1!$A$1-1)*10,FALSE)="---","---", (ROUND(VLOOKUP($A1976,Sheet1!$B$3:$AH$1266,Sheet1!E$1+(Sheet1!$A$1-1)*10,FALSE),IF(VLOOKUP($A1976,Sheet1!$B$3:$AH$1266,Sheet1!E$1+(Sheet1!$A$1-1)*10,FALSE)&gt;99999,-3,IF(VLOOKUP($A1976,Sheet1!$B$3:$AH$1266,Sheet1!E$1+(Sheet1!$A$1-1)*10,FALSE)&gt;9999,-2,IF(VLOOKUP($A1976,Sheet1!$B$3:$AH$1266,Sheet1!E$1+(Sheet1!$A$1-1)*10,FALSE)&gt;999,-1,0)))))))</f>
        <v>---</v>
      </c>
      <c r="V1976" s="480" t="str">
        <f>IF(ISNA(VLOOKUP($A1976,Sheet1!$B$3:$AH$1266,Sheet1!F$1+(Sheet1!$A$1-1)*10,FALSE))=TRUE,"---",IF(VLOOKUP($A1976,Sheet1!$B$3:$AH$1266,Sheet1!F$1+(Sheet1!$A$1-1)*10,FALSE)="---","---", (ROUND(VLOOKUP($A1976,Sheet1!$B$3:$AH$1266,Sheet1!F$1+(Sheet1!$A$1-1)*10,FALSE),IF(VLOOKUP($A1976,Sheet1!$B$3:$AH$1266,Sheet1!F$1+(Sheet1!$A$1-1)*10,FALSE)&gt;99999,-3,IF(VLOOKUP($A1976,Sheet1!$B$3:$AH$1266,Sheet1!F$1+(Sheet1!$A$1-1)*10,FALSE)&gt;9999,-2,IF(VLOOKUP($A1976,Sheet1!$B$3:$AH$1266,Sheet1!F$1+(Sheet1!$A$1-1)*10,FALSE)&gt;999,-1,0)))))))</f>
        <v>---</v>
      </c>
      <c r="W1976" s="480" t="str">
        <f>IF(ISNA(VLOOKUP($A1976,Sheet1!$B$3:$AH$1266,Sheet1!G$1+(Sheet1!$A$1-1)*10,FALSE))=TRUE,"---",IF(VLOOKUP($A1976,Sheet1!$B$3:$AH$1266,Sheet1!G$1+(Sheet1!$A$1-1)*10,FALSE)="---","---", (ROUND(VLOOKUP($A1976,Sheet1!$B$3:$AH$1266,Sheet1!G$1+(Sheet1!$A$1-1)*10,FALSE),IF(VLOOKUP($A1976,Sheet1!$B$3:$AH$1266,Sheet1!G$1+(Sheet1!$A$1-1)*10,FALSE)&gt;99999,-3,IF(VLOOKUP($A1976,Sheet1!$B$3:$AH$1266,Sheet1!G$1+(Sheet1!$A$1-1)*10,FALSE)&gt;9999,-2,IF(VLOOKUP($A1976,Sheet1!$B$3:$AH$1266,Sheet1!G$1+(Sheet1!$A$1-1)*10,FALSE)&gt;999,-1,0)))))))</f>
        <v>---</v>
      </c>
      <c r="X1976" s="480" t="str">
        <f>IF(ISNA(VLOOKUP($A1976,Sheet1!$B$3:$AH$1266,Sheet1!H$1+(Sheet1!$A$1-1)*10,FALSE))=TRUE,"---",IF(VLOOKUP($A1976,Sheet1!$B$3:$AH$1266,Sheet1!H$1+(Sheet1!$A$1-1)*10,FALSE)="---","---", (ROUND(VLOOKUP($A1976,Sheet1!$B$3:$AH$1266,Sheet1!H$1+(Sheet1!$A$1-1)*10,FALSE),IF(VLOOKUP($A1976,Sheet1!$B$3:$AH$1266,Sheet1!H$1+(Sheet1!$A$1-1)*10,FALSE)&gt;99999,-3,IF(VLOOKUP($A1976,Sheet1!$B$3:$AH$1266,Sheet1!H$1+(Sheet1!$A$1-1)*10,FALSE)&gt;9999,-2,IF(VLOOKUP($A1976,Sheet1!$B$3:$AH$1266,Sheet1!H$1+(Sheet1!$A$1-1)*10,FALSE)&gt;999,-1,0)))))))</f>
        <v>---</v>
      </c>
      <c r="Y1976" s="480" t="str">
        <f>IF(ISNA(VLOOKUP($A1976,Sheet1!$B$3:$AH$1266,Sheet1!I$1+(Sheet1!$A$1-1)*10,FALSE))=TRUE,"---",IF(VLOOKUP($A1976,Sheet1!$B$3:$AH$1266,Sheet1!I$1+(Sheet1!$A$1-1)*10,FALSE)="---","---", (ROUND(VLOOKUP($A1976,Sheet1!$B$3:$AH$1266,Sheet1!I$1+(Sheet1!$A$1-1)*10,FALSE),IF(VLOOKUP($A1976,Sheet1!$B$3:$AH$1266,Sheet1!I$1+(Sheet1!$A$1-1)*10,FALSE)&gt;99999,-3,IF(VLOOKUP($A1976,Sheet1!$B$3:$AH$1266,Sheet1!I$1+(Sheet1!$A$1-1)*10,FALSE)&gt;9999,-2,IF(VLOOKUP($A1976,Sheet1!$B$3:$AH$1266,Sheet1!I$1+(Sheet1!$A$1-1)*10,FALSE)&gt;999,-1,0)))))))</f>
        <v>---</v>
      </c>
      <c r="Z1976" s="480" t="str">
        <f>IF(ISNA(VLOOKUP($A1976,Sheet1!$B$3:$AH$1266,Sheet1!J$1+(Sheet1!$A$1-1)*10,FALSE))=TRUE,"---",IF(VLOOKUP($A1976,Sheet1!$B$3:$AH$1266,Sheet1!J$1+(Sheet1!$A$1-1)*10,FALSE)="---","---", (ROUND(VLOOKUP($A1976,Sheet1!$B$3:$AH$1266,Sheet1!J$1+(Sheet1!$A$1-1)*10,FALSE),IF(VLOOKUP($A1976,Sheet1!$B$3:$AH$1266,Sheet1!J$1+(Sheet1!$A$1-1)*10,FALSE)&gt;99999,-3,IF(VLOOKUP($A1976,Sheet1!$B$3:$AH$1266,Sheet1!J$1+(Sheet1!$A$1-1)*10,FALSE)&gt;9999,-2,IF(VLOOKUP($A1976,Sheet1!$B$3:$AH$1266,Sheet1!J$1+(Sheet1!$A$1-1)*10,FALSE)&gt;999,-1,0)))))))</f>
        <v>---</v>
      </c>
      <c r="AA1976" s="480" t="str">
        <f>IF(ISNA(VLOOKUP($A1976,Sheet1!$B$3:$AH$1266,Sheet1!K$1+(Sheet1!$A$1-1)*10,FALSE))=TRUE,"---",IF(VLOOKUP($A1976,Sheet1!$B$3:$AH$1266,Sheet1!K$1+(Sheet1!$A$1-1)*10,FALSE)="---","---", (ROUND(VLOOKUP($A1976,Sheet1!$B$3:$AH$1266,Sheet1!K$1+(Sheet1!$A$1-1)*10,FALSE),IF(VLOOKUP($A1976,Sheet1!$B$3:$AH$1266,Sheet1!K$1+(Sheet1!$A$1-1)*10,FALSE)&gt;99999,-3,IF(VLOOKUP($A1976,Sheet1!$B$3:$AH$1266,Sheet1!K$1+(Sheet1!$A$1-1)*10,FALSE)&gt;9999,-2,IF(VLOOKUP($A1976,Sheet1!$B$3:$AH$1266,Sheet1!K$1+(Sheet1!$A$1-1)*10,FALSE)&gt;999,-1,0)))))))</f>
        <v>---</v>
      </c>
      <c r="AB1976" s="480" t="str">
        <f>IF(ISNA(VLOOKUP($A1976,Sheet1!$B$3:$AH$1266,Sheet1!L$1+(Sheet1!$A$1-1)*10,FALSE))=TRUE,"---",IF(VLOOKUP($A1976,Sheet1!$B$3:$AH$1266,Sheet1!L$1+(Sheet1!$A$1-1)*10,FALSE)="---","---", (ROUND(VLOOKUP($A1976,Sheet1!$B$3:$AH$1266,Sheet1!L$1+(Sheet1!$A$1-1)*10,FALSE),IF(VLOOKUP($A1976,Sheet1!$B$3:$AH$1266,Sheet1!L$1+(Sheet1!$A$1-1)*10,FALSE)&gt;99999,-3,IF(VLOOKUP($A1976,Sheet1!$B$3:$AH$1266,Sheet1!L$1+(Sheet1!$A$1-1)*10,FALSE)&gt;9999,-2,IF(VLOOKUP($A1976,Sheet1!$B$3:$AH$1266,Sheet1!L$1+(Sheet1!$A$1-1)*10,FALSE)&gt;999,-1,0)))))))</f>
        <v>---</v>
      </c>
      <c r="AC1976" s="480" t="str">
        <f>IF(ISNA(VLOOKUP($A1976,Sheet1!$B$3:$AH$1266,Sheet1!M$1+(Sheet1!$A$1-1)*10,FALSE))=TRUE,"---",IF(VLOOKUP($A1976,Sheet1!$B$3:$AH$1266,Sheet1!M$1+(Sheet1!$A$1-1)*10,FALSE)="---","---", (ROUND(VLOOKUP($A1976,Sheet1!$B$3:$AH$1266,Sheet1!M$1+(Sheet1!$A$1-1)*10,FALSE),IF(VLOOKUP($A1976,Sheet1!$B$3:$AH$1266,Sheet1!M$1+(Sheet1!$A$1-1)*10,FALSE)&gt;99999,-3,IF(VLOOKUP($A1976,Sheet1!$B$3:$AH$1266,Sheet1!M$1+(Sheet1!$A$1-1)*10,FALSE)&gt;9999,-2,IF(VLOOKUP($A1976,Sheet1!$B$3:$AH$1266,Sheet1!M$1+(Sheet1!$A$1-1)*10,FALSE)&gt;999,-1,0)))))))</f>
        <v>---</v>
      </c>
      <c r="AD1976" s="480" t="str">
        <f>IF(ISNA(VLOOKUP($A1976,Sheet1!$B$3:$AH$1266,Sheet1!N$1+(Sheet1!$A$1-1)*10,FALSE))=TRUE,"---",IF(VLOOKUP($A1976,Sheet1!$B$3:$AH$1266,Sheet1!N$1+(Sheet1!$A$1-1)*10,FALSE)="---","---", (ROUND(VLOOKUP($A1976,Sheet1!$B$3:$AH$1266,Sheet1!N$1+(Sheet1!$A$1-1)*10,FALSE),IF(VLOOKUP($A1976,Sheet1!$B$3:$AH$1266,Sheet1!N$1+(Sheet1!$A$1-1)*10,FALSE)&gt;99999,-3,IF(VLOOKUP($A1976,Sheet1!$B$3:$AH$1266,Sheet1!N$1+(Sheet1!$A$1-1)*10,FALSE)&gt;9999,-2,IF(VLOOKUP($A1976,Sheet1!$B$3:$AH$1266,Sheet1!N$1+(Sheet1!$A$1-1)*10,FALSE)&gt;999,-1,0)))))))</f>
        <v>---</v>
      </c>
    </row>
    <row r="1977" spans="1:30" ht="25.5" customHeight="1" x14ac:dyDescent="0.25">
      <c r="A1977" s="303"/>
      <c r="B1977" s="331"/>
      <c r="C1977" s="303"/>
      <c r="D1977" s="303"/>
      <c r="E1977" s="454" t="e">
        <v>#N/A</v>
      </c>
      <c r="F1977" s="52" t="s">
        <v>4489</v>
      </c>
      <c r="G1977" s="127" t="s">
        <v>31</v>
      </c>
      <c r="H1977" s="347"/>
      <c r="I1977" s="327"/>
      <c r="J1977" s="384"/>
      <c r="K1977" s="319"/>
      <c r="L1977" s="450"/>
      <c r="M1977" s="333"/>
      <c r="N1977" s="319"/>
      <c r="O1977" s="317" t="str">
        <f t="shared" si="66"/>
        <v/>
      </c>
      <c r="P1977" s="317" t="str">
        <f>IF(O1977&lt;&gt;"",VLOOKUP($A1977,Sheet4!$A$2:$O$1309,14,FALSE)*100,"")</f>
        <v/>
      </c>
      <c r="Q1977" s="317" t="str">
        <f>IF(P1977&lt;&gt;"",VLOOKUP($A1977,Sheet4!$A$2:$O$1309,15,FALSE)*100,"")</f>
        <v/>
      </c>
      <c r="R1977" s="356" t="str">
        <f t="shared" si="65"/>
        <v/>
      </c>
      <c r="S1977" s="369" t="e">
        <v>#N/A</v>
      </c>
      <c r="T1977" s="482" t="str">
        <f>IF(ISNA(VLOOKUP(A1977,Sheet1!B$3:C$1266,2,FALSE)=TRUE),"ND",VLOOKUP(A1977,Sheet1!B$3:C$1266,2,FALSE))</f>
        <v>ND</v>
      </c>
      <c r="U1977" s="480" t="str">
        <f>IF(ISNA(VLOOKUP($A1977,Sheet1!$B$3:$AH$1266,Sheet1!E$1+(Sheet1!$A$1-1)*10,FALSE))=TRUE,"---",IF(VLOOKUP($A1977,Sheet1!$B$3:$AH$1266,Sheet1!E$1+(Sheet1!$A$1-1)*10,FALSE)="---","---", (ROUND(VLOOKUP($A1977,Sheet1!$B$3:$AH$1266,Sheet1!E$1+(Sheet1!$A$1-1)*10,FALSE),IF(VLOOKUP($A1977,Sheet1!$B$3:$AH$1266,Sheet1!E$1+(Sheet1!$A$1-1)*10,FALSE)&gt;99999,-3,IF(VLOOKUP($A1977,Sheet1!$B$3:$AH$1266,Sheet1!E$1+(Sheet1!$A$1-1)*10,FALSE)&gt;9999,-2,IF(VLOOKUP($A1977,Sheet1!$B$3:$AH$1266,Sheet1!E$1+(Sheet1!$A$1-1)*10,FALSE)&gt;999,-1,0)))))))</f>
        <v>---</v>
      </c>
      <c r="V1977" s="480" t="str">
        <f>IF(ISNA(VLOOKUP($A1977,Sheet1!$B$3:$AH$1266,Sheet1!F$1+(Sheet1!$A$1-1)*10,FALSE))=TRUE,"---",IF(VLOOKUP($A1977,Sheet1!$B$3:$AH$1266,Sheet1!F$1+(Sheet1!$A$1-1)*10,FALSE)="---","---", (ROUND(VLOOKUP($A1977,Sheet1!$B$3:$AH$1266,Sheet1!F$1+(Sheet1!$A$1-1)*10,FALSE),IF(VLOOKUP($A1977,Sheet1!$B$3:$AH$1266,Sheet1!F$1+(Sheet1!$A$1-1)*10,FALSE)&gt;99999,-3,IF(VLOOKUP($A1977,Sheet1!$B$3:$AH$1266,Sheet1!F$1+(Sheet1!$A$1-1)*10,FALSE)&gt;9999,-2,IF(VLOOKUP($A1977,Sheet1!$B$3:$AH$1266,Sheet1!F$1+(Sheet1!$A$1-1)*10,FALSE)&gt;999,-1,0)))))))</f>
        <v>---</v>
      </c>
      <c r="W1977" s="480" t="str">
        <f>IF(ISNA(VLOOKUP($A1977,Sheet1!$B$3:$AH$1266,Sheet1!G$1+(Sheet1!$A$1-1)*10,FALSE))=TRUE,"---",IF(VLOOKUP($A1977,Sheet1!$B$3:$AH$1266,Sheet1!G$1+(Sheet1!$A$1-1)*10,FALSE)="---","---", (ROUND(VLOOKUP($A1977,Sheet1!$B$3:$AH$1266,Sheet1!G$1+(Sheet1!$A$1-1)*10,FALSE),IF(VLOOKUP($A1977,Sheet1!$B$3:$AH$1266,Sheet1!G$1+(Sheet1!$A$1-1)*10,FALSE)&gt;99999,-3,IF(VLOOKUP($A1977,Sheet1!$B$3:$AH$1266,Sheet1!G$1+(Sheet1!$A$1-1)*10,FALSE)&gt;9999,-2,IF(VLOOKUP($A1977,Sheet1!$B$3:$AH$1266,Sheet1!G$1+(Sheet1!$A$1-1)*10,FALSE)&gt;999,-1,0)))))))</f>
        <v>---</v>
      </c>
      <c r="X1977" s="480" t="str">
        <f>IF(ISNA(VLOOKUP($A1977,Sheet1!$B$3:$AH$1266,Sheet1!H$1+(Sheet1!$A$1-1)*10,FALSE))=TRUE,"---",IF(VLOOKUP($A1977,Sheet1!$B$3:$AH$1266,Sheet1!H$1+(Sheet1!$A$1-1)*10,FALSE)="---","---", (ROUND(VLOOKUP($A1977,Sheet1!$B$3:$AH$1266,Sheet1!H$1+(Sheet1!$A$1-1)*10,FALSE),IF(VLOOKUP($A1977,Sheet1!$B$3:$AH$1266,Sheet1!H$1+(Sheet1!$A$1-1)*10,FALSE)&gt;99999,-3,IF(VLOOKUP($A1977,Sheet1!$B$3:$AH$1266,Sheet1!H$1+(Sheet1!$A$1-1)*10,FALSE)&gt;9999,-2,IF(VLOOKUP($A1977,Sheet1!$B$3:$AH$1266,Sheet1!H$1+(Sheet1!$A$1-1)*10,FALSE)&gt;999,-1,0)))))))</f>
        <v>---</v>
      </c>
      <c r="Y1977" s="480" t="str">
        <f>IF(ISNA(VLOOKUP($A1977,Sheet1!$B$3:$AH$1266,Sheet1!I$1+(Sheet1!$A$1-1)*10,FALSE))=TRUE,"---",IF(VLOOKUP($A1977,Sheet1!$B$3:$AH$1266,Sheet1!I$1+(Sheet1!$A$1-1)*10,FALSE)="---","---", (ROUND(VLOOKUP($A1977,Sheet1!$B$3:$AH$1266,Sheet1!I$1+(Sheet1!$A$1-1)*10,FALSE),IF(VLOOKUP($A1977,Sheet1!$B$3:$AH$1266,Sheet1!I$1+(Sheet1!$A$1-1)*10,FALSE)&gt;99999,-3,IF(VLOOKUP($A1977,Sheet1!$B$3:$AH$1266,Sheet1!I$1+(Sheet1!$A$1-1)*10,FALSE)&gt;9999,-2,IF(VLOOKUP($A1977,Sheet1!$B$3:$AH$1266,Sheet1!I$1+(Sheet1!$A$1-1)*10,FALSE)&gt;999,-1,0)))))))</f>
        <v>---</v>
      </c>
      <c r="Z1977" s="480" t="str">
        <f>IF(ISNA(VLOOKUP($A1977,Sheet1!$B$3:$AH$1266,Sheet1!J$1+(Sheet1!$A$1-1)*10,FALSE))=TRUE,"---",IF(VLOOKUP($A1977,Sheet1!$B$3:$AH$1266,Sheet1!J$1+(Sheet1!$A$1-1)*10,FALSE)="---","---", (ROUND(VLOOKUP($A1977,Sheet1!$B$3:$AH$1266,Sheet1!J$1+(Sheet1!$A$1-1)*10,FALSE),IF(VLOOKUP($A1977,Sheet1!$B$3:$AH$1266,Sheet1!J$1+(Sheet1!$A$1-1)*10,FALSE)&gt;99999,-3,IF(VLOOKUP($A1977,Sheet1!$B$3:$AH$1266,Sheet1!J$1+(Sheet1!$A$1-1)*10,FALSE)&gt;9999,-2,IF(VLOOKUP($A1977,Sheet1!$B$3:$AH$1266,Sheet1!J$1+(Sheet1!$A$1-1)*10,FALSE)&gt;999,-1,0)))))))</f>
        <v>---</v>
      </c>
      <c r="AA1977" s="480" t="str">
        <f>IF(ISNA(VLOOKUP($A1977,Sheet1!$B$3:$AH$1266,Sheet1!K$1+(Sheet1!$A$1-1)*10,FALSE))=TRUE,"---",IF(VLOOKUP($A1977,Sheet1!$B$3:$AH$1266,Sheet1!K$1+(Sheet1!$A$1-1)*10,FALSE)="---","---", (ROUND(VLOOKUP($A1977,Sheet1!$B$3:$AH$1266,Sheet1!K$1+(Sheet1!$A$1-1)*10,FALSE),IF(VLOOKUP($A1977,Sheet1!$B$3:$AH$1266,Sheet1!K$1+(Sheet1!$A$1-1)*10,FALSE)&gt;99999,-3,IF(VLOOKUP($A1977,Sheet1!$B$3:$AH$1266,Sheet1!K$1+(Sheet1!$A$1-1)*10,FALSE)&gt;9999,-2,IF(VLOOKUP($A1977,Sheet1!$B$3:$AH$1266,Sheet1!K$1+(Sheet1!$A$1-1)*10,FALSE)&gt;999,-1,0)))))))</f>
        <v>---</v>
      </c>
      <c r="AB1977" s="480" t="str">
        <f>IF(ISNA(VLOOKUP($A1977,Sheet1!$B$3:$AH$1266,Sheet1!L$1+(Sheet1!$A$1-1)*10,FALSE))=TRUE,"---",IF(VLOOKUP($A1977,Sheet1!$B$3:$AH$1266,Sheet1!L$1+(Sheet1!$A$1-1)*10,FALSE)="---","---", (ROUND(VLOOKUP($A1977,Sheet1!$B$3:$AH$1266,Sheet1!L$1+(Sheet1!$A$1-1)*10,FALSE),IF(VLOOKUP($A1977,Sheet1!$B$3:$AH$1266,Sheet1!L$1+(Sheet1!$A$1-1)*10,FALSE)&gt;99999,-3,IF(VLOOKUP($A1977,Sheet1!$B$3:$AH$1266,Sheet1!L$1+(Sheet1!$A$1-1)*10,FALSE)&gt;9999,-2,IF(VLOOKUP($A1977,Sheet1!$B$3:$AH$1266,Sheet1!L$1+(Sheet1!$A$1-1)*10,FALSE)&gt;999,-1,0)))))))</f>
        <v>---</v>
      </c>
      <c r="AC1977" s="480" t="str">
        <f>IF(ISNA(VLOOKUP($A1977,Sheet1!$B$3:$AH$1266,Sheet1!M$1+(Sheet1!$A$1-1)*10,FALSE))=TRUE,"---",IF(VLOOKUP($A1977,Sheet1!$B$3:$AH$1266,Sheet1!M$1+(Sheet1!$A$1-1)*10,FALSE)="---","---", (ROUND(VLOOKUP($A1977,Sheet1!$B$3:$AH$1266,Sheet1!M$1+(Sheet1!$A$1-1)*10,FALSE),IF(VLOOKUP($A1977,Sheet1!$B$3:$AH$1266,Sheet1!M$1+(Sheet1!$A$1-1)*10,FALSE)&gt;99999,-3,IF(VLOOKUP($A1977,Sheet1!$B$3:$AH$1266,Sheet1!M$1+(Sheet1!$A$1-1)*10,FALSE)&gt;9999,-2,IF(VLOOKUP($A1977,Sheet1!$B$3:$AH$1266,Sheet1!M$1+(Sheet1!$A$1-1)*10,FALSE)&gt;999,-1,0)))))))</f>
        <v>---</v>
      </c>
      <c r="AD1977" s="480" t="str">
        <f>IF(ISNA(VLOOKUP($A1977,Sheet1!$B$3:$AH$1266,Sheet1!N$1+(Sheet1!$A$1-1)*10,FALSE))=TRUE,"---",IF(VLOOKUP($A1977,Sheet1!$B$3:$AH$1266,Sheet1!N$1+(Sheet1!$A$1-1)*10,FALSE)="---","---", (ROUND(VLOOKUP($A1977,Sheet1!$B$3:$AH$1266,Sheet1!N$1+(Sheet1!$A$1-1)*10,FALSE),IF(VLOOKUP($A1977,Sheet1!$B$3:$AH$1266,Sheet1!N$1+(Sheet1!$A$1-1)*10,FALSE)&gt;99999,-3,IF(VLOOKUP($A1977,Sheet1!$B$3:$AH$1266,Sheet1!N$1+(Sheet1!$A$1-1)*10,FALSE)&gt;9999,-2,IF(VLOOKUP($A1977,Sheet1!$B$3:$AH$1266,Sheet1!N$1+(Sheet1!$A$1-1)*10,FALSE)&gt;999,-1,0)))))))</f>
        <v>---</v>
      </c>
    </row>
    <row r="1978" spans="1:30" ht="25.5" customHeight="1" x14ac:dyDescent="0.25">
      <c r="A1978" s="304" t="s">
        <v>2875</v>
      </c>
      <c r="B1978" s="393" t="s">
        <v>2876</v>
      </c>
      <c r="C1978" s="304">
        <v>444757</v>
      </c>
      <c r="D1978" s="304">
        <v>744023</v>
      </c>
      <c r="E1978" s="305" t="s">
        <v>3013</v>
      </c>
      <c r="F1978" s="345" t="s">
        <v>4939</v>
      </c>
      <c r="G1978" s="351" t="s">
        <v>31</v>
      </c>
      <c r="H1978" s="428">
        <v>78</v>
      </c>
      <c r="I1978" s="119">
        <v>28207</v>
      </c>
      <c r="J1978" s="124">
        <v>6.18</v>
      </c>
      <c r="K1978" s="118" t="s">
        <v>20</v>
      </c>
      <c r="L1978" s="122">
        <v>3740</v>
      </c>
      <c r="M1978" s="123">
        <v>47.9</v>
      </c>
      <c r="N1978" s="121" t="s">
        <v>4405</v>
      </c>
      <c r="O1978" s="71">
        <f t="shared" si="66"/>
        <v>1.1325312486014951</v>
      </c>
      <c r="P1978" s="71">
        <f>IF(O1978&lt;&gt;"",VLOOKUP($A1978,Sheet4!$A$2:$O$1309,14,FALSE)*100,"")</f>
        <v>2.0991753674872493</v>
      </c>
      <c r="Q1978" s="71">
        <f>IF(P1978&lt;&gt;"",VLOOKUP($A1978,Sheet4!$A$2:$O$1309,15,FALSE)*100,"")</f>
        <v>18.763324029973873</v>
      </c>
      <c r="R1978" s="73">
        <f t="shared" si="65"/>
        <v>90</v>
      </c>
      <c r="S1978" s="357" t="s">
        <v>4364</v>
      </c>
      <c r="T1978" s="357" t="str">
        <f>IF(ISNA(VLOOKUP(A1978,Sheet1!B$3:C$1266,2,FALSE)=TRUE),"NC",VLOOKUP(A1978,Sheet1!B$3:C$1266,2,FALSE))</f>
        <v>Rural</v>
      </c>
      <c r="U1978" s="385">
        <f>IF(ISNA(VLOOKUP($A1978,Sheet1!$B$3:$AH$1266,Sheet1!E$1+(Sheet1!$A$1-1)*10,FALSE))=TRUE,"---",IF(VLOOKUP($A1978,Sheet1!$B$3:$AH$1266,Sheet1!E$1+(Sheet1!$A$1-1)*10,FALSE)="---","---", (ROUND(VLOOKUP($A1978,Sheet1!$B$3:$AH$1266,Sheet1!E$1+(Sheet1!$A$1-1)*10,FALSE),IF(VLOOKUP($A1978,Sheet1!$B$3:$AH$1266,Sheet1!E$1+(Sheet1!$A$1-1)*10,FALSE)&gt;99999,-3,IF(VLOOKUP($A1978,Sheet1!$B$3:$AH$1266,Sheet1!E$1+(Sheet1!$A$1-1)*10,FALSE)&gt;9999,-2,IF(VLOOKUP($A1978,Sheet1!$B$3:$AH$1266,Sheet1!E$1+(Sheet1!$A$1-1)*10,FALSE)&gt;999,-1,0)))))))</f>
        <v>1090</v>
      </c>
      <c r="V1978" s="385">
        <f>IF(ISNA(VLOOKUP($A1978,Sheet1!$B$3:$AH$1266,Sheet1!F$1+(Sheet1!$A$1-1)*10,FALSE))=TRUE,"---",IF(VLOOKUP($A1978,Sheet1!$B$3:$AH$1266,Sheet1!F$1+(Sheet1!$A$1-1)*10,FALSE)="---","---", (ROUND(VLOOKUP($A1978,Sheet1!$B$3:$AH$1266,Sheet1!F$1+(Sheet1!$A$1-1)*10,FALSE),IF(VLOOKUP($A1978,Sheet1!$B$3:$AH$1266,Sheet1!F$1+(Sheet1!$A$1-1)*10,FALSE)&gt;99999,-3,IF(VLOOKUP($A1978,Sheet1!$B$3:$AH$1266,Sheet1!F$1+(Sheet1!$A$1-1)*10,FALSE)&gt;9999,-2,IF(VLOOKUP($A1978,Sheet1!$B$3:$AH$1266,Sheet1!F$1+(Sheet1!$A$1-1)*10,FALSE)&gt;999,-1,0)))))))</f>
        <v>1260</v>
      </c>
      <c r="W1978" s="385">
        <f>IF(ISNA(VLOOKUP($A1978,Sheet1!$B$3:$AH$1266,Sheet1!G$1+(Sheet1!$A$1-1)*10,FALSE))=TRUE,"---",IF(VLOOKUP($A1978,Sheet1!$B$3:$AH$1266,Sheet1!G$1+(Sheet1!$A$1-1)*10,FALSE)="---","---", (ROUND(VLOOKUP($A1978,Sheet1!$B$3:$AH$1266,Sheet1!G$1+(Sheet1!$A$1-1)*10,FALSE),IF(VLOOKUP($A1978,Sheet1!$B$3:$AH$1266,Sheet1!G$1+(Sheet1!$A$1-1)*10,FALSE)&gt;99999,-3,IF(VLOOKUP($A1978,Sheet1!$B$3:$AH$1266,Sheet1!G$1+(Sheet1!$A$1-1)*10,FALSE)&gt;9999,-2,IF(VLOOKUP($A1978,Sheet1!$B$3:$AH$1266,Sheet1!G$1+(Sheet1!$A$1-1)*10,FALSE)&gt;999,-1,0)))))))</f>
        <v>1480</v>
      </c>
      <c r="X1978" s="385">
        <f>IF(ISNA(VLOOKUP($A1978,Sheet1!$B$3:$AH$1266,Sheet1!H$1+(Sheet1!$A$1-1)*10,FALSE))=TRUE,"---",IF(VLOOKUP($A1978,Sheet1!$B$3:$AH$1266,Sheet1!H$1+(Sheet1!$A$1-1)*10,FALSE)="---","---", (ROUND(VLOOKUP($A1978,Sheet1!$B$3:$AH$1266,Sheet1!H$1+(Sheet1!$A$1-1)*10,FALSE),IF(VLOOKUP($A1978,Sheet1!$B$3:$AH$1266,Sheet1!H$1+(Sheet1!$A$1-1)*10,FALSE)&gt;99999,-3,IF(VLOOKUP($A1978,Sheet1!$B$3:$AH$1266,Sheet1!H$1+(Sheet1!$A$1-1)*10,FALSE)&gt;9999,-2,IF(VLOOKUP($A1978,Sheet1!$B$3:$AH$1266,Sheet1!H$1+(Sheet1!$A$1-1)*10,FALSE)&gt;999,-1,0)))))))</f>
        <v>2070</v>
      </c>
      <c r="Y1978" s="385">
        <f>IF(ISNA(VLOOKUP($A1978,Sheet1!$B$3:$AH$1266,Sheet1!I$1+(Sheet1!$A$1-1)*10,FALSE))=TRUE,"---",IF(VLOOKUP($A1978,Sheet1!$B$3:$AH$1266,Sheet1!I$1+(Sheet1!$A$1-1)*10,FALSE)="---","---", (ROUND(VLOOKUP($A1978,Sheet1!$B$3:$AH$1266,Sheet1!I$1+(Sheet1!$A$1-1)*10,FALSE),IF(VLOOKUP($A1978,Sheet1!$B$3:$AH$1266,Sheet1!I$1+(Sheet1!$A$1-1)*10,FALSE)&gt;99999,-3,IF(VLOOKUP($A1978,Sheet1!$B$3:$AH$1266,Sheet1!I$1+(Sheet1!$A$1-1)*10,FALSE)&gt;9999,-2,IF(VLOOKUP($A1978,Sheet1!$B$3:$AH$1266,Sheet1!I$1+(Sheet1!$A$1-1)*10,FALSE)&gt;999,-1,0)))))))</f>
        <v>2470</v>
      </c>
      <c r="Z1978" s="385">
        <f>IF(ISNA(VLOOKUP($A1978,Sheet1!$B$3:$AH$1266,Sheet1!J$1+(Sheet1!$A$1-1)*10,FALSE))=TRUE,"---",IF(VLOOKUP($A1978,Sheet1!$B$3:$AH$1266,Sheet1!J$1+(Sheet1!$A$1-1)*10,FALSE)="---","---", (ROUND(VLOOKUP($A1978,Sheet1!$B$3:$AH$1266,Sheet1!J$1+(Sheet1!$A$1-1)*10,FALSE),IF(VLOOKUP($A1978,Sheet1!$B$3:$AH$1266,Sheet1!J$1+(Sheet1!$A$1-1)*10,FALSE)&gt;99999,-3,IF(VLOOKUP($A1978,Sheet1!$B$3:$AH$1266,Sheet1!J$1+(Sheet1!$A$1-1)*10,FALSE)&gt;9999,-2,IF(VLOOKUP($A1978,Sheet1!$B$3:$AH$1266,Sheet1!J$1+(Sheet1!$A$1-1)*10,FALSE)&gt;999,-1,0)))))))</f>
        <v>2990</v>
      </c>
      <c r="AA1978" s="385">
        <f>IF(ISNA(VLOOKUP($A1978,Sheet1!$B$3:$AH$1266,Sheet1!K$1+(Sheet1!$A$1-1)*10,FALSE))=TRUE,"---",IF(VLOOKUP($A1978,Sheet1!$B$3:$AH$1266,Sheet1!K$1+(Sheet1!$A$1-1)*10,FALSE)="---","---", (ROUND(VLOOKUP($A1978,Sheet1!$B$3:$AH$1266,Sheet1!K$1+(Sheet1!$A$1-1)*10,FALSE),IF(VLOOKUP($A1978,Sheet1!$B$3:$AH$1266,Sheet1!K$1+(Sheet1!$A$1-1)*10,FALSE)&gt;99999,-3,IF(VLOOKUP($A1978,Sheet1!$B$3:$AH$1266,Sheet1!K$1+(Sheet1!$A$1-1)*10,FALSE)&gt;9999,-2,IF(VLOOKUP($A1978,Sheet1!$B$3:$AH$1266,Sheet1!K$1+(Sheet1!$A$1-1)*10,FALSE)&gt;999,-1,0)))))))</f>
        <v>3370</v>
      </c>
      <c r="AB1978" s="385">
        <f>IF(ISNA(VLOOKUP($A1978,Sheet1!$B$3:$AH$1266,Sheet1!L$1+(Sheet1!$A$1-1)*10,FALSE))=TRUE,"---",IF(VLOOKUP($A1978,Sheet1!$B$3:$AH$1266,Sheet1!L$1+(Sheet1!$A$1-1)*10,FALSE)="---","---", (ROUND(VLOOKUP($A1978,Sheet1!$B$3:$AH$1266,Sheet1!L$1+(Sheet1!$A$1-1)*10,FALSE),IF(VLOOKUP($A1978,Sheet1!$B$3:$AH$1266,Sheet1!L$1+(Sheet1!$A$1-1)*10,FALSE)&gt;99999,-3,IF(VLOOKUP($A1978,Sheet1!$B$3:$AH$1266,Sheet1!L$1+(Sheet1!$A$1-1)*10,FALSE)&gt;9999,-2,IF(VLOOKUP($A1978,Sheet1!$B$3:$AH$1266,Sheet1!L$1+(Sheet1!$A$1-1)*10,FALSE)&gt;999,-1,0)))))))</f>
        <v>3800</v>
      </c>
      <c r="AC1978" s="385">
        <f>IF(ISNA(VLOOKUP($A1978,Sheet1!$B$3:$AH$1266,Sheet1!M$1+(Sheet1!$A$1-1)*10,FALSE))=TRUE,"---",IF(VLOOKUP($A1978,Sheet1!$B$3:$AH$1266,Sheet1!M$1+(Sheet1!$A$1-1)*10,FALSE)="---","---", (ROUND(VLOOKUP($A1978,Sheet1!$B$3:$AH$1266,Sheet1!M$1+(Sheet1!$A$1-1)*10,FALSE),IF(VLOOKUP($A1978,Sheet1!$B$3:$AH$1266,Sheet1!M$1+(Sheet1!$A$1-1)*10,FALSE)&gt;99999,-3,IF(VLOOKUP($A1978,Sheet1!$B$3:$AH$1266,Sheet1!M$1+(Sheet1!$A$1-1)*10,FALSE)&gt;9999,-2,IF(VLOOKUP($A1978,Sheet1!$B$3:$AH$1266,Sheet1!M$1+(Sheet1!$A$1-1)*10,FALSE)&gt;999,-1,0)))))))</f>
        <v>4170</v>
      </c>
      <c r="AD1978" s="385">
        <f>IF(ISNA(VLOOKUP($A1978,Sheet1!$B$3:$AH$1266,Sheet1!N$1+(Sheet1!$A$1-1)*10,FALSE))=TRUE,"---",IF(VLOOKUP($A1978,Sheet1!$B$3:$AH$1266,Sheet1!N$1+(Sheet1!$A$1-1)*10,FALSE)="---","---", (ROUND(VLOOKUP($A1978,Sheet1!$B$3:$AH$1266,Sheet1!N$1+(Sheet1!$A$1-1)*10,FALSE),IF(VLOOKUP($A1978,Sheet1!$B$3:$AH$1266,Sheet1!N$1+(Sheet1!$A$1-1)*10,FALSE)&gt;99999,-3,IF(VLOOKUP($A1978,Sheet1!$B$3:$AH$1266,Sheet1!N$1+(Sheet1!$A$1-1)*10,FALSE)&gt;9999,-2,IF(VLOOKUP($A1978,Sheet1!$B$3:$AH$1266,Sheet1!N$1+(Sheet1!$A$1-1)*10,FALSE)&gt;999,-1,0)))))))</f>
        <v>4750</v>
      </c>
    </row>
    <row r="1979" spans="1:30" ht="25.5" customHeight="1" x14ac:dyDescent="0.25">
      <c r="A1979" s="304"/>
      <c r="B1979" s="346"/>
      <c r="C1979" s="304"/>
      <c r="D1979" s="304"/>
      <c r="E1979" s="305" t="e">
        <v>#N/A</v>
      </c>
      <c r="F1979" s="346"/>
      <c r="G1979" s="352"/>
      <c r="H1979" s="428"/>
      <c r="I1979" s="119">
        <v>26672</v>
      </c>
      <c r="J1979" s="120">
        <v>12.03</v>
      </c>
      <c r="K1979" s="118" t="s">
        <v>28</v>
      </c>
      <c r="L1979" s="129" t="s">
        <v>4405</v>
      </c>
      <c r="M1979" s="130" t="s">
        <v>4405</v>
      </c>
      <c r="N1979" s="118" t="s">
        <v>75</v>
      </c>
      <c r="O1979" s="71" t="s">
        <v>4405</v>
      </c>
      <c r="P1979" s="71" t="s">
        <v>4405</v>
      </c>
      <c r="Q1979" s="71" t="s">
        <v>4405</v>
      </c>
      <c r="R1979" s="73" t="s">
        <v>4405</v>
      </c>
      <c r="S1979" s="357" t="e">
        <v>#N/A</v>
      </c>
      <c r="T1979" s="357" t="str">
        <f>IF(ISNA(VLOOKUP(A1979,Sheet1!B$3:C$1266,2,FALSE)=TRUE),"ND",VLOOKUP(A1979,Sheet1!B$3:C$1266,2,FALSE))</f>
        <v>ND</v>
      </c>
      <c r="U1979" s="385" t="str">
        <f>IF(ISNA(VLOOKUP($A1979,Sheet1!$B$3:$AH$1266,Sheet1!E$1+(Sheet1!$A$1-1)*10,FALSE))=TRUE,"---",IF(VLOOKUP($A1979,Sheet1!$B$3:$AH$1266,Sheet1!E$1+(Sheet1!$A$1-1)*10,FALSE)="---","---", (ROUND(VLOOKUP($A1979,Sheet1!$B$3:$AH$1266,Sheet1!E$1+(Sheet1!$A$1-1)*10,FALSE),IF(VLOOKUP($A1979,Sheet1!$B$3:$AH$1266,Sheet1!E$1+(Sheet1!$A$1-1)*10,FALSE)&gt;99999,-3,IF(VLOOKUP($A1979,Sheet1!$B$3:$AH$1266,Sheet1!E$1+(Sheet1!$A$1-1)*10,FALSE)&gt;9999,-2,IF(VLOOKUP($A1979,Sheet1!$B$3:$AH$1266,Sheet1!E$1+(Sheet1!$A$1-1)*10,FALSE)&gt;999,-1,0)))))))</f>
        <v>---</v>
      </c>
      <c r="V1979" s="385" t="str">
        <f>IF(ISNA(VLOOKUP($A1979,Sheet1!$B$3:$AH$1266,Sheet1!F$1+(Sheet1!$A$1-1)*10,FALSE))=TRUE,"---",IF(VLOOKUP($A1979,Sheet1!$B$3:$AH$1266,Sheet1!F$1+(Sheet1!$A$1-1)*10,FALSE)="---","---", (ROUND(VLOOKUP($A1979,Sheet1!$B$3:$AH$1266,Sheet1!F$1+(Sheet1!$A$1-1)*10,FALSE),IF(VLOOKUP($A1979,Sheet1!$B$3:$AH$1266,Sheet1!F$1+(Sheet1!$A$1-1)*10,FALSE)&gt;99999,-3,IF(VLOOKUP($A1979,Sheet1!$B$3:$AH$1266,Sheet1!F$1+(Sheet1!$A$1-1)*10,FALSE)&gt;9999,-2,IF(VLOOKUP($A1979,Sheet1!$B$3:$AH$1266,Sheet1!F$1+(Sheet1!$A$1-1)*10,FALSE)&gt;999,-1,0)))))))</f>
        <v>---</v>
      </c>
      <c r="W1979" s="385" t="str">
        <f>IF(ISNA(VLOOKUP($A1979,Sheet1!$B$3:$AH$1266,Sheet1!G$1+(Sheet1!$A$1-1)*10,FALSE))=TRUE,"---",IF(VLOOKUP($A1979,Sheet1!$B$3:$AH$1266,Sheet1!G$1+(Sheet1!$A$1-1)*10,FALSE)="---","---", (ROUND(VLOOKUP($A1979,Sheet1!$B$3:$AH$1266,Sheet1!G$1+(Sheet1!$A$1-1)*10,FALSE),IF(VLOOKUP($A1979,Sheet1!$B$3:$AH$1266,Sheet1!G$1+(Sheet1!$A$1-1)*10,FALSE)&gt;99999,-3,IF(VLOOKUP($A1979,Sheet1!$B$3:$AH$1266,Sheet1!G$1+(Sheet1!$A$1-1)*10,FALSE)&gt;9999,-2,IF(VLOOKUP($A1979,Sheet1!$B$3:$AH$1266,Sheet1!G$1+(Sheet1!$A$1-1)*10,FALSE)&gt;999,-1,0)))))))</f>
        <v>---</v>
      </c>
      <c r="X1979" s="385" t="str">
        <f>IF(ISNA(VLOOKUP($A1979,Sheet1!$B$3:$AH$1266,Sheet1!H$1+(Sheet1!$A$1-1)*10,FALSE))=TRUE,"---",IF(VLOOKUP($A1979,Sheet1!$B$3:$AH$1266,Sheet1!H$1+(Sheet1!$A$1-1)*10,FALSE)="---","---", (ROUND(VLOOKUP($A1979,Sheet1!$B$3:$AH$1266,Sheet1!H$1+(Sheet1!$A$1-1)*10,FALSE),IF(VLOOKUP($A1979,Sheet1!$B$3:$AH$1266,Sheet1!H$1+(Sheet1!$A$1-1)*10,FALSE)&gt;99999,-3,IF(VLOOKUP($A1979,Sheet1!$B$3:$AH$1266,Sheet1!H$1+(Sheet1!$A$1-1)*10,FALSE)&gt;9999,-2,IF(VLOOKUP($A1979,Sheet1!$B$3:$AH$1266,Sheet1!H$1+(Sheet1!$A$1-1)*10,FALSE)&gt;999,-1,0)))))))</f>
        <v>---</v>
      </c>
      <c r="Y1979" s="385" t="str">
        <f>IF(ISNA(VLOOKUP($A1979,Sheet1!$B$3:$AH$1266,Sheet1!I$1+(Sheet1!$A$1-1)*10,FALSE))=TRUE,"---",IF(VLOOKUP($A1979,Sheet1!$B$3:$AH$1266,Sheet1!I$1+(Sheet1!$A$1-1)*10,FALSE)="---","---", (ROUND(VLOOKUP($A1979,Sheet1!$B$3:$AH$1266,Sheet1!I$1+(Sheet1!$A$1-1)*10,FALSE),IF(VLOOKUP($A1979,Sheet1!$B$3:$AH$1266,Sheet1!I$1+(Sheet1!$A$1-1)*10,FALSE)&gt;99999,-3,IF(VLOOKUP($A1979,Sheet1!$B$3:$AH$1266,Sheet1!I$1+(Sheet1!$A$1-1)*10,FALSE)&gt;9999,-2,IF(VLOOKUP($A1979,Sheet1!$B$3:$AH$1266,Sheet1!I$1+(Sheet1!$A$1-1)*10,FALSE)&gt;999,-1,0)))))))</f>
        <v>---</v>
      </c>
      <c r="Z1979" s="385" t="str">
        <f>IF(ISNA(VLOOKUP($A1979,Sheet1!$B$3:$AH$1266,Sheet1!J$1+(Sheet1!$A$1-1)*10,FALSE))=TRUE,"---",IF(VLOOKUP($A1979,Sheet1!$B$3:$AH$1266,Sheet1!J$1+(Sheet1!$A$1-1)*10,FALSE)="---","---", (ROUND(VLOOKUP($A1979,Sheet1!$B$3:$AH$1266,Sheet1!J$1+(Sheet1!$A$1-1)*10,FALSE),IF(VLOOKUP($A1979,Sheet1!$B$3:$AH$1266,Sheet1!J$1+(Sheet1!$A$1-1)*10,FALSE)&gt;99999,-3,IF(VLOOKUP($A1979,Sheet1!$B$3:$AH$1266,Sheet1!J$1+(Sheet1!$A$1-1)*10,FALSE)&gt;9999,-2,IF(VLOOKUP($A1979,Sheet1!$B$3:$AH$1266,Sheet1!J$1+(Sheet1!$A$1-1)*10,FALSE)&gt;999,-1,0)))))))</f>
        <v>---</v>
      </c>
      <c r="AA1979" s="385" t="str">
        <f>IF(ISNA(VLOOKUP($A1979,Sheet1!$B$3:$AH$1266,Sheet1!K$1+(Sheet1!$A$1-1)*10,FALSE))=TRUE,"---",IF(VLOOKUP($A1979,Sheet1!$B$3:$AH$1266,Sheet1!K$1+(Sheet1!$A$1-1)*10,FALSE)="---","---", (ROUND(VLOOKUP($A1979,Sheet1!$B$3:$AH$1266,Sheet1!K$1+(Sheet1!$A$1-1)*10,FALSE),IF(VLOOKUP($A1979,Sheet1!$B$3:$AH$1266,Sheet1!K$1+(Sheet1!$A$1-1)*10,FALSE)&gt;99999,-3,IF(VLOOKUP($A1979,Sheet1!$B$3:$AH$1266,Sheet1!K$1+(Sheet1!$A$1-1)*10,FALSE)&gt;9999,-2,IF(VLOOKUP($A1979,Sheet1!$B$3:$AH$1266,Sheet1!K$1+(Sheet1!$A$1-1)*10,FALSE)&gt;999,-1,0)))))))</f>
        <v>---</v>
      </c>
      <c r="AB1979" s="385" t="str">
        <f>IF(ISNA(VLOOKUP($A1979,Sheet1!$B$3:$AH$1266,Sheet1!L$1+(Sheet1!$A$1-1)*10,FALSE))=TRUE,"---",IF(VLOOKUP($A1979,Sheet1!$B$3:$AH$1266,Sheet1!L$1+(Sheet1!$A$1-1)*10,FALSE)="---","---", (ROUND(VLOOKUP($A1979,Sheet1!$B$3:$AH$1266,Sheet1!L$1+(Sheet1!$A$1-1)*10,FALSE),IF(VLOOKUP($A1979,Sheet1!$B$3:$AH$1266,Sheet1!L$1+(Sheet1!$A$1-1)*10,FALSE)&gt;99999,-3,IF(VLOOKUP($A1979,Sheet1!$B$3:$AH$1266,Sheet1!L$1+(Sheet1!$A$1-1)*10,FALSE)&gt;9999,-2,IF(VLOOKUP($A1979,Sheet1!$B$3:$AH$1266,Sheet1!L$1+(Sheet1!$A$1-1)*10,FALSE)&gt;999,-1,0)))))))</f>
        <v>---</v>
      </c>
      <c r="AC1979" s="385" t="str">
        <f>IF(ISNA(VLOOKUP($A1979,Sheet1!$B$3:$AH$1266,Sheet1!M$1+(Sheet1!$A$1-1)*10,FALSE))=TRUE,"---",IF(VLOOKUP($A1979,Sheet1!$B$3:$AH$1266,Sheet1!M$1+(Sheet1!$A$1-1)*10,FALSE)="---","---", (ROUND(VLOOKUP($A1979,Sheet1!$B$3:$AH$1266,Sheet1!M$1+(Sheet1!$A$1-1)*10,FALSE),IF(VLOOKUP($A1979,Sheet1!$B$3:$AH$1266,Sheet1!M$1+(Sheet1!$A$1-1)*10,FALSE)&gt;99999,-3,IF(VLOOKUP($A1979,Sheet1!$B$3:$AH$1266,Sheet1!M$1+(Sheet1!$A$1-1)*10,FALSE)&gt;9999,-2,IF(VLOOKUP($A1979,Sheet1!$B$3:$AH$1266,Sheet1!M$1+(Sheet1!$A$1-1)*10,FALSE)&gt;999,-1,0)))))))</f>
        <v>---</v>
      </c>
      <c r="AD1979" s="385" t="str">
        <f>IF(ISNA(VLOOKUP($A1979,Sheet1!$B$3:$AH$1266,Sheet1!N$1+(Sheet1!$A$1-1)*10,FALSE))=TRUE,"---",IF(VLOOKUP($A1979,Sheet1!$B$3:$AH$1266,Sheet1!N$1+(Sheet1!$A$1-1)*10,FALSE)="---","---", (ROUND(VLOOKUP($A1979,Sheet1!$B$3:$AH$1266,Sheet1!N$1+(Sheet1!$A$1-1)*10,FALSE),IF(VLOOKUP($A1979,Sheet1!$B$3:$AH$1266,Sheet1!N$1+(Sheet1!$A$1-1)*10,FALSE)&gt;99999,-3,IF(VLOOKUP($A1979,Sheet1!$B$3:$AH$1266,Sheet1!N$1+(Sheet1!$A$1-1)*10,FALSE)&gt;9999,-2,IF(VLOOKUP($A1979,Sheet1!$B$3:$AH$1266,Sheet1!N$1+(Sheet1!$A$1-1)*10,FALSE)&gt;999,-1,0)))))))</f>
        <v>---</v>
      </c>
    </row>
    <row r="1980" spans="1:30" ht="25.5" customHeight="1" x14ac:dyDescent="0.25">
      <c r="A1980" s="304"/>
      <c r="B1980" s="346"/>
      <c r="C1980" s="304"/>
      <c r="D1980" s="304"/>
      <c r="E1980" s="305" t="e">
        <v>#N/A</v>
      </c>
      <c r="F1980" s="355"/>
      <c r="G1980" s="372"/>
      <c r="H1980" s="428"/>
      <c r="I1980" s="119">
        <v>31045</v>
      </c>
      <c r="J1980" s="137" t="s">
        <v>4405</v>
      </c>
      <c r="K1980" s="118" t="s">
        <v>17</v>
      </c>
      <c r="L1980" s="122">
        <v>1500</v>
      </c>
      <c r="M1980" s="123">
        <v>19.2</v>
      </c>
      <c r="N1980" s="118" t="s">
        <v>157</v>
      </c>
      <c r="O1980" s="71" t="s">
        <v>4405</v>
      </c>
      <c r="P1980" s="71" t="s">
        <v>4405</v>
      </c>
      <c r="Q1980" s="71" t="s">
        <v>4405</v>
      </c>
      <c r="R1980" s="73" t="s">
        <v>4405</v>
      </c>
      <c r="S1980" s="357" t="e">
        <v>#N/A</v>
      </c>
      <c r="T1980" s="357" t="str">
        <f>IF(ISNA(VLOOKUP(A1980,Sheet1!B$3:C$1266,2,FALSE)=TRUE),"ND",VLOOKUP(A1980,Sheet1!B$3:C$1266,2,FALSE))</f>
        <v>ND</v>
      </c>
      <c r="U1980" s="385" t="str">
        <f>IF(ISNA(VLOOKUP($A1980,Sheet1!$B$3:$AH$1266,Sheet1!E$1+(Sheet1!$A$1-1)*10,FALSE))=TRUE,"---",IF(VLOOKUP($A1980,Sheet1!$B$3:$AH$1266,Sheet1!E$1+(Sheet1!$A$1-1)*10,FALSE)="---","---", (ROUND(VLOOKUP($A1980,Sheet1!$B$3:$AH$1266,Sheet1!E$1+(Sheet1!$A$1-1)*10,FALSE),IF(VLOOKUP($A1980,Sheet1!$B$3:$AH$1266,Sheet1!E$1+(Sheet1!$A$1-1)*10,FALSE)&gt;99999,-3,IF(VLOOKUP($A1980,Sheet1!$B$3:$AH$1266,Sheet1!E$1+(Sheet1!$A$1-1)*10,FALSE)&gt;9999,-2,IF(VLOOKUP($A1980,Sheet1!$B$3:$AH$1266,Sheet1!E$1+(Sheet1!$A$1-1)*10,FALSE)&gt;999,-1,0)))))))</f>
        <v>---</v>
      </c>
      <c r="V1980" s="385" t="str">
        <f>IF(ISNA(VLOOKUP($A1980,Sheet1!$B$3:$AH$1266,Sheet1!F$1+(Sheet1!$A$1-1)*10,FALSE))=TRUE,"---",IF(VLOOKUP($A1980,Sheet1!$B$3:$AH$1266,Sheet1!F$1+(Sheet1!$A$1-1)*10,FALSE)="---","---", (ROUND(VLOOKUP($A1980,Sheet1!$B$3:$AH$1266,Sheet1!F$1+(Sheet1!$A$1-1)*10,FALSE),IF(VLOOKUP($A1980,Sheet1!$B$3:$AH$1266,Sheet1!F$1+(Sheet1!$A$1-1)*10,FALSE)&gt;99999,-3,IF(VLOOKUP($A1980,Sheet1!$B$3:$AH$1266,Sheet1!F$1+(Sheet1!$A$1-1)*10,FALSE)&gt;9999,-2,IF(VLOOKUP($A1980,Sheet1!$B$3:$AH$1266,Sheet1!F$1+(Sheet1!$A$1-1)*10,FALSE)&gt;999,-1,0)))))))</f>
        <v>---</v>
      </c>
      <c r="W1980" s="385" t="str">
        <f>IF(ISNA(VLOOKUP($A1980,Sheet1!$B$3:$AH$1266,Sheet1!G$1+(Sheet1!$A$1-1)*10,FALSE))=TRUE,"---",IF(VLOOKUP($A1980,Sheet1!$B$3:$AH$1266,Sheet1!G$1+(Sheet1!$A$1-1)*10,FALSE)="---","---", (ROUND(VLOOKUP($A1980,Sheet1!$B$3:$AH$1266,Sheet1!G$1+(Sheet1!$A$1-1)*10,FALSE),IF(VLOOKUP($A1980,Sheet1!$B$3:$AH$1266,Sheet1!G$1+(Sheet1!$A$1-1)*10,FALSE)&gt;99999,-3,IF(VLOOKUP($A1980,Sheet1!$B$3:$AH$1266,Sheet1!G$1+(Sheet1!$A$1-1)*10,FALSE)&gt;9999,-2,IF(VLOOKUP($A1980,Sheet1!$B$3:$AH$1266,Sheet1!G$1+(Sheet1!$A$1-1)*10,FALSE)&gt;999,-1,0)))))))</f>
        <v>---</v>
      </c>
      <c r="X1980" s="385" t="str">
        <f>IF(ISNA(VLOOKUP($A1980,Sheet1!$B$3:$AH$1266,Sheet1!H$1+(Sheet1!$A$1-1)*10,FALSE))=TRUE,"---",IF(VLOOKUP($A1980,Sheet1!$B$3:$AH$1266,Sheet1!H$1+(Sheet1!$A$1-1)*10,FALSE)="---","---", (ROUND(VLOOKUP($A1980,Sheet1!$B$3:$AH$1266,Sheet1!H$1+(Sheet1!$A$1-1)*10,FALSE),IF(VLOOKUP($A1980,Sheet1!$B$3:$AH$1266,Sheet1!H$1+(Sheet1!$A$1-1)*10,FALSE)&gt;99999,-3,IF(VLOOKUP($A1980,Sheet1!$B$3:$AH$1266,Sheet1!H$1+(Sheet1!$A$1-1)*10,FALSE)&gt;9999,-2,IF(VLOOKUP($A1980,Sheet1!$B$3:$AH$1266,Sheet1!H$1+(Sheet1!$A$1-1)*10,FALSE)&gt;999,-1,0)))))))</f>
        <v>---</v>
      </c>
      <c r="Y1980" s="385" t="str">
        <f>IF(ISNA(VLOOKUP($A1980,Sheet1!$B$3:$AH$1266,Sheet1!I$1+(Sheet1!$A$1-1)*10,FALSE))=TRUE,"---",IF(VLOOKUP($A1980,Sheet1!$B$3:$AH$1266,Sheet1!I$1+(Sheet1!$A$1-1)*10,FALSE)="---","---", (ROUND(VLOOKUP($A1980,Sheet1!$B$3:$AH$1266,Sheet1!I$1+(Sheet1!$A$1-1)*10,FALSE),IF(VLOOKUP($A1980,Sheet1!$B$3:$AH$1266,Sheet1!I$1+(Sheet1!$A$1-1)*10,FALSE)&gt;99999,-3,IF(VLOOKUP($A1980,Sheet1!$B$3:$AH$1266,Sheet1!I$1+(Sheet1!$A$1-1)*10,FALSE)&gt;9999,-2,IF(VLOOKUP($A1980,Sheet1!$B$3:$AH$1266,Sheet1!I$1+(Sheet1!$A$1-1)*10,FALSE)&gt;999,-1,0)))))))</f>
        <v>---</v>
      </c>
      <c r="Z1980" s="385" t="str">
        <f>IF(ISNA(VLOOKUP($A1980,Sheet1!$B$3:$AH$1266,Sheet1!J$1+(Sheet1!$A$1-1)*10,FALSE))=TRUE,"---",IF(VLOOKUP($A1980,Sheet1!$B$3:$AH$1266,Sheet1!J$1+(Sheet1!$A$1-1)*10,FALSE)="---","---", (ROUND(VLOOKUP($A1980,Sheet1!$B$3:$AH$1266,Sheet1!J$1+(Sheet1!$A$1-1)*10,FALSE),IF(VLOOKUP($A1980,Sheet1!$B$3:$AH$1266,Sheet1!J$1+(Sheet1!$A$1-1)*10,FALSE)&gt;99999,-3,IF(VLOOKUP($A1980,Sheet1!$B$3:$AH$1266,Sheet1!J$1+(Sheet1!$A$1-1)*10,FALSE)&gt;9999,-2,IF(VLOOKUP($A1980,Sheet1!$B$3:$AH$1266,Sheet1!J$1+(Sheet1!$A$1-1)*10,FALSE)&gt;999,-1,0)))))))</f>
        <v>---</v>
      </c>
      <c r="AA1980" s="385" t="str">
        <f>IF(ISNA(VLOOKUP($A1980,Sheet1!$B$3:$AH$1266,Sheet1!K$1+(Sheet1!$A$1-1)*10,FALSE))=TRUE,"---",IF(VLOOKUP($A1980,Sheet1!$B$3:$AH$1266,Sheet1!K$1+(Sheet1!$A$1-1)*10,FALSE)="---","---", (ROUND(VLOOKUP($A1980,Sheet1!$B$3:$AH$1266,Sheet1!K$1+(Sheet1!$A$1-1)*10,FALSE),IF(VLOOKUP($A1980,Sheet1!$B$3:$AH$1266,Sheet1!K$1+(Sheet1!$A$1-1)*10,FALSE)&gt;99999,-3,IF(VLOOKUP($A1980,Sheet1!$B$3:$AH$1266,Sheet1!K$1+(Sheet1!$A$1-1)*10,FALSE)&gt;9999,-2,IF(VLOOKUP($A1980,Sheet1!$B$3:$AH$1266,Sheet1!K$1+(Sheet1!$A$1-1)*10,FALSE)&gt;999,-1,0)))))))</f>
        <v>---</v>
      </c>
      <c r="AB1980" s="385" t="str">
        <f>IF(ISNA(VLOOKUP($A1980,Sheet1!$B$3:$AH$1266,Sheet1!L$1+(Sheet1!$A$1-1)*10,FALSE))=TRUE,"---",IF(VLOOKUP($A1980,Sheet1!$B$3:$AH$1266,Sheet1!L$1+(Sheet1!$A$1-1)*10,FALSE)="---","---", (ROUND(VLOOKUP($A1980,Sheet1!$B$3:$AH$1266,Sheet1!L$1+(Sheet1!$A$1-1)*10,FALSE),IF(VLOOKUP($A1980,Sheet1!$B$3:$AH$1266,Sheet1!L$1+(Sheet1!$A$1-1)*10,FALSE)&gt;99999,-3,IF(VLOOKUP($A1980,Sheet1!$B$3:$AH$1266,Sheet1!L$1+(Sheet1!$A$1-1)*10,FALSE)&gt;9999,-2,IF(VLOOKUP($A1980,Sheet1!$B$3:$AH$1266,Sheet1!L$1+(Sheet1!$A$1-1)*10,FALSE)&gt;999,-1,0)))))))</f>
        <v>---</v>
      </c>
      <c r="AC1980" s="385" t="str">
        <f>IF(ISNA(VLOOKUP($A1980,Sheet1!$B$3:$AH$1266,Sheet1!M$1+(Sheet1!$A$1-1)*10,FALSE))=TRUE,"---",IF(VLOOKUP($A1980,Sheet1!$B$3:$AH$1266,Sheet1!M$1+(Sheet1!$A$1-1)*10,FALSE)="---","---", (ROUND(VLOOKUP($A1980,Sheet1!$B$3:$AH$1266,Sheet1!M$1+(Sheet1!$A$1-1)*10,FALSE),IF(VLOOKUP($A1980,Sheet1!$B$3:$AH$1266,Sheet1!M$1+(Sheet1!$A$1-1)*10,FALSE)&gt;99999,-3,IF(VLOOKUP($A1980,Sheet1!$B$3:$AH$1266,Sheet1!M$1+(Sheet1!$A$1-1)*10,FALSE)&gt;9999,-2,IF(VLOOKUP($A1980,Sheet1!$B$3:$AH$1266,Sheet1!M$1+(Sheet1!$A$1-1)*10,FALSE)&gt;999,-1,0)))))))</f>
        <v>---</v>
      </c>
      <c r="AD1980" s="385" t="str">
        <f>IF(ISNA(VLOOKUP($A1980,Sheet1!$B$3:$AH$1266,Sheet1!N$1+(Sheet1!$A$1-1)*10,FALSE))=TRUE,"---",IF(VLOOKUP($A1980,Sheet1!$B$3:$AH$1266,Sheet1!N$1+(Sheet1!$A$1-1)*10,FALSE)="---","---", (ROUND(VLOOKUP($A1980,Sheet1!$B$3:$AH$1266,Sheet1!N$1+(Sheet1!$A$1-1)*10,FALSE),IF(VLOOKUP($A1980,Sheet1!$B$3:$AH$1266,Sheet1!N$1+(Sheet1!$A$1-1)*10,FALSE)&gt;99999,-3,IF(VLOOKUP($A1980,Sheet1!$B$3:$AH$1266,Sheet1!N$1+(Sheet1!$A$1-1)*10,FALSE)&gt;9999,-2,IF(VLOOKUP($A1980,Sheet1!$B$3:$AH$1266,Sheet1!N$1+(Sheet1!$A$1-1)*10,FALSE)&gt;999,-1,0)))))))</f>
        <v>---</v>
      </c>
    </row>
    <row r="1981" spans="1:30" ht="25.5" customHeight="1" x14ac:dyDescent="0.25">
      <c r="A1981" s="303" t="s">
        <v>2877</v>
      </c>
      <c r="B1981" s="330" t="s">
        <v>2878</v>
      </c>
      <c r="C1981" s="303">
        <v>444807</v>
      </c>
      <c r="D1981" s="303">
        <v>744340</v>
      </c>
      <c r="E1981" s="307" t="s">
        <v>3013</v>
      </c>
      <c r="F1981" s="342" t="s">
        <v>4831</v>
      </c>
      <c r="G1981" s="318" t="s">
        <v>286</v>
      </c>
      <c r="H1981" s="430">
        <v>16</v>
      </c>
      <c r="I1981" s="112">
        <v>29564</v>
      </c>
      <c r="J1981" s="113">
        <v>5.27</v>
      </c>
      <c r="K1981" s="127" t="s">
        <v>20</v>
      </c>
      <c r="L1981" s="115">
        <v>1270</v>
      </c>
      <c r="M1981" s="116">
        <v>79.400000000000006</v>
      </c>
      <c r="N1981" s="114" t="s">
        <v>4405</v>
      </c>
      <c r="O1981" s="68">
        <f t="shared" si="66"/>
        <v>3.4162819418722754</v>
      </c>
      <c r="P1981" s="68">
        <f>IF(O1981&lt;&gt;"",VLOOKUP($A1981,Sheet4!$A$2:$O$1309,14,FALSE)*100,"")</f>
        <v>0.72822206693092806</v>
      </c>
      <c r="Q1981" s="68">
        <f>IF(P1981&lt;&gt;"",VLOOKUP($A1981,Sheet4!$A$2:$O$1309,15,FALSE)*100,"")</f>
        <v>6.9087935274360079</v>
      </c>
      <c r="R1981" s="74">
        <f t="shared" si="65"/>
        <v>30</v>
      </c>
      <c r="S1981" s="356" t="s">
        <v>4364</v>
      </c>
      <c r="T1981" s="356" t="str">
        <f>IF(ISNA(VLOOKUP(A1981,Sheet1!B$3:C$1266,2,FALSE)=TRUE),"NC",VLOOKUP(A1981,Sheet1!B$3:C$1266,2,FALSE))</f>
        <v>Rural10</v>
      </c>
      <c r="U1981" s="392">
        <f>IF(ISNA(VLOOKUP($A1981,Sheet1!$B$3:$AH$1266,Sheet1!E$1+(Sheet1!$A$1-1)*10,FALSE))=TRUE,"---",IF(VLOOKUP($A1981,Sheet1!$B$3:$AH$1266,Sheet1!E$1+(Sheet1!$A$1-1)*10,FALSE)="---","---", (ROUND(VLOOKUP($A1981,Sheet1!$B$3:$AH$1266,Sheet1!E$1+(Sheet1!$A$1-1)*10,FALSE),IF(VLOOKUP($A1981,Sheet1!$B$3:$AH$1266,Sheet1!E$1+(Sheet1!$A$1-1)*10,FALSE)&gt;99999,-3,IF(VLOOKUP($A1981,Sheet1!$B$3:$AH$1266,Sheet1!E$1+(Sheet1!$A$1-1)*10,FALSE)&gt;9999,-2,IF(VLOOKUP($A1981,Sheet1!$B$3:$AH$1266,Sheet1!E$1+(Sheet1!$A$1-1)*10,FALSE)&gt;999,-1,0)))))))</f>
        <v>326</v>
      </c>
      <c r="V1981" s="392">
        <f>IF(ISNA(VLOOKUP($A1981,Sheet1!$B$3:$AH$1266,Sheet1!F$1+(Sheet1!$A$1-1)*10,FALSE))=TRUE,"---",IF(VLOOKUP($A1981,Sheet1!$B$3:$AH$1266,Sheet1!F$1+(Sheet1!$A$1-1)*10,FALSE)="---","---", (ROUND(VLOOKUP($A1981,Sheet1!$B$3:$AH$1266,Sheet1!F$1+(Sheet1!$A$1-1)*10,FALSE),IF(VLOOKUP($A1981,Sheet1!$B$3:$AH$1266,Sheet1!F$1+(Sheet1!$A$1-1)*10,FALSE)&gt;99999,-3,IF(VLOOKUP($A1981,Sheet1!$B$3:$AH$1266,Sheet1!F$1+(Sheet1!$A$1-1)*10,FALSE)&gt;9999,-2,IF(VLOOKUP($A1981,Sheet1!$B$3:$AH$1266,Sheet1!F$1+(Sheet1!$A$1-1)*10,FALSE)&gt;999,-1,0)))))))</f>
        <v>410</v>
      </c>
      <c r="W1981" s="392">
        <f>IF(ISNA(VLOOKUP($A1981,Sheet1!$B$3:$AH$1266,Sheet1!G$1+(Sheet1!$A$1-1)*10,FALSE))=TRUE,"---",IF(VLOOKUP($A1981,Sheet1!$B$3:$AH$1266,Sheet1!G$1+(Sheet1!$A$1-1)*10,FALSE)="---","---", (ROUND(VLOOKUP($A1981,Sheet1!$B$3:$AH$1266,Sheet1!G$1+(Sheet1!$A$1-1)*10,FALSE),IF(VLOOKUP($A1981,Sheet1!$B$3:$AH$1266,Sheet1!G$1+(Sheet1!$A$1-1)*10,FALSE)&gt;99999,-3,IF(VLOOKUP($A1981,Sheet1!$B$3:$AH$1266,Sheet1!G$1+(Sheet1!$A$1-1)*10,FALSE)&gt;9999,-2,IF(VLOOKUP($A1981,Sheet1!$B$3:$AH$1266,Sheet1!G$1+(Sheet1!$A$1-1)*10,FALSE)&gt;999,-1,0)))))))</f>
        <v>518</v>
      </c>
      <c r="X1981" s="392">
        <f>IF(ISNA(VLOOKUP($A1981,Sheet1!$B$3:$AH$1266,Sheet1!H$1+(Sheet1!$A$1-1)*10,FALSE))=TRUE,"---",IF(VLOOKUP($A1981,Sheet1!$B$3:$AH$1266,Sheet1!H$1+(Sheet1!$A$1-1)*10,FALSE)="---","---", (ROUND(VLOOKUP($A1981,Sheet1!$B$3:$AH$1266,Sheet1!H$1+(Sheet1!$A$1-1)*10,FALSE),IF(VLOOKUP($A1981,Sheet1!$B$3:$AH$1266,Sheet1!H$1+(Sheet1!$A$1-1)*10,FALSE)&gt;99999,-3,IF(VLOOKUP($A1981,Sheet1!$B$3:$AH$1266,Sheet1!H$1+(Sheet1!$A$1-1)*10,FALSE)&gt;9999,-2,IF(VLOOKUP($A1981,Sheet1!$B$3:$AH$1266,Sheet1!H$1+(Sheet1!$A$1-1)*10,FALSE)&gt;999,-1,0)))))))</f>
        <v>796</v>
      </c>
      <c r="Y1981" s="392">
        <f>IF(ISNA(VLOOKUP($A1981,Sheet1!$B$3:$AH$1266,Sheet1!I$1+(Sheet1!$A$1-1)*10,FALSE))=TRUE,"---",IF(VLOOKUP($A1981,Sheet1!$B$3:$AH$1266,Sheet1!I$1+(Sheet1!$A$1-1)*10,FALSE)="---","---", (ROUND(VLOOKUP($A1981,Sheet1!$B$3:$AH$1266,Sheet1!I$1+(Sheet1!$A$1-1)*10,FALSE),IF(VLOOKUP($A1981,Sheet1!$B$3:$AH$1266,Sheet1!I$1+(Sheet1!$A$1-1)*10,FALSE)&gt;99999,-3,IF(VLOOKUP($A1981,Sheet1!$B$3:$AH$1266,Sheet1!I$1+(Sheet1!$A$1-1)*10,FALSE)&gt;9999,-2,IF(VLOOKUP($A1981,Sheet1!$B$3:$AH$1266,Sheet1!I$1+(Sheet1!$A$1-1)*10,FALSE)&gt;999,-1,0)))))))</f>
        <v>983</v>
      </c>
      <c r="Z1981" s="392">
        <f>IF(ISNA(VLOOKUP($A1981,Sheet1!$B$3:$AH$1266,Sheet1!J$1+(Sheet1!$A$1-1)*10,FALSE))=TRUE,"---",IF(VLOOKUP($A1981,Sheet1!$B$3:$AH$1266,Sheet1!J$1+(Sheet1!$A$1-1)*10,FALSE)="---","---", (ROUND(VLOOKUP($A1981,Sheet1!$B$3:$AH$1266,Sheet1!J$1+(Sheet1!$A$1-1)*10,FALSE),IF(VLOOKUP($A1981,Sheet1!$B$3:$AH$1266,Sheet1!J$1+(Sheet1!$A$1-1)*10,FALSE)&gt;99999,-3,IF(VLOOKUP($A1981,Sheet1!$B$3:$AH$1266,Sheet1!J$1+(Sheet1!$A$1-1)*10,FALSE)&gt;9999,-2,IF(VLOOKUP($A1981,Sheet1!$B$3:$AH$1266,Sheet1!J$1+(Sheet1!$A$1-1)*10,FALSE)&gt;999,-1,0)))))))</f>
        <v>1220</v>
      </c>
      <c r="AA1981" s="392">
        <f>IF(ISNA(VLOOKUP($A1981,Sheet1!$B$3:$AH$1266,Sheet1!K$1+(Sheet1!$A$1-1)*10,FALSE))=TRUE,"---",IF(VLOOKUP($A1981,Sheet1!$B$3:$AH$1266,Sheet1!K$1+(Sheet1!$A$1-1)*10,FALSE)="---","---", (ROUND(VLOOKUP($A1981,Sheet1!$B$3:$AH$1266,Sheet1!K$1+(Sheet1!$A$1-1)*10,FALSE),IF(VLOOKUP($A1981,Sheet1!$B$3:$AH$1266,Sheet1!K$1+(Sheet1!$A$1-1)*10,FALSE)&gt;99999,-3,IF(VLOOKUP($A1981,Sheet1!$B$3:$AH$1266,Sheet1!K$1+(Sheet1!$A$1-1)*10,FALSE)&gt;9999,-2,IF(VLOOKUP($A1981,Sheet1!$B$3:$AH$1266,Sheet1!K$1+(Sheet1!$A$1-1)*10,FALSE)&gt;999,-1,0)))))))</f>
        <v>1400</v>
      </c>
      <c r="AB1981" s="392">
        <f>IF(ISNA(VLOOKUP($A1981,Sheet1!$B$3:$AH$1266,Sheet1!L$1+(Sheet1!$A$1-1)*10,FALSE))=TRUE,"---",IF(VLOOKUP($A1981,Sheet1!$B$3:$AH$1266,Sheet1!L$1+(Sheet1!$A$1-1)*10,FALSE)="---","---", (ROUND(VLOOKUP($A1981,Sheet1!$B$3:$AH$1266,Sheet1!L$1+(Sheet1!$A$1-1)*10,FALSE),IF(VLOOKUP($A1981,Sheet1!$B$3:$AH$1266,Sheet1!L$1+(Sheet1!$A$1-1)*10,FALSE)&gt;99999,-3,IF(VLOOKUP($A1981,Sheet1!$B$3:$AH$1266,Sheet1!L$1+(Sheet1!$A$1-1)*10,FALSE)&gt;9999,-2,IF(VLOOKUP($A1981,Sheet1!$B$3:$AH$1266,Sheet1!L$1+(Sheet1!$A$1-1)*10,FALSE)&gt;999,-1,0)))))))</f>
        <v>1590</v>
      </c>
      <c r="AC1981" s="392">
        <f>IF(ISNA(VLOOKUP($A1981,Sheet1!$B$3:$AH$1266,Sheet1!M$1+(Sheet1!$A$1-1)*10,FALSE))=TRUE,"---",IF(VLOOKUP($A1981,Sheet1!$B$3:$AH$1266,Sheet1!M$1+(Sheet1!$A$1-1)*10,FALSE)="---","---", (ROUND(VLOOKUP($A1981,Sheet1!$B$3:$AH$1266,Sheet1!M$1+(Sheet1!$A$1-1)*10,FALSE),IF(VLOOKUP($A1981,Sheet1!$B$3:$AH$1266,Sheet1!M$1+(Sheet1!$A$1-1)*10,FALSE)&gt;99999,-3,IF(VLOOKUP($A1981,Sheet1!$B$3:$AH$1266,Sheet1!M$1+(Sheet1!$A$1-1)*10,FALSE)&gt;9999,-2,IF(VLOOKUP($A1981,Sheet1!$B$3:$AH$1266,Sheet1!M$1+(Sheet1!$A$1-1)*10,FALSE)&gt;999,-1,0)))))))</f>
        <v>1780</v>
      </c>
      <c r="AD1981" s="392">
        <f>IF(ISNA(VLOOKUP($A1981,Sheet1!$B$3:$AH$1266,Sheet1!N$1+(Sheet1!$A$1-1)*10,FALSE))=TRUE,"---",IF(VLOOKUP($A1981,Sheet1!$B$3:$AH$1266,Sheet1!N$1+(Sheet1!$A$1-1)*10,FALSE)="---","---", (ROUND(VLOOKUP($A1981,Sheet1!$B$3:$AH$1266,Sheet1!N$1+(Sheet1!$A$1-1)*10,FALSE),IF(VLOOKUP($A1981,Sheet1!$B$3:$AH$1266,Sheet1!N$1+(Sheet1!$A$1-1)*10,FALSE)&gt;99999,-3,IF(VLOOKUP($A1981,Sheet1!$B$3:$AH$1266,Sheet1!N$1+(Sheet1!$A$1-1)*10,FALSE)&gt;9999,-2,IF(VLOOKUP($A1981,Sheet1!$B$3:$AH$1266,Sheet1!N$1+(Sheet1!$A$1-1)*10,FALSE)&gt;999,-1,0)))))))</f>
        <v>2050</v>
      </c>
    </row>
    <row r="1982" spans="1:30" ht="25.5" customHeight="1" x14ac:dyDescent="0.25">
      <c r="A1982" s="303"/>
      <c r="B1982" s="331"/>
      <c r="C1982" s="303"/>
      <c r="D1982" s="303"/>
      <c r="E1982" s="307" t="e">
        <v>#N/A</v>
      </c>
      <c r="F1982" s="331"/>
      <c r="G1982" s="319"/>
      <c r="H1982" s="430"/>
      <c r="I1982" s="112">
        <v>28919</v>
      </c>
      <c r="J1982" s="113">
        <v>5.94</v>
      </c>
      <c r="K1982" s="127" t="s">
        <v>28</v>
      </c>
      <c r="L1982" s="156" t="s">
        <v>4405</v>
      </c>
      <c r="M1982" s="157" t="s">
        <v>4405</v>
      </c>
      <c r="N1982" s="127" t="s">
        <v>75</v>
      </c>
      <c r="O1982" s="68" t="s">
        <v>4405</v>
      </c>
      <c r="P1982" s="68" t="s">
        <v>4405</v>
      </c>
      <c r="Q1982" s="68" t="s">
        <v>4405</v>
      </c>
      <c r="R1982" s="74" t="s">
        <v>4405</v>
      </c>
      <c r="S1982" s="356" t="e">
        <v>#N/A</v>
      </c>
      <c r="T1982" s="356" t="str">
        <f>IF(ISNA(VLOOKUP(A1982,Sheet1!B$3:C$1266,2,FALSE)=TRUE),"ND",VLOOKUP(A1982,Sheet1!B$3:C$1266,2,FALSE))</f>
        <v>ND</v>
      </c>
      <c r="U1982" s="392" t="str">
        <f>IF(ISNA(VLOOKUP($A1982,Sheet1!$B$3:$AH$1266,Sheet1!E$1+(Sheet1!$A$1-1)*10,FALSE))=TRUE,"---",IF(VLOOKUP($A1982,Sheet1!$B$3:$AH$1266,Sheet1!E$1+(Sheet1!$A$1-1)*10,FALSE)="---","---", (ROUND(VLOOKUP($A1982,Sheet1!$B$3:$AH$1266,Sheet1!E$1+(Sheet1!$A$1-1)*10,FALSE),IF(VLOOKUP($A1982,Sheet1!$B$3:$AH$1266,Sheet1!E$1+(Sheet1!$A$1-1)*10,FALSE)&gt;99999,-3,IF(VLOOKUP($A1982,Sheet1!$B$3:$AH$1266,Sheet1!E$1+(Sheet1!$A$1-1)*10,FALSE)&gt;9999,-2,IF(VLOOKUP($A1982,Sheet1!$B$3:$AH$1266,Sheet1!E$1+(Sheet1!$A$1-1)*10,FALSE)&gt;999,-1,0)))))))</f>
        <v>---</v>
      </c>
      <c r="V1982" s="392" t="str">
        <f>IF(ISNA(VLOOKUP($A1982,Sheet1!$B$3:$AH$1266,Sheet1!F$1+(Sheet1!$A$1-1)*10,FALSE))=TRUE,"---",IF(VLOOKUP($A1982,Sheet1!$B$3:$AH$1266,Sheet1!F$1+(Sheet1!$A$1-1)*10,FALSE)="---","---", (ROUND(VLOOKUP($A1982,Sheet1!$B$3:$AH$1266,Sheet1!F$1+(Sheet1!$A$1-1)*10,FALSE),IF(VLOOKUP($A1982,Sheet1!$B$3:$AH$1266,Sheet1!F$1+(Sheet1!$A$1-1)*10,FALSE)&gt;99999,-3,IF(VLOOKUP($A1982,Sheet1!$B$3:$AH$1266,Sheet1!F$1+(Sheet1!$A$1-1)*10,FALSE)&gt;9999,-2,IF(VLOOKUP($A1982,Sheet1!$B$3:$AH$1266,Sheet1!F$1+(Sheet1!$A$1-1)*10,FALSE)&gt;999,-1,0)))))))</f>
        <v>---</v>
      </c>
      <c r="W1982" s="392" t="str">
        <f>IF(ISNA(VLOOKUP($A1982,Sheet1!$B$3:$AH$1266,Sheet1!G$1+(Sheet1!$A$1-1)*10,FALSE))=TRUE,"---",IF(VLOOKUP($A1982,Sheet1!$B$3:$AH$1266,Sheet1!G$1+(Sheet1!$A$1-1)*10,FALSE)="---","---", (ROUND(VLOOKUP($A1982,Sheet1!$B$3:$AH$1266,Sheet1!G$1+(Sheet1!$A$1-1)*10,FALSE),IF(VLOOKUP($A1982,Sheet1!$B$3:$AH$1266,Sheet1!G$1+(Sheet1!$A$1-1)*10,FALSE)&gt;99999,-3,IF(VLOOKUP($A1982,Sheet1!$B$3:$AH$1266,Sheet1!G$1+(Sheet1!$A$1-1)*10,FALSE)&gt;9999,-2,IF(VLOOKUP($A1982,Sheet1!$B$3:$AH$1266,Sheet1!G$1+(Sheet1!$A$1-1)*10,FALSE)&gt;999,-1,0)))))))</f>
        <v>---</v>
      </c>
      <c r="X1982" s="392" t="str">
        <f>IF(ISNA(VLOOKUP($A1982,Sheet1!$B$3:$AH$1266,Sheet1!H$1+(Sheet1!$A$1-1)*10,FALSE))=TRUE,"---",IF(VLOOKUP($A1982,Sheet1!$B$3:$AH$1266,Sheet1!H$1+(Sheet1!$A$1-1)*10,FALSE)="---","---", (ROUND(VLOOKUP($A1982,Sheet1!$B$3:$AH$1266,Sheet1!H$1+(Sheet1!$A$1-1)*10,FALSE),IF(VLOOKUP($A1982,Sheet1!$B$3:$AH$1266,Sheet1!H$1+(Sheet1!$A$1-1)*10,FALSE)&gt;99999,-3,IF(VLOOKUP($A1982,Sheet1!$B$3:$AH$1266,Sheet1!H$1+(Sheet1!$A$1-1)*10,FALSE)&gt;9999,-2,IF(VLOOKUP($A1982,Sheet1!$B$3:$AH$1266,Sheet1!H$1+(Sheet1!$A$1-1)*10,FALSE)&gt;999,-1,0)))))))</f>
        <v>---</v>
      </c>
      <c r="Y1982" s="392" t="str">
        <f>IF(ISNA(VLOOKUP($A1982,Sheet1!$B$3:$AH$1266,Sheet1!I$1+(Sheet1!$A$1-1)*10,FALSE))=TRUE,"---",IF(VLOOKUP($A1982,Sheet1!$B$3:$AH$1266,Sheet1!I$1+(Sheet1!$A$1-1)*10,FALSE)="---","---", (ROUND(VLOOKUP($A1982,Sheet1!$B$3:$AH$1266,Sheet1!I$1+(Sheet1!$A$1-1)*10,FALSE),IF(VLOOKUP($A1982,Sheet1!$B$3:$AH$1266,Sheet1!I$1+(Sheet1!$A$1-1)*10,FALSE)&gt;99999,-3,IF(VLOOKUP($A1982,Sheet1!$B$3:$AH$1266,Sheet1!I$1+(Sheet1!$A$1-1)*10,FALSE)&gt;9999,-2,IF(VLOOKUP($A1982,Sheet1!$B$3:$AH$1266,Sheet1!I$1+(Sheet1!$A$1-1)*10,FALSE)&gt;999,-1,0)))))))</f>
        <v>---</v>
      </c>
      <c r="Z1982" s="392" t="str">
        <f>IF(ISNA(VLOOKUP($A1982,Sheet1!$B$3:$AH$1266,Sheet1!J$1+(Sheet1!$A$1-1)*10,FALSE))=TRUE,"---",IF(VLOOKUP($A1982,Sheet1!$B$3:$AH$1266,Sheet1!J$1+(Sheet1!$A$1-1)*10,FALSE)="---","---", (ROUND(VLOOKUP($A1982,Sheet1!$B$3:$AH$1266,Sheet1!J$1+(Sheet1!$A$1-1)*10,FALSE),IF(VLOOKUP($A1982,Sheet1!$B$3:$AH$1266,Sheet1!J$1+(Sheet1!$A$1-1)*10,FALSE)&gt;99999,-3,IF(VLOOKUP($A1982,Sheet1!$B$3:$AH$1266,Sheet1!J$1+(Sheet1!$A$1-1)*10,FALSE)&gt;9999,-2,IF(VLOOKUP($A1982,Sheet1!$B$3:$AH$1266,Sheet1!J$1+(Sheet1!$A$1-1)*10,FALSE)&gt;999,-1,0)))))))</f>
        <v>---</v>
      </c>
      <c r="AA1982" s="392" t="str">
        <f>IF(ISNA(VLOOKUP($A1982,Sheet1!$B$3:$AH$1266,Sheet1!K$1+(Sheet1!$A$1-1)*10,FALSE))=TRUE,"---",IF(VLOOKUP($A1982,Sheet1!$B$3:$AH$1266,Sheet1!K$1+(Sheet1!$A$1-1)*10,FALSE)="---","---", (ROUND(VLOOKUP($A1982,Sheet1!$B$3:$AH$1266,Sheet1!K$1+(Sheet1!$A$1-1)*10,FALSE),IF(VLOOKUP($A1982,Sheet1!$B$3:$AH$1266,Sheet1!K$1+(Sheet1!$A$1-1)*10,FALSE)&gt;99999,-3,IF(VLOOKUP($A1982,Sheet1!$B$3:$AH$1266,Sheet1!K$1+(Sheet1!$A$1-1)*10,FALSE)&gt;9999,-2,IF(VLOOKUP($A1982,Sheet1!$B$3:$AH$1266,Sheet1!K$1+(Sheet1!$A$1-1)*10,FALSE)&gt;999,-1,0)))))))</f>
        <v>---</v>
      </c>
      <c r="AB1982" s="392" t="str">
        <f>IF(ISNA(VLOOKUP($A1982,Sheet1!$B$3:$AH$1266,Sheet1!L$1+(Sheet1!$A$1-1)*10,FALSE))=TRUE,"---",IF(VLOOKUP($A1982,Sheet1!$B$3:$AH$1266,Sheet1!L$1+(Sheet1!$A$1-1)*10,FALSE)="---","---", (ROUND(VLOOKUP($A1982,Sheet1!$B$3:$AH$1266,Sheet1!L$1+(Sheet1!$A$1-1)*10,FALSE),IF(VLOOKUP($A1982,Sheet1!$B$3:$AH$1266,Sheet1!L$1+(Sheet1!$A$1-1)*10,FALSE)&gt;99999,-3,IF(VLOOKUP($A1982,Sheet1!$B$3:$AH$1266,Sheet1!L$1+(Sheet1!$A$1-1)*10,FALSE)&gt;9999,-2,IF(VLOOKUP($A1982,Sheet1!$B$3:$AH$1266,Sheet1!L$1+(Sheet1!$A$1-1)*10,FALSE)&gt;999,-1,0)))))))</f>
        <v>---</v>
      </c>
      <c r="AC1982" s="392" t="str">
        <f>IF(ISNA(VLOOKUP($A1982,Sheet1!$B$3:$AH$1266,Sheet1!M$1+(Sheet1!$A$1-1)*10,FALSE))=TRUE,"---",IF(VLOOKUP($A1982,Sheet1!$B$3:$AH$1266,Sheet1!M$1+(Sheet1!$A$1-1)*10,FALSE)="---","---", (ROUND(VLOOKUP($A1982,Sheet1!$B$3:$AH$1266,Sheet1!M$1+(Sheet1!$A$1-1)*10,FALSE),IF(VLOOKUP($A1982,Sheet1!$B$3:$AH$1266,Sheet1!M$1+(Sheet1!$A$1-1)*10,FALSE)&gt;99999,-3,IF(VLOOKUP($A1982,Sheet1!$B$3:$AH$1266,Sheet1!M$1+(Sheet1!$A$1-1)*10,FALSE)&gt;9999,-2,IF(VLOOKUP($A1982,Sheet1!$B$3:$AH$1266,Sheet1!M$1+(Sheet1!$A$1-1)*10,FALSE)&gt;999,-1,0)))))))</f>
        <v>---</v>
      </c>
      <c r="AD1982" s="392" t="str">
        <f>IF(ISNA(VLOOKUP($A1982,Sheet1!$B$3:$AH$1266,Sheet1!N$1+(Sheet1!$A$1-1)*10,FALSE))=TRUE,"---",IF(VLOOKUP($A1982,Sheet1!$B$3:$AH$1266,Sheet1!N$1+(Sheet1!$A$1-1)*10,FALSE)="---","---", (ROUND(VLOOKUP($A1982,Sheet1!$B$3:$AH$1266,Sheet1!N$1+(Sheet1!$A$1-1)*10,FALSE),IF(VLOOKUP($A1982,Sheet1!$B$3:$AH$1266,Sheet1!N$1+(Sheet1!$A$1-1)*10,FALSE)&gt;99999,-3,IF(VLOOKUP($A1982,Sheet1!$B$3:$AH$1266,Sheet1!N$1+(Sheet1!$A$1-1)*10,FALSE)&gt;9999,-2,IF(VLOOKUP($A1982,Sheet1!$B$3:$AH$1266,Sheet1!N$1+(Sheet1!$A$1-1)*10,FALSE)&gt;999,-1,0)))))))</f>
        <v>---</v>
      </c>
    </row>
    <row r="1983" spans="1:30" ht="25.5" customHeight="1" x14ac:dyDescent="0.25">
      <c r="A1983" s="304" t="s">
        <v>2879</v>
      </c>
      <c r="B1983" s="393" t="s">
        <v>2880</v>
      </c>
      <c r="C1983" s="304">
        <v>445020</v>
      </c>
      <c r="D1983" s="304">
        <v>743545</v>
      </c>
      <c r="E1983" s="305" t="s">
        <v>3052</v>
      </c>
      <c r="F1983" s="345" t="s">
        <v>5006</v>
      </c>
      <c r="G1983" s="351" t="s">
        <v>286</v>
      </c>
      <c r="H1983" s="348">
        <v>25.7</v>
      </c>
      <c r="I1983" s="119">
        <v>31632</v>
      </c>
      <c r="J1983" s="124">
        <v>6.73</v>
      </c>
      <c r="K1983" s="118" t="s">
        <v>20</v>
      </c>
      <c r="L1983" s="122">
        <v>1940</v>
      </c>
      <c r="M1983" s="123">
        <v>75.5</v>
      </c>
      <c r="N1983" s="118" t="s">
        <v>20</v>
      </c>
      <c r="O1983" s="71">
        <f t="shared" si="66"/>
        <v>4.1271775593298923</v>
      </c>
      <c r="P1983" s="71">
        <f>IF(O1983&lt;&gt;"",VLOOKUP($A1983,Sheet4!$A$2:$O$1309,14,FALSE)*100,"")</f>
        <v>0.79129454967692414</v>
      </c>
      <c r="Q1983" s="71">
        <f>IF(P1983&lt;&gt;"",VLOOKUP($A1983,Sheet4!$A$2:$O$1309,15,FALSE)*100,"")</f>
        <v>7.4865101547239687</v>
      </c>
      <c r="R1983" s="73">
        <f t="shared" si="65"/>
        <v>25</v>
      </c>
      <c r="S1983" s="357" t="s">
        <v>4364</v>
      </c>
      <c r="T1983" s="357" t="str">
        <f>IF(ISNA(VLOOKUP(A1983,Sheet1!B$3:C$1266,2,FALSE)=TRUE),"NC",VLOOKUP(A1983,Sheet1!B$3:C$1266,2,FALSE))</f>
        <v>Rural10</v>
      </c>
      <c r="U1983" s="385">
        <f>IF(ISNA(VLOOKUP($A1983,Sheet1!$B$3:$AH$1266,Sheet1!E$1+(Sheet1!$A$1-1)*10,FALSE))=TRUE,"---",IF(VLOOKUP($A1983,Sheet1!$B$3:$AH$1266,Sheet1!E$1+(Sheet1!$A$1-1)*10,FALSE)="---","---", (ROUND(VLOOKUP($A1983,Sheet1!$B$3:$AH$1266,Sheet1!E$1+(Sheet1!$A$1-1)*10,FALSE),IF(VLOOKUP($A1983,Sheet1!$B$3:$AH$1266,Sheet1!E$1+(Sheet1!$A$1-1)*10,FALSE)&gt;99999,-3,IF(VLOOKUP($A1983,Sheet1!$B$3:$AH$1266,Sheet1!E$1+(Sheet1!$A$1-1)*10,FALSE)&gt;9999,-2,IF(VLOOKUP($A1983,Sheet1!$B$3:$AH$1266,Sheet1!E$1+(Sheet1!$A$1-1)*10,FALSE)&gt;999,-1,0)))))))</f>
        <v>491</v>
      </c>
      <c r="V1983" s="385">
        <f>IF(ISNA(VLOOKUP($A1983,Sheet1!$B$3:$AH$1266,Sheet1!F$1+(Sheet1!$A$1-1)*10,FALSE))=TRUE,"---",IF(VLOOKUP($A1983,Sheet1!$B$3:$AH$1266,Sheet1!F$1+(Sheet1!$A$1-1)*10,FALSE)="---","---", (ROUND(VLOOKUP($A1983,Sheet1!$B$3:$AH$1266,Sheet1!F$1+(Sheet1!$A$1-1)*10,FALSE),IF(VLOOKUP($A1983,Sheet1!$B$3:$AH$1266,Sheet1!F$1+(Sheet1!$A$1-1)*10,FALSE)&gt;99999,-3,IF(VLOOKUP($A1983,Sheet1!$B$3:$AH$1266,Sheet1!F$1+(Sheet1!$A$1-1)*10,FALSE)&gt;9999,-2,IF(VLOOKUP($A1983,Sheet1!$B$3:$AH$1266,Sheet1!F$1+(Sheet1!$A$1-1)*10,FALSE)&gt;999,-1,0)))))))</f>
        <v>613</v>
      </c>
      <c r="W1983" s="385">
        <f>IF(ISNA(VLOOKUP($A1983,Sheet1!$B$3:$AH$1266,Sheet1!G$1+(Sheet1!$A$1-1)*10,FALSE))=TRUE,"---",IF(VLOOKUP($A1983,Sheet1!$B$3:$AH$1266,Sheet1!G$1+(Sheet1!$A$1-1)*10,FALSE)="---","---", (ROUND(VLOOKUP($A1983,Sheet1!$B$3:$AH$1266,Sheet1!G$1+(Sheet1!$A$1-1)*10,FALSE),IF(VLOOKUP($A1983,Sheet1!$B$3:$AH$1266,Sheet1!G$1+(Sheet1!$A$1-1)*10,FALSE)&gt;99999,-3,IF(VLOOKUP($A1983,Sheet1!$B$3:$AH$1266,Sheet1!G$1+(Sheet1!$A$1-1)*10,FALSE)&gt;9999,-2,IF(VLOOKUP($A1983,Sheet1!$B$3:$AH$1266,Sheet1!G$1+(Sheet1!$A$1-1)*10,FALSE)&gt;999,-1,0)))))))</f>
        <v>772</v>
      </c>
      <c r="X1983" s="385">
        <f>IF(ISNA(VLOOKUP($A1983,Sheet1!$B$3:$AH$1266,Sheet1!H$1+(Sheet1!$A$1-1)*10,FALSE))=TRUE,"---",IF(VLOOKUP($A1983,Sheet1!$B$3:$AH$1266,Sheet1!H$1+(Sheet1!$A$1-1)*10,FALSE)="---","---", (ROUND(VLOOKUP($A1983,Sheet1!$B$3:$AH$1266,Sheet1!H$1+(Sheet1!$A$1-1)*10,FALSE),IF(VLOOKUP($A1983,Sheet1!$B$3:$AH$1266,Sheet1!H$1+(Sheet1!$A$1-1)*10,FALSE)&gt;99999,-3,IF(VLOOKUP($A1983,Sheet1!$B$3:$AH$1266,Sheet1!H$1+(Sheet1!$A$1-1)*10,FALSE)&gt;9999,-2,IF(VLOOKUP($A1983,Sheet1!$B$3:$AH$1266,Sheet1!H$1+(Sheet1!$A$1-1)*10,FALSE)&gt;999,-1,0)))))))</f>
        <v>1210</v>
      </c>
      <c r="Y1983" s="385">
        <f>IF(ISNA(VLOOKUP($A1983,Sheet1!$B$3:$AH$1266,Sheet1!I$1+(Sheet1!$A$1-1)*10,FALSE))=TRUE,"---",IF(VLOOKUP($A1983,Sheet1!$B$3:$AH$1266,Sheet1!I$1+(Sheet1!$A$1-1)*10,FALSE)="---","---", (ROUND(VLOOKUP($A1983,Sheet1!$B$3:$AH$1266,Sheet1!I$1+(Sheet1!$A$1-1)*10,FALSE),IF(VLOOKUP($A1983,Sheet1!$B$3:$AH$1266,Sheet1!I$1+(Sheet1!$A$1-1)*10,FALSE)&gt;99999,-3,IF(VLOOKUP($A1983,Sheet1!$B$3:$AH$1266,Sheet1!I$1+(Sheet1!$A$1-1)*10,FALSE)&gt;9999,-2,IF(VLOOKUP($A1983,Sheet1!$B$3:$AH$1266,Sheet1!I$1+(Sheet1!$A$1-1)*10,FALSE)&gt;999,-1,0)))))))</f>
        <v>1530</v>
      </c>
      <c r="Z1983" s="385">
        <f>IF(ISNA(VLOOKUP($A1983,Sheet1!$B$3:$AH$1266,Sheet1!J$1+(Sheet1!$A$1-1)*10,FALSE))=TRUE,"---",IF(VLOOKUP($A1983,Sheet1!$B$3:$AH$1266,Sheet1!J$1+(Sheet1!$A$1-1)*10,FALSE)="---","---", (ROUND(VLOOKUP($A1983,Sheet1!$B$3:$AH$1266,Sheet1!J$1+(Sheet1!$A$1-1)*10,FALSE),IF(VLOOKUP($A1983,Sheet1!$B$3:$AH$1266,Sheet1!J$1+(Sheet1!$A$1-1)*10,FALSE)&gt;99999,-3,IF(VLOOKUP($A1983,Sheet1!$B$3:$AH$1266,Sheet1!J$1+(Sheet1!$A$1-1)*10,FALSE)&gt;9999,-2,IF(VLOOKUP($A1983,Sheet1!$B$3:$AH$1266,Sheet1!J$1+(Sheet1!$A$1-1)*10,FALSE)&gt;999,-1,0)))))))</f>
        <v>1950</v>
      </c>
      <c r="AA1983" s="385">
        <f>IF(ISNA(VLOOKUP($A1983,Sheet1!$B$3:$AH$1266,Sheet1!K$1+(Sheet1!$A$1-1)*10,FALSE))=TRUE,"---",IF(VLOOKUP($A1983,Sheet1!$B$3:$AH$1266,Sheet1!K$1+(Sheet1!$A$1-1)*10,FALSE)="---","---", (ROUND(VLOOKUP($A1983,Sheet1!$B$3:$AH$1266,Sheet1!K$1+(Sheet1!$A$1-1)*10,FALSE),IF(VLOOKUP($A1983,Sheet1!$B$3:$AH$1266,Sheet1!K$1+(Sheet1!$A$1-1)*10,FALSE)&gt;99999,-3,IF(VLOOKUP($A1983,Sheet1!$B$3:$AH$1266,Sheet1!K$1+(Sheet1!$A$1-1)*10,FALSE)&gt;9999,-2,IF(VLOOKUP($A1983,Sheet1!$B$3:$AH$1266,Sheet1!K$1+(Sheet1!$A$1-1)*10,FALSE)&gt;999,-1,0)))))))</f>
        <v>2290</v>
      </c>
      <c r="AB1983" s="385">
        <f>IF(ISNA(VLOOKUP($A1983,Sheet1!$B$3:$AH$1266,Sheet1!L$1+(Sheet1!$A$1-1)*10,FALSE))=TRUE,"---",IF(VLOOKUP($A1983,Sheet1!$B$3:$AH$1266,Sheet1!L$1+(Sheet1!$A$1-1)*10,FALSE)="---","---", (ROUND(VLOOKUP($A1983,Sheet1!$B$3:$AH$1266,Sheet1!L$1+(Sheet1!$A$1-1)*10,FALSE),IF(VLOOKUP($A1983,Sheet1!$B$3:$AH$1266,Sheet1!L$1+(Sheet1!$A$1-1)*10,FALSE)&gt;99999,-3,IF(VLOOKUP($A1983,Sheet1!$B$3:$AH$1266,Sheet1!L$1+(Sheet1!$A$1-1)*10,FALSE)&gt;9999,-2,IF(VLOOKUP($A1983,Sheet1!$B$3:$AH$1266,Sheet1!L$1+(Sheet1!$A$1-1)*10,FALSE)&gt;999,-1,0)))))))</f>
        <v>2640</v>
      </c>
      <c r="AC1983" s="385">
        <f>IF(ISNA(VLOOKUP($A1983,Sheet1!$B$3:$AH$1266,Sheet1!M$1+(Sheet1!$A$1-1)*10,FALSE))=TRUE,"---",IF(VLOOKUP($A1983,Sheet1!$B$3:$AH$1266,Sheet1!M$1+(Sheet1!$A$1-1)*10,FALSE)="---","---", (ROUND(VLOOKUP($A1983,Sheet1!$B$3:$AH$1266,Sheet1!M$1+(Sheet1!$A$1-1)*10,FALSE),IF(VLOOKUP($A1983,Sheet1!$B$3:$AH$1266,Sheet1!M$1+(Sheet1!$A$1-1)*10,FALSE)&gt;99999,-3,IF(VLOOKUP($A1983,Sheet1!$B$3:$AH$1266,Sheet1!M$1+(Sheet1!$A$1-1)*10,FALSE)&gt;9999,-2,IF(VLOOKUP($A1983,Sheet1!$B$3:$AH$1266,Sheet1!M$1+(Sheet1!$A$1-1)*10,FALSE)&gt;999,-1,0)))))))</f>
        <v>3000</v>
      </c>
      <c r="AD1983" s="385">
        <f>IF(ISNA(VLOOKUP($A1983,Sheet1!$B$3:$AH$1266,Sheet1!N$1+(Sheet1!$A$1-1)*10,FALSE))=TRUE,"---",IF(VLOOKUP($A1983,Sheet1!$B$3:$AH$1266,Sheet1!N$1+(Sheet1!$A$1-1)*10,FALSE)="---","---", (ROUND(VLOOKUP($A1983,Sheet1!$B$3:$AH$1266,Sheet1!N$1+(Sheet1!$A$1-1)*10,FALSE),IF(VLOOKUP($A1983,Sheet1!$B$3:$AH$1266,Sheet1!N$1+(Sheet1!$A$1-1)*10,FALSE)&gt;99999,-3,IF(VLOOKUP($A1983,Sheet1!$B$3:$AH$1266,Sheet1!N$1+(Sheet1!$A$1-1)*10,FALSE)&gt;9999,-2,IF(VLOOKUP($A1983,Sheet1!$B$3:$AH$1266,Sheet1!N$1+(Sheet1!$A$1-1)*10,FALSE)&gt;999,-1,0)))))))</f>
        <v>3530</v>
      </c>
    </row>
    <row r="1984" spans="1:30" ht="25.5" customHeight="1" x14ac:dyDescent="0.25">
      <c r="A1984" s="304"/>
      <c r="B1984" s="346"/>
      <c r="C1984" s="304"/>
      <c r="D1984" s="304"/>
      <c r="E1984" s="305" t="e">
        <v>#N/A</v>
      </c>
      <c r="F1984" s="346"/>
      <c r="G1984" s="352"/>
      <c r="H1984" s="348"/>
      <c r="I1984" s="119">
        <v>22006</v>
      </c>
      <c r="J1984" s="124">
        <v>6.99</v>
      </c>
      <c r="K1984" s="118" t="s">
        <v>28</v>
      </c>
      <c r="L1984" s="129" t="s">
        <v>4405</v>
      </c>
      <c r="M1984" s="130" t="s">
        <v>4405</v>
      </c>
      <c r="N1984" s="118" t="s">
        <v>75</v>
      </c>
      <c r="O1984" s="71" t="s">
        <v>4405</v>
      </c>
      <c r="P1984" s="71" t="s">
        <v>4405</v>
      </c>
      <c r="Q1984" s="71" t="s">
        <v>4405</v>
      </c>
      <c r="R1984" s="73" t="s">
        <v>4405</v>
      </c>
      <c r="S1984" s="357" t="e">
        <v>#N/A</v>
      </c>
      <c r="T1984" s="357" t="str">
        <f>IF(ISNA(VLOOKUP(A1984,Sheet1!B$3:C$1266,2,FALSE)=TRUE),"ND",VLOOKUP(A1984,Sheet1!B$3:C$1266,2,FALSE))</f>
        <v>ND</v>
      </c>
      <c r="U1984" s="385" t="str">
        <f>IF(ISNA(VLOOKUP($A1984,Sheet1!$B$3:$AH$1266,Sheet1!E$1+(Sheet1!$A$1-1)*10,FALSE))=TRUE,"---",IF(VLOOKUP($A1984,Sheet1!$B$3:$AH$1266,Sheet1!E$1+(Sheet1!$A$1-1)*10,FALSE)="---","---", (ROUND(VLOOKUP($A1984,Sheet1!$B$3:$AH$1266,Sheet1!E$1+(Sheet1!$A$1-1)*10,FALSE),IF(VLOOKUP($A1984,Sheet1!$B$3:$AH$1266,Sheet1!E$1+(Sheet1!$A$1-1)*10,FALSE)&gt;99999,-3,IF(VLOOKUP($A1984,Sheet1!$B$3:$AH$1266,Sheet1!E$1+(Sheet1!$A$1-1)*10,FALSE)&gt;9999,-2,IF(VLOOKUP($A1984,Sheet1!$B$3:$AH$1266,Sheet1!E$1+(Sheet1!$A$1-1)*10,FALSE)&gt;999,-1,0)))))))</f>
        <v>---</v>
      </c>
      <c r="V1984" s="385" t="str">
        <f>IF(ISNA(VLOOKUP($A1984,Sheet1!$B$3:$AH$1266,Sheet1!F$1+(Sheet1!$A$1-1)*10,FALSE))=TRUE,"---",IF(VLOOKUP($A1984,Sheet1!$B$3:$AH$1266,Sheet1!F$1+(Sheet1!$A$1-1)*10,FALSE)="---","---", (ROUND(VLOOKUP($A1984,Sheet1!$B$3:$AH$1266,Sheet1!F$1+(Sheet1!$A$1-1)*10,FALSE),IF(VLOOKUP($A1984,Sheet1!$B$3:$AH$1266,Sheet1!F$1+(Sheet1!$A$1-1)*10,FALSE)&gt;99999,-3,IF(VLOOKUP($A1984,Sheet1!$B$3:$AH$1266,Sheet1!F$1+(Sheet1!$A$1-1)*10,FALSE)&gt;9999,-2,IF(VLOOKUP($A1984,Sheet1!$B$3:$AH$1266,Sheet1!F$1+(Sheet1!$A$1-1)*10,FALSE)&gt;999,-1,0)))))))</f>
        <v>---</v>
      </c>
      <c r="W1984" s="385" t="str">
        <f>IF(ISNA(VLOOKUP($A1984,Sheet1!$B$3:$AH$1266,Sheet1!G$1+(Sheet1!$A$1-1)*10,FALSE))=TRUE,"---",IF(VLOOKUP($A1984,Sheet1!$B$3:$AH$1266,Sheet1!G$1+(Sheet1!$A$1-1)*10,FALSE)="---","---", (ROUND(VLOOKUP($A1984,Sheet1!$B$3:$AH$1266,Sheet1!G$1+(Sheet1!$A$1-1)*10,FALSE),IF(VLOOKUP($A1984,Sheet1!$B$3:$AH$1266,Sheet1!G$1+(Sheet1!$A$1-1)*10,FALSE)&gt;99999,-3,IF(VLOOKUP($A1984,Sheet1!$B$3:$AH$1266,Sheet1!G$1+(Sheet1!$A$1-1)*10,FALSE)&gt;9999,-2,IF(VLOOKUP($A1984,Sheet1!$B$3:$AH$1266,Sheet1!G$1+(Sheet1!$A$1-1)*10,FALSE)&gt;999,-1,0)))))))</f>
        <v>---</v>
      </c>
      <c r="X1984" s="385" t="str">
        <f>IF(ISNA(VLOOKUP($A1984,Sheet1!$B$3:$AH$1266,Sheet1!H$1+(Sheet1!$A$1-1)*10,FALSE))=TRUE,"---",IF(VLOOKUP($A1984,Sheet1!$B$3:$AH$1266,Sheet1!H$1+(Sheet1!$A$1-1)*10,FALSE)="---","---", (ROUND(VLOOKUP($A1984,Sheet1!$B$3:$AH$1266,Sheet1!H$1+(Sheet1!$A$1-1)*10,FALSE),IF(VLOOKUP($A1984,Sheet1!$B$3:$AH$1266,Sheet1!H$1+(Sheet1!$A$1-1)*10,FALSE)&gt;99999,-3,IF(VLOOKUP($A1984,Sheet1!$B$3:$AH$1266,Sheet1!H$1+(Sheet1!$A$1-1)*10,FALSE)&gt;9999,-2,IF(VLOOKUP($A1984,Sheet1!$B$3:$AH$1266,Sheet1!H$1+(Sheet1!$A$1-1)*10,FALSE)&gt;999,-1,0)))))))</f>
        <v>---</v>
      </c>
      <c r="Y1984" s="385" t="str">
        <f>IF(ISNA(VLOOKUP($A1984,Sheet1!$B$3:$AH$1266,Sheet1!I$1+(Sheet1!$A$1-1)*10,FALSE))=TRUE,"---",IF(VLOOKUP($A1984,Sheet1!$B$3:$AH$1266,Sheet1!I$1+(Sheet1!$A$1-1)*10,FALSE)="---","---", (ROUND(VLOOKUP($A1984,Sheet1!$B$3:$AH$1266,Sheet1!I$1+(Sheet1!$A$1-1)*10,FALSE),IF(VLOOKUP($A1984,Sheet1!$B$3:$AH$1266,Sheet1!I$1+(Sheet1!$A$1-1)*10,FALSE)&gt;99999,-3,IF(VLOOKUP($A1984,Sheet1!$B$3:$AH$1266,Sheet1!I$1+(Sheet1!$A$1-1)*10,FALSE)&gt;9999,-2,IF(VLOOKUP($A1984,Sheet1!$B$3:$AH$1266,Sheet1!I$1+(Sheet1!$A$1-1)*10,FALSE)&gt;999,-1,0)))))))</f>
        <v>---</v>
      </c>
      <c r="Z1984" s="385" t="str">
        <f>IF(ISNA(VLOOKUP($A1984,Sheet1!$B$3:$AH$1266,Sheet1!J$1+(Sheet1!$A$1-1)*10,FALSE))=TRUE,"---",IF(VLOOKUP($A1984,Sheet1!$B$3:$AH$1266,Sheet1!J$1+(Sheet1!$A$1-1)*10,FALSE)="---","---", (ROUND(VLOOKUP($A1984,Sheet1!$B$3:$AH$1266,Sheet1!J$1+(Sheet1!$A$1-1)*10,FALSE),IF(VLOOKUP($A1984,Sheet1!$B$3:$AH$1266,Sheet1!J$1+(Sheet1!$A$1-1)*10,FALSE)&gt;99999,-3,IF(VLOOKUP($A1984,Sheet1!$B$3:$AH$1266,Sheet1!J$1+(Sheet1!$A$1-1)*10,FALSE)&gt;9999,-2,IF(VLOOKUP($A1984,Sheet1!$B$3:$AH$1266,Sheet1!J$1+(Sheet1!$A$1-1)*10,FALSE)&gt;999,-1,0)))))))</f>
        <v>---</v>
      </c>
      <c r="AA1984" s="385" t="str">
        <f>IF(ISNA(VLOOKUP($A1984,Sheet1!$B$3:$AH$1266,Sheet1!K$1+(Sheet1!$A$1-1)*10,FALSE))=TRUE,"---",IF(VLOOKUP($A1984,Sheet1!$B$3:$AH$1266,Sheet1!K$1+(Sheet1!$A$1-1)*10,FALSE)="---","---", (ROUND(VLOOKUP($A1984,Sheet1!$B$3:$AH$1266,Sheet1!K$1+(Sheet1!$A$1-1)*10,FALSE),IF(VLOOKUP($A1984,Sheet1!$B$3:$AH$1266,Sheet1!K$1+(Sheet1!$A$1-1)*10,FALSE)&gt;99999,-3,IF(VLOOKUP($A1984,Sheet1!$B$3:$AH$1266,Sheet1!K$1+(Sheet1!$A$1-1)*10,FALSE)&gt;9999,-2,IF(VLOOKUP($A1984,Sheet1!$B$3:$AH$1266,Sheet1!K$1+(Sheet1!$A$1-1)*10,FALSE)&gt;999,-1,0)))))))</f>
        <v>---</v>
      </c>
      <c r="AB1984" s="385" t="str">
        <f>IF(ISNA(VLOOKUP($A1984,Sheet1!$B$3:$AH$1266,Sheet1!L$1+(Sheet1!$A$1-1)*10,FALSE))=TRUE,"---",IF(VLOOKUP($A1984,Sheet1!$B$3:$AH$1266,Sheet1!L$1+(Sheet1!$A$1-1)*10,FALSE)="---","---", (ROUND(VLOOKUP($A1984,Sheet1!$B$3:$AH$1266,Sheet1!L$1+(Sheet1!$A$1-1)*10,FALSE),IF(VLOOKUP($A1984,Sheet1!$B$3:$AH$1266,Sheet1!L$1+(Sheet1!$A$1-1)*10,FALSE)&gt;99999,-3,IF(VLOOKUP($A1984,Sheet1!$B$3:$AH$1266,Sheet1!L$1+(Sheet1!$A$1-1)*10,FALSE)&gt;9999,-2,IF(VLOOKUP($A1984,Sheet1!$B$3:$AH$1266,Sheet1!L$1+(Sheet1!$A$1-1)*10,FALSE)&gt;999,-1,0)))))))</f>
        <v>---</v>
      </c>
      <c r="AC1984" s="385" t="str">
        <f>IF(ISNA(VLOOKUP($A1984,Sheet1!$B$3:$AH$1266,Sheet1!M$1+(Sheet1!$A$1-1)*10,FALSE))=TRUE,"---",IF(VLOOKUP($A1984,Sheet1!$B$3:$AH$1266,Sheet1!M$1+(Sheet1!$A$1-1)*10,FALSE)="---","---", (ROUND(VLOOKUP($A1984,Sheet1!$B$3:$AH$1266,Sheet1!M$1+(Sheet1!$A$1-1)*10,FALSE),IF(VLOOKUP($A1984,Sheet1!$B$3:$AH$1266,Sheet1!M$1+(Sheet1!$A$1-1)*10,FALSE)&gt;99999,-3,IF(VLOOKUP($A1984,Sheet1!$B$3:$AH$1266,Sheet1!M$1+(Sheet1!$A$1-1)*10,FALSE)&gt;9999,-2,IF(VLOOKUP($A1984,Sheet1!$B$3:$AH$1266,Sheet1!M$1+(Sheet1!$A$1-1)*10,FALSE)&gt;999,-1,0)))))))</f>
        <v>---</v>
      </c>
      <c r="AD1984" s="385" t="str">
        <f>IF(ISNA(VLOOKUP($A1984,Sheet1!$B$3:$AH$1266,Sheet1!N$1+(Sheet1!$A$1-1)*10,FALSE))=TRUE,"---",IF(VLOOKUP($A1984,Sheet1!$B$3:$AH$1266,Sheet1!N$1+(Sheet1!$A$1-1)*10,FALSE)="---","---", (ROUND(VLOOKUP($A1984,Sheet1!$B$3:$AH$1266,Sheet1!N$1+(Sheet1!$A$1-1)*10,FALSE),IF(VLOOKUP($A1984,Sheet1!$B$3:$AH$1266,Sheet1!N$1+(Sheet1!$A$1-1)*10,FALSE)&gt;99999,-3,IF(VLOOKUP($A1984,Sheet1!$B$3:$AH$1266,Sheet1!N$1+(Sheet1!$A$1-1)*10,FALSE)&gt;9999,-2,IF(VLOOKUP($A1984,Sheet1!$B$3:$AH$1266,Sheet1!N$1+(Sheet1!$A$1-1)*10,FALSE)&gt;999,-1,0)))))))</f>
        <v>---</v>
      </c>
    </row>
    <row r="1985" spans="1:30" ht="25.5" customHeight="1" x14ac:dyDescent="0.25">
      <c r="A1985" s="303" t="s">
        <v>2881</v>
      </c>
      <c r="B1985" s="330" t="s">
        <v>2882</v>
      </c>
      <c r="C1985" s="303">
        <v>445334</v>
      </c>
      <c r="D1985" s="303">
        <v>744130</v>
      </c>
      <c r="E1985" s="307" t="s">
        <v>3013</v>
      </c>
      <c r="F1985" s="52" t="s">
        <v>5007</v>
      </c>
      <c r="G1985" s="127" t="s">
        <v>286</v>
      </c>
      <c r="H1985" s="347">
        <v>182</v>
      </c>
      <c r="I1985" s="112">
        <v>4766</v>
      </c>
      <c r="J1985" s="113">
        <v>9.3000000000000007</v>
      </c>
      <c r="K1985" s="127" t="s">
        <v>31</v>
      </c>
      <c r="L1985" s="115">
        <v>9700</v>
      </c>
      <c r="M1985" s="116">
        <v>53.3</v>
      </c>
      <c r="N1985" s="114" t="s">
        <v>4405</v>
      </c>
      <c r="O1985" s="68">
        <f t="shared" si="66"/>
        <v>0.28001154935238431</v>
      </c>
      <c r="P1985" s="68">
        <f>IF(O1985&lt;&gt;"",VLOOKUP($A1985,Sheet4!$A$2:$O$1309,14,FALSE)*100,"")</f>
        <v>0.79129454967692414</v>
      </c>
      <c r="Q1985" s="68">
        <f>IF(P1985&lt;&gt;"",VLOOKUP($A1985,Sheet4!$A$2:$O$1309,15,FALSE)*100,"")</f>
        <v>7.4865101547239687</v>
      </c>
      <c r="R1985" s="74" t="str">
        <f t="shared" si="65"/>
        <v>&gt;200,  &lt;500</v>
      </c>
      <c r="S1985" s="356" t="s">
        <v>4364</v>
      </c>
      <c r="T1985" s="356" t="str">
        <f>IF(ISNA(VLOOKUP(A1985,Sheet1!B$3:C$1266,2,FALSE)=TRUE),"NC",VLOOKUP(A1985,Sheet1!B$3:C$1266,2,FALSE))</f>
        <v>Rural10</v>
      </c>
      <c r="U1985" s="392">
        <f>IF(ISNA(VLOOKUP($A1985,Sheet1!$B$3:$AH$1266,Sheet1!E$1+(Sheet1!$A$1-1)*10,FALSE))=TRUE,"---",IF(VLOOKUP($A1985,Sheet1!$B$3:$AH$1266,Sheet1!E$1+(Sheet1!$A$1-1)*10,FALSE)="---","---", (ROUND(VLOOKUP($A1985,Sheet1!$B$3:$AH$1266,Sheet1!E$1+(Sheet1!$A$1-1)*10,FALSE),IF(VLOOKUP($A1985,Sheet1!$B$3:$AH$1266,Sheet1!E$1+(Sheet1!$A$1-1)*10,FALSE)&gt;99999,-3,IF(VLOOKUP($A1985,Sheet1!$B$3:$AH$1266,Sheet1!E$1+(Sheet1!$A$1-1)*10,FALSE)&gt;9999,-2,IF(VLOOKUP($A1985,Sheet1!$B$3:$AH$1266,Sheet1!E$1+(Sheet1!$A$1-1)*10,FALSE)&gt;999,-1,0)))))))</f>
        <v>1770</v>
      </c>
      <c r="V1985" s="392">
        <f>IF(ISNA(VLOOKUP($A1985,Sheet1!$B$3:$AH$1266,Sheet1!F$1+(Sheet1!$A$1-1)*10,FALSE))=TRUE,"---",IF(VLOOKUP($A1985,Sheet1!$B$3:$AH$1266,Sheet1!F$1+(Sheet1!$A$1-1)*10,FALSE)="---","---", (ROUND(VLOOKUP($A1985,Sheet1!$B$3:$AH$1266,Sheet1!F$1+(Sheet1!$A$1-1)*10,FALSE),IF(VLOOKUP($A1985,Sheet1!$B$3:$AH$1266,Sheet1!F$1+(Sheet1!$A$1-1)*10,FALSE)&gt;99999,-3,IF(VLOOKUP($A1985,Sheet1!$B$3:$AH$1266,Sheet1!F$1+(Sheet1!$A$1-1)*10,FALSE)&gt;9999,-2,IF(VLOOKUP($A1985,Sheet1!$B$3:$AH$1266,Sheet1!F$1+(Sheet1!$A$1-1)*10,FALSE)&gt;999,-1,0)))))))</f>
        <v>2140</v>
      </c>
      <c r="W1985" s="392">
        <f>IF(ISNA(VLOOKUP($A1985,Sheet1!$B$3:$AH$1266,Sheet1!G$1+(Sheet1!$A$1-1)*10,FALSE))=TRUE,"---",IF(VLOOKUP($A1985,Sheet1!$B$3:$AH$1266,Sheet1!G$1+(Sheet1!$A$1-1)*10,FALSE)="---","---", (ROUND(VLOOKUP($A1985,Sheet1!$B$3:$AH$1266,Sheet1!G$1+(Sheet1!$A$1-1)*10,FALSE),IF(VLOOKUP($A1985,Sheet1!$B$3:$AH$1266,Sheet1!G$1+(Sheet1!$A$1-1)*10,FALSE)&gt;99999,-3,IF(VLOOKUP($A1985,Sheet1!$B$3:$AH$1266,Sheet1!G$1+(Sheet1!$A$1-1)*10,FALSE)&gt;9999,-2,IF(VLOOKUP($A1985,Sheet1!$B$3:$AH$1266,Sheet1!G$1+(Sheet1!$A$1-1)*10,FALSE)&gt;999,-1,0)))))))</f>
        <v>2600</v>
      </c>
      <c r="X1985" s="392">
        <f>IF(ISNA(VLOOKUP($A1985,Sheet1!$B$3:$AH$1266,Sheet1!H$1+(Sheet1!$A$1-1)*10,FALSE))=TRUE,"---",IF(VLOOKUP($A1985,Sheet1!$B$3:$AH$1266,Sheet1!H$1+(Sheet1!$A$1-1)*10,FALSE)="---","---", (ROUND(VLOOKUP($A1985,Sheet1!$B$3:$AH$1266,Sheet1!H$1+(Sheet1!$A$1-1)*10,FALSE),IF(VLOOKUP($A1985,Sheet1!$B$3:$AH$1266,Sheet1!H$1+(Sheet1!$A$1-1)*10,FALSE)&gt;99999,-3,IF(VLOOKUP($A1985,Sheet1!$B$3:$AH$1266,Sheet1!H$1+(Sheet1!$A$1-1)*10,FALSE)&gt;9999,-2,IF(VLOOKUP($A1985,Sheet1!$B$3:$AH$1266,Sheet1!H$1+(Sheet1!$A$1-1)*10,FALSE)&gt;999,-1,0)))))))</f>
        <v>3850</v>
      </c>
      <c r="Y1985" s="392">
        <f>IF(ISNA(VLOOKUP($A1985,Sheet1!$B$3:$AH$1266,Sheet1!I$1+(Sheet1!$A$1-1)*10,FALSE))=TRUE,"---",IF(VLOOKUP($A1985,Sheet1!$B$3:$AH$1266,Sheet1!I$1+(Sheet1!$A$1-1)*10,FALSE)="---","---", (ROUND(VLOOKUP($A1985,Sheet1!$B$3:$AH$1266,Sheet1!I$1+(Sheet1!$A$1-1)*10,FALSE),IF(VLOOKUP($A1985,Sheet1!$B$3:$AH$1266,Sheet1!I$1+(Sheet1!$A$1-1)*10,FALSE)&gt;99999,-3,IF(VLOOKUP($A1985,Sheet1!$B$3:$AH$1266,Sheet1!I$1+(Sheet1!$A$1-1)*10,FALSE)&gt;9999,-2,IF(VLOOKUP($A1985,Sheet1!$B$3:$AH$1266,Sheet1!I$1+(Sheet1!$A$1-1)*10,FALSE)&gt;999,-1,0)))))))</f>
        <v>4730</v>
      </c>
      <c r="Z1985" s="392">
        <f>IF(ISNA(VLOOKUP($A1985,Sheet1!$B$3:$AH$1266,Sheet1!J$1+(Sheet1!$A$1-1)*10,FALSE))=TRUE,"---",IF(VLOOKUP($A1985,Sheet1!$B$3:$AH$1266,Sheet1!J$1+(Sheet1!$A$1-1)*10,FALSE)="---","---", (ROUND(VLOOKUP($A1985,Sheet1!$B$3:$AH$1266,Sheet1!J$1+(Sheet1!$A$1-1)*10,FALSE),IF(VLOOKUP($A1985,Sheet1!$B$3:$AH$1266,Sheet1!J$1+(Sheet1!$A$1-1)*10,FALSE)&gt;99999,-3,IF(VLOOKUP($A1985,Sheet1!$B$3:$AH$1266,Sheet1!J$1+(Sheet1!$A$1-1)*10,FALSE)&gt;9999,-2,IF(VLOOKUP($A1985,Sheet1!$B$3:$AH$1266,Sheet1!J$1+(Sheet1!$A$1-1)*10,FALSE)&gt;999,-1,0)))))))</f>
        <v>5900</v>
      </c>
      <c r="AA1985" s="392">
        <f>IF(ISNA(VLOOKUP($A1985,Sheet1!$B$3:$AH$1266,Sheet1!K$1+(Sheet1!$A$1-1)*10,FALSE))=TRUE,"---",IF(VLOOKUP($A1985,Sheet1!$B$3:$AH$1266,Sheet1!K$1+(Sheet1!$A$1-1)*10,FALSE)="---","---", (ROUND(VLOOKUP($A1985,Sheet1!$B$3:$AH$1266,Sheet1!K$1+(Sheet1!$A$1-1)*10,FALSE),IF(VLOOKUP($A1985,Sheet1!$B$3:$AH$1266,Sheet1!K$1+(Sheet1!$A$1-1)*10,FALSE)&gt;99999,-3,IF(VLOOKUP($A1985,Sheet1!$B$3:$AH$1266,Sheet1!K$1+(Sheet1!$A$1-1)*10,FALSE)&gt;9999,-2,IF(VLOOKUP($A1985,Sheet1!$B$3:$AH$1266,Sheet1!K$1+(Sheet1!$A$1-1)*10,FALSE)&gt;999,-1,0)))))))</f>
        <v>6790</v>
      </c>
      <c r="AB1985" s="392">
        <f>IF(ISNA(VLOOKUP($A1985,Sheet1!$B$3:$AH$1266,Sheet1!L$1+(Sheet1!$A$1-1)*10,FALSE))=TRUE,"---",IF(VLOOKUP($A1985,Sheet1!$B$3:$AH$1266,Sheet1!L$1+(Sheet1!$A$1-1)*10,FALSE)="---","---", (ROUND(VLOOKUP($A1985,Sheet1!$B$3:$AH$1266,Sheet1!L$1+(Sheet1!$A$1-1)*10,FALSE),IF(VLOOKUP($A1985,Sheet1!$B$3:$AH$1266,Sheet1!L$1+(Sheet1!$A$1-1)*10,FALSE)&gt;99999,-3,IF(VLOOKUP($A1985,Sheet1!$B$3:$AH$1266,Sheet1!L$1+(Sheet1!$A$1-1)*10,FALSE)&gt;9999,-2,IF(VLOOKUP($A1985,Sheet1!$B$3:$AH$1266,Sheet1!L$1+(Sheet1!$A$1-1)*10,FALSE)&gt;999,-1,0)))))))</f>
        <v>7730</v>
      </c>
      <c r="AC1985" s="392">
        <f>IF(ISNA(VLOOKUP($A1985,Sheet1!$B$3:$AH$1266,Sheet1!M$1+(Sheet1!$A$1-1)*10,FALSE))=TRUE,"---",IF(VLOOKUP($A1985,Sheet1!$B$3:$AH$1266,Sheet1!M$1+(Sheet1!$A$1-1)*10,FALSE)="---","---", (ROUND(VLOOKUP($A1985,Sheet1!$B$3:$AH$1266,Sheet1!M$1+(Sheet1!$A$1-1)*10,FALSE),IF(VLOOKUP($A1985,Sheet1!$B$3:$AH$1266,Sheet1!M$1+(Sheet1!$A$1-1)*10,FALSE)&gt;99999,-3,IF(VLOOKUP($A1985,Sheet1!$B$3:$AH$1266,Sheet1!M$1+(Sheet1!$A$1-1)*10,FALSE)&gt;9999,-2,IF(VLOOKUP($A1985,Sheet1!$B$3:$AH$1266,Sheet1!M$1+(Sheet1!$A$1-1)*10,FALSE)&gt;999,-1,0)))))))</f>
        <v>8680</v>
      </c>
      <c r="AD1985" s="392">
        <f>IF(ISNA(VLOOKUP($A1985,Sheet1!$B$3:$AH$1266,Sheet1!N$1+(Sheet1!$A$1-1)*10,FALSE))=TRUE,"---",IF(VLOOKUP($A1985,Sheet1!$B$3:$AH$1266,Sheet1!N$1+(Sheet1!$A$1-1)*10,FALSE)="---","---", (ROUND(VLOOKUP($A1985,Sheet1!$B$3:$AH$1266,Sheet1!N$1+(Sheet1!$A$1-1)*10,FALSE),IF(VLOOKUP($A1985,Sheet1!$B$3:$AH$1266,Sheet1!N$1+(Sheet1!$A$1-1)*10,FALSE)&gt;99999,-3,IF(VLOOKUP($A1985,Sheet1!$B$3:$AH$1266,Sheet1!N$1+(Sheet1!$A$1-1)*10,FALSE)&gt;9999,-2,IF(VLOOKUP($A1985,Sheet1!$B$3:$AH$1266,Sheet1!N$1+(Sheet1!$A$1-1)*10,FALSE)&gt;999,-1,0)))))))</f>
        <v>10100</v>
      </c>
    </row>
    <row r="1986" spans="1:30" ht="25.5" customHeight="1" x14ac:dyDescent="0.25">
      <c r="A1986" s="303"/>
      <c r="B1986" s="331"/>
      <c r="C1986" s="303"/>
      <c r="D1986" s="303"/>
      <c r="E1986" s="307" t="e">
        <v>#N/A</v>
      </c>
      <c r="F1986" s="52" t="s">
        <v>4992</v>
      </c>
      <c r="G1986" s="127" t="s">
        <v>31</v>
      </c>
      <c r="H1986" s="347"/>
      <c r="I1986" s="326">
        <v>31045</v>
      </c>
      <c r="J1986" s="324">
        <v>6.6</v>
      </c>
      <c r="K1986" s="318" t="s">
        <v>24</v>
      </c>
      <c r="L1986" s="320">
        <v>3520</v>
      </c>
      <c r="M1986" s="322">
        <v>19.3</v>
      </c>
      <c r="N1986" s="318" t="s">
        <v>24</v>
      </c>
      <c r="O1986" s="299" t="s">
        <v>4405</v>
      </c>
      <c r="P1986" s="299" t="s">
        <v>4405</v>
      </c>
      <c r="Q1986" s="299" t="s">
        <v>4405</v>
      </c>
      <c r="R1986" s="301" t="s">
        <v>4405</v>
      </c>
      <c r="S1986" s="356" t="e">
        <v>#N/A</v>
      </c>
      <c r="T1986" s="356" t="str">
        <f>IF(ISNA(VLOOKUP(A1986,Sheet1!B$3:C$1266,2,FALSE)=TRUE),"ND",VLOOKUP(A1986,Sheet1!B$3:C$1266,2,FALSE))</f>
        <v>ND</v>
      </c>
      <c r="U1986" s="392" t="str">
        <f>IF(ISNA(VLOOKUP($A1986,Sheet1!$B$3:$AH$1266,Sheet1!E$1+(Sheet1!$A$1-1)*10,FALSE))=TRUE,"---",IF(VLOOKUP($A1986,Sheet1!$B$3:$AH$1266,Sheet1!E$1+(Sheet1!$A$1-1)*10,FALSE)="---","---", (ROUND(VLOOKUP($A1986,Sheet1!$B$3:$AH$1266,Sheet1!E$1+(Sheet1!$A$1-1)*10,FALSE),IF(VLOOKUP($A1986,Sheet1!$B$3:$AH$1266,Sheet1!E$1+(Sheet1!$A$1-1)*10,FALSE)&gt;99999,-3,IF(VLOOKUP($A1986,Sheet1!$B$3:$AH$1266,Sheet1!E$1+(Sheet1!$A$1-1)*10,FALSE)&gt;9999,-2,IF(VLOOKUP($A1986,Sheet1!$B$3:$AH$1266,Sheet1!E$1+(Sheet1!$A$1-1)*10,FALSE)&gt;999,-1,0)))))))</f>
        <v>---</v>
      </c>
      <c r="V1986" s="392" t="str">
        <f>IF(ISNA(VLOOKUP($A1986,Sheet1!$B$3:$AH$1266,Sheet1!F$1+(Sheet1!$A$1-1)*10,FALSE))=TRUE,"---",IF(VLOOKUP($A1986,Sheet1!$B$3:$AH$1266,Sheet1!F$1+(Sheet1!$A$1-1)*10,FALSE)="---","---", (ROUND(VLOOKUP($A1986,Sheet1!$B$3:$AH$1266,Sheet1!F$1+(Sheet1!$A$1-1)*10,FALSE),IF(VLOOKUP($A1986,Sheet1!$B$3:$AH$1266,Sheet1!F$1+(Sheet1!$A$1-1)*10,FALSE)&gt;99999,-3,IF(VLOOKUP($A1986,Sheet1!$B$3:$AH$1266,Sheet1!F$1+(Sheet1!$A$1-1)*10,FALSE)&gt;9999,-2,IF(VLOOKUP($A1986,Sheet1!$B$3:$AH$1266,Sheet1!F$1+(Sheet1!$A$1-1)*10,FALSE)&gt;999,-1,0)))))))</f>
        <v>---</v>
      </c>
      <c r="W1986" s="392" t="str">
        <f>IF(ISNA(VLOOKUP($A1986,Sheet1!$B$3:$AH$1266,Sheet1!G$1+(Sheet1!$A$1-1)*10,FALSE))=TRUE,"---",IF(VLOOKUP($A1986,Sheet1!$B$3:$AH$1266,Sheet1!G$1+(Sheet1!$A$1-1)*10,FALSE)="---","---", (ROUND(VLOOKUP($A1986,Sheet1!$B$3:$AH$1266,Sheet1!G$1+(Sheet1!$A$1-1)*10,FALSE),IF(VLOOKUP($A1986,Sheet1!$B$3:$AH$1266,Sheet1!G$1+(Sheet1!$A$1-1)*10,FALSE)&gt;99999,-3,IF(VLOOKUP($A1986,Sheet1!$B$3:$AH$1266,Sheet1!G$1+(Sheet1!$A$1-1)*10,FALSE)&gt;9999,-2,IF(VLOOKUP($A1986,Sheet1!$B$3:$AH$1266,Sheet1!G$1+(Sheet1!$A$1-1)*10,FALSE)&gt;999,-1,0)))))))</f>
        <v>---</v>
      </c>
      <c r="X1986" s="392" t="str">
        <f>IF(ISNA(VLOOKUP($A1986,Sheet1!$B$3:$AH$1266,Sheet1!H$1+(Sheet1!$A$1-1)*10,FALSE))=TRUE,"---",IF(VLOOKUP($A1986,Sheet1!$B$3:$AH$1266,Sheet1!H$1+(Sheet1!$A$1-1)*10,FALSE)="---","---", (ROUND(VLOOKUP($A1986,Sheet1!$B$3:$AH$1266,Sheet1!H$1+(Sheet1!$A$1-1)*10,FALSE),IF(VLOOKUP($A1986,Sheet1!$B$3:$AH$1266,Sheet1!H$1+(Sheet1!$A$1-1)*10,FALSE)&gt;99999,-3,IF(VLOOKUP($A1986,Sheet1!$B$3:$AH$1266,Sheet1!H$1+(Sheet1!$A$1-1)*10,FALSE)&gt;9999,-2,IF(VLOOKUP($A1986,Sheet1!$B$3:$AH$1266,Sheet1!H$1+(Sheet1!$A$1-1)*10,FALSE)&gt;999,-1,0)))))))</f>
        <v>---</v>
      </c>
      <c r="Y1986" s="392" t="str">
        <f>IF(ISNA(VLOOKUP($A1986,Sheet1!$B$3:$AH$1266,Sheet1!I$1+(Sheet1!$A$1-1)*10,FALSE))=TRUE,"---",IF(VLOOKUP($A1986,Sheet1!$B$3:$AH$1266,Sheet1!I$1+(Sheet1!$A$1-1)*10,FALSE)="---","---", (ROUND(VLOOKUP($A1986,Sheet1!$B$3:$AH$1266,Sheet1!I$1+(Sheet1!$A$1-1)*10,FALSE),IF(VLOOKUP($A1986,Sheet1!$B$3:$AH$1266,Sheet1!I$1+(Sheet1!$A$1-1)*10,FALSE)&gt;99999,-3,IF(VLOOKUP($A1986,Sheet1!$B$3:$AH$1266,Sheet1!I$1+(Sheet1!$A$1-1)*10,FALSE)&gt;9999,-2,IF(VLOOKUP($A1986,Sheet1!$B$3:$AH$1266,Sheet1!I$1+(Sheet1!$A$1-1)*10,FALSE)&gt;999,-1,0)))))))</f>
        <v>---</v>
      </c>
      <c r="Z1986" s="392" t="str">
        <f>IF(ISNA(VLOOKUP($A1986,Sheet1!$B$3:$AH$1266,Sheet1!J$1+(Sheet1!$A$1-1)*10,FALSE))=TRUE,"---",IF(VLOOKUP($A1986,Sheet1!$B$3:$AH$1266,Sheet1!J$1+(Sheet1!$A$1-1)*10,FALSE)="---","---", (ROUND(VLOOKUP($A1986,Sheet1!$B$3:$AH$1266,Sheet1!J$1+(Sheet1!$A$1-1)*10,FALSE),IF(VLOOKUP($A1986,Sheet1!$B$3:$AH$1266,Sheet1!J$1+(Sheet1!$A$1-1)*10,FALSE)&gt;99999,-3,IF(VLOOKUP($A1986,Sheet1!$B$3:$AH$1266,Sheet1!J$1+(Sheet1!$A$1-1)*10,FALSE)&gt;9999,-2,IF(VLOOKUP($A1986,Sheet1!$B$3:$AH$1266,Sheet1!J$1+(Sheet1!$A$1-1)*10,FALSE)&gt;999,-1,0)))))))</f>
        <v>---</v>
      </c>
      <c r="AA1986" s="392" t="str">
        <f>IF(ISNA(VLOOKUP($A1986,Sheet1!$B$3:$AH$1266,Sheet1!K$1+(Sheet1!$A$1-1)*10,FALSE))=TRUE,"---",IF(VLOOKUP($A1986,Sheet1!$B$3:$AH$1266,Sheet1!K$1+(Sheet1!$A$1-1)*10,FALSE)="---","---", (ROUND(VLOOKUP($A1986,Sheet1!$B$3:$AH$1266,Sheet1!K$1+(Sheet1!$A$1-1)*10,FALSE),IF(VLOOKUP($A1986,Sheet1!$B$3:$AH$1266,Sheet1!K$1+(Sheet1!$A$1-1)*10,FALSE)&gt;99999,-3,IF(VLOOKUP($A1986,Sheet1!$B$3:$AH$1266,Sheet1!K$1+(Sheet1!$A$1-1)*10,FALSE)&gt;9999,-2,IF(VLOOKUP($A1986,Sheet1!$B$3:$AH$1266,Sheet1!K$1+(Sheet1!$A$1-1)*10,FALSE)&gt;999,-1,0)))))))</f>
        <v>---</v>
      </c>
      <c r="AB1986" s="392" t="str">
        <f>IF(ISNA(VLOOKUP($A1986,Sheet1!$B$3:$AH$1266,Sheet1!L$1+(Sheet1!$A$1-1)*10,FALSE))=TRUE,"---",IF(VLOOKUP($A1986,Sheet1!$B$3:$AH$1266,Sheet1!L$1+(Sheet1!$A$1-1)*10,FALSE)="---","---", (ROUND(VLOOKUP($A1986,Sheet1!$B$3:$AH$1266,Sheet1!L$1+(Sheet1!$A$1-1)*10,FALSE),IF(VLOOKUP($A1986,Sheet1!$B$3:$AH$1266,Sheet1!L$1+(Sheet1!$A$1-1)*10,FALSE)&gt;99999,-3,IF(VLOOKUP($A1986,Sheet1!$B$3:$AH$1266,Sheet1!L$1+(Sheet1!$A$1-1)*10,FALSE)&gt;9999,-2,IF(VLOOKUP($A1986,Sheet1!$B$3:$AH$1266,Sheet1!L$1+(Sheet1!$A$1-1)*10,FALSE)&gt;999,-1,0)))))))</f>
        <v>---</v>
      </c>
      <c r="AC1986" s="392" t="str">
        <f>IF(ISNA(VLOOKUP($A1986,Sheet1!$B$3:$AH$1266,Sheet1!M$1+(Sheet1!$A$1-1)*10,FALSE))=TRUE,"---",IF(VLOOKUP($A1986,Sheet1!$B$3:$AH$1266,Sheet1!M$1+(Sheet1!$A$1-1)*10,FALSE)="---","---", (ROUND(VLOOKUP($A1986,Sheet1!$B$3:$AH$1266,Sheet1!M$1+(Sheet1!$A$1-1)*10,FALSE),IF(VLOOKUP($A1986,Sheet1!$B$3:$AH$1266,Sheet1!M$1+(Sheet1!$A$1-1)*10,FALSE)&gt;99999,-3,IF(VLOOKUP($A1986,Sheet1!$B$3:$AH$1266,Sheet1!M$1+(Sheet1!$A$1-1)*10,FALSE)&gt;9999,-2,IF(VLOOKUP($A1986,Sheet1!$B$3:$AH$1266,Sheet1!M$1+(Sheet1!$A$1-1)*10,FALSE)&gt;999,-1,0)))))))</f>
        <v>---</v>
      </c>
      <c r="AD1986" s="392" t="str">
        <f>IF(ISNA(VLOOKUP($A1986,Sheet1!$B$3:$AH$1266,Sheet1!N$1+(Sheet1!$A$1-1)*10,FALSE))=TRUE,"---",IF(VLOOKUP($A1986,Sheet1!$B$3:$AH$1266,Sheet1!N$1+(Sheet1!$A$1-1)*10,FALSE)="---","---", (ROUND(VLOOKUP($A1986,Sheet1!$B$3:$AH$1266,Sheet1!N$1+(Sheet1!$A$1-1)*10,FALSE),IF(VLOOKUP($A1986,Sheet1!$B$3:$AH$1266,Sheet1!N$1+(Sheet1!$A$1-1)*10,FALSE)&gt;99999,-3,IF(VLOOKUP($A1986,Sheet1!$B$3:$AH$1266,Sheet1!N$1+(Sheet1!$A$1-1)*10,FALSE)&gt;9999,-2,IF(VLOOKUP($A1986,Sheet1!$B$3:$AH$1266,Sheet1!N$1+(Sheet1!$A$1-1)*10,FALSE)&gt;999,-1,0)))))))</f>
        <v>---</v>
      </c>
    </row>
    <row r="1987" spans="1:30" ht="25.5" customHeight="1" x14ac:dyDescent="0.25">
      <c r="A1987" s="303"/>
      <c r="B1987" s="331"/>
      <c r="C1987" s="303"/>
      <c r="D1987" s="303"/>
      <c r="E1987" s="307"/>
      <c r="F1987" s="52" t="s">
        <v>4577</v>
      </c>
      <c r="G1987" s="127" t="s">
        <v>286</v>
      </c>
      <c r="H1987" s="347"/>
      <c r="I1987" s="327"/>
      <c r="J1987" s="325"/>
      <c r="K1987" s="319"/>
      <c r="L1987" s="321"/>
      <c r="M1987" s="323"/>
      <c r="N1987" s="319"/>
      <c r="O1987" s="317" t="e">
        <f t="shared" si="66"/>
        <v>#NUM!</v>
      </c>
      <c r="P1987" s="317" t="e">
        <f>IF(O1987&lt;&gt;"",VLOOKUP($A1987,Sheet4!$A$2:$O$1309,14,FALSE)*100,"")</f>
        <v>#NUM!</v>
      </c>
      <c r="Q1987" s="317" t="e">
        <f>IF(P1987&lt;&gt;"",VLOOKUP($A1987,Sheet4!$A$2:$O$1309,15,FALSE)*100,"")</f>
        <v>#NUM!</v>
      </c>
      <c r="R1987" s="356" t="e">
        <f t="shared" si="65"/>
        <v>#NUM!</v>
      </c>
      <c r="S1987" s="356"/>
      <c r="T1987" s="356"/>
      <c r="U1987" s="392"/>
      <c r="V1987" s="392"/>
      <c r="W1987" s="392"/>
      <c r="X1987" s="392"/>
      <c r="Y1987" s="392"/>
      <c r="Z1987" s="392"/>
      <c r="AA1987" s="392"/>
      <c r="AB1987" s="392"/>
      <c r="AC1987" s="392"/>
      <c r="AD1987" s="392"/>
    </row>
    <row r="1988" spans="1:30" ht="25.5" customHeight="1" x14ac:dyDescent="0.25">
      <c r="A1988" s="133" t="s">
        <v>2883</v>
      </c>
      <c r="B1988" s="141" t="s">
        <v>2884</v>
      </c>
      <c r="C1988" s="133">
        <v>443912</v>
      </c>
      <c r="D1988" s="133">
        <v>741341</v>
      </c>
      <c r="E1988" s="67" t="s">
        <v>3052</v>
      </c>
      <c r="F1988" s="117" t="s">
        <v>5008</v>
      </c>
      <c r="G1988" s="118" t="s">
        <v>286</v>
      </c>
      <c r="H1988" s="165">
        <v>1.8</v>
      </c>
      <c r="I1988" s="119">
        <v>35973</v>
      </c>
      <c r="J1988" s="120">
        <v>21.91</v>
      </c>
      <c r="K1988" s="121" t="s">
        <v>4405</v>
      </c>
      <c r="L1988" s="122">
        <v>44</v>
      </c>
      <c r="M1988" s="123">
        <v>24</v>
      </c>
      <c r="N1988" s="121" t="s">
        <v>4405</v>
      </c>
      <c r="O1988" s="71">
        <f t="shared" si="66"/>
        <v>15.503384955995898</v>
      </c>
      <c r="P1988" s="71">
        <f>IF(O1988&lt;&gt;"",VLOOKUP($A1988,Sheet4!$A$2:$O$1309,14,FALSE)*100,"")</f>
        <v>1.0690774659705471</v>
      </c>
      <c r="Q1988" s="71">
        <f>IF(P1988&lt;&gt;"",VLOOKUP($A1988,Sheet4!$A$2:$O$1309,15,FALSE)*100,"")</f>
        <v>9.992761063857591</v>
      </c>
      <c r="R1988" s="73">
        <f t="shared" si="65"/>
        <v>6</v>
      </c>
      <c r="S1988" s="63" t="s">
        <v>4364</v>
      </c>
      <c r="T1988" s="63" t="str">
        <f>IF(ISNA(VLOOKUP(A1988,Sheet1!B$3:C$1266,2,FALSE)=TRUE),"NC",VLOOKUP(A1988,Sheet1!B$3:C$1266,2,FALSE))</f>
        <v>Rural10</v>
      </c>
      <c r="U1988" s="66">
        <f>IF(ISNA(VLOOKUP($A1988,Sheet1!$B$3:$AH$1266,Sheet1!E$1+(Sheet1!$A$1-1)*10,FALSE))=TRUE,"---",IF(VLOOKUP($A1988,Sheet1!$B$3:$AH$1266,Sheet1!E$1+(Sheet1!$A$1-1)*10,FALSE)="---","---", (ROUND(VLOOKUP($A1988,Sheet1!$B$3:$AH$1266,Sheet1!E$1+(Sheet1!$A$1-1)*10,FALSE),IF(VLOOKUP($A1988,Sheet1!$B$3:$AH$1266,Sheet1!E$1+(Sheet1!$A$1-1)*10,FALSE)&gt;99999,-3,IF(VLOOKUP($A1988,Sheet1!$B$3:$AH$1266,Sheet1!E$1+(Sheet1!$A$1-1)*10,FALSE)&gt;9999,-2,IF(VLOOKUP($A1988,Sheet1!$B$3:$AH$1266,Sheet1!E$1+(Sheet1!$A$1-1)*10,FALSE)&gt;999,-1,0)))))))</f>
        <v>17</v>
      </c>
      <c r="V1988" s="66">
        <f>IF(ISNA(VLOOKUP($A1988,Sheet1!$B$3:$AH$1266,Sheet1!F$1+(Sheet1!$A$1-1)*10,FALSE))=TRUE,"---",IF(VLOOKUP($A1988,Sheet1!$B$3:$AH$1266,Sheet1!F$1+(Sheet1!$A$1-1)*10,FALSE)="---","---", (ROUND(VLOOKUP($A1988,Sheet1!$B$3:$AH$1266,Sheet1!F$1+(Sheet1!$A$1-1)*10,FALSE),IF(VLOOKUP($A1988,Sheet1!$B$3:$AH$1266,Sheet1!F$1+(Sheet1!$A$1-1)*10,FALSE)&gt;99999,-3,IF(VLOOKUP($A1988,Sheet1!$B$3:$AH$1266,Sheet1!F$1+(Sheet1!$A$1-1)*10,FALSE)&gt;9999,-2,IF(VLOOKUP($A1988,Sheet1!$B$3:$AH$1266,Sheet1!F$1+(Sheet1!$A$1-1)*10,FALSE)&gt;999,-1,0)))))))</f>
        <v>20</v>
      </c>
      <c r="W1988" s="66">
        <f>IF(ISNA(VLOOKUP($A1988,Sheet1!$B$3:$AH$1266,Sheet1!G$1+(Sheet1!$A$1-1)*10,FALSE))=TRUE,"---",IF(VLOOKUP($A1988,Sheet1!$B$3:$AH$1266,Sheet1!G$1+(Sheet1!$A$1-1)*10,FALSE)="---","---", (ROUND(VLOOKUP($A1988,Sheet1!$B$3:$AH$1266,Sheet1!G$1+(Sheet1!$A$1-1)*10,FALSE),IF(VLOOKUP($A1988,Sheet1!$B$3:$AH$1266,Sheet1!G$1+(Sheet1!$A$1-1)*10,FALSE)&gt;99999,-3,IF(VLOOKUP($A1988,Sheet1!$B$3:$AH$1266,Sheet1!G$1+(Sheet1!$A$1-1)*10,FALSE)&gt;9999,-2,IF(VLOOKUP($A1988,Sheet1!$B$3:$AH$1266,Sheet1!G$1+(Sheet1!$A$1-1)*10,FALSE)&gt;999,-1,0)))))))</f>
        <v>24</v>
      </c>
      <c r="X1988" s="66">
        <f>IF(ISNA(VLOOKUP($A1988,Sheet1!$B$3:$AH$1266,Sheet1!H$1+(Sheet1!$A$1-1)*10,FALSE))=TRUE,"---",IF(VLOOKUP($A1988,Sheet1!$B$3:$AH$1266,Sheet1!H$1+(Sheet1!$A$1-1)*10,FALSE)="---","---", (ROUND(VLOOKUP($A1988,Sheet1!$B$3:$AH$1266,Sheet1!H$1+(Sheet1!$A$1-1)*10,FALSE),IF(VLOOKUP($A1988,Sheet1!$B$3:$AH$1266,Sheet1!H$1+(Sheet1!$A$1-1)*10,FALSE)&gt;99999,-3,IF(VLOOKUP($A1988,Sheet1!$B$3:$AH$1266,Sheet1!H$1+(Sheet1!$A$1-1)*10,FALSE)&gt;9999,-2,IF(VLOOKUP($A1988,Sheet1!$B$3:$AH$1266,Sheet1!H$1+(Sheet1!$A$1-1)*10,FALSE)&gt;999,-1,0)))))))</f>
        <v>39</v>
      </c>
      <c r="Y1988" s="66">
        <f>IF(ISNA(VLOOKUP($A1988,Sheet1!$B$3:$AH$1266,Sheet1!I$1+(Sheet1!$A$1-1)*10,FALSE))=TRUE,"---",IF(VLOOKUP($A1988,Sheet1!$B$3:$AH$1266,Sheet1!I$1+(Sheet1!$A$1-1)*10,FALSE)="---","---", (ROUND(VLOOKUP($A1988,Sheet1!$B$3:$AH$1266,Sheet1!I$1+(Sheet1!$A$1-1)*10,FALSE),IF(VLOOKUP($A1988,Sheet1!$B$3:$AH$1266,Sheet1!I$1+(Sheet1!$A$1-1)*10,FALSE)&gt;99999,-3,IF(VLOOKUP($A1988,Sheet1!$B$3:$AH$1266,Sheet1!I$1+(Sheet1!$A$1-1)*10,FALSE)&gt;9999,-2,IF(VLOOKUP($A1988,Sheet1!$B$3:$AH$1266,Sheet1!I$1+(Sheet1!$A$1-1)*10,FALSE)&gt;999,-1,0)))))))</f>
        <v>51</v>
      </c>
      <c r="Z1988" s="66">
        <f>IF(ISNA(VLOOKUP($A1988,Sheet1!$B$3:$AH$1266,Sheet1!J$1+(Sheet1!$A$1-1)*10,FALSE))=TRUE,"---",IF(VLOOKUP($A1988,Sheet1!$B$3:$AH$1266,Sheet1!J$1+(Sheet1!$A$1-1)*10,FALSE)="---","---", (ROUND(VLOOKUP($A1988,Sheet1!$B$3:$AH$1266,Sheet1!J$1+(Sheet1!$A$1-1)*10,FALSE),IF(VLOOKUP($A1988,Sheet1!$B$3:$AH$1266,Sheet1!J$1+(Sheet1!$A$1-1)*10,FALSE)&gt;99999,-3,IF(VLOOKUP($A1988,Sheet1!$B$3:$AH$1266,Sheet1!J$1+(Sheet1!$A$1-1)*10,FALSE)&gt;9999,-2,IF(VLOOKUP($A1988,Sheet1!$B$3:$AH$1266,Sheet1!J$1+(Sheet1!$A$1-1)*10,FALSE)&gt;999,-1,0)))))))</f>
        <v>69</v>
      </c>
      <c r="AA1988" s="66">
        <f>IF(ISNA(VLOOKUP($A1988,Sheet1!$B$3:$AH$1266,Sheet1!K$1+(Sheet1!$A$1-1)*10,FALSE))=TRUE,"---",IF(VLOOKUP($A1988,Sheet1!$B$3:$AH$1266,Sheet1!K$1+(Sheet1!$A$1-1)*10,FALSE)="---","---", (ROUND(VLOOKUP($A1988,Sheet1!$B$3:$AH$1266,Sheet1!K$1+(Sheet1!$A$1-1)*10,FALSE),IF(VLOOKUP($A1988,Sheet1!$B$3:$AH$1266,Sheet1!K$1+(Sheet1!$A$1-1)*10,FALSE)&gt;99999,-3,IF(VLOOKUP($A1988,Sheet1!$B$3:$AH$1266,Sheet1!K$1+(Sheet1!$A$1-1)*10,FALSE)&gt;9999,-2,IF(VLOOKUP($A1988,Sheet1!$B$3:$AH$1266,Sheet1!K$1+(Sheet1!$A$1-1)*10,FALSE)&gt;999,-1,0)))))))</f>
        <v>83</v>
      </c>
      <c r="AB1988" s="66">
        <f>IF(ISNA(VLOOKUP($A1988,Sheet1!$B$3:$AH$1266,Sheet1!L$1+(Sheet1!$A$1-1)*10,FALSE))=TRUE,"---",IF(VLOOKUP($A1988,Sheet1!$B$3:$AH$1266,Sheet1!L$1+(Sheet1!$A$1-1)*10,FALSE)="---","---", (ROUND(VLOOKUP($A1988,Sheet1!$B$3:$AH$1266,Sheet1!L$1+(Sheet1!$A$1-1)*10,FALSE),IF(VLOOKUP($A1988,Sheet1!$B$3:$AH$1266,Sheet1!L$1+(Sheet1!$A$1-1)*10,FALSE)&gt;99999,-3,IF(VLOOKUP($A1988,Sheet1!$B$3:$AH$1266,Sheet1!L$1+(Sheet1!$A$1-1)*10,FALSE)&gt;9999,-2,IF(VLOOKUP($A1988,Sheet1!$B$3:$AH$1266,Sheet1!L$1+(Sheet1!$A$1-1)*10,FALSE)&gt;999,-1,0)))))))</f>
        <v>97</v>
      </c>
      <c r="AC1988" s="66">
        <f>IF(ISNA(VLOOKUP($A1988,Sheet1!$B$3:$AH$1266,Sheet1!M$1+(Sheet1!$A$1-1)*10,FALSE))=TRUE,"---",IF(VLOOKUP($A1988,Sheet1!$B$3:$AH$1266,Sheet1!M$1+(Sheet1!$A$1-1)*10,FALSE)="---","---", (ROUND(VLOOKUP($A1988,Sheet1!$B$3:$AH$1266,Sheet1!M$1+(Sheet1!$A$1-1)*10,FALSE),IF(VLOOKUP($A1988,Sheet1!$B$3:$AH$1266,Sheet1!M$1+(Sheet1!$A$1-1)*10,FALSE)&gt;99999,-3,IF(VLOOKUP($A1988,Sheet1!$B$3:$AH$1266,Sheet1!M$1+(Sheet1!$A$1-1)*10,FALSE)&gt;9999,-2,IF(VLOOKUP($A1988,Sheet1!$B$3:$AH$1266,Sheet1!M$1+(Sheet1!$A$1-1)*10,FALSE)&gt;999,-1,0)))))))</f>
        <v>111</v>
      </c>
      <c r="AD1988" s="66">
        <f>IF(ISNA(VLOOKUP($A1988,Sheet1!$B$3:$AH$1266,Sheet1!N$1+(Sheet1!$A$1-1)*10,FALSE))=TRUE,"---",IF(VLOOKUP($A1988,Sheet1!$B$3:$AH$1266,Sheet1!N$1+(Sheet1!$A$1-1)*10,FALSE)="---","---", (ROUND(VLOOKUP($A1988,Sheet1!$B$3:$AH$1266,Sheet1!N$1+(Sheet1!$A$1-1)*10,FALSE),IF(VLOOKUP($A1988,Sheet1!$B$3:$AH$1266,Sheet1!N$1+(Sheet1!$A$1-1)*10,FALSE)&gt;99999,-3,IF(VLOOKUP($A1988,Sheet1!$B$3:$AH$1266,Sheet1!N$1+(Sheet1!$A$1-1)*10,FALSE)&gt;9999,-2,IF(VLOOKUP($A1988,Sheet1!$B$3:$AH$1266,Sheet1!N$1+(Sheet1!$A$1-1)*10,FALSE)&gt;999,-1,0)))))))</f>
        <v>129</v>
      </c>
    </row>
    <row r="1989" spans="1:30" ht="25.5" customHeight="1" x14ac:dyDescent="0.25">
      <c r="A1989" s="125" t="s">
        <v>2885</v>
      </c>
      <c r="B1989" s="126" t="s">
        <v>2886</v>
      </c>
      <c r="C1989" s="125">
        <v>443835</v>
      </c>
      <c r="D1989" s="125">
        <v>741222</v>
      </c>
      <c r="E1989" s="70" t="s">
        <v>3052</v>
      </c>
      <c r="F1989" s="139" t="s">
        <v>4405</v>
      </c>
      <c r="G1989" s="127" t="s">
        <v>160</v>
      </c>
      <c r="H1989" s="128">
        <v>6.28</v>
      </c>
      <c r="I1989" s="112">
        <v>31045</v>
      </c>
      <c r="J1989" s="140" t="s">
        <v>4405</v>
      </c>
      <c r="K1989" s="127" t="s">
        <v>17</v>
      </c>
      <c r="L1989" s="115">
        <v>370</v>
      </c>
      <c r="M1989" s="116">
        <v>58.9</v>
      </c>
      <c r="N1989" s="127" t="s">
        <v>160</v>
      </c>
      <c r="O1989" s="68">
        <f t="shared" si="66"/>
        <v>10.89821595564014</v>
      </c>
      <c r="P1989" s="68">
        <f>IF(O1989&lt;&gt;"",VLOOKUP($A1989,Sheet4!$A$2:$O$1309,14,FALSE)*100,"")</f>
        <v>3.6953190218126708</v>
      </c>
      <c r="Q1989" s="68">
        <f>IF(P1989&lt;&gt;"",VLOOKUP($A1989,Sheet4!$A$2:$O$1309,15,FALSE)*100,"")</f>
        <v>30.84461852239091</v>
      </c>
      <c r="R1989" s="74">
        <f t="shared" si="65"/>
        <v>9</v>
      </c>
      <c r="S1989" s="64" t="s">
        <v>4364</v>
      </c>
      <c r="T1989" s="64" t="str">
        <f>IF(ISNA(VLOOKUP(A1989,Sheet1!B$3:C$1266,2,FALSE)=TRUE),"NC",VLOOKUP(A1989,Sheet1!B$3:C$1266,2,FALSE))</f>
        <v>Rural</v>
      </c>
      <c r="U1989" s="65">
        <f>IF(ISNA(VLOOKUP($A1989,Sheet1!$B$3:$AH$1266,Sheet1!E$1+(Sheet1!$A$1-1)*10,FALSE))=TRUE,"---",IF(VLOOKUP($A1989,Sheet1!$B$3:$AH$1266,Sheet1!E$1+(Sheet1!$A$1-1)*10,FALSE)="---","---", (ROUND(VLOOKUP($A1989,Sheet1!$B$3:$AH$1266,Sheet1!E$1+(Sheet1!$A$1-1)*10,FALSE),IF(VLOOKUP($A1989,Sheet1!$B$3:$AH$1266,Sheet1!E$1+(Sheet1!$A$1-1)*10,FALSE)&gt;99999,-3,IF(VLOOKUP($A1989,Sheet1!$B$3:$AH$1266,Sheet1!E$1+(Sheet1!$A$1-1)*10,FALSE)&gt;9999,-2,IF(VLOOKUP($A1989,Sheet1!$B$3:$AH$1266,Sheet1!E$1+(Sheet1!$A$1-1)*10,FALSE)&gt;999,-1,0)))))))</f>
        <v>143</v>
      </c>
      <c r="V1989" s="65">
        <f>IF(ISNA(VLOOKUP($A1989,Sheet1!$B$3:$AH$1266,Sheet1!F$1+(Sheet1!$A$1-1)*10,FALSE))=TRUE,"---",IF(VLOOKUP($A1989,Sheet1!$B$3:$AH$1266,Sheet1!F$1+(Sheet1!$A$1-1)*10,FALSE)="---","---", (ROUND(VLOOKUP($A1989,Sheet1!$B$3:$AH$1266,Sheet1!F$1+(Sheet1!$A$1-1)*10,FALSE),IF(VLOOKUP($A1989,Sheet1!$B$3:$AH$1266,Sheet1!F$1+(Sheet1!$A$1-1)*10,FALSE)&gt;99999,-3,IF(VLOOKUP($A1989,Sheet1!$B$3:$AH$1266,Sheet1!F$1+(Sheet1!$A$1-1)*10,FALSE)&gt;9999,-2,IF(VLOOKUP($A1989,Sheet1!$B$3:$AH$1266,Sheet1!F$1+(Sheet1!$A$1-1)*10,FALSE)&gt;999,-1,0)))))))</f>
        <v>171</v>
      </c>
      <c r="W1989" s="65">
        <f>IF(ISNA(VLOOKUP($A1989,Sheet1!$B$3:$AH$1266,Sheet1!G$1+(Sheet1!$A$1-1)*10,FALSE))=TRUE,"---",IF(VLOOKUP($A1989,Sheet1!$B$3:$AH$1266,Sheet1!G$1+(Sheet1!$A$1-1)*10,FALSE)="---","---", (ROUND(VLOOKUP($A1989,Sheet1!$B$3:$AH$1266,Sheet1!G$1+(Sheet1!$A$1-1)*10,FALSE),IF(VLOOKUP($A1989,Sheet1!$B$3:$AH$1266,Sheet1!G$1+(Sheet1!$A$1-1)*10,FALSE)&gt;99999,-3,IF(VLOOKUP($A1989,Sheet1!$B$3:$AH$1266,Sheet1!G$1+(Sheet1!$A$1-1)*10,FALSE)&gt;9999,-2,IF(VLOOKUP($A1989,Sheet1!$B$3:$AH$1266,Sheet1!G$1+(Sheet1!$A$1-1)*10,FALSE)&gt;999,-1,0)))))))</f>
        <v>208</v>
      </c>
      <c r="X1989" s="65">
        <f>IF(ISNA(VLOOKUP($A1989,Sheet1!$B$3:$AH$1266,Sheet1!H$1+(Sheet1!$A$1-1)*10,FALSE))=TRUE,"---",IF(VLOOKUP($A1989,Sheet1!$B$3:$AH$1266,Sheet1!H$1+(Sheet1!$A$1-1)*10,FALSE)="---","---", (ROUND(VLOOKUP($A1989,Sheet1!$B$3:$AH$1266,Sheet1!H$1+(Sheet1!$A$1-1)*10,FALSE),IF(VLOOKUP($A1989,Sheet1!$B$3:$AH$1266,Sheet1!H$1+(Sheet1!$A$1-1)*10,FALSE)&gt;99999,-3,IF(VLOOKUP($A1989,Sheet1!$B$3:$AH$1266,Sheet1!H$1+(Sheet1!$A$1-1)*10,FALSE)&gt;9999,-2,IF(VLOOKUP($A1989,Sheet1!$B$3:$AH$1266,Sheet1!H$1+(Sheet1!$A$1-1)*10,FALSE)&gt;999,-1,0)))))))</f>
        <v>306</v>
      </c>
      <c r="Y1989" s="65">
        <f>IF(ISNA(VLOOKUP($A1989,Sheet1!$B$3:$AH$1266,Sheet1!I$1+(Sheet1!$A$1-1)*10,FALSE))=TRUE,"---",IF(VLOOKUP($A1989,Sheet1!$B$3:$AH$1266,Sheet1!I$1+(Sheet1!$A$1-1)*10,FALSE)="---","---", (ROUND(VLOOKUP($A1989,Sheet1!$B$3:$AH$1266,Sheet1!I$1+(Sheet1!$A$1-1)*10,FALSE),IF(VLOOKUP($A1989,Sheet1!$B$3:$AH$1266,Sheet1!I$1+(Sheet1!$A$1-1)*10,FALSE)&gt;99999,-3,IF(VLOOKUP($A1989,Sheet1!$B$3:$AH$1266,Sheet1!I$1+(Sheet1!$A$1-1)*10,FALSE)&gt;9999,-2,IF(VLOOKUP($A1989,Sheet1!$B$3:$AH$1266,Sheet1!I$1+(Sheet1!$A$1-1)*10,FALSE)&gt;999,-1,0)))))))</f>
        <v>377</v>
      </c>
      <c r="Z1989" s="65">
        <f>IF(ISNA(VLOOKUP($A1989,Sheet1!$B$3:$AH$1266,Sheet1!J$1+(Sheet1!$A$1-1)*10,FALSE))=TRUE,"---",IF(VLOOKUP($A1989,Sheet1!$B$3:$AH$1266,Sheet1!J$1+(Sheet1!$A$1-1)*10,FALSE)="---","---", (ROUND(VLOOKUP($A1989,Sheet1!$B$3:$AH$1266,Sheet1!J$1+(Sheet1!$A$1-1)*10,FALSE),IF(VLOOKUP($A1989,Sheet1!$B$3:$AH$1266,Sheet1!J$1+(Sheet1!$A$1-1)*10,FALSE)&gt;99999,-3,IF(VLOOKUP($A1989,Sheet1!$B$3:$AH$1266,Sheet1!J$1+(Sheet1!$A$1-1)*10,FALSE)&gt;9999,-2,IF(VLOOKUP($A1989,Sheet1!$B$3:$AH$1266,Sheet1!J$1+(Sheet1!$A$1-1)*10,FALSE)&gt;999,-1,0)))))))</f>
        <v>468</v>
      </c>
      <c r="AA1989" s="65">
        <f>IF(ISNA(VLOOKUP($A1989,Sheet1!$B$3:$AH$1266,Sheet1!K$1+(Sheet1!$A$1-1)*10,FALSE))=TRUE,"---",IF(VLOOKUP($A1989,Sheet1!$B$3:$AH$1266,Sheet1!K$1+(Sheet1!$A$1-1)*10,FALSE)="---","---", (ROUND(VLOOKUP($A1989,Sheet1!$B$3:$AH$1266,Sheet1!K$1+(Sheet1!$A$1-1)*10,FALSE),IF(VLOOKUP($A1989,Sheet1!$B$3:$AH$1266,Sheet1!K$1+(Sheet1!$A$1-1)*10,FALSE)&gt;99999,-3,IF(VLOOKUP($A1989,Sheet1!$B$3:$AH$1266,Sheet1!K$1+(Sheet1!$A$1-1)*10,FALSE)&gt;9999,-2,IF(VLOOKUP($A1989,Sheet1!$B$3:$AH$1266,Sheet1!K$1+(Sheet1!$A$1-1)*10,FALSE)&gt;999,-1,0)))))))</f>
        <v>536</v>
      </c>
      <c r="AB1989" s="65">
        <f>IF(ISNA(VLOOKUP($A1989,Sheet1!$B$3:$AH$1266,Sheet1!L$1+(Sheet1!$A$1-1)*10,FALSE))=TRUE,"---",IF(VLOOKUP($A1989,Sheet1!$B$3:$AH$1266,Sheet1!L$1+(Sheet1!$A$1-1)*10,FALSE)="---","---", (ROUND(VLOOKUP($A1989,Sheet1!$B$3:$AH$1266,Sheet1!L$1+(Sheet1!$A$1-1)*10,FALSE),IF(VLOOKUP($A1989,Sheet1!$B$3:$AH$1266,Sheet1!L$1+(Sheet1!$A$1-1)*10,FALSE)&gt;99999,-3,IF(VLOOKUP($A1989,Sheet1!$B$3:$AH$1266,Sheet1!L$1+(Sheet1!$A$1-1)*10,FALSE)&gt;9999,-2,IF(VLOOKUP($A1989,Sheet1!$B$3:$AH$1266,Sheet1!L$1+(Sheet1!$A$1-1)*10,FALSE)&gt;999,-1,0)))))))</f>
        <v>612</v>
      </c>
      <c r="AC1989" s="65">
        <f>IF(ISNA(VLOOKUP($A1989,Sheet1!$B$3:$AH$1266,Sheet1!M$1+(Sheet1!$A$1-1)*10,FALSE))=TRUE,"---",IF(VLOOKUP($A1989,Sheet1!$B$3:$AH$1266,Sheet1!M$1+(Sheet1!$A$1-1)*10,FALSE)="---","---", (ROUND(VLOOKUP($A1989,Sheet1!$B$3:$AH$1266,Sheet1!M$1+(Sheet1!$A$1-1)*10,FALSE),IF(VLOOKUP($A1989,Sheet1!$B$3:$AH$1266,Sheet1!M$1+(Sheet1!$A$1-1)*10,FALSE)&gt;99999,-3,IF(VLOOKUP($A1989,Sheet1!$B$3:$AH$1266,Sheet1!M$1+(Sheet1!$A$1-1)*10,FALSE)&gt;9999,-2,IF(VLOOKUP($A1989,Sheet1!$B$3:$AH$1266,Sheet1!M$1+(Sheet1!$A$1-1)*10,FALSE)&gt;999,-1,0)))))))</f>
        <v>681</v>
      </c>
      <c r="AD1989" s="65">
        <f>IF(ISNA(VLOOKUP($A1989,Sheet1!$B$3:$AH$1266,Sheet1!N$1+(Sheet1!$A$1-1)*10,FALSE))=TRUE,"---",IF(VLOOKUP($A1989,Sheet1!$B$3:$AH$1266,Sheet1!N$1+(Sheet1!$A$1-1)*10,FALSE)="---","---", (ROUND(VLOOKUP($A1989,Sheet1!$B$3:$AH$1266,Sheet1!N$1+(Sheet1!$A$1-1)*10,FALSE),IF(VLOOKUP($A1989,Sheet1!$B$3:$AH$1266,Sheet1!N$1+(Sheet1!$A$1-1)*10,FALSE)&gt;99999,-3,IF(VLOOKUP($A1989,Sheet1!$B$3:$AH$1266,Sheet1!N$1+(Sheet1!$A$1-1)*10,FALSE)&gt;9999,-2,IF(VLOOKUP($A1989,Sheet1!$B$3:$AH$1266,Sheet1!N$1+(Sheet1!$A$1-1)*10,FALSE)&gt;999,-1,0)))))))</f>
        <v>787</v>
      </c>
    </row>
    <row r="1990" spans="1:30" ht="25.5" customHeight="1" x14ac:dyDescent="0.25">
      <c r="A1990" s="304" t="s">
        <v>2887</v>
      </c>
      <c r="B1990" s="393" t="s">
        <v>2888</v>
      </c>
      <c r="C1990" s="304">
        <v>444522</v>
      </c>
      <c r="D1990" s="304">
        <v>741308</v>
      </c>
      <c r="E1990" s="305" t="s">
        <v>3052</v>
      </c>
      <c r="F1990" s="345" t="s">
        <v>5009</v>
      </c>
      <c r="G1990" s="351" t="s">
        <v>31</v>
      </c>
      <c r="H1990" s="348">
        <v>132</v>
      </c>
      <c r="I1990" s="119">
        <v>31045</v>
      </c>
      <c r="J1990" s="124">
        <v>5.63</v>
      </c>
      <c r="K1990" s="118" t="s">
        <v>24</v>
      </c>
      <c r="L1990" s="122">
        <v>3700</v>
      </c>
      <c r="M1990" s="164">
        <v>28</v>
      </c>
      <c r="N1990" s="118" t="s">
        <v>24</v>
      </c>
      <c r="O1990" s="71">
        <f t="shared" si="66"/>
        <v>1.4169578604415847</v>
      </c>
      <c r="P1990" s="71">
        <f>IF(O1990&lt;&gt;"",VLOOKUP($A1990,Sheet4!$A$2:$O$1309,14,FALSE)*100,"")</f>
        <v>0.2225831798511102</v>
      </c>
      <c r="Q1990" s="71">
        <f>IF(P1990&lt;&gt;"",VLOOKUP($A1990,Sheet4!$A$2:$O$1309,15,FALSE)*100,"")</f>
        <v>2.158988792856209</v>
      </c>
      <c r="R1990" s="73">
        <f t="shared" si="65"/>
        <v>70</v>
      </c>
      <c r="S1990" s="357" t="s">
        <v>4364</v>
      </c>
      <c r="T1990" s="357" t="str">
        <f>IF(ISNA(VLOOKUP(A1990,Sheet1!B$3:C$1266,2,FALSE)=TRUE),"NC",VLOOKUP(A1990,Sheet1!B$3:C$1266,2,FALSE))</f>
        <v>Rural10</v>
      </c>
      <c r="U1990" s="385">
        <f>IF(ISNA(VLOOKUP($A1990,Sheet1!$B$3:$AH$1266,Sheet1!E$1+(Sheet1!$A$1-1)*10,FALSE))=TRUE,"---",IF(VLOOKUP($A1990,Sheet1!$B$3:$AH$1266,Sheet1!E$1+(Sheet1!$A$1-1)*10,FALSE)="---","---", (ROUND(VLOOKUP($A1990,Sheet1!$B$3:$AH$1266,Sheet1!E$1+(Sheet1!$A$1-1)*10,FALSE),IF(VLOOKUP($A1990,Sheet1!$B$3:$AH$1266,Sheet1!E$1+(Sheet1!$A$1-1)*10,FALSE)&gt;99999,-3,IF(VLOOKUP($A1990,Sheet1!$B$3:$AH$1266,Sheet1!E$1+(Sheet1!$A$1-1)*10,FALSE)&gt;9999,-2,IF(VLOOKUP($A1990,Sheet1!$B$3:$AH$1266,Sheet1!E$1+(Sheet1!$A$1-1)*10,FALSE)&gt;999,-1,0)))))))</f>
        <v>1230</v>
      </c>
      <c r="V1990" s="385">
        <f>IF(ISNA(VLOOKUP($A1990,Sheet1!$B$3:$AH$1266,Sheet1!F$1+(Sheet1!$A$1-1)*10,FALSE))=TRUE,"---",IF(VLOOKUP($A1990,Sheet1!$B$3:$AH$1266,Sheet1!F$1+(Sheet1!$A$1-1)*10,FALSE)="---","---", (ROUND(VLOOKUP($A1990,Sheet1!$B$3:$AH$1266,Sheet1!F$1+(Sheet1!$A$1-1)*10,FALSE),IF(VLOOKUP($A1990,Sheet1!$B$3:$AH$1266,Sheet1!F$1+(Sheet1!$A$1-1)*10,FALSE)&gt;99999,-3,IF(VLOOKUP($A1990,Sheet1!$B$3:$AH$1266,Sheet1!F$1+(Sheet1!$A$1-1)*10,FALSE)&gt;9999,-2,IF(VLOOKUP($A1990,Sheet1!$B$3:$AH$1266,Sheet1!F$1+(Sheet1!$A$1-1)*10,FALSE)&gt;999,-1,0)))))))</f>
        <v>1440</v>
      </c>
      <c r="W1990" s="385">
        <f>IF(ISNA(VLOOKUP($A1990,Sheet1!$B$3:$AH$1266,Sheet1!G$1+(Sheet1!$A$1-1)*10,FALSE))=TRUE,"---",IF(VLOOKUP($A1990,Sheet1!$B$3:$AH$1266,Sheet1!G$1+(Sheet1!$A$1-1)*10,FALSE)="---","---", (ROUND(VLOOKUP($A1990,Sheet1!$B$3:$AH$1266,Sheet1!G$1+(Sheet1!$A$1-1)*10,FALSE),IF(VLOOKUP($A1990,Sheet1!$B$3:$AH$1266,Sheet1!G$1+(Sheet1!$A$1-1)*10,FALSE)&gt;99999,-3,IF(VLOOKUP($A1990,Sheet1!$B$3:$AH$1266,Sheet1!G$1+(Sheet1!$A$1-1)*10,FALSE)&gt;9999,-2,IF(VLOOKUP($A1990,Sheet1!$B$3:$AH$1266,Sheet1!G$1+(Sheet1!$A$1-1)*10,FALSE)&gt;999,-1,0)))))))</f>
        <v>1680</v>
      </c>
      <c r="X1990" s="385">
        <f>IF(ISNA(VLOOKUP($A1990,Sheet1!$B$3:$AH$1266,Sheet1!H$1+(Sheet1!$A$1-1)*10,FALSE))=TRUE,"---",IF(VLOOKUP($A1990,Sheet1!$B$3:$AH$1266,Sheet1!H$1+(Sheet1!$A$1-1)*10,FALSE)="---","---", (ROUND(VLOOKUP($A1990,Sheet1!$B$3:$AH$1266,Sheet1!H$1+(Sheet1!$A$1-1)*10,FALSE),IF(VLOOKUP($A1990,Sheet1!$B$3:$AH$1266,Sheet1!H$1+(Sheet1!$A$1-1)*10,FALSE)&gt;99999,-3,IF(VLOOKUP($A1990,Sheet1!$B$3:$AH$1266,Sheet1!H$1+(Sheet1!$A$1-1)*10,FALSE)&gt;9999,-2,IF(VLOOKUP($A1990,Sheet1!$B$3:$AH$1266,Sheet1!H$1+(Sheet1!$A$1-1)*10,FALSE)&gt;999,-1,0)))))))</f>
        <v>2270</v>
      </c>
      <c r="Y1990" s="385">
        <f>IF(ISNA(VLOOKUP($A1990,Sheet1!$B$3:$AH$1266,Sheet1!I$1+(Sheet1!$A$1-1)*10,FALSE))=TRUE,"---",IF(VLOOKUP($A1990,Sheet1!$B$3:$AH$1266,Sheet1!I$1+(Sheet1!$A$1-1)*10,FALSE)="---","---", (ROUND(VLOOKUP($A1990,Sheet1!$B$3:$AH$1266,Sheet1!I$1+(Sheet1!$A$1-1)*10,FALSE),IF(VLOOKUP($A1990,Sheet1!$B$3:$AH$1266,Sheet1!I$1+(Sheet1!$A$1-1)*10,FALSE)&gt;99999,-3,IF(VLOOKUP($A1990,Sheet1!$B$3:$AH$1266,Sheet1!I$1+(Sheet1!$A$1-1)*10,FALSE)&gt;9999,-2,IF(VLOOKUP($A1990,Sheet1!$B$3:$AH$1266,Sheet1!I$1+(Sheet1!$A$1-1)*10,FALSE)&gt;999,-1,0)))))))</f>
        <v>2660</v>
      </c>
      <c r="Z1990" s="385">
        <f>IF(ISNA(VLOOKUP($A1990,Sheet1!$B$3:$AH$1266,Sheet1!J$1+(Sheet1!$A$1-1)*10,FALSE))=TRUE,"---",IF(VLOOKUP($A1990,Sheet1!$B$3:$AH$1266,Sheet1!J$1+(Sheet1!$A$1-1)*10,FALSE)="---","---", (ROUND(VLOOKUP($A1990,Sheet1!$B$3:$AH$1266,Sheet1!J$1+(Sheet1!$A$1-1)*10,FALSE),IF(VLOOKUP($A1990,Sheet1!$B$3:$AH$1266,Sheet1!J$1+(Sheet1!$A$1-1)*10,FALSE)&gt;99999,-3,IF(VLOOKUP($A1990,Sheet1!$B$3:$AH$1266,Sheet1!J$1+(Sheet1!$A$1-1)*10,FALSE)&gt;9999,-2,IF(VLOOKUP($A1990,Sheet1!$B$3:$AH$1266,Sheet1!J$1+(Sheet1!$A$1-1)*10,FALSE)&gt;999,-1,0)))))))</f>
        <v>3150</v>
      </c>
      <c r="AA1990" s="385">
        <f>IF(ISNA(VLOOKUP($A1990,Sheet1!$B$3:$AH$1266,Sheet1!K$1+(Sheet1!$A$1-1)*10,FALSE))=TRUE,"---",IF(VLOOKUP($A1990,Sheet1!$B$3:$AH$1266,Sheet1!K$1+(Sheet1!$A$1-1)*10,FALSE)="---","---", (ROUND(VLOOKUP($A1990,Sheet1!$B$3:$AH$1266,Sheet1!K$1+(Sheet1!$A$1-1)*10,FALSE),IF(VLOOKUP($A1990,Sheet1!$B$3:$AH$1266,Sheet1!K$1+(Sheet1!$A$1-1)*10,FALSE)&gt;99999,-3,IF(VLOOKUP($A1990,Sheet1!$B$3:$AH$1266,Sheet1!K$1+(Sheet1!$A$1-1)*10,FALSE)&gt;9999,-2,IF(VLOOKUP($A1990,Sheet1!$B$3:$AH$1266,Sheet1!K$1+(Sheet1!$A$1-1)*10,FALSE)&gt;999,-1,0)))))))</f>
        <v>3500</v>
      </c>
      <c r="AB1990" s="385">
        <f>IF(ISNA(VLOOKUP($A1990,Sheet1!$B$3:$AH$1266,Sheet1!L$1+(Sheet1!$A$1-1)*10,FALSE))=TRUE,"---",IF(VLOOKUP($A1990,Sheet1!$B$3:$AH$1266,Sheet1!L$1+(Sheet1!$A$1-1)*10,FALSE)="---","---", (ROUND(VLOOKUP($A1990,Sheet1!$B$3:$AH$1266,Sheet1!L$1+(Sheet1!$A$1-1)*10,FALSE),IF(VLOOKUP($A1990,Sheet1!$B$3:$AH$1266,Sheet1!L$1+(Sheet1!$A$1-1)*10,FALSE)&gt;99999,-3,IF(VLOOKUP($A1990,Sheet1!$B$3:$AH$1266,Sheet1!L$1+(Sheet1!$A$1-1)*10,FALSE)&gt;9999,-2,IF(VLOOKUP($A1990,Sheet1!$B$3:$AH$1266,Sheet1!L$1+(Sheet1!$A$1-1)*10,FALSE)&gt;999,-1,0)))))))</f>
        <v>3850</v>
      </c>
      <c r="AC1990" s="385">
        <f>IF(ISNA(VLOOKUP($A1990,Sheet1!$B$3:$AH$1266,Sheet1!M$1+(Sheet1!$A$1-1)*10,FALSE))=TRUE,"---",IF(VLOOKUP($A1990,Sheet1!$B$3:$AH$1266,Sheet1!M$1+(Sheet1!$A$1-1)*10,FALSE)="---","---", (ROUND(VLOOKUP($A1990,Sheet1!$B$3:$AH$1266,Sheet1!M$1+(Sheet1!$A$1-1)*10,FALSE),IF(VLOOKUP($A1990,Sheet1!$B$3:$AH$1266,Sheet1!M$1+(Sheet1!$A$1-1)*10,FALSE)&gt;99999,-3,IF(VLOOKUP($A1990,Sheet1!$B$3:$AH$1266,Sheet1!M$1+(Sheet1!$A$1-1)*10,FALSE)&gt;9999,-2,IF(VLOOKUP($A1990,Sheet1!$B$3:$AH$1266,Sheet1!M$1+(Sheet1!$A$1-1)*10,FALSE)&gt;999,-1,0)))))))</f>
        <v>4180</v>
      </c>
      <c r="AD1990" s="385">
        <f>IF(ISNA(VLOOKUP($A1990,Sheet1!$B$3:$AH$1266,Sheet1!N$1+(Sheet1!$A$1-1)*10,FALSE))=TRUE,"---",IF(VLOOKUP($A1990,Sheet1!$B$3:$AH$1266,Sheet1!N$1+(Sheet1!$A$1-1)*10,FALSE)="---","---", (ROUND(VLOOKUP($A1990,Sheet1!$B$3:$AH$1266,Sheet1!N$1+(Sheet1!$A$1-1)*10,FALSE),IF(VLOOKUP($A1990,Sheet1!$B$3:$AH$1266,Sheet1!N$1+(Sheet1!$A$1-1)*10,FALSE)&gt;99999,-3,IF(VLOOKUP($A1990,Sheet1!$B$3:$AH$1266,Sheet1!N$1+(Sheet1!$A$1-1)*10,FALSE)&gt;9999,-2,IF(VLOOKUP($A1990,Sheet1!$B$3:$AH$1266,Sheet1!N$1+(Sheet1!$A$1-1)*10,FALSE)&gt;999,-1,0)))))))</f>
        <v>4620</v>
      </c>
    </row>
    <row r="1991" spans="1:30" ht="25.5" customHeight="1" x14ac:dyDescent="0.25">
      <c r="A1991" s="304"/>
      <c r="B1991" s="346"/>
      <c r="C1991" s="304"/>
      <c r="D1991" s="304"/>
      <c r="E1991" s="305" t="e">
        <v>#N/A</v>
      </c>
      <c r="F1991" s="355"/>
      <c r="G1991" s="372"/>
      <c r="H1991" s="348"/>
      <c r="I1991" s="119">
        <v>35886</v>
      </c>
      <c r="J1991" s="124">
        <v>5.43</v>
      </c>
      <c r="K1991" s="121" t="s">
        <v>4405</v>
      </c>
      <c r="L1991" s="122">
        <v>3540</v>
      </c>
      <c r="M1991" s="123">
        <v>26.8</v>
      </c>
      <c r="N1991" s="121" t="s">
        <v>4405</v>
      </c>
      <c r="O1991" s="71" t="s">
        <v>4405</v>
      </c>
      <c r="P1991" s="71" t="s">
        <v>4405</v>
      </c>
      <c r="Q1991" s="71" t="s">
        <v>4405</v>
      </c>
      <c r="R1991" s="73" t="s">
        <v>4405</v>
      </c>
      <c r="S1991" s="357" t="e">
        <v>#N/A</v>
      </c>
      <c r="T1991" s="357" t="str">
        <f>IF(ISNA(VLOOKUP(A1991,Sheet1!B$3:C$1266,2,FALSE)=TRUE),"ND",VLOOKUP(A1991,Sheet1!B$3:C$1266,2,FALSE))</f>
        <v>ND</v>
      </c>
      <c r="U1991" s="385" t="str">
        <f>IF(ISNA(VLOOKUP($A1991,Sheet1!$B$3:$AH$1266,Sheet1!E$1+(Sheet1!$A$1-1)*10,FALSE))=TRUE,"---",IF(VLOOKUP($A1991,Sheet1!$B$3:$AH$1266,Sheet1!E$1+(Sheet1!$A$1-1)*10,FALSE)="---","---", (ROUND(VLOOKUP($A1991,Sheet1!$B$3:$AH$1266,Sheet1!E$1+(Sheet1!$A$1-1)*10,FALSE),IF(VLOOKUP($A1991,Sheet1!$B$3:$AH$1266,Sheet1!E$1+(Sheet1!$A$1-1)*10,FALSE)&gt;99999,-3,IF(VLOOKUP($A1991,Sheet1!$B$3:$AH$1266,Sheet1!E$1+(Sheet1!$A$1-1)*10,FALSE)&gt;9999,-2,IF(VLOOKUP($A1991,Sheet1!$B$3:$AH$1266,Sheet1!E$1+(Sheet1!$A$1-1)*10,FALSE)&gt;999,-1,0)))))))</f>
        <v>---</v>
      </c>
      <c r="V1991" s="385" t="str">
        <f>IF(ISNA(VLOOKUP($A1991,Sheet1!$B$3:$AH$1266,Sheet1!F$1+(Sheet1!$A$1-1)*10,FALSE))=TRUE,"---",IF(VLOOKUP($A1991,Sheet1!$B$3:$AH$1266,Sheet1!F$1+(Sheet1!$A$1-1)*10,FALSE)="---","---", (ROUND(VLOOKUP($A1991,Sheet1!$B$3:$AH$1266,Sheet1!F$1+(Sheet1!$A$1-1)*10,FALSE),IF(VLOOKUP($A1991,Sheet1!$B$3:$AH$1266,Sheet1!F$1+(Sheet1!$A$1-1)*10,FALSE)&gt;99999,-3,IF(VLOOKUP($A1991,Sheet1!$B$3:$AH$1266,Sheet1!F$1+(Sheet1!$A$1-1)*10,FALSE)&gt;9999,-2,IF(VLOOKUP($A1991,Sheet1!$B$3:$AH$1266,Sheet1!F$1+(Sheet1!$A$1-1)*10,FALSE)&gt;999,-1,0)))))))</f>
        <v>---</v>
      </c>
      <c r="W1991" s="385" t="str">
        <f>IF(ISNA(VLOOKUP($A1991,Sheet1!$B$3:$AH$1266,Sheet1!G$1+(Sheet1!$A$1-1)*10,FALSE))=TRUE,"---",IF(VLOOKUP($A1991,Sheet1!$B$3:$AH$1266,Sheet1!G$1+(Sheet1!$A$1-1)*10,FALSE)="---","---", (ROUND(VLOOKUP($A1991,Sheet1!$B$3:$AH$1266,Sheet1!G$1+(Sheet1!$A$1-1)*10,FALSE),IF(VLOOKUP($A1991,Sheet1!$B$3:$AH$1266,Sheet1!G$1+(Sheet1!$A$1-1)*10,FALSE)&gt;99999,-3,IF(VLOOKUP($A1991,Sheet1!$B$3:$AH$1266,Sheet1!G$1+(Sheet1!$A$1-1)*10,FALSE)&gt;9999,-2,IF(VLOOKUP($A1991,Sheet1!$B$3:$AH$1266,Sheet1!G$1+(Sheet1!$A$1-1)*10,FALSE)&gt;999,-1,0)))))))</f>
        <v>---</v>
      </c>
      <c r="X1991" s="385" t="str">
        <f>IF(ISNA(VLOOKUP($A1991,Sheet1!$B$3:$AH$1266,Sheet1!H$1+(Sheet1!$A$1-1)*10,FALSE))=TRUE,"---",IF(VLOOKUP($A1991,Sheet1!$B$3:$AH$1266,Sheet1!H$1+(Sheet1!$A$1-1)*10,FALSE)="---","---", (ROUND(VLOOKUP($A1991,Sheet1!$B$3:$AH$1266,Sheet1!H$1+(Sheet1!$A$1-1)*10,FALSE),IF(VLOOKUP($A1991,Sheet1!$B$3:$AH$1266,Sheet1!H$1+(Sheet1!$A$1-1)*10,FALSE)&gt;99999,-3,IF(VLOOKUP($A1991,Sheet1!$B$3:$AH$1266,Sheet1!H$1+(Sheet1!$A$1-1)*10,FALSE)&gt;9999,-2,IF(VLOOKUP($A1991,Sheet1!$B$3:$AH$1266,Sheet1!H$1+(Sheet1!$A$1-1)*10,FALSE)&gt;999,-1,0)))))))</f>
        <v>---</v>
      </c>
      <c r="Y1991" s="385" t="str">
        <f>IF(ISNA(VLOOKUP($A1991,Sheet1!$B$3:$AH$1266,Sheet1!I$1+(Sheet1!$A$1-1)*10,FALSE))=TRUE,"---",IF(VLOOKUP($A1991,Sheet1!$B$3:$AH$1266,Sheet1!I$1+(Sheet1!$A$1-1)*10,FALSE)="---","---", (ROUND(VLOOKUP($A1991,Sheet1!$B$3:$AH$1266,Sheet1!I$1+(Sheet1!$A$1-1)*10,FALSE),IF(VLOOKUP($A1991,Sheet1!$B$3:$AH$1266,Sheet1!I$1+(Sheet1!$A$1-1)*10,FALSE)&gt;99999,-3,IF(VLOOKUP($A1991,Sheet1!$B$3:$AH$1266,Sheet1!I$1+(Sheet1!$A$1-1)*10,FALSE)&gt;9999,-2,IF(VLOOKUP($A1991,Sheet1!$B$3:$AH$1266,Sheet1!I$1+(Sheet1!$A$1-1)*10,FALSE)&gt;999,-1,0)))))))</f>
        <v>---</v>
      </c>
      <c r="Z1991" s="385" t="str">
        <f>IF(ISNA(VLOOKUP($A1991,Sheet1!$B$3:$AH$1266,Sheet1!J$1+(Sheet1!$A$1-1)*10,FALSE))=TRUE,"---",IF(VLOOKUP($A1991,Sheet1!$B$3:$AH$1266,Sheet1!J$1+(Sheet1!$A$1-1)*10,FALSE)="---","---", (ROUND(VLOOKUP($A1991,Sheet1!$B$3:$AH$1266,Sheet1!J$1+(Sheet1!$A$1-1)*10,FALSE),IF(VLOOKUP($A1991,Sheet1!$B$3:$AH$1266,Sheet1!J$1+(Sheet1!$A$1-1)*10,FALSE)&gt;99999,-3,IF(VLOOKUP($A1991,Sheet1!$B$3:$AH$1266,Sheet1!J$1+(Sheet1!$A$1-1)*10,FALSE)&gt;9999,-2,IF(VLOOKUP($A1991,Sheet1!$B$3:$AH$1266,Sheet1!J$1+(Sheet1!$A$1-1)*10,FALSE)&gt;999,-1,0)))))))</f>
        <v>---</v>
      </c>
      <c r="AA1991" s="385" t="str">
        <f>IF(ISNA(VLOOKUP($A1991,Sheet1!$B$3:$AH$1266,Sheet1!K$1+(Sheet1!$A$1-1)*10,FALSE))=TRUE,"---",IF(VLOOKUP($A1991,Sheet1!$B$3:$AH$1266,Sheet1!K$1+(Sheet1!$A$1-1)*10,FALSE)="---","---", (ROUND(VLOOKUP($A1991,Sheet1!$B$3:$AH$1266,Sheet1!K$1+(Sheet1!$A$1-1)*10,FALSE),IF(VLOOKUP($A1991,Sheet1!$B$3:$AH$1266,Sheet1!K$1+(Sheet1!$A$1-1)*10,FALSE)&gt;99999,-3,IF(VLOOKUP($A1991,Sheet1!$B$3:$AH$1266,Sheet1!K$1+(Sheet1!$A$1-1)*10,FALSE)&gt;9999,-2,IF(VLOOKUP($A1991,Sheet1!$B$3:$AH$1266,Sheet1!K$1+(Sheet1!$A$1-1)*10,FALSE)&gt;999,-1,0)))))))</f>
        <v>---</v>
      </c>
      <c r="AB1991" s="385" t="str">
        <f>IF(ISNA(VLOOKUP($A1991,Sheet1!$B$3:$AH$1266,Sheet1!L$1+(Sheet1!$A$1-1)*10,FALSE))=TRUE,"---",IF(VLOOKUP($A1991,Sheet1!$B$3:$AH$1266,Sheet1!L$1+(Sheet1!$A$1-1)*10,FALSE)="---","---", (ROUND(VLOOKUP($A1991,Sheet1!$B$3:$AH$1266,Sheet1!L$1+(Sheet1!$A$1-1)*10,FALSE),IF(VLOOKUP($A1991,Sheet1!$B$3:$AH$1266,Sheet1!L$1+(Sheet1!$A$1-1)*10,FALSE)&gt;99999,-3,IF(VLOOKUP($A1991,Sheet1!$B$3:$AH$1266,Sheet1!L$1+(Sheet1!$A$1-1)*10,FALSE)&gt;9999,-2,IF(VLOOKUP($A1991,Sheet1!$B$3:$AH$1266,Sheet1!L$1+(Sheet1!$A$1-1)*10,FALSE)&gt;999,-1,0)))))))</f>
        <v>---</v>
      </c>
      <c r="AC1991" s="385" t="str">
        <f>IF(ISNA(VLOOKUP($A1991,Sheet1!$B$3:$AH$1266,Sheet1!M$1+(Sheet1!$A$1-1)*10,FALSE))=TRUE,"---",IF(VLOOKUP($A1991,Sheet1!$B$3:$AH$1266,Sheet1!M$1+(Sheet1!$A$1-1)*10,FALSE)="---","---", (ROUND(VLOOKUP($A1991,Sheet1!$B$3:$AH$1266,Sheet1!M$1+(Sheet1!$A$1-1)*10,FALSE),IF(VLOOKUP($A1991,Sheet1!$B$3:$AH$1266,Sheet1!M$1+(Sheet1!$A$1-1)*10,FALSE)&gt;99999,-3,IF(VLOOKUP($A1991,Sheet1!$B$3:$AH$1266,Sheet1!M$1+(Sheet1!$A$1-1)*10,FALSE)&gt;9999,-2,IF(VLOOKUP($A1991,Sheet1!$B$3:$AH$1266,Sheet1!M$1+(Sheet1!$A$1-1)*10,FALSE)&gt;999,-1,0)))))))</f>
        <v>---</v>
      </c>
      <c r="AD1991" s="385" t="str">
        <f>IF(ISNA(VLOOKUP($A1991,Sheet1!$B$3:$AH$1266,Sheet1!N$1+(Sheet1!$A$1-1)*10,FALSE))=TRUE,"---",IF(VLOOKUP($A1991,Sheet1!$B$3:$AH$1266,Sheet1!N$1+(Sheet1!$A$1-1)*10,FALSE)="---","---", (ROUND(VLOOKUP($A1991,Sheet1!$B$3:$AH$1266,Sheet1!N$1+(Sheet1!$A$1-1)*10,FALSE),IF(VLOOKUP($A1991,Sheet1!$B$3:$AH$1266,Sheet1!N$1+(Sheet1!$A$1-1)*10,FALSE)&gt;99999,-3,IF(VLOOKUP($A1991,Sheet1!$B$3:$AH$1266,Sheet1!N$1+(Sheet1!$A$1-1)*10,FALSE)&gt;9999,-2,IF(VLOOKUP($A1991,Sheet1!$B$3:$AH$1266,Sheet1!N$1+(Sheet1!$A$1-1)*10,FALSE)&gt;999,-1,0)))))))</f>
        <v>---</v>
      </c>
    </row>
    <row r="1992" spans="1:30" ht="25.5" customHeight="1" x14ac:dyDescent="0.25">
      <c r="A1992" s="125" t="s">
        <v>2889</v>
      </c>
      <c r="B1992" s="126" t="s">
        <v>2890</v>
      </c>
      <c r="C1992" s="125">
        <v>445056</v>
      </c>
      <c r="D1992" s="125">
        <v>741736</v>
      </c>
      <c r="E1992" s="70" t="s">
        <v>3052</v>
      </c>
      <c r="F1992" s="139" t="s">
        <v>4405</v>
      </c>
      <c r="G1992" s="127" t="s">
        <v>160</v>
      </c>
      <c r="H1992" s="128">
        <v>180</v>
      </c>
      <c r="I1992" s="112">
        <v>31045</v>
      </c>
      <c r="J1992" s="140" t="s">
        <v>4405</v>
      </c>
      <c r="K1992" s="127" t="s">
        <v>17</v>
      </c>
      <c r="L1992" s="115">
        <v>4670</v>
      </c>
      <c r="M1992" s="116">
        <v>25.9</v>
      </c>
      <c r="N1992" s="127" t="s">
        <v>321</v>
      </c>
      <c r="O1992" s="68">
        <f t="shared" si="66"/>
        <v>13.09655601541086</v>
      </c>
      <c r="P1992" s="68">
        <f>IF(O1992&lt;&gt;"",VLOOKUP($A1992,Sheet4!$A$2:$O$1309,14,FALSE)*100,"")</f>
        <v>0.55629636994212195</v>
      </c>
      <c r="Q1992" s="68">
        <f>IF(P1992&lt;&gt;"",VLOOKUP($A1992,Sheet4!$A$2:$O$1309,15,FALSE)*100,"")</f>
        <v>5.3175426399348025</v>
      </c>
      <c r="R1992" s="74">
        <f t="shared" si="65"/>
        <v>8</v>
      </c>
      <c r="S1992" s="64" t="s">
        <v>4364</v>
      </c>
      <c r="T1992" s="64" t="str">
        <f>IF(ISNA(VLOOKUP(A1992,Sheet1!B$3:C$1266,2,FALSE)=TRUE),"NC",VLOOKUP(A1992,Sheet1!B$3:C$1266,2,FALSE))</f>
        <v>Rural10*</v>
      </c>
      <c r="U1992" s="65">
        <f>IF(ISNA(VLOOKUP($A1992,Sheet1!$B$3:$AH$1266,Sheet1!E$1+(Sheet1!$A$1-1)*10,FALSE))=TRUE,"---",IF(VLOOKUP($A1992,Sheet1!$B$3:$AH$1266,Sheet1!E$1+(Sheet1!$A$1-1)*10,FALSE)="---","---", (ROUND(VLOOKUP($A1992,Sheet1!$B$3:$AH$1266,Sheet1!E$1+(Sheet1!$A$1-1)*10,FALSE),IF(VLOOKUP($A1992,Sheet1!$B$3:$AH$1266,Sheet1!E$1+(Sheet1!$A$1-1)*10,FALSE)&gt;99999,-3,IF(VLOOKUP($A1992,Sheet1!$B$3:$AH$1266,Sheet1!E$1+(Sheet1!$A$1-1)*10,FALSE)&gt;9999,-2,IF(VLOOKUP($A1992,Sheet1!$B$3:$AH$1266,Sheet1!E$1+(Sheet1!$A$1-1)*10,FALSE)&gt;999,-1,0)))))))</f>
        <v>2120</v>
      </c>
      <c r="V1992" s="65">
        <f>IF(ISNA(VLOOKUP($A1992,Sheet1!$B$3:$AH$1266,Sheet1!F$1+(Sheet1!$A$1-1)*10,FALSE))=TRUE,"---",IF(VLOOKUP($A1992,Sheet1!$B$3:$AH$1266,Sheet1!F$1+(Sheet1!$A$1-1)*10,FALSE)="---","---", (ROUND(VLOOKUP($A1992,Sheet1!$B$3:$AH$1266,Sheet1!F$1+(Sheet1!$A$1-1)*10,FALSE),IF(VLOOKUP($A1992,Sheet1!$B$3:$AH$1266,Sheet1!F$1+(Sheet1!$A$1-1)*10,FALSE)&gt;99999,-3,IF(VLOOKUP($A1992,Sheet1!$B$3:$AH$1266,Sheet1!F$1+(Sheet1!$A$1-1)*10,FALSE)&gt;9999,-2,IF(VLOOKUP($A1992,Sheet1!$B$3:$AH$1266,Sheet1!F$1+(Sheet1!$A$1-1)*10,FALSE)&gt;999,-1,0)))))))</f>
        <v>2480</v>
      </c>
      <c r="W1992" s="65">
        <f>IF(ISNA(VLOOKUP($A1992,Sheet1!$B$3:$AH$1266,Sheet1!G$1+(Sheet1!$A$1-1)*10,FALSE))=TRUE,"---",IF(VLOOKUP($A1992,Sheet1!$B$3:$AH$1266,Sheet1!G$1+(Sheet1!$A$1-1)*10,FALSE)="---","---", (ROUND(VLOOKUP($A1992,Sheet1!$B$3:$AH$1266,Sheet1!G$1+(Sheet1!$A$1-1)*10,FALSE),IF(VLOOKUP($A1992,Sheet1!$B$3:$AH$1266,Sheet1!G$1+(Sheet1!$A$1-1)*10,FALSE)&gt;99999,-3,IF(VLOOKUP($A1992,Sheet1!$B$3:$AH$1266,Sheet1!G$1+(Sheet1!$A$1-1)*10,FALSE)&gt;9999,-2,IF(VLOOKUP($A1992,Sheet1!$B$3:$AH$1266,Sheet1!G$1+(Sheet1!$A$1-1)*10,FALSE)&gt;999,-1,0)))))))</f>
        <v>2940</v>
      </c>
      <c r="X1992" s="65">
        <f>IF(ISNA(VLOOKUP($A1992,Sheet1!$B$3:$AH$1266,Sheet1!H$1+(Sheet1!$A$1-1)*10,FALSE))=TRUE,"---",IF(VLOOKUP($A1992,Sheet1!$B$3:$AH$1266,Sheet1!H$1+(Sheet1!$A$1-1)*10,FALSE)="---","---", (ROUND(VLOOKUP($A1992,Sheet1!$B$3:$AH$1266,Sheet1!H$1+(Sheet1!$A$1-1)*10,FALSE),IF(VLOOKUP($A1992,Sheet1!$B$3:$AH$1266,Sheet1!H$1+(Sheet1!$A$1-1)*10,FALSE)&gt;99999,-3,IF(VLOOKUP($A1992,Sheet1!$B$3:$AH$1266,Sheet1!H$1+(Sheet1!$A$1-1)*10,FALSE)&gt;9999,-2,IF(VLOOKUP($A1992,Sheet1!$B$3:$AH$1266,Sheet1!H$1+(Sheet1!$A$1-1)*10,FALSE)&gt;999,-1,0)))))))</f>
        <v>4120</v>
      </c>
      <c r="Y1992" s="65">
        <f>IF(ISNA(VLOOKUP($A1992,Sheet1!$B$3:$AH$1266,Sheet1!I$1+(Sheet1!$A$1-1)*10,FALSE))=TRUE,"---",IF(VLOOKUP($A1992,Sheet1!$B$3:$AH$1266,Sheet1!I$1+(Sheet1!$A$1-1)*10,FALSE)="---","---", (ROUND(VLOOKUP($A1992,Sheet1!$B$3:$AH$1266,Sheet1!I$1+(Sheet1!$A$1-1)*10,FALSE),IF(VLOOKUP($A1992,Sheet1!$B$3:$AH$1266,Sheet1!I$1+(Sheet1!$A$1-1)*10,FALSE)&gt;99999,-3,IF(VLOOKUP($A1992,Sheet1!$B$3:$AH$1266,Sheet1!I$1+(Sheet1!$A$1-1)*10,FALSE)&gt;9999,-2,IF(VLOOKUP($A1992,Sheet1!$B$3:$AH$1266,Sheet1!I$1+(Sheet1!$A$1-1)*10,FALSE)&gt;999,-1,0)))))))</f>
        <v>4940</v>
      </c>
      <c r="Z1992" s="65">
        <f>IF(ISNA(VLOOKUP($A1992,Sheet1!$B$3:$AH$1266,Sheet1!J$1+(Sheet1!$A$1-1)*10,FALSE))=TRUE,"---",IF(VLOOKUP($A1992,Sheet1!$B$3:$AH$1266,Sheet1!J$1+(Sheet1!$A$1-1)*10,FALSE)="---","---", (ROUND(VLOOKUP($A1992,Sheet1!$B$3:$AH$1266,Sheet1!J$1+(Sheet1!$A$1-1)*10,FALSE),IF(VLOOKUP($A1992,Sheet1!$B$3:$AH$1266,Sheet1!J$1+(Sheet1!$A$1-1)*10,FALSE)&gt;99999,-3,IF(VLOOKUP($A1992,Sheet1!$B$3:$AH$1266,Sheet1!J$1+(Sheet1!$A$1-1)*10,FALSE)&gt;9999,-2,IF(VLOOKUP($A1992,Sheet1!$B$3:$AH$1266,Sheet1!J$1+(Sheet1!$A$1-1)*10,FALSE)&gt;999,-1,0)))))))</f>
        <v>5970</v>
      </c>
      <c r="AA1992" s="65">
        <f>IF(ISNA(VLOOKUP($A1992,Sheet1!$B$3:$AH$1266,Sheet1!K$1+(Sheet1!$A$1-1)*10,FALSE))=TRUE,"---",IF(VLOOKUP($A1992,Sheet1!$B$3:$AH$1266,Sheet1!K$1+(Sheet1!$A$1-1)*10,FALSE)="---","---", (ROUND(VLOOKUP($A1992,Sheet1!$B$3:$AH$1266,Sheet1!K$1+(Sheet1!$A$1-1)*10,FALSE),IF(VLOOKUP($A1992,Sheet1!$B$3:$AH$1266,Sheet1!K$1+(Sheet1!$A$1-1)*10,FALSE)&gt;99999,-3,IF(VLOOKUP($A1992,Sheet1!$B$3:$AH$1266,Sheet1!K$1+(Sheet1!$A$1-1)*10,FALSE)&gt;9999,-2,IF(VLOOKUP($A1992,Sheet1!$B$3:$AH$1266,Sheet1!K$1+(Sheet1!$A$1-1)*10,FALSE)&gt;999,-1,0)))))))</f>
        <v>6720</v>
      </c>
      <c r="AB1992" s="65">
        <f>IF(ISNA(VLOOKUP($A1992,Sheet1!$B$3:$AH$1266,Sheet1!L$1+(Sheet1!$A$1-1)*10,FALSE))=TRUE,"---",IF(VLOOKUP($A1992,Sheet1!$B$3:$AH$1266,Sheet1!L$1+(Sheet1!$A$1-1)*10,FALSE)="---","---", (ROUND(VLOOKUP($A1992,Sheet1!$B$3:$AH$1266,Sheet1!L$1+(Sheet1!$A$1-1)*10,FALSE),IF(VLOOKUP($A1992,Sheet1!$B$3:$AH$1266,Sheet1!L$1+(Sheet1!$A$1-1)*10,FALSE)&gt;99999,-3,IF(VLOOKUP($A1992,Sheet1!$B$3:$AH$1266,Sheet1!L$1+(Sheet1!$A$1-1)*10,FALSE)&gt;9999,-2,IF(VLOOKUP($A1992,Sheet1!$B$3:$AH$1266,Sheet1!L$1+(Sheet1!$A$1-1)*10,FALSE)&gt;999,-1,0)))))))</f>
        <v>7560</v>
      </c>
      <c r="AC1992" s="65">
        <f>IF(ISNA(VLOOKUP($A1992,Sheet1!$B$3:$AH$1266,Sheet1!M$1+(Sheet1!$A$1-1)*10,FALSE))=TRUE,"---",IF(VLOOKUP($A1992,Sheet1!$B$3:$AH$1266,Sheet1!M$1+(Sheet1!$A$1-1)*10,FALSE)="---","---", (ROUND(VLOOKUP($A1992,Sheet1!$B$3:$AH$1266,Sheet1!M$1+(Sheet1!$A$1-1)*10,FALSE),IF(VLOOKUP($A1992,Sheet1!$B$3:$AH$1266,Sheet1!M$1+(Sheet1!$A$1-1)*10,FALSE)&gt;99999,-3,IF(VLOOKUP($A1992,Sheet1!$B$3:$AH$1266,Sheet1!M$1+(Sheet1!$A$1-1)*10,FALSE)&gt;9999,-2,IF(VLOOKUP($A1992,Sheet1!$B$3:$AH$1266,Sheet1!M$1+(Sheet1!$A$1-1)*10,FALSE)&gt;999,-1,0)))))))</f>
        <v>8290</v>
      </c>
      <c r="AD1992" s="65">
        <f>IF(ISNA(VLOOKUP($A1992,Sheet1!$B$3:$AH$1266,Sheet1!N$1+(Sheet1!$A$1-1)*10,FALSE))=TRUE,"---",IF(VLOOKUP($A1992,Sheet1!$B$3:$AH$1266,Sheet1!N$1+(Sheet1!$A$1-1)*10,FALSE)="---","---", (ROUND(VLOOKUP($A1992,Sheet1!$B$3:$AH$1266,Sheet1!N$1+(Sheet1!$A$1-1)*10,FALSE),IF(VLOOKUP($A1992,Sheet1!$B$3:$AH$1266,Sheet1!N$1+(Sheet1!$A$1-1)*10,FALSE)&gt;99999,-3,IF(VLOOKUP($A1992,Sheet1!$B$3:$AH$1266,Sheet1!N$1+(Sheet1!$A$1-1)*10,FALSE)&gt;9999,-2,IF(VLOOKUP($A1992,Sheet1!$B$3:$AH$1266,Sheet1!N$1+(Sheet1!$A$1-1)*10,FALSE)&gt;999,-1,0)))))))</f>
        <v>9420</v>
      </c>
    </row>
    <row r="1993" spans="1:30" ht="25.5" customHeight="1" x14ac:dyDescent="0.25">
      <c r="A1993" s="133" t="s">
        <v>2891</v>
      </c>
      <c r="B1993" s="141" t="s">
        <v>2892</v>
      </c>
      <c r="C1993" s="133">
        <v>445649</v>
      </c>
      <c r="D1993" s="133">
        <v>742850</v>
      </c>
      <c r="E1993" s="67" t="s">
        <v>3052</v>
      </c>
      <c r="F1993" s="117" t="s">
        <v>4831</v>
      </c>
      <c r="G1993" s="118" t="s">
        <v>286</v>
      </c>
      <c r="H1993" s="136">
        <v>32.4</v>
      </c>
      <c r="I1993" s="119">
        <v>27124</v>
      </c>
      <c r="J1993" s="124">
        <v>8.23</v>
      </c>
      <c r="K1993" s="121" t="s">
        <v>4405</v>
      </c>
      <c r="L1993" s="122">
        <v>2050</v>
      </c>
      <c r="M1993" s="123">
        <v>63.3</v>
      </c>
      <c r="N1993" s="121" t="s">
        <v>4405</v>
      </c>
      <c r="O1993" s="71">
        <f t="shared" si="66"/>
        <v>1.9576998245406148</v>
      </c>
      <c r="P1993" s="71">
        <f>IF(O1993&lt;&gt;"",VLOOKUP($A1993,Sheet4!$A$2:$O$1309,14,FALSE)*100,"")</f>
        <v>0.8663285911275409</v>
      </c>
      <c r="Q1993" s="71">
        <f>IF(P1993&lt;&gt;"",VLOOKUP($A1993,Sheet4!$A$2:$O$1309,15,FALSE)*100,"")</f>
        <v>8.1695952253656898</v>
      </c>
      <c r="R1993" s="73">
        <f t="shared" si="65"/>
        <v>50</v>
      </c>
      <c r="S1993" s="63" t="s">
        <v>4364</v>
      </c>
      <c r="T1993" s="63" t="str">
        <f>IF(ISNA(VLOOKUP(A1993,Sheet1!B$3:C$1266,2,FALSE)=TRUE),"NC",VLOOKUP(A1993,Sheet1!B$3:C$1266,2,FALSE))</f>
        <v>Rural10</v>
      </c>
      <c r="U1993" s="66">
        <f>IF(ISNA(VLOOKUP($A1993,Sheet1!$B$3:$AH$1266,Sheet1!E$1+(Sheet1!$A$1-1)*10,FALSE))=TRUE,"---",IF(VLOOKUP($A1993,Sheet1!$B$3:$AH$1266,Sheet1!E$1+(Sheet1!$A$1-1)*10,FALSE)="---","---", (ROUND(VLOOKUP($A1993,Sheet1!$B$3:$AH$1266,Sheet1!E$1+(Sheet1!$A$1-1)*10,FALSE),IF(VLOOKUP($A1993,Sheet1!$B$3:$AH$1266,Sheet1!E$1+(Sheet1!$A$1-1)*10,FALSE)&gt;99999,-3,IF(VLOOKUP($A1993,Sheet1!$B$3:$AH$1266,Sheet1!E$1+(Sheet1!$A$1-1)*10,FALSE)&gt;9999,-2,IF(VLOOKUP($A1993,Sheet1!$B$3:$AH$1266,Sheet1!E$1+(Sheet1!$A$1-1)*10,FALSE)&gt;999,-1,0)))))))</f>
        <v>633</v>
      </c>
      <c r="V1993" s="66">
        <f>IF(ISNA(VLOOKUP($A1993,Sheet1!$B$3:$AH$1266,Sheet1!F$1+(Sheet1!$A$1-1)*10,FALSE))=TRUE,"---",IF(VLOOKUP($A1993,Sheet1!$B$3:$AH$1266,Sheet1!F$1+(Sheet1!$A$1-1)*10,FALSE)="---","---", (ROUND(VLOOKUP($A1993,Sheet1!$B$3:$AH$1266,Sheet1!F$1+(Sheet1!$A$1-1)*10,FALSE),IF(VLOOKUP($A1993,Sheet1!$B$3:$AH$1266,Sheet1!F$1+(Sheet1!$A$1-1)*10,FALSE)&gt;99999,-3,IF(VLOOKUP($A1993,Sheet1!$B$3:$AH$1266,Sheet1!F$1+(Sheet1!$A$1-1)*10,FALSE)&gt;9999,-2,IF(VLOOKUP($A1993,Sheet1!$B$3:$AH$1266,Sheet1!F$1+(Sheet1!$A$1-1)*10,FALSE)&gt;999,-1,0)))))))</f>
        <v>752</v>
      </c>
      <c r="W1993" s="66">
        <f>IF(ISNA(VLOOKUP($A1993,Sheet1!$B$3:$AH$1266,Sheet1!G$1+(Sheet1!$A$1-1)*10,FALSE))=TRUE,"---",IF(VLOOKUP($A1993,Sheet1!$B$3:$AH$1266,Sheet1!G$1+(Sheet1!$A$1-1)*10,FALSE)="---","---", (ROUND(VLOOKUP($A1993,Sheet1!$B$3:$AH$1266,Sheet1!G$1+(Sheet1!$A$1-1)*10,FALSE),IF(VLOOKUP($A1993,Sheet1!$B$3:$AH$1266,Sheet1!G$1+(Sheet1!$A$1-1)*10,FALSE)&gt;99999,-3,IF(VLOOKUP($A1993,Sheet1!$B$3:$AH$1266,Sheet1!G$1+(Sheet1!$A$1-1)*10,FALSE)&gt;9999,-2,IF(VLOOKUP($A1993,Sheet1!$B$3:$AH$1266,Sheet1!G$1+(Sheet1!$A$1-1)*10,FALSE)&gt;999,-1,0)))))))</f>
        <v>896</v>
      </c>
      <c r="X1993" s="66">
        <f>IF(ISNA(VLOOKUP($A1993,Sheet1!$B$3:$AH$1266,Sheet1!H$1+(Sheet1!$A$1-1)*10,FALSE))=TRUE,"---",IF(VLOOKUP($A1993,Sheet1!$B$3:$AH$1266,Sheet1!H$1+(Sheet1!$A$1-1)*10,FALSE)="---","---", (ROUND(VLOOKUP($A1993,Sheet1!$B$3:$AH$1266,Sheet1!H$1+(Sheet1!$A$1-1)*10,FALSE),IF(VLOOKUP($A1993,Sheet1!$B$3:$AH$1266,Sheet1!H$1+(Sheet1!$A$1-1)*10,FALSE)&gt;99999,-3,IF(VLOOKUP($A1993,Sheet1!$B$3:$AH$1266,Sheet1!H$1+(Sheet1!$A$1-1)*10,FALSE)&gt;9999,-2,IF(VLOOKUP($A1993,Sheet1!$B$3:$AH$1266,Sheet1!H$1+(Sheet1!$A$1-1)*10,FALSE)&gt;999,-1,0)))))))</f>
        <v>1250</v>
      </c>
      <c r="Y1993" s="66">
        <f>IF(ISNA(VLOOKUP($A1993,Sheet1!$B$3:$AH$1266,Sheet1!I$1+(Sheet1!$A$1-1)*10,FALSE))=TRUE,"---",IF(VLOOKUP($A1993,Sheet1!$B$3:$AH$1266,Sheet1!I$1+(Sheet1!$A$1-1)*10,FALSE)="---","---", (ROUND(VLOOKUP($A1993,Sheet1!$B$3:$AH$1266,Sheet1!I$1+(Sheet1!$A$1-1)*10,FALSE),IF(VLOOKUP($A1993,Sheet1!$B$3:$AH$1266,Sheet1!I$1+(Sheet1!$A$1-1)*10,FALSE)&gt;99999,-3,IF(VLOOKUP($A1993,Sheet1!$B$3:$AH$1266,Sheet1!I$1+(Sheet1!$A$1-1)*10,FALSE)&gt;9999,-2,IF(VLOOKUP($A1993,Sheet1!$B$3:$AH$1266,Sheet1!I$1+(Sheet1!$A$1-1)*10,FALSE)&gt;999,-1,0)))))))</f>
        <v>1490</v>
      </c>
      <c r="Z1993" s="66">
        <f>IF(ISNA(VLOOKUP($A1993,Sheet1!$B$3:$AH$1266,Sheet1!J$1+(Sheet1!$A$1-1)*10,FALSE))=TRUE,"---",IF(VLOOKUP($A1993,Sheet1!$B$3:$AH$1266,Sheet1!J$1+(Sheet1!$A$1-1)*10,FALSE)="---","---", (ROUND(VLOOKUP($A1993,Sheet1!$B$3:$AH$1266,Sheet1!J$1+(Sheet1!$A$1-1)*10,FALSE),IF(VLOOKUP($A1993,Sheet1!$B$3:$AH$1266,Sheet1!J$1+(Sheet1!$A$1-1)*10,FALSE)&gt;99999,-3,IF(VLOOKUP($A1993,Sheet1!$B$3:$AH$1266,Sheet1!J$1+(Sheet1!$A$1-1)*10,FALSE)&gt;9999,-2,IF(VLOOKUP($A1993,Sheet1!$B$3:$AH$1266,Sheet1!J$1+(Sheet1!$A$1-1)*10,FALSE)&gt;999,-1,0)))))))</f>
        <v>1800</v>
      </c>
      <c r="AA1993" s="66">
        <f>IF(ISNA(VLOOKUP($A1993,Sheet1!$B$3:$AH$1266,Sheet1!K$1+(Sheet1!$A$1-1)*10,FALSE))=TRUE,"---",IF(VLOOKUP($A1993,Sheet1!$B$3:$AH$1266,Sheet1!K$1+(Sheet1!$A$1-1)*10,FALSE)="---","---", (ROUND(VLOOKUP($A1993,Sheet1!$B$3:$AH$1266,Sheet1!K$1+(Sheet1!$A$1-1)*10,FALSE),IF(VLOOKUP($A1993,Sheet1!$B$3:$AH$1266,Sheet1!K$1+(Sheet1!$A$1-1)*10,FALSE)&gt;99999,-3,IF(VLOOKUP($A1993,Sheet1!$B$3:$AH$1266,Sheet1!K$1+(Sheet1!$A$1-1)*10,FALSE)&gt;9999,-2,IF(VLOOKUP($A1993,Sheet1!$B$3:$AH$1266,Sheet1!K$1+(Sheet1!$A$1-1)*10,FALSE)&gt;999,-1,0)))))))</f>
        <v>2040</v>
      </c>
      <c r="AB1993" s="66">
        <f>IF(ISNA(VLOOKUP($A1993,Sheet1!$B$3:$AH$1266,Sheet1!L$1+(Sheet1!$A$1-1)*10,FALSE))=TRUE,"---",IF(VLOOKUP($A1993,Sheet1!$B$3:$AH$1266,Sheet1!L$1+(Sheet1!$A$1-1)*10,FALSE)="---","---", (ROUND(VLOOKUP($A1993,Sheet1!$B$3:$AH$1266,Sheet1!L$1+(Sheet1!$A$1-1)*10,FALSE),IF(VLOOKUP($A1993,Sheet1!$B$3:$AH$1266,Sheet1!L$1+(Sheet1!$A$1-1)*10,FALSE)&gt;99999,-3,IF(VLOOKUP($A1993,Sheet1!$B$3:$AH$1266,Sheet1!L$1+(Sheet1!$A$1-1)*10,FALSE)&gt;9999,-2,IF(VLOOKUP($A1993,Sheet1!$B$3:$AH$1266,Sheet1!L$1+(Sheet1!$A$1-1)*10,FALSE)&gt;999,-1,0)))))))</f>
        <v>2290</v>
      </c>
      <c r="AC1993" s="66">
        <f>IF(ISNA(VLOOKUP($A1993,Sheet1!$B$3:$AH$1266,Sheet1!M$1+(Sheet1!$A$1-1)*10,FALSE))=TRUE,"---",IF(VLOOKUP($A1993,Sheet1!$B$3:$AH$1266,Sheet1!M$1+(Sheet1!$A$1-1)*10,FALSE)="---","---", (ROUND(VLOOKUP($A1993,Sheet1!$B$3:$AH$1266,Sheet1!M$1+(Sheet1!$A$1-1)*10,FALSE),IF(VLOOKUP($A1993,Sheet1!$B$3:$AH$1266,Sheet1!M$1+(Sheet1!$A$1-1)*10,FALSE)&gt;99999,-3,IF(VLOOKUP($A1993,Sheet1!$B$3:$AH$1266,Sheet1!M$1+(Sheet1!$A$1-1)*10,FALSE)&gt;9999,-2,IF(VLOOKUP($A1993,Sheet1!$B$3:$AH$1266,Sheet1!M$1+(Sheet1!$A$1-1)*10,FALSE)&gt;999,-1,0)))))))</f>
        <v>2530</v>
      </c>
      <c r="AD1993" s="66">
        <f>IF(ISNA(VLOOKUP($A1993,Sheet1!$B$3:$AH$1266,Sheet1!N$1+(Sheet1!$A$1-1)*10,FALSE))=TRUE,"---",IF(VLOOKUP($A1993,Sheet1!$B$3:$AH$1266,Sheet1!N$1+(Sheet1!$A$1-1)*10,FALSE)="---","---", (ROUND(VLOOKUP($A1993,Sheet1!$B$3:$AH$1266,Sheet1!N$1+(Sheet1!$A$1-1)*10,FALSE),IF(VLOOKUP($A1993,Sheet1!$B$3:$AH$1266,Sheet1!N$1+(Sheet1!$A$1-1)*10,FALSE)&gt;99999,-3,IF(VLOOKUP($A1993,Sheet1!$B$3:$AH$1266,Sheet1!N$1+(Sheet1!$A$1-1)*10,FALSE)&gt;9999,-2,IF(VLOOKUP($A1993,Sheet1!$B$3:$AH$1266,Sheet1!N$1+(Sheet1!$A$1-1)*10,FALSE)&gt;999,-1,0)))))))</f>
        <v>2860</v>
      </c>
    </row>
    <row r="1994" spans="1:30" ht="25.5" customHeight="1" x14ac:dyDescent="0.25">
      <c r="A1994" s="303" t="s">
        <v>2893</v>
      </c>
      <c r="B1994" s="330" t="s">
        <v>2894</v>
      </c>
      <c r="C1994" s="303">
        <v>445653</v>
      </c>
      <c r="D1994" s="303">
        <v>742749</v>
      </c>
      <c r="E1994" s="307" t="s">
        <v>3052</v>
      </c>
      <c r="F1994" s="342" t="s">
        <v>4831</v>
      </c>
      <c r="G1994" s="318" t="s">
        <v>286</v>
      </c>
      <c r="H1994" s="347">
        <v>23.9</v>
      </c>
      <c r="I1994" s="112">
        <v>28198</v>
      </c>
      <c r="J1994" s="113">
        <v>7.45</v>
      </c>
      <c r="K1994" s="127" t="s">
        <v>20</v>
      </c>
      <c r="L1994" s="115">
        <v>1740</v>
      </c>
      <c r="M1994" s="116">
        <v>72.8</v>
      </c>
      <c r="N1994" s="114" t="s">
        <v>4405</v>
      </c>
      <c r="O1994" s="68">
        <f t="shared" si="66"/>
        <v>2</v>
      </c>
      <c r="P1994" s="68">
        <f>IF(O1994&lt;&gt;"",VLOOKUP($A1994,Sheet4!$A$2:$O$1309,14,FALSE)*100,"")</f>
        <v>0.8663285911275409</v>
      </c>
      <c r="Q1994" s="68">
        <f>IF(P1994&lt;&gt;"",VLOOKUP($A1994,Sheet4!$A$2:$O$1309,15,FALSE)*100,"")</f>
        <v>8.1695952253656898</v>
      </c>
      <c r="R1994" s="74">
        <f t="shared" si="65"/>
        <v>50</v>
      </c>
      <c r="S1994" s="356" t="s">
        <v>4364</v>
      </c>
      <c r="T1994" s="356" t="str">
        <f>IF(ISNA(VLOOKUP(A1994,Sheet1!B$3:C$1266,2,FALSE)=TRUE),"NC",VLOOKUP(A1994,Sheet1!B$3:C$1266,2,FALSE))</f>
        <v>Rural10</v>
      </c>
      <c r="U1994" s="392">
        <f>IF(ISNA(VLOOKUP($A1994,Sheet1!$B$3:$AH$1266,Sheet1!E$1+(Sheet1!$A$1-1)*10,FALSE))=TRUE,"---",IF(VLOOKUP($A1994,Sheet1!$B$3:$AH$1266,Sheet1!E$1+(Sheet1!$A$1-1)*10,FALSE)="---","---", (ROUND(VLOOKUP($A1994,Sheet1!$B$3:$AH$1266,Sheet1!E$1+(Sheet1!$A$1-1)*10,FALSE),IF(VLOOKUP($A1994,Sheet1!$B$3:$AH$1266,Sheet1!E$1+(Sheet1!$A$1-1)*10,FALSE)&gt;99999,-3,IF(VLOOKUP($A1994,Sheet1!$B$3:$AH$1266,Sheet1!E$1+(Sheet1!$A$1-1)*10,FALSE)&gt;9999,-2,IF(VLOOKUP($A1994,Sheet1!$B$3:$AH$1266,Sheet1!E$1+(Sheet1!$A$1-1)*10,FALSE)&gt;999,-1,0)))))))</f>
        <v>460</v>
      </c>
      <c r="V1994" s="392">
        <f>IF(ISNA(VLOOKUP($A1994,Sheet1!$B$3:$AH$1266,Sheet1!F$1+(Sheet1!$A$1-1)*10,FALSE))=TRUE,"---",IF(VLOOKUP($A1994,Sheet1!$B$3:$AH$1266,Sheet1!F$1+(Sheet1!$A$1-1)*10,FALSE)="---","---", (ROUND(VLOOKUP($A1994,Sheet1!$B$3:$AH$1266,Sheet1!F$1+(Sheet1!$A$1-1)*10,FALSE),IF(VLOOKUP($A1994,Sheet1!$B$3:$AH$1266,Sheet1!F$1+(Sheet1!$A$1-1)*10,FALSE)&gt;99999,-3,IF(VLOOKUP($A1994,Sheet1!$B$3:$AH$1266,Sheet1!F$1+(Sheet1!$A$1-1)*10,FALSE)&gt;9999,-2,IF(VLOOKUP($A1994,Sheet1!$B$3:$AH$1266,Sheet1!F$1+(Sheet1!$A$1-1)*10,FALSE)&gt;999,-1,0)))))))</f>
        <v>555</v>
      </c>
      <c r="W1994" s="392">
        <f>IF(ISNA(VLOOKUP($A1994,Sheet1!$B$3:$AH$1266,Sheet1!G$1+(Sheet1!$A$1-1)*10,FALSE))=TRUE,"---",IF(VLOOKUP($A1994,Sheet1!$B$3:$AH$1266,Sheet1!G$1+(Sheet1!$A$1-1)*10,FALSE)="---","---", (ROUND(VLOOKUP($A1994,Sheet1!$B$3:$AH$1266,Sheet1!G$1+(Sheet1!$A$1-1)*10,FALSE),IF(VLOOKUP($A1994,Sheet1!$B$3:$AH$1266,Sheet1!G$1+(Sheet1!$A$1-1)*10,FALSE)&gt;99999,-3,IF(VLOOKUP($A1994,Sheet1!$B$3:$AH$1266,Sheet1!G$1+(Sheet1!$A$1-1)*10,FALSE)&gt;9999,-2,IF(VLOOKUP($A1994,Sheet1!$B$3:$AH$1266,Sheet1!G$1+(Sheet1!$A$1-1)*10,FALSE)&gt;999,-1,0)))))))</f>
        <v>675</v>
      </c>
      <c r="X1994" s="392">
        <f>IF(ISNA(VLOOKUP($A1994,Sheet1!$B$3:$AH$1266,Sheet1!H$1+(Sheet1!$A$1-1)*10,FALSE))=TRUE,"---",IF(VLOOKUP($A1994,Sheet1!$B$3:$AH$1266,Sheet1!H$1+(Sheet1!$A$1-1)*10,FALSE)="---","---", (ROUND(VLOOKUP($A1994,Sheet1!$B$3:$AH$1266,Sheet1!H$1+(Sheet1!$A$1-1)*10,FALSE),IF(VLOOKUP($A1994,Sheet1!$B$3:$AH$1266,Sheet1!H$1+(Sheet1!$A$1-1)*10,FALSE)&gt;99999,-3,IF(VLOOKUP($A1994,Sheet1!$B$3:$AH$1266,Sheet1!H$1+(Sheet1!$A$1-1)*10,FALSE)&gt;9999,-2,IF(VLOOKUP($A1994,Sheet1!$B$3:$AH$1266,Sheet1!H$1+(Sheet1!$A$1-1)*10,FALSE)&gt;999,-1,0)))))))</f>
        <v>992</v>
      </c>
      <c r="Y1994" s="392">
        <f>IF(ISNA(VLOOKUP($A1994,Sheet1!$B$3:$AH$1266,Sheet1!I$1+(Sheet1!$A$1-1)*10,FALSE))=TRUE,"---",IF(VLOOKUP($A1994,Sheet1!$B$3:$AH$1266,Sheet1!I$1+(Sheet1!$A$1-1)*10,FALSE)="---","---", (ROUND(VLOOKUP($A1994,Sheet1!$B$3:$AH$1266,Sheet1!I$1+(Sheet1!$A$1-1)*10,FALSE),IF(VLOOKUP($A1994,Sheet1!$B$3:$AH$1266,Sheet1!I$1+(Sheet1!$A$1-1)*10,FALSE)&gt;99999,-3,IF(VLOOKUP($A1994,Sheet1!$B$3:$AH$1266,Sheet1!I$1+(Sheet1!$A$1-1)*10,FALSE)&gt;9999,-2,IF(VLOOKUP($A1994,Sheet1!$B$3:$AH$1266,Sheet1!I$1+(Sheet1!$A$1-1)*10,FALSE)&gt;999,-1,0)))))))</f>
        <v>1220</v>
      </c>
      <c r="Z1994" s="392">
        <f>IF(ISNA(VLOOKUP($A1994,Sheet1!$B$3:$AH$1266,Sheet1!J$1+(Sheet1!$A$1-1)*10,FALSE))=TRUE,"---",IF(VLOOKUP($A1994,Sheet1!$B$3:$AH$1266,Sheet1!J$1+(Sheet1!$A$1-1)*10,FALSE)="---","---", (ROUND(VLOOKUP($A1994,Sheet1!$B$3:$AH$1266,Sheet1!J$1+(Sheet1!$A$1-1)*10,FALSE),IF(VLOOKUP($A1994,Sheet1!$B$3:$AH$1266,Sheet1!J$1+(Sheet1!$A$1-1)*10,FALSE)&gt;99999,-3,IF(VLOOKUP($A1994,Sheet1!$B$3:$AH$1266,Sheet1!J$1+(Sheet1!$A$1-1)*10,FALSE)&gt;9999,-2,IF(VLOOKUP($A1994,Sheet1!$B$3:$AH$1266,Sheet1!J$1+(Sheet1!$A$1-1)*10,FALSE)&gt;999,-1,0)))))))</f>
        <v>1510</v>
      </c>
      <c r="AA1994" s="392">
        <f>IF(ISNA(VLOOKUP($A1994,Sheet1!$B$3:$AH$1266,Sheet1!K$1+(Sheet1!$A$1-1)*10,FALSE))=TRUE,"---",IF(VLOOKUP($A1994,Sheet1!$B$3:$AH$1266,Sheet1!K$1+(Sheet1!$A$1-1)*10,FALSE)="---","---", (ROUND(VLOOKUP($A1994,Sheet1!$B$3:$AH$1266,Sheet1!K$1+(Sheet1!$A$1-1)*10,FALSE),IF(VLOOKUP($A1994,Sheet1!$B$3:$AH$1266,Sheet1!K$1+(Sheet1!$A$1-1)*10,FALSE)&gt;99999,-3,IF(VLOOKUP($A1994,Sheet1!$B$3:$AH$1266,Sheet1!K$1+(Sheet1!$A$1-1)*10,FALSE)&gt;9999,-2,IF(VLOOKUP($A1994,Sheet1!$B$3:$AH$1266,Sheet1!K$1+(Sheet1!$A$1-1)*10,FALSE)&gt;999,-1,0)))))))</f>
        <v>1740</v>
      </c>
      <c r="AB1994" s="392">
        <f>IF(ISNA(VLOOKUP($A1994,Sheet1!$B$3:$AH$1266,Sheet1!L$1+(Sheet1!$A$1-1)*10,FALSE))=TRUE,"---",IF(VLOOKUP($A1994,Sheet1!$B$3:$AH$1266,Sheet1!L$1+(Sheet1!$A$1-1)*10,FALSE)="---","---", (ROUND(VLOOKUP($A1994,Sheet1!$B$3:$AH$1266,Sheet1!L$1+(Sheet1!$A$1-1)*10,FALSE),IF(VLOOKUP($A1994,Sheet1!$B$3:$AH$1266,Sheet1!L$1+(Sheet1!$A$1-1)*10,FALSE)&gt;99999,-3,IF(VLOOKUP($A1994,Sheet1!$B$3:$AH$1266,Sheet1!L$1+(Sheet1!$A$1-1)*10,FALSE)&gt;9999,-2,IF(VLOOKUP($A1994,Sheet1!$B$3:$AH$1266,Sheet1!L$1+(Sheet1!$A$1-1)*10,FALSE)&gt;999,-1,0)))))))</f>
        <v>1990</v>
      </c>
      <c r="AC1994" s="392">
        <f>IF(ISNA(VLOOKUP($A1994,Sheet1!$B$3:$AH$1266,Sheet1!M$1+(Sheet1!$A$1-1)*10,FALSE))=TRUE,"---",IF(VLOOKUP($A1994,Sheet1!$B$3:$AH$1266,Sheet1!M$1+(Sheet1!$A$1-1)*10,FALSE)="---","---", (ROUND(VLOOKUP($A1994,Sheet1!$B$3:$AH$1266,Sheet1!M$1+(Sheet1!$A$1-1)*10,FALSE),IF(VLOOKUP($A1994,Sheet1!$B$3:$AH$1266,Sheet1!M$1+(Sheet1!$A$1-1)*10,FALSE)&gt;99999,-3,IF(VLOOKUP($A1994,Sheet1!$B$3:$AH$1266,Sheet1!M$1+(Sheet1!$A$1-1)*10,FALSE)&gt;9999,-2,IF(VLOOKUP($A1994,Sheet1!$B$3:$AH$1266,Sheet1!M$1+(Sheet1!$A$1-1)*10,FALSE)&gt;999,-1,0)))))))</f>
        <v>2230</v>
      </c>
      <c r="AD1994" s="392">
        <f>IF(ISNA(VLOOKUP($A1994,Sheet1!$B$3:$AH$1266,Sheet1!N$1+(Sheet1!$A$1-1)*10,FALSE))=TRUE,"---",IF(VLOOKUP($A1994,Sheet1!$B$3:$AH$1266,Sheet1!N$1+(Sheet1!$A$1-1)*10,FALSE)="---","---", (ROUND(VLOOKUP($A1994,Sheet1!$B$3:$AH$1266,Sheet1!N$1+(Sheet1!$A$1-1)*10,FALSE),IF(VLOOKUP($A1994,Sheet1!$B$3:$AH$1266,Sheet1!N$1+(Sheet1!$A$1-1)*10,FALSE)&gt;99999,-3,IF(VLOOKUP($A1994,Sheet1!$B$3:$AH$1266,Sheet1!N$1+(Sheet1!$A$1-1)*10,FALSE)&gt;9999,-2,IF(VLOOKUP($A1994,Sheet1!$B$3:$AH$1266,Sheet1!N$1+(Sheet1!$A$1-1)*10,FALSE)&gt;999,-1,0)))))))</f>
        <v>2570</v>
      </c>
    </row>
    <row r="1995" spans="1:30" ht="25.5" customHeight="1" x14ac:dyDescent="0.25">
      <c r="A1995" s="303"/>
      <c r="B1995" s="331"/>
      <c r="C1995" s="303"/>
      <c r="D1995" s="303"/>
      <c r="E1995" s="307" t="e">
        <v>#N/A</v>
      </c>
      <c r="F1995" s="331"/>
      <c r="G1995" s="319"/>
      <c r="H1995" s="347"/>
      <c r="I1995" s="112">
        <v>28919</v>
      </c>
      <c r="J1995" s="113">
        <v>8.16</v>
      </c>
      <c r="K1995" s="127" t="s">
        <v>28</v>
      </c>
      <c r="L1995" s="156" t="s">
        <v>4405</v>
      </c>
      <c r="M1995" s="157" t="s">
        <v>4405</v>
      </c>
      <c r="N1995" s="127" t="s">
        <v>75</v>
      </c>
      <c r="O1995" s="68" t="s">
        <v>4405</v>
      </c>
      <c r="P1995" s="68" t="s">
        <v>4405</v>
      </c>
      <c r="Q1995" s="68" t="s">
        <v>4405</v>
      </c>
      <c r="R1995" s="74" t="s">
        <v>4405</v>
      </c>
      <c r="S1995" s="356" t="e">
        <v>#N/A</v>
      </c>
      <c r="T1995" s="356" t="str">
        <f>IF(ISNA(VLOOKUP(A1995,Sheet1!B$3:C$1266,2,FALSE)=TRUE),"ND",VLOOKUP(A1995,Sheet1!B$3:C$1266,2,FALSE))</f>
        <v>ND</v>
      </c>
      <c r="U1995" s="392" t="str">
        <f>IF(ISNA(VLOOKUP($A1995,Sheet1!$B$3:$AH$1266,Sheet1!E$1+(Sheet1!$A$1-1)*10,FALSE))=TRUE,"---",IF(VLOOKUP($A1995,Sheet1!$B$3:$AH$1266,Sheet1!E$1+(Sheet1!$A$1-1)*10,FALSE)="---","---", (ROUND(VLOOKUP($A1995,Sheet1!$B$3:$AH$1266,Sheet1!E$1+(Sheet1!$A$1-1)*10,FALSE),IF(VLOOKUP($A1995,Sheet1!$B$3:$AH$1266,Sheet1!E$1+(Sheet1!$A$1-1)*10,FALSE)&gt;99999,-3,IF(VLOOKUP($A1995,Sheet1!$B$3:$AH$1266,Sheet1!E$1+(Sheet1!$A$1-1)*10,FALSE)&gt;9999,-2,IF(VLOOKUP($A1995,Sheet1!$B$3:$AH$1266,Sheet1!E$1+(Sheet1!$A$1-1)*10,FALSE)&gt;999,-1,0)))))))</f>
        <v>---</v>
      </c>
      <c r="V1995" s="392" t="str">
        <f>IF(ISNA(VLOOKUP($A1995,Sheet1!$B$3:$AH$1266,Sheet1!F$1+(Sheet1!$A$1-1)*10,FALSE))=TRUE,"---",IF(VLOOKUP($A1995,Sheet1!$B$3:$AH$1266,Sheet1!F$1+(Sheet1!$A$1-1)*10,FALSE)="---","---", (ROUND(VLOOKUP($A1995,Sheet1!$B$3:$AH$1266,Sheet1!F$1+(Sheet1!$A$1-1)*10,FALSE),IF(VLOOKUP($A1995,Sheet1!$B$3:$AH$1266,Sheet1!F$1+(Sheet1!$A$1-1)*10,FALSE)&gt;99999,-3,IF(VLOOKUP($A1995,Sheet1!$B$3:$AH$1266,Sheet1!F$1+(Sheet1!$A$1-1)*10,FALSE)&gt;9999,-2,IF(VLOOKUP($A1995,Sheet1!$B$3:$AH$1266,Sheet1!F$1+(Sheet1!$A$1-1)*10,FALSE)&gt;999,-1,0)))))))</f>
        <v>---</v>
      </c>
      <c r="W1995" s="392" t="str">
        <f>IF(ISNA(VLOOKUP($A1995,Sheet1!$B$3:$AH$1266,Sheet1!G$1+(Sheet1!$A$1-1)*10,FALSE))=TRUE,"---",IF(VLOOKUP($A1995,Sheet1!$B$3:$AH$1266,Sheet1!G$1+(Sheet1!$A$1-1)*10,FALSE)="---","---", (ROUND(VLOOKUP($A1995,Sheet1!$B$3:$AH$1266,Sheet1!G$1+(Sheet1!$A$1-1)*10,FALSE),IF(VLOOKUP($A1995,Sheet1!$B$3:$AH$1266,Sheet1!G$1+(Sheet1!$A$1-1)*10,FALSE)&gt;99999,-3,IF(VLOOKUP($A1995,Sheet1!$B$3:$AH$1266,Sheet1!G$1+(Sheet1!$A$1-1)*10,FALSE)&gt;9999,-2,IF(VLOOKUP($A1995,Sheet1!$B$3:$AH$1266,Sheet1!G$1+(Sheet1!$A$1-1)*10,FALSE)&gt;999,-1,0)))))))</f>
        <v>---</v>
      </c>
      <c r="X1995" s="392" t="str">
        <f>IF(ISNA(VLOOKUP($A1995,Sheet1!$B$3:$AH$1266,Sheet1!H$1+(Sheet1!$A$1-1)*10,FALSE))=TRUE,"---",IF(VLOOKUP($A1995,Sheet1!$B$3:$AH$1266,Sheet1!H$1+(Sheet1!$A$1-1)*10,FALSE)="---","---", (ROUND(VLOOKUP($A1995,Sheet1!$B$3:$AH$1266,Sheet1!H$1+(Sheet1!$A$1-1)*10,FALSE),IF(VLOOKUP($A1995,Sheet1!$B$3:$AH$1266,Sheet1!H$1+(Sheet1!$A$1-1)*10,FALSE)&gt;99999,-3,IF(VLOOKUP($A1995,Sheet1!$B$3:$AH$1266,Sheet1!H$1+(Sheet1!$A$1-1)*10,FALSE)&gt;9999,-2,IF(VLOOKUP($A1995,Sheet1!$B$3:$AH$1266,Sheet1!H$1+(Sheet1!$A$1-1)*10,FALSE)&gt;999,-1,0)))))))</f>
        <v>---</v>
      </c>
      <c r="Y1995" s="392" t="str">
        <f>IF(ISNA(VLOOKUP($A1995,Sheet1!$B$3:$AH$1266,Sheet1!I$1+(Sheet1!$A$1-1)*10,FALSE))=TRUE,"---",IF(VLOOKUP($A1995,Sheet1!$B$3:$AH$1266,Sheet1!I$1+(Sheet1!$A$1-1)*10,FALSE)="---","---", (ROUND(VLOOKUP($A1995,Sheet1!$B$3:$AH$1266,Sheet1!I$1+(Sheet1!$A$1-1)*10,FALSE),IF(VLOOKUP($A1995,Sheet1!$B$3:$AH$1266,Sheet1!I$1+(Sheet1!$A$1-1)*10,FALSE)&gt;99999,-3,IF(VLOOKUP($A1995,Sheet1!$B$3:$AH$1266,Sheet1!I$1+(Sheet1!$A$1-1)*10,FALSE)&gt;9999,-2,IF(VLOOKUP($A1995,Sheet1!$B$3:$AH$1266,Sheet1!I$1+(Sheet1!$A$1-1)*10,FALSE)&gt;999,-1,0)))))))</f>
        <v>---</v>
      </c>
      <c r="Z1995" s="392" t="str">
        <f>IF(ISNA(VLOOKUP($A1995,Sheet1!$B$3:$AH$1266,Sheet1!J$1+(Sheet1!$A$1-1)*10,FALSE))=TRUE,"---",IF(VLOOKUP($A1995,Sheet1!$B$3:$AH$1266,Sheet1!J$1+(Sheet1!$A$1-1)*10,FALSE)="---","---", (ROUND(VLOOKUP($A1995,Sheet1!$B$3:$AH$1266,Sheet1!J$1+(Sheet1!$A$1-1)*10,FALSE),IF(VLOOKUP($A1995,Sheet1!$B$3:$AH$1266,Sheet1!J$1+(Sheet1!$A$1-1)*10,FALSE)&gt;99999,-3,IF(VLOOKUP($A1995,Sheet1!$B$3:$AH$1266,Sheet1!J$1+(Sheet1!$A$1-1)*10,FALSE)&gt;9999,-2,IF(VLOOKUP($A1995,Sheet1!$B$3:$AH$1266,Sheet1!J$1+(Sheet1!$A$1-1)*10,FALSE)&gt;999,-1,0)))))))</f>
        <v>---</v>
      </c>
      <c r="AA1995" s="392" t="str">
        <f>IF(ISNA(VLOOKUP($A1995,Sheet1!$B$3:$AH$1266,Sheet1!K$1+(Sheet1!$A$1-1)*10,FALSE))=TRUE,"---",IF(VLOOKUP($A1995,Sheet1!$B$3:$AH$1266,Sheet1!K$1+(Sheet1!$A$1-1)*10,FALSE)="---","---", (ROUND(VLOOKUP($A1995,Sheet1!$B$3:$AH$1266,Sheet1!K$1+(Sheet1!$A$1-1)*10,FALSE),IF(VLOOKUP($A1995,Sheet1!$B$3:$AH$1266,Sheet1!K$1+(Sheet1!$A$1-1)*10,FALSE)&gt;99999,-3,IF(VLOOKUP($A1995,Sheet1!$B$3:$AH$1266,Sheet1!K$1+(Sheet1!$A$1-1)*10,FALSE)&gt;9999,-2,IF(VLOOKUP($A1995,Sheet1!$B$3:$AH$1266,Sheet1!K$1+(Sheet1!$A$1-1)*10,FALSE)&gt;999,-1,0)))))))</f>
        <v>---</v>
      </c>
      <c r="AB1995" s="392" t="str">
        <f>IF(ISNA(VLOOKUP($A1995,Sheet1!$B$3:$AH$1266,Sheet1!L$1+(Sheet1!$A$1-1)*10,FALSE))=TRUE,"---",IF(VLOOKUP($A1995,Sheet1!$B$3:$AH$1266,Sheet1!L$1+(Sheet1!$A$1-1)*10,FALSE)="---","---", (ROUND(VLOOKUP($A1995,Sheet1!$B$3:$AH$1266,Sheet1!L$1+(Sheet1!$A$1-1)*10,FALSE),IF(VLOOKUP($A1995,Sheet1!$B$3:$AH$1266,Sheet1!L$1+(Sheet1!$A$1-1)*10,FALSE)&gt;99999,-3,IF(VLOOKUP($A1995,Sheet1!$B$3:$AH$1266,Sheet1!L$1+(Sheet1!$A$1-1)*10,FALSE)&gt;9999,-2,IF(VLOOKUP($A1995,Sheet1!$B$3:$AH$1266,Sheet1!L$1+(Sheet1!$A$1-1)*10,FALSE)&gt;999,-1,0)))))))</f>
        <v>---</v>
      </c>
      <c r="AC1995" s="392" t="str">
        <f>IF(ISNA(VLOOKUP($A1995,Sheet1!$B$3:$AH$1266,Sheet1!M$1+(Sheet1!$A$1-1)*10,FALSE))=TRUE,"---",IF(VLOOKUP($A1995,Sheet1!$B$3:$AH$1266,Sheet1!M$1+(Sheet1!$A$1-1)*10,FALSE)="---","---", (ROUND(VLOOKUP($A1995,Sheet1!$B$3:$AH$1266,Sheet1!M$1+(Sheet1!$A$1-1)*10,FALSE),IF(VLOOKUP($A1995,Sheet1!$B$3:$AH$1266,Sheet1!M$1+(Sheet1!$A$1-1)*10,FALSE)&gt;99999,-3,IF(VLOOKUP($A1995,Sheet1!$B$3:$AH$1266,Sheet1!M$1+(Sheet1!$A$1-1)*10,FALSE)&gt;9999,-2,IF(VLOOKUP($A1995,Sheet1!$B$3:$AH$1266,Sheet1!M$1+(Sheet1!$A$1-1)*10,FALSE)&gt;999,-1,0)))))))</f>
        <v>---</v>
      </c>
      <c r="AD1995" s="392" t="str">
        <f>IF(ISNA(VLOOKUP($A1995,Sheet1!$B$3:$AH$1266,Sheet1!N$1+(Sheet1!$A$1-1)*10,FALSE))=TRUE,"---",IF(VLOOKUP($A1995,Sheet1!$B$3:$AH$1266,Sheet1!N$1+(Sheet1!$A$1-1)*10,FALSE)="---","---", (ROUND(VLOOKUP($A1995,Sheet1!$B$3:$AH$1266,Sheet1!N$1+(Sheet1!$A$1-1)*10,FALSE),IF(VLOOKUP($A1995,Sheet1!$B$3:$AH$1266,Sheet1!N$1+(Sheet1!$A$1-1)*10,FALSE)&gt;99999,-3,IF(VLOOKUP($A1995,Sheet1!$B$3:$AH$1266,Sheet1!N$1+(Sheet1!$A$1-1)*10,FALSE)&gt;9999,-2,IF(VLOOKUP($A1995,Sheet1!$B$3:$AH$1266,Sheet1!N$1+(Sheet1!$A$1-1)*10,FALSE)&gt;999,-1,0)))))))</f>
        <v>---</v>
      </c>
    </row>
    <row r="1996" spans="1:30" ht="25.5" customHeight="1" x14ac:dyDescent="0.25">
      <c r="A1996" s="304" t="s">
        <v>2895</v>
      </c>
      <c r="B1996" s="393" t="s">
        <v>2896</v>
      </c>
      <c r="C1996" s="304">
        <v>444713</v>
      </c>
      <c r="D1996" s="304">
        <v>742211</v>
      </c>
      <c r="E1996" s="305" t="s">
        <v>3052</v>
      </c>
      <c r="F1996" s="345" t="s">
        <v>5010</v>
      </c>
      <c r="G1996" s="351" t="s">
        <v>286</v>
      </c>
      <c r="H1996" s="348">
        <v>7.11</v>
      </c>
      <c r="I1996" s="377">
        <v>28661</v>
      </c>
      <c r="J1996" s="379">
        <v>6.8</v>
      </c>
      <c r="K1996" s="340" t="s">
        <v>4405</v>
      </c>
      <c r="L1996" s="338">
        <v>240</v>
      </c>
      <c r="M1996" s="381">
        <v>33.799999999999997</v>
      </c>
      <c r="N1996" s="340" t="s">
        <v>4405</v>
      </c>
      <c r="O1996" s="328">
        <f t="shared" si="66"/>
        <v>9.1650621001387567</v>
      </c>
      <c r="P1996" s="328">
        <f>IF(O1996&lt;&gt;"",VLOOKUP($A1996,Sheet4!$A$2:$O$1309,14,FALSE)*100,"")</f>
        <v>1.1355140458131352</v>
      </c>
      <c r="Q1996" s="328">
        <f>IF(P1996&lt;&gt;"",VLOOKUP($A1996,Sheet4!$A$2:$O$1309,15,FALSE)*100,"")</f>
        <v>10.583064950141729</v>
      </c>
      <c r="R1996" s="358">
        <f t="shared" si="65"/>
        <v>10</v>
      </c>
      <c r="S1996" s="357" t="s">
        <v>4364</v>
      </c>
      <c r="T1996" s="357" t="str">
        <f>IF(ISNA(VLOOKUP(A1996,Sheet1!B$3:C$1266,2,FALSE)=TRUE),"NC",VLOOKUP(A1996,Sheet1!B$3:C$1266,2,FALSE))</f>
        <v>Rural10</v>
      </c>
      <c r="U1996" s="385">
        <f>IF(ISNA(VLOOKUP($A1996,Sheet1!$B$3:$AH$1266,Sheet1!E$1+(Sheet1!$A$1-1)*10,FALSE))=TRUE,"---",IF(VLOOKUP($A1996,Sheet1!$B$3:$AH$1266,Sheet1!E$1+(Sheet1!$A$1-1)*10,FALSE)="---","---", (ROUND(VLOOKUP($A1996,Sheet1!$B$3:$AH$1266,Sheet1!E$1+(Sheet1!$A$1-1)*10,FALSE),IF(VLOOKUP($A1996,Sheet1!$B$3:$AH$1266,Sheet1!E$1+(Sheet1!$A$1-1)*10,FALSE)&gt;99999,-3,IF(VLOOKUP($A1996,Sheet1!$B$3:$AH$1266,Sheet1!E$1+(Sheet1!$A$1-1)*10,FALSE)&gt;9999,-2,IF(VLOOKUP($A1996,Sheet1!$B$3:$AH$1266,Sheet1!E$1+(Sheet1!$A$1-1)*10,FALSE)&gt;999,-1,0)))))))</f>
        <v>88</v>
      </c>
      <c r="V1996" s="385">
        <f>IF(ISNA(VLOOKUP($A1996,Sheet1!$B$3:$AH$1266,Sheet1!F$1+(Sheet1!$A$1-1)*10,FALSE))=TRUE,"---",IF(VLOOKUP($A1996,Sheet1!$B$3:$AH$1266,Sheet1!F$1+(Sheet1!$A$1-1)*10,FALSE)="---","---", (ROUND(VLOOKUP($A1996,Sheet1!$B$3:$AH$1266,Sheet1!F$1+(Sheet1!$A$1-1)*10,FALSE),IF(VLOOKUP($A1996,Sheet1!$B$3:$AH$1266,Sheet1!F$1+(Sheet1!$A$1-1)*10,FALSE)&gt;99999,-3,IF(VLOOKUP($A1996,Sheet1!$B$3:$AH$1266,Sheet1!F$1+(Sheet1!$A$1-1)*10,FALSE)&gt;9999,-2,IF(VLOOKUP($A1996,Sheet1!$B$3:$AH$1266,Sheet1!F$1+(Sheet1!$A$1-1)*10,FALSE)&gt;999,-1,0)))))))</f>
        <v>103</v>
      </c>
      <c r="W1996" s="385">
        <f>IF(ISNA(VLOOKUP($A1996,Sheet1!$B$3:$AH$1266,Sheet1!G$1+(Sheet1!$A$1-1)*10,FALSE))=TRUE,"---",IF(VLOOKUP($A1996,Sheet1!$B$3:$AH$1266,Sheet1!G$1+(Sheet1!$A$1-1)*10,FALSE)="---","---", (ROUND(VLOOKUP($A1996,Sheet1!$B$3:$AH$1266,Sheet1!G$1+(Sheet1!$A$1-1)*10,FALSE),IF(VLOOKUP($A1996,Sheet1!$B$3:$AH$1266,Sheet1!G$1+(Sheet1!$A$1-1)*10,FALSE)&gt;99999,-3,IF(VLOOKUP($A1996,Sheet1!$B$3:$AH$1266,Sheet1!G$1+(Sheet1!$A$1-1)*10,FALSE)&gt;9999,-2,IF(VLOOKUP($A1996,Sheet1!$B$3:$AH$1266,Sheet1!G$1+(Sheet1!$A$1-1)*10,FALSE)&gt;999,-1,0)))))))</f>
        <v>124</v>
      </c>
      <c r="X1996" s="385">
        <f>IF(ISNA(VLOOKUP($A1996,Sheet1!$B$3:$AH$1266,Sheet1!H$1+(Sheet1!$A$1-1)*10,FALSE))=TRUE,"---",IF(VLOOKUP($A1996,Sheet1!$B$3:$AH$1266,Sheet1!H$1+(Sheet1!$A$1-1)*10,FALSE)="---","---", (ROUND(VLOOKUP($A1996,Sheet1!$B$3:$AH$1266,Sheet1!H$1+(Sheet1!$A$1-1)*10,FALSE),IF(VLOOKUP($A1996,Sheet1!$B$3:$AH$1266,Sheet1!H$1+(Sheet1!$A$1-1)*10,FALSE)&gt;99999,-3,IF(VLOOKUP($A1996,Sheet1!$B$3:$AH$1266,Sheet1!H$1+(Sheet1!$A$1-1)*10,FALSE)&gt;9999,-2,IF(VLOOKUP($A1996,Sheet1!$B$3:$AH$1266,Sheet1!H$1+(Sheet1!$A$1-1)*10,FALSE)&gt;999,-1,0)))))))</f>
        <v>184</v>
      </c>
      <c r="Y1996" s="385">
        <f>IF(ISNA(VLOOKUP($A1996,Sheet1!$B$3:$AH$1266,Sheet1!I$1+(Sheet1!$A$1-1)*10,FALSE))=TRUE,"---",IF(VLOOKUP($A1996,Sheet1!$B$3:$AH$1266,Sheet1!I$1+(Sheet1!$A$1-1)*10,FALSE)="---","---", (ROUND(VLOOKUP($A1996,Sheet1!$B$3:$AH$1266,Sheet1!I$1+(Sheet1!$A$1-1)*10,FALSE),IF(VLOOKUP($A1996,Sheet1!$B$3:$AH$1266,Sheet1!I$1+(Sheet1!$A$1-1)*10,FALSE)&gt;99999,-3,IF(VLOOKUP($A1996,Sheet1!$B$3:$AH$1266,Sheet1!I$1+(Sheet1!$A$1-1)*10,FALSE)&gt;9999,-2,IF(VLOOKUP($A1996,Sheet1!$B$3:$AH$1266,Sheet1!I$1+(Sheet1!$A$1-1)*10,FALSE)&gt;999,-1,0)))))))</f>
        <v>232</v>
      </c>
      <c r="Z1996" s="385">
        <f>IF(ISNA(VLOOKUP($A1996,Sheet1!$B$3:$AH$1266,Sheet1!J$1+(Sheet1!$A$1-1)*10,FALSE))=TRUE,"---",IF(VLOOKUP($A1996,Sheet1!$B$3:$AH$1266,Sheet1!J$1+(Sheet1!$A$1-1)*10,FALSE)="---","---", (ROUND(VLOOKUP($A1996,Sheet1!$B$3:$AH$1266,Sheet1!J$1+(Sheet1!$A$1-1)*10,FALSE),IF(VLOOKUP($A1996,Sheet1!$B$3:$AH$1266,Sheet1!J$1+(Sheet1!$A$1-1)*10,FALSE)&gt;99999,-3,IF(VLOOKUP($A1996,Sheet1!$B$3:$AH$1266,Sheet1!J$1+(Sheet1!$A$1-1)*10,FALSE)&gt;9999,-2,IF(VLOOKUP($A1996,Sheet1!$B$3:$AH$1266,Sheet1!J$1+(Sheet1!$A$1-1)*10,FALSE)&gt;999,-1,0)))))))</f>
        <v>296</v>
      </c>
      <c r="AA1996" s="385">
        <f>IF(ISNA(VLOOKUP($A1996,Sheet1!$B$3:$AH$1266,Sheet1!K$1+(Sheet1!$A$1-1)*10,FALSE))=TRUE,"---",IF(VLOOKUP($A1996,Sheet1!$B$3:$AH$1266,Sheet1!K$1+(Sheet1!$A$1-1)*10,FALSE)="---","---", (ROUND(VLOOKUP($A1996,Sheet1!$B$3:$AH$1266,Sheet1!K$1+(Sheet1!$A$1-1)*10,FALSE),IF(VLOOKUP($A1996,Sheet1!$B$3:$AH$1266,Sheet1!K$1+(Sheet1!$A$1-1)*10,FALSE)&gt;99999,-3,IF(VLOOKUP($A1996,Sheet1!$B$3:$AH$1266,Sheet1!K$1+(Sheet1!$A$1-1)*10,FALSE)&gt;9999,-2,IF(VLOOKUP($A1996,Sheet1!$B$3:$AH$1266,Sheet1!K$1+(Sheet1!$A$1-1)*10,FALSE)&gt;999,-1,0)))))))</f>
        <v>345</v>
      </c>
      <c r="AB1996" s="385">
        <f>IF(ISNA(VLOOKUP($A1996,Sheet1!$B$3:$AH$1266,Sheet1!L$1+(Sheet1!$A$1-1)*10,FALSE))=TRUE,"---",IF(VLOOKUP($A1996,Sheet1!$B$3:$AH$1266,Sheet1!L$1+(Sheet1!$A$1-1)*10,FALSE)="---","---", (ROUND(VLOOKUP($A1996,Sheet1!$B$3:$AH$1266,Sheet1!L$1+(Sheet1!$A$1-1)*10,FALSE),IF(VLOOKUP($A1996,Sheet1!$B$3:$AH$1266,Sheet1!L$1+(Sheet1!$A$1-1)*10,FALSE)&gt;99999,-3,IF(VLOOKUP($A1996,Sheet1!$B$3:$AH$1266,Sheet1!L$1+(Sheet1!$A$1-1)*10,FALSE)&gt;9999,-2,IF(VLOOKUP($A1996,Sheet1!$B$3:$AH$1266,Sheet1!L$1+(Sheet1!$A$1-1)*10,FALSE)&gt;999,-1,0)))))))</f>
        <v>396</v>
      </c>
      <c r="AC1996" s="385">
        <f>IF(ISNA(VLOOKUP($A1996,Sheet1!$B$3:$AH$1266,Sheet1!M$1+(Sheet1!$A$1-1)*10,FALSE))=TRUE,"---",IF(VLOOKUP($A1996,Sheet1!$B$3:$AH$1266,Sheet1!M$1+(Sheet1!$A$1-1)*10,FALSE)="---","---", (ROUND(VLOOKUP($A1996,Sheet1!$B$3:$AH$1266,Sheet1!M$1+(Sheet1!$A$1-1)*10,FALSE),IF(VLOOKUP($A1996,Sheet1!$B$3:$AH$1266,Sheet1!M$1+(Sheet1!$A$1-1)*10,FALSE)&gt;99999,-3,IF(VLOOKUP($A1996,Sheet1!$B$3:$AH$1266,Sheet1!M$1+(Sheet1!$A$1-1)*10,FALSE)&gt;9999,-2,IF(VLOOKUP($A1996,Sheet1!$B$3:$AH$1266,Sheet1!M$1+(Sheet1!$A$1-1)*10,FALSE)&gt;999,-1,0)))))))</f>
        <v>444</v>
      </c>
      <c r="AD1996" s="385">
        <f>IF(ISNA(VLOOKUP($A1996,Sheet1!$B$3:$AH$1266,Sheet1!N$1+(Sheet1!$A$1-1)*10,FALSE))=TRUE,"---",IF(VLOOKUP($A1996,Sheet1!$B$3:$AH$1266,Sheet1!N$1+(Sheet1!$A$1-1)*10,FALSE)="---","---", (ROUND(VLOOKUP($A1996,Sheet1!$B$3:$AH$1266,Sheet1!N$1+(Sheet1!$A$1-1)*10,FALSE),IF(VLOOKUP($A1996,Sheet1!$B$3:$AH$1266,Sheet1!N$1+(Sheet1!$A$1-1)*10,FALSE)&gt;99999,-3,IF(VLOOKUP($A1996,Sheet1!$B$3:$AH$1266,Sheet1!N$1+(Sheet1!$A$1-1)*10,FALSE)&gt;9999,-2,IF(VLOOKUP($A1996,Sheet1!$B$3:$AH$1266,Sheet1!N$1+(Sheet1!$A$1-1)*10,FALSE)&gt;999,-1,0)))))))</f>
        <v>511</v>
      </c>
    </row>
    <row r="1997" spans="1:30" ht="25.5" customHeight="1" x14ac:dyDescent="0.25">
      <c r="A1997" s="304"/>
      <c r="B1997" s="346"/>
      <c r="C1997" s="304"/>
      <c r="D1997" s="304"/>
      <c r="E1997" s="305" t="e">
        <v>#N/A</v>
      </c>
      <c r="F1997" s="355"/>
      <c r="G1997" s="372"/>
      <c r="H1997" s="348"/>
      <c r="I1997" s="378"/>
      <c r="J1997" s="380"/>
      <c r="K1997" s="341"/>
      <c r="L1997" s="339"/>
      <c r="M1997" s="382"/>
      <c r="N1997" s="341"/>
      <c r="O1997" s="329" t="str">
        <f t="shared" si="66"/>
        <v/>
      </c>
      <c r="P1997" s="329" t="str">
        <f>IF(O1997&lt;&gt;"",VLOOKUP($A1997,Sheet4!$A$2:$O$1309,14,FALSE)*100,"")</f>
        <v/>
      </c>
      <c r="Q1997" s="329" t="str">
        <f>IF(P1997&lt;&gt;"",VLOOKUP($A1997,Sheet4!$A$2:$O$1309,15,FALSE)*100,"")</f>
        <v/>
      </c>
      <c r="R1997" s="357" t="str">
        <f t="shared" si="65"/>
        <v/>
      </c>
      <c r="S1997" s="357" t="e">
        <v>#N/A</v>
      </c>
      <c r="T1997" s="357" t="str">
        <f>IF(ISNA(VLOOKUP(A1997,Sheet1!B$3:C$1266,2,FALSE)=TRUE),"ND",VLOOKUP(A1997,Sheet1!B$3:C$1266,2,FALSE))</f>
        <v>ND</v>
      </c>
      <c r="U1997" s="385" t="str">
        <f>IF(ISNA(VLOOKUP($A1997,Sheet1!$B$3:$AH$1266,Sheet1!E$1+(Sheet1!$A$1-1)*10,FALSE))=TRUE,"---",IF(VLOOKUP($A1997,Sheet1!$B$3:$AH$1266,Sheet1!E$1+(Sheet1!$A$1-1)*10,FALSE)="---","---", (ROUND(VLOOKUP($A1997,Sheet1!$B$3:$AH$1266,Sheet1!E$1+(Sheet1!$A$1-1)*10,FALSE),IF(VLOOKUP($A1997,Sheet1!$B$3:$AH$1266,Sheet1!E$1+(Sheet1!$A$1-1)*10,FALSE)&gt;99999,-3,IF(VLOOKUP($A1997,Sheet1!$B$3:$AH$1266,Sheet1!E$1+(Sheet1!$A$1-1)*10,FALSE)&gt;9999,-2,IF(VLOOKUP($A1997,Sheet1!$B$3:$AH$1266,Sheet1!E$1+(Sheet1!$A$1-1)*10,FALSE)&gt;999,-1,0)))))))</f>
        <v>---</v>
      </c>
      <c r="V1997" s="385" t="str">
        <f>IF(ISNA(VLOOKUP($A1997,Sheet1!$B$3:$AH$1266,Sheet1!F$1+(Sheet1!$A$1-1)*10,FALSE))=TRUE,"---",IF(VLOOKUP($A1997,Sheet1!$B$3:$AH$1266,Sheet1!F$1+(Sheet1!$A$1-1)*10,FALSE)="---","---", (ROUND(VLOOKUP($A1997,Sheet1!$B$3:$AH$1266,Sheet1!F$1+(Sheet1!$A$1-1)*10,FALSE),IF(VLOOKUP($A1997,Sheet1!$B$3:$AH$1266,Sheet1!F$1+(Sheet1!$A$1-1)*10,FALSE)&gt;99999,-3,IF(VLOOKUP($A1997,Sheet1!$B$3:$AH$1266,Sheet1!F$1+(Sheet1!$A$1-1)*10,FALSE)&gt;9999,-2,IF(VLOOKUP($A1997,Sheet1!$B$3:$AH$1266,Sheet1!F$1+(Sheet1!$A$1-1)*10,FALSE)&gt;999,-1,0)))))))</f>
        <v>---</v>
      </c>
      <c r="W1997" s="385" t="str">
        <f>IF(ISNA(VLOOKUP($A1997,Sheet1!$B$3:$AH$1266,Sheet1!G$1+(Sheet1!$A$1-1)*10,FALSE))=TRUE,"---",IF(VLOOKUP($A1997,Sheet1!$B$3:$AH$1266,Sheet1!G$1+(Sheet1!$A$1-1)*10,FALSE)="---","---", (ROUND(VLOOKUP($A1997,Sheet1!$B$3:$AH$1266,Sheet1!G$1+(Sheet1!$A$1-1)*10,FALSE),IF(VLOOKUP($A1997,Sheet1!$B$3:$AH$1266,Sheet1!G$1+(Sheet1!$A$1-1)*10,FALSE)&gt;99999,-3,IF(VLOOKUP($A1997,Sheet1!$B$3:$AH$1266,Sheet1!G$1+(Sheet1!$A$1-1)*10,FALSE)&gt;9999,-2,IF(VLOOKUP($A1997,Sheet1!$B$3:$AH$1266,Sheet1!G$1+(Sheet1!$A$1-1)*10,FALSE)&gt;999,-1,0)))))))</f>
        <v>---</v>
      </c>
      <c r="X1997" s="385" t="str">
        <f>IF(ISNA(VLOOKUP($A1997,Sheet1!$B$3:$AH$1266,Sheet1!H$1+(Sheet1!$A$1-1)*10,FALSE))=TRUE,"---",IF(VLOOKUP($A1997,Sheet1!$B$3:$AH$1266,Sheet1!H$1+(Sheet1!$A$1-1)*10,FALSE)="---","---", (ROUND(VLOOKUP($A1997,Sheet1!$B$3:$AH$1266,Sheet1!H$1+(Sheet1!$A$1-1)*10,FALSE),IF(VLOOKUP($A1997,Sheet1!$B$3:$AH$1266,Sheet1!H$1+(Sheet1!$A$1-1)*10,FALSE)&gt;99999,-3,IF(VLOOKUP($A1997,Sheet1!$B$3:$AH$1266,Sheet1!H$1+(Sheet1!$A$1-1)*10,FALSE)&gt;9999,-2,IF(VLOOKUP($A1997,Sheet1!$B$3:$AH$1266,Sheet1!H$1+(Sheet1!$A$1-1)*10,FALSE)&gt;999,-1,0)))))))</f>
        <v>---</v>
      </c>
      <c r="Y1997" s="385" t="str">
        <f>IF(ISNA(VLOOKUP($A1997,Sheet1!$B$3:$AH$1266,Sheet1!I$1+(Sheet1!$A$1-1)*10,FALSE))=TRUE,"---",IF(VLOOKUP($A1997,Sheet1!$B$3:$AH$1266,Sheet1!I$1+(Sheet1!$A$1-1)*10,FALSE)="---","---", (ROUND(VLOOKUP($A1997,Sheet1!$B$3:$AH$1266,Sheet1!I$1+(Sheet1!$A$1-1)*10,FALSE),IF(VLOOKUP($A1997,Sheet1!$B$3:$AH$1266,Sheet1!I$1+(Sheet1!$A$1-1)*10,FALSE)&gt;99999,-3,IF(VLOOKUP($A1997,Sheet1!$B$3:$AH$1266,Sheet1!I$1+(Sheet1!$A$1-1)*10,FALSE)&gt;9999,-2,IF(VLOOKUP($A1997,Sheet1!$B$3:$AH$1266,Sheet1!I$1+(Sheet1!$A$1-1)*10,FALSE)&gt;999,-1,0)))))))</f>
        <v>---</v>
      </c>
      <c r="Z1997" s="385" t="str">
        <f>IF(ISNA(VLOOKUP($A1997,Sheet1!$B$3:$AH$1266,Sheet1!J$1+(Sheet1!$A$1-1)*10,FALSE))=TRUE,"---",IF(VLOOKUP($A1997,Sheet1!$B$3:$AH$1266,Sheet1!J$1+(Sheet1!$A$1-1)*10,FALSE)="---","---", (ROUND(VLOOKUP($A1997,Sheet1!$B$3:$AH$1266,Sheet1!J$1+(Sheet1!$A$1-1)*10,FALSE),IF(VLOOKUP($A1997,Sheet1!$B$3:$AH$1266,Sheet1!J$1+(Sheet1!$A$1-1)*10,FALSE)&gt;99999,-3,IF(VLOOKUP($A1997,Sheet1!$B$3:$AH$1266,Sheet1!J$1+(Sheet1!$A$1-1)*10,FALSE)&gt;9999,-2,IF(VLOOKUP($A1997,Sheet1!$B$3:$AH$1266,Sheet1!J$1+(Sheet1!$A$1-1)*10,FALSE)&gt;999,-1,0)))))))</f>
        <v>---</v>
      </c>
      <c r="AA1997" s="385" t="str">
        <f>IF(ISNA(VLOOKUP($A1997,Sheet1!$B$3:$AH$1266,Sheet1!K$1+(Sheet1!$A$1-1)*10,FALSE))=TRUE,"---",IF(VLOOKUP($A1997,Sheet1!$B$3:$AH$1266,Sheet1!K$1+(Sheet1!$A$1-1)*10,FALSE)="---","---", (ROUND(VLOOKUP($A1997,Sheet1!$B$3:$AH$1266,Sheet1!K$1+(Sheet1!$A$1-1)*10,FALSE),IF(VLOOKUP($A1997,Sheet1!$B$3:$AH$1266,Sheet1!K$1+(Sheet1!$A$1-1)*10,FALSE)&gt;99999,-3,IF(VLOOKUP($A1997,Sheet1!$B$3:$AH$1266,Sheet1!K$1+(Sheet1!$A$1-1)*10,FALSE)&gt;9999,-2,IF(VLOOKUP($A1997,Sheet1!$B$3:$AH$1266,Sheet1!K$1+(Sheet1!$A$1-1)*10,FALSE)&gt;999,-1,0)))))))</f>
        <v>---</v>
      </c>
      <c r="AB1997" s="385" t="str">
        <f>IF(ISNA(VLOOKUP($A1997,Sheet1!$B$3:$AH$1266,Sheet1!L$1+(Sheet1!$A$1-1)*10,FALSE))=TRUE,"---",IF(VLOOKUP($A1997,Sheet1!$B$3:$AH$1266,Sheet1!L$1+(Sheet1!$A$1-1)*10,FALSE)="---","---", (ROUND(VLOOKUP($A1997,Sheet1!$B$3:$AH$1266,Sheet1!L$1+(Sheet1!$A$1-1)*10,FALSE),IF(VLOOKUP($A1997,Sheet1!$B$3:$AH$1266,Sheet1!L$1+(Sheet1!$A$1-1)*10,FALSE)&gt;99999,-3,IF(VLOOKUP($A1997,Sheet1!$B$3:$AH$1266,Sheet1!L$1+(Sheet1!$A$1-1)*10,FALSE)&gt;9999,-2,IF(VLOOKUP($A1997,Sheet1!$B$3:$AH$1266,Sheet1!L$1+(Sheet1!$A$1-1)*10,FALSE)&gt;999,-1,0)))))))</f>
        <v>---</v>
      </c>
      <c r="AC1997" s="385" t="str">
        <f>IF(ISNA(VLOOKUP($A1997,Sheet1!$B$3:$AH$1266,Sheet1!M$1+(Sheet1!$A$1-1)*10,FALSE))=TRUE,"---",IF(VLOOKUP($A1997,Sheet1!$B$3:$AH$1266,Sheet1!M$1+(Sheet1!$A$1-1)*10,FALSE)="---","---", (ROUND(VLOOKUP($A1997,Sheet1!$B$3:$AH$1266,Sheet1!M$1+(Sheet1!$A$1-1)*10,FALSE),IF(VLOOKUP($A1997,Sheet1!$B$3:$AH$1266,Sheet1!M$1+(Sheet1!$A$1-1)*10,FALSE)&gt;99999,-3,IF(VLOOKUP($A1997,Sheet1!$B$3:$AH$1266,Sheet1!M$1+(Sheet1!$A$1-1)*10,FALSE)&gt;9999,-2,IF(VLOOKUP($A1997,Sheet1!$B$3:$AH$1266,Sheet1!M$1+(Sheet1!$A$1-1)*10,FALSE)&gt;999,-1,0)))))))</f>
        <v>---</v>
      </c>
      <c r="AD1997" s="385" t="str">
        <f>IF(ISNA(VLOOKUP($A1997,Sheet1!$B$3:$AH$1266,Sheet1!N$1+(Sheet1!$A$1-1)*10,FALSE))=TRUE,"---",IF(VLOOKUP($A1997,Sheet1!$B$3:$AH$1266,Sheet1!N$1+(Sheet1!$A$1-1)*10,FALSE)="---","---", (ROUND(VLOOKUP($A1997,Sheet1!$B$3:$AH$1266,Sheet1!N$1+(Sheet1!$A$1-1)*10,FALSE),IF(VLOOKUP($A1997,Sheet1!$B$3:$AH$1266,Sheet1!N$1+(Sheet1!$A$1-1)*10,FALSE)&gt;99999,-3,IF(VLOOKUP($A1997,Sheet1!$B$3:$AH$1266,Sheet1!N$1+(Sheet1!$A$1-1)*10,FALSE)&gt;9999,-2,IF(VLOOKUP($A1997,Sheet1!$B$3:$AH$1266,Sheet1!N$1+(Sheet1!$A$1-1)*10,FALSE)&gt;999,-1,0)))))))</f>
        <v>---</v>
      </c>
    </row>
    <row r="1998" spans="1:30" ht="25.5" customHeight="1" x14ac:dyDescent="0.25">
      <c r="A1998" s="303" t="s">
        <v>2897</v>
      </c>
      <c r="B1998" s="330" t="s">
        <v>2898</v>
      </c>
      <c r="C1998" s="303">
        <v>445008</v>
      </c>
      <c r="D1998" s="303">
        <v>743312</v>
      </c>
      <c r="E1998" s="307" t="s">
        <v>3052</v>
      </c>
      <c r="F1998" s="342" t="s">
        <v>4623</v>
      </c>
      <c r="G1998" s="318" t="s">
        <v>286</v>
      </c>
      <c r="H1998" s="347">
        <v>17.7</v>
      </c>
      <c r="I1998" s="112">
        <v>23105</v>
      </c>
      <c r="J1998" s="113">
        <v>5.14</v>
      </c>
      <c r="K1998" s="127" t="s">
        <v>20</v>
      </c>
      <c r="L1998" s="115">
        <v>793</v>
      </c>
      <c r="M1998" s="116">
        <v>44.8</v>
      </c>
      <c r="N1998" s="114" t="s">
        <v>4405</v>
      </c>
      <c r="O1998" s="68">
        <f t="shared" si="66"/>
        <v>23.609283824519956</v>
      </c>
      <c r="P1998" s="68">
        <f>IF(O1998&lt;&gt;"",VLOOKUP($A1998,Sheet4!$A$2:$O$1309,14,FALSE)*100,"")</f>
        <v>5.5202304768156241</v>
      </c>
      <c r="Q1998" s="68">
        <f>IF(P1998&lt;&gt;"",VLOOKUP($A1998,Sheet4!$A$2:$O$1309,15,FALSE)*100,"")</f>
        <v>42.661888726824458</v>
      </c>
      <c r="R1998" s="74">
        <f t="shared" ref="R1998:R2061" si="67">IF(O1998="&lt;0.2","&gt;500",IF(O1998="&gt;50","&lt;2",IF(ISERR(1/O1998*100),"",IF(AND((1/O1998*100)&gt;=2,(1/O1998*100)&lt;=10),MROUND(1/O1998*100,1),IF(AND((1/O1998*100)&gt;=10,(1/O1998*100)&lt;=50),MROUND(1/O1998*100,5),IF(AND((1/O1998*100)&gt;=50,(1/O1998*100)&lt;=104),MROUND(1/O1998*100,10),IF(AND((1/O1998*100)&gt;=104,(1/O1998*100)&lt;=110),"100",IF(AND((1/O1998*100)&gt;=110,(1/O1998*100)&lt;=180),"&gt;100, &lt;200",IF(AND((1/O1998*100)&gt;=180,(1/O1998*100)&lt;=220),"200",IF(AND((1/O1998*100)&gt;=220,(1/O1998*100)&lt;=450),"&gt;200,  &lt;500","500"))))))))))</f>
        <v>4</v>
      </c>
      <c r="S1998" s="356" t="s">
        <v>4364</v>
      </c>
      <c r="T1998" s="356" t="str">
        <f>IF(ISNA(VLOOKUP(A1998,Sheet1!B$3:C$1266,2,FALSE)=TRUE),"NC",VLOOKUP(A1998,Sheet1!B$3:C$1266,2,FALSE))</f>
        <v>Rural</v>
      </c>
      <c r="U1998" s="392">
        <f>IF(ISNA(VLOOKUP($A1998,Sheet1!$B$3:$AH$1266,Sheet1!E$1+(Sheet1!$A$1-1)*10,FALSE))=TRUE,"---",IF(VLOOKUP($A1998,Sheet1!$B$3:$AH$1266,Sheet1!E$1+(Sheet1!$A$1-1)*10,FALSE)="---","---", (ROUND(VLOOKUP($A1998,Sheet1!$B$3:$AH$1266,Sheet1!E$1+(Sheet1!$A$1-1)*10,FALSE),IF(VLOOKUP($A1998,Sheet1!$B$3:$AH$1266,Sheet1!E$1+(Sheet1!$A$1-1)*10,FALSE)&gt;99999,-3,IF(VLOOKUP($A1998,Sheet1!$B$3:$AH$1266,Sheet1!E$1+(Sheet1!$A$1-1)*10,FALSE)&gt;9999,-2,IF(VLOOKUP($A1998,Sheet1!$B$3:$AH$1266,Sheet1!E$1+(Sheet1!$A$1-1)*10,FALSE)&gt;999,-1,0)))))))</f>
        <v>351</v>
      </c>
      <c r="V1998" s="392">
        <f>IF(ISNA(VLOOKUP($A1998,Sheet1!$B$3:$AH$1266,Sheet1!F$1+(Sheet1!$A$1-1)*10,FALSE))=TRUE,"---",IF(VLOOKUP($A1998,Sheet1!$B$3:$AH$1266,Sheet1!F$1+(Sheet1!$A$1-1)*10,FALSE)="---","---", (ROUND(VLOOKUP($A1998,Sheet1!$B$3:$AH$1266,Sheet1!F$1+(Sheet1!$A$1-1)*10,FALSE),IF(VLOOKUP($A1998,Sheet1!$B$3:$AH$1266,Sheet1!F$1+(Sheet1!$A$1-1)*10,FALSE)&gt;99999,-3,IF(VLOOKUP($A1998,Sheet1!$B$3:$AH$1266,Sheet1!F$1+(Sheet1!$A$1-1)*10,FALSE)&gt;9999,-2,IF(VLOOKUP($A1998,Sheet1!$B$3:$AH$1266,Sheet1!F$1+(Sheet1!$A$1-1)*10,FALSE)&gt;999,-1,0)))))))</f>
        <v>432</v>
      </c>
      <c r="W1998" s="392">
        <f>IF(ISNA(VLOOKUP($A1998,Sheet1!$B$3:$AH$1266,Sheet1!G$1+(Sheet1!$A$1-1)*10,FALSE))=TRUE,"---",IF(VLOOKUP($A1998,Sheet1!$B$3:$AH$1266,Sheet1!G$1+(Sheet1!$A$1-1)*10,FALSE)="---","---", (ROUND(VLOOKUP($A1998,Sheet1!$B$3:$AH$1266,Sheet1!G$1+(Sheet1!$A$1-1)*10,FALSE),IF(VLOOKUP($A1998,Sheet1!$B$3:$AH$1266,Sheet1!G$1+(Sheet1!$A$1-1)*10,FALSE)&gt;99999,-3,IF(VLOOKUP($A1998,Sheet1!$B$3:$AH$1266,Sheet1!G$1+(Sheet1!$A$1-1)*10,FALSE)&gt;9999,-2,IF(VLOOKUP($A1998,Sheet1!$B$3:$AH$1266,Sheet1!G$1+(Sheet1!$A$1-1)*10,FALSE)&gt;999,-1,0)))))))</f>
        <v>539</v>
      </c>
      <c r="X1998" s="392">
        <f>IF(ISNA(VLOOKUP($A1998,Sheet1!$B$3:$AH$1266,Sheet1!H$1+(Sheet1!$A$1-1)*10,FALSE))=TRUE,"---",IF(VLOOKUP($A1998,Sheet1!$B$3:$AH$1266,Sheet1!H$1+(Sheet1!$A$1-1)*10,FALSE)="---","---", (ROUND(VLOOKUP($A1998,Sheet1!$B$3:$AH$1266,Sheet1!H$1+(Sheet1!$A$1-1)*10,FALSE),IF(VLOOKUP($A1998,Sheet1!$B$3:$AH$1266,Sheet1!H$1+(Sheet1!$A$1-1)*10,FALSE)&gt;99999,-3,IF(VLOOKUP($A1998,Sheet1!$B$3:$AH$1266,Sheet1!H$1+(Sheet1!$A$1-1)*10,FALSE)&gt;9999,-2,IF(VLOOKUP($A1998,Sheet1!$B$3:$AH$1266,Sheet1!H$1+(Sheet1!$A$1-1)*10,FALSE)&gt;999,-1,0)))))))</f>
        <v>836</v>
      </c>
      <c r="Y1998" s="392">
        <f>IF(ISNA(VLOOKUP($A1998,Sheet1!$B$3:$AH$1266,Sheet1!I$1+(Sheet1!$A$1-1)*10,FALSE))=TRUE,"---",IF(VLOOKUP($A1998,Sheet1!$B$3:$AH$1266,Sheet1!I$1+(Sheet1!$A$1-1)*10,FALSE)="---","---", (ROUND(VLOOKUP($A1998,Sheet1!$B$3:$AH$1266,Sheet1!I$1+(Sheet1!$A$1-1)*10,FALSE),IF(VLOOKUP($A1998,Sheet1!$B$3:$AH$1266,Sheet1!I$1+(Sheet1!$A$1-1)*10,FALSE)&gt;99999,-3,IF(VLOOKUP($A1998,Sheet1!$B$3:$AH$1266,Sheet1!I$1+(Sheet1!$A$1-1)*10,FALSE)&gt;9999,-2,IF(VLOOKUP($A1998,Sheet1!$B$3:$AH$1266,Sheet1!I$1+(Sheet1!$A$1-1)*10,FALSE)&gt;999,-1,0)))))))</f>
        <v>1050</v>
      </c>
      <c r="Z1998" s="392">
        <f>IF(ISNA(VLOOKUP($A1998,Sheet1!$B$3:$AH$1266,Sheet1!J$1+(Sheet1!$A$1-1)*10,FALSE))=TRUE,"---",IF(VLOOKUP($A1998,Sheet1!$B$3:$AH$1266,Sheet1!J$1+(Sheet1!$A$1-1)*10,FALSE)="---","---", (ROUND(VLOOKUP($A1998,Sheet1!$B$3:$AH$1266,Sheet1!J$1+(Sheet1!$A$1-1)*10,FALSE),IF(VLOOKUP($A1998,Sheet1!$B$3:$AH$1266,Sheet1!J$1+(Sheet1!$A$1-1)*10,FALSE)&gt;99999,-3,IF(VLOOKUP($A1998,Sheet1!$B$3:$AH$1266,Sheet1!J$1+(Sheet1!$A$1-1)*10,FALSE)&gt;9999,-2,IF(VLOOKUP($A1998,Sheet1!$B$3:$AH$1266,Sheet1!J$1+(Sheet1!$A$1-1)*10,FALSE)&gt;999,-1,0)))))))</f>
        <v>1340</v>
      </c>
      <c r="AA1998" s="392">
        <f>IF(ISNA(VLOOKUP($A1998,Sheet1!$B$3:$AH$1266,Sheet1!K$1+(Sheet1!$A$1-1)*10,FALSE))=TRUE,"---",IF(VLOOKUP($A1998,Sheet1!$B$3:$AH$1266,Sheet1!K$1+(Sheet1!$A$1-1)*10,FALSE)="---","---", (ROUND(VLOOKUP($A1998,Sheet1!$B$3:$AH$1266,Sheet1!K$1+(Sheet1!$A$1-1)*10,FALSE),IF(VLOOKUP($A1998,Sheet1!$B$3:$AH$1266,Sheet1!K$1+(Sheet1!$A$1-1)*10,FALSE)&gt;99999,-3,IF(VLOOKUP($A1998,Sheet1!$B$3:$AH$1266,Sheet1!K$1+(Sheet1!$A$1-1)*10,FALSE)&gt;9999,-2,IF(VLOOKUP($A1998,Sheet1!$B$3:$AH$1266,Sheet1!K$1+(Sheet1!$A$1-1)*10,FALSE)&gt;999,-1,0)))))))</f>
        <v>1550</v>
      </c>
      <c r="AB1998" s="392">
        <f>IF(ISNA(VLOOKUP($A1998,Sheet1!$B$3:$AH$1266,Sheet1!L$1+(Sheet1!$A$1-1)*10,FALSE))=TRUE,"---",IF(VLOOKUP($A1998,Sheet1!$B$3:$AH$1266,Sheet1!L$1+(Sheet1!$A$1-1)*10,FALSE)="---","---", (ROUND(VLOOKUP($A1998,Sheet1!$B$3:$AH$1266,Sheet1!L$1+(Sheet1!$A$1-1)*10,FALSE),IF(VLOOKUP($A1998,Sheet1!$B$3:$AH$1266,Sheet1!L$1+(Sheet1!$A$1-1)*10,FALSE)&gt;99999,-3,IF(VLOOKUP($A1998,Sheet1!$B$3:$AH$1266,Sheet1!L$1+(Sheet1!$A$1-1)*10,FALSE)&gt;9999,-2,IF(VLOOKUP($A1998,Sheet1!$B$3:$AH$1266,Sheet1!L$1+(Sheet1!$A$1-1)*10,FALSE)&gt;999,-1,0)))))))</f>
        <v>1800</v>
      </c>
      <c r="AC1998" s="392">
        <f>IF(ISNA(VLOOKUP($A1998,Sheet1!$B$3:$AH$1266,Sheet1!M$1+(Sheet1!$A$1-1)*10,FALSE))=TRUE,"---",IF(VLOOKUP($A1998,Sheet1!$B$3:$AH$1266,Sheet1!M$1+(Sheet1!$A$1-1)*10,FALSE)="---","---", (ROUND(VLOOKUP($A1998,Sheet1!$B$3:$AH$1266,Sheet1!M$1+(Sheet1!$A$1-1)*10,FALSE),IF(VLOOKUP($A1998,Sheet1!$B$3:$AH$1266,Sheet1!M$1+(Sheet1!$A$1-1)*10,FALSE)&gt;99999,-3,IF(VLOOKUP($A1998,Sheet1!$B$3:$AH$1266,Sheet1!M$1+(Sheet1!$A$1-1)*10,FALSE)&gt;9999,-2,IF(VLOOKUP($A1998,Sheet1!$B$3:$AH$1266,Sheet1!M$1+(Sheet1!$A$1-1)*10,FALSE)&gt;999,-1,0)))))))</f>
        <v>2020</v>
      </c>
      <c r="AD1998" s="392">
        <f>IF(ISNA(VLOOKUP($A1998,Sheet1!$B$3:$AH$1266,Sheet1!N$1+(Sheet1!$A$1-1)*10,FALSE))=TRUE,"---",IF(VLOOKUP($A1998,Sheet1!$B$3:$AH$1266,Sheet1!N$1+(Sheet1!$A$1-1)*10,FALSE)="---","---", (ROUND(VLOOKUP($A1998,Sheet1!$B$3:$AH$1266,Sheet1!N$1+(Sheet1!$A$1-1)*10,FALSE),IF(VLOOKUP($A1998,Sheet1!$B$3:$AH$1266,Sheet1!N$1+(Sheet1!$A$1-1)*10,FALSE)&gt;99999,-3,IF(VLOOKUP($A1998,Sheet1!$B$3:$AH$1266,Sheet1!N$1+(Sheet1!$A$1-1)*10,FALSE)&gt;9999,-2,IF(VLOOKUP($A1998,Sheet1!$B$3:$AH$1266,Sheet1!N$1+(Sheet1!$A$1-1)*10,FALSE)&gt;999,-1,0)))))))</f>
        <v>2360</v>
      </c>
    </row>
    <row r="1999" spans="1:30" ht="25.5" customHeight="1" x14ac:dyDescent="0.25">
      <c r="A1999" s="303"/>
      <c r="B1999" s="331"/>
      <c r="C1999" s="303"/>
      <c r="D1999" s="303"/>
      <c r="E1999" s="307" t="e">
        <v>#N/A</v>
      </c>
      <c r="F1999" s="331"/>
      <c r="G1999" s="319"/>
      <c r="H1999" s="347"/>
      <c r="I1999" s="112">
        <v>23097</v>
      </c>
      <c r="J1999" s="113">
        <v>5.81</v>
      </c>
      <c r="K1999" s="127" t="s">
        <v>28</v>
      </c>
      <c r="L1999" s="156" t="s">
        <v>4405</v>
      </c>
      <c r="M1999" s="157" t="s">
        <v>4405</v>
      </c>
      <c r="N1999" s="127" t="s">
        <v>75</v>
      </c>
      <c r="O1999" s="68" t="s">
        <v>4405</v>
      </c>
      <c r="P1999" s="68" t="s">
        <v>4405</v>
      </c>
      <c r="Q1999" s="68" t="s">
        <v>4405</v>
      </c>
      <c r="R1999" s="74" t="s">
        <v>4405</v>
      </c>
      <c r="S1999" s="356" t="e">
        <v>#N/A</v>
      </c>
      <c r="T1999" s="356" t="str">
        <f>IF(ISNA(VLOOKUP(A1999,Sheet1!B$3:C$1266,2,FALSE)=TRUE),"ND",VLOOKUP(A1999,Sheet1!B$3:C$1266,2,FALSE))</f>
        <v>ND</v>
      </c>
      <c r="U1999" s="392" t="str">
        <f>IF(ISNA(VLOOKUP($A1999,Sheet1!$B$3:$AH$1266,Sheet1!E$1+(Sheet1!$A$1-1)*10,FALSE))=TRUE,"---",IF(VLOOKUP($A1999,Sheet1!$B$3:$AH$1266,Sheet1!E$1+(Sheet1!$A$1-1)*10,FALSE)="---","---", (ROUND(VLOOKUP($A1999,Sheet1!$B$3:$AH$1266,Sheet1!E$1+(Sheet1!$A$1-1)*10,FALSE),IF(VLOOKUP($A1999,Sheet1!$B$3:$AH$1266,Sheet1!E$1+(Sheet1!$A$1-1)*10,FALSE)&gt;99999,-3,IF(VLOOKUP($A1999,Sheet1!$B$3:$AH$1266,Sheet1!E$1+(Sheet1!$A$1-1)*10,FALSE)&gt;9999,-2,IF(VLOOKUP($A1999,Sheet1!$B$3:$AH$1266,Sheet1!E$1+(Sheet1!$A$1-1)*10,FALSE)&gt;999,-1,0)))))))</f>
        <v>---</v>
      </c>
      <c r="V1999" s="392" t="str">
        <f>IF(ISNA(VLOOKUP($A1999,Sheet1!$B$3:$AH$1266,Sheet1!F$1+(Sheet1!$A$1-1)*10,FALSE))=TRUE,"---",IF(VLOOKUP($A1999,Sheet1!$B$3:$AH$1266,Sheet1!F$1+(Sheet1!$A$1-1)*10,FALSE)="---","---", (ROUND(VLOOKUP($A1999,Sheet1!$B$3:$AH$1266,Sheet1!F$1+(Sheet1!$A$1-1)*10,FALSE),IF(VLOOKUP($A1999,Sheet1!$B$3:$AH$1266,Sheet1!F$1+(Sheet1!$A$1-1)*10,FALSE)&gt;99999,-3,IF(VLOOKUP($A1999,Sheet1!$B$3:$AH$1266,Sheet1!F$1+(Sheet1!$A$1-1)*10,FALSE)&gt;9999,-2,IF(VLOOKUP($A1999,Sheet1!$B$3:$AH$1266,Sheet1!F$1+(Sheet1!$A$1-1)*10,FALSE)&gt;999,-1,0)))))))</f>
        <v>---</v>
      </c>
      <c r="W1999" s="392" t="str">
        <f>IF(ISNA(VLOOKUP($A1999,Sheet1!$B$3:$AH$1266,Sheet1!G$1+(Sheet1!$A$1-1)*10,FALSE))=TRUE,"---",IF(VLOOKUP($A1999,Sheet1!$B$3:$AH$1266,Sheet1!G$1+(Sheet1!$A$1-1)*10,FALSE)="---","---", (ROUND(VLOOKUP($A1999,Sheet1!$B$3:$AH$1266,Sheet1!G$1+(Sheet1!$A$1-1)*10,FALSE),IF(VLOOKUP($A1999,Sheet1!$B$3:$AH$1266,Sheet1!G$1+(Sheet1!$A$1-1)*10,FALSE)&gt;99999,-3,IF(VLOOKUP($A1999,Sheet1!$B$3:$AH$1266,Sheet1!G$1+(Sheet1!$A$1-1)*10,FALSE)&gt;9999,-2,IF(VLOOKUP($A1999,Sheet1!$B$3:$AH$1266,Sheet1!G$1+(Sheet1!$A$1-1)*10,FALSE)&gt;999,-1,0)))))))</f>
        <v>---</v>
      </c>
      <c r="X1999" s="392" t="str">
        <f>IF(ISNA(VLOOKUP($A1999,Sheet1!$B$3:$AH$1266,Sheet1!H$1+(Sheet1!$A$1-1)*10,FALSE))=TRUE,"---",IF(VLOOKUP($A1999,Sheet1!$B$3:$AH$1266,Sheet1!H$1+(Sheet1!$A$1-1)*10,FALSE)="---","---", (ROUND(VLOOKUP($A1999,Sheet1!$B$3:$AH$1266,Sheet1!H$1+(Sheet1!$A$1-1)*10,FALSE),IF(VLOOKUP($A1999,Sheet1!$B$3:$AH$1266,Sheet1!H$1+(Sheet1!$A$1-1)*10,FALSE)&gt;99999,-3,IF(VLOOKUP($A1999,Sheet1!$B$3:$AH$1266,Sheet1!H$1+(Sheet1!$A$1-1)*10,FALSE)&gt;9999,-2,IF(VLOOKUP($A1999,Sheet1!$B$3:$AH$1266,Sheet1!H$1+(Sheet1!$A$1-1)*10,FALSE)&gt;999,-1,0)))))))</f>
        <v>---</v>
      </c>
      <c r="Y1999" s="392" t="str">
        <f>IF(ISNA(VLOOKUP($A1999,Sheet1!$B$3:$AH$1266,Sheet1!I$1+(Sheet1!$A$1-1)*10,FALSE))=TRUE,"---",IF(VLOOKUP($A1999,Sheet1!$B$3:$AH$1266,Sheet1!I$1+(Sheet1!$A$1-1)*10,FALSE)="---","---", (ROUND(VLOOKUP($A1999,Sheet1!$B$3:$AH$1266,Sheet1!I$1+(Sheet1!$A$1-1)*10,FALSE),IF(VLOOKUP($A1999,Sheet1!$B$3:$AH$1266,Sheet1!I$1+(Sheet1!$A$1-1)*10,FALSE)&gt;99999,-3,IF(VLOOKUP($A1999,Sheet1!$B$3:$AH$1266,Sheet1!I$1+(Sheet1!$A$1-1)*10,FALSE)&gt;9999,-2,IF(VLOOKUP($A1999,Sheet1!$B$3:$AH$1266,Sheet1!I$1+(Sheet1!$A$1-1)*10,FALSE)&gt;999,-1,0)))))))</f>
        <v>---</v>
      </c>
      <c r="Z1999" s="392" t="str">
        <f>IF(ISNA(VLOOKUP($A1999,Sheet1!$B$3:$AH$1266,Sheet1!J$1+(Sheet1!$A$1-1)*10,FALSE))=TRUE,"---",IF(VLOOKUP($A1999,Sheet1!$B$3:$AH$1266,Sheet1!J$1+(Sheet1!$A$1-1)*10,FALSE)="---","---", (ROUND(VLOOKUP($A1999,Sheet1!$B$3:$AH$1266,Sheet1!J$1+(Sheet1!$A$1-1)*10,FALSE),IF(VLOOKUP($A1999,Sheet1!$B$3:$AH$1266,Sheet1!J$1+(Sheet1!$A$1-1)*10,FALSE)&gt;99999,-3,IF(VLOOKUP($A1999,Sheet1!$B$3:$AH$1266,Sheet1!J$1+(Sheet1!$A$1-1)*10,FALSE)&gt;9999,-2,IF(VLOOKUP($A1999,Sheet1!$B$3:$AH$1266,Sheet1!J$1+(Sheet1!$A$1-1)*10,FALSE)&gt;999,-1,0)))))))</f>
        <v>---</v>
      </c>
      <c r="AA1999" s="392" t="str">
        <f>IF(ISNA(VLOOKUP($A1999,Sheet1!$B$3:$AH$1266,Sheet1!K$1+(Sheet1!$A$1-1)*10,FALSE))=TRUE,"---",IF(VLOOKUP($A1999,Sheet1!$B$3:$AH$1266,Sheet1!K$1+(Sheet1!$A$1-1)*10,FALSE)="---","---", (ROUND(VLOOKUP($A1999,Sheet1!$B$3:$AH$1266,Sheet1!K$1+(Sheet1!$A$1-1)*10,FALSE),IF(VLOOKUP($A1999,Sheet1!$B$3:$AH$1266,Sheet1!K$1+(Sheet1!$A$1-1)*10,FALSE)&gt;99999,-3,IF(VLOOKUP($A1999,Sheet1!$B$3:$AH$1266,Sheet1!K$1+(Sheet1!$A$1-1)*10,FALSE)&gt;9999,-2,IF(VLOOKUP($A1999,Sheet1!$B$3:$AH$1266,Sheet1!K$1+(Sheet1!$A$1-1)*10,FALSE)&gt;999,-1,0)))))))</f>
        <v>---</v>
      </c>
      <c r="AB1999" s="392" t="str">
        <f>IF(ISNA(VLOOKUP($A1999,Sheet1!$B$3:$AH$1266,Sheet1!L$1+(Sheet1!$A$1-1)*10,FALSE))=TRUE,"---",IF(VLOOKUP($A1999,Sheet1!$B$3:$AH$1266,Sheet1!L$1+(Sheet1!$A$1-1)*10,FALSE)="---","---", (ROUND(VLOOKUP($A1999,Sheet1!$B$3:$AH$1266,Sheet1!L$1+(Sheet1!$A$1-1)*10,FALSE),IF(VLOOKUP($A1999,Sheet1!$B$3:$AH$1266,Sheet1!L$1+(Sheet1!$A$1-1)*10,FALSE)&gt;99999,-3,IF(VLOOKUP($A1999,Sheet1!$B$3:$AH$1266,Sheet1!L$1+(Sheet1!$A$1-1)*10,FALSE)&gt;9999,-2,IF(VLOOKUP($A1999,Sheet1!$B$3:$AH$1266,Sheet1!L$1+(Sheet1!$A$1-1)*10,FALSE)&gt;999,-1,0)))))))</f>
        <v>---</v>
      </c>
      <c r="AC1999" s="392" t="str">
        <f>IF(ISNA(VLOOKUP($A1999,Sheet1!$B$3:$AH$1266,Sheet1!M$1+(Sheet1!$A$1-1)*10,FALSE))=TRUE,"---",IF(VLOOKUP($A1999,Sheet1!$B$3:$AH$1266,Sheet1!M$1+(Sheet1!$A$1-1)*10,FALSE)="---","---", (ROUND(VLOOKUP($A1999,Sheet1!$B$3:$AH$1266,Sheet1!M$1+(Sheet1!$A$1-1)*10,FALSE),IF(VLOOKUP($A1999,Sheet1!$B$3:$AH$1266,Sheet1!M$1+(Sheet1!$A$1-1)*10,FALSE)&gt;99999,-3,IF(VLOOKUP($A1999,Sheet1!$B$3:$AH$1266,Sheet1!M$1+(Sheet1!$A$1-1)*10,FALSE)&gt;9999,-2,IF(VLOOKUP($A1999,Sheet1!$B$3:$AH$1266,Sheet1!M$1+(Sheet1!$A$1-1)*10,FALSE)&gt;999,-1,0)))))))</f>
        <v>---</v>
      </c>
      <c r="AD1999" s="392" t="str">
        <f>IF(ISNA(VLOOKUP($A1999,Sheet1!$B$3:$AH$1266,Sheet1!N$1+(Sheet1!$A$1-1)*10,FALSE))=TRUE,"---",IF(VLOOKUP($A1999,Sheet1!$B$3:$AH$1266,Sheet1!N$1+(Sheet1!$A$1-1)*10,FALSE)="---","---", (ROUND(VLOOKUP($A1999,Sheet1!$B$3:$AH$1266,Sheet1!N$1+(Sheet1!$A$1-1)*10,FALSE),IF(VLOOKUP($A1999,Sheet1!$B$3:$AH$1266,Sheet1!N$1+(Sheet1!$A$1-1)*10,FALSE)&gt;99999,-3,IF(VLOOKUP($A1999,Sheet1!$B$3:$AH$1266,Sheet1!N$1+(Sheet1!$A$1-1)*10,FALSE)&gt;9999,-2,IF(VLOOKUP($A1999,Sheet1!$B$3:$AH$1266,Sheet1!N$1+(Sheet1!$A$1-1)*10,FALSE)&gt;999,-1,0)))))))</f>
        <v>---</v>
      </c>
    </row>
    <row r="2000" spans="1:30" ht="25.5" customHeight="1" x14ac:dyDescent="0.25">
      <c r="A2000" s="304" t="s">
        <v>2899</v>
      </c>
      <c r="B2000" s="393" t="s">
        <v>2900</v>
      </c>
      <c r="C2000" s="304">
        <v>445624</v>
      </c>
      <c r="D2000" s="304">
        <v>743325</v>
      </c>
      <c r="E2000" s="305" t="s">
        <v>3052</v>
      </c>
      <c r="F2000" s="117" t="s">
        <v>4668</v>
      </c>
      <c r="G2000" s="118" t="s">
        <v>31</v>
      </c>
      <c r="H2000" s="348">
        <v>92.2</v>
      </c>
      <c r="I2000" s="377">
        <v>35885</v>
      </c>
      <c r="J2000" s="336">
        <v>13.27</v>
      </c>
      <c r="K2000" s="351" t="s">
        <v>24</v>
      </c>
      <c r="L2000" s="338">
        <v>3420</v>
      </c>
      <c r="M2000" s="381">
        <v>37.1</v>
      </c>
      <c r="N2000" s="340" t="s">
        <v>4405</v>
      </c>
      <c r="O2000" s="328">
        <f t="shared" si="66"/>
        <v>3.2178955069192874</v>
      </c>
      <c r="P2000" s="328">
        <f>IF(O2000&lt;&gt;"",VLOOKUP($A2000,Sheet4!$A$2:$O$1309,14,FALSE)*100,"")</f>
        <v>0.36477634236521395</v>
      </c>
      <c r="Q2000" s="328">
        <f>IF(P2000&lt;&gt;"",VLOOKUP($A2000,Sheet4!$A$2:$O$1309,15,FALSE)*100,"")</f>
        <v>3.5162156253373378</v>
      </c>
      <c r="R2000" s="358">
        <f t="shared" si="67"/>
        <v>30</v>
      </c>
      <c r="S2000" s="357" t="s">
        <v>4364</v>
      </c>
      <c r="T2000" s="357" t="str">
        <f>IF(ISNA(VLOOKUP(A2000,Sheet1!B$3:C$1266,2,FALSE)=TRUE),"NC",VLOOKUP(A2000,Sheet1!B$3:C$1266,2,FALSE))</f>
        <v>Rural10</v>
      </c>
      <c r="U2000" s="385">
        <f>IF(ISNA(VLOOKUP($A2000,Sheet1!$B$3:$AH$1266,Sheet1!E$1+(Sheet1!$A$1-1)*10,FALSE))=TRUE,"---",IF(VLOOKUP($A2000,Sheet1!$B$3:$AH$1266,Sheet1!E$1+(Sheet1!$A$1-1)*10,FALSE)="---","---", (ROUND(VLOOKUP($A2000,Sheet1!$B$3:$AH$1266,Sheet1!E$1+(Sheet1!$A$1-1)*10,FALSE),IF(VLOOKUP($A2000,Sheet1!$B$3:$AH$1266,Sheet1!E$1+(Sheet1!$A$1-1)*10,FALSE)&gt;99999,-3,IF(VLOOKUP($A2000,Sheet1!$B$3:$AH$1266,Sheet1!E$1+(Sheet1!$A$1-1)*10,FALSE)&gt;9999,-2,IF(VLOOKUP($A2000,Sheet1!$B$3:$AH$1266,Sheet1!E$1+(Sheet1!$A$1-1)*10,FALSE)&gt;999,-1,0)))))))</f>
        <v>1310</v>
      </c>
      <c r="V2000" s="385">
        <f>IF(ISNA(VLOOKUP($A2000,Sheet1!$B$3:$AH$1266,Sheet1!F$1+(Sheet1!$A$1-1)*10,FALSE))=TRUE,"---",IF(VLOOKUP($A2000,Sheet1!$B$3:$AH$1266,Sheet1!F$1+(Sheet1!$A$1-1)*10,FALSE)="---","---", (ROUND(VLOOKUP($A2000,Sheet1!$B$3:$AH$1266,Sheet1!F$1+(Sheet1!$A$1-1)*10,FALSE),IF(VLOOKUP($A2000,Sheet1!$B$3:$AH$1266,Sheet1!F$1+(Sheet1!$A$1-1)*10,FALSE)&gt;99999,-3,IF(VLOOKUP($A2000,Sheet1!$B$3:$AH$1266,Sheet1!F$1+(Sheet1!$A$1-1)*10,FALSE)&gt;9999,-2,IF(VLOOKUP($A2000,Sheet1!$B$3:$AH$1266,Sheet1!F$1+(Sheet1!$A$1-1)*10,FALSE)&gt;999,-1,0)))))))</f>
        <v>1520</v>
      </c>
      <c r="W2000" s="385">
        <f>IF(ISNA(VLOOKUP($A2000,Sheet1!$B$3:$AH$1266,Sheet1!G$1+(Sheet1!$A$1-1)*10,FALSE))=TRUE,"---",IF(VLOOKUP($A2000,Sheet1!$B$3:$AH$1266,Sheet1!G$1+(Sheet1!$A$1-1)*10,FALSE)="---","---", (ROUND(VLOOKUP($A2000,Sheet1!$B$3:$AH$1266,Sheet1!G$1+(Sheet1!$A$1-1)*10,FALSE),IF(VLOOKUP($A2000,Sheet1!$B$3:$AH$1266,Sheet1!G$1+(Sheet1!$A$1-1)*10,FALSE)&gt;99999,-3,IF(VLOOKUP($A2000,Sheet1!$B$3:$AH$1266,Sheet1!G$1+(Sheet1!$A$1-1)*10,FALSE)&gt;9999,-2,IF(VLOOKUP($A2000,Sheet1!$B$3:$AH$1266,Sheet1!G$1+(Sheet1!$A$1-1)*10,FALSE)&gt;999,-1,0)))))))</f>
        <v>1760</v>
      </c>
      <c r="X2000" s="385">
        <f>IF(ISNA(VLOOKUP($A2000,Sheet1!$B$3:$AH$1266,Sheet1!H$1+(Sheet1!$A$1-1)*10,FALSE))=TRUE,"---",IF(VLOOKUP($A2000,Sheet1!$B$3:$AH$1266,Sheet1!H$1+(Sheet1!$A$1-1)*10,FALSE)="---","---", (ROUND(VLOOKUP($A2000,Sheet1!$B$3:$AH$1266,Sheet1!H$1+(Sheet1!$A$1-1)*10,FALSE),IF(VLOOKUP($A2000,Sheet1!$B$3:$AH$1266,Sheet1!H$1+(Sheet1!$A$1-1)*10,FALSE)&gt;99999,-3,IF(VLOOKUP($A2000,Sheet1!$B$3:$AH$1266,Sheet1!H$1+(Sheet1!$A$1-1)*10,FALSE)&gt;9999,-2,IF(VLOOKUP($A2000,Sheet1!$B$3:$AH$1266,Sheet1!H$1+(Sheet1!$A$1-1)*10,FALSE)&gt;999,-1,0)))))))</f>
        <v>2370</v>
      </c>
      <c r="Y2000" s="385">
        <f>IF(ISNA(VLOOKUP($A2000,Sheet1!$B$3:$AH$1266,Sheet1!I$1+(Sheet1!$A$1-1)*10,FALSE))=TRUE,"---",IF(VLOOKUP($A2000,Sheet1!$B$3:$AH$1266,Sheet1!I$1+(Sheet1!$A$1-1)*10,FALSE)="---","---", (ROUND(VLOOKUP($A2000,Sheet1!$B$3:$AH$1266,Sheet1!I$1+(Sheet1!$A$1-1)*10,FALSE),IF(VLOOKUP($A2000,Sheet1!$B$3:$AH$1266,Sheet1!I$1+(Sheet1!$A$1-1)*10,FALSE)&gt;99999,-3,IF(VLOOKUP($A2000,Sheet1!$B$3:$AH$1266,Sheet1!I$1+(Sheet1!$A$1-1)*10,FALSE)&gt;9999,-2,IF(VLOOKUP($A2000,Sheet1!$B$3:$AH$1266,Sheet1!I$1+(Sheet1!$A$1-1)*10,FALSE)&gt;999,-1,0)))))))</f>
        <v>2770</v>
      </c>
      <c r="Z2000" s="385">
        <f>IF(ISNA(VLOOKUP($A2000,Sheet1!$B$3:$AH$1266,Sheet1!J$1+(Sheet1!$A$1-1)*10,FALSE))=TRUE,"---",IF(VLOOKUP($A2000,Sheet1!$B$3:$AH$1266,Sheet1!J$1+(Sheet1!$A$1-1)*10,FALSE)="---","---", (ROUND(VLOOKUP($A2000,Sheet1!$B$3:$AH$1266,Sheet1!J$1+(Sheet1!$A$1-1)*10,FALSE),IF(VLOOKUP($A2000,Sheet1!$B$3:$AH$1266,Sheet1!J$1+(Sheet1!$A$1-1)*10,FALSE)&gt;99999,-3,IF(VLOOKUP($A2000,Sheet1!$B$3:$AH$1266,Sheet1!J$1+(Sheet1!$A$1-1)*10,FALSE)&gt;9999,-2,IF(VLOOKUP($A2000,Sheet1!$B$3:$AH$1266,Sheet1!J$1+(Sheet1!$A$1-1)*10,FALSE)&gt;999,-1,0)))))))</f>
        <v>3280</v>
      </c>
      <c r="AA2000" s="385">
        <f>IF(ISNA(VLOOKUP($A2000,Sheet1!$B$3:$AH$1266,Sheet1!K$1+(Sheet1!$A$1-1)*10,FALSE))=TRUE,"---",IF(VLOOKUP($A2000,Sheet1!$B$3:$AH$1266,Sheet1!K$1+(Sheet1!$A$1-1)*10,FALSE)="---","---", (ROUND(VLOOKUP($A2000,Sheet1!$B$3:$AH$1266,Sheet1!K$1+(Sheet1!$A$1-1)*10,FALSE),IF(VLOOKUP($A2000,Sheet1!$B$3:$AH$1266,Sheet1!K$1+(Sheet1!$A$1-1)*10,FALSE)&gt;99999,-3,IF(VLOOKUP($A2000,Sheet1!$B$3:$AH$1266,Sheet1!K$1+(Sheet1!$A$1-1)*10,FALSE)&gt;9999,-2,IF(VLOOKUP($A2000,Sheet1!$B$3:$AH$1266,Sheet1!K$1+(Sheet1!$A$1-1)*10,FALSE)&gt;999,-1,0)))))))</f>
        <v>3650</v>
      </c>
      <c r="AB2000" s="385">
        <f>IF(ISNA(VLOOKUP($A2000,Sheet1!$B$3:$AH$1266,Sheet1!L$1+(Sheet1!$A$1-1)*10,FALSE))=TRUE,"---",IF(VLOOKUP($A2000,Sheet1!$B$3:$AH$1266,Sheet1!L$1+(Sheet1!$A$1-1)*10,FALSE)="---","---", (ROUND(VLOOKUP($A2000,Sheet1!$B$3:$AH$1266,Sheet1!L$1+(Sheet1!$A$1-1)*10,FALSE),IF(VLOOKUP($A2000,Sheet1!$B$3:$AH$1266,Sheet1!L$1+(Sheet1!$A$1-1)*10,FALSE)&gt;99999,-3,IF(VLOOKUP($A2000,Sheet1!$B$3:$AH$1266,Sheet1!L$1+(Sheet1!$A$1-1)*10,FALSE)&gt;9999,-2,IF(VLOOKUP($A2000,Sheet1!$B$3:$AH$1266,Sheet1!L$1+(Sheet1!$A$1-1)*10,FALSE)&gt;999,-1,0)))))))</f>
        <v>4030</v>
      </c>
      <c r="AC2000" s="385">
        <f>IF(ISNA(VLOOKUP($A2000,Sheet1!$B$3:$AH$1266,Sheet1!M$1+(Sheet1!$A$1-1)*10,FALSE))=TRUE,"---",IF(VLOOKUP($A2000,Sheet1!$B$3:$AH$1266,Sheet1!M$1+(Sheet1!$A$1-1)*10,FALSE)="---","---", (ROUND(VLOOKUP($A2000,Sheet1!$B$3:$AH$1266,Sheet1!M$1+(Sheet1!$A$1-1)*10,FALSE),IF(VLOOKUP($A2000,Sheet1!$B$3:$AH$1266,Sheet1!M$1+(Sheet1!$A$1-1)*10,FALSE)&gt;99999,-3,IF(VLOOKUP($A2000,Sheet1!$B$3:$AH$1266,Sheet1!M$1+(Sheet1!$A$1-1)*10,FALSE)&gt;9999,-2,IF(VLOOKUP($A2000,Sheet1!$B$3:$AH$1266,Sheet1!M$1+(Sheet1!$A$1-1)*10,FALSE)&gt;999,-1,0)))))))</f>
        <v>4400</v>
      </c>
      <c r="AD2000" s="385">
        <f>IF(ISNA(VLOOKUP($A2000,Sheet1!$B$3:$AH$1266,Sheet1!N$1+(Sheet1!$A$1-1)*10,FALSE))=TRUE,"---",IF(VLOOKUP($A2000,Sheet1!$B$3:$AH$1266,Sheet1!N$1+(Sheet1!$A$1-1)*10,FALSE)="---","---", (ROUND(VLOOKUP($A2000,Sheet1!$B$3:$AH$1266,Sheet1!N$1+(Sheet1!$A$1-1)*10,FALSE),IF(VLOOKUP($A2000,Sheet1!$B$3:$AH$1266,Sheet1!N$1+(Sheet1!$A$1-1)*10,FALSE)&gt;99999,-3,IF(VLOOKUP($A2000,Sheet1!$B$3:$AH$1266,Sheet1!N$1+(Sheet1!$A$1-1)*10,FALSE)&gt;9999,-2,IF(VLOOKUP($A2000,Sheet1!$B$3:$AH$1266,Sheet1!N$1+(Sheet1!$A$1-1)*10,FALSE)&gt;999,-1,0)))))))</f>
        <v>4910</v>
      </c>
    </row>
    <row r="2001" spans="1:30" ht="25.5" customHeight="1" x14ac:dyDescent="0.25">
      <c r="A2001" s="304"/>
      <c r="B2001" s="346"/>
      <c r="C2001" s="304"/>
      <c r="D2001" s="304"/>
      <c r="E2001" s="305"/>
      <c r="F2001" s="117" t="s">
        <v>5011</v>
      </c>
      <c r="G2001" s="118" t="s">
        <v>286</v>
      </c>
      <c r="H2001" s="348"/>
      <c r="I2001" s="378"/>
      <c r="J2001" s="337"/>
      <c r="K2001" s="352"/>
      <c r="L2001" s="339"/>
      <c r="M2001" s="382"/>
      <c r="N2001" s="352"/>
      <c r="O2001" s="329" t="e">
        <f t="shared" si="66"/>
        <v>#NUM!</v>
      </c>
      <c r="P2001" s="329" t="e">
        <f>IF(O2001&lt;&gt;"",VLOOKUP($A2001,Sheet4!$A$2:$O$1309,14,FALSE)*100,"")</f>
        <v>#NUM!</v>
      </c>
      <c r="Q2001" s="329" t="e">
        <f>IF(P2001&lt;&gt;"",VLOOKUP($A2001,Sheet4!$A$2:$O$1309,15,FALSE)*100,"")</f>
        <v>#NUM!</v>
      </c>
      <c r="R2001" s="357" t="e">
        <f t="shared" si="67"/>
        <v>#NUM!</v>
      </c>
      <c r="S2001" s="357"/>
      <c r="T2001" s="357"/>
      <c r="U2001" s="385"/>
      <c r="V2001" s="385"/>
      <c r="W2001" s="385"/>
      <c r="X2001" s="385"/>
      <c r="Y2001" s="385"/>
      <c r="Z2001" s="385"/>
      <c r="AA2001" s="385"/>
      <c r="AB2001" s="385"/>
      <c r="AC2001" s="385"/>
      <c r="AD2001" s="385"/>
    </row>
    <row r="2002" spans="1:30" ht="25.5" customHeight="1" x14ac:dyDescent="0.25">
      <c r="A2002" s="304"/>
      <c r="B2002" s="346"/>
      <c r="C2002" s="304"/>
      <c r="D2002" s="304"/>
      <c r="E2002" s="305"/>
      <c r="F2002" s="117" t="s">
        <v>4922</v>
      </c>
      <c r="G2002" s="118" t="s">
        <v>31</v>
      </c>
      <c r="H2002" s="348"/>
      <c r="I2002" s="378"/>
      <c r="J2002" s="337"/>
      <c r="K2002" s="352"/>
      <c r="L2002" s="339"/>
      <c r="M2002" s="382"/>
      <c r="N2002" s="341"/>
      <c r="O2002" s="329" t="e">
        <f t="shared" si="66"/>
        <v>#NUM!</v>
      </c>
      <c r="P2002" s="329" t="e">
        <f>IF(O2002&lt;&gt;"",VLOOKUP($A2002,Sheet4!$A$2:$O$1309,14,FALSE)*100,"")</f>
        <v>#NUM!</v>
      </c>
      <c r="Q2002" s="329" t="e">
        <f>IF(P2002&lt;&gt;"",VLOOKUP($A2002,Sheet4!$A$2:$O$1309,15,FALSE)*100,"")</f>
        <v>#NUM!</v>
      </c>
      <c r="R2002" s="357" t="e">
        <f t="shared" si="67"/>
        <v>#NUM!</v>
      </c>
      <c r="S2002" s="357"/>
      <c r="T2002" s="357"/>
      <c r="U2002" s="385"/>
      <c r="V2002" s="385"/>
      <c r="W2002" s="385"/>
      <c r="X2002" s="385"/>
      <c r="Y2002" s="385"/>
      <c r="Z2002" s="385"/>
      <c r="AA2002" s="385"/>
      <c r="AB2002" s="385"/>
      <c r="AC2002" s="385"/>
      <c r="AD2002" s="385"/>
    </row>
    <row r="2003" spans="1:30" ht="25.5" customHeight="1" x14ac:dyDescent="0.25">
      <c r="A2003" s="125" t="s">
        <v>2901</v>
      </c>
      <c r="B2003" s="126" t="s">
        <v>2902</v>
      </c>
      <c r="C2003" s="125">
        <v>445435</v>
      </c>
      <c r="D2003" s="125">
        <v>740509</v>
      </c>
      <c r="E2003" s="70" t="s">
        <v>3052</v>
      </c>
      <c r="F2003" s="52" t="s">
        <v>5012</v>
      </c>
      <c r="G2003" s="127" t="s">
        <v>31</v>
      </c>
      <c r="H2003" s="128">
        <v>112</v>
      </c>
      <c r="I2003" s="112">
        <v>10326</v>
      </c>
      <c r="J2003" s="113">
        <v>7.3</v>
      </c>
      <c r="K2003" s="114" t="s">
        <v>4405</v>
      </c>
      <c r="L2003" s="115">
        <v>2060</v>
      </c>
      <c r="M2003" s="116">
        <v>18.399999999999999</v>
      </c>
      <c r="N2003" s="127" t="s">
        <v>92</v>
      </c>
      <c r="O2003" s="68">
        <f t="shared" si="66"/>
        <v>0.93124780661339057</v>
      </c>
      <c r="P2003" s="68">
        <f>IF(O2003&lt;&gt;"",VLOOKUP($A2003,Sheet4!$A$2:$O$1309,14,FALSE)*100,"")</f>
        <v>0.45576232902141411</v>
      </c>
      <c r="Q2003" s="68">
        <f>IF(P2003&lt;&gt;"",VLOOKUP($A2003,Sheet4!$A$2:$O$1309,15,FALSE)*100,"")</f>
        <v>4.3757786542545807</v>
      </c>
      <c r="R2003" s="74" t="str">
        <f t="shared" si="67"/>
        <v>100</v>
      </c>
      <c r="S2003" s="64" t="s">
        <v>4364</v>
      </c>
      <c r="T2003" s="64" t="str">
        <f>IF(ISNA(VLOOKUP(A2003,Sheet1!B$3:C$1266,2,FALSE)=TRUE),"NC",VLOOKUP(A2003,Sheet1!B$3:C$1266,2,FALSE))</f>
        <v>Regulated</v>
      </c>
      <c r="U2003" s="65">
        <f>IF(ISNA(VLOOKUP($A2003,Sheet1!$B$3:$AH$1266,Sheet1!E$1+(Sheet1!$A$1-1)*10,FALSE))=TRUE,"---",IF(VLOOKUP($A2003,Sheet1!$B$3:$AH$1266,Sheet1!E$1+(Sheet1!$A$1-1)*10,FALSE)="---","---", (ROUND(VLOOKUP($A2003,Sheet1!$B$3:$AH$1266,Sheet1!E$1+(Sheet1!$A$1-1)*10,FALSE),IF(VLOOKUP($A2003,Sheet1!$B$3:$AH$1266,Sheet1!E$1+(Sheet1!$A$1-1)*10,FALSE)&gt;99999,-3,IF(VLOOKUP($A2003,Sheet1!$B$3:$AH$1266,Sheet1!E$1+(Sheet1!$A$1-1)*10,FALSE)&gt;9999,-2,IF(VLOOKUP($A2003,Sheet1!$B$3:$AH$1266,Sheet1!E$1+(Sheet1!$A$1-1)*10,FALSE)&gt;999,-1,0)))))))</f>
        <v>686</v>
      </c>
      <c r="V2003" s="65">
        <f>IF(ISNA(VLOOKUP($A2003,Sheet1!$B$3:$AH$1266,Sheet1!F$1+(Sheet1!$A$1-1)*10,FALSE))=TRUE,"---",IF(VLOOKUP($A2003,Sheet1!$B$3:$AH$1266,Sheet1!F$1+(Sheet1!$A$1-1)*10,FALSE)="---","---", (ROUND(VLOOKUP($A2003,Sheet1!$B$3:$AH$1266,Sheet1!F$1+(Sheet1!$A$1-1)*10,FALSE),IF(VLOOKUP($A2003,Sheet1!$B$3:$AH$1266,Sheet1!F$1+(Sheet1!$A$1-1)*10,FALSE)&gt;99999,-3,IF(VLOOKUP($A2003,Sheet1!$B$3:$AH$1266,Sheet1!F$1+(Sheet1!$A$1-1)*10,FALSE)&gt;9999,-2,IF(VLOOKUP($A2003,Sheet1!$B$3:$AH$1266,Sheet1!F$1+(Sheet1!$A$1-1)*10,FALSE)&gt;999,-1,0)))))))</f>
        <v>809</v>
      </c>
      <c r="W2003" s="65">
        <f>IF(ISNA(VLOOKUP($A2003,Sheet1!$B$3:$AH$1266,Sheet1!G$1+(Sheet1!$A$1-1)*10,FALSE))=TRUE,"---",IF(VLOOKUP($A2003,Sheet1!$B$3:$AH$1266,Sheet1!G$1+(Sheet1!$A$1-1)*10,FALSE)="---","---", (ROUND(VLOOKUP($A2003,Sheet1!$B$3:$AH$1266,Sheet1!G$1+(Sheet1!$A$1-1)*10,FALSE),IF(VLOOKUP($A2003,Sheet1!$B$3:$AH$1266,Sheet1!G$1+(Sheet1!$A$1-1)*10,FALSE)&gt;99999,-3,IF(VLOOKUP($A2003,Sheet1!$B$3:$AH$1266,Sheet1!G$1+(Sheet1!$A$1-1)*10,FALSE)&gt;9999,-2,IF(VLOOKUP($A2003,Sheet1!$B$3:$AH$1266,Sheet1!G$1+(Sheet1!$A$1-1)*10,FALSE)&gt;999,-1,0)))))))</f>
        <v>954</v>
      </c>
      <c r="X2003" s="65">
        <f>IF(ISNA(VLOOKUP($A2003,Sheet1!$B$3:$AH$1266,Sheet1!H$1+(Sheet1!$A$1-1)*10,FALSE))=TRUE,"---",IF(VLOOKUP($A2003,Sheet1!$B$3:$AH$1266,Sheet1!H$1+(Sheet1!$A$1-1)*10,FALSE)="---","---", (ROUND(VLOOKUP($A2003,Sheet1!$B$3:$AH$1266,Sheet1!H$1+(Sheet1!$A$1-1)*10,FALSE),IF(VLOOKUP($A2003,Sheet1!$B$3:$AH$1266,Sheet1!H$1+(Sheet1!$A$1-1)*10,FALSE)&gt;99999,-3,IF(VLOOKUP($A2003,Sheet1!$B$3:$AH$1266,Sheet1!H$1+(Sheet1!$A$1-1)*10,FALSE)&gt;9999,-2,IF(VLOOKUP($A2003,Sheet1!$B$3:$AH$1266,Sheet1!H$1+(Sheet1!$A$1-1)*10,FALSE)&gt;999,-1,0)))))))</f>
        <v>1290</v>
      </c>
      <c r="Y2003" s="65">
        <f>IF(ISNA(VLOOKUP($A2003,Sheet1!$B$3:$AH$1266,Sheet1!I$1+(Sheet1!$A$1-1)*10,FALSE))=TRUE,"---",IF(VLOOKUP($A2003,Sheet1!$B$3:$AH$1266,Sheet1!I$1+(Sheet1!$A$1-1)*10,FALSE)="---","---", (ROUND(VLOOKUP($A2003,Sheet1!$B$3:$AH$1266,Sheet1!I$1+(Sheet1!$A$1-1)*10,FALSE),IF(VLOOKUP($A2003,Sheet1!$B$3:$AH$1266,Sheet1!I$1+(Sheet1!$A$1-1)*10,FALSE)&gt;99999,-3,IF(VLOOKUP($A2003,Sheet1!$B$3:$AH$1266,Sheet1!I$1+(Sheet1!$A$1-1)*10,FALSE)&gt;9999,-2,IF(VLOOKUP($A2003,Sheet1!$B$3:$AH$1266,Sheet1!I$1+(Sheet1!$A$1-1)*10,FALSE)&gt;999,-1,0)))))))</f>
        <v>1490</v>
      </c>
      <c r="Z2003" s="65">
        <f>IF(ISNA(VLOOKUP($A2003,Sheet1!$B$3:$AH$1266,Sheet1!J$1+(Sheet1!$A$1-1)*10,FALSE))=TRUE,"---",IF(VLOOKUP($A2003,Sheet1!$B$3:$AH$1266,Sheet1!J$1+(Sheet1!$A$1-1)*10,FALSE)="---","---", (ROUND(VLOOKUP($A2003,Sheet1!$B$3:$AH$1266,Sheet1!J$1+(Sheet1!$A$1-1)*10,FALSE),IF(VLOOKUP($A2003,Sheet1!$B$3:$AH$1266,Sheet1!J$1+(Sheet1!$A$1-1)*10,FALSE)&gt;99999,-3,IF(VLOOKUP($A2003,Sheet1!$B$3:$AH$1266,Sheet1!J$1+(Sheet1!$A$1-1)*10,FALSE)&gt;9999,-2,IF(VLOOKUP($A2003,Sheet1!$B$3:$AH$1266,Sheet1!J$1+(Sheet1!$A$1-1)*10,FALSE)&gt;999,-1,0)))))))</f>
        <v>1730</v>
      </c>
      <c r="AA2003" s="65">
        <f>IF(ISNA(VLOOKUP($A2003,Sheet1!$B$3:$AH$1266,Sheet1!K$1+(Sheet1!$A$1-1)*10,FALSE))=TRUE,"---",IF(VLOOKUP($A2003,Sheet1!$B$3:$AH$1266,Sheet1!K$1+(Sheet1!$A$1-1)*10,FALSE)="---","---", (ROUND(VLOOKUP($A2003,Sheet1!$B$3:$AH$1266,Sheet1!K$1+(Sheet1!$A$1-1)*10,FALSE),IF(VLOOKUP($A2003,Sheet1!$B$3:$AH$1266,Sheet1!K$1+(Sheet1!$A$1-1)*10,FALSE)&gt;99999,-3,IF(VLOOKUP($A2003,Sheet1!$B$3:$AH$1266,Sheet1!K$1+(Sheet1!$A$1-1)*10,FALSE)&gt;9999,-2,IF(VLOOKUP($A2003,Sheet1!$B$3:$AH$1266,Sheet1!K$1+(Sheet1!$A$1-1)*10,FALSE)&gt;999,-1,0)))))))</f>
        <v>1890</v>
      </c>
      <c r="AB2003" s="65">
        <f>IF(ISNA(VLOOKUP($A2003,Sheet1!$B$3:$AH$1266,Sheet1!L$1+(Sheet1!$A$1-1)*10,FALSE))=TRUE,"---",IF(VLOOKUP($A2003,Sheet1!$B$3:$AH$1266,Sheet1!L$1+(Sheet1!$A$1-1)*10,FALSE)="---","---", (ROUND(VLOOKUP($A2003,Sheet1!$B$3:$AH$1266,Sheet1!L$1+(Sheet1!$A$1-1)*10,FALSE),IF(VLOOKUP($A2003,Sheet1!$B$3:$AH$1266,Sheet1!L$1+(Sheet1!$A$1-1)*10,FALSE)&gt;99999,-3,IF(VLOOKUP($A2003,Sheet1!$B$3:$AH$1266,Sheet1!L$1+(Sheet1!$A$1-1)*10,FALSE)&gt;9999,-2,IF(VLOOKUP($A2003,Sheet1!$B$3:$AH$1266,Sheet1!L$1+(Sheet1!$A$1-1)*10,FALSE)&gt;999,-1,0)))))))</f>
        <v>2040</v>
      </c>
      <c r="AC2003" s="65">
        <f>IF(ISNA(VLOOKUP($A2003,Sheet1!$B$3:$AH$1266,Sheet1!M$1+(Sheet1!$A$1-1)*10,FALSE))=TRUE,"---",IF(VLOOKUP($A2003,Sheet1!$B$3:$AH$1266,Sheet1!M$1+(Sheet1!$A$1-1)*10,FALSE)="---","---", (ROUND(VLOOKUP($A2003,Sheet1!$B$3:$AH$1266,Sheet1!M$1+(Sheet1!$A$1-1)*10,FALSE),IF(VLOOKUP($A2003,Sheet1!$B$3:$AH$1266,Sheet1!M$1+(Sheet1!$A$1-1)*10,FALSE)&gt;99999,-3,IF(VLOOKUP($A2003,Sheet1!$B$3:$AH$1266,Sheet1!M$1+(Sheet1!$A$1-1)*10,FALSE)&gt;9999,-2,IF(VLOOKUP($A2003,Sheet1!$B$3:$AH$1266,Sheet1!M$1+(Sheet1!$A$1-1)*10,FALSE)&gt;999,-1,0)))))))</f>
        <v>2190</v>
      </c>
      <c r="AD2003" s="65">
        <f>IF(ISNA(VLOOKUP($A2003,Sheet1!$B$3:$AH$1266,Sheet1!N$1+(Sheet1!$A$1-1)*10,FALSE))=TRUE,"---",IF(VLOOKUP($A2003,Sheet1!$B$3:$AH$1266,Sheet1!N$1+(Sheet1!$A$1-1)*10,FALSE)="---","---", (ROUND(VLOOKUP($A2003,Sheet1!$B$3:$AH$1266,Sheet1!N$1+(Sheet1!$A$1-1)*10,FALSE),IF(VLOOKUP($A2003,Sheet1!$B$3:$AH$1266,Sheet1!N$1+(Sheet1!$A$1-1)*10,FALSE)&gt;99999,-3,IF(VLOOKUP($A2003,Sheet1!$B$3:$AH$1266,Sheet1!N$1+(Sheet1!$A$1-1)*10,FALSE)&gt;9999,-2,IF(VLOOKUP($A2003,Sheet1!$B$3:$AH$1266,Sheet1!N$1+(Sheet1!$A$1-1)*10,FALSE)&gt;999,-1,0)))))))</f>
        <v>2370</v>
      </c>
    </row>
    <row r="2004" spans="1:30" ht="25.5" customHeight="1" x14ac:dyDescent="0.25">
      <c r="A2004" s="304" t="s">
        <v>2903</v>
      </c>
      <c r="B2004" s="393" t="s">
        <v>2904</v>
      </c>
      <c r="C2004" s="304">
        <v>445749</v>
      </c>
      <c r="D2004" s="304">
        <v>740752</v>
      </c>
      <c r="E2004" s="305" t="s">
        <v>3052</v>
      </c>
      <c r="F2004" s="345" t="s">
        <v>5013</v>
      </c>
      <c r="G2004" s="351" t="s">
        <v>31</v>
      </c>
      <c r="H2004" s="348">
        <v>151</v>
      </c>
      <c r="I2004" s="119">
        <v>35885</v>
      </c>
      <c r="J2004" s="124">
        <v>7.54</v>
      </c>
      <c r="K2004" s="118" t="s">
        <v>20</v>
      </c>
      <c r="L2004" s="122">
        <v>5440</v>
      </c>
      <c r="M2004" s="164">
        <v>36</v>
      </c>
      <c r="N2004" s="118" t="s">
        <v>24</v>
      </c>
      <c r="O2004" s="71">
        <f t="shared" si="66"/>
        <v>4.6598045498431446</v>
      </c>
      <c r="P2004" s="71">
        <f>IF(O2004&lt;&gt;"",VLOOKUP($A2004,Sheet4!$A$2:$O$1309,14,FALSE)*100,"")</f>
        <v>0.58769093584254417</v>
      </c>
      <c r="Q2004" s="71">
        <f>IF(P2004&lt;&gt;"",VLOOKUP($A2004,Sheet4!$A$2:$O$1309,15,FALSE)*100,"")</f>
        <v>5.6099235634859639</v>
      </c>
      <c r="R2004" s="73">
        <f t="shared" si="67"/>
        <v>20</v>
      </c>
      <c r="S2004" s="357" t="s">
        <v>4364</v>
      </c>
      <c r="T2004" s="357" t="str">
        <f>IF(ISNA(VLOOKUP(A2004,Sheet1!B$3:C$1266,2,FALSE)=TRUE),"NC",VLOOKUP(A2004,Sheet1!B$3:C$1266,2,FALSE))</f>
        <v>Regulated</v>
      </c>
      <c r="U2004" s="385">
        <f>IF(ISNA(VLOOKUP($A2004,Sheet1!$B$3:$AH$1266,Sheet1!E$1+(Sheet1!$A$1-1)*10,FALSE))=TRUE,"---",IF(VLOOKUP($A2004,Sheet1!$B$3:$AH$1266,Sheet1!E$1+(Sheet1!$A$1-1)*10,FALSE)="---","---", (ROUND(VLOOKUP($A2004,Sheet1!$B$3:$AH$1266,Sheet1!E$1+(Sheet1!$A$1-1)*10,FALSE),IF(VLOOKUP($A2004,Sheet1!$B$3:$AH$1266,Sheet1!E$1+(Sheet1!$A$1-1)*10,FALSE)&gt;99999,-3,IF(VLOOKUP($A2004,Sheet1!$B$3:$AH$1266,Sheet1!E$1+(Sheet1!$A$1-1)*10,FALSE)&gt;9999,-2,IF(VLOOKUP($A2004,Sheet1!$B$3:$AH$1266,Sheet1!E$1+(Sheet1!$A$1-1)*10,FALSE)&gt;999,-1,0)))))))</f>
        <v>1370</v>
      </c>
      <c r="V2004" s="385">
        <f>IF(ISNA(VLOOKUP($A2004,Sheet1!$B$3:$AH$1266,Sheet1!F$1+(Sheet1!$A$1-1)*10,FALSE))=TRUE,"---",IF(VLOOKUP($A2004,Sheet1!$B$3:$AH$1266,Sheet1!F$1+(Sheet1!$A$1-1)*10,FALSE)="---","---", (ROUND(VLOOKUP($A2004,Sheet1!$B$3:$AH$1266,Sheet1!F$1+(Sheet1!$A$1-1)*10,FALSE),IF(VLOOKUP($A2004,Sheet1!$B$3:$AH$1266,Sheet1!F$1+(Sheet1!$A$1-1)*10,FALSE)&gt;99999,-3,IF(VLOOKUP($A2004,Sheet1!$B$3:$AH$1266,Sheet1!F$1+(Sheet1!$A$1-1)*10,FALSE)&gt;9999,-2,IF(VLOOKUP($A2004,Sheet1!$B$3:$AH$1266,Sheet1!F$1+(Sheet1!$A$1-1)*10,FALSE)&gt;999,-1,0)))))))</f>
        <v>1650</v>
      </c>
      <c r="W2004" s="385">
        <f>IF(ISNA(VLOOKUP($A2004,Sheet1!$B$3:$AH$1266,Sheet1!G$1+(Sheet1!$A$1-1)*10,FALSE))=TRUE,"---",IF(VLOOKUP($A2004,Sheet1!$B$3:$AH$1266,Sheet1!G$1+(Sheet1!$A$1-1)*10,FALSE)="---","---", (ROUND(VLOOKUP($A2004,Sheet1!$B$3:$AH$1266,Sheet1!G$1+(Sheet1!$A$1-1)*10,FALSE),IF(VLOOKUP($A2004,Sheet1!$B$3:$AH$1266,Sheet1!G$1+(Sheet1!$A$1-1)*10,FALSE)&gt;99999,-3,IF(VLOOKUP($A2004,Sheet1!$B$3:$AH$1266,Sheet1!G$1+(Sheet1!$A$1-1)*10,FALSE)&gt;9999,-2,IF(VLOOKUP($A2004,Sheet1!$B$3:$AH$1266,Sheet1!G$1+(Sheet1!$A$1-1)*10,FALSE)&gt;999,-1,0)))))))</f>
        <v>2040</v>
      </c>
      <c r="X2004" s="385">
        <f>IF(ISNA(VLOOKUP($A2004,Sheet1!$B$3:$AH$1266,Sheet1!H$1+(Sheet1!$A$1-1)*10,FALSE))=TRUE,"---",IF(VLOOKUP($A2004,Sheet1!$B$3:$AH$1266,Sheet1!H$1+(Sheet1!$A$1-1)*10,FALSE)="---","---", (ROUND(VLOOKUP($A2004,Sheet1!$B$3:$AH$1266,Sheet1!H$1+(Sheet1!$A$1-1)*10,FALSE),IF(VLOOKUP($A2004,Sheet1!$B$3:$AH$1266,Sheet1!H$1+(Sheet1!$A$1-1)*10,FALSE)&gt;99999,-3,IF(VLOOKUP($A2004,Sheet1!$B$3:$AH$1266,Sheet1!H$1+(Sheet1!$A$1-1)*10,FALSE)&gt;9999,-2,IF(VLOOKUP($A2004,Sheet1!$B$3:$AH$1266,Sheet1!H$1+(Sheet1!$A$1-1)*10,FALSE)&gt;999,-1,0)))))))</f>
        <v>3220</v>
      </c>
      <c r="Y2004" s="385">
        <f>IF(ISNA(VLOOKUP($A2004,Sheet1!$B$3:$AH$1266,Sheet1!I$1+(Sheet1!$A$1-1)*10,FALSE))=TRUE,"---",IF(VLOOKUP($A2004,Sheet1!$B$3:$AH$1266,Sheet1!I$1+(Sheet1!$A$1-1)*10,FALSE)="---","---", (ROUND(VLOOKUP($A2004,Sheet1!$B$3:$AH$1266,Sheet1!I$1+(Sheet1!$A$1-1)*10,FALSE),IF(VLOOKUP($A2004,Sheet1!$B$3:$AH$1266,Sheet1!I$1+(Sheet1!$A$1-1)*10,FALSE)&gt;99999,-3,IF(VLOOKUP($A2004,Sheet1!$B$3:$AH$1266,Sheet1!I$1+(Sheet1!$A$1-1)*10,FALSE)&gt;9999,-2,IF(VLOOKUP($A2004,Sheet1!$B$3:$AH$1266,Sheet1!I$1+(Sheet1!$A$1-1)*10,FALSE)&gt;999,-1,0)))))))</f>
        <v>4180</v>
      </c>
      <c r="Z2004" s="385">
        <f>IF(ISNA(VLOOKUP($A2004,Sheet1!$B$3:$AH$1266,Sheet1!J$1+(Sheet1!$A$1-1)*10,FALSE))=TRUE,"---",IF(VLOOKUP($A2004,Sheet1!$B$3:$AH$1266,Sheet1!J$1+(Sheet1!$A$1-1)*10,FALSE)="---","---", (ROUND(VLOOKUP($A2004,Sheet1!$B$3:$AH$1266,Sheet1!J$1+(Sheet1!$A$1-1)*10,FALSE),IF(VLOOKUP($A2004,Sheet1!$B$3:$AH$1266,Sheet1!J$1+(Sheet1!$A$1-1)*10,FALSE)&gt;99999,-3,IF(VLOOKUP($A2004,Sheet1!$B$3:$AH$1266,Sheet1!J$1+(Sheet1!$A$1-1)*10,FALSE)&gt;9999,-2,IF(VLOOKUP($A2004,Sheet1!$B$3:$AH$1266,Sheet1!J$1+(Sheet1!$A$1-1)*10,FALSE)&gt;999,-1,0)))))))</f>
        <v>5620</v>
      </c>
      <c r="AA2004" s="385">
        <f>IF(ISNA(VLOOKUP($A2004,Sheet1!$B$3:$AH$1266,Sheet1!K$1+(Sheet1!$A$1-1)*10,FALSE))=TRUE,"---",IF(VLOOKUP($A2004,Sheet1!$B$3:$AH$1266,Sheet1!K$1+(Sheet1!$A$1-1)*10,FALSE)="---","---", (ROUND(VLOOKUP($A2004,Sheet1!$B$3:$AH$1266,Sheet1!K$1+(Sheet1!$A$1-1)*10,FALSE),IF(VLOOKUP($A2004,Sheet1!$B$3:$AH$1266,Sheet1!K$1+(Sheet1!$A$1-1)*10,FALSE)&gt;99999,-3,IF(VLOOKUP($A2004,Sheet1!$B$3:$AH$1266,Sheet1!K$1+(Sheet1!$A$1-1)*10,FALSE)&gt;9999,-2,IF(VLOOKUP($A2004,Sheet1!$B$3:$AH$1266,Sheet1!K$1+(Sheet1!$A$1-1)*10,FALSE)&gt;999,-1,0)))))))</f>
        <v>6890</v>
      </c>
      <c r="AB2004" s="385">
        <f>IF(ISNA(VLOOKUP($A2004,Sheet1!$B$3:$AH$1266,Sheet1!L$1+(Sheet1!$A$1-1)*10,FALSE))=TRUE,"---",IF(VLOOKUP($A2004,Sheet1!$B$3:$AH$1266,Sheet1!L$1+(Sheet1!$A$1-1)*10,FALSE)="---","---", (ROUND(VLOOKUP($A2004,Sheet1!$B$3:$AH$1266,Sheet1!L$1+(Sheet1!$A$1-1)*10,FALSE),IF(VLOOKUP($A2004,Sheet1!$B$3:$AH$1266,Sheet1!L$1+(Sheet1!$A$1-1)*10,FALSE)&gt;99999,-3,IF(VLOOKUP($A2004,Sheet1!$B$3:$AH$1266,Sheet1!L$1+(Sheet1!$A$1-1)*10,FALSE)&gt;9999,-2,IF(VLOOKUP($A2004,Sheet1!$B$3:$AH$1266,Sheet1!L$1+(Sheet1!$A$1-1)*10,FALSE)&gt;999,-1,0)))))))</f>
        <v>8320</v>
      </c>
      <c r="AC2004" s="385">
        <f>IF(ISNA(VLOOKUP($A2004,Sheet1!$B$3:$AH$1266,Sheet1!M$1+(Sheet1!$A$1-1)*10,FALSE))=TRUE,"---",IF(VLOOKUP($A2004,Sheet1!$B$3:$AH$1266,Sheet1!M$1+(Sheet1!$A$1-1)*10,FALSE)="---","---", (ROUND(VLOOKUP($A2004,Sheet1!$B$3:$AH$1266,Sheet1!M$1+(Sheet1!$A$1-1)*10,FALSE),IF(VLOOKUP($A2004,Sheet1!$B$3:$AH$1266,Sheet1!M$1+(Sheet1!$A$1-1)*10,FALSE)&gt;99999,-3,IF(VLOOKUP($A2004,Sheet1!$B$3:$AH$1266,Sheet1!M$1+(Sheet1!$A$1-1)*10,FALSE)&gt;9999,-2,IF(VLOOKUP($A2004,Sheet1!$B$3:$AH$1266,Sheet1!M$1+(Sheet1!$A$1-1)*10,FALSE)&gt;999,-1,0)))))))</f>
        <v>9950</v>
      </c>
      <c r="AD2004" s="385">
        <f>IF(ISNA(VLOOKUP($A2004,Sheet1!$B$3:$AH$1266,Sheet1!N$1+(Sheet1!$A$1-1)*10,FALSE))=TRUE,"---",IF(VLOOKUP($A2004,Sheet1!$B$3:$AH$1266,Sheet1!N$1+(Sheet1!$A$1-1)*10,FALSE)="---","---", (ROUND(VLOOKUP($A2004,Sheet1!$B$3:$AH$1266,Sheet1!N$1+(Sheet1!$A$1-1)*10,FALSE),IF(VLOOKUP($A2004,Sheet1!$B$3:$AH$1266,Sheet1!N$1+(Sheet1!$A$1-1)*10,FALSE)&gt;99999,-3,IF(VLOOKUP($A2004,Sheet1!$B$3:$AH$1266,Sheet1!N$1+(Sheet1!$A$1-1)*10,FALSE)&gt;9999,-2,IF(VLOOKUP($A2004,Sheet1!$B$3:$AH$1266,Sheet1!N$1+(Sheet1!$A$1-1)*10,FALSE)&gt;999,-1,0)))))))</f>
        <v>12500</v>
      </c>
    </row>
    <row r="2005" spans="1:30" ht="25.5" customHeight="1" x14ac:dyDescent="0.25">
      <c r="A2005" s="304"/>
      <c r="B2005" s="346"/>
      <c r="C2005" s="304"/>
      <c r="D2005" s="304"/>
      <c r="E2005" s="305" t="e">
        <v>#N/A</v>
      </c>
      <c r="F2005" s="346"/>
      <c r="G2005" s="352"/>
      <c r="H2005" s="348"/>
      <c r="I2005" s="119">
        <v>27123</v>
      </c>
      <c r="J2005" s="124">
        <v>7.33</v>
      </c>
      <c r="K2005" s="118" t="s">
        <v>20</v>
      </c>
      <c r="L2005" s="122">
        <v>5200</v>
      </c>
      <c r="M2005" s="123">
        <v>34.4</v>
      </c>
      <c r="N2005" s="118" t="s">
        <v>92</v>
      </c>
      <c r="O2005" s="71" t="s">
        <v>4405</v>
      </c>
      <c r="P2005" s="71" t="s">
        <v>4405</v>
      </c>
      <c r="Q2005" s="71" t="s">
        <v>4405</v>
      </c>
      <c r="R2005" s="73" t="s">
        <v>4405</v>
      </c>
      <c r="S2005" s="357" t="e">
        <v>#N/A</v>
      </c>
      <c r="T2005" s="357" t="str">
        <f>IF(ISNA(VLOOKUP(A2005,Sheet1!B$3:C$1266,2,FALSE)=TRUE),"ND",VLOOKUP(A2005,Sheet1!B$3:C$1266,2,FALSE))</f>
        <v>ND</v>
      </c>
      <c r="U2005" s="385" t="str">
        <f>IF(ISNA(VLOOKUP($A2005,Sheet1!$B$3:$AH$1266,Sheet1!E$1+(Sheet1!$A$1-1)*10,FALSE))=TRUE,"---",IF(VLOOKUP($A2005,Sheet1!$B$3:$AH$1266,Sheet1!E$1+(Sheet1!$A$1-1)*10,FALSE)="---","---", (ROUND(VLOOKUP($A2005,Sheet1!$B$3:$AH$1266,Sheet1!E$1+(Sheet1!$A$1-1)*10,FALSE),IF(VLOOKUP($A2005,Sheet1!$B$3:$AH$1266,Sheet1!E$1+(Sheet1!$A$1-1)*10,FALSE)&gt;99999,-3,IF(VLOOKUP($A2005,Sheet1!$B$3:$AH$1266,Sheet1!E$1+(Sheet1!$A$1-1)*10,FALSE)&gt;9999,-2,IF(VLOOKUP($A2005,Sheet1!$B$3:$AH$1266,Sheet1!E$1+(Sheet1!$A$1-1)*10,FALSE)&gt;999,-1,0)))))))</f>
        <v>---</v>
      </c>
      <c r="V2005" s="385" t="str">
        <f>IF(ISNA(VLOOKUP($A2005,Sheet1!$B$3:$AH$1266,Sheet1!F$1+(Sheet1!$A$1-1)*10,FALSE))=TRUE,"---",IF(VLOOKUP($A2005,Sheet1!$B$3:$AH$1266,Sheet1!F$1+(Sheet1!$A$1-1)*10,FALSE)="---","---", (ROUND(VLOOKUP($A2005,Sheet1!$B$3:$AH$1266,Sheet1!F$1+(Sheet1!$A$1-1)*10,FALSE),IF(VLOOKUP($A2005,Sheet1!$B$3:$AH$1266,Sheet1!F$1+(Sheet1!$A$1-1)*10,FALSE)&gt;99999,-3,IF(VLOOKUP($A2005,Sheet1!$B$3:$AH$1266,Sheet1!F$1+(Sheet1!$A$1-1)*10,FALSE)&gt;9999,-2,IF(VLOOKUP($A2005,Sheet1!$B$3:$AH$1266,Sheet1!F$1+(Sheet1!$A$1-1)*10,FALSE)&gt;999,-1,0)))))))</f>
        <v>---</v>
      </c>
      <c r="W2005" s="385" t="str">
        <f>IF(ISNA(VLOOKUP($A2005,Sheet1!$B$3:$AH$1266,Sheet1!G$1+(Sheet1!$A$1-1)*10,FALSE))=TRUE,"---",IF(VLOOKUP($A2005,Sheet1!$B$3:$AH$1266,Sheet1!G$1+(Sheet1!$A$1-1)*10,FALSE)="---","---", (ROUND(VLOOKUP($A2005,Sheet1!$B$3:$AH$1266,Sheet1!G$1+(Sheet1!$A$1-1)*10,FALSE),IF(VLOOKUP($A2005,Sheet1!$B$3:$AH$1266,Sheet1!G$1+(Sheet1!$A$1-1)*10,FALSE)&gt;99999,-3,IF(VLOOKUP($A2005,Sheet1!$B$3:$AH$1266,Sheet1!G$1+(Sheet1!$A$1-1)*10,FALSE)&gt;9999,-2,IF(VLOOKUP($A2005,Sheet1!$B$3:$AH$1266,Sheet1!G$1+(Sheet1!$A$1-1)*10,FALSE)&gt;999,-1,0)))))))</f>
        <v>---</v>
      </c>
      <c r="X2005" s="385" t="str">
        <f>IF(ISNA(VLOOKUP($A2005,Sheet1!$B$3:$AH$1266,Sheet1!H$1+(Sheet1!$A$1-1)*10,FALSE))=TRUE,"---",IF(VLOOKUP($A2005,Sheet1!$B$3:$AH$1266,Sheet1!H$1+(Sheet1!$A$1-1)*10,FALSE)="---","---", (ROUND(VLOOKUP($A2005,Sheet1!$B$3:$AH$1266,Sheet1!H$1+(Sheet1!$A$1-1)*10,FALSE),IF(VLOOKUP($A2005,Sheet1!$B$3:$AH$1266,Sheet1!H$1+(Sheet1!$A$1-1)*10,FALSE)&gt;99999,-3,IF(VLOOKUP($A2005,Sheet1!$B$3:$AH$1266,Sheet1!H$1+(Sheet1!$A$1-1)*10,FALSE)&gt;9999,-2,IF(VLOOKUP($A2005,Sheet1!$B$3:$AH$1266,Sheet1!H$1+(Sheet1!$A$1-1)*10,FALSE)&gt;999,-1,0)))))))</f>
        <v>---</v>
      </c>
      <c r="Y2005" s="385" t="str">
        <f>IF(ISNA(VLOOKUP($A2005,Sheet1!$B$3:$AH$1266,Sheet1!I$1+(Sheet1!$A$1-1)*10,FALSE))=TRUE,"---",IF(VLOOKUP($A2005,Sheet1!$B$3:$AH$1266,Sheet1!I$1+(Sheet1!$A$1-1)*10,FALSE)="---","---", (ROUND(VLOOKUP($A2005,Sheet1!$B$3:$AH$1266,Sheet1!I$1+(Sheet1!$A$1-1)*10,FALSE),IF(VLOOKUP($A2005,Sheet1!$B$3:$AH$1266,Sheet1!I$1+(Sheet1!$A$1-1)*10,FALSE)&gt;99999,-3,IF(VLOOKUP($A2005,Sheet1!$B$3:$AH$1266,Sheet1!I$1+(Sheet1!$A$1-1)*10,FALSE)&gt;9999,-2,IF(VLOOKUP($A2005,Sheet1!$B$3:$AH$1266,Sheet1!I$1+(Sheet1!$A$1-1)*10,FALSE)&gt;999,-1,0)))))))</f>
        <v>---</v>
      </c>
      <c r="Z2005" s="385" t="str">
        <f>IF(ISNA(VLOOKUP($A2005,Sheet1!$B$3:$AH$1266,Sheet1!J$1+(Sheet1!$A$1-1)*10,FALSE))=TRUE,"---",IF(VLOOKUP($A2005,Sheet1!$B$3:$AH$1266,Sheet1!J$1+(Sheet1!$A$1-1)*10,FALSE)="---","---", (ROUND(VLOOKUP($A2005,Sheet1!$B$3:$AH$1266,Sheet1!J$1+(Sheet1!$A$1-1)*10,FALSE),IF(VLOOKUP($A2005,Sheet1!$B$3:$AH$1266,Sheet1!J$1+(Sheet1!$A$1-1)*10,FALSE)&gt;99999,-3,IF(VLOOKUP($A2005,Sheet1!$B$3:$AH$1266,Sheet1!J$1+(Sheet1!$A$1-1)*10,FALSE)&gt;9999,-2,IF(VLOOKUP($A2005,Sheet1!$B$3:$AH$1266,Sheet1!J$1+(Sheet1!$A$1-1)*10,FALSE)&gt;999,-1,0)))))))</f>
        <v>---</v>
      </c>
      <c r="AA2005" s="385" t="str">
        <f>IF(ISNA(VLOOKUP($A2005,Sheet1!$B$3:$AH$1266,Sheet1!K$1+(Sheet1!$A$1-1)*10,FALSE))=TRUE,"---",IF(VLOOKUP($A2005,Sheet1!$B$3:$AH$1266,Sheet1!K$1+(Sheet1!$A$1-1)*10,FALSE)="---","---", (ROUND(VLOOKUP($A2005,Sheet1!$B$3:$AH$1266,Sheet1!K$1+(Sheet1!$A$1-1)*10,FALSE),IF(VLOOKUP($A2005,Sheet1!$B$3:$AH$1266,Sheet1!K$1+(Sheet1!$A$1-1)*10,FALSE)&gt;99999,-3,IF(VLOOKUP($A2005,Sheet1!$B$3:$AH$1266,Sheet1!K$1+(Sheet1!$A$1-1)*10,FALSE)&gt;9999,-2,IF(VLOOKUP($A2005,Sheet1!$B$3:$AH$1266,Sheet1!K$1+(Sheet1!$A$1-1)*10,FALSE)&gt;999,-1,0)))))))</f>
        <v>---</v>
      </c>
      <c r="AB2005" s="385" t="str">
        <f>IF(ISNA(VLOOKUP($A2005,Sheet1!$B$3:$AH$1266,Sheet1!L$1+(Sheet1!$A$1-1)*10,FALSE))=TRUE,"---",IF(VLOOKUP($A2005,Sheet1!$B$3:$AH$1266,Sheet1!L$1+(Sheet1!$A$1-1)*10,FALSE)="---","---", (ROUND(VLOOKUP($A2005,Sheet1!$B$3:$AH$1266,Sheet1!L$1+(Sheet1!$A$1-1)*10,FALSE),IF(VLOOKUP($A2005,Sheet1!$B$3:$AH$1266,Sheet1!L$1+(Sheet1!$A$1-1)*10,FALSE)&gt;99999,-3,IF(VLOOKUP($A2005,Sheet1!$B$3:$AH$1266,Sheet1!L$1+(Sheet1!$A$1-1)*10,FALSE)&gt;9999,-2,IF(VLOOKUP($A2005,Sheet1!$B$3:$AH$1266,Sheet1!L$1+(Sheet1!$A$1-1)*10,FALSE)&gt;999,-1,0)))))))</f>
        <v>---</v>
      </c>
      <c r="AC2005" s="385" t="str">
        <f>IF(ISNA(VLOOKUP($A2005,Sheet1!$B$3:$AH$1266,Sheet1!M$1+(Sheet1!$A$1-1)*10,FALSE))=TRUE,"---",IF(VLOOKUP($A2005,Sheet1!$B$3:$AH$1266,Sheet1!M$1+(Sheet1!$A$1-1)*10,FALSE)="---","---", (ROUND(VLOOKUP($A2005,Sheet1!$B$3:$AH$1266,Sheet1!M$1+(Sheet1!$A$1-1)*10,FALSE),IF(VLOOKUP($A2005,Sheet1!$B$3:$AH$1266,Sheet1!M$1+(Sheet1!$A$1-1)*10,FALSE)&gt;99999,-3,IF(VLOOKUP($A2005,Sheet1!$B$3:$AH$1266,Sheet1!M$1+(Sheet1!$A$1-1)*10,FALSE)&gt;9999,-2,IF(VLOOKUP($A2005,Sheet1!$B$3:$AH$1266,Sheet1!M$1+(Sheet1!$A$1-1)*10,FALSE)&gt;999,-1,0)))))))</f>
        <v>---</v>
      </c>
      <c r="AD2005" s="385" t="str">
        <f>IF(ISNA(VLOOKUP($A2005,Sheet1!$B$3:$AH$1266,Sheet1!N$1+(Sheet1!$A$1-1)*10,FALSE))=TRUE,"---",IF(VLOOKUP($A2005,Sheet1!$B$3:$AH$1266,Sheet1!N$1+(Sheet1!$A$1-1)*10,FALSE)="---","---", (ROUND(VLOOKUP($A2005,Sheet1!$B$3:$AH$1266,Sheet1!N$1+(Sheet1!$A$1-1)*10,FALSE),IF(VLOOKUP($A2005,Sheet1!$B$3:$AH$1266,Sheet1!N$1+(Sheet1!$A$1-1)*10,FALSE)&gt;99999,-3,IF(VLOOKUP($A2005,Sheet1!$B$3:$AH$1266,Sheet1!N$1+(Sheet1!$A$1-1)*10,FALSE)&gt;9999,-2,IF(VLOOKUP($A2005,Sheet1!$B$3:$AH$1266,Sheet1!N$1+(Sheet1!$A$1-1)*10,FALSE)&gt;999,-1,0)))))))</f>
        <v>---</v>
      </c>
    </row>
    <row r="2006" spans="1:30" ht="25.5" customHeight="1" x14ac:dyDescent="0.25">
      <c r="A2006" s="304"/>
      <c r="B2006" s="346"/>
      <c r="C2006" s="304"/>
      <c r="D2006" s="304"/>
      <c r="E2006" s="305" t="e">
        <v>#N/A</v>
      </c>
      <c r="F2006" s="355"/>
      <c r="G2006" s="372"/>
      <c r="H2006" s="348"/>
      <c r="I2006" s="119">
        <v>24149</v>
      </c>
      <c r="J2006" s="120">
        <v>10.99</v>
      </c>
      <c r="K2006" s="118" t="s">
        <v>28</v>
      </c>
      <c r="L2006" s="129" t="s">
        <v>4405</v>
      </c>
      <c r="M2006" s="130" t="s">
        <v>4405</v>
      </c>
      <c r="N2006" s="118" t="s">
        <v>75</v>
      </c>
      <c r="O2006" s="71" t="s">
        <v>4405</v>
      </c>
      <c r="P2006" s="71" t="s">
        <v>4405</v>
      </c>
      <c r="Q2006" s="71" t="s">
        <v>4405</v>
      </c>
      <c r="R2006" s="73" t="s">
        <v>4405</v>
      </c>
      <c r="S2006" s="357" t="e">
        <v>#N/A</v>
      </c>
      <c r="T2006" s="357" t="str">
        <f>IF(ISNA(VLOOKUP(A2006,Sheet1!B$3:C$1266,2,FALSE)=TRUE),"ND",VLOOKUP(A2006,Sheet1!B$3:C$1266,2,FALSE))</f>
        <v>ND</v>
      </c>
      <c r="U2006" s="385" t="str">
        <f>IF(ISNA(VLOOKUP($A2006,Sheet1!$B$3:$AH$1266,Sheet1!E$1+(Sheet1!$A$1-1)*10,FALSE))=TRUE,"---",IF(VLOOKUP($A2006,Sheet1!$B$3:$AH$1266,Sheet1!E$1+(Sheet1!$A$1-1)*10,FALSE)="---","---", (ROUND(VLOOKUP($A2006,Sheet1!$B$3:$AH$1266,Sheet1!E$1+(Sheet1!$A$1-1)*10,FALSE),IF(VLOOKUP($A2006,Sheet1!$B$3:$AH$1266,Sheet1!E$1+(Sheet1!$A$1-1)*10,FALSE)&gt;99999,-3,IF(VLOOKUP($A2006,Sheet1!$B$3:$AH$1266,Sheet1!E$1+(Sheet1!$A$1-1)*10,FALSE)&gt;9999,-2,IF(VLOOKUP($A2006,Sheet1!$B$3:$AH$1266,Sheet1!E$1+(Sheet1!$A$1-1)*10,FALSE)&gt;999,-1,0)))))))</f>
        <v>---</v>
      </c>
      <c r="V2006" s="385" t="str">
        <f>IF(ISNA(VLOOKUP($A2006,Sheet1!$B$3:$AH$1266,Sheet1!F$1+(Sheet1!$A$1-1)*10,FALSE))=TRUE,"---",IF(VLOOKUP($A2006,Sheet1!$B$3:$AH$1266,Sheet1!F$1+(Sheet1!$A$1-1)*10,FALSE)="---","---", (ROUND(VLOOKUP($A2006,Sheet1!$B$3:$AH$1266,Sheet1!F$1+(Sheet1!$A$1-1)*10,FALSE),IF(VLOOKUP($A2006,Sheet1!$B$3:$AH$1266,Sheet1!F$1+(Sheet1!$A$1-1)*10,FALSE)&gt;99999,-3,IF(VLOOKUP($A2006,Sheet1!$B$3:$AH$1266,Sheet1!F$1+(Sheet1!$A$1-1)*10,FALSE)&gt;9999,-2,IF(VLOOKUP($A2006,Sheet1!$B$3:$AH$1266,Sheet1!F$1+(Sheet1!$A$1-1)*10,FALSE)&gt;999,-1,0)))))))</f>
        <v>---</v>
      </c>
      <c r="W2006" s="385" t="str">
        <f>IF(ISNA(VLOOKUP($A2006,Sheet1!$B$3:$AH$1266,Sheet1!G$1+(Sheet1!$A$1-1)*10,FALSE))=TRUE,"---",IF(VLOOKUP($A2006,Sheet1!$B$3:$AH$1266,Sheet1!G$1+(Sheet1!$A$1-1)*10,FALSE)="---","---", (ROUND(VLOOKUP($A2006,Sheet1!$B$3:$AH$1266,Sheet1!G$1+(Sheet1!$A$1-1)*10,FALSE),IF(VLOOKUP($A2006,Sheet1!$B$3:$AH$1266,Sheet1!G$1+(Sheet1!$A$1-1)*10,FALSE)&gt;99999,-3,IF(VLOOKUP($A2006,Sheet1!$B$3:$AH$1266,Sheet1!G$1+(Sheet1!$A$1-1)*10,FALSE)&gt;9999,-2,IF(VLOOKUP($A2006,Sheet1!$B$3:$AH$1266,Sheet1!G$1+(Sheet1!$A$1-1)*10,FALSE)&gt;999,-1,0)))))))</f>
        <v>---</v>
      </c>
      <c r="X2006" s="385" t="str">
        <f>IF(ISNA(VLOOKUP($A2006,Sheet1!$B$3:$AH$1266,Sheet1!H$1+(Sheet1!$A$1-1)*10,FALSE))=TRUE,"---",IF(VLOOKUP($A2006,Sheet1!$B$3:$AH$1266,Sheet1!H$1+(Sheet1!$A$1-1)*10,FALSE)="---","---", (ROUND(VLOOKUP($A2006,Sheet1!$B$3:$AH$1266,Sheet1!H$1+(Sheet1!$A$1-1)*10,FALSE),IF(VLOOKUP($A2006,Sheet1!$B$3:$AH$1266,Sheet1!H$1+(Sheet1!$A$1-1)*10,FALSE)&gt;99999,-3,IF(VLOOKUP($A2006,Sheet1!$B$3:$AH$1266,Sheet1!H$1+(Sheet1!$A$1-1)*10,FALSE)&gt;9999,-2,IF(VLOOKUP($A2006,Sheet1!$B$3:$AH$1266,Sheet1!H$1+(Sheet1!$A$1-1)*10,FALSE)&gt;999,-1,0)))))))</f>
        <v>---</v>
      </c>
      <c r="Y2006" s="385" t="str">
        <f>IF(ISNA(VLOOKUP($A2006,Sheet1!$B$3:$AH$1266,Sheet1!I$1+(Sheet1!$A$1-1)*10,FALSE))=TRUE,"---",IF(VLOOKUP($A2006,Sheet1!$B$3:$AH$1266,Sheet1!I$1+(Sheet1!$A$1-1)*10,FALSE)="---","---", (ROUND(VLOOKUP($A2006,Sheet1!$B$3:$AH$1266,Sheet1!I$1+(Sheet1!$A$1-1)*10,FALSE),IF(VLOOKUP($A2006,Sheet1!$B$3:$AH$1266,Sheet1!I$1+(Sheet1!$A$1-1)*10,FALSE)&gt;99999,-3,IF(VLOOKUP($A2006,Sheet1!$B$3:$AH$1266,Sheet1!I$1+(Sheet1!$A$1-1)*10,FALSE)&gt;9999,-2,IF(VLOOKUP($A2006,Sheet1!$B$3:$AH$1266,Sheet1!I$1+(Sheet1!$A$1-1)*10,FALSE)&gt;999,-1,0)))))))</f>
        <v>---</v>
      </c>
      <c r="Z2006" s="385" t="str">
        <f>IF(ISNA(VLOOKUP($A2006,Sheet1!$B$3:$AH$1266,Sheet1!J$1+(Sheet1!$A$1-1)*10,FALSE))=TRUE,"---",IF(VLOOKUP($A2006,Sheet1!$B$3:$AH$1266,Sheet1!J$1+(Sheet1!$A$1-1)*10,FALSE)="---","---", (ROUND(VLOOKUP($A2006,Sheet1!$B$3:$AH$1266,Sheet1!J$1+(Sheet1!$A$1-1)*10,FALSE),IF(VLOOKUP($A2006,Sheet1!$B$3:$AH$1266,Sheet1!J$1+(Sheet1!$A$1-1)*10,FALSE)&gt;99999,-3,IF(VLOOKUP($A2006,Sheet1!$B$3:$AH$1266,Sheet1!J$1+(Sheet1!$A$1-1)*10,FALSE)&gt;9999,-2,IF(VLOOKUP($A2006,Sheet1!$B$3:$AH$1266,Sheet1!J$1+(Sheet1!$A$1-1)*10,FALSE)&gt;999,-1,0)))))))</f>
        <v>---</v>
      </c>
      <c r="AA2006" s="385" t="str">
        <f>IF(ISNA(VLOOKUP($A2006,Sheet1!$B$3:$AH$1266,Sheet1!K$1+(Sheet1!$A$1-1)*10,FALSE))=TRUE,"---",IF(VLOOKUP($A2006,Sheet1!$B$3:$AH$1266,Sheet1!K$1+(Sheet1!$A$1-1)*10,FALSE)="---","---", (ROUND(VLOOKUP($A2006,Sheet1!$B$3:$AH$1266,Sheet1!K$1+(Sheet1!$A$1-1)*10,FALSE),IF(VLOOKUP($A2006,Sheet1!$B$3:$AH$1266,Sheet1!K$1+(Sheet1!$A$1-1)*10,FALSE)&gt;99999,-3,IF(VLOOKUP($A2006,Sheet1!$B$3:$AH$1266,Sheet1!K$1+(Sheet1!$A$1-1)*10,FALSE)&gt;9999,-2,IF(VLOOKUP($A2006,Sheet1!$B$3:$AH$1266,Sheet1!K$1+(Sheet1!$A$1-1)*10,FALSE)&gt;999,-1,0)))))))</f>
        <v>---</v>
      </c>
      <c r="AB2006" s="385" t="str">
        <f>IF(ISNA(VLOOKUP($A2006,Sheet1!$B$3:$AH$1266,Sheet1!L$1+(Sheet1!$A$1-1)*10,FALSE))=TRUE,"---",IF(VLOOKUP($A2006,Sheet1!$B$3:$AH$1266,Sheet1!L$1+(Sheet1!$A$1-1)*10,FALSE)="---","---", (ROUND(VLOOKUP($A2006,Sheet1!$B$3:$AH$1266,Sheet1!L$1+(Sheet1!$A$1-1)*10,FALSE),IF(VLOOKUP($A2006,Sheet1!$B$3:$AH$1266,Sheet1!L$1+(Sheet1!$A$1-1)*10,FALSE)&gt;99999,-3,IF(VLOOKUP($A2006,Sheet1!$B$3:$AH$1266,Sheet1!L$1+(Sheet1!$A$1-1)*10,FALSE)&gt;9999,-2,IF(VLOOKUP($A2006,Sheet1!$B$3:$AH$1266,Sheet1!L$1+(Sheet1!$A$1-1)*10,FALSE)&gt;999,-1,0)))))))</f>
        <v>---</v>
      </c>
      <c r="AC2006" s="385" t="str">
        <f>IF(ISNA(VLOOKUP($A2006,Sheet1!$B$3:$AH$1266,Sheet1!M$1+(Sheet1!$A$1-1)*10,FALSE))=TRUE,"---",IF(VLOOKUP($A2006,Sheet1!$B$3:$AH$1266,Sheet1!M$1+(Sheet1!$A$1-1)*10,FALSE)="---","---", (ROUND(VLOOKUP($A2006,Sheet1!$B$3:$AH$1266,Sheet1!M$1+(Sheet1!$A$1-1)*10,FALSE),IF(VLOOKUP($A2006,Sheet1!$B$3:$AH$1266,Sheet1!M$1+(Sheet1!$A$1-1)*10,FALSE)&gt;99999,-3,IF(VLOOKUP($A2006,Sheet1!$B$3:$AH$1266,Sheet1!M$1+(Sheet1!$A$1-1)*10,FALSE)&gt;9999,-2,IF(VLOOKUP($A2006,Sheet1!$B$3:$AH$1266,Sheet1!M$1+(Sheet1!$A$1-1)*10,FALSE)&gt;999,-1,0)))))))</f>
        <v>---</v>
      </c>
      <c r="AD2006" s="385" t="str">
        <f>IF(ISNA(VLOOKUP($A2006,Sheet1!$B$3:$AH$1266,Sheet1!N$1+(Sheet1!$A$1-1)*10,FALSE))=TRUE,"---",IF(VLOOKUP($A2006,Sheet1!$B$3:$AH$1266,Sheet1!N$1+(Sheet1!$A$1-1)*10,FALSE)="---","---", (ROUND(VLOOKUP($A2006,Sheet1!$B$3:$AH$1266,Sheet1!N$1+(Sheet1!$A$1-1)*10,FALSE),IF(VLOOKUP($A2006,Sheet1!$B$3:$AH$1266,Sheet1!N$1+(Sheet1!$A$1-1)*10,FALSE)&gt;99999,-3,IF(VLOOKUP($A2006,Sheet1!$B$3:$AH$1266,Sheet1!N$1+(Sheet1!$A$1-1)*10,FALSE)&gt;9999,-2,IF(VLOOKUP($A2006,Sheet1!$B$3:$AH$1266,Sheet1!N$1+(Sheet1!$A$1-1)*10,FALSE)&gt;999,-1,0)))))))</f>
        <v>---</v>
      </c>
    </row>
    <row r="2007" spans="1:30" ht="25.5" customHeight="1" x14ac:dyDescent="0.25">
      <c r="A2007" s="125" t="s">
        <v>2905</v>
      </c>
      <c r="B2007" s="126" t="s">
        <v>2906</v>
      </c>
      <c r="C2007" s="125">
        <v>445506</v>
      </c>
      <c r="D2007" s="125">
        <v>741208</v>
      </c>
      <c r="E2007" s="70" t="s">
        <v>3052</v>
      </c>
      <c r="F2007" s="52" t="s">
        <v>5014</v>
      </c>
      <c r="G2007" s="127" t="s">
        <v>286</v>
      </c>
      <c r="H2007" s="128">
        <v>27.6</v>
      </c>
      <c r="I2007" s="112">
        <v>23105</v>
      </c>
      <c r="J2007" s="113">
        <v>4.07</v>
      </c>
      <c r="K2007" s="114" t="s">
        <v>4405</v>
      </c>
      <c r="L2007" s="115">
        <v>860</v>
      </c>
      <c r="M2007" s="116">
        <v>31.2</v>
      </c>
      <c r="N2007" s="114" t="s">
        <v>4405</v>
      </c>
      <c r="O2007" s="68">
        <f t="shared" si="66"/>
        <v>33.895990592015877</v>
      </c>
      <c r="P2007" s="68">
        <f>IF(O2007&lt;&gt;"",VLOOKUP($A2007,Sheet4!$A$2:$O$1309,14,FALSE)*100,"")</f>
        <v>6.8498132028709913</v>
      </c>
      <c r="Q2007" s="68">
        <f>IF(P2007&lt;&gt;"",VLOOKUP($A2007,Sheet4!$A$2:$O$1309,15,FALSE)*100,"")</f>
        <v>50.093843401209995</v>
      </c>
      <c r="R2007" s="74">
        <f t="shared" si="67"/>
        <v>3</v>
      </c>
      <c r="S2007" s="64" t="s">
        <v>4364</v>
      </c>
      <c r="T2007" s="64" t="str">
        <f>IF(ISNA(VLOOKUP(A2007,Sheet1!B$3:C$1266,2,FALSE)=TRUE),"NC",VLOOKUP(A2007,Sheet1!B$3:C$1266,2,FALSE))</f>
        <v>Rural</v>
      </c>
      <c r="U2007" s="65">
        <f>IF(ISNA(VLOOKUP($A2007,Sheet1!$B$3:$AH$1266,Sheet1!E$1+(Sheet1!$A$1-1)*10,FALSE))=TRUE,"---",IF(VLOOKUP($A2007,Sheet1!$B$3:$AH$1266,Sheet1!E$1+(Sheet1!$A$1-1)*10,FALSE)="---","---", (ROUND(VLOOKUP($A2007,Sheet1!$B$3:$AH$1266,Sheet1!E$1+(Sheet1!$A$1-1)*10,FALSE),IF(VLOOKUP($A2007,Sheet1!$B$3:$AH$1266,Sheet1!E$1+(Sheet1!$A$1-1)*10,FALSE)&gt;99999,-3,IF(VLOOKUP($A2007,Sheet1!$B$3:$AH$1266,Sheet1!E$1+(Sheet1!$A$1-1)*10,FALSE)&gt;9999,-2,IF(VLOOKUP($A2007,Sheet1!$B$3:$AH$1266,Sheet1!E$1+(Sheet1!$A$1-1)*10,FALSE)&gt;999,-1,0)))))))</f>
        <v>465</v>
      </c>
      <c r="V2007" s="65">
        <f>IF(ISNA(VLOOKUP($A2007,Sheet1!$B$3:$AH$1266,Sheet1!F$1+(Sheet1!$A$1-1)*10,FALSE))=TRUE,"---",IF(VLOOKUP($A2007,Sheet1!$B$3:$AH$1266,Sheet1!F$1+(Sheet1!$A$1-1)*10,FALSE)="---","---", (ROUND(VLOOKUP($A2007,Sheet1!$B$3:$AH$1266,Sheet1!F$1+(Sheet1!$A$1-1)*10,FALSE),IF(VLOOKUP($A2007,Sheet1!$B$3:$AH$1266,Sheet1!F$1+(Sheet1!$A$1-1)*10,FALSE)&gt;99999,-3,IF(VLOOKUP($A2007,Sheet1!$B$3:$AH$1266,Sheet1!F$1+(Sheet1!$A$1-1)*10,FALSE)&gt;9999,-2,IF(VLOOKUP($A2007,Sheet1!$B$3:$AH$1266,Sheet1!F$1+(Sheet1!$A$1-1)*10,FALSE)&gt;999,-1,0)))))))</f>
        <v>562</v>
      </c>
      <c r="W2007" s="65">
        <f>IF(ISNA(VLOOKUP($A2007,Sheet1!$B$3:$AH$1266,Sheet1!G$1+(Sheet1!$A$1-1)*10,FALSE))=TRUE,"---",IF(VLOOKUP($A2007,Sheet1!$B$3:$AH$1266,Sheet1!G$1+(Sheet1!$A$1-1)*10,FALSE)="---","---", (ROUND(VLOOKUP($A2007,Sheet1!$B$3:$AH$1266,Sheet1!G$1+(Sheet1!$A$1-1)*10,FALSE),IF(VLOOKUP($A2007,Sheet1!$B$3:$AH$1266,Sheet1!G$1+(Sheet1!$A$1-1)*10,FALSE)&gt;99999,-3,IF(VLOOKUP($A2007,Sheet1!$B$3:$AH$1266,Sheet1!G$1+(Sheet1!$A$1-1)*10,FALSE)&gt;9999,-2,IF(VLOOKUP($A2007,Sheet1!$B$3:$AH$1266,Sheet1!G$1+(Sheet1!$A$1-1)*10,FALSE)&gt;999,-1,0)))))))</f>
        <v>690</v>
      </c>
      <c r="X2007" s="65">
        <f>IF(ISNA(VLOOKUP($A2007,Sheet1!$B$3:$AH$1266,Sheet1!H$1+(Sheet1!$A$1-1)*10,FALSE))=TRUE,"---",IF(VLOOKUP($A2007,Sheet1!$B$3:$AH$1266,Sheet1!H$1+(Sheet1!$A$1-1)*10,FALSE)="---","---", (ROUND(VLOOKUP($A2007,Sheet1!$B$3:$AH$1266,Sheet1!H$1+(Sheet1!$A$1-1)*10,FALSE),IF(VLOOKUP($A2007,Sheet1!$B$3:$AH$1266,Sheet1!H$1+(Sheet1!$A$1-1)*10,FALSE)&gt;99999,-3,IF(VLOOKUP($A2007,Sheet1!$B$3:$AH$1266,Sheet1!H$1+(Sheet1!$A$1-1)*10,FALSE)&gt;9999,-2,IF(VLOOKUP($A2007,Sheet1!$B$3:$AH$1266,Sheet1!H$1+(Sheet1!$A$1-1)*10,FALSE)&gt;999,-1,0)))))))</f>
        <v>1040</v>
      </c>
      <c r="Y2007" s="65">
        <f>IF(ISNA(VLOOKUP($A2007,Sheet1!$B$3:$AH$1266,Sheet1!I$1+(Sheet1!$A$1-1)*10,FALSE))=TRUE,"---",IF(VLOOKUP($A2007,Sheet1!$B$3:$AH$1266,Sheet1!I$1+(Sheet1!$A$1-1)*10,FALSE)="---","---", (ROUND(VLOOKUP($A2007,Sheet1!$B$3:$AH$1266,Sheet1!I$1+(Sheet1!$A$1-1)*10,FALSE),IF(VLOOKUP($A2007,Sheet1!$B$3:$AH$1266,Sheet1!I$1+(Sheet1!$A$1-1)*10,FALSE)&gt;99999,-3,IF(VLOOKUP($A2007,Sheet1!$B$3:$AH$1266,Sheet1!I$1+(Sheet1!$A$1-1)*10,FALSE)&gt;9999,-2,IF(VLOOKUP($A2007,Sheet1!$B$3:$AH$1266,Sheet1!I$1+(Sheet1!$A$1-1)*10,FALSE)&gt;999,-1,0)))))))</f>
        <v>1290</v>
      </c>
      <c r="Z2007" s="65">
        <f>IF(ISNA(VLOOKUP($A2007,Sheet1!$B$3:$AH$1266,Sheet1!J$1+(Sheet1!$A$1-1)*10,FALSE))=TRUE,"---",IF(VLOOKUP($A2007,Sheet1!$B$3:$AH$1266,Sheet1!J$1+(Sheet1!$A$1-1)*10,FALSE)="---","---", (ROUND(VLOOKUP($A2007,Sheet1!$B$3:$AH$1266,Sheet1!J$1+(Sheet1!$A$1-1)*10,FALSE),IF(VLOOKUP($A2007,Sheet1!$B$3:$AH$1266,Sheet1!J$1+(Sheet1!$A$1-1)*10,FALSE)&gt;99999,-3,IF(VLOOKUP($A2007,Sheet1!$B$3:$AH$1266,Sheet1!J$1+(Sheet1!$A$1-1)*10,FALSE)&gt;9999,-2,IF(VLOOKUP($A2007,Sheet1!$B$3:$AH$1266,Sheet1!J$1+(Sheet1!$A$1-1)*10,FALSE)&gt;999,-1,0)))))))</f>
        <v>1620</v>
      </c>
      <c r="AA2007" s="65">
        <f>IF(ISNA(VLOOKUP($A2007,Sheet1!$B$3:$AH$1266,Sheet1!K$1+(Sheet1!$A$1-1)*10,FALSE))=TRUE,"---",IF(VLOOKUP($A2007,Sheet1!$B$3:$AH$1266,Sheet1!K$1+(Sheet1!$A$1-1)*10,FALSE)="---","---", (ROUND(VLOOKUP($A2007,Sheet1!$B$3:$AH$1266,Sheet1!K$1+(Sheet1!$A$1-1)*10,FALSE),IF(VLOOKUP($A2007,Sheet1!$B$3:$AH$1266,Sheet1!K$1+(Sheet1!$A$1-1)*10,FALSE)&gt;99999,-3,IF(VLOOKUP($A2007,Sheet1!$B$3:$AH$1266,Sheet1!K$1+(Sheet1!$A$1-1)*10,FALSE)&gt;9999,-2,IF(VLOOKUP($A2007,Sheet1!$B$3:$AH$1266,Sheet1!K$1+(Sheet1!$A$1-1)*10,FALSE)&gt;999,-1,0)))))))</f>
        <v>1860</v>
      </c>
      <c r="AB2007" s="65">
        <f>IF(ISNA(VLOOKUP($A2007,Sheet1!$B$3:$AH$1266,Sheet1!L$1+(Sheet1!$A$1-1)*10,FALSE))=TRUE,"---",IF(VLOOKUP($A2007,Sheet1!$B$3:$AH$1266,Sheet1!L$1+(Sheet1!$A$1-1)*10,FALSE)="---","---", (ROUND(VLOOKUP($A2007,Sheet1!$B$3:$AH$1266,Sheet1!L$1+(Sheet1!$A$1-1)*10,FALSE),IF(VLOOKUP($A2007,Sheet1!$B$3:$AH$1266,Sheet1!L$1+(Sheet1!$A$1-1)*10,FALSE)&gt;99999,-3,IF(VLOOKUP($A2007,Sheet1!$B$3:$AH$1266,Sheet1!L$1+(Sheet1!$A$1-1)*10,FALSE)&gt;9999,-2,IF(VLOOKUP($A2007,Sheet1!$B$3:$AH$1266,Sheet1!L$1+(Sheet1!$A$1-1)*10,FALSE)&gt;999,-1,0)))))))</f>
        <v>2140</v>
      </c>
      <c r="AC2007" s="65">
        <f>IF(ISNA(VLOOKUP($A2007,Sheet1!$B$3:$AH$1266,Sheet1!M$1+(Sheet1!$A$1-1)*10,FALSE))=TRUE,"---",IF(VLOOKUP($A2007,Sheet1!$B$3:$AH$1266,Sheet1!M$1+(Sheet1!$A$1-1)*10,FALSE)="---","---", (ROUND(VLOOKUP($A2007,Sheet1!$B$3:$AH$1266,Sheet1!M$1+(Sheet1!$A$1-1)*10,FALSE),IF(VLOOKUP($A2007,Sheet1!$B$3:$AH$1266,Sheet1!M$1+(Sheet1!$A$1-1)*10,FALSE)&gt;99999,-3,IF(VLOOKUP($A2007,Sheet1!$B$3:$AH$1266,Sheet1!M$1+(Sheet1!$A$1-1)*10,FALSE)&gt;9999,-2,IF(VLOOKUP($A2007,Sheet1!$B$3:$AH$1266,Sheet1!M$1+(Sheet1!$A$1-1)*10,FALSE)&gt;999,-1,0)))))))</f>
        <v>2390</v>
      </c>
      <c r="AD2007" s="65">
        <f>IF(ISNA(VLOOKUP($A2007,Sheet1!$B$3:$AH$1266,Sheet1!N$1+(Sheet1!$A$1-1)*10,FALSE))=TRUE,"---",IF(VLOOKUP($A2007,Sheet1!$B$3:$AH$1266,Sheet1!N$1+(Sheet1!$A$1-1)*10,FALSE)="---","---", (ROUND(VLOOKUP($A2007,Sheet1!$B$3:$AH$1266,Sheet1!N$1+(Sheet1!$A$1-1)*10,FALSE),IF(VLOOKUP($A2007,Sheet1!$B$3:$AH$1266,Sheet1!N$1+(Sheet1!$A$1-1)*10,FALSE)&gt;99999,-3,IF(VLOOKUP($A2007,Sheet1!$B$3:$AH$1266,Sheet1!N$1+(Sheet1!$A$1-1)*10,FALSE)&gt;9999,-2,IF(VLOOKUP($A2007,Sheet1!$B$3:$AH$1266,Sheet1!N$1+(Sheet1!$A$1-1)*10,FALSE)&gt;999,-1,0)))))))</f>
        <v>2780</v>
      </c>
    </row>
    <row r="2008" spans="1:30" ht="25.5" customHeight="1" x14ac:dyDescent="0.25">
      <c r="A2008" s="304" t="s">
        <v>2907</v>
      </c>
      <c r="B2008" s="393" t="s">
        <v>2908</v>
      </c>
      <c r="C2008" s="304">
        <v>445923</v>
      </c>
      <c r="D2008" s="304">
        <v>741755</v>
      </c>
      <c r="E2008" s="305" t="s">
        <v>3052</v>
      </c>
      <c r="F2008" s="117" t="s">
        <v>5015</v>
      </c>
      <c r="G2008" s="118" t="s">
        <v>31</v>
      </c>
      <c r="H2008" s="348">
        <v>107</v>
      </c>
      <c r="I2008" s="119">
        <v>35251</v>
      </c>
      <c r="J2008" s="124">
        <v>9.42</v>
      </c>
      <c r="K2008" s="118" t="s">
        <v>20</v>
      </c>
      <c r="L2008" s="122">
        <v>6980</v>
      </c>
      <c r="M2008" s="123">
        <v>65.2</v>
      </c>
      <c r="N2008" s="121" t="s">
        <v>4405</v>
      </c>
      <c r="O2008" s="71">
        <f t="shared" si="66"/>
        <v>1.5711484589813929</v>
      </c>
      <c r="P2008" s="71">
        <f>IF(O2008&lt;&gt;"",VLOOKUP($A2008,Sheet4!$A$2:$O$1309,14,FALSE)*100,"")</f>
        <v>0.3507711187883733</v>
      </c>
      <c r="Q2008" s="71">
        <f>IF(P2008&lt;&gt;"",VLOOKUP($A2008,Sheet4!$A$2:$O$1309,15,FALSE)*100,"")</f>
        <v>3.3832910993948806</v>
      </c>
      <c r="R2008" s="73">
        <f t="shared" si="67"/>
        <v>60</v>
      </c>
      <c r="S2008" s="357" t="s">
        <v>4364</v>
      </c>
      <c r="T2008" s="357" t="str">
        <f>IF(ISNA(VLOOKUP(A2008,Sheet1!B$3:C$1266,2,FALSE)=TRUE),"NC",VLOOKUP(A2008,Sheet1!B$3:C$1266,2,FALSE))</f>
        <v>Rural10</v>
      </c>
      <c r="U2008" s="385">
        <f>IF(ISNA(VLOOKUP($A2008,Sheet1!$B$3:$AH$1266,Sheet1!E$1+(Sheet1!$A$1-1)*10,FALSE))=TRUE,"---",IF(VLOOKUP($A2008,Sheet1!$B$3:$AH$1266,Sheet1!E$1+(Sheet1!$A$1-1)*10,FALSE)="---","---", (ROUND(VLOOKUP($A2008,Sheet1!$B$3:$AH$1266,Sheet1!E$1+(Sheet1!$A$1-1)*10,FALSE),IF(VLOOKUP($A2008,Sheet1!$B$3:$AH$1266,Sheet1!E$1+(Sheet1!$A$1-1)*10,FALSE)&gt;99999,-3,IF(VLOOKUP($A2008,Sheet1!$B$3:$AH$1266,Sheet1!E$1+(Sheet1!$A$1-1)*10,FALSE)&gt;9999,-2,IF(VLOOKUP($A2008,Sheet1!$B$3:$AH$1266,Sheet1!E$1+(Sheet1!$A$1-1)*10,FALSE)&gt;999,-1,0)))))))</f>
        <v>2040</v>
      </c>
      <c r="V2008" s="385">
        <f>IF(ISNA(VLOOKUP($A2008,Sheet1!$B$3:$AH$1266,Sheet1!F$1+(Sheet1!$A$1-1)*10,FALSE))=TRUE,"---",IF(VLOOKUP($A2008,Sheet1!$B$3:$AH$1266,Sheet1!F$1+(Sheet1!$A$1-1)*10,FALSE)="---","---", (ROUND(VLOOKUP($A2008,Sheet1!$B$3:$AH$1266,Sheet1!F$1+(Sheet1!$A$1-1)*10,FALSE),IF(VLOOKUP($A2008,Sheet1!$B$3:$AH$1266,Sheet1!F$1+(Sheet1!$A$1-1)*10,FALSE)&gt;99999,-3,IF(VLOOKUP($A2008,Sheet1!$B$3:$AH$1266,Sheet1!F$1+(Sheet1!$A$1-1)*10,FALSE)&gt;9999,-2,IF(VLOOKUP($A2008,Sheet1!$B$3:$AH$1266,Sheet1!F$1+(Sheet1!$A$1-1)*10,FALSE)&gt;999,-1,0)))))))</f>
        <v>2400</v>
      </c>
      <c r="W2008" s="385">
        <f>IF(ISNA(VLOOKUP($A2008,Sheet1!$B$3:$AH$1266,Sheet1!G$1+(Sheet1!$A$1-1)*10,FALSE))=TRUE,"---",IF(VLOOKUP($A2008,Sheet1!$B$3:$AH$1266,Sheet1!G$1+(Sheet1!$A$1-1)*10,FALSE)="---","---", (ROUND(VLOOKUP($A2008,Sheet1!$B$3:$AH$1266,Sheet1!G$1+(Sheet1!$A$1-1)*10,FALSE),IF(VLOOKUP($A2008,Sheet1!$B$3:$AH$1266,Sheet1!G$1+(Sheet1!$A$1-1)*10,FALSE)&gt;99999,-3,IF(VLOOKUP($A2008,Sheet1!$B$3:$AH$1266,Sheet1!G$1+(Sheet1!$A$1-1)*10,FALSE)&gt;9999,-2,IF(VLOOKUP($A2008,Sheet1!$B$3:$AH$1266,Sheet1!G$1+(Sheet1!$A$1-1)*10,FALSE)&gt;999,-1,0)))))))</f>
        <v>2860</v>
      </c>
      <c r="X2008" s="385">
        <f>IF(ISNA(VLOOKUP($A2008,Sheet1!$B$3:$AH$1266,Sheet1!H$1+(Sheet1!$A$1-1)*10,FALSE))=TRUE,"---",IF(VLOOKUP($A2008,Sheet1!$B$3:$AH$1266,Sheet1!H$1+(Sheet1!$A$1-1)*10,FALSE)="---","---", (ROUND(VLOOKUP($A2008,Sheet1!$B$3:$AH$1266,Sheet1!H$1+(Sheet1!$A$1-1)*10,FALSE),IF(VLOOKUP($A2008,Sheet1!$B$3:$AH$1266,Sheet1!H$1+(Sheet1!$A$1-1)*10,FALSE)&gt;99999,-3,IF(VLOOKUP($A2008,Sheet1!$B$3:$AH$1266,Sheet1!H$1+(Sheet1!$A$1-1)*10,FALSE)&gt;9999,-2,IF(VLOOKUP($A2008,Sheet1!$B$3:$AH$1266,Sheet1!H$1+(Sheet1!$A$1-1)*10,FALSE)&gt;999,-1,0)))))))</f>
        <v>4020</v>
      </c>
      <c r="Y2008" s="385">
        <f>IF(ISNA(VLOOKUP($A2008,Sheet1!$B$3:$AH$1266,Sheet1!I$1+(Sheet1!$A$1-1)*10,FALSE))=TRUE,"---",IF(VLOOKUP($A2008,Sheet1!$B$3:$AH$1266,Sheet1!I$1+(Sheet1!$A$1-1)*10,FALSE)="---","---", (ROUND(VLOOKUP($A2008,Sheet1!$B$3:$AH$1266,Sheet1!I$1+(Sheet1!$A$1-1)*10,FALSE),IF(VLOOKUP($A2008,Sheet1!$B$3:$AH$1266,Sheet1!I$1+(Sheet1!$A$1-1)*10,FALSE)&gt;99999,-3,IF(VLOOKUP($A2008,Sheet1!$B$3:$AH$1266,Sheet1!I$1+(Sheet1!$A$1-1)*10,FALSE)&gt;9999,-2,IF(VLOOKUP($A2008,Sheet1!$B$3:$AH$1266,Sheet1!I$1+(Sheet1!$A$1-1)*10,FALSE)&gt;999,-1,0)))))))</f>
        <v>4810</v>
      </c>
      <c r="Z2008" s="385">
        <f>IF(ISNA(VLOOKUP($A2008,Sheet1!$B$3:$AH$1266,Sheet1!J$1+(Sheet1!$A$1-1)*10,FALSE))=TRUE,"---",IF(VLOOKUP($A2008,Sheet1!$B$3:$AH$1266,Sheet1!J$1+(Sheet1!$A$1-1)*10,FALSE)="---","---", (ROUND(VLOOKUP($A2008,Sheet1!$B$3:$AH$1266,Sheet1!J$1+(Sheet1!$A$1-1)*10,FALSE),IF(VLOOKUP($A2008,Sheet1!$B$3:$AH$1266,Sheet1!J$1+(Sheet1!$A$1-1)*10,FALSE)&gt;99999,-3,IF(VLOOKUP($A2008,Sheet1!$B$3:$AH$1266,Sheet1!J$1+(Sheet1!$A$1-1)*10,FALSE)&gt;9999,-2,IF(VLOOKUP($A2008,Sheet1!$B$3:$AH$1266,Sheet1!J$1+(Sheet1!$A$1-1)*10,FALSE)&gt;999,-1,0)))))))</f>
        <v>5850</v>
      </c>
      <c r="AA2008" s="385">
        <f>IF(ISNA(VLOOKUP($A2008,Sheet1!$B$3:$AH$1266,Sheet1!K$1+(Sheet1!$A$1-1)*10,FALSE))=TRUE,"---",IF(VLOOKUP($A2008,Sheet1!$B$3:$AH$1266,Sheet1!K$1+(Sheet1!$A$1-1)*10,FALSE)="---","---", (ROUND(VLOOKUP($A2008,Sheet1!$B$3:$AH$1266,Sheet1!K$1+(Sheet1!$A$1-1)*10,FALSE),IF(VLOOKUP($A2008,Sheet1!$B$3:$AH$1266,Sheet1!K$1+(Sheet1!$A$1-1)*10,FALSE)&gt;99999,-3,IF(VLOOKUP($A2008,Sheet1!$B$3:$AH$1266,Sheet1!K$1+(Sheet1!$A$1-1)*10,FALSE)&gt;9999,-2,IF(VLOOKUP($A2008,Sheet1!$B$3:$AH$1266,Sheet1!K$1+(Sheet1!$A$1-1)*10,FALSE)&gt;999,-1,0)))))))</f>
        <v>6640</v>
      </c>
      <c r="AB2008" s="385">
        <f>IF(ISNA(VLOOKUP($A2008,Sheet1!$B$3:$AH$1266,Sheet1!L$1+(Sheet1!$A$1-1)*10,FALSE))=TRUE,"---",IF(VLOOKUP($A2008,Sheet1!$B$3:$AH$1266,Sheet1!L$1+(Sheet1!$A$1-1)*10,FALSE)="---","---", (ROUND(VLOOKUP($A2008,Sheet1!$B$3:$AH$1266,Sheet1!L$1+(Sheet1!$A$1-1)*10,FALSE),IF(VLOOKUP($A2008,Sheet1!$B$3:$AH$1266,Sheet1!L$1+(Sheet1!$A$1-1)*10,FALSE)&gt;99999,-3,IF(VLOOKUP($A2008,Sheet1!$B$3:$AH$1266,Sheet1!L$1+(Sheet1!$A$1-1)*10,FALSE)&gt;9999,-2,IF(VLOOKUP($A2008,Sheet1!$B$3:$AH$1266,Sheet1!L$1+(Sheet1!$A$1-1)*10,FALSE)&gt;999,-1,0)))))))</f>
        <v>7460</v>
      </c>
      <c r="AC2008" s="385">
        <f>IF(ISNA(VLOOKUP($A2008,Sheet1!$B$3:$AH$1266,Sheet1!M$1+(Sheet1!$A$1-1)*10,FALSE))=TRUE,"---",IF(VLOOKUP($A2008,Sheet1!$B$3:$AH$1266,Sheet1!M$1+(Sheet1!$A$1-1)*10,FALSE)="---","---", (ROUND(VLOOKUP($A2008,Sheet1!$B$3:$AH$1266,Sheet1!M$1+(Sheet1!$A$1-1)*10,FALSE),IF(VLOOKUP($A2008,Sheet1!$B$3:$AH$1266,Sheet1!M$1+(Sheet1!$A$1-1)*10,FALSE)&gt;99999,-3,IF(VLOOKUP($A2008,Sheet1!$B$3:$AH$1266,Sheet1!M$1+(Sheet1!$A$1-1)*10,FALSE)&gt;9999,-2,IF(VLOOKUP($A2008,Sheet1!$B$3:$AH$1266,Sheet1!M$1+(Sheet1!$A$1-1)*10,FALSE)&gt;999,-1,0)))))))</f>
        <v>8270</v>
      </c>
      <c r="AD2008" s="385">
        <f>IF(ISNA(VLOOKUP($A2008,Sheet1!$B$3:$AH$1266,Sheet1!N$1+(Sheet1!$A$1-1)*10,FALSE))=TRUE,"---",IF(VLOOKUP($A2008,Sheet1!$B$3:$AH$1266,Sheet1!N$1+(Sheet1!$A$1-1)*10,FALSE)="---","---", (ROUND(VLOOKUP($A2008,Sheet1!$B$3:$AH$1266,Sheet1!N$1+(Sheet1!$A$1-1)*10,FALSE),IF(VLOOKUP($A2008,Sheet1!$B$3:$AH$1266,Sheet1!N$1+(Sheet1!$A$1-1)*10,FALSE)&gt;99999,-3,IF(VLOOKUP($A2008,Sheet1!$B$3:$AH$1266,Sheet1!N$1+(Sheet1!$A$1-1)*10,FALSE)&gt;9999,-2,IF(VLOOKUP($A2008,Sheet1!$B$3:$AH$1266,Sheet1!N$1+(Sheet1!$A$1-1)*10,FALSE)&gt;999,-1,0)))))))</f>
        <v>9400</v>
      </c>
    </row>
    <row r="2009" spans="1:30" ht="25.5" customHeight="1" x14ac:dyDescent="0.25">
      <c r="A2009" s="304"/>
      <c r="B2009" s="346"/>
      <c r="C2009" s="304"/>
      <c r="D2009" s="304"/>
      <c r="E2009" s="305" t="e">
        <v>#N/A</v>
      </c>
      <c r="F2009" s="117" t="s">
        <v>4753</v>
      </c>
      <c r="G2009" s="118" t="s">
        <v>286</v>
      </c>
      <c r="H2009" s="348"/>
      <c r="I2009" s="119">
        <v>33673</v>
      </c>
      <c r="J2009" s="120">
        <v>10.43</v>
      </c>
      <c r="K2009" s="118" t="s">
        <v>28</v>
      </c>
      <c r="L2009" s="129" t="s">
        <v>4405</v>
      </c>
      <c r="M2009" s="130" t="s">
        <v>4405</v>
      </c>
      <c r="N2009" s="118" t="s">
        <v>75</v>
      </c>
      <c r="O2009" s="71" t="s">
        <v>4405</v>
      </c>
      <c r="P2009" s="71" t="s">
        <v>4405</v>
      </c>
      <c r="Q2009" s="71" t="s">
        <v>4405</v>
      </c>
      <c r="R2009" s="73" t="s">
        <v>4405</v>
      </c>
      <c r="S2009" s="357" t="e">
        <v>#N/A</v>
      </c>
      <c r="T2009" s="357" t="str">
        <f>IF(ISNA(VLOOKUP(A2009,Sheet1!B$3:C$1266,2,FALSE)=TRUE),"ND",VLOOKUP(A2009,Sheet1!B$3:C$1266,2,FALSE))</f>
        <v>ND</v>
      </c>
      <c r="U2009" s="385" t="str">
        <f>IF(ISNA(VLOOKUP($A2009,Sheet1!$B$3:$AH$1266,Sheet1!E$1+(Sheet1!$A$1-1)*10,FALSE))=TRUE,"---",IF(VLOOKUP($A2009,Sheet1!$B$3:$AH$1266,Sheet1!E$1+(Sheet1!$A$1-1)*10,FALSE)="---","---", (ROUND(VLOOKUP($A2009,Sheet1!$B$3:$AH$1266,Sheet1!E$1+(Sheet1!$A$1-1)*10,FALSE),IF(VLOOKUP($A2009,Sheet1!$B$3:$AH$1266,Sheet1!E$1+(Sheet1!$A$1-1)*10,FALSE)&gt;99999,-3,IF(VLOOKUP($A2009,Sheet1!$B$3:$AH$1266,Sheet1!E$1+(Sheet1!$A$1-1)*10,FALSE)&gt;9999,-2,IF(VLOOKUP($A2009,Sheet1!$B$3:$AH$1266,Sheet1!E$1+(Sheet1!$A$1-1)*10,FALSE)&gt;999,-1,0)))))))</f>
        <v>---</v>
      </c>
      <c r="V2009" s="385" t="str">
        <f>IF(ISNA(VLOOKUP($A2009,Sheet1!$B$3:$AH$1266,Sheet1!F$1+(Sheet1!$A$1-1)*10,FALSE))=TRUE,"---",IF(VLOOKUP($A2009,Sheet1!$B$3:$AH$1266,Sheet1!F$1+(Sheet1!$A$1-1)*10,FALSE)="---","---", (ROUND(VLOOKUP($A2009,Sheet1!$B$3:$AH$1266,Sheet1!F$1+(Sheet1!$A$1-1)*10,FALSE),IF(VLOOKUP($A2009,Sheet1!$B$3:$AH$1266,Sheet1!F$1+(Sheet1!$A$1-1)*10,FALSE)&gt;99999,-3,IF(VLOOKUP($A2009,Sheet1!$B$3:$AH$1266,Sheet1!F$1+(Sheet1!$A$1-1)*10,FALSE)&gt;9999,-2,IF(VLOOKUP($A2009,Sheet1!$B$3:$AH$1266,Sheet1!F$1+(Sheet1!$A$1-1)*10,FALSE)&gt;999,-1,0)))))))</f>
        <v>---</v>
      </c>
      <c r="W2009" s="385" t="str">
        <f>IF(ISNA(VLOOKUP($A2009,Sheet1!$B$3:$AH$1266,Sheet1!G$1+(Sheet1!$A$1-1)*10,FALSE))=TRUE,"---",IF(VLOOKUP($A2009,Sheet1!$B$3:$AH$1266,Sheet1!G$1+(Sheet1!$A$1-1)*10,FALSE)="---","---", (ROUND(VLOOKUP($A2009,Sheet1!$B$3:$AH$1266,Sheet1!G$1+(Sheet1!$A$1-1)*10,FALSE),IF(VLOOKUP($A2009,Sheet1!$B$3:$AH$1266,Sheet1!G$1+(Sheet1!$A$1-1)*10,FALSE)&gt;99999,-3,IF(VLOOKUP($A2009,Sheet1!$B$3:$AH$1266,Sheet1!G$1+(Sheet1!$A$1-1)*10,FALSE)&gt;9999,-2,IF(VLOOKUP($A2009,Sheet1!$B$3:$AH$1266,Sheet1!G$1+(Sheet1!$A$1-1)*10,FALSE)&gt;999,-1,0)))))))</f>
        <v>---</v>
      </c>
      <c r="X2009" s="385" t="str">
        <f>IF(ISNA(VLOOKUP($A2009,Sheet1!$B$3:$AH$1266,Sheet1!H$1+(Sheet1!$A$1-1)*10,FALSE))=TRUE,"---",IF(VLOOKUP($A2009,Sheet1!$B$3:$AH$1266,Sheet1!H$1+(Sheet1!$A$1-1)*10,FALSE)="---","---", (ROUND(VLOOKUP($A2009,Sheet1!$B$3:$AH$1266,Sheet1!H$1+(Sheet1!$A$1-1)*10,FALSE),IF(VLOOKUP($A2009,Sheet1!$B$3:$AH$1266,Sheet1!H$1+(Sheet1!$A$1-1)*10,FALSE)&gt;99999,-3,IF(VLOOKUP($A2009,Sheet1!$B$3:$AH$1266,Sheet1!H$1+(Sheet1!$A$1-1)*10,FALSE)&gt;9999,-2,IF(VLOOKUP($A2009,Sheet1!$B$3:$AH$1266,Sheet1!H$1+(Sheet1!$A$1-1)*10,FALSE)&gt;999,-1,0)))))))</f>
        <v>---</v>
      </c>
      <c r="Y2009" s="385" t="str">
        <f>IF(ISNA(VLOOKUP($A2009,Sheet1!$B$3:$AH$1266,Sheet1!I$1+(Sheet1!$A$1-1)*10,FALSE))=TRUE,"---",IF(VLOOKUP($A2009,Sheet1!$B$3:$AH$1266,Sheet1!I$1+(Sheet1!$A$1-1)*10,FALSE)="---","---", (ROUND(VLOOKUP($A2009,Sheet1!$B$3:$AH$1266,Sheet1!I$1+(Sheet1!$A$1-1)*10,FALSE),IF(VLOOKUP($A2009,Sheet1!$B$3:$AH$1266,Sheet1!I$1+(Sheet1!$A$1-1)*10,FALSE)&gt;99999,-3,IF(VLOOKUP($A2009,Sheet1!$B$3:$AH$1266,Sheet1!I$1+(Sheet1!$A$1-1)*10,FALSE)&gt;9999,-2,IF(VLOOKUP($A2009,Sheet1!$B$3:$AH$1266,Sheet1!I$1+(Sheet1!$A$1-1)*10,FALSE)&gt;999,-1,0)))))))</f>
        <v>---</v>
      </c>
      <c r="Z2009" s="385" t="str">
        <f>IF(ISNA(VLOOKUP($A2009,Sheet1!$B$3:$AH$1266,Sheet1!J$1+(Sheet1!$A$1-1)*10,FALSE))=TRUE,"---",IF(VLOOKUP($A2009,Sheet1!$B$3:$AH$1266,Sheet1!J$1+(Sheet1!$A$1-1)*10,FALSE)="---","---", (ROUND(VLOOKUP($A2009,Sheet1!$B$3:$AH$1266,Sheet1!J$1+(Sheet1!$A$1-1)*10,FALSE),IF(VLOOKUP($A2009,Sheet1!$B$3:$AH$1266,Sheet1!J$1+(Sheet1!$A$1-1)*10,FALSE)&gt;99999,-3,IF(VLOOKUP($A2009,Sheet1!$B$3:$AH$1266,Sheet1!J$1+(Sheet1!$A$1-1)*10,FALSE)&gt;9999,-2,IF(VLOOKUP($A2009,Sheet1!$B$3:$AH$1266,Sheet1!J$1+(Sheet1!$A$1-1)*10,FALSE)&gt;999,-1,0)))))))</f>
        <v>---</v>
      </c>
      <c r="AA2009" s="385" t="str">
        <f>IF(ISNA(VLOOKUP($A2009,Sheet1!$B$3:$AH$1266,Sheet1!K$1+(Sheet1!$A$1-1)*10,FALSE))=TRUE,"---",IF(VLOOKUP($A2009,Sheet1!$B$3:$AH$1266,Sheet1!K$1+(Sheet1!$A$1-1)*10,FALSE)="---","---", (ROUND(VLOOKUP($A2009,Sheet1!$B$3:$AH$1266,Sheet1!K$1+(Sheet1!$A$1-1)*10,FALSE),IF(VLOOKUP($A2009,Sheet1!$B$3:$AH$1266,Sheet1!K$1+(Sheet1!$A$1-1)*10,FALSE)&gt;99999,-3,IF(VLOOKUP($A2009,Sheet1!$B$3:$AH$1266,Sheet1!K$1+(Sheet1!$A$1-1)*10,FALSE)&gt;9999,-2,IF(VLOOKUP($A2009,Sheet1!$B$3:$AH$1266,Sheet1!K$1+(Sheet1!$A$1-1)*10,FALSE)&gt;999,-1,0)))))))</f>
        <v>---</v>
      </c>
      <c r="AB2009" s="385" t="str">
        <f>IF(ISNA(VLOOKUP($A2009,Sheet1!$B$3:$AH$1266,Sheet1!L$1+(Sheet1!$A$1-1)*10,FALSE))=TRUE,"---",IF(VLOOKUP($A2009,Sheet1!$B$3:$AH$1266,Sheet1!L$1+(Sheet1!$A$1-1)*10,FALSE)="---","---", (ROUND(VLOOKUP($A2009,Sheet1!$B$3:$AH$1266,Sheet1!L$1+(Sheet1!$A$1-1)*10,FALSE),IF(VLOOKUP($A2009,Sheet1!$B$3:$AH$1266,Sheet1!L$1+(Sheet1!$A$1-1)*10,FALSE)&gt;99999,-3,IF(VLOOKUP($A2009,Sheet1!$B$3:$AH$1266,Sheet1!L$1+(Sheet1!$A$1-1)*10,FALSE)&gt;9999,-2,IF(VLOOKUP($A2009,Sheet1!$B$3:$AH$1266,Sheet1!L$1+(Sheet1!$A$1-1)*10,FALSE)&gt;999,-1,0)))))))</f>
        <v>---</v>
      </c>
      <c r="AC2009" s="385" t="str">
        <f>IF(ISNA(VLOOKUP($A2009,Sheet1!$B$3:$AH$1266,Sheet1!M$1+(Sheet1!$A$1-1)*10,FALSE))=TRUE,"---",IF(VLOOKUP($A2009,Sheet1!$B$3:$AH$1266,Sheet1!M$1+(Sheet1!$A$1-1)*10,FALSE)="---","---", (ROUND(VLOOKUP($A2009,Sheet1!$B$3:$AH$1266,Sheet1!M$1+(Sheet1!$A$1-1)*10,FALSE),IF(VLOOKUP($A2009,Sheet1!$B$3:$AH$1266,Sheet1!M$1+(Sheet1!$A$1-1)*10,FALSE)&gt;99999,-3,IF(VLOOKUP($A2009,Sheet1!$B$3:$AH$1266,Sheet1!M$1+(Sheet1!$A$1-1)*10,FALSE)&gt;9999,-2,IF(VLOOKUP($A2009,Sheet1!$B$3:$AH$1266,Sheet1!M$1+(Sheet1!$A$1-1)*10,FALSE)&gt;999,-1,0)))))))</f>
        <v>---</v>
      </c>
      <c r="AD2009" s="385" t="str">
        <f>IF(ISNA(VLOOKUP($A2009,Sheet1!$B$3:$AH$1266,Sheet1!N$1+(Sheet1!$A$1-1)*10,FALSE))=TRUE,"---",IF(VLOOKUP($A2009,Sheet1!$B$3:$AH$1266,Sheet1!N$1+(Sheet1!$A$1-1)*10,FALSE)="---","---", (ROUND(VLOOKUP($A2009,Sheet1!$B$3:$AH$1266,Sheet1!N$1+(Sheet1!$A$1-1)*10,FALSE),IF(VLOOKUP($A2009,Sheet1!$B$3:$AH$1266,Sheet1!N$1+(Sheet1!$A$1-1)*10,FALSE)&gt;99999,-3,IF(VLOOKUP($A2009,Sheet1!$B$3:$AH$1266,Sheet1!N$1+(Sheet1!$A$1-1)*10,FALSE)&gt;9999,-2,IF(VLOOKUP($A2009,Sheet1!$B$3:$AH$1266,Sheet1!N$1+(Sheet1!$A$1-1)*10,FALSE)&gt;999,-1,0)))))))</f>
        <v>---</v>
      </c>
    </row>
    <row r="2010" spans="1:30" ht="25.5" customHeight="1" x14ac:dyDescent="0.25">
      <c r="A2010" s="303" t="s">
        <v>2909</v>
      </c>
      <c r="B2010" s="330" t="s">
        <v>2910</v>
      </c>
      <c r="C2010" s="303">
        <v>445832</v>
      </c>
      <c r="D2010" s="303">
        <v>733948</v>
      </c>
      <c r="E2010" s="307" t="s">
        <v>3032</v>
      </c>
      <c r="F2010" s="52" t="s">
        <v>4576</v>
      </c>
      <c r="G2010" s="127" t="s">
        <v>31</v>
      </c>
      <c r="H2010" s="347">
        <v>40.799999999999997</v>
      </c>
      <c r="I2010" s="326">
        <v>27103</v>
      </c>
      <c r="J2010" s="324">
        <v>6.97</v>
      </c>
      <c r="K2010" s="315" t="s">
        <v>4405</v>
      </c>
      <c r="L2010" s="320">
        <v>2000</v>
      </c>
      <c r="M2010" s="425">
        <v>49</v>
      </c>
      <c r="N2010" s="318" t="s">
        <v>20</v>
      </c>
      <c r="O2010" s="299">
        <f t="shared" si="66"/>
        <v>2.456933054390114</v>
      </c>
      <c r="P2010" s="299">
        <f>IF(O2010&lt;&gt;"",VLOOKUP($A2010,Sheet4!$A$2:$O$1309,14,FALSE)*100,"")</f>
        <v>1.1355140458131352</v>
      </c>
      <c r="Q2010" s="299">
        <f>IF(P2010&lt;&gt;"",VLOOKUP($A2010,Sheet4!$A$2:$O$1309,15,FALSE)*100,"")</f>
        <v>10.583064950141729</v>
      </c>
      <c r="R2010" s="301">
        <f t="shared" si="67"/>
        <v>40</v>
      </c>
      <c r="S2010" s="356" t="s">
        <v>4364</v>
      </c>
      <c r="T2010" s="356" t="str">
        <f>IF(ISNA(VLOOKUP(A2010,Sheet1!B$3:C$1266,2,FALSE)=TRUE),"NC",VLOOKUP(A2010,Sheet1!B$3:C$1266,2,FALSE))</f>
        <v>Rural10</v>
      </c>
      <c r="U2010" s="392">
        <f>IF(ISNA(VLOOKUP($A2010,Sheet1!$B$3:$AH$1266,Sheet1!E$1+(Sheet1!$A$1-1)*10,FALSE))=TRUE,"---",IF(VLOOKUP($A2010,Sheet1!$B$3:$AH$1266,Sheet1!E$1+(Sheet1!$A$1-1)*10,FALSE)="---","---", (ROUND(VLOOKUP($A2010,Sheet1!$B$3:$AH$1266,Sheet1!E$1+(Sheet1!$A$1-1)*10,FALSE),IF(VLOOKUP($A2010,Sheet1!$B$3:$AH$1266,Sheet1!E$1+(Sheet1!$A$1-1)*10,FALSE)&gt;99999,-3,IF(VLOOKUP($A2010,Sheet1!$B$3:$AH$1266,Sheet1!E$1+(Sheet1!$A$1-1)*10,FALSE)&gt;9999,-2,IF(VLOOKUP($A2010,Sheet1!$B$3:$AH$1266,Sheet1!E$1+(Sheet1!$A$1-1)*10,FALSE)&gt;999,-1,0)))))))</f>
        <v>649</v>
      </c>
      <c r="V2010" s="392">
        <f>IF(ISNA(VLOOKUP($A2010,Sheet1!$B$3:$AH$1266,Sheet1!F$1+(Sheet1!$A$1-1)*10,FALSE))=TRUE,"---",IF(VLOOKUP($A2010,Sheet1!$B$3:$AH$1266,Sheet1!F$1+(Sheet1!$A$1-1)*10,FALSE)="---","---", (ROUND(VLOOKUP($A2010,Sheet1!$B$3:$AH$1266,Sheet1!F$1+(Sheet1!$A$1-1)*10,FALSE),IF(VLOOKUP($A2010,Sheet1!$B$3:$AH$1266,Sheet1!F$1+(Sheet1!$A$1-1)*10,FALSE)&gt;99999,-3,IF(VLOOKUP($A2010,Sheet1!$B$3:$AH$1266,Sheet1!F$1+(Sheet1!$A$1-1)*10,FALSE)&gt;9999,-2,IF(VLOOKUP($A2010,Sheet1!$B$3:$AH$1266,Sheet1!F$1+(Sheet1!$A$1-1)*10,FALSE)&gt;999,-1,0)))))))</f>
        <v>761</v>
      </c>
      <c r="W2010" s="392">
        <f>IF(ISNA(VLOOKUP($A2010,Sheet1!$B$3:$AH$1266,Sheet1!G$1+(Sheet1!$A$1-1)*10,FALSE))=TRUE,"---",IF(VLOOKUP($A2010,Sheet1!$B$3:$AH$1266,Sheet1!G$1+(Sheet1!$A$1-1)*10,FALSE)="---","---", (ROUND(VLOOKUP($A2010,Sheet1!$B$3:$AH$1266,Sheet1!G$1+(Sheet1!$A$1-1)*10,FALSE),IF(VLOOKUP($A2010,Sheet1!$B$3:$AH$1266,Sheet1!G$1+(Sheet1!$A$1-1)*10,FALSE)&gt;99999,-3,IF(VLOOKUP($A2010,Sheet1!$B$3:$AH$1266,Sheet1!G$1+(Sheet1!$A$1-1)*10,FALSE)&gt;9999,-2,IF(VLOOKUP($A2010,Sheet1!$B$3:$AH$1266,Sheet1!G$1+(Sheet1!$A$1-1)*10,FALSE)&gt;999,-1,0)))))))</f>
        <v>897</v>
      </c>
      <c r="X2010" s="392">
        <f>IF(ISNA(VLOOKUP($A2010,Sheet1!$B$3:$AH$1266,Sheet1!H$1+(Sheet1!$A$1-1)*10,FALSE))=TRUE,"---",IF(VLOOKUP($A2010,Sheet1!$B$3:$AH$1266,Sheet1!H$1+(Sheet1!$A$1-1)*10,FALSE)="---","---", (ROUND(VLOOKUP($A2010,Sheet1!$B$3:$AH$1266,Sheet1!H$1+(Sheet1!$A$1-1)*10,FALSE),IF(VLOOKUP($A2010,Sheet1!$B$3:$AH$1266,Sheet1!H$1+(Sheet1!$A$1-1)*10,FALSE)&gt;99999,-3,IF(VLOOKUP($A2010,Sheet1!$B$3:$AH$1266,Sheet1!H$1+(Sheet1!$A$1-1)*10,FALSE)&gt;9999,-2,IF(VLOOKUP($A2010,Sheet1!$B$3:$AH$1266,Sheet1!H$1+(Sheet1!$A$1-1)*10,FALSE)&gt;999,-1,0)))))))</f>
        <v>1250</v>
      </c>
      <c r="Y2010" s="392">
        <f>IF(ISNA(VLOOKUP($A2010,Sheet1!$B$3:$AH$1266,Sheet1!I$1+(Sheet1!$A$1-1)*10,FALSE))=TRUE,"---",IF(VLOOKUP($A2010,Sheet1!$B$3:$AH$1266,Sheet1!I$1+(Sheet1!$A$1-1)*10,FALSE)="---","---", (ROUND(VLOOKUP($A2010,Sheet1!$B$3:$AH$1266,Sheet1!I$1+(Sheet1!$A$1-1)*10,FALSE),IF(VLOOKUP($A2010,Sheet1!$B$3:$AH$1266,Sheet1!I$1+(Sheet1!$A$1-1)*10,FALSE)&gt;99999,-3,IF(VLOOKUP($A2010,Sheet1!$B$3:$AH$1266,Sheet1!I$1+(Sheet1!$A$1-1)*10,FALSE)&gt;9999,-2,IF(VLOOKUP($A2010,Sheet1!$B$3:$AH$1266,Sheet1!I$1+(Sheet1!$A$1-1)*10,FALSE)&gt;999,-1,0)))))))</f>
        <v>1490</v>
      </c>
      <c r="Z2010" s="392">
        <f>IF(ISNA(VLOOKUP($A2010,Sheet1!$B$3:$AH$1266,Sheet1!J$1+(Sheet1!$A$1-1)*10,FALSE))=TRUE,"---",IF(VLOOKUP($A2010,Sheet1!$B$3:$AH$1266,Sheet1!J$1+(Sheet1!$A$1-1)*10,FALSE)="---","---", (ROUND(VLOOKUP($A2010,Sheet1!$B$3:$AH$1266,Sheet1!J$1+(Sheet1!$A$1-1)*10,FALSE),IF(VLOOKUP($A2010,Sheet1!$B$3:$AH$1266,Sheet1!J$1+(Sheet1!$A$1-1)*10,FALSE)&gt;99999,-3,IF(VLOOKUP($A2010,Sheet1!$B$3:$AH$1266,Sheet1!J$1+(Sheet1!$A$1-1)*10,FALSE)&gt;9999,-2,IF(VLOOKUP($A2010,Sheet1!$B$3:$AH$1266,Sheet1!J$1+(Sheet1!$A$1-1)*10,FALSE)&gt;999,-1,0)))))))</f>
        <v>1810</v>
      </c>
      <c r="AA2010" s="392">
        <f>IF(ISNA(VLOOKUP($A2010,Sheet1!$B$3:$AH$1266,Sheet1!K$1+(Sheet1!$A$1-1)*10,FALSE))=TRUE,"---",IF(VLOOKUP($A2010,Sheet1!$B$3:$AH$1266,Sheet1!K$1+(Sheet1!$A$1-1)*10,FALSE)="---","---", (ROUND(VLOOKUP($A2010,Sheet1!$B$3:$AH$1266,Sheet1!K$1+(Sheet1!$A$1-1)*10,FALSE),IF(VLOOKUP($A2010,Sheet1!$B$3:$AH$1266,Sheet1!K$1+(Sheet1!$A$1-1)*10,FALSE)&gt;99999,-3,IF(VLOOKUP($A2010,Sheet1!$B$3:$AH$1266,Sheet1!K$1+(Sheet1!$A$1-1)*10,FALSE)&gt;9999,-2,IF(VLOOKUP($A2010,Sheet1!$B$3:$AH$1266,Sheet1!K$1+(Sheet1!$A$1-1)*10,FALSE)&gt;999,-1,0)))))))</f>
        <v>2060</v>
      </c>
      <c r="AB2010" s="392">
        <f>IF(ISNA(VLOOKUP($A2010,Sheet1!$B$3:$AH$1266,Sheet1!L$1+(Sheet1!$A$1-1)*10,FALSE))=TRUE,"---",IF(VLOOKUP($A2010,Sheet1!$B$3:$AH$1266,Sheet1!L$1+(Sheet1!$A$1-1)*10,FALSE)="---","---", (ROUND(VLOOKUP($A2010,Sheet1!$B$3:$AH$1266,Sheet1!L$1+(Sheet1!$A$1-1)*10,FALSE),IF(VLOOKUP($A2010,Sheet1!$B$3:$AH$1266,Sheet1!L$1+(Sheet1!$A$1-1)*10,FALSE)&gt;99999,-3,IF(VLOOKUP($A2010,Sheet1!$B$3:$AH$1266,Sheet1!L$1+(Sheet1!$A$1-1)*10,FALSE)&gt;9999,-2,IF(VLOOKUP($A2010,Sheet1!$B$3:$AH$1266,Sheet1!L$1+(Sheet1!$A$1-1)*10,FALSE)&gt;999,-1,0)))))))</f>
        <v>2320</v>
      </c>
      <c r="AC2010" s="392">
        <f>IF(ISNA(VLOOKUP($A2010,Sheet1!$B$3:$AH$1266,Sheet1!M$1+(Sheet1!$A$1-1)*10,FALSE))=TRUE,"---",IF(VLOOKUP($A2010,Sheet1!$B$3:$AH$1266,Sheet1!M$1+(Sheet1!$A$1-1)*10,FALSE)="---","---", (ROUND(VLOOKUP($A2010,Sheet1!$B$3:$AH$1266,Sheet1!M$1+(Sheet1!$A$1-1)*10,FALSE),IF(VLOOKUP($A2010,Sheet1!$B$3:$AH$1266,Sheet1!M$1+(Sheet1!$A$1-1)*10,FALSE)&gt;99999,-3,IF(VLOOKUP($A2010,Sheet1!$B$3:$AH$1266,Sheet1!M$1+(Sheet1!$A$1-1)*10,FALSE)&gt;9999,-2,IF(VLOOKUP($A2010,Sheet1!$B$3:$AH$1266,Sheet1!M$1+(Sheet1!$A$1-1)*10,FALSE)&gt;999,-1,0)))))))</f>
        <v>2580</v>
      </c>
      <c r="AD2010" s="392">
        <f>IF(ISNA(VLOOKUP($A2010,Sheet1!$B$3:$AH$1266,Sheet1!N$1+(Sheet1!$A$1-1)*10,FALSE))=TRUE,"---",IF(VLOOKUP($A2010,Sheet1!$B$3:$AH$1266,Sheet1!N$1+(Sheet1!$A$1-1)*10,FALSE)="---","---", (ROUND(VLOOKUP($A2010,Sheet1!$B$3:$AH$1266,Sheet1!N$1+(Sheet1!$A$1-1)*10,FALSE),IF(VLOOKUP($A2010,Sheet1!$B$3:$AH$1266,Sheet1!N$1+(Sheet1!$A$1-1)*10,FALSE)&gt;99999,-3,IF(VLOOKUP($A2010,Sheet1!$B$3:$AH$1266,Sheet1!N$1+(Sheet1!$A$1-1)*10,FALSE)&gt;9999,-2,IF(VLOOKUP($A2010,Sheet1!$B$3:$AH$1266,Sheet1!N$1+(Sheet1!$A$1-1)*10,FALSE)&gt;999,-1,0)))))))</f>
        <v>2950</v>
      </c>
    </row>
    <row r="2011" spans="1:30" ht="25.5" customHeight="1" x14ac:dyDescent="0.25">
      <c r="A2011" s="303"/>
      <c r="B2011" s="331"/>
      <c r="C2011" s="303"/>
      <c r="D2011" s="303"/>
      <c r="E2011" s="307" t="e">
        <v>#N/A</v>
      </c>
      <c r="F2011" s="52" t="s">
        <v>5016</v>
      </c>
      <c r="G2011" s="127" t="s">
        <v>286</v>
      </c>
      <c r="H2011" s="347"/>
      <c r="I2011" s="327"/>
      <c r="J2011" s="325"/>
      <c r="K2011" s="316"/>
      <c r="L2011" s="321"/>
      <c r="M2011" s="323"/>
      <c r="N2011" s="319"/>
      <c r="O2011" s="317" t="str">
        <f t="shared" si="66"/>
        <v/>
      </c>
      <c r="P2011" s="317" t="str">
        <f>IF(O2011&lt;&gt;"",VLOOKUP($A2011,Sheet4!$A$2:$O$1309,14,FALSE)*100,"")</f>
        <v/>
      </c>
      <c r="Q2011" s="317" t="str">
        <f>IF(P2011&lt;&gt;"",VLOOKUP($A2011,Sheet4!$A$2:$O$1309,15,FALSE)*100,"")</f>
        <v/>
      </c>
      <c r="R2011" s="356" t="str">
        <f t="shared" si="67"/>
        <v/>
      </c>
      <c r="S2011" s="356" t="e">
        <v>#N/A</v>
      </c>
      <c r="T2011" s="356" t="str">
        <f>IF(ISNA(VLOOKUP(A2011,Sheet1!B$3:C$1266,2,FALSE)=TRUE),"ND",VLOOKUP(A2011,Sheet1!B$3:C$1266,2,FALSE))</f>
        <v>ND</v>
      </c>
      <c r="U2011" s="392" t="str">
        <f>IF(ISNA(VLOOKUP($A2011,Sheet1!$B$3:$AH$1266,Sheet1!E$1+(Sheet1!$A$1-1)*10,FALSE))=TRUE,"---",IF(VLOOKUP($A2011,Sheet1!$B$3:$AH$1266,Sheet1!E$1+(Sheet1!$A$1-1)*10,FALSE)="---","---", (ROUND(VLOOKUP($A2011,Sheet1!$B$3:$AH$1266,Sheet1!E$1+(Sheet1!$A$1-1)*10,FALSE),IF(VLOOKUP($A2011,Sheet1!$B$3:$AH$1266,Sheet1!E$1+(Sheet1!$A$1-1)*10,FALSE)&gt;99999,-3,IF(VLOOKUP($A2011,Sheet1!$B$3:$AH$1266,Sheet1!E$1+(Sheet1!$A$1-1)*10,FALSE)&gt;9999,-2,IF(VLOOKUP($A2011,Sheet1!$B$3:$AH$1266,Sheet1!E$1+(Sheet1!$A$1-1)*10,FALSE)&gt;999,-1,0)))))))</f>
        <v>---</v>
      </c>
      <c r="V2011" s="392" t="str">
        <f>IF(ISNA(VLOOKUP($A2011,Sheet1!$B$3:$AH$1266,Sheet1!F$1+(Sheet1!$A$1-1)*10,FALSE))=TRUE,"---",IF(VLOOKUP($A2011,Sheet1!$B$3:$AH$1266,Sheet1!F$1+(Sheet1!$A$1-1)*10,FALSE)="---","---", (ROUND(VLOOKUP($A2011,Sheet1!$B$3:$AH$1266,Sheet1!F$1+(Sheet1!$A$1-1)*10,FALSE),IF(VLOOKUP($A2011,Sheet1!$B$3:$AH$1266,Sheet1!F$1+(Sheet1!$A$1-1)*10,FALSE)&gt;99999,-3,IF(VLOOKUP($A2011,Sheet1!$B$3:$AH$1266,Sheet1!F$1+(Sheet1!$A$1-1)*10,FALSE)&gt;9999,-2,IF(VLOOKUP($A2011,Sheet1!$B$3:$AH$1266,Sheet1!F$1+(Sheet1!$A$1-1)*10,FALSE)&gt;999,-1,0)))))))</f>
        <v>---</v>
      </c>
      <c r="W2011" s="392" t="str">
        <f>IF(ISNA(VLOOKUP($A2011,Sheet1!$B$3:$AH$1266,Sheet1!G$1+(Sheet1!$A$1-1)*10,FALSE))=TRUE,"---",IF(VLOOKUP($A2011,Sheet1!$B$3:$AH$1266,Sheet1!G$1+(Sheet1!$A$1-1)*10,FALSE)="---","---", (ROUND(VLOOKUP($A2011,Sheet1!$B$3:$AH$1266,Sheet1!G$1+(Sheet1!$A$1-1)*10,FALSE),IF(VLOOKUP($A2011,Sheet1!$B$3:$AH$1266,Sheet1!G$1+(Sheet1!$A$1-1)*10,FALSE)&gt;99999,-3,IF(VLOOKUP($A2011,Sheet1!$B$3:$AH$1266,Sheet1!G$1+(Sheet1!$A$1-1)*10,FALSE)&gt;9999,-2,IF(VLOOKUP($A2011,Sheet1!$B$3:$AH$1266,Sheet1!G$1+(Sheet1!$A$1-1)*10,FALSE)&gt;999,-1,0)))))))</f>
        <v>---</v>
      </c>
      <c r="X2011" s="392" t="str">
        <f>IF(ISNA(VLOOKUP($A2011,Sheet1!$B$3:$AH$1266,Sheet1!H$1+(Sheet1!$A$1-1)*10,FALSE))=TRUE,"---",IF(VLOOKUP($A2011,Sheet1!$B$3:$AH$1266,Sheet1!H$1+(Sheet1!$A$1-1)*10,FALSE)="---","---", (ROUND(VLOOKUP($A2011,Sheet1!$B$3:$AH$1266,Sheet1!H$1+(Sheet1!$A$1-1)*10,FALSE),IF(VLOOKUP($A2011,Sheet1!$B$3:$AH$1266,Sheet1!H$1+(Sheet1!$A$1-1)*10,FALSE)&gt;99999,-3,IF(VLOOKUP($A2011,Sheet1!$B$3:$AH$1266,Sheet1!H$1+(Sheet1!$A$1-1)*10,FALSE)&gt;9999,-2,IF(VLOOKUP($A2011,Sheet1!$B$3:$AH$1266,Sheet1!H$1+(Sheet1!$A$1-1)*10,FALSE)&gt;999,-1,0)))))))</f>
        <v>---</v>
      </c>
      <c r="Y2011" s="392" t="str">
        <f>IF(ISNA(VLOOKUP($A2011,Sheet1!$B$3:$AH$1266,Sheet1!I$1+(Sheet1!$A$1-1)*10,FALSE))=TRUE,"---",IF(VLOOKUP($A2011,Sheet1!$B$3:$AH$1266,Sheet1!I$1+(Sheet1!$A$1-1)*10,FALSE)="---","---", (ROUND(VLOOKUP($A2011,Sheet1!$B$3:$AH$1266,Sheet1!I$1+(Sheet1!$A$1-1)*10,FALSE),IF(VLOOKUP($A2011,Sheet1!$B$3:$AH$1266,Sheet1!I$1+(Sheet1!$A$1-1)*10,FALSE)&gt;99999,-3,IF(VLOOKUP($A2011,Sheet1!$B$3:$AH$1266,Sheet1!I$1+(Sheet1!$A$1-1)*10,FALSE)&gt;9999,-2,IF(VLOOKUP($A2011,Sheet1!$B$3:$AH$1266,Sheet1!I$1+(Sheet1!$A$1-1)*10,FALSE)&gt;999,-1,0)))))))</f>
        <v>---</v>
      </c>
      <c r="Z2011" s="392" t="str">
        <f>IF(ISNA(VLOOKUP($A2011,Sheet1!$B$3:$AH$1266,Sheet1!J$1+(Sheet1!$A$1-1)*10,FALSE))=TRUE,"---",IF(VLOOKUP($A2011,Sheet1!$B$3:$AH$1266,Sheet1!J$1+(Sheet1!$A$1-1)*10,FALSE)="---","---", (ROUND(VLOOKUP($A2011,Sheet1!$B$3:$AH$1266,Sheet1!J$1+(Sheet1!$A$1-1)*10,FALSE),IF(VLOOKUP($A2011,Sheet1!$B$3:$AH$1266,Sheet1!J$1+(Sheet1!$A$1-1)*10,FALSE)&gt;99999,-3,IF(VLOOKUP($A2011,Sheet1!$B$3:$AH$1266,Sheet1!J$1+(Sheet1!$A$1-1)*10,FALSE)&gt;9999,-2,IF(VLOOKUP($A2011,Sheet1!$B$3:$AH$1266,Sheet1!J$1+(Sheet1!$A$1-1)*10,FALSE)&gt;999,-1,0)))))))</f>
        <v>---</v>
      </c>
      <c r="AA2011" s="392" t="str">
        <f>IF(ISNA(VLOOKUP($A2011,Sheet1!$B$3:$AH$1266,Sheet1!K$1+(Sheet1!$A$1-1)*10,FALSE))=TRUE,"---",IF(VLOOKUP($A2011,Sheet1!$B$3:$AH$1266,Sheet1!K$1+(Sheet1!$A$1-1)*10,FALSE)="---","---", (ROUND(VLOOKUP($A2011,Sheet1!$B$3:$AH$1266,Sheet1!K$1+(Sheet1!$A$1-1)*10,FALSE),IF(VLOOKUP($A2011,Sheet1!$B$3:$AH$1266,Sheet1!K$1+(Sheet1!$A$1-1)*10,FALSE)&gt;99999,-3,IF(VLOOKUP($A2011,Sheet1!$B$3:$AH$1266,Sheet1!K$1+(Sheet1!$A$1-1)*10,FALSE)&gt;9999,-2,IF(VLOOKUP($A2011,Sheet1!$B$3:$AH$1266,Sheet1!K$1+(Sheet1!$A$1-1)*10,FALSE)&gt;999,-1,0)))))))</f>
        <v>---</v>
      </c>
      <c r="AB2011" s="392" t="str">
        <f>IF(ISNA(VLOOKUP($A2011,Sheet1!$B$3:$AH$1266,Sheet1!L$1+(Sheet1!$A$1-1)*10,FALSE))=TRUE,"---",IF(VLOOKUP($A2011,Sheet1!$B$3:$AH$1266,Sheet1!L$1+(Sheet1!$A$1-1)*10,FALSE)="---","---", (ROUND(VLOOKUP($A2011,Sheet1!$B$3:$AH$1266,Sheet1!L$1+(Sheet1!$A$1-1)*10,FALSE),IF(VLOOKUP($A2011,Sheet1!$B$3:$AH$1266,Sheet1!L$1+(Sheet1!$A$1-1)*10,FALSE)&gt;99999,-3,IF(VLOOKUP($A2011,Sheet1!$B$3:$AH$1266,Sheet1!L$1+(Sheet1!$A$1-1)*10,FALSE)&gt;9999,-2,IF(VLOOKUP($A2011,Sheet1!$B$3:$AH$1266,Sheet1!L$1+(Sheet1!$A$1-1)*10,FALSE)&gt;999,-1,0)))))))</f>
        <v>---</v>
      </c>
      <c r="AC2011" s="392" t="str">
        <f>IF(ISNA(VLOOKUP($A2011,Sheet1!$B$3:$AH$1266,Sheet1!M$1+(Sheet1!$A$1-1)*10,FALSE))=TRUE,"---",IF(VLOOKUP($A2011,Sheet1!$B$3:$AH$1266,Sheet1!M$1+(Sheet1!$A$1-1)*10,FALSE)="---","---", (ROUND(VLOOKUP($A2011,Sheet1!$B$3:$AH$1266,Sheet1!M$1+(Sheet1!$A$1-1)*10,FALSE),IF(VLOOKUP($A2011,Sheet1!$B$3:$AH$1266,Sheet1!M$1+(Sheet1!$A$1-1)*10,FALSE)&gt;99999,-3,IF(VLOOKUP($A2011,Sheet1!$B$3:$AH$1266,Sheet1!M$1+(Sheet1!$A$1-1)*10,FALSE)&gt;9999,-2,IF(VLOOKUP($A2011,Sheet1!$B$3:$AH$1266,Sheet1!M$1+(Sheet1!$A$1-1)*10,FALSE)&gt;999,-1,0)))))))</f>
        <v>---</v>
      </c>
      <c r="AD2011" s="392" t="str">
        <f>IF(ISNA(VLOOKUP($A2011,Sheet1!$B$3:$AH$1266,Sheet1!N$1+(Sheet1!$A$1-1)*10,FALSE))=TRUE,"---",IF(VLOOKUP($A2011,Sheet1!$B$3:$AH$1266,Sheet1!N$1+(Sheet1!$A$1-1)*10,FALSE)="---","---", (ROUND(VLOOKUP($A2011,Sheet1!$B$3:$AH$1266,Sheet1!N$1+(Sheet1!$A$1-1)*10,FALSE),IF(VLOOKUP($A2011,Sheet1!$B$3:$AH$1266,Sheet1!N$1+(Sheet1!$A$1-1)*10,FALSE)&gt;99999,-3,IF(VLOOKUP($A2011,Sheet1!$B$3:$AH$1266,Sheet1!N$1+(Sheet1!$A$1-1)*10,FALSE)&gt;9999,-2,IF(VLOOKUP($A2011,Sheet1!$B$3:$AH$1266,Sheet1!N$1+(Sheet1!$A$1-1)*10,FALSE)&gt;999,-1,0)))))))</f>
        <v>---</v>
      </c>
    </row>
    <row r="2012" spans="1:30" ht="25.5" customHeight="1" x14ac:dyDescent="0.25">
      <c r="A2012" s="304" t="s">
        <v>2911</v>
      </c>
      <c r="B2012" s="393" t="s">
        <v>2912</v>
      </c>
      <c r="C2012" s="304">
        <v>450000</v>
      </c>
      <c r="D2012" s="304">
        <v>733003</v>
      </c>
      <c r="E2012" s="305" t="s">
        <v>3032</v>
      </c>
      <c r="F2012" s="117" t="s">
        <v>4574</v>
      </c>
      <c r="G2012" s="118" t="s">
        <v>31</v>
      </c>
      <c r="H2012" s="348">
        <v>243</v>
      </c>
      <c r="I2012" s="119">
        <v>35378</v>
      </c>
      <c r="J2012" s="120">
        <v>12.24</v>
      </c>
      <c r="K2012" s="118" t="s">
        <v>20</v>
      </c>
      <c r="L2012" s="122">
        <v>9700</v>
      </c>
      <c r="M2012" s="123">
        <v>39.9</v>
      </c>
      <c r="N2012" s="118" t="s">
        <v>12</v>
      </c>
      <c r="O2012" s="71">
        <f t="shared" si="66"/>
        <v>0.33472865601593205</v>
      </c>
      <c r="P2012" s="71">
        <f>IF(O2012&lt;&gt;"",VLOOKUP($A2012,Sheet4!$A$2:$O$1309,14,FALSE)*100,"")</f>
        <v>0.27646808600402251</v>
      </c>
      <c r="Q2012" s="71">
        <f>IF(P2012&lt;&gt;"",VLOOKUP($A2012,Sheet4!$A$2:$O$1309,15,FALSE)*100,"")</f>
        <v>2.6753217059605428</v>
      </c>
      <c r="R2012" s="73" t="str">
        <f t="shared" si="67"/>
        <v>&gt;200,  &lt;500</v>
      </c>
      <c r="S2012" s="357" t="s">
        <v>4364</v>
      </c>
      <c r="T2012" s="403" t="str">
        <f>IF(ISNA(VLOOKUP(A2012,Sheet1!B$3:C$1266,2,FALSE)=TRUE),"NC",VLOOKUP(A2012,Sheet1!B$3:C$1266,2,FALSE))</f>
        <v>Regulated</v>
      </c>
      <c r="U2012" s="385">
        <f>IF(ISNA(VLOOKUP($A2012,Sheet1!$B$3:$AH$1266,Sheet1!E$1+(Sheet1!$A$1-1)*10,FALSE))=TRUE,"---",IF(VLOOKUP($A2012,Sheet1!$B$3:$AH$1266,Sheet1!E$1+(Sheet1!$A$1-1)*10,FALSE)="---","---", (ROUND(VLOOKUP($A2012,Sheet1!$B$3:$AH$1266,Sheet1!E$1+(Sheet1!$A$1-1)*10,FALSE),IF(VLOOKUP($A2012,Sheet1!$B$3:$AH$1266,Sheet1!E$1+(Sheet1!$A$1-1)*10,FALSE)&gt;99999,-3,IF(VLOOKUP($A2012,Sheet1!$B$3:$AH$1266,Sheet1!E$1+(Sheet1!$A$1-1)*10,FALSE)&gt;9999,-2,IF(VLOOKUP($A2012,Sheet1!$B$3:$AH$1266,Sheet1!E$1+(Sheet1!$A$1-1)*10,FALSE)&gt;999,-1,0)))))))</f>
        <v>2730</v>
      </c>
      <c r="V2012" s="385">
        <f>IF(ISNA(VLOOKUP($A2012,Sheet1!$B$3:$AH$1266,Sheet1!F$1+(Sheet1!$A$1-1)*10,FALSE))=TRUE,"---",IF(VLOOKUP($A2012,Sheet1!$B$3:$AH$1266,Sheet1!F$1+(Sheet1!$A$1-1)*10,FALSE)="---","---", (ROUND(VLOOKUP($A2012,Sheet1!$B$3:$AH$1266,Sheet1!F$1+(Sheet1!$A$1-1)*10,FALSE),IF(VLOOKUP($A2012,Sheet1!$B$3:$AH$1266,Sheet1!F$1+(Sheet1!$A$1-1)*10,FALSE)&gt;99999,-3,IF(VLOOKUP($A2012,Sheet1!$B$3:$AH$1266,Sheet1!F$1+(Sheet1!$A$1-1)*10,FALSE)&gt;9999,-2,IF(VLOOKUP($A2012,Sheet1!$B$3:$AH$1266,Sheet1!F$1+(Sheet1!$A$1-1)*10,FALSE)&gt;999,-1,0)))))))</f>
        <v>3130</v>
      </c>
      <c r="W2012" s="385">
        <f>IF(ISNA(VLOOKUP($A2012,Sheet1!$B$3:$AH$1266,Sheet1!G$1+(Sheet1!$A$1-1)*10,FALSE))=TRUE,"---",IF(VLOOKUP($A2012,Sheet1!$B$3:$AH$1266,Sheet1!G$1+(Sheet1!$A$1-1)*10,FALSE)="---","---", (ROUND(VLOOKUP($A2012,Sheet1!$B$3:$AH$1266,Sheet1!G$1+(Sheet1!$A$1-1)*10,FALSE),IF(VLOOKUP($A2012,Sheet1!$B$3:$AH$1266,Sheet1!G$1+(Sheet1!$A$1-1)*10,FALSE)&gt;99999,-3,IF(VLOOKUP($A2012,Sheet1!$B$3:$AH$1266,Sheet1!G$1+(Sheet1!$A$1-1)*10,FALSE)&gt;9999,-2,IF(VLOOKUP($A2012,Sheet1!$B$3:$AH$1266,Sheet1!G$1+(Sheet1!$A$1-1)*10,FALSE)&gt;999,-1,0)))))))</f>
        <v>3630</v>
      </c>
      <c r="X2012" s="385">
        <f>IF(ISNA(VLOOKUP($A2012,Sheet1!$B$3:$AH$1266,Sheet1!H$1+(Sheet1!$A$1-1)*10,FALSE))=TRUE,"---",IF(VLOOKUP($A2012,Sheet1!$B$3:$AH$1266,Sheet1!H$1+(Sheet1!$A$1-1)*10,FALSE)="---","---", (ROUND(VLOOKUP($A2012,Sheet1!$B$3:$AH$1266,Sheet1!H$1+(Sheet1!$A$1-1)*10,FALSE),IF(VLOOKUP($A2012,Sheet1!$B$3:$AH$1266,Sheet1!H$1+(Sheet1!$A$1-1)*10,FALSE)&gt;99999,-3,IF(VLOOKUP($A2012,Sheet1!$B$3:$AH$1266,Sheet1!H$1+(Sheet1!$A$1-1)*10,FALSE)&gt;9999,-2,IF(VLOOKUP($A2012,Sheet1!$B$3:$AH$1266,Sheet1!H$1+(Sheet1!$A$1-1)*10,FALSE)&gt;999,-1,0)))))))</f>
        <v>4870</v>
      </c>
      <c r="Y2012" s="385">
        <f>IF(ISNA(VLOOKUP($A2012,Sheet1!$B$3:$AH$1266,Sheet1!I$1+(Sheet1!$A$1-1)*10,FALSE))=TRUE,"---",IF(VLOOKUP($A2012,Sheet1!$B$3:$AH$1266,Sheet1!I$1+(Sheet1!$A$1-1)*10,FALSE)="---","---", (ROUND(VLOOKUP($A2012,Sheet1!$B$3:$AH$1266,Sheet1!I$1+(Sheet1!$A$1-1)*10,FALSE),IF(VLOOKUP($A2012,Sheet1!$B$3:$AH$1266,Sheet1!I$1+(Sheet1!$A$1-1)*10,FALSE)&gt;99999,-3,IF(VLOOKUP($A2012,Sheet1!$B$3:$AH$1266,Sheet1!I$1+(Sheet1!$A$1-1)*10,FALSE)&gt;9999,-2,IF(VLOOKUP($A2012,Sheet1!$B$3:$AH$1266,Sheet1!I$1+(Sheet1!$A$1-1)*10,FALSE)&gt;999,-1,0)))))))</f>
        <v>5690</v>
      </c>
      <c r="Z2012" s="385">
        <f>IF(ISNA(VLOOKUP($A2012,Sheet1!$B$3:$AH$1266,Sheet1!J$1+(Sheet1!$A$1-1)*10,FALSE))=TRUE,"---",IF(VLOOKUP($A2012,Sheet1!$B$3:$AH$1266,Sheet1!J$1+(Sheet1!$A$1-1)*10,FALSE)="---","---", (ROUND(VLOOKUP($A2012,Sheet1!$B$3:$AH$1266,Sheet1!J$1+(Sheet1!$A$1-1)*10,FALSE),IF(VLOOKUP($A2012,Sheet1!$B$3:$AH$1266,Sheet1!J$1+(Sheet1!$A$1-1)*10,FALSE)&gt;99999,-3,IF(VLOOKUP($A2012,Sheet1!$B$3:$AH$1266,Sheet1!J$1+(Sheet1!$A$1-1)*10,FALSE)&gt;9999,-2,IF(VLOOKUP($A2012,Sheet1!$B$3:$AH$1266,Sheet1!J$1+(Sheet1!$A$1-1)*10,FALSE)&gt;999,-1,0)))))))</f>
        <v>6740</v>
      </c>
      <c r="AA2012" s="385">
        <f>IF(ISNA(VLOOKUP($A2012,Sheet1!$B$3:$AH$1266,Sheet1!K$1+(Sheet1!$A$1-1)*10,FALSE))=TRUE,"---",IF(VLOOKUP($A2012,Sheet1!$B$3:$AH$1266,Sheet1!K$1+(Sheet1!$A$1-1)*10,FALSE)="---","---", (ROUND(VLOOKUP($A2012,Sheet1!$B$3:$AH$1266,Sheet1!K$1+(Sheet1!$A$1-1)*10,FALSE),IF(VLOOKUP($A2012,Sheet1!$B$3:$AH$1266,Sheet1!K$1+(Sheet1!$A$1-1)*10,FALSE)&gt;99999,-3,IF(VLOOKUP($A2012,Sheet1!$B$3:$AH$1266,Sheet1!K$1+(Sheet1!$A$1-1)*10,FALSE)&gt;9999,-2,IF(VLOOKUP($A2012,Sheet1!$B$3:$AH$1266,Sheet1!K$1+(Sheet1!$A$1-1)*10,FALSE)&gt;999,-1,0)))))))</f>
        <v>7520</v>
      </c>
      <c r="AB2012" s="385">
        <f>IF(ISNA(VLOOKUP($A2012,Sheet1!$B$3:$AH$1266,Sheet1!L$1+(Sheet1!$A$1-1)*10,FALSE))=TRUE,"---",IF(VLOOKUP($A2012,Sheet1!$B$3:$AH$1266,Sheet1!L$1+(Sheet1!$A$1-1)*10,FALSE)="---","---", (ROUND(VLOOKUP($A2012,Sheet1!$B$3:$AH$1266,Sheet1!L$1+(Sheet1!$A$1-1)*10,FALSE),IF(VLOOKUP($A2012,Sheet1!$B$3:$AH$1266,Sheet1!L$1+(Sheet1!$A$1-1)*10,FALSE)&gt;99999,-3,IF(VLOOKUP($A2012,Sheet1!$B$3:$AH$1266,Sheet1!L$1+(Sheet1!$A$1-1)*10,FALSE)&gt;9999,-2,IF(VLOOKUP($A2012,Sheet1!$B$3:$AH$1266,Sheet1!L$1+(Sheet1!$A$1-1)*10,FALSE)&gt;999,-1,0)))))))</f>
        <v>8310</v>
      </c>
      <c r="AC2012" s="385">
        <f>IF(ISNA(VLOOKUP($A2012,Sheet1!$B$3:$AH$1266,Sheet1!M$1+(Sheet1!$A$1-1)*10,FALSE))=TRUE,"---",IF(VLOOKUP($A2012,Sheet1!$B$3:$AH$1266,Sheet1!M$1+(Sheet1!$A$1-1)*10,FALSE)="---","---", (ROUND(VLOOKUP($A2012,Sheet1!$B$3:$AH$1266,Sheet1!M$1+(Sheet1!$A$1-1)*10,FALSE),IF(VLOOKUP($A2012,Sheet1!$B$3:$AH$1266,Sheet1!M$1+(Sheet1!$A$1-1)*10,FALSE)&gt;99999,-3,IF(VLOOKUP($A2012,Sheet1!$B$3:$AH$1266,Sheet1!M$1+(Sheet1!$A$1-1)*10,FALSE)&gt;9999,-2,IF(VLOOKUP($A2012,Sheet1!$B$3:$AH$1266,Sheet1!M$1+(Sheet1!$A$1-1)*10,FALSE)&gt;999,-1,0)))))))</f>
        <v>9120</v>
      </c>
      <c r="AD2012" s="385">
        <f>IF(ISNA(VLOOKUP($A2012,Sheet1!$B$3:$AH$1266,Sheet1!N$1+(Sheet1!$A$1-1)*10,FALSE))=TRUE,"---",IF(VLOOKUP($A2012,Sheet1!$B$3:$AH$1266,Sheet1!N$1+(Sheet1!$A$1-1)*10,FALSE)="---","---", (ROUND(VLOOKUP($A2012,Sheet1!$B$3:$AH$1266,Sheet1!N$1+(Sheet1!$A$1-1)*10,FALSE),IF(VLOOKUP($A2012,Sheet1!$B$3:$AH$1266,Sheet1!N$1+(Sheet1!$A$1-1)*10,FALSE)&gt;99999,-3,IF(VLOOKUP($A2012,Sheet1!$B$3:$AH$1266,Sheet1!N$1+(Sheet1!$A$1-1)*10,FALSE)&gt;9999,-2,IF(VLOOKUP($A2012,Sheet1!$B$3:$AH$1266,Sheet1!N$1+(Sheet1!$A$1-1)*10,FALSE)&gt;999,-1,0)))))))</f>
        <v>10200</v>
      </c>
    </row>
    <row r="2013" spans="1:30" ht="25.5" customHeight="1" x14ac:dyDescent="0.25">
      <c r="A2013" s="304"/>
      <c r="B2013" s="346"/>
      <c r="C2013" s="304"/>
      <c r="D2013" s="304"/>
      <c r="E2013" s="305" t="e">
        <v>#N/A</v>
      </c>
      <c r="F2013" s="117" t="s">
        <v>5017</v>
      </c>
      <c r="G2013" s="118" t="s">
        <v>286</v>
      </c>
      <c r="H2013" s="348"/>
      <c r="I2013" s="119">
        <v>31046</v>
      </c>
      <c r="J2013" s="124">
        <v>7.6</v>
      </c>
      <c r="K2013" s="118" t="s">
        <v>24</v>
      </c>
      <c r="L2013" s="122">
        <v>3680</v>
      </c>
      <c r="M2013" s="123">
        <v>15.1</v>
      </c>
      <c r="N2013" s="118" t="s">
        <v>49</v>
      </c>
      <c r="O2013" s="71" t="s">
        <v>4405</v>
      </c>
      <c r="P2013" s="71" t="s">
        <v>4405</v>
      </c>
      <c r="Q2013" s="71" t="s">
        <v>4405</v>
      </c>
      <c r="R2013" s="73" t="s">
        <v>4405</v>
      </c>
      <c r="S2013" s="357" t="e">
        <v>#N/A</v>
      </c>
      <c r="T2013" s="403" t="str">
        <f>IF(ISNA(VLOOKUP(A2013,Sheet1!B$3:C$1266,2,FALSE)=TRUE),"ND",VLOOKUP(A2013,Sheet1!B$3:C$1266,2,FALSE))</f>
        <v>ND</v>
      </c>
      <c r="U2013" s="385" t="str">
        <f>IF(ISNA(VLOOKUP($A2013,Sheet1!$B$3:$AH$1266,Sheet1!E$1+(Sheet1!$A$1-1)*10,FALSE))=TRUE,"---",IF(VLOOKUP($A2013,Sheet1!$B$3:$AH$1266,Sheet1!E$1+(Sheet1!$A$1-1)*10,FALSE)="---","---", (ROUND(VLOOKUP($A2013,Sheet1!$B$3:$AH$1266,Sheet1!E$1+(Sheet1!$A$1-1)*10,FALSE),IF(VLOOKUP($A2013,Sheet1!$B$3:$AH$1266,Sheet1!E$1+(Sheet1!$A$1-1)*10,FALSE)&gt;99999,-3,IF(VLOOKUP($A2013,Sheet1!$B$3:$AH$1266,Sheet1!E$1+(Sheet1!$A$1-1)*10,FALSE)&gt;9999,-2,IF(VLOOKUP($A2013,Sheet1!$B$3:$AH$1266,Sheet1!E$1+(Sheet1!$A$1-1)*10,FALSE)&gt;999,-1,0)))))))</f>
        <v>---</v>
      </c>
      <c r="V2013" s="385" t="str">
        <f>IF(ISNA(VLOOKUP($A2013,Sheet1!$B$3:$AH$1266,Sheet1!F$1+(Sheet1!$A$1-1)*10,FALSE))=TRUE,"---",IF(VLOOKUP($A2013,Sheet1!$B$3:$AH$1266,Sheet1!F$1+(Sheet1!$A$1-1)*10,FALSE)="---","---", (ROUND(VLOOKUP($A2013,Sheet1!$B$3:$AH$1266,Sheet1!F$1+(Sheet1!$A$1-1)*10,FALSE),IF(VLOOKUP($A2013,Sheet1!$B$3:$AH$1266,Sheet1!F$1+(Sheet1!$A$1-1)*10,FALSE)&gt;99999,-3,IF(VLOOKUP($A2013,Sheet1!$B$3:$AH$1266,Sheet1!F$1+(Sheet1!$A$1-1)*10,FALSE)&gt;9999,-2,IF(VLOOKUP($A2013,Sheet1!$B$3:$AH$1266,Sheet1!F$1+(Sheet1!$A$1-1)*10,FALSE)&gt;999,-1,0)))))))</f>
        <v>---</v>
      </c>
      <c r="W2013" s="385" t="str">
        <f>IF(ISNA(VLOOKUP($A2013,Sheet1!$B$3:$AH$1266,Sheet1!G$1+(Sheet1!$A$1-1)*10,FALSE))=TRUE,"---",IF(VLOOKUP($A2013,Sheet1!$B$3:$AH$1266,Sheet1!G$1+(Sheet1!$A$1-1)*10,FALSE)="---","---", (ROUND(VLOOKUP($A2013,Sheet1!$B$3:$AH$1266,Sheet1!G$1+(Sheet1!$A$1-1)*10,FALSE),IF(VLOOKUP($A2013,Sheet1!$B$3:$AH$1266,Sheet1!G$1+(Sheet1!$A$1-1)*10,FALSE)&gt;99999,-3,IF(VLOOKUP($A2013,Sheet1!$B$3:$AH$1266,Sheet1!G$1+(Sheet1!$A$1-1)*10,FALSE)&gt;9999,-2,IF(VLOOKUP($A2013,Sheet1!$B$3:$AH$1266,Sheet1!G$1+(Sheet1!$A$1-1)*10,FALSE)&gt;999,-1,0)))))))</f>
        <v>---</v>
      </c>
      <c r="X2013" s="385" t="str">
        <f>IF(ISNA(VLOOKUP($A2013,Sheet1!$B$3:$AH$1266,Sheet1!H$1+(Sheet1!$A$1-1)*10,FALSE))=TRUE,"---",IF(VLOOKUP($A2013,Sheet1!$B$3:$AH$1266,Sheet1!H$1+(Sheet1!$A$1-1)*10,FALSE)="---","---", (ROUND(VLOOKUP($A2013,Sheet1!$B$3:$AH$1266,Sheet1!H$1+(Sheet1!$A$1-1)*10,FALSE),IF(VLOOKUP($A2013,Sheet1!$B$3:$AH$1266,Sheet1!H$1+(Sheet1!$A$1-1)*10,FALSE)&gt;99999,-3,IF(VLOOKUP($A2013,Sheet1!$B$3:$AH$1266,Sheet1!H$1+(Sheet1!$A$1-1)*10,FALSE)&gt;9999,-2,IF(VLOOKUP($A2013,Sheet1!$B$3:$AH$1266,Sheet1!H$1+(Sheet1!$A$1-1)*10,FALSE)&gt;999,-1,0)))))))</f>
        <v>---</v>
      </c>
      <c r="Y2013" s="385" t="str">
        <f>IF(ISNA(VLOOKUP($A2013,Sheet1!$B$3:$AH$1266,Sheet1!I$1+(Sheet1!$A$1-1)*10,FALSE))=TRUE,"---",IF(VLOOKUP($A2013,Sheet1!$B$3:$AH$1266,Sheet1!I$1+(Sheet1!$A$1-1)*10,FALSE)="---","---", (ROUND(VLOOKUP($A2013,Sheet1!$B$3:$AH$1266,Sheet1!I$1+(Sheet1!$A$1-1)*10,FALSE),IF(VLOOKUP($A2013,Sheet1!$B$3:$AH$1266,Sheet1!I$1+(Sheet1!$A$1-1)*10,FALSE)&gt;99999,-3,IF(VLOOKUP($A2013,Sheet1!$B$3:$AH$1266,Sheet1!I$1+(Sheet1!$A$1-1)*10,FALSE)&gt;9999,-2,IF(VLOOKUP($A2013,Sheet1!$B$3:$AH$1266,Sheet1!I$1+(Sheet1!$A$1-1)*10,FALSE)&gt;999,-1,0)))))))</f>
        <v>---</v>
      </c>
      <c r="Z2013" s="385" t="str">
        <f>IF(ISNA(VLOOKUP($A2013,Sheet1!$B$3:$AH$1266,Sheet1!J$1+(Sheet1!$A$1-1)*10,FALSE))=TRUE,"---",IF(VLOOKUP($A2013,Sheet1!$B$3:$AH$1266,Sheet1!J$1+(Sheet1!$A$1-1)*10,FALSE)="---","---", (ROUND(VLOOKUP($A2013,Sheet1!$B$3:$AH$1266,Sheet1!J$1+(Sheet1!$A$1-1)*10,FALSE),IF(VLOOKUP($A2013,Sheet1!$B$3:$AH$1266,Sheet1!J$1+(Sheet1!$A$1-1)*10,FALSE)&gt;99999,-3,IF(VLOOKUP($A2013,Sheet1!$B$3:$AH$1266,Sheet1!J$1+(Sheet1!$A$1-1)*10,FALSE)&gt;9999,-2,IF(VLOOKUP($A2013,Sheet1!$B$3:$AH$1266,Sheet1!J$1+(Sheet1!$A$1-1)*10,FALSE)&gt;999,-1,0)))))))</f>
        <v>---</v>
      </c>
      <c r="AA2013" s="385" t="str">
        <f>IF(ISNA(VLOOKUP($A2013,Sheet1!$B$3:$AH$1266,Sheet1!K$1+(Sheet1!$A$1-1)*10,FALSE))=TRUE,"---",IF(VLOOKUP($A2013,Sheet1!$B$3:$AH$1266,Sheet1!K$1+(Sheet1!$A$1-1)*10,FALSE)="---","---", (ROUND(VLOOKUP($A2013,Sheet1!$B$3:$AH$1266,Sheet1!K$1+(Sheet1!$A$1-1)*10,FALSE),IF(VLOOKUP($A2013,Sheet1!$B$3:$AH$1266,Sheet1!K$1+(Sheet1!$A$1-1)*10,FALSE)&gt;99999,-3,IF(VLOOKUP($A2013,Sheet1!$B$3:$AH$1266,Sheet1!K$1+(Sheet1!$A$1-1)*10,FALSE)&gt;9999,-2,IF(VLOOKUP($A2013,Sheet1!$B$3:$AH$1266,Sheet1!K$1+(Sheet1!$A$1-1)*10,FALSE)&gt;999,-1,0)))))))</f>
        <v>---</v>
      </c>
      <c r="AB2013" s="385" t="str">
        <f>IF(ISNA(VLOOKUP($A2013,Sheet1!$B$3:$AH$1266,Sheet1!L$1+(Sheet1!$A$1-1)*10,FALSE))=TRUE,"---",IF(VLOOKUP($A2013,Sheet1!$B$3:$AH$1266,Sheet1!L$1+(Sheet1!$A$1-1)*10,FALSE)="---","---", (ROUND(VLOOKUP($A2013,Sheet1!$B$3:$AH$1266,Sheet1!L$1+(Sheet1!$A$1-1)*10,FALSE),IF(VLOOKUP($A2013,Sheet1!$B$3:$AH$1266,Sheet1!L$1+(Sheet1!$A$1-1)*10,FALSE)&gt;99999,-3,IF(VLOOKUP($A2013,Sheet1!$B$3:$AH$1266,Sheet1!L$1+(Sheet1!$A$1-1)*10,FALSE)&gt;9999,-2,IF(VLOOKUP($A2013,Sheet1!$B$3:$AH$1266,Sheet1!L$1+(Sheet1!$A$1-1)*10,FALSE)&gt;999,-1,0)))))))</f>
        <v>---</v>
      </c>
      <c r="AC2013" s="385" t="str">
        <f>IF(ISNA(VLOOKUP($A2013,Sheet1!$B$3:$AH$1266,Sheet1!M$1+(Sheet1!$A$1-1)*10,FALSE))=TRUE,"---",IF(VLOOKUP($A2013,Sheet1!$B$3:$AH$1266,Sheet1!M$1+(Sheet1!$A$1-1)*10,FALSE)="---","---", (ROUND(VLOOKUP($A2013,Sheet1!$B$3:$AH$1266,Sheet1!M$1+(Sheet1!$A$1-1)*10,FALSE),IF(VLOOKUP($A2013,Sheet1!$B$3:$AH$1266,Sheet1!M$1+(Sheet1!$A$1-1)*10,FALSE)&gt;99999,-3,IF(VLOOKUP($A2013,Sheet1!$B$3:$AH$1266,Sheet1!M$1+(Sheet1!$A$1-1)*10,FALSE)&gt;9999,-2,IF(VLOOKUP($A2013,Sheet1!$B$3:$AH$1266,Sheet1!M$1+(Sheet1!$A$1-1)*10,FALSE)&gt;999,-1,0)))))))</f>
        <v>---</v>
      </c>
      <c r="AD2013" s="385" t="str">
        <f>IF(ISNA(VLOOKUP($A2013,Sheet1!$B$3:$AH$1266,Sheet1!N$1+(Sheet1!$A$1-1)*10,FALSE))=TRUE,"---",IF(VLOOKUP($A2013,Sheet1!$B$3:$AH$1266,Sheet1!N$1+(Sheet1!$A$1-1)*10,FALSE)="---","---", (ROUND(VLOOKUP($A2013,Sheet1!$B$3:$AH$1266,Sheet1!N$1+(Sheet1!$A$1-1)*10,FALSE),IF(VLOOKUP($A2013,Sheet1!$B$3:$AH$1266,Sheet1!N$1+(Sheet1!$A$1-1)*10,FALSE)&gt;99999,-3,IF(VLOOKUP($A2013,Sheet1!$B$3:$AH$1266,Sheet1!N$1+(Sheet1!$A$1-1)*10,FALSE)&gt;9999,-2,IF(VLOOKUP($A2013,Sheet1!$B$3:$AH$1266,Sheet1!N$1+(Sheet1!$A$1-1)*10,FALSE)&gt;999,-1,0)))))))</f>
        <v>---</v>
      </c>
    </row>
    <row r="2014" spans="1:30" ht="25.5" customHeight="1" x14ac:dyDescent="0.25">
      <c r="A2014" s="304"/>
      <c r="B2014" s="346"/>
      <c r="C2014" s="304"/>
      <c r="D2014" s="304"/>
      <c r="E2014" s="349" t="e">
        <v>#N/A</v>
      </c>
      <c r="F2014" s="117" t="s">
        <v>4851</v>
      </c>
      <c r="G2014" s="118" t="s">
        <v>31</v>
      </c>
      <c r="H2014" s="348"/>
      <c r="I2014" s="119">
        <v>36584</v>
      </c>
      <c r="J2014" s="120">
        <v>12.91</v>
      </c>
      <c r="K2014" s="118" t="s">
        <v>87</v>
      </c>
      <c r="L2014" s="129" t="s">
        <v>4405</v>
      </c>
      <c r="M2014" s="130" t="s">
        <v>4405</v>
      </c>
      <c r="N2014" s="118" t="s">
        <v>1249</v>
      </c>
      <c r="O2014" s="71" t="s">
        <v>4405</v>
      </c>
      <c r="P2014" s="71" t="s">
        <v>4405</v>
      </c>
      <c r="Q2014" s="71" t="s">
        <v>4405</v>
      </c>
      <c r="R2014" s="73" t="s">
        <v>4405</v>
      </c>
      <c r="S2014" s="357" t="e">
        <v>#N/A</v>
      </c>
      <c r="T2014" s="403" t="str">
        <f>IF(ISNA(VLOOKUP(A2014,Sheet1!B$3:C$1266,2,FALSE)=TRUE),"ND",VLOOKUP(A2014,Sheet1!B$3:C$1266,2,FALSE))</f>
        <v>ND</v>
      </c>
      <c r="U2014" s="385" t="str">
        <f>IF(ISNA(VLOOKUP($A2014,Sheet1!$B$3:$AH$1266,Sheet1!E$1+(Sheet1!$A$1-1)*10,FALSE))=TRUE,"---",IF(VLOOKUP($A2014,Sheet1!$B$3:$AH$1266,Sheet1!E$1+(Sheet1!$A$1-1)*10,FALSE)="---","---", (ROUND(VLOOKUP($A2014,Sheet1!$B$3:$AH$1266,Sheet1!E$1+(Sheet1!$A$1-1)*10,FALSE),IF(VLOOKUP($A2014,Sheet1!$B$3:$AH$1266,Sheet1!E$1+(Sheet1!$A$1-1)*10,FALSE)&gt;99999,-3,IF(VLOOKUP($A2014,Sheet1!$B$3:$AH$1266,Sheet1!E$1+(Sheet1!$A$1-1)*10,FALSE)&gt;9999,-2,IF(VLOOKUP($A2014,Sheet1!$B$3:$AH$1266,Sheet1!E$1+(Sheet1!$A$1-1)*10,FALSE)&gt;999,-1,0)))))))</f>
        <v>---</v>
      </c>
      <c r="V2014" s="385" t="str">
        <f>IF(ISNA(VLOOKUP($A2014,Sheet1!$B$3:$AH$1266,Sheet1!F$1+(Sheet1!$A$1-1)*10,FALSE))=TRUE,"---",IF(VLOOKUP($A2014,Sheet1!$B$3:$AH$1266,Sheet1!F$1+(Sheet1!$A$1-1)*10,FALSE)="---","---", (ROUND(VLOOKUP($A2014,Sheet1!$B$3:$AH$1266,Sheet1!F$1+(Sheet1!$A$1-1)*10,FALSE),IF(VLOOKUP($A2014,Sheet1!$B$3:$AH$1266,Sheet1!F$1+(Sheet1!$A$1-1)*10,FALSE)&gt;99999,-3,IF(VLOOKUP($A2014,Sheet1!$B$3:$AH$1266,Sheet1!F$1+(Sheet1!$A$1-1)*10,FALSE)&gt;9999,-2,IF(VLOOKUP($A2014,Sheet1!$B$3:$AH$1266,Sheet1!F$1+(Sheet1!$A$1-1)*10,FALSE)&gt;999,-1,0)))))))</f>
        <v>---</v>
      </c>
      <c r="W2014" s="385" t="str">
        <f>IF(ISNA(VLOOKUP($A2014,Sheet1!$B$3:$AH$1266,Sheet1!G$1+(Sheet1!$A$1-1)*10,FALSE))=TRUE,"---",IF(VLOOKUP($A2014,Sheet1!$B$3:$AH$1266,Sheet1!G$1+(Sheet1!$A$1-1)*10,FALSE)="---","---", (ROUND(VLOOKUP($A2014,Sheet1!$B$3:$AH$1266,Sheet1!G$1+(Sheet1!$A$1-1)*10,FALSE),IF(VLOOKUP($A2014,Sheet1!$B$3:$AH$1266,Sheet1!G$1+(Sheet1!$A$1-1)*10,FALSE)&gt;99999,-3,IF(VLOOKUP($A2014,Sheet1!$B$3:$AH$1266,Sheet1!G$1+(Sheet1!$A$1-1)*10,FALSE)&gt;9999,-2,IF(VLOOKUP($A2014,Sheet1!$B$3:$AH$1266,Sheet1!G$1+(Sheet1!$A$1-1)*10,FALSE)&gt;999,-1,0)))))))</f>
        <v>---</v>
      </c>
      <c r="X2014" s="385" t="str">
        <f>IF(ISNA(VLOOKUP($A2014,Sheet1!$B$3:$AH$1266,Sheet1!H$1+(Sheet1!$A$1-1)*10,FALSE))=TRUE,"---",IF(VLOOKUP($A2014,Sheet1!$B$3:$AH$1266,Sheet1!H$1+(Sheet1!$A$1-1)*10,FALSE)="---","---", (ROUND(VLOOKUP($A2014,Sheet1!$B$3:$AH$1266,Sheet1!H$1+(Sheet1!$A$1-1)*10,FALSE),IF(VLOOKUP($A2014,Sheet1!$B$3:$AH$1266,Sheet1!H$1+(Sheet1!$A$1-1)*10,FALSE)&gt;99999,-3,IF(VLOOKUP($A2014,Sheet1!$B$3:$AH$1266,Sheet1!H$1+(Sheet1!$A$1-1)*10,FALSE)&gt;9999,-2,IF(VLOOKUP($A2014,Sheet1!$B$3:$AH$1266,Sheet1!H$1+(Sheet1!$A$1-1)*10,FALSE)&gt;999,-1,0)))))))</f>
        <v>---</v>
      </c>
      <c r="Y2014" s="385" t="str">
        <f>IF(ISNA(VLOOKUP($A2014,Sheet1!$B$3:$AH$1266,Sheet1!I$1+(Sheet1!$A$1-1)*10,FALSE))=TRUE,"---",IF(VLOOKUP($A2014,Sheet1!$B$3:$AH$1266,Sheet1!I$1+(Sheet1!$A$1-1)*10,FALSE)="---","---", (ROUND(VLOOKUP($A2014,Sheet1!$B$3:$AH$1266,Sheet1!I$1+(Sheet1!$A$1-1)*10,FALSE),IF(VLOOKUP($A2014,Sheet1!$B$3:$AH$1266,Sheet1!I$1+(Sheet1!$A$1-1)*10,FALSE)&gt;99999,-3,IF(VLOOKUP($A2014,Sheet1!$B$3:$AH$1266,Sheet1!I$1+(Sheet1!$A$1-1)*10,FALSE)&gt;9999,-2,IF(VLOOKUP($A2014,Sheet1!$B$3:$AH$1266,Sheet1!I$1+(Sheet1!$A$1-1)*10,FALSE)&gt;999,-1,0)))))))</f>
        <v>---</v>
      </c>
      <c r="Z2014" s="385" t="str">
        <f>IF(ISNA(VLOOKUP($A2014,Sheet1!$B$3:$AH$1266,Sheet1!J$1+(Sheet1!$A$1-1)*10,FALSE))=TRUE,"---",IF(VLOOKUP($A2014,Sheet1!$B$3:$AH$1266,Sheet1!J$1+(Sheet1!$A$1-1)*10,FALSE)="---","---", (ROUND(VLOOKUP($A2014,Sheet1!$B$3:$AH$1266,Sheet1!J$1+(Sheet1!$A$1-1)*10,FALSE),IF(VLOOKUP($A2014,Sheet1!$B$3:$AH$1266,Sheet1!J$1+(Sheet1!$A$1-1)*10,FALSE)&gt;99999,-3,IF(VLOOKUP($A2014,Sheet1!$B$3:$AH$1266,Sheet1!J$1+(Sheet1!$A$1-1)*10,FALSE)&gt;9999,-2,IF(VLOOKUP($A2014,Sheet1!$B$3:$AH$1266,Sheet1!J$1+(Sheet1!$A$1-1)*10,FALSE)&gt;999,-1,0)))))))</f>
        <v>---</v>
      </c>
      <c r="AA2014" s="385" t="str">
        <f>IF(ISNA(VLOOKUP($A2014,Sheet1!$B$3:$AH$1266,Sheet1!K$1+(Sheet1!$A$1-1)*10,FALSE))=TRUE,"---",IF(VLOOKUP($A2014,Sheet1!$B$3:$AH$1266,Sheet1!K$1+(Sheet1!$A$1-1)*10,FALSE)="---","---", (ROUND(VLOOKUP($A2014,Sheet1!$B$3:$AH$1266,Sheet1!K$1+(Sheet1!$A$1-1)*10,FALSE),IF(VLOOKUP($A2014,Sheet1!$B$3:$AH$1266,Sheet1!K$1+(Sheet1!$A$1-1)*10,FALSE)&gt;99999,-3,IF(VLOOKUP($A2014,Sheet1!$B$3:$AH$1266,Sheet1!K$1+(Sheet1!$A$1-1)*10,FALSE)&gt;9999,-2,IF(VLOOKUP($A2014,Sheet1!$B$3:$AH$1266,Sheet1!K$1+(Sheet1!$A$1-1)*10,FALSE)&gt;999,-1,0)))))))</f>
        <v>---</v>
      </c>
      <c r="AB2014" s="385" t="str">
        <f>IF(ISNA(VLOOKUP($A2014,Sheet1!$B$3:$AH$1266,Sheet1!L$1+(Sheet1!$A$1-1)*10,FALSE))=TRUE,"---",IF(VLOOKUP($A2014,Sheet1!$B$3:$AH$1266,Sheet1!L$1+(Sheet1!$A$1-1)*10,FALSE)="---","---", (ROUND(VLOOKUP($A2014,Sheet1!$B$3:$AH$1266,Sheet1!L$1+(Sheet1!$A$1-1)*10,FALSE),IF(VLOOKUP($A2014,Sheet1!$B$3:$AH$1266,Sheet1!L$1+(Sheet1!$A$1-1)*10,FALSE)&gt;99999,-3,IF(VLOOKUP($A2014,Sheet1!$B$3:$AH$1266,Sheet1!L$1+(Sheet1!$A$1-1)*10,FALSE)&gt;9999,-2,IF(VLOOKUP($A2014,Sheet1!$B$3:$AH$1266,Sheet1!L$1+(Sheet1!$A$1-1)*10,FALSE)&gt;999,-1,0)))))))</f>
        <v>---</v>
      </c>
      <c r="AC2014" s="385" t="str">
        <f>IF(ISNA(VLOOKUP($A2014,Sheet1!$B$3:$AH$1266,Sheet1!M$1+(Sheet1!$A$1-1)*10,FALSE))=TRUE,"---",IF(VLOOKUP($A2014,Sheet1!$B$3:$AH$1266,Sheet1!M$1+(Sheet1!$A$1-1)*10,FALSE)="---","---", (ROUND(VLOOKUP($A2014,Sheet1!$B$3:$AH$1266,Sheet1!M$1+(Sheet1!$A$1-1)*10,FALSE),IF(VLOOKUP($A2014,Sheet1!$B$3:$AH$1266,Sheet1!M$1+(Sheet1!$A$1-1)*10,FALSE)&gt;99999,-3,IF(VLOOKUP($A2014,Sheet1!$B$3:$AH$1266,Sheet1!M$1+(Sheet1!$A$1-1)*10,FALSE)&gt;9999,-2,IF(VLOOKUP($A2014,Sheet1!$B$3:$AH$1266,Sheet1!M$1+(Sheet1!$A$1-1)*10,FALSE)&gt;999,-1,0)))))))</f>
        <v>---</v>
      </c>
      <c r="AD2014" s="385" t="str">
        <f>IF(ISNA(VLOOKUP($A2014,Sheet1!$B$3:$AH$1266,Sheet1!N$1+(Sheet1!$A$1-1)*10,FALSE))=TRUE,"---",IF(VLOOKUP($A2014,Sheet1!$B$3:$AH$1266,Sheet1!N$1+(Sheet1!$A$1-1)*10,FALSE)="---","---", (ROUND(VLOOKUP($A2014,Sheet1!$B$3:$AH$1266,Sheet1!N$1+(Sheet1!$A$1-1)*10,FALSE),IF(VLOOKUP($A2014,Sheet1!$B$3:$AH$1266,Sheet1!N$1+(Sheet1!$A$1-1)*10,FALSE)&gt;99999,-3,IF(VLOOKUP($A2014,Sheet1!$B$3:$AH$1266,Sheet1!N$1+(Sheet1!$A$1-1)*10,FALSE)&gt;9999,-2,IF(VLOOKUP($A2014,Sheet1!$B$3:$AH$1266,Sheet1!N$1+(Sheet1!$A$1-1)*10,FALSE)&gt;999,-1,0)))))))</f>
        <v>---</v>
      </c>
    </row>
    <row r="2015" spans="1:30" ht="25.5" customHeight="1" x14ac:dyDescent="0.25">
      <c r="A2015" s="125" t="s">
        <v>2913</v>
      </c>
      <c r="B2015" s="126" t="s">
        <v>2914</v>
      </c>
      <c r="C2015" s="125">
        <v>445914</v>
      </c>
      <c r="D2015" s="125">
        <v>732735</v>
      </c>
      <c r="E2015" s="70" t="s">
        <v>3032</v>
      </c>
      <c r="F2015" s="139" t="s">
        <v>4405</v>
      </c>
      <c r="G2015" s="127" t="s">
        <v>160</v>
      </c>
      <c r="H2015" s="128">
        <v>255</v>
      </c>
      <c r="I2015" s="112">
        <v>35378</v>
      </c>
      <c r="J2015" s="140" t="s">
        <v>4405</v>
      </c>
      <c r="K2015" s="127" t="s">
        <v>17</v>
      </c>
      <c r="L2015" s="115">
        <v>14700</v>
      </c>
      <c r="M2015" s="116">
        <v>57.6</v>
      </c>
      <c r="N2015" s="127" t="s">
        <v>160</v>
      </c>
      <c r="O2015" s="68" t="s">
        <v>4405</v>
      </c>
      <c r="P2015" s="68" t="s">
        <v>4405</v>
      </c>
      <c r="Q2015" s="68" t="s">
        <v>4405</v>
      </c>
      <c r="R2015" s="74" t="s">
        <v>4405</v>
      </c>
      <c r="S2015" s="64" t="s">
        <v>4364</v>
      </c>
      <c r="T2015" s="64" t="str">
        <f>IF(ISNA(VLOOKUP(A2015,Sheet1!B$3:C$1266,2,FALSE)=TRUE),"NC",VLOOKUP(A2015,Sheet1!B$3:C$1266,2,FALSE))</f>
        <v>NC</v>
      </c>
      <c r="U2015" s="65" t="str">
        <f>IF(ISNA(VLOOKUP($A2015,Sheet1!$B$3:$AH$1266,Sheet1!E$1+(Sheet1!$A$1-1)*10,FALSE))=TRUE,"---",IF(VLOOKUP($A2015,Sheet1!$B$3:$AH$1266,Sheet1!E$1+(Sheet1!$A$1-1)*10,FALSE)="---","---", (ROUND(VLOOKUP($A2015,Sheet1!$B$3:$AH$1266,Sheet1!E$1+(Sheet1!$A$1-1)*10,FALSE),IF(VLOOKUP($A2015,Sheet1!$B$3:$AH$1266,Sheet1!E$1+(Sheet1!$A$1-1)*10,FALSE)&gt;99999,-3,IF(VLOOKUP($A2015,Sheet1!$B$3:$AH$1266,Sheet1!E$1+(Sheet1!$A$1-1)*10,FALSE)&gt;9999,-2,IF(VLOOKUP($A2015,Sheet1!$B$3:$AH$1266,Sheet1!E$1+(Sheet1!$A$1-1)*10,FALSE)&gt;999,-1,0)))))))</f>
        <v>---</v>
      </c>
      <c r="V2015" s="65" t="str">
        <f>IF(ISNA(VLOOKUP($A2015,Sheet1!$B$3:$AH$1266,Sheet1!F$1+(Sheet1!$A$1-1)*10,FALSE))=TRUE,"---",IF(VLOOKUP($A2015,Sheet1!$B$3:$AH$1266,Sheet1!F$1+(Sheet1!$A$1-1)*10,FALSE)="---","---", (ROUND(VLOOKUP($A2015,Sheet1!$B$3:$AH$1266,Sheet1!F$1+(Sheet1!$A$1-1)*10,FALSE),IF(VLOOKUP($A2015,Sheet1!$B$3:$AH$1266,Sheet1!F$1+(Sheet1!$A$1-1)*10,FALSE)&gt;99999,-3,IF(VLOOKUP($A2015,Sheet1!$B$3:$AH$1266,Sheet1!F$1+(Sheet1!$A$1-1)*10,FALSE)&gt;9999,-2,IF(VLOOKUP($A2015,Sheet1!$B$3:$AH$1266,Sheet1!F$1+(Sheet1!$A$1-1)*10,FALSE)&gt;999,-1,0)))))))</f>
        <v>---</v>
      </c>
      <c r="W2015" s="65" t="str">
        <f>IF(ISNA(VLOOKUP($A2015,Sheet1!$B$3:$AH$1266,Sheet1!G$1+(Sheet1!$A$1-1)*10,FALSE))=TRUE,"---",IF(VLOOKUP($A2015,Sheet1!$B$3:$AH$1266,Sheet1!G$1+(Sheet1!$A$1-1)*10,FALSE)="---","---", (ROUND(VLOOKUP($A2015,Sheet1!$B$3:$AH$1266,Sheet1!G$1+(Sheet1!$A$1-1)*10,FALSE),IF(VLOOKUP($A2015,Sheet1!$B$3:$AH$1266,Sheet1!G$1+(Sheet1!$A$1-1)*10,FALSE)&gt;99999,-3,IF(VLOOKUP($A2015,Sheet1!$B$3:$AH$1266,Sheet1!G$1+(Sheet1!$A$1-1)*10,FALSE)&gt;9999,-2,IF(VLOOKUP($A2015,Sheet1!$B$3:$AH$1266,Sheet1!G$1+(Sheet1!$A$1-1)*10,FALSE)&gt;999,-1,0)))))))</f>
        <v>---</v>
      </c>
      <c r="X2015" s="65" t="str">
        <f>IF(ISNA(VLOOKUP($A2015,Sheet1!$B$3:$AH$1266,Sheet1!H$1+(Sheet1!$A$1-1)*10,FALSE))=TRUE,"---",IF(VLOOKUP($A2015,Sheet1!$B$3:$AH$1266,Sheet1!H$1+(Sheet1!$A$1-1)*10,FALSE)="---","---", (ROUND(VLOOKUP($A2015,Sheet1!$B$3:$AH$1266,Sheet1!H$1+(Sheet1!$A$1-1)*10,FALSE),IF(VLOOKUP($A2015,Sheet1!$B$3:$AH$1266,Sheet1!H$1+(Sheet1!$A$1-1)*10,FALSE)&gt;99999,-3,IF(VLOOKUP($A2015,Sheet1!$B$3:$AH$1266,Sheet1!H$1+(Sheet1!$A$1-1)*10,FALSE)&gt;9999,-2,IF(VLOOKUP($A2015,Sheet1!$B$3:$AH$1266,Sheet1!H$1+(Sheet1!$A$1-1)*10,FALSE)&gt;999,-1,0)))))))</f>
        <v>---</v>
      </c>
      <c r="Y2015" s="65" t="str">
        <f>IF(ISNA(VLOOKUP($A2015,Sheet1!$B$3:$AH$1266,Sheet1!I$1+(Sheet1!$A$1-1)*10,FALSE))=TRUE,"---",IF(VLOOKUP($A2015,Sheet1!$B$3:$AH$1266,Sheet1!I$1+(Sheet1!$A$1-1)*10,FALSE)="---","---", (ROUND(VLOOKUP($A2015,Sheet1!$B$3:$AH$1266,Sheet1!I$1+(Sheet1!$A$1-1)*10,FALSE),IF(VLOOKUP($A2015,Sheet1!$B$3:$AH$1266,Sheet1!I$1+(Sheet1!$A$1-1)*10,FALSE)&gt;99999,-3,IF(VLOOKUP($A2015,Sheet1!$B$3:$AH$1266,Sheet1!I$1+(Sheet1!$A$1-1)*10,FALSE)&gt;9999,-2,IF(VLOOKUP($A2015,Sheet1!$B$3:$AH$1266,Sheet1!I$1+(Sheet1!$A$1-1)*10,FALSE)&gt;999,-1,0)))))))</f>
        <v>---</v>
      </c>
      <c r="Z2015" s="65" t="str">
        <f>IF(ISNA(VLOOKUP($A2015,Sheet1!$B$3:$AH$1266,Sheet1!J$1+(Sheet1!$A$1-1)*10,FALSE))=TRUE,"---",IF(VLOOKUP($A2015,Sheet1!$B$3:$AH$1266,Sheet1!J$1+(Sheet1!$A$1-1)*10,FALSE)="---","---", (ROUND(VLOOKUP($A2015,Sheet1!$B$3:$AH$1266,Sheet1!J$1+(Sheet1!$A$1-1)*10,FALSE),IF(VLOOKUP($A2015,Sheet1!$B$3:$AH$1266,Sheet1!J$1+(Sheet1!$A$1-1)*10,FALSE)&gt;99999,-3,IF(VLOOKUP($A2015,Sheet1!$B$3:$AH$1266,Sheet1!J$1+(Sheet1!$A$1-1)*10,FALSE)&gt;9999,-2,IF(VLOOKUP($A2015,Sheet1!$B$3:$AH$1266,Sheet1!J$1+(Sheet1!$A$1-1)*10,FALSE)&gt;999,-1,0)))))))</f>
        <v>---</v>
      </c>
      <c r="AA2015" s="65" t="str">
        <f>IF(ISNA(VLOOKUP($A2015,Sheet1!$B$3:$AH$1266,Sheet1!K$1+(Sheet1!$A$1-1)*10,FALSE))=TRUE,"---",IF(VLOOKUP($A2015,Sheet1!$B$3:$AH$1266,Sheet1!K$1+(Sheet1!$A$1-1)*10,FALSE)="---","---", (ROUND(VLOOKUP($A2015,Sheet1!$B$3:$AH$1266,Sheet1!K$1+(Sheet1!$A$1-1)*10,FALSE),IF(VLOOKUP($A2015,Sheet1!$B$3:$AH$1266,Sheet1!K$1+(Sheet1!$A$1-1)*10,FALSE)&gt;99999,-3,IF(VLOOKUP($A2015,Sheet1!$B$3:$AH$1266,Sheet1!K$1+(Sheet1!$A$1-1)*10,FALSE)&gt;9999,-2,IF(VLOOKUP($A2015,Sheet1!$B$3:$AH$1266,Sheet1!K$1+(Sheet1!$A$1-1)*10,FALSE)&gt;999,-1,0)))))))</f>
        <v>---</v>
      </c>
      <c r="AB2015" s="65" t="str">
        <f>IF(ISNA(VLOOKUP($A2015,Sheet1!$B$3:$AH$1266,Sheet1!L$1+(Sheet1!$A$1-1)*10,FALSE))=TRUE,"---",IF(VLOOKUP($A2015,Sheet1!$B$3:$AH$1266,Sheet1!L$1+(Sheet1!$A$1-1)*10,FALSE)="---","---", (ROUND(VLOOKUP($A2015,Sheet1!$B$3:$AH$1266,Sheet1!L$1+(Sheet1!$A$1-1)*10,FALSE),IF(VLOOKUP($A2015,Sheet1!$B$3:$AH$1266,Sheet1!L$1+(Sheet1!$A$1-1)*10,FALSE)&gt;99999,-3,IF(VLOOKUP($A2015,Sheet1!$B$3:$AH$1266,Sheet1!L$1+(Sheet1!$A$1-1)*10,FALSE)&gt;9999,-2,IF(VLOOKUP($A2015,Sheet1!$B$3:$AH$1266,Sheet1!L$1+(Sheet1!$A$1-1)*10,FALSE)&gt;999,-1,0)))))))</f>
        <v>---</v>
      </c>
      <c r="AC2015" s="65" t="str">
        <f>IF(ISNA(VLOOKUP($A2015,Sheet1!$B$3:$AH$1266,Sheet1!M$1+(Sheet1!$A$1-1)*10,FALSE))=TRUE,"---",IF(VLOOKUP($A2015,Sheet1!$B$3:$AH$1266,Sheet1!M$1+(Sheet1!$A$1-1)*10,FALSE)="---","---", (ROUND(VLOOKUP($A2015,Sheet1!$B$3:$AH$1266,Sheet1!M$1+(Sheet1!$A$1-1)*10,FALSE),IF(VLOOKUP($A2015,Sheet1!$B$3:$AH$1266,Sheet1!M$1+(Sheet1!$A$1-1)*10,FALSE)&gt;99999,-3,IF(VLOOKUP($A2015,Sheet1!$B$3:$AH$1266,Sheet1!M$1+(Sheet1!$A$1-1)*10,FALSE)&gt;9999,-2,IF(VLOOKUP($A2015,Sheet1!$B$3:$AH$1266,Sheet1!M$1+(Sheet1!$A$1-1)*10,FALSE)&gt;999,-1,0)))))))</f>
        <v>---</v>
      </c>
      <c r="AD2015" s="65" t="str">
        <f>IF(ISNA(VLOOKUP($A2015,Sheet1!$B$3:$AH$1266,Sheet1!N$1+(Sheet1!$A$1-1)*10,FALSE))=TRUE,"---",IF(VLOOKUP($A2015,Sheet1!$B$3:$AH$1266,Sheet1!N$1+(Sheet1!$A$1-1)*10,FALSE)="---","---", (ROUND(VLOOKUP($A2015,Sheet1!$B$3:$AH$1266,Sheet1!N$1+(Sheet1!$A$1-1)*10,FALSE),IF(VLOOKUP($A2015,Sheet1!$B$3:$AH$1266,Sheet1!N$1+(Sheet1!$A$1-1)*10,FALSE)&gt;99999,-3,IF(VLOOKUP($A2015,Sheet1!$B$3:$AH$1266,Sheet1!N$1+(Sheet1!$A$1-1)*10,FALSE)&gt;9999,-2,IF(VLOOKUP($A2015,Sheet1!$B$3:$AH$1266,Sheet1!N$1+(Sheet1!$A$1-1)*10,FALSE)&gt;999,-1,0)))))))</f>
        <v>---</v>
      </c>
    </row>
    <row r="2016" spans="1:30" ht="25.5" customHeight="1" x14ac:dyDescent="0.25">
      <c r="A2016" s="133" t="s">
        <v>2915</v>
      </c>
      <c r="B2016" s="141" t="s">
        <v>2916</v>
      </c>
      <c r="C2016" s="133">
        <v>445408</v>
      </c>
      <c r="D2016" s="133">
        <v>732454</v>
      </c>
      <c r="E2016" s="67" t="s">
        <v>3032</v>
      </c>
      <c r="F2016" s="117" t="s">
        <v>4851</v>
      </c>
      <c r="G2016" s="118" t="s">
        <v>31</v>
      </c>
      <c r="H2016" s="136">
        <v>50.3</v>
      </c>
      <c r="I2016" s="119">
        <v>35379</v>
      </c>
      <c r="J2016" s="120">
        <v>10.4</v>
      </c>
      <c r="K2016" s="121" t="s">
        <v>4405</v>
      </c>
      <c r="L2016" s="122">
        <v>2750</v>
      </c>
      <c r="M2016" s="123">
        <v>54.7</v>
      </c>
      <c r="N2016" s="121" t="s">
        <v>4405</v>
      </c>
      <c r="O2016" s="71">
        <f t="shared" si="66"/>
        <v>0.80293627233374032</v>
      </c>
      <c r="P2016" s="71">
        <f>IF(O2016&lt;&gt;"",VLOOKUP($A2016,Sheet4!$A$2:$O$1309,14,FALSE)*100,"")</f>
        <v>0.82711333310753199</v>
      </c>
      <c r="Q2016" s="71">
        <f>IF(P2016&lt;&gt;"",VLOOKUP($A2016,Sheet4!$A$2:$O$1309,15,FALSE)*100,"")</f>
        <v>7.813159551342852</v>
      </c>
      <c r="R2016" s="73" t="str">
        <f t="shared" si="67"/>
        <v>&gt;100, &lt;200</v>
      </c>
      <c r="S2016" s="63" t="s">
        <v>4364</v>
      </c>
      <c r="T2016" s="63" t="str">
        <f>IF(ISNA(VLOOKUP(A2016,Sheet1!B$3:C$1266,2,FALSE)=TRUE),"NC",VLOOKUP(A2016,Sheet1!B$3:C$1266,2,FALSE))</f>
        <v>Rural10</v>
      </c>
      <c r="U2016" s="66">
        <f>IF(ISNA(VLOOKUP($A2016,Sheet1!$B$3:$AH$1266,Sheet1!E$1+(Sheet1!$A$1-1)*10,FALSE))=TRUE,"---",IF(VLOOKUP($A2016,Sheet1!$B$3:$AH$1266,Sheet1!E$1+(Sheet1!$A$1-1)*10,FALSE)="---","---", (ROUND(VLOOKUP($A2016,Sheet1!$B$3:$AH$1266,Sheet1!E$1+(Sheet1!$A$1-1)*10,FALSE),IF(VLOOKUP($A2016,Sheet1!$B$3:$AH$1266,Sheet1!E$1+(Sheet1!$A$1-1)*10,FALSE)&gt;99999,-3,IF(VLOOKUP($A2016,Sheet1!$B$3:$AH$1266,Sheet1!E$1+(Sheet1!$A$1-1)*10,FALSE)&gt;9999,-2,IF(VLOOKUP($A2016,Sheet1!$B$3:$AH$1266,Sheet1!E$1+(Sheet1!$A$1-1)*10,FALSE)&gt;999,-1,0)))))))</f>
        <v>518</v>
      </c>
      <c r="V2016" s="66">
        <f>IF(ISNA(VLOOKUP($A2016,Sheet1!$B$3:$AH$1266,Sheet1!F$1+(Sheet1!$A$1-1)*10,FALSE))=TRUE,"---",IF(VLOOKUP($A2016,Sheet1!$B$3:$AH$1266,Sheet1!F$1+(Sheet1!$A$1-1)*10,FALSE)="---","---", (ROUND(VLOOKUP($A2016,Sheet1!$B$3:$AH$1266,Sheet1!F$1+(Sheet1!$A$1-1)*10,FALSE),IF(VLOOKUP($A2016,Sheet1!$B$3:$AH$1266,Sheet1!F$1+(Sheet1!$A$1-1)*10,FALSE)&gt;99999,-3,IF(VLOOKUP($A2016,Sheet1!$B$3:$AH$1266,Sheet1!F$1+(Sheet1!$A$1-1)*10,FALSE)&gt;9999,-2,IF(VLOOKUP($A2016,Sheet1!$B$3:$AH$1266,Sheet1!F$1+(Sheet1!$A$1-1)*10,FALSE)&gt;999,-1,0)))))))</f>
        <v>627</v>
      </c>
      <c r="W2016" s="66">
        <f>IF(ISNA(VLOOKUP($A2016,Sheet1!$B$3:$AH$1266,Sheet1!G$1+(Sheet1!$A$1-1)*10,FALSE))=TRUE,"---",IF(VLOOKUP($A2016,Sheet1!$B$3:$AH$1266,Sheet1!G$1+(Sheet1!$A$1-1)*10,FALSE)="---","---", (ROUND(VLOOKUP($A2016,Sheet1!$B$3:$AH$1266,Sheet1!G$1+(Sheet1!$A$1-1)*10,FALSE),IF(VLOOKUP($A2016,Sheet1!$B$3:$AH$1266,Sheet1!G$1+(Sheet1!$A$1-1)*10,FALSE)&gt;99999,-3,IF(VLOOKUP($A2016,Sheet1!$B$3:$AH$1266,Sheet1!G$1+(Sheet1!$A$1-1)*10,FALSE)&gt;9999,-2,IF(VLOOKUP($A2016,Sheet1!$B$3:$AH$1266,Sheet1!G$1+(Sheet1!$A$1-1)*10,FALSE)&gt;999,-1,0)))))))</f>
        <v>770</v>
      </c>
      <c r="X2016" s="66">
        <f>IF(ISNA(VLOOKUP($A2016,Sheet1!$B$3:$AH$1266,Sheet1!H$1+(Sheet1!$A$1-1)*10,FALSE))=TRUE,"---",IF(VLOOKUP($A2016,Sheet1!$B$3:$AH$1266,Sheet1!H$1+(Sheet1!$A$1-1)*10,FALSE)="---","---", (ROUND(VLOOKUP($A2016,Sheet1!$B$3:$AH$1266,Sheet1!H$1+(Sheet1!$A$1-1)*10,FALSE),IF(VLOOKUP($A2016,Sheet1!$B$3:$AH$1266,Sheet1!H$1+(Sheet1!$A$1-1)*10,FALSE)&gt;99999,-3,IF(VLOOKUP($A2016,Sheet1!$B$3:$AH$1266,Sheet1!H$1+(Sheet1!$A$1-1)*10,FALSE)&gt;9999,-2,IF(VLOOKUP($A2016,Sheet1!$B$3:$AH$1266,Sheet1!H$1+(Sheet1!$A$1-1)*10,FALSE)&gt;999,-1,0)))))))</f>
        <v>1180</v>
      </c>
      <c r="Y2016" s="66">
        <f>IF(ISNA(VLOOKUP($A2016,Sheet1!$B$3:$AH$1266,Sheet1!I$1+(Sheet1!$A$1-1)*10,FALSE))=TRUE,"---",IF(VLOOKUP($A2016,Sheet1!$B$3:$AH$1266,Sheet1!I$1+(Sheet1!$A$1-1)*10,FALSE)="---","---", (ROUND(VLOOKUP($A2016,Sheet1!$B$3:$AH$1266,Sheet1!I$1+(Sheet1!$A$1-1)*10,FALSE),IF(VLOOKUP($A2016,Sheet1!$B$3:$AH$1266,Sheet1!I$1+(Sheet1!$A$1-1)*10,FALSE)&gt;99999,-3,IF(VLOOKUP($A2016,Sheet1!$B$3:$AH$1266,Sheet1!I$1+(Sheet1!$A$1-1)*10,FALSE)&gt;9999,-2,IF(VLOOKUP($A2016,Sheet1!$B$3:$AH$1266,Sheet1!I$1+(Sheet1!$A$1-1)*10,FALSE)&gt;999,-1,0)))))))</f>
        <v>1490</v>
      </c>
      <c r="Z2016" s="66">
        <f>IF(ISNA(VLOOKUP($A2016,Sheet1!$B$3:$AH$1266,Sheet1!J$1+(Sheet1!$A$1-1)*10,FALSE))=TRUE,"---",IF(VLOOKUP($A2016,Sheet1!$B$3:$AH$1266,Sheet1!J$1+(Sheet1!$A$1-1)*10,FALSE)="---","---", (ROUND(VLOOKUP($A2016,Sheet1!$B$3:$AH$1266,Sheet1!J$1+(Sheet1!$A$1-1)*10,FALSE),IF(VLOOKUP($A2016,Sheet1!$B$3:$AH$1266,Sheet1!J$1+(Sheet1!$A$1-1)*10,FALSE)&gt;99999,-3,IF(VLOOKUP($A2016,Sheet1!$B$3:$AH$1266,Sheet1!J$1+(Sheet1!$A$1-1)*10,FALSE)&gt;9999,-2,IF(VLOOKUP($A2016,Sheet1!$B$3:$AH$1266,Sheet1!J$1+(Sheet1!$A$1-1)*10,FALSE)&gt;999,-1,0)))))))</f>
        <v>1920</v>
      </c>
      <c r="AA2016" s="66">
        <f>IF(ISNA(VLOOKUP($A2016,Sheet1!$B$3:$AH$1266,Sheet1!K$1+(Sheet1!$A$1-1)*10,FALSE))=TRUE,"---",IF(VLOOKUP($A2016,Sheet1!$B$3:$AH$1266,Sheet1!K$1+(Sheet1!$A$1-1)*10,FALSE)="---","---", (ROUND(VLOOKUP($A2016,Sheet1!$B$3:$AH$1266,Sheet1!K$1+(Sheet1!$A$1-1)*10,FALSE),IF(VLOOKUP($A2016,Sheet1!$B$3:$AH$1266,Sheet1!K$1+(Sheet1!$A$1-1)*10,FALSE)&gt;99999,-3,IF(VLOOKUP($A2016,Sheet1!$B$3:$AH$1266,Sheet1!K$1+(Sheet1!$A$1-1)*10,FALSE)&gt;9999,-2,IF(VLOOKUP($A2016,Sheet1!$B$3:$AH$1266,Sheet1!K$1+(Sheet1!$A$1-1)*10,FALSE)&gt;999,-1,0)))))))</f>
        <v>2250</v>
      </c>
      <c r="AB2016" s="66">
        <f>IF(ISNA(VLOOKUP($A2016,Sheet1!$B$3:$AH$1266,Sheet1!L$1+(Sheet1!$A$1-1)*10,FALSE))=TRUE,"---",IF(VLOOKUP($A2016,Sheet1!$B$3:$AH$1266,Sheet1!L$1+(Sheet1!$A$1-1)*10,FALSE)="---","---", (ROUND(VLOOKUP($A2016,Sheet1!$B$3:$AH$1266,Sheet1!L$1+(Sheet1!$A$1-1)*10,FALSE),IF(VLOOKUP($A2016,Sheet1!$B$3:$AH$1266,Sheet1!L$1+(Sheet1!$A$1-1)*10,FALSE)&gt;99999,-3,IF(VLOOKUP($A2016,Sheet1!$B$3:$AH$1266,Sheet1!L$1+(Sheet1!$A$1-1)*10,FALSE)&gt;9999,-2,IF(VLOOKUP($A2016,Sheet1!$B$3:$AH$1266,Sheet1!L$1+(Sheet1!$A$1-1)*10,FALSE)&gt;999,-1,0)))))))</f>
        <v>2610</v>
      </c>
      <c r="AC2016" s="66">
        <f>IF(ISNA(VLOOKUP($A2016,Sheet1!$B$3:$AH$1266,Sheet1!M$1+(Sheet1!$A$1-1)*10,FALSE))=TRUE,"---",IF(VLOOKUP($A2016,Sheet1!$B$3:$AH$1266,Sheet1!M$1+(Sheet1!$A$1-1)*10,FALSE)="---","---", (ROUND(VLOOKUP($A2016,Sheet1!$B$3:$AH$1266,Sheet1!M$1+(Sheet1!$A$1-1)*10,FALSE),IF(VLOOKUP($A2016,Sheet1!$B$3:$AH$1266,Sheet1!M$1+(Sheet1!$A$1-1)*10,FALSE)&gt;99999,-3,IF(VLOOKUP($A2016,Sheet1!$B$3:$AH$1266,Sheet1!M$1+(Sheet1!$A$1-1)*10,FALSE)&gt;9999,-2,IF(VLOOKUP($A2016,Sheet1!$B$3:$AH$1266,Sheet1!M$1+(Sheet1!$A$1-1)*10,FALSE)&gt;999,-1,0)))))))</f>
        <v>2980</v>
      </c>
      <c r="AD2016" s="66">
        <f>IF(ISNA(VLOOKUP($A2016,Sheet1!$B$3:$AH$1266,Sheet1!N$1+(Sheet1!$A$1-1)*10,FALSE))=TRUE,"---",IF(VLOOKUP($A2016,Sheet1!$B$3:$AH$1266,Sheet1!N$1+(Sheet1!$A$1-1)*10,FALSE)="---","---", (ROUND(VLOOKUP($A2016,Sheet1!$B$3:$AH$1266,Sheet1!N$1+(Sheet1!$A$1-1)*10,FALSE),IF(VLOOKUP($A2016,Sheet1!$B$3:$AH$1266,Sheet1!N$1+(Sheet1!$A$1-1)*10,FALSE)&gt;99999,-3,IF(VLOOKUP($A2016,Sheet1!$B$3:$AH$1266,Sheet1!N$1+(Sheet1!$A$1-1)*10,FALSE)&gt;9999,-2,IF(VLOOKUP($A2016,Sheet1!$B$3:$AH$1266,Sheet1!N$1+(Sheet1!$A$1-1)*10,FALSE)&gt;999,-1,0)))))))</f>
        <v>3520</v>
      </c>
    </row>
    <row r="2017" spans="1:30" ht="25.5" customHeight="1" x14ac:dyDescent="0.25">
      <c r="A2017" s="125" t="s">
        <v>2917</v>
      </c>
      <c r="B2017" s="126" t="s">
        <v>2918</v>
      </c>
      <c r="C2017" s="125">
        <v>441930</v>
      </c>
      <c r="D2017" s="125">
        <v>740759</v>
      </c>
      <c r="E2017" s="70" t="s">
        <v>3052</v>
      </c>
      <c r="F2017" s="139" t="s">
        <v>4405</v>
      </c>
      <c r="G2017" s="127" t="s">
        <v>160</v>
      </c>
      <c r="H2017" s="128">
        <v>187</v>
      </c>
      <c r="I2017" s="112">
        <v>30062</v>
      </c>
      <c r="J2017" s="140" t="s">
        <v>4405</v>
      </c>
      <c r="K2017" s="127" t="s">
        <v>17</v>
      </c>
      <c r="L2017" s="115">
        <v>922</v>
      </c>
      <c r="M2017" s="116">
        <v>4.93</v>
      </c>
      <c r="N2017" s="114" t="s">
        <v>4405</v>
      </c>
      <c r="O2017" s="68" t="str">
        <f t="shared" si="66"/>
        <v>&gt;50</v>
      </c>
      <c r="P2017" s="68">
        <f>IF(O2017&lt;&gt;"",VLOOKUP($A2017,Sheet4!$A$2:$O$1309,14,FALSE)*100,"")</f>
        <v>8.3332349067241083</v>
      </c>
      <c r="Q2017" s="68">
        <f>IF(P2017&lt;&gt;"",VLOOKUP($A2017,Sheet4!$A$2:$O$1309,15,FALSE)*100,"")</f>
        <v>57.355307589348669</v>
      </c>
      <c r="R2017" s="74" t="str">
        <f t="shared" si="67"/>
        <v>&lt;2</v>
      </c>
      <c r="S2017" s="64" t="s">
        <v>4364</v>
      </c>
      <c r="T2017" s="64" t="str">
        <f>IF(ISNA(VLOOKUP(A2017,Sheet1!B$3:C$1266,2,FALSE)=TRUE),"NC",VLOOKUP(A2017,Sheet1!B$3:C$1266,2,FALSE))</f>
        <v>Rural</v>
      </c>
      <c r="U2017" s="65">
        <f>IF(ISNA(VLOOKUP($A2017,Sheet1!$B$3:$AH$1266,Sheet1!E$1+(Sheet1!$A$1-1)*10,FALSE))=TRUE,"---",IF(VLOOKUP($A2017,Sheet1!$B$3:$AH$1266,Sheet1!E$1+(Sheet1!$A$1-1)*10,FALSE)="---","---", (ROUND(VLOOKUP($A2017,Sheet1!$B$3:$AH$1266,Sheet1!E$1+(Sheet1!$A$1-1)*10,FALSE),IF(VLOOKUP($A2017,Sheet1!$B$3:$AH$1266,Sheet1!E$1+(Sheet1!$A$1-1)*10,FALSE)&gt;99999,-3,IF(VLOOKUP($A2017,Sheet1!$B$3:$AH$1266,Sheet1!E$1+(Sheet1!$A$1-1)*10,FALSE)&gt;9999,-2,IF(VLOOKUP($A2017,Sheet1!$B$3:$AH$1266,Sheet1!E$1+(Sheet1!$A$1-1)*10,FALSE)&gt;999,-1,0)))))))</f>
        <v>1050</v>
      </c>
      <c r="V2017" s="65">
        <f>IF(ISNA(VLOOKUP($A2017,Sheet1!$B$3:$AH$1266,Sheet1!F$1+(Sheet1!$A$1-1)*10,FALSE))=TRUE,"---",IF(VLOOKUP($A2017,Sheet1!$B$3:$AH$1266,Sheet1!F$1+(Sheet1!$A$1-1)*10,FALSE)="---","---", (ROUND(VLOOKUP($A2017,Sheet1!$B$3:$AH$1266,Sheet1!F$1+(Sheet1!$A$1-1)*10,FALSE),IF(VLOOKUP($A2017,Sheet1!$B$3:$AH$1266,Sheet1!F$1+(Sheet1!$A$1-1)*10,FALSE)&gt;99999,-3,IF(VLOOKUP($A2017,Sheet1!$B$3:$AH$1266,Sheet1!F$1+(Sheet1!$A$1-1)*10,FALSE)&gt;9999,-2,IF(VLOOKUP($A2017,Sheet1!$B$3:$AH$1266,Sheet1!F$1+(Sheet1!$A$1-1)*10,FALSE)&gt;999,-1,0)))))))</f>
        <v>1180</v>
      </c>
      <c r="W2017" s="65">
        <f>IF(ISNA(VLOOKUP($A2017,Sheet1!$B$3:$AH$1266,Sheet1!G$1+(Sheet1!$A$1-1)*10,FALSE))=TRUE,"---",IF(VLOOKUP($A2017,Sheet1!$B$3:$AH$1266,Sheet1!G$1+(Sheet1!$A$1-1)*10,FALSE)="---","---", (ROUND(VLOOKUP($A2017,Sheet1!$B$3:$AH$1266,Sheet1!G$1+(Sheet1!$A$1-1)*10,FALSE),IF(VLOOKUP($A2017,Sheet1!$B$3:$AH$1266,Sheet1!G$1+(Sheet1!$A$1-1)*10,FALSE)&gt;99999,-3,IF(VLOOKUP($A2017,Sheet1!$B$3:$AH$1266,Sheet1!G$1+(Sheet1!$A$1-1)*10,FALSE)&gt;9999,-2,IF(VLOOKUP($A2017,Sheet1!$B$3:$AH$1266,Sheet1!G$1+(Sheet1!$A$1-1)*10,FALSE)&gt;999,-1,0)))))))</f>
        <v>1340</v>
      </c>
      <c r="X2017" s="65">
        <f>IF(ISNA(VLOOKUP($A2017,Sheet1!$B$3:$AH$1266,Sheet1!H$1+(Sheet1!$A$1-1)*10,FALSE))=TRUE,"---",IF(VLOOKUP($A2017,Sheet1!$B$3:$AH$1266,Sheet1!H$1+(Sheet1!$A$1-1)*10,FALSE)="---","---", (ROUND(VLOOKUP($A2017,Sheet1!$B$3:$AH$1266,Sheet1!H$1+(Sheet1!$A$1-1)*10,FALSE),IF(VLOOKUP($A2017,Sheet1!$B$3:$AH$1266,Sheet1!H$1+(Sheet1!$A$1-1)*10,FALSE)&gt;99999,-3,IF(VLOOKUP($A2017,Sheet1!$B$3:$AH$1266,Sheet1!H$1+(Sheet1!$A$1-1)*10,FALSE)&gt;9999,-2,IF(VLOOKUP($A2017,Sheet1!$B$3:$AH$1266,Sheet1!H$1+(Sheet1!$A$1-1)*10,FALSE)&gt;999,-1,0)))))))</f>
        <v>1750</v>
      </c>
      <c r="Y2017" s="65">
        <f>IF(ISNA(VLOOKUP($A2017,Sheet1!$B$3:$AH$1266,Sheet1!I$1+(Sheet1!$A$1-1)*10,FALSE))=TRUE,"---",IF(VLOOKUP($A2017,Sheet1!$B$3:$AH$1266,Sheet1!I$1+(Sheet1!$A$1-1)*10,FALSE)="---","---", (ROUND(VLOOKUP($A2017,Sheet1!$B$3:$AH$1266,Sheet1!I$1+(Sheet1!$A$1-1)*10,FALSE),IF(VLOOKUP($A2017,Sheet1!$B$3:$AH$1266,Sheet1!I$1+(Sheet1!$A$1-1)*10,FALSE)&gt;99999,-3,IF(VLOOKUP($A2017,Sheet1!$B$3:$AH$1266,Sheet1!I$1+(Sheet1!$A$1-1)*10,FALSE)&gt;9999,-2,IF(VLOOKUP($A2017,Sheet1!$B$3:$AH$1266,Sheet1!I$1+(Sheet1!$A$1-1)*10,FALSE)&gt;999,-1,0)))))))</f>
        <v>2030</v>
      </c>
      <c r="Z2017" s="65">
        <f>IF(ISNA(VLOOKUP($A2017,Sheet1!$B$3:$AH$1266,Sheet1!J$1+(Sheet1!$A$1-1)*10,FALSE))=TRUE,"---",IF(VLOOKUP($A2017,Sheet1!$B$3:$AH$1266,Sheet1!J$1+(Sheet1!$A$1-1)*10,FALSE)="---","---", (ROUND(VLOOKUP($A2017,Sheet1!$B$3:$AH$1266,Sheet1!J$1+(Sheet1!$A$1-1)*10,FALSE),IF(VLOOKUP($A2017,Sheet1!$B$3:$AH$1266,Sheet1!J$1+(Sheet1!$A$1-1)*10,FALSE)&gt;99999,-3,IF(VLOOKUP($A2017,Sheet1!$B$3:$AH$1266,Sheet1!J$1+(Sheet1!$A$1-1)*10,FALSE)&gt;9999,-2,IF(VLOOKUP($A2017,Sheet1!$B$3:$AH$1266,Sheet1!J$1+(Sheet1!$A$1-1)*10,FALSE)&gt;999,-1,0)))))))</f>
        <v>2380</v>
      </c>
      <c r="AA2017" s="65">
        <f>IF(ISNA(VLOOKUP($A2017,Sheet1!$B$3:$AH$1266,Sheet1!K$1+(Sheet1!$A$1-1)*10,FALSE))=TRUE,"---",IF(VLOOKUP($A2017,Sheet1!$B$3:$AH$1266,Sheet1!K$1+(Sheet1!$A$1-1)*10,FALSE)="---","---", (ROUND(VLOOKUP($A2017,Sheet1!$B$3:$AH$1266,Sheet1!K$1+(Sheet1!$A$1-1)*10,FALSE),IF(VLOOKUP($A2017,Sheet1!$B$3:$AH$1266,Sheet1!K$1+(Sheet1!$A$1-1)*10,FALSE)&gt;99999,-3,IF(VLOOKUP($A2017,Sheet1!$B$3:$AH$1266,Sheet1!K$1+(Sheet1!$A$1-1)*10,FALSE)&gt;9999,-2,IF(VLOOKUP($A2017,Sheet1!$B$3:$AH$1266,Sheet1!K$1+(Sheet1!$A$1-1)*10,FALSE)&gt;999,-1,0)))))))</f>
        <v>2630</v>
      </c>
      <c r="AB2017" s="65">
        <f>IF(ISNA(VLOOKUP($A2017,Sheet1!$B$3:$AH$1266,Sheet1!L$1+(Sheet1!$A$1-1)*10,FALSE))=TRUE,"---",IF(VLOOKUP($A2017,Sheet1!$B$3:$AH$1266,Sheet1!L$1+(Sheet1!$A$1-1)*10,FALSE)="---","---", (ROUND(VLOOKUP($A2017,Sheet1!$B$3:$AH$1266,Sheet1!L$1+(Sheet1!$A$1-1)*10,FALSE),IF(VLOOKUP($A2017,Sheet1!$B$3:$AH$1266,Sheet1!L$1+(Sheet1!$A$1-1)*10,FALSE)&gt;99999,-3,IF(VLOOKUP($A2017,Sheet1!$B$3:$AH$1266,Sheet1!L$1+(Sheet1!$A$1-1)*10,FALSE)&gt;9999,-2,IF(VLOOKUP($A2017,Sheet1!$B$3:$AH$1266,Sheet1!L$1+(Sheet1!$A$1-1)*10,FALSE)&gt;999,-1,0)))))))</f>
        <v>2920</v>
      </c>
      <c r="AC2017" s="65">
        <f>IF(ISNA(VLOOKUP($A2017,Sheet1!$B$3:$AH$1266,Sheet1!M$1+(Sheet1!$A$1-1)*10,FALSE))=TRUE,"---",IF(VLOOKUP($A2017,Sheet1!$B$3:$AH$1266,Sheet1!M$1+(Sheet1!$A$1-1)*10,FALSE)="---","---", (ROUND(VLOOKUP($A2017,Sheet1!$B$3:$AH$1266,Sheet1!M$1+(Sheet1!$A$1-1)*10,FALSE),IF(VLOOKUP($A2017,Sheet1!$B$3:$AH$1266,Sheet1!M$1+(Sheet1!$A$1-1)*10,FALSE)&gt;99999,-3,IF(VLOOKUP($A2017,Sheet1!$B$3:$AH$1266,Sheet1!M$1+(Sheet1!$A$1-1)*10,FALSE)&gt;9999,-2,IF(VLOOKUP($A2017,Sheet1!$B$3:$AH$1266,Sheet1!M$1+(Sheet1!$A$1-1)*10,FALSE)&gt;999,-1,0)))))))</f>
        <v>3160</v>
      </c>
      <c r="AD2017" s="65">
        <f>IF(ISNA(VLOOKUP($A2017,Sheet1!$B$3:$AH$1266,Sheet1!N$1+(Sheet1!$A$1-1)*10,FALSE))=TRUE,"---",IF(VLOOKUP($A2017,Sheet1!$B$3:$AH$1266,Sheet1!N$1+(Sheet1!$A$1-1)*10,FALSE)="---","---", (ROUND(VLOOKUP($A2017,Sheet1!$B$3:$AH$1266,Sheet1!N$1+(Sheet1!$A$1-1)*10,FALSE),IF(VLOOKUP($A2017,Sheet1!$B$3:$AH$1266,Sheet1!N$1+(Sheet1!$A$1-1)*10,FALSE)&gt;99999,-3,IF(VLOOKUP($A2017,Sheet1!$B$3:$AH$1266,Sheet1!N$1+(Sheet1!$A$1-1)*10,FALSE)&gt;9999,-2,IF(VLOOKUP($A2017,Sheet1!$B$3:$AH$1266,Sheet1!N$1+(Sheet1!$A$1-1)*10,FALSE)&gt;999,-1,0)))))))</f>
        <v>3540</v>
      </c>
    </row>
    <row r="2018" spans="1:30" ht="25.5" customHeight="1" x14ac:dyDescent="0.25">
      <c r="A2018" s="133" t="s">
        <v>2919</v>
      </c>
      <c r="B2018" s="141" t="s">
        <v>2920</v>
      </c>
      <c r="C2018" s="133">
        <v>443815</v>
      </c>
      <c r="D2018" s="133">
        <v>734549</v>
      </c>
      <c r="E2018" s="67" t="s">
        <v>3032</v>
      </c>
      <c r="F2018" s="135" t="s">
        <v>4405</v>
      </c>
      <c r="G2018" s="118" t="s">
        <v>160</v>
      </c>
      <c r="H2018" s="136">
        <v>22.7</v>
      </c>
      <c r="I2018" s="119">
        <v>17361</v>
      </c>
      <c r="J2018" s="137" t="s">
        <v>4405</v>
      </c>
      <c r="K2018" s="118" t="s">
        <v>17</v>
      </c>
      <c r="L2018" s="122">
        <v>6140</v>
      </c>
      <c r="M2018" s="123">
        <v>270</v>
      </c>
      <c r="N2018" s="118" t="s">
        <v>145</v>
      </c>
      <c r="O2018" s="71" t="str">
        <f t="shared" si="66"/>
        <v>&lt;0.2</v>
      </c>
      <c r="P2018" s="71">
        <f>IF(O2018&lt;&gt;"",VLOOKUP($A2018,Sheet4!$A$2:$O$1309,14,FALSE)*100,"")</f>
        <v>1.8472321030518324</v>
      </c>
      <c r="Q2018" s="71">
        <f>IF(P2018&lt;&gt;"",VLOOKUP($A2018,Sheet4!$A$2:$O$1309,15,FALSE)*100,"")</f>
        <v>16.692259759502214</v>
      </c>
      <c r="R2018" s="73" t="str">
        <f t="shared" si="67"/>
        <v>&gt;500</v>
      </c>
      <c r="S2018" s="63" t="s">
        <v>4364</v>
      </c>
      <c r="T2018" s="63" t="str">
        <f>IF(ISNA(VLOOKUP(A2018,Sheet1!B$3:C$1266,2,FALSE)=TRUE),"NC",VLOOKUP(A2018,Sheet1!B$3:C$1266,2,FALSE))</f>
        <v>Rural</v>
      </c>
      <c r="U2018" s="66">
        <f>IF(ISNA(VLOOKUP($A2018,Sheet1!$B$3:$AH$1266,Sheet1!E$1+(Sheet1!$A$1-1)*10,FALSE))=TRUE,"---",IF(VLOOKUP($A2018,Sheet1!$B$3:$AH$1266,Sheet1!E$1+(Sheet1!$A$1-1)*10,FALSE)="---","---", (ROUND(VLOOKUP($A2018,Sheet1!$B$3:$AH$1266,Sheet1!E$1+(Sheet1!$A$1-1)*10,FALSE),IF(VLOOKUP($A2018,Sheet1!$B$3:$AH$1266,Sheet1!E$1+(Sheet1!$A$1-1)*10,FALSE)&gt;99999,-3,IF(VLOOKUP($A2018,Sheet1!$B$3:$AH$1266,Sheet1!E$1+(Sheet1!$A$1-1)*10,FALSE)&gt;9999,-2,IF(VLOOKUP($A2018,Sheet1!$B$3:$AH$1266,Sheet1!E$1+(Sheet1!$A$1-1)*10,FALSE)&gt;999,-1,0)))))))</f>
        <v>390</v>
      </c>
      <c r="V2018" s="66">
        <f>IF(ISNA(VLOOKUP($A2018,Sheet1!$B$3:$AH$1266,Sheet1!F$1+(Sheet1!$A$1-1)*10,FALSE))=TRUE,"---",IF(VLOOKUP($A2018,Sheet1!$B$3:$AH$1266,Sheet1!F$1+(Sheet1!$A$1-1)*10,FALSE)="---","---", (ROUND(VLOOKUP($A2018,Sheet1!$B$3:$AH$1266,Sheet1!F$1+(Sheet1!$A$1-1)*10,FALSE),IF(VLOOKUP($A2018,Sheet1!$B$3:$AH$1266,Sheet1!F$1+(Sheet1!$A$1-1)*10,FALSE)&gt;99999,-3,IF(VLOOKUP($A2018,Sheet1!$B$3:$AH$1266,Sheet1!F$1+(Sheet1!$A$1-1)*10,FALSE)&gt;9999,-2,IF(VLOOKUP($A2018,Sheet1!$B$3:$AH$1266,Sheet1!F$1+(Sheet1!$A$1-1)*10,FALSE)&gt;999,-1,0)))))))</f>
        <v>481</v>
      </c>
      <c r="W2018" s="66">
        <f>IF(ISNA(VLOOKUP($A2018,Sheet1!$B$3:$AH$1266,Sheet1!G$1+(Sheet1!$A$1-1)*10,FALSE))=TRUE,"---",IF(VLOOKUP($A2018,Sheet1!$B$3:$AH$1266,Sheet1!G$1+(Sheet1!$A$1-1)*10,FALSE)="---","---", (ROUND(VLOOKUP($A2018,Sheet1!$B$3:$AH$1266,Sheet1!G$1+(Sheet1!$A$1-1)*10,FALSE),IF(VLOOKUP($A2018,Sheet1!$B$3:$AH$1266,Sheet1!G$1+(Sheet1!$A$1-1)*10,FALSE)&gt;99999,-3,IF(VLOOKUP($A2018,Sheet1!$B$3:$AH$1266,Sheet1!G$1+(Sheet1!$A$1-1)*10,FALSE)&gt;9999,-2,IF(VLOOKUP($A2018,Sheet1!$B$3:$AH$1266,Sheet1!G$1+(Sheet1!$A$1-1)*10,FALSE)&gt;999,-1,0)))))))</f>
        <v>604</v>
      </c>
      <c r="X2018" s="66">
        <f>IF(ISNA(VLOOKUP($A2018,Sheet1!$B$3:$AH$1266,Sheet1!H$1+(Sheet1!$A$1-1)*10,FALSE))=TRUE,"---",IF(VLOOKUP($A2018,Sheet1!$B$3:$AH$1266,Sheet1!H$1+(Sheet1!$A$1-1)*10,FALSE)="---","---", (ROUND(VLOOKUP($A2018,Sheet1!$B$3:$AH$1266,Sheet1!H$1+(Sheet1!$A$1-1)*10,FALSE),IF(VLOOKUP($A2018,Sheet1!$B$3:$AH$1266,Sheet1!H$1+(Sheet1!$A$1-1)*10,FALSE)&gt;99999,-3,IF(VLOOKUP($A2018,Sheet1!$B$3:$AH$1266,Sheet1!H$1+(Sheet1!$A$1-1)*10,FALSE)&gt;9999,-2,IF(VLOOKUP($A2018,Sheet1!$B$3:$AH$1266,Sheet1!H$1+(Sheet1!$A$1-1)*10,FALSE)&gt;999,-1,0)))))))</f>
        <v>943</v>
      </c>
      <c r="Y2018" s="66">
        <f>IF(ISNA(VLOOKUP($A2018,Sheet1!$B$3:$AH$1266,Sheet1!I$1+(Sheet1!$A$1-1)*10,FALSE))=TRUE,"---",IF(VLOOKUP($A2018,Sheet1!$B$3:$AH$1266,Sheet1!I$1+(Sheet1!$A$1-1)*10,FALSE)="---","---", (ROUND(VLOOKUP($A2018,Sheet1!$B$3:$AH$1266,Sheet1!I$1+(Sheet1!$A$1-1)*10,FALSE),IF(VLOOKUP($A2018,Sheet1!$B$3:$AH$1266,Sheet1!I$1+(Sheet1!$A$1-1)*10,FALSE)&gt;99999,-3,IF(VLOOKUP($A2018,Sheet1!$B$3:$AH$1266,Sheet1!I$1+(Sheet1!$A$1-1)*10,FALSE)&gt;9999,-2,IF(VLOOKUP($A2018,Sheet1!$B$3:$AH$1266,Sheet1!I$1+(Sheet1!$A$1-1)*10,FALSE)&gt;999,-1,0)))))))</f>
        <v>1190</v>
      </c>
      <c r="Z2018" s="66">
        <f>IF(ISNA(VLOOKUP($A2018,Sheet1!$B$3:$AH$1266,Sheet1!J$1+(Sheet1!$A$1-1)*10,FALSE))=TRUE,"---",IF(VLOOKUP($A2018,Sheet1!$B$3:$AH$1266,Sheet1!J$1+(Sheet1!$A$1-1)*10,FALSE)="---","---", (ROUND(VLOOKUP($A2018,Sheet1!$B$3:$AH$1266,Sheet1!J$1+(Sheet1!$A$1-1)*10,FALSE),IF(VLOOKUP($A2018,Sheet1!$B$3:$AH$1266,Sheet1!J$1+(Sheet1!$A$1-1)*10,FALSE)&gt;99999,-3,IF(VLOOKUP($A2018,Sheet1!$B$3:$AH$1266,Sheet1!J$1+(Sheet1!$A$1-1)*10,FALSE)&gt;9999,-2,IF(VLOOKUP($A2018,Sheet1!$B$3:$AH$1266,Sheet1!J$1+(Sheet1!$A$1-1)*10,FALSE)&gt;999,-1,0)))))))</f>
        <v>1510</v>
      </c>
      <c r="AA2018" s="66">
        <f>IF(ISNA(VLOOKUP($A2018,Sheet1!$B$3:$AH$1266,Sheet1!K$1+(Sheet1!$A$1-1)*10,FALSE))=TRUE,"---",IF(VLOOKUP($A2018,Sheet1!$B$3:$AH$1266,Sheet1!K$1+(Sheet1!$A$1-1)*10,FALSE)="---","---", (ROUND(VLOOKUP($A2018,Sheet1!$B$3:$AH$1266,Sheet1!K$1+(Sheet1!$A$1-1)*10,FALSE),IF(VLOOKUP($A2018,Sheet1!$B$3:$AH$1266,Sheet1!K$1+(Sheet1!$A$1-1)*10,FALSE)&gt;99999,-3,IF(VLOOKUP($A2018,Sheet1!$B$3:$AH$1266,Sheet1!K$1+(Sheet1!$A$1-1)*10,FALSE)&gt;9999,-2,IF(VLOOKUP($A2018,Sheet1!$B$3:$AH$1266,Sheet1!K$1+(Sheet1!$A$1-1)*10,FALSE)&gt;999,-1,0)))))))</f>
        <v>1760</v>
      </c>
      <c r="AB2018" s="66">
        <f>IF(ISNA(VLOOKUP($A2018,Sheet1!$B$3:$AH$1266,Sheet1!L$1+(Sheet1!$A$1-1)*10,FALSE))=TRUE,"---",IF(VLOOKUP($A2018,Sheet1!$B$3:$AH$1266,Sheet1!L$1+(Sheet1!$A$1-1)*10,FALSE)="---","---", (ROUND(VLOOKUP($A2018,Sheet1!$B$3:$AH$1266,Sheet1!L$1+(Sheet1!$A$1-1)*10,FALSE),IF(VLOOKUP($A2018,Sheet1!$B$3:$AH$1266,Sheet1!L$1+(Sheet1!$A$1-1)*10,FALSE)&gt;99999,-3,IF(VLOOKUP($A2018,Sheet1!$B$3:$AH$1266,Sheet1!L$1+(Sheet1!$A$1-1)*10,FALSE)&gt;9999,-2,IF(VLOOKUP($A2018,Sheet1!$B$3:$AH$1266,Sheet1!L$1+(Sheet1!$A$1-1)*10,FALSE)&gt;999,-1,0)))))))</f>
        <v>2030</v>
      </c>
      <c r="AC2018" s="66">
        <f>IF(ISNA(VLOOKUP($A2018,Sheet1!$B$3:$AH$1266,Sheet1!M$1+(Sheet1!$A$1-1)*10,FALSE))=TRUE,"---",IF(VLOOKUP($A2018,Sheet1!$B$3:$AH$1266,Sheet1!M$1+(Sheet1!$A$1-1)*10,FALSE)="---","---", (ROUND(VLOOKUP($A2018,Sheet1!$B$3:$AH$1266,Sheet1!M$1+(Sheet1!$A$1-1)*10,FALSE),IF(VLOOKUP($A2018,Sheet1!$B$3:$AH$1266,Sheet1!M$1+(Sheet1!$A$1-1)*10,FALSE)&gt;99999,-3,IF(VLOOKUP($A2018,Sheet1!$B$3:$AH$1266,Sheet1!M$1+(Sheet1!$A$1-1)*10,FALSE)&gt;9999,-2,IF(VLOOKUP($A2018,Sheet1!$B$3:$AH$1266,Sheet1!M$1+(Sheet1!$A$1-1)*10,FALSE)&gt;999,-1,0)))))))</f>
        <v>2280</v>
      </c>
      <c r="AD2018" s="66">
        <f>IF(ISNA(VLOOKUP($A2018,Sheet1!$B$3:$AH$1266,Sheet1!N$1+(Sheet1!$A$1-1)*10,FALSE))=TRUE,"---",IF(VLOOKUP($A2018,Sheet1!$B$3:$AH$1266,Sheet1!N$1+(Sheet1!$A$1-1)*10,FALSE)="---","---", (ROUND(VLOOKUP($A2018,Sheet1!$B$3:$AH$1266,Sheet1!N$1+(Sheet1!$A$1-1)*10,FALSE),IF(VLOOKUP($A2018,Sheet1!$B$3:$AH$1266,Sheet1!N$1+(Sheet1!$A$1-1)*10,FALSE)&gt;99999,-3,IF(VLOOKUP($A2018,Sheet1!$B$3:$AH$1266,Sheet1!N$1+(Sheet1!$A$1-1)*10,FALSE)&gt;9999,-2,IF(VLOOKUP($A2018,Sheet1!$B$3:$AH$1266,Sheet1!N$1+(Sheet1!$A$1-1)*10,FALSE)&gt;999,-1,0)))))))</f>
        <v>2660</v>
      </c>
    </row>
    <row r="2019" spans="1:30" ht="25.5" customHeight="1" x14ac:dyDescent="0.25">
      <c r="A2019" s="303" t="s">
        <v>2921</v>
      </c>
      <c r="B2019" s="330" t="s">
        <v>2922</v>
      </c>
      <c r="C2019" s="303">
        <v>443845</v>
      </c>
      <c r="D2019" s="303">
        <v>734449</v>
      </c>
      <c r="E2019" s="307" t="s">
        <v>3032</v>
      </c>
      <c r="F2019" s="342" t="s">
        <v>5018</v>
      </c>
      <c r="G2019" s="318" t="s">
        <v>31</v>
      </c>
      <c r="H2019" s="347">
        <v>521</v>
      </c>
      <c r="I2019" s="112">
        <v>17361</v>
      </c>
      <c r="J2019" s="113">
        <v>9.15</v>
      </c>
      <c r="K2019" s="127" t="s">
        <v>20</v>
      </c>
      <c r="L2019" s="115">
        <v>9000</v>
      </c>
      <c r="M2019" s="116">
        <v>17.3</v>
      </c>
      <c r="N2019" s="127" t="s">
        <v>57</v>
      </c>
      <c r="O2019" s="68">
        <f t="shared" si="66"/>
        <v>0.6318450521656227</v>
      </c>
      <c r="P2019" s="68">
        <f>IF(O2019&lt;&gt;"",VLOOKUP($A2019,Sheet4!$A$2:$O$1309,14,FALSE)*100,"")</f>
        <v>1.9772362405854338</v>
      </c>
      <c r="Q2019" s="68">
        <f>IF(P2019&lt;&gt;"",VLOOKUP($A2019,Sheet4!$A$2:$O$1309,15,FALSE)*100,"")</f>
        <v>17.766785767587677</v>
      </c>
      <c r="R2019" s="74" t="str">
        <f t="shared" si="67"/>
        <v>&gt;100, &lt;200</v>
      </c>
      <c r="S2019" s="356" t="s">
        <v>4364</v>
      </c>
      <c r="T2019" s="356" t="str">
        <f>IF(ISNA(VLOOKUP(A2019,Sheet1!B$3:C$1266,2,FALSE)=TRUE),"NC",VLOOKUP(A2019,Sheet1!B$3:C$1266,2,FALSE))</f>
        <v>Rural</v>
      </c>
      <c r="U2019" s="392">
        <f>IF(ISNA(VLOOKUP($A2019,Sheet1!$B$3:$AH$1266,Sheet1!E$1+(Sheet1!$A$1-1)*10,FALSE))=TRUE,"---",IF(VLOOKUP($A2019,Sheet1!$B$3:$AH$1266,Sheet1!E$1+(Sheet1!$A$1-1)*10,FALSE)="---","---", (ROUND(VLOOKUP($A2019,Sheet1!$B$3:$AH$1266,Sheet1!E$1+(Sheet1!$A$1-1)*10,FALSE),IF(VLOOKUP($A2019,Sheet1!$B$3:$AH$1266,Sheet1!E$1+(Sheet1!$A$1-1)*10,FALSE)&gt;99999,-3,IF(VLOOKUP($A2019,Sheet1!$B$3:$AH$1266,Sheet1!E$1+(Sheet1!$A$1-1)*10,FALSE)&gt;9999,-2,IF(VLOOKUP($A2019,Sheet1!$B$3:$AH$1266,Sheet1!E$1+(Sheet1!$A$1-1)*10,FALSE)&gt;999,-1,0)))))))</f>
        <v>2860</v>
      </c>
      <c r="V2019" s="392">
        <f>IF(ISNA(VLOOKUP($A2019,Sheet1!$B$3:$AH$1266,Sheet1!F$1+(Sheet1!$A$1-1)*10,FALSE))=TRUE,"---",IF(VLOOKUP($A2019,Sheet1!$B$3:$AH$1266,Sheet1!F$1+(Sheet1!$A$1-1)*10,FALSE)="---","---", (ROUND(VLOOKUP($A2019,Sheet1!$B$3:$AH$1266,Sheet1!F$1+(Sheet1!$A$1-1)*10,FALSE),IF(VLOOKUP($A2019,Sheet1!$B$3:$AH$1266,Sheet1!F$1+(Sheet1!$A$1-1)*10,FALSE)&gt;99999,-3,IF(VLOOKUP($A2019,Sheet1!$B$3:$AH$1266,Sheet1!F$1+(Sheet1!$A$1-1)*10,FALSE)&gt;9999,-2,IF(VLOOKUP($A2019,Sheet1!$B$3:$AH$1266,Sheet1!F$1+(Sheet1!$A$1-1)*10,FALSE)&gt;999,-1,0)))))))</f>
        <v>3250</v>
      </c>
      <c r="W2019" s="392">
        <f>IF(ISNA(VLOOKUP($A2019,Sheet1!$B$3:$AH$1266,Sheet1!G$1+(Sheet1!$A$1-1)*10,FALSE))=TRUE,"---",IF(VLOOKUP($A2019,Sheet1!$B$3:$AH$1266,Sheet1!G$1+(Sheet1!$A$1-1)*10,FALSE)="---","---", (ROUND(VLOOKUP($A2019,Sheet1!$B$3:$AH$1266,Sheet1!G$1+(Sheet1!$A$1-1)*10,FALSE),IF(VLOOKUP($A2019,Sheet1!$B$3:$AH$1266,Sheet1!G$1+(Sheet1!$A$1-1)*10,FALSE)&gt;99999,-3,IF(VLOOKUP($A2019,Sheet1!$B$3:$AH$1266,Sheet1!G$1+(Sheet1!$A$1-1)*10,FALSE)&gt;9999,-2,IF(VLOOKUP($A2019,Sheet1!$B$3:$AH$1266,Sheet1!G$1+(Sheet1!$A$1-1)*10,FALSE)&gt;999,-1,0)))))))</f>
        <v>3730</v>
      </c>
      <c r="X2019" s="392">
        <f>IF(ISNA(VLOOKUP($A2019,Sheet1!$B$3:$AH$1266,Sheet1!H$1+(Sheet1!$A$1-1)*10,FALSE))=TRUE,"---",IF(VLOOKUP($A2019,Sheet1!$B$3:$AH$1266,Sheet1!H$1+(Sheet1!$A$1-1)*10,FALSE)="---","---", (ROUND(VLOOKUP($A2019,Sheet1!$B$3:$AH$1266,Sheet1!H$1+(Sheet1!$A$1-1)*10,FALSE),IF(VLOOKUP($A2019,Sheet1!$B$3:$AH$1266,Sheet1!H$1+(Sheet1!$A$1-1)*10,FALSE)&gt;99999,-3,IF(VLOOKUP($A2019,Sheet1!$B$3:$AH$1266,Sheet1!H$1+(Sheet1!$A$1-1)*10,FALSE)&gt;9999,-2,IF(VLOOKUP($A2019,Sheet1!$B$3:$AH$1266,Sheet1!H$1+(Sheet1!$A$1-1)*10,FALSE)&gt;999,-1,0)))))))</f>
        <v>4980</v>
      </c>
      <c r="Y2019" s="392">
        <f>IF(ISNA(VLOOKUP($A2019,Sheet1!$B$3:$AH$1266,Sheet1!I$1+(Sheet1!$A$1-1)*10,FALSE))=TRUE,"---",IF(VLOOKUP($A2019,Sheet1!$B$3:$AH$1266,Sheet1!I$1+(Sheet1!$A$1-1)*10,FALSE)="---","---", (ROUND(VLOOKUP($A2019,Sheet1!$B$3:$AH$1266,Sheet1!I$1+(Sheet1!$A$1-1)*10,FALSE),IF(VLOOKUP($A2019,Sheet1!$B$3:$AH$1266,Sheet1!I$1+(Sheet1!$A$1-1)*10,FALSE)&gt;99999,-3,IF(VLOOKUP($A2019,Sheet1!$B$3:$AH$1266,Sheet1!I$1+(Sheet1!$A$1-1)*10,FALSE)&gt;9999,-2,IF(VLOOKUP($A2019,Sheet1!$B$3:$AH$1266,Sheet1!I$1+(Sheet1!$A$1-1)*10,FALSE)&gt;999,-1,0)))))))</f>
        <v>5810</v>
      </c>
      <c r="Z2019" s="392">
        <f>IF(ISNA(VLOOKUP($A2019,Sheet1!$B$3:$AH$1266,Sheet1!J$1+(Sheet1!$A$1-1)*10,FALSE))=TRUE,"---",IF(VLOOKUP($A2019,Sheet1!$B$3:$AH$1266,Sheet1!J$1+(Sheet1!$A$1-1)*10,FALSE)="---","---", (ROUND(VLOOKUP($A2019,Sheet1!$B$3:$AH$1266,Sheet1!J$1+(Sheet1!$A$1-1)*10,FALSE),IF(VLOOKUP($A2019,Sheet1!$B$3:$AH$1266,Sheet1!J$1+(Sheet1!$A$1-1)*10,FALSE)&gt;99999,-3,IF(VLOOKUP($A2019,Sheet1!$B$3:$AH$1266,Sheet1!J$1+(Sheet1!$A$1-1)*10,FALSE)&gt;9999,-2,IF(VLOOKUP($A2019,Sheet1!$B$3:$AH$1266,Sheet1!J$1+(Sheet1!$A$1-1)*10,FALSE)&gt;999,-1,0)))))))</f>
        <v>6870</v>
      </c>
      <c r="AA2019" s="392">
        <f>IF(ISNA(VLOOKUP($A2019,Sheet1!$B$3:$AH$1266,Sheet1!K$1+(Sheet1!$A$1-1)*10,FALSE))=TRUE,"---",IF(VLOOKUP($A2019,Sheet1!$B$3:$AH$1266,Sheet1!K$1+(Sheet1!$A$1-1)*10,FALSE)="---","---", (ROUND(VLOOKUP($A2019,Sheet1!$B$3:$AH$1266,Sheet1!K$1+(Sheet1!$A$1-1)*10,FALSE),IF(VLOOKUP($A2019,Sheet1!$B$3:$AH$1266,Sheet1!K$1+(Sheet1!$A$1-1)*10,FALSE)&gt;99999,-3,IF(VLOOKUP($A2019,Sheet1!$B$3:$AH$1266,Sheet1!K$1+(Sheet1!$A$1-1)*10,FALSE)&gt;9999,-2,IF(VLOOKUP($A2019,Sheet1!$B$3:$AH$1266,Sheet1!K$1+(Sheet1!$A$1-1)*10,FALSE)&gt;999,-1,0)))))))</f>
        <v>7620</v>
      </c>
      <c r="AB2019" s="392">
        <f>IF(ISNA(VLOOKUP($A2019,Sheet1!$B$3:$AH$1266,Sheet1!L$1+(Sheet1!$A$1-1)*10,FALSE))=TRUE,"---",IF(VLOOKUP($A2019,Sheet1!$B$3:$AH$1266,Sheet1!L$1+(Sheet1!$A$1-1)*10,FALSE)="---","---", (ROUND(VLOOKUP($A2019,Sheet1!$B$3:$AH$1266,Sheet1!L$1+(Sheet1!$A$1-1)*10,FALSE),IF(VLOOKUP($A2019,Sheet1!$B$3:$AH$1266,Sheet1!L$1+(Sheet1!$A$1-1)*10,FALSE)&gt;99999,-3,IF(VLOOKUP($A2019,Sheet1!$B$3:$AH$1266,Sheet1!L$1+(Sheet1!$A$1-1)*10,FALSE)&gt;9999,-2,IF(VLOOKUP($A2019,Sheet1!$B$3:$AH$1266,Sheet1!L$1+(Sheet1!$A$1-1)*10,FALSE)&gt;999,-1,0)))))))</f>
        <v>8490</v>
      </c>
      <c r="AC2019" s="392">
        <f>IF(ISNA(VLOOKUP($A2019,Sheet1!$B$3:$AH$1266,Sheet1!M$1+(Sheet1!$A$1-1)*10,FALSE))=TRUE,"---",IF(VLOOKUP($A2019,Sheet1!$B$3:$AH$1266,Sheet1!M$1+(Sheet1!$A$1-1)*10,FALSE)="---","---", (ROUND(VLOOKUP($A2019,Sheet1!$B$3:$AH$1266,Sheet1!M$1+(Sheet1!$A$1-1)*10,FALSE),IF(VLOOKUP($A2019,Sheet1!$B$3:$AH$1266,Sheet1!M$1+(Sheet1!$A$1-1)*10,FALSE)&gt;99999,-3,IF(VLOOKUP($A2019,Sheet1!$B$3:$AH$1266,Sheet1!M$1+(Sheet1!$A$1-1)*10,FALSE)&gt;9999,-2,IF(VLOOKUP($A2019,Sheet1!$B$3:$AH$1266,Sheet1!M$1+(Sheet1!$A$1-1)*10,FALSE)&gt;999,-1,0)))))))</f>
        <v>9190</v>
      </c>
      <c r="AD2019" s="392">
        <f>IF(ISNA(VLOOKUP($A2019,Sheet1!$B$3:$AH$1266,Sheet1!N$1+(Sheet1!$A$1-1)*10,FALSE))=TRUE,"---",IF(VLOOKUP($A2019,Sheet1!$B$3:$AH$1266,Sheet1!N$1+(Sheet1!$A$1-1)*10,FALSE)="---","---", (ROUND(VLOOKUP($A2019,Sheet1!$B$3:$AH$1266,Sheet1!N$1+(Sheet1!$A$1-1)*10,FALSE),IF(VLOOKUP($A2019,Sheet1!$B$3:$AH$1266,Sheet1!N$1+(Sheet1!$A$1-1)*10,FALSE)&gt;99999,-3,IF(VLOOKUP($A2019,Sheet1!$B$3:$AH$1266,Sheet1!N$1+(Sheet1!$A$1-1)*10,FALSE)&gt;9999,-2,IF(VLOOKUP($A2019,Sheet1!$B$3:$AH$1266,Sheet1!N$1+(Sheet1!$A$1-1)*10,FALSE)&gt;999,-1,0)))))))</f>
        <v>10300</v>
      </c>
    </row>
    <row r="2020" spans="1:30" ht="25.5" customHeight="1" x14ac:dyDescent="0.25">
      <c r="A2020" s="303"/>
      <c r="B2020" s="331"/>
      <c r="C2020" s="303"/>
      <c r="D2020" s="303"/>
      <c r="E2020" s="307" t="e">
        <v>#N/A</v>
      </c>
      <c r="F2020" s="331"/>
      <c r="G2020" s="319"/>
      <c r="H2020" s="347"/>
      <c r="I2020" s="112">
        <v>15838</v>
      </c>
      <c r="J2020" s="113">
        <v>8.0399999999999991</v>
      </c>
      <c r="K2020" s="127" t="s">
        <v>20</v>
      </c>
      <c r="L2020" s="115">
        <v>7060</v>
      </c>
      <c r="M2020" s="116">
        <v>13.6</v>
      </c>
      <c r="N2020" s="127" t="s">
        <v>12</v>
      </c>
      <c r="O2020" s="68" t="s">
        <v>4405</v>
      </c>
      <c r="P2020" s="68" t="s">
        <v>4405</v>
      </c>
      <c r="Q2020" s="68" t="s">
        <v>4405</v>
      </c>
      <c r="R2020" s="74" t="s">
        <v>4405</v>
      </c>
      <c r="S2020" s="356" t="e">
        <v>#N/A</v>
      </c>
      <c r="T2020" s="356" t="str">
        <f>IF(ISNA(VLOOKUP(A2020,Sheet1!B$3:C$1266,2,FALSE)=TRUE),"ND",VLOOKUP(A2020,Sheet1!B$3:C$1266,2,FALSE))</f>
        <v>ND</v>
      </c>
      <c r="U2020" s="392" t="str">
        <f>IF(ISNA(VLOOKUP($A2020,Sheet1!$B$3:$AH$1266,Sheet1!E$1+(Sheet1!$A$1-1)*10,FALSE))=TRUE,"---",IF(VLOOKUP($A2020,Sheet1!$B$3:$AH$1266,Sheet1!E$1+(Sheet1!$A$1-1)*10,FALSE)="---","---", (ROUND(VLOOKUP($A2020,Sheet1!$B$3:$AH$1266,Sheet1!E$1+(Sheet1!$A$1-1)*10,FALSE),IF(VLOOKUP($A2020,Sheet1!$B$3:$AH$1266,Sheet1!E$1+(Sheet1!$A$1-1)*10,FALSE)&gt;99999,-3,IF(VLOOKUP($A2020,Sheet1!$B$3:$AH$1266,Sheet1!E$1+(Sheet1!$A$1-1)*10,FALSE)&gt;9999,-2,IF(VLOOKUP($A2020,Sheet1!$B$3:$AH$1266,Sheet1!E$1+(Sheet1!$A$1-1)*10,FALSE)&gt;999,-1,0)))))))</f>
        <v>---</v>
      </c>
      <c r="V2020" s="392" t="str">
        <f>IF(ISNA(VLOOKUP($A2020,Sheet1!$B$3:$AH$1266,Sheet1!F$1+(Sheet1!$A$1-1)*10,FALSE))=TRUE,"---",IF(VLOOKUP($A2020,Sheet1!$B$3:$AH$1266,Sheet1!F$1+(Sheet1!$A$1-1)*10,FALSE)="---","---", (ROUND(VLOOKUP($A2020,Sheet1!$B$3:$AH$1266,Sheet1!F$1+(Sheet1!$A$1-1)*10,FALSE),IF(VLOOKUP($A2020,Sheet1!$B$3:$AH$1266,Sheet1!F$1+(Sheet1!$A$1-1)*10,FALSE)&gt;99999,-3,IF(VLOOKUP($A2020,Sheet1!$B$3:$AH$1266,Sheet1!F$1+(Sheet1!$A$1-1)*10,FALSE)&gt;9999,-2,IF(VLOOKUP($A2020,Sheet1!$B$3:$AH$1266,Sheet1!F$1+(Sheet1!$A$1-1)*10,FALSE)&gt;999,-1,0)))))))</f>
        <v>---</v>
      </c>
      <c r="W2020" s="392" t="str">
        <f>IF(ISNA(VLOOKUP($A2020,Sheet1!$B$3:$AH$1266,Sheet1!G$1+(Sheet1!$A$1-1)*10,FALSE))=TRUE,"---",IF(VLOOKUP($A2020,Sheet1!$B$3:$AH$1266,Sheet1!G$1+(Sheet1!$A$1-1)*10,FALSE)="---","---", (ROUND(VLOOKUP($A2020,Sheet1!$B$3:$AH$1266,Sheet1!G$1+(Sheet1!$A$1-1)*10,FALSE),IF(VLOOKUP($A2020,Sheet1!$B$3:$AH$1266,Sheet1!G$1+(Sheet1!$A$1-1)*10,FALSE)&gt;99999,-3,IF(VLOOKUP($A2020,Sheet1!$B$3:$AH$1266,Sheet1!G$1+(Sheet1!$A$1-1)*10,FALSE)&gt;9999,-2,IF(VLOOKUP($A2020,Sheet1!$B$3:$AH$1266,Sheet1!G$1+(Sheet1!$A$1-1)*10,FALSE)&gt;999,-1,0)))))))</f>
        <v>---</v>
      </c>
      <c r="X2020" s="392" t="str">
        <f>IF(ISNA(VLOOKUP($A2020,Sheet1!$B$3:$AH$1266,Sheet1!H$1+(Sheet1!$A$1-1)*10,FALSE))=TRUE,"---",IF(VLOOKUP($A2020,Sheet1!$B$3:$AH$1266,Sheet1!H$1+(Sheet1!$A$1-1)*10,FALSE)="---","---", (ROUND(VLOOKUP($A2020,Sheet1!$B$3:$AH$1266,Sheet1!H$1+(Sheet1!$A$1-1)*10,FALSE),IF(VLOOKUP($A2020,Sheet1!$B$3:$AH$1266,Sheet1!H$1+(Sheet1!$A$1-1)*10,FALSE)&gt;99999,-3,IF(VLOOKUP($A2020,Sheet1!$B$3:$AH$1266,Sheet1!H$1+(Sheet1!$A$1-1)*10,FALSE)&gt;9999,-2,IF(VLOOKUP($A2020,Sheet1!$B$3:$AH$1266,Sheet1!H$1+(Sheet1!$A$1-1)*10,FALSE)&gt;999,-1,0)))))))</f>
        <v>---</v>
      </c>
      <c r="Y2020" s="392" t="str">
        <f>IF(ISNA(VLOOKUP($A2020,Sheet1!$B$3:$AH$1266,Sheet1!I$1+(Sheet1!$A$1-1)*10,FALSE))=TRUE,"---",IF(VLOOKUP($A2020,Sheet1!$B$3:$AH$1266,Sheet1!I$1+(Sheet1!$A$1-1)*10,FALSE)="---","---", (ROUND(VLOOKUP($A2020,Sheet1!$B$3:$AH$1266,Sheet1!I$1+(Sheet1!$A$1-1)*10,FALSE),IF(VLOOKUP($A2020,Sheet1!$B$3:$AH$1266,Sheet1!I$1+(Sheet1!$A$1-1)*10,FALSE)&gt;99999,-3,IF(VLOOKUP($A2020,Sheet1!$B$3:$AH$1266,Sheet1!I$1+(Sheet1!$A$1-1)*10,FALSE)&gt;9999,-2,IF(VLOOKUP($A2020,Sheet1!$B$3:$AH$1266,Sheet1!I$1+(Sheet1!$A$1-1)*10,FALSE)&gt;999,-1,0)))))))</f>
        <v>---</v>
      </c>
      <c r="Z2020" s="392" t="str">
        <f>IF(ISNA(VLOOKUP($A2020,Sheet1!$B$3:$AH$1266,Sheet1!J$1+(Sheet1!$A$1-1)*10,FALSE))=TRUE,"---",IF(VLOOKUP($A2020,Sheet1!$B$3:$AH$1266,Sheet1!J$1+(Sheet1!$A$1-1)*10,FALSE)="---","---", (ROUND(VLOOKUP($A2020,Sheet1!$B$3:$AH$1266,Sheet1!J$1+(Sheet1!$A$1-1)*10,FALSE),IF(VLOOKUP($A2020,Sheet1!$B$3:$AH$1266,Sheet1!J$1+(Sheet1!$A$1-1)*10,FALSE)&gt;99999,-3,IF(VLOOKUP($A2020,Sheet1!$B$3:$AH$1266,Sheet1!J$1+(Sheet1!$A$1-1)*10,FALSE)&gt;9999,-2,IF(VLOOKUP($A2020,Sheet1!$B$3:$AH$1266,Sheet1!J$1+(Sheet1!$A$1-1)*10,FALSE)&gt;999,-1,0)))))))</f>
        <v>---</v>
      </c>
      <c r="AA2020" s="392" t="str">
        <f>IF(ISNA(VLOOKUP($A2020,Sheet1!$B$3:$AH$1266,Sheet1!K$1+(Sheet1!$A$1-1)*10,FALSE))=TRUE,"---",IF(VLOOKUP($A2020,Sheet1!$B$3:$AH$1266,Sheet1!K$1+(Sheet1!$A$1-1)*10,FALSE)="---","---", (ROUND(VLOOKUP($A2020,Sheet1!$B$3:$AH$1266,Sheet1!K$1+(Sheet1!$A$1-1)*10,FALSE),IF(VLOOKUP($A2020,Sheet1!$B$3:$AH$1266,Sheet1!K$1+(Sheet1!$A$1-1)*10,FALSE)&gt;99999,-3,IF(VLOOKUP($A2020,Sheet1!$B$3:$AH$1266,Sheet1!K$1+(Sheet1!$A$1-1)*10,FALSE)&gt;9999,-2,IF(VLOOKUP($A2020,Sheet1!$B$3:$AH$1266,Sheet1!K$1+(Sheet1!$A$1-1)*10,FALSE)&gt;999,-1,0)))))))</f>
        <v>---</v>
      </c>
      <c r="AB2020" s="392" t="str">
        <f>IF(ISNA(VLOOKUP($A2020,Sheet1!$B$3:$AH$1266,Sheet1!L$1+(Sheet1!$A$1-1)*10,FALSE))=TRUE,"---",IF(VLOOKUP($A2020,Sheet1!$B$3:$AH$1266,Sheet1!L$1+(Sheet1!$A$1-1)*10,FALSE)="---","---", (ROUND(VLOOKUP($A2020,Sheet1!$B$3:$AH$1266,Sheet1!L$1+(Sheet1!$A$1-1)*10,FALSE),IF(VLOOKUP($A2020,Sheet1!$B$3:$AH$1266,Sheet1!L$1+(Sheet1!$A$1-1)*10,FALSE)&gt;99999,-3,IF(VLOOKUP($A2020,Sheet1!$B$3:$AH$1266,Sheet1!L$1+(Sheet1!$A$1-1)*10,FALSE)&gt;9999,-2,IF(VLOOKUP($A2020,Sheet1!$B$3:$AH$1266,Sheet1!L$1+(Sheet1!$A$1-1)*10,FALSE)&gt;999,-1,0)))))))</f>
        <v>---</v>
      </c>
      <c r="AC2020" s="392" t="str">
        <f>IF(ISNA(VLOOKUP($A2020,Sheet1!$B$3:$AH$1266,Sheet1!M$1+(Sheet1!$A$1-1)*10,FALSE))=TRUE,"---",IF(VLOOKUP($A2020,Sheet1!$B$3:$AH$1266,Sheet1!M$1+(Sheet1!$A$1-1)*10,FALSE)="---","---", (ROUND(VLOOKUP($A2020,Sheet1!$B$3:$AH$1266,Sheet1!M$1+(Sheet1!$A$1-1)*10,FALSE),IF(VLOOKUP($A2020,Sheet1!$B$3:$AH$1266,Sheet1!M$1+(Sheet1!$A$1-1)*10,FALSE)&gt;99999,-3,IF(VLOOKUP($A2020,Sheet1!$B$3:$AH$1266,Sheet1!M$1+(Sheet1!$A$1-1)*10,FALSE)&gt;9999,-2,IF(VLOOKUP($A2020,Sheet1!$B$3:$AH$1266,Sheet1!M$1+(Sheet1!$A$1-1)*10,FALSE)&gt;999,-1,0)))))))</f>
        <v>---</v>
      </c>
      <c r="AD2020" s="392" t="str">
        <f>IF(ISNA(VLOOKUP($A2020,Sheet1!$B$3:$AH$1266,Sheet1!N$1+(Sheet1!$A$1-1)*10,FALSE))=TRUE,"---",IF(VLOOKUP($A2020,Sheet1!$B$3:$AH$1266,Sheet1!N$1+(Sheet1!$A$1-1)*10,FALSE)="---","---", (ROUND(VLOOKUP($A2020,Sheet1!$B$3:$AH$1266,Sheet1!N$1+(Sheet1!$A$1-1)*10,FALSE),IF(VLOOKUP($A2020,Sheet1!$B$3:$AH$1266,Sheet1!N$1+(Sheet1!$A$1-1)*10,FALSE)&gt;99999,-3,IF(VLOOKUP($A2020,Sheet1!$B$3:$AH$1266,Sheet1!N$1+(Sheet1!$A$1-1)*10,FALSE)&gt;9999,-2,IF(VLOOKUP($A2020,Sheet1!$B$3:$AH$1266,Sheet1!N$1+(Sheet1!$A$1-1)*10,FALSE)&gt;999,-1,0)))))))</f>
        <v>---</v>
      </c>
    </row>
    <row r="2021" spans="1:30" ht="25.5" customHeight="1" x14ac:dyDescent="0.25">
      <c r="A2021" s="303"/>
      <c r="B2021" s="331"/>
      <c r="C2021" s="303"/>
      <c r="D2021" s="303"/>
      <c r="E2021" s="350" t="e">
        <v>#N/A</v>
      </c>
      <c r="F2021" s="401"/>
      <c r="G2021" s="405"/>
      <c r="H2021" s="347"/>
      <c r="I2021" s="112">
        <v>13486</v>
      </c>
      <c r="J2021" s="147">
        <v>12.74</v>
      </c>
      <c r="K2021" s="127" t="s">
        <v>28</v>
      </c>
      <c r="L2021" s="156" t="s">
        <v>4405</v>
      </c>
      <c r="M2021" s="157" t="s">
        <v>4405</v>
      </c>
      <c r="N2021" s="127" t="s">
        <v>75</v>
      </c>
      <c r="O2021" s="68" t="s">
        <v>4405</v>
      </c>
      <c r="P2021" s="68" t="s">
        <v>4405</v>
      </c>
      <c r="Q2021" s="68" t="s">
        <v>4405</v>
      </c>
      <c r="R2021" s="74" t="s">
        <v>4405</v>
      </c>
      <c r="S2021" s="360" t="e">
        <v>#N/A</v>
      </c>
      <c r="T2021" s="360" t="str">
        <f>IF(ISNA(VLOOKUP(A2021,Sheet1!B$3:C$1266,2,FALSE)=TRUE),"ND",VLOOKUP(A2021,Sheet1!B$3:C$1266,2,FALSE))</f>
        <v>ND</v>
      </c>
      <c r="U2021" s="392" t="str">
        <f>IF(ISNA(VLOOKUP($A2021,Sheet1!$B$3:$AH$1266,Sheet1!E$1+(Sheet1!$A$1-1)*10,FALSE))=TRUE,"---",IF(VLOOKUP($A2021,Sheet1!$B$3:$AH$1266,Sheet1!E$1+(Sheet1!$A$1-1)*10,FALSE)="---","---", (ROUND(VLOOKUP($A2021,Sheet1!$B$3:$AH$1266,Sheet1!E$1+(Sheet1!$A$1-1)*10,FALSE),IF(VLOOKUP($A2021,Sheet1!$B$3:$AH$1266,Sheet1!E$1+(Sheet1!$A$1-1)*10,FALSE)&gt;99999,-3,IF(VLOOKUP($A2021,Sheet1!$B$3:$AH$1266,Sheet1!E$1+(Sheet1!$A$1-1)*10,FALSE)&gt;9999,-2,IF(VLOOKUP($A2021,Sheet1!$B$3:$AH$1266,Sheet1!E$1+(Sheet1!$A$1-1)*10,FALSE)&gt;999,-1,0)))))))</f>
        <v>---</v>
      </c>
      <c r="V2021" s="392" t="str">
        <f>IF(ISNA(VLOOKUP($A2021,Sheet1!$B$3:$AH$1266,Sheet1!F$1+(Sheet1!$A$1-1)*10,FALSE))=TRUE,"---",IF(VLOOKUP($A2021,Sheet1!$B$3:$AH$1266,Sheet1!F$1+(Sheet1!$A$1-1)*10,FALSE)="---","---", (ROUND(VLOOKUP($A2021,Sheet1!$B$3:$AH$1266,Sheet1!F$1+(Sheet1!$A$1-1)*10,FALSE),IF(VLOOKUP($A2021,Sheet1!$B$3:$AH$1266,Sheet1!F$1+(Sheet1!$A$1-1)*10,FALSE)&gt;99999,-3,IF(VLOOKUP($A2021,Sheet1!$B$3:$AH$1266,Sheet1!F$1+(Sheet1!$A$1-1)*10,FALSE)&gt;9999,-2,IF(VLOOKUP($A2021,Sheet1!$B$3:$AH$1266,Sheet1!F$1+(Sheet1!$A$1-1)*10,FALSE)&gt;999,-1,0)))))))</f>
        <v>---</v>
      </c>
      <c r="W2021" s="392" t="str">
        <f>IF(ISNA(VLOOKUP($A2021,Sheet1!$B$3:$AH$1266,Sheet1!G$1+(Sheet1!$A$1-1)*10,FALSE))=TRUE,"---",IF(VLOOKUP($A2021,Sheet1!$B$3:$AH$1266,Sheet1!G$1+(Sheet1!$A$1-1)*10,FALSE)="---","---", (ROUND(VLOOKUP($A2021,Sheet1!$B$3:$AH$1266,Sheet1!G$1+(Sheet1!$A$1-1)*10,FALSE),IF(VLOOKUP($A2021,Sheet1!$B$3:$AH$1266,Sheet1!G$1+(Sheet1!$A$1-1)*10,FALSE)&gt;99999,-3,IF(VLOOKUP($A2021,Sheet1!$B$3:$AH$1266,Sheet1!G$1+(Sheet1!$A$1-1)*10,FALSE)&gt;9999,-2,IF(VLOOKUP($A2021,Sheet1!$B$3:$AH$1266,Sheet1!G$1+(Sheet1!$A$1-1)*10,FALSE)&gt;999,-1,0)))))))</f>
        <v>---</v>
      </c>
      <c r="X2021" s="392" t="str">
        <f>IF(ISNA(VLOOKUP($A2021,Sheet1!$B$3:$AH$1266,Sheet1!H$1+(Sheet1!$A$1-1)*10,FALSE))=TRUE,"---",IF(VLOOKUP($A2021,Sheet1!$B$3:$AH$1266,Sheet1!H$1+(Sheet1!$A$1-1)*10,FALSE)="---","---", (ROUND(VLOOKUP($A2021,Sheet1!$B$3:$AH$1266,Sheet1!H$1+(Sheet1!$A$1-1)*10,FALSE),IF(VLOOKUP($A2021,Sheet1!$B$3:$AH$1266,Sheet1!H$1+(Sheet1!$A$1-1)*10,FALSE)&gt;99999,-3,IF(VLOOKUP($A2021,Sheet1!$B$3:$AH$1266,Sheet1!H$1+(Sheet1!$A$1-1)*10,FALSE)&gt;9999,-2,IF(VLOOKUP($A2021,Sheet1!$B$3:$AH$1266,Sheet1!H$1+(Sheet1!$A$1-1)*10,FALSE)&gt;999,-1,0)))))))</f>
        <v>---</v>
      </c>
      <c r="Y2021" s="392" t="str">
        <f>IF(ISNA(VLOOKUP($A2021,Sheet1!$B$3:$AH$1266,Sheet1!I$1+(Sheet1!$A$1-1)*10,FALSE))=TRUE,"---",IF(VLOOKUP($A2021,Sheet1!$B$3:$AH$1266,Sheet1!I$1+(Sheet1!$A$1-1)*10,FALSE)="---","---", (ROUND(VLOOKUP($A2021,Sheet1!$B$3:$AH$1266,Sheet1!I$1+(Sheet1!$A$1-1)*10,FALSE),IF(VLOOKUP($A2021,Sheet1!$B$3:$AH$1266,Sheet1!I$1+(Sheet1!$A$1-1)*10,FALSE)&gt;99999,-3,IF(VLOOKUP($A2021,Sheet1!$B$3:$AH$1266,Sheet1!I$1+(Sheet1!$A$1-1)*10,FALSE)&gt;9999,-2,IF(VLOOKUP($A2021,Sheet1!$B$3:$AH$1266,Sheet1!I$1+(Sheet1!$A$1-1)*10,FALSE)&gt;999,-1,0)))))))</f>
        <v>---</v>
      </c>
      <c r="Z2021" s="392" t="str">
        <f>IF(ISNA(VLOOKUP($A2021,Sheet1!$B$3:$AH$1266,Sheet1!J$1+(Sheet1!$A$1-1)*10,FALSE))=TRUE,"---",IF(VLOOKUP($A2021,Sheet1!$B$3:$AH$1266,Sheet1!J$1+(Sheet1!$A$1-1)*10,FALSE)="---","---", (ROUND(VLOOKUP($A2021,Sheet1!$B$3:$AH$1266,Sheet1!J$1+(Sheet1!$A$1-1)*10,FALSE),IF(VLOOKUP($A2021,Sheet1!$B$3:$AH$1266,Sheet1!J$1+(Sheet1!$A$1-1)*10,FALSE)&gt;99999,-3,IF(VLOOKUP($A2021,Sheet1!$B$3:$AH$1266,Sheet1!J$1+(Sheet1!$A$1-1)*10,FALSE)&gt;9999,-2,IF(VLOOKUP($A2021,Sheet1!$B$3:$AH$1266,Sheet1!J$1+(Sheet1!$A$1-1)*10,FALSE)&gt;999,-1,0)))))))</f>
        <v>---</v>
      </c>
      <c r="AA2021" s="392" t="str">
        <f>IF(ISNA(VLOOKUP($A2021,Sheet1!$B$3:$AH$1266,Sheet1!K$1+(Sheet1!$A$1-1)*10,FALSE))=TRUE,"---",IF(VLOOKUP($A2021,Sheet1!$B$3:$AH$1266,Sheet1!K$1+(Sheet1!$A$1-1)*10,FALSE)="---","---", (ROUND(VLOOKUP($A2021,Sheet1!$B$3:$AH$1266,Sheet1!K$1+(Sheet1!$A$1-1)*10,FALSE),IF(VLOOKUP($A2021,Sheet1!$B$3:$AH$1266,Sheet1!K$1+(Sheet1!$A$1-1)*10,FALSE)&gt;99999,-3,IF(VLOOKUP($A2021,Sheet1!$B$3:$AH$1266,Sheet1!K$1+(Sheet1!$A$1-1)*10,FALSE)&gt;9999,-2,IF(VLOOKUP($A2021,Sheet1!$B$3:$AH$1266,Sheet1!K$1+(Sheet1!$A$1-1)*10,FALSE)&gt;999,-1,0)))))))</f>
        <v>---</v>
      </c>
      <c r="AB2021" s="392" t="str">
        <f>IF(ISNA(VLOOKUP($A2021,Sheet1!$B$3:$AH$1266,Sheet1!L$1+(Sheet1!$A$1-1)*10,FALSE))=TRUE,"---",IF(VLOOKUP($A2021,Sheet1!$B$3:$AH$1266,Sheet1!L$1+(Sheet1!$A$1-1)*10,FALSE)="---","---", (ROUND(VLOOKUP($A2021,Sheet1!$B$3:$AH$1266,Sheet1!L$1+(Sheet1!$A$1-1)*10,FALSE),IF(VLOOKUP($A2021,Sheet1!$B$3:$AH$1266,Sheet1!L$1+(Sheet1!$A$1-1)*10,FALSE)&gt;99999,-3,IF(VLOOKUP($A2021,Sheet1!$B$3:$AH$1266,Sheet1!L$1+(Sheet1!$A$1-1)*10,FALSE)&gt;9999,-2,IF(VLOOKUP($A2021,Sheet1!$B$3:$AH$1266,Sheet1!L$1+(Sheet1!$A$1-1)*10,FALSE)&gt;999,-1,0)))))))</f>
        <v>---</v>
      </c>
      <c r="AC2021" s="392" t="str">
        <f>IF(ISNA(VLOOKUP($A2021,Sheet1!$B$3:$AH$1266,Sheet1!M$1+(Sheet1!$A$1-1)*10,FALSE))=TRUE,"---",IF(VLOOKUP($A2021,Sheet1!$B$3:$AH$1266,Sheet1!M$1+(Sheet1!$A$1-1)*10,FALSE)="---","---", (ROUND(VLOOKUP($A2021,Sheet1!$B$3:$AH$1266,Sheet1!M$1+(Sheet1!$A$1-1)*10,FALSE),IF(VLOOKUP($A2021,Sheet1!$B$3:$AH$1266,Sheet1!M$1+(Sheet1!$A$1-1)*10,FALSE)&gt;99999,-3,IF(VLOOKUP($A2021,Sheet1!$B$3:$AH$1266,Sheet1!M$1+(Sheet1!$A$1-1)*10,FALSE)&gt;9999,-2,IF(VLOOKUP($A2021,Sheet1!$B$3:$AH$1266,Sheet1!M$1+(Sheet1!$A$1-1)*10,FALSE)&gt;999,-1,0)))))))</f>
        <v>---</v>
      </c>
      <c r="AD2021" s="392" t="str">
        <f>IF(ISNA(VLOOKUP($A2021,Sheet1!$B$3:$AH$1266,Sheet1!N$1+(Sheet1!$A$1-1)*10,FALSE))=TRUE,"---",IF(VLOOKUP($A2021,Sheet1!$B$3:$AH$1266,Sheet1!N$1+(Sheet1!$A$1-1)*10,FALSE)="---","---", (ROUND(VLOOKUP($A2021,Sheet1!$B$3:$AH$1266,Sheet1!N$1+(Sheet1!$A$1-1)*10,FALSE),IF(VLOOKUP($A2021,Sheet1!$B$3:$AH$1266,Sheet1!N$1+(Sheet1!$A$1-1)*10,FALSE)&gt;99999,-3,IF(VLOOKUP($A2021,Sheet1!$B$3:$AH$1266,Sheet1!N$1+(Sheet1!$A$1-1)*10,FALSE)&gt;9999,-2,IF(VLOOKUP($A2021,Sheet1!$B$3:$AH$1266,Sheet1!N$1+(Sheet1!$A$1-1)*10,FALSE)&gt;999,-1,0)))))))</f>
        <v>---</v>
      </c>
    </row>
    <row r="2022" spans="1:30" ht="25.5" customHeight="1" x14ac:dyDescent="0.25">
      <c r="A2022" s="133" t="s">
        <v>2923</v>
      </c>
      <c r="B2022" s="141" t="s">
        <v>2924</v>
      </c>
      <c r="C2022" s="133">
        <v>444020</v>
      </c>
      <c r="D2022" s="133">
        <v>734335</v>
      </c>
      <c r="E2022" s="67" t="s">
        <v>3032</v>
      </c>
      <c r="F2022" s="135" t="s">
        <v>4405</v>
      </c>
      <c r="G2022" s="118" t="s">
        <v>160</v>
      </c>
      <c r="H2022" s="136">
        <v>9.92</v>
      </c>
      <c r="I2022" s="119">
        <v>17361</v>
      </c>
      <c r="J2022" s="137" t="s">
        <v>4405</v>
      </c>
      <c r="K2022" s="118" t="s">
        <v>17</v>
      </c>
      <c r="L2022" s="122">
        <v>852</v>
      </c>
      <c r="M2022" s="123">
        <v>85.9</v>
      </c>
      <c r="N2022" s="118" t="s">
        <v>160</v>
      </c>
      <c r="O2022" s="71">
        <f t="shared" ref="O2022:O2082" si="68">IF(U2022&lt;&gt;"---",IF(L2022&lt;W2022,"&gt;50",IF(AND(L2022&gt;=W2022,L2022&lt;=X2022),(W$8-(((LOG(L2022)-LOG(W2022))/((LOG(X2022)-LOG(W2022)))*(W$8-X$8)))),IF(AND(L2022&gt;=X2022,L2022&lt;=Y2022),(X$8-(((LOG(L2022)-LOG(X2022))/((LOG(Y2022)-LOG(X2022)))*(X$8-Y$8)))),IF(AND(L2022&gt;=Y2022,L2022&lt;=Z2022),(Y$8-(((LOG(L2022)-LOG(Y2022))/((LOG(Z2022)-LOG(Y2022)))*(Y$8-Z$8)))),IF(AND(L2022&gt;=Z2022,L2022&lt;=AA2022),(Z$8-(((LOG(L2022)-LOG(Z2022))/((LOG(AA2022)-LOG(Z2022)))*(Z$8-AA$8)))),IF(AND(L2022&gt;=AA2022,L2022&lt;=AB2022),(AA$8-(((LOG(L2022)-LOG(AA2022))/((LOG(AB2022)-LOG(AA2022)))*(AA$8-AB$8)))),IF(AND(L2022&gt;=AB2022,L2022&lt;=AC2022),(AB$8-(((LOG(L2022)-LOG(AB2022))/((LOG(AC2022)-LOG(AB2022)))*(AB$8-AC$8)))),IF(AND(L2022&gt;=AC2022,L2022&lt;=AD2022),(AC$8-(((LOG(L2022)-LOG(AC2022))/((LOG(AD2022)-LOG(AC2022)))*(AC$8-AD$8)))),IF(L2022&gt;AD2022*1.1,"&lt;0.2",0.2))))))))),"")</f>
        <v>1.6658907645056289</v>
      </c>
      <c r="P2022" s="71">
        <f>IF(O2022&lt;&gt;"",VLOOKUP($A2022,Sheet4!$A$2:$O$1309,14,FALSE)*100,"")</f>
        <v>2.2142309752265055</v>
      </c>
      <c r="Q2022" s="71">
        <f>IF(P2022&lt;&gt;"",VLOOKUP($A2022,Sheet4!$A$2:$O$1309,15,FALSE)*100,"")</f>
        <v>19.693650450989765</v>
      </c>
      <c r="R2022" s="73">
        <f t="shared" si="67"/>
        <v>60</v>
      </c>
      <c r="S2022" s="63" t="s">
        <v>4364</v>
      </c>
      <c r="T2022" s="63" t="str">
        <f>IF(ISNA(VLOOKUP(A2022,Sheet1!B$3:C$1266,2,FALSE)=TRUE),"NC",VLOOKUP(A2022,Sheet1!B$3:C$1266,2,FALSE))</f>
        <v>Rural</v>
      </c>
      <c r="U2022" s="66">
        <f>IF(ISNA(VLOOKUP($A2022,Sheet1!$B$3:$AH$1266,Sheet1!E$1+(Sheet1!$A$1-1)*10,FALSE))=TRUE,"---",IF(VLOOKUP($A2022,Sheet1!$B$3:$AH$1266,Sheet1!E$1+(Sheet1!$A$1-1)*10,FALSE)="---","---", (ROUND(VLOOKUP($A2022,Sheet1!$B$3:$AH$1266,Sheet1!E$1+(Sheet1!$A$1-1)*10,FALSE),IF(VLOOKUP($A2022,Sheet1!$B$3:$AH$1266,Sheet1!E$1+(Sheet1!$A$1-1)*10,FALSE)&gt;99999,-3,IF(VLOOKUP($A2022,Sheet1!$B$3:$AH$1266,Sheet1!E$1+(Sheet1!$A$1-1)*10,FALSE)&gt;9999,-2,IF(VLOOKUP($A2022,Sheet1!$B$3:$AH$1266,Sheet1!E$1+(Sheet1!$A$1-1)*10,FALSE)&gt;999,-1,0)))))))</f>
        <v>172</v>
      </c>
      <c r="V2022" s="66">
        <f>IF(ISNA(VLOOKUP($A2022,Sheet1!$B$3:$AH$1266,Sheet1!F$1+(Sheet1!$A$1-1)*10,FALSE))=TRUE,"---",IF(VLOOKUP($A2022,Sheet1!$B$3:$AH$1266,Sheet1!F$1+(Sheet1!$A$1-1)*10,FALSE)="---","---", (ROUND(VLOOKUP($A2022,Sheet1!$B$3:$AH$1266,Sheet1!F$1+(Sheet1!$A$1-1)*10,FALSE),IF(VLOOKUP($A2022,Sheet1!$B$3:$AH$1266,Sheet1!F$1+(Sheet1!$A$1-1)*10,FALSE)&gt;99999,-3,IF(VLOOKUP($A2022,Sheet1!$B$3:$AH$1266,Sheet1!F$1+(Sheet1!$A$1-1)*10,FALSE)&gt;9999,-2,IF(VLOOKUP($A2022,Sheet1!$B$3:$AH$1266,Sheet1!F$1+(Sheet1!$A$1-1)*10,FALSE)&gt;999,-1,0)))))))</f>
        <v>214</v>
      </c>
      <c r="W2022" s="66">
        <f>IF(ISNA(VLOOKUP($A2022,Sheet1!$B$3:$AH$1266,Sheet1!G$1+(Sheet1!$A$1-1)*10,FALSE))=TRUE,"---",IF(VLOOKUP($A2022,Sheet1!$B$3:$AH$1266,Sheet1!G$1+(Sheet1!$A$1-1)*10,FALSE)="---","---", (ROUND(VLOOKUP($A2022,Sheet1!$B$3:$AH$1266,Sheet1!G$1+(Sheet1!$A$1-1)*10,FALSE),IF(VLOOKUP($A2022,Sheet1!$B$3:$AH$1266,Sheet1!G$1+(Sheet1!$A$1-1)*10,FALSE)&gt;99999,-3,IF(VLOOKUP($A2022,Sheet1!$B$3:$AH$1266,Sheet1!G$1+(Sheet1!$A$1-1)*10,FALSE)&gt;9999,-2,IF(VLOOKUP($A2022,Sheet1!$B$3:$AH$1266,Sheet1!G$1+(Sheet1!$A$1-1)*10,FALSE)&gt;999,-1,0)))))))</f>
        <v>270</v>
      </c>
      <c r="X2022" s="66">
        <f>IF(ISNA(VLOOKUP($A2022,Sheet1!$B$3:$AH$1266,Sheet1!H$1+(Sheet1!$A$1-1)*10,FALSE))=TRUE,"---",IF(VLOOKUP($A2022,Sheet1!$B$3:$AH$1266,Sheet1!H$1+(Sheet1!$A$1-1)*10,FALSE)="---","---", (ROUND(VLOOKUP($A2022,Sheet1!$B$3:$AH$1266,Sheet1!H$1+(Sheet1!$A$1-1)*10,FALSE),IF(VLOOKUP($A2022,Sheet1!$B$3:$AH$1266,Sheet1!H$1+(Sheet1!$A$1-1)*10,FALSE)&gt;99999,-3,IF(VLOOKUP($A2022,Sheet1!$B$3:$AH$1266,Sheet1!H$1+(Sheet1!$A$1-1)*10,FALSE)&gt;9999,-2,IF(VLOOKUP($A2022,Sheet1!$B$3:$AH$1266,Sheet1!H$1+(Sheet1!$A$1-1)*10,FALSE)&gt;999,-1,0)))))))</f>
        <v>427</v>
      </c>
      <c r="Y2022" s="66">
        <f>IF(ISNA(VLOOKUP($A2022,Sheet1!$B$3:$AH$1266,Sheet1!I$1+(Sheet1!$A$1-1)*10,FALSE))=TRUE,"---",IF(VLOOKUP($A2022,Sheet1!$B$3:$AH$1266,Sheet1!I$1+(Sheet1!$A$1-1)*10,FALSE)="---","---", (ROUND(VLOOKUP($A2022,Sheet1!$B$3:$AH$1266,Sheet1!I$1+(Sheet1!$A$1-1)*10,FALSE),IF(VLOOKUP($A2022,Sheet1!$B$3:$AH$1266,Sheet1!I$1+(Sheet1!$A$1-1)*10,FALSE)&gt;99999,-3,IF(VLOOKUP($A2022,Sheet1!$B$3:$AH$1266,Sheet1!I$1+(Sheet1!$A$1-1)*10,FALSE)&gt;9999,-2,IF(VLOOKUP($A2022,Sheet1!$B$3:$AH$1266,Sheet1!I$1+(Sheet1!$A$1-1)*10,FALSE)&gt;999,-1,0)))))))</f>
        <v>543</v>
      </c>
      <c r="Z2022" s="66">
        <f>IF(ISNA(VLOOKUP($A2022,Sheet1!$B$3:$AH$1266,Sheet1!J$1+(Sheet1!$A$1-1)*10,FALSE))=TRUE,"---",IF(VLOOKUP($A2022,Sheet1!$B$3:$AH$1266,Sheet1!J$1+(Sheet1!$A$1-1)*10,FALSE)="---","---", (ROUND(VLOOKUP($A2022,Sheet1!$B$3:$AH$1266,Sheet1!J$1+(Sheet1!$A$1-1)*10,FALSE),IF(VLOOKUP($A2022,Sheet1!$B$3:$AH$1266,Sheet1!J$1+(Sheet1!$A$1-1)*10,FALSE)&gt;99999,-3,IF(VLOOKUP($A2022,Sheet1!$B$3:$AH$1266,Sheet1!J$1+(Sheet1!$A$1-1)*10,FALSE)&gt;9999,-2,IF(VLOOKUP($A2022,Sheet1!$B$3:$AH$1266,Sheet1!J$1+(Sheet1!$A$1-1)*10,FALSE)&gt;999,-1,0)))))))</f>
        <v>695</v>
      </c>
      <c r="AA2022" s="66">
        <f>IF(ISNA(VLOOKUP($A2022,Sheet1!$B$3:$AH$1266,Sheet1!K$1+(Sheet1!$A$1-1)*10,FALSE))=TRUE,"---",IF(VLOOKUP($A2022,Sheet1!$B$3:$AH$1266,Sheet1!K$1+(Sheet1!$A$1-1)*10,FALSE)="---","---", (ROUND(VLOOKUP($A2022,Sheet1!$B$3:$AH$1266,Sheet1!K$1+(Sheet1!$A$1-1)*10,FALSE),IF(VLOOKUP($A2022,Sheet1!$B$3:$AH$1266,Sheet1!K$1+(Sheet1!$A$1-1)*10,FALSE)&gt;99999,-3,IF(VLOOKUP($A2022,Sheet1!$B$3:$AH$1266,Sheet1!K$1+(Sheet1!$A$1-1)*10,FALSE)&gt;9999,-2,IF(VLOOKUP($A2022,Sheet1!$B$3:$AH$1266,Sheet1!K$1+(Sheet1!$A$1-1)*10,FALSE)&gt;999,-1,0)))))))</f>
        <v>811</v>
      </c>
      <c r="AB2022" s="66">
        <f>IF(ISNA(VLOOKUP($A2022,Sheet1!$B$3:$AH$1266,Sheet1!L$1+(Sheet1!$A$1-1)*10,FALSE))=TRUE,"---",IF(VLOOKUP($A2022,Sheet1!$B$3:$AH$1266,Sheet1!L$1+(Sheet1!$A$1-1)*10,FALSE)="---","---", (ROUND(VLOOKUP($A2022,Sheet1!$B$3:$AH$1266,Sheet1!L$1+(Sheet1!$A$1-1)*10,FALSE),IF(VLOOKUP($A2022,Sheet1!$B$3:$AH$1266,Sheet1!L$1+(Sheet1!$A$1-1)*10,FALSE)&gt;99999,-3,IF(VLOOKUP($A2022,Sheet1!$B$3:$AH$1266,Sheet1!L$1+(Sheet1!$A$1-1)*10,FALSE)&gt;9999,-2,IF(VLOOKUP($A2022,Sheet1!$B$3:$AH$1266,Sheet1!L$1+(Sheet1!$A$1-1)*10,FALSE)&gt;999,-1,0)))))))</f>
        <v>940</v>
      </c>
      <c r="AC2022" s="66">
        <f>IF(ISNA(VLOOKUP($A2022,Sheet1!$B$3:$AH$1266,Sheet1!M$1+(Sheet1!$A$1-1)*10,FALSE))=TRUE,"---",IF(VLOOKUP($A2022,Sheet1!$B$3:$AH$1266,Sheet1!M$1+(Sheet1!$A$1-1)*10,FALSE)="---","---", (ROUND(VLOOKUP($A2022,Sheet1!$B$3:$AH$1266,Sheet1!M$1+(Sheet1!$A$1-1)*10,FALSE),IF(VLOOKUP($A2022,Sheet1!$B$3:$AH$1266,Sheet1!M$1+(Sheet1!$A$1-1)*10,FALSE)&gt;99999,-3,IF(VLOOKUP($A2022,Sheet1!$B$3:$AH$1266,Sheet1!M$1+(Sheet1!$A$1-1)*10,FALSE)&gt;9999,-2,IF(VLOOKUP($A2022,Sheet1!$B$3:$AH$1266,Sheet1!M$1+(Sheet1!$A$1-1)*10,FALSE)&gt;999,-1,0)))))))</f>
        <v>1060</v>
      </c>
      <c r="AD2022" s="66">
        <f>IF(ISNA(VLOOKUP($A2022,Sheet1!$B$3:$AH$1266,Sheet1!N$1+(Sheet1!$A$1-1)*10,FALSE))=TRUE,"---",IF(VLOOKUP($A2022,Sheet1!$B$3:$AH$1266,Sheet1!N$1+(Sheet1!$A$1-1)*10,FALSE)="---","---", (ROUND(VLOOKUP($A2022,Sheet1!$B$3:$AH$1266,Sheet1!N$1+(Sheet1!$A$1-1)*10,FALSE),IF(VLOOKUP($A2022,Sheet1!$B$3:$AH$1266,Sheet1!N$1+(Sheet1!$A$1-1)*10,FALSE)&gt;99999,-3,IF(VLOOKUP($A2022,Sheet1!$B$3:$AH$1266,Sheet1!N$1+(Sheet1!$A$1-1)*10,FALSE)&gt;9999,-2,IF(VLOOKUP($A2022,Sheet1!$B$3:$AH$1266,Sheet1!N$1+(Sheet1!$A$1-1)*10,FALSE)&gt;999,-1,0)))))))</f>
        <v>1240</v>
      </c>
    </row>
    <row r="2023" spans="1:30" ht="25.5" customHeight="1" x14ac:dyDescent="0.25">
      <c r="A2023" s="125" t="s">
        <v>2925</v>
      </c>
      <c r="B2023" s="131" t="s">
        <v>2926</v>
      </c>
      <c r="C2023" s="125">
        <v>444220</v>
      </c>
      <c r="D2023" s="125">
        <v>733545</v>
      </c>
      <c r="E2023" s="70" t="s">
        <v>3032</v>
      </c>
      <c r="F2023" s="139" t="s">
        <v>4405</v>
      </c>
      <c r="G2023" s="127" t="s">
        <v>160</v>
      </c>
      <c r="H2023" s="128">
        <v>579</v>
      </c>
      <c r="I2023" s="112">
        <v>13229</v>
      </c>
      <c r="J2023" s="140" t="s">
        <v>4405</v>
      </c>
      <c r="K2023" s="127" t="s">
        <v>17</v>
      </c>
      <c r="L2023" s="115">
        <v>4610</v>
      </c>
      <c r="M2023" s="116">
        <v>7.96</v>
      </c>
      <c r="N2023" s="127" t="s">
        <v>12</v>
      </c>
      <c r="O2023" s="68">
        <f t="shared" si="68"/>
        <v>41.191503990774869</v>
      </c>
      <c r="P2023" s="68">
        <f>IF(O2023&lt;&gt;"",VLOOKUP($A2023,Sheet4!$A$2:$O$1309,14,FALSE)*100,"")</f>
        <v>7.5931351976728845</v>
      </c>
      <c r="Q2023" s="68">
        <f>IF(P2023&lt;&gt;"",VLOOKUP($A2023,Sheet4!$A$2:$O$1309,15,FALSE)*100,"")</f>
        <v>53.86054939892351</v>
      </c>
      <c r="R2023" s="74">
        <f t="shared" si="67"/>
        <v>2</v>
      </c>
      <c r="S2023" s="64" t="s">
        <v>4364</v>
      </c>
      <c r="T2023" s="64" t="str">
        <f>IF(ISNA(VLOOKUP(A2023,Sheet1!B$3:C$1266,2,FALSE)=TRUE),"NC",VLOOKUP(A2023,Sheet1!B$3:C$1266,2,FALSE))</f>
        <v>Rural</v>
      </c>
      <c r="U2023" s="65">
        <f>IF(ISNA(VLOOKUP($A2023,Sheet1!$B$3:$AH$1266,Sheet1!E$1+(Sheet1!$A$1-1)*10,FALSE))=TRUE,"---",IF(VLOOKUP($A2023,Sheet1!$B$3:$AH$1266,Sheet1!E$1+(Sheet1!$A$1-1)*10,FALSE)="---","---", (ROUND(VLOOKUP($A2023,Sheet1!$B$3:$AH$1266,Sheet1!E$1+(Sheet1!$A$1-1)*10,FALSE),IF(VLOOKUP($A2023,Sheet1!$B$3:$AH$1266,Sheet1!E$1+(Sheet1!$A$1-1)*10,FALSE)&gt;99999,-3,IF(VLOOKUP($A2023,Sheet1!$B$3:$AH$1266,Sheet1!E$1+(Sheet1!$A$1-1)*10,FALSE)&gt;9999,-2,IF(VLOOKUP($A2023,Sheet1!$B$3:$AH$1266,Sheet1!E$1+(Sheet1!$A$1-1)*10,FALSE)&gt;999,-1,0)))))))</f>
        <v>3220</v>
      </c>
      <c r="V2023" s="65">
        <f>IF(ISNA(VLOOKUP($A2023,Sheet1!$B$3:$AH$1266,Sheet1!F$1+(Sheet1!$A$1-1)*10,FALSE))=TRUE,"---",IF(VLOOKUP($A2023,Sheet1!$B$3:$AH$1266,Sheet1!F$1+(Sheet1!$A$1-1)*10,FALSE)="---","---", (ROUND(VLOOKUP($A2023,Sheet1!$B$3:$AH$1266,Sheet1!F$1+(Sheet1!$A$1-1)*10,FALSE),IF(VLOOKUP($A2023,Sheet1!$B$3:$AH$1266,Sheet1!F$1+(Sheet1!$A$1-1)*10,FALSE)&gt;99999,-3,IF(VLOOKUP($A2023,Sheet1!$B$3:$AH$1266,Sheet1!F$1+(Sheet1!$A$1-1)*10,FALSE)&gt;9999,-2,IF(VLOOKUP($A2023,Sheet1!$B$3:$AH$1266,Sheet1!F$1+(Sheet1!$A$1-1)*10,FALSE)&gt;999,-1,0)))))))</f>
        <v>3670</v>
      </c>
      <c r="W2023" s="65">
        <f>IF(ISNA(VLOOKUP($A2023,Sheet1!$B$3:$AH$1266,Sheet1!G$1+(Sheet1!$A$1-1)*10,FALSE))=TRUE,"---",IF(VLOOKUP($A2023,Sheet1!$B$3:$AH$1266,Sheet1!G$1+(Sheet1!$A$1-1)*10,FALSE)="---","---", (ROUND(VLOOKUP($A2023,Sheet1!$B$3:$AH$1266,Sheet1!G$1+(Sheet1!$A$1-1)*10,FALSE),IF(VLOOKUP($A2023,Sheet1!$B$3:$AH$1266,Sheet1!G$1+(Sheet1!$A$1-1)*10,FALSE)&gt;99999,-3,IF(VLOOKUP($A2023,Sheet1!$B$3:$AH$1266,Sheet1!G$1+(Sheet1!$A$1-1)*10,FALSE)&gt;9999,-2,IF(VLOOKUP($A2023,Sheet1!$B$3:$AH$1266,Sheet1!G$1+(Sheet1!$A$1-1)*10,FALSE)&gt;999,-1,0)))))))</f>
        <v>4230</v>
      </c>
      <c r="X2023" s="65">
        <f>IF(ISNA(VLOOKUP($A2023,Sheet1!$B$3:$AH$1266,Sheet1!H$1+(Sheet1!$A$1-1)*10,FALSE))=TRUE,"---",IF(VLOOKUP($A2023,Sheet1!$B$3:$AH$1266,Sheet1!H$1+(Sheet1!$A$1-1)*10,FALSE)="---","---", (ROUND(VLOOKUP($A2023,Sheet1!$B$3:$AH$1266,Sheet1!H$1+(Sheet1!$A$1-1)*10,FALSE),IF(VLOOKUP($A2023,Sheet1!$B$3:$AH$1266,Sheet1!H$1+(Sheet1!$A$1-1)*10,FALSE)&gt;99999,-3,IF(VLOOKUP($A2023,Sheet1!$B$3:$AH$1266,Sheet1!H$1+(Sheet1!$A$1-1)*10,FALSE)&gt;9999,-2,IF(VLOOKUP($A2023,Sheet1!$B$3:$AH$1266,Sheet1!H$1+(Sheet1!$A$1-1)*10,FALSE)&gt;999,-1,0)))))))</f>
        <v>5670</v>
      </c>
      <c r="Y2023" s="65">
        <f>IF(ISNA(VLOOKUP($A2023,Sheet1!$B$3:$AH$1266,Sheet1!I$1+(Sheet1!$A$1-1)*10,FALSE))=TRUE,"---",IF(VLOOKUP($A2023,Sheet1!$B$3:$AH$1266,Sheet1!I$1+(Sheet1!$A$1-1)*10,FALSE)="---","---", (ROUND(VLOOKUP($A2023,Sheet1!$B$3:$AH$1266,Sheet1!I$1+(Sheet1!$A$1-1)*10,FALSE),IF(VLOOKUP($A2023,Sheet1!$B$3:$AH$1266,Sheet1!I$1+(Sheet1!$A$1-1)*10,FALSE)&gt;99999,-3,IF(VLOOKUP($A2023,Sheet1!$B$3:$AH$1266,Sheet1!I$1+(Sheet1!$A$1-1)*10,FALSE)&gt;9999,-2,IF(VLOOKUP($A2023,Sheet1!$B$3:$AH$1266,Sheet1!I$1+(Sheet1!$A$1-1)*10,FALSE)&gt;999,-1,0)))))))</f>
        <v>6640</v>
      </c>
      <c r="Z2023" s="65">
        <f>IF(ISNA(VLOOKUP($A2023,Sheet1!$B$3:$AH$1266,Sheet1!J$1+(Sheet1!$A$1-1)*10,FALSE))=TRUE,"---",IF(VLOOKUP($A2023,Sheet1!$B$3:$AH$1266,Sheet1!J$1+(Sheet1!$A$1-1)*10,FALSE)="---","---", (ROUND(VLOOKUP($A2023,Sheet1!$B$3:$AH$1266,Sheet1!J$1+(Sheet1!$A$1-1)*10,FALSE),IF(VLOOKUP($A2023,Sheet1!$B$3:$AH$1266,Sheet1!J$1+(Sheet1!$A$1-1)*10,FALSE)&gt;99999,-3,IF(VLOOKUP($A2023,Sheet1!$B$3:$AH$1266,Sheet1!J$1+(Sheet1!$A$1-1)*10,FALSE)&gt;9999,-2,IF(VLOOKUP($A2023,Sheet1!$B$3:$AH$1266,Sheet1!J$1+(Sheet1!$A$1-1)*10,FALSE)&gt;999,-1,0)))))))</f>
        <v>7860</v>
      </c>
      <c r="AA2023" s="65">
        <f>IF(ISNA(VLOOKUP($A2023,Sheet1!$B$3:$AH$1266,Sheet1!K$1+(Sheet1!$A$1-1)*10,FALSE))=TRUE,"---",IF(VLOOKUP($A2023,Sheet1!$B$3:$AH$1266,Sheet1!K$1+(Sheet1!$A$1-1)*10,FALSE)="---","---", (ROUND(VLOOKUP($A2023,Sheet1!$B$3:$AH$1266,Sheet1!K$1+(Sheet1!$A$1-1)*10,FALSE),IF(VLOOKUP($A2023,Sheet1!$B$3:$AH$1266,Sheet1!K$1+(Sheet1!$A$1-1)*10,FALSE)&gt;99999,-3,IF(VLOOKUP($A2023,Sheet1!$B$3:$AH$1266,Sheet1!K$1+(Sheet1!$A$1-1)*10,FALSE)&gt;9999,-2,IF(VLOOKUP($A2023,Sheet1!$B$3:$AH$1266,Sheet1!K$1+(Sheet1!$A$1-1)*10,FALSE)&gt;999,-1,0)))))))</f>
        <v>8730</v>
      </c>
      <c r="AB2023" s="65">
        <f>IF(ISNA(VLOOKUP($A2023,Sheet1!$B$3:$AH$1266,Sheet1!L$1+(Sheet1!$A$1-1)*10,FALSE))=TRUE,"---",IF(VLOOKUP($A2023,Sheet1!$B$3:$AH$1266,Sheet1!L$1+(Sheet1!$A$1-1)*10,FALSE)="---","---", (ROUND(VLOOKUP($A2023,Sheet1!$B$3:$AH$1266,Sheet1!L$1+(Sheet1!$A$1-1)*10,FALSE),IF(VLOOKUP($A2023,Sheet1!$B$3:$AH$1266,Sheet1!L$1+(Sheet1!$A$1-1)*10,FALSE)&gt;99999,-3,IF(VLOOKUP($A2023,Sheet1!$B$3:$AH$1266,Sheet1!L$1+(Sheet1!$A$1-1)*10,FALSE)&gt;9999,-2,IF(VLOOKUP($A2023,Sheet1!$B$3:$AH$1266,Sheet1!L$1+(Sheet1!$A$1-1)*10,FALSE)&gt;999,-1,0)))))))</f>
        <v>9730</v>
      </c>
      <c r="AC2023" s="65">
        <f>IF(ISNA(VLOOKUP($A2023,Sheet1!$B$3:$AH$1266,Sheet1!M$1+(Sheet1!$A$1-1)*10,FALSE))=TRUE,"---",IF(VLOOKUP($A2023,Sheet1!$B$3:$AH$1266,Sheet1!M$1+(Sheet1!$A$1-1)*10,FALSE)="---","---", (ROUND(VLOOKUP($A2023,Sheet1!$B$3:$AH$1266,Sheet1!M$1+(Sheet1!$A$1-1)*10,FALSE),IF(VLOOKUP($A2023,Sheet1!$B$3:$AH$1266,Sheet1!M$1+(Sheet1!$A$1-1)*10,FALSE)&gt;99999,-3,IF(VLOOKUP($A2023,Sheet1!$B$3:$AH$1266,Sheet1!M$1+(Sheet1!$A$1-1)*10,FALSE)&gt;9999,-2,IF(VLOOKUP($A2023,Sheet1!$B$3:$AH$1266,Sheet1!M$1+(Sheet1!$A$1-1)*10,FALSE)&gt;999,-1,0)))))))</f>
        <v>10500</v>
      </c>
      <c r="AD2023" s="65">
        <f>IF(ISNA(VLOOKUP($A2023,Sheet1!$B$3:$AH$1266,Sheet1!N$1+(Sheet1!$A$1-1)*10,FALSE))=TRUE,"---",IF(VLOOKUP($A2023,Sheet1!$B$3:$AH$1266,Sheet1!N$1+(Sheet1!$A$1-1)*10,FALSE)="---","---", (ROUND(VLOOKUP($A2023,Sheet1!$B$3:$AH$1266,Sheet1!N$1+(Sheet1!$A$1-1)*10,FALSE),IF(VLOOKUP($A2023,Sheet1!$B$3:$AH$1266,Sheet1!N$1+(Sheet1!$A$1-1)*10,FALSE)&gt;99999,-3,IF(VLOOKUP($A2023,Sheet1!$B$3:$AH$1266,Sheet1!N$1+(Sheet1!$A$1-1)*10,FALSE)&gt;9999,-2,IF(VLOOKUP($A2023,Sheet1!$B$3:$AH$1266,Sheet1!N$1+(Sheet1!$A$1-1)*10,FALSE)&gt;999,-1,0)))))))</f>
        <v>11900</v>
      </c>
    </row>
    <row r="2024" spans="1:30" ht="25.5" customHeight="1" x14ac:dyDescent="0.25">
      <c r="A2024" s="304" t="s">
        <v>2927</v>
      </c>
      <c r="B2024" s="393" t="s">
        <v>2928</v>
      </c>
      <c r="C2024" s="304">
        <v>444054</v>
      </c>
      <c r="D2024" s="304">
        <v>732816</v>
      </c>
      <c r="E2024" s="305" t="s">
        <v>3032</v>
      </c>
      <c r="F2024" s="117" t="s">
        <v>5019</v>
      </c>
      <c r="G2024" s="118" t="s">
        <v>286</v>
      </c>
      <c r="H2024" s="348">
        <v>608</v>
      </c>
      <c r="I2024" s="119">
        <v>35378</v>
      </c>
      <c r="J2024" s="120">
        <v>12.11</v>
      </c>
      <c r="K2024" s="118" t="s">
        <v>20</v>
      </c>
      <c r="L2024" s="122">
        <v>14400</v>
      </c>
      <c r="M2024" s="123">
        <v>23.7</v>
      </c>
      <c r="N2024" s="118" t="s">
        <v>12</v>
      </c>
      <c r="O2024" s="71">
        <f t="shared" si="68"/>
        <v>0.48236668798487936</v>
      </c>
      <c r="P2024" s="71">
        <f>IF(O2024&lt;&gt;"",VLOOKUP($A2024,Sheet4!$A$2:$O$1309,14,FALSE)*100,"")</f>
        <v>0.26446364351784268</v>
      </c>
      <c r="Q2024" s="71">
        <f>IF(P2024&lt;&gt;"",VLOOKUP($A2024,Sheet4!$A$2:$O$1309,15,FALSE)*100,"")</f>
        <v>2.5605057076791726</v>
      </c>
      <c r="R2024" s="73" t="str">
        <f t="shared" si="67"/>
        <v>200</v>
      </c>
      <c r="S2024" s="357" t="s">
        <v>4364</v>
      </c>
      <c r="T2024" s="357" t="str">
        <f>IF(ISNA(VLOOKUP(A2024,Sheet1!B$3:C$1266,2,FALSE)=TRUE),"NC",VLOOKUP(A2024,Sheet1!B$3:C$1266,2,FALSE))</f>
        <v>Rural10</v>
      </c>
      <c r="U2024" s="385">
        <f>IF(ISNA(VLOOKUP($A2024,Sheet1!$B$3:$AH$1266,Sheet1!E$1+(Sheet1!$A$1-1)*10,FALSE))=TRUE,"---",IF(VLOOKUP($A2024,Sheet1!$B$3:$AH$1266,Sheet1!E$1+(Sheet1!$A$1-1)*10,FALSE)="---","---", (ROUND(VLOOKUP($A2024,Sheet1!$B$3:$AH$1266,Sheet1!E$1+(Sheet1!$A$1-1)*10,FALSE),IF(VLOOKUP($A2024,Sheet1!$B$3:$AH$1266,Sheet1!E$1+(Sheet1!$A$1-1)*10,FALSE)&gt;99999,-3,IF(VLOOKUP($A2024,Sheet1!$B$3:$AH$1266,Sheet1!E$1+(Sheet1!$A$1-1)*10,FALSE)&gt;9999,-2,IF(VLOOKUP($A2024,Sheet1!$B$3:$AH$1266,Sheet1!E$1+(Sheet1!$A$1-1)*10,FALSE)&gt;999,-1,0)))))))</f>
        <v>4000</v>
      </c>
      <c r="V2024" s="385">
        <f>IF(ISNA(VLOOKUP($A2024,Sheet1!$B$3:$AH$1266,Sheet1!F$1+(Sheet1!$A$1-1)*10,FALSE))=TRUE,"---",IF(VLOOKUP($A2024,Sheet1!$B$3:$AH$1266,Sheet1!F$1+(Sheet1!$A$1-1)*10,FALSE)="---","---", (ROUND(VLOOKUP($A2024,Sheet1!$B$3:$AH$1266,Sheet1!F$1+(Sheet1!$A$1-1)*10,FALSE),IF(VLOOKUP($A2024,Sheet1!$B$3:$AH$1266,Sheet1!F$1+(Sheet1!$A$1-1)*10,FALSE)&gt;99999,-3,IF(VLOOKUP($A2024,Sheet1!$B$3:$AH$1266,Sheet1!F$1+(Sheet1!$A$1-1)*10,FALSE)&gt;9999,-2,IF(VLOOKUP($A2024,Sheet1!$B$3:$AH$1266,Sheet1!F$1+(Sheet1!$A$1-1)*10,FALSE)&gt;999,-1,0)))))))</f>
        <v>4670</v>
      </c>
      <c r="W2024" s="385">
        <f>IF(ISNA(VLOOKUP($A2024,Sheet1!$B$3:$AH$1266,Sheet1!G$1+(Sheet1!$A$1-1)*10,FALSE))=TRUE,"---",IF(VLOOKUP($A2024,Sheet1!$B$3:$AH$1266,Sheet1!G$1+(Sheet1!$A$1-1)*10,FALSE)="---","---", (ROUND(VLOOKUP($A2024,Sheet1!$B$3:$AH$1266,Sheet1!G$1+(Sheet1!$A$1-1)*10,FALSE),IF(VLOOKUP($A2024,Sheet1!$B$3:$AH$1266,Sheet1!G$1+(Sheet1!$A$1-1)*10,FALSE)&gt;99999,-3,IF(VLOOKUP($A2024,Sheet1!$B$3:$AH$1266,Sheet1!G$1+(Sheet1!$A$1-1)*10,FALSE)&gt;9999,-2,IF(VLOOKUP($A2024,Sheet1!$B$3:$AH$1266,Sheet1!G$1+(Sheet1!$A$1-1)*10,FALSE)&gt;999,-1,0)))))))</f>
        <v>5480</v>
      </c>
      <c r="X2024" s="385">
        <f>IF(ISNA(VLOOKUP($A2024,Sheet1!$B$3:$AH$1266,Sheet1!H$1+(Sheet1!$A$1-1)*10,FALSE))=TRUE,"---",IF(VLOOKUP($A2024,Sheet1!$B$3:$AH$1266,Sheet1!H$1+(Sheet1!$A$1-1)*10,FALSE)="---","---", (ROUND(VLOOKUP($A2024,Sheet1!$B$3:$AH$1266,Sheet1!H$1+(Sheet1!$A$1-1)*10,FALSE),IF(VLOOKUP($A2024,Sheet1!$B$3:$AH$1266,Sheet1!H$1+(Sheet1!$A$1-1)*10,FALSE)&gt;99999,-3,IF(VLOOKUP($A2024,Sheet1!$B$3:$AH$1266,Sheet1!H$1+(Sheet1!$A$1-1)*10,FALSE)&gt;9999,-2,IF(VLOOKUP($A2024,Sheet1!$B$3:$AH$1266,Sheet1!H$1+(Sheet1!$A$1-1)*10,FALSE)&gt;999,-1,0)))))))</f>
        <v>7500</v>
      </c>
      <c r="Y2024" s="385">
        <f>IF(ISNA(VLOOKUP($A2024,Sheet1!$B$3:$AH$1266,Sheet1!I$1+(Sheet1!$A$1-1)*10,FALSE))=TRUE,"---",IF(VLOOKUP($A2024,Sheet1!$B$3:$AH$1266,Sheet1!I$1+(Sheet1!$A$1-1)*10,FALSE)="---","---", (ROUND(VLOOKUP($A2024,Sheet1!$B$3:$AH$1266,Sheet1!I$1+(Sheet1!$A$1-1)*10,FALSE),IF(VLOOKUP($A2024,Sheet1!$B$3:$AH$1266,Sheet1!I$1+(Sheet1!$A$1-1)*10,FALSE)&gt;99999,-3,IF(VLOOKUP($A2024,Sheet1!$B$3:$AH$1266,Sheet1!I$1+(Sheet1!$A$1-1)*10,FALSE)&gt;9999,-2,IF(VLOOKUP($A2024,Sheet1!$B$3:$AH$1266,Sheet1!I$1+(Sheet1!$A$1-1)*10,FALSE)&gt;999,-1,0)))))))</f>
        <v>8830</v>
      </c>
      <c r="Z2024" s="385">
        <f>IF(ISNA(VLOOKUP($A2024,Sheet1!$B$3:$AH$1266,Sheet1!J$1+(Sheet1!$A$1-1)*10,FALSE))=TRUE,"---",IF(VLOOKUP($A2024,Sheet1!$B$3:$AH$1266,Sheet1!J$1+(Sheet1!$A$1-1)*10,FALSE)="---","---", (ROUND(VLOOKUP($A2024,Sheet1!$B$3:$AH$1266,Sheet1!J$1+(Sheet1!$A$1-1)*10,FALSE),IF(VLOOKUP($A2024,Sheet1!$B$3:$AH$1266,Sheet1!J$1+(Sheet1!$A$1-1)*10,FALSE)&gt;99999,-3,IF(VLOOKUP($A2024,Sheet1!$B$3:$AH$1266,Sheet1!J$1+(Sheet1!$A$1-1)*10,FALSE)&gt;9999,-2,IF(VLOOKUP($A2024,Sheet1!$B$3:$AH$1266,Sheet1!J$1+(Sheet1!$A$1-1)*10,FALSE)&gt;999,-1,0)))))))</f>
        <v>10500</v>
      </c>
      <c r="AA2024" s="385">
        <f>IF(ISNA(VLOOKUP($A2024,Sheet1!$B$3:$AH$1266,Sheet1!K$1+(Sheet1!$A$1-1)*10,FALSE))=TRUE,"---",IF(VLOOKUP($A2024,Sheet1!$B$3:$AH$1266,Sheet1!K$1+(Sheet1!$A$1-1)*10,FALSE)="---","---", (ROUND(VLOOKUP($A2024,Sheet1!$B$3:$AH$1266,Sheet1!K$1+(Sheet1!$A$1-1)*10,FALSE),IF(VLOOKUP($A2024,Sheet1!$B$3:$AH$1266,Sheet1!K$1+(Sheet1!$A$1-1)*10,FALSE)&gt;99999,-3,IF(VLOOKUP($A2024,Sheet1!$B$3:$AH$1266,Sheet1!K$1+(Sheet1!$A$1-1)*10,FALSE)&gt;9999,-2,IF(VLOOKUP($A2024,Sheet1!$B$3:$AH$1266,Sheet1!K$1+(Sheet1!$A$1-1)*10,FALSE)&gt;999,-1,0)))))))</f>
        <v>11800</v>
      </c>
      <c r="AB2024" s="385">
        <f>IF(ISNA(VLOOKUP($A2024,Sheet1!$B$3:$AH$1266,Sheet1!L$1+(Sheet1!$A$1-1)*10,FALSE))=TRUE,"---",IF(VLOOKUP($A2024,Sheet1!$B$3:$AH$1266,Sheet1!L$1+(Sheet1!$A$1-1)*10,FALSE)="---","---", (ROUND(VLOOKUP($A2024,Sheet1!$B$3:$AH$1266,Sheet1!L$1+(Sheet1!$A$1-1)*10,FALSE),IF(VLOOKUP($A2024,Sheet1!$B$3:$AH$1266,Sheet1!L$1+(Sheet1!$A$1-1)*10,FALSE)&gt;99999,-3,IF(VLOOKUP($A2024,Sheet1!$B$3:$AH$1266,Sheet1!L$1+(Sheet1!$A$1-1)*10,FALSE)&gt;9999,-2,IF(VLOOKUP($A2024,Sheet1!$B$3:$AH$1266,Sheet1!L$1+(Sheet1!$A$1-1)*10,FALSE)&gt;999,-1,0)))))))</f>
        <v>13000</v>
      </c>
      <c r="AC2024" s="385">
        <f>IF(ISNA(VLOOKUP($A2024,Sheet1!$B$3:$AH$1266,Sheet1!M$1+(Sheet1!$A$1-1)*10,FALSE))=TRUE,"---",IF(VLOOKUP($A2024,Sheet1!$B$3:$AH$1266,Sheet1!M$1+(Sheet1!$A$1-1)*10,FALSE)="---","---", (ROUND(VLOOKUP($A2024,Sheet1!$B$3:$AH$1266,Sheet1!M$1+(Sheet1!$A$1-1)*10,FALSE),IF(VLOOKUP($A2024,Sheet1!$B$3:$AH$1266,Sheet1!M$1+(Sheet1!$A$1-1)*10,FALSE)&gt;99999,-3,IF(VLOOKUP($A2024,Sheet1!$B$3:$AH$1266,Sheet1!M$1+(Sheet1!$A$1-1)*10,FALSE)&gt;9999,-2,IF(VLOOKUP($A2024,Sheet1!$B$3:$AH$1266,Sheet1!M$1+(Sheet1!$A$1-1)*10,FALSE)&gt;999,-1,0)))))))</f>
        <v>14300</v>
      </c>
      <c r="AD2024" s="385">
        <f>IF(ISNA(VLOOKUP($A2024,Sheet1!$B$3:$AH$1266,Sheet1!N$1+(Sheet1!$A$1-1)*10,FALSE))=TRUE,"---",IF(VLOOKUP($A2024,Sheet1!$B$3:$AH$1266,Sheet1!N$1+(Sheet1!$A$1-1)*10,FALSE)="---","---", (ROUND(VLOOKUP($A2024,Sheet1!$B$3:$AH$1266,Sheet1!N$1+(Sheet1!$A$1-1)*10,FALSE),IF(VLOOKUP($A2024,Sheet1!$B$3:$AH$1266,Sheet1!N$1+(Sheet1!$A$1-1)*10,FALSE)&gt;99999,-3,IF(VLOOKUP($A2024,Sheet1!$B$3:$AH$1266,Sheet1!N$1+(Sheet1!$A$1-1)*10,FALSE)&gt;9999,-2,IF(VLOOKUP($A2024,Sheet1!$B$3:$AH$1266,Sheet1!N$1+(Sheet1!$A$1-1)*10,FALSE)&gt;999,-1,0)))))))</f>
        <v>16100</v>
      </c>
    </row>
    <row r="2025" spans="1:30" ht="25.5" customHeight="1" x14ac:dyDescent="0.25">
      <c r="A2025" s="304"/>
      <c r="B2025" s="346"/>
      <c r="C2025" s="304"/>
      <c r="D2025" s="304"/>
      <c r="E2025" s="305" t="e">
        <v>#N/A</v>
      </c>
      <c r="F2025" s="345" t="s">
        <v>5020</v>
      </c>
      <c r="G2025" s="351" t="s">
        <v>31</v>
      </c>
      <c r="H2025" s="348"/>
      <c r="I2025" s="377">
        <v>10326</v>
      </c>
      <c r="J2025" s="448">
        <v>12.8</v>
      </c>
      <c r="K2025" s="351" t="s">
        <v>224</v>
      </c>
      <c r="L2025" s="338">
        <v>11500</v>
      </c>
      <c r="M2025" s="381">
        <v>18.899999999999999</v>
      </c>
      <c r="N2025" s="351" t="s">
        <v>780</v>
      </c>
      <c r="O2025" s="328" t="s">
        <v>4405</v>
      </c>
      <c r="P2025" s="328" t="s">
        <v>4405</v>
      </c>
      <c r="Q2025" s="328" t="s">
        <v>4405</v>
      </c>
      <c r="R2025" s="358" t="s">
        <v>4405</v>
      </c>
      <c r="S2025" s="357" t="e">
        <v>#N/A</v>
      </c>
      <c r="T2025" s="357" t="str">
        <f>IF(ISNA(VLOOKUP(A2025,Sheet1!B$3:C$1266,2,FALSE)=TRUE),"ND",VLOOKUP(A2025,Sheet1!B$3:C$1266,2,FALSE))</f>
        <v>ND</v>
      </c>
      <c r="U2025" s="385" t="str">
        <f>IF(ISNA(VLOOKUP($A2025,Sheet1!$B$3:$AH$1266,Sheet1!E$1+(Sheet1!$A$1-1)*10,FALSE))=TRUE,"---",IF(VLOOKUP($A2025,Sheet1!$B$3:$AH$1266,Sheet1!E$1+(Sheet1!$A$1-1)*10,FALSE)="---","---", (ROUND(VLOOKUP($A2025,Sheet1!$B$3:$AH$1266,Sheet1!E$1+(Sheet1!$A$1-1)*10,FALSE),IF(VLOOKUP($A2025,Sheet1!$B$3:$AH$1266,Sheet1!E$1+(Sheet1!$A$1-1)*10,FALSE)&gt;99999,-3,IF(VLOOKUP($A2025,Sheet1!$B$3:$AH$1266,Sheet1!E$1+(Sheet1!$A$1-1)*10,FALSE)&gt;9999,-2,IF(VLOOKUP($A2025,Sheet1!$B$3:$AH$1266,Sheet1!E$1+(Sheet1!$A$1-1)*10,FALSE)&gt;999,-1,0)))))))</f>
        <v>---</v>
      </c>
      <c r="V2025" s="385" t="str">
        <f>IF(ISNA(VLOOKUP($A2025,Sheet1!$B$3:$AH$1266,Sheet1!F$1+(Sheet1!$A$1-1)*10,FALSE))=TRUE,"---",IF(VLOOKUP($A2025,Sheet1!$B$3:$AH$1266,Sheet1!F$1+(Sheet1!$A$1-1)*10,FALSE)="---","---", (ROUND(VLOOKUP($A2025,Sheet1!$B$3:$AH$1266,Sheet1!F$1+(Sheet1!$A$1-1)*10,FALSE),IF(VLOOKUP($A2025,Sheet1!$B$3:$AH$1266,Sheet1!F$1+(Sheet1!$A$1-1)*10,FALSE)&gt;99999,-3,IF(VLOOKUP($A2025,Sheet1!$B$3:$AH$1266,Sheet1!F$1+(Sheet1!$A$1-1)*10,FALSE)&gt;9999,-2,IF(VLOOKUP($A2025,Sheet1!$B$3:$AH$1266,Sheet1!F$1+(Sheet1!$A$1-1)*10,FALSE)&gt;999,-1,0)))))))</f>
        <v>---</v>
      </c>
      <c r="W2025" s="385" t="str">
        <f>IF(ISNA(VLOOKUP($A2025,Sheet1!$B$3:$AH$1266,Sheet1!G$1+(Sheet1!$A$1-1)*10,FALSE))=TRUE,"---",IF(VLOOKUP($A2025,Sheet1!$B$3:$AH$1266,Sheet1!G$1+(Sheet1!$A$1-1)*10,FALSE)="---","---", (ROUND(VLOOKUP($A2025,Sheet1!$B$3:$AH$1266,Sheet1!G$1+(Sheet1!$A$1-1)*10,FALSE),IF(VLOOKUP($A2025,Sheet1!$B$3:$AH$1266,Sheet1!G$1+(Sheet1!$A$1-1)*10,FALSE)&gt;99999,-3,IF(VLOOKUP($A2025,Sheet1!$B$3:$AH$1266,Sheet1!G$1+(Sheet1!$A$1-1)*10,FALSE)&gt;9999,-2,IF(VLOOKUP($A2025,Sheet1!$B$3:$AH$1266,Sheet1!G$1+(Sheet1!$A$1-1)*10,FALSE)&gt;999,-1,0)))))))</f>
        <v>---</v>
      </c>
      <c r="X2025" s="385" t="str">
        <f>IF(ISNA(VLOOKUP($A2025,Sheet1!$B$3:$AH$1266,Sheet1!H$1+(Sheet1!$A$1-1)*10,FALSE))=TRUE,"---",IF(VLOOKUP($A2025,Sheet1!$B$3:$AH$1266,Sheet1!H$1+(Sheet1!$A$1-1)*10,FALSE)="---","---", (ROUND(VLOOKUP($A2025,Sheet1!$B$3:$AH$1266,Sheet1!H$1+(Sheet1!$A$1-1)*10,FALSE),IF(VLOOKUP($A2025,Sheet1!$B$3:$AH$1266,Sheet1!H$1+(Sheet1!$A$1-1)*10,FALSE)&gt;99999,-3,IF(VLOOKUP($A2025,Sheet1!$B$3:$AH$1266,Sheet1!H$1+(Sheet1!$A$1-1)*10,FALSE)&gt;9999,-2,IF(VLOOKUP($A2025,Sheet1!$B$3:$AH$1266,Sheet1!H$1+(Sheet1!$A$1-1)*10,FALSE)&gt;999,-1,0)))))))</f>
        <v>---</v>
      </c>
      <c r="Y2025" s="385" t="str">
        <f>IF(ISNA(VLOOKUP($A2025,Sheet1!$B$3:$AH$1266,Sheet1!I$1+(Sheet1!$A$1-1)*10,FALSE))=TRUE,"---",IF(VLOOKUP($A2025,Sheet1!$B$3:$AH$1266,Sheet1!I$1+(Sheet1!$A$1-1)*10,FALSE)="---","---", (ROUND(VLOOKUP($A2025,Sheet1!$B$3:$AH$1266,Sheet1!I$1+(Sheet1!$A$1-1)*10,FALSE),IF(VLOOKUP($A2025,Sheet1!$B$3:$AH$1266,Sheet1!I$1+(Sheet1!$A$1-1)*10,FALSE)&gt;99999,-3,IF(VLOOKUP($A2025,Sheet1!$B$3:$AH$1266,Sheet1!I$1+(Sheet1!$A$1-1)*10,FALSE)&gt;9999,-2,IF(VLOOKUP($A2025,Sheet1!$B$3:$AH$1266,Sheet1!I$1+(Sheet1!$A$1-1)*10,FALSE)&gt;999,-1,0)))))))</f>
        <v>---</v>
      </c>
      <c r="Z2025" s="385" t="str">
        <f>IF(ISNA(VLOOKUP($A2025,Sheet1!$B$3:$AH$1266,Sheet1!J$1+(Sheet1!$A$1-1)*10,FALSE))=TRUE,"---",IF(VLOOKUP($A2025,Sheet1!$B$3:$AH$1266,Sheet1!J$1+(Sheet1!$A$1-1)*10,FALSE)="---","---", (ROUND(VLOOKUP($A2025,Sheet1!$B$3:$AH$1266,Sheet1!J$1+(Sheet1!$A$1-1)*10,FALSE),IF(VLOOKUP($A2025,Sheet1!$B$3:$AH$1266,Sheet1!J$1+(Sheet1!$A$1-1)*10,FALSE)&gt;99999,-3,IF(VLOOKUP($A2025,Sheet1!$B$3:$AH$1266,Sheet1!J$1+(Sheet1!$A$1-1)*10,FALSE)&gt;9999,-2,IF(VLOOKUP($A2025,Sheet1!$B$3:$AH$1266,Sheet1!J$1+(Sheet1!$A$1-1)*10,FALSE)&gt;999,-1,0)))))))</f>
        <v>---</v>
      </c>
      <c r="AA2025" s="385" t="str">
        <f>IF(ISNA(VLOOKUP($A2025,Sheet1!$B$3:$AH$1266,Sheet1!K$1+(Sheet1!$A$1-1)*10,FALSE))=TRUE,"---",IF(VLOOKUP($A2025,Sheet1!$B$3:$AH$1266,Sheet1!K$1+(Sheet1!$A$1-1)*10,FALSE)="---","---", (ROUND(VLOOKUP($A2025,Sheet1!$B$3:$AH$1266,Sheet1!K$1+(Sheet1!$A$1-1)*10,FALSE),IF(VLOOKUP($A2025,Sheet1!$B$3:$AH$1266,Sheet1!K$1+(Sheet1!$A$1-1)*10,FALSE)&gt;99999,-3,IF(VLOOKUP($A2025,Sheet1!$B$3:$AH$1266,Sheet1!K$1+(Sheet1!$A$1-1)*10,FALSE)&gt;9999,-2,IF(VLOOKUP($A2025,Sheet1!$B$3:$AH$1266,Sheet1!K$1+(Sheet1!$A$1-1)*10,FALSE)&gt;999,-1,0)))))))</f>
        <v>---</v>
      </c>
      <c r="AB2025" s="385" t="str">
        <f>IF(ISNA(VLOOKUP($A2025,Sheet1!$B$3:$AH$1266,Sheet1!L$1+(Sheet1!$A$1-1)*10,FALSE))=TRUE,"---",IF(VLOOKUP($A2025,Sheet1!$B$3:$AH$1266,Sheet1!L$1+(Sheet1!$A$1-1)*10,FALSE)="---","---", (ROUND(VLOOKUP($A2025,Sheet1!$B$3:$AH$1266,Sheet1!L$1+(Sheet1!$A$1-1)*10,FALSE),IF(VLOOKUP($A2025,Sheet1!$B$3:$AH$1266,Sheet1!L$1+(Sheet1!$A$1-1)*10,FALSE)&gt;99999,-3,IF(VLOOKUP($A2025,Sheet1!$B$3:$AH$1266,Sheet1!L$1+(Sheet1!$A$1-1)*10,FALSE)&gt;9999,-2,IF(VLOOKUP($A2025,Sheet1!$B$3:$AH$1266,Sheet1!L$1+(Sheet1!$A$1-1)*10,FALSE)&gt;999,-1,0)))))))</f>
        <v>---</v>
      </c>
      <c r="AC2025" s="385" t="str">
        <f>IF(ISNA(VLOOKUP($A2025,Sheet1!$B$3:$AH$1266,Sheet1!M$1+(Sheet1!$A$1-1)*10,FALSE))=TRUE,"---",IF(VLOOKUP($A2025,Sheet1!$B$3:$AH$1266,Sheet1!M$1+(Sheet1!$A$1-1)*10,FALSE)="---","---", (ROUND(VLOOKUP($A2025,Sheet1!$B$3:$AH$1266,Sheet1!M$1+(Sheet1!$A$1-1)*10,FALSE),IF(VLOOKUP($A2025,Sheet1!$B$3:$AH$1266,Sheet1!M$1+(Sheet1!$A$1-1)*10,FALSE)&gt;99999,-3,IF(VLOOKUP($A2025,Sheet1!$B$3:$AH$1266,Sheet1!M$1+(Sheet1!$A$1-1)*10,FALSE)&gt;9999,-2,IF(VLOOKUP($A2025,Sheet1!$B$3:$AH$1266,Sheet1!M$1+(Sheet1!$A$1-1)*10,FALSE)&gt;999,-1,0)))))))</f>
        <v>---</v>
      </c>
      <c r="AD2025" s="385" t="str">
        <f>IF(ISNA(VLOOKUP($A2025,Sheet1!$B$3:$AH$1266,Sheet1!N$1+(Sheet1!$A$1-1)*10,FALSE))=TRUE,"---",IF(VLOOKUP($A2025,Sheet1!$B$3:$AH$1266,Sheet1!N$1+(Sheet1!$A$1-1)*10,FALSE)="---","---", (ROUND(VLOOKUP($A2025,Sheet1!$B$3:$AH$1266,Sheet1!N$1+(Sheet1!$A$1-1)*10,FALSE),IF(VLOOKUP($A2025,Sheet1!$B$3:$AH$1266,Sheet1!N$1+(Sheet1!$A$1-1)*10,FALSE)&gt;99999,-3,IF(VLOOKUP($A2025,Sheet1!$B$3:$AH$1266,Sheet1!N$1+(Sheet1!$A$1-1)*10,FALSE)&gt;9999,-2,IF(VLOOKUP($A2025,Sheet1!$B$3:$AH$1266,Sheet1!N$1+(Sheet1!$A$1-1)*10,FALSE)&gt;999,-1,0)))))))</f>
        <v>---</v>
      </c>
    </row>
    <row r="2026" spans="1:30" ht="25.5" customHeight="1" x14ac:dyDescent="0.25">
      <c r="A2026" s="304"/>
      <c r="B2026" s="346"/>
      <c r="C2026" s="304"/>
      <c r="D2026" s="304"/>
      <c r="E2026" s="305"/>
      <c r="F2026" s="355"/>
      <c r="G2026" s="335"/>
      <c r="H2026" s="348"/>
      <c r="I2026" s="378"/>
      <c r="J2026" s="449"/>
      <c r="K2026" s="352"/>
      <c r="L2026" s="339"/>
      <c r="M2026" s="382"/>
      <c r="N2026" s="352"/>
      <c r="O2026" s="329" t="e">
        <f t="shared" si="68"/>
        <v>#NUM!</v>
      </c>
      <c r="P2026" s="329" t="e">
        <f>IF(O2026&lt;&gt;"",VLOOKUP($A2026,Sheet4!$A$2:$O$1309,14,FALSE)*100,"")</f>
        <v>#NUM!</v>
      </c>
      <c r="Q2026" s="329" t="e">
        <f>IF(P2026&lt;&gt;"",VLOOKUP($A2026,Sheet4!$A$2:$O$1309,15,FALSE)*100,"")</f>
        <v>#NUM!</v>
      </c>
      <c r="R2026" s="357" t="e">
        <f t="shared" si="67"/>
        <v>#NUM!</v>
      </c>
      <c r="S2026" s="357"/>
      <c r="T2026" s="357"/>
      <c r="U2026" s="385"/>
      <c r="V2026" s="385"/>
      <c r="W2026" s="385"/>
      <c r="X2026" s="385"/>
      <c r="Y2026" s="385"/>
      <c r="Z2026" s="385"/>
      <c r="AA2026" s="385"/>
      <c r="AB2026" s="385"/>
      <c r="AC2026" s="385"/>
      <c r="AD2026" s="385"/>
    </row>
    <row r="2027" spans="1:30" ht="25.5" customHeight="1" x14ac:dyDescent="0.25">
      <c r="A2027" s="303" t="s">
        <v>2929</v>
      </c>
      <c r="B2027" s="330" t="s">
        <v>2930</v>
      </c>
      <c r="C2027" s="303">
        <v>443824</v>
      </c>
      <c r="D2027" s="303">
        <v>732941</v>
      </c>
      <c r="E2027" s="307" t="s">
        <v>3032</v>
      </c>
      <c r="F2027" s="52" t="s">
        <v>4576</v>
      </c>
      <c r="G2027" s="127" t="s">
        <v>31</v>
      </c>
      <c r="H2027" s="347">
        <v>63.3</v>
      </c>
      <c r="I2027" s="326">
        <v>35378</v>
      </c>
      <c r="J2027" s="324">
        <v>7.56</v>
      </c>
      <c r="K2027" s="318" t="s">
        <v>24</v>
      </c>
      <c r="L2027" s="320">
        <v>4200</v>
      </c>
      <c r="M2027" s="322">
        <v>66.400000000000006</v>
      </c>
      <c r="N2027" s="315" t="s">
        <v>4405</v>
      </c>
      <c r="O2027" s="299">
        <f t="shared" si="68"/>
        <v>0.8487296936912152</v>
      </c>
      <c r="P2027" s="299">
        <f>IF(O2027&lt;&gt;"",VLOOKUP($A2027,Sheet4!$A$2:$O$1309,14,FALSE)*100,"")</f>
        <v>0.37994644666760058</v>
      </c>
      <c r="Q2027" s="299">
        <f>IF(P2027&lt;&gt;"",VLOOKUP($A2027,Sheet4!$A$2:$O$1309,15,FALSE)*100,"")</f>
        <v>3.6600108319001512</v>
      </c>
      <c r="R2027" s="301" t="str">
        <f t="shared" si="67"/>
        <v>&gt;100, &lt;200</v>
      </c>
      <c r="S2027" s="356" t="s">
        <v>4364</v>
      </c>
      <c r="T2027" s="356" t="str">
        <f>IF(ISNA(VLOOKUP(A2027,Sheet1!B$3:C$1266,2,FALSE)=TRUE),"NC",VLOOKUP(A2027,Sheet1!B$3:C$1266,2,FALSE))</f>
        <v>Rural10</v>
      </c>
      <c r="U2027" s="392">
        <f>IF(ISNA(VLOOKUP($A2027,Sheet1!$B$3:$AH$1266,Sheet1!E$1+(Sheet1!$A$1-1)*10,FALSE))=TRUE,"---",IF(VLOOKUP($A2027,Sheet1!$B$3:$AH$1266,Sheet1!E$1+(Sheet1!$A$1-1)*10,FALSE)="---","---", (ROUND(VLOOKUP($A2027,Sheet1!$B$3:$AH$1266,Sheet1!E$1+(Sheet1!$A$1-1)*10,FALSE),IF(VLOOKUP($A2027,Sheet1!$B$3:$AH$1266,Sheet1!E$1+(Sheet1!$A$1-1)*10,FALSE)&gt;99999,-3,IF(VLOOKUP($A2027,Sheet1!$B$3:$AH$1266,Sheet1!E$1+(Sheet1!$A$1-1)*10,FALSE)&gt;9999,-2,IF(VLOOKUP($A2027,Sheet1!$B$3:$AH$1266,Sheet1!E$1+(Sheet1!$A$1-1)*10,FALSE)&gt;999,-1,0)))))))</f>
        <v>550</v>
      </c>
      <c r="V2027" s="392">
        <f>IF(ISNA(VLOOKUP($A2027,Sheet1!$B$3:$AH$1266,Sheet1!F$1+(Sheet1!$A$1-1)*10,FALSE))=TRUE,"---",IF(VLOOKUP($A2027,Sheet1!$B$3:$AH$1266,Sheet1!F$1+(Sheet1!$A$1-1)*10,FALSE)="---","---", (ROUND(VLOOKUP($A2027,Sheet1!$B$3:$AH$1266,Sheet1!F$1+(Sheet1!$A$1-1)*10,FALSE),IF(VLOOKUP($A2027,Sheet1!$B$3:$AH$1266,Sheet1!F$1+(Sheet1!$A$1-1)*10,FALSE)&gt;99999,-3,IF(VLOOKUP($A2027,Sheet1!$B$3:$AH$1266,Sheet1!F$1+(Sheet1!$A$1-1)*10,FALSE)&gt;9999,-2,IF(VLOOKUP($A2027,Sheet1!$B$3:$AH$1266,Sheet1!F$1+(Sheet1!$A$1-1)*10,FALSE)&gt;999,-1,0)))))))</f>
        <v>702</v>
      </c>
      <c r="W2027" s="392">
        <f>IF(ISNA(VLOOKUP($A2027,Sheet1!$B$3:$AH$1266,Sheet1!G$1+(Sheet1!$A$1-1)*10,FALSE))=TRUE,"---",IF(VLOOKUP($A2027,Sheet1!$B$3:$AH$1266,Sheet1!G$1+(Sheet1!$A$1-1)*10,FALSE)="---","---", (ROUND(VLOOKUP($A2027,Sheet1!$B$3:$AH$1266,Sheet1!G$1+(Sheet1!$A$1-1)*10,FALSE),IF(VLOOKUP($A2027,Sheet1!$B$3:$AH$1266,Sheet1!G$1+(Sheet1!$A$1-1)*10,FALSE)&gt;99999,-3,IF(VLOOKUP($A2027,Sheet1!$B$3:$AH$1266,Sheet1!G$1+(Sheet1!$A$1-1)*10,FALSE)&gt;9999,-2,IF(VLOOKUP($A2027,Sheet1!$B$3:$AH$1266,Sheet1!G$1+(Sheet1!$A$1-1)*10,FALSE)&gt;999,-1,0)))))))</f>
        <v>910</v>
      </c>
      <c r="X2027" s="392">
        <f>IF(ISNA(VLOOKUP($A2027,Sheet1!$B$3:$AH$1266,Sheet1!H$1+(Sheet1!$A$1-1)*10,FALSE))=TRUE,"---",IF(VLOOKUP($A2027,Sheet1!$B$3:$AH$1266,Sheet1!H$1+(Sheet1!$A$1-1)*10,FALSE)="---","---", (ROUND(VLOOKUP($A2027,Sheet1!$B$3:$AH$1266,Sheet1!H$1+(Sheet1!$A$1-1)*10,FALSE),IF(VLOOKUP($A2027,Sheet1!$B$3:$AH$1266,Sheet1!H$1+(Sheet1!$A$1-1)*10,FALSE)&gt;99999,-3,IF(VLOOKUP($A2027,Sheet1!$B$3:$AH$1266,Sheet1!H$1+(Sheet1!$A$1-1)*10,FALSE)&gt;9999,-2,IF(VLOOKUP($A2027,Sheet1!$B$3:$AH$1266,Sheet1!H$1+(Sheet1!$A$1-1)*10,FALSE)&gt;999,-1,0)))))))</f>
        <v>1540</v>
      </c>
      <c r="Y2027" s="392">
        <f>IF(ISNA(VLOOKUP($A2027,Sheet1!$B$3:$AH$1266,Sheet1!I$1+(Sheet1!$A$1-1)*10,FALSE))=TRUE,"---",IF(VLOOKUP($A2027,Sheet1!$B$3:$AH$1266,Sheet1!I$1+(Sheet1!$A$1-1)*10,FALSE)="---","---", (ROUND(VLOOKUP($A2027,Sheet1!$B$3:$AH$1266,Sheet1!I$1+(Sheet1!$A$1-1)*10,FALSE),IF(VLOOKUP($A2027,Sheet1!$B$3:$AH$1266,Sheet1!I$1+(Sheet1!$A$1-1)*10,FALSE)&gt;99999,-3,IF(VLOOKUP($A2027,Sheet1!$B$3:$AH$1266,Sheet1!I$1+(Sheet1!$A$1-1)*10,FALSE)&gt;9999,-2,IF(VLOOKUP($A2027,Sheet1!$B$3:$AH$1266,Sheet1!I$1+(Sheet1!$A$1-1)*10,FALSE)&gt;999,-1,0)))))))</f>
        <v>2040</v>
      </c>
      <c r="Z2027" s="392">
        <f>IF(ISNA(VLOOKUP($A2027,Sheet1!$B$3:$AH$1266,Sheet1!J$1+(Sheet1!$A$1-1)*10,FALSE))=TRUE,"---",IF(VLOOKUP($A2027,Sheet1!$B$3:$AH$1266,Sheet1!J$1+(Sheet1!$A$1-1)*10,FALSE)="---","---", (ROUND(VLOOKUP($A2027,Sheet1!$B$3:$AH$1266,Sheet1!J$1+(Sheet1!$A$1-1)*10,FALSE),IF(VLOOKUP($A2027,Sheet1!$B$3:$AH$1266,Sheet1!J$1+(Sheet1!$A$1-1)*10,FALSE)&gt;99999,-3,IF(VLOOKUP($A2027,Sheet1!$B$3:$AH$1266,Sheet1!J$1+(Sheet1!$A$1-1)*10,FALSE)&gt;9999,-2,IF(VLOOKUP($A2027,Sheet1!$B$3:$AH$1266,Sheet1!J$1+(Sheet1!$A$1-1)*10,FALSE)&gt;999,-1,0)))))))</f>
        <v>2760</v>
      </c>
      <c r="AA2027" s="392">
        <f>IF(ISNA(VLOOKUP($A2027,Sheet1!$B$3:$AH$1266,Sheet1!K$1+(Sheet1!$A$1-1)*10,FALSE))=TRUE,"---",IF(VLOOKUP($A2027,Sheet1!$B$3:$AH$1266,Sheet1!K$1+(Sheet1!$A$1-1)*10,FALSE)="---","---", (ROUND(VLOOKUP($A2027,Sheet1!$B$3:$AH$1266,Sheet1!K$1+(Sheet1!$A$1-1)*10,FALSE),IF(VLOOKUP($A2027,Sheet1!$B$3:$AH$1266,Sheet1!K$1+(Sheet1!$A$1-1)*10,FALSE)&gt;99999,-3,IF(VLOOKUP($A2027,Sheet1!$B$3:$AH$1266,Sheet1!K$1+(Sheet1!$A$1-1)*10,FALSE)&gt;9999,-2,IF(VLOOKUP($A2027,Sheet1!$B$3:$AH$1266,Sheet1!K$1+(Sheet1!$A$1-1)*10,FALSE)&gt;999,-1,0)))))))</f>
        <v>3350</v>
      </c>
      <c r="AB2027" s="392">
        <f>IF(ISNA(VLOOKUP($A2027,Sheet1!$B$3:$AH$1266,Sheet1!L$1+(Sheet1!$A$1-1)*10,FALSE))=TRUE,"---",IF(VLOOKUP($A2027,Sheet1!$B$3:$AH$1266,Sheet1!L$1+(Sheet1!$A$1-1)*10,FALSE)="---","---", (ROUND(VLOOKUP($A2027,Sheet1!$B$3:$AH$1266,Sheet1!L$1+(Sheet1!$A$1-1)*10,FALSE),IF(VLOOKUP($A2027,Sheet1!$B$3:$AH$1266,Sheet1!L$1+(Sheet1!$A$1-1)*10,FALSE)&gt;99999,-3,IF(VLOOKUP($A2027,Sheet1!$B$3:$AH$1266,Sheet1!L$1+(Sheet1!$A$1-1)*10,FALSE)&gt;9999,-2,IF(VLOOKUP($A2027,Sheet1!$B$3:$AH$1266,Sheet1!L$1+(Sheet1!$A$1-1)*10,FALSE)&gt;999,-1,0)))))))</f>
        <v>4000</v>
      </c>
      <c r="AC2027" s="392">
        <f>IF(ISNA(VLOOKUP($A2027,Sheet1!$B$3:$AH$1266,Sheet1!M$1+(Sheet1!$A$1-1)*10,FALSE))=TRUE,"---",IF(VLOOKUP($A2027,Sheet1!$B$3:$AH$1266,Sheet1!M$1+(Sheet1!$A$1-1)*10,FALSE)="---","---", (ROUND(VLOOKUP($A2027,Sheet1!$B$3:$AH$1266,Sheet1!M$1+(Sheet1!$A$1-1)*10,FALSE),IF(VLOOKUP($A2027,Sheet1!$B$3:$AH$1266,Sheet1!M$1+(Sheet1!$A$1-1)*10,FALSE)&gt;99999,-3,IF(VLOOKUP($A2027,Sheet1!$B$3:$AH$1266,Sheet1!M$1+(Sheet1!$A$1-1)*10,FALSE)&gt;9999,-2,IF(VLOOKUP($A2027,Sheet1!$B$3:$AH$1266,Sheet1!M$1+(Sheet1!$A$1-1)*10,FALSE)&gt;999,-1,0)))))))</f>
        <v>4700</v>
      </c>
      <c r="AD2027" s="392">
        <f>IF(ISNA(VLOOKUP($A2027,Sheet1!$B$3:$AH$1266,Sheet1!N$1+(Sheet1!$A$1-1)*10,FALSE))=TRUE,"---",IF(VLOOKUP($A2027,Sheet1!$B$3:$AH$1266,Sheet1!N$1+(Sheet1!$A$1-1)*10,FALSE)="---","---", (ROUND(VLOOKUP($A2027,Sheet1!$B$3:$AH$1266,Sheet1!N$1+(Sheet1!$A$1-1)*10,FALSE),IF(VLOOKUP($A2027,Sheet1!$B$3:$AH$1266,Sheet1!N$1+(Sheet1!$A$1-1)*10,FALSE)&gt;99999,-3,IF(VLOOKUP($A2027,Sheet1!$B$3:$AH$1266,Sheet1!N$1+(Sheet1!$A$1-1)*10,FALSE)&gt;9999,-2,IF(VLOOKUP($A2027,Sheet1!$B$3:$AH$1266,Sheet1!N$1+(Sheet1!$A$1-1)*10,FALSE)&gt;999,-1,0)))))))</f>
        <v>5740</v>
      </c>
    </row>
    <row r="2028" spans="1:30" ht="25.5" customHeight="1" x14ac:dyDescent="0.25">
      <c r="A2028" s="303"/>
      <c r="B2028" s="331"/>
      <c r="C2028" s="303"/>
      <c r="D2028" s="303"/>
      <c r="E2028" s="307"/>
      <c r="F2028" s="52" t="s">
        <v>4725</v>
      </c>
      <c r="G2028" s="127" t="s">
        <v>286</v>
      </c>
      <c r="H2028" s="347"/>
      <c r="I2028" s="327"/>
      <c r="J2028" s="325"/>
      <c r="K2028" s="319"/>
      <c r="L2028" s="321"/>
      <c r="M2028" s="323"/>
      <c r="N2028" s="319"/>
      <c r="O2028" s="317" t="e">
        <f t="shared" si="68"/>
        <v>#NUM!</v>
      </c>
      <c r="P2028" s="317" t="e">
        <f>IF(O2028&lt;&gt;"",VLOOKUP($A2028,Sheet4!$A$2:$O$1309,14,FALSE)*100,"")</f>
        <v>#NUM!</v>
      </c>
      <c r="Q2028" s="317" t="e">
        <f>IF(P2028&lt;&gt;"",VLOOKUP($A2028,Sheet4!$A$2:$O$1309,15,FALSE)*100,"")</f>
        <v>#NUM!</v>
      </c>
      <c r="R2028" s="356" t="e">
        <f t="shared" si="67"/>
        <v>#NUM!</v>
      </c>
      <c r="S2028" s="356"/>
      <c r="T2028" s="356"/>
      <c r="U2028" s="392"/>
      <c r="V2028" s="392"/>
      <c r="W2028" s="392"/>
      <c r="X2028" s="392"/>
      <c r="Y2028" s="392"/>
      <c r="Z2028" s="392"/>
      <c r="AA2028" s="392"/>
      <c r="AB2028" s="392"/>
      <c r="AC2028" s="392"/>
      <c r="AD2028" s="392"/>
    </row>
    <row r="2029" spans="1:30" ht="25.5" customHeight="1" x14ac:dyDescent="0.25">
      <c r="A2029" s="303"/>
      <c r="B2029" s="331"/>
      <c r="C2029" s="303"/>
      <c r="D2029" s="303"/>
      <c r="E2029" s="307"/>
      <c r="F2029" s="52" t="s">
        <v>4851</v>
      </c>
      <c r="G2029" s="127" t="s">
        <v>31</v>
      </c>
      <c r="H2029" s="347"/>
      <c r="I2029" s="327"/>
      <c r="J2029" s="325"/>
      <c r="K2029" s="319"/>
      <c r="L2029" s="321"/>
      <c r="M2029" s="323"/>
      <c r="N2029" s="316"/>
      <c r="O2029" s="317" t="e">
        <f t="shared" si="68"/>
        <v>#NUM!</v>
      </c>
      <c r="P2029" s="317" t="e">
        <f>IF(O2029&lt;&gt;"",VLOOKUP($A2029,Sheet4!$A$2:$O$1309,14,FALSE)*100,"")</f>
        <v>#NUM!</v>
      </c>
      <c r="Q2029" s="317" t="e">
        <f>IF(P2029&lt;&gt;"",VLOOKUP($A2029,Sheet4!$A$2:$O$1309,15,FALSE)*100,"")</f>
        <v>#NUM!</v>
      </c>
      <c r="R2029" s="356" t="e">
        <f t="shared" si="67"/>
        <v>#NUM!</v>
      </c>
      <c r="S2029" s="356"/>
      <c r="T2029" s="356"/>
      <c r="U2029" s="392"/>
      <c r="V2029" s="392"/>
      <c r="W2029" s="392"/>
      <c r="X2029" s="392"/>
      <c r="Y2029" s="392"/>
      <c r="Z2029" s="392"/>
      <c r="AA2029" s="392"/>
      <c r="AB2029" s="392"/>
      <c r="AC2029" s="392"/>
      <c r="AD2029" s="392"/>
    </row>
    <row r="2030" spans="1:30" ht="25.5" customHeight="1" x14ac:dyDescent="0.25">
      <c r="A2030" s="133" t="s">
        <v>2931</v>
      </c>
      <c r="B2030" s="141" t="s">
        <v>2932</v>
      </c>
      <c r="C2030" s="133">
        <v>443543</v>
      </c>
      <c r="D2030" s="133">
        <v>733010</v>
      </c>
      <c r="E2030" s="67" t="s">
        <v>3032</v>
      </c>
      <c r="F2030" s="135" t="s">
        <v>4405</v>
      </c>
      <c r="G2030" s="118" t="s">
        <v>160</v>
      </c>
      <c r="H2030" s="136">
        <v>67.5</v>
      </c>
      <c r="I2030" s="119">
        <v>35378</v>
      </c>
      <c r="J2030" s="137" t="s">
        <v>4405</v>
      </c>
      <c r="K2030" s="118" t="s">
        <v>17</v>
      </c>
      <c r="L2030" s="122">
        <v>2840</v>
      </c>
      <c r="M2030" s="123">
        <v>42.1</v>
      </c>
      <c r="N2030" s="118" t="s">
        <v>160</v>
      </c>
      <c r="O2030" s="71">
        <f t="shared" si="68"/>
        <v>6.1401156680196163</v>
      </c>
      <c r="P2030" s="71">
        <f>IF(O2030&lt;&gt;"",VLOOKUP($A2030,Sheet4!$A$2:$O$1309,14,FALSE)*100,"")</f>
        <v>0.96430514165890546</v>
      </c>
      <c r="Q2030" s="71">
        <f>IF(P2030&lt;&gt;"",VLOOKUP($A2030,Sheet4!$A$2:$O$1309,15,FALSE)*100,"")</f>
        <v>9.0547227672996495</v>
      </c>
      <c r="R2030" s="73">
        <f t="shared" si="67"/>
        <v>15</v>
      </c>
      <c r="S2030" s="63" t="s">
        <v>4364</v>
      </c>
      <c r="T2030" s="63" t="str">
        <f>IF(ISNA(VLOOKUP(A2030,Sheet1!B$3:C$1266,2,FALSE)=TRUE),"NC",VLOOKUP(A2030,Sheet1!B$3:C$1266,2,FALSE))</f>
        <v>Rural10*</v>
      </c>
      <c r="U2030" s="66">
        <f>IF(ISNA(VLOOKUP($A2030,Sheet1!$B$3:$AH$1266,Sheet1!E$1+(Sheet1!$A$1-1)*10,FALSE))=TRUE,"---",IF(VLOOKUP($A2030,Sheet1!$B$3:$AH$1266,Sheet1!E$1+(Sheet1!$A$1-1)*10,FALSE)="---","---", (ROUND(VLOOKUP($A2030,Sheet1!$B$3:$AH$1266,Sheet1!E$1+(Sheet1!$A$1-1)*10,FALSE),IF(VLOOKUP($A2030,Sheet1!$B$3:$AH$1266,Sheet1!E$1+(Sheet1!$A$1-1)*10,FALSE)&gt;99999,-3,IF(VLOOKUP($A2030,Sheet1!$B$3:$AH$1266,Sheet1!E$1+(Sheet1!$A$1-1)*10,FALSE)&gt;9999,-2,IF(VLOOKUP($A2030,Sheet1!$B$3:$AH$1266,Sheet1!E$1+(Sheet1!$A$1-1)*10,FALSE)&gt;999,-1,0)))))))</f>
        <v>481</v>
      </c>
      <c r="V2030" s="66">
        <f>IF(ISNA(VLOOKUP($A2030,Sheet1!$B$3:$AH$1266,Sheet1!F$1+(Sheet1!$A$1-1)*10,FALSE))=TRUE,"---",IF(VLOOKUP($A2030,Sheet1!$B$3:$AH$1266,Sheet1!F$1+(Sheet1!$A$1-1)*10,FALSE)="---","---", (ROUND(VLOOKUP($A2030,Sheet1!$B$3:$AH$1266,Sheet1!F$1+(Sheet1!$A$1-1)*10,FALSE),IF(VLOOKUP($A2030,Sheet1!$B$3:$AH$1266,Sheet1!F$1+(Sheet1!$A$1-1)*10,FALSE)&gt;99999,-3,IF(VLOOKUP($A2030,Sheet1!$B$3:$AH$1266,Sheet1!F$1+(Sheet1!$A$1-1)*10,FALSE)&gt;9999,-2,IF(VLOOKUP($A2030,Sheet1!$B$3:$AH$1266,Sheet1!F$1+(Sheet1!$A$1-1)*10,FALSE)&gt;999,-1,0)))))))</f>
        <v>644</v>
      </c>
      <c r="W2030" s="66">
        <f>IF(ISNA(VLOOKUP($A2030,Sheet1!$B$3:$AH$1266,Sheet1!G$1+(Sheet1!$A$1-1)*10,FALSE))=TRUE,"---",IF(VLOOKUP($A2030,Sheet1!$B$3:$AH$1266,Sheet1!G$1+(Sheet1!$A$1-1)*10,FALSE)="---","---", (ROUND(VLOOKUP($A2030,Sheet1!$B$3:$AH$1266,Sheet1!G$1+(Sheet1!$A$1-1)*10,FALSE),IF(VLOOKUP($A2030,Sheet1!$B$3:$AH$1266,Sheet1!G$1+(Sheet1!$A$1-1)*10,FALSE)&gt;99999,-3,IF(VLOOKUP($A2030,Sheet1!$B$3:$AH$1266,Sheet1!G$1+(Sheet1!$A$1-1)*10,FALSE)&gt;9999,-2,IF(VLOOKUP($A2030,Sheet1!$B$3:$AH$1266,Sheet1!G$1+(Sheet1!$A$1-1)*10,FALSE)&gt;999,-1,0)))))))</f>
        <v>883</v>
      </c>
      <c r="X2030" s="66">
        <f>IF(ISNA(VLOOKUP($A2030,Sheet1!$B$3:$AH$1266,Sheet1!H$1+(Sheet1!$A$1-1)*10,FALSE))=TRUE,"---",IF(VLOOKUP($A2030,Sheet1!$B$3:$AH$1266,Sheet1!H$1+(Sheet1!$A$1-1)*10,FALSE)="---","---", (ROUND(VLOOKUP($A2030,Sheet1!$B$3:$AH$1266,Sheet1!H$1+(Sheet1!$A$1-1)*10,FALSE),IF(VLOOKUP($A2030,Sheet1!$B$3:$AH$1266,Sheet1!H$1+(Sheet1!$A$1-1)*10,FALSE)&gt;99999,-3,IF(VLOOKUP($A2030,Sheet1!$B$3:$AH$1266,Sheet1!H$1+(Sheet1!$A$1-1)*10,FALSE)&gt;9999,-2,IF(VLOOKUP($A2030,Sheet1!$B$3:$AH$1266,Sheet1!H$1+(Sheet1!$A$1-1)*10,FALSE)&gt;999,-1,0)))))))</f>
        <v>1660</v>
      </c>
      <c r="Y2030" s="66">
        <f>IF(ISNA(VLOOKUP($A2030,Sheet1!$B$3:$AH$1266,Sheet1!I$1+(Sheet1!$A$1-1)*10,FALSE))=TRUE,"---",IF(VLOOKUP($A2030,Sheet1!$B$3:$AH$1266,Sheet1!I$1+(Sheet1!$A$1-1)*10,FALSE)="---","---", (ROUND(VLOOKUP($A2030,Sheet1!$B$3:$AH$1266,Sheet1!I$1+(Sheet1!$A$1-1)*10,FALSE),IF(VLOOKUP($A2030,Sheet1!$B$3:$AH$1266,Sheet1!I$1+(Sheet1!$A$1-1)*10,FALSE)&gt;99999,-3,IF(VLOOKUP($A2030,Sheet1!$B$3:$AH$1266,Sheet1!I$1+(Sheet1!$A$1-1)*10,FALSE)&gt;9999,-2,IF(VLOOKUP($A2030,Sheet1!$B$3:$AH$1266,Sheet1!I$1+(Sheet1!$A$1-1)*10,FALSE)&gt;999,-1,0)))))))</f>
        <v>2290</v>
      </c>
      <c r="Z2030" s="66">
        <f>IF(ISNA(VLOOKUP($A2030,Sheet1!$B$3:$AH$1266,Sheet1!J$1+(Sheet1!$A$1-1)*10,FALSE))=TRUE,"---",IF(VLOOKUP($A2030,Sheet1!$B$3:$AH$1266,Sheet1!J$1+(Sheet1!$A$1-1)*10,FALSE)="---","---", (ROUND(VLOOKUP($A2030,Sheet1!$B$3:$AH$1266,Sheet1!J$1+(Sheet1!$A$1-1)*10,FALSE),IF(VLOOKUP($A2030,Sheet1!$B$3:$AH$1266,Sheet1!J$1+(Sheet1!$A$1-1)*10,FALSE)&gt;99999,-3,IF(VLOOKUP($A2030,Sheet1!$B$3:$AH$1266,Sheet1!J$1+(Sheet1!$A$1-1)*10,FALSE)&gt;9999,-2,IF(VLOOKUP($A2030,Sheet1!$B$3:$AH$1266,Sheet1!J$1+(Sheet1!$A$1-1)*10,FALSE)&gt;999,-1,0)))))))</f>
        <v>3200</v>
      </c>
      <c r="AA2030" s="66">
        <f>IF(ISNA(VLOOKUP($A2030,Sheet1!$B$3:$AH$1266,Sheet1!K$1+(Sheet1!$A$1-1)*10,FALSE))=TRUE,"---",IF(VLOOKUP($A2030,Sheet1!$B$3:$AH$1266,Sheet1!K$1+(Sheet1!$A$1-1)*10,FALSE)="---","---", (ROUND(VLOOKUP($A2030,Sheet1!$B$3:$AH$1266,Sheet1!K$1+(Sheet1!$A$1-1)*10,FALSE),IF(VLOOKUP($A2030,Sheet1!$B$3:$AH$1266,Sheet1!K$1+(Sheet1!$A$1-1)*10,FALSE)&gt;99999,-3,IF(VLOOKUP($A2030,Sheet1!$B$3:$AH$1266,Sheet1!K$1+(Sheet1!$A$1-1)*10,FALSE)&gt;9999,-2,IF(VLOOKUP($A2030,Sheet1!$B$3:$AH$1266,Sheet1!K$1+(Sheet1!$A$1-1)*10,FALSE)&gt;999,-1,0)))))))</f>
        <v>3960</v>
      </c>
      <c r="AB2030" s="66">
        <f>IF(ISNA(VLOOKUP($A2030,Sheet1!$B$3:$AH$1266,Sheet1!L$1+(Sheet1!$A$1-1)*10,FALSE))=TRUE,"---",IF(VLOOKUP($A2030,Sheet1!$B$3:$AH$1266,Sheet1!L$1+(Sheet1!$A$1-1)*10,FALSE)="---","---", (ROUND(VLOOKUP($A2030,Sheet1!$B$3:$AH$1266,Sheet1!L$1+(Sheet1!$A$1-1)*10,FALSE),IF(VLOOKUP($A2030,Sheet1!$B$3:$AH$1266,Sheet1!L$1+(Sheet1!$A$1-1)*10,FALSE)&gt;99999,-3,IF(VLOOKUP($A2030,Sheet1!$B$3:$AH$1266,Sheet1!L$1+(Sheet1!$A$1-1)*10,FALSE)&gt;9999,-2,IF(VLOOKUP($A2030,Sheet1!$B$3:$AH$1266,Sheet1!L$1+(Sheet1!$A$1-1)*10,FALSE)&gt;999,-1,0)))))))</f>
        <v>4800</v>
      </c>
      <c r="AC2030" s="66">
        <f>IF(ISNA(VLOOKUP($A2030,Sheet1!$B$3:$AH$1266,Sheet1!M$1+(Sheet1!$A$1-1)*10,FALSE))=TRUE,"---",IF(VLOOKUP($A2030,Sheet1!$B$3:$AH$1266,Sheet1!M$1+(Sheet1!$A$1-1)*10,FALSE)="---","---", (ROUND(VLOOKUP($A2030,Sheet1!$B$3:$AH$1266,Sheet1!M$1+(Sheet1!$A$1-1)*10,FALSE),IF(VLOOKUP($A2030,Sheet1!$B$3:$AH$1266,Sheet1!M$1+(Sheet1!$A$1-1)*10,FALSE)&gt;99999,-3,IF(VLOOKUP($A2030,Sheet1!$B$3:$AH$1266,Sheet1!M$1+(Sheet1!$A$1-1)*10,FALSE)&gt;9999,-2,IF(VLOOKUP($A2030,Sheet1!$B$3:$AH$1266,Sheet1!M$1+(Sheet1!$A$1-1)*10,FALSE)&gt;999,-1,0)))))))</f>
        <v>5700</v>
      </c>
      <c r="AD2030" s="66">
        <f>IF(ISNA(VLOOKUP($A2030,Sheet1!$B$3:$AH$1266,Sheet1!N$1+(Sheet1!$A$1-1)*10,FALSE))=TRUE,"---",IF(VLOOKUP($A2030,Sheet1!$B$3:$AH$1266,Sheet1!N$1+(Sheet1!$A$1-1)*10,FALSE)="---","---", (ROUND(VLOOKUP($A2030,Sheet1!$B$3:$AH$1266,Sheet1!N$1+(Sheet1!$A$1-1)*10,FALSE),IF(VLOOKUP($A2030,Sheet1!$B$3:$AH$1266,Sheet1!N$1+(Sheet1!$A$1-1)*10,FALSE)&gt;99999,-3,IF(VLOOKUP($A2030,Sheet1!$B$3:$AH$1266,Sheet1!N$1+(Sheet1!$A$1-1)*10,FALSE)&gt;9999,-2,IF(VLOOKUP($A2030,Sheet1!$B$3:$AH$1266,Sheet1!N$1+(Sheet1!$A$1-1)*10,FALSE)&gt;999,-1,0)))))))</f>
        <v>7070</v>
      </c>
    </row>
    <row r="2031" spans="1:30" ht="25.5" customHeight="1" x14ac:dyDescent="0.25">
      <c r="A2031" s="125" t="s">
        <v>2933</v>
      </c>
      <c r="B2031" s="126" t="s">
        <v>2934</v>
      </c>
      <c r="C2031" s="125">
        <v>443539</v>
      </c>
      <c r="D2031" s="125">
        <v>732946</v>
      </c>
      <c r="E2031" s="70" t="s">
        <v>3032</v>
      </c>
      <c r="F2031" s="52" t="s">
        <v>4569</v>
      </c>
      <c r="G2031" s="127" t="s">
        <v>31</v>
      </c>
      <c r="H2031" s="128">
        <v>67.8</v>
      </c>
      <c r="I2031" s="112">
        <v>35973</v>
      </c>
      <c r="J2031" s="147">
        <v>13.78</v>
      </c>
      <c r="K2031" s="114" t="s">
        <v>4405</v>
      </c>
      <c r="L2031" s="115">
        <v>7210</v>
      </c>
      <c r="M2031" s="116">
        <v>106</v>
      </c>
      <c r="N2031" s="127" t="s">
        <v>160</v>
      </c>
      <c r="O2031" s="68">
        <f t="shared" si="68"/>
        <v>0.2</v>
      </c>
      <c r="P2031" s="68">
        <f>IF(O2031&lt;&gt;"",VLOOKUP($A2031,Sheet4!$A$2:$O$1309,14,FALSE)*100,"")</f>
        <v>0.95708334806381412</v>
      </c>
      <c r="Q2031" s="68">
        <f>IF(P2031&lt;&gt;"",VLOOKUP($A2031,Sheet4!$A$2:$O$1309,15,FALSE)*100,"")</f>
        <v>8.9897430352381633</v>
      </c>
      <c r="R2031" s="74" t="str">
        <f t="shared" si="67"/>
        <v>500</v>
      </c>
      <c r="S2031" s="64" t="s">
        <v>4364</v>
      </c>
      <c r="T2031" s="64" t="str">
        <f>IF(ISNA(VLOOKUP(A2031,Sheet1!B$3:C$1266,2,FALSE)=TRUE),"NC",VLOOKUP(A2031,Sheet1!B$3:C$1266,2,FALSE))</f>
        <v>Rural10</v>
      </c>
      <c r="U2031" s="65">
        <f>IF(ISNA(VLOOKUP($A2031,Sheet1!$B$3:$AH$1266,Sheet1!E$1+(Sheet1!$A$1-1)*10,FALSE))=TRUE,"---",IF(VLOOKUP($A2031,Sheet1!$B$3:$AH$1266,Sheet1!E$1+(Sheet1!$A$1-1)*10,FALSE)="---","---", (ROUND(VLOOKUP($A2031,Sheet1!$B$3:$AH$1266,Sheet1!E$1+(Sheet1!$A$1-1)*10,FALSE),IF(VLOOKUP($A2031,Sheet1!$B$3:$AH$1266,Sheet1!E$1+(Sheet1!$A$1-1)*10,FALSE)&gt;99999,-3,IF(VLOOKUP($A2031,Sheet1!$B$3:$AH$1266,Sheet1!E$1+(Sheet1!$A$1-1)*10,FALSE)&gt;9999,-2,IF(VLOOKUP($A2031,Sheet1!$B$3:$AH$1266,Sheet1!E$1+(Sheet1!$A$1-1)*10,FALSE)&gt;999,-1,0)))))))</f>
        <v>481</v>
      </c>
      <c r="V2031" s="65">
        <f>IF(ISNA(VLOOKUP($A2031,Sheet1!$B$3:$AH$1266,Sheet1!F$1+(Sheet1!$A$1-1)*10,FALSE))=TRUE,"---",IF(VLOOKUP($A2031,Sheet1!$B$3:$AH$1266,Sheet1!F$1+(Sheet1!$A$1-1)*10,FALSE)="---","---", (ROUND(VLOOKUP($A2031,Sheet1!$B$3:$AH$1266,Sheet1!F$1+(Sheet1!$A$1-1)*10,FALSE),IF(VLOOKUP($A2031,Sheet1!$B$3:$AH$1266,Sheet1!F$1+(Sheet1!$A$1-1)*10,FALSE)&gt;99999,-3,IF(VLOOKUP($A2031,Sheet1!$B$3:$AH$1266,Sheet1!F$1+(Sheet1!$A$1-1)*10,FALSE)&gt;9999,-2,IF(VLOOKUP($A2031,Sheet1!$B$3:$AH$1266,Sheet1!F$1+(Sheet1!$A$1-1)*10,FALSE)&gt;999,-1,0)))))))</f>
        <v>644</v>
      </c>
      <c r="W2031" s="65">
        <f>IF(ISNA(VLOOKUP($A2031,Sheet1!$B$3:$AH$1266,Sheet1!G$1+(Sheet1!$A$1-1)*10,FALSE))=TRUE,"---",IF(VLOOKUP($A2031,Sheet1!$B$3:$AH$1266,Sheet1!G$1+(Sheet1!$A$1-1)*10,FALSE)="---","---", (ROUND(VLOOKUP($A2031,Sheet1!$B$3:$AH$1266,Sheet1!G$1+(Sheet1!$A$1-1)*10,FALSE),IF(VLOOKUP($A2031,Sheet1!$B$3:$AH$1266,Sheet1!G$1+(Sheet1!$A$1-1)*10,FALSE)&gt;99999,-3,IF(VLOOKUP($A2031,Sheet1!$B$3:$AH$1266,Sheet1!G$1+(Sheet1!$A$1-1)*10,FALSE)&gt;9999,-2,IF(VLOOKUP($A2031,Sheet1!$B$3:$AH$1266,Sheet1!G$1+(Sheet1!$A$1-1)*10,FALSE)&gt;999,-1,0)))))))</f>
        <v>884</v>
      </c>
      <c r="X2031" s="65">
        <f>IF(ISNA(VLOOKUP($A2031,Sheet1!$B$3:$AH$1266,Sheet1!H$1+(Sheet1!$A$1-1)*10,FALSE))=TRUE,"---",IF(VLOOKUP($A2031,Sheet1!$B$3:$AH$1266,Sheet1!H$1+(Sheet1!$A$1-1)*10,FALSE)="---","---", (ROUND(VLOOKUP($A2031,Sheet1!$B$3:$AH$1266,Sheet1!H$1+(Sheet1!$A$1-1)*10,FALSE),IF(VLOOKUP($A2031,Sheet1!$B$3:$AH$1266,Sheet1!H$1+(Sheet1!$A$1-1)*10,FALSE)&gt;99999,-3,IF(VLOOKUP($A2031,Sheet1!$B$3:$AH$1266,Sheet1!H$1+(Sheet1!$A$1-1)*10,FALSE)&gt;9999,-2,IF(VLOOKUP($A2031,Sheet1!$B$3:$AH$1266,Sheet1!H$1+(Sheet1!$A$1-1)*10,FALSE)&gt;999,-1,0)))))))</f>
        <v>1660</v>
      </c>
      <c r="Y2031" s="65">
        <f>IF(ISNA(VLOOKUP($A2031,Sheet1!$B$3:$AH$1266,Sheet1!I$1+(Sheet1!$A$1-1)*10,FALSE))=TRUE,"---",IF(VLOOKUP($A2031,Sheet1!$B$3:$AH$1266,Sheet1!I$1+(Sheet1!$A$1-1)*10,FALSE)="---","---", (ROUND(VLOOKUP($A2031,Sheet1!$B$3:$AH$1266,Sheet1!I$1+(Sheet1!$A$1-1)*10,FALSE),IF(VLOOKUP($A2031,Sheet1!$B$3:$AH$1266,Sheet1!I$1+(Sheet1!$A$1-1)*10,FALSE)&gt;99999,-3,IF(VLOOKUP($A2031,Sheet1!$B$3:$AH$1266,Sheet1!I$1+(Sheet1!$A$1-1)*10,FALSE)&gt;9999,-2,IF(VLOOKUP($A2031,Sheet1!$B$3:$AH$1266,Sheet1!I$1+(Sheet1!$A$1-1)*10,FALSE)&gt;999,-1,0)))))))</f>
        <v>2300</v>
      </c>
      <c r="Z2031" s="65">
        <f>IF(ISNA(VLOOKUP($A2031,Sheet1!$B$3:$AH$1266,Sheet1!J$1+(Sheet1!$A$1-1)*10,FALSE))=TRUE,"---",IF(VLOOKUP($A2031,Sheet1!$B$3:$AH$1266,Sheet1!J$1+(Sheet1!$A$1-1)*10,FALSE)="---","---", (ROUND(VLOOKUP($A2031,Sheet1!$B$3:$AH$1266,Sheet1!J$1+(Sheet1!$A$1-1)*10,FALSE),IF(VLOOKUP($A2031,Sheet1!$B$3:$AH$1266,Sheet1!J$1+(Sheet1!$A$1-1)*10,FALSE)&gt;99999,-3,IF(VLOOKUP($A2031,Sheet1!$B$3:$AH$1266,Sheet1!J$1+(Sheet1!$A$1-1)*10,FALSE)&gt;9999,-2,IF(VLOOKUP($A2031,Sheet1!$B$3:$AH$1266,Sheet1!J$1+(Sheet1!$A$1-1)*10,FALSE)&gt;999,-1,0)))))))</f>
        <v>3220</v>
      </c>
      <c r="AA2031" s="65">
        <f>IF(ISNA(VLOOKUP($A2031,Sheet1!$B$3:$AH$1266,Sheet1!K$1+(Sheet1!$A$1-1)*10,FALSE))=TRUE,"---",IF(VLOOKUP($A2031,Sheet1!$B$3:$AH$1266,Sheet1!K$1+(Sheet1!$A$1-1)*10,FALSE)="---","---", (ROUND(VLOOKUP($A2031,Sheet1!$B$3:$AH$1266,Sheet1!K$1+(Sheet1!$A$1-1)*10,FALSE),IF(VLOOKUP($A2031,Sheet1!$B$3:$AH$1266,Sheet1!K$1+(Sheet1!$A$1-1)*10,FALSE)&gt;99999,-3,IF(VLOOKUP($A2031,Sheet1!$B$3:$AH$1266,Sheet1!K$1+(Sheet1!$A$1-1)*10,FALSE)&gt;9999,-2,IF(VLOOKUP($A2031,Sheet1!$B$3:$AH$1266,Sheet1!K$1+(Sheet1!$A$1-1)*10,FALSE)&gt;999,-1,0)))))))</f>
        <v>3970</v>
      </c>
      <c r="AB2031" s="65">
        <f>IF(ISNA(VLOOKUP($A2031,Sheet1!$B$3:$AH$1266,Sheet1!L$1+(Sheet1!$A$1-1)*10,FALSE))=TRUE,"---",IF(VLOOKUP($A2031,Sheet1!$B$3:$AH$1266,Sheet1!L$1+(Sheet1!$A$1-1)*10,FALSE)="---","---", (ROUND(VLOOKUP($A2031,Sheet1!$B$3:$AH$1266,Sheet1!L$1+(Sheet1!$A$1-1)*10,FALSE),IF(VLOOKUP($A2031,Sheet1!$B$3:$AH$1266,Sheet1!L$1+(Sheet1!$A$1-1)*10,FALSE)&gt;99999,-3,IF(VLOOKUP($A2031,Sheet1!$B$3:$AH$1266,Sheet1!L$1+(Sheet1!$A$1-1)*10,FALSE)&gt;9999,-2,IF(VLOOKUP($A2031,Sheet1!$B$3:$AH$1266,Sheet1!L$1+(Sheet1!$A$1-1)*10,FALSE)&gt;999,-1,0)))))))</f>
        <v>4820</v>
      </c>
      <c r="AC2031" s="65">
        <f>IF(ISNA(VLOOKUP($A2031,Sheet1!$B$3:$AH$1266,Sheet1!M$1+(Sheet1!$A$1-1)*10,FALSE))=TRUE,"---",IF(VLOOKUP($A2031,Sheet1!$B$3:$AH$1266,Sheet1!M$1+(Sheet1!$A$1-1)*10,FALSE)="---","---", (ROUND(VLOOKUP($A2031,Sheet1!$B$3:$AH$1266,Sheet1!M$1+(Sheet1!$A$1-1)*10,FALSE),IF(VLOOKUP($A2031,Sheet1!$B$3:$AH$1266,Sheet1!M$1+(Sheet1!$A$1-1)*10,FALSE)&gt;99999,-3,IF(VLOOKUP($A2031,Sheet1!$B$3:$AH$1266,Sheet1!M$1+(Sheet1!$A$1-1)*10,FALSE)&gt;9999,-2,IF(VLOOKUP($A2031,Sheet1!$B$3:$AH$1266,Sheet1!M$1+(Sheet1!$A$1-1)*10,FALSE)&gt;999,-1,0)))))))</f>
        <v>5720</v>
      </c>
      <c r="AD2031" s="65">
        <f>IF(ISNA(VLOOKUP($A2031,Sheet1!$B$3:$AH$1266,Sheet1!N$1+(Sheet1!$A$1-1)*10,FALSE))=TRUE,"---",IF(VLOOKUP($A2031,Sheet1!$B$3:$AH$1266,Sheet1!N$1+(Sheet1!$A$1-1)*10,FALSE)="---","---", (ROUND(VLOOKUP($A2031,Sheet1!$B$3:$AH$1266,Sheet1!N$1+(Sheet1!$A$1-1)*10,FALSE),IF(VLOOKUP($A2031,Sheet1!$B$3:$AH$1266,Sheet1!N$1+(Sheet1!$A$1-1)*10,FALSE)&gt;99999,-3,IF(VLOOKUP($A2031,Sheet1!$B$3:$AH$1266,Sheet1!N$1+(Sheet1!$A$1-1)*10,FALSE)&gt;9999,-2,IF(VLOOKUP($A2031,Sheet1!$B$3:$AH$1266,Sheet1!N$1+(Sheet1!$A$1-1)*10,FALSE)&gt;999,-1,0)))))))</f>
        <v>7110</v>
      </c>
    </row>
    <row r="2032" spans="1:30" ht="25.5" customHeight="1" x14ac:dyDescent="0.25">
      <c r="A2032" s="133" t="s">
        <v>2935</v>
      </c>
      <c r="B2032" s="141" t="s">
        <v>2936</v>
      </c>
      <c r="C2032" s="133">
        <v>441628</v>
      </c>
      <c r="D2032" s="133">
        <v>735826</v>
      </c>
      <c r="E2032" s="67" t="s">
        <v>3049</v>
      </c>
      <c r="F2032" s="135" t="s">
        <v>4405</v>
      </c>
      <c r="G2032" s="118" t="s">
        <v>160</v>
      </c>
      <c r="H2032" s="136">
        <v>38.4</v>
      </c>
      <c r="I2032" s="119">
        <v>14145</v>
      </c>
      <c r="J2032" s="137" t="s">
        <v>4405</v>
      </c>
      <c r="K2032" s="118" t="s">
        <v>17</v>
      </c>
      <c r="L2032" s="122">
        <v>668</v>
      </c>
      <c r="M2032" s="123">
        <v>17.399999999999999</v>
      </c>
      <c r="N2032" s="118" t="s">
        <v>276</v>
      </c>
      <c r="O2032" s="71" t="str">
        <f t="shared" si="68"/>
        <v>&gt;50</v>
      </c>
      <c r="P2032" s="71">
        <f>IF(O2032&lt;&gt;"",VLOOKUP($A2032,Sheet4!$A$2:$O$1309,14,FALSE)*100,"")</f>
        <v>8.3332349067241083</v>
      </c>
      <c r="Q2032" s="71">
        <f>IF(P2032&lt;&gt;"",VLOOKUP($A2032,Sheet4!$A$2:$O$1309,15,FALSE)*100,"")</f>
        <v>57.355307589348669</v>
      </c>
      <c r="R2032" s="73" t="str">
        <f t="shared" si="67"/>
        <v>&lt;2</v>
      </c>
      <c r="S2032" s="63" t="s">
        <v>4364</v>
      </c>
      <c r="T2032" s="63" t="str">
        <f>IF(ISNA(VLOOKUP(A2032,Sheet1!B$3:C$1266,2,FALSE)=TRUE),"NC",VLOOKUP(A2032,Sheet1!B$3:C$1266,2,FALSE))</f>
        <v>Rural</v>
      </c>
      <c r="U2032" s="66">
        <f>IF(ISNA(VLOOKUP($A2032,Sheet1!$B$3:$AH$1266,Sheet1!E$1+(Sheet1!$A$1-1)*10,FALSE))=TRUE,"---",IF(VLOOKUP($A2032,Sheet1!$B$3:$AH$1266,Sheet1!E$1+(Sheet1!$A$1-1)*10,FALSE)="---","---", (ROUND(VLOOKUP($A2032,Sheet1!$B$3:$AH$1266,Sheet1!E$1+(Sheet1!$A$1-1)*10,FALSE),IF(VLOOKUP($A2032,Sheet1!$B$3:$AH$1266,Sheet1!E$1+(Sheet1!$A$1-1)*10,FALSE)&gt;99999,-3,IF(VLOOKUP($A2032,Sheet1!$B$3:$AH$1266,Sheet1!E$1+(Sheet1!$A$1-1)*10,FALSE)&gt;9999,-2,IF(VLOOKUP($A2032,Sheet1!$B$3:$AH$1266,Sheet1!E$1+(Sheet1!$A$1-1)*10,FALSE)&gt;999,-1,0)))))))</f>
        <v>615</v>
      </c>
      <c r="V2032" s="66">
        <f>IF(ISNA(VLOOKUP($A2032,Sheet1!$B$3:$AH$1266,Sheet1!F$1+(Sheet1!$A$1-1)*10,FALSE))=TRUE,"---",IF(VLOOKUP($A2032,Sheet1!$B$3:$AH$1266,Sheet1!F$1+(Sheet1!$A$1-1)*10,FALSE)="---","---", (ROUND(VLOOKUP($A2032,Sheet1!$B$3:$AH$1266,Sheet1!F$1+(Sheet1!$A$1-1)*10,FALSE),IF(VLOOKUP($A2032,Sheet1!$B$3:$AH$1266,Sheet1!F$1+(Sheet1!$A$1-1)*10,FALSE)&gt;99999,-3,IF(VLOOKUP($A2032,Sheet1!$B$3:$AH$1266,Sheet1!F$1+(Sheet1!$A$1-1)*10,FALSE)&gt;9999,-2,IF(VLOOKUP($A2032,Sheet1!$B$3:$AH$1266,Sheet1!F$1+(Sheet1!$A$1-1)*10,FALSE)&gt;999,-1,0)))))))</f>
        <v>738</v>
      </c>
      <c r="W2032" s="66">
        <f>IF(ISNA(VLOOKUP($A2032,Sheet1!$B$3:$AH$1266,Sheet1!G$1+(Sheet1!$A$1-1)*10,FALSE))=TRUE,"---",IF(VLOOKUP($A2032,Sheet1!$B$3:$AH$1266,Sheet1!G$1+(Sheet1!$A$1-1)*10,FALSE)="---","---", (ROUND(VLOOKUP($A2032,Sheet1!$B$3:$AH$1266,Sheet1!G$1+(Sheet1!$A$1-1)*10,FALSE),IF(VLOOKUP($A2032,Sheet1!$B$3:$AH$1266,Sheet1!G$1+(Sheet1!$A$1-1)*10,FALSE)&gt;99999,-3,IF(VLOOKUP($A2032,Sheet1!$B$3:$AH$1266,Sheet1!G$1+(Sheet1!$A$1-1)*10,FALSE)&gt;9999,-2,IF(VLOOKUP($A2032,Sheet1!$B$3:$AH$1266,Sheet1!G$1+(Sheet1!$A$1-1)*10,FALSE)&gt;999,-1,0)))))))</f>
        <v>895</v>
      </c>
      <c r="X2032" s="66">
        <f>IF(ISNA(VLOOKUP($A2032,Sheet1!$B$3:$AH$1266,Sheet1!H$1+(Sheet1!$A$1-1)*10,FALSE))=TRUE,"---",IF(VLOOKUP($A2032,Sheet1!$B$3:$AH$1266,Sheet1!H$1+(Sheet1!$A$1-1)*10,FALSE)="---","---", (ROUND(VLOOKUP($A2032,Sheet1!$B$3:$AH$1266,Sheet1!H$1+(Sheet1!$A$1-1)*10,FALSE),IF(VLOOKUP($A2032,Sheet1!$B$3:$AH$1266,Sheet1!H$1+(Sheet1!$A$1-1)*10,FALSE)&gt;99999,-3,IF(VLOOKUP($A2032,Sheet1!$B$3:$AH$1266,Sheet1!H$1+(Sheet1!$A$1-1)*10,FALSE)&gt;9999,-2,IF(VLOOKUP($A2032,Sheet1!$B$3:$AH$1266,Sheet1!H$1+(Sheet1!$A$1-1)*10,FALSE)&gt;999,-1,0)))))))</f>
        <v>1320</v>
      </c>
      <c r="Y2032" s="66">
        <f>IF(ISNA(VLOOKUP($A2032,Sheet1!$B$3:$AH$1266,Sheet1!I$1+(Sheet1!$A$1-1)*10,FALSE))=TRUE,"---",IF(VLOOKUP($A2032,Sheet1!$B$3:$AH$1266,Sheet1!I$1+(Sheet1!$A$1-1)*10,FALSE)="---","---", (ROUND(VLOOKUP($A2032,Sheet1!$B$3:$AH$1266,Sheet1!I$1+(Sheet1!$A$1-1)*10,FALSE),IF(VLOOKUP($A2032,Sheet1!$B$3:$AH$1266,Sheet1!I$1+(Sheet1!$A$1-1)*10,FALSE)&gt;99999,-3,IF(VLOOKUP($A2032,Sheet1!$B$3:$AH$1266,Sheet1!I$1+(Sheet1!$A$1-1)*10,FALSE)&gt;9999,-2,IF(VLOOKUP($A2032,Sheet1!$B$3:$AH$1266,Sheet1!I$1+(Sheet1!$A$1-1)*10,FALSE)&gt;999,-1,0)))))))</f>
        <v>1620</v>
      </c>
      <c r="Z2032" s="66">
        <f>IF(ISNA(VLOOKUP($A2032,Sheet1!$B$3:$AH$1266,Sheet1!J$1+(Sheet1!$A$1-1)*10,FALSE))=TRUE,"---",IF(VLOOKUP($A2032,Sheet1!$B$3:$AH$1266,Sheet1!J$1+(Sheet1!$A$1-1)*10,FALSE)="---","---", (ROUND(VLOOKUP($A2032,Sheet1!$B$3:$AH$1266,Sheet1!J$1+(Sheet1!$A$1-1)*10,FALSE),IF(VLOOKUP($A2032,Sheet1!$B$3:$AH$1266,Sheet1!J$1+(Sheet1!$A$1-1)*10,FALSE)&gt;99999,-3,IF(VLOOKUP($A2032,Sheet1!$B$3:$AH$1266,Sheet1!J$1+(Sheet1!$A$1-1)*10,FALSE)&gt;9999,-2,IF(VLOOKUP($A2032,Sheet1!$B$3:$AH$1266,Sheet1!J$1+(Sheet1!$A$1-1)*10,FALSE)&gt;999,-1,0)))))))</f>
        <v>1990</v>
      </c>
      <c r="AA2032" s="66">
        <f>IF(ISNA(VLOOKUP($A2032,Sheet1!$B$3:$AH$1266,Sheet1!K$1+(Sheet1!$A$1-1)*10,FALSE))=TRUE,"---",IF(VLOOKUP($A2032,Sheet1!$B$3:$AH$1266,Sheet1!K$1+(Sheet1!$A$1-1)*10,FALSE)="---","---", (ROUND(VLOOKUP($A2032,Sheet1!$B$3:$AH$1266,Sheet1!K$1+(Sheet1!$A$1-1)*10,FALSE),IF(VLOOKUP($A2032,Sheet1!$B$3:$AH$1266,Sheet1!K$1+(Sheet1!$A$1-1)*10,FALSE)&gt;99999,-3,IF(VLOOKUP($A2032,Sheet1!$B$3:$AH$1266,Sheet1!K$1+(Sheet1!$A$1-1)*10,FALSE)&gt;9999,-2,IF(VLOOKUP($A2032,Sheet1!$B$3:$AH$1266,Sheet1!K$1+(Sheet1!$A$1-1)*10,FALSE)&gt;999,-1,0)))))))</f>
        <v>2270</v>
      </c>
      <c r="AB2032" s="66">
        <f>IF(ISNA(VLOOKUP($A2032,Sheet1!$B$3:$AH$1266,Sheet1!L$1+(Sheet1!$A$1-1)*10,FALSE))=TRUE,"---",IF(VLOOKUP($A2032,Sheet1!$B$3:$AH$1266,Sheet1!L$1+(Sheet1!$A$1-1)*10,FALSE)="---","---", (ROUND(VLOOKUP($A2032,Sheet1!$B$3:$AH$1266,Sheet1!L$1+(Sheet1!$A$1-1)*10,FALSE),IF(VLOOKUP($A2032,Sheet1!$B$3:$AH$1266,Sheet1!L$1+(Sheet1!$A$1-1)*10,FALSE)&gt;99999,-3,IF(VLOOKUP($A2032,Sheet1!$B$3:$AH$1266,Sheet1!L$1+(Sheet1!$A$1-1)*10,FALSE)&gt;9999,-2,IF(VLOOKUP($A2032,Sheet1!$B$3:$AH$1266,Sheet1!L$1+(Sheet1!$A$1-1)*10,FALSE)&gt;999,-1,0)))))))</f>
        <v>2590</v>
      </c>
      <c r="AC2032" s="66">
        <f>IF(ISNA(VLOOKUP($A2032,Sheet1!$B$3:$AH$1266,Sheet1!M$1+(Sheet1!$A$1-1)*10,FALSE))=TRUE,"---",IF(VLOOKUP($A2032,Sheet1!$B$3:$AH$1266,Sheet1!M$1+(Sheet1!$A$1-1)*10,FALSE)="---","---", (ROUND(VLOOKUP($A2032,Sheet1!$B$3:$AH$1266,Sheet1!M$1+(Sheet1!$A$1-1)*10,FALSE),IF(VLOOKUP($A2032,Sheet1!$B$3:$AH$1266,Sheet1!M$1+(Sheet1!$A$1-1)*10,FALSE)&gt;99999,-3,IF(VLOOKUP($A2032,Sheet1!$B$3:$AH$1266,Sheet1!M$1+(Sheet1!$A$1-1)*10,FALSE)&gt;9999,-2,IF(VLOOKUP($A2032,Sheet1!$B$3:$AH$1266,Sheet1!M$1+(Sheet1!$A$1-1)*10,FALSE)&gt;999,-1,0)))))))</f>
        <v>2860</v>
      </c>
      <c r="AD2032" s="66">
        <f>IF(ISNA(VLOOKUP($A2032,Sheet1!$B$3:$AH$1266,Sheet1!N$1+(Sheet1!$A$1-1)*10,FALSE))=TRUE,"---",IF(VLOOKUP($A2032,Sheet1!$B$3:$AH$1266,Sheet1!N$1+(Sheet1!$A$1-1)*10,FALSE)="---","---", (ROUND(VLOOKUP($A2032,Sheet1!$B$3:$AH$1266,Sheet1!N$1+(Sheet1!$A$1-1)*10,FALSE),IF(VLOOKUP($A2032,Sheet1!$B$3:$AH$1266,Sheet1!N$1+(Sheet1!$A$1-1)*10,FALSE)&gt;99999,-3,IF(VLOOKUP($A2032,Sheet1!$B$3:$AH$1266,Sheet1!N$1+(Sheet1!$A$1-1)*10,FALSE)&gt;9999,-2,IF(VLOOKUP($A2032,Sheet1!$B$3:$AH$1266,Sheet1!N$1+(Sheet1!$A$1-1)*10,FALSE)&gt;999,-1,0)))))))</f>
        <v>3300</v>
      </c>
    </row>
    <row r="2033" spans="1:30" ht="25.5" customHeight="1" x14ac:dyDescent="0.25">
      <c r="A2033" s="303" t="s">
        <v>2937</v>
      </c>
      <c r="B2033" s="330" t="s">
        <v>2938</v>
      </c>
      <c r="C2033" s="303">
        <v>441840</v>
      </c>
      <c r="D2033" s="303">
        <v>735459</v>
      </c>
      <c r="E2033" s="307" t="s">
        <v>3049</v>
      </c>
      <c r="F2033" s="52" t="s">
        <v>5021</v>
      </c>
      <c r="G2033" s="127" t="s">
        <v>286</v>
      </c>
      <c r="H2033" s="347">
        <v>116</v>
      </c>
      <c r="I2033" s="326">
        <v>40783</v>
      </c>
      <c r="J2033" s="375">
        <v>13.65</v>
      </c>
      <c r="K2033" s="318" t="s">
        <v>24</v>
      </c>
      <c r="L2033" s="320">
        <v>14200</v>
      </c>
      <c r="M2033" s="322">
        <v>122</v>
      </c>
      <c r="N2033" s="318" t="s">
        <v>48</v>
      </c>
      <c r="O2033" s="299">
        <f t="shared" si="68"/>
        <v>0.25569214566504617</v>
      </c>
      <c r="P2033" s="299">
        <f>IF(O2033&lt;&gt;"",VLOOKUP($A2033,Sheet4!$A$2:$O$1309,14,FALSE)*100,"")</f>
        <v>0.23398433762448212</v>
      </c>
      <c r="Q2033" s="299">
        <f>IF(P2033&lt;&gt;"",VLOOKUP($A2033,Sheet4!$A$2:$O$1309,15,FALSE)*100,"")</f>
        <v>2.2684410172149283</v>
      </c>
      <c r="R2033" s="301" t="str">
        <f t="shared" si="67"/>
        <v>&gt;200,  &lt;500</v>
      </c>
      <c r="S2033" s="356" t="s">
        <v>4364</v>
      </c>
      <c r="T2033" s="356" t="str">
        <f>IF(ISNA(VLOOKUP(A2033,Sheet1!B$3:C$1266,2,FALSE)=TRUE),"NC",VLOOKUP(A2033,Sheet1!B$3:C$1266,2,FALSE))</f>
        <v>Rural10</v>
      </c>
      <c r="U2033" s="392">
        <f>IF(ISNA(VLOOKUP($A2033,Sheet1!$B$3:$AH$1266,Sheet1!E$1+(Sheet1!$A$1-1)*10,FALSE))=TRUE,"---",IF(VLOOKUP($A2033,Sheet1!$B$3:$AH$1266,Sheet1!E$1+(Sheet1!$A$1-1)*10,FALSE)="---","---", (ROUND(VLOOKUP($A2033,Sheet1!$B$3:$AH$1266,Sheet1!E$1+(Sheet1!$A$1-1)*10,FALSE),IF(VLOOKUP($A2033,Sheet1!$B$3:$AH$1266,Sheet1!E$1+(Sheet1!$A$1-1)*10,FALSE)&gt;99999,-3,IF(VLOOKUP($A2033,Sheet1!$B$3:$AH$1266,Sheet1!E$1+(Sheet1!$A$1-1)*10,FALSE)&gt;9999,-2,IF(VLOOKUP($A2033,Sheet1!$B$3:$AH$1266,Sheet1!E$1+(Sheet1!$A$1-1)*10,FALSE)&gt;999,-1,0)))))))</f>
        <v>2390</v>
      </c>
      <c r="V2033" s="392">
        <f>IF(ISNA(VLOOKUP($A2033,Sheet1!$B$3:$AH$1266,Sheet1!F$1+(Sheet1!$A$1-1)*10,FALSE))=TRUE,"---",IF(VLOOKUP($A2033,Sheet1!$B$3:$AH$1266,Sheet1!F$1+(Sheet1!$A$1-1)*10,FALSE)="---","---", (ROUND(VLOOKUP($A2033,Sheet1!$B$3:$AH$1266,Sheet1!F$1+(Sheet1!$A$1-1)*10,FALSE),IF(VLOOKUP($A2033,Sheet1!$B$3:$AH$1266,Sheet1!F$1+(Sheet1!$A$1-1)*10,FALSE)&gt;99999,-3,IF(VLOOKUP($A2033,Sheet1!$B$3:$AH$1266,Sheet1!F$1+(Sheet1!$A$1-1)*10,FALSE)&gt;9999,-2,IF(VLOOKUP($A2033,Sheet1!$B$3:$AH$1266,Sheet1!F$1+(Sheet1!$A$1-1)*10,FALSE)&gt;999,-1,0)))))))</f>
        <v>2780</v>
      </c>
      <c r="W2033" s="392">
        <f>IF(ISNA(VLOOKUP($A2033,Sheet1!$B$3:$AH$1266,Sheet1!G$1+(Sheet1!$A$1-1)*10,FALSE))=TRUE,"---",IF(VLOOKUP($A2033,Sheet1!$B$3:$AH$1266,Sheet1!G$1+(Sheet1!$A$1-1)*10,FALSE)="---","---", (ROUND(VLOOKUP($A2033,Sheet1!$B$3:$AH$1266,Sheet1!G$1+(Sheet1!$A$1-1)*10,FALSE),IF(VLOOKUP($A2033,Sheet1!$B$3:$AH$1266,Sheet1!G$1+(Sheet1!$A$1-1)*10,FALSE)&gt;99999,-3,IF(VLOOKUP($A2033,Sheet1!$B$3:$AH$1266,Sheet1!G$1+(Sheet1!$A$1-1)*10,FALSE)&gt;9999,-2,IF(VLOOKUP($A2033,Sheet1!$B$3:$AH$1266,Sheet1!G$1+(Sheet1!$A$1-1)*10,FALSE)&gt;999,-1,0)))))))</f>
        <v>3300</v>
      </c>
      <c r="X2033" s="392">
        <f>IF(ISNA(VLOOKUP($A2033,Sheet1!$B$3:$AH$1266,Sheet1!H$1+(Sheet1!$A$1-1)*10,FALSE))=TRUE,"---",IF(VLOOKUP($A2033,Sheet1!$B$3:$AH$1266,Sheet1!H$1+(Sheet1!$A$1-1)*10,FALSE)="---","---", (ROUND(VLOOKUP($A2033,Sheet1!$B$3:$AH$1266,Sheet1!H$1+(Sheet1!$A$1-1)*10,FALSE),IF(VLOOKUP($A2033,Sheet1!$B$3:$AH$1266,Sheet1!H$1+(Sheet1!$A$1-1)*10,FALSE)&gt;99999,-3,IF(VLOOKUP($A2033,Sheet1!$B$3:$AH$1266,Sheet1!H$1+(Sheet1!$A$1-1)*10,FALSE)&gt;9999,-2,IF(VLOOKUP($A2033,Sheet1!$B$3:$AH$1266,Sheet1!H$1+(Sheet1!$A$1-1)*10,FALSE)&gt;999,-1,0)))))))</f>
        <v>4800</v>
      </c>
      <c r="Y2033" s="392">
        <f>IF(ISNA(VLOOKUP($A2033,Sheet1!$B$3:$AH$1266,Sheet1!I$1+(Sheet1!$A$1-1)*10,FALSE))=TRUE,"---",IF(VLOOKUP($A2033,Sheet1!$B$3:$AH$1266,Sheet1!I$1+(Sheet1!$A$1-1)*10,FALSE)="---","---", (ROUND(VLOOKUP($A2033,Sheet1!$B$3:$AH$1266,Sheet1!I$1+(Sheet1!$A$1-1)*10,FALSE),IF(VLOOKUP($A2033,Sheet1!$B$3:$AH$1266,Sheet1!I$1+(Sheet1!$A$1-1)*10,FALSE)&gt;99999,-3,IF(VLOOKUP($A2033,Sheet1!$B$3:$AH$1266,Sheet1!I$1+(Sheet1!$A$1-1)*10,FALSE)&gt;9999,-2,IF(VLOOKUP($A2033,Sheet1!$B$3:$AH$1266,Sheet1!I$1+(Sheet1!$A$1-1)*10,FALSE)&gt;999,-1,0)))))))</f>
        <v>5950</v>
      </c>
      <c r="Z2033" s="392">
        <f>IF(ISNA(VLOOKUP($A2033,Sheet1!$B$3:$AH$1266,Sheet1!J$1+(Sheet1!$A$1-1)*10,FALSE))=TRUE,"---",IF(VLOOKUP($A2033,Sheet1!$B$3:$AH$1266,Sheet1!J$1+(Sheet1!$A$1-1)*10,FALSE)="---","---", (ROUND(VLOOKUP($A2033,Sheet1!$B$3:$AH$1266,Sheet1!J$1+(Sheet1!$A$1-1)*10,FALSE),IF(VLOOKUP($A2033,Sheet1!$B$3:$AH$1266,Sheet1!J$1+(Sheet1!$A$1-1)*10,FALSE)&gt;99999,-3,IF(VLOOKUP($A2033,Sheet1!$B$3:$AH$1266,Sheet1!J$1+(Sheet1!$A$1-1)*10,FALSE)&gt;9999,-2,IF(VLOOKUP($A2033,Sheet1!$B$3:$AH$1266,Sheet1!J$1+(Sheet1!$A$1-1)*10,FALSE)&gt;999,-1,0)))))))</f>
        <v>7600</v>
      </c>
      <c r="AA2033" s="392">
        <f>IF(ISNA(VLOOKUP($A2033,Sheet1!$B$3:$AH$1266,Sheet1!K$1+(Sheet1!$A$1-1)*10,FALSE))=TRUE,"---",IF(VLOOKUP($A2033,Sheet1!$B$3:$AH$1266,Sheet1!K$1+(Sheet1!$A$1-1)*10,FALSE)="---","---", (ROUND(VLOOKUP($A2033,Sheet1!$B$3:$AH$1266,Sheet1!K$1+(Sheet1!$A$1-1)*10,FALSE),IF(VLOOKUP($A2033,Sheet1!$B$3:$AH$1266,Sheet1!K$1+(Sheet1!$A$1-1)*10,FALSE)&gt;99999,-3,IF(VLOOKUP($A2033,Sheet1!$B$3:$AH$1266,Sheet1!K$1+(Sheet1!$A$1-1)*10,FALSE)&gt;9999,-2,IF(VLOOKUP($A2033,Sheet1!$B$3:$AH$1266,Sheet1!K$1+(Sheet1!$A$1-1)*10,FALSE)&gt;999,-1,0)))))))</f>
        <v>8970</v>
      </c>
      <c r="AB2033" s="392">
        <f>IF(ISNA(VLOOKUP($A2033,Sheet1!$B$3:$AH$1266,Sheet1!L$1+(Sheet1!$A$1-1)*10,FALSE))=TRUE,"---",IF(VLOOKUP($A2033,Sheet1!$B$3:$AH$1266,Sheet1!L$1+(Sheet1!$A$1-1)*10,FALSE)="---","---", (ROUND(VLOOKUP($A2033,Sheet1!$B$3:$AH$1266,Sheet1!L$1+(Sheet1!$A$1-1)*10,FALSE),IF(VLOOKUP($A2033,Sheet1!$B$3:$AH$1266,Sheet1!L$1+(Sheet1!$A$1-1)*10,FALSE)&gt;99999,-3,IF(VLOOKUP($A2033,Sheet1!$B$3:$AH$1266,Sheet1!L$1+(Sheet1!$A$1-1)*10,FALSE)&gt;9999,-2,IF(VLOOKUP($A2033,Sheet1!$B$3:$AH$1266,Sheet1!L$1+(Sheet1!$A$1-1)*10,FALSE)&gt;999,-1,0)))))))</f>
        <v>10500</v>
      </c>
      <c r="AC2033" s="392">
        <f>IF(ISNA(VLOOKUP($A2033,Sheet1!$B$3:$AH$1266,Sheet1!M$1+(Sheet1!$A$1-1)*10,FALSE))=TRUE,"---",IF(VLOOKUP($A2033,Sheet1!$B$3:$AH$1266,Sheet1!M$1+(Sheet1!$A$1-1)*10,FALSE)="---","---", (ROUND(VLOOKUP($A2033,Sheet1!$B$3:$AH$1266,Sheet1!M$1+(Sheet1!$A$1-1)*10,FALSE),IF(VLOOKUP($A2033,Sheet1!$B$3:$AH$1266,Sheet1!M$1+(Sheet1!$A$1-1)*10,FALSE)&gt;99999,-3,IF(VLOOKUP($A2033,Sheet1!$B$3:$AH$1266,Sheet1!M$1+(Sheet1!$A$1-1)*10,FALSE)&gt;9999,-2,IF(VLOOKUP($A2033,Sheet1!$B$3:$AH$1266,Sheet1!M$1+(Sheet1!$A$1-1)*10,FALSE)&gt;999,-1,0)))))))</f>
        <v>12200</v>
      </c>
      <c r="AD2033" s="392">
        <f>IF(ISNA(VLOOKUP($A2033,Sheet1!$B$3:$AH$1266,Sheet1!N$1+(Sheet1!$A$1-1)*10,FALSE))=TRUE,"---",IF(VLOOKUP($A2033,Sheet1!$B$3:$AH$1266,Sheet1!N$1+(Sheet1!$A$1-1)*10,FALSE)="---","---", (ROUND(VLOOKUP($A2033,Sheet1!$B$3:$AH$1266,Sheet1!N$1+(Sheet1!$A$1-1)*10,FALSE),IF(VLOOKUP($A2033,Sheet1!$B$3:$AH$1266,Sheet1!N$1+(Sheet1!$A$1-1)*10,FALSE)&gt;99999,-3,IF(VLOOKUP($A2033,Sheet1!$B$3:$AH$1266,Sheet1!N$1+(Sheet1!$A$1-1)*10,FALSE)&gt;9999,-2,IF(VLOOKUP($A2033,Sheet1!$B$3:$AH$1266,Sheet1!N$1+(Sheet1!$A$1-1)*10,FALSE)&gt;999,-1,0)))))))</f>
        <v>14700</v>
      </c>
    </row>
    <row r="2034" spans="1:30" ht="25.5" customHeight="1" x14ac:dyDescent="0.25">
      <c r="A2034" s="303"/>
      <c r="B2034" s="331"/>
      <c r="C2034" s="303"/>
      <c r="D2034" s="303"/>
      <c r="E2034" s="307"/>
      <c r="F2034" s="52" t="s">
        <v>5022</v>
      </c>
      <c r="G2034" s="127" t="s">
        <v>31</v>
      </c>
      <c r="H2034" s="347"/>
      <c r="I2034" s="327"/>
      <c r="J2034" s="376"/>
      <c r="K2034" s="319"/>
      <c r="L2034" s="321"/>
      <c r="M2034" s="323"/>
      <c r="N2034" s="319"/>
      <c r="O2034" s="317" t="e">
        <f t="shared" si="68"/>
        <v>#NUM!</v>
      </c>
      <c r="P2034" s="317" t="e">
        <f>IF(O2034&lt;&gt;"",VLOOKUP($A2034,Sheet4!$A$2:$O$1309,14,FALSE)*100,"")</f>
        <v>#NUM!</v>
      </c>
      <c r="Q2034" s="317" t="e">
        <f>IF(P2034&lt;&gt;"",VLOOKUP($A2034,Sheet4!$A$2:$O$1309,15,FALSE)*100,"")</f>
        <v>#NUM!</v>
      </c>
      <c r="R2034" s="356" t="e">
        <f t="shared" si="67"/>
        <v>#NUM!</v>
      </c>
      <c r="S2034" s="356"/>
      <c r="T2034" s="356"/>
      <c r="U2034" s="392"/>
      <c r="V2034" s="392"/>
      <c r="W2034" s="392"/>
      <c r="X2034" s="392"/>
      <c r="Y2034" s="392"/>
      <c r="Z2034" s="392"/>
      <c r="AA2034" s="392"/>
      <c r="AB2034" s="392"/>
      <c r="AC2034" s="392"/>
      <c r="AD2034" s="392"/>
    </row>
    <row r="2035" spans="1:30" ht="25.5" customHeight="1" x14ac:dyDescent="0.25">
      <c r="A2035" s="303"/>
      <c r="B2035" s="331"/>
      <c r="C2035" s="303"/>
      <c r="D2035" s="303"/>
      <c r="E2035" s="307"/>
      <c r="F2035" s="52" t="s">
        <v>5023</v>
      </c>
      <c r="G2035" s="127" t="s">
        <v>286</v>
      </c>
      <c r="H2035" s="347"/>
      <c r="I2035" s="327"/>
      <c r="J2035" s="376"/>
      <c r="K2035" s="319"/>
      <c r="L2035" s="321"/>
      <c r="M2035" s="323"/>
      <c r="N2035" s="319"/>
      <c r="O2035" s="317" t="e">
        <f t="shared" si="68"/>
        <v>#NUM!</v>
      </c>
      <c r="P2035" s="317" t="e">
        <f>IF(O2035&lt;&gt;"",VLOOKUP($A2035,Sheet4!$A$2:$O$1309,14,FALSE)*100,"")</f>
        <v>#NUM!</v>
      </c>
      <c r="Q2035" s="317" t="e">
        <f>IF(P2035&lt;&gt;"",VLOOKUP($A2035,Sheet4!$A$2:$O$1309,15,FALSE)*100,"")</f>
        <v>#NUM!</v>
      </c>
      <c r="R2035" s="356" t="e">
        <f t="shared" si="67"/>
        <v>#NUM!</v>
      </c>
      <c r="S2035" s="356"/>
      <c r="T2035" s="356"/>
      <c r="U2035" s="392"/>
      <c r="V2035" s="392"/>
      <c r="W2035" s="392"/>
      <c r="X2035" s="392"/>
      <c r="Y2035" s="392"/>
      <c r="Z2035" s="392"/>
      <c r="AA2035" s="392"/>
      <c r="AB2035" s="392"/>
      <c r="AC2035" s="392"/>
      <c r="AD2035" s="392"/>
    </row>
    <row r="2036" spans="1:30" ht="25.5" customHeight="1" x14ac:dyDescent="0.25">
      <c r="A2036" s="133" t="s">
        <v>2939</v>
      </c>
      <c r="B2036" s="141" t="s">
        <v>2940</v>
      </c>
      <c r="C2036" s="133">
        <v>442321</v>
      </c>
      <c r="D2036" s="133">
        <v>734859</v>
      </c>
      <c r="E2036" s="67" t="s">
        <v>3049</v>
      </c>
      <c r="F2036" s="135" t="s">
        <v>4405</v>
      </c>
      <c r="G2036" s="118" t="s">
        <v>160</v>
      </c>
      <c r="H2036" s="136">
        <v>140</v>
      </c>
      <c r="I2036" s="119">
        <v>14145</v>
      </c>
      <c r="J2036" s="137" t="s">
        <v>4405</v>
      </c>
      <c r="K2036" s="118" t="s">
        <v>17</v>
      </c>
      <c r="L2036" s="122">
        <v>13000</v>
      </c>
      <c r="M2036" s="123">
        <v>92.9</v>
      </c>
      <c r="N2036" s="118" t="s">
        <v>276</v>
      </c>
      <c r="O2036" s="71">
        <f t="shared" si="68"/>
        <v>0.40313377089292285</v>
      </c>
      <c r="P2036" s="71">
        <f>IF(O2036&lt;&gt;"",VLOOKUP($A2036,Sheet4!$A$2:$O$1309,14,FALSE)*100,"")</f>
        <v>0.32255967156347154</v>
      </c>
      <c r="Q2036" s="71">
        <f>IF(P2036&lt;&gt;"",VLOOKUP($A2036,Sheet4!$A$2:$O$1309,15,FALSE)*100,"")</f>
        <v>3.1150350135403126</v>
      </c>
      <c r="R2036" s="73" t="str">
        <f t="shared" si="67"/>
        <v>&gt;200,  &lt;500</v>
      </c>
      <c r="S2036" s="63" t="s">
        <v>4364</v>
      </c>
      <c r="T2036" s="63" t="str">
        <f>IF(ISNA(VLOOKUP(A2036,Sheet1!B$3:C$1266,2,FALSE)=TRUE),"NC",VLOOKUP(A2036,Sheet1!B$3:C$1266,2,FALSE))</f>
        <v>Rural10*</v>
      </c>
      <c r="U2036" s="66">
        <f>IF(ISNA(VLOOKUP($A2036,Sheet1!$B$3:$AH$1266,Sheet1!E$1+(Sheet1!$A$1-1)*10,FALSE))=TRUE,"---",IF(VLOOKUP($A2036,Sheet1!$B$3:$AH$1266,Sheet1!E$1+(Sheet1!$A$1-1)*10,FALSE)="---","---", (ROUND(VLOOKUP($A2036,Sheet1!$B$3:$AH$1266,Sheet1!E$1+(Sheet1!$A$1-1)*10,FALSE),IF(VLOOKUP($A2036,Sheet1!$B$3:$AH$1266,Sheet1!E$1+(Sheet1!$A$1-1)*10,FALSE)&gt;99999,-3,IF(VLOOKUP($A2036,Sheet1!$B$3:$AH$1266,Sheet1!E$1+(Sheet1!$A$1-1)*10,FALSE)&gt;9999,-2,IF(VLOOKUP($A2036,Sheet1!$B$3:$AH$1266,Sheet1!E$1+(Sheet1!$A$1-1)*10,FALSE)&gt;999,-1,0)))))))</f>
        <v>2560</v>
      </c>
      <c r="V2036" s="66">
        <f>IF(ISNA(VLOOKUP($A2036,Sheet1!$B$3:$AH$1266,Sheet1!F$1+(Sheet1!$A$1-1)*10,FALSE))=TRUE,"---",IF(VLOOKUP($A2036,Sheet1!$B$3:$AH$1266,Sheet1!F$1+(Sheet1!$A$1-1)*10,FALSE)="---","---", (ROUND(VLOOKUP($A2036,Sheet1!$B$3:$AH$1266,Sheet1!F$1+(Sheet1!$A$1-1)*10,FALSE),IF(VLOOKUP($A2036,Sheet1!$B$3:$AH$1266,Sheet1!F$1+(Sheet1!$A$1-1)*10,FALSE)&gt;99999,-3,IF(VLOOKUP($A2036,Sheet1!$B$3:$AH$1266,Sheet1!F$1+(Sheet1!$A$1-1)*10,FALSE)&gt;9999,-2,IF(VLOOKUP($A2036,Sheet1!$B$3:$AH$1266,Sheet1!F$1+(Sheet1!$A$1-1)*10,FALSE)&gt;999,-1,0)))))))</f>
        <v>3000</v>
      </c>
      <c r="W2036" s="66">
        <f>IF(ISNA(VLOOKUP($A2036,Sheet1!$B$3:$AH$1266,Sheet1!G$1+(Sheet1!$A$1-1)*10,FALSE))=TRUE,"---",IF(VLOOKUP($A2036,Sheet1!$B$3:$AH$1266,Sheet1!G$1+(Sheet1!$A$1-1)*10,FALSE)="---","---", (ROUND(VLOOKUP($A2036,Sheet1!$B$3:$AH$1266,Sheet1!G$1+(Sheet1!$A$1-1)*10,FALSE),IF(VLOOKUP($A2036,Sheet1!$B$3:$AH$1266,Sheet1!G$1+(Sheet1!$A$1-1)*10,FALSE)&gt;99999,-3,IF(VLOOKUP($A2036,Sheet1!$B$3:$AH$1266,Sheet1!G$1+(Sheet1!$A$1-1)*10,FALSE)&gt;9999,-2,IF(VLOOKUP($A2036,Sheet1!$B$3:$AH$1266,Sheet1!G$1+(Sheet1!$A$1-1)*10,FALSE)&gt;999,-1,0)))))))</f>
        <v>3580</v>
      </c>
      <c r="X2036" s="66">
        <f>IF(ISNA(VLOOKUP($A2036,Sheet1!$B$3:$AH$1266,Sheet1!H$1+(Sheet1!$A$1-1)*10,FALSE))=TRUE,"---",IF(VLOOKUP($A2036,Sheet1!$B$3:$AH$1266,Sheet1!H$1+(Sheet1!$A$1-1)*10,FALSE)="---","---", (ROUND(VLOOKUP($A2036,Sheet1!$B$3:$AH$1266,Sheet1!H$1+(Sheet1!$A$1-1)*10,FALSE),IF(VLOOKUP($A2036,Sheet1!$B$3:$AH$1266,Sheet1!H$1+(Sheet1!$A$1-1)*10,FALSE)&gt;99999,-3,IF(VLOOKUP($A2036,Sheet1!$B$3:$AH$1266,Sheet1!H$1+(Sheet1!$A$1-1)*10,FALSE)&gt;9999,-2,IF(VLOOKUP($A2036,Sheet1!$B$3:$AH$1266,Sheet1!H$1+(Sheet1!$A$1-1)*10,FALSE)&gt;999,-1,0)))))))</f>
        <v>5190</v>
      </c>
      <c r="Y2036" s="66">
        <f>IF(ISNA(VLOOKUP($A2036,Sheet1!$B$3:$AH$1266,Sheet1!I$1+(Sheet1!$A$1-1)*10,FALSE))=TRUE,"---",IF(VLOOKUP($A2036,Sheet1!$B$3:$AH$1266,Sheet1!I$1+(Sheet1!$A$1-1)*10,FALSE)="---","---", (ROUND(VLOOKUP($A2036,Sheet1!$B$3:$AH$1266,Sheet1!I$1+(Sheet1!$A$1-1)*10,FALSE),IF(VLOOKUP($A2036,Sheet1!$B$3:$AH$1266,Sheet1!I$1+(Sheet1!$A$1-1)*10,FALSE)&gt;99999,-3,IF(VLOOKUP($A2036,Sheet1!$B$3:$AH$1266,Sheet1!I$1+(Sheet1!$A$1-1)*10,FALSE)&gt;9999,-2,IF(VLOOKUP($A2036,Sheet1!$B$3:$AH$1266,Sheet1!I$1+(Sheet1!$A$1-1)*10,FALSE)&gt;999,-1,0)))))))</f>
        <v>6380</v>
      </c>
      <c r="Z2036" s="66">
        <f>IF(ISNA(VLOOKUP($A2036,Sheet1!$B$3:$AH$1266,Sheet1!J$1+(Sheet1!$A$1-1)*10,FALSE))=TRUE,"---",IF(VLOOKUP($A2036,Sheet1!$B$3:$AH$1266,Sheet1!J$1+(Sheet1!$A$1-1)*10,FALSE)="---","---", (ROUND(VLOOKUP($A2036,Sheet1!$B$3:$AH$1266,Sheet1!J$1+(Sheet1!$A$1-1)*10,FALSE),IF(VLOOKUP($A2036,Sheet1!$B$3:$AH$1266,Sheet1!J$1+(Sheet1!$A$1-1)*10,FALSE)&gt;99999,-3,IF(VLOOKUP($A2036,Sheet1!$B$3:$AH$1266,Sheet1!J$1+(Sheet1!$A$1-1)*10,FALSE)&gt;9999,-2,IF(VLOOKUP($A2036,Sheet1!$B$3:$AH$1266,Sheet1!J$1+(Sheet1!$A$1-1)*10,FALSE)&gt;999,-1,0)))))))</f>
        <v>8020</v>
      </c>
      <c r="AA2036" s="66">
        <f>IF(ISNA(VLOOKUP($A2036,Sheet1!$B$3:$AH$1266,Sheet1!K$1+(Sheet1!$A$1-1)*10,FALSE))=TRUE,"---",IF(VLOOKUP($A2036,Sheet1!$B$3:$AH$1266,Sheet1!K$1+(Sheet1!$A$1-1)*10,FALSE)="---","---", (ROUND(VLOOKUP($A2036,Sheet1!$B$3:$AH$1266,Sheet1!K$1+(Sheet1!$A$1-1)*10,FALSE),IF(VLOOKUP($A2036,Sheet1!$B$3:$AH$1266,Sheet1!K$1+(Sheet1!$A$1-1)*10,FALSE)&gt;99999,-3,IF(VLOOKUP($A2036,Sheet1!$B$3:$AH$1266,Sheet1!K$1+(Sheet1!$A$1-1)*10,FALSE)&gt;9999,-2,IF(VLOOKUP($A2036,Sheet1!$B$3:$AH$1266,Sheet1!K$1+(Sheet1!$A$1-1)*10,FALSE)&gt;999,-1,0)))))))</f>
        <v>9330</v>
      </c>
      <c r="AB2036" s="66">
        <f>IF(ISNA(VLOOKUP($A2036,Sheet1!$B$3:$AH$1266,Sheet1!L$1+(Sheet1!$A$1-1)*10,FALSE))=TRUE,"---",IF(VLOOKUP($A2036,Sheet1!$B$3:$AH$1266,Sheet1!L$1+(Sheet1!$A$1-1)*10,FALSE)="---","---", (ROUND(VLOOKUP($A2036,Sheet1!$B$3:$AH$1266,Sheet1!L$1+(Sheet1!$A$1-1)*10,FALSE),IF(VLOOKUP($A2036,Sheet1!$B$3:$AH$1266,Sheet1!L$1+(Sheet1!$A$1-1)*10,FALSE)&gt;99999,-3,IF(VLOOKUP($A2036,Sheet1!$B$3:$AH$1266,Sheet1!L$1+(Sheet1!$A$1-1)*10,FALSE)&gt;9999,-2,IF(VLOOKUP($A2036,Sheet1!$B$3:$AH$1266,Sheet1!L$1+(Sheet1!$A$1-1)*10,FALSE)&gt;999,-1,0)))))))</f>
        <v>10800</v>
      </c>
      <c r="AC2036" s="66">
        <f>IF(ISNA(VLOOKUP($A2036,Sheet1!$B$3:$AH$1266,Sheet1!M$1+(Sheet1!$A$1-1)*10,FALSE))=TRUE,"---",IF(VLOOKUP($A2036,Sheet1!$B$3:$AH$1266,Sheet1!M$1+(Sheet1!$A$1-1)*10,FALSE)="---","---", (ROUND(VLOOKUP($A2036,Sheet1!$B$3:$AH$1266,Sheet1!M$1+(Sheet1!$A$1-1)*10,FALSE),IF(VLOOKUP($A2036,Sheet1!$B$3:$AH$1266,Sheet1!M$1+(Sheet1!$A$1-1)*10,FALSE)&gt;99999,-3,IF(VLOOKUP($A2036,Sheet1!$B$3:$AH$1266,Sheet1!M$1+(Sheet1!$A$1-1)*10,FALSE)&gt;9999,-2,IF(VLOOKUP($A2036,Sheet1!$B$3:$AH$1266,Sheet1!M$1+(Sheet1!$A$1-1)*10,FALSE)&gt;999,-1,0)))))))</f>
        <v>12300</v>
      </c>
      <c r="AD2036" s="66">
        <f>IF(ISNA(VLOOKUP($A2036,Sheet1!$B$3:$AH$1266,Sheet1!N$1+(Sheet1!$A$1-1)*10,FALSE))=TRUE,"---",IF(VLOOKUP($A2036,Sheet1!$B$3:$AH$1266,Sheet1!N$1+(Sheet1!$A$1-1)*10,FALSE)="---","---", (ROUND(VLOOKUP($A2036,Sheet1!$B$3:$AH$1266,Sheet1!N$1+(Sheet1!$A$1-1)*10,FALSE),IF(VLOOKUP($A2036,Sheet1!$B$3:$AH$1266,Sheet1!N$1+(Sheet1!$A$1-1)*10,FALSE)&gt;99999,-3,IF(VLOOKUP($A2036,Sheet1!$B$3:$AH$1266,Sheet1!N$1+(Sheet1!$A$1-1)*10,FALSE)&gt;9999,-2,IF(VLOOKUP($A2036,Sheet1!$B$3:$AH$1266,Sheet1!N$1+(Sheet1!$A$1-1)*10,FALSE)&gt;999,-1,0)))))))</f>
        <v>14600</v>
      </c>
    </row>
    <row r="2037" spans="1:30" ht="25.5" customHeight="1" x14ac:dyDescent="0.25">
      <c r="A2037" s="303" t="s">
        <v>2941</v>
      </c>
      <c r="B2037" s="330" t="s">
        <v>2942</v>
      </c>
      <c r="C2037" s="303">
        <v>442653</v>
      </c>
      <c r="D2037" s="303">
        <v>734447</v>
      </c>
      <c r="E2037" s="307" t="s">
        <v>3032</v>
      </c>
      <c r="F2037" s="52" t="s">
        <v>5024</v>
      </c>
      <c r="G2037" s="127" t="s">
        <v>286</v>
      </c>
      <c r="H2037" s="347">
        <v>49.4</v>
      </c>
      <c r="I2037" s="326">
        <v>13611</v>
      </c>
      <c r="J2037" s="324">
        <v>6.95</v>
      </c>
      <c r="K2037" s="315" t="s">
        <v>4405</v>
      </c>
      <c r="L2037" s="320">
        <v>1050</v>
      </c>
      <c r="M2037" s="322">
        <v>21.3</v>
      </c>
      <c r="N2037" s="318" t="s">
        <v>92</v>
      </c>
      <c r="O2037" s="299">
        <f t="shared" si="68"/>
        <v>1.433842324666482</v>
      </c>
      <c r="P2037" s="299">
        <f>IF(O2037&lt;&gt;"",VLOOKUP($A2037,Sheet4!$A$2:$O$1309,14,FALSE)*100,"")</f>
        <v>0.49262486559580321</v>
      </c>
      <c r="Q2037" s="299">
        <f>IF(P2037&lt;&gt;"",VLOOKUP($A2037,Sheet4!$A$2:$O$1309,15,FALSE)*100,"")</f>
        <v>4.7220647512283058</v>
      </c>
      <c r="R2037" s="301">
        <f t="shared" si="67"/>
        <v>70</v>
      </c>
      <c r="S2037" s="356" t="s">
        <v>4364</v>
      </c>
      <c r="T2037" s="356" t="str">
        <f>IF(ISNA(VLOOKUP(A2037,Sheet1!B$3:C$1266,2,FALSE)=TRUE),"NC",VLOOKUP(A2037,Sheet1!B$3:C$1266,2,FALSE))</f>
        <v>Regulated</v>
      </c>
      <c r="U2037" s="392">
        <f>IF(ISNA(VLOOKUP($A2037,Sheet1!$B$3:$AH$1266,Sheet1!E$1+(Sheet1!$A$1-1)*10,FALSE))=TRUE,"---",IF(VLOOKUP($A2037,Sheet1!$B$3:$AH$1266,Sheet1!E$1+(Sheet1!$A$1-1)*10,FALSE)="---","---", (ROUND(VLOOKUP($A2037,Sheet1!$B$3:$AH$1266,Sheet1!E$1+(Sheet1!$A$1-1)*10,FALSE),IF(VLOOKUP($A2037,Sheet1!$B$3:$AH$1266,Sheet1!E$1+(Sheet1!$A$1-1)*10,FALSE)&gt;99999,-3,IF(VLOOKUP($A2037,Sheet1!$B$3:$AH$1266,Sheet1!E$1+(Sheet1!$A$1-1)*10,FALSE)&gt;9999,-2,IF(VLOOKUP($A2037,Sheet1!$B$3:$AH$1266,Sheet1!E$1+(Sheet1!$A$1-1)*10,FALSE)&gt;999,-1,0)))))))</f>
        <v>334</v>
      </c>
      <c r="V2037" s="392">
        <f>IF(ISNA(VLOOKUP($A2037,Sheet1!$B$3:$AH$1266,Sheet1!F$1+(Sheet1!$A$1-1)*10,FALSE))=TRUE,"---",IF(VLOOKUP($A2037,Sheet1!$B$3:$AH$1266,Sheet1!F$1+(Sheet1!$A$1-1)*10,FALSE)="---","---", (ROUND(VLOOKUP($A2037,Sheet1!$B$3:$AH$1266,Sheet1!F$1+(Sheet1!$A$1-1)*10,FALSE),IF(VLOOKUP($A2037,Sheet1!$B$3:$AH$1266,Sheet1!F$1+(Sheet1!$A$1-1)*10,FALSE)&gt;99999,-3,IF(VLOOKUP($A2037,Sheet1!$B$3:$AH$1266,Sheet1!F$1+(Sheet1!$A$1-1)*10,FALSE)&gt;9999,-2,IF(VLOOKUP($A2037,Sheet1!$B$3:$AH$1266,Sheet1!F$1+(Sheet1!$A$1-1)*10,FALSE)&gt;999,-1,0)))))))</f>
        <v>398</v>
      </c>
      <c r="W2037" s="392">
        <f>IF(ISNA(VLOOKUP($A2037,Sheet1!$B$3:$AH$1266,Sheet1!G$1+(Sheet1!$A$1-1)*10,FALSE))=TRUE,"---",IF(VLOOKUP($A2037,Sheet1!$B$3:$AH$1266,Sheet1!G$1+(Sheet1!$A$1-1)*10,FALSE)="---","---", (ROUND(VLOOKUP($A2037,Sheet1!$B$3:$AH$1266,Sheet1!G$1+(Sheet1!$A$1-1)*10,FALSE),IF(VLOOKUP($A2037,Sheet1!$B$3:$AH$1266,Sheet1!G$1+(Sheet1!$A$1-1)*10,FALSE)&gt;99999,-3,IF(VLOOKUP($A2037,Sheet1!$B$3:$AH$1266,Sheet1!G$1+(Sheet1!$A$1-1)*10,FALSE)&gt;9999,-2,IF(VLOOKUP($A2037,Sheet1!$B$3:$AH$1266,Sheet1!G$1+(Sheet1!$A$1-1)*10,FALSE)&gt;999,-1,0)))))))</f>
        <v>475</v>
      </c>
      <c r="X2037" s="392">
        <f>IF(ISNA(VLOOKUP($A2037,Sheet1!$B$3:$AH$1266,Sheet1!H$1+(Sheet1!$A$1-1)*10,FALSE))=TRUE,"---",IF(VLOOKUP($A2037,Sheet1!$B$3:$AH$1266,Sheet1!H$1+(Sheet1!$A$1-1)*10,FALSE)="---","---", (ROUND(VLOOKUP($A2037,Sheet1!$B$3:$AH$1266,Sheet1!H$1+(Sheet1!$A$1-1)*10,FALSE),IF(VLOOKUP($A2037,Sheet1!$B$3:$AH$1266,Sheet1!H$1+(Sheet1!$A$1-1)*10,FALSE)&gt;99999,-3,IF(VLOOKUP($A2037,Sheet1!$B$3:$AH$1266,Sheet1!H$1+(Sheet1!$A$1-1)*10,FALSE)&gt;9999,-2,IF(VLOOKUP($A2037,Sheet1!$B$3:$AH$1266,Sheet1!H$1+(Sheet1!$A$1-1)*10,FALSE)&gt;999,-1,0)))))))</f>
        <v>657</v>
      </c>
      <c r="Y2037" s="392">
        <f>IF(ISNA(VLOOKUP($A2037,Sheet1!$B$3:$AH$1266,Sheet1!I$1+(Sheet1!$A$1-1)*10,FALSE))=TRUE,"---",IF(VLOOKUP($A2037,Sheet1!$B$3:$AH$1266,Sheet1!I$1+(Sheet1!$A$1-1)*10,FALSE)="---","---", (ROUND(VLOOKUP($A2037,Sheet1!$B$3:$AH$1266,Sheet1!I$1+(Sheet1!$A$1-1)*10,FALSE),IF(VLOOKUP($A2037,Sheet1!$B$3:$AH$1266,Sheet1!I$1+(Sheet1!$A$1-1)*10,FALSE)&gt;99999,-3,IF(VLOOKUP($A2037,Sheet1!$B$3:$AH$1266,Sheet1!I$1+(Sheet1!$A$1-1)*10,FALSE)&gt;9999,-2,IF(VLOOKUP($A2037,Sheet1!$B$3:$AH$1266,Sheet1!I$1+(Sheet1!$A$1-1)*10,FALSE)&gt;999,-1,0)))))))</f>
        <v>770</v>
      </c>
      <c r="Z2037" s="392">
        <f>IF(ISNA(VLOOKUP($A2037,Sheet1!$B$3:$AH$1266,Sheet1!J$1+(Sheet1!$A$1-1)*10,FALSE))=TRUE,"---",IF(VLOOKUP($A2037,Sheet1!$B$3:$AH$1266,Sheet1!J$1+(Sheet1!$A$1-1)*10,FALSE)="---","---", (ROUND(VLOOKUP($A2037,Sheet1!$B$3:$AH$1266,Sheet1!J$1+(Sheet1!$A$1-1)*10,FALSE),IF(VLOOKUP($A2037,Sheet1!$B$3:$AH$1266,Sheet1!J$1+(Sheet1!$A$1-1)*10,FALSE)&gt;99999,-3,IF(VLOOKUP($A2037,Sheet1!$B$3:$AH$1266,Sheet1!J$1+(Sheet1!$A$1-1)*10,FALSE)&gt;9999,-2,IF(VLOOKUP($A2037,Sheet1!$B$3:$AH$1266,Sheet1!J$1+(Sheet1!$A$1-1)*10,FALSE)&gt;999,-1,0)))))))</f>
        <v>905</v>
      </c>
      <c r="AA2037" s="392">
        <f>IF(ISNA(VLOOKUP($A2037,Sheet1!$B$3:$AH$1266,Sheet1!K$1+(Sheet1!$A$1-1)*10,FALSE))=TRUE,"---",IF(VLOOKUP($A2037,Sheet1!$B$3:$AH$1266,Sheet1!K$1+(Sheet1!$A$1-1)*10,FALSE)="---","---", (ROUND(VLOOKUP($A2037,Sheet1!$B$3:$AH$1266,Sheet1!K$1+(Sheet1!$A$1-1)*10,FALSE),IF(VLOOKUP($A2037,Sheet1!$B$3:$AH$1266,Sheet1!K$1+(Sheet1!$A$1-1)*10,FALSE)&gt;99999,-3,IF(VLOOKUP($A2037,Sheet1!$B$3:$AH$1266,Sheet1!K$1+(Sheet1!$A$1-1)*10,FALSE)&gt;9999,-2,IF(VLOOKUP($A2037,Sheet1!$B$3:$AH$1266,Sheet1!K$1+(Sheet1!$A$1-1)*10,FALSE)&gt;999,-1,0)))))))</f>
        <v>1000</v>
      </c>
      <c r="AB2037" s="392">
        <f>IF(ISNA(VLOOKUP($A2037,Sheet1!$B$3:$AH$1266,Sheet1!L$1+(Sheet1!$A$1-1)*10,FALSE))=TRUE,"---",IF(VLOOKUP($A2037,Sheet1!$B$3:$AH$1266,Sheet1!L$1+(Sheet1!$A$1-1)*10,FALSE)="---","---", (ROUND(VLOOKUP($A2037,Sheet1!$B$3:$AH$1266,Sheet1!L$1+(Sheet1!$A$1-1)*10,FALSE),IF(VLOOKUP($A2037,Sheet1!$B$3:$AH$1266,Sheet1!L$1+(Sheet1!$A$1-1)*10,FALSE)&gt;99999,-3,IF(VLOOKUP($A2037,Sheet1!$B$3:$AH$1266,Sheet1!L$1+(Sheet1!$A$1-1)*10,FALSE)&gt;9999,-2,IF(VLOOKUP($A2037,Sheet1!$B$3:$AH$1266,Sheet1!L$1+(Sheet1!$A$1-1)*10,FALSE)&gt;999,-1,0)))))))</f>
        <v>1090</v>
      </c>
      <c r="AC2037" s="392">
        <f>IF(ISNA(VLOOKUP($A2037,Sheet1!$B$3:$AH$1266,Sheet1!M$1+(Sheet1!$A$1-1)*10,FALSE))=TRUE,"---",IF(VLOOKUP($A2037,Sheet1!$B$3:$AH$1266,Sheet1!M$1+(Sheet1!$A$1-1)*10,FALSE)="---","---", (ROUND(VLOOKUP($A2037,Sheet1!$B$3:$AH$1266,Sheet1!M$1+(Sheet1!$A$1-1)*10,FALSE),IF(VLOOKUP($A2037,Sheet1!$B$3:$AH$1266,Sheet1!M$1+(Sheet1!$A$1-1)*10,FALSE)&gt;99999,-3,IF(VLOOKUP($A2037,Sheet1!$B$3:$AH$1266,Sheet1!M$1+(Sheet1!$A$1-1)*10,FALSE)&gt;9999,-2,IF(VLOOKUP($A2037,Sheet1!$B$3:$AH$1266,Sheet1!M$1+(Sheet1!$A$1-1)*10,FALSE)&gt;999,-1,0)))))))</f>
        <v>1180</v>
      </c>
      <c r="AD2037" s="392">
        <f>IF(ISNA(VLOOKUP($A2037,Sheet1!$B$3:$AH$1266,Sheet1!N$1+(Sheet1!$A$1-1)*10,FALSE))=TRUE,"---",IF(VLOOKUP($A2037,Sheet1!$B$3:$AH$1266,Sheet1!N$1+(Sheet1!$A$1-1)*10,FALSE)="---","---", (ROUND(VLOOKUP($A2037,Sheet1!$B$3:$AH$1266,Sheet1!N$1+(Sheet1!$A$1-1)*10,FALSE),IF(VLOOKUP($A2037,Sheet1!$B$3:$AH$1266,Sheet1!N$1+(Sheet1!$A$1-1)*10,FALSE)&gt;99999,-3,IF(VLOOKUP($A2037,Sheet1!$B$3:$AH$1266,Sheet1!N$1+(Sheet1!$A$1-1)*10,FALSE)&gt;9999,-2,IF(VLOOKUP($A2037,Sheet1!$B$3:$AH$1266,Sheet1!N$1+(Sheet1!$A$1-1)*10,FALSE)&gt;999,-1,0)))))))</f>
        <v>1290</v>
      </c>
    </row>
    <row r="2038" spans="1:30" ht="25.5" customHeight="1" x14ac:dyDescent="0.25">
      <c r="A2038" s="303"/>
      <c r="B2038" s="331"/>
      <c r="C2038" s="303"/>
      <c r="D2038" s="303"/>
      <c r="E2038" s="307"/>
      <c r="F2038" s="52" t="s">
        <v>5025</v>
      </c>
      <c r="G2038" s="127" t="s">
        <v>31</v>
      </c>
      <c r="H2038" s="347"/>
      <c r="I2038" s="327"/>
      <c r="J2038" s="325"/>
      <c r="K2038" s="316"/>
      <c r="L2038" s="321"/>
      <c r="M2038" s="323"/>
      <c r="N2038" s="319"/>
      <c r="O2038" s="317" t="e">
        <f t="shared" si="68"/>
        <v>#NUM!</v>
      </c>
      <c r="P2038" s="317" t="e">
        <f>IF(O2038&lt;&gt;"",VLOOKUP($A2038,Sheet4!$A$2:$O$1309,14,FALSE)*100,"")</f>
        <v>#NUM!</v>
      </c>
      <c r="Q2038" s="317" t="e">
        <f>IF(P2038&lt;&gt;"",VLOOKUP($A2038,Sheet4!$A$2:$O$1309,15,FALSE)*100,"")</f>
        <v>#NUM!</v>
      </c>
      <c r="R2038" s="356" t="e">
        <f t="shared" si="67"/>
        <v>#NUM!</v>
      </c>
      <c r="S2038" s="356"/>
      <c r="T2038" s="356"/>
      <c r="U2038" s="392"/>
      <c r="V2038" s="392"/>
      <c r="W2038" s="392"/>
      <c r="X2038" s="392"/>
      <c r="Y2038" s="392"/>
      <c r="Z2038" s="392"/>
      <c r="AA2038" s="392"/>
      <c r="AB2038" s="392"/>
      <c r="AC2038" s="392"/>
      <c r="AD2038" s="392"/>
    </row>
    <row r="2039" spans="1:30" ht="25.5" customHeight="1" x14ac:dyDescent="0.25">
      <c r="A2039" s="133" t="s">
        <v>2943</v>
      </c>
      <c r="B2039" s="141" t="s">
        <v>2944</v>
      </c>
      <c r="C2039" s="133">
        <v>442628</v>
      </c>
      <c r="D2039" s="133">
        <v>734033</v>
      </c>
      <c r="E2039" s="67" t="s">
        <v>3049</v>
      </c>
      <c r="F2039" s="135" t="s">
        <v>4405</v>
      </c>
      <c r="G2039" s="118" t="s">
        <v>160</v>
      </c>
      <c r="H2039" s="136">
        <v>238</v>
      </c>
      <c r="I2039" s="119">
        <v>14145</v>
      </c>
      <c r="J2039" s="137" t="s">
        <v>4405</v>
      </c>
      <c r="K2039" s="118" t="s">
        <v>17</v>
      </c>
      <c r="L2039" s="122">
        <v>10200</v>
      </c>
      <c r="M2039" s="123">
        <v>42.9</v>
      </c>
      <c r="N2039" s="118" t="s">
        <v>276</v>
      </c>
      <c r="O2039" s="71">
        <f t="shared" si="68"/>
        <v>2.2981890237566409</v>
      </c>
      <c r="P2039" s="71">
        <f>IF(O2039&lt;&gt;"",VLOOKUP($A2039,Sheet4!$A$2:$O$1309,14,FALSE)*100,"")</f>
        <v>2.3407027944009728</v>
      </c>
      <c r="Q2039" s="71">
        <f>IF(P2039&lt;&gt;"",VLOOKUP($A2039,Sheet4!$A$2:$O$1309,15,FALSE)*100,"")</f>
        <v>20.705240110100476</v>
      </c>
      <c r="R2039" s="73">
        <f t="shared" si="67"/>
        <v>45</v>
      </c>
      <c r="S2039" s="63" t="s">
        <v>4364</v>
      </c>
      <c r="T2039" s="63" t="str">
        <f>IF(ISNA(VLOOKUP(A2039,Sheet1!B$3:C$1266,2,FALSE)=TRUE),"NC",VLOOKUP(A2039,Sheet1!B$3:C$1266,2,FALSE))</f>
        <v>Rural</v>
      </c>
      <c r="U2039" s="66">
        <f>IF(ISNA(VLOOKUP($A2039,Sheet1!$B$3:$AH$1266,Sheet1!E$1+(Sheet1!$A$1-1)*10,FALSE))=TRUE,"---",IF(VLOOKUP($A2039,Sheet1!$B$3:$AH$1266,Sheet1!E$1+(Sheet1!$A$1-1)*10,FALSE)="---","---", (ROUND(VLOOKUP($A2039,Sheet1!$B$3:$AH$1266,Sheet1!E$1+(Sheet1!$A$1-1)*10,FALSE),IF(VLOOKUP($A2039,Sheet1!$B$3:$AH$1266,Sheet1!E$1+(Sheet1!$A$1-1)*10,FALSE)&gt;99999,-3,IF(VLOOKUP($A2039,Sheet1!$B$3:$AH$1266,Sheet1!E$1+(Sheet1!$A$1-1)*10,FALSE)&gt;9999,-2,IF(VLOOKUP($A2039,Sheet1!$B$3:$AH$1266,Sheet1!E$1+(Sheet1!$A$1-1)*10,FALSE)&gt;999,-1,0)))))))</f>
        <v>2880</v>
      </c>
      <c r="V2039" s="66">
        <f>IF(ISNA(VLOOKUP($A2039,Sheet1!$B$3:$AH$1266,Sheet1!F$1+(Sheet1!$A$1-1)*10,FALSE))=TRUE,"---",IF(VLOOKUP($A2039,Sheet1!$B$3:$AH$1266,Sheet1!F$1+(Sheet1!$A$1-1)*10,FALSE)="---","---", (ROUND(VLOOKUP($A2039,Sheet1!$B$3:$AH$1266,Sheet1!F$1+(Sheet1!$A$1-1)*10,FALSE),IF(VLOOKUP($A2039,Sheet1!$B$3:$AH$1266,Sheet1!F$1+(Sheet1!$A$1-1)*10,FALSE)&gt;99999,-3,IF(VLOOKUP($A2039,Sheet1!$B$3:$AH$1266,Sheet1!F$1+(Sheet1!$A$1-1)*10,FALSE)&gt;9999,-2,IF(VLOOKUP($A2039,Sheet1!$B$3:$AH$1266,Sheet1!F$1+(Sheet1!$A$1-1)*10,FALSE)&gt;999,-1,0)))))))</f>
        <v>3450</v>
      </c>
      <c r="W2039" s="66">
        <f>IF(ISNA(VLOOKUP($A2039,Sheet1!$B$3:$AH$1266,Sheet1!G$1+(Sheet1!$A$1-1)*10,FALSE))=TRUE,"---",IF(VLOOKUP($A2039,Sheet1!$B$3:$AH$1266,Sheet1!G$1+(Sheet1!$A$1-1)*10,FALSE)="---","---", (ROUND(VLOOKUP($A2039,Sheet1!$B$3:$AH$1266,Sheet1!G$1+(Sheet1!$A$1-1)*10,FALSE),IF(VLOOKUP($A2039,Sheet1!$B$3:$AH$1266,Sheet1!G$1+(Sheet1!$A$1-1)*10,FALSE)&gt;99999,-3,IF(VLOOKUP($A2039,Sheet1!$B$3:$AH$1266,Sheet1!G$1+(Sheet1!$A$1-1)*10,FALSE)&gt;9999,-2,IF(VLOOKUP($A2039,Sheet1!$B$3:$AH$1266,Sheet1!G$1+(Sheet1!$A$1-1)*10,FALSE)&gt;999,-1,0)))))))</f>
        <v>4170</v>
      </c>
      <c r="X2039" s="66">
        <f>IF(ISNA(VLOOKUP($A2039,Sheet1!$B$3:$AH$1266,Sheet1!H$1+(Sheet1!$A$1-1)*10,FALSE))=TRUE,"---",IF(VLOOKUP($A2039,Sheet1!$B$3:$AH$1266,Sheet1!H$1+(Sheet1!$A$1-1)*10,FALSE)="---","---", (ROUND(VLOOKUP($A2039,Sheet1!$B$3:$AH$1266,Sheet1!H$1+(Sheet1!$A$1-1)*10,FALSE),IF(VLOOKUP($A2039,Sheet1!$B$3:$AH$1266,Sheet1!H$1+(Sheet1!$A$1-1)*10,FALSE)&gt;99999,-3,IF(VLOOKUP($A2039,Sheet1!$B$3:$AH$1266,Sheet1!H$1+(Sheet1!$A$1-1)*10,FALSE)&gt;9999,-2,IF(VLOOKUP($A2039,Sheet1!$B$3:$AH$1266,Sheet1!H$1+(Sheet1!$A$1-1)*10,FALSE)&gt;999,-1,0)))))))</f>
        <v>6100</v>
      </c>
      <c r="Y2039" s="66">
        <f>IF(ISNA(VLOOKUP($A2039,Sheet1!$B$3:$AH$1266,Sheet1!I$1+(Sheet1!$A$1-1)*10,FALSE))=TRUE,"---",IF(VLOOKUP($A2039,Sheet1!$B$3:$AH$1266,Sheet1!I$1+(Sheet1!$A$1-1)*10,FALSE)="---","---", (ROUND(VLOOKUP($A2039,Sheet1!$B$3:$AH$1266,Sheet1!I$1+(Sheet1!$A$1-1)*10,FALSE),IF(VLOOKUP($A2039,Sheet1!$B$3:$AH$1266,Sheet1!I$1+(Sheet1!$A$1-1)*10,FALSE)&gt;99999,-3,IF(VLOOKUP($A2039,Sheet1!$B$3:$AH$1266,Sheet1!I$1+(Sheet1!$A$1-1)*10,FALSE)&gt;9999,-2,IF(VLOOKUP($A2039,Sheet1!$B$3:$AH$1266,Sheet1!I$1+(Sheet1!$A$1-1)*10,FALSE)&gt;999,-1,0)))))))</f>
        <v>7440</v>
      </c>
      <c r="Z2039" s="66">
        <f>IF(ISNA(VLOOKUP($A2039,Sheet1!$B$3:$AH$1266,Sheet1!J$1+(Sheet1!$A$1-1)*10,FALSE))=TRUE,"---",IF(VLOOKUP($A2039,Sheet1!$B$3:$AH$1266,Sheet1!J$1+(Sheet1!$A$1-1)*10,FALSE)="---","---", (ROUND(VLOOKUP($A2039,Sheet1!$B$3:$AH$1266,Sheet1!J$1+(Sheet1!$A$1-1)*10,FALSE),IF(VLOOKUP($A2039,Sheet1!$B$3:$AH$1266,Sheet1!J$1+(Sheet1!$A$1-1)*10,FALSE)&gt;99999,-3,IF(VLOOKUP($A2039,Sheet1!$B$3:$AH$1266,Sheet1!J$1+(Sheet1!$A$1-1)*10,FALSE)&gt;9999,-2,IF(VLOOKUP($A2039,Sheet1!$B$3:$AH$1266,Sheet1!J$1+(Sheet1!$A$1-1)*10,FALSE)&gt;999,-1,0)))))))</f>
        <v>9130</v>
      </c>
      <c r="AA2039" s="66">
        <f>IF(ISNA(VLOOKUP($A2039,Sheet1!$B$3:$AH$1266,Sheet1!K$1+(Sheet1!$A$1-1)*10,FALSE))=TRUE,"---",IF(VLOOKUP($A2039,Sheet1!$B$3:$AH$1266,Sheet1!K$1+(Sheet1!$A$1-1)*10,FALSE)="---","---", (ROUND(VLOOKUP($A2039,Sheet1!$B$3:$AH$1266,Sheet1!K$1+(Sheet1!$A$1-1)*10,FALSE),IF(VLOOKUP($A2039,Sheet1!$B$3:$AH$1266,Sheet1!K$1+(Sheet1!$A$1-1)*10,FALSE)&gt;99999,-3,IF(VLOOKUP($A2039,Sheet1!$B$3:$AH$1266,Sheet1!K$1+(Sheet1!$A$1-1)*10,FALSE)&gt;9999,-2,IF(VLOOKUP($A2039,Sheet1!$B$3:$AH$1266,Sheet1!K$1+(Sheet1!$A$1-1)*10,FALSE)&gt;999,-1,0)))))))</f>
        <v>10400</v>
      </c>
      <c r="AB2039" s="66">
        <f>IF(ISNA(VLOOKUP($A2039,Sheet1!$B$3:$AH$1266,Sheet1!L$1+(Sheet1!$A$1-1)*10,FALSE))=TRUE,"---",IF(VLOOKUP($A2039,Sheet1!$B$3:$AH$1266,Sheet1!L$1+(Sheet1!$A$1-1)*10,FALSE)="---","---", (ROUND(VLOOKUP($A2039,Sheet1!$B$3:$AH$1266,Sheet1!L$1+(Sheet1!$A$1-1)*10,FALSE),IF(VLOOKUP($A2039,Sheet1!$B$3:$AH$1266,Sheet1!L$1+(Sheet1!$A$1-1)*10,FALSE)&gt;99999,-3,IF(VLOOKUP($A2039,Sheet1!$B$3:$AH$1266,Sheet1!L$1+(Sheet1!$A$1-1)*10,FALSE)&gt;9999,-2,IF(VLOOKUP($A2039,Sheet1!$B$3:$AH$1266,Sheet1!L$1+(Sheet1!$A$1-1)*10,FALSE)&gt;999,-1,0)))))))</f>
        <v>11800</v>
      </c>
      <c r="AC2039" s="66">
        <f>IF(ISNA(VLOOKUP($A2039,Sheet1!$B$3:$AH$1266,Sheet1!M$1+(Sheet1!$A$1-1)*10,FALSE))=TRUE,"---",IF(VLOOKUP($A2039,Sheet1!$B$3:$AH$1266,Sheet1!M$1+(Sheet1!$A$1-1)*10,FALSE)="---","---", (ROUND(VLOOKUP($A2039,Sheet1!$B$3:$AH$1266,Sheet1!M$1+(Sheet1!$A$1-1)*10,FALSE),IF(VLOOKUP($A2039,Sheet1!$B$3:$AH$1266,Sheet1!M$1+(Sheet1!$A$1-1)*10,FALSE)&gt;99999,-3,IF(VLOOKUP($A2039,Sheet1!$B$3:$AH$1266,Sheet1!M$1+(Sheet1!$A$1-1)*10,FALSE)&gt;9999,-2,IF(VLOOKUP($A2039,Sheet1!$B$3:$AH$1266,Sheet1!M$1+(Sheet1!$A$1-1)*10,FALSE)&gt;999,-1,0)))))))</f>
        <v>13000</v>
      </c>
      <c r="AD2039" s="66">
        <f>IF(ISNA(VLOOKUP($A2039,Sheet1!$B$3:$AH$1266,Sheet1!N$1+(Sheet1!$A$1-1)*10,FALSE))=TRUE,"---",IF(VLOOKUP($A2039,Sheet1!$B$3:$AH$1266,Sheet1!N$1+(Sheet1!$A$1-1)*10,FALSE)="---","---", (ROUND(VLOOKUP($A2039,Sheet1!$B$3:$AH$1266,Sheet1!N$1+(Sheet1!$A$1-1)*10,FALSE),IF(VLOOKUP($A2039,Sheet1!$B$3:$AH$1266,Sheet1!N$1+(Sheet1!$A$1-1)*10,FALSE)&gt;99999,-3,IF(VLOOKUP($A2039,Sheet1!$B$3:$AH$1266,Sheet1!N$1+(Sheet1!$A$1-1)*10,FALSE)&gt;9999,-2,IF(VLOOKUP($A2039,Sheet1!$B$3:$AH$1266,Sheet1!N$1+(Sheet1!$A$1-1)*10,FALSE)&gt;999,-1,0)))))))</f>
        <v>14900</v>
      </c>
    </row>
    <row r="2040" spans="1:30" ht="25.5" customHeight="1" x14ac:dyDescent="0.25">
      <c r="A2040" s="125" t="s">
        <v>2945</v>
      </c>
      <c r="B2040" s="126" t="s">
        <v>2946</v>
      </c>
      <c r="C2040" s="125">
        <v>440934</v>
      </c>
      <c r="D2040" s="125">
        <v>734629</v>
      </c>
      <c r="E2040" s="70" t="s">
        <v>3049</v>
      </c>
      <c r="F2040" s="139" t="s">
        <v>4405</v>
      </c>
      <c r="G2040" s="127" t="s">
        <v>160</v>
      </c>
      <c r="H2040" s="167">
        <v>7.7</v>
      </c>
      <c r="I2040" s="112">
        <v>23191</v>
      </c>
      <c r="J2040" s="140" t="s">
        <v>4405</v>
      </c>
      <c r="K2040" s="127" t="s">
        <v>17</v>
      </c>
      <c r="L2040" s="115">
        <v>1530</v>
      </c>
      <c r="M2040" s="116">
        <v>199</v>
      </c>
      <c r="N2040" s="127" t="s">
        <v>145</v>
      </c>
      <c r="O2040" s="68" t="s">
        <v>4405</v>
      </c>
      <c r="P2040" s="68" t="s">
        <v>4405</v>
      </c>
      <c r="Q2040" s="68" t="s">
        <v>4405</v>
      </c>
      <c r="R2040" s="74" t="s">
        <v>4405</v>
      </c>
      <c r="S2040" s="64">
        <v>1</v>
      </c>
      <c r="T2040" s="64" t="str">
        <f>IF(ISNA(VLOOKUP(A2040,Sheet1!B$3:C$1266,2,FALSE)=TRUE),"NC",VLOOKUP(A2040,Sheet1!B$3:C$1266,2,FALSE))</f>
        <v>NC</v>
      </c>
      <c r="U2040" s="65" t="str">
        <f>IF(ISNA(VLOOKUP($A2040,Sheet1!$B$3:$AH$1266,Sheet1!E$1+(Sheet1!$A$1-1)*10,FALSE))=TRUE,"---",IF(VLOOKUP($A2040,Sheet1!$B$3:$AH$1266,Sheet1!E$1+(Sheet1!$A$1-1)*10,FALSE)="---","---", (ROUND(VLOOKUP($A2040,Sheet1!$B$3:$AH$1266,Sheet1!E$1+(Sheet1!$A$1-1)*10,FALSE),IF(VLOOKUP($A2040,Sheet1!$B$3:$AH$1266,Sheet1!E$1+(Sheet1!$A$1-1)*10,FALSE)&gt;99999,-3,IF(VLOOKUP($A2040,Sheet1!$B$3:$AH$1266,Sheet1!E$1+(Sheet1!$A$1-1)*10,FALSE)&gt;9999,-2,IF(VLOOKUP($A2040,Sheet1!$B$3:$AH$1266,Sheet1!E$1+(Sheet1!$A$1-1)*10,FALSE)&gt;999,-1,0)))))))</f>
        <v>---</v>
      </c>
      <c r="V2040" s="65" t="str">
        <f>IF(ISNA(VLOOKUP($A2040,Sheet1!$B$3:$AH$1266,Sheet1!F$1+(Sheet1!$A$1-1)*10,FALSE))=TRUE,"---",IF(VLOOKUP($A2040,Sheet1!$B$3:$AH$1266,Sheet1!F$1+(Sheet1!$A$1-1)*10,FALSE)="---","---", (ROUND(VLOOKUP($A2040,Sheet1!$B$3:$AH$1266,Sheet1!F$1+(Sheet1!$A$1-1)*10,FALSE),IF(VLOOKUP($A2040,Sheet1!$B$3:$AH$1266,Sheet1!F$1+(Sheet1!$A$1-1)*10,FALSE)&gt;99999,-3,IF(VLOOKUP($A2040,Sheet1!$B$3:$AH$1266,Sheet1!F$1+(Sheet1!$A$1-1)*10,FALSE)&gt;9999,-2,IF(VLOOKUP($A2040,Sheet1!$B$3:$AH$1266,Sheet1!F$1+(Sheet1!$A$1-1)*10,FALSE)&gt;999,-1,0)))))))</f>
        <v>---</v>
      </c>
      <c r="W2040" s="65" t="str">
        <f>IF(ISNA(VLOOKUP($A2040,Sheet1!$B$3:$AH$1266,Sheet1!G$1+(Sheet1!$A$1-1)*10,FALSE))=TRUE,"---",IF(VLOOKUP($A2040,Sheet1!$B$3:$AH$1266,Sheet1!G$1+(Sheet1!$A$1-1)*10,FALSE)="---","---", (ROUND(VLOOKUP($A2040,Sheet1!$B$3:$AH$1266,Sheet1!G$1+(Sheet1!$A$1-1)*10,FALSE),IF(VLOOKUP($A2040,Sheet1!$B$3:$AH$1266,Sheet1!G$1+(Sheet1!$A$1-1)*10,FALSE)&gt;99999,-3,IF(VLOOKUP($A2040,Sheet1!$B$3:$AH$1266,Sheet1!G$1+(Sheet1!$A$1-1)*10,FALSE)&gt;9999,-2,IF(VLOOKUP($A2040,Sheet1!$B$3:$AH$1266,Sheet1!G$1+(Sheet1!$A$1-1)*10,FALSE)&gt;999,-1,0)))))))</f>
        <v>---</v>
      </c>
      <c r="X2040" s="65" t="str">
        <f>IF(ISNA(VLOOKUP($A2040,Sheet1!$B$3:$AH$1266,Sheet1!H$1+(Sheet1!$A$1-1)*10,FALSE))=TRUE,"---",IF(VLOOKUP($A2040,Sheet1!$B$3:$AH$1266,Sheet1!H$1+(Sheet1!$A$1-1)*10,FALSE)="---","---", (ROUND(VLOOKUP($A2040,Sheet1!$B$3:$AH$1266,Sheet1!H$1+(Sheet1!$A$1-1)*10,FALSE),IF(VLOOKUP($A2040,Sheet1!$B$3:$AH$1266,Sheet1!H$1+(Sheet1!$A$1-1)*10,FALSE)&gt;99999,-3,IF(VLOOKUP($A2040,Sheet1!$B$3:$AH$1266,Sheet1!H$1+(Sheet1!$A$1-1)*10,FALSE)&gt;9999,-2,IF(VLOOKUP($A2040,Sheet1!$B$3:$AH$1266,Sheet1!H$1+(Sheet1!$A$1-1)*10,FALSE)&gt;999,-1,0)))))))</f>
        <v>---</v>
      </c>
      <c r="Y2040" s="65" t="str">
        <f>IF(ISNA(VLOOKUP($A2040,Sheet1!$B$3:$AH$1266,Sheet1!I$1+(Sheet1!$A$1-1)*10,FALSE))=TRUE,"---",IF(VLOOKUP($A2040,Sheet1!$B$3:$AH$1266,Sheet1!I$1+(Sheet1!$A$1-1)*10,FALSE)="---","---", (ROUND(VLOOKUP($A2040,Sheet1!$B$3:$AH$1266,Sheet1!I$1+(Sheet1!$A$1-1)*10,FALSE),IF(VLOOKUP($A2040,Sheet1!$B$3:$AH$1266,Sheet1!I$1+(Sheet1!$A$1-1)*10,FALSE)&gt;99999,-3,IF(VLOOKUP($A2040,Sheet1!$B$3:$AH$1266,Sheet1!I$1+(Sheet1!$A$1-1)*10,FALSE)&gt;9999,-2,IF(VLOOKUP($A2040,Sheet1!$B$3:$AH$1266,Sheet1!I$1+(Sheet1!$A$1-1)*10,FALSE)&gt;999,-1,0)))))))</f>
        <v>---</v>
      </c>
      <c r="Z2040" s="65" t="str">
        <f>IF(ISNA(VLOOKUP($A2040,Sheet1!$B$3:$AH$1266,Sheet1!J$1+(Sheet1!$A$1-1)*10,FALSE))=TRUE,"---",IF(VLOOKUP($A2040,Sheet1!$B$3:$AH$1266,Sheet1!J$1+(Sheet1!$A$1-1)*10,FALSE)="---","---", (ROUND(VLOOKUP($A2040,Sheet1!$B$3:$AH$1266,Sheet1!J$1+(Sheet1!$A$1-1)*10,FALSE),IF(VLOOKUP($A2040,Sheet1!$B$3:$AH$1266,Sheet1!J$1+(Sheet1!$A$1-1)*10,FALSE)&gt;99999,-3,IF(VLOOKUP($A2040,Sheet1!$B$3:$AH$1266,Sheet1!J$1+(Sheet1!$A$1-1)*10,FALSE)&gt;9999,-2,IF(VLOOKUP($A2040,Sheet1!$B$3:$AH$1266,Sheet1!J$1+(Sheet1!$A$1-1)*10,FALSE)&gt;999,-1,0)))))))</f>
        <v>---</v>
      </c>
      <c r="AA2040" s="65" t="str">
        <f>IF(ISNA(VLOOKUP($A2040,Sheet1!$B$3:$AH$1266,Sheet1!K$1+(Sheet1!$A$1-1)*10,FALSE))=TRUE,"---",IF(VLOOKUP($A2040,Sheet1!$B$3:$AH$1266,Sheet1!K$1+(Sheet1!$A$1-1)*10,FALSE)="---","---", (ROUND(VLOOKUP($A2040,Sheet1!$B$3:$AH$1266,Sheet1!K$1+(Sheet1!$A$1-1)*10,FALSE),IF(VLOOKUP($A2040,Sheet1!$B$3:$AH$1266,Sheet1!K$1+(Sheet1!$A$1-1)*10,FALSE)&gt;99999,-3,IF(VLOOKUP($A2040,Sheet1!$B$3:$AH$1266,Sheet1!K$1+(Sheet1!$A$1-1)*10,FALSE)&gt;9999,-2,IF(VLOOKUP($A2040,Sheet1!$B$3:$AH$1266,Sheet1!K$1+(Sheet1!$A$1-1)*10,FALSE)&gt;999,-1,0)))))))</f>
        <v>---</v>
      </c>
      <c r="AB2040" s="65" t="str">
        <f>IF(ISNA(VLOOKUP($A2040,Sheet1!$B$3:$AH$1266,Sheet1!L$1+(Sheet1!$A$1-1)*10,FALSE))=TRUE,"---",IF(VLOOKUP($A2040,Sheet1!$B$3:$AH$1266,Sheet1!L$1+(Sheet1!$A$1-1)*10,FALSE)="---","---", (ROUND(VLOOKUP($A2040,Sheet1!$B$3:$AH$1266,Sheet1!L$1+(Sheet1!$A$1-1)*10,FALSE),IF(VLOOKUP($A2040,Sheet1!$B$3:$AH$1266,Sheet1!L$1+(Sheet1!$A$1-1)*10,FALSE)&gt;99999,-3,IF(VLOOKUP($A2040,Sheet1!$B$3:$AH$1266,Sheet1!L$1+(Sheet1!$A$1-1)*10,FALSE)&gt;9999,-2,IF(VLOOKUP($A2040,Sheet1!$B$3:$AH$1266,Sheet1!L$1+(Sheet1!$A$1-1)*10,FALSE)&gt;999,-1,0)))))))</f>
        <v>---</v>
      </c>
      <c r="AC2040" s="65" t="str">
        <f>IF(ISNA(VLOOKUP($A2040,Sheet1!$B$3:$AH$1266,Sheet1!M$1+(Sheet1!$A$1-1)*10,FALSE))=TRUE,"---",IF(VLOOKUP($A2040,Sheet1!$B$3:$AH$1266,Sheet1!M$1+(Sheet1!$A$1-1)*10,FALSE)="---","---", (ROUND(VLOOKUP($A2040,Sheet1!$B$3:$AH$1266,Sheet1!M$1+(Sheet1!$A$1-1)*10,FALSE),IF(VLOOKUP($A2040,Sheet1!$B$3:$AH$1266,Sheet1!M$1+(Sheet1!$A$1-1)*10,FALSE)&gt;99999,-3,IF(VLOOKUP($A2040,Sheet1!$B$3:$AH$1266,Sheet1!M$1+(Sheet1!$A$1-1)*10,FALSE)&gt;9999,-2,IF(VLOOKUP($A2040,Sheet1!$B$3:$AH$1266,Sheet1!M$1+(Sheet1!$A$1-1)*10,FALSE)&gt;999,-1,0)))))))</f>
        <v>---</v>
      </c>
      <c r="AD2040" s="65" t="str">
        <f>IF(ISNA(VLOOKUP($A2040,Sheet1!$B$3:$AH$1266,Sheet1!N$1+(Sheet1!$A$1-1)*10,FALSE))=TRUE,"---",IF(VLOOKUP($A2040,Sheet1!$B$3:$AH$1266,Sheet1!N$1+(Sheet1!$A$1-1)*10,FALSE)="---","---", (ROUND(VLOOKUP($A2040,Sheet1!$B$3:$AH$1266,Sheet1!N$1+(Sheet1!$A$1-1)*10,FALSE),IF(VLOOKUP($A2040,Sheet1!$B$3:$AH$1266,Sheet1!N$1+(Sheet1!$A$1-1)*10,FALSE)&gt;99999,-3,IF(VLOOKUP($A2040,Sheet1!$B$3:$AH$1266,Sheet1!N$1+(Sheet1!$A$1-1)*10,FALSE)&gt;9999,-2,IF(VLOOKUP($A2040,Sheet1!$B$3:$AH$1266,Sheet1!N$1+(Sheet1!$A$1-1)*10,FALSE)&gt;999,-1,0)))))))</f>
        <v>---</v>
      </c>
    </row>
    <row r="2041" spans="1:30" ht="25.5" customHeight="1" x14ac:dyDescent="0.25">
      <c r="A2041" s="133" t="s">
        <v>2947</v>
      </c>
      <c r="B2041" s="141" t="s">
        <v>2948</v>
      </c>
      <c r="C2041" s="133">
        <v>441131</v>
      </c>
      <c r="D2041" s="133">
        <v>734707</v>
      </c>
      <c r="E2041" s="67" t="s">
        <v>3049</v>
      </c>
      <c r="F2041" s="135" t="s">
        <v>4405</v>
      </c>
      <c r="G2041" s="118" t="s">
        <v>160</v>
      </c>
      <c r="H2041" s="136">
        <v>49.2</v>
      </c>
      <c r="I2041" s="119">
        <v>17898</v>
      </c>
      <c r="J2041" s="137" t="s">
        <v>4405</v>
      </c>
      <c r="K2041" s="118" t="s">
        <v>17</v>
      </c>
      <c r="L2041" s="122">
        <v>5330</v>
      </c>
      <c r="M2041" s="123">
        <v>108</v>
      </c>
      <c r="N2041" s="118" t="s">
        <v>160</v>
      </c>
      <c r="O2041" s="71">
        <f t="shared" si="68"/>
        <v>0.2</v>
      </c>
      <c r="P2041" s="71">
        <f>IF(O2041&lt;&gt;"",VLOOKUP($A2041,Sheet4!$A$2:$O$1309,14,FALSE)*100,"")</f>
        <v>1.8472321030518324</v>
      </c>
      <c r="Q2041" s="71">
        <f>IF(P2041&lt;&gt;"",VLOOKUP($A2041,Sheet4!$A$2:$O$1309,15,FALSE)*100,"")</f>
        <v>16.692259759502214</v>
      </c>
      <c r="R2041" s="73" t="str">
        <f t="shared" si="67"/>
        <v>500</v>
      </c>
      <c r="S2041" s="63" t="s">
        <v>4364</v>
      </c>
      <c r="T2041" s="63" t="str">
        <f>IF(ISNA(VLOOKUP(A2041,Sheet1!B$3:C$1266,2,FALSE)=TRUE),"NC",VLOOKUP(A2041,Sheet1!B$3:C$1266,2,FALSE))</f>
        <v>Rural</v>
      </c>
      <c r="U2041" s="66">
        <f>IF(ISNA(VLOOKUP($A2041,Sheet1!$B$3:$AH$1266,Sheet1!E$1+(Sheet1!$A$1-1)*10,FALSE))=TRUE,"---",IF(VLOOKUP($A2041,Sheet1!$B$3:$AH$1266,Sheet1!E$1+(Sheet1!$A$1-1)*10,FALSE)="---","---", (ROUND(VLOOKUP($A2041,Sheet1!$B$3:$AH$1266,Sheet1!E$1+(Sheet1!$A$1-1)*10,FALSE),IF(VLOOKUP($A2041,Sheet1!$B$3:$AH$1266,Sheet1!E$1+(Sheet1!$A$1-1)*10,FALSE)&gt;99999,-3,IF(VLOOKUP($A2041,Sheet1!$B$3:$AH$1266,Sheet1!E$1+(Sheet1!$A$1-1)*10,FALSE)&gt;9999,-2,IF(VLOOKUP($A2041,Sheet1!$B$3:$AH$1266,Sheet1!E$1+(Sheet1!$A$1-1)*10,FALSE)&gt;999,-1,0)))))))</f>
        <v>961</v>
      </c>
      <c r="V2041" s="66">
        <f>IF(ISNA(VLOOKUP($A2041,Sheet1!$B$3:$AH$1266,Sheet1!F$1+(Sheet1!$A$1-1)*10,FALSE))=TRUE,"---",IF(VLOOKUP($A2041,Sheet1!$B$3:$AH$1266,Sheet1!F$1+(Sheet1!$A$1-1)*10,FALSE)="---","---", (ROUND(VLOOKUP($A2041,Sheet1!$B$3:$AH$1266,Sheet1!F$1+(Sheet1!$A$1-1)*10,FALSE),IF(VLOOKUP($A2041,Sheet1!$B$3:$AH$1266,Sheet1!F$1+(Sheet1!$A$1-1)*10,FALSE)&gt;99999,-3,IF(VLOOKUP($A2041,Sheet1!$B$3:$AH$1266,Sheet1!F$1+(Sheet1!$A$1-1)*10,FALSE)&gt;9999,-2,IF(VLOOKUP($A2041,Sheet1!$B$3:$AH$1266,Sheet1!F$1+(Sheet1!$A$1-1)*10,FALSE)&gt;999,-1,0)))))))</f>
        <v>1140</v>
      </c>
      <c r="W2041" s="66">
        <f>IF(ISNA(VLOOKUP($A2041,Sheet1!$B$3:$AH$1266,Sheet1!G$1+(Sheet1!$A$1-1)*10,FALSE))=TRUE,"---",IF(VLOOKUP($A2041,Sheet1!$B$3:$AH$1266,Sheet1!G$1+(Sheet1!$A$1-1)*10,FALSE)="---","---", (ROUND(VLOOKUP($A2041,Sheet1!$B$3:$AH$1266,Sheet1!G$1+(Sheet1!$A$1-1)*10,FALSE),IF(VLOOKUP($A2041,Sheet1!$B$3:$AH$1266,Sheet1!G$1+(Sheet1!$A$1-1)*10,FALSE)&gt;99999,-3,IF(VLOOKUP($A2041,Sheet1!$B$3:$AH$1266,Sheet1!G$1+(Sheet1!$A$1-1)*10,FALSE)&gt;9999,-2,IF(VLOOKUP($A2041,Sheet1!$B$3:$AH$1266,Sheet1!G$1+(Sheet1!$A$1-1)*10,FALSE)&gt;999,-1,0)))))))</f>
        <v>1380</v>
      </c>
      <c r="X2041" s="66">
        <f>IF(ISNA(VLOOKUP($A2041,Sheet1!$B$3:$AH$1266,Sheet1!H$1+(Sheet1!$A$1-1)*10,FALSE))=TRUE,"---",IF(VLOOKUP($A2041,Sheet1!$B$3:$AH$1266,Sheet1!H$1+(Sheet1!$A$1-1)*10,FALSE)="---","---", (ROUND(VLOOKUP($A2041,Sheet1!$B$3:$AH$1266,Sheet1!H$1+(Sheet1!$A$1-1)*10,FALSE),IF(VLOOKUP($A2041,Sheet1!$B$3:$AH$1266,Sheet1!H$1+(Sheet1!$A$1-1)*10,FALSE)&gt;99999,-3,IF(VLOOKUP($A2041,Sheet1!$B$3:$AH$1266,Sheet1!H$1+(Sheet1!$A$1-1)*10,FALSE)&gt;9999,-2,IF(VLOOKUP($A2041,Sheet1!$B$3:$AH$1266,Sheet1!H$1+(Sheet1!$A$1-1)*10,FALSE)&gt;999,-1,0)))))))</f>
        <v>2000</v>
      </c>
      <c r="Y2041" s="66">
        <f>IF(ISNA(VLOOKUP($A2041,Sheet1!$B$3:$AH$1266,Sheet1!I$1+(Sheet1!$A$1-1)*10,FALSE))=TRUE,"---",IF(VLOOKUP($A2041,Sheet1!$B$3:$AH$1266,Sheet1!I$1+(Sheet1!$A$1-1)*10,FALSE)="---","---", (ROUND(VLOOKUP($A2041,Sheet1!$B$3:$AH$1266,Sheet1!I$1+(Sheet1!$A$1-1)*10,FALSE),IF(VLOOKUP($A2041,Sheet1!$B$3:$AH$1266,Sheet1!I$1+(Sheet1!$A$1-1)*10,FALSE)&gt;99999,-3,IF(VLOOKUP($A2041,Sheet1!$B$3:$AH$1266,Sheet1!I$1+(Sheet1!$A$1-1)*10,FALSE)&gt;9999,-2,IF(VLOOKUP($A2041,Sheet1!$B$3:$AH$1266,Sheet1!I$1+(Sheet1!$A$1-1)*10,FALSE)&gt;999,-1,0)))))))</f>
        <v>2450</v>
      </c>
      <c r="Z2041" s="66">
        <f>IF(ISNA(VLOOKUP($A2041,Sheet1!$B$3:$AH$1266,Sheet1!J$1+(Sheet1!$A$1-1)*10,FALSE))=TRUE,"---",IF(VLOOKUP($A2041,Sheet1!$B$3:$AH$1266,Sheet1!J$1+(Sheet1!$A$1-1)*10,FALSE)="---","---", (ROUND(VLOOKUP($A2041,Sheet1!$B$3:$AH$1266,Sheet1!J$1+(Sheet1!$A$1-1)*10,FALSE),IF(VLOOKUP($A2041,Sheet1!$B$3:$AH$1266,Sheet1!J$1+(Sheet1!$A$1-1)*10,FALSE)&gt;99999,-3,IF(VLOOKUP($A2041,Sheet1!$B$3:$AH$1266,Sheet1!J$1+(Sheet1!$A$1-1)*10,FALSE)&gt;9999,-2,IF(VLOOKUP($A2041,Sheet1!$B$3:$AH$1266,Sheet1!J$1+(Sheet1!$A$1-1)*10,FALSE)&gt;999,-1,0)))))))</f>
        <v>3020</v>
      </c>
      <c r="AA2041" s="66">
        <f>IF(ISNA(VLOOKUP($A2041,Sheet1!$B$3:$AH$1266,Sheet1!K$1+(Sheet1!$A$1-1)*10,FALSE))=TRUE,"---",IF(VLOOKUP($A2041,Sheet1!$B$3:$AH$1266,Sheet1!K$1+(Sheet1!$A$1-1)*10,FALSE)="---","---", (ROUND(VLOOKUP($A2041,Sheet1!$B$3:$AH$1266,Sheet1!K$1+(Sheet1!$A$1-1)*10,FALSE),IF(VLOOKUP($A2041,Sheet1!$B$3:$AH$1266,Sheet1!K$1+(Sheet1!$A$1-1)*10,FALSE)&gt;99999,-3,IF(VLOOKUP($A2041,Sheet1!$B$3:$AH$1266,Sheet1!K$1+(Sheet1!$A$1-1)*10,FALSE)&gt;9999,-2,IF(VLOOKUP($A2041,Sheet1!$B$3:$AH$1266,Sheet1!K$1+(Sheet1!$A$1-1)*10,FALSE)&gt;999,-1,0)))))))</f>
        <v>3440</v>
      </c>
      <c r="AB2041" s="66">
        <f>IF(ISNA(VLOOKUP($A2041,Sheet1!$B$3:$AH$1266,Sheet1!L$1+(Sheet1!$A$1-1)*10,FALSE))=TRUE,"---",IF(VLOOKUP($A2041,Sheet1!$B$3:$AH$1266,Sheet1!L$1+(Sheet1!$A$1-1)*10,FALSE)="---","---", (ROUND(VLOOKUP($A2041,Sheet1!$B$3:$AH$1266,Sheet1!L$1+(Sheet1!$A$1-1)*10,FALSE),IF(VLOOKUP($A2041,Sheet1!$B$3:$AH$1266,Sheet1!L$1+(Sheet1!$A$1-1)*10,FALSE)&gt;99999,-3,IF(VLOOKUP($A2041,Sheet1!$B$3:$AH$1266,Sheet1!L$1+(Sheet1!$A$1-1)*10,FALSE)&gt;9999,-2,IF(VLOOKUP($A2041,Sheet1!$B$3:$AH$1266,Sheet1!L$1+(Sheet1!$A$1-1)*10,FALSE)&gt;999,-1,0)))))))</f>
        <v>3920</v>
      </c>
      <c r="AC2041" s="66">
        <f>IF(ISNA(VLOOKUP($A2041,Sheet1!$B$3:$AH$1266,Sheet1!M$1+(Sheet1!$A$1-1)*10,FALSE))=TRUE,"---",IF(VLOOKUP($A2041,Sheet1!$B$3:$AH$1266,Sheet1!M$1+(Sheet1!$A$1-1)*10,FALSE)="---","---", (ROUND(VLOOKUP($A2041,Sheet1!$B$3:$AH$1266,Sheet1!M$1+(Sheet1!$A$1-1)*10,FALSE),IF(VLOOKUP($A2041,Sheet1!$B$3:$AH$1266,Sheet1!M$1+(Sheet1!$A$1-1)*10,FALSE)&gt;99999,-3,IF(VLOOKUP($A2041,Sheet1!$B$3:$AH$1266,Sheet1!M$1+(Sheet1!$A$1-1)*10,FALSE)&gt;9999,-2,IF(VLOOKUP($A2041,Sheet1!$B$3:$AH$1266,Sheet1!M$1+(Sheet1!$A$1-1)*10,FALSE)&gt;999,-1,0)))))))</f>
        <v>4340</v>
      </c>
      <c r="AD2041" s="66">
        <f>IF(ISNA(VLOOKUP($A2041,Sheet1!$B$3:$AH$1266,Sheet1!N$1+(Sheet1!$A$1-1)*10,FALSE))=TRUE,"---",IF(VLOOKUP($A2041,Sheet1!$B$3:$AH$1266,Sheet1!N$1+(Sheet1!$A$1-1)*10,FALSE)="---","---", (ROUND(VLOOKUP($A2041,Sheet1!$B$3:$AH$1266,Sheet1!N$1+(Sheet1!$A$1-1)*10,FALSE),IF(VLOOKUP($A2041,Sheet1!$B$3:$AH$1266,Sheet1!N$1+(Sheet1!$A$1-1)*10,FALSE)&gt;99999,-3,IF(VLOOKUP($A2041,Sheet1!$B$3:$AH$1266,Sheet1!N$1+(Sheet1!$A$1-1)*10,FALSE)&gt;9999,-2,IF(VLOOKUP($A2041,Sheet1!$B$3:$AH$1266,Sheet1!N$1+(Sheet1!$A$1-1)*10,FALSE)&gt;999,-1,0)))))))</f>
        <v>5000</v>
      </c>
    </row>
    <row r="2042" spans="1:30" ht="25.5" customHeight="1" x14ac:dyDescent="0.25">
      <c r="A2042" s="125" t="s">
        <v>2949</v>
      </c>
      <c r="B2042" s="126" t="s">
        <v>2950</v>
      </c>
      <c r="C2042" s="125">
        <v>441125</v>
      </c>
      <c r="D2042" s="125">
        <v>734759</v>
      </c>
      <c r="E2042" s="70" t="s">
        <v>3049</v>
      </c>
      <c r="F2042" s="139" t="s">
        <v>4405</v>
      </c>
      <c r="G2042" s="127" t="s">
        <v>160</v>
      </c>
      <c r="H2042" s="128">
        <v>16.2</v>
      </c>
      <c r="I2042" s="112">
        <v>17898</v>
      </c>
      <c r="J2042" s="140" t="s">
        <v>4405</v>
      </c>
      <c r="K2042" s="127" t="s">
        <v>17</v>
      </c>
      <c r="L2042" s="115">
        <v>4060</v>
      </c>
      <c r="M2042" s="116">
        <v>251</v>
      </c>
      <c r="N2042" s="127" t="s">
        <v>160</v>
      </c>
      <c r="O2042" s="68" t="str">
        <f t="shared" si="68"/>
        <v>&lt;0.2</v>
      </c>
      <c r="P2042" s="68">
        <f>IF(O2042&lt;&gt;"",VLOOKUP($A2042,Sheet4!$A$2:$O$1309,14,FALSE)*100,"")</f>
        <v>1.8472321030518324</v>
      </c>
      <c r="Q2042" s="68">
        <f>IF(P2042&lt;&gt;"",VLOOKUP($A2042,Sheet4!$A$2:$O$1309,15,FALSE)*100,"")</f>
        <v>16.692259759502214</v>
      </c>
      <c r="R2042" s="74" t="str">
        <f t="shared" si="67"/>
        <v>&gt;500</v>
      </c>
      <c r="S2042" s="64" t="s">
        <v>4364</v>
      </c>
      <c r="T2042" s="64" t="str">
        <f>IF(ISNA(VLOOKUP(A2042,Sheet1!B$3:C$1266,2,FALSE)=TRUE),"NC",VLOOKUP(A2042,Sheet1!B$3:C$1266,2,FALSE))</f>
        <v>Rural</v>
      </c>
      <c r="U2042" s="65">
        <f>IF(ISNA(VLOOKUP($A2042,Sheet1!$B$3:$AH$1266,Sheet1!E$1+(Sheet1!$A$1-1)*10,FALSE))=TRUE,"---",IF(VLOOKUP($A2042,Sheet1!$B$3:$AH$1266,Sheet1!E$1+(Sheet1!$A$1-1)*10,FALSE)="---","---", (ROUND(VLOOKUP($A2042,Sheet1!$B$3:$AH$1266,Sheet1!E$1+(Sheet1!$A$1-1)*10,FALSE),IF(VLOOKUP($A2042,Sheet1!$B$3:$AH$1266,Sheet1!E$1+(Sheet1!$A$1-1)*10,FALSE)&gt;99999,-3,IF(VLOOKUP($A2042,Sheet1!$B$3:$AH$1266,Sheet1!E$1+(Sheet1!$A$1-1)*10,FALSE)&gt;9999,-2,IF(VLOOKUP($A2042,Sheet1!$B$3:$AH$1266,Sheet1!E$1+(Sheet1!$A$1-1)*10,FALSE)&gt;999,-1,0)))))))</f>
        <v>417</v>
      </c>
      <c r="V2042" s="65">
        <f>IF(ISNA(VLOOKUP($A2042,Sheet1!$B$3:$AH$1266,Sheet1!F$1+(Sheet1!$A$1-1)*10,FALSE))=TRUE,"---",IF(VLOOKUP($A2042,Sheet1!$B$3:$AH$1266,Sheet1!F$1+(Sheet1!$A$1-1)*10,FALSE)="---","---", (ROUND(VLOOKUP($A2042,Sheet1!$B$3:$AH$1266,Sheet1!F$1+(Sheet1!$A$1-1)*10,FALSE),IF(VLOOKUP($A2042,Sheet1!$B$3:$AH$1266,Sheet1!F$1+(Sheet1!$A$1-1)*10,FALSE)&gt;99999,-3,IF(VLOOKUP($A2042,Sheet1!$B$3:$AH$1266,Sheet1!F$1+(Sheet1!$A$1-1)*10,FALSE)&gt;9999,-2,IF(VLOOKUP($A2042,Sheet1!$B$3:$AH$1266,Sheet1!F$1+(Sheet1!$A$1-1)*10,FALSE)&gt;999,-1,0)))))))</f>
        <v>501</v>
      </c>
      <c r="W2042" s="65">
        <f>IF(ISNA(VLOOKUP($A2042,Sheet1!$B$3:$AH$1266,Sheet1!G$1+(Sheet1!$A$1-1)*10,FALSE))=TRUE,"---",IF(VLOOKUP($A2042,Sheet1!$B$3:$AH$1266,Sheet1!G$1+(Sheet1!$A$1-1)*10,FALSE)="---","---", (ROUND(VLOOKUP($A2042,Sheet1!$B$3:$AH$1266,Sheet1!G$1+(Sheet1!$A$1-1)*10,FALSE),IF(VLOOKUP($A2042,Sheet1!$B$3:$AH$1266,Sheet1!G$1+(Sheet1!$A$1-1)*10,FALSE)&gt;99999,-3,IF(VLOOKUP($A2042,Sheet1!$B$3:$AH$1266,Sheet1!G$1+(Sheet1!$A$1-1)*10,FALSE)&gt;9999,-2,IF(VLOOKUP($A2042,Sheet1!$B$3:$AH$1266,Sheet1!G$1+(Sheet1!$A$1-1)*10,FALSE)&gt;999,-1,0)))))))</f>
        <v>612</v>
      </c>
      <c r="X2042" s="65">
        <f>IF(ISNA(VLOOKUP($A2042,Sheet1!$B$3:$AH$1266,Sheet1!H$1+(Sheet1!$A$1-1)*10,FALSE))=TRUE,"---",IF(VLOOKUP($A2042,Sheet1!$B$3:$AH$1266,Sheet1!H$1+(Sheet1!$A$1-1)*10,FALSE)="---","---", (ROUND(VLOOKUP($A2042,Sheet1!$B$3:$AH$1266,Sheet1!H$1+(Sheet1!$A$1-1)*10,FALSE),IF(VLOOKUP($A2042,Sheet1!$B$3:$AH$1266,Sheet1!H$1+(Sheet1!$A$1-1)*10,FALSE)&gt;99999,-3,IF(VLOOKUP($A2042,Sheet1!$B$3:$AH$1266,Sheet1!H$1+(Sheet1!$A$1-1)*10,FALSE)&gt;9999,-2,IF(VLOOKUP($A2042,Sheet1!$B$3:$AH$1266,Sheet1!H$1+(Sheet1!$A$1-1)*10,FALSE)&gt;999,-1,0)))))))</f>
        <v>914</v>
      </c>
      <c r="Y2042" s="65">
        <f>IF(ISNA(VLOOKUP($A2042,Sheet1!$B$3:$AH$1266,Sheet1!I$1+(Sheet1!$A$1-1)*10,FALSE))=TRUE,"---",IF(VLOOKUP($A2042,Sheet1!$B$3:$AH$1266,Sheet1!I$1+(Sheet1!$A$1-1)*10,FALSE)="---","---", (ROUND(VLOOKUP($A2042,Sheet1!$B$3:$AH$1266,Sheet1!I$1+(Sheet1!$A$1-1)*10,FALSE),IF(VLOOKUP($A2042,Sheet1!$B$3:$AH$1266,Sheet1!I$1+(Sheet1!$A$1-1)*10,FALSE)&gt;99999,-3,IF(VLOOKUP($A2042,Sheet1!$B$3:$AH$1266,Sheet1!I$1+(Sheet1!$A$1-1)*10,FALSE)&gt;9999,-2,IF(VLOOKUP($A2042,Sheet1!$B$3:$AH$1266,Sheet1!I$1+(Sheet1!$A$1-1)*10,FALSE)&gt;999,-1,0)))))))</f>
        <v>1130</v>
      </c>
      <c r="Z2042" s="65">
        <f>IF(ISNA(VLOOKUP($A2042,Sheet1!$B$3:$AH$1266,Sheet1!J$1+(Sheet1!$A$1-1)*10,FALSE))=TRUE,"---",IF(VLOOKUP($A2042,Sheet1!$B$3:$AH$1266,Sheet1!J$1+(Sheet1!$A$1-1)*10,FALSE)="---","---", (ROUND(VLOOKUP($A2042,Sheet1!$B$3:$AH$1266,Sheet1!J$1+(Sheet1!$A$1-1)*10,FALSE),IF(VLOOKUP($A2042,Sheet1!$B$3:$AH$1266,Sheet1!J$1+(Sheet1!$A$1-1)*10,FALSE)&gt;99999,-3,IF(VLOOKUP($A2042,Sheet1!$B$3:$AH$1266,Sheet1!J$1+(Sheet1!$A$1-1)*10,FALSE)&gt;9999,-2,IF(VLOOKUP($A2042,Sheet1!$B$3:$AH$1266,Sheet1!J$1+(Sheet1!$A$1-1)*10,FALSE)&gt;999,-1,0)))))))</f>
        <v>1420</v>
      </c>
      <c r="AA2042" s="65">
        <f>IF(ISNA(VLOOKUP($A2042,Sheet1!$B$3:$AH$1266,Sheet1!K$1+(Sheet1!$A$1-1)*10,FALSE))=TRUE,"---",IF(VLOOKUP($A2042,Sheet1!$B$3:$AH$1266,Sheet1!K$1+(Sheet1!$A$1-1)*10,FALSE)="---","---", (ROUND(VLOOKUP($A2042,Sheet1!$B$3:$AH$1266,Sheet1!K$1+(Sheet1!$A$1-1)*10,FALSE),IF(VLOOKUP($A2042,Sheet1!$B$3:$AH$1266,Sheet1!K$1+(Sheet1!$A$1-1)*10,FALSE)&gt;99999,-3,IF(VLOOKUP($A2042,Sheet1!$B$3:$AH$1266,Sheet1!K$1+(Sheet1!$A$1-1)*10,FALSE)&gt;9999,-2,IF(VLOOKUP($A2042,Sheet1!$B$3:$AH$1266,Sheet1!K$1+(Sheet1!$A$1-1)*10,FALSE)&gt;999,-1,0)))))))</f>
        <v>1640</v>
      </c>
      <c r="AB2042" s="65">
        <f>IF(ISNA(VLOOKUP($A2042,Sheet1!$B$3:$AH$1266,Sheet1!L$1+(Sheet1!$A$1-1)*10,FALSE))=TRUE,"---",IF(VLOOKUP($A2042,Sheet1!$B$3:$AH$1266,Sheet1!L$1+(Sheet1!$A$1-1)*10,FALSE)="---","---", (ROUND(VLOOKUP($A2042,Sheet1!$B$3:$AH$1266,Sheet1!L$1+(Sheet1!$A$1-1)*10,FALSE),IF(VLOOKUP($A2042,Sheet1!$B$3:$AH$1266,Sheet1!L$1+(Sheet1!$A$1-1)*10,FALSE)&gt;99999,-3,IF(VLOOKUP($A2042,Sheet1!$B$3:$AH$1266,Sheet1!L$1+(Sheet1!$A$1-1)*10,FALSE)&gt;9999,-2,IF(VLOOKUP($A2042,Sheet1!$B$3:$AH$1266,Sheet1!L$1+(Sheet1!$A$1-1)*10,FALSE)&gt;999,-1,0)))))))</f>
        <v>1880</v>
      </c>
      <c r="AC2042" s="65">
        <f>IF(ISNA(VLOOKUP($A2042,Sheet1!$B$3:$AH$1266,Sheet1!M$1+(Sheet1!$A$1-1)*10,FALSE))=TRUE,"---",IF(VLOOKUP($A2042,Sheet1!$B$3:$AH$1266,Sheet1!M$1+(Sheet1!$A$1-1)*10,FALSE)="---","---", (ROUND(VLOOKUP($A2042,Sheet1!$B$3:$AH$1266,Sheet1!M$1+(Sheet1!$A$1-1)*10,FALSE),IF(VLOOKUP($A2042,Sheet1!$B$3:$AH$1266,Sheet1!M$1+(Sheet1!$A$1-1)*10,FALSE)&gt;99999,-3,IF(VLOOKUP($A2042,Sheet1!$B$3:$AH$1266,Sheet1!M$1+(Sheet1!$A$1-1)*10,FALSE)&gt;9999,-2,IF(VLOOKUP($A2042,Sheet1!$B$3:$AH$1266,Sheet1!M$1+(Sheet1!$A$1-1)*10,FALSE)&gt;999,-1,0)))))))</f>
        <v>2100</v>
      </c>
      <c r="AD2042" s="65">
        <f>IF(ISNA(VLOOKUP($A2042,Sheet1!$B$3:$AH$1266,Sheet1!N$1+(Sheet1!$A$1-1)*10,FALSE))=TRUE,"---",IF(VLOOKUP($A2042,Sheet1!$B$3:$AH$1266,Sheet1!N$1+(Sheet1!$A$1-1)*10,FALSE)="---","---", (ROUND(VLOOKUP($A2042,Sheet1!$B$3:$AH$1266,Sheet1!N$1+(Sheet1!$A$1-1)*10,FALSE),IF(VLOOKUP($A2042,Sheet1!$B$3:$AH$1266,Sheet1!N$1+(Sheet1!$A$1-1)*10,FALSE)&gt;99999,-3,IF(VLOOKUP($A2042,Sheet1!$B$3:$AH$1266,Sheet1!N$1+(Sheet1!$A$1-1)*10,FALSE)&gt;9999,-2,IF(VLOOKUP($A2042,Sheet1!$B$3:$AH$1266,Sheet1!N$1+(Sheet1!$A$1-1)*10,FALSE)&gt;999,-1,0)))))))</f>
        <v>2440</v>
      </c>
    </row>
    <row r="2043" spans="1:30" ht="25.5" customHeight="1" x14ac:dyDescent="0.25">
      <c r="A2043" s="133" t="s">
        <v>2951</v>
      </c>
      <c r="B2043" s="141" t="s">
        <v>2952</v>
      </c>
      <c r="C2043" s="133">
        <v>441404</v>
      </c>
      <c r="D2043" s="133">
        <v>734657</v>
      </c>
      <c r="E2043" s="67" t="s">
        <v>3049</v>
      </c>
      <c r="F2043" s="135" t="s">
        <v>4405</v>
      </c>
      <c r="G2043" s="118" t="s">
        <v>160</v>
      </c>
      <c r="H2043" s="136">
        <v>7.56</v>
      </c>
      <c r="I2043" s="119">
        <v>17898</v>
      </c>
      <c r="J2043" s="137" t="s">
        <v>4405</v>
      </c>
      <c r="K2043" s="118" t="s">
        <v>17</v>
      </c>
      <c r="L2043" s="122">
        <v>748</v>
      </c>
      <c r="M2043" s="123">
        <v>98.9</v>
      </c>
      <c r="N2043" s="118" t="s">
        <v>160</v>
      </c>
      <c r="O2043" s="71">
        <f t="shared" si="68"/>
        <v>0.63294784487636813</v>
      </c>
      <c r="P2043" s="71">
        <f>IF(O2043&lt;&gt;"",VLOOKUP($A2043,Sheet4!$A$2:$O$1309,14,FALSE)*100,"")</f>
        <v>1.9775902844652027</v>
      </c>
      <c r="Q2043" s="71">
        <f>IF(P2043&lt;&gt;"",VLOOKUP($A2043,Sheet4!$A$2:$O$1309,15,FALSE)*100,"")</f>
        <v>17.769694981744909</v>
      </c>
      <c r="R2043" s="73" t="str">
        <f t="shared" si="67"/>
        <v>&gt;100, &lt;200</v>
      </c>
      <c r="S2043" s="63" t="s">
        <v>4364</v>
      </c>
      <c r="T2043" s="63" t="str">
        <f>IF(ISNA(VLOOKUP(A2043,Sheet1!B$3:C$1266,2,FALSE)=TRUE),"NC",VLOOKUP(A2043,Sheet1!B$3:C$1266,2,FALSE))</f>
        <v>Rural</v>
      </c>
      <c r="U2043" s="66">
        <f>IF(ISNA(VLOOKUP($A2043,Sheet1!$B$3:$AH$1266,Sheet1!E$1+(Sheet1!$A$1-1)*10,FALSE))=TRUE,"---",IF(VLOOKUP($A2043,Sheet1!$B$3:$AH$1266,Sheet1!E$1+(Sheet1!$A$1-1)*10,FALSE)="---","---", (ROUND(VLOOKUP($A2043,Sheet1!$B$3:$AH$1266,Sheet1!E$1+(Sheet1!$A$1-1)*10,FALSE),IF(VLOOKUP($A2043,Sheet1!$B$3:$AH$1266,Sheet1!E$1+(Sheet1!$A$1-1)*10,FALSE)&gt;99999,-3,IF(VLOOKUP($A2043,Sheet1!$B$3:$AH$1266,Sheet1!E$1+(Sheet1!$A$1-1)*10,FALSE)&gt;9999,-2,IF(VLOOKUP($A2043,Sheet1!$B$3:$AH$1266,Sheet1!E$1+(Sheet1!$A$1-1)*10,FALSE)&gt;999,-1,0)))))))</f>
        <v>141</v>
      </c>
      <c r="V2043" s="66">
        <f>IF(ISNA(VLOOKUP($A2043,Sheet1!$B$3:$AH$1266,Sheet1!F$1+(Sheet1!$A$1-1)*10,FALSE))=TRUE,"---",IF(VLOOKUP($A2043,Sheet1!$B$3:$AH$1266,Sheet1!F$1+(Sheet1!$A$1-1)*10,FALSE)="---","---", (ROUND(VLOOKUP($A2043,Sheet1!$B$3:$AH$1266,Sheet1!F$1+(Sheet1!$A$1-1)*10,FALSE),IF(VLOOKUP($A2043,Sheet1!$B$3:$AH$1266,Sheet1!F$1+(Sheet1!$A$1-1)*10,FALSE)&gt;99999,-3,IF(VLOOKUP($A2043,Sheet1!$B$3:$AH$1266,Sheet1!F$1+(Sheet1!$A$1-1)*10,FALSE)&gt;9999,-2,IF(VLOOKUP($A2043,Sheet1!$B$3:$AH$1266,Sheet1!F$1+(Sheet1!$A$1-1)*10,FALSE)&gt;999,-1,0)))))))</f>
        <v>171</v>
      </c>
      <c r="W2043" s="66">
        <f>IF(ISNA(VLOOKUP($A2043,Sheet1!$B$3:$AH$1266,Sheet1!G$1+(Sheet1!$A$1-1)*10,FALSE))=TRUE,"---",IF(VLOOKUP($A2043,Sheet1!$B$3:$AH$1266,Sheet1!G$1+(Sheet1!$A$1-1)*10,FALSE)="---","---", (ROUND(VLOOKUP($A2043,Sheet1!$B$3:$AH$1266,Sheet1!G$1+(Sheet1!$A$1-1)*10,FALSE),IF(VLOOKUP($A2043,Sheet1!$B$3:$AH$1266,Sheet1!G$1+(Sheet1!$A$1-1)*10,FALSE)&gt;99999,-3,IF(VLOOKUP($A2043,Sheet1!$B$3:$AH$1266,Sheet1!G$1+(Sheet1!$A$1-1)*10,FALSE)&gt;9999,-2,IF(VLOOKUP($A2043,Sheet1!$B$3:$AH$1266,Sheet1!G$1+(Sheet1!$A$1-1)*10,FALSE)&gt;999,-1,0)))))))</f>
        <v>212</v>
      </c>
      <c r="X2043" s="66">
        <f>IF(ISNA(VLOOKUP($A2043,Sheet1!$B$3:$AH$1266,Sheet1!H$1+(Sheet1!$A$1-1)*10,FALSE))=TRUE,"---",IF(VLOOKUP($A2043,Sheet1!$B$3:$AH$1266,Sheet1!H$1+(Sheet1!$A$1-1)*10,FALSE)="---","---", (ROUND(VLOOKUP($A2043,Sheet1!$B$3:$AH$1266,Sheet1!H$1+(Sheet1!$A$1-1)*10,FALSE),IF(VLOOKUP($A2043,Sheet1!$B$3:$AH$1266,Sheet1!H$1+(Sheet1!$A$1-1)*10,FALSE)&gt;99999,-3,IF(VLOOKUP($A2043,Sheet1!$B$3:$AH$1266,Sheet1!H$1+(Sheet1!$A$1-1)*10,FALSE)&gt;9999,-2,IF(VLOOKUP($A2043,Sheet1!$B$3:$AH$1266,Sheet1!H$1+(Sheet1!$A$1-1)*10,FALSE)&gt;999,-1,0)))))))</f>
        <v>324</v>
      </c>
      <c r="Y2043" s="66">
        <f>IF(ISNA(VLOOKUP($A2043,Sheet1!$B$3:$AH$1266,Sheet1!I$1+(Sheet1!$A$1-1)*10,FALSE))=TRUE,"---",IF(VLOOKUP($A2043,Sheet1!$B$3:$AH$1266,Sheet1!I$1+(Sheet1!$A$1-1)*10,FALSE)="---","---", (ROUND(VLOOKUP($A2043,Sheet1!$B$3:$AH$1266,Sheet1!I$1+(Sheet1!$A$1-1)*10,FALSE),IF(VLOOKUP($A2043,Sheet1!$B$3:$AH$1266,Sheet1!I$1+(Sheet1!$A$1-1)*10,FALSE)&gt;99999,-3,IF(VLOOKUP($A2043,Sheet1!$B$3:$AH$1266,Sheet1!I$1+(Sheet1!$A$1-1)*10,FALSE)&gt;9999,-2,IF(VLOOKUP($A2043,Sheet1!$B$3:$AH$1266,Sheet1!I$1+(Sheet1!$A$1-1)*10,FALSE)&gt;999,-1,0)))))))</f>
        <v>406</v>
      </c>
      <c r="Z2043" s="66">
        <f>IF(ISNA(VLOOKUP($A2043,Sheet1!$B$3:$AH$1266,Sheet1!J$1+(Sheet1!$A$1-1)*10,FALSE))=TRUE,"---",IF(VLOOKUP($A2043,Sheet1!$B$3:$AH$1266,Sheet1!J$1+(Sheet1!$A$1-1)*10,FALSE)="---","---", (ROUND(VLOOKUP($A2043,Sheet1!$B$3:$AH$1266,Sheet1!J$1+(Sheet1!$A$1-1)*10,FALSE),IF(VLOOKUP($A2043,Sheet1!$B$3:$AH$1266,Sheet1!J$1+(Sheet1!$A$1-1)*10,FALSE)&gt;99999,-3,IF(VLOOKUP($A2043,Sheet1!$B$3:$AH$1266,Sheet1!J$1+(Sheet1!$A$1-1)*10,FALSE)&gt;9999,-2,IF(VLOOKUP($A2043,Sheet1!$B$3:$AH$1266,Sheet1!J$1+(Sheet1!$A$1-1)*10,FALSE)&gt;999,-1,0)))))))</f>
        <v>514</v>
      </c>
      <c r="AA2043" s="66">
        <f>IF(ISNA(VLOOKUP($A2043,Sheet1!$B$3:$AH$1266,Sheet1!K$1+(Sheet1!$A$1-1)*10,FALSE))=TRUE,"---",IF(VLOOKUP($A2043,Sheet1!$B$3:$AH$1266,Sheet1!K$1+(Sheet1!$A$1-1)*10,FALSE)="---","---", (ROUND(VLOOKUP($A2043,Sheet1!$B$3:$AH$1266,Sheet1!K$1+(Sheet1!$A$1-1)*10,FALSE),IF(VLOOKUP($A2043,Sheet1!$B$3:$AH$1266,Sheet1!K$1+(Sheet1!$A$1-1)*10,FALSE)&gt;99999,-3,IF(VLOOKUP($A2043,Sheet1!$B$3:$AH$1266,Sheet1!K$1+(Sheet1!$A$1-1)*10,FALSE)&gt;9999,-2,IF(VLOOKUP($A2043,Sheet1!$B$3:$AH$1266,Sheet1!K$1+(Sheet1!$A$1-1)*10,FALSE)&gt;999,-1,0)))))))</f>
        <v>596</v>
      </c>
      <c r="AB2043" s="66">
        <f>IF(ISNA(VLOOKUP($A2043,Sheet1!$B$3:$AH$1266,Sheet1!L$1+(Sheet1!$A$1-1)*10,FALSE))=TRUE,"---",IF(VLOOKUP($A2043,Sheet1!$B$3:$AH$1266,Sheet1!L$1+(Sheet1!$A$1-1)*10,FALSE)="---","---", (ROUND(VLOOKUP($A2043,Sheet1!$B$3:$AH$1266,Sheet1!L$1+(Sheet1!$A$1-1)*10,FALSE),IF(VLOOKUP($A2043,Sheet1!$B$3:$AH$1266,Sheet1!L$1+(Sheet1!$A$1-1)*10,FALSE)&gt;99999,-3,IF(VLOOKUP($A2043,Sheet1!$B$3:$AH$1266,Sheet1!L$1+(Sheet1!$A$1-1)*10,FALSE)&gt;9999,-2,IF(VLOOKUP($A2043,Sheet1!$B$3:$AH$1266,Sheet1!L$1+(Sheet1!$A$1-1)*10,FALSE)&gt;999,-1,0)))))))</f>
        <v>688</v>
      </c>
      <c r="AC2043" s="66">
        <f>IF(ISNA(VLOOKUP($A2043,Sheet1!$B$3:$AH$1266,Sheet1!M$1+(Sheet1!$A$1-1)*10,FALSE))=TRUE,"---",IF(VLOOKUP($A2043,Sheet1!$B$3:$AH$1266,Sheet1!M$1+(Sheet1!$A$1-1)*10,FALSE)="---","---", (ROUND(VLOOKUP($A2043,Sheet1!$B$3:$AH$1266,Sheet1!M$1+(Sheet1!$A$1-1)*10,FALSE),IF(VLOOKUP($A2043,Sheet1!$B$3:$AH$1266,Sheet1!M$1+(Sheet1!$A$1-1)*10,FALSE)&gt;99999,-3,IF(VLOOKUP($A2043,Sheet1!$B$3:$AH$1266,Sheet1!M$1+(Sheet1!$A$1-1)*10,FALSE)&gt;9999,-2,IF(VLOOKUP($A2043,Sheet1!$B$3:$AH$1266,Sheet1!M$1+(Sheet1!$A$1-1)*10,FALSE)&gt;999,-1,0)))))))</f>
        <v>771</v>
      </c>
      <c r="AD2043" s="66">
        <f>IF(ISNA(VLOOKUP($A2043,Sheet1!$B$3:$AH$1266,Sheet1!N$1+(Sheet1!$A$1-1)*10,FALSE))=TRUE,"---",IF(VLOOKUP($A2043,Sheet1!$B$3:$AH$1266,Sheet1!N$1+(Sheet1!$A$1-1)*10,FALSE)="---","---", (ROUND(VLOOKUP($A2043,Sheet1!$B$3:$AH$1266,Sheet1!N$1+(Sheet1!$A$1-1)*10,FALSE),IF(VLOOKUP($A2043,Sheet1!$B$3:$AH$1266,Sheet1!N$1+(Sheet1!$A$1-1)*10,FALSE)&gt;99999,-3,IF(VLOOKUP($A2043,Sheet1!$B$3:$AH$1266,Sheet1!N$1+(Sheet1!$A$1-1)*10,FALSE)&gt;9999,-2,IF(VLOOKUP($A2043,Sheet1!$B$3:$AH$1266,Sheet1!N$1+(Sheet1!$A$1-1)*10,FALSE)&gt;999,-1,0)))))))</f>
        <v>900</v>
      </c>
    </row>
    <row r="2044" spans="1:30" ht="25.5" customHeight="1" x14ac:dyDescent="0.25">
      <c r="A2044" s="125" t="s">
        <v>2953</v>
      </c>
      <c r="B2044" s="126" t="s">
        <v>2954</v>
      </c>
      <c r="C2044" s="125">
        <v>441523</v>
      </c>
      <c r="D2044" s="125">
        <v>734737</v>
      </c>
      <c r="E2044" s="70" t="s">
        <v>3049</v>
      </c>
      <c r="F2044" s="139" t="s">
        <v>4405</v>
      </c>
      <c r="G2044" s="127" t="s">
        <v>160</v>
      </c>
      <c r="H2044" s="128">
        <v>93.1</v>
      </c>
      <c r="I2044" s="112">
        <v>14145</v>
      </c>
      <c r="J2044" s="140" t="s">
        <v>4405</v>
      </c>
      <c r="K2044" s="127" t="s">
        <v>17</v>
      </c>
      <c r="L2044" s="115">
        <v>12000</v>
      </c>
      <c r="M2044" s="116">
        <v>129</v>
      </c>
      <c r="N2044" s="127" t="s">
        <v>321</v>
      </c>
      <c r="O2044" s="68" t="str">
        <f t="shared" si="68"/>
        <v>&lt;0.2</v>
      </c>
      <c r="P2044" s="68">
        <f>IF(O2044&lt;&gt;"",VLOOKUP($A2044,Sheet4!$A$2:$O$1309,14,FALSE)*100,"")</f>
        <v>1.8472321030518324</v>
      </c>
      <c r="Q2044" s="68">
        <f>IF(P2044&lt;&gt;"",VLOOKUP($A2044,Sheet4!$A$2:$O$1309,15,FALSE)*100,"")</f>
        <v>16.692259759502214</v>
      </c>
      <c r="R2044" s="74" t="str">
        <f t="shared" si="67"/>
        <v>&gt;500</v>
      </c>
      <c r="S2044" s="64">
        <v>1</v>
      </c>
      <c r="T2044" s="64" t="str">
        <f>IF(ISNA(VLOOKUP(A2044,Sheet1!B$3:C$1266,2,FALSE)=TRUE),"NC",VLOOKUP(A2044,Sheet1!B$3:C$1266,2,FALSE))</f>
        <v>Rural</v>
      </c>
      <c r="U2044" s="65">
        <f>IF(ISNA(VLOOKUP($A2044,Sheet1!$B$3:$AH$1266,Sheet1!E$1+(Sheet1!$A$1-1)*10,FALSE))=TRUE,"---",IF(VLOOKUP($A2044,Sheet1!$B$3:$AH$1266,Sheet1!E$1+(Sheet1!$A$1-1)*10,FALSE)="---","---", (ROUND(VLOOKUP($A2044,Sheet1!$B$3:$AH$1266,Sheet1!E$1+(Sheet1!$A$1-1)*10,FALSE),IF(VLOOKUP($A2044,Sheet1!$B$3:$AH$1266,Sheet1!E$1+(Sheet1!$A$1-1)*10,FALSE)&gt;99999,-3,IF(VLOOKUP($A2044,Sheet1!$B$3:$AH$1266,Sheet1!E$1+(Sheet1!$A$1-1)*10,FALSE)&gt;9999,-2,IF(VLOOKUP($A2044,Sheet1!$B$3:$AH$1266,Sheet1!E$1+(Sheet1!$A$1-1)*10,FALSE)&gt;999,-1,0)))))))</f>
        <v>1740</v>
      </c>
      <c r="V2044" s="65">
        <f>IF(ISNA(VLOOKUP($A2044,Sheet1!$B$3:$AH$1266,Sheet1!F$1+(Sheet1!$A$1-1)*10,FALSE))=TRUE,"---",IF(VLOOKUP($A2044,Sheet1!$B$3:$AH$1266,Sheet1!F$1+(Sheet1!$A$1-1)*10,FALSE)="---","---", (ROUND(VLOOKUP($A2044,Sheet1!$B$3:$AH$1266,Sheet1!F$1+(Sheet1!$A$1-1)*10,FALSE),IF(VLOOKUP($A2044,Sheet1!$B$3:$AH$1266,Sheet1!F$1+(Sheet1!$A$1-1)*10,FALSE)&gt;99999,-3,IF(VLOOKUP($A2044,Sheet1!$B$3:$AH$1266,Sheet1!F$1+(Sheet1!$A$1-1)*10,FALSE)&gt;9999,-2,IF(VLOOKUP($A2044,Sheet1!$B$3:$AH$1266,Sheet1!F$1+(Sheet1!$A$1-1)*10,FALSE)&gt;999,-1,0)))))))</f>
        <v>2070</v>
      </c>
      <c r="W2044" s="65">
        <f>IF(ISNA(VLOOKUP($A2044,Sheet1!$B$3:$AH$1266,Sheet1!G$1+(Sheet1!$A$1-1)*10,FALSE))=TRUE,"---",IF(VLOOKUP($A2044,Sheet1!$B$3:$AH$1266,Sheet1!G$1+(Sheet1!$A$1-1)*10,FALSE)="---","---", (ROUND(VLOOKUP($A2044,Sheet1!$B$3:$AH$1266,Sheet1!G$1+(Sheet1!$A$1-1)*10,FALSE),IF(VLOOKUP($A2044,Sheet1!$B$3:$AH$1266,Sheet1!G$1+(Sheet1!$A$1-1)*10,FALSE)&gt;99999,-3,IF(VLOOKUP($A2044,Sheet1!$B$3:$AH$1266,Sheet1!G$1+(Sheet1!$A$1-1)*10,FALSE)&gt;9999,-2,IF(VLOOKUP($A2044,Sheet1!$B$3:$AH$1266,Sheet1!G$1+(Sheet1!$A$1-1)*10,FALSE)&gt;999,-1,0)))))))</f>
        <v>2500</v>
      </c>
      <c r="X2044" s="65">
        <f>IF(ISNA(VLOOKUP($A2044,Sheet1!$B$3:$AH$1266,Sheet1!H$1+(Sheet1!$A$1-1)*10,FALSE))=TRUE,"---",IF(VLOOKUP($A2044,Sheet1!$B$3:$AH$1266,Sheet1!H$1+(Sheet1!$A$1-1)*10,FALSE)="---","---", (ROUND(VLOOKUP($A2044,Sheet1!$B$3:$AH$1266,Sheet1!H$1+(Sheet1!$A$1-1)*10,FALSE),IF(VLOOKUP($A2044,Sheet1!$B$3:$AH$1266,Sheet1!H$1+(Sheet1!$A$1-1)*10,FALSE)&gt;99999,-3,IF(VLOOKUP($A2044,Sheet1!$B$3:$AH$1266,Sheet1!H$1+(Sheet1!$A$1-1)*10,FALSE)&gt;9999,-2,IF(VLOOKUP($A2044,Sheet1!$B$3:$AH$1266,Sheet1!H$1+(Sheet1!$A$1-1)*10,FALSE)&gt;999,-1,0)))))))</f>
        <v>3650</v>
      </c>
      <c r="Y2044" s="65">
        <f>IF(ISNA(VLOOKUP($A2044,Sheet1!$B$3:$AH$1266,Sheet1!I$1+(Sheet1!$A$1-1)*10,FALSE))=TRUE,"---",IF(VLOOKUP($A2044,Sheet1!$B$3:$AH$1266,Sheet1!I$1+(Sheet1!$A$1-1)*10,FALSE)="---","---", (ROUND(VLOOKUP($A2044,Sheet1!$B$3:$AH$1266,Sheet1!I$1+(Sheet1!$A$1-1)*10,FALSE),IF(VLOOKUP($A2044,Sheet1!$B$3:$AH$1266,Sheet1!I$1+(Sheet1!$A$1-1)*10,FALSE)&gt;99999,-3,IF(VLOOKUP($A2044,Sheet1!$B$3:$AH$1266,Sheet1!I$1+(Sheet1!$A$1-1)*10,FALSE)&gt;9999,-2,IF(VLOOKUP($A2044,Sheet1!$B$3:$AH$1266,Sheet1!I$1+(Sheet1!$A$1-1)*10,FALSE)&gt;999,-1,0)))))))</f>
        <v>4460</v>
      </c>
      <c r="Z2044" s="65">
        <f>IF(ISNA(VLOOKUP($A2044,Sheet1!$B$3:$AH$1266,Sheet1!J$1+(Sheet1!$A$1-1)*10,FALSE))=TRUE,"---",IF(VLOOKUP($A2044,Sheet1!$B$3:$AH$1266,Sheet1!J$1+(Sheet1!$A$1-1)*10,FALSE)="---","---", (ROUND(VLOOKUP($A2044,Sheet1!$B$3:$AH$1266,Sheet1!J$1+(Sheet1!$A$1-1)*10,FALSE),IF(VLOOKUP($A2044,Sheet1!$B$3:$AH$1266,Sheet1!J$1+(Sheet1!$A$1-1)*10,FALSE)&gt;99999,-3,IF(VLOOKUP($A2044,Sheet1!$B$3:$AH$1266,Sheet1!J$1+(Sheet1!$A$1-1)*10,FALSE)&gt;9999,-2,IF(VLOOKUP($A2044,Sheet1!$B$3:$AH$1266,Sheet1!J$1+(Sheet1!$A$1-1)*10,FALSE)&gt;999,-1,0)))))))</f>
        <v>5490</v>
      </c>
      <c r="AA2044" s="65">
        <f>IF(ISNA(VLOOKUP($A2044,Sheet1!$B$3:$AH$1266,Sheet1!K$1+(Sheet1!$A$1-1)*10,FALSE))=TRUE,"---",IF(VLOOKUP($A2044,Sheet1!$B$3:$AH$1266,Sheet1!K$1+(Sheet1!$A$1-1)*10,FALSE)="---","---", (ROUND(VLOOKUP($A2044,Sheet1!$B$3:$AH$1266,Sheet1!K$1+(Sheet1!$A$1-1)*10,FALSE),IF(VLOOKUP($A2044,Sheet1!$B$3:$AH$1266,Sheet1!K$1+(Sheet1!$A$1-1)*10,FALSE)&gt;99999,-3,IF(VLOOKUP($A2044,Sheet1!$B$3:$AH$1266,Sheet1!K$1+(Sheet1!$A$1-1)*10,FALSE)&gt;9999,-2,IF(VLOOKUP($A2044,Sheet1!$B$3:$AH$1266,Sheet1!K$1+(Sheet1!$A$1-1)*10,FALSE)&gt;999,-1,0)))))))</f>
        <v>6260</v>
      </c>
      <c r="AB2044" s="65">
        <f>IF(ISNA(VLOOKUP($A2044,Sheet1!$B$3:$AH$1266,Sheet1!L$1+(Sheet1!$A$1-1)*10,FALSE))=TRUE,"---",IF(VLOOKUP($A2044,Sheet1!$B$3:$AH$1266,Sheet1!L$1+(Sheet1!$A$1-1)*10,FALSE)="---","---", (ROUND(VLOOKUP($A2044,Sheet1!$B$3:$AH$1266,Sheet1!L$1+(Sheet1!$A$1-1)*10,FALSE),IF(VLOOKUP($A2044,Sheet1!$B$3:$AH$1266,Sheet1!L$1+(Sheet1!$A$1-1)*10,FALSE)&gt;99999,-3,IF(VLOOKUP($A2044,Sheet1!$B$3:$AH$1266,Sheet1!L$1+(Sheet1!$A$1-1)*10,FALSE)&gt;9999,-2,IF(VLOOKUP($A2044,Sheet1!$B$3:$AH$1266,Sheet1!L$1+(Sheet1!$A$1-1)*10,FALSE)&gt;999,-1,0)))))))</f>
        <v>7140</v>
      </c>
      <c r="AC2044" s="65">
        <f>IF(ISNA(VLOOKUP($A2044,Sheet1!$B$3:$AH$1266,Sheet1!M$1+(Sheet1!$A$1-1)*10,FALSE))=TRUE,"---",IF(VLOOKUP($A2044,Sheet1!$B$3:$AH$1266,Sheet1!M$1+(Sheet1!$A$1-1)*10,FALSE)="---","---", (ROUND(VLOOKUP($A2044,Sheet1!$B$3:$AH$1266,Sheet1!M$1+(Sheet1!$A$1-1)*10,FALSE),IF(VLOOKUP($A2044,Sheet1!$B$3:$AH$1266,Sheet1!M$1+(Sheet1!$A$1-1)*10,FALSE)&gt;99999,-3,IF(VLOOKUP($A2044,Sheet1!$B$3:$AH$1266,Sheet1!M$1+(Sheet1!$A$1-1)*10,FALSE)&gt;9999,-2,IF(VLOOKUP($A2044,Sheet1!$B$3:$AH$1266,Sheet1!M$1+(Sheet1!$A$1-1)*10,FALSE)&gt;999,-1,0)))))))</f>
        <v>7900</v>
      </c>
      <c r="AD2044" s="65">
        <f>IF(ISNA(VLOOKUP($A2044,Sheet1!$B$3:$AH$1266,Sheet1!N$1+(Sheet1!$A$1-1)*10,FALSE))=TRUE,"---",IF(VLOOKUP($A2044,Sheet1!$B$3:$AH$1266,Sheet1!N$1+(Sheet1!$A$1-1)*10,FALSE)="---","---", (ROUND(VLOOKUP($A2044,Sheet1!$B$3:$AH$1266,Sheet1!N$1+(Sheet1!$A$1-1)*10,FALSE),IF(VLOOKUP($A2044,Sheet1!$B$3:$AH$1266,Sheet1!N$1+(Sheet1!$A$1-1)*10,FALSE)&gt;99999,-3,IF(VLOOKUP($A2044,Sheet1!$B$3:$AH$1266,Sheet1!N$1+(Sheet1!$A$1-1)*10,FALSE)&gt;9999,-2,IF(VLOOKUP($A2044,Sheet1!$B$3:$AH$1266,Sheet1!N$1+(Sheet1!$A$1-1)*10,FALSE)&gt;999,-1,0)))))))</f>
        <v>9110</v>
      </c>
    </row>
    <row r="2045" spans="1:30" ht="25.5" customHeight="1" x14ac:dyDescent="0.25">
      <c r="A2045" s="304" t="s">
        <v>2955</v>
      </c>
      <c r="B2045" s="393" t="s">
        <v>2956</v>
      </c>
      <c r="C2045" s="304">
        <v>442620</v>
      </c>
      <c r="D2045" s="304">
        <v>734054</v>
      </c>
      <c r="E2045" s="305" t="s">
        <v>3049</v>
      </c>
      <c r="F2045" s="117" t="s">
        <v>5026</v>
      </c>
      <c r="G2045" s="118" t="s">
        <v>286</v>
      </c>
      <c r="H2045" s="348">
        <v>198</v>
      </c>
      <c r="I2045" s="377">
        <v>40783</v>
      </c>
      <c r="J2045" s="336">
        <v>18.510000000000002</v>
      </c>
      <c r="K2045" s="351" t="s">
        <v>24</v>
      </c>
      <c r="L2045" s="338">
        <v>31500</v>
      </c>
      <c r="M2045" s="381">
        <v>159</v>
      </c>
      <c r="N2045" s="351" t="s">
        <v>48</v>
      </c>
      <c r="O2045" s="328">
        <f t="shared" si="68"/>
        <v>0.2</v>
      </c>
      <c r="P2045" s="328">
        <f>IF(O2045&lt;&gt;"",VLOOKUP($A2045,Sheet4!$A$2:$O$1309,14,FALSE)*100,"")</f>
        <v>0.20980447199655528</v>
      </c>
      <c r="Q2045" s="328">
        <f>IF(P2045&lt;&gt;"",VLOOKUP($A2045,Sheet4!$A$2:$O$1309,15,FALSE)*100,"")</f>
        <v>2.0361811485281267</v>
      </c>
      <c r="R2045" s="358" t="str">
        <f t="shared" si="67"/>
        <v>500</v>
      </c>
      <c r="S2045" s="357" t="s">
        <v>4364</v>
      </c>
      <c r="T2045" s="357" t="str">
        <f>IF(ISNA(VLOOKUP(A2045,Sheet1!B$3:C$1266,2,FALSE)=TRUE),"NC",VLOOKUP(A2045,Sheet1!B$3:C$1266,2,FALSE))</f>
        <v>Rural10</v>
      </c>
      <c r="U2045" s="385">
        <f>IF(ISNA(VLOOKUP($A2045,Sheet1!$B$3:$AH$1266,Sheet1!E$1+(Sheet1!$A$1-1)*10,FALSE))=TRUE,"---",IF(VLOOKUP($A2045,Sheet1!$B$3:$AH$1266,Sheet1!E$1+(Sheet1!$A$1-1)*10,FALSE)="---","---", (ROUND(VLOOKUP($A2045,Sheet1!$B$3:$AH$1266,Sheet1!E$1+(Sheet1!$A$1-1)*10,FALSE),IF(VLOOKUP($A2045,Sheet1!$B$3:$AH$1266,Sheet1!E$1+(Sheet1!$A$1-1)*10,FALSE)&gt;99999,-3,IF(VLOOKUP($A2045,Sheet1!$B$3:$AH$1266,Sheet1!E$1+(Sheet1!$A$1-1)*10,FALSE)&gt;9999,-2,IF(VLOOKUP($A2045,Sheet1!$B$3:$AH$1266,Sheet1!E$1+(Sheet1!$A$1-1)*10,FALSE)&gt;999,-1,0)))))))</f>
        <v>4340</v>
      </c>
      <c r="V2045" s="385">
        <f>IF(ISNA(VLOOKUP($A2045,Sheet1!$B$3:$AH$1266,Sheet1!F$1+(Sheet1!$A$1-1)*10,FALSE))=TRUE,"---",IF(VLOOKUP($A2045,Sheet1!$B$3:$AH$1266,Sheet1!F$1+(Sheet1!$A$1-1)*10,FALSE)="---","---", (ROUND(VLOOKUP($A2045,Sheet1!$B$3:$AH$1266,Sheet1!F$1+(Sheet1!$A$1-1)*10,FALSE),IF(VLOOKUP($A2045,Sheet1!$B$3:$AH$1266,Sheet1!F$1+(Sheet1!$A$1-1)*10,FALSE)&gt;99999,-3,IF(VLOOKUP($A2045,Sheet1!$B$3:$AH$1266,Sheet1!F$1+(Sheet1!$A$1-1)*10,FALSE)&gt;9999,-2,IF(VLOOKUP($A2045,Sheet1!$B$3:$AH$1266,Sheet1!F$1+(Sheet1!$A$1-1)*10,FALSE)&gt;999,-1,0)))))))</f>
        <v>5130</v>
      </c>
      <c r="W2045" s="385">
        <f>IF(ISNA(VLOOKUP($A2045,Sheet1!$B$3:$AH$1266,Sheet1!G$1+(Sheet1!$A$1-1)*10,FALSE))=TRUE,"---",IF(VLOOKUP($A2045,Sheet1!$B$3:$AH$1266,Sheet1!G$1+(Sheet1!$A$1-1)*10,FALSE)="---","---", (ROUND(VLOOKUP($A2045,Sheet1!$B$3:$AH$1266,Sheet1!G$1+(Sheet1!$A$1-1)*10,FALSE),IF(VLOOKUP($A2045,Sheet1!$B$3:$AH$1266,Sheet1!G$1+(Sheet1!$A$1-1)*10,FALSE)&gt;99999,-3,IF(VLOOKUP($A2045,Sheet1!$B$3:$AH$1266,Sheet1!G$1+(Sheet1!$A$1-1)*10,FALSE)&gt;9999,-2,IF(VLOOKUP($A2045,Sheet1!$B$3:$AH$1266,Sheet1!G$1+(Sheet1!$A$1-1)*10,FALSE)&gt;999,-1,0)))))))</f>
        <v>6180</v>
      </c>
      <c r="X2045" s="385">
        <f>IF(ISNA(VLOOKUP($A2045,Sheet1!$B$3:$AH$1266,Sheet1!H$1+(Sheet1!$A$1-1)*10,FALSE))=TRUE,"---",IF(VLOOKUP($A2045,Sheet1!$B$3:$AH$1266,Sheet1!H$1+(Sheet1!$A$1-1)*10,FALSE)="---","---", (ROUND(VLOOKUP($A2045,Sheet1!$B$3:$AH$1266,Sheet1!H$1+(Sheet1!$A$1-1)*10,FALSE),IF(VLOOKUP($A2045,Sheet1!$B$3:$AH$1266,Sheet1!H$1+(Sheet1!$A$1-1)*10,FALSE)&gt;99999,-3,IF(VLOOKUP($A2045,Sheet1!$B$3:$AH$1266,Sheet1!H$1+(Sheet1!$A$1-1)*10,FALSE)&gt;9999,-2,IF(VLOOKUP($A2045,Sheet1!$B$3:$AH$1266,Sheet1!H$1+(Sheet1!$A$1-1)*10,FALSE)&gt;999,-1,0)))))))</f>
        <v>9220</v>
      </c>
      <c r="Y2045" s="385">
        <f>IF(ISNA(VLOOKUP($A2045,Sheet1!$B$3:$AH$1266,Sheet1!I$1+(Sheet1!$A$1-1)*10,FALSE))=TRUE,"---",IF(VLOOKUP($A2045,Sheet1!$B$3:$AH$1266,Sheet1!I$1+(Sheet1!$A$1-1)*10,FALSE)="---","---", (ROUND(VLOOKUP($A2045,Sheet1!$B$3:$AH$1266,Sheet1!I$1+(Sheet1!$A$1-1)*10,FALSE),IF(VLOOKUP($A2045,Sheet1!$B$3:$AH$1266,Sheet1!I$1+(Sheet1!$A$1-1)*10,FALSE)&gt;99999,-3,IF(VLOOKUP($A2045,Sheet1!$B$3:$AH$1266,Sheet1!I$1+(Sheet1!$A$1-1)*10,FALSE)&gt;9999,-2,IF(VLOOKUP($A2045,Sheet1!$B$3:$AH$1266,Sheet1!I$1+(Sheet1!$A$1-1)*10,FALSE)&gt;999,-1,0)))))))</f>
        <v>11600</v>
      </c>
      <c r="Z2045" s="385">
        <f>IF(ISNA(VLOOKUP($A2045,Sheet1!$B$3:$AH$1266,Sheet1!J$1+(Sheet1!$A$1-1)*10,FALSE))=TRUE,"---",IF(VLOOKUP($A2045,Sheet1!$B$3:$AH$1266,Sheet1!J$1+(Sheet1!$A$1-1)*10,FALSE)="---","---", (ROUND(VLOOKUP($A2045,Sheet1!$B$3:$AH$1266,Sheet1!J$1+(Sheet1!$A$1-1)*10,FALSE),IF(VLOOKUP($A2045,Sheet1!$B$3:$AH$1266,Sheet1!J$1+(Sheet1!$A$1-1)*10,FALSE)&gt;99999,-3,IF(VLOOKUP($A2045,Sheet1!$B$3:$AH$1266,Sheet1!J$1+(Sheet1!$A$1-1)*10,FALSE)&gt;9999,-2,IF(VLOOKUP($A2045,Sheet1!$B$3:$AH$1266,Sheet1!J$1+(Sheet1!$A$1-1)*10,FALSE)&gt;999,-1,0)))))))</f>
        <v>15000</v>
      </c>
      <c r="AA2045" s="385">
        <f>IF(ISNA(VLOOKUP($A2045,Sheet1!$B$3:$AH$1266,Sheet1!K$1+(Sheet1!$A$1-1)*10,FALSE))=TRUE,"---",IF(VLOOKUP($A2045,Sheet1!$B$3:$AH$1266,Sheet1!K$1+(Sheet1!$A$1-1)*10,FALSE)="---","---", (ROUND(VLOOKUP($A2045,Sheet1!$B$3:$AH$1266,Sheet1!K$1+(Sheet1!$A$1-1)*10,FALSE),IF(VLOOKUP($A2045,Sheet1!$B$3:$AH$1266,Sheet1!K$1+(Sheet1!$A$1-1)*10,FALSE)&gt;99999,-3,IF(VLOOKUP($A2045,Sheet1!$B$3:$AH$1266,Sheet1!K$1+(Sheet1!$A$1-1)*10,FALSE)&gt;9999,-2,IF(VLOOKUP($A2045,Sheet1!$B$3:$AH$1266,Sheet1!K$1+(Sheet1!$A$1-1)*10,FALSE)&gt;999,-1,0)))))))</f>
        <v>18000</v>
      </c>
      <c r="AB2045" s="385">
        <f>IF(ISNA(VLOOKUP($A2045,Sheet1!$B$3:$AH$1266,Sheet1!L$1+(Sheet1!$A$1-1)*10,FALSE))=TRUE,"---",IF(VLOOKUP($A2045,Sheet1!$B$3:$AH$1266,Sheet1!L$1+(Sheet1!$A$1-1)*10,FALSE)="---","---", (ROUND(VLOOKUP($A2045,Sheet1!$B$3:$AH$1266,Sheet1!L$1+(Sheet1!$A$1-1)*10,FALSE),IF(VLOOKUP($A2045,Sheet1!$B$3:$AH$1266,Sheet1!L$1+(Sheet1!$A$1-1)*10,FALSE)&gt;99999,-3,IF(VLOOKUP($A2045,Sheet1!$B$3:$AH$1266,Sheet1!L$1+(Sheet1!$A$1-1)*10,FALSE)&gt;9999,-2,IF(VLOOKUP($A2045,Sheet1!$B$3:$AH$1266,Sheet1!L$1+(Sheet1!$A$1-1)*10,FALSE)&gt;999,-1,0)))))))</f>
        <v>21200</v>
      </c>
      <c r="AC2045" s="385">
        <f>IF(ISNA(VLOOKUP($A2045,Sheet1!$B$3:$AH$1266,Sheet1!M$1+(Sheet1!$A$1-1)*10,FALSE))=TRUE,"---",IF(VLOOKUP($A2045,Sheet1!$B$3:$AH$1266,Sheet1!M$1+(Sheet1!$A$1-1)*10,FALSE)="---","---", (ROUND(VLOOKUP($A2045,Sheet1!$B$3:$AH$1266,Sheet1!M$1+(Sheet1!$A$1-1)*10,FALSE),IF(VLOOKUP($A2045,Sheet1!$B$3:$AH$1266,Sheet1!M$1+(Sheet1!$A$1-1)*10,FALSE)&gt;99999,-3,IF(VLOOKUP($A2045,Sheet1!$B$3:$AH$1266,Sheet1!M$1+(Sheet1!$A$1-1)*10,FALSE)&gt;9999,-2,IF(VLOOKUP($A2045,Sheet1!$B$3:$AH$1266,Sheet1!M$1+(Sheet1!$A$1-1)*10,FALSE)&gt;999,-1,0)))))))</f>
        <v>24900</v>
      </c>
      <c r="AD2045" s="385">
        <f>IF(ISNA(VLOOKUP($A2045,Sheet1!$B$3:$AH$1266,Sheet1!N$1+(Sheet1!$A$1-1)*10,FALSE))=TRUE,"---",IF(VLOOKUP($A2045,Sheet1!$B$3:$AH$1266,Sheet1!N$1+(Sheet1!$A$1-1)*10,FALSE)="---","---", (ROUND(VLOOKUP($A2045,Sheet1!$B$3:$AH$1266,Sheet1!N$1+(Sheet1!$A$1-1)*10,FALSE),IF(VLOOKUP($A2045,Sheet1!$B$3:$AH$1266,Sheet1!N$1+(Sheet1!$A$1-1)*10,FALSE)&gt;99999,-3,IF(VLOOKUP($A2045,Sheet1!$B$3:$AH$1266,Sheet1!N$1+(Sheet1!$A$1-1)*10,FALSE)&gt;9999,-2,IF(VLOOKUP($A2045,Sheet1!$B$3:$AH$1266,Sheet1!N$1+(Sheet1!$A$1-1)*10,FALSE)&gt;999,-1,0)))))))</f>
        <v>30400</v>
      </c>
    </row>
    <row r="2046" spans="1:30" ht="25.5" customHeight="1" x14ac:dyDescent="0.25">
      <c r="A2046" s="304"/>
      <c r="B2046" s="346"/>
      <c r="C2046" s="304"/>
      <c r="D2046" s="304"/>
      <c r="E2046" s="305"/>
      <c r="F2046" s="117" t="s">
        <v>4737</v>
      </c>
      <c r="G2046" s="118" t="s">
        <v>31</v>
      </c>
      <c r="H2046" s="348"/>
      <c r="I2046" s="378"/>
      <c r="J2046" s="337"/>
      <c r="K2046" s="352"/>
      <c r="L2046" s="339"/>
      <c r="M2046" s="382"/>
      <c r="N2046" s="352"/>
      <c r="O2046" s="329" t="e">
        <f t="shared" si="68"/>
        <v>#NUM!</v>
      </c>
      <c r="P2046" s="329" t="e">
        <f>IF(O2046&lt;&gt;"",VLOOKUP($A2046,Sheet4!$A$2:$O$1309,14,FALSE)*100,"")</f>
        <v>#NUM!</v>
      </c>
      <c r="Q2046" s="329" t="e">
        <f>IF(P2046&lt;&gt;"",VLOOKUP($A2046,Sheet4!$A$2:$O$1309,15,FALSE)*100,"")</f>
        <v>#NUM!</v>
      </c>
      <c r="R2046" s="357" t="e">
        <f t="shared" si="67"/>
        <v>#NUM!</v>
      </c>
      <c r="S2046" s="357"/>
      <c r="T2046" s="357"/>
      <c r="U2046" s="385"/>
      <c r="V2046" s="385"/>
      <c r="W2046" s="385"/>
      <c r="X2046" s="385"/>
      <c r="Y2046" s="385"/>
      <c r="Z2046" s="385"/>
      <c r="AA2046" s="385"/>
      <c r="AB2046" s="385"/>
      <c r="AC2046" s="385"/>
      <c r="AD2046" s="385"/>
    </row>
    <row r="2047" spans="1:30" ht="25.5" customHeight="1" x14ac:dyDescent="0.25">
      <c r="A2047" s="304"/>
      <c r="B2047" s="346"/>
      <c r="C2047" s="304"/>
      <c r="D2047" s="304"/>
      <c r="E2047" s="305"/>
      <c r="F2047" s="117" t="s">
        <v>4647</v>
      </c>
      <c r="G2047" s="118" t="s">
        <v>286</v>
      </c>
      <c r="H2047" s="348"/>
      <c r="I2047" s="378"/>
      <c r="J2047" s="337"/>
      <c r="K2047" s="352"/>
      <c r="L2047" s="339"/>
      <c r="M2047" s="382"/>
      <c r="N2047" s="352"/>
      <c r="O2047" s="329" t="e">
        <f t="shared" si="68"/>
        <v>#NUM!</v>
      </c>
      <c r="P2047" s="329" t="e">
        <f>IF(O2047&lt;&gt;"",VLOOKUP($A2047,Sheet4!$A$2:$O$1309,14,FALSE)*100,"")</f>
        <v>#NUM!</v>
      </c>
      <c r="Q2047" s="329" t="e">
        <f>IF(P2047&lt;&gt;"",VLOOKUP($A2047,Sheet4!$A$2:$O$1309,15,FALSE)*100,"")</f>
        <v>#NUM!</v>
      </c>
      <c r="R2047" s="357" t="e">
        <f t="shared" si="67"/>
        <v>#NUM!</v>
      </c>
      <c r="S2047" s="357"/>
      <c r="T2047" s="357"/>
      <c r="U2047" s="385"/>
      <c r="V2047" s="385"/>
      <c r="W2047" s="385"/>
      <c r="X2047" s="385"/>
      <c r="Y2047" s="385"/>
      <c r="Z2047" s="385"/>
      <c r="AA2047" s="385"/>
      <c r="AB2047" s="385"/>
      <c r="AC2047" s="385"/>
      <c r="AD2047" s="385"/>
    </row>
    <row r="2048" spans="1:30" ht="25.5" customHeight="1" x14ac:dyDescent="0.25">
      <c r="A2048" s="303" t="s">
        <v>2957</v>
      </c>
      <c r="B2048" s="330" t="s">
        <v>2958</v>
      </c>
      <c r="C2048" s="303">
        <v>442705</v>
      </c>
      <c r="D2048" s="303">
        <v>733833</v>
      </c>
      <c r="E2048" s="307" t="s">
        <v>3032</v>
      </c>
      <c r="F2048" s="52" t="s">
        <v>5027</v>
      </c>
      <c r="G2048" s="127" t="s">
        <v>286</v>
      </c>
      <c r="H2048" s="347">
        <v>446</v>
      </c>
      <c r="I2048" s="326">
        <v>40783</v>
      </c>
      <c r="J2048" s="375">
        <v>15.54</v>
      </c>
      <c r="K2048" s="315" t="s">
        <v>4405</v>
      </c>
      <c r="L2048" s="320">
        <v>46500</v>
      </c>
      <c r="M2048" s="322">
        <v>104</v>
      </c>
      <c r="N2048" s="318" t="s">
        <v>1079</v>
      </c>
      <c r="O2048" s="299">
        <f t="shared" si="68"/>
        <v>0.2</v>
      </c>
      <c r="P2048" s="299">
        <f>IF(O2048&lt;&gt;"",VLOOKUP($A2048,Sheet4!$A$2:$O$1309,14,FALSE)*100,"")</f>
        <v>0.22814140701868935</v>
      </c>
      <c r="Q2048" s="299">
        <f>IF(P2048&lt;&gt;"",VLOOKUP($A2048,Sheet4!$A$2:$O$1309,15,FALSE)*100,"")</f>
        <v>2.2123620564718727</v>
      </c>
      <c r="R2048" s="301" t="str">
        <f t="shared" si="67"/>
        <v>500</v>
      </c>
      <c r="S2048" s="356" t="s">
        <v>4364</v>
      </c>
      <c r="T2048" s="356" t="str">
        <f>IF(ISNA(VLOOKUP(A2048,Sheet1!B$3:C$1266,2,FALSE)=TRUE),"NC",VLOOKUP(A2048,Sheet1!B$3:C$1266,2,FALSE))</f>
        <v>Rural10</v>
      </c>
      <c r="U2048" s="392">
        <f>IF(ISNA(VLOOKUP($A2048,Sheet1!$B$3:$AH$1266,Sheet1!E$1+(Sheet1!$A$1-1)*10,FALSE))=TRUE,"---",IF(VLOOKUP($A2048,Sheet1!$B$3:$AH$1266,Sheet1!E$1+(Sheet1!$A$1-1)*10,FALSE)="---","---", (ROUND(VLOOKUP($A2048,Sheet1!$B$3:$AH$1266,Sheet1!E$1+(Sheet1!$A$1-1)*10,FALSE),IF(VLOOKUP($A2048,Sheet1!$B$3:$AH$1266,Sheet1!E$1+(Sheet1!$A$1-1)*10,FALSE)&gt;99999,-3,IF(VLOOKUP($A2048,Sheet1!$B$3:$AH$1266,Sheet1!E$1+(Sheet1!$A$1-1)*10,FALSE)&gt;9999,-2,IF(VLOOKUP($A2048,Sheet1!$B$3:$AH$1266,Sheet1!E$1+(Sheet1!$A$1-1)*10,FALSE)&gt;999,-1,0)))))))</f>
        <v>7060</v>
      </c>
      <c r="V2048" s="392">
        <f>IF(ISNA(VLOOKUP($A2048,Sheet1!$B$3:$AH$1266,Sheet1!F$1+(Sheet1!$A$1-1)*10,FALSE))=TRUE,"---",IF(VLOOKUP($A2048,Sheet1!$B$3:$AH$1266,Sheet1!F$1+(Sheet1!$A$1-1)*10,FALSE)="---","---", (ROUND(VLOOKUP($A2048,Sheet1!$B$3:$AH$1266,Sheet1!F$1+(Sheet1!$A$1-1)*10,FALSE),IF(VLOOKUP($A2048,Sheet1!$B$3:$AH$1266,Sheet1!F$1+(Sheet1!$A$1-1)*10,FALSE)&gt;99999,-3,IF(VLOOKUP($A2048,Sheet1!$B$3:$AH$1266,Sheet1!F$1+(Sheet1!$A$1-1)*10,FALSE)&gt;9999,-2,IF(VLOOKUP($A2048,Sheet1!$B$3:$AH$1266,Sheet1!F$1+(Sheet1!$A$1-1)*10,FALSE)&gt;999,-1,0)))))))</f>
        <v>8230</v>
      </c>
      <c r="W2048" s="392">
        <f>IF(ISNA(VLOOKUP($A2048,Sheet1!$B$3:$AH$1266,Sheet1!G$1+(Sheet1!$A$1-1)*10,FALSE))=TRUE,"---",IF(VLOOKUP($A2048,Sheet1!$B$3:$AH$1266,Sheet1!G$1+(Sheet1!$A$1-1)*10,FALSE)="---","---", (ROUND(VLOOKUP($A2048,Sheet1!$B$3:$AH$1266,Sheet1!G$1+(Sheet1!$A$1-1)*10,FALSE),IF(VLOOKUP($A2048,Sheet1!$B$3:$AH$1266,Sheet1!G$1+(Sheet1!$A$1-1)*10,FALSE)&gt;99999,-3,IF(VLOOKUP($A2048,Sheet1!$B$3:$AH$1266,Sheet1!G$1+(Sheet1!$A$1-1)*10,FALSE)&gt;9999,-2,IF(VLOOKUP($A2048,Sheet1!$B$3:$AH$1266,Sheet1!G$1+(Sheet1!$A$1-1)*10,FALSE)&gt;999,-1,0)))))))</f>
        <v>9780</v>
      </c>
      <c r="X2048" s="392">
        <f>IF(ISNA(VLOOKUP($A2048,Sheet1!$B$3:$AH$1266,Sheet1!H$1+(Sheet1!$A$1-1)*10,FALSE))=TRUE,"---",IF(VLOOKUP($A2048,Sheet1!$B$3:$AH$1266,Sheet1!H$1+(Sheet1!$A$1-1)*10,FALSE)="---","---", (ROUND(VLOOKUP($A2048,Sheet1!$B$3:$AH$1266,Sheet1!H$1+(Sheet1!$A$1-1)*10,FALSE),IF(VLOOKUP($A2048,Sheet1!$B$3:$AH$1266,Sheet1!H$1+(Sheet1!$A$1-1)*10,FALSE)&gt;99999,-3,IF(VLOOKUP($A2048,Sheet1!$B$3:$AH$1266,Sheet1!H$1+(Sheet1!$A$1-1)*10,FALSE)&gt;9999,-2,IF(VLOOKUP($A2048,Sheet1!$B$3:$AH$1266,Sheet1!H$1+(Sheet1!$A$1-1)*10,FALSE)&gt;999,-1,0)))))))</f>
        <v>14300</v>
      </c>
      <c r="Y2048" s="392">
        <f>IF(ISNA(VLOOKUP($A2048,Sheet1!$B$3:$AH$1266,Sheet1!I$1+(Sheet1!$A$1-1)*10,FALSE))=TRUE,"---",IF(VLOOKUP($A2048,Sheet1!$B$3:$AH$1266,Sheet1!I$1+(Sheet1!$A$1-1)*10,FALSE)="---","---", (ROUND(VLOOKUP($A2048,Sheet1!$B$3:$AH$1266,Sheet1!I$1+(Sheet1!$A$1-1)*10,FALSE),IF(VLOOKUP($A2048,Sheet1!$B$3:$AH$1266,Sheet1!I$1+(Sheet1!$A$1-1)*10,FALSE)&gt;99999,-3,IF(VLOOKUP($A2048,Sheet1!$B$3:$AH$1266,Sheet1!I$1+(Sheet1!$A$1-1)*10,FALSE)&gt;9999,-2,IF(VLOOKUP($A2048,Sheet1!$B$3:$AH$1266,Sheet1!I$1+(Sheet1!$A$1-1)*10,FALSE)&gt;999,-1,0)))))))</f>
        <v>17800</v>
      </c>
      <c r="Z2048" s="392">
        <f>IF(ISNA(VLOOKUP($A2048,Sheet1!$B$3:$AH$1266,Sheet1!J$1+(Sheet1!$A$1-1)*10,FALSE))=TRUE,"---",IF(VLOOKUP($A2048,Sheet1!$B$3:$AH$1266,Sheet1!J$1+(Sheet1!$A$1-1)*10,FALSE)="---","---", (ROUND(VLOOKUP($A2048,Sheet1!$B$3:$AH$1266,Sheet1!J$1+(Sheet1!$A$1-1)*10,FALSE),IF(VLOOKUP($A2048,Sheet1!$B$3:$AH$1266,Sheet1!J$1+(Sheet1!$A$1-1)*10,FALSE)&gt;99999,-3,IF(VLOOKUP($A2048,Sheet1!$B$3:$AH$1266,Sheet1!J$1+(Sheet1!$A$1-1)*10,FALSE)&gt;9999,-2,IF(VLOOKUP($A2048,Sheet1!$B$3:$AH$1266,Sheet1!J$1+(Sheet1!$A$1-1)*10,FALSE)&gt;999,-1,0)))))))</f>
        <v>22900</v>
      </c>
      <c r="AA2048" s="392">
        <f>IF(ISNA(VLOOKUP($A2048,Sheet1!$B$3:$AH$1266,Sheet1!K$1+(Sheet1!$A$1-1)*10,FALSE))=TRUE,"---",IF(VLOOKUP($A2048,Sheet1!$B$3:$AH$1266,Sheet1!K$1+(Sheet1!$A$1-1)*10,FALSE)="---","---", (ROUND(VLOOKUP($A2048,Sheet1!$B$3:$AH$1266,Sheet1!K$1+(Sheet1!$A$1-1)*10,FALSE),IF(VLOOKUP($A2048,Sheet1!$B$3:$AH$1266,Sheet1!K$1+(Sheet1!$A$1-1)*10,FALSE)&gt;99999,-3,IF(VLOOKUP($A2048,Sheet1!$B$3:$AH$1266,Sheet1!K$1+(Sheet1!$A$1-1)*10,FALSE)&gt;9999,-2,IF(VLOOKUP($A2048,Sheet1!$B$3:$AH$1266,Sheet1!K$1+(Sheet1!$A$1-1)*10,FALSE)&gt;999,-1,0)))))))</f>
        <v>27200</v>
      </c>
      <c r="AB2048" s="392">
        <f>IF(ISNA(VLOOKUP($A2048,Sheet1!$B$3:$AH$1266,Sheet1!L$1+(Sheet1!$A$1-1)*10,FALSE))=TRUE,"---",IF(VLOOKUP($A2048,Sheet1!$B$3:$AH$1266,Sheet1!L$1+(Sheet1!$A$1-1)*10,FALSE)="---","---", (ROUND(VLOOKUP($A2048,Sheet1!$B$3:$AH$1266,Sheet1!L$1+(Sheet1!$A$1-1)*10,FALSE),IF(VLOOKUP($A2048,Sheet1!$B$3:$AH$1266,Sheet1!L$1+(Sheet1!$A$1-1)*10,FALSE)&gt;99999,-3,IF(VLOOKUP($A2048,Sheet1!$B$3:$AH$1266,Sheet1!L$1+(Sheet1!$A$1-1)*10,FALSE)&gt;9999,-2,IF(VLOOKUP($A2048,Sheet1!$B$3:$AH$1266,Sheet1!L$1+(Sheet1!$A$1-1)*10,FALSE)&gt;999,-1,0)))))))</f>
        <v>31900</v>
      </c>
      <c r="AC2048" s="392">
        <f>IF(ISNA(VLOOKUP($A2048,Sheet1!$B$3:$AH$1266,Sheet1!M$1+(Sheet1!$A$1-1)*10,FALSE))=TRUE,"---",IF(VLOOKUP($A2048,Sheet1!$B$3:$AH$1266,Sheet1!M$1+(Sheet1!$A$1-1)*10,FALSE)="---","---", (ROUND(VLOOKUP($A2048,Sheet1!$B$3:$AH$1266,Sheet1!M$1+(Sheet1!$A$1-1)*10,FALSE),IF(VLOOKUP($A2048,Sheet1!$B$3:$AH$1266,Sheet1!M$1+(Sheet1!$A$1-1)*10,FALSE)&gt;99999,-3,IF(VLOOKUP($A2048,Sheet1!$B$3:$AH$1266,Sheet1!M$1+(Sheet1!$A$1-1)*10,FALSE)&gt;9999,-2,IF(VLOOKUP($A2048,Sheet1!$B$3:$AH$1266,Sheet1!M$1+(Sheet1!$A$1-1)*10,FALSE)&gt;999,-1,0)))))))</f>
        <v>37200</v>
      </c>
      <c r="AD2048" s="392">
        <f>IF(ISNA(VLOOKUP($A2048,Sheet1!$B$3:$AH$1266,Sheet1!N$1+(Sheet1!$A$1-1)*10,FALSE))=TRUE,"---",IF(VLOOKUP($A2048,Sheet1!$B$3:$AH$1266,Sheet1!N$1+(Sheet1!$A$1-1)*10,FALSE)="---","---", (ROUND(VLOOKUP($A2048,Sheet1!$B$3:$AH$1266,Sheet1!N$1+(Sheet1!$A$1-1)*10,FALSE),IF(VLOOKUP($A2048,Sheet1!$B$3:$AH$1266,Sheet1!N$1+(Sheet1!$A$1-1)*10,FALSE)&gt;99999,-3,IF(VLOOKUP($A2048,Sheet1!$B$3:$AH$1266,Sheet1!N$1+(Sheet1!$A$1-1)*10,FALSE)&gt;9999,-2,IF(VLOOKUP($A2048,Sheet1!$B$3:$AH$1266,Sheet1!N$1+(Sheet1!$A$1-1)*10,FALSE)&gt;999,-1,0)))))))</f>
        <v>45200</v>
      </c>
    </row>
    <row r="2049" spans="1:30" ht="25.5" customHeight="1" x14ac:dyDescent="0.25">
      <c r="A2049" s="303"/>
      <c r="B2049" s="331"/>
      <c r="C2049" s="303"/>
      <c r="D2049" s="303"/>
      <c r="E2049" s="307"/>
      <c r="F2049" s="342" t="s">
        <v>5028</v>
      </c>
      <c r="G2049" s="318" t="s">
        <v>31</v>
      </c>
      <c r="H2049" s="347"/>
      <c r="I2049" s="327"/>
      <c r="J2049" s="376"/>
      <c r="K2049" s="319"/>
      <c r="L2049" s="321"/>
      <c r="M2049" s="323"/>
      <c r="N2049" s="319"/>
      <c r="O2049" s="317" t="e">
        <f t="shared" si="68"/>
        <v>#NUM!</v>
      </c>
      <c r="P2049" s="317" t="e">
        <f>IF(O2049&lt;&gt;"",VLOOKUP($A2049,Sheet4!$A$2:$O$1309,14,FALSE)*100,"")</f>
        <v>#NUM!</v>
      </c>
      <c r="Q2049" s="317" t="e">
        <f>IF(P2049&lt;&gt;"",VLOOKUP($A2049,Sheet4!$A$2:$O$1309,15,FALSE)*100,"")</f>
        <v>#NUM!</v>
      </c>
      <c r="R2049" s="356" t="e">
        <f t="shared" si="67"/>
        <v>#NUM!</v>
      </c>
      <c r="S2049" s="356"/>
      <c r="T2049" s="356"/>
      <c r="U2049" s="392"/>
      <c r="V2049" s="392"/>
      <c r="W2049" s="392"/>
      <c r="X2049" s="392"/>
      <c r="Y2049" s="392"/>
      <c r="Z2049" s="392"/>
      <c r="AA2049" s="392"/>
      <c r="AB2049" s="392"/>
      <c r="AC2049" s="392"/>
      <c r="AD2049" s="392"/>
    </row>
    <row r="2050" spans="1:30" ht="25.5" customHeight="1" x14ac:dyDescent="0.25">
      <c r="A2050" s="303"/>
      <c r="B2050" s="331"/>
      <c r="C2050" s="303"/>
      <c r="D2050" s="303"/>
      <c r="E2050" s="307"/>
      <c r="F2050" s="401"/>
      <c r="G2050" s="405"/>
      <c r="H2050" s="347"/>
      <c r="I2050" s="327"/>
      <c r="J2050" s="376"/>
      <c r="K2050" s="316"/>
      <c r="L2050" s="321"/>
      <c r="M2050" s="323"/>
      <c r="N2050" s="319"/>
      <c r="O2050" s="317" t="e">
        <f t="shared" si="68"/>
        <v>#NUM!</v>
      </c>
      <c r="P2050" s="317" t="e">
        <f>IF(O2050&lt;&gt;"",VLOOKUP($A2050,Sheet4!$A$2:$O$1309,14,FALSE)*100,"")</f>
        <v>#NUM!</v>
      </c>
      <c r="Q2050" s="317" t="e">
        <f>IF(P2050&lt;&gt;"",VLOOKUP($A2050,Sheet4!$A$2:$O$1309,15,FALSE)*100,"")</f>
        <v>#NUM!</v>
      </c>
      <c r="R2050" s="356" t="e">
        <f t="shared" si="67"/>
        <v>#NUM!</v>
      </c>
      <c r="S2050" s="356"/>
      <c r="T2050" s="356"/>
      <c r="U2050" s="392"/>
      <c r="V2050" s="392"/>
      <c r="W2050" s="392"/>
      <c r="X2050" s="392"/>
      <c r="Y2050" s="392"/>
      <c r="Z2050" s="392"/>
      <c r="AA2050" s="392"/>
      <c r="AB2050" s="392"/>
      <c r="AC2050" s="392"/>
      <c r="AD2050" s="392"/>
    </row>
    <row r="2051" spans="1:30" ht="25.5" customHeight="1" x14ac:dyDescent="0.25">
      <c r="A2051" s="133" t="s">
        <v>2959</v>
      </c>
      <c r="B2051" s="141" t="s">
        <v>2960</v>
      </c>
      <c r="C2051" s="133">
        <v>442751</v>
      </c>
      <c r="D2051" s="133">
        <v>733430</v>
      </c>
      <c r="E2051" s="67" t="s">
        <v>3032</v>
      </c>
      <c r="F2051" s="135" t="s">
        <v>4405</v>
      </c>
      <c r="G2051" s="118" t="s">
        <v>160</v>
      </c>
      <c r="H2051" s="136">
        <v>458</v>
      </c>
      <c r="I2051" s="119">
        <v>40783</v>
      </c>
      <c r="J2051" s="137" t="s">
        <v>4405</v>
      </c>
      <c r="K2051" s="118" t="s">
        <v>17</v>
      </c>
      <c r="L2051" s="122">
        <v>46700</v>
      </c>
      <c r="M2051" s="123">
        <v>102</v>
      </c>
      <c r="N2051" s="118" t="s">
        <v>160</v>
      </c>
      <c r="O2051" s="71">
        <f t="shared" si="68"/>
        <v>0.2</v>
      </c>
      <c r="P2051" s="71">
        <f>IF(O2051&lt;&gt;"",VLOOKUP($A2051,Sheet4!$A$2:$O$1309,14,FALSE)*100,"")</f>
        <v>0.23303215533423405</v>
      </c>
      <c r="Q2051" s="71">
        <f>IF(P2051&lt;&gt;"",VLOOKUP($A2051,Sheet4!$A$2:$O$1309,15,FALSE)*100,"")</f>
        <v>2.2593041838969152</v>
      </c>
      <c r="R2051" s="73" t="str">
        <f t="shared" si="67"/>
        <v>500</v>
      </c>
      <c r="S2051" s="63" t="s">
        <v>4364</v>
      </c>
      <c r="T2051" s="63" t="str">
        <f>IF(ISNA(VLOOKUP(A2051,Sheet1!B$3:C$1266,2,FALSE)=TRUE),"NC",VLOOKUP(A2051,Sheet1!B$3:C$1266,2,FALSE))</f>
        <v>Rural10*</v>
      </c>
      <c r="U2051" s="66">
        <f>IF(ISNA(VLOOKUP($A2051,Sheet1!$B$3:$AH$1266,Sheet1!E$1+(Sheet1!$A$1-1)*10,FALSE))=TRUE,"---",IF(VLOOKUP($A2051,Sheet1!$B$3:$AH$1266,Sheet1!E$1+(Sheet1!$A$1-1)*10,FALSE)="---","---", (ROUND(VLOOKUP($A2051,Sheet1!$B$3:$AH$1266,Sheet1!E$1+(Sheet1!$A$1-1)*10,FALSE),IF(VLOOKUP($A2051,Sheet1!$B$3:$AH$1266,Sheet1!E$1+(Sheet1!$A$1-1)*10,FALSE)&gt;99999,-3,IF(VLOOKUP($A2051,Sheet1!$B$3:$AH$1266,Sheet1!E$1+(Sheet1!$A$1-1)*10,FALSE)&gt;9999,-2,IF(VLOOKUP($A2051,Sheet1!$B$3:$AH$1266,Sheet1!E$1+(Sheet1!$A$1-1)*10,FALSE)&gt;999,-1,0)))))))</f>
        <v>7100</v>
      </c>
      <c r="V2051" s="66">
        <f>IF(ISNA(VLOOKUP($A2051,Sheet1!$B$3:$AH$1266,Sheet1!F$1+(Sheet1!$A$1-1)*10,FALSE))=TRUE,"---",IF(VLOOKUP($A2051,Sheet1!$B$3:$AH$1266,Sheet1!F$1+(Sheet1!$A$1-1)*10,FALSE)="---","---", (ROUND(VLOOKUP($A2051,Sheet1!$B$3:$AH$1266,Sheet1!F$1+(Sheet1!$A$1-1)*10,FALSE),IF(VLOOKUP($A2051,Sheet1!$B$3:$AH$1266,Sheet1!F$1+(Sheet1!$A$1-1)*10,FALSE)&gt;99999,-3,IF(VLOOKUP($A2051,Sheet1!$B$3:$AH$1266,Sheet1!F$1+(Sheet1!$A$1-1)*10,FALSE)&gt;9999,-2,IF(VLOOKUP($A2051,Sheet1!$B$3:$AH$1266,Sheet1!F$1+(Sheet1!$A$1-1)*10,FALSE)&gt;999,-1,0)))))))</f>
        <v>8290</v>
      </c>
      <c r="W2051" s="66">
        <f>IF(ISNA(VLOOKUP($A2051,Sheet1!$B$3:$AH$1266,Sheet1!G$1+(Sheet1!$A$1-1)*10,FALSE))=TRUE,"---",IF(VLOOKUP($A2051,Sheet1!$B$3:$AH$1266,Sheet1!G$1+(Sheet1!$A$1-1)*10,FALSE)="---","---", (ROUND(VLOOKUP($A2051,Sheet1!$B$3:$AH$1266,Sheet1!G$1+(Sheet1!$A$1-1)*10,FALSE),IF(VLOOKUP($A2051,Sheet1!$B$3:$AH$1266,Sheet1!G$1+(Sheet1!$A$1-1)*10,FALSE)&gt;99999,-3,IF(VLOOKUP($A2051,Sheet1!$B$3:$AH$1266,Sheet1!G$1+(Sheet1!$A$1-1)*10,FALSE)&gt;9999,-2,IF(VLOOKUP($A2051,Sheet1!$B$3:$AH$1266,Sheet1!G$1+(Sheet1!$A$1-1)*10,FALSE)&gt;999,-1,0)))))))</f>
        <v>9850</v>
      </c>
      <c r="X2051" s="66">
        <f>IF(ISNA(VLOOKUP($A2051,Sheet1!$B$3:$AH$1266,Sheet1!H$1+(Sheet1!$A$1-1)*10,FALSE))=TRUE,"---",IF(VLOOKUP($A2051,Sheet1!$B$3:$AH$1266,Sheet1!H$1+(Sheet1!$A$1-1)*10,FALSE)="---","---", (ROUND(VLOOKUP($A2051,Sheet1!$B$3:$AH$1266,Sheet1!H$1+(Sheet1!$A$1-1)*10,FALSE),IF(VLOOKUP($A2051,Sheet1!$B$3:$AH$1266,Sheet1!H$1+(Sheet1!$A$1-1)*10,FALSE)&gt;99999,-3,IF(VLOOKUP($A2051,Sheet1!$B$3:$AH$1266,Sheet1!H$1+(Sheet1!$A$1-1)*10,FALSE)&gt;9999,-2,IF(VLOOKUP($A2051,Sheet1!$B$3:$AH$1266,Sheet1!H$1+(Sheet1!$A$1-1)*10,FALSE)&gt;999,-1,0)))))))</f>
        <v>14400</v>
      </c>
      <c r="Y2051" s="66">
        <f>IF(ISNA(VLOOKUP($A2051,Sheet1!$B$3:$AH$1266,Sheet1!I$1+(Sheet1!$A$1-1)*10,FALSE))=TRUE,"---",IF(VLOOKUP($A2051,Sheet1!$B$3:$AH$1266,Sheet1!I$1+(Sheet1!$A$1-1)*10,FALSE)="---","---", (ROUND(VLOOKUP($A2051,Sheet1!$B$3:$AH$1266,Sheet1!I$1+(Sheet1!$A$1-1)*10,FALSE),IF(VLOOKUP($A2051,Sheet1!$B$3:$AH$1266,Sheet1!I$1+(Sheet1!$A$1-1)*10,FALSE)&gt;99999,-3,IF(VLOOKUP($A2051,Sheet1!$B$3:$AH$1266,Sheet1!I$1+(Sheet1!$A$1-1)*10,FALSE)&gt;9999,-2,IF(VLOOKUP($A2051,Sheet1!$B$3:$AH$1266,Sheet1!I$1+(Sheet1!$A$1-1)*10,FALSE)&gt;999,-1,0)))))))</f>
        <v>17900</v>
      </c>
      <c r="Z2051" s="66">
        <f>IF(ISNA(VLOOKUP($A2051,Sheet1!$B$3:$AH$1266,Sheet1!J$1+(Sheet1!$A$1-1)*10,FALSE))=TRUE,"---",IF(VLOOKUP($A2051,Sheet1!$B$3:$AH$1266,Sheet1!J$1+(Sheet1!$A$1-1)*10,FALSE)="---","---", (ROUND(VLOOKUP($A2051,Sheet1!$B$3:$AH$1266,Sheet1!J$1+(Sheet1!$A$1-1)*10,FALSE),IF(VLOOKUP($A2051,Sheet1!$B$3:$AH$1266,Sheet1!J$1+(Sheet1!$A$1-1)*10,FALSE)&gt;99999,-3,IF(VLOOKUP($A2051,Sheet1!$B$3:$AH$1266,Sheet1!J$1+(Sheet1!$A$1-1)*10,FALSE)&gt;9999,-2,IF(VLOOKUP($A2051,Sheet1!$B$3:$AH$1266,Sheet1!J$1+(Sheet1!$A$1-1)*10,FALSE)&gt;999,-1,0)))))))</f>
        <v>23000</v>
      </c>
      <c r="AA2051" s="66">
        <f>IF(ISNA(VLOOKUP($A2051,Sheet1!$B$3:$AH$1266,Sheet1!K$1+(Sheet1!$A$1-1)*10,FALSE))=TRUE,"---",IF(VLOOKUP($A2051,Sheet1!$B$3:$AH$1266,Sheet1!K$1+(Sheet1!$A$1-1)*10,FALSE)="---","---", (ROUND(VLOOKUP($A2051,Sheet1!$B$3:$AH$1266,Sheet1!K$1+(Sheet1!$A$1-1)*10,FALSE),IF(VLOOKUP($A2051,Sheet1!$B$3:$AH$1266,Sheet1!K$1+(Sheet1!$A$1-1)*10,FALSE)&gt;99999,-3,IF(VLOOKUP($A2051,Sheet1!$B$3:$AH$1266,Sheet1!K$1+(Sheet1!$A$1-1)*10,FALSE)&gt;9999,-2,IF(VLOOKUP($A2051,Sheet1!$B$3:$AH$1266,Sheet1!K$1+(Sheet1!$A$1-1)*10,FALSE)&gt;999,-1,0)))))))</f>
        <v>27200</v>
      </c>
      <c r="AB2051" s="66">
        <f>IF(ISNA(VLOOKUP($A2051,Sheet1!$B$3:$AH$1266,Sheet1!L$1+(Sheet1!$A$1-1)*10,FALSE))=TRUE,"---",IF(VLOOKUP($A2051,Sheet1!$B$3:$AH$1266,Sheet1!L$1+(Sheet1!$A$1-1)*10,FALSE)="---","---", (ROUND(VLOOKUP($A2051,Sheet1!$B$3:$AH$1266,Sheet1!L$1+(Sheet1!$A$1-1)*10,FALSE),IF(VLOOKUP($A2051,Sheet1!$B$3:$AH$1266,Sheet1!L$1+(Sheet1!$A$1-1)*10,FALSE)&gt;99999,-3,IF(VLOOKUP($A2051,Sheet1!$B$3:$AH$1266,Sheet1!L$1+(Sheet1!$A$1-1)*10,FALSE)&gt;9999,-2,IF(VLOOKUP($A2051,Sheet1!$B$3:$AH$1266,Sheet1!L$1+(Sheet1!$A$1-1)*10,FALSE)&gt;999,-1,0)))))))</f>
        <v>32000</v>
      </c>
      <c r="AC2051" s="66">
        <f>IF(ISNA(VLOOKUP($A2051,Sheet1!$B$3:$AH$1266,Sheet1!M$1+(Sheet1!$A$1-1)*10,FALSE))=TRUE,"---",IF(VLOOKUP($A2051,Sheet1!$B$3:$AH$1266,Sheet1!M$1+(Sheet1!$A$1-1)*10,FALSE)="---","---", (ROUND(VLOOKUP($A2051,Sheet1!$B$3:$AH$1266,Sheet1!M$1+(Sheet1!$A$1-1)*10,FALSE),IF(VLOOKUP($A2051,Sheet1!$B$3:$AH$1266,Sheet1!M$1+(Sheet1!$A$1-1)*10,FALSE)&gt;99999,-3,IF(VLOOKUP($A2051,Sheet1!$B$3:$AH$1266,Sheet1!M$1+(Sheet1!$A$1-1)*10,FALSE)&gt;9999,-2,IF(VLOOKUP($A2051,Sheet1!$B$3:$AH$1266,Sheet1!M$1+(Sheet1!$A$1-1)*10,FALSE)&gt;999,-1,0)))))))</f>
        <v>37200</v>
      </c>
      <c r="AD2051" s="66">
        <f>IF(ISNA(VLOOKUP($A2051,Sheet1!$B$3:$AH$1266,Sheet1!N$1+(Sheet1!$A$1-1)*10,FALSE))=TRUE,"---",IF(VLOOKUP($A2051,Sheet1!$B$3:$AH$1266,Sheet1!N$1+(Sheet1!$A$1-1)*10,FALSE)="---","---", (ROUND(VLOOKUP($A2051,Sheet1!$B$3:$AH$1266,Sheet1!N$1+(Sheet1!$A$1-1)*10,FALSE),IF(VLOOKUP($A2051,Sheet1!$B$3:$AH$1266,Sheet1!N$1+(Sheet1!$A$1-1)*10,FALSE)&gt;99999,-3,IF(VLOOKUP($A2051,Sheet1!$B$3:$AH$1266,Sheet1!N$1+(Sheet1!$A$1-1)*10,FALSE)&gt;9999,-2,IF(VLOOKUP($A2051,Sheet1!$B$3:$AH$1266,Sheet1!N$1+(Sheet1!$A$1-1)*10,FALSE)&gt;999,-1,0)))))))</f>
        <v>45100</v>
      </c>
    </row>
    <row r="2052" spans="1:30" ht="25.5" customHeight="1" x14ac:dyDescent="0.25">
      <c r="A2052" s="125" t="s">
        <v>2961</v>
      </c>
      <c r="B2052" s="131" t="s">
        <v>2962</v>
      </c>
      <c r="C2052" s="125">
        <v>442915</v>
      </c>
      <c r="D2052" s="125">
        <v>733146</v>
      </c>
      <c r="E2052" s="70" t="s">
        <v>3032</v>
      </c>
      <c r="F2052" s="139" t="s">
        <v>4405</v>
      </c>
      <c r="G2052" s="127" t="s">
        <v>160</v>
      </c>
      <c r="H2052" s="128">
        <v>478</v>
      </c>
      <c r="I2052" s="112">
        <v>14145</v>
      </c>
      <c r="J2052" s="140" t="s">
        <v>4405</v>
      </c>
      <c r="K2052" s="127" t="s">
        <v>17</v>
      </c>
      <c r="L2052" s="115">
        <v>25300</v>
      </c>
      <c r="M2052" s="116">
        <v>52.9</v>
      </c>
      <c r="N2052" s="127" t="s">
        <v>276</v>
      </c>
      <c r="O2052" s="68">
        <f t="shared" si="68"/>
        <v>2.8634794550571963</v>
      </c>
      <c r="P2052" s="68">
        <f>IF(O2052&lt;&gt;"",VLOOKUP($A2052,Sheet4!$A$2:$O$1309,14,FALSE)*100,"")</f>
        <v>0.24243521138518354</v>
      </c>
      <c r="Q2052" s="68">
        <f>IF(P2052&lt;&gt;"",VLOOKUP($A2052,Sheet4!$A$2:$O$1309,15,FALSE)*100,"")</f>
        <v>2.3494992666161618</v>
      </c>
      <c r="R2052" s="74">
        <f t="shared" si="67"/>
        <v>35</v>
      </c>
      <c r="S2052" s="64" t="s">
        <v>4364</v>
      </c>
      <c r="T2052" s="64" t="str">
        <f>IF(ISNA(VLOOKUP(A2052,Sheet1!B$3:C$1266,2,FALSE)=TRUE),"NC",VLOOKUP(A2052,Sheet1!B$3:C$1266,2,FALSE))</f>
        <v>Rural10*</v>
      </c>
      <c r="U2052" s="65">
        <f>IF(ISNA(VLOOKUP($A2052,Sheet1!$B$3:$AH$1266,Sheet1!E$1+(Sheet1!$A$1-1)*10,FALSE))=TRUE,"---",IF(VLOOKUP($A2052,Sheet1!$B$3:$AH$1266,Sheet1!E$1+(Sheet1!$A$1-1)*10,FALSE)="---","---", (ROUND(VLOOKUP($A2052,Sheet1!$B$3:$AH$1266,Sheet1!E$1+(Sheet1!$A$1-1)*10,FALSE),IF(VLOOKUP($A2052,Sheet1!$B$3:$AH$1266,Sheet1!E$1+(Sheet1!$A$1-1)*10,FALSE)&gt;99999,-3,IF(VLOOKUP($A2052,Sheet1!$B$3:$AH$1266,Sheet1!E$1+(Sheet1!$A$1-1)*10,FALSE)&gt;9999,-2,IF(VLOOKUP($A2052,Sheet1!$B$3:$AH$1266,Sheet1!E$1+(Sheet1!$A$1-1)*10,FALSE)&gt;999,-1,0)))))))</f>
        <v>7140</v>
      </c>
      <c r="V2052" s="65">
        <f>IF(ISNA(VLOOKUP($A2052,Sheet1!$B$3:$AH$1266,Sheet1!F$1+(Sheet1!$A$1-1)*10,FALSE))=TRUE,"---",IF(VLOOKUP($A2052,Sheet1!$B$3:$AH$1266,Sheet1!F$1+(Sheet1!$A$1-1)*10,FALSE)="---","---", (ROUND(VLOOKUP($A2052,Sheet1!$B$3:$AH$1266,Sheet1!F$1+(Sheet1!$A$1-1)*10,FALSE),IF(VLOOKUP($A2052,Sheet1!$B$3:$AH$1266,Sheet1!F$1+(Sheet1!$A$1-1)*10,FALSE)&gt;99999,-3,IF(VLOOKUP($A2052,Sheet1!$B$3:$AH$1266,Sheet1!F$1+(Sheet1!$A$1-1)*10,FALSE)&gt;9999,-2,IF(VLOOKUP($A2052,Sheet1!$B$3:$AH$1266,Sheet1!F$1+(Sheet1!$A$1-1)*10,FALSE)&gt;999,-1,0)))))))</f>
        <v>8330</v>
      </c>
      <c r="W2052" s="65">
        <f>IF(ISNA(VLOOKUP($A2052,Sheet1!$B$3:$AH$1266,Sheet1!G$1+(Sheet1!$A$1-1)*10,FALSE))=TRUE,"---",IF(VLOOKUP($A2052,Sheet1!$B$3:$AH$1266,Sheet1!G$1+(Sheet1!$A$1-1)*10,FALSE)="---","---", (ROUND(VLOOKUP($A2052,Sheet1!$B$3:$AH$1266,Sheet1!G$1+(Sheet1!$A$1-1)*10,FALSE),IF(VLOOKUP($A2052,Sheet1!$B$3:$AH$1266,Sheet1!G$1+(Sheet1!$A$1-1)*10,FALSE)&gt;99999,-3,IF(VLOOKUP($A2052,Sheet1!$B$3:$AH$1266,Sheet1!G$1+(Sheet1!$A$1-1)*10,FALSE)&gt;9999,-2,IF(VLOOKUP($A2052,Sheet1!$B$3:$AH$1266,Sheet1!G$1+(Sheet1!$A$1-1)*10,FALSE)&gt;999,-1,0)))))))</f>
        <v>9900</v>
      </c>
      <c r="X2052" s="65">
        <f>IF(ISNA(VLOOKUP($A2052,Sheet1!$B$3:$AH$1266,Sheet1!H$1+(Sheet1!$A$1-1)*10,FALSE))=TRUE,"---",IF(VLOOKUP($A2052,Sheet1!$B$3:$AH$1266,Sheet1!H$1+(Sheet1!$A$1-1)*10,FALSE)="---","---", (ROUND(VLOOKUP($A2052,Sheet1!$B$3:$AH$1266,Sheet1!H$1+(Sheet1!$A$1-1)*10,FALSE),IF(VLOOKUP($A2052,Sheet1!$B$3:$AH$1266,Sheet1!H$1+(Sheet1!$A$1-1)*10,FALSE)&gt;99999,-3,IF(VLOOKUP($A2052,Sheet1!$B$3:$AH$1266,Sheet1!H$1+(Sheet1!$A$1-1)*10,FALSE)&gt;9999,-2,IF(VLOOKUP($A2052,Sheet1!$B$3:$AH$1266,Sheet1!H$1+(Sheet1!$A$1-1)*10,FALSE)&gt;999,-1,0)))))))</f>
        <v>14400</v>
      </c>
      <c r="Y2052" s="65">
        <f>IF(ISNA(VLOOKUP($A2052,Sheet1!$B$3:$AH$1266,Sheet1!I$1+(Sheet1!$A$1-1)*10,FALSE))=TRUE,"---",IF(VLOOKUP($A2052,Sheet1!$B$3:$AH$1266,Sheet1!I$1+(Sheet1!$A$1-1)*10,FALSE)="---","---", (ROUND(VLOOKUP($A2052,Sheet1!$B$3:$AH$1266,Sheet1!I$1+(Sheet1!$A$1-1)*10,FALSE),IF(VLOOKUP($A2052,Sheet1!$B$3:$AH$1266,Sheet1!I$1+(Sheet1!$A$1-1)*10,FALSE)&gt;99999,-3,IF(VLOOKUP($A2052,Sheet1!$B$3:$AH$1266,Sheet1!I$1+(Sheet1!$A$1-1)*10,FALSE)&gt;9999,-2,IF(VLOOKUP($A2052,Sheet1!$B$3:$AH$1266,Sheet1!I$1+(Sheet1!$A$1-1)*10,FALSE)&gt;999,-1,0)))))))</f>
        <v>18000</v>
      </c>
      <c r="Z2052" s="65">
        <f>IF(ISNA(VLOOKUP($A2052,Sheet1!$B$3:$AH$1266,Sheet1!J$1+(Sheet1!$A$1-1)*10,FALSE))=TRUE,"---",IF(VLOOKUP($A2052,Sheet1!$B$3:$AH$1266,Sheet1!J$1+(Sheet1!$A$1-1)*10,FALSE)="---","---", (ROUND(VLOOKUP($A2052,Sheet1!$B$3:$AH$1266,Sheet1!J$1+(Sheet1!$A$1-1)*10,FALSE),IF(VLOOKUP($A2052,Sheet1!$B$3:$AH$1266,Sheet1!J$1+(Sheet1!$A$1-1)*10,FALSE)&gt;99999,-3,IF(VLOOKUP($A2052,Sheet1!$B$3:$AH$1266,Sheet1!J$1+(Sheet1!$A$1-1)*10,FALSE)&gt;9999,-2,IF(VLOOKUP($A2052,Sheet1!$B$3:$AH$1266,Sheet1!J$1+(Sheet1!$A$1-1)*10,FALSE)&gt;999,-1,0)))))))</f>
        <v>23000</v>
      </c>
      <c r="AA2052" s="65">
        <f>IF(ISNA(VLOOKUP($A2052,Sheet1!$B$3:$AH$1266,Sheet1!K$1+(Sheet1!$A$1-1)*10,FALSE))=TRUE,"---",IF(VLOOKUP($A2052,Sheet1!$B$3:$AH$1266,Sheet1!K$1+(Sheet1!$A$1-1)*10,FALSE)="---","---", (ROUND(VLOOKUP($A2052,Sheet1!$B$3:$AH$1266,Sheet1!K$1+(Sheet1!$A$1-1)*10,FALSE),IF(VLOOKUP($A2052,Sheet1!$B$3:$AH$1266,Sheet1!K$1+(Sheet1!$A$1-1)*10,FALSE)&gt;99999,-3,IF(VLOOKUP($A2052,Sheet1!$B$3:$AH$1266,Sheet1!K$1+(Sheet1!$A$1-1)*10,FALSE)&gt;9999,-2,IF(VLOOKUP($A2052,Sheet1!$B$3:$AH$1266,Sheet1!K$1+(Sheet1!$A$1-1)*10,FALSE)&gt;999,-1,0)))))))</f>
        <v>27200</v>
      </c>
      <c r="AB2052" s="65">
        <f>IF(ISNA(VLOOKUP($A2052,Sheet1!$B$3:$AH$1266,Sheet1!L$1+(Sheet1!$A$1-1)*10,FALSE))=TRUE,"---",IF(VLOOKUP($A2052,Sheet1!$B$3:$AH$1266,Sheet1!L$1+(Sheet1!$A$1-1)*10,FALSE)="---","---", (ROUND(VLOOKUP($A2052,Sheet1!$B$3:$AH$1266,Sheet1!L$1+(Sheet1!$A$1-1)*10,FALSE),IF(VLOOKUP($A2052,Sheet1!$B$3:$AH$1266,Sheet1!L$1+(Sheet1!$A$1-1)*10,FALSE)&gt;99999,-3,IF(VLOOKUP($A2052,Sheet1!$B$3:$AH$1266,Sheet1!L$1+(Sheet1!$A$1-1)*10,FALSE)&gt;9999,-2,IF(VLOOKUP($A2052,Sheet1!$B$3:$AH$1266,Sheet1!L$1+(Sheet1!$A$1-1)*10,FALSE)&gt;999,-1,0)))))))</f>
        <v>31800</v>
      </c>
      <c r="AC2052" s="65">
        <f>IF(ISNA(VLOOKUP($A2052,Sheet1!$B$3:$AH$1266,Sheet1!M$1+(Sheet1!$A$1-1)*10,FALSE))=TRUE,"---",IF(VLOOKUP($A2052,Sheet1!$B$3:$AH$1266,Sheet1!M$1+(Sheet1!$A$1-1)*10,FALSE)="---","---", (ROUND(VLOOKUP($A2052,Sheet1!$B$3:$AH$1266,Sheet1!M$1+(Sheet1!$A$1-1)*10,FALSE),IF(VLOOKUP($A2052,Sheet1!$B$3:$AH$1266,Sheet1!M$1+(Sheet1!$A$1-1)*10,FALSE)&gt;99999,-3,IF(VLOOKUP($A2052,Sheet1!$B$3:$AH$1266,Sheet1!M$1+(Sheet1!$A$1-1)*10,FALSE)&gt;9999,-2,IF(VLOOKUP($A2052,Sheet1!$B$3:$AH$1266,Sheet1!M$1+(Sheet1!$A$1-1)*10,FALSE)&gt;999,-1,0)))))))</f>
        <v>36900</v>
      </c>
      <c r="AD2052" s="65">
        <f>IF(ISNA(VLOOKUP($A2052,Sheet1!$B$3:$AH$1266,Sheet1!N$1+(Sheet1!$A$1-1)*10,FALSE))=TRUE,"---",IF(VLOOKUP($A2052,Sheet1!$B$3:$AH$1266,Sheet1!N$1+(Sheet1!$A$1-1)*10,FALSE)="---","---", (ROUND(VLOOKUP($A2052,Sheet1!$B$3:$AH$1266,Sheet1!N$1+(Sheet1!$A$1-1)*10,FALSE),IF(VLOOKUP($A2052,Sheet1!$B$3:$AH$1266,Sheet1!N$1+(Sheet1!$A$1-1)*10,FALSE)&gt;99999,-3,IF(VLOOKUP($A2052,Sheet1!$B$3:$AH$1266,Sheet1!N$1+(Sheet1!$A$1-1)*10,FALSE)&gt;9999,-2,IF(VLOOKUP($A2052,Sheet1!$B$3:$AH$1266,Sheet1!N$1+(Sheet1!$A$1-1)*10,FALSE)&gt;999,-1,0)))))))</f>
        <v>44700</v>
      </c>
    </row>
    <row r="2053" spans="1:30" ht="25.5" customHeight="1" x14ac:dyDescent="0.25">
      <c r="A2053" s="133" t="s">
        <v>2963</v>
      </c>
      <c r="B2053" s="141" t="s">
        <v>2964</v>
      </c>
      <c r="C2053" s="133">
        <v>443122</v>
      </c>
      <c r="D2053" s="133">
        <v>732733</v>
      </c>
      <c r="E2053" s="67" t="s">
        <v>3032</v>
      </c>
      <c r="F2053" s="135" t="s">
        <v>4405</v>
      </c>
      <c r="G2053" s="118" t="s">
        <v>160</v>
      </c>
      <c r="H2053" s="136">
        <v>502</v>
      </c>
      <c r="I2053" s="119">
        <v>14145</v>
      </c>
      <c r="J2053" s="137" t="s">
        <v>4405</v>
      </c>
      <c r="K2053" s="118" t="s">
        <v>17</v>
      </c>
      <c r="L2053" s="122">
        <v>25800</v>
      </c>
      <c r="M2053" s="123">
        <v>51.4</v>
      </c>
      <c r="N2053" s="118" t="s">
        <v>276</v>
      </c>
      <c r="O2053" s="71">
        <f t="shared" si="68"/>
        <v>2.4705156845458172</v>
      </c>
      <c r="P2053" s="71">
        <f>IF(O2053&lt;&gt;"",VLOOKUP($A2053,Sheet4!$A$2:$O$1309,14,FALSE)*100,"")</f>
        <v>0.26472907642035581</v>
      </c>
      <c r="Q2053" s="71">
        <f>IF(P2053&lt;&gt;"",VLOOKUP($A2053,Sheet4!$A$2:$O$1309,15,FALSE)*100,"")</f>
        <v>2.5630457440989018</v>
      </c>
      <c r="R2053" s="73">
        <f t="shared" si="67"/>
        <v>40</v>
      </c>
      <c r="S2053" s="63" t="s">
        <v>4364</v>
      </c>
      <c r="T2053" s="63" t="str">
        <f>IF(ISNA(VLOOKUP(A2053,Sheet1!B$3:C$1266,2,FALSE)=TRUE),"NC",VLOOKUP(A2053,Sheet1!B$3:C$1266,2,FALSE))</f>
        <v>Rural10*</v>
      </c>
      <c r="U2053" s="66">
        <f>IF(ISNA(VLOOKUP($A2053,Sheet1!$B$3:$AH$1266,Sheet1!E$1+(Sheet1!$A$1-1)*10,FALSE))=TRUE,"---",IF(VLOOKUP($A2053,Sheet1!$B$3:$AH$1266,Sheet1!E$1+(Sheet1!$A$1-1)*10,FALSE)="---","---", (ROUND(VLOOKUP($A2053,Sheet1!$B$3:$AH$1266,Sheet1!E$1+(Sheet1!$A$1-1)*10,FALSE),IF(VLOOKUP($A2053,Sheet1!$B$3:$AH$1266,Sheet1!E$1+(Sheet1!$A$1-1)*10,FALSE)&gt;99999,-3,IF(VLOOKUP($A2053,Sheet1!$B$3:$AH$1266,Sheet1!E$1+(Sheet1!$A$1-1)*10,FALSE)&gt;9999,-2,IF(VLOOKUP($A2053,Sheet1!$B$3:$AH$1266,Sheet1!E$1+(Sheet1!$A$1-1)*10,FALSE)&gt;999,-1,0)))))))</f>
        <v>7160</v>
      </c>
      <c r="V2053" s="66">
        <f>IF(ISNA(VLOOKUP($A2053,Sheet1!$B$3:$AH$1266,Sheet1!F$1+(Sheet1!$A$1-1)*10,FALSE))=TRUE,"---",IF(VLOOKUP($A2053,Sheet1!$B$3:$AH$1266,Sheet1!F$1+(Sheet1!$A$1-1)*10,FALSE)="---","---", (ROUND(VLOOKUP($A2053,Sheet1!$B$3:$AH$1266,Sheet1!F$1+(Sheet1!$A$1-1)*10,FALSE),IF(VLOOKUP($A2053,Sheet1!$B$3:$AH$1266,Sheet1!F$1+(Sheet1!$A$1-1)*10,FALSE)&gt;99999,-3,IF(VLOOKUP($A2053,Sheet1!$B$3:$AH$1266,Sheet1!F$1+(Sheet1!$A$1-1)*10,FALSE)&gt;9999,-2,IF(VLOOKUP($A2053,Sheet1!$B$3:$AH$1266,Sheet1!F$1+(Sheet1!$A$1-1)*10,FALSE)&gt;999,-1,0)))))))</f>
        <v>8360</v>
      </c>
      <c r="W2053" s="66">
        <f>IF(ISNA(VLOOKUP($A2053,Sheet1!$B$3:$AH$1266,Sheet1!G$1+(Sheet1!$A$1-1)*10,FALSE))=TRUE,"---",IF(VLOOKUP($A2053,Sheet1!$B$3:$AH$1266,Sheet1!G$1+(Sheet1!$A$1-1)*10,FALSE)="---","---", (ROUND(VLOOKUP($A2053,Sheet1!$B$3:$AH$1266,Sheet1!G$1+(Sheet1!$A$1-1)*10,FALSE),IF(VLOOKUP($A2053,Sheet1!$B$3:$AH$1266,Sheet1!G$1+(Sheet1!$A$1-1)*10,FALSE)&gt;99999,-3,IF(VLOOKUP($A2053,Sheet1!$B$3:$AH$1266,Sheet1!G$1+(Sheet1!$A$1-1)*10,FALSE)&gt;9999,-2,IF(VLOOKUP($A2053,Sheet1!$B$3:$AH$1266,Sheet1!G$1+(Sheet1!$A$1-1)*10,FALSE)&gt;999,-1,0)))))))</f>
        <v>9940</v>
      </c>
      <c r="X2053" s="66">
        <f>IF(ISNA(VLOOKUP($A2053,Sheet1!$B$3:$AH$1266,Sheet1!H$1+(Sheet1!$A$1-1)*10,FALSE))=TRUE,"---",IF(VLOOKUP($A2053,Sheet1!$B$3:$AH$1266,Sheet1!H$1+(Sheet1!$A$1-1)*10,FALSE)="---","---", (ROUND(VLOOKUP($A2053,Sheet1!$B$3:$AH$1266,Sheet1!H$1+(Sheet1!$A$1-1)*10,FALSE),IF(VLOOKUP($A2053,Sheet1!$B$3:$AH$1266,Sheet1!H$1+(Sheet1!$A$1-1)*10,FALSE)&gt;99999,-3,IF(VLOOKUP($A2053,Sheet1!$B$3:$AH$1266,Sheet1!H$1+(Sheet1!$A$1-1)*10,FALSE)&gt;9999,-2,IF(VLOOKUP($A2053,Sheet1!$B$3:$AH$1266,Sheet1!H$1+(Sheet1!$A$1-1)*10,FALSE)&gt;999,-1,0)))))))</f>
        <v>14500</v>
      </c>
      <c r="Y2053" s="66">
        <f>IF(ISNA(VLOOKUP($A2053,Sheet1!$B$3:$AH$1266,Sheet1!I$1+(Sheet1!$A$1-1)*10,FALSE))=TRUE,"---",IF(VLOOKUP($A2053,Sheet1!$B$3:$AH$1266,Sheet1!I$1+(Sheet1!$A$1-1)*10,FALSE)="---","---", (ROUND(VLOOKUP($A2053,Sheet1!$B$3:$AH$1266,Sheet1!I$1+(Sheet1!$A$1-1)*10,FALSE),IF(VLOOKUP($A2053,Sheet1!$B$3:$AH$1266,Sheet1!I$1+(Sheet1!$A$1-1)*10,FALSE)&gt;99999,-3,IF(VLOOKUP($A2053,Sheet1!$B$3:$AH$1266,Sheet1!I$1+(Sheet1!$A$1-1)*10,FALSE)&gt;9999,-2,IF(VLOOKUP($A2053,Sheet1!$B$3:$AH$1266,Sheet1!I$1+(Sheet1!$A$1-1)*10,FALSE)&gt;999,-1,0)))))))</f>
        <v>17900</v>
      </c>
      <c r="Z2053" s="66">
        <f>IF(ISNA(VLOOKUP($A2053,Sheet1!$B$3:$AH$1266,Sheet1!J$1+(Sheet1!$A$1-1)*10,FALSE))=TRUE,"---",IF(VLOOKUP($A2053,Sheet1!$B$3:$AH$1266,Sheet1!J$1+(Sheet1!$A$1-1)*10,FALSE)="---","---", (ROUND(VLOOKUP($A2053,Sheet1!$B$3:$AH$1266,Sheet1!J$1+(Sheet1!$A$1-1)*10,FALSE),IF(VLOOKUP($A2053,Sheet1!$B$3:$AH$1266,Sheet1!J$1+(Sheet1!$A$1-1)*10,FALSE)&gt;99999,-3,IF(VLOOKUP($A2053,Sheet1!$B$3:$AH$1266,Sheet1!J$1+(Sheet1!$A$1-1)*10,FALSE)&gt;9999,-2,IF(VLOOKUP($A2053,Sheet1!$B$3:$AH$1266,Sheet1!J$1+(Sheet1!$A$1-1)*10,FALSE)&gt;999,-1,0)))))))</f>
        <v>22800</v>
      </c>
      <c r="AA2053" s="66">
        <f>IF(ISNA(VLOOKUP($A2053,Sheet1!$B$3:$AH$1266,Sheet1!K$1+(Sheet1!$A$1-1)*10,FALSE))=TRUE,"---",IF(VLOOKUP($A2053,Sheet1!$B$3:$AH$1266,Sheet1!K$1+(Sheet1!$A$1-1)*10,FALSE)="---","---", (ROUND(VLOOKUP($A2053,Sheet1!$B$3:$AH$1266,Sheet1!K$1+(Sheet1!$A$1-1)*10,FALSE),IF(VLOOKUP($A2053,Sheet1!$B$3:$AH$1266,Sheet1!K$1+(Sheet1!$A$1-1)*10,FALSE)&gt;99999,-3,IF(VLOOKUP($A2053,Sheet1!$B$3:$AH$1266,Sheet1!K$1+(Sheet1!$A$1-1)*10,FALSE)&gt;9999,-2,IF(VLOOKUP($A2053,Sheet1!$B$3:$AH$1266,Sheet1!K$1+(Sheet1!$A$1-1)*10,FALSE)&gt;999,-1,0)))))))</f>
        <v>26800</v>
      </c>
      <c r="AB2053" s="66">
        <f>IF(ISNA(VLOOKUP($A2053,Sheet1!$B$3:$AH$1266,Sheet1!L$1+(Sheet1!$A$1-1)*10,FALSE))=TRUE,"---",IF(VLOOKUP($A2053,Sheet1!$B$3:$AH$1266,Sheet1!L$1+(Sheet1!$A$1-1)*10,FALSE)="---","---", (ROUND(VLOOKUP($A2053,Sheet1!$B$3:$AH$1266,Sheet1!L$1+(Sheet1!$A$1-1)*10,FALSE),IF(VLOOKUP($A2053,Sheet1!$B$3:$AH$1266,Sheet1!L$1+(Sheet1!$A$1-1)*10,FALSE)&gt;99999,-3,IF(VLOOKUP($A2053,Sheet1!$B$3:$AH$1266,Sheet1!L$1+(Sheet1!$A$1-1)*10,FALSE)&gt;9999,-2,IF(VLOOKUP($A2053,Sheet1!$B$3:$AH$1266,Sheet1!L$1+(Sheet1!$A$1-1)*10,FALSE)&gt;999,-1,0)))))))</f>
        <v>31400</v>
      </c>
      <c r="AC2053" s="66">
        <f>IF(ISNA(VLOOKUP($A2053,Sheet1!$B$3:$AH$1266,Sheet1!M$1+(Sheet1!$A$1-1)*10,FALSE))=TRUE,"---",IF(VLOOKUP($A2053,Sheet1!$B$3:$AH$1266,Sheet1!M$1+(Sheet1!$A$1-1)*10,FALSE)="---","---", (ROUND(VLOOKUP($A2053,Sheet1!$B$3:$AH$1266,Sheet1!M$1+(Sheet1!$A$1-1)*10,FALSE),IF(VLOOKUP($A2053,Sheet1!$B$3:$AH$1266,Sheet1!M$1+(Sheet1!$A$1-1)*10,FALSE)&gt;99999,-3,IF(VLOOKUP($A2053,Sheet1!$B$3:$AH$1266,Sheet1!M$1+(Sheet1!$A$1-1)*10,FALSE)&gt;9999,-2,IF(VLOOKUP($A2053,Sheet1!$B$3:$AH$1266,Sheet1!M$1+(Sheet1!$A$1-1)*10,FALSE)&gt;999,-1,0)))))))</f>
        <v>36200</v>
      </c>
      <c r="AD2053" s="66">
        <f>IF(ISNA(VLOOKUP($A2053,Sheet1!$B$3:$AH$1266,Sheet1!N$1+(Sheet1!$A$1-1)*10,FALSE))=TRUE,"---",IF(VLOOKUP($A2053,Sheet1!$B$3:$AH$1266,Sheet1!N$1+(Sheet1!$A$1-1)*10,FALSE)="---","---", (ROUND(VLOOKUP($A2053,Sheet1!$B$3:$AH$1266,Sheet1!N$1+(Sheet1!$A$1-1)*10,FALSE),IF(VLOOKUP($A2053,Sheet1!$B$3:$AH$1266,Sheet1!N$1+(Sheet1!$A$1-1)*10,FALSE)&gt;99999,-3,IF(VLOOKUP($A2053,Sheet1!$B$3:$AH$1266,Sheet1!N$1+(Sheet1!$A$1-1)*10,FALSE)&gt;9999,-2,IF(VLOOKUP($A2053,Sheet1!$B$3:$AH$1266,Sheet1!N$1+(Sheet1!$A$1-1)*10,FALSE)&gt;999,-1,0)))))))</f>
        <v>43600</v>
      </c>
    </row>
    <row r="2054" spans="1:30" ht="25.5" customHeight="1" x14ac:dyDescent="0.25">
      <c r="A2054" s="303" t="s">
        <v>2965</v>
      </c>
      <c r="B2054" s="330" t="s">
        <v>2966</v>
      </c>
      <c r="C2054" s="303">
        <v>442529</v>
      </c>
      <c r="D2054" s="303">
        <v>732533</v>
      </c>
      <c r="E2054" s="307" t="s">
        <v>3049</v>
      </c>
      <c r="F2054" s="342" t="s">
        <v>5029</v>
      </c>
      <c r="G2054" s="318" t="s">
        <v>31</v>
      </c>
      <c r="H2054" s="347">
        <v>10.9</v>
      </c>
      <c r="I2054" s="112">
        <v>32967</v>
      </c>
      <c r="J2054" s="113">
        <v>6.21</v>
      </c>
      <c r="K2054" s="127" t="s">
        <v>20</v>
      </c>
      <c r="L2054" s="115">
        <v>149</v>
      </c>
      <c r="M2054" s="116">
        <v>13.7</v>
      </c>
      <c r="N2054" s="127" t="s">
        <v>12</v>
      </c>
      <c r="O2054" s="68" t="str">
        <f t="shared" si="68"/>
        <v>&gt;50</v>
      </c>
      <c r="P2054" s="68">
        <f>IF(O2054&lt;&gt;"",VLOOKUP($A2054,Sheet4!$A$2:$O$1309,14,FALSE)*100,"")</f>
        <v>8.3332349067241083</v>
      </c>
      <c r="Q2054" s="68">
        <f>IF(P2054&lt;&gt;"",VLOOKUP($A2054,Sheet4!$A$2:$O$1309,15,FALSE)*100,"")</f>
        <v>57.355307589348669</v>
      </c>
      <c r="R2054" s="74" t="str">
        <f t="shared" si="67"/>
        <v>&lt;2</v>
      </c>
      <c r="S2054" s="356" t="s">
        <v>4364</v>
      </c>
      <c r="T2054" s="356" t="str">
        <f>IF(ISNA(VLOOKUP(A2054,Sheet1!B$3:C$1266,2,FALSE)=TRUE),"NC",VLOOKUP(A2054,Sheet1!B$3:C$1266,2,FALSE))</f>
        <v>Rural</v>
      </c>
      <c r="U2054" s="392">
        <f>IF(ISNA(VLOOKUP($A2054,Sheet1!$B$3:$AH$1266,Sheet1!E$1+(Sheet1!$A$1-1)*10,FALSE))=TRUE,"---",IF(VLOOKUP($A2054,Sheet1!$B$3:$AH$1266,Sheet1!E$1+(Sheet1!$A$1-1)*10,FALSE)="---","---", (ROUND(VLOOKUP($A2054,Sheet1!$B$3:$AH$1266,Sheet1!E$1+(Sheet1!$A$1-1)*10,FALSE),IF(VLOOKUP($A2054,Sheet1!$B$3:$AH$1266,Sheet1!E$1+(Sheet1!$A$1-1)*10,FALSE)&gt;99999,-3,IF(VLOOKUP($A2054,Sheet1!$B$3:$AH$1266,Sheet1!E$1+(Sheet1!$A$1-1)*10,FALSE)&gt;9999,-2,IF(VLOOKUP($A2054,Sheet1!$B$3:$AH$1266,Sheet1!E$1+(Sheet1!$A$1-1)*10,FALSE)&gt;999,-1,0)))))))</f>
        <v>104</v>
      </c>
      <c r="V2054" s="392">
        <f>IF(ISNA(VLOOKUP($A2054,Sheet1!$B$3:$AH$1266,Sheet1!F$1+(Sheet1!$A$1-1)*10,FALSE))=TRUE,"---",IF(VLOOKUP($A2054,Sheet1!$B$3:$AH$1266,Sheet1!F$1+(Sheet1!$A$1-1)*10,FALSE)="---","---", (ROUND(VLOOKUP($A2054,Sheet1!$B$3:$AH$1266,Sheet1!F$1+(Sheet1!$A$1-1)*10,FALSE),IF(VLOOKUP($A2054,Sheet1!$B$3:$AH$1266,Sheet1!F$1+(Sheet1!$A$1-1)*10,FALSE)&gt;99999,-3,IF(VLOOKUP($A2054,Sheet1!$B$3:$AH$1266,Sheet1!F$1+(Sheet1!$A$1-1)*10,FALSE)&gt;9999,-2,IF(VLOOKUP($A2054,Sheet1!$B$3:$AH$1266,Sheet1!F$1+(Sheet1!$A$1-1)*10,FALSE)&gt;999,-1,0)))))))</f>
        <v>130</v>
      </c>
      <c r="W2054" s="392">
        <f>IF(ISNA(VLOOKUP($A2054,Sheet1!$B$3:$AH$1266,Sheet1!G$1+(Sheet1!$A$1-1)*10,FALSE))=TRUE,"---",IF(VLOOKUP($A2054,Sheet1!$B$3:$AH$1266,Sheet1!G$1+(Sheet1!$A$1-1)*10,FALSE)="---","---", (ROUND(VLOOKUP($A2054,Sheet1!$B$3:$AH$1266,Sheet1!G$1+(Sheet1!$A$1-1)*10,FALSE),IF(VLOOKUP($A2054,Sheet1!$B$3:$AH$1266,Sheet1!G$1+(Sheet1!$A$1-1)*10,FALSE)&gt;99999,-3,IF(VLOOKUP($A2054,Sheet1!$B$3:$AH$1266,Sheet1!G$1+(Sheet1!$A$1-1)*10,FALSE)&gt;9999,-2,IF(VLOOKUP($A2054,Sheet1!$B$3:$AH$1266,Sheet1!G$1+(Sheet1!$A$1-1)*10,FALSE)&gt;999,-1,0)))))))</f>
        <v>164</v>
      </c>
      <c r="X2054" s="392">
        <f>IF(ISNA(VLOOKUP($A2054,Sheet1!$B$3:$AH$1266,Sheet1!H$1+(Sheet1!$A$1-1)*10,FALSE))=TRUE,"---",IF(VLOOKUP($A2054,Sheet1!$B$3:$AH$1266,Sheet1!H$1+(Sheet1!$A$1-1)*10,FALSE)="---","---", (ROUND(VLOOKUP($A2054,Sheet1!$B$3:$AH$1266,Sheet1!H$1+(Sheet1!$A$1-1)*10,FALSE),IF(VLOOKUP($A2054,Sheet1!$B$3:$AH$1266,Sheet1!H$1+(Sheet1!$A$1-1)*10,FALSE)&gt;99999,-3,IF(VLOOKUP($A2054,Sheet1!$B$3:$AH$1266,Sheet1!H$1+(Sheet1!$A$1-1)*10,FALSE)&gt;9999,-2,IF(VLOOKUP($A2054,Sheet1!$B$3:$AH$1266,Sheet1!H$1+(Sheet1!$A$1-1)*10,FALSE)&gt;999,-1,0)))))))</f>
        <v>261</v>
      </c>
      <c r="Y2054" s="392">
        <f>IF(ISNA(VLOOKUP($A2054,Sheet1!$B$3:$AH$1266,Sheet1!I$1+(Sheet1!$A$1-1)*10,FALSE))=TRUE,"---",IF(VLOOKUP($A2054,Sheet1!$B$3:$AH$1266,Sheet1!I$1+(Sheet1!$A$1-1)*10,FALSE)="---","---", (ROUND(VLOOKUP($A2054,Sheet1!$B$3:$AH$1266,Sheet1!I$1+(Sheet1!$A$1-1)*10,FALSE),IF(VLOOKUP($A2054,Sheet1!$B$3:$AH$1266,Sheet1!I$1+(Sheet1!$A$1-1)*10,FALSE)&gt;99999,-3,IF(VLOOKUP($A2054,Sheet1!$B$3:$AH$1266,Sheet1!I$1+(Sheet1!$A$1-1)*10,FALSE)&gt;9999,-2,IF(VLOOKUP($A2054,Sheet1!$B$3:$AH$1266,Sheet1!I$1+(Sheet1!$A$1-1)*10,FALSE)&gt;999,-1,0)))))))</f>
        <v>330</v>
      </c>
      <c r="Z2054" s="392">
        <f>IF(ISNA(VLOOKUP($A2054,Sheet1!$B$3:$AH$1266,Sheet1!J$1+(Sheet1!$A$1-1)*10,FALSE))=TRUE,"---",IF(VLOOKUP($A2054,Sheet1!$B$3:$AH$1266,Sheet1!J$1+(Sheet1!$A$1-1)*10,FALSE)="---","---", (ROUND(VLOOKUP($A2054,Sheet1!$B$3:$AH$1266,Sheet1!J$1+(Sheet1!$A$1-1)*10,FALSE),IF(VLOOKUP($A2054,Sheet1!$B$3:$AH$1266,Sheet1!J$1+(Sheet1!$A$1-1)*10,FALSE)&gt;99999,-3,IF(VLOOKUP($A2054,Sheet1!$B$3:$AH$1266,Sheet1!J$1+(Sheet1!$A$1-1)*10,FALSE)&gt;9999,-2,IF(VLOOKUP($A2054,Sheet1!$B$3:$AH$1266,Sheet1!J$1+(Sheet1!$A$1-1)*10,FALSE)&gt;999,-1,0)))))))</f>
        <v>418</v>
      </c>
      <c r="AA2054" s="392">
        <f>IF(ISNA(VLOOKUP($A2054,Sheet1!$B$3:$AH$1266,Sheet1!K$1+(Sheet1!$A$1-1)*10,FALSE))=TRUE,"---",IF(VLOOKUP($A2054,Sheet1!$B$3:$AH$1266,Sheet1!K$1+(Sheet1!$A$1-1)*10,FALSE)="---","---", (ROUND(VLOOKUP($A2054,Sheet1!$B$3:$AH$1266,Sheet1!K$1+(Sheet1!$A$1-1)*10,FALSE),IF(VLOOKUP($A2054,Sheet1!$B$3:$AH$1266,Sheet1!K$1+(Sheet1!$A$1-1)*10,FALSE)&gt;99999,-3,IF(VLOOKUP($A2054,Sheet1!$B$3:$AH$1266,Sheet1!K$1+(Sheet1!$A$1-1)*10,FALSE)&gt;9999,-2,IF(VLOOKUP($A2054,Sheet1!$B$3:$AH$1266,Sheet1!K$1+(Sheet1!$A$1-1)*10,FALSE)&gt;999,-1,0)))))))</f>
        <v>483</v>
      </c>
      <c r="AB2054" s="392">
        <f>IF(ISNA(VLOOKUP($A2054,Sheet1!$B$3:$AH$1266,Sheet1!L$1+(Sheet1!$A$1-1)*10,FALSE))=TRUE,"---",IF(VLOOKUP($A2054,Sheet1!$B$3:$AH$1266,Sheet1!L$1+(Sheet1!$A$1-1)*10,FALSE)="---","---", (ROUND(VLOOKUP($A2054,Sheet1!$B$3:$AH$1266,Sheet1!L$1+(Sheet1!$A$1-1)*10,FALSE),IF(VLOOKUP($A2054,Sheet1!$B$3:$AH$1266,Sheet1!L$1+(Sheet1!$A$1-1)*10,FALSE)&gt;99999,-3,IF(VLOOKUP($A2054,Sheet1!$B$3:$AH$1266,Sheet1!L$1+(Sheet1!$A$1-1)*10,FALSE)&gt;9999,-2,IF(VLOOKUP($A2054,Sheet1!$B$3:$AH$1266,Sheet1!L$1+(Sheet1!$A$1-1)*10,FALSE)&gt;999,-1,0)))))))</f>
        <v>556</v>
      </c>
      <c r="AC2054" s="392">
        <f>IF(ISNA(VLOOKUP($A2054,Sheet1!$B$3:$AH$1266,Sheet1!M$1+(Sheet1!$A$1-1)*10,FALSE))=TRUE,"---",IF(VLOOKUP($A2054,Sheet1!$B$3:$AH$1266,Sheet1!M$1+(Sheet1!$A$1-1)*10,FALSE)="---","---", (ROUND(VLOOKUP($A2054,Sheet1!$B$3:$AH$1266,Sheet1!M$1+(Sheet1!$A$1-1)*10,FALSE),IF(VLOOKUP($A2054,Sheet1!$B$3:$AH$1266,Sheet1!M$1+(Sheet1!$A$1-1)*10,FALSE)&gt;99999,-3,IF(VLOOKUP($A2054,Sheet1!$B$3:$AH$1266,Sheet1!M$1+(Sheet1!$A$1-1)*10,FALSE)&gt;9999,-2,IF(VLOOKUP($A2054,Sheet1!$B$3:$AH$1266,Sheet1!M$1+(Sheet1!$A$1-1)*10,FALSE)&gt;999,-1,0)))))))</f>
        <v>621</v>
      </c>
      <c r="AD2054" s="392">
        <f>IF(ISNA(VLOOKUP($A2054,Sheet1!$B$3:$AH$1266,Sheet1!N$1+(Sheet1!$A$1-1)*10,FALSE))=TRUE,"---",IF(VLOOKUP($A2054,Sheet1!$B$3:$AH$1266,Sheet1!N$1+(Sheet1!$A$1-1)*10,FALSE)="---","---", (ROUND(VLOOKUP($A2054,Sheet1!$B$3:$AH$1266,Sheet1!N$1+(Sheet1!$A$1-1)*10,FALSE),IF(VLOOKUP($A2054,Sheet1!$B$3:$AH$1266,Sheet1!N$1+(Sheet1!$A$1-1)*10,FALSE)&gt;99999,-3,IF(VLOOKUP($A2054,Sheet1!$B$3:$AH$1266,Sheet1!N$1+(Sheet1!$A$1-1)*10,FALSE)&gt;9999,-2,IF(VLOOKUP($A2054,Sheet1!$B$3:$AH$1266,Sheet1!N$1+(Sheet1!$A$1-1)*10,FALSE)&gt;999,-1,0)))))))</f>
        <v>721</v>
      </c>
    </row>
    <row r="2055" spans="1:30" ht="25.5" customHeight="1" x14ac:dyDescent="0.25">
      <c r="A2055" s="303"/>
      <c r="B2055" s="331"/>
      <c r="C2055" s="303"/>
      <c r="D2055" s="303"/>
      <c r="E2055" s="307" t="e">
        <v>#N/A</v>
      </c>
      <c r="F2055" s="331"/>
      <c r="G2055" s="319"/>
      <c r="H2055" s="347"/>
      <c r="I2055" s="112">
        <v>34414</v>
      </c>
      <c r="J2055" s="113">
        <v>7.77</v>
      </c>
      <c r="K2055" s="127" t="s">
        <v>28</v>
      </c>
      <c r="L2055" s="156" t="s">
        <v>4405</v>
      </c>
      <c r="M2055" s="157" t="s">
        <v>4405</v>
      </c>
      <c r="N2055" s="127" t="s">
        <v>75</v>
      </c>
      <c r="O2055" s="68" t="s">
        <v>4405</v>
      </c>
      <c r="P2055" s="68" t="s">
        <v>4405</v>
      </c>
      <c r="Q2055" s="68" t="s">
        <v>4405</v>
      </c>
      <c r="R2055" s="74" t="s">
        <v>4405</v>
      </c>
      <c r="S2055" s="356" t="e">
        <v>#N/A</v>
      </c>
      <c r="T2055" s="356" t="str">
        <f>IF(ISNA(VLOOKUP(A2055,Sheet1!B$3:C$1266,2,FALSE)=TRUE),"ND",VLOOKUP(A2055,Sheet1!B$3:C$1266,2,FALSE))</f>
        <v>ND</v>
      </c>
      <c r="U2055" s="392" t="str">
        <f>IF(ISNA(VLOOKUP($A2055,Sheet1!$B$3:$AH$1266,Sheet1!E$1+(Sheet1!$A$1-1)*10,FALSE))=TRUE,"---",IF(VLOOKUP($A2055,Sheet1!$B$3:$AH$1266,Sheet1!E$1+(Sheet1!$A$1-1)*10,FALSE)="---","---", (ROUND(VLOOKUP($A2055,Sheet1!$B$3:$AH$1266,Sheet1!E$1+(Sheet1!$A$1-1)*10,FALSE),IF(VLOOKUP($A2055,Sheet1!$B$3:$AH$1266,Sheet1!E$1+(Sheet1!$A$1-1)*10,FALSE)&gt;99999,-3,IF(VLOOKUP($A2055,Sheet1!$B$3:$AH$1266,Sheet1!E$1+(Sheet1!$A$1-1)*10,FALSE)&gt;9999,-2,IF(VLOOKUP($A2055,Sheet1!$B$3:$AH$1266,Sheet1!E$1+(Sheet1!$A$1-1)*10,FALSE)&gt;999,-1,0)))))))</f>
        <v>---</v>
      </c>
      <c r="V2055" s="392" t="str">
        <f>IF(ISNA(VLOOKUP($A2055,Sheet1!$B$3:$AH$1266,Sheet1!F$1+(Sheet1!$A$1-1)*10,FALSE))=TRUE,"---",IF(VLOOKUP($A2055,Sheet1!$B$3:$AH$1266,Sheet1!F$1+(Sheet1!$A$1-1)*10,FALSE)="---","---", (ROUND(VLOOKUP($A2055,Sheet1!$B$3:$AH$1266,Sheet1!F$1+(Sheet1!$A$1-1)*10,FALSE),IF(VLOOKUP($A2055,Sheet1!$B$3:$AH$1266,Sheet1!F$1+(Sheet1!$A$1-1)*10,FALSE)&gt;99999,-3,IF(VLOOKUP($A2055,Sheet1!$B$3:$AH$1266,Sheet1!F$1+(Sheet1!$A$1-1)*10,FALSE)&gt;9999,-2,IF(VLOOKUP($A2055,Sheet1!$B$3:$AH$1266,Sheet1!F$1+(Sheet1!$A$1-1)*10,FALSE)&gt;999,-1,0)))))))</f>
        <v>---</v>
      </c>
      <c r="W2055" s="392" t="str">
        <f>IF(ISNA(VLOOKUP($A2055,Sheet1!$B$3:$AH$1266,Sheet1!G$1+(Sheet1!$A$1-1)*10,FALSE))=TRUE,"---",IF(VLOOKUP($A2055,Sheet1!$B$3:$AH$1266,Sheet1!G$1+(Sheet1!$A$1-1)*10,FALSE)="---","---", (ROUND(VLOOKUP($A2055,Sheet1!$B$3:$AH$1266,Sheet1!G$1+(Sheet1!$A$1-1)*10,FALSE),IF(VLOOKUP($A2055,Sheet1!$B$3:$AH$1266,Sheet1!G$1+(Sheet1!$A$1-1)*10,FALSE)&gt;99999,-3,IF(VLOOKUP($A2055,Sheet1!$B$3:$AH$1266,Sheet1!G$1+(Sheet1!$A$1-1)*10,FALSE)&gt;9999,-2,IF(VLOOKUP($A2055,Sheet1!$B$3:$AH$1266,Sheet1!G$1+(Sheet1!$A$1-1)*10,FALSE)&gt;999,-1,0)))))))</f>
        <v>---</v>
      </c>
      <c r="X2055" s="392" t="str">
        <f>IF(ISNA(VLOOKUP($A2055,Sheet1!$B$3:$AH$1266,Sheet1!H$1+(Sheet1!$A$1-1)*10,FALSE))=TRUE,"---",IF(VLOOKUP($A2055,Sheet1!$B$3:$AH$1266,Sheet1!H$1+(Sheet1!$A$1-1)*10,FALSE)="---","---", (ROUND(VLOOKUP($A2055,Sheet1!$B$3:$AH$1266,Sheet1!H$1+(Sheet1!$A$1-1)*10,FALSE),IF(VLOOKUP($A2055,Sheet1!$B$3:$AH$1266,Sheet1!H$1+(Sheet1!$A$1-1)*10,FALSE)&gt;99999,-3,IF(VLOOKUP($A2055,Sheet1!$B$3:$AH$1266,Sheet1!H$1+(Sheet1!$A$1-1)*10,FALSE)&gt;9999,-2,IF(VLOOKUP($A2055,Sheet1!$B$3:$AH$1266,Sheet1!H$1+(Sheet1!$A$1-1)*10,FALSE)&gt;999,-1,0)))))))</f>
        <v>---</v>
      </c>
      <c r="Y2055" s="392" t="str">
        <f>IF(ISNA(VLOOKUP($A2055,Sheet1!$B$3:$AH$1266,Sheet1!I$1+(Sheet1!$A$1-1)*10,FALSE))=TRUE,"---",IF(VLOOKUP($A2055,Sheet1!$B$3:$AH$1266,Sheet1!I$1+(Sheet1!$A$1-1)*10,FALSE)="---","---", (ROUND(VLOOKUP($A2055,Sheet1!$B$3:$AH$1266,Sheet1!I$1+(Sheet1!$A$1-1)*10,FALSE),IF(VLOOKUP($A2055,Sheet1!$B$3:$AH$1266,Sheet1!I$1+(Sheet1!$A$1-1)*10,FALSE)&gt;99999,-3,IF(VLOOKUP($A2055,Sheet1!$B$3:$AH$1266,Sheet1!I$1+(Sheet1!$A$1-1)*10,FALSE)&gt;9999,-2,IF(VLOOKUP($A2055,Sheet1!$B$3:$AH$1266,Sheet1!I$1+(Sheet1!$A$1-1)*10,FALSE)&gt;999,-1,0)))))))</f>
        <v>---</v>
      </c>
      <c r="Z2055" s="392" t="str">
        <f>IF(ISNA(VLOOKUP($A2055,Sheet1!$B$3:$AH$1266,Sheet1!J$1+(Sheet1!$A$1-1)*10,FALSE))=TRUE,"---",IF(VLOOKUP($A2055,Sheet1!$B$3:$AH$1266,Sheet1!J$1+(Sheet1!$A$1-1)*10,FALSE)="---","---", (ROUND(VLOOKUP($A2055,Sheet1!$B$3:$AH$1266,Sheet1!J$1+(Sheet1!$A$1-1)*10,FALSE),IF(VLOOKUP($A2055,Sheet1!$B$3:$AH$1266,Sheet1!J$1+(Sheet1!$A$1-1)*10,FALSE)&gt;99999,-3,IF(VLOOKUP($A2055,Sheet1!$B$3:$AH$1266,Sheet1!J$1+(Sheet1!$A$1-1)*10,FALSE)&gt;9999,-2,IF(VLOOKUP($A2055,Sheet1!$B$3:$AH$1266,Sheet1!J$1+(Sheet1!$A$1-1)*10,FALSE)&gt;999,-1,0)))))))</f>
        <v>---</v>
      </c>
      <c r="AA2055" s="392" t="str">
        <f>IF(ISNA(VLOOKUP($A2055,Sheet1!$B$3:$AH$1266,Sheet1!K$1+(Sheet1!$A$1-1)*10,FALSE))=TRUE,"---",IF(VLOOKUP($A2055,Sheet1!$B$3:$AH$1266,Sheet1!K$1+(Sheet1!$A$1-1)*10,FALSE)="---","---", (ROUND(VLOOKUP($A2055,Sheet1!$B$3:$AH$1266,Sheet1!K$1+(Sheet1!$A$1-1)*10,FALSE),IF(VLOOKUP($A2055,Sheet1!$B$3:$AH$1266,Sheet1!K$1+(Sheet1!$A$1-1)*10,FALSE)&gt;99999,-3,IF(VLOOKUP($A2055,Sheet1!$B$3:$AH$1266,Sheet1!K$1+(Sheet1!$A$1-1)*10,FALSE)&gt;9999,-2,IF(VLOOKUP($A2055,Sheet1!$B$3:$AH$1266,Sheet1!K$1+(Sheet1!$A$1-1)*10,FALSE)&gt;999,-1,0)))))))</f>
        <v>---</v>
      </c>
      <c r="AB2055" s="392" t="str">
        <f>IF(ISNA(VLOOKUP($A2055,Sheet1!$B$3:$AH$1266,Sheet1!L$1+(Sheet1!$A$1-1)*10,FALSE))=TRUE,"---",IF(VLOOKUP($A2055,Sheet1!$B$3:$AH$1266,Sheet1!L$1+(Sheet1!$A$1-1)*10,FALSE)="---","---", (ROUND(VLOOKUP($A2055,Sheet1!$B$3:$AH$1266,Sheet1!L$1+(Sheet1!$A$1-1)*10,FALSE),IF(VLOOKUP($A2055,Sheet1!$B$3:$AH$1266,Sheet1!L$1+(Sheet1!$A$1-1)*10,FALSE)&gt;99999,-3,IF(VLOOKUP($A2055,Sheet1!$B$3:$AH$1266,Sheet1!L$1+(Sheet1!$A$1-1)*10,FALSE)&gt;9999,-2,IF(VLOOKUP($A2055,Sheet1!$B$3:$AH$1266,Sheet1!L$1+(Sheet1!$A$1-1)*10,FALSE)&gt;999,-1,0)))))))</f>
        <v>---</v>
      </c>
      <c r="AC2055" s="392" t="str">
        <f>IF(ISNA(VLOOKUP($A2055,Sheet1!$B$3:$AH$1266,Sheet1!M$1+(Sheet1!$A$1-1)*10,FALSE))=TRUE,"---",IF(VLOOKUP($A2055,Sheet1!$B$3:$AH$1266,Sheet1!M$1+(Sheet1!$A$1-1)*10,FALSE)="---","---", (ROUND(VLOOKUP($A2055,Sheet1!$B$3:$AH$1266,Sheet1!M$1+(Sheet1!$A$1-1)*10,FALSE),IF(VLOOKUP($A2055,Sheet1!$B$3:$AH$1266,Sheet1!M$1+(Sheet1!$A$1-1)*10,FALSE)&gt;99999,-3,IF(VLOOKUP($A2055,Sheet1!$B$3:$AH$1266,Sheet1!M$1+(Sheet1!$A$1-1)*10,FALSE)&gt;9999,-2,IF(VLOOKUP($A2055,Sheet1!$B$3:$AH$1266,Sheet1!M$1+(Sheet1!$A$1-1)*10,FALSE)&gt;999,-1,0)))))))</f>
        <v>---</v>
      </c>
      <c r="AD2055" s="392" t="str">
        <f>IF(ISNA(VLOOKUP($A2055,Sheet1!$B$3:$AH$1266,Sheet1!N$1+(Sheet1!$A$1-1)*10,FALSE))=TRUE,"---",IF(VLOOKUP($A2055,Sheet1!$B$3:$AH$1266,Sheet1!N$1+(Sheet1!$A$1-1)*10,FALSE)="---","---", (ROUND(VLOOKUP($A2055,Sheet1!$B$3:$AH$1266,Sheet1!N$1+(Sheet1!$A$1-1)*10,FALSE),IF(VLOOKUP($A2055,Sheet1!$B$3:$AH$1266,Sheet1!N$1+(Sheet1!$A$1-1)*10,FALSE)&gt;99999,-3,IF(VLOOKUP($A2055,Sheet1!$B$3:$AH$1266,Sheet1!N$1+(Sheet1!$A$1-1)*10,FALSE)&gt;9999,-2,IF(VLOOKUP($A2055,Sheet1!$B$3:$AH$1266,Sheet1!N$1+(Sheet1!$A$1-1)*10,FALSE)&gt;999,-1,0)))))))</f>
        <v>---</v>
      </c>
    </row>
    <row r="2056" spans="1:30" ht="25.5" customHeight="1" x14ac:dyDescent="0.25">
      <c r="A2056" s="133" t="s">
        <v>2967</v>
      </c>
      <c r="B2056" s="141" t="s">
        <v>2968</v>
      </c>
      <c r="C2056" s="133">
        <v>440753</v>
      </c>
      <c r="D2056" s="133">
        <v>734348</v>
      </c>
      <c r="E2056" s="67" t="s">
        <v>3049</v>
      </c>
      <c r="F2056" s="135" t="s">
        <v>4405</v>
      </c>
      <c r="G2056" s="118" t="s">
        <v>160</v>
      </c>
      <c r="H2056" s="136">
        <v>0.73</v>
      </c>
      <c r="I2056" s="119">
        <v>23191</v>
      </c>
      <c r="J2056" s="137" t="s">
        <v>4405</v>
      </c>
      <c r="K2056" s="118" t="s">
        <v>17</v>
      </c>
      <c r="L2056" s="122">
        <v>479</v>
      </c>
      <c r="M2056" s="123">
        <v>656</v>
      </c>
      <c r="N2056" s="118" t="s">
        <v>145</v>
      </c>
      <c r="O2056" s="71" t="str">
        <f t="shared" si="68"/>
        <v>&lt;0.2</v>
      </c>
      <c r="P2056" s="71">
        <f>IF(O2056&lt;&gt;"",VLOOKUP($A2056,Sheet4!$A$2:$O$1309,14,FALSE)*100,"")</f>
        <v>1.8472321030518324</v>
      </c>
      <c r="Q2056" s="71">
        <f>IF(P2056&lt;&gt;"",VLOOKUP($A2056,Sheet4!$A$2:$O$1309,15,FALSE)*100,"")</f>
        <v>16.692259759502214</v>
      </c>
      <c r="R2056" s="73" t="str">
        <f t="shared" si="67"/>
        <v>&gt;500</v>
      </c>
      <c r="S2056" s="63" t="s">
        <v>4364</v>
      </c>
      <c r="T2056" s="63" t="str">
        <f>IF(ISNA(VLOOKUP(A2056,Sheet1!B$3:C$1266,2,FALSE)=TRUE),"NC",VLOOKUP(A2056,Sheet1!B$3:C$1266,2,FALSE))</f>
        <v>Rural</v>
      </c>
      <c r="U2056" s="66">
        <f>IF(ISNA(VLOOKUP($A2056,Sheet1!$B$3:$AH$1266,Sheet1!E$1+(Sheet1!$A$1-1)*10,FALSE))=TRUE,"---",IF(VLOOKUP($A2056,Sheet1!$B$3:$AH$1266,Sheet1!E$1+(Sheet1!$A$1-1)*10,FALSE)="---","---", (ROUND(VLOOKUP($A2056,Sheet1!$B$3:$AH$1266,Sheet1!E$1+(Sheet1!$A$1-1)*10,FALSE),IF(VLOOKUP($A2056,Sheet1!$B$3:$AH$1266,Sheet1!E$1+(Sheet1!$A$1-1)*10,FALSE)&gt;99999,-3,IF(VLOOKUP($A2056,Sheet1!$B$3:$AH$1266,Sheet1!E$1+(Sheet1!$A$1-1)*10,FALSE)&gt;9999,-2,IF(VLOOKUP($A2056,Sheet1!$B$3:$AH$1266,Sheet1!E$1+(Sheet1!$A$1-1)*10,FALSE)&gt;999,-1,0)))))))</f>
        <v>19</v>
      </c>
      <c r="V2056" s="66">
        <f>IF(ISNA(VLOOKUP($A2056,Sheet1!$B$3:$AH$1266,Sheet1!F$1+(Sheet1!$A$1-1)*10,FALSE))=TRUE,"---",IF(VLOOKUP($A2056,Sheet1!$B$3:$AH$1266,Sheet1!F$1+(Sheet1!$A$1-1)*10,FALSE)="---","---", (ROUND(VLOOKUP($A2056,Sheet1!$B$3:$AH$1266,Sheet1!F$1+(Sheet1!$A$1-1)*10,FALSE),IF(VLOOKUP($A2056,Sheet1!$B$3:$AH$1266,Sheet1!F$1+(Sheet1!$A$1-1)*10,FALSE)&gt;99999,-3,IF(VLOOKUP($A2056,Sheet1!$B$3:$AH$1266,Sheet1!F$1+(Sheet1!$A$1-1)*10,FALSE)&gt;9999,-2,IF(VLOOKUP($A2056,Sheet1!$B$3:$AH$1266,Sheet1!F$1+(Sheet1!$A$1-1)*10,FALSE)&gt;999,-1,0)))))))</f>
        <v>23</v>
      </c>
      <c r="W2056" s="66">
        <f>IF(ISNA(VLOOKUP($A2056,Sheet1!$B$3:$AH$1266,Sheet1!G$1+(Sheet1!$A$1-1)*10,FALSE))=TRUE,"---",IF(VLOOKUP($A2056,Sheet1!$B$3:$AH$1266,Sheet1!G$1+(Sheet1!$A$1-1)*10,FALSE)="---","---", (ROUND(VLOOKUP($A2056,Sheet1!$B$3:$AH$1266,Sheet1!G$1+(Sheet1!$A$1-1)*10,FALSE),IF(VLOOKUP($A2056,Sheet1!$B$3:$AH$1266,Sheet1!G$1+(Sheet1!$A$1-1)*10,FALSE)&gt;99999,-3,IF(VLOOKUP($A2056,Sheet1!$B$3:$AH$1266,Sheet1!G$1+(Sheet1!$A$1-1)*10,FALSE)&gt;9999,-2,IF(VLOOKUP($A2056,Sheet1!$B$3:$AH$1266,Sheet1!G$1+(Sheet1!$A$1-1)*10,FALSE)&gt;999,-1,0)))))))</f>
        <v>28</v>
      </c>
      <c r="X2056" s="66">
        <f>IF(ISNA(VLOOKUP($A2056,Sheet1!$B$3:$AH$1266,Sheet1!H$1+(Sheet1!$A$1-1)*10,FALSE))=TRUE,"---",IF(VLOOKUP($A2056,Sheet1!$B$3:$AH$1266,Sheet1!H$1+(Sheet1!$A$1-1)*10,FALSE)="---","---", (ROUND(VLOOKUP($A2056,Sheet1!$B$3:$AH$1266,Sheet1!H$1+(Sheet1!$A$1-1)*10,FALSE),IF(VLOOKUP($A2056,Sheet1!$B$3:$AH$1266,Sheet1!H$1+(Sheet1!$A$1-1)*10,FALSE)&gt;99999,-3,IF(VLOOKUP($A2056,Sheet1!$B$3:$AH$1266,Sheet1!H$1+(Sheet1!$A$1-1)*10,FALSE)&gt;9999,-2,IF(VLOOKUP($A2056,Sheet1!$B$3:$AH$1266,Sheet1!H$1+(Sheet1!$A$1-1)*10,FALSE)&gt;999,-1,0)))))))</f>
        <v>43</v>
      </c>
      <c r="Y2056" s="66">
        <f>IF(ISNA(VLOOKUP($A2056,Sheet1!$B$3:$AH$1266,Sheet1!I$1+(Sheet1!$A$1-1)*10,FALSE))=TRUE,"---",IF(VLOOKUP($A2056,Sheet1!$B$3:$AH$1266,Sheet1!I$1+(Sheet1!$A$1-1)*10,FALSE)="---","---", (ROUND(VLOOKUP($A2056,Sheet1!$B$3:$AH$1266,Sheet1!I$1+(Sheet1!$A$1-1)*10,FALSE),IF(VLOOKUP($A2056,Sheet1!$B$3:$AH$1266,Sheet1!I$1+(Sheet1!$A$1-1)*10,FALSE)&gt;99999,-3,IF(VLOOKUP($A2056,Sheet1!$B$3:$AH$1266,Sheet1!I$1+(Sheet1!$A$1-1)*10,FALSE)&gt;9999,-2,IF(VLOOKUP($A2056,Sheet1!$B$3:$AH$1266,Sheet1!I$1+(Sheet1!$A$1-1)*10,FALSE)&gt;999,-1,0)))))))</f>
        <v>54</v>
      </c>
      <c r="Z2056" s="66">
        <f>IF(ISNA(VLOOKUP($A2056,Sheet1!$B$3:$AH$1266,Sheet1!J$1+(Sheet1!$A$1-1)*10,FALSE))=TRUE,"---",IF(VLOOKUP($A2056,Sheet1!$B$3:$AH$1266,Sheet1!J$1+(Sheet1!$A$1-1)*10,FALSE)="---","---", (ROUND(VLOOKUP($A2056,Sheet1!$B$3:$AH$1266,Sheet1!J$1+(Sheet1!$A$1-1)*10,FALSE),IF(VLOOKUP($A2056,Sheet1!$B$3:$AH$1266,Sheet1!J$1+(Sheet1!$A$1-1)*10,FALSE)&gt;99999,-3,IF(VLOOKUP($A2056,Sheet1!$B$3:$AH$1266,Sheet1!J$1+(Sheet1!$A$1-1)*10,FALSE)&gt;9999,-2,IF(VLOOKUP($A2056,Sheet1!$B$3:$AH$1266,Sheet1!J$1+(Sheet1!$A$1-1)*10,FALSE)&gt;999,-1,0)))))))</f>
        <v>68</v>
      </c>
      <c r="AA2056" s="66">
        <f>IF(ISNA(VLOOKUP($A2056,Sheet1!$B$3:$AH$1266,Sheet1!K$1+(Sheet1!$A$1-1)*10,FALSE))=TRUE,"---",IF(VLOOKUP($A2056,Sheet1!$B$3:$AH$1266,Sheet1!K$1+(Sheet1!$A$1-1)*10,FALSE)="---","---", (ROUND(VLOOKUP($A2056,Sheet1!$B$3:$AH$1266,Sheet1!K$1+(Sheet1!$A$1-1)*10,FALSE),IF(VLOOKUP($A2056,Sheet1!$B$3:$AH$1266,Sheet1!K$1+(Sheet1!$A$1-1)*10,FALSE)&gt;99999,-3,IF(VLOOKUP($A2056,Sheet1!$B$3:$AH$1266,Sheet1!K$1+(Sheet1!$A$1-1)*10,FALSE)&gt;9999,-2,IF(VLOOKUP($A2056,Sheet1!$B$3:$AH$1266,Sheet1!K$1+(Sheet1!$A$1-1)*10,FALSE)&gt;999,-1,0)))))))</f>
        <v>79</v>
      </c>
      <c r="AB2056" s="66">
        <f>IF(ISNA(VLOOKUP($A2056,Sheet1!$B$3:$AH$1266,Sheet1!L$1+(Sheet1!$A$1-1)*10,FALSE))=TRUE,"---",IF(VLOOKUP($A2056,Sheet1!$B$3:$AH$1266,Sheet1!L$1+(Sheet1!$A$1-1)*10,FALSE)="---","---", (ROUND(VLOOKUP($A2056,Sheet1!$B$3:$AH$1266,Sheet1!L$1+(Sheet1!$A$1-1)*10,FALSE),IF(VLOOKUP($A2056,Sheet1!$B$3:$AH$1266,Sheet1!L$1+(Sheet1!$A$1-1)*10,FALSE)&gt;99999,-3,IF(VLOOKUP($A2056,Sheet1!$B$3:$AH$1266,Sheet1!L$1+(Sheet1!$A$1-1)*10,FALSE)&gt;9999,-2,IF(VLOOKUP($A2056,Sheet1!$B$3:$AH$1266,Sheet1!L$1+(Sheet1!$A$1-1)*10,FALSE)&gt;999,-1,0)))))))</f>
        <v>92</v>
      </c>
      <c r="AC2056" s="66">
        <f>IF(ISNA(VLOOKUP($A2056,Sheet1!$B$3:$AH$1266,Sheet1!M$1+(Sheet1!$A$1-1)*10,FALSE))=TRUE,"---",IF(VLOOKUP($A2056,Sheet1!$B$3:$AH$1266,Sheet1!M$1+(Sheet1!$A$1-1)*10,FALSE)="---","---", (ROUND(VLOOKUP($A2056,Sheet1!$B$3:$AH$1266,Sheet1!M$1+(Sheet1!$A$1-1)*10,FALSE),IF(VLOOKUP($A2056,Sheet1!$B$3:$AH$1266,Sheet1!M$1+(Sheet1!$A$1-1)*10,FALSE)&gt;99999,-3,IF(VLOOKUP($A2056,Sheet1!$B$3:$AH$1266,Sheet1!M$1+(Sheet1!$A$1-1)*10,FALSE)&gt;9999,-2,IF(VLOOKUP($A2056,Sheet1!$B$3:$AH$1266,Sheet1!M$1+(Sheet1!$A$1-1)*10,FALSE)&gt;999,-1,0)))))))</f>
        <v>103</v>
      </c>
      <c r="AD2056" s="66">
        <f>IF(ISNA(VLOOKUP($A2056,Sheet1!$B$3:$AH$1266,Sheet1!N$1+(Sheet1!$A$1-1)*10,FALSE))=TRUE,"---",IF(VLOOKUP($A2056,Sheet1!$B$3:$AH$1266,Sheet1!N$1+(Sheet1!$A$1-1)*10,FALSE)="---","---", (ROUND(VLOOKUP($A2056,Sheet1!$B$3:$AH$1266,Sheet1!N$1+(Sheet1!$A$1-1)*10,FALSE),IF(VLOOKUP($A2056,Sheet1!$B$3:$AH$1266,Sheet1!N$1+(Sheet1!$A$1-1)*10,FALSE)&gt;99999,-3,IF(VLOOKUP($A2056,Sheet1!$B$3:$AH$1266,Sheet1!N$1+(Sheet1!$A$1-1)*10,FALSE)&gt;9999,-2,IF(VLOOKUP($A2056,Sheet1!$B$3:$AH$1266,Sheet1!N$1+(Sheet1!$A$1-1)*10,FALSE)&gt;999,-1,0)))))))</f>
        <v>120</v>
      </c>
    </row>
    <row r="2057" spans="1:30" ht="25.5" customHeight="1" x14ac:dyDescent="0.25">
      <c r="A2057" s="125" t="s">
        <v>2969</v>
      </c>
      <c r="B2057" s="126" t="s">
        <v>2970</v>
      </c>
      <c r="C2057" s="125">
        <v>440703</v>
      </c>
      <c r="D2057" s="125">
        <v>734014</v>
      </c>
      <c r="E2057" s="70" t="s">
        <v>3049</v>
      </c>
      <c r="F2057" s="139" t="s">
        <v>4405</v>
      </c>
      <c r="G2057" s="127" t="s">
        <v>160</v>
      </c>
      <c r="H2057" s="128">
        <v>2.48</v>
      </c>
      <c r="I2057" s="112">
        <v>23191</v>
      </c>
      <c r="J2057" s="140" t="s">
        <v>4405</v>
      </c>
      <c r="K2057" s="127" t="s">
        <v>17</v>
      </c>
      <c r="L2057" s="115">
        <v>1120</v>
      </c>
      <c r="M2057" s="116">
        <v>452</v>
      </c>
      <c r="N2057" s="127" t="s">
        <v>145</v>
      </c>
      <c r="O2057" s="68" t="str">
        <f t="shared" si="68"/>
        <v>&lt;0.2</v>
      </c>
      <c r="P2057" s="68">
        <f>IF(O2057&lt;&gt;"",VLOOKUP($A2057,Sheet4!$A$2:$O$1309,14,FALSE)*100,"")</f>
        <v>1.8472321030518324</v>
      </c>
      <c r="Q2057" s="68">
        <f>IF(P2057&lt;&gt;"",VLOOKUP($A2057,Sheet4!$A$2:$O$1309,15,FALSE)*100,"")</f>
        <v>16.692259759502214</v>
      </c>
      <c r="R2057" s="74" t="str">
        <f t="shared" si="67"/>
        <v>&gt;500</v>
      </c>
      <c r="S2057" s="64" t="s">
        <v>4364</v>
      </c>
      <c r="T2057" s="64" t="str">
        <f>IF(ISNA(VLOOKUP(A2057,Sheet1!B$3:C$1266,2,FALSE)=TRUE),"NC",VLOOKUP(A2057,Sheet1!B$3:C$1266,2,FALSE))</f>
        <v>Rural</v>
      </c>
      <c r="U2057" s="65">
        <f>IF(ISNA(VLOOKUP($A2057,Sheet1!$B$3:$AH$1266,Sheet1!E$1+(Sheet1!$A$1-1)*10,FALSE))=TRUE,"---",IF(VLOOKUP($A2057,Sheet1!$B$3:$AH$1266,Sheet1!E$1+(Sheet1!$A$1-1)*10,FALSE)="---","---", (ROUND(VLOOKUP($A2057,Sheet1!$B$3:$AH$1266,Sheet1!E$1+(Sheet1!$A$1-1)*10,FALSE),IF(VLOOKUP($A2057,Sheet1!$B$3:$AH$1266,Sheet1!E$1+(Sheet1!$A$1-1)*10,FALSE)&gt;99999,-3,IF(VLOOKUP($A2057,Sheet1!$B$3:$AH$1266,Sheet1!E$1+(Sheet1!$A$1-1)*10,FALSE)&gt;9999,-2,IF(VLOOKUP($A2057,Sheet1!$B$3:$AH$1266,Sheet1!E$1+(Sheet1!$A$1-1)*10,FALSE)&gt;999,-1,0)))))))</f>
        <v>59</v>
      </c>
      <c r="V2057" s="65">
        <f>IF(ISNA(VLOOKUP($A2057,Sheet1!$B$3:$AH$1266,Sheet1!F$1+(Sheet1!$A$1-1)*10,FALSE))=TRUE,"---",IF(VLOOKUP($A2057,Sheet1!$B$3:$AH$1266,Sheet1!F$1+(Sheet1!$A$1-1)*10,FALSE)="---","---", (ROUND(VLOOKUP($A2057,Sheet1!$B$3:$AH$1266,Sheet1!F$1+(Sheet1!$A$1-1)*10,FALSE),IF(VLOOKUP($A2057,Sheet1!$B$3:$AH$1266,Sheet1!F$1+(Sheet1!$A$1-1)*10,FALSE)&gt;99999,-3,IF(VLOOKUP($A2057,Sheet1!$B$3:$AH$1266,Sheet1!F$1+(Sheet1!$A$1-1)*10,FALSE)&gt;9999,-2,IF(VLOOKUP($A2057,Sheet1!$B$3:$AH$1266,Sheet1!F$1+(Sheet1!$A$1-1)*10,FALSE)&gt;999,-1,0)))))))</f>
        <v>72</v>
      </c>
      <c r="W2057" s="65">
        <f>IF(ISNA(VLOOKUP($A2057,Sheet1!$B$3:$AH$1266,Sheet1!G$1+(Sheet1!$A$1-1)*10,FALSE))=TRUE,"---",IF(VLOOKUP($A2057,Sheet1!$B$3:$AH$1266,Sheet1!G$1+(Sheet1!$A$1-1)*10,FALSE)="---","---", (ROUND(VLOOKUP($A2057,Sheet1!$B$3:$AH$1266,Sheet1!G$1+(Sheet1!$A$1-1)*10,FALSE),IF(VLOOKUP($A2057,Sheet1!$B$3:$AH$1266,Sheet1!G$1+(Sheet1!$A$1-1)*10,FALSE)&gt;99999,-3,IF(VLOOKUP($A2057,Sheet1!$B$3:$AH$1266,Sheet1!G$1+(Sheet1!$A$1-1)*10,FALSE)&gt;9999,-2,IF(VLOOKUP($A2057,Sheet1!$B$3:$AH$1266,Sheet1!G$1+(Sheet1!$A$1-1)*10,FALSE)&gt;999,-1,0)))))))</f>
        <v>89</v>
      </c>
      <c r="X2057" s="65">
        <f>IF(ISNA(VLOOKUP($A2057,Sheet1!$B$3:$AH$1266,Sheet1!H$1+(Sheet1!$A$1-1)*10,FALSE))=TRUE,"---",IF(VLOOKUP($A2057,Sheet1!$B$3:$AH$1266,Sheet1!H$1+(Sheet1!$A$1-1)*10,FALSE)="---","---", (ROUND(VLOOKUP($A2057,Sheet1!$B$3:$AH$1266,Sheet1!H$1+(Sheet1!$A$1-1)*10,FALSE),IF(VLOOKUP($A2057,Sheet1!$B$3:$AH$1266,Sheet1!H$1+(Sheet1!$A$1-1)*10,FALSE)&gt;99999,-3,IF(VLOOKUP($A2057,Sheet1!$B$3:$AH$1266,Sheet1!H$1+(Sheet1!$A$1-1)*10,FALSE)&gt;9999,-2,IF(VLOOKUP($A2057,Sheet1!$B$3:$AH$1266,Sheet1!H$1+(Sheet1!$A$1-1)*10,FALSE)&gt;999,-1,0)))))))</f>
        <v>136</v>
      </c>
      <c r="Y2057" s="65">
        <f>IF(ISNA(VLOOKUP($A2057,Sheet1!$B$3:$AH$1266,Sheet1!I$1+(Sheet1!$A$1-1)*10,FALSE))=TRUE,"---",IF(VLOOKUP($A2057,Sheet1!$B$3:$AH$1266,Sheet1!I$1+(Sheet1!$A$1-1)*10,FALSE)="---","---", (ROUND(VLOOKUP($A2057,Sheet1!$B$3:$AH$1266,Sheet1!I$1+(Sheet1!$A$1-1)*10,FALSE),IF(VLOOKUP($A2057,Sheet1!$B$3:$AH$1266,Sheet1!I$1+(Sheet1!$A$1-1)*10,FALSE)&gt;99999,-3,IF(VLOOKUP($A2057,Sheet1!$B$3:$AH$1266,Sheet1!I$1+(Sheet1!$A$1-1)*10,FALSE)&gt;9999,-2,IF(VLOOKUP($A2057,Sheet1!$B$3:$AH$1266,Sheet1!I$1+(Sheet1!$A$1-1)*10,FALSE)&gt;999,-1,0)))))))</f>
        <v>171</v>
      </c>
      <c r="Z2057" s="65">
        <f>IF(ISNA(VLOOKUP($A2057,Sheet1!$B$3:$AH$1266,Sheet1!J$1+(Sheet1!$A$1-1)*10,FALSE))=TRUE,"---",IF(VLOOKUP($A2057,Sheet1!$B$3:$AH$1266,Sheet1!J$1+(Sheet1!$A$1-1)*10,FALSE)="---","---", (ROUND(VLOOKUP($A2057,Sheet1!$B$3:$AH$1266,Sheet1!J$1+(Sheet1!$A$1-1)*10,FALSE),IF(VLOOKUP($A2057,Sheet1!$B$3:$AH$1266,Sheet1!J$1+(Sheet1!$A$1-1)*10,FALSE)&gt;99999,-3,IF(VLOOKUP($A2057,Sheet1!$B$3:$AH$1266,Sheet1!J$1+(Sheet1!$A$1-1)*10,FALSE)&gt;9999,-2,IF(VLOOKUP($A2057,Sheet1!$B$3:$AH$1266,Sheet1!J$1+(Sheet1!$A$1-1)*10,FALSE)&gt;999,-1,0)))))))</f>
        <v>217</v>
      </c>
      <c r="AA2057" s="65">
        <f>IF(ISNA(VLOOKUP($A2057,Sheet1!$B$3:$AH$1266,Sheet1!K$1+(Sheet1!$A$1-1)*10,FALSE))=TRUE,"---",IF(VLOOKUP($A2057,Sheet1!$B$3:$AH$1266,Sheet1!K$1+(Sheet1!$A$1-1)*10,FALSE)="---","---", (ROUND(VLOOKUP($A2057,Sheet1!$B$3:$AH$1266,Sheet1!K$1+(Sheet1!$A$1-1)*10,FALSE),IF(VLOOKUP($A2057,Sheet1!$B$3:$AH$1266,Sheet1!K$1+(Sheet1!$A$1-1)*10,FALSE)&gt;99999,-3,IF(VLOOKUP($A2057,Sheet1!$B$3:$AH$1266,Sheet1!K$1+(Sheet1!$A$1-1)*10,FALSE)&gt;9999,-2,IF(VLOOKUP($A2057,Sheet1!$B$3:$AH$1266,Sheet1!K$1+(Sheet1!$A$1-1)*10,FALSE)&gt;999,-1,0)))))))</f>
        <v>252</v>
      </c>
      <c r="AB2057" s="65">
        <f>IF(ISNA(VLOOKUP($A2057,Sheet1!$B$3:$AH$1266,Sheet1!L$1+(Sheet1!$A$1-1)*10,FALSE))=TRUE,"---",IF(VLOOKUP($A2057,Sheet1!$B$3:$AH$1266,Sheet1!L$1+(Sheet1!$A$1-1)*10,FALSE)="---","---", (ROUND(VLOOKUP($A2057,Sheet1!$B$3:$AH$1266,Sheet1!L$1+(Sheet1!$A$1-1)*10,FALSE),IF(VLOOKUP($A2057,Sheet1!$B$3:$AH$1266,Sheet1!L$1+(Sheet1!$A$1-1)*10,FALSE)&gt;99999,-3,IF(VLOOKUP($A2057,Sheet1!$B$3:$AH$1266,Sheet1!L$1+(Sheet1!$A$1-1)*10,FALSE)&gt;9999,-2,IF(VLOOKUP($A2057,Sheet1!$B$3:$AH$1266,Sheet1!L$1+(Sheet1!$A$1-1)*10,FALSE)&gt;999,-1,0)))))))</f>
        <v>291</v>
      </c>
      <c r="AC2057" s="65">
        <f>IF(ISNA(VLOOKUP($A2057,Sheet1!$B$3:$AH$1266,Sheet1!M$1+(Sheet1!$A$1-1)*10,FALSE))=TRUE,"---",IF(VLOOKUP($A2057,Sheet1!$B$3:$AH$1266,Sheet1!M$1+(Sheet1!$A$1-1)*10,FALSE)="---","---", (ROUND(VLOOKUP($A2057,Sheet1!$B$3:$AH$1266,Sheet1!M$1+(Sheet1!$A$1-1)*10,FALSE),IF(VLOOKUP($A2057,Sheet1!$B$3:$AH$1266,Sheet1!M$1+(Sheet1!$A$1-1)*10,FALSE)&gt;99999,-3,IF(VLOOKUP($A2057,Sheet1!$B$3:$AH$1266,Sheet1!M$1+(Sheet1!$A$1-1)*10,FALSE)&gt;9999,-2,IF(VLOOKUP($A2057,Sheet1!$B$3:$AH$1266,Sheet1!M$1+(Sheet1!$A$1-1)*10,FALSE)&gt;999,-1,0)))))))</f>
        <v>327</v>
      </c>
      <c r="AD2057" s="65">
        <f>IF(ISNA(VLOOKUP($A2057,Sheet1!$B$3:$AH$1266,Sheet1!N$1+(Sheet1!$A$1-1)*10,FALSE))=TRUE,"---",IF(VLOOKUP($A2057,Sheet1!$B$3:$AH$1266,Sheet1!N$1+(Sheet1!$A$1-1)*10,FALSE)="---","---", (ROUND(VLOOKUP($A2057,Sheet1!$B$3:$AH$1266,Sheet1!N$1+(Sheet1!$A$1-1)*10,FALSE),IF(VLOOKUP($A2057,Sheet1!$B$3:$AH$1266,Sheet1!N$1+(Sheet1!$A$1-1)*10,FALSE)&gt;99999,-3,IF(VLOOKUP($A2057,Sheet1!$B$3:$AH$1266,Sheet1!N$1+(Sheet1!$A$1-1)*10,FALSE)&gt;9999,-2,IF(VLOOKUP($A2057,Sheet1!$B$3:$AH$1266,Sheet1!N$1+(Sheet1!$A$1-1)*10,FALSE)&gt;999,-1,0)))))))</f>
        <v>382</v>
      </c>
    </row>
    <row r="2058" spans="1:30" ht="25.5" customHeight="1" x14ac:dyDescent="0.25">
      <c r="A2058" s="133" t="s">
        <v>2971</v>
      </c>
      <c r="B2058" s="141" t="s">
        <v>2972</v>
      </c>
      <c r="C2058" s="133">
        <v>440951</v>
      </c>
      <c r="D2058" s="133">
        <v>733628</v>
      </c>
      <c r="E2058" s="67" t="s">
        <v>3049</v>
      </c>
      <c r="F2058" s="117" t="s">
        <v>5030</v>
      </c>
      <c r="G2058" s="118" t="s">
        <v>286</v>
      </c>
      <c r="H2058" s="136">
        <v>37.6</v>
      </c>
      <c r="I2058" s="119">
        <v>29185</v>
      </c>
      <c r="J2058" s="120">
        <v>16.760000000000002</v>
      </c>
      <c r="K2058" s="118" t="s">
        <v>24</v>
      </c>
      <c r="L2058" s="122">
        <v>6400</v>
      </c>
      <c r="M2058" s="123">
        <v>170</v>
      </c>
      <c r="N2058" s="118" t="s">
        <v>2973</v>
      </c>
      <c r="O2058" s="71">
        <f t="shared" si="68"/>
        <v>0.23956905484825164</v>
      </c>
      <c r="P2058" s="71">
        <f>IF(O2058&lt;&gt;"",VLOOKUP($A2058,Sheet4!$A$2:$O$1309,14,FALSE)*100,"")</f>
        <v>0.58769093584254417</v>
      </c>
      <c r="Q2058" s="71">
        <f>IF(P2058&lt;&gt;"",VLOOKUP($A2058,Sheet4!$A$2:$O$1309,15,FALSE)*100,"")</f>
        <v>5.6099235634859639</v>
      </c>
      <c r="R2058" s="73" t="str">
        <f t="shared" si="67"/>
        <v>&gt;200,  &lt;500</v>
      </c>
      <c r="S2058" s="63" t="s">
        <v>4364</v>
      </c>
      <c r="T2058" s="63" t="str">
        <f>IF(ISNA(VLOOKUP(A2058,Sheet1!B$3:C$1266,2,FALSE)=TRUE),"NC",VLOOKUP(A2058,Sheet1!B$3:C$1266,2,FALSE))</f>
        <v>Rural10</v>
      </c>
      <c r="U2058" s="66">
        <f>IF(ISNA(VLOOKUP($A2058,Sheet1!$B$3:$AH$1266,Sheet1!E$1+(Sheet1!$A$1-1)*10,FALSE))=TRUE,"---",IF(VLOOKUP($A2058,Sheet1!$B$3:$AH$1266,Sheet1!E$1+(Sheet1!$A$1-1)*10,FALSE)="---","---", (ROUND(VLOOKUP($A2058,Sheet1!$B$3:$AH$1266,Sheet1!E$1+(Sheet1!$A$1-1)*10,FALSE),IF(VLOOKUP($A2058,Sheet1!$B$3:$AH$1266,Sheet1!E$1+(Sheet1!$A$1-1)*10,FALSE)&gt;99999,-3,IF(VLOOKUP($A2058,Sheet1!$B$3:$AH$1266,Sheet1!E$1+(Sheet1!$A$1-1)*10,FALSE)&gt;9999,-2,IF(VLOOKUP($A2058,Sheet1!$B$3:$AH$1266,Sheet1!E$1+(Sheet1!$A$1-1)*10,FALSE)&gt;999,-1,0)))))))</f>
        <v>1030</v>
      </c>
      <c r="V2058" s="66">
        <f>IF(ISNA(VLOOKUP($A2058,Sheet1!$B$3:$AH$1266,Sheet1!F$1+(Sheet1!$A$1-1)*10,FALSE))=TRUE,"---",IF(VLOOKUP($A2058,Sheet1!$B$3:$AH$1266,Sheet1!F$1+(Sheet1!$A$1-1)*10,FALSE)="---","---", (ROUND(VLOOKUP($A2058,Sheet1!$B$3:$AH$1266,Sheet1!F$1+(Sheet1!$A$1-1)*10,FALSE),IF(VLOOKUP($A2058,Sheet1!$B$3:$AH$1266,Sheet1!F$1+(Sheet1!$A$1-1)*10,FALSE)&gt;99999,-3,IF(VLOOKUP($A2058,Sheet1!$B$3:$AH$1266,Sheet1!F$1+(Sheet1!$A$1-1)*10,FALSE)&gt;9999,-2,IF(VLOOKUP($A2058,Sheet1!$B$3:$AH$1266,Sheet1!F$1+(Sheet1!$A$1-1)*10,FALSE)&gt;999,-1,0)))))))</f>
        <v>1210</v>
      </c>
      <c r="W2058" s="66">
        <f>IF(ISNA(VLOOKUP($A2058,Sheet1!$B$3:$AH$1266,Sheet1!G$1+(Sheet1!$A$1-1)*10,FALSE))=TRUE,"---",IF(VLOOKUP($A2058,Sheet1!$B$3:$AH$1266,Sheet1!G$1+(Sheet1!$A$1-1)*10,FALSE)="---","---", (ROUND(VLOOKUP($A2058,Sheet1!$B$3:$AH$1266,Sheet1!G$1+(Sheet1!$A$1-1)*10,FALSE),IF(VLOOKUP($A2058,Sheet1!$B$3:$AH$1266,Sheet1!G$1+(Sheet1!$A$1-1)*10,FALSE)&gt;99999,-3,IF(VLOOKUP($A2058,Sheet1!$B$3:$AH$1266,Sheet1!G$1+(Sheet1!$A$1-1)*10,FALSE)&gt;9999,-2,IF(VLOOKUP($A2058,Sheet1!$B$3:$AH$1266,Sheet1!G$1+(Sheet1!$A$1-1)*10,FALSE)&gt;999,-1,0)))))))</f>
        <v>1450</v>
      </c>
      <c r="X2058" s="66">
        <f>IF(ISNA(VLOOKUP($A2058,Sheet1!$B$3:$AH$1266,Sheet1!H$1+(Sheet1!$A$1-1)*10,FALSE))=TRUE,"---",IF(VLOOKUP($A2058,Sheet1!$B$3:$AH$1266,Sheet1!H$1+(Sheet1!$A$1-1)*10,FALSE)="---","---", (ROUND(VLOOKUP($A2058,Sheet1!$B$3:$AH$1266,Sheet1!H$1+(Sheet1!$A$1-1)*10,FALSE),IF(VLOOKUP($A2058,Sheet1!$B$3:$AH$1266,Sheet1!H$1+(Sheet1!$A$1-1)*10,FALSE)&gt;99999,-3,IF(VLOOKUP($A2058,Sheet1!$B$3:$AH$1266,Sheet1!H$1+(Sheet1!$A$1-1)*10,FALSE)&gt;9999,-2,IF(VLOOKUP($A2058,Sheet1!$B$3:$AH$1266,Sheet1!H$1+(Sheet1!$A$1-1)*10,FALSE)&gt;999,-1,0)))))))</f>
        <v>2130</v>
      </c>
      <c r="Y2058" s="66">
        <f>IF(ISNA(VLOOKUP($A2058,Sheet1!$B$3:$AH$1266,Sheet1!I$1+(Sheet1!$A$1-1)*10,FALSE))=TRUE,"---",IF(VLOOKUP($A2058,Sheet1!$B$3:$AH$1266,Sheet1!I$1+(Sheet1!$A$1-1)*10,FALSE)="---","---", (ROUND(VLOOKUP($A2058,Sheet1!$B$3:$AH$1266,Sheet1!I$1+(Sheet1!$A$1-1)*10,FALSE),IF(VLOOKUP($A2058,Sheet1!$B$3:$AH$1266,Sheet1!I$1+(Sheet1!$A$1-1)*10,FALSE)&gt;99999,-3,IF(VLOOKUP($A2058,Sheet1!$B$3:$AH$1266,Sheet1!I$1+(Sheet1!$A$1-1)*10,FALSE)&gt;9999,-2,IF(VLOOKUP($A2058,Sheet1!$B$3:$AH$1266,Sheet1!I$1+(Sheet1!$A$1-1)*10,FALSE)&gt;999,-1,0)))))))</f>
        <v>2650</v>
      </c>
      <c r="Z2058" s="66">
        <f>IF(ISNA(VLOOKUP($A2058,Sheet1!$B$3:$AH$1266,Sheet1!J$1+(Sheet1!$A$1-1)*10,FALSE))=TRUE,"---",IF(VLOOKUP($A2058,Sheet1!$B$3:$AH$1266,Sheet1!J$1+(Sheet1!$A$1-1)*10,FALSE)="---","---", (ROUND(VLOOKUP($A2058,Sheet1!$B$3:$AH$1266,Sheet1!J$1+(Sheet1!$A$1-1)*10,FALSE),IF(VLOOKUP($A2058,Sheet1!$B$3:$AH$1266,Sheet1!J$1+(Sheet1!$A$1-1)*10,FALSE)&gt;99999,-3,IF(VLOOKUP($A2058,Sheet1!$B$3:$AH$1266,Sheet1!J$1+(Sheet1!$A$1-1)*10,FALSE)&gt;9999,-2,IF(VLOOKUP($A2058,Sheet1!$B$3:$AH$1266,Sheet1!J$1+(Sheet1!$A$1-1)*10,FALSE)&gt;999,-1,0)))))))</f>
        <v>3400</v>
      </c>
      <c r="AA2058" s="66">
        <f>IF(ISNA(VLOOKUP($A2058,Sheet1!$B$3:$AH$1266,Sheet1!K$1+(Sheet1!$A$1-1)*10,FALSE))=TRUE,"---",IF(VLOOKUP($A2058,Sheet1!$B$3:$AH$1266,Sheet1!K$1+(Sheet1!$A$1-1)*10,FALSE)="---","---", (ROUND(VLOOKUP($A2058,Sheet1!$B$3:$AH$1266,Sheet1!K$1+(Sheet1!$A$1-1)*10,FALSE),IF(VLOOKUP($A2058,Sheet1!$B$3:$AH$1266,Sheet1!K$1+(Sheet1!$A$1-1)*10,FALSE)&gt;99999,-3,IF(VLOOKUP($A2058,Sheet1!$B$3:$AH$1266,Sheet1!K$1+(Sheet1!$A$1-1)*10,FALSE)&gt;9999,-2,IF(VLOOKUP($A2058,Sheet1!$B$3:$AH$1266,Sheet1!K$1+(Sheet1!$A$1-1)*10,FALSE)&gt;999,-1,0)))))))</f>
        <v>4010</v>
      </c>
      <c r="AB2058" s="66">
        <f>IF(ISNA(VLOOKUP($A2058,Sheet1!$B$3:$AH$1266,Sheet1!L$1+(Sheet1!$A$1-1)*10,FALSE))=TRUE,"---",IF(VLOOKUP($A2058,Sheet1!$B$3:$AH$1266,Sheet1!L$1+(Sheet1!$A$1-1)*10,FALSE)="---","---", (ROUND(VLOOKUP($A2058,Sheet1!$B$3:$AH$1266,Sheet1!L$1+(Sheet1!$A$1-1)*10,FALSE),IF(VLOOKUP($A2058,Sheet1!$B$3:$AH$1266,Sheet1!L$1+(Sheet1!$A$1-1)*10,FALSE)&gt;99999,-3,IF(VLOOKUP($A2058,Sheet1!$B$3:$AH$1266,Sheet1!L$1+(Sheet1!$A$1-1)*10,FALSE)&gt;9999,-2,IF(VLOOKUP($A2058,Sheet1!$B$3:$AH$1266,Sheet1!L$1+(Sheet1!$A$1-1)*10,FALSE)&gt;999,-1,0)))))))</f>
        <v>4700</v>
      </c>
      <c r="AC2058" s="66">
        <f>IF(ISNA(VLOOKUP($A2058,Sheet1!$B$3:$AH$1266,Sheet1!M$1+(Sheet1!$A$1-1)*10,FALSE))=TRUE,"---",IF(VLOOKUP($A2058,Sheet1!$B$3:$AH$1266,Sheet1!M$1+(Sheet1!$A$1-1)*10,FALSE)="---","---", (ROUND(VLOOKUP($A2058,Sheet1!$B$3:$AH$1266,Sheet1!M$1+(Sheet1!$A$1-1)*10,FALSE),IF(VLOOKUP($A2058,Sheet1!$B$3:$AH$1266,Sheet1!M$1+(Sheet1!$A$1-1)*10,FALSE)&gt;99999,-3,IF(VLOOKUP($A2058,Sheet1!$B$3:$AH$1266,Sheet1!M$1+(Sheet1!$A$1-1)*10,FALSE)&gt;9999,-2,IF(VLOOKUP($A2058,Sheet1!$B$3:$AH$1266,Sheet1!M$1+(Sheet1!$A$1-1)*10,FALSE)&gt;999,-1,0)))))))</f>
        <v>5440</v>
      </c>
      <c r="AD2058" s="66">
        <f>IF(ISNA(VLOOKUP($A2058,Sheet1!$B$3:$AH$1266,Sheet1!N$1+(Sheet1!$A$1-1)*10,FALSE))=TRUE,"---",IF(VLOOKUP($A2058,Sheet1!$B$3:$AH$1266,Sheet1!N$1+(Sheet1!$A$1-1)*10,FALSE)="---","---", (ROUND(VLOOKUP($A2058,Sheet1!$B$3:$AH$1266,Sheet1!N$1+(Sheet1!$A$1-1)*10,FALSE),IF(VLOOKUP($A2058,Sheet1!$B$3:$AH$1266,Sheet1!N$1+(Sheet1!$A$1-1)*10,FALSE)&gt;99999,-3,IF(VLOOKUP($A2058,Sheet1!$B$3:$AH$1266,Sheet1!N$1+(Sheet1!$A$1-1)*10,FALSE)&gt;9999,-2,IF(VLOOKUP($A2058,Sheet1!$B$3:$AH$1266,Sheet1!N$1+(Sheet1!$A$1-1)*10,FALSE)&gt;999,-1,0)))))))</f>
        <v>6560</v>
      </c>
    </row>
    <row r="2059" spans="1:30" ht="25.5" customHeight="1" x14ac:dyDescent="0.25">
      <c r="A2059" s="125" t="s">
        <v>2974</v>
      </c>
      <c r="B2059" s="126" t="s">
        <v>2975</v>
      </c>
      <c r="C2059" s="125">
        <v>441002</v>
      </c>
      <c r="D2059" s="125">
        <v>733721</v>
      </c>
      <c r="E2059" s="70" t="s">
        <v>3049</v>
      </c>
      <c r="F2059" s="139" t="s">
        <v>4405</v>
      </c>
      <c r="G2059" s="127" t="s">
        <v>160</v>
      </c>
      <c r="H2059" s="128">
        <v>9.0299999999999994</v>
      </c>
      <c r="I2059" s="112">
        <v>23191</v>
      </c>
      <c r="J2059" s="140" t="s">
        <v>4405</v>
      </c>
      <c r="K2059" s="127" t="s">
        <v>17</v>
      </c>
      <c r="L2059" s="115">
        <v>1750</v>
      </c>
      <c r="M2059" s="116">
        <v>194</v>
      </c>
      <c r="N2059" s="127" t="s">
        <v>145</v>
      </c>
      <c r="O2059" s="68" t="str">
        <f t="shared" si="68"/>
        <v>&lt;0.2</v>
      </c>
      <c r="P2059" s="68">
        <f>IF(O2059&lt;&gt;"",VLOOKUP($A2059,Sheet4!$A$2:$O$1309,14,FALSE)*100,"")</f>
        <v>1.8472321030518324</v>
      </c>
      <c r="Q2059" s="68">
        <f>IF(P2059&lt;&gt;"",VLOOKUP($A2059,Sheet4!$A$2:$O$1309,15,FALSE)*100,"")</f>
        <v>16.692259759502214</v>
      </c>
      <c r="R2059" s="74" t="str">
        <f t="shared" si="67"/>
        <v>&gt;500</v>
      </c>
      <c r="S2059" s="64" t="s">
        <v>4364</v>
      </c>
      <c r="T2059" s="64" t="str">
        <f>IF(ISNA(VLOOKUP(A2059,Sheet1!B$3:C$1266,2,FALSE)=TRUE),"NC",VLOOKUP(A2059,Sheet1!B$3:C$1266,2,FALSE))</f>
        <v>Rural</v>
      </c>
      <c r="U2059" s="65">
        <f>IF(ISNA(VLOOKUP($A2059,Sheet1!$B$3:$AH$1266,Sheet1!E$1+(Sheet1!$A$1-1)*10,FALSE))=TRUE,"---",IF(VLOOKUP($A2059,Sheet1!$B$3:$AH$1266,Sheet1!E$1+(Sheet1!$A$1-1)*10,FALSE)="---","---", (ROUND(VLOOKUP($A2059,Sheet1!$B$3:$AH$1266,Sheet1!E$1+(Sheet1!$A$1-1)*10,FALSE),IF(VLOOKUP($A2059,Sheet1!$B$3:$AH$1266,Sheet1!E$1+(Sheet1!$A$1-1)*10,FALSE)&gt;99999,-3,IF(VLOOKUP($A2059,Sheet1!$B$3:$AH$1266,Sheet1!E$1+(Sheet1!$A$1-1)*10,FALSE)&gt;9999,-2,IF(VLOOKUP($A2059,Sheet1!$B$3:$AH$1266,Sheet1!E$1+(Sheet1!$A$1-1)*10,FALSE)&gt;999,-1,0)))))))</f>
        <v>196</v>
      </c>
      <c r="V2059" s="65">
        <f>IF(ISNA(VLOOKUP($A2059,Sheet1!$B$3:$AH$1266,Sheet1!F$1+(Sheet1!$A$1-1)*10,FALSE))=TRUE,"---",IF(VLOOKUP($A2059,Sheet1!$B$3:$AH$1266,Sheet1!F$1+(Sheet1!$A$1-1)*10,FALSE)="---","---", (ROUND(VLOOKUP($A2059,Sheet1!$B$3:$AH$1266,Sheet1!F$1+(Sheet1!$A$1-1)*10,FALSE),IF(VLOOKUP($A2059,Sheet1!$B$3:$AH$1266,Sheet1!F$1+(Sheet1!$A$1-1)*10,FALSE)&gt;99999,-3,IF(VLOOKUP($A2059,Sheet1!$B$3:$AH$1266,Sheet1!F$1+(Sheet1!$A$1-1)*10,FALSE)&gt;9999,-2,IF(VLOOKUP($A2059,Sheet1!$B$3:$AH$1266,Sheet1!F$1+(Sheet1!$A$1-1)*10,FALSE)&gt;999,-1,0)))))))</f>
        <v>239</v>
      </c>
      <c r="W2059" s="65">
        <f>IF(ISNA(VLOOKUP($A2059,Sheet1!$B$3:$AH$1266,Sheet1!G$1+(Sheet1!$A$1-1)*10,FALSE))=TRUE,"---",IF(VLOOKUP($A2059,Sheet1!$B$3:$AH$1266,Sheet1!G$1+(Sheet1!$A$1-1)*10,FALSE)="---","---", (ROUND(VLOOKUP($A2059,Sheet1!$B$3:$AH$1266,Sheet1!G$1+(Sheet1!$A$1-1)*10,FALSE),IF(VLOOKUP($A2059,Sheet1!$B$3:$AH$1266,Sheet1!G$1+(Sheet1!$A$1-1)*10,FALSE)&gt;99999,-3,IF(VLOOKUP($A2059,Sheet1!$B$3:$AH$1266,Sheet1!G$1+(Sheet1!$A$1-1)*10,FALSE)&gt;9999,-2,IF(VLOOKUP($A2059,Sheet1!$B$3:$AH$1266,Sheet1!G$1+(Sheet1!$A$1-1)*10,FALSE)&gt;999,-1,0)))))))</f>
        <v>296</v>
      </c>
      <c r="X2059" s="65">
        <f>IF(ISNA(VLOOKUP($A2059,Sheet1!$B$3:$AH$1266,Sheet1!H$1+(Sheet1!$A$1-1)*10,FALSE))=TRUE,"---",IF(VLOOKUP($A2059,Sheet1!$B$3:$AH$1266,Sheet1!H$1+(Sheet1!$A$1-1)*10,FALSE)="---","---", (ROUND(VLOOKUP($A2059,Sheet1!$B$3:$AH$1266,Sheet1!H$1+(Sheet1!$A$1-1)*10,FALSE),IF(VLOOKUP($A2059,Sheet1!$B$3:$AH$1266,Sheet1!H$1+(Sheet1!$A$1-1)*10,FALSE)&gt;99999,-3,IF(VLOOKUP($A2059,Sheet1!$B$3:$AH$1266,Sheet1!H$1+(Sheet1!$A$1-1)*10,FALSE)&gt;9999,-2,IF(VLOOKUP($A2059,Sheet1!$B$3:$AH$1266,Sheet1!H$1+(Sheet1!$A$1-1)*10,FALSE)&gt;999,-1,0)))))))</f>
        <v>455</v>
      </c>
      <c r="Y2059" s="65">
        <f>IF(ISNA(VLOOKUP($A2059,Sheet1!$B$3:$AH$1266,Sheet1!I$1+(Sheet1!$A$1-1)*10,FALSE))=TRUE,"---",IF(VLOOKUP($A2059,Sheet1!$B$3:$AH$1266,Sheet1!I$1+(Sheet1!$A$1-1)*10,FALSE)="---","---", (ROUND(VLOOKUP($A2059,Sheet1!$B$3:$AH$1266,Sheet1!I$1+(Sheet1!$A$1-1)*10,FALSE),IF(VLOOKUP($A2059,Sheet1!$B$3:$AH$1266,Sheet1!I$1+(Sheet1!$A$1-1)*10,FALSE)&gt;99999,-3,IF(VLOOKUP($A2059,Sheet1!$B$3:$AH$1266,Sheet1!I$1+(Sheet1!$A$1-1)*10,FALSE)&gt;9999,-2,IF(VLOOKUP($A2059,Sheet1!$B$3:$AH$1266,Sheet1!I$1+(Sheet1!$A$1-1)*10,FALSE)&gt;999,-1,0)))))))</f>
        <v>570</v>
      </c>
      <c r="Z2059" s="65">
        <f>IF(ISNA(VLOOKUP($A2059,Sheet1!$B$3:$AH$1266,Sheet1!J$1+(Sheet1!$A$1-1)*10,FALSE))=TRUE,"---",IF(VLOOKUP($A2059,Sheet1!$B$3:$AH$1266,Sheet1!J$1+(Sheet1!$A$1-1)*10,FALSE)="---","---", (ROUND(VLOOKUP($A2059,Sheet1!$B$3:$AH$1266,Sheet1!J$1+(Sheet1!$A$1-1)*10,FALSE),IF(VLOOKUP($A2059,Sheet1!$B$3:$AH$1266,Sheet1!J$1+(Sheet1!$A$1-1)*10,FALSE)&gt;99999,-3,IF(VLOOKUP($A2059,Sheet1!$B$3:$AH$1266,Sheet1!J$1+(Sheet1!$A$1-1)*10,FALSE)&gt;9999,-2,IF(VLOOKUP($A2059,Sheet1!$B$3:$AH$1266,Sheet1!J$1+(Sheet1!$A$1-1)*10,FALSE)&gt;999,-1,0)))))))</f>
        <v>723</v>
      </c>
      <c r="AA2059" s="65">
        <f>IF(ISNA(VLOOKUP($A2059,Sheet1!$B$3:$AH$1266,Sheet1!K$1+(Sheet1!$A$1-1)*10,FALSE))=TRUE,"---",IF(VLOOKUP($A2059,Sheet1!$B$3:$AH$1266,Sheet1!K$1+(Sheet1!$A$1-1)*10,FALSE)="---","---", (ROUND(VLOOKUP($A2059,Sheet1!$B$3:$AH$1266,Sheet1!K$1+(Sheet1!$A$1-1)*10,FALSE),IF(VLOOKUP($A2059,Sheet1!$B$3:$AH$1266,Sheet1!K$1+(Sheet1!$A$1-1)*10,FALSE)&gt;99999,-3,IF(VLOOKUP($A2059,Sheet1!$B$3:$AH$1266,Sheet1!K$1+(Sheet1!$A$1-1)*10,FALSE)&gt;9999,-2,IF(VLOOKUP($A2059,Sheet1!$B$3:$AH$1266,Sheet1!K$1+(Sheet1!$A$1-1)*10,FALSE)&gt;999,-1,0)))))))</f>
        <v>837</v>
      </c>
      <c r="AB2059" s="65">
        <f>IF(ISNA(VLOOKUP($A2059,Sheet1!$B$3:$AH$1266,Sheet1!L$1+(Sheet1!$A$1-1)*10,FALSE))=TRUE,"---",IF(VLOOKUP($A2059,Sheet1!$B$3:$AH$1266,Sheet1!L$1+(Sheet1!$A$1-1)*10,FALSE)="---","---", (ROUND(VLOOKUP($A2059,Sheet1!$B$3:$AH$1266,Sheet1!L$1+(Sheet1!$A$1-1)*10,FALSE),IF(VLOOKUP($A2059,Sheet1!$B$3:$AH$1266,Sheet1!L$1+(Sheet1!$A$1-1)*10,FALSE)&gt;99999,-3,IF(VLOOKUP($A2059,Sheet1!$B$3:$AH$1266,Sheet1!L$1+(Sheet1!$A$1-1)*10,FALSE)&gt;9999,-2,IF(VLOOKUP($A2059,Sheet1!$B$3:$AH$1266,Sheet1!L$1+(Sheet1!$A$1-1)*10,FALSE)&gt;999,-1,0)))))))</f>
        <v>966</v>
      </c>
      <c r="AC2059" s="65">
        <f>IF(ISNA(VLOOKUP($A2059,Sheet1!$B$3:$AH$1266,Sheet1!M$1+(Sheet1!$A$1-1)*10,FALSE))=TRUE,"---",IF(VLOOKUP($A2059,Sheet1!$B$3:$AH$1266,Sheet1!M$1+(Sheet1!$A$1-1)*10,FALSE)="---","---", (ROUND(VLOOKUP($A2059,Sheet1!$B$3:$AH$1266,Sheet1!M$1+(Sheet1!$A$1-1)*10,FALSE),IF(VLOOKUP($A2059,Sheet1!$B$3:$AH$1266,Sheet1!M$1+(Sheet1!$A$1-1)*10,FALSE)&gt;99999,-3,IF(VLOOKUP($A2059,Sheet1!$B$3:$AH$1266,Sheet1!M$1+(Sheet1!$A$1-1)*10,FALSE)&gt;9999,-2,IF(VLOOKUP($A2059,Sheet1!$B$3:$AH$1266,Sheet1!M$1+(Sheet1!$A$1-1)*10,FALSE)&gt;999,-1,0)))))))</f>
        <v>1080</v>
      </c>
      <c r="AD2059" s="65">
        <f>IF(ISNA(VLOOKUP($A2059,Sheet1!$B$3:$AH$1266,Sheet1!N$1+(Sheet1!$A$1-1)*10,FALSE))=TRUE,"---",IF(VLOOKUP($A2059,Sheet1!$B$3:$AH$1266,Sheet1!N$1+(Sheet1!$A$1-1)*10,FALSE)="---","---", (ROUND(VLOOKUP($A2059,Sheet1!$B$3:$AH$1266,Sheet1!N$1+(Sheet1!$A$1-1)*10,FALSE),IF(VLOOKUP($A2059,Sheet1!$B$3:$AH$1266,Sheet1!N$1+(Sheet1!$A$1-1)*10,FALSE)&gt;99999,-3,IF(VLOOKUP($A2059,Sheet1!$B$3:$AH$1266,Sheet1!N$1+(Sheet1!$A$1-1)*10,FALSE)&gt;9999,-2,IF(VLOOKUP($A2059,Sheet1!$B$3:$AH$1266,Sheet1!N$1+(Sheet1!$A$1-1)*10,FALSE)&gt;999,-1,0)))))))</f>
        <v>1260</v>
      </c>
    </row>
    <row r="2060" spans="1:30" ht="25.5" customHeight="1" x14ac:dyDescent="0.25">
      <c r="A2060" s="133" t="s">
        <v>2976</v>
      </c>
      <c r="B2060" s="141" t="s">
        <v>2977</v>
      </c>
      <c r="C2060" s="133">
        <v>441314</v>
      </c>
      <c r="D2060" s="133">
        <v>733651</v>
      </c>
      <c r="E2060" s="67" t="s">
        <v>3049</v>
      </c>
      <c r="F2060" s="135" t="s">
        <v>4405</v>
      </c>
      <c r="G2060" s="118" t="s">
        <v>160</v>
      </c>
      <c r="H2060" s="136">
        <v>19.100000000000001</v>
      </c>
      <c r="I2060" s="119">
        <v>29185</v>
      </c>
      <c r="J2060" s="137" t="s">
        <v>4405</v>
      </c>
      <c r="K2060" s="118" t="s">
        <v>17</v>
      </c>
      <c r="L2060" s="122">
        <v>6600</v>
      </c>
      <c r="M2060" s="123">
        <v>346</v>
      </c>
      <c r="N2060" s="118" t="s">
        <v>145</v>
      </c>
      <c r="O2060" s="71" t="str">
        <f t="shared" si="68"/>
        <v>&lt;0.2</v>
      </c>
      <c r="P2060" s="71">
        <f>IF(O2060&lt;&gt;"",VLOOKUP($A2060,Sheet4!$A$2:$O$1309,14,FALSE)*100,"")</f>
        <v>1.8472321030518324</v>
      </c>
      <c r="Q2060" s="71">
        <f>IF(P2060&lt;&gt;"",VLOOKUP($A2060,Sheet4!$A$2:$O$1309,15,FALSE)*100,"")</f>
        <v>16.692259759502214</v>
      </c>
      <c r="R2060" s="73" t="str">
        <f t="shared" si="67"/>
        <v>&gt;500</v>
      </c>
      <c r="S2060" s="63" t="s">
        <v>4364</v>
      </c>
      <c r="T2060" s="63" t="str">
        <f>IF(ISNA(VLOOKUP(A2060,Sheet1!B$3:C$1266,2,FALSE)=TRUE),"NC",VLOOKUP(A2060,Sheet1!B$3:C$1266,2,FALSE))</f>
        <v>Rural</v>
      </c>
      <c r="U2060" s="66">
        <f>IF(ISNA(VLOOKUP($A2060,Sheet1!$B$3:$AH$1266,Sheet1!E$1+(Sheet1!$A$1-1)*10,FALSE))=TRUE,"---",IF(VLOOKUP($A2060,Sheet1!$B$3:$AH$1266,Sheet1!E$1+(Sheet1!$A$1-1)*10,FALSE)="---","---", (ROUND(VLOOKUP($A2060,Sheet1!$B$3:$AH$1266,Sheet1!E$1+(Sheet1!$A$1-1)*10,FALSE),IF(VLOOKUP($A2060,Sheet1!$B$3:$AH$1266,Sheet1!E$1+(Sheet1!$A$1-1)*10,FALSE)&gt;99999,-3,IF(VLOOKUP($A2060,Sheet1!$B$3:$AH$1266,Sheet1!E$1+(Sheet1!$A$1-1)*10,FALSE)&gt;9999,-2,IF(VLOOKUP($A2060,Sheet1!$B$3:$AH$1266,Sheet1!E$1+(Sheet1!$A$1-1)*10,FALSE)&gt;999,-1,0)))))))</f>
        <v>388</v>
      </c>
      <c r="V2060" s="66">
        <f>IF(ISNA(VLOOKUP($A2060,Sheet1!$B$3:$AH$1266,Sheet1!F$1+(Sheet1!$A$1-1)*10,FALSE))=TRUE,"---",IF(VLOOKUP($A2060,Sheet1!$B$3:$AH$1266,Sheet1!F$1+(Sheet1!$A$1-1)*10,FALSE)="---","---", (ROUND(VLOOKUP($A2060,Sheet1!$B$3:$AH$1266,Sheet1!F$1+(Sheet1!$A$1-1)*10,FALSE),IF(VLOOKUP($A2060,Sheet1!$B$3:$AH$1266,Sheet1!F$1+(Sheet1!$A$1-1)*10,FALSE)&gt;99999,-3,IF(VLOOKUP($A2060,Sheet1!$B$3:$AH$1266,Sheet1!F$1+(Sheet1!$A$1-1)*10,FALSE)&gt;9999,-2,IF(VLOOKUP($A2060,Sheet1!$B$3:$AH$1266,Sheet1!F$1+(Sheet1!$A$1-1)*10,FALSE)&gt;999,-1,0)))))))</f>
        <v>475</v>
      </c>
      <c r="W2060" s="66">
        <f>IF(ISNA(VLOOKUP($A2060,Sheet1!$B$3:$AH$1266,Sheet1!G$1+(Sheet1!$A$1-1)*10,FALSE))=TRUE,"---",IF(VLOOKUP($A2060,Sheet1!$B$3:$AH$1266,Sheet1!G$1+(Sheet1!$A$1-1)*10,FALSE)="---","---", (ROUND(VLOOKUP($A2060,Sheet1!$B$3:$AH$1266,Sheet1!G$1+(Sheet1!$A$1-1)*10,FALSE),IF(VLOOKUP($A2060,Sheet1!$B$3:$AH$1266,Sheet1!G$1+(Sheet1!$A$1-1)*10,FALSE)&gt;99999,-3,IF(VLOOKUP($A2060,Sheet1!$B$3:$AH$1266,Sheet1!G$1+(Sheet1!$A$1-1)*10,FALSE)&gt;9999,-2,IF(VLOOKUP($A2060,Sheet1!$B$3:$AH$1266,Sheet1!G$1+(Sheet1!$A$1-1)*10,FALSE)&gt;999,-1,0)))))))</f>
        <v>591</v>
      </c>
      <c r="X2060" s="66">
        <f>IF(ISNA(VLOOKUP($A2060,Sheet1!$B$3:$AH$1266,Sheet1!H$1+(Sheet1!$A$1-1)*10,FALSE))=TRUE,"---",IF(VLOOKUP($A2060,Sheet1!$B$3:$AH$1266,Sheet1!H$1+(Sheet1!$A$1-1)*10,FALSE)="---","---", (ROUND(VLOOKUP($A2060,Sheet1!$B$3:$AH$1266,Sheet1!H$1+(Sheet1!$A$1-1)*10,FALSE),IF(VLOOKUP($A2060,Sheet1!$B$3:$AH$1266,Sheet1!H$1+(Sheet1!$A$1-1)*10,FALSE)&gt;99999,-3,IF(VLOOKUP($A2060,Sheet1!$B$3:$AH$1266,Sheet1!H$1+(Sheet1!$A$1-1)*10,FALSE)&gt;9999,-2,IF(VLOOKUP($A2060,Sheet1!$B$3:$AH$1266,Sheet1!H$1+(Sheet1!$A$1-1)*10,FALSE)&gt;999,-1,0)))))))</f>
        <v>909</v>
      </c>
      <c r="Y2060" s="66">
        <f>IF(ISNA(VLOOKUP($A2060,Sheet1!$B$3:$AH$1266,Sheet1!I$1+(Sheet1!$A$1-1)*10,FALSE))=TRUE,"---",IF(VLOOKUP($A2060,Sheet1!$B$3:$AH$1266,Sheet1!I$1+(Sheet1!$A$1-1)*10,FALSE)="---","---", (ROUND(VLOOKUP($A2060,Sheet1!$B$3:$AH$1266,Sheet1!I$1+(Sheet1!$A$1-1)*10,FALSE),IF(VLOOKUP($A2060,Sheet1!$B$3:$AH$1266,Sheet1!I$1+(Sheet1!$A$1-1)*10,FALSE)&gt;99999,-3,IF(VLOOKUP($A2060,Sheet1!$B$3:$AH$1266,Sheet1!I$1+(Sheet1!$A$1-1)*10,FALSE)&gt;9999,-2,IF(VLOOKUP($A2060,Sheet1!$B$3:$AH$1266,Sheet1!I$1+(Sheet1!$A$1-1)*10,FALSE)&gt;999,-1,0)))))))</f>
        <v>1140</v>
      </c>
      <c r="Z2060" s="66">
        <f>IF(ISNA(VLOOKUP($A2060,Sheet1!$B$3:$AH$1266,Sheet1!J$1+(Sheet1!$A$1-1)*10,FALSE))=TRUE,"---",IF(VLOOKUP($A2060,Sheet1!$B$3:$AH$1266,Sheet1!J$1+(Sheet1!$A$1-1)*10,FALSE)="---","---", (ROUND(VLOOKUP($A2060,Sheet1!$B$3:$AH$1266,Sheet1!J$1+(Sheet1!$A$1-1)*10,FALSE),IF(VLOOKUP($A2060,Sheet1!$B$3:$AH$1266,Sheet1!J$1+(Sheet1!$A$1-1)*10,FALSE)&gt;99999,-3,IF(VLOOKUP($A2060,Sheet1!$B$3:$AH$1266,Sheet1!J$1+(Sheet1!$A$1-1)*10,FALSE)&gt;9999,-2,IF(VLOOKUP($A2060,Sheet1!$B$3:$AH$1266,Sheet1!J$1+(Sheet1!$A$1-1)*10,FALSE)&gt;999,-1,0)))))))</f>
        <v>1440</v>
      </c>
      <c r="AA2060" s="66">
        <f>IF(ISNA(VLOOKUP($A2060,Sheet1!$B$3:$AH$1266,Sheet1!K$1+(Sheet1!$A$1-1)*10,FALSE))=TRUE,"---",IF(VLOOKUP($A2060,Sheet1!$B$3:$AH$1266,Sheet1!K$1+(Sheet1!$A$1-1)*10,FALSE)="---","---", (ROUND(VLOOKUP($A2060,Sheet1!$B$3:$AH$1266,Sheet1!K$1+(Sheet1!$A$1-1)*10,FALSE),IF(VLOOKUP($A2060,Sheet1!$B$3:$AH$1266,Sheet1!K$1+(Sheet1!$A$1-1)*10,FALSE)&gt;99999,-3,IF(VLOOKUP($A2060,Sheet1!$B$3:$AH$1266,Sheet1!K$1+(Sheet1!$A$1-1)*10,FALSE)&gt;9999,-2,IF(VLOOKUP($A2060,Sheet1!$B$3:$AH$1266,Sheet1!K$1+(Sheet1!$A$1-1)*10,FALSE)&gt;999,-1,0)))))))</f>
        <v>1670</v>
      </c>
      <c r="AB2060" s="66">
        <f>IF(ISNA(VLOOKUP($A2060,Sheet1!$B$3:$AH$1266,Sheet1!L$1+(Sheet1!$A$1-1)*10,FALSE))=TRUE,"---",IF(VLOOKUP($A2060,Sheet1!$B$3:$AH$1266,Sheet1!L$1+(Sheet1!$A$1-1)*10,FALSE)="---","---", (ROUND(VLOOKUP($A2060,Sheet1!$B$3:$AH$1266,Sheet1!L$1+(Sheet1!$A$1-1)*10,FALSE),IF(VLOOKUP($A2060,Sheet1!$B$3:$AH$1266,Sheet1!L$1+(Sheet1!$A$1-1)*10,FALSE)&gt;99999,-3,IF(VLOOKUP($A2060,Sheet1!$B$3:$AH$1266,Sheet1!L$1+(Sheet1!$A$1-1)*10,FALSE)&gt;9999,-2,IF(VLOOKUP($A2060,Sheet1!$B$3:$AH$1266,Sheet1!L$1+(Sheet1!$A$1-1)*10,FALSE)&gt;999,-1,0)))))))</f>
        <v>1930</v>
      </c>
      <c r="AC2060" s="66">
        <f>IF(ISNA(VLOOKUP($A2060,Sheet1!$B$3:$AH$1266,Sheet1!M$1+(Sheet1!$A$1-1)*10,FALSE))=TRUE,"---",IF(VLOOKUP($A2060,Sheet1!$B$3:$AH$1266,Sheet1!M$1+(Sheet1!$A$1-1)*10,FALSE)="---","---", (ROUND(VLOOKUP($A2060,Sheet1!$B$3:$AH$1266,Sheet1!M$1+(Sheet1!$A$1-1)*10,FALSE),IF(VLOOKUP($A2060,Sheet1!$B$3:$AH$1266,Sheet1!M$1+(Sheet1!$A$1-1)*10,FALSE)&gt;99999,-3,IF(VLOOKUP($A2060,Sheet1!$B$3:$AH$1266,Sheet1!M$1+(Sheet1!$A$1-1)*10,FALSE)&gt;9999,-2,IF(VLOOKUP($A2060,Sheet1!$B$3:$AH$1266,Sheet1!M$1+(Sheet1!$A$1-1)*10,FALSE)&gt;999,-1,0)))))))</f>
        <v>2160</v>
      </c>
      <c r="AD2060" s="66">
        <f>IF(ISNA(VLOOKUP($A2060,Sheet1!$B$3:$AH$1266,Sheet1!N$1+(Sheet1!$A$1-1)*10,FALSE))=TRUE,"---",IF(VLOOKUP($A2060,Sheet1!$B$3:$AH$1266,Sheet1!N$1+(Sheet1!$A$1-1)*10,FALSE)="---","---", (ROUND(VLOOKUP($A2060,Sheet1!$B$3:$AH$1266,Sheet1!N$1+(Sheet1!$A$1-1)*10,FALSE),IF(VLOOKUP($A2060,Sheet1!$B$3:$AH$1266,Sheet1!N$1+(Sheet1!$A$1-1)*10,FALSE)&gt;99999,-3,IF(VLOOKUP($A2060,Sheet1!$B$3:$AH$1266,Sheet1!N$1+(Sheet1!$A$1-1)*10,FALSE)&gt;9999,-2,IF(VLOOKUP($A2060,Sheet1!$B$3:$AH$1266,Sheet1!N$1+(Sheet1!$A$1-1)*10,FALSE)&gt;999,-1,0)))))))</f>
        <v>2520</v>
      </c>
    </row>
    <row r="2061" spans="1:30" ht="25.5" customHeight="1" x14ac:dyDescent="0.25">
      <c r="A2061" s="303" t="s">
        <v>2978</v>
      </c>
      <c r="B2061" s="330" t="s">
        <v>2979</v>
      </c>
      <c r="C2061" s="303">
        <v>442130</v>
      </c>
      <c r="D2061" s="303">
        <v>732340</v>
      </c>
      <c r="E2061" s="307" t="s">
        <v>3049</v>
      </c>
      <c r="F2061" s="52" t="s">
        <v>4562</v>
      </c>
      <c r="G2061" s="127" t="s">
        <v>31</v>
      </c>
      <c r="H2061" s="347">
        <v>270</v>
      </c>
      <c r="I2061" s="326">
        <v>40784</v>
      </c>
      <c r="J2061" s="375">
        <v>12.35</v>
      </c>
      <c r="K2061" s="318" t="s">
        <v>24</v>
      </c>
      <c r="L2061" s="320">
        <v>16000</v>
      </c>
      <c r="M2061" s="322">
        <v>59.3</v>
      </c>
      <c r="N2061" s="318" t="s">
        <v>17</v>
      </c>
      <c r="O2061" s="299">
        <f t="shared" si="68"/>
        <v>0.28602657403073972</v>
      </c>
      <c r="P2061" s="299">
        <f>IF(O2061&lt;&gt;"",VLOOKUP($A2061,Sheet4!$A$2:$O$1309,14,FALSE)*100,"")</f>
        <v>0.25345830179668294</v>
      </c>
      <c r="Q2061" s="299">
        <f>IF(P2061&lt;&gt;"",VLOOKUP($A2061,Sheet4!$A$2:$O$1309,15,FALSE)*100,"")</f>
        <v>2.4551387233158084</v>
      </c>
      <c r="R2061" s="301" t="str">
        <f t="shared" si="67"/>
        <v>&gt;200,  &lt;500</v>
      </c>
      <c r="S2061" s="356" t="s">
        <v>4364</v>
      </c>
      <c r="T2061" s="356" t="str">
        <f>IF(ISNA(VLOOKUP(A2061,Sheet1!B$3:C$1266,2,FALSE)=TRUE),"NC",VLOOKUP(A2061,Sheet1!B$3:C$1266,2,FALSE))</f>
        <v>Rural10</v>
      </c>
      <c r="U2061" s="392">
        <f>IF(ISNA(VLOOKUP($A2061,Sheet1!$B$3:$AH$1266,Sheet1!E$1+(Sheet1!$A$1-1)*10,FALSE))=TRUE,"---",IF(VLOOKUP($A2061,Sheet1!$B$3:$AH$1266,Sheet1!E$1+(Sheet1!$A$1-1)*10,FALSE)="---","---", (ROUND(VLOOKUP($A2061,Sheet1!$B$3:$AH$1266,Sheet1!E$1+(Sheet1!$A$1-1)*10,FALSE),IF(VLOOKUP($A2061,Sheet1!$B$3:$AH$1266,Sheet1!E$1+(Sheet1!$A$1-1)*10,FALSE)&gt;99999,-3,IF(VLOOKUP($A2061,Sheet1!$B$3:$AH$1266,Sheet1!E$1+(Sheet1!$A$1-1)*10,FALSE)&gt;9999,-2,IF(VLOOKUP($A2061,Sheet1!$B$3:$AH$1266,Sheet1!E$1+(Sheet1!$A$1-1)*10,FALSE)&gt;999,-1,0)))))))</f>
        <v>3030</v>
      </c>
      <c r="V2061" s="392">
        <f>IF(ISNA(VLOOKUP($A2061,Sheet1!$B$3:$AH$1266,Sheet1!F$1+(Sheet1!$A$1-1)*10,FALSE))=TRUE,"---",IF(VLOOKUP($A2061,Sheet1!$B$3:$AH$1266,Sheet1!F$1+(Sheet1!$A$1-1)*10,FALSE)="---","---", (ROUND(VLOOKUP($A2061,Sheet1!$B$3:$AH$1266,Sheet1!F$1+(Sheet1!$A$1-1)*10,FALSE),IF(VLOOKUP($A2061,Sheet1!$B$3:$AH$1266,Sheet1!F$1+(Sheet1!$A$1-1)*10,FALSE)&gt;99999,-3,IF(VLOOKUP($A2061,Sheet1!$B$3:$AH$1266,Sheet1!F$1+(Sheet1!$A$1-1)*10,FALSE)&gt;9999,-2,IF(VLOOKUP($A2061,Sheet1!$B$3:$AH$1266,Sheet1!F$1+(Sheet1!$A$1-1)*10,FALSE)&gt;999,-1,0)))))))</f>
        <v>3730</v>
      </c>
      <c r="W2061" s="392">
        <f>IF(ISNA(VLOOKUP($A2061,Sheet1!$B$3:$AH$1266,Sheet1!G$1+(Sheet1!$A$1-1)*10,FALSE))=TRUE,"---",IF(VLOOKUP($A2061,Sheet1!$B$3:$AH$1266,Sheet1!G$1+(Sheet1!$A$1-1)*10,FALSE)="---","---", (ROUND(VLOOKUP($A2061,Sheet1!$B$3:$AH$1266,Sheet1!G$1+(Sheet1!$A$1-1)*10,FALSE),IF(VLOOKUP($A2061,Sheet1!$B$3:$AH$1266,Sheet1!G$1+(Sheet1!$A$1-1)*10,FALSE)&gt;99999,-3,IF(VLOOKUP($A2061,Sheet1!$B$3:$AH$1266,Sheet1!G$1+(Sheet1!$A$1-1)*10,FALSE)&gt;9999,-2,IF(VLOOKUP($A2061,Sheet1!$B$3:$AH$1266,Sheet1!G$1+(Sheet1!$A$1-1)*10,FALSE)&gt;999,-1,0)))))))</f>
        <v>4600</v>
      </c>
      <c r="X2061" s="392">
        <f>IF(ISNA(VLOOKUP($A2061,Sheet1!$B$3:$AH$1266,Sheet1!H$1+(Sheet1!$A$1-1)*10,FALSE))=TRUE,"---",IF(VLOOKUP($A2061,Sheet1!$B$3:$AH$1266,Sheet1!H$1+(Sheet1!$A$1-1)*10,FALSE)="---","---", (ROUND(VLOOKUP($A2061,Sheet1!$B$3:$AH$1266,Sheet1!H$1+(Sheet1!$A$1-1)*10,FALSE),IF(VLOOKUP($A2061,Sheet1!$B$3:$AH$1266,Sheet1!H$1+(Sheet1!$A$1-1)*10,FALSE)&gt;99999,-3,IF(VLOOKUP($A2061,Sheet1!$B$3:$AH$1266,Sheet1!H$1+(Sheet1!$A$1-1)*10,FALSE)&gt;9999,-2,IF(VLOOKUP($A2061,Sheet1!$B$3:$AH$1266,Sheet1!H$1+(Sheet1!$A$1-1)*10,FALSE)&gt;999,-1,0)))))))</f>
        <v>6850</v>
      </c>
      <c r="Y2061" s="392">
        <f>IF(ISNA(VLOOKUP($A2061,Sheet1!$B$3:$AH$1266,Sheet1!I$1+(Sheet1!$A$1-1)*10,FALSE))=TRUE,"---",IF(VLOOKUP($A2061,Sheet1!$B$3:$AH$1266,Sheet1!I$1+(Sheet1!$A$1-1)*10,FALSE)="---","---", (ROUND(VLOOKUP($A2061,Sheet1!$B$3:$AH$1266,Sheet1!I$1+(Sheet1!$A$1-1)*10,FALSE),IF(VLOOKUP($A2061,Sheet1!$B$3:$AH$1266,Sheet1!I$1+(Sheet1!$A$1-1)*10,FALSE)&gt;99999,-3,IF(VLOOKUP($A2061,Sheet1!$B$3:$AH$1266,Sheet1!I$1+(Sheet1!$A$1-1)*10,FALSE)&gt;9999,-2,IF(VLOOKUP($A2061,Sheet1!$B$3:$AH$1266,Sheet1!I$1+(Sheet1!$A$1-1)*10,FALSE)&gt;999,-1,0)))))))</f>
        <v>8370</v>
      </c>
      <c r="Z2061" s="392">
        <f>IF(ISNA(VLOOKUP($A2061,Sheet1!$B$3:$AH$1266,Sheet1!J$1+(Sheet1!$A$1-1)*10,FALSE))=TRUE,"---",IF(VLOOKUP($A2061,Sheet1!$B$3:$AH$1266,Sheet1!J$1+(Sheet1!$A$1-1)*10,FALSE)="---","---", (ROUND(VLOOKUP($A2061,Sheet1!$B$3:$AH$1266,Sheet1!J$1+(Sheet1!$A$1-1)*10,FALSE),IF(VLOOKUP($A2061,Sheet1!$B$3:$AH$1266,Sheet1!J$1+(Sheet1!$A$1-1)*10,FALSE)&gt;99999,-3,IF(VLOOKUP($A2061,Sheet1!$B$3:$AH$1266,Sheet1!J$1+(Sheet1!$A$1-1)*10,FALSE)&gt;9999,-2,IF(VLOOKUP($A2061,Sheet1!$B$3:$AH$1266,Sheet1!J$1+(Sheet1!$A$1-1)*10,FALSE)&gt;999,-1,0)))))))</f>
        <v>10300</v>
      </c>
      <c r="AA2061" s="392">
        <f>IF(ISNA(VLOOKUP($A2061,Sheet1!$B$3:$AH$1266,Sheet1!K$1+(Sheet1!$A$1-1)*10,FALSE))=TRUE,"---",IF(VLOOKUP($A2061,Sheet1!$B$3:$AH$1266,Sheet1!K$1+(Sheet1!$A$1-1)*10,FALSE)="---","---", (ROUND(VLOOKUP($A2061,Sheet1!$B$3:$AH$1266,Sheet1!K$1+(Sheet1!$A$1-1)*10,FALSE),IF(VLOOKUP($A2061,Sheet1!$B$3:$AH$1266,Sheet1!K$1+(Sheet1!$A$1-1)*10,FALSE)&gt;99999,-3,IF(VLOOKUP($A2061,Sheet1!$B$3:$AH$1266,Sheet1!K$1+(Sheet1!$A$1-1)*10,FALSE)&gt;9999,-2,IF(VLOOKUP($A2061,Sheet1!$B$3:$AH$1266,Sheet1!K$1+(Sheet1!$A$1-1)*10,FALSE)&gt;999,-1,0)))))))</f>
        <v>11700</v>
      </c>
      <c r="AB2061" s="392">
        <f>IF(ISNA(VLOOKUP($A2061,Sheet1!$B$3:$AH$1266,Sheet1!L$1+(Sheet1!$A$1-1)*10,FALSE))=TRUE,"---",IF(VLOOKUP($A2061,Sheet1!$B$3:$AH$1266,Sheet1!L$1+(Sheet1!$A$1-1)*10,FALSE)="---","---", (ROUND(VLOOKUP($A2061,Sheet1!$B$3:$AH$1266,Sheet1!L$1+(Sheet1!$A$1-1)*10,FALSE),IF(VLOOKUP($A2061,Sheet1!$B$3:$AH$1266,Sheet1!L$1+(Sheet1!$A$1-1)*10,FALSE)&gt;99999,-3,IF(VLOOKUP($A2061,Sheet1!$B$3:$AH$1266,Sheet1!L$1+(Sheet1!$A$1-1)*10,FALSE)&gt;9999,-2,IF(VLOOKUP($A2061,Sheet1!$B$3:$AH$1266,Sheet1!L$1+(Sheet1!$A$1-1)*10,FALSE)&gt;999,-1,0)))))))</f>
        <v>13200</v>
      </c>
      <c r="AC2061" s="392">
        <f>IF(ISNA(VLOOKUP($A2061,Sheet1!$B$3:$AH$1266,Sheet1!M$1+(Sheet1!$A$1-1)*10,FALSE))=TRUE,"---",IF(VLOOKUP($A2061,Sheet1!$B$3:$AH$1266,Sheet1!M$1+(Sheet1!$A$1-1)*10,FALSE)="---","---", (ROUND(VLOOKUP($A2061,Sheet1!$B$3:$AH$1266,Sheet1!M$1+(Sheet1!$A$1-1)*10,FALSE),IF(VLOOKUP($A2061,Sheet1!$B$3:$AH$1266,Sheet1!M$1+(Sheet1!$A$1-1)*10,FALSE)&gt;99999,-3,IF(VLOOKUP($A2061,Sheet1!$B$3:$AH$1266,Sheet1!M$1+(Sheet1!$A$1-1)*10,FALSE)&gt;9999,-2,IF(VLOOKUP($A2061,Sheet1!$B$3:$AH$1266,Sheet1!M$1+(Sheet1!$A$1-1)*10,FALSE)&gt;999,-1,0)))))))</f>
        <v>14600</v>
      </c>
      <c r="AD2061" s="392">
        <f>IF(ISNA(VLOOKUP($A2061,Sheet1!$B$3:$AH$1266,Sheet1!N$1+(Sheet1!$A$1-1)*10,FALSE))=TRUE,"---",IF(VLOOKUP($A2061,Sheet1!$B$3:$AH$1266,Sheet1!N$1+(Sheet1!$A$1-1)*10,FALSE)="---","---", (ROUND(VLOOKUP($A2061,Sheet1!$B$3:$AH$1266,Sheet1!N$1+(Sheet1!$A$1-1)*10,FALSE),IF(VLOOKUP($A2061,Sheet1!$B$3:$AH$1266,Sheet1!N$1+(Sheet1!$A$1-1)*10,FALSE)&gt;99999,-3,IF(VLOOKUP($A2061,Sheet1!$B$3:$AH$1266,Sheet1!N$1+(Sheet1!$A$1-1)*10,FALSE)&gt;9999,-2,IF(VLOOKUP($A2061,Sheet1!$B$3:$AH$1266,Sheet1!N$1+(Sheet1!$A$1-1)*10,FALSE)&gt;999,-1,0)))))))</f>
        <v>16600</v>
      </c>
    </row>
    <row r="2062" spans="1:30" ht="25.5" customHeight="1" x14ac:dyDescent="0.25">
      <c r="A2062" s="303"/>
      <c r="B2062" s="331"/>
      <c r="C2062" s="303"/>
      <c r="D2062" s="303"/>
      <c r="E2062" s="307"/>
      <c r="F2062" s="52" t="s">
        <v>5017</v>
      </c>
      <c r="G2062" s="127" t="s">
        <v>286</v>
      </c>
      <c r="H2062" s="347"/>
      <c r="I2062" s="327"/>
      <c r="J2062" s="376"/>
      <c r="K2062" s="319"/>
      <c r="L2062" s="321"/>
      <c r="M2062" s="323"/>
      <c r="N2062" s="319"/>
      <c r="O2062" s="317" t="e">
        <f t="shared" si="68"/>
        <v>#NUM!</v>
      </c>
      <c r="P2062" s="317" t="e">
        <f>IF(O2062&lt;&gt;"",VLOOKUP($A2062,Sheet4!$A$2:$O$1309,14,FALSE)*100,"")</f>
        <v>#NUM!</v>
      </c>
      <c r="Q2062" s="317" t="e">
        <f>IF(P2062&lt;&gt;"",VLOOKUP($A2062,Sheet4!$A$2:$O$1309,15,FALSE)*100,"")</f>
        <v>#NUM!</v>
      </c>
      <c r="R2062" s="356" t="e">
        <f t="shared" ref="R2062:R2082" si="69">IF(O2062="&lt;0.2","&gt;500",IF(O2062="&gt;50","&lt;2",IF(ISERR(1/O2062*100),"",IF(AND((1/O2062*100)&gt;=2,(1/O2062*100)&lt;=10),MROUND(1/O2062*100,1),IF(AND((1/O2062*100)&gt;=10,(1/O2062*100)&lt;=50),MROUND(1/O2062*100,5),IF(AND((1/O2062*100)&gt;=50,(1/O2062*100)&lt;=104),MROUND(1/O2062*100,10),IF(AND((1/O2062*100)&gt;=104,(1/O2062*100)&lt;=110),"100",IF(AND((1/O2062*100)&gt;=110,(1/O2062*100)&lt;=180),"&gt;100, &lt;200",IF(AND((1/O2062*100)&gt;=180,(1/O2062*100)&lt;=220),"200",IF(AND((1/O2062*100)&gt;=220,(1/O2062*100)&lt;=450),"&gt;200,  &lt;500","500"))))))))))</f>
        <v>#NUM!</v>
      </c>
      <c r="S2062" s="356"/>
      <c r="T2062" s="356"/>
      <c r="U2062" s="392"/>
      <c r="V2062" s="392"/>
      <c r="W2062" s="392"/>
      <c r="X2062" s="392"/>
      <c r="Y2062" s="392"/>
      <c r="Z2062" s="392"/>
      <c r="AA2062" s="392"/>
      <c r="AB2062" s="392"/>
      <c r="AC2062" s="392"/>
      <c r="AD2062" s="392"/>
    </row>
    <row r="2063" spans="1:30" ht="25.5" customHeight="1" x14ac:dyDescent="0.25">
      <c r="A2063" s="303"/>
      <c r="B2063" s="331"/>
      <c r="C2063" s="303"/>
      <c r="D2063" s="303"/>
      <c r="E2063" s="307"/>
      <c r="F2063" s="52" t="s">
        <v>4851</v>
      </c>
      <c r="G2063" s="127" t="s">
        <v>31</v>
      </c>
      <c r="H2063" s="347"/>
      <c r="I2063" s="327"/>
      <c r="J2063" s="376"/>
      <c r="K2063" s="319"/>
      <c r="L2063" s="321"/>
      <c r="M2063" s="323"/>
      <c r="N2063" s="319"/>
      <c r="O2063" s="317" t="e">
        <f t="shared" si="68"/>
        <v>#NUM!</v>
      </c>
      <c r="P2063" s="317" t="e">
        <f>IF(O2063&lt;&gt;"",VLOOKUP($A2063,Sheet4!$A$2:$O$1309,14,FALSE)*100,"")</f>
        <v>#NUM!</v>
      </c>
      <c r="Q2063" s="317" t="e">
        <f>IF(P2063&lt;&gt;"",VLOOKUP($A2063,Sheet4!$A$2:$O$1309,15,FALSE)*100,"")</f>
        <v>#NUM!</v>
      </c>
      <c r="R2063" s="356" t="e">
        <f t="shared" si="69"/>
        <v>#NUM!</v>
      </c>
      <c r="S2063" s="356"/>
      <c r="T2063" s="356"/>
      <c r="U2063" s="392"/>
      <c r="V2063" s="392"/>
      <c r="W2063" s="392"/>
      <c r="X2063" s="392"/>
      <c r="Y2063" s="392"/>
      <c r="Z2063" s="392"/>
      <c r="AA2063" s="392"/>
      <c r="AB2063" s="392"/>
      <c r="AC2063" s="392"/>
      <c r="AD2063" s="392"/>
    </row>
    <row r="2064" spans="1:30" ht="25.5" customHeight="1" x14ac:dyDescent="0.25">
      <c r="A2064" s="304" t="s">
        <v>2980</v>
      </c>
      <c r="B2064" s="393" t="s">
        <v>2981</v>
      </c>
      <c r="C2064" s="304">
        <v>441115</v>
      </c>
      <c r="D2064" s="304">
        <v>732717</v>
      </c>
      <c r="E2064" s="305" t="s">
        <v>3049</v>
      </c>
      <c r="F2064" s="345" t="s">
        <v>5029</v>
      </c>
      <c r="G2064" s="351" t="s">
        <v>31</v>
      </c>
      <c r="H2064" s="348">
        <v>6.47</v>
      </c>
      <c r="I2064" s="119">
        <v>33098</v>
      </c>
      <c r="J2064" s="124">
        <v>5.9</v>
      </c>
      <c r="K2064" s="118" t="s">
        <v>20</v>
      </c>
      <c r="L2064" s="122">
        <v>444</v>
      </c>
      <c r="M2064" s="123">
        <v>68.599999999999994</v>
      </c>
      <c r="N2064" s="121" t="s">
        <v>4405</v>
      </c>
      <c r="O2064" s="71">
        <f t="shared" si="68"/>
        <v>1.212631953474665</v>
      </c>
      <c r="P2064" s="71">
        <f>IF(O2064&lt;&gt;"",VLOOKUP($A2064,Sheet4!$A$2:$O$1309,14,FALSE)*100,"")</f>
        <v>2.0097697967440542</v>
      </c>
      <c r="Q2064" s="71">
        <f>IF(P2064&lt;&gt;"",VLOOKUP($A2064,Sheet4!$A$2:$O$1309,15,FALSE)*100,"")</f>
        <v>18.03373166904403</v>
      </c>
      <c r="R2064" s="73">
        <f t="shared" si="69"/>
        <v>80</v>
      </c>
      <c r="S2064" s="357" t="s">
        <v>4364</v>
      </c>
      <c r="T2064" s="357" t="str">
        <f>IF(ISNA(VLOOKUP(A2064,Sheet1!B$3:C$1266,2,FALSE)=TRUE),"NC",VLOOKUP(A2064,Sheet1!B$3:C$1266,2,FALSE))</f>
        <v>Rural10</v>
      </c>
      <c r="U2064" s="385">
        <f>IF(ISNA(VLOOKUP($A2064,Sheet1!$B$3:$AH$1266,Sheet1!E$1+(Sheet1!$A$1-1)*10,FALSE))=TRUE,"---",IF(VLOOKUP($A2064,Sheet1!$B$3:$AH$1266,Sheet1!E$1+(Sheet1!$A$1-1)*10,FALSE)="---","---", (ROUND(VLOOKUP($A2064,Sheet1!$B$3:$AH$1266,Sheet1!E$1+(Sheet1!$A$1-1)*10,FALSE),IF(VLOOKUP($A2064,Sheet1!$B$3:$AH$1266,Sheet1!E$1+(Sheet1!$A$1-1)*10,FALSE)&gt;99999,-3,IF(VLOOKUP($A2064,Sheet1!$B$3:$AH$1266,Sheet1!E$1+(Sheet1!$A$1-1)*10,FALSE)&gt;9999,-2,IF(VLOOKUP($A2064,Sheet1!$B$3:$AH$1266,Sheet1!E$1+(Sheet1!$A$1-1)*10,FALSE)&gt;999,-1,0)))))))</f>
        <v>146</v>
      </c>
      <c r="V2064" s="385">
        <f>IF(ISNA(VLOOKUP($A2064,Sheet1!$B$3:$AH$1266,Sheet1!F$1+(Sheet1!$A$1-1)*10,FALSE))=TRUE,"---",IF(VLOOKUP($A2064,Sheet1!$B$3:$AH$1266,Sheet1!F$1+(Sheet1!$A$1-1)*10,FALSE)="---","---", (ROUND(VLOOKUP($A2064,Sheet1!$B$3:$AH$1266,Sheet1!F$1+(Sheet1!$A$1-1)*10,FALSE),IF(VLOOKUP($A2064,Sheet1!$B$3:$AH$1266,Sheet1!F$1+(Sheet1!$A$1-1)*10,FALSE)&gt;99999,-3,IF(VLOOKUP($A2064,Sheet1!$B$3:$AH$1266,Sheet1!F$1+(Sheet1!$A$1-1)*10,FALSE)&gt;9999,-2,IF(VLOOKUP($A2064,Sheet1!$B$3:$AH$1266,Sheet1!F$1+(Sheet1!$A$1-1)*10,FALSE)&gt;999,-1,0)))))))</f>
        <v>161</v>
      </c>
      <c r="W2064" s="385">
        <f>IF(ISNA(VLOOKUP($A2064,Sheet1!$B$3:$AH$1266,Sheet1!G$1+(Sheet1!$A$1-1)*10,FALSE))=TRUE,"---",IF(VLOOKUP($A2064,Sheet1!$B$3:$AH$1266,Sheet1!G$1+(Sheet1!$A$1-1)*10,FALSE)="---","---", (ROUND(VLOOKUP($A2064,Sheet1!$B$3:$AH$1266,Sheet1!G$1+(Sheet1!$A$1-1)*10,FALSE),IF(VLOOKUP($A2064,Sheet1!$B$3:$AH$1266,Sheet1!G$1+(Sheet1!$A$1-1)*10,FALSE)&gt;99999,-3,IF(VLOOKUP($A2064,Sheet1!$B$3:$AH$1266,Sheet1!G$1+(Sheet1!$A$1-1)*10,FALSE)&gt;9999,-2,IF(VLOOKUP($A2064,Sheet1!$B$3:$AH$1266,Sheet1!G$1+(Sheet1!$A$1-1)*10,FALSE)&gt;999,-1,0)))))))</f>
        <v>179</v>
      </c>
      <c r="X2064" s="385">
        <f>IF(ISNA(VLOOKUP($A2064,Sheet1!$B$3:$AH$1266,Sheet1!H$1+(Sheet1!$A$1-1)*10,FALSE))=TRUE,"---",IF(VLOOKUP($A2064,Sheet1!$B$3:$AH$1266,Sheet1!H$1+(Sheet1!$A$1-1)*10,FALSE)="---","---", (ROUND(VLOOKUP($A2064,Sheet1!$B$3:$AH$1266,Sheet1!H$1+(Sheet1!$A$1-1)*10,FALSE),IF(VLOOKUP($A2064,Sheet1!$B$3:$AH$1266,Sheet1!H$1+(Sheet1!$A$1-1)*10,FALSE)&gt;99999,-3,IF(VLOOKUP($A2064,Sheet1!$B$3:$AH$1266,Sheet1!H$1+(Sheet1!$A$1-1)*10,FALSE)&gt;9999,-2,IF(VLOOKUP($A2064,Sheet1!$B$3:$AH$1266,Sheet1!H$1+(Sheet1!$A$1-1)*10,FALSE)&gt;999,-1,0)))))))</f>
        <v>231</v>
      </c>
      <c r="Y2064" s="385">
        <f>IF(ISNA(VLOOKUP($A2064,Sheet1!$B$3:$AH$1266,Sheet1!I$1+(Sheet1!$A$1-1)*10,FALSE))=TRUE,"---",IF(VLOOKUP($A2064,Sheet1!$B$3:$AH$1266,Sheet1!I$1+(Sheet1!$A$1-1)*10,FALSE)="---","---", (ROUND(VLOOKUP($A2064,Sheet1!$B$3:$AH$1266,Sheet1!I$1+(Sheet1!$A$1-1)*10,FALSE),IF(VLOOKUP($A2064,Sheet1!$B$3:$AH$1266,Sheet1!I$1+(Sheet1!$A$1-1)*10,FALSE)&gt;99999,-3,IF(VLOOKUP($A2064,Sheet1!$B$3:$AH$1266,Sheet1!I$1+(Sheet1!$A$1-1)*10,FALSE)&gt;9999,-2,IF(VLOOKUP($A2064,Sheet1!$B$3:$AH$1266,Sheet1!I$1+(Sheet1!$A$1-1)*10,FALSE)&gt;999,-1,0)))))))</f>
        <v>277</v>
      </c>
      <c r="Z2064" s="385">
        <f>IF(ISNA(VLOOKUP($A2064,Sheet1!$B$3:$AH$1266,Sheet1!J$1+(Sheet1!$A$1-1)*10,FALSE))=TRUE,"---",IF(VLOOKUP($A2064,Sheet1!$B$3:$AH$1266,Sheet1!J$1+(Sheet1!$A$1-1)*10,FALSE)="---","---", (ROUND(VLOOKUP($A2064,Sheet1!$B$3:$AH$1266,Sheet1!J$1+(Sheet1!$A$1-1)*10,FALSE),IF(VLOOKUP($A2064,Sheet1!$B$3:$AH$1266,Sheet1!J$1+(Sheet1!$A$1-1)*10,FALSE)&gt;99999,-3,IF(VLOOKUP($A2064,Sheet1!$B$3:$AH$1266,Sheet1!J$1+(Sheet1!$A$1-1)*10,FALSE)&gt;9999,-2,IF(VLOOKUP($A2064,Sheet1!$B$3:$AH$1266,Sheet1!J$1+(Sheet1!$A$1-1)*10,FALSE)&gt;999,-1,0)))))))</f>
        <v>345</v>
      </c>
      <c r="AA2064" s="385">
        <f>IF(ISNA(VLOOKUP($A2064,Sheet1!$B$3:$AH$1266,Sheet1!K$1+(Sheet1!$A$1-1)*10,FALSE))=TRUE,"---",IF(VLOOKUP($A2064,Sheet1!$B$3:$AH$1266,Sheet1!K$1+(Sheet1!$A$1-1)*10,FALSE)="---","---", (ROUND(VLOOKUP($A2064,Sheet1!$B$3:$AH$1266,Sheet1!K$1+(Sheet1!$A$1-1)*10,FALSE),IF(VLOOKUP($A2064,Sheet1!$B$3:$AH$1266,Sheet1!K$1+(Sheet1!$A$1-1)*10,FALSE)&gt;99999,-3,IF(VLOOKUP($A2064,Sheet1!$B$3:$AH$1266,Sheet1!K$1+(Sheet1!$A$1-1)*10,FALSE)&gt;9999,-2,IF(VLOOKUP($A2064,Sheet1!$B$3:$AH$1266,Sheet1!K$1+(Sheet1!$A$1-1)*10,FALSE)&gt;999,-1,0)))))))</f>
        <v>399</v>
      </c>
      <c r="AB2064" s="385">
        <f>IF(ISNA(VLOOKUP($A2064,Sheet1!$B$3:$AH$1266,Sheet1!L$1+(Sheet1!$A$1-1)*10,FALSE))=TRUE,"---",IF(VLOOKUP($A2064,Sheet1!$B$3:$AH$1266,Sheet1!L$1+(Sheet1!$A$1-1)*10,FALSE)="---","---", (ROUND(VLOOKUP($A2064,Sheet1!$B$3:$AH$1266,Sheet1!L$1+(Sheet1!$A$1-1)*10,FALSE),IF(VLOOKUP($A2064,Sheet1!$B$3:$AH$1266,Sheet1!L$1+(Sheet1!$A$1-1)*10,FALSE)&gt;99999,-3,IF(VLOOKUP($A2064,Sheet1!$B$3:$AH$1266,Sheet1!L$1+(Sheet1!$A$1-1)*10,FALSE)&gt;9999,-2,IF(VLOOKUP($A2064,Sheet1!$B$3:$AH$1266,Sheet1!L$1+(Sheet1!$A$1-1)*10,FALSE)&gt;999,-1,0)))))))</f>
        <v>457</v>
      </c>
      <c r="AC2064" s="385">
        <f>IF(ISNA(VLOOKUP($A2064,Sheet1!$B$3:$AH$1266,Sheet1!M$1+(Sheet1!$A$1-1)*10,FALSE))=TRUE,"---",IF(VLOOKUP($A2064,Sheet1!$B$3:$AH$1266,Sheet1!M$1+(Sheet1!$A$1-1)*10,FALSE)="---","---", (ROUND(VLOOKUP($A2064,Sheet1!$B$3:$AH$1266,Sheet1!M$1+(Sheet1!$A$1-1)*10,FALSE),IF(VLOOKUP($A2064,Sheet1!$B$3:$AH$1266,Sheet1!M$1+(Sheet1!$A$1-1)*10,FALSE)&gt;99999,-3,IF(VLOOKUP($A2064,Sheet1!$B$3:$AH$1266,Sheet1!M$1+(Sheet1!$A$1-1)*10,FALSE)&gt;9999,-2,IF(VLOOKUP($A2064,Sheet1!$B$3:$AH$1266,Sheet1!M$1+(Sheet1!$A$1-1)*10,FALSE)&gt;999,-1,0)))))))</f>
        <v>511</v>
      </c>
      <c r="AD2064" s="385">
        <f>IF(ISNA(VLOOKUP($A2064,Sheet1!$B$3:$AH$1266,Sheet1!N$1+(Sheet1!$A$1-1)*10,FALSE))=TRUE,"---",IF(VLOOKUP($A2064,Sheet1!$B$3:$AH$1266,Sheet1!N$1+(Sheet1!$A$1-1)*10,FALSE)="---","---", (ROUND(VLOOKUP($A2064,Sheet1!$B$3:$AH$1266,Sheet1!N$1+(Sheet1!$A$1-1)*10,FALSE),IF(VLOOKUP($A2064,Sheet1!$B$3:$AH$1266,Sheet1!N$1+(Sheet1!$A$1-1)*10,FALSE)&gt;99999,-3,IF(VLOOKUP($A2064,Sheet1!$B$3:$AH$1266,Sheet1!N$1+(Sheet1!$A$1-1)*10,FALSE)&gt;9999,-2,IF(VLOOKUP($A2064,Sheet1!$B$3:$AH$1266,Sheet1!N$1+(Sheet1!$A$1-1)*10,FALSE)&gt;999,-1,0)))))))</f>
        <v>589</v>
      </c>
    </row>
    <row r="2065" spans="1:30" ht="25.5" customHeight="1" x14ac:dyDescent="0.25">
      <c r="A2065" s="304"/>
      <c r="B2065" s="346"/>
      <c r="C2065" s="304"/>
      <c r="D2065" s="304"/>
      <c r="E2065" s="305" t="e">
        <v>#N/A</v>
      </c>
      <c r="F2065" s="346"/>
      <c r="G2065" s="352"/>
      <c r="H2065" s="348"/>
      <c r="I2065" s="119">
        <v>35083</v>
      </c>
      <c r="J2065" s="124">
        <v>6.47</v>
      </c>
      <c r="K2065" s="118" t="s">
        <v>28</v>
      </c>
      <c r="L2065" s="129" t="s">
        <v>4405</v>
      </c>
      <c r="M2065" s="130" t="s">
        <v>4405</v>
      </c>
      <c r="N2065" s="118" t="s">
        <v>75</v>
      </c>
      <c r="O2065" s="71" t="s">
        <v>4405</v>
      </c>
      <c r="P2065" s="71" t="s">
        <v>4405</v>
      </c>
      <c r="Q2065" s="71" t="s">
        <v>4405</v>
      </c>
      <c r="R2065" s="73" t="s">
        <v>4405</v>
      </c>
      <c r="S2065" s="357" t="e">
        <v>#N/A</v>
      </c>
      <c r="T2065" s="357" t="str">
        <f>IF(ISNA(VLOOKUP(A2065,Sheet1!B$3:C$1266,2,FALSE)=TRUE),"ND",VLOOKUP(A2065,Sheet1!B$3:C$1266,2,FALSE))</f>
        <v>ND</v>
      </c>
      <c r="U2065" s="385" t="str">
        <f>IF(ISNA(VLOOKUP($A2065,Sheet1!$B$3:$AH$1266,Sheet1!E$1+(Sheet1!$A$1-1)*10,FALSE))=TRUE,"---",IF(VLOOKUP($A2065,Sheet1!$B$3:$AH$1266,Sheet1!E$1+(Sheet1!$A$1-1)*10,FALSE)="---","---", (ROUND(VLOOKUP($A2065,Sheet1!$B$3:$AH$1266,Sheet1!E$1+(Sheet1!$A$1-1)*10,FALSE),IF(VLOOKUP($A2065,Sheet1!$B$3:$AH$1266,Sheet1!E$1+(Sheet1!$A$1-1)*10,FALSE)&gt;99999,-3,IF(VLOOKUP($A2065,Sheet1!$B$3:$AH$1266,Sheet1!E$1+(Sheet1!$A$1-1)*10,FALSE)&gt;9999,-2,IF(VLOOKUP($A2065,Sheet1!$B$3:$AH$1266,Sheet1!E$1+(Sheet1!$A$1-1)*10,FALSE)&gt;999,-1,0)))))))</f>
        <v>---</v>
      </c>
      <c r="V2065" s="385" t="str">
        <f>IF(ISNA(VLOOKUP($A2065,Sheet1!$B$3:$AH$1266,Sheet1!F$1+(Sheet1!$A$1-1)*10,FALSE))=TRUE,"---",IF(VLOOKUP($A2065,Sheet1!$B$3:$AH$1266,Sheet1!F$1+(Sheet1!$A$1-1)*10,FALSE)="---","---", (ROUND(VLOOKUP($A2065,Sheet1!$B$3:$AH$1266,Sheet1!F$1+(Sheet1!$A$1-1)*10,FALSE),IF(VLOOKUP($A2065,Sheet1!$B$3:$AH$1266,Sheet1!F$1+(Sheet1!$A$1-1)*10,FALSE)&gt;99999,-3,IF(VLOOKUP($A2065,Sheet1!$B$3:$AH$1266,Sheet1!F$1+(Sheet1!$A$1-1)*10,FALSE)&gt;9999,-2,IF(VLOOKUP($A2065,Sheet1!$B$3:$AH$1266,Sheet1!F$1+(Sheet1!$A$1-1)*10,FALSE)&gt;999,-1,0)))))))</f>
        <v>---</v>
      </c>
      <c r="W2065" s="385" t="str">
        <f>IF(ISNA(VLOOKUP($A2065,Sheet1!$B$3:$AH$1266,Sheet1!G$1+(Sheet1!$A$1-1)*10,FALSE))=TRUE,"---",IF(VLOOKUP($A2065,Sheet1!$B$3:$AH$1266,Sheet1!G$1+(Sheet1!$A$1-1)*10,FALSE)="---","---", (ROUND(VLOOKUP($A2065,Sheet1!$B$3:$AH$1266,Sheet1!G$1+(Sheet1!$A$1-1)*10,FALSE),IF(VLOOKUP($A2065,Sheet1!$B$3:$AH$1266,Sheet1!G$1+(Sheet1!$A$1-1)*10,FALSE)&gt;99999,-3,IF(VLOOKUP($A2065,Sheet1!$B$3:$AH$1266,Sheet1!G$1+(Sheet1!$A$1-1)*10,FALSE)&gt;9999,-2,IF(VLOOKUP($A2065,Sheet1!$B$3:$AH$1266,Sheet1!G$1+(Sheet1!$A$1-1)*10,FALSE)&gt;999,-1,0)))))))</f>
        <v>---</v>
      </c>
      <c r="X2065" s="385" t="str">
        <f>IF(ISNA(VLOOKUP($A2065,Sheet1!$B$3:$AH$1266,Sheet1!H$1+(Sheet1!$A$1-1)*10,FALSE))=TRUE,"---",IF(VLOOKUP($A2065,Sheet1!$B$3:$AH$1266,Sheet1!H$1+(Sheet1!$A$1-1)*10,FALSE)="---","---", (ROUND(VLOOKUP($A2065,Sheet1!$B$3:$AH$1266,Sheet1!H$1+(Sheet1!$A$1-1)*10,FALSE),IF(VLOOKUP($A2065,Sheet1!$B$3:$AH$1266,Sheet1!H$1+(Sheet1!$A$1-1)*10,FALSE)&gt;99999,-3,IF(VLOOKUP($A2065,Sheet1!$B$3:$AH$1266,Sheet1!H$1+(Sheet1!$A$1-1)*10,FALSE)&gt;9999,-2,IF(VLOOKUP($A2065,Sheet1!$B$3:$AH$1266,Sheet1!H$1+(Sheet1!$A$1-1)*10,FALSE)&gt;999,-1,0)))))))</f>
        <v>---</v>
      </c>
      <c r="Y2065" s="385" t="str">
        <f>IF(ISNA(VLOOKUP($A2065,Sheet1!$B$3:$AH$1266,Sheet1!I$1+(Sheet1!$A$1-1)*10,FALSE))=TRUE,"---",IF(VLOOKUP($A2065,Sheet1!$B$3:$AH$1266,Sheet1!I$1+(Sheet1!$A$1-1)*10,FALSE)="---","---", (ROUND(VLOOKUP($A2065,Sheet1!$B$3:$AH$1266,Sheet1!I$1+(Sheet1!$A$1-1)*10,FALSE),IF(VLOOKUP($A2065,Sheet1!$B$3:$AH$1266,Sheet1!I$1+(Sheet1!$A$1-1)*10,FALSE)&gt;99999,-3,IF(VLOOKUP($A2065,Sheet1!$B$3:$AH$1266,Sheet1!I$1+(Sheet1!$A$1-1)*10,FALSE)&gt;9999,-2,IF(VLOOKUP($A2065,Sheet1!$B$3:$AH$1266,Sheet1!I$1+(Sheet1!$A$1-1)*10,FALSE)&gt;999,-1,0)))))))</f>
        <v>---</v>
      </c>
      <c r="Z2065" s="385" t="str">
        <f>IF(ISNA(VLOOKUP($A2065,Sheet1!$B$3:$AH$1266,Sheet1!J$1+(Sheet1!$A$1-1)*10,FALSE))=TRUE,"---",IF(VLOOKUP($A2065,Sheet1!$B$3:$AH$1266,Sheet1!J$1+(Sheet1!$A$1-1)*10,FALSE)="---","---", (ROUND(VLOOKUP($A2065,Sheet1!$B$3:$AH$1266,Sheet1!J$1+(Sheet1!$A$1-1)*10,FALSE),IF(VLOOKUP($A2065,Sheet1!$B$3:$AH$1266,Sheet1!J$1+(Sheet1!$A$1-1)*10,FALSE)&gt;99999,-3,IF(VLOOKUP($A2065,Sheet1!$B$3:$AH$1266,Sheet1!J$1+(Sheet1!$A$1-1)*10,FALSE)&gt;9999,-2,IF(VLOOKUP($A2065,Sheet1!$B$3:$AH$1266,Sheet1!J$1+(Sheet1!$A$1-1)*10,FALSE)&gt;999,-1,0)))))))</f>
        <v>---</v>
      </c>
      <c r="AA2065" s="385" t="str">
        <f>IF(ISNA(VLOOKUP($A2065,Sheet1!$B$3:$AH$1266,Sheet1!K$1+(Sheet1!$A$1-1)*10,FALSE))=TRUE,"---",IF(VLOOKUP($A2065,Sheet1!$B$3:$AH$1266,Sheet1!K$1+(Sheet1!$A$1-1)*10,FALSE)="---","---", (ROUND(VLOOKUP($A2065,Sheet1!$B$3:$AH$1266,Sheet1!K$1+(Sheet1!$A$1-1)*10,FALSE),IF(VLOOKUP($A2065,Sheet1!$B$3:$AH$1266,Sheet1!K$1+(Sheet1!$A$1-1)*10,FALSE)&gt;99999,-3,IF(VLOOKUP($A2065,Sheet1!$B$3:$AH$1266,Sheet1!K$1+(Sheet1!$A$1-1)*10,FALSE)&gt;9999,-2,IF(VLOOKUP($A2065,Sheet1!$B$3:$AH$1266,Sheet1!K$1+(Sheet1!$A$1-1)*10,FALSE)&gt;999,-1,0)))))))</f>
        <v>---</v>
      </c>
      <c r="AB2065" s="385" t="str">
        <f>IF(ISNA(VLOOKUP($A2065,Sheet1!$B$3:$AH$1266,Sheet1!L$1+(Sheet1!$A$1-1)*10,FALSE))=TRUE,"---",IF(VLOOKUP($A2065,Sheet1!$B$3:$AH$1266,Sheet1!L$1+(Sheet1!$A$1-1)*10,FALSE)="---","---", (ROUND(VLOOKUP($A2065,Sheet1!$B$3:$AH$1266,Sheet1!L$1+(Sheet1!$A$1-1)*10,FALSE),IF(VLOOKUP($A2065,Sheet1!$B$3:$AH$1266,Sheet1!L$1+(Sheet1!$A$1-1)*10,FALSE)&gt;99999,-3,IF(VLOOKUP($A2065,Sheet1!$B$3:$AH$1266,Sheet1!L$1+(Sheet1!$A$1-1)*10,FALSE)&gt;9999,-2,IF(VLOOKUP($A2065,Sheet1!$B$3:$AH$1266,Sheet1!L$1+(Sheet1!$A$1-1)*10,FALSE)&gt;999,-1,0)))))))</f>
        <v>---</v>
      </c>
      <c r="AC2065" s="385" t="str">
        <f>IF(ISNA(VLOOKUP($A2065,Sheet1!$B$3:$AH$1266,Sheet1!M$1+(Sheet1!$A$1-1)*10,FALSE))=TRUE,"---",IF(VLOOKUP($A2065,Sheet1!$B$3:$AH$1266,Sheet1!M$1+(Sheet1!$A$1-1)*10,FALSE)="---","---", (ROUND(VLOOKUP($A2065,Sheet1!$B$3:$AH$1266,Sheet1!M$1+(Sheet1!$A$1-1)*10,FALSE),IF(VLOOKUP($A2065,Sheet1!$B$3:$AH$1266,Sheet1!M$1+(Sheet1!$A$1-1)*10,FALSE)&gt;99999,-3,IF(VLOOKUP($A2065,Sheet1!$B$3:$AH$1266,Sheet1!M$1+(Sheet1!$A$1-1)*10,FALSE)&gt;9999,-2,IF(VLOOKUP($A2065,Sheet1!$B$3:$AH$1266,Sheet1!M$1+(Sheet1!$A$1-1)*10,FALSE)&gt;999,-1,0)))))))</f>
        <v>---</v>
      </c>
      <c r="AD2065" s="385" t="str">
        <f>IF(ISNA(VLOOKUP($A2065,Sheet1!$B$3:$AH$1266,Sheet1!N$1+(Sheet1!$A$1-1)*10,FALSE))=TRUE,"---",IF(VLOOKUP($A2065,Sheet1!$B$3:$AH$1266,Sheet1!N$1+(Sheet1!$A$1-1)*10,FALSE)="---","---", (ROUND(VLOOKUP($A2065,Sheet1!$B$3:$AH$1266,Sheet1!N$1+(Sheet1!$A$1-1)*10,FALSE),IF(VLOOKUP($A2065,Sheet1!$B$3:$AH$1266,Sheet1!N$1+(Sheet1!$A$1-1)*10,FALSE)&gt;99999,-3,IF(VLOOKUP($A2065,Sheet1!$B$3:$AH$1266,Sheet1!N$1+(Sheet1!$A$1-1)*10,FALSE)&gt;9999,-2,IF(VLOOKUP($A2065,Sheet1!$B$3:$AH$1266,Sheet1!N$1+(Sheet1!$A$1-1)*10,FALSE)&gt;999,-1,0)))))))</f>
        <v>---</v>
      </c>
    </row>
    <row r="2066" spans="1:30" ht="25.5" customHeight="1" x14ac:dyDescent="0.25">
      <c r="A2066" s="125" t="s">
        <v>2982</v>
      </c>
      <c r="B2066" s="126" t="s">
        <v>2983</v>
      </c>
      <c r="C2066" s="125">
        <v>440309</v>
      </c>
      <c r="D2066" s="125">
        <v>732845</v>
      </c>
      <c r="E2066" s="70" t="s">
        <v>3049</v>
      </c>
      <c r="F2066" s="52" t="s">
        <v>5031</v>
      </c>
      <c r="G2066" s="127" t="s">
        <v>31</v>
      </c>
      <c r="H2066" s="158">
        <v>27</v>
      </c>
      <c r="I2066" s="112">
        <v>35083</v>
      </c>
      <c r="J2066" s="113">
        <v>4.97</v>
      </c>
      <c r="K2066" s="114" t="s">
        <v>4405</v>
      </c>
      <c r="L2066" s="115">
        <v>1290</v>
      </c>
      <c r="M2066" s="116">
        <v>47.8</v>
      </c>
      <c r="N2066" s="114" t="s">
        <v>4405</v>
      </c>
      <c r="O2066" s="68">
        <f t="shared" si="68"/>
        <v>9.7907497555841108</v>
      </c>
      <c r="P2066" s="68">
        <f>IF(O2066&lt;&gt;"",VLOOKUP($A2066,Sheet4!$A$2:$O$1309,14,FALSE)*100,"")</f>
        <v>1.6473855015570193</v>
      </c>
      <c r="Q2066" s="68">
        <f>IF(P2066&lt;&gt;"",VLOOKUP($A2066,Sheet4!$A$2:$O$1309,15,FALSE)*100,"")</f>
        <v>15.015864480938291</v>
      </c>
      <c r="R2066" s="74">
        <f t="shared" si="69"/>
        <v>10</v>
      </c>
      <c r="S2066" s="64" t="s">
        <v>4364</v>
      </c>
      <c r="T2066" s="64" t="str">
        <f>IF(ISNA(VLOOKUP(A2066,Sheet1!B$3:C$1266,2,FALSE)=TRUE),"NC",VLOOKUP(A2066,Sheet1!B$3:C$1266,2,FALSE))</f>
        <v>Rural10</v>
      </c>
      <c r="U2066" s="65">
        <f>IF(ISNA(VLOOKUP($A2066,Sheet1!$B$3:$AH$1266,Sheet1!E$1+(Sheet1!$A$1-1)*10,FALSE))=TRUE,"---",IF(VLOOKUP($A2066,Sheet1!$B$3:$AH$1266,Sheet1!E$1+(Sheet1!$A$1-1)*10,FALSE)="---","---", (ROUND(VLOOKUP($A2066,Sheet1!$B$3:$AH$1266,Sheet1!E$1+(Sheet1!$A$1-1)*10,FALSE),IF(VLOOKUP($A2066,Sheet1!$B$3:$AH$1266,Sheet1!E$1+(Sheet1!$A$1-1)*10,FALSE)&gt;99999,-3,IF(VLOOKUP($A2066,Sheet1!$B$3:$AH$1266,Sheet1!E$1+(Sheet1!$A$1-1)*10,FALSE)&gt;9999,-2,IF(VLOOKUP($A2066,Sheet1!$B$3:$AH$1266,Sheet1!E$1+(Sheet1!$A$1-1)*10,FALSE)&gt;999,-1,0)))))))</f>
        <v>433</v>
      </c>
      <c r="V2066" s="65">
        <f>IF(ISNA(VLOOKUP($A2066,Sheet1!$B$3:$AH$1266,Sheet1!F$1+(Sheet1!$A$1-1)*10,FALSE))=TRUE,"---",IF(VLOOKUP($A2066,Sheet1!$B$3:$AH$1266,Sheet1!F$1+(Sheet1!$A$1-1)*10,FALSE)="---","---", (ROUND(VLOOKUP($A2066,Sheet1!$B$3:$AH$1266,Sheet1!F$1+(Sheet1!$A$1-1)*10,FALSE),IF(VLOOKUP($A2066,Sheet1!$B$3:$AH$1266,Sheet1!F$1+(Sheet1!$A$1-1)*10,FALSE)&gt;99999,-3,IF(VLOOKUP($A2066,Sheet1!$B$3:$AH$1266,Sheet1!F$1+(Sheet1!$A$1-1)*10,FALSE)&gt;9999,-2,IF(VLOOKUP($A2066,Sheet1!$B$3:$AH$1266,Sheet1!F$1+(Sheet1!$A$1-1)*10,FALSE)&gt;999,-1,0)))))))</f>
        <v>539</v>
      </c>
      <c r="W2066" s="65">
        <f>IF(ISNA(VLOOKUP($A2066,Sheet1!$B$3:$AH$1266,Sheet1!G$1+(Sheet1!$A$1-1)*10,FALSE))=TRUE,"---",IF(VLOOKUP($A2066,Sheet1!$B$3:$AH$1266,Sheet1!G$1+(Sheet1!$A$1-1)*10,FALSE)="---","---", (ROUND(VLOOKUP($A2066,Sheet1!$B$3:$AH$1266,Sheet1!G$1+(Sheet1!$A$1-1)*10,FALSE),IF(VLOOKUP($A2066,Sheet1!$B$3:$AH$1266,Sheet1!G$1+(Sheet1!$A$1-1)*10,FALSE)&gt;99999,-3,IF(VLOOKUP($A2066,Sheet1!$B$3:$AH$1266,Sheet1!G$1+(Sheet1!$A$1-1)*10,FALSE)&gt;9999,-2,IF(VLOOKUP($A2066,Sheet1!$B$3:$AH$1266,Sheet1!G$1+(Sheet1!$A$1-1)*10,FALSE)&gt;999,-1,0)))))))</f>
        <v>674</v>
      </c>
      <c r="X2066" s="65">
        <f>IF(ISNA(VLOOKUP($A2066,Sheet1!$B$3:$AH$1266,Sheet1!H$1+(Sheet1!$A$1-1)*10,FALSE))=TRUE,"---",IF(VLOOKUP($A2066,Sheet1!$B$3:$AH$1266,Sheet1!H$1+(Sheet1!$A$1-1)*10,FALSE)="---","---", (ROUND(VLOOKUP($A2066,Sheet1!$B$3:$AH$1266,Sheet1!H$1+(Sheet1!$A$1-1)*10,FALSE),IF(VLOOKUP($A2066,Sheet1!$B$3:$AH$1266,Sheet1!H$1+(Sheet1!$A$1-1)*10,FALSE)&gt;99999,-3,IF(VLOOKUP($A2066,Sheet1!$B$3:$AH$1266,Sheet1!H$1+(Sheet1!$A$1-1)*10,FALSE)&gt;9999,-2,IF(VLOOKUP($A2066,Sheet1!$B$3:$AH$1266,Sheet1!H$1+(Sheet1!$A$1-1)*10,FALSE)&gt;999,-1,0)))))))</f>
        <v>1030</v>
      </c>
      <c r="Y2066" s="65">
        <f>IF(ISNA(VLOOKUP($A2066,Sheet1!$B$3:$AH$1266,Sheet1!I$1+(Sheet1!$A$1-1)*10,FALSE))=TRUE,"---",IF(VLOOKUP($A2066,Sheet1!$B$3:$AH$1266,Sheet1!I$1+(Sheet1!$A$1-1)*10,FALSE)="---","---", (ROUND(VLOOKUP($A2066,Sheet1!$B$3:$AH$1266,Sheet1!I$1+(Sheet1!$A$1-1)*10,FALSE),IF(VLOOKUP($A2066,Sheet1!$B$3:$AH$1266,Sheet1!I$1+(Sheet1!$A$1-1)*10,FALSE)&gt;99999,-3,IF(VLOOKUP($A2066,Sheet1!$B$3:$AH$1266,Sheet1!I$1+(Sheet1!$A$1-1)*10,FALSE)&gt;9999,-2,IF(VLOOKUP($A2066,Sheet1!$B$3:$AH$1266,Sheet1!I$1+(Sheet1!$A$1-1)*10,FALSE)&gt;999,-1,0)))))))</f>
        <v>1280</v>
      </c>
      <c r="Z2066" s="65">
        <f>IF(ISNA(VLOOKUP($A2066,Sheet1!$B$3:$AH$1266,Sheet1!J$1+(Sheet1!$A$1-1)*10,FALSE))=TRUE,"---",IF(VLOOKUP($A2066,Sheet1!$B$3:$AH$1266,Sheet1!J$1+(Sheet1!$A$1-1)*10,FALSE)="---","---", (ROUND(VLOOKUP($A2066,Sheet1!$B$3:$AH$1266,Sheet1!J$1+(Sheet1!$A$1-1)*10,FALSE),IF(VLOOKUP($A2066,Sheet1!$B$3:$AH$1266,Sheet1!J$1+(Sheet1!$A$1-1)*10,FALSE)&gt;99999,-3,IF(VLOOKUP($A2066,Sheet1!$B$3:$AH$1266,Sheet1!J$1+(Sheet1!$A$1-1)*10,FALSE)&gt;9999,-2,IF(VLOOKUP($A2066,Sheet1!$B$3:$AH$1266,Sheet1!J$1+(Sheet1!$A$1-1)*10,FALSE)&gt;999,-1,0)))))))</f>
        <v>1600</v>
      </c>
      <c r="AA2066" s="65">
        <f>IF(ISNA(VLOOKUP($A2066,Sheet1!$B$3:$AH$1266,Sheet1!K$1+(Sheet1!$A$1-1)*10,FALSE))=TRUE,"---",IF(VLOOKUP($A2066,Sheet1!$B$3:$AH$1266,Sheet1!K$1+(Sheet1!$A$1-1)*10,FALSE)="---","---", (ROUND(VLOOKUP($A2066,Sheet1!$B$3:$AH$1266,Sheet1!K$1+(Sheet1!$A$1-1)*10,FALSE),IF(VLOOKUP($A2066,Sheet1!$B$3:$AH$1266,Sheet1!K$1+(Sheet1!$A$1-1)*10,FALSE)&gt;99999,-3,IF(VLOOKUP($A2066,Sheet1!$B$3:$AH$1266,Sheet1!K$1+(Sheet1!$A$1-1)*10,FALSE)&gt;9999,-2,IF(VLOOKUP($A2066,Sheet1!$B$3:$AH$1266,Sheet1!K$1+(Sheet1!$A$1-1)*10,FALSE)&gt;999,-1,0)))))))</f>
        <v>1840</v>
      </c>
      <c r="AB2066" s="65">
        <f>IF(ISNA(VLOOKUP($A2066,Sheet1!$B$3:$AH$1266,Sheet1!L$1+(Sheet1!$A$1-1)*10,FALSE))=TRUE,"---",IF(VLOOKUP($A2066,Sheet1!$B$3:$AH$1266,Sheet1!L$1+(Sheet1!$A$1-1)*10,FALSE)="---","---", (ROUND(VLOOKUP($A2066,Sheet1!$B$3:$AH$1266,Sheet1!L$1+(Sheet1!$A$1-1)*10,FALSE),IF(VLOOKUP($A2066,Sheet1!$B$3:$AH$1266,Sheet1!L$1+(Sheet1!$A$1-1)*10,FALSE)&gt;99999,-3,IF(VLOOKUP($A2066,Sheet1!$B$3:$AH$1266,Sheet1!L$1+(Sheet1!$A$1-1)*10,FALSE)&gt;9999,-2,IF(VLOOKUP($A2066,Sheet1!$B$3:$AH$1266,Sheet1!L$1+(Sheet1!$A$1-1)*10,FALSE)&gt;999,-1,0)))))))</f>
        <v>2100</v>
      </c>
      <c r="AC2066" s="65">
        <f>IF(ISNA(VLOOKUP($A2066,Sheet1!$B$3:$AH$1266,Sheet1!M$1+(Sheet1!$A$1-1)*10,FALSE))=TRUE,"---",IF(VLOOKUP($A2066,Sheet1!$B$3:$AH$1266,Sheet1!M$1+(Sheet1!$A$1-1)*10,FALSE)="---","---", (ROUND(VLOOKUP($A2066,Sheet1!$B$3:$AH$1266,Sheet1!M$1+(Sheet1!$A$1-1)*10,FALSE),IF(VLOOKUP($A2066,Sheet1!$B$3:$AH$1266,Sheet1!M$1+(Sheet1!$A$1-1)*10,FALSE)&gt;99999,-3,IF(VLOOKUP($A2066,Sheet1!$B$3:$AH$1266,Sheet1!M$1+(Sheet1!$A$1-1)*10,FALSE)&gt;9999,-2,IF(VLOOKUP($A2066,Sheet1!$B$3:$AH$1266,Sheet1!M$1+(Sheet1!$A$1-1)*10,FALSE)&gt;999,-1,0)))))))</f>
        <v>2350</v>
      </c>
      <c r="AD2066" s="65">
        <f>IF(ISNA(VLOOKUP($A2066,Sheet1!$B$3:$AH$1266,Sheet1!N$1+(Sheet1!$A$1-1)*10,FALSE))=TRUE,"---",IF(VLOOKUP($A2066,Sheet1!$B$3:$AH$1266,Sheet1!N$1+(Sheet1!$A$1-1)*10,FALSE)="---","---", (ROUND(VLOOKUP($A2066,Sheet1!$B$3:$AH$1266,Sheet1!N$1+(Sheet1!$A$1-1)*10,FALSE),IF(VLOOKUP($A2066,Sheet1!$B$3:$AH$1266,Sheet1!N$1+(Sheet1!$A$1-1)*10,FALSE)&gt;99999,-3,IF(VLOOKUP($A2066,Sheet1!$B$3:$AH$1266,Sheet1!N$1+(Sheet1!$A$1-1)*10,FALSE)&gt;9999,-2,IF(VLOOKUP($A2066,Sheet1!$B$3:$AH$1266,Sheet1!N$1+(Sheet1!$A$1-1)*10,FALSE)&gt;999,-1,0)))))))</f>
        <v>2710</v>
      </c>
    </row>
    <row r="2067" spans="1:30" ht="25.5" customHeight="1" x14ac:dyDescent="0.25">
      <c r="A2067" s="133" t="s">
        <v>2984</v>
      </c>
      <c r="B2067" s="141" t="s">
        <v>2985</v>
      </c>
      <c r="C2067" s="133">
        <v>435633</v>
      </c>
      <c r="D2067" s="133">
        <v>732749</v>
      </c>
      <c r="E2067" s="67" t="s">
        <v>3049</v>
      </c>
      <c r="F2067" s="117" t="s">
        <v>4851</v>
      </c>
      <c r="G2067" s="118" t="s">
        <v>31</v>
      </c>
      <c r="H2067" s="136">
        <v>51.6</v>
      </c>
      <c r="I2067" s="119">
        <v>40783</v>
      </c>
      <c r="J2067" s="124">
        <v>8.93</v>
      </c>
      <c r="K2067" s="121" t="s">
        <v>4405</v>
      </c>
      <c r="L2067" s="122">
        <v>4130</v>
      </c>
      <c r="M2067" s="164">
        <v>80</v>
      </c>
      <c r="N2067" s="118" t="s">
        <v>17</v>
      </c>
      <c r="O2067" s="71">
        <f t="shared" si="68"/>
        <v>1.7394204683995251</v>
      </c>
      <c r="P2067" s="71">
        <f>IF(O2067&lt;&gt;"",VLOOKUP($A2067,Sheet4!$A$2:$O$1309,14,FALSE)*100,"")</f>
        <v>0.82711333310753199</v>
      </c>
      <c r="Q2067" s="71">
        <f>IF(P2067&lt;&gt;"",VLOOKUP($A2067,Sheet4!$A$2:$O$1309,15,FALSE)*100,"")</f>
        <v>7.813159551342852</v>
      </c>
      <c r="R2067" s="73">
        <f t="shared" si="69"/>
        <v>60</v>
      </c>
      <c r="S2067" s="63" t="s">
        <v>4364</v>
      </c>
      <c r="T2067" s="63" t="str">
        <f>IF(ISNA(VLOOKUP(A2067,Sheet1!B$3:C$1266,2,FALSE)=TRUE),"NC",VLOOKUP(A2067,Sheet1!B$3:C$1266,2,FALSE))</f>
        <v>Rural10</v>
      </c>
      <c r="U2067" s="66">
        <f>IF(ISNA(VLOOKUP($A2067,Sheet1!$B$3:$AH$1266,Sheet1!E$1+(Sheet1!$A$1-1)*10,FALSE))=TRUE,"---",IF(VLOOKUP($A2067,Sheet1!$B$3:$AH$1266,Sheet1!E$1+(Sheet1!$A$1-1)*10,FALSE)="---","---", (ROUND(VLOOKUP($A2067,Sheet1!$B$3:$AH$1266,Sheet1!E$1+(Sheet1!$A$1-1)*10,FALSE),IF(VLOOKUP($A2067,Sheet1!$B$3:$AH$1266,Sheet1!E$1+(Sheet1!$A$1-1)*10,FALSE)&gt;99999,-3,IF(VLOOKUP($A2067,Sheet1!$B$3:$AH$1266,Sheet1!E$1+(Sheet1!$A$1-1)*10,FALSE)&gt;9999,-2,IF(VLOOKUP($A2067,Sheet1!$B$3:$AH$1266,Sheet1!E$1+(Sheet1!$A$1-1)*10,FALSE)&gt;999,-1,0)))))))</f>
        <v>791</v>
      </c>
      <c r="V2067" s="66">
        <f>IF(ISNA(VLOOKUP($A2067,Sheet1!$B$3:$AH$1266,Sheet1!F$1+(Sheet1!$A$1-1)*10,FALSE))=TRUE,"---",IF(VLOOKUP($A2067,Sheet1!$B$3:$AH$1266,Sheet1!F$1+(Sheet1!$A$1-1)*10,FALSE)="---","---", (ROUND(VLOOKUP($A2067,Sheet1!$B$3:$AH$1266,Sheet1!F$1+(Sheet1!$A$1-1)*10,FALSE),IF(VLOOKUP($A2067,Sheet1!$B$3:$AH$1266,Sheet1!F$1+(Sheet1!$A$1-1)*10,FALSE)&gt;99999,-3,IF(VLOOKUP($A2067,Sheet1!$B$3:$AH$1266,Sheet1!F$1+(Sheet1!$A$1-1)*10,FALSE)&gt;9999,-2,IF(VLOOKUP($A2067,Sheet1!$B$3:$AH$1266,Sheet1!F$1+(Sheet1!$A$1-1)*10,FALSE)&gt;999,-1,0)))))))</f>
        <v>999</v>
      </c>
      <c r="W2067" s="66">
        <f>IF(ISNA(VLOOKUP($A2067,Sheet1!$B$3:$AH$1266,Sheet1!G$1+(Sheet1!$A$1-1)*10,FALSE))=TRUE,"---",IF(VLOOKUP($A2067,Sheet1!$B$3:$AH$1266,Sheet1!G$1+(Sheet1!$A$1-1)*10,FALSE)="---","---", (ROUND(VLOOKUP($A2067,Sheet1!$B$3:$AH$1266,Sheet1!G$1+(Sheet1!$A$1-1)*10,FALSE),IF(VLOOKUP($A2067,Sheet1!$B$3:$AH$1266,Sheet1!G$1+(Sheet1!$A$1-1)*10,FALSE)&gt;99999,-3,IF(VLOOKUP($A2067,Sheet1!$B$3:$AH$1266,Sheet1!G$1+(Sheet1!$A$1-1)*10,FALSE)&gt;9999,-2,IF(VLOOKUP($A2067,Sheet1!$B$3:$AH$1266,Sheet1!G$1+(Sheet1!$A$1-1)*10,FALSE)&gt;999,-1,0)))))))</f>
        <v>1270</v>
      </c>
      <c r="X2067" s="66">
        <f>IF(ISNA(VLOOKUP($A2067,Sheet1!$B$3:$AH$1266,Sheet1!H$1+(Sheet1!$A$1-1)*10,FALSE))=TRUE,"---",IF(VLOOKUP($A2067,Sheet1!$B$3:$AH$1266,Sheet1!H$1+(Sheet1!$A$1-1)*10,FALSE)="---","---", (ROUND(VLOOKUP($A2067,Sheet1!$B$3:$AH$1266,Sheet1!H$1+(Sheet1!$A$1-1)*10,FALSE),IF(VLOOKUP($A2067,Sheet1!$B$3:$AH$1266,Sheet1!H$1+(Sheet1!$A$1-1)*10,FALSE)&gt;99999,-3,IF(VLOOKUP($A2067,Sheet1!$B$3:$AH$1266,Sheet1!H$1+(Sheet1!$A$1-1)*10,FALSE)&gt;9999,-2,IF(VLOOKUP($A2067,Sheet1!$B$3:$AH$1266,Sheet1!H$1+(Sheet1!$A$1-1)*10,FALSE)&gt;999,-1,0)))))))</f>
        <v>2050</v>
      </c>
      <c r="Y2067" s="66">
        <f>IF(ISNA(VLOOKUP($A2067,Sheet1!$B$3:$AH$1266,Sheet1!I$1+(Sheet1!$A$1-1)*10,FALSE))=TRUE,"---",IF(VLOOKUP($A2067,Sheet1!$B$3:$AH$1266,Sheet1!I$1+(Sheet1!$A$1-1)*10,FALSE)="---","---", (ROUND(VLOOKUP($A2067,Sheet1!$B$3:$AH$1266,Sheet1!I$1+(Sheet1!$A$1-1)*10,FALSE),IF(VLOOKUP($A2067,Sheet1!$B$3:$AH$1266,Sheet1!I$1+(Sheet1!$A$1-1)*10,FALSE)&gt;99999,-3,IF(VLOOKUP($A2067,Sheet1!$B$3:$AH$1266,Sheet1!I$1+(Sheet1!$A$1-1)*10,FALSE)&gt;9999,-2,IF(VLOOKUP($A2067,Sheet1!$B$3:$AH$1266,Sheet1!I$1+(Sheet1!$A$1-1)*10,FALSE)&gt;999,-1,0)))))))</f>
        <v>2610</v>
      </c>
      <c r="Z2067" s="66">
        <f>IF(ISNA(VLOOKUP($A2067,Sheet1!$B$3:$AH$1266,Sheet1!J$1+(Sheet1!$A$1-1)*10,FALSE))=TRUE,"---",IF(VLOOKUP($A2067,Sheet1!$B$3:$AH$1266,Sheet1!J$1+(Sheet1!$A$1-1)*10,FALSE)="---","---", (ROUND(VLOOKUP($A2067,Sheet1!$B$3:$AH$1266,Sheet1!J$1+(Sheet1!$A$1-1)*10,FALSE),IF(VLOOKUP($A2067,Sheet1!$B$3:$AH$1266,Sheet1!J$1+(Sheet1!$A$1-1)*10,FALSE)&gt;99999,-3,IF(VLOOKUP($A2067,Sheet1!$B$3:$AH$1266,Sheet1!J$1+(Sheet1!$A$1-1)*10,FALSE)&gt;9999,-2,IF(VLOOKUP($A2067,Sheet1!$B$3:$AH$1266,Sheet1!J$1+(Sheet1!$A$1-1)*10,FALSE)&gt;999,-1,0)))))))</f>
        <v>3370</v>
      </c>
      <c r="AA2067" s="66">
        <f>IF(ISNA(VLOOKUP($A2067,Sheet1!$B$3:$AH$1266,Sheet1!K$1+(Sheet1!$A$1-1)*10,FALSE))=TRUE,"---",IF(VLOOKUP($A2067,Sheet1!$B$3:$AH$1266,Sheet1!K$1+(Sheet1!$A$1-1)*10,FALSE)="---","---", (ROUND(VLOOKUP($A2067,Sheet1!$B$3:$AH$1266,Sheet1!K$1+(Sheet1!$A$1-1)*10,FALSE),IF(VLOOKUP($A2067,Sheet1!$B$3:$AH$1266,Sheet1!K$1+(Sheet1!$A$1-1)*10,FALSE)&gt;99999,-3,IF(VLOOKUP($A2067,Sheet1!$B$3:$AH$1266,Sheet1!K$1+(Sheet1!$A$1-1)*10,FALSE)&gt;9999,-2,IF(VLOOKUP($A2067,Sheet1!$B$3:$AH$1266,Sheet1!K$1+(Sheet1!$A$1-1)*10,FALSE)&gt;999,-1,0)))))))</f>
        <v>3970</v>
      </c>
      <c r="AB2067" s="66">
        <f>IF(ISNA(VLOOKUP($A2067,Sheet1!$B$3:$AH$1266,Sheet1!L$1+(Sheet1!$A$1-1)*10,FALSE))=TRUE,"---",IF(VLOOKUP($A2067,Sheet1!$B$3:$AH$1266,Sheet1!L$1+(Sheet1!$A$1-1)*10,FALSE)="---","---", (ROUND(VLOOKUP($A2067,Sheet1!$B$3:$AH$1266,Sheet1!L$1+(Sheet1!$A$1-1)*10,FALSE),IF(VLOOKUP($A2067,Sheet1!$B$3:$AH$1266,Sheet1!L$1+(Sheet1!$A$1-1)*10,FALSE)&gt;99999,-3,IF(VLOOKUP($A2067,Sheet1!$B$3:$AH$1266,Sheet1!L$1+(Sheet1!$A$1-1)*10,FALSE)&gt;9999,-2,IF(VLOOKUP($A2067,Sheet1!$B$3:$AH$1266,Sheet1!L$1+(Sheet1!$A$1-1)*10,FALSE)&gt;999,-1,0)))))))</f>
        <v>4620</v>
      </c>
      <c r="AC2067" s="66">
        <f>IF(ISNA(VLOOKUP($A2067,Sheet1!$B$3:$AH$1266,Sheet1!M$1+(Sheet1!$A$1-1)*10,FALSE))=TRUE,"---",IF(VLOOKUP($A2067,Sheet1!$B$3:$AH$1266,Sheet1!M$1+(Sheet1!$A$1-1)*10,FALSE)="---","---", (ROUND(VLOOKUP($A2067,Sheet1!$B$3:$AH$1266,Sheet1!M$1+(Sheet1!$A$1-1)*10,FALSE),IF(VLOOKUP($A2067,Sheet1!$B$3:$AH$1266,Sheet1!M$1+(Sheet1!$A$1-1)*10,FALSE)&gt;99999,-3,IF(VLOOKUP($A2067,Sheet1!$B$3:$AH$1266,Sheet1!M$1+(Sheet1!$A$1-1)*10,FALSE)&gt;9999,-2,IF(VLOOKUP($A2067,Sheet1!$B$3:$AH$1266,Sheet1!M$1+(Sheet1!$A$1-1)*10,FALSE)&gt;999,-1,0)))))))</f>
        <v>5290</v>
      </c>
      <c r="AD2067" s="66">
        <f>IF(ISNA(VLOOKUP($A2067,Sheet1!$B$3:$AH$1266,Sheet1!N$1+(Sheet1!$A$1-1)*10,FALSE))=TRUE,"---",IF(VLOOKUP($A2067,Sheet1!$B$3:$AH$1266,Sheet1!N$1+(Sheet1!$A$1-1)*10,FALSE)="---","---", (ROUND(VLOOKUP($A2067,Sheet1!$B$3:$AH$1266,Sheet1!N$1+(Sheet1!$A$1-1)*10,FALSE),IF(VLOOKUP($A2067,Sheet1!$B$3:$AH$1266,Sheet1!N$1+(Sheet1!$A$1-1)*10,FALSE)&gt;99999,-3,IF(VLOOKUP($A2067,Sheet1!$B$3:$AH$1266,Sheet1!N$1+(Sheet1!$A$1-1)*10,FALSE)&gt;9999,-2,IF(VLOOKUP($A2067,Sheet1!$B$3:$AH$1266,Sheet1!N$1+(Sheet1!$A$1-1)*10,FALSE)&gt;999,-1,0)))))))</f>
        <v>6280</v>
      </c>
    </row>
    <row r="2068" spans="1:30" ht="25.5" customHeight="1" x14ac:dyDescent="0.25">
      <c r="A2068" s="125" t="s">
        <v>2986</v>
      </c>
      <c r="B2068" s="126" t="s">
        <v>2987</v>
      </c>
      <c r="C2068" s="125">
        <v>432502</v>
      </c>
      <c r="D2068" s="125">
        <v>734242</v>
      </c>
      <c r="E2068" s="70" t="s">
        <v>3048</v>
      </c>
      <c r="F2068" s="52" t="s">
        <v>5032</v>
      </c>
      <c r="G2068" s="127" t="s">
        <v>31</v>
      </c>
      <c r="H2068" s="128">
        <v>8.3800000000000008</v>
      </c>
      <c r="I2068" s="112">
        <v>30483</v>
      </c>
      <c r="J2068" s="113">
        <v>3.38</v>
      </c>
      <c r="K2068" s="114" t="s">
        <v>4405</v>
      </c>
      <c r="L2068" s="115">
        <v>400</v>
      </c>
      <c r="M2068" s="116">
        <v>47.7</v>
      </c>
      <c r="N2068" s="114" t="s">
        <v>4405</v>
      </c>
      <c r="O2068" s="68">
        <f t="shared" si="68"/>
        <v>19.883897372646224</v>
      </c>
      <c r="P2068" s="68">
        <f>IF(O2068&lt;&gt;"",VLOOKUP($A2068,Sheet4!$A$2:$O$1309,14,FALSE)*100,"")</f>
        <v>4.9372346071675732</v>
      </c>
      <c r="Q2068" s="68">
        <f>IF(P2068&lt;&gt;"",VLOOKUP($A2068,Sheet4!$A$2:$O$1309,15,FALSE)*100,"")</f>
        <v>39.100751653116582</v>
      </c>
      <c r="R2068" s="74">
        <f t="shared" si="69"/>
        <v>5</v>
      </c>
      <c r="S2068" s="64" t="s">
        <v>4364</v>
      </c>
      <c r="T2068" s="64" t="str">
        <f>IF(ISNA(VLOOKUP(A2068,Sheet1!B$3:C$1266,2,FALSE)=TRUE),"NC",VLOOKUP(A2068,Sheet1!B$3:C$1266,2,FALSE))</f>
        <v>Rural</v>
      </c>
      <c r="U2068" s="65">
        <f>IF(ISNA(VLOOKUP($A2068,Sheet1!$B$3:$AH$1266,Sheet1!E$1+(Sheet1!$A$1-1)*10,FALSE))=TRUE,"---",IF(VLOOKUP($A2068,Sheet1!$B$3:$AH$1266,Sheet1!E$1+(Sheet1!$A$1-1)*10,FALSE)="---","---", (ROUND(VLOOKUP($A2068,Sheet1!$B$3:$AH$1266,Sheet1!E$1+(Sheet1!$A$1-1)*10,FALSE),IF(VLOOKUP($A2068,Sheet1!$B$3:$AH$1266,Sheet1!E$1+(Sheet1!$A$1-1)*10,FALSE)&gt;99999,-3,IF(VLOOKUP($A2068,Sheet1!$B$3:$AH$1266,Sheet1!E$1+(Sheet1!$A$1-1)*10,FALSE)&gt;9999,-2,IF(VLOOKUP($A2068,Sheet1!$B$3:$AH$1266,Sheet1!E$1+(Sheet1!$A$1-1)*10,FALSE)&gt;999,-1,0)))))))</f>
        <v>178</v>
      </c>
      <c r="V2068" s="65">
        <f>IF(ISNA(VLOOKUP($A2068,Sheet1!$B$3:$AH$1266,Sheet1!F$1+(Sheet1!$A$1-1)*10,FALSE))=TRUE,"---",IF(VLOOKUP($A2068,Sheet1!$B$3:$AH$1266,Sheet1!F$1+(Sheet1!$A$1-1)*10,FALSE)="---","---", (ROUND(VLOOKUP($A2068,Sheet1!$B$3:$AH$1266,Sheet1!F$1+(Sheet1!$A$1-1)*10,FALSE),IF(VLOOKUP($A2068,Sheet1!$B$3:$AH$1266,Sheet1!F$1+(Sheet1!$A$1-1)*10,FALSE)&gt;99999,-3,IF(VLOOKUP($A2068,Sheet1!$B$3:$AH$1266,Sheet1!F$1+(Sheet1!$A$1-1)*10,FALSE)&gt;9999,-2,IF(VLOOKUP($A2068,Sheet1!$B$3:$AH$1266,Sheet1!F$1+(Sheet1!$A$1-1)*10,FALSE)&gt;999,-1,0)))))))</f>
        <v>215</v>
      </c>
      <c r="W2068" s="65">
        <f>IF(ISNA(VLOOKUP($A2068,Sheet1!$B$3:$AH$1266,Sheet1!G$1+(Sheet1!$A$1-1)*10,FALSE))=TRUE,"---",IF(VLOOKUP($A2068,Sheet1!$B$3:$AH$1266,Sheet1!G$1+(Sheet1!$A$1-1)*10,FALSE)="---","---", (ROUND(VLOOKUP($A2068,Sheet1!$B$3:$AH$1266,Sheet1!G$1+(Sheet1!$A$1-1)*10,FALSE),IF(VLOOKUP($A2068,Sheet1!$B$3:$AH$1266,Sheet1!G$1+(Sheet1!$A$1-1)*10,FALSE)&gt;99999,-3,IF(VLOOKUP($A2068,Sheet1!$B$3:$AH$1266,Sheet1!G$1+(Sheet1!$A$1-1)*10,FALSE)&gt;9999,-2,IF(VLOOKUP($A2068,Sheet1!$B$3:$AH$1266,Sheet1!G$1+(Sheet1!$A$1-1)*10,FALSE)&gt;999,-1,0)))))))</f>
        <v>264</v>
      </c>
      <c r="X2068" s="65">
        <f>IF(ISNA(VLOOKUP($A2068,Sheet1!$B$3:$AH$1266,Sheet1!H$1+(Sheet1!$A$1-1)*10,FALSE))=TRUE,"---",IF(VLOOKUP($A2068,Sheet1!$B$3:$AH$1266,Sheet1!H$1+(Sheet1!$A$1-1)*10,FALSE)="---","---", (ROUND(VLOOKUP($A2068,Sheet1!$B$3:$AH$1266,Sheet1!H$1+(Sheet1!$A$1-1)*10,FALSE),IF(VLOOKUP($A2068,Sheet1!$B$3:$AH$1266,Sheet1!H$1+(Sheet1!$A$1-1)*10,FALSE)&gt;99999,-3,IF(VLOOKUP($A2068,Sheet1!$B$3:$AH$1266,Sheet1!H$1+(Sheet1!$A$1-1)*10,FALSE)&gt;9999,-2,IF(VLOOKUP($A2068,Sheet1!$B$3:$AH$1266,Sheet1!H$1+(Sheet1!$A$1-1)*10,FALSE)&gt;999,-1,0)))))))</f>
        <v>399</v>
      </c>
      <c r="Y2068" s="65">
        <f>IF(ISNA(VLOOKUP($A2068,Sheet1!$B$3:$AH$1266,Sheet1!I$1+(Sheet1!$A$1-1)*10,FALSE))=TRUE,"---",IF(VLOOKUP($A2068,Sheet1!$B$3:$AH$1266,Sheet1!I$1+(Sheet1!$A$1-1)*10,FALSE)="---","---", (ROUND(VLOOKUP($A2068,Sheet1!$B$3:$AH$1266,Sheet1!I$1+(Sheet1!$A$1-1)*10,FALSE),IF(VLOOKUP($A2068,Sheet1!$B$3:$AH$1266,Sheet1!I$1+(Sheet1!$A$1-1)*10,FALSE)&gt;99999,-3,IF(VLOOKUP($A2068,Sheet1!$B$3:$AH$1266,Sheet1!I$1+(Sheet1!$A$1-1)*10,FALSE)&gt;9999,-2,IF(VLOOKUP($A2068,Sheet1!$B$3:$AH$1266,Sheet1!I$1+(Sheet1!$A$1-1)*10,FALSE)&gt;999,-1,0)))))))</f>
        <v>495</v>
      </c>
      <c r="Z2068" s="65">
        <f>IF(ISNA(VLOOKUP($A2068,Sheet1!$B$3:$AH$1266,Sheet1!J$1+(Sheet1!$A$1-1)*10,FALSE))=TRUE,"---",IF(VLOOKUP($A2068,Sheet1!$B$3:$AH$1266,Sheet1!J$1+(Sheet1!$A$1-1)*10,FALSE)="---","---", (ROUND(VLOOKUP($A2068,Sheet1!$B$3:$AH$1266,Sheet1!J$1+(Sheet1!$A$1-1)*10,FALSE),IF(VLOOKUP($A2068,Sheet1!$B$3:$AH$1266,Sheet1!J$1+(Sheet1!$A$1-1)*10,FALSE)&gt;99999,-3,IF(VLOOKUP($A2068,Sheet1!$B$3:$AH$1266,Sheet1!J$1+(Sheet1!$A$1-1)*10,FALSE)&gt;9999,-2,IF(VLOOKUP($A2068,Sheet1!$B$3:$AH$1266,Sheet1!J$1+(Sheet1!$A$1-1)*10,FALSE)&gt;999,-1,0)))))))</f>
        <v>623</v>
      </c>
      <c r="AA2068" s="65">
        <f>IF(ISNA(VLOOKUP($A2068,Sheet1!$B$3:$AH$1266,Sheet1!K$1+(Sheet1!$A$1-1)*10,FALSE))=TRUE,"---",IF(VLOOKUP($A2068,Sheet1!$B$3:$AH$1266,Sheet1!K$1+(Sheet1!$A$1-1)*10,FALSE)="---","---", (ROUND(VLOOKUP($A2068,Sheet1!$B$3:$AH$1266,Sheet1!K$1+(Sheet1!$A$1-1)*10,FALSE),IF(VLOOKUP($A2068,Sheet1!$B$3:$AH$1266,Sheet1!K$1+(Sheet1!$A$1-1)*10,FALSE)&gt;99999,-3,IF(VLOOKUP($A2068,Sheet1!$B$3:$AH$1266,Sheet1!K$1+(Sheet1!$A$1-1)*10,FALSE)&gt;9999,-2,IF(VLOOKUP($A2068,Sheet1!$B$3:$AH$1266,Sheet1!K$1+(Sheet1!$A$1-1)*10,FALSE)&gt;999,-1,0)))))))</f>
        <v>718</v>
      </c>
      <c r="AB2068" s="65">
        <f>IF(ISNA(VLOOKUP($A2068,Sheet1!$B$3:$AH$1266,Sheet1!L$1+(Sheet1!$A$1-1)*10,FALSE))=TRUE,"---",IF(VLOOKUP($A2068,Sheet1!$B$3:$AH$1266,Sheet1!L$1+(Sheet1!$A$1-1)*10,FALSE)="---","---", (ROUND(VLOOKUP($A2068,Sheet1!$B$3:$AH$1266,Sheet1!L$1+(Sheet1!$A$1-1)*10,FALSE),IF(VLOOKUP($A2068,Sheet1!$B$3:$AH$1266,Sheet1!L$1+(Sheet1!$A$1-1)*10,FALSE)&gt;99999,-3,IF(VLOOKUP($A2068,Sheet1!$B$3:$AH$1266,Sheet1!L$1+(Sheet1!$A$1-1)*10,FALSE)&gt;9999,-2,IF(VLOOKUP($A2068,Sheet1!$B$3:$AH$1266,Sheet1!L$1+(Sheet1!$A$1-1)*10,FALSE)&gt;999,-1,0)))))))</f>
        <v>826</v>
      </c>
      <c r="AC2068" s="65">
        <f>IF(ISNA(VLOOKUP($A2068,Sheet1!$B$3:$AH$1266,Sheet1!M$1+(Sheet1!$A$1-1)*10,FALSE))=TRUE,"---",IF(VLOOKUP($A2068,Sheet1!$B$3:$AH$1266,Sheet1!M$1+(Sheet1!$A$1-1)*10,FALSE)="---","---", (ROUND(VLOOKUP($A2068,Sheet1!$B$3:$AH$1266,Sheet1!M$1+(Sheet1!$A$1-1)*10,FALSE),IF(VLOOKUP($A2068,Sheet1!$B$3:$AH$1266,Sheet1!M$1+(Sheet1!$A$1-1)*10,FALSE)&gt;99999,-3,IF(VLOOKUP($A2068,Sheet1!$B$3:$AH$1266,Sheet1!M$1+(Sheet1!$A$1-1)*10,FALSE)&gt;9999,-2,IF(VLOOKUP($A2068,Sheet1!$B$3:$AH$1266,Sheet1!M$1+(Sheet1!$A$1-1)*10,FALSE)&gt;999,-1,0)))))))</f>
        <v>923</v>
      </c>
      <c r="AD2068" s="65">
        <f>IF(ISNA(VLOOKUP($A2068,Sheet1!$B$3:$AH$1266,Sheet1!N$1+(Sheet1!$A$1-1)*10,FALSE))=TRUE,"---",IF(VLOOKUP($A2068,Sheet1!$B$3:$AH$1266,Sheet1!N$1+(Sheet1!$A$1-1)*10,FALSE)="---","---", (ROUND(VLOOKUP($A2068,Sheet1!$B$3:$AH$1266,Sheet1!N$1+(Sheet1!$A$1-1)*10,FALSE),IF(VLOOKUP($A2068,Sheet1!$B$3:$AH$1266,Sheet1!N$1+(Sheet1!$A$1-1)*10,FALSE)&gt;99999,-3,IF(VLOOKUP($A2068,Sheet1!$B$3:$AH$1266,Sheet1!N$1+(Sheet1!$A$1-1)*10,FALSE)&gt;9999,-2,IF(VLOOKUP($A2068,Sheet1!$B$3:$AH$1266,Sheet1!N$1+(Sheet1!$A$1-1)*10,FALSE)&gt;999,-1,0)))))))</f>
        <v>1070</v>
      </c>
    </row>
    <row r="2069" spans="1:30" ht="25.5" customHeight="1" x14ac:dyDescent="0.25">
      <c r="A2069" s="304" t="s">
        <v>2988</v>
      </c>
      <c r="B2069" s="393" t="s">
        <v>2989</v>
      </c>
      <c r="C2069" s="304">
        <v>432554</v>
      </c>
      <c r="D2069" s="304">
        <v>734224</v>
      </c>
      <c r="E2069" s="305" t="s">
        <v>3048</v>
      </c>
      <c r="F2069" s="345" t="s">
        <v>5032</v>
      </c>
      <c r="G2069" s="351" t="s">
        <v>31</v>
      </c>
      <c r="H2069" s="348">
        <v>7.84</v>
      </c>
      <c r="I2069" s="119">
        <v>30431</v>
      </c>
      <c r="J2069" s="124">
        <v>2.92</v>
      </c>
      <c r="K2069" s="118" t="s">
        <v>20</v>
      </c>
      <c r="L2069" s="122">
        <v>318</v>
      </c>
      <c r="M2069" s="123">
        <v>40.6</v>
      </c>
      <c r="N2069" s="121" t="s">
        <v>4405</v>
      </c>
      <c r="O2069" s="71">
        <f t="shared" si="68"/>
        <v>39.649939698233773</v>
      </c>
      <c r="P2069" s="71">
        <f>IF(O2069&lt;&gt;"",VLOOKUP($A2069,Sheet4!$A$2:$O$1309,14,FALSE)*100,"")</f>
        <v>7.4471589895187096</v>
      </c>
      <c r="Q2069" s="71">
        <f>IF(P2069&lt;&gt;"",VLOOKUP($A2069,Sheet4!$A$2:$O$1309,15,FALSE)*100,"")</f>
        <v>53.14163978215052</v>
      </c>
      <c r="R2069" s="73">
        <f t="shared" si="69"/>
        <v>3</v>
      </c>
      <c r="S2069" s="357" t="s">
        <v>4364</v>
      </c>
      <c r="T2069" s="357" t="str">
        <f>IF(ISNA(VLOOKUP(A2069,Sheet1!B$3:C$1266,2,FALSE)=TRUE),"NC",VLOOKUP(A2069,Sheet1!B$3:C$1266,2,FALSE))</f>
        <v>Rural</v>
      </c>
      <c r="U2069" s="385">
        <f>IF(ISNA(VLOOKUP($A2069,Sheet1!$B$3:$AH$1266,Sheet1!E$1+(Sheet1!$A$1-1)*10,FALSE))=TRUE,"---",IF(VLOOKUP($A2069,Sheet1!$B$3:$AH$1266,Sheet1!E$1+(Sheet1!$A$1-1)*10,FALSE)="---","---", (ROUND(VLOOKUP($A2069,Sheet1!$B$3:$AH$1266,Sheet1!E$1+(Sheet1!$A$1-1)*10,FALSE),IF(VLOOKUP($A2069,Sheet1!$B$3:$AH$1266,Sheet1!E$1+(Sheet1!$A$1-1)*10,FALSE)&gt;99999,-3,IF(VLOOKUP($A2069,Sheet1!$B$3:$AH$1266,Sheet1!E$1+(Sheet1!$A$1-1)*10,FALSE)&gt;9999,-2,IF(VLOOKUP($A2069,Sheet1!$B$3:$AH$1266,Sheet1!E$1+(Sheet1!$A$1-1)*10,FALSE)&gt;999,-1,0)))))))</f>
        <v>183</v>
      </c>
      <c r="V2069" s="385">
        <f>IF(ISNA(VLOOKUP($A2069,Sheet1!$B$3:$AH$1266,Sheet1!F$1+(Sheet1!$A$1-1)*10,FALSE))=TRUE,"---",IF(VLOOKUP($A2069,Sheet1!$B$3:$AH$1266,Sheet1!F$1+(Sheet1!$A$1-1)*10,FALSE)="---","---", (ROUND(VLOOKUP($A2069,Sheet1!$B$3:$AH$1266,Sheet1!F$1+(Sheet1!$A$1-1)*10,FALSE),IF(VLOOKUP($A2069,Sheet1!$B$3:$AH$1266,Sheet1!F$1+(Sheet1!$A$1-1)*10,FALSE)&gt;99999,-3,IF(VLOOKUP($A2069,Sheet1!$B$3:$AH$1266,Sheet1!F$1+(Sheet1!$A$1-1)*10,FALSE)&gt;9999,-2,IF(VLOOKUP($A2069,Sheet1!$B$3:$AH$1266,Sheet1!F$1+(Sheet1!$A$1-1)*10,FALSE)&gt;999,-1,0)))))))</f>
        <v>222</v>
      </c>
      <c r="W2069" s="385">
        <f>IF(ISNA(VLOOKUP($A2069,Sheet1!$B$3:$AH$1266,Sheet1!G$1+(Sheet1!$A$1-1)*10,FALSE))=TRUE,"---",IF(VLOOKUP($A2069,Sheet1!$B$3:$AH$1266,Sheet1!G$1+(Sheet1!$A$1-1)*10,FALSE)="---","---", (ROUND(VLOOKUP($A2069,Sheet1!$B$3:$AH$1266,Sheet1!G$1+(Sheet1!$A$1-1)*10,FALSE),IF(VLOOKUP($A2069,Sheet1!$B$3:$AH$1266,Sheet1!G$1+(Sheet1!$A$1-1)*10,FALSE)&gt;99999,-3,IF(VLOOKUP($A2069,Sheet1!$B$3:$AH$1266,Sheet1!G$1+(Sheet1!$A$1-1)*10,FALSE)&gt;9999,-2,IF(VLOOKUP($A2069,Sheet1!$B$3:$AH$1266,Sheet1!G$1+(Sheet1!$A$1-1)*10,FALSE)&gt;999,-1,0)))))))</f>
        <v>275</v>
      </c>
      <c r="X2069" s="385">
        <f>IF(ISNA(VLOOKUP($A2069,Sheet1!$B$3:$AH$1266,Sheet1!H$1+(Sheet1!$A$1-1)*10,FALSE))=TRUE,"---",IF(VLOOKUP($A2069,Sheet1!$B$3:$AH$1266,Sheet1!H$1+(Sheet1!$A$1-1)*10,FALSE)="---","---", (ROUND(VLOOKUP($A2069,Sheet1!$B$3:$AH$1266,Sheet1!H$1+(Sheet1!$A$1-1)*10,FALSE),IF(VLOOKUP($A2069,Sheet1!$B$3:$AH$1266,Sheet1!H$1+(Sheet1!$A$1-1)*10,FALSE)&gt;99999,-3,IF(VLOOKUP($A2069,Sheet1!$B$3:$AH$1266,Sheet1!H$1+(Sheet1!$A$1-1)*10,FALSE)&gt;9999,-2,IF(VLOOKUP($A2069,Sheet1!$B$3:$AH$1266,Sheet1!H$1+(Sheet1!$A$1-1)*10,FALSE)&gt;999,-1,0)))))))</f>
        <v>419</v>
      </c>
      <c r="Y2069" s="385">
        <f>IF(ISNA(VLOOKUP($A2069,Sheet1!$B$3:$AH$1266,Sheet1!I$1+(Sheet1!$A$1-1)*10,FALSE))=TRUE,"---",IF(VLOOKUP($A2069,Sheet1!$B$3:$AH$1266,Sheet1!I$1+(Sheet1!$A$1-1)*10,FALSE)="---","---", (ROUND(VLOOKUP($A2069,Sheet1!$B$3:$AH$1266,Sheet1!I$1+(Sheet1!$A$1-1)*10,FALSE),IF(VLOOKUP($A2069,Sheet1!$B$3:$AH$1266,Sheet1!I$1+(Sheet1!$A$1-1)*10,FALSE)&gt;99999,-3,IF(VLOOKUP($A2069,Sheet1!$B$3:$AH$1266,Sheet1!I$1+(Sheet1!$A$1-1)*10,FALSE)&gt;9999,-2,IF(VLOOKUP($A2069,Sheet1!$B$3:$AH$1266,Sheet1!I$1+(Sheet1!$A$1-1)*10,FALSE)&gt;999,-1,0)))))))</f>
        <v>525</v>
      </c>
      <c r="Z2069" s="385">
        <f>IF(ISNA(VLOOKUP($A2069,Sheet1!$B$3:$AH$1266,Sheet1!J$1+(Sheet1!$A$1-1)*10,FALSE))=TRUE,"---",IF(VLOOKUP($A2069,Sheet1!$B$3:$AH$1266,Sheet1!J$1+(Sheet1!$A$1-1)*10,FALSE)="---","---", (ROUND(VLOOKUP($A2069,Sheet1!$B$3:$AH$1266,Sheet1!J$1+(Sheet1!$A$1-1)*10,FALSE),IF(VLOOKUP($A2069,Sheet1!$B$3:$AH$1266,Sheet1!J$1+(Sheet1!$A$1-1)*10,FALSE)&gt;99999,-3,IF(VLOOKUP($A2069,Sheet1!$B$3:$AH$1266,Sheet1!J$1+(Sheet1!$A$1-1)*10,FALSE)&gt;9999,-2,IF(VLOOKUP($A2069,Sheet1!$B$3:$AH$1266,Sheet1!J$1+(Sheet1!$A$1-1)*10,FALSE)&gt;999,-1,0)))))))</f>
        <v>665</v>
      </c>
      <c r="AA2069" s="385">
        <f>IF(ISNA(VLOOKUP($A2069,Sheet1!$B$3:$AH$1266,Sheet1!K$1+(Sheet1!$A$1-1)*10,FALSE))=TRUE,"---",IF(VLOOKUP($A2069,Sheet1!$B$3:$AH$1266,Sheet1!K$1+(Sheet1!$A$1-1)*10,FALSE)="---","---", (ROUND(VLOOKUP($A2069,Sheet1!$B$3:$AH$1266,Sheet1!K$1+(Sheet1!$A$1-1)*10,FALSE),IF(VLOOKUP($A2069,Sheet1!$B$3:$AH$1266,Sheet1!K$1+(Sheet1!$A$1-1)*10,FALSE)&gt;99999,-3,IF(VLOOKUP($A2069,Sheet1!$B$3:$AH$1266,Sheet1!K$1+(Sheet1!$A$1-1)*10,FALSE)&gt;9999,-2,IF(VLOOKUP($A2069,Sheet1!$B$3:$AH$1266,Sheet1!K$1+(Sheet1!$A$1-1)*10,FALSE)&gt;999,-1,0)))))))</f>
        <v>771</v>
      </c>
      <c r="AB2069" s="385">
        <f>IF(ISNA(VLOOKUP($A2069,Sheet1!$B$3:$AH$1266,Sheet1!L$1+(Sheet1!$A$1-1)*10,FALSE))=TRUE,"---",IF(VLOOKUP($A2069,Sheet1!$B$3:$AH$1266,Sheet1!L$1+(Sheet1!$A$1-1)*10,FALSE)="---","---", (ROUND(VLOOKUP($A2069,Sheet1!$B$3:$AH$1266,Sheet1!L$1+(Sheet1!$A$1-1)*10,FALSE),IF(VLOOKUP($A2069,Sheet1!$B$3:$AH$1266,Sheet1!L$1+(Sheet1!$A$1-1)*10,FALSE)&gt;99999,-3,IF(VLOOKUP($A2069,Sheet1!$B$3:$AH$1266,Sheet1!L$1+(Sheet1!$A$1-1)*10,FALSE)&gt;9999,-2,IF(VLOOKUP($A2069,Sheet1!$B$3:$AH$1266,Sheet1!L$1+(Sheet1!$A$1-1)*10,FALSE)&gt;999,-1,0)))))))</f>
        <v>890</v>
      </c>
      <c r="AC2069" s="385">
        <f>IF(ISNA(VLOOKUP($A2069,Sheet1!$B$3:$AH$1266,Sheet1!M$1+(Sheet1!$A$1-1)*10,FALSE))=TRUE,"---",IF(VLOOKUP($A2069,Sheet1!$B$3:$AH$1266,Sheet1!M$1+(Sheet1!$A$1-1)*10,FALSE)="---","---", (ROUND(VLOOKUP($A2069,Sheet1!$B$3:$AH$1266,Sheet1!M$1+(Sheet1!$A$1-1)*10,FALSE),IF(VLOOKUP($A2069,Sheet1!$B$3:$AH$1266,Sheet1!M$1+(Sheet1!$A$1-1)*10,FALSE)&gt;99999,-3,IF(VLOOKUP($A2069,Sheet1!$B$3:$AH$1266,Sheet1!M$1+(Sheet1!$A$1-1)*10,FALSE)&gt;9999,-2,IF(VLOOKUP($A2069,Sheet1!$B$3:$AH$1266,Sheet1!M$1+(Sheet1!$A$1-1)*10,FALSE)&gt;999,-1,0)))))))</f>
        <v>998</v>
      </c>
      <c r="AD2069" s="385">
        <f>IF(ISNA(VLOOKUP($A2069,Sheet1!$B$3:$AH$1266,Sheet1!N$1+(Sheet1!$A$1-1)*10,FALSE))=TRUE,"---",IF(VLOOKUP($A2069,Sheet1!$B$3:$AH$1266,Sheet1!N$1+(Sheet1!$A$1-1)*10,FALSE)="---","---", (ROUND(VLOOKUP($A2069,Sheet1!$B$3:$AH$1266,Sheet1!N$1+(Sheet1!$A$1-1)*10,FALSE),IF(VLOOKUP($A2069,Sheet1!$B$3:$AH$1266,Sheet1!N$1+(Sheet1!$A$1-1)*10,FALSE)&gt;99999,-3,IF(VLOOKUP($A2069,Sheet1!$B$3:$AH$1266,Sheet1!N$1+(Sheet1!$A$1-1)*10,FALSE)&gt;9999,-2,IF(VLOOKUP($A2069,Sheet1!$B$3:$AH$1266,Sheet1!N$1+(Sheet1!$A$1-1)*10,FALSE)&gt;999,-1,0)))))))</f>
        <v>1160</v>
      </c>
    </row>
    <row r="2070" spans="1:30" ht="25.5" customHeight="1" x14ac:dyDescent="0.25">
      <c r="A2070" s="304"/>
      <c r="B2070" s="346"/>
      <c r="C2070" s="304"/>
      <c r="D2070" s="304"/>
      <c r="E2070" s="305" t="e">
        <v>#N/A</v>
      </c>
      <c r="F2070" s="346"/>
      <c r="G2070" s="352"/>
      <c r="H2070" s="348"/>
      <c r="I2070" s="119">
        <v>29628</v>
      </c>
      <c r="J2070" s="124">
        <v>4.88</v>
      </c>
      <c r="K2070" s="118" t="s">
        <v>28</v>
      </c>
      <c r="L2070" s="129" t="s">
        <v>4405</v>
      </c>
      <c r="M2070" s="130" t="s">
        <v>4405</v>
      </c>
      <c r="N2070" s="118" t="s">
        <v>75</v>
      </c>
      <c r="O2070" s="71" t="s">
        <v>4405</v>
      </c>
      <c r="P2070" s="71" t="s">
        <v>4405</v>
      </c>
      <c r="Q2070" s="71" t="s">
        <v>4405</v>
      </c>
      <c r="R2070" s="73" t="s">
        <v>4405</v>
      </c>
      <c r="S2070" s="357" t="e">
        <v>#N/A</v>
      </c>
      <c r="T2070" s="357" t="str">
        <f>IF(ISNA(VLOOKUP(A2070,Sheet1!B$3:C$1266,2,FALSE)=TRUE),"ND",VLOOKUP(A2070,Sheet1!B$3:C$1266,2,FALSE))</f>
        <v>ND</v>
      </c>
      <c r="U2070" s="385" t="str">
        <f>IF(ISNA(VLOOKUP($A2070,Sheet1!$B$3:$AH$1266,Sheet1!E$1+(Sheet1!$A$1-1)*10,FALSE))=TRUE,"---",IF(VLOOKUP($A2070,Sheet1!$B$3:$AH$1266,Sheet1!E$1+(Sheet1!$A$1-1)*10,FALSE)="---","---", (ROUND(VLOOKUP($A2070,Sheet1!$B$3:$AH$1266,Sheet1!E$1+(Sheet1!$A$1-1)*10,FALSE),IF(VLOOKUP($A2070,Sheet1!$B$3:$AH$1266,Sheet1!E$1+(Sheet1!$A$1-1)*10,FALSE)&gt;99999,-3,IF(VLOOKUP($A2070,Sheet1!$B$3:$AH$1266,Sheet1!E$1+(Sheet1!$A$1-1)*10,FALSE)&gt;9999,-2,IF(VLOOKUP($A2070,Sheet1!$B$3:$AH$1266,Sheet1!E$1+(Sheet1!$A$1-1)*10,FALSE)&gt;999,-1,0)))))))</f>
        <v>---</v>
      </c>
      <c r="V2070" s="385" t="str">
        <f>IF(ISNA(VLOOKUP($A2070,Sheet1!$B$3:$AH$1266,Sheet1!F$1+(Sheet1!$A$1-1)*10,FALSE))=TRUE,"---",IF(VLOOKUP($A2070,Sheet1!$B$3:$AH$1266,Sheet1!F$1+(Sheet1!$A$1-1)*10,FALSE)="---","---", (ROUND(VLOOKUP($A2070,Sheet1!$B$3:$AH$1266,Sheet1!F$1+(Sheet1!$A$1-1)*10,FALSE),IF(VLOOKUP($A2070,Sheet1!$B$3:$AH$1266,Sheet1!F$1+(Sheet1!$A$1-1)*10,FALSE)&gt;99999,-3,IF(VLOOKUP($A2070,Sheet1!$B$3:$AH$1266,Sheet1!F$1+(Sheet1!$A$1-1)*10,FALSE)&gt;9999,-2,IF(VLOOKUP($A2070,Sheet1!$B$3:$AH$1266,Sheet1!F$1+(Sheet1!$A$1-1)*10,FALSE)&gt;999,-1,0)))))))</f>
        <v>---</v>
      </c>
      <c r="W2070" s="385" t="str">
        <f>IF(ISNA(VLOOKUP($A2070,Sheet1!$B$3:$AH$1266,Sheet1!G$1+(Sheet1!$A$1-1)*10,FALSE))=TRUE,"---",IF(VLOOKUP($A2070,Sheet1!$B$3:$AH$1266,Sheet1!G$1+(Sheet1!$A$1-1)*10,FALSE)="---","---", (ROUND(VLOOKUP($A2070,Sheet1!$B$3:$AH$1266,Sheet1!G$1+(Sheet1!$A$1-1)*10,FALSE),IF(VLOOKUP($A2070,Sheet1!$B$3:$AH$1266,Sheet1!G$1+(Sheet1!$A$1-1)*10,FALSE)&gt;99999,-3,IF(VLOOKUP($A2070,Sheet1!$B$3:$AH$1266,Sheet1!G$1+(Sheet1!$A$1-1)*10,FALSE)&gt;9999,-2,IF(VLOOKUP($A2070,Sheet1!$B$3:$AH$1266,Sheet1!G$1+(Sheet1!$A$1-1)*10,FALSE)&gt;999,-1,0)))))))</f>
        <v>---</v>
      </c>
      <c r="X2070" s="385" t="str">
        <f>IF(ISNA(VLOOKUP($A2070,Sheet1!$B$3:$AH$1266,Sheet1!H$1+(Sheet1!$A$1-1)*10,FALSE))=TRUE,"---",IF(VLOOKUP($A2070,Sheet1!$B$3:$AH$1266,Sheet1!H$1+(Sheet1!$A$1-1)*10,FALSE)="---","---", (ROUND(VLOOKUP($A2070,Sheet1!$B$3:$AH$1266,Sheet1!H$1+(Sheet1!$A$1-1)*10,FALSE),IF(VLOOKUP($A2070,Sheet1!$B$3:$AH$1266,Sheet1!H$1+(Sheet1!$A$1-1)*10,FALSE)&gt;99999,-3,IF(VLOOKUP($A2070,Sheet1!$B$3:$AH$1266,Sheet1!H$1+(Sheet1!$A$1-1)*10,FALSE)&gt;9999,-2,IF(VLOOKUP($A2070,Sheet1!$B$3:$AH$1266,Sheet1!H$1+(Sheet1!$A$1-1)*10,FALSE)&gt;999,-1,0)))))))</f>
        <v>---</v>
      </c>
      <c r="Y2070" s="385" t="str">
        <f>IF(ISNA(VLOOKUP($A2070,Sheet1!$B$3:$AH$1266,Sheet1!I$1+(Sheet1!$A$1-1)*10,FALSE))=TRUE,"---",IF(VLOOKUP($A2070,Sheet1!$B$3:$AH$1266,Sheet1!I$1+(Sheet1!$A$1-1)*10,FALSE)="---","---", (ROUND(VLOOKUP($A2070,Sheet1!$B$3:$AH$1266,Sheet1!I$1+(Sheet1!$A$1-1)*10,FALSE),IF(VLOOKUP($A2070,Sheet1!$B$3:$AH$1266,Sheet1!I$1+(Sheet1!$A$1-1)*10,FALSE)&gt;99999,-3,IF(VLOOKUP($A2070,Sheet1!$B$3:$AH$1266,Sheet1!I$1+(Sheet1!$A$1-1)*10,FALSE)&gt;9999,-2,IF(VLOOKUP($A2070,Sheet1!$B$3:$AH$1266,Sheet1!I$1+(Sheet1!$A$1-1)*10,FALSE)&gt;999,-1,0)))))))</f>
        <v>---</v>
      </c>
      <c r="Z2070" s="385" t="str">
        <f>IF(ISNA(VLOOKUP($A2070,Sheet1!$B$3:$AH$1266,Sheet1!J$1+(Sheet1!$A$1-1)*10,FALSE))=TRUE,"---",IF(VLOOKUP($A2070,Sheet1!$B$3:$AH$1266,Sheet1!J$1+(Sheet1!$A$1-1)*10,FALSE)="---","---", (ROUND(VLOOKUP($A2070,Sheet1!$B$3:$AH$1266,Sheet1!J$1+(Sheet1!$A$1-1)*10,FALSE),IF(VLOOKUP($A2070,Sheet1!$B$3:$AH$1266,Sheet1!J$1+(Sheet1!$A$1-1)*10,FALSE)&gt;99999,-3,IF(VLOOKUP($A2070,Sheet1!$B$3:$AH$1266,Sheet1!J$1+(Sheet1!$A$1-1)*10,FALSE)&gt;9999,-2,IF(VLOOKUP($A2070,Sheet1!$B$3:$AH$1266,Sheet1!J$1+(Sheet1!$A$1-1)*10,FALSE)&gt;999,-1,0)))))))</f>
        <v>---</v>
      </c>
      <c r="AA2070" s="385" t="str">
        <f>IF(ISNA(VLOOKUP($A2070,Sheet1!$B$3:$AH$1266,Sheet1!K$1+(Sheet1!$A$1-1)*10,FALSE))=TRUE,"---",IF(VLOOKUP($A2070,Sheet1!$B$3:$AH$1266,Sheet1!K$1+(Sheet1!$A$1-1)*10,FALSE)="---","---", (ROUND(VLOOKUP($A2070,Sheet1!$B$3:$AH$1266,Sheet1!K$1+(Sheet1!$A$1-1)*10,FALSE),IF(VLOOKUP($A2070,Sheet1!$B$3:$AH$1266,Sheet1!K$1+(Sheet1!$A$1-1)*10,FALSE)&gt;99999,-3,IF(VLOOKUP($A2070,Sheet1!$B$3:$AH$1266,Sheet1!K$1+(Sheet1!$A$1-1)*10,FALSE)&gt;9999,-2,IF(VLOOKUP($A2070,Sheet1!$B$3:$AH$1266,Sheet1!K$1+(Sheet1!$A$1-1)*10,FALSE)&gt;999,-1,0)))))))</f>
        <v>---</v>
      </c>
      <c r="AB2070" s="385" t="str">
        <f>IF(ISNA(VLOOKUP($A2070,Sheet1!$B$3:$AH$1266,Sheet1!L$1+(Sheet1!$A$1-1)*10,FALSE))=TRUE,"---",IF(VLOOKUP($A2070,Sheet1!$B$3:$AH$1266,Sheet1!L$1+(Sheet1!$A$1-1)*10,FALSE)="---","---", (ROUND(VLOOKUP($A2070,Sheet1!$B$3:$AH$1266,Sheet1!L$1+(Sheet1!$A$1-1)*10,FALSE),IF(VLOOKUP($A2070,Sheet1!$B$3:$AH$1266,Sheet1!L$1+(Sheet1!$A$1-1)*10,FALSE)&gt;99999,-3,IF(VLOOKUP($A2070,Sheet1!$B$3:$AH$1266,Sheet1!L$1+(Sheet1!$A$1-1)*10,FALSE)&gt;9999,-2,IF(VLOOKUP($A2070,Sheet1!$B$3:$AH$1266,Sheet1!L$1+(Sheet1!$A$1-1)*10,FALSE)&gt;999,-1,0)))))))</f>
        <v>---</v>
      </c>
      <c r="AC2070" s="385" t="str">
        <f>IF(ISNA(VLOOKUP($A2070,Sheet1!$B$3:$AH$1266,Sheet1!M$1+(Sheet1!$A$1-1)*10,FALSE))=TRUE,"---",IF(VLOOKUP($A2070,Sheet1!$B$3:$AH$1266,Sheet1!M$1+(Sheet1!$A$1-1)*10,FALSE)="---","---", (ROUND(VLOOKUP($A2070,Sheet1!$B$3:$AH$1266,Sheet1!M$1+(Sheet1!$A$1-1)*10,FALSE),IF(VLOOKUP($A2070,Sheet1!$B$3:$AH$1266,Sheet1!M$1+(Sheet1!$A$1-1)*10,FALSE)&gt;99999,-3,IF(VLOOKUP($A2070,Sheet1!$B$3:$AH$1266,Sheet1!M$1+(Sheet1!$A$1-1)*10,FALSE)&gt;9999,-2,IF(VLOOKUP($A2070,Sheet1!$B$3:$AH$1266,Sheet1!M$1+(Sheet1!$A$1-1)*10,FALSE)&gt;999,-1,0)))))))</f>
        <v>---</v>
      </c>
      <c r="AD2070" s="385" t="str">
        <f>IF(ISNA(VLOOKUP($A2070,Sheet1!$B$3:$AH$1266,Sheet1!N$1+(Sheet1!$A$1-1)*10,FALSE))=TRUE,"---",IF(VLOOKUP($A2070,Sheet1!$B$3:$AH$1266,Sheet1!N$1+(Sheet1!$A$1-1)*10,FALSE)="---","---", (ROUND(VLOOKUP($A2070,Sheet1!$B$3:$AH$1266,Sheet1!N$1+(Sheet1!$A$1-1)*10,FALSE),IF(VLOOKUP($A2070,Sheet1!$B$3:$AH$1266,Sheet1!N$1+(Sheet1!$A$1-1)*10,FALSE)&gt;99999,-3,IF(VLOOKUP($A2070,Sheet1!$B$3:$AH$1266,Sheet1!N$1+(Sheet1!$A$1-1)*10,FALSE)&gt;9999,-2,IF(VLOOKUP($A2070,Sheet1!$B$3:$AH$1266,Sheet1!N$1+(Sheet1!$A$1-1)*10,FALSE)&gt;999,-1,0)))))))</f>
        <v>---</v>
      </c>
    </row>
    <row r="2071" spans="1:30" ht="25.5" customHeight="1" x14ac:dyDescent="0.25">
      <c r="A2071" s="303" t="s">
        <v>2990</v>
      </c>
      <c r="B2071" s="330" t="s">
        <v>2991</v>
      </c>
      <c r="C2071" s="303">
        <v>433948</v>
      </c>
      <c r="D2071" s="303">
        <v>733612</v>
      </c>
      <c r="E2071" s="307" t="s">
        <v>3048</v>
      </c>
      <c r="F2071" s="52" t="s">
        <v>4639</v>
      </c>
      <c r="G2071" s="127" t="s">
        <v>31</v>
      </c>
      <c r="H2071" s="430">
        <v>22</v>
      </c>
      <c r="I2071" s="112">
        <v>35083</v>
      </c>
      <c r="J2071" s="113">
        <v>6.57</v>
      </c>
      <c r="K2071" s="127" t="s">
        <v>20</v>
      </c>
      <c r="L2071" s="115">
        <v>1950</v>
      </c>
      <c r="M2071" s="116">
        <v>88.6</v>
      </c>
      <c r="N2071" s="114" t="s">
        <v>4405</v>
      </c>
      <c r="O2071" s="68">
        <f t="shared" si="68"/>
        <v>1.9387928444459301</v>
      </c>
      <c r="P2071" s="68">
        <f>IF(O2071&lt;&gt;"",VLOOKUP($A2071,Sheet4!$A$2:$O$1309,14,FALSE)*100,"")</f>
        <v>0.53597507941403055</v>
      </c>
      <c r="Q2071" s="68">
        <f>IF(P2071&lt;&gt;"",VLOOKUP($A2071,Sheet4!$A$2:$O$1309,15,FALSE)*100,"")</f>
        <v>5.1278550173221804</v>
      </c>
      <c r="R2071" s="74">
        <f t="shared" si="69"/>
        <v>50</v>
      </c>
      <c r="S2071" s="356" t="s">
        <v>4364</v>
      </c>
      <c r="T2071" s="356" t="str">
        <f>IF(ISNA(VLOOKUP(A2071,Sheet1!B$3:C$1266,2,FALSE)=TRUE),"NC",VLOOKUP(A2071,Sheet1!B$3:C$1266,2,FALSE))</f>
        <v>Rural10</v>
      </c>
      <c r="U2071" s="392">
        <f>IF(ISNA(VLOOKUP($A2071,Sheet1!$B$3:$AH$1266,Sheet1!E$1+(Sheet1!$A$1-1)*10,FALSE))=TRUE,"---",IF(VLOOKUP($A2071,Sheet1!$B$3:$AH$1266,Sheet1!E$1+(Sheet1!$A$1-1)*10,FALSE)="---","---", (ROUND(VLOOKUP($A2071,Sheet1!$B$3:$AH$1266,Sheet1!E$1+(Sheet1!$A$1-1)*10,FALSE),IF(VLOOKUP($A2071,Sheet1!$B$3:$AH$1266,Sheet1!E$1+(Sheet1!$A$1-1)*10,FALSE)&gt;99999,-3,IF(VLOOKUP($A2071,Sheet1!$B$3:$AH$1266,Sheet1!E$1+(Sheet1!$A$1-1)*10,FALSE)&gt;9999,-2,IF(VLOOKUP($A2071,Sheet1!$B$3:$AH$1266,Sheet1!E$1+(Sheet1!$A$1-1)*10,FALSE)&gt;999,-1,0)))))))</f>
        <v>723</v>
      </c>
      <c r="V2071" s="392">
        <f>IF(ISNA(VLOOKUP($A2071,Sheet1!$B$3:$AH$1266,Sheet1!F$1+(Sheet1!$A$1-1)*10,FALSE))=TRUE,"---",IF(VLOOKUP($A2071,Sheet1!$B$3:$AH$1266,Sheet1!F$1+(Sheet1!$A$1-1)*10,FALSE)="---","---", (ROUND(VLOOKUP($A2071,Sheet1!$B$3:$AH$1266,Sheet1!F$1+(Sheet1!$A$1-1)*10,FALSE),IF(VLOOKUP($A2071,Sheet1!$B$3:$AH$1266,Sheet1!F$1+(Sheet1!$A$1-1)*10,FALSE)&gt;99999,-3,IF(VLOOKUP($A2071,Sheet1!$B$3:$AH$1266,Sheet1!F$1+(Sheet1!$A$1-1)*10,FALSE)&gt;9999,-2,IF(VLOOKUP($A2071,Sheet1!$B$3:$AH$1266,Sheet1!F$1+(Sheet1!$A$1-1)*10,FALSE)&gt;999,-1,0)))))))</f>
        <v>855</v>
      </c>
      <c r="W2071" s="392">
        <f>IF(ISNA(VLOOKUP($A2071,Sheet1!$B$3:$AH$1266,Sheet1!G$1+(Sheet1!$A$1-1)*10,FALSE))=TRUE,"---",IF(VLOOKUP($A2071,Sheet1!$B$3:$AH$1266,Sheet1!G$1+(Sheet1!$A$1-1)*10,FALSE)="---","---", (ROUND(VLOOKUP($A2071,Sheet1!$B$3:$AH$1266,Sheet1!G$1+(Sheet1!$A$1-1)*10,FALSE),IF(VLOOKUP($A2071,Sheet1!$B$3:$AH$1266,Sheet1!G$1+(Sheet1!$A$1-1)*10,FALSE)&gt;99999,-3,IF(VLOOKUP($A2071,Sheet1!$B$3:$AH$1266,Sheet1!G$1+(Sheet1!$A$1-1)*10,FALSE)&gt;9999,-2,IF(VLOOKUP($A2071,Sheet1!$B$3:$AH$1266,Sheet1!G$1+(Sheet1!$A$1-1)*10,FALSE)&gt;999,-1,0)))))))</f>
        <v>1010</v>
      </c>
      <c r="X2071" s="392">
        <f>IF(ISNA(VLOOKUP($A2071,Sheet1!$B$3:$AH$1266,Sheet1!H$1+(Sheet1!$A$1-1)*10,FALSE))=TRUE,"---",IF(VLOOKUP($A2071,Sheet1!$B$3:$AH$1266,Sheet1!H$1+(Sheet1!$A$1-1)*10,FALSE)="---","---", (ROUND(VLOOKUP($A2071,Sheet1!$B$3:$AH$1266,Sheet1!H$1+(Sheet1!$A$1-1)*10,FALSE),IF(VLOOKUP($A2071,Sheet1!$B$3:$AH$1266,Sheet1!H$1+(Sheet1!$A$1-1)*10,FALSE)&gt;99999,-3,IF(VLOOKUP($A2071,Sheet1!$B$3:$AH$1266,Sheet1!H$1+(Sheet1!$A$1-1)*10,FALSE)&gt;9999,-2,IF(VLOOKUP($A2071,Sheet1!$B$3:$AH$1266,Sheet1!H$1+(Sheet1!$A$1-1)*10,FALSE)&gt;999,-1,0)))))))</f>
        <v>1340</v>
      </c>
      <c r="Y2071" s="392">
        <f>IF(ISNA(VLOOKUP($A2071,Sheet1!$B$3:$AH$1266,Sheet1!I$1+(Sheet1!$A$1-1)*10,FALSE))=TRUE,"---",IF(VLOOKUP($A2071,Sheet1!$B$3:$AH$1266,Sheet1!I$1+(Sheet1!$A$1-1)*10,FALSE)="---","---", (ROUND(VLOOKUP($A2071,Sheet1!$B$3:$AH$1266,Sheet1!I$1+(Sheet1!$A$1-1)*10,FALSE),IF(VLOOKUP($A2071,Sheet1!$B$3:$AH$1266,Sheet1!I$1+(Sheet1!$A$1-1)*10,FALSE)&gt;99999,-3,IF(VLOOKUP($A2071,Sheet1!$B$3:$AH$1266,Sheet1!I$1+(Sheet1!$A$1-1)*10,FALSE)&gt;9999,-2,IF(VLOOKUP($A2071,Sheet1!$B$3:$AH$1266,Sheet1!I$1+(Sheet1!$A$1-1)*10,FALSE)&gt;999,-1,0)))))))</f>
        <v>1540</v>
      </c>
      <c r="Z2071" s="392">
        <f>IF(ISNA(VLOOKUP($A2071,Sheet1!$B$3:$AH$1266,Sheet1!J$1+(Sheet1!$A$1-1)*10,FALSE))=TRUE,"---",IF(VLOOKUP($A2071,Sheet1!$B$3:$AH$1266,Sheet1!J$1+(Sheet1!$A$1-1)*10,FALSE)="---","---", (ROUND(VLOOKUP($A2071,Sheet1!$B$3:$AH$1266,Sheet1!J$1+(Sheet1!$A$1-1)*10,FALSE),IF(VLOOKUP($A2071,Sheet1!$B$3:$AH$1266,Sheet1!J$1+(Sheet1!$A$1-1)*10,FALSE)&gt;99999,-3,IF(VLOOKUP($A2071,Sheet1!$B$3:$AH$1266,Sheet1!J$1+(Sheet1!$A$1-1)*10,FALSE)&gt;9999,-2,IF(VLOOKUP($A2071,Sheet1!$B$3:$AH$1266,Sheet1!J$1+(Sheet1!$A$1-1)*10,FALSE)&gt;999,-1,0)))))))</f>
        <v>1780</v>
      </c>
      <c r="AA2071" s="392">
        <f>IF(ISNA(VLOOKUP($A2071,Sheet1!$B$3:$AH$1266,Sheet1!K$1+(Sheet1!$A$1-1)*10,FALSE))=TRUE,"---",IF(VLOOKUP($A2071,Sheet1!$B$3:$AH$1266,Sheet1!K$1+(Sheet1!$A$1-1)*10,FALSE)="---","---", (ROUND(VLOOKUP($A2071,Sheet1!$B$3:$AH$1266,Sheet1!K$1+(Sheet1!$A$1-1)*10,FALSE),IF(VLOOKUP($A2071,Sheet1!$B$3:$AH$1266,Sheet1!K$1+(Sheet1!$A$1-1)*10,FALSE)&gt;99999,-3,IF(VLOOKUP($A2071,Sheet1!$B$3:$AH$1266,Sheet1!K$1+(Sheet1!$A$1-1)*10,FALSE)&gt;9999,-2,IF(VLOOKUP($A2071,Sheet1!$B$3:$AH$1266,Sheet1!K$1+(Sheet1!$A$1-1)*10,FALSE)&gt;999,-1,0)))))))</f>
        <v>1940</v>
      </c>
      <c r="AB2071" s="392">
        <f>IF(ISNA(VLOOKUP($A2071,Sheet1!$B$3:$AH$1266,Sheet1!L$1+(Sheet1!$A$1-1)*10,FALSE))=TRUE,"---",IF(VLOOKUP($A2071,Sheet1!$B$3:$AH$1266,Sheet1!L$1+(Sheet1!$A$1-1)*10,FALSE)="---","---", (ROUND(VLOOKUP($A2071,Sheet1!$B$3:$AH$1266,Sheet1!L$1+(Sheet1!$A$1-1)*10,FALSE),IF(VLOOKUP($A2071,Sheet1!$B$3:$AH$1266,Sheet1!L$1+(Sheet1!$A$1-1)*10,FALSE)&gt;99999,-3,IF(VLOOKUP($A2071,Sheet1!$B$3:$AH$1266,Sheet1!L$1+(Sheet1!$A$1-1)*10,FALSE)&gt;9999,-2,IF(VLOOKUP($A2071,Sheet1!$B$3:$AH$1266,Sheet1!L$1+(Sheet1!$A$1-1)*10,FALSE)&gt;999,-1,0)))))))</f>
        <v>2110</v>
      </c>
      <c r="AC2071" s="392">
        <f>IF(ISNA(VLOOKUP($A2071,Sheet1!$B$3:$AH$1266,Sheet1!M$1+(Sheet1!$A$1-1)*10,FALSE))=TRUE,"---",IF(VLOOKUP($A2071,Sheet1!$B$3:$AH$1266,Sheet1!M$1+(Sheet1!$A$1-1)*10,FALSE)="---","---", (ROUND(VLOOKUP($A2071,Sheet1!$B$3:$AH$1266,Sheet1!M$1+(Sheet1!$A$1-1)*10,FALSE),IF(VLOOKUP($A2071,Sheet1!$B$3:$AH$1266,Sheet1!M$1+(Sheet1!$A$1-1)*10,FALSE)&gt;99999,-3,IF(VLOOKUP($A2071,Sheet1!$B$3:$AH$1266,Sheet1!M$1+(Sheet1!$A$1-1)*10,FALSE)&gt;9999,-2,IF(VLOOKUP($A2071,Sheet1!$B$3:$AH$1266,Sheet1!M$1+(Sheet1!$A$1-1)*10,FALSE)&gt;999,-1,0)))))))</f>
        <v>2270</v>
      </c>
      <c r="AD2071" s="392">
        <f>IF(ISNA(VLOOKUP($A2071,Sheet1!$B$3:$AH$1266,Sheet1!N$1+(Sheet1!$A$1-1)*10,FALSE))=TRUE,"---",IF(VLOOKUP($A2071,Sheet1!$B$3:$AH$1266,Sheet1!N$1+(Sheet1!$A$1-1)*10,FALSE)="---","---", (ROUND(VLOOKUP($A2071,Sheet1!$B$3:$AH$1266,Sheet1!N$1+(Sheet1!$A$1-1)*10,FALSE),IF(VLOOKUP($A2071,Sheet1!$B$3:$AH$1266,Sheet1!N$1+(Sheet1!$A$1-1)*10,FALSE)&gt;99999,-3,IF(VLOOKUP($A2071,Sheet1!$B$3:$AH$1266,Sheet1!N$1+(Sheet1!$A$1-1)*10,FALSE)&gt;9999,-2,IF(VLOOKUP($A2071,Sheet1!$B$3:$AH$1266,Sheet1!N$1+(Sheet1!$A$1-1)*10,FALSE)&gt;999,-1,0)))))))</f>
        <v>2490</v>
      </c>
    </row>
    <row r="2072" spans="1:30" ht="25.5" customHeight="1" x14ac:dyDescent="0.25">
      <c r="A2072" s="303"/>
      <c r="B2072" s="331"/>
      <c r="C2072" s="303"/>
      <c r="D2072" s="303"/>
      <c r="E2072" s="307" t="e">
        <v>#N/A</v>
      </c>
      <c r="F2072" s="52" t="s">
        <v>5033</v>
      </c>
      <c r="G2072" s="127" t="s">
        <v>286</v>
      </c>
      <c r="H2072" s="430"/>
      <c r="I2072" s="326">
        <v>29628</v>
      </c>
      <c r="J2072" s="324">
        <v>7.14</v>
      </c>
      <c r="K2072" s="318" t="s">
        <v>28</v>
      </c>
      <c r="L2072" s="343" t="s">
        <v>4405</v>
      </c>
      <c r="M2072" s="332" t="s">
        <v>4405</v>
      </c>
      <c r="N2072" s="318" t="s">
        <v>75</v>
      </c>
      <c r="O2072" s="299" t="s">
        <v>4405</v>
      </c>
      <c r="P2072" s="299" t="s">
        <v>4405</v>
      </c>
      <c r="Q2072" s="299" t="s">
        <v>4405</v>
      </c>
      <c r="R2072" s="301" t="s">
        <v>4405</v>
      </c>
      <c r="S2072" s="356" t="e">
        <v>#N/A</v>
      </c>
      <c r="T2072" s="356" t="str">
        <f>IF(ISNA(VLOOKUP(A2072,Sheet1!B$3:C$1266,2,FALSE)=TRUE),"ND",VLOOKUP(A2072,Sheet1!B$3:C$1266,2,FALSE))</f>
        <v>ND</v>
      </c>
      <c r="U2072" s="392" t="str">
        <f>IF(ISNA(VLOOKUP($A2072,Sheet1!$B$3:$AH$1266,Sheet1!E$1+(Sheet1!$A$1-1)*10,FALSE))=TRUE,"---",IF(VLOOKUP($A2072,Sheet1!$B$3:$AH$1266,Sheet1!E$1+(Sheet1!$A$1-1)*10,FALSE)="---","---", (ROUND(VLOOKUP($A2072,Sheet1!$B$3:$AH$1266,Sheet1!E$1+(Sheet1!$A$1-1)*10,FALSE),IF(VLOOKUP($A2072,Sheet1!$B$3:$AH$1266,Sheet1!E$1+(Sheet1!$A$1-1)*10,FALSE)&gt;99999,-3,IF(VLOOKUP($A2072,Sheet1!$B$3:$AH$1266,Sheet1!E$1+(Sheet1!$A$1-1)*10,FALSE)&gt;9999,-2,IF(VLOOKUP($A2072,Sheet1!$B$3:$AH$1266,Sheet1!E$1+(Sheet1!$A$1-1)*10,FALSE)&gt;999,-1,0)))))))</f>
        <v>---</v>
      </c>
      <c r="V2072" s="392" t="str">
        <f>IF(ISNA(VLOOKUP($A2072,Sheet1!$B$3:$AH$1266,Sheet1!F$1+(Sheet1!$A$1-1)*10,FALSE))=TRUE,"---",IF(VLOOKUP($A2072,Sheet1!$B$3:$AH$1266,Sheet1!F$1+(Sheet1!$A$1-1)*10,FALSE)="---","---", (ROUND(VLOOKUP($A2072,Sheet1!$B$3:$AH$1266,Sheet1!F$1+(Sheet1!$A$1-1)*10,FALSE),IF(VLOOKUP($A2072,Sheet1!$B$3:$AH$1266,Sheet1!F$1+(Sheet1!$A$1-1)*10,FALSE)&gt;99999,-3,IF(VLOOKUP($A2072,Sheet1!$B$3:$AH$1266,Sheet1!F$1+(Sheet1!$A$1-1)*10,FALSE)&gt;9999,-2,IF(VLOOKUP($A2072,Sheet1!$B$3:$AH$1266,Sheet1!F$1+(Sheet1!$A$1-1)*10,FALSE)&gt;999,-1,0)))))))</f>
        <v>---</v>
      </c>
      <c r="W2072" s="392" t="str">
        <f>IF(ISNA(VLOOKUP($A2072,Sheet1!$B$3:$AH$1266,Sheet1!G$1+(Sheet1!$A$1-1)*10,FALSE))=TRUE,"---",IF(VLOOKUP($A2072,Sheet1!$B$3:$AH$1266,Sheet1!G$1+(Sheet1!$A$1-1)*10,FALSE)="---","---", (ROUND(VLOOKUP($A2072,Sheet1!$B$3:$AH$1266,Sheet1!G$1+(Sheet1!$A$1-1)*10,FALSE),IF(VLOOKUP($A2072,Sheet1!$B$3:$AH$1266,Sheet1!G$1+(Sheet1!$A$1-1)*10,FALSE)&gt;99999,-3,IF(VLOOKUP($A2072,Sheet1!$B$3:$AH$1266,Sheet1!G$1+(Sheet1!$A$1-1)*10,FALSE)&gt;9999,-2,IF(VLOOKUP($A2072,Sheet1!$B$3:$AH$1266,Sheet1!G$1+(Sheet1!$A$1-1)*10,FALSE)&gt;999,-1,0)))))))</f>
        <v>---</v>
      </c>
      <c r="X2072" s="392" t="str">
        <f>IF(ISNA(VLOOKUP($A2072,Sheet1!$B$3:$AH$1266,Sheet1!H$1+(Sheet1!$A$1-1)*10,FALSE))=TRUE,"---",IF(VLOOKUP($A2072,Sheet1!$B$3:$AH$1266,Sheet1!H$1+(Sheet1!$A$1-1)*10,FALSE)="---","---", (ROUND(VLOOKUP($A2072,Sheet1!$B$3:$AH$1266,Sheet1!H$1+(Sheet1!$A$1-1)*10,FALSE),IF(VLOOKUP($A2072,Sheet1!$B$3:$AH$1266,Sheet1!H$1+(Sheet1!$A$1-1)*10,FALSE)&gt;99999,-3,IF(VLOOKUP($A2072,Sheet1!$B$3:$AH$1266,Sheet1!H$1+(Sheet1!$A$1-1)*10,FALSE)&gt;9999,-2,IF(VLOOKUP($A2072,Sheet1!$B$3:$AH$1266,Sheet1!H$1+(Sheet1!$A$1-1)*10,FALSE)&gt;999,-1,0)))))))</f>
        <v>---</v>
      </c>
      <c r="Y2072" s="392" t="str">
        <f>IF(ISNA(VLOOKUP($A2072,Sheet1!$B$3:$AH$1266,Sheet1!I$1+(Sheet1!$A$1-1)*10,FALSE))=TRUE,"---",IF(VLOOKUP($A2072,Sheet1!$B$3:$AH$1266,Sheet1!I$1+(Sheet1!$A$1-1)*10,FALSE)="---","---", (ROUND(VLOOKUP($A2072,Sheet1!$B$3:$AH$1266,Sheet1!I$1+(Sheet1!$A$1-1)*10,FALSE),IF(VLOOKUP($A2072,Sheet1!$B$3:$AH$1266,Sheet1!I$1+(Sheet1!$A$1-1)*10,FALSE)&gt;99999,-3,IF(VLOOKUP($A2072,Sheet1!$B$3:$AH$1266,Sheet1!I$1+(Sheet1!$A$1-1)*10,FALSE)&gt;9999,-2,IF(VLOOKUP($A2072,Sheet1!$B$3:$AH$1266,Sheet1!I$1+(Sheet1!$A$1-1)*10,FALSE)&gt;999,-1,0)))))))</f>
        <v>---</v>
      </c>
      <c r="Z2072" s="392" t="str">
        <f>IF(ISNA(VLOOKUP($A2072,Sheet1!$B$3:$AH$1266,Sheet1!J$1+(Sheet1!$A$1-1)*10,FALSE))=TRUE,"---",IF(VLOOKUP($A2072,Sheet1!$B$3:$AH$1266,Sheet1!J$1+(Sheet1!$A$1-1)*10,FALSE)="---","---", (ROUND(VLOOKUP($A2072,Sheet1!$B$3:$AH$1266,Sheet1!J$1+(Sheet1!$A$1-1)*10,FALSE),IF(VLOOKUP($A2072,Sheet1!$B$3:$AH$1266,Sheet1!J$1+(Sheet1!$A$1-1)*10,FALSE)&gt;99999,-3,IF(VLOOKUP($A2072,Sheet1!$B$3:$AH$1266,Sheet1!J$1+(Sheet1!$A$1-1)*10,FALSE)&gt;9999,-2,IF(VLOOKUP($A2072,Sheet1!$B$3:$AH$1266,Sheet1!J$1+(Sheet1!$A$1-1)*10,FALSE)&gt;999,-1,0)))))))</f>
        <v>---</v>
      </c>
      <c r="AA2072" s="392" t="str">
        <f>IF(ISNA(VLOOKUP($A2072,Sheet1!$B$3:$AH$1266,Sheet1!K$1+(Sheet1!$A$1-1)*10,FALSE))=TRUE,"---",IF(VLOOKUP($A2072,Sheet1!$B$3:$AH$1266,Sheet1!K$1+(Sheet1!$A$1-1)*10,FALSE)="---","---", (ROUND(VLOOKUP($A2072,Sheet1!$B$3:$AH$1266,Sheet1!K$1+(Sheet1!$A$1-1)*10,FALSE),IF(VLOOKUP($A2072,Sheet1!$B$3:$AH$1266,Sheet1!K$1+(Sheet1!$A$1-1)*10,FALSE)&gt;99999,-3,IF(VLOOKUP($A2072,Sheet1!$B$3:$AH$1266,Sheet1!K$1+(Sheet1!$A$1-1)*10,FALSE)&gt;9999,-2,IF(VLOOKUP($A2072,Sheet1!$B$3:$AH$1266,Sheet1!K$1+(Sheet1!$A$1-1)*10,FALSE)&gt;999,-1,0)))))))</f>
        <v>---</v>
      </c>
      <c r="AB2072" s="392" t="str">
        <f>IF(ISNA(VLOOKUP($A2072,Sheet1!$B$3:$AH$1266,Sheet1!L$1+(Sheet1!$A$1-1)*10,FALSE))=TRUE,"---",IF(VLOOKUP($A2072,Sheet1!$B$3:$AH$1266,Sheet1!L$1+(Sheet1!$A$1-1)*10,FALSE)="---","---", (ROUND(VLOOKUP($A2072,Sheet1!$B$3:$AH$1266,Sheet1!L$1+(Sheet1!$A$1-1)*10,FALSE),IF(VLOOKUP($A2072,Sheet1!$B$3:$AH$1266,Sheet1!L$1+(Sheet1!$A$1-1)*10,FALSE)&gt;99999,-3,IF(VLOOKUP($A2072,Sheet1!$B$3:$AH$1266,Sheet1!L$1+(Sheet1!$A$1-1)*10,FALSE)&gt;9999,-2,IF(VLOOKUP($A2072,Sheet1!$B$3:$AH$1266,Sheet1!L$1+(Sheet1!$A$1-1)*10,FALSE)&gt;999,-1,0)))))))</f>
        <v>---</v>
      </c>
      <c r="AC2072" s="392" t="str">
        <f>IF(ISNA(VLOOKUP($A2072,Sheet1!$B$3:$AH$1266,Sheet1!M$1+(Sheet1!$A$1-1)*10,FALSE))=TRUE,"---",IF(VLOOKUP($A2072,Sheet1!$B$3:$AH$1266,Sheet1!M$1+(Sheet1!$A$1-1)*10,FALSE)="---","---", (ROUND(VLOOKUP($A2072,Sheet1!$B$3:$AH$1266,Sheet1!M$1+(Sheet1!$A$1-1)*10,FALSE),IF(VLOOKUP($A2072,Sheet1!$B$3:$AH$1266,Sheet1!M$1+(Sheet1!$A$1-1)*10,FALSE)&gt;99999,-3,IF(VLOOKUP($A2072,Sheet1!$B$3:$AH$1266,Sheet1!M$1+(Sheet1!$A$1-1)*10,FALSE)&gt;9999,-2,IF(VLOOKUP($A2072,Sheet1!$B$3:$AH$1266,Sheet1!M$1+(Sheet1!$A$1-1)*10,FALSE)&gt;999,-1,0)))))))</f>
        <v>---</v>
      </c>
      <c r="AD2072" s="392" t="str">
        <f>IF(ISNA(VLOOKUP($A2072,Sheet1!$B$3:$AH$1266,Sheet1!N$1+(Sheet1!$A$1-1)*10,FALSE))=TRUE,"---",IF(VLOOKUP($A2072,Sheet1!$B$3:$AH$1266,Sheet1!N$1+(Sheet1!$A$1-1)*10,FALSE)="---","---", (ROUND(VLOOKUP($A2072,Sheet1!$B$3:$AH$1266,Sheet1!N$1+(Sheet1!$A$1-1)*10,FALSE),IF(VLOOKUP($A2072,Sheet1!$B$3:$AH$1266,Sheet1!N$1+(Sheet1!$A$1-1)*10,FALSE)&gt;99999,-3,IF(VLOOKUP($A2072,Sheet1!$B$3:$AH$1266,Sheet1!N$1+(Sheet1!$A$1-1)*10,FALSE)&gt;9999,-2,IF(VLOOKUP($A2072,Sheet1!$B$3:$AH$1266,Sheet1!N$1+(Sheet1!$A$1-1)*10,FALSE)&gt;999,-1,0)))))))</f>
        <v>---</v>
      </c>
    </row>
    <row r="2073" spans="1:30" ht="25.5" customHeight="1" x14ac:dyDescent="0.25">
      <c r="A2073" s="303"/>
      <c r="B2073" s="331"/>
      <c r="C2073" s="303"/>
      <c r="D2073" s="303"/>
      <c r="E2073" s="307"/>
      <c r="F2073" s="52" t="s">
        <v>5034</v>
      </c>
      <c r="G2073" s="127" t="s">
        <v>31</v>
      </c>
      <c r="H2073" s="430"/>
      <c r="I2073" s="327"/>
      <c r="J2073" s="325"/>
      <c r="K2073" s="319"/>
      <c r="L2073" s="392"/>
      <c r="M2073" s="451"/>
      <c r="N2073" s="319"/>
      <c r="O2073" s="317" t="e">
        <f t="shared" si="68"/>
        <v>#NUM!</v>
      </c>
      <c r="P2073" s="317" t="e">
        <f>IF(O2073&lt;&gt;"",VLOOKUP($A2073,Sheet4!$A$2:$O$1309,14,FALSE)*100,"")</f>
        <v>#NUM!</v>
      </c>
      <c r="Q2073" s="317" t="e">
        <f>IF(P2073&lt;&gt;"",VLOOKUP($A2073,Sheet4!$A$2:$O$1309,15,FALSE)*100,"")</f>
        <v>#NUM!</v>
      </c>
      <c r="R2073" s="356" t="e">
        <f t="shared" si="69"/>
        <v>#NUM!</v>
      </c>
      <c r="S2073" s="356"/>
      <c r="T2073" s="356"/>
      <c r="U2073" s="392"/>
      <c r="V2073" s="392"/>
      <c r="W2073" s="392"/>
      <c r="X2073" s="392"/>
      <c r="Y2073" s="392"/>
      <c r="Z2073" s="392"/>
      <c r="AA2073" s="392"/>
      <c r="AB2073" s="392"/>
      <c r="AC2073" s="392"/>
      <c r="AD2073" s="392"/>
    </row>
    <row r="2074" spans="1:30" ht="25.5" customHeight="1" x14ac:dyDescent="0.25">
      <c r="A2074" s="303"/>
      <c r="B2074" s="331"/>
      <c r="C2074" s="303"/>
      <c r="D2074" s="303"/>
      <c r="E2074" s="307"/>
      <c r="F2074" s="52" t="s">
        <v>5035</v>
      </c>
      <c r="G2074" s="127" t="s">
        <v>286</v>
      </c>
      <c r="H2074" s="430"/>
      <c r="I2074" s="327"/>
      <c r="J2074" s="325"/>
      <c r="K2074" s="319"/>
      <c r="L2074" s="450"/>
      <c r="M2074" s="333"/>
      <c r="N2074" s="319"/>
      <c r="O2074" s="317" t="e">
        <f t="shared" si="68"/>
        <v>#NUM!</v>
      </c>
      <c r="P2074" s="317" t="e">
        <f>IF(O2074&lt;&gt;"",VLOOKUP($A2074,Sheet4!$A$2:$O$1309,14,FALSE)*100,"")</f>
        <v>#NUM!</v>
      </c>
      <c r="Q2074" s="317" t="e">
        <f>IF(P2074&lt;&gt;"",VLOOKUP($A2074,Sheet4!$A$2:$O$1309,15,FALSE)*100,"")</f>
        <v>#NUM!</v>
      </c>
      <c r="R2074" s="356" t="e">
        <f t="shared" si="69"/>
        <v>#NUM!</v>
      </c>
      <c r="S2074" s="356"/>
      <c r="T2074" s="356"/>
      <c r="U2074" s="392"/>
      <c r="V2074" s="392"/>
      <c r="W2074" s="392"/>
      <c r="X2074" s="392"/>
      <c r="Y2074" s="392"/>
      <c r="Z2074" s="392"/>
      <c r="AA2074" s="392"/>
      <c r="AB2074" s="392"/>
      <c r="AC2074" s="392"/>
      <c r="AD2074" s="392"/>
    </row>
    <row r="2075" spans="1:30" ht="25.5" customHeight="1" x14ac:dyDescent="0.25">
      <c r="A2075" s="304" t="s">
        <v>2992</v>
      </c>
      <c r="B2075" s="393" t="s">
        <v>2993</v>
      </c>
      <c r="C2075" s="304">
        <v>435038</v>
      </c>
      <c r="D2075" s="304">
        <v>732555</v>
      </c>
      <c r="E2075" s="305" t="s">
        <v>3049</v>
      </c>
      <c r="F2075" s="117">
        <v>1905</v>
      </c>
      <c r="G2075" s="118" t="s">
        <v>286</v>
      </c>
      <c r="H2075" s="348">
        <v>234</v>
      </c>
      <c r="I2075" s="377">
        <v>28201</v>
      </c>
      <c r="J2075" s="390" t="s">
        <v>4405</v>
      </c>
      <c r="K2075" s="351" t="s">
        <v>17</v>
      </c>
      <c r="L2075" s="338">
        <v>1370</v>
      </c>
      <c r="M2075" s="381">
        <v>5.85</v>
      </c>
      <c r="N2075" s="351" t="s">
        <v>387</v>
      </c>
      <c r="O2075" s="328" t="s">
        <v>4405</v>
      </c>
      <c r="P2075" s="328" t="s">
        <v>4405</v>
      </c>
      <c r="Q2075" s="328" t="s">
        <v>4405</v>
      </c>
      <c r="R2075" s="358" t="s">
        <v>4405</v>
      </c>
      <c r="S2075" s="357" t="s">
        <v>4364</v>
      </c>
      <c r="T2075" s="357" t="str">
        <f>IF(ISNA(VLOOKUP(A2075,Sheet1!B$3:C$1266,2,FALSE)=TRUE),"NC",VLOOKUP(A2075,Sheet1!B$3:C$1266,2,FALSE))</f>
        <v>Regulated</v>
      </c>
      <c r="U2075" s="385">
        <f>IF(ISNA(VLOOKUP($A2075,Sheet1!$B$3:$AH$1266,Sheet1!E$1+(Sheet1!$A$1-1)*10,FALSE))=TRUE,"---",IF(VLOOKUP($A2075,Sheet1!$B$3:$AH$1266,Sheet1!E$1+(Sheet1!$A$1-1)*10,FALSE)="---","---", (ROUND(VLOOKUP($A2075,Sheet1!$B$3:$AH$1266,Sheet1!E$1+(Sheet1!$A$1-1)*10,FALSE),IF(VLOOKUP($A2075,Sheet1!$B$3:$AH$1266,Sheet1!E$1+(Sheet1!$A$1-1)*10,FALSE)&gt;99999,-3,IF(VLOOKUP($A2075,Sheet1!$B$3:$AH$1266,Sheet1!E$1+(Sheet1!$A$1-1)*10,FALSE)&gt;9999,-2,IF(VLOOKUP($A2075,Sheet1!$B$3:$AH$1266,Sheet1!E$1+(Sheet1!$A$1-1)*10,FALSE)&gt;999,-1,0)))))))</f>
        <v>918</v>
      </c>
      <c r="V2075" s="385">
        <f>IF(ISNA(VLOOKUP($A2075,Sheet1!$B$3:$AH$1266,Sheet1!F$1+(Sheet1!$A$1-1)*10,FALSE))=TRUE,"---",IF(VLOOKUP($A2075,Sheet1!$B$3:$AH$1266,Sheet1!F$1+(Sheet1!$A$1-1)*10,FALSE)="---","---", (ROUND(VLOOKUP($A2075,Sheet1!$B$3:$AH$1266,Sheet1!F$1+(Sheet1!$A$1-1)*10,FALSE),IF(VLOOKUP($A2075,Sheet1!$B$3:$AH$1266,Sheet1!F$1+(Sheet1!$A$1-1)*10,FALSE)&gt;99999,-3,IF(VLOOKUP($A2075,Sheet1!$B$3:$AH$1266,Sheet1!F$1+(Sheet1!$A$1-1)*10,FALSE)&gt;9999,-2,IF(VLOOKUP($A2075,Sheet1!$B$3:$AH$1266,Sheet1!F$1+(Sheet1!$A$1-1)*10,FALSE)&gt;999,-1,0)))))))</f>
        <v>969</v>
      </c>
      <c r="W2075" s="385">
        <f>IF(ISNA(VLOOKUP($A2075,Sheet1!$B$3:$AH$1266,Sheet1!G$1+(Sheet1!$A$1-1)*10,FALSE))=TRUE,"---",IF(VLOOKUP($A2075,Sheet1!$B$3:$AH$1266,Sheet1!G$1+(Sheet1!$A$1-1)*10,FALSE)="---","---", (ROUND(VLOOKUP($A2075,Sheet1!$B$3:$AH$1266,Sheet1!G$1+(Sheet1!$A$1-1)*10,FALSE),IF(VLOOKUP($A2075,Sheet1!$B$3:$AH$1266,Sheet1!G$1+(Sheet1!$A$1-1)*10,FALSE)&gt;99999,-3,IF(VLOOKUP($A2075,Sheet1!$B$3:$AH$1266,Sheet1!G$1+(Sheet1!$A$1-1)*10,FALSE)&gt;9999,-2,IF(VLOOKUP($A2075,Sheet1!$B$3:$AH$1266,Sheet1!G$1+(Sheet1!$A$1-1)*10,FALSE)&gt;999,-1,0)))))))</f>
        <v>1020</v>
      </c>
      <c r="X2075" s="385">
        <f>IF(ISNA(VLOOKUP($A2075,Sheet1!$B$3:$AH$1266,Sheet1!H$1+(Sheet1!$A$1-1)*10,FALSE))=TRUE,"---",IF(VLOOKUP($A2075,Sheet1!$B$3:$AH$1266,Sheet1!H$1+(Sheet1!$A$1-1)*10,FALSE)="---","---", (ROUND(VLOOKUP($A2075,Sheet1!$B$3:$AH$1266,Sheet1!H$1+(Sheet1!$A$1-1)*10,FALSE),IF(VLOOKUP($A2075,Sheet1!$B$3:$AH$1266,Sheet1!H$1+(Sheet1!$A$1-1)*10,FALSE)&gt;99999,-3,IF(VLOOKUP($A2075,Sheet1!$B$3:$AH$1266,Sheet1!H$1+(Sheet1!$A$1-1)*10,FALSE)&gt;9999,-2,IF(VLOOKUP($A2075,Sheet1!$B$3:$AH$1266,Sheet1!H$1+(Sheet1!$A$1-1)*10,FALSE)&gt;999,-1,0)))))))</f>
        <v>1140</v>
      </c>
      <c r="Y2075" s="385">
        <f>IF(ISNA(VLOOKUP($A2075,Sheet1!$B$3:$AH$1266,Sheet1!I$1+(Sheet1!$A$1-1)*10,FALSE))=TRUE,"---",IF(VLOOKUP($A2075,Sheet1!$B$3:$AH$1266,Sheet1!I$1+(Sheet1!$A$1-1)*10,FALSE)="---","---", (ROUND(VLOOKUP($A2075,Sheet1!$B$3:$AH$1266,Sheet1!I$1+(Sheet1!$A$1-1)*10,FALSE),IF(VLOOKUP($A2075,Sheet1!$B$3:$AH$1266,Sheet1!I$1+(Sheet1!$A$1-1)*10,FALSE)&gt;99999,-3,IF(VLOOKUP($A2075,Sheet1!$B$3:$AH$1266,Sheet1!I$1+(Sheet1!$A$1-1)*10,FALSE)&gt;9999,-2,IF(VLOOKUP($A2075,Sheet1!$B$3:$AH$1266,Sheet1!I$1+(Sheet1!$A$1-1)*10,FALSE)&gt;999,-1,0)))))))</f>
        <v>1200</v>
      </c>
      <c r="Z2075" s="385">
        <f>IF(ISNA(VLOOKUP($A2075,Sheet1!$B$3:$AH$1266,Sheet1!J$1+(Sheet1!$A$1-1)*10,FALSE))=TRUE,"---",IF(VLOOKUP($A2075,Sheet1!$B$3:$AH$1266,Sheet1!J$1+(Sheet1!$A$1-1)*10,FALSE)="---","---", (ROUND(VLOOKUP($A2075,Sheet1!$B$3:$AH$1266,Sheet1!J$1+(Sheet1!$A$1-1)*10,FALSE),IF(VLOOKUP($A2075,Sheet1!$B$3:$AH$1266,Sheet1!J$1+(Sheet1!$A$1-1)*10,FALSE)&gt;99999,-3,IF(VLOOKUP($A2075,Sheet1!$B$3:$AH$1266,Sheet1!J$1+(Sheet1!$A$1-1)*10,FALSE)&gt;9999,-2,IF(VLOOKUP($A2075,Sheet1!$B$3:$AH$1266,Sheet1!J$1+(Sheet1!$A$1-1)*10,FALSE)&gt;999,-1,0)))))))</f>
        <v>1280</v>
      </c>
      <c r="AA2075" s="385">
        <f>IF(ISNA(VLOOKUP($A2075,Sheet1!$B$3:$AH$1266,Sheet1!K$1+(Sheet1!$A$1-1)*10,FALSE))=TRUE,"---",IF(VLOOKUP($A2075,Sheet1!$B$3:$AH$1266,Sheet1!K$1+(Sheet1!$A$1-1)*10,FALSE)="---","---", (ROUND(VLOOKUP($A2075,Sheet1!$B$3:$AH$1266,Sheet1!K$1+(Sheet1!$A$1-1)*10,FALSE),IF(VLOOKUP($A2075,Sheet1!$B$3:$AH$1266,Sheet1!K$1+(Sheet1!$A$1-1)*10,FALSE)&gt;99999,-3,IF(VLOOKUP($A2075,Sheet1!$B$3:$AH$1266,Sheet1!K$1+(Sheet1!$A$1-1)*10,FALSE)&gt;9999,-2,IF(VLOOKUP($A2075,Sheet1!$B$3:$AH$1266,Sheet1!K$1+(Sheet1!$A$1-1)*10,FALSE)&gt;999,-1,0)))))))</f>
        <v>1320</v>
      </c>
      <c r="AB2075" s="385">
        <f>IF(ISNA(VLOOKUP($A2075,Sheet1!$B$3:$AH$1266,Sheet1!L$1+(Sheet1!$A$1-1)*10,FALSE))=TRUE,"---",IF(VLOOKUP($A2075,Sheet1!$B$3:$AH$1266,Sheet1!L$1+(Sheet1!$A$1-1)*10,FALSE)="---","---", (ROUND(VLOOKUP($A2075,Sheet1!$B$3:$AH$1266,Sheet1!L$1+(Sheet1!$A$1-1)*10,FALSE),IF(VLOOKUP($A2075,Sheet1!$B$3:$AH$1266,Sheet1!L$1+(Sheet1!$A$1-1)*10,FALSE)&gt;99999,-3,IF(VLOOKUP($A2075,Sheet1!$B$3:$AH$1266,Sheet1!L$1+(Sheet1!$A$1-1)*10,FALSE)&gt;9999,-2,IF(VLOOKUP($A2075,Sheet1!$B$3:$AH$1266,Sheet1!L$1+(Sheet1!$A$1-1)*10,FALSE)&gt;999,-1,0)))))))</f>
        <v>1370</v>
      </c>
      <c r="AC2075" s="385">
        <f>IF(ISNA(VLOOKUP($A2075,Sheet1!$B$3:$AH$1266,Sheet1!M$1+(Sheet1!$A$1-1)*10,FALSE))=TRUE,"---",IF(VLOOKUP($A2075,Sheet1!$B$3:$AH$1266,Sheet1!M$1+(Sheet1!$A$1-1)*10,FALSE)="---","---", (ROUND(VLOOKUP($A2075,Sheet1!$B$3:$AH$1266,Sheet1!M$1+(Sheet1!$A$1-1)*10,FALSE),IF(VLOOKUP($A2075,Sheet1!$B$3:$AH$1266,Sheet1!M$1+(Sheet1!$A$1-1)*10,FALSE)&gt;99999,-3,IF(VLOOKUP($A2075,Sheet1!$B$3:$AH$1266,Sheet1!M$1+(Sheet1!$A$1-1)*10,FALSE)&gt;9999,-2,IF(VLOOKUP($A2075,Sheet1!$B$3:$AH$1266,Sheet1!M$1+(Sheet1!$A$1-1)*10,FALSE)&gt;999,-1,0)))))))</f>
        <v>1410</v>
      </c>
      <c r="AD2075" s="385">
        <f>IF(ISNA(VLOOKUP($A2075,Sheet1!$B$3:$AH$1266,Sheet1!N$1+(Sheet1!$A$1-1)*10,FALSE))=TRUE,"---",IF(VLOOKUP($A2075,Sheet1!$B$3:$AH$1266,Sheet1!N$1+(Sheet1!$A$1-1)*10,FALSE)="---","---", (ROUND(VLOOKUP($A2075,Sheet1!$B$3:$AH$1266,Sheet1!N$1+(Sheet1!$A$1-1)*10,FALSE),IF(VLOOKUP($A2075,Sheet1!$B$3:$AH$1266,Sheet1!N$1+(Sheet1!$A$1-1)*10,FALSE)&gt;99999,-3,IF(VLOOKUP($A2075,Sheet1!$B$3:$AH$1266,Sheet1!N$1+(Sheet1!$A$1-1)*10,FALSE)&gt;9999,-2,IF(VLOOKUP($A2075,Sheet1!$B$3:$AH$1266,Sheet1!N$1+(Sheet1!$A$1-1)*10,FALSE)&gt;999,-1,0)))))))</f>
        <v>1460</v>
      </c>
    </row>
    <row r="2076" spans="1:30" ht="25.5" customHeight="1" x14ac:dyDescent="0.25">
      <c r="A2076" s="304"/>
      <c r="B2076" s="346"/>
      <c r="C2076" s="304"/>
      <c r="D2076" s="304"/>
      <c r="E2076" s="305"/>
      <c r="F2076" s="117" t="s">
        <v>5036</v>
      </c>
      <c r="G2076" s="118" t="s">
        <v>31</v>
      </c>
      <c r="H2076" s="348"/>
      <c r="I2076" s="378"/>
      <c r="J2076" s="391"/>
      <c r="K2076" s="352"/>
      <c r="L2076" s="339"/>
      <c r="M2076" s="382"/>
      <c r="N2076" s="352"/>
      <c r="O2076" s="329" t="e">
        <f t="shared" si="68"/>
        <v>#NUM!</v>
      </c>
      <c r="P2076" s="329" t="e">
        <f>IF(O2076&lt;&gt;"",VLOOKUP($A2076,Sheet4!$A$2:$O$1309,14,FALSE)*100,"")</f>
        <v>#NUM!</v>
      </c>
      <c r="Q2076" s="329" t="e">
        <f>IF(P2076&lt;&gt;"",VLOOKUP($A2076,Sheet4!$A$2:$O$1309,15,FALSE)*100,"")</f>
        <v>#NUM!</v>
      </c>
      <c r="R2076" s="357" t="e">
        <f t="shared" si="69"/>
        <v>#NUM!</v>
      </c>
      <c r="S2076" s="357"/>
      <c r="T2076" s="357"/>
      <c r="U2076" s="385"/>
      <c r="V2076" s="385"/>
      <c r="W2076" s="385"/>
      <c r="X2076" s="385"/>
      <c r="Y2076" s="385"/>
      <c r="Z2076" s="385"/>
      <c r="AA2076" s="385"/>
      <c r="AB2076" s="385"/>
      <c r="AC2076" s="385"/>
      <c r="AD2076" s="385"/>
    </row>
    <row r="2077" spans="1:30" ht="25.5" customHeight="1" x14ac:dyDescent="0.25">
      <c r="A2077" s="125" t="s">
        <v>2994</v>
      </c>
      <c r="B2077" s="126" t="s">
        <v>2995</v>
      </c>
      <c r="C2077" s="125">
        <v>434401</v>
      </c>
      <c r="D2077" s="125">
        <v>732318</v>
      </c>
      <c r="E2077" s="70" t="s">
        <v>3051</v>
      </c>
      <c r="F2077" s="52" t="s">
        <v>5029</v>
      </c>
      <c r="G2077" s="127" t="s">
        <v>31</v>
      </c>
      <c r="H2077" s="128">
        <v>10.3</v>
      </c>
      <c r="I2077" s="112">
        <v>35083</v>
      </c>
      <c r="J2077" s="113">
        <v>5.19</v>
      </c>
      <c r="K2077" s="114" t="s">
        <v>4405</v>
      </c>
      <c r="L2077" s="115">
        <v>681</v>
      </c>
      <c r="M2077" s="116">
        <v>66.099999999999994</v>
      </c>
      <c r="N2077" s="114" t="s">
        <v>4405</v>
      </c>
      <c r="O2077" s="68">
        <f t="shared" si="68"/>
        <v>3.615588767371074</v>
      </c>
      <c r="P2077" s="68">
        <f>IF(O2077&lt;&gt;"",VLOOKUP($A2077,Sheet4!$A$2:$O$1309,14,FALSE)*100,"")</f>
        <v>2.5703909701953798</v>
      </c>
      <c r="Q2077" s="68">
        <f>IF(P2077&lt;&gt;"",VLOOKUP($A2077,Sheet4!$A$2:$O$1309,15,FALSE)*100,"")</f>
        <v>22.51319333232583</v>
      </c>
      <c r="R2077" s="74">
        <f t="shared" si="69"/>
        <v>30</v>
      </c>
      <c r="S2077" s="64" t="s">
        <v>4364</v>
      </c>
      <c r="T2077" s="64" t="str">
        <f>IF(ISNA(VLOOKUP(A2077,Sheet1!B$3:C$1266,2,FALSE)=TRUE),"NC",VLOOKUP(A2077,Sheet1!B$3:C$1266,2,FALSE))</f>
        <v>Rural</v>
      </c>
      <c r="U2077" s="65">
        <f>IF(ISNA(VLOOKUP($A2077,Sheet1!$B$3:$AH$1266,Sheet1!E$1+(Sheet1!$A$1-1)*10,FALSE))=TRUE,"---",IF(VLOOKUP($A2077,Sheet1!$B$3:$AH$1266,Sheet1!E$1+(Sheet1!$A$1-1)*10,FALSE)="---","---", (ROUND(VLOOKUP($A2077,Sheet1!$B$3:$AH$1266,Sheet1!E$1+(Sheet1!$A$1-1)*10,FALSE),IF(VLOOKUP($A2077,Sheet1!$B$3:$AH$1266,Sheet1!E$1+(Sheet1!$A$1-1)*10,FALSE)&gt;99999,-3,IF(VLOOKUP($A2077,Sheet1!$B$3:$AH$1266,Sheet1!E$1+(Sheet1!$A$1-1)*10,FALSE)&gt;9999,-2,IF(VLOOKUP($A2077,Sheet1!$B$3:$AH$1266,Sheet1!E$1+(Sheet1!$A$1-1)*10,FALSE)&gt;999,-1,0)))))))</f>
        <v>176</v>
      </c>
      <c r="V2077" s="65">
        <f>IF(ISNA(VLOOKUP($A2077,Sheet1!$B$3:$AH$1266,Sheet1!F$1+(Sheet1!$A$1-1)*10,FALSE))=TRUE,"---",IF(VLOOKUP($A2077,Sheet1!$B$3:$AH$1266,Sheet1!F$1+(Sheet1!$A$1-1)*10,FALSE)="---","---", (ROUND(VLOOKUP($A2077,Sheet1!$B$3:$AH$1266,Sheet1!F$1+(Sheet1!$A$1-1)*10,FALSE),IF(VLOOKUP($A2077,Sheet1!$B$3:$AH$1266,Sheet1!F$1+(Sheet1!$A$1-1)*10,FALSE)&gt;99999,-3,IF(VLOOKUP($A2077,Sheet1!$B$3:$AH$1266,Sheet1!F$1+(Sheet1!$A$1-1)*10,FALSE)&gt;9999,-2,IF(VLOOKUP($A2077,Sheet1!$B$3:$AH$1266,Sheet1!F$1+(Sheet1!$A$1-1)*10,FALSE)&gt;999,-1,0)))))))</f>
        <v>216</v>
      </c>
      <c r="W2077" s="65">
        <f>IF(ISNA(VLOOKUP($A2077,Sheet1!$B$3:$AH$1266,Sheet1!G$1+(Sheet1!$A$1-1)*10,FALSE))=TRUE,"---",IF(VLOOKUP($A2077,Sheet1!$B$3:$AH$1266,Sheet1!G$1+(Sheet1!$A$1-1)*10,FALSE)="---","---", (ROUND(VLOOKUP($A2077,Sheet1!$B$3:$AH$1266,Sheet1!G$1+(Sheet1!$A$1-1)*10,FALSE),IF(VLOOKUP($A2077,Sheet1!$B$3:$AH$1266,Sheet1!G$1+(Sheet1!$A$1-1)*10,FALSE)&gt;99999,-3,IF(VLOOKUP($A2077,Sheet1!$B$3:$AH$1266,Sheet1!G$1+(Sheet1!$A$1-1)*10,FALSE)&gt;9999,-2,IF(VLOOKUP($A2077,Sheet1!$B$3:$AH$1266,Sheet1!G$1+(Sheet1!$A$1-1)*10,FALSE)&gt;999,-1,0)))))))</f>
        <v>270</v>
      </c>
      <c r="X2077" s="65">
        <f>IF(ISNA(VLOOKUP($A2077,Sheet1!$B$3:$AH$1266,Sheet1!H$1+(Sheet1!$A$1-1)*10,FALSE))=TRUE,"---",IF(VLOOKUP($A2077,Sheet1!$B$3:$AH$1266,Sheet1!H$1+(Sheet1!$A$1-1)*10,FALSE)="---","---", (ROUND(VLOOKUP($A2077,Sheet1!$B$3:$AH$1266,Sheet1!H$1+(Sheet1!$A$1-1)*10,FALSE),IF(VLOOKUP($A2077,Sheet1!$B$3:$AH$1266,Sheet1!H$1+(Sheet1!$A$1-1)*10,FALSE)&gt;99999,-3,IF(VLOOKUP($A2077,Sheet1!$B$3:$AH$1266,Sheet1!H$1+(Sheet1!$A$1-1)*10,FALSE)&gt;9999,-2,IF(VLOOKUP($A2077,Sheet1!$B$3:$AH$1266,Sheet1!H$1+(Sheet1!$A$1-1)*10,FALSE)&gt;999,-1,0)))))))</f>
        <v>417</v>
      </c>
      <c r="Y2077" s="65">
        <f>IF(ISNA(VLOOKUP($A2077,Sheet1!$B$3:$AH$1266,Sheet1!I$1+(Sheet1!$A$1-1)*10,FALSE))=TRUE,"---",IF(VLOOKUP($A2077,Sheet1!$B$3:$AH$1266,Sheet1!I$1+(Sheet1!$A$1-1)*10,FALSE)="---","---", (ROUND(VLOOKUP($A2077,Sheet1!$B$3:$AH$1266,Sheet1!I$1+(Sheet1!$A$1-1)*10,FALSE),IF(VLOOKUP($A2077,Sheet1!$B$3:$AH$1266,Sheet1!I$1+(Sheet1!$A$1-1)*10,FALSE)&gt;99999,-3,IF(VLOOKUP($A2077,Sheet1!$B$3:$AH$1266,Sheet1!I$1+(Sheet1!$A$1-1)*10,FALSE)&gt;9999,-2,IF(VLOOKUP($A2077,Sheet1!$B$3:$AH$1266,Sheet1!I$1+(Sheet1!$A$1-1)*10,FALSE)&gt;999,-1,0)))))))</f>
        <v>523</v>
      </c>
      <c r="Z2077" s="65">
        <f>IF(ISNA(VLOOKUP($A2077,Sheet1!$B$3:$AH$1266,Sheet1!J$1+(Sheet1!$A$1-1)*10,FALSE))=TRUE,"---",IF(VLOOKUP($A2077,Sheet1!$B$3:$AH$1266,Sheet1!J$1+(Sheet1!$A$1-1)*10,FALSE)="---","---", (ROUND(VLOOKUP($A2077,Sheet1!$B$3:$AH$1266,Sheet1!J$1+(Sheet1!$A$1-1)*10,FALSE),IF(VLOOKUP($A2077,Sheet1!$B$3:$AH$1266,Sheet1!J$1+(Sheet1!$A$1-1)*10,FALSE)&gt;99999,-3,IF(VLOOKUP($A2077,Sheet1!$B$3:$AH$1266,Sheet1!J$1+(Sheet1!$A$1-1)*10,FALSE)&gt;9999,-2,IF(VLOOKUP($A2077,Sheet1!$B$3:$AH$1266,Sheet1!J$1+(Sheet1!$A$1-1)*10,FALSE)&gt;999,-1,0)))))))</f>
        <v>662</v>
      </c>
      <c r="AA2077" s="65">
        <f>IF(ISNA(VLOOKUP($A2077,Sheet1!$B$3:$AH$1266,Sheet1!K$1+(Sheet1!$A$1-1)*10,FALSE))=TRUE,"---",IF(VLOOKUP($A2077,Sheet1!$B$3:$AH$1266,Sheet1!K$1+(Sheet1!$A$1-1)*10,FALSE)="---","---", (ROUND(VLOOKUP($A2077,Sheet1!$B$3:$AH$1266,Sheet1!K$1+(Sheet1!$A$1-1)*10,FALSE),IF(VLOOKUP($A2077,Sheet1!$B$3:$AH$1266,Sheet1!K$1+(Sheet1!$A$1-1)*10,FALSE)&gt;99999,-3,IF(VLOOKUP($A2077,Sheet1!$B$3:$AH$1266,Sheet1!K$1+(Sheet1!$A$1-1)*10,FALSE)&gt;9999,-2,IF(VLOOKUP($A2077,Sheet1!$B$3:$AH$1266,Sheet1!K$1+(Sheet1!$A$1-1)*10,FALSE)&gt;999,-1,0)))))))</f>
        <v>767</v>
      </c>
      <c r="AB2077" s="65">
        <f>IF(ISNA(VLOOKUP($A2077,Sheet1!$B$3:$AH$1266,Sheet1!L$1+(Sheet1!$A$1-1)*10,FALSE))=TRUE,"---",IF(VLOOKUP($A2077,Sheet1!$B$3:$AH$1266,Sheet1!L$1+(Sheet1!$A$1-1)*10,FALSE)="---","---", (ROUND(VLOOKUP($A2077,Sheet1!$B$3:$AH$1266,Sheet1!L$1+(Sheet1!$A$1-1)*10,FALSE),IF(VLOOKUP($A2077,Sheet1!$B$3:$AH$1266,Sheet1!L$1+(Sheet1!$A$1-1)*10,FALSE)&gt;99999,-3,IF(VLOOKUP($A2077,Sheet1!$B$3:$AH$1266,Sheet1!L$1+(Sheet1!$A$1-1)*10,FALSE)&gt;9999,-2,IF(VLOOKUP($A2077,Sheet1!$B$3:$AH$1266,Sheet1!L$1+(Sheet1!$A$1-1)*10,FALSE)&gt;999,-1,0)))))))</f>
        <v>883</v>
      </c>
      <c r="AC2077" s="65">
        <f>IF(ISNA(VLOOKUP($A2077,Sheet1!$B$3:$AH$1266,Sheet1!M$1+(Sheet1!$A$1-1)*10,FALSE))=TRUE,"---",IF(VLOOKUP($A2077,Sheet1!$B$3:$AH$1266,Sheet1!M$1+(Sheet1!$A$1-1)*10,FALSE)="---","---", (ROUND(VLOOKUP($A2077,Sheet1!$B$3:$AH$1266,Sheet1!M$1+(Sheet1!$A$1-1)*10,FALSE),IF(VLOOKUP($A2077,Sheet1!$B$3:$AH$1266,Sheet1!M$1+(Sheet1!$A$1-1)*10,FALSE)&gt;99999,-3,IF(VLOOKUP($A2077,Sheet1!$B$3:$AH$1266,Sheet1!M$1+(Sheet1!$A$1-1)*10,FALSE)&gt;9999,-2,IF(VLOOKUP($A2077,Sheet1!$B$3:$AH$1266,Sheet1!M$1+(Sheet1!$A$1-1)*10,FALSE)&gt;999,-1,0)))))))</f>
        <v>989</v>
      </c>
      <c r="AD2077" s="65">
        <f>IF(ISNA(VLOOKUP($A2077,Sheet1!$B$3:$AH$1266,Sheet1!N$1+(Sheet1!$A$1-1)*10,FALSE))=TRUE,"---",IF(VLOOKUP($A2077,Sheet1!$B$3:$AH$1266,Sheet1!N$1+(Sheet1!$A$1-1)*10,FALSE)="---","---", (ROUND(VLOOKUP($A2077,Sheet1!$B$3:$AH$1266,Sheet1!N$1+(Sheet1!$A$1-1)*10,FALSE),IF(VLOOKUP($A2077,Sheet1!$B$3:$AH$1266,Sheet1!N$1+(Sheet1!$A$1-1)*10,FALSE)&gt;99999,-3,IF(VLOOKUP($A2077,Sheet1!$B$3:$AH$1266,Sheet1!N$1+(Sheet1!$A$1-1)*10,FALSE)&gt;9999,-2,IF(VLOOKUP($A2077,Sheet1!$B$3:$AH$1266,Sheet1!N$1+(Sheet1!$A$1-1)*10,FALSE)&gt;999,-1,0)))))))</f>
        <v>1150</v>
      </c>
    </row>
    <row r="2078" spans="1:30" ht="25.5" customHeight="1" x14ac:dyDescent="0.25">
      <c r="A2078" s="133" t="s">
        <v>2996</v>
      </c>
      <c r="B2078" s="141" t="s">
        <v>2997</v>
      </c>
      <c r="C2078" s="133">
        <v>433119</v>
      </c>
      <c r="D2078" s="133">
        <v>733025</v>
      </c>
      <c r="E2078" s="67" t="s">
        <v>3051</v>
      </c>
      <c r="F2078" s="117" t="s">
        <v>5029</v>
      </c>
      <c r="G2078" s="118" t="s">
        <v>31</v>
      </c>
      <c r="H2078" s="136">
        <v>11.6</v>
      </c>
      <c r="I2078" s="119">
        <v>35083</v>
      </c>
      <c r="J2078" s="124">
        <v>7.48</v>
      </c>
      <c r="K2078" s="121" t="s">
        <v>4405</v>
      </c>
      <c r="L2078" s="122">
        <v>880</v>
      </c>
      <c r="M2078" s="123">
        <v>75.900000000000006</v>
      </c>
      <c r="N2078" s="121" t="s">
        <v>4405</v>
      </c>
      <c r="O2078" s="71">
        <f t="shared" si="68"/>
        <v>0.67133689513967953</v>
      </c>
      <c r="P2078" s="71">
        <f>IF(O2078&lt;&gt;"",VLOOKUP($A2078,Sheet4!$A$2:$O$1309,14,FALSE)*100,"")</f>
        <v>0.99695632512166732</v>
      </c>
      <c r="Q2078" s="71">
        <f>IF(P2078&lt;&gt;"",VLOOKUP($A2078,Sheet4!$A$2:$O$1309,15,FALSE)*100,"")</f>
        <v>9.3479895915995481</v>
      </c>
      <c r="R2078" s="73" t="str">
        <f t="shared" si="69"/>
        <v>&gt;100, &lt;200</v>
      </c>
      <c r="S2078" s="63" t="s">
        <v>4364</v>
      </c>
      <c r="T2078" s="63" t="str">
        <f>IF(ISNA(VLOOKUP(A2078,Sheet1!B$3:C$1266,2,FALSE)=TRUE),"NC",VLOOKUP(A2078,Sheet1!B$3:C$1266,2,FALSE))</f>
        <v>Rural</v>
      </c>
      <c r="U2078" s="66">
        <f>IF(ISNA(VLOOKUP($A2078,Sheet1!$B$3:$AH$1266,Sheet1!E$1+(Sheet1!$A$1-1)*10,FALSE))=TRUE,"---",IF(VLOOKUP($A2078,Sheet1!$B$3:$AH$1266,Sheet1!E$1+(Sheet1!$A$1-1)*10,FALSE)="---","---", (ROUND(VLOOKUP($A2078,Sheet1!$B$3:$AH$1266,Sheet1!E$1+(Sheet1!$A$1-1)*10,FALSE),IF(VLOOKUP($A2078,Sheet1!$B$3:$AH$1266,Sheet1!E$1+(Sheet1!$A$1-1)*10,FALSE)&gt;99999,-3,IF(VLOOKUP($A2078,Sheet1!$B$3:$AH$1266,Sheet1!E$1+(Sheet1!$A$1-1)*10,FALSE)&gt;9999,-2,IF(VLOOKUP($A2078,Sheet1!$B$3:$AH$1266,Sheet1!E$1+(Sheet1!$A$1-1)*10,FALSE)&gt;999,-1,0)))))))</f>
        <v>171</v>
      </c>
      <c r="V2078" s="66">
        <f>IF(ISNA(VLOOKUP($A2078,Sheet1!$B$3:$AH$1266,Sheet1!F$1+(Sheet1!$A$1-1)*10,FALSE))=TRUE,"---",IF(VLOOKUP($A2078,Sheet1!$B$3:$AH$1266,Sheet1!F$1+(Sheet1!$A$1-1)*10,FALSE)="---","---", (ROUND(VLOOKUP($A2078,Sheet1!$B$3:$AH$1266,Sheet1!F$1+(Sheet1!$A$1-1)*10,FALSE),IF(VLOOKUP($A2078,Sheet1!$B$3:$AH$1266,Sheet1!F$1+(Sheet1!$A$1-1)*10,FALSE)&gt;99999,-3,IF(VLOOKUP($A2078,Sheet1!$B$3:$AH$1266,Sheet1!F$1+(Sheet1!$A$1-1)*10,FALSE)&gt;9999,-2,IF(VLOOKUP($A2078,Sheet1!$B$3:$AH$1266,Sheet1!F$1+(Sheet1!$A$1-1)*10,FALSE)&gt;999,-1,0)))))))</f>
        <v>209</v>
      </c>
      <c r="W2078" s="66">
        <f>IF(ISNA(VLOOKUP($A2078,Sheet1!$B$3:$AH$1266,Sheet1!G$1+(Sheet1!$A$1-1)*10,FALSE))=TRUE,"---",IF(VLOOKUP($A2078,Sheet1!$B$3:$AH$1266,Sheet1!G$1+(Sheet1!$A$1-1)*10,FALSE)="---","---", (ROUND(VLOOKUP($A2078,Sheet1!$B$3:$AH$1266,Sheet1!G$1+(Sheet1!$A$1-1)*10,FALSE),IF(VLOOKUP($A2078,Sheet1!$B$3:$AH$1266,Sheet1!G$1+(Sheet1!$A$1-1)*10,FALSE)&gt;99999,-3,IF(VLOOKUP($A2078,Sheet1!$B$3:$AH$1266,Sheet1!G$1+(Sheet1!$A$1-1)*10,FALSE)&gt;9999,-2,IF(VLOOKUP($A2078,Sheet1!$B$3:$AH$1266,Sheet1!G$1+(Sheet1!$A$1-1)*10,FALSE)&gt;999,-1,0)))))))</f>
        <v>259</v>
      </c>
      <c r="X2078" s="66">
        <f>IF(ISNA(VLOOKUP($A2078,Sheet1!$B$3:$AH$1266,Sheet1!H$1+(Sheet1!$A$1-1)*10,FALSE))=TRUE,"---",IF(VLOOKUP($A2078,Sheet1!$B$3:$AH$1266,Sheet1!H$1+(Sheet1!$A$1-1)*10,FALSE)="---","---", (ROUND(VLOOKUP($A2078,Sheet1!$B$3:$AH$1266,Sheet1!H$1+(Sheet1!$A$1-1)*10,FALSE),IF(VLOOKUP($A2078,Sheet1!$B$3:$AH$1266,Sheet1!H$1+(Sheet1!$A$1-1)*10,FALSE)&gt;99999,-3,IF(VLOOKUP($A2078,Sheet1!$B$3:$AH$1266,Sheet1!H$1+(Sheet1!$A$1-1)*10,FALSE)&gt;9999,-2,IF(VLOOKUP($A2078,Sheet1!$B$3:$AH$1266,Sheet1!H$1+(Sheet1!$A$1-1)*10,FALSE)&gt;999,-1,0)))))))</f>
        <v>397</v>
      </c>
      <c r="Y2078" s="66">
        <f>IF(ISNA(VLOOKUP($A2078,Sheet1!$B$3:$AH$1266,Sheet1!I$1+(Sheet1!$A$1-1)*10,FALSE))=TRUE,"---",IF(VLOOKUP($A2078,Sheet1!$B$3:$AH$1266,Sheet1!I$1+(Sheet1!$A$1-1)*10,FALSE)="---","---", (ROUND(VLOOKUP($A2078,Sheet1!$B$3:$AH$1266,Sheet1!I$1+(Sheet1!$A$1-1)*10,FALSE),IF(VLOOKUP($A2078,Sheet1!$B$3:$AH$1266,Sheet1!I$1+(Sheet1!$A$1-1)*10,FALSE)&gt;99999,-3,IF(VLOOKUP($A2078,Sheet1!$B$3:$AH$1266,Sheet1!I$1+(Sheet1!$A$1-1)*10,FALSE)&gt;9999,-2,IF(VLOOKUP($A2078,Sheet1!$B$3:$AH$1266,Sheet1!I$1+(Sheet1!$A$1-1)*10,FALSE)&gt;999,-1,0)))))))</f>
        <v>495</v>
      </c>
      <c r="Z2078" s="66">
        <f>IF(ISNA(VLOOKUP($A2078,Sheet1!$B$3:$AH$1266,Sheet1!J$1+(Sheet1!$A$1-1)*10,FALSE))=TRUE,"---",IF(VLOOKUP($A2078,Sheet1!$B$3:$AH$1266,Sheet1!J$1+(Sheet1!$A$1-1)*10,FALSE)="---","---", (ROUND(VLOOKUP($A2078,Sheet1!$B$3:$AH$1266,Sheet1!J$1+(Sheet1!$A$1-1)*10,FALSE),IF(VLOOKUP($A2078,Sheet1!$B$3:$AH$1266,Sheet1!J$1+(Sheet1!$A$1-1)*10,FALSE)&gt;99999,-3,IF(VLOOKUP($A2078,Sheet1!$B$3:$AH$1266,Sheet1!J$1+(Sheet1!$A$1-1)*10,FALSE)&gt;9999,-2,IF(VLOOKUP($A2078,Sheet1!$B$3:$AH$1266,Sheet1!J$1+(Sheet1!$A$1-1)*10,FALSE)&gt;999,-1,0)))))))</f>
        <v>621</v>
      </c>
      <c r="AA2078" s="66">
        <f>IF(ISNA(VLOOKUP($A2078,Sheet1!$B$3:$AH$1266,Sheet1!K$1+(Sheet1!$A$1-1)*10,FALSE))=TRUE,"---",IF(VLOOKUP($A2078,Sheet1!$B$3:$AH$1266,Sheet1!K$1+(Sheet1!$A$1-1)*10,FALSE)="---","---", (ROUND(VLOOKUP($A2078,Sheet1!$B$3:$AH$1266,Sheet1!K$1+(Sheet1!$A$1-1)*10,FALSE),IF(VLOOKUP($A2078,Sheet1!$B$3:$AH$1266,Sheet1!K$1+(Sheet1!$A$1-1)*10,FALSE)&gt;99999,-3,IF(VLOOKUP($A2078,Sheet1!$B$3:$AH$1266,Sheet1!K$1+(Sheet1!$A$1-1)*10,FALSE)&gt;9999,-2,IF(VLOOKUP($A2078,Sheet1!$B$3:$AH$1266,Sheet1!K$1+(Sheet1!$A$1-1)*10,FALSE)&gt;999,-1,0)))))))</f>
        <v>715</v>
      </c>
      <c r="AB2078" s="66">
        <f>IF(ISNA(VLOOKUP($A2078,Sheet1!$B$3:$AH$1266,Sheet1!L$1+(Sheet1!$A$1-1)*10,FALSE))=TRUE,"---",IF(VLOOKUP($A2078,Sheet1!$B$3:$AH$1266,Sheet1!L$1+(Sheet1!$A$1-1)*10,FALSE)="---","---", (ROUND(VLOOKUP($A2078,Sheet1!$B$3:$AH$1266,Sheet1!L$1+(Sheet1!$A$1-1)*10,FALSE),IF(VLOOKUP($A2078,Sheet1!$B$3:$AH$1266,Sheet1!L$1+(Sheet1!$A$1-1)*10,FALSE)&gt;99999,-3,IF(VLOOKUP($A2078,Sheet1!$B$3:$AH$1266,Sheet1!L$1+(Sheet1!$A$1-1)*10,FALSE)&gt;9999,-2,IF(VLOOKUP($A2078,Sheet1!$B$3:$AH$1266,Sheet1!L$1+(Sheet1!$A$1-1)*10,FALSE)&gt;999,-1,0)))))))</f>
        <v>820</v>
      </c>
      <c r="AC2078" s="66">
        <f>IF(ISNA(VLOOKUP($A2078,Sheet1!$B$3:$AH$1266,Sheet1!M$1+(Sheet1!$A$1-1)*10,FALSE))=TRUE,"---",IF(VLOOKUP($A2078,Sheet1!$B$3:$AH$1266,Sheet1!M$1+(Sheet1!$A$1-1)*10,FALSE)="---","---", (ROUND(VLOOKUP($A2078,Sheet1!$B$3:$AH$1266,Sheet1!M$1+(Sheet1!$A$1-1)*10,FALSE),IF(VLOOKUP($A2078,Sheet1!$B$3:$AH$1266,Sheet1!M$1+(Sheet1!$A$1-1)*10,FALSE)&gt;99999,-3,IF(VLOOKUP($A2078,Sheet1!$B$3:$AH$1266,Sheet1!M$1+(Sheet1!$A$1-1)*10,FALSE)&gt;9999,-2,IF(VLOOKUP($A2078,Sheet1!$B$3:$AH$1266,Sheet1!M$1+(Sheet1!$A$1-1)*10,FALSE)&gt;999,-1,0)))))))</f>
        <v>913</v>
      </c>
      <c r="AD2078" s="66">
        <f>IF(ISNA(VLOOKUP($A2078,Sheet1!$B$3:$AH$1266,Sheet1!N$1+(Sheet1!$A$1-1)*10,FALSE))=TRUE,"---",IF(VLOOKUP($A2078,Sheet1!$B$3:$AH$1266,Sheet1!N$1+(Sheet1!$A$1-1)*10,FALSE)="---","---", (ROUND(VLOOKUP($A2078,Sheet1!$B$3:$AH$1266,Sheet1!N$1+(Sheet1!$A$1-1)*10,FALSE),IF(VLOOKUP($A2078,Sheet1!$B$3:$AH$1266,Sheet1!N$1+(Sheet1!$A$1-1)*10,FALSE)&gt;99999,-3,IF(VLOOKUP($A2078,Sheet1!$B$3:$AH$1266,Sheet1!N$1+(Sheet1!$A$1-1)*10,FALSE)&gt;9999,-2,IF(VLOOKUP($A2078,Sheet1!$B$3:$AH$1266,Sheet1!N$1+(Sheet1!$A$1-1)*10,FALSE)&gt;999,-1,0)))))))</f>
        <v>1060</v>
      </c>
    </row>
    <row r="2079" spans="1:30" ht="25.5" customHeight="1" x14ac:dyDescent="0.25">
      <c r="A2079" s="125" t="s">
        <v>2998</v>
      </c>
      <c r="B2079" s="126" t="s">
        <v>2999</v>
      </c>
      <c r="C2079" s="125">
        <v>432559</v>
      </c>
      <c r="D2079" s="125">
        <v>731658</v>
      </c>
      <c r="E2079" s="70" t="s">
        <v>3051</v>
      </c>
      <c r="F2079" s="139" t="s">
        <v>4405</v>
      </c>
      <c r="G2079" s="127" t="s">
        <v>160</v>
      </c>
      <c r="H2079" s="128">
        <v>156</v>
      </c>
      <c r="I2079" s="112">
        <v>30833</v>
      </c>
      <c r="J2079" s="140" t="s">
        <v>4405</v>
      </c>
      <c r="K2079" s="127" t="s">
        <v>17</v>
      </c>
      <c r="L2079" s="115">
        <v>5380</v>
      </c>
      <c r="M2079" s="116">
        <v>34.5</v>
      </c>
      <c r="N2079" s="127" t="s">
        <v>145</v>
      </c>
      <c r="O2079" s="68">
        <f t="shared" si="68"/>
        <v>31.683287091236043</v>
      </c>
      <c r="P2079" s="68">
        <f>IF(O2079&lt;&gt;"",VLOOKUP($A2079,Sheet4!$A$2:$O$1309,14,FALSE)*100,"")</f>
        <v>0.96440905728538695</v>
      </c>
      <c r="Q2079" s="68">
        <f>IF(P2079&lt;&gt;"",VLOOKUP($A2079,Sheet4!$A$2:$O$1309,15,FALSE)*100,"")</f>
        <v>9.0556574677047585</v>
      </c>
      <c r="R2079" s="74">
        <f t="shared" si="69"/>
        <v>3</v>
      </c>
      <c r="S2079" s="64" t="s">
        <v>4364</v>
      </c>
      <c r="T2079" s="64" t="str">
        <f>IF(ISNA(VLOOKUP(A2079,Sheet1!B$3:C$1266,2,FALSE)=TRUE),"NC",VLOOKUP(A2079,Sheet1!B$3:C$1266,2,FALSE))</f>
        <v>Rural10*</v>
      </c>
      <c r="U2079" s="65">
        <f>IF(ISNA(VLOOKUP($A2079,Sheet1!$B$3:$AH$1266,Sheet1!E$1+(Sheet1!$A$1-1)*10,FALSE))=TRUE,"---",IF(VLOOKUP($A2079,Sheet1!$B$3:$AH$1266,Sheet1!E$1+(Sheet1!$A$1-1)*10,FALSE)="---","---", (ROUND(VLOOKUP($A2079,Sheet1!$B$3:$AH$1266,Sheet1!E$1+(Sheet1!$A$1-1)*10,FALSE),IF(VLOOKUP($A2079,Sheet1!$B$3:$AH$1266,Sheet1!E$1+(Sheet1!$A$1-1)*10,FALSE)&gt;99999,-3,IF(VLOOKUP($A2079,Sheet1!$B$3:$AH$1266,Sheet1!E$1+(Sheet1!$A$1-1)*10,FALSE)&gt;9999,-2,IF(VLOOKUP($A2079,Sheet1!$B$3:$AH$1266,Sheet1!E$1+(Sheet1!$A$1-1)*10,FALSE)&gt;999,-1,0)))))))</f>
        <v>2530</v>
      </c>
      <c r="V2079" s="65">
        <f>IF(ISNA(VLOOKUP($A2079,Sheet1!$B$3:$AH$1266,Sheet1!F$1+(Sheet1!$A$1-1)*10,FALSE))=TRUE,"---",IF(VLOOKUP($A2079,Sheet1!$B$3:$AH$1266,Sheet1!F$1+(Sheet1!$A$1-1)*10,FALSE)="---","---", (ROUND(VLOOKUP($A2079,Sheet1!$B$3:$AH$1266,Sheet1!F$1+(Sheet1!$A$1-1)*10,FALSE),IF(VLOOKUP($A2079,Sheet1!$B$3:$AH$1266,Sheet1!F$1+(Sheet1!$A$1-1)*10,FALSE)&gt;99999,-3,IF(VLOOKUP($A2079,Sheet1!$B$3:$AH$1266,Sheet1!F$1+(Sheet1!$A$1-1)*10,FALSE)&gt;9999,-2,IF(VLOOKUP($A2079,Sheet1!$B$3:$AH$1266,Sheet1!F$1+(Sheet1!$A$1-1)*10,FALSE)&gt;999,-1,0)))))))</f>
        <v>3150</v>
      </c>
      <c r="W2079" s="65">
        <f>IF(ISNA(VLOOKUP($A2079,Sheet1!$B$3:$AH$1266,Sheet1!G$1+(Sheet1!$A$1-1)*10,FALSE))=TRUE,"---",IF(VLOOKUP($A2079,Sheet1!$B$3:$AH$1266,Sheet1!G$1+(Sheet1!$A$1-1)*10,FALSE)="---","---", (ROUND(VLOOKUP($A2079,Sheet1!$B$3:$AH$1266,Sheet1!G$1+(Sheet1!$A$1-1)*10,FALSE),IF(VLOOKUP($A2079,Sheet1!$B$3:$AH$1266,Sheet1!G$1+(Sheet1!$A$1-1)*10,FALSE)&gt;99999,-3,IF(VLOOKUP($A2079,Sheet1!$B$3:$AH$1266,Sheet1!G$1+(Sheet1!$A$1-1)*10,FALSE)&gt;9999,-2,IF(VLOOKUP($A2079,Sheet1!$B$3:$AH$1266,Sheet1!G$1+(Sheet1!$A$1-1)*10,FALSE)&gt;999,-1,0)))))))</f>
        <v>3990</v>
      </c>
      <c r="X2079" s="65">
        <f>IF(ISNA(VLOOKUP($A2079,Sheet1!$B$3:$AH$1266,Sheet1!H$1+(Sheet1!$A$1-1)*10,FALSE))=TRUE,"---",IF(VLOOKUP($A2079,Sheet1!$B$3:$AH$1266,Sheet1!H$1+(Sheet1!$A$1-1)*10,FALSE)="---","---", (ROUND(VLOOKUP($A2079,Sheet1!$B$3:$AH$1266,Sheet1!H$1+(Sheet1!$A$1-1)*10,FALSE),IF(VLOOKUP($A2079,Sheet1!$B$3:$AH$1266,Sheet1!H$1+(Sheet1!$A$1-1)*10,FALSE)&gt;99999,-3,IF(VLOOKUP($A2079,Sheet1!$B$3:$AH$1266,Sheet1!H$1+(Sheet1!$A$1-1)*10,FALSE)&gt;9999,-2,IF(VLOOKUP($A2079,Sheet1!$B$3:$AH$1266,Sheet1!H$1+(Sheet1!$A$1-1)*10,FALSE)&gt;999,-1,0)))))))</f>
        <v>6510</v>
      </c>
      <c r="Y2079" s="65">
        <f>IF(ISNA(VLOOKUP($A2079,Sheet1!$B$3:$AH$1266,Sheet1!I$1+(Sheet1!$A$1-1)*10,FALSE))=TRUE,"---",IF(VLOOKUP($A2079,Sheet1!$B$3:$AH$1266,Sheet1!I$1+(Sheet1!$A$1-1)*10,FALSE)="---","---", (ROUND(VLOOKUP($A2079,Sheet1!$B$3:$AH$1266,Sheet1!I$1+(Sheet1!$A$1-1)*10,FALSE),IF(VLOOKUP($A2079,Sheet1!$B$3:$AH$1266,Sheet1!I$1+(Sheet1!$A$1-1)*10,FALSE)&gt;99999,-3,IF(VLOOKUP($A2079,Sheet1!$B$3:$AH$1266,Sheet1!I$1+(Sheet1!$A$1-1)*10,FALSE)&gt;9999,-2,IF(VLOOKUP($A2079,Sheet1!$B$3:$AH$1266,Sheet1!I$1+(Sheet1!$A$1-1)*10,FALSE)&gt;999,-1,0)))))))</f>
        <v>8480</v>
      </c>
      <c r="Z2079" s="65">
        <f>IF(ISNA(VLOOKUP($A2079,Sheet1!$B$3:$AH$1266,Sheet1!J$1+(Sheet1!$A$1-1)*10,FALSE))=TRUE,"---",IF(VLOOKUP($A2079,Sheet1!$B$3:$AH$1266,Sheet1!J$1+(Sheet1!$A$1-1)*10,FALSE)="---","---", (ROUND(VLOOKUP($A2079,Sheet1!$B$3:$AH$1266,Sheet1!J$1+(Sheet1!$A$1-1)*10,FALSE),IF(VLOOKUP($A2079,Sheet1!$B$3:$AH$1266,Sheet1!J$1+(Sheet1!$A$1-1)*10,FALSE)&gt;99999,-3,IF(VLOOKUP($A2079,Sheet1!$B$3:$AH$1266,Sheet1!J$1+(Sheet1!$A$1-1)*10,FALSE)&gt;9999,-2,IF(VLOOKUP($A2079,Sheet1!$B$3:$AH$1266,Sheet1!J$1+(Sheet1!$A$1-1)*10,FALSE)&gt;999,-1,0)))))))</f>
        <v>11300</v>
      </c>
      <c r="AA2079" s="65">
        <f>IF(ISNA(VLOOKUP($A2079,Sheet1!$B$3:$AH$1266,Sheet1!K$1+(Sheet1!$A$1-1)*10,FALSE))=TRUE,"---",IF(VLOOKUP($A2079,Sheet1!$B$3:$AH$1266,Sheet1!K$1+(Sheet1!$A$1-1)*10,FALSE)="---","---", (ROUND(VLOOKUP($A2079,Sheet1!$B$3:$AH$1266,Sheet1!K$1+(Sheet1!$A$1-1)*10,FALSE),IF(VLOOKUP($A2079,Sheet1!$B$3:$AH$1266,Sheet1!K$1+(Sheet1!$A$1-1)*10,FALSE)&gt;99999,-3,IF(VLOOKUP($A2079,Sheet1!$B$3:$AH$1266,Sheet1!K$1+(Sheet1!$A$1-1)*10,FALSE)&gt;9999,-2,IF(VLOOKUP($A2079,Sheet1!$B$3:$AH$1266,Sheet1!K$1+(Sheet1!$A$1-1)*10,FALSE)&gt;999,-1,0)))))))</f>
        <v>13600</v>
      </c>
      <c r="AB2079" s="65">
        <f>IF(ISNA(VLOOKUP($A2079,Sheet1!$B$3:$AH$1266,Sheet1!L$1+(Sheet1!$A$1-1)*10,FALSE))=TRUE,"---",IF(VLOOKUP($A2079,Sheet1!$B$3:$AH$1266,Sheet1!L$1+(Sheet1!$A$1-1)*10,FALSE)="---","---", (ROUND(VLOOKUP($A2079,Sheet1!$B$3:$AH$1266,Sheet1!L$1+(Sheet1!$A$1-1)*10,FALSE),IF(VLOOKUP($A2079,Sheet1!$B$3:$AH$1266,Sheet1!L$1+(Sheet1!$A$1-1)*10,FALSE)&gt;99999,-3,IF(VLOOKUP($A2079,Sheet1!$B$3:$AH$1266,Sheet1!L$1+(Sheet1!$A$1-1)*10,FALSE)&gt;9999,-2,IF(VLOOKUP($A2079,Sheet1!$B$3:$AH$1266,Sheet1!L$1+(Sheet1!$A$1-1)*10,FALSE)&gt;999,-1,0)))))))</f>
        <v>16200</v>
      </c>
      <c r="AC2079" s="65">
        <f>IF(ISNA(VLOOKUP($A2079,Sheet1!$B$3:$AH$1266,Sheet1!M$1+(Sheet1!$A$1-1)*10,FALSE))=TRUE,"---",IF(VLOOKUP($A2079,Sheet1!$B$3:$AH$1266,Sheet1!M$1+(Sheet1!$A$1-1)*10,FALSE)="---","---", (ROUND(VLOOKUP($A2079,Sheet1!$B$3:$AH$1266,Sheet1!M$1+(Sheet1!$A$1-1)*10,FALSE),IF(VLOOKUP($A2079,Sheet1!$B$3:$AH$1266,Sheet1!M$1+(Sheet1!$A$1-1)*10,FALSE)&gt;99999,-3,IF(VLOOKUP($A2079,Sheet1!$B$3:$AH$1266,Sheet1!M$1+(Sheet1!$A$1-1)*10,FALSE)&gt;9999,-2,IF(VLOOKUP($A2079,Sheet1!$B$3:$AH$1266,Sheet1!M$1+(Sheet1!$A$1-1)*10,FALSE)&gt;999,-1,0)))))))</f>
        <v>19000</v>
      </c>
      <c r="AD2079" s="65">
        <f>IF(ISNA(VLOOKUP($A2079,Sheet1!$B$3:$AH$1266,Sheet1!N$1+(Sheet1!$A$1-1)*10,FALSE))=TRUE,"---",IF(VLOOKUP($A2079,Sheet1!$B$3:$AH$1266,Sheet1!N$1+(Sheet1!$A$1-1)*10,FALSE)="---","---", (ROUND(VLOOKUP($A2079,Sheet1!$B$3:$AH$1266,Sheet1!N$1+(Sheet1!$A$1-1)*10,FALSE),IF(VLOOKUP($A2079,Sheet1!$B$3:$AH$1266,Sheet1!N$1+(Sheet1!$A$1-1)*10,FALSE)&gt;99999,-3,IF(VLOOKUP($A2079,Sheet1!$B$3:$AH$1266,Sheet1!N$1+(Sheet1!$A$1-1)*10,FALSE)&gt;9999,-2,IF(VLOOKUP($A2079,Sheet1!$B$3:$AH$1266,Sheet1!N$1+(Sheet1!$A$1-1)*10,FALSE)&gt;999,-1,0)))))))</f>
        <v>23300</v>
      </c>
    </row>
    <row r="2080" spans="1:30" ht="25.5" customHeight="1" x14ac:dyDescent="0.25">
      <c r="A2080" s="133" t="s">
        <v>3000</v>
      </c>
      <c r="B2080" s="141" t="s">
        <v>3001</v>
      </c>
      <c r="C2080" s="133">
        <v>432750</v>
      </c>
      <c r="D2080" s="133">
        <v>731703</v>
      </c>
      <c r="E2080" s="67" t="s">
        <v>3051</v>
      </c>
      <c r="F2080" s="117" t="s">
        <v>4851</v>
      </c>
      <c r="G2080" s="118" t="s">
        <v>31</v>
      </c>
      <c r="H2080" s="136">
        <v>167</v>
      </c>
      <c r="I2080" s="119">
        <v>40783</v>
      </c>
      <c r="J2080" s="120">
        <v>15.04</v>
      </c>
      <c r="K2080" s="121" t="s">
        <v>4405</v>
      </c>
      <c r="L2080" s="122">
        <v>16800</v>
      </c>
      <c r="M2080" s="123">
        <v>101</v>
      </c>
      <c r="N2080" s="118" t="s">
        <v>17</v>
      </c>
      <c r="O2080" s="71">
        <f t="shared" si="68"/>
        <v>1.3457370221446054</v>
      </c>
      <c r="P2080" s="71">
        <f>IF(O2080&lt;&gt;"",VLOOKUP($A2080,Sheet4!$A$2:$O$1309,14,FALSE)*100,"")</f>
        <v>0.79129454967692414</v>
      </c>
      <c r="Q2080" s="71">
        <f>IF(P2080&lt;&gt;"",VLOOKUP($A2080,Sheet4!$A$2:$O$1309,15,FALSE)*100,"")</f>
        <v>7.4865101547239687</v>
      </c>
      <c r="R2080" s="73">
        <f t="shared" si="69"/>
        <v>70</v>
      </c>
      <c r="S2080" s="63" t="s">
        <v>4364</v>
      </c>
      <c r="T2080" s="63" t="str">
        <f>IF(ISNA(VLOOKUP(A2080,Sheet1!B$3:C$1266,2,FALSE)=TRUE),"NC",VLOOKUP(A2080,Sheet1!B$3:C$1266,2,FALSE))</f>
        <v>Rural10</v>
      </c>
      <c r="U2080" s="66">
        <f>IF(ISNA(VLOOKUP($A2080,Sheet1!$B$3:$AH$1266,Sheet1!E$1+(Sheet1!$A$1-1)*10,FALSE))=TRUE,"---",IF(VLOOKUP($A2080,Sheet1!$B$3:$AH$1266,Sheet1!E$1+(Sheet1!$A$1-1)*10,FALSE)="---","---", (ROUND(VLOOKUP($A2080,Sheet1!$B$3:$AH$1266,Sheet1!E$1+(Sheet1!$A$1-1)*10,FALSE),IF(VLOOKUP($A2080,Sheet1!$B$3:$AH$1266,Sheet1!E$1+(Sheet1!$A$1-1)*10,FALSE)&gt;99999,-3,IF(VLOOKUP($A2080,Sheet1!$B$3:$AH$1266,Sheet1!E$1+(Sheet1!$A$1-1)*10,FALSE)&gt;9999,-2,IF(VLOOKUP($A2080,Sheet1!$B$3:$AH$1266,Sheet1!E$1+(Sheet1!$A$1-1)*10,FALSE)&gt;999,-1,0)))))))</f>
        <v>2630</v>
      </c>
      <c r="V2080" s="66">
        <f>IF(ISNA(VLOOKUP($A2080,Sheet1!$B$3:$AH$1266,Sheet1!F$1+(Sheet1!$A$1-1)*10,FALSE))=TRUE,"---",IF(VLOOKUP($A2080,Sheet1!$B$3:$AH$1266,Sheet1!F$1+(Sheet1!$A$1-1)*10,FALSE)="---","---", (ROUND(VLOOKUP($A2080,Sheet1!$B$3:$AH$1266,Sheet1!F$1+(Sheet1!$A$1-1)*10,FALSE),IF(VLOOKUP($A2080,Sheet1!$B$3:$AH$1266,Sheet1!F$1+(Sheet1!$A$1-1)*10,FALSE)&gt;99999,-3,IF(VLOOKUP($A2080,Sheet1!$B$3:$AH$1266,Sheet1!F$1+(Sheet1!$A$1-1)*10,FALSE)&gt;9999,-2,IF(VLOOKUP($A2080,Sheet1!$B$3:$AH$1266,Sheet1!F$1+(Sheet1!$A$1-1)*10,FALSE)&gt;999,-1,0)))))))</f>
        <v>3290</v>
      </c>
      <c r="W2080" s="66">
        <f>IF(ISNA(VLOOKUP($A2080,Sheet1!$B$3:$AH$1266,Sheet1!G$1+(Sheet1!$A$1-1)*10,FALSE))=TRUE,"---",IF(VLOOKUP($A2080,Sheet1!$B$3:$AH$1266,Sheet1!G$1+(Sheet1!$A$1-1)*10,FALSE)="---","---", (ROUND(VLOOKUP($A2080,Sheet1!$B$3:$AH$1266,Sheet1!G$1+(Sheet1!$A$1-1)*10,FALSE),IF(VLOOKUP($A2080,Sheet1!$B$3:$AH$1266,Sheet1!G$1+(Sheet1!$A$1-1)*10,FALSE)&gt;99999,-3,IF(VLOOKUP($A2080,Sheet1!$B$3:$AH$1266,Sheet1!G$1+(Sheet1!$A$1-1)*10,FALSE)&gt;9999,-2,IF(VLOOKUP($A2080,Sheet1!$B$3:$AH$1266,Sheet1!G$1+(Sheet1!$A$1-1)*10,FALSE)&gt;999,-1,0)))))))</f>
        <v>4210</v>
      </c>
      <c r="X2080" s="66">
        <f>IF(ISNA(VLOOKUP($A2080,Sheet1!$B$3:$AH$1266,Sheet1!H$1+(Sheet1!$A$1-1)*10,FALSE))=TRUE,"---",IF(VLOOKUP($A2080,Sheet1!$B$3:$AH$1266,Sheet1!H$1+(Sheet1!$A$1-1)*10,FALSE)="---","---", (ROUND(VLOOKUP($A2080,Sheet1!$B$3:$AH$1266,Sheet1!H$1+(Sheet1!$A$1-1)*10,FALSE),IF(VLOOKUP($A2080,Sheet1!$B$3:$AH$1266,Sheet1!H$1+(Sheet1!$A$1-1)*10,FALSE)&gt;99999,-3,IF(VLOOKUP($A2080,Sheet1!$B$3:$AH$1266,Sheet1!H$1+(Sheet1!$A$1-1)*10,FALSE)&gt;9999,-2,IF(VLOOKUP($A2080,Sheet1!$B$3:$AH$1266,Sheet1!H$1+(Sheet1!$A$1-1)*10,FALSE)&gt;999,-1,0)))))))</f>
        <v>6980</v>
      </c>
      <c r="Y2080" s="66">
        <f>IF(ISNA(VLOOKUP($A2080,Sheet1!$B$3:$AH$1266,Sheet1!I$1+(Sheet1!$A$1-1)*10,FALSE))=TRUE,"---",IF(VLOOKUP($A2080,Sheet1!$B$3:$AH$1266,Sheet1!I$1+(Sheet1!$A$1-1)*10,FALSE)="---","---", (ROUND(VLOOKUP($A2080,Sheet1!$B$3:$AH$1266,Sheet1!I$1+(Sheet1!$A$1-1)*10,FALSE),IF(VLOOKUP($A2080,Sheet1!$B$3:$AH$1266,Sheet1!I$1+(Sheet1!$A$1-1)*10,FALSE)&gt;99999,-3,IF(VLOOKUP($A2080,Sheet1!$B$3:$AH$1266,Sheet1!I$1+(Sheet1!$A$1-1)*10,FALSE)&gt;9999,-2,IF(VLOOKUP($A2080,Sheet1!$B$3:$AH$1266,Sheet1!I$1+(Sheet1!$A$1-1)*10,FALSE)&gt;999,-1,0)))))))</f>
        <v>9170</v>
      </c>
      <c r="Z2080" s="66">
        <f>IF(ISNA(VLOOKUP($A2080,Sheet1!$B$3:$AH$1266,Sheet1!J$1+(Sheet1!$A$1-1)*10,FALSE))=TRUE,"---",IF(VLOOKUP($A2080,Sheet1!$B$3:$AH$1266,Sheet1!J$1+(Sheet1!$A$1-1)*10,FALSE)="---","---", (ROUND(VLOOKUP($A2080,Sheet1!$B$3:$AH$1266,Sheet1!J$1+(Sheet1!$A$1-1)*10,FALSE),IF(VLOOKUP($A2080,Sheet1!$B$3:$AH$1266,Sheet1!J$1+(Sheet1!$A$1-1)*10,FALSE)&gt;99999,-3,IF(VLOOKUP($A2080,Sheet1!$B$3:$AH$1266,Sheet1!J$1+(Sheet1!$A$1-1)*10,FALSE)&gt;9999,-2,IF(VLOOKUP($A2080,Sheet1!$B$3:$AH$1266,Sheet1!J$1+(Sheet1!$A$1-1)*10,FALSE)&gt;999,-1,0)))))))</f>
        <v>12300</v>
      </c>
      <c r="AA2080" s="66">
        <f>IF(ISNA(VLOOKUP($A2080,Sheet1!$B$3:$AH$1266,Sheet1!K$1+(Sheet1!$A$1-1)*10,FALSE))=TRUE,"---",IF(VLOOKUP($A2080,Sheet1!$B$3:$AH$1266,Sheet1!K$1+(Sheet1!$A$1-1)*10,FALSE)="---","---", (ROUND(VLOOKUP($A2080,Sheet1!$B$3:$AH$1266,Sheet1!K$1+(Sheet1!$A$1-1)*10,FALSE),IF(VLOOKUP($A2080,Sheet1!$B$3:$AH$1266,Sheet1!K$1+(Sheet1!$A$1-1)*10,FALSE)&gt;99999,-3,IF(VLOOKUP($A2080,Sheet1!$B$3:$AH$1266,Sheet1!K$1+(Sheet1!$A$1-1)*10,FALSE)&gt;9999,-2,IF(VLOOKUP($A2080,Sheet1!$B$3:$AH$1266,Sheet1!K$1+(Sheet1!$A$1-1)*10,FALSE)&gt;999,-1,0)))))))</f>
        <v>14900</v>
      </c>
      <c r="AB2080" s="66">
        <f>IF(ISNA(VLOOKUP($A2080,Sheet1!$B$3:$AH$1266,Sheet1!L$1+(Sheet1!$A$1-1)*10,FALSE))=TRUE,"---",IF(VLOOKUP($A2080,Sheet1!$B$3:$AH$1266,Sheet1!L$1+(Sheet1!$A$1-1)*10,FALSE)="---","---", (ROUND(VLOOKUP($A2080,Sheet1!$B$3:$AH$1266,Sheet1!L$1+(Sheet1!$A$1-1)*10,FALSE),IF(VLOOKUP($A2080,Sheet1!$B$3:$AH$1266,Sheet1!L$1+(Sheet1!$A$1-1)*10,FALSE)&gt;99999,-3,IF(VLOOKUP($A2080,Sheet1!$B$3:$AH$1266,Sheet1!L$1+(Sheet1!$A$1-1)*10,FALSE)&gt;9999,-2,IF(VLOOKUP($A2080,Sheet1!$B$3:$AH$1266,Sheet1!L$1+(Sheet1!$A$1-1)*10,FALSE)&gt;999,-1,0)))))))</f>
        <v>17900</v>
      </c>
      <c r="AC2080" s="66">
        <f>IF(ISNA(VLOOKUP($A2080,Sheet1!$B$3:$AH$1266,Sheet1!M$1+(Sheet1!$A$1-1)*10,FALSE))=TRUE,"---",IF(VLOOKUP($A2080,Sheet1!$B$3:$AH$1266,Sheet1!M$1+(Sheet1!$A$1-1)*10,FALSE)="---","---", (ROUND(VLOOKUP($A2080,Sheet1!$B$3:$AH$1266,Sheet1!M$1+(Sheet1!$A$1-1)*10,FALSE),IF(VLOOKUP($A2080,Sheet1!$B$3:$AH$1266,Sheet1!M$1+(Sheet1!$A$1-1)*10,FALSE)&gt;99999,-3,IF(VLOOKUP($A2080,Sheet1!$B$3:$AH$1266,Sheet1!M$1+(Sheet1!$A$1-1)*10,FALSE)&gt;9999,-2,IF(VLOOKUP($A2080,Sheet1!$B$3:$AH$1266,Sheet1!M$1+(Sheet1!$A$1-1)*10,FALSE)&gt;999,-1,0)))))))</f>
        <v>21100</v>
      </c>
      <c r="AD2080" s="66">
        <f>IF(ISNA(VLOOKUP($A2080,Sheet1!$B$3:$AH$1266,Sheet1!N$1+(Sheet1!$A$1-1)*10,FALSE))=TRUE,"---",IF(VLOOKUP($A2080,Sheet1!$B$3:$AH$1266,Sheet1!N$1+(Sheet1!$A$1-1)*10,FALSE)="---","---", (ROUND(VLOOKUP($A2080,Sheet1!$B$3:$AH$1266,Sheet1!N$1+(Sheet1!$A$1-1)*10,FALSE),IF(VLOOKUP($A2080,Sheet1!$B$3:$AH$1266,Sheet1!N$1+(Sheet1!$A$1-1)*10,FALSE)&gt;99999,-3,IF(VLOOKUP($A2080,Sheet1!$B$3:$AH$1266,Sheet1!N$1+(Sheet1!$A$1-1)*10,FALSE)&gt;9999,-2,IF(VLOOKUP($A2080,Sheet1!$B$3:$AH$1266,Sheet1!N$1+(Sheet1!$A$1-1)*10,FALSE)&gt;999,-1,0)))))))</f>
        <v>26000</v>
      </c>
    </row>
    <row r="2081" spans="1:30" ht="25.5" customHeight="1" x14ac:dyDescent="0.25">
      <c r="A2081" s="125" t="s">
        <v>3002</v>
      </c>
      <c r="B2081" s="126" t="s">
        <v>3003</v>
      </c>
      <c r="C2081" s="125">
        <v>433130</v>
      </c>
      <c r="D2081" s="125">
        <v>732302</v>
      </c>
      <c r="E2081" s="70" t="s">
        <v>3051</v>
      </c>
      <c r="F2081" s="139" t="s">
        <v>4405</v>
      </c>
      <c r="G2081" s="127" t="s">
        <v>160</v>
      </c>
      <c r="H2081" s="128">
        <v>200</v>
      </c>
      <c r="I2081" s="112">
        <v>28198</v>
      </c>
      <c r="J2081" s="140" t="s">
        <v>4405</v>
      </c>
      <c r="K2081" s="114" t="s">
        <v>4405</v>
      </c>
      <c r="L2081" s="115">
        <v>16700</v>
      </c>
      <c r="M2081" s="116">
        <v>83.5</v>
      </c>
      <c r="N2081" s="127" t="s">
        <v>160</v>
      </c>
      <c r="O2081" s="68">
        <f t="shared" si="68"/>
        <v>1.111933227388751</v>
      </c>
      <c r="P2081" s="68">
        <f>IF(O2081&lt;&gt;"",VLOOKUP($A2081,Sheet4!$A$2:$O$1309,14,FALSE)*100,"")</f>
        <v>1.010734857716955</v>
      </c>
      <c r="Q2081" s="68">
        <f>IF(P2081&lt;&gt;"",VLOOKUP($A2081,Sheet4!$A$2:$O$1309,15,FALSE)*100,"")</f>
        <v>9.4714908147045307</v>
      </c>
      <c r="R2081" s="74">
        <f t="shared" si="69"/>
        <v>90</v>
      </c>
      <c r="S2081" s="64" t="s">
        <v>4364</v>
      </c>
      <c r="T2081" s="64" t="str">
        <f>IF(ISNA(VLOOKUP(A2081,Sheet1!B$3:C$1266,2,FALSE)=TRUE),"NC",VLOOKUP(A2081,Sheet1!B$3:C$1266,2,FALSE))</f>
        <v>Rural10*</v>
      </c>
      <c r="U2081" s="65">
        <f>IF(ISNA(VLOOKUP($A2081,Sheet1!$B$3:$AH$1266,Sheet1!E$1+(Sheet1!$A$1-1)*10,FALSE))=TRUE,"---",IF(VLOOKUP($A2081,Sheet1!$B$3:$AH$1266,Sheet1!E$1+(Sheet1!$A$1-1)*10,FALSE)="---","---", (ROUND(VLOOKUP($A2081,Sheet1!$B$3:$AH$1266,Sheet1!E$1+(Sheet1!$A$1-1)*10,FALSE),IF(VLOOKUP($A2081,Sheet1!$B$3:$AH$1266,Sheet1!E$1+(Sheet1!$A$1-1)*10,FALSE)&gt;99999,-3,IF(VLOOKUP($A2081,Sheet1!$B$3:$AH$1266,Sheet1!E$1+(Sheet1!$A$1-1)*10,FALSE)&gt;9999,-2,IF(VLOOKUP($A2081,Sheet1!$B$3:$AH$1266,Sheet1!E$1+(Sheet1!$A$1-1)*10,FALSE)&gt;999,-1,0)))))))</f>
        <v>3190</v>
      </c>
      <c r="V2081" s="65">
        <f>IF(ISNA(VLOOKUP($A2081,Sheet1!$B$3:$AH$1266,Sheet1!F$1+(Sheet1!$A$1-1)*10,FALSE))=TRUE,"---",IF(VLOOKUP($A2081,Sheet1!$B$3:$AH$1266,Sheet1!F$1+(Sheet1!$A$1-1)*10,FALSE)="---","---", (ROUND(VLOOKUP($A2081,Sheet1!$B$3:$AH$1266,Sheet1!F$1+(Sheet1!$A$1-1)*10,FALSE),IF(VLOOKUP($A2081,Sheet1!$B$3:$AH$1266,Sheet1!F$1+(Sheet1!$A$1-1)*10,FALSE)&gt;99999,-3,IF(VLOOKUP($A2081,Sheet1!$B$3:$AH$1266,Sheet1!F$1+(Sheet1!$A$1-1)*10,FALSE)&gt;9999,-2,IF(VLOOKUP($A2081,Sheet1!$B$3:$AH$1266,Sheet1!F$1+(Sheet1!$A$1-1)*10,FALSE)&gt;999,-1,0)))))))</f>
        <v>3890</v>
      </c>
      <c r="W2081" s="65">
        <f>IF(ISNA(VLOOKUP($A2081,Sheet1!$B$3:$AH$1266,Sheet1!G$1+(Sheet1!$A$1-1)*10,FALSE))=TRUE,"---",IF(VLOOKUP($A2081,Sheet1!$B$3:$AH$1266,Sheet1!G$1+(Sheet1!$A$1-1)*10,FALSE)="---","---", (ROUND(VLOOKUP($A2081,Sheet1!$B$3:$AH$1266,Sheet1!G$1+(Sheet1!$A$1-1)*10,FALSE),IF(VLOOKUP($A2081,Sheet1!$B$3:$AH$1266,Sheet1!G$1+(Sheet1!$A$1-1)*10,FALSE)&gt;99999,-3,IF(VLOOKUP($A2081,Sheet1!$B$3:$AH$1266,Sheet1!G$1+(Sheet1!$A$1-1)*10,FALSE)&gt;9999,-2,IF(VLOOKUP($A2081,Sheet1!$B$3:$AH$1266,Sheet1!G$1+(Sheet1!$A$1-1)*10,FALSE)&gt;999,-1,0)))))))</f>
        <v>4810</v>
      </c>
      <c r="X2081" s="65">
        <f>IF(ISNA(VLOOKUP($A2081,Sheet1!$B$3:$AH$1266,Sheet1!H$1+(Sheet1!$A$1-1)*10,FALSE))=TRUE,"---",IF(VLOOKUP($A2081,Sheet1!$B$3:$AH$1266,Sheet1!H$1+(Sheet1!$A$1-1)*10,FALSE)="---","---", (ROUND(VLOOKUP($A2081,Sheet1!$B$3:$AH$1266,Sheet1!H$1+(Sheet1!$A$1-1)*10,FALSE),IF(VLOOKUP($A2081,Sheet1!$B$3:$AH$1266,Sheet1!H$1+(Sheet1!$A$1-1)*10,FALSE)&gt;99999,-3,IF(VLOOKUP($A2081,Sheet1!$B$3:$AH$1266,Sheet1!H$1+(Sheet1!$A$1-1)*10,FALSE)&gt;9999,-2,IF(VLOOKUP($A2081,Sheet1!$B$3:$AH$1266,Sheet1!H$1+(Sheet1!$A$1-1)*10,FALSE)&gt;999,-1,0)))))))</f>
        <v>7480</v>
      </c>
      <c r="Y2081" s="65">
        <f>IF(ISNA(VLOOKUP($A2081,Sheet1!$B$3:$AH$1266,Sheet1!I$1+(Sheet1!$A$1-1)*10,FALSE))=TRUE,"---",IF(VLOOKUP($A2081,Sheet1!$B$3:$AH$1266,Sheet1!I$1+(Sheet1!$A$1-1)*10,FALSE)="---","---", (ROUND(VLOOKUP($A2081,Sheet1!$B$3:$AH$1266,Sheet1!I$1+(Sheet1!$A$1-1)*10,FALSE),IF(VLOOKUP($A2081,Sheet1!$B$3:$AH$1266,Sheet1!I$1+(Sheet1!$A$1-1)*10,FALSE)&gt;99999,-3,IF(VLOOKUP($A2081,Sheet1!$B$3:$AH$1266,Sheet1!I$1+(Sheet1!$A$1-1)*10,FALSE)&gt;9999,-2,IF(VLOOKUP($A2081,Sheet1!$B$3:$AH$1266,Sheet1!I$1+(Sheet1!$A$1-1)*10,FALSE)&gt;999,-1,0)))))))</f>
        <v>9480</v>
      </c>
      <c r="Z2081" s="65">
        <f>IF(ISNA(VLOOKUP($A2081,Sheet1!$B$3:$AH$1266,Sheet1!J$1+(Sheet1!$A$1-1)*10,FALSE))=TRUE,"---",IF(VLOOKUP($A2081,Sheet1!$B$3:$AH$1266,Sheet1!J$1+(Sheet1!$A$1-1)*10,FALSE)="---","---", (ROUND(VLOOKUP($A2081,Sheet1!$B$3:$AH$1266,Sheet1!J$1+(Sheet1!$A$1-1)*10,FALSE),IF(VLOOKUP($A2081,Sheet1!$B$3:$AH$1266,Sheet1!J$1+(Sheet1!$A$1-1)*10,FALSE)&gt;99999,-3,IF(VLOOKUP($A2081,Sheet1!$B$3:$AH$1266,Sheet1!J$1+(Sheet1!$A$1-1)*10,FALSE)&gt;9999,-2,IF(VLOOKUP($A2081,Sheet1!$B$3:$AH$1266,Sheet1!J$1+(Sheet1!$A$1-1)*10,FALSE)&gt;999,-1,0)))))))</f>
        <v>12300</v>
      </c>
      <c r="AA2081" s="65">
        <f>IF(ISNA(VLOOKUP($A2081,Sheet1!$B$3:$AH$1266,Sheet1!K$1+(Sheet1!$A$1-1)*10,FALSE))=TRUE,"---",IF(VLOOKUP($A2081,Sheet1!$B$3:$AH$1266,Sheet1!K$1+(Sheet1!$A$1-1)*10,FALSE)="---","---", (ROUND(VLOOKUP($A2081,Sheet1!$B$3:$AH$1266,Sheet1!K$1+(Sheet1!$A$1-1)*10,FALSE),IF(VLOOKUP($A2081,Sheet1!$B$3:$AH$1266,Sheet1!K$1+(Sheet1!$A$1-1)*10,FALSE)&gt;99999,-3,IF(VLOOKUP($A2081,Sheet1!$B$3:$AH$1266,Sheet1!K$1+(Sheet1!$A$1-1)*10,FALSE)&gt;9999,-2,IF(VLOOKUP($A2081,Sheet1!$B$3:$AH$1266,Sheet1!K$1+(Sheet1!$A$1-1)*10,FALSE)&gt;999,-1,0)))))))</f>
        <v>14500</v>
      </c>
      <c r="AB2081" s="65">
        <f>IF(ISNA(VLOOKUP($A2081,Sheet1!$B$3:$AH$1266,Sheet1!L$1+(Sheet1!$A$1-1)*10,FALSE))=TRUE,"---",IF(VLOOKUP($A2081,Sheet1!$B$3:$AH$1266,Sheet1!L$1+(Sheet1!$A$1-1)*10,FALSE)="---","---", (ROUND(VLOOKUP($A2081,Sheet1!$B$3:$AH$1266,Sheet1!L$1+(Sheet1!$A$1-1)*10,FALSE),IF(VLOOKUP($A2081,Sheet1!$B$3:$AH$1266,Sheet1!L$1+(Sheet1!$A$1-1)*10,FALSE)&gt;99999,-3,IF(VLOOKUP($A2081,Sheet1!$B$3:$AH$1266,Sheet1!L$1+(Sheet1!$A$1-1)*10,FALSE)&gt;9999,-2,IF(VLOOKUP($A2081,Sheet1!$B$3:$AH$1266,Sheet1!L$1+(Sheet1!$A$1-1)*10,FALSE)&gt;999,-1,0)))))))</f>
        <v>17000</v>
      </c>
      <c r="AC2081" s="65">
        <f>IF(ISNA(VLOOKUP($A2081,Sheet1!$B$3:$AH$1266,Sheet1!M$1+(Sheet1!$A$1-1)*10,FALSE))=TRUE,"---",IF(VLOOKUP($A2081,Sheet1!$B$3:$AH$1266,Sheet1!M$1+(Sheet1!$A$1-1)*10,FALSE)="---","---", (ROUND(VLOOKUP($A2081,Sheet1!$B$3:$AH$1266,Sheet1!M$1+(Sheet1!$A$1-1)*10,FALSE),IF(VLOOKUP($A2081,Sheet1!$B$3:$AH$1266,Sheet1!M$1+(Sheet1!$A$1-1)*10,FALSE)&gt;99999,-3,IF(VLOOKUP($A2081,Sheet1!$B$3:$AH$1266,Sheet1!M$1+(Sheet1!$A$1-1)*10,FALSE)&gt;9999,-2,IF(VLOOKUP($A2081,Sheet1!$B$3:$AH$1266,Sheet1!M$1+(Sheet1!$A$1-1)*10,FALSE)&gt;999,-1,0)))))))</f>
        <v>19600</v>
      </c>
      <c r="AD2081" s="65">
        <f>IF(ISNA(VLOOKUP($A2081,Sheet1!$B$3:$AH$1266,Sheet1!N$1+(Sheet1!$A$1-1)*10,FALSE))=TRUE,"---",IF(VLOOKUP($A2081,Sheet1!$B$3:$AH$1266,Sheet1!N$1+(Sheet1!$A$1-1)*10,FALSE)="---","---", (ROUND(VLOOKUP($A2081,Sheet1!$B$3:$AH$1266,Sheet1!N$1+(Sheet1!$A$1-1)*10,FALSE),IF(VLOOKUP($A2081,Sheet1!$B$3:$AH$1266,Sheet1!N$1+(Sheet1!$A$1-1)*10,FALSE)&gt;99999,-3,IF(VLOOKUP($A2081,Sheet1!$B$3:$AH$1266,Sheet1!N$1+(Sheet1!$A$1-1)*10,FALSE)&gt;9999,-2,IF(VLOOKUP($A2081,Sheet1!$B$3:$AH$1266,Sheet1!N$1+(Sheet1!$A$1-1)*10,FALSE)&gt;999,-1,0)))))))</f>
        <v>23600</v>
      </c>
    </row>
    <row r="2082" spans="1:30" ht="25.5" customHeight="1" x14ac:dyDescent="0.25">
      <c r="A2082" s="133" t="s">
        <v>3004</v>
      </c>
      <c r="B2082" s="141" t="s">
        <v>3005</v>
      </c>
      <c r="C2082" s="133">
        <v>432451</v>
      </c>
      <c r="D2082" s="133">
        <v>732502</v>
      </c>
      <c r="E2082" s="67" t="s">
        <v>3051</v>
      </c>
      <c r="F2082" s="227" t="s">
        <v>4405</v>
      </c>
      <c r="G2082" s="228" t="s">
        <v>160</v>
      </c>
      <c r="H2082" s="136">
        <v>9.77</v>
      </c>
      <c r="I2082" s="229">
        <v>30833</v>
      </c>
      <c r="J2082" s="230" t="s">
        <v>4405</v>
      </c>
      <c r="K2082" s="228" t="s">
        <v>17</v>
      </c>
      <c r="L2082" s="231">
        <v>535</v>
      </c>
      <c r="M2082" s="232">
        <v>54.8</v>
      </c>
      <c r="N2082" s="228" t="s">
        <v>199</v>
      </c>
      <c r="O2082" s="58">
        <f t="shared" si="68"/>
        <v>32.844401702204522</v>
      </c>
      <c r="P2082" s="58">
        <f>IF(O2082&lt;&gt;"",VLOOKUP($A2082,Sheet4!$A$2:$O$1309,14,FALSE)*100,"")</f>
        <v>6.7306955639864219</v>
      </c>
      <c r="Q2082" s="58">
        <f>IF(P2082&lt;&gt;"",VLOOKUP($A2082,Sheet4!$A$2:$O$1309,15,FALSE)*100,"")</f>
        <v>49.465213397871288</v>
      </c>
      <c r="R2082" s="51">
        <f t="shared" si="69"/>
        <v>3</v>
      </c>
      <c r="S2082" s="63" t="s">
        <v>4364</v>
      </c>
      <c r="T2082" s="63" t="str">
        <f>IF(ISNA(VLOOKUP(A2082,Sheet1!B$3:C$1266,2,FALSE)=TRUE),"NC",VLOOKUP(A2082,Sheet1!B$3:C$1266,2,FALSE))</f>
        <v>Rural</v>
      </c>
      <c r="U2082" s="66">
        <f>IF(ISNA(VLOOKUP($A2082,Sheet1!$B$3:$AH$1266,Sheet1!E$1+(Sheet1!$A$1-1)*10,FALSE))=TRUE,"---",IF(VLOOKUP($A2082,Sheet1!$B$3:$AH$1266,Sheet1!E$1+(Sheet1!$A$1-1)*10,FALSE)="---","---", (ROUND(VLOOKUP($A2082,Sheet1!$B$3:$AH$1266,Sheet1!E$1+(Sheet1!$A$1-1)*10,FALSE),IF(VLOOKUP($A2082,Sheet1!$B$3:$AH$1266,Sheet1!E$1+(Sheet1!$A$1-1)*10,FALSE)&gt;99999,-3,IF(VLOOKUP($A2082,Sheet1!$B$3:$AH$1266,Sheet1!E$1+(Sheet1!$A$1-1)*10,FALSE)&gt;9999,-2,IF(VLOOKUP($A2082,Sheet1!$B$3:$AH$1266,Sheet1!E$1+(Sheet1!$A$1-1)*10,FALSE)&gt;999,-1,0)))))))</f>
        <v>283</v>
      </c>
      <c r="V2082" s="66">
        <f>IF(ISNA(VLOOKUP($A2082,Sheet1!$B$3:$AH$1266,Sheet1!F$1+(Sheet1!$A$1-1)*10,FALSE))=TRUE,"---",IF(VLOOKUP($A2082,Sheet1!$B$3:$AH$1266,Sheet1!F$1+(Sheet1!$A$1-1)*10,FALSE)="---","---", (ROUND(VLOOKUP($A2082,Sheet1!$B$3:$AH$1266,Sheet1!F$1+(Sheet1!$A$1-1)*10,FALSE),IF(VLOOKUP($A2082,Sheet1!$B$3:$AH$1266,Sheet1!F$1+(Sheet1!$A$1-1)*10,FALSE)&gt;99999,-3,IF(VLOOKUP($A2082,Sheet1!$B$3:$AH$1266,Sheet1!F$1+(Sheet1!$A$1-1)*10,FALSE)&gt;9999,-2,IF(VLOOKUP($A2082,Sheet1!$B$3:$AH$1266,Sheet1!F$1+(Sheet1!$A$1-1)*10,FALSE)&gt;999,-1,0)))))))</f>
        <v>343</v>
      </c>
      <c r="W2082" s="66">
        <f>IF(ISNA(VLOOKUP($A2082,Sheet1!$B$3:$AH$1266,Sheet1!G$1+(Sheet1!$A$1-1)*10,FALSE))=TRUE,"---",IF(VLOOKUP($A2082,Sheet1!$B$3:$AH$1266,Sheet1!G$1+(Sheet1!$A$1-1)*10,FALSE)="---","---", (ROUND(VLOOKUP($A2082,Sheet1!$B$3:$AH$1266,Sheet1!G$1+(Sheet1!$A$1-1)*10,FALSE),IF(VLOOKUP($A2082,Sheet1!$B$3:$AH$1266,Sheet1!G$1+(Sheet1!$A$1-1)*10,FALSE)&gt;99999,-3,IF(VLOOKUP($A2082,Sheet1!$B$3:$AH$1266,Sheet1!G$1+(Sheet1!$A$1-1)*10,FALSE)&gt;9999,-2,IF(VLOOKUP($A2082,Sheet1!$B$3:$AH$1266,Sheet1!G$1+(Sheet1!$A$1-1)*10,FALSE)&gt;999,-1,0)))))))</f>
        <v>422</v>
      </c>
      <c r="X2082" s="66">
        <f>IF(ISNA(VLOOKUP($A2082,Sheet1!$B$3:$AH$1266,Sheet1!H$1+(Sheet1!$A$1-1)*10,FALSE))=TRUE,"---",IF(VLOOKUP($A2082,Sheet1!$B$3:$AH$1266,Sheet1!H$1+(Sheet1!$A$1-1)*10,FALSE)="---","---", (ROUND(VLOOKUP($A2082,Sheet1!$B$3:$AH$1266,Sheet1!H$1+(Sheet1!$A$1-1)*10,FALSE),IF(VLOOKUP($A2082,Sheet1!$B$3:$AH$1266,Sheet1!H$1+(Sheet1!$A$1-1)*10,FALSE)&gt;99999,-3,IF(VLOOKUP($A2082,Sheet1!$B$3:$AH$1266,Sheet1!H$1+(Sheet1!$A$1-1)*10,FALSE)&gt;9999,-2,IF(VLOOKUP($A2082,Sheet1!$B$3:$AH$1266,Sheet1!H$1+(Sheet1!$A$1-1)*10,FALSE)&gt;999,-1,0)))))))</f>
        <v>639</v>
      </c>
      <c r="Y2082" s="66">
        <f>IF(ISNA(VLOOKUP($A2082,Sheet1!$B$3:$AH$1266,Sheet1!I$1+(Sheet1!$A$1-1)*10,FALSE))=TRUE,"---",IF(VLOOKUP($A2082,Sheet1!$B$3:$AH$1266,Sheet1!I$1+(Sheet1!$A$1-1)*10,FALSE)="---","---", (ROUND(VLOOKUP($A2082,Sheet1!$B$3:$AH$1266,Sheet1!I$1+(Sheet1!$A$1-1)*10,FALSE),IF(VLOOKUP($A2082,Sheet1!$B$3:$AH$1266,Sheet1!I$1+(Sheet1!$A$1-1)*10,FALSE)&gt;99999,-3,IF(VLOOKUP($A2082,Sheet1!$B$3:$AH$1266,Sheet1!I$1+(Sheet1!$A$1-1)*10,FALSE)&gt;9999,-2,IF(VLOOKUP($A2082,Sheet1!$B$3:$AH$1266,Sheet1!I$1+(Sheet1!$A$1-1)*10,FALSE)&gt;999,-1,0)))))))</f>
        <v>800</v>
      </c>
      <c r="Z2082" s="66">
        <f>IF(ISNA(VLOOKUP($A2082,Sheet1!$B$3:$AH$1266,Sheet1!J$1+(Sheet1!$A$1-1)*10,FALSE))=TRUE,"---",IF(VLOOKUP($A2082,Sheet1!$B$3:$AH$1266,Sheet1!J$1+(Sheet1!$A$1-1)*10,FALSE)="---","---", (ROUND(VLOOKUP($A2082,Sheet1!$B$3:$AH$1266,Sheet1!J$1+(Sheet1!$A$1-1)*10,FALSE),IF(VLOOKUP($A2082,Sheet1!$B$3:$AH$1266,Sheet1!J$1+(Sheet1!$A$1-1)*10,FALSE)&gt;99999,-3,IF(VLOOKUP($A2082,Sheet1!$B$3:$AH$1266,Sheet1!J$1+(Sheet1!$A$1-1)*10,FALSE)&gt;9999,-2,IF(VLOOKUP($A2082,Sheet1!$B$3:$AH$1266,Sheet1!J$1+(Sheet1!$A$1-1)*10,FALSE)&gt;999,-1,0)))))))</f>
        <v>1020</v>
      </c>
      <c r="AA2082" s="66">
        <f>IF(ISNA(VLOOKUP($A2082,Sheet1!$B$3:$AH$1266,Sheet1!K$1+(Sheet1!$A$1-1)*10,FALSE))=TRUE,"---",IF(VLOOKUP($A2082,Sheet1!$B$3:$AH$1266,Sheet1!K$1+(Sheet1!$A$1-1)*10,FALSE)="---","---", (ROUND(VLOOKUP($A2082,Sheet1!$B$3:$AH$1266,Sheet1!K$1+(Sheet1!$A$1-1)*10,FALSE),IF(VLOOKUP($A2082,Sheet1!$B$3:$AH$1266,Sheet1!K$1+(Sheet1!$A$1-1)*10,FALSE)&gt;99999,-3,IF(VLOOKUP($A2082,Sheet1!$B$3:$AH$1266,Sheet1!K$1+(Sheet1!$A$1-1)*10,FALSE)&gt;9999,-2,IF(VLOOKUP($A2082,Sheet1!$B$3:$AH$1266,Sheet1!K$1+(Sheet1!$A$1-1)*10,FALSE)&gt;999,-1,0)))))))</f>
        <v>1180</v>
      </c>
      <c r="AB2082" s="66">
        <f>IF(ISNA(VLOOKUP($A2082,Sheet1!$B$3:$AH$1266,Sheet1!L$1+(Sheet1!$A$1-1)*10,FALSE))=TRUE,"---",IF(VLOOKUP($A2082,Sheet1!$B$3:$AH$1266,Sheet1!L$1+(Sheet1!$A$1-1)*10,FALSE)="---","---", (ROUND(VLOOKUP($A2082,Sheet1!$B$3:$AH$1266,Sheet1!L$1+(Sheet1!$A$1-1)*10,FALSE),IF(VLOOKUP($A2082,Sheet1!$B$3:$AH$1266,Sheet1!L$1+(Sheet1!$A$1-1)*10,FALSE)&gt;99999,-3,IF(VLOOKUP($A2082,Sheet1!$B$3:$AH$1266,Sheet1!L$1+(Sheet1!$A$1-1)*10,FALSE)&gt;9999,-2,IF(VLOOKUP($A2082,Sheet1!$B$3:$AH$1266,Sheet1!L$1+(Sheet1!$A$1-1)*10,FALSE)&gt;999,-1,0)))))))</f>
        <v>1370</v>
      </c>
      <c r="AC2082" s="66">
        <f>IF(ISNA(VLOOKUP($A2082,Sheet1!$B$3:$AH$1266,Sheet1!M$1+(Sheet1!$A$1-1)*10,FALSE))=TRUE,"---",IF(VLOOKUP($A2082,Sheet1!$B$3:$AH$1266,Sheet1!M$1+(Sheet1!$A$1-1)*10,FALSE)="---","---", (ROUND(VLOOKUP($A2082,Sheet1!$B$3:$AH$1266,Sheet1!M$1+(Sheet1!$A$1-1)*10,FALSE),IF(VLOOKUP($A2082,Sheet1!$B$3:$AH$1266,Sheet1!M$1+(Sheet1!$A$1-1)*10,FALSE)&gt;99999,-3,IF(VLOOKUP($A2082,Sheet1!$B$3:$AH$1266,Sheet1!M$1+(Sheet1!$A$1-1)*10,FALSE)&gt;9999,-2,IF(VLOOKUP($A2082,Sheet1!$B$3:$AH$1266,Sheet1!M$1+(Sheet1!$A$1-1)*10,FALSE)&gt;999,-1,0)))))))</f>
        <v>1540</v>
      </c>
      <c r="AD2082" s="66">
        <f>IF(ISNA(VLOOKUP($A2082,Sheet1!$B$3:$AH$1266,Sheet1!N$1+(Sheet1!$A$1-1)*10,FALSE))=TRUE,"---",IF(VLOOKUP($A2082,Sheet1!$B$3:$AH$1266,Sheet1!N$1+(Sheet1!$A$1-1)*10,FALSE)="---","---", (ROUND(VLOOKUP($A2082,Sheet1!$B$3:$AH$1266,Sheet1!N$1+(Sheet1!$A$1-1)*10,FALSE),IF(VLOOKUP($A2082,Sheet1!$B$3:$AH$1266,Sheet1!N$1+(Sheet1!$A$1-1)*10,FALSE)&gt;99999,-3,IF(VLOOKUP($A2082,Sheet1!$B$3:$AH$1266,Sheet1!N$1+(Sheet1!$A$1-1)*10,FALSE)&gt;9999,-2,IF(VLOOKUP($A2082,Sheet1!$B$3:$AH$1266,Sheet1!N$1+(Sheet1!$A$1-1)*10,FALSE)&gt;999,-1,0)))))))</f>
        <v>1810</v>
      </c>
    </row>
    <row r="2083" spans="1:30" x14ac:dyDescent="0.25">
      <c r="A2083" s="27"/>
      <c r="B2083" s="54"/>
      <c r="C2083" s="27"/>
      <c r="D2083" s="27"/>
      <c r="E2083" s="27"/>
      <c r="F2083" s="27"/>
      <c r="G2083" s="27"/>
      <c r="H2083" s="42"/>
      <c r="I2083" s="27"/>
      <c r="K2083" s="27"/>
      <c r="L2083" s="27"/>
      <c r="M2083" s="27"/>
      <c r="N2083" s="27"/>
      <c r="O2083" s="27"/>
      <c r="P2083" s="57"/>
      <c r="Q2083" s="57"/>
      <c r="R2083" s="27"/>
      <c r="S2083" s="27"/>
      <c r="T2083" s="27"/>
      <c r="U2083" s="27"/>
      <c r="V2083" s="27"/>
      <c r="W2083" s="27"/>
      <c r="X2083" s="27"/>
      <c r="Y2083" s="27"/>
      <c r="Z2083" s="27"/>
      <c r="AA2083" s="27"/>
      <c r="AB2083" s="27"/>
      <c r="AC2083" s="27"/>
      <c r="AD2083" s="27"/>
    </row>
    <row r="2084" spans="1:30" x14ac:dyDescent="0.25">
      <c r="H2084" s="42"/>
      <c r="L2084" s="31"/>
      <c r="M2084" s="31"/>
    </row>
    <row r="2085" spans="1:30" x14ac:dyDescent="0.25">
      <c r="H2085" s="42"/>
    </row>
    <row r="2086" spans="1:30" x14ac:dyDescent="0.25">
      <c r="H2086" s="42"/>
    </row>
    <row r="2087" spans="1:30" x14ac:dyDescent="0.25">
      <c r="H2087" s="42"/>
    </row>
    <row r="2088" spans="1:30" x14ac:dyDescent="0.25">
      <c r="H2088" s="42"/>
    </row>
    <row r="2089" spans="1:30" x14ac:dyDescent="0.25">
      <c r="H2089" s="42"/>
    </row>
    <row r="2090" spans="1:30" x14ac:dyDescent="0.25">
      <c r="H2090" s="42"/>
    </row>
    <row r="2091" spans="1:30" x14ac:dyDescent="0.25">
      <c r="H2091" s="42"/>
    </row>
    <row r="2092" spans="1:30" x14ac:dyDescent="0.25">
      <c r="H2092" s="42"/>
    </row>
    <row r="2093" spans="1:30" x14ac:dyDescent="0.25">
      <c r="H2093" s="42"/>
    </row>
    <row r="2094" spans="1:30" x14ac:dyDescent="0.25">
      <c r="H2094" s="42"/>
    </row>
    <row r="2095" spans="1:30" x14ac:dyDescent="0.25">
      <c r="H2095" s="42"/>
    </row>
    <row r="2096" spans="1:30" x14ac:dyDescent="0.25">
      <c r="H2096" s="42"/>
    </row>
    <row r="2097" spans="8:8" x14ac:dyDescent="0.25">
      <c r="H2097" s="42"/>
    </row>
    <row r="2098" spans="8:8" x14ac:dyDescent="0.25">
      <c r="H2098" s="42"/>
    </row>
    <row r="2099" spans="8:8" x14ac:dyDescent="0.25">
      <c r="H2099" s="42"/>
    </row>
    <row r="2100" spans="8:8" x14ac:dyDescent="0.25">
      <c r="H2100" s="42"/>
    </row>
    <row r="2101" spans="8:8" x14ac:dyDescent="0.25">
      <c r="H2101" s="42"/>
    </row>
    <row r="2102" spans="8:8" x14ac:dyDescent="0.25">
      <c r="H2102" s="42"/>
    </row>
    <row r="2103" spans="8:8" x14ac:dyDescent="0.25">
      <c r="H2103" s="42"/>
    </row>
    <row r="2104" spans="8:8" x14ac:dyDescent="0.25">
      <c r="H2104" s="42"/>
    </row>
    <row r="2105" spans="8:8" x14ac:dyDescent="0.25">
      <c r="H2105" s="42"/>
    </row>
    <row r="2106" spans="8:8" x14ac:dyDescent="0.25">
      <c r="H2106" s="42"/>
    </row>
    <row r="2107" spans="8:8" x14ac:dyDescent="0.25">
      <c r="H2107" s="42"/>
    </row>
    <row r="2108" spans="8:8" x14ac:dyDescent="0.25">
      <c r="H2108" s="42"/>
    </row>
    <row r="2109" spans="8:8" x14ac:dyDescent="0.25">
      <c r="H2109" s="42"/>
    </row>
    <row r="2110" spans="8:8" x14ac:dyDescent="0.25">
      <c r="H2110" s="42"/>
    </row>
    <row r="2111" spans="8:8" x14ac:dyDescent="0.25">
      <c r="H2111" s="42"/>
    </row>
    <row r="2112" spans="8:8" x14ac:dyDescent="0.25">
      <c r="H2112" s="42"/>
    </row>
    <row r="2113" spans="8:8" x14ac:dyDescent="0.25">
      <c r="H2113" s="42"/>
    </row>
    <row r="2114" spans="8:8" x14ac:dyDescent="0.25">
      <c r="H2114" s="42"/>
    </row>
    <row r="2115" spans="8:8" x14ac:dyDescent="0.25">
      <c r="H2115" s="42"/>
    </row>
    <row r="2116" spans="8:8" x14ac:dyDescent="0.25">
      <c r="H2116" s="42"/>
    </row>
    <row r="2117" spans="8:8" x14ac:dyDescent="0.25">
      <c r="H2117" s="42"/>
    </row>
    <row r="2118" spans="8:8" x14ac:dyDescent="0.25">
      <c r="H2118" s="42"/>
    </row>
    <row r="2119" spans="8:8" x14ac:dyDescent="0.25">
      <c r="H2119" s="42"/>
    </row>
    <row r="2120" spans="8:8" x14ac:dyDescent="0.25">
      <c r="H2120" s="42"/>
    </row>
    <row r="2121" spans="8:8" x14ac:dyDescent="0.25">
      <c r="H2121" s="42"/>
    </row>
    <row r="2122" spans="8:8" x14ac:dyDescent="0.25">
      <c r="H2122" s="42"/>
    </row>
    <row r="2123" spans="8:8" x14ac:dyDescent="0.25">
      <c r="H2123" s="42"/>
    </row>
    <row r="2124" spans="8:8" x14ac:dyDescent="0.25">
      <c r="H2124" s="42"/>
    </row>
    <row r="2125" spans="8:8" x14ac:dyDescent="0.25">
      <c r="H2125" s="42"/>
    </row>
    <row r="2126" spans="8:8" x14ac:dyDescent="0.25">
      <c r="H2126" s="42"/>
    </row>
    <row r="2127" spans="8:8" x14ac:dyDescent="0.25">
      <c r="H2127" s="42"/>
    </row>
    <row r="2128" spans="8:8" x14ac:dyDescent="0.25">
      <c r="H2128" s="42"/>
    </row>
    <row r="2129" spans="8:8" x14ac:dyDescent="0.25">
      <c r="H2129" s="42"/>
    </row>
    <row r="2130" spans="8:8" x14ac:dyDescent="0.25">
      <c r="H2130" s="42"/>
    </row>
    <row r="2131" spans="8:8" x14ac:dyDescent="0.25">
      <c r="H2131" s="42"/>
    </row>
    <row r="2132" spans="8:8" x14ac:dyDescent="0.25">
      <c r="H2132" s="42"/>
    </row>
    <row r="2133" spans="8:8" x14ac:dyDescent="0.25">
      <c r="H2133" s="42"/>
    </row>
    <row r="2134" spans="8:8" x14ac:dyDescent="0.25">
      <c r="H2134" s="42"/>
    </row>
    <row r="2135" spans="8:8" x14ac:dyDescent="0.25">
      <c r="H2135" s="42"/>
    </row>
    <row r="2136" spans="8:8" x14ac:dyDescent="0.25">
      <c r="H2136" s="42"/>
    </row>
    <row r="2137" spans="8:8" x14ac:dyDescent="0.25">
      <c r="H2137" s="42"/>
    </row>
    <row r="2138" spans="8:8" x14ac:dyDescent="0.25">
      <c r="H2138" s="42"/>
    </row>
    <row r="2139" spans="8:8" x14ac:dyDescent="0.25">
      <c r="H2139" s="42"/>
    </row>
    <row r="2140" spans="8:8" x14ac:dyDescent="0.25">
      <c r="H2140" s="42"/>
    </row>
    <row r="2141" spans="8:8" x14ac:dyDescent="0.25">
      <c r="H2141" s="42"/>
    </row>
    <row r="2142" spans="8:8" x14ac:dyDescent="0.25">
      <c r="H2142" s="42"/>
    </row>
    <row r="2143" spans="8:8" x14ac:dyDescent="0.25">
      <c r="H2143" s="42"/>
    </row>
    <row r="2144" spans="8:8" x14ac:dyDescent="0.25">
      <c r="H2144" s="42"/>
    </row>
    <row r="2145" spans="8:8" x14ac:dyDescent="0.25">
      <c r="H2145" s="42"/>
    </row>
    <row r="2146" spans="8:8" x14ac:dyDescent="0.25">
      <c r="H2146" s="42"/>
    </row>
    <row r="2147" spans="8:8" x14ac:dyDescent="0.25">
      <c r="H2147" s="42"/>
    </row>
    <row r="2148" spans="8:8" x14ac:dyDescent="0.25">
      <c r="H2148" s="42"/>
    </row>
    <row r="2149" spans="8:8" x14ac:dyDescent="0.25">
      <c r="H2149" s="42"/>
    </row>
    <row r="2150" spans="8:8" x14ac:dyDescent="0.25">
      <c r="H2150" s="42"/>
    </row>
    <row r="2151" spans="8:8" x14ac:dyDescent="0.25">
      <c r="H2151" s="42"/>
    </row>
    <row r="2152" spans="8:8" x14ac:dyDescent="0.25">
      <c r="H2152" s="42"/>
    </row>
    <row r="2153" spans="8:8" x14ac:dyDescent="0.25">
      <c r="H2153" s="42"/>
    </row>
    <row r="2154" spans="8:8" x14ac:dyDescent="0.25">
      <c r="H2154" s="42"/>
    </row>
    <row r="2155" spans="8:8" x14ac:dyDescent="0.25">
      <c r="H2155" s="42"/>
    </row>
    <row r="2156" spans="8:8" x14ac:dyDescent="0.25">
      <c r="H2156" s="42"/>
    </row>
    <row r="2157" spans="8:8" x14ac:dyDescent="0.25">
      <c r="H2157" s="42"/>
    </row>
    <row r="2158" spans="8:8" x14ac:dyDescent="0.25">
      <c r="H2158" s="42"/>
    </row>
    <row r="2159" spans="8:8" x14ac:dyDescent="0.25">
      <c r="H2159" s="42"/>
    </row>
    <row r="2160" spans="8:8" x14ac:dyDescent="0.25">
      <c r="H2160" s="42"/>
    </row>
    <row r="2161" spans="8:8" x14ac:dyDescent="0.25">
      <c r="H2161" s="42"/>
    </row>
    <row r="2162" spans="8:8" x14ac:dyDescent="0.25">
      <c r="H2162" s="42"/>
    </row>
    <row r="2163" spans="8:8" x14ac:dyDescent="0.25">
      <c r="H2163" s="42"/>
    </row>
    <row r="2164" spans="8:8" x14ac:dyDescent="0.25">
      <c r="H2164" s="42"/>
    </row>
    <row r="2165" spans="8:8" x14ac:dyDescent="0.25">
      <c r="H2165" s="42"/>
    </row>
    <row r="2166" spans="8:8" x14ac:dyDescent="0.25">
      <c r="H2166" s="42"/>
    </row>
    <row r="2167" spans="8:8" x14ac:dyDescent="0.25">
      <c r="H2167" s="42"/>
    </row>
    <row r="2168" spans="8:8" x14ac:dyDescent="0.25">
      <c r="H2168" s="42"/>
    </row>
    <row r="2169" spans="8:8" x14ac:dyDescent="0.25">
      <c r="H2169" s="42"/>
    </row>
    <row r="2170" spans="8:8" x14ac:dyDescent="0.25">
      <c r="H2170" s="42"/>
    </row>
    <row r="2171" spans="8:8" x14ac:dyDescent="0.25">
      <c r="H2171" s="42"/>
    </row>
    <row r="2172" spans="8:8" x14ac:dyDescent="0.25">
      <c r="H2172" s="42"/>
    </row>
    <row r="2173" spans="8:8" x14ac:dyDescent="0.25">
      <c r="H2173" s="42"/>
    </row>
    <row r="2174" spans="8:8" x14ac:dyDescent="0.25">
      <c r="H2174" s="42"/>
    </row>
    <row r="2175" spans="8:8" x14ac:dyDescent="0.25">
      <c r="H2175" s="42"/>
    </row>
    <row r="2176" spans="8:8" x14ac:dyDescent="0.25">
      <c r="H2176" s="42"/>
    </row>
    <row r="2177" spans="8:8" x14ac:dyDescent="0.25">
      <c r="H2177" s="42"/>
    </row>
    <row r="2178" spans="8:8" x14ac:dyDescent="0.25">
      <c r="H2178" s="42"/>
    </row>
    <row r="2179" spans="8:8" x14ac:dyDescent="0.25">
      <c r="H2179" s="42"/>
    </row>
    <row r="2180" spans="8:8" x14ac:dyDescent="0.25">
      <c r="H2180" s="42"/>
    </row>
    <row r="2181" spans="8:8" x14ac:dyDescent="0.25">
      <c r="H2181" s="42"/>
    </row>
    <row r="2182" spans="8:8" x14ac:dyDescent="0.25">
      <c r="H2182" s="42"/>
    </row>
    <row r="2183" spans="8:8" x14ac:dyDescent="0.25">
      <c r="H2183" s="42"/>
    </row>
    <row r="2184" spans="8:8" x14ac:dyDescent="0.25">
      <c r="H2184" s="42"/>
    </row>
    <row r="2185" spans="8:8" x14ac:dyDescent="0.25">
      <c r="H2185" s="42"/>
    </row>
    <row r="2186" spans="8:8" x14ac:dyDescent="0.25">
      <c r="H2186" s="42"/>
    </row>
    <row r="2187" spans="8:8" x14ac:dyDescent="0.25">
      <c r="H2187" s="42"/>
    </row>
    <row r="2188" spans="8:8" x14ac:dyDescent="0.25">
      <c r="H2188" s="42"/>
    </row>
    <row r="2189" spans="8:8" x14ac:dyDescent="0.25">
      <c r="H2189" s="42"/>
    </row>
    <row r="2190" spans="8:8" x14ac:dyDescent="0.25">
      <c r="H2190" s="42"/>
    </row>
    <row r="2191" spans="8:8" x14ac:dyDescent="0.25">
      <c r="H2191" s="42"/>
    </row>
    <row r="2192" spans="8:8" x14ac:dyDescent="0.25">
      <c r="H2192" s="42"/>
    </row>
    <row r="2193" spans="8:8" x14ac:dyDescent="0.25">
      <c r="H2193" s="42"/>
    </row>
    <row r="2194" spans="8:8" x14ac:dyDescent="0.25">
      <c r="H2194" s="42"/>
    </row>
    <row r="2195" spans="8:8" x14ac:dyDescent="0.25">
      <c r="H2195" s="42"/>
    </row>
    <row r="2196" spans="8:8" x14ac:dyDescent="0.25">
      <c r="H2196" s="42"/>
    </row>
    <row r="2197" spans="8:8" x14ac:dyDescent="0.25">
      <c r="H2197" s="42"/>
    </row>
    <row r="2198" spans="8:8" x14ac:dyDescent="0.25">
      <c r="H2198" s="42"/>
    </row>
    <row r="2199" spans="8:8" x14ac:dyDescent="0.25">
      <c r="H2199" s="42"/>
    </row>
    <row r="2200" spans="8:8" x14ac:dyDescent="0.25">
      <c r="H2200" s="42"/>
    </row>
    <row r="2201" spans="8:8" x14ac:dyDescent="0.25">
      <c r="H2201" s="42"/>
    </row>
    <row r="2202" spans="8:8" x14ac:dyDescent="0.25">
      <c r="H2202" s="42"/>
    </row>
    <row r="2203" spans="8:8" x14ac:dyDescent="0.25">
      <c r="H2203" s="42"/>
    </row>
    <row r="2204" spans="8:8" x14ac:dyDescent="0.25">
      <c r="H2204" s="42"/>
    </row>
    <row r="2205" spans="8:8" x14ac:dyDescent="0.25">
      <c r="H2205" s="42"/>
    </row>
    <row r="2206" spans="8:8" x14ac:dyDescent="0.25">
      <c r="H2206" s="42"/>
    </row>
    <row r="2207" spans="8:8" x14ac:dyDescent="0.25">
      <c r="H2207" s="42"/>
    </row>
    <row r="2208" spans="8:8" x14ac:dyDescent="0.25">
      <c r="H2208" s="42"/>
    </row>
    <row r="2209" spans="8:8" x14ac:dyDescent="0.25">
      <c r="H2209" s="42"/>
    </row>
    <row r="2210" spans="8:8" x14ac:dyDescent="0.25">
      <c r="H2210" s="42"/>
    </row>
    <row r="2211" spans="8:8" x14ac:dyDescent="0.25">
      <c r="H2211" s="42"/>
    </row>
    <row r="2212" spans="8:8" x14ac:dyDescent="0.25">
      <c r="H2212" s="42"/>
    </row>
    <row r="2213" spans="8:8" x14ac:dyDescent="0.25">
      <c r="H2213" s="42"/>
    </row>
    <row r="2214" spans="8:8" x14ac:dyDescent="0.25">
      <c r="H2214" s="42"/>
    </row>
    <row r="2215" spans="8:8" x14ac:dyDescent="0.25">
      <c r="H2215" s="42"/>
    </row>
    <row r="2216" spans="8:8" x14ac:dyDescent="0.25">
      <c r="H2216" s="42"/>
    </row>
    <row r="2217" spans="8:8" x14ac:dyDescent="0.25">
      <c r="H2217" s="42"/>
    </row>
    <row r="2218" spans="8:8" x14ac:dyDescent="0.25">
      <c r="H2218" s="42"/>
    </row>
    <row r="2219" spans="8:8" x14ac:dyDescent="0.25">
      <c r="H2219" s="42"/>
    </row>
    <row r="2220" spans="8:8" x14ac:dyDescent="0.25">
      <c r="H2220" s="42"/>
    </row>
    <row r="2221" spans="8:8" x14ac:dyDescent="0.25">
      <c r="H2221" s="42"/>
    </row>
    <row r="2222" spans="8:8" x14ac:dyDescent="0.25">
      <c r="H2222" s="42"/>
    </row>
    <row r="2223" spans="8:8" x14ac:dyDescent="0.25">
      <c r="H2223" s="42"/>
    </row>
    <row r="2224" spans="8:8" x14ac:dyDescent="0.25">
      <c r="H2224" s="42"/>
    </row>
    <row r="2225" spans="8:8" x14ac:dyDescent="0.25">
      <c r="H2225" s="42"/>
    </row>
    <row r="2226" spans="8:8" x14ac:dyDescent="0.25">
      <c r="H2226" s="42"/>
    </row>
    <row r="2227" spans="8:8" x14ac:dyDescent="0.25">
      <c r="H2227" s="42"/>
    </row>
    <row r="2228" spans="8:8" x14ac:dyDescent="0.25">
      <c r="H2228" s="42"/>
    </row>
    <row r="2229" spans="8:8" x14ac:dyDescent="0.25">
      <c r="H2229" s="42"/>
    </row>
    <row r="2230" spans="8:8" x14ac:dyDescent="0.25">
      <c r="H2230" s="42"/>
    </row>
    <row r="2231" spans="8:8" x14ac:dyDescent="0.25">
      <c r="H2231" s="42"/>
    </row>
    <row r="2232" spans="8:8" x14ac:dyDescent="0.25">
      <c r="H2232" s="42"/>
    </row>
    <row r="2233" spans="8:8" x14ac:dyDescent="0.25">
      <c r="H2233" s="42"/>
    </row>
    <row r="2234" spans="8:8" x14ac:dyDescent="0.25">
      <c r="H2234" s="42"/>
    </row>
    <row r="2235" spans="8:8" x14ac:dyDescent="0.25">
      <c r="H2235" s="42"/>
    </row>
    <row r="2236" spans="8:8" x14ac:dyDescent="0.25">
      <c r="H2236" s="42"/>
    </row>
    <row r="2237" spans="8:8" x14ac:dyDescent="0.25">
      <c r="H2237" s="42"/>
    </row>
    <row r="2238" spans="8:8" x14ac:dyDescent="0.25">
      <c r="H2238" s="42"/>
    </row>
    <row r="2239" spans="8:8" x14ac:dyDescent="0.25">
      <c r="H2239" s="42"/>
    </row>
    <row r="2240" spans="8:8" x14ac:dyDescent="0.25">
      <c r="H2240" s="42"/>
    </row>
    <row r="2241" spans="8:8" x14ac:dyDescent="0.25">
      <c r="H2241" s="42"/>
    </row>
    <row r="2242" spans="8:8" x14ac:dyDescent="0.25">
      <c r="H2242" s="42"/>
    </row>
    <row r="2243" spans="8:8" x14ac:dyDescent="0.25">
      <c r="H2243" s="42"/>
    </row>
    <row r="2244" spans="8:8" x14ac:dyDescent="0.25">
      <c r="H2244" s="42"/>
    </row>
    <row r="2245" spans="8:8" x14ac:dyDescent="0.25">
      <c r="H2245" s="42"/>
    </row>
    <row r="2246" spans="8:8" x14ac:dyDescent="0.25">
      <c r="H2246" s="42"/>
    </row>
    <row r="2247" spans="8:8" x14ac:dyDescent="0.25">
      <c r="H2247" s="42"/>
    </row>
    <row r="2248" spans="8:8" x14ac:dyDescent="0.25">
      <c r="H2248" s="42"/>
    </row>
    <row r="2249" spans="8:8" x14ac:dyDescent="0.25">
      <c r="H2249" s="42"/>
    </row>
    <row r="2250" spans="8:8" x14ac:dyDescent="0.25">
      <c r="H2250" s="42"/>
    </row>
    <row r="2251" spans="8:8" x14ac:dyDescent="0.25">
      <c r="H2251" s="42"/>
    </row>
    <row r="2252" spans="8:8" x14ac:dyDescent="0.25">
      <c r="H2252" s="42"/>
    </row>
    <row r="2253" spans="8:8" x14ac:dyDescent="0.25">
      <c r="H2253" s="42"/>
    </row>
    <row r="2254" spans="8:8" x14ac:dyDescent="0.25">
      <c r="H2254" s="42"/>
    </row>
    <row r="2255" spans="8:8" x14ac:dyDescent="0.25">
      <c r="H2255" s="42"/>
    </row>
    <row r="2256" spans="8:8" x14ac:dyDescent="0.25">
      <c r="H2256" s="42"/>
    </row>
    <row r="2257" spans="8:8" x14ac:dyDescent="0.25">
      <c r="H2257" s="42"/>
    </row>
    <row r="2258" spans="8:8" x14ac:dyDescent="0.25">
      <c r="H2258" s="42"/>
    </row>
    <row r="2259" spans="8:8" x14ac:dyDescent="0.25">
      <c r="H2259" s="42"/>
    </row>
    <row r="2260" spans="8:8" x14ac:dyDescent="0.25">
      <c r="H2260" s="42"/>
    </row>
    <row r="2261" spans="8:8" x14ac:dyDescent="0.25">
      <c r="H2261" s="42"/>
    </row>
    <row r="2262" spans="8:8" x14ac:dyDescent="0.25">
      <c r="H2262" s="42"/>
    </row>
    <row r="2263" spans="8:8" x14ac:dyDescent="0.25">
      <c r="H2263" s="42"/>
    </row>
    <row r="2264" spans="8:8" x14ac:dyDescent="0.25">
      <c r="H2264" s="42"/>
    </row>
    <row r="2265" spans="8:8" x14ac:dyDescent="0.25">
      <c r="H2265" s="42"/>
    </row>
    <row r="2266" spans="8:8" x14ac:dyDescent="0.25">
      <c r="H2266" s="42"/>
    </row>
    <row r="2267" spans="8:8" x14ac:dyDescent="0.25">
      <c r="H2267" s="42"/>
    </row>
    <row r="2268" spans="8:8" x14ac:dyDescent="0.25">
      <c r="H2268" s="42"/>
    </row>
    <row r="2269" spans="8:8" x14ac:dyDescent="0.25">
      <c r="H2269" s="42"/>
    </row>
    <row r="2270" spans="8:8" x14ac:dyDescent="0.25">
      <c r="H2270" s="42"/>
    </row>
    <row r="2271" spans="8:8" x14ac:dyDescent="0.25">
      <c r="H2271" s="42"/>
    </row>
    <row r="2272" spans="8:8" x14ac:dyDescent="0.25">
      <c r="H2272" s="42"/>
    </row>
    <row r="2273" spans="8:8" x14ac:dyDescent="0.25">
      <c r="H2273" s="42"/>
    </row>
    <row r="2274" spans="8:8" x14ac:dyDescent="0.25">
      <c r="H2274" s="42"/>
    </row>
    <row r="2275" spans="8:8" x14ac:dyDescent="0.25">
      <c r="H2275" s="42"/>
    </row>
    <row r="2276" spans="8:8" x14ac:dyDescent="0.25">
      <c r="H2276" s="42"/>
    </row>
    <row r="2277" spans="8:8" x14ac:dyDescent="0.25">
      <c r="H2277" s="42"/>
    </row>
    <row r="2278" spans="8:8" x14ac:dyDescent="0.25">
      <c r="H2278" s="42"/>
    </row>
    <row r="2279" spans="8:8" x14ac:dyDescent="0.25">
      <c r="H2279" s="42"/>
    </row>
    <row r="2280" spans="8:8" x14ac:dyDescent="0.25">
      <c r="H2280" s="42"/>
    </row>
    <row r="2281" spans="8:8" x14ac:dyDescent="0.25">
      <c r="H2281" s="42"/>
    </row>
    <row r="2282" spans="8:8" x14ac:dyDescent="0.25">
      <c r="H2282" s="42"/>
    </row>
    <row r="2283" spans="8:8" x14ac:dyDescent="0.25">
      <c r="H2283" s="42"/>
    </row>
    <row r="2284" spans="8:8" x14ac:dyDescent="0.25">
      <c r="H2284" s="42"/>
    </row>
    <row r="2285" spans="8:8" x14ac:dyDescent="0.25">
      <c r="H2285" s="42"/>
    </row>
    <row r="2286" spans="8:8" x14ac:dyDescent="0.25">
      <c r="H2286" s="42"/>
    </row>
    <row r="2287" spans="8:8" x14ac:dyDescent="0.25">
      <c r="H2287" s="42"/>
    </row>
    <row r="2288" spans="8:8" x14ac:dyDescent="0.25">
      <c r="H2288" s="42"/>
    </row>
    <row r="2289" spans="8:8" x14ac:dyDescent="0.25">
      <c r="H2289" s="42"/>
    </row>
    <row r="2290" spans="8:8" x14ac:dyDescent="0.25">
      <c r="H2290" s="42"/>
    </row>
    <row r="2291" spans="8:8" x14ac:dyDescent="0.25">
      <c r="H2291" s="42"/>
    </row>
    <row r="2292" spans="8:8" x14ac:dyDescent="0.25">
      <c r="H2292" s="42"/>
    </row>
    <row r="2293" spans="8:8" x14ac:dyDescent="0.25">
      <c r="H2293" s="42"/>
    </row>
    <row r="2294" spans="8:8" x14ac:dyDescent="0.25">
      <c r="H2294" s="42"/>
    </row>
    <row r="2295" spans="8:8" x14ac:dyDescent="0.25">
      <c r="H2295" s="42"/>
    </row>
    <row r="2296" spans="8:8" x14ac:dyDescent="0.25">
      <c r="H2296" s="42"/>
    </row>
    <row r="2297" spans="8:8" x14ac:dyDescent="0.25">
      <c r="H2297" s="42"/>
    </row>
    <row r="2298" spans="8:8" x14ac:dyDescent="0.25">
      <c r="H2298" s="42"/>
    </row>
    <row r="2299" spans="8:8" x14ac:dyDescent="0.25">
      <c r="H2299" s="42"/>
    </row>
    <row r="2300" spans="8:8" x14ac:dyDescent="0.25">
      <c r="H2300" s="42"/>
    </row>
    <row r="2301" spans="8:8" x14ac:dyDescent="0.25">
      <c r="H2301" s="42"/>
    </row>
    <row r="2302" spans="8:8" x14ac:dyDescent="0.25">
      <c r="H2302" s="42"/>
    </row>
    <row r="2303" spans="8:8" x14ac:dyDescent="0.25">
      <c r="H2303" s="42"/>
    </row>
    <row r="2304" spans="8:8" x14ac:dyDescent="0.25">
      <c r="H2304" s="42"/>
    </row>
    <row r="2305" spans="8:8" x14ac:dyDescent="0.25">
      <c r="H2305" s="42"/>
    </row>
    <row r="2306" spans="8:8" x14ac:dyDescent="0.25">
      <c r="H2306" s="42"/>
    </row>
    <row r="2307" spans="8:8" x14ac:dyDescent="0.25">
      <c r="H2307" s="42"/>
    </row>
    <row r="2308" spans="8:8" x14ac:dyDescent="0.25">
      <c r="H2308" s="42"/>
    </row>
    <row r="2309" spans="8:8" x14ac:dyDescent="0.25">
      <c r="H2309" s="42"/>
    </row>
    <row r="2310" spans="8:8" x14ac:dyDescent="0.25">
      <c r="H2310" s="42"/>
    </row>
    <row r="2311" spans="8:8" x14ac:dyDescent="0.25">
      <c r="H2311" s="42"/>
    </row>
    <row r="2312" spans="8:8" x14ac:dyDescent="0.25">
      <c r="H2312" s="42"/>
    </row>
    <row r="2313" spans="8:8" x14ac:dyDescent="0.25">
      <c r="H2313" s="42"/>
    </row>
    <row r="2314" spans="8:8" x14ac:dyDescent="0.25">
      <c r="H2314" s="42"/>
    </row>
    <row r="2315" spans="8:8" x14ac:dyDescent="0.25">
      <c r="H2315" s="42"/>
    </row>
    <row r="2316" spans="8:8" x14ac:dyDescent="0.25">
      <c r="H2316" s="42"/>
    </row>
    <row r="2317" spans="8:8" x14ac:dyDescent="0.25">
      <c r="H2317" s="42"/>
    </row>
    <row r="2318" spans="8:8" x14ac:dyDescent="0.25">
      <c r="H2318" s="42"/>
    </row>
    <row r="2319" spans="8:8" x14ac:dyDescent="0.25">
      <c r="H2319" s="42"/>
    </row>
    <row r="2320" spans="8:8" x14ac:dyDescent="0.25">
      <c r="H2320" s="42"/>
    </row>
    <row r="2321" spans="8:8" x14ac:dyDescent="0.25">
      <c r="H2321" s="42"/>
    </row>
    <row r="2322" spans="8:8" x14ac:dyDescent="0.25">
      <c r="H2322" s="42"/>
    </row>
    <row r="2323" spans="8:8" x14ac:dyDescent="0.25">
      <c r="H2323" s="42"/>
    </row>
    <row r="2324" spans="8:8" x14ac:dyDescent="0.25">
      <c r="H2324" s="42"/>
    </row>
    <row r="2325" spans="8:8" x14ac:dyDescent="0.25">
      <c r="H2325" s="42"/>
    </row>
    <row r="2326" spans="8:8" x14ac:dyDescent="0.25">
      <c r="H2326" s="42"/>
    </row>
    <row r="2327" spans="8:8" x14ac:dyDescent="0.25">
      <c r="H2327" s="42"/>
    </row>
    <row r="2328" spans="8:8" x14ac:dyDescent="0.25">
      <c r="H2328" s="42"/>
    </row>
    <row r="2329" spans="8:8" x14ac:dyDescent="0.25">
      <c r="H2329" s="42"/>
    </row>
    <row r="2330" spans="8:8" x14ac:dyDescent="0.25">
      <c r="H2330" s="42"/>
    </row>
    <row r="2331" spans="8:8" x14ac:dyDescent="0.25">
      <c r="H2331" s="42"/>
    </row>
    <row r="2332" spans="8:8" x14ac:dyDescent="0.25">
      <c r="H2332" s="42"/>
    </row>
    <row r="2333" spans="8:8" x14ac:dyDescent="0.25">
      <c r="H2333" s="42"/>
    </row>
    <row r="2334" spans="8:8" x14ac:dyDescent="0.25">
      <c r="H2334" s="42"/>
    </row>
    <row r="2335" spans="8:8" x14ac:dyDescent="0.25">
      <c r="H2335" s="42"/>
    </row>
    <row r="2336" spans="8:8" x14ac:dyDescent="0.25">
      <c r="H2336" s="42"/>
    </row>
    <row r="2337" spans="8:8" x14ac:dyDescent="0.25">
      <c r="H2337" s="42"/>
    </row>
    <row r="2338" spans="8:8" x14ac:dyDescent="0.25">
      <c r="H2338" s="42"/>
    </row>
    <row r="2339" spans="8:8" x14ac:dyDescent="0.25">
      <c r="H2339" s="42"/>
    </row>
    <row r="2340" spans="8:8" x14ac:dyDescent="0.25">
      <c r="H2340" s="42"/>
    </row>
    <row r="2341" spans="8:8" x14ac:dyDescent="0.25">
      <c r="H2341" s="42"/>
    </row>
    <row r="2342" spans="8:8" x14ac:dyDescent="0.25">
      <c r="H2342" s="42"/>
    </row>
    <row r="2343" spans="8:8" x14ac:dyDescent="0.25">
      <c r="H2343" s="42"/>
    </row>
    <row r="2344" spans="8:8" x14ac:dyDescent="0.25">
      <c r="H2344" s="42"/>
    </row>
    <row r="2345" spans="8:8" x14ac:dyDescent="0.25">
      <c r="H2345" s="42"/>
    </row>
    <row r="2346" spans="8:8" x14ac:dyDescent="0.25">
      <c r="H2346" s="42"/>
    </row>
    <row r="2347" spans="8:8" x14ac:dyDescent="0.25">
      <c r="H2347" s="42"/>
    </row>
    <row r="2348" spans="8:8" x14ac:dyDescent="0.25">
      <c r="H2348" s="42"/>
    </row>
    <row r="2349" spans="8:8" x14ac:dyDescent="0.25">
      <c r="H2349" s="42"/>
    </row>
    <row r="2350" spans="8:8" x14ac:dyDescent="0.25">
      <c r="H2350" s="42"/>
    </row>
    <row r="2351" spans="8:8" x14ac:dyDescent="0.25">
      <c r="H2351" s="42"/>
    </row>
    <row r="2352" spans="8:8" x14ac:dyDescent="0.25">
      <c r="H2352" s="42"/>
    </row>
    <row r="2353" spans="8:8" x14ac:dyDescent="0.25">
      <c r="H2353" s="42"/>
    </row>
    <row r="2354" spans="8:8" x14ac:dyDescent="0.25">
      <c r="H2354" s="42"/>
    </row>
    <row r="2355" spans="8:8" x14ac:dyDescent="0.25">
      <c r="H2355" s="42"/>
    </row>
    <row r="2356" spans="8:8" x14ac:dyDescent="0.25">
      <c r="H2356" s="42"/>
    </row>
    <row r="2357" spans="8:8" x14ac:dyDescent="0.25">
      <c r="H2357" s="42"/>
    </row>
    <row r="2358" spans="8:8" x14ac:dyDescent="0.25">
      <c r="H2358" s="42"/>
    </row>
    <row r="2359" spans="8:8" x14ac:dyDescent="0.25">
      <c r="H2359" s="42"/>
    </row>
    <row r="2360" spans="8:8" x14ac:dyDescent="0.25">
      <c r="H2360" s="42"/>
    </row>
    <row r="2361" spans="8:8" x14ac:dyDescent="0.25">
      <c r="H2361" s="42"/>
    </row>
    <row r="2362" spans="8:8" x14ac:dyDescent="0.25">
      <c r="H2362" s="42"/>
    </row>
    <row r="2363" spans="8:8" x14ac:dyDescent="0.25">
      <c r="H2363" s="42"/>
    </row>
    <row r="2364" spans="8:8" x14ac:dyDescent="0.25">
      <c r="H2364" s="42"/>
    </row>
    <row r="2365" spans="8:8" x14ac:dyDescent="0.25">
      <c r="H2365" s="42"/>
    </row>
    <row r="2366" spans="8:8" x14ac:dyDescent="0.25">
      <c r="H2366" s="42"/>
    </row>
    <row r="2367" spans="8:8" x14ac:dyDescent="0.25">
      <c r="H2367" s="42"/>
    </row>
    <row r="2368" spans="8:8" x14ac:dyDescent="0.25">
      <c r="H2368" s="42"/>
    </row>
    <row r="2369" spans="8:8" x14ac:dyDescent="0.25">
      <c r="H2369" s="42"/>
    </row>
    <row r="2370" spans="8:8" x14ac:dyDescent="0.25">
      <c r="H2370" s="42"/>
    </row>
    <row r="2371" spans="8:8" x14ac:dyDescent="0.25">
      <c r="H2371" s="42"/>
    </row>
    <row r="2372" spans="8:8" x14ac:dyDescent="0.25">
      <c r="H2372" s="42"/>
    </row>
    <row r="2373" spans="8:8" x14ac:dyDescent="0.25">
      <c r="H2373" s="42"/>
    </row>
    <row r="2374" spans="8:8" x14ac:dyDescent="0.25">
      <c r="H2374" s="42"/>
    </row>
    <row r="2375" spans="8:8" x14ac:dyDescent="0.25">
      <c r="H2375" s="42"/>
    </row>
    <row r="2376" spans="8:8" x14ac:dyDescent="0.25">
      <c r="H2376" s="42"/>
    </row>
    <row r="2377" spans="8:8" x14ac:dyDescent="0.25">
      <c r="H2377" s="42"/>
    </row>
    <row r="2378" spans="8:8" x14ac:dyDescent="0.25">
      <c r="H2378" s="42"/>
    </row>
    <row r="2379" spans="8:8" x14ac:dyDescent="0.25">
      <c r="H2379" s="42"/>
    </row>
    <row r="2380" spans="8:8" x14ac:dyDescent="0.25">
      <c r="H2380" s="42"/>
    </row>
    <row r="2381" spans="8:8" x14ac:dyDescent="0.25">
      <c r="H2381" s="42"/>
    </row>
    <row r="2382" spans="8:8" x14ac:dyDescent="0.25">
      <c r="H2382" s="42"/>
    </row>
    <row r="2383" spans="8:8" x14ac:dyDescent="0.25">
      <c r="H2383" s="42"/>
    </row>
    <row r="2384" spans="8:8" x14ac:dyDescent="0.25">
      <c r="H2384" s="42"/>
    </row>
    <row r="2385" spans="8:8" x14ac:dyDescent="0.25">
      <c r="H2385" s="42"/>
    </row>
    <row r="2386" spans="8:8" x14ac:dyDescent="0.25">
      <c r="H2386" s="42"/>
    </row>
    <row r="2387" spans="8:8" x14ac:dyDescent="0.25">
      <c r="H2387" s="42"/>
    </row>
    <row r="2388" spans="8:8" x14ac:dyDescent="0.25">
      <c r="H2388" s="42"/>
    </row>
    <row r="2389" spans="8:8" x14ac:dyDescent="0.25">
      <c r="H2389" s="42"/>
    </row>
    <row r="2390" spans="8:8" x14ac:dyDescent="0.25">
      <c r="H2390" s="42"/>
    </row>
    <row r="2391" spans="8:8" x14ac:dyDescent="0.25">
      <c r="H2391" s="42"/>
    </row>
    <row r="2392" spans="8:8" x14ac:dyDescent="0.25">
      <c r="H2392" s="42"/>
    </row>
    <row r="2393" spans="8:8" x14ac:dyDescent="0.25">
      <c r="H2393" s="42"/>
    </row>
    <row r="2394" spans="8:8" x14ac:dyDescent="0.25">
      <c r="H2394" s="42"/>
    </row>
    <row r="2395" spans="8:8" x14ac:dyDescent="0.25">
      <c r="H2395" s="42"/>
    </row>
    <row r="2396" spans="8:8" x14ac:dyDescent="0.25">
      <c r="H2396" s="42"/>
    </row>
    <row r="2397" spans="8:8" x14ac:dyDescent="0.25">
      <c r="H2397" s="42"/>
    </row>
    <row r="2398" spans="8:8" x14ac:dyDescent="0.25">
      <c r="H2398" s="42"/>
    </row>
    <row r="2399" spans="8:8" x14ac:dyDescent="0.25">
      <c r="H2399" s="42"/>
    </row>
    <row r="2400" spans="8:8" x14ac:dyDescent="0.25">
      <c r="H2400" s="42"/>
    </row>
    <row r="2401" spans="8:8" x14ac:dyDescent="0.25">
      <c r="H2401" s="42"/>
    </row>
    <row r="2402" spans="8:8" x14ac:dyDescent="0.25">
      <c r="H2402" s="42"/>
    </row>
    <row r="2403" spans="8:8" x14ac:dyDescent="0.25">
      <c r="H2403" s="42"/>
    </row>
    <row r="2404" spans="8:8" x14ac:dyDescent="0.25">
      <c r="H2404" s="42"/>
    </row>
    <row r="2405" spans="8:8" x14ac:dyDescent="0.25">
      <c r="H2405" s="42"/>
    </row>
    <row r="2406" spans="8:8" x14ac:dyDescent="0.25">
      <c r="H2406" s="42"/>
    </row>
    <row r="2407" spans="8:8" x14ac:dyDescent="0.25">
      <c r="H2407" s="42"/>
    </row>
    <row r="2408" spans="8:8" x14ac:dyDescent="0.25">
      <c r="H2408" s="42"/>
    </row>
    <row r="2409" spans="8:8" x14ac:dyDescent="0.25">
      <c r="H2409" s="42"/>
    </row>
    <row r="2410" spans="8:8" x14ac:dyDescent="0.25">
      <c r="H2410" s="42"/>
    </row>
    <row r="2411" spans="8:8" x14ac:dyDescent="0.25">
      <c r="H2411" s="42"/>
    </row>
    <row r="2412" spans="8:8" x14ac:dyDescent="0.25">
      <c r="H2412" s="42"/>
    </row>
    <row r="2413" spans="8:8" x14ac:dyDescent="0.25">
      <c r="H2413" s="42"/>
    </row>
    <row r="2414" spans="8:8" x14ac:dyDescent="0.25">
      <c r="H2414" s="42"/>
    </row>
    <row r="2415" spans="8:8" x14ac:dyDescent="0.25">
      <c r="H2415" s="42"/>
    </row>
    <row r="2416" spans="8:8" x14ac:dyDescent="0.25">
      <c r="H2416" s="42"/>
    </row>
    <row r="2417" spans="8:8" x14ac:dyDescent="0.25">
      <c r="H2417" s="42"/>
    </row>
    <row r="2418" spans="8:8" x14ac:dyDescent="0.25">
      <c r="H2418" s="42"/>
    </row>
    <row r="2419" spans="8:8" x14ac:dyDescent="0.25">
      <c r="H2419" s="42"/>
    </row>
    <row r="2420" spans="8:8" x14ac:dyDescent="0.25">
      <c r="H2420" s="42"/>
    </row>
  </sheetData>
  <sheetProtection password="CBC1" sheet="1" objects="1" scenarios="1"/>
  <dataConsolidate/>
  <mergeCells count="11038">
    <mergeCell ref="F4:I4"/>
    <mergeCell ref="G29:G30"/>
    <mergeCell ref="F29:F30"/>
    <mergeCell ref="F37:F39"/>
    <mergeCell ref="F74:F75"/>
    <mergeCell ref="F78:F79"/>
    <mergeCell ref="F80:F81"/>
    <mergeCell ref="F84:F85"/>
    <mergeCell ref="F361:F362"/>
    <mergeCell ref="F381:F384"/>
    <mergeCell ref="F459:F460"/>
    <mergeCell ref="F125:F126"/>
    <mergeCell ref="G125:G126"/>
    <mergeCell ref="F127:F129"/>
    <mergeCell ref="F494:F495"/>
    <mergeCell ref="H1262:H1263"/>
    <mergeCell ref="H1279:H1280"/>
    <mergeCell ref="H1282:H1283"/>
    <mergeCell ref="H1290:H1291"/>
    <mergeCell ref="N1349:N1350"/>
    <mergeCell ref="U1188:U1189"/>
    <mergeCell ref="V1188:V1189"/>
    <mergeCell ref="W1188:W1189"/>
    <mergeCell ref="X1188:X1189"/>
    <mergeCell ref="W896:W897"/>
    <mergeCell ref="X896:X897"/>
    <mergeCell ref="U815:U816"/>
    <mergeCell ref="W1105:W1109"/>
    <mergeCell ref="X1105:X1109"/>
    <mergeCell ref="W749:W751"/>
    <mergeCell ref="X749:X751"/>
    <mergeCell ref="T1085:T1086"/>
    <mergeCell ref="T1097:T1100"/>
    <mergeCell ref="H381:H384"/>
    <mergeCell ref="I382:I383"/>
    <mergeCell ref="J382:J383"/>
    <mergeCell ref="K382:K383"/>
    <mergeCell ref="X1326:X1329"/>
    <mergeCell ref="U1252:U1253"/>
    <mergeCell ref="V1252:V1253"/>
    <mergeCell ref="W1252:W1253"/>
    <mergeCell ref="X1252:X1253"/>
    <mergeCell ref="V1258:V1259"/>
    <mergeCell ref="W1258:W1259"/>
    <mergeCell ref="X1258:X1259"/>
    <mergeCell ref="T1001:T1003"/>
    <mergeCell ref="T954:T955"/>
    <mergeCell ref="R965:R966"/>
    <mergeCell ref="U976:U977"/>
    <mergeCell ref="W983:W984"/>
    <mergeCell ref="H880:H881"/>
    <mergeCell ref="H882:H883"/>
    <mergeCell ref="H885:H888"/>
    <mergeCell ref="U781:U784"/>
    <mergeCell ref="J839:J840"/>
    <mergeCell ref="K839:K840"/>
    <mergeCell ref="P650:P651"/>
    <mergeCell ref="Q650:Q651"/>
    <mergeCell ref="P653:P655"/>
    <mergeCell ref="O647:O648"/>
    <mergeCell ref="K609:K610"/>
    <mergeCell ref="O615:O616"/>
    <mergeCell ref="R615:R616"/>
    <mergeCell ref="N647:N648"/>
    <mergeCell ref="A3:AD3"/>
    <mergeCell ref="J4:AD4"/>
    <mergeCell ref="A5:AD5"/>
    <mergeCell ref="A2:AD2"/>
    <mergeCell ref="A1:AD1"/>
    <mergeCell ref="V1396:V1397"/>
    <mergeCell ref="W1396:W1397"/>
    <mergeCell ref="V1374:V1376"/>
    <mergeCell ref="W1374:W1376"/>
    <mergeCell ref="X1242:X1243"/>
    <mergeCell ref="H1234:H1235"/>
    <mergeCell ref="U1234:U1235"/>
    <mergeCell ref="R10:R11"/>
    <mergeCell ref="N10:N11"/>
    <mergeCell ref="M10:M11"/>
    <mergeCell ref="L10:L11"/>
    <mergeCell ref="K10:K11"/>
    <mergeCell ref="J10:J11"/>
    <mergeCell ref="A4:E4"/>
    <mergeCell ref="T117:T118"/>
    <mergeCell ref="T749:T751"/>
    <mergeCell ref="T799:T800"/>
    <mergeCell ref="T804:T805"/>
    <mergeCell ref="T809:T812"/>
    <mergeCell ref="T815:T816"/>
    <mergeCell ref="U6:AD6"/>
    <mergeCell ref="G44:G45"/>
    <mergeCell ref="F44:F45"/>
    <mergeCell ref="AA1379:AA1380"/>
    <mergeCell ref="A1033:A1035"/>
    <mergeCell ref="B1033:B1035"/>
    <mergeCell ref="D1033:D1035"/>
    <mergeCell ref="E1033:E1035"/>
    <mergeCell ref="Y1033:Y1035"/>
    <mergeCell ref="Z1033:Z1035"/>
    <mergeCell ref="AA1033:AA1035"/>
    <mergeCell ref="AB1033:AB1035"/>
    <mergeCell ref="AC1033:AC1035"/>
    <mergeCell ref="AD1033:AD1035"/>
    <mergeCell ref="S1033:S1035"/>
    <mergeCell ref="U1155:U1156"/>
    <mergeCell ref="V1155:V1156"/>
    <mergeCell ref="T821:T822"/>
    <mergeCell ref="T843:T845"/>
    <mergeCell ref="T853:T858"/>
    <mergeCell ref="T900:T901"/>
    <mergeCell ref="T905:T906"/>
    <mergeCell ref="T907:T908"/>
    <mergeCell ref="T909:T910"/>
    <mergeCell ref="T920:T921"/>
    <mergeCell ref="T922:T923"/>
    <mergeCell ref="T927:T928"/>
    <mergeCell ref="T929:T930"/>
    <mergeCell ref="Y956:Y957"/>
    <mergeCell ref="T1074:T1076"/>
    <mergeCell ref="D807:D808"/>
    <mergeCell ref="E807:E808"/>
    <mergeCell ref="E896:E897"/>
    <mergeCell ref="R794:R796"/>
    <mergeCell ref="R807:R808"/>
    <mergeCell ref="A882:A883"/>
    <mergeCell ref="A914:A915"/>
    <mergeCell ref="A900:A901"/>
    <mergeCell ref="A909:A910"/>
    <mergeCell ref="F349:F351"/>
    <mergeCell ref="G349:G351"/>
    <mergeCell ref="G127:G129"/>
    <mergeCell ref="F155:F156"/>
    <mergeCell ref="F1034:F1035"/>
    <mergeCell ref="H732:H733"/>
    <mergeCell ref="H734:H735"/>
    <mergeCell ref="H737:H738"/>
    <mergeCell ref="H739:H741"/>
    <mergeCell ref="H745:H747"/>
    <mergeCell ref="H749:H751"/>
    <mergeCell ref="H758:H759"/>
    <mergeCell ref="T1226:T1227"/>
    <mergeCell ref="H451:H452"/>
    <mergeCell ref="H455:H456"/>
    <mergeCell ref="H459:H460"/>
    <mergeCell ref="H461:H462"/>
    <mergeCell ref="H464:H465"/>
    <mergeCell ref="J1440:J1441"/>
    <mergeCell ref="K1440:K1441"/>
    <mergeCell ref="L1440:L1441"/>
    <mergeCell ref="H1439:H1441"/>
    <mergeCell ref="I1440:I1441"/>
    <mergeCell ref="H1351:H1355"/>
    <mergeCell ref="F137:F138"/>
    <mergeCell ref="G137:G138"/>
    <mergeCell ref="F145:F147"/>
    <mergeCell ref="G145:G147"/>
    <mergeCell ref="G344:G345"/>
    <mergeCell ref="F436:F437"/>
    <mergeCell ref="G436:G437"/>
    <mergeCell ref="F443:F444"/>
    <mergeCell ref="G443:G444"/>
    <mergeCell ref="F402:F403"/>
    <mergeCell ref="G402:G403"/>
    <mergeCell ref="G592:G593"/>
    <mergeCell ref="G696:G697"/>
    <mergeCell ref="G503:G504"/>
    <mergeCell ref="F503:F504"/>
    <mergeCell ref="F533:F534"/>
    <mergeCell ref="G745:G747"/>
    <mergeCell ref="F745:F747"/>
    <mergeCell ref="G1128:G1131"/>
    <mergeCell ref="F1128:F1131"/>
    <mergeCell ref="F1173:F1174"/>
    <mergeCell ref="F1182:F1183"/>
    <mergeCell ref="G1293:G1294"/>
    <mergeCell ref="T1405:T1406"/>
    <mergeCell ref="F1392:F1393"/>
    <mergeCell ref="G647:G648"/>
    <mergeCell ref="F1211:F1212"/>
    <mergeCell ref="F768:F769"/>
    <mergeCell ref="G768:G769"/>
    <mergeCell ref="F799:F800"/>
    <mergeCell ref="G799:G800"/>
    <mergeCell ref="F804:F805"/>
    <mergeCell ref="G804:G805"/>
    <mergeCell ref="F815:F816"/>
    <mergeCell ref="G815:G816"/>
    <mergeCell ref="F821:F822"/>
    <mergeCell ref="G361:G362"/>
    <mergeCell ref="G381:G384"/>
    <mergeCell ref="H1242:H1243"/>
    <mergeCell ref="H1190:H1191"/>
    <mergeCell ref="F1745:F1746"/>
    <mergeCell ref="G1745:G1746"/>
    <mergeCell ref="G1735:G1736"/>
    <mergeCell ref="F1735:F1736"/>
    <mergeCell ref="F1733:F1734"/>
    <mergeCell ref="G1733:G1734"/>
    <mergeCell ref="G1727:G1728"/>
    <mergeCell ref="G1363:G1364"/>
    <mergeCell ref="F1371:F1372"/>
    <mergeCell ref="F900:F901"/>
    <mergeCell ref="A1383:AD1383"/>
    <mergeCell ref="F592:F593"/>
    <mergeCell ref="F609:F610"/>
    <mergeCell ref="F619:F621"/>
    <mergeCell ref="G619:G621"/>
    <mergeCell ref="G359:G360"/>
    <mergeCell ref="F359:F360"/>
    <mergeCell ref="G522:G523"/>
    <mergeCell ref="F522:F523"/>
    <mergeCell ref="G558:G559"/>
    <mergeCell ref="F558:F559"/>
    <mergeCell ref="G598:G599"/>
    <mergeCell ref="F598:F599"/>
    <mergeCell ref="G609:G610"/>
    <mergeCell ref="F647:F648"/>
    <mergeCell ref="G650:G651"/>
    <mergeCell ref="F650:F651"/>
    <mergeCell ref="G653:G655"/>
    <mergeCell ref="F1408:F1409"/>
    <mergeCell ref="G1428:G1429"/>
    <mergeCell ref="F1428:F1429"/>
    <mergeCell ref="G1437:G1438"/>
    <mergeCell ref="F1437:F1438"/>
    <mergeCell ref="G392:G394"/>
    <mergeCell ref="F369:F372"/>
    <mergeCell ref="G369:G372"/>
    <mergeCell ref="F392:F394"/>
    <mergeCell ref="W1001:W1003"/>
    <mergeCell ref="X1001:X1003"/>
    <mergeCell ref="H1182:H1183"/>
    <mergeCell ref="H1188:H1189"/>
    <mergeCell ref="S1188:S1189"/>
    <mergeCell ref="W1060:W1062"/>
    <mergeCell ref="X1060:X1062"/>
    <mergeCell ref="V956:V957"/>
    <mergeCell ref="W956:W957"/>
    <mergeCell ref="X956:X957"/>
    <mergeCell ref="H696:H697"/>
    <mergeCell ref="H701:H703"/>
    <mergeCell ref="H704:H705"/>
    <mergeCell ref="H707:H708"/>
    <mergeCell ref="H718:H719"/>
    <mergeCell ref="H807:H808"/>
    <mergeCell ref="H809:H812"/>
    <mergeCell ref="H815:H816"/>
    <mergeCell ref="V756:V757"/>
    <mergeCell ref="L1487:L1488"/>
    <mergeCell ref="M1487:M1488"/>
    <mergeCell ref="S1478:S1479"/>
    <mergeCell ref="S1480:S1481"/>
    <mergeCell ref="S1485:S1486"/>
    <mergeCell ref="S1487:S1488"/>
    <mergeCell ref="W1471:W1472"/>
    <mergeCell ref="X1471:X1472"/>
    <mergeCell ref="M839:M840"/>
    <mergeCell ref="N839:N840"/>
    <mergeCell ref="T794:T796"/>
    <mergeCell ref="X954:X955"/>
    <mergeCell ref="I961:I964"/>
    <mergeCell ref="G718:G719"/>
    <mergeCell ref="F737:F738"/>
    <mergeCell ref="G737:G738"/>
    <mergeCell ref="F739:F741"/>
    <mergeCell ref="G739:G741"/>
    <mergeCell ref="F411:F413"/>
    <mergeCell ref="G411:G413"/>
    <mergeCell ref="F967:F969"/>
    <mergeCell ref="F1366:F1367"/>
    <mergeCell ref="F660:F661"/>
    <mergeCell ref="G660:G661"/>
    <mergeCell ref="F657:F659"/>
    <mergeCell ref="G494:G495"/>
    <mergeCell ref="G1071:G1072"/>
    <mergeCell ref="F1071:F1072"/>
    <mergeCell ref="G821:G822"/>
    <mergeCell ref="G896:G897"/>
    <mergeCell ref="F1063:F1064"/>
    <mergeCell ref="G1063:G1064"/>
    <mergeCell ref="AC1696:AC1697"/>
    <mergeCell ref="AA1696:AA1697"/>
    <mergeCell ref="AB1696:AB1697"/>
    <mergeCell ref="AB1733:AB1734"/>
    <mergeCell ref="AB1735:AB1736"/>
    <mergeCell ref="G459:G460"/>
    <mergeCell ref="G533:G534"/>
    <mergeCell ref="G1034:G1035"/>
    <mergeCell ref="G1173:G1174"/>
    <mergeCell ref="G1182:G1183"/>
    <mergeCell ref="G1366:G1367"/>
    <mergeCell ref="O729:O730"/>
    <mergeCell ref="R729:R730"/>
    <mergeCell ref="T916:T917"/>
    <mergeCell ref="U1575:U1576"/>
    <mergeCell ref="V1575:V1576"/>
    <mergeCell ref="W1575:W1576"/>
    <mergeCell ref="X1575:X1576"/>
    <mergeCell ref="Y1575:Y1576"/>
    <mergeCell ref="Z1575:Z1576"/>
    <mergeCell ref="X1733:X1734"/>
    <mergeCell ref="Y1480:Y1481"/>
    <mergeCell ref="Z1480:Z1481"/>
    <mergeCell ref="T1638:T1639"/>
    <mergeCell ref="N1617:N1618"/>
    <mergeCell ref="L1633:L1634"/>
    <mergeCell ref="H1609:H1610"/>
    <mergeCell ref="H1612:H1613"/>
    <mergeCell ref="V1714:V1715"/>
    <mergeCell ref="W1714:W1715"/>
    <mergeCell ref="X1714:X1715"/>
    <mergeCell ref="Y1714:Y1715"/>
    <mergeCell ref="Z1714:Z1715"/>
    <mergeCell ref="U1716:U1717"/>
    <mergeCell ref="V1716:V1717"/>
    <mergeCell ref="U1723:U1725"/>
    <mergeCell ref="G1211:G1212"/>
    <mergeCell ref="G1580:G1581"/>
    <mergeCell ref="G1408:G1409"/>
    <mergeCell ref="I1498:I1501"/>
    <mergeCell ref="J1498:J1501"/>
    <mergeCell ref="K1498:K1501"/>
    <mergeCell ref="L1498:L1501"/>
    <mergeCell ref="M1498:M1501"/>
    <mergeCell ref="N1498:N1501"/>
    <mergeCell ref="T1508:T1510"/>
    <mergeCell ref="U1508:U1510"/>
    <mergeCell ref="V1508:V1510"/>
    <mergeCell ref="W1508:W1510"/>
    <mergeCell ref="P1498:P1501"/>
    <mergeCell ref="Q1498:Q1501"/>
    <mergeCell ref="P1503:P1504"/>
    <mergeCell ref="AB1699:AB1700"/>
    <mergeCell ref="AA1676:AA1677"/>
    <mergeCell ref="AB1676:AB1677"/>
    <mergeCell ref="X1672:X1675"/>
    <mergeCell ref="AB1642:AB1643"/>
    <mergeCell ref="AA1638:AA1639"/>
    <mergeCell ref="H1631:H1632"/>
    <mergeCell ref="H1633:H1634"/>
    <mergeCell ref="Z1464:Z1465"/>
    <mergeCell ref="T1442:T1443"/>
    <mergeCell ref="U1442:U1443"/>
    <mergeCell ref="U1502:U1504"/>
    <mergeCell ref="V1502:V1504"/>
    <mergeCell ref="W1502:W1504"/>
    <mergeCell ref="X1502:X1504"/>
    <mergeCell ref="Y1502:Y1504"/>
    <mergeCell ref="Z1502:Z1504"/>
    <mergeCell ref="U1676:U1677"/>
    <mergeCell ref="V1676:V1677"/>
    <mergeCell ref="W1676:W1677"/>
    <mergeCell ref="X1676:X1677"/>
    <mergeCell ref="V1580:V1581"/>
    <mergeCell ref="X1480:X1481"/>
    <mergeCell ref="R1487:R1488"/>
    <mergeCell ref="O1487:O1488"/>
    <mergeCell ref="Q1487:Q1488"/>
    <mergeCell ref="U1405:U1406"/>
    <mergeCell ref="AC1583:AC1584"/>
    <mergeCell ref="AD1583:AD1584"/>
    <mergeCell ref="AC1580:AC1581"/>
    <mergeCell ref="AD1580:AD1581"/>
    <mergeCell ref="AC1588:AC1589"/>
    <mergeCell ref="T1071:T1073"/>
    <mergeCell ref="T1060:T1062"/>
    <mergeCell ref="H1299:H1300"/>
    <mergeCell ref="H1303:H1304"/>
    <mergeCell ref="U1360:U1362"/>
    <mergeCell ref="AB1360:AB1362"/>
    <mergeCell ref="AA1244:AA1245"/>
    <mergeCell ref="Z1226:Z1227"/>
    <mergeCell ref="AA1226:AA1227"/>
    <mergeCell ref="Y1398:Y1399"/>
    <mergeCell ref="Z1398:Z1399"/>
    <mergeCell ref="Y1388:Y1389"/>
    <mergeCell ref="Z1388:Z1389"/>
    <mergeCell ref="R1503:R1504"/>
    <mergeCell ref="X1511:X1513"/>
    <mergeCell ref="U1545:U1547"/>
    <mergeCell ref="U1485:U1486"/>
    <mergeCell ref="V1485:V1486"/>
    <mergeCell ref="W1485:W1486"/>
    <mergeCell ref="X1485:X1486"/>
    <mergeCell ref="T1428:T1429"/>
    <mergeCell ref="AB1523:AB1524"/>
    <mergeCell ref="W1530:W1531"/>
    <mergeCell ref="AA1567:AA1568"/>
    <mergeCell ref="AB1567:AB1568"/>
    <mergeCell ref="X1068:X1069"/>
    <mergeCell ref="AD1588:AD1589"/>
    <mergeCell ref="X1580:X1581"/>
    <mergeCell ref="Y1580:Y1581"/>
    <mergeCell ref="Z1580:Z1581"/>
    <mergeCell ref="AC1570:AC1571"/>
    <mergeCell ref="AD1570:AD1571"/>
    <mergeCell ref="Z1572:Z1573"/>
    <mergeCell ref="AA1572:AA1573"/>
    <mergeCell ref="AC1572:AC1573"/>
    <mergeCell ref="AD1565:AD1566"/>
    <mergeCell ref="AD1549:AD1550"/>
    <mergeCell ref="Q1503:Q1504"/>
    <mergeCell ref="S1489:S1490"/>
    <mergeCell ref="H1583:H1584"/>
    <mergeCell ref="AA1485:AA1486"/>
    <mergeCell ref="U1471:U1472"/>
    <mergeCell ref="H1451:H1452"/>
    <mergeCell ref="V1442:V1443"/>
    <mergeCell ref="W1442:W1443"/>
    <mergeCell ref="X1442:X1443"/>
    <mergeCell ref="H1459:H1460"/>
    <mergeCell ref="H1462:H1463"/>
    <mergeCell ref="J1509:J1510"/>
    <mergeCell ref="K1509:K1510"/>
    <mergeCell ref="N1509:N1510"/>
    <mergeCell ref="X1508:X1510"/>
    <mergeCell ref="K1487:K1488"/>
    <mergeCell ref="AB1549:AB1550"/>
    <mergeCell ref="W1549:W1550"/>
    <mergeCell ref="X1549:X1550"/>
    <mergeCell ref="Y1549:Y1550"/>
    <mergeCell ref="K732:K733"/>
    <mergeCell ref="L732:L733"/>
    <mergeCell ref="M732:M733"/>
    <mergeCell ref="R732:R733"/>
    <mergeCell ref="X1464:X1465"/>
    <mergeCell ref="H1464:H1465"/>
    <mergeCell ref="M1724:M1725"/>
    <mergeCell ref="N1724:N1725"/>
    <mergeCell ref="O1724:O1725"/>
    <mergeCell ref="R1724:R1725"/>
    <mergeCell ref="W1716:W1717"/>
    <mergeCell ref="AB1745:AB1746"/>
    <mergeCell ref="AC1745:AC1746"/>
    <mergeCell ref="AD1745:AD1746"/>
    <mergeCell ref="AB1750:AB1751"/>
    <mergeCell ref="AC1750:AC1751"/>
    <mergeCell ref="AD1750:AD1751"/>
    <mergeCell ref="AB1748:AB1749"/>
    <mergeCell ref="AC1600:AC1601"/>
    <mergeCell ref="AD1600:AD1601"/>
    <mergeCell ref="Z1570:Z1571"/>
    <mergeCell ref="N1563:N1564"/>
    <mergeCell ref="O1563:O1564"/>
    <mergeCell ref="AC1563:AC1564"/>
    <mergeCell ref="Y1597:Y1598"/>
    <mergeCell ref="Z1597:Z1598"/>
    <mergeCell ref="AA1597:AA1598"/>
    <mergeCell ref="U1583:U1584"/>
    <mergeCell ref="V1583:V1584"/>
    <mergeCell ref="AA1580:AA1581"/>
    <mergeCell ref="AB1580:AB1581"/>
    <mergeCell ref="K1567:K1568"/>
    <mergeCell ref="X1699:X1700"/>
    <mergeCell ref="U1672:U1675"/>
    <mergeCell ref="Z1549:Z1550"/>
    <mergeCell ref="W1600:W1601"/>
    <mergeCell ref="X1600:X1601"/>
    <mergeCell ref="U1549:U1550"/>
    <mergeCell ref="V1549:V1550"/>
    <mergeCell ref="H1293:H1294"/>
    <mergeCell ref="T965:T966"/>
    <mergeCell ref="AD1527:AD1528"/>
    <mergeCell ref="AA1523:AA1524"/>
    <mergeCell ref="AA1530:AA1531"/>
    <mergeCell ref="AB1530:AB1531"/>
    <mergeCell ref="AC1530:AC1531"/>
    <mergeCell ref="H843:H845"/>
    <mergeCell ref="H1733:H1734"/>
    <mergeCell ref="H1735:H1736"/>
    <mergeCell ref="H1745:H1746"/>
    <mergeCell ref="H1628:H1629"/>
    <mergeCell ref="AD1545:AD1547"/>
    <mergeCell ref="V1428:V1429"/>
    <mergeCell ref="AC1549:AC1550"/>
    <mergeCell ref="X1530:X1531"/>
    <mergeCell ref="Q1509:Q1510"/>
    <mergeCell ref="W1428:W1429"/>
    <mergeCell ref="AD1530:AD1531"/>
    <mergeCell ref="W1439:W1441"/>
    <mergeCell ref="X1439:X1441"/>
    <mergeCell ref="U1374:U1376"/>
    <mergeCell ref="V1425:V1426"/>
    <mergeCell ref="W1425:W1426"/>
    <mergeCell ref="X1425:X1426"/>
    <mergeCell ref="V954:V955"/>
    <mergeCell ref="W954:W955"/>
    <mergeCell ref="Z1565:Z1566"/>
    <mergeCell ref="AA1565:AA1566"/>
    <mergeCell ref="AB1565:AB1566"/>
    <mergeCell ref="Y1567:Y1568"/>
    <mergeCell ref="Z1567:Z1568"/>
    <mergeCell ref="AB1527:AB1528"/>
    <mergeCell ref="Z1773:Z1774"/>
    <mergeCell ref="AA1570:AA1571"/>
    <mergeCell ref="AB1570:AB1571"/>
    <mergeCell ref="AA1750:AA1751"/>
    <mergeCell ref="AA1748:AA1749"/>
    <mergeCell ref="X1815:X1816"/>
    <mergeCell ref="W1803:W1804"/>
    <mergeCell ref="Y1768:Y1769"/>
    <mergeCell ref="U1719:U1720"/>
    <mergeCell ref="V1719:V1720"/>
    <mergeCell ref="W1719:W1720"/>
    <mergeCell ref="X1719:X1720"/>
    <mergeCell ref="Y1719:Y1720"/>
    <mergeCell ref="O1748:O1749"/>
    <mergeCell ref="R1748:R1749"/>
    <mergeCell ref="M1768:M1769"/>
    <mergeCell ref="Z1784:Z1785"/>
    <mergeCell ref="Z1762:Z1763"/>
    <mergeCell ref="T1768:T1769"/>
    <mergeCell ref="U1768:U1769"/>
    <mergeCell ref="U1068:U1069"/>
    <mergeCell ref="AB1936:AB1937"/>
    <mergeCell ref="AB1845:AB1846"/>
    <mergeCell ref="AB1824:AB1825"/>
    <mergeCell ref="W1518:W1519"/>
    <mergeCell ref="AA1549:AA1550"/>
    <mergeCell ref="AA1631:AA1632"/>
    <mergeCell ref="AA1628:AA1629"/>
    <mergeCell ref="Y1464:Y1465"/>
    <mergeCell ref="M1865:M1866"/>
    <mergeCell ref="N1865:N1866"/>
    <mergeCell ref="AB1862:AB1863"/>
    <mergeCell ref="T1864:T1866"/>
    <mergeCell ref="U1864:U1866"/>
    <mergeCell ref="V1864:V1866"/>
    <mergeCell ref="W1864:W1866"/>
    <mergeCell ref="U1330:U1331"/>
    <mergeCell ref="X1428:X1429"/>
    <mergeCell ref="W1464:W1465"/>
    <mergeCell ref="Y1442:Y1443"/>
    <mergeCell ref="Z1442:Z1443"/>
    <mergeCell ref="AB1572:AB1573"/>
    <mergeCell ref="W1748:W1749"/>
    <mergeCell ref="X1748:X1749"/>
    <mergeCell ref="Y1733:Y1734"/>
    <mergeCell ref="Z1733:Z1734"/>
    <mergeCell ref="Z1600:Z1601"/>
    <mergeCell ref="AA1600:AA1601"/>
    <mergeCell ref="AB1600:AB1601"/>
    <mergeCell ref="J961:J964"/>
    <mergeCell ref="Y1565:Y1566"/>
    <mergeCell ref="AB1628:AB1629"/>
    <mergeCell ref="AB1651:AB1652"/>
    <mergeCell ref="T1609:T1610"/>
    <mergeCell ref="T1612:T1613"/>
    <mergeCell ref="T1626:T1627"/>
    <mergeCell ref="T1628:T1629"/>
    <mergeCell ref="T1640:T1641"/>
    <mergeCell ref="T1642:T1643"/>
    <mergeCell ref="T1646:T1647"/>
    <mergeCell ref="T1662:T1663"/>
    <mergeCell ref="T1676:T1677"/>
    <mergeCell ref="W1580:W1581"/>
    <mergeCell ref="U1555:U1556"/>
    <mergeCell ref="V1555:V1556"/>
    <mergeCell ref="W1555:W1556"/>
    <mergeCell ref="X1555:X1556"/>
    <mergeCell ref="Y1555:Y1556"/>
    <mergeCell ref="Z1555:Z1556"/>
    <mergeCell ref="H1575:H1576"/>
    <mergeCell ref="H1580:H1581"/>
    <mergeCell ref="V1768:V1769"/>
    <mergeCell ref="AB1803:AB1804"/>
    <mergeCell ref="V1672:V1675"/>
    <mergeCell ref="V1588:V1589"/>
    <mergeCell ref="W1583:W1584"/>
    <mergeCell ref="X1583:X1584"/>
    <mergeCell ref="Y1583:Y1584"/>
    <mergeCell ref="Z1583:Z1584"/>
    <mergeCell ref="AA1583:AA1584"/>
    <mergeCell ref="AB1583:AB1584"/>
    <mergeCell ref="AA1716:AA1717"/>
    <mergeCell ref="AB1716:AB1717"/>
    <mergeCell ref="AA1719:AA1720"/>
    <mergeCell ref="U1787:U1788"/>
    <mergeCell ref="Y1803:Y1804"/>
    <mergeCell ref="Z1803:Z1804"/>
    <mergeCell ref="AA1803:AA1804"/>
    <mergeCell ref="P1672:P1675"/>
    <mergeCell ref="U1996:U1997"/>
    <mergeCell ref="Y1929:Y1930"/>
    <mergeCell ref="Z1929:Z1930"/>
    <mergeCell ref="Y1919:Y1920"/>
    <mergeCell ref="Z1919:Z1920"/>
    <mergeCell ref="Y1922:Y1923"/>
    <mergeCell ref="Z1922:Z1923"/>
    <mergeCell ref="Y1917:Y1918"/>
    <mergeCell ref="Z1917:Z1918"/>
    <mergeCell ref="Y1883:Y1884"/>
    <mergeCell ref="Z1883:Z1884"/>
    <mergeCell ref="Y1924:Y1925"/>
    <mergeCell ref="Z1924:Z1925"/>
    <mergeCell ref="Z1914:Z1916"/>
    <mergeCell ref="Y1880:Y1882"/>
    <mergeCell ref="Y1864:Y1866"/>
    <mergeCell ref="Z1864:Z1866"/>
    <mergeCell ref="Y1815:Y1816"/>
    <mergeCell ref="AA1929:AA1930"/>
    <mergeCell ref="U1953:U1954"/>
    <mergeCell ref="V1953:V1954"/>
    <mergeCell ref="W1953:W1954"/>
    <mergeCell ref="X1953:X1954"/>
    <mergeCell ref="H1776:H1778"/>
    <mergeCell ref="H1780:H1781"/>
    <mergeCell ref="H1782:H1783"/>
    <mergeCell ref="H1784:H1785"/>
    <mergeCell ref="AA1821:AA1823"/>
    <mergeCell ref="U1682:U1683"/>
    <mergeCell ref="V1682:V1683"/>
    <mergeCell ref="X1716:X1717"/>
    <mergeCell ref="Y1716:Y1717"/>
    <mergeCell ref="Z1716:Z1717"/>
    <mergeCell ref="K1824:K1825"/>
    <mergeCell ref="L1824:L1825"/>
    <mergeCell ref="M1824:M1825"/>
    <mergeCell ref="H1964:H1965"/>
    <mergeCell ref="H1966:H1967"/>
    <mergeCell ref="H1699:H1700"/>
    <mergeCell ref="H1701:H1703"/>
    <mergeCell ref="W1750:W1751"/>
    <mergeCell ref="X1750:X1751"/>
    <mergeCell ref="Q1724:Q1725"/>
    <mergeCell ref="P1719:P1720"/>
    <mergeCell ref="X1996:X1997"/>
    <mergeCell ref="U1929:U1930"/>
    <mergeCell ref="V1929:V1930"/>
    <mergeCell ref="W1929:W1930"/>
    <mergeCell ref="Y1824:Y1825"/>
    <mergeCell ref="Z1824:Z1825"/>
    <mergeCell ref="AA1824:AA1825"/>
    <mergeCell ref="V1735:V1736"/>
    <mergeCell ref="W1735:W1736"/>
    <mergeCell ref="X1735:X1736"/>
    <mergeCell ref="H1773:H1774"/>
    <mergeCell ref="Q1719:Q1720"/>
    <mergeCell ref="P1724:P1725"/>
    <mergeCell ref="U1780:U1781"/>
    <mergeCell ref="V1780:V1781"/>
    <mergeCell ref="V1723:V1725"/>
    <mergeCell ref="W1723:W1725"/>
    <mergeCell ref="X1723:X1725"/>
    <mergeCell ref="Y1723:Y1725"/>
    <mergeCell ref="Z1719:Z1720"/>
    <mergeCell ref="K2061:K2063"/>
    <mergeCell ref="L382:L383"/>
    <mergeCell ref="M382:M383"/>
    <mergeCell ref="N382:N383"/>
    <mergeCell ref="O382:O383"/>
    <mergeCell ref="R382:R383"/>
    <mergeCell ref="T381:T384"/>
    <mergeCell ref="U381:U384"/>
    <mergeCell ref="V381:V384"/>
    <mergeCell ref="W381:W384"/>
    <mergeCell ref="X381:X384"/>
    <mergeCell ref="H595:H596"/>
    <mergeCell ref="H986:H988"/>
    <mergeCell ref="H990:H991"/>
    <mergeCell ref="H994:H995"/>
    <mergeCell ref="H999:H1000"/>
    <mergeCell ref="R707:R708"/>
    <mergeCell ref="H773:H775"/>
    <mergeCell ref="H781:H784"/>
    <mergeCell ref="J754:J755"/>
    <mergeCell ref="K754:K755"/>
    <mergeCell ref="L754:L755"/>
    <mergeCell ref="M754:M755"/>
    <mergeCell ref="T754:T755"/>
    <mergeCell ref="O774:O775"/>
    <mergeCell ref="R774:R775"/>
    <mergeCell ref="O754:O755"/>
    <mergeCell ref="R754:R755"/>
    <mergeCell ref="I756:I757"/>
    <mergeCell ref="J756:J757"/>
    <mergeCell ref="V1919:V1920"/>
    <mergeCell ref="W1919:W1920"/>
    <mergeCell ref="X1919:X1920"/>
    <mergeCell ref="U1922:U1923"/>
    <mergeCell ref="V1922:V1923"/>
    <mergeCell ref="W1922:W1923"/>
    <mergeCell ref="X1922:X1923"/>
    <mergeCell ref="U1883:U1884"/>
    <mergeCell ref="V1883:V1884"/>
    <mergeCell ref="W1883:W1884"/>
    <mergeCell ref="X1883:X1884"/>
    <mergeCell ref="W1924:W1925"/>
    <mergeCell ref="X1924:X1925"/>
    <mergeCell ref="U1898:U1900"/>
    <mergeCell ref="V1880:V1882"/>
    <mergeCell ref="W1880:W1882"/>
    <mergeCell ref="X1880:X1882"/>
    <mergeCell ref="R2061:R2063"/>
    <mergeCell ref="V2000:V2002"/>
    <mergeCell ref="U1862:U1863"/>
    <mergeCell ref="V1862:V1863"/>
    <mergeCell ref="V1996:V1997"/>
    <mergeCell ref="W1996:W1997"/>
    <mergeCell ref="U2033:U2035"/>
    <mergeCell ref="T1990:T1991"/>
    <mergeCell ref="T1994:T1995"/>
    <mergeCell ref="O2027:O2029"/>
    <mergeCell ref="R2027:R2029"/>
    <mergeCell ref="N1996:N1997"/>
    <mergeCell ref="W1833:W1834"/>
    <mergeCell ref="X1833:X1834"/>
    <mergeCell ref="U1851:U1852"/>
    <mergeCell ref="H1478:H1479"/>
    <mergeCell ref="H1480:H1481"/>
    <mergeCell ref="A6:A11"/>
    <mergeCell ref="B6:B11"/>
    <mergeCell ref="C6:C11"/>
    <mergeCell ref="D6:D11"/>
    <mergeCell ref="E6:E11"/>
    <mergeCell ref="H6:H11"/>
    <mergeCell ref="F6:G9"/>
    <mergeCell ref="F10:F11"/>
    <mergeCell ref="G10:G11"/>
    <mergeCell ref="A794:A796"/>
    <mergeCell ref="U7:AD7"/>
    <mergeCell ref="U9:AD9"/>
    <mergeCell ref="T6:T11"/>
    <mergeCell ref="I8:I11"/>
    <mergeCell ref="J8:K9"/>
    <mergeCell ref="L8:N9"/>
    <mergeCell ref="H142:H144"/>
    <mergeCell ref="H145:H147"/>
    <mergeCell ref="H150:H152"/>
    <mergeCell ref="H155:H156"/>
    <mergeCell ref="H157:H158"/>
    <mergeCell ref="H163:H166"/>
    <mergeCell ref="H171:H173"/>
    <mergeCell ref="H176:H177"/>
    <mergeCell ref="H183:H184"/>
    <mergeCell ref="H187:H191"/>
    <mergeCell ref="H198:H199"/>
    <mergeCell ref="H200:H201"/>
    <mergeCell ref="H211:H212"/>
    <mergeCell ref="H369:H372"/>
    <mergeCell ref="H376:H377"/>
    <mergeCell ref="H379:H380"/>
    <mergeCell ref="H390:H391"/>
    <mergeCell ref="H392:H394"/>
    <mergeCell ref="H397:H398"/>
    <mergeCell ref="H402:H403"/>
    <mergeCell ref="H407:H408"/>
    <mergeCell ref="H411:H413"/>
    <mergeCell ref="H420:H422"/>
    <mergeCell ref="H424:H426"/>
    <mergeCell ref="H429:H430"/>
    <mergeCell ref="H433:H434"/>
    <mergeCell ref="H137:H138"/>
    <mergeCell ref="H303:H304"/>
    <mergeCell ref="F664:F665"/>
    <mergeCell ref="H296:H297"/>
    <mergeCell ref="H298:H300"/>
    <mergeCell ref="H721:H722"/>
    <mergeCell ref="H436:H437"/>
    <mergeCell ref="H443:H444"/>
    <mergeCell ref="U662:U663"/>
    <mergeCell ref="V662:V663"/>
    <mergeCell ref="W662:W663"/>
    <mergeCell ref="X662:X663"/>
    <mergeCell ref="V660:V661"/>
    <mergeCell ref="A718:A719"/>
    <mergeCell ref="A721:A722"/>
    <mergeCell ref="M726:M728"/>
    <mergeCell ref="N726:N728"/>
    <mergeCell ref="O726:O728"/>
    <mergeCell ref="R726:R728"/>
    <mergeCell ref="H726:H728"/>
    <mergeCell ref="P729:P730"/>
    <mergeCell ref="B745:B747"/>
    <mergeCell ref="AA2061:AA2063"/>
    <mergeCell ref="AB2061:AB2063"/>
    <mergeCell ref="AC2061:AC2063"/>
    <mergeCell ref="I2061:I2063"/>
    <mergeCell ref="J2061:J2063"/>
    <mergeCell ref="AB2004:AB2006"/>
    <mergeCell ref="AD2071:AD2074"/>
    <mergeCell ref="H2045:H2047"/>
    <mergeCell ref="H2048:H2050"/>
    <mergeCell ref="H2054:H2055"/>
    <mergeCell ref="Y2071:Y2074"/>
    <mergeCell ref="Z2071:Z2074"/>
    <mergeCell ref="AA2071:AA2074"/>
    <mergeCell ref="T2061:T2063"/>
    <mergeCell ref="A2019:A2021"/>
    <mergeCell ref="B2019:B2021"/>
    <mergeCell ref="D2019:D2021"/>
    <mergeCell ref="U1985:U1987"/>
    <mergeCell ref="V1985:V1987"/>
    <mergeCell ref="W1985:W1987"/>
    <mergeCell ref="X1985:X1987"/>
    <mergeCell ref="Y1985:Y1987"/>
    <mergeCell ref="Z1985:Z1987"/>
    <mergeCell ref="Y1926:Y1928"/>
    <mergeCell ref="Z1926:Z1928"/>
    <mergeCell ref="A1776:A1778"/>
    <mergeCell ref="U1914:U1916"/>
    <mergeCell ref="V1914:V1916"/>
    <mergeCell ref="W1914:W1916"/>
    <mergeCell ref="X1914:X1916"/>
    <mergeCell ref="Y1914:Y1916"/>
    <mergeCell ref="H13:H14"/>
    <mergeCell ref="U1567:U1568"/>
    <mergeCell ref="V1567:V1568"/>
    <mergeCell ref="W1567:W1568"/>
    <mergeCell ref="U1498:U1501"/>
    <mergeCell ref="H273:H274"/>
    <mergeCell ref="H282:H283"/>
    <mergeCell ref="H288:H290"/>
    <mergeCell ref="H293:H294"/>
    <mergeCell ref="X1874:X1876"/>
    <mergeCell ref="Y1874:Y1876"/>
    <mergeCell ref="Z1874:Z1876"/>
    <mergeCell ref="H305:H306"/>
    <mergeCell ref="H1153:H1154"/>
    <mergeCell ref="H1155:H1156"/>
    <mergeCell ref="H1158:H1160"/>
    <mergeCell ref="H1161:H1162"/>
    <mergeCell ref="H1166:H1167"/>
    <mergeCell ref="H934:H936"/>
    <mergeCell ref="H940:H941"/>
    <mergeCell ref="T1996:T1997"/>
    <mergeCell ref="T1998:T1999"/>
    <mergeCell ref="W1845:W1846"/>
    <mergeCell ref="X1845:X1846"/>
    <mergeCell ref="U1978:U1980"/>
    <mergeCell ref="T1970:T1972"/>
    <mergeCell ref="T2000:T2002"/>
    <mergeCell ref="A2061:A2063"/>
    <mergeCell ref="H1985:H1987"/>
    <mergeCell ref="H1990:H1991"/>
    <mergeCell ref="H1994:H1995"/>
    <mergeCell ref="H1996:H1997"/>
    <mergeCell ref="H1998:H1999"/>
    <mergeCell ref="E2075:E2076"/>
    <mergeCell ref="T2075:T2076"/>
    <mergeCell ref="E2048:E2050"/>
    <mergeCell ref="T2048:T2050"/>
    <mergeCell ref="U2048:U2050"/>
    <mergeCell ref="V2048:V2050"/>
    <mergeCell ref="W2048:W2050"/>
    <mergeCell ref="AA2012:AA2014"/>
    <mergeCell ref="AC2012:AC2014"/>
    <mergeCell ref="L2061:L2063"/>
    <mergeCell ref="M2061:M2063"/>
    <mergeCell ref="N2061:N2063"/>
    <mergeCell ref="O2061:O2063"/>
    <mergeCell ref="AD2045:AD2047"/>
    <mergeCell ref="AD2037:AD2038"/>
    <mergeCell ref="AD2048:AD2050"/>
    <mergeCell ref="AD2027:AD2029"/>
    <mergeCell ref="I2010:I2011"/>
    <mergeCell ref="J2010:J2011"/>
    <mergeCell ref="K2010:K2011"/>
    <mergeCell ref="L2010:L2011"/>
    <mergeCell ref="M2010:M2011"/>
    <mergeCell ref="N2010:N2011"/>
    <mergeCell ref="O2010:O2011"/>
    <mergeCell ref="R2010:R2011"/>
    <mergeCell ref="AA1998:AA1999"/>
    <mergeCell ref="H2000:H2002"/>
    <mergeCell ref="H2004:H2006"/>
    <mergeCell ref="H2008:H2009"/>
    <mergeCell ref="H2010:H2011"/>
    <mergeCell ref="H2012:H2014"/>
    <mergeCell ref="H2019:H2021"/>
    <mergeCell ref="U2061:U2063"/>
    <mergeCell ref="G2025:G2026"/>
    <mergeCell ref="F2025:F2026"/>
    <mergeCell ref="O2037:O2038"/>
    <mergeCell ref="R2037:R2038"/>
    <mergeCell ref="X2037:X2038"/>
    <mergeCell ref="Y2037:Y2038"/>
    <mergeCell ref="Z2037:Z2038"/>
    <mergeCell ref="AA2037:AA2038"/>
    <mergeCell ref="AB2037:AB2038"/>
    <mergeCell ref="T2027:T2029"/>
    <mergeCell ref="U2027:U2029"/>
    <mergeCell ref="V2027:V2029"/>
    <mergeCell ref="W2027:W2029"/>
    <mergeCell ref="X2027:X2029"/>
    <mergeCell ref="Y2027:Y2029"/>
    <mergeCell ref="Z2027:Z2029"/>
    <mergeCell ref="U2012:U2014"/>
    <mergeCell ref="V2012:V2014"/>
    <mergeCell ref="W2012:W2014"/>
    <mergeCell ref="M2027:M2029"/>
    <mergeCell ref="N2027:N2029"/>
    <mergeCell ref="H2024:H2026"/>
    <mergeCell ref="H2027:H2029"/>
    <mergeCell ref="T2008:T2009"/>
    <mergeCell ref="T2012:T2014"/>
    <mergeCell ref="AC2048:AC2050"/>
    <mergeCell ref="P2061:P2063"/>
    <mergeCell ref="Q2061:Q2063"/>
    <mergeCell ref="AD2012:AD2014"/>
    <mergeCell ref="U2004:U2006"/>
    <mergeCell ref="V2004:V2006"/>
    <mergeCell ref="B2071:B2074"/>
    <mergeCell ref="D2071:D2074"/>
    <mergeCell ref="E2071:E2074"/>
    <mergeCell ref="T2071:T2074"/>
    <mergeCell ref="U2071:U2074"/>
    <mergeCell ref="V2071:V2074"/>
    <mergeCell ref="W2071:W2074"/>
    <mergeCell ref="X2071:X2074"/>
    <mergeCell ref="AB1998:AB1999"/>
    <mergeCell ref="U2075:U2076"/>
    <mergeCell ref="P2072:P2074"/>
    <mergeCell ref="Q2072:Q2074"/>
    <mergeCell ref="P2075:P2076"/>
    <mergeCell ref="Q2075:Q2076"/>
    <mergeCell ref="AB2075:AB2076"/>
    <mergeCell ref="AC2075:AC2076"/>
    <mergeCell ref="AB2054:AB2055"/>
    <mergeCell ref="AC2054:AC2055"/>
    <mergeCell ref="AD2054:AD2055"/>
    <mergeCell ref="AD2064:AD2065"/>
    <mergeCell ref="AD2061:AD2063"/>
    <mergeCell ref="H2061:H2063"/>
    <mergeCell ref="H2064:H2065"/>
    <mergeCell ref="H2069:H2070"/>
    <mergeCell ref="H2071:H2074"/>
    <mergeCell ref="AD2075:AD2076"/>
    <mergeCell ref="V2061:V2063"/>
    <mergeCell ref="W2061:W2063"/>
    <mergeCell ref="X2061:X2063"/>
    <mergeCell ref="Y2061:Y2063"/>
    <mergeCell ref="Z2061:Z2063"/>
    <mergeCell ref="B2061:B2063"/>
    <mergeCell ref="D2061:D2063"/>
    <mergeCell ref="E2061:E2063"/>
    <mergeCell ref="D1998:D1999"/>
    <mergeCell ref="AB2045:AB2047"/>
    <mergeCell ref="X2048:X2050"/>
    <mergeCell ref="Y2048:Y2050"/>
    <mergeCell ref="Z2048:Z2050"/>
    <mergeCell ref="AA2048:AA2050"/>
    <mergeCell ref="AB2048:AB2050"/>
    <mergeCell ref="D2012:D2014"/>
    <mergeCell ref="Y1998:Y1999"/>
    <mergeCell ref="Z1998:Z1999"/>
    <mergeCell ref="E1998:E1999"/>
    <mergeCell ref="E2004:E2006"/>
    <mergeCell ref="E2008:E2009"/>
    <mergeCell ref="AA2010:AA2011"/>
    <mergeCell ref="AB2010:AB2011"/>
    <mergeCell ref="AD2069:AD2070"/>
    <mergeCell ref="U2054:U2055"/>
    <mergeCell ref="V2054:V2055"/>
    <mergeCell ref="W2054:W2055"/>
    <mergeCell ref="X2054:X2055"/>
    <mergeCell ref="Y2054:Y2055"/>
    <mergeCell ref="Z2054:Z2055"/>
    <mergeCell ref="AA2054:AA2055"/>
    <mergeCell ref="X2075:X2076"/>
    <mergeCell ref="Y2075:Y2076"/>
    <mergeCell ref="Z2075:Z2076"/>
    <mergeCell ref="AA2075:AA2076"/>
    <mergeCell ref="H2075:H2076"/>
    <mergeCell ref="E2064:E2065"/>
    <mergeCell ref="D2075:D2076"/>
    <mergeCell ref="AC2045:AC2047"/>
    <mergeCell ref="AC2037:AC2038"/>
    <mergeCell ref="X2045:X2047"/>
    <mergeCell ref="Y2045:Y2047"/>
    <mergeCell ref="Z2045:Z2047"/>
    <mergeCell ref="AA2045:AA2047"/>
    <mergeCell ref="L2048:L2050"/>
    <mergeCell ref="M2048:M2050"/>
    <mergeCell ref="AB2012:AB2014"/>
    <mergeCell ref="AC1998:AC1999"/>
    <mergeCell ref="AD1998:AD1999"/>
    <mergeCell ref="AA1978:AA1980"/>
    <mergeCell ref="A2075:A2076"/>
    <mergeCell ref="B2075:B2076"/>
    <mergeCell ref="AB2071:AB2074"/>
    <mergeCell ref="AC2071:AC2074"/>
    <mergeCell ref="A2071:A2074"/>
    <mergeCell ref="I2075:I2076"/>
    <mergeCell ref="J2075:J2076"/>
    <mergeCell ref="K2075:K2076"/>
    <mergeCell ref="L2075:L2076"/>
    <mergeCell ref="M2075:M2076"/>
    <mergeCell ref="N2075:N2076"/>
    <mergeCell ref="O2075:O2076"/>
    <mergeCell ref="R2075:R2076"/>
    <mergeCell ref="U2069:U2070"/>
    <mergeCell ref="V2069:V2070"/>
    <mergeCell ref="W2069:W2070"/>
    <mergeCell ref="X2069:X2070"/>
    <mergeCell ref="Y2069:Y2070"/>
    <mergeCell ref="Z2069:Z2070"/>
    <mergeCell ref="AA2069:AA2070"/>
    <mergeCell ref="AB2069:AB2070"/>
    <mergeCell ref="AC2069:AC2070"/>
    <mergeCell ref="A2069:A2070"/>
    <mergeCell ref="B2069:B2070"/>
    <mergeCell ref="D2069:D2070"/>
    <mergeCell ref="A2064:A2065"/>
    <mergeCell ref="B2064:B2065"/>
    <mergeCell ref="D2064:D2065"/>
    <mergeCell ref="I2072:I2074"/>
    <mergeCell ref="J2072:J2074"/>
    <mergeCell ref="F2069:F2070"/>
    <mergeCell ref="G2069:G2070"/>
    <mergeCell ref="F2064:F2065"/>
    <mergeCell ref="G2064:G2065"/>
    <mergeCell ref="K2072:K2074"/>
    <mergeCell ref="L2072:L2074"/>
    <mergeCell ref="M2072:M2074"/>
    <mergeCell ref="N2072:N2074"/>
    <mergeCell ref="O2072:O2074"/>
    <mergeCell ref="R2072:R2074"/>
    <mergeCell ref="V2075:V2076"/>
    <mergeCell ref="W2075:W2076"/>
    <mergeCell ref="U2064:U2065"/>
    <mergeCell ref="V2064:V2065"/>
    <mergeCell ref="W2064:W2065"/>
    <mergeCell ref="X2064:X2065"/>
    <mergeCell ref="Y2064:Y2065"/>
    <mergeCell ref="Z2064:Z2065"/>
    <mergeCell ref="AA2064:AA2065"/>
    <mergeCell ref="AB2064:AB2065"/>
    <mergeCell ref="AC2064:AC2065"/>
    <mergeCell ref="E2069:E2070"/>
    <mergeCell ref="B2037:B2038"/>
    <mergeCell ref="D2037:D2038"/>
    <mergeCell ref="E2037:E2038"/>
    <mergeCell ref="A2048:A2050"/>
    <mergeCell ref="B2045:B2047"/>
    <mergeCell ref="D2045:D2047"/>
    <mergeCell ref="E2045:E2047"/>
    <mergeCell ref="T2045:T2047"/>
    <mergeCell ref="U2045:U2047"/>
    <mergeCell ref="V2045:V2047"/>
    <mergeCell ref="W2045:W2047"/>
    <mergeCell ref="T2037:T2038"/>
    <mergeCell ref="U2037:U2038"/>
    <mergeCell ref="V2037:V2038"/>
    <mergeCell ref="W2037:W2038"/>
    <mergeCell ref="I2037:I2038"/>
    <mergeCell ref="J2037:J2038"/>
    <mergeCell ref="K2037:K2038"/>
    <mergeCell ref="L2037:L2038"/>
    <mergeCell ref="M2037:M2038"/>
    <mergeCell ref="N2037:N2038"/>
    <mergeCell ref="F2049:F2050"/>
    <mergeCell ref="P2045:P2047"/>
    <mergeCell ref="Q2045:Q2047"/>
    <mergeCell ref="P2048:P2050"/>
    <mergeCell ref="Q2048:Q2050"/>
    <mergeCell ref="I2033:I2035"/>
    <mergeCell ref="J2033:J2035"/>
    <mergeCell ref="K2033:K2035"/>
    <mergeCell ref="L2033:L2035"/>
    <mergeCell ref="G2049:G2050"/>
    <mergeCell ref="H2033:H2035"/>
    <mergeCell ref="H2037:H2038"/>
    <mergeCell ref="N2048:N2050"/>
    <mergeCell ref="O2048:O2050"/>
    <mergeCell ref="R2048:R2050"/>
    <mergeCell ref="A2037:A2038"/>
    <mergeCell ref="A2045:A2047"/>
    <mergeCell ref="B2048:B2050"/>
    <mergeCell ref="D2048:D2050"/>
    <mergeCell ref="C2045:C2047"/>
    <mergeCell ref="C2048:C2050"/>
    <mergeCell ref="I2045:I2047"/>
    <mergeCell ref="J2045:J2047"/>
    <mergeCell ref="K2045:K2047"/>
    <mergeCell ref="L2045:L2047"/>
    <mergeCell ref="M2045:M2047"/>
    <mergeCell ref="N2045:N2047"/>
    <mergeCell ref="O2045:O2047"/>
    <mergeCell ref="R2045:R2047"/>
    <mergeCell ref="E2012:E2014"/>
    <mergeCell ref="E2019:E2021"/>
    <mergeCell ref="AA1944:AA1945"/>
    <mergeCell ref="AB1944:AB1945"/>
    <mergeCell ref="AC1944:AC1945"/>
    <mergeCell ref="AD1944:AD1945"/>
    <mergeCell ref="F1964:F1965"/>
    <mergeCell ref="G1964:G1965"/>
    <mergeCell ref="F1948:F1950"/>
    <mergeCell ref="T2033:T2035"/>
    <mergeCell ref="G1948:G1950"/>
    <mergeCell ref="Z1948:Z1950"/>
    <mergeCell ref="AA1948:AA1950"/>
    <mergeCell ref="U1931:U1932"/>
    <mergeCell ref="V1931:V1932"/>
    <mergeCell ref="W1931:W1932"/>
    <mergeCell ref="X1931:X1932"/>
    <mergeCell ref="V2033:V2035"/>
    <mergeCell ref="W2033:W2035"/>
    <mergeCell ref="X2033:X2035"/>
    <mergeCell ref="Y2033:Y2035"/>
    <mergeCell ref="Z2033:Z2035"/>
    <mergeCell ref="AA2033:AA2035"/>
    <mergeCell ref="AB2033:AB2035"/>
    <mergeCell ref="AC2033:AC2035"/>
    <mergeCell ref="W2004:W2006"/>
    <mergeCell ref="X2004:X2006"/>
    <mergeCell ref="Y2004:Y2006"/>
    <mergeCell ref="Z2004:Z2006"/>
    <mergeCell ref="AA2004:AA2006"/>
    <mergeCell ref="V1978:V1980"/>
    <mergeCell ref="W1978:W1980"/>
    <mergeCell ref="X1978:X1980"/>
    <mergeCell ref="Y1978:Y1980"/>
    <mergeCell ref="Z1978:Z1980"/>
    <mergeCell ref="U1955:U1956"/>
    <mergeCell ref="V1955:V1956"/>
    <mergeCell ref="W1955:W1956"/>
    <mergeCell ref="X1955:X1956"/>
    <mergeCell ref="Y1955:Y1956"/>
    <mergeCell ref="Z1955:Z1956"/>
    <mergeCell ref="U1944:U1945"/>
    <mergeCell ref="V1944:V1945"/>
    <mergeCell ref="W1944:W1945"/>
    <mergeCell ref="X1944:X1945"/>
    <mergeCell ref="Y1944:Y1945"/>
    <mergeCell ref="Z1944:Z1945"/>
    <mergeCell ref="U1970:U1972"/>
    <mergeCell ref="V1970:V1972"/>
    <mergeCell ref="W1970:W1972"/>
    <mergeCell ref="X1970:X1972"/>
    <mergeCell ref="Y1970:Y1972"/>
    <mergeCell ref="Z1970:Z1972"/>
    <mergeCell ref="Y1996:Y1997"/>
    <mergeCell ref="Z1996:Z1997"/>
    <mergeCell ref="L1953:L1954"/>
    <mergeCell ref="M1953:M1954"/>
    <mergeCell ref="N1953:N1954"/>
    <mergeCell ref="O1953:O1954"/>
    <mergeCell ref="I1951:I1952"/>
    <mergeCell ref="V1936:V1937"/>
    <mergeCell ref="W1936:W1937"/>
    <mergeCell ref="O1996:O1997"/>
    <mergeCell ref="R1996:R1997"/>
    <mergeCell ref="AD2033:AD2035"/>
    <mergeCell ref="A2033:A2035"/>
    <mergeCell ref="T2024:T2026"/>
    <mergeCell ref="U2024:U2026"/>
    <mergeCell ref="V2024:V2026"/>
    <mergeCell ref="W2024:W2026"/>
    <mergeCell ref="X2024:X2026"/>
    <mergeCell ref="Y2024:Y2026"/>
    <mergeCell ref="Z2024:Z2026"/>
    <mergeCell ref="AA2024:AA2026"/>
    <mergeCell ref="AB2024:AB2026"/>
    <mergeCell ref="AC2024:AC2026"/>
    <mergeCell ref="AD2024:AD2026"/>
    <mergeCell ref="A2024:A2026"/>
    <mergeCell ref="AC2019:AC2021"/>
    <mergeCell ref="AD2019:AD2021"/>
    <mergeCell ref="AA2027:AA2029"/>
    <mergeCell ref="AB2027:AB2029"/>
    <mergeCell ref="AC2027:AC2029"/>
    <mergeCell ref="B2033:B2035"/>
    <mergeCell ref="D2033:D2035"/>
    <mergeCell ref="E2033:E2035"/>
    <mergeCell ref="U2019:U2021"/>
    <mergeCell ref="V2019:V2021"/>
    <mergeCell ref="W2019:W2021"/>
    <mergeCell ref="X2019:X2021"/>
    <mergeCell ref="Y2019:Y2021"/>
    <mergeCell ref="Z2019:Z2021"/>
    <mergeCell ref="AA2019:AA2021"/>
    <mergeCell ref="AB2019:AB2021"/>
    <mergeCell ref="F2019:F2021"/>
    <mergeCell ref="G2019:G2021"/>
    <mergeCell ref="B2027:B2029"/>
    <mergeCell ref="D2027:D2029"/>
    <mergeCell ref="T2019:T2021"/>
    <mergeCell ref="E2024:E2026"/>
    <mergeCell ref="D2024:D2026"/>
    <mergeCell ref="R2033:R2035"/>
    <mergeCell ref="E2027:E2029"/>
    <mergeCell ref="B2024:B2026"/>
    <mergeCell ref="A2027:A2029"/>
    <mergeCell ref="K2025:K2026"/>
    <mergeCell ref="L2025:L2026"/>
    <mergeCell ref="M2025:M2026"/>
    <mergeCell ref="N2025:N2026"/>
    <mergeCell ref="O2025:O2026"/>
    <mergeCell ref="R2025:R2026"/>
    <mergeCell ref="I2027:I2029"/>
    <mergeCell ref="J2027:J2029"/>
    <mergeCell ref="K2027:K2029"/>
    <mergeCell ref="L2027:L2029"/>
    <mergeCell ref="AC1936:AC1937"/>
    <mergeCell ref="AD1936:AD1937"/>
    <mergeCell ref="W1862:W1863"/>
    <mergeCell ref="X1862:X1863"/>
    <mergeCell ref="Y1862:Y1863"/>
    <mergeCell ref="Z1862:Z1863"/>
    <mergeCell ref="U1874:U1876"/>
    <mergeCell ref="V1874:V1876"/>
    <mergeCell ref="W1874:W1876"/>
    <mergeCell ref="H1880:H1882"/>
    <mergeCell ref="H1883:H1884"/>
    <mergeCell ref="H1894:H1895"/>
    <mergeCell ref="H1898:H1900"/>
    <mergeCell ref="H1906:H1907"/>
    <mergeCell ref="H1908:H1909"/>
    <mergeCell ref="H1910:H1911"/>
    <mergeCell ref="H1912:H1913"/>
    <mergeCell ref="H1914:H1916"/>
    <mergeCell ref="H1917:H1918"/>
    <mergeCell ref="H1919:H1920"/>
    <mergeCell ref="H1922:H1923"/>
    <mergeCell ref="H1924:H1925"/>
    <mergeCell ref="H1926:H1928"/>
    <mergeCell ref="H1929:H1930"/>
    <mergeCell ref="O1865:O1866"/>
    <mergeCell ref="T1910:T1911"/>
    <mergeCell ref="T1914:T1916"/>
    <mergeCell ref="T1917:T1918"/>
    <mergeCell ref="T1919:T1920"/>
    <mergeCell ref="T1922:T1923"/>
    <mergeCell ref="T1924:T1925"/>
    <mergeCell ref="AB1898:AB1900"/>
    <mergeCell ref="AC1898:AC1900"/>
    <mergeCell ref="AD1898:AD1900"/>
    <mergeCell ref="U1908:U1909"/>
    <mergeCell ref="X1929:X1930"/>
    <mergeCell ref="AB1931:AB1932"/>
    <mergeCell ref="AC1931:AC1932"/>
    <mergeCell ref="AD1931:AD1932"/>
    <mergeCell ref="U1933:U1934"/>
    <mergeCell ref="V1933:V1934"/>
    <mergeCell ref="W1933:W1934"/>
    <mergeCell ref="X1933:X1934"/>
    <mergeCell ref="Y1933:Y1934"/>
    <mergeCell ref="Z1933:Z1934"/>
    <mergeCell ref="AA1933:AA1934"/>
    <mergeCell ref="AB1933:AB1934"/>
    <mergeCell ref="AC1933:AC1934"/>
    <mergeCell ref="AD1933:AD1934"/>
    <mergeCell ref="X1936:X1937"/>
    <mergeCell ref="Y1936:Y1937"/>
    <mergeCell ref="Z1936:Z1937"/>
    <mergeCell ref="AA1936:AA1937"/>
    <mergeCell ref="U1936:U1937"/>
    <mergeCell ref="V1898:V1900"/>
    <mergeCell ref="W1898:W1900"/>
    <mergeCell ref="X1898:X1900"/>
    <mergeCell ref="Y1898:Y1900"/>
    <mergeCell ref="Z1898:Z1900"/>
    <mergeCell ref="Y1931:Y1932"/>
    <mergeCell ref="Z1931:Z1932"/>
    <mergeCell ref="AA1931:AA1932"/>
    <mergeCell ref="V1908:V1909"/>
    <mergeCell ref="W1908:W1909"/>
    <mergeCell ref="AA1924:AA1925"/>
    <mergeCell ref="AB1924:AB1925"/>
    <mergeCell ref="AC1924:AC1925"/>
    <mergeCell ref="AD1924:AD1925"/>
    <mergeCell ref="U1926:U1928"/>
    <mergeCell ref="V1926:V1928"/>
    <mergeCell ref="W1926:W1928"/>
    <mergeCell ref="X1926:X1928"/>
    <mergeCell ref="AD1926:AD1928"/>
    <mergeCell ref="AA1926:AA1928"/>
    <mergeCell ref="AB1926:AB1928"/>
    <mergeCell ref="AC1926:AC1928"/>
    <mergeCell ref="AA1898:AA1900"/>
    <mergeCell ref="T1929:T1930"/>
    <mergeCell ref="T1931:T1932"/>
    <mergeCell ref="T1926:T1928"/>
    <mergeCell ref="AB1929:AB1930"/>
    <mergeCell ref="AC1929:AC1930"/>
    <mergeCell ref="AD1929:AD1930"/>
    <mergeCell ref="G1927:G1928"/>
    <mergeCell ref="F1927:F1928"/>
    <mergeCell ref="U1877:U1878"/>
    <mergeCell ref="V1877:V1878"/>
    <mergeCell ref="W1877:W1878"/>
    <mergeCell ref="F1931:F1932"/>
    <mergeCell ref="G1931:G1932"/>
    <mergeCell ref="AB1894:AB1895"/>
    <mergeCell ref="AC1894:AC1895"/>
    <mergeCell ref="AD1894:AD1895"/>
    <mergeCell ref="AA1874:AA1876"/>
    <mergeCell ref="AB1874:AB1876"/>
    <mergeCell ref="AC1874:AC1876"/>
    <mergeCell ref="AD1874:AD1876"/>
    <mergeCell ref="N1927:N1928"/>
    <mergeCell ref="O1927:O1928"/>
    <mergeCell ref="I1906:I1907"/>
    <mergeCell ref="J1906:J1907"/>
    <mergeCell ref="K1906:K1907"/>
    <mergeCell ref="L1906:L1907"/>
    <mergeCell ref="X1908:X1909"/>
    <mergeCell ref="Y1908:Y1909"/>
    <mergeCell ref="Z1908:Z1909"/>
    <mergeCell ref="AA1908:AA1909"/>
    <mergeCell ref="AB1908:AB1909"/>
    <mergeCell ref="X1877:X1878"/>
    <mergeCell ref="Y1877:Y1878"/>
    <mergeCell ref="AA1919:AA1920"/>
    <mergeCell ref="AA1922:AA1923"/>
    <mergeCell ref="AB1922:AB1923"/>
    <mergeCell ref="AC1922:AC1923"/>
    <mergeCell ref="AD1922:AD1923"/>
    <mergeCell ref="U1924:U1925"/>
    <mergeCell ref="V1924:V1925"/>
    <mergeCell ref="AB1919:AB1920"/>
    <mergeCell ref="AC1919:AC1920"/>
    <mergeCell ref="AD1919:AD1920"/>
    <mergeCell ref="Z1906:Z1907"/>
    <mergeCell ref="U1901:U1902"/>
    <mergeCell ref="V1901:V1902"/>
    <mergeCell ref="W1901:W1902"/>
    <mergeCell ref="X1901:X1902"/>
    <mergeCell ref="Y1901:Y1902"/>
    <mergeCell ref="Z1901:Z1902"/>
    <mergeCell ref="AA1901:AA1902"/>
    <mergeCell ref="V1845:V1846"/>
    <mergeCell ref="U1837:U1838"/>
    <mergeCell ref="V1837:V1838"/>
    <mergeCell ref="W1837:W1838"/>
    <mergeCell ref="X1837:X1838"/>
    <mergeCell ref="Y1837:Y1838"/>
    <mergeCell ref="Z1837:Z1838"/>
    <mergeCell ref="Z1839:Z1841"/>
    <mergeCell ref="AB1901:AB1902"/>
    <mergeCell ref="AC1901:AC1902"/>
    <mergeCell ref="AD1901:AD1902"/>
    <mergeCell ref="AA1877:AA1878"/>
    <mergeCell ref="AB1877:AB1878"/>
    <mergeCell ref="AC1877:AC1878"/>
    <mergeCell ref="AD1877:AD1878"/>
    <mergeCell ref="U1880:U1882"/>
    <mergeCell ref="U1919:U1920"/>
    <mergeCell ref="AC1908:AC1909"/>
    <mergeCell ref="AD1908:AD1909"/>
    <mergeCell ref="AA1906:AA1907"/>
    <mergeCell ref="AB1906:AB1907"/>
    <mergeCell ref="AC1906:AC1907"/>
    <mergeCell ref="AD1906:AD1907"/>
    <mergeCell ref="U1910:U1911"/>
    <mergeCell ref="V1910:V1911"/>
    <mergeCell ref="W1910:W1911"/>
    <mergeCell ref="X1910:X1911"/>
    <mergeCell ref="Y1910:Y1911"/>
    <mergeCell ref="Z1910:Z1911"/>
    <mergeCell ref="AA1859:AA1860"/>
    <mergeCell ref="AB1859:AB1860"/>
    <mergeCell ref="AA1917:AA1918"/>
    <mergeCell ref="AB1917:AB1918"/>
    <mergeCell ref="AC1917:AC1918"/>
    <mergeCell ref="AD1917:AD1918"/>
    <mergeCell ref="U1894:U1895"/>
    <mergeCell ref="V1894:V1895"/>
    <mergeCell ref="W1894:W1895"/>
    <mergeCell ref="X1894:X1895"/>
    <mergeCell ref="Y1894:Y1895"/>
    <mergeCell ref="Z1894:Z1895"/>
    <mergeCell ref="AA1894:AA1895"/>
    <mergeCell ref="Z1880:Z1882"/>
    <mergeCell ref="AB1837:AB1838"/>
    <mergeCell ref="AC1864:AC1866"/>
    <mergeCell ref="AD1864:AD1866"/>
    <mergeCell ref="AA1914:AA1916"/>
    <mergeCell ref="AB1914:AB1916"/>
    <mergeCell ref="AC1914:AC1916"/>
    <mergeCell ref="AD1914:AD1916"/>
    <mergeCell ref="U1917:U1918"/>
    <mergeCell ref="V1917:V1918"/>
    <mergeCell ref="W1917:W1918"/>
    <mergeCell ref="X1917:X1918"/>
    <mergeCell ref="Z1859:Z1860"/>
    <mergeCell ref="Z1851:Z1852"/>
    <mergeCell ref="Z1877:Z1878"/>
    <mergeCell ref="V1842:V1844"/>
    <mergeCell ref="U1833:U1834"/>
    <mergeCell ref="AA1839:AA1841"/>
    <mergeCell ref="AB1839:AB1841"/>
    <mergeCell ref="AC1839:AC1841"/>
    <mergeCell ref="AD1839:AD1841"/>
    <mergeCell ref="AA1880:AA1882"/>
    <mergeCell ref="AB1880:AB1882"/>
    <mergeCell ref="AC1880:AC1882"/>
    <mergeCell ref="AD1880:AD1882"/>
    <mergeCell ref="W1842:W1844"/>
    <mergeCell ref="X1842:X1844"/>
    <mergeCell ref="Y1842:Y1844"/>
    <mergeCell ref="Z1842:Z1844"/>
    <mergeCell ref="Y1833:Y1834"/>
    <mergeCell ref="Z1833:Z1834"/>
    <mergeCell ref="AA1833:AA1834"/>
    <mergeCell ref="AB1833:AB1834"/>
    <mergeCell ref="AC1833:AC1834"/>
    <mergeCell ref="AD1833:AD1834"/>
    <mergeCell ref="AA1842:AA1844"/>
    <mergeCell ref="AB1842:AB1844"/>
    <mergeCell ref="AC1842:AC1844"/>
    <mergeCell ref="AD1842:AD1844"/>
    <mergeCell ref="U1842:U1844"/>
    <mergeCell ref="Y1845:Y1846"/>
    <mergeCell ref="Z1845:Z1846"/>
    <mergeCell ref="U1845:U1846"/>
    <mergeCell ref="U1839:U1841"/>
    <mergeCell ref="V1839:V1841"/>
    <mergeCell ref="W1839:W1841"/>
    <mergeCell ref="X1839:X1841"/>
    <mergeCell ref="AC1862:AC1863"/>
    <mergeCell ref="AD1862:AD1863"/>
    <mergeCell ref="AD1824:AD1825"/>
    <mergeCell ref="AA1845:AA1846"/>
    <mergeCell ref="Z1830:Z1832"/>
    <mergeCell ref="AA1837:AA1838"/>
    <mergeCell ref="AB1821:AB1823"/>
    <mergeCell ref="AC1821:AC1823"/>
    <mergeCell ref="AD1821:AD1823"/>
    <mergeCell ref="Y1821:Y1823"/>
    <mergeCell ref="Z1821:Z1823"/>
    <mergeCell ref="X1864:X1866"/>
    <mergeCell ref="U1830:U1832"/>
    <mergeCell ref="V1830:V1832"/>
    <mergeCell ref="W1830:W1832"/>
    <mergeCell ref="Y1830:Y1832"/>
    <mergeCell ref="AA1830:AA1832"/>
    <mergeCell ref="AB1830:AB1832"/>
    <mergeCell ref="AC1830:AC1832"/>
    <mergeCell ref="AD1830:AD1832"/>
    <mergeCell ref="Y1859:Y1860"/>
    <mergeCell ref="X1830:X1832"/>
    <mergeCell ref="V1833:V1834"/>
    <mergeCell ref="AC1837:AC1838"/>
    <mergeCell ref="AD1837:AD1838"/>
    <mergeCell ref="Y1839:Y1841"/>
    <mergeCell ref="AA1851:AA1852"/>
    <mergeCell ref="AB1851:AB1852"/>
    <mergeCell ref="AC1851:AC1852"/>
    <mergeCell ref="AD1851:AD1852"/>
    <mergeCell ref="U1859:U1860"/>
    <mergeCell ref="V1859:V1860"/>
    <mergeCell ref="W1859:W1860"/>
    <mergeCell ref="X1859:X1860"/>
    <mergeCell ref="AC1859:AC1860"/>
    <mergeCell ref="AC1845:AC1846"/>
    <mergeCell ref="AD1845:AD1846"/>
    <mergeCell ref="AD1815:AD1816"/>
    <mergeCell ref="U1815:U1816"/>
    <mergeCell ref="W1815:W1816"/>
    <mergeCell ref="U1799:U1800"/>
    <mergeCell ref="V1799:V1800"/>
    <mergeCell ref="B1705:B1706"/>
    <mergeCell ref="D1705:D1706"/>
    <mergeCell ref="A1701:A1703"/>
    <mergeCell ref="B1701:B1703"/>
    <mergeCell ref="D1701:D1703"/>
    <mergeCell ref="H1714:H1715"/>
    <mergeCell ref="H1716:H1717"/>
    <mergeCell ref="AA1733:AA1734"/>
    <mergeCell ref="AA1701:AA1703"/>
    <mergeCell ref="AB1701:AB1703"/>
    <mergeCell ref="AC1701:AC1703"/>
    <mergeCell ref="AD1701:AD1703"/>
    <mergeCell ref="AA1705:AA1706"/>
    <mergeCell ref="AB1705:AB1706"/>
    <mergeCell ref="AC1705:AC1706"/>
    <mergeCell ref="AD1705:AD1706"/>
    <mergeCell ref="AA1714:AA1715"/>
    <mergeCell ref="AB1714:AB1715"/>
    <mergeCell ref="AC1714:AC1715"/>
    <mergeCell ref="AD1714:AD1715"/>
    <mergeCell ref="AA1723:AA1725"/>
    <mergeCell ref="AB1723:AB1725"/>
    <mergeCell ref="AC1723:AC1725"/>
    <mergeCell ref="AD1723:AD1725"/>
    <mergeCell ref="E1719:E1720"/>
    <mergeCell ref="E1723:E1725"/>
    <mergeCell ref="E1762:E1763"/>
    <mergeCell ref="A1745:A1746"/>
    <mergeCell ref="B1745:B1746"/>
    <mergeCell ref="D1745:D1746"/>
    <mergeCell ref="A1735:A1736"/>
    <mergeCell ref="AC1803:AC1804"/>
    <mergeCell ref="AD1803:AD1804"/>
    <mergeCell ref="U1806:U1807"/>
    <mergeCell ref="AB1810:AB1811"/>
    <mergeCell ref="U1810:U1811"/>
    <mergeCell ref="V1810:V1811"/>
    <mergeCell ref="W1810:W1811"/>
    <mergeCell ref="X1810:X1811"/>
    <mergeCell ref="Y1810:Y1811"/>
    <mergeCell ref="Z1810:Z1811"/>
    <mergeCell ref="AA1810:AA1811"/>
    <mergeCell ref="AC1810:AC1811"/>
    <mergeCell ref="AD1810:AD1811"/>
    <mergeCell ref="Z1815:Z1816"/>
    <mergeCell ref="Z1808:Z1809"/>
    <mergeCell ref="AA1808:AA1809"/>
    <mergeCell ref="AB1808:AB1809"/>
    <mergeCell ref="AC1808:AC1809"/>
    <mergeCell ref="AD1808:AD1809"/>
    <mergeCell ref="X1803:X1804"/>
    <mergeCell ref="AD1748:AD1749"/>
    <mergeCell ref="F1748:F1749"/>
    <mergeCell ref="G1803:G1804"/>
    <mergeCell ref="F1701:F1703"/>
    <mergeCell ref="G1701:G1703"/>
    <mergeCell ref="F1723:F1725"/>
    <mergeCell ref="F1780:F1781"/>
    <mergeCell ref="B1735:B1736"/>
    <mergeCell ref="D1735:D1736"/>
    <mergeCell ref="X1572:X1573"/>
    <mergeCell ref="W1527:W1528"/>
    <mergeCell ref="X1527:X1528"/>
    <mergeCell ref="Y1527:Y1528"/>
    <mergeCell ref="X1563:X1564"/>
    <mergeCell ref="Y1563:Y1564"/>
    <mergeCell ref="Z1563:Z1564"/>
    <mergeCell ref="I1567:I1568"/>
    <mergeCell ref="J1567:J1568"/>
    <mergeCell ref="E1485:E1486"/>
    <mergeCell ref="J1651:J1652"/>
    <mergeCell ref="K1651:K1652"/>
    <mergeCell ref="I1617:I1618"/>
    <mergeCell ref="F1605:F1606"/>
    <mergeCell ref="G1605:G1606"/>
    <mergeCell ref="E1597:E1598"/>
    <mergeCell ref="P1617:P1618"/>
    <mergeCell ref="Q1617:Q1618"/>
    <mergeCell ref="A1705:A1706"/>
    <mergeCell ref="E1676:E1677"/>
    <mergeCell ref="D1508:D1510"/>
    <mergeCell ref="Y1676:Y1677"/>
    <mergeCell ref="AC1756:AC1757"/>
    <mergeCell ref="AD1756:AD1757"/>
    <mergeCell ref="U1762:U1763"/>
    <mergeCell ref="V1762:V1763"/>
    <mergeCell ref="W1762:W1763"/>
    <mergeCell ref="X1762:X1763"/>
    <mergeCell ref="Y1762:Y1763"/>
    <mergeCell ref="Y1773:Y1774"/>
    <mergeCell ref="W1806:W1807"/>
    <mergeCell ref="AA1773:AA1774"/>
    <mergeCell ref="AB1773:AB1774"/>
    <mergeCell ref="AC1773:AC1774"/>
    <mergeCell ref="AD1773:AD1774"/>
    <mergeCell ref="X1787:X1788"/>
    <mergeCell ref="Y1787:Y1788"/>
    <mergeCell ref="Z1787:Z1788"/>
    <mergeCell ref="AA1787:AA1788"/>
    <mergeCell ref="AB1787:AB1788"/>
    <mergeCell ref="AC1787:AC1788"/>
    <mergeCell ref="AD1787:AD1788"/>
    <mergeCell ref="Q1672:Q1675"/>
    <mergeCell ref="P1658:P1659"/>
    <mergeCell ref="Q1658:Q1659"/>
    <mergeCell ref="I1658:I1659"/>
    <mergeCell ref="J1658:J1659"/>
    <mergeCell ref="K1658:K1659"/>
    <mergeCell ref="L1658:L1659"/>
    <mergeCell ref="N1658:N1659"/>
    <mergeCell ref="P1651:P1652"/>
    <mergeCell ref="Q1651:Q1652"/>
    <mergeCell ref="L1651:L1652"/>
    <mergeCell ref="M1651:M1652"/>
    <mergeCell ref="O1651:O1652"/>
    <mergeCell ref="M1658:M1659"/>
    <mergeCell ref="I1638:I1639"/>
    <mergeCell ref="J1638:J1639"/>
    <mergeCell ref="A1699:A1700"/>
    <mergeCell ref="B1699:B1700"/>
    <mergeCell ref="D1699:D1700"/>
    <mergeCell ref="F1678:F1679"/>
    <mergeCell ref="H1485:H1486"/>
    <mergeCell ref="G1487:G1488"/>
    <mergeCell ref="F1487:F1488"/>
    <mergeCell ref="G1489:G1490"/>
    <mergeCell ref="E1523:E1524"/>
    <mergeCell ref="F1511:F1513"/>
    <mergeCell ref="G1511:G1513"/>
    <mergeCell ref="B1549:B1550"/>
    <mergeCell ref="D1549:D1550"/>
    <mergeCell ref="B1511:B1513"/>
    <mergeCell ref="U1696:U1697"/>
    <mergeCell ref="V1696:V1697"/>
    <mergeCell ref="W1696:W1697"/>
    <mergeCell ref="X1696:X1697"/>
    <mergeCell ref="Y1696:Y1697"/>
    <mergeCell ref="Z1696:Z1697"/>
    <mergeCell ref="H1678:H1679"/>
    <mergeCell ref="H1676:H1677"/>
    <mergeCell ref="B1678:B1679"/>
    <mergeCell ref="D1678:D1679"/>
    <mergeCell ref="B1676:B1677"/>
    <mergeCell ref="D1676:D1677"/>
    <mergeCell ref="G1557:G1559"/>
    <mergeCell ref="H1557:H1559"/>
    <mergeCell ref="U1527:U1528"/>
    <mergeCell ref="V1527:V1528"/>
    <mergeCell ref="F1580:F1581"/>
    <mergeCell ref="G1527:G1528"/>
    <mergeCell ref="F1527:F1528"/>
    <mergeCell ref="G1546:G1547"/>
    <mergeCell ref="F1546:F1547"/>
    <mergeCell ref="G1500:G1501"/>
    <mergeCell ref="F1500:F1501"/>
    <mergeCell ref="F1570:F1571"/>
    <mergeCell ref="G1567:G1568"/>
    <mergeCell ref="F1567:F1568"/>
    <mergeCell ref="G1617:G1618"/>
    <mergeCell ref="F1617:F1618"/>
    <mergeCell ref="F1628:F1629"/>
    <mergeCell ref="G1628:G1629"/>
    <mergeCell ref="F1696:F1697"/>
    <mergeCell ref="G1555:G1556"/>
    <mergeCell ref="Z1527:Z1528"/>
    <mergeCell ref="U1518:U1519"/>
    <mergeCell ref="V1518:V1519"/>
    <mergeCell ref="G1575:G1576"/>
    <mergeCell ref="H1473:H1476"/>
    <mergeCell ref="Y1530:Y1531"/>
    <mergeCell ref="Z1530:Z1531"/>
    <mergeCell ref="Y1471:Y1472"/>
    <mergeCell ref="U1565:U1566"/>
    <mergeCell ref="V1565:V1566"/>
    <mergeCell ref="W1565:W1566"/>
    <mergeCell ref="X1565:X1566"/>
    <mergeCell ref="J1474:J1476"/>
    <mergeCell ref="H1527:H1528"/>
    <mergeCell ref="H1530:H1531"/>
    <mergeCell ref="W1511:W1513"/>
    <mergeCell ref="T1748:T1749"/>
    <mergeCell ref="H1696:H1697"/>
    <mergeCell ref="W1572:W1573"/>
    <mergeCell ref="Z1628:Z1629"/>
    <mergeCell ref="W1657:W1659"/>
    <mergeCell ref="X1657:X1659"/>
    <mergeCell ref="Y1657:Y1659"/>
    <mergeCell ref="T1600:T1601"/>
    <mergeCell ref="T1605:T1606"/>
    <mergeCell ref="D1572:D1573"/>
    <mergeCell ref="F1572:F1573"/>
    <mergeCell ref="D1567:D1568"/>
    <mergeCell ref="E1567:E1568"/>
    <mergeCell ref="Z1750:Z1751"/>
    <mergeCell ref="U1748:U1749"/>
    <mergeCell ref="V1748:V1749"/>
    <mergeCell ref="V1733:V1734"/>
    <mergeCell ref="W1733:W1734"/>
    <mergeCell ref="U1735:U1736"/>
    <mergeCell ref="Z1768:Z1769"/>
    <mergeCell ref="U1750:U1751"/>
    <mergeCell ref="V1750:V1751"/>
    <mergeCell ref="W1768:W1769"/>
    <mergeCell ref="X1768:X1769"/>
    <mergeCell ref="M1748:M1749"/>
    <mergeCell ref="N1748:N1749"/>
    <mergeCell ref="K1724:K1725"/>
    <mergeCell ref="U1580:U1581"/>
    <mergeCell ref="H1545:H1547"/>
    <mergeCell ref="H1549:H1550"/>
    <mergeCell ref="H1555:H1556"/>
    <mergeCell ref="U1701:U1703"/>
    <mergeCell ref="V1701:V1703"/>
    <mergeCell ref="W1701:W1703"/>
    <mergeCell ref="X1701:X1703"/>
    <mergeCell ref="Y1701:Y1703"/>
    <mergeCell ref="Z1701:Z1703"/>
    <mergeCell ref="U1705:U1706"/>
    <mergeCell ref="V1705:V1706"/>
    <mergeCell ref="W1705:W1706"/>
    <mergeCell ref="X1705:X1706"/>
    <mergeCell ref="Y1705:Y1706"/>
    <mergeCell ref="Z1705:Z1706"/>
    <mergeCell ref="U1714:U1715"/>
    <mergeCell ref="D1672:D1675"/>
    <mergeCell ref="F1588:F1589"/>
    <mergeCell ref="G1588:G1589"/>
    <mergeCell ref="F1597:F1598"/>
    <mergeCell ref="G1597:G1598"/>
    <mergeCell ref="Y1478:Y1479"/>
    <mergeCell ref="Z1478:Z1479"/>
    <mergeCell ref="Z1723:Z1725"/>
    <mergeCell ref="Z1676:Z1677"/>
    <mergeCell ref="W1672:W1675"/>
    <mergeCell ref="V1563:V1564"/>
    <mergeCell ref="W1563:W1564"/>
    <mergeCell ref="D1748:D1749"/>
    <mergeCell ref="E1748:E1749"/>
    <mergeCell ref="Y1600:Y1601"/>
    <mergeCell ref="AD1572:AD1573"/>
    <mergeCell ref="R1440:R1441"/>
    <mergeCell ref="O1440:O1441"/>
    <mergeCell ref="I1428:I1429"/>
    <mergeCell ref="AC1567:AC1568"/>
    <mergeCell ref="D1518:D1519"/>
    <mergeCell ref="E1508:E1510"/>
    <mergeCell ref="E1511:E1513"/>
    <mergeCell ref="L1509:L1510"/>
    <mergeCell ref="D1575:D1576"/>
    <mergeCell ref="E1580:E1581"/>
    <mergeCell ref="X1567:X1568"/>
    <mergeCell ref="D1563:D1564"/>
    <mergeCell ref="H1563:H1564"/>
    <mergeCell ref="H1565:H1566"/>
    <mergeCell ref="H1567:H1568"/>
    <mergeCell ref="H1570:H1571"/>
    <mergeCell ref="X1514:X1516"/>
    <mergeCell ref="T1565:T1566"/>
    <mergeCell ref="T1570:T1571"/>
    <mergeCell ref="W1545:W1547"/>
    <mergeCell ref="X1545:X1547"/>
    <mergeCell ref="X1523:X1524"/>
    <mergeCell ref="O1509:O1510"/>
    <mergeCell ref="R1509:R1510"/>
    <mergeCell ref="I1523:I1524"/>
    <mergeCell ref="J1523:J1524"/>
    <mergeCell ref="K1523:K1524"/>
    <mergeCell ref="L1523:L1524"/>
    <mergeCell ref="M1523:M1524"/>
    <mergeCell ref="N1523:N1524"/>
    <mergeCell ref="O1523:O1524"/>
    <mergeCell ref="R1523:R1524"/>
    <mergeCell ref="Y1572:Y1573"/>
    <mergeCell ref="V1545:V1547"/>
    <mergeCell ref="H1508:H1510"/>
    <mergeCell ref="H1511:H1513"/>
    <mergeCell ref="H1514:H1516"/>
    <mergeCell ref="H1518:H1519"/>
    <mergeCell ref="Q1523:Q1524"/>
    <mergeCell ref="H1523:H1524"/>
    <mergeCell ref="I1509:I1510"/>
    <mergeCell ref="E1518:E1519"/>
    <mergeCell ref="E1545:E1547"/>
    <mergeCell ref="E1549:E1550"/>
    <mergeCell ref="D1565:D1566"/>
    <mergeCell ref="Y1508:Y1510"/>
    <mergeCell ref="T1572:T1573"/>
    <mergeCell ref="D1514:D1516"/>
    <mergeCell ref="S1518:S1519"/>
    <mergeCell ref="AD1563:AD1564"/>
    <mergeCell ref="AC1565:AC1566"/>
    <mergeCell ref="AD1567:AD1568"/>
    <mergeCell ref="AC1555:AC1556"/>
    <mergeCell ref="AC1527:AC1528"/>
    <mergeCell ref="AA1575:AA1576"/>
    <mergeCell ref="AA1527:AA1528"/>
    <mergeCell ref="V1478:V1479"/>
    <mergeCell ref="W1478:W1479"/>
    <mergeCell ref="X1478:X1479"/>
    <mergeCell ref="AA1563:AA1564"/>
    <mergeCell ref="AB1563:AB1564"/>
    <mergeCell ref="AC1518:AC1519"/>
    <mergeCell ref="AC1523:AC1524"/>
    <mergeCell ref="AA1545:AA1547"/>
    <mergeCell ref="AB1545:AB1547"/>
    <mergeCell ref="AC1545:AC1547"/>
    <mergeCell ref="U1530:U1531"/>
    <mergeCell ref="V1530:V1531"/>
    <mergeCell ref="AB1575:AB1576"/>
    <mergeCell ref="AC1575:AC1576"/>
    <mergeCell ref="T1567:T1568"/>
    <mergeCell ref="D1580:D1581"/>
    <mergeCell ref="M1428:M1429"/>
    <mergeCell ref="L1428:L1429"/>
    <mergeCell ref="Z1439:Z1441"/>
    <mergeCell ref="AA1439:AA1441"/>
    <mergeCell ref="AB1439:AB1441"/>
    <mergeCell ref="U1428:U1429"/>
    <mergeCell ref="Y1439:Y1441"/>
    <mergeCell ref="AD1407:AD1410"/>
    <mergeCell ref="Z1402:Z1403"/>
    <mergeCell ref="AD1575:AD1576"/>
    <mergeCell ref="Y1523:Y1524"/>
    <mergeCell ref="U1570:U1571"/>
    <mergeCell ref="V1570:V1571"/>
    <mergeCell ref="W1570:W1571"/>
    <mergeCell ref="X1570:X1571"/>
    <mergeCell ref="Y1570:Y1571"/>
    <mergeCell ref="Y1545:Y1547"/>
    <mergeCell ref="Z1545:Z1547"/>
    <mergeCell ref="Y1511:Y1513"/>
    <mergeCell ref="T1523:T1524"/>
    <mergeCell ref="U1523:U1524"/>
    <mergeCell ref="K1428:K1429"/>
    <mergeCell ref="U1402:U1403"/>
    <mergeCell ref="V1402:V1403"/>
    <mergeCell ref="W1402:W1403"/>
    <mergeCell ref="X1402:X1403"/>
    <mergeCell ref="I1408:I1410"/>
    <mergeCell ref="J1408:J1410"/>
    <mergeCell ref="K1408:K1410"/>
    <mergeCell ref="L1408:L1410"/>
    <mergeCell ref="N1428:N1429"/>
    <mergeCell ref="U1425:U1426"/>
    <mergeCell ref="Z1471:Z1472"/>
    <mergeCell ref="Z1473:Z1476"/>
    <mergeCell ref="Z1485:Z1486"/>
    <mergeCell ref="U1572:U1573"/>
    <mergeCell ref="V1572:V1573"/>
    <mergeCell ref="M1509:M1510"/>
    <mergeCell ref="I1503:I1504"/>
    <mergeCell ref="P1487:P1488"/>
    <mergeCell ref="N1440:N1441"/>
    <mergeCell ref="V1439:V1441"/>
    <mergeCell ref="N1503:N1504"/>
    <mergeCell ref="O1503:O1504"/>
    <mergeCell ref="AA1555:AA1556"/>
    <mergeCell ref="R1474:R1476"/>
    <mergeCell ref="R1563:R1564"/>
    <mergeCell ref="Y1485:Y1486"/>
    <mergeCell ref="AB1555:AB1556"/>
    <mergeCell ref="AD1555:AD1556"/>
    <mergeCell ref="U1563:U1564"/>
    <mergeCell ref="AC1480:AC1481"/>
    <mergeCell ref="AD1480:AD1481"/>
    <mergeCell ref="AD1402:AD1403"/>
    <mergeCell ref="S1428:S1429"/>
    <mergeCell ref="S1430:S1431"/>
    <mergeCell ref="S1437:S1438"/>
    <mergeCell ref="S1439:S1441"/>
    <mergeCell ref="S1442:S1443"/>
    <mergeCell ref="AA1442:AA1443"/>
    <mergeCell ref="AA1388:AA1389"/>
    <mergeCell ref="AB1388:AB1389"/>
    <mergeCell ref="AC1388:AC1389"/>
    <mergeCell ref="AD1388:AD1389"/>
    <mergeCell ref="U1392:U1393"/>
    <mergeCell ref="V1392:V1393"/>
    <mergeCell ref="W1392:W1393"/>
    <mergeCell ref="X1392:X1393"/>
    <mergeCell ref="AB1480:AB1481"/>
    <mergeCell ref="AC1439:AC1441"/>
    <mergeCell ref="AD1439:AD1441"/>
    <mergeCell ref="AB1428:AB1429"/>
    <mergeCell ref="AC1428:AC1429"/>
    <mergeCell ref="AD1428:AD1429"/>
    <mergeCell ref="U1437:U1438"/>
    <mergeCell ref="V1437:V1438"/>
    <mergeCell ref="U1478:U1479"/>
    <mergeCell ref="AA1478:AA1479"/>
    <mergeCell ref="AB1478:AB1479"/>
    <mergeCell ref="AC1398:AC1399"/>
    <mergeCell ref="AD1398:AD1399"/>
    <mergeCell ref="U1439:U1441"/>
    <mergeCell ref="AB1411:AB1412"/>
    <mergeCell ref="AC1411:AC1412"/>
    <mergeCell ref="AD1411:AD1412"/>
    <mergeCell ref="U1411:U1412"/>
    <mergeCell ref="V1411:V1412"/>
    <mergeCell ref="W1411:W1412"/>
    <mergeCell ref="X1411:X1412"/>
    <mergeCell ref="Y1407:Y1410"/>
    <mergeCell ref="Z1407:Z1410"/>
    <mergeCell ref="AA1407:AA1410"/>
    <mergeCell ref="AB1407:AB1410"/>
    <mergeCell ref="AC1407:AC1410"/>
    <mergeCell ref="AC1425:AC1426"/>
    <mergeCell ref="AD1425:AD1426"/>
    <mergeCell ref="U1430:U1431"/>
    <mergeCell ref="V1430:V1431"/>
    <mergeCell ref="W1430:W1431"/>
    <mergeCell ref="AA1402:AA1403"/>
    <mergeCell ref="X1473:X1476"/>
    <mergeCell ref="Y1473:Y1476"/>
    <mergeCell ref="AB1402:AB1403"/>
    <mergeCell ref="AC1402:AC1403"/>
    <mergeCell ref="AD1464:AD1465"/>
    <mergeCell ref="V1471:V1472"/>
    <mergeCell ref="AA1464:AA1465"/>
    <mergeCell ref="AA1473:AA1476"/>
    <mergeCell ref="AD1451:AD1452"/>
    <mergeCell ref="U1459:U1460"/>
    <mergeCell ref="U1462:U1463"/>
    <mergeCell ref="V1462:V1463"/>
    <mergeCell ref="AA1480:AA1481"/>
    <mergeCell ref="U1386:U1387"/>
    <mergeCell ref="V1386:V1387"/>
    <mergeCell ref="W1386:W1387"/>
    <mergeCell ref="X1386:X1387"/>
    <mergeCell ref="V1330:V1331"/>
    <mergeCell ref="U1398:U1399"/>
    <mergeCell ref="V1398:V1399"/>
    <mergeCell ref="W1398:W1399"/>
    <mergeCell ref="X1398:X1399"/>
    <mergeCell ref="U1396:U1397"/>
    <mergeCell ref="Y1402:Y1403"/>
    <mergeCell ref="AB1485:AB1486"/>
    <mergeCell ref="AC1485:AC1486"/>
    <mergeCell ref="AD1485:AD1486"/>
    <mergeCell ref="U1451:U1452"/>
    <mergeCell ref="E1451:E1452"/>
    <mergeCell ref="E1459:E1460"/>
    <mergeCell ref="E1462:E1463"/>
    <mergeCell ref="E1464:E1465"/>
    <mergeCell ref="E1471:E1472"/>
    <mergeCell ref="AB1451:AB1452"/>
    <mergeCell ref="AC1451:AC1452"/>
    <mergeCell ref="B1396:B1397"/>
    <mergeCell ref="D1396:D1397"/>
    <mergeCell ref="A1398:A1399"/>
    <mergeCell ref="B1398:B1399"/>
    <mergeCell ref="D1398:D1399"/>
    <mergeCell ref="E1405:E1406"/>
    <mergeCell ref="T1407:T1410"/>
    <mergeCell ref="U1407:U1410"/>
    <mergeCell ref="V1407:V1410"/>
    <mergeCell ref="W1407:W1410"/>
    <mergeCell ref="X1407:X1410"/>
    <mergeCell ref="Y1462:Y1463"/>
    <mergeCell ref="Z1462:Z1463"/>
    <mergeCell ref="AA1462:AA1463"/>
    <mergeCell ref="AB1462:AB1463"/>
    <mergeCell ref="AC1462:AC1463"/>
    <mergeCell ref="AD1462:AD1463"/>
    <mergeCell ref="Y1411:Y1412"/>
    <mergeCell ref="Z1411:Z1412"/>
    <mergeCell ref="AA1411:AA1412"/>
    <mergeCell ref="U1464:U1465"/>
    <mergeCell ref="V1464:V1465"/>
    <mergeCell ref="AB1464:AB1465"/>
    <mergeCell ref="Z1396:Z1397"/>
    <mergeCell ref="AA1396:AA1397"/>
    <mergeCell ref="AB1396:AB1397"/>
    <mergeCell ref="AC1396:AC1397"/>
    <mergeCell ref="AD1396:AD1397"/>
    <mergeCell ref="AB1471:AB1472"/>
    <mergeCell ref="AC1471:AC1472"/>
    <mergeCell ref="AD1471:AD1472"/>
    <mergeCell ref="U1473:U1476"/>
    <mergeCell ref="V1473:V1476"/>
    <mergeCell ref="W1473:W1476"/>
    <mergeCell ref="AB1442:AB1443"/>
    <mergeCell ref="AC1442:AC1443"/>
    <mergeCell ref="AD1442:AD1443"/>
    <mergeCell ref="U1480:U1481"/>
    <mergeCell ref="V1480:V1481"/>
    <mergeCell ref="V1451:V1452"/>
    <mergeCell ref="W1451:W1452"/>
    <mergeCell ref="W1480:W1481"/>
    <mergeCell ref="AC1478:AC1479"/>
    <mergeCell ref="AD1478:AD1479"/>
    <mergeCell ref="Q1349:Q1350"/>
    <mergeCell ref="A1392:A1393"/>
    <mergeCell ref="B1392:B1393"/>
    <mergeCell ref="F1405:F1406"/>
    <mergeCell ref="D1392:D1393"/>
    <mergeCell ref="A1405:A1406"/>
    <mergeCell ref="B1405:B1406"/>
    <mergeCell ref="D1405:D1406"/>
    <mergeCell ref="E1392:E1393"/>
    <mergeCell ref="E1396:E1397"/>
    <mergeCell ref="E1398:E1399"/>
    <mergeCell ref="E1402:E1403"/>
    <mergeCell ref="A1396:A1397"/>
    <mergeCell ref="G1375:G1376"/>
    <mergeCell ref="F1386:F1387"/>
    <mergeCell ref="G1386:G1387"/>
    <mergeCell ref="F1388:F1389"/>
    <mergeCell ref="G1388:G1389"/>
    <mergeCell ref="D1374:D1376"/>
    <mergeCell ref="A1386:A1387"/>
    <mergeCell ref="B1386:B1387"/>
    <mergeCell ref="A1402:A1403"/>
    <mergeCell ref="B1402:B1403"/>
    <mergeCell ref="D1402:D1403"/>
    <mergeCell ref="G1405:G1406"/>
    <mergeCell ref="D1386:D1387"/>
    <mergeCell ref="H1402:H1403"/>
    <mergeCell ref="H1405:H1406"/>
    <mergeCell ref="T1374:T1376"/>
    <mergeCell ref="T1386:T1387"/>
    <mergeCell ref="T1388:T1389"/>
    <mergeCell ref="T1392:T1393"/>
    <mergeCell ref="T1396:T1397"/>
    <mergeCell ref="T1398:T1399"/>
    <mergeCell ref="T1402:T1403"/>
    <mergeCell ref="D1388:D1389"/>
    <mergeCell ref="C1374:C1376"/>
    <mergeCell ref="C1379:C1380"/>
    <mergeCell ref="C1386:C1387"/>
    <mergeCell ref="C1388:C1389"/>
    <mergeCell ref="H1360:H1362"/>
    <mergeCell ref="H1379:H1380"/>
    <mergeCell ref="V1459:V1460"/>
    <mergeCell ref="W1459:W1460"/>
    <mergeCell ref="X1459:X1460"/>
    <mergeCell ref="Y1459:Y1460"/>
    <mergeCell ref="Z1459:Z1460"/>
    <mergeCell ref="AA1459:AA1460"/>
    <mergeCell ref="AB1459:AB1460"/>
    <mergeCell ref="AC1459:AC1460"/>
    <mergeCell ref="AD1459:AD1460"/>
    <mergeCell ref="W1437:W1438"/>
    <mergeCell ref="X1437:X1438"/>
    <mergeCell ref="Y1437:Y1438"/>
    <mergeCell ref="AB1437:AB1438"/>
    <mergeCell ref="X1430:X1431"/>
    <mergeCell ref="Y1430:Y1431"/>
    <mergeCell ref="AB1473:AB1476"/>
    <mergeCell ref="Y1392:Y1393"/>
    <mergeCell ref="Z1392:Z1393"/>
    <mergeCell ref="AA1392:AA1393"/>
    <mergeCell ref="AC1322:AC1323"/>
    <mergeCell ref="AD1322:AD1323"/>
    <mergeCell ref="AD1309:AD1310"/>
    <mergeCell ref="AC1319:AC1320"/>
    <mergeCell ref="AD1319:AD1320"/>
    <mergeCell ref="U1322:U1323"/>
    <mergeCell ref="V1322:V1323"/>
    <mergeCell ref="W1322:W1323"/>
    <mergeCell ref="X1322:X1323"/>
    <mergeCell ref="AD1316:AD1318"/>
    <mergeCell ref="AA1307:AA1308"/>
    <mergeCell ref="AB1307:AB1308"/>
    <mergeCell ref="AC1307:AC1308"/>
    <mergeCell ref="U1319:U1320"/>
    <mergeCell ref="V1319:V1320"/>
    <mergeCell ref="W1307:W1308"/>
    <mergeCell ref="X1307:X1308"/>
    <mergeCell ref="Y1307:Y1308"/>
    <mergeCell ref="U1348:U1350"/>
    <mergeCell ref="V1348:V1350"/>
    <mergeCell ref="W1348:W1350"/>
    <mergeCell ref="X1348:X1350"/>
    <mergeCell ref="Y1348:Y1350"/>
    <mergeCell ref="AA1309:AA1310"/>
    <mergeCell ref="AB1309:AB1310"/>
    <mergeCell ref="U1313:U1314"/>
    <mergeCell ref="V1313:V1314"/>
    <mergeCell ref="W1313:W1314"/>
    <mergeCell ref="X1313:X1314"/>
    <mergeCell ref="Y1313:Y1314"/>
    <mergeCell ref="Z1313:Z1314"/>
    <mergeCell ref="AA1313:AA1314"/>
    <mergeCell ref="AB1313:AB1314"/>
    <mergeCell ref="AC1313:AC1314"/>
    <mergeCell ref="AD1313:AD1314"/>
    <mergeCell ref="AD1311:AD1312"/>
    <mergeCell ref="U1316:U1318"/>
    <mergeCell ref="V1316:V1318"/>
    <mergeCell ref="W1316:W1318"/>
    <mergeCell ref="X1316:X1318"/>
    <mergeCell ref="Y1316:Y1318"/>
    <mergeCell ref="Z1316:Z1318"/>
    <mergeCell ref="AA1316:AA1318"/>
    <mergeCell ref="AB1316:AB1318"/>
    <mergeCell ref="AC1316:AC1318"/>
    <mergeCell ref="U1311:U1312"/>
    <mergeCell ref="V1311:V1312"/>
    <mergeCell ref="W1311:W1312"/>
    <mergeCell ref="X1311:X1312"/>
    <mergeCell ref="Y1311:Y1312"/>
    <mergeCell ref="X1319:X1320"/>
    <mergeCell ref="Y1319:Y1320"/>
    <mergeCell ref="U1326:U1329"/>
    <mergeCell ref="V1326:V1329"/>
    <mergeCell ref="W1326:W1329"/>
    <mergeCell ref="Y1326:Y1329"/>
    <mergeCell ref="Z1326:Z1329"/>
    <mergeCell ref="AA1326:AA1329"/>
    <mergeCell ref="AB1326:AB1329"/>
    <mergeCell ref="AC1326:AC1329"/>
    <mergeCell ref="AD1326:AD1329"/>
    <mergeCell ref="AA1338:AA1340"/>
    <mergeCell ref="AB1338:AB1340"/>
    <mergeCell ref="Z1319:Z1320"/>
    <mergeCell ref="V1293:V1294"/>
    <mergeCell ref="Z1299:Z1300"/>
    <mergeCell ref="AA1299:AA1300"/>
    <mergeCell ref="AB1299:AB1300"/>
    <mergeCell ref="AC1299:AC1300"/>
    <mergeCell ref="AD1299:AD1300"/>
    <mergeCell ref="U1303:U1304"/>
    <mergeCell ref="V1303:V1304"/>
    <mergeCell ref="W1303:W1304"/>
    <mergeCell ref="X1303:X1304"/>
    <mergeCell ref="Y1303:Y1304"/>
    <mergeCell ref="Z1303:Z1304"/>
    <mergeCell ref="AB1248:AB1249"/>
    <mergeCell ref="V1234:V1235"/>
    <mergeCell ref="W1244:W1245"/>
    <mergeCell ref="X1244:X1245"/>
    <mergeCell ref="AB1244:AB1245"/>
    <mergeCell ref="AC1244:AC1245"/>
    <mergeCell ref="Z1279:Z1280"/>
    <mergeCell ref="W1279:W1280"/>
    <mergeCell ref="X1279:X1280"/>
    <mergeCell ref="V1262:V1263"/>
    <mergeCell ref="W1262:W1263"/>
    <mergeCell ref="X1262:X1263"/>
    <mergeCell ref="Y1262:Y1263"/>
    <mergeCell ref="Z1262:Z1263"/>
    <mergeCell ref="AA1262:AA1263"/>
    <mergeCell ref="AB1262:AB1263"/>
    <mergeCell ref="AC1262:AC1263"/>
    <mergeCell ref="AD1262:AD1263"/>
    <mergeCell ref="Z1290:Z1291"/>
    <mergeCell ref="Y1290:Y1291"/>
    <mergeCell ref="U1290:U1291"/>
    <mergeCell ref="V1290:V1291"/>
    <mergeCell ref="W1290:W1291"/>
    <mergeCell ref="X1290:X1291"/>
    <mergeCell ref="AD1252:AD1253"/>
    <mergeCell ref="AB1258:AB1259"/>
    <mergeCell ref="W1293:W1294"/>
    <mergeCell ref="X1293:X1294"/>
    <mergeCell ref="Y1293:Y1294"/>
    <mergeCell ref="Z1293:Z1294"/>
    <mergeCell ref="AA1293:AA1294"/>
    <mergeCell ref="Y1244:Y1245"/>
    <mergeCell ref="Z1244:Z1245"/>
    <mergeCell ref="Y1258:Y1259"/>
    <mergeCell ref="Z1258:Z1259"/>
    <mergeCell ref="AA1258:AA1259"/>
    <mergeCell ref="AC1258:AC1259"/>
    <mergeCell ref="AD1258:AD1259"/>
    <mergeCell ref="U1258:U1259"/>
    <mergeCell ref="U1231:U1232"/>
    <mergeCell ref="V1231:V1232"/>
    <mergeCell ref="W1231:W1232"/>
    <mergeCell ref="X1231:X1232"/>
    <mergeCell ref="Y1231:Y1232"/>
    <mergeCell ref="U1224:U1225"/>
    <mergeCell ref="V1224:V1225"/>
    <mergeCell ref="W1224:W1225"/>
    <mergeCell ref="X1224:X1225"/>
    <mergeCell ref="Y1224:Y1225"/>
    <mergeCell ref="Z1224:Z1225"/>
    <mergeCell ref="AA1224:AA1225"/>
    <mergeCell ref="AB1224:AB1225"/>
    <mergeCell ref="AC1224:AC1225"/>
    <mergeCell ref="AD1224:AD1225"/>
    <mergeCell ref="U1226:U1227"/>
    <mergeCell ref="V1226:V1227"/>
    <mergeCell ref="W1226:W1227"/>
    <mergeCell ref="X1226:X1227"/>
    <mergeCell ref="Y1226:Y1227"/>
    <mergeCell ref="AB1226:AB1227"/>
    <mergeCell ref="AC1226:AC1227"/>
    <mergeCell ref="AA1231:AA1232"/>
    <mergeCell ref="AB1231:AB1232"/>
    <mergeCell ref="AC1231:AC1232"/>
    <mergeCell ref="Z1231:Z1232"/>
    <mergeCell ref="AD1231:AD1232"/>
    <mergeCell ref="Z1208:Z1209"/>
    <mergeCell ref="AA1208:AA1209"/>
    <mergeCell ref="AB1208:AB1209"/>
    <mergeCell ref="AC1208:AC1209"/>
    <mergeCell ref="Y1252:Y1253"/>
    <mergeCell ref="Z1252:Z1253"/>
    <mergeCell ref="AA1252:AA1253"/>
    <mergeCell ref="AB1252:AB1253"/>
    <mergeCell ref="AC1252:AC1253"/>
    <mergeCell ref="Y1242:Y1243"/>
    <mergeCell ref="Z1242:Z1243"/>
    <mergeCell ref="AA1242:AA1243"/>
    <mergeCell ref="AB1242:AB1243"/>
    <mergeCell ref="AC1242:AC1243"/>
    <mergeCell ref="AD1242:AD1243"/>
    <mergeCell ref="U1248:U1249"/>
    <mergeCell ref="AA961:AA964"/>
    <mergeCell ref="AB961:AB964"/>
    <mergeCell ref="AC961:AC964"/>
    <mergeCell ref="AD961:AD964"/>
    <mergeCell ref="AB965:AB966"/>
    <mergeCell ref="AC965:AC966"/>
    <mergeCell ref="AD965:AD966"/>
    <mergeCell ref="U980:U981"/>
    <mergeCell ref="V980:V981"/>
    <mergeCell ref="W980:W981"/>
    <mergeCell ref="X980:X981"/>
    <mergeCell ref="Y980:Y981"/>
    <mergeCell ref="Z980:Z981"/>
    <mergeCell ref="AA980:AA981"/>
    <mergeCell ref="AB980:AB981"/>
    <mergeCell ref="AC980:AC981"/>
    <mergeCell ref="AD980:AD981"/>
    <mergeCell ref="U983:U984"/>
    <mergeCell ref="V983:V984"/>
    <mergeCell ref="AC994:AC995"/>
    <mergeCell ref="AD994:AD995"/>
    <mergeCell ref="U999:U1000"/>
    <mergeCell ref="V999:V1000"/>
    <mergeCell ref="W999:W1000"/>
    <mergeCell ref="X999:X1000"/>
    <mergeCell ref="Y999:Y1000"/>
    <mergeCell ref="Z999:Z1000"/>
    <mergeCell ref="AA999:AA1000"/>
    <mergeCell ref="AB999:AB1000"/>
    <mergeCell ref="AC999:AC1000"/>
    <mergeCell ref="AB1001:AB1003"/>
    <mergeCell ref="AC1001:AC1003"/>
    <mergeCell ref="AD1001:AD1003"/>
    <mergeCell ref="W976:W977"/>
    <mergeCell ref="X976:X977"/>
    <mergeCell ref="Y976:Y977"/>
    <mergeCell ref="W986:W988"/>
    <mergeCell ref="Y983:Y984"/>
    <mergeCell ref="X983:X984"/>
    <mergeCell ref="V976:V977"/>
    <mergeCell ref="AA983:AA984"/>
    <mergeCell ref="AB983:AB984"/>
    <mergeCell ref="AC983:AC984"/>
    <mergeCell ref="AD983:AD984"/>
    <mergeCell ref="U971:U972"/>
    <mergeCell ref="V971:V972"/>
    <mergeCell ref="W971:W972"/>
    <mergeCell ref="X971:X972"/>
    <mergeCell ref="Y971:Y972"/>
    <mergeCell ref="Z971:Z972"/>
    <mergeCell ref="AA971:AA972"/>
    <mergeCell ref="U965:U966"/>
    <mergeCell ref="Z983:Z984"/>
    <mergeCell ref="V965:V966"/>
    <mergeCell ref="W965:W966"/>
    <mergeCell ref="X965:X966"/>
    <mergeCell ref="Y965:Y966"/>
    <mergeCell ref="Z965:Z966"/>
    <mergeCell ref="AA965:AA966"/>
    <mergeCell ref="AB971:AB972"/>
    <mergeCell ref="AC971:AC972"/>
    <mergeCell ref="AD971:AD972"/>
    <mergeCell ref="U1001:U1003"/>
    <mergeCell ref="V1001:V1003"/>
    <mergeCell ref="L1226:L1227"/>
    <mergeCell ref="P1153:P1154"/>
    <mergeCell ref="Q1153:Q1154"/>
    <mergeCell ref="P1133:P1134"/>
    <mergeCell ref="O1190:O1191"/>
    <mergeCell ref="R1190:R1191"/>
    <mergeCell ref="I1206:I1207"/>
    <mergeCell ref="J1206:J1207"/>
    <mergeCell ref="K1206:K1207"/>
    <mergeCell ref="AB1202:AB1203"/>
    <mergeCell ref="AC1202:AC1203"/>
    <mergeCell ref="U1206:U1207"/>
    <mergeCell ref="V1206:V1207"/>
    <mergeCell ref="W1206:W1207"/>
    <mergeCell ref="X1206:X1207"/>
    <mergeCell ref="U1169:U1170"/>
    <mergeCell ref="V1169:V1170"/>
    <mergeCell ref="V1068:V1069"/>
    <mergeCell ref="U1042:U1043"/>
    <mergeCell ref="V1042:V1043"/>
    <mergeCell ref="U1030:U1031"/>
    <mergeCell ref="Y1105:Y1109"/>
    <mergeCell ref="V1060:V1062"/>
    <mergeCell ref="U1033:U1035"/>
    <mergeCell ref="V1033:V1035"/>
    <mergeCell ref="W1033:W1035"/>
    <mergeCell ref="X1033:X1035"/>
    <mergeCell ref="T1090:T1092"/>
    <mergeCell ref="AD990:AD991"/>
    <mergeCell ref="AB1005:AB1006"/>
    <mergeCell ref="Z976:Z977"/>
    <mergeCell ref="AA976:AA977"/>
    <mergeCell ref="AC1005:AC1006"/>
    <mergeCell ref="AD1005:AD1006"/>
    <mergeCell ref="U1007:U1008"/>
    <mergeCell ref="V1007:V1008"/>
    <mergeCell ref="W1007:W1008"/>
    <mergeCell ref="X1007:X1008"/>
    <mergeCell ref="Y1007:Y1008"/>
    <mergeCell ref="Z1007:Z1008"/>
    <mergeCell ref="H1146:H1149"/>
    <mergeCell ref="H1151:H1152"/>
    <mergeCell ref="Y1206:Y1207"/>
    <mergeCell ref="Z1206:Z1207"/>
    <mergeCell ref="AA1206:AA1207"/>
    <mergeCell ref="AB1206:AB1207"/>
    <mergeCell ref="AC1206:AC1207"/>
    <mergeCell ref="V1132:V1134"/>
    <mergeCell ref="AB1177:AB1178"/>
    <mergeCell ref="AC1177:AC1178"/>
    <mergeCell ref="AC1188:AC1189"/>
    <mergeCell ref="Z1182:Z1183"/>
    <mergeCell ref="AA1182:AA1183"/>
    <mergeCell ref="U1173:U1174"/>
    <mergeCell ref="V1173:V1174"/>
    <mergeCell ref="Y1068:Y1069"/>
    <mergeCell ref="U1132:U1134"/>
    <mergeCell ref="U1151:U1152"/>
    <mergeCell ref="V1151:V1152"/>
    <mergeCell ref="W1151:W1152"/>
    <mergeCell ref="X1151:X1152"/>
    <mergeCell ref="Y1151:Y1152"/>
    <mergeCell ref="Z1151:Z1152"/>
    <mergeCell ref="AA1151:AA1152"/>
    <mergeCell ref="AB1151:AB1152"/>
    <mergeCell ref="AC1151:AC1152"/>
    <mergeCell ref="AB1135:AB1136"/>
    <mergeCell ref="AC1135:AC1136"/>
    <mergeCell ref="AB1105:AB1109"/>
    <mergeCell ref="AC1105:AC1109"/>
    <mergeCell ref="AB1090:AB1092"/>
    <mergeCell ref="AC1090:AC1092"/>
    <mergeCell ref="AB1068:AB1069"/>
    <mergeCell ref="X1177:X1178"/>
    <mergeCell ref="Z1177:Z1178"/>
    <mergeCell ref="AA1177:AA1178"/>
    <mergeCell ref="AC1068:AC1069"/>
    <mergeCell ref="T1153:T1154"/>
    <mergeCell ref="P1188:P1189"/>
    <mergeCell ref="Q1188:Q1189"/>
    <mergeCell ref="P1190:P1191"/>
    <mergeCell ref="Q1190:Q1191"/>
    <mergeCell ref="X1190:X1191"/>
    <mergeCell ref="Y1190:Y1191"/>
    <mergeCell ref="Z1190:Z1191"/>
    <mergeCell ref="U1195:U1197"/>
    <mergeCell ref="V1195:V1197"/>
    <mergeCell ref="W1195:W1197"/>
    <mergeCell ref="X1195:X1197"/>
    <mergeCell ref="N1206:N1207"/>
    <mergeCell ref="R1206:R1207"/>
    <mergeCell ref="AA1007:AA1008"/>
    <mergeCell ref="AB1007:AB1008"/>
    <mergeCell ref="AC1007:AC1008"/>
    <mergeCell ref="AD1007:AD1008"/>
    <mergeCell ref="U994:U995"/>
    <mergeCell ref="V994:V995"/>
    <mergeCell ref="Y1001:Y1003"/>
    <mergeCell ref="AA1190:AA1191"/>
    <mergeCell ref="AB1190:AB1191"/>
    <mergeCell ref="AC1190:AC1191"/>
    <mergeCell ref="AD1190:AD1191"/>
    <mergeCell ref="AD1173:AD1174"/>
    <mergeCell ref="U1177:U1178"/>
    <mergeCell ref="V1177:V1178"/>
    <mergeCell ref="W1177:W1178"/>
    <mergeCell ref="AA1068:AA1069"/>
    <mergeCell ref="W1030:W1031"/>
    <mergeCell ref="X1030:X1031"/>
    <mergeCell ref="Y1030:Y1031"/>
    <mergeCell ref="Z1030:Z1031"/>
    <mergeCell ref="AA1030:AA1031"/>
    <mergeCell ref="AD1177:AD1178"/>
    <mergeCell ref="AD1188:AD1189"/>
    <mergeCell ref="W1173:W1174"/>
    <mergeCell ref="X1173:X1174"/>
    <mergeCell ref="Y1173:Y1174"/>
    <mergeCell ref="AB1182:AB1183"/>
    <mergeCell ref="AC1182:AC1183"/>
    <mergeCell ref="AD1182:AD1183"/>
    <mergeCell ref="Y1188:Y1189"/>
    <mergeCell ref="Z1188:Z1189"/>
    <mergeCell ref="AA1188:AA1189"/>
    <mergeCell ref="AB1188:AB1189"/>
    <mergeCell ref="Z1173:Z1174"/>
    <mergeCell ref="AA1173:AA1174"/>
    <mergeCell ref="Y1177:Y1178"/>
    <mergeCell ref="AB1173:AB1174"/>
    <mergeCell ref="AC1173:AC1174"/>
    <mergeCell ref="U1182:U1183"/>
    <mergeCell ref="V1182:V1183"/>
    <mergeCell ref="W1182:W1183"/>
    <mergeCell ref="X1182:X1183"/>
    <mergeCell ref="Y1182:Y1183"/>
    <mergeCell ref="U1190:U1191"/>
    <mergeCell ref="V1190:V1191"/>
    <mergeCell ref="W1190:W1191"/>
    <mergeCell ref="AB1169:AB1170"/>
    <mergeCell ref="AC1169:AC1170"/>
    <mergeCell ref="AD1169:AD1170"/>
    <mergeCell ref="AB1166:AB1167"/>
    <mergeCell ref="AC1166:AC1167"/>
    <mergeCell ref="AD1166:AD1167"/>
    <mergeCell ref="U1158:U1160"/>
    <mergeCell ref="V1158:V1160"/>
    <mergeCell ref="W1158:W1160"/>
    <mergeCell ref="X1158:X1160"/>
    <mergeCell ref="Y1158:Y1160"/>
    <mergeCell ref="Z1158:Z1160"/>
    <mergeCell ref="AA1158:AA1160"/>
    <mergeCell ref="AB1158:AB1160"/>
    <mergeCell ref="AC1158:AC1160"/>
    <mergeCell ref="AD1158:AD1160"/>
    <mergeCell ref="AB1153:AB1154"/>
    <mergeCell ref="AC1153:AC1154"/>
    <mergeCell ref="T781:T784"/>
    <mergeCell ref="D721:D722"/>
    <mergeCell ref="N807:N808"/>
    <mergeCell ref="O807:O808"/>
    <mergeCell ref="H821:H822"/>
    <mergeCell ref="T872:T873"/>
    <mergeCell ref="T875:T876"/>
    <mergeCell ref="T880:T881"/>
    <mergeCell ref="M782:M784"/>
    <mergeCell ref="N782:N784"/>
    <mergeCell ref="D821:D822"/>
    <mergeCell ref="O794:O796"/>
    <mergeCell ref="B853:B858"/>
    <mergeCell ref="AA954:AA955"/>
    <mergeCell ref="U951:U953"/>
    <mergeCell ref="V951:V953"/>
    <mergeCell ref="W951:W953"/>
    <mergeCell ref="X951:X953"/>
    <mergeCell ref="Y951:Y953"/>
    <mergeCell ref="Z951:Z953"/>
    <mergeCell ref="U956:U957"/>
    <mergeCell ref="D934:D936"/>
    <mergeCell ref="Z956:Z957"/>
    <mergeCell ref="U954:U955"/>
    <mergeCell ref="H853:H858"/>
    <mergeCell ref="H872:H873"/>
    <mergeCell ref="Y896:Y897"/>
    <mergeCell ref="W815:W816"/>
    <mergeCell ref="X815:X816"/>
    <mergeCell ref="Y815:Y816"/>
    <mergeCell ref="G886:G887"/>
    <mergeCell ref="Y781:Y784"/>
    <mergeCell ref="V781:V784"/>
    <mergeCell ref="W781:W784"/>
    <mergeCell ref="X781:X784"/>
    <mergeCell ref="E900:E901"/>
    <mergeCell ref="O839:O840"/>
    <mergeCell ref="R839:R840"/>
    <mergeCell ref="W756:W757"/>
    <mergeCell ref="X756:X757"/>
    <mergeCell ref="X737:X738"/>
    <mergeCell ref="T726:T728"/>
    <mergeCell ref="T729:T730"/>
    <mergeCell ref="T732:T733"/>
    <mergeCell ref="T721:T722"/>
    <mergeCell ref="S739:S741"/>
    <mergeCell ref="S745:S747"/>
    <mergeCell ref="S875:S876"/>
    <mergeCell ref="R758:R759"/>
    <mergeCell ref="C896:C897"/>
    <mergeCell ref="F856:F858"/>
    <mergeCell ref="AA956:AA957"/>
    <mergeCell ref="B940:B941"/>
    <mergeCell ref="B948:B949"/>
    <mergeCell ref="H890:H892"/>
    <mergeCell ref="H896:H897"/>
    <mergeCell ref="D768:D769"/>
    <mergeCell ref="H754:H755"/>
    <mergeCell ref="H756:H757"/>
    <mergeCell ref="H761:H763"/>
    <mergeCell ref="H768:H769"/>
    <mergeCell ref="D853:D858"/>
    <mergeCell ref="U896:U897"/>
    <mergeCell ref="V896:V897"/>
    <mergeCell ref="O756:O757"/>
    <mergeCell ref="R756:R757"/>
    <mergeCell ref="O782:O784"/>
    <mergeCell ref="R782:R784"/>
    <mergeCell ref="T761:T763"/>
    <mergeCell ref="T768:T769"/>
    <mergeCell ref="T890:T892"/>
    <mergeCell ref="T896:T897"/>
    <mergeCell ref="T773:T775"/>
    <mergeCell ref="K756:K757"/>
    <mergeCell ref="L756:L757"/>
    <mergeCell ref="AA781:AA784"/>
    <mergeCell ref="AB781:AB784"/>
    <mergeCell ref="AC781:AC784"/>
    <mergeCell ref="AD781:AD784"/>
    <mergeCell ref="U761:U763"/>
    <mergeCell ref="V761:V763"/>
    <mergeCell ref="W761:W763"/>
    <mergeCell ref="X761:X763"/>
    <mergeCell ref="Y761:Y763"/>
    <mergeCell ref="Z761:Z763"/>
    <mergeCell ref="AA689:AA691"/>
    <mergeCell ref="AB689:AB691"/>
    <mergeCell ref="AC689:AC691"/>
    <mergeCell ref="AD689:AD691"/>
    <mergeCell ref="Z896:Z897"/>
    <mergeCell ref="AA896:AA897"/>
    <mergeCell ref="AB896:AB897"/>
    <mergeCell ref="AC896:AC897"/>
    <mergeCell ref="AD896:AD897"/>
    <mergeCell ref="AC872:AC873"/>
    <mergeCell ref="AD872:AD873"/>
    <mergeCell ref="U875:U876"/>
    <mergeCell ref="V875:V876"/>
    <mergeCell ref="W875:W876"/>
    <mergeCell ref="X875:X876"/>
    <mergeCell ref="Y875:Y876"/>
    <mergeCell ref="Z875:Z876"/>
    <mergeCell ref="AA875:AA876"/>
    <mergeCell ref="AB875:AB876"/>
    <mergeCell ref="AC875:AC876"/>
    <mergeCell ref="AD875:AD876"/>
    <mergeCell ref="U880:U881"/>
    <mergeCell ref="V880:V881"/>
    <mergeCell ref="W880:W881"/>
    <mergeCell ref="X880:X881"/>
    <mergeCell ref="Y880:Y881"/>
    <mergeCell ref="Z880:Z881"/>
    <mergeCell ref="AA880:AA881"/>
    <mergeCell ref="AB880:AB881"/>
    <mergeCell ref="AC880:AC881"/>
    <mergeCell ref="AD880:AD881"/>
    <mergeCell ref="U882:U883"/>
    <mergeCell ref="V882:V883"/>
    <mergeCell ref="W882:W883"/>
    <mergeCell ref="K726:K728"/>
    <mergeCell ref="L726:L728"/>
    <mergeCell ref="X882:X883"/>
    <mergeCell ref="Y882:Y883"/>
    <mergeCell ref="Z882:Z883"/>
    <mergeCell ref="AA882:AA883"/>
    <mergeCell ref="AB882:AB883"/>
    <mergeCell ref="AC882:AC883"/>
    <mergeCell ref="AD882:AD883"/>
    <mergeCell ref="Z689:Z691"/>
    <mergeCell ref="V673:V674"/>
    <mergeCell ref="W673:W674"/>
    <mergeCell ref="AC678:AC679"/>
    <mergeCell ref="AD678:AD679"/>
    <mergeCell ref="U682:U684"/>
    <mergeCell ref="Y749:Y751"/>
    <mergeCell ref="Z749:Z751"/>
    <mergeCell ref="AA749:AA751"/>
    <mergeCell ref="AB749:AB751"/>
    <mergeCell ref="AC749:AC751"/>
    <mergeCell ref="AD749:AD751"/>
    <mergeCell ref="U737:U738"/>
    <mergeCell ref="V737:V738"/>
    <mergeCell ref="W737:W738"/>
    <mergeCell ref="U689:U691"/>
    <mergeCell ref="V689:V691"/>
    <mergeCell ref="W689:W691"/>
    <mergeCell ref="Z734:Z735"/>
    <mergeCell ref="AA734:AA735"/>
    <mergeCell ref="AB734:AB735"/>
    <mergeCell ref="AC734:AC735"/>
    <mergeCell ref="AD734:AD735"/>
    <mergeCell ref="AB732:AB733"/>
    <mergeCell ref="AC732:AC733"/>
    <mergeCell ref="AD732:AD733"/>
    <mergeCell ref="U718:U719"/>
    <mergeCell ref="V718:V719"/>
    <mergeCell ref="W718:W719"/>
    <mergeCell ref="X718:X719"/>
    <mergeCell ref="Y718:Y719"/>
    <mergeCell ref="Z718:Z719"/>
    <mergeCell ref="AA718:AA719"/>
    <mergeCell ref="AB718:AB719"/>
    <mergeCell ref="AC718:AC719"/>
    <mergeCell ref="AD718:AD719"/>
    <mergeCell ref="AC721:AC722"/>
    <mergeCell ref="Y678:Y679"/>
    <mergeCell ref="Z678:Z679"/>
    <mergeCell ref="W732:W733"/>
    <mergeCell ref="X732:X733"/>
    <mergeCell ref="Y732:Y733"/>
    <mergeCell ref="Z732:Z733"/>
    <mergeCell ref="AA732:AA733"/>
    <mergeCell ref="AB721:AB722"/>
    <mergeCell ref="W721:W722"/>
    <mergeCell ref="X721:X722"/>
    <mergeCell ref="Z726:Z728"/>
    <mergeCell ref="Y721:Y722"/>
    <mergeCell ref="Z721:Z722"/>
    <mergeCell ref="AA721:AA722"/>
    <mergeCell ref="U726:U728"/>
    <mergeCell ref="AA726:AA728"/>
    <mergeCell ref="AD729:AD730"/>
    <mergeCell ref="U729:U730"/>
    <mergeCell ref="V729:V730"/>
    <mergeCell ref="W729:W730"/>
    <mergeCell ref="X729:X730"/>
    <mergeCell ref="U749:U751"/>
    <mergeCell ref="U734:U735"/>
    <mergeCell ref="U732:U733"/>
    <mergeCell ref="Y729:Y730"/>
    <mergeCell ref="Z729:Z730"/>
    <mergeCell ref="AA729:AA730"/>
    <mergeCell ref="H729:H730"/>
    <mergeCell ref="Z781:Z784"/>
    <mergeCell ref="AA756:AA757"/>
    <mergeCell ref="AB756:AB757"/>
    <mergeCell ref="AC756:AC757"/>
    <mergeCell ref="AD756:AD757"/>
    <mergeCell ref="AA678:AA679"/>
    <mergeCell ref="AB678:AB679"/>
    <mergeCell ref="AA657:AA659"/>
    <mergeCell ref="AB657:AB659"/>
    <mergeCell ref="AC657:AC659"/>
    <mergeCell ref="AD657:AD659"/>
    <mergeCell ref="V682:V684"/>
    <mergeCell ref="W682:W684"/>
    <mergeCell ref="X682:X684"/>
    <mergeCell ref="Y682:Y684"/>
    <mergeCell ref="Z682:Z684"/>
    <mergeCell ref="AA682:AA684"/>
    <mergeCell ref="AB682:AB684"/>
    <mergeCell ref="AC682:AC684"/>
    <mergeCell ref="AD682:AD684"/>
    <mergeCell ref="X673:X674"/>
    <mergeCell ref="Y673:Y674"/>
    <mergeCell ref="Z673:Z674"/>
    <mergeCell ref="AA673:AA674"/>
    <mergeCell ref="AB673:AB674"/>
    <mergeCell ref="AA660:AA661"/>
    <mergeCell ref="AB660:AB661"/>
    <mergeCell ref="AC660:AC661"/>
    <mergeCell ref="AD660:AD661"/>
    <mergeCell ref="Y737:Y738"/>
    <mergeCell ref="Z737:Z738"/>
    <mergeCell ref="AA737:AA738"/>
    <mergeCell ref="AB737:AB738"/>
    <mergeCell ref="Y756:Y757"/>
    <mergeCell ref="Z756:Z757"/>
    <mergeCell ref="U739:U741"/>
    <mergeCell ref="V739:V741"/>
    <mergeCell ref="W739:W741"/>
    <mergeCell ref="X739:X741"/>
    <mergeCell ref="Y739:Y741"/>
    <mergeCell ref="Z739:Z741"/>
    <mergeCell ref="AA739:AA741"/>
    <mergeCell ref="Y689:Y691"/>
    <mergeCell ref="Z657:Z659"/>
    <mergeCell ref="AC673:AC674"/>
    <mergeCell ref="AD673:AD674"/>
    <mergeCell ref="U678:U679"/>
    <mergeCell ref="V678:V679"/>
    <mergeCell ref="W678:W679"/>
    <mergeCell ref="X678:X679"/>
    <mergeCell ref="Z664:Z666"/>
    <mergeCell ref="AA664:AA666"/>
    <mergeCell ref="V670:V671"/>
    <mergeCell ref="W670:W671"/>
    <mergeCell ref="X670:X671"/>
    <mergeCell ref="Y670:Y671"/>
    <mergeCell ref="Z670:Z671"/>
    <mergeCell ref="AA670:AA671"/>
    <mergeCell ref="AB670:AB671"/>
    <mergeCell ref="AC670:AC671"/>
    <mergeCell ref="AD670:AD671"/>
    <mergeCell ref="U673:U674"/>
    <mergeCell ref="X689:X691"/>
    <mergeCell ref="Y653:Y655"/>
    <mergeCell ref="Z653:Z655"/>
    <mergeCell ref="X664:X666"/>
    <mergeCell ref="U670:U671"/>
    <mergeCell ref="Y664:Y666"/>
    <mergeCell ref="AB664:AB666"/>
    <mergeCell ref="AC664:AC666"/>
    <mergeCell ref="AD664:AD666"/>
    <mergeCell ref="U668:U669"/>
    <mergeCell ref="V668:V669"/>
    <mergeCell ref="W668:W669"/>
    <mergeCell ref="X668:X669"/>
    <mergeCell ref="K597:K599"/>
    <mergeCell ref="L597:L599"/>
    <mergeCell ref="Q647:Q648"/>
    <mergeCell ref="AD653:AD655"/>
    <mergeCell ref="T647:T648"/>
    <mergeCell ref="U647:U648"/>
    <mergeCell ref="V647:V648"/>
    <mergeCell ref="W647:W648"/>
    <mergeCell ref="X647:X648"/>
    <mergeCell ref="Y647:Y648"/>
    <mergeCell ref="Z647:Z648"/>
    <mergeCell ref="AA647:AA648"/>
    <mergeCell ref="U626:U627"/>
    <mergeCell ref="V626:V627"/>
    <mergeCell ref="W626:W627"/>
    <mergeCell ref="X626:X627"/>
    <mergeCell ref="Y626:Y627"/>
    <mergeCell ref="Z626:Z627"/>
    <mergeCell ref="AA626:AA627"/>
    <mergeCell ref="AB626:AB627"/>
    <mergeCell ref="AC626:AC627"/>
    <mergeCell ref="AD626:AD627"/>
    <mergeCell ref="U650:U651"/>
    <mergeCell ref="V650:V651"/>
    <mergeCell ref="W650:W651"/>
    <mergeCell ref="X650:X651"/>
    <mergeCell ref="Y650:Y651"/>
    <mergeCell ref="Z650:Z651"/>
    <mergeCell ref="AA650:AA651"/>
    <mergeCell ref="AB650:AB651"/>
    <mergeCell ref="AC650:AC651"/>
    <mergeCell ref="AD650:AD651"/>
    <mergeCell ref="AB647:AB648"/>
    <mergeCell ref="AB653:AB655"/>
    <mergeCell ref="AC653:AC655"/>
    <mergeCell ref="Y662:Y663"/>
    <mergeCell ref="Z662:Z663"/>
    <mergeCell ref="AA662:AA663"/>
    <mergeCell ref="AB662:AB663"/>
    <mergeCell ref="AC662:AC663"/>
    <mergeCell ref="AD662:AD663"/>
    <mergeCell ref="U664:U666"/>
    <mergeCell ref="V664:V666"/>
    <mergeCell ref="W664:W666"/>
    <mergeCell ref="AD619:AD621"/>
    <mergeCell ref="AA653:AA655"/>
    <mergeCell ref="Z608:Z610"/>
    <mergeCell ref="U660:U661"/>
    <mergeCell ref="W660:W661"/>
    <mergeCell ref="X660:X661"/>
    <mergeCell ref="Y660:Y661"/>
    <mergeCell ref="Z660:Z661"/>
    <mergeCell ref="AD597:AD599"/>
    <mergeCell ref="AD608:AD610"/>
    <mergeCell ref="AD615:AD616"/>
    <mergeCell ref="AB613:AB614"/>
    <mergeCell ref="AC613:AC614"/>
    <mergeCell ref="AD613:AD614"/>
    <mergeCell ref="X615:X616"/>
    <mergeCell ref="W608:W610"/>
    <mergeCell ref="Y595:Y596"/>
    <mergeCell ref="Z595:Z596"/>
    <mergeCell ref="AA595:AA596"/>
    <mergeCell ref="AB595:AB596"/>
    <mergeCell ref="AC595:AC596"/>
    <mergeCell ref="AD595:AD596"/>
    <mergeCell ref="U597:U599"/>
    <mergeCell ref="V597:V599"/>
    <mergeCell ref="W597:W599"/>
    <mergeCell ref="X597:X599"/>
    <mergeCell ref="W615:W616"/>
    <mergeCell ref="Y615:Y616"/>
    <mergeCell ref="Y668:Y669"/>
    <mergeCell ref="Z668:Z669"/>
    <mergeCell ref="AA668:AA669"/>
    <mergeCell ref="AB668:AB669"/>
    <mergeCell ref="AC668:AC669"/>
    <mergeCell ref="AD668:AD669"/>
    <mergeCell ref="U657:U659"/>
    <mergeCell ref="V657:V659"/>
    <mergeCell ref="W657:W659"/>
    <mergeCell ref="X657:X659"/>
    <mergeCell ref="Y657:Y659"/>
    <mergeCell ref="U619:U621"/>
    <mergeCell ref="V619:V621"/>
    <mergeCell ref="W619:W621"/>
    <mergeCell ref="X619:X621"/>
    <mergeCell ref="Y619:Y621"/>
    <mergeCell ref="Z619:Z621"/>
    <mergeCell ref="AA619:AA621"/>
    <mergeCell ref="AB619:AB621"/>
    <mergeCell ref="AC619:AC621"/>
    <mergeCell ref="Y597:Y599"/>
    <mergeCell ref="Z597:Z599"/>
    <mergeCell ref="AA597:AA599"/>
    <mergeCell ref="AB597:AB599"/>
    <mergeCell ref="AC597:AC599"/>
    <mergeCell ref="AA608:AA610"/>
    <mergeCell ref="AB608:AB610"/>
    <mergeCell ref="AC608:AC610"/>
    <mergeCell ref="U613:U614"/>
    <mergeCell ref="U615:U616"/>
    <mergeCell ref="V615:V616"/>
    <mergeCell ref="AC615:AC616"/>
    <mergeCell ref="V613:V614"/>
    <mergeCell ref="W613:W614"/>
    <mergeCell ref="X613:X614"/>
    <mergeCell ref="Y613:Y614"/>
    <mergeCell ref="Z613:Z614"/>
    <mergeCell ref="AA613:AA614"/>
    <mergeCell ref="AC647:AC648"/>
    <mergeCell ref="AD647:AD648"/>
    <mergeCell ref="U653:U655"/>
    <mergeCell ref="V653:V655"/>
    <mergeCell ref="W653:W655"/>
    <mergeCell ref="X653:X655"/>
    <mergeCell ref="Z571:Z572"/>
    <mergeCell ref="AA571:AA572"/>
    <mergeCell ref="AC571:AC572"/>
    <mergeCell ref="AA586:AA587"/>
    <mergeCell ref="Z588:Z589"/>
    <mergeCell ref="AA588:AA589"/>
    <mergeCell ref="AB588:AB589"/>
    <mergeCell ref="AC588:AC589"/>
    <mergeCell ref="Z615:Z616"/>
    <mergeCell ref="AA615:AA616"/>
    <mergeCell ref="AB615:AB616"/>
    <mergeCell ref="U595:U596"/>
    <mergeCell ref="V595:V596"/>
    <mergeCell ref="X592:X593"/>
    <mergeCell ref="Y592:Y593"/>
    <mergeCell ref="Z592:Z593"/>
    <mergeCell ref="AA592:AA593"/>
    <mergeCell ref="AB592:AB593"/>
    <mergeCell ref="AC592:AC593"/>
    <mergeCell ref="U565:U566"/>
    <mergeCell ref="V565:V566"/>
    <mergeCell ref="W565:W566"/>
    <mergeCell ref="W595:W596"/>
    <mergeCell ref="X595:X596"/>
    <mergeCell ref="Z573:Z574"/>
    <mergeCell ref="AA573:AA574"/>
    <mergeCell ref="U608:U610"/>
    <mergeCell ref="V608:V610"/>
    <mergeCell ref="X608:X610"/>
    <mergeCell ref="Y608:Y610"/>
    <mergeCell ref="AB573:AB574"/>
    <mergeCell ref="AA547:AA549"/>
    <mergeCell ref="AB547:AB549"/>
    <mergeCell ref="AC547:AC549"/>
    <mergeCell ref="V588:V589"/>
    <mergeCell ref="W588:W589"/>
    <mergeCell ref="A583:A584"/>
    <mergeCell ref="A592:A593"/>
    <mergeCell ref="Y571:Y572"/>
    <mergeCell ref="X588:X589"/>
    <mergeCell ref="Y588:Y589"/>
    <mergeCell ref="A578:A579"/>
    <mergeCell ref="A565:A566"/>
    <mergeCell ref="A547:A549"/>
    <mergeCell ref="P595:P596"/>
    <mergeCell ref="Q595:Q596"/>
    <mergeCell ref="P597:P599"/>
    <mergeCell ref="Q597:Q599"/>
    <mergeCell ref="P609:P610"/>
    <mergeCell ref="Q609:Q610"/>
    <mergeCell ref="D597:D599"/>
    <mergeCell ref="A608:A610"/>
    <mergeCell ref="D583:D584"/>
    <mergeCell ref="B576:B577"/>
    <mergeCell ref="D576:D577"/>
    <mergeCell ref="A561:A563"/>
    <mergeCell ref="A576:A577"/>
    <mergeCell ref="B571:B572"/>
    <mergeCell ref="D571:D572"/>
    <mergeCell ref="A571:A572"/>
    <mergeCell ref="I571:I572"/>
    <mergeCell ref="J571:J572"/>
    <mergeCell ref="K571:K572"/>
    <mergeCell ref="L609:L610"/>
    <mergeCell ref="A573:A574"/>
    <mergeCell ref="B573:B574"/>
    <mergeCell ref="X557:X559"/>
    <mergeCell ref="Y557:Y559"/>
    <mergeCell ref="V573:V574"/>
    <mergeCell ref="W573:W574"/>
    <mergeCell ref="X573:X574"/>
    <mergeCell ref="Y573:Y574"/>
    <mergeCell ref="I609:I610"/>
    <mergeCell ref="A597:A599"/>
    <mergeCell ref="R576:R577"/>
    <mergeCell ref="V571:V572"/>
    <mergeCell ref="W571:W572"/>
    <mergeCell ref="X571:X572"/>
    <mergeCell ref="B578:B579"/>
    <mergeCell ref="D578:D579"/>
    <mergeCell ref="H571:H572"/>
    <mergeCell ref="H573:H574"/>
    <mergeCell ref="H576:H577"/>
    <mergeCell ref="H578:H579"/>
    <mergeCell ref="F573:F574"/>
    <mergeCell ref="G573:G574"/>
    <mergeCell ref="P583:P584"/>
    <mergeCell ref="Q583:Q584"/>
    <mergeCell ref="S578:S579"/>
    <mergeCell ref="S580:S581"/>
    <mergeCell ref="X580:X581"/>
    <mergeCell ref="B547:B549"/>
    <mergeCell ref="D573:D574"/>
    <mergeCell ref="B583:B584"/>
    <mergeCell ref="H580:H581"/>
    <mergeCell ref="B580:B581"/>
    <mergeCell ref="D580:D581"/>
    <mergeCell ref="R595:R596"/>
    <mergeCell ref="I597:I599"/>
    <mergeCell ref="U588:U589"/>
    <mergeCell ref="AD571:AD572"/>
    <mergeCell ref="AC542:AC544"/>
    <mergeCell ref="AD542:AD544"/>
    <mergeCell ref="AA538:AA539"/>
    <mergeCell ref="AB538:AB539"/>
    <mergeCell ref="AC538:AC539"/>
    <mergeCell ref="AD538:AD539"/>
    <mergeCell ref="AA531:AA534"/>
    <mergeCell ref="AB531:AB534"/>
    <mergeCell ref="AC531:AC534"/>
    <mergeCell ref="AD531:AD534"/>
    <mergeCell ref="U550:U551"/>
    <mergeCell ref="V550:V551"/>
    <mergeCell ref="W550:W551"/>
    <mergeCell ref="X550:X551"/>
    <mergeCell ref="Y550:Y551"/>
    <mergeCell ref="Z550:Z551"/>
    <mergeCell ref="AA550:AA551"/>
    <mergeCell ref="AB550:AB551"/>
    <mergeCell ref="AC550:AC551"/>
    <mergeCell ref="AD550:AD551"/>
    <mergeCell ref="U531:U534"/>
    <mergeCell ref="V531:V534"/>
    <mergeCell ref="W531:W534"/>
    <mergeCell ref="X531:X534"/>
    <mergeCell ref="T540:T541"/>
    <mergeCell ref="T542:T544"/>
    <mergeCell ref="U538:U539"/>
    <mergeCell ref="B542:B544"/>
    <mergeCell ref="D542:D544"/>
    <mergeCell ref="Z583:Z584"/>
    <mergeCell ref="AD588:AD589"/>
    <mergeCell ref="U592:U593"/>
    <mergeCell ref="V592:V593"/>
    <mergeCell ref="W592:W593"/>
    <mergeCell ref="V578:V579"/>
    <mergeCell ref="W578:W579"/>
    <mergeCell ref="X578:X579"/>
    <mergeCell ref="Y578:Y579"/>
    <mergeCell ref="Z578:Z579"/>
    <mergeCell ref="AA578:AA579"/>
    <mergeCell ref="AB578:AB579"/>
    <mergeCell ref="AC578:AC579"/>
    <mergeCell ref="U573:U574"/>
    <mergeCell ref="AD592:AD593"/>
    <mergeCell ref="S588:S589"/>
    <mergeCell ref="G561:G563"/>
    <mergeCell ref="B565:B566"/>
    <mergeCell ref="D565:D566"/>
    <mergeCell ref="B561:B563"/>
    <mergeCell ref="D561:D563"/>
    <mergeCell ref="L548:L549"/>
    <mergeCell ref="M548:M549"/>
    <mergeCell ref="N548:N549"/>
    <mergeCell ref="O548:O549"/>
    <mergeCell ref="R548:R549"/>
    <mergeCell ref="R532:R534"/>
    <mergeCell ref="I548:I549"/>
    <mergeCell ref="J548:J549"/>
    <mergeCell ref="K548:K549"/>
    <mergeCell ref="D538:D539"/>
    <mergeCell ref="E538:E539"/>
    <mergeCell ref="P548:P549"/>
    <mergeCell ref="Q548:Q549"/>
    <mergeCell ref="AC515:AC516"/>
    <mergeCell ref="V526:V528"/>
    <mergeCell ref="W526:W528"/>
    <mergeCell ref="U522:U524"/>
    <mergeCell ref="V522:V524"/>
    <mergeCell ref="AA515:AA516"/>
    <mergeCell ref="AB515:AB516"/>
    <mergeCell ref="X565:X566"/>
    <mergeCell ref="Y565:Y566"/>
    <mergeCell ref="Z565:Z566"/>
    <mergeCell ref="AA565:AA566"/>
    <mergeCell ref="AB565:AB566"/>
    <mergeCell ref="AC565:AC566"/>
    <mergeCell ref="Y526:Y528"/>
    <mergeCell ref="Z526:Z528"/>
    <mergeCell ref="D547:D549"/>
    <mergeCell ref="H547:H549"/>
    <mergeCell ref="H550:H551"/>
    <mergeCell ref="H557:H559"/>
    <mergeCell ref="H561:H563"/>
    <mergeCell ref="H565:H566"/>
    <mergeCell ref="F565:F566"/>
    <mergeCell ref="G565:G566"/>
    <mergeCell ref="F561:F563"/>
    <mergeCell ref="U540:U541"/>
    <mergeCell ref="X540:X541"/>
    <mergeCell ref="Y540:Y541"/>
    <mergeCell ref="Z540:Z541"/>
    <mergeCell ref="AA540:AA541"/>
    <mergeCell ref="AB540:AB541"/>
    <mergeCell ref="Z557:Z559"/>
    <mergeCell ref="AA557:AA559"/>
    <mergeCell ref="AB557:AB559"/>
    <mergeCell ref="AC557:AC559"/>
    <mergeCell ref="N527:N528"/>
    <mergeCell ref="O527:O528"/>
    <mergeCell ref="R527:R528"/>
    <mergeCell ref="M532:M534"/>
    <mergeCell ref="X526:X528"/>
    <mergeCell ref="X515:X516"/>
    <mergeCell ref="Y515:Y516"/>
    <mergeCell ref="Z515:Z516"/>
    <mergeCell ref="AB542:AB544"/>
    <mergeCell ref="U542:U544"/>
    <mergeCell ref="V542:V544"/>
    <mergeCell ref="W542:W544"/>
    <mergeCell ref="Z538:Z539"/>
    <mergeCell ref="Y531:Y534"/>
    <mergeCell ref="Z531:Z534"/>
    <mergeCell ref="Z522:Z524"/>
    <mergeCell ref="AA522:AA524"/>
    <mergeCell ref="AB522:AB524"/>
    <mergeCell ref="AC522:AC524"/>
    <mergeCell ref="AD515:AD516"/>
    <mergeCell ref="AD511:AD512"/>
    <mergeCell ref="AA511:AA512"/>
    <mergeCell ref="AB511:AB512"/>
    <mergeCell ref="N511:N512"/>
    <mergeCell ref="O511:O512"/>
    <mergeCell ref="R511:R512"/>
    <mergeCell ref="AA583:AA584"/>
    <mergeCell ref="AB583:AB584"/>
    <mergeCell ref="AC583:AC584"/>
    <mergeCell ref="AD547:AD549"/>
    <mergeCell ref="U583:U584"/>
    <mergeCell ref="Z511:Z512"/>
    <mergeCell ref="AD578:AD579"/>
    <mergeCell ref="Y580:Y581"/>
    <mergeCell ref="Z580:Z581"/>
    <mergeCell ref="AA580:AA581"/>
    <mergeCell ref="AB580:AB581"/>
    <mergeCell ref="AC580:AC581"/>
    <mergeCell ref="AD580:AD581"/>
    <mergeCell ref="AD565:AD566"/>
    <mergeCell ref="AC573:AC574"/>
    <mergeCell ref="AD573:AD574"/>
    <mergeCell ref="AB571:AB572"/>
    <mergeCell ref="AD576:AD577"/>
    <mergeCell ref="U571:U572"/>
    <mergeCell ref="AB586:AB587"/>
    <mergeCell ref="AC586:AC587"/>
    <mergeCell ref="AD586:AD587"/>
    <mergeCell ref="X583:X584"/>
    <mergeCell ref="Y583:Y584"/>
    <mergeCell ref="U586:U587"/>
    <mergeCell ref="V586:V587"/>
    <mergeCell ref="W586:W587"/>
    <mergeCell ref="X586:X587"/>
    <mergeCell ref="Y586:Y587"/>
    <mergeCell ref="Z586:Z587"/>
    <mergeCell ref="AD583:AD584"/>
    <mergeCell ref="U576:U577"/>
    <mergeCell ref="V576:V577"/>
    <mergeCell ref="W576:W577"/>
    <mergeCell ref="X576:X577"/>
    <mergeCell ref="Y576:Y577"/>
    <mergeCell ref="Z576:Z577"/>
    <mergeCell ref="AA576:AA577"/>
    <mergeCell ref="AB576:AB577"/>
    <mergeCell ref="AC576:AC577"/>
    <mergeCell ref="U578:U579"/>
    <mergeCell ref="W522:W524"/>
    <mergeCell ref="X522:X524"/>
    <mergeCell ref="Y522:Y524"/>
    <mergeCell ref="U547:U549"/>
    <mergeCell ref="V547:V549"/>
    <mergeCell ref="W547:W549"/>
    <mergeCell ref="X547:X549"/>
    <mergeCell ref="Y547:Y549"/>
    <mergeCell ref="Z547:Z549"/>
    <mergeCell ref="V538:V539"/>
    <mergeCell ref="W538:W539"/>
    <mergeCell ref="X538:X539"/>
    <mergeCell ref="Y538:Y539"/>
    <mergeCell ref="AC526:AC528"/>
    <mergeCell ref="AD526:AD528"/>
    <mergeCell ref="U526:U528"/>
    <mergeCell ref="Z499:Z500"/>
    <mergeCell ref="A494:A495"/>
    <mergeCell ref="B494:B495"/>
    <mergeCell ref="D494:D495"/>
    <mergeCell ref="A492:A493"/>
    <mergeCell ref="B492:B493"/>
    <mergeCell ref="D492:D493"/>
    <mergeCell ref="H503:H504"/>
    <mergeCell ref="H505:H507"/>
    <mergeCell ref="H511:H512"/>
    <mergeCell ref="U505:U507"/>
    <mergeCell ref="V505:V507"/>
    <mergeCell ref="W505:W507"/>
    <mergeCell ref="X505:X507"/>
    <mergeCell ref="Y505:Y507"/>
    <mergeCell ref="Z505:Z507"/>
    <mergeCell ref="H492:H493"/>
    <mergeCell ref="H494:H495"/>
    <mergeCell ref="H499:H500"/>
    <mergeCell ref="AC511:AC512"/>
    <mergeCell ref="AA499:AA500"/>
    <mergeCell ref="AB499:AB500"/>
    <mergeCell ref="AC499:AC500"/>
    <mergeCell ref="AD499:AD500"/>
    <mergeCell ref="U503:U504"/>
    <mergeCell ref="V503:V504"/>
    <mergeCell ref="W503:W504"/>
    <mergeCell ref="X503:X504"/>
    <mergeCell ref="Y503:Y504"/>
    <mergeCell ref="X499:X500"/>
    <mergeCell ref="Y499:Y500"/>
    <mergeCell ref="U492:U493"/>
    <mergeCell ref="V492:V493"/>
    <mergeCell ref="W492:W493"/>
    <mergeCell ref="P499:P500"/>
    <mergeCell ref="Q499:Q500"/>
    <mergeCell ref="P503:P504"/>
    <mergeCell ref="Q503:Q504"/>
    <mergeCell ref="P511:P512"/>
    <mergeCell ref="Q511:Q512"/>
    <mergeCell ref="B503:B504"/>
    <mergeCell ref="D503:D504"/>
    <mergeCell ref="V499:V500"/>
    <mergeCell ref="W499:W500"/>
    <mergeCell ref="D511:D512"/>
    <mergeCell ref="J499:J500"/>
    <mergeCell ref="K499:K500"/>
    <mergeCell ref="N499:N500"/>
    <mergeCell ref="O499:O500"/>
    <mergeCell ref="R499:R500"/>
    <mergeCell ref="N503:N504"/>
    <mergeCell ref="O503:O504"/>
    <mergeCell ref="R503:R504"/>
    <mergeCell ref="B499:B500"/>
    <mergeCell ref="D499:D500"/>
    <mergeCell ref="E499:E500"/>
    <mergeCell ref="U499:U500"/>
    <mergeCell ref="C511:C512"/>
    <mergeCell ref="M499:M500"/>
    <mergeCell ref="I511:I512"/>
    <mergeCell ref="J511:J512"/>
    <mergeCell ref="K511:K512"/>
    <mergeCell ref="L511:L512"/>
    <mergeCell ref="M511:M512"/>
    <mergeCell ref="X309:X310"/>
    <mergeCell ref="Y309:Y310"/>
    <mergeCell ref="Z309:Z310"/>
    <mergeCell ref="AA309:AA310"/>
    <mergeCell ref="U312:U313"/>
    <mergeCell ref="V312:V313"/>
    <mergeCell ref="W312:W313"/>
    <mergeCell ref="X312:X313"/>
    <mergeCell ref="Y312:Y313"/>
    <mergeCell ref="Z312:Z313"/>
    <mergeCell ref="AA312:AA313"/>
    <mergeCell ref="AB312:AB313"/>
    <mergeCell ref="T312:T313"/>
    <mergeCell ref="T317:T318"/>
    <mergeCell ref="AC359:AC360"/>
    <mergeCell ref="AD359:AD360"/>
    <mergeCell ref="A359:A360"/>
    <mergeCell ref="B379:B380"/>
    <mergeCell ref="D379:D380"/>
    <mergeCell ref="E379:E380"/>
    <mergeCell ref="T379:T380"/>
    <mergeCell ref="U379:U380"/>
    <mergeCell ref="V379:V380"/>
    <mergeCell ref="W379:W380"/>
    <mergeCell ref="X379:X380"/>
    <mergeCell ref="Y379:Y380"/>
    <mergeCell ref="Z379:Z380"/>
    <mergeCell ref="AA379:AA380"/>
    <mergeCell ref="AB379:AB380"/>
    <mergeCell ref="AC379:AC380"/>
    <mergeCell ref="AD379:AD380"/>
    <mergeCell ref="A379:A380"/>
    <mergeCell ref="B359:B360"/>
    <mergeCell ref="D359:D360"/>
    <mergeCell ref="E359:E360"/>
    <mergeCell ref="T359:T360"/>
    <mergeCell ref="U359:U360"/>
    <mergeCell ref="V359:V360"/>
    <mergeCell ref="AB359:AB360"/>
    <mergeCell ref="W359:W360"/>
    <mergeCell ref="X359:X360"/>
    <mergeCell ref="Y359:Y360"/>
    <mergeCell ref="Z359:Z360"/>
    <mergeCell ref="AA359:AA360"/>
    <mergeCell ref="U361:U362"/>
    <mergeCell ref="U349:U351"/>
    <mergeCell ref="V349:V351"/>
    <mergeCell ref="W349:W351"/>
    <mergeCell ref="X349:X351"/>
    <mergeCell ref="Y349:Y351"/>
    <mergeCell ref="Z349:Z351"/>
    <mergeCell ref="AA349:AA351"/>
    <mergeCell ref="AB349:AB351"/>
    <mergeCell ref="AC349:AC351"/>
    <mergeCell ref="AD349:AD351"/>
    <mergeCell ref="AA361:AA362"/>
    <mergeCell ref="AB361:AB362"/>
    <mergeCell ref="F344:F345"/>
    <mergeCell ref="A340:A341"/>
    <mergeCell ref="B340:B341"/>
    <mergeCell ref="D340:D341"/>
    <mergeCell ref="T327:T329"/>
    <mergeCell ref="T309:T310"/>
    <mergeCell ref="T365:T367"/>
    <mergeCell ref="X150:X152"/>
    <mergeCell ref="Y150:Y152"/>
    <mergeCell ref="Z150:Z152"/>
    <mergeCell ref="E157:E158"/>
    <mergeCell ref="E163:E166"/>
    <mergeCell ref="AA171:AA173"/>
    <mergeCell ref="U155:U156"/>
    <mergeCell ref="V155:V156"/>
    <mergeCell ref="E171:E173"/>
    <mergeCell ref="W155:W156"/>
    <mergeCell ref="X155:X156"/>
    <mergeCell ref="Y155:Y156"/>
    <mergeCell ref="A176:A177"/>
    <mergeCell ref="B150:B152"/>
    <mergeCell ref="D150:D152"/>
    <mergeCell ref="T198:T199"/>
    <mergeCell ref="U198:U199"/>
    <mergeCell ref="V198:V199"/>
    <mergeCell ref="W198:W199"/>
    <mergeCell ref="X198:X199"/>
    <mergeCell ref="Y198:Y199"/>
    <mergeCell ref="Z198:Z199"/>
    <mergeCell ref="A198:A199"/>
    <mergeCell ref="U187:U191"/>
    <mergeCell ref="V187:V191"/>
    <mergeCell ref="W187:W191"/>
    <mergeCell ref="X187:X191"/>
    <mergeCell ref="Y187:Y191"/>
    <mergeCell ref="Z187:Z191"/>
    <mergeCell ref="U183:U184"/>
    <mergeCell ref="E183:E184"/>
    <mergeCell ref="E187:E191"/>
    <mergeCell ref="V183:V184"/>
    <mergeCell ref="W183:W184"/>
    <mergeCell ref="X183:X184"/>
    <mergeCell ref="Y183:Y184"/>
    <mergeCell ref="Z183:Z184"/>
    <mergeCell ref="F183:F184"/>
    <mergeCell ref="G183:G184"/>
    <mergeCell ref="AA187:AA191"/>
    <mergeCell ref="A187:A191"/>
    <mergeCell ref="B187:B191"/>
    <mergeCell ref="D187:D191"/>
    <mergeCell ref="A183:A184"/>
    <mergeCell ref="B183:B184"/>
    <mergeCell ref="D183:D184"/>
    <mergeCell ref="A171:A173"/>
    <mergeCell ref="B171:B173"/>
    <mergeCell ref="D171:D173"/>
    <mergeCell ref="AA150:AA152"/>
    <mergeCell ref="A163:A166"/>
    <mergeCell ref="B163:B166"/>
    <mergeCell ref="D163:D166"/>
    <mergeCell ref="A157:A158"/>
    <mergeCell ref="B157:B158"/>
    <mergeCell ref="G155:G156"/>
    <mergeCell ref="T150:T152"/>
    <mergeCell ref="D157:D158"/>
    <mergeCell ref="T176:T177"/>
    <mergeCell ref="A155:A156"/>
    <mergeCell ref="B155:B156"/>
    <mergeCell ref="D155:D156"/>
    <mergeCell ref="G172:G173"/>
    <mergeCell ref="S150:S152"/>
    <mergeCell ref="U117:U118"/>
    <mergeCell ref="V117:V118"/>
    <mergeCell ref="W117:W118"/>
    <mergeCell ref="X117:X118"/>
    <mergeCell ref="Y117:Y118"/>
    <mergeCell ref="Z117:Z118"/>
    <mergeCell ref="AA117:AA118"/>
    <mergeCell ref="A117:A118"/>
    <mergeCell ref="E120:E121"/>
    <mergeCell ref="V122:V123"/>
    <mergeCell ref="W122:W123"/>
    <mergeCell ref="X122:X123"/>
    <mergeCell ref="H120:H121"/>
    <mergeCell ref="H122:H123"/>
    <mergeCell ref="H125:H126"/>
    <mergeCell ref="H127:H129"/>
    <mergeCell ref="H131:H132"/>
    <mergeCell ref="H133:H135"/>
    <mergeCell ref="G96:G97"/>
    <mergeCell ref="F96:F97"/>
    <mergeCell ref="G122:G123"/>
    <mergeCell ref="F122:F123"/>
    <mergeCell ref="G133:G135"/>
    <mergeCell ref="F133:F135"/>
    <mergeCell ref="Y122:Y123"/>
    <mergeCell ref="Z122:Z123"/>
    <mergeCell ref="AA122:AA123"/>
    <mergeCell ref="AB122:AB123"/>
    <mergeCell ref="AC122:AC123"/>
    <mergeCell ref="T120:T121"/>
    <mergeCell ref="A115:A116"/>
    <mergeCell ref="B115:B116"/>
    <mergeCell ref="F98:F99"/>
    <mergeCell ref="G98:G99"/>
    <mergeCell ref="F105:F106"/>
    <mergeCell ref="B133:B135"/>
    <mergeCell ref="D133:D135"/>
    <mergeCell ref="E133:E135"/>
    <mergeCell ref="N95:N97"/>
    <mergeCell ref="O95:O97"/>
    <mergeCell ref="A133:A135"/>
    <mergeCell ref="O109:O111"/>
    <mergeCell ref="R109:R111"/>
    <mergeCell ref="O117:O118"/>
    <mergeCell ref="J103:J104"/>
    <mergeCell ref="K103:K104"/>
    <mergeCell ref="L103:L104"/>
    <mergeCell ref="M103:M104"/>
    <mergeCell ref="N103:N104"/>
    <mergeCell ref="O103:O104"/>
    <mergeCell ref="R103:R104"/>
    <mergeCell ref="A120:A121"/>
    <mergeCell ref="B120:B121"/>
    <mergeCell ref="D120:D121"/>
    <mergeCell ref="A131:A132"/>
    <mergeCell ref="B131:B132"/>
    <mergeCell ref="D131:D132"/>
    <mergeCell ref="A127:A129"/>
    <mergeCell ref="B127:B129"/>
    <mergeCell ref="R95:R97"/>
    <mergeCell ref="G131:G132"/>
    <mergeCell ref="F131:F132"/>
    <mergeCell ref="A105:A106"/>
    <mergeCell ref="B105:B106"/>
    <mergeCell ref="X29:X30"/>
    <mergeCell ref="Y29:Y30"/>
    <mergeCell ref="Z29:Z30"/>
    <mergeCell ref="AA29:AA30"/>
    <mergeCell ref="AB29:AB30"/>
    <mergeCell ref="I26:I27"/>
    <mergeCell ref="J26:J27"/>
    <mergeCell ref="K46:K47"/>
    <mergeCell ref="L46:L47"/>
    <mergeCell ref="A93:A94"/>
    <mergeCell ref="B90:B92"/>
    <mergeCell ref="D90:D92"/>
    <mergeCell ref="E90:E92"/>
    <mergeCell ref="T90:T92"/>
    <mergeCell ref="U90:U92"/>
    <mergeCell ref="V90:V92"/>
    <mergeCell ref="W90:W92"/>
    <mergeCell ref="X90:X92"/>
    <mergeCell ref="Y90:Y92"/>
    <mergeCell ref="Z90:Z92"/>
    <mergeCell ref="AA90:AA92"/>
    <mergeCell ref="AB90:AB92"/>
    <mergeCell ref="AC90:AC92"/>
    <mergeCell ref="A109:A111"/>
    <mergeCell ref="A95:A97"/>
    <mergeCell ref="B103:B104"/>
    <mergeCell ref="D103:D104"/>
    <mergeCell ref="E103:E104"/>
    <mergeCell ref="T103:T104"/>
    <mergeCell ref="U103:U104"/>
    <mergeCell ref="V103:V104"/>
    <mergeCell ref="W103:W104"/>
    <mergeCell ref="X103:X104"/>
    <mergeCell ref="Y103:Y104"/>
    <mergeCell ref="Z103:Z104"/>
    <mergeCell ref="A103:A104"/>
    <mergeCell ref="B95:B97"/>
    <mergeCell ref="D95:D97"/>
    <mergeCell ref="E95:E97"/>
    <mergeCell ref="T95:T97"/>
    <mergeCell ref="U95:U97"/>
    <mergeCell ref="V95:V97"/>
    <mergeCell ref="W95:W97"/>
    <mergeCell ref="X95:X97"/>
    <mergeCell ref="V101:V102"/>
    <mergeCell ref="W101:W102"/>
    <mergeCell ref="U109:U111"/>
    <mergeCell ref="V109:V111"/>
    <mergeCell ref="W109:W111"/>
    <mergeCell ref="X109:X111"/>
    <mergeCell ref="Y109:Y111"/>
    <mergeCell ref="Z109:Z111"/>
    <mergeCell ref="AA109:AA111"/>
    <mergeCell ref="AB109:AB111"/>
    <mergeCell ref="V93:V94"/>
    <mergeCell ref="W93:W94"/>
    <mergeCell ref="X93:X94"/>
    <mergeCell ref="Y93:Y94"/>
    <mergeCell ref="Z93:Z94"/>
    <mergeCell ref="AA93:AA94"/>
    <mergeCell ref="V48:V49"/>
    <mergeCell ref="W48:W49"/>
    <mergeCell ref="X48:X49"/>
    <mergeCell ref="Y48:Y49"/>
    <mergeCell ref="AA48:AA49"/>
    <mergeCell ref="AB48:AB49"/>
    <mergeCell ref="AC48:AC49"/>
    <mergeCell ref="AD48:AD49"/>
    <mergeCell ref="A48:A49"/>
    <mergeCell ref="B46:B47"/>
    <mergeCell ref="D46:D47"/>
    <mergeCell ref="E46:E47"/>
    <mergeCell ref="T46:T47"/>
    <mergeCell ref="U46:U47"/>
    <mergeCell ref="Y33:Y35"/>
    <mergeCell ref="Z33:Z35"/>
    <mergeCell ref="AA33:AA35"/>
    <mergeCell ref="AB33:AB35"/>
    <mergeCell ref="AC33:AC35"/>
    <mergeCell ref="AD33:AD35"/>
    <mergeCell ref="U37:U39"/>
    <mergeCell ref="V37:V39"/>
    <mergeCell ref="W37:W39"/>
    <mergeCell ref="X37:X39"/>
    <mergeCell ref="Y37:Y39"/>
    <mergeCell ref="Z37:Z39"/>
    <mergeCell ref="AA37:AA39"/>
    <mergeCell ref="AB37:AB39"/>
    <mergeCell ref="AC37:AC39"/>
    <mergeCell ref="AD37:AD39"/>
    <mergeCell ref="I48:I49"/>
    <mergeCell ref="H33:H35"/>
    <mergeCell ref="H37:H39"/>
    <mergeCell ref="H44:H45"/>
    <mergeCell ref="H46:H47"/>
    <mergeCell ref="H48:H49"/>
    <mergeCell ref="F33:F34"/>
    <mergeCell ref="G33:G34"/>
    <mergeCell ref="N46:N47"/>
    <mergeCell ref="O46:O47"/>
    <mergeCell ref="R46:R47"/>
    <mergeCell ref="J48:J49"/>
    <mergeCell ref="K48:K49"/>
    <mergeCell ref="L48:L49"/>
    <mergeCell ref="M48:M49"/>
    <mergeCell ref="N48:N49"/>
    <mergeCell ref="O48:O49"/>
    <mergeCell ref="R48:R49"/>
    <mergeCell ref="G46:G47"/>
    <mergeCell ref="G48:G49"/>
    <mergeCell ref="F46:F47"/>
    <mergeCell ref="F48:F49"/>
    <mergeCell ref="S48:S49"/>
    <mergeCell ref="M46:M47"/>
    <mergeCell ref="AB46:AB47"/>
    <mergeCell ref="AC46:AC47"/>
    <mergeCell ref="AD46:AD47"/>
    <mergeCell ref="T48:T49"/>
    <mergeCell ref="U48:U49"/>
    <mergeCell ref="P46:P47"/>
    <mergeCell ref="Q46:Q47"/>
    <mergeCell ref="P48:P49"/>
    <mergeCell ref="Q48:Q49"/>
    <mergeCell ref="A44:A45"/>
    <mergeCell ref="B44:B45"/>
    <mergeCell ref="D44:D45"/>
    <mergeCell ref="I46:I47"/>
    <mergeCell ref="J46:J47"/>
    <mergeCell ref="E436:E437"/>
    <mergeCell ref="E443:E444"/>
    <mergeCell ref="E455:E456"/>
    <mergeCell ref="E459:E460"/>
    <mergeCell ref="E461:E462"/>
    <mergeCell ref="E464:E465"/>
    <mergeCell ref="E492:E493"/>
    <mergeCell ref="E494:E495"/>
    <mergeCell ref="E505:E507"/>
    <mergeCell ref="E515:E516"/>
    <mergeCell ref="E402:E403"/>
    <mergeCell ref="E451:E452"/>
    <mergeCell ref="E781:E784"/>
    <mergeCell ref="E905:E906"/>
    <mergeCell ref="E907:E908"/>
    <mergeCell ref="E282:E283"/>
    <mergeCell ref="E293:E294"/>
    <mergeCell ref="E296:E297"/>
    <mergeCell ref="E298:E300"/>
    <mergeCell ref="E503:E504"/>
    <mergeCell ref="E531:E534"/>
    <mergeCell ref="E732:E733"/>
    <mergeCell ref="E721:E722"/>
    <mergeCell ref="E729:E730"/>
    <mergeCell ref="E692:E693"/>
    <mergeCell ref="E689:E691"/>
    <mergeCell ref="E694:E695"/>
    <mergeCell ref="E696:E697"/>
    <mergeCell ref="E597:E599"/>
    <mergeCell ref="E707:E708"/>
    <mergeCell ref="E586:E587"/>
    <mergeCell ref="E511:E512"/>
    <mergeCell ref="E561:E563"/>
    <mergeCell ref="E540:E541"/>
    <mergeCell ref="E542:E544"/>
    <mergeCell ref="E550:E551"/>
    <mergeCell ref="E557:E559"/>
    <mergeCell ref="E576:E577"/>
    <mergeCell ref="E547:E549"/>
    <mergeCell ref="E565:E566"/>
    <mergeCell ref="E573:E574"/>
    <mergeCell ref="E578:E579"/>
    <mergeCell ref="E580:E581"/>
    <mergeCell ref="E583:E584"/>
    <mergeCell ref="E571:E572"/>
    <mergeCell ref="E745:E747"/>
    <mergeCell ref="E726:E728"/>
    <mergeCell ref="E592:E593"/>
    <mergeCell ref="E682:E684"/>
    <mergeCell ref="E734:E735"/>
    <mergeCell ref="E853:E858"/>
    <mergeCell ref="E317:E318"/>
    <mergeCell ref="E320:E321"/>
    <mergeCell ref="E381:E384"/>
    <mergeCell ref="AC2004:AC2006"/>
    <mergeCell ref="AD2004:AD2006"/>
    <mergeCell ref="U2008:U2009"/>
    <mergeCell ref="V2008:V2009"/>
    <mergeCell ref="W2008:W2009"/>
    <mergeCell ref="X2008:X2009"/>
    <mergeCell ref="Y2008:Y2009"/>
    <mergeCell ref="Z2008:Z2009"/>
    <mergeCell ref="AA2008:AA2009"/>
    <mergeCell ref="AB2008:AB2009"/>
    <mergeCell ref="AC2008:AC2009"/>
    <mergeCell ref="AD2008:AD2009"/>
    <mergeCell ref="AD2010:AD2011"/>
    <mergeCell ref="AD2000:AD2002"/>
    <mergeCell ref="AC2010:AC2011"/>
    <mergeCell ref="U2010:U2011"/>
    <mergeCell ref="V2010:V2011"/>
    <mergeCell ref="W2010:W2011"/>
    <mergeCell ref="X2010:X2011"/>
    <mergeCell ref="Y2010:Y2011"/>
    <mergeCell ref="Z2010:Z2011"/>
    <mergeCell ref="X2012:X2014"/>
    <mergeCell ref="Y2012:Y2014"/>
    <mergeCell ref="Z2012:Z2014"/>
    <mergeCell ref="Y2000:Y2002"/>
    <mergeCell ref="Z2000:Z2002"/>
    <mergeCell ref="AA2000:AA2002"/>
    <mergeCell ref="AB2000:AB2002"/>
    <mergeCell ref="AC2000:AC2002"/>
    <mergeCell ref="W2000:W2002"/>
    <mergeCell ref="X2000:X2002"/>
    <mergeCell ref="U2000:U2002"/>
    <mergeCell ref="Y1981:Y1982"/>
    <mergeCell ref="Z1981:Z1982"/>
    <mergeCell ref="AA1981:AA1982"/>
    <mergeCell ref="AB1981:AB1982"/>
    <mergeCell ref="AC1981:AC1982"/>
    <mergeCell ref="AD1981:AD1982"/>
    <mergeCell ref="U1990:U1991"/>
    <mergeCell ref="V1990:V1991"/>
    <mergeCell ref="W1990:W1991"/>
    <mergeCell ref="X1990:X1991"/>
    <mergeCell ref="Y1990:Y1991"/>
    <mergeCell ref="Z1990:Z1991"/>
    <mergeCell ref="AA1990:AA1991"/>
    <mergeCell ref="AB1990:AB1991"/>
    <mergeCell ref="AC1990:AC1991"/>
    <mergeCell ref="AD1990:AD1991"/>
    <mergeCell ref="U1994:U1995"/>
    <mergeCell ref="V1994:V1995"/>
    <mergeCell ref="W1994:W1995"/>
    <mergeCell ref="X1994:X1995"/>
    <mergeCell ref="Y1994:Y1995"/>
    <mergeCell ref="Z1994:Z1995"/>
    <mergeCell ref="AA1994:AA1995"/>
    <mergeCell ref="AB1994:AB1995"/>
    <mergeCell ref="AC1994:AC1995"/>
    <mergeCell ref="AD1994:AD1995"/>
    <mergeCell ref="AA1983:AA1984"/>
    <mergeCell ref="AB1983:AB1984"/>
    <mergeCell ref="AC1983:AC1984"/>
    <mergeCell ref="AA1985:AA1987"/>
    <mergeCell ref="AB1985:AB1987"/>
    <mergeCell ref="AC1985:AC1987"/>
    <mergeCell ref="AA1996:AA1997"/>
    <mergeCell ref="AB1996:AB1997"/>
    <mergeCell ref="AC1996:AC1997"/>
    <mergeCell ref="AD1996:AD1997"/>
    <mergeCell ref="U1998:U1999"/>
    <mergeCell ref="V1998:V1999"/>
    <mergeCell ref="W1998:W1999"/>
    <mergeCell ref="X1998:X1999"/>
    <mergeCell ref="AB1948:AB1950"/>
    <mergeCell ref="AC1948:AC1950"/>
    <mergeCell ref="AD1948:AD1950"/>
    <mergeCell ref="AB1974:AB1977"/>
    <mergeCell ref="AC1974:AC1977"/>
    <mergeCell ref="AD1974:AD1977"/>
    <mergeCell ref="U1966:U1967"/>
    <mergeCell ref="V1966:V1967"/>
    <mergeCell ref="W1966:W1967"/>
    <mergeCell ref="X1966:X1967"/>
    <mergeCell ref="Y1966:Y1967"/>
    <mergeCell ref="Z1966:Z1967"/>
    <mergeCell ref="AA1966:AA1967"/>
    <mergeCell ref="AB1966:AB1967"/>
    <mergeCell ref="AC1966:AC1967"/>
    <mergeCell ref="AD1966:AD1967"/>
    <mergeCell ref="U1968:U1969"/>
    <mergeCell ref="V1968:V1969"/>
    <mergeCell ref="W1968:W1969"/>
    <mergeCell ref="X1968:X1969"/>
    <mergeCell ref="Y1968:Y1969"/>
    <mergeCell ref="Z1968:Z1969"/>
    <mergeCell ref="AA1968:AA1969"/>
    <mergeCell ref="AB1968:AB1969"/>
    <mergeCell ref="AC1968:AC1969"/>
    <mergeCell ref="AD1968:AD1969"/>
    <mergeCell ref="AD1970:AD1972"/>
    <mergeCell ref="AD1953:AD1954"/>
    <mergeCell ref="U1960:U1961"/>
    <mergeCell ref="V1960:V1961"/>
    <mergeCell ref="AD1960:AD1961"/>
    <mergeCell ref="AA1970:AA1972"/>
    <mergeCell ref="AB1970:AB1972"/>
    <mergeCell ref="AC1970:AC1972"/>
    <mergeCell ref="U1974:U1977"/>
    <mergeCell ref="V1974:V1977"/>
    <mergeCell ref="W1974:W1977"/>
    <mergeCell ref="X1974:X1977"/>
    <mergeCell ref="Y1974:Y1977"/>
    <mergeCell ref="Z1974:Z1977"/>
    <mergeCell ref="AA1974:AA1977"/>
    <mergeCell ref="AD1964:AD1965"/>
    <mergeCell ref="AB1955:AB1956"/>
    <mergeCell ref="AC1955:AC1956"/>
    <mergeCell ref="U1964:U1965"/>
    <mergeCell ref="V1964:V1965"/>
    <mergeCell ref="W1964:W1965"/>
    <mergeCell ref="X1964:X1965"/>
    <mergeCell ref="Y1964:Y1965"/>
    <mergeCell ref="Z1964:Z1965"/>
    <mergeCell ref="AB1978:AB1980"/>
    <mergeCell ref="AC1978:AC1980"/>
    <mergeCell ref="AD1978:AD1980"/>
    <mergeCell ref="U1981:U1982"/>
    <mergeCell ref="V1981:V1982"/>
    <mergeCell ref="W1981:W1982"/>
    <mergeCell ref="AB1964:AB1965"/>
    <mergeCell ref="AC1964:AC1965"/>
    <mergeCell ref="U1951:U1952"/>
    <mergeCell ref="AD1983:AD1984"/>
    <mergeCell ref="AD1985:AD1987"/>
    <mergeCell ref="AB1960:AB1961"/>
    <mergeCell ref="AC1960:AC1961"/>
    <mergeCell ref="AB1951:AB1952"/>
    <mergeCell ref="AC1951:AC1952"/>
    <mergeCell ref="AD1951:AD1952"/>
    <mergeCell ref="U1946:U1947"/>
    <mergeCell ref="V1946:V1947"/>
    <mergeCell ref="AD1955:AD1956"/>
    <mergeCell ref="U1957:U1958"/>
    <mergeCell ref="V1957:V1958"/>
    <mergeCell ref="W1957:W1958"/>
    <mergeCell ref="X1957:X1958"/>
    <mergeCell ref="Y1957:Y1958"/>
    <mergeCell ref="Z1957:Z1958"/>
    <mergeCell ref="AA1957:AA1958"/>
    <mergeCell ref="AB1957:AB1958"/>
    <mergeCell ref="AC1957:AC1958"/>
    <mergeCell ref="AD1957:AD1958"/>
    <mergeCell ref="W1946:W1947"/>
    <mergeCell ref="X1946:X1947"/>
    <mergeCell ref="Y1946:Y1947"/>
    <mergeCell ref="Z1946:Z1947"/>
    <mergeCell ref="AA1946:AA1947"/>
    <mergeCell ref="AB1946:AB1947"/>
    <mergeCell ref="AC1946:AC1947"/>
    <mergeCell ref="AD1946:AD1947"/>
    <mergeCell ref="U1948:U1950"/>
    <mergeCell ref="V1948:V1950"/>
    <mergeCell ref="W1948:W1950"/>
    <mergeCell ref="X1948:X1950"/>
    <mergeCell ref="Y1948:Y1950"/>
    <mergeCell ref="AA1953:AA1954"/>
    <mergeCell ref="AB1953:AB1954"/>
    <mergeCell ref="AC1953:AC1954"/>
    <mergeCell ref="V1951:V1952"/>
    <mergeCell ref="W1951:W1952"/>
    <mergeCell ref="X1951:X1952"/>
    <mergeCell ref="Y1951:Y1952"/>
    <mergeCell ref="Z1951:Z1952"/>
    <mergeCell ref="AA1951:AA1952"/>
    <mergeCell ref="U1983:U1984"/>
    <mergeCell ref="V1983:V1984"/>
    <mergeCell ref="W1983:W1984"/>
    <mergeCell ref="Y1983:Y1984"/>
    <mergeCell ref="X1983:X1984"/>
    <mergeCell ref="Z1983:Z1984"/>
    <mergeCell ref="X1981:X1982"/>
    <mergeCell ref="AA1964:AA1965"/>
    <mergeCell ref="AA1955:AA1956"/>
    <mergeCell ref="W1960:W1961"/>
    <mergeCell ref="X1960:X1961"/>
    <mergeCell ref="Y1960:Y1961"/>
    <mergeCell ref="Z1960:Z1961"/>
    <mergeCell ref="AA1960:AA1961"/>
    <mergeCell ref="Y1953:Y1954"/>
    <mergeCell ref="Z1953:Z1954"/>
    <mergeCell ref="AC1806:AC1807"/>
    <mergeCell ref="U1733:U1734"/>
    <mergeCell ref="Y1748:Y1749"/>
    <mergeCell ref="Z1748:Z1749"/>
    <mergeCell ref="Y1735:Y1736"/>
    <mergeCell ref="Z1735:Z1736"/>
    <mergeCell ref="AA1735:AA1736"/>
    <mergeCell ref="Y1793:Y1794"/>
    <mergeCell ref="Z1793:Z1794"/>
    <mergeCell ref="AA1793:AA1794"/>
    <mergeCell ref="V1824:V1825"/>
    <mergeCell ref="W1824:W1825"/>
    <mergeCell ref="X1824:X1825"/>
    <mergeCell ref="U1821:U1823"/>
    <mergeCell ref="V1821:V1823"/>
    <mergeCell ref="AA1768:AA1769"/>
    <mergeCell ref="U1797:U1798"/>
    <mergeCell ref="V1797:V1798"/>
    <mergeCell ref="W1797:W1798"/>
    <mergeCell ref="X1797:X1798"/>
    <mergeCell ref="Y1797:Y1798"/>
    <mergeCell ref="Z1797:Z1798"/>
    <mergeCell ref="AA1797:AA1798"/>
    <mergeCell ref="AA1745:AA1746"/>
    <mergeCell ref="AA1784:AA1785"/>
    <mergeCell ref="AB1784:AB1785"/>
    <mergeCell ref="AC1784:AC1785"/>
    <mergeCell ref="W1799:W1800"/>
    <mergeCell ref="X1799:X1800"/>
    <mergeCell ref="W1808:W1809"/>
    <mergeCell ref="X1808:X1809"/>
    <mergeCell ref="AB1793:AB1794"/>
    <mergeCell ref="X1821:X1823"/>
    <mergeCell ref="W1793:W1794"/>
    <mergeCell ref="X1806:X1807"/>
    <mergeCell ref="U1808:U1809"/>
    <mergeCell ref="V1808:V1809"/>
    <mergeCell ref="U1773:U1774"/>
    <mergeCell ref="V1773:V1774"/>
    <mergeCell ref="W1821:W1823"/>
    <mergeCell ref="AC1748:AC1749"/>
    <mergeCell ref="V1815:V1816"/>
    <mergeCell ref="AA1815:AA1816"/>
    <mergeCell ref="AB1815:AB1816"/>
    <mergeCell ref="AC1815:AC1816"/>
    <mergeCell ref="AC1824:AC1825"/>
    <mergeCell ref="Y1806:Y1807"/>
    <mergeCell ref="Z1806:Z1807"/>
    <mergeCell ref="AA1806:AA1807"/>
    <mergeCell ref="AB1806:AB1807"/>
    <mergeCell ref="AD1784:AD1785"/>
    <mergeCell ref="U1793:U1794"/>
    <mergeCell ref="V1793:V1794"/>
    <mergeCell ref="W1773:W1774"/>
    <mergeCell ref="X1773:X1774"/>
    <mergeCell ref="X1756:X1757"/>
    <mergeCell ref="Y1756:Y1757"/>
    <mergeCell ref="Z1756:Z1757"/>
    <mergeCell ref="Y1750:Y1751"/>
    <mergeCell ref="V1784:V1785"/>
    <mergeCell ref="W1784:W1785"/>
    <mergeCell ref="X1784:X1785"/>
    <mergeCell ref="Y1784:Y1785"/>
    <mergeCell ref="AC1733:AC1734"/>
    <mergeCell ref="AD1733:AD1734"/>
    <mergeCell ref="Y1799:Y1800"/>
    <mergeCell ref="Z1799:Z1800"/>
    <mergeCell ref="AA1799:AA1800"/>
    <mergeCell ref="AB1799:AB1800"/>
    <mergeCell ref="AC1799:AC1800"/>
    <mergeCell ref="AD1799:AD1800"/>
    <mergeCell ref="U1803:U1804"/>
    <mergeCell ref="V1803:V1804"/>
    <mergeCell ref="U1824:U1825"/>
    <mergeCell ref="AA1910:AA1911"/>
    <mergeCell ref="AB1910:AB1911"/>
    <mergeCell ref="AC1910:AC1911"/>
    <mergeCell ref="AD1910:AD1911"/>
    <mergeCell ref="U1906:U1907"/>
    <mergeCell ref="V1906:V1907"/>
    <mergeCell ref="W1906:W1907"/>
    <mergeCell ref="X1906:X1907"/>
    <mergeCell ref="Y1906:Y1907"/>
    <mergeCell ref="AA1883:AA1884"/>
    <mergeCell ref="AB1883:AB1884"/>
    <mergeCell ref="AC1883:AC1884"/>
    <mergeCell ref="AD1883:AD1884"/>
    <mergeCell ref="AC1793:AC1794"/>
    <mergeCell ref="AD1793:AD1794"/>
    <mergeCell ref="AB1797:AB1798"/>
    <mergeCell ref="AC1797:AC1798"/>
    <mergeCell ref="AD1797:AD1798"/>
    <mergeCell ref="V1787:V1788"/>
    <mergeCell ref="W1787:W1788"/>
    <mergeCell ref="AD1859:AD1860"/>
    <mergeCell ref="AA1864:AA1866"/>
    <mergeCell ref="AB1864:AB1866"/>
    <mergeCell ref="U1856:U1857"/>
    <mergeCell ref="V1856:V1857"/>
    <mergeCell ref="W1856:W1857"/>
    <mergeCell ref="X1856:X1857"/>
    <mergeCell ref="Y1856:Y1857"/>
    <mergeCell ref="Z1856:Z1857"/>
    <mergeCell ref="AA1856:AA1857"/>
    <mergeCell ref="AB1856:AB1857"/>
    <mergeCell ref="AC1856:AC1857"/>
    <mergeCell ref="AD1856:AD1857"/>
    <mergeCell ref="AA1862:AA1863"/>
    <mergeCell ref="V1851:V1852"/>
    <mergeCell ref="W1851:W1852"/>
    <mergeCell ref="X1851:X1852"/>
    <mergeCell ref="Y1851:Y1852"/>
    <mergeCell ref="X1793:X1794"/>
    <mergeCell ref="V1806:V1807"/>
    <mergeCell ref="AD1806:AD1807"/>
    <mergeCell ref="Y1808:Y1809"/>
    <mergeCell ref="AD1696:AD1697"/>
    <mergeCell ref="U1699:U1700"/>
    <mergeCell ref="V1699:V1700"/>
    <mergeCell ref="W1699:W1700"/>
    <mergeCell ref="Y1699:Y1700"/>
    <mergeCell ref="Z1699:Z1700"/>
    <mergeCell ref="AA1699:AA1700"/>
    <mergeCell ref="AC1699:AC1700"/>
    <mergeCell ref="AD1699:AD1700"/>
    <mergeCell ref="W1780:W1781"/>
    <mergeCell ref="X1780:X1781"/>
    <mergeCell ref="Y1780:Y1781"/>
    <mergeCell ref="Z1780:Z1781"/>
    <mergeCell ref="AA1780:AA1781"/>
    <mergeCell ref="AB1780:AB1781"/>
    <mergeCell ref="AC1780:AC1781"/>
    <mergeCell ref="AD1780:AD1781"/>
    <mergeCell ref="Y1776:Y1778"/>
    <mergeCell ref="Z1776:Z1778"/>
    <mergeCell ref="AA1776:AA1778"/>
    <mergeCell ref="AB1776:AB1778"/>
    <mergeCell ref="AC1776:AC1778"/>
    <mergeCell ref="AD1776:AD1778"/>
    <mergeCell ref="AA1756:AA1757"/>
    <mergeCell ref="U1776:U1778"/>
    <mergeCell ref="V1776:V1778"/>
    <mergeCell ref="W1776:W1778"/>
    <mergeCell ref="X1776:X1778"/>
    <mergeCell ref="AC1768:AC1769"/>
    <mergeCell ref="AD1768:AD1769"/>
    <mergeCell ref="U1756:U1757"/>
    <mergeCell ref="V1756:V1757"/>
    <mergeCell ref="W1756:W1757"/>
    <mergeCell ref="AB1768:AB1769"/>
    <mergeCell ref="AB1756:AB1757"/>
    <mergeCell ref="AC1716:AC1717"/>
    <mergeCell ref="AD1716:AD1717"/>
    <mergeCell ref="AC1735:AC1736"/>
    <mergeCell ref="AD1735:AD1736"/>
    <mergeCell ref="U1745:U1746"/>
    <mergeCell ref="V1745:V1746"/>
    <mergeCell ref="W1745:W1746"/>
    <mergeCell ref="X1745:X1746"/>
    <mergeCell ref="Y1745:Y1746"/>
    <mergeCell ref="Z1745:Z1746"/>
    <mergeCell ref="AB1719:AB1720"/>
    <mergeCell ref="AC1719:AC1720"/>
    <mergeCell ref="AD1719:AD1720"/>
    <mergeCell ref="U1727:U1728"/>
    <mergeCell ref="V1727:V1728"/>
    <mergeCell ref="W1727:W1728"/>
    <mergeCell ref="X1727:X1728"/>
    <mergeCell ref="Y1727:Y1728"/>
    <mergeCell ref="Z1727:Z1728"/>
    <mergeCell ref="AA1727:AA1728"/>
    <mergeCell ref="AB1727:AB1728"/>
    <mergeCell ref="AC1727:AC1728"/>
    <mergeCell ref="AD1727:AD1728"/>
    <mergeCell ref="AA1762:AA1763"/>
    <mergeCell ref="AB1762:AB1763"/>
    <mergeCell ref="AC1762:AC1763"/>
    <mergeCell ref="AD1762:AD1763"/>
    <mergeCell ref="AC1682:AC1683"/>
    <mergeCell ref="AD1682:AD1683"/>
    <mergeCell ref="U1686:U1688"/>
    <mergeCell ref="V1686:V1688"/>
    <mergeCell ref="W1686:W1688"/>
    <mergeCell ref="X1686:X1688"/>
    <mergeCell ref="Y1686:Y1688"/>
    <mergeCell ref="Z1686:Z1688"/>
    <mergeCell ref="AA1686:AA1688"/>
    <mergeCell ref="AB1686:AB1688"/>
    <mergeCell ref="AC1686:AC1688"/>
    <mergeCell ref="AD1686:AD1688"/>
    <mergeCell ref="AC1651:AC1652"/>
    <mergeCell ref="AD1651:AD1652"/>
    <mergeCell ref="AA1651:AA1652"/>
    <mergeCell ref="Y1651:Y1652"/>
    <mergeCell ref="Z1651:Z1652"/>
    <mergeCell ref="U1651:U1652"/>
    <mergeCell ref="V1651:V1652"/>
    <mergeCell ref="W1651:W1652"/>
    <mergeCell ref="X1651:X1652"/>
    <mergeCell ref="U1642:U1643"/>
    <mergeCell ref="V1642:V1643"/>
    <mergeCell ref="W1642:W1643"/>
    <mergeCell ref="X1642:X1643"/>
    <mergeCell ref="Y1642:Y1643"/>
    <mergeCell ref="Z1642:Z1643"/>
    <mergeCell ref="AA1642:AA1643"/>
    <mergeCell ref="W1682:W1683"/>
    <mergeCell ref="X1682:X1683"/>
    <mergeCell ref="Y1682:Y1683"/>
    <mergeCell ref="Z1682:Z1683"/>
    <mergeCell ref="AA1682:AA1683"/>
    <mergeCell ref="AB1682:AB1683"/>
    <mergeCell ref="Y1672:Y1675"/>
    <mergeCell ref="Z1672:Z1675"/>
    <mergeCell ref="AA1672:AA1675"/>
    <mergeCell ref="AB1672:AB1675"/>
    <mergeCell ref="U1657:U1659"/>
    <mergeCell ref="V1657:V1659"/>
    <mergeCell ref="AC1672:AC1675"/>
    <mergeCell ref="AD1672:AD1675"/>
    <mergeCell ref="U1662:U1663"/>
    <mergeCell ref="V1662:V1663"/>
    <mergeCell ref="W1662:W1663"/>
    <mergeCell ref="X1662:X1663"/>
    <mergeCell ref="Y1662:Y1663"/>
    <mergeCell ref="Z1662:Z1663"/>
    <mergeCell ref="AA1662:AA1663"/>
    <mergeCell ref="AB1662:AB1663"/>
    <mergeCell ref="AC1662:AC1663"/>
    <mergeCell ref="AD1662:AD1663"/>
    <mergeCell ref="AC1676:AC1677"/>
    <mergeCell ref="AD1676:AD1677"/>
    <mergeCell ref="U1678:U1679"/>
    <mergeCell ref="V1678:V1679"/>
    <mergeCell ref="W1678:W1679"/>
    <mergeCell ref="X1678:X1679"/>
    <mergeCell ref="Y1678:Y1679"/>
    <mergeCell ref="Z1678:Z1679"/>
    <mergeCell ref="AA1678:AA1679"/>
    <mergeCell ref="AB1678:AB1679"/>
    <mergeCell ref="AC1678:AC1679"/>
    <mergeCell ref="AD1678:AD1679"/>
    <mergeCell ref="AC1657:AC1659"/>
    <mergeCell ref="AD1657:AD1659"/>
    <mergeCell ref="U1638:U1639"/>
    <mergeCell ref="V1638:V1639"/>
    <mergeCell ref="W1638:W1639"/>
    <mergeCell ref="X1638:X1639"/>
    <mergeCell ref="Y1638:Y1639"/>
    <mergeCell ref="Z1638:Z1639"/>
    <mergeCell ref="Y1628:Y1629"/>
    <mergeCell ref="AD1640:AD1641"/>
    <mergeCell ref="AB1631:AB1632"/>
    <mergeCell ref="AC1631:AC1632"/>
    <mergeCell ref="AD1631:AD1632"/>
    <mergeCell ref="AB1633:AB1634"/>
    <mergeCell ref="AC1633:AC1634"/>
    <mergeCell ref="AD1633:AD1634"/>
    <mergeCell ref="AB1638:AB1639"/>
    <mergeCell ref="AC1638:AC1639"/>
    <mergeCell ref="AD1638:AD1639"/>
    <mergeCell ref="AA1612:AA1613"/>
    <mergeCell ref="AB1612:AB1613"/>
    <mergeCell ref="U1628:U1629"/>
    <mergeCell ref="V1628:V1629"/>
    <mergeCell ref="W1628:W1629"/>
    <mergeCell ref="X1628:X1629"/>
    <mergeCell ref="AC1628:AC1629"/>
    <mergeCell ref="Z1657:Z1659"/>
    <mergeCell ref="AA1657:AA1659"/>
    <mergeCell ref="AD1628:AD1629"/>
    <mergeCell ref="U1640:U1641"/>
    <mergeCell ref="V1640:V1641"/>
    <mergeCell ref="W1640:W1641"/>
    <mergeCell ref="X1640:X1641"/>
    <mergeCell ref="Y1640:Y1641"/>
    <mergeCell ref="Z1640:Z1641"/>
    <mergeCell ref="AA1640:AA1641"/>
    <mergeCell ref="AB1640:AB1641"/>
    <mergeCell ref="AC1640:AC1641"/>
    <mergeCell ref="U1633:U1634"/>
    <mergeCell ref="V1633:V1634"/>
    <mergeCell ref="W1633:W1634"/>
    <mergeCell ref="X1633:X1634"/>
    <mergeCell ref="Y1633:Y1634"/>
    <mergeCell ref="Z1633:Z1634"/>
    <mergeCell ref="AA1633:AA1634"/>
    <mergeCell ref="U1631:U1632"/>
    <mergeCell ref="V1631:V1632"/>
    <mergeCell ref="W1631:W1632"/>
    <mergeCell ref="X1631:X1632"/>
    <mergeCell ref="Y1631:Y1632"/>
    <mergeCell ref="Z1631:Z1632"/>
    <mergeCell ref="AC1642:AC1643"/>
    <mergeCell ref="AD1642:AD1643"/>
    <mergeCell ref="U1646:U1647"/>
    <mergeCell ref="V1646:V1647"/>
    <mergeCell ref="W1646:W1647"/>
    <mergeCell ref="X1646:X1647"/>
    <mergeCell ref="Y1646:Y1647"/>
    <mergeCell ref="Z1646:Z1647"/>
    <mergeCell ref="AA1646:AA1647"/>
    <mergeCell ref="AB1646:AB1647"/>
    <mergeCell ref="AC1646:AC1647"/>
    <mergeCell ref="AD1646:AD1647"/>
    <mergeCell ref="AB1657:AB1659"/>
    <mergeCell ref="AD1605:AD1606"/>
    <mergeCell ref="U1609:U1610"/>
    <mergeCell ref="V1609:V1610"/>
    <mergeCell ref="W1609:W1610"/>
    <mergeCell ref="X1609:X1610"/>
    <mergeCell ref="Y1609:Y1610"/>
    <mergeCell ref="Z1609:Z1610"/>
    <mergeCell ref="AA1609:AA1610"/>
    <mergeCell ref="AC1609:AC1610"/>
    <mergeCell ref="AD1609:AD1610"/>
    <mergeCell ref="AB1609:AB1610"/>
    <mergeCell ref="U1605:U1606"/>
    <mergeCell ref="V1605:V1606"/>
    <mergeCell ref="W1605:W1606"/>
    <mergeCell ref="X1605:X1606"/>
    <mergeCell ref="Y1605:Y1606"/>
    <mergeCell ref="Z1605:Z1606"/>
    <mergeCell ref="AA1605:AA1606"/>
    <mergeCell ref="AB1605:AB1606"/>
    <mergeCell ref="AA1588:AA1589"/>
    <mergeCell ref="AB1588:AB1589"/>
    <mergeCell ref="W1588:W1589"/>
    <mergeCell ref="X1588:X1589"/>
    <mergeCell ref="Y1588:Y1589"/>
    <mergeCell ref="Z1588:Z1589"/>
    <mergeCell ref="AC1612:AC1613"/>
    <mergeCell ref="AD1612:AD1613"/>
    <mergeCell ref="U1626:U1627"/>
    <mergeCell ref="V1626:V1627"/>
    <mergeCell ref="W1626:W1627"/>
    <mergeCell ref="X1626:X1627"/>
    <mergeCell ref="Y1626:Y1627"/>
    <mergeCell ref="Z1626:Z1627"/>
    <mergeCell ref="AA1626:AA1627"/>
    <mergeCell ref="AB1626:AB1627"/>
    <mergeCell ref="AC1626:AC1627"/>
    <mergeCell ref="AD1626:AD1627"/>
    <mergeCell ref="AB1617:AB1618"/>
    <mergeCell ref="AC1617:AC1618"/>
    <mergeCell ref="AD1617:AD1618"/>
    <mergeCell ref="U1617:U1618"/>
    <mergeCell ref="V1617:V1618"/>
    <mergeCell ref="W1617:W1618"/>
    <mergeCell ref="X1617:X1618"/>
    <mergeCell ref="Y1617:Y1618"/>
    <mergeCell ref="Z1617:Z1618"/>
    <mergeCell ref="AA1617:AA1618"/>
    <mergeCell ref="U1612:U1613"/>
    <mergeCell ref="V1612:V1613"/>
    <mergeCell ref="W1612:W1613"/>
    <mergeCell ref="X1612:X1613"/>
    <mergeCell ref="Y1612:Y1613"/>
    <mergeCell ref="Z1612:Z1613"/>
    <mergeCell ref="U1600:U1601"/>
    <mergeCell ref="V1600:V1601"/>
    <mergeCell ref="AB1597:AB1598"/>
    <mergeCell ref="AC1597:AC1598"/>
    <mergeCell ref="AD1597:AD1598"/>
    <mergeCell ref="U1597:U1598"/>
    <mergeCell ref="V1597:V1598"/>
    <mergeCell ref="W1597:W1598"/>
    <mergeCell ref="X1597:X1598"/>
    <mergeCell ref="U1588:U1589"/>
    <mergeCell ref="AC1605:AC1606"/>
    <mergeCell ref="AB1502:AB1504"/>
    <mergeCell ref="AB1518:AB1519"/>
    <mergeCell ref="V1523:V1524"/>
    <mergeCell ref="W1523:W1524"/>
    <mergeCell ref="AB1489:AB1490"/>
    <mergeCell ref="AC1489:AC1490"/>
    <mergeCell ref="AD1489:AD1490"/>
    <mergeCell ref="AB1487:AB1488"/>
    <mergeCell ref="AC1487:AC1488"/>
    <mergeCell ref="AD1487:AD1488"/>
    <mergeCell ref="AA1508:AA1510"/>
    <mergeCell ref="AB1508:AB1510"/>
    <mergeCell ref="AC1508:AC1510"/>
    <mergeCell ref="AB1498:AB1501"/>
    <mergeCell ref="AC1498:AC1501"/>
    <mergeCell ref="AD1498:AD1501"/>
    <mergeCell ref="AC1502:AC1504"/>
    <mergeCell ref="AD1502:AD1504"/>
    <mergeCell ref="Z1487:Z1488"/>
    <mergeCell ref="AA1511:AA1513"/>
    <mergeCell ref="AB1511:AB1513"/>
    <mergeCell ref="AC1511:AC1513"/>
    <mergeCell ref="U1489:U1490"/>
    <mergeCell ref="V1489:V1490"/>
    <mergeCell ref="W1489:W1490"/>
    <mergeCell ref="X1489:X1490"/>
    <mergeCell ref="Y1489:Y1490"/>
    <mergeCell ref="Z1489:Z1490"/>
    <mergeCell ref="AA1489:AA1490"/>
    <mergeCell ref="AD1511:AD1513"/>
    <mergeCell ref="U1514:U1516"/>
    <mergeCell ref="V1514:V1516"/>
    <mergeCell ref="W1514:W1516"/>
    <mergeCell ref="AB1514:AB1516"/>
    <mergeCell ref="X1518:X1519"/>
    <mergeCell ref="Y1518:Y1519"/>
    <mergeCell ref="Z1518:Z1519"/>
    <mergeCell ref="U1511:U1513"/>
    <mergeCell ref="V1511:V1513"/>
    <mergeCell ref="AD1514:AD1516"/>
    <mergeCell ref="AD1508:AD1510"/>
    <mergeCell ref="Y1487:Y1488"/>
    <mergeCell ref="AA1498:AA1501"/>
    <mergeCell ref="AC1514:AC1516"/>
    <mergeCell ref="AA1502:AA1504"/>
    <mergeCell ref="U1487:U1488"/>
    <mergeCell ref="V1487:V1488"/>
    <mergeCell ref="W1487:W1488"/>
    <mergeCell ref="X1487:X1488"/>
    <mergeCell ref="Z1511:Z1513"/>
    <mergeCell ref="Z1523:Z1524"/>
    <mergeCell ref="Y1514:Y1516"/>
    <mergeCell ref="Z1514:Z1516"/>
    <mergeCell ref="AD1518:AD1519"/>
    <mergeCell ref="AD1523:AD1524"/>
    <mergeCell ref="AA1487:AA1488"/>
    <mergeCell ref="AA1518:AA1519"/>
    <mergeCell ref="AA1514:AA1516"/>
    <mergeCell ref="V1498:V1501"/>
    <mergeCell ref="W1498:W1501"/>
    <mergeCell ref="X1498:X1501"/>
    <mergeCell ref="Y1498:Y1501"/>
    <mergeCell ref="Z1498:Z1501"/>
    <mergeCell ref="Z1508:Z1510"/>
    <mergeCell ref="AB1392:AB1393"/>
    <mergeCell ref="AC1392:AC1393"/>
    <mergeCell ref="AD1392:AD1393"/>
    <mergeCell ref="X1396:X1397"/>
    <mergeCell ref="Y1396:Y1397"/>
    <mergeCell ref="AC1437:AC1438"/>
    <mergeCell ref="AD1437:AD1438"/>
    <mergeCell ref="Z1437:Z1438"/>
    <mergeCell ref="AA1437:AA1438"/>
    <mergeCell ref="Y1428:Y1429"/>
    <mergeCell ref="Z1428:Z1429"/>
    <mergeCell ref="AC1464:AC1465"/>
    <mergeCell ref="V1405:V1406"/>
    <mergeCell ref="W1405:W1406"/>
    <mergeCell ref="X1405:X1406"/>
    <mergeCell ref="Y1425:Y1426"/>
    <mergeCell ref="Z1425:Z1426"/>
    <mergeCell ref="AA1425:AA1426"/>
    <mergeCell ref="AB1425:AB1426"/>
    <mergeCell ref="AA1398:AA1399"/>
    <mergeCell ref="AB1398:AB1399"/>
    <mergeCell ref="X1451:X1452"/>
    <mergeCell ref="Y1451:Y1452"/>
    <mergeCell ref="Z1451:Z1452"/>
    <mergeCell ref="AA1451:AA1452"/>
    <mergeCell ref="AA1471:AA1472"/>
    <mergeCell ref="Z1430:Z1431"/>
    <mergeCell ref="AA1430:AA1431"/>
    <mergeCell ref="AB1430:AB1431"/>
    <mergeCell ref="AC1430:AC1431"/>
    <mergeCell ref="AD1430:AD1431"/>
    <mergeCell ref="AA1428:AA1429"/>
    <mergeCell ref="Y1405:Y1406"/>
    <mergeCell ref="Z1405:Z1406"/>
    <mergeCell ref="AA1405:AA1406"/>
    <mergeCell ref="AB1405:AB1406"/>
    <mergeCell ref="AC1405:AC1406"/>
    <mergeCell ref="AD1405:AD1406"/>
    <mergeCell ref="W1462:W1463"/>
    <mergeCell ref="X1462:X1463"/>
    <mergeCell ref="AC1473:AC1476"/>
    <mergeCell ref="AD1473:AD1476"/>
    <mergeCell ref="V1388:V1389"/>
    <mergeCell ref="W1388:W1389"/>
    <mergeCell ref="X1388:X1389"/>
    <mergeCell ref="AC1374:AC1376"/>
    <mergeCell ref="AD1374:AD1376"/>
    <mergeCell ref="Y1386:Y1387"/>
    <mergeCell ref="Z1386:Z1387"/>
    <mergeCell ref="AA1386:AA1387"/>
    <mergeCell ref="AB1386:AB1387"/>
    <mergeCell ref="AC1386:AC1387"/>
    <mergeCell ref="AD1386:AD1387"/>
    <mergeCell ref="AB1379:AB1380"/>
    <mergeCell ref="AC1379:AC1380"/>
    <mergeCell ref="Y1379:Y1380"/>
    <mergeCell ref="Z1379:Z1380"/>
    <mergeCell ref="U1351:U1355"/>
    <mergeCell ref="V1351:V1355"/>
    <mergeCell ref="W1351:W1355"/>
    <mergeCell ref="X1351:X1355"/>
    <mergeCell ref="Y1351:Y1355"/>
    <mergeCell ref="Z1351:Z1355"/>
    <mergeCell ref="AA1351:AA1355"/>
    <mergeCell ref="Y1374:Y1376"/>
    <mergeCell ref="Z1374:Z1376"/>
    <mergeCell ref="Y1357:Y1359"/>
    <mergeCell ref="Z1357:Z1359"/>
    <mergeCell ref="AA1357:AA1359"/>
    <mergeCell ref="AC1360:AC1362"/>
    <mergeCell ref="Z1366:Z1367"/>
    <mergeCell ref="AD1379:AD1380"/>
    <mergeCell ref="U1363:U1364"/>
    <mergeCell ref="V1363:V1364"/>
    <mergeCell ref="W1363:W1364"/>
    <mergeCell ref="X1363:X1364"/>
    <mergeCell ref="Y1363:Y1364"/>
    <mergeCell ref="Y1360:Y1362"/>
    <mergeCell ref="Z1360:Z1362"/>
    <mergeCell ref="AA1360:AA1362"/>
    <mergeCell ref="V1360:V1362"/>
    <mergeCell ref="AD1351:AD1355"/>
    <mergeCell ref="AD1360:AD1362"/>
    <mergeCell ref="AB1357:AB1359"/>
    <mergeCell ref="U1388:U1389"/>
    <mergeCell ref="U1357:U1359"/>
    <mergeCell ref="V1357:V1359"/>
    <mergeCell ref="W1357:W1359"/>
    <mergeCell ref="X1357:X1359"/>
    <mergeCell ref="U1371:U1372"/>
    <mergeCell ref="V1371:V1372"/>
    <mergeCell ref="W1371:W1372"/>
    <mergeCell ref="X1371:X1372"/>
    <mergeCell ref="Y1371:Y1372"/>
    <mergeCell ref="Z1371:Z1372"/>
    <mergeCell ref="U1379:U1380"/>
    <mergeCell ref="V1379:V1380"/>
    <mergeCell ref="W1379:W1380"/>
    <mergeCell ref="X1379:X1380"/>
    <mergeCell ref="AA1366:AA1367"/>
    <mergeCell ref="AB1366:AB1367"/>
    <mergeCell ref="AC1366:AC1367"/>
    <mergeCell ref="AD1366:AD1367"/>
    <mergeCell ref="AB1371:AB1372"/>
    <mergeCell ref="AC1371:AC1372"/>
    <mergeCell ref="AD1371:AD1372"/>
    <mergeCell ref="AA1374:AA1376"/>
    <mergeCell ref="AA1371:AA1372"/>
    <mergeCell ref="AB1374:AB1376"/>
    <mergeCell ref="AC1338:AC1340"/>
    <mergeCell ref="AD1338:AD1340"/>
    <mergeCell ref="W1330:W1331"/>
    <mergeCell ref="X1330:X1331"/>
    <mergeCell ref="Y1330:Y1331"/>
    <mergeCell ref="Z1330:Z1331"/>
    <mergeCell ref="AA1330:AA1331"/>
    <mergeCell ref="AB1330:AB1331"/>
    <mergeCell ref="AD1357:AD1359"/>
    <mergeCell ref="AB1348:AB1350"/>
    <mergeCell ref="AC1348:AC1350"/>
    <mergeCell ref="AB1351:AB1355"/>
    <mergeCell ref="AC1351:AC1355"/>
    <mergeCell ref="AC1330:AC1331"/>
    <mergeCell ref="AD1330:AD1331"/>
    <mergeCell ref="U1332:U1334"/>
    <mergeCell ref="V1332:V1334"/>
    <mergeCell ref="W1332:W1334"/>
    <mergeCell ref="X1332:X1334"/>
    <mergeCell ref="Y1332:Y1334"/>
    <mergeCell ref="Z1332:Z1334"/>
    <mergeCell ref="AA1332:AA1334"/>
    <mergeCell ref="AB1332:AB1334"/>
    <mergeCell ref="AC1332:AC1334"/>
    <mergeCell ref="Z1348:Z1350"/>
    <mergeCell ref="AA1348:AA1350"/>
    <mergeCell ref="Z1363:Z1364"/>
    <mergeCell ref="AA1363:AA1364"/>
    <mergeCell ref="AB1363:AB1364"/>
    <mergeCell ref="AC1363:AC1364"/>
    <mergeCell ref="AD1363:AD1364"/>
    <mergeCell ref="X1374:X1376"/>
    <mergeCell ref="V1338:V1340"/>
    <mergeCell ref="W1338:W1340"/>
    <mergeCell ref="X1338:X1340"/>
    <mergeCell ref="Y1338:Y1340"/>
    <mergeCell ref="Z1338:Z1340"/>
    <mergeCell ref="AD1332:AD1334"/>
    <mergeCell ref="W1360:W1362"/>
    <mergeCell ref="X1360:X1362"/>
    <mergeCell ref="U1338:U1340"/>
    <mergeCell ref="AD1348:AD1350"/>
    <mergeCell ref="AC1357:AC1359"/>
    <mergeCell ref="Y1322:Y1323"/>
    <mergeCell ref="Z1322:Z1323"/>
    <mergeCell ref="AA1322:AA1323"/>
    <mergeCell ref="AB1322:AB1323"/>
    <mergeCell ref="AA1311:AA1312"/>
    <mergeCell ref="AA1279:AA1280"/>
    <mergeCell ref="AB1279:AB1280"/>
    <mergeCell ref="AC1279:AC1280"/>
    <mergeCell ref="AD1279:AD1280"/>
    <mergeCell ref="U1282:U1283"/>
    <mergeCell ref="V1282:V1283"/>
    <mergeCell ref="W1282:W1283"/>
    <mergeCell ref="X1282:X1283"/>
    <mergeCell ref="Y1282:Y1283"/>
    <mergeCell ref="Z1282:Z1283"/>
    <mergeCell ref="AA1282:AA1283"/>
    <mergeCell ref="AB1282:AB1283"/>
    <mergeCell ref="X1299:X1300"/>
    <mergeCell ref="Y1299:Y1300"/>
    <mergeCell ref="AA1303:AA1304"/>
    <mergeCell ref="AB1311:AB1312"/>
    <mergeCell ref="AC1311:AC1312"/>
    <mergeCell ref="U1309:U1310"/>
    <mergeCell ref="V1309:V1310"/>
    <mergeCell ref="W1309:W1310"/>
    <mergeCell ref="AA1290:AA1291"/>
    <mergeCell ref="AB1290:AB1291"/>
    <mergeCell ref="AC1290:AC1291"/>
    <mergeCell ref="AD1290:AD1291"/>
    <mergeCell ref="U1299:U1300"/>
    <mergeCell ref="V1299:V1300"/>
    <mergeCell ref="W1299:W1300"/>
    <mergeCell ref="W1319:W1320"/>
    <mergeCell ref="Y1279:Y1280"/>
    <mergeCell ref="AC1282:AC1283"/>
    <mergeCell ref="AD1282:AD1283"/>
    <mergeCell ref="AB1293:AB1294"/>
    <mergeCell ref="AC1293:AC1294"/>
    <mergeCell ref="AD1293:AD1294"/>
    <mergeCell ref="AB1303:AB1304"/>
    <mergeCell ref="AC1303:AC1304"/>
    <mergeCell ref="AD1303:AD1304"/>
    <mergeCell ref="U1305:U1306"/>
    <mergeCell ref="V1305:V1306"/>
    <mergeCell ref="W1305:W1306"/>
    <mergeCell ref="X1305:X1306"/>
    <mergeCell ref="Y1305:Y1306"/>
    <mergeCell ref="Z1305:Z1306"/>
    <mergeCell ref="AA1305:AA1306"/>
    <mergeCell ref="AB1305:AB1306"/>
    <mergeCell ref="AC1305:AC1306"/>
    <mergeCell ref="AD1305:AD1306"/>
    <mergeCell ref="U1307:U1308"/>
    <mergeCell ref="V1307:V1308"/>
    <mergeCell ref="AA1319:AA1320"/>
    <mergeCell ref="AB1319:AB1320"/>
    <mergeCell ref="AC1309:AC1310"/>
    <mergeCell ref="AD1307:AD1308"/>
    <mergeCell ref="X1309:X1310"/>
    <mergeCell ref="Y1309:Y1310"/>
    <mergeCell ref="Z1309:Z1310"/>
    <mergeCell ref="Z1311:Z1312"/>
    <mergeCell ref="Z1307:Z1308"/>
    <mergeCell ref="U1293:U1294"/>
    <mergeCell ref="V1248:V1249"/>
    <mergeCell ref="W1248:W1249"/>
    <mergeCell ref="X1248:X1249"/>
    <mergeCell ref="Y1248:Y1249"/>
    <mergeCell ref="AC1248:AC1249"/>
    <mergeCell ref="AD1248:AD1249"/>
    <mergeCell ref="AD1244:AD1245"/>
    <mergeCell ref="U1244:U1245"/>
    <mergeCell ref="V1244:V1245"/>
    <mergeCell ref="U1202:U1203"/>
    <mergeCell ref="V1202:V1203"/>
    <mergeCell ref="W1202:W1203"/>
    <mergeCell ref="X1202:X1203"/>
    <mergeCell ref="Y1202:Y1203"/>
    <mergeCell ref="Z1202:Z1203"/>
    <mergeCell ref="AA1202:AA1203"/>
    <mergeCell ref="Y1195:Y1197"/>
    <mergeCell ref="Z1195:Z1197"/>
    <mergeCell ref="AA1195:AA1197"/>
    <mergeCell ref="Z1248:Z1249"/>
    <mergeCell ref="AA1248:AA1249"/>
    <mergeCell ref="AD1211:AD1212"/>
    <mergeCell ref="U1216:U1217"/>
    <mergeCell ref="V1216:V1217"/>
    <mergeCell ref="W1216:W1217"/>
    <mergeCell ref="X1216:X1217"/>
    <mergeCell ref="Y1216:Y1217"/>
    <mergeCell ref="Z1216:Z1217"/>
    <mergeCell ref="AA1216:AA1217"/>
    <mergeCell ref="AB1216:AB1217"/>
    <mergeCell ref="AC1216:AC1217"/>
    <mergeCell ref="AD1216:AD1217"/>
    <mergeCell ref="W1234:W1235"/>
    <mergeCell ref="X1234:X1235"/>
    <mergeCell ref="Y1234:Y1235"/>
    <mergeCell ref="AB1195:AB1197"/>
    <mergeCell ref="AC1195:AC1197"/>
    <mergeCell ref="AD1206:AD1207"/>
    <mergeCell ref="AD1195:AD1197"/>
    <mergeCell ref="Z1234:Z1235"/>
    <mergeCell ref="AA1234:AA1235"/>
    <mergeCell ref="AB1234:AB1235"/>
    <mergeCell ref="AC1234:AC1235"/>
    <mergeCell ref="AD1234:AD1235"/>
    <mergeCell ref="U1242:U1243"/>
    <mergeCell ref="V1242:V1243"/>
    <mergeCell ref="W1242:W1243"/>
    <mergeCell ref="AD1202:AD1203"/>
    <mergeCell ref="U1208:U1209"/>
    <mergeCell ref="V1208:V1209"/>
    <mergeCell ref="W1208:W1209"/>
    <mergeCell ref="X1208:X1209"/>
    <mergeCell ref="Y1208:Y1209"/>
    <mergeCell ref="AD1208:AD1209"/>
    <mergeCell ref="U1211:U1212"/>
    <mergeCell ref="V1211:V1212"/>
    <mergeCell ref="W1211:W1212"/>
    <mergeCell ref="X1211:X1212"/>
    <mergeCell ref="Y1211:Y1212"/>
    <mergeCell ref="Z1211:Z1212"/>
    <mergeCell ref="AA1211:AA1212"/>
    <mergeCell ref="AB1211:AB1212"/>
    <mergeCell ref="AC1211:AC1212"/>
    <mergeCell ref="AD1226:AD1227"/>
    <mergeCell ref="AB1155:AB1156"/>
    <mergeCell ref="AC1155:AC1156"/>
    <mergeCell ref="AD1155:AD1156"/>
    <mergeCell ref="U1153:U1154"/>
    <mergeCell ref="V1153:V1154"/>
    <mergeCell ref="W1153:W1154"/>
    <mergeCell ref="X1153:X1154"/>
    <mergeCell ref="U1161:U1162"/>
    <mergeCell ref="V1161:V1162"/>
    <mergeCell ref="W1161:W1162"/>
    <mergeCell ref="X1161:X1162"/>
    <mergeCell ref="Y1161:Y1162"/>
    <mergeCell ref="Z1161:Z1162"/>
    <mergeCell ref="AA1161:AA1162"/>
    <mergeCell ref="AB1161:AB1162"/>
    <mergeCell ref="AC1161:AC1162"/>
    <mergeCell ref="AD1161:AD1162"/>
    <mergeCell ref="Y1169:Y1170"/>
    <mergeCell ref="Z1169:Z1170"/>
    <mergeCell ref="AA1169:AA1170"/>
    <mergeCell ref="W1169:W1170"/>
    <mergeCell ref="X1169:X1170"/>
    <mergeCell ref="U1166:U1167"/>
    <mergeCell ref="V1166:V1167"/>
    <mergeCell ref="W1166:W1167"/>
    <mergeCell ref="X1166:X1167"/>
    <mergeCell ref="Y1166:Y1167"/>
    <mergeCell ref="Z1166:Z1167"/>
    <mergeCell ref="AA1166:AA1167"/>
    <mergeCell ref="W1155:W1156"/>
    <mergeCell ref="X1155:X1156"/>
    <mergeCell ref="Y1155:Y1156"/>
    <mergeCell ref="Z1155:Z1156"/>
    <mergeCell ref="AA1155:AA1156"/>
    <mergeCell ref="AD1135:AD1136"/>
    <mergeCell ref="U1140:U1141"/>
    <mergeCell ref="V1140:V1141"/>
    <mergeCell ref="W1140:W1141"/>
    <mergeCell ref="X1140:X1141"/>
    <mergeCell ref="Y1140:Y1141"/>
    <mergeCell ref="Z1140:Z1141"/>
    <mergeCell ref="AA1140:AA1141"/>
    <mergeCell ref="AB1140:AB1141"/>
    <mergeCell ref="AC1140:AC1141"/>
    <mergeCell ref="AD1140:AD1141"/>
    <mergeCell ref="W1132:W1134"/>
    <mergeCell ref="X1132:X1134"/>
    <mergeCell ref="Y1132:Y1134"/>
    <mergeCell ref="Z1132:Z1134"/>
    <mergeCell ref="AA1132:AA1134"/>
    <mergeCell ref="Y1153:Y1154"/>
    <mergeCell ref="Z1153:Z1154"/>
    <mergeCell ref="AA1153:AA1154"/>
    <mergeCell ref="U1142:U1143"/>
    <mergeCell ref="V1142:V1143"/>
    <mergeCell ref="W1142:W1143"/>
    <mergeCell ref="X1142:X1143"/>
    <mergeCell ref="Y1142:Y1143"/>
    <mergeCell ref="Z1142:Z1143"/>
    <mergeCell ref="AA1142:AA1143"/>
    <mergeCell ref="AB1142:AB1143"/>
    <mergeCell ref="AC1142:AC1143"/>
    <mergeCell ref="AD1142:AD1143"/>
    <mergeCell ref="U1146:U1149"/>
    <mergeCell ref="V1146:V1149"/>
    <mergeCell ref="W1146:W1149"/>
    <mergeCell ref="X1146:X1149"/>
    <mergeCell ref="Y1146:Y1149"/>
    <mergeCell ref="Z1146:Z1149"/>
    <mergeCell ref="AA1146:AA1149"/>
    <mergeCell ref="AB1146:AB1149"/>
    <mergeCell ref="AC1146:AC1149"/>
    <mergeCell ref="AD1146:AD1149"/>
    <mergeCell ref="AB1132:AB1134"/>
    <mergeCell ref="AC1132:AC1134"/>
    <mergeCell ref="AD1132:AD1134"/>
    <mergeCell ref="U1135:U1136"/>
    <mergeCell ref="V1135:V1136"/>
    <mergeCell ref="W1135:W1136"/>
    <mergeCell ref="X1135:X1136"/>
    <mergeCell ref="Y1135:Y1136"/>
    <mergeCell ref="Z1135:Z1136"/>
    <mergeCell ref="AA1135:AA1136"/>
    <mergeCell ref="AD1151:AD1152"/>
    <mergeCell ref="AD1153:AD1154"/>
    <mergeCell ref="AD1105:AD1109"/>
    <mergeCell ref="AD1126:AD1127"/>
    <mergeCell ref="U1111:U1112"/>
    <mergeCell ref="V1111:V1112"/>
    <mergeCell ref="W1111:W1112"/>
    <mergeCell ref="X1111:X1112"/>
    <mergeCell ref="Y1111:Y1112"/>
    <mergeCell ref="Z1111:Z1112"/>
    <mergeCell ref="AA1111:AA1112"/>
    <mergeCell ref="AB1111:AB1112"/>
    <mergeCell ref="AC1111:AC1112"/>
    <mergeCell ref="AD1111:AD1112"/>
    <mergeCell ref="U1114:U1116"/>
    <mergeCell ref="V1114:V1116"/>
    <mergeCell ref="W1114:W1116"/>
    <mergeCell ref="X1114:X1116"/>
    <mergeCell ref="Y1114:Y1116"/>
    <mergeCell ref="Z1114:Z1116"/>
    <mergeCell ref="AA1114:AA1116"/>
    <mergeCell ref="AB1114:AB1116"/>
    <mergeCell ref="AC1114:AC1116"/>
    <mergeCell ref="AD1114:AD1116"/>
    <mergeCell ref="U1128:U1131"/>
    <mergeCell ref="V1128:V1131"/>
    <mergeCell ref="W1128:W1131"/>
    <mergeCell ref="X1128:X1131"/>
    <mergeCell ref="Y1128:Y1131"/>
    <mergeCell ref="Z1128:Z1131"/>
    <mergeCell ref="AA1128:AA1131"/>
    <mergeCell ref="AB1128:AB1131"/>
    <mergeCell ref="AC1128:AC1131"/>
    <mergeCell ref="AD1128:AD1131"/>
    <mergeCell ref="U1105:U1109"/>
    <mergeCell ref="V1105:V1109"/>
    <mergeCell ref="U1117:U1118"/>
    <mergeCell ref="V1117:V1118"/>
    <mergeCell ref="W1117:W1118"/>
    <mergeCell ref="X1117:X1118"/>
    <mergeCell ref="Y1117:Y1118"/>
    <mergeCell ref="Z1117:Z1118"/>
    <mergeCell ref="AA1117:AA1118"/>
    <mergeCell ref="AB1117:AB1118"/>
    <mergeCell ref="AC1117:AC1118"/>
    <mergeCell ref="AD1117:AD1118"/>
    <mergeCell ref="U1126:U1127"/>
    <mergeCell ref="V1126:V1127"/>
    <mergeCell ref="W1126:W1127"/>
    <mergeCell ref="X1126:X1127"/>
    <mergeCell ref="Y1126:Y1127"/>
    <mergeCell ref="Z1126:Z1127"/>
    <mergeCell ref="AA1126:AA1127"/>
    <mergeCell ref="AB1126:AB1127"/>
    <mergeCell ref="AC1126:AC1127"/>
    <mergeCell ref="Z1105:Z1109"/>
    <mergeCell ref="AA1105:AA1109"/>
    <mergeCell ref="AD1090:AD1092"/>
    <mergeCell ref="U1074:U1076"/>
    <mergeCell ref="V1074:V1076"/>
    <mergeCell ref="W1074:W1076"/>
    <mergeCell ref="X1074:X1076"/>
    <mergeCell ref="Y1074:Y1076"/>
    <mergeCell ref="Z1074:Z1076"/>
    <mergeCell ref="AA1074:AA1076"/>
    <mergeCell ref="AB1074:AB1076"/>
    <mergeCell ref="AC1074:AC1076"/>
    <mergeCell ref="AD1074:AD1076"/>
    <mergeCell ref="Y1079:Y1082"/>
    <mergeCell ref="Z1079:Z1082"/>
    <mergeCell ref="AA1079:AA1082"/>
    <mergeCell ref="AB1079:AB1082"/>
    <mergeCell ref="AC1079:AC1082"/>
    <mergeCell ref="AD1079:AD1082"/>
    <mergeCell ref="U1090:U1092"/>
    <mergeCell ref="V1090:V1092"/>
    <mergeCell ref="W1090:W1092"/>
    <mergeCell ref="X1090:X1092"/>
    <mergeCell ref="Y1090:Y1092"/>
    <mergeCell ref="Z1090:Z1092"/>
    <mergeCell ref="U1097:U1100"/>
    <mergeCell ref="V1097:V1100"/>
    <mergeCell ref="W1097:W1100"/>
    <mergeCell ref="X1097:X1100"/>
    <mergeCell ref="Y1097:Y1100"/>
    <mergeCell ref="Z1097:Z1100"/>
    <mergeCell ref="AA1097:AA1100"/>
    <mergeCell ref="AB1097:AB1100"/>
    <mergeCell ref="AC1097:AC1100"/>
    <mergeCell ref="AD1097:AD1100"/>
    <mergeCell ref="U1079:U1082"/>
    <mergeCell ref="V1079:V1082"/>
    <mergeCell ref="W1079:W1082"/>
    <mergeCell ref="X1079:X1082"/>
    <mergeCell ref="U1085:U1086"/>
    <mergeCell ref="V1085:V1086"/>
    <mergeCell ref="W1085:W1086"/>
    <mergeCell ref="X1085:X1086"/>
    <mergeCell ref="AA1090:AA1092"/>
    <mergeCell ref="AD1068:AD1069"/>
    <mergeCell ref="AB1071:AB1073"/>
    <mergeCell ref="AC1071:AC1073"/>
    <mergeCell ref="AD1071:AD1073"/>
    <mergeCell ref="U1063:U1064"/>
    <mergeCell ref="V1063:V1064"/>
    <mergeCell ref="W1063:W1064"/>
    <mergeCell ref="X1063:X1064"/>
    <mergeCell ref="Y1063:Y1064"/>
    <mergeCell ref="Z1063:Z1064"/>
    <mergeCell ref="AA1063:AA1064"/>
    <mergeCell ref="AB1063:AB1064"/>
    <mergeCell ref="AC1063:AC1064"/>
    <mergeCell ref="AD1063:AD1064"/>
    <mergeCell ref="U1071:U1073"/>
    <mergeCell ref="V1071:V1073"/>
    <mergeCell ref="W1071:W1073"/>
    <mergeCell ref="X1071:X1073"/>
    <mergeCell ref="Y1071:Y1073"/>
    <mergeCell ref="Z1071:Z1073"/>
    <mergeCell ref="AA1071:AA1073"/>
    <mergeCell ref="Y1085:Y1086"/>
    <mergeCell ref="Z1085:Z1086"/>
    <mergeCell ref="AA1085:AA1086"/>
    <mergeCell ref="AB1085:AB1086"/>
    <mergeCell ref="AC1085:AC1086"/>
    <mergeCell ref="AD1085:AD1086"/>
    <mergeCell ref="W1042:W1043"/>
    <mergeCell ref="X1042:X1043"/>
    <mergeCell ref="Y1042:Y1043"/>
    <mergeCell ref="Z1042:Z1043"/>
    <mergeCell ref="AA1042:AA1043"/>
    <mergeCell ref="AB1042:AB1043"/>
    <mergeCell ref="AC1042:AC1043"/>
    <mergeCell ref="AD1042:AD1043"/>
    <mergeCell ref="AA1060:AA1062"/>
    <mergeCell ref="AB1060:AB1062"/>
    <mergeCell ref="AC1060:AC1062"/>
    <mergeCell ref="AD1060:AD1062"/>
    <mergeCell ref="U1045:U1047"/>
    <mergeCell ref="V1045:V1047"/>
    <mergeCell ref="W1045:W1047"/>
    <mergeCell ref="X1045:X1047"/>
    <mergeCell ref="Y1045:Y1047"/>
    <mergeCell ref="Z1045:Z1047"/>
    <mergeCell ref="AA1045:AA1047"/>
    <mergeCell ref="AB1045:AB1047"/>
    <mergeCell ref="AC1045:AC1047"/>
    <mergeCell ref="AD1045:AD1047"/>
    <mergeCell ref="U1052:U1053"/>
    <mergeCell ref="V1052:V1053"/>
    <mergeCell ref="W1052:W1053"/>
    <mergeCell ref="X1052:X1053"/>
    <mergeCell ref="Y1052:Y1053"/>
    <mergeCell ref="Z1052:Z1053"/>
    <mergeCell ref="AA1052:AA1053"/>
    <mergeCell ref="AB1052:AB1053"/>
    <mergeCell ref="AC1052:AC1053"/>
    <mergeCell ref="AD1052:AD1053"/>
    <mergeCell ref="U1060:U1062"/>
    <mergeCell ref="Z1060:Z1062"/>
    <mergeCell ref="Z1068:Z1069"/>
    <mergeCell ref="W1068:W1069"/>
    <mergeCell ref="AB1030:AB1031"/>
    <mergeCell ref="AC1030:AC1031"/>
    <mergeCell ref="AD1030:AD1031"/>
    <mergeCell ref="U1036:U1038"/>
    <mergeCell ref="V1036:V1038"/>
    <mergeCell ref="W1036:W1038"/>
    <mergeCell ref="X1036:X1038"/>
    <mergeCell ref="Y1036:Y1038"/>
    <mergeCell ref="Z1036:Z1038"/>
    <mergeCell ref="AA1036:AA1038"/>
    <mergeCell ref="AB1036:AB1038"/>
    <mergeCell ref="AC1036:AC1038"/>
    <mergeCell ref="AD1036:AD1038"/>
    <mergeCell ref="U1039:U1040"/>
    <mergeCell ref="V1039:V1040"/>
    <mergeCell ref="W1039:W1040"/>
    <mergeCell ref="X1039:X1040"/>
    <mergeCell ref="Y1039:Y1040"/>
    <mergeCell ref="Z1039:Z1040"/>
    <mergeCell ref="AA1039:AA1040"/>
    <mergeCell ref="AB1039:AB1040"/>
    <mergeCell ref="AC1039:AC1040"/>
    <mergeCell ref="AD1039:AD1040"/>
    <mergeCell ref="Z1024:Z1026"/>
    <mergeCell ref="AA1024:AA1026"/>
    <mergeCell ref="AB1024:AB1026"/>
    <mergeCell ref="AC1024:AC1026"/>
    <mergeCell ref="AD1024:AD1026"/>
    <mergeCell ref="V1030:V1031"/>
    <mergeCell ref="Y1060:Y1062"/>
    <mergeCell ref="W1024:W1026"/>
    <mergeCell ref="X1024:X1026"/>
    <mergeCell ref="Y1024:Y1026"/>
    <mergeCell ref="U1024:U1026"/>
    <mergeCell ref="Y1015:Y1017"/>
    <mergeCell ref="Z1015:Z1017"/>
    <mergeCell ref="AA1015:AA1017"/>
    <mergeCell ref="AB1015:AB1017"/>
    <mergeCell ref="AC1015:AC1017"/>
    <mergeCell ref="AD1015:AD1017"/>
    <mergeCell ref="Y1012:Y1013"/>
    <mergeCell ref="Z1012:Z1013"/>
    <mergeCell ref="AA1012:AA1013"/>
    <mergeCell ref="U1028:U1029"/>
    <mergeCell ref="V1028:V1029"/>
    <mergeCell ref="W1028:W1029"/>
    <mergeCell ref="X1028:X1029"/>
    <mergeCell ref="Y1028:Y1029"/>
    <mergeCell ref="Z1028:Z1029"/>
    <mergeCell ref="AA1028:AA1029"/>
    <mergeCell ref="AB1028:AB1029"/>
    <mergeCell ref="AC1028:AC1029"/>
    <mergeCell ref="AD1028:AD1029"/>
    <mergeCell ref="U1015:U1017"/>
    <mergeCell ref="V1015:V1017"/>
    <mergeCell ref="W1015:W1017"/>
    <mergeCell ref="X1015:X1017"/>
    <mergeCell ref="U1012:U1013"/>
    <mergeCell ref="V1012:V1013"/>
    <mergeCell ref="W1012:W1013"/>
    <mergeCell ref="X1012:X1013"/>
    <mergeCell ref="V1024:V1026"/>
    <mergeCell ref="AB967:AB969"/>
    <mergeCell ref="AC967:AC969"/>
    <mergeCell ref="AD967:AD969"/>
    <mergeCell ref="AA1001:AA1003"/>
    <mergeCell ref="U1010:U1011"/>
    <mergeCell ref="V1010:V1011"/>
    <mergeCell ref="W1010:W1011"/>
    <mergeCell ref="X1010:X1011"/>
    <mergeCell ref="Y1010:Y1011"/>
    <mergeCell ref="Z1010:Z1011"/>
    <mergeCell ref="AA1010:AA1011"/>
    <mergeCell ref="U1005:U1006"/>
    <mergeCell ref="V1005:V1006"/>
    <mergeCell ref="W1005:W1006"/>
    <mergeCell ref="X1005:X1006"/>
    <mergeCell ref="Y1005:Y1006"/>
    <mergeCell ref="Z1005:Z1006"/>
    <mergeCell ref="AA1005:AA1006"/>
    <mergeCell ref="X986:X988"/>
    <mergeCell ref="Y986:Y988"/>
    <mergeCell ref="Z986:Z988"/>
    <mergeCell ref="AA986:AA988"/>
    <mergeCell ref="W967:W969"/>
    <mergeCell ref="X967:X969"/>
    <mergeCell ref="Y967:Y969"/>
    <mergeCell ref="Z967:Z969"/>
    <mergeCell ref="AA967:AA969"/>
    <mergeCell ref="W994:W995"/>
    <mergeCell ref="X994:X995"/>
    <mergeCell ref="Y994:Y995"/>
    <mergeCell ref="Z994:Z995"/>
    <mergeCell ref="AA994:AA995"/>
    <mergeCell ref="AB994:AB995"/>
    <mergeCell ref="Z1001:Z1003"/>
    <mergeCell ref="AB976:AB977"/>
    <mergeCell ref="AC976:AC977"/>
    <mergeCell ref="AD924:AD926"/>
    <mergeCell ref="AC948:AC949"/>
    <mergeCell ref="AD948:AD949"/>
    <mergeCell ref="U929:U930"/>
    <mergeCell ref="V929:V930"/>
    <mergeCell ref="W929:W930"/>
    <mergeCell ref="X929:X930"/>
    <mergeCell ref="Y929:Y930"/>
    <mergeCell ref="Z929:Z930"/>
    <mergeCell ref="AA929:AA930"/>
    <mergeCell ref="AB929:AB930"/>
    <mergeCell ref="AC929:AC930"/>
    <mergeCell ref="AD929:AD930"/>
    <mergeCell ref="U934:U936"/>
    <mergeCell ref="V934:V936"/>
    <mergeCell ref="U924:U926"/>
    <mergeCell ref="V924:V926"/>
    <mergeCell ref="W924:W926"/>
    <mergeCell ref="X924:X926"/>
    <mergeCell ref="Y924:Y926"/>
    <mergeCell ref="Z924:Z926"/>
    <mergeCell ref="AA924:AA926"/>
    <mergeCell ref="U922:U923"/>
    <mergeCell ref="V922:V923"/>
    <mergeCell ref="W922:W923"/>
    <mergeCell ref="X922:X923"/>
    <mergeCell ref="AA934:AA936"/>
    <mergeCell ref="Z922:Z923"/>
    <mergeCell ref="W927:W928"/>
    <mergeCell ref="X927:X928"/>
    <mergeCell ref="Y927:Y928"/>
    <mergeCell ref="AB1012:AB1013"/>
    <mergeCell ref="AC1012:AC1013"/>
    <mergeCell ref="AD1012:AD1013"/>
    <mergeCell ref="AD976:AD977"/>
    <mergeCell ref="U961:U964"/>
    <mergeCell ref="V961:V964"/>
    <mergeCell ref="W961:W964"/>
    <mergeCell ref="X961:X964"/>
    <mergeCell ref="Y961:Y964"/>
    <mergeCell ref="Z961:Z964"/>
    <mergeCell ref="U967:U969"/>
    <mergeCell ref="V967:V969"/>
    <mergeCell ref="AB956:AB957"/>
    <mergeCell ref="AC956:AC957"/>
    <mergeCell ref="AD956:AD957"/>
    <mergeCell ref="AB1010:AB1011"/>
    <mergeCell ref="AC1010:AC1011"/>
    <mergeCell ref="AD1010:AD1011"/>
    <mergeCell ref="AD999:AD1000"/>
    <mergeCell ref="U986:U988"/>
    <mergeCell ref="V986:V988"/>
    <mergeCell ref="AB986:AB988"/>
    <mergeCell ref="AC986:AC988"/>
    <mergeCell ref="AD986:AD988"/>
    <mergeCell ref="U990:U991"/>
    <mergeCell ref="V990:V991"/>
    <mergeCell ref="W990:W991"/>
    <mergeCell ref="X990:X991"/>
    <mergeCell ref="Y990:Y991"/>
    <mergeCell ref="Z990:Z991"/>
    <mergeCell ref="AA990:AA991"/>
    <mergeCell ref="AB990:AB991"/>
    <mergeCell ref="AC990:AC991"/>
    <mergeCell ref="X911:X912"/>
    <mergeCell ref="Y911:Y912"/>
    <mergeCell ref="Z911:Z912"/>
    <mergeCell ref="AA911:AA912"/>
    <mergeCell ref="AB911:AB912"/>
    <mergeCell ref="AC911:AC912"/>
    <mergeCell ref="AD911:AD912"/>
    <mergeCell ref="U916:U917"/>
    <mergeCell ref="AB954:AB955"/>
    <mergeCell ref="AC954:AC955"/>
    <mergeCell ref="AD954:AD955"/>
    <mergeCell ref="AA951:AA953"/>
    <mergeCell ref="AB951:AB953"/>
    <mergeCell ref="AC951:AC953"/>
    <mergeCell ref="AD951:AD953"/>
    <mergeCell ref="U940:U941"/>
    <mergeCell ref="V940:V941"/>
    <mergeCell ref="W940:W941"/>
    <mergeCell ref="X940:X941"/>
    <mergeCell ref="Y940:Y941"/>
    <mergeCell ref="Z940:Z941"/>
    <mergeCell ref="AA940:AA941"/>
    <mergeCell ref="AB940:AB941"/>
    <mergeCell ref="AC940:AC941"/>
    <mergeCell ref="AD940:AD941"/>
    <mergeCell ref="U948:U949"/>
    <mergeCell ref="V948:V949"/>
    <mergeCell ref="W948:W949"/>
    <mergeCell ref="X948:X949"/>
    <mergeCell ref="Y948:Y949"/>
    <mergeCell ref="Z948:Z949"/>
    <mergeCell ref="AA948:AA949"/>
    <mergeCell ref="AB948:AB949"/>
    <mergeCell ref="V916:V917"/>
    <mergeCell ref="W916:W917"/>
    <mergeCell ref="X916:X917"/>
    <mergeCell ref="Y916:Y917"/>
    <mergeCell ref="Z916:Z917"/>
    <mergeCell ref="AA916:AA917"/>
    <mergeCell ref="AB916:AB917"/>
    <mergeCell ref="AC916:AC917"/>
    <mergeCell ref="AD916:AD917"/>
    <mergeCell ref="Y954:Y955"/>
    <mergeCell ref="Z954:Z955"/>
    <mergeCell ref="W934:W936"/>
    <mergeCell ref="X934:X936"/>
    <mergeCell ref="Y934:Y936"/>
    <mergeCell ref="Z934:Z936"/>
    <mergeCell ref="V914:V915"/>
    <mergeCell ref="Y914:Y915"/>
    <mergeCell ref="Y922:Y923"/>
    <mergeCell ref="AA922:AA923"/>
    <mergeCell ref="AB922:AB923"/>
    <mergeCell ref="AC922:AC923"/>
    <mergeCell ref="AD922:AD923"/>
    <mergeCell ref="U927:U928"/>
    <mergeCell ref="V927:V928"/>
    <mergeCell ref="Z927:Z928"/>
    <mergeCell ref="AA927:AA928"/>
    <mergeCell ref="AB927:AB928"/>
    <mergeCell ref="AC927:AC928"/>
    <mergeCell ref="AD927:AD928"/>
    <mergeCell ref="AB924:AB926"/>
    <mergeCell ref="AC924:AC926"/>
    <mergeCell ref="U900:U901"/>
    <mergeCell ref="V900:V901"/>
    <mergeCell ref="W900:W901"/>
    <mergeCell ref="X900:X901"/>
    <mergeCell ref="Y900:Y901"/>
    <mergeCell ref="Z900:Z901"/>
    <mergeCell ref="AA900:AA901"/>
    <mergeCell ref="AB900:AB901"/>
    <mergeCell ref="AC900:AC901"/>
    <mergeCell ref="AD900:AD901"/>
    <mergeCell ref="AB934:AB936"/>
    <mergeCell ref="AC934:AC936"/>
    <mergeCell ref="AD934:AD936"/>
    <mergeCell ref="U905:U906"/>
    <mergeCell ref="V905:V906"/>
    <mergeCell ref="W905:W906"/>
    <mergeCell ref="X905:X906"/>
    <mergeCell ref="Y905:Y906"/>
    <mergeCell ref="Z905:Z906"/>
    <mergeCell ref="AA905:AA906"/>
    <mergeCell ref="AB905:AB906"/>
    <mergeCell ref="AC905:AC906"/>
    <mergeCell ref="AD905:AD906"/>
    <mergeCell ref="U907:U908"/>
    <mergeCell ref="V907:V908"/>
    <mergeCell ref="W907:W908"/>
    <mergeCell ref="X907:X908"/>
    <mergeCell ref="Y907:Y908"/>
    <mergeCell ref="Z907:Z908"/>
    <mergeCell ref="AA907:AA908"/>
    <mergeCell ref="AB907:AB908"/>
    <mergeCell ref="AC907:AC908"/>
    <mergeCell ref="AD907:AD908"/>
    <mergeCell ref="U909:U910"/>
    <mergeCell ref="V909:V910"/>
    <mergeCell ref="W909:W910"/>
    <mergeCell ref="X909:X910"/>
    <mergeCell ref="Y909:Y910"/>
    <mergeCell ref="Z909:Z910"/>
    <mergeCell ref="AA909:AA910"/>
    <mergeCell ref="AB909:AB910"/>
    <mergeCell ref="AC909:AC910"/>
    <mergeCell ref="AD909:AD910"/>
    <mergeCell ref="U920:U921"/>
    <mergeCell ref="V920:V921"/>
    <mergeCell ref="W920:W921"/>
    <mergeCell ref="X920:X921"/>
    <mergeCell ref="Y920:Y921"/>
    <mergeCell ref="Z920:Z921"/>
    <mergeCell ref="AA920:AA921"/>
    <mergeCell ref="AB920:AB921"/>
    <mergeCell ref="AC920:AC921"/>
    <mergeCell ref="AD920:AD921"/>
    <mergeCell ref="U914:U915"/>
    <mergeCell ref="W914:W915"/>
    <mergeCell ref="X914:X915"/>
    <mergeCell ref="Z914:Z915"/>
    <mergeCell ref="AA914:AA915"/>
    <mergeCell ref="AB914:AB915"/>
    <mergeCell ref="AC914:AC915"/>
    <mergeCell ref="AD914:AD915"/>
    <mergeCell ref="U911:U912"/>
    <mergeCell ref="V911:V912"/>
    <mergeCell ref="W911:W912"/>
    <mergeCell ref="AC890:AC892"/>
    <mergeCell ref="AD890:AD892"/>
    <mergeCell ref="AA885:AA888"/>
    <mergeCell ref="AB885:AB888"/>
    <mergeCell ref="AC885:AC888"/>
    <mergeCell ref="AD885:AD888"/>
    <mergeCell ref="U890:U892"/>
    <mergeCell ref="V890:V892"/>
    <mergeCell ref="W890:W892"/>
    <mergeCell ref="X890:X892"/>
    <mergeCell ref="Y890:Y892"/>
    <mergeCell ref="Z890:Z892"/>
    <mergeCell ref="AA890:AA892"/>
    <mergeCell ref="AB890:AB892"/>
    <mergeCell ref="AA872:AA873"/>
    <mergeCell ref="AB872:AB873"/>
    <mergeCell ref="U872:U873"/>
    <mergeCell ref="V872:V873"/>
    <mergeCell ref="W872:W873"/>
    <mergeCell ref="X872:X873"/>
    <mergeCell ref="Y872:Y873"/>
    <mergeCell ref="Z872:Z873"/>
    <mergeCell ref="U885:U888"/>
    <mergeCell ref="V885:V888"/>
    <mergeCell ref="W885:W888"/>
    <mergeCell ref="X885:X888"/>
    <mergeCell ref="Y885:Y888"/>
    <mergeCell ref="Z885:Z888"/>
    <mergeCell ref="Z815:Z816"/>
    <mergeCell ref="AA815:AA816"/>
    <mergeCell ref="AB815:AB816"/>
    <mergeCell ref="AC815:AC816"/>
    <mergeCell ref="AD815:AD816"/>
    <mergeCell ref="U821:U822"/>
    <mergeCell ref="V821:V822"/>
    <mergeCell ref="W821:W822"/>
    <mergeCell ref="X821:X822"/>
    <mergeCell ref="Y821:Y822"/>
    <mergeCell ref="Z821:Z822"/>
    <mergeCell ref="AA821:AA822"/>
    <mergeCell ref="AB821:AB822"/>
    <mergeCell ref="AC821:AC822"/>
    <mergeCell ref="AD821:AD822"/>
    <mergeCell ref="U843:U845"/>
    <mergeCell ref="V843:V845"/>
    <mergeCell ref="W843:W845"/>
    <mergeCell ref="X843:X845"/>
    <mergeCell ref="Y843:Y845"/>
    <mergeCell ref="Z843:Z845"/>
    <mergeCell ref="AA843:AA845"/>
    <mergeCell ref="AB843:AB845"/>
    <mergeCell ref="AC843:AC845"/>
    <mergeCell ref="AD843:AD845"/>
    <mergeCell ref="U853:U858"/>
    <mergeCell ref="V853:V858"/>
    <mergeCell ref="W853:W858"/>
    <mergeCell ref="X853:X858"/>
    <mergeCell ref="Y853:Y858"/>
    <mergeCell ref="Z853:Z858"/>
    <mergeCell ref="AA853:AA858"/>
    <mergeCell ref="AB853:AB858"/>
    <mergeCell ref="AC853:AC858"/>
    <mergeCell ref="AD853:AD858"/>
    <mergeCell ref="Z839:Z840"/>
    <mergeCell ref="AA839:AA840"/>
    <mergeCell ref="AB839:AB840"/>
    <mergeCell ref="AC839:AC840"/>
    <mergeCell ref="AD839:AD840"/>
    <mergeCell ref="U839:U840"/>
    <mergeCell ref="V839:V840"/>
    <mergeCell ref="W839:W840"/>
    <mergeCell ref="X839:X840"/>
    <mergeCell ref="Y839:Y840"/>
    <mergeCell ref="V815:V816"/>
    <mergeCell ref="Z799:Z800"/>
    <mergeCell ref="AA799:AA800"/>
    <mergeCell ref="AB799:AB800"/>
    <mergeCell ref="AC799:AC800"/>
    <mergeCell ref="AD799:AD800"/>
    <mergeCell ref="X794:X796"/>
    <mergeCell ref="Y794:Y796"/>
    <mergeCell ref="Z794:Z796"/>
    <mergeCell ref="AA794:AA796"/>
    <mergeCell ref="AB794:AB796"/>
    <mergeCell ref="AC794:AC796"/>
    <mergeCell ref="AD794:AD796"/>
    <mergeCell ref="U804:U805"/>
    <mergeCell ref="V804:V805"/>
    <mergeCell ref="W804:W805"/>
    <mergeCell ref="X804:X805"/>
    <mergeCell ref="Y804:Y805"/>
    <mergeCell ref="Z804:Z805"/>
    <mergeCell ref="AA804:AA805"/>
    <mergeCell ref="AB804:AB805"/>
    <mergeCell ref="AC804:AC805"/>
    <mergeCell ref="AD804:AD805"/>
    <mergeCell ref="U809:U812"/>
    <mergeCell ref="V809:V812"/>
    <mergeCell ref="W809:W812"/>
    <mergeCell ref="X809:X812"/>
    <mergeCell ref="Y809:Y812"/>
    <mergeCell ref="Z809:Z812"/>
    <mergeCell ref="AA809:AA812"/>
    <mergeCell ref="AB809:AB812"/>
    <mergeCell ref="AC809:AC812"/>
    <mergeCell ref="AD809:AD812"/>
    <mergeCell ref="AA807:AA808"/>
    <mergeCell ref="AB807:AB808"/>
    <mergeCell ref="AC807:AC808"/>
    <mergeCell ref="AD807:AD808"/>
    <mergeCell ref="U807:U808"/>
    <mergeCell ref="V807:V808"/>
    <mergeCell ref="W807:W808"/>
    <mergeCell ref="X807:X808"/>
    <mergeCell ref="Y807:Y808"/>
    <mergeCell ref="Z807:Z808"/>
    <mergeCell ref="U794:U796"/>
    <mergeCell ref="V794:V796"/>
    <mergeCell ref="W794:W796"/>
    <mergeCell ref="U799:U800"/>
    <mergeCell ref="W799:W800"/>
    <mergeCell ref="X799:X800"/>
    <mergeCell ref="Y799:Y800"/>
    <mergeCell ref="V799:V800"/>
    <mergeCell ref="AA761:AA763"/>
    <mergeCell ref="AB761:AB763"/>
    <mergeCell ref="AC761:AC763"/>
    <mergeCell ref="AD761:AD763"/>
    <mergeCell ref="U768:U769"/>
    <mergeCell ref="V768:V769"/>
    <mergeCell ref="W768:W769"/>
    <mergeCell ref="X768:X769"/>
    <mergeCell ref="Y768:Y769"/>
    <mergeCell ref="Z768:Z769"/>
    <mergeCell ref="AA768:AA769"/>
    <mergeCell ref="AB768:AB769"/>
    <mergeCell ref="AC768:AC769"/>
    <mergeCell ref="AD768:AD769"/>
    <mergeCell ref="AD773:AD775"/>
    <mergeCell ref="U754:U755"/>
    <mergeCell ref="V754:V755"/>
    <mergeCell ref="W754:W755"/>
    <mergeCell ref="X754:X755"/>
    <mergeCell ref="Y754:Y755"/>
    <mergeCell ref="Z754:Z755"/>
    <mergeCell ref="AA754:AA755"/>
    <mergeCell ref="U745:U747"/>
    <mergeCell ref="V745:V747"/>
    <mergeCell ref="W745:W747"/>
    <mergeCell ref="AD739:AD741"/>
    <mergeCell ref="AB754:AB755"/>
    <mergeCell ref="AC754:AC755"/>
    <mergeCell ref="AD754:AD755"/>
    <mergeCell ref="U773:U775"/>
    <mergeCell ref="V773:V775"/>
    <mergeCell ref="W773:W775"/>
    <mergeCell ref="X773:X775"/>
    <mergeCell ref="Y773:Y775"/>
    <mergeCell ref="Z773:Z775"/>
    <mergeCell ref="AA773:AA775"/>
    <mergeCell ref="AB773:AB775"/>
    <mergeCell ref="AC773:AC775"/>
    <mergeCell ref="AB745:AB747"/>
    <mergeCell ref="AC745:AC747"/>
    <mergeCell ref="AD745:AD747"/>
    <mergeCell ref="X745:X747"/>
    <mergeCell ref="Y745:Y747"/>
    <mergeCell ref="Z745:Z747"/>
    <mergeCell ref="AA745:AA747"/>
    <mergeCell ref="AB739:AB741"/>
    <mergeCell ref="AC739:AC741"/>
    <mergeCell ref="U756:U757"/>
    <mergeCell ref="V749:V751"/>
    <mergeCell ref="AB758:AB759"/>
    <mergeCell ref="AB729:AB730"/>
    <mergeCell ref="AC729:AC730"/>
    <mergeCell ref="U721:U722"/>
    <mergeCell ref="V721:V722"/>
    <mergeCell ref="X734:X735"/>
    <mergeCell ref="W734:W735"/>
    <mergeCell ref="AC737:AC738"/>
    <mergeCell ref="AD737:AD738"/>
    <mergeCell ref="AA707:AA708"/>
    <mergeCell ref="AB707:AB708"/>
    <mergeCell ref="AC707:AC708"/>
    <mergeCell ref="AD707:AD708"/>
    <mergeCell ref="V707:V708"/>
    <mergeCell ref="W707:W708"/>
    <mergeCell ref="X707:X708"/>
    <mergeCell ref="Y707:Y708"/>
    <mergeCell ref="Z707:Z708"/>
    <mergeCell ref="U707:U708"/>
    <mergeCell ref="V732:V733"/>
    <mergeCell ref="AD721:AD722"/>
    <mergeCell ref="AC726:AC728"/>
    <mergeCell ref="AD726:AD728"/>
    <mergeCell ref="V726:V728"/>
    <mergeCell ref="W726:W728"/>
    <mergeCell ref="X726:X728"/>
    <mergeCell ref="Y726:Y728"/>
    <mergeCell ref="AB726:AB728"/>
    <mergeCell ref="V734:V735"/>
    <mergeCell ref="Y734:Y735"/>
    <mergeCell ref="U694:U695"/>
    <mergeCell ref="V694:V695"/>
    <mergeCell ref="W694:W695"/>
    <mergeCell ref="X694:X695"/>
    <mergeCell ref="Y694:Y695"/>
    <mergeCell ref="Z694:Z695"/>
    <mergeCell ref="AA694:AA695"/>
    <mergeCell ref="AB694:AB695"/>
    <mergeCell ref="AC694:AC695"/>
    <mergeCell ref="AD694:AD695"/>
    <mergeCell ref="U696:U697"/>
    <mergeCell ref="V696:V697"/>
    <mergeCell ref="W696:W697"/>
    <mergeCell ref="X696:X697"/>
    <mergeCell ref="Y696:Y697"/>
    <mergeCell ref="Z696:Z697"/>
    <mergeCell ref="AA696:AA697"/>
    <mergeCell ref="AB696:AB697"/>
    <mergeCell ref="AC696:AC697"/>
    <mergeCell ref="AD696:AD697"/>
    <mergeCell ref="AB704:AB705"/>
    <mergeCell ref="AC704:AC705"/>
    <mergeCell ref="AD704:AD705"/>
    <mergeCell ref="AB692:AB693"/>
    <mergeCell ref="AC692:AC693"/>
    <mergeCell ref="AD692:AD693"/>
    <mergeCell ref="Y701:Y703"/>
    <mergeCell ref="Z701:Z703"/>
    <mergeCell ref="W704:W705"/>
    <mergeCell ref="X704:X705"/>
    <mergeCell ref="Y704:Y705"/>
    <mergeCell ref="Z704:Z705"/>
    <mergeCell ref="AA704:AA705"/>
    <mergeCell ref="AA701:AA703"/>
    <mergeCell ref="AB701:AB703"/>
    <mergeCell ref="AC701:AC703"/>
    <mergeCell ref="AD701:AD703"/>
    <mergeCell ref="U704:U705"/>
    <mergeCell ref="V704:V705"/>
    <mergeCell ref="U692:U693"/>
    <mergeCell ref="V692:V693"/>
    <mergeCell ref="W692:W693"/>
    <mergeCell ref="X692:X693"/>
    <mergeCell ref="Y692:Y693"/>
    <mergeCell ref="Z692:Z693"/>
    <mergeCell ref="AA692:AA693"/>
    <mergeCell ref="U701:U703"/>
    <mergeCell ref="V701:V703"/>
    <mergeCell ref="W701:W703"/>
    <mergeCell ref="X701:X703"/>
    <mergeCell ref="Z476:Z477"/>
    <mergeCell ref="AA476:AA477"/>
    <mergeCell ref="AB476:AB477"/>
    <mergeCell ref="AC476:AC477"/>
    <mergeCell ref="U483:U484"/>
    <mergeCell ref="V483:V484"/>
    <mergeCell ref="W483:W484"/>
    <mergeCell ref="X483:X484"/>
    <mergeCell ref="Y483:Y484"/>
    <mergeCell ref="Z483:Z484"/>
    <mergeCell ref="AA483:AA484"/>
    <mergeCell ref="AB483:AB484"/>
    <mergeCell ref="AC483:AC484"/>
    <mergeCell ref="Z503:Z504"/>
    <mergeCell ref="AA503:AA504"/>
    <mergeCell ref="AB503:AB504"/>
    <mergeCell ref="AC503:AC504"/>
    <mergeCell ref="AD557:AD559"/>
    <mergeCell ref="U561:U563"/>
    <mergeCell ref="V561:V563"/>
    <mergeCell ref="W561:W563"/>
    <mergeCell ref="X561:X563"/>
    <mergeCell ref="Y561:Y563"/>
    <mergeCell ref="Z561:Z563"/>
    <mergeCell ref="AA561:AA563"/>
    <mergeCell ref="AB561:AB563"/>
    <mergeCell ref="AC561:AC563"/>
    <mergeCell ref="AD561:AD563"/>
    <mergeCell ref="AA542:AA544"/>
    <mergeCell ref="AC540:AC541"/>
    <mergeCell ref="AD540:AD541"/>
    <mergeCell ref="X542:X544"/>
    <mergeCell ref="Y542:Y544"/>
    <mergeCell ref="Z542:Z544"/>
    <mergeCell ref="U515:U516"/>
    <mergeCell ref="V515:V516"/>
    <mergeCell ref="W515:W516"/>
    <mergeCell ref="AD522:AD524"/>
    <mergeCell ref="AA526:AA528"/>
    <mergeCell ref="AB526:AB528"/>
    <mergeCell ref="AD503:AD504"/>
    <mergeCell ref="AA505:AA507"/>
    <mergeCell ref="AB505:AB507"/>
    <mergeCell ref="AC505:AC507"/>
    <mergeCell ref="AD505:AD507"/>
    <mergeCell ref="U511:U512"/>
    <mergeCell ref="V511:V512"/>
    <mergeCell ref="W511:W512"/>
    <mergeCell ref="X511:X512"/>
    <mergeCell ref="Y511:Y512"/>
    <mergeCell ref="AD461:AD462"/>
    <mergeCell ref="U451:U452"/>
    <mergeCell ref="V451:V452"/>
    <mergeCell ref="W451:W452"/>
    <mergeCell ref="X451:X452"/>
    <mergeCell ref="Y451:Y452"/>
    <mergeCell ref="Z451:Z452"/>
    <mergeCell ref="AA451:AA452"/>
    <mergeCell ref="AB451:AB452"/>
    <mergeCell ref="AC451:AC452"/>
    <mergeCell ref="AD451:AD452"/>
    <mergeCell ref="U464:U465"/>
    <mergeCell ref="V464:V465"/>
    <mergeCell ref="W464:W465"/>
    <mergeCell ref="X464:X465"/>
    <mergeCell ref="Y464:Y465"/>
    <mergeCell ref="Z464:Z465"/>
    <mergeCell ref="AA464:AA465"/>
    <mergeCell ref="AB464:AB465"/>
    <mergeCell ref="AC464:AC465"/>
    <mergeCell ref="AD464:AD465"/>
    <mergeCell ref="X492:X493"/>
    <mergeCell ref="Y492:Y493"/>
    <mergeCell ref="Z492:Z493"/>
    <mergeCell ref="AA492:AA493"/>
    <mergeCell ref="AB492:AB493"/>
    <mergeCell ref="AC492:AC493"/>
    <mergeCell ref="AD492:AD493"/>
    <mergeCell ref="U494:U495"/>
    <mergeCell ref="V494:V495"/>
    <mergeCell ref="W494:W495"/>
    <mergeCell ref="X494:X495"/>
    <mergeCell ref="Y494:Y495"/>
    <mergeCell ref="Z494:Z495"/>
    <mergeCell ref="AA494:AA495"/>
    <mergeCell ref="AB494:AB495"/>
    <mergeCell ref="AC494:AC495"/>
    <mergeCell ref="AD494:AD495"/>
    <mergeCell ref="U459:U460"/>
    <mergeCell ref="V459:V460"/>
    <mergeCell ref="W459:W460"/>
    <mergeCell ref="X459:X460"/>
    <mergeCell ref="Y459:Y460"/>
    <mergeCell ref="Z459:Z460"/>
    <mergeCell ref="AA459:AA460"/>
    <mergeCell ref="AB459:AB460"/>
    <mergeCell ref="AC459:AC460"/>
    <mergeCell ref="AD459:AD460"/>
    <mergeCell ref="U461:U462"/>
    <mergeCell ref="V461:V462"/>
    <mergeCell ref="W461:W462"/>
    <mergeCell ref="X461:X462"/>
    <mergeCell ref="Y461:Y462"/>
    <mergeCell ref="Z461:Z462"/>
    <mergeCell ref="AA461:AA462"/>
    <mergeCell ref="AB461:AB462"/>
    <mergeCell ref="AC461:AC462"/>
    <mergeCell ref="AD476:AD477"/>
    <mergeCell ref="AD483:AD484"/>
    <mergeCell ref="U476:U477"/>
    <mergeCell ref="V476:V477"/>
    <mergeCell ref="W476:W477"/>
    <mergeCell ref="X476:X477"/>
    <mergeCell ref="Y476:Y477"/>
    <mergeCell ref="X429:X430"/>
    <mergeCell ref="Y429:Y430"/>
    <mergeCell ref="Z429:Z430"/>
    <mergeCell ref="AA429:AA430"/>
    <mergeCell ref="AB429:AB430"/>
    <mergeCell ref="AC429:AC430"/>
    <mergeCell ref="AD429:AD430"/>
    <mergeCell ref="U433:U434"/>
    <mergeCell ref="V433:V434"/>
    <mergeCell ref="W433:W434"/>
    <mergeCell ref="X433:X434"/>
    <mergeCell ref="Y433:Y434"/>
    <mergeCell ref="Z433:Z434"/>
    <mergeCell ref="AA433:AA434"/>
    <mergeCell ref="AB433:AB434"/>
    <mergeCell ref="AC433:AC434"/>
    <mergeCell ref="AD433:AD434"/>
    <mergeCell ref="U436:U437"/>
    <mergeCell ref="V436:V437"/>
    <mergeCell ref="W436:W437"/>
    <mergeCell ref="X436:X437"/>
    <mergeCell ref="Y436:Y437"/>
    <mergeCell ref="Z436:Z437"/>
    <mergeCell ref="AA436:AA437"/>
    <mergeCell ref="AB436:AB437"/>
    <mergeCell ref="AC436:AC437"/>
    <mergeCell ref="AD436:AD437"/>
    <mergeCell ref="AD443:AD444"/>
    <mergeCell ref="U455:U456"/>
    <mergeCell ref="V455:V456"/>
    <mergeCell ref="W455:W456"/>
    <mergeCell ref="X455:X456"/>
    <mergeCell ref="Y455:Y456"/>
    <mergeCell ref="Z455:Z456"/>
    <mergeCell ref="AA455:AA456"/>
    <mergeCell ref="AB455:AB456"/>
    <mergeCell ref="AC455:AC456"/>
    <mergeCell ref="AD455:AD456"/>
    <mergeCell ref="U443:U444"/>
    <mergeCell ref="V443:V444"/>
    <mergeCell ref="W443:W444"/>
    <mergeCell ref="X443:X444"/>
    <mergeCell ref="Y443:Y444"/>
    <mergeCell ref="Z443:Z444"/>
    <mergeCell ref="AA443:AA444"/>
    <mergeCell ref="AB443:AB444"/>
    <mergeCell ref="AC443:AC444"/>
    <mergeCell ref="V429:V430"/>
    <mergeCell ref="W429:W430"/>
    <mergeCell ref="AC424:AC426"/>
    <mergeCell ref="AD424:AD426"/>
    <mergeCell ref="U420:U422"/>
    <mergeCell ref="V420:V422"/>
    <mergeCell ref="W420:W422"/>
    <mergeCell ref="X420:X422"/>
    <mergeCell ref="Y420:Y422"/>
    <mergeCell ref="Z420:Z422"/>
    <mergeCell ref="AA420:AA422"/>
    <mergeCell ref="AB420:AB422"/>
    <mergeCell ref="AC420:AC422"/>
    <mergeCell ref="AD420:AD422"/>
    <mergeCell ref="U424:U426"/>
    <mergeCell ref="V424:V426"/>
    <mergeCell ref="W424:W426"/>
    <mergeCell ref="X424:X426"/>
    <mergeCell ref="Y424:Y426"/>
    <mergeCell ref="Z424:Z426"/>
    <mergeCell ref="AA424:AA426"/>
    <mergeCell ref="AB424:AB426"/>
    <mergeCell ref="U407:U408"/>
    <mergeCell ref="V407:V408"/>
    <mergeCell ref="W407:W408"/>
    <mergeCell ref="X407:X408"/>
    <mergeCell ref="Y407:Y408"/>
    <mergeCell ref="Z407:Z408"/>
    <mergeCell ref="AA407:AA408"/>
    <mergeCell ref="AB407:AB408"/>
    <mergeCell ref="AC407:AC408"/>
    <mergeCell ref="AD407:AD408"/>
    <mergeCell ref="U397:U398"/>
    <mergeCell ref="V397:V398"/>
    <mergeCell ref="W397:W398"/>
    <mergeCell ref="X397:X398"/>
    <mergeCell ref="Y397:Y398"/>
    <mergeCell ref="Z397:Z398"/>
    <mergeCell ref="AA397:AA398"/>
    <mergeCell ref="X392:X394"/>
    <mergeCell ref="Y392:Y394"/>
    <mergeCell ref="Z392:Z394"/>
    <mergeCell ref="AA392:AA394"/>
    <mergeCell ref="AB392:AB394"/>
    <mergeCell ref="AB390:AB391"/>
    <mergeCell ref="U411:U413"/>
    <mergeCell ref="V411:V413"/>
    <mergeCell ref="W411:W413"/>
    <mergeCell ref="X411:X413"/>
    <mergeCell ref="Y411:Y413"/>
    <mergeCell ref="Z411:Z413"/>
    <mergeCell ref="AA411:AA413"/>
    <mergeCell ref="AB411:AB413"/>
    <mergeCell ref="AC411:AC413"/>
    <mergeCell ref="AD411:AD413"/>
    <mergeCell ref="W365:W367"/>
    <mergeCell ref="X365:X367"/>
    <mergeCell ref="Y365:Y367"/>
    <mergeCell ref="Z365:Z367"/>
    <mergeCell ref="AA365:AA367"/>
    <mergeCell ref="AB365:AB367"/>
    <mergeCell ref="AC365:AC367"/>
    <mergeCell ref="AD365:AD367"/>
    <mergeCell ref="AC390:AC391"/>
    <mergeCell ref="AD390:AD391"/>
    <mergeCell ref="U369:U372"/>
    <mergeCell ref="V369:V372"/>
    <mergeCell ref="W369:W372"/>
    <mergeCell ref="X369:X372"/>
    <mergeCell ref="Y369:Y372"/>
    <mergeCell ref="Z369:Z372"/>
    <mergeCell ref="AA369:AA372"/>
    <mergeCell ref="AB369:AB372"/>
    <mergeCell ref="AC369:AC372"/>
    <mergeCell ref="AD369:AD372"/>
    <mergeCell ref="U376:U377"/>
    <mergeCell ref="V376:V377"/>
    <mergeCell ref="W376:W377"/>
    <mergeCell ref="X376:X377"/>
    <mergeCell ref="Y376:Y377"/>
    <mergeCell ref="Z376:Z377"/>
    <mergeCell ref="AA376:AA377"/>
    <mergeCell ref="AB376:AB377"/>
    <mergeCell ref="AC376:AC377"/>
    <mergeCell ref="AD376:AD377"/>
    <mergeCell ref="AC392:AC394"/>
    <mergeCell ref="AD392:AD394"/>
    <mergeCell ref="U402:U403"/>
    <mergeCell ref="V402:V403"/>
    <mergeCell ref="W402:W403"/>
    <mergeCell ref="X402:X403"/>
    <mergeCell ref="Y402:Y403"/>
    <mergeCell ref="Z402:Z403"/>
    <mergeCell ref="AA402:AA403"/>
    <mergeCell ref="AB402:AB403"/>
    <mergeCell ref="AC402:AC403"/>
    <mergeCell ref="AD402:AD403"/>
    <mergeCell ref="AB397:AB398"/>
    <mergeCell ref="AC397:AC398"/>
    <mergeCell ref="AD397:AD398"/>
    <mergeCell ref="X390:X391"/>
    <mergeCell ref="Y390:Y391"/>
    <mergeCell ref="Z390:Z391"/>
    <mergeCell ref="AA390:AA391"/>
    <mergeCell ref="AD381:AD384"/>
    <mergeCell ref="AB381:AB384"/>
    <mergeCell ref="AC381:AC384"/>
    <mergeCell ref="X336:X337"/>
    <mergeCell ref="Y336:Y337"/>
    <mergeCell ref="Z336:Z337"/>
    <mergeCell ref="AA336:AA337"/>
    <mergeCell ref="AB336:AB337"/>
    <mergeCell ref="AC336:AC337"/>
    <mergeCell ref="AD336:AD337"/>
    <mergeCell ref="AB332:AB334"/>
    <mergeCell ref="AC332:AC334"/>
    <mergeCell ref="AD332:AD334"/>
    <mergeCell ref="U320:U321"/>
    <mergeCell ref="V320:V321"/>
    <mergeCell ref="W320:W321"/>
    <mergeCell ref="X320:X321"/>
    <mergeCell ref="Y320:Y321"/>
    <mergeCell ref="Z320:Z321"/>
    <mergeCell ref="AA320:AA321"/>
    <mergeCell ref="AB320:AB321"/>
    <mergeCell ref="AC320:AC321"/>
    <mergeCell ref="AD320:AD321"/>
    <mergeCell ref="U340:U341"/>
    <mergeCell ref="V340:V341"/>
    <mergeCell ref="W340:W341"/>
    <mergeCell ref="X340:X341"/>
    <mergeCell ref="Y340:Y341"/>
    <mergeCell ref="Z340:Z341"/>
    <mergeCell ref="AA340:AA341"/>
    <mergeCell ref="AB340:AB341"/>
    <mergeCell ref="AC340:AC341"/>
    <mergeCell ref="AD340:AD341"/>
    <mergeCell ref="AD327:AD329"/>
    <mergeCell ref="U332:U334"/>
    <mergeCell ref="V332:V334"/>
    <mergeCell ref="W332:W334"/>
    <mergeCell ref="X332:X334"/>
    <mergeCell ref="Y332:Y334"/>
    <mergeCell ref="Z332:Z334"/>
    <mergeCell ref="AA332:AA334"/>
    <mergeCell ref="U327:U329"/>
    <mergeCell ref="V327:V329"/>
    <mergeCell ref="W327:W329"/>
    <mergeCell ref="X327:X329"/>
    <mergeCell ref="Y327:Y329"/>
    <mergeCell ref="Z327:Z329"/>
    <mergeCell ref="AA327:AA329"/>
    <mergeCell ref="AB327:AB329"/>
    <mergeCell ref="AC327:AC329"/>
    <mergeCell ref="AB344:AB345"/>
    <mergeCell ref="AC344:AC345"/>
    <mergeCell ref="AD344:AD345"/>
    <mergeCell ref="V361:V362"/>
    <mergeCell ref="W361:W362"/>
    <mergeCell ref="X361:X362"/>
    <mergeCell ref="Y361:Y362"/>
    <mergeCell ref="Z361:Z362"/>
    <mergeCell ref="Y381:Y384"/>
    <mergeCell ref="Z381:Z384"/>
    <mergeCell ref="AA381:AA384"/>
    <mergeCell ref="U390:U391"/>
    <mergeCell ref="V390:V391"/>
    <mergeCell ref="X296:X297"/>
    <mergeCell ref="Y296:Y297"/>
    <mergeCell ref="Z296:Z297"/>
    <mergeCell ref="AA296:AA297"/>
    <mergeCell ref="AB296:AB297"/>
    <mergeCell ref="AC296:AC297"/>
    <mergeCell ref="AD296:AD297"/>
    <mergeCell ref="U298:U300"/>
    <mergeCell ref="V298:V300"/>
    <mergeCell ref="W298:W300"/>
    <mergeCell ref="X298:X300"/>
    <mergeCell ref="Y298:Y300"/>
    <mergeCell ref="Z298:Z300"/>
    <mergeCell ref="AA298:AA300"/>
    <mergeCell ref="AB298:AB300"/>
    <mergeCell ref="AC298:AC300"/>
    <mergeCell ref="AD298:AD300"/>
    <mergeCell ref="U303:U304"/>
    <mergeCell ref="V303:V304"/>
    <mergeCell ref="W303:W304"/>
    <mergeCell ref="X303:X304"/>
    <mergeCell ref="Y303:Y304"/>
    <mergeCell ref="Z303:Z304"/>
    <mergeCell ref="AA303:AA304"/>
    <mergeCell ref="AB303:AB304"/>
    <mergeCell ref="AC303:AC304"/>
    <mergeCell ref="AD303:AD304"/>
    <mergeCell ref="AC312:AC313"/>
    <mergeCell ref="AD312:AD313"/>
    <mergeCell ref="U317:U318"/>
    <mergeCell ref="V317:V318"/>
    <mergeCell ref="W317:W318"/>
    <mergeCell ref="X317:X318"/>
    <mergeCell ref="Y317:Y318"/>
    <mergeCell ref="Z317:Z318"/>
    <mergeCell ref="AA317:AA318"/>
    <mergeCell ref="AB317:AB318"/>
    <mergeCell ref="AC317:AC318"/>
    <mergeCell ref="AD317:AD318"/>
    <mergeCell ref="U305:U306"/>
    <mergeCell ref="V305:V306"/>
    <mergeCell ref="W305:W306"/>
    <mergeCell ref="X305:X306"/>
    <mergeCell ref="Y305:Y306"/>
    <mergeCell ref="Z305:Z306"/>
    <mergeCell ref="AA305:AA306"/>
    <mergeCell ref="AB305:AB306"/>
    <mergeCell ref="AC305:AC306"/>
    <mergeCell ref="AD305:AD306"/>
    <mergeCell ref="U307:U308"/>
    <mergeCell ref="V307:V308"/>
    <mergeCell ref="W307:W308"/>
    <mergeCell ref="X307:X308"/>
    <mergeCell ref="Y307:Y308"/>
    <mergeCell ref="Z307:Z308"/>
    <mergeCell ref="AA307:AA308"/>
    <mergeCell ref="AB307:AB308"/>
    <mergeCell ref="AC307:AC308"/>
    <mergeCell ref="AD307:AD308"/>
    <mergeCell ref="AD309:AD310"/>
    <mergeCell ref="AB309:AB310"/>
    <mergeCell ref="AC309:AC310"/>
    <mergeCell ref="U309:U310"/>
    <mergeCell ref="V309:V310"/>
    <mergeCell ref="AC282:AC283"/>
    <mergeCell ref="AD282:AD283"/>
    <mergeCell ref="U261:U264"/>
    <mergeCell ref="V261:V264"/>
    <mergeCell ref="W261:W264"/>
    <mergeCell ref="X261:X264"/>
    <mergeCell ref="Y261:Y264"/>
    <mergeCell ref="Z261:Z264"/>
    <mergeCell ref="AA261:AA264"/>
    <mergeCell ref="AB261:AB264"/>
    <mergeCell ref="AC261:AC264"/>
    <mergeCell ref="AD261:AD264"/>
    <mergeCell ref="U265:U266"/>
    <mergeCell ref="V265:V266"/>
    <mergeCell ref="W265:W266"/>
    <mergeCell ref="X265:X266"/>
    <mergeCell ref="Y265:Y266"/>
    <mergeCell ref="Z265:Z266"/>
    <mergeCell ref="AA265:AA266"/>
    <mergeCell ref="AB265:AB266"/>
    <mergeCell ref="AC265:AC266"/>
    <mergeCell ref="AD265:AD266"/>
    <mergeCell ref="U293:U294"/>
    <mergeCell ref="V293:V294"/>
    <mergeCell ref="W293:W294"/>
    <mergeCell ref="X293:X294"/>
    <mergeCell ref="Y293:Y294"/>
    <mergeCell ref="Z293:Z294"/>
    <mergeCell ref="AA293:AA294"/>
    <mergeCell ref="AB293:AB294"/>
    <mergeCell ref="AC293:AC294"/>
    <mergeCell ref="AD293:AD294"/>
    <mergeCell ref="U288:U290"/>
    <mergeCell ref="V288:V290"/>
    <mergeCell ref="W288:W290"/>
    <mergeCell ref="X288:X290"/>
    <mergeCell ref="Y288:Y290"/>
    <mergeCell ref="Z288:Z290"/>
    <mergeCell ref="AA288:AA290"/>
    <mergeCell ref="AB288:AB290"/>
    <mergeCell ref="AC288:AC290"/>
    <mergeCell ref="AD288:AD290"/>
    <mergeCell ref="U273:U274"/>
    <mergeCell ref="V273:V274"/>
    <mergeCell ref="W273:W274"/>
    <mergeCell ref="X273:X274"/>
    <mergeCell ref="Y273:Y274"/>
    <mergeCell ref="Z273:Z274"/>
    <mergeCell ref="AA273:AA274"/>
    <mergeCell ref="AB273:AB274"/>
    <mergeCell ref="AC273:AC274"/>
    <mergeCell ref="AD273:AD274"/>
    <mergeCell ref="U282:U283"/>
    <mergeCell ref="V282:V283"/>
    <mergeCell ref="W282:W283"/>
    <mergeCell ref="X282:X283"/>
    <mergeCell ref="Y282:Y283"/>
    <mergeCell ref="Z282:Z283"/>
    <mergeCell ref="AA282:AA283"/>
    <mergeCell ref="AB282:AB283"/>
    <mergeCell ref="X248:X250"/>
    <mergeCell ref="Y248:Y250"/>
    <mergeCell ref="Z248:Z250"/>
    <mergeCell ref="AA248:AA250"/>
    <mergeCell ref="AB248:AB250"/>
    <mergeCell ref="AC248:AC250"/>
    <mergeCell ref="AD248:AD250"/>
    <mergeCell ref="U251:U252"/>
    <mergeCell ref="V251:V252"/>
    <mergeCell ref="W251:W252"/>
    <mergeCell ref="X251:X252"/>
    <mergeCell ref="Y251:Y252"/>
    <mergeCell ref="Z251:Z252"/>
    <mergeCell ref="AA251:AA252"/>
    <mergeCell ref="AB251:AB252"/>
    <mergeCell ref="AC251:AC252"/>
    <mergeCell ref="AD251:AD252"/>
    <mergeCell ref="U254:U255"/>
    <mergeCell ref="V254:V255"/>
    <mergeCell ref="W254:W255"/>
    <mergeCell ref="X254:X255"/>
    <mergeCell ref="Y254:Y255"/>
    <mergeCell ref="Z254:Z255"/>
    <mergeCell ref="AA254:AA255"/>
    <mergeCell ref="AB254:AB255"/>
    <mergeCell ref="AC254:AC255"/>
    <mergeCell ref="AD254:AD255"/>
    <mergeCell ref="U257:U259"/>
    <mergeCell ref="V257:V259"/>
    <mergeCell ref="W257:W259"/>
    <mergeCell ref="X257:X259"/>
    <mergeCell ref="Y257:Y259"/>
    <mergeCell ref="Z257:Z259"/>
    <mergeCell ref="AA257:AA259"/>
    <mergeCell ref="AB257:AB259"/>
    <mergeCell ref="AC257:AC259"/>
    <mergeCell ref="AD257:AD259"/>
    <mergeCell ref="U248:U250"/>
    <mergeCell ref="V248:V250"/>
    <mergeCell ref="W248:W250"/>
    <mergeCell ref="AB187:AB191"/>
    <mergeCell ref="AC187:AC191"/>
    <mergeCell ref="AD187:AD191"/>
    <mergeCell ref="U200:U201"/>
    <mergeCell ref="V200:V201"/>
    <mergeCell ref="W200:W201"/>
    <mergeCell ref="X200:X201"/>
    <mergeCell ref="Y200:Y201"/>
    <mergeCell ref="Z200:Z201"/>
    <mergeCell ref="AA200:AA201"/>
    <mergeCell ref="AB200:AB201"/>
    <mergeCell ref="AC200:AC201"/>
    <mergeCell ref="AD200:AD201"/>
    <mergeCell ref="AA198:AA199"/>
    <mergeCell ref="AB198:AB199"/>
    <mergeCell ref="AC198:AC199"/>
    <mergeCell ref="AD198:AD199"/>
    <mergeCell ref="U240:U242"/>
    <mergeCell ref="V240:V242"/>
    <mergeCell ref="W240:W242"/>
    <mergeCell ref="X240:X242"/>
    <mergeCell ref="Y240:Y242"/>
    <mergeCell ref="Z240:Z242"/>
    <mergeCell ref="AA240:AA242"/>
    <mergeCell ref="AB240:AB242"/>
    <mergeCell ref="AC240:AC242"/>
    <mergeCell ref="AD240:AD242"/>
    <mergeCell ref="AC234:AC237"/>
    <mergeCell ref="AD234:AD237"/>
    <mergeCell ref="U211:U212"/>
    <mergeCell ref="V211:V212"/>
    <mergeCell ref="W211:W212"/>
    <mergeCell ref="X211:X212"/>
    <mergeCell ref="Y211:Y212"/>
    <mergeCell ref="Z211:Z212"/>
    <mergeCell ref="AA211:AA212"/>
    <mergeCell ref="AB211:AB212"/>
    <mergeCell ref="AC211:AC212"/>
    <mergeCell ref="AD211:AD212"/>
    <mergeCell ref="U226:U228"/>
    <mergeCell ref="V226:V228"/>
    <mergeCell ref="W226:W228"/>
    <mergeCell ref="X226:X228"/>
    <mergeCell ref="Y226:Y228"/>
    <mergeCell ref="Z226:Z228"/>
    <mergeCell ref="AA226:AA228"/>
    <mergeCell ref="AB226:AB228"/>
    <mergeCell ref="AC226:AC228"/>
    <mergeCell ref="AD226:AD228"/>
    <mergeCell ref="U234:U237"/>
    <mergeCell ref="V234:V237"/>
    <mergeCell ref="W234:W237"/>
    <mergeCell ref="X234:X237"/>
    <mergeCell ref="Y234:Y237"/>
    <mergeCell ref="Z234:Z237"/>
    <mergeCell ref="AA234:AA237"/>
    <mergeCell ref="AB234:AB237"/>
    <mergeCell ref="AB150:AB152"/>
    <mergeCell ref="AC150:AC152"/>
    <mergeCell ref="AD150:AD152"/>
    <mergeCell ref="U145:U147"/>
    <mergeCell ref="V145:V147"/>
    <mergeCell ref="W145:W147"/>
    <mergeCell ref="X145:X147"/>
    <mergeCell ref="Y145:Y147"/>
    <mergeCell ref="Z145:Z147"/>
    <mergeCell ref="AA145:AA147"/>
    <mergeCell ref="AB145:AB147"/>
    <mergeCell ref="AC145:AC147"/>
    <mergeCell ref="AD145:AD147"/>
    <mergeCell ref="AA183:AA184"/>
    <mergeCell ref="AB183:AB184"/>
    <mergeCell ref="AC183:AC184"/>
    <mergeCell ref="AD183:AD184"/>
    <mergeCell ref="AA176:AA177"/>
    <mergeCell ref="AB176:AB177"/>
    <mergeCell ref="AC176:AC177"/>
    <mergeCell ref="AD176:AD177"/>
    <mergeCell ref="U157:U158"/>
    <mergeCell ref="V157:V158"/>
    <mergeCell ref="W157:W158"/>
    <mergeCell ref="X157:X158"/>
    <mergeCell ref="Y157:Y158"/>
    <mergeCell ref="Z157:Z158"/>
    <mergeCell ref="AA157:AA158"/>
    <mergeCell ref="AB157:AB158"/>
    <mergeCell ref="AC157:AC158"/>
    <mergeCell ref="AD157:AD158"/>
    <mergeCell ref="U163:U166"/>
    <mergeCell ref="V163:V166"/>
    <mergeCell ref="W163:W166"/>
    <mergeCell ref="X163:X166"/>
    <mergeCell ref="Y163:Y166"/>
    <mergeCell ref="Z163:Z166"/>
    <mergeCell ref="AA163:AA166"/>
    <mergeCell ref="AB163:AB166"/>
    <mergeCell ref="AC163:AC166"/>
    <mergeCell ref="AB171:AB173"/>
    <mergeCell ref="AC171:AC173"/>
    <mergeCell ref="AD171:AD173"/>
    <mergeCell ref="AD163:AD166"/>
    <mergeCell ref="Z155:Z156"/>
    <mergeCell ref="AA155:AA156"/>
    <mergeCell ref="AB155:AB156"/>
    <mergeCell ref="AC155:AC156"/>
    <mergeCell ref="AD155:AD156"/>
    <mergeCell ref="U176:U177"/>
    <mergeCell ref="V176:V177"/>
    <mergeCell ref="W176:W177"/>
    <mergeCell ref="X176:X177"/>
    <mergeCell ref="Y176:Y177"/>
    <mergeCell ref="Z176:Z177"/>
    <mergeCell ref="U171:U173"/>
    <mergeCell ref="V171:V173"/>
    <mergeCell ref="W171:W173"/>
    <mergeCell ref="X171:X173"/>
    <mergeCell ref="Y171:Y173"/>
    <mergeCell ref="Z171:Z173"/>
    <mergeCell ref="U150:U152"/>
    <mergeCell ref="V150:V152"/>
    <mergeCell ref="W150:W152"/>
    <mergeCell ref="V137:V138"/>
    <mergeCell ref="W137:W138"/>
    <mergeCell ref="X137:X138"/>
    <mergeCell ref="Y137:Y138"/>
    <mergeCell ref="Z137:Z138"/>
    <mergeCell ref="AA137:AA138"/>
    <mergeCell ref="AB137:AB138"/>
    <mergeCell ref="AC137:AC138"/>
    <mergeCell ref="AD137:AD138"/>
    <mergeCell ref="AB133:AB135"/>
    <mergeCell ref="AC133:AC135"/>
    <mergeCell ref="AD133:AD135"/>
    <mergeCell ref="V127:V129"/>
    <mergeCell ref="W127:W129"/>
    <mergeCell ref="X127:X129"/>
    <mergeCell ref="Y127:Y129"/>
    <mergeCell ref="Z127:Z129"/>
    <mergeCell ref="AA127:AA129"/>
    <mergeCell ref="AB127:AB129"/>
    <mergeCell ref="AC127:AC129"/>
    <mergeCell ref="AD127:AD129"/>
    <mergeCell ref="U131:U132"/>
    <mergeCell ref="V131:V132"/>
    <mergeCell ref="W131:W132"/>
    <mergeCell ref="X131:X132"/>
    <mergeCell ref="Y131:Y132"/>
    <mergeCell ref="Z131:Z132"/>
    <mergeCell ref="AA131:AA132"/>
    <mergeCell ref="AB131:AB132"/>
    <mergeCell ref="AC131:AC132"/>
    <mergeCell ref="AD131:AD132"/>
    <mergeCell ref="Z142:Z144"/>
    <mergeCell ref="AA142:AA144"/>
    <mergeCell ref="AB142:AB144"/>
    <mergeCell ref="AC142:AC144"/>
    <mergeCell ref="AD142:AD144"/>
    <mergeCell ref="V142:V144"/>
    <mergeCell ref="W142:W144"/>
    <mergeCell ref="X142:X144"/>
    <mergeCell ref="Y142:Y144"/>
    <mergeCell ref="Z133:Z135"/>
    <mergeCell ref="AA133:AA135"/>
    <mergeCell ref="W133:W135"/>
    <mergeCell ref="X133:X135"/>
    <mergeCell ref="Y133:Y135"/>
    <mergeCell ref="V133:V135"/>
    <mergeCell ref="Z88:Z89"/>
    <mergeCell ref="AD122:AD123"/>
    <mergeCell ref="U125:U126"/>
    <mergeCell ref="V125:V126"/>
    <mergeCell ref="W125:W126"/>
    <mergeCell ref="X125:X126"/>
    <mergeCell ref="Y125:Y126"/>
    <mergeCell ref="Z125:Z126"/>
    <mergeCell ref="AA125:AA126"/>
    <mergeCell ref="AB125:AB126"/>
    <mergeCell ref="AC125:AC126"/>
    <mergeCell ref="AD125:AD126"/>
    <mergeCell ref="V115:V116"/>
    <mergeCell ref="W115:W116"/>
    <mergeCell ref="X115:X116"/>
    <mergeCell ref="Y115:Y116"/>
    <mergeCell ref="Z115:Z116"/>
    <mergeCell ref="AA115:AA116"/>
    <mergeCell ref="AB115:AB116"/>
    <mergeCell ref="AC115:AC116"/>
    <mergeCell ref="AD115:AD116"/>
    <mergeCell ref="U120:U121"/>
    <mergeCell ref="V120:V121"/>
    <mergeCell ref="W120:W121"/>
    <mergeCell ref="X120:X121"/>
    <mergeCell ref="Y120:Y121"/>
    <mergeCell ref="Z120:Z121"/>
    <mergeCell ref="AA120:AA121"/>
    <mergeCell ref="AA88:AA89"/>
    <mergeCell ref="AB88:AB89"/>
    <mergeCell ref="AC88:AC89"/>
    <mergeCell ref="AD88:AD89"/>
    <mergeCell ref="V80:V81"/>
    <mergeCell ref="W80:W81"/>
    <mergeCell ref="X80:X81"/>
    <mergeCell ref="Y80:Y81"/>
    <mergeCell ref="Z80:Z81"/>
    <mergeCell ref="AA80:AA81"/>
    <mergeCell ref="AD93:AD94"/>
    <mergeCell ref="U98:U99"/>
    <mergeCell ref="V98:V99"/>
    <mergeCell ref="W98:W99"/>
    <mergeCell ref="X98:X99"/>
    <mergeCell ref="Y98:Y99"/>
    <mergeCell ref="Z98:Z99"/>
    <mergeCell ref="AA98:AA99"/>
    <mergeCell ref="AB98:AB99"/>
    <mergeCell ref="AC98:AC99"/>
    <mergeCell ref="AD98:AD99"/>
    <mergeCell ref="Y95:Y97"/>
    <mergeCell ref="Z95:Z97"/>
    <mergeCell ref="AA95:AA97"/>
    <mergeCell ref="AB95:AB97"/>
    <mergeCell ref="AC95:AC97"/>
    <mergeCell ref="AB93:AB94"/>
    <mergeCell ref="AC93:AC94"/>
    <mergeCell ref="AC117:AC118"/>
    <mergeCell ref="AD117:AD118"/>
    <mergeCell ref="X101:X102"/>
    <mergeCell ref="Y101:Y102"/>
    <mergeCell ref="Z101:Z102"/>
    <mergeCell ref="AA101:AA102"/>
    <mergeCell ref="AB101:AB102"/>
    <mergeCell ref="AC101:AC102"/>
    <mergeCell ref="AD101:AD102"/>
    <mergeCell ref="U105:U106"/>
    <mergeCell ref="V105:V106"/>
    <mergeCell ref="W105:W106"/>
    <mergeCell ref="X105:X106"/>
    <mergeCell ref="Y105:Y106"/>
    <mergeCell ref="Z105:Z106"/>
    <mergeCell ref="AA105:AA106"/>
    <mergeCell ref="AB105:AB106"/>
    <mergeCell ref="AC105:AC106"/>
    <mergeCell ref="AD105:AD106"/>
    <mergeCell ref="AA103:AA104"/>
    <mergeCell ref="AB103:AB104"/>
    <mergeCell ref="AC103:AC104"/>
    <mergeCell ref="AD103:AD104"/>
    <mergeCell ref="AD109:AD111"/>
    <mergeCell ref="AC109:AC111"/>
    <mergeCell ref="AC67:AC69"/>
    <mergeCell ref="AD67:AD69"/>
    <mergeCell ref="AB80:AB81"/>
    <mergeCell ref="AC80:AC81"/>
    <mergeCell ref="AD80:AD81"/>
    <mergeCell ref="U84:U85"/>
    <mergeCell ref="V84:V85"/>
    <mergeCell ref="W84:W85"/>
    <mergeCell ref="X84:X85"/>
    <mergeCell ref="Y84:Y85"/>
    <mergeCell ref="Z84:Z85"/>
    <mergeCell ref="AA84:AA85"/>
    <mergeCell ref="AB84:AB85"/>
    <mergeCell ref="AC84:AC85"/>
    <mergeCell ref="AD84:AD85"/>
    <mergeCell ref="V72:V73"/>
    <mergeCell ref="W72:W73"/>
    <mergeCell ref="X72:X73"/>
    <mergeCell ref="Y72:Y73"/>
    <mergeCell ref="Z72:Z73"/>
    <mergeCell ref="AA72:AA73"/>
    <mergeCell ref="AB72:AB73"/>
    <mergeCell ref="AC72:AC73"/>
    <mergeCell ref="AD72:AD73"/>
    <mergeCell ref="U76:U77"/>
    <mergeCell ref="V76:V77"/>
    <mergeCell ref="W76:W77"/>
    <mergeCell ref="X76:X77"/>
    <mergeCell ref="Y76:Y77"/>
    <mergeCell ref="Z76:Z77"/>
    <mergeCell ref="AA76:AA77"/>
    <mergeCell ref="AB76:AB77"/>
    <mergeCell ref="AC76:AC77"/>
    <mergeCell ref="AD76:AD77"/>
    <mergeCell ref="AD90:AD92"/>
    <mergeCell ref="AA78:AA79"/>
    <mergeCell ref="AB78:AB79"/>
    <mergeCell ref="AC78:AC79"/>
    <mergeCell ref="AD78:AD79"/>
    <mergeCell ref="Z74:Z75"/>
    <mergeCell ref="AA74:AA75"/>
    <mergeCell ref="AB74:AB75"/>
    <mergeCell ref="AC74:AC75"/>
    <mergeCell ref="AD74:AD75"/>
    <mergeCell ref="U78:U79"/>
    <mergeCell ref="V78:V79"/>
    <mergeCell ref="W78:W79"/>
    <mergeCell ref="X78:X79"/>
    <mergeCell ref="Y78:Y79"/>
    <mergeCell ref="Z78:Z79"/>
    <mergeCell ref="T1894:T1895"/>
    <mergeCell ref="T1898:T1900"/>
    <mergeCell ref="T1908:T1909"/>
    <mergeCell ref="T1132:T1134"/>
    <mergeCell ref="T1166:T1167"/>
    <mergeCell ref="AC52:AC53"/>
    <mergeCell ref="AD52:AD53"/>
    <mergeCell ref="V46:V47"/>
    <mergeCell ref="W46:W47"/>
    <mergeCell ref="X46:X47"/>
    <mergeCell ref="Y46:Y47"/>
    <mergeCell ref="Z46:Z47"/>
    <mergeCell ref="AA46:AA47"/>
    <mergeCell ref="T2054:T2055"/>
    <mergeCell ref="T2064:T2065"/>
    <mergeCell ref="T2069:T2070"/>
    <mergeCell ref="U13:U14"/>
    <mergeCell ref="U15:U16"/>
    <mergeCell ref="U33:U35"/>
    <mergeCell ref="U50:U51"/>
    <mergeCell ref="U55:U56"/>
    <mergeCell ref="U63:U64"/>
    <mergeCell ref="U72:U73"/>
    <mergeCell ref="U80:U81"/>
    <mergeCell ref="U93:U94"/>
    <mergeCell ref="U101:U102"/>
    <mergeCell ref="U115:U116"/>
    <mergeCell ref="U122:U123"/>
    <mergeCell ref="U127:U129"/>
    <mergeCell ref="U142:U144"/>
    <mergeCell ref="T1933:T1934"/>
    <mergeCell ref="T1936:T1937"/>
    <mergeCell ref="T1944:T1945"/>
    <mergeCell ref="T1946:T1947"/>
    <mergeCell ref="T1948:T1950"/>
    <mergeCell ref="W15:W16"/>
    <mergeCell ref="X15:X16"/>
    <mergeCell ref="Y15:Y16"/>
    <mergeCell ref="Z15:Z16"/>
    <mergeCell ref="AA15:AA16"/>
    <mergeCell ref="AB15:AB16"/>
    <mergeCell ref="AC15:AC16"/>
    <mergeCell ref="AD15:AD16"/>
    <mergeCell ref="U18:U19"/>
    <mergeCell ref="V18:V19"/>
    <mergeCell ref="W18:W19"/>
    <mergeCell ref="X18:X19"/>
    <mergeCell ref="Y18:Y19"/>
    <mergeCell ref="AD95:AD97"/>
    <mergeCell ref="AB120:AB121"/>
    <mergeCell ref="AC120:AC121"/>
    <mergeCell ref="AD120:AD121"/>
    <mergeCell ref="AB117:AB118"/>
    <mergeCell ref="U61:U62"/>
    <mergeCell ref="V61:V62"/>
    <mergeCell ref="W61:W62"/>
    <mergeCell ref="X61:X62"/>
    <mergeCell ref="Y61:Y62"/>
    <mergeCell ref="T1756:T1757"/>
    <mergeCell ref="T1762:T1763"/>
    <mergeCell ref="T1773:T1774"/>
    <mergeCell ref="T882:T883"/>
    <mergeCell ref="T885:T888"/>
    <mergeCell ref="T999:T1000"/>
    <mergeCell ref="T1005:T1006"/>
    <mergeCell ref="T1007:T1008"/>
    <mergeCell ref="T1010:T1011"/>
    <mergeCell ref="T1173:T1174"/>
    <mergeCell ref="T1177:T1178"/>
    <mergeCell ref="T1195:T1197"/>
    <mergeCell ref="T1202:T1203"/>
    <mergeCell ref="T1208:T1209"/>
    <mergeCell ref="T971:T972"/>
    <mergeCell ref="T1351:T1355"/>
    <mergeCell ref="T1015:T1017"/>
    <mergeCell ref="T1012:T1013"/>
    <mergeCell ref="T1462:T1463"/>
    <mergeCell ref="T1464:T1465"/>
    <mergeCell ref="T1471:T1472"/>
    <mergeCell ref="T1473:T1476"/>
    <mergeCell ref="T1478:T1479"/>
    <mergeCell ref="T1480:T1481"/>
    <mergeCell ref="T1485:T1486"/>
    <mergeCell ref="T1489:T1490"/>
    <mergeCell ref="T1322:T1323"/>
    <mergeCell ref="T1326:T1329"/>
    <mergeCell ref="T1330:T1331"/>
    <mergeCell ref="T1332:T1334"/>
    <mergeCell ref="T1357:T1359"/>
    <mergeCell ref="T1379:T1380"/>
    <mergeCell ref="T1211:T1212"/>
    <mergeCell ref="T1216:T1217"/>
    <mergeCell ref="T1042:T1043"/>
    <mergeCell ref="T1045:T1047"/>
    <mergeCell ref="T1052:T1053"/>
    <mergeCell ref="T1311:T1312"/>
    <mergeCell ref="T924:T926"/>
    <mergeCell ref="T956:T957"/>
    <mergeCell ref="T961:T964"/>
    <mergeCell ref="T951:T953"/>
    <mergeCell ref="T1188:T1189"/>
    <mergeCell ref="T983:T984"/>
    <mergeCell ref="T986:T988"/>
    <mergeCell ref="T990:T991"/>
    <mergeCell ref="T994:T995"/>
    <mergeCell ref="T976:T977"/>
    <mergeCell ref="B900:B901"/>
    <mergeCell ref="D900:D901"/>
    <mergeCell ref="E911:E912"/>
    <mergeCell ref="E965:E966"/>
    <mergeCell ref="E976:E977"/>
    <mergeCell ref="B909:B910"/>
    <mergeCell ref="D909:D910"/>
    <mergeCell ref="R924:R926"/>
    <mergeCell ref="U74:U75"/>
    <mergeCell ref="V74:V75"/>
    <mergeCell ref="W74:W75"/>
    <mergeCell ref="X74:X75"/>
    <mergeCell ref="Y74:Y75"/>
    <mergeCell ref="U88:U89"/>
    <mergeCell ref="V88:V89"/>
    <mergeCell ref="W88:W89"/>
    <mergeCell ref="X88:X89"/>
    <mergeCell ref="Y88:Y89"/>
    <mergeCell ref="U137:U138"/>
    <mergeCell ref="T1874:T1876"/>
    <mergeCell ref="T1877:T1878"/>
    <mergeCell ref="T1880:T1882"/>
    <mergeCell ref="T1883:T1884"/>
    <mergeCell ref="X50:X51"/>
    <mergeCell ref="Y50:Y51"/>
    <mergeCell ref="Z50:Z51"/>
    <mergeCell ref="X67:X69"/>
    <mergeCell ref="Y67:Y69"/>
    <mergeCell ref="Z67:Z69"/>
    <mergeCell ref="T1316:T1318"/>
    <mergeCell ref="T1319:T1320"/>
    <mergeCell ref="T1111:T1112"/>
    <mergeCell ref="T1114:T1116"/>
    <mergeCell ref="T1117:T1118"/>
    <mergeCell ref="T1155:T1156"/>
    <mergeCell ref="T1126:T1127"/>
    <mergeCell ref="T1105:T1109"/>
    <mergeCell ref="T1360:T1362"/>
    <mergeCell ref="T1363:T1364"/>
    <mergeCell ref="T1371:T1372"/>
    <mergeCell ref="T1338:T1340"/>
    <mergeCell ref="T1033:T1035"/>
    <mergeCell ref="T934:T936"/>
    <mergeCell ref="T940:T941"/>
    <mergeCell ref="T948:T949"/>
    <mergeCell ref="T807:T808"/>
    <mergeCell ref="T911:T912"/>
    <mergeCell ref="T839:T840"/>
    <mergeCell ref="T914:T915"/>
    <mergeCell ref="T1190:T1191"/>
    <mergeCell ref="T1206:T1207"/>
    <mergeCell ref="T1231:T1232"/>
    <mergeCell ref="T1182:T1183"/>
    <mergeCell ref="T1244:T1245"/>
    <mergeCell ref="T1293:T1294"/>
    <mergeCell ref="T967:T969"/>
    <mergeCell ref="T980:T981"/>
    <mergeCell ref="T1439:T1441"/>
    <mergeCell ref="T1303:T1304"/>
    <mergeCell ref="T1305:T1306"/>
    <mergeCell ref="T1307:T1308"/>
    <mergeCell ref="T1309:T1310"/>
    <mergeCell ref="T1313:T1314"/>
    <mergeCell ref="T1079:T1082"/>
    <mergeCell ref="AA50:AA51"/>
    <mergeCell ref="AB50:AB51"/>
    <mergeCell ref="AC50:AC51"/>
    <mergeCell ref="AD50:AD51"/>
    <mergeCell ref="U52:U53"/>
    <mergeCell ref="V52:V53"/>
    <mergeCell ref="W52:W53"/>
    <mergeCell ref="X52:X53"/>
    <mergeCell ref="Y52:Y53"/>
    <mergeCell ref="Z52:Z53"/>
    <mergeCell ref="AA52:AA53"/>
    <mergeCell ref="AB52:AB53"/>
    <mergeCell ref="Z61:Z62"/>
    <mergeCell ref="AA61:AA62"/>
    <mergeCell ref="AB61:AB62"/>
    <mergeCell ref="AC61:AC62"/>
    <mergeCell ref="AD61:AD62"/>
    <mergeCell ref="X59:X60"/>
    <mergeCell ref="Y59:Y60"/>
    <mergeCell ref="Z59:Z60"/>
    <mergeCell ref="AA59:AA60"/>
    <mergeCell ref="AB59:AB60"/>
    <mergeCell ref="AC59:AC60"/>
    <mergeCell ref="AD59:AD60"/>
    <mergeCell ref="V63:V64"/>
    <mergeCell ref="W63:W64"/>
    <mergeCell ref="X63:X64"/>
    <mergeCell ref="Y63:Y64"/>
    <mergeCell ref="Z63:Z64"/>
    <mergeCell ref="AA63:AA64"/>
    <mergeCell ref="AB63:AB64"/>
    <mergeCell ref="AC63:AC64"/>
    <mergeCell ref="AD63:AD64"/>
    <mergeCell ref="V50:V51"/>
    <mergeCell ref="W50:W51"/>
    <mergeCell ref="AA67:AA69"/>
    <mergeCell ref="AB67:AB69"/>
    <mergeCell ref="T1348:T1350"/>
    <mergeCell ref="T1511:T1513"/>
    <mergeCell ref="T1514:T1516"/>
    <mergeCell ref="T1518:T1519"/>
    <mergeCell ref="T1776:T1778"/>
    <mergeCell ref="T1262:T1263"/>
    <mergeCell ref="T1549:T1550"/>
    <mergeCell ref="T1696:T1697"/>
    <mergeCell ref="T1906:T1907"/>
    <mergeCell ref="T1793:T1794"/>
    <mergeCell ref="T1797:T1798"/>
    <mergeCell ref="T1799:T1800"/>
    <mergeCell ref="T1803:T1804"/>
    <mergeCell ref="T1806:T1807"/>
    <mergeCell ref="T1808:T1809"/>
    <mergeCell ref="T1810:T1811"/>
    <mergeCell ref="T1830:T1832"/>
    <mergeCell ref="T1833:T1834"/>
    <mergeCell ref="T1837:T1838"/>
    <mergeCell ref="T1839:T1841"/>
    <mergeCell ref="T1842:T1844"/>
    <mergeCell ref="T1845:T1846"/>
    <mergeCell ref="T1851:T1852"/>
    <mergeCell ref="T1859:T1860"/>
    <mergeCell ref="T1955:T1956"/>
    <mergeCell ref="T1957:T1958"/>
    <mergeCell ref="T1824:T1825"/>
    <mergeCell ref="T1821:T1823"/>
    <mergeCell ref="T1856:T1857"/>
    <mergeCell ref="T1985:T1987"/>
    <mergeCell ref="T1951:T1952"/>
    <mergeCell ref="T1862:T1863"/>
    <mergeCell ref="T336:T337"/>
    <mergeCell ref="T340:T341"/>
    <mergeCell ref="T349:T351"/>
    <mergeCell ref="T650:T651"/>
    <mergeCell ref="T1063:T1064"/>
    <mergeCell ref="T1068:T1069"/>
    <mergeCell ref="T1224:T1225"/>
    <mergeCell ref="T1234:T1235"/>
    <mergeCell ref="T1242:T1243"/>
    <mergeCell ref="T1248:T1249"/>
    <mergeCell ref="T1252:T1253"/>
    <mergeCell ref="T1258:T1259"/>
    <mergeCell ref="T1279:T1280"/>
    <mergeCell ref="T1282:T1283"/>
    <mergeCell ref="T1290:T1291"/>
    <mergeCell ref="T1299:T1300"/>
    <mergeCell ref="T1024:T1026"/>
    <mergeCell ref="T1028:T1029"/>
    <mergeCell ref="T1030:T1031"/>
    <mergeCell ref="T1036:T1038"/>
    <mergeCell ref="T1039:T1040"/>
    <mergeCell ref="T1128:T1131"/>
    <mergeCell ref="T1135:T1136"/>
    <mergeCell ref="T1140:T1141"/>
    <mergeCell ref="T1142:T1143"/>
    <mergeCell ref="T1146:T1149"/>
    <mergeCell ref="T1151:T1152"/>
    <mergeCell ref="T1158:T1160"/>
    <mergeCell ref="T1161:T1162"/>
    <mergeCell ref="T1169:T1170"/>
    <mergeCell ref="T2010:T2011"/>
    <mergeCell ref="T1815:T1816"/>
    <mergeCell ref="T1411:T1412"/>
    <mergeCell ref="T1425:T1426"/>
    <mergeCell ref="T1430:T1431"/>
    <mergeCell ref="T1437:T1438"/>
    <mergeCell ref="T1451:T1452"/>
    <mergeCell ref="T1459:T1460"/>
    <mergeCell ref="T1787:T1788"/>
    <mergeCell ref="T1617:T1618"/>
    <mergeCell ref="T1487:T1488"/>
    <mergeCell ref="T1498:T1501"/>
    <mergeCell ref="T1657:T1659"/>
    <mergeCell ref="T1583:T1584"/>
    <mergeCell ref="T1901:T1902"/>
    <mergeCell ref="T1974:T1977"/>
    <mergeCell ref="T1978:T1980"/>
    <mergeCell ref="T1981:T1982"/>
    <mergeCell ref="T1983:T1984"/>
    <mergeCell ref="T1575:T1576"/>
    <mergeCell ref="T1580:T1581"/>
    <mergeCell ref="T1588:T1589"/>
    <mergeCell ref="T1597:T1598"/>
    <mergeCell ref="T1960:T1961"/>
    <mergeCell ref="T1964:T1965"/>
    <mergeCell ref="T1966:T1967"/>
    <mergeCell ref="T1968:T1969"/>
    <mergeCell ref="T1699:T1700"/>
    <mergeCell ref="T1701:T1703"/>
    <mergeCell ref="T1705:T1706"/>
    <mergeCell ref="T1714:T1715"/>
    <mergeCell ref="T1716:T1717"/>
    <mergeCell ref="T1719:T1720"/>
    <mergeCell ref="T1723:T1725"/>
    <mergeCell ref="T1727:T1728"/>
    <mergeCell ref="T1733:T1734"/>
    <mergeCell ref="T1735:T1736"/>
    <mergeCell ref="T1745:T1746"/>
    <mergeCell ref="T1750:T1751"/>
    <mergeCell ref="T2004:T2006"/>
    <mergeCell ref="T1557:T1559"/>
    <mergeCell ref="T1502:T1504"/>
    <mergeCell ref="T1780:T1781"/>
    <mergeCell ref="T1782:T1783"/>
    <mergeCell ref="T1527:T1528"/>
    <mergeCell ref="T1530:T1531"/>
    <mergeCell ref="T1545:T1547"/>
    <mergeCell ref="T1555:T1556"/>
    <mergeCell ref="T1563:T1564"/>
    <mergeCell ref="T1651:T1652"/>
    <mergeCell ref="T1784:T1785"/>
    <mergeCell ref="T1633:T1634"/>
    <mergeCell ref="T1631:T1632"/>
    <mergeCell ref="T1672:T1675"/>
    <mergeCell ref="T1678:T1679"/>
    <mergeCell ref="T1682:T1683"/>
    <mergeCell ref="T1686:T1688"/>
    <mergeCell ref="T1953:T1954"/>
    <mergeCell ref="T420:T422"/>
    <mergeCell ref="T451:T452"/>
    <mergeCell ref="T526:T528"/>
    <mergeCell ref="T571:T572"/>
    <mergeCell ref="T615:T616"/>
    <mergeCell ref="T424:T426"/>
    <mergeCell ref="T476:T477"/>
    <mergeCell ref="T499:T500"/>
    <mergeCell ref="T531:T534"/>
    <mergeCell ref="T583:T584"/>
    <mergeCell ref="T547:T549"/>
    <mergeCell ref="T503:T504"/>
    <mergeCell ref="T608:T610"/>
    <mergeCell ref="T758:T759"/>
    <mergeCell ref="T483:T484"/>
    <mergeCell ref="T660:T661"/>
    <mergeCell ref="T662:T663"/>
    <mergeCell ref="T664:T666"/>
    <mergeCell ref="T668:T669"/>
    <mergeCell ref="T670:T671"/>
    <mergeCell ref="T673:T674"/>
    <mergeCell ref="T678:T679"/>
    <mergeCell ref="T682:T684"/>
    <mergeCell ref="T689:T691"/>
    <mergeCell ref="T694:T695"/>
    <mergeCell ref="T696:T697"/>
    <mergeCell ref="T718:T719"/>
    <mergeCell ref="T734:T735"/>
    <mergeCell ref="T737:T738"/>
    <mergeCell ref="T739:T741"/>
    <mergeCell ref="T511:T512"/>
    <mergeCell ref="T692:T693"/>
    <mergeCell ref="T745:T747"/>
    <mergeCell ref="T557:T559"/>
    <mergeCell ref="T561:T563"/>
    <mergeCell ref="T565:T566"/>
    <mergeCell ref="T573:T574"/>
    <mergeCell ref="T613:T614"/>
    <mergeCell ref="T707:T708"/>
    <mergeCell ref="T701:T703"/>
    <mergeCell ref="T704:T705"/>
    <mergeCell ref="T576:T577"/>
    <mergeCell ref="T756:T757"/>
    <mergeCell ref="T657:T659"/>
    <mergeCell ref="T595:T596"/>
    <mergeCell ref="T653:T655"/>
    <mergeCell ref="U26:U27"/>
    <mergeCell ref="V26:V27"/>
    <mergeCell ref="W26:W27"/>
    <mergeCell ref="Z48:Z49"/>
    <mergeCell ref="T369:T372"/>
    <mergeCell ref="T376:T377"/>
    <mergeCell ref="T619:T621"/>
    <mergeCell ref="T626:T627"/>
    <mergeCell ref="T411:T413"/>
    <mergeCell ref="T429:T430"/>
    <mergeCell ref="T433:T434"/>
    <mergeCell ref="T436:T437"/>
    <mergeCell ref="T443:T444"/>
    <mergeCell ref="T455:T456"/>
    <mergeCell ref="T459:T460"/>
    <mergeCell ref="T461:T462"/>
    <mergeCell ref="T464:T465"/>
    <mergeCell ref="T492:T493"/>
    <mergeCell ref="T494:T495"/>
    <mergeCell ref="T505:T507"/>
    <mergeCell ref="T515:T516"/>
    <mergeCell ref="T522:T524"/>
    <mergeCell ref="T538:T539"/>
    <mergeCell ref="V583:V584"/>
    <mergeCell ref="W583:W584"/>
    <mergeCell ref="T390:T391"/>
    <mergeCell ref="T392:T394"/>
    <mergeCell ref="T402:T403"/>
    <mergeCell ref="T407:T408"/>
    <mergeCell ref="T240:T242"/>
    <mergeCell ref="T248:T250"/>
    <mergeCell ref="T251:T252"/>
    <mergeCell ref="T254:T255"/>
    <mergeCell ref="T257:T259"/>
    <mergeCell ref="T261:T264"/>
    <mergeCell ref="T265:T266"/>
    <mergeCell ref="T273:T274"/>
    <mergeCell ref="T282:T283"/>
    <mergeCell ref="T293:T294"/>
    <mergeCell ref="T296:T297"/>
    <mergeCell ref="T298:T300"/>
    <mergeCell ref="T303:T304"/>
    <mergeCell ref="T305:T306"/>
    <mergeCell ref="T307:T308"/>
    <mergeCell ref="T550:T551"/>
    <mergeCell ref="U580:U581"/>
    <mergeCell ref="V580:V581"/>
    <mergeCell ref="W580:W581"/>
    <mergeCell ref="T332:T334"/>
    <mergeCell ref="T397:T398"/>
    <mergeCell ref="T344:T345"/>
    <mergeCell ref="T578:T579"/>
    <mergeCell ref="T580:T581"/>
    <mergeCell ref="T586:T587"/>
    <mergeCell ref="U557:U559"/>
    <mergeCell ref="V557:V559"/>
    <mergeCell ref="W557:W559"/>
    <mergeCell ref="T597:T599"/>
    <mergeCell ref="T588:T589"/>
    <mergeCell ref="T592:T593"/>
    <mergeCell ref="U392:U394"/>
    <mergeCell ref="V392:V394"/>
    <mergeCell ref="W392:W394"/>
    <mergeCell ref="U429:U430"/>
    <mergeCell ref="N26:N27"/>
    <mergeCell ref="O26:O27"/>
    <mergeCell ref="R26:R27"/>
    <mergeCell ref="W390:W391"/>
    <mergeCell ref="U59:U60"/>
    <mergeCell ref="U11:AD11"/>
    <mergeCell ref="T13:T14"/>
    <mergeCell ref="T15:T16"/>
    <mergeCell ref="T18:T19"/>
    <mergeCell ref="T29:T30"/>
    <mergeCell ref="T33:T35"/>
    <mergeCell ref="T37:T39"/>
    <mergeCell ref="V13:V14"/>
    <mergeCell ref="W13:W14"/>
    <mergeCell ref="X13:X14"/>
    <mergeCell ref="Y13:Y14"/>
    <mergeCell ref="Z13:Z14"/>
    <mergeCell ref="AA13:AA14"/>
    <mergeCell ref="AB13:AB14"/>
    <mergeCell ref="AC13:AC14"/>
    <mergeCell ref="AD13:AD14"/>
    <mergeCell ref="V15:V16"/>
    <mergeCell ref="AB26:AB27"/>
    <mergeCell ref="AC26:AC27"/>
    <mergeCell ref="AD26:AD27"/>
    <mergeCell ref="U44:U45"/>
    <mergeCell ref="V44:V45"/>
    <mergeCell ref="AB18:AB19"/>
    <mergeCell ref="AC18:AC19"/>
    <mergeCell ref="AD18:AD19"/>
    <mergeCell ref="U29:U30"/>
    <mergeCell ref="V29:V30"/>
    <mergeCell ref="W29:W30"/>
    <mergeCell ref="V59:V60"/>
    <mergeCell ref="X44:X45"/>
    <mergeCell ref="Y44:Y45"/>
    <mergeCell ref="Z44:Z45"/>
    <mergeCell ref="AA44:AA45"/>
    <mergeCell ref="AB44:AB45"/>
    <mergeCell ref="AC44:AC45"/>
    <mergeCell ref="AD44:AD45"/>
    <mergeCell ref="V33:V35"/>
    <mergeCell ref="W33:W35"/>
    <mergeCell ref="X33:X35"/>
    <mergeCell ref="W59:W60"/>
    <mergeCell ref="W44:W45"/>
    <mergeCell ref="AC29:AC30"/>
    <mergeCell ref="AD29:AD30"/>
    <mergeCell ref="Y26:Y27"/>
    <mergeCell ref="Z26:Z27"/>
    <mergeCell ref="AA26:AA27"/>
    <mergeCell ref="X26:X27"/>
    <mergeCell ref="Z18:Z19"/>
    <mergeCell ref="AA18:AA19"/>
    <mergeCell ref="V55:V56"/>
    <mergeCell ref="W55:W56"/>
    <mergeCell ref="X55:X56"/>
    <mergeCell ref="Y55:Y56"/>
    <mergeCell ref="Z55:Z56"/>
    <mergeCell ref="AA55:AA56"/>
    <mergeCell ref="AB55:AB56"/>
    <mergeCell ref="AC55:AC56"/>
    <mergeCell ref="AD55:AD56"/>
    <mergeCell ref="T26:T27"/>
    <mergeCell ref="J59:J60"/>
    <mergeCell ref="K59:K60"/>
    <mergeCell ref="L59:L60"/>
    <mergeCell ref="M59:M60"/>
    <mergeCell ref="C61:C62"/>
    <mergeCell ref="E26:E27"/>
    <mergeCell ref="G50:G51"/>
    <mergeCell ref="G74:G75"/>
    <mergeCell ref="G84:G85"/>
    <mergeCell ref="G80:G81"/>
    <mergeCell ref="G78:G79"/>
    <mergeCell ref="E13:E14"/>
    <mergeCell ref="D55:D56"/>
    <mergeCell ref="E29:E30"/>
    <mergeCell ref="E33:E35"/>
    <mergeCell ref="E37:E39"/>
    <mergeCell ref="A50:A51"/>
    <mergeCell ref="B50:B51"/>
    <mergeCell ref="D50:D51"/>
    <mergeCell ref="C13:C14"/>
    <mergeCell ref="T288:T290"/>
    <mergeCell ref="W309:W310"/>
    <mergeCell ref="V540:V541"/>
    <mergeCell ref="W540:W541"/>
    <mergeCell ref="A18:A19"/>
    <mergeCell ref="B18:B19"/>
    <mergeCell ref="T226:T228"/>
    <mergeCell ref="T122:T123"/>
    <mergeCell ref="T125:T126"/>
    <mergeCell ref="T127:T129"/>
    <mergeCell ref="T131:T132"/>
    <mergeCell ref="T137:T138"/>
    <mergeCell ref="T142:T144"/>
    <mergeCell ref="T145:T147"/>
    <mergeCell ref="T155:T156"/>
    <mergeCell ref="T157:T158"/>
    <mergeCell ref="T163:T166"/>
    <mergeCell ref="T171:T173"/>
    <mergeCell ref="T183:T184"/>
    <mergeCell ref="T187:T191"/>
    <mergeCell ref="T200:T201"/>
    <mergeCell ref="T211:T212"/>
    <mergeCell ref="T44:T45"/>
    <mergeCell ref="T50:T51"/>
    <mergeCell ref="T52:T53"/>
    <mergeCell ref="T55:T56"/>
    <mergeCell ref="T61:T62"/>
    <mergeCell ref="T63:T64"/>
    <mergeCell ref="T67:T69"/>
    <mergeCell ref="T72:T73"/>
    <mergeCell ref="T76:T77"/>
    <mergeCell ref="T80:T81"/>
    <mergeCell ref="T84:T85"/>
    <mergeCell ref="T93:T94"/>
    <mergeCell ref="T98:T99"/>
    <mergeCell ref="T101:T102"/>
    <mergeCell ref="T105:T106"/>
    <mergeCell ref="T115:T116"/>
    <mergeCell ref="T59:T60"/>
    <mergeCell ref="T78:T79"/>
    <mergeCell ref="F76:F77"/>
    <mergeCell ref="G76:G77"/>
    <mergeCell ref="T88:T89"/>
    <mergeCell ref="T109:T111"/>
    <mergeCell ref="C46:C47"/>
    <mergeCell ref="C48:C49"/>
    <mergeCell ref="A13:A14"/>
    <mergeCell ref="B13:B14"/>
    <mergeCell ref="D13:D14"/>
    <mergeCell ref="E44:E45"/>
    <mergeCell ref="E50:E51"/>
    <mergeCell ref="E52:E53"/>
    <mergeCell ref="E55:E56"/>
    <mergeCell ref="E61:E62"/>
    <mergeCell ref="E63:E64"/>
    <mergeCell ref="E67:E69"/>
    <mergeCell ref="E72:E73"/>
    <mergeCell ref="E76:E77"/>
    <mergeCell ref="E80:E81"/>
    <mergeCell ref="E84:E85"/>
    <mergeCell ref="H15:H16"/>
    <mergeCell ref="F67:F69"/>
    <mergeCell ref="G67:G69"/>
    <mergeCell ref="F13:F14"/>
    <mergeCell ref="G13:G14"/>
    <mergeCell ref="F52:F53"/>
    <mergeCell ref="G52:G53"/>
    <mergeCell ref="F55:F56"/>
    <mergeCell ref="G55:G56"/>
    <mergeCell ref="F61:F62"/>
    <mergeCell ref="G61:G62"/>
    <mergeCell ref="F63:F64"/>
    <mergeCell ref="G63:G64"/>
    <mergeCell ref="F72:F73"/>
    <mergeCell ref="G72:G73"/>
    <mergeCell ref="B29:B30"/>
    <mergeCell ref="D29:D30"/>
    <mergeCell ref="E59:E60"/>
    <mergeCell ref="E74:E75"/>
    <mergeCell ref="A26:A27"/>
    <mergeCell ref="B26:B27"/>
    <mergeCell ref="D26:D27"/>
    <mergeCell ref="A63:A64"/>
    <mergeCell ref="B63:B64"/>
    <mergeCell ref="D63:D64"/>
    <mergeCell ref="B78:B79"/>
    <mergeCell ref="D78:D79"/>
    <mergeCell ref="E78:E79"/>
    <mergeCell ref="D74:D75"/>
    <mergeCell ref="A46:A47"/>
    <mergeCell ref="A52:A53"/>
    <mergeCell ref="B52:B53"/>
    <mergeCell ref="D52:D53"/>
    <mergeCell ref="B59:B60"/>
    <mergeCell ref="D59:D60"/>
    <mergeCell ref="A67:A69"/>
    <mergeCell ref="B67:B69"/>
    <mergeCell ref="D67:D69"/>
    <mergeCell ref="B74:B75"/>
    <mergeCell ref="A84:A85"/>
    <mergeCell ref="B84:B85"/>
    <mergeCell ref="D84:D85"/>
    <mergeCell ref="F50:F51"/>
    <mergeCell ref="B48:B49"/>
    <mergeCell ref="D48:D49"/>
    <mergeCell ref="E48:E49"/>
    <mergeCell ref="H26:H27"/>
    <mergeCell ref="H29:H30"/>
    <mergeCell ref="A59:A60"/>
    <mergeCell ref="A80:A81"/>
    <mergeCell ref="D105:D106"/>
    <mergeCell ref="H88:H89"/>
    <mergeCell ref="L88:L89"/>
    <mergeCell ref="M88:M89"/>
    <mergeCell ref="O88:O89"/>
    <mergeCell ref="D72:D73"/>
    <mergeCell ref="H90:H92"/>
    <mergeCell ref="N59:N60"/>
    <mergeCell ref="O59:O60"/>
    <mergeCell ref="A74:A75"/>
    <mergeCell ref="D18:D19"/>
    <mergeCell ref="A15:A16"/>
    <mergeCell ref="B15:B16"/>
    <mergeCell ref="D15:D16"/>
    <mergeCell ref="A61:A62"/>
    <mergeCell ref="B61:B62"/>
    <mergeCell ref="E15:E16"/>
    <mergeCell ref="E18:E19"/>
    <mergeCell ref="A37:A39"/>
    <mergeCell ref="B37:B39"/>
    <mergeCell ref="D37:D39"/>
    <mergeCell ref="A33:A35"/>
    <mergeCell ref="B33:B35"/>
    <mergeCell ref="D33:D35"/>
    <mergeCell ref="A29:A30"/>
    <mergeCell ref="H18:H19"/>
    <mergeCell ref="H50:H51"/>
    <mergeCell ref="H52:H53"/>
    <mergeCell ref="H55:H56"/>
    <mergeCell ref="H59:H60"/>
    <mergeCell ref="H61:H62"/>
    <mergeCell ref="H63:H64"/>
    <mergeCell ref="H67:H69"/>
    <mergeCell ref="H72:H73"/>
    <mergeCell ref="H74:H75"/>
    <mergeCell ref="F59:F60"/>
    <mergeCell ref="G59:G60"/>
    <mergeCell ref="D61:D62"/>
    <mergeCell ref="A55:A56"/>
    <mergeCell ref="B55:B56"/>
    <mergeCell ref="A72:A73"/>
    <mergeCell ref="B72:B73"/>
    <mergeCell ref="K26:K27"/>
    <mergeCell ref="L26:L27"/>
    <mergeCell ref="M26:M27"/>
    <mergeCell ref="C50:C51"/>
    <mergeCell ref="C52:C53"/>
    <mergeCell ref="C55:C56"/>
    <mergeCell ref="C59:C60"/>
    <mergeCell ref="J90:J92"/>
    <mergeCell ref="K90:K92"/>
    <mergeCell ref="L90:L92"/>
    <mergeCell ref="M90:M92"/>
    <mergeCell ref="N90:N92"/>
    <mergeCell ref="O90:O92"/>
    <mergeCell ref="C15:C16"/>
    <mergeCell ref="C18:C19"/>
    <mergeCell ref="C26:C27"/>
    <mergeCell ref="C29:C30"/>
    <mergeCell ref="C33:C35"/>
    <mergeCell ref="C37:C39"/>
    <mergeCell ref="C44:C45"/>
    <mergeCell ref="Q74:Q75"/>
    <mergeCell ref="P78:P79"/>
    <mergeCell ref="D115:D116"/>
    <mergeCell ref="F115:F116"/>
    <mergeCell ref="G115:G116"/>
    <mergeCell ref="F120:F121"/>
    <mergeCell ref="G120:G121"/>
    <mergeCell ref="H93:H94"/>
    <mergeCell ref="H95:H97"/>
    <mergeCell ref="A101:A102"/>
    <mergeCell ref="B101:B102"/>
    <mergeCell ref="D101:D102"/>
    <mergeCell ref="A98:A99"/>
    <mergeCell ref="B98:B99"/>
    <mergeCell ref="D98:D99"/>
    <mergeCell ref="F93:F94"/>
    <mergeCell ref="G93:G94"/>
    <mergeCell ref="G105:G106"/>
    <mergeCell ref="I95:I97"/>
    <mergeCell ref="J95:J97"/>
    <mergeCell ref="K95:K97"/>
    <mergeCell ref="L95:L97"/>
    <mergeCell ref="M95:M97"/>
    <mergeCell ref="E93:E94"/>
    <mergeCell ref="E98:E99"/>
    <mergeCell ref="E101:E102"/>
    <mergeCell ref="E105:E106"/>
    <mergeCell ref="E115:E116"/>
    <mergeCell ref="B117:B118"/>
    <mergeCell ref="D117:D118"/>
    <mergeCell ref="E117:E118"/>
    <mergeCell ref="H98:H99"/>
    <mergeCell ref="H101:H102"/>
    <mergeCell ref="H103:H104"/>
    <mergeCell ref="H105:H106"/>
    <mergeCell ref="H109:H111"/>
    <mergeCell ref="B80:B81"/>
    <mergeCell ref="D80:D81"/>
    <mergeCell ref="A76:A77"/>
    <mergeCell ref="B76:B77"/>
    <mergeCell ref="D76:D77"/>
    <mergeCell ref="I103:I104"/>
    <mergeCell ref="A90:A92"/>
    <mergeCell ref="A78:A79"/>
    <mergeCell ref="B88:B89"/>
    <mergeCell ref="D88:D89"/>
    <mergeCell ref="E88:E89"/>
    <mergeCell ref="B109:B111"/>
    <mergeCell ref="D109:D111"/>
    <mergeCell ref="E109:E111"/>
    <mergeCell ref="H76:H77"/>
    <mergeCell ref="H78:H79"/>
    <mergeCell ref="H80:H81"/>
    <mergeCell ref="H84:H85"/>
    <mergeCell ref="A88:A89"/>
    <mergeCell ref="B93:B94"/>
    <mergeCell ref="D93:D94"/>
    <mergeCell ref="Q90:Q92"/>
    <mergeCell ref="P95:P97"/>
    <mergeCell ref="Q95:Q97"/>
    <mergeCell ref="P103:P104"/>
    <mergeCell ref="Q103:Q104"/>
    <mergeCell ref="P109:P111"/>
    <mergeCell ref="Q109:Q111"/>
    <mergeCell ref="E122:E123"/>
    <mergeCell ref="E125:E126"/>
    <mergeCell ref="E127:E129"/>
    <mergeCell ref="E131:E132"/>
    <mergeCell ref="E137:E138"/>
    <mergeCell ref="E142:E144"/>
    <mergeCell ref="E145:E147"/>
    <mergeCell ref="E155:E156"/>
    <mergeCell ref="A145:A147"/>
    <mergeCell ref="B145:B147"/>
    <mergeCell ref="D145:D147"/>
    <mergeCell ref="A142:A144"/>
    <mergeCell ref="B142:B144"/>
    <mergeCell ref="D142:D144"/>
    <mergeCell ref="A137:A138"/>
    <mergeCell ref="B137:B138"/>
    <mergeCell ref="D137:D138"/>
    <mergeCell ref="A150:A152"/>
    <mergeCell ref="B176:B177"/>
    <mergeCell ref="D176:D177"/>
    <mergeCell ref="E176:E177"/>
    <mergeCell ref="B198:B199"/>
    <mergeCell ref="D198:D199"/>
    <mergeCell ref="E198:E199"/>
    <mergeCell ref="D127:D129"/>
    <mergeCell ref="A125:A126"/>
    <mergeCell ref="B125:B126"/>
    <mergeCell ref="D125:D126"/>
    <mergeCell ref="A122:A123"/>
    <mergeCell ref="B122:B123"/>
    <mergeCell ref="D122:D123"/>
    <mergeCell ref="C117:C118"/>
    <mergeCell ref="C120:C121"/>
    <mergeCell ref="C122:C123"/>
    <mergeCell ref="C125:C126"/>
    <mergeCell ref="C127:C129"/>
    <mergeCell ref="C131:C132"/>
    <mergeCell ref="C133:C135"/>
    <mergeCell ref="C137:C138"/>
    <mergeCell ref="C142:C144"/>
    <mergeCell ref="C145:C147"/>
    <mergeCell ref="C150:C152"/>
    <mergeCell ref="C155:C156"/>
    <mergeCell ref="C157:C158"/>
    <mergeCell ref="C163:C166"/>
    <mergeCell ref="C171:C173"/>
    <mergeCell ref="C176:C177"/>
    <mergeCell ref="C183:C184"/>
    <mergeCell ref="C187:C191"/>
    <mergeCell ref="C198:C199"/>
    <mergeCell ref="E150:E152"/>
    <mergeCell ref="A282:A283"/>
    <mergeCell ref="B282:B283"/>
    <mergeCell ref="E265:E266"/>
    <mergeCell ref="E273:E274"/>
    <mergeCell ref="A420:A422"/>
    <mergeCell ref="A298:A300"/>
    <mergeCell ref="A273:A274"/>
    <mergeCell ref="B273:B274"/>
    <mergeCell ref="D273:D274"/>
    <mergeCell ref="D296:D297"/>
    <mergeCell ref="A293:A294"/>
    <mergeCell ref="B293:B294"/>
    <mergeCell ref="D293:D294"/>
    <mergeCell ref="B226:B228"/>
    <mergeCell ref="D226:D228"/>
    <mergeCell ref="E226:E228"/>
    <mergeCell ref="A226:A228"/>
    <mergeCell ref="A254:A255"/>
    <mergeCell ref="B254:B255"/>
    <mergeCell ref="D254:D255"/>
    <mergeCell ref="A251:A252"/>
    <mergeCell ref="B251:B252"/>
    <mergeCell ref="D251:D252"/>
    <mergeCell ref="A248:A250"/>
    <mergeCell ref="B248:B250"/>
    <mergeCell ref="D248:D250"/>
    <mergeCell ref="E365:E367"/>
    <mergeCell ref="E369:E372"/>
    <mergeCell ref="E376:E377"/>
    <mergeCell ref="A397:A398"/>
    <mergeCell ref="B336:B337"/>
    <mergeCell ref="D336:D337"/>
    <mergeCell ref="E336:E337"/>
    <mergeCell ref="E340:E341"/>
    <mergeCell ref="E332:E334"/>
    <mergeCell ref="A332:A334"/>
    <mergeCell ref="A344:A345"/>
    <mergeCell ref="B344:B345"/>
    <mergeCell ref="D344:D345"/>
    <mergeCell ref="E344:E345"/>
    <mergeCell ref="B332:B334"/>
    <mergeCell ref="A392:A394"/>
    <mergeCell ref="B392:B394"/>
    <mergeCell ref="D392:D394"/>
    <mergeCell ref="D282:D283"/>
    <mergeCell ref="E407:E408"/>
    <mergeCell ref="E411:E413"/>
    <mergeCell ref="A257:A259"/>
    <mergeCell ref="B257:B259"/>
    <mergeCell ref="D257:D259"/>
    <mergeCell ref="A303:A304"/>
    <mergeCell ref="D309:D310"/>
    <mergeCell ref="E309:E310"/>
    <mergeCell ref="E257:E259"/>
    <mergeCell ref="E261:E264"/>
    <mergeCell ref="A261:A264"/>
    <mergeCell ref="B261:B264"/>
    <mergeCell ref="D261:D264"/>
    <mergeCell ref="A288:A290"/>
    <mergeCell ref="B288:B290"/>
    <mergeCell ref="D288:D290"/>
    <mergeCell ref="E288:E290"/>
    <mergeCell ref="B327:B329"/>
    <mergeCell ref="D381:D384"/>
    <mergeCell ref="F254:F255"/>
    <mergeCell ref="G254:G255"/>
    <mergeCell ref="F273:F274"/>
    <mergeCell ref="G273:G274"/>
    <mergeCell ref="F282:F283"/>
    <mergeCell ref="G282:G283"/>
    <mergeCell ref="F293:F294"/>
    <mergeCell ref="G293:G294"/>
    <mergeCell ref="G288:G289"/>
    <mergeCell ref="F288:F289"/>
    <mergeCell ref="G298:G300"/>
    <mergeCell ref="F298:F300"/>
    <mergeCell ref="G305:G306"/>
    <mergeCell ref="F305:F306"/>
    <mergeCell ref="C254:C255"/>
    <mergeCell ref="C257:C259"/>
    <mergeCell ref="C261:C264"/>
    <mergeCell ref="C265:C266"/>
    <mergeCell ref="C273:C274"/>
    <mergeCell ref="C282:C283"/>
    <mergeCell ref="C288:C290"/>
    <mergeCell ref="C293:C294"/>
    <mergeCell ref="C296:C297"/>
    <mergeCell ref="C298:C300"/>
    <mergeCell ref="C303:C304"/>
    <mergeCell ref="C305:C306"/>
    <mergeCell ref="C307:C308"/>
    <mergeCell ref="C309:C310"/>
    <mergeCell ref="C312:C313"/>
    <mergeCell ref="G262:G264"/>
    <mergeCell ref="A200:A201"/>
    <mergeCell ref="B200:B201"/>
    <mergeCell ref="D200:D201"/>
    <mergeCell ref="A211:A212"/>
    <mergeCell ref="B211:B212"/>
    <mergeCell ref="D211:D212"/>
    <mergeCell ref="A309:A310"/>
    <mergeCell ref="A240:A242"/>
    <mergeCell ref="B240:B242"/>
    <mergeCell ref="D240:D242"/>
    <mergeCell ref="E240:E242"/>
    <mergeCell ref="E248:E250"/>
    <mergeCell ref="E251:E252"/>
    <mergeCell ref="E254:E255"/>
    <mergeCell ref="E307:E308"/>
    <mergeCell ref="E312:E313"/>
    <mergeCell ref="E200:E201"/>
    <mergeCell ref="E211:E212"/>
    <mergeCell ref="F262:F264"/>
    <mergeCell ref="B234:B237"/>
    <mergeCell ref="D234:D237"/>
    <mergeCell ref="E234:E237"/>
    <mergeCell ref="A234:A237"/>
    <mergeCell ref="F236:F237"/>
    <mergeCell ref="C234:C237"/>
    <mergeCell ref="C240:C242"/>
    <mergeCell ref="C248:C250"/>
    <mergeCell ref="C251:C252"/>
    <mergeCell ref="F200:F201"/>
    <mergeCell ref="B298:B300"/>
    <mergeCell ref="D298:D300"/>
    <mergeCell ref="A296:A297"/>
    <mergeCell ref="B296:B297"/>
    <mergeCell ref="G200:G201"/>
    <mergeCell ref="A320:A321"/>
    <mergeCell ref="C361:C362"/>
    <mergeCell ref="C365:C367"/>
    <mergeCell ref="C369:C372"/>
    <mergeCell ref="C376:C377"/>
    <mergeCell ref="C379:C380"/>
    <mergeCell ref="C381:C384"/>
    <mergeCell ref="C390:C391"/>
    <mergeCell ref="C392:C394"/>
    <mergeCell ref="A424:A426"/>
    <mergeCell ref="B420:B422"/>
    <mergeCell ref="A433:A434"/>
    <mergeCell ref="B433:B434"/>
    <mergeCell ref="D433:D434"/>
    <mergeCell ref="D429:D430"/>
    <mergeCell ref="A411:A413"/>
    <mergeCell ref="B411:B413"/>
    <mergeCell ref="D411:D413"/>
    <mergeCell ref="A407:A408"/>
    <mergeCell ref="B407:B408"/>
    <mergeCell ref="D407:D408"/>
    <mergeCell ref="D420:D422"/>
    <mergeCell ref="E420:E422"/>
    <mergeCell ref="D424:D426"/>
    <mergeCell ref="E424:E426"/>
    <mergeCell ref="C317:C318"/>
    <mergeCell ref="C320:C321"/>
    <mergeCell ref="C327:C329"/>
    <mergeCell ref="C332:C334"/>
    <mergeCell ref="C336:C337"/>
    <mergeCell ref="C340:C341"/>
    <mergeCell ref="C344:C345"/>
    <mergeCell ref="C349:C351"/>
    <mergeCell ref="C359:C360"/>
    <mergeCell ref="A369:A372"/>
    <mergeCell ref="B369:B372"/>
    <mergeCell ref="D369:D372"/>
    <mergeCell ref="A365:A367"/>
    <mergeCell ref="B365:B367"/>
    <mergeCell ref="D365:D367"/>
    <mergeCell ref="A402:A403"/>
    <mergeCell ref="B402:B403"/>
    <mergeCell ref="D402:D403"/>
    <mergeCell ref="B397:B398"/>
    <mergeCell ref="D397:D398"/>
    <mergeCell ref="B349:B351"/>
    <mergeCell ref="D349:D351"/>
    <mergeCell ref="D332:D334"/>
    <mergeCell ref="E429:E430"/>
    <mergeCell ref="E433:E434"/>
    <mergeCell ref="A503:A504"/>
    <mergeCell ref="A511:A512"/>
    <mergeCell ref="A459:A460"/>
    <mergeCell ref="B459:B460"/>
    <mergeCell ref="B436:B437"/>
    <mergeCell ref="P451:P452"/>
    <mergeCell ref="A455:A456"/>
    <mergeCell ref="B455:B456"/>
    <mergeCell ref="B429:B430"/>
    <mergeCell ref="D436:D437"/>
    <mergeCell ref="B451:B452"/>
    <mergeCell ref="D451:D452"/>
    <mergeCell ref="B461:B462"/>
    <mergeCell ref="D461:D462"/>
    <mergeCell ref="E483:E484"/>
    <mergeCell ref="B483:B484"/>
    <mergeCell ref="J532:J534"/>
    <mergeCell ref="H265:H266"/>
    <mergeCell ref="A312:A313"/>
    <mergeCell ref="B312:B313"/>
    <mergeCell ref="D312:D313"/>
    <mergeCell ref="A307:A308"/>
    <mergeCell ref="B307:B308"/>
    <mergeCell ref="D307:D308"/>
    <mergeCell ref="A305:A306"/>
    <mergeCell ref="B305:B306"/>
    <mergeCell ref="D305:D306"/>
    <mergeCell ref="E397:E398"/>
    <mergeCell ref="D327:D329"/>
    <mergeCell ref="E327:E329"/>
    <mergeCell ref="A327:A329"/>
    <mergeCell ref="B309:B310"/>
    <mergeCell ref="A390:A391"/>
    <mergeCell ref="B390:B391"/>
    <mergeCell ref="D390:D391"/>
    <mergeCell ref="E390:E391"/>
    <mergeCell ref="E392:E394"/>
    <mergeCell ref="A376:A377"/>
    <mergeCell ref="B376:B377"/>
    <mergeCell ref="D376:D377"/>
    <mergeCell ref="A381:A384"/>
    <mergeCell ref="A265:A266"/>
    <mergeCell ref="B265:B266"/>
    <mergeCell ref="D265:D266"/>
    <mergeCell ref="E349:E351"/>
    <mergeCell ref="E361:E362"/>
    <mergeCell ref="B303:B304"/>
    <mergeCell ref="D303:D304"/>
    <mergeCell ref="E303:E304"/>
    <mergeCell ref="E305:E306"/>
    <mergeCell ref="A336:A337"/>
    <mergeCell ref="C397:C398"/>
    <mergeCell ref="C402:C403"/>
    <mergeCell ref="B320:B321"/>
    <mergeCell ref="D320:D321"/>
    <mergeCell ref="A317:A318"/>
    <mergeCell ref="B317:B318"/>
    <mergeCell ref="D317:D318"/>
    <mergeCell ref="K451:K452"/>
    <mergeCell ref="A361:A362"/>
    <mergeCell ref="B361:B362"/>
    <mergeCell ref="D361:D362"/>
    <mergeCell ref="A349:A351"/>
    <mergeCell ref="B381:B384"/>
    <mergeCell ref="R451:R452"/>
    <mergeCell ref="K532:K534"/>
    <mergeCell ref="O451:O452"/>
    <mergeCell ref="D459:D460"/>
    <mergeCell ref="N532:N534"/>
    <mergeCell ref="O532:O534"/>
    <mergeCell ref="C459:C460"/>
    <mergeCell ref="C561:C563"/>
    <mergeCell ref="L499:L500"/>
    <mergeCell ref="C565:C566"/>
    <mergeCell ref="J597:J599"/>
    <mergeCell ref="D455:D456"/>
    <mergeCell ref="G613:G614"/>
    <mergeCell ref="B608:B610"/>
    <mergeCell ref="P571:P572"/>
    <mergeCell ref="Q571:Q572"/>
    <mergeCell ref="P576:P577"/>
    <mergeCell ref="Q576:Q577"/>
    <mergeCell ref="J609:J610"/>
    <mergeCell ref="P615:P616"/>
    <mergeCell ref="A436:A437"/>
    <mergeCell ref="J420:J422"/>
    <mergeCell ref="K420:K422"/>
    <mergeCell ref="H476:H477"/>
    <mergeCell ref="B526:B528"/>
    <mergeCell ref="P527:P528"/>
    <mergeCell ref="Q527:Q528"/>
    <mergeCell ref="P532:P534"/>
    <mergeCell ref="Q532:Q534"/>
    <mergeCell ref="O420:O422"/>
    <mergeCell ref="R420:R422"/>
    <mergeCell ref="N424:N426"/>
    <mergeCell ref="O424:O426"/>
    <mergeCell ref="R424:R426"/>
    <mergeCell ref="J424:J426"/>
    <mergeCell ref="K424:K426"/>
    <mergeCell ref="L424:L426"/>
    <mergeCell ref="M424:M426"/>
    <mergeCell ref="B424:B426"/>
    <mergeCell ref="A451:A452"/>
    <mergeCell ref="A499:A500"/>
    <mergeCell ref="A483:A484"/>
    <mergeCell ref="A443:A444"/>
    <mergeCell ref="B443:B444"/>
    <mergeCell ref="D443:D444"/>
    <mergeCell ref="A464:A465"/>
    <mergeCell ref="B464:B465"/>
    <mergeCell ref="D464:D465"/>
    <mergeCell ref="A429:A430"/>
    <mergeCell ref="A522:A524"/>
    <mergeCell ref="B522:B524"/>
    <mergeCell ref="D522:D524"/>
    <mergeCell ref="M451:M452"/>
    <mergeCell ref="H515:H516"/>
    <mergeCell ref="A515:A516"/>
    <mergeCell ref="B515:B516"/>
    <mergeCell ref="D515:D516"/>
    <mergeCell ref="A505:A507"/>
    <mergeCell ref="B505:B507"/>
    <mergeCell ref="D505:D507"/>
    <mergeCell ref="E522:E524"/>
    <mergeCell ref="B511:B512"/>
    <mergeCell ref="A526:A528"/>
    <mergeCell ref="L451:L452"/>
    <mergeCell ref="A538:A539"/>
    <mergeCell ref="C461:C462"/>
    <mergeCell ref="C464:C465"/>
    <mergeCell ref="C476:C477"/>
    <mergeCell ref="C483:C484"/>
    <mergeCell ref="C492:C493"/>
    <mergeCell ref="C494:C495"/>
    <mergeCell ref="C499:C500"/>
    <mergeCell ref="C503:C504"/>
    <mergeCell ref="C505:C507"/>
    <mergeCell ref="C515:C516"/>
    <mergeCell ref="C522:C524"/>
    <mergeCell ref="C526:C528"/>
    <mergeCell ref="C531:C534"/>
    <mergeCell ref="C538:C539"/>
    <mergeCell ref="C540:C541"/>
    <mergeCell ref="C542:C544"/>
    <mergeCell ref="C547:C549"/>
    <mergeCell ref="C550:C551"/>
    <mergeCell ref="C557:C559"/>
    <mergeCell ref="Q451:Q452"/>
    <mergeCell ref="P476:P477"/>
    <mergeCell ref="Q476:Q477"/>
    <mergeCell ref="P483:P484"/>
    <mergeCell ref="Q483:Q484"/>
    <mergeCell ref="B557:B559"/>
    <mergeCell ref="L571:L572"/>
    <mergeCell ref="M571:M572"/>
    <mergeCell ref="N571:N572"/>
    <mergeCell ref="O571:O572"/>
    <mergeCell ref="R571:R572"/>
    <mergeCell ref="I576:I577"/>
    <mergeCell ref="J576:J577"/>
    <mergeCell ref="K576:K577"/>
    <mergeCell ref="L576:L577"/>
    <mergeCell ref="M576:M577"/>
    <mergeCell ref="N576:N577"/>
    <mergeCell ref="O576:O577"/>
    <mergeCell ref="D483:D484"/>
    <mergeCell ref="I527:I528"/>
    <mergeCell ref="I532:I534"/>
    <mergeCell ref="J503:J504"/>
    <mergeCell ref="K503:K504"/>
    <mergeCell ref="L503:L504"/>
    <mergeCell ref="M503:M504"/>
    <mergeCell ref="I483:I484"/>
    <mergeCell ref="I499:I500"/>
    <mergeCell ref="I503:I504"/>
    <mergeCell ref="N476:N477"/>
    <mergeCell ref="O476:O477"/>
    <mergeCell ref="R476:R477"/>
    <mergeCell ref="B476:B477"/>
    <mergeCell ref="D476:D477"/>
    <mergeCell ref="E476:E477"/>
    <mergeCell ref="J483:J484"/>
    <mergeCell ref="K483:K484"/>
    <mergeCell ref="L483:L484"/>
    <mergeCell ref="M483:M484"/>
    <mergeCell ref="N483:N484"/>
    <mergeCell ref="O483:O484"/>
    <mergeCell ref="R483:R484"/>
    <mergeCell ref="I451:I452"/>
    <mergeCell ref="J451:J452"/>
    <mergeCell ref="B538:B539"/>
    <mergeCell ref="I595:I596"/>
    <mergeCell ref="J595:J596"/>
    <mergeCell ref="K595:K596"/>
    <mergeCell ref="L595:L596"/>
    <mergeCell ref="N595:N596"/>
    <mergeCell ref="O595:O596"/>
    <mergeCell ref="M595:M596"/>
    <mergeCell ref="C615:C616"/>
    <mergeCell ref="C619:C621"/>
    <mergeCell ref="A595:A596"/>
    <mergeCell ref="N615:N616"/>
    <mergeCell ref="C653:C655"/>
    <mergeCell ref="C657:C659"/>
    <mergeCell ref="B647:B648"/>
    <mergeCell ref="D647:D648"/>
    <mergeCell ref="E647:E648"/>
    <mergeCell ref="A647:A648"/>
    <mergeCell ref="B653:B655"/>
    <mergeCell ref="D653:D655"/>
    <mergeCell ref="E653:E655"/>
    <mergeCell ref="A650:A651"/>
    <mergeCell ref="B650:B651"/>
    <mergeCell ref="A476:A477"/>
    <mergeCell ref="J476:J477"/>
    <mergeCell ref="K476:K477"/>
    <mergeCell ref="L476:L477"/>
    <mergeCell ref="M476:M477"/>
    <mergeCell ref="A461:A462"/>
    <mergeCell ref="A531:A534"/>
    <mergeCell ref="H531:H534"/>
    <mergeCell ref="B531:B534"/>
    <mergeCell ref="D531:D534"/>
    <mergeCell ref="H522:H524"/>
    <mergeCell ref="H526:H528"/>
    <mergeCell ref="H538:H539"/>
    <mergeCell ref="A540:A541"/>
    <mergeCell ref="B540:B541"/>
    <mergeCell ref="D540:D541"/>
    <mergeCell ref="J527:J528"/>
    <mergeCell ref="K527:K528"/>
    <mergeCell ref="L527:L528"/>
    <mergeCell ref="M527:M528"/>
    <mergeCell ref="L532:L534"/>
    <mergeCell ref="A542:A544"/>
    <mergeCell ref="A557:A559"/>
    <mergeCell ref="E588:E589"/>
    <mergeCell ref="H583:H584"/>
    <mergeCell ref="H586:H587"/>
    <mergeCell ref="D557:D559"/>
    <mergeCell ref="A550:A551"/>
    <mergeCell ref="B550:B551"/>
    <mergeCell ref="D550:D551"/>
    <mergeCell ref="H542:H544"/>
    <mergeCell ref="H483:H484"/>
    <mergeCell ref="I476:I477"/>
    <mergeCell ref="A580:A581"/>
    <mergeCell ref="D526:D528"/>
    <mergeCell ref="E526:E528"/>
    <mergeCell ref="H540:H541"/>
    <mergeCell ref="C571:C572"/>
    <mergeCell ref="C573:C574"/>
    <mergeCell ref="C576:C577"/>
    <mergeCell ref="C578:C579"/>
    <mergeCell ref="C580:C581"/>
    <mergeCell ref="B615:B616"/>
    <mergeCell ref="D615:D616"/>
    <mergeCell ref="E615:E616"/>
    <mergeCell ref="A615:A616"/>
    <mergeCell ref="H626:H627"/>
    <mergeCell ref="H647:H648"/>
    <mergeCell ref="H619:H621"/>
    <mergeCell ref="I678:I679"/>
    <mergeCell ref="C626:C627"/>
    <mergeCell ref="C647:C648"/>
    <mergeCell ref="C650:C651"/>
    <mergeCell ref="R583:R584"/>
    <mergeCell ref="H657:H659"/>
    <mergeCell ref="H660:H661"/>
    <mergeCell ref="B592:B593"/>
    <mergeCell ref="D592:D593"/>
    <mergeCell ref="A588:A589"/>
    <mergeCell ref="B588:B589"/>
    <mergeCell ref="D588:D589"/>
    <mergeCell ref="H608:H610"/>
    <mergeCell ref="H588:H589"/>
    <mergeCell ref="H592:H593"/>
    <mergeCell ref="A586:A587"/>
    <mergeCell ref="B586:B587"/>
    <mergeCell ref="D586:D587"/>
    <mergeCell ref="F588:F589"/>
    <mergeCell ref="G588:G589"/>
    <mergeCell ref="A668:A669"/>
    <mergeCell ref="B668:B669"/>
    <mergeCell ref="D668:D669"/>
    <mergeCell ref="C583:C584"/>
    <mergeCell ref="C586:C587"/>
    <mergeCell ref="C588:C589"/>
    <mergeCell ref="C592:C593"/>
    <mergeCell ref="C595:C596"/>
    <mergeCell ref="C597:C599"/>
    <mergeCell ref="C608:C610"/>
    <mergeCell ref="C613:C614"/>
    <mergeCell ref="F613:F614"/>
    <mergeCell ref="A662:A663"/>
    <mergeCell ref="B662:B663"/>
    <mergeCell ref="D662:D663"/>
    <mergeCell ref="F668:F669"/>
    <mergeCell ref="G668:G669"/>
    <mergeCell ref="A613:A614"/>
    <mergeCell ref="B613:B614"/>
    <mergeCell ref="D613:D614"/>
    <mergeCell ref="E613:E614"/>
    <mergeCell ref="I583:I584"/>
    <mergeCell ref="J583:J584"/>
    <mergeCell ref="K583:K584"/>
    <mergeCell ref="L583:L584"/>
    <mergeCell ref="M583:M584"/>
    <mergeCell ref="N583:N584"/>
    <mergeCell ref="O583:O584"/>
    <mergeCell ref="D608:D610"/>
    <mergeCell ref="E608:E610"/>
    <mergeCell ref="H613:H614"/>
    <mergeCell ref="H615:H616"/>
    <mergeCell ref="B595:B596"/>
    <mergeCell ref="D595:D596"/>
    <mergeCell ref="E595:E596"/>
    <mergeCell ref="B597:B599"/>
    <mergeCell ref="I615:I616"/>
    <mergeCell ref="J647:J648"/>
    <mergeCell ref="K647:K648"/>
    <mergeCell ref="L647:L648"/>
    <mergeCell ref="M647:M648"/>
    <mergeCell ref="J678:J679"/>
    <mergeCell ref="K678:K679"/>
    <mergeCell ref="L678:L679"/>
    <mergeCell ref="M678:M679"/>
    <mergeCell ref="A660:A661"/>
    <mergeCell ref="B660:B661"/>
    <mergeCell ref="D660:D661"/>
    <mergeCell ref="A657:A659"/>
    <mergeCell ref="B657:B659"/>
    <mergeCell ref="D657:D659"/>
    <mergeCell ref="E657:E659"/>
    <mergeCell ref="E660:E661"/>
    <mergeCell ref="B619:B621"/>
    <mergeCell ref="D619:D621"/>
    <mergeCell ref="E619:E621"/>
    <mergeCell ref="E626:E627"/>
    <mergeCell ref="D650:D651"/>
    <mergeCell ref="A626:A627"/>
    <mergeCell ref="B626:B627"/>
    <mergeCell ref="D626:D627"/>
    <mergeCell ref="A619:A621"/>
    <mergeCell ref="F626:F627"/>
    <mergeCell ref="G626:G627"/>
    <mergeCell ref="F653:F655"/>
    <mergeCell ref="H650:H651"/>
    <mergeCell ref="A653:A655"/>
    <mergeCell ref="A678:A679"/>
    <mergeCell ref="B678:B679"/>
    <mergeCell ref="E668:E669"/>
    <mergeCell ref="E670:E671"/>
    <mergeCell ref="E673:E674"/>
    <mergeCell ref="E678:E679"/>
    <mergeCell ref="H653:H655"/>
    <mergeCell ref="F673:F674"/>
    <mergeCell ref="G673:G674"/>
    <mergeCell ref="E650:E651"/>
    <mergeCell ref="D678:D679"/>
    <mergeCell ref="G657:G659"/>
    <mergeCell ref="C660:C661"/>
    <mergeCell ref="A682:A684"/>
    <mergeCell ref="B682:B684"/>
    <mergeCell ref="D682:D684"/>
    <mergeCell ref="E662:E663"/>
    <mergeCell ref="E664:E666"/>
    <mergeCell ref="A673:A674"/>
    <mergeCell ref="B673:B674"/>
    <mergeCell ref="D673:D674"/>
    <mergeCell ref="A670:A671"/>
    <mergeCell ref="B670:B671"/>
    <mergeCell ref="D670:D671"/>
    <mergeCell ref="P678:P679"/>
    <mergeCell ref="Q678:Q679"/>
    <mergeCell ref="H662:H663"/>
    <mergeCell ref="H664:H666"/>
    <mergeCell ref="H668:H669"/>
    <mergeCell ref="H670:H671"/>
    <mergeCell ref="H673:H674"/>
    <mergeCell ref="H678:H679"/>
    <mergeCell ref="H682:H684"/>
    <mergeCell ref="A664:A666"/>
    <mergeCell ref="B664:B666"/>
    <mergeCell ref="D664:D666"/>
    <mergeCell ref="G664:G665"/>
    <mergeCell ref="M692:M693"/>
    <mergeCell ref="I707:I708"/>
    <mergeCell ref="J707:J708"/>
    <mergeCell ref="K707:K708"/>
    <mergeCell ref="I721:I722"/>
    <mergeCell ref="J721:J722"/>
    <mergeCell ref="K721:K722"/>
    <mergeCell ref="L721:L722"/>
    <mergeCell ref="M721:M722"/>
    <mergeCell ref="N721:N722"/>
    <mergeCell ref="O721:O722"/>
    <mergeCell ref="K701:K703"/>
    <mergeCell ref="L701:L703"/>
    <mergeCell ref="F683:F684"/>
    <mergeCell ref="G683:G684"/>
    <mergeCell ref="G662:G663"/>
    <mergeCell ref="F662:F663"/>
    <mergeCell ref="N678:N679"/>
    <mergeCell ref="O678:O679"/>
    <mergeCell ref="N707:N708"/>
    <mergeCell ref="O707:O708"/>
    <mergeCell ref="A694:A695"/>
    <mergeCell ref="B694:B695"/>
    <mergeCell ref="D694:D695"/>
    <mergeCell ref="D701:D703"/>
    <mergeCell ref="E701:E703"/>
    <mergeCell ref="C662:C663"/>
    <mergeCell ref="C664:C666"/>
    <mergeCell ref="C668:C669"/>
    <mergeCell ref="C670:C671"/>
    <mergeCell ref="C673:C674"/>
    <mergeCell ref="C678:C679"/>
    <mergeCell ref="C682:C684"/>
    <mergeCell ref="F718:F719"/>
    <mergeCell ref="B689:B691"/>
    <mergeCell ref="D689:D691"/>
    <mergeCell ref="A701:A703"/>
    <mergeCell ref="B704:B705"/>
    <mergeCell ref="D704:D705"/>
    <mergeCell ref="C689:C691"/>
    <mergeCell ref="A768:A769"/>
    <mergeCell ref="B768:B769"/>
    <mergeCell ref="A761:A763"/>
    <mergeCell ref="B761:B763"/>
    <mergeCell ref="D761:D763"/>
    <mergeCell ref="A749:A751"/>
    <mergeCell ref="B749:B751"/>
    <mergeCell ref="D749:D751"/>
    <mergeCell ref="B754:B755"/>
    <mergeCell ref="E718:E719"/>
    <mergeCell ref="E749:E751"/>
    <mergeCell ref="E761:E763"/>
    <mergeCell ref="E768:E769"/>
    <mergeCell ref="E754:E755"/>
    <mergeCell ref="H692:H693"/>
    <mergeCell ref="D754:D755"/>
    <mergeCell ref="L707:L708"/>
    <mergeCell ref="M707:M708"/>
    <mergeCell ref="A689:A691"/>
    <mergeCell ref="D692:D693"/>
    <mergeCell ref="H694:H695"/>
    <mergeCell ref="I692:I693"/>
    <mergeCell ref="J692:J693"/>
    <mergeCell ref="K692:K693"/>
    <mergeCell ref="L692:L693"/>
    <mergeCell ref="B718:B719"/>
    <mergeCell ref="D718:D719"/>
    <mergeCell ref="B726:B728"/>
    <mergeCell ref="D726:D728"/>
    <mergeCell ref="A756:A757"/>
    <mergeCell ref="H689:H691"/>
    <mergeCell ref="E704:E705"/>
    <mergeCell ref="B732:B733"/>
    <mergeCell ref="D732:D733"/>
    <mergeCell ref="A729:A730"/>
    <mergeCell ref="B729:B730"/>
    <mergeCell ref="A726:A728"/>
    <mergeCell ref="B721:B722"/>
    <mergeCell ref="A739:A741"/>
    <mergeCell ref="A704:A705"/>
    <mergeCell ref="A692:A693"/>
    <mergeCell ref="B701:B703"/>
    <mergeCell ref="A696:A697"/>
    <mergeCell ref="B696:B697"/>
    <mergeCell ref="D696:D697"/>
    <mergeCell ref="B707:B708"/>
    <mergeCell ref="D707:D708"/>
    <mergeCell ref="A707:A708"/>
    <mergeCell ref="D745:D747"/>
    <mergeCell ref="I726:I728"/>
    <mergeCell ref="J726:J728"/>
    <mergeCell ref="A732:A733"/>
    <mergeCell ref="A745:A747"/>
    <mergeCell ref="B739:B741"/>
    <mergeCell ref="D739:D741"/>
    <mergeCell ref="F750:F751"/>
    <mergeCell ref="G750:G751"/>
    <mergeCell ref="I754:I755"/>
    <mergeCell ref="D737:D738"/>
    <mergeCell ref="D729:D730"/>
    <mergeCell ref="B692:B693"/>
    <mergeCell ref="I732:I733"/>
    <mergeCell ref="F762:F763"/>
    <mergeCell ref="G762:G763"/>
    <mergeCell ref="O692:O693"/>
    <mergeCell ref="A737:A738"/>
    <mergeCell ref="B737:B738"/>
    <mergeCell ref="H794:H796"/>
    <mergeCell ref="E737:E738"/>
    <mergeCell ref="E739:E741"/>
    <mergeCell ref="C853:C858"/>
    <mergeCell ref="C872:C873"/>
    <mergeCell ref="C875:C876"/>
    <mergeCell ref="C880:C881"/>
    <mergeCell ref="F694:F695"/>
    <mergeCell ref="G694:G695"/>
    <mergeCell ref="F696:F697"/>
    <mergeCell ref="M701:M703"/>
    <mergeCell ref="N701:N703"/>
    <mergeCell ref="O701:O703"/>
    <mergeCell ref="C692:C693"/>
    <mergeCell ref="C694:C695"/>
    <mergeCell ref="C696:C697"/>
    <mergeCell ref="C701:C703"/>
    <mergeCell ref="C704:C705"/>
    <mergeCell ref="C707:C708"/>
    <mergeCell ref="C718:C719"/>
    <mergeCell ref="C721:C722"/>
    <mergeCell ref="C726:C728"/>
    <mergeCell ref="C729:C730"/>
    <mergeCell ref="C732:C733"/>
    <mergeCell ref="C734:C735"/>
    <mergeCell ref="C737:C738"/>
    <mergeCell ref="A807:A808"/>
    <mergeCell ref="B794:B796"/>
    <mergeCell ref="D794:D796"/>
    <mergeCell ref="E794:E796"/>
    <mergeCell ref="I758:I759"/>
    <mergeCell ref="J758:J759"/>
    <mergeCell ref="A804:A805"/>
    <mergeCell ref="H799:H800"/>
    <mergeCell ref="H804:H805"/>
    <mergeCell ref="E799:E800"/>
    <mergeCell ref="E804:E805"/>
    <mergeCell ref="E809:E812"/>
    <mergeCell ref="E815:E816"/>
    <mergeCell ref="A754:A755"/>
    <mergeCell ref="B756:B757"/>
    <mergeCell ref="D756:D757"/>
    <mergeCell ref="E756:E757"/>
    <mergeCell ref="B804:B805"/>
    <mergeCell ref="A734:A735"/>
    <mergeCell ref="B734:B735"/>
    <mergeCell ref="D734:D735"/>
    <mergeCell ref="B781:B784"/>
    <mergeCell ref="D781:D784"/>
    <mergeCell ref="A843:A845"/>
    <mergeCell ref="C799:C800"/>
    <mergeCell ref="C804:C805"/>
    <mergeCell ref="C807:C808"/>
    <mergeCell ref="C739:C741"/>
    <mergeCell ref="C745:C747"/>
    <mergeCell ref="C749:C751"/>
    <mergeCell ref="C754:C755"/>
    <mergeCell ref="C756:C757"/>
    <mergeCell ref="C758:C759"/>
    <mergeCell ref="C761:C763"/>
    <mergeCell ref="C768:C769"/>
    <mergeCell ref="B773:B775"/>
    <mergeCell ref="D773:D775"/>
    <mergeCell ref="E773:E775"/>
    <mergeCell ref="A896:A897"/>
    <mergeCell ref="B896:B897"/>
    <mergeCell ref="D896:D897"/>
    <mergeCell ref="A890:A892"/>
    <mergeCell ref="B890:B892"/>
    <mergeCell ref="D890:D892"/>
    <mergeCell ref="A885:A888"/>
    <mergeCell ref="B815:B816"/>
    <mergeCell ref="D815:D816"/>
    <mergeCell ref="A809:A812"/>
    <mergeCell ref="B809:B812"/>
    <mergeCell ref="D809:D812"/>
    <mergeCell ref="E821:E822"/>
    <mergeCell ref="E843:E845"/>
    <mergeCell ref="B839:B840"/>
    <mergeCell ref="A880:A881"/>
    <mergeCell ref="B880:B881"/>
    <mergeCell ref="D880:D881"/>
    <mergeCell ref="A875:A876"/>
    <mergeCell ref="B875:B876"/>
    <mergeCell ref="D875:D876"/>
    <mergeCell ref="A872:A873"/>
    <mergeCell ref="B885:B888"/>
    <mergeCell ref="C809:C812"/>
    <mergeCell ref="C815:C816"/>
    <mergeCell ref="C821:C822"/>
    <mergeCell ref="C839:C840"/>
    <mergeCell ref="C843:C845"/>
    <mergeCell ref="D804:D805"/>
    <mergeCell ref="A799:A800"/>
    <mergeCell ref="B799:B800"/>
    <mergeCell ref="D799:D800"/>
    <mergeCell ref="B807:B808"/>
    <mergeCell ref="A839:A840"/>
    <mergeCell ref="D839:D840"/>
    <mergeCell ref="E839:E840"/>
    <mergeCell ref="B872:B873"/>
    <mergeCell ref="D872:D873"/>
    <mergeCell ref="A821:A822"/>
    <mergeCell ref="B821:B822"/>
    <mergeCell ref="A815:A816"/>
    <mergeCell ref="E872:E873"/>
    <mergeCell ref="E875:E876"/>
    <mergeCell ref="E880:E881"/>
    <mergeCell ref="E890:E892"/>
    <mergeCell ref="A773:A775"/>
    <mergeCell ref="A781:A784"/>
    <mergeCell ref="B843:B845"/>
    <mergeCell ref="D843:D845"/>
    <mergeCell ref="D885:D888"/>
    <mergeCell ref="B882:B883"/>
    <mergeCell ref="D882:D883"/>
    <mergeCell ref="E882:E883"/>
    <mergeCell ref="E885:E888"/>
    <mergeCell ref="A853:A858"/>
    <mergeCell ref="C890:C892"/>
    <mergeCell ref="A907:A908"/>
    <mergeCell ref="B907:B908"/>
    <mergeCell ref="D907:D908"/>
    <mergeCell ref="A905:A906"/>
    <mergeCell ref="B905:B906"/>
    <mergeCell ref="D905:D906"/>
    <mergeCell ref="E951:E953"/>
    <mergeCell ref="E909:E910"/>
    <mergeCell ref="E920:E921"/>
    <mergeCell ref="A927:A928"/>
    <mergeCell ref="B927:B928"/>
    <mergeCell ref="D967:D969"/>
    <mergeCell ref="A956:A957"/>
    <mergeCell ref="B956:B957"/>
    <mergeCell ref="D956:D957"/>
    <mergeCell ref="A954:A955"/>
    <mergeCell ref="B954:B955"/>
    <mergeCell ref="D954:D955"/>
    <mergeCell ref="A916:A917"/>
    <mergeCell ref="B924:B926"/>
    <mergeCell ref="D924:D926"/>
    <mergeCell ref="E924:E926"/>
    <mergeCell ref="E929:E930"/>
    <mergeCell ref="E934:E936"/>
    <mergeCell ref="E940:E941"/>
    <mergeCell ref="A951:A953"/>
    <mergeCell ref="D976:D977"/>
    <mergeCell ref="E967:E969"/>
    <mergeCell ref="D983:D984"/>
    <mergeCell ref="A948:A949"/>
    <mergeCell ref="D948:D949"/>
    <mergeCell ref="B971:B972"/>
    <mergeCell ref="D971:D972"/>
    <mergeCell ref="B914:B915"/>
    <mergeCell ref="D914:D915"/>
    <mergeCell ref="D940:D941"/>
    <mergeCell ref="A934:A936"/>
    <mergeCell ref="B934:B936"/>
    <mergeCell ref="A965:A966"/>
    <mergeCell ref="D951:D953"/>
    <mergeCell ref="B965:B966"/>
    <mergeCell ref="E954:E955"/>
    <mergeCell ref="E956:E957"/>
    <mergeCell ref="P911:P912"/>
    <mergeCell ref="Q911:Q912"/>
    <mergeCell ref="P914:P915"/>
    <mergeCell ref="Q914:Q915"/>
    <mergeCell ref="P916:P917"/>
    <mergeCell ref="Q916:Q917"/>
    <mergeCell ref="P924:P926"/>
    <mergeCell ref="Q924:Q926"/>
    <mergeCell ref="F920:F921"/>
    <mergeCell ref="G920:G921"/>
    <mergeCell ref="F929:F930"/>
    <mergeCell ref="F922:F923"/>
    <mergeCell ref="G922:G923"/>
    <mergeCell ref="A940:A941"/>
    <mergeCell ref="F934:F936"/>
    <mergeCell ref="G934:G936"/>
    <mergeCell ref="F948:F949"/>
    <mergeCell ref="G948:G949"/>
    <mergeCell ref="C911:C912"/>
    <mergeCell ref="C914:C915"/>
    <mergeCell ref="C916:C917"/>
    <mergeCell ref="C920:C921"/>
    <mergeCell ref="C922:C923"/>
    <mergeCell ref="E914:E915"/>
    <mergeCell ref="E916:E917"/>
    <mergeCell ref="B911:B912"/>
    <mergeCell ref="D911:D912"/>
    <mergeCell ref="A911:A912"/>
    <mergeCell ref="E948:E949"/>
    <mergeCell ref="D927:D928"/>
    <mergeCell ref="A922:A923"/>
    <mergeCell ref="B922:B923"/>
    <mergeCell ref="D922:D923"/>
    <mergeCell ref="A920:A921"/>
    <mergeCell ref="B920:B921"/>
    <mergeCell ref="D920:D921"/>
    <mergeCell ref="E922:E923"/>
    <mergeCell ref="E927:E928"/>
    <mergeCell ref="J914:J915"/>
    <mergeCell ref="K914:K915"/>
    <mergeCell ref="L914:L915"/>
    <mergeCell ref="M914:M915"/>
    <mergeCell ref="C948:C949"/>
    <mergeCell ref="K911:K912"/>
    <mergeCell ref="L911:L912"/>
    <mergeCell ref="M911:M912"/>
    <mergeCell ref="N911:N912"/>
    <mergeCell ref="O911:O912"/>
    <mergeCell ref="A924:A926"/>
    <mergeCell ref="H924:H926"/>
    <mergeCell ref="H927:H928"/>
    <mergeCell ref="A929:A930"/>
    <mergeCell ref="B929:B930"/>
    <mergeCell ref="D929:D930"/>
    <mergeCell ref="H929:H930"/>
    <mergeCell ref="B916:B917"/>
    <mergeCell ref="D916:D917"/>
    <mergeCell ref="H954:H955"/>
    <mergeCell ref="A967:A969"/>
    <mergeCell ref="B967:B969"/>
    <mergeCell ref="H1024:H1026"/>
    <mergeCell ref="D999:D1000"/>
    <mergeCell ref="B994:B995"/>
    <mergeCell ref="D994:D995"/>
    <mergeCell ref="E994:E995"/>
    <mergeCell ref="B976:B977"/>
    <mergeCell ref="B1024:B1026"/>
    <mergeCell ref="D1024:D1026"/>
    <mergeCell ref="A1010:A1011"/>
    <mergeCell ref="B1010:B1011"/>
    <mergeCell ref="D1010:D1011"/>
    <mergeCell ref="C976:C977"/>
    <mergeCell ref="C980:C981"/>
    <mergeCell ref="C983:C984"/>
    <mergeCell ref="C951:C953"/>
    <mergeCell ref="C954:C955"/>
    <mergeCell ref="C956:C957"/>
    <mergeCell ref="C961:C964"/>
    <mergeCell ref="C965:C966"/>
    <mergeCell ref="C967:C969"/>
    <mergeCell ref="C971:C972"/>
    <mergeCell ref="E986:E988"/>
    <mergeCell ref="E990:E991"/>
    <mergeCell ref="E1024:E1026"/>
    <mergeCell ref="A1024:A1026"/>
    <mergeCell ref="G967:G969"/>
    <mergeCell ref="A990:A991"/>
    <mergeCell ref="A983:A984"/>
    <mergeCell ref="B983:B984"/>
    <mergeCell ref="D986:D988"/>
    <mergeCell ref="F990:F991"/>
    <mergeCell ref="G990:G991"/>
    <mergeCell ref="E971:E972"/>
    <mergeCell ref="A980:A981"/>
    <mergeCell ref="B980:B981"/>
    <mergeCell ref="A976:A977"/>
    <mergeCell ref="D980:D981"/>
    <mergeCell ref="B990:B991"/>
    <mergeCell ref="D990:D991"/>
    <mergeCell ref="A986:A988"/>
    <mergeCell ref="A1060:A1062"/>
    <mergeCell ref="E1030:E1031"/>
    <mergeCell ref="H1030:H1031"/>
    <mergeCell ref="H1036:H1038"/>
    <mergeCell ref="H1039:H1040"/>
    <mergeCell ref="H1042:H1043"/>
    <mergeCell ref="H1045:H1047"/>
    <mergeCell ref="H1052:H1053"/>
    <mergeCell ref="H1060:H1062"/>
    <mergeCell ref="F1036:F1038"/>
    <mergeCell ref="G1036:G1038"/>
    <mergeCell ref="C1030:C1031"/>
    <mergeCell ref="C1033:C1035"/>
    <mergeCell ref="C1036:C1038"/>
    <mergeCell ref="C1039:C1040"/>
    <mergeCell ref="C1042:C1043"/>
    <mergeCell ref="C1045:C1047"/>
    <mergeCell ref="A1052:A1053"/>
    <mergeCell ref="B1052:B1053"/>
    <mergeCell ref="D1052:D1053"/>
    <mergeCell ref="C1052:C1053"/>
    <mergeCell ref="A1028:A1029"/>
    <mergeCell ref="B1028:B1029"/>
    <mergeCell ref="D1028:D1029"/>
    <mergeCell ref="E1028:E1029"/>
    <mergeCell ref="E1015:E1017"/>
    <mergeCell ref="E1012:E1013"/>
    <mergeCell ref="E1001:E1003"/>
    <mergeCell ref="A994:A995"/>
    <mergeCell ref="E999:E1000"/>
    <mergeCell ref="E1005:E1006"/>
    <mergeCell ref="B1001:B1003"/>
    <mergeCell ref="F999:F1000"/>
    <mergeCell ref="G999:G1000"/>
    <mergeCell ref="F1005:F1006"/>
    <mergeCell ref="G1005:G1006"/>
    <mergeCell ref="H1005:H1006"/>
    <mergeCell ref="H1007:H1008"/>
    <mergeCell ref="H1010:H1011"/>
    <mergeCell ref="A1001:A1003"/>
    <mergeCell ref="D1001:D1003"/>
    <mergeCell ref="D1007:D1008"/>
    <mergeCell ref="F1024:F1026"/>
    <mergeCell ref="C1007:C1008"/>
    <mergeCell ref="G1024:G1026"/>
    <mergeCell ref="G1015:G1016"/>
    <mergeCell ref="F1015:F1016"/>
    <mergeCell ref="H1028:H1029"/>
    <mergeCell ref="O1015:O1017"/>
    <mergeCell ref="R1015:R1017"/>
    <mergeCell ref="F980:F981"/>
    <mergeCell ref="G980:G981"/>
    <mergeCell ref="H1012:H1013"/>
    <mergeCell ref="H1015:H1017"/>
    <mergeCell ref="O961:O964"/>
    <mergeCell ref="R961:R964"/>
    <mergeCell ref="O952:O953"/>
    <mergeCell ref="R952:R953"/>
    <mergeCell ref="D961:D964"/>
    <mergeCell ref="E961:E964"/>
    <mergeCell ref="A961:A964"/>
    <mergeCell ref="B951:B953"/>
    <mergeCell ref="A1005:A1006"/>
    <mergeCell ref="B1005:B1006"/>
    <mergeCell ref="D1005:D1006"/>
    <mergeCell ref="A999:A1000"/>
    <mergeCell ref="B999:B1000"/>
    <mergeCell ref="P965:P966"/>
    <mergeCell ref="Q965:Q966"/>
    <mergeCell ref="P971:P972"/>
    <mergeCell ref="Q971:Q972"/>
    <mergeCell ref="P976:P977"/>
    <mergeCell ref="Q976:Q977"/>
    <mergeCell ref="P1001:P1003"/>
    <mergeCell ref="Q1001:Q1003"/>
    <mergeCell ref="L965:L966"/>
    <mergeCell ref="M965:M966"/>
    <mergeCell ref="N965:N966"/>
    <mergeCell ref="F956:F957"/>
    <mergeCell ref="G956:G957"/>
    <mergeCell ref="O976:O977"/>
    <mergeCell ref="R976:R977"/>
    <mergeCell ref="C1015:C1017"/>
    <mergeCell ref="H965:H966"/>
    <mergeCell ref="C1010:C1011"/>
    <mergeCell ref="A971:A972"/>
    <mergeCell ref="C1012:C1013"/>
    <mergeCell ref="R971:R972"/>
    <mergeCell ref="H967:H969"/>
    <mergeCell ref="H971:H972"/>
    <mergeCell ref="H976:H977"/>
    <mergeCell ref="B961:B964"/>
    <mergeCell ref="D965:D966"/>
    <mergeCell ref="J971:J972"/>
    <mergeCell ref="K971:K972"/>
    <mergeCell ref="J1007:J1008"/>
    <mergeCell ref="E1007:E1008"/>
    <mergeCell ref="A1007:A1008"/>
    <mergeCell ref="B1007:B1008"/>
    <mergeCell ref="F1010:F1011"/>
    <mergeCell ref="G1010:G1011"/>
    <mergeCell ref="E1010:E1011"/>
    <mergeCell ref="B986:B988"/>
    <mergeCell ref="B1015:B1017"/>
    <mergeCell ref="D1015:D1017"/>
    <mergeCell ref="E980:E981"/>
    <mergeCell ref="E983:E984"/>
    <mergeCell ref="A1015:A1017"/>
    <mergeCell ref="A1012:A1013"/>
    <mergeCell ref="B1012:B1013"/>
    <mergeCell ref="D1012:D1013"/>
    <mergeCell ref="C986:C988"/>
    <mergeCell ref="A1068:A1069"/>
    <mergeCell ref="B1068:B1069"/>
    <mergeCell ref="D1068:D1069"/>
    <mergeCell ref="E1068:E1069"/>
    <mergeCell ref="E1074:E1076"/>
    <mergeCell ref="B1071:B1073"/>
    <mergeCell ref="D1071:D1073"/>
    <mergeCell ref="E1071:E1073"/>
    <mergeCell ref="A1071:A1073"/>
    <mergeCell ref="A1079:A1082"/>
    <mergeCell ref="A1063:A1064"/>
    <mergeCell ref="B1063:B1064"/>
    <mergeCell ref="D1063:D1064"/>
    <mergeCell ref="B1079:B1082"/>
    <mergeCell ref="D1079:D1082"/>
    <mergeCell ref="I1080:I1082"/>
    <mergeCell ref="J1080:J1082"/>
    <mergeCell ref="K1080:K1082"/>
    <mergeCell ref="L1080:L1082"/>
    <mergeCell ref="M1080:M1082"/>
    <mergeCell ref="B1090:B1092"/>
    <mergeCell ref="D1090:D1092"/>
    <mergeCell ref="E1090:E1092"/>
    <mergeCell ref="N1072:N1073"/>
    <mergeCell ref="N1080:N1082"/>
    <mergeCell ref="H1068:H1069"/>
    <mergeCell ref="N1001:N1003"/>
    <mergeCell ref="A1042:A1043"/>
    <mergeCell ref="B1042:B1043"/>
    <mergeCell ref="D1042:D1043"/>
    <mergeCell ref="A1039:A1040"/>
    <mergeCell ref="B1039:B1040"/>
    <mergeCell ref="D1039:D1040"/>
    <mergeCell ref="F1052:F1053"/>
    <mergeCell ref="G1052:G1053"/>
    <mergeCell ref="H1063:H1064"/>
    <mergeCell ref="G1039:G1040"/>
    <mergeCell ref="F1046:F1047"/>
    <mergeCell ref="G1046:G1047"/>
    <mergeCell ref="A1036:A1038"/>
    <mergeCell ref="B1036:B1038"/>
    <mergeCell ref="D1036:D1038"/>
    <mergeCell ref="E1036:E1038"/>
    <mergeCell ref="E1039:E1040"/>
    <mergeCell ref="E1042:E1043"/>
    <mergeCell ref="A1030:A1031"/>
    <mergeCell ref="B1030:B1031"/>
    <mergeCell ref="D1030:D1031"/>
    <mergeCell ref="A1045:A1047"/>
    <mergeCell ref="B1045:B1047"/>
    <mergeCell ref="D1045:D1047"/>
    <mergeCell ref="E1045:E1047"/>
    <mergeCell ref="E1052:E1053"/>
    <mergeCell ref="E1063:E1064"/>
    <mergeCell ref="B1060:B1062"/>
    <mergeCell ref="D1060:D1062"/>
    <mergeCell ref="C1060:C1062"/>
    <mergeCell ref="C1063:C1064"/>
    <mergeCell ref="E1079:E1082"/>
    <mergeCell ref="E1060:E1062"/>
    <mergeCell ref="B1085:B1086"/>
    <mergeCell ref="D1085:D1086"/>
    <mergeCell ref="E1085:E1086"/>
    <mergeCell ref="A1074:A1076"/>
    <mergeCell ref="B1105:B1109"/>
    <mergeCell ref="D1105:D1109"/>
    <mergeCell ref="A1097:A1100"/>
    <mergeCell ref="B1097:B1100"/>
    <mergeCell ref="D1097:D1100"/>
    <mergeCell ref="E1097:E1100"/>
    <mergeCell ref="E1105:E1109"/>
    <mergeCell ref="A1090:A1092"/>
    <mergeCell ref="F1105:F1109"/>
    <mergeCell ref="G1105:G1109"/>
    <mergeCell ref="I1091:I1092"/>
    <mergeCell ref="A1114:A1116"/>
    <mergeCell ref="B1114:B1116"/>
    <mergeCell ref="D1114:D1116"/>
    <mergeCell ref="A1111:A1112"/>
    <mergeCell ref="B1111:B1112"/>
    <mergeCell ref="D1111:D1112"/>
    <mergeCell ref="E1111:E1112"/>
    <mergeCell ref="E1114:E1116"/>
    <mergeCell ref="E1117:E1118"/>
    <mergeCell ref="E1126:E1127"/>
    <mergeCell ref="F1117:F1118"/>
    <mergeCell ref="G1117:G1118"/>
    <mergeCell ref="H1126:H1127"/>
    <mergeCell ref="H1071:H1073"/>
    <mergeCell ref="H1074:H1076"/>
    <mergeCell ref="H1079:H1082"/>
    <mergeCell ref="H1085:H1086"/>
    <mergeCell ref="K1155:K1156"/>
    <mergeCell ref="A1140:A1141"/>
    <mergeCell ref="B1140:B1141"/>
    <mergeCell ref="D1140:D1141"/>
    <mergeCell ref="A1135:A1136"/>
    <mergeCell ref="B1135:B1136"/>
    <mergeCell ref="D1135:D1136"/>
    <mergeCell ref="A1128:A1131"/>
    <mergeCell ref="B1128:B1131"/>
    <mergeCell ref="D1128:D1131"/>
    <mergeCell ref="E1128:E1131"/>
    <mergeCell ref="E1135:E1136"/>
    <mergeCell ref="E1140:E1141"/>
    <mergeCell ref="D1132:D1134"/>
    <mergeCell ref="E1132:E1134"/>
    <mergeCell ref="A1126:A1127"/>
    <mergeCell ref="B1126:B1127"/>
    <mergeCell ref="D1126:D1127"/>
    <mergeCell ref="K1133:K1134"/>
    <mergeCell ref="B1132:B1134"/>
    <mergeCell ref="A1132:A1134"/>
    <mergeCell ref="F1135:F1136"/>
    <mergeCell ref="G1135:G1136"/>
    <mergeCell ref="H1128:H1131"/>
    <mergeCell ref="H1132:H1134"/>
    <mergeCell ref="H1135:H1136"/>
    <mergeCell ref="H1140:H1141"/>
    <mergeCell ref="I1133:I1134"/>
    <mergeCell ref="G1133:G1134"/>
    <mergeCell ref="F1133:F1134"/>
    <mergeCell ref="A1105:A1109"/>
    <mergeCell ref="H1114:H1116"/>
    <mergeCell ref="A1117:A1118"/>
    <mergeCell ref="B1117:B1118"/>
    <mergeCell ref="D1117:D1118"/>
    <mergeCell ref="A1085:A1086"/>
    <mergeCell ref="B1074:B1076"/>
    <mergeCell ref="D1074:D1076"/>
    <mergeCell ref="D1158:D1160"/>
    <mergeCell ref="A1151:A1152"/>
    <mergeCell ref="B1151:B1152"/>
    <mergeCell ref="D1151:D1152"/>
    <mergeCell ref="A1146:A1149"/>
    <mergeCell ref="B1146:B1149"/>
    <mergeCell ref="D1146:D1149"/>
    <mergeCell ref="A1142:A1143"/>
    <mergeCell ref="B1142:B1143"/>
    <mergeCell ref="J1133:J1134"/>
    <mergeCell ref="D1142:D1143"/>
    <mergeCell ref="E1142:E1143"/>
    <mergeCell ref="E1146:E1149"/>
    <mergeCell ref="E1151:E1152"/>
    <mergeCell ref="E1158:E1160"/>
    <mergeCell ref="G1151:G1152"/>
    <mergeCell ref="B1153:B1154"/>
    <mergeCell ref="D1153:D1154"/>
    <mergeCell ref="A1153:A1154"/>
    <mergeCell ref="B1166:B1167"/>
    <mergeCell ref="D1166:D1167"/>
    <mergeCell ref="A1166:A1167"/>
    <mergeCell ref="H1142:H1143"/>
    <mergeCell ref="F1074:F1076"/>
    <mergeCell ref="G1074:G1076"/>
    <mergeCell ref="C1182:C1183"/>
    <mergeCell ref="C1188:C1189"/>
    <mergeCell ref="C1190:C1191"/>
    <mergeCell ref="A1234:A1235"/>
    <mergeCell ref="H1202:H1203"/>
    <mergeCell ref="H1206:H1207"/>
    <mergeCell ref="H1208:H1209"/>
    <mergeCell ref="H1211:H1212"/>
    <mergeCell ref="H1216:H1217"/>
    <mergeCell ref="H1224:H1225"/>
    <mergeCell ref="H1226:H1227"/>
    <mergeCell ref="C1206:C1207"/>
    <mergeCell ref="H1231:H1232"/>
    <mergeCell ref="B1234:B1235"/>
    <mergeCell ref="D1234:D1235"/>
    <mergeCell ref="A1177:A1178"/>
    <mergeCell ref="B1177:B1178"/>
    <mergeCell ref="D1177:D1178"/>
    <mergeCell ref="A1173:A1174"/>
    <mergeCell ref="B1173:B1174"/>
    <mergeCell ref="D1173:D1174"/>
    <mergeCell ref="E1161:E1162"/>
    <mergeCell ref="E1173:E1174"/>
    <mergeCell ref="E1177:E1178"/>
    <mergeCell ref="D1190:D1191"/>
    <mergeCell ref="A1190:A1191"/>
    <mergeCell ref="B1206:B1207"/>
    <mergeCell ref="D1206:D1207"/>
    <mergeCell ref="A1206:A1207"/>
    <mergeCell ref="B1190:B1191"/>
    <mergeCell ref="F1195:F1197"/>
    <mergeCell ref="F1142:F1143"/>
    <mergeCell ref="F1151:F1152"/>
    <mergeCell ref="E1153:E1154"/>
    <mergeCell ref="E1166:E1167"/>
    <mergeCell ref="E1190:E1191"/>
    <mergeCell ref="E1206:E1207"/>
    <mergeCell ref="B1155:B1156"/>
    <mergeCell ref="D1155:D1156"/>
    <mergeCell ref="E1155:E1156"/>
    <mergeCell ref="F1177:F1178"/>
    <mergeCell ref="F1202:F1203"/>
    <mergeCell ref="A1182:A1183"/>
    <mergeCell ref="B1188:B1189"/>
    <mergeCell ref="D1188:D1189"/>
    <mergeCell ref="E1188:E1189"/>
    <mergeCell ref="F1169:F1170"/>
    <mergeCell ref="F1158:F1160"/>
    <mergeCell ref="C1169:C1170"/>
    <mergeCell ref="C1173:C1174"/>
    <mergeCell ref="C1177:C1178"/>
    <mergeCell ref="C1202:C1203"/>
    <mergeCell ref="G1226:G1227"/>
    <mergeCell ref="A1169:A1170"/>
    <mergeCell ref="B1169:B1170"/>
    <mergeCell ref="D1169:D1170"/>
    <mergeCell ref="A1161:A1162"/>
    <mergeCell ref="B1161:B1162"/>
    <mergeCell ref="D1161:D1162"/>
    <mergeCell ref="E1169:E1170"/>
    <mergeCell ref="A1158:A1160"/>
    <mergeCell ref="B1158:B1160"/>
    <mergeCell ref="E1258:E1259"/>
    <mergeCell ref="A1311:A1312"/>
    <mergeCell ref="E1279:E1280"/>
    <mergeCell ref="E1282:E1283"/>
    <mergeCell ref="E1290:E1291"/>
    <mergeCell ref="E1299:E1300"/>
    <mergeCell ref="E1303:E1304"/>
    <mergeCell ref="E1305:E1306"/>
    <mergeCell ref="E1307:E1308"/>
    <mergeCell ref="E1309:E1310"/>
    <mergeCell ref="A1242:A1243"/>
    <mergeCell ref="B1242:B1243"/>
    <mergeCell ref="D1242:D1243"/>
    <mergeCell ref="B1244:B1245"/>
    <mergeCell ref="D1244:D1245"/>
    <mergeCell ref="E1216:E1217"/>
    <mergeCell ref="B1258:B1259"/>
    <mergeCell ref="D1258:D1259"/>
    <mergeCell ref="C1307:C1308"/>
    <mergeCell ref="C1309:C1310"/>
    <mergeCell ref="C1311:C1312"/>
    <mergeCell ref="A1155:A1156"/>
    <mergeCell ref="A1188:A1189"/>
    <mergeCell ref="B1182:B1183"/>
    <mergeCell ref="D1182:D1183"/>
    <mergeCell ref="E1231:E1232"/>
    <mergeCell ref="E1226:E1227"/>
    <mergeCell ref="E1182:E1183"/>
    <mergeCell ref="A1244:A1245"/>
    <mergeCell ref="A1211:A1212"/>
    <mergeCell ref="B1211:B1212"/>
    <mergeCell ref="D1211:D1212"/>
    <mergeCell ref="A1208:A1209"/>
    <mergeCell ref="B1208:B1209"/>
    <mergeCell ref="D1208:D1209"/>
    <mergeCell ref="A1202:A1203"/>
    <mergeCell ref="B1202:B1203"/>
    <mergeCell ref="D1202:D1203"/>
    <mergeCell ref="A1195:A1197"/>
    <mergeCell ref="B1195:B1197"/>
    <mergeCell ref="D1195:D1197"/>
    <mergeCell ref="E1195:E1197"/>
    <mergeCell ref="E1202:E1203"/>
    <mergeCell ref="E1208:E1209"/>
    <mergeCell ref="E1211:E1212"/>
    <mergeCell ref="A1248:A1249"/>
    <mergeCell ref="B1248:B1249"/>
    <mergeCell ref="D1248:D1249"/>
    <mergeCell ref="E1224:E1225"/>
    <mergeCell ref="A1216:A1217"/>
    <mergeCell ref="B1216:B1217"/>
    <mergeCell ref="D1216:D1217"/>
    <mergeCell ref="D1231:D1232"/>
    <mergeCell ref="A1231:A1232"/>
    <mergeCell ref="G1195:G1197"/>
    <mergeCell ref="G1202:G1203"/>
    <mergeCell ref="F1208:F1209"/>
    <mergeCell ref="C1208:C1209"/>
    <mergeCell ref="C1211:C1212"/>
    <mergeCell ref="C1216:C1217"/>
    <mergeCell ref="C1224:C1225"/>
    <mergeCell ref="C1226:C1227"/>
    <mergeCell ref="C1231:C1232"/>
    <mergeCell ref="D1322:D1323"/>
    <mergeCell ref="A1319:A1320"/>
    <mergeCell ref="B1319:B1320"/>
    <mergeCell ref="A1371:A1372"/>
    <mergeCell ref="B1371:B1372"/>
    <mergeCell ref="D1371:D1372"/>
    <mergeCell ref="D1379:D1380"/>
    <mergeCell ref="H1309:H1310"/>
    <mergeCell ref="D1319:D1320"/>
    <mergeCell ref="A1351:A1355"/>
    <mergeCell ref="B1379:B1380"/>
    <mergeCell ref="A1262:A1263"/>
    <mergeCell ref="E1244:E1245"/>
    <mergeCell ref="E1313:E1314"/>
    <mergeCell ref="E1316:E1318"/>
    <mergeCell ref="G1305:G1306"/>
    <mergeCell ref="F1307:F1308"/>
    <mergeCell ref="G1290:G1291"/>
    <mergeCell ref="F1299:F1300"/>
    <mergeCell ref="G1299:G1300"/>
    <mergeCell ref="E1234:E1235"/>
    <mergeCell ref="E1242:E1243"/>
    <mergeCell ref="E1248:E1249"/>
    <mergeCell ref="E1273:E1274"/>
    <mergeCell ref="H1273:H1274"/>
    <mergeCell ref="A1299:A1300"/>
    <mergeCell ref="B1299:B1300"/>
    <mergeCell ref="D1299:D1300"/>
    <mergeCell ref="A1303:A1304"/>
    <mergeCell ref="B1303:B1304"/>
    <mergeCell ref="D1303:D1304"/>
    <mergeCell ref="A1290:A1291"/>
    <mergeCell ref="B1290:B1291"/>
    <mergeCell ref="D1290:D1291"/>
    <mergeCell ref="A1252:A1253"/>
    <mergeCell ref="B1252:B1253"/>
    <mergeCell ref="D1252:D1253"/>
    <mergeCell ref="A1293:A1294"/>
    <mergeCell ref="B1311:B1312"/>
    <mergeCell ref="D1311:D1312"/>
    <mergeCell ref="A1313:A1314"/>
    <mergeCell ref="B1313:B1314"/>
    <mergeCell ref="D1313:D1314"/>
    <mergeCell ref="A1258:A1259"/>
    <mergeCell ref="C1234:C1235"/>
    <mergeCell ref="C1242:C1243"/>
    <mergeCell ref="C1244:C1245"/>
    <mergeCell ref="C1248:C1249"/>
    <mergeCell ref="C1252:C1253"/>
    <mergeCell ref="C1258:C1259"/>
    <mergeCell ref="C1279:C1280"/>
    <mergeCell ref="C1282:C1283"/>
    <mergeCell ref="C1290:C1291"/>
    <mergeCell ref="C1293:C1294"/>
    <mergeCell ref="C1299:C1300"/>
    <mergeCell ref="C1303:C1304"/>
    <mergeCell ref="E1252:E1253"/>
    <mergeCell ref="C1316:C1318"/>
    <mergeCell ref="C1319:C1320"/>
    <mergeCell ref="C1322:C1323"/>
    <mergeCell ref="H1244:H1245"/>
    <mergeCell ref="N1351:N1355"/>
    <mergeCell ref="O1351:O1355"/>
    <mergeCell ref="R1351:R1355"/>
    <mergeCell ref="I1379:I1380"/>
    <mergeCell ref="J1379:J1380"/>
    <mergeCell ref="K1379:K1380"/>
    <mergeCell ref="L1379:L1380"/>
    <mergeCell ref="M1379:M1380"/>
    <mergeCell ref="N1379:N1380"/>
    <mergeCell ref="O1379:O1380"/>
    <mergeCell ref="R1379:R1380"/>
    <mergeCell ref="E1379:E1380"/>
    <mergeCell ref="R1349:R1350"/>
    <mergeCell ref="N1293:N1294"/>
    <mergeCell ref="P1351:P1355"/>
    <mergeCell ref="Q1351:Q1355"/>
    <mergeCell ref="P1379:P1380"/>
    <mergeCell ref="Q1379:Q1380"/>
    <mergeCell ref="P1408:P1410"/>
    <mergeCell ref="Q1408:Q1410"/>
    <mergeCell ref="M1349:M1350"/>
    <mergeCell ref="M1339:M1340"/>
    <mergeCell ref="D1363:D1364"/>
    <mergeCell ref="A1224:A1225"/>
    <mergeCell ref="B1224:B1225"/>
    <mergeCell ref="D1224:D1225"/>
    <mergeCell ref="A1273:A1274"/>
    <mergeCell ref="B1273:B1274"/>
    <mergeCell ref="D1273:D1274"/>
    <mergeCell ref="B1226:B1227"/>
    <mergeCell ref="D1226:D1227"/>
    <mergeCell ref="A1226:A1227"/>
    <mergeCell ref="B1231:B1232"/>
    <mergeCell ref="A1282:A1283"/>
    <mergeCell ref="B1282:B1283"/>
    <mergeCell ref="D1282:D1283"/>
    <mergeCell ref="E1319:E1320"/>
    <mergeCell ref="E1322:E1323"/>
    <mergeCell ref="E1311:E1312"/>
    <mergeCell ref="E1293:E1294"/>
    <mergeCell ref="A1338:A1340"/>
    <mergeCell ref="A1379:A1380"/>
    <mergeCell ref="E1332:E1334"/>
    <mergeCell ref="H1311:H1312"/>
    <mergeCell ref="B1262:B1263"/>
    <mergeCell ref="D1262:D1263"/>
    <mergeCell ref="E1262:E1263"/>
    <mergeCell ref="H1252:H1253"/>
    <mergeCell ref="H1258:H1259"/>
    <mergeCell ref="A1363:A1364"/>
    <mergeCell ref="B1363:B1364"/>
    <mergeCell ref="A1309:A1310"/>
    <mergeCell ref="B1309:B1310"/>
    <mergeCell ref="D1309:D1310"/>
    <mergeCell ref="A1307:A1308"/>
    <mergeCell ref="B1307:B1308"/>
    <mergeCell ref="D1307:D1308"/>
    <mergeCell ref="A1305:A1306"/>
    <mergeCell ref="B1305:B1306"/>
    <mergeCell ref="D1305:D1306"/>
    <mergeCell ref="B1293:B1294"/>
    <mergeCell ref="D1293:D1294"/>
    <mergeCell ref="F1290:F1291"/>
    <mergeCell ref="B1351:B1355"/>
    <mergeCell ref="O1349:O1350"/>
    <mergeCell ref="I1349:I1350"/>
    <mergeCell ref="J1349:J1350"/>
    <mergeCell ref="P1231:P1232"/>
    <mergeCell ref="Q1231:Q1232"/>
    <mergeCell ref="P1244:P1245"/>
    <mergeCell ref="Q1244:Q1245"/>
    <mergeCell ref="P1262:P1263"/>
    <mergeCell ref="Q1262:Q1263"/>
    <mergeCell ref="P1293:P1294"/>
    <mergeCell ref="Q1293:Q1294"/>
    <mergeCell ref="M1293:M1294"/>
    <mergeCell ref="A1316:A1318"/>
    <mergeCell ref="B1316:B1318"/>
    <mergeCell ref="A1279:A1280"/>
    <mergeCell ref="B1279:B1280"/>
    <mergeCell ref="D1279:D1280"/>
    <mergeCell ref="A1332:A1334"/>
    <mergeCell ref="G1451:G1452"/>
    <mergeCell ref="B1332:B1334"/>
    <mergeCell ref="D1332:D1334"/>
    <mergeCell ref="F1313:F1314"/>
    <mergeCell ref="H1332:H1334"/>
    <mergeCell ref="H1313:H1314"/>
    <mergeCell ref="H1326:H1329"/>
    <mergeCell ref="H1330:H1331"/>
    <mergeCell ref="H1305:H1306"/>
    <mergeCell ref="H1307:H1308"/>
    <mergeCell ref="A1442:A1443"/>
    <mergeCell ref="A1411:A1412"/>
    <mergeCell ref="B1411:B1412"/>
    <mergeCell ref="D1411:D1412"/>
    <mergeCell ref="F1411:F1412"/>
    <mergeCell ref="G1411:G1412"/>
    <mergeCell ref="F1425:F1426"/>
    <mergeCell ref="G1425:G1426"/>
    <mergeCell ref="A1348:A1350"/>
    <mergeCell ref="B1348:B1350"/>
    <mergeCell ref="D1348:D1350"/>
    <mergeCell ref="E1348:E1350"/>
    <mergeCell ref="A1366:A1367"/>
    <mergeCell ref="B1366:B1367"/>
    <mergeCell ref="D1366:D1367"/>
    <mergeCell ref="E1366:E1367"/>
    <mergeCell ref="D1360:D1362"/>
    <mergeCell ref="A1357:A1359"/>
    <mergeCell ref="B1357:B1359"/>
    <mergeCell ref="D1357:D1359"/>
    <mergeCell ref="B1442:B1443"/>
    <mergeCell ref="D1442:D1443"/>
    <mergeCell ref="B1338:B1340"/>
    <mergeCell ref="D1338:D1340"/>
    <mergeCell ref="E1338:E1340"/>
    <mergeCell ref="E1437:E1438"/>
    <mergeCell ref="A1439:A1441"/>
    <mergeCell ref="B1439:B1441"/>
    <mergeCell ref="D1439:D1441"/>
    <mergeCell ref="G1282:G1283"/>
    <mergeCell ref="A1388:A1389"/>
    <mergeCell ref="B1388:B1389"/>
    <mergeCell ref="E1371:E1372"/>
    <mergeCell ref="E1374:E1376"/>
    <mergeCell ref="A1330:A1331"/>
    <mergeCell ref="B1330:B1331"/>
    <mergeCell ref="D1330:D1331"/>
    <mergeCell ref="A1326:A1329"/>
    <mergeCell ref="B1326:B1329"/>
    <mergeCell ref="D1326:D1329"/>
    <mergeCell ref="E1326:E1329"/>
    <mergeCell ref="E1330:E1331"/>
    <mergeCell ref="F1316:F1318"/>
    <mergeCell ref="G1316:G1318"/>
    <mergeCell ref="B1322:B1323"/>
    <mergeCell ref="H1428:H1429"/>
    <mergeCell ref="C1425:C1426"/>
    <mergeCell ref="E1386:E1387"/>
    <mergeCell ref="E1388:E1389"/>
    <mergeCell ref="D1316:D1318"/>
    <mergeCell ref="O1428:O1429"/>
    <mergeCell ref="R1428:R1429"/>
    <mergeCell ref="I1442:I1443"/>
    <mergeCell ref="J1442:J1443"/>
    <mergeCell ref="K1442:K1443"/>
    <mergeCell ref="L1442:L1443"/>
    <mergeCell ref="M1442:M1443"/>
    <mergeCell ref="N1442:N1443"/>
    <mergeCell ref="O1442:O1443"/>
    <mergeCell ref="R1442:R1443"/>
    <mergeCell ref="E1430:E1431"/>
    <mergeCell ref="H1442:H1443"/>
    <mergeCell ref="E1357:E1359"/>
    <mergeCell ref="E1360:E1362"/>
    <mergeCell ref="E1363:E1364"/>
    <mergeCell ref="C1326:C1329"/>
    <mergeCell ref="C1330:C1331"/>
    <mergeCell ref="C1332:C1334"/>
    <mergeCell ref="C1338:C1340"/>
    <mergeCell ref="C1348:C1350"/>
    <mergeCell ref="C1351:C1355"/>
    <mergeCell ref="C1357:C1359"/>
    <mergeCell ref="C1360:C1362"/>
    <mergeCell ref="C1363:C1364"/>
    <mergeCell ref="C1366:C1367"/>
    <mergeCell ref="C1371:C1372"/>
    <mergeCell ref="D1351:D1355"/>
    <mergeCell ref="E1351:E1355"/>
    <mergeCell ref="F1309:F1310"/>
    <mergeCell ref="G1309:G1310"/>
    <mergeCell ref="A1322:A1323"/>
    <mergeCell ref="A1473:A1476"/>
    <mergeCell ref="B1473:B1476"/>
    <mergeCell ref="B1430:B1431"/>
    <mergeCell ref="D1430:D1431"/>
    <mergeCell ref="A1437:A1438"/>
    <mergeCell ref="B1437:B1438"/>
    <mergeCell ref="D1437:D1438"/>
    <mergeCell ref="A1430:A1431"/>
    <mergeCell ref="B1428:B1429"/>
    <mergeCell ref="D1428:D1429"/>
    <mergeCell ref="A1459:A1460"/>
    <mergeCell ref="B1459:B1460"/>
    <mergeCell ref="D1459:D1460"/>
    <mergeCell ref="F1462:F1463"/>
    <mergeCell ref="A1464:A1465"/>
    <mergeCell ref="B1464:B1465"/>
    <mergeCell ref="D1464:D1465"/>
    <mergeCell ref="A1462:A1463"/>
    <mergeCell ref="B1462:B1463"/>
    <mergeCell ref="F1451:F1452"/>
    <mergeCell ref="E1428:E1429"/>
    <mergeCell ref="E1439:E1441"/>
    <mergeCell ref="C1313:C1314"/>
    <mergeCell ref="B1407:B1410"/>
    <mergeCell ref="D1407:D1410"/>
    <mergeCell ref="E1407:E1410"/>
    <mergeCell ref="A1425:A1426"/>
    <mergeCell ref="B1425:B1426"/>
    <mergeCell ref="D1425:D1426"/>
    <mergeCell ref="E1425:E1426"/>
    <mergeCell ref="E1411:E1412"/>
    <mergeCell ref="A1360:A1362"/>
    <mergeCell ref="B1360:B1362"/>
    <mergeCell ref="C1478:C1479"/>
    <mergeCell ref="A1428:A1429"/>
    <mergeCell ref="E1442:E1443"/>
    <mergeCell ref="A1451:A1452"/>
    <mergeCell ref="B1451:B1452"/>
    <mergeCell ref="E1473:E1476"/>
    <mergeCell ref="E1478:E1479"/>
    <mergeCell ref="D1473:D1476"/>
    <mergeCell ref="A1471:A1472"/>
    <mergeCell ref="B1471:B1472"/>
    <mergeCell ref="D1471:D1472"/>
    <mergeCell ref="A1478:A1479"/>
    <mergeCell ref="B1478:B1479"/>
    <mergeCell ref="C1430:C1431"/>
    <mergeCell ref="C1437:C1438"/>
    <mergeCell ref="C1439:C1441"/>
    <mergeCell ref="C1442:C1443"/>
    <mergeCell ref="C1451:C1452"/>
    <mergeCell ref="C1459:C1460"/>
    <mergeCell ref="C1462:C1463"/>
    <mergeCell ref="C1464:C1465"/>
    <mergeCell ref="C1471:C1472"/>
    <mergeCell ref="C1473:C1476"/>
    <mergeCell ref="D1478:D1479"/>
    <mergeCell ref="F1478:F1479"/>
    <mergeCell ref="E1565:E1566"/>
    <mergeCell ref="E1570:E1571"/>
    <mergeCell ref="E1572:E1573"/>
    <mergeCell ref="E1575:E1576"/>
    <mergeCell ref="F1575:F1576"/>
    <mergeCell ref="D1451:D1452"/>
    <mergeCell ref="D1462:D1463"/>
    <mergeCell ref="A1567:A1568"/>
    <mergeCell ref="A1489:A1490"/>
    <mergeCell ref="A1511:A1513"/>
    <mergeCell ref="A1557:A1559"/>
    <mergeCell ref="B1557:B1559"/>
    <mergeCell ref="D1557:D1559"/>
    <mergeCell ref="E1557:E1559"/>
    <mergeCell ref="F1557:F1559"/>
    <mergeCell ref="B1572:B1573"/>
    <mergeCell ref="C1565:C1566"/>
    <mergeCell ref="A1518:A1519"/>
    <mergeCell ref="B1518:B1519"/>
    <mergeCell ref="A1555:A1556"/>
    <mergeCell ref="B1563:B1564"/>
    <mergeCell ref="A1549:A1550"/>
    <mergeCell ref="D1570:D1571"/>
    <mergeCell ref="C1428:C1429"/>
    <mergeCell ref="B1489:B1490"/>
    <mergeCell ref="B1502:B1504"/>
    <mergeCell ref="E1502:E1504"/>
    <mergeCell ref="D1489:D1490"/>
    <mergeCell ref="F1508:F1509"/>
    <mergeCell ref="F1498:F1499"/>
    <mergeCell ref="B1508:B1510"/>
    <mergeCell ref="D1511:D1513"/>
    <mergeCell ref="E1514:E1516"/>
    <mergeCell ref="A1617:A1618"/>
    <mergeCell ref="J1617:J1618"/>
    <mergeCell ref="K1617:K1618"/>
    <mergeCell ref="L1617:L1618"/>
    <mergeCell ref="M1617:M1618"/>
    <mergeCell ref="E1487:E1488"/>
    <mergeCell ref="A1502:A1504"/>
    <mergeCell ref="B1498:B1501"/>
    <mergeCell ref="D1498:D1501"/>
    <mergeCell ref="E1498:E1501"/>
    <mergeCell ref="D1485:D1486"/>
    <mergeCell ref="A1480:A1481"/>
    <mergeCell ref="B1480:B1481"/>
    <mergeCell ref="D1480:D1481"/>
    <mergeCell ref="B1487:B1488"/>
    <mergeCell ref="D1487:D1488"/>
    <mergeCell ref="A1487:A1488"/>
    <mergeCell ref="F1489:F1490"/>
    <mergeCell ref="D1502:D1504"/>
    <mergeCell ref="A1485:A1486"/>
    <mergeCell ref="A1498:A1501"/>
    <mergeCell ref="C1480:C1481"/>
    <mergeCell ref="C1485:C1486"/>
    <mergeCell ref="C1487:C1488"/>
    <mergeCell ref="C1489:C1490"/>
    <mergeCell ref="C1498:C1501"/>
    <mergeCell ref="C1502:C1504"/>
    <mergeCell ref="B1485:B1486"/>
    <mergeCell ref="E1489:E1490"/>
    <mergeCell ref="F1530:F1531"/>
    <mergeCell ref="G1530:G1531"/>
    <mergeCell ref="F1555:F1556"/>
    <mergeCell ref="B1555:B1556"/>
    <mergeCell ref="D1555:D1556"/>
    <mergeCell ref="M1563:M1564"/>
    <mergeCell ref="A1570:A1571"/>
    <mergeCell ref="B1570:B1571"/>
    <mergeCell ref="D1597:D1598"/>
    <mergeCell ref="A1588:A1589"/>
    <mergeCell ref="B1588:B1589"/>
    <mergeCell ref="D1588:D1589"/>
    <mergeCell ref="E1588:E1589"/>
    <mergeCell ref="A1565:A1566"/>
    <mergeCell ref="B1565:B1566"/>
    <mergeCell ref="A1514:A1516"/>
    <mergeCell ref="B1514:B1516"/>
    <mergeCell ref="A1523:A1524"/>
    <mergeCell ref="B1523:B1524"/>
    <mergeCell ref="D1523:D1524"/>
    <mergeCell ref="A1572:A1573"/>
    <mergeCell ref="E1480:E1481"/>
    <mergeCell ref="A1605:A1606"/>
    <mergeCell ref="B1605:B1606"/>
    <mergeCell ref="A1508:A1510"/>
    <mergeCell ref="A1563:A1564"/>
    <mergeCell ref="A1575:A1576"/>
    <mergeCell ref="B1575:B1576"/>
    <mergeCell ref="B1567:B1568"/>
    <mergeCell ref="B1583:B1584"/>
    <mergeCell ref="D1583:D1584"/>
    <mergeCell ref="E1583:E1584"/>
    <mergeCell ref="G1498:G1499"/>
    <mergeCell ref="A1612:A1613"/>
    <mergeCell ref="B1612:B1613"/>
    <mergeCell ref="D1612:D1613"/>
    <mergeCell ref="A1609:A1610"/>
    <mergeCell ref="B1609:B1610"/>
    <mergeCell ref="D1609:D1610"/>
    <mergeCell ref="B1633:B1634"/>
    <mergeCell ref="D1633:D1634"/>
    <mergeCell ref="E1633:E1634"/>
    <mergeCell ref="A1633:A1634"/>
    <mergeCell ref="B1631:B1632"/>
    <mergeCell ref="D1631:D1632"/>
    <mergeCell ref="E1631:E1632"/>
    <mergeCell ref="F1609:F1610"/>
    <mergeCell ref="G1609:G1610"/>
    <mergeCell ref="A1545:A1547"/>
    <mergeCell ref="B1545:B1547"/>
    <mergeCell ref="D1545:D1547"/>
    <mergeCell ref="A1530:A1531"/>
    <mergeCell ref="B1530:B1531"/>
    <mergeCell ref="D1530:D1531"/>
    <mergeCell ref="A1527:A1528"/>
    <mergeCell ref="B1527:B1528"/>
    <mergeCell ref="D1527:D1528"/>
    <mergeCell ref="E1527:E1528"/>
    <mergeCell ref="E1530:E1531"/>
    <mergeCell ref="E1555:E1556"/>
    <mergeCell ref="E1563:E1564"/>
    <mergeCell ref="N1583:N1584"/>
    <mergeCell ref="D1605:D1606"/>
    <mergeCell ref="A1600:A1601"/>
    <mergeCell ref="A1583:A1584"/>
    <mergeCell ref="B1617:B1618"/>
    <mergeCell ref="D1617:D1618"/>
    <mergeCell ref="E1617:E1618"/>
    <mergeCell ref="A1628:A1629"/>
    <mergeCell ref="H1617:H1618"/>
    <mergeCell ref="B1628:B1629"/>
    <mergeCell ref="D1628:D1629"/>
    <mergeCell ref="A1626:A1627"/>
    <mergeCell ref="B1626:B1627"/>
    <mergeCell ref="D1626:D1627"/>
    <mergeCell ref="E1626:E1627"/>
    <mergeCell ref="E1628:E1629"/>
    <mergeCell ref="I1633:I1634"/>
    <mergeCell ref="J1633:J1634"/>
    <mergeCell ref="A1597:A1598"/>
    <mergeCell ref="B1597:B1598"/>
    <mergeCell ref="A1580:A1581"/>
    <mergeCell ref="B1580:B1581"/>
    <mergeCell ref="H1686:H1688"/>
    <mergeCell ref="F1674:F1675"/>
    <mergeCell ref="G1674:G1675"/>
    <mergeCell ref="E1682:E1683"/>
    <mergeCell ref="E1686:E1688"/>
    <mergeCell ref="F1687:F1688"/>
    <mergeCell ref="G1687:G1688"/>
    <mergeCell ref="H1682:H1683"/>
    <mergeCell ref="A1662:A1663"/>
    <mergeCell ref="B1662:B1663"/>
    <mergeCell ref="D1662:D1663"/>
    <mergeCell ref="A1646:A1647"/>
    <mergeCell ref="B1646:B1647"/>
    <mergeCell ref="E1646:E1647"/>
    <mergeCell ref="E1662:E1663"/>
    <mergeCell ref="B1651:B1652"/>
    <mergeCell ref="D1651:D1652"/>
    <mergeCell ref="E1651:E1652"/>
    <mergeCell ref="E1657:E1659"/>
    <mergeCell ref="A1657:A1659"/>
    <mergeCell ref="A1672:A1675"/>
    <mergeCell ref="F1662:F1663"/>
    <mergeCell ref="G1662:G1663"/>
    <mergeCell ref="B1638:B1639"/>
    <mergeCell ref="D1638:D1639"/>
    <mergeCell ref="E1638:E1639"/>
    <mergeCell ref="A1638:A1639"/>
    <mergeCell ref="A1642:A1643"/>
    <mergeCell ref="B1642:B1643"/>
    <mergeCell ref="D1642:D1643"/>
    <mergeCell ref="A1640:A1641"/>
    <mergeCell ref="B1640:B1641"/>
    <mergeCell ref="B1657:B1659"/>
    <mergeCell ref="D1657:D1659"/>
    <mergeCell ref="D1646:D1647"/>
    <mergeCell ref="D1640:D1641"/>
    <mergeCell ref="E1640:E1641"/>
    <mergeCell ref="E1642:E1643"/>
    <mergeCell ref="H1638:H1639"/>
    <mergeCell ref="H1640:H1641"/>
    <mergeCell ref="H1642:H1643"/>
    <mergeCell ref="G1658:G1659"/>
    <mergeCell ref="F1658:F1659"/>
    <mergeCell ref="A1651:A1652"/>
    <mergeCell ref="E1678:E1679"/>
    <mergeCell ref="A1678:A1679"/>
    <mergeCell ref="A1676:A1677"/>
    <mergeCell ref="B1672:B1675"/>
    <mergeCell ref="A1733:A1734"/>
    <mergeCell ref="B1733:B1734"/>
    <mergeCell ref="D1733:D1734"/>
    <mergeCell ref="A1727:A1728"/>
    <mergeCell ref="B1727:B1728"/>
    <mergeCell ref="D1727:D1728"/>
    <mergeCell ref="E1727:E1728"/>
    <mergeCell ref="E1733:E1734"/>
    <mergeCell ref="E1672:E1675"/>
    <mergeCell ref="F1631:F1632"/>
    <mergeCell ref="G1631:G1632"/>
    <mergeCell ref="G1723:G1725"/>
    <mergeCell ref="A1723:A1725"/>
    <mergeCell ref="B1723:B1725"/>
    <mergeCell ref="D1723:D1725"/>
    <mergeCell ref="A1719:A1720"/>
    <mergeCell ref="B1719:B1720"/>
    <mergeCell ref="D1719:D1720"/>
    <mergeCell ref="A1716:A1717"/>
    <mergeCell ref="B1716:B1717"/>
    <mergeCell ref="D1716:D1717"/>
    <mergeCell ref="A1714:A1715"/>
    <mergeCell ref="B1714:B1715"/>
    <mergeCell ref="D1714:D1715"/>
    <mergeCell ref="E1714:E1715"/>
    <mergeCell ref="E1716:E1717"/>
    <mergeCell ref="A1696:A1697"/>
    <mergeCell ref="B1696:B1697"/>
    <mergeCell ref="D1696:D1697"/>
    <mergeCell ref="E1696:E1697"/>
    <mergeCell ref="E1699:E1700"/>
    <mergeCell ref="E1701:E1703"/>
    <mergeCell ref="E1705:E1706"/>
    <mergeCell ref="G1705:G1706"/>
    <mergeCell ref="F1714:F1715"/>
    <mergeCell ref="A1631:A1632"/>
    <mergeCell ref="C1714:C1715"/>
    <mergeCell ref="F1705:F1706"/>
    <mergeCell ref="A1686:A1688"/>
    <mergeCell ref="B1686:B1688"/>
    <mergeCell ref="D1686:D1688"/>
    <mergeCell ref="A1682:A1683"/>
    <mergeCell ref="B1682:B1683"/>
    <mergeCell ref="D1682:D1683"/>
    <mergeCell ref="G1714:G1715"/>
    <mergeCell ref="F1716:F1717"/>
    <mergeCell ref="E1735:E1736"/>
    <mergeCell ref="E1745:E1746"/>
    <mergeCell ref="A1768:A1769"/>
    <mergeCell ref="G1780:G1781"/>
    <mergeCell ref="A1806:A1807"/>
    <mergeCell ref="B1806:B1807"/>
    <mergeCell ref="D1806:D1807"/>
    <mergeCell ref="A1803:A1804"/>
    <mergeCell ref="B1803:B1804"/>
    <mergeCell ref="D1803:D1804"/>
    <mergeCell ref="A1773:A1774"/>
    <mergeCell ref="B1773:B1774"/>
    <mergeCell ref="D1773:D1774"/>
    <mergeCell ref="B1776:B1778"/>
    <mergeCell ref="D1776:D1778"/>
    <mergeCell ref="E1776:E1778"/>
    <mergeCell ref="A1799:A1800"/>
    <mergeCell ref="B1799:B1800"/>
    <mergeCell ref="D1799:D1800"/>
    <mergeCell ref="A1797:A1798"/>
    <mergeCell ref="B1797:B1798"/>
    <mergeCell ref="D1797:D1798"/>
    <mergeCell ref="E1797:E1798"/>
    <mergeCell ref="E1799:E1800"/>
    <mergeCell ref="E1803:E1804"/>
    <mergeCell ref="E1806:E1807"/>
    <mergeCell ref="A1793:A1794"/>
    <mergeCell ref="B1793:B1794"/>
    <mergeCell ref="D1793:D1794"/>
    <mergeCell ref="A1784:A1785"/>
    <mergeCell ref="B1784:B1785"/>
    <mergeCell ref="D1784:D1785"/>
    <mergeCell ref="A1787:A1788"/>
    <mergeCell ref="B1787:B1788"/>
    <mergeCell ref="D1787:D1788"/>
    <mergeCell ref="E1787:E1788"/>
    <mergeCell ref="F1782:F1783"/>
    <mergeCell ref="G1782:G1783"/>
    <mergeCell ref="E1773:E1774"/>
    <mergeCell ref="F1799:F1800"/>
    <mergeCell ref="G1799:G1800"/>
    <mergeCell ref="A1762:A1763"/>
    <mergeCell ref="B1762:B1763"/>
    <mergeCell ref="D1762:D1763"/>
    <mergeCell ref="A1756:A1757"/>
    <mergeCell ref="B1756:B1757"/>
    <mergeCell ref="D1756:D1757"/>
    <mergeCell ref="A1750:A1751"/>
    <mergeCell ref="B1750:B1751"/>
    <mergeCell ref="D1750:D1751"/>
    <mergeCell ref="E1750:E1751"/>
    <mergeCell ref="E1756:E1757"/>
    <mergeCell ref="C1780:C1781"/>
    <mergeCell ref="C1762:C1763"/>
    <mergeCell ref="B1768:B1769"/>
    <mergeCell ref="F1750:F1751"/>
    <mergeCell ref="G1750:G1751"/>
    <mergeCell ref="F1756:F1757"/>
    <mergeCell ref="G1756:G1757"/>
    <mergeCell ref="A1748:A1749"/>
    <mergeCell ref="A1782:A1783"/>
    <mergeCell ref="B1782:B1783"/>
    <mergeCell ref="D1782:D1783"/>
    <mergeCell ref="D1768:D1769"/>
    <mergeCell ref="E1782:E1783"/>
    <mergeCell ref="E1784:E1785"/>
    <mergeCell ref="E1793:E1794"/>
    <mergeCell ref="G1806:G1807"/>
    <mergeCell ref="F1808:F1809"/>
    <mergeCell ref="H1808:H1809"/>
    <mergeCell ref="H1806:H1807"/>
    <mergeCell ref="H1803:H1804"/>
    <mergeCell ref="C1824:C1825"/>
    <mergeCell ref="C1830:C1832"/>
    <mergeCell ref="C1821:C1823"/>
    <mergeCell ref="F1806:F1807"/>
    <mergeCell ref="F1803:F1804"/>
    <mergeCell ref="F1815:F1816"/>
    <mergeCell ref="F1797:F1798"/>
    <mergeCell ref="A1810:A1811"/>
    <mergeCell ref="B1810:B1811"/>
    <mergeCell ref="C1782:C1783"/>
    <mergeCell ref="C1784:C1785"/>
    <mergeCell ref="C1787:C1788"/>
    <mergeCell ref="C1793:C1794"/>
    <mergeCell ref="C1797:C1798"/>
    <mergeCell ref="C1799:C1800"/>
    <mergeCell ref="C1803:C1804"/>
    <mergeCell ref="C1806:C1807"/>
    <mergeCell ref="C1808:C1809"/>
    <mergeCell ref="C1810:C1811"/>
    <mergeCell ref="C1815:C1816"/>
    <mergeCell ref="A1780:A1781"/>
    <mergeCell ref="B1780:B1781"/>
    <mergeCell ref="D1780:D1781"/>
    <mergeCell ref="E1780:E1781"/>
    <mergeCell ref="G1748:G1749"/>
    <mergeCell ref="E1768:E1769"/>
    <mergeCell ref="B1748:B1749"/>
    <mergeCell ref="D1810:D1811"/>
    <mergeCell ref="A1808:A1809"/>
    <mergeCell ref="B1808:B1809"/>
    <mergeCell ref="D1808:D1809"/>
    <mergeCell ref="E1808:E1809"/>
    <mergeCell ref="E1810:E1811"/>
    <mergeCell ref="E1830:E1832"/>
    <mergeCell ref="A1821:A1823"/>
    <mergeCell ref="B1824:B1825"/>
    <mergeCell ref="D1824:D1825"/>
    <mergeCell ref="E1824:E1825"/>
    <mergeCell ref="B1821:B1823"/>
    <mergeCell ref="D1821:D1823"/>
    <mergeCell ref="E1821:E1823"/>
    <mergeCell ref="A1824:A1825"/>
    <mergeCell ref="B1815:B1816"/>
    <mergeCell ref="D1815:D1816"/>
    <mergeCell ref="E1815:E1816"/>
    <mergeCell ref="H1815:H1816"/>
    <mergeCell ref="G1815:G1816"/>
    <mergeCell ref="F1824:F1825"/>
    <mergeCell ref="G1824:G1825"/>
    <mergeCell ref="H1748:H1749"/>
    <mergeCell ref="H1750:H1751"/>
    <mergeCell ref="H1756:H1757"/>
    <mergeCell ref="H1762:H1763"/>
    <mergeCell ref="H1768:H1769"/>
    <mergeCell ref="H1810:H1811"/>
    <mergeCell ref="A1859:A1860"/>
    <mergeCell ref="B1859:B1860"/>
    <mergeCell ref="G1837:G1838"/>
    <mergeCell ref="F1840:F1841"/>
    <mergeCell ref="G1840:G1841"/>
    <mergeCell ref="D1833:D1834"/>
    <mergeCell ref="E1833:E1834"/>
    <mergeCell ref="E1839:E1841"/>
    <mergeCell ref="E1842:E1844"/>
    <mergeCell ref="H1839:H1841"/>
    <mergeCell ref="H1842:H1844"/>
    <mergeCell ref="H1874:H1876"/>
    <mergeCell ref="F1842:F1844"/>
    <mergeCell ref="G1842:G1844"/>
    <mergeCell ref="A1815:A1816"/>
    <mergeCell ref="E1929:E1930"/>
    <mergeCell ref="F1862:F1863"/>
    <mergeCell ref="G1862:G1863"/>
    <mergeCell ref="A1839:A1841"/>
    <mergeCell ref="B1839:B1841"/>
    <mergeCell ref="D1839:D1841"/>
    <mergeCell ref="H1845:H1846"/>
    <mergeCell ref="H1851:H1852"/>
    <mergeCell ref="H1856:H1857"/>
    <mergeCell ref="H1859:H1860"/>
    <mergeCell ref="F1859:F1860"/>
    <mergeCell ref="A1845:A1846"/>
    <mergeCell ref="B1845:B1846"/>
    <mergeCell ref="D1845:D1846"/>
    <mergeCell ref="E1845:E1846"/>
    <mergeCell ref="E1851:E1852"/>
    <mergeCell ref="G1851:G1852"/>
    <mergeCell ref="G1859:G1860"/>
    <mergeCell ref="A1830:A1832"/>
    <mergeCell ref="B1830:B1832"/>
    <mergeCell ref="D1830:D1832"/>
    <mergeCell ref="A1842:A1844"/>
    <mergeCell ref="B1842:B1844"/>
    <mergeCell ref="D1842:D1844"/>
    <mergeCell ref="E1924:E1925"/>
    <mergeCell ref="A1914:A1916"/>
    <mergeCell ref="B1914:B1916"/>
    <mergeCell ref="A1926:A1928"/>
    <mergeCell ref="A1912:A1913"/>
    <mergeCell ref="B1912:B1913"/>
    <mergeCell ref="D1917:D1918"/>
    <mergeCell ref="H1877:H1878"/>
    <mergeCell ref="A1851:A1852"/>
    <mergeCell ref="B1851:B1852"/>
    <mergeCell ref="D1851:D1852"/>
    <mergeCell ref="G1864:G1866"/>
    <mergeCell ref="F1864:F1866"/>
    <mergeCell ref="G1880:G1882"/>
    <mergeCell ref="F1880:F1882"/>
    <mergeCell ref="G1906:G1907"/>
    <mergeCell ref="F1906:F1907"/>
    <mergeCell ref="G1898:G1900"/>
    <mergeCell ref="F1898:F1900"/>
    <mergeCell ref="B1856:B1857"/>
    <mergeCell ref="D1856:D1857"/>
    <mergeCell ref="E1856:E1857"/>
    <mergeCell ref="F1851:F1852"/>
    <mergeCell ref="A1856:A1857"/>
    <mergeCell ref="A1996:A1997"/>
    <mergeCell ref="B1996:B1997"/>
    <mergeCell ref="D1996:D1997"/>
    <mergeCell ref="A1994:A1995"/>
    <mergeCell ref="B1994:B1995"/>
    <mergeCell ref="D1994:D1995"/>
    <mergeCell ref="A1990:A1991"/>
    <mergeCell ref="E1960:E1961"/>
    <mergeCell ref="E1964:E1965"/>
    <mergeCell ref="E1966:E1967"/>
    <mergeCell ref="E1983:E1984"/>
    <mergeCell ref="B1966:B1967"/>
    <mergeCell ref="D1966:D1967"/>
    <mergeCell ref="A1964:A1965"/>
    <mergeCell ref="B1964:B1965"/>
    <mergeCell ref="D1964:D1965"/>
    <mergeCell ref="A1960:A1961"/>
    <mergeCell ref="B1960:B1961"/>
    <mergeCell ref="E1974:E1977"/>
    <mergeCell ref="B1864:B1866"/>
    <mergeCell ref="D1864:D1866"/>
    <mergeCell ref="H1931:H1932"/>
    <mergeCell ref="H1933:H1934"/>
    <mergeCell ref="H1936:H1937"/>
    <mergeCell ref="H1944:H1945"/>
    <mergeCell ref="E1985:E1987"/>
    <mergeCell ref="A1908:A1909"/>
    <mergeCell ref="B1908:B1909"/>
    <mergeCell ref="D1908:D1909"/>
    <mergeCell ref="D1910:D1911"/>
    <mergeCell ref="B1906:B1907"/>
    <mergeCell ref="D1906:D1907"/>
    <mergeCell ref="H1946:H1947"/>
    <mergeCell ref="H1948:H1950"/>
    <mergeCell ref="H1951:H1952"/>
    <mergeCell ref="H1953:H1954"/>
    <mergeCell ref="H1955:H1956"/>
    <mergeCell ref="D1960:D1961"/>
    <mergeCell ref="A1957:A1958"/>
    <mergeCell ref="B1953:B1954"/>
    <mergeCell ref="D1953:D1954"/>
    <mergeCell ref="E1953:E1954"/>
    <mergeCell ref="B1946:B1947"/>
    <mergeCell ref="D1946:D1947"/>
    <mergeCell ref="A1944:A1945"/>
    <mergeCell ref="B1944:B1945"/>
    <mergeCell ref="D1944:D1945"/>
    <mergeCell ref="A1919:A1920"/>
    <mergeCell ref="B1919:B1920"/>
    <mergeCell ref="D1919:D1920"/>
    <mergeCell ref="B1926:B1928"/>
    <mergeCell ref="D1926:D1928"/>
    <mergeCell ref="B1924:B1925"/>
    <mergeCell ref="D1924:D1925"/>
    <mergeCell ref="A1931:A1932"/>
    <mergeCell ref="B1931:B1932"/>
    <mergeCell ref="A1906:A1907"/>
    <mergeCell ref="E1864:E1866"/>
    <mergeCell ref="A1948:A1950"/>
    <mergeCell ref="A1883:A1884"/>
    <mergeCell ref="B1883:B1884"/>
    <mergeCell ref="D1883:D1884"/>
    <mergeCell ref="A1880:A1882"/>
    <mergeCell ref="B1880:B1882"/>
    <mergeCell ref="D1880:D1882"/>
    <mergeCell ref="F1874:F1876"/>
    <mergeCell ref="G1874:G1876"/>
    <mergeCell ref="H1862:H1863"/>
    <mergeCell ref="H1864:H1866"/>
    <mergeCell ref="A1864:A1866"/>
    <mergeCell ref="B1862:B1863"/>
    <mergeCell ref="D1862:D1863"/>
    <mergeCell ref="E1862:E1863"/>
    <mergeCell ref="A1901:A1902"/>
    <mergeCell ref="B1901:B1902"/>
    <mergeCell ref="D1901:D1902"/>
    <mergeCell ref="E1901:E1902"/>
    <mergeCell ref="D1914:D1916"/>
    <mergeCell ref="A1898:A1900"/>
    <mergeCell ref="B1898:B1900"/>
    <mergeCell ref="D1898:D1900"/>
    <mergeCell ref="E1933:E1934"/>
    <mergeCell ref="E1926:E1928"/>
    <mergeCell ref="E1951:E1952"/>
    <mergeCell ref="A1862:A1863"/>
    <mergeCell ref="G1908:G1909"/>
    <mergeCell ref="R1953:R1954"/>
    <mergeCell ref="E1946:E1947"/>
    <mergeCell ref="E1948:E1950"/>
    <mergeCell ref="D1933:D1934"/>
    <mergeCell ref="H1901:H1902"/>
    <mergeCell ref="R1862:R1863"/>
    <mergeCell ref="I1865:I1866"/>
    <mergeCell ref="D1894:D1895"/>
    <mergeCell ref="A1910:A1911"/>
    <mergeCell ref="I1927:I1928"/>
    <mergeCell ref="J1927:J1928"/>
    <mergeCell ref="B1910:B1911"/>
    <mergeCell ref="A1917:A1918"/>
    <mergeCell ref="B1917:B1918"/>
    <mergeCell ref="E1894:E1895"/>
    <mergeCell ref="E1898:E1900"/>
    <mergeCell ref="E1908:E1909"/>
    <mergeCell ref="E1910:E1911"/>
    <mergeCell ref="E1914:E1916"/>
    <mergeCell ref="E1917:E1918"/>
    <mergeCell ref="E1919:E1920"/>
    <mergeCell ref="E1922:E1923"/>
    <mergeCell ref="B1948:B1950"/>
    <mergeCell ref="D1948:D1950"/>
    <mergeCell ref="B1951:B1952"/>
    <mergeCell ref="A1894:A1895"/>
    <mergeCell ref="B1894:B1895"/>
    <mergeCell ref="E1906:E1907"/>
    <mergeCell ref="D1929:D1930"/>
    <mergeCell ref="A1946:A1947"/>
    <mergeCell ref="A1936:A1937"/>
    <mergeCell ref="B1936:B1937"/>
    <mergeCell ref="A1951:A1952"/>
    <mergeCell ref="D1936:D1937"/>
    <mergeCell ref="F1933:F1934"/>
    <mergeCell ref="G1933:G1934"/>
    <mergeCell ref="E1936:E1937"/>
    <mergeCell ref="D2010:D2011"/>
    <mergeCell ref="E2010:E2011"/>
    <mergeCell ref="A1985:A1987"/>
    <mergeCell ref="D1985:D1987"/>
    <mergeCell ref="A1922:A1923"/>
    <mergeCell ref="B1922:B1923"/>
    <mergeCell ref="D1922:D1923"/>
    <mergeCell ref="A1966:A1967"/>
    <mergeCell ref="D1951:D1952"/>
    <mergeCell ref="A1924:A1925"/>
    <mergeCell ref="A1953:A1954"/>
    <mergeCell ref="D1931:D1932"/>
    <mergeCell ref="A1929:A1930"/>
    <mergeCell ref="A1933:A1934"/>
    <mergeCell ref="B1933:B1934"/>
    <mergeCell ref="B1929:B1930"/>
    <mergeCell ref="A2010:A2011"/>
    <mergeCell ref="B2000:B2002"/>
    <mergeCell ref="D2000:D2002"/>
    <mergeCell ref="E2000:E2002"/>
    <mergeCell ref="E1955:E1956"/>
    <mergeCell ref="E1957:E1958"/>
    <mergeCell ref="C1964:C1965"/>
    <mergeCell ref="C1966:C1967"/>
    <mergeCell ref="C1968:C1969"/>
    <mergeCell ref="C1970:C1972"/>
    <mergeCell ref="C1974:C1977"/>
    <mergeCell ref="C1978:C1980"/>
    <mergeCell ref="C1981:C1982"/>
    <mergeCell ref="C1983:C1984"/>
    <mergeCell ref="B1957:B1958"/>
    <mergeCell ref="D1957:D1958"/>
    <mergeCell ref="A1955:A1956"/>
    <mergeCell ref="D1981:D1982"/>
    <mergeCell ref="A1978:A1980"/>
    <mergeCell ref="B1978:B1980"/>
    <mergeCell ref="D1978:D1980"/>
    <mergeCell ref="A1974:A1977"/>
    <mergeCell ref="B1974:B1977"/>
    <mergeCell ref="D1974:D1977"/>
    <mergeCell ref="A1968:A1969"/>
    <mergeCell ref="B1968:B1969"/>
    <mergeCell ref="D1968:D1969"/>
    <mergeCell ref="A1970:A1972"/>
    <mergeCell ref="A1981:A1982"/>
    <mergeCell ref="D2004:D2006"/>
    <mergeCell ref="A2000:A2002"/>
    <mergeCell ref="E1970:E1972"/>
    <mergeCell ref="C1985:C1987"/>
    <mergeCell ref="C1990:C1991"/>
    <mergeCell ref="C1994:C1995"/>
    <mergeCell ref="C1996:C1997"/>
    <mergeCell ref="C1998:C1999"/>
    <mergeCell ref="C2000:C2002"/>
    <mergeCell ref="C2004:C2006"/>
    <mergeCell ref="E1996:E1997"/>
    <mergeCell ref="A1998:A1999"/>
    <mergeCell ref="B1998:B1999"/>
    <mergeCell ref="E1944:E1945"/>
    <mergeCell ref="E1931:E1932"/>
    <mergeCell ref="H1978:H1980"/>
    <mergeCell ref="H1981:H1982"/>
    <mergeCell ref="H1983:H1984"/>
    <mergeCell ref="B1981:B1982"/>
    <mergeCell ref="E1968:E1969"/>
    <mergeCell ref="E1978:E1980"/>
    <mergeCell ref="E1981:E1982"/>
    <mergeCell ref="N1975:N1977"/>
    <mergeCell ref="O1975:O1977"/>
    <mergeCell ref="R1975:R1977"/>
    <mergeCell ref="P1975:P1977"/>
    <mergeCell ref="Q1975:Q1977"/>
    <mergeCell ref="B1970:B1972"/>
    <mergeCell ref="L1975:L1977"/>
    <mergeCell ref="M1975:M1977"/>
    <mergeCell ref="H1968:H1969"/>
    <mergeCell ref="H1970:H1972"/>
    <mergeCell ref="H1974:H1977"/>
    <mergeCell ref="D1970:D1972"/>
    <mergeCell ref="A1983:A1984"/>
    <mergeCell ref="B1983:B1984"/>
    <mergeCell ref="D1983:D1984"/>
    <mergeCell ref="F1983:F1984"/>
    <mergeCell ref="G1983:G1984"/>
    <mergeCell ref="F1978:F1980"/>
    <mergeCell ref="G1978:G1980"/>
    <mergeCell ref="F1936:F1937"/>
    <mergeCell ref="G1936:G1937"/>
    <mergeCell ref="L1971:L1972"/>
    <mergeCell ref="M1951:M1952"/>
    <mergeCell ref="K1951:K1952"/>
    <mergeCell ref="L1951:L1952"/>
    <mergeCell ref="K1971:K1972"/>
    <mergeCell ref="B1955:B1956"/>
    <mergeCell ref="D1955:D1956"/>
    <mergeCell ref="I1946:I1947"/>
    <mergeCell ref="J1946:J1947"/>
    <mergeCell ref="K1946:K1947"/>
    <mergeCell ref="L1946:L1947"/>
    <mergeCell ref="M1946:M1947"/>
    <mergeCell ref="N1946:N1947"/>
    <mergeCell ref="O1946:O1947"/>
    <mergeCell ref="R1946:R1947"/>
    <mergeCell ref="R1951:R1952"/>
    <mergeCell ref="I1953:I1954"/>
    <mergeCell ref="J1953:J1954"/>
    <mergeCell ref="K1953:K1954"/>
    <mergeCell ref="G1955:G1956"/>
    <mergeCell ref="N1951:N1952"/>
    <mergeCell ref="O1951:O1952"/>
    <mergeCell ref="H1957:H1958"/>
    <mergeCell ref="H1960:H1961"/>
    <mergeCell ref="J1951:J1952"/>
    <mergeCell ref="G1996:G1997"/>
    <mergeCell ref="F1996:F1997"/>
    <mergeCell ref="F1955:F1956"/>
    <mergeCell ref="A2054:A2055"/>
    <mergeCell ref="B2054:B2055"/>
    <mergeCell ref="D2054:D2055"/>
    <mergeCell ref="I2025:I2026"/>
    <mergeCell ref="J2025:J2026"/>
    <mergeCell ref="F2054:F2055"/>
    <mergeCell ref="G2054:G2055"/>
    <mergeCell ref="P1986:P1987"/>
    <mergeCell ref="Q1986:Q1987"/>
    <mergeCell ref="P1996:P1997"/>
    <mergeCell ref="Q1996:Q1997"/>
    <mergeCell ref="P2000:P2002"/>
    <mergeCell ref="Q2000:Q2002"/>
    <mergeCell ref="P2010:P2011"/>
    <mergeCell ref="Q2010:Q2011"/>
    <mergeCell ref="P2025:P2026"/>
    <mergeCell ref="Q2025:Q2026"/>
    <mergeCell ref="P2027:P2029"/>
    <mergeCell ref="Q2027:Q2029"/>
    <mergeCell ref="B1985:B1987"/>
    <mergeCell ref="A2008:A2009"/>
    <mergeCell ref="B2008:B2009"/>
    <mergeCell ref="D2008:D2009"/>
    <mergeCell ref="B1990:B1991"/>
    <mergeCell ref="D1990:D1991"/>
    <mergeCell ref="E1990:E1991"/>
    <mergeCell ref="F2004:F2006"/>
    <mergeCell ref="G2004:G2006"/>
    <mergeCell ref="F1998:F1999"/>
    <mergeCell ref="G1998:G1999"/>
    <mergeCell ref="F1994:F1995"/>
    <mergeCell ref="G1994:G1995"/>
    <mergeCell ref="G1990:G1991"/>
    <mergeCell ref="E1994:E1995"/>
    <mergeCell ref="A2004:A2006"/>
    <mergeCell ref="B2004:B2006"/>
    <mergeCell ref="A2012:A2014"/>
    <mergeCell ref="B2012:B2014"/>
    <mergeCell ref="B2010:B2011"/>
    <mergeCell ref="O2033:O2035"/>
    <mergeCell ref="I2048:I2050"/>
    <mergeCell ref="J2048:J2050"/>
    <mergeCell ref="K2048:K2050"/>
    <mergeCell ref="E2054:E2055"/>
    <mergeCell ref="I1996:I1997"/>
    <mergeCell ref="J1996:J1997"/>
    <mergeCell ref="K1996:K1997"/>
    <mergeCell ref="L1996:L1997"/>
    <mergeCell ref="M1996:M1997"/>
    <mergeCell ref="M2033:M2035"/>
    <mergeCell ref="N2033:N2035"/>
    <mergeCell ref="P2037:P2038"/>
    <mergeCell ref="Q2037:Q2038"/>
    <mergeCell ref="C2008:C2009"/>
    <mergeCell ref="C2010:C2011"/>
    <mergeCell ref="C2012:C2014"/>
    <mergeCell ref="C2019:C2021"/>
    <mergeCell ref="C2024:C2026"/>
    <mergeCell ref="C2027:C2029"/>
    <mergeCell ref="C2033:C2035"/>
    <mergeCell ref="C2037:C2038"/>
    <mergeCell ref="F211:F212"/>
    <mergeCell ref="G211:G212"/>
    <mergeCell ref="F165:F166"/>
    <mergeCell ref="G165:G166"/>
    <mergeCell ref="F163:F164"/>
    <mergeCell ref="G163:G164"/>
    <mergeCell ref="F190:F191"/>
    <mergeCell ref="G190:G191"/>
    <mergeCell ref="F187:F188"/>
    <mergeCell ref="G187:G188"/>
    <mergeCell ref="F455:F456"/>
    <mergeCell ref="G455:G456"/>
    <mergeCell ref="F461:F462"/>
    <mergeCell ref="G461:G462"/>
    <mergeCell ref="F464:F465"/>
    <mergeCell ref="G464:G465"/>
    <mergeCell ref="F506:F507"/>
    <mergeCell ref="G506:G507"/>
    <mergeCell ref="F515:F516"/>
    <mergeCell ref="G515:G516"/>
    <mergeCell ref="F538:F539"/>
    <mergeCell ref="G538:G539"/>
    <mergeCell ref="F550:F551"/>
    <mergeCell ref="G550:G551"/>
    <mergeCell ref="I1975:I1977"/>
    <mergeCell ref="J1975:J1977"/>
    <mergeCell ref="I1971:I1972"/>
    <mergeCell ref="J1971:J1972"/>
    <mergeCell ref="J1155:J1156"/>
    <mergeCell ref="H226:H228"/>
    <mergeCell ref="H234:H237"/>
    <mergeCell ref="H240:H242"/>
    <mergeCell ref="H248:H250"/>
    <mergeCell ref="H251:H252"/>
    <mergeCell ref="H254:H255"/>
    <mergeCell ref="H257:H259"/>
    <mergeCell ref="H261:H264"/>
    <mergeCell ref="I227:I228"/>
    <mergeCell ref="I235:I237"/>
    <mergeCell ref="F257:F259"/>
    <mergeCell ref="G236:G237"/>
    <mergeCell ref="G257:G259"/>
    <mergeCell ref="H1705:H1706"/>
    <mergeCell ref="H1719:H1720"/>
    <mergeCell ref="H1723:H1725"/>
    <mergeCell ref="H1727:H1728"/>
    <mergeCell ref="I1724:I1725"/>
    <mergeCell ref="J1724:J1725"/>
    <mergeCell ref="J732:J733"/>
    <mergeCell ref="H1787:H1788"/>
    <mergeCell ref="H1793:H1794"/>
    <mergeCell ref="F909:F910"/>
    <mergeCell ref="G909:G910"/>
    <mergeCell ref="G1169:G1170"/>
    <mergeCell ref="G1158:G1160"/>
    <mergeCell ref="G1177:G1178"/>
    <mergeCell ref="G1208:G1209"/>
    <mergeCell ref="J1856:J1857"/>
    <mergeCell ref="F1279:F1280"/>
    <mergeCell ref="G1279:G1280"/>
    <mergeCell ref="F1282:F1283"/>
    <mergeCell ref="I701:I703"/>
    <mergeCell ref="J701:J703"/>
    <mergeCell ref="H1338:H1340"/>
    <mergeCell ref="S137:S138"/>
    <mergeCell ref="G1808:G1809"/>
    <mergeCell ref="F1810:F1811"/>
    <mergeCell ref="G1810:G1811"/>
    <mergeCell ref="F1831:F1832"/>
    <mergeCell ref="G1831:G1832"/>
    <mergeCell ref="F1612:F1613"/>
    <mergeCell ref="G1612:G1613"/>
    <mergeCell ref="F1626:F1627"/>
    <mergeCell ref="G1626:G1627"/>
    <mergeCell ref="F1646:F1647"/>
    <mergeCell ref="G1646:G1647"/>
    <mergeCell ref="F1837:F1838"/>
    <mergeCell ref="M1408:M1410"/>
    <mergeCell ref="N1408:N1410"/>
    <mergeCell ref="O1408:O1410"/>
    <mergeCell ref="R1408:R1410"/>
    <mergeCell ref="G1678:G1679"/>
    <mergeCell ref="G1696:G1697"/>
    <mergeCell ref="F1699:F1700"/>
    <mergeCell ref="G1699:G1700"/>
    <mergeCell ref="K1672:K1675"/>
    <mergeCell ref="F1140:F1141"/>
    <mergeCell ref="G1140:G1141"/>
    <mergeCell ref="F1028:F1029"/>
    <mergeCell ref="G1028:G1029"/>
    <mergeCell ref="F1030:F1031"/>
    <mergeCell ref="G1030:G1031"/>
    <mergeCell ref="F1039:F1040"/>
    <mergeCell ref="G853:G855"/>
    <mergeCell ref="G1392:G1393"/>
    <mergeCell ref="F1396:F1397"/>
    <mergeCell ref="G1396:G1397"/>
    <mergeCell ref="F1398:F1399"/>
    <mergeCell ref="G1398:G1399"/>
    <mergeCell ref="F872:F873"/>
    <mergeCell ref="G872:G873"/>
    <mergeCell ref="F875:F876"/>
    <mergeCell ref="G875:G876"/>
    <mergeCell ref="F882:F883"/>
    <mergeCell ref="G882:G883"/>
    <mergeCell ref="F891:F892"/>
    <mergeCell ref="F240:F242"/>
    <mergeCell ref="G240:G242"/>
    <mergeCell ref="J1821:J1823"/>
    <mergeCell ref="K1821:K1823"/>
    <mergeCell ref="L1821:L1823"/>
    <mergeCell ref="M1821:M1823"/>
    <mergeCell ref="N1821:N1823"/>
    <mergeCell ref="O1821:O1823"/>
    <mergeCell ref="R1821:R1823"/>
    <mergeCell ref="I1824:I1825"/>
    <mergeCell ref="J1824:J1825"/>
    <mergeCell ref="J176:J177"/>
    <mergeCell ref="M1072:M1073"/>
    <mergeCell ref="F143:F144"/>
    <mergeCell ref="G143:G144"/>
    <mergeCell ref="F172:F173"/>
    <mergeCell ref="L1638:L1639"/>
    <mergeCell ref="F1357:F1359"/>
    <mergeCell ref="G1357:G1359"/>
    <mergeCell ref="M1440:M1441"/>
    <mergeCell ref="F1305:F1306"/>
    <mergeCell ref="K1339:K1340"/>
    <mergeCell ref="U67:U69"/>
    <mergeCell ref="V67:V69"/>
    <mergeCell ref="W67:W69"/>
    <mergeCell ref="U296:U297"/>
    <mergeCell ref="W296:W297"/>
    <mergeCell ref="U336:U337"/>
    <mergeCell ref="V336:V337"/>
    <mergeCell ref="W336:W337"/>
    <mergeCell ref="J379:J380"/>
    <mergeCell ref="K309:K310"/>
    <mergeCell ref="L309:L310"/>
    <mergeCell ref="M309:M310"/>
    <mergeCell ref="N309:N310"/>
    <mergeCell ref="I359:I360"/>
    <mergeCell ref="N333:N334"/>
    <mergeCell ref="O333:O334"/>
    <mergeCell ref="R333:R334"/>
    <mergeCell ref="K227:K228"/>
    <mergeCell ref="L227:L228"/>
    <mergeCell ref="M227:M228"/>
    <mergeCell ref="O227:O228"/>
    <mergeCell ref="R227:R228"/>
    <mergeCell ref="K235:K237"/>
    <mergeCell ref="L235:L237"/>
    <mergeCell ref="M235:M237"/>
    <mergeCell ref="N235:N237"/>
    <mergeCell ref="O235:O237"/>
    <mergeCell ref="R235:R237"/>
    <mergeCell ref="J359:J360"/>
    <mergeCell ref="K359:K360"/>
    <mergeCell ref="L359:L360"/>
    <mergeCell ref="M359:M360"/>
    <mergeCell ref="N359:N360"/>
    <mergeCell ref="O359:O360"/>
    <mergeCell ref="R359:R360"/>
    <mergeCell ref="J309:J310"/>
    <mergeCell ref="J227:J228"/>
    <mergeCell ref="J235:J237"/>
    <mergeCell ref="R327:R329"/>
    <mergeCell ref="J333:J334"/>
    <mergeCell ref="K333:K334"/>
    <mergeCell ref="L333:L334"/>
    <mergeCell ref="M333:M334"/>
    <mergeCell ref="I333:I334"/>
    <mergeCell ref="I288:I290"/>
    <mergeCell ref="J288:J290"/>
    <mergeCell ref="K288:K290"/>
    <mergeCell ref="L288:L290"/>
    <mergeCell ref="R88:R89"/>
    <mergeCell ref="I90:I92"/>
    <mergeCell ref="T320:T321"/>
    <mergeCell ref="N288:N290"/>
    <mergeCell ref="O288:O290"/>
    <mergeCell ref="R90:R92"/>
    <mergeCell ref="I88:I89"/>
    <mergeCell ref="J88:J89"/>
    <mergeCell ref="K88:K89"/>
    <mergeCell ref="P74:P75"/>
    <mergeCell ref="I309:I310"/>
    <mergeCell ref="R117:R118"/>
    <mergeCell ref="I176:I177"/>
    <mergeCell ref="K198:K199"/>
    <mergeCell ref="I109:I111"/>
    <mergeCell ref="S369:S372"/>
    <mergeCell ref="S50:S51"/>
    <mergeCell ref="S52:S53"/>
    <mergeCell ref="S55:S56"/>
    <mergeCell ref="S59:S60"/>
    <mergeCell ref="S61:S62"/>
    <mergeCell ref="S63:S64"/>
    <mergeCell ref="S67:S69"/>
    <mergeCell ref="S72:S73"/>
    <mergeCell ref="S74:S75"/>
    <mergeCell ref="S76:S77"/>
    <mergeCell ref="S78:S79"/>
    <mergeCell ref="S80:S81"/>
    <mergeCell ref="S84:S85"/>
    <mergeCell ref="S88:S89"/>
    <mergeCell ref="S90:S92"/>
    <mergeCell ref="S93:S94"/>
    <mergeCell ref="S95:S97"/>
    <mergeCell ref="S98:S99"/>
    <mergeCell ref="S101:S102"/>
    <mergeCell ref="N88:N89"/>
    <mergeCell ref="T234:T237"/>
    <mergeCell ref="T74:T75"/>
    <mergeCell ref="T133:T135"/>
    <mergeCell ref="U133:U135"/>
    <mergeCell ref="V296:V297"/>
    <mergeCell ref="I59:I60"/>
    <mergeCell ref="I78:I79"/>
    <mergeCell ref="J78:J79"/>
    <mergeCell ref="K78:K79"/>
    <mergeCell ref="L78:L79"/>
    <mergeCell ref="M78:M79"/>
    <mergeCell ref="N78:N79"/>
    <mergeCell ref="O78:O79"/>
    <mergeCell ref="R78:R79"/>
    <mergeCell ref="I74:I75"/>
    <mergeCell ref="J74:J75"/>
    <mergeCell ref="K74:K75"/>
    <mergeCell ref="L74:L75"/>
    <mergeCell ref="M74:M75"/>
    <mergeCell ref="N74:N75"/>
    <mergeCell ref="O74:O75"/>
    <mergeCell ref="R74:R75"/>
    <mergeCell ref="K176:K177"/>
    <mergeCell ref="L176:L177"/>
    <mergeCell ref="M176:M177"/>
    <mergeCell ref="N176:N177"/>
    <mergeCell ref="O176:O177"/>
    <mergeCell ref="R176:R177"/>
    <mergeCell ref="I134:I135"/>
    <mergeCell ref="J134:J135"/>
    <mergeCell ref="K134:K135"/>
    <mergeCell ref="L134:L135"/>
    <mergeCell ref="M134:M135"/>
    <mergeCell ref="N134:N135"/>
    <mergeCell ref="S122:S123"/>
    <mergeCell ref="S125:S126"/>
    <mergeCell ref="S127:S129"/>
    <mergeCell ref="S131:S132"/>
    <mergeCell ref="S133:S135"/>
    <mergeCell ref="L198:L199"/>
    <mergeCell ref="M198:M199"/>
    <mergeCell ref="N198:N199"/>
    <mergeCell ref="O198:O199"/>
    <mergeCell ref="R198:R199"/>
    <mergeCell ref="P26:P27"/>
    <mergeCell ref="Q26:Q27"/>
    <mergeCell ref="S13:S14"/>
    <mergeCell ref="F376:F377"/>
    <mergeCell ref="G376:G377"/>
    <mergeCell ref="F390:F391"/>
    <mergeCell ref="G390:G391"/>
    <mergeCell ref="F407:F408"/>
    <mergeCell ref="G407:G408"/>
    <mergeCell ref="F429:F430"/>
    <mergeCell ref="G429:G430"/>
    <mergeCell ref="F365:F367"/>
    <mergeCell ref="G365:G367"/>
    <mergeCell ref="F296:F297"/>
    <mergeCell ref="G296:G297"/>
    <mergeCell ref="F307:F308"/>
    <mergeCell ref="G307:G308"/>
    <mergeCell ref="F312:F313"/>
    <mergeCell ref="G312:G313"/>
    <mergeCell ref="F317:F318"/>
    <mergeCell ref="G317:G318"/>
    <mergeCell ref="F320:F321"/>
    <mergeCell ref="G320:G321"/>
    <mergeCell ref="F336:F337"/>
    <mergeCell ref="G336:G337"/>
    <mergeCell ref="F340:F341"/>
    <mergeCell ref="G340:G341"/>
    <mergeCell ref="F249:F250"/>
    <mergeCell ref="G249:G250"/>
    <mergeCell ref="F251:F252"/>
    <mergeCell ref="G251:G252"/>
    <mergeCell ref="J109:J111"/>
    <mergeCell ref="K109:K111"/>
    <mergeCell ref="L109:L111"/>
    <mergeCell ref="M109:M111"/>
    <mergeCell ref="N109:N111"/>
    <mergeCell ref="I117:I118"/>
    <mergeCell ref="J117:J118"/>
    <mergeCell ref="K117:K118"/>
    <mergeCell ref="L117:L118"/>
    <mergeCell ref="M117:M118"/>
    <mergeCell ref="N117:N118"/>
    <mergeCell ref="N227:N228"/>
    <mergeCell ref="L420:L422"/>
    <mergeCell ref="M420:M422"/>
    <mergeCell ref="N420:N422"/>
    <mergeCell ref="H307:H308"/>
    <mergeCell ref="H309:H310"/>
    <mergeCell ref="H312:H313"/>
    <mergeCell ref="H317:H318"/>
    <mergeCell ref="H320:H321"/>
    <mergeCell ref="H327:H329"/>
    <mergeCell ref="H332:H334"/>
    <mergeCell ref="H336:H337"/>
    <mergeCell ref="H340:H341"/>
    <mergeCell ref="H344:H345"/>
    <mergeCell ref="H349:H351"/>
    <mergeCell ref="H359:H360"/>
    <mergeCell ref="H361:H362"/>
    <mergeCell ref="H365:H367"/>
    <mergeCell ref="H115:H116"/>
    <mergeCell ref="H117:H118"/>
    <mergeCell ref="M288:M290"/>
    <mergeCell ref="P288:P290"/>
    <mergeCell ref="K1061:K1062"/>
    <mergeCell ref="L1061:L1062"/>
    <mergeCell ref="M1061:M1062"/>
    <mergeCell ref="I1015:I1017"/>
    <mergeCell ref="J1015:J1017"/>
    <mergeCell ref="H875:H876"/>
    <mergeCell ref="F1293:F1294"/>
    <mergeCell ref="G1258:G1259"/>
    <mergeCell ref="F1258:F1259"/>
    <mergeCell ref="H980:H981"/>
    <mergeCell ref="H983:H984"/>
    <mergeCell ref="H1033:H1035"/>
    <mergeCell ref="H1173:H1174"/>
    <mergeCell ref="H1177:H1178"/>
    <mergeCell ref="J1001:J1003"/>
    <mergeCell ref="K1001:K1003"/>
    <mergeCell ref="L1001:L1003"/>
    <mergeCell ref="M1001:M1003"/>
    <mergeCell ref="M1638:M1639"/>
    <mergeCell ref="F1226:F1227"/>
    <mergeCell ref="H1626:H1627"/>
    <mergeCell ref="H1407:H1410"/>
    <mergeCell ref="H1411:H1412"/>
    <mergeCell ref="H1425:H1426"/>
    <mergeCell ref="I1351:I1355"/>
    <mergeCell ref="J1351:J1355"/>
    <mergeCell ref="K1351:K1355"/>
    <mergeCell ref="L1339:L1340"/>
    <mergeCell ref="G1330:G1331"/>
    <mergeCell ref="F1326:F1329"/>
    <mergeCell ref="G1326:G1329"/>
    <mergeCell ref="G1313:G1314"/>
    <mergeCell ref="F1319:F1320"/>
    <mergeCell ref="G1319:G1320"/>
    <mergeCell ref="F1303:F1304"/>
    <mergeCell ref="G1303:G1304"/>
    <mergeCell ref="G1307:G1308"/>
    <mergeCell ref="J1583:J1584"/>
    <mergeCell ref="K1583:K1584"/>
    <mergeCell ref="L1583:L1584"/>
    <mergeCell ref="K1638:K1639"/>
    <mergeCell ref="J1503:J1504"/>
    <mergeCell ref="M1351:M1355"/>
    <mergeCell ref="M1226:M1227"/>
    <mergeCell ref="H956:H957"/>
    <mergeCell ref="F1361:F1362"/>
    <mergeCell ref="G1361:G1362"/>
    <mergeCell ref="F1363:F1364"/>
    <mergeCell ref="I1631:I1632"/>
    <mergeCell ref="L1474:L1476"/>
    <mergeCell ref="J1339:J1340"/>
    <mergeCell ref="H1487:H1488"/>
    <mergeCell ref="H1489:H1490"/>
    <mergeCell ref="H1498:H1501"/>
    <mergeCell ref="H1502:H1504"/>
    <mergeCell ref="H1248:H1249"/>
    <mergeCell ref="I1231:I1232"/>
    <mergeCell ref="J1231:J1232"/>
    <mergeCell ref="J965:J966"/>
    <mergeCell ref="K965:K966"/>
    <mergeCell ref="G929:G930"/>
    <mergeCell ref="I1262:I1263"/>
    <mergeCell ref="H1430:H1431"/>
    <mergeCell ref="H951:H953"/>
    <mergeCell ref="H1001:H1003"/>
    <mergeCell ref="L952:L953"/>
    <mergeCell ref="M952:M953"/>
    <mergeCell ref="I839:I840"/>
    <mergeCell ref="F853:F855"/>
    <mergeCell ref="I1012:I1013"/>
    <mergeCell ref="I965:I966"/>
    <mergeCell ref="H900:H901"/>
    <mergeCell ref="J1012:J1013"/>
    <mergeCell ref="K1012:K1013"/>
    <mergeCell ref="I807:I808"/>
    <mergeCell ref="H911:H912"/>
    <mergeCell ref="H914:H915"/>
    <mergeCell ref="H916:H917"/>
    <mergeCell ref="H920:H921"/>
    <mergeCell ref="H922:H923"/>
    <mergeCell ref="G900:G901"/>
    <mergeCell ref="F905:F906"/>
    <mergeCell ref="G905:G906"/>
    <mergeCell ref="F907:F908"/>
    <mergeCell ref="G907:G908"/>
    <mergeCell ref="F1224:F1225"/>
    <mergeCell ref="G1224:G1225"/>
    <mergeCell ref="F1234:F1235"/>
    <mergeCell ref="G1234:G1235"/>
    <mergeCell ref="F1248:F1249"/>
    <mergeCell ref="G1248:G1249"/>
    <mergeCell ref="J1226:J1227"/>
    <mergeCell ref="M1012:M1013"/>
    <mergeCell ref="I794:I796"/>
    <mergeCell ref="J794:J796"/>
    <mergeCell ref="K794:K796"/>
    <mergeCell ref="L794:L796"/>
    <mergeCell ref="M794:M796"/>
    <mergeCell ref="F843:F845"/>
    <mergeCell ref="G843:G845"/>
    <mergeCell ref="G856:G858"/>
    <mergeCell ref="F886:F887"/>
    <mergeCell ref="M1007:M1008"/>
    <mergeCell ref="K961:K964"/>
    <mergeCell ref="L961:L964"/>
    <mergeCell ref="L839:L840"/>
    <mergeCell ref="I914:I915"/>
    <mergeCell ref="I1007:I1008"/>
    <mergeCell ref="I976:I977"/>
    <mergeCell ref="I1072:I1073"/>
    <mergeCell ref="J1072:J1073"/>
    <mergeCell ref="M1045:M1047"/>
    <mergeCell ref="L971:L972"/>
    <mergeCell ref="M971:M972"/>
    <mergeCell ref="J1091:J1092"/>
    <mergeCell ref="K1091:K1092"/>
    <mergeCell ref="F1111:F1112"/>
    <mergeCell ref="G1111:G1112"/>
    <mergeCell ref="H1090:H1092"/>
    <mergeCell ref="H1097:H1100"/>
    <mergeCell ref="H1105:H1109"/>
    <mergeCell ref="J1045:J1047"/>
    <mergeCell ref="K1045:K1047"/>
    <mergeCell ref="L1045:L1047"/>
    <mergeCell ref="H1169:H1170"/>
    <mergeCell ref="K1226:K1227"/>
    <mergeCell ref="I1061:I1062"/>
    <mergeCell ref="J1061:J1062"/>
    <mergeCell ref="I379:I380"/>
    <mergeCell ref="G1919:G1920"/>
    <mergeCell ref="F1924:F1925"/>
    <mergeCell ref="G1924:G1925"/>
    <mergeCell ref="H1672:H1675"/>
    <mergeCell ref="H1646:H1647"/>
    <mergeCell ref="H1651:H1652"/>
    <mergeCell ref="H1657:H1659"/>
    <mergeCell ref="H1662:H1663"/>
    <mergeCell ref="G1478:G1479"/>
    <mergeCell ref="H1316:H1318"/>
    <mergeCell ref="H1319:H1320"/>
    <mergeCell ref="H1322:H1323"/>
    <mergeCell ref="I1474:I1476"/>
    <mergeCell ref="I1311:I1312"/>
    <mergeCell ref="G891:G892"/>
    <mergeCell ref="F896:F897"/>
    <mergeCell ref="I1821:I1823"/>
    <mergeCell ref="F1471:F1472"/>
    <mergeCell ref="G1471:G1472"/>
    <mergeCell ref="G1797:G1798"/>
    <mergeCell ref="H1797:H1798"/>
    <mergeCell ref="H1799:H1800"/>
    <mergeCell ref="I420:I422"/>
    <mergeCell ref="I424:I426"/>
    <mergeCell ref="G1430:G1431"/>
    <mergeCell ref="I1856:I1857"/>
    <mergeCell ref="F1908:F1909"/>
    <mergeCell ref="H1588:H1589"/>
    <mergeCell ref="H1597:H1598"/>
    <mergeCell ref="H1600:H1601"/>
    <mergeCell ref="H1605:H1606"/>
    <mergeCell ref="I1583:I1584"/>
    <mergeCell ref="H1572:H1573"/>
    <mergeCell ref="H1471:H1472"/>
    <mergeCell ref="G1508:G1509"/>
    <mergeCell ref="F1514:F1515"/>
    <mergeCell ref="G1514:G1515"/>
    <mergeCell ref="G1570:G1571"/>
    <mergeCell ref="I1862:I1863"/>
    <mergeCell ref="I1748:I1749"/>
    <mergeCell ref="I1045:I1047"/>
    <mergeCell ref="H597:H599"/>
    <mergeCell ref="H1195:H1197"/>
    <mergeCell ref="F1910:F1911"/>
    <mergeCell ref="G1910:G1911"/>
    <mergeCell ref="F1917:F1918"/>
    <mergeCell ref="G1917:G1918"/>
    <mergeCell ref="F1919:F1920"/>
    <mergeCell ref="F1914:F1916"/>
    <mergeCell ref="G1914:G1916"/>
    <mergeCell ref="I1339:I1340"/>
    <mergeCell ref="F1480:F1481"/>
    <mergeCell ref="G1480:G1481"/>
    <mergeCell ref="F1485:F1486"/>
    <mergeCell ref="G1485:G1486"/>
    <mergeCell ref="G1716:G1717"/>
    <mergeCell ref="F1727:F1728"/>
    <mergeCell ref="G1462:G1463"/>
    <mergeCell ref="F1464:F1465"/>
    <mergeCell ref="G1464:G1465"/>
    <mergeCell ref="G1572:G1573"/>
    <mergeCell ref="H1437:H1438"/>
    <mergeCell ref="H909:H910"/>
    <mergeCell ref="M729:M730"/>
    <mergeCell ref="N729:N730"/>
    <mergeCell ref="N754:N755"/>
    <mergeCell ref="K1015:K1017"/>
    <mergeCell ref="L1015:L1017"/>
    <mergeCell ref="M961:M964"/>
    <mergeCell ref="N961:N964"/>
    <mergeCell ref="J916:J917"/>
    <mergeCell ref="K916:K917"/>
    <mergeCell ref="L916:L917"/>
    <mergeCell ref="M916:M917"/>
    <mergeCell ref="N916:N917"/>
    <mergeCell ref="J924:J926"/>
    <mergeCell ref="K924:K926"/>
    <mergeCell ref="L924:L926"/>
    <mergeCell ref="M924:M926"/>
    <mergeCell ref="N924:N926"/>
    <mergeCell ref="J952:J953"/>
    <mergeCell ref="K952:K953"/>
    <mergeCell ref="I1155:I1156"/>
    <mergeCell ref="I1226:I1227"/>
    <mergeCell ref="L1206:L1207"/>
    <mergeCell ref="M1206:M1207"/>
    <mergeCell ref="I1001:I1003"/>
    <mergeCell ref="I1166:I1167"/>
    <mergeCell ref="M756:M757"/>
    <mergeCell ref="N756:N757"/>
    <mergeCell ref="G1142:G1143"/>
    <mergeCell ref="F1114:F1116"/>
    <mergeCell ref="G1114:G1116"/>
    <mergeCell ref="I729:I730"/>
    <mergeCell ref="I916:I917"/>
    <mergeCell ref="I924:I926"/>
    <mergeCell ref="I952:I953"/>
    <mergeCell ref="N1061:N1062"/>
    <mergeCell ref="N1012:N1013"/>
    <mergeCell ref="N794:N796"/>
    <mergeCell ref="N1007:N1008"/>
    <mergeCell ref="J976:J977"/>
    <mergeCell ref="K976:K977"/>
    <mergeCell ref="L976:L977"/>
    <mergeCell ref="M976:M977"/>
    <mergeCell ref="N976:N977"/>
    <mergeCell ref="K1007:K1008"/>
    <mergeCell ref="H905:H906"/>
    <mergeCell ref="H907:H908"/>
    <mergeCell ref="H1111:H1112"/>
    <mergeCell ref="H1117:H1118"/>
    <mergeCell ref="F1085:F1086"/>
    <mergeCell ref="G1085:G1086"/>
    <mergeCell ref="J807:J808"/>
    <mergeCell ref="K807:K808"/>
    <mergeCell ref="L807:L808"/>
    <mergeCell ref="M807:M808"/>
    <mergeCell ref="H839:H840"/>
    <mergeCell ref="N1226:N1227"/>
    <mergeCell ref="H961:H964"/>
    <mergeCell ref="M1015:M1017"/>
    <mergeCell ref="N1015:N1017"/>
    <mergeCell ref="I911:I912"/>
    <mergeCell ref="J911:J912"/>
    <mergeCell ref="I774:I775"/>
    <mergeCell ref="I782:I784"/>
    <mergeCell ref="H948:H949"/>
    <mergeCell ref="J615:J616"/>
    <mergeCell ref="M615:M616"/>
    <mergeCell ref="I647:I648"/>
    <mergeCell ref="M1906:M1907"/>
    <mergeCell ref="N1906:N1907"/>
    <mergeCell ref="M1503:M1504"/>
    <mergeCell ref="O309:O310"/>
    <mergeCell ref="R309:R310"/>
    <mergeCell ref="I402:I403"/>
    <mergeCell ref="J402:J403"/>
    <mergeCell ref="K402:K403"/>
    <mergeCell ref="L402:L403"/>
    <mergeCell ref="M402:M403"/>
    <mergeCell ref="N402:N403"/>
    <mergeCell ref="O402:O403"/>
    <mergeCell ref="R402:R403"/>
    <mergeCell ref="O134:O135"/>
    <mergeCell ref="R134:R135"/>
    <mergeCell ref="I151:I152"/>
    <mergeCell ref="J151:J152"/>
    <mergeCell ref="K151:K152"/>
    <mergeCell ref="L151:L152"/>
    <mergeCell ref="M151:M152"/>
    <mergeCell ref="N151:N152"/>
    <mergeCell ref="O151:O152"/>
    <mergeCell ref="R151:R152"/>
    <mergeCell ref="I397:I398"/>
    <mergeCell ref="J397:J398"/>
    <mergeCell ref="K397:K398"/>
    <mergeCell ref="L397:L398"/>
    <mergeCell ref="M397:M398"/>
    <mergeCell ref="N397:N398"/>
    <mergeCell ref="O397:O398"/>
    <mergeCell ref="R397:R398"/>
    <mergeCell ref="I327:I329"/>
    <mergeCell ref="J327:J329"/>
    <mergeCell ref="K327:K329"/>
    <mergeCell ref="L327:L329"/>
    <mergeCell ref="M327:M329"/>
    <mergeCell ref="N327:N329"/>
    <mergeCell ref="O327:O329"/>
    <mergeCell ref="I198:I199"/>
    <mergeCell ref="J198:J199"/>
    <mergeCell ref="K379:K380"/>
    <mergeCell ref="L379:L380"/>
    <mergeCell ref="M379:M380"/>
    <mergeCell ref="N379:N380"/>
    <mergeCell ref="O379:O380"/>
    <mergeCell ref="R379:R380"/>
    <mergeCell ref="Q288:Q290"/>
    <mergeCell ref="P309:P310"/>
    <mergeCell ref="Q309:Q310"/>
    <mergeCell ref="P327:P329"/>
    <mergeCell ref="Q327:Q329"/>
    <mergeCell ref="R288:R290"/>
    <mergeCell ref="M609:M610"/>
    <mergeCell ref="J729:J730"/>
    <mergeCell ref="N609:N610"/>
    <mergeCell ref="O609:O610"/>
    <mergeCell ref="R609:R610"/>
    <mergeCell ref="R647:R648"/>
    <mergeCell ref="M597:M599"/>
    <mergeCell ref="K729:K730"/>
    <mergeCell ref="L729:L730"/>
    <mergeCell ref="N597:N599"/>
    <mergeCell ref="O597:O599"/>
    <mergeCell ref="R597:R599"/>
    <mergeCell ref="J1182:J1183"/>
    <mergeCell ref="K1182:K1183"/>
    <mergeCell ref="L1182:L1183"/>
    <mergeCell ref="M1182:M1183"/>
    <mergeCell ref="N1182:N1183"/>
    <mergeCell ref="O1182:O1183"/>
    <mergeCell ref="R1182:R1183"/>
    <mergeCell ref="I704:I705"/>
    <mergeCell ref="J704:J705"/>
    <mergeCell ref="K704:K705"/>
    <mergeCell ref="L704:L705"/>
    <mergeCell ref="M704:M705"/>
    <mergeCell ref="N704:N705"/>
    <mergeCell ref="O704:O705"/>
    <mergeCell ref="R704:R705"/>
    <mergeCell ref="I650:I651"/>
    <mergeCell ref="J650:J651"/>
    <mergeCell ref="K650:K651"/>
    <mergeCell ref="L650:L651"/>
    <mergeCell ref="M650:M651"/>
    <mergeCell ref="N650:N651"/>
    <mergeCell ref="O650:O651"/>
    <mergeCell ref="R650:R651"/>
    <mergeCell ref="I653:I655"/>
    <mergeCell ref="J653:J655"/>
    <mergeCell ref="K653:K655"/>
    <mergeCell ref="L653:L655"/>
    <mergeCell ref="M653:M655"/>
    <mergeCell ref="N653:N655"/>
    <mergeCell ref="O653:O655"/>
    <mergeCell ref="R653:R655"/>
    <mergeCell ref="I1153:I1154"/>
    <mergeCell ref="O1007:O1008"/>
    <mergeCell ref="R1007:R1008"/>
    <mergeCell ref="O965:O966"/>
    <mergeCell ref="O1133:O1134"/>
    <mergeCell ref="I971:I972"/>
    <mergeCell ref="N952:N953"/>
    <mergeCell ref="Q1133:Q1134"/>
    <mergeCell ref="P1012:P1013"/>
    <mergeCell ref="Q1012:Q1013"/>
    <mergeCell ref="P1015:P1017"/>
    <mergeCell ref="Q1015:Q1017"/>
    <mergeCell ref="R1061:R1062"/>
    <mergeCell ref="O1061:O1062"/>
    <mergeCell ref="O758:O759"/>
    <mergeCell ref="J774:J775"/>
    <mergeCell ref="K774:K775"/>
    <mergeCell ref="L774:L775"/>
    <mergeCell ref="M774:M775"/>
    <mergeCell ref="N774:N775"/>
    <mergeCell ref="N692:N693"/>
    <mergeCell ref="J782:J784"/>
    <mergeCell ref="K782:K784"/>
    <mergeCell ref="L782:L784"/>
    <mergeCell ref="R678:R679"/>
    <mergeCell ref="R721:R722"/>
    <mergeCell ref="K615:K616"/>
    <mergeCell ref="L615:L616"/>
    <mergeCell ref="Q1182:Q1183"/>
    <mergeCell ref="R1091:R1092"/>
    <mergeCell ref="I2000:I2002"/>
    <mergeCell ref="J2000:J2002"/>
    <mergeCell ref="K2000:K2002"/>
    <mergeCell ref="L2000:L2002"/>
    <mergeCell ref="M2000:M2002"/>
    <mergeCell ref="N2000:N2002"/>
    <mergeCell ref="O2000:O2002"/>
    <mergeCell ref="R2000:R2002"/>
    <mergeCell ref="K1975:K1977"/>
    <mergeCell ref="I1986:I1987"/>
    <mergeCell ref="J1986:J1987"/>
    <mergeCell ref="M1901:M1902"/>
    <mergeCell ref="N1901:N1902"/>
    <mergeCell ref="O1901:O1902"/>
    <mergeCell ref="R1901:R1902"/>
    <mergeCell ref="J1631:J1632"/>
    <mergeCell ref="K1631:K1632"/>
    <mergeCell ref="L1631:L1632"/>
    <mergeCell ref="M1631:M1632"/>
    <mergeCell ref="N1631:N1632"/>
    <mergeCell ref="O1631:O1632"/>
    <mergeCell ref="R1631:R1632"/>
    <mergeCell ref="I1549:I1550"/>
    <mergeCell ref="J1549:J1550"/>
    <mergeCell ref="K1549:K1550"/>
    <mergeCell ref="L1549:L1550"/>
    <mergeCell ref="M1549:M1550"/>
    <mergeCell ref="N1549:N1550"/>
    <mergeCell ref="O1549:O1550"/>
    <mergeCell ref="O1906:O1907"/>
    <mergeCell ref="P1901:P1902"/>
    <mergeCell ref="Q1901:Q1902"/>
    <mergeCell ref="P1906:P1907"/>
    <mergeCell ref="Q1906:Q1907"/>
    <mergeCell ref="P1927:P1928"/>
    <mergeCell ref="Q1927:Q1928"/>
    <mergeCell ref="P1946:P1947"/>
    <mergeCell ref="Q1946:Q1947"/>
    <mergeCell ref="P1951:P1952"/>
    <mergeCell ref="Q1951:Q1952"/>
    <mergeCell ref="P1953:P1954"/>
    <mergeCell ref="Q1953:Q1954"/>
    <mergeCell ref="P1971:P1972"/>
    <mergeCell ref="Q1971:Q1972"/>
    <mergeCell ref="J1748:J1749"/>
    <mergeCell ref="K1748:K1749"/>
    <mergeCell ref="K1927:K1928"/>
    <mergeCell ref="L1927:L1928"/>
    <mergeCell ref="M1927:M1928"/>
    <mergeCell ref="P1549:P1550"/>
    <mergeCell ref="J1865:J1866"/>
    <mergeCell ref="K1865:K1866"/>
    <mergeCell ref="L1865:L1866"/>
    <mergeCell ref="J1153:J1154"/>
    <mergeCell ref="K1153:K1154"/>
    <mergeCell ref="N1633:N1634"/>
    <mergeCell ref="N1153:N1154"/>
    <mergeCell ref="O1153:O1154"/>
    <mergeCell ref="I1901:I1902"/>
    <mergeCell ref="J1901:J1902"/>
    <mergeCell ref="K1901:K1902"/>
    <mergeCell ref="R1311:R1312"/>
    <mergeCell ref="R1339:R1340"/>
    <mergeCell ref="L1901:L1902"/>
    <mergeCell ref="P1091:P1092"/>
    <mergeCell ref="L1672:L1675"/>
    <mergeCell ref="M1672:M1675"/>
    <mergeCell ref="N1672:N1675"/>
    <mergeCell ref="O1206:O1207"/>
    <mergeCell ref="L1155:L1156"/>
    <mergeCell ref="M1155:M1156"/>
    <mergeCell ref="N1155:N1156"/>
    <mergeCell ref="O1155:O1156"/>
    <mergeCell ref="R1155:R1156"/>
    <mergeCell ref="I1563:I1564"/>
    <mergeCell ref="J1563:J1564"/>
    <mergeCell ref="K1563:K1564"/>
    <mergeCell ref="Q1226:Q1227"/>
    <mergeCell ref="P1311:P1312"/>
    <mergeCell ref="Q1311:Q1312"/>
    <mergeCell ref="P1339:P1340"/>
    <mergeCell ref="Q1339:Q1340"/>
    <mergeCell ref="J1862:J1863"/>
    <mergeCell ref="K1862:K1863"/>
    <mergeCell ref="L1748:L1749"/>
    <mergeCell ref="I1768:I1769"/>
    <mergeCell ref="J1768:J1769"/>
    <mergeCell ref="K1768:K1769"/>
    <mergeCell ref="L1768:L1769"/>
    <mergeCell ref="N1638:N1639"/>
    <mergeCell ref="M1633:M1634"/>
    <mergeCell ref="M1583:M1584"/>
    <mergeCell ref="K1856:K1857"/>
    <mergeCell ref="L1856:L1857"/>
    <mergeCell ref="M1856:M1857"/>
    <mergeCell ref="N1856:N1857"/>
    <mergeCell ref="O1856:O1857"/>
    <mergeCell ref="R1856:R1857"/>
    <mergeCell ref="P1206:P1207"/>
    <mergeCell ref="Q1206:Q1207"/>
    <mergeCell ref="P1226:P1227"/>
    <mergeCell ref="K1349:K1350"/>
    <mergeCell ref="R1815:R1816"/>
    <mergeCell ref="R1865:R1866"/>
    <mergeCell ref="N1768:N1769"/>
    <mergeCell ref="O1768:O1769"/>
    <mergeCell ref="N1719:N1720"/>
    <mergeCell ref="O1719:O1720"/>
    <mergeCell ref="R1719:R1720"/>
    <mergeCell ref="O1262:O1263"/>
    <mergeCell ref="R1262:R1263"/>
    <mergeCell ref="I1293:I1294"/>
    <mergeCell ref="J1293:J1294"/>
    <mergeCell ref="K1293:K1294"/>
    <mergeCell ref="L1293:L1294"/>
    <mergeCell ref="O1815:O1816"/>
    <mergeCell ref="L1567:L1568"/>
    <mergeCell ref="O1672:O1675"/>
    <mergeCell ref="R1672:R1675"/>
    <mergeCell ref="I1651:I1652"/>
    <mergeCell ref="O1633:O1634"/>
    <mergeCell ref="R1633:R1634"/>
    <mergeCell ref="K1815:K1816"/>
    <mergeCell ref="L1815:L1816"/>
    <mergeCell ref="M1815:M1816"/>
    <mergeCell ref="N1815:N1816"/>
    <mergeCell ref="S1705:S1706"/>
    <mergeCell ref="S1714:S1715"/>
    <mergeCell ref="S1716:S1717"/>
    <mergeCell ref="S1719:S1720"/>
    <mergeCell ref="S1723:S1725"/>
    <mergeCell ref="S1699:S1700"/>
    <mergeCell ref="S1701:S1703"/>
    <mergeCell ref="S1750:S1751"/>
    <mergeCell ref="S1756:S1757"/>
    <mergeCell ref="P1776:P1778"/>
    <mergeCell ref="Q1776:Q1778"/>
    <mergeCell ref="P1787:P1788"/>
    <mergeCell ref="Q1787:Q1788"/>
    <mergeCell ref="P1815:P1816"/>
    <mergeCell ref="Q1815:Q1816"/>
    <mergeCell ref="P1821:P1823"/>
    <mergeCell ref="Q1821:Q1823"/>
    <mergeCell ref="N1651:N1652"/>
    <mergeCell ref="I1672:I1675"/>
    <mergeCell ref="R1768:R1769"/>
    <mergeCell ref="I1719:I1720"/>
    <mergeCell ref="J1719:J1720"/>
    <mergeCell ref="I1487:I1488"/>
    <mergeCell ref="J1487:J1488"/>
    <mergeCell ref="M1567:M1568"/>
    <mergeCell ref="N1567:N1568"/>
    <mergeCell ref="O1567:O1568"/>
    <mergeCell ref="R1567:R1568"/>
    <mergeCell ref="O1498:O1501"/>
    <mergeCell ref="R1498:R1501"/>
    <mergeCell ref="N1487:N1488"/>
    <mergeCell ref="R692:R693"/>
    <mergeCell ref="L1190:L1191"/>
    <mergeCell ref="M1190:M1191"/>
    <mergeCell ref="N1190:N1191"/>
    <mergeCell ref="R1080:R1082"/>
    <mergeCell ref="L1007:L1008"/>
    <mergeCell ref="P1007:P1008"/>
    <mergeCell ref="Q1007:Q1008"/>
    <mergeCell ref="S896:S897"/>
    <mergeCell ref="S900:S901"/>
    <mergeCell ref="S905:S906"/>
    <mergeCell ref="S907:S908"/>
    <mergeCell ref="S909:S910"/>
    <mergeCell ref="L1133:L1134"/>
    <mergeCell ref="M1133:M1134"/>
    <mergeCell ref="N1133:N1134"/>
    <mergeCell ref="L1091:L1092"/>
    <mergeCell ref="M1091:M1092"/>
    <mergeCell ref="N1091:N1092"/>
    <mergeCell ref="P758:P759"/>
    <mergeCell ref="Q758:Q759"/>
    <mergeCell ref="P774:P775"/>
    <mergeCell ref="Q774:Q775"/>
    <mergeCell ref="P782:P784"/>
    <mergeCell ref="Q782:Q784"/>
    <mergeCell ref="P794:P796"/>
    <mergeCell ref="Q794:Q796"/>
    <mergeCell ref="N732:N733"/>
    <mergeCell ref="O732:O733"/>
    <mergeCell ref="P707:P708"/>
    <mergeCell ref="Q707:Q708"/>
    <mergeCell ref="P721:P722"/>
    <mergeCell ref="Q721:Q722"/>
    <mergeCell ref="P726:P728"/>
    <mergeCell ref="Q726:Q728"/>
    <mergeCell ref="S911:S912"/>
    <mergeCell ref="R701:R703"/>
    <mergeCell ref="S914:S915"/>
    <mergeCell ref="S916:S917"/>
    <mergeCell ref="S920:S921"/>
    <mergeCell ref="S922:S923"/>
    <mergeCell ref="S924:S926"/>
    <mergeCell ref="S927:S928"/>
    <mergeCell ref="L1012:L1013"/>
    <mergeCell ref="N758:N759"/>
    <mergeCell ref="O1012:O1013"/>
    <mergeCell ref="R1012:R1013"/>
    <mergeCell ref="R911:R912"/>
    <mergeCell ref="N914:N915"/>
    <mergeCell ref="O914:O915"/>
    <mergeCell ref="R914:R915"/>
    <mergeCell ref="P807:P808"/>
    <mergeCell ref="O1001:O1003"/>
    <mergeCell ref="R1001:R1003"/>
    <mergeCell ref="L1166:L1167"/>
    <mergeCell ref="M1166:M1167"/>
    <mergeCell ref="N1166:N1167"/>
    <mergeCell ref="O1166:O1167"/>
    <mergeCell ref="R1166:R1167"/>
    <mergeCell ref="Q1091:Q1092"/>
    <mergeCell ref="O916:O917"/>
    <mergeCell ref="O1080:O1082"/>
    <mergeCell ref="Q1166:Q1167"/>
    <mergeCell ref="P1182:P1183"/>
    <mergeCell ref="R916:R917"/>
    <mergeCell ref="O924:O926"/>
    <mergeCell ref="R1072:R1073"/>
    <mergeCell ref="T361:T362"/>
    <mergeCell ref="T1366:T1367"/>
    <mergeCell ref="U1366:U1367"/>
    <mergeCell ref="V1366:V1367"/>
    <mergeCell ref="W1366:W1367"/>
    <mergeCell ref="X1366:X1367"/>
    <mergeCell ref="Y1366:Y1367"/>
    <mergeCell ref="N1339:N1340"/>
    <mergeCell ref="O1339:O1340"/>
    <mergeCell ref="AC361:AC362"/>
    <mergeCell ref="AD361:AD362"/>
    <mergeCell ref="AC758:AC759"/>
    <mergeCell ref="AD758:AD759"/>
    <mergeCell ref="E758:E759"/>
    <mergeCell ref="D758:D759"/>
    <mergeCell ref="B758:B759"/>
    <mergeCell ref="A758:A759"/>
    <mergeCell ref="F810:F812"/>
    <mergeCell ref="G810:G812"/>
    <mergeCell ref="S443:S444"/>
    <mergeCell ref="S451:S452"/>
    <mergeCell ref="S455:S456"/>
    <mergeCell ref="S459:S460"/>
    <mergeCell ref="S461:S462"/>
    <mergeCell ref="S464:S465"/>
    <mergeCell ref="S476:S477"/>
    <mergeCell ref="S483:S484"/>
    <mergeCell ref="S492:S493"/>
    <mergeCell ref="S494:S495"/>
    <mergeCell ref="S499:S500"/>
    <mergeCell ref="S503:S504"/>
    <mergeCell ref="S505:S507"/>
    <mergeCell ref="S511:S512"/>
    <mergeCell ref="S515:S516"/>
    <mergeCell ref="S522:S524"/>
    <mergeCell ref="S526:S528"/>
    <mergeCell ref="S531:S534"/>
    <mergeCell ref="S538:S539"/>
    <mergeCell ref="S540:S541"/>
    <mergeCell ref="S542:S544"/>
    <mergeCell ref="S547:S549"/>
    <mergeCell ref="S550:S551"/>
    <mergeCell ref="S557:S559"/>
    <mergeCell ref="S561:S563"/>
    <mergeCell ref="S565:S566"/>
    <mergeCell ref="S571:S572"/>
    <mergeCell ref="S573:S574"/>
    <mergeCell ref="S576:S577"/>
    <mergeCell ref="U1279:U1280"/>
    <mergeCell ref="V1279:V1280"/>
    <mergeCell ref="U1262:U1263"/>
    <mergeCell ref="K758:K759"/>
    <mergeCell ref="L758:L759"/>
    <mergeCell ref="M758:M759"/>
    <mergeCell ref="S882:S883"/>
    <mergeCell ref="S885:S888"/>
    <mergeCell ref="J1262:J1263"/>
    <mergeCell ref="K1262:K1263"/>
    <mergeCell ref="L1262:L1263"/>
    <mergeCell ref="M1262:M1263"/>
    <mergeCell ref="N1262:N1263"/>
    <mergeCell ref="A1877:A1878"/>
    <mergeCell ref="B1877:B1878"/>
    <mergeCell ref="D1877:D1878"/>
    <mergeCell ref="A1874:A1876"/>
    <mergeCell ref="B1874:B1876"/>
    <mergeCell ref="D1874:D1876"/>
    <mergeCell ref="E1874:E1876"/>
    <mergeCell ref="E1877:E1878"/>
    <mergeCell ref="E1880:E1882"/>
    <mergeCell ref="E1883:E1884"/>
    <mergeCell ref="D1859:D1860"/>
    <mergeCell ref="A1837:A1838"/>
    <mergeCell ref="B1837:B1838"/>
    <mergeCell ref="D1837:D1838"/>
    <mergeCell ref="L1862:L1863"/>
    <mergeCell ref="M1862:M1863"/>
    <mergeCell ref="N1862:N1863"/>
    <mergeCell ref="O1862:O1863"/>
    <mergeCell ref="A1374:A1376"/>
    <mergeCell ref="B1374:B1376"/>
    <mergeCell ref="K1311:K1312"/>
    <mergeCell ref="L1311:L1312"/>
    <mergeCell ref="M1311:M1312"/>
    <mergeCell ref="O1293:O1294"/>
    <mergeCell ref="R1293:R1294"/>
    <mergeCell ref="P1428:P1429"/>
    <mergeCell ref="Q1428:Q1429"/>
    <mergeCell ref="P1440:P1441"/>
    <mergeCell ref="Q1440:Q1441"/>
    <mergeCell ref="P1442:P1443"/>
    <mergeCell ref="Q1442:Q1443"/>
    <mergeCell ref="C1262:C1263"/>
    <mergeCell ref="C1273:C1274"/>
    <mergeCell ref="N1311:N1312"/>
    <mergeCell ref="O1311:O1312"/>
    <mergeCell ref="F1430:F1431"/>
    <mergeCell ref="G1371:G1372"/>
    <mergeCell ref="F1375:F1376"/>
    <mergeCell ref="K1503:K1504"/>
    <mergeCell ref="L1503:L1504"/>
    <mergeCell ref="A1407:A1410"/>
    <mergeCell ref="A1833:A1834"/>
    <mergeCell ref="B1833:B1834"/>
    <mergeCell ref="R1549:R1550"/>
    <mergeCell ref="O1658:O1659"/>
    <mergeCell ref="K1719:K1720"/>
    <mergeCell ref="L1719:L1720"/>
    <mergeCell ref="M1719:M1720"/>
    <mergeCell ref="K1474:K1476"/>
    <mergeCell ref="O1638:O1639"/>
    <mergeCell ref="O1474:O1476"/>
    <mergeCell ref="P1824:P1825"/>
    <mergeCell ref="Q1824:Q1825"/>
    <mergeCell ref="P1856:P1857"/>
    <mergeCell ref="Q1856:Q1857"/>
    <mergeCell ref="P1862:P1863"/>
    <mergeCell ref="Q1862:Q1863"/>
    <mergeCell ref="P1865:P1866"/>
    <mergeCell ref="Q1865:Q1866"/>
    <mergeCell ref="C1398:C1399"/>
    <mergeCell ref="C1402:C1403"/>
    <mergeCell ref="C1405:C1406"/>
    <mergeCell ref="C1407:C1410"/>
    <mergeCell ref="C1411:C1412"/>
    <mergeCell ref="S15:S16"/>
    <mergeCell ref="D1912:D1913"/>
    <mergeCell ref="E1912:E1913"/>
    <mergeCell ref="T1912:T1913"/>
    <mergeCell ref="U1912:U1913"/>
    <mergeCell ref="V1912:V1913"/>
    <mergeCell ref="W1912:W1913"/>
    <mergeCell ref="X1912:X1913"/>
    <mergeCell ref="Y1912:Y1913"/>
    <mergeCell ref="Z1912:Z1913"/>
    <mergeCell ref="AA1912:AA1913"/>
    <mergeCell ref="AB1912:AB1913"/>
    <mergeCell ref="AC1912:AC1913"/>
    <mergeCell ref="AD1912:AD1913"/>
    <mergeCell ref="I1776:I1778"/>
    <mergeCell ref="J1776:J1778"/>
    <mergeCell ref="K1776:K1778"/>
    <mergeCell ref="L1776:L1778"/>
    <mergeCell ref="M1776:M1778"/>
    <mergeCell ref="N1776:N1778"/>
    <mergeCell ref="O1776:O1778"/>
    <mergeCell ref="R1776:R1778"/>
    <mergeCell ref="I1787:I1788"/>
    <mergeCell ref="J1787:J1788"/>
    <mergeCell ref="K1787:K1788"/>
    <mergeCell ref="L1787:L1788"/>
    <mergeCell ref="M1787:M1788"/>
    <mergeCell ref="N1787:N1788"/>
    <mergeCell ref="O1787:O1788"/>
    <mergeCell ref="R1787:R1788"/>
    <mergeCell ref="I1815:I1816"/>
    <mergeCell ref="J1815:J1816"/>
    <mergeCell ref="R1906:R1907"/>
    <mergeCell ref="N1824:N1825"/>
    <mergeCell ref="O1824:O1825"/>
    <mergeCell ref="R1824:R1825"/>
    <mergeCell ref="E1837:E1838"/>
    <mergeCell ref="H1833:H1834"/>
    <mergeCell ref="H1837:H1838"/>
    <mergeCell ref="E1859:E1860"/>
    <mergeCell ref="H1821:H1823"/>
    <mergeCell ref="H1824:H1825"/>
    <mergeCell ref="H1830:H1832"/>
    <mergeCell ref="U1782:U1783"/>
    <mergeCell ref="V1782:V1783"/>
    <mergeCell ref="W1782:W1783"/>
    <mergeCell ref="X1782:X1783"/>
    <mergeCell ref="Y1782:Y1783"/>
    <mergeCell ref="Z1782:Z1783"/>
    <mergeCell ref="AA1782:AA1783"/>
    <mergeCell ref="AB1782:AB1783"/>
    <mergeCell ref="AC1782:AC1783"/>
    <mergeCell ref="AD1782:AD1783"/>
    <mergeCell ref="U1784:U1785"/>
    <mergeCell ref="S18:S19"/>
    <mergeCell ref="S26:S27"/>
    <mergeCell ref="S29:S30"/>
    <mergeCell ref="S33:S35"/>
    <mergeCell ref="S37:S39"/>
    <mergeCell ref="S44:S45"/>
    <mergeCell ref="S46:S47"/>
    <mergeCell ref="S103:S104"/>
    <mergeCell ref="S105:S106"/>
    <mergeCell ref="S376:S377"/>
    <mergeCell ref="S109:S111"/>
    <mergeCell ref="G37:G39"/>
    <mergeCell ref="U758:U759"/>
    <mergeCell ref="V758:V759"/>
    <mergeCell ref="W758:W759"/>
    <mergeCell ref="X758:X759"/>
    <mergeCell ref="Y758:Y759"/>
    <mergeCell ref="Z758:Z759"/>
    <mergeCell ref="AA758:AA759"/>
    <mergeCell ref="K1231:K1232"/>
    <mergeCell ref="L1231:L1232"/>
    <mergeCell ref="M1231:M1232"/>
    <mergeCell ref="N1231:N1232"/>
    <mergeCell ref="O1231:O1232"/>
    <mergeCell ref="R1231:R1232"/>
    <mergeCell ref="I1244:I1245"/>
    <mergeCell ref="J1244:J1245"/>
    <mergeCell ref="K1244:K1245"/>
    <mergeCell ref="L1244:L1245"/>
    <mergeCell ref="M1244:M1245"/>
    <mergeCell ref="N1244:N1245"/>
    <mergeCell ref="O1244:O1245"/>
    <mergeCell ref="R1244:R1245"/>
    <mergeCell ref="I1188:I1189"/>
    <mergeCell ref="J1188:J1189"/>
    <mergeCell ref="K1188:K1189"/>
    <mergeCell ref="L1188:L1189"/>
    <mergeCell ref="M1188:M1189"/>
    <mergeCell ref="N1188:N1189"/>
    <mergeCell ref="O1188:O1189"/>
    <mergeCell ref="R1188:R1189"/>
    <mergeCell ref="I1190:I1191"/>
    <mergeCell ref="J1190:J1191"/>
    <mergeCell ref="K1190:K1191"/>
    <mergeCell ref="U344:U345"/>
    <mergeCell ref="V344:V345"/>
    <mergeCell ref="W344:W345"/>
    <mergeCell ref="X344:X345"/>
    <mergeCell ref="Y344:Y345"/>
    <mergeCell ref="Z344:Z345"/>
    <mergeCell ref="AA344:AA345"/>
    <mergeCell ref="U365:U367"/>
    <mergeCell ref="V365:V367"/>
    <mergeCell ref="N451:N452"/>
    <mergeCell ref="O1226:O1227"/>
    <mergeCell ref="R1226:R1227"/>
    <mergeCell ref="R1133:R1134"/>
    <mergeCell ref="O1072:O1073"/>
    <mergeCell ref="K1072:K1073"/>
    <mergeCell ref="L1072:L1073"/>
    <mergeCell ref="L1153:L1154"/>
    <mergeCell ref="M1153:M1154"/>
    <mergeCell ref="R1153:R1154"/>
    <mergeCell ref="S115:S116"/>
    <mergeCell ref="S117:S118"/>
    <mergeCell ref="S120:S121"/>
    <mergeCell ref="S142:S144"/>
    <mergeCell ref="S145:S147"/>
    <mergeCell ref="S155:S156"/>
    <mergeCell ref="S157:S158"/>
    <mergeCell ref="S163:S166"/>
    <mergeCell ref="S171:S173"/>
    <mergeCell ref="S176:S177"/>
    <mergeCell ref="S183:S184"/>
    <mergeCell ref="S187:S191"/>
    <mergeCell ref="S198:S199"/>
    <mergeCell ref="S200:S201"/>
    <mergeCell ref="S211:S212"/>
    <mergeCell ref="S226:S228"/>
    <mergeCell ref="S234:S237"/>
    <mergeCell ref="S240:S242"/>
    <mergeCell ref="S248:S250"/>
    <mergeCell ref="S251:S252"/>
    <mergeCell ref="S254:S255"/>
    <mergeCell ref="S257:S259"/>
    <mergeCell ref="S261:S264"/>
    <mergeCell ref="S265:S266"/>
    <mergeCell ref="S273:S274"/>
    <mergeCell ref="S282:S283"/>
    <mergeCell ref="S288:S290"/>
    <mergeCell ref="S293:S294"/>
    <mergeCell ref="S296:S297"/>
    <mergeCell ref="S298:S300"/>
    <mergeCell ref="S303:S304"/>
    <mergeCell ref="S305:S306"/>
    <mergeCell ref="S307:S308"/>
    <mergeCell ref="S309:S310"/>
    <mergeCell ref="S312:S313"/>
    <mergeCell ref="S317:S318"/>
    <mergeCell ref="S320:S321"/>
    <mergeCell ref="S327:S329"/>
    <mergeCell ref="S332:S334"/>
    <mergeCell ref="S336:S337"/>
    <mergeCell ref="S340:S341"/>
    <mergeCell ref="S349:S351"/>
    <mergeCell ref="S359:S360"/>
    <mergeCell ref="S361:S362"/>
    <mergeCell ref="S365:S367"/>
    <mergeCell ref="S381:S384"/>
    <mergeCell ref="S390:S391"/>
    <mergeCell ref="S392:S394"/>
    <mergeCell ref="S397:S398"/>
    <mergeCell ref="S402:S403"/>
    <mergeCell ref="S407:S408"/>
    <mergeCell ref="S411:S413"/>
    <mergeCell ref="S420:S422"/>
    <mergeCell ref="S424:S426"/>
    <mergeCell ref="S429:S430"/>
    <mergeCell ref="S433:S434"/>
    <mergeCell ref="S436:S437"/>
    <mergeCell ref="S696:S697"/>
    <mergeCell ref="S701:S703"/>
    <mergeCell ref="S704:S705"/>
    <mergeCell ref="S707:S708"/>
    <mergeCell ref="S718:S719"/>
    <mergeCell ref="S592:S593"/>
    <mergeCell ref="S595:S596"/>
    <mergeCell ref="S597:S599"/>
    <mergeCell ref="S880:S881"/>
    <mergeCell ref="S583:S584"/>
    <mergeCell ref="S586:S587"/>
    <mergeCell ref="S608:S610"/>
    <mergeCell ref="S613:S614"/>
    <mergeCell ref="S615:S616"/>
    <mergeCell ref="S619:S621"/>
    <mergeCell ref="S626:S627"/>
    <mergeCell ref="S647:S648"/>
    <mergeCell ref="S650:S651"/>
    <mergeCell ref="S653:S655"/>
    <mergeCell ref="S657:S659"/>
    <mergeCell ref="S660:S661"/>
    <mergeCell ref="S662:S663"/>
    <mergeCell ref="S664:S666"/>
    <mergeCell ref="S668:S669"/>
    <mergeCell ref="S670:S671"/>
    <mergeCell ref="S673:S674"/>
    <mergeCell ref="S678:S679"/>
    <mergeCell ref="S682:S684"/>
    <mergeCell ref="S689:S691"/>
    <mergeCell ref="S692:S693"/>
    <mergeCell ref="S694:S695"/>
    <mergeCell ref="S749:S751"/>
    <mergeCell ref="S754:S755"/>
    <mergeCell ref="S756:S757"/>
    <mergeCell ref="S758:S759"/>
    <mergeCell ref="S761:S763"/>
    <mergeCell ref="S768:S769"/>
    <mergeCell ref="S773:S775"/>
    <mergeCell ref="S781:S784"/>
    <mergeCell ref="S794:S796"/>
    <mergeCell ref="S799:S800"/>
    <mergeCell ref="S804:S805"/>
    <mergeCell ref="S839:S840"/>
    <mergeCell ref="S721:S722"/>
    <mergeCell ref="S726:S728"/>
    <mergeCell ref="S729:S730"/>
    <mergeCell ref="S732:S733"/>
    <mergeCell ref="S734:S735"/>
    <mergeCell ref="S737:S738"/>
    <mergeCell ref="S379:S380"/>
    <mergeCell ref="S929:S930"/>
    <mergeCell ref="S934:S936"/>
    <mergeCell ref="S853:S858"/>
    <mergeCell ref="S872:S873"/>
    <mergeCell ref="S940:S941"/>
    <mergeCell ref="S948:S949"/>
    <mergeCell ref="S951:S953"/>
    <mergeCell ref="S954:S955"/>
    <mergeCell ref="S843:S845"/>
    <mergeCell ref="S956:S957"/>
    <mergeCell ref="S961:S964"/>
    <mergeCell ref="S965:S966"/>
    <mergeCell ref="S967:S969"/>
    <mergeCell ref="S971:S972"/>
    <mergeCell ref="S976:S977"/>
    <mergeCell ref="S980:S981"/>
    <mergeCell ref="S983:S984"/>
    <mergeCell ref="S986:S988"/>
    <mergeCell ref="S990:S991"/>
    <mergeCell ref="S994:S995"/>
    <mergeCell ref="S999:S1000"/>
    <mergeCell ref="S1001:S1003"/>
    <mergeCell ref="S1007:S1008"/>
    <mergeCell ref="S1010:S1011"/>
    <mergeCell ref="S1012:S1013"/>
    <mergeCell ref="S1005:S1006"/>
    <mergeCell ref="S1015:S1017"/>
    <mergeCell ref="S1024:S1026"/>
    <mergeCell ref="S1028:S1029"/>
    <mergeCell ref="S1030:S1031"/>
    <mergeCell ref="S1036:S1038"/>
    <mergeCell ref="S890:S892"/>
    <mergeCell ref="S807:S808"/>
    <mergeCell ref="S809:S812"/>
    <mergeCell ref="S815:S816"/>
    <mergeCell ref="S821:S822"/>
    <mergeCell ref="S1039:S1040"/>
    <mergeCell ref="S1042:S1043"/>
    <mergeCell ref="S1303:S1304"/>
    <mergeCell ref="S1305:S1306"/>
    <mergeCell ref="S1307:S1308"/>
    <mergeCell ref="S1045:S1047"/>
    <mergeCell ref="S1052:S1053"/>
    <mergeCell ref="S1060:S1062"/>
    <mergeCell ref="S1063:S1064"/>
    <mergeCell ref="S1068:S1069"/>
    <mergeCell ref="S1071:S1073"/>
    <mergeCell ref="S1074:S1076"/>
    <mergeCell ref="S1079:S1082"/>
    <mergeCell ref="S1085:S1086"/>
    <mergeCell ref="S1883:S1884"/>
    <mergeCell ref="S1894:S1895"/>
    <mergeCell ref="S1898:S1900"/>
    <mergeCell ref="S1901:S1902"/>
    <mergeCell ref="S1557:S1559"/>
    <mergeCell ref="S1090:S1092"/>
    <mergeCell ref="S1097:S1100"/>
    <mergeCell ref="S1105:S1109"/>
    <mergeCell ref="S1111:S1112"/>
    <mergeCell ref="S1114:S1116"/>
    <mergeCell ref="S1117:S1118"/>
    <mergeCell ref="S1126:S1127"/>
    <mergeCell ref="S1128:S1131"/>
    <mergeCell ref="S1132:S1134"/>
    <mergeCell ref="S1135:S1136"/>
    <mergeCell ref="S1140:S1141"/>
    <mergeCell ref="S1142:S1143"/>
    <mergeCell ref="S1146:S1149"/>
    <mergeCell ref="S1151:S1152"/>
    <mergeCell ref="S1153:S1154"/>
    <mergeCell ref="S1155:S1156"/>
    <mergeCell ref="S1158:S1160"/>
    <mergeCell ref="S1161:S1162"/>
    <mergeCell ref="S1166:S1167"/>
    <mergeCell ref="S1169:S1170"/>
    <mergeCell ref="S1173:S1174"/>
    <mergeCell ref="S1177:S1178"/>
    <mergeCell ref="S1182:S1183"/>
    <mergeCell ref="S1190:S1191"/>
    <mergeCell ref="S1195:S1197"/>
    <mergeCell ref="S1202:S1203"/>
    <mergeCell ref="S1206:S1207"/>
    <mergeCell ref="S1208:S1209"/>
    <mergeCell ref="S1211:S1212"/>
    <mergeCell ref="S1216:S1217"/>
    <mergeCell ref="S1224:S1225"/>
    <mergeCell ref="S1226:S1227"/>
    <mergeCell ref="S1231:S1232"/>
    <mergeCell ref="S1462:S1463"/>
    <mergeCell ref="S1837:S1838"/>
    <mergeCell ref="S1839:S1841"/>
    <mergeCell ref="S1605:S1606"/>
    <mergeCell ref="S1803:S1804"/>
    <mergeCell ref="S1806:S1807"/>
    <mergeCell ref="S1880:S1882"/>
    <mergeCell ref="S1459:S1460"/>
    <mergeCell ref="S1471:S1472"/>
    <mergeCell ref="S1696:S1697"/>
    <mergeCell ref="S1727:S1728"/>
    <mergeCell ref="S1748:S1749"/>
    <mergeCell ref="S1851:S1852"/>
    <mergeCell ref="S1842:S1844"/>
    <mergeCell ref="S1856:S1857"/>
    <mergeCell ref="S1824:S1825"/>
    <mergeCell ref="S1830:S1832"/>
    <mergeCell ref="S1833:S1834"/>
    <mergeCell ref="S1234:S1235"/>
    <mergeCell ref="S1242:S1243"/>
    <mergeCell ref="S1244:S1245"/>
    <mergeCell ref="S1248:S1249"/>
    <mergeCell ref="S1252:S1253"/>
    <mergeCell ref="S1258:S1259"/>
    <mergeCell ref="S1262:S1263"/>
    <mergeCell ref="S1279:S1280"/>
    <mergeCell ref="S1282:S1283"/>
    <mergeCell ref="S1290:S1291"/>
    <mergeCell ref="S1473:S1476"/>
    <mergeCell ref="S1523:S1524"/>
    <mergeCell ref="S1464:S1465"/>
    <mergeCell ref="S1527:S1528"/>
    <mergeCell ref="S1530:S1531"/>
    <mergeCell ref="S1545:S1547"/>
    <mergeCell ref="S1549:S1550"/>
    <mergeCell ref="S1555:S1556"/>
    <mergeCell ref="S1563:S1564"/>
    <mergeCell ref="S1565:S1566"/>
    <mergeCell ref="S1567:S1568"/>
    <mergeCell ref="S1570:S1571"/>
    <mergeCell ref="S1572:S1573"/>
    <mergeCell ref="S1575:S1576"/>
    <mergeCell ref="S1580:S1581"/>
    <mergeCell ref="S1583:S1584"/>
    <mergeCell ref="S1588:S1589"/>
    <mergeCell ref="S1597:S1598"/>
    <mergeCell ref="S1600:S1601"/>
    <mergeCell ref="S1640:S1641"/>
    <mergeCell ref="S1642:S1643"/>
    <mergeCell ref="S1646:S1647"/>
    <mergeCell ref="S1651:S1652"/>
    <mergeCell ref="S1657:S1659"/>
    <mergeCell ref="S1662:S1663"/>
    <mergeCell ref="S1672:S1675"/>
    <mergeCell ref="S1676:S1677"/>
    <mergeCell ref="S1293:S1294"/>
    <mergeCell ref="S1299:S1300"/>
    <mergeCell ref="S1411:S1412"/>
    <mergeCell ref="S1425:S1426"/>
    <mergeCell ref="S1609:S1610"/>
    <mergeCell ref="S1612:S1613"/>
    <mergeCell ref="S1617:S1618"/>
    <mergeCell ref="S1626:S1627"/>
    <mergeCell ref="S1628:S1629"/>
    <mergeCell ref="S1808:S1809"/>
    <mergeCell ref="S1810:S1811"/>
    <mergeCell ref="S1815:S1816"/>
    <mergeCell ref="S1821:S1823"/>
    <mergeCell ref="S1998:S1999"/>
    <mergeCell ref="P117:P118"/>
    <mergeCell ref="Q117:Q118"/>
    <mergeCell ref="P134:P135"/>
    <mergeCell ref="Q134:Q135"/>
    <mergeCell ref="P151:P152"/>
    <mergeCell ref="Q151:Q152"/>
    <mergeCell ref="P176:P177"/>
    <mergeCell ref="Q176:Q177"/>
    <mergeCell ref="P198:P199"/>
    <mergeCell ref="Q198:Q199"/>
    <mergeCell ref="P227:P228"/>
    <mergeCell ref="Q227:Q228"/>
    <mergeCell ref="P692:P693"/>
    <mergeCell ref="Q692:Q693"/>
    <mergeCell ref="P701:P703"/>
    <mergeCell ref="Q701:Q703"/>
    <mergeCell ref="P704:P705"/>
    <mergeCell ref="Q704:Q705"/>
    <mergeCell ref="P754:P755"/>
    <mergeCell ref="Q754:Q755"/>
    <mergeCell ref="P756:P757"/>
    <mergeCell ref="Q756:Q757"/>
    <mergeCell ref="P235:P237"/>
    <mergeCell ref="Q235:Q237"/>
    <mergeCell ref="P333:P334"/>
    <mergeCell ref="Q333:Q334"/>
    <mergeCell ref="P359:P360"/>
    <mergeCell ref="Q359:Q360"/>
    <mergeCell ref="P379:P380"/>
    <mergeCell ref="Q379:Q380"/>
    <mergeCell ref="P382:P383"/>
    <mergeCell ref="Q382:Q383"/>
    <mergeCell ref="P397:P398"/>
    <mergeCell ref="Q397:Q398"/>
    <mergeCell ref="P402:P403"/>
    <mergeCell ref="Q402:Q403"/>
    <mergeCell ref="P420:P422"/>
    <mergeCell ref="Q420:Q422"/>
    <mergeCell ref="P424:P426"/>
    <mergeCell ref="Q424:Q426"/>
    <mergeCell ref="Q653:Q655"/>
    <mergeCell ref="Q615:Q616"/>
    <mergeCell ref="P647:P648"/>
    <mergeCell ref="Q729:Q730"/>
    <mergeCell ref="P732:P733"/>
    <mergeCell ref="Q732:Q733"/>
    <mergeCell ref="Q807:Q808"/>
    <mergeCell ref="P839:P840"/>
    <mergeCell ref="Q839:Q840"/>
    <mergeCell ref="P952:P953"/>
    <mergeCell ref="Q952:Q953"/>
    <mergeCell ref="P961:P964"/>
    <mergeCell ref="Q961:Q964"/>
    <mergeCell ref="P1061:P1062"/>
    <mergeCell ref="Q1061:Q1062"/>
    <mergeCell ref="P1072:P1073"/>
    <mergeCell ref="Q1072:Q1073"/>
    <mergeCell ref="P1080:P1082"/>
    <mergeCell ref="Q1080:Q1082"/>
    <mergeCell ref="S1776:S1778"/>
    <mergeCell ref="S1874:S1876"/>
    <mergeCell ref="S1877:S1878"/>
    <mergeCell ref="S1845:S1846"/>
    <mergeCell ref="P1349:P1350"/>
    <mergeCell ref="S2008:S2009"/>
    <mergeCell ref="S2010:S2011"/>
    <mergeCell ref="S2012:S2014"/>
    <mergeCell ref="S2019:S2021"/>
    <mergeCell ref="S2024:S2026"/>
    <mergeCell ref="S2027:S2029"/>
    <mergeCell ref="S2033:S2035"/>
    <mergeCell ref="S2037:S2038"/>
    <mergeCell ref="S2045:S2047"/>
    <mergeCell ref="S2048:S2050"/>
    <mergeCell ref="S2054:S2055"/>
    <mergeCell ref="S2061:S2063"/>
    <mergeCell ref="S2064:S2065"/>
    <mergeCell ref="S2069:S2070"/>
    <mergeCell ref="S2071:S2074"/>
    <mergeCell ref="S2075:S2076"/>
    <mergeCell ref="S10:S11"/>
    <mergeCell ref="O8:S9"/>
    <mergeCell ref="I6:S7"/>
    <mergeCell ref="S1908:S1909"/>
    <mergeCell ref="S1910:S1911"/>
    <mergeCell ref="S1912:S1913"/>
    <mergeCell ref="S1914:S1916"/>
    <mergeCell ref="S1917:S1918"/>
    <mergeCell ref="S1919:S1920"/>
    <mergeCell ref="S1922:S1923"/>
    <mergeCell ref="S1924:S1925"/>
    <mergeCell ref="S1926:S1928"/>
    <mergeCell ref="S1929:S1930"/>
    <mergeCell ref="S1931:S1932"/>
    <mergeCell ref="S1933:S1934"/>
    <mergeCell ref="S1936:S1937"/>
    <mergeCell ref="S1944:S1945"/>
    <mergeCell ref="S1946:S1947"/>
    <mergeCell ref="S1948:S1950"/>
    <mergeCell ref="S1951:S1952"/>
    <mergeCell ref="S1953:S1954"/>
    <mergeCell ref="S1955:S1956"/>
    <mergeCell ref="S1957:S1958"/>
    <mergeCell ref="S1960:S1961"/>
    <mergeCell ref="S1964:S1965"/>
    <mergeCell ref="S1966:S1967"/>
    <mergeCell ref="S1968:S1969"/>
    <mergeCell ref="S1970:S1972"/>
    <mergeCell ref="S1974:S1977"/>
    <mergeCell ref="S1978:S1980"/>
    <mergeCell ref="S1981:S1982"/>
    <mergeCell ref="S1983:S1984"/>
    <mergeCell ref="S1985:S1987"/>
    <mergeCell ref="S1990:S1991"/>
    <mergeCell ref="S1994:S1995"/>
    <mergeCell ref="S1996:S1997"/>
    <mergeCell ref="S1780:S1781"/>
    <mergeCell ref="S1782:S1783"/>
    <mergeCell ref="S1784:S1785"/>
    <mergeCell ref="S1787:S1788"/>
    <mergeCell ref="S1793:S1794"/>
    <mergeCell ref="S1797:S1798"/>
    <mergeCell ref="S1799:S1800"/>
    <mergeCell ref="Q78:Q79"/>
    <mergeCell ref="P88:P89"/>
    <mergeCell ref="Q88:Q89"/>
    <mergeCell ref="P90:P92"/>
    <mergeCell ref="S1338:S1340"/>
    <mergeCell ref="S1348:S1350"/>
    <mergeCell ref="S1351:S1355"/>
    <mergeCell ref="S1357:S1359"/>
    <mergeCell ref="S1360:S1362"/>
    <mergeCell ref="S1363:S1364"/>
    <mergeCell ref="S1366:S1367"/>
    <mergeCell ref="S1371:S1372"/>
    <mergeCell ref="S1374:S1376"/>
    <mergeCell ref="S1379:S1380"/>
    <mergeCell ref="S1386:S1387"/>
    <mergeCell ref="S1388:S1389"/>
    <mergeCell ref="S1392:S1393"/>
    <mergeCell ref="S1405:S1406"/>
    <mergeCell ref="P1638:P1639"/>
    <mergeCell ref="Q1638:Q1639"/>
    <mergeCell ref="R1617:R1618"/>
    <mergeCell ref="S1330:S1331"/>
    <mergeCell ref="R1638:R1639"/>
    <mergeCell ref="S1407:S1410"/>
    <mergeCell ref="P1631:P1632"/>
    <mergeCell ref="Q1631:Q1632"/>
    <mergeCell ref="P1633:P1634"/>
    <mergeCell ref="Q1633:Q1634"/>
    <mergeCell ref="P1509:P1510"/>
    <mergeCell ref="R1583:R1584"/>
    <mergeCell ref="S1451:S1452"/>
    <mergeCell ref="P1474:P1476"/>
    <mergeCell ref="Q1474:Q1476"/>
    <mergeCell ref="P1583:P1584"/>
    <mergeCell ref="Q1583:Q1584"/>
    <mergeCell ref="S2004:S2006"/>
    <mergeCell ref="S2000:S2002"/>
    <mergeCell ref="S1396:S1397"/>
    <mergeCell ref="S1398:S1399"/>
    <mergeCell ref="S1402:S1403"/>
    <mergeCell ref="S1859:S1860"/>
    <mergeCell ref="S1862:S1863"/>
    <mergeCell ref="S1864:S1866"/>
    <mergeCell ref="S1733:S1734"/>
    <mergeCell ref="S1735:S1736"/>
    <mergeCell ref="S1745:S1746"/>
    <mergeCell ref="S1682:S1683"/>
    <mergeCell ref="S1686:S1688"/>
    <mergeCell ref="S1678:S1679"/>
    <mergeCell ref="S1762:S1763"/>
    <mergeCell ref="S1768:S1769"/>
    <mergeCell ref="S1773:S1774"/>
    <mergeCell ref="R1986:R1987"/>
    <mergeCell ref="R1971:R1972"/>
    <mergeCell ref="R1651:R1652"/>
    <mergeCell ref="R1658:R1659"/>
    <mergeCell ref="S1498:S1501"/>
    <mergeCell ref="S1502:S1504"/>
    <mergeCell ref="S1508:S1510"/>
    <mergeCell ref="S1511:S1513"/>
    <mergeCell ref="S1514:S1516"/>
    <mergeCell ref="Q1567:Q1568"/>
    <mergeCell ref="P1523:P1524"/>
    <mergeCell ref="P1748:P1749"/>
    <mergeCell ref="Q1748:Q1749"/>
    <mergeCell ref="P1768:P1769"/>
    <mergeCell ref="Q1768:Q1769"/>
    <mergeCell ref="R1927:R1928"/>
    <mergeCell ref="O1045:O1047"/>
    <mergeCell ref="P1045:P1047"/>
    <mergeCell ref="Q1045:Q1047"/>
    <mergeCell ref="R1045:R1047"/>
    <mergeCell ref="F1990:F1991"/>
    <mergeCell ref="U1557:U1559"/>
    <mergeCell ref="V1557:V1559"/>
    <mergeCell ref="W1557:W1559"/>
    <mergeCell ref="X1557:X1559"/>
    <mergeCell ref="Y1557:Y1559"/>
    <mergeCell ref="Z1557:Z1559"/>
    <mergeCell ref="AA1557:AA1559"/>
    <mergeCell ref="AB1557:AB1559"/>
    <mergeCell ref="AC1557:AC1559"/>
    <mergeCell ref="AD1557:AD1559"/>
    <mergeCell ref="P2033:P2035"/>
    <mergeCell ref="Q2033:Q2035"/>
    <mergeCell ref="S1906:S1907"/>
    <mergeCell ref="S1631:S1632"/>
    <mergeCell ref="S1633:S1634"/>
    <mergeCell ref="S1638:S1639"/>
    <mergeCell ref="J1311:J1312"/>
    <mergeCell ref="Q1549:Q1550"/>
    <mergeCell ref="P1155:P1156"/>
    <mergeCell ref="Q1155:Q1156"/>
    <mergeCell ref="P1166:P1167"/>
    <mergeCell ref="C1068:C1069"/>
    <mergeCell ref="C1071:C1073"/>
    <mergeCell ref="C1074:C1076"/>
    <mergeCell ref="C1079:C1082"/>
    <mergeCell ref="C1085:C1086"/>
    <mergeCell ref="C1090:C1092"/>
    <mergeCell ref="C1097:C1100"/>
    <mergeCell ref="C1105:C1109"/>
    <mergeCell ref="C1111:C1112"/>
    <mergeCell ref="C1114:C1116"/>
    <mergeCell ref="C1117:C1118"/>
    <mergeCell ref="C1126:C1127"/>
    <mergeCell ref="C1128:C1131"/>
    <mergeCell ref="C1132:C1134"/>
    <mergeCell ref="C1135:C1136"/>
    <mergeCell ref="C1140:C1141"/>
    <mergeCell ref="C1142:C1143"/>
    <mergeCell ref="C1146:C1149"/>
    <mergeCell ref="C1151:C1152"/>
    <mergeCell ref="C1153:C1154"/>
    <mergeCell ref="C1155:C1156"/>
    <mergeCell ref="C1158:C1160"/>
    <mergeCell ref="P1563:P1564"/>
    <mergeCell ref="C1756:C1757"/>
    <mergeCell ref="C1768:C1769"/>
    <mergeCell ref="C1773:C1774"/>
    <mergeCell ref="C1776:C1778"/>
    <mergeCell ref="S1309:S1310"/>
    <mergeCell ref="S1311:S1312"/>
    <mergeCell ref="S1313:S1314"/>
    <mergeCell ref="S1316:S1318"/>
    <mergeCell ref="S1319:S1320"/>
    <mergeCell ref="S1322:S1323"/>
    <mergeCell ref="S1326:S1329"/>
    <mergeCell ref="O1583:O1584"/>
    <mergeCell ref="Q1563:Q1564"/>
    <mergeCell ref="P1567:P1568"/>
    <mergeCell ref="S1332:S1334"/>
    <mergeCell ref="C200:C201"/>
    <mergeCell ref="N971:N972"/>
    <mergeCell ref="O971:O972"/>
    <mergeCell ref="K1986:K1987"/>
    <mergeCell ref="L1986:L1987"/>
    <mergeCell ref="M1986:M1987"/>
    <mergeCell ref="N1986:N1987"/>
    <mergeCell ref="O1986:O1987"/>
    <mergeCell ref="J1166:J1167"/>
    <mergeCell ref="K1166:K1167"/>
    <mergeCell ref="I1182:I1183"/>
    <mergeCell ref="N1474:N1476"/>
    <mergeCell ref="O1091:O1092"/>
    <mergeCell ref="O1617:O1618"/>
    <mergeCell ref="B1600:B1601"/>
    <mergeCell ref="D1600:D1601"/>
    <mergeCell ref="E1600:E1601"/>
    <mergeCell ref="E1605:E1606"/>
    <mergeCell ref="E1609:E1610"/>
    <mergeCell ref="E1612:E1613"/>
    <mergeCell ref="M1474:M1476"/>
    <mergeCell ref="M1971:M1972"/>
    <mergeCell ref="N1971:N1972"/>
    <mergeCell ref="O1971:O1972"/>
    <mergeCell ref="L1349:L1350"/>
    <mergeCell ref="J1672:J1675"/>
    <mergeCell ref="L1563:L1564"/>
    <mergeCell ref="K1633:K1634"/>
    <mergeCell ref="F1459:F1460"/>
    <mergeCell ref="G1459:G1460"/>
    <mergeCell ref="L1724:L1725"/>
    <mergeCell ref="L1351:L1355"/>
    <mergeCell ref="F1330:F1331"/>
    <mergeCell ref="H1357:H1359"/>
    <mergeCell ref="H1363:H1364"/>
    <mergeCell ref="H1366:H1367"/>
    <mergeCell ref="H1371:H1372"/>
    <mergeCell ref="H1374:H1376"/>
    <mergeCell ref="H1386:H1387"/>
    <mergeCell ref="H1388:H1389"/>
    <mergeCell ref="H1392:H1393"/>
    <mergeCell ref="H1396:H1397"/>
    <mergeCell ref="H1398:H1399"/>
    <mergeCell ref="H1348:H1350"/>
    <mergeCell ref="J1428:J1429"/>
    <mergeCell ref="F1966:F1967"/>
    <mergeCell ref="G1966:G1967"/>
    <mergeCell ref="F1968:F1969"/>
    <mergeCell ref="G1968:G1969"/>
    <mergeCell ref="F1981:F1982"/>
    <mergeCell ref="G1981:G1982"/>
    <mergeCell ref="C1676:C1677"/>
    <mergeCell ref="C1678:C1679"/>
    <mergeCell ref="C1682:C1683"/>
    <mergeCell ref="C1686:C1688"/>
    <mergeCell ref="C1696:C1697"/>
    <mergeCell ref="C1699:C1700"/>
    <mergeCell ref="C1701:C1703"/>
    <mergeCell ref="C1705:C1706"/>
    <mergeCell ref="C1549:C1550"/>
    <mergeCell ref="C1555:C1556"/>
    <mergeCell ref="C1557:C1559"/>
    <mergeCell ref="C1563:C1564"/>
    <mergeCell ref="N1045:N1047"/>
    <mergeCell ref="C420:C422"/>
    <mergeCell ref="C424:C426"/>
    <mergeCell ref="C429:C430"/>
    <mergeCell ref="C433:C434"/>
    <mergeCell ref="C436:C437"/>
    <mergeCell ref="C443:C444"/>
    <mergeCell ref="C451:C452"/>
    <mergeCell ref="C455:C456"/>
    <mergeCell ref="C1161:C1162"/>
    <mergeCell ref="C1166:C1167"/>
    <mergeCell ref="C1024:C1026"/>
    <mergeCell ref="C1028:C1029"/>
    <mergeCell ref="C1305:C1306"/>
    <mergeCell ref="C1001:C1003"/>
    <mergeCell ref="C1005:C1006"/>
    <mergeCell ref="C924:C926"/>
    <mergeCell ref="C927:C928"/>
    <mergeCell ref="C929:C930"/>
    <mergeCell ref="C934:C936"/>
    <mergeCell ref="C940:C941"/>
    <mergeCell ref="C882:C883"/>
    <mergeCell ref="C885:C888"/>
    <mergeCell ref="C211:C212"/>
    <mergeCell ref="C226:C228"/>
    <mergeCell ref="C990:C991"/>
    <mergeCell ref="C994:C995"/>
    <mergeCell ref="C999:C1000"/>
    <mergeCell ref="C905:C906"/>
    <mergeCell ref="C907:C908"/>
    <mergeCell ref="C909:C910"/>
    <mergeCell ref="C773:C775"/>
    <mergeCell ref="C781:C784"/>
    <mergeCell ref="C794:C796"/>
    <mergeCell ref="C900:C901"/>
    <mergeCell ref="A12:AD12"/>
    <mergeCell ref="A43:AD43"/>
    <mergeCell ref="A86:AD86"/>
    <mergeCell ref="A192:AD192"/>
    <mergeCell ref="A368:AD368"/>
    <mergeCell ref="A667:AD667"/>
    <mergeCell ref="A687:AD687"/>
    <mergeCell ref="A709:AD709"/>
    <mergeCell ref="A903:AD903"/>
    <mergeCell ref="A1219:AD1219"/>
    <mergeCell ref="A1269:AD1269"/>
    <mergeCell ref="A1342:AD1342"/>
    <mergeCell ref="A1893:AD1893"/>
    <mergeCell ref="C1837:C1838"/>
    <mergeCell ref="C1839:C1841"/>
    <mergeCell ref="C1842:C1844"/>
    <mergeCell ref="C1845:C1846"/>
    <mergeCell ref="C1195:C1197"/>
    <mergeCell ref="C1851:C1852"/>
    <mergeCell ref="C1567:C1568"/>
    <mergeCell ref="C1570:C1571"/>
    <mergeCell ref="C1572:C1573"/>
    <mergeCell ref="C1575:C1576"/>
    <mergeCell ref="C1580:C1581"/>
    <mergeCell ref="C1583:C1584"/>
    <mergeCell ref="C1588:C1589"/>
    <mergeCell ref="C1597:C1598"/>
    <mergeCell ref="C1600:C1601"/>
    <mergeCell ref="C1605:C1606"/>
    <mergeCell ref="C1609:C1610"/>
    <mergeCell ref="C1612:C1613"/>
    <mergeCell ref="C1617:C1618"/>
    <mergeCell ref="C1626:C1627"/>
    <mergeCell ref="C1628:C1629"/>
    <mergeCell ref="C1631:C1632"/>
    <mergeCell ref="C1633:C1634"/>
    <mergeCell ref="C1638:C1639"/>
    <mergeCell ref="C1640:C1641"/>
    <mergeCell ref="C1642:C1643"/>
    <mergeCell ref="C1646:C1647"/>
    <mergeCell ref="C1651:C1652"/>
    <mergeCell ref="C1657:C1659"/>
    <mergeCell ref="C1662:C1663"/>
    <mergeCell ref="C1672:C1675"/>
    <mergeCell ref="C63:C64"/>
    <mergeCell ref="C67:C69"/>
    <mergeCell ref="C72:C73"/>
    <mergeCell ref="C74:C75"/>
    <mergeCell ref="C76:C77"/>
    <mergeCell ref="C78:C79"/>
    <mergeCell ref="C80:C81"/>
    <mergeCell ref="C84:C85"/>
    <mergeCell ref="C88:C89"/>
    <mergeCell ref="C90:C92"/>
    <mergeCell ref="C93:C94"/>
    <mergeCell ref="C95:C97"/>
    <mergeCell ref="C98:C99"/>
    <mergeCell ref="C101:C102"/>
    <mergeCell ref="C103:C104"/>
    <mergeCell ref="C105:C106"/>
    <mergeCell ref="C109:C111"/>
    <mergeCell ref="C115:C116"/>
    <mergeCell ref="C407:C408"/>
    <mergeCell ref="C411:C413"/>
    <mergeCell ref="O11:Q11"/>
    <mergeCell ref="P59:P60"/>
    <mergeCell ref="Q59:Q60"/>
    <mergeCell ref="R59:R60"/>
    <mergeCell ref="C2054:C2055"/>
    <mergeCell ref="C2061:C2063"/>
    <mergeCell ref="C2064:C2065"/>
    <mergeCell ref="C2069:C2070"/>
    <mergeCell ref="C2071:C2074"/>
    <mergeCell ref="C2075:C2076"/>
    <mergeCell ref="S344:S345"/>
    <mergeCell ref="C1856:C1857"/>
    <mergeCell ref="C1859:C1860"/>
    <mergeCell ref="C1862:C1863"/>
    <mergeCell ref="C1864:C1866"/>
    <mergeCell ref="C1874:C1876"/>
    <mergeCell ref="C1877:C1878"/>
    <mergeCell ref="C1880:C1882"/>
    <mergeCell ref="C1883:C1884"/>
    <mergeCell ref="C1894:C1895"/>
    <mergeCell ref="C1898:C1900"/>
    <mergeCell ref="C1901:C1902"/>
    <mergeCell ref="C1906:C1907"/>
    <mergeCell ref="C1908:C1909"/>
    <mergeCell ref="C1910:C1911"/>
    <mergeCell ref="C1912:C1913"/>
    <mergeCell ref="C1914:C1916"/>
    <mergeCell ref="C1917:C1918"/>
    <mergeCell ref="C1919:C1920"/>
    <mergeCell ref="C1922:C1923"/>
    <mergeCell ref="C1924:C1925"/>
    <mergeCell ref="C1926:C1928"/>
    <mergeCell ref="C1929:C1930"/>
    <mergeCell ref="C1931:C1932"/>
    <mergeCell ref="C1933:C1934"/>
    <mergeCell ref="C1936:C1937"/>
    <mergeCell ref="C1944:C1945"/>
    <mergeCell ref="C1946:C1947"/>
    <mergeCell ref="C1948:C1950"/>
    <mergeCell ref="C1951:C1952"/>
    <mergeCell ref="C1953:C1954"/>
    <mergeCell ref="C1955:C1956"/>
    <mergeCell ref="C1957:C1958"/>
    <mergeCell ref="C1960:C1961"/>
    <mergeCell ref="C1723:C1725"/>
    <mergeCell ref="C1727:C1728"/>
    <mergeCell ref="C1733:C1734"/>
    <mergeCell ref="C1735:C1736"/>
    <mergeCell ref="C1745:C1746"/>
    <mergeCell ref="C1748:C1749"/>
    <mergeCell ref="C1750:C1751"/>
    <mergeCell ref="C1833:C1834"/>
    <mergeCell ref="C1508:C1510"/>
    <mergeCell ref="C1511:C1513"/>
    <mergeCell ref="C1514:C1516"/>
    <mergeCell ref="C1518:C1519"/>
    <mergeCell ref="C1523:C1524"/>
    <mergeCell ref="C1527:C1528"/>
    <mergeCell ref="C1530:C1531"/>
    <mergeCell ref="C1545:C1547"/>
    <mergeCell ref="C1716:C1717"/>
    <mergeCell ref="C1719:C1720"/>
    <mergeCell ref="C1392:C1393"/>
    <mergeCell ref="C1396:C1397"/>
  </mergeCells>
  <dataValidations count="251">
    <dataValidation allowBlank="1" showInputMessage="1" showErrorMessage="1" promptTitle="Explanation:" prompt="Partial-record site" sqref="G1687 G1745 G1750 G1754 G1763 G1765 G1769 G1774 G1777 G1782 G1785 G1787 G1793 G1795:G1797 G1799 G1802:G1803 G1805 G1808 G1815 G1819 G1822 G1824 G1830 G1833 G1839 G1846 G1855:G1856 G1859 G1867 G1872 G1878 G1880 G1883 G1890 G1894 G1896 G1901 G1904:G1905 G1908 G1910 G1913:G1914 G1917 G1919 G1921 G1923:G1924 G1927 G1930:G1931 G1933 G1935 G1941 G1944 G1948 G1952 G1954 G1958:G1959 G1961 G1966 G1968 G1971 G1973:G1974 G1976 G1981 G1983 G1985 G1987:G1988 G1993:G1994 G1996 G1998 G2001 G2007 G2009 G2011 G2013 G2024 G2028 G2033 G2035 G2037 G2045 G2047:G2048 G2058 G2062 G2072 G2074:G2075 G1684 G1682 G1678 G1673 G1665:G1667 G1662 G1658 G1656 G1653 G1651 G1649 G1646 G1643 G1639:G1640 G1634 G1631 G1628 G1624:G1626 G1617 G1612 G1609 G1601 G1597 G1593 G1588 G1584 G1574:G1575 G1572 G1569:G1570 G1567 G1564 G1551 G1549 G1545 G1542 G1535:G1538 G1529:G1530 G1524 G1520:G1521 G1518 G1514 G1504:G1508 G1502 G1497:G1498 G1493:G1494 G1489 G1487 G1485 G1482:G1483 G1478 G1475 G1473 G1470 G1461:G1462 G1442 G1440 G1437 G1430 G1427:G1428 G1425 G1415 G1408 G1404:G1405 G1402 G1394:G1396 G1391:G1392 G1388 G1384:G1386 G1379 G1374 G1368:G1369 G1363 G1360 G1355:G1356 G1353 G1351 G1349 G1345:G1347 G1339 G1336:G1337 G1333 G1330 G1323:G1324 G1321 G1319 G1316 G1312:G1313 G1309 G1307 G1305 G1301:G1302 G1298:G1299 G1288 G1281 G1278 G924 G1263 G1258 G1252 G1248 G1243:G1244 G1241 G1232 G1226 G1224 G1216 G1206 G1202 G1190 G1188 G1185 G1182 G1167 G1161 G1156 G1153 G1148 G1146 G1132 G1127 G1117 G1111 G1099 G1097 G1091 G1087 G1082 G1080 G1071 G1068 G1065 G1063 G1061 G1057:G1059 G1048 G1045 G1043 G1039 G1030 G1017:G1018 G1013 G1008 G1002 G995 G992:G993 G990 G987 G982:G984 G979 G976 G970:G971 G967 G965 G963 G961 G955:G956 G953 G951 G948 G941 G939 G928 G13 G917:G919 G913:G914 G911 G909 G907 G904:G905 G896 G891 G888 G884:G885 G860 G853 G850 G840 G813 G808:G809 G795 G785 G783 G781 G774 G765 G761 G758 G755:G756 G750 G744 G736 G734 G732 G729 G727 G721 G668 G705 G702 G698 G693:G694 G690 G685 G683 G679:G681 G677 G675 G671:G672 G1274 G660 G657 G631 G619 G616 G611:G613 G609 G603:G604 G598 G596 G590:G591 G587 G583 G579:G580 G576 G572 G569:G570 G565 G561 G557 G552 G549 G547 G544:G545 G542 G540 G535:G537 G533 G528:G531 G526 G521:G522 G515 G511 G505 G501 G499 G491:G492 G486 G482:G483 G476 G459 G452 G445 G443 G434 G429 G427 G425 G422 G420 G398 G379 G356 G353 G349 G346:G347 G340 G336 G334 G329:G332 G327 G309 G304:G305 G298 G288 G282 G280 G278 G268 G266 G261 G257 G253 G251 G247:G248 G245 G239 G236 G232:G234 G228 G226 G218:G220 G213:G214 G211 G208 G205:G206 G200 G198 G193 G189 G181 G178 G176 G172 G168 G163 G160 G158 G153:G154 G151 G148:G149 G142 G140 G133 G130:G131 G127 G124 G122 G119:G120 G117 G111:G113 G109 G105 G103 G96 G93 G91 G89 G87 G35 G29 G26 G19 G16:G17 G666 G708"/>
    <dataValidation allowBlank="1" showInputMessage="1" showErrorMessage="1" promptTitle="Explanation:" prompt="M- Determined by contracted-opening measurement" sqref="N1770 N1775 N1801 N1812 N1826 N1835 N1853 N1885 N1897 N1953 N1989 N2015 N2022 N2030:N2031 N2041:N2043 N2051 N2081 N1685:N1686 N1630 N1578:N1579 N1468 N1449 N1413 N1411 N1401 N1390 N1381 N1373 N1370 N1311 N1286 N1281 N1271 N1260:N1261 N1254:N1257 N1250 N1247 N1242 N1238 N1236 N1230 N1199 N1095 N1083 N1066 N1022 N949 N943 N849 N846 N838 N828 N794 N792 N768 N748 N731 N726 N717 N712 N698 N642:N644 N617:N618 N606 N560 N553:N554 N513 N501 N490 N473 N467 N451 N449 N446 N443 N438:N439 N428 N423 N414:N417 N409 N406 N399 N373:N374 N339 N326 N295 N287 N284 N279 N273 N260 N244 N229 N224:N225 N203 N194 N186 N180 N174 N169:N170 N159 N145 N139 N114 N107:N108 N1742"/>
    <dataValidation allowBlank="1" showInputMessage="1" showErrorMessage="1" promptTitle="Explanation:" prompt="A- Affected by backwater_x000a_G- From floodmark" sqref="K1688 K1927 K2014 K1211 K1038 K858 K250 K242 K53"/>
    <dataValidation allowBlank="1" showInputMessage="1" showErrorMessage="1" promptTitle="Explanation:" prompt="B- Estimated_x000a_D- Result of hurricane_x000a_G- Historic peak (determined outside period of gage record)" sqref="N1511 N1479 N1349 N557 N1688"/>
    <dataValidation allowBlank="1" showInputMessage="1" showErrorMessage="1" promptTitle="NOTE" prompt="Site now underwater" sqref="H1869"/>
    <dataValidation allowBlank="1" showInputMessage="1" showErrorMessage="1" promptTitle="Note" prompt="Floodmark 560 ft upstream in generator room below dam." sqref="J2025:J2026"/>
    <dataValidation allowBlank="1" showInputMessage="1" showErrorMessage="1" promptTitle="Note" prompt="Maximum daily elevation; International Great Lakes Datum." sqref="J1906:J1907"/>
    <dataValidation allowBlank="1" showInputMessage="1" showErrorMessage="1" promptTitle="Note" prompt="According to powerplant operators." sqref="J1876"/>
    <dataValidation allowBlank="1" showInputMessage="1" showErrorMessage="1" promptTitle="Note" prompt="From Hudson River-Black River Regulating District." sqref="L1886:L1889 L1867 L1891:L1892"/>
    <dataValidation allowBlank="1" showInputMessage="1" showErrorMessage="1" promptTitle="Note" prompt="From Rafter, 1905, p 439-490." sqref="L1945 L1740:L1741 L1743 L1747 L1752 L1806 L1813 L1817:L1818 L1884 L1881 L1879 L1871 L1858 L1847 L1828 L144 L190 L200 L204:L206 L243 L246:L247 L282 L592 L494 L1205 L1054 L1477 L1341"/>
    <dataValidation allowBlank="1" showInputMessage="1" showErrorMessage="1" promptTitle="Note" prompt="From U.S. Army Corps of Engineers." sqref="L1914:L1916 L1767 L34 L36:L37 L40 L1272 J370 L369 L656 L639 J547 L1464 L1072:L1073 L941 L1223 L1234 L1246 L1266 L1332 L1326 L1303:L1304 L1297 L1279 L25 J1374 L1360 L1374 L1511 L1680 J382 L32"/>
    <dataValidation allowBlank="1" showInputMessage="1" showErrorMessage="1" promptTitle="Note" prompt="Prior to 1906." sqref="I1741"/>
    <dataValidation allowBlank="1" showInputMessage="1" showErrorMessage="1" promptTitle="Note" prompt="Prior to 1905." sqref="I1806"/>
    <dataValidation allowBlank="1" showInputMessage="1" showErrorMessage="1" promptTitle="Note" prompt="From Oswego River Watershed Corporation." sqref="L1792"/>
    <dataValidation allowBlank="1" showInputMessage="1" showErrorMessage="1" promptTitle="Note" prompt="Result of release of upstream debris jam; reconstructed maximum discharge was 16,000 ft3/s after adjustment for storage effects." sqref="L1748:L1749"/>
    <dataValidation allowBlank="1" showInputMessage="1" showErrorMessage="1" promptTitle="Note" prompt="Flood of October 28, 1981, was considerably higher; discharge not determined." sqref="L1719:L1720 L1722 L1727 L1729:L1730"/>
    <dataValidation allowBlank="1" showInputMessage="1" showErrorMessage="1" promptTitle="Note" prompt="From New York State Department of Transportation." sqref="L1696 L1693 L1681 L1655"/>
    <dataValidation allowBlank="1" showInputMessage="1" showErrorMessage="1" promptTitle="Definition" prompt="Sites at stream gages with at least 10 years of continuous record, located in watersheds with less than 15 % of the watershed area affected by man-made changes and less than 25% of the watershed subject to regulation." sqref="T2062:T2063 T146:T147 T235:T237 T258:T259 T1339:T1340 T1687:T1688 T1706 T1677 T1751 T1757 T1769 T1774 T1785 T1749 T1800 T1804 T1811 T1822:T1823 T1831:T1832 T1846 T1852 T1857 T1860 T1865:T1866 T1878 T1884 T266 T1920 T1923 T1934 T1937 T1954 T1958 T1965 T1971:T1972 T1975:T1977 T1986:T1987 T1991 T1997 T2001:T2002 T2011 T2009 T2028:T2029 T2025:T2026 T2034:T2035 T2049:T2050 T2055 T2046:T2047 T2065 T2072:T2074 T1683 T750:T751 T1440 T1679 T227:T228 T177 T1658:T1659 T172:T173 T1639 T1647 T1641 T1632 T1618 T1613 T1610 T1606 T1601 T1566 T1584 T1576 T1568 T151:T152 T917 T968:T969 T952:T953 T955 T1509:T1510 T1528 T1512:T1513 T1499:T1501 T962:T964 T1488 T1154 T1327:T1329 T1474:T1476 T1438 T1463 T1443 T1349 T1412 T1331 T1352:T1355 T1393 T1389 T1358:T1359 T1361:T1362 T1364 T1333:T1334 T1323 T1317:T1318 T1312 T1308 T1294 T1243 T1274 T1263 T1253 T1245 T1232 T1225 T1203 T1191 T1183 T1178 T1174 T1167 T1156 T1147:T1149 T1143 T1127 T1112 T1408:T1410 T1091:T1092 T966 T1080:T1082 T1072:T1073 T1069 T1037:T1038 T1061:T1062 T1046:T1047 T1040 T1011 T1016:T1017 T1013 T1008 T1002:T1003 T995 T991 T987:T988 T984 T977 T972 T957 T941 T928 T921 T912 T906 T881 T156 T158 T121 T126 T123 T840 T808 T805 T118 T110:T111 T795:T796 T539 T690:T691 T782:T784 T774:T775 T769 T755 T757 T722 T733 T735 T727:T728 T719 T693 T695 T702:T703 T697 T541 T609:T610 T579 T598:T599 T593 T587 T584 T581 T572 T562:T563 T558:T559 T548:T549 T543:T544 T532:T534 T527:T528 T512 T504 T500 T104 T99 T477 T460 T1556 T465 T462 T91:T92 T452 T444 T437 T434 T430 T425:T426 T421:T422 T377 T412:T413 T408 T403 T398 T393:T394 T16 T362 T1031 T1550 T333:T334 T14 T321 T289:T290 T308 T310 T304 T294 T89 T96:T97 T274 T116 T1927:T1928 T1930 T1932 T1949:T1950 T1952 T1969 T1982 T1984 T1995"/>
    <dataValidation allowBlank="1" showInputMessage="1" showErrorMessage="1" promptTitle="Definition" prompt="Sites located in watersheds with less than 15 % of the watershed area affected by man-made changes (e.g. channelization, impervious surface) and less than 25% of the watershed subject to regulation." sqref="T350:T351 T616 T981 T620:T621 T1700 T306 T19 T283 T1724:T1725 T1728 T1720 T1746 T1006 T297 T648 T201 T566 T1783 T1781 T1025:T1026 T382 T1798 T456 T1809 T1807 T1816 T1825 T1838 T1834 T1053 T1064 T1863 T1875:T1876 T1881:T1882 T313 T94 T1911 T1918 T1909 T1925 T1075:T1076 T1086 T1961 T1967 T106 T1979:T1980 T328:T329 T738 T1999 T184 T1115:T1116 T2020:T2021 T341 T1133:T1134 T1141 T484 T1152 T1159:T1160 T495 T1170 T2070 T128:T129 T1673:T1675 T908 T1663 T949 T923 T1652 T930 T1627 T1643 T1634 T1629 T925:T926 T915 T910 T132 T1259 T1598 T1571 T1589 T1581 T1573 T1564 T589 T873 T1531 T1524 T1397 T1426 T1503:T1504 T1429 T1490 T1486 T1479 T1481 T1472 T1452 T1465 T1460 T1431 T1406 T1399 T876 T262:T264 T1387 T134:T135 T1372 T1375:T1376 T577 T822 T1280 T1304 T1314 T1310 T1306 T1300 T1291 T1283 T252 T574 T1029 T1249 T1235 T1227 T551 T596 T1209 T212 T897 T516 T360 T337"/>
    <dataValidation allowBlank="1" showInputMessage="1" showErrorMessage="1" promptTitle="Definition" prompt="Sites for which no flood frequency calculation was performed because the site did not meet the Rural criteria and had less than 10 years of continuous discharge record." sqref="T1546:T1547 T1907 T816 T102 T1000 T651 T1320 T658:T659 T669 T671 T1403 T679 T663 T708 T77 T705"/>
    <dataValidation allowBlank="1" showInputMessage="1" showErrorMessage="1" promptTitle="Definition" prompt="Sites at stream gages with at least 10 years of continuous record and located in watersheds with greater than 15% of the watershed area affected by man-made changes (e.g. channelization, impervious surface)." sqref="T1717 T56 T60 T683:T684 T665:T666 T75 T654:T655 T62 T64 T68:T69 T73 T79 T627 T81 T614 T380 T85 T38:T39 T661 T27 T30 T34:T35 T45 T47 T49 T51 T53 T1715 T1777:T1778"/>
    <dataValidation allowBlank="1" showInputMessage="1" showErrorMessage="1" promptTitle="Definition" prompt="Sites at stream gages with at least 10 years of continuous record and located in watersheds with greater than 25% of the watershed subject to regulation." sqref="T2038 T255 T299:T300 T1697 T318 T143:T144 T188:T191 T1736 T1763 T1788 T1794 T1843:T1844 T1840:T1841 T1734 T1895 T1899:T1900 T1915:T1916 T1947 T1956 T1945 T138 T2005:T2006 T366:T367 T249:T250 T241:T242 T1519 T1515:T1516 T199 T1380 T523:T524 T886:T888 T1217 T1212 T1207 T1196:T1197 T1189 T1162 T1136 T1129:T1131 T1106:T1109 T1098:T1100 T1043 T935:T936 T901 T891:T892 T883 T854:T858 T506:T507 T493 T844:T845 T370:T372 T810:T812 T800 T762:T763 T746:T747 T740:T741 T674 T164:T166 T2076"/>
    <dataValidation allowBlank="1" showInputMessage="1" showErrorMessage="1" promptTitle="Note" prompt="Noted as West Camden with a drainage area of 47.5 mi2 (Rafter, 1905, p. 439-490)." sqref="B1740"/>
    <dataValidation allowBlank="1" showInputMessage="1" showErrorMessage="1" prompt="Flood of October 28, 1981, may have been higher.  Discharge was not determined but was considerably higher than 97 cfs." sqref="L1723"/>
    <dataValidation allowBlank="1" showInputMessage="1" showErrorMessage="1" promptTitle="Explanation:" prompt="Continuous-record site" sqref="G1689:G1692 G1696 G1698:G1699 G1701 G1705 G1709:G1714 G1716 G1719 G1721:G1723 G1726:G1727 G1729:G1731 G1733 G1735 G1738:G1739 G1744 G1748 G1756 G1762 G1768 G1773 G1776 G1778 G1780 G1784 G1788 G1790:G1791 G1794 G1806 G1810 G1814 G1821 G1823 G1831 G1834 G1837 G1840 G1842 G1845 G1851 G1857 G1861:G1862 G1864 G1868:G1870 G1874 G1877 G1884 G1895 G1898 G1902:G1903 G1906 G1912 G1922 G1926 G1929 G1936 G1938:G1939 G1942:G1943 G1945:G1947 G1951 G1953 G1955 G1957 G1960 G1962:G1964 G1970 G1972 G1975 G1977:G1978 G1986 G1990 G2000 G2002:G2004 G2008 G2010 G2012 G2014 G2016 G2019 G2025 G2027 G2029 G2031 G2034 G2038 G2046 G2049 G2054 G2061 G2063:G2064 G2066:G2069 G2071 G2073 G2076:G2078 G2080 G1685:G1686 G1683 G1676:G1677 G1674 G1672 G1670 G1664 G1661 G1657 G1652 G1644 G1641:G1642 G1638 G1636 G1633 G1615:G1616 G1605 G1603 G1600 G1596 G1583 G1577 G1565 G15 G1553:G1555 G1550 G1548 G1546 G1539:G1541 G1534 G1527 G1522:G1523 G1519 G1516 G1510:G1511 G1503 G1500 G1484 G1480 G1476 G1474 G1471 G1466:G1467 G1464 G1459 G1451 G1443 G1441 G1439 G1432 G1410:G1411 G1407 G1403 G1400 G1398 G1380 G1377 G1375 G1371 G1365:G1366 G1361 G1357 G1354 G1352 G1350 G1348 G1343:G1344 G1340 G1338 G1334 G1332 G1326 G1322 G1311 G1293 G1290 G1286 G1282 G1279 G1265 G1262 G1253 G1245 G1242 G1234 G1231 G1217 G1211 G1207:G1208 G1195 G1191 G1189 G1177 G1173 G1168 G1166 G1164 G1162 G1158 G1154:G1155 G1151 G1149 G1147 G1142 G1135 G1133 G1128 G1126 G1114 G1105 G1100 G1098 G1092 G1090 G1085 G1081 G1079 G1073:G1074 G1069 G1062 G1060 G1046 G1042 G1036 G1034 G1028 G1024 G1020 G1015 G1012 G1009:G1010 G1007 G1005 G1003 G1001 G999 G994 G988 G986 G977 G972 G966 G964 G962 G959:G960 G954 G952 G940 G933:G934 G929 G926:G927 G920 G915:G916 G912 G900 G889:G890 G886 G877:G882 G874:G875 G861:G872 G859 G856 G851 G849 G841:G843 G839 G821 G815 G810 G807 G804 G801 G796:G799 G793:G794 G791 G789 G786:G787 G784 G782 G777 G775 G773 G766:G768 G762 G759 G757 G753:G754 G748:G749 G745 G739 G737 G735 G733 G730 G728 G726 G722 G718 G716 G710 G706:G707 G703:G704 G700:G701 G696 G691:G692 G689 G44 G682 G678 G676 G673 G670 G664 G652:G653 G650 G644:G647 G640:G642 G632:G638 G628:G630 G624:G626 G622 G615 G608 G606 G597 G595 G592 G588 G586 G584 G581:G582 G577:G578 G575 G573 G571 G568 G564 G558 G550 G548 G543 G541 G538 G532 G527 G524 G512 G506 G503 G500 G496:G497 G493 G484 G481 G477 G475 G471 G469 G466 G464 G461 G457 G454:G455 G450:G451 G436 G433 G426 G424 G421 G418 G410:G411 G407 G402 G397 G392 G390 G386 G380:G381 G376 G369 G365 G361 G359 G355 G344 G333 G328 G325 G322:G323 G319:G320 G316:G317 G314 G312 G310 G307 G303 G296 G290:G293 G286 G277 G273 G265 G262 G254 G249 G240 G238 G235 G227 G199 G190 G187 G177 G171 G165 G157 G155 G152 G150 G145 G143 G141 G137 G125 G118 G115 G110 G104 G100:G101 G98 G95 G92 G90 G88 G82:G84 G80 G78 G76 G74 G70:G72 G65:G67 G63 G61 G57:G59 G54:G55 G52 G50 G48 G46 G1560:G1563 G37 G33 G27 G23 G20 G18 G1557 G41:G42 G686"/>
    <dataValidation allowBlank="1" showInputMessage="1" showErrorMessage="1" promptTitle="Explanation:" prompt="Miscellaneous measurement site" sqref="G2081:G2082 G1693:G1695 G1704 G1707:G1708 G1718 G1720 G1732 G1737 G1740:G1743 G1747 G1752:G1753 G1755 G1758:G1761 G1764 G1766:G1767 G1770:G1772 G1775 G1779 G1786 G1789 G1792 G1801 G1812:G1813 G1817:G1818 G1820 G1826:G1829 G1835:G1836 G1847:G1850 G1853:G1854 G1858 G1871 G1873 G1879 G1885:G1889 G1381:G1382 G1897 G1940 G1989 G1992 G2015 G2017:G2018 G2022:G2023 G2030 G2032 G2036 G2039:G2044 G2051:G2053 G2056:G2057 G2059:G2060 G2079 G1680:G1681 G1671 G1668:G1669 G1660 G1654:G1655 G1650 G1648 G1645 G1637 G1635 G1630 G1619:G1623 G1614 G1611 G1607:G1608 G1604 G1602 G1599 G1594:G1595 G1590:G1592 G1585:G1587 G1582 G1578:G1580 G1552 G1543:G1544 G1532:G1533 G1525:G1526 G1517 G1495:G1496 G1491:G1492 G1477 G1468:G1469 G1453:G1458 G1444:G1450 G1433:G1436 G1416:G1424 G1413:G1414 G1401 G1390 G1341 G1378 G1373 G1370 G1270:G1273 G1335 G1325 G1315 G1303 G1295:G1297 G1292 G1289 G1287 G1284:G1285 G1275:G1277 G1220:G1223 G1264 G1260:G1261 G1254:G1257 G1250:G1251 G1246:G1247 G1236:G1240 G1233 G1228:G1230 G902 G1213:G1215 G1210 G1204:G1205 G1198:G1201 G1192:G1194 G1186:G1187 G1184 G1179:G1181 G1175:G1176 G1171:G1172 G1169 G1165 G1163 G1157 G1150 G1144:G1145 G1137:G1140 G1119:G1125 G1113 G1110 G1101:G1104 G1093:G1096 G1088:G1089 G1083:G1084 G1077:G1078 G1070 G1066:G1067 G1054:G1056 G1049:G1052 G1044 G1041 G1032:G1033 G1027 G1021:G1023 G1019 G1014 G1004 G996:G998 G989 G985 G978 G973:G975 G958 G950 G942:G947 G937:G938 G931:G932 G21:G22 G925 G898:G899 G893:G895 G852 G846:G848 G823:G838 G817:G820 G814 G806 G802:G803 G792 G790 G788 G778:G780 G776 G770:G772 G764 G760 G752 G742:G743 G731 G723:G725 G720 G717 G711:G715 G699 G688 G662 G656 G649 G643 G639 G623 G617:G618 G607 G605 G600:G602 G594 G585 G567 G560 G553:G556 G546 G525 G517:G520 G513:G514 G508:G510 G502 G498 G494 G487:G490 G485 G478:G480 G472:G474 G470 G467:G468 G463 G458 G453 G446:G449 G438:G442 G435 G431:G432 G428 G423 G419 G414:G417 G409 G404:G406 G399:G401 G395:G396 G387:G389 G385 G378 G373:G375 G363:G364 G357:G358 G354 G352 G348 G342:G343 G338:G339 G335 G326 G324 G315 G311 G301:G302 G295 G287 G284:G285 G281 G279 G275:G276 G269:G272 G267 G260 G256 G246 G243:G244 G229:G231 G221:G225 G215:G217 G209:G210 G207 G202:G204 G194:G197 G185:G186 G182:G183 G179:G180 G174:G175 G169:G170 G167 G161:G162 G159 G139 G136 G114 G107:G108 G40 G36 G31:G32 G28 G24:G25 G922:G923 G1218 G1266:G1268 G1891:G1892"/>
    <dataValidation allowBlank="1" showInputMessage="1" showErrorMessage="1" promptTitle="Explanation:" prompt="B- Not the maximum for period of record" sqref="K1699 K1705 K1714 K1716 K1723 K1727 K1733 K1745 K1750 K1756 K1773 K1782 K1784 K1793 K1797 K1799 K1808 K1830:K1831 K1839 K1843 K1859 K1864 K1874 K1898 K1908 K1910 K1917 K1919 K1929 K1931 K1936 K1948 K1955 K1957 K1966 K1968 K1970 K1974 K1978 K1981 K1983 K1994 K1998 K2004:K2005 K2008 K2012 K2019:K2020 K2024 K2054 K2064 K2069 K2071 K1682 K1678 K1676 K1657 K1646 K1640 K1626 K1597 K1572 K1570 K1565 K1555 K1530 K1518 K1516 K1514 K1512 K1508 K1479 K1471 K1462 K1425 K1411:K1412 K1407 K1405 K1402 K1398 K1396 K1388 K1386 K1375 K1371 K1364 K1361 K1358 K1338 K1333 K1327:K1328 K1313 K1309 K1307 K1305 K1299 K1282 K1248 K1217 K1212 K1177 K1162 K1159 K1148:K1149 K1136 K1131 K1129 K1116 K1108 K1106 K1098:K1100 K1085 K1075 K1063 K1559 K1043 K1037 K1034 K1030 K1024 K1010 K1005 K994 K990 K987 K983 K967:K968 K956 K954 K936 K929 K909 K907 K905 K901 K896 K891 K887 K885 K883 K875 K872 K854:K856 K845 K821 K811:K812 K804 K761 K750 K747 K741 K737 K734 K694 K682:K683 K669:K670 K664 K660 K658 K626 K620 K588 K586 K573 K550 K524 K515 K507 K455 K412 K361 K349 K312 K273 K263 K257 K248 K241 K172 K155 K145 K138 K133 K131 K122 K120 K98 K84 K80 K76 K72 K67 K63 K61 K55 K52 K50 K44 K38 K18"/>
    <dataValidation allowBlank="1" showInputMessage="1" showErrorMessage="1" promptTitle="Explanation:" prompt="G- From floodmark" sqref="K1706 K1711 K1757 K1821 K1829 K1841:K1842 K1845:K1846 K1895:K1896 K924:K926 K1906 K1922 K1934 K1949 K1959 K1964 K1986 K1990 K2000 K2013 K2027 K2033 K2045 K2058 K2061 K1672 K1658 K1498 K1489 K1485 K1481 K1442 K1439:K1440 K1426 K1351 K1348 K1322 K1311 K1298 K1290 K1244 K1216 K1206 K1195 K1190 K1161 K1155 K1152:K1153 K1142 K1135 K1117 K1115 K1097 K1090 K1071 K1057 K1042 K1036 K1026 K1007 K1000 K949 K941 K919 K889 K886 K879 K860 K850:K851 K843 K815:K816 K809 K801 K769 K758 K756 K749 K736 K729 K726 K676 K646 K583 K540:K541 K531:K532 K527 K523 K481 K460:K461 K450 K444 K434 K420 K407 K393 K391 K376 K344 K327 K309 K307 K305 K303 K299 K288 K268 K266 K261 K259 K234 K176 K171 K160 K158 K129 K124 K117 K113 K109 K94:K95 K68 K46 K29 K23 K19 K1900"/>
    <dataValidation allowBlank="1" showInputMessage="1" showErrorMessage="1" promptTitle="Explanation:" prompt="D- None available" sqref="K2082 K1691 K1693:K1696 K1698 K1704 K1707:K1708 K1718 K1732 K1737:K1743 K1747 K1752:K1755 K1758:K1761 K1764 K1766:K1767 K1770:K1772 K1775:K1776 K1779:K1780 K1786:K1787 K1789:K1792 K1801 K1806 K1812:K1813 K1817:K1818 K1820 K1826:K1828 K1833 K1835:K1836 K1848:K1850 K1852:K1854 K1858 K1862 K1867 K1869 K1871 K1879:K1881 K1884:K1889 K1381:K1382 K1897 K1914:K1916 K1940:K1941 K1945 K1980 K1989 K1992 K2015 K2017:K2018 K2022:K2023 K2030 K2032 K2036 K2039:K2044 K2051:K2053 K2056:K2057 K2059:K2060 K2075 K2079 K1680:K1681 K1671 K1668:K1669 K1660 K1654:K1656 K1650 K1648 K1645 K1643 K1637 K1635 K1630 K1619:K1623 K1614 K1611:K1612 K1606:K1609 K1602:K1604 K1599 K1594:K1595 K1590:K1592 K1585:K1588 K1578:K1583 K1552 K1543:K1545 K1532:K1533 K1529 K1525:K1526 K1517 K1511 K1495:K1496 K1491:K1492 K1480 K1474 K1468:K1469 K1464 K1460 K1452:K1458 K1444:K1450 K1433:K1437 K1416:K1424 K1413:K1414 K1401 K1392 K1390 K1343 K1378:K1379 K1373 K1370 K1270:K1273 K1335 K1332 K1325:K1326 K1319 K1315 K1303:K1304 K1295:K1297 K1292 K1289 K1287 K1284:K1285 K1279:K1280 K1275:K1277 K1220:K1223 K1264 K1260:K1261 K1254:K1258 K1250:K1251 K1246:K1247 K1243 K1236:K1240 K1233:K1234 K1228:K1230 K902 K1213:K1215 K1210 K1208 K1204 K1197:K1201 K1192:K1194 K1186:K1187 K1184 K1179:K1181 K1175:K1176 K1169:K1173 K1165 K1163 K1157:K1158 K1150 K1147 K1144:K1145 K1137:K1141 K1132 K1119:K1125 K1113 K1110:K1111 K1101:K1105 K1093:K1096 K1088:K1089 K1083:K1084 K1077:K1078 K1074 K1072 K1069:K1070 K1066:K1067 K1054:K1056 K1049:K1052 K1044 K1041 K1039 K21:K22 K1027:K1028 K1019:K1023 K1014 K1004 K996:K998 K989 K985 K978 K973:K976 K965 K958 K950:K951 K942:K948 K937:K938 K934 K931:K932 K922 K367 K898:K899 K893:K895 K852 K846:K848 K841 K823:K838 K817:K820 K813:K814 K806 K802:K803 K1891:K1892 K792 K790 K788 K778:K780 K776 K770:K772 K764:K765 K760 K752 K745 K742:K743 K731 K723:K725 K720 K717 K711:K715 K699 K697 K688 K662:K663 K656:K657 K649 K643 K641 K639 K623 K617:K619 K613 K607 K605 K600:K602 K594 K592 K585 K567 K560:K562 K553:K556 K546 K525 K517:K520 K513:K514 K508:K510 K502 K498 K494:K495 K492 K487:K490 K485 K483 K478:K480 K472:K474 K470 K467:K468 K465 K463 K458 K453 K446:K449 K438:K442 K435 K431:K432 K428 K423 K419 K414:K417 K409 K404:K406 K399:K401 K395:K396 K387:K389 K385 K378 K373:K375 K190:K191 K363:K365 K357:K358 K354 K352 K348 K342:K343 K338:K339 K335 K333 K324:K326 K318 K315 K311 K301:K302 K295 K287 K281:K285 K279 K275:K276 K269:K272 K267 K262 K260 K254:K256 K251:K252 K249 K243:K247 K239:K240 K229:K231 K221:K225 K209:K219 K200:K207 K194:K197 K1032 K182:K188 K179:K180 K174:K175 K169:K170 K167 K161:K165 K159 K143:K144 K139:K140 K136 K127 K114:K115 K112 K106:K108 K93 K65 K59 K40 K36:K37 K34 K31:K32 K28 K24:K25 K1218 K1266:K1268 K1341"/>
    <dataValidation allowBlank="1" showInputMessage="1" showErrorMessage="1" promptTitle="Explanation:" prompt="E- Estimated_x000a_G- From floodmark" sqref="K1804 K1523 K1061 K981 K892 K888 K880 K718:K719 K634 K557:K558 K459 K436 K433 K359 K340 K336 K308 K297 K147 K30"/>
    <dataValidation allowBlank="1" showInputMessage="1" showErrorMessage="1" promptTitle="Explanation:" prompt="A- Affected by backwater" sqref="K1715 K1717 K1724 K1728 K1734:K1736 K1746 K1783 K1798 K1800 K1809:K1810 K1832 K1844 K1860:K1861 K1875 K1878 K1911 K1913 K1918 K1920 K1925 K1930 K1932 K1937 K1956 K1958 K1967 K1969 K1971 K1979 K1982 K1984 K1995 K1999 K2006 K2009 K2021 K2055 K2065 K45 K2070 K2072 K56 K1684 K1677 K1647 K1641 K1569 K1566 K1562 K1556 K1515 K1509 K1472 K1385 K1372 K1362 K1334 K1329 K1310 K1308 K1306 K1283 K1178 K1160 K1107 K568 K1040 K1035 K1031 K995 K991 K984 K971 K969 K957 K928 K908 K906 K897 K876 K873:K874 K822 K807 K782 K738 K589 K587 K582 K574 K413 K382 K362 K355 K323 K313 K264:K265 K235 K232 K146 K134 K126 K123 K121 K105 K99 K77 K69 K1687"/>
    <dataValidation allowBlank="1" showInputMessage="1" showErrorMessage="1" promptTitle="Explanation:" prompt="C- At site and (or) datum different from most recent" sqref="K1713 K1985 K1679 K1670 K1600:K1601 K1596 K1549 K1546:K1547 K1528 K1376 K1224 K1174 K1068 K935 K870 K865 K763 K746 K740 K675 K609 K539 K506 K493 K408 K379 K293 K137 K81 K78"/>
    <dataValidation allowBlank="1" showInputMessage="1" showErrorMessage="1" promptTitle="Explanation:" prompt="B- Not the maximum for period of record_x000a_G- From floodmark" sqref="K1877 K1926 K1431 K927 K853 K844 K781 K674 K320 K298 K157 K128"/>
    <dataValidation allowBlank="1" showInputMessage="1" showErrorMessage="1" promptTitle="Explanation:" prompt="C- At site and (or) datum different from most recent_x000a_G- From floodmark" sqref="K1748 K2025 K1128 K1045 K762 K735 K544 K371 K317 K294 K150"/>
    <dataValidation allowBlank="1" showInputMessage="1" showErrorMessage="1" promptTitle="Explanation:" prompt="A- Affected by backwater_x000a_E- Estimated" sqref="K1876 K1975 K955 K274"/>
    <dataValidation allowBlank="1" showInputMessage="1" showErrorMessage="1" promptTitle="Explanation:" prompt="B- Not the maximum for period of record_x000a_C- At site and (or) datum different from most recent" sqref="K1701 K1703 K1837 K1960 K1502 K882 K800 K608"/>
    <dataValidation allowBlank="1" showInputMessage="1" showErrorMessage="1" promptTitle="Explanation:" prompt="A- Affected by backwater_x000a_C- At site and (or) datum different from most recent" sqref="K1838 K1961 K1513 K1112"/>
    <dataValidation allowBlank="1" showInputMessage="1" showErrorMessage="1" promptTitle="Explanation:" prompt="G- Historic peak (determined outside period of gage record)_x000a_J- Not Determined" sqref="N1426 N1367 N1000 N981 N462 N382 N370 N351 N345 N102 N19 N1876"/>
    <dataValidation allowBlank="1" showInputMessage="1" showErrorMessage="1" promptTitle="Explanation:" prompt="A- Maximum daily average" sqref="N1941 N1656 N65 N765 N251 N239 N219 N214 N112 N20 N1862"/>
    <dataValidation allowBlank="1" showInputMessage="1" showErrorMessage="1" promptTitle="Explanation:" prompt="B- Estimated" sqref="N1743 N1745 N1747 N1752 N1767 N1792 N1813 N1817:N1818 N1341 N1847 N1858 N1860:N1861 N1879 N1921 N1926 N1929:N1930 N1983 N2010 N1680 N1638 N1622 N1610 N1608 N1593 N1583 N1565 N1548 N1478 N1424 N1400 N1378 N32 N1303:N1304 N1297 N1246 N1223 N1205 N1111 N1054 N1039 N992 N850 N773 N694 N656 N639 N608 N571 N430 N363 N358 N340 N235 N183 N153 N25 N1740"/>
    <dataValidation allowBlank="1" showInputMessage="1" showErrorMessage="1" promptTitle="Explanation:" prompt="E- Affected to unknown degree by regulation" sqref="N1768 N1811 N1830:N1831 N1843 N1903 N1905 N1959 N1962 N1965 N2012 N2020 N2023:N2024 N2054 N1528 N940 N916 N911 N821 N706:N707 N690 N641 N637 N632:N633 N628 N626 N615 N496 N483 N412 N408 N394 N241 N116 N109 N71 N58 N52 N38 N26 N1765"/>
    <dataValidation allowBlank="1" showInputMessage="1" showErrorMessage="1" promptTitle="Explanation:" prompt="D- Result of hurricane_x000a_E- Affected to unknown degree by regulation" sqref="N2045 N700 N696 N635 N630 N625 N540 N522 N486 N476 N397 N300 N29 N2033"/>
    <dataValidation allowBlank="1" showInputMessage="1" showErrorMessage="1" promptTitle="Explanation:" prompt="B- Estimated_x000a_E- Affected to unknown degree by regulation_x000a_G- Historic peak (determined outside period of gage record)" sqref="N411 N407 N392 N115 N34 N2019"/>
    <dataValidation allowBlank="1" showInputMessage="1" showErrorMessage="1" promptTitle="Explanation:" prompt="E- Affected to unknown degree by regulation_x000a_K- Not the maximum for period of record" sqref="N1217 N1702:N1703 N855 N691 N627 N39"/>
    <dataValidation allowBlank="1" showInputMessage="1" showErrorMessage="1" promptTitle="Explanation:" prompt="J- Not Determined" sqref="N1724 N1728 N1736 N1746 N1783 N1798 N1800 N1802 N1832 N1838 N1844 N1872 N1875 N1878 N1906 N1909 N1911 N1913 N1918 N1920 N1925 N1927 N1932 N1937 N1956 N1958 N1961 N1967 N1969 N1971 N1973 N1975 N1979 N1982 N1984 N1995 N1999 N2006 N2009 N2021 N2055 N2065 N2070 N2072 N1683:N1684 N1677 N1647 N1641 N1627 N1598 N1573 N1571 N1566 N1556 N1513 N1509 N1490 N1486 N1472 N1406 N1397 N1387 N1385 N1368:N1369 N1345:N1346 N1334 N1321 N1314 N1310 N1306 N1301:N1302 N1283 N1178 N1160 N1112 N1064 N1057:N1059 N1053 N1040 N1035 N1031 N984 N980 N969 N957 N955 N923 N913 N908 N906 N897 N876 N873 N782 N738 N684 N671 N631 N621 N591 N589 N587 N574 N570 N551 N545 N536 N529 N521 N516 N491 N384 N362 N331 N323 N278 N274 N264:N265 N250 N242 N232 N193 N132 N126 N123 N121 N99 N94 N77 N56 N53 N45 N1717"/>
    <dataValidation allowBlank="1" showInputMessage="1" showErrorMessage="1" promptTitle="Explanation:" prompt="D- Result of hurricane" sqref="N1807 N2061 N2067 N2080 N1672 N1667 N1633 N1624 N1597 N1589 N1572 N1570 N1457:N1458 N1455 N1330 N1320 N1288 N1282 N1248 N1244 N1224 N1166 N1068 N1012 N914 N881 N878 N862:N863 N859 N842 N766 N721 N716 N710 N647 N634 N604 N548 N526 N499 N459 N454 N445 N433 N418 N376 N361 N353 N314 N306 N292 N277 N172 N149 N50 N1784"/>
    <dataValidation allowBlank="1" showInputMessage="1" showErrorMessage="1" promptTitle="Explanation:" prompt="F- Affected by regulation" sqref="N1709 N1711:N1712 N1733 N1781 N1793 N1868 N1870 N1873 N1883 N1894 N1896 N1898 N1942:N1944 N1946 N1955 N1963 N2003 N2005 N55 N2037 N1547 N889 N841 N810 N799 N761 N678 N674 N624 N537 N535 N507 N492 N410 N371 N283 N254 N248 N208 N188:N189 N142 N103 N100 N1689"/>
    <dataValidation allowBlank="1" showInputMessage="1" showErrorMessage="1" promptTitle="Explanation:" prompt="K- Not the maximum for period of record" sqref="N1751 N1757 N1774 N1809 N1865 N68:N69 N1679 N1601 N1531 N1519 N1503 N1463 N1408 N1403 N1389 N1376 N1372 N1359 N1339 N1300 N1253 N1249 N1225 N1203 N1080 N1076 N1011 N1006 N995 N988 N930 N928 N921 N910 N805 N751 N659 N614 N609 N543 N456 N258 N173 N156 N134 N128 N73 N1687 N1950"/>
    <dataValidation allowBlank="1" showInputMessage="1" showErrorMessage="1" promptTitle="Explanation:" prompt="D- Result of hurricane_x000a_K- Not the maximum for period of record" sqref="N1658 N774 N735 N593 N321 N81 N1785"/>
    <dataValidation allowBlank="1" showInputMessage="1" showErrorMessage="1" promptTitle="Explanation:" prompt="L- Determined by slope-area measurement" sqref="N1764 N1836 N1850 N1854 N1856 N2018 N2040 N2056:N2057 N2059:N2060 N2079 N1671 N1669 N1660 N1650 N1648 N1645 N1615:N1616 N1605 N1599 N1590:N1591 N1587 N1580:N1581 N1543:N1544 N1532:N1534 N1525:N1526 N1453 N1450:N1451 N1434 N1325 N1296 N1285 N1280 N1275 N1078 N1267 N1264 N1251 N1239:N1240 N1237 N1233 N1228:N1229 N1221 N1215 N1200:N1201 N1193:N1194 N1186 N1179:N1181 N1169:N1170 N1153 N1150 N1143 N1140 N1137 N1123 N1113 N1088 N1084 N95 N1070 N1065 N1055:N1056 N1049:N1051 N1044 N1041 N1032:N1033 N1027 N1023 N1021 N1004 N985 N978 N975 N950 N945:N947 N938 N922 N1272 N879 N847:N848 N839 N837 N830 N817:N820 N814 N807 N802:N803 N798 N779:N780 N770 N764 N760 N758 N754 N752 N750 N742:N743 N736 N734 N723:N725 N720 N713:N714 N711 N688 N676 N649 N645 N629 N607 N559 N555 N546 N525 N509 N502:N503 N498 N487:N489 N479:N480 N474:N475 N1708 N468 N463:N464 N458 N447:N448 N431 N404:N405 N400:N401 N385 N357 N349 N342:N343 N324 N315 N311 N285 N281 N272 N269 N230 N222 N216 N209 N195:N197 N175 N117 N902 N470 N472"/>
    <dataValidation allowBlank="1" showInputMessage="1" showErrorMessage="1" promptTitle="Explanation:" prompt="G- Historic peak (determined outside period of gage record)_x000a_O- Determined by flow-over-dam measurement" sqref="N1852 N1980 N1392 N106 N1754"/>
    <dataValidation allowBlank="1" showInputMessage="1" showErrorMessage="1" promptTitle="Explanation:" prompt="N- Determined by flow-through-culvert measurement" sqref="N1707 N1718 N1732 N1737 N1753 N1755 N1758:N1761 N1766 N1771:N1772 N1776 N1779 N1786 N1789 N1849 N1886:N1889 N136 N2082 N1654 N1602 N1594 N1585 N1517 N1492 N1454 N1416 N1414 N1335 N1315 N1284 N1192 N1094 N1077 N1048 N998 N996 N973:N974 N894 N823 N790 N787 N778 N772 N729 N680 N668 N623 N556 N518 N510 N478 N440 N435 N395 N387:N389 N378:N379 N354 N275:N276 N270:N271 N231 N215 N210 N185 N179 N167 N161:N162 N1891:N1892 N1704"/>
    <dataValidation allowBlank="1" showInputMessage="1" showErrorMessage="1" promptTitle="Explanation:" prompt="F- Affected by regulation_x000a_K- Not the maximum for period of record" sqref="N1882 N1899 N1516 N1212 N1162 N1131 N1116 N1108 N1098:N1100 N1043 N936 N887 N883 N747 N166 N138 N1794"/>
    <dataValidation allowBlank="1" showInputMessage="1" showErrorMessage="1" promptTitle="Explanation:" prompt="A- Maximum daily average_x000a_B- Estimated_x000a_F- Affected by regulation" sqref="N165 N1869"/>
    <dataValidation allowBlank="1" showInputMessage="1" showErrorMessage="1" promptTitle="Explanation:" prompt="G- Historic peak (determined outside period of gage record)_x000a_M- Determined by contracted-opening measurement" sqref="N171 N1833 N1643 N1628 N1412 N1258 N1069 N1026 N948 N436 N336 N294 N1804"/>
    <dataValidation allowBlank="1" showInputMessage="1" showErrorMessage="1" promptTitle="Explanation:" prompt="D- Result of hurricane_x000a_O- Determined by flow-over-dam measurement" sqref="N2036 N2039 N2052:N2053 N1642 N1620 N1495 N601 N419 N182 N2032"/>
    <dataValidation allowBlank="1" showInputMessage="1" showErrorMessage="1" promptTitle="Explanation:" prompt="P- Prior to known regulation" sqref="N1546 N1514 N1196 N1129 N1114 N1106 N1086 N1042 N935 N885 N811 N763 N740 N493 N249 N187 N1701"/>
    <dataValidation allowBlank="1" showInputMessage="1" showErrorMessage="1" promptTitle="Explanation:" prompt="B- Estimated_x000a_F- Affected by regulation_x000a_G- Historic peak (determined outside period of gage record)" sqref="N1945 N191 N282 N367 N1884"/>
    <dataValidation allowBlank="1" showInputMessage="1" showErrorMessage="1" promptTitle="Explanation:" prompt="F- Affected by regulation_x000a_O- Determined by flow-over-dam measurement" sqref="N198 N1874"/>
    <dataValidation allowBlank="1" showInputMessage="1" showErrorMessage="1" promptTitle="Explanation:" prompt="O- Determined by flow-over-dam measurement" sqref="N1827 N1834 N1848 N1851 N1940 N1992 N2044 N1640 N1623 N1621 N1614 N1607 N1491 N1393 N1820 N1165 N1145 N1110 N1067 N1019 N997 N959 N939 N931:N932 N893 N835:N836 N833 N831 N829 N824:N827 N776 N771 N767 N699 N605 N602 N585 N567 N442 N424 N301 N246 N223 N1382 N207"/>
    <dataValidation allowBlank="1" showInputMessage="1" showErrorMessage="1" promptTitle="Explanation:" prompt="G- Historic peak (determined outside period of gage record)" sqref="N1922 N1934 N1949 N1986 N1990 N2004 N1575 N1452 N1374 N1091 N1061 N983 N968 N941 N816 N769 N581 N579 N561 N544 N532 N527 N434 N377 N341 N262 N252 N234 N226 N211 N1806"/>
    <dataValidation allowBlank="1" showInputMessage="1" showErrorMessage="1" promptTitle="Explanation:" prompt="A- Maximum daily average_x000a_B- Estimated" sqref="N1721 N218 N1705:N1706"/>
    <dataValidation allowBlank="1" showInputMessage="1" showErrorMessage="1" promptTitle="Explanation:" prompt="A- Maximum daily average_x000a_F- Affected by regulation" sqref="N245 N1697:N1698 N1738:N1739 N1787 N1790:N1791 N1839 N1914:N1916 N2075 N1681 N1655 N1603 N1529 N1379 N1343 N1693 N1691"/>
    <dataValidation allowBlank="1" showInputMessage="1" showErrorMessage="1" promptTitle="Explanation:" prompt="D- Result of hurricane_x000a_F- Affected by regulation" sqref="N1731 N1735 N1670 N1522 N1265 N1135 N851 N673 N372 N322 N1690"/>
    <dataValidation allowBlank="1" showInputMessage="1" showErrorMessage="1" promptTitle="Explanation:" prompt="B- Estimated_x000a_F- Affected by regulation" sqref="N1871 N364 N348 N1867"/>
    <dataValidation allowBlank="1" showInputMessage="1" showErrorMessage="1" promptTitle="Explanation:" prompt="F- Affected by regulation_x000a_G- Historic peak (determined outside period of gage record)" sqref="N1895 N1900 N369 N1780"/>
    <dataValidation allowBlank="1" showInputMessage="1" showErrorMessage="1" promptTitle="Explanation:" prompt="E- Affected to unknown degree by regulation_x000a_O- Determined by flow-over-dam measurement" sqref="N495 N2025"/>
    <dataValidation allowBlank="1" showInputMessage="1" showErrorMessage="1" promptTitle="Explanation:" prompt="E- Affected to unknown degree by regulation_x000a_G- Historic peak (determined outside period of gage record)" sqref="N1846 N1964 N2013 N541 N1842"/>
    <dataValidation allowBlank="1" showInputMessage="1" showErrorMessage="1" promptTitle="Explanation:" prompt="D- Result of hurricane_x000a_E- Affected to unknown degree by regulation_x000a_M- Determined by contracted-opening measurement" sqref="N701 N2048"/>
    <dataValidation allowBlank="1" showInputMessage="1" showErrorMessage="1" promptTitle="Explanation:" prompt="E- Affected to unknown degree by regulation_x000a_J- Not Determined" sqref="N2014 N892 N858 N822"/>
    <dataValidation allowBlank="1" showInputMessage="1" showErrorMessage="1" promptTitle="Explanation:" prompt="A- Maximum daily average_x000a_F- Affected by regulation_x000a_G- Historic peak (determined outside period of gage record)" sqref="N1696"/>
    <dataValidation allowBlank="1" showInputMessage="1" showErrorMessage="1" promptTitle="Explanation:" prompt="I- Affected by urbanization or channelization_x000a_L- Determined by slope-area measurement" sqref="N1713"/>
    <dataValidation allowBlank="1" showInputMessage="1" showErrorMessage="1" promptTitle="Explanation:" prompt="I- Affected by urbanization or channelization_x000a_Q- Determined by step-backwater computation" sqref="N1714"/>
    <dataValidation allowBlank="1" showInputMessage="1" showErrorMessage="1" promptTitle="Explanation:" prompt="D- Result of hurricane_x000a_I- Affected by urbanization or channelization_x000a_K- Not the maximum for period of record" sqref="N1715"/>
    <dataValidation allowBlank="1" showInputMessage="1" showErrorMessage="1" promptTitle="Explanation:" prompt="D- Result of hurricane_x000a_F- Affected by regulation_x000a_K- Not the maximum for period of record_x000a_N- Determined by flow-through-culvert measurement" sqref="N1734"/>
    <dataValidation allowBlank="1" showInputMessage="1" showErrorMessage="1" promptTitle="Explanation:" prompt="H- Result of ice-jam or debris-dam breakup_x000a_L- Determined by slope-area measurement" sqref="N1748"/>
    <dataValidation allowBlank="1" showInputMessage="1" showErrorMessage="1" promptTitle="Explanation:" prompt="D- Result of hurricane_x000a_F- Affected by regulation_x000a_G- Historic peak (determined outside period of gage record)" sqref="N1762"/>
    <dataValidation allowBlank="1" showInputMessage="1" showErrorMessage="1" promptTitle="Explanation:" prompt="A- Maximum daily average_x000a_F- Affected by regulation_x000a_K- Not the maximum for period of record" sqref="N1840"/>
    <dataValidation allowBlank="1" showInputMessage="1" showErrorMessage="1" promptTitle="Explanation:" prompt="G- Historic peak (determined outside period of gage record)_x000a_F- Affected by regulation" sqref="N1841"/>
    <dataValidation allowBlank="1" showInputMessage="1" showErrorMessage="1" promptTitle="Explanation:" prompt="C- Affected by dam failure_x000a_E- Affected to unknown degree by regulation" sqref="N1845"/>
    <dataValidation allowBlank="1" showInputMessage="1" showErrorMessage="1" promptTitle="Explanation:" prompt="B- Estimated_x000a_C- Affected by dam failure_x000a_F- Affected by regulation_x000a_G- Historic peak (determined outside period of gage record)" sqref="N1880"/>
    <dataValidation allowBlank="1" showInputMessage="1" showErrorMessage="1" promptTitle="Explanation:" prompt="C- Affected by dam failure_x000a_F- Affected by regulation" sqref="N1881"/>
    <dataValidation allowBlank="1" showInputMessage="1" showErrorMessage="1" promptTitle="Explanation:" prompt="B- Estimated_x000a_M- Determined by contracted-opening measurement" sqref="N2058"/>
    <dataValidation type="list" allowBlank="1" showInputMessage="1" showErrorMessage="1" sqref="F4:I4">
      <formula1>INDIRECT("'Sheet1'!$A$2:$A$4")</formula1>
    </dataValidation>
    <dataValidation allowBlank="1" showInputMessage="1" showErrorMessage="1" promptTitle="NOTE" prompt="Record represents net diversion from Niagara River basin into Oswego River basin through Erie (Barge) Canal." sqref="H1379:H1380"/>
    <dataValidation allowBlank="1" showInputMessage="1" showErrorMessage="1" promptTitle="Note" prompt="Estimated by U.S. Army Corps of Engineers." sqref="L1608:L1609 L1606 L1622 L1612"/>
    <dataValidation allowBlank="1" showInputMessage="1" showErrorMessage="1" promptTitle="NOTE" prompt="Discharge discontinued, converted to gage-height only site." sqref="F1565"/>
    <dataValidation allowBlank="1" showInputMessage="1" showErrorMessage="1" promptTitle="Note" prompt="January 1926 to September 1960, daily discharges available in files of U.S. Department of Commerce." sqref="F1343"/>
    <dataValidation allowBlank="1" showInputMessage="1" showErrorMessage="1" promptTitle="Note" prompt="From records of City of Batavia." sqref="J1357"/>
    <dataValidation allowBlank="1" showInputMessage="1" showErrorMessage="1" promptTitle="Note" prompt="From records of Village of Attica." sqref="J1349"/>
    <dataValidation allowBlank="1" showInputMessage="1" showErrorMessage="1" promptTitle="Note" prompt="From Elmira City Engineer." sqref="J1205"/>
    <dataValidation allowBlank="1" showInputMessage="1" showErrorMessage="1" promptTitle="Note" prompt="Local reports indicate that during the flood of July 1935, the roadway near the gage corresponding to a stage of about 18 ft was under water for a short time." sqref="J941"/>
    <dataValidation allowBlank="1" showInputMessage="1" showErrorMessage="1" promptTitle="Note" prompt="Result of dewatering of Erie (Barge) Canal through accidental break in canal wall at Bushnell Basin." sqref="L1552 L1558"/>
    <dataValidation allowBlank="1" showInputMessage="1" showErrorMessage="1" promptTitle="Note" prompt="From U.S. Army Corps of Engineers and includes overflow from Dyke Creek estimated to be 5,600 ft3/s." sqref="L1424"/>
    <dataValidation allowBlank="1" showInputMessage="1" showErrorMessage="1" promptTitle="Note" prompt="Greater flood occurred March 1865, discharge not determined (Rafter, 1905, p. 439-490)." sqref="L1378"/>
    <dataValidation allowBlank="1" showInputMessage="1" showErrorMessage="1" promptTitle="Note" prompt="Does not include a discharge of 4,320 ft3/s estimated by U.S. Army Corps of Engineers to have bypassed gage." sqref="L1366"/>
    <dataValidation allowBlank="1" showInputMessage="1" showErrorMessage="1" promptTitle="Note" prompt="From U.S. Department of Agriculture, Soil Conservation Service, Bath, NY." sqref="L1169 L1179 L1171"/>
    <dataValidation allowBlank="1" showInputMessage="1" showErrorMessage="1" promptTitle="Note" prompt="From William S. Lozier, Inc., Consulting Engineers, Rochester, NY." sqref="L1137 L1140"/>
    <dataValidation allowBlank="1" showInputMessage="1" showErrorMessage="1" promptTitle="Note" prompt="From Fretts, Tallamy, and Senior, Consulting Engineers, Williamsville, NY." sqref="L1110"/>
    <dataValidation allowBlank="1" showInputMessage="1" showErrorMessage="1" promptTitle="Note" prompt="From National Weather Service." sqref="J1053 J986 J923 L854"/>
    <dataValidation allowBlank="1" showInputMessage="1" showErrorMessage="1" promptTitle="Note" prompt="From Fischer, 1937, p. 85, 191-195." sqref="L1474 L364 L1545"/>
    <dataValidation allowBlank="1" showInputMessage="1" showErrorMessage="1" promptTitle="Note" prompt="From local residents." sqref="J762 J462"/>
    <dataValidation allowBlank="1" showInputMessage="1" showErrorMessage="1" promptTitle="Note" prompt="From New York City Board of Water Supply." sqref="L483:L484 L505 L489 L487"/>
    <dataValidation allowBlank="1" showInputMessage="1" showErrorMessage="1" promptTitle="Note" prompt="Estimated" sqref="I250"/>
    <dataValidation allowBlank="1" showInputMessage="1" showErrorMessage="1" promptTitle="Note" prompt="Tide affected; Fischer, 1937, p. 19 1-195." sqref="L381"/>
    <dataValidation allowBlank="1" showInputMessage="1" showErrorMessage="1" promptTitle="Note" prompt="An extreme flood occurred 1860-65 with a depth of 12 ft on Cohoes dam and peak discharge estimated &gt;200,000 ft3/s (Rafter, 1905, p. 439-490)." sqref="L365"/>
    <dataValidation allowBlank="1" showInputMessage="1" showErrorMessage="1" promptTitle="Note" prompt="From New York Power Authority." sqref="L322"/>
    <dataValidation allowBlank="1" showInputMessage="1" showErrorMessage="1" promptTitle="Note" prompt="From State Engineer and Surveyor of New York." sqref="L245 L249 L251 L359:L360"/>
    <dataValidation allowBlank="1" showInputMessage="1" showErrorMessage="1" promptTitle="Note" prompt="Measured at drainage area 1.13 mi2." sqref="L221"/>
    <dataValidation allowBlank="1" showInputMessage="1" showErrorMessage="1" promptTitle="Note" prompt="From Consolidated Water Company of Utica." sqref="L218:L219"/>
    <dataValidation allowBlank="1" showInputMessage="1" showErrorMessage="1" promptTitle="Note" prompt="From U.S. House of Representatives, 1932, Document No. 158." sqref="L202 L240 L252 L348 L358 L363"/>
    <dataValidation allowBlank="1" showInputMessage="1" showErrorMessage="1" promptTitle="Note" prompt="From New York Power and Light Corporation." sqref="L419 L182:L184 L256 L267"/>
    <dataValidation allowBlank="1" showInputMessage="1" showErrorMessage="1" promptTitle="Note" prompt="Maximum prior to diversion in November 1955; since November 1955, maximum not determined." sqref="L78:L79"/>
    <dataValidation allowBlank="1" showInputMessage="1" showErrorMessage="1" promptTitle="Note" prompt="From local residents; flood of October 1903 is known to have reached a higher stage." sqref="J345"/>
    <dataValidation allowBlank="1" showInputMessage="1" showErrorMessage="1" promptTitle="Note" prompt="From U.S. Army Corp of Engineers" sqref="J1367"/>
    <dataValidation allowBlank="1" showInputMessage="1" showErrorMessage="1" promptTitle="Note" prompt="Pennsylvania" sqref="E841:E842 E815:E816 E853:E858 E1090:E1091"/>
    <dataValidation allowBlank="1" showInputMessage="1" showErrorMessage="1" promptTitle="Note" prompt="Prior to construction of Pepacton Reservoir; site location now within reservoir." sqref="A737"/>
    <dataValidation allowBlank="1" showInputMessage="1" showErrorMessage="1" promptTitle="Note:" prompt="New Jersey" sqref="E526:E527"/>
    <dataValidation allowBlank="1" showInputMessage="1" showErrorMessage="1" promptTitle="Note" prompt="This value is republished from USGS OFR 2008-1203" sqref="AD853:AD858 W841:AB841 AD841 AD843:AD845 W843:AB845 W853:AB858"/>
    <dataValidation allowBlank="1" showInputMessage="1" showErrorMessage="1" promptTitle="Explanation" prompt="cubic feet per second per square mile" sqref="M10"/>
    <dataValidation allowBlank="1" showInputMessage="1" showErrorMessage="1" promptTitle="Explanation" prompt="cubic feet per second" sqref="L10"/>
    <dataValidation allowBlank="1" showInputMessage="1" showErrorMessage="1" promptTitle="Note" prompt="Mean daily." sqref="J20"/>
    <dataValidation allowBlank="1" showErrorMessage="1" sqref="U7:AD7 O11:Q11"/>
    <dataValidation allowBlank="1" showInputMessage="1" showErrorMessage="1" promptTitle="Explanation" prompt="The annual exceedence probability (AEP) and recurrence interval (RI) of the maximum discharge shown based on interpolation of the AEP discharges displayed at right._x000a_" sqref="O8:R9"/>
    <dataValidation allowBlank="1" showInputMessage="1" showErrorMessage="1" promptTitle="Explanation:" prompt="Recurrence Interval (RI) - The average time interval between occurrences of a flood of equal or greater magnitude.  The reciprocol of AEP." sqref="R10:R11"/>
    <dataValidation allowBlank="1" showInputMessage="1" showErrorMessage="1" promptTitle="Note" sqref="E6"/>
    <dataValidation allowBlank="1" showInputMessage="1" showErrorMessage="1" promptTitle="Abbreviations used" prompt="R - river _x000a_CR - creek _x000a_BK - brook _x000a_BR - branch _x000a_NR - near _x000a_N - north _x000a_TRIB -  tributary _x000a_S -  south_x000a_E - east_x000a_W - west_x000a_" sqref="B6"/>
    <dataValidation allowBlank="1" showInputMessage="1" showErrorMessage="1" promptTitle="Explanation" prompt="Degrees (DD), Minutes (MM), and Seconds (SS) of latitude north of the equator.  Format is DDMMSS.  Datum is NAD83._x000a_" sqref="C6:C11"/>
    <dataValidation allowBlank="1" showInputMessage="1" showErrorMessage="1" promptTitle="Explanation" prompt="Degrees (DD), Minutes (MM), and Seconds (SS) of longitude west of the prime meridian.  Format is DDMMSS.  Datum is NAD83." sqref="D6:D11"/>
    <dataValidation allowBlank="1" showInputMessage="1" showErrorMessage="1" prompt="Based on drainage-area-only regression using 01361572 and methods described in Lumia (2006)" sqref="L450"/>
    <dataValidation allowBlank="1" showInputMessage="1" showErrorMessage="1" promptTitle="Explanation:" prompt="Continuous-record site (recording gage), stage only" sqref="G102 G1566 G980"/>
    <dataValidation allowBlank="1" showInputMessage="1" showErrorMessage="1" promptTitle="Explanation:" prompt="C- At site and (or) datum different from most recent_x000a_E- Estimated_x000a_H- Affected by wave associated with coastal storm surge" sqref="K35"/>
    <dataValidation allowBlank="1" showInputMessage="1" showErrorMessage="1" promptTitle="Explanation:" prompt="H- Affected by wave associated with coastal storm surge" sqref="K51"/>
    <dataValidation allowBlank="1" showInputMessage="1" showErrorMessage="1" promptTitle="Explanation:" prompt="B- Not the maximum for period of record_x000a_C- At site and (or) datum different from most recent_x000a_G- From floodmark" sqref="K125 K1252 K1079 K920 K773 K369"/>
    <dataValidation allowBlank="1" showInputMessage="1" showErrorMessage="1" promptTitle="Explanation:" prompt="F- Gage datum changed during this water year" sqref="K141 K1339"/>
    <dataValidation allowBlank="1" showInputMessage="1" showErrorMessage="1" promptTitle="Explanation:" prompt="C- At site and (or) datum different from most recent_x000a_E- Estimated" sqref="K151 K739 K462"/>
    <dataValidation allowBlank="1" showInputMessage="1" showErrorMessage="1" promptTitle="Explanation:" prompt="E- Estimated" sqref="K153 K1527 K1399:K1400 K1374 K1357 K637 K565:K566 K411 K341 K304"/>
    <dataValidation allowBlank="1" showInputMessage="1" showErrorMessage="1" promptTitle="Explanation:" prompt="I- Since control change" sqref="K321"/>
    <dataValidation allowBlank="1" showInputMessage="1" showErrorMessage="1" promptTitle="Explanation:" prompt="E- Estimated_x000a_C- At site and (or) datum different from most recent_x000a_G- From floodmark" sqref="K370"/>
    <dataValidation allowBlank="1" showInputMessage="1" showErrorMessage="1" promptTitle="Explanation:" prompt="A- Affected by backwater_x000a_C- At site and (or) datum different from most recent_x000a_D- None available" sqref="K392"/>
    <dataValidation allowBlank="1" showInputMessage="1" showErrorMessage="1" promptTitle="Explanation:" prompt="C- At site and (or) datum different from most recent_x000a_D- None available" sqref="K505"/>
    <dataValidation allowBlank="1" showInputMessage="1" showErrorMessage="1" promptTitle="Explanation:" prompt="B- Not the maximum for period of record_x000a_I- Since control change" sqref="K522"/>
    <dataValidation allowBlank="1" showInputMessage="1" showErrorMessage="1" promptTitle="Explanation:" prompt="B- Not the maximum for period of record_x000a_F- Gage datum changed during this water year" sqref="K542"/>
    <dataValidation allowBlank="1" showInputMessage="1" showErrorMessage="1" promptTitle="Explanation:" prompt="C- At site and (or) datum different from most recent_x000a_E- Estimated_x000a_G- From floodmark" sqref="K689 K1091 K691"/>
    <dataValidation allowBlank="1" showInputMessage="1" showErrorMessage="1" promptTitle="Explanation:" prompt="A- Affected by backwater_x000a_B- Not the maximum for period of record" sqref="K857 K1109"/>
    <dataValidation allowBlank="1" showInputMessage="1" showErrorMessage="1" promptTitle="Explanation:" prompt="B- Not the maximum for period of record_x000a_E- Estimated_x000a_G- From floodmark" sqref="K1349"/>
    <dataValidation allowBlank="1" showInputMessage="1" showErrorMessage="1" promptTitle="Explanation:" prompt="C- At site and (or) datum different from most recent_x000a_F- Gage datum changed during this water year_x000a_G- From floodmark" sqref="K1473"/>
    <dataValidation allowBlank="1" showInputMessage="1" showErrorMessage="1" promptTitle="Explanation:" prompt="B- Estimated_x000a_G- Historic peak (determined outside period of gage record)" sqref="N1612 N1609 N1606 N1545 N1477 N1474 N1464 N1460 N1360 N1357 N1332 N1326 N1279 N1243 N1234 N1127 N1072 N986 N951 N762 N749 N719 N613 N592 N558 N547 N539 N444 N429 N381 N333 N259 N255 N240 N151 N147 N924:N926 N13 N15 N1273"/>
    <dataValidation allowBlank="1" showInputMessage="1" showErrorMessage="1" promptTitle="Explanation:" prompt="B- Estimated_x000a_D- Result of hurricane" sqref="N1427 N1308 N865 N450 N268 N40 N17 N36"/>
    <dataValidation allowBlank="1" showInputMessage="1" showErrorMessage="1" promptTitle="Explanation:" prompt="D- Result of hurricane_x000a_N- Determined by flow-through-culvert measurement" sqref="N1637 N1619 N1595 N1523 N1496 N1445 N1436 N1420:N1422 N1187 N1138 N1124:N1125 N1119:N1120 N1103 N662:N663 N319 N31 N28 N24 N21:N22 N1668"/>
    <dataValidation allowBlank="1" showInputMessage="1" showErrorMessage="1" promptTitle="Explanation:" prompt="D- Result of hurricane_x000a_E- Affected to unknown degree by regulation_x000a_N- Determined by flow-through-culvert measurement" sqref="N41 N23 N33"/>
    <dataValidation allowBlank="1" showInputMessage="1" showErrorMessage="1" promptTitle="Explanation:" prompt="D- Result of hurricane_x000a_E- Affected to unknown degree by regulation_x000a_G- Historic peak (determined outside period of gage record)_x000a_O- Determined by flow-over-dam measurement" sqref="N30"/>
    <dataValidation allowBlank="1" showInputMessage="1" showErrorMessage="1" promptTitle="Explanation:" prompt="D- Result of hurricane_x000a_G- Historic peak (determined outside period of gage record)_x000a_J- Not Determined" sqref="N35"/>
    <dataValidation allowBlank="1" showInputMessage="1" showErrorMessage="1" promptTitle="Explanation:" prompt="B- Estimated_x000a_D- Result of hurricane_x000a_E- Affected to unknown degree by regulation_x000a_G- Historic peak (determined outside period of gage record)" sqref="N1527 N37"/>
    <dataValidation allowBlank="1" showInputMessage="1" showErrorMessage="1" promptTitle="Explanation:" prompt="E- Affected to unknown degree by regulation_x000a_I- Affected by urbanization or channelization" sqref="N664 N42 N653"/>
    <dataValidation allowBlank="1" showInputMessage="1" showErrorMessage="1" promptTitle="Explanation:" prompt="D- Result of hurricane_x000a_Q- Determined by step-backwater computation" sqref="N466 N48"/>
    <dataValidation allowBlank="1" showInputMessage="1" showErrorMessage="1" promptTitle="Explanation:" prompt="D- Result of hurricane_x000a_J- Not Determined" sqref="N350 N337 N51"/>
    <dataValidation allowBlank="1" showInputMessage="1" showErrorMessage="1" promptTitle="Explanation:" prompt="C- Affected by dam failure" sqref="N243 N1558 N54"/>
    <dataValidation allowBlank="1" showInputMessage="1" showErrorMessage="1" promptTitle="Explanation:" prompt="A- Maximum daily average_x000a_E- Affected to unknown degree by regulation" sqref="N93 N1694:N1695 N59"/>
    <dataValidation allowBlank="1" showInputMessage="1" showErrorMessage="1" promptTitle="Explanation:" prompt="B- Estimated_x000a_E- Affected to unknown degree by regulation" sqref="N303 N113 N1829 N87"/>
    <dataValidation allowBlank="1" showInputMessage="1" showErrorMessage="1" promptTitle="Explanation:" prompt="D- Result of hurricane_x000a_G- Historic peak (determined outside period of gage record)" sqref="N1662 N566 N127"/>
    <dataValidation allowBlank="1" showInputMessage="1" showErrorMessage="1" promptTitle="Explanation:" prompt="G- Historic peak (determined outside period of gage record)_x000a_K- Not the maximum for period of record_x000a_M- Determined by contracted-opening measurement" sqref="N129"/>
    <dataValidation allowBlank="1" showInputMessage="1" showErrorMessage="1" promptTitle="Explanation:" prompt="B- Estimated_x000a_P- Prior to known regulation" sqref="N137"/>
    <dataValidation allowBlank="1" showInputMessage="1" showErrorMessage="1" promptTitle="Explanation:" prompt="A- Maximum daily average_x000a_B- Estimated_x000a_P- Prior to known regulation" sqref="N143"/>
    <dataValidation allowBlank="1" showInputMessage="1" showErrorMessage="1" promptTitle="Explanation:" prompt="B- Estimated_x000a_G- Historic peak (determined outside period of gage record)_x000a_O- Determined by flow-over-dam measurement_x000a_P- Prior to known regulation" sqref="N144"/>
    <dataValidation allowBlank="1" showInputMessage="1" showErrorMessage="1" promptTitle="Explanation:" prompt="B- Estimated_x000a_K- Not the maximum for period of record" sqref="N1399 N1362 N1329 N1025 N146"/>
    <dataValidation allowBlank="1" showInputMessage="1" showErrorMessage="1" promptTitle="Explanation:" prompt="K- Not the maximum for period of record_x000a_M- Determined by contracted-opening measurement" sqref="N158"/>
    <dataValidation allowBlank="1" showInputMessage="1" showErrorMessage="1" promptTitle="Explanation:" prompt="B- Estimated_x000a_G- Historic peak (determined outside period of gage record)_x000a_P- Prior to known regulation" sqref="N809 N745 N739 N365 N190 N163"/>
    <dataValidation allowBlank="1" showInputMessage="1" showErrorMessage="1" promptTitle="Explanation:" prompt="B- Estimated_x000a_G- Historic peak (determined outside period of gage record)_x000a_F- Affected by regulation" sqref="N164"/>
    <dataValidation allowBlank="1" showInputMessage="1" showErrorMessage="1" promptTitle="Explanation:" prompt="M- Determined by contracted-opening measurement_x000a_O- Determined by flow-over-dam measurement" sqref="N176"/>
    <dataValidation allowBlank="1" showInputMessage="1" showErrorMessage="1" promptTitle="Explanation:" prompt="B- Estimated_x000a_D- Result of hurricane_x000a_O- Determined by flow-over-dam measurement" sqref="N184"/>
    <dataValidation allowBlank="1" showInputMessage="1" showErrorMessage="1" promptTitle="Explanation:" prompt="B- Estimated_x000a_G- Historic peak (determined outside period of gage record)_x000a_O- Determined by flow-over-dam measurement" sqref="N247 N200"/>
    <dataValidation allowBlank="1" showInputMessage="1" showErrorMessage="1" promptTitle="Explanation:" prompt="F- Affected by regulation_x000a_L- Determined by slope-area measurement" sqref="N1190 N646 N338 N327 N217"/>
    <dataValidation allowBlank="1" showInputMessage="1" showErrorMessage="1" promptTitle="Explanation:" prompt="C- Affected by dam failure_x000a_O- Determined by flow-over-dam measurement" sqref="N788 N261"/>
    <dataValidation allowBlank="1" showInputMessage="1" showErrorMessage="1" promptTitle="Explanation:" prompt="C- Affected by dam failure_x000a_G- Historic peak (determined outside period of gage record)_x000a_L- Determined by slope-area measurement" sqref="N266"/>
    <dataValidation allowBlank="1" showInputMessage="1" showErrorMessage="1" promptTitle="Explanation:" prompt="D- Result of hurricane_x000a_L- Determined by slope-area measurement_x000a_M- Determined by contracted-opening measurement" sqref="N316 N309 N288"/>
    <dataValidation allowBlank="1" showInputMessage="1" showErrorMessage="1" promptTitle="Explanation:" prompt="D- Result of hurricane_x000a_M- Determined by contracted-opening measurement" sqref="N1635 N1592 N1498 N1470 N1446:N1447 N1444 N1442 N1419 N1347 N1270 N1262 N335 N1210 N1175 N1172 N1163 N1157 N1104 N1096 N899 N715 N508 N461 N1218 N1220 N291"/>
    <dataValidation allowBlank="1" showInputMessage="1" showErrorMessage="1" promptTitle="Explanation:" prompt="D- Result of hurricane_x000a_L- Determined by slope-area measurement" sqref="N1611 N1604 N1582 N1469 N1448 N1435 N1433 N1428 N1423 N1417:N1418 N1222 N1213:N1214 N1209 N1204 N1198 N1184 N1176:N1177 N1155 N1144 N1141 N1139 N1126 N1121:N1122 N1101:N1102 N920 N898 N895 N852 N600 N531 N519:N520 N517 N514 N481 N469 N457 N432 N375 N302 N293"/>
    <dataValidation allowBlank="1" showInputMessage="1" showErrorMessage="1" promptTitle="Explanation:" prompt="Q- Determined by step-backwater computation" sqref="N638 N320 N296"/>
    <dataValidation allowBlank="1" showInputMessage="1" showErrorMessage="1" promptTitle="Explanation:" prompt="B- Estimated_x000a_G- Historic peak (determined outside period of gage record)_x000a_Q- Determined by step-backwater computation" sqref="N297"/>
    <dataValidation allowBlank="1" showInputMessage="1" showErrorMessage="1" promptTitle="Explanation:" prompt="D- Result of hurricane_x000a_G- Historic peak (determined outside period of gage record)_x000a_M- Determined by contracted-opening measurement" sqref="N1437 N1322 N1290 N1173 N298:N299 N1439"/>
    <dataValidation allowBlank="1" showInputMessage="1" showErrorMessage="1" promptTitle="Explanation:" prompt="E- Affected to unknown degree by regulation_x000a_G- Historic peak (determined outside period of gage record)_x000a_M- Determined by contracted-opening measurement" sqref="N393 N1810 N304"/>
    <dataValidation allowBlank="1" showInputMessage="1" showErrorMessage="1" promptTitle="Explanation:" prompt="D- Result of hurricane_x000a_G- Historic peak (determined outside period of gage record)_x000a_L- Determined by slope-area measurement" sqref="N1480 N1431 N1158 N1152 N1142 N1074 N305"/>
    <dataValidation allowBlank="1" showInputMessage="1" showErrorMessage="1" promptTitle="Explanation:" prompt="D- Result of hurricane_x000a_E- Affected to unknown degree by regulation_x000a_Q- Determined by step-backwater computation" sqref="N307"/>
    <dataValidation allowBlank="1" showInputMessage="1" showErrorMessage="1" promptTitle="Explanation:" prompt="E- Affected to unknown degree by regulation_x000a_G- Historic peak (determined outside period of gage record)_x000a_Q- Determined by step-backwater computation" sqref="N308"/>
    <dataValidation allowBlank="1" showInputMessage="1" showErrorMessage="1" promptTitle="Explanation:" prompt="D- Result of hurricane_x000a_F- Affected by regulation_x000a_O- Determined by flow-over-dam measurement" sqref="N317"/>
    <dataValidation allowBlank="1" showInputMessage="1" showErrorMessage="1" promptTitle="Explanation:" prompt="B- Estimated_x000a_F- Affected by regulation_x000a_G- Historic peak (determined outside period of gage record)_x000a_O- Determined by flow-over-dam measurement" sqref="N318"/>
    <dataValidation allowBlank="1" showInputMessage="1" showErrorMessage="1" promptTitle="Explanation:" prompt="B- Estimated_x000a_D- Result of hurricane_x000a_F- Affected by regulation_x000a_M- Determined by contracted-opening measurement" sqref="N325"/>
    <dataValidation allowBlank="1" showInputMessage="1" showErrorMessage="1" promptTitle="Explanation:" prompt="D- Result of hurricane_x000a_F- Affected by regulation_x000a_L- Determined by slope-area measurement_x000a_M- Determined by contracted-opening measurement" sqref="N344"/>
    <dataValidation allowBlank="1" showInputMessage="1" showErrorMessage="1" promptTitle="Explanation:" prompt="H- Result of ice-jam or debris-dam breakup_x000a_O- Determined by flow-over-dam measurement" sqref="N347"/>
    <dataValidation allowBlank="1" showInputMessage="1" showErrorMessage="1" promptTitle="Explanation:" prompt="B- Estimated_x000a_L- Determined by slope-area measurement" sqref="N1586 N944 N937 N834 N832 N806 N352"/>
    <dataValidation allowBlank="1" showInputMessage="1" showErrorMessage="1" promptTitle="Explanation:" prompt="B- Estimated_x000a_F- Affected by regulation_x000a_H- Result of ice-jam or debris-dam breakup" sqref="N359"/>
    <dataValidation allowBlank="1" showInputMessage="1" showErrorMessage="1" promptTitle="Explanation:" prompt="F- Affected by regulation_x000a_H- Result of ice-jam or debris-dam breakup" sqref="N366"/>
    <dataValidation allowBlank="1" showInputMessage="1" showErrorMessage="1" promptTitle="Explanation:" prompt="J- Not Determined_x000a_G- Historic peak (determined outside period of gage record)" sqref="N391"/>
    <dataValidation allowBlank="1" showInputMessage="1" showErrorMessage="1" promptTitle="Explanation:" prompt="E- Affected to unknown degree by regulation_x000a_M- Determined by contracted-opening measurement" sqref="N640 N396"/>
    <dataValidation allowBlank="1" showInputMessage="1" showErrorMessage="1" promptTitle="Explanation:" prompt="B- Estimated_x000a_E- Affected to unknown degree by regulation_x000a_K- Not the maximum for period of record" sqref="N413"/>
    <dataValidation allowBlank="1" showInputMessage="1" showErrorMessage="1" promptTitle="Explanation:" prompt="B- Estimated_x000a_D- Result of hurricane_x000a_L- Determined by slope-area measurement" sqref="N453"/>
    <dataValidation allowBlank="1" showInputMessage="1" showErrorMessage="1" promptTitle="Explanation:" prompt="G- Historic peak (determined outside period of gage record)_x000a_L- Determined by slope-area measurement" sqref="N1208 N1132 N1036 N1028 N880 N562 N465 N460"/>
    <dataValidation allowBlank="1" showInputMessage="1" showErrorMessage="1" promptTitle="Explanation:" prompt="E- Affected to unknown degree by regulation_x000a_L- Determined by slope-area measurement" sqref="N843 N485"/>
    <dataValidation allowBlank="1" showInputMessage="1" showErrorMessage="1" promptTitle="Explanation:" prompt="B- Estimated_x000a_O- Determined by flow-over-dam measurement_x000a_P- Prior to known regulation" sqref="N494"/>
    <dataValidation allowBlank="1" showInputMessage="1" showErrorMessage="1" promptTitle="Explanation:" prompt="L- Determined by slope-area measurement_x000a_P- Prior to known regulation" sqref="N1045 N505"/>
    <dataValidation allowBlank="1" showInputMessage="1" showErrorMessage="1" promptTitle="Explanation:" prompt="K- Not the maximum for period of record_x000a_L- Determined by slope-area measurement_x000a_P- Prior to known regulation" sqref="N506"/>
    <dataValidation allowBlank="1" showInputMessage="1" showErrorMessage="1" promptTitle="Explanation:" prompt="E- Affected to unknown degree by regulation_x000a_K- Not the maximum for period of record_x000a_M- Determined by contracted-opening measurement" sqref="N523"/>
    <dataValidation allowBlank="1" showInputMessage="1" showErrorMessage="1" promptTitle="Explanation:" prompt="K- Not the maximum for period of record_x000a_P- Prior to known regulation" sqref="N1148:N1149 N1136 N1130 N901 N891 N856 N845 N812 N800 N524"/>
    <dataValidation allowBlank="1" showInputMessage="1" showErrorMessage="1" promptTitle="Explanation:" prompt="I- Affected by urbanization or channelization" sqref="N1562:N1563 N685 N681:N682 N677 N675 N542"/>
    <dataValidation allowBlank="1" showInputMessage="1" showErrorMessage="1" promptTitle="Explanation:" prompt="D- Result of hurricane_x000a_M- Determined by contracted-opening measurement_x000a_O- Determined by flow-over-dam measurement" sqref="N583"/>
    <dataValidation allowBlank="1" showInputMessage="1" showErrorMessage="1" promptTitle="Explanation:" prompt="G- Historic peak (determined outside period of gage record)_x000a_N- Determined by flow-through-culvert measurement" sqref="N1588 N1319 N1316:N1317 N1202 N619"/>
    <dataValidation allowBlank="1" showInputMessage="1" showErrorMessage="1" promptTitle="Explanation:" prompt="D- Result of hurricane_x000a_G- Historic peak (determined outside period of gage record)_x000a_N- Determined by flow-through-culvert measurement" sqref="N1489 N1485 N1117 N657"/>
    <dataValidation allowBlank="1" showInputMessage="1" showErrorMessage="1" promptTitle="Explanation:" prompt="B- Estimated_x000a_G- Historic peak (determined outside period of gage record)_x000a_I- Affected by urbanization or channelization" sqref="N660"/>
    <dataValidation allowBlank="1" showInputMessage="1" showErrorMessage="1" promptTitle="Explanation:" prompt="D- Result of hurricane_x000a_E- Affected to unknown degree by regulation_x000a_I- Affected by urbanization or channelization_x000a_K- Not the maximum for period of record" sqref="N665"/>
    <dataValidation allowBlank="1" showInputMessage="1" showErrorMessage="1" promptTitle="Explanation:" prompt="E- Affected to unknown degree by regulation_x000a_G- Historic peak (determined outside period of gage record)_x000a_I- Affected by urbanization or channelization" sqref="N666"/>
    <dataValidation allowBlank="1" showInputMessage="1" showErrorMessage="1" promptTitle="Explanation:" prompt="I- Affected by urbanization or channelization_x000a_O- Determined by flow-over-dam measurement" sqref="N683"/>
    <dataValidation allowBlank="1" showInputMessage="1" showErrorMessage="1" promptTitle="Explanation:" prompt="B- Estimated_x000a_E- Affected to unknown degree by regulation_x000a_G- Historic peak (determined outside period of gage record)_x000a_L- Determined by slope-area measurement" sqref="N689"/>
    <dataValidation allowBlank="1" showInputMessage="1" showErrorMessage="1" promptTitle="Explanation:" prompt="E- Affected to unknown degree by regulation_x000a_G- Historic peak (determined outside period of gage record)_x000a_O- Determined by flow-over-dam measurement" sqref="N697"/>
    <dataValidation allowBlank="1" showInputMessage="1" showErrorMessage="1" promptTitle="Explanation:" prompt="D- Result of hurricane_x000a_M- Determined by contracted-opening measurement_x000a_N- Determined by flow-through-culvert measurement" sqref="N718"/>
    <dataValidation allowBlank="1" showInputMessage="1" showErrorMessage="1" promptTitle="Explanation:" prompt="L- Determined by slope-area measurement_x000a_M- Determined by contracted-opening measurement" sqref="N1552 N737"/>
    <dataValidation allowBlank="1" showInputMessage="1" showErrorMessage="1" promptTitle="Explanation:" prompt="D- Result of hurricane_x000a_F- Affected by regulation_x000a_K- Not the maximum for period of record" sqref="N741"/>
    <dataValidation allowBlank="1" showInputMessage="1" showErrorMessage="1" promptTitle="Explanation:" prompt="D- Result of hurricane_x000a_L- Determined by slope-area measurement_x000a_P- Prior to known regulation" sqref="N1097 N746"/>
    <dataValidation allowBlank="1" showInputMessage="1" showErrorMessage="1" promptTitle="Explanation:" prompt="B- Estimated_x000a_N- Determined by flow-through-culvert measurement" sqref="N942 N777"/>
    <dataValidation allowBlank="1" showInputMessage="1" showErrorMessage="1" promptTitle="Explanation:" prompt="K- Not the maximum for period of record_x000a_L- Determined by slope-area measurement_x000a_R- Prior to current degree of regulation" sqref="N844"/>
    <dataValidation allowBlank="1" showInputMessage="1" showErrorMessage="1" promptTitle="Explanation:" prompt="D- Result of hurricane_x000a_L- Determined by slope-area measurement_x000a_R- Prior to current degree of regulation" sqref="N853"/>
    <dataValidation allowBlank="1" showInputMessage="1" showErrorMessage="1" promptTitle="Explanation:" prompt="G- Historic peak (determined outside period of gage record)_x000a_P- Prior to known regulation" sqref="N854"/>
    <dataValidation allowBlank="1" showInputMessage="1" showErrorMessage="1" promptTitle="Explanation:" prompt="G- Historic peak (determined outside period of gage record)_x000a_J- Not Determined_x000a_P- Prior to known regulation" sqref="N1115 N857"/>
    <dataValidation allowBlank="1" showInputMessage="1" showErrorMessage="1" promptTitle="Explanation:" prompt="M- Determined by contracted-opening measurement_x000a_P- Prior to known regulation" sqref="N882"/>
    <dataValidation allowBlank="1" showInputMessage="1" showErrorMessage="1" promptTitle="Explanation:" prompt="J- Not Determined_x000a_P- Prior to known regulation" sqref="N1515 N1107 N886"/>
    <dataValidation allowBlank="1" showInputMessage="1" showErrorMessage="1" promptTitle="Explanation:" prompt="F- Affected by regulation_x000a_J- Not Determined" sqref="N1540 N1109 N888"/>
    <dataValidation allowBlank="1" showInputMessage="1" showErrorMessage="1" promptTitle="Explanation:" prompt="D- Result of hurricane_x000a_E- Affected to unknown degree by regulation_x000a_L- Determined by slope-area measurement" sqref="N1146 N900 N890"/>
    <dataValidation allowBlank="1" showInputMessage="1" showErrorMessage="1" promptTitle="Explanation:" prompt="B- Estimated_x000a_C- Affected by dam failure_x000a_G- Historic peak (determined outside period of gage record)_x000a_O- Determined by flow-over-dam measurement_x000a_P- Prior to known regulation" sqref="N934"/>
    <dataValidation allowBlank="1" showInputMessage="1" showErrorMessage="1" promptTitle="Explanation:" prompt="H- Result of ice-jam or debris-dam breakup_x000a_K- Not the maximum for period of record" sqref="N1038"/>
    <dataValidation allowBlank="1" showInputMessage="1" showErrorMessage="1" promptTitle="Explanation:" prompt="F- Affected by regulation_x000a_M- Determined by contracted-opening measurement" sqref="N1466 N1085"/>
    <dataValidation allowBlank="1" showInputMessage="1" showErrorMessage="1" promptTitle="Explanation:" prompt="G- Historic peak (determined outside period of gage record)_x000a_L- Determined by slope-area measurement_x000a_P- Prior to known regulation" sqref="N1147 N1128 N1105"/>
    <dataValidation allowBlank="1" showInputMessage="1" showErrorMessage="1" promptTitle="Explanation:" prompt="D- Result of hurricane_x000a_P- Prior to known regulation" sqref="N1161"/>
    <dataValidation allowBlank="1" showInputMessage="1" showErrorMessage="1" promptTitle="Explanation:" prompt="D- Result of hurricane_x000a_F- Affected by regulation_x000a_L- Determined by slope-area measurement" sqref="N1188"/>
    <dataValidation allowBlank="1" showInputMessage="1" showErrorMessage="1" promptTitle="Explanation:" prompt="B- Estimated_x000a_D- Result of hurricane_x000a_G- Historic peak (determined outside period of gage record)_x000a_P- Prior to known regulation" sqref="N1195"/>
    <dataValidation allowBlank="1" showInputMessage="1" showErrorMessage="1" promptTitle="Explanation:" prompt="B- Estimated_x000a_F- Affected by regulation_x000a_K- Not the maximum for period of record" sqref="N1197"/>
    <dataValidation allowBlank="1" showInputMessage="1" showErrorMessage="1" promptTitle="Explanation:" prompt="B- Estimated_x000a_E- Affected to unknown degree by regulation_x000a_H- Result of ice-jam or debris-dam breakup" sqref="N1206"/>
    <dataValidation allowBlank="1" showInputMessage="1" showErrorMessage="1" promptTitle="Explanation:" prompt="B- Estimated_x000a_D- Result of hurricane_x000a_P- Prior to known regulation" sqref="N1211"/>
    <dataValidation allowBlank="1" showInputMessage="1" showErrorMessage="1" promptTitle="Explanation:" prompt="D- Result of hurricane_x000a_L- Determined by slope-area measurement_x000a_M- Determined by contracted-opening measurement_x000a_P- Prior to known regulation" sqref="N1216"/>
    <dataValidation allowBlank="1" showInputMessage="1" showErrorMessage="1" promptTitle="Explanation:" prompt="B- Estimated_x000a_D- Result of hurricane_x000a_M- Determined by contracted-opening measurement" sqref="N1473"/>
    <dataValidation allowBlank="1" showInputMessage="1" showErrorMessage="1" promptTitle="Explanation:" prompt="I- Affected by urbanization or channelization_x000a_M- Determined by contracted-opening measurement" sqref="N1561"/>
    <dataValidation allowBlank="1" showInputMessage="1" showErrorMessage="1" promptTitle="Explanation:" prompt="D- Result of hurricane_x000a_F- Affected by regulation_x000a_M- Determined by contracted-opening measurement" sqref="N1596"/>
    <dataValidation allowBlank="1" showInputMessage="1" showErrorMessage="1" promptTitle="Explanation:" prompt="H- Result of ice-jam or debris-dam breakup" sqref="N1613"/>
    <dataValidation allowBlank="1" showInputMessage="1" showErrorMessage="1" promptTitle="Explanation:" prompt="Annual Exceedance Probability - The probability that this flood will be equaled or exceeded in any given year" sqref="O10"/>
    <dataValidation allowBlank="1" showInputMessage="1" showErrorMessage="1" promptTitle="Explanation:" prompt="A region of similar hydrologic and geographic features that influence runoff.  Regions identified in Lumia (2006)." sqref="S10:S11"/>
    <dataValidation allowBlank="1" showInputMessage="1" showErrorMessage="1" promptTitle="Explanation:" prompt="A- Maximum daily average_x000a_P- Prior to known regulation" sqref="N813"/>
    <dataValidation allowBlank="1" showInputMessage="1" showErrorMessage="1" promptTitle="Note" prompt="Unadjusted peak based on station 0421337540" sqref="L1273"/>
    <dataValidation allowBlank="1" showInputMessage="1" showErrorMessage="1" promptTitle="Definition" prompt="At high discharges an unknown proportion of flow bypasses this streamgage, therefore the use of regional regression equations to weight the Log Pearson statistics is not appropriate.  Statistics are generated the same as a Regulated site." sqref="T2013:T2014"/>
    <dataValidation allowBlank="1" showInputMessage="1" showErrorMessage="1" promptTitle="Explanation:" prompt="The lower limit of the AEP confidence interval based on the rank of the number of peaks observed at stations with a systematic record or the equivalent number of years of record for stations without systematic records for the 66.7 percent level." sqref="P10"/>
    <dataValidation allowBlank="1" showInputMessage="1" showErrorMessage="1" promptTitle="Explanation:" prompt="The upper limit of the AEP confidence interval based on the rank of the number of peaks observed at stations with a systematic record or the equivalent number of years of record for stations without systematic records for the 66.7 percent level." sqref="Q10"/>
    <dataValidation allowBlank="1" showErrorMessage="1" promptTitle="Rural10*" prompt="Sites located in watersheds with less than 15% of the watershed area affected by man-made changes (e.g. channelization, impervious surface) and less than 25% of the watershed subject to regulation." sqref="T1118"/>
    <dataValidation allowBlank="1" showInputMessage="1" showErrorMessage="1" promptTitle="Explanation" prompt="For Rural10 sites (column T), select the method of flood frequency analysis from the cell to the right.  Weighted log-Pearson type III analysis are considered the most accurate.  log-Pearson and regional regression results are provided for reference." sqref="A4:E4"/>
  </dataValidations>
  <hyperlinks>
    <hyperlink ref="B13" r:id="rId1" display="http://waterdata.usgs.gov/ny/nwis/nwismap/?site_no=01199400&amp;agency_cd=USGS"/>
    <hyperlink ref="B15" r:id="rId2" display="http://waterdata.usgs.gov/ny/nwis/nwismap/?site_no=01199420&amp;agency_cd=USGS"/>
    <hyperlink ref="B17" r:id="rId3" display="http://waterdata.usgs.gov/ny/nwis/nwismap/?site_no=01199477&amp;agency_cd=USGS"/>
    <hyperlink ref="B18" r:id="rId4" display="http://waterdata.usgs.gov/ny/nwis/nwismap/?site_no=01199490&amp;agency_cd=USGS"/>
    <hyperlink ref="B23" r:id="rId5" display="http://waterdata.usgs.gov/ny/nwis/nwismap/?site_no=01300000&amp;agency_cd=USGS"/>
    <hyperlink ref="B26" r:id="rId6" display="http://waterdata.usgs.gov/ny/nwis/nwismap/?site_no=01300500&amp;agency_cd=USGS"/>
    <hyperlink ref="B29" r:id="rId7" display="http://waterdata.usgs.gov/ny/nwis/nwismap/?site_no=01300800&amp;agency_cd=USGS"/>
    <hyperlink ref="B31" r:id="rId8" display="http://waterdata.usgs.gov/ny/nwis/nwismap/?site_no=01300900&amp;agency_cd=USGS"/>
    <hyperlink ref="B33" r:id="rId9" display="http://waterdata.usgs.gov/ny/nwis/nwismap/?site_no=01301000&amp;agency_cd=USGS"/>
    <hyperlink ref="B37" r:id="rId10" display="http://waterdata.usgs.gov/ny/nwis/nwismap/?site_no=01301500&amp;agency_cd=USGS"/>
    <hyperlink ref="B41" r:id="rId11" display="http://waterdata.usgs.gov/ny/nwis/nwismap/?site_no=01302000&amp;agency_cd=USGS"/>
    <hyperlink ref="B42" r:id="rId12" display="http://waterdata.usgs.gov/ny/nwis/nwismap/?site_no=01302020&amp;agency_cd=USGS"/>
    <hyperlink ref="B44" r:id="rId13" display="http://waterdata.usgs.gov/ny/nwis/nwismap/?site_no=01302050&amp;agency_cd=USGS"/>
    <hyperlink ref="B46" r:id="rId14" display="http://waterdata.usgs.gov/ny/nwis/nwismap/?site_no=01302125&amp;agency_cd=USGS"/>
    <hyperlink ref="B48" r:id="rId15" display="http://waterdata.usgs.gov/ny/nwis/nwismap/?site_no=01302500&amp;agency_cd=USGS"/>
    <hyperlink ref="B50" r:id="rId16" display="http://waterdata.usgs.gov/ny/nwis/nwismap/?site_no=01303000&amp;agency_cd=USGS"/>
    <hyperlink ref="B52" r:id="rId17" display="http://waterdata.usgs.gov/ny/nwis/nwismap/?site_no=01303500&amp;agency_cd=USGS"/>
    <hyperlink ref="B54" r:id="rId18" display="http://waterdata.usgs.gov/ny/nwis/nwismap/?site_no=01304000&amp;agency_cd=USGS"/>
    <hyperlink ref="B55" r:id="rId19" display="http://waterdata.usgs.gov/ny/nwis/nwismap/?site_no=01304500&amp;agency_cd=USGS"/>
    <hyperlink ref="B57" r:id="rId20" display="http://waterdata.usgs.gov/ny/nwis/nwismap/?site_no=01305000&amp;agency_cd=USGS"/>
    <hyperlink ref="B58" r:id="rId21" display="http://waterdata.usgs.gov/ny/nwis/nwismap/?site_no=01305500&amp;agency_cd=USGS"/>
    <hyperlink ref="B59" r:id="rId22" display="http://waterdata.usgs.gov/ny/nwis/nwismap/?site_no=01306000&amp;agency_cd=USGS"/>
    <hyperlink ref="B61" r:id="rId23" display="http://waterdata.usgs.gov/ny/nwis/nwismap/?site_no=01306440&amp;agency_cd=USGS"/>
    <hyperlink ref="B63" r:id="rId24" display="http://waterdata.usgs.gov/ny/nwis/nwismap/?site_no=01306460&amp;agency_cd=USGS"/>
    <hyperlink ref="B65" r:id="rId25" display="http://waterdata.usgs.gov/ny/nwis/nwismap/?site_no=01306500&amp;agency_cd=USGS"/>
    <hyperlink ref="B66" r:id="rId26" display="http://waterdata.usgs.gov/ny/nwis/nwismap/?site_no=01307000&amp;agency_cd=USGS"/>
    <hyperlink ref="B67" r:id="rId27" display="http://waterdata.usgs.gov/ny/nwis/nwismap/?site_no=01307500&amp;agency_cd=USGS"/>
    <hyperlink ref="B70" r:id="rId28" display="http://waterdata.usgs.gov/ny/nwis/nwismap/?site_no=01308000&amp;agency_cd=USGS"/>
    <hyperlink ref="B71" r:id="rId29" display="http://waterdata.usgs.gov/ny/nwis/nwismap/?site_no=01308500&amp;agency_cd=USGS"/>
    <hyperlink ref="B72" r:id="rId30" display="http://waterdata.usgs.gov/ny/nwis/nwismap/?site_no=01309000&amp;agency_cd=USGS"/>
    <hyperlink ref="B74" r:id="rId31" display="http://waterdata.usgs.gov/ny/nwis/nwismap/?site_no=01309500&amp;agency_cd=USGS"/>
    <hyperlink ref="B76" r:id="rId32" display="http://waterdata.usgs.gov/ny/nwis/nwismap/?site_no=01309680&amp;agency_cd=USGS"/>
    <hyperlink ref="B78" r:id="rId33" display="http://waterdata.usgs.gov/ny/nwis/nwismap/?site_no=01310000&amp;agency_cd=USGS"/>
    <hyperlink ref="B80" r:id="rId34" display="http://waterdata.usgs.gov/ny/nwis/nwismap/?site_no=01310500&amp;agency_cd=USGS"/>
    <hyperlink ref="B82" r:id="rId35" display="http://waterdata.usgs.gov/ny/nwis/nwismap/?site_no=01311000&amp;agency_cd=USGS"/>
    <hyperlink ref="B83" r:id="rId36" display="http://waterdata.usgs.gov/ny/nwis/nwismap/?site_no=01311500&amp;agency_cd=USGS"/>
    <hyperlink ref="B84" r:id="rId37" display="http://waterdata.usgs.gov/ny/nwis/nwismap/?site_no=01311810&amp;agency_cd=USGS"/>
    <hyperlink ref="B87" r:id="rId38" display="http://waterdata.usgs.gov/ny/nwis/nwismap/?site_no=01311900&amp;agency_cd=USGS"/>
    <hyperlink ref="B88" r:id="rId39" display="http://waterdata.usgs.gov/ny/nwis/nwismap/?site_no=01311992&amp;agency_cd=USGS"/>
    <hyperlink ref="B90" r:id="rId40" display="http://waterdata.usgs.gov/ny/nwis/nwismap/?site_no=01312000&amp;agency_cd=USGS"/>
    <hyperlink ref="B93" r:id="rId41" display="http://waterdata.usgs.gov/ny/nwis/nwismap/?site_no=01313000&amp;agency_cd=USGS"/>
    <hyperlink ref="B95" r:id="rId42" display="http://waterdata.usgs.gov/ny/nwis/nwismap/?site_no=01313500&amp;agency_cd=USGS"/>
    <hyperlink ref="B98" r:id="rId43" display="http://waterdata.usgs.gov/ny/nwis/nwismap/?site_no=01314000&amp;agency_cd=USGS"/>
    <hyperlink ref="B100" r:id="rId44" display="http://waterdata.usgs.gov/ny/nwis/nwismap/?site_no=01315000&amp;agency_cd=USGS"/>
    <hyperlink ref="B101" r:id="rId45" display="http://waterdata.usgs.gov/ny/nwis/nwismap/?site_no=01315081&amp;agency_cd=USGS"/>
    <hyperlink ref="B103" r:id="rId46" display="http://waterdata.usgs.gov/ny/nwis/nwismap/?site_no=01315500&amp;agency_cd=USGS"/>
    <hyperlink ref="B105" r:id="rId47" display="http://waterdata.usgs.gov/ny/nwis/nwismap/?site_no=01316000&amp;agency_cd=USGS"/>
    <hyperlink ref="B107" r:id="rId48" display="http://waterdata.usgs.gov/ny/nwis/nwismap/?site_no=01316200&amp;agency_cd=USGS"/>
    <hyperlink ref="B108" r:id="rId49" display="http://waterdata.usgs.gov/ny/nwis/nwismap/?site_no=01316680&amp;agency_cd=USGS"/>
    <hyperlink ref="B109" r:id="rId50" display="http://waterdata.usgs.gov/ny/nwis/nwismap/?site_no=01317000&amp;agency_cd=USGS"/>
    <hyperlink ref="B112" r:id="rId51" display="http://waterdata.usgs.gov/ny/nwis/nwismap/?site_no=01317500&amp;agency_cd=USGS"/>
    <hyperlink ref="B113" r:id="rId52" display="http://waterdata.usgs.gov/ny/nwis/nwismap/?site_no=01318000&amp;agency_cd=USGS"/>
    <hyperlink ref="B114" r:id="rId53" display="http://waterdata.usgs.gov/ny/nwis/nwismap/?site_no=01318200&amp;agency_cd=USGS"/>
    <hyperlink ref="B115" r:id="rId54" display="http://waterdata.usgs.gov/ny/nwis/nwismap/?site_no=01318500&amp;agency_cd=USGS"/>
    <hyperlink ref="B117" r:id="rId55" display="http://waterdata.usgs.gov/ny/nwis/nwismap/?site_no=01319000&amp;agency_cd=USGS"/>
    <hyperlink ref="B119" r:id="rId56" display="http://waterdata.usgs.gov/ny/nwis/nwismap/?site_no=01319500&amp;agency_cd=USGS"/>
    <hyperlink ref="B120" r:id="rId57" display="http://waterdata.usgs.gov/ny/nwis/nwismap/?site_no=01319800&amp;agency_cd=USGS"/>
    <hyperlink ref="B122" r:id="rId58" display="http://waterdata.usgs.gov/ny/nwis/nwismap/?site_no=01319950&amp;agency_cd=USGS"/>
    <hyperlink ref="B124" r:id="rId59" display="http://waterdata.usgs.gov/ny/nwis/nwismap/?site_no=01320500&amp;agency_cd=USGS"/>
    <hyperlink ref="B125" r:id="rId60" display="http://waterdata.usgs.gov/ny/nwis/nwismap/?site_no=01321000&amp;agency_cd=USGS"/>
    <hyperlink ref="B127" r:id="rId61" display="http://waterdata.usgs.gov/ny/nwis/nwismap/?site_no=01321500&amp;agency_cd=USGS"/>
    <hyperlink ref="B130" r:id="rId62" display="http://waterdata.usgs.gov/ny/nwis/nwismap/?site_no=01322000&amp;agency_cd=USGS"/>
    <hyperlink ref="B131" r:id="rId63" display="http://waterdata.usgs.gov/ny/nwis/nwismap/?site_no=01322500&amp;agency_cd=USGS"/>
    <hyperlink ref="B133" r:id="rId64" display="http://waterdata.usgs.gov/ny/nwis/nwismap/?site_no=01323000&amp;agency_cd=USGS"/>
    <hyperlink ref="B136" r:id="rId65" display="http://waterdata.usgs.gov/ny/nwis/nwismap/?site_no=01323050&amp;agency_cd=USGS"/>
    <hyperlink ref="B137" r:id="rId66" display="http://waterdata.usgs.gov/ny/nwis/nwismap/?site_no=01325000&amp;agency_cd=USGS"/>
    <hyperlink ref="B139" r:id="rId67" display="http://waterdata.usgs.gov/ny/nwis/nwismap/?site_no=01325200&amp;agency_cd=USGS"/>
    <hyperlink ref="B140" r:id="rId68" display="http://waterdata.usgs.gov/ny/nwis/nwismap/?site_no=01325420&amp;agency_cd=USGS"/>
    <hyperlink ref="B141" r:id="rId69" display="http://waterdata.usgs.gov/ny/nwis/nwismap/?site_no=01326500&amp;agency_cd=USGS"/>
    <hyperlink ref="B142" r:id="rId70" display="http://waterdata.usgs.gov/ny/nwis/nwismap/?site_no=01327750&amp;agency_cd=USGS"/>
    <hyperlink ref="B145" r:id="rId71" display="http://waterdata.usgs.gov/ny/nwis/nwismap/?site_no=01328000&amp;agency_cd=USGS"/>
    <hyperlink ref="B148" r:id="rId72" display="http://waterdata.usgs.gov/ny/nwis/nwismap/?site_no=01328758&amp;agency_cd=USGS"/>
    <hyperlink ref="B149" r:id="rId73" display="http://waterdata.usgs.gov/ny/nwis/nwismap/?site_no=01329154&amp;agency_cd=USGS"/>
    <hyperlink ref="B150" r:id="rId74" display="http://waterdata.usgs.gov/ny/nwis/nwismap/?site_no=01329490&amp;agency_cd=USGS"/>
    <hyperlink ref="B153" r:id="rId75" display="http://waterdata.usgs.gov/ny/nwis/nwismap/?site_no=01329780&amp;agency_cd=USGS"/>
    <hyperlink ref="B154" r:id="rId76" display="http://waterdata.usgs.gov/ny/nwis/nwismap/?site_no=01329900&amp;agency_cd=USGS"/>
    <hyperlink ref="B155" r:id="rId77" display="http://waterdata.usgs.gov/ny/nwis/nwismap/?site_no=01330000&amp;agency_cd=USGS"/>
    <hyperlink ref="B157" r:id="rId78" display="http://waterdata.usgs.gov/ny/nwis/nwismap/?site_no=01330500&amp;agency_cd=USGS"/>
    <hyperlink ref="B159" r:id="rId79" display="http://waterdata.usgs.gov/ny/nwis/nwismap/?site_no=01330550&amp;agency_cd=USGS"/>
    <hyperlink ref="B160" r:id="rId80" display="http://waterdata.usgs.gov/ny/nwis/nwismap/?site_no=01330880&amp;agency_cd=USGS"/>
    <hyperlink ref="B161" r:id="rId81" display="http://waterdata.usgs.gov/ny/nwis/nwismap/?site_no=01330888&amp;agency_cd=USGS"/>
    <hyperlink ref="B162" r:id="rId82" display="http://waterdata.usgs.gov/ny/nwis/nwismap/?site_no=01330975&amp;agency_cd=USGS"/>
    <hyperlink ref="B163" r:id="rId83" display="http://waterdata.usgs.gov/ny/nwis/nwismap/?site_no=01331095&amp;agency_cd=USGS"/>
    <hyperlink ref="B167" r:id="rId84" display="http://waterdata.usgs.gov/ny/nwis/nwismap/?site_no=01331098&amp;agency_cd=USGS"/>
    <hyperlink ref="B168" r:id="rId85" display="http://waterdata.usgs.gov/ny/nwis/nwismap/?site_no=01333367&amp;agency_cd=USGS"/>
    <hyperlink ref="B171" r:id="rId86" display="http://waterdata.usgs.gov/ny/nwis/nwismap/?site_no=01333500&amp;agency_cd=USGS"/>
    <hyperlink ref="B174" r:id="rId87" display="http://waterdata.usgs.gov/ny/nwis/nwismap/?site_no=01333740&amp;agency_cd=USGS"/>
    <hyperlink ref="B175" r:id="rId88" display="http://waterdata.usgs.gov/ny/nwis/nwismap/?site_no=01333760&amp;agency_cd=USGS"/>
    <hyperlink ref="B176" r:id="rId89" display="http://waterdata.usgs.gov/ny/nwis/nwismap/?site_no=01334500&amp;agency_cd=USGS"/>
    <hyperlink ref="B178" r:id="rId90" display="http://waterdata.usgs.gov/ny/nwis/nwismap/?site_no=01334550&amp;agency_cd=USGS"/>
    <hyperlink ref="B179" r:id="rId91" display="http://waterdata.usgs.gov/ny/nwis/nwismap/?site_no=01334770&amp;agency_cd=USGS"/>
    <hyperlink ref="B180" r:id="rId92" display="http://waterdata.usgs.gov/ny/nwis/nwismap/?site_no=01334800&amp;agency_cd=USGS"/>
    <hyperlink ref="B181" r:id="rId93" display="http://waterdata.usgs.gov/ny/nwis/nwismap/?site_no=01335000&amp;agency_cd=USGS"/>
    <hyperlink ref="B186" r:id="rId94" display="http://waterdata.usgs.gov/ny/nwis/nwismap/?site_no=01335740&amp;agency_cd=USGS"/>
    <hyperlink ref="B187" r:id="rId95" display="http://waterdata.usgs.gov/ny/nwis/nwismap/?site_no=01335754&amp;agency_cd=USGS"/>
    <hyperlink ref="B193" r:id="rId96" display="http://waterdata.usgs.gov/ny/nwis/nwismap/?site_no=01335800&amp;agency_cd=USGS"/>
    <hyperlink ref="B195" r:id="rId97" display="http://waterdata.usgs.gov/ny/nwis/nwismap/?site_no=01335830&amp;agency_cd=USGS"/>
    <hyperlink ref="B198" r:id="rId98" display="http://waterdata.usgs.gov/ny/nwis/nwismap/?site_no=01336000&amp;agency_cd=USGS"/>
    <hyperlink ref="B200" r:id="rId99" display="http://waterdata.usgs.gov/ny/nwis/nwismap/?site_no=01336500&amp;agency_cd=USGS"/>
    <hyperlink ref="B202" r:id="rId100" display="http://waterdata.usgs.gov/ny/nwis/nwismap/?site_no=01336520&amp;agency_cd=USGS"/>
    <hyperlink ref="B204" r:id="rId101" display="http://waterdata.usgs.gov/ny/nwis/nwismap/?site_no=01337000&amp;agency_cd=USGS"/>
    <hyperlink ref="B205" r:id="rId102" display="http://waterdata.usgs.gov/ny/nwis/nwismap/?site_no=01337995&amp;agency_cd=USGS"/>
    <hyperlink ref="B206" r:id="rId103" display="http://waterdata.usgs.gov/ny/nwis/nwismap/?site_no=01338500&amp;agency_cd=USGS"/>
    <hyperlink ref="B207" r:id="rId104" display="http://waterdata.usgs.gov/ny/nwis/nwismap/?site_no=01338800&amp;agency_cd=USGS"/>
    <hyperlink ref="B208" r:id="rId105" display="http://waterdata.usgs.gov/ny/nwis/nwismap/?site_no=01339000&amp;agency_cd=USGS"/>
    <hyperlink ref="B210" r:id="rId106" display="http://waterdata.usgs.gov/ny/nwis/nwismap/?site_no=01339980&amp;agency_cd=USGS"/>
    <hyperlink ref="B211" r:id="rId107" display="http://waterdata.usgs.gov/ny/nwis/nwismap/?site_no=01340000&amp;agency_cd=USGS"/>
    <hyperlink ref="B215" r:id="rId108" display="http://waterdata.usgs.gov/ny/nwis/nwismap/?site_no=01341100&amp;agency_cd=USGS"/>
    <hyperlink ref="B217" r:id="rId109" display="http://waterdata.usgs.gov/ny/nwis/nwismap/?site_no=01341150&amp;agency_cd=USGS"/>
    <hyperlink ref="B218" r:id="rId110" display="http://waterdata.usgs.gov/ny/nwis/nwismap/?site_no=01341500&amp;agency_cd=USGS"/>
    <hyperlink ref="B219" r:id="rId111" display="http://waterdata.usgs.gov/ny/nwis/nwismap/?site_no=01342000&amp;agency_cd=USGS"/>
    <hyperlink ref="B220" r:id="rId112" display="http://waterdata.usgs.gov/ny/nwis/nwismap/?site_no=01342500&amp;agency_cd=USGS"/>
    <hyperlink ref="B222" r:id="rId113" display="http://waterdata.usgs.gov/ny/nwis/nwismap/?site_no=01342600&amp;agency_cd=USGS"/>
    <hyperlink ref="B224" r:id="rId114" display="http://waterdata.usgs.gov/ny/nwis/nwismap/?site_no=01342683&amp;agency_cd=USGS"/>
    <hyperlink ref="B225" r:id="rId115" display="http://waterdata.usgs.gov/ny/nwis/nwismap/?site_no=01342720&amp;agency_cd=USGS"/>
    <hyperlink ref="B226" r:id="rId116" display="http://waterdata.usgs.gov/ny/nwis/nwismap/?site_no=01342730&amp;agency_cd=USGS"/>
    <hyperlink ref="B229" r:id="rId117" display="http://waterdata.usgs.gov/ny/nwis/nwismap/?site_no=01342736&amp;agency_cd=USGS"/>
    <hyperlink ref="B231" r:id="rId118" display="http://waterdata.usgs.gov/ny/nwis/nwismap/?site_no=01342743&amp;agency_cd=USGS"/>
    <hyperlink ref="B232" r:id="rId119" display="http://waterdata.usgs.gov/ny/nwis/nwismap/?site_no=01342750&amp;agency_cd=USGS"/>
    <hyperlink ref="B233" r:id="rId120" display="http://waterdata.usgs.gov/ny/nwis/nwismap/?site_no=01342797&amp;agency_cd=USGS"/>
    <hyperlink ref="B234" r:id="rId121" display="http://waterdata.usgs.gov/ny/nwis/nwismap/?site_no=01342800&amp;agency_cd=USGS"/>
    <hyperlink ref="B238" r:id="rId122" display="http://waterdata.usgs.gov/ny/nwis/nwismap/?site_no=01343060&amp;agency_cd=USGS"/>
    <hyperlink ref="B240" r:id="rId123" display="http://waterdata.usgs.gov/ny/nwis/nwismap/?site_no=01344000&amp;agency_cd=USGS"/>
    <hyperlink ref="B244" r:id="rId124" display="http://waterdata.usgs.gov/ny/nwis/nwismap/?site_no=01344800&amp;agency_cd=USGS"/>
    <hyperlink ref="B245" r:id="rId125" display="http://waterdata.usgs.gov/ny/nwis/nwismap/?site_no=01345000&amp;agency_cd=USGS"/>
    <hyperlink ref="B248" r:id="rId126" display="http://waterdata.usgs.gov/ny/nwis/nwismap/?site_no=01346000&amp;agency_cd=USGS"/>
    <hyperlink ref="B251" r:id="rId127" display="http://waterdata.usgs.gov/ny/nwis/nwismap/?site_no=01346500&amp;agency_cd=USGS"/>
    <hyperlink ref="B253" r:id="rId128" display="http://waterdata.usgs.gov/ny/nwis/nwismap/?site_no=01346820&amp;agency_cd=USGS"/>
    <hyperlink ref="B254" r:id="rId129" display="http://waterdata.usgs.gov/ny/nwis/nwismap/?site_no=01347000&amp;agency_cd=USGS"/>
    <hyperlink ref="B257" r:id="rId130" display="http://waterdata.usgs.gov/ny/nwis/nwismap/?site_no=01347460&amp;agency_cd=USGS"/>
    <hyperlink ref="B260" r:id="rId131" display="http://waterdata.usgs.gov/ny/nwis/nwismap/?site_no=01347480&amp;agency_cd=USGS"/>
    <hyperlink ref="B261" r:id="rId132" display="http://waterdata.usgs.gov/ny/nwis/nwismap/?site_no=01347500&amp;agency_cd=USGS"/>
    <hyperlink ref="B265" r:id="rId133" display="http://waterdata.usgs.gov/ny/nwis/nwismap/?site_no=01348000&amp;agency_cd=USGS"/>
    <hyperlink ref="B268" r:id="rId134" display="http://waterdata.usgs.gov/ny/nwis/nwismap/?site_no=01348420&amp;agency_cd=USGS"/>
    <hyperlink ref="B269" r:id="rId135" display="http://waterdata.usgs.gov/ny/nwis/nwismap/?site_no=01348700&amp;agency_cd=USGS"/>
    <hyperlink ref="B270" r:id="rId136" display="http://waterdata.usgs.gov/ny/nwis/nwismap/?site_no=01348930&amp;agency_cd=USGS"/>
    <hyperlink ref="B271" r:id="rId137" display="http://waterdata.usgs.gov/ny/nwis/nwismap/?site_no=01348932&amp;agency_cd=USGS"/>
    <hyperlink ref="B272" r:id="rId138" display="http://waterdata.usgs.gov/ny/nwis/nwismap/?site_no=01348940&amp;agency_cd=USGS"/>
    <hyperlink ref="B273" r:id="rId139" display="http://waterdata.usgs.gov/ny/nwis/nwismap/?site_no=01349000&amp;agency_cd=USGS"/>
    <hyperlink ref="B276" r:id="rId140" display="http://waterdata.usgs.gov/ny/nwis/nwismap/?site_no=01349080&amp;agency_cd=USGS"/>
    <hyperlink ref="B277" r:id="rId141" display="http://waterdata.usgs.gov/ny/nwis/nwismap/?site_no=01349150&amp;agency_cd=USGS"/>
    <hyperlink ref="B278" r:id="rId142" display="http://waterdata.usgs.gov/ny/nwis/nwismap/?site_no=01349250&amp;agency_cd=USGS"/>
    <hyperlink ref="B280" r:id="rId143" display="http://waterdata.usgs.gov/ny/nwis/nwismap/?site_no=01349360&amp;agency_cd=USGS"/>
    <hyperlink ref="B281" r:id="rId144" display="http://waterdata.usgs.gov/ny/nwis/nwismap/?site_no=01349480&amp;agency_cd=USGS"/>
    <hyperlink ref="B282" r:id="rId145" display="http://waterdata.usgs.gov/ny/nwis/nwismap/?site_no=01349500&amp;agency_cd=USGS"/>
    <hyperlink ref="B285" r:id="rId146" display="http://waterdata.usgs.gov/ny/nwis/nwismap/?site_no=01349522&amp;agency_cd=USGS"/>
    <hyperlink ref="B286" r:id="rId147" display="http://waterdata.usgs.gov/ny/nwis/nwismap/?site_no=01349541&amp;agency_cd=USGS"/>
    <hyperlink ref="B287" r:id="rId148" display="http://waterdata.usgs.gov/ny/nwis/nwismap/?site_no=01349620&amp;agency_cd=USGS"/>
    <hyperlink ref="B288" r:id="rId149" display="http://waterdata.usgs.gov/ny/nwis/nwismap/?site_no=01349700&amp;agency_cd=USGS"/>
    <hyperlink ref="B291" r:id="rId150" display="http://waterdata.usgs.gov/ny/nwis/nwismap/?site_no=01349705&amp;agency_cd=USGS"/>
    <hyperlink ref="B292" r:id="rId151" display="http://waterdata.usgs.gov/ny/nwis/nwismap/?site_no=01349711&amp;agency_cd=USGS"/>
    <hyperlink ref="B293" r:id="rId152" display="http://waterdata.usgs.gov/ny/nwis/nwismap/?site_no=01349810&amp;agency_cd=USGS"/>
    <hyperlink ref="B296" r:id="rId153" display="http://waterdata.usgs.gov/ny/nwis/nwismap/?site_no=01349840&amp;agency_cd=USGS"/>
    <hyperlink ref="B298" r:id="rId154" display="http://waterdata.usgs.gov/ny/nwis/nwismap/?site_no=01349850&amp;agency_cd=USGS"/>
    <hyperlink ref="B301" r:id="rId155" display="http://waterdata.usgs.gov/ny/nwis/nwismap/?site_no=01349870&amp;agency_cd=USGS"/>
    <hyperlink ref="B303" r:id="rId156" display="http://waterdata.usgs.gov/ny/nwis/nwismap/?site_no=01349900&amp;agency_cd=USGS"/>
    <hyperlink ref="B305" r:id="rId157" display="http://waterdata.usgs.gov/ny/nwis/nwismap/?site_no=01349920&amp;agency_cd=USGS"/>
    <hyperlink ref="B307" r:id="rId158" display="http://waterdata.usgs.gov/ny/nwis/nwismap/?site_no=01349950&amp;agency_cd=USGS"/>
    <hyperlink ref="B309" r:id="rId159" display="http://waterdata.usgs.gov/ny/nwis/nwismap/?site_no=01350000&amp;agency_cd=USGS"/>
    <hyperlink ref="B311" r:id="rId160" display="http://waterdata.usgs.gov/ny/nwis/nwismap/?site_no=01350030&amp;agency_cd=USGS"/>
    <hyperlink ref="B312" r:id="rId161" display="http://waterdata.usgs.gov/ny/nwis/nwismap/?site_no=01350032&amp;agency_cd=USGS"/>
    <hyperlink ref="B314" r:id="rId162" display="http://waterdata.usgs.gov/ny/nwis/nwismap/?site_no=01350035&amp;agency_cd=USGS"/>
    <hyperlink ref="B315" r:id="rId163" display="http://waterdata.usgs.gov/ny/nwis/nwismap/?site_no=01350070&amp;agency_cd=USGS"/>
    <hyperlink ref="B316" r:id="rId164" display="http://waterdata.usgs.gov/ny/nwis/nwismap/?site_no=01350080&amp;agency_cd=USGS"/>
    <hyperlink ref="B317" r:id="rId165" display="http://waterdata.usgs.gov/ny/nwis/nwismap/?site_no=01350101&amp;agency_cd=USGS"/>
    <hyperlink ref="B319" r:id="rId166" display="http://waterdata.usgs.gov/ny/nwis/nwismap/?site_no=01350120&amp;agency_cd=USGS"/>
    <hyperlink ref="B320" r:id="rId167" display="http://waterdata.usgs.gov/ny/nwis/nwismap/?site_no=01350140&amp;agency_cd=USGS"/>
    <hyperlink ref="B322" r:id="rId168" display="http://waterdata.usgs.gov/ny/nwis/nwismap/?site_no=01350180&amp;agency_cd=USGS"/>
    <hyperlink ref="B323" r:id="rId169" display="http://waterdata.usgs.gov/ny/nwis/nwismap/?site_no=01350200&amp;agency_cd=USGS"/>
    <hyperlink ref="B324" r:id="rId170" display="http://waterdata.usgs.gov/ny/nwis/nwismap/?site_no=01350350&amp;agency_cd=USGS"/>
    <hyperlink ref="B325" r:id="rId171" display="http://waterdata.usgs.gov/ny/nwis/nwismap/?site_no=01350355&amp;agency_cd=USGS"/>
    <hyperlink ref="B326" r:id="rId172" display="http://waterdata.usgs.gov/ny/nwis/nwismap/?site_no=01350485&amp;agency_cd=USGS"/>
    <hyperlink ref="B327" r:id="rId173" display="http://waterdata.usgs.gov/ny/nwis/nwismap/?site_no=01350500&amp;agency_cd=USGS"/>
    <hyperlink ref="B330" r:id="rId174" display="http://waterdata.usgs.gov/ny/nwis/nwismap/?site_no=01350900&amp;agency_cd=USGS"/>
    <hyperlink ref="B331" r:id="rId175" display="http://waterdata.usgs.gov/ny/nwis/nwismap/?site_no=01350950&amp;agency_cd=USGS"/>
    <hyperlink ref="B332" r:id="rId176" display="http://waterdata.usgs.gov/ny/nwis/nwismap/?site_no=01351000&amp;agency_cd=USGS"/>
    <hyperlink ref="B335" r:id="rId177" display="http://waterdata.usgs.gov/ny/nwis/nwismap/?site_no=01351010&amp;agency_cd=USGS"/>
    <hyperlink ref="B336" r:id="rId178" display="http://waterdata.usgs.gov/ny/nwis/nwismap/?site_no=01351200&amp;agency_cd=USGS"/>
    <hyperlink ref="B340" r:id="rId179" display="http://waterdata.usgs.gov/ny/nwis/nwismap/?site_no=01351300&amp;agency_cd=USGS"/>
    <hyperlink ref="B343" r:id="rId180" display="http://waterdata.usgs.gov/ny/nwis/nwismap/?site_no=01351450&amp;agency_cd=USGS"/>
    <hyperlink ref="B344" r:id="rId181" display="http://waterdata.usgs.gov/ny/nwis/nwismap/?site_no=01351500&amp;agency_cd=USGS"/>
    <hyperlink ref="B346" r:id="rId182" display="http://waterdata.usgs.gov/ny/nwis/nwismap/?site_no=01351610&amp;agency_cd=USGS"/>
    <hyperlink ref="B347" r:id="rId183" display="http://waterdata.usgs.gov/ny/nwis/nwismap/?site_no=01352000&amp;agency_cd=USGS"/>
    <hyperlink ref="B348" r:id="rId184" display="http://waterdata.usgs.gov/ny/nwis/nwismap/?site_no=01354000&amp;agency_cd=USGS"/>
    <hyperlink ref="B349" r:id="rId185" display="http://waterdata.usgs.gov/ny/nwis/nwismap/?site_no=01354200&amp;agency_cd=USGS"/>
    <hyperlink ref="B352" r:id="rId186" display="http://waterdata.usgs.gov/ny/nwis/nwismap/?site_no=01354270&amp;agency_cd=USGS"/>
    <hyperlink ref="B353" r:id="rId187" display="http://waterdata.usgs.gov/ny/nwis/nwismap/?site_no=01354300&amp;agency_cd=USGS"/>
    <hyperlink ref="B354" r:id="rId188" display="http://waterdata.usgs.gov/ny/nwis/nwismap/?site_no=01354450&amp;agency_cd=USGS"/>
    <hyperlink ref="B355" r:id="rId189" display="http://waterdata.usgs.gov/ny/nwis/nwismap/?site_no=01355000&amp;agency_cd=USGS"/>
    <hyperlink ref="B356" r:id="rId190" display="http://waterdata.usgs.gov/ny/nwis/nwismap/?site_no=01355405&amp;agency_cd=USGS"/>
    <hyperlink ref="B357" r:id="rId191" display="http://waterdata.usgs.gov/ny/nwis/nwismap/?site_no=01355490&amp;agency_cd=USGS"/>
    <hyperlink ref="B358" r:id="rId192" display="http://waterdata.usgs.gov/ny/nwis/nwismap/?site_no=01355500&amp;agency_cd=USGS"/>
    <hyperlink ref="B359" r:id="rId193" display="http://waterdata.usgs.gov/ny/nwis/nwismap/?site_no=01356000&amp;agency_cd=USGS"/>
    <hyperlink ref="B361" r:id="rId194" display="http://waterdata.usgs.gov/ny/nwis/nwismap/?site_no=01356190&amp;agency_cd=USGS"/>
    <hyperlink ref="B364" r:id="rId195" display="http://waterdata.usgs.gov/ny/nwis/nwismap/?site_no=01357000&amp;agency_cd=USGS"/>
    <hyperlink ref="B365" r:id="rId196" display="http://waterdata.usgs.gov/ny/nwis/nwismap/?site_no=01357500&amp;agency_cd=USGS"/>
    <hyperlink ref="B369" r:id="rId197" display="http://waterdata.usgs.gov/ny/nwis/nwismap/?site_no=01358000&amp;agency_cd=USGS"/>
    <hyperlink ref="B373" r:id="rId198" display="http://waterdata.usgs.gov/ny/nwis/nwismap/?site_no=01358250&amp;agency_cd=USGS"/>
    <hyperlink ref="B374" r:id="rId199" display="http://waterdata.usgs.gov/ny/nwis/nwismap/?site_no=01358270&amp;agency_cd=USGS"/>
    <hyperlink ref="B376" r:id="rId200" display="http://waterdata.usgs.gov/ny/nwis/nwismap/?site_no=01358500&amp;agency_cd=USGS"/>
    <hyperlink ref="B378" r:id="rId201" display="http://waterdata.usgs.gov/ny/nwis/nwismap/?site_no=01359060&amp;agency_cd=USGS"/>
    <hyperlink ref="B379" r:id="rId202" display="http://waterdata.usgs.gov/ny/nwis/nwismap/?site_no=01359133&amp;agency_cd=USGS"/>
    <hyperlink ref="B381" r:id="rId203" display="http://waterdata.usgs.gov/ny/nwis/nwismap/?site_no=01359139&amp;agency_cd=USGS"/>
    <hyperlink ref="B385" r:id="rId204" display="http://waterdata.usgs.gov/ny/nwis/nwismap/?site_no=013591395&amp;agency_cd=USGS"/>
    <hyperlink ref="B386" r:id="rId205" display="http://waterdata.usgs.gov/ny/nwis/nwismap/?site_no=01359150&amp;agency_cd=USGS"/>
    <hyperlink ref="B388" r:id="rId206" display="http://waterdata.usgs.gov/ny/nwis/nwismap/?site_no=0135932050&amp;agency_cd=USGS"/>
    <hyperlink ref="B389" r:id="rId207" display="http://waterdata.usgs.gov/ny/nwis/nwismap/?site_no=0135932100&amp;agency_cd=USGS"/>
    <hyperlink ref="B390" r:id="rId208" display="http://waterdata.usgs.gov/ny/nwis/nwismap/?site_no=01359513&amp;agency_cd=USGS"/>
    <hyperlink ref="B392" r:id="rId209" display="http://waterdata.usgs.gov/ny/nwis/nwismap/?site_no=01359519&amp;agency_cd=USGS"/>
    <hyperlink ref="B395" r:id="rId210" display="http://waterdata.usgs.gov/ny/nwis/nwismap/?site_no=01359520&amp;agency_cd=USGS"/>
    <hyperlink ref="B396" r:id="rId211" display="http://waterdata.usgs.gov/ny/nwis/nwismap/?site_no=01359525&amp;agency_cd=USGS"/>
    <hyperlink ref="B397" r:id="rId212" display="http://waterdata.usgs.gov/ny/nwis/nwismap/?site_no=01359528&amp;agency_cd=USGS"/>
    <hyperlink ref="B400" r:id="rId213" display="http://waterdata.usgs.gov/ny/nwis/nwismap/?site_no=01359600&amp;agency_cd=USGS"/>
    <hyperlink ref="B401" r:id="rId214" display="http://waterdata.usgs.gov/ny/nwis/nwismap/?site_no=01359730&amp;agency_cd=USGS"/>
    <hyperlink ref="B402" r:id="rId215" display="http://waterdata.usgs.gov/ny/nwis/nwismap/?site_no=01359750&amp;agency_cd=USGS"/>
    <hyperlink ref="B404" r:id="rId216" display="http://waterdata.usgs.gov/ny/nwis/nwismap/?site_no=01359830&amp;agency_cd=USGS"/>
    <hyperlink ref="B405" r:id="rId217" display="http://waterdata.usgs.gov/ny/nwis/nwismap/?site_no=01359840&amp;agency_cd=USGS"/>
    <hyperlink ref="B406" r:id="rId218" display="http://waterdata.usgs.gov/ny/nwis/nwismap/?site_no=01359900&amp;agency_cd=USGS"/>
    <hyperlink ref="B407" r:id="rId219" display="http://waterdata.usgs.gov/ny/nwis/nwismap/?site_no=01359902&amp;agency_cd=USGS"/>
    <hyperlink ref="B409" r:id="rId220" display="http://waterdata.usgs.gov/ny/nwis/nwismap/?site_no=01359907&amp;agency_cd=USGS"/>
    <hyperlink ref="B410" r:id="rId221" display="http://waterdata.usgs.gov/ny/nwis/nwismap/?site_no=01359918&amp;agency_cd=USGS"/>
    <hyperlink ref="B411" r:id="rId222" display="http://waterdata.usgs.gov/ny/nwis/nwismap/?site_no=01359924&amp;agency_cd=USGS"/>
    <hyperlink ref="B414" r:id="rId223" display="http://waterdata.usgs.gov/ny/nwis/nwismap/?site_no=01359992&amp;agency_cd=USGS"/>
    <hyperlink ref="B415" r:id="rId224" display="http://waterdata.usgs.gov/ny/nwis/nwismap/?site_no=01360100&amp;agency_cd=USGS"/>
    <hyperlink ref="B416" r:id="rId225" display="http://waterdata.usgs.gov/ny/nwis/nwismap/?site_no=01360500&amp;agency_cd=USGS"/>
    <hyperlink ref="B417" r:id="rId226" display="http://waterdata.usgs.gov/ny/nwis/nwismap/?site_no=01360515&amp;agency_cd=USGS"/>
    <hyperlink ref="B418" r:id="rId227" display="http://waterdata.usgs.gov/ny/nwis/nwismap/?site_no=01360640&amp;agency_cd=USGS"/>
    <hyperlink ref="B419" r:id="rId228" display="http://waterdata.usgs.gov/ny/nwis/nwismap/?site_no=01360995&amp;agency_cd=USGS"/>
    <hyperlink ref="B420" r:id="rId229" display="http://waterdata.usgs.gov/ny/nwis/nwismap/?site_no=01361000&amp;agency_cd=USGS"/>
    <hyperlink ref="B424" r:id="rId230" display="http://waterdata.usgs.gov/ny/nwis/nwismap/?site_no=01361200&amp;agency_cd=USGS"/>
    <hyperlink ref="B427" r:id="rId231" display="http://waterdata.usgs.gov/ny/nwis/nwismap/?site_no=01361245&amp;agency_cd=USGS"/>
    <hyperlink ref="B428" r:id="rId232" display="http://waterdata.usgs.gov/ny/nwis/nwismap/?site_no=01361300&amp;agency_cd=USGS"/>
    <hyperlink ref="B429" r:id="rId233" display="http://waterdata.usgs.gov/ny/nwis/nwismap/?site_no=01361453&amp;agency_cd=USGS"/>
    <hyperlink ref="B431" r:id="rId234" display="http://waterdata.usgs.gov/ny/nwis/nwismap/?site_no=01361460&amp;agency_cd=USGS"/>
    <hyperlink ref="B432" r:id="rId235" display="http://waterdata.usgs.gov/ny/nwis/nwismap/?site_no=01361495&amp;agency_cd=USGS"/>
    <hyperlink ref="B433" r:id="rId236" display="http://waterdata.usgs.gov/ny/nwis/nwismap/?site_no=01361500&amp;agency_cd=USGS"/>
    <hyperlink ref="B435" r:id="rId237" display="http://waterdata.usgs.gov/ny/nwis/nwismap/?site_no=01361560&amp;agency_cd=USGS"/>
    <hyperlink ref="B436" r:id="rId238" display="http://waterdata.usgs.gov/ny/nwis/nwismap/?site_no=01361570&amp;agency_cd=USGS"/>
    <hyperlink ref="B438" r:id="rId239" display="http://waterdata.usgs.gov/ny/nwis/nwismap/?site_no=01361572&amp;agency_cd=USGS"/>
    <hyperlink ref="B440" r:id="rId240" display="http://waterdata.usgs.gov/ny/nwis/nwismap/?site_no=01361785&amp;agency_cd=USGS"/>
    <hyperlink ref="B442" r:id="rId241" display="http://waterdata.usgs.gov/ny/nwis/nwismap/?site_no=01361890&amp;agency_cd=USGS"/>
    <hyperlink ref="B443" r:id="rId242" display="http://waterdata.usgs.gov/ny/nwis/nwismap/?site_no=01361900&amp;agency_cd=USGS"/>
    <hyperlink ref="B445" r:id="rId243" display="http://waterdata.usgs.gov/ny/nwis/nwismap/?site_no=01362000&amp;agency_cd=USGS"/>
    <hyperlink ref="B446" r:id="rId244" display="http://waterdata.usgs.gov/ny/nwis/nwismap/?site_no=01362015&amp;agency_cd=USGS"/>
    <hyperlink ref="B447" r:id="rId245" display="http://waterdata.usgs.gov/ny/nwis/nwismap/?site_no=01362030&amp;agency_cd=USGS"/>
    <hyperlink ref="B448" r:id="rId246" display="http://waterdata.usgs.gov/ny/nwis/nwismap/?site_no=01362050&amp;agency_cd=USGS"/>
    <hyperlink ref="B449" r:id="rId247" display="http://waterdata.usgs.gov/ny/nwis/nwismap/?site_no=01362055&amp;agency_cd=USGS"/>
    <hyperlink ref="B450" r:id="rId248" display="http://waterdata.usgs.gov/ny/nwis/nwismap/?site_no=01362090&amp;agency_cd=USGS"/>
    <hyperlink ref="B451" r:id="rId249" display="http://waterdata.usgs.gov/ny/nwis/nwismap/?site_no=01362100&amp;agency_cd=USGS"/>
    <hyperlink ref="B453" r:id="rId250" display="http://waterdata.usgs.gov/ny/nwis/nwismap/?site_no=01362150&amp;agency_cd=USGS"/>
    <hyperlink ref="B454" r:id="rId251" display="http://waterdata.usgs.gov/ny/nwis/nwismap/?site_no=01362182&amp;agency_cd=USGS"/>
    <hyperlink ref="B455" r:id="rId252" display="http://waterdata.usgs.gov/ny/nwis/nwismap/?site_no=01362192&amp;agency_cd=USGS"/>
    <hyperlink ref="B457" r:id="rId253" display="http://waterdata.usgs.gov/ny/nwis/nwismap/?site_no=013621955&amp;agency_cd=USGS"/>
    <hyperlink ref="B459" r:id="rId254" display="http://waterdata.usgs.gov/ny/nwis/nwismap/?site_no=01362197&amp;agency_cd=USGS"/>
    <hyperlink ref="B461" r:id="rId255" display="http://waterdata.usgs.gov/ny/nwis/nwismap/?site_no=01362200&amp;agency_cd=USGS"/>
    <hyperlink ref="B463" r:id="rId256" display="http://waterdata.usgs.gov/ny/nwis/nwismap/?site_no=01362290&amp;agency_cd=USGS"/>
    <hyperlink ref="B464" r:id="rId257" display="http://waterdata.usgs.gov/ny/nwis/nwismap/?site_no=0136230002&amp;agency_cd=USGS"/>
    <hyperlink ref="B466" r:id="rId258" display="http://waterdata.usgs.gov/ny/nwis/nwismap/?site_no=01362342&amp;agency_cd=USGS"/>
    <hyperlink ref="B467" r:id="rId259" display="http://waterdata.usgs.gov/ny/nwis/nwismap/?site_no=01362350&amp;agency_cd=USGS"/>
    <hyperlink ref="B469" r:id="rId260" display="http://waterdata.usgs.gov/ny/nwis/nwismap/?site_no=01362370&amp;agency_cd=USGS"/>
    <hyperlink ref="B470" r:id="rId261" display="http://waterdata.usgs.gov/ny/nwis/nwismap/?site_no=01362400&amp;agency_cd=USGS"/>
    <hyperlink ref="B471" r:id="rId262" display="http://waterdata.usgs.gov/ny/nwis/nwismap/?site_no=01362465&amp;agency_cd=USGS"/>
    <hyperlink ref="B472" r:id="rId263" display="http://waterdata.usgs.gov/ny/nwis/nwismap/?site_no=01362482&amp;agency_cd=USGS"/>
    <hyperlink ref="B474" r:id="rId264" display="http://waterdata.usgs.gov/ny/nwis/nwismap/?site_no=01362486&amp;agency_cd=USGS"/>
    <hyperlink ref="B475" r:id="rId265" display="http://waterdata.usgs.gov/ny/nwis/nwismap/?site_no=01362497&amp;agency_cd=USGS"/>
    <hyperlink ref="B476" r:id="rId266" display="http://waterdata.usgs.gov/ny/nwis/nwismap/?site_no=01362500&amp;agency_cd=USGS"/>
    <hyperlink ref="B479" r:id="rId267" display="http://waterdata.usgs.gov/ny/nwis/nwismap/?site_no=01363370&amp;agency_cd=USGS"/>
    <hyperlink ref="B480" r:id="rId268" display="http://waterdata.usgs.gov/ny/nwis/nwismap/?site_no=01363380&amp;agency_cd=USGS"/>
    <hyperlink ref="B481" r:id="rId269" display="http://waterdata.usgs.gov/ny/nwis/nwismap/?site_no=01363382&amp;agency_cd=USGS"/>
    <hyperlink ref="B482" r:id="rId270" display="http://waterdata.usgs.gov/ny/nwis/nwismap/?site_no=01363388&amp;agency_cd=USGS"/>
    <hyperlink ref="B483" r:id="rId271" display="http://waterdata.usgs.gov/ny/nwis/nwismap/?site_no=01363500&amp;agency_cd=USGS"/>
    <hyperlink ref="B485" r:id="rId272" display="http://waterdata.usgs.gov/ny/nwis/nwismap/?site_no=01363550&amp;agency_cd=USGS"/>
    <hyperlink ref="B486" r:id="rId273" display="http://waterdata.usgs.gov/ny/nwis/nwismap/?site_no=01364000&amp;agency_cd=USGS"/>
    <hyperlink ref="B488" r:id="rId274" display="http://waterdata.usgs.gov/ny/nwis/nwismap/?site_no=01364160&amp;agency_cd=USGS"/>
    <hyperlink ref="B490" r:id="rId275" display="http://waterdata.usgs.gov/ny/nwis/nwismap/?site_no=01364195&amp;agency_cd=USGS"/>
    <hyperlink ref="B491" r:id="rId276" display="http://waterdata.usgs.gov/ny/nwis/nwismap/?site_no=01364400&amp;agency_cd=USGS"/>
    <hyperlink ref="B492" r:id="rId277" display="http://waterdata.usgs.gov/ny/nwis/nwismap/?site_no=01364500&amp;agency_cd=USGS"/>
    <hyperlink ref="B496" r:id="rId278" display="http://waterdata.usgs.gov/ny/nwis/nwismap/?site_no=01364800&amp;agency_cd=USGS"/>
    <hyperlink ref="B497" r:id="rId279" display="http://waterdata.usgs.gov/ny/nwis/nwismap/?site_no=01364959&amp;agency_cd=USGS"/>
    <hyperlink ref="B498" r:id="rId280" display="http://waterdata.usgs.gov/ny/nwis/nwismap/?site_no=01364980&amp;agency_cd=USGS"/>
    <hyperlink ref="B499" r:id="rId281" display="http://waterdata.usgs.gov/ny/nwis/nwismap/?site_no=01365000&amp;agency_cd=USGS"/>
    <hyperlink ref="B501" r:id="rId282" display="http://waterdata.usgs.gov/ny/nwis/nwismap/?site_no=01365450&amp;agency_cd=USGS"/>
    <hyperlink ref="B502" r:id="rId283" display="http://waterdata.usgs.gov/ny/nwis/nwismap/?site_no=01365470&amp;agency_cd=USGS"/>
    <hyperlink ref="B503" r:id="rId284" display="http://waterdata.usgs.gov/ny/nwis/nwismap/?site_no=01365500&amp;agency_cd=USGS"/>
    <hyperlink ref="B505" r:id="rId285" display="http://waterdata.usgs.gov/ny/nwis/nwismap/?site_no=01366500&amp;agency_cd=USGS"/>
    <hyperlink ref="B510" r:id="rId286" display="http://waterdata.usgs.gov/ny/nwis/nwismap/?site_no=01366630&amp;agency_cd=USGS"/>
    <hyperlink ref="B511" r:id="rId287" display="http://waterdata.usgs.gov/ny/nwis/nwismap/?site_no=01366650&amp;agency_cd=USGS"/>
    <hyperlink ref="B513" r:id="rId288" display="http://waterdata.usgs.gov/ny/nwis/nwismap/?site_no=01366670&amp;agency_cd=USGS"/>
    <hyperlink ref="B514" r:id="rId289" display="http://waterdata.usgs.gov/ny/nwis/nwismap/?site_no=01366695&amp;agency_cd=USGS"/>
    <hyperlink ref="B515" r:id="rId290" display="http://waterdata.usgs.gov/ny/nwis/nwismap/?site_no=01366750&amp;agency_cd=USGS"/>
    <hyperlink ref="B517" r:id="rId291" display="http://waterdata.usgs.gov/ny/nwis/nwismap/?site_no=01366770&amp;agency_cd=USGS"/>
    <hyperlink ref="B518" r:id="rId292" display="http://waterdata.usgs.gov/ny/nwis/nwismap/?site_no=01366850&amp;agency_cd=USGS"/>
    <hyperlink ref="B519" r:id="rId293" display="http://waterdata.usgs.gov/ny/nwis/nwismap/?site_no=01366860&amp;agency_cd=USGS"/>
    <hyperlink ref="B520" r:id="rId294" display="http://waterdata.usgs.gov/ny/nwis/nwismap/?site_no=01366895&amp;agency_cd=USGS"/>
    <hyperlink ref="B521" r:id="rId295" display="http://waterdata.usgs.gov/ny/nwis/nwismap/?site_no=01366950&amp;agency_cd=USGS"/>
    <hyperlink ref="B522" r:id="rId296" display="http://waterdata.usgs.gov/ny/nwis/nwismap/?site_no=01367500&amp;agency_cd=USGS"/>
    <hyperlink ref="B525" r:id="rId297" display="http://waterdata.usgs.gov/ny/nwis/nwismap/?site_no=01367570&amp;agency_cd=USGS"/>
    <hyperlink ref="B529" r:id="rId298" display="http://waterdata.usgs.gov/ny/nwis/nwismap/?site_no=01368100&amp;agency_cd=USGS"/>
    <hyperlink ref="B530" r:id="rId299" display="http://waterdata.usgs.gov/ny/nwis/nwismap/?site_no=01368495&amp;agency_cd=USGS"/>
    <hyperlink ref="B531" r:id="rId300" display="http://waterdata.usgs.gov/ny/nwis/nwismap/?site_no=01368500&amp;agency_cd=USGS"/>
    <hyperlink ref="B535" r:id="rId301" display="http://waterdata.usgs.gov/ny/nwis/nwismap/?site_no=01368713&amp;agency_cd=USGS"/>
    <hyperlink ref="B536" r:id="rId302" display="http://waterdata.usgs.gov/ny/nwis/nwismap/?site_no=01368724&amp;agency_cd=USGS"/>
    <hyperlink ref="B537" r:id="rId303" display="http://waterdata.usgs.gov/ny/nwis/nwismap/?site_no=01368810&amp;agency_cd=USGS"/>
    <hyperlink ref="B538" r:id="rId304" display="http://waterdata.usgs.gov/ny/nwis/nwismap/?site_no=01369000&amp;agency_cd=USGS"/>
    <hyperlink ref="B540" r:id="rId305" display="http://waterdata.usgs.gov/ny/nwis/nwismap/?site_no=01369500&amp;agency_cd=USGS"/>
    <hyperlink ref="B542" r:id="rId306" display="http://waterdata.usgs.gov/ny/nwis/nwismap/?site_no=01370000&amp;agency_cd=USGS"/>
    <hyperlink ref="B545" r:id="rId307" display="http://waterdata.usgs.gov/ny/nwis/nwismap/?site_no=01370030&amp;agency_cd=USGS"/>
    <hyperlink ref="B547" r:id="rId308" display="http://waterdata.usgs.gov/ny/nwis/nwismap/?site_no=01370500&amp;agency_cd=USGS"/>
    <hyperlink ref="B550" r:id="rId309" display="http://waterdata.usgs.gov/ny/nwis/nwismap/?site_no=01370600&amp;agency_cd=USGS"/>
    <hyperlink ref="B552" r:id="rId310" display="http://waterdata.usgs.gov/ny/nwis/nwismap/?site_no=01370836&amp;agency_cd=USGS"/>
    <hyperlink ref="B557" r:id="rId311" display="http://waterdata.usgs.gov/ny/nwis/nwismap/?site_no=01371000&amp;agency_cd=USGS"/>
    <hyperlink ref="B561" r:id="rId312" display="http://waterdata.usgs.gov/ny/nwis/nwismap/?site_no=01371400&amp;agency_cd=USGS"/>
    <hyperlink ref="B564" r:id="rId313" display="http://waterdata.usgs.gov/ny/nwis/nwismap/?site_no=01371500&amp;agency_cd=USGS"/>
    <hyperlink ref="B565" r:id="rId314" display="http://waterdata.usgs.gov/ny/nwis/nwismap/?site_no=01372000&amp;agency_cd=USGS"/>
    <hyperlink ref="B567" r:id="rId315" display="http://waterdata.usgs.gov/ny/nwis/nwismap/?site_no=01372003&amp;agency_cd=USGS"/>
    <hyperlink ref="B568" r:id="rId316" display="http://waterdata.usgs.gov/ny/nwis/nwismap/?site_no=01372007&amp;agency_cd=USGS"/>
    <hyperlink ref="B569" r:id="rId317" display="http://waterdata.usgs.gov/ny/nwis/nwismap/?site_no=01372010&amp;agency_cd=USGS"/>
    <hyperlink ref="B570" r:id="rId318" display="http://waterdata.usgs.gov/ny/nwis/nwismap/?site_no=01372020&amp;agency_cd=USGS"/>
    <hyperlink ref="B571" r:id="rId319" display="http://waterdata.usgs.gov/ny/nwis/nwismap/?site_no=01372040&amp;agency_cd=USGS"/>
    <hyperlink ref="B573" r:id="rId320" display="http://waterdata.usgs.gov/ny/nwis/nwismap/?site_no=01372051&amp;agency_cd=USGS"/>
    <hyperlink ref="B575" r:id="rId321" display="http://waterdata.usgs.gov/ny/nwis/nwismap/?site_no=01372065&amp;agency_cd=USGS"/>
    <hyperlink ref="B576" r:id="rId322" display="http://waterdata.usgs.gov/ny/nwis/nwismap/?site_no=01372100&amp;agency_cd=USGS"/>
    <hyperlink ref="B578" r:id="rId323" display="http://waterdata.usgs.gov/ny/nwis/nwismap/?site_no=01372200&amp;agency_cd=USGS"/>
    <hyperlink ref="B580" r:id="rId324" display="http://waterdata.usgs.gov/ny/nwis/nwismap/?site_no=01372300&amp;agency_cd=USGS"/>
    <hyperlink ref="B582" r:id="rId325" display="http://waterdata.usgs.gov/ny/nwis/nwismap/?site_no=01372400&amp;agency_cd=USGS"/>
    <hyperlink ref="B583" r:id="rId326" display="http://waterdata.usgs.gov/ny/nwis/nwismap/?site_no=01372500&amp;agency_cd=USGS"/>
    <hyperlink ref="B586" r:id="rId327" display="http://waterdata.usgs.gov/ny/nwis/nwismap/?site_no=01372800&amp;agency_cd=USGS"/>
    <hyperlink ref="B588" r:id="rId328" display="http://waterdata.usgs.gov/ny/nwis/nwismap/?site_no=01372850&amp;agency_cd=USGS"/>
    <hyperlink ref="B590" r:id="rId329" display="http://waterdata.usgs.gov/ny/nwis/nwismap/?site_no=01372900&amp;agency_cd=USGS"/>
    <hyperlink ref="B591" r:id="rId330" display="http://waterdata.usgs.gov/ny/nwis/nwismap/?site_no=01372948&amp;agency_cd=USGS"/>
    <hyperlink ref="B592" r:id="rId331" display="http://waterdata.usgs.gov/ny/nwis/nwismap/?site_no=01373500&amp;agency_cd=USGS"/>
    <hyperlink ref="B595" r:id="rId332" display="http://waterdata.usgs.gov/ny/nwis/nwismap/?site_no=01373600&amp;agency_cd=USGS"/>
    <hyperlink ref="B597" r:id="rId333" display="http://waterdata.usgs.gov/ny/nwis/nwismap/?site_no=01373690&amp;agency_cd=USGS"/>
    <hyperlink ref="B603" r:id="rId334" display="http://waterdata.usgs.gov/ny/nwis/nwismap/?site_no=01374130&amp;agency_cd=USGS"/>
    <hyperlink ref="B604" r:id="rId335" display="http://waterdata.usgs.gov/ny/nwis/nwismap/?site_no=01374250&amp;agency_cd=USGS"/>
    <hyperlink ref="B605" r:id="rId336" display="http://waterdata.usgs.gov/ny/nwis/nwismap/?site_no=01374302&amp;agency_cd=USGS"/>
    <hyperlink ref="B606" r:id="rId337" display="http://waterdata.usgs.gov/ny/nwis/nwismap/?site_no=01374420&amp;agency_cd=USGS"/>
    <hyperlink ref="B608" r:id="rId338" display="http://waterdata.usgs.gov/ny/nwis/nwismap/?site_no=01374440&amp;agency_cd=USGS"/>
    <hyperlink ref="B611" r:id="rId339" display="http://waterdata.usgs.gov/ny/nwis/nwismap/?site_no=01374456&amp;agency_cd=USGS"/>
    <hyperlink ref="B612" r:id="rId340" display="http://waterdata.usgs.gov/ny/nwis/nwismap/?site_no=01374458&amp;agency_cd=USGS"/>
    <hyperlink ref="B613" r:id="rId341" display="http://waterdata.usgs.gov/ny/nwis/nwismap/?site_no=01374460&amp;agency_cd=USGS"/>
    <hyperlink ref="B615" r:id="rId342" display="http://waterdata.usgs.gov/ny/nwis/nwismap/?site_no=01374480&amp;agency_cd=USGS"/>
    <hyperlink ref="B617" r:id="rId343" display="http://waterdata.usgs.gov/ny/nwis/nwismap/?site_no=01374485&amp;agency_cd=USGS"/>
    <hyperlink ref="B618" r:id="rId344" display="http://waterdata.usgs.gov/ny/nwis/nwismap/?site_no=01374490&amp;agency_cd=USGS"/>
    <hyperlink ref="B619" r:id="rId345" display="http://waterdata.usgs.gov/ny/nwis/nwismap/?site_no=01374494&amp;agency_cd=USGS"/>
    <hyperlink ref="B622" r:id="rId346" display="http://waterdata.usgs.gov/ny/nwis/nwismap/?site_no=0137449480&amp;agency_cd=USGS"/>
    <hyperlink ref="B623" r:id="rId347" display="http://waterdata.usgs.gov/ny/nwis/nwismap/?site_no=01374496&amp;agency_cd=USGS"/>
    <hyperlink ref="B624" r:id="rId348" display="http://waterdata.usgs.gov/ny/nwis/nwismap/?site_no=01374505&amp;agency_cd=USGS"/>
    <hyperlink ref="B625" r:id="rId349" display="http://waterdata.usgs.gov/ny/nwis/nwismap/?site_no=01374531&amp;agency_cd=USGS"/>
    <hyperlink ref="B626" r:id="rId350" display="http://waterdata.usgs.gov/ny/nwis/nwismap/?site_no=01374559&amp;agency_cd=USGS"/>
    <hyperlink ref="B628" r:id="rId351" display="http://waterdata.usgs.gov/ny/nwis/nwismap/?site_no=01374581&amp;agency_cd=USGS"/>
    <hyperlink ref="B629" r:id="rId352" display="http://waterdata.usgs.gov/ny/nwis/nwismap/?site_no=01374598&amp;agency_cd=USGS"/>
    <hyperlink ref="B630" r:id="rId353" display="http://waterdata.usgs.gov/ny/nwis/nwismap/?site_no=0137462010&amp;agency_cd=USGS"/>
    <hyperlink ref="B631" r:id="rId354" display="http://waterdata.usgs.gov/ny/nwis/nwismap/?site_no=01374645&amp;agency_cd=USGS"/>
    <hyperlink ref="B632" r:id="rId355" display="http://waterdata.usgs.gov/ny/nwis/nwismap/?site_no=01374654&amp;agency_cd=USGS"/>
    <hyperlink ref="B633" r:id="rId356" display="http://waterdata.usgs.gov/ny/nwis/nwismap/?site_no=01374701&amp;agency_cd=USGS"/>
    <hyperlink ref="B634" r:id="rId357" display="http://waterdata.usgs.gov/ny/nwis/nwismap/?site_no=01374781&amp;agency_cd=USGS"/>
    <hyperlink ref="B635" r:id="rId358" display="http://waterdata.usgs.gov/ny/nwis/nwismap/?site_no=01374821&amp;agency_cd=USGS"/>
    <hyperlink ref="B636" r:id="rId359" display="http://waterdata.usgs.gov/ny/nwis/nwismap/?site_no=01374890&amp;agency_cd=USGS"/>
    <hyperlink ref="B637" r:id="rId360" display="http://waterdata.usgs.gov/ny/nwis/nwismap/?site_no=01374901&amp;agency_cd=USGS"/>
    <hyperlink ref="B638" r:id="rId361" display="http://waterdata.usgs.gov/ny/nwis/nwismap/?site_no=01374918&amp;agency_cd=USGS"/>
    <hyperlink ref="B639" r:id="rId362" display="http://waterdata.usgs.gov/ny/nwis/nwismap/?site_no=01374919&amp;agency_cd=USGS"/>
    <hyperlink ref="B640" r:id="rId363" display="http://waterdata.usgs.gov/ny/nwis/nwismap/?site_no=01374930&amp;agency_cd=USGS"/>
    <hyperlink ref="B641" r:id="rId364" display="http://waterdata.usgs.gov/ny/nwis/nwismap/?site_no=01374941&amp;agency_cd=USGS"/>
    <hyperlink ref="B642" r:id="rId365" display="http://waterdata.usgs.gov/ny/nwis/nwismap/?site_no=01374976&amp;agency_cd=USGS"/>
    <hyperlink ref="B643" r:id="rId366" display="http://waterdata.usgs.gov/ny/nwis/nwismap/?site_no=01374986&amp;agency_cd=USGS"/>
    <hyperlink ref="B644" r:id="rId367" display="http://waterdata.usgs.gov/ny/nwis/nwismap/?site_no=01374987&amp;agency_cd=USGS"/>
    <hyperlink ref="B645" r:id="rId368" display="http://waterdata.usgs.gov/ny/nwis/nwismap/?site_no=0137499350&amp;agency_cd=USGS"/>
    <hyperlink ref="B646" r:id="rId369" display="http://waterdata.usgs.gov/ny/nwis/nwismap/?site_no=01375000&amp;agency_cd=USGS"/>
    <hyperlink ref="B647" r:id="rId370" display="http://waterdata.usgs.gov/ny/nwis/nwismap/?site_no=01375500&amp;agency_cd=USGS"/>
    <hyperlink ref="B650" r:id="rId371" display="http://waterdata.usgs.gov/ny/nwis/nwismap/?site_no=01376270&amp;agency_cd=USGS"/>
    <hyperlink ref="B652" r:id="rId372" display="http://waterdata.usgs.gov/ny/nwis/nwismap/?site_no=01376275&amp;agency_cd=USGS"/>
    <hyperlink ref="B653" r:id="rId373" display="http://waterdata.usgs.gov/ny/nwis/nwismap/?site_no=01376280&amp;agency_cd=USGS"/>
    <hyperlink ref="B656" r:id="rId374" display="http://waterdata.usgs.gov/ny/nwis/nwismap/?site_no=01376313&amp;agency_cd=USGS"/>
    <hyperlink ref="B657" r:id="rId375" display="http://waterdata.usgs.gov/ny/nwis/nwismap/?site_no=01376410&amp;agency_cd=USGS"/>
    <hyperlink ref="B660" r:id="rId376" display="http://waterdata.usgs.gov/ny/nwis/nwismap/?site_no=01376420&amp;agency_cd=USGS"/>
    <hyperlink ref="B662" r:id="rId377" display="http://waterdata.usgs.gov/ny/nwis/nwismap/?site_no=01376430&amp;agency_cd=USGS"/>
    <hyperlink ref="B664" r:id="rId378" display="http://waterdata.usgs.gov/ny/nwis/nwismap/?site_no=01376500&amp;agency_cd=USGS"/>
    <hyperlink ref="B668" r:id="rId379" display="http://waterdata.usgs.gov/ny/nwis/nwismap/?site_no=01376570&amp;agency_cd=USGS"/>
    <hyperlink ref="B670" r:id="rId380" display="http://waterdata.usgs.gov/ny/nwis/nwismap/?site_no=01376600&amp;agency_cd=USGS"/>
    <hyperlink ref="B672" r:id="rId381" display="http://waterdata.usgs.gov/ny/nwis/nwismap/?site_no=01376690&amp;agency_cd=USGS"/>
    <hyperlink ref="B673" r:id="rId382" display="http://waterdata.usgs.gov/ny/nwis/nwismap/?site_no=01376800&amp;agency_cd=USGS"/>
    <hyperlink ref="B675" r:id="rId383" display="http://waterdata.usgs.gov/ny/nwis/nwismap/?site_no=01376842&amp;agency_cd=USGS"/>
    <hyperlink ref="B676" r:id="rId384" display="http://waterdata.usgs.gov/ny/nwis/nwismap/?site_no=01376850&amp;agency_cd=USGS"/>
    <hyperlink ref="B677" r:id="rId385" display="http://waterdata.usgs.gov/ny/nwis/nwismap/?site_no=01376855&amp;agency_cd=USGS"/>
    <hyperlink ref="B678" r:id="rId386" display="http://waterdata.usgs.gov/ny/nwis/nwismap/?site_no=01376900&amp;agency_cd=USGS"/>
    <hyperlink ref="B680" r:id="rId387" display="http://waterdata.usgs.gov/ny/nwis/nwismap/?site_no=01377180&amp;agency_cd=USGS"/>
    <hyperlink ref="B681" r:id="rId388" display="http://waterdata.usgs.gov/ny/nwis/nwismap/?site_no=01377196&amp;agency_cd=USGS"/>
    <hyperlink ref="B682" r:id="rId389" display="http://waterdata.usgs.gov/ny/nwis/nwismap/?site_no=01377200&amp;agency_cd=USGS"/>
    <hyperlink ref="B685" r:id="rId390" display="http://waterdata.usgs.gov/ny/nwis/nwismap/?site_no=01377260&amp;agency_cd=USGS"/>
    <hyperlink ref="B686" r:id="rId391" display="http://waterdata.usgs.gov/ny/nwis/nwismap/?site_no=01377300&amp;agency_cd=USGS"/>
    <hyperlink ref="B689" r:id="rId392" display="http://waterdata.usgs.gov/ny/nwis/nwismap/?site_no=01387250&amp;agency_cd=USGS"/>
    <hyperlink ref="B692" r:id="rId393" display="http://waterdata.usgs.gov/ny/nwis/nwismap/?site_no=01387300&amp;agency_cd=USGS"/>
    <hyperlink ref="B694" r:id="rId394" display="http://waterdata.usgs.gov/ny/nwis/nwismap/?site_no=01387350&amp;agency_cd=USGS"/>
    <hyperlink ref="B696" r:id="rId395" display="http://waterdata.usgs.gov/ny/nwis/nwismap/?site_no=01387400&amp;agency_cd=USGS"/>
    <hyperlink ref="B698" r:id="rId396" display="http://waterdata.usgs.gov/ny/nwis/nwismap/?site_no=01387410&amp;agency_cd=USGS"/>
    <hyperlink ref="B699" r:id="rId397" display="http://waterdata.usgs.gov/ny/nwis/nwismap/?site_no=01387415&amp;agency_cd=USGS"/>
    <hyperlink ref="B700" r:id="rId398" display="http://waterdata.usgs.gov/ny/nwis/nwismap/?site_no=01387420&amp;agency_cd=USGS"/>
    <hyperlink ref="B704" r:id="rId399" display="http://waterdata.usgs.gov/ny/nwis/nwismap/?site_no=01387480&amp;agency_cd=USGS"/>
    <hyperlink ref="B706" r:id="rId400" display="http://waterdata.usgs.gov/ny/nwis/nwismap/?site_no=01390200&amp;agency_cd=USGS"/>
    <hyperlink ref="B707" r:id="rId401" display="http://waterdata.usgs.gov/ny/nwis/nwismap/?site_no=01390300&amp;agency_cd=USGS"/>
    <hyperlink ref="B710" r:id="rId402" display="http://waterdata.usgs.gov/ny/nwis/nwismap/?site_no=01413088&amp;agency_cd=USGS"/>
    <hyperlink ref="B712" r:id="rId403" display="http://waterdata.usgs.gov/ny/nwis/nwismap/?site_no=01413290&amp;agency_cd=USGS"/>
    <hyperlink ref="B714" r:id="rId404" display="http://waterdata.usgs.gov/ny/nwis/nwismap/?site_no=01413350&amp;agency_cd=USGS"/>
    <hyperlink ref="B715" r:id="rId405" display="http://waterdata.usgs.gov/ny/nwis/nwismap/?site_no=01413370&amp;agency_cd=USGS"/>
    <hyperlink ref="B716" r:id="rId406" display="http://waterdata.usgs.gov/ny/nwis/nwismap/?site_no=01413398&amp;agency_cd=USGS"/>
    <hyperlink ref="B718" r:id="rId407" display="http://waterdata.usgs.gov/ny/nwis/nwismap/?site_no=01413408&amp;agency_cd=USGS"/>
    <hyperlink ref="B720" r:id="rId408" display="http://waterdata.usgs.gov/ny/nwis/nwismap/?site_no=01413495&amp;agency_cd=USGS"/>
    <hyperlink ref="B721" r:id="rId409" display="http://waterdata.usgs.gov/ny/nwis/nwismap/?site_no=01413500&amp;agency_cd=USGS"/>
    <hyperlink ref="B723" r:id="rId410" display="http://waterdata.usgs.gov/ny/nwis/nwismap/?site_no=01413850&amp;agency_cd=USGS"/>
    <hyperlink ref="B725" r:id="rId411" display="http://waterdata.usgs.gov/ny/nwis/nwismap/?site_no=01413995&amp;agency_cd=USGS"/>
    <hyperlink ref="B726" r:id="rId412" display="http://waterdata.usgs.gov/ny/nwis/nwismap/?site_no=01414000&amp;agency_cd=USGS"/>
    <hyperlink ref="B729" r:id="rId413" display="http://waterdata.usgs.gov/ny/nwis/nwismap/?site_no=01414500&amp;agency_cd=USGS"/>
    <hyperlink ref="B732" r:id="rId414" display="http://waterdata.usgs.gov/ny/nwis/nwismap/?site_no=01415000&amp;agency_cd=USGS"/>
    <hyperlink ref="B734" r:id="rId415" display="http://waterdata.usgs.gov/ny/nwis/nwismap/?site_no=01415500&amp;agency_cd=USGS"/>
    <hyperlink ref="B736" r:id="rId416" display="http://waterdata.usgs.gov/ny/nwis/nwismap/?site_no=01416000&amp;agency_cd=USGS"/>
    <hyperlink ref="B737" r:id="rId417" display="http://waterdata.usgs.gov/ny/nwis/nwismap/?site_no=01416500&amp;agency_cd=USGS"/>
    <hyperlink ref="B739" r:id="rId418" display="http://waterdata.usgs.gov/ny/nwis/nwismap/?site_no=01417000&amp;agency_cd=USGS"/>
    <hyperlink ref="B742" r:id="rId419" display="http://waterdata.usgs.gov/ny/nwis/nwismap/?site_no=01417080&amp;agency_cd=USGS"/>
    <hyperlink ref="B743" r:id="rId420" display="http://waterdata.usgs.gov/ny/nwis/nwismap/?site_no=01417095&amp;agency_cd=USGS"/>
    <hyperlink ref="B744" r:id="rId421" display="http://waterdata.usgs.gov/ny/nwis/nwismap/?site_no=01417185&amp;agency_cd=USGS"/>
    <hyperlink ref="B745" r:id="rId422" display="http://waterdata.usgs.gov/ny/nwis/nwismap/?site_no=01417500&amp;agency_cd=USGS"/>
    <hyperlink ref="B748" r:id="rId423" display="http://waterdata.usgs.gov/ny/nwis/nwismap/?site_no=01418000&amp;agency_cd=USGS"/>
    <hyperlink ref="B749" r:id="rId424" display="http://waterdata.usgs.gov/ny/nwis/nwismap/?site_no=01418500&amp;agency_cd=USGS"/>
    <hyperlink ref="B752" r:id="rId425" display="http://waterdata.usgs.gov/ny/nwis/nwismap/?site_no=01418995&amp;agency_cd=USGS"/>
    <hyperlink ref="B753" r:id="rId426" display="http://waterdata.usgs.gov/ny/nwis/nwismap/?site_no=01419000&amp;agency_cd=USGS"/>
    <hyperlink ref="B754" r:id="rId427" display="http://waterdata.usgs.gov/ny/nwis/nwismap/?site_no=01419500&amp;agency_cd=USGS"/>
    <hyperlink ref="B756" r:id="rId428" display="http://waterdata.usgs.gov/ny/nwis/nwismap/?site_no=01420000&amp;agency_cd=USGS"/>
    <hyperlink ref="B758" r:id="rId429" display="http://waterdata.usgs.gov/ny/nwis/nwismap/?site_no=01420500&amp;agency_cd=USGS"/>
    <hyperlink ref="B760" r:id="rId430" display="http://waterdata.usgs.gov/ny/nwis/nwismap/?site_no=01420798&amp;agency_cd=USGS"/>
    <hyperlink ref="B761" r:id="rId431" display="http://waterdata.usgs.gov/ny/nwis/nwismap/?site_no=01421000&amp;agency_cd=USGS"/>
    <hyperlink ref="B765" r:id="rId432" display="http://waterdata.usgs.gov/ny/nwis/nwismap/?site_no=01421500&amp;agency_cd=USGS"/>
    <hyperlink ref="B766" r:id="rId433" display="http://waterdata.usgs.gov/ny/nwis/nwismap/?site_no=01421610&amp;agency_cd=USGS"/>
    <hyperlink ref="B767" r:id="rId434" display="http://waterdata.usgs.gov/ny/nwis/nwismap/?site_no=01421614&amp;agency_cd=USGS"/>
    <hyperlink ref="B768" r:id="rId435" display="http://waterdata.usgs.gov/ny/nwis/nwismap/?site_no=01421618&amp;agency_cd=USGS"/>
    <hyperlink ref="B770" r:id="rId436" display="http://waterdata.usgs.gov/ny/nwis/nwismap/?site_no=01421855&amp;agency_cd=USGS"/>
    <hyperlink ref="B771" r:id="rId437" display="http://waterdata.usgs.gov/ny/nwis/nwismap/?site_no=01421860&amp;agency_cd=USGS"/>
    <hyperlink ref="B772" r:id="rId438" display="http://waterdata.usgs.gov/ny/nwis/nwismap/?site_no=01421865&amp;agency_cd=USGS"/>
    <hyperlink ref="B773" r:id="rId439" display="http://waterdata.usgs.gov/ny/nwis/nwismap/?site_no=01421900&amp;agency_cd=USGS"/>
    <hyperlink ref="B776" r:id="rId440" display="http://waterdata.usgs.gov/ny/nwis/nwismap/?site_no=01421995&amp;agency_cd=USGS"/>
    <hyperlink ref="B777" r:id="rId441" display="http://waterdata.usgs.gov/ny/nwis/nwismap/?site_no=01422389&amp;agency_cd=USGS"/>
    <hyperlink ref="B778" r:id="rId442" display="http://waterdata.usgs.gov/ny/nwis/nwismap/?site_no=01422410&amp;agency_cd=USGS"/>
    <hyperlink ref="B779" r:id="rId443" display="http://waterdata.usgs.gov/ny/nwis/nwismap/?site_no=01422440&amp;agency_cd=USGS"/>
    <hyperlink ref="B780" r:id="rId444" display="http://waterdata.usgs.gov/ny/nwis/nwismap/?site_no=01422450&amp;agency_cd=USGS"/>
    <hyperlink ref="B781" r:id="rId445" display="http://waterdata.usgs.gov/ny/nwis/nwismap/?site_no=01422500&amp;agency_cd=USGS"/>
    <hyperlink ref="B785" r:id="rId446" display="http://waterdata.usgs.gov/ny/nwis/nwismap/?site_no=01422530&amp;agency_cd=USGS"/>
    <hyperlink ref="B786" r:id="rId447" display="http://waterdata.usgs.gov/ny/nwis/nwismap/?site_no=01422700&amp;agency_cd=USGS"/>
    <hyperlink ref="B787" r:id="rId448" display="http://waterdata.usgs.gov/ny/nwis/nwismap/?site_no=01422738&amp;agency_cd=USGS"/>
    <hyperlink ref="B789" r:id="rId449" display="http://waterdata.usgs.gov/ny/nwis/nwismap/?site_no=01422747&amp;agency_cd=USGS"/>
    <hyperlink ref="B791" r:id="rId450" display="http://waterdata.usgs.gov/ny/nwis/nwismap/?site_no=01423000&amp;agency_cd=USGS"/>
    <hyperlink ref="B792" r:id="rId451" display="http://waterdata.usgs.gov/ny/nwis/nwismap/?site_no=01423010&amp;agency_cd=USGS"/>
    <hyperlink ref="B793" r:id="rId452" display="http://waterdata.usgs.gov/ny/nwis/nwismap/?site_no=01423500&amp;agency_cd=USGS"/>
    <hyperlink ref="B794" r:id="rId453" display="http://waterdata.usgs.gov/ny/nwis/nwismap/?site_no=0142400103&amp;agency_cd=USGS"/>
    <hyperlink ref="B797" r:id="rId454" display="http://waterdata.usgs.gov/ny/nwis/nwismap/?site_no=01424108&amp;agency_cd=USGS"/>
    <hyperlink ref="B798" r:id="rId455" display="http://waterdata.usgs.gov/ny/nwis/nwismap/?site_no=01424500&amp;agency_cd=USGS"/>
    <hyperlink ref="B799" r:id="rId456" display="http://waterdata.usgs.gov/ny/nwis/nwismap/?site_no=01425000&amp;agency_cd=USGS"/>
    <hyperlink ref="B801" r:id="rId457" display="http://waterdata.usgs.gov/ny/nwis/nwismap/?site_no=01425500&amp;agency_cd=USGS"/>
    <hyperlink ref="B804" r:id="rId458" display="http://waterdata.usgs.gov/ny/nwis/nwismap/?site_no=01425675&amp;agency_cd=USGS"/>
    <hyperlink ref="B807" r:id="rId459" display="http://waterdata.usgs.gov/ny/nwis/nwismap/?site_no=01426000&amp;agency_cd=USGS"/>
    <hyperlink ref="B809" r:id="rId460" display="http://waterdata.usgs.gov/ny/nwis/nwismap/?site_no=01426500&amp;agency_cd=USGS"/>
    <hyperlink ref="B813" r:id="rId461" display="http://waterdata.usgs.gov/ny/nwis/nwismap/?site_no=01427000&amp;agency_cd=USGS"/>
    <hyperlink ref="B814" r:id="rId462" display="http://waterdata.usgs.gov/ny/nwis/nwismap/?site_no=01427205&amp;agency_cd=USGS"/>
    <hyperlink ref="B817" r:id="rId463" display="http://waterdata.usgs.gov/ny/nwis/nwismap/?site_no=01427250&amp;agency_cd=USGS"/>
    <hyperlink ref="B818" r:id="rId464" display="http://waterdata.usgs.gov/ny/nwis/nwismap/?site_no=01427260&amp;agency_cd=USGS"/>
    <hyperlink ref="B819" r:id="rId465" display="http://waterdata.usgs.gov/ny/nwis/nwismap/?site_no=01427280&amp;agency_cd=USGS"/>
    <hyperlink ref="B820" r:id="rId466" display="http://waterdata.usgs.gov/ny/nwis/nwismap/?site_no=01427340&amp;agency_cd=USGS"/>
    <hyperlink ref="B821" r:id="rId467" display="http://waterdata.usgs.gov/ny/nwis/nwismap/?site_no=01427405&amp;agency_cd=USGS"/>
    <hyperlink ref="B823" r:id="rId468" display="http://waterdata.usgs.gov/ny/nwis/nwismap/?site_no=01427416&amp;agency_cd=USGS"/>
    <hyperlink ref="B837" r:id="rId469" display="http://waterdata.usgs.gov/ny/nwis/nwismap/?site_no=01427475&amp;agency_cd=USGS"/>
    <hyperlink ref="B838" r:id="rId470" display="http://waterdata.usgs.gov/ny/nwis/nwismap/?site_no=01427480&amp;agency_cd=USGS"/>
    <hyperlink ref="B839" r:id="rId471" display="http://waterdata.usgs.gov/ny/nwis/nwismap/?site_no=01427500&amp;agency_cd=USGS"/>
    <hyperlink ref="B842" r:id="rId472" display="http://waterdata.usgs.gov/ny/nwis/nwismap/?site_no=01428000&amp;agency_cd=USGS"/>
    <hyperlink ref="B843" r:id="rId473" display="http://waterdata.usgs.gov/ny/nwis/nwismap/?site_no=01428500&amp;agency_cd=USGS"/>
    <hyperlink ref="B846" r:id="rId474" display="http://waterdata.usgs.gov/ny/nwis/nwismap/?site_no=01432750&amp;agency_cd=USGS"/>
    <hyperlink ref="B847" r:id="rId475" display="http://waterdata.usgs.gov/ny/nwis/nwismap/?site_no=01432847&amp;agency_cd=USGS"/>
    <hyperlink ref="B848" r:id="rId476" display="http://waterdata.usgs.gov/ny/nwis/nwismap/?site_no=01432849&amp;agency_cd=USGS"/>
    <hyperlink ref="B849" r:id="rId477" display="http://waterdata.usgs.gov/ny/nwis/nwismap/?site_no=01432900&amp;agency_cd=USGS"/>
    <hyperlink ref="B850" r:id="rId478" display="http://waterdata.usgs.gov/ny/nwis/nwismap/?site_no=01433400&amp;agency_cd=USGS"/>
    <hyperlink ref="B851" r:id="rId479" display="http://waterdata.usgs.gov/ny/nwis/nwismap/?site_no=01433500&amp;agency_cd=USGS"/>
    <hyperlink ref="B852" r:id="rId480" display="http://waterdata.usgs.gov/ny/nwis/nwismap/?site_no=01433595&amp;agency_cd=USGS"/>
    <hyperlink ref="B859" r:id="rId481" display="http://waterdata.usgs.gov/ny/nwis/nwismap/?site_no=0143400680&amp;agency_cd=USGS"/>
    <hyperlink ref="B860" r:id="rId482" display="http://waterdata.usgs.gov/ny/nwis/nwismap/?site_no=01434010&amp;agency_cd=USGS"/>
    <hyperlink ref="B861" r:id="rId483" display="http://waterdata.usgs.gov/ny/nwis/nwismap/?site_no=01434013&amp;agency_cd=USGS"/>
    <hyperlink ref="B862" r:id="rId484" display="http://waterdata.usgs.gov/ny/nwis/nwismap/?site_no=01434017&amp;agency_cd=USGS"/>
    <hyperlink ref="B863" r:id="rId485" display="http://waterdata.usgs.gov/ny/nwis/nwismap/?site_no=01434021&amp;agency_cd=USGS"/>
    <hyperlink ref="B864" r:id="rId486" display="http://waterdata.usgs.gov/ny/nwis/nwismap/?site_no=0143402265&amp;agency_cd=USGS"/>
    <hyperlink ref="B865" r:id="rId487" display="http://waterdata.usgs.gov/ny/nwis/nwismap/?site_no=01434025&amp;agency_cd=USGS"/>
    <hyperlink ref="B866" r:id="rId488" display="http://waterdata.usgs.gov/ny/nwis/nwismap/?site_no=01434072&amp;agency_cd=USGS"/>
    <hyperlink ref="B867" r:id="rId489" display="http://waterdata.usgs.gov/ny/nwis/nwismap/?site_no=01434073&amp;agency_cd=USGS"/>
    <hyperlink ref="B868" r:id="rId490" display="http://waterdata.usgs.gov/ny/nwis/nwismap/?site_no=01434076&amp;agency_cd=USGS"/>
    <hyperlink ref="B869" r:id="rId491" display="http://waterdata.usgs.gov/ny/nwis/nwismap/?site_no=01434080&amp;agency_cd=USGS"/>
    <hyperlink ref="B870" r:id="rId492" display="http://waterdata.usgs.gov/ny/nwis/nwismap/?site_no=01434084&amp;agency_cd=USGS"/>
    <hyperlink ref="B871" r:id="rId493" display="http://waterdata.usgs.gov/ny/nwis/nwismap/?site_no=01434086&amp;agency_cd=USGS"/>
    <hyperlink ref="B872" r:id="rId494" display="http://waterdata.usgs.gov/ny/nwis/nwismap/?site_no=01434087&amp;agency_cd=USGS"/>
    <hyperlink ref="B874" r:id="rId495" display="http://waterdata.usgs.gov/ny/nwis/nwismap/?site_no=01434092&amp;agency_cd=USGS"/>
    <hyperlink ref="B875" r:id="rId496" display="http://waterdata.usgs.gov/ny/nwis/nwismap/?site_no=01434105&amp;agency_cd=USGS"/>
    <hyperlink ref="B877" r:id="rId497" display="http://waterdata.usgs.gov/ny/nwis/nwismap/?site_no=01434176&amp;agency_cd=USGS"/>
    <hyperlink ref="B878" r:id="rId498" display="http://waterdata.usgs.gov/ny/nwis/nwismap/?site_no=01434498&amp;agency_cd=USGS"/>
    <hyperlink ref="B879" r:id="rId499" display="http://waterdata.usgs.gov/ny/nwis/nwismap/?site_no=01434500&amp;agency_cd=USGS"/>
    <hyperlink ref="B880" r:id="rId500" display="http://waterdata.usgs.gov/ny/nwis/nwismap/?site_no=01435000&amp;agency_cd=USGS"/>
    <hyperlink ref="B882" r:id="rId501" display="http://waterdata.usgs.gov/ny/nwis/nwismap/?site_no=01436000&amp;agency_cd=USGS"/>
    <hyperlink ref="B884" r:id="rId502" display="http://waterdata.usgs.gov/ny/nwis/nwismap/?site_no=01436050&amp;agency_cd=USGS"/>
    <hyperlink ref="B885" r:id="rId503" display="http://waterdata.usgs.gov/ny/nwis/nwismap/?site_no=01436500&amp;agency_cd=USGS"/>
    <hyperlink ref="B889" r:id="rId504" display="http://waterdata.usgs.gov/ny/nwis/nwismap/?site_no=01436690&amp;agency_cd=USGS"/>
    <hyperlink ref="B890" r:id="rId505" display="http://waterdata.usgs.gov/ny/nwis/nwismap/?site_no=01437000&amp;agency_cd=USGS"/>
    <hyperlink ref="B893" r:id="rId506" display="http://waterdata.usgs.gov/ny/nwis/nwismap/?site_no=01437010&amp;agency_cd=USGS"/>
    <hyperlink ref="B894" r:id="rId507" display="http://waterdata.usgs.gov/ny/nwis/nwismap/?site_no=01437012&amp;agency_cd=USGS"/>
    <hyperlink ref="B896" r:id="rId508" display="http://waterdata.usgs.gov/ny/nwis/nwismap/?site_no=01437345&amp;agency_cd=USGS"/>
    <hyperlink ref="B899" r:id="rId509" display="http://waterdata.usgs.gov/ny/nwis/nwismap/?site_no=01437370&amp;agency_cd=USGS"/>
    <hyperlink ref="B900" r:id="rId510" display="http://waterdata.usgs.gov/ny/nwis/nwismap/?site_no=01437500&amp;agency_cd=USGS"/>
    <hyperlink ref="B902" r:id="rId511" display="http://waterdata.usgs.gov/ny/nwis/nwismap/?site_no=01438100&amp;agency_cd=USGS"/>
    <hyperlink ref="B904" r:id="rId512" display="http://waterdata.usgs.gov/ny/nwis/nwismap/?site_no=01496363&amp;agency_cd=USGS"/>
    <hyperlink ref="B905" r:id="rId513" display="http://waterdata.usgs.gov/ny/nwis/nwismap/?site_no=01496370&amp;agency_cd=USGS"/>
    <hyperlink ref="B907" r:id="rId514" display="http://waterdata.usgs.gov/ny/nwis/nwismap/?site_no=01496390&amp;agency_cd=USGS"/>
    <hyperlink ref="B909" r:id="rId515" display="http://waterdata.usgs.gov/ny/nwis/nwismap/?site_no=01496448&amp;agency_cd=USGS"/>
    <hyperlink ref="B911" r:id="rId516" display="http://waterdata.usgs.gov/ny/nwis/nwismap/?site_no=01496500&amp;agency_cd=USGS"/>
    <hyperlink ref="B913" r:id="rId517" display="http://waterdata.usgs.gov/ny/nwis/nwismap/?site_no=01496630&amp;agency_cd=USGS"/>
    <hyperlink ref="B914" r:id="rId518" display="http://waterdata.usgs.gov/ny/nwis/nwismap/?site_no=01497000&amp;agency_cd=USGS"/>
    <hyperlink ref="B916" r:id="rId519" display="http://waterdata.usgs.gov/ny/nwis/nwismap/?site_no=01497500&amp;agency_cd=USGS"/>
    <hyperlink ref="B918" r:id="rId520" display="http://waterdata.usgs.gov/ny/nwis/nwismap/?site_no=01497800&amp;agency_cd=USGS"/>
    <hyperlink ref="B919" r:id="rId521" display="http://waterdata.usgs.gov/ny/nwis/nwismap/?site_no=01497805&amp;agency_cd=USGS"/>
    <hyperlink ref="B920" r:id="rId522" display="http://waterdata.usgs.gov/ny/nwis/nwismap/?site_no=01498500&amp;agency_cd=USGS"/>
    <hyperlink ref="B924" r:id="rId523" display="http://waterdata.usgs.gov/ny/nwis/nwismap/?site_no=01498620&amp;agency_cd=USGS"/>
    <hyperlink ref="B927" r:id="rId524" display="http://waterdata.usgs.gov/ny/nwis/nwismap/?site_no=01499000&amp;agency_cd=USGS"/>
    <hyperlink ref="B929" r:id="rId525" display="http://waterdata.usgs.gov/ny/nwis/nwismap/?site_no=01499050&amp;agency_cd=USGS"/>
    <hyperlink ref="B933" r:id="rId526" display="http://waterdata.usgs.gov/ny/nwis/nwismap/?site_no=01499470&amp;agency_cd=USGS"/>
    <hyperlink ref="B934" r:id="rId527" display="http://waterdata.usgs.gov/ny/nwis/nwismap/?site_no=01500000&amp;agency_cd=USGS"/>
    <hyperlink ref="B940" r:id="rId528" display="http://waterdata.usgs.gov/ny/nwis/nwismap/?site_no=01500500&amp;agency_cd=USGS"/>
    <hyperlink ref="B951" r:id="rId529" display="http://waterdata.usgs.gov/ny/nwis/nwismap/?site_no=01501000&amp;agency_cd=USGS"/>
    <hyperlink ref="B954" r:id="rId530" display="http://waterdata.usgs.gov/ny/nwis/nwismap/?site_no=01501015&amp;agency_cd=USGS"/>
    <hyperlink ref="B956" r:id="rId531" display="http://waterdata.usgs.gov/ny/nwis/nwismap/?site_no=01501140&amp;agency_cd=USGS"/>
    <hyperlink ref="B959" r:id="rId532" display="http://waterdata.usgs.gov/ny/nwis/nwismap/?site_no=01501500&amp;agency_cd=USGS"/>
    <hyperlink ref="B960" r:id="rId533" display="http://waterdata.usgs.gov/ny/nwis/nwismap/?site_no=01502000&amp;agency_cd=USGS"/>
    <hyperlink ref="B961" r:id="rId534" display="http://waterdata.usgs.gov/ny/nwis/nwismap/?site_no=01502500&amp;agency_cd=USGS"/>
    <hyperlink ref="B965" r:id="rId535" display="http://waterdata.usgs.gov/ny/nwis/nwismap/?site_no=01502632&amp;agency_cd=USGS"/>
    <hyperlink ref="B967" r:id="rId536" display="http://waterdata.usgs.gov/ny/nwis/nwismap/?site_no=01502701&amp;agency_cd=USGS"/>
    <hyperlink ref="B970" r:id="rId537" display="http://waterdata.usgs.gov/ny/nwis/nwismap/?site_no=01502714&amp;agency_cd=USGS"/>
    <hyperlink ref="B971" r:id="rId538" display="http://waterdata.usgs.gov/ny/nwis/nwismap/?site_no=01502731&amp;agency_cd=USGS"/>
    <hyperlink ref="B976" r:id="rId539" display="http://waterdata.usgs.gov/ny/nwis/nwismap/?site_no=01503000&amp;agency_cd=USGS"/>
    <hyperlink ref="B978" r:id="rId540" display="http://waterdata.usgs.gov/ny/nwis/nwismap/?site_no=01503300&amp;agency_cd=USGS"/>
    <hyperlink ref="B979" r:id="rId541" display="http://waterdata.usgs.gov/ny/nwis/nwismap/?site_no=01503495&amp;agency_cd=USGS"/>
    <hyperlink ref="B980" r:id="rId542" display="http://waterdata.usgs.gov/ny/nwis/nwismap/?site_no=01503500&amp;agency_cd=USGS"/>
    <hyperlink ref="B982" r:id="rId543" display="http://waterdata.usgs.gov/ny/nwis/nwismap/?site_no=01503960&amp;agency_cd=USGS"/>
    <hyperlink ref="B983" r:id="rId544" display="http://waterdata.usgs.gov/ny/nwis/nwismap/?site_no=01503980&amp;agency_cd=USGS"/>
    <hyperlink ref="B986" r:id="rId545" display="http://waterdata.usgs.gov/ny/nwis/nwismap/?site_no=01505000&amp;agency_cd=USGS"/>
    <hyperlink ref="B990" r:id="rId546" display="http://waterdata.usgs.gov/ny/nwis/nwismap/?site_no=01505017&amp;agency_cd=USGS"/>
    <hyperlink ref="B992" r:id="rId547" display="http://waterdata.usgs.gov/ny/nwis/nwismap/?site_no=01505018&amp;agency_cd=USGS"/>
    <hyperlink ref="B993" r:id="rId548" display="http://waterdata.usgs.gov/ny/nwis/nwismap/?site_no=01505031&amp;agency_cd=USGS"/>
    <hyperlink ref="B994" r:id="rId549" display="http://waterdata.usgs.gov/ny/nwis/nwismap/?site_no=01505500&amp;agency_cd=USGS"/>
    <hyperlink ref="B999" r:id="rId550" display="http://waterdata.usgs.gov/ny/nwis/nwismap/?site_no=01505810&amp;agency_cd=USGS"/>
    <hyperlink ref="B1001" r:id="rId551" display="http://waterdata.usgs.gov/ny/nwis/nwismap/?site_no=01507000&amp;agency_cd=USGS"/>
    <hyperlink ref="B1005" r:id="rId552" display="http://waterdata.usgs.gov/ny/nwis/nwismap/?site_no=01507470&amp;agency_cd=USGS"/>
    <hyperlink ref="B1007" r:id="rId553" display="http://waterdata.usgs.gov/ny/nwis/nwismap/?site_no=01507500&amp;agency_cd=USGS"/>
    <hyperlink ref="B1009" r:id="rId554" display="http://waterdata.usgs.gov/ny/nwis/nwismap/?site_no=01507975&amp;agency_cd=USGS"/>
    <hyperlink ref="B1010" r:id="rId555" display="http://waterdata.usgs.gov/ny/nwis/nwismap/?site_no=01508000&amp;agency_cd=USGS"/>
    <hyperlink ref="B1012" r:id="rId556" display="http://waterdata.usgs.gov/ny/nwis/nwismap/?site_no=01508500&amp;agency_cd=USGS"/>
    <hyperlink ref="B1014" r:id="rId557" display="http://waterdata.usgs.gov/ny/nwis/nwismap/?site_no=01508800&amp;agency_cd=USGS"/>
    <hyperlink ref="B1015" r:id="rId558" display="http://waterdata.usgs.gov/ny/nwis/nwismap/?site_no=01508803&amp;agency_cd=USGS"/>
    <hyperlink ref="B1018" r:id="rId559" display="http://waterdata.usgs.gov/ny/nwis/nwismap/?site_no=01508946&amp;agency_cd=USGS"/>
    <hyperlink ref="B1020" r:id="rId560" display="http://waterdata.usgs.gov/ny/nwis/nwismap/?site_no=01509000&amp;agency_cd=USGS"/>
    <hyperlink ref="B1023" r:id="rId561" display="http://waterdata.usgs.gov/ny/nwis/nwismap/?site_no=01509020&amp;agency_cd=USGS"/>
    <hyperlink ref="B1024" r:id="rId562" display="http://waterdata.usgs.gov/ny/nwis/nwismap/?site_no=01509150&amp;agency_cd=USGS"/>
    <hyperlink ref="B1030" r:id="rId563" display="http://waterdata.usgs.gov/ny/nwis/nwismap/?site_no=01509520&amp;agency_cd=USGS"/>
    <hyperlink ref="B1033" r:id="rId564" display="http://waterdata.usgs.gov/ny/nwis/nwismap/?site_no=01510000&amp;agency_cd=USGS"/>
    <hyperlink ref="B1036" r:id="rId565" display="http://waterdata.usgs.gov/ny/nwis/nwismap/?site_no=01510500&amp;agency_cd=USGS"/>
    <hyperlink ref="B1039" r:id="rId566" display="http://waterdata.usgs.gov/ny/nwis/nwismap/?site_no=01510610&amp;agency_cd=USGS"/>
    <hyperlink ref="B1042" r:id="rId567" display="http://waterdata.usgs.gov/ny/nwis/nwismap/?site_no=01511500&amp;agency_cd=USGS"/>
    <hyperlink ref="B1045" r:id="rId568" display="http://waterdata.usgs.gov/ny/nwis/nwismap/?site_no=01512500&amp;agency_cd=USGS"/>
    <hyperlink ref="B1048" r:id="rId569" display="http://waterdata.usgs.gov/ny/nwis/nwismap/?site_no=01512515&amp;agency_cd=USGS"/>
    <hyperlink ref="B1050" r:id="rId570" display="http://waterdata.usgs.gov/ny/nwis/nwismap/?site_no=01512800&amp;agency_cd=USGS"/>
    <hyperlink ref="B1052" r:id="rId571" display="http://waterdata.usgs.gov/ny/nwis/nwismap/?site_no=01512850&amp;agency_cd=USGS"/>
    <hyperlink ref="B1057" r:id="rId572" display="http://waterdata.usgs.gov/ny/nwis/nwismap/?site_no=01513190&amp;agency_cd=USGS"/>
    <hyperlink ref="B1059" r:id="rId573" display="http://waterdata.usgs.gov/ny/nwis/nwismap/?site_no=01513400&amp;agency_cd=USGS"/>
    <hyperlink ref="B1060" r:id="rId574" display="http://waterdata.usgs.gov/ny/nwis/nwismap/?site_no=01513500&amp;agency_cd=USGS"/>
    <hyperlink ref="B1065" r:id="rId575" display="http://waterdata.usgs.gov/ny/nwis/nwismap/?site_no=01513712&amp;agency_cd=USGS"/>
    <hyperlink ref="B1068" r:id="rId576" display="http://waterdata.usgs.gov/ny/nwis/nwismap/?site_no=01513790&amp;agency_cd=USGS"/>
    <hyperlink ref="B1070" r:id="rId577" display="http://waterdata.usgs.gov/ny/nwis/nwismap/?site_no=01513791&amp;agency_cd=USGS"/>
    <hyperlink ref="B1071" r:id="rId578" display="http://waterdata.usgs.gov/ny/nwis/nwismap/?site_no=01513831&amp;agency_cd=USGS"/>
    <hyperlink ref="B1074" r:id="rId579" display="http://waterdata.usgs.gov/ny/nwis/nwismap/?site_no=01513840&amp;agency_cd=USGS"/>
    <hyperlink ref="B1077" r:id="rId580" display="http://waterdata.usgs.gov/ny/nwis/nwismap/?site_no=01513925&amp;agency_cd=USGS"/>
    <hyperlink ref="B1079" r:id="rId581" display="http://waterdata.usgs.gov/ny/nwis/nwismap/?site_no=01514000&amp;agency_cd=USGS"/>
    <hyperlink ref="B1083" r:id="rId582" display="http://waterdata.usgs.gov/ny/nwis/nwismap/?site_no=01514100&amp;agency_cd=USGS"/>
    <hyperlink ref="B1085" r:id="rId583" display="http://waterdata.usgs.gov/ny/nwis/nwismap/?site_no=01514500&amp;agency_cd=USGS"/>
    <hyperlink ref="B1087" r:id="rId584" display="http://waterdata.usgs.gov/ny/nwis/nwismap/?site_no=01514801&amp;agency_cd=USGS"/>
    <hyperlink ref="B1089" r:id="rId585" display="http://waterdata.usgs.gov/ny/nwis/nwismap/?site_no=01514937&amp;agency_cd=USGS"/>
    <hyperlink ref="B1095" r:id="rId586" display="http://waterdata.usgs.gov/ny/nwis/nwismap/?site_no=01515850&amp;agency_cd=USGS"/>
    <hyperlink ref="B1096" r:id="rId587" display="http://waterdata.usgs.gov/ny/nwis/nwismap/?site_no=01518970&amp;agency_cd=USGS"/>
    <hyperlink ref="B1097" r:id="rId588" display="http://waterdata.usgs.gov/ny/nwis/nwismap/?site_no=01520500&amp;agency_cd=USGS"/>
    <hyperlink ref="B1104" r:id="rId589" display="http://waterdata.usgs.gov/ny/nwis/nwismap/?site_no=01520991&amp;agency_cd=USGS"/>
    <hyperlink ref="B1105" r:id="rId590" display="http://waterdata.usgs.gov/ny/nwis/nwismap/?site_no=01521500&amp;agency_cd=USGS"/>
    <hyperlink ref="B1111" r:id="rId591" display="http://waterdata.usgs.gov/ny/nwis/nwismap/?site_no=01521596&amp;agency_cd=USGS"/>
    <hyperlink ref="B1113" r:id="rId592" display="http://waterdata.usgs.gov/ny/nwis/nwismap/?site_no=01521610&amp;agency_cd=USGS"/>
    <hyperlink ref="B1114" r:id="rId593" display="http://waterdata.usgs.gov/ny/nwis/nwismap/?site_no=01522000&amp;agency_cd=USGS"/>
    <hyperlink ref="B1117" r:id="rId594" display="http://waterdata.usgs.gov/ny/nwis/nwismap/?site_no=01522075&amp;agency_cd=USGS"/>
    <hyperlink ref="B1120" r:id="rId595" display="http://waterdata.usgs.gov/ny/nwis/nwismap/?site_no=01522078&amp;agency_cd=USGS"/>
    <hyperlink ref="B1121" r:id="rId596" display="http://waterdata.usgs.gov/ny/nwis/nwismap/?site_no=01522083&amp;agency_cd=USGS"/>
    <hyperlink ref="B1122" r:id="rId597" display="http://waterdata.usgs.gov/ny/nwis/nwismap/?site_no=01522085&amp;agency_cd=USGS"/>
    <hyperlink ref="B1124" r:id="rId598" display="http://waterdata.usgs.gov/ny/nwis/nwismap/?site_no=01522430&amp;agency_cd=USGS"/>
    <hyperlink ref="B1125" r:id="rId599" display="http://waterdata.usgs.gov/ny/nwis/nwismap/?site_no=01522435&amp;agency_cd=USGS"/>
    <hyperlink ref="B1126" r:id="rId600" display="http://waterdata.usgs.gov/ny/nwis/nwismap/?site_no=01522500&amp;agency_cd=USGS"/>
    <hyperlink ref="B1128" r:id="rId601" display="http://waterdata.usgs.gov/ny/nwis/nwismap/?site_no=01523500&amp;agency_cd=USGS"/>
    <hyperlink ref="B1132" r:id="rId602" display="http://waterdata.usgs.gov/ny/nwis/nwismap/?site_no=01524000&amp;agency_cd=USGS"/>
    <hyperlink ref="B1135" r:id="rId603" display="http://waterdata.usgs.gov/ny/nwis/nwismap/?site_no=01524500&amp;agency_cd=USGS"/>
    <hyperlink ref="B1138" r:id="rId604" display="http://waterdata.usgs.gov/ny/nwis/nwismap/?site_no=01524610&amp;agency_cd=USGS"/>
    <hyperlink ref="B1140" r:id="rId605" display="http://waterdata.usgs.gov/ny/nwis/nwismap/?site_no=01524990&amp;agency_cd=USGS"/>
    <hyperlink ref="B1142" r:id="rId606" display="http://waterdata.usgs.gov/ny/nwis/nwismap/?site_no=01525000&amp;agency_cd=USGS"/>
    <hyperlink ref="B1144" r:id="rId607" display="http://waterdata.usgs.gov/ny/nwis/nwismap/?site_no=01525050&amp;agency_cd=USGS"/>
    <hyperlink ref="B1146" r:id="rId608" display="http://waterdata.usgs.gov/ny/nwis/nwismap/?site_no=01525500&amp;agency_cd=USGS"/>
    <hyperlink ref="B1151" r:id="rId609" display="http://waterdata.usgs.gov/ny/nwis/nwismap/?site_no=01525750&amp;agency_cd=USGS"/>
    <hyperlink ref="B1153" r:id="rId610" display="http://waterdata.usgs.gov/ny/nwis/nwismap/?site_no=01525981&amp;agency_cd=USGS"/>
    <hyperlink ref="B1155" r:id="rId611" display="http://waterdata.usgs.gov/ny/nwis/nwismap/?site_no=01526000&amp;agency_cd=USGS"/>
    <hyperlink ref="B1157" r:id="rId612" display="http://waterdata.usgs.gov/ny/nwis/nwismap/?site_no=01526070&amp;agency_cd=USGS"/>
    <hyperlink ref="B1158" r:id="rId613" display="http://waterdata.usgs.gov/ny/nwis/nwismap/?site_no=01526495&amp;agency_cd=USGS"/>
    <hyperlink ref="B1161" r:id="rId614" display="http://waterdata.usgs.gov/ny/nwis/nwismap/?site_no=01526500&amp;agency_cd=USGS"/>
    <hyperlink ref="B1164" r:id="rId615" display="http://waterdata.usgs.gov/ny/nwis/nwismap/?site_no=01526980&amp;agency_cd=USGS"/>
    <hyperlink ref="B1166" r:id="rId616" display="http://waterdata.usgs.gov/ny/nwis/nwismap/?site_no=01527000&amp;agency_cd=USGS"/>
    <hyperlink ref="B1168" r:id="rId617" display="http://waterdata.usgs.gov/ny/nwis/nwismap/?site_no=01527050&amp;agency_cd=USGS"/>
    <hyperlink ref="B1169" r:id="rId618" display="http://waterdata.usgs.gov/ny/nwis/nwismap/?site_no=01527428&amp;agency_cd=USGS"/>
    <hyperlink ref="B1172" r:id="rId619" display="http://waterdata.usgs.gov/ny/nwis/nwismap/?site_no=01527485&amp;agency_cd=USGS"/>
    <hyperlink ref="B1173" r:id="rId620" display="http://waterdata.usgs.gov/ny/nwis/nwismap/?site_no=01527500&amp;agency_cd=USGS"/>
    <hyperlink ref="B1175" r:id="rId621" display="http://waterdata.usgs.gov/ny/nwis/nwismap/?site_no=01527580&amp;agency_cd=USGS"/>
    <hyperlink ref="B1176" r:id="rId622" display="http://waterdata.usgs.gov/ny/nwis/nwismap/?site_no=01527620&amp;agency_cd=USGS"/>
    <hyperlink ref="B1177" r:id="rId623" display="http://waterdata.usgs.gov/ny/nwis/nwismap/?site_no=01528000&amp;agency_cd=USGS"/>
    <hyperlink ref="B1179" r:id="rId624" display="http://waterdata.usgs.gov/ny/nwis/nwismap/?site_no=01528200&amp;agency_cd=USGS"/>
    <hyperlink ref="B1182" r:id="rId625" display="http://waterdata.usgs.gov/ny/nwis/nwismap/?site_no=01528320&amp;agency_cd=USGS"/>
    <hyperlink ref="B1184" r:id="rId626" display="http://waterdata.usgs.gov/ny/nwis/nwismap/?site_no=01528375&amp;agency_cd=USGS"/>
    <hyperlink ref="B1187" r:id="rId627" display="http://waterdata.usgs.gov/ny/nwis/nwismap/?site_no=01528950&amp;agency_cd=USGS"/>
    <hyperlink ref="B1188" r:id="rId628" display="http://waterdata.usgs.gov/ny/nwis/nwismap/?site_no=01529000&amp;agency_cd=USGS"/>
    <hyperlink ref="B1190" r:id="rId629" display="http://waterdata.usgs.gov/ny/nwis/nwismap/?site_no=01529500&amp;agency_cd=USGS"/>
    <hyperlink ref="B1192" r:id="rId630" display="http://waterdata.usgs.gov/ny/nwis/nwismap/?site_no=01529530&amp;agency_cd=USGS"/>
    <hyperlink ref="B1195" r:id="rId631" display="http://waterdata.usgs.gov/ny/nwis/nwismap/?site_no=01529950&amp;agency_cd=USGS"/>
    <hyperlink ref="B1198" r:id="rId632" display="http://waterdata.usgs.gov/ny/nwis/nwismap/?site_no=01530200&amp;agency_cd=USGS"/>
    <hyperlink ref="B1199" r:id="rId633" display="http://waterdata.usgs.gov/ny/nwis/nwismap/?site_no=01530225&amp;agency_cd=USGS"/>
    <hyperlink ref="B1200" r:id="rId634" display="http://waterdata.usgs.gov/ny/nwis/nwismap/?site_no=01530230&amp;agency_cd=USGS"/>
    <hyperlink ref="B1201" r:id="rId635" display="http://waterdata.usgs.gov/ny/nwis/nwismap/?site_no=01530285&amp;agency_cd=USGS"/>
    <hyperlink ref="B1202" r:id="rId636" display="http://waterdata.usgs.gov/ny/nwis/nwismap/?site_no=01530301&amp;agency_cd=USGS"/>
    <hyperlink ref="B1206" r:id="rId637" display="http://waterdata.usgs.gov/ny/nwis/nwismap/?site_no=01530332&amp;agency_cd=USGS"/>
    <hyperlink ref="B1208" r:id="rId638" display="http://waterdata.usgs.gov/ny/nwis/nwismap/?site_no=01530380&amp;agency_cd=USGS"/>
    <hyperlink ref="B1211" r:id="rId639" display="http://waterdata.usgs.gov/ny/nwis/nwismap/?site_no=01530500&amp;agency_cd=USGS"/>
    <hyperlink ref="B1214" r:id="rId640" display="http://waterdata.usgs.gov/ny/nwis/nwismap/?site_no=01530770&amp;agency_cd=USGS"/>
    <hyperlink ref="B1215" r:id="rId641" display="http://waterdata.usgs.gov/ny/nwis/nwismap/?site_no=01530910&amp;agency_cd=USGS"/>
    <hyperlink ref="B1216" r:id="rId642" display="http://waterdata.usgs.gov/ny/nwis/nwismap/?site_no=01531000&amp;agency_cd=USGS"/>
    <hyperlink ref="B1220" r:id="rId643" display="http://waterdata.usgs.gov/ny/nwis/nwismap/?site_no=03010678&amp;agency_cd=USGS"/>
    <hyperlink ref="B1222" r:id="rId644" display="http://waterdata.usgs.gov/ny/nwis/nwismap/?site_no=03010718&amp;agency_cd=USGS"/>
    <hyperlink ref="B1223" r:id="rId645" display="http://waterdata.usgs.gov/ny/nwis/nwismap/?site_no=03010724&amp;agency_cd=USGS"/>
    <hyperlink ref="B1224" r:id="rId646" display="http://waterdata.usgs.gov/ny/nwis/nwismap/?site_no=03010734&amp;agency_cd=USGS"/>
    <hyperlink ref="B1226" r:id="rId647" display="http://waterdata.usgs.gov/ny/nwis/nwismap/?site_no=03010743&amp;agency_cd=USGS"/>
    <hyperlink ref="B1228" r:id="rId648" display="http://waterdata.usgs.gov/ny/nwis/nwismap/?site_no=03010762&amp;agency_cd=USGS"/>
    <hyperlink ref="B1231" r:id="rId649" display="http://waterdata.usgs.gov/ny/nwis/nwismap/?site_no=03010800&amp;agency_cd=USGS"/>
    <hyperlink ref="B1233" r:id="rId650" display="http://waterdata.usgs.gov/ny/nwis/nwismap/?site_no=03010810&amp;agency_cd=USGS"/>
    <hyperlink ref="B1234" r:id="rId651" display="http://waterdata.usgs.gov/ny/nwis/nwismap/?site_no=03010820&amp;agency_cd=USGS"/>
    <hyperlink ref="B1237" r:id="rId652" display="http://waterdata.usgs.gov/ny/nwis/nwismap/?site_no=03010880&amp;agency_cd=USGS"/>
    <hyperlink ref="B1240" r:id="rId653" display="http://waterdata.usgs.gov/ny/nwis/nwismap/?site_no=03010979&amp;agency_cd=USGS"/>
    <hyperlink ref="B1241" r:id="rId654" display="http://waterdata.usgs.gov/ny/nwis/nwismap/?site_no=03010997&amp;agency_cd=USGS"/>
    <hyperlink ref="B1242" r:id="rId655" display="http://waterdata.usgs.gov/ny/nwis/nwismap/?site_no=03011000&amp;agency_cd=USGS"/>
    <hyperlink ref="B1244" r:id="rId656" display="http://waterdata.usgs.gov/ny/nwis/nwismap/?site_no=03011020&amp;agency_cd=USGS"/>
    <hyperlink ref="B1246" r:id="rId657" display="http://waterdata.usgs.gov/ny/nwis/nwismap/?site_no=03011035&amp;agency_cd=USGS"/>
    <hyperlink ref="B1248" r:id="rId658" display="http://waterdata.usgs.gov/ny/nwis/nwismap/?site_no=03012837&amp;agency_cd=USGS"/>
    <hyperlink ref="B1252" r:id="rId659" display="http://waterdata.usgs.gov/ny/nwis/nwismap/?site_no=03013000&amp;agency_cd=USGS"/>
    <hyperlink ref="B1257" r:id="rId660" display="http://waterdata.usgs.gov/ny/nwis/nwismap/?site_no=03013070&amp;agency_cd=USGS"/>
    <hyperlink ref="B1258" r:id="rId661" display="http://waterdata.usgs.gov/ny/nwis/nwismap/?site_no=03013110&amp;agency_cd=USGS"/>
    <hyperlink ref="B1260" r:id="rId662" display="http://waterdata.usgs.gov/ny/nwis/nwismap/?site_no=03013200&amp;agency_cd=USGS"/>
    <hyperlink ref="B1262" r:id="rId663" display="http://waterdata.usgs.gov/ny/nwis/nwismap/?site_no=03013800&amp;agency_cd=USGS"/>
    <hyperlink ref="B1264" r:id="rId664" display="http://waterdata.usgs.gov/ny/nwis/nwismap/?site_no=03014400&amp;agency_cd=USGS"/>
    <hyperlink ref="B1265" r:id="rId665" display="http://waterdata.usgs.gov/ny/nwis/nwismap/?site_no=03014500&amp;agency_cd=USGS"/>
    <hyperlink ref="B1266" r:id="rId666" display="http://waterdata.usgs.gov/ny/nwis/nwismap/?site_no=03014600&amp;agency_cd=USGS"/>
    <hyperlink ref="B1270" r:id="rId667" display="http://waterdata.usgs.gov/ny/nwis/nwismap/?site_no=04213320&amp;agency_cd=USGS"/>
    <hyperlink ref="B1273" r:id="rId668" display="http://waterdata.usgs.gov/ny/nwis/nwismap/?site_no=04213376&amp;agency_cd=USGS"/>
    <hyperlink ref="B1278" r:id="rId669" display="http://waterdata.usgs.gov/ny/nwis/nwismap/?site_no=04213399&amp;agency_cd=USGS"/>
    <hyperlink ref="B1279" r:id="rId670" display="http://waterdata.usgs.gov/ny/nwis/nwismap/?site_no=04213410&amp;agency_cd=USGS"/>
    <hyperlink ref="B1281" r:id="rId671" display="http://waterdata.usgs.gov/ny/nwis/nwismap/?site_no=04213420&amp;agency_cd=USGS"/>
    <hyperlink ref="B1282" r:id="rId672" display="http://waterdata.usgs.gov/ny/nwis/nwismap/?site_no=04213440&amp;agency_cd=USGS"/>
    <hyperlink ref="B1286" r:id="rId673" display="http://waterdata.usgs.gov/ny/nwis/nwismap/?site_no=04213450&amp;agency_cd=USGS"/>
    <hyperlink ref="B1288" r:id="rId674" display="http://waterdata.usgs.gov/ny/nwis/nwismap/?site_no=04213490&amp;agency_cd=USGS"/>
    <hyperlink ref="B1290" r:id="rId675" display="http://waterdata.usgs.gov/ny/nwis/nwismap/?site_no=04213492&amp;agency_cd=USGS"/>
    <hyperlink ref="B1293" r:id="rId676" display="http://waterdata.usgs.gov/ny/nwis/nwismap/?site_no=04213500&amp;agency_cd=USGS"/>
    <hyperlink ref="B1298" r:id="rId677" display="http://waterdata.usgs.gov/ny/nwis/nwismap/?site_no=04214000&amp;agency_cd=USGS"/>
    <hyperlink ref="B1299" r:id="rId678" display="http://waterdata.usgs.gov/ny/nwis/nwismap/?site_no=04214010&amp;agency_cd=USGS"/>
    <hyperlink ref="B1301" r:id="rId679" display="http://waterdata.usgs.gov/ny/nwis/nwismap/?site_no=0421402003&amp;agency_cd=USGS"/>
    <hyperlink ref="B1302" r:id="rId680" display="http://waterdata.usgs.gov/ny/nwis/nwismap/?site_no=0421402004&amp;agency_cd=USGS"/>
    <hyperlink ref="B1305" r:id="rId681" display="http://waterdata.usgs.gov/ny/nwis/nwismap/?site_no=04214030&amp;agency_cd=USGS"/>
    <hyperlink ref="B1307" r:id="rId682" display="http://waterdata.usgs.gov/ny/nwis/nwismap/?site_no=04214040&amp;agency_cd=USGS"/>
    <hyperlink ref="B1309" r:id="rId683" display="http://waterdata.usgs.gov/ny/nwis/nwismap/?site_no=04214060&amp;agency_cd=USGS"/>
    <hyperlink ref="B1311" r:id="rId684" display="http://waterdata.usgs.gov/ny/nwis/nwismap/?site_no=04214200&amp;agency_cd=USGS"/>
    <hyperlink ref="B1313" r:id="rId685" display="http://waterdata.usgs.gov/ny/nwis/nwismap/?site_no=04214230&amp;agency_cd=USGS"/>
    <hyperlink ref="B1316" r:id="rId686" display="http://waterdata.usgs.gov/ny/nwis/nwismap/?site_no=04214250&amp;agency_cd=USGS"/>
    <hyperlink ref="B1319" r:id="rId687" display="http://waterdata.usgs.gov/ny/nwis/nwismap/?site_no=04214260&amp;agency_cd=USGS"/>
    <hyperlink ref="B1322" r:id="rId688" display="http://waterdata.usgs.gov/ny/nwis/nwismap/?site_no=04214400&amp;agency_cd=USGS"/>
    <hyperlink ref="B1324" r:id="rId689" display="http://waterdata.usgs.gov/ny/nwis/nwismap/?site_no=04214410&amp;agency_cd=USGS"/>
    <hyperlink ref="B1326" r:id="rId690" display="http://waterdata.usgs.gov/ny/nwis/nwismap/?site_no=04214500&amp;agency_cd=USGS"/>
    <hyperlink ref="B1330" r:id="rId691" display="http://waterdata.usgs.gov/ny/nwis/nwismap/?site_no=04214980&amp;agency_cd=USGS"/>
    <hyperlink ref="B1332" r:id="rId692" display="http://waterdata.usgs.gov/ny/nwis/nwismap/?site_no=04215000&amp;agency_cd=USGS"/>
    <hyperlink ref="B1336" r:id="rId693" display="http://waterdata.usgs.gov/ny/nwis/nwismap/?site_no=04215250&amp;agency_cd=USGS"/>
    <hyperlink ref="B1337" r:id="rId694" display="http://waterdata.usgs.gov/ny/nwis/nwismap/?site_no=04215350&amp;agency_cd=USGS"/>
    <hyperlink ref="B1338" r:id="rId695" display="http://waterdata.usgs.gov/ny/nwis/nwismap/?site_no=04215500&amp;agency_cd=USGS"/>
    <hyperlink ref="B1343" r:id="rId696" display="http://waterdata.usgs.gov/ny/nwis/nwismap/?site_no=04216000&amp;agency_cd=USGS"/>
    <hyperlink ref="B1344" r:id="rId697" display="http://waterdata.usgs.gov/ny/nwis/nwismap/?site_no=04216200&amp;agency_cd=USGS"/>
    <hyperlink ref="B1345" r:id="rId698" display="http://waterdata.usgs.gov/ny/nwis/nwismap/?site_no=04216212&amp;agency_cd=USGS"/>
    <hyperlink ref="B1346" r:id="rId699" display="http://waterdata.usgs.gov/ny/nwis/nwismap/?site_no=04216214&amp;agency_cd=USGS"/>
    <hyperlink ref="B1347" r:id="rId700" display="http://waterdata.usgs.gov/ny/nwis/nwismap/?site_no=04216400&amp;agency_cd=USGS"/>
    <hyperlink ref="B1348" r:id="rId701" display="http://waterdata.usgs.gov/ny/nwis/nwismap/?site_no=04216418&amp;agency_cd=USGS"/>
    <hyperlink ref="B1351" r:id="rId702" display="http://waterdata.usgs.gov/ny/nwis/nwismap/?site_no=04216500&amp;agency_cd=USGS"/>
    <hyperlink ref="B1356" r:id="rId703" display="http://waterdata.usgs.gov/ny/nwis/nwismap/?site_no=04216875&amp;agency_cd=USGS"/>
    <hyperlink ref="B1357" r:id="rId704" display="http://waterdata.usgs.gov/ny/nwis/nwismap/?site_no=04217000&amp;agency_cd=USGS"/>
    <hyperlink ref="B1360" r:id="rId705" display="http://waterdata.usgs.gov/ny/nwis/nwismap/?site_no=04217500&amp;agency_cd=USGS"/>
    <hyperlink ref="B1363" r:id="rId706" display="http://waterdata.usgs.gov/ny/nwis/nwismap/?site_no=04217700&amp;agency_cd=USGS"/>
    <hyperlink ref="B1365" r:id="rId707" display="http://waterdata.usgs.gov/ny/nwis/nwismap/?site_no=04217750&amp;agency_cd=USGS"/>
    <hyperlink ref="B1366" r:id="rId708" display="http://waterdata.usgs.gov/ny/nwis/nwismap/?site_no=04218000&amp;agency_cd=USGS"/>
    <hyperlink ref="B1368" r:id="rId709" display="http://waterdata.usgs.gov/ny/nwis/nwismap/?site_no=04218190&amp;agency_cd=USGS"/>
    <hyperlink ref="B1369" r:id="rId710" display="http://waterdata.usgs.gov/ny/nwis/nwismap/?site_no=04218200&amp;agency_cd=USGS"/>
    <hyperlink ref="B1371" r:id="rId711" display="http://waterdata.usgs.gov/ny/nwis/nwismap/?site_no=04218450&amp;agency_cd=USGS"/>
    <hyperlink ref="B1374" r:id="rId712" display="http://waterdata.usgs.gov/ny/nwis/nwismap/?site_no=04218500&amp;agency_cd=USGS"/>
    <hyperlink ref="B1377" r:id="rId713" display="http://waterdata.usgs.gov/ny/nwis/nwismap/?site_no=04218518&amp;agency_cd=USGS"/>
    <hyperlink ref="B1379" r:id="rId714" display="http://waterdata.usgs.gov/ny/nwis/nwismap/?site_no=04219000&amp;agency_cd=USGS"/>
    <hyperlink ref="B1382" r:id="rId715" display="http://waterdata.usgs.gov/ny/nwis/nwismap/?site_no=04219390&amp;agency_cd=USGS"/>
    <hyperlink ref="B1384" r:id="rId716" display="http://waterdata.usgs.gov/ny/nwis/nwismap/?site_no=04219645&amp;agency_cd=USGS"/>
    <hyperlink ref="B1386" r:id="rId717" display="http://waterdata.usgs.gov/ny/nwis/nwismap/?site_no=04219720&amp;agency_cd=USGS"/>
    <hyperlink ref="B1388" r:id="rId718" display="http://waterdata.usgs.gov/ny/nwis/nwismap/?site_no=04219738&amp;agency_cd=USGS"/>
    <hyperlink ref="B1391" r:id="rId719" display="http://waterdata.usgs.gov/ny/nwis/nwismap/?site_no=04219767&amp;agency_cd=USGS"/>
    <hyperlink ref="B1392" r:id="rId720" display="http://waterdata.usgs.gov/ny/nwis/nwismap/?site_no=04219900&amp;agency_cd=USGS"/>
    <hyperlink ref="B1394" r:id="rId721" display="http://waterdata.usgs.gov/ny/nwis/nwismap/?site_no=04219905&amp;agency_cd=USGS"/>
    <hyperlink ref="B1395" r:id="rId722" display="http://waterdata.usgs.gov/ny/nwis/nwismap/?site_no=04219922&amp;agency_cd=USGS"/>
    <hyperlink ref="B1396" r:id="rId723" display="http://waterdata.usgs.gov/ny/nwis/nwismap/?site_no=04219925&amp;agency_cd=USGS"/>
    <hyperlink ref="B1398" r:id="rId724" display="http://waterdata.usgs.gov/ny/nwis/nwismap/?site_no=04219930&amp;agency_cd=USGS"/>
    <hyperlink ref="B1400" r:id="rId725" display="http://waterdata.usgs.gov/ny/nwis/nwismap/?site_no=04219940&amp;agency_cd=USGS"/>
    <hyperlink ref="B1402" r:id="rId726" display="http://waterdata.usgs.gov/ny/nwis/nwismap/?site_no=04220045&amp;agency_cd=USGS"/>
    <hyperlink ref="B1404" r:id="rId727" display="http://waterdata.usgs.gov/ny/nwis/nwismap/?site_no=04220150&amp;agency_cd=USGS"/>
    <hyperlink ref="B1405" r:id="rId728" display="http://waterdata.usgs.gov/ny/nwis/nwismap/?site_no=04220245&amp;agency_cd=USGS"/>
    <hyperlink ref="B1407" r:id="rId729" display="http://waterdata.usgs.gov/ny/nwis/nwismap/?site_no=04220250&amp;agency_cd=USGS"/>
    <hyperlink ref="B1411" r:id="rId730" display="http://waterdata.usgs.gov/ny/nwis/nwismap/?site_no=0422026250&amp;agency_cd=USGS"/>
    <hyperlink ref="B1415" r:id="rId731" display="http://waterdata.usgs.gov/ny/nwis/nwismap/?site_no=0422028490&amp;agency_cd=USGS"/>
    <hyperlink ref="B1417" r:id="rId732" display="http://waterdata.usgs.gov/ny/nwis/nwismap/?site_no=04220360&amp;agency_cd=USGS"/>
    <hyperlink ref="B1418" r:id="rId733" display="http://waterdata.usgs.gov/ny/nwis/nwismap/?site_no=04220384&amp;agency_cd=USGS"/>
    <hyperlink ref="B1419" r:id="rId734" display="http://waterdata.usgs.gov/ny/nwis/nwismap/?site_no=04220412&amp;agency_cd=USGS"/>
    <hyperlink ref="B1420" r:id="rId735" display="http://waterdata.usgs.gov/ny/nwis/nwismap/?site_no=04220418&amp;agency_cd=USGS"/>
    <hyperlink ref="B1421" r:id="rId736" display="http://waterdata.usgs.gov/ny/nwis/nwismap/?site_no=04220420&amp;agency_cd=USGS"/>
    <hyperlink ref="B1422" r:id="rId737" display="http://waterdata.usgs.gov/ny/nwis/nwismap/?site_no=04220422&amp;agency_cd=USGS"/>
    <hyperlink ref="B1423" r:id="rId738" display="http://waterdata.usgs.gov/ny/nwis/nwismap/?site_no=04220431&amp;agency_cd=USGS"/>
    <hyperlink ref="B1425" r:id="rId739" display="http://waterdata.usgs.gov/ny/nwis/nwismap/?site_no=04220450&amp;agency_cd=USGS"/>
    <hyperlink ref="B1427" r:id="rId740" display="http://waterdata.usgs.gov/ny/nwis/nwismap/?site_no=04220455&amp;agency_cd=USGS"/>
    <hyperlink ref="B1428" r:id="rId741" display="http://waterdata.usgs.gov/ny/nwis/nwismap/?site_no=04220461&amp;agency_cd=USGS"/>
    <hyperlink ref="B1430" r:id="rId742" display="http://waterdata.usgs.gov/ny/nwis/nwismap/?site_no=04220464&amp;agency_cd=USGS"/>
    <hyperlink ref="B1432" r:id="rId743" display="http://waterdata.usgs.gov/ny/nwis/nwismap/?site_no=04220470&amp;agency_cd=USGS"/>
    <hyperlink ref="B1433" r:id="rId744" display="http://waterdata.usgs.gov/ny/nwis/nwismap/?site_no=04220472&amp;agency_cd=USGS"/>
    <hyperlink ref="B1435" r:id="rId745" display="http://waterdata.usgs.gov/ny/nwis/nwismap/?site_no=04220478&amp;agency_cd=USGS"/>
    <hyperlink ref="B1436" r:id="rId746" display="http://waterdata.usgs.gov/ny/nwis/nwismap/?site_no=04220492&amp;agency_cd=USGS"/>
    <hyperlink ref="B1437" r:id="rId747" display="http://waterdata.usgs.gov/ny/nwis/nwismap/?site_no=04220500&amp;agency_cd=USGS"/>
    <hyperlink ref="B1439" r:id="rId748" display="http://waterdata.usgs.gov/ny/nwis/nwismap/?site_no=04221000&amp;agency_cd=USGS"/>
    <hyperlink ref="B1442" r:id="rId749" display="http://waterdata.usgs.gov/ny/nwis/nwismap/?site_no=04221500&amp;agency_cd=USGS"/>
    <hyperlink ref="B1444" r:id="rId750" display="http://waterdata.usgs.gov/ny/nwis/nwismap/?site_no=04221510&amp;agency_cd=USGS"/>
    <hyperlink ref="B1445" r:id="rId751" display="http://waterdata.usgs.gov/ny/nwis/nwismap/?site_no=04221518&amp;agency_cd=USGS"/>
    <hyperlink ref="B1446" r:id="rId752" display="http://waterdata.usgs.gov/ny/nwis/nwismap/?site_no=04221554&amp;agency_cd=USGS"/>
    <hyperlink ref="B1447" r:id="rId753" display="http://waterdata.usgs.gov/ny/nwis/nwismap/?site_no=04221555&amp;agency_cd=USGS"/>
    <hyperlink ref="B1448" r:id="rId754" display="http://waterdata.usgs.gov/ny/nwis/nwismap/?site_no=04221561&amp;agency_cd=USGS"/>
    <hyperlink ref="B1451" r:id="rId755" display="http://waterdata.usgs.gov/ny/nwis/nwismap/?site_no=04221600&amp;agency_cd=USGS"/>
    <hyperlink ref="B1455" r:id="rId756" display="http://waterdata.usgs.gov/ny/nwis/nwismap/?site_no=04221640&amp;agency_cd=USGS"/>
    <hyperlink ref="B1457" r:id="rId757" display="http://waterdata.usgs.gov/ny/nwis/nwismap/?site_no=04221700&amp;agency_cd=USGS"/>
    <hyperlink ref="B1458" r:id="rId758" display="http://waterdata.usgs.gov/ny/nwis/nwismap/?site_no=04221710&amp;agency_cd=USGS"/>
    <hyperlink ref="B1459" r:id="rId759" display="http://waterdata.usgs.gov/ny/nwis/nwismap/?site_no=04221720&amp;agency_cd=USGS"/>
    <hyperlink ref="B1461" r:id="rId760" display="http://waterdata.usgs.gov/ny/nwis/nwismap/?site_no=04221725&amp;agency_cd=USGS"/>
    <hyperlink ref="B1462" r:id="rId761" display="http://waterdata.usgs.gov/ny/nwis/nwismap/?site_no=04221769&amp;agency_cd=USGS"/>
    <hyperlink ref="B1464" r:id="rId762" display="http://waterdata.usgs.gov/ny/nwis/nwismap/?site_no=04221820&amp;agency_cd=USGS"/>
    <hyperlink ref="B1466" r:id="rId763" display="http://waterdata.usgs.gov/ny/nwis/nwismap/?site_no=04222000&amp;agency_cd=USGS"/>
    <hyperlink ref="B1469" r:id="rId764" display="http://waterdata.usgs.gov/ny/nwis/nwismap/?site_no=04222510&amp;agency_cd=USGS"/>
    <hyperlink ref="B1470" r:id="rId765" display="http://waterdata.usgs.gov/ny/nwis/nwismap/?site_no=04222600&amp;agency_cd=USGS"/>
    <hyperlink ref="B1471" r:id="rId766" display="http://waterdata.usgs.gov/ny/nwis/nwismap/?site_no=04222900&amp;agency_cd=USGS"/>
    <hyperlink ref="B1473" r:id="rId767" display="http://waterdata.usgs.gov/ny/nwis/nwismap/?site_no=04223000&amp;agency_cd=USGS"/>
    <hyperlink ref="B1478" r:id="rId768" display="http://waterdata.usgs.gov/ny/nwis/nwismap/?site_no=04224550&amp;agency_cd=USGS"/>
    <hyperlink ref="B1480" r:id="rId769" display="http://waterdata.usgs.gov/ny/nwis/nwismap/?site_no=04224650&amp;agency_cd=USGS"/>
    <hyperlink ref="B1482" r:id="rId770" display="http://waterdata.usgs.gov/ny/nwis/nwismap/?site_no=04224700&amp;agency_cd=USGS"/>
    <hyperlink ref="B1483" r:id="rId771" display="http://waterdata.usgs.gov/ny/nwis/nwismap/?site_no=04224740&amp;agency_cd=USGS"/>
    <hyperlink ref="B1484" r:id="rId772" display="http://waterdata.usgs.gov/ny/nwis/nwismap/?site_no=04224775&amp;agency_cd=USGS"/>
    <hyperlink ref="B1485" r:id="rId773" display="http://waterdata.usgs.gov/ny/nwis/nwismap/?site_no=04224800&amp;agency_cd=USGS"/>
    <hyperlink ref="B1487" r:id="rId774" display="http://waterdata.usgs.gov/ny/nwis/nwismap/?site_no=04224807&amp;agency_cd=USGS"/>
    <hyperlink ref="B1489" r:id="rId775" display="http://waterdata.usgs.gov/ny/nwis/nwismap/?site_no=04224810&amp;agency_cd=USGS"/>
    <hyperlink ref="B1492" r:id="rId776" display="http://waterdata.usgs.gov/ny/nwis/nwismap/?site_no=04224840&amp;agency_cd=USGS"/>
    <hyperlink ref="B1493" r:id="rId777" display="http://waterdata.usgs.gov/ny/nwis/nwismap/?site_no=04224848&amp;agency_cd=USGS"/>
    <hyperlink ref="B1494" r:id="rId778" display="http://waterdata.usgs.gov/ny/nwis/nwismap/?site_no=04224900&amp;agency_cd=USGS"/>
    <hyperlink ref="B1495" r:id="rId779" display="http://waterdata.usgs.gov/ny/nwis/nwismap/?site_no=04224965&amp;agency_cd=USGS"/>
    <hyperlink ref="B1496" r:id="rId780" display="http://waterdata.usgs.gov/ny/nwis/nwismap/?site_no=04224970&amp;agency_cd=USGS"/>
    <hyperlink ref="B1497" r:id="rId781" display="http://waterdata.usgs.gov/ny/nwis/nwismap/?site_no=04224978&amp;agency_cd=USGS"/>
    <hyperlink ref="B1498" r:id="rId782" display="http://waterdata.usgs.gov/ny/nwis/nwismap/?site_no=04225000&amp;agency_cd=USGS"/>
    <hyperlink ref="B1502" r:id="rId783" display="http://waterdata.usgs.gov/ny/nwis/nwismap/?site_no=04225500&amp;agency_cd=USGS"/>
    <hyperlink ref="B1505" r:id="rId784" display="http://waterdata.usgs.gov/ny/nwis/nwismap/?site_no=04225600&amp;agency_cd=USGS"/>
    <hyperlink ref="B1506" r:id="rId785" display="http://waterdata.usgs.gov/ny/nwis/nwismap/?site_no=04225915&amp;agency_cd=USGS"/>
    <hyperlink ref="B1507" r:id="rId786" display="http://waterdata.usgs.gov/ny/nwis/nwismap/?site_no=04225950&amp;agency_cd=USGS"/>
    <hyperlink ref="B1508" r:id="rId787" display="http://waterdata.usgs.gov/ny/nwis/nwismap/?site_no=04226000&amp;agency_cd=USGS"/>
    <hyperlink ref="B1511" r:id="rId788" display="http://waterdata.usgs.gov/ny/nwis/nwismap/?site_no=04227000&amp;agency_cd=USGS"/>
    <hyperlink ref="B1514" r:id="rId789" display="http://waterdata.usgs.gov/ny/nwis/nwismap/?site_no=04227500&amp;agency_cd=USGS"/>
    <hyperlink ref="B1518" r:id="rId790" display="http://waterdata.usgs.gov/ny/nwis/nwismap/?site_no=04227995&amp;agency_cd=USGS"/>
    <hyperlink ref="B1520" r:id="rId791" display="http://waterdata.usgs.gov/ny/nwis/nwismap/?site_no=04228370&amp;agency_cd=USGS"/>
    <hyperlink ref="B1521" r:id="rId792" display="http://waterdata.usgs.gov/ny/nwis/nwismap/?site_no=04228380&amp;agency_cd=USGS"/>
    <hyperlink ref="B1522" r:id="rId793" display="http://waterdata.usgs.gov/ny/nwis/nwismap/?site_no=04228500&amp;agency_cd=USGS"/>
    <hyperlink ref="B1523" r:id="rId794" display="http://waterdata.usgs.gov/ny/nwis/nwismap/?site_no=04228900&amp;agency_cd=USGS"/>
    <hyperlink ref="B1525" r:id="rId795" display="http://waterdata.usgs.gov/ny/nwis/nwismap/?site_no=04228905&amp;agency_cd=USGS"/>
    <hyperlink ref="B1526" r:id="rId796" display="http://waterdata.usgs.gov/ny/nwis/nwismap/?site_no=04228910&amp;agency_cd=USGS"/>
    <hyperlink ref="B1527" r:id="rId797" display="http://waterdata.usgs.gov/ny/nwis/nwismap/?site_no=04229500&amp;agency_cd=USGS"/>
    <hyperlink ref="B1530" r:id="rId798" display="http://waterdata.usgs.gov/ny/nwis/nwismap/?site_no=04230320&amp;agency_cd=USGS"/>
    <hyperlink ref="B1534" r:id="rId799" display="http://waterdata.usgs.gov/ny/nwis/nwismap/?site_no=04230380&amp;agency_cd=USGS"/>
    <hyperlink ref="B1535" r:id="rId800" display="http://waterdata.usgs.gov/ny/nwis/nwismap/?site_no=04230400&amp;agency_cd=USGS"/>
    <hyperlink ref="B1536" r:id="rId801" display="http://waterdata.usgs.gov/ny/nwis/nwismap/?site_no=04230410&amp;agency_cd=USGS"/>
    <hyperlink ref="B1537" r:id="rId802" display="http://waterdata.usgs.gov/ny/nwis/nwismap/?site_no=04230423&amp;agency_cd=USGS"/>
    <hyperlink ref="B1538" r:id="rId803" display="http://waterdata.usgs.gov/ny/nwis/nwismap/?site_no=04230470&amp;agency_cd=USGS"/>
    <hyperlink ref="B1539" r:id="rId804" display="http://waterdata.usgs.gov/ny/nwis/nwismap/?site_no=04230500&amp;agency_cd=USGS"/>
    <hyperlink ref="B1540" r:id="rId805" display="http://waterdata.usgs.gov/ny/nwis/nwismap/?site_no=04230650&amp;agency_cd=USGS"/>
    <hyperlink ref="B1541" r:id="rId806" display="http://waterdata.usgs.gov/ny/nwis/nwismap/?site_no=04231000&amp;agency_cd=USGS"/>
    <hyperlink ref="B1542" r:id="rId807" display="http://waterdata.usgs.gov/ny/nwis/nwismap/?site_no=04231040&amp;agency_cd=USGS"/>
    <hyperlink ref="B1544" r:id="rId808" display="http://waterdata.usgs.gov/ny/nwis/nwismap/?site_no=04231400&amp;agency_cd=USGS"/>
    <hyperlink ref="B1545" r:id="rId809" display="http://waterdata.usgs.gov/ny/nwis/nwismap/?site_no=04231600&amp;agency_cd=USGS"/>
    <hyperlink ref="B1548" r:id="rId810" display="http://waterdata.usgs.gov/ny/nwis/nwismap/?site_no=04232034&amp;agency_cd=USGS"/>
    <hyperlink ref="B1549" r:id="rId811" display="http://waterdata.usgs.gov/ny/nwis/nwismap/?site_no=04232040&amp;agency_cd=USGS"/>
    <hyperlink ref="B1551" r:id="rId812" display="http://waterdata.usgs.gov/ny/nwis/nwismap/?site_no=04232042&amp;agency_cd=USGS"/>
    <hyperlink ref="B1555" r:id="rId813" display="http://waterdata.usgs.gov/ny/nwis/nwismap/?site_no=04232046&amp;agency_cd=USGS"/>
    <hyperlink ref="B1557" r:id="rId814" display="http://waterdata.usgs.gov/ny/nwis/nwismap/?site_no=04232047&amp;agency_cd=USGS"/>
    <hyperlink ref="B1560" r:id="rId815" display="http://waterdata.usgs.gov/ny/nwis/nwismap/?site_no=0423204920&amp;agency_cd=USGS"/>
    <hyperlink ref="B1561" r:id="rId816" display="http://waterdata.usgs.gov/ny/nwis/nwismap/?site_no=04232050&amp;agency_cd=USGS"/>
    <hyperlink ref="B1562" r:id="rId817" display="http://waterdata.usgs.gov/ny/nwis/nwismap/?site_no=0423205010&amp;agency_cd=USGS"/>
    <hyperlink ref="B1563" r:id="rId818" display="http://waterdata.usgs.gov/ny/nwis/nwismap/?site_no=0423205023&amp;agency_cd=USGS"/>
    <hyperlink ref="B1565" r:id="rId819" display="http://waterdata.usgs.gov/ny/nwis/nwismap/?site_no=0423205025&amp;agency_cd=USGS"/>
    <hyperlink ref="B1567" r:id="rId820" display="http://waterdata.usgs.gov/ny/nwis/nwismap/?site_no=042320527&amp;agency_cd=USGS"/>
    <hyperlink ref="B1569" r:id="rId821" display="http://waterdata.usgs.gov/ny/nwis/nwismap/?site_no=042320578&amp;agency_cd=USGS"/>
    <hyperlink ref="B1570" r:id="rId822" display="http://waterdata.usgs.gov/ny/nwis/nwismap/?site_no=04232060&amp;agency_cd=USGS"/>
    <hyperlink ref="B1572" r:id="rId823" display="http://waterdata.usgs.gov/ny/nwis/nwismap/?site_no=04232070&amp;agency_cd=USGS"/>
    <hyperlink ref="B1574" r:id="rId824" display="http://waterdata.usgs.gov/ny/nwis/nwismap/?site_no=04232071&amp;agency_cd=USGS"/>
    <hyperlink ref="B1575" r:id="rId825" display="http://waterdata.usgs.gov/ny/nwis/nwismap/?site_no=04232087&amp;agency_cd=USGS"/>
    <hyperlink ref="B1577" r:id="rId826" display="http://waterdata.usgs.gov/ny/nwis/nwismap/?site_no=04232100&amp;agency_cd=USGS"/>
    <hyperlink ref="B1578" r:id="rId827" display="http://waterdata.usgs.gov/ny/nwis/nwismap/?site_no=04232169&amp;agency_cd=USGS"/>
    <hyperlink ref="B1579" r:id="rId828" display="http://waterdata.usgs.gov/ny/nwis/nwismap/?site_no=04232184&amp;agency_cd=USGS"/>
    <hyperlink ref="B1580" r:id="rId829" display="http://waterdata.usgs.gov/ny/nwis/nwismap/?site_no=04232192&amp;agency_cd=USGS"/>
    <hyperlink ref="B1582" r:id="rId830" display="http://waterdata.usgs.gov/ny/nwis/nwismap/?site_no=04232198&amp;agency_cd=USGS"/>
    <hyperlink ref="B1583" r:id="rId831" display="http://waterdata.usgs.gov/ny/nwis/nwismap/?site_no=04232200&amp;agency_cd=USGS"/>
    <hyperlink ref="B1587" r:id="rId832" display="http://waterdata.usgs.gov/ny/nwis/nwismap/?site_no=04232395&amp;agency_cd=USGS"/>
    <hyperlink ref="B1588" r:id="rId833" display="http://waterdata.usgs.gov/ny/nwis/nwismap/?site_no=04232406&amp;agency_cd=USGS"/>
    <hyperlink ref="B1592" r:id="rId834" display="http://waterdata.usgs.gov/ny/nwis/nwismap/?site_no=04232453&amp;agency_cd=USGS"/>
    <hyperlink ref="B1593" r:id="rId835" display="http://waterdata.usgs.gov/ny/nwis/nwismap/?site_no=04232460&amp;agency_cd=USGS"/>
    <hyperlink ref="B1595" r:id="rId836" display="http://waterdata.usgs.gov/ny/nwis/nwismap/?site_no=04232468&amp;agency_cd=USGS"/>
    <hyperlink ref="B1596" r:id="rId837" display="http://waterdata.usgs.gov/ny/nwis/nwismap/?site_no=04232482&amp;agency_cd=USGS"/>
    <hyperlink ref="B1597" r:id="rId838" display="http://waterdata.usgs.gov/ny/nwis/nwismap/?site_no=04232490&amp;agency_cd=USGS"/>
    <hyperlink ref="B1600" r:id="rId839" display="http://waterdata.usgs.gov/ny/nwis/nwismap/?site_no=04232630&amp;agency_cd=USGS"/>
    <hyperlink ref="B1602" r:id="rId840" display="http://waterdata.usgs.gov/ny/nwis/nwismap/?site_no=04232720&amp;agency_cd=USGS"/>
    <hyperlink ref="B1603" r:id="rId841" display="http://waterdata.usgs.gov/ny/nwis/nwismap/?site_no=04232730&amp;agency_cd=USGS"/>
    <hyperlink ref="B1604" r:id="rId842" display="http://waterdata.usgs.gov/ny/nwis/nwismap/?site_no=04232902&amp;agency_cd=USGS"/>
    <hyperlink ref="B1605" r:id="rId843" display="http://waterdata.usgs.gov/ny/nwis/nwismap/?site_no=04233000&amp;agency_cd=USGS"/>
    <hyperlink ref="B1608" r:id="rId844" display="http://waterdata.usgs.gov/ny/nwis/nwismap/?site_no=04233250&amp;agency_cd=USGS"/>
    <hyperlink ref="B1609" r:id="rId845" display="http://waterdata.usgs.gov/ny/nwis/nwismap/?site_no=04233255&amp;agency_cd=USGS"/>
    <hyperlink ref="B1612" r:id="rId846" display="http://waterdata.usgs.gov/ny/nwis/nwismap/?site_no=04233258&amp;agency_cd=USGS"/>
    <hyperlink ref="B1614" r:id="rId847" display="http://waterdata.usgs.gov/ny/nwis/nwismap/?site_no=04233260&amp;agency_cd=USGS"/>
    <hyperlink ref="B1615" r:id="rId848" display="http://waterdata.usgs.gov/ny/nwis/nwismap/?site_no=04233286&amp;agency_cd=USGS"/>
    <hyperlink ref="B1616" r:id="rId849" display="http://waterdata.usgs.gov/ny/nwis/nwismap/?site_no=04233300&amp;agency_cd=USGS"/>
    <hyperlink ref="B1617" r:id="rId850" display="http://waterdata.usgs.gov/ny/nwis/nwismap/?site_no=04233310&amp;agency_cd=USGS"/>
    <hyperlink ref="B1619" r:id="rId851" display="http://waterdata.usgs.gov/ny/nwis/nwismap/?site_no=04233314&amp;agency_cd=USGS"/>
    <hyperlink ref="B1620" r:id="rId852" display="http://waterdata.usgs.gov/ny/nwis/nwismap/?site_no=04233317&amp;agency_cd=USGS"/>
    <hyperlink ref="B1622" r:id="rId853" display="http://waterdata.usgs.gov/ny/nwis/nwismap/?site_no=04233500&amp;agency_cd=USGS"/>
    <hyperlink ref="B1624" r:id="rId854" display="http://waterdata.usgs.gov/ny/nwis/nwismap/?site_no=04233624&amp;agency_cd=USGS"/>
    <hyperlink ref="B1625" r:id="rId855" display="http://waterdata.usgs.gov/ny/nwis/nwismap/?site_no=04233632&amp;agency_cd=USGS"/>
    <hyperlink ref="B1626" r:id="rId856" display="http://waterdata.usgs.gov/ny/nwis/nwismap/?site_no=04233633&amp;agency_cd=USGS"/>
    <hyperlink ref="B1628" r:id="rId857" display="http://waterdata.usgs.gov/ny/nwis/nwismap/?site_no=04233648&amp;agency_cd=USGS"/>
    <hyperlink ref="B1630" r:id="rId858" display="http://waterdata.usgs.gov/ny/nwis/nwismap/?site_no=04233655&amp;agency_cd=USGS"/>
    <hyperlink ref="B1631" r:id="rId859" display="http://waterdata.usgs.gov/ny/nwis/nwismap/?site_no=04233676&amp;agency_cd=USGS"/>
    <hyperlink ref="B1633" r:id="rId860" display="http://waterdata.usgs.gov/ny/nwis/nwismap/?site_no=04233678&amp;agency_cd=USGS"/>
    <hyperlink ref="B1635" r:id="rId861" display="http://waterdata.usgs.gov/ny/nwis/nwismap/?site_no=04233686&amp;agency_cd=USGS"/>
    <hyperlink ref="B1636" r:id="rId862" display="http://waterdata.usgs.gov/ny/nwis/nwismap/?site_no=0423368620&amp;agency_cd=USGS"/>
    <hyperlink ref="B1638" r:id="rId863" display="http://waterdata.usgs.gov/ny/nwis/nwismap/?site_no=04233700&amp;agency_cd=USGS"/>
    <hyperlink ref="B1640" r:id="rId864" display="http://waterdata.usgs.gov/ny/nwis/nwismap/?site_no=04234000&amp;agency_cd=USGS"/>
    <hyperlink ref="B1642" r:id="rId865" display="http://waterdata.usgs.gov/ny/nwis/nwismap/?site_no=04234018&amp;agency_cd=USGS"/>
    <hyperlink ref="B1644" r:id="rId866" display="http://waterdata.usgs.gov/ny/nwis/nwismap/?site_no=0423401815&amp;agency_cd=USGS"/>
    <hyperlink ref="B1646" r:id="rId867" display="http://waterdata.usgs.gov/ny/nwis/nwismap/?site_no=042340202&amp;agency_cd=USGS"/>
    <hyperlink ref="B1648" r:id="rId868" display="http://waterdata.usgs.gov/ny/nwis/nwismap/?site_no=04234028&amp;agency_cd=USGS"/>
    <hyperlink ref="B1649" r:id="rId869" display="http://waterdata.usgs.gov/ny/nwis/nwismap/?site_no=0423403092&amp;agency_cd=USGS"/>
    <hyperlink ref="B1650" r:id="rId870" display="http://waterdata.usgs.gov/ny/nwis/nwismap/?site_no=04234032&amp;agency_cd=USGS"/>
    <hyperlink ref="B1651" r:id="rId871" display="http://waterdata.usgs.gov/ny/nwis/nwismap/?site_no=04234055&amp;agency_cd=USGS"/>
    <hyperlink ref="B1653" r:id="rId872" display="http://waterdata.usgs.gov/ny/nwis/nwismap/?site_no=042340588&amp;agency_cd=USGS"/>
    <hyperlink ref="B1655" r:id="rId873" display="http://waterdata.usgs.gov/ny/nwis/nwismap/?site_no=04234061&amp;agency_cd=USGS"/>
    <hyperlink ref="B1656" r:id="rId874" display="http://waterdata.usgs.gov/ny/nwis/nwismap/?site_no=04234138&amp;agency_cd=USGS"/>
    <hyperlink ref="B1657" r:id="rId875" display="http://waterdata.usgs.gov/ny/nwis/nwismap/?site_no=04234200&amp;agency_cd=USGS"/>
    <hyperlink ref="B1661" r:id="rId876" display="http://waterdata.usgs.gov/ny/nwis/nwismap/?site_no=04234232&amp;agency_cd=USGS"/>
    <hyperlink ref="B1662" r:id="rId877" display="http://waterdata.usgs.gov/ny/nwis/nwismap/?site_no=04234250&amp;agency_cd=USGS"/>
    <hyperlink ref="B1664" r:id="rId878" display="http://waterdata.usgs.gov/ny/nwis/nwismap/?site_no=04234270&amp;agency_cd=USGS"/>
    <hyperlink ref="B1665" r:id="rId879" display="http://waterdata.usgs.gov/ny/nwis/nwismap/?site_no=04234300&amp;agency_cd=USGS"/>
    <hyperlink ref="B1666" r:id="rId880" display="http://waterdata.usgs.gov/ny/nwis/nwismap/?site_no=04234363&amp;agency_cd=USGS"/>
    <hyperlink ref="B1667" r:id="rId881" display="http://waterdata.usgs.gov/ny/nwis/nwismap/?site_no=04234400&amp;agency_cd=USGS"/>
    <hyperlink ref="B1668" r:id="rId882" display="http://waterdata.usgs.gov/ny/nwis/nwismap/?site_no=04234428&amp;agency_cd=USGS"/>
    <hyperlink ref="B1669" r:id="rId883" display="http://waterdata.usgs.gov/ny/nwis/nwismap/?site_no=04234491&amp;agency_cd=USGS"/>
    <hyperlink ref="B1670" r:id="rId884" display="http://waterdata.usgs.gov/ny/nwis/nwismap/?site_no=04235000&amp;agency_cd=USGS"/>
    <hyperlink ref="B1672" r:id="rId885" display="http://waterdata.usgs.gov/ny/nwis/nwismap/?site_no=04235150&amp;agency_cd=USGS"/>
    <hyperlink ref="B1676" r:id="rId886" display="http://waterdata.usgs.gov/ny/nwis/nwismap/?site_no=04235250&amp;agency_cd=USGS"/>
    <hyperlink ref="B1678" r:id="rId887" display="http://waterdata.usgs.gov/ny/nwis/nwismap/?site_no=04235255&amp;agency_cd=USGS"/>
    <hyperlink ref="B1681" r:id="rId888" display="http://waterdata.usgs.gov/ny/nwis/nwismap/?site_no=04235271&amp;agency_cd=USGS"/>
    <hyperlink ref="B1682" r:id="rId889" display="http://waterdata.usgs.gov/ny/nwis/nwismap/?site_no=04235276&amp;agency_cd=USGS"/>
    <hyperlink ref="B1685" r:id="rId890" display="http://waterdata.usgs.gov/ny/nwis/nwismap/?site_no=04235299&amp;agency_cd=USGS"/>
    <hyperlink ref="B1686" r:id="rId891" display="http://waterdata.usgs.gov/ny/nwis/nwismap/?site_no=04235300&amp;agency_cd=USGS"/>
    <hyperlink ref="B1689" r:id="rId892" display="http://waterdata.usgs.gov/ny/nwis/nwismap/?site_no=04235440&amp;agency_cd=USGS"/>
    <hyperlink ref="B1690" r:id="rId893" display="http://waterdata.usgs.gov/ny/nwis/nwismap/?site_no=04235500&amp;agency_cd=USGS"/>
    <hyperlink ref="B1691" r:id="rId894" display="http://waterdata.usgs.gov/ny/nwis/nwismap/?site_no=04235600&amp;agency_cd=USGS"/>
    <hyperlink ref="B1692" r:id="rId895" display="http://waterdata.usgs.gov/ny/nwis/nwismap/?site_no=04235820&amp;agency_cd=USGS"/>
    <hyperlink ref="B1694" r:id="rId896" display="http://waterdata.usgs.gov/ny/nwis/nwismap/?site_no=04236500&amp;agency_cd=USGS"/>
    <hyperlink ref="B1695" r:id="rId897" display="http://waterdata.usgs.gov/ny/nwis/nwismap/?site_no=04237000&amp;agency_cd=USGS"/>
    <hyperlink ref="B1696" r:id="rId898" display="http://waterdata.usgs.gov/ny/nwis/nwismap/?site_no=04237500&amp;agency_cd=USGS"/>
    <hyperlink ref="B1698" r:id="rId899" display="http://waterdata.usgs.gov/ny/nwis/nwismap/?site_no=04237555&amp;agency_cd=USGS"/>
    <hyperlink ref="B1699" r:id="rId900" display="http://waterdata.usgs.gov/ny/nwis/nwismap/?site_no=04237944&amp;agency_cd=USGS"/>
    <hyperlink ref="B1701" r:id="rId901" display="http://waterdata.usgs.gov/ny/nwis/nwismap/?site_no=04237946&amp;agency_cd=USGS"/>
    <hyperlink ref="B1705" r:id="rId902" display="http://waterdata.usgs.gov/ny/nwis/nwismap/?site_no=04237962&amp;agency_cd=USGS"/>
    <hyperlink ref="B1709" r:id="rId903" display="http://waterdata.usgs.gov/ny/nwis/nwismap/?site_no=04239000&amp;agency_cd=USGS"/>
    <hyperlink ref="B1710" r:id="rId904" display="http://waterdata.usgs.gov/ny/nwis/nwismap/?site_no=04239500&amp;agency_cd=USGS"/>
    <hyperlink ref="B1712" r:id="rId905" display="http://waterdata.usgs.gov/ny/nwis/nwismap/?site_no=04240010&amp;agency_cd=USGS"/>
    <hyperlink ref="B1713" r:id="rId906" display="http://waterdata.usgs.gov/ny/nwis/nwismap/?site_no=04240100&amp;agency_cd=USGS"/>
    <hyperlink ref="B1714" r:id="rId907" display="http://waterdata.usgs.gov/ny/nwis/nwismap/?site_no=04240105&amp;agency_cd=USGS"/>
    <hyperlink ref="B1716" r:id="rId908" display="http://waterdata.usgs.gov/ny/nwis/nwismap/?site_no=04240120&amp;agency_cd=USGS"/>
    <hyperlink ref="B1718" r:id="rId909" display="http://waterdata.usgs.gov/ny/nwis/nwismap/?site_no=04240135&amp;agency_cd=USGS"/>
    <hyperlink ref="B1719" r:id="rId910" display="http://waterdata.usgs.gov/ny/nwis/nwismap/?site_no=04240145&amp;agency_cd=USGS"/>
    <hyperlink ref="B1721" r:id="rId911" display="http://waterdata.usgs.gov/ny/nwis/nwismap/?site_no=0424014980&amp;agency_cd=USGS"/>
    <hyperlink ref="B1722" r:id="rId912" display="http://waterdata.usgs.gov/ny/nwis/nwismap/?site_no=04240150&amp;agency_cd=USGS"/>
    <hyperlink ref="B1723" r:id="rId913" display="http://waterdata.usgs.gov/ny/nwis/nwismap/?site_no=0424015305&amp;agency_cd=USGS"/>
    <hyperlink ref="B1726" r:id="rId914" display="http://waterdata.usgs.gov/ny/nwis/nwismap/?site_no=04240158&amp;agency_cd=USGS"/>
    <hyperlink ref="B1727" r:id="rId915" display="http://waterdata.usgs.gov/ny/nwis/nwismap/?site_no=0424016205&amp;agency_cd=USGS"/>
    <hyperlink ref="B1729" r:id="rId916" display="http://waterdata.usgs.gov/ny/nwis/nwismap/?site_no=0424016825&amp;agency_cd=USGS"/>
    <hyperlink ref="B1730" r:id="rId917" display="http://waterdata.usgs.gov/ny/nwis/nwismap/?site_no=0424016975&amp;agency_cd=USGS"/>
    <hyperlink ref="B1731" r:id="rId918" display="http://waterdata.usgs.gov/ny/nwis/nwismap/?site_no=04240180&amp;agency_cd=USGS"/>
    <hyperlink ref="B1732" r:id="rId919" display="http://waterdata.usgs.gov/ny/nwis/nwismap/?site_no=04240182&amp;agency_cd=USGS"/>
    <hyperlink ref="B1733" r:id="rId920" display="http://waterdata.usgs.gov/ny/nwis/nwismap/?site_no=04240200&amp;agency_cd=USGS"/>
    <hyperlink ref="B1735" r:id="rId921" display="http://waterdata.usgs.gov/ny/nwis/nwismap/?site_no=04240300&amp;agency_cd=USGS"/>
    <hyperlink ref="B1737" r:id="rId922" display="http://waterdata.usgs.gov/ny/nwis/nwismap/?site_no=04240470&amp;agency_cd=USGS"/>
    <hyperlink ref="B1738" r:id="rId923" display="http://waterdata.usgs.gov/ny/nwis/nwismap/?site_no=04240503&amp;agency_cd=USGS"/>
    <hyperlink ref="B1739" r:id="rId924" display="http://waterdata.usgs.gov/ny/nwis/nwismap/?site_no=04240508&amp;agency_cd=USGS"/>
    <hyperlink ref="B1740" r:id="rId925" display="http://waterdata.usgs.gov/ny/nwis/nwismap/?site_no=04240900&amp;agency_cd=USGS"/>
    <hyperlink ref="B1742" r:id="rId926" display="http://waterdata.usgs.gov/ny/nwis/nwismap/?site_no=04240942&amp;agency_cd=USGS"/>
    <hyperlink ref="B1744" r:id="rId927" display="http://waterdata.usgs.gov/ny/nwis/nwismap/?site_no=04241200&amp;agency_cd=USGS"/>
    <hyperlink ref="B1745" r:id="rId928" display="http://waterdata.usgs.gov/ny/nwis/nwismap/?site_no=04241500&amp;agency_cd=USGS"/>
    <hyperlink ref="B1748" r:id="rId929" display="http://waterdata.usgs.gov/ny/nwis/nwismap/?site_no=04242500&amp;agency_cd=USGS"/>
    <hyperlink ref="B1750" r:id="rId930" display="http://waterdata.usgs.gov/ny/nwis/nwismap/?site_no=04242795&amp;agency_cd=USGS"/>
    <hyperlink ref="B1756" r:id="rId931" display="http://waterdata.usgs.gov/ny/nwis/nwismap/?site_no=04243500&amp;agency_cd=USGS"/>
    <hyperlink ref="B1762" r:id="rId932" display="http://waterdata.usgs.gov/ny/nwis/nwismap/?site_no=04244000&amp;agency_cd=USGS"/>
    <hyperlink ref="B1765" r:id="rId933" display="http://waterdata.usgs.gov/ny/nwis/nwismap/?site_no=04244500&amp;agency_cd=USGS"/>
    <hyperlink ref="B1767" r:id="rId934" display="http://waterdata.usgs.gov/ny/nwis/nwismap/?site_no=04244985&amp;agency_cd=USGS"/>
    <hyperlink ref="B1768" r:id="rId935" display="http://waterdata.usgs.gov/ny/nwis/nwismap/?site_no=04245000&amp;agency_cd=USGS"/>
    <hyperlink ref="B1773" r:id="rId936" display="http://waterdata.usgs.gov/ny/nwis/nwismap/?site_no=04245200&amp;agency_cd=USGS"/>
    <hyperlink ref="B1776" r:id="rId937" display="http://waterdata.usgs.gov/ny/nwis/nwismap/?site_no=04245236&amp;agency_cd=USGS"/>
    <hyperlink ref="B1780" r:id="rId938" display="http://waterdata.usgs.gov/ny/nwis/nwismap/?site_no=04245250&amp;agency_cd=USGS"/>
    <hyperlink ref="B1782" r:id="rId939" display="http://waterdata.usgs.gov/ny/nwis/nwismap/?site_no=04245405&amp;agency_cd=USGS"/>
    <hyperlink ref="B1784" r:id="rId940" display="http://waterdata.usgs.gov/ny/nwis/nwismap/?site_no=04245840&amp;agency_cd=USGS"/>
    <hyperlink ref="B1787" r:id="rId941" display="http://waterdata.usgs.gov/ny/nwis/nwismap/?site_no=04246500&amp;agency_cd=USGS"/>
    <hyperlink ref="B1790" r:id="rId942" display="http://waterdata.usgs.gov/ny/nwis/nwismap/?site_no=04247000&amp;agency_cd=USGS"/>
    <hyperlink ref="B1791" r:id="rId943" display="http://waterdata.usgs.gov/ny/nwis/nwismap/?site_no=04247055&amp;agency_cd=USGS"/>
    <hyperlink ref="B1792" r:id="rId944" display="http://waterdata.usgs.gov/ny/nwis/nwismap/?site_no=04247500&amp;agency_cd=USGS"/>
    <hyperlink ref="B1793" r:id="rId945" display="http://waterdata.usgs.gov/ny/nwis/nwismap/?site_no=04249000&amp;agency_cd=USGS"/>
    <hyperlink ref="B1795" r:id="rId946" display="http://waterdata.usgs.gov/ny/nwis/nwismap/?site_no=04249011&amp;agency_cd=USGS"/>
    <hyperlink ref="B1796" r:id="rId947" display="http://waterdata.usgs.gov/ny/nwis/nwismap/?site_no=04249050&amp;agency_cd=USGS"/>
    <hyperlink ref="B1797" r:id="rId948" display="http://waterdata.usgs.gov/ny/nwis/nwismap/?site_no=04249060&amp;agency_cd=USGS"/>
    <hyperlink ref="B1799" r:id="rId949" display="http://waterdata.usgs.gov/ny/nwis/nwismap/?site_no=042490673&amp;agency_cd=USGS"/>
    <hyperlink ref="B1801" r:id="rId950" display="http://waterdata.usgs.gov/ny/nwis/nwismap/?site_no=04249080&amp;agency_cd=USGS"/>
    <hyperlink ref="B1802" r:id="rId951" display="http://waterdata.usgs.gov/ny/nwis/nwismap/?site_no=04249100&amp;agency_cd=USGS"/>
    <hyperlink ref="B1803" r:id="rId952" display="http://waterdata.usgs.gov/ny/nwis/nwismap/?site_no=04249200&amp;agency_cd=USGS"/>
    <hyperlink ref="B1805" r:id="rId953" display="http://waterdata.usgs.gov/ny/nwis/nwismap/?site_no=04249500&amp;agency_cd=USGS"/>
    <hyperlink ref="B1806" r:id="rId954" display="http://waterdata.usgs.gov/ny/nwis/nwismap/?site_no=04249910&amp;agency_cd=USGS"/>
    <hyperlink ref="B1808" r:id="rId955" display="http://waterdata.usgs.gov/ny/nwis/nwismap/?site_no=04250000&amp;agency_cd=USGS"/>
    <hyperlink ref="B1810" r:id="rId956" display="http://waterdata.usgs.gov/ny/nwis/nwismap/?site_no=04250200&amp;agency_cd=USGS"/>
    <hyperlink ref="B1813" r:id="rId957" display="http://waterdata.usgs.gov/ny/nwis/nwismap/?site_no=04250400&amp;agency_cd=USGS"/>
    <hyperlink ref="B1814" r:id="rId958" display="http://waterdata.usgs.gov/ny/nwis/nwismap/?site_no=0425040001&amp;agency_cd=USGS"/>
    <hyperlink ref="B1815" r:id="rId959" display="http://waterdata.usgs.gov/ny/nwis/nwismap/?site_no=04250500&amp;agency_cd=USGS"/>
    <hyperlink ref="B1818" r:id="rId960" display="http://waterdata.usgs.gov/ny/nwis/nwismap/?site_no=04250565&amp;agency_cd=USGS"/>
    <hyperlink ref="B1819" r:id="rId961" display="http://waterdata.usgs.gov/ny/nwis/nwismap/?site_no=04250695&amp;agency_cd=USGS"/>
    <hyperlink ref="B1820" r:id="rId962" display="http://waterdata.usgs.gov/ny/nwis/nwismap/?site_no=04250740&amp;agency_cd=USGS"/>
    <hyperlink ref="B1821" r:id="rId963" display="http://waterdata.usgs.gov/ny/nwis/nwismap/?site_no=04250750&amp;agency_cd=USGS"/>
    <hyperlink ref="B1824" r:id="rId964" display="http://waterdata.usgs.gov/ny/nwis/nwismap/?site_no=04250752&amp;agency_cd=USGS"/>
    <hyperlink ref="B1826" r:id="rId965" display="http://waterdata.usgs.gov/ny/nwis/nwismap/?site_no=04250830&amp;agency_cd=USGS"/>
    <hyperlink ref="B1827" r:id="rId966" display="http://waterdata.usgs.gov/ny/nwis/nwismap/?site_no=04250995&amp;agency_cd=USGS"/>
    <hyperlink ref="B1830" r:id="rId967" display="http://waterdata.usgs.gov/ny/nwis/nwismap/?site_no=04252500&amp;agency_cd=USGS"/>
    <hyperlink ref="B1833" r:id="rId968" display="http://waterdata.usgs.gov/ny/nwis/nwismap/?site_no=04253000&amp;agency_cd=USGS"/>
    <hyperlink ref="B1837" r:id="rId969" display="http://waterdata.usgs.gov/ny/nwis/nwismap/?site_no=04253275&amp;agency_cd=USGS"/>
    <hyperlink ref="B1839" r:id="rId970" display="http://waterdata.usgs.gov/ny/nwis/nwismap/?site_no=04253500&amp;agency_cd=USGS"/>
    <hyperlink ref="B1842" r:id="rId971" display="http://waterdata.usgs.gov/ny/nwis/nwismap/?site_no=04254000&amp;agency_cd=USGS"/>
    <hyperlink ref="B1845" r:id="rId972" display="http://waterdata.usgs.gov/ny/nwis/nwismap/?site_no=04254500&amp;agency_cd=USGS"/>
    <hyperlink ref="B1848" r:id="rId973" display="http://waterdata.usgs.gov/ny/nwis/nwismap/?site_no=04254905&amp;agency_cd=USGS"/>
    <hyperlink ref="B1850" r:id="rId974" display="http://waterdata.usgs.gov/ny/nwis/nwismap/?site_no=04254930&amp;agency_cd=USGS"/>
    <hyperlink ref="B1851" r:id="rId975" display="http://waterdata.usgs.gov/ny/nwis/nwismap/?site_no=04255000&amp;agency_cd=USGS"/>
    <hyperlink ref="B1853" r:id="rId976" display="http://waterdata.usgs.gov/ny/nwis/nwismap/?site_no=04255001&amp;agency_cd=USGS"/>
    <hyperlink ref="B1854" r:id="rId977" display="http://waterdata.usgs.gov/ny/nwis/nwismap/?site_no=04255020&amp;agency_cd=USGS"/>
    <hyperlink ref="B1855" r:id="rId978" display="http://waterdata.usgs.gov/ny/nwis/nwismap/?site_no=04255500&amp;agency_cd=USGS"/>
    <hyperlink ref="B1856" r:id="rId979" display="http://waterdata.usgs.gov/ny/nwis/nwismap/?site_no=04256000&amp;agency_cd=USGS"/>
    <hyperlink ref="B1858" r:id="rId980" display="http://waterdata.usgs.gov/ny/nwis/nwismap/?site_no=04256002&amp;agency_cd=USGS"/>
    <hyperlink ref="B1859" r:id="rId981" display="http://waterdata.usgs.gov/ny/nwis/nwismap/?site_no=04256040&amp;agency_cd=USGS"/>
    <hyperlink ref="B1861" r:id="rId982" display="http://waterdata.usgs.gov/ny/nwis/nwismap/?site_no=04256460&amp;agency_cd=USGS"/>
    <hyperlink ref="B1862" r:id="rId983" display="http://waterdata.usgs.gov/ny/nwis/nwismap/?site_no=04256480&amp;agency_cd=USGS"/>
    <hyperlink ref="B1864" r:id="rId984" display="http://waterdata.usgs.gov/ny/nwis/nwismap/?site_no=04256485&amp;agency_cd=USGS"/>
    <hyperlink ref="B1867" r:id="rId985" display="http://waterdata.usgs.gov/ny/nwis/nwismap/?site_no=04257000&amp;agency_cd=USGS"/>
    <hyperlink ref="B1868" r:id="rId986" display="http://waterdata.usgs.gov/ny/nwis/nwismap/?site_no=04257500&amp;agency_cd=USGS"/>
    <hyperlink ref="B1869" r:id="rId987" display="http://waterdata.usgs.gov/ny/nwis/nwismap/?site_no=04257955&amp;agency_cd=USGS"/>
    <hyperlink ref="B1870" r:id="rId988" display="http://waterdata.usgs.gov/ny/nwis/nwismap/?site_no=04258000&amp;agency_cd=USGS"/>
    <hyperlink ref="B1871" r:id="rId989" display="http://waterdata.usgs.gov/ny/nwis/nwismap/?site_no=04258010&amp;agency_cd=USGS"/>
    <hyperlink ref="B1872" r:id="rId990" display="http://waterdata.usgs.gov/ny/nwis/nwismap/?site_no=04258015&amp;agency_cd=USGS"/>
    <hyperlink ref="B1873" r:id="rId991" display="http://waterdata.usgs.gov/ny/nwis/nwismap/?site_no=04258022&amp;agency_cd=USGS"/>
    <hyperlink ref="B1874" r:id="rId992" display="http://waterdata.usgs.gov/ny/nwis/nwismap/?site_no=04258500&amp;agency_cd=USGS"/>
    <hyperlink ref="B1877" r:id="rId993" display="http://waterdata.usgs.gov/ny/nwis/nwismap/?site_no=04258700&amp;agency_cd=USGS"/>
    <hyperlink ref="B1880" r:id="rId994" display="http://waterdata.usgs.gov/ny/nwis/nwismap/?site_no=04259500&amp;agency_cd=USGS"/>
    <hyperlink ref="B1883" r:id="rId995" display="http://waterdata.usgs.gov/ny/nwis/nwismap/?site_no=04260500&amp;agency_cd=USGS"/>
    <hyperlink ref="B1885" r:id="rId996" display="http://waterdata.usgs.gov/ny/nwis/nwismap/?site_no=04260502&amp;agency_cd=USGS"/>
    <hyperlink ref="B1890" r:id="rId997" display="http://waterdata.usgs.gov/ny/nwis/nwismap/?site_no=04260575&amp;agency_cd=USGS"/>
    <hyperlink ref="B1894" r:id="rId998" display="http://waterdata.usgs.gov/ny/nwis/nwismap/?site_no=04261000&amp;agency_cd=USGS"/>
    <hyperlink ref="B1896" r:id="rId999" display="http://waterdata.usgs.gov/ny/nwis/nwismap/?site_no=04261500&amp;agency_cd=USGS"/>
    <hyperlink ref="B1897" r:id="rId1000" display="http://waterdata.usgs.gov/ny/nwis/nwismap/?site_no=04261900&amp;agency_cd=USGS"/>
    <hyperlink ref="B1898" r:id="rId1001" display="http://waterdata.usgs.gov/ny/nwis/nwismap/?site_no=04262000&amp;agency_cd=USGS"/>
    <hyperlink ref="B1901" r:id="rId1002" display="http://waterdata.usgs.gov/ny/nwis/nwismap/?site_no=04262500&amp;agency_cd=USGS"/>
    <hyperlink ref="B1903" r:id="rId1003" display="http://waterdata.usgs.gov/ny/nwis/nwismap/?site_no=04263000&amp;agency_cd=USGS"/>
    <hyperlink ref="B1904" r:id="rId1004" display="http://waterdata.usgs.gov/ny/nwis/nwismap/?site_no=04263445&amp;agency_cd=USGS"/>
    <hyperlink ref="B1905" r:id="rId1005" display="http://waterdata.usgs.gov/ny/nwis/nwismap/?site_no=04263500&amp;agency_cd=USGS"/>
    <hyperlink ref="B1906" r:id="rId1006" display="http://waterdata.usgs.gov/ny/nwis/nwismap/?site_no=04264050&amp;agency_cd=USGS"/>
    <hyperlink ref="B1908" r:id="rId1007" display="http://waterdata.usgs.gov/ny/nwis/nwismap/?site_no=04264100&amp;agency_cd=USGS"/>
    <hyperlink ref="B1910" r:id="rId1008" display="http://waterdata.usgs.gov/ny/nwis/nwismap/?site_no=04264200&amp;agency_cd=USGS"/>
    <hyperlink ref="B1912" r:id="rId1009" display="http://waterdata.usgs.gov/ny/nwis/nwismap/?site_no=04264300&amp;agency_cd=USGS"/>
    <hyperlink ref="B1914" r:id="rId1010" display="http://waterdata.usgs.gov/ny/nwis/nwismap/?site_no=04264331&amp;agency_cd=USGS"/>
    <hyperlink ref="B1917" r:id="rId1011" display="http://waterdata.usgs.gov/ny/nwis/nwismap/?site_no=04264350&amp;agency_cd=USGS"/>
    <hyperlink ref="B1919" r:id="rId1012" display="http://waterdata.usgs.gov/ny/nwis/nwismap/?site_no=04264400&amp;agency_cd=USGS"/>
    <hyperlink ref="B1921" r:id="rId1013" display="http://waterdata.usgs.gov/ny/nwis/nwismap/?site_no=04264500&amp;agency_cd=USGS"/>
    <hyperlink ref="B1922" r:id="rId1014" display="http://waterdata.usgs.gov/ny/nwis/nwismap/?site_no=04264700&amp;agency_cd=USGS"/>
    <hyperlink ref="B1924" r:id="rId1015" display="http://waterdata.usgs.gov/ny/nwis/nwismap/?site_no=04264800&amp;agency_cd=USGS"/>
    <hyperlink ref="B1926" r:id="rId1016" display="http://waterdata.usgs.gov/ny/nwis/nwismap/?site_no=04265000&amp;agency_cd=USGS"/>
    <hyperlink ref="B1929" r:id="rId1017" display="http://waterdata.usgs.gov/ny/nwis/nwismap/?site_no=04265100&amp;agency_cd=USGS"/>
    <hyperlink ref="B1931" r:id="rId1018" display="http://waterdata.usgs.gov/ny/nwis/nwismap/?site_no=04265200&amp;agency_cd=USGS"/>
    <hyperlink ref="B1933" r:id="rId1019" display="http://waterdata.usgs.gov/ny/nwis/nwismap/?site_no=04265300&amp;agency_cd=USGS"/>
    <hyperlink ref="B1935" r:id="rId1020" display="http://waterdata.usgs.gov/ny/nwis/nwismap/?site_no=04265400&amp;agency_cd=USGS"/>
    <hyperlink ref="B1936" r:id="rId1021" display="http://waterdata.usgs.gov/ny/nwis/nwismap/?site_no=04265432&amp;agency_cd=USGS"/>
    <hyperlink ref="B1938" r:id="rId1022" display="http://waterdata.usgs.gov/ny/nwis/nwismap/?site_no=0426545290&amp;agency_cd=USGS"/>
    <hyperlink ref="B1939" r:id="rId1023" display="http://waterdata.usgs.gov/ny/nwis/nwismap/?site_no=0426545295&amp;agency_cd=USGS"/>
    <hyperlink ref="B1940" r:id="rId1024" display="http://waterdata.usgs.gov/ny/nwis/nwismap/?site_no=04265454&amp;agency_cd=USGS"/>
    <hyperlink ref="B1941" r:id="rId1025" display="http://waterdata.usgs.gov/ny/nwis/nwismap/?site_no=04265500&amp;agency_cd=USGS"/>
    <hyperlink ref="B1942" r:id="rId1026" display="http://waterdata.usgs.gov/ny/nwis/nwismap/?site_no=04265605&amp;agency_cd=USGS"/>
    <hyperlink ref="B1943" r:id="rId1027" display="http://waterdata.usgs.gov/ny/nwis/nwismap/?site_no=04266000&amp;agency_cd=USGS"/>
    <hyperlink ref="B1944" r:id="rId1028" display="http://waterdata.usgs.gov/ny/nwis/nwismap/?site_no=04266500&amp;agency_cd=USGS"/>
    <hyperlink ref="B1946" r:id="rId1029" display="http://waterdata.usgs.gov/ny/nwis/nwismap/?site_no=04267500&amp;agency_cd=USGS"/>
    <hyperlink ref="B1948" r:id="rId1030" display="http://waterdata.usgs.gov/ny/nwis/nwismap/?site_no=04267600&amp;agency_cd=USGS"/>
    <hyperlink ref="B1951" r:id="rId1031" display="http://waterdata.usgs.gov/ny/nwis/nwismap/?site_no=04267700&amp;agency_cd=USGS"/>
    <hyperlink ref="B1953" r:id="rId1032" display="http://waterdata.usgs.gov/ny/nwis/nwismap/?site_no=04267800&amp;agency_cd=USGS"/>
    <hyperlink ref="B1955" r:id="rId1033" display="http://waterdata.usgs.gov/ny/nwis/nwismap/?site_no=04268000&amp;agency_cd=USGS"/>
    <hyperlink ref="B1957" r:id="rId1034" display="http://waterdata.usgs.gov/ny/nwis/nwismap/?site_no=04268200&amp;agency_cd=USGS"/>
    <hyperlink ref="B1959" r:id="rId1035" display="http://waterdata.usgs.gov/ny/nwis/nwismap/?site_no=04268230&amp;agency_cd=USGS"/>
    <hyperlink ref="B1960" r:id="rId1036" display="http://waterdata.usgs.gov/ny/nwis/nwismap/?site_no=04268300&amp;agency_cd=USGS"/>
    <hyperlink ref="B1962" r:id="rId1037" display="http://waterdata.usgs.gov/ny/nwis/nwismap/?site_no=04268390&amp;agency_cd=USGS"/>
    <hyperlink ref="B1963" r:id="rId1038" display="http://waterdata.usgs.gov/ny/nwis/nwismap/?site_no=04268600&amp;agency_cd=USGS"/>
    <hyperlink ref="B1964" r:id="rId1039" display="http://waterdata.usgs.gov/ny/nwis/nwismap/?site_no=04268700&amp;agency_cd=USGS"/>
    <hyperlink ref="B1966" r:id="rId1040" display="http://waterdata.usgs.gov/ny/nwis/nwismap/?site_no=04268710&amp;agency_cd=USGS"/>
    <hyperlink ref="B1968" r:id="rId1041" display="http://waterdata.usgs.gov/ny/nwis/nwismap/?site_no=04268720&amp;agency_cd=USGS"/>
    <hyperlink ref="B1970" r:id="rId1042" display="http://waterdata.usgs.gov/ny/nwis/nwismap/?site_no=04268800&amp;agency_cd=USGS"/>
    <hyperlink ref="B1973" r:id="rId1043" display="http://waterdata.usgs.gov/ny/nwis/nwismap/?site_no=04268900&amp;agency_cd=USGS"/>
    <hyperlink ref="B1974" r:id="rId1044" display="http://waterdata.usgs.gov/ny/nwis/nwismap/?site_no=04269000&amp;agency_cd=USGS"/>
    <hyperlink ref="B1978" r:id="rId1045" display="http://waterdata.usgs.gov/ny/nwis/nwismap/?site_no=04269043&amp;agency_cd=USGS"/>
    <hyperlink ref="B1981" r:id="rId1046" display="http://waterdata.usgs.gov/ny/nwis/nwismap/?site_no=04269050&amp;agency_cd=USGS"/>
    <hyperlink ref="B1983" r:id="rId1047" display="http://waterdata.usgs.gov/ny/nwis/nwismap/?site_no=04269100&amp;agency_cd=USGS"/>
    <hyperlink ref="B1985" r:id="rId1048" display="http://waterdata.usgs.gov/ny/nwis/nwismap/?site_no=04269500&amp;agency_cd=USGS"/>
    <hyperlink ref="B1988" r:id="rId1049" display="http://waterdata.usgs.gov/ny/nwis/nwismap/?site_no=04269856&amp;agency_cd=USGS"/>
    <hyperlink ref="B1989" r:id="rId1050" display="http://waterdata.usgs.gov/ny/nwis/nwismap/?site_no=04269860&amp;agency_cd=USGS"/>
    <hyperlink ref="B1990" r:id="rId1051" display="http://waterdata.usgs.gov/ny/nwis/nwismap/?site_no=04270000&amp;agency_cd=USGS"/>
    <hyperlink ref="B1992" r:id="rId1052" display="http://waterdata.usgs.gov/ny/nwis/nwismap/?site_no=04270030&amp;agency_cd=USGS"/>
    <hyperlink ref="B1993" r:id="rId1053" display="http://waterdata.usgs.gov/ny/nwis/nwismap/?site_no=04270100&amp;agency_cd=USGS"/>
    <hyperlink ref="B1994" r:id="rId1054" display="http://waterdata.usgs.gov/ny/nwis/nwismap/?site_no=04270150&amp;agency_cd=USGS"/>
    <hyperlink ref="B1996" r:id="rId1055" display="http://waterdata.usgs.gov/ny/nwis/nwismap/?site_no=04270162&amp;agency_cd=USGS"/>
    <hyperlink ref="B1998" r:id="rId1056" display="http://waterdata.usgs.gov/ny/nwis/nwismap/?site_no=04270180&amp;agency_cd=USGS"/>
    <hyperlink ref="B2000" r:id="rId1057" display="http://waterdata.usgs.gov/ny/nwis/nwismap/?site_no=04270200&amp;agency_cd=USGS"/>
    <hyperlink ref="B2003" r:id="rId1058" display="http://waterdata.usgs.gov/ny/nwis/nwismap/?site_no=04270500&amp;agency_cd=USGS"/>
    <hyperlink ref="B2004" r:id="rId1059" display="http://waterdata.usgs.gov/ny/nwis/nwismap/?site_no=04270510&amp;agency_cd=USGS"/>
    <hyperlink ref="B2007" r:id="rId1060" display="http://waterdata.usgs.gov/ny/nwis/nwismap/?site_no=04270600&amp;agency_cd=USGS"/>
    <hyperlink ref="B2008" r:id="rId1061" display="http://waterdata.usgs.gov/ny/nwis/nwismap/?site_no=04270700&amp;agency_cd=USGS"/>
    <hyperlink ref="B2010" r:id="rId1062" display="http://waterdata.usgs.gov/ny/nwis/nwismap/?site_no=04270800&amp;agency_cd=USGS"/>
    <hyperlink ref="B2012" r:id="rId1063" display="http://waterdata.usgs.gov/ny/nwis/nwismap/?site_no=04271500&amp;agency_cd=USGS"/>
    <hyperlink ref="B2015" r:id="rId1064" display="http://waterdata.usgs.gov/ny/nwis/nwismap/?site_no=04271530&amp;agency_cd=USGS"/>
    <hyperlink ref="B2016" r:id="rId1065" display="http://waterdata.usgs.gov/ny/nwis/nwismap/?site_no=04271815&amp;agency_cd=USGS"/>
    <hyperlink ref="B2017" r:id="rId1066" display="http://waterdata.usgs.gov/ny/nwis/nwismap/?site_no=04272512&amp;agency_cd=USGS"/>
    <hyperlink ref="B2018" r:id="rId1067" display="http://waterdata.usgs.gov/ny/nwis/nwismap/?site_no=04272725&amp;agency_cd=USGS"/>
    <hyperlink ref="B2019" r:id="rId1068" display="http://waterdata.usgs.gov/ny/nwis/nwismap/?site_no=04273000&amp;agency_cd=USGS"/>
    <hyperlink ref="B2022" r:id="rId1069" display="http://waterdata.usgs.gov/ny/nwis/nwismap/?site_no=04273005&amp;agency_cd=USGS"/>
    <hyperlink ref="B2024" r:id="rId1070" display="http://waterdata.usgs.gov/ny/nwis/nwismap/?site_no=04273500&amp;agency_cd=USGS"/>
    <hyperlink ref="B2027" r:id="rId1071" display="http://waterdata.usgs.gov/ny/nwis/nwismap/?site_no=04273700&amp;agency_cd=USGS"/>
    <hyperlink ref="B2030" r:id="rId1072" display="http://waterdata.usgs.gov/ny/nwis/nwismap/?site_no=0427379950&amp;agency_cd=USGS"/>
    <hyperlink ref="B2031" r:id="rId1073" display="http://waterdata.usgs.gov/ny/nwis/nwismap/?site_no=04273800&amp;agency_cd=USGS"/>
    <hyperlink ref="B2032" r:id="rId1074" display="http://waterdata.usgs.gov/ny/nwis/nwismap/?site_no=04273960&amp;agency_cd=USGS"/>
    <hyperlink ref="B2033" r:id="rId1075" display="http://waterdata.usgs.gov/ny/nwis/nwismap/?site_no=04274000&amp;agency_cd=USGS"/>
    <hyperlink ref="B2036" r:id="rId1076" display="http://waterdata.usgs.gov/ny/nwis/nwismap/?site_no=04274200&amp;agency_cd=USGS"/>
    <hyperlink ref="B2037" r:id="rId1077" display="http://waterdata.usgs.gov/ny/nwis/nwismap/?site_no=04274500&amp;agency_cd=USGS"/>
    <hyperlink ref="B2039" r:id="rId1078" display="http://waterdata.usgs.gov/ny/nwis/nwismap/?site_no=04274515&amp;agency_cd=USGS"/>
    <hyperlink ref="B2040" r:id="rId1079" display="http://waterdata.usgs.gov/ny/nwis/nwismap/?site_no=04274793&amp;agency_cd=USGS"/>
    <hyperlink ref="B2041" r:id="rId1080" display="http://waterdata.usgs.gov/ny/nwis/nwismap/?site_no=04274800&amp;agency_cd=USGS"/>
    <hyperlink ref="B2042" r:id="rId1081" display="http://waterdata.usgs.gov/ny/nwis/nwismap/?site_no=04274805&amp;agency_cd=USGS"/>
    <hyperlink ref="B2043" r:id="rId1082" display="http://waterdata.usgs.gov/ny/nwis/nwismap/?site_no=04274815&amp;agency_cd=USGS"/>
    <hyperlink ref="B2044" r:id="rId1083" display="http://waterdata.usgs.gov/ny/nwis/nwismap/?site_no=04274830&amp;agency_cd=USGS"/>
    <hyperlink ref="B2045" r:id="rId1084" display="http://waterdata.usgs.gov/ny/nwis/nwismap/?site_no=04275000&amp;agency_cd=USGS"/>
    <hyperlink ref="B2048" r:id="rId1085" display="http://waterdata.usgs.gov/ny/nwis/nwismap/?site_no=04275500&amp;agency_cd=USGS"/>
    <hyperlink ref="B2051" r:id="rId1086" display="http://waterdata.usgs.gov/ny/nwis/nwismap/?site_no=04275530&amp;agency_cd=USGS"/>
    <hyperlink ref="B2053" r:id="rId1087" display="http://waterdata.usgs.gov/ny/nwis/nwismap/?site_no=04276030&amp;agency_cd=USGS"/>
    <hyperlink ref="B2054" r:id="rId1088" display="http://waterdata.usgs.gov/ny/nwis/nwismap/?site_no=04276069&amp;agency_cd=USGS"/>
    <hyperlink ref="B2056" r:id="rId1089" display="http://waterdata.usgs.gov/ny/nwis/nwismap/?site_no=04276189&amp;agency_cd=USGS"/>
    <hyperlink ref="B2057" r:id="rId1090" display="http://waterdata.usgs.gov/ny/nwis/nwismap/?site_no=04276193&amp;agency_cd=USGS"/>
    <hyperlink ref="B2058" r:id="rId1091" display="http://waterdata.usgs.gov/ny/nwis/nwismap/?site_no=04276200&amp;agency_cd=USGS"/>
    <hyperlink ref="B2059" r:id="rId1092" display="http://waterdata.usgs.gov/ny/nwis/nwismap/?site_no=04276203&amp;agency_cd=USGS"/>
    <hyperlink ref="B2060" r:id="rId1093" display="http://waterdata.usgs.gov/ny/nwis/nwismap/?site_no=04276215&amp;agency_cd=USGS"/>
    <hyperlink ref="B2061" r:id="rId1094" display="http://waterdata.usgs.gov/ny/nwis/nwismap/?site_no=04276500&amp;agency_cd=USGS"/>
    <hyperlink ref="B2064" r:id="rId1095" display="http://waterdata.usgs.gov/ny/nwis/nwismap/?site_no=04276645&amp;agency_cd=USGS"/>
    <hyperlink ref="B2066" r:id="rId1096" display="http://waterdata.usgs.gov/ny/nwis/nwismap/?site_no=04276770&amp;agency_cd=USGS"/>
    <hyperlink ref="B2067" r:id="rId1097" display="http://waterdata.usgs.gov/ny/nwis/nwismap/?site_no=04276842&amp;agency_cd=USGS"/>
    <hyperlink ref="B2068" r:id="rId1098" display="http://waterdata.usgs.gov/ny/nwis/nwismap/?site_no=04276895&amp;agency_cd=USGS"/>
    <hyperlink ref="B2069" r:id="rId1099" display="http://waterdata.usgs.gov/ny/nwis/nwismap/?site_no=04276920&amp;agency_cd=USGS"/>
    <hyperlink ref="B2071" r:id="rId1100" display="http://waterdata.usgs.gov/ny/nwis/nwismap/?site_no=04278300&amp;agency_cd=USGS"/>
    <hyperlink ref="B2075" r:id="rId1101" display="http://waterdata.usgs.gov/ny/nwis/nwismap/?site_no=04279000&amp;agency_cd=USGS"/>
    <hyperlink ref="B2077" r:id="rId1102" display="http://waterdata.usgs.gov/ny/nwis/nwismap/?site_no=04279040&amp;agency_cd=USGS"/>
    <hyperlink ref="B2078" r:id="rId1103" display="http://waterdata.usgs.gov/ny/nwis/nwismap/?site_no=04279125&amp;agency_cd=USGS"/>
    <hyperlink ref="B2079" r:id="rId1104" display="http://waterdata.usgs.gov/ny/nwis/nwismap/?site_no=04280425&amp;agency_cd=USGS"/>
    <hyperlink ref="B2080" r:id="rId1105" display="http://waterdata.usgs.gov/ny/nwis/nwismap/?site_no=04280450&amp;agency_cd=USGS"/>
    <hyperlink ref="B2081" r:id="rId1106" display="http://waterdata.usgs.gov/ny/nwis/nwismap/?site_no=04280500&amp;agency_cd=USGS"/>
    <hyperlink ref="B2082" r:id="rId1107" display="http://waterdata.usgs.gov/ny/nwis/nwismap/?site_no=04280746&amp;agency_cd=USGS"/>
    <hyperlink ref="B815:B816" r:id="rId1108" display="DELAWARE R AT LORDVILLE, NY"/>
    <hyperlink ref="B841" r:id="rId1109"/>
    <hyperlink ref="B853:B858" r:id="rId1110" display="DELAWARE R AT PORT JERVIS, NY"/>
    <hyperlink ref="B526:B528" r:id="rId1111" display="WALLKILL R NR UNIONVILLE, NY"/>
  </hyperlinks>
  <pageMargins left="0.7" right="0.7" top="0.75" bottom="0.75" header="0.3" footer="0.3"/>
  <pageSetup orientation="portrait" r:id="rId1112"/>
  <ignoredErrors>
    <ignoredError sqref="A2029:A2082 A369:A382 A1351:A1366 A1903:A1912 A731:A758 A1270:A1273 A1384:A1440 A1688:A1776 A1778:A1888 A1914:A2027 A710:A729 A193:A260 A1442:A1545 A1686:A1687 S1894:S2082 A261:A344 S926:S1033 A926:A1033 A904:A924 S904:S924 A1275:A1301 S1270:S1273 A1343:A1349 A1560:A1644 A1546:A1557 S1384:S1557 A1645:A1685 A1889:A1891 A1894:A1901 S13:S42 A13:A42 S44:S85 A44:A85 S87:S191 A87:A191 S193:S344 A346:A367 S369:S666 A385:A666 S668:S686 A668:A686 S688:S708 A688:A708 S710:S902 A760:A902 S1036:S1218 A1036:A1218 S1220:S1268 A1220:A1268 S1275:S1341 A1302:A1341 S1343:S1382 A1368:A1382 A1892 S1560:S1892 S346:S367" numberStoredAsText="1"/>
    <ignoredError sqref="V450:AD450 U454:AD454 P855:Q855 P1116:Q1116 P1559:Q1559 P188:Q188 P507:Q507 P741:Q741 P747:Q747 P810:Q810 P1882:Q1882 P1212:Q1212 P887:Q887 P883:Q883" formula="1"/>
  </ignoredErrors>
  <legacyDrawing r:id="rId111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M3572"/>
  <sheetViews>
    <sheetView zoomScale="60" zoomScaleNormal="60" workbookViewId="0">
      <selection activeCell="A15" sqref="A15:XFD15"/>
    </sheetView>
  </sheetViews>
  <sheetFormatPr defaultRowHeight="15" x14ac:dyDescent="0.25"/>
  <cols>
    <col min="1" max="1" width="27.7109375" customWidth="1"/>
    <col min="2" max="2" width="15.140625" customWidth="1"/>
    <col min="3" max="3" width="12" bestFit="1" customWidth="1"/>
    <col min="4" max="4" width="65" bestFit="1" customWidth="1"/>
    <col min="5" max="5" width="10.42578125" customWidth="1"/>
    <col min="6" max="6" width="12.5703125" bestFit="1" customWidth="1"/>
    <col min="7" max="34" width="10.42578125" customWidth="1"/>
    <col min="35" max="35" width="7" customWidth="1"/>
    <col min="36" max="36" width="6.28515625" bestFit="1" customWidth="1"/>
    <col min="41" max="41" width="36.28515625" customWidth="1"/>
  </cols>
  <sheetData>
    <row r="1" spans="1:60" x14ac:dyDescent="0.25">
      <c r="A1">
        <f>IF('Table 1'!F4=Sheet1!A2,1,IF('Table 1'!F4=Sheet1!A3,2,IF('Table 1'!F4=Sheet1!A4,3,FALSE)))</f>
        <v>3</v>
      </c>
      <c r="E1" s="33">
        <v>4</v>
      </c>
      <c r="F1" s="33">
        <v>5</v>
      </c>
      <c r="G1" s="33">
        <v>6</v>
      </c>
      <c r="H1" s="33">
        <v>7</v>
      </c>
      <c r="I1" s="33">
        <v>8</v>
      </c>
      <c r="J1" s="33">
        <v>9</v>
      </c>
      <c r="K1" s="33">
        <v>10</v>
      </c>
      <c r="L1" s="33">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row>
    <row r="2" spans="1:60" ht="34.5" customHeight="1" x14ac:dyDescent="0.25">
      <c r="A2" s="25" t="s">
        <v>4408</v>
      </c>
      <c r="B2" s="2" t="s">
        <v>0</v>
      </c>
      <c r="D2" s="3" t="s">
        <v>3066</v>
      </c>
      <c r="E2" s="4" t="s">
        <v>3067</v>
      </c>
      <c r="F2" s="4" t="s">
        <v>3068</v>
      </c>
      <c r="G2" s="4" t="s">
        <v>3069</v>
      </c>
      <c r="H2" s="4" t="s">
        <v>3070</v>
      </c>
      <c r="I2" s="4" t="s">
        <v>3071</v>
      </c>
      <c r="J2" s="4" t="s">
        <v>3072</v>
      </c>
      <c r="K2" s="4" t="s">
        <v>3073</v>
      </c>
      <c r="L2" s="4" t="s">
        <v>3074</v>
      </c>
      <c r="M2" s="4" t="s">
        <v>3075</v>
      </c>
      <c r="N2" s="4" t="s">
        <v>3076</v>
      </c>
      <c r="O2" s="4" t="s">
        <v>3067</v>
      </c>
      <c r="P2" s="4" t="s">
        <v>3068</v>
      </c>
      <c r="Q2" s="4" t="s">
        <v>3069</v>
      </c>
      <c r="R2" s="4" t="s">
        <v>3070</v>
      </c>
      <c r="S2" s="4" t="s">
        <v>3071</v>
      </c>
      <c r="T2" s="4" t="s">
        <v>3072</v>
      </c>
      <c r="U2" s="4" t="s">
        <v>3073</v>
      </c>
      <c r="V2" s="4" t="s">
        <v>3074</v>
      </c>
      <c r="W2" s="4" t="s">
        <v>3075</v>
      </c>
      <c r="X2" s="4" t="s">
        <v>3076</v>
      </c>
      <c r="Y2" s="4" t="s">
        <v>3067</v>
      </c>
      <c r="Z2" s="4" t="s">
        <v>3068</v>
      </c>
      <c r="AA2" s="4" t="s">
        <v>3069</v>
      </c>
      <c r="AB2" s="4" t="s">
        <v>3070</v>
      </c>
      <c r="AC2" s="4" t="s">
        <v>3071</v>
      </c>
      <c r="AD2" s="4" t="s">
        <v>3072</v>
      </c>
      <c r="AE2" s="4" t="s">
        <v>3073</v>
      </c>
      <c r="AF2" s="4" t="s">
        <v>3074</v>
      </c>
      <c r="AG2" s="4" t="s">
        <v>3075</v>
      </c>
      <c r="AH2" s="4" t="s">
        <v>3076</v>
      </c>
      <c r="AQ2" s="17"/>
    </row>
    <row r="3" spans="1:60" x14ac:dyDescent="0.25">
      <c r="A3" s="25" t="s">
        <v>3583</v>
      </c>
      <c r="B3" s="79" t="s">
        <v>10</v>
      </c>
      <c r="C3" s="80" t="s">
        <v>4333</v>
      </c>
      <c r="D3" s="50" t="s">
        <v>3077</v>
      </c>
      <c r="E3" s="50">
        <v>1097</v>
      </c>
      <c r="F3" s="50">
        <v>1244</v>
      </c>
      <c r="G3" s="50">
        <v>1438</v>
      </c>
      <c r="H3" s="50">
        <v>2001</v>
      </c>
      <c r="I3" s="50">
        <v>2439</v>
      </c>
      <c r="J3" s="50">
        <v>3074</v>
      </c>
      <c r="K3" s="50">
        <v>3610</v>
      </c>
      <c r="L3" s="50">
        <v>4204</v>
      </c>
      <c r="M3" s="50">
        <v>4863</v>
      </c>
      <c r="N3" s="50">
        <v>5852</v>
      </c>
      <c r="O3" s="49">
        <v>887.5543183077566</v>
      </c>
      <c r="P3" s="49">
        <v>1065.6999511371866</v>
      </c>
      <c r="Q3" s="49">
        <v>1322.1413502757725</v>
      </c>
      <c r="R3" s="49">
        <v>2082.9345654215181</v>
      </c>
      <c r="S3" s="49">
        <v>2711.9198380866887</v>
      </c>
      <c r="T3" s="49">
        <v>3642.2167823007785</v>
      </c>
      <c r="U3" s="49">
        <v>4434.6100586718412</v>
      </c>
      <c r="V3" s="49">
        <v>5335.0547805315664</v>
      </c>
      <c r="W3" s="49">
        <v>6355.4355006350661</v>
      </c>
      <c r="X3" s="49">
        <v>7907.4792242011663</v>
      </c>
      <c r="Y3" s="49">
        <v>1046.2252892867289</v>
      </c>
      <c r="Z3" s="49">
        <v>1204.2751186471453</v>
      </c>
      <c r="AA3" s="49">
        <v>1411.7227804749177</v>
      </c>
      <c r="AB3" s="49">
        <v>2027.8216290393309</v>
      </c>
      <c r="AC3" s="49">
        <v>2548.8203332540061</v>
      </c>
      <c r="AD3" s="49">
        <v>3344.2009873877828</v>
      </c>
      <c r="AE3" s="49">
        <v>4033.0142508771132</v>
      </c>
      <c r="AF3" s="49">
        <v>4814.6308017593728</v>
      </c>
      <c r="AG3" s="49">
        <v>5695.0658100885767</v>
      </c>
      <c r="AH3" s="49">
        <v>7029.0692993288731</v>
      </c>
      <c r="AJ3" t="str">
        <f>IF(C3="Rural10W",IF(X3=AH3,"CHECK THIS",""),"")</f>
        <v/>
      </c>
      <c r="AK3" t="str">
        <f>IF(C3="Rural10W",B3,"")</f>
        <v/>
      </c>
      <c r="AM3" s="5"/>
      <c r="AN3" s="6"/>
      <c r="AO3" s="6" t="s">
        <v>272</v>
      </c>
      <c r="AP3" s="10"/>
      <c r="AQ3" s="16"/>
      <c r="AR3" s="7"/>
      <c r="AS3" s="7"/>
      <c r="AT3" s="7"/>
      <c r="AU3" s="7"/>
      <c r="AV3" s="7"/>
      <c r="AW3" s="7"/>
      <c r="AX3" s="7"/>
      <c r="AY3" s="7"/>
      <c r="AZ3" s="7"/>
      <c r="BA3" s="7"/>
      <c r="BB3" s="7"/>
      <c r="BC3" s="7"/>
      <c r="BD3" s="7"/>
      <c r="BE3" s="7"/>
      <c r="BF3" s="7"/>
      <c r="BG3" s="7"/>
      <c r="BH3" s="7"/>
    </row>
    <row r="4" spans="1:60" x14ac:dyDescent="0.25">
      <c r="A4" s="25" t="s">
        <v>4409</v>
      </c>
      <c r="B4" s="79" t="s">
        <v>15</v>
      </c>
      <c r="C4" s="80" t="s">
        <v>4333</v>
      </c>
      <c r="D4" s="50" t="s">
        <v>3078</v>
      </c>
      <c r="E4" s="50">
        <v>1687</v>
      </c>
      <c r="F4" s="50">
        <v>2002.3</v>
      </c>
      <c r="G4" s="50">
        <v>2398</v>
      </c>
      <c r="H4" s="50">
        <v>3430</v>
      </c>
      <c r="I4" s="50">
        <v>4145</v>
      </c>
      <c r="J4" s="50">
        <v>5082</v>
      </c>
      <c r="K4" s="50">
        <v>5803</v>
      </c>
      <c r="L4" s="50">
        <v>6543</v>
      </c>
      <c r="M4" s="50">
        <v>7307</v>
      </c>
      <c r="N4" s="50">
        <v>8360</v>
      </c>
      <c r="O4" s="49">
        <v>1324.6489702298118</v>
      </c>
      <c r="P4" s="49">
        <v>1584.3471602888337</v>
      </c>
      <c r="Q4" s="49">
        <v>1956.1980273018426</v>
      </c>
      <c r="R4" s="49">
        <v>3052.1557677257674</v>
      </c>
      <c r="S4" s="49">
        <v>3954.1827922643515</v>
      </c>
      <c r="T4" s="49">
        <v>5281.4243999961072</v>
      </c>
      <c r="U4" s="49">
        <v>6402.8642103515867</v>
      </c>
      <c r="V4" s="49">
        <v>7672.4004439496548</v>
      </c>
      <c r="W4" s="49">
        <v>9102.0015817195836</v>
      </c>
      <c r="X4" s="49">
        <v>11259.494660723229</v>
      </c>
      <c r="Y4" s="49">
        <v>1603.3805315914951</v>
      </c>
      <c r="Z4" s="49">
        <v>1913.7681176966491</v>
      </c>
      <c r="AA4" s="49">
        <v>2302.7093784376525</v>
      </c>
      <c r="AB4" s="49">
        <v>3311.6196182145104</v>
      </c>
      <c r="AC4" s="49">
        <v>4071.158858309193</v>
      </c>
      <c r="AD4" s="49">
        <v>5173.6274270252388</v>
      </c>
      <c r="AE4" s="49">
        <v>6101.0457397344362</v>
      </c>
      <c r="AF4" s="49">
        <v>7134.5907087355336</v>
      </c>
      <c r="AG4" s="49">
        <v>8279.078220472782</v>
      </c>
      <c r="AH4" s="49">
        <v>9974.4000742530989</v>
      </c>
      <c r="AJ4" s="33" t="str">
        <f t="shared" ref="AJ4:AJ67" si="0">IF(C4="Rural10W",IF(X4=AH4,"CHECK THIS",""),"")</f>
        <v/>
      </c>
      <c r="AK4" s="33" t="str">
        <f t="shared" ref="AK4:AK67" si="1">IF(C4="Rural10W",B4,"")</f>
        <v/>
      </c>
      <c r="AM4" s="5"/>
      <c r="AN4" s="6"/>
      <c r="AO4" s="6" t="s">
        <v>274</v>
      </c>
      <c r="AP4" s="10"/>
      <c r="AQ4" s="16"/>
      <c r="AR4" s="7"/>
      <c r="AS4" s="7"/>
      <c r="AT4" s="7"/>
      <c r="AU4" s="7"/>
      <c r="AV4" s="7"/>
      <c r="AW4" s="7"/>
      <c r="AX4" s="7"/>
      <c r="AY4" s="7"/>
      <c r="AZ4" s="7"/>
      <c r="BA4" s="7"/>
      <c r="BB4" s="7"/>
      <c r="BC4" s="7"/>
      <c r="BD4" s="7"/>
      <c r="BE4" s="7"/>
      <c r="BF4" s="7"/>
      <c r="BG4" s="7"/>
      <c r="BH4" s="7"/>
    </row>
    <row r="5" spans="1:60" x14ac:dyDescent="0.25">
      <c r="B5" s="79" t="s">
        <v>18</v>
      </c>
      <c r="C5" s="80" t="s">
        <v>4333</v>
      </c>
      <c r="D5" s="50" t="s">
        <v>3079</v>
      </c>
      <c r="E5" s="50">
        <v>106.9</v>
      </c>
      <c r="F5" s="50">
        <v>131.19999999999999</v>
      </c>
      <c r="G5" s="50">
        <v>166.1</v>
      </c>
      <c r="H5" s="50">
        <v>284.7</v>
      </c>
      <c r="I5" s="50">
        <v>393.4</v>
      </c>
      <c r="J5" s="50">
        <v>574.1</v>
      </c>
      <c r="K5" s="50">
        <v>746.5</v>
      </c>
      <c r="L5" s="50">
        <v>957.4</v>
      </c>
      <c r="M5" s="50">
        <v>1215</v>
      </c>
      <c r="N5" s="50">
        <v>1645</v>
      </c>
      <c r="O5" s="49">
        <v>57.036518843620627</v>
      </c>
      <c r="P5" s="49">
        <v>71.304204445358607</v>
      </c>
      <c r="Q5" s="49">
        <v>92.143139759888001</v>
      </c>
      <c r="R5" s="49">
        <v>157.77637620672706</v>
      </c>
      <c r="S5" s="49">
        <v>213.80501537741699</v>
      </c>
      <c r="T5" s="49">
        <v>297.30991338971313</v>
      </c>
      <c r="U5" s="49">
        <v>370.0929777462847</v>
      </c>
      <c r="V5" s="49">
        <v>451.52235466061251</v>
      </c>
      <c r="W5" s="49">
        <v>543.36106805976294</v>
      </c>
      <c r="X5" s="49">
        <v>682.8985401581549</v>
      </c>
      <c r="Y5" s="49">
        <v>101.03370809924948</v>
      </c>
      <c r="Z5" s="49">
        <v>124.80913347680004</v>
      </c>
      <c r="AA5" s="49">
        <v>158.04529244909671</v>
      </c>
      <c r="AB5" s="49">
        <v>263.30179090783156</v>
      </c>
      <c r="AC5" s="49">
        <v>354.0527257117551</v>
      </c>
      <c r="AD5" s="49">
        <v>498.20594399395361</v>
      </c>
      <c r="AE5" s="49">
        <v>631.68859166778577</v>
      </c>
      <c r="AF5" s="49">
        <v>791.29092242587274</v>
      </c>
      <c r="AG5" s="49">
        <v>983.78003982385292</v>
      </c>
      <c r="AH5" s="49">
        <v>1300.2898512866116</v>
      </c>
      <c r="AJ5" s="33" t="str">
        <f t="shared" si="0"/>
        <v/>
      </c>
      <c r="AK5" s="33" t="str">
        <f t="shared" si="1"/>
        <v/>
      </c>
      <c r="AM5" s="5"/>
      <c r="AN5" s="9"/>
      <c r="AO5" s="9" t="s">
        <v>277</v>
      </c>
      <c r="AP5" s="10"/>
      <c r="AQ5" s="16"/>
      <c r="AR5" s="7"/>
      <c r="AS5" s="7"/>
      <c r="AT5" s="7"/>
      <c r="AU5" s="7"/>
      <c r="AV5" s="7"/>
      <c r="AW5" s="7"/>
      <c r="AX5" s="7"/>
      <c r="AY5" s="7"/>
      <c r="AZ5" s="7"/>
      <c r="BA5" s="7"/>
      <c r="BB5" s="7"/>
      <c r="BC5" s="7"/>
      <c r="BD5" s="7"/>
      <c r="BE5" s="7"/>
      <c r="BF5" s="7"/>
      <c r="BG5" s="7"/>
      <c r="BH5" s="7"/>
    </row>
    <row r="6" spans="1:60" x14ac:dyDescent="0.25">
      <c r="B6" s="81" t="s">
        <v>22</v>
      </c>
      <c r="C6" s="53" t="s">
        <v>4327</v>
      </c>
      <c r="D6" s="53" t="s">
        <v>3586</v>
      </c>
      <c r="E6" s="49">
        <v>590.01836047678864</v>
      </c>
      <c r="F6" s="49">
        <v>710.7219110611436</v>
      </c>
      <c r="G6" s="49">
        <v>884.59108998356476</v>
      </c>
      <c r="H6" s="49">
        <v>1412.1491123717096</v>
      </c>
      <c r="I6" s="49">
        <v>1857.5610553051649</v>
      </c>
      <c r="J6" s="49">
        <v>2522.5855005168519</v>
      </c>
      <c r="K6" s="49">
        <v>3095.519257786611</v>
      </c>
      <c r="L6" s="49">
        <v>3746.4541501722165</v>
      </c>
      <c r="M6" s="49">
        <v>4485.6564273379527</v>
      </c>
      <c r="N6" s="49">
        <v>5611.6241900776758</v>
      </c>
      <c r="O6" s="49">
        <v>590.01836047678864</v>
      </c>
      <c r="P6" s="49">
        <v>710.7219110611436</v>
      </c>
      <c r="Q6" s="49">
        <v>884.59108998356476</v>
      </c>
      <c r="R6" s="49">
        <v>1412.1491123717096</v>
      </c>
      <c r="S6" s="49">
        <v>1857.5610553051649</v>
      </c>
      <c r="T6" s="49">
        <v>2522.5855005168519</v>
      </c>
      <c r="U6" s="49">
        <v>3095.519257786611</v>
      </c>
      <c r="V6" s="49">
        <v>3746.4541501722165</v>
      </c>
      <c r="W6" s="49">
        <v>4485.6564273379527</v>
      </c>
      <c r="X6" s="49">
        <v>5611.6241900776758</v>
      </c>
      <c r="Y6" s="49">
        <v>590.01836047678864</v>
      </c>
      <c r="Z6" s="49">
        <v>710.7219110611436</v>
      </c>
      <c r="AA6" s="49">
        <v>884.59108998356476</v>
      </c>
      <c r="AB6" s="49">
        <v>1412.1491123717096</v>
      </c>
      <c r="AC6" s="49">
        <v>1857.5610553051649</v>
      </c>
      <c r="AD6" s="49">
        <v>2522.5855005168519</v>
      </c>
      <c r="AE6" s="49">
        <v>3095.519257786611</v>
      </c>
      <c r="AF6" s="49">
        <v>3746.4541501722165</v>
      </c>
      <c r="AG6" s="49">
        <v>4485.6564273379527</v>
      </c>
      <c r="AH6" s="49">
        <v>5611.6241900776758</v>
      </c>
      <c r="AJ6" s="33" t="str">
        <f t="shared" si="0"/>
        <v/>
      </c>
      <c r="AK6" s="33" t="str">
        <f t="shared" si="1"/>
        <v/>
      </c>
      <c r="AM6" s="5"/>
      <c r="AN6" s="5"/>
      <c r="AO6" s="11" t="s">
        <v>408</v>
      </c>
      <c r="AP6" s="10"/>
      <c r="AQ6" s="16"/>
      <c r="AR6" s="7"/>
      <c r="AS6" s="7"/>
      <c r="AT6" s="7"/>
      <c r="AU6" s="7"/>
      <c r="AV6" s="7"/>
      <c r="AW6" s="7"/>
      <c r="AX6" s="7"/>
      <c r="AY6" s="7"/>
      <c r="AZ6" s="7"/>
      <c r="BA6" s="7"/>
      <c r="BB6" s="7"/>
      <c r="BC6" s="7"/>
      <c r="BD6" s="7"/>
      <c r="BE6" s="7"/>
      <c r="BF6" s="7"/>
      <c r="BG6" s="7"/>
      <c r="BH6" s="7"/>
    </row>
    <row r="7" spans="1:60" x14ac:dyDescent="0.25">
      <c r="B7" s="81" t="s">
        <v>26</v>
      </c>
      <c r="C7" s="53" t="s">
        <v>4327</v>
      </c>
      <c r="D7" s="53" t="s">
        <v>3587</v>
      </c>
      <c r="E7" s="49">
        <v>2023.7968707711379</v>
      </c>
      <c r="F7" s="49">
        <v>2406.6239573961379</v>
      </c>
      <c r="G7" s="49">
        <v>2952.0198958536812</v>
      </c>
      <c r="H7" s="49">
        <v>4538.4621076236035</v>
      </c>
      <c r="I7" s="49">
        <v>5830.4241165885223</v>
      </c>
      <c r="J7" s="49">
        <v>7716.7336790376085</v>
      </c>
      <c r="K7" s="49">
        <v>9292.9145221701219</v>
      </c>
      <c r="L7" s="49">
        <v>11070.799137481803</v>
      </c>
      <c r="M7" s="49">
        <v>13059.710547220579</v>
      </c>
      <c r="N7" s="49">
        <v>16037.382653081826</v>
      </c>
      <c r="O7" s="49">
        <v>2023.7968707711379</v>
      </c>
      <c r="P7" s="49">
        <v>2406.6239573961379</v>
      </c>
      <c r="Q7" s="49">
        <v>2952.0198958536812</v>
      </c>
      <c r="R7" s="49">
        <v>4538.4621076236035</v>
      </c>
      <c r="S7" s="49">
        <v>5830.4241165885223</v>
      </c>
      <c r="T7" s="49">
        <v>7716.7336790376085</v>
      </c>
      <c r="U7" s="49">
        <v>9292.9145221701219</v>
      </c>
      <c r="V7" s="49">
        <v>11070.799137481803</v>
      </c>
      <c r="W7" s="49">
        <v>13059.710547220579</v>
      </c>
      <c r="X7" s="49">
        <v>16037.382653081826</v>
      </c>
      <c r="Y7" s="49">
        <v>2023.7968707711379</v>
      </c>
      <c r="Z7" s="49">
        <v>2406.6239573961379</v>
      </c>
      <c r="AA7" s="49">
        <v>2952.0198958536812</v>
      </c>
      <c r="AB7" s="49">
        <v>4538.4621076236035</v>
      </c>
      <c r="AC7" s="49">
        <v>5830.4241165885223</v>
      </c>
      <c r="AD7" s="49">
        <v>7716.7336790376085</v>
      </c>
      <c r="AE7" s="49">
        <v>9292.9145221701219</v>
      </c>
      <c r="AF7" s="49">
        <v>11070.799137481803</v>
      </c>
      <c r="AG7" s="49">
        <v>13059.710547220579</v>
      </c>
      <c r="AH7" s="49">
        <v>16037.382653081826</v>
      </c>
      <c r="AJ7" s="33" t="str">
        <f t="shared" si="0"/>
        <v/>
      </c>
      <c r="AK7" s="33" t="str">
        <f t="shared" si="1"/>
        <v/>
      </c>
      <c r="AM7" s="5"/>
      <c r="AN7" s="11"/>
      <c r="AO7" s="55" t="s">
        <v>479</v>
      </c>
      <c r="AP7" s="10"/>
      <c r="AQ7" s="16"/>
      <c r="AR7" s="7"/>
      <c r="AS7" s="7"/>
      <c r="AT7" s="7"/>
      <c r="AU7" s="7"/>
      <c r="AV7" s="7"/>
      <c r="AW7" s="7"/>
      <c r="AX7" s="7"/>
      <c r="AY7" s="7"/>
      <c r="AZ7" s="7"/>
      <c r="BA7" s="7"/>
      <c r="BB7" s="7"/>
      <c r="BC7" s="7"/>
      <c r="BD7" s="7"/>
      <c r="BE7" s="7"/>
      <c r="BF7" s="7"/>
      <c r="BG7" s="7"/>
      <c r="BH7" s="7"/>
    </row>
    <row r="8" spans="1:60" x14ac:dyDescent="0.25">
      <c r="B8" s="79" t="s">
        <v>3080</v>
      </c>
      <c r="C8" s="80" t="s">
        <v>4333</v>
      </c>
      <c r="D8" s="50" t="s">
        <v>3081</v>
      </c>
      <c r="E8" s="50">
        <v>1840</v>
      </c>
      <c r="F8" s="50">
        <v>2303.4</v>
      </c>
      <c r="G8" s="50">
        <v>2964</v>
      </c>
      <c r="H8" s="50">
        <v>5145</v>
      </c>
      <c r="I8" s="50">
        <v>7081</v>
      </c>
      <c r="J8" s="50">
        <v>10200</v>
      </c>
      <c r="K8" s="50">
        <v>13090</v>
      </c>
      <c r="L8" s="50">
        <v>16530</v>
      </c>
      <c r="M8" s="50">
        <v>20630</v>
      </c>
      <c r="N8" s="50">
        <v>27260</v>
      </c>
      <c r="O8" s="49">
        <v>2099.005158757735</v>
      </c>
      <c r="P8" s="49">
        <v>2490.9106326049559</v>
      </c>
      <c r="Q8" s="49">
        <v>3048.5508280179838</v>
      </c>
      <c r="R8" s="49">
        <v>4653.0399809918545</v>
      </c>
      <c r="S8" s="49">
        <v>5944.7445635863351</v>
      </c>
      <c r="T8" s="49">
        <v>7817.8881191233622</v>
      </c>
      <c r="U8" s="49">
        <v>9371.4580729904064</v>
      </c>
      <c r="V8" s="49">
        <v>11119.07567947337</v>
      </c>
      <c r="W8" s="49">
        <v>13067.05840354089</v>
      </c>
      <c r="X8" s="49">
        <v>15972.755592491656</v>
      </c>
      <c r="Y8" s="49">
        <v>1858.0701273551911</v>
      </c>
      <c r="Z8" s="49">
        <v>2315.2052082020691</v>
      </c>
      <c r="AA8" s="49">
        <v>2969.4389421532032</v>
      </c>
      <c r="AB8" s="49">
        <v>5094.6310218967819</v>
      </c>
      <c r="AC8" s="49">
        <v>6926.1257772229692</v>
      </c>
      <c r="AD8" s="49">
        <v>9782.5164744855392</v>
      </c>
      <c r="AE8" s="49">
        <v>12353.747337760005</v>
      </c>
      <c r="AF8" s="49">
        <v>15362.93789165112</v>
      </c>
      <c r="AG8" s="49">
        <v>18905.758791639601</v>
      </c>
      <c r="AH8" s="49">
        <v>24562.335165387427</v>
      </c>
      <c r="AJ8" s="33" t="str">
        <f t="shared" si="0"/>
        <v/>
      </c>
      <c r="AK8" s="33" t="str">
        <f t="shared" si="1"/>
        <v/>
      </c>
      <c r="AM8" s="5"/>
      <c r="AN8" s="11"/>
      <c r="AO8" s="33" t="s">
        <v>614</v>
      </c>
      <c r="AP8" s="10"/>
      <c r="AQ8" s="16"/>
      <c r="AR8" s="7"/>
      <c r="AS8" s="7"/>
      <c r="AT8" s="7"/>
      <c r="AU8" s="7"/>
      <c r="AV8" s="7"/>
      <c r="AW8" s="7"/>
      <c r="AX8" s="7"/>
      <c r="AY8" s="7"/>
      <c r="AZ8" s="7"/>
      <c r="BA8" s="7"/>
      <c r="BB8" s="7"/>
      <c r="BC8" s="7"/>
      <c r="BD8" s="7"/>
      <c r="BE8" s="7"/>
      <c r="BF8" s="7"/>
      <c r="BG8" s="7"/>
      <c r="BH8" s="7"/>
    </row>
    <row r="9" spans="1:60" x14ac:dyDescent="0.25">
      <c r="B9" s="79" t="s">
        <v>35</v>
      </c>
      <c r="C9" s="80" t="s">
        <v>3584</v>
      </c>
      <c r="D9" s="50" t="s">
        <v>3082</v>
      </c>
      <c r="E9" s="50">
        <v>442.1</v>
      </c>
      <c r="F9" s="50">
        <v>544.4</v>
      </c>
      <c r="G9" s="50">
        <v>685.3</v>
      </c>
      <c r="H9" s="50">
        <v>1121</v>
      </c>
      <c r="I9" s="50">
        <v>1482</v>
      </c>
      <c r="J9" s="50">
        <v>2030</v>
      </c>
      <c r="K9" s="50">
        <v>2512</v>
      </c>
      <c r="L9" s="50">
        <v>3062</v>
      </c>
      <c r="M9" s="50">
        <v>3690</v>
      </c>
      <c r="N9" s="50">
        <v>4659</v>
      </c>
      <c r="O9" s="50">
        <v>442.1</v>
      </c>
      <c r="P9" s="50">
        <v>544.4</v>
      </c>
      <c r="Q9" s="50">
        <v>685.3</v>
      </c>
      <c r="R9" s="50">
        <v>1121</v>
      </c>
      <c r="S9" s="50">
        <v>1482</v>
      </c>
      <c r="T9" s="50">
        <v>2030</v>
      </c>
      <c r="U9" s="50">
        <v>2512</v>
      </c>
      <c r="V9" s="50">
        <v>3062</v>
      </c>
      <c r="W9" s="50">
        <v>3690</v>
      </c>
      <c r="X9" s="50">
        <v>4659</v>
      </c>
      <c r="Y9" s="50">
        <v>442.1</v>
      </c>
      <c r="Z9" s="50">
        <v>544.4</v>
      </c>
      <c r="AA9" s="50">
        <v>685.3</v>
      </c>
      <c r="AB9" s="50">
        <v>1121</v>
      </c>
      <c r="AC9" s="50">
        <v>1482</v>
      </c>
      <c r="AD9" s="50">
        <v>2030</v>
      </c>
      <c r="AE9" s="50">
        <v>2512</v>
      </c>
      <c r="AF9" s="50">
        <v>3062</v>
      </c>
      <c r="AG9" s="50">
        <v>3690</v>
      </c>
      <c r="AH9" s="50">
        <v>4659</v>
      </c>
      <c r="AJ9" s="33" t="str">
        <f t="shared" si="0"/>
        <v/>
      </c>
      <c r="AK9" s="33" t="str">
        <f t="shared" si="1"/>
        <v/>
      </c>
      <c r="AM9" s="5"/>
      <c r="AN9" s="5"/>
      <c r="AO9" s="33" t="s">
        <v>619</v>
      </c>
      <c r="AP9" s="10"/>
      <c r="AQ9" s="16"/>
      <c r="AR9" s="7"/>
      <c r="AS9" s="7"/>
      <c r="AT9" s="7"/>
      <c r="AU9" s="7"/>
      <c r="AV9" s="7"/>
      <c r="AW9" s="7"/>
      <c r="AX9" s="7"/>
      <c r="AY9" s="7"/>
      <c r="AZ9" s="7"/>
      <c r="BA9" s="7"/>
      <c r="BB9" s="7"/>
      <c r="BC9" s="7"/>
      <c r="BD9" s="7"/>
      <c r="BE9" s="7"/>
      <c r="BF9" s="7"/>
      <c r="BG9" s="7"/>
      <c r="BH9" s="7"/>
    </row>
    <row r="10" spans="1:60" x14ac:dyDescent="0.25">
      <c r="B10" s="79" t="s">
        <v>42</v>
      </c>
      <c r="C10" s="80" t="s">
        <v>3584</v>
      </c>
      <c r="D10" s="50" t="s">
        <v>3083</v>
      </c>
      <c r="E10" s="50">
        <v>90.8</v>
      </c>
      <c r="F10" s="50">
        <v>101.8</v>
      </c>
      <c r="G10" s="50">
        <v>116.2</v>
      </c>
      <c r="H10" s="50">
        <v>157</v>
      </c>
      <c r="I10" s="50">
        <v>188</v>
      </c>
      <c r="J10" s="50">
        <v>232</v>
      </c>
      <c r="K10" s="50">
        <v>268.5</v>
      </c>
      <c r="L10" s="50">
        <v>308.39999999999998</v>
      </c>
      <c r="M10" s="50">
        <v>352.2</v>
      </c>
      <c r="N10" s="50">
        <v>416.7</v>
      </c>
      <c r="O10" s="50">
        <v>90.8</v>
      </c>
      <c r="P10" s="50">
        <v>101.8</v>
      </c>
      <c r="Q10" s="50">
        <v>116.2</v>
      </c>
      <c r="R10" s="50">
        <v>157</v>
      </c>
      <c r="S10" s="50">
        <v>188</v>
      </c>
      <c r="T10" s="50">
        <v>232</v>
      </c>
      <c r="U10" s="50">
        <v>268.5</v>
      </c>
      <c r="V10" s="50">
        <v>308.39999999999998</v>
      </c>
      <c r="W10" s="50">
        <v>352.2</v>
      </c>
      <c r="X10" s="50">
        <v>416.7</v>
      </c>
      <c r="Y10" s="50">
        <v>90.8</v>
      </c>
      <c r="Z10" s="50">
        <v>101.8</v>
      </c>
      <c r="AA10" s="50">
        <v>116.2</v>
      </c>
      <c r="AB10" s="50">
        <v>157</v>
      </c>
      <c r="AC10" s="50">
        <v>188</v>
      </c>
      <c r="AD10" s="50">
        <v>232</v>
      </c>
      <c r="AE10" s="50">
        <v>268.5</v>
      </c>
      <c r="AF10" s="50">
        <v>308.39999999999998</v>
      </c>
      <c r="AG10" s="50">
        <v>352.2</v>
      </c>
      <c r="AH10" s="50">
        <v>416.7</v>
      </c>
      <c r="AJ10" s="33" t="str">
        <f t="shared" si="0"/>
        <v/>
      </c>
      <c r="AK10" s="33" t="str">
        <f t="shared" si="1"/>
        <v/>
      </c>
      <c r="AM10" s="5"/>
      <c r="AN10" s="11"/>
      <c r="AO10" s="33" t="s">
        <v>636</v>
      </c>
      <c r="AP10" s="10"/>
      <c r="AQ10" s="16"/>
      <c r="AR10" s="7"/>
      <c r="AS10" s="7"/>
      <c r="AT10" s="7"/>
      <c r="AU10" s="7"/>
      <c r="AV10" s="7"/>
      <c r="AW10" s="7"/>
      <c r="AX10" s="7"/>
      <c r="AY10" s="7"/>
      <c r="AZ10" s="7"/>
      <c r="BA10" s="7"/>
      <c r="BB10" s="7"/>
      <c r="BC10" s="7"/>
      <c r="BD10" s="7"/>
      <c r="BE10" s="7"/>
      <c r="BF10" s="7"/>
      <c r="BG10" s="7"/>
      <c r="BH10" s="7"/>
    </row>
    <row r="11" spans="1:60" x14ac:dyDescent="0.25">
      <c r="B11" s="79" t="s">
        <v>46</v>
      </c>
      <c r="C11" s="80" t="s">
        <v>3584</v>
      </c>
      <c r="D11" s="50" t="s">
        <v>3084</v>
      </c>
      <c r="E11" s="50">
        <v>698.6</v>
      </c>
      <c r="F11" s="50">
        <v>858.9</v>
      </c>
      <c r="G11" s="50">
        <v>1067</v>
      </c>
      <c r="H11" s="50">
        <v>1632</v>
      </c>
      <c r="I11" s="50">
        <v>2040</v>
      </c>
      <c r="J11" s="50">
        <v>2589</v>
      </c>
      <c r="K11" s="50">
        <v>3022</v>
      </c>
      <c r="L11" s="50">
        <v>3473</v>
      </c>
      <c r="M11" s="50">
        <v>3945</v>
      </c>
      <c r="N11" s="50">
        <v>4606</v>
      </c>
      <c r="O11" s="50">
        <v>698.6</v>
      </c>
      <c r="P11" s="50">
        <v>858.9</v>
      </c>
      <c r="Q11" s="50">
        <v>1067</v>
      </c>
      <c r="R11" s="50">
        <v>1632</v>
      </c>
      <c r="S11" s="50">
        <v>2040</v>
      </c>
      <c r="T11" s="50">
        <v>2589</v>
      </c>
      <c r="U11" s="50">
        <v>3022</v>
      </c>
      <c r="V11" s="50">
        <v>3473</v>
      </c>
      <c r="W11" s="50">
        <v>3945</v>
      </c>
      <c r="X11" s="50">
        <v>4606</v>
      </c>
      <c r="Y11" s="50">
        <v>698.6</v>
      </c>
      <c r="Z11" s="50">
        <v>858.9</v>
      </c>
      <c r="AA11" s="50">
        <v>1067</v>
      </c>
      <c r="AB11" s="50">
        <v>1632</v>
      </c>
      <c r="AC11" s="50">
        <v>2040</v>
      </c>
      <c r="AD11" s="50">
        <v>2589</v>
      </c>
      <c r="AE11" s="50">
        <v>3022</v>
      </c>
      <c r="AF11" s="50">
        <v>3473</v>
      </c>
      <c r="AG11" s="50">
        <v>3945</v>
      </c>
      <c r="AH11" s="50">
        <v>4606</v>
      </c>
      <c r="AJ11" s="33" t="str">
        <f t="shared" si="0"/>
        <v/>
      </c>
      <c r="AK11" s="33" t="str">
        <f t="shared" si="1"/>
        <v/>
      </c>
      <c r="AM11" s="5"/>
      <c r="AN11" s="11"/>
      <c r="AO11" s="33" t="s">
        <v>640</v>
      </c>
      <c r="AP11" s="10"/>
      <c r="AQ11" s="16"/>
      <c r="AR11" s="7"/>
      <c r="AS11" s="7"/>
      <c r="AT11" s="7"/>
      <c r="AU11" s="7"/>
      <c r="AV11" s="7"/>
      <c r="AW11" s="7"/>
      <c r="AX11" s="7"/>
      <c r="AY11" s="7"/>
      <c r="AZ11" s="7"/>
      <c r="BA11" s="7"/>
      <c r="BB11" s="7"/>
      <c r="BC11" s="7"/>
      <c r="BD11" s="7"/>
      <c r="BE11" s="7"/>
      <c r="BF11" s="7"/>
      <c r="BG11" s="7"/>
      <c r="BH11" s="7"/>
    </row>
    <row r="12" spans="1:60" x14ac:dyDescent="0.25">
      <c r="B12" s="79" t="s">
        <v>55</v>
      </c>
      <c r="C12" s="80" t="s">
        <v>3584</v>
      </c>
      <c r="D12" s="50" t="s">
        <v>3085</v>
      </c>
      <c r="E12" s="50">
        <v>968</v>
      </c>
      <c r="F12" s="50">
        <v>1188.9000000000001</v>
      </c>
      <c r="G12" s="50">
        <v>1475</v>
      </c>
      <c r="H12" s="50">
        <v>2250</v>
      </c>
      <c r="I12" s="50">
        <v>2807</v>
      </c>
      <c r="J12" s="50">
        <v>3555</v>
      </c>
      <c r="K12" s="50">
        <v>4143</v>
      </c>
      <c r="L12" s="50">
        <v>4755</v>
      </c>
      <c r="M12" s="50">
        <v>5395</v>
      </c>
      <c r="N12" s="50">
        <v>6287</v>
      </c>
      <c r="O12" s="50">
        <v>968</v>
      </c>
      <c r="P12" s="50">
        <v>1188.9000000000001</v>
      </c>
      <c r="Q12" s="50">
        <v>1475</v>
      </c>
      <c r="R12" s="50">
        <v>2250</v>
      </c>
      <c r="S12" s="50">
        <v>2807</v>
      </c>
      <c r="T12" s="50">
        <v>3555</v>
      </c>
      <c r="U12" s="50">
        <v>4143</v>
      </c>
      <c r="V12" s="50">
        <v>4755</v>
      </c>
      <c r="W12" s="50">
        <v>5395</v>
      </c>
      <c r="X12" s="50">
        <v>6287</v>
      </c>
      <c r="Y12" s="50">
        <v>968</v>
      </c>
      <c r="Z12" s="50">
        <v>1188.9000000000001</v>
      </c>
      <c r="AA12" s="50">
        <v>1475</v>
      </c>
      <c r="AB12" s="50">
        <v>2250</v>
      </c>
      <c r="AC12" s="50">
        <v>2807</v>
      </c>
      <c r="AD12" s="50">
        <v>3555</v>
      </c>
      <c r="AE12" s="50">
        <v>4143</v>
      </c>
      <c r="AF12" s="50">
        <v>4755</v>
      </c>
      <c r="AG12" s="50">
        <v>5395</v>
      </c>
      <c r="AH12" s="50">
        <v>6287</v>
      </c>
      <c r="AJ12" s="33" t="str">
        <f t="shared" si="0"/>
        <v/>
      </c>
      <c r="AK12" s="33" t="str">
        <f t="shared" si="1"/>
        <v/>
      </c>
      <c r="AM12" s="5"/>
      <c r="AN12" s="5"/>
      <c r="AO12" s="33" t="s">
        <v>657</v>
      </c>
      <c r="AP12" s="10"/>
      <c r="AQ12" s="16"/>
      <c r="AR12" s="7"/>
      <c r="AS12" s="7"/>
      <c r="AT12" s="7"/>
      <c r="AU12" s="7"/>
      <c r="AV12" s="7"/>
      <c r="AW12" s="7"/>
      <c r="AX12" s="7"/>
      <c r="AY12" s="7"/>
      <c r="AZ12" s="7"/>
      <c r="BA12" s="7"/>
      <c r="BB12" s="7"/>
      <c r="BC12" s="7"/>
      <c r="BD12" s="7"/>
      <c r="BE12" s="7"/>
      <c r="BF12" s="7"/>
      <c r="BG12" s="7"/>
      <c r="BH12" s="7"/>
    </row>
    <row r="13" spans="1:60" x14ac:dyDescent="0.25">
      <c r="B13" s="79" t="s">
        <v>61</v>
      </c>
      <c r="C13" s="80" t="s">
        <v>3584</v>
      </c>
      <c r="D13" s="50" t="s">
        <v>3086</v>
      </c>
      <c r="E13" s="50">
        <v>176.8</v>
      </c>
      <c r="F13" s="50">
        <v>206.2</v>
      </c>
      <c r="G13" s="50">
        <v>242.4</v>
      </c>
      <c r="H13" s="50">
        <v>333.9</v>
      </c>
      <c r="I13" s="50">
        <v>395.4</v>
      </c>
      <c r="J13" s="50">
        <v>474.2</v>
      </c>
      <c r="K13" s="50">
        <v>533.70000000000005</v>
      </c>
      <c r="L13" s="50">
        <v>593.79999999999995</v>
      </c>
      <c r="M13" s="50">
        <v>655</v>
      </c>
      <c r="N13" s="50">
        <v>738.1</v>
      </c>
      <c r="O13" s="50">
        <v>176.8</v>
      </c>
      <c r="P13" s="50">
        <v>206.2</v>
      </c>
      <c r="Q13" s="50">
        <v>242.4</v>
      </c>
      <c r="R13" s="50">
        <v>333.9</v>
      </c>
      <c r="S13" s="50">
        <v>395.4</v>
      </c>
      <c r="T13" s="50">
        <v>474.2</v>
      </c>
      <c r="U13" s="50">
        <v>533.70000000000005</v>
      </c>
      <c r="V13" s="50">
        <v>593.79999999999995</v>
      </c>
      <c r="W13" s="50">
        <v>655</v>
      </c>
      <c r="X13" s="50">
        <v>738.1</v>
      </c>
      <c r="Y13" s="50">
        <v>176.8</v>
      </c>
      <c r="Z13" s="50">
        <v>206.2</v>
      </c>
      <c r="AA13" s="50">
        <v>242.4</v>
      </c>
      <c r="AB13" s="50">
        <v>333.9</v>
      </c>
      <c r="AC13" s="50">
        <v>395.4</v>
      </c>
      <c r="AD13" s="50">
        <v>474.2</v>
      </c>
      <c r="AE13" s="50">
        <v>533.70000000000005</v>
      </c>
      <c r="AF13" s="50">
        <v>593.79999999999995</v>
      </c>
      <c r="AG13" s="50">
        <v>655</v>
      </c>
      <c r="AH13" s="50">
        <v>738.1</v>
      </c>
      <c r="AJ13" s="33" t="str">
        <f t="shared" si="0"/>
        <v/>
      </c>
      <c r="AK13" s="33" t="str">
        <f t="shared" si="1"/>
        <v/>
      </c>
      <c r="AM13" s="5"/>
      <c r="AN13" s="5"/>
      <c r="AO13" s="33" t="s">
        <v>681</v>
      </c>
      <c r="AP13" s="10"/>
      <c r="AQ13" s="16"/>
      <c r="AR13" s="7"/>
      <c r="AS13" s="7"/>
      <c r="AT13" s="7"/>
      <c r="AU13" s="7"/>
      <c r="AV13" s="7"/>
      <c r="AW13" s="7"/>
      <c r="AX13" s="7"/>
      <c r="AY13" s="7"/>
      <c r="AZ13" s="7"/>
      <c r="BA13" s="7"/>
      <c r="BB13" s="7"/>
      <c r="BC13" s="7"/>
      <c r="BD13" s="7"/>
      <c r="BE13" s="7"/>
      <c r="BF13" s="7"/>
      <c r="BG13" s="7"/>
      <c r="BH13" s="7"/>
    </row>
    <row r="14" spans="1:60" x14ac:dyDescent="0.25">
      <c r="B14" s="79" t="s">
        <v>67</v>
      </c>
      <c r="C14" s="80" t="s">
        <v>3584</v>
      </c>
      <c r="D14" s="50" t="s">
        <v>3087</v>
      </c>
      <c r="E14" s="50">
        <v>703.8</v>
      </c>
      <c r="F14" s="50">
        <v>844.8</v>
      </c>
      <c r="G14" s="50">
        <v>1022</v>
      </c>
      <c r="H14" s="50">
        <v>1480</v>
      </c>
      <c r="I14" s="50">
        <v>1795</v>
      </c>
      <c r="J14" s="50">
        <v>2202</v>
      </c>
      <c r="K14" s="50">
        <v>2512</v>
      </c>
      <c r="L14" s="50">
        <v>2827</v>
      </c>
      <c r="M14" s="50">
        <v>3149</v>
      </c>
      <c r="N14" s="50">
        <v>3588</v>
      </c>
      <c r="O14" s="50">
        <v>703.8</v>
      </c>
      <c r="P14" s="50">
        <v>844.8</v>
      </c>
      <c r="Q14" s="50">
        <v>1022</v>
      </c>
      <c r="R14" s="50">
        <v>1480</v>
      </c>
      <c r="S14" s="50">
        <v>1795</v>
      </c>
      <c r="T14" s="50">
        <v>2202</v>
      </c>
      <c r="U14" s="50">
        <v>2512</v>
      </c>
      <c r="V14" s="50">
        <v>2827</v>
      </c>
      <c r="W14" s="50">
        <v>3149</v>
      </c>
      <c r="X14" s="50">
        <v>3588</v>
      </c>
      <c r="Y14" s="50">
        <v>703.8</v>
      </c>
      <c r="Z14" s="50">
        <v>844.8</v>
      </c>
      <c r="AA14" s="50">
        <v>1022</v>
      </c>
      <c r="AB14" s="50">
        <v>1480</v>
      </c>
      <c r="AC14" s="50">
        <v>1795</v>
      </c>
      <c r="AD14" s="50">
        <v>2202</v>
      </c>
      <c r="AE14" s="50">
        <v>2512</v>
      </c>
      <c r="AF14" s="50">
        <v>2827</v>
      </c>
      <c r="AG14" s="50">
        <v>3149</v>
      </c>
      <c r="AH14" s="50">
        <v>3588</v>
      </c>
      <c r="AJ14" s="33" t="str">
        <f t="shared" si="0"/>
        <v/>
      </c>
      <c r="AK14" s="33" t="str">
        <f t="shared" si="1"/>
        <v/>
      </c>
      <c r="AM14" s="8"/>
      <c r="AN14" s="11"/>
      <c r="AO14" s="33" t="s">
        <v>683</v>
      </c>
      <c r="AP14" s="10"/>
      <c r="AQ14" s="16"/>
      <c r="AR14" s="7"/>
      <c r="AS14" s="7"/>
      <c r="AT14" s="7"/>
      <c r="AU14" s="7"/>
      <c r="AV14" s="7"/>
      <c r="AW14" s="7"/>
      <c r="AX14" s="7"/>
      <c r="AY14" s="7"/>
      <c r="AZ14" s="7"/>
      <c r="BA14" s="7"/>
      <c r="BB14" s="7"/>
      <c r="BC14" s="7"/>
      <c r="BD14" s="7"/>
      <c r="BE14" s="7"/>
      <c r="BF14" s="7"/>
      <c r="BG14" s="7"/>
      <c r="BH14" s="7"/>
    </row>
    <row r="15" spans="1:60" x14ac:dyDescent="0.25">
      <c r="B15" s="79" t="s">
        <v>73</v>
      </c>
      <c r="C15" s="80" t="s">
        <v>3584</v>
      </c>
      <c r="D15" s="80" t="s">
        <v>3559</v>
      </c>
      <c r="E15" s="50">
        <v>58.4</v>
      </c>
      <c r="F15" s="50">
        <v>75</v>
      </c>
      <c r="G15" s="50">
        <v>97.6</v>
      </c>
      <c r="H15" s="50">
        <v>163.4</v>
      </c>
      <c r="I15" s="50">
        <v>214.3</v>
      </c>
      <c r="J15" s="50">
        <v>286.2</v>
      </c>
      <c r="K15" s="50">
        <v>345.3</v>
      </c>
      <c r="L15" s="50">
        <v>408.9</v>
      </c>
      <c r="M15" s="50">
        <v>477.4</v>
      </c>
      <c r="N15" s="50">
        <v>576.20000000000005</v>
      </c>
      <c r="O15" s="50">
        <v>58.4</v>
      </c>
      <c r="P15" s="50">
        <v>75</v>
      </c>
      <c r="Q15" s="50">
        <v>97.6</v>
      </c>
      <c r="R15" s="50">
        <v>163.4</v>
      </c>
      <c r="S15" s="50">
        <v>214.3</v>
      </c>
      <c r="T15" s="50">
        <v>286.2</v>
      </c>
      <c r="U15" s="50">
        <v>345.3</v>
      </c>
      <c r="V15" s="50">
        <v>408.9</v>
      </c>
      <c r="W15" s="50">
        <v>477.4</v>
      </c>
      <c r="X15" s="50">
        <v>576.20000000000005</v>
      </c>
      <c r="Y15" s="50">
        <v>58.4</v>
      </c>
      <c r="Z15" s="50">
        <v>75</v>
      </c>
      <c r="AA15" s="50">
        <v>97.6</v>
      </c>
      <c r="AB15" s="50">
        <v>163.4</v>
      </c>
      <c r="AC15" s="50">
        <v>214.3</v>
      </c>
      <c r="AD15" s="50">
        <v>286.2</v>
      </c>
      <c r="AE15" s="50">
        <v>345.3</v>
      </c>
      <c r="AF15" s="50">
        <v>408.9</v>
      </c>
      <c r="AG15" s="50">
        <v>477.4</v>
      </c>
      <c r="AH15" s="50">
        <v>576.20000000000005</v>
      </c>
      <c r="AJ15" s="33" t="str">
        <f t="shared" si="0"/>
        <v/>
      </c>
      <c r="AK15" s="33" t="str">
        <f t="shared" si="1"/>
        <v/>
      </c>
      <c r="AM15" s="8"/>
      <c r="AN15" s="11"/>
      <c r="AO15" s="33" t="s">
        <v>729</v>
      </c>
      <c r="AP15" s="10"/>
      <c r="AQ15" s="16"/>
      <c r="AR15" s="7"/>
      <c r="AS15" s="7"/>
      <c r="AT15" s="7"/>
      <c r="AU15" s="7"/>
      <c r="AV15" s="7"/>
      <c r="AW15" s="7"/>
      <c r="AX15" s="7"/>
      <c r="AY15" s="7"/>
      <c r="AZ15" s="7"/>
      <c r="BA15" s="7"/>
      <c r="BB15" s="7"/>
      <c r="BC15" s="7"/>
      <c r="BD15" s="7"/>
      <c r="BE15" s="7"/>
      <c r="BF15" s="7"/>
      <c r="BG15" s="7"/>
      <c r="BH15" s="7"/>
    </row>
    <row r="16" spans="1:60" x14ac:dyDescent="0.25">
      <c r="B16" s="79" t="s">
        <v>76</v>
      </c>
      <c r="C16" s="80" t="s">
        <v>3584</v>
      </c>
      <c r="D16" s="80" t="s">
        <v>3560</v>
      </c>
      <c r="E16" s="50">
        <v>44.9</v>
      </c>
      <c r="F16" s="50">
        <v>47.6</v>
      </c>
      <c r="G16" s="50">
        <v>50.7</v>
      </c>
      <c r="H16" s="50">
        <v>58.4</v>
      </c>
      <c r="I16" s="50">
        <v>63.4</v>
      </c>
      <c r="J16" s="50">
        <v>69.599999999999994</v>
      </c>
      <c r="K16" s="50">
        <v>74.2</v>
      </c>
      <c r="L16" s="50">
        <v>78.8</v>
      </c>
      <c r="M16" s="50">
        <v>83.4</v>
      </c>
      <c r="N16" s="50">
        <v>89.6</v>
      </c>
      <c r="O16" s="50">
        <v>44.9</v>
      </c>
      <c r="P16" s="50">
        <v>47.6</v>
      </c>
      <c r="Q16" s="50">
        <v>50.7</v>
      </c>
      <c r="R16" s="50">
        <v>58.4</v>
      </c>
      <c r="S16" s="50">
        <v>63.4</v>
      </c>
      <c r="T16" s="50">
        <v>69.599999999999994</v>
      </c>
      <c r="U16" s="50">
        <v>74.2</v>
      </c>
      <c r="V16" s="50">
        <v>78.8</v>
      </c>
      <c r="W16" s="50">
        <v>83.4</v>
      </c>
      <c r="X16" s="50">
        <v>89.6</v>
      </c>
      <c r="Y16" s="50">
        <v>44.9</v>
      </c>
      <c r="Z16" s="50">
        <v>47.6</v>
      </c>
      <c r="AA16" s="50">
        <v>50.7</v>
      </c>
      <c r="AB16" s="50">
        <v>58.4</v>
      </c>
      <c r="AC16" s="50">
        <v>63.4</v>
      </c>
      <c r="AD16" s="50">
        <v>69.599999999999994</v>
      </c>
      <c r="AE16" s="50">
        <v>74.2</v>
      </c>
      <c r="AF16" s="50">
        <v>78.8</v>
      </c>
      <c r="AG16" s="50">
        <v>83.4</v>
      </c>
      <c r="AH16" s="50">
        <v>89.6</v>
      </c>
      <c r="AJ16" s="33" t="str">
        <f t="shared" si="0"/>
        <v/>
      </c>
      <c r="AK16" s="33" t="str">
        <f t="shared" si="1"/>
        <v/>
      </c>
      <c r="AM16" s="9"/>
      <c r="AN16" s="5"/>
      <c r="AO16" s="33" t="s">
        <v>989</v>
      </c>
      <c r="AP16" s="10"/>
      <c r="AQ16" s="16"/>
      <c r="AR16" s="7"/>
      <c r="AS16" s="7"/>
      <c r="AT16" s="7"/>
      <c r="AU16" s="7"/>
      <c r="AV16" s="7"/>
      <c r="AW16" s="7"/>
      <c r="AX16" s="7"/>
      <c r="AY16" s="7"/>
      <c r="AZ16" s="7"/>
      <c r="BA16" s="7"/>
      <c r="BB16" s="7"/>
      <c r="BC16" s="7"/>
      <c r="BD16" s="7"/>
      <c r="BE16" s="7"/>
      <c r="BF16" s="7"/>
      <c r="BG16" s="7"/>
      <c r="BH16" s="7"/>
    </row>
    <row r="17" spans="2:60" x14ac:dyDescent="0.25">
      <c r="B17" s="79" t="s">
        <v>78</v>
      </c>
      <c r="C17" s="80" t="s">
        <v>3584</v>
      </c>
      <c r="D17" s="80" t="s">
        <v>3561</v>
      </c>
      <c r="E17" s="50">
        <v>221.2</v>
      </c>
      <c r="F17" s="50">
        <v>272.10000000000002</v>
      </c>
      <c r="G17" s="50">
        <v>335.2</v>
      </c>
      <c r="H17" s="50">
        <v>490.6</v>
      </c>
      <c r="I17" s="50">
        <v>590.6</v>
      </c>
      <c r="J17" s="50">
        <v>712.7</v>
      </c>
      <c r="K17" s="50">
        <v>800.5</v>
      </c>
      <c r="L17" s="50">
        <v>885.5</v>
      </c>
      <c r="M17" s="50">
        <v>968.3</v>
      </c>
      <c r="N17" s="50">
        <v>1075</v>
      </c>
      <c r="O17" s="50">
        <v>221.2</v>
      </c>
      <c r="P17" s="50">
        <v>272.10000000000002</v>
      </c>
      <c r="Q17" s="50">
        <v>335.2</v>
      </c>
      <c r="R17" s="50">
        <v>490.6</v>
      </c>
      <c r="S17" s="50">
        <v>590.6</v>
      </c>
      <c r="T17" s="50">
        <v>712.7</v>
      </c>
      <c r="U17" s="50">
        <v>800.5</v>
      </c>
      <c r="V17" s="50">
        <v>885.5</v>
      </c>
      <c r="W17" s="50">
        <v>968.3</v>
      </c>
      <c r="X17" s="50">
        <v>1075</v>
      </c>
      <c r="Y17" s="50">
        <v>221.2</v>
      </c>
      <c r="Z17" s="50">
        <v>272.10000000000002</v>
      </c>
      <c r="AA17" s="50">
        <v>335.2</v>
      </c>
      <c r="AB17" s="50">
        <v>490.6</v>
      </c>
      <c r="AC17" s="50">
        <v>590.6</v>
      </c>
      <c r="AD17" s="50">
        <v>712.7</v>
      </c>
      <c r="AE17" s="50">
        <v>800.5</v>
      </c>
      <c r="AF17" s="50">
        <v>885.5</v>
      </c>
      <c r="AG17" s="50">
        <v>968.3</v>
      </c>
      <c r="AH17" s="50">
        <v>1075</v>
      </c>
      <c r="AJ17" s="33" t="str">
        <f t="shared" si="0"/>
        <v/>
      </c>
      <c r="AK17" s="33" t="str">
        <f t="shared" si="1"/>
        <v/>
      </c>
      <c r="AM17" s="5"/>
      <c r="AN17" s="5"/>
      <c r="AO17" s="33" t="s">
        <v>1097</v>
      </c>
      <c r="AP17" s="10"/>
      <c r="AQ17" s="16"/>
      <c r="AR17" s="7"/>
      <c r="AS17" s="7"/>
      <c r="AT17" s="7"/>
      <c r="AU17" s="7"/>
      <c r="AV17" s="7"/>
      <c r="AW17" s="7"/>
      <c r="AX17" s="7"/>
      <c r="AY17" s="7"/>
      <c r="AZ17" s="7"/>
      <c r="BA17" s="7"/>
      <c r="BB17" s="7"/>
      <c r="BC17" s="7"/>
      <c r="BD17" s="7"/>
      <c r="BE17" s="7"/>
      <c r="BF17" s="7"/>
      <c r="BG17" s="7"/>
      <c r="BH17" s="7"/>
    </row>
    <row r="18" spans="2:60" x14ac:dyDescent="0.25">
      <c r="B18" s="79" t="s">
        <v>81</v>
      </c>
      <c r="C18" s="80" t="s">
        <v>3584</v>
      </c>
      <c r="D18" s="80" t="s">
        <v>3562</v>
      </c>
      <c r="E18" s="50">
        <v>38.1</v>
      </c>
      <c r="F18" s="50">
        <v>45.2</v>
      </c>
      <c r="G18" s="50">
        <v>54.5</v>
      </c>
      <c r="H18" s="50">
        <v>80.5</v>
      </c>
      <c r="I18" s="50">
        <v>99.9</v>
      </c>
      <c r="J18" s="50">
        <v>127</v>
      </c>
      <c r="K18" s="50">
        <v>149.1</v>
      </c>
      <c r="L18" s="50">
        <v>172.9</v>
      </c>
      <c r="M18" s="50">
        <v>198.6</v>
      </c>
      <c r="N18" s="50">
        <v>235.7</v>
      </c>
      <c r="O18" s="50">
        <v>38.1</v>
      </c>
      <c r="P18" s="50">
        <v>45.2</v>
      </c>
      <c r="Q18" s="50">
        <v>54.5</v>
      </c>
      <c r="R18" s="50">
        <v>80.5</v>
      </c>
      <c r="S18" s="50">
        <v>99.9</v>
      </c>
      <c r="T18" s="50">
        <v>127</v>
      </c>
      <c r="U18" s="50">
        <v>149.1</v>
      </c>
      <c r="V18" s="50">
        <v>172.9</v>
      </c>
      <c r="W18" s="50">
        <v>198.6</v>
      </c>
      <c r="X18" s="50">
        <v>235.7</v>
      </c>
      <c r="Y18" s="50">
        <v>38.1</v>
      </c>
      <c r="Z18" s="50">
        <v>45.2</v>
      </c>
      <c r="AA18" s="50">
        <v>54.5</v>
      </c>
      <c r="AB18" s="50">
        <v>80.5</v>
      </c>
      <c r="AC18" s="50">
        <v>99.9</v>
      </c>
      <c r="AD18" s="50">
        <v>127</v>
      </c>
      <c r="AE18" s="50">
        <v>149.1</v>
      </c>
      <c r="AF18" s="50">
        <v>172.9</v>
      </c>
      <c r="AG18" s="50">
        <v>198.6</v>
      </c>
      <c r="AH18" s="50">
        <v>235.7</v>
      </c>
      <c r="AJ18" s="33" t="str">
        <f t="shared" si="0"/>
        <v/>
      </c>
      <c r="AK18" s="33" t="str">
        <f t="shared" si="1"/>
        <v/>
      </c>
      <c r="AM18" s="5"/>
      <c r="AN18" s="11"/>
      <c r="AO18" s="33" t="s">
        <v>1110</v>
      </c>
      <c r="AP18" s="10"/>
      <c r="AQ18" s="16"/>
      <c r="AR18" s="7"/>
      <c r="AS18" s="7"/>
      <c r="AT18" s="7"/>
      <c r="AU18" s="7"/>
      <c r="AV18" s="7"/>
      <c r="AW18" s="7"/>
      <c r="AX18" s="7"/>
      <c r="AY18" s="7"/>
      <c r="AZ18" s="7"/>
      <c r="BA18" s="7"/>
      <c r="BB18" s="7"/>
      <c r="BC18" s="7"/>
      <c r="BD18" s="7"/>
      <c r="BE18" s="7"/>
      <c r="BF18" s="7"/>
      <c r="BG18" s="7"/>
      <c r="BH18" s="7"/>
    </row>
    <row r="19" spans="2:60" x14ac:dyDescent="0.25">
      <c r="B19" s="79" t="s">
        <v>85</v>
      </c>
      <c r="C19" s="80" t="s">
        <v>3584</v>
      </c>
      <c r="D19" s="80" t="s">
        <v>3563</v>
      </c>
      <c r="E19" s="50">
        <v>17</v>
      </c>
      <c r="F19" s="50">
        <v>23.6</v>
      </c>
      <c r="G19" s="50">
        <v>33.4</v>
      </c>
      <c r="H19" s="50">
        <v>65.7</v>
      </c>
      <c r="I19" s="50">
        <v>93.4</v>
      </c>
      <c r="J19" s="50">
        <v>136</v>
      </c>
      <c r="K19" s="50">
        <v>173.2</v>
      </c>
      <c r="L19" s="50">
        <v>215.3</v>
      </c>
      <c r="M19" s="50">
        <v>262.7</v>
      </c>
      <c r="N19" s="50">
        <v>334.3</v>
      </c>
      <c r="O19" s="50">
        <v>17</v>
      </c>
      <c r="P19" s="50">
        <v>23.6</v>
      </c>
      <c r="Q19" s="50">
        <v>33.4</v>
      </c>
      <c r="R19" s="50">
        <v>65.7</v>
      </c>
      <c r="S19" s="50">
        <v>93.4</v>
      </c>
      <c r="T19" s="50">
        <v>136</v>
      </c>
      <c r="U19" s="50">
        <v>173.2</v>
      </c>
      <c r="V19" s="50">
        <v>215.3</v>
      </c>
      <c r="W19" s="50">
        <v>262.7</v>
      </c>
      <c r="X19" s="50">
        <v>334.3</v>
      </c>
      <c r="Y19" s="50">
        <v>17</v>
      </c>
      <c r="Z19" s="50">
        <v>23.6</v>
      </c>
      <c r="AA19" s="50">
        <v>33.4</v>
      </c>
      <c r="AB19" s="50">
        <v>65.7</v>
      </c>
      <c r="AC19" s="50">
        <v>93.4</v>
      </c>
      <c r="AD19" s="50">
        <v>136</v>
      </c>
      <c r="AE19" s="50">
        <v>173.2</v>
      </c>
      <c r="AF19" s="50">
        <v>215.3</v>
      </c>
      <c r="AG19" s="50">
        <v>262.7</v>
      </c>
      <c r="AH19" s="50">
        <v>334.3</v>
      </c>
      <c r="AJ19" s="33" t="str">
        <f t="shared" si="0"/>
        <v/>
      </c>
      <c r="AK19" s="33" t="str">
        <f t="shared" si="1"/>
        <v/>
      </c>
      <c r="AM19" s="5"/>
      <c r="AN19" s="11"/>
      <c r="AO19" s="33" t="s">
        <v>1120</v>
      </c>
      <c r="AP19" s="10"/>
      <c r="AQ19" s="16"/>
      <c r="AR19" s="7"/>
      <c r="AS19" s="7"/>
      <c r="AT19" s="7"/>
      <c r="AU19" s="7"/>
      <c r="AV19" s="7"/>
      <c r="AW19" s="7"/>
      <c r="AX19" s="7"/>
      <c r="AY19" s="7"/>
      <c r="AZ19" s="7"/>
      <c r="BA19" s="7"/>
      <c r="BB19" s="7"/>
      <c r="BC19" s="7"/>
      <c r="BD19" s="7"/>
      <c r="BE19" s="7"/>
      <c r="BF19" s="7"/>
      <c r="BG19" s="7"/>
      <c r="BH19" s="7"/>
    </row>
    <row r="20" spans="2:60" x14ac:dyDescent="0.25">
      <c r="B20" s="79" t="s">
        <v>88</v>
      </c>
      <c r="C20" s="80" t="s">
        <v>3584</v>
      </c>
      <c r="D20" s="80" t="s">
        <v>3564</v>
      </c>
      <c r="E20" s="50">
        <v>84.4</v>
      </c>
      <c r="F20" s="50">
        <v>96</v>
      </c>
      <c r="G20" s="50">
        <v>111.1</v>
      </c>
      <c r="H20" s="50">
        <v>152.9</v>
      </c>
      <c r="I20" s="50">
        <v>184.2</v>
      </c>
      <c r="J20" s="50">
        <v>227.8</v>
      </c>
      <c r="K20" s="50">
        <v>263.5</v>
      </c>
      <c r="L20" s="50">
        <v>302</v>
      </c>
      <c r="M20" s="50">
        <v>343.7</v>
      </c>
      <c r="N20" s="50">
        <v>404.5</v>
      </c>
      <c r="O20" s="50">
        <v>84.4</v>
      </c>
      <c r="P20" s="50">
        <v>96</v>
      </c>
      <c r="Q20" s="50">
        <v>111.1</v>
      </c>
      <c r="R20" s="50">
        <v>152.9</v>
      </c>
      <c r="S20" s="50">
        <v>184.2</v>
      </c>
      <c r="T20" s="50">
        <v>227.8</v>
      </c>
      <c r="U20" s="50">
        <v>263.5</v>
      </c>
      <c r="V20" s="50">
        <v>302</v>
      </c>
      <c r="W20" s="50">
        <v>343.7</v>
      </c>
      <c r="X20" s="50">
        <v>404.5</v>
      </c>
      <c r="Y20" s="50">
        <v>84.4</v>
      </c>
      <c r="Z20" s="50">
        <v>96</v>
      </c>
      <c r="AA20" s="50">
        <v>111.1</v>
      </c>
      <c r="AB20" s="50">
        <v>152.9</v>
      </c>
      <c r="AC20" s="50">
        <v>184.2</v>
      </c>
      <c r="AD20" s="50">
        <v>227.8</v>
      </c>
      <c r="AE20" s="50">
        <v>263.5</v>
      </c>
      <c r="AF20" s="50">
        <v>302</v>
      </c>
      <c r="AG20" s="50">
        <v>343.7</v>
      </c>
      <c r="AH20" s="50">
        <v>404.5</v>
      </c>
      <c r="AJ20" s="33" t="str">
        <f t="shared" si="0"/>
        <v/>
      </c>
      <c r="AK20" s="33" t="str">
        <f t="shared" si="1"/>
        <v/>
      </c>
      <c r="AM20" s="5"/>
      <c r="AN20" s="5"/>
      <c r="AO20" s="33" t="s">
        <v>1206</v>
      </c>
      <c r="AP20" s="10"/>
      <c r="AQ20" s="16"/>
      <c r="AR20" s="7"/>
      <c r="AS20" s="7"/>
      <c r="AT20" s="7"/>
      <c r="AU20" s="7"/>
      <c r="AV20" s="7"/>
      <c r="AW20" s="7"/>
      <c r="AX20" s="7"/>
      <c r="AY20" s="7"/>
      <c r="AZ20" s="7"/>
      <c r="BA20" s="7"/>
      <c r="BB20" s="7"/>
      <c r="BC20" s="7"/>
      <c r="BD20" s="7"/>
      <c r="BE20" s="7"/>
      <c r="BF20" s="7"/>
      <c r="BG20" s="7"/>
      <c r="BH20" s="7"/>
    </row>
    <row r="21" spans="2:60" x14ac:dyDescent="0.25">
      <c r="B21" s="79" t="s">
        <v>90</v>
      </c>
      <c r="C21" s="80" t="s">
        <v>3584</v>
      </c>
      <c r="D21" s="80" t="s">
        <v>3565</v>
      </c>
      <c r="E21" s="50">
        <v>64.099999999999994</v>
      </c>
      <c r="F21" s="50">
        <v>74</v>
      </c>
      <c r="G21" s="50">
        <v>86.5</v>
      </c>
      <c r="H21" s="50">
        <v>119.6</v>
      </c>
      <c r="I21" s="50">
        <v>143</v>
      </c>
      <c r="J21" s="50">
        <v>174.3</v>
      </c>
      <c r="K21" s="50">
        <v>198.9</v>
      </c>
      <c r="L21" s="50">
        <v>224.5</v>
      </c>
      <c r="M21" s="50">
        <v>251.5</v>
      </c>
      <c r="N21" s="50">
        <v>289.39999999999998</v>
      </c>
      <c r="O21" s="50">
        <v>64.099999999999994</v>
      </c>
      <c r="P21" s="50">
        <v>74</v>
      </c>
      <c r="Q21" s="50">
        <v>86.5</v>
      </c>
      <c r="R21" s="50">
        <v>119.6</v>
      </c>
      <c r="S21" s="50">
        <v>143</v>
      </c>
      <c r="T21" s="50">
        <v>174.3</v>
      </c>
      <c r="U21" s="50">
        <v>198.9</v>
      </c>
      <c r="V21" s="50">
        <v>224.5</v>
      </c>
      <c r="W21" s="50">
        <v>251.5</v>
      </c>
      <c r="X21" s="50">
        <v>289.39999999999998</v>
      </c>
      <c r="Y21" s="50">
        <v>64.099999999999994</v>
      </c>
      <c r="Z21" s="50">
        <v>74</v>
      </c>
      <c r="AA21" s="50">
        <v>86.5</v>
      </c>
      <c r="AB21" s="50">
        <v>119.6</v>
      </c>
      <c r="AC21" s="50">
        <v>143</v>
      </c>
      <c r="AD21" s="50">
        <v>174.3</v>
      </c>
      <c r="AE21" s="50">
        <v>198.9</v>
      </c>
      <c r="AF21" s="50">
        <v>224.5</v>
      </c>
      <c r="AG21" s="50">
        <v>251.5</v>
      </c>
      <c r="AH21" s="50">
        <v>289.39999999999998</v>
      </c>
      <c r="AJ21" s="33" t="str">
        <f t="shared" si="0"/>
        <v/>
      </c>
      <c r="AK21" s="33" t="str">
        <f t="shared" si="1"/>
        <v/>
      </c>
      <c r="AM21" s="5"/>
      <c r="AN21" s="5"/>
      <c r="AO21" s="33" t="s">
        <v>1314</v>
      </c>
      <c r="AP21" s="10"/>
      <c r="AQ21" s="16"/>
      <c r="AR21" s="7"/>
      <c r="AS21" s="7"/>
      <c r="AT21" s="7"/>
      <c r="AU21" s="7"/>
      <c r="AV21" s="7"/>
      <c r="AW21" s="7"/>
      <c r="AX21" s="7"/>
      <c r="AY21" s="7"/>
      <c r="AZ21" s="7"/>
      <c r="BA21" s="7"/>
      <c r="BB21" s="7"/>
      <c r="BC21" s="7"/>
      <c r="BD21" s="7"/>
      <c r="BE21" s="7"/>
      <c r="BF21" s="7"/>
      <c r="BG21" s="7"/>
      <c r="BH21" s="7"/>
    </row>
    <row r="22" spans="2:60" x14ac:dyDescent="0.25">
      <c r="B22" s="79" t="s">
        <v>93</v>
      </c>
      <c r="C22" s="80" t="s">
        <v>3584</v>
      </c>
      <c r="D22" s="80" t="s">
        <v>3566</v>
      </c>
      <c r="E22" s="50">
        <v>42.1</v>
      </c>
      <c r="F22" s="50">
        <v>49.2</v>
      </c>
      <c r="G22" s="50">
        <v>58.5</v>
      </c>
      <c r="H22" s="50">
        <v>83.8</v>
      </c>
      <c r="I22" s="50">
        <v>102.5</v>
      </c>
      <c r="J22" s="50">
        <v>128.4</v>
      </c>
      <c r="K22" s="50">
        <v>149.30000000000001</v>
      </c>
      <c r="L22" s="50">
        <v>171.6</v>
      </c>
      <c r="M22" s="50">
        <v>195.7</v>
      </c>
      <c r="N22" s="50">
        <v>230.3</v>
      </c>
      <c r="O22" s="50">
        <v>42.1</v>
      </c>
      <c r="P22" s="50">
        <v>49.2</v>
      </c>
      <c r="Q22" s="50">
        <v>58.5</v>
      </c>
      <c r="R22" s="50">
        <v>83.8</v>
      </c>
      <c r="S22" s="50">
        <v>102.5</v>
      </c>
      <c r="T22" s="50">
        <v>128.4</v>
      </c>
      <c r="U22" s="50">
        <v>149.30000000000001</v>
      </c>
      <c r="V22" s="50">
        <v>171.6</v>
      </c>
      <c r="W22" s="50">
        <v>195.7</v>
      </c>
      <c r="X22" s="50">
        <v>230.3</v>
      </c>
      <c r="Y22" s="50">
        <v>42.1</v>
      </c>
      <c r="Z22" s="50">
        <v>49.2</v>
      </c>
      <c r="AA22" s="50">
        <v>58.5</v>
      </c>
      <c r="AB22" s="50">
        <v>83.8</v>
      </c>
      <c r="AC22" s="50">
        <v>102.5</v>
      </c>
      <c r="AD22" s="50">
        <v>128.4</v>
      </c>
      <c r="AE22" s="50">
        <v>149.30000000000001</v>
      </c>
      <c r="AF22" s="50">
        <v>171.6</v>
      </c>
      <c r="AG22" s="50">
        <v>195.7</v>
      </c>
      <c r="AH22" s="50">
        <v>230.3</v>
      </c>
      <c r="AJ22" s="33" t="str">
        <f t="shared" si="0"/>
        <v/>
      </c>
      <c r="AK22" s="33" t="str">
        <f t="shared" si="1"/>
        <v/>
      </c>
      <c r="AM22" s="5"/>
      <c r="AN22" s="11"/>
      <c r="AO22" s="33" t="s">
        <v>1478</v>
      </c>
      <c r="AP22" s="10"/>
      <c r="AQ22" s="16"/>
      <c r="AR22" s="7"/>
      <c r="AS22" s="7"/>
      <c r="AT22" s="7"/>
      <c r="AU22" s="7"/>
      <c r="AV22" s="7"/>
      <c r="AW22" s="7"/>
      <c r="AX22" s="7"/>
      <c r="AY22" s="7"/>
      <c r="AZ22" s="7"/>
      <c r="BA22" s="7"/>
      <c r="BB22" s="7"/>
      <c r="BC22" s="7"/>
      <c r="BD22" s="7"/>
      <c r="BE22" s="7"/>
      <c r="BF22" s="7"/>
      <c r="BG22" s="7"/>
      <c r="BH22" s="7"/>
    </row>
    <row r="23" spans="2:60" x14ac:dyDescent="0.25">
      <c r="B23" s="79" t="s">
        <v>96</v>
      </c>
      <c r="C23" s="80" t="s">
        <v>3584</v>
      </c>
      <c r="D23" s="80" t="s">
        <v>3567</v>
      </c>
      <c r="E23" s="50">
        <v>28.7</v>
      </c>
      <c r="F23" s="50">
        <v>32.799999999999997</v>
      </c>
      <c r="G23" s="50">
        <v>37.6</v>
      </c>
      <c r="H23" s="50">
        <v>48.8</v>
      </c>
      <c r="I23" s="50">
        <v>55.7</v>
      </c>
      <c r="J23" s="50">
        <v>64</v>
      </c>
      <c r="K23" s="50">
        <v>69.900000000000006</v>
      </c>
      <c r="L23" s="50">
        <v>75.599999999999994</v>
      </c>
      <c r="M23" s="50">
        <v>81.099999999999994</v>
      </c>
      <c r="N23" s="50">
        <v>88.3</v>
      </c>
      <c r="O23" s="50">
        <v>28.7</v>
      </c>
      <c r="P23" s="50">
        <v>32.799999999999997</v>
      </c>
      <c r="Q23" s="50">
        <v>37.6</v>
      </c>
      <c r="R23" s="50">
        <v>48.8</v>
      </c>
      <c r="S23" s="50">
        <v>55.7</v>
      </c>
      <c r="T23" s="50">
        <v>64</v>
      </c>
      <c r="U23" s="50">
        <v>69.900000000000006</v>
      </c>
      <c r="V23" s="50">
        <v>75.599999999999994</v>
      </c>
      <c r="W23" s="50">
        <v>81.099999999999994</v>
      </c>
      <c r="X23" s="50">
        <v>88.3</v>
      </c>
      <c r="Y23" s="50">
        <v>28.7</v>
      </c>
      <c r="Z23" s="50">
        <v>32.799999999999997</v>
      </c>
      <c r="AA23" s="50">
        <v>37.6</v>
      </c>
      <c r="AB23" s="50">
        <v>48.8</v>
      </c>
      <c r="AC23" s="50">
        <v>55.7</v>
      </c>
      <c r="AD23" s="50">
        <v>64</v>
      </c>
      <c r="AE23" s="50">
        <v>69.900000000000006</v>
      </c>
      <c r="AF23" s="50">
        <v>75.599999999999994</v>
      </c>
      <c r="AG23" s="50">
        <v>81.099999999999994</v>
      </c>
      <c r="AH23" s="50">
        <v>88.3</v>
      </c>
      <c r="AJ23" s="33" t="str">
        <f t="shared" si="0"/>
        <v/>
      </c>
      <c r="AK23" s="33" t="str">
        <f t="shared" si="1"/>
        <v/>
      </c>
      <c r="AM23" s="5"/>
      <c r="AN23" s="11"/>
      <c r="AO23" s="33" t="s">
        <v>1494</v>
      </c>
      <c r="AP23" s="10"/>
      <c r="AQ23" s="16"/>
      <c r="AR23" s="7"/>
      <c r="AS23" s="7"/>
      <c r="AT23" s="7"/>
      <c r="AU23" s="7"/>
      <c r="AV23" s="7"/>
      <c r="AW23" s="7"/>
      <c r="AX23" s="7"/>
      <c r="AY23" s="7"/>
      <c r="AZ23" s="7"/>
      <c r="BA23" s="7"/>
      <c r="BB23" s="7"/>
      <c r="BC23" s="7"/>
      <c r="BD23" s="7"/>
      <c r="BE23" s="7"/>
      <c r="BF23" s="7"/>
      <c r="BG23" s="7"/>
      <c r="BH23" s="7"/>
    </row>
    <row r="24" spans="2:60" x14ac:dyDescent="0.25">
      <c r="B24" s="79" t="s">
        <v>98</v>
      </c>
      <c r="C24" s="80" t="s">
        <v>3584</v>
      </c>
      <c r="D24" s="80" t="s">
        <v>3568</v>
      </c>
      <c r="E24" s="50">
        <v>33.700000000000003</v>
      </c>
      <c r="F24" s="50">
        <v>38.1</v>
      </c>
      <c r="G24" s="50">
        <v>43.2</v>
      </c>
      <c r="H24" s="50">
        <v>54.3</v>
      </c>
      <c r="I24" s="50">
        <v>60.8</v>
      </c>
      <c r="J24" s="50">
        <v>68.2</v>
      </c>
      <c r="K24" s="50">
        <v>73.3</v>
      </c>
      <c r="L24" s="50">
        <v>78.099999999999994</v>
      </c>
      <c r="M24" s="50">
        <v>82.6</v>
      </c>
      <c r="N24" s="50">
        <v>88.2</v>
      </c>
      <c r="O24" s="50">
        <v>33.700000000000003</v>
      </c>
      <c r="P24" s="50">
        <v>38.1</v>
      </c>
      <c r="Q24" s="50">
        <v>43.2</v>
      </c>
      <c r="R24" s="50">
        <v>54.3</v>
      </c>
      <c r="S24" s="50">
        <v>60.8</v>
      </c>
      <c r="T24" s="50">
        <v>68.2</v>
      </c>
      <c r="U24" s="50">
        <v>73.3</v>
      </c>
      <c r="V24" s="50">
        <v>78.099999999999994</v>
      </c>
      <c r="W24" s="50">
        <v>82.6</v>
      </c>
      <c r="X24" s="50">
        <v>88.2</v>
      </c>
      <c r="Y24" s="50">
        <v>33.700000000000003</v>
      </c>
      <c r="Z24" s="50">
        <v>38.1</v>
      </c>
      <c r="AA24" s="50">
        <v>43.2</v>
      </c>
      <c r="AB24" s="50">
        <v>54.3</v>
      </c>
      <c r="AC24" s="50">
        <v>60.8</v>
      </c>
      <c r="AD24" s="50">
        <v>68.2</v>
      </c>
      <c r="AE24" s="50">
        <v>73.3</v>
      </c>
      <c r="AF24" s="50">
        <v>78.099999999999994</v>
      </c>
      <c r="AG24" s="50">
        <v>82.6</v>
      </c>
      <c r="AH24" s="50">
        <v>88.2</v>
      </c>
      <c r="AJ24" s="33" t="str">
        <f t="shared" si="0"/>
        <v/>
      </c>
      <c r="AK24" s="33" t="str">
        <f t="shared" si="1"/>
        <v/>
      </c>
      <c r="AM24" s="5"/>
      <c r="AN24" s="5"/>
      <c r="AO24" s="33" t="s">
        <v>1504</v>
      </c>
      <c r="AP24" s="10"/>
      <c r="AQ24" s="16"/>
      <c r="AR24" s="7"/>
      <c r="AS24" s="7"/>
      <c r="AT24" s="7"/>
      <c r="AU24" s="7"/>
      <c r="AV24" s="7"/>
      <c r="AW24" s="7"/>
      <c r="AX24" s="7"/>
      <c r="AY24" s="7"/>
      <c r="AZ24" s="7"/>
      <c r="BA24" s="7"/>
      <c r="BB24" s="7"/>
      <c r="BC24" s="7"/>
      <c r="BD24" s="7"/>
      <c r="BE24" s="7"/>
      <c r="BF24" s="7"/>
      <c r="BG24" s="7"/>
      <c r="BH24" s="7"/>
    </row>
    <row r="25" spans="2:60" x14ac:dyDescent="0.25">
      <c r="B25" s="79" t="s">
        <v>101</v>
      </c>
      <c r="C25" s="80" t="s">
        <v>3584</v>
      </c>
      <c r="D25" s="80" t="s">
        <v>3569</v>
      </c>
      <c r="E25" s="50">
        <v>16.5</v>
      </c>
      <c r="F25" s="50">
        <v>19.5</v>
      </c>
      <c r="G25" s="50">
        <v>23</v>
      </c>
      <c r="H25" s="50">
        <v>30.8</v>
      </c>
      <c r="I25" s="50">
        <v>35.5</v>
      </c>
      <c r="J25" s="50">
        <v>40.9</v>
      </c>
      <c r="K25" s="50">
        <v>44.5</v>
      </c>
      <c r="L25" s="50">
        <v>47.9</v>
      </c>
      <c r="M25" s="50">
        <v>51.1</v>
      </c>
      <c r="N25" s="50">
        <v>55.1</v>
      </c>
      <c r="O25" s="50">
        <v>16.5</v>
      </c>
      <c r="P25" s="50">
        <v>19.5</v>
      </c>
      <c r="Q25" s="50">
        <v>23</v>
      </c>
      <c r="R25" s="50">
        <v>30.8</v>
      </c>
      <c r="S25" s="50">
        <v>35.5</v>
      </c>
      <c r="T25" s="50">
        <v>40.9</v>
      </c>
      <c r="U25" s="50">
        <v>44.5</v>
      </c>
      <c r="V25" s="50">
        <v>47.9</v>
      </c>
      <c r="W25" s="50">
        <v>51.1</v>
      </c>
      <c r="X25" s="50">
        <v>55.1</v>
      </c>
      <c r="Y25" s="50">
        <v>16.5</v>
      </c>
      <c r="Z25" s="50">
        <v>19.5</v>
      </c>
      <c r="AA25" s="50">
        <v>23</v>
      </c>
      <c r="AB25" s="50">
        <v>30.8</v>
      </c>
      <c r="AC25" s="50">
        <v>35.5</v>
      </c>
      <c r="AD25" s="50">
        <v>40.9</v>
      </c>
      <c r="AE25" s="50">
        <v>44.5</v>
      </c>
      <c r="AF25" s="50">
        <v>47.9</v>
      </c>
      <c r="AG25" s="50">
        <v>51.1</v>
      </c>
      <c r="AH25" s="50">
        <v>55.1</v>
      </c>
      <c r="AJ25" s="33" t="str">
        <f t="shared" si="0"/>
        <v/>
      </c>
      <c r="AK25" s="33" t="str">
        <f t="shared" si="1"/>
        <v/>
      </c>
      <c r="AM25" s="5"/>
      <c r="AN25" s="5"/>
      <c r="AO25" s="33" t="s">
        <v>1568</v>
      </c>
      <c r="AP25" s="10"/>
      <c r="AQ25" s="16"/>
      <c r="AR25" s="7"/>
      <c r="AS25" s="7"/>
      <c r="AT25" s="7"/>
      <c r="AU25" s="7"/>
      <c r="AV25" s="7"/>
      <c r="AW25" s="7"/>
      <c r="AX25" s="7"/>
      <c r="AY25" s="7"/>
      <c r="AZ25" s="7"/>
      <c r="BA25" s="7"/>
      <c r="BB25" s="7"/>
      <c r="BC25" s="7"/>
      <c r="BD25" s="7"/>
      <c r="BE25" s="7"/>
      <c r="BF25" s="7"/>
      <c r="BG25" s="7"/>
      <c r="BH25" s="7"/>
    </row>
    <row r="26" spans="2:60" x14ac:dyDescent="0.25">
      <c r="B26" s="79" t="s">
        <v>103</v>
      </c>
      <c r="C26" s="80" t="s">
        <v>3584</v>
      </c>
      <c r="D26" s="80" t="s">
        <v>3570</v>
      </c>
      <c r="E26" s="50">
        <v>66.900000000000006</v>
      </c>
      <c r="F26" s="50">
        <v>79</v>
      </c>
      <c r="G26" s="50">
        <v>93.6</v>
      </c>
      <c r="H26" s="50">
        <v>129</v>
      </c>
      <c r="I26" s="50">
        <v>151.5</v>
      </c>
      <c r="J26" s="50">
        <v>179</v>
      </c>
      <c r="K26" s="50">
        <v>198.8</v>
      </c>
      <c r="L26" s="50">
        <v>218.1</v>
      </c>
      <c r="M26" s="50">
        <v>237.1</v>
      </c>
      <c r="N26" s="50">
        <v>261.8</v>
      </c>
      <c r="O26" s="50">
        <v>66.900000000000006</v>
      </c>
      <c r="P26" s="50">
        <v>79</v>
      </c>
      <c r="Q26" s="50">
        <v>93.6</v>
      </c>
      <c r="R26" s="50">
        <v>129</v>
      </c>
      <c r="S26" s="50">
        <v>151.5</v>
      </c>
      <c r="T26" s="50">
        <v>179</v>
      </c>
      <c r="U26" s="50">
        <v>198.8</v>
      </c>
      <c r="V26" s="50">
        <v>218.1</v>
      </c>
      <c r="W26" s="50">
        <v>237.1</v>
      </c>
      <c r="X26" s="50">
        <v>261.8</v>
      </c>
      <c r="Y26" s="50">
        <v>66.900000000000006</v>
      </c>
      <c r="Z26" s="50">
        <v>79</v>
      </c>
      <c r="AA26" s="50">
        <v>93.6</v>
      </c>
      <c r="AB26" s="50">
        <v>129</v>
      </c>
      <c r="AC26" s="50">
        <v>151.5</v>
      </c>
      <c r="AD26" s="50">
        <v>179</v>
      </c>
      <c r="AE26" s="50">
        <v>198.8</v>
      </c>
      <c r="AF26" s="50">
        <v>218.1</v>
      </c>
      <c r="AG26" s="50">
        <v>237.1</v>
      </c>
      <c r="AH26" s="50">
        <v>261.8</v>
      </c>
      <c r="AJ26" s="33" t="str">
        <f t="shared" si="0"/>
        <v/>
      </c>
      <c r="AK26" s="33" t="str">
        <f t="shared" si="1"/>
        <v/>
      </c>
      <c r="AM26" s="5"/>
      <c r="AN26" s="11"/>
      <c r="AO26" s="33" t="s">
        <v>1618</v>
      </c>
      <c r="AP26" s="10"/>
      <c r="AQ26" s="16"/>
      <c r="AR26" s="7"/>
      <c r="AS26" s="7"/>
      <c r="AT26" s="7"/>
      <c r="AU26" s="7"/>
      <c r="AV26" s="7"/>
      <c r="AW26" s="7"/>
      <c r="AX26" s="7"/>
      <c r="AY26" s="7"/>
      <c r="AZ26" s="7"/>
      <c r="BA26" s="7"/>
      <c r="BB26" s="7"/>
      <c r="BC26" s="7"/>
      <c r="BD26" s="7"/>
      <c r="BE26" s="7"/>
      <c r="BF26" s="7"/>
      <c r="BG26" s="7"/>
      <c r="BH26" s="7"/>
    </row>
    <row r="27" spans="2:60" x14ac:dyDescent="0.25">
      <c r="B27" s="79" t="s">
        <v>106</v>
      </c>
      <c r="C27" s="80" t="s">
        <v>3584</v>
      </c>
      <c r="D27" s="80" t="s">
        <v>3571</v>
      </c>
      <c r="E27" s="50">
        <v>64.7</v>
      </c>
      <c r="F27" s="50">
        <v>73.900000000000006</v>
      </c>
      <c r="G27" s="50">
        <v>85.6</v>
      </c>
      <c r="H27" s="50">
        <v>117.7</v>
      </c>
      <c r="I27" s="50">
        <v>141.30000000000001</v>
      </c>
      <c r="J27" s="50">
        <v>173.7</v>
      </c>
      <c r="K27" s="50">
        <v>199.9</v>
      </c>
      <c r="L27" s="50">
        <v>227.9</v>
      </c>
      <c r="M27" s="50">
        <v>257.89999999999998</v>
      </c>
      <c r="N27" s="50">
        <v>301.2</v>
      </c>
      <c r="O27" s="50">
        <v>64.7</v>
      </c>
      <c r="P27" s="50">
        <v>73.900000000000006</v>
      </c>
      <c r="Q27" s="50">
        <v>85.6</v>
      </c>
      <c r="R27" s="50">
        <v>117.7</v>
      </c>
      <c r="S27" s="50">
        <v>141.30000000000001</v>
      </c>
      <c r="T27" s="50">
        <v>173.7</v>
      </c>
      <c r="U27" s="50">
        <v>199.9</v>
      </c>
      <c r="V27" s="50">
        <v>227.9</v>
      </c>
      <c r="W27" s="50">
        <v>257.89999999999998</v>
      </c>
      <c r="X27" s="50">
        <v>301.2</v>
      </c>
      <c r="Y27" s="50">
        <v>64.7</v>
      </c>
      <c r="Z27" s="50">
        <v>73.900000000000006</v>
      </c>
      <c r="AA27" s="50">
        <v>85.6</v>
      </c>
      <c r="AB27" s="50">
        <v>117.7</v>
      </c>
      <c r="AC27" s="50">
        <v>141.30000000000001</v>
      </c>
      <c r="AD27" s="50">
        <v>173.7</v>
      </c>
      <c r="AE27" s="50">
        <v>199.9</v>
      </c>
      <c r="AF27" s="50">
        <v>227.9</v>
      </c>
      <c r="AG27" s="50">
        <v>257.89999999999998</v>
      </c>
      <c r="AH27" s="50">
        <v>301.2</v>
      </c>
      <c r="AJ27" s="33" t="str">
        <f t="shared" si="0"/>
        <v/>
      </c>
      <c r="AK27" s="33" t="str">
        <f t="shared" si="1"/>
        <v/>
      </c>
      <c r="AM27" s="5"/>
      <c r="AN27" s="11"/>
      <c r="AO27" s="33" t="s">
        <v>1711</v>
      </c>
      <c r="AP27" s="10"/>
      <c r="AQ27" s="16"/>
      <c r="AR27" s="7"/>
      <c r="AS27" s="7"/>
      <c r="AT27" s="7"/>
      <c r="AU27" s="7"/>
      <c r="AV27" s="7"/>
      <c r="AW27" s="7"/>
      <c r="AX27" s="7"/>
      <c r="AY27" s="7"/>
      <c r="AZ27" s="7"/>
      <c r="BA27" s="7"/>
      <c r="BB27" s="7"/>
      <c r="BC27" s="7"/>
      <c r="BD27" s="7"/>
      <c r="BE27" s="7"/>
      <c r="BF27" s="7"/>
      <c r="BG27" s="7"/>
      <c r="BH27" s="7"/>
    </row>
    <row r="28" spans="2:60" x14ac:dyDescent="0.25">
      <c r="B28" s="79" t="s">
        <v>108</v>
      </c>
      <c r="C28" s="80" t="s">
        <v>3584</v>
      </c>
      <c r="D28" s="80" t="s">
        <v>3572</v>
      </c>
      <c r="E28" s="50">
        <v>30.7</v>
      </c>
      <c r="F28" s="50">
        <v>35.799999999999997</v>
      </c>
      <c r="G28" s="50">
        <v>42</v>
      </c>
      <c r="H28" s="50">
        <v>57.7</v>
      </c>
      <c r="I28" s="50">
        <v>68.2</v>
      </c>
      <c r="J28" s="50">
        <v>81.599999999999994</v>
      </c>
      <c r="K28" s="50">
        <v>91.8</v>
      </c>
      <c r="L28" s="50">
        <v>102</v>
      </c>
      <c r="M28" s="50">
        <v>112.5</v>
      </c>
      <c r="N28" s="50">
        <v>126.6</v>
      </c>
      <c r="O28" s="50">
        <v>30.7</v>
      </c>
      <c r="P28" s="50">
        <v>35.799999999999997</v>
      </c>
      <c r="Q28" s="50">
        <v>42</v>
      </c>
      <c r="R28" s="50">
        <v>57.7</v>
      </c>
      <c r="S28" s="50">
        <v>68.2</v>
      </c>
      <c r="T28" s="50">
        <v>81.599999999999994</v>
      </c>
      <c r="U28" s="50">
        <v>91.8</v>
      </c>
      <c r="V28" s="50">
        <v>102</v>
      </c>
      <c r="W28" s="50">
        <v>112.5</v>
      </c>
      <c r="X28" s="50">
        <v>126.6</v>
      </c>
      <c r="Y28" s="50">
        <v>30.7</v>
      </c>
      <c r="Z28" s="50">
        <v>35.799999999999997</v>
      </c>
      <c r="AA28" s="50">
        <v>42</v>
      </c>
      <c r="AB28" s="50">
        <v>57.7</v>
      </c>
      <c r="AC28" s="50">
        <v>68.2</v>
      </c>
      <c r="AD28" s="50">
        <v>81.599999999999994</v>
      </c>
      <c r="AE28" s="50">
        <v>91.8</v>
      </c>
      <c r="AF28" s="50">
        <v>102</v>
      </c>
      <c r="AG28" s="50">
        <v>112.5</v>
      </c>
      <c r="AH28" s="50">
        <v>126.6</v>
      </c>
      <c r="AJ28" s="33" t="str">
        <f t="shared" si="0"/>
        <v/>
      </c>
      <c r="AK28" s="33" t="str">
        <f t="shared" si="1"/>
        <v/>
      </c>
      <c r="AM28" s="5"/>
      <c r="AN28" s="5"/>
      <c r="AO28" s="33" t="s">
        <v>1818</v>
      </c>
      <c r="AP28" s="10"/>
      <c r="AQ28" s="16"/>
      <c r="AR28" s="7"/>
      <c r="AS28" s="7"/>
      <c r="AT28" s="7"/>
      <c r="AU28" s="7"/>
      <c r="AV28" s="7"/>
      <c r="AW28" s="7"/>
      <c r="AX28" s="7"/>
      <c r="AY28" s="7"/>
      <c r="AZ28" s="7"/>
      <c r="BA28" s="7"/>
      <c r="BB28" s="7"/>
      <c r="BC28" s="7"/>
      <c r="BD28" s="7"/>
      <c r="BE28" s="7"/>
      <c r="BF28" s="7"/>
      <c r="BG28" s="7"/>
      <c r="BH28" s="7"/>
    </row>
    <row r="29" spans="2:60" x14ac:dyDescent="0.25">
      <c r="B29" s="79" t="s">
        <v>110</v>
      </c>
      <c r="C29" s="80" t="s">
        <v>3584</v>
      </c>
      <c r="D29" s="80" t="s">
        <v>3573</v>
      </c>
      <c r="E29" s="50">
        <v>34.1</v>
      </c>
      <c r="F29" s="50">
        <v>38.200000000000003</v>
      </c>
      <c r="G29" s="50">
        <v>43</v>
      </c>
      <c r="H29" s="50">
        <v>54</v>
      </c>
      <c r="I29" s="50">
        <v>60.7</v>
      </c>
      <c r="J29" s="50">
        <v>68.5</v>
      </c>
      <c r="K29" s="50">
        <v>74</v>
      </c>
      <c r="L29" s="50">
        <v>79.3</v>
      </c>
      <c r="M29" s="50">
        <v>84.4</v>
      </c>
      <c r="N29" s="50">
        <v>91</v>
      </c>
      <c r="O29" s="50">
        <v>34.1</v>
      </c>
      <c r="P29" s="50">
        <v>38.200000000000003</v>
      </c>
      <c r="Q29" s="50">
        <v>43</v>
      </c>
      <c r="R29" s="50">
        <v>54</v>
      </c>
      <c r="S29" s="50">
        <v>60.7</v>
      </c>
      <c r="T29" s="50">
        <v>68.5</v>
      </c>
      <c r="U29" s="50">
        <v>74</v>
      </c>
      <c r="V29" s="50">
        <v>79.3</v>
      </c>
      <c r="W29" s="50">
        <v>84.4</v>
      </c>
      <c r="X29" s="50">
        <v>91</v>
      </c>
      <c r="Y29" s="50">
        <v>34.1</v>
      </c>
      <c r="Z29" s="50">
        <v>38.200000000000003</v>
      </c>
      <c r="AA29" s="50">
        <v>43</v>
      </c>
      <c r="AB29" s="50">
        <v>54</v>
      </c>
      <c r="AC29" s="50">
        <v>60.7</v>
      </c>
      <c r="AD29" s="50">
        <v>68.5</v>
      </c>
      <c r="AE29" s="50">
        <v>74</v>
      </c>
      <c r="AF29" s="50">
        <v>79.3</v>
      </c>
      <c r="AG29" s="50">
        <v>84.4</v>
      </c>
      <c r="AH29" s="50">
        <v>91</v>
      </c>
      <c r="AJ29" s="33" t="str">
        <f t="shared" si="0"/>
        <v/>
      </c>
      <c r="AK29" s="33" t="str">
        <f t="shared" si="1"/>
        <v/>
      </c>
      <c r="AM29" s="5"/>
      <c r="AN29" s="5"/>
      <c r="AO29" s="33" t="s">
        <v>1955</v>
      </c>
      <c r="AP29" s="10"/>
      <c r="AQ29" s="16"/>
      <c r="AR29" s="7"/>
      <c r="AS29" s="7"/>
      <c r="AT29" s="7"/>
      <c r="AU29" s="7"/>
      <c r="AV29" s="7"/>
      <c r="AW29" s="7"/>
      <c r="AX29" s="7"/>
      <c r="AY29" s="7"/>
      <c r="AZ29" s="7"/>
      <c r="BA29" s="7"/>
      <c r="BB29" s="7"/>
      <c r="BC29" s="7"/>
      <c r="BD29" s="7"/>
      <c r="BE29" s="7"/>
      <c r="BF29" s="7"/>
      <c r="BG29" s="7"/>
      <c r="BH29" s="7"/>
    </row>
    <row r="30" spans="2:60" x14ac:dyDescent="0.25">
      <c r="B30" s="79" t="s">
        <v>113</v>
      </c>
      <c r="C30" s="80" t="s">
        <v>3584</v>
      </c>
      <c r="D30" s="80" t="s">
        <v>3574</v>
      </c>
      <c r="E30" s="50">
        <v>53.8</v>
      </c>
      <c r="F30" s="50">
        <v>67.599999999999994</v>
      </c>
      <c r="G30" s="50">
        <v>84.8</v>
      </c>
      <c r="H30" s="50">
        <v>127.1</v>
      </c>
      <c r="I30" s="50">
        <v>154</v>
      </c>
      <c r="J30" s="50">
        <v>186.4</v>
      </c>
      <c r="K30" s="50">
        <v>209.2</v>
      </c>
      <c r="L30" s="50">
        <v>231</v>
      </c>
      <c r="M30" s="50">
        <v>251.9</v>
      </c>
      <c r="N30" s="50">
        <v>278.39999999999998</v>
      </c>
      <c r="O30" s="50">
        <v>53.8</v>
      </c>
      <c r="P30" s="50">
        <v>67.599999999999994</v>
      </c>
      <c r="Q30" s="50">
        <v>84.8</v>
      </c>
      <c r="R30" s="50">
        <v>127.1</v>
      </c>
      <c r="S30" s="50">
        <v>154</v>
      </c>
      <c r="T30" s="50">
        <v>186.4</v>
      </c>
      <c r="U30" s="50">
        <v>209.2</v>
      </c>
      <c r="V30" s="50">
        <v>231</v>
      </c>
      <c r="W30" s="50">
        <v>251.9</v>
      </c>
      <c r="X30" s="50">
        <v>278.39999999999998</v>
      </c>
      <c r="Y30" s="50">
        <v>53.8</v>
      </c>
      <c r="Z30" s="50">
        <v>67.599999999999994</v>
      </c>
      <c r="AA30" s="50">
        <v>84.8</v>
      </c>
      <c r="AB30" s="50">
        <v>127.1</v>
      </c>
      <c r="AC30" s="50">
        <v>154</v>
      </c>
      <c r="AD30" s="50">
        <v>186.4</v>
      </c>
      <c r="AE30" s="50">
        <v>209.2</v>
      </c>
      <c r="AF30" s="50">
        <v>231</v>
      </c>
      <c r="AG30" s="50">
        <v>251.9</v>
      </c>
      <c r="AH30" s="50">
        <v>278.39999999999998</v>
      </c>
      <c r="AJ30" s="33" t="str">
        <f t="shared" si="0"/>
        <v/>
      </c>
      <c r="AK30" s="33" t="str">
        <f t="shared" si="1"/>
        <v/>
      </c>
      <c r="AM30" s="5"/>
      <c r="AN30" s="11"/>
      <c r="AO30" s="33" t="s">
        <v>2006</v>
      </c>
      <c r="AP30" s="10"/>
      <c r="AQ30" s="16"/>
      <c r="AR30" s="7"/>
      <c r="AS30" s="7"/>
      <c r="AT30" s="7"/>
      <c r="AU30" s="7"/>
      <c r="AV30" s="7"/>
      <c r="AW30" s="7"/>
      <c r="AX30" s="7"/>
      <c r="AY30" s="7"/>
      <c r="AZ30" s="7"/>
      <c r="BA30" s="7"/>
      <c r="BB30" s="7"/>
      <c r="BC30" s="7"/>
      <c r="BD30" s="7"/>
      <c r="BE30" s="7"/>
      <c r="BF30" s="7"/>
      <c r="BG30" s="7"/>
      <c r="BH30" s="7"/>
    </row>
    <row r="31" spans="2:60" x14ac:dyDescent="0.25">
      <c r="B31" s="79" t="s">
        <v>115</v>
      </c>
      <c r="C31" s="80" t="s">
        <v>3584</v>
      </c>
      <c r="D31" s="80" t="s">
        <v>3575</v>
      </c>
      <c r="E31" s="50">
        <v>100.8</v>
      </c>
      <c r="F31" s="50">
        <v>121.6</v>
      </c>
      <c r="G31" s="50">
        <v>147.6</v>
      </c>
      <c r="H31" s="50">
        <v>215</v>
      </c>
      <c r="I31" s="50">
        <v>261.2</v>
      </c>
      <c r="J31" s="50">
        <v>320.89999999999998</v>
      </c>
      <c r="K31" s="50">
        <v>366.3</v>
      </c>
      <c r="L31" s="50">
        <v>412.3</v>
      </c>
      <c r="M31" s="50">
        <v>459.2</v>
      </c>
      <c r="N31" s="50">
        <v>522.9</v>
      </c>
      <c r="O31" s="50">
        <v>100.8</v>
      </c>
      <c r="P31" s="50">
        <v>121.6</v>
      </c>
      <c r="Q31" s="50">
        <v>147.6</v>
      </c>
      <c r="R31" s="50">
        <v>215</v>
      </c>
      <c r="S31" s="50">
        <v>261.2</v>
      </c>
      <c r="T31" s="50">
        <v>320.89999999999998</v>
      </c>
      <c r="U31" s="50">
        <v>366.3</v>
      </c>
      <c r="V31" s="50">
        <v>412.3</v>
      </c>
      <c r="W31" s="50">
        <v>459.2</v>
      </c>
      <c r="X31" s="50">
        <v>522.9</v>
      </c>
      <c r="Y31" s="50">
        <v>100.8</v>
      </c>
      <c r="Z31" s="50">
        <v>121.6</v>
      </c>
      <c r="AA31" s="50">
        <v>147.6</v>
      </c>
      <c r="AB31" s="50">
        <v>215</v>
      </c>
      <c r="AC31" s="50">
        <v>261.2</v>
      </c>
      <c r="AD31" s="50">
        <v>320.89999999999998</v>
      </c>
      <c r="AE31" s="50">
        <v>366.3</v>
      </c>
      <c r="AF31" s="50">
        <v>412.3</v>
      </c>
      <c r="AG31" s="50">
        <v>459.2</v>
      </c>
      <c r="AH31" s="50">
        <v>522.9</v>
      </c>
      <c r="AJ31" s="33" t="str">
        <f t="shared" si="0"/>
        <v/>
      </c>
      <c r="AK31" s="33" t="str">
        <f t="shared" si="1"/>
        <v/>
      </c>
      <c r="AM31" s="5"/>
      <c r="AN31" s="11"/>
      <c r="AO31" s="33" t="s">
        <v>2008</v>
      </c>
      <c r="AP31" s="10"/>
      <c r="AQ31" s="16"/>
      <c r="AR31" s="7"/>
      <c r="AS31" s="7"/>
      <c r="AT31" s="7"/>
      <c r="AU31" s="7"/>
      <c r="AV31" s="7"/>
      <c r="AW31" s="7"/>
      <c r="AX31" s="7"/>
      <c r="AY31" s="7"/>
      <c r="AZ31" s="7"/>
      <c r="BA31" s="7"/>
      <c r="BB31" s="7"/>
      <c r="BC31" s="7"/>
      <c r="BD31" s="7"/>
      <c r="BE31" s="7"/>
      <c r="BF31" s="7"/>
      <c r="BG31" s="7"/>
      <c r="BH31" s="7"/>
    </row>
    <row r="32" spans="2:60" x14ac:dyDescent="0.25">
      <c r="B32" s="79" t="s">
        <v>117</v>
      </c>
      <c r="C32" s="80" t="s">
        <v>3584</v>
      </c>
      <c r="D32" s="80" t="s">
        <v>3576</v>
      </c>
      <c r="E32" s="50">
        <v>17.5</v>
      </c>
      <c r="F32" s="50">
        <v>19.899999999999999</v>
      </c>
      <c r="G32" s="50">
        <v>22.7</v>
      </c>
      <c r="H32" s="50">
        <v>30</v>
      </c>
      <c r="I32" s="50">
        <v>35</v>
      </c>
      <c r="J32" s="50">
        <v>41.5</v>
      </c>
      <c r="K32" s="50">
        <v>46.5</v>
      </c>
      <c r="L32" s="50">
        <v>51.6</v>
      </c>
      <c r="M32" s="50">
        <v>56.9</v>
      </c>
      <c r="N32" s="50">
        <v>64.2</v>
      </c>
      <c r="O32" s="50">
        <v>17.5</v>
      </c>
      <c r="P32" s="50">
        <v>19.899999999999999</v>
      </c>
      <c r="Q32" s="50">
        <v>22.7</v>
      </c>
      <c r="R32" s="50">
        <v>30</v>
      </c>
      <c r="S32" s="50">
        <v>35</v>
      </c>
      <c r="T32" s="50">
        <v>41.5</v>
      </c>
      <c r="U32" s="50">
        <v>46.5</v>
      </c>
      <c r="V32" s="50">
        <v>51.6</v>
      </c>
      <c r="W32" s="50">
        <v>56.9</v>
      </c>
      <c r="X32" s="50">
        <v>64.2</v>
      </c>
      <c r="Y32" s="50">
        <v>17.5</v>
      </c>
      <c r="Z32" s="50">
        <v>19.899999999999999</v>
      </c>
      <c r="AA32" s="50">
        <v>22.7</v>
      </c>
      <c r="AB32" s="50">
        <v>30</v>
      </c>
      <c r="AC32" s="50">
        <v>35</v>
      </c>
      <c r="AD32" s="50">
        <v>41.5</v>
      </c>
      <c r="AE32" s="50">
        <v>46.5</v>
      </c>
      <c r="AF32" s="50">
        <v>51.6</v>
      </c>
      <c r="AG32" s="50">
        <v>56.9</v>
      </c>
      <c r="AH32" s="50">
        <v>64.2</v>
      </c>
      <c r="AJ32" s="33" t="str">
        <f t="shared" si="0"/>
        <v/>
      </c>
      <c r="AK32" s="33" t="str">
        <f t="shared" si="1"/>
        <v/>
      </c>
      <c r="AM32" s="5"/>
      <c r="AN32" s="5"/>
      <c r="AO32" s="33" t="s">
        <v>2010</v>
      </c>
      <c r="AP32" s="10"/>
      <c r="AQ32" s="16"/>
      <c r="AR32" s="7"/>
      <c r="AS32" s="7"/>
      <c r="AT32" s="7"/>
      <c r="AU32" s="7"/>
      <c r="AV32" s="7"/>
      <c r="AW32" s="7"/>
      <c r="AX32" s="7"/>
      <c r="AY32" s="7"/>
      <c r="AZ32" s="7"/>
      <c r="BA32" s="7"/>
      <c r="BB32" s="7"/>
      <c r="BC32" s="7"/>
      <c r="BD32" s="7"/>
      <c r="BE32" s="7"/>
      <c r="BF32" s="7"/>
      <c r="BG32" s="7"/>
      <c r="BH32" s="7"/>
    </row>
    <row r="33" spans="2:60" x14ac:dyDescent="0.25">
      <c r="B33" s="79" t="s">
        <v>119</v>
      </c>
      <c r="C33" s="80" t="s">
        <v>3584</v>
      </c>
      <c r="D33" s="80" t="s">
        <v>3577</v>
      </c>
      <c r="E33" s="50">
        <v>76.3</v>
      </c>
      <c r="F33" s="50">
        <v>103.1</v>
      </c>
      <c r="G33" s="50">
        <v>140</v>
      </c>
      <c r="H33" s="50">
        <v>246.8</v>
      </c>
      <c r="I33" s="50">
        <v>326.8</v>
      </c>
      <c r="J33" s="50">
        <v>435.6</v>
      </c>
      <c r="K33" s="50">
        <v>521.29999999999995</v>
      </c>
      <c r="L33" s="50">
        <v>610</v>
      </c>
      <c r="M33" s="50">
        <v>702</v>
      </c>
      <c r="N33" s="50">
        <v>828.6</v>
      </c>
      <c r="O33" s="50">
        <v>76.3</v>
      </c>
      <c r="P33" s="50">
        <v>103.1</v>
      </c>
      <c r="Q33" s="50">
        <v>140</v>
      </c>
      <c r="R33" s="50">
        <v>246.8</v>
      </c>
      <c r="S33" s="50">
        <v>326.8</v>
      </c>
      <c r="T33" s="50">
        <v>435.6</v>
      </c>
      <c r="U33" s="50">
        <v>521.29999999999995</v>
      </c>
      <c r="V33" s="50">
        <v>610</v>
      </c>
      <c r="W33" s="50">
        <v>702</v>
      </c>
      <c r="X33" s="50">
        <v>828.6</v>
      </c>
      <c r="Y33" s="50">
        <v>76.3</v>
      </c>
      <c r="Z33" s="50">
        <v>103.1</v>
      </c>
      <c r="AA33" s="50">
        <v>140</v>
      </c>
      <c r="AB33" s="50">
        <v>246.8</v>
      </c>
      <c r="AC33" s="50">
        <v>326.8</v>
      </c>
      <c r="AD33" s="50">
        <v>435.6</v>
      </c>
      <c r="AE33" s="50">
        <v>521.29999999999995</v>
      </c>
      <c r="AF33" s="50">
        <v>610</v>
      </c>
      <c r="AG33" s="50">
        <v>702</v>
      </c>
      <c r="AH33" s="50">
        <v>828.6</v>
      </c>
      <c r="AJ33" s="33" t="str">
        <f t="shared" si="0"/>
        <v/>
      </c>
      <c r="AK33" s="33" t="str">
        <f t="shared" si="1"/>
        <v/>
      </c>
      <c r="AM33" s="5"/>
      <c r="AN33" s="5"/>
      <c r="AO33" s="33" t="s">
        <v>2050</v>
      </c>
      <c r="AP33" s="10"/>
      <c r="AQ33" s="16"/>
      <c r="AR33" s="7"/>
      <c r="AS33" s="7"/>
      <c r="AT33" s="7"/>
      <c r="AU33" s="7"/>
      <c r="AV33" s="7"/>
      <c r="AW33" s="7"/>
      <c r="AX33" s="7"/>
      <c r="AY33" s="7"/>
      <c r="AZ33" s="7"/>
      <c r="BA33" s="7"/>
      <c r="BB33" s="7"/>
      <c r="BC33" s="7"/>
      <c r="BD33" s="7"/>
      <c r="BE33" s="7"/>
      <c r="BF33" s="7"/>
      <c r="BG33" s="7"/>
      <c r="BH33" s="7"/>
    </row>
    <row r="34" spans="2:60" x14ac:dyDescent="0.25">
      <c r="B34" s="79" t="s">
        <v>123</v>
      </c>
      <c r="C34" s="80" t="s">
        <v>3584</v>
      </c>
      <c r="D34" s="80" t="s">
        <v>3578</v>
      </c>
      <c r="E34" s="50">
        <v>35.799999999999997</v>
      </c>
      <c r="F34" s="50">
        <v>44.9</v>
      </c>
      <c r="G34" s="50">
        <v>56.8</v>
      </c>
      <c r="H34" s="50">
        <v>89</v>
      </c>
      <c r="I34" s="50">
        <v>111.7</v>
      </c>
      <c r="J34" s="50">
        <v>141.80000000000001</v>
      </c>
      <c r="K34" s="50">
        <v>164.9</v>
      </c>
      <c r="L34" s="50">
        <v>188.7</v>
      </c>
      <c r="M34" s="50">
        <v>213.1</v>
      </c>
      <c r="N34" s="50">
        <v>246.5</v>
      </c>
      <c r="O34" s="50">
        <v>35.799999999999997</v>
      </c>
      <c r="P34" s="50">
        <v>44.9</v>
      </c>
      <c r="Q34" s="50">
        <v>56.8</v>
      </c>
      <c r="R34" s="50">
        <v>89</v>
      </c>
      <c r="S34" s="50">
        <v>111.7</v>
      </c>
      <c r="T34" s="50">
        <v>141.80000000000001</v>
      </c>
      <c r="U34" s="50">
        <v>164.9</v>
      </c>
      <c r="V34" s="50">
        <v>188.7</v>
      </c>
      <c r="W34" s="50">
        <v>213.1</v>
      </c>
      <c r="X34" s="50">
        <v>246.5</v>
      </c>
      <c r="Y34" s="50">
        <v>35.799999999999997</v>
      </c>
      <c r="Z34" s="50">
        <v>44.9</v>
      </c>
      <c r="AA34" s="50">
        <v>56.8</v>
      </c>
      <c r="AB34" s="50">
        <v>89</v>
      </c>
      <c r="AC34" s="50">
        <v>111.7</v>
      </c>
      <c r="AD34" s="50">
        <v>141.80000000000001</v>
      </c>
      <c r="AE34" s="50">
        <v>164.9</v>
      </c>
      <c r="AF34" s="50">
        <v>188.7</v>
      </c>
      <c r="AG34" s="50">
        <v>213.1</v>
      </c>
      <c r="AH34" s="50">
        <v>246.5</v>
      </c>
      <c r="AJ34" s="33" t="str">
        <f t="shared" si="0"/>
        <v/>
      </c>
      <c r="AK34" s="33" t="str">
        <f t="shared" si="1"/>
        <v/>
      </c>
      <c r="AM34" s="5"/>
      <c r="AN34" s="11"/>
      <c r="AO34" s="33" t="s">
        <v>2227</v>
      </c>
      <c r="AP34" s="10"/>
      <c r="AQ34" s="16"/>
      <c r="AR34" s="7"/>
      <c r="AS34" s="7"/>
      <c r="AT34" s="7"/>
      <c r="AU34" s="7"/>
      <c r="AV34" s="7"/>
      <c r="AW34" s="7"/>
      <c r="AX34" s="7"/>
      <c r="AY34" s="7"/>
      <c r="AZ34" s="7"/>
      <c r="BA34" s="7"/>
      <c r="BB34" s="7"/>
      <c r="BC34" s="7"/>
      <c r="BD34" s="7"/>
      <c r="BE34" s="7"/>
      <c r="BF34" s="7"/>
      <c r="BG34" s="7"/>
      <c r="BH34" s="7"/>
    </row>
    <row r="35" spans="2:60" x14ac:dyDescent="0.25">
      <c r="B35" s="79" t="s">
        <v>125</v>
      </c>
      <c r="C35" s="80" t="s">
        <v>3584</v>
      </c>
      <c r="D35" s="80" t="s">
        <v>3579</v>
      </c>
      <c r="E35" s="50">
        <v>180.7</v>
      </c>
      <c r="F35" s="50">
        <v>244.4</v>
      </c>
      <c r="G35" s="50">
        <v>330</v>
      </c>
      <c r="H35" s="50">
        <v>563.20000000000005</v>
      </c>
      <c r="I35" s="50">
        <v>725.6</v>
      </c>
      <c r="J35" s="50">
        <v>933</v>
      </c>
      <c r="K35" s="50">
        <v>1087</v>
      </c>
      <c r="L35" s="50">
        <v>1238</v>
      </c>
      <c r="M35" s="50">
        <v>1387</v>
      </c>
      <c r="N35" s="50">
        <v>1582</v>
      </c>
      <c r="O35" s="50">
        <v>180.7</v>
      </c>
      <c r="P35" s="50">
        <v>244.4</v>
      </c>
      <c r="Q35" s="50">
        <v>330</v>
      </c>
      <c r="R35" s="50">
        <v>563.20000000000005</v>
      </c>
      <c r="S35" s="50">
        <v>725.6</v>
      </c>
      <c r="T35" s="50">
        <v>933</v>
      </c>
      <c r="U35" s="50">
        <v>1087</v>
      </c>
      <c r="V35" s="50">
        <v>1238</v>
      </c>
      <c r="W35" s="50">
        <v>1387</v>
      </c>
      <c r="X35" s="50">
        <v>1582</v>
      </c>
      <c r="Y35" s="50">
        <v>180.7</v>
      </c>
      <c r="Z35" s="50">
        <v>244.4</v>
      </c>
      <c r="AA35" s="50">
        <v>330</v>
      </c>
      <c r="AB35" s="50">
        <v>563.20000000000005</v>
      </c>
      <c r="AC35" s="50">
        <v>725.6</v>
      </c>
      <c r="AD35" s="50">
        <v>933</v>
      </c>
      <c r="AE35" s="50">
        <v>1087</v>
      </c>
      <c r="AF35" s="50">
        <v>1238</v>
      </c>
      <c r="AG35" s="50">
        <v>1387</v>
      </c>
      <c r="AH35" s="50">
        <v>1582</v>
      </c>
      <c r="AJ35" s="33" t="str">
        <f t="shared" si="0"/>
        <v/>
      </c>
      <c r="AK35" s="33" t="str">
        <f t="shared" si="1"/>
        <v/>
      </c>
      <c r="AM35" s="5"/>
      <c r="AN35" s="11"/>
      <c r="AO35" s="33" t="s">
        <v>2307</v>
      </c>
      <c r="AP35" s="10"/>
      <c r="AQ35" s="16"/>
      <c r="AR35" s="7"/>
      <c r="AS35" s="7"/>
      <c r="AT35" s="7"/>
      <c r="AU35" s="7"/>
      <c r="AV35" s="7"/>
      <c r="AW35" s="7"/>
      <c r="AX35" s="7"/>
      <c r="AY35" s="7"/>
      <c r="AZ35" s="7"/>
      <c r="BA35" s="7"/>
      <c r="BB35" s="7"/>
      <c r="BC35" s="7"/>
      <c r="BD35" s="7"/>
      <c r="BE35" s="7"/>
      <c r="BF35" s="7"/>
      <c r="BG35" s="7"/>
      <c r="BH35" s="7"/>
    </row>
    <row r="36" spans="2:60" x14ac:dyDescent="0.25">
      <c r="B36" s="79" t="s">
        <v>128</v>
      </c>
      <c r="C36" s="80" t="s">
        <v>3584</v>
      </c>
      <c r="D36" s="80" t="s">
        <v>3580</v>
      </c>
      <c r="E36" s="50">
        <v>77.3</v>
      </c>
      <c r="F36" s="50">
        <v>113.5</v>
      </c>
      <c r="G36" s="50">
        <v>167</v>
      </c>
      <c r="H36" s="50">
        <v>338.8</v>
      </c>
      <c r="I36" s="50">
        <v>478.7</v>
      </c>
      <c r="J36" s="50">
        <v>679.7</v>
      </c>
      <c r="K36" s="50">
        <v>844.4</v>
      </c>
      <c r="L36" s="50">
        <v>1020</v>
      </c>
      <c r="M36" s="50">
        <v>1206</v>
      </c>
      <c r="N36" s="50">
        <v>1468</v>
      </c>
      <c r="O36" s="50">
        <v>77.3</v>
      </c>
      <c r="P36" s="50">
        <v>113.5</v>
      </c>
      <c r="Q36" s="50">
        <v>167</v>
      </c>
      <c r="R36" s="50">
        <v>338.8</v>
      </c>
      <c r="S36" s="50">
        <v>478.7</v>
      </c>
      <c r="T36" s="50">
        <v>679.7</v>
      </c>
      <c r="U36" s="50">
        <v>844.4</v>
      </c>
      <c r="V36" s="50">
        <v>1020</v>
      </c>
      <c r="W36" s="50">
        <v>1206</v>
      </c>
      <c r="X36" s="50">
        <v>1468</v>
      </c>
      <c r="Y36" s="50">
        <v>77.3</v>
      </c>
      <c r="Z36" s="50">
        <v>113.5</v>
      </c>
      <c r="AA36" s="50">
        <v>167</v>
      </c>
      <c r="AB36" s="50">
        <v>338.8</v>
      </c>
      <c r="AC36" s="50">
        <v>478.7</v>
      </c>
      <c r="AD36" s="50">
        <v>679.7</v>
      </c>
      <c r="AE36" s="50">
        <v>844.4</v>
      </c>
      <c r="AF36" s="50">
        <v>1020</v>
      </c>
      <c r="AG36" s="50">
        <v>1206</v>
      </c>
      <c r="AH36" s="50">
        <v>1468</v>
      </c>
      <c r="AJ36" s="33" t="str">
        <f t="shared" si="0"/>
        <v/>
      </c>
      <c r="AK36" s="33" t="str">
        <f t="shared" si="1"/>
        <v/>
      </c>
      <c r="AM36" s="5"/>
      <c r="AN36" s="5"/>
      <c r="AO36" s="29" t="s">
        <v>2613</v>
      </c>
      <c r="AP36" s="10"/>
      <c r="AQ36" s="16"/>
      <c r="AR36" s="7"/>
      <c r="AS36" s="7"/>
      <c r="AT36" s="7"/>
      <c r="AU36" s="7"/>
      <c r="AV36" s="7"/>
      <c r="AW36" s="7"/>
      <c r="AX36" s="7"/>
      <c r="AY36" s="7"/>
      <c r="AZ36" s="7"/>
      <c r="BA36" s="7"/>
      <c r="BB36" s="7"/>
      <c r="BC36" s="7"/>
      <c r="BD36" s="7"/>
      <c r="BE36" s="7"/>
      <c r="BF36" s="7"/>
      <c r="BG36" s="7"/>
      <c r="BH36" s="7"/>
    </row>
    <row r="37" spans="2:60" x14ac:dyDescent="0.25">
      <c r="B37" s="79" t="s">
        <v>130</v>
      </c>
      <c r="C37" s="80" t="s">
        <v>3584</v>
      </c>
      <c r="D37" s="80" t="s">
        <v>3581</v>
      </c>
      <c r="E37" s="50">
        <v>100.9</v>
      </c>
      <c r="F37" s="50">
        <v>119.6</v>
      </c>
      <c r="G37" s="50">
        <v>142.4</v>
      </c>
      <c r="H37" s="50">
        <v>198.2</v>
      </c>
      <c r="I37" s="50">
        <v>234.3</v>
      </c>
      <c r="J37" s="50">
        <v>279.10000000000002</v>
      </c>
      <c r="K37" s="50">
        <v>311.7</v>
      </c>
      <c r="L37" s="50">
        <v>343.8</v>
      </c>
      <c r="M37" s="50">
        <v>375.6</v>
      </c>
      <c r="N37" s="50">
        <v>417.5</v>
      </c>
      <c r="O37" s="50">
        <v>100.9</v>
      </c>
      <c r="P37" s="50">
        <v>119.6</v>
      </c>
      <c r="Q37" s="50">
        <v>142.4</v>
      </c>
      <c r="R37" s="50">
        <v>198.2</v>
      </c>
      <c r="S37" s="50">
        <v>234.3</v>
      </c>
      <c r="T37" s="50">
        <v>279.10000000000002</v>
      </c>
      <c r="U37" s="50">
        <v>311.7</v>
      </c>
      <c r="V37" s="50">
        <v>343.8</v>
      </c>
      <c r="W37" s="50">
        <v>375.6</v>
      </c>
      <c r="X37" s="50">
        <v>417.5</v>
      </c>
      <c r="Y37" s="50">
        <v>100.9</v>
      </c>
      <c r="Z37" s="50">
        <v>119.6</v>
      </c>
      <c r="AA37" s="50">
        <v>142.4</v>
      </c>
      <c r="AB37" s="50">
        <v>198.2</v>
      </c>
      <c r="AC37" s="50">
        <v>234.3</v>
      </c>
      <c r="AD37" s="50">
        <v>279.10000000000002</v>
      </c>
      <c r="AE37" s="50">
        <v>311.7</v>
      </c>
      <c r="AF37" s="50">
        <v>343.8</v>
      </c>
      <c r="AG37" s="50">
        <v>375.6</v>
      </c>
      <c r="AH37" s="50">
        <v>417.5</v>
      </c>
      <c r="AJ37" s="33" t="str">
        <f t="shared" si="0"/>
        <v/>
      </c>
      <c r="AK37" s="33" t="str">
        <f t="shared" si="1"/>
        <v/>
      </c>
      <c r="AM37" s="5"/>
      <c r="AN37" s="5"/>
      <c r="AO37" s="29" t="s">
        <v>2668</v>
      </c>
      <c r="AP37" s="10"/>
      <c r="AQ37" s="16"/>
      <c r="AR37" s="7"/>
      <c r="AS37" s="7"/>
      <c r="AT37" s="7"/>
      <c r="AU37" s="7"/>
      <c r="AV37" s="7"/>
      <c r="AW37" s="7"/>
      <c r="AX37" s="7"/>
      <c r="AY37" s="7"/>
      <c r="AZ37" s="7"/>
      <c r="BA37" s="7"/>
      <c r="BB37" s="7"/>
      <c r="BC37" s="7"/>
      <c r="BD37" s="7"/>
      <c r="BE37" s="7"/>
      <c r="BF37" s="7"/>
      <c r="BG37" s="7"/>
      <c r="BH37" s="7"/>
    </row>
    <row r="38" spans="2:60" x14ac:dyDescent="0.25">
      <c r="B38" s="79" t="s">
        <v>132</v>
      </c>
      <c r="C38" s="80" t="s">
        <v>3584</v>
      </c>
      <c r="D38" s="80" t="s">
        <v>3582</v>
      </c>
      <c r="E38" s="50">
        <v>106.2</v>
      </c>
      <c r="F38" s="50">
        <v>124.7</v>
      </c>
      <c r="G38" s="50">
        <v>147.1</v>
      </c>
      <c r="H38" s="50">
        <v>201.9</v>
      </c>
      <c r="I38" s="50">
        <v>237.6</v>
      </c>
      <c r="J38" s="50">
        <v>281.89999999999998</v>
      </c>
      <c r="K38" s="50">
        <v>314.39999999999998</v>
      </c>
      <c r="L38" s="50">
        <v>346.5</v>
      </c>
      <c r="M38" s="50">
        <v>378.4</v>
      </c>
      <c r="N38" s="50">
        <v>420.8</v>
      </c>
      <c r="O38" s="50">
        <v>106.2</v>
      </c>
      <c r="P38" s="50">
        <v>124.7</v>
      </c>
      <c r="Q38" s="50">
        <v>147.1</v>
      </c>
      <c r="R38" s="50">
        <v>201.9</v>
      </c>
      <c r="S38" s="50">
        <v>237.6</v>
      </c>
      <c r="T38" s="50">
        <v>281.89999999999998</v>
      </c>
      <c r="U38" s="50">
        <v>314.39999999999998</v>
      </c>
      <c r="V38" s="50">
        <v>346.5</v>
      </c>
      <c r="W38" s="50">
        <v>378.4</v>
      </c>
      <c r="X38" s="50">
        <v>420.8</v>
      </c>
      <c r="Y38" s="50">
        <v>106.2</v>
      </c>
      <c r="Z38" s="50">
        <v>124.7</v>
      </c>
      <c r="AA38" s="50">
        <v>147.1</v>
      </c>
      <c r="AB38" s="50">
        <v>201.9</v>
      </c>
      <c r="AC38" s="50">
        <v>237.6</v>
      </c>
      <c r="AD38" s="50">
        <v>281.89999999999998</v>
      </c>
      <c r="AE38" s="50">
        <v>314.39999999999998</v>
      </c>
      <c r="AF38" s="50">
        <v>346.5</v>
      </c>
      <c r="AG38" s="50">
        <v>378.4</v>
      </c>
      <c r="AH38" s="50">
        <v>420.8</v>
      </c>
      <c r="AJ38" s="33" t="str">
        <f t="shared" si="0"/>
        <v/>
      </c>
      <c r="AK38" s="33" t="str">
        <f t="shared" si="1"/>
        <v/>
      </c>
      <c r="AM38" s="5"/>
      <c r="AN38" s="11"/>
      <c r="AO38" s="29" t="s">
        <v>2678</v>
      </c>
      <c r="AP38" s="10"/>
      <c r="AQ38" s="16"/>
      <c r="AR38" s="7"/>
      <c r="AS38" s="7"/>
      <c r="AT38" s="7"/>
      <c r="AU38" s="7"/>
      <c r="AV38" s="7"/>
      <c r="AW38" s="7"/>
      <c r="AX38" s="7"/>
      <c r="AY38" s="7"/>
      <c r="AZ38" s="7"/>
      <c r="BA38" s="7"/>
      <c r="BB38" s="7"/>
      <c r="BC38" s="7"/>
      <c r="BD38" s="7"/>
      <c r="BE38" s="7"/>
      <c r="BF38" s="7"/>
      <c r="BG38" s="7"/>
      <c r="BH38" s="7"/>
    </row>
    <row r="39" spans="2:60" x14ac:dyDescent="0.25">
      <c r="B39" s="81" t="s">
        <v>134</v>
      </c>
      <c r="C39" s="53" t="s">
        <v>4327</v>
      </c>
      <c r="D39" s="53" t="s">
        <v>3588</v>
      </c>
      <c r="E39" s="49">
        <v>227.34008771844674</v>
      </c>
      <c r="F39" s="49">
        <v>268.27316067239525</v>
      </c>
      <c r="G39" s="49">
        <v>321.89846632239562</v>
      </c>
      <c r="H39" s="49">
        <v>465.95920343448586</v>
      </c>
      <c r="I39" s="49">
        <v>569.55059505527333</v>
      </c>
      <c r="J39" s="49">
        <v>704.95261999012587</v>
      </c>
      <c r="K39" s="49">
        <v>806.75011837592081</v>
      </c>
      <c r="L39" s="49">
        <v>921.29313643360717</v>
      </c>
      <c r="M39" s="49">
        <v>1024.175433555291</v>
      </c>
      <c r="N39" s="49">
        <v>1184.2861672986701</v>
      </c>
      <c r="O39" s="49">
        <v>227.34008771844674</v>
      </c>
      <c r="P39" s="49">
        <v>268.27316067239525</v>
      </c>
      <c r="Q39" s="49">
        <v>321.89846632239562</v>
      </c>
      <c r="R39" s="49">
        <v>465.95920343448586</v>
      </c>
      <c r="S39" s="49">
        <v>569.55059505527333</v>
      </c>
      <c r="T39" s="49">
        <v>704.95261999012587</v>
      </c>
      <c r="U39" s="49">
        <v>806.75011837592081</v>
      </c>
      <c r="V39" s="49">
        <v>921.29313643360717</v>
      </c>
      <c r="W39" s="49">
        <v>1024.175433555291</v>
      </c>
      <c r="X39" s="49">
        <v>1184.2861672986701</v>
      </c>
      <c r="Y39" s="49">
        <v>227.34008771844674</v>
      </c>
      <c r="Z39" s="49">
        <v>268.27316067239525</v>
      </c>
      <c r="AA39" s="49">
        <v>321.89846632239562</v>
      </c>
      <c r="AB39" s="49">
        <v>465.95920343448586</v>
      </c>
      <c r="AC39" s="49">
        <v>569.55059505527333</v>
      </c>
      <c r="AD39" s="49">
        <v>704.95261999012587</v>
      </c>
      <c r="AE39" s="49">
        <v>806.75011837592081</v>
      </c>
      <c r="AF39" s="49">
        <v>921.29313643360717</v>
      </c>
      <c r="AG39" s="49">
        <v>1024.175433555291</v>
      </c>
      <c r="AH39" s="49">
        <v>1184.2861672986701</v>
      </c>
      <c r="AJ39" s="33" t="str">
        <f t="shared" si="0"/>
        <v/>
      </c>
      <c r="AK39" s="33" t="str">
        <f t="shared" si="1"/>
        <v/>
      </c>
      <c r="AM39" s="5"/>
      <c r="AN39" s="11"/>
      <c r="AO39" s="29" t="s">
        <v>2690</v>
      </c>
      <c r="AP39" s="10"/>
      <c r="AQ39" s="16"/>
      <c r="AR39" s="7"/>
      <c r="AS39" s="7"/>
      <c r="AT39" s="7"/>
      <c r="AU39" s="7"/>
      <c r="AV39" s="7"/>
      <c r="AW39" s="7"/>
      <c r="AX39" s="7"/>
      <c r="AY39" s="7"/>
      <c r="AZ39" s="7"/>
      <c r="BA39" s="7"/>
      <c r="BB39" s="7"/>
      <c r="BC39" s="7"/>
      <c r="BD39" s="7"/>
      <c r="BE39" s="7"/>
      <c r="BF39" s="7"/>
      <c r="BG39" s="7"/>
      <c r="BH39" s="7"/>
    </row>
    <row r="40" spans="2:60" x14ac:dyDescent="0.25">
      <c r="B40" s="79" t="s">
        <v>137</v>
      </c>
      <c r="C40" s="80" t="s">
        <v>4333</v>
      </c>
      <c r="D40" s="50" t="s">
        <v>3088</v>
      </c>
      <c r="E40" s="50">
        <v>13.1</v>
      </c>
      <c r="F40" s="50">
        <v>15.7</v>
      </c>
      <c r="G40" s="50">
        <v>19.3</v>
      </c>
      <c r="H40" s="50">
        <v>30.1</v>
      </c>
      <c r="I40" s="50">
        <v>38.6</v>
      </c>
      <c r="J40" s="50">
        <v>51.3</v>
      </c>
      <c r="K40" s="50">
        <v>62.1</v>
      </c>
      <c r="L40" s="50">
        <v>74.099999999999994</v>
      </c>
      <c r="M40" s="50">
        <v>87.7</v>
      </c>
      <c r="N40" s="50">
        <v>108.1</v>
      </c>
      <c r="O40" s="49">
        <v>26.756359539688454</v>
      </c>
      <c r="P40" s="49">
        <v>31.674743102561866</v>
      </c>
      <c r="Q40" s="49">
        <v>38.196853709923289</v>
      </c>
      <c r="R40" s="49">
        <v>55.797583370197863</v>
      </c>
      <c r="S40" s="49">
        <v>68.389589749613009</v>
      </c>
      <c r="T40" s="49">
        <v>84.724551933173146</v>
      </c>
      <c r="U40" s="49">
        <v>96.997898152325718</v>
      </c>
      <c r="V40" s="49">
        <v>110.51288294381263</v>
      </c>
      <c r="W40" s="49">
        <v>122.95004877385671</v>
      </c>
      <c r="X40" s="49">
        <v>142.05718431665906</v>
      </c>
      <c r="Y40" s="49">
        <v>14.394999611522179</v>
      </c>
      <c r="Z40" s="49">
        <v>17.089108095874945</v>
      </c>
      <c r="AA40" s="49">
        <v>21.017895791811206</v>
      </c>
      <c r="AB40" s="49">
        <v>33.860621956614324</v>
      </c>
      <c r="AC40" s="49">
        <v>44.420954318889891</v>
      </c>
      <c r="AD40" s="49">
        <v>59.566287037236371</v>
      </c>
      <c r="AE40" s="49">
        <v>71.727006386848473</v>
      </c>
      <c r="AF40" s="49">
        <v>84.852797647837278</v>
      </c>
      <c r="AG40" s="49">
        <v>98.599686134021482</v>
      </c>
      <c r="AH40" s="49">
        <v>118.90455864620969</v>
      </c>
      <c r="AJ40" s="33" t="str">
        <f t="shared" si="0"/>
        <v/>
      </c>
      <c r="AK40" s="33" t="str">
        <f t="shared" si="1"/>
        <v/>
      </c>
      <c r="AM40" s="5"/>
      <c r="AN40" s="5"/>
      <c r="AO40" s="29" t="s">
        <v>2724</v>
      </c>
      <c r="AP40" s="10"/>
      <c r="AQ40" s="16"/>
      <c r="AR40" s="7"/>
      <c r="AS40" s="7"/>
      <c r="AT40" s="7"/>
      <c r="AU40" s="7"/>
      <c r="AV40" s="7"/>
      <c r="AW40" s="7"/>
      <c r="AX40" s="7"/>
      <c r="AY40" s="7"/>
      <c r="AZ40" s="7"/>
      <c r="BA40" s="7"/>
      <c r="BB40" s="7"/>
      <c r="BC40" s="7"/>
      <c r="BD40" s="7"/>
      <c r="BE40" s="7"/>
      <c r="BF40" s="7"/>
      <c r="BG40" s="7"/>
      <c r="BH40" s="7"/>
    </row>
    <row r="41" spans="2:60" x14ac:dyDescent="0.25">
      <c r="B41" s="79" t="s">
        <v>139</v>
      </c>
      <c r="C41" s="80" t="s">
        <v>4333</v>
      </c>
      <c r="D41" s="50" t="s">
        <v>3089</v>
      </c>
      <c r="E41" s="50">
        <v>2894</v>
      </c>
      <c r="F41" s="50">
        <v>3273.7</v>
      </c>
      <c r="G41" s="50">
        <v>3755</v>
      </c>
      <c r="H41" s="50">
        <v>5052</v>
      </c>
      <c r="I41" s="50">
        <v>5989</v>
      </c>
      <c r="J41" s="50">
        <v>7264</v>
      </c>
      <c r="K41" s="50">
        <v>8283</v>
      </c>
      <c r="L41" s="50">
        <v>9363</v>
      </c>
      <c r="M41" s="50">
        <v>10510</v>
      </c>
      <c r="N41" s="50">
        <v>12160</v>
      </c>
      <c r="O41" s="49">
        <v>3106.821510580221</v>
      </c>
      <c r="P41" s="49">
        <v>3647.1941527552599</v>
      </c>
      <c r="Q41" s="49">
        <v>4322.2303291357566</v>
      </c>
      <c r="R41" s="49">
        <v>6115.6575306890581</v>
      </c>
      <c r="S41" s="49">
        <v>7357.3671835844425</v>
      </c>
      <c r="T41" s="49">
        <v>8928.8785744320849</v>
      </c>
      <c r="U41" s="49">
        <v>10086.342783780474</v>
      </c>
      <c r="V41" s="49">
        <v>11408.171420759734</v>
      </c>
      <c r="W41" s="49">
        <v>12535.992612062026</v>
      </c>
      <c r="X41" s="49">
        <v>14354.67334632619</v>
      </c>
      <c r="Y41" s="49">
        <v>2899.3084730530213</v>
      </c>
      <c r="Z41" s="49">
        <v>3282.1885034717106</v>
      </c>
      <c r="AA41" s="49">
        <v>3768.5208137478444</v>
      </c>
      <c r="AB41" s="49">
        <v>5094.7362400723287</v>
      </c>
      <c r="AC41" s="49">
        <v>6065.6045294871647</v>
      </c>
      <c r="AD41" s="49">
        <v>7387.6562127403813</v>
      </c>
      <c r="AE41" s="49">
        <v>8436.475981598338</v>
      </c>
      <c r="AF41" s="49">
        <v>9552.8471361042793</v>
      </c>
      <c r="AG41" s="49">
        <v>10709.626106429592</v>
      </c>
      <c r="AH41" s="49">
        <v>12384.507294300593</v>
      </c>
      <c r="AJ41" s="33" t="str">
        <f t="shared" si="0"/>
        <v/>
      </c>
      <c r="AK41" s="33" t="str">
        <f t="shared" si="1"/>
        <v/>
      </c>
      <c r="AM41" s="5"/>
      <c r="AN41" s="5"/>
      <c r="AO41" s="29" t="s">
        <v>2728</v>
      </c>
      <c r="AP41" s="10"/>
      <c r="AQ41" s="16"/>
      <c r="AR41" s="7"/>
      <c r="AS41" s="7"/>
      <c r="AT41" s="7"/>
      <c r="AU41" s="7"/>
      <c r="AV41" s="7"/>
      <c r="AW41" s="7"/>
      <c r="AX41" s="7"/>
      <c r="AY41" s="7"/>
      <c r="AZ41" s="7"/>
      <c r="BA41" s="7"/>
      <c r="BB41" s="7"/>
      <c r="BC41" s="7"/>
      <c r="BD41" s="7"/>
      <c r="BE41" s="7"/>
      <c r="BF41" s="7"/>
      <c r="BG41" s="7"/>
      <c r="BH41" s="7"/>
    </row>
    <row r="42" spans="2:60" x14ac:dyDescent="0.25">
      <c r="B42" s="81" t="s">
        <v>141</v>
      </c>
      <c r="C42" s="53" t="s">
        <v>4327</v>
      </c>
      <c r="D42" s="53" t="s">
        <v>3589</v>
      </c>
      <c r="E42" s="49">
        <v>1548.1496077701604</v>
      </c>
      <c r="F42" s="49">
        <v>1803.9459024089917</v>
      </c>
      <c r="G42" s="49">
        <v>2125.5577854450435</v>
      </c>
      <c r="H42" s="49">
        <v>2978.5230357794662</v>
      </c>
      <c r="I42" s="49">
        <v>3573.1442986908901</v>
      </c>
      <c r="J42" s="49">
        <v>4332.5812453184326</v>
      </c>
      <c r="K42" s="49">
        <v>4893.6190216275836</v>
      </c>
      <c r="L42" s="49">
        <v>5533.0376962845021</v>
      </c>
      <c r="M42" s="49">
        <v>6083.2714039998746</v>
      </c>
      <c r="N42" s="49">
        <v>6962.3519617961911</v>
      </c>
      <c r="O42" s="49">
        <v>1548.1496077701604</v>
      </c>
      <c r="P42" s="49">
        <v>1803.9459024089917</v>
      </c>
      <c r="Q42" s="49">
        <v>2125.5577854450435</v>
      </c>
      <c r="R42" s="49">
        <v>2978.5230357794662</v>
      </c>
      <c r="S42" s="49">
        <v>3573.1442986908901</v>
      </c>
      <c r="T42" s="49">
        <v>4332.5812453184326</v>
      </c>
      <c r="U42" s="49">
        <v>4893.6190216275836</v>
      </c>
      <c r="V42" s="49">
        <v>5533.0376962845021</v>
      </c>
      <c r="W42" s="49">
        <v>6083.2714039998746</v>
      </c>
      <c r="X42" s="49">
        <v>6962.3519617961911</v>
      </c>
      <c r="Y42" s="49">
        <v>1548.1496077701604</v>
      </c>
      <c r="Z42" s="49">
        <v>1803.9459024089917</v>
      </c>
      <c r="AA42" s="49">
        <v>2125.5577854450435</v>
      </c>
      <c r="AB42" s="49">
        <v>2978.5230357794662</v>
      </c>
      <c r="AC42" s="49">
        <v>3573.1442986908901</v>
      </c>
      <c r="AD42" s="49">
        <v>4332.5812453184326</v>
      </c>
      <c r="AE42" s="49">
        <v>4893.6190216275836</v>
      </c>
      <c r="AF42" s="49">
        <v>5533.0376962845021</v>
      </c>
      <c r="AG42" s="49">
        <v>6083.2714039998746</v>
      </c>
      <c r="AH42" s="49">
        <v>6962.3519617961911</v>
      </c>
      <c r="AJ42" s="33" t="str">
        <f t="shared" si="0"/>
        <v/>
      </c>
      <c r="AK42" s="33" t="str">
        <f t="shared" si="1"/>
        <v/>
      </c>
      <c r="AM42" s="5"/>
      <c r="AN42" s="11"/>
      <c r="AO42" s="29" t="s">
        <v>2750</v>
      </c>
      <c r="AP42" s="10"/>
      <c r="AQ42" s="16"/>
      <c r="AR42" s="7"/>
      <c r="AS42" s="7"/>
      <c r="AT42" s="7"/>
      <c r="AU42" s="7"/>
      <c r="AV42" s="7"/>
      <c r="AW42" s="7"/>
      <c r="AX42" s="7"/>
      <c r="AY42" s="7"/>
      <c r="AZ42" s="7"/>
      <c r="BA42" s="7"/>
      <c r="BB42" s="7"/>
      <c r="BC42" s="7"/>
      <c r="BD42" s="7"/>
      <c r="BE42" s="7"/>
      <c r="BF42" s="7"/>
      <c r="BG42" s="7"/>
      <c r="BH42" s="7"/>
    </row>
    <row r="43" spans="2:60" x14ac:dyDescent="0.25">
      <c r="B43" s="79" t="s">
        <v>143</v>
      </c>
      <c r="C43" s="80" t="s">
        <v>4333</v>
      </c>
      <c r="D43" s="50" t="s">
        <v>3090</v>
      </c>
      <c r="E43" s="50">
        <v>2756</v>
      </c>
      <c r="F43" s="50">
        <v>3175.9</v>
      </c>
      <c r="G43" s="50">
        <v>3685</v>
      </c>
      <c r="H43" s="50">
        <v>4935</v>
      </c>
      <c r="I43" s="50">
        <v>5752</v>
      </c>
      <c r="J43" s="50">
        <v>6775</v>
      </c>
      <c r="K43" s="50">
        <v>7533</v>
      </c>
      <c r="L43" s="50">
        <v>8288</v>
      </c>
      <c r="M43" s="50">
        <v>9046</v>
      </c>
      <c r="N43" s="50">
        <v>10060</v>
      </c>
      <c r="O43" s="49">
        <v>2107.4700295840953</v>
      </c>
      <c r="P43" s="49">
        <v>2427.8326607181334</v>
      </c>
      <c r="Q43" s="49">
        <v>2823.8128700058669</v>
      </c>
      <c r="R43" s="49">
        <v>3867.1722128274318</v>
      </c>
      <c r="S43" s="49">
        <v>4584.7346539871296</v>
      </c>
      <c r="T43" s="49">
        <v>5496.9995030473829</v>
      </c>
      <c r="U43" s="49">
        <v>6164.3713505306587</v>
      </c>
      <c r="V43" s="49">
        <v>6929.301272807952</v>
      </c>
      <c r="W43" s="49">
        <v>7574.8330786613888</v>
      </c>
      <c r="X43" s="49">
        <v>8611.6652203803897</v>
      </c>
      <c r="Y43" s="49">
        <v>2718.6501064158379</v>
      </c>
      <c r="Z43" s="49">
        <v>3136.5280347746389</v>
      </c>
      <c r="AA43" s="49">
        <v>3637.5329928349688</v>
      </c>
      <c r="AB43" s="49">
        <v>4837.9247466206762</v>
      </c>
      <c r="AC43" s="49">
        <v>5607.1568548743153</v>
      </c>
      <c r="AD43" s="49">
        <v>6569.4474725181117</v>
      </c>
      <c r="AE43" s="49">
        <v>7284.1584273692106</v>
      </c>
      <c r="AF43" s="49">
        <v>8021.1127500158482</v>
      </c>
      <c r="AG43" s="49">
        <v>8741.3971572558821</v>
      </c>
      <c r="AH43" s="49">
        <v>9750.0943047975525</v>
      </c>
      <c r="AJ43" s="33" t="str">
        <f t="shared" si="0"/>
        <v/>
      </c>
      <c r="AK43" s="33" t="str">
        <f t="shared" si="1"/>
        <v/>
      </c>
      <c r="AM43" s="5"/>
      <c r="AN43" s="11"/>
      <c r="AO43" s="29" t="s">
        <v>2752</v>
      </c>
      <c r="AP43" s="10"/>
      <c r="AQ43" s="16"/>
      <c r="AR43" s="7"/>
      <c r="AS43" s="7"/>
      <c r="AT43" s="7"/>
      <c r="AU43" s="7"/>
      <c r="AV43" s="7"/>
      <c r="AW43" s="7"/>
      <c r="AX43" s="7"/>
      <c r="AY43" s="7"/>
      <c r="AZ43" s="7"/>
      <c r="BA43" s="7"/>
      <c r="BB43" s="7"/>
      <c r="BC43" s="7"/>
      <c r="BD43" s="7"/>
      <c r="BE43" s="7"/>
      <c r="BF43" s="7"/>
      <c r="BG43" s="7"/>
      <c r="BH43" s="7"/>
    </row>
    <row r="44" spans="2:60" x14ac:dyDescent="0.25">
      <c r="B44" s="79" t="s">
        <v>146</v>
      </c>
      <c r="C44" s="80" t="s">
        <v>4333</v>
      </c>
      <c r="D44" s="50" t="s">
        <v>3091</v>
      </c>
      <c r="E44" s="50">
        <v>6362</v>
      </c>
      <c r="F44" s="50">
        <v>7206.3</v>
      </c>
      <c r="G44" s="50">
        <v>8200</v>
      </c>
      <c r="H44" s="50">
        <v>10520</v>
      </c>
      <c r="I44" s="50">
        <v>11950</v>
      </c>
      <c r="J44" s="50">
        <v>13680</v>
      </c>
      <c r="K44" s="50">
        <v>14920</v>
      </c>
      <c r="L44" s="50">
        <v>16120</v>
      </c>
      <c r="M44" s="50">
        <v>17290</v>
      </c>
      <c r="N44" s="50">
        <v>18820</v>
      </c>
      <c r="O44" s="49">
        <v>6055.1925579850222</v>
      </c>
      <c r="P44" s="49">
        <v>7061.1322813574761</v>
      </c>
      <c r="Q44" s="49">
        <v>8298.8515875879384</v>
      </c>
      <c r="R44" s="49">
        <v>11570.724657497556</v>
      </c>
      <c r="S44" s="49">
        <v>13815.233564842967</v>
      </c>
      <c r="T44" s="49">
        <v>16642.923224498518</v>
      </c>
      <c r="U44" s="49">
        <v>18713.392485932731</v>
      </c>
      <c r="V44" s="49">
        <v>21095.469542842791</v>
      </c>
      <c r="W44" s="49">
        <v>23092.8373782011</v>
      </c>
      <c r="X44" s="49">
        <v>26342.825291758254</v>
      </c>
      <c r="Y44" s="49">
        <v>6349.546561394226</v>
      </c>
      <c r="Z44" s="49">
        <v>7200.9234178280558</v>
      </c>
      <c r="AA44" s="49">
        <v>8203.8371226235613</v>
      </c>
      <c r="AB44" s="49">
        <v>10588.032531780416</v>
      </c>
      <c r="AC44" s="49">
        <v>12116.597043444819</v>
      </c>
      <c r="AD44" s="49">
        <v>14027.099664669606</v>
      </c>
      <c r="AE44" s="49">
        <v>15425.785664791032</v>
      </c>
      <c r="AF44" s="49">
        <v>16840.133749621982</v>
      </c>
      <c r="AG44" s="49">
        <v>18178.38226962688</v>
      </c>
      <c r="AH44" s="49">
        <v>20012.939932997266</v>
      </c>
      <c r="AJ44" s="33" t="str">
        <f t="shared" si="0"/>
        <v/>
      </c>
      <c r="AK44" s="33" t="str">
        <f t="shared" si="1"/>
        <v/>
      </c>
      <c r="AM44" s="5"/>
      <c r="AN44" s="5"/>
      <c r="AO44" s="29" t="s">
        <v>2758</v>
      </c>
      <c r="AP44" s="10"/>
      <c r="AQ44" s="16"/>
      <c r="AR44" s="7"/>
      <c r="AS44" s="7"/>
      <c r="AT44" s="7"/>
      <c r="AU44" s="7"/>
      <c r="AV44" s="7"/>
      <c r="AW44" s="7"/>
      <c r="AX44" s="7"/>
      <c r="AY44" s="7"/>
      <c r="AZ44" s="7"/>
      <c r="BA44" s="7"/>
      <c r="BB44" s="7"/>
      <c r="BC44" s="7"/>
      <c r="BD44" s="7"/>
      <c r="BE44" s="7"/>
      <c r="BF44" s="7"/>
      <c r="BG44" s="7"/>
      <c r="BH44" s="7"/>
    </row>
    <row r="45" spans="2:60" x14ac:dyDescent="0.25">
      <c r="B45" s="79" t="s">
        <v>148</v>
      </c>
      <c r="C45" s="80" t="s">
        <v>3585</v>
      </c>
      <c r="D45" s="50" t="s">
        <v>3092</v>
      </c>
      <c r="E45" s="50">
        <v>756.8</v>
      </c>
      <c r="F45" s="50">
        <v>884.3</v>
      </c>
      <c r="G45" s="50">
        <v>1052</v>
      </c>
      <c r="H45" s="50">
        <v>1533</v>
      </c>
      <c r="I45" s="50">
        <v>1903</v>
      </c>
      <c r="J45" s="50">
        <v>2434</v>
      </c>
      <c r="K45" s="50">
        <v>2877</v>
      </c>
      <c r="L45" s="50">
        <v>3364</v>
      </c>
      <c r="M45" s="50">
        <v>3901</v>
      </c>
      <c r="N45" s="50">
        <v>4696</v>
      </c>
      <c r="O45" s="50">
        <v>756.8</v>
      </c>
      <c r="P45" s="50">
        <v>884.3</v>
      </c>
      <c r="Q45" s="50">
        <v>1052</v>
      </c>
      <c r="R45" s="50">
        <v>1533</v>
      </c>
      <c r="S45" s="50">
        <v>1903</v>
      </c>
      <c r="T45" s="50">
        <v>2434</v>
      </c>
      <c r="U45" s="50">
        <v>2877</v>
      </c>
      <c r="V45" s="50">
        <v>3364</v>
      </c>
      <c r="W45" s="50">
        <v>3901</v>
      </c>
      <c r="X45" s="50">
        <v>4696</v>
      </c>
      <c r="Y45" s="50">
        <v>756.8</v>
      </c>
      <c r="Z45" s="50">
        <v>884.3</v>
      </c>
      <c r="AA45" s="50">
        <v>1052</v>
      </c>
      <c r="AB45" s="50">
        <v>1533</v>
      </c>
      <c r="AC45" s="50">
        <v>1903</v>
      </c>
      <c r="AD45" s="50">
        <v>2434</v>
      </c>
      <c r="AE45" s="50">
        <v>2877</v>
      </c>
      <c r="AF45" s="50">
        <v>3364</v>
      </c>
      <c r="AG45" s="50">
        <v>3901</v>
      </c>
      <c r="AH45" s="50">
        <v>4696</v>
      </c>
      <c r="AJ45" s="33" t="str">
        <f t="shared" si="0"/>
        <v/>
      </c>
      <c r="AK45" s="33" t="str">
        <f t="shared" si="1"/>
        <v/>
      </c>
      <c r="AM45" s="5"/>
      <c r="AN45" s="5"/>
      <c r="AO45" s="29" t="s">
        <v>2889</v>
      </c>
      <c r="AP45" s="10"/>
      <c r="AQ45" s="16"/>
      <c r="AR45" s="7"/>
      <c r="AS45" s="7"/>
      <c r="AT45" s="7"/>
      <c r="AU45" s="7"/>
      <c r="AV45" s="7"/>
      <c r="AW45" s="7"/>
      <c r="AX45" s="7"/>
      <c r="AY45" s="7"/>
      <c r="AZ45" s="7"/>
      <c r="BA45" s="7"/>
      <c r="BB45" s="7"/>
      <c r="BC45" s="7"/>
      <c r="BD45" s="7"/>
      <c r="BE45" s="7"/>
      <c r="BF45" s="7"/>
      <c r="BG45" s="7"/>
      <c r="BH45" s="7"/>
    </row>
    <row r="46" spans="2:60" x14ac:dyDescent="0.25">
      <c r="B46" s="79" t="s">
        <v>153</v>
      </c>
      <c r="C46" s="80" t="s">
        <v>4333</v>
      </c>
      <c r="D46" s="50" t="s">
        <v>3093</v>
      </c>
      <c r="E46" s="50">
        <v>10110</v>
      </c>
      <c r="F46" s="50">
        <v>11580.6</v>
      </c>
      <c r="G46" s="50">
        <v>13370</v>
      </c>
      <c r="H46" s="50">
        <v>17830</v>
      </c>
      <c r="I46" s="50">
        <v>20790</v>
      </c>
      <c r="J46" s="50">
        <v>24540</v>
      </c>
      <c r="K46" s="50">
        <v>27360</v>
      </c>
      <c r="L46" s="50">
        <v>30190</v>
      </c>
      <c r="M46" s="50">
        <v>33070</v>
      </c>
      <c r="N46" s="50">
        <v>36960</v>
      </c>
      <c r="O46" s="49">
        <v>10515.759053925887</v>
      </c>
      <c r="P46" s="49">
        <v>12185.636190028121</v>
      </c>
      <c r="Q46" s="49">
        <v>14215.30374986911</v>
      </c>
      <c r="R46" s="49">
        <v>19559.623988096821</v>
      </c>
      <c r="S46" s="49">
        <v>23203.899685756638</v>
      </c>
      <c r="T46" s="49">
        <v>27789.082200580044</v>
      </c>
      <c r="U46" s="49">
        <v>31130.865415421082</v>
      </c>
      <c r="V46" s="49">
        <v>35004.912014092821</v>
      </c>
      <c r="W46" s="49">
        <v>38203.746565835158</v>
      </c>
      <c r="X46" s="49">
        <v>43443.59849755554</v>
      </c>
      <c r="Y46" s="49">
        <v>10118.405554789426</v>
      </c>
      <c r="Z46" s="49">
        <v>11592.015777170343</v>
      </c>
      <c r="AA46" s="49">
        <v>13386.730799950285</v>
      </c>
      <c r="AB46" s="49">
        <v>17887.868460568297</v>
      </c>
      <c r="AC46" s="49">
        <v>20902.840406941879</v>
      </c>
      <c r="AD46" s="49">
        <v>24742.152093633922</v>
      </c>
      <c r="AE46" s="49">
        <v>27629.347529672934</v>
      </c>
      <c r="AF46" s="49">
        <v>30565.631433723553</v>
      </c>
      <c r="AG46" s="49">
        <v>33495.54865713272</v>
      </c>
      <c r="AH46" s="49">
        <v>37518.341522636598</v>
      </c>
      <c r="AJ46" s="33" t="str">
        <f t="shared" si="0"/>
        <v/>
      </c>
      <c r="AK46" s="33" t="str">
        <f t="shared" si="1"/>
        <v/>
      </c>
      <c r="AM46" s="5"/>
      <c r="AN46" s="11"/>
      <c r="AO46" s="29" t="s">
        <v>2939</v>
      </c>
      <c r="AP46" s="10"/>
      <c r="AQ46" s="16"/>
      <c r="AR46" s="7"/>
      <c r="AS46" s="7"/>
      <c r="AT46" s="7"/>
      <c r="AU46" s="7"/>
      <c r="AV46" s="7"/>
      <c r="AW46" s="7"/>
      <c r="AX46" s="7"/>
      <c r="AY46" s="7"/>
      <c r="AZ46" s="7"/>
      <c r="BA46" s="7"/>
      <c r="BB46" s="7"/>
      <c r="BC46" s="7"/>
      <c r="BD46" s="7"/>
      <c r="BE46" s="7"/>
      <c r="BF46" s="7"/>
      <c r="BG46" s="7"/>
      <c r="BH46" s="7"/>
    </row>
    <row r="47" spans="2:60" x14ac:dyDescent="0.25">
      <c r="B47" s="81" t="s">
        <v>155</v>
      </c>
      <c r="C47" s="53" t="s">
        <v>4327</v>
      </c>
      <c r="D47" s="53" t="s">
        <v>3590</v>
      </c>
      <c r="E47" s="49">
        <v>480.49433790141541</v>
      </c>
      <c r="F47" s="49">
        <v>575.4845374224609</v>
      </c>
      <c r="G47" s="49">
        <v>699.8816684411164</v>
      </c>
      <c r="H47" s="49">
        <v>1036.3890264305608</v>
      </c>
      <c r="I47" s="49">
        <v>1277.7055460250081</v>
      </c>
      <c r="J47" s="49">
        <v>1592.357305165305</v>
      </c>
      <c r="K47" s="49">
        <v>1828.0417002266393</v>
      </c>
      <c r="L47" s="49">
        <v>2094.096460560248</v>
      </c>
      <c r="M47" s="49">
        <v>2331.0343847710601</v>
      </c>
      <c r="N47" s="49">
        <v>2700.5214038528229</v>
      </c>
      <c r="O47" s="49">
        <v>480.49433790141541</v>
      </c>
      <c r="P47" s="49">
        <v>575.4845374224609</v>
      </c>
      <c r="Q47" s="49">
        <v>699.8816684411164</v>
      </c>
      <c r="R47" s="49">
        <v>1036.3890264305608</v>
      </c>
      <c r="S47" s="49">
        <v>1277.7055460250081</v>
      </c>
      <c r="T47" s="49">
        <v>1592.357305165305</v>
      </c>
      <c r="U47" s="49">
        <v>1828.0417002266393</v>
      </c>
      <c r="V47" s="49">
        <v>2094.096460560248</v>
      </c>
      <c r="W47" s="49">
        <v>2331.0343847710601</v>
      </c>
      <c r="X47" s="49">
        <v>2700.5214038528229</v>
      </c>
      <c r="Y47" s="49">
        <v>480.49433790141541</v>
      </c>
      <c r="Z47" s="49">
        <v>575.4845374224609</v>
      </c>
      <c r="AA47" s="49">
        <v>699.8816684411164</v>
      </c>
      <c r="AB47" s="49">
        <v>1036.3890264305608</v>
      </c>
      <c r="AC47" s="49">
        <v>1277.7055460250081</v>
      </c>
      <c r="AD47" s="49">
        <v>1592.357305165305</v>
      </c>
      <c r="AE47" s="49">
        <v>1828.0417002266393</v>
      </c>
      <c r="AF47" s="49">
        <v>2094.096460560248</v>
      </c>
      <c r="AG47" s="49">
        <v>2331.0343847710601</v>
      </c>
      <c r="AH47" s="49">
        <v>2700.5214038528229</v>
      </c>
      <c r="AJ47" s="33" t="str">
        <f t="shared" si="0"/>
        <v/>
      </c>
      <c r="AK47" s="33" t="str">
        <f t="shared" si="1"/>
        <v/>
      </c>
      <c r="AM47" s="5"/>
      <c r="AN47" s="11"/>
      <c r="AO47" s="29" t="s">
        <v>2959</v>
      </c>
      <c r="AP47" s="10"/>
      <c r="AQ47" s="16"/>
      <c r="AR47" s="7"/>
      <c r="AS47" s="7"/>
      <c r="AT47" s="7"/>
      <c r="AU47" s="7"/>
      <c r="AV47" s="7"/>
      <c r="AW47" s="7"/>
      <c r="AX47" s="7"/>
      <c r="AY47" s="7"/>
      <c r="AZ47" s="7"/>
      <c r="BA47" s="7"/>
      <c r="BB47" s="7"/>
      <c r="BC47" s="7"/>
      <c r="BD47" s="7"/>
      <c r="BE47" s="7"/>
      <c r="BF47" s="7"/>
      <c r="BG47" s="7"/>
      <c r="BH47" s="7"/>
    </row>
    <row r="48" spans="2:60" x14ac:dyDescent="0.25">
      <c r="B48" s="81" t="s">
        <v>158</v>
      </c>
      <c r="C48" s="53" t="s">
        <v>4327</v>
      </c>
      <c r="D48" s="53" t="s">
        <v>3591</v>
      </c>
      <c r="E48" s="49">
        <v>2044.5738944961031</v>
      </c>
      <c r="F48" s="49">
        <v>2389.9399612451484</v>
      </c>
      <c r="G48" s="49">
        <v>2823.3880870790485</v>
      </c>
      <c r="H48" s="49">
        <v>3969.9927755781173</v>
      </c>
      <c r="I48" s="49">
        <v>4762.5961394598235</v>
      </c>
      <c r="J48" s="49">
        <v>5776.7266374063702</v>
      </c>
      <c r="K48" s="49">
        <v>6517.6029514412267</v>
      </c>
      <c r="L48" s="49">
        <v>7365.1362619185293</v>
      </c>
      <c r="M48" s="49">
        <v>8082.70991643452</v>
      </c>
      <c r="N48" s="49">
        <v>9220.672550029125</v>
      </c>
      <c r="O48" s="49">
        <v>2044.5738944961031</v>
      </c>
      <c r="P48" s="49">
        <v>2389.9399612451484</v>
      </c>
      <c r="Q48" s="49">
        <v>2823.3880870790485</v>
      </c>
      <c r="R48" s="49">
        <v>3969.9927755781173</v>
      </c>
      <c r="S48" s="49">
        <v>4762.5961394598235</v>
      </c>
      <c r="T48" s="49">
        <v>5776.7266374063702</v>
      </c>
      <c r="U48" s="49">
        <v>6517.6029514412267</v>
      </c>
      <c r="V48" s="49">
        <v>7365.1362619185293</v>
      </c>
      <c r="W48" s="49">
        <v>8082.70991643452</v>
      </c>
      <c r="X48" s="49">
        <v>9220.672550029125</v>
      </c>
      <c r="Y48" s="49">
        <v>2044.5738944961031</v>
      </c>
      <c r="Z48" s="49">
        <v>2389.9399612451484</v>
      </c>
      <c r="AA48" s="49">
        <v>2823.3880870790485</v>
      </c>
      <c r="AB48" s="49">
        <v>3969.9927755781173</v>
      </c>
      <c r="AC48" s="49">
        <v>4762.5961394598235</v>
      </c>
      <c r="AD48" s="49">
        <v>5776.7266374063702</v>
      </c>
      <c r="AE48" s="49">
        <v>6517.6029514412267</v>
      </c>
      <c r="AF48" s="49">
        <v>7365.1362619185293</v>
      </c>
      <c r="AG48" s="49">
        <v>8082.70991643452</v>
      </c>
      <c r="AH48" s="49">
        <v>9220.672550029125</v>
      </c>
      <c r="AJ48" s="33" t="str">
        <f t="shared" si="0"/>
        <v/>
      </c>
      <c r="AK48" s="33" t="str">
        <f t="shared" si="1"/>
        <v/>
      </c>
      <c r="AM48" s="5"/>
      <c r="AN48" s="5"/>
      <c r="AO48" s="29" t="s">
        <v>2961</v>
      </c>
      <c r="AP48" s="10"/>
      <c r="AQ48" s="16"/>
      <c r="AR48" s="7"/>
      <c r="AS48" s="7"/>
      <c r="AT48" s="7"/>
      <c r="AU48" s="7"/>
      <c r="AV48" s="7"/>
      <c r="AW48" s="7"/>
      <c r="AX48" s="7"/>
      <c r="AY48" s="7"/>
      <c r="AZ48" s="7"/>
      <c r="BA48" s="7"/>
      <c r="BB48" s="7"/>
      <c r="BC48" s="7"/>
      <c r="BD48" s="7"/>
      <c r="BE48" s="7"/>
      <c r="BF48" s="7"/>
      <c r="BG48" s="7"/>
      <c r="BH48" s="7"/>
    </row>
    <row r="49" spans="2:60" x14ac:dyDescent="0.25">
      <c r="B49" s="81" t="s">
        <v>161</v>
      </c>
      <c r="C49" s="53" t="s">
        <v>4327</v>
      </c>
      <c r="D49" s="53" t="s">
        <v>3592</v>
      </c>
      <c r="E49" s="49">
        <v>632.85420223816118</v>
      </c>
      <c r="F49" s="49">
        <v>755.44753517007609</v>
      </c>
      <c r="G49" s="49">
        <v>915.1805249792659</v>
      </c>
      <c r="H49" s="49">
        <v>1345.6849776418003</v>
      </c>
      <c r="I49" s="49">
        <v>1653.0268053029163</v>
      </c>
      <c r="J49" s="49">
        <v>2052.840781201357</v>
      </c>
      <c r="K49" s="49">
        <v>2351.2702649894409</v>
      </c>
      <c r="L49" s="49">
        <v>2688.9302703872781</v>
      </c>
      <c r="M49" s="49">
        <v>2987.3491432377364</v>
      </c>
      <c r="N49" s="49">
        <v>3453.6567285953474</v>
      </c>
      <c r="O49" s="49">
        <v>632.85420223816118</v>
      </c>
      <c r="P49" s="49">
        <v>755.44753517007609</v>
      </c>
      <c r="Q49" s="49">
        <v>915.1805249792659</v>
      </c>
      <c r="R49" s="49">
        <v>1345.6849776418003</v>
      </c>
      <c r="S49" s="49">
        <v>1653.0268053029163</v>
      </c>
      <c r="T49" s="49">
        <v>2052.840781201357</v>
      </c>
      <c r="U49" s="49">
        <v>2351.2702649894409</v>
      </c>
      <c r="V49" s="49">
        <v>2688.9302703872781</v>
      </c>
      <c r="W49" s="49">
        <v>2987.3491432377364</v>
      </c>
      <c r="X49" s="49">
        <v>3453.6567285953474</v>
      </c>
      <c r="Y49" s="49">
        <v>632.85420223816118</v>
      </c>
      <c r="Z49" s="49">
        <v>755.44753517007609</v>
      </c>
      <c r="AA49" s="49">
        <v>915.1805249792659</v>
      </c>
      <c r="AB49" s="49">
        <v>1345.6849776418003</v>
      </c>
      <c r="AC49" s="49">
        <v>1653.0268053029163</v>
      </c>
      <c r="AD49" s="49">
        <v>2052.840781201357</v>
      </c>
      <c r="AE49" s="49">
        <v>2351.2702649894409</v>
      </c>
      <c r="AF49" s="49">
        <v>2688.9302703872781</v>
      </c>
      <c r="AG49" s="49">
        <v>2987.3491432377364</v>
      </c>
      <c r="AH49" s="49">
        <v>3453.6567285953474</v>
      </c>
      <c r="AJ49" s="33" t="str">
        <f t="shared" si="0"/>
        <v/>
      </c>
      <c r="AK49" s="33" t="str">
        <f t="shared" si="1"/>
        <v/>
      </c>
      <c r="AM49" s="5"/>
      <c r="AN49" s="5"/>
      <c r="AO49" s="29" t="s">
        <v>2963</v>
      </c>
      <c r="AP49" s="10"/>
      <c r="AQ49" s="16"/>
      <c r="AR49" s="7"/>
      <c r="AS49" s="7"/>
      <c r="AT49" s="7"/>
      <c r="AU49" s="7"/>
      <c r="AV49" s="7"/>
      <c r="AW49" s="7"/>
      <c r="AX49" s="7"/>
      <c r="AY49" s="7"/>
      <c r="AZ49" s="7"/>
      <c r="BA49" s="7"/>
      <c r="BB49" s="7"/>
      <c r="BC49" s="7"/>
      <c r="BD49" s="7"/>
      <c r="BE49" s="7"/>
      <c r="BF49" s="7"/>
      <c r="BG49" s="7"/>
      <c r="BH49" s="7"/>
    </row>
    <row r="50" spans="2:60" x14ac:dyDescent="0.25">
      <c r="B50" s="79" t="s">
        <v>163</v>
      </c>
      <c r="C50" s="80" t="s">
        <v>4333</v>
      </c>
      <c r="D50" s="50" t="s">
        <v>3094</v>
      </c>
      <c r="E50" s="50">
        <v>3638</v>
      </c>
      <c r="F50" s="50">
        <v>4223.8999999999996</v>
      </c>
      <c r="G50" s="50">
        <v>4931</v>
      </c>
      <c r="H50" s="50">
        <v>6638</v>
      </c>
      <c r="I50" s="50">
        <v>7733</v>
      </c>
      <c r="J50" s="50">
        <v>9081</v>
      </c>
      <c r="K50" s="50">
        <v>10060</v>
      </c>
      <c r="L50" s="50">
        <v>11030</v>
      </c>
      <c r="M50" s="50">
        <v>11990</v>
      </c>
      <c r="N50" s="50">
        <v>13250</v>
      </c>
      <c r="O50" s="49">
        <v>4131.1685579500772</v>
      </c>
      <c r="P50" s="49">
        <v>4711.0563916127321</v>
      </c>
      <c r="Q50" s="49">
        <v>5414.6827049396616</v>
      </c>
      <c r="R50" s="49">
        <v>7254.6911415467493</v>
      </c>
      <c r="S50" s="49">
        <v>8499.7222340936933</v>
      </c>
      <c r="T50" s="49">
        <v>10085.460308528605</v>
      </c>
      <c r="U50" s="49">
        <v>11225.230959854684</v>
      </c>
      <c r="V50" s="49">
        <v>12549.008314251636</v>
      </c>
      <c r="W50" s="49">
        <v>13626.954445247231</v>
      </c>
      <c r="X50" s="49">
        <v>15359.981616228608</v>
      </c>
      <c r="Y50" s="49">
        <v>3650.0285014134165</v>
      </c>
      <c r="Z50" s="49">
        <v>4234.7256975913933</v>
      </c>
      <c r="AA50" s="49">
        <v>4942.2734037777282</v>
      </c>
      <c r="AB50" s="49">
        <v>6662.2367697551126</v>
      </c>
      <c r="AC50" s="49">
        <v>7775.0008957451973</v>
      </c>
      <c r="AD50" s="49">
        <v>9154.0324144241022</v>
      </c>
      <c r="AE50" s="49">
        <v>10157.10257998789</v>
      </c>
      <c r="AF50" s="49">
        <v>11168.091664931966</v>
      </c>
      <c r="AG50" s="49">
        <v>12147.981229828789</v>
      </c>
      <c r="AH50" s="49">
        <v>13461.429650705933</v>
      </c>
      <c r="AJ50" s="33" t="str">
        <f t="shared" si="0"/>
        <v/>
      </c>
      <c r="AK50" s="33" t="str">
        <f t="shared" si="1"/>
        <v/>
      </c>
      <c r="AM50" s="5"/>
      <c r="AN50" s="11"/>
      <c r="AO50" s="29" t="s">
        <v>2998</v>
      </c>
      <c r="AP50" s="10"/>
      <c r="AQ50" s="16"/>
      <c r="AR50" s="7"/>
      <c r="AS50" s="7"/>
      <c r="AT50" s="7"/>
      <c r="AU50" s="7"/>
      <c r="AV50" s="7"/>
      <c r="AW50" s="7"/>
      <c r="AX50" s="7"/>
      <c r="AY50" s="7"/>
      <c r="AZ50" s="7"/>
      <c r="BA50" s="7"/>
      <c r="BB50" s="7"/>
      <c r="BC50" s="7"/>
      <c r="BD50" s="7"/>
      <c r="BE50" s="7"/>
      <c r="BF50" s="7"/>
      <c r="BG50" s="7"/>
      <c r="BH50" s="7"/>
    </row>
    <row r="51" spans="2:60" x14ac:dyDescent="0.25">
      <c r="B51" s="81" t="s">
        <v>165</v>
      </c>
      <c r="C51" s="53" t="s">
        <v>4327</v>
      </c>
      <c r="D51" s="53" t="s">
        <v>3593</v>
      </c>
      <c r="E51" s="49">
        <v>4149.1877951297683</v>
      </c>
      <c r="F51" s="49">
        <v>4709.3908918531224</v>
      </c>
      <c r="G51" s="49">
        <v>5386.6774326851382</v>
      </c>
      <c r="H51" s="49">
        <v>7156.2202595914541</v>
      </c>
      <c r="I51" s="49">
        <v>8351.9247175942091</v>
      </c>
      <c r="J51" s="49">
        <v>9878.5060436299445</v>
      </c>
      <c r="K51" s="49">
        <v>10973.110422393445</v>
      </c>
      <c r="L51" s="49">
        <v>12248.004407406221</v>
      </c>
      <c r="M51" s="49">
        <v>13280.344598936652</v>
      </c>
      <c r="N51" s="49">
        <v>14939.71108683614</v>
      </c>
      <c r="O51" s="49">
        <v>4149.1877951297683</v>
      </c>
      <c r="P51" s="49">
        <v>4709.3908918531224</v>
      </c>
      <c r="Q51" s="49">
        <v>5386.6774326851382</v>
      </c>
      <c r="R51" s="49">
        <v>7156.2202595914541</v>
      </c>
      <c r="S51" s="49">
        <v>8351.9247175942091</v>
      </c>
      <c r="T51" s="49">
        <v>9878.5060436299445</v>
      </c>
      <c r="U51" s="49">
        <v>10973.110422393445</v>
      </c>
      <c r="V51" s="49">
        <v>12248.004407406221</v>
      </c>
      <c r="W51" s="49">
        <v>13280.344598936652</v>
      </c>
      <c r="X51" s="49">
        <v>14939.71108683614</v>
      </c>
      <c r="Y51" s="49">
        <v>4149.1877951297683</v>
      </c>
      <c r="Z51" s="49">
        <v>4709.3908918531224</v>
      </c>
      <c r="AA51" s="49">
        <v>5386.6774326851382</v>
      </c>
      <c r="AB51" s="49">
        <v>7156.2202595914541</v>
      </c>
      <c r="AC51" s="49">
        <v>8351.9247175942091</v>
      </c>
      <c r="AD51" s="49">
        <v>9878.5060436299445</v>
      </c>
      <c r="AE51" s="49">
        <v>10973.110422393445</v>
      </c>
      <c r="AF51" s="49">
        <v>12248.004407406221</v>
      </c>
      <c r="AG51" s="49">
        <v>13280.344598936652</v>
      </c>
      <c r="AH51" s="49">
        <v>14939.71108683614</v>
      </c>
      <c r="AJ51" s="33" t="str">
        <f t="shared" si="0"/>
        <v/>
      </c>
      <c r="AK51" s="33" t="str">
        <f t="shared" si="1"/>
        <v/>
      </c>
      <c r="AM51" s="5"/>
      <c r="AN51" s="11"/>
      <c r="AO51" s="29" t="s">
        <v>3002</v>
      </c>
      <c r="AP51" s="10"/>
      <c r="AQ51" s="16"/>
      <c r="AR51" s="7"/>
      <c r="AS51" s="7"/>
      <c r="AT51" s="7"/>
      <c r="AU51" s="7"/>
      <c r="AV51" s="7"/>
      <c r="AW51" s="7"/>
      <c r="AX51" s="7"/>
      <c r="AY51" s="7"/>
      <c r="AZ51" s="7"/>
      <c r="BA51" s="7"/>
      <c r="BB51" s="7"/>
      <c r="BC51" s="7"/>
      <c r="BD51" s="7"/>
      <c r="BE51" s="7"/>
      <c r="BF51" s="7"/>
      <c r="BG51" s="7"/>
      <c r="BH51" s="7"/>
    </row>
    <row r="52" spans="2:60" x14ac:dyDescent="0.25">
      <c r="B52" s="81" t="s">
        <v>167</v>
      </c>
      <c r="C52" s="53" t="s">
        <v>4327</v>
      </c>
      <c r="D52" s="53" t="s">
        <v>3594</v>
      </c>
      <c r="E52" s="49">
        <v>15696.180147432829</v>
      </c>
      <c r="F52" s="49">
        <v>18072.393983310685</v>
      </c>
      <c r="G52" s="49">
        <v>20924.848771995086</v>
      </c>
      <c r="H52" s="49">
        <v>28401.583321359776</v>
      </c>
      <c r="I52" s="49">
        <v>33451.254326059316</v>
      </c>
      <c r="J52" s="49">
        <v>39803.289331389075</v>
      </c>
      <c r="K52" s="49">
        <v>44390.509592277514</v>
      </c>
      <c r="L52" s="49">
        <v>49749.661615864716</v>
      </c>
      <c r="M52" s="49">
        <v>54086.652470504479</v>
      </c>
      <c r="N52" s="49">
        <v>61211.512287913625</v>
      </c>
      <c r="O52" s="49">
        <v>15696.180147432829</v>
      </c>
      <c r="P52" s="49">
        <v>18072.393983310685</v>
      </c>
      <c r="Q52" s="49">
        <v>20924.848771995086</v>
      </c>
      <c r="R52" s="49">
        <v>28401.583321359776</v>
      </c>
      <c r="S52" s="49">
        <v>33451.254326059316</v>
      </c>
      <c r="T52" s="49">
        <v>39803.289331389075</v>
      </c>
      <c r="U52" s="49">
        <v>44390.509592277514</v>
      </c>
      <c r="V52" s="49">
        <v>49749.661615864716</v>
      </c>
      <c r="W52" s="49">
        <v>54086.652470504479</v>
      </c>
      <c r="X52" s="49">
        <v>61211.512287913625</v>
      </c>
      <c r="Y52" s="49">
        <v>15696.180147432829</v>
      </c>
      <c r="Z52" s="49">
        <v>18072.393983310685</v>
      </c>
      <c r="AA52" s="49">
        <v>20924.848771995086</v>
      </c>
      <c r="AB52" s="49">
        <v>28401.583321359776</v>
      </c>
      <c r="AC52" s="49">
        <v>33451.254326059316</v>
      </c>
      <c r="AD52" s="49">
        <v>39803.289331389075</v>
      </c>
      <c r="AE52" s="49">
        <v>44390.509592277514</v>
      </c>
      <c r="AF52" s="49">
        <v>49749.661615864716</v>
      </c>
      <c r="AG52" s="49">
        <v>54086.652470504479</v>
      </c>
      <c r="AH52" s="49">
        <v>61211.512287913625</v>
      </c>
      <c r="AJ52" s="33" t="str">
        <f t="shared" si="0"/>
        <v/>
      </c>
      <c r="AK52" s="33" t="str">
        <f t="shared" si="1"/>
        <v/>
      </c>
      <c r="AM52" s="5"/>
      <c r="AN52" s="5"/>
      <c r="AO52" s="29" t="s">
        <v>1570</v>
      </c>
      <c r="AP52" s="10"/>
      <c r="AQ52" s="16"/>
      <c r="AR52" s="7"/>
      <c r="AS52" s="7"/>
      <c r="AT52" s="7"/>
      <c r="AU52" s="7"/>
      <c r="AV52" s="7"/>
      <c r="AW52" s="7"/>
      <c r="AX52" s="7"/>
      <c r="AY52" s="7"/>
      <c r="AZ52" s="7"/>
      <c r="BA52" s="7"/>
      <c r="BB52" s="7"/>
      <c r="BC52" s="7"/>
      <c r="BD52" s="7"/>
      <c r="BE52" s="7"/>
      <c r="BF52" s="7"/>
      <c r="BG52" s="7"/>
      <c r="BH52" s="7"/>
    </row>
    <row r="53" spans="2:60" x14ac:dyDescent="0.25">
      <c r="B53" s="81" t="s">
        <v>169</v>
      </c>
      <c r="C53" s="53" t="s">
        <v>4327</v>
      </c>
      <c r="D53" s="53" t="s">
        <v>3595</v>
      </c>
      <c r="E53" s="49">
        <v>888.22236834335979</v>
      </c>
      <c r="F53" s="49">
        <v>1064.4870880684723</v>
      </c>
      <c r="G53" s="49">
        <v>1293.8431335699149</v>
      </c>
      <c r="H53" s="49">
        <v>1913.3884491749293</v>
      </c>
      <c r="I53" s="49">
        <v>2355.5657131731782</v>
      </c>
      <c r="J53" s="49">
        <v>2929.6710935623396</v>
      </c>
      <c r="K53" s="49">
        <v>3358.3109717690354</v>
      </c>
      <c r="L53" s="49">
        <v>3843.9810293690994</v>
      </c>
      <c r="M53" s="49">
        <v>4272.3508917066911</v>
      </c>
      <c r="N53" s="49">
        <v>4944.226492147819</v>
      </c>
      <c r="O53" s="49">
        <v>888.22236834335979</v>
      </c>
      <c r="P53" s="49">
        <v>1064.4870880684723</v>
      </c>
      <c r="Q53" s="49">
        <v>1293.8431335699149</v>
      </c>
      <c r="R53" s="49">
        <v>1913.3884491749293</v>
      </c>
      <c r="S53" s="49">
        <v>2355.5657131731782</v>
      </c>
      <c r="T53" s="49">
        <v>2929.6710935623396</v>
      </c>
      <c r="U53" s="49">
        <v>3358.3109717690354</v>
      </c>
      <c r="V53" s="49">
        <v>3843.9810293690994</v>
      </c>
      <c r="W53" s="49">
        <v>4272.3508917066911</v>
      </c>
      <c r="X53" s="49">
        <v>4944.226492147819</v>
      </c>
      <c r="Y53" s="49">
        <v>888.22236834335979</v>
      </c>
      <c r="Z53" s="49">
        <v>1064.4870880684723</v>
      </c>
      <c r="AA53" s="49">
        <v>1293.8431335699149</v>
      </c>
      <c r="AB53" s="49">
        <v>1913.3884491749293</v>
      </c>
      <c r="AC53" s="49">
        <v>2355.5657131731782</v>
      </c>
      <c r="AD53" s="49">
        <v>2929.6710935623396</v>
      </c>
      <c r="AE53" s="49">
        <v>3358.3109717690354</v>
      </c>
      <c r="AF53" s="49">
        <v>3843.9810293690994</v>
      </c>
      <c r="AG53" s="49">
        <v>4272.3508917066911</v>
      </c>
      <c r="AH53" s="49">
        <v>4944.226492147819</v>
      </c>
      <c r="AJ53" s="33" t="str">
        <f t="shared" si="0"/>
        <v/>
      </c>
      <c r="AK53" s="33" t="str">
        <f t="shared" si="1"/>
        <v/>
      </c>
      <c r="AM53" s="5"/>
      <c r="AN53" s="5"/>
      <c r="AO53" s="29" t="s">
        <v>2283</v>
      </c>
      <c r="AP53" s="10"/>
      <c r="AQ53" s="16"/>
      <c r="AR53" s="7"/>
      <c r="AS53" s="7"/>
      <c r="AT53" s="7"/>
      <c r="AU53" s="7"/>
      <c r="AV53" s="7"/>
      <c r="AW53" s="7"/>
      <c r="AX53" s="7"/>
      <c r="AY53" s="7"/>
      <c r="AZ53" s="7"/>
      <c r="BA53" s="7"/>
      <c r="BB53" s="7"/>
      <c r="BC53" s="7"/>
      <c r="BD53" s="7"/>
      <c r="BE53" s="7"/>
      <c r="BF53" s="7"/>
      <c r="BG53" s="7"/>
      <c r="BH53" s="7"/>
    </row>
    <row r="54" spans="2:60" x14ac:dyDescent="0.25">
      <c r="B54" s="79" t="s">
        <v>171</v>
      </c>
      <c r="C54" s="80" t="s">
        <v>4333</v>
      </c>
      <c r="D54" s="50" t="s">
        <v>3095</v>
      </c>
      <c r="E54" s="50">
        <v>15580</v>
      </c>
      <c r="F54" s="50">
        <v>17812.900000000001</v>
      </c>
      <c r="G54" s="50">
        <v>20500</v>
      </c>
      <c r="H54" s="50">
        <v>27030</v>
      </c>
      <c r="I54" s="50">
        <v>31270</v>
      </c>
      <c r="J54" s="50">
        <v>36540</v>
      </c>
      <c r="K54" s="50">
        <v>40420</v>
      </c>
      <c r="L54" s="50">
        <v>44270</v>
      </c>
      <c r="M54" s="50">
        <v>48130</v>
      </c>
      <c r="N54" s="50">
        <v>53280</v>
      </c>
      <c r="O54" s="49">
        <v>14341.302625427354</v>
      </c>
      <c r="P54" s="49">
        <v>16297.622860348003</v>
      </c>
      <c r="Q54" s="49">
        <v>18622.307332337299</v>
      </c>
      <c r="R54" s="49">
        <v>24697.760293766172</v>
      </c>
      <c r="S54" s="49">
        <v>28786.580263321426</v>
      </c>
      <c r="T54" s="49">
        <v>33960.58724538247</v>
      </c>
      <c r="U54" s="49">
        <v>37675.503815453958</v>
      </c>
      <c r="V54" s="49">
        <v>42045.510924840019</v>
      </c>
      <c r="W54" s="49">
        <v>45533.916509804389</v>
      </c>
      <c r="X54" s="49">
        <v>51262.085738191083</v>
      </c>
      <c r="Y54" s="49">
        <v>15550.443229673972</v>
      </c>
      <c r="Z54" s="49">
        <v>17779.959192616261</v>
      </c>
      <c r="AA54" s="49">
        <v>20457.186160672187</v>
      </c>
      <c r="AB54" s="49">
        <v>26940.298472837163</v>
      </c>
      <c r="AC54" s="49">
        <v>31136.819761755411</v>
      </c>
      <c r="AD54" s="49">
        <v>36356.326645956025</v>
      </c>
      <c r="AE54" s="49">
        <v>40195.959495139097</v>
      </c>
      <c r="AF54" s="49">
        <v>44071.867369823813</v>
      </c>
      <c r="AG54" s="49">
        <v>47884.49512265755</v>
      </c>
      <c r="AH54" s="49">
        <v>53081.848098539806</v>
      </c>
      <c r="AJ54" s="33" t="str">
        <f t="shared" si="0"/>
        <v/>
      </c>
      <c r="AK54" s="33" t="str">
        <f t="shared" si="1"/>
        <v/>
      </c>
      <c r="AM54" s="5"/>
      <c r="AN54" s="11"/>
      <c r="AO54" s="29" t="s">
        <v>2756</v>
      </c>
      <c r="AP54" s="10"/>
      <c r="AQ54" s="16"/>
      <c r="AR54" s="7"/>
      <c r="AS54" s="7"/>
      <c r="AT54" s="7"/>
      <c r="AU54" s="7"/>
      <c r="AV54" s="7"/>
      <c r="AW54" s="7"/>
      <c r="AX54" s="7"/>
      <c r="AY54" s="7"/>
      <c r="AZ54" s="7"/>
      <c r="BA54" s="7"/>
      <c r="BB54" s="7"/>
      <c r="BC54" s="7"/>
      <c r="BD54" s="7"/>
      <c r="BE54" s="7"/>
      <c r="BF54" s="7"/>
      <c r="BG54" s="7"/>
      <c r="BH54" s="7"/>
    </row>
    <row r="55" spans="2:60" x14ac:dyDescent="0.25">
      <c r="B55" s="79" t="s">
        <v>173</v>
      </c>
      <c r="C55" s="80" t="s">
        <v>4333</v>
      </c>
      <c r="D55" s="50" t="s">
        <v>3096</v>
      </c>
      <c r="E55" s="50">
        <v>2936</v>
      </c>
      <c r="F55" s="50">
        <v>3474.4</v>
      </c>
      <c r="G55" s="50">
        <v>4156</v>
      </c>
      <c r="H55" s="50">
        <v>5960</v>
      </c>
      <c r="I55" s="50">
        <v>7233</v>
      </c>
      <c r="J55" s="50">
        <v>8927</v>
      </c>
      <c r="K55" s="50">
        <v>10250</v>
      </c>
      <c r="L55" s="50">
        <v>11620</v>
      </c>
      <c r="M55" s="50">
        <v>13050</v>
      </c>
      <c r="N55" s="50">
        <v>15050</v>
      </c>
      <c r="O55" s="49">
        <v>1960.4257964531162</v>
      </c>
      <c r="P55" s="49">
        <v>2289.2300853219513</v>
      </c>
      <c r="Q55" s="49">
        <v>2702.8294762832802</v>
      </c>
      <c r="R55" s="49">
        <v>3799.9883188558797</v>
      </c>
      <c r="S55" s="49">
        <v>4565.2968830540876</v>
      </c>
      <c r="T55" s="49">
        <v>5544.1949393471095</v>
      </c>
      <c r="U55" s="49">
        <v>6266.7351323840048</v>
      </c>
      <c r="V55" s="49">
        <v>7092.0802746692143</v>
      </c>
      <c r="W55" s="49">
        <v>7799.9455355249329</v>
      </c>
      <c r="X55" s="49">
        <v>8930.4073481682062</v>
      </c>
      <c r="Y55" s="49">
        <v>2890.5283210211201</v>
      </c>
      <c r="Z55" s="49">
        <v>3423.9672376732747</v>
      </c>
      <c r="AA55" s="49">
        <v>4091.2089575412924</v>
      </c>
      <c r="AB55" s="49">
        <v>5799.9991347300656</v>
      </c>
      <c r="AC55" s="49">
        <v>6961.4374072570026</v>
      </c>
      <c r="AD55" s="49">
        <v>8477.2629110114649</v>
      </c>
      <c r="AE55" s="49">
        <v>9648.7524728126791</v>
      </c>
      <c r="AF55" s="49">
        <v>10879.373725224705</v>
      </c>
      <c r="AG55" s="49">
        <v>12142.82147121203</v>
      </c>
      <c r="AH55" s="49">
        <v>13955.620292190664</v>
      </c>
      <c r="AJ55" s="33" t="str">
        <f t="shared" si="0"/>
        <v/>
      </c>
      <c r="AK55" s="33" t="str">
        <f t="shared" si="1"/>
        <v/>
      </c>
      <c r="AM55" s="5"/>
      <c r="AN55" s="11"/>
      <c r="AO55" s="29" t="s">
        <v>2931</v>
      </c>
      <c r="AP55" s="10"/>
      <c r="AQ55" s="16"/>
      <c r="AR55" s="7"/>
      <c r="AS55" s="7"/>
      <c r="AT55" s="7"/>
      <c r="AU55" s="7"/>
      <c r="AV55" s="7"/>
      <c r="AW55" s="7"/>
      <c r="AX55" s="7"/>
      <c r="AY55" s="7"/>
      <c r="AZ55" s="7"/>
      <c r="BA55" s="7"/>
      <c r="BB55" s="7"/>
      <c r="BC55" s="7"/>
      <c r="BD55" s="7"/>
      <c r="BE55" s="7"/>
      <c r="BF55" s="7"/>
      <c r="BG55" s="7"/>
      <c r="BH55" s="7"/>
    </row>
    <row r="56" spans="2:60" x14ac:dyDescent="0.25">
      <c r="B56" s="81" t="s">
        <v>175</v>
      </c>
      <c r="C56" s="53" t="s">
        <v>4327</v>
      </c>
      <c r="D56" s="53" t="s">
        <v>3596</v>
      </c>
      <c r="E56" s="49">
        <v>4394.5607977482332</v>
      </c>
      <c r="F56" s="49">
        <v>5100.7821188880143</v>
      </c>
      <c r="G56" s="49">
        <v>5972.74678220429</v>
      </c>
      <c r="H56" s="49">
        <v>8277.8555125999264</v>
      </c>
      <c r="I56" s="49">
        <v>9870.2586863565011</v>
      </c>
      <c r="J56" s="49">
        <v>11888.251974630062</v>
      </c>
      <c r="K56" s="49">
        <v>13372.99550930964</v>
      </c>
      <c r="L56" s="49">
        <v>15080.114832650372</v>
      </c>
      <c r="M56" s="49">
        <v>16522.692380644537</v>
      </c>
      <c r="N56" s="49">
        <v>18862.594669133847</v>
      </c>
      <c r="O56" s="49">
        <v>4394.5607977482332</v>
      </c>
      <c r="P56" s="49">
        <v>5100.7821188880143</v>
      </c>
      <c r="Q56" s="49">
        <v>5972.74678220429</v>
      </c>
      <c r="R56" s="49">
        <v>8277.8555125999264</v>
      </c>
      <c r="S56" s="49">
        <v>9870.2586863565011</v>
      </c>
      <c r="T56" s="49">
        <v>11888.251974630062</v>
      </c>
      <c r="U56" s="49">
        <v>13372.99550930964</v>
      </c>
      <c r="V56" s="49">
        <v>15080.114832650372</v>
      </c>
      <c r="W56" s="49">
        <v>16522.692380644537</v>
      </c>
      <c r="X56" s="49">
        <v>18862.594669133847</v>
      </c>
      <c r="Y56" s="49">
        <v>4394.5607977482332</v>
      </c>
      <c r="Z56" s="49">
        <v>5100.7821188880143</v>
      </c>
      <c r="AA56" s="49">
        <v>5972.74678220429</v>
      </c>
      <c r="AB56" s="49">
        <v>8277.8555125999264</v>
      </c>
      <c r="AC56" s="49">
        <v>9870.2586863565011</v>
      </c>
      <c r="AD56" s="49">
        <v>11888.251974630062</v>
      </c>
      <c r="AE56" s="49">
        <v>13372.99550930964</v>
      </c>
      <c r="AF56" s="49">
        <v>15080.114832650372</v>
      </c>
      <c r="AG56" s="49">
        <v>16522.692380644537</v>
      </c>
      <c r="AH56" s="49">
        <v>18862.594669133847</v>
      </c>
      <c r="AJ56" s="33" t="str">
        <f t="shared" si="0"/>
        <v/>
      </c>
      <c r="AK56" s="33" t="str">
        <f t="shared" si="1"/>
        <v/>
      </c>
      <c r="AM56" s="5"/>
      <c r="AN56" s="5"/>
      <c r="AO56" s="5" t="s">
        <v>13</v>
      </c>
      <c r="AP56" s="10"/>
      <c r="AQ56" s="16"/>
      <c r="AR56" s="7"/>
      <c r="AS56" s="7"/>
      <c r="AT56" s="7"/>
      <c r="AU56" s="7"/>
      <c r="AV56" s="7"/>
      <c r="AW56" s="7"/>
      <c r="AX56" s="7"/>
      <c r="AY56" s="7"/>
      <c r="AZ56" s="7"/>
      <c r="BA56" s="7"/>
      <c r="BB56" s="7"/>
      <c r="BC56" s="7"/>
      <c r="BD56" s="7"/>
      <c r="BE56" s="7"/>
      <c r="BF56" s="7"/>
      <c r="BG56" s="7"/>
      <c r="BH56" s="7"/>
    </row>
    <row r="57" spans="2:60" x14ac:dyDescent="0.25">
      <c r="B57" s="79" t="s">
        <v>177</v>
      </c>
      <c r="C57" s="80" t="s">
        <v>4333</v>
      </c>
      <c r="D57" s="82" t="s">
        <v>3097</v>
      </c>
      <c r="E57" s="50">
        <v>886.2</v>
      </c>
      <c r="F57" s="50">
        <v>1014.9</v>
      </c>
      <c r="G57" s="50">
        <v>1167</v>
      </c>
      <c r="H57" s="50">
        <v>1518</v>
      </c>
      <c r="I57" s="50">
        <v>1735</v>
      </c>
      <c r="J57" s="50">
        <v>1993</v>
      </c>
      <c r="K57" s="50">
        <v>2176</v>
      </c>
      <c r="L57" s="50">
        <v>2352</v>
      </c>
      <c r="M57" s="50">
        <v>2523</v>
      </c>
      <c r="N57" s="50">
        <v>2743</v>
      </c>
      <c r="O57" s="49">
        <v>684.23631236657377</v>
      </c>
      <c r="P57" s="49">
        <v>793.65237557828209</v>
      </c>
      <c r="Q57" s="49">
        <v>932.51279079195785</v>
      </c>
      <c r="R57" s="49">
        <v>1301.7786781905804</v>
      </c>
      <c r="S57" s="49">
        <v>1562.4113045298236</v>
      </c>
      <c r="T57" s="49">
        <v>1897.2114531821278</v>
      </c>
      <c r="U57" s="49">
        <v>2147.292150940621</v>
      </c>
      <c r="V57" s="49">
        <v>2430.6579885278243</v>
      </c>
      <c r="W57" s="49">
        <v>2679.6830547484078</v>
      </c>
      <c r="X57" s="49">
        <v>3076.3071712170513</v>
      </c>
      <c r="Y57" s="49">
        <v>868.56824949232009</v>
      </c>
      <c r="Z57" s="49">
        <v>997.20019004626261</v>
      </c>
      <c r="AA57" s="49">
        <v>1147.3815482335899</v>
      </c>
      <c r="AB57" s="49">
        <v>1488.7369639656424</v>
      </c>
      <c r="AC57" s="49">
        <v>1703.6760730641315</v>
      </c>
      <c r="AD57" s="49">
        <v>1970.8949507343375</v>
      </c>
      <c r="AE57" s="49">
        <v>2168.5915228233857</v>
      </c>
      <c r="AF57" s="49">
        <v>2373.7669905360021</v>
      </c>
      <c r="AG57" s="49">
        <v>2568.4574294640443</v>
      </c>
      <c r="AH57" s="49">
        <v>2842.5856792050954</v>
      </c>
      <c r="AJ57" s="33" t="str">
        <f t="shared" si="0"/>
        <v/>
      </c>
      <c r="AK57" s="33" t="str">
        <f t="shared" si="1"/>
        <v/>
      </c>
      <c r="AM57" s="5"/>
      <c r="AN57" s="5"/>
      <c r="AO57" s="11" t="s">
        <v>13</v>
      </c>
      <c r="AP57" s="10"/>
      <c r="AQ57" s="16"/>
      <c r="AR57" s="7"/>
      <c r="AS57" s="7"/>
      <c r="AT57" s="7"/>
      <c r="AU57" s="7"/>
      <c r="AV57" s="7"/>
      <c r="AW57" s="7"/>
      <c r="AX57" s="7"/>
      <c r="AY57" s="7"/>
      <c r="AZ57" s="7"/>
      <c r="BA57" s="7"/>
      <c r="BB57" s="7"/>
      <c r="BC57" s="7"/>
      <c r="BD57" s="7"/>
      <c r="BE57" s="7"/>
      <c r="BF57" s="7"/>
      <c r="BG57" s="7"/>
      <c r="BH57" s="7"/>
    </row>
    <row r="58" spans="2:60" x14ac:dyDescent="0.25">
      <c r="B58" s="79" t="s">
        <v>179</v>
      </c>
      <c r="C58" s="80" t="s">
        <v>4333</v>
      </c>
      <c r="D58" s="82" t="s">
        <v>3098</v>
      </c>
      <c r="E58" s="50">
        <v>187.1</v>
      </c>
      <c r="F58" s="50">
        <v>225.8</v>
      </c>
      <c r="G58" s="50">
        <v>273.7</v>
      </c>
      <c r="H58" s="50">
        <v>393.2</v>
      </c>
      <c r="I58" s="50">
        <v>471.9</v>
      </c>
      <c r="J58" s="50">
        <v>570.20000000000005</v>
      </c>
      <c r="K58" s="50">
        <v>642.6</v>
      </c>
      <c r="L58" s="50">
        <v>714.1</v>
      </c>
      <c r="M58" s="50">
        <v>785.2</v>
      </c>
      <c r="N58" s="50">
        <v>879.3</v>
      </c>
      <c r="O58" s="49">
        <v>176.33537517455537</v>
      </c>
      <c r="P58" s="49">
        <v>203.13367114446112</v>
      </c>
      <c r="Q58" s="49">
        <v>237.57339249894034</v>
      </c>
      <c r="R58" s="49">
        <v>329.28299900965675</v>
      </c>
      <c r="S58" s="49">
        <v>394.58905819417151</v>
      </c>
      <c r="T58" s="49">
        <v>479.14895418830474</v>
      </c>
      <c r="U58" s="49">
        <v>542.71222703971898</v>
      </c>
      <c r="V58" s="49">
        <v>614.08980828678091</v>
      </c>
      <c r="W58" s="49">
        <v>678.12026871929345</v>
      </c>
      <c r="X58" s="49">
        <v>778.92534949352489</v>
      </c>
      <c r="Y58" s="49">
        <v>186.16023116603262</v>
      </c>
      <c r="Z58" s="49">
        <v>223.98669369155689</v>
      </c>
      <c r="AA58" s="49">
        <v>270.67745514931369</v>
      </c>
      <c r="AB58" s="49">
        <v>384.54957881333701</v>
      </c>
      <c r="AC58" s="49">
        <v>457.86847675410223</v>
      </c>
      <c r="AD58" s="49">
        <v>549.18822019730112</v>
      </c>
      <c r="AE58" s="49">
        <v>616.8225102037984</v>
      </c>
      <c r="AF58" s="49">
        <v>686.42422367684503</v>
      </c>
      <c r="AG58" s="49">
        <v>754.13365820868398</v>
      </c>
      <c r="AH58" s="49">
        <v>849.31001295843123</v>
      </c>
      <c r="AJ58" s="33" t="str">
        <f t="shared" si="0"/>
        <v/>
      </c>
      <c r="AK58" s="33" t="str">
        <f t="shared" si="1"/>
        <v/>
      </c>
      <c r="AM58" s="5"/>
      <c r="AN58" s="11"/>
      <c r="AO58" s="55" t="s">
        <v>13</v>
      </c>
      <c r="AP58" s="10"/>
      <c r="AQ58" s="16"/>
      <c r="AR58" s="7"/>
      <c r="AS58" s="7"/>
      <c r="AT58" s="7"/>
      <c r="AU58" s="7"/>
      <c r="AV58" s="7"/>
      <c r="AW58" s="7"/>
      <c r="AX58" s="7"/>
      <c r="AY58" s="7"/>
      <c r="AZ58" s="7"/>
      <c r="BA58" s="7"/>
      <c r="BB58" s="7"/>
      <c r="BC58" s="7"/>
      <c r="BD58" s="7"/>
      <c r="BE58" s="7"/>
      <c r="BF58" s="7"/>
      <c r="BG58" s="7"/>
      <c r="BH58" s="7"/>
    </row>
    <row r="59" spans="2:60" x14ac:dyDescent="0.25">
      <c r="B59" s="81" t="s">
        <v>181</v>
      </c>
      <c r="C59" s="53" t="s">
        <v>4327</v>
      </c>
      <c r="D59" s="53" t="s">
        <v>3597</v>
      </c>
      <c r="E59" s="49">
        <v>3009.9758344937436</v>
      </c>
      <c r="F59" s="49">
        <v>3383.4599044614433</v>
      </c>
      <c r="G59" s="49">
        <v>3836.3971872044035</v>
      </c>
      <c r="H59" s="49">
        <v>5029.7518564763432</v>
      </c>
      <c r="I59" s="49">
        <v>5854.236776967</v>
      </c>
      <c r="J59" s="49">
        <v>6911.2501469373619</v>
      </c>
      <c r="K59" s="49">
        <v>7685.9410845062048</v>
      </c>
      <c r="L59" s="49">
        <v>8585.7382054978498</v>
      </c>
      <c r="M59" s="49">
        <v>9334.6607033922355</v>
      </c>
      <c r="N59" s="49">
        <v>10551.393717685771</v>
      </c>
      <c r="O59" s="49">
        <v>3009.9758344937436</v>
      </c>
      <c r="P59" s="49">
        <v>3383.4599044614433</v>
      </c>
      <c r="Q59" s="49">
        <v>3836.3971872044035</v>
      </c>
      <c r="R59" s="49">
        <v>5029.7518564763432</v>
      </c>
      <c r="S59" s="49">
        <v>5854.236776967</v>
      </c>
      <c r="T59" s="49">
        <v>6911.2501469373619</v>
      </c>
      <c r="U59" s="49">
        <v>7685.9410845062048</v>
      </c>
      <c r="V59" s="49">
        <v>8585.7382054978498</v>
      </c>
      <c r="W59" s="49">
        <v>9334.6607033922355</v>
      </c>
      <c r="X59" s="49">
        <v>10551.393717685771</v>
      </c>
      <c r="Y59" s="49">
        <v>3009.9758344937436</v>
      </c>
      <c r="Z59" s="49">
        <v>3383.4599044614433</v>
      </c>
      <c r="AA59" s="49">
        <v>3836.3971872044035</v>
      </c>
      <c r="AB59" s="49">
        <v>5029.7518564763432</v>
      </c>
      <c r="AC59" s="49">
        <v>5854.236776967</v>
      </c>
      <c r="AD59" s="49">
        <v>6911.2501469373619</v>
      </c>
      <c r="AE59" s="49">
        <v>7685.9410845062048</v>
      </c>
      <c r="AF59" s="49">
        <v>8585.7382054978498</v>
      </c>
      <c r="AG59" s="49">
        <v>9334.6607033922355</v>
      </c>
      <c r="AH59" s="49">
        <v>10551.393717685771</v>
      </c>
      <c r="AJ59" s="33" t="str">
        <f t="shared" si="0"/>
        <v/>
      </c>
      <c r="AK59" s="33" t="str">
        <f t="shared" si="1"/>
        <v/>
      </c>
      <c r="AM59" s="5"/>
      <c r="AN59" s="11"/>
      <c r="AO59" s="5" t="s">
        <v>13</v>
      </c>
      <c r="AP59" s="10"/>
      <c r="AQ59" s="16"/>
      <c r="AR59" s="7"/>
      <c r="AS59" s="7"/>
      <c r="AT59" s="7"/>
      <c r="AU59" s="7"/>
      <c r="AV59" s="7"/>
      <c r="AW59" s="7"/>
      <c r="AX59" s="7"/>
      <c r="AY59" s="7"/>
      <c r="AZ59" s="7"/>
      <c r="BA59" s="7"/>
      <c r="BB59" s="7"/>
      <c r="BC59" s="7"/>
      <c r="BD59" s="7"/>
      <c r="BE59" s="7"/>
      <c r="BF59" s="7"/>
      <c r="BG59" s="7"/>
      <c r="BH59" s="7"/>
    </row>
    <row r="60" spans="2:60" x14ac:dyDescent="0.25">
      <c r="B60" s="79" t="s">
        <v>183</v>
      </c>
      <c r="C60" s="80" t="s">
        <v>4333</v>
      </c>
      <c r="D60" s="82" t="s">
        <v>3099</v>
      </c>
      <c r="E60" s="50">
        <v>10130</v>
      </c>
      <c r="F60" s="50">
        <v>11533.9</v>
      </c>
      <c r="G60" s="50">
        <v>13270</v>
      </c>
      <c r="H60" s="50">
        <v>17740</v>
      </c>
      <c r="I60" s="50">
        <v>20810</v>
      </c>
      <c r="J60" s="50">
        <v>24820</v>
      </c>
      <c r="K60" s="50">
        <v>27910</v>
      </c>
      <c r="L60" s="50">
        <v>31090</v>
      </c>
      <c r="M60" s="50">
        <v>34380</v>
      </c>
      <c r="N60" s="50">
        <v>38930</v>
      </c>
      <c r="O60" s="49">
        <v>8253.1175062303864</v>
      </c>
      <c r="P60" s="49">
        <v>9520.4482316419326</v>
      </c>
      <c r="Q60" s="49">
        <v>11062.890119189191</v>
      </c>
      <c r="R60" s="49">
        <v>15130.383093203733</v>
      </c>
      <c r="S60" s="49">
        <v>17925.656134080298</v>
      </c>
      <c r="T60" s="49">
        <v>21453.778380842701</v>
      </c>
      <c r="U60" s="49">
        <v>24044.824069809434</v>
      </c>
      <c r="V60" s="49">
        <v>27044.781252028624</v>
      </c>
      <c r="W60" s="49">
        <v>29548.649705525349</v>
      </c>
      <c r="X60" s="49">
        <v>33655.651400804607</v>
      </c>
      <c r="Y60" s="49">
        <v>10089.597441425703</v>
      </c>
      <c r="Z60" s="49">
        <v>11494.420553561606</v>
      </c>
      <c r="AA60" s="49">
        <v>13224.604008328084</v>
      </c>
      <c r="AB60" s="49">
        <v>17649.31833142407</v>
      </c>
      <c r="AC60" s="49">
        <v>20670.036596420643</v>
      </c>
      <c r="AD60" s="49">
        <v>24602.722832813983</v>
      </c>
      <c r="AE60" s="49">
        <v>27623.69067183774</v>
      </c>
      <c r="AF60" s="49">
        <v>30762.813189502314</v>
      </c>
      <c r="AG60" s="49">
        <v>33964.874837586271</v>
      </c>
      <c r="AH60" s="49">
        <v>38459.247574935202</v>
      </c>
      <c r="AJ60" s="33" t="str">
        <f t="shared" si="0"/>
        <v/>
      </c>
      <c r="AK60" s="33" t="str">
        <f t="shared" si="1"/>
        <v/>
      </c>
      <c r="AM60" s="5"/>
      <c r="AN60" s="5"/>
      <c r="AO60" s="11" t="s">
        <v>13</v>
      </c>
      <c r="AP60" s="10"/>
      <c r="AQ60" s="16"/>
      <c r="AR60" s="7"/>
      <c r="AS60" s="7"/>
      <c r="AT60" s="7"/>
      <c r="AU60" s="7"/>
      <c r="AV60" s="7"/>
      <c r="AW60" s="7"/>
      <c r="AX60" s="7"/>
      <c r="AY60" s="7"/>
      <c r="AZ60" s="7"/>
      <c r="BA60" s="7"/>
      <c r="BB60" s="7"/>
      <c r="BC60" s="7"/>
      <c r="BD60" s="7"/>
      <c r="BE60" s="7"/>
      <c r="BF60" s="7"/>
      <c r="BG60" s="7"/>
      <c r="BH60" s="7"/>
    </row>
    <row r="61" spans="2:60" x14ac:dyDescent="0.25">
      <c r="B61" s="81" t="s">
        <v>187</v>
      </c>
      <c r="C61" s="53" t="s">
        <v>4327</v>
      </c>
      <c r="D61" s="53" t="s">
        <v>3598</v>
      </c>
      <c r="E61" s="49">
        <v>1879.4806740070769</v>
      </c>
      <c r="F61" s="49">
        <v>2204.296262316605</v>
      </c>
      <c r="G61" s="49">
        <v>2614.8627043771949</v>
      </c>
      <c r="H61" s="49">
        <v>3708.1450851996965</v>
      </c>
      <c r="I61" s="49">
        <v>4475.379728865094</v>
      </c>
      <c r="J61" s="49">
        <v>5456.8482577681334</v>
      </c>
      <c r="K61" s="49">
        <v>6185.6312746116928</v>
      </c>
      <c r="L61" s="49">
        <v>7016.4130203256391</v>
      </c>
      <c r="M61" s="49">
        <v>7735.5614681140823</v>
      </c>
      <c r="N61" s="49">
        <v>8886.392194157188</v>
      </c>
      <c r="O61" s="49">
        <v>1879.4806740070769</v>
      </c>
      <c r="P61" s="49">
        <v>2204.296262316605</v>
      </c>
      <c r="Q61" s="49">
        <v>2614.8627043771949</v>
      </c>
      <c r="R61" s="49">
        <v>3708.1450851996965</v>
      </c>
      <c r="S61" s="49">
        <v>4475.379728865094</v>
      </c>
      <c r="T61" s="49">
        <v>5456.8482577681334</v>
      </c>
      <c r="U61" s="49">
        <v>6185.6312746116928</v>
      </c>
      <c r="V61" s="49">
        <v>7016.4130203256391</v>
      </c>
      <c r="W61" s="49">
        <v>7735.5614681140823</v>
      </c>
      <c r="X61" s="49">
        <v>8886.392194157188</v>
      </c>
      <c r="Y61" s="49">
        <v>1879.4806740070769</v>
      </c>
      <c r="Z61" s="49">
        <v>2204.296262316605</v>
      </c>
      <c r="AA61" s="49">
        <v>2614.8627043771949</v>
      </c>
      <c r="AB61" s="49">
        <v>3708.1450851996965</v>
      </c>
      <c r="AC61" s="49">
        <v>4475.379728865094</v>
      </c>
      <c r="AD61" s="49">
        <v>5456.8482577681334</v>
      </c>
      <c r="AE61" s="49">
        <v>6185.6312746116928</v>
      </c>
      <c r="AF61" s="49">
        <v>7016.4130203256391</v>
      </c>
      <c r="AG61" s="49">
        <v>7735.5614681140823</v>
      </c>
      <c r="AH61" s="49">
        <v>8886.392194157188</v>
      </c>
      <c r="AJ61" s="33" t="str">
        <f t="shared" si="0"/>
        <v/>
      </c>
      <c r="AK61" s="33" t="str">
        <f t="shared" si="1"/>
        <v/>
      </c>
      <c r="AM61" s="5"/>
      <c r="AN61" s="5"/>
      <c r="AO61" s="5" t="s">
        <v>13</v>
      </c>
      <c r="AP61" s="10"/>
      <c r="AQ61" s="16"/>
      <c r="AR61" s="7"/>
      <c r="AS61" s="7"/>
      <c r="AT61" s="7"/>
      <c r="AU61" s="7"/>
      <c r="AV61" s="7"/>
      <c r="AW61" s="7"/>
      <c r="AX61" s="7"/>
      <c r="AY61" s="7"/>
      <c r="AZ61" s="7"/>
      <c r="BA61" s="7"/>
      <c r="BB61" s="7"/>
      <c r="BC61" s="7"/>
      <c r="BD61" s="7"/>
      <c r="BE61" s="7"/>
      <c r="BF61" s="7"/>
      <c r="BG61" s="7"/>
      <c r="BH61" s="7"/>
    </row>
    <row r="62" spans="2:60" x14ac:dyDescent="0.25">
      <c r="B62" s="81" t="s">
        <v>191</v>
      </c>
      <c r="C62" s="53" t="s">
        <v>4327</v>
      </c>
      <c r="D62" s="53" t="s">
        <v>3599</v>
      </c>
      <c r="E62" s="49">
        <v>1493.3038087064419</v>
      </c>
      <c r="F62" s="49">
        <v>1749.8872854048529</v>
      </c>
      <c r="G62" s="49">
        <v>2074.3266650246755</v>
      </c>
      <c r="H62" s="49">
        <v>2936.4463511395466</v>
      </c>
      <c r="I62" s="49">
        <v>3538.3481563444448</v>
      </c>
      <c r="J62" s="49">
        <v>4308.553587165854</v>
      </c>
      <c r="K62" s="49">
        <v>4877.0550788135351</v>
      </c>
      <c r="L62" s="49">
        <v>5524.4116114478438</v>
      </c>
      <c r="M62" s="49">
        <v>6081.9486314788146</v>
      </c>
      <c r="N62" s="49">
        <v>6968.7418387841217</v>
      </c>
      <c r="O62" s="49">
        <v>1493.3038087064419</v>
      </c>
      <c r="P62" s="49">
        <v>1749.8872854048529</v>
      </c>
      <c r="Q62" s="49">
        <v>2074.3266650246755</v>
      </c>
      <c r="R62" s="49">
        <v>2936.4463511395466</v>
      </c>
      <c r="S62" s="49">
        <v>3538.3481563444448</v>
      </c>
      <c r="T62" s="49">
        <v>4308.553587165854</v>
      </c>
      <c r="U62" s="49">
        <v>4877.0550788135351</v>
      </c>
      <c r="V62" s="49">
        <v>5524.4116114478438</v>
      </c>
      <c r="W62" s="49">
        <v>6081.9486314788146</v>
      </c>
      <c r="X62" s="49">
        <v>6968.7418387841217</v>
      </c>
      <c r="Y62" s="49">
        <v>1493.3038087064419</v>
      </c>
      <c r="Z62" s="49">
        <v>1749.8872854048529</v>
      </c>
      <c r="AA62" s="49">
        <v>2074.3266650246755</v>
      </c>
      <c r="AB62" s="49">
        <v>2936.4463511395466</v>
      </c>
      <c r="AC62" s="49">
        <v>3538.3481563444448</v>
      </c>
      <c r="AD62" s="49">
        <v>4308.553587165854</v>
      </c>
      <c r="AE62" s="49">
        <v>4877.0550788135351</v>
      </c>
      <c r="AF62" s="49">
        <v>5524.4116114478438</v>
      </c>
      <c r="AG62" s="49">
        <v>6081.9486314788146</v>
      </c>
      <c r="AH62" s="49">
        <v>6968.7418387841217</v>
      </c>
      <c r="AJ62" s="33" t="str">
        <f t="shared" si="0"/>
        <v/>
      </c>
      <c r="AK62" s="33" t="str">
        <f t="shared" si="1"/>
        <v/>
      </c>
      <c r="AM62" s="13"/>
      <c r="AN62" s="11"/>
      <c r="AO62" s="55" t="s">
        <v>13</v>
      </c>
      <c r="AP62" s="10"/>
      <c r="AQ62" s="16"/>
      <c r="AR62" s="7"/>
      <c r="AS62" s="7"/>
      <c r="AT62" s="7"/>
      <c r="AU62" s="7"/>
      <c r="AV62" s="7"/>
      <c r="AW62" s="7"/>
      <c r="AX62" s="7"/>
      <c r="AY62" s="7"/>
      <c r="AZ62" s="7"/>
      <c r="BA62" s="7"/>
      <c r="BB62" s="7"/>
      <c r="BC62" s="7"/>
      <c r="BD62" s="7"/>
      <c r="BE62" s="7"/>
      <c r="BF62" s="7"/>
      <c r="BG62" s="7"/>
      <c r="BH62" s="7"/>
    </row>
    <row r="63" spans="2:60" x14ac:dyDescent="0.25">
      <c r="B63" s="81" t="s">
        <v>193</v>
      </c>
      <c r="C63" s="53" t="s">
        <v>4327</v>
      </c>
      <c r="D63" s="53" t="s">
        <v>3600</v>
      </c>
      <c r="E63" s="49">
        <v>10299.840327276612</v>
      </c>
      <c r="F63" s="49">
        <v>11799.680135496204</v>
      </c>
      <c r="G63" s="49">
        <v>13609.613544847214</v>
      </c>
      <c r="H63" s="49">
        <v>18366.948101314912</v>
      </c>
      <c r="I63" s="49">
        <v>21620.167756366674</v>
      </c>
      <c r="J63" s="49">
        <v>25733.140338540579</v>
      </c>
      <c r="K63" s="49">
        <v>28736.359450141565</v>
      </c>
      <c r="L63" s="49">
        <v>32234.236361094612</v>
      </c>
      <c r="M63" s="49">
        <v>35114.116854193271</v>
      </c>
      <c r="N63" s="49">
        <v>39844.256332012155</v>
      </c>
      <c r="O63" s="49">
        <v>10299.840327276612</v>
      </c>
      <c r="P63" s="49">
        <v>11799.680135496204</v>
      </c>
      <c r="Q63" s="49">
        <v>13609.613544847214</v>
      </c>
      <c r="R63" s="49">
        <v>18366.948101314912</v>
      </c>
      <c r="S63" s="49">
        <v>21620.167756366674</v>
      </c>
      <c r="T63" s="49">
        <v>25733.140338540579</v>
      </c>
      <c r="U63" s="49">
        <v>28736.359450141565</v>
      </c>
      <c r="V63" s="49">
        <v>32234.236361094612</v>
      </c>
      <c r="W63" s="49">
        <v>35114.116854193271</v>
      </c>
      <c r="X63" s="49">
        <v>39844.256332012155</v>
      </c>
      <c r="Y63" s="49">
        <v>10299.840327276612</v>
      </c>
      <c r="Z63" s="49">
        <v>11799.680135496204</v>
      </c>
      <c r="AA63" s="49">
        <v>13609.613544847214</v>
      </c>
      <c r="AB63" s="49">
        <v>18366.948101314912</v>
      </c>
      <c r="AC63" s="49">
        <v>21620.167756366674</v>
      </c>
      <c r="AD63" s="49">
        <v>25733.140338540579</v>
      </c>
      <c r="AE63" s="49">
        <v>28736.359450141565</v>
      </c>
      <c r="AF63" s="49">
        <v>32234.236361094612</v>
      </c>
      <c r="AG63" s="49">
        <v>35114.116854193271</v>
      </c>
      <c r="AH63" s="49">
        <v>39844.256332012155</v>
      </c>
      <c r="AJ63" s="33" t="str">
        <f t="shared" si="0"/>
        <v/>
      </c>
      <c r="AK63" s="33" t="str">
        <f t="shared" si="1"/>
        <v/>
      </c>
      <c r="AM63" s="13"/>
      <c r="AN63" s="11"/>
      <c r="AO63" s="5" t="s">
        <v>13</v>
      </c>
      <c r="AP63" s="10"/>
      <c r="AQ63" s="16"/>
      <c r="AR63" s="7"/>
      <c r="AS63" s="7"/>
      <c r="AT63" s="7"/>
      <c r="AU63" s="7"/>
      <c r="AV63" s="7"/>
      <c r="AW63" s="7"/>
      <c r="AX63" s="7"/>
      <c r="AY63" s="7"/>
      <c r="AZ63" s="7"/>
      <c r="BA63" s="7"/>
      <c r="BB63" s="7"/>
      <c r="BC63" s="7"/>
      <c r="BD63" s="7"/>
      <c r="BE63" s="7"/>
      <c r="BF63" s="7"/>
      <c r="BG63" s="7"/>
      <c r="BH63" s="7"/>
    </row>
    <row r="64" spans="2:60" x14ac:dyDescent="0.25">
      <c r="B64" s="81" t="s">
        <v>195</v>
      </c>
      <c r="C64" s="53" t="s">
        <v>4333</v>
      </c>
      <c r="D64" s="53" t="s">
        <v>3601</v>
      </c>
      <c r="E64" s="83">
        <v>641.20000000000005</v>
      </c>
      <c r="F64" s="83">
        <v>756</v>
      </c>
      <c r="G64" s="83">
        <v>901.5</v>
      </c>
      <c r="H64" s="83">
        <v>1284</v>
      </c>
      <c r="I64" s="83">
        <v>1553</v>
      </c>
      <c r="J64" s="83">
        <v>1909</v>
      </c>
      <c r="K64" s="83">
        <v>2186</v>
      </c>
      <c r="L64" s="83">
        <v>2474</v>
      </c>
      <c r="M64" s="83">
        <v>2773</v>
      </c>
      <c r="N64" s="83">
        <v>3190</v>
      </c>
      <c r="O64" s="49">
        <v>476.77568415368398</v>
      </c>
      <c r="P64" s="49">
        <v>566.17637362510334</v>
      </c>
      <c r="Q64" s="49">
        <v>680.95393712054829</v>
      </c>
      <c r="R64" s="49">
        <v>989.28917603467721</v>
      </c>
      <c r="S64" s="49">
        <v>1205.8223882888885</v>
      </c>
      <c r="T64" s="49">
        <v>1482.6452372371743</v>
      </c>
      <c r="U64" s="49">
        <v>1688.3274523252794</v>
      </c>
      <c r="V64" s="49">
        <v>1919.2578126021433</v>
      </c>
      <c r="W64" s="49">
        <v>2123.2895720649021</v>
      </c>
      <c r="X64" s="49">
        <v>2445.1524263922329</v>
      </c>
      <c r="Y64" s="49">
        <v>621.32453324934647</v>
      </c>
      <c r="Z64" s="49">
        <v>734.90848595834484</v>
      </c>
      <c r="AA64" s="49">
        <v>875.91178275984248</v>
      </c>
      <c r="AB64" s="49">
        <v>1229.869440496165</v>
      </c>
      <c r="AC64" s="49">
        <v>1469.0850322404422</v>
      </c>
      <c r="AD64" s="49">
        <v>1780.5350278138212</v>
      </c>
      <c r="AE64" s="49">
        <v>2020.1091507750932</v>
      </c>
      <c r="AF64" s="49">
        <v>2277.155998020115</v>
      </c>
      <c r="AG64" s="49">
        <v>2532.5559833626016</v>
      </c>
      <c r="AH64" s="49">
        <v>2907.0734022730185</v>
      </c>
      <c r="AJ64" s="33" t="str">
        <f t="shared" si="0"/>
        <v/>
      </c>
      <c r="AK64" s="33" t="str">
        <f t="shared" si="1"/>
        <v/>
      </c>
      <c r="AM64" s="13"/>
      <c r="AN64" s="5"/>
      <c r="AO64" s="11" t="s">
        <v>13</v>
      </c>
      <c r="AP64" s="10"/>
      <c r="AQ64" s="16"/>
      <c r="AR64" s="7"/>
      <c r="AS64" s="7"/>
      <c r="AT64" s="7"/>
      <c r="AU64" s="7"/>
      <c r="AV64" s="7"/>
      <c r="AW64" s="7"/>
      <c r="AX64" s="7"/>
      <c r="AY64" s="7"/>
      <c r="AZ64" s="7"/>
      <c r="BA64" s="7"/>
      <c r="BB64" s="7"/>
      <c r="BC64" s="7"/>
      <c r="BD64" s="7"/>
      <c r="BE64" s="7"/>
      <c r="BF64" s="7"/>
      <c r="BG64" s="7"/>
      <c r="BH64" s="7"/>
    </row>
    <row r="65" spans="2:60" x14ac:dyDescent="0.25">
      <c r="B65" s="81" t="s">
        <v>197</v>
      </c>
      <c r="C65" s="53" t="s">
        <v>4327</v>
      </c>
      <c r="D65" s="53" t="s">
        <v>3602</v>
      </c>
      <c r="E65" s="49">
        <v>129.56473089519585</v>
      </c>
      <c r="F65" s="49">
        <v>154.44764773300957</v>
      </c>
      <c r="G65" s="49">
        <v>186.86828965369537</v>
      </c>
      <c r="H65" s="49">
        <v>275.3636203250482</v>
      </c>
      <c r="I65" s="49">
        <v>339.57082968839461</v>
      </c>
      <c r="J65" s="49">
        <v>424.2838117999591</v>
      </c>
      <c r="K65" s="49">
        <v>489.00131136022691</v>
      </c>
      <c r="L65" s="49">
        <v>561.43741191863342</v>
      </c>
      <c r="M65" s="49">
        <v>628.51992590194618</v>
      </c>
      <c r="N65" s="49">
        <v>732.95873365059776</v>
      </c>
      <c r="O65" s="49">
        <v>129.56473089519585</v>
      </c>
      <c r="P65" s="49">
        <v>154.44764773300957</v>
      </c>
      <c r="Q65" s="49">
        <v>186.86828965369537</v>
      </c>
      <c r="R65" s="49">
        <v>275.3636203250482</v>
      </c>
      <c r="S65" s="49">
        <v>339.57082968839461</v>
      </c>
      <c r="T65" s="49">
        <v>424.2838117999591</v>
      </c>
      <c r="U65" s="49">
        <v>489.00131136022691</v>
      </c>
      <c r="V65" s="49">
        <v>561.43741191863342</v>
      </c>
      <c r="W65" s="49">
        <v>628.51992590194618</v>
      </c>
      <c r="X65" s="49">
        <v>732.95873365059776</v>
      </c>
      <c r="Y65" s="49">
        <v>129.56473089519585</v>
      </c>
      <c r="Z65" s="49">
        <v>154.44764773300957</v>
      </c>
      <c r="AA65" s="49">
        <v>186.86828965369537</v>
      </c>
      <c r="AB65" s="49">
        <v>275.3636203250482</v>
      </c>
      <c r="AC65" s="49">
        <v>339.57082968839461</v>
      </c>
      <c r="AD65" s="49">
        <v>424.2838117999591</v>
      </c>
      <c r="AE65" s="49">
        <v>489.00131136022691</v>
      </c>
      <c r="AF65" s="49">
        <v>561.43741191863342</v>
      </c>
      <c r="AG65" s="49">
        <v>628.51992590194618</v>
      </c>
      <c r="AH65" s="49">
        <v>732.95873365059776</v>
      </c>
      <c r="AJ65" s="33" t="str">
        <f t="shared" si="0"/>
        <v/>
      </c>
      <c r="AK65" s="33" t="str">
        <f t="shared" si="1"/>
        <v/>
      </c>
      <c r="AM65" s="5"/>
      <c r="AN65" s="5"/>
      <c r="AO65" s="12" t="s">
        <v>13</v>
      </c>
      <c r="AP65" s="10"/>
      <c r="AQ65" s="16"/>
      <c r="AR65" s="7"/>
      <c r="AS65" s="7"/>
      <c r="AT65" s="7"/>
      <c r="AU65" s="7"/>
      <c r="AV65" s="7"/>
      <c r="AW65" s="7"/>
      <c r="AX65" s="7"/>
      <c r="AY65" s="7"/>
      <c r="AZ65" s="7"/>
      <c r="BA65" s="7"/>
      <c r="BB65" s="7"/>
      <c r="BC65" s="7"/>
      <c r="BD65" s="7"/>
      <c r="BE65" s="7"/>
      <c r="BF65" s="7"/>
      <c r="BG65" s="7"/>
      <c r="BH65" s="7"/>
    </row>
    <row r="66" spans="2:60" x14ac:dyDescent="0.25">
      <c r="B66" s="79" t="s">
        <v>200</v>
      </c>
      <c r="C66" s="80" t="s">
        <v>3585</v>
      </c>
      <c r="D66" s="50" t="s">
        <v>3100</v>
      </c>
      <c r="E66" s="50">
        <v>5616</v>
      </c>
      <c r="F66" s="50">
        <v>6275.8</v>
      </c>
      <c r="G66" s="50">
        <v>7124</v>
      </c>
      <c r="H66" s="50">
        <v>9471</v>
      </c>
      <c r="I66" s="50">
        <v>11210</v>
      </c>
      <c r="J66" s="50">
        <v>13630</v>
      </c>
      <c r="K66" s="50">
        <v>15590</v>
      </c>
      <c r="L66" s="50">
        <v>17710</v>
      </c>
      <c r="M66" s="50">
        <v>19990</v>
      </c>
      <c r="N66" s="50">
        <v>23310</v>
      </c>
      <c r="O66" s="50">
        <v>5616</v>
      </c>
      <c r="P66" s="50">
        <v>6275.8</v>
      </c>
      <c r="Q66" s="50">
        <v>7124</v>
      </c>
      <c r="R66" s="50">
        <v>9471</v>
      </c>
      <c r="S66" s="50">
        <v>11210</v>
      </c>
      <c r="T66" s="50">
        <v>13630</v>
      </c>
      <c r="U66" s="50">
        <v>15590</v>
      </c>
      <c r="V66" s="50">
        <v>17710</v>
      </c>
      <c r="W66" s="50">
        <v>19990</v>
      </c>
      <c r="X66" s="50">
        <v>23310</v>
      </c>
      <c r="Y66" s="50">
        <v>5616</v>
      </c>
      <c r="Z66" s="50">
        <v>6275.8</v>
      </c>
      <c r="AA66" s="50">
        <v>7124</v>
      </c>
      <c r="AB66" s="50">
        <v>9471</v>
      </c>
      <c r="AC66" s="50">
        <v>11210</v>
      </c>
      <c r="AD66" s="50">
        <v>13630</v>
      </c>
      <c r="AE66" s="50">
        <v>15590</v>
      </c>
      <c r="AF66" s="50">
        <v>17710</v>
      </c>
      <c r="AG66" s="50">
        <v>19990</v>
      </c>
      <c r="AH66" s="50">
        <v>23310</v>
      </c>
      <c r="AJ66" s="33" t="str">
        <f t="shared" si="0"/>
        <v/>
      </c>
      <c r="AK66" s="33" t="str">
        <f t="shared" si="1"/>
        <v/>
      </c>
      <c r="AM66" s="5"/>
      <c r="AN66" s="11"/>
      <c r="AO66" s="55" t="s">
        <v>13</v>
      </c>
      <c r="AP66" s="10"/>
      <c r="AQ66" s="16"/>
      <c r="AR66" s="7"/>
      <c r="AS66" s="7"/>
      <c r="AT66" s="7"/>
      <c r="AU66" s="7"/>
      <c r="AV66" s="7"/>
      <c r="AW66" s="7"/>
      <c r="AX66" s="7"/>
      <c r="AY66" s="7"/>
      <c r="AZ66" s="7"/>
      <c r="BA66" s="7"/>
      <c r="BB66" s="7"/>
      <c r="BC66" s="7"/>
      <c r="BD66" s="7"/>
      <c r="BE66" s="7"/>
      <c r="BF66" s="7"/>
      <c r="BG66" s="7"/>
      <c r="BH66" s="7"/>
    </row>
    <row r="67" spans="2:60" x14ac:dyDescent="0.25">
      <c r="B67" s="81" t="s">
        <v>204</v>
      </c>
      <c r="C67" s="53" t="s">
        <v>4327</v>
      </c>
      <c r="D67" s="53" t="s">
        <v>3603</v>
      </c>
      <c r="E67" s="49">
        <v>128.36922666253733</v>
      </c>
      <c r="F67" s="49">
        <v>154.21738793582423</v>
      </c>
      <c r="G67" s="49">
        <v>188.58814913533257</v>
      </c>
      <c r="H67" s="49">
        <v>281.95712259379559</v>
      </c>
      <c r="I67" s="49">
        <v>349.30390769627445</v>
      </c>
      <c r="J67" s="49">
        <v>437.42653256463421</v>
      </c>
      <c r="K67" s="49">
        <v>503.60905139869601</v>
      </c>
      <c r="L67" s="49">
        <v>577.57913365444699</v>
      </c>
      <c r="M67" s="49">
        <v>644.53225332553757</v>
      </c>
      <c r="N67" s="49">
        <v>747.69832877296039</v>
      </c>
      <c r="O67" s="49">
        <v>128.36922666253733</v>
      </c>
      <c r="P67" s="49">
        <v>154.21738793582423</v>
      </c>
      <c r="Q67" s="49">
        <v>188.58814913533257</v>
      </c>
      <c r="R67" s="49">
        <v>281.95712259379559</v>
      </c>
      <c r="S67" s="49">
        <v>349.30390769627445</v>
      </c>
      <c r="T67" s="49">
        <v>437.42653256463421</v>
      </c>
      <c r="U67" s="49">
        <v>503.60905139869601</v>
      </c>
      <c r="V67" s="49">
        <v>577.57913365444699</v>
      </c>
      <c r="W67" s="49">
        <v>644.53225332553757</v>
      </c>
      <c r="X67" s="49">
        <v>747.69832877296039</v>
      </c>
      <c r="Y67" s="49">
        <v>128.36922666253733</v>
      </c>
      <c r="Z67" s="49">
        <v>154.21738793582423</v>
      </c>
      <c r="AA67" s="49">
        <v>188.58814913533257</v>
      </c>
      <c r="AB67" s="49">
        <v>281.95712259379559</v>
      </c>
      <c r="AC67" s="49">
        <v>349.30390769627445</v>
      </c>
      <c r="AD67" s="49">
        <v>437.42653256463421</v>
      </c>
      <c r="AE67" s="49">
        <v>503.60905139869601</v>
      </c>
      <c r="AF67" s="49">
        <v>577.57913365444699</v>
      </c>
      <c r="AG67" s="49">
        <v>644.53225332553757</v>
      </c>
      <c r="AH67" s="49">
        <v>747.69832877296039</v>
      </c>
      <c r="AJ67" s="33" t="str">
        <f t="shared" si="0"/>
        <v/>
      </c>
      <c r="AK67" s="33" t="str">
        <f t="shared" si="1"/>
        <v/>
      </c>
      <c r="AM67" s="5"/>
      <c r="AN67" s="11"/>
      <c r="AO67" s="5" t="s">
        <v>13</v>
      </c>
      <c r="AP67" s="10"/>
      <c r="AQ67" s="16"/>
      <c r="AR67" s="7"/>
      <c r="AS67" s="7"/>
      <c r="AT67" s="7"/>
      <c r="AU67" s="7"/>
      <c r="AV67" s="7"/>
      <c r="AW67" s="7"/>
      <c r="AX67" s="7"/>
      <c r="AY67" s="7"/>
      <c r="AZ67" s="7"/>
      <c r="BA67" s="7"/>
      <c r="BB67" s="7"/>
      <c r="BC67" s="7"/>
      <c r="BD67" s="7"/>
      <c r="BE67" s="7"/>
      <c r="BF67" s="7"/>
      <c r="BG67" s="7"/>
      <c r="BH67" s="7"/>
    </row>
    <row r="68" spans="2:60" x14ac:dyDescent="0.25">
      <c r="B68" s="81" t="s">
        <v>206</v>
      </c>
      <c r="C68" s="53" t="s">
        <v>4327</v>
      </c>
      <c r="D68" s="53" t="s">
        <v>3604</v>
      </c>
      <c r="E68" s="49">
        <v>23474.643483082458</v>
      </c>
      <c r="F68" s="49">
        <v>26479.574502824918</v>
      </c>
      <c r="G68" s="49">
        <v>29990.699271522401</v>
      </c>
      <c r="H68" s="49">
        <v>39174.593631106865</v>
      </c>
      <c r="I68" s="49">
        <v>45328.328938725965</v>
      </c>
      <c r="J68" s="49">
        <v>53093.427279264251</v>
      </c>
      <c r="K68" s="49">
        <v>58660.400545328725</v>
      </c>
      <c r="L68" s="49">
        <v>65263.5852617161</v>
      </c>
      <c r="M68" s="49">
        <v>70463.838205375752</v>
      </c>
      <c r="N68" s="49">
        <v>79117.546242731434</v>
      </c>
      <c r="O68" s="49">
        <v>23474.643483082458</v>
      </c>
      <c r="P68" s="49">
        <v>26479.574502824918</v>
      </c>
      <c r="Q68" s="49">
        <v>29990.699271522401</v>
      </c>
      <c r="R68" s="49">
        <v>39174.593631106865</v>
      </c>
      <c r="S68" s="49">
        <v>45328.328938725965</v>
      </c>
      <c r="T68" s="49">
        <v>53093.427279264251</v>
      </c>
      <c r="U68" s="49">
        <v>58660.400545328725</v>
      </c>
      <c r="V68" s="49">
        <v>65263.5852617161</v>
      </c>
      <c r="W68" s="49">
        <v>70463.838205375752</v>
      </c>
      <c r="X68" s="49">
        <v>79117.546242731434</v>
      </c>
      <c r="Y68" s="49">
        <v>23474.643483082458</v>
      </c>
      <c r="Z68" s="49">
        <v>26479.574502824918</v>
      </c>
      <c r="AA68" s="49">
        <v>29990.699271522401</v>
      </c>
      <c r="AB68" s="49">
        <v>39174.593631106865</v>
      </c>
      <c r="AC68" s="49">
        <v>45328.328938725965</v>
      </c>
      <c r="AD68" s="49">
        <v>53093.427279264251</v>
      </c>
      <c r="AE68" s="49">
        <v>58660.400545328725</v>
      </c>
      <c r="AF68" s="49">
        <v>65263.5852617161</v>
      </c>
      <c r="AG68" s="49">
        <v>70463.838205375752</v>
      </c>
      <c r="AH68" s="49">
        <v>79117.546242731434</v>
      </c>
      <c r="AJ68" s="33" t="str">
        <f t="shared" ref="AJ68:AJ131" si="2">IF(C68="Rural10W",IF(X68=AH68,"CHECK THIS",""),"")</f>
        <v/>
      </c>
      <c r="AK68" s="33" t="str">
        <f t="shared" ref="AK68:AK131" si="3">IF(C68="Rural10W",B68,"")</f>
        <v/>
      </c>
      <c r="AM68" s="5"/>
      <c r="AN68" s="5"/>
      <c r="AO68" s="11" t="s">
        <v>13</v>
      </c>
      <c r="AP68" s="10"/>
      <c r="AQ68" s="16"/>
      <c r="AR68" s="7"/>
      <c r="AS68" s="7"/>
      <c r="AT68" s="7"/>
      <c r="AU68" s="7"/>
      <c r="AV68" s="7"/>
      <c r="AW68" s="7"/>
      <c r="AX68" s="7"/>
      <c r="AY68" s="7"/>
      <c r="AZ68" s="7"/>
      <c r="BA68" s="7"/>
      <c r="BB68" s="7"/>
      <c r="BC68" s="7"/>
      <c r="BD68" s="7"/>
      <c r="BE68" s="7"/>
      <c r="BF68" s="7"/>
      <c r="BG68" s="7"/>
      <c r="BH68" s="7"/>
    </row>
    <row r="69" spans="2:60" x14ac:dyDescent="0.25">
      <c r="B69" s="79" t="s">
        <v>208</v>
      </c>
      <c r="C69" s="80" t="s">
        <v>4333</v>
      </c>
      <c r="D69" s="82" t="s">
        <v>3101</v>
      </c>
      <c r="E69" s="50">
        <v>29480</v>
      </c>
      <c r="F69" s="50">
        <v>32172.9</v>
      </c>
      <c r="G69" s="50">
        <v>35540</v>
      </c>
      <c r="H69" s="50">
        <v>44400</v>
      </c>
      <c r="I69" s="50">
        <v>50630</v>
      </c>
      <c r="J69" s="50">
        <v>58920</v>
      </c>
      <c r="K69" s="50">
        <v>65420</v>
      </c>
      <c r="L69" s="50">
        <v>72200</v>
      </c>
      <c r="M69" s="50">
        <v>79320</v>
      </c>
      <c r="N69" s="50">
        <v>89330</v>
      </c>
      <c r="O69" s="49">
        <v>23754.698709511889</v>
      </c>
      <c r="P69" s="49">
        <v>26808.102461028775</v>
      </c>
      <c r="Q69" s="49">
        <v>30376.524705083513</v>
      </c>
      <c r="R69" s="49">
        <v>39709.796991256124</v>
      </c>
      <c r="S69" s="49">
        <v>45962.981480998518</v>
      </c>
      <c r="T69" s="49">
        <v>53850.75616721691</v>
      </c>
      <c r="U69" s="49">
        <v>59506.20442362332</v>
      </c>
      <c r="V69" s="49">
        <v>66212.997044873249</v>
      </c>
      <c r="W69" s="49">
        <v>71496.287958632529</v>
      </c>
      <c r="X69" s="49">
        <v>80289.081010164169</v>
      </c>
      <c r="Y69" s="49">
        <v>28980.172109560564</v>
      </c>
      <c r="Z69" s="49">
        <v>31743.716196882306</v>
      </c>
      <c r="AA69" s="49">
        <v>35107.996090863562</v>
      </c>
      <c r="AB69" s="49">
        <v>43765.235683027138</v>
      </c>
      <c r="AC69" s="49">
        <v>49782.961051711478</v>
      </c>
      <c r="AD69" s="49">
        <v>57750.174500126981</v>
      </c>
      <c r="AE69" s="49">
        <v>63893.859206096342</v>
      </c>
      <c r="AF69" s="49">
        <v>70543.219308015236</v>
      </c>
      <c r="AG69" s="49">
        <v>77050.157617627963</v>
      </c>
      <c r="AH69" s="49">
        <v>86628.749814012481</v>
      </c>
      <c r="AJ69" s="33" t="str">
        <f t="shared" si="2"/>
        <v/>
      </c>
      <c r="AK69" s="33" t="str">
        <f t="shared" si="3"/>
        <v/>
      </c>
      <c r="AM69" s="5"/>
      <c r="AN69" s="5"/>
      <c r="AO69" s="11" t="s">
        <v>13</v>
      </c>
      <c r="AP69" s="10"/>
      <c r="AQ69" s="16"/>
      <c r="AR69" s="7"/>
      <c r="AS69" s="7"/>
      <c r="AT69" s="7"/>
      <c r="AU69" s="7"/>
      <c r="AV69" s="7"/>
      <c r="AW69" s="7"/>
      <c r="AX69" s="7"/>
      <c r="AY69" s="7"/>
      <c r="AZ69" s="7"/>
      <c r="BA69" s="7"/>
      <c r="BB69" s="7"/>
      <c r="BC69" s="7"/>
      <c r="BD69" s="7"/>
      <c r="BE69" s="7"/>
      <c r="BF69" s="7"/>
      <c r="BG69" s="7"/>
      <c r="BH69" s="7"/>
    </row>
    <row r="70" spans="2:60" x14ac:dyDescent="0.25">
      <c r="B70" s="79" t="s">
        <v>210</v>
      </c>
      <c r="C70" s="80" t="s">
        <v>3585</v>
      </c>
      <c r="D70" s="50" t="s">
        <v>3102</v>
      </c>
      <c r="E70" s="50">
        <v>19440</v>
      </c>
      <c r="F70" s="50">
        <v>21865.1</v>
      </c>
      <c r="G70" s="50">
        <v>24610</v>
      </c>
      <c r="H70" s="50">
        <v>30590</v>
      </c>
      <c r="I70" s="50">
        <v>34030</v>
      </c>
      <c r="J70" s="50">
        <v>37920</v>
      </c>
      <c r="K70" s="50">
        <v>40550</v>
      </c>
      <c r="L70" s="50">
        <v>42990</v>
      </c>
      <c r="M70" s="50">
        <v>45280</v>
      </c>
      <c r="N70" s="50">
        <v>48130</v>
      </c>
      <c r="O70" s="50">
        <v>19440</v>
      </c>
      <c r="P70" s="50">
        <v>21865.1</v>
      </c>
      <c r="Q70" s="50">
        <v>24610</v>
      </c>
      <c r="R70" s="50">
        <v>30590</v>
      </c>
      <c r="S70" s="50">
        <v>34030</v>
      </c>
      <c r="T70" s="50">
        <v>37920</v>
      </c>
      <c r="U70" s="50">
        <v>40550</v>
      </c>
      <c r="V70" s="50">
        <v>42990</v>
      </c>
      <c r="W70" s="50">
        <v>45280</v>
      </c>
      <c r="X70" s="50">
        <v>48130</v>
      </c>
      <c r="Y70" s="50">
        <v>19440</v>
      </c>
      <c r="Z70" s="50">
        <v>21865.1</v>
      </c>
      <c r="AA70" s="50">
        <v>24610</v>
      </c>
      <c r="AB70" s="50">
        <v>30590</v>
      </c>
      <c r="AC70" s="50">
        <v>34030</v>
      </c>
      <c r="AD70" s="50">
        <v>37920</v>
      </c>
      <c r="AE70" s="50">
        <v>40550</v>
      </c>
      <c r="AF70" s="50">
        <v>42990</v>
      </c>
      <c r="AG70" s="50">
        <v>45280</v>
      </c>
      <c r="AH70" s="50">
        <v>48130</v>
      </c>
      <c r="AJ70" s="33" t="str">
        <f t="shared" si="2"/>
        <v/>
      </c>
      <c r="AK70" s="33" t="str">
        <f t="shared" si="3"/>
        <v/>
      </c>
      <c r="AM70" s="5"/>
      <c r="AN70" s="11"/>
      <c r="AO70" s="55" t="s">
        <v>13</v>
      </c>
      <c r="AP70" s="10"/>
      <c r="AQ70" s="16"/>
      <c r="AR70" s="7"/>
      <c r="AS70" s="7"/>
      <c r="AT70" s="7"/>
      <c r="AU70" s="7"/>
      <c r="AV70" s="7"/>
      <c r="AW70" s="7"/>
      <c r="AX70" s="7"/>
      <c r="AY70" s="7"/>
      <c r="AZ70" s="7"/>
      <c r="BA70" s="7"/>
      <c r="BB70" s="7"/>
      <c r="BC70" s="7"/>
      <c r="BD70" s="7"/>
      <c r="BE70" s="7"/>
      <c r="BF70" s="7"/>
      <c r="BG70" s="7"/>
      <c r="BH70" s="7"/>
    </row>
    <row r="71" spans="2:60" x14ac:dyDescent="0.25">
      <c r="B71" s="79" t="s">
        <v>215</v>
      </c>
      <c r="C71" s="80" t="s">
        <v>4333</v>
      </c>
      <c r="D71" s="82" t="s">
        <v>3103</v>
      </c>
      <c r="E71" s="50">
        <v>506.8</v>
      </c>
      <c r="F71" s="50">
        <v>587.29999999999995</v>
      </c>
      <c r="G71" s="50">
        <v>685.3</v>
      </c>
      <c r="H71" s="50">
        <v>926.2</v>
      </c>
      <c r="I71" s="50">
        <v>1084</v>
      </c>
      <c r="J71" s="50">
        <v>1282</v>
      </c>
      <c r="K71" s="50">
        <v>1428</v>
      </c>
      <c r="L71" s="50">
        <v>1574</v>
      </c>
      <c r="M71" s="50">
        <v>1720</v>
      </c>
      <c r="N71" s="50">
        <v>1915</v>
      </c>
      <c r="O71" s="49">
        <v>330.2202931795357</v>
      </c>
      <c r="P71" s="49">
        <v>399.10635490038703</v>
      </c>
      <c r="Q71" s="49">
        <v>488.35886117323008</v>
      </c>
      <c r="R71" s="49">
        <v>734.58184029065092</v>
      </c>
      <c r="S71" s="49">
        <v>913.89262014291421</v>
      </c>
      <c r="T71" s="49">
        <v>1152.4005395010163</v>
      </c>
      <c r="U71" s="49">
        <v>1335.275066695245</v>
      </c>
      <c r="V71" s="49">
        <v>1541.5496259627109</v>
      </c>
      <c r="W71" s="49">
        <v>1732.3968102489562</v>
      </c>
      <c r="X71" s="49">
        <v>2030.2468912985198</v>
      </c>
      <c r="Y71" s="49">
        <v>496.35711411276822</v>
      </c>
      <c r="Z71" s="49">
        <v>577.12737053515605</v>
      </c>
      <c r="AA71" s="49">
        <v>674.15238836829599</v>
      </c>
      <c r="AB71" s="49">
        <v>908.32887629653726</v>
      </c>
      <c r="AC71" s="49">
        <v>1062.3653955792734</v>
      </c>
      <c r="AD71" s="49">
        <v>1260.6578454070886</v>
      </c>
      <c r="AE71" s="49">
        <v>1410.74884961772</v>
      </c>
      <c r="AF71" s="49">
        <v>1567.4802901477592</v>
      </c>
      <c r="AG71" s="49">
        <v>1722.6245499175718</v>
      </c>
      <c r="AH71" s="49">
        <v>1940.2102574715516</v>
      </c>
      <c r="AJ71" s="33" t="str">
        <f t="shared" si="2"/>
        <v/>
      </c>
      <c r="AK71" s="33" t="str">
        <f t="shared" si="3"/>
        <v/>
      </c>
      <c r="AM71" s="5"/>
      <c r="AN71" s="11"/>
      <c r="AO71" s="5" t="s">
        <v>13</v>
      </c>
      <c r="AP71" s="10"/>
      <c r="AQ71" s="16"/>
      <c r="AR71" s="7"/>
      <c r="AS71" s="7"/>
      <c r="AT71" s="7"/>
      <c r="AU71" s="7"/>
      <c r="AV71" s="7"/>
      <c r="AW71" s="7"/>
      <c r="AX71" s="7"/>
      <c r="AY71" s="7"/>
      <c r="AZ71" s="7"/>
      <c r="BA71" s="7"/>
      <c r="BB71" s="7"/>
      <c r="BC71" s="7"/>
      <c r="BD71" s="7"/>
      <c r="BE71" s="7"/>
      <c r="BF71" s="7"/>
      <c r="BG71" s="7"/>
      <c r="BH71" s="7"/>
    </row>
    <row r="72" spans="2:60" x14ac:dyDescent="0.25">
      <c r="B72" s="79" t="s">
        <v>218</v>
      </c>
      <c r="C72" s="80" t="s">
        <v>4333</v>
      </c>
      <c r="D72" s="82" t="s">
        <v>3104</v>
      </c>
      <c r="E72" s="50">
        <v>119.2</v>
      </c>
      <c r="F72" s="50">
        <v>132.80000000000001</v>
      </c>
      <c r="G72" s="50">
        <v>149.19999999999999</v>
      </c>
      <c r="H72" s="50">
        <v>189.4</v>
      </c>
      <c r="I72" s="50">
        <v>215.7</v>
      </c>
      <c r="J72" s="50">
        <v>249</v>
      </c>
      <c r="K72" s="50">
        <v>273.8</v>
      </c>
      <c r="L72" s="50">
        <v>298.7</v>
      </c>
      <c r="M72" s="50">
        <v>323.89999999999998</v>
      </c>
      <c r="N72" s="50">
        <v>357.9</v>
      </c>
      <c r="O72" s="49">
        <v>94.525399057815818</v>
      </c>
      <c r="P72" s="49">
        <v>116.0163281486865</v>
      </c>
      <c r="Q72" s="49">
        <v>144.84183572240417</v>
      </c>
      <c r="R72" s="49">
        <v>226.17356643601423</v>
      </c>
      <c r="S72" s="49">
        <v>288.03444014279188</v>
      </c>
      <c r="T72" s="49">
        <v>373.66759035557874</v>
      </c>
      <c r="U72" s="49">
        <v>441.1059633069633</v>
      </c>
      <c r="V72" s="49">
        <v>517.48916459171414</v>
      </c>
      <c r="W72" s="49">
        <v>590.94249568740997</v>
      </c>
      <c r="X72" s="49">
        <v>703.76141351077138</v>
      </c>
      <c r="Y72" s="49">
        <v>115.37717450191514</v>
      </c>
      <c r="Z72" s="49">
        <v>130.40233259266952</v>
      </c>
      <c r="AA72" s="49">
        <v>148.55091170333679</v>
      </c>
      <c r="AB72" s="49">
        <v>197.88620763908023</v>
      </c>
      <c r="AC72" s="49">
        <v>237.27342951627122</v>
      </c>
      <c r="AD72" s="49">
        <v>294.5135647329891</v>
      </c>
      <c r="AE72" s="49">
        <v>340.72238532278533</v>
      </c>
      <c r="AF72" s="49">
        <v>391.26464655803289</v>
      </c>
      <c r="AG72" s="49">
        <v>441.19904016175957</v>
      </c>
      <c r="AH72" s="49">
        <v>513.37898405530086</v>
      </c>
      <c r="AJ72" s="33" t="str">
        <f t="shared" si="2"/>
        <v/>
      </c>
      <c r="AK72" s="33" t="str">
        <f t="shared" si="3"/>
        <v/>
      </c>
      <c r="AM72" s="5"/>
      <c r="AN72" s="5"/>
      <c r="AO72" s="11" t="s">
        <v>13</v>
      </c>
      <c r="AP72" s="10"/>
      <c r="AQ72" s="16"/>
      <c r="AR72" s="7"/>
      <c r="AS72" s="7"/>
      <c r="AT72" s="7"/>
      <c r="AU72" s="7"/>
      <c r="AV72" s="7"/>
      <c r="AW72" s="7"/>
      <c r="AX72" s="7"/>
      <c r="AY72" s="7"/>
      <c r="AZ72" s="7"/>
      <c r="BA72" s="7"/>
      <c r="BB72" s="7"/>
      <c r="BC72" s="7"/>
      <c r="BD72" s="7"/>
      <c r="BE72" s="7"/>
      <c r="BF72" s="7"/>
      <c r="BG72" s="7"/>
      <c r="BH72" s="7"/>
    </row>
    <row r="73" spans="2:60" x14ac:dyDescent="0.25">
      <c r="B73" s="81" t="s">
        <v>3605</v>
      </c>
      <c r="C73" s="53" t="s">
        <v>4327</v>
      </c>
      <c r="D73" s="53" t="s">
        <v>3606</v>
      </c>
      <c r="E73" s="49">
        <v>3765.1668315337852</v>
      </c>
      <c r="F73" s="49">
        <v>4334.5853966680734</v>
      </c>
      <c r="G73" s="49">
        <v>5042.5182304194359</v>
      </c>
      <c r="H73" s="49">
        <v>6920.994736996412</v>
      </c>
      <c r="I73" s="49">
        <v>8252.2372962935187</v>
      </c>
      <c r="J73" s="49">
        <v>9987.5036099727204</v>
      </c>
      <c r="K73" s="49">
        <v>11283.430291908151</v>
      </c>
      <c r="L73" s="49">
        <v>12783.411005093318</v>
      </c>
      <c r="M73" s="49">
        <v>14072.878805929393</v>
      </c>
      <c r="N73" s="49">
        <v>16141.196040475099</v>
      </c>
      <c r="O73" s="49">
        <v>3765.1668315337852</v>
      </c>
      <c r="P73" s="49">
        <v>4334.5853966680734</v>
      </c>
      <c r="Q73" s="49">
        <v>5042.5182304194359</v>
      </c>
      <c r="R73" s="49">
        <v>6920.994736996412</v>
      </c>
      <c r="S73" s="49">
        <v>8252.2372962935187</v>
      </c>
      <c r="T73" s="49">
        <v>9987.5036099727204</v>
      </c>
      <c r="U73" s="49">
        <v>11283.430291908151</v>
      </c>
      <c r="V73" s="49">
        <v>12783.411005093318</v>
      </c>
      <c r="W73" s="49">
        <v>14072.878805929393</v>
      </c>
      <c r="X73" s="49">
        <v>16141.196040475099</v>
      </c>
      <c r="Y73" s="49">
        <v>3765.1668315337852</v>
      </c>
      <c r="Z73" s="49">
        <v>4334.5853966680734</v>
      </c>
      <c r="AA73" s="49">
        <v>5042.5182304194359</v>
      </c>
      <c r="AB73" s="49">
        <v>6920.994736996412</v>
      </c>
      <c r="AC73" s="49">
        <v>8252.2372962935187</v>
      </c>
      <c r="AD73" s="49">
        <v>9987.5036099727204</v>
      </c>
      <c r="AE73" s="49">
        <v>11283.430291908151</v>
      </c>
      <c r="AF73" s="49">
        <v>12783.411005093318</v>
      </c>
      <c r="AG73" s="49">
        <v>14072.878805929393</v>
      </c>
      <c r="AH73" s="49">
        <v>16141.196040475099</v>
      </c>
      <c r="AJ73" s="33" t="str">
        <f t="shared" si="2"/>
        <v/>
      </c>
      <c r="AK73" s="33" t="str">
        <f t="shared" si="3"/>
        <v/>
      </c>
      <c r="AM73" s="5"/>
      <c r="AN73" s="5"/>
      <c r="AO73" s="5" t="s">
        <v>13</v>
      </c>
      <c r="AP73" s="10"/>
      <c r="AQ73" s="16"/>
      <c r="AR73" s="7"/>
      <c r="AS73" s="7"/>
      <c r="AT73" s="7"/>
      <c r="AU73" s="7"/>
      <c r="AV73" s="7"/>
      <c r="AW73" s="7"/>
      <c r="AX73" s="7"/>
      <c r="AY73" s="7"/>
      <c r="AZ73" s="7"/>
      <c r="BA73" s="7"/>
      <c r="BB73" s="7"/>
      <c r="BC73" s="7"/>
      <c r="BD73" s="7"/>
      <c r="BE73" s="7"/>
      <c r="BF73" s="7"/>
      <c r="BG73" s="7"/>
      <c r="BH73" s="7"/>
    </row>
    <row r="74" spans="2:60" x14ac:dyDescent="0.25">
      <c r="B74" s="79" t="s">
        <v>220</v>
      </c>
      <c r="C74" s="80" t="s">
        <v>4333</v>
      </c>
      <c r="D74" s="82" t="s">
        <v>3105</v>
      </c>
      <c r="E74" s="50">
        <v>47.8</v>
      </c>
      <c r="F74" s="50">
        <v>58.8</v>
      </c>
      <c r="G74" s="50">
        <v>72.8</v>
      </c>
      <c r="H74" s="50">
        <v>111</v>
      </c>
      <c r="I74" s="50">
        <v>138.30000000000001</v>
      </c>
      <c r="J74" s="50">
        <v>175</v>
      </c>
      <c r="K74" s="50">
        <v>203.8</v>
      </c>
      <c r="L74" s="50">
        <v>233.6</v>
      </c>
      <c r="M74" s="50">
        <v>264.8</v>
      </c>
      <c r="N74" s="50">
        <v>308.3</v>
      </c>
      <c r="O74" s="49">
        <v>88.836131371968037</v>
      </c>
      <c r="P74" s="49">
        <v>107.19606493506015</v>
      </c>
      <c r="Q74" s="49">
        <v>131.67054326525513</v>
      </c>
      <c r="R74" s="49">
        <v>199.1280627634026</v>
      </c>
      <c r="S74" s="49">
        <v>249.02361502931345</v>
      </c>
      <c r="T74" s="49">
        <v>316.11300387953912</v>
      </c>
      <c r="U74" s="49">
        <v>367.70441888862808</v>
      </c>
      <c r="V74" s="49">
        <v>425.63537141114188</v>
      </c>
      <c r="W74" s="49">
        <v>479.78236366482622</v>
      </c>
      <c r="X74" s="49">
        <v>562.96058128787774</v>
      </c>
      <c r="Y74" s="49">
        <v>50.439751140886827</v>
      </c>
      <c r="Z74" s="49">
        <v>61.646827349121182</v>
      </c>
      <c r="AA74" s="49">
        <v>76.425458676159408</v>
      </c>
      <c r="AB74" s="49">
        <v>119.91182657158004</v>
      </c>
      <c r="AC74" s="49">
        <v>153.52076648650939</v>
      </c>
      <c r="AD74" s="49">
        <v>200.03032716629357</v>
      </c>
      <c r="AE74" s="49">
        <v>236.58088377772566</v>
      </c>
      <c r="AF74" s="49">
        <v>275.01939383377572</v>
      </c>
      <c r="AG74" s="49">
        <v>313.61242073549198</v>
      </c>
      <c r="AH74" s="49">
        <v>368.00511235935898</v>
      </c>
      <c r="AJ74" s="33" t="str">
        <f t="shared" si="2"/>
        <v/>
      </c>
      <c r="AK74" s="33" t="str">
        <f t="shared" si="3"/>
        <v/>
      </c>
      <c r="AM74" s="5"/>
      <c r="AN74" s="14"/>
      <c r="AO74" s="55" t="s">
        <v>13</v>
      </c>
      <c r="AP74" s="10"/>
      <c r="AQ74" s="16"/>
      <c r="AR74" s="7"/>
      <c r="AS74" s="7"/>
      <c r="AT74" s="7"/>
      <c r="AU74" s="7"/>
      <c r="AV74" s="7"/>
      <c r="AW74" s="7"/>
      <c r="AX74" s="7"/>
      <c r="AY74" s="7"/>
      <c r="AZ74" s="7"/>
      <c r="BA74" s="7"/>
      <c r="BB74" s="7"/>
      <c r="BC74" s="7"/>
      <c r="BD74" s="7"/>
      <c r="BE74" s="7"/>
      <c r="BF74" s="7"/>
      <c r="BG74" s="7"/>
      <c r="BH74" s="7"/>
    </row>
    <row r="75" spans="2:60" x14ac:dyDescent="0.25">
      <c r="B75" s="79" t="s">
        <v>222</v>
      </c>
      <c r="C75" s="80" t="s">
        <v>4333</v>
      </c>
      <c r="D75" s="82" t="s">
        <v>3106</v>
      </c>
      <c r="E75" s="50">
        <v>4312</v>
      </c>
      <c r="F75" s="50">
        <v>5025.3999999999996</v>
      </c>
      <c r="G75" s="50">
        <v>5973</v>
      </c>
      <c r="H75" s="50">
        <v>8751</v>
      </c>
      <c r="I75" s="50">
        <v>10940</v>
      </c>
      <c r="J75" s="50">
        <v>14130</v>
      </c>
      <c r="K75" s="50">
        <v>16840</v>
      </c>
      <c r="L75" s="50">
        <v>19870</v>
      </c>
      <c r="M75" s="50">
        <v>23240</v>
      </c>
      <c r="N75" s="50">
        <v>28330</v>
      </c>
      <c r="O75" s="49">
        <v>6607.8871633823837</v>
      </c>
      <c r="P75" s="49">
        <v>7622.3190221410023</v>
      </c>
      <c r="Q75" s="49">
        <v>8865.4275646679016</v>
      </c>
      <c r="R75" s="49">
        <v>12156.526065842096</v>
      </c>
      <c r="S75" s="49">
        <v>14453.530417200638</v>
      </c>
      <c r="T75" s="49">
        <v>17430.213159595278</v>
      </c>
      <c r="U75" s="49">
        <v>19629.828315269071</v>
      </c>
      <c r="V75" s="49">
        <v>22186.409710356889</v>
      </c>
      <c r="W75" s="49">
        <v>24345.167000695143</v>
      </c>
      <c r="X75" s="49">
        <v>27818.053747297025</v>
      </c>
      <c r="Y75" s="49">
        <v>4381.0020732164103</v>
      </c>
      <c r="Z75" s="49">
        <v>5096.5484663600264</v>
      </c>
      <c r="AA75" s="49">
        <v>6056.0929943338251</v>
      </c>
      <c r="AB75" s="49">
        <v>8915.3417404427819</v>
      </c>
      <c r="AC75" s="49">
        <v>11175.466558839991</v>
      </c>
      <c r="AD75" s="49">
        <v>14422.316698346693</v>
      </c>
      <c r="AE75" s="49">
        <v>17122.514259774085</v>
      </c>
      <c r="AF75" s="49">
        <v>20125.443677332591</v>
      </c>
      <c r="AG75" s="49">
        <v>23369.211067245451</v>
      </c>
      <c r="AH75" s="49">
        <v>28267.907508954344</v>
      </c>
      <c r="AJ75" s="33" t="str">
        <f t="shared" si="2"/>
        <v/>
      </c>
      <c r="AK75" s="33" t="str">
        <f t="shared" si="3"/>
        <v/>
      </c>
      <c r="AM75" s="5"/>
      <c r="AN75" s="11"/>
      <c r="AO75" s="55" t="s">
        <v>13</v>
      </c>
      <c r="AP75" s="10"/>
      <c r="AQ75" s="16"/>
      <c r="AR75" s="7"/>
      <c r="AS75" s="7"/>
      <c r="AT75" s="7"/>
      <c r="AU75" s="7"/>
      <c r="AV75" s="7"/>
      <c r="AW75" s="7"/>
      <c r="AX75" s="7"/>
      <c r="AY75" s="7"/>
      <c r="AZ75" s="7"/>
      <c r="BA75" s="7"/>
      <c r="BB75" s="7"/>
      <c r="BC75" s="7"/>
      <c r="BD75" s="7"/>
      <c r="BE75" s="7"/>
      <c r="BF75" s="7"/>
      <c r="BG75" s="7"/>
      <c r="BH75" s="7"/>
    </row>
    <row r="76" spans="2:60" x14ac:dyDescent="0.25">
      <c r="B76" s="79" t="s">
        <v>226</v>
      </c>
      <c r="C76" s="80" t="s">
        <v>4333</v>
      </c>
      <c r="D76" s="82" t="s">
        <v>3107</v>
      </c>
      <c r="E76" s="50">
        <v>18.399999999999999</v>
      </c>
      <c r="F76" s="50">
        <v>22.2</v>
      </c>
      <c r="G76" s="50">
        <v>27.4</v>
      </c>
      <c r="H76" s="50">
        <v>42.8</v>
      </c>
      <c r="I76" s="50">
        <v>55.1</v>
      </c>
      <c r="J76" s="50">
        <v>73.2</v>
      </c>
      <c r="K76" s="50">
        <v>88.7</v>
      </c>
      <c r="L76" s="50">
        <v>106.1</v>
      </c>
      <c r="M76" s="50">
        <v>125.6</v>
      </c>
      <c r="N76" s="50">
        <v>155</v>
      </c>
      <c r="O76" s="49">
        <v>24.446728881925409</v>
      </c>
      <c r="P76" s="49">
        <v>29.388601403034908</v>
      </c>
      <c r="Q76" s="49">
        <v>36.093460656222057</v>
      </c>
      <c r="R76" s="49">
        <v>54.407657846224815</v>
      </c>
      <c r="S76" s="49">
        <v>67.821133999175203</v>
      </c>
      <c r="T76" s="49">
        <v>85.649582746369532</v>
      </c>
      <c r="U76" s="49">
        <v>99.155032990478858</v>
      </c>
      <c r="V76" s="49">
        <v>114.13585498312729</v>
      </c>
      <c r="W76" s="49">
        <v>128.02568899086955</v>
      </c>
      <c r="X76" s="49">
        <v>149.04887649590916</v>
      </c>
      <c r="Y76" s="49">
        <v>19.027490733029992</v>
      </c>
      <c r="Z76" s="49">
        <v>22.884628705050943</v>
      </c>
      <c r="AA76" s="49">
        <v>28.265225942088449</v>
      </c>
      <c r="AB76" s="49">
        <v>44.649007444531385</v>
      </c>
      <c r="AC76" s="49">
        <v>57.79202420729434</v>
      </c>
      <c r="AD76" s="49">
        <v>76.516684206561777</v>
      </c>
      <c r="AE76" s="49">
        <v>91.797787552734476</v>
      </c>
      <c r="AF76" s="49">
        <v>108.64372387955108</v>
      </c>
      <c r="AG76" s="49">
        <v>126.40286889134417</v>
      </c>
      <c r="AH76" s="49">
        <v>152.97496491874685</v>
      </c>
      <c r="AJ76" s="33" t="str">
        <f t="shared" si="2"/>
        <v/>
      </c>
      <c r="AK76" s="33" t="str">
        <f t="shared" si="3"/>
        <v/>
      </c>
      <c r="AM76" s="5"/>
      <c r="AN76" s="5"/>
      <c r="AO76" s="11" t="s">
        <v>13</v>
      </c>
      <c r="AP76" s="10"/>
      <c r="AQ76" s="16"/>
      <c r="AR76" s="7"/>
      <c r="AS76" s="7"/>
      <c r="AT76" s="7"/>
      <c r="AU76" s="7"/>
      <c r="AV76" s="7"/>
      <c r="AW76" s="7"/>
      <c r="AX76" s="7"/>
      <c r="AY76" s="7"/>
      <c r="AZ76" s="7"/>
      <c r="BA76" s="7"/>
      <c r="BB76" s="7"/>
      <c r="BC76" s="7"/>
      <c r="BD76" s="7"/>
      <c r="BE76" s="7"/>
      <c r="BF76" s="7"/>
      <c r="BG76" s="7"/>
      <c r="BH76" s="7"/>
    </row>
    <row r="77" spans="2:60" x14ac:dyDescent="0.25">
      <c r="B77" s="79" t="s">
        <v>228</v>
      </c>
      <c r="C77" s="80" t="s">
        <v>4333</v>
      </c>
      <c r="D77" s="82" t="s">
        <v>3108</v>
      </c>
      <c r="E77" s="50">
        <v>57.8</v>
      </c>
      <c r="F77" s="50">
        <v>67.2</v>
      </c>
      <c r="G77" s="50">
        <v>78.900000000000006</v>
      </c>
      <c r="H77" s="50">
        <v>109.4</v>
      </c>
      <c r="I77" s="50">
        <v>130.5</v>
      </c>
      <c r="J77" s="50">
        <v>158.19999999999999</v>
      </c>
      <c r="K77" s="50">
        <v>179.6</v>
      </c>
      <c r="L77" s="50">
        <v>201.7</v>
      </c>
      <c r="M77" s="50">
        <v>224.6</v>
      </c>
      <c r="N77" s="50">
        <v>256.2</v>
      </c>
      <c r="O77" s="49">
        <v>33.881841319837648</v>
      </c>
      <c r="P77" s="49">
        <v>40.89689336295109</v>
      </c>
      <c r="Q77" s="49">
        <v>50.399020257356412</v>
      </c>
      <c r="R77" s="49">
        <v>76.472609819030922</v>
      </c>
      <c r="S77" s="49">
        <v>95.658191608904545</v>
      </c>
      <c r="T77" s="49">
        <v>121.2749646409616</v>
      </c>
      <c r="U77" s="49">
        <v>140.76642966787122</v>
      </c>
      <c r="V77" s="49">
        <v>162.46376906643854</v>
      </c>
      <c r="W77" s="49">
        <v>182.6345808205821</v>
      </c>
      <c r="X77" s="49">
        <v>213.24606801979462</v>
      </c>
      <c r="Y77" s="49">
        <v>55.317926929417119</v>
      </c>
      <c r="Z77" s="49">
        <v>64.694942225042965</v>
      </c>
      <c r="AA77" s="49">
        <v>76.063409599073395</v>
      </c>
      <c r="AB77" s="49">
        <v>104.15492899772174</v>
      </c>
      <c r="AC77" s="49">
        <v>123.12683722844037</v>
      </c>
      <c r="AD77" s="49">
        <v>148.36282841786235</v>
      </c>
      <c r="AE77" s="49">
        <v>168.09375693862853</v>
      </c>
      <c r="AF77" s="49">
        <v>189.27989812175034</v>
      </c>
      <c r="AG77" s="49">
        <v>210.71003731385463</v>
      </c>
      <c r="AH77" s="49">
        <v>241.5837314789579</v>
      </c>
      <c r="AJ77" s="33" t="str">
        <f t="shared" si="2"/>
        <v/>
      </c>
      <c r="AK77" s="33" t="str">
        <f t="shared" si="3"/>
        <v/>
      </c>
      <c r="AM77" s="5"/>
      <c r="AN77" s="5"/>
      <c r="AO77" s="11" t="s">
        <v>13</v>
      </c>
      <c r="AP77" s="10"/>
      <c r="AQ77" s="16"/>
      <c r="AR77" s="7"/>
      <c r="AS77" s="7"/>
      <c r="AT77" s="7"/>
      <c r="AU77" s="7"/>
      <c r="AV77" s="7"/>
      <c r="AW77" s="7"/>
      <c r="AX77" s="7"/>
      <c r="AY77" s="7"/>
      <c r="AZ77" s="7"/>
      <c r="BA77" s="7"/>
      <c r="BB77" s="7"/>
      <c r="BC77" s="7"/>
      <c r="BD77" s="7"/>
      <c r="BE77" s="7"/>
      <c r="BF77" s="7"/>
      <c r="BG77" s="7"/>
      <c r="BH77" s="7"/>
    </row>
    <row r="78" spans="2:60" x14ac:dyDescent="0.25">
      <c r="B78" s="79" t="s">
        <v>230</v>
      </c>
      <c r="C78" s="80" t="s">
        <v>4333</v>
      </c>
      <c r="D78" s="82" t="s">
        <v>3109</v>
      </c>
      <c r="E78" s="50">
        <v>551.1</v>
      </c>
      <c r="F78" s="50">
        <v>643.20000000000005</v>
      </c>
      <c r="G78" s="50">
        <v>759.9</v>
      </c>
      <c r="H78" s="50">
        <v>1071</v>
      </c>
      <c r="I78" s="50">
        <v>1292</v>
      </c>
      <c r="J78" s="50">
        <v>1590</v>
      </c>
      <c r="K78" s="50">
        <v>1824</v>
      </c>
      <c r="L78" s="50">
        <v>2070</v>
      </c>
      <c r="M78" s="50">
        <v>2329</v>
      </c>
      <c r="N78" s="50">
        <v>2693</v>
      </c>
      <c r="O78" s="49">
        <v>424.51539121168997</v>
      </c>
      <c r="P78" s="49">
        <v>507.39685162562</v>
      </c>
      <c r="Q78" s="49">
        <v>614.40836870543808</v>
      </c>
      <c r="R78" s="49">
        <v>903.6557209806582</v>
      </c>
      <c r="S78" s="49">
        <v>1108.3046088658457</v>
      </c>
      <c r="T78" s="49">
        <v>1371.9537102615122</v>
      </c>
      <c r="U78" s="49">
        <v>1568.7829226398121</v>
      </c>
      <c r="V78" s="49">
        <v>1789.7597481230853</v>
      </c>
      <c r="W78" s="49">
        <v>1986.6491144161917</v>
      </c>
      <c r="X78" s="49">
        <v>2295.7675493574689</v>
      </c>
      <c r="Y78" s="49">
        <v>543.809786928422</v>
      </c>
      <c r="Z78" s="49">
        <v>636.05246587503257</v>
      </c>
      <c r="AA78" s="49">
        <v>751.88077622785863</v>
      </c>
      <c r="AB78" s="49">
        <v>1055.7868837255144</v>
      </c>
      <c r="AC78" s="49">
        <v>1269.2056813921122</v>
      </c>
      <c r="AD78" s="49">
        <v>1554.9296177343692</v>
      </c>
      <c r="AE78" s="49">
        <v>1777.5968950254203</v>
      </c>
      <c r="AF78" s="49">
        <v>2014.9528076670349</v>
      </c>
      <c r="AG78" s="49">
        <v>2258.116776993661</v>
      </c>
      <c r="AH78" s="49">
        <v>2608.0026633996331</v>
      </c>
      <c r="AJ78" s="33" t="str">
        <f t="shared" si="2"/>
        <v/>
      </c>
      <c r="AK78" s="33" t="str">
        <f t="shared" si="3"/>
        <v/>
      </c>
      <c r="AM78" s="5"/>
      <c r="AN78" s="11"/>
      <c r="AO78" s="55" t="s">
        <v>13</v>
      </c>
      <c r="AP78" s="10"/>
      <c r="AQ78" s="16"/>
      <c r="AR78" s="7"/>
      <c r="AS78" s="7"/>
      <c r="AT78" s="7"/>
      <c r="AU78" s="7"/>
      <c r="AV78" s="7"/>
      <c r="AW78" s="7"/>
      <c r="AX78" s="7"/>
      <c r="AY78" s="7"/>
      <c r="AZ78" s="7"/>
      <c r="BA78" s="7"/>
      <c r="BB78" s="7"/>
      <c r="BC78" s="7"/>
      <c r="BD78" s="7"/>
      <c r="BE78" s="7"/>
      <c r="BF78" s="7"/>
      <c r="BG78" s="7"/>
      <c r="BH78" s="7"/>
    </row>
    <row r="79" spans="2:60" x14ac:dyDescent="0.25">
      <c r="B79" s="79" t="s">
        <v>232</v>
      </c>
      <c r="C79" s="80" t="s">
        <v>4333</v>
      </c>
      <c r="D79" s="82" t="s">
        <v>3110</v>
      </c>
      <c r="E79" s="50">
        <v>1191</v>
      </c>
      <c r="F79" s="50">
        <v>1368.4</v>
      </c>
      <c r="G79" s="50">
        <v>1601</v>
      </c>
      <c r="H79" s="50">
        <v>2259</v>
      </c>
      <c r="I79" s="50">
        <v>2761</v>
      </c>
      <c r="J79" s="50">
        <v>3474</v>
      </c>
      <c r="K79" s="50">
        <v>4065</v>
      </c>
      <c r="L79" s="50">
        <v>4711</v>
      </c>
      <c r="M79" s="50">
        <v>5419</v>
      </c>
      <c r="N79" s="50">
        <v>6464</v>
      </c>
      <c r="O79" s="49">
        <v>1237.3105532111856</v>
      </c>
      <c r="P79" s="49">
        <v>1464.3645737272352</v>
      </c>
      <c r="Q79" s="49">
        <v>1752.3834391925352</v>
      </c>
      <c r="R79" s="49">
        <v>2522.7276873232877</v>
      </c>
      <c r="S79" s="49">
        <v>3060.52472038829</v>
      </c>
      <c r="T79" s="49">
        <v>3748.4711051001555</v>
      </c>
      <c r="U79" s="49">
        <v>4256.873490884569</v>
      </c>
      <c r="V79" s="49">
        <v>4833.230958806902</v>
      </c>
      <c r="W79" s="49">
        <v>5333.5013129966965</v>
      </c>
      <c r="X79" s="49">
        <v>6126.5822464067523</v>
      </c>
      <c r="Y79" s="49">
        <v>1192.4111248900915</v>
      </c>
      <c r="Z79" s="49">
        <v>1371.0656826035345</v>
      </c>
      <c r="AA79" s="49">
        <v>1605.4092263842485</v>
      </c>
      <c r="AB79" s="49">
        <v>2271.899723836465</v>
      </c>
      <c r="AC79" s="49">
        <v>2781.3405602394182</v>
      </c>
      <c r="AD79" s="49">
        <v>3498.6274463613922</v>
      </c>
      <c r="AE79" s="49">
        <v>4084.679332398417</v>
      </c>
      <c r="AF79" s="49">
        <v>4724.6501578363041</v>
      </c>
      <c r="AG79" s="49">
        <v>5408.8779891960821</v>
      </c>
      <c r="AH79" s="49">
        <v>6422.5627320148651</v>
      </c>
      <c r="AJ79" s="33" t="str">
        <f t="shared" si="2"/>
        <v/>
      </c>
      <c r="AK79" s="33" t="str">
        <f t="shared" si="3"/>
        <v/>
      </c>
      <c r="AM79" s="5"/>
      <c r="AN79" s="11"/>
      <c r="AO79" s="55" t="s">
        <v>13</v>
      </c>
      <c r="AP79" s="10"/>
      <c r="AQ79" s="16"/>
      <c r="AR79" s="7"/>
      <c r="AS79" s="7"/>
      <c r="AT79" s="7"/>
      <c r="AU79" s="7"/>
      <c r="AV79" s="7"/>
      <c r="AW79" s="7"/>
      <c r="AX79" s="7"/>
      <c r="AY79" s="7"/>
      <c r="AZ79" s="7"/>
      <c r="BA79" s="7"/>
      <c r="BB79" s="7"/>
      <c r="BC79" s="7"/>
      <c r="BD79" s="7"/>
      <c r="BE79" s="7"/>
      <c r="BF79" s="7"/>
      <c r="BG79" s="7"/>
      <c r="BH79" s="7"/>
    </row>
    <row r="80" spans="2:60" x14ac:dyDescent="0.25">
      <c r="B80" s="81" t="s">
        <v>235</v>
      </c>
      <c r="C80" s="53" t="s">
        <v>4327</v>
      </c>
      <c r="D80" s="53" t="s">
        <v>3607</v>
      </c>
      <c r="E80" s="49">
        <v>306.62579512601468</v>
      </c>
      <c r="F80" s="49">
        <v>371.56532191741604</v>
      </c>
      <c r="G80" s="49">
        <v>456.66848779244043</v>
      </c>
      <c r="H80" s="49">
        <v>690.21973722747066</v>
      </c>
      <c r="I80" s="49">
        <v>858.95347645375671</v>
      </c>
      <c r="J80" s="49">
        <v>1080.3765129117471</v>
      </c>
      <c r="K80" s="49">
        <v>1248.0500770775488</v>
      </c>
      <c r="L80" s="49">
        <v>1436.4206409495534</v>
      </c>
      <c r="M80" s="49">
        <v>1607.9905212330982</v>
      </c>
      <c r="N80" s="49">
        <v>1875.2661526824445</v>
      </c>
      <c r="O80" s="49">
        <v>306.62579512601468</v>
      </c>
      <c r="P80" s="49">
        <v>371.56532191741604</v>
      </c>
      <c r="Q80" s="49">
        <v>456.66848779244043</v>
      </c>
      <c r="R80" s="49">
        <v>690.21973722747066</v>
      </c>
      <c r="S80" s="49">
        <v>858.95347645375671</v>
      </c>
      <c r="T80" s="49">
        <v>1080.3765129117471</v>
      </c>
      <c r="U80" s="49">
        <v>1248.0500770775488</v>
      </c>
      <c r="V80" s="49">
        <v>1436.4206409495534</v>
      </c>
      <c r="W80" s="49">
        <v>1607.9905212330982</v>
      </c>
      <c r="X80" s="49">
        <v>1875.2661526824445</v>
      </c>
      <c r="Y80" s="49">
        <v>306.62579512601468</v>
      </c>
      <c r="Z80" s="49">
        <v>371.56532191741604</v>
      </c>
      <c r="AA80" s="49">
        <v>456.66848779244043</v>
      </c>
      <c r="AB80" s="49">
        <v>690.21973722747066</v>
      </c>
      <c r="AC80" s="49">
        <v>858.95347645375671</v>
      </c>
      <c r="AD80" s="49">
        <v>1080.3765129117471</v>
      </c>
      <c r="AE80" s="49">
        <v>1248.0500770775488</v>
      </c>
      <c r="AF80" s="49">
        <v>1436.4206409495534</v>
      </c>
      <c r="AG80" s="49">
        <v>1607.9905212330982</v>
      </c>
      <c r="AH80" s="49">
        <v>1875.2661526824445</v>
      </c>
      <c r="AJ80" s="33" t="str">
        <f t="shared" si="2"/>
        <v/>
      </c>
      <c r="AK80" s="33" t="str">
        <f t="shared" si="3"/>
        <v/>
      </c>
      <c r="AM80" s="5"/>
      <c r="AN80" s="5"/>
      <c r="AO80" s="11" t="s">
        <v>13</v>
      </c>
      <c r="AP80" s="10"/>
      <c r="AQ80" s="16"/>
      <c r="AR80" s="7"/>
      <c r="AS80" s="7"/>
      <c r="AT80" s="7"/>
      <c r="AU80" s="7"/>
      <c r="AV80" s="7"/>
      <c r="AW80" s="7"/>
      <c r="AX80" s="7"/>
      <c r="AY80" s="7"/>
      <c r="AZ80" s="7"/>
      <c r="BA80" s="7"/>
      <c r="BB80" s="7"/>
      <c r="BC80" s="7"/>
      <c r="BD80" s="7"/>
      <c r="BE80" s="7"/>
      <c r="BF80" s="7"/>
      <c r="BG80" s="7"/>
      <c r="BH80" s="7"/>
    </row>
    <row r="81" spans="1:60" x14ac:dyDescent="0.25">
      <c r="B81" s="79" t="s">
        <v>237</v>
      </c>
      <c r="C81" s="80" t="s">
        <v>4333</v>
      </c>
      <c r="D81" s="82" t="s">
        <v>3111</v>
      </c>
      <c r="E81" s="50">
        <v>62.6</v>
      </c>
      <c r="F81" s="50">
        <v>74.8</v>
      </c>
      <c r="G81" s="50">
        <v>92.2</v>
      </c>
      <c r="H81" s="50">
        <v>150</v>
      </c>
      <c r="I81" s="50">
        <v>201.8</v>
      </c>
      <c r="J81" s="50">
        <v>286.3</v>
      </c>
      <c r="K81" s="50">
        <v>365.7</v>
      </c>
      <c r="L81" s="50">
        <v>461.6</v>
      </c>
      <c r="M81" s="50">
        <v>577.5</v>
      </c>
      <c r="N81" s="50">
        <v>768.5</v>
      </c>
      <c r="O81" s="49">
        <v>50.310970772882712</v>
      </c>
      <c r="P81" s="49">
        <v>61.247186717616557</v>
      </c>
      <c r="Q81" s="49">
        <v>75.815804477275051</v>
      </c>
      <c r="R81" s="49">
        <v>115.99919087672515</v>
      </c>
      <c r="S81" s="49">
        <v>145.05531956391005</v>
      </c>
      <c r="T81" s="49">
        <v>183.05364133940563</v>
      </c>
      <c r="U81" s="49">
        <v>211.81688553031367</v>
      </c>
      <c r="V81" s="49">
        <v>243.61428387663813</v>
      </c>
      <c r="W81" s="49">
        <v>273.09943435707441</v>
      </c>
      <c r="X81" s="49">
        <v>318.46738979000787</v>
      </c>
      <c r="Y81" s="49">
        <v>61.606034400747873</v>
      </c>
      <c r="Z81" s="49">
        <v>73.796087905008633</v>
      </c>
      <c r="AA81" s="49">
        <v>90.930375992703972</v>
      </c>
      <c r="AB81" s="49">
        <v>145.72017787259477</v>
      </c>
      <c r="AC81" s="49">
        <v>192.18545281647644</v>
      </c>
      <c r="AD81" s="49">
        <v>263.96771552482443</v>
      </c>
      <c r="AE81" s="49">
        <v>328.39500255280331</v>
      </c>
      <c r="AF81" s="49">
        <v>404.84632242942058</v>
      </c>
      <c r="AG81" s="49">
        <v>494.32077566734017</v>
      </c>
      <c r="AH81" s="49">
        <v>641.76667873396775</v>
      </c>
      <c r="AJ81" s="33" t="str">
        <f t="shared" si="2"/>
        <v/>
      </c>
      <c r="AK81" s="33" t="str">
        <f t="shared" si="3"/>
        <v/>
      </c>
      <c r="AM81" s="5"/>
      <c r="AN81" s="5"/>
      <c r="AO81" s="11" t="s">
        <v>13</v>
      </c>
      <c r="AP81" s="10"/>
      <c r="AQ81" s="16"/>
    </row>
    <row r="82" spans="1:60" x14ac:dyDescent="0.25">
      <c r="B82" s="81" t="s">
        <v>239</v>
      </c>
      <c r="C82" s="53" t="s">
        <v>4327</v>
      </c>
      <c r="D82" s="53" t="s">
        <v>3608</v>
      </c>
      <c r="E82" s="49">
        <v>161.38593586949929</v>
      </c>
      <c r="F82" s="49">
        <v>197.77361268112489</v>
      </c>
      <c r="G82" s="49">
        <v>246.40865663336825</v>
      </c>
      <c r="H82" s="49">
        <v>382.24504302464584</v>
      </c>
      <c r="I82" s="49">
        <v>483.57564731839318</v>
      </c>
      <c r="J82" s="49">
        <v>621.07593757151039</v>
      </c>
      <c r="K82" s="49">
        <v>727.40819479735364</v>
      </c>
      <c r="L82" s="49">
        <v>847.51219309424005</v>
      </c>
      <c r="M82" s="49">
        <v>960.13249059517807</v>
      </c>
      <c r="N82" s="49">
        <v>1133.3045415479985</v>
      </c>
      <c r="O82" s="49">
        <v>161.38593586949929</v>
      </c>
      <c r="P82" s="49">
        <v>197.77361268112489</v>
      </c>
      <c r="Q82" s="49">
        <v>246.40865663336825</v>
      </c>
      <c r="R82" s="49">
        <v>382.24504302464584</v>
      </c>
      <c r="S82" s="49">
        <v>483.57564731839318</v>
      </c>
      <c r="T82" s="49">
        <v>621.07593757151039</v>
      </c>
      <c r="U82" s="49">
        <v>727.40819479735364</v>
      </c>
      <c r="V82" s="49">
        <v>847.51219309424005</v>
      </c>
      <c r="W82" s="49">
        <v>960.13249059517807</v>
      </c>
      <c r="X82" s="49">
        <v>1133.3045415479985</v>
      </c>
      <c r="Y82" s="49">
        <v>161.38593586949929</v>
      </c>
      <c r="Z82" s="49">
        <v>197.77361268112489</v>
      </c>
      <c r="AA82" s="49">
        <v>246.40865663336825</v>
      </c>
      <c r="AB82" s="49">
        <v>382.24504302464584</v>
      </c>
      <c r="AC82" s="49">
        <v>483.57564731839318</v>
      </c>
      <c r="AD82" s="49">
        <v>621.07593757151039</v>
      </c>
      <c r="AE82" s="49">
        <v>727.40819479735364</v>
      </c>
      <c r="AF82" s="49">
        <v>847.51219309424005</v>
      </c>
      <c r="AG82" s="49">
        <v>960.13249059517807</v>
      </c>
      <c r="AH82" s="49">
        <v>1133.3045415479985</v>
      </c>
      <c r="AJ82" s="33" t="str">
        <f t="shared" si="2"/>
        <v/>
      </c>
      <c r="AK82" s="33" t="str">
        <f t="shared" si="3"/>
        <v/>
      </c>
      <c r="AM82" s="5"/>
      <c r="AN82" s="11"/>
      <c r="AO82" s="55" t="s">
        <v>13</v>
      </c>
      <c r="AP82" s="10"/>
      <c r="AQ82" s="16"/>
      <c r="AR82" s="7"/>
      <c r="AS82" s="7"/>
      <c r="AT82" s="7"/>
      <c r="AU82" s="7"/>
      <c r="AV82" s="7"/>
      <c r="AW82" s="7"/>
      <c r="AX82" s="7"/>
      <c r="AY82" s="7"/>
      <c r="AZ82" s="7"/>
      <c r="BA82" s="7"/>
      <c r="BB82" s="7"/>
      <c r="BC82" s="7"/>
      <c r="BD82" s="7"/>
      <c r="BE82" s="7"/>
      <c r="BF82" s="7"/>
      <c r="BG82" s="7"/>
      <c r="BH82" s="7"/>
    </row>
    <row r="83" spans="1:60" x14ac:dyDescent="0.25">
      <c r="B83" s="81" t="s">
        <v>241</v>
      </c>
      <c r="C83" s="53" t="s">
        <v>4327</v>
      </c>
      <c r="D83" s="53" t="s">
        <v>3609</v>
      </c>
      <c r="E83" s="49">
        <v>88.734160180132378</v>
      </c>
      <c r="F83" s="49">
        <v>108.460537241724</v>
      </c>
      <c r="G83" s="49">
        <v>134.75438206275226</v>
      </c>
      <c r="H83" s="49">
        <v>208.04388627182774</v>
      </c>
      <c r="I83" s="49">
        <v>262.2894844864291</v>
      </c>
      <c r="J83" s="49">
        <v>335.17696635868373</v>
      </c>
      <c r="K83" s="49">
        <v>391.38999970863011</v>
      </c>
      <c r="L83" s="49">
        <v>454.36610895156986</v>
      </c>
      <c r="M83" s="49">
        <v>513.6473432751477</v>
      </c>
      <c r="N83" s="49">
        <v>604.89085207159826</v>
      </c>
      <c r="O83" s="49">
        <v>88.734160180132378</v>
      </c>
      <c r="P83" s="49">
        <v>108.460537241724</v>
      </c>
      <c r="Q83" s="49">
        <v>134.75438206275226</v>
      </c>
      <c r="R83" s="49">
        <v>208.04388627182774</v>
      </c>
      <c r="S83" s="49">
        <v>262.2894844864291</v>
      </c>
      <c r="T83" s="49">
        <v>335.17696635868373</v>
      </c>
      <c r="U83" s="49">
        <v>391.38999970863011</v>
      </c>
      <c r="V83" s="49">
        <v>454.36610895156986</v>
      </c>
      <c r="W83" s="49">
        <v>513.6473432751477</v>
      </c>
      <c r="X83" s="49">
        <v>604.89085207159826</v>
      </c>
      <c r="Y83" s="49">
        <v>88.734160180132378</v>
      </c>
      <c r="Z83" s="49">
        <v>108.460537241724</v>
      </c>
      <c r="AA83" s="49">
        <v>134.75438206275226</v>
      </c>
      <c r="AB83" s="49">
        <v>208.04388627182774</v>
      </c>
      <c r="AC83" s="49">
        <v>262.2894844864291</v>
      </c>
      <c r="AD83" s="49">
        <v>335.17696635868373</v>
      </c>
      <c r="AE83" s="49">
        <v>391.38999970863011</v>
      </c>
      <c r="AF83" s="49">
        <v>454.36610895156986</v>
      </c>
      <c r="AG83" s="49">
        <v>513.6473432751477</v>
      </c>
      <c r="AH83" s="49">
        <v>604.89085207159826</v>
      </c>
      <c r="AJ83" s="33" t="str">
        <f t="shared" si="2"/>
        <v/>
      </c>
      <c r="AK83" s="33" t="str">
        <f t="shared" si="3"/>
        <v/>
      </c>
      <c r="AM83" s="5"/>
      <c r="AN83" s="11"/>
      <c r="AO83" s="55" t="s">
        <v>13</v>
      </c>
      <c r="AP83" s="10"/>
      <c r="AQ83" s="16"/>
      <c r="AR83" s="7"/>
      <c r="AS83" s="7"/>
      <c r="AT83" s="7"/>
      <c r="AU83" s="7"/>
      <c r="AV83" s="7"/>
      <c r="AW83" s="7"/>
      <c r="AX83" s="7"/>
      <c r="AY83" s="7"/>
      <c r="AZ83" s="7"/>
      <c r="BA83" s="7"/>
      <c r="BB83" s="7"/>
      <c r="BC83" s="7"/>
      <c r="BD83" s="7"/>
      <c r="BE83" s="7"/>
      <c r="BF83" s="7"/>
      <c r="BG83" s="7"/>
      <c r="BH83" s="7"/>
    </row>
    <row r="84" spans="1:60" x14ac:dyDescent="0.25">
      <c r="B84" s="79" t="s">
        <v>243</v>
      </c>
      <c r="C84" s="80" t="s">
        <v>3585</v>
      </c>
      <c r="D84" s="50" t="s">
        <v>3112</v>
      </c>
      <c r="E84" s="50">
        <v>23600</v>
      </c>
      <c r="F84" s="50">
        <v>26765.1</v>
      </c>
      <c r="G84" s="50">
        <v>30390</v>
      </c>
      <c r="H84" s="50">
        <v>38350</v>
      </c>
      <c r="I84" s="50">
        <v>42970</v>
      </c>
      <c r="J84" s="50">
        <v>48230</v>
      </c>
      <c r="K84" s="50">
        <v>51800</v>
      </c>
      <c r="L84" s="50">
        <v>55130</v>
      </c>
      <c r="M84" s="50">
        <v>58260</v>
      </c>
      <c r="N84" s="50">
        <v>62160</v>
      </c>
      <c r="O84" s="50">
        <v>23600</v>
      </c>
      <c r="P84" s="50">
        <v>26765.1</v>
      </c>
      <c r="Q84" s="50">
        <v>30390</v>
      </c>
      <c r="R84" s="50">
        <v>38350</v>
      </c>
      <c r="S84" s="50">
        <v>42970</v>
      </c>
      <c r="T84" s="50">
        <v>48230</v>
      </c>
      <c r="U84" s="50">
        <v>51800</v>
      </c>
      <c r="V84" s="50">
        <v>55130</v>
      </c>
      <c r="W84" s="50">
        <v>58260</v>
      </c>
      <c r="X84" s="50">
        <v>62160</v>
      </c>
      <c r="Y84" s="50">
        <v>23600</v>
      </c>
      <c r="Z84" s="50">
        <v>26765.1</v>
      </c>
      <c r="AA84" s="50">
        <v>30390</v>
      </c>
      <c r="AB84" s="50">
        <v>38350</v>
      </c>
      <c r="AC84" s="50">
        <v>42970</v>
      </c>
      <c r="AD84" s="50">
        <v>48230</v>
      </c>
      <c r="AE84" s="50">
        <v>51800</v>
      </c>
      <c r="AF84" s="50">
        <v>55130</v>
      </c>
      <c r="AG84" s="50">
        <v>58260</v>
      </c>
      <c r="AH84" s="50">
        <v>62160</v>
      </c>
      <c r="AJ84" s="33" t="str">
        <f t="shared" si="2"/>
        <v/>
      </c>
      <c r="AK84" s="33" t="str">
        <f t="shared" si="3"/>
        <v/>
      </c>
      <c r="AM84" s="5"/>
      <c r="AN84" s="5"/>
      <c r="AO84" s="11" t="s">
        <v>13</v>
      </c>
      <c r="AP84" s="10"/>
      <c r="AQ84" s="16"/>
      <c r="AR84" s="7"/>
      <c r="AS84" s="7"/>
      <c r="AT84" s="7"/>
      <c r="AU84" s="7"/>
      <c r="AV84" s="7"/>
      <c r="AW84" s="7"/>
      <c r="AX84" s="7"/>
      <c r="AY84" s="7"/>
      <c r="AZ84" s="7"/>
      <c r="BA84" s="7"/>
      <c r="BB84" s="7"/>
      <c r="BC84" s="7"/>
      <c r="BD84" s="7"/>
      <c r="BE84" s="7"/>
      <c r="BF84" s="7"/>
      <c r="BG84" s="7"/>
      <c r="BH84" s="7"/>
    </row>
    <row r="85" spans="1:60" x14ac:dyDescent="0.25">
      <c r="B85" s="81" t="s">
        <v>248</v>
      </c>
      <c r="C85" s="53" t="s">
        <v>4327</v>
      </c>
      <c r="D85" s="53" t="s">
        <v>3610</v>
      </c>
      <c r="E85" s="49">
        <v>144.21238096185994</v>
      </c>
      <c r="F85" s="49">
        <v>176.09148045272795</v>
      </c>
      <c r="G85" s="49">
        <v>218.44682427230759</v>
      </c>
      <c r="H85" s="49">
        <v>335.50374072433829</v>
      </c>
      <c r="I85" s="49">
        <v>420.68381878064133</v>
      </c>
      <c r="J85" s="49">
        <v>533.14054217797502</v>
      </c>
      <c r="K85" s="49">
        <v>618.48192851938143</v>
      </c>
      <c r="L85" s="49">
        <v>713.92002035492294</v>
      </c>
      <c r="M85" s="49">
        <v>801.70534974463715</v>
      </c>
      <c r="N85" s="49">
        <v>937.13073051311983</v>
      </c>
      <c r="O85" s="49">
        <v>144.21238096185994</v>
      </c>
      <c r="P85" s="49">
        <v>176.09148045272795</v>
      </c>
      <c r="Q85" s="49">
        <v>218.44682427230759</v>
      </c>
      <c r="R85" s="49">
        <v>335.50374072433829</v>
      </c>
      <c r="S85" s="49">
        <v>420.68381878064133</v>
      </c>
      <c r="T85" s="49">
        <v>533.14054217797502</v>
      </c>
      <c r="U85" s="49">
        <v>618.48192851938143</v>
      </c>
      <c r="V85" s="49">
        <v>713.92002035492294</v>
      </c>
      <c r="W85" s="49">
        <v>801.70534974463715</v>
      </c>
      <c r="X85" s="49">
        <v>937.13073051311983</v>
      </c>
      <c r="Y85" s="49">
        <v>144.21238096185994</v>
      </c>
      <c r="Z85" s="49">
        <v>176.09148045272795</v>
      </c>
      <c r="AA85" s="49">
        <v>218.44682427230759</v>
      </c>
      <c r="AB85" s="49">
        <v>335.50374072433829</v>
      </c>
      <c r="AC85" s="49">
        <v>420.68381878064133</v>
      </c>
      <c r="AD85" s="49">
        <v>533.14054217797502</v>
      </c>
      <c r="AE85" s="49">
        <v>618.48192851938143</v>
      </c>
      <c r="AF85" s="49">
        <v>713.92002035492294</v>
      </c>
      <c r="AG85" s="49">
        <v>801.70534974463715</v>
      </c>
      <c r="AH85" s="49">
        <v>937.13073051311983</v>
      </c>
      <c r="AJ85" s="33" t="str">
        <f t="shared" si="2"/>
        <v/>
      </c>
      <c r="AK85" s="33" t="str">
        <f t="shared" si="3"/>
        <v/>
      </c>
      <c r="AM85" s="5"/>
      <c r="AN85" s="5"/>
      <c r="AO85" s="5" t="s">
        <v>13</v>
      </c>
      <c r="AP85" s="10"/>
      <c r="AQ85" s="16"/>
      <c r="AR85" s="7"/>
      <c r="AS85" s="7"/>
      <c r="AT85" s="7"/>
      <c r="AU85" s="7"/>
      <c r="AV85" s="7"/>
      <c r="AW85" s="7"/>
      <c r="AX85" s="7"/>
      <c r="AY85" s="7"/>
      <c r="AZ85" s="7"/>
      <c r="BA85" s="7"/>
      <c r="BB85" s="7"/>
      <c r="BC85" s="7"/>
      <c r="BD85" s="7"/>
      <c r="BE85" s="7"/>
      <c r="BF85" s="7"/>
      <c r="BG85" s="7"/>
      <c r="BH85" s="7"/>
    </row>
    <row r="86" spans="1:60" x14ac:dyDescent="0.25">
      <c r="B86" s="81" t="s">
        <v>3611</v>
      </c>
      <c r="C86" s="53" t="s">
        <v>4327</v>
      </c>
      <c r="D86" s="53" t="s">
        <v>3612</v>
      </c>
      <c r="E86" s="49">
        <v>1337.1238290127005</v>
      </c>
      <c r="F86" s="49">
        <v>1551.7416661769723</v>
      </c>
      <c r="G86" s="49">
        <v>1824.2763430469747</v>
      </c>
      <c r="H86" s="49">
        <v>2551.2771759502712</v>
      </c>
      <c r="I86" s="49">
        <v>3072.1906986266695</v>
      </c>
      <c r="J86" s="49">
        <v>3752.4841682859774</v>
      </c>
      <c r="K86" s="49">
        <v>4265.0405010773738</v>
      </c>
      <c r="L86" s="49">
        <v>4851.6928397068486</v>
      </c>
      <c r="M86" s="49">
        <v>5368.5476334485493</v>
      </c>
      <c r="N86" s="49">
        <v>6190.9495763233763</v>
      </c>
      <c r="O86" s="49">
        <v>1337.1238290127005</v>
      </c>
      <c r="P86" s="49">
        <v>1551.7416661769723</v>
      </c>
      <c r="Q86" s="49">
        <v>1824.2763430469747</v>
      </c>
      <c r="R86" s="49">
        <v>2551.2771759502712</v>
      </c>
      <c r="S86" s="49">
        <v>3072.1906986266695</v>
      </c>
      <c r="T86" s="49">
        <v>3752.4841682859774</v>
      </c>
      <c r="U86" s="49">
        <v>4265.0405010773738</v>
      </c>
      <c r="V86" s="49">
        <v>4851.6928397068486</v>
      </c>
      <c r="W86" s="49">
        <v>5368.5476334485493</v>
      </c>
      <c r="X86" s="49">
        <v>6190.9495763233763</v>
      </c>
      <c r="Y86" s="49">
        <v>1337.1238290127005</v>
      </c>
      <c r="Z86" s="49">
        <v>1551.7416661769723</v>
      </c>
      <c r="AA86" s="49">
        <v>1824.2763430469747</v>
      </c>
      <c r="AB86" s="49">
        <v>2551.2771759502712</v>
      </c>
      <c r="AC86" s="49">
        <v>3072.1906986266695</v>
      </c>
      <c r="AD86" s="49">
        <v>3752.4841682859774</v>
      </c>
      <c r="AE86" s="49">
        <v>4265.0405010773738</v>
      </c>
      <c r="AF86" s="49">
        <v>4851.6928397068486</v>
      </c>
      <c r="AG86" s="49">
        <v>5368.5476334485493</v>
      </c>
      <c r="AH86" s="49">
        <v>6190.9495763233763</v>
      </c>
      <c r="AJ86" s="33" t="str">
        <f t="shared" si="2"/>
        <v/>
      </c>
      <c r="AK86" s="33" t="str">
        <f t="shared" si="3"/>
        <v/>
      </c>
      <c r="AM86" s="5"/>
      <c r="AN86" s="11"/>
      <c r="AO86" s="55" t="s">
        <v>13</v>
      </c>
      <c r="AP86" s="10"/>
      <c r="AQ86" s="16"/>
      <c r="AR86" s="7"/>
      <c r="AS86" s="7"/>
      <c r="AT86" s="7"/>
      <c r="AU86" s="7"/>
      <c r="AV86" s="7"/>
      <c r="AW86" s="7"/>
      <c r="AX86" s="7"/>
      <c r="AY86" s="7"/>
      <c r="AZ86" s="7"/>
      <c r="BA86" s="7"/>
      <c r="BB86" s="7"/>
      <c r="BC86" s="7"/>
      <c r="BD86" s="7"/>
      <c r="BE86" s="7"/>
      <c r="BF86" s="7"/>
      <c r="BG86" s="7"/>
      <c r="BH86" s="7"/>
    </row>
    <row r="87" spans="1:60" x14ac:dyDescent="0.25">
      <c r="B87" s="81" t="s">
        <v>3613</v>
      </c>
      <c r="C87" s="53" t="s">
        <v>4327</v>
      </c>
      <c r="D87" s="53" t="s">
        <v>3614</v>
      </c>
      <c r="E87" s="49">
        <v>2810.1813119712665</v>
      </c>
      <c r="F87" s="49">
        <v>3199.5522922223481</v>
      </c>
      <c r="G87" s="49">
        <v>3679.5648698307537</v>
      </c>
      <c r="H87" s="49">
        <v>4952.7634443148272</v>
      </c>
      <c r="I87" s="49">
        <v>5853.6264196701322</v>
      </c>
      <c r="J87" s="49">
        <v>7031.6786680748883</v>
      </c>
      <c r="K87" s="49">
        <v>7910.5737499274846</v>
      </c>
      <c r="L87" s="49">
        <v>8928.7873144876776</v>
      </c>
      <c r="M87" s="49">
        <v>9802.7306066982928</v>
      </c>
      <c r="N87" s="49">
        <v>11203.735113130846</v>
      </c>
      <c r="O87" s="49">
        <v>2810.1813119712665</v>
      </c>
      <c r="P87" s="49">
        <v>3199.5522922223481</v>
      </c>
      <c r="Q87" s="49">
        <v>3679.5648698307537</v>
      </c>
      <c r="R87" s="49">
        <v>4952.7634443148272</v>
      </c>
      <c r="S87" s="49">
        <v>5853.6264196701322</v>
      </c>
      <c r="T87" s="49">
        <v>7031.6786680748883</v>
      </c>
      <c r="U87" s="49">
        <v>7910.5737499274846</v>
      </c>
      <c r="V87" s="49">
        <v>8928.7873144876776</v>
      </c>
      <c r="W87" s="49">
        <v>9802.7306066982928</v>
      </c>
      <c r="X87" s="49">
        <v>11203.735113130846</v>
      </c>
      <c r="Y87" s="49">
        <v>2810.1813119712665</v>
      </c>
      <c r="Z87" s="49">
        <v>3199.5522922223481</v>
      </c>
      <c r="AA87" s="49">
        <v>3679.5648698307537</v>
      </c>
      <c r="AB87" s="49">
        <v>4952.7634443148272</v>
      </c>
      <c r="AC87" s="49">
        <v>5853.6264196701322</v>
      </c>
      <c r="AD87" s="49">
        <v>7031.6786680748883</v>
      </c>
      <c r="AE87" s="49">
        <v>7910.5737499274846</v>
      </c>
      <c r="AF87" s="49">
        <v>8928.7873144876776</v>
      </c>
      <c r="AG87" s="49">
        <v>9802.7306066982928</v>
      </c>
      <c r="AH87" s="49">
        <v>11203.735113130846</v>
      </c>
      <c r="AJ87" s="33" t="str">
        <f t="shared" si="2"/>
        <v/>
      </c>
      <c r="AK87" s="33" t="str">
        <f t="shared" si="3"/>
        <v/>
      </c>
      <c r="AM87" s="5"/>
      <c r="AN87" s="11"/>
      <c r="AO87" s="55" t="s">
        <v>13</v>
      </c>
      <c r="AP87" s="10"/>
      <c r="AQ87" s="16"/>
      <c r="AR87" s="7"/>
      <c r="AS87" s="7"/>
      <c r="AT87" s="7"/>
      <c r="AU87" s="7"/>
      <c r="AV87" s="7"/>
      <c r="AW87" s="7"/>
      <c r="AX87" s="7"/>
      <c r="AY87" s="7"/>
      <c r="AZ87" s="7"/>
      <c r="BA87" s="7"/>
      <c r="BB87" s="7"/>
      <c r="BC87" s="7"/>
      <c r="BD87" s="7"/>
      <c r="BE87" s="7"/>
      <c r="BF87" s="7"/>
      <c r="BG87" s="7"/>
      <c r="BH87" s="7"/>
    </row>
    <row r="88" spans="1:60" x14ac:dyDescent="0.25">
      <c r="B88" s="81" t="s">
        <v>3615</v>
      </c>
      <c r="C88" s="53" t="s">
        <v>4327</v>
      </c>
      <c r="D88" s="53" t="s">
        <v>3616</v>
      </c>
      <c r="E88" s="49">
        <v>1297.1459116200886</v>
      </c>
      <c r="F88" s="49">
        <v>1525.7088303728081</v>
      </c>
      <c r="G88" s="49">
        <v>1818.0921047341046</v>
      </c>
      <c r="H88" s="49">
        <v>2603.6566579439323</v>
      </c>
      <c r="I88" s="49">
        <v>3168.8271601741358</v>
      </c>
      <c r="J88" s="49">
        <v>3910.9242885752606</v>
      </c>
      <c r="K88" s="49">
        <v>4471.3883629207558</v>
      </c>
      <c r="L88" s="49">
        <v>5111.9434161992331</v>
      </c>
      <c r="M88" s="49">
        <v>5680.5508572362296</v>
      </c>
      <c r="N88" s="49">
        <v>6579.5651574967924</v>
      </c>
      <c r="O88" s="49">
        <v>1297.1459116200886</v>
      </c>
      <c r="P88" s="49">
        <v>1525.7088303728081</v>
      </c>
      <c r="Q88" s="49">
        <v>1818.0921047341046</v>
      </c>
      <c r="R88" s="49">
        <v>2603.6566579439323</v>
      </c>
      <c r="S88" s="49">
        <v>3168.8271601741358</v>
      </c>
      <c r="T88" s="49">
        <v>3910.9242885752606</v>
      </c>
      <c r="U88" s="49">
        <v>4471.3883629207558</v>
      </c>
      <c r="V88" s="49">
        <v>5111.9434161992331</v>
      </c>
      <c r="W88" s="49">
        <v>5680.5508572362296</v>
      </c>
      <c r="X88" s="49">
        <v>6579.5651574967924</v>
      </c>
      <c r="Y88" s="49">
        <v>1297.1459116200886</v>
      </c>
      <c r="Z88" s="49">
        <v>1525.7088303728081</v>
      </c>
      <c r="AA88" s="49">
        <v>1818.0921047341046</v>
      </c>
      <c r="AB88" s="49">
        <v>2603.6566579439323</v>
      </c>
      <c r="AC88" s="49">
        <v>3168.8271601741358</v>
      </c>
      <c r="AD88" s="49">
        <v>3910.9242885752606</v>
      </c>
      <c r="AE88" s="49">
        <v>4471.3883629207558</v>
      </c>
      <c r="AF88" s="49">
        <v>5111.9434161992331</v>
      </c>
      <c r="AG88" s="49">
        <v>5680.5508572362296</v>
      </c>
      <c r="AH88" s="49">
        <v>6579.5651574967924</v>
      </c>
      <c r="AJ88" s="33" t="str">
        <f t="shared" si="2"/>
        <v/>
      </c>
      <c r="AK88" s="33" t="str">
        <f t="shared" si="3"/>
        <v/>
      </c>
      <c r="AM88" s="5"/>
      <c r="AN88" s="5"/>
      <c r="AO88" s="11" t="s">
        <v>13</v>
      </c>
      <c r="AP88" s="10"/>
      <c r="AQ88" s="16"/>
      <c r="AR88" s="7"/>
      <c r="AS88" s="7"/>
      <c r="AT88" s="7"/>
      <c r="AU88" s="7"/>
      <c r="AV88" s="7"/>
      <c r="AW88" s="7"/>
      <c r="AX88" s="7"/>
      <c r="AY88" s="7"/>
      <c r="AZ88" s="7"/>
      <c r="BA88" s="7"/>
      <c r="BB88" s="7"/>
      <c r="BC88" s="7"/>
      <c r="BD88" s="7"/>
      <c r="BE88" s="7"/>
      <c r="BF88" s="7"/>
      <c r="BG88" s="7"/>
      <c r="BH88" s="7"/>
    </row>
    <row r="89" spans="1:60" x14ac:dyDescent="0.25">
      <c r="B89" s="79" t="s">
        <v>250</v>
      </c>
      <c r="C89" s="80" t="s">
        <v>4333</v>
      </c>
      <c r="D89" s="82" t="s">
        <v>3113</v>
      </c>
      <c r="E89" s="50">
        <v>96.4</v>
      </c>
      <c r="F89" s="50">
        <v>105.1</v>
      </c>
      <c r="G89" s="50">
        <v>115.6</v>
      </c>
      <c r="H89" s="50">
        <v>141.1</v>
      </c>
      <c r="I89" s="50">
        <v>157.80000000000001</v>
      </c>
      <c r="J89" s="50">
        <v>178.7</v>
      </c>
      <c r="K89" s="50">
        <v>194.3</v>
      </c>
      <c r="L89" s="50">
        <v>210</v>
      </c>
      <c r="M89" s="50">
        <v>225.8</v>
      </c>
      <c r="N89" s="50">
        <v>247.1</v>
      </c>
      <c r="O89" s="49">
        <v>74.815894671897823</v>
      </c>
      <c r="P89" s="49">
        <v>88.864049792044227</v>
      </c>
      <c r="Q89" s="49">
        <v>107.72494852742709</v>
      </c>
      <c r="R89" s="49">
        <v>158.89734430562356</v>
      </c>
      <c r="S89" s="49">
        <v>196.64089422929689</v>
      </c>
      <c r="T89" s="49">
        <v>247.32941674875627</v>
      </c>
      <c r="U89" s="49">
        <v>285.95289564763254</v>
      </c>
      <c r="V89" s="49">
        <v>329.38609296767225</v>
      </c>
      <c r="W89" s="49">
        <v>369.38120717117579</v>
      </c>
      <c r="X89" s="49">
        <v>430.39951954732658</v>
      </c>
      <c r="Y89" s="49">
        <v>92.507784285096335</v>
      </c>
      <c r="Z89" s="49">
        <v>102.39400829867402</v>
      </c>
      <c r="AA89" s="49">
        <v>114.23325552955346</v>
      </c>
      <c r="AB89" s="49">
        <v>145.81106172795918</v>
      </c>
      <c r="AC89" s="49">
        <v>170.91844771982875</v>
      </c>
      <c r="AD89" s="49">
        <v>206.72029441221412</v>
      </c>
      <c r="AE89" s="49">
        <v>235.03462028783667</v>
      </c>
      <c r="AF89" s="49">
        <v>265.88285202742111</v>
      </c>
      <c r="AG89" s="49">
        <v>295.37027563964193</v>
      </c>
      <c r="AH89" s="49">
        <v>337.82400462443434</v>
      </c>
      <c r="AJ89" s="33" t="str">
        <f t="shared" si="2"/>
        <v/>
      </c>
      <c r="AK89" s="33" t="str">
        <f t="shared" si="3"/>
        <v/>
      </c>
      <c r="AM89" s="5"/>
      <c r="AN89" s="5"/>
      <c r="AO89" s="5" t="s">
        <v>13</v>
      </c>
      <c r="AP89" s="10"/>
      <c r="AQ89" s="16"/>
      <c r="AR89" s="7"/>
      <c r="AS89" s="7"/>
      <c r="AT89" s="7"/>
      <c r="AU89" s="7"/>
      <c r="AV89" s="7"/>
      <c r="AW89" s="7"/>
      <c r="AX89" s="7"/>
      <c r="AY89" s="7"/>
      <c r="AZ89" s="7"/>
      <c r="BA89" s="7"/>
      <c r="BB89" s="7"/>
      <c r="BC89" s="7"/>
      <c r="BD89" s="7"/>
      <c r="BE89" s="7"/>
      <c r="BF89" s="7"/>
      <c r="BG89" s="7"/>
      <c r="BH89" s="7"/>
    </row>
    <row r="90" spans="1:60" x14ac:dyDescent="0.25">
      <c r="B90" s="81" t="s">
        <v>252</v>
      </c>
      <c r="C90" s="53" t="s">
        <v>4327</v>
      </c>
      <c r="D90" s="53" t="s">
        <v>3617</v>
      </c>
      <c r="E90" s="49">
        <v>182.31173752495093</v>
      </c>
      <c r="F90" s="49">
        <v>216.69716492976679</v>
      </c>
      <c r="G90" s="49">
        <v>262.40825237902226</v>
      </c>
      <c r="H90" s="49">
        <v>386.13237392537201</v>
      </c>
      <c r="I90" s="49">
        <v>476.70362996788413</v>
      </c>
      <c r="J90" s="49">
        <v>597.41577559433279</v>
      </c>
      <c r="K90" s="49">
        <v>688.96071936251519</v>
      </c>
      <c r="L90" s="49">
        <v>792.35817922100887</v>
      </c>
      <c r="M90" s="49">
        <v>886.31439981976951</v>
      </c>
      <c r="N90" s="49">
        <v>1030.8972598359467</v>
      </c>
      <c r="O90" s="49">
        <v>182.31173752495093</v>
      </c>
      <c r="P90" s="49">
        <v>216.69716492976679</v>
      </c>
      <c r="Q90" s="49">
        <v>262.40825237902226</v>
      </c>
      <c r="R90" s="49">
        <v>386.13237392537201</v>
      </c>
      <c r="S90" s="49">
        <v>476.70362996788413</v>
      </c>
      <c r="T90" s="49">
        <v>597.41577559433279</v>
      </c>
      <c r="U90" s="49">
        <v>688.96071936251519</v>
      </c>
      <c r="V90" s="49">
        <v>792.35817922100887</v>
      </c>
      <c r="W90" s="49">
        <v>886.31439981976951</v>
      </c>
      <c r="X90" s="49">
        <v>1030.8972598359467</v>
      </c>
      <c r="Y90" s="49">
        <v>182.31173752495093</v>
      </c>
      <c r="Z90" s="49">
        <v>216.69716492976679</v>
      </c>
      <c r="AA90" s="49">
        <v>262.40825237902226</v>
      </c>
      <c r="AB90" s="49">
        <v>386.13237392537201</v>
      </c>
      <c r="AC90" s="49">
        <v>476.70362996788413</v>
      </c>
      <c r="AD90" s="49">
        <v>597.41577559433279</v>
      </c>
      <c r="AE90" s="49">
        <v>688.96071936251519</v>
      </c>
      <c r="AF90" s="49">
        <v>792.35817922100887</v>
      </c>
      <c r="AG90" s="49">
        <v>886.31439981976951</v>
      </c>
      <c r="AH90" s="49">
        <v>1030.8972598359467</v>
      </c>
      <c r="AJ90" s="33" t="str">
        <f t="shared" si="2"/>
        <v/>
      </c>
      <c r="AK90" s="33" t="str">
        <f t="shared" si="3"/>
        <v/>
      </c>
      <c r="AM90" s="5"/>
      <c r="AN90" s="11"/>
      <c r="AO90" s="55" t="s">
        <v>13</v>
      </c>
      <c r="AP90" s="10"/>
      <c r="AQ90" s="16"/>
      <c r="AR90" s="7"/>
      <c r="AS90" s="7"/>
      <c r="AT90" s="7"/>
      <c r="AU90" s="7"/>
      <c r="AV90" s="7"/>
      <c r="AW90" s="7"/>
      <c r="AX90" s="7"/>
      <c r="AY90" s="7"/>
      <c r="AZ90" s="7"/>
      <c r="BA90" s="7"/>
      <c r="BB90" s="7"/>
      <c r="BC90" s="7"/>
      <c r="BD90" s="7"/>
      <c r="BE90" s="7"/>
      <c r="BF90" s="7"/>
      <c r="BG90" s="7"/>
      <c r="BH90" s="7"/>
    </row>
    <row r="91" spans="1:60" x14ac:dyDescent="0.25">
      <c r="B91" s="81" t="s">
        <v>254</v>
      </c>
      <c r="C91" s="53" t="s">
        <v>4327</v>
      </c>
      <c r="D91" s="53" t="s">
        <v>3618</v>
      </c>
      <c r="E91" s="49">
        <v>76.89373671942171</v>
      </c>
      <c r="F91" s="49">
        <v>91.800685280583153</v>
      </c>
      <c r="G91" s="49">
        <v>111.84890025647107</v>
      </c>
      <c r="H91" s="49">
        <v>166.31020487276137</v>
      </c>
      <c r="I91" s="49">
        <v>206.30998131549723</v>
      </c>
      <c r="J91" s="49">
        <v>259.75335409800601</v>
      </c>
      <c r="K91" s="49">
        <v>300.30543158039734</v>
      </c>
      <c r="L91" s="49">
        <v>345.82106618420266</v>
      </c>
      <c r="M91" s="49">
        <v>387.55631983925684</v>
      </c>
      <c r="N91" s="49">
        <v>451.19588529098081</v>
      </c>
      <c r="O91" s="49">
        <v>76.89373671942171</v>
      </c>
      <c r="P91" s="49">
        <v>91.800685280583153</v>
      </c>
      <c r="Q91" s="49">
        <v>111.84890025647107</v>
      </c>
      <c r="R91" s="49">
        <v>166.31020487276137</v>
      </c>
      <c r="S91" s="49">
        <v>206.30998131549723</v>
      </c>
      <c r="T91" s="49">
        <v>259.75335409800601</v>
      </c>
      <c r="U91" s="49">
        <v>300.30543158039734</v>
      </c>
      <c r="V91" s="49">
        <v>345.82106618420266</v>
      </c>
      <c r="W91" s="49">
        <v>387.55631983925684</v>
      </c>
      <c r="X91" s="49">
        <v>451.19588529098081</v>
      </c>
      <c r="Y91" s="49">
        <v>76.89373671942171</v>
      </c>
      <c r="Z91" s="49">
        <v>91.800685280583153</v>
      </c>
      <c r="AA91" s="49">
        <v>111.84890025647107</v>
      </c>
      <c r="AB91" s="49">
        <v>166.31020487276137</v>
      </c>
      <c r="AC91" s="49">
        <v>206.30998131549723</v>
      </c>
      <c r="AD91" s="49">
        <v>259.75335409800601</v>
      </c>
      <c r="AE91" s="49">
        <v>300.30543158039734</v>
      </c>
      <c r="AF91" s="49">
        <v>345.82106618420266</v>
      </c>
      <c r="AG91" s="49">
        <v>387.55631983925684</v>
      </c>
      <c r="AH91" s="49">
        <v>451.19588529098081</v>
      </c>
      <c r="AJ91" s="33" t="str">
        <f t="shared" si="2"/>
        <v/>
      </c>
      <c r="AK91" s="33" t="str">
        <f t="shared" si="3"/>
        <v/>
      </c>
      <c r="AM91" s="5"/>
      <c r="AN91" s="11"/>
      <c r="AO91" s="55" t="s">
        <v>13</v>
      </c>
      <c r="AP91" s="10"/>
      <c r="AQ91" s="16"/>
      <c r="AR91" s="7"/>
      <c r="AS91" s="7"/>
      <c r="AT91" s="7"/>
      <c r="AU91" s="7"/>
      <c r="AV91" s="7"/>
      <c r="AW91" s="7"/>
      <c r="AX91" s="7"/>
      <c r="AY91" s="7"/>
      <c r="AZ91" s="7"/>
      <c r="BA91" s="7"/>
      <c r="BB91" s="7"/>
      <c r="BC91" s="7"/>
      <c r="BD91" s="7"/>
      <c r="BE91" s="7"/>
      <c r="BF91" s="7"/>
      <c r="BG91" s="7"/>
      <c r="BH91" s="7"/>
    </row>
    <row r="92" spans="1:60" x14ac:dyDescent="0.25">
      <c r="B92" s="79" t="s">
        <v>256</v>
      </c>
      <c r="C92" s="80" t="s">
        <v>4333</v>
      </c>
      <c r="D92" s="82" t="s">
        <v>3114</v>
      </c>
      <c r="E92" s="50">
        <v>1463</v>
      </c>
      <c r="F92" s="50">
        <v>1721.1</v>
      </c>
      <c r="G92" s="50">
        <v>2064</v>
      </c>
      <c r="H92" s="50">
        <v>3070</v>
      </c>
      <c r="I92" s="50">
        <v>3864</v>
      </c>
      <c r="J92" s="50">
        <v>5022</v>
      </c>
      <c r="K92" s="50">
        <v>6008</v>
      </c>
      <c r="L92" s="50">
        <v>7105</v>
      </c>
      <c r="M92" s="50">
        <v>8329</v>
      </c>
      <c r="N92" s="50">
        <v>10170</v>
      </c>
      <c r="O92" s="49">
        <v>1382.6447039030204</v>
      </c>
      <c r="P92" s="49">
        <v>1647.9866992931338</v>
      </c>
      <c r="Q92" s="49">
        <v>1991.4293283822251</v>
      </c>
      <c r="R92" s="49">
        <v>2917.6362713709345</v>
      </c>
      <c r="S92" s="49">
        <v>3582.7947987719372</v>
      </c>
      <c r="T92" s="49">
        <v>4454.4492684077431</v>
      </c>
      <c r="U92" s="49">
        <v>5108.5760127236072</v>
      </c>
      <c r="V92" s="49">
        <v>5855.0968739536274</v>
      </c>
      <c r="W92" s="49">
        <v>6513.6363687558123</v>
      </c>
      <c r="X92" s="49">
        <v>7548.2277681684818</v>
      </c>
      <c r="Y92" s="49">
        <v>1460.1578512634508</v>
      </c>
      <c r="Z92" s="49">
        <v>1718.7415064288109</v>
      </c>
      <c r="AA92" s="49">
        <v>2061.5459193172733</v>
      </c>
      <c r="AB92" s="49">
        <v>3061.3756380021282</v>
      </c>
      <c r="AC92" s="49">
        <v>3841.9700994429631</v>
      </c>
      <c r="AD92" s="49">
        <v>4963.4633774590948</v>
      </c>
      <c r="AE92" s="49">
        <v>5902.1854132616008</v>
      </c>
      <c r="AF92" s="49">
        <v>6945.1286699243019</v>
      </c>
      <c r="AG92" s="49">
        <v>8083.1150124827745</v>
      </c>
      <c r="AH92" s="49">
        <v>9801.9001737543149</v>
      </c>
      <c r="AJ92" s="33" t="str">
        <f t="shared" si="2"/>
        <v/>
      </c>
      <c r="AK92" s="33" t="str">
        <f t="shared" si="3"/>
        <v/>
      </c>
      <c r="AM92" s="5"/>
      <c r="AN92" s="5"/>
      <c r="AO92" s="11" t="s">
        <v>13</v>
      </c>
      <c r="AP92" s="10"/>
      <c r="AQ92" s="16"/>
      <c r="AR92" s="7"/>
      <c r="AS92" s="7"/>
      <c r="AT92" s="7"/>
      <c r="AU92" s="7"/>
      <c r="AV92" s="7"/>
      <c r="AW92" s="7"/>
      <c r="AX92" s="7"/>
      <c r="AY92" s="7"/>
      <c r="AZ92" s="7"/>
      <c r="BA92" s="7"/>
      <c r="BB92" s="7"/>
      <c r="BC92" s="7"/>
      <c r="BD92" s="7"/>
      <c r="BE92" s="7"/>
      <c r="BF92" s="7"/>
      <c r="BG92" s="7"/>
      <c r="BH92" s="7"/>
    </row>
    <row r="93" spans="1:60" x14ac:dyDescent="0.25">
      <c r="B93" s="81" t="s">
        <v>259</v>
      </c>
      <c r="C93" s="53" t="s">
        <v>4327</v>
      </c>
      <c r="D93" s="53" t="s">
        <v>3619</v>
      </c>
      <c r="E93" s="49">
        <v>63.886173160005981</v>
      </c>
      <c r="F93" s="49">
        <v>76.656563422949787</v>
      </c>
      <c r="G93" s="49">
        <v>93.801389465133227</v>
      </c>
      <c r="H93" s="49">
        <v>141.21676907913189</v>
      </c>
      <c r="I93" s="49">
        <v>177.08115363439222</v>
      </c>
      <c r="J93" s="49">
        <v>226.52644693913416</v>
      </c>
      <c r="K93" s="49">
        <v>265.14968942312657</v>
      </c>
      <c r="L93" s="49">
        <v>308.8267977105134</v>
      </c>
      <c r="M93" s="49">
        <v>350.37130871191818</v>
      </c>
      <c r="N93" s="49">
        <v>413.82343963439882</v>
      </c>
      <c r="O93" s="49">
        <v>63.886173160005981</v>
      </c>
      <c r="P93" s="49">
        <v>76.656563422949787</v>
      </c>
      <c r="Q93" s="49">
        <v>93.801389465133227</v>
      </c>
      <c r="R93" s="49">
        <v>141.21676907913189</v>
      </c>
      <c r="S93" s="49">
        <v>177.08115363439222</v>
      </c>
      <c r="T93" s="49">
        <v>226.52644693913416</v>
      </c>
      <c r="U93" s="49">
        <v>265.14968942312657</v>
      </c>
      <c r="V93" s="49">
        <v>308.8267977105134</v>
      </c>
      <c r="W93" s="49">
        <v>350.37130871191818</v>
      </c>
      <c r="X93" s="49">
        <v>413.82343963439882</v>
      </c>
      <c r="Y93" s="49">
        <v>63.886173160005981</v>
      </c>
      <c r="Z93" s="49">
        <v>76.656563422949787</v>
      </c>
      <c r="AA93" s="49">
        <v>93.801389465133227</v>
      </c>
      <c r="AB93" s="49">
        <v>141.21676907913189</v>
      </c>
      <c r="AC93" s="49">
        <v>177.08115363439222</v>
      </c>
      <c r="AD93" s="49">
        <v>226.52644693913416</v>
      </c>
      <c r="AE93" s="49">
        <v>265.14968942312657</v>
      </c>
      <c r="AF93" s="49">
        <v>308.8267977105134</v>
      </c>
      <c r="AG93" s="49">
        <v>350.37130871191818</v>
      </c>
      <c r="AH93" s="49">
        <v>413.82343963439882</v>
      </c>
      <c r="AJ93" s="33" t="str">
        <f t="shared" si="2"/>
        <v/>
      </c>
      <c r="AK93" s="33" t="str">
        <f t="shared" si="3"/>
        <v/>
      </c>
      <c r="AM93" s="5"/>
      <c r="AN93" s="5"/>
      <c r="AO93" s="5" t="s">
        <v>13</v>
      </c>
      <c r="AP93" s="10"/>
      <c r="AQ93" s="16"/>
      <c r="AR93" s="7"/>
      <c r="AS93" s="7"/>
      <c r="AT93" s="7"/>
      <c r="AU93" s="7"/>
      <c r="AV93" s="7"/>
      <c r="AW93" s="7"/>
      <c r="AX93" s="7"/>
      <c r="AY93" s="7"/>
      <c r="AZ93" s="7"/>
      <c r="BA93" s="7"/>
      <c r="BB93" s="7"/>
      <c r="BC93" s="7"/>
      <c r="BD93" s="7"/>
      <c r="BE93" s="7"/>
      <c r="BF93" s="7"/>
      <c r="BG93" s="7"/>
      <c r="BH93" s="7"/>
    </row>
    <row r="94" spans="1:60" x14ac:dyDescent="0.25">
      <c r="B94" s="81" t="s">
        <v>261</v>
      </c>
      <c r="C94" s="53" t="s">
        <v>4327</v>
      </c>
      <c r="D94" s="53" t="s">
        <v>3620</v>
      </c>
      <c r="E94" s="49">
        <v>101.01720608635958</v>
      </c>
      <c r="F94" s="49">
        <v>121.42017055190826</v>
      </c>
      <c r="G94" s="49">
        <v>148.6827681995515</v>
      </c>
      <c r="H94" s="49">
        <v>224.11336943547343</v>
      </c>
      <c r="I94" s="49">
        <v>281.04115663025829</v>
      </c>
      <c r="J94" s="49">
        <v>359.35941098400326</v>
      </c>
      <c r="K94" s="49">
        <v>420.48536797598695</v>
      </c>
      <c r="L94" s="49">
        <v>489.76795290342722</v>
      </c>
      <c r="M94" s="49">
        <v>555.39158014203042</v>
      </c>
      <c r="N94" s="49">
        <v>656.01039192060887</v>
      </c>
      <c r="O94" s="49">
        <v>101.01720608635958</v>
      </c>
      <c r="P94" s="49">
        <v>121.42017055190826</v>
      </c>
      <c r="Q94" s="49">
        <v>148.6827681995515</v>
      </c>
      <c r="R94" s="49">
        <v>224.11336943547343</v>
      </c>
      <c r="S94" s="49">
        <v>281.04115663025829</v>
      </c>
      <c r="T94" s="49">
        <v>359.35941098400326</v>
      </c>
      <c r="U94" s="49">
        <v>420.48536797598695</v>
      </c>
      <c r="V94" s="49">
        <v>489.76795290342722</v>
      </c>
      <c r="W94" s="49">
        <v>555.39158014203042</v>
      </c>
      <c r="X94" s="49">
        <v>656.01039192060887</v>
      </c>
      <c r="Y94" s="49">
        <v>101.01720608635958</v>
      </c>
      <c r="Z94" s="49">
        <v>121.42017055190826</v>
      </c>
      <c r="AA94" s="49">
        <v>148.6827681995515</v>
      </c>
      <c r="AB94" s="49">
        <v>224.11336943547343</v>
      </c>
      <c r="AC94" s="49">
        <v>281.04115663025829</v>
      </c>
      <c r="AD94" s="49">
        <v>359.35941098400326</v>
      </c>
      <c r="AE94" s="49">
        <v>420.48536797598695</v>
      </c>
      <c r="AF94" s="49">
        <v>489.76795290342722</v>
      </c>
      <c r="AG94" s="49">
        <v>555.39158014203042</v>
      </c>
      <c r="AH94" s="49">
        <v>656.01039192060887</v>
      </c>
      <c r="AJ94" s="33" t="str">
        <f t="shared" si="2"/>
        <v/>
      </c>
      <c r="AK94" s="33" t="str">
        <f t="shared" si="3"/>
        <v/>
      </c>
      <c r="AM94" s="5"/>
      <c r="AN94" s="11"/>
      <c r="AO94" s="55" t="s">
        <v>13</v>
      </c>
      <c r="AP94" s="10"/>
      <c r="AQ94" s="16"/>
      <c r="AR94" s="7"/>
      <c r="AS94" s="7"/>
      <c r="AT94" s="7"/>
      <c r="AU94" s="7"/>
      <c r="AV94" s="7"/>
      <c r="AW94" s="7"/>
      <c r="AX94" s="7"/>
      <c r="AY94" s="7"/>
      <c r="AZ94" s="7"/>
      <c r="BA94" s="7"/>
      <c r="BB94" s="7"/>
      <c r="BC94" s="7"/>
      <c r="BD94" s="7"/>
      <c r="BE94" s="7"/>
      <c r="BF94" s="7"/>
      <c r="BG94" s="7"/>
      <c r="BH94" s="7"/>
    </row>
    <row r="95" spans="1:60" x14ac:dyDescent="0.25">
      <c r="B95" s="81" t="s">
        <v>3621</v>
      </c>
      <c r="C95" s="53" t="s">
        <v>4327</v>
      </c>
      <c r="D95" s="53" t="s">
        <v>3622</v>
      </c>
      <c r="E95" s="49">
        <v>3572.9585085304711</v>
      </c>
      <c r="F95" s="49">
        <v>4196.9503756219528</v>
      </c>
      <c r="G95" s="49">
        <v>4982.8786531449923</v>
      </c>
      <c r="H95" s="49">
        <v>7090.9145062133102</v>
      </c>
      <c r="I95" s="49">
        <v>8597.2119085507748</v>
      </c>
      <c r="J95" s="49">
        <v>10560.243052406515</v>
      </c>
      <c r="K95" s="49">
        <v>12040.294477079004</v>
      </c>
      <c r="L95" s="49">
        <v>13742.612202763223</v>
      </c>
      <c r="M95" s="49">
        <v>15235.514733540918</v>
      </c>
      <c r="N95" s="49">
        <v>17628.303248134995</v>
      </c>
      <c r="O95" s="49">
        <v>3572.9585085304711</v>
      </c>
      <c r="P95" s="49">
        <v>4196.9503756219528</v>
      </c>
      <c r="Q95" s="49">
        <v>4982.8786531449923</v>
      </c>
      <c r="R95" s="49">
        <v>7090.9145062133102</v>
      </c>
      <c r="S95" s="49">
        <v>8597.2119085507748</v>
      </c>
      <c r="T95" s="49">
        <v>10560.243052406515</v>
      </c>
      <c r="U95" s="49">
        <v>12040.294477079004</v>
      </c>
      <c r="V95" s="49">
        <v>13742.612202763223</v>
      </c>
      <c r="W95" s="49">
        <v>15235.514733540918</v>
      </c>
      <c r="X95" s="49">
        <v>17628.303248134995</v>
      </c>
      <c r="Y95" s="49">
        <v>3572.9585085304711</v>
      </c>
      <c r="Z95" s="49">
        <v>4196.9503756219528</v>
      </c>
      <c r="AA95" s="49">
        <v>4982.8786531449923</v>
      </c>
      <c r="AB95" s="49">
        <v>7090.9145062133102</v>
      </c>
      <c r="AC95" s="49">
        <v>8597.2119085507748</v>
      </c>
      <c r="AD95" s="49">
        <v>10560.243052406515</v>
      </c>
      <c r="AE95" s="49">
        <v>12040.294477079004</v>
      </c>
      <c r="AF95" s="49">
        <v>13742.612202763223</v>
      </c>
      <c r="AG95" s="49">
        <v>15235.514733540918</v>
      </c>
      <c r="AH95" s="49">
        <v>17628.303248134995</v>
      </c>
      <c r="AJ95" s="33" t="str">
        <f t="shared" si="2"/>
        <v/>
      </c>
      <c r="AK95" s="33" t="str">
        <f t="shared" si="3"/>
        <v/>
      </c>
      <c r="AM95" s="5"/>
      <c r="AN95" s="11"/>
      <c r="AO95" s="55" t="s">
        <v>13</v>
      </c>
      <c r="AP95" s="10"/>
      <c r="AQ95" s="16"/>
      <c r="AR95" s="7"/>
      <c r="AS95" s="7"/>
      <c r="AT95" s="7"/>
      <c r="AU95" s="7"/>
      <c r="AV95" s="7"/>
      <c r="AW95" s="7"/>
      <c r="AX95" s="7"/>
      <c r="AY95" s="7"/>
      <c r="AZ95" s="7"/>
      <c r="BA95" s="7"/>
      <c r="BB95" s="7"/>
      <c r="BC95" s="7"/>
      <c r="BD95" s="7"/>
      <c r="BE95" s="7"/>
      <c r="BF95" s="7"/>
      <c r="BG95" s="7"/>
      <c r="BH95" s="7"/>
    </row>
    <row r="96" spans="1:60" x14ac:dyDescent="0.25">
      <c r="A96" s="23"/>
      <c r="B96" s="79" t="s">
        <v>263</v>
      </c>
      <c r="C96" s="80" t="s">
        <v>4333</v>
      </c>
      <c r="D96" s="82" t="s">
        <v>3115</v>
      </c>
      <c r="E96" s="50">
        <v>8465</v>
      </c>
      <c r="F96" s="50">
        <v>9844.6</v>
      </c>
      <c r="G96" s="50">
        <v>11730</v>
      </c>
      <c r="H96" s="50">
        <v>17540</v>
      </c>
      <c r="I96" s="50">
        <v>22360</v>
      </c>
      <c r="J96" s="50">
        <v>29710</v>
      </c>
      <c r="K96" s="50">
        <v>36220</v>
      </c>
      <c r="L96" s="50">
        <v>43710</v>
      </c>
      <c r="M96" s="50">
        <v>52350</v>
      </c>
      <c r="N96" s="50">
        <v>65840</v>
      </c>
      <c r="O96" s="49">
        <v>8398.6137212580252</v>
      </c>
      <c r="P96" s="49">
        <v>9522.7643497844256</v>
      </c>
      <c r="Q96" s="49">
        <v>10881.835929753985</v>
      </c>
      <c r="R96" s="49">
        <v>14473.510139235641</v>
      </c>
      <c r="S96" s="49">
        <v>16987.780678965704</v>
      </c>
      <c r="T96" s="49">
        <v>20277.336832289882</v>
      </c>
      <c r="U96" s="49">
        <v>22704.862310489567</v>
      </c>
      <c r="V96" s="49">
        <v>25554.871332151317</v>
      </c>
      <c r="W96" s="49">
        <v>27931.757032325895</v>
      </c>
      <c r="X96" s="49">
        <v>31766.562913572809</v>
      </c>
      <c r="Y96" s="49">
        <v>8463.5709411621101</v>
      </c>
      <c r="Z96" s="49">
        <v>9838.2894970545967</v>
      </c>
      <c r="AA96" s="49">
        <v>11712.554901591413</v>
      </c>
      <c r="AB96" s="49">
        <v>17433.442437270736</v>
      </c>
      <c r="AC96" s="49">
        <v>22099.311907352287</v>
      </c>
      <c r="AD96" s="49">
        <v>29101.156446611785</v>
      </c>
      <c r="AE96" s="49">
        <v>35218.878689665893</v>
      </c>
      <c r="AF96" s="49">
        <v>42241.57047539459</v>
      </c>
      <c r="AG96" s="49">
        <v>50251.905997293085</v>
      </c>
      <c r="AH96" s="49">
        <v>62798.837127076629</v>
      </c>
      <c r="AJ96" s="33" t="str">
        <f t="shared" si="2"/>
        <v/>
      </c>
      <c r="AK96" s="33" t="str">
        <f t="shared" si="3"/>
        <v/>
      </c>
      <c r="AO96" s="11" t="s">
        <v>13</v>
      </c>
      <c r="AR96" s="7"/>
      <c r="AS96" s="7"/>
      <c r="AT96" s="7"/>
      <c r="AU96" s="7"/>
      <c r="AV96" s="7"/>
      <c r="AW96" s="7"/>
      <c r="AX96" s="7"/>
      <c r="AY96" s="7"/>
      <c r="AZ96" s="7"/>
      <c r="BA96" s="7"/>
      <c r="BB96" s="7"/>
      <c r="BC96" s="7"/>
      <c r="BD96" s="7"/>
      <c r="BE96" s="7"/>
      <c r="BF96" s="7"/>
      <c r="BG96" s="7"/>
      <c r="BH96" s="7"/>
    </row>
    <row r="97" spans="1:60" x14ac:dyDescent="0.25">
      <c r="A97" s="23"/>
      <c r="B97" s="81" t="s">
        <v>266</v>
      </c>
      <c r="C97" s="53" t="s">
        <v>4327</v>
      </c>
      <c r="D97" s="53" t="s">
        <v>3623</v>
      </c>
      <c r="E97" s="49">
        <v>97.916112899693402</v>
      </c>
      <c r="F97" s="49">
        <v>118.3821048809105</v>
      </c>
      <c r="G97" s="49">
        <v>145.70065192265002</v>
      </c>
      <c r="H97" s="49">
        <v>221.18831787350987</v>
      </c>
      <c r="I97" s="49">
        <v>277.2737285040314</v>
      </c>
      <c r="J97" s="49">
        <v>353.02419086417439</v>
      </c>
      <c r="K97" s="49">
        <v>411.45862558389859</v>
      </c>
      <c r="L97" s="49">
        <v>477.21248784571094</v>
      </c>
      <c r="M97" s="49">
        <v>538.83028130868536</v>
      </c>
      <c r="N97" s="49">
        <v>633.48280301968953</v>
      </c>
      <c r="O97" s="49">
        <v>97.916112899693402</v>
      </c>
      <c r="P97" s="49">
        <v>118.3821048809105</v>
      </c>
      <c r="Q97" s="49">
        <v>145.70065192265002</v>
      </c>
      <c r="R97" s="49">
        <v>221.18831787350987</v>
      </c>
      <c r="S97" s="49">
        <v>277.2737285040314</v>
      </c>
      <c r="T97" s="49">
        <v>353.02419086417439</v>
      </c>
      <c r="U97" s="49">
        <v>411.45862558389859</v>
      </c>
      <c r="V97" s="49">
        <v>477.21248784571094</v>
      </c>
      <c r="W97" s="49">
        <v>538.83028130868536</v>
      </c>
      <c r="X97" s="49">
        <v>633.48280301968953</v>
      </c>
      <c r="Y97" s="49">
        <v>97.916112899693402</v>
      </c>
      <c r="Z97" s="49">
        <v>118.3821048809105</v>
      </c>
      <c r="AA97" s="49">
        <v>145.70065192265002</v>
      </c>
      <c r="AB97" s="49">
        <v>221.18831787350987</v>
      </c>
      <c r="AC97" s="49">
        <v>277.2737285040314</v>
      </c>
      <c r="AD97" s="49">
        <v>353.02419086417439</v>
      </c>
      <c r="AE97" s="49">
        <v>411.45862558389859</v>
      </c>
      <c r="AF97" s="49">
        <v>477.21248784571094</v>
      </c>
      <c r="AG97" s="49">
        <v>538.83028130868536</v>
      </c>
      <c r="AH97" s="49">
        <v>633.48280301968953</v>
      </c>
      <c r="AJ97" s="33" t="str">
        <f t="shared" si="2"/>
        <v/>
      </c>
      <c r="AK97" s="33" t="str">
        <f t="shared" si="3"/>
        <v/>
      </c>
      <c r="AO97" s="11" t="s">
        <v>13</v>
      </c>
      <c r="AR97" s="7"/>
      <c r="AS97" s="7"/>
      <c r="AT97" s="7"/>
      <c r="AU97" s="7"/>
      <c r="AV97" s="7"/>
      <c r="AW97" s="7"/>
      <c r="AX97" s="7"/>
      <c r="AY97" s="7"/>
      <c r="AZ97" s="7"/>
      <c r="BA97" s="7"/>
      <c r="BB97" s="7"/>
      <c r="BC97" s="7"/>
      <c r="BD97" s="7"/>
      <c r="BE97" s="7"/>
      <c r="BF97" s="7"/>
      <c r="BG97" s="7"/>
      <c r="BH97" s="7"/>
    </row>
    <row r="98" spans="1:60" x14ac:dyDescent="0.25">
      <c r="A98" s="23"/>
      <c r="B98" s="81" t="s">
        <v>268</v>
      </c>
      <c r="C98" s="53" t="s">
        <v>4327</v>
      </c>
      <c r="D98" s="53" t="s">
        <v>3624</v>
      </c>
      <c r="E98" s="49">
        <v>227.67229974740434</v>
      </c>
      <c r="F98" s="49">
        <v>276.55249149008938</v>
      </c>
      <c r="G98" s="49">
        <v>341.27746818612968</v>
      </c>
      <c r="H98" s="49">
        <v>520.38599307857999</v>
      </c>
      <c r="I98" s="49">
        <v>652.71490882965657</v>
      </c>
      <c r="J98" s="49">
        <v>830.41541749874204</v>
      </c>
      <c r="K98" s="49">
        <v>967.09914586120658</v>
      </c>
      <c r="L98" s="49">
        <v>1121.4507212125311</v>
      </c>
      <c r="M98" s="49">
        <v>1264.7832679286669</v>
      </c>
      <c r="N98" s="49">
        <v>1486.6042642681773</v>
      </c>
      <c r="O98" s="49">
        <v>227.67229974740434</v>
      </c>
      <c r="P98" s="49">
        <v>276.55249149008938</v>
      </c>
      <c r="Q98" s="49">
        <v>341.27746818612968</v>
      </c>
      <c r="R98" s="49">
        <v>520.38599307857999</v>
      </c>
      <c r="S98" s="49">
        <v>652.71490882965657</v>
      </c>
      <c r="T98" s="49">
        <v>830.41541749874204</v>
      </c>
      <c r="U98" s="49">
        <v>967.09914586120658</v>
      </c>
      <c r="V98" s="49">
        <v>1121.4507212125311</v>
      </c>
      <c r="W98" s="49">
        <v>1264.7832679286669</v>
      </c>
      <c r="X98" s="49">
        <v>1486.6042642681773</v>
      </c>
      <c r="Y98" s="49">
        <v>227.67229974740434</v>
      </c>
      <c r="Z98" s="49">
        <v>276.55249149008938</v>
      </c>
      <c r="AA98" s="49">
        <v>341.27746818612968</v>
      </c>
      <c r="AB98" s="49">
        <v>520.38599307857999</v>
      </c>
      <c r="AC98" s="49">
        <v>652.71490882965657</v>
      </c>
      <c r="AD98" s="49">
        <v>830.41541749874204</v>
      </c>
      <c r="AE98" s="49">
        <v>967.09914586120658</v>
      </c>
      <c r="AF98" s="49">
        <v>1121.4507212125311</v>
      </c>
      <c r="AG98" s="49">
        <v>1264.7832679286669</v>
      </c>
      <c r="AH98" s="49">
        <v>1486.6042642681773</v>
      </c>
      <c r="AJ98" s="33" t="str">
        <f t="shared" si="2"/>
        <v/>
      </c>
      <c r="AK98" s="33" t="str">
        <f t="shared" si="3"/>
        <v/>
      </c>
      <c r="AO98" s="55" t="s">
        <v>13</v>
      </c>
      <c r="AR98" s="7"/>
      <c r="AS98" s="7"/>
      <c r="AT98" s="7"/>
      <c r="AU98" s="7"/>
      <c r="AV98" s="7"/>
      <c r="AW98" s="7"/>
      <c r="AX98" s="7"/>
      <c r="AY98" s="7"/>
      <c r="AZ98" s="7"/>
      <c r="BA98" s="7"/>
      <c r="BB98" s="7"/>
      <c r="BC98" s="7"/>
      <c r="BD98" s="7"/>
      <c r="BE98" s="7"/>
      <c r="BF98" s="7"/>
      <c r="BG98" s="7"/>
      <c r="BH98" s="7"/>
    </row>
    <row r="99" spans="1:60" x14ac:dyDescent="0.25">
      <c r="A99" s="23"/>
      <c r="B99" s="81" t="s">
        <v>270</v>
      </c>
      <c r="C99" s="53" t="s">
        <v>4327</v>
      </c>
      <c r="D99" s="53" t="s">
        <v>3625</v>
      </c>
      <c r="E99" s="49">
        <v>1320.0303632703719</v>
      </c>
      <c r="F99" s="49">
        <v>1577.8483231034195</v>
      </c>
      <c r="G99" s="49">
        <v>1908.8867761995564</v>
      </c>
      <c r="H99" s="49">
        <v>2806.3602214123857</v>
      </c>
      <c r="I99" s="49">
        <v>3450.0198081943772</v>
      </c>
      <c r="J99" s="49">
        <v>4292.9970794580613</v>
      </c>
      <c r="K99" s="49">
        <v>4928.555112770855</v>
      </c>
      <c r="L99" s="49">
        <v>5652.2513344384379</v>
      </c>
      <c r="M99" s="49">
        <v>6296.6884251799866</v>
      </c>
      <c r="N99" s="49">
        <v>7312.8215904102417</v>
      </c>
      <c r="O99" s="49">
        <v>1320.0303632703719</v>
      </c>
      <c r="P99" s="49">
        <v>1577.8483231034195</v>
      </c>
      <c r="Q99" s="49">
        <v>1908.8867761995564</v>
      </c>
      <c r="R99" s="49">
        <v>2806.3602214123857</v>
      </c>
      <c r="S99" s="49">
        <v>3450.0198081943772</v>
      </c>
      <c r="T99" s="49">
        <v>4292.9970794580613</v>
      </c>
      <c r="U99" s="49">
        <v>4928.555112770855</v>
      </c>
      <c r="V99" s="49">
        <v>5652.2513344384379</v>
      </c>
      <c r="W99" s="49">
        <v>6296.6884251799866</v>
      </c>
      <c r="X99" s="49">
        <v>7312.8215904102417</v>
      </c>
      <c r="Y99" s="49">
        <v>1320.0303632703719</v>
      </c>
      <c r="Z99" s="49">
        <v>1577.8483231034195</v>
      </c>
      <c r="AA99" s="49">
        <v>1908.8867761995564</v>
      </c>
      <c r="AB99" s="49">
        <v>2806.3602214123857</v>
      </c>
      <c r="AC99" s="49">
        <v>3450.0198081943772</v>
      </c>
      <c r="AD99" s="49">
        <v>4292.9970794580613</v>
      </c>
      <c r="AE99" s="49">
        <v>4928.555112770855</v>
      </c>
      <c r="AF99" s="49">
        <v>5652.2513344384379</v>
      </c>
      <c r="AG99" s="49">
        <v>6296.6884251799866</v>
      </c>
      <c r="AH99" s="49">
        <v>7312.8215904102417</v>
      </c>
      <c r="AJ99" s="33" t="str">
        <f t="shared" si="2"/>
        <v/>
      </c>
      <c r="AK99" s="33" t="str">
        <f t="shared" si="3"/>
        <v/>
      </c>
      <c r="AO99" s="55" t="s">
        <v>13</v>
      </c>
      <c r="AR99" s="7"/>
      <c r="AS99" s="7"/>
      <c r="AT99" s="7"/>
      <c r="AU99" s="7"/>
      <c r="AV99" s="7"/>
      <c r="AW99" s="7"/>
      <c r="AX99" s="7"/>
      <c r="AY99" s="7"/>
      <c r="AZ99" s="7"/>
      <c r="BA99" s="7"/>
      <c r="BB99" s="7"/>
      <c r="BC99" s="7"/>
      <c r="BD99" s="7"/>
      <c r="BE99" s="7"/>
      <c r="BF99" s="7"/>
      <c r="BG99" s="7"/>
      <c r="BH99" s="7"/>
    </row>
    <row r="100" spans="1:60" x14ac:dyDescent="0.25">
      <c r="A100" s="23"/>
      <c r="B100" s="81" t="s">
        <v>272</v>
      </c>
      <c r="C100" s="53" t="s">
        <v>4380</v>
      </c>
      <c r="D100" s="53" t="s">
        <v>3626</v>
      </c>
      <c r="E100" s="84" t="s">
        <v>4405</v>
      </c>
      <c r="F100" s="84" t="s">
        <v>4405</v>
      </c>
      <c r="G100" s="84" t="s">
        <v>4405</v>
      </c>
      <c r="H100" s="84" t="s">
        <v>4405</v>
      </c>
      <c r="I100" s="84" t="s">
        <v>4405</v>
      </c>
      <c r="J100" s="84" t="s">
        <v>4405</v>
      </c>
      <c r="K100" s="84" t="s">
        <v>4405</v>
      </c>
      <c r="L100" s="84" t="s">
        <v>4405</v>
      </c>
      <c r="M100" s="84" t="s">
        <v>4405</v>
      </c>
      <c r="N100" s="84" t="s">
        <v>4405</v>
      </c>
      <c r="O100" s="49">
        <v>9044.6472156782038</v>
      </c>
      <c r="P100" s="49">
        <v>10256.140165565072</v>
      </c>
      <c r="Q100" s="49">
        <v>11717.749644773885</v>
      </c>
      <c r="R100" s="49">
        <v>15579.728199931926</v>
      </c>
      <c r="S100" s="49">
        <v>18278.863590304256</v>
      </c>
      <c r="T100" s="49">
        <v>21809.767537317421</v>
      </c>
      <c r="U100" s="49">
        <v>24412.38348120662</v>
      </c>
      <c r="V100" s="49">
        <v>27470.436450337103</v>
      </c>
      <c r="W100" s="49">
        <v>30015.18622642523</v>
      </c>
      <c r="X100" s="49">
        <v>34121.945309137358</v>
      </c>
      <c r="Y100" s="49">
        <v>9300.4908268302879</v>
      </c>
      <c r="Z100" s="49">
        <v>10735.986805662322</v>
      </c>
      <c r="AA100" s="49">
        <v>12644.016279761239</v>
      </c>
      <c r="AB100" s="49">
        <v>18311.080941044158</v>
      </c>
      <c r="AC100" s="49">
        <v>22813.417721942769</v>
      </c>
      <c r="AD100" s="49">
        <v>29427.70563861349</v>
      </c>
      <c r="AE100" s="49">
        <v>35082.710188074692</v>
      </c>
      <c r="AF100" s="49">
        <v>41587.141781929953</v>
      </c>
      <c r="AG100" s="49">
        <v>48762.41925991574</v>
      </c>
      <c r="AH100" s="49">
        <v>60027.948489539667</v>
      </c>
      <c r="AJ100" s="33" t="str">
        <f t="shared" si="2"/>
        <v/>
      </c>
      <c r="AK100" s="33" t="str">
        <f t="shared" si="3"/>
        <v/>
      </c>
      <c r="AO100" s="11" t="s">
        <v>13</v>
      </c>
      <c r="AR100" s="7"/>
      <c r="AS100" s="7"/>
      <c r="AT100" s="7"/>
      <c r="AU100" s="7"/>
      <c r="AV100" s="7"/>
      <c r="AW100" s="7"/>
      <c r="AX100" s="7"/>
      <c r="AY100" s="7"/>
      <c r="AZ100" s="7"/>
      <c r="BA100" s="7"/>
      <c r="BB100" s="7"/>
      <c r="BC100" s="7"/>
      <c r="BD100" s="7"/>
      <c r="BE100" s="7"/>
      <c r="BF100" s="7"/>
      <c r="BG100" s="7"/>
      <c r="BH100" s="7"/>
    </row>
    <row r="101" spans="1:60" s="24" customFormat="1" x14ac:dyDescent="0.25">
      <c r="A101" s="23"/>
      <c r="B101" s="81" t="s">
        <v>274</v>
      </c>
      <c r="C101" s="53" t="s">
        <v>4380</v>
      </c>
      <c r="D101" s="53" t="s">
        <v>275</v>
      </c>
      <c r="E101" s="84" t="s">
        <v>4405</v>
      </c>
      <c r="F101" s="84" t="s">
        <v>4405</v>
      </c>
      <c r="G101" s="84" t="s">
        <v>4405</v>
      </c>
      <c r="H101" s="84" t="s">
        <v>4405</v>
      </c>
      <c r="I101" s="84" t="s">
        <v>4405</v>
      </c>
      <c r="J101" s="84" t="s">
        <v>4405</v>
      </c>
      <c r="K101" s="84" t="s">
        <v>4405</v>
      </c>
      <c r="L101" s="84" t="s">
        <v>4405</v>
      </c>
      <c r="M101" s="84" t="s">
        <v>4405</v>
      </c>
      <c r="N101" s="84" t="s">
        <v>4405</v>
      </c>
      <c r="O101" s="49">
        <v>8744.3209779952012</v>
      </c>
      <c r="P101" s="49">
        <v>9862.7831116868565</v>
      </c>
      <c r="Q101" s="49">
        <v>11206.622039158916</v>
      </c>
      <c r="R101" s="49">
        <v>14758.27816312802</v>
      </c>
      <c r="S101" s="49">
        <v>17239.771399106339</v>
      </c>
      <c r="T101" s="49">
        <v>20496.819820831366</v>
      </c>
      <c r="U101" s="49">
        <v>22892.73181784384</v>
      </c>
      <c r="V101" s="49">
        <v>25715.220342983317</v>
      </c>
      <c r="W101" s="49">
        <v>28052.708063635862</v>
      </c>
      <c r="X101" s="49">
        <v>31822.3018043919</v>
      </c>
      <c r="Y101" s="49">
        <v>9402.8515560008891</v>
      </c>
      <c r="Z101" s="49">
        <v>10807.372234851144</v>
      </c>
      <c r="AA101" s="49">
        <v>12655.031122945555</v>
      </c>
      <c r="AB101" s="49">
        <v>18087.762862047857</v>
      </c>
      <c r="AC101" s="49">
        <v>22360.381978519457</v>
      </c>
      <c r="AD101" s="49">
        <v>28588.84006706643</v>
      </c>
      <c r="AE101" s="49">
        <v>33864.361172577963</v>
      </c>
      <c r="AF101" s="49">
        <v>39940.533298357877</v>
      </c>
      <c r="AG101" s="49">
        <v>46543.32119414334</v>
      </c>
      <c r="AH101" s="49">
        <v>56920.083099122385</v>
      </c>
      <c r="AJ101" s="33" t="str">
        <f t="shared" si="2"/>
        <v/>
      </c>
      <c r="AK101" s="33" t="str">
        <f t="shared" si="3"/>
        <v/>
      </c>
      <c r="AO101" s="11" t="s">
        <v>13</v>
      </c>
      <c r="AR101" s="7"/>
      <c r="AS101" s="7"/>
      <c r="AT101" s="7"/>
      <c r="AU101" s="7"/>
      <c r="AV101" s="7"/>
      <c r="AW101" s="7"/>
      <c r="AX101" s="7"/>
      <c r="AY101" s="7"/>
      <c r="AZ101" s="7"/>
      <c r="BA101" s="7"/>
      <c r="BB101" s="7"/>
      <c r="BC101" s="7"/>
      <c r="BD101" s="7"/>
      <c r="BE101" s="7"/>
      <c r="BF101" s="7"/>
      <c r="BG101" s="7"/>
      <c r="BH101" s="7"/>
    </row>
    <row r="102" spans="1:60" x14ac:dyDescent="0.25">
      <c r="A102" s="23"/>
      <c r="B102" s="81" t="s">
        <v>277</v>
      </c>
      <c r="C102" s="53" t="s">
        <v>4380</v>
      </c>
      <c r="D102" s="53" t="s">
        <v>3627</v>
      </c>
      <c r="E102" s="84" t="s">
        <v>4405</v>
      </c>
      <c r="F102" s="84" t="s">
        <v>4405</v>
      </c>
      <c r="G102" s="84" t="s">
        <v>4405</v>
      </c>
      <c r="H102" s="84" t="s">
        <v>4405</v>
      </c>
      <c r="I102" s="84" t="s">
        <v>4405</v>
      </c>
      <c r="J102" s="84" t="s">
        <v>4405</v>
      </c>
      <c r="K102" s="84" t="s">
        <v>4405</v>
      </c>
      <c r="L102" s="84" t="s">
        <v>4405</v>
      </c>
      <c r="M102" s="84" t="s">
        <v>4405</v>
      </c>
      <c r="N102" s="84" t="s">
        <v>4405</v>
      </c>
      <c r="O102" s="49">
        <v>8942.0141058835325</v>
      </c>
      <c r="P102" s="49">
        <v>10080.36231123313</v>
      </c>
      <c r="Q102" s="49">
        <v>11445.633680312641</v>
      </c>
      <c r="R102" s="49">
        <v>15055.158739440971</v>
      </c>
      <c r="S102" s="49">
        <v>17575.885367535851</v>
      </c>
      <c r="T102" s="49">
        <v>20886.803531432099</v>
      </c>
      <c r="U102" s="49">
        <v>23321.555842217385</v>
      </c>
      <c r="V102" s="49">
        <v>26191.491961689604</v>
      </c>
      <c r="W102" s="49">
        <v>28566.412134488881</v>
      </c>
      <c r="X102" s="49">
        <v>32396.200110692007</v>
      </c>
      <c r="Y102" s="49">
        <v>9591.8632479047919</v>
      </c>
      <c r="Z102" s="49">
        <v>10982.696774948086</v>
      </c>
      <c r="AA102" s="49">
        <v>12786.472265133947</v>
      </c>
      <c r="AB102" s="49">
        <v>18013.179320852472</v>
      </c>
      <c r="AC102" s="49">
        <v>22062.071591916239</v>
      </c>
      <c r="AD102" s="49">
        <v>27893.656047114386</v>
      </c>
      <c r="AE102" s="49">
        <v>32762.703110422524</v>
      </c>
      <c r="AF102" s="49">
        <v>38382.063065556096</v>
      </c>
      <c r="AG102" s="49">
        <v>44346.302658829161</v>
      </c>
      <c r="AH102" s="49">
        <v>53736.582451968905</v>
      </c>
      <c r="AJ102" s="33" t="str">
        <f t="shared" si="2"/>
        <v/>
      </c>
      <c r="AK102" s="33" t="str">
        <f t="shared" si="3"/>
        <v/>
      </c>
      <c r="AO102" s="55" t="s">
        <v>13</v>
      </c>
      <c r="AR102" s="7"/>
      <c r="AS102" s="7"/>
      <c r="AT102" s="7"/>
      <c r="AU102" s="7"/>
      <c r="AV102" s="7"/>
      <c r="AW102" s="7"/>
      <c r="AX102" s="7"/>
      <c r="AY102" s="7"/>
      <c r="AZ102" s="7"/>
      <c r="BA102" s="7"/>
      <c r="BB102" s="7"/>
      <c r="BC102" s="7"/>
      <c r="BD102" s="7"/>
      <c r="BE102" s="7"/>
      <c r="BF102" s="7"/>
      <c r="BG102" s="7"/>
      <c r="BH102" s="7"/>
    </row>
    <row r="103" spans="1:60" x14ac:dyDescent="0.25">
      <c r="A103" s="23"/>
      <c r="B103" s="81" t="s">
        <v>280</v>
      </c>
      <c r="C103" s="53" t="s">
        <v>4327</v>
      </c>
      <c r="D103" s="53" t="s">
        <v>3628</v>
      </c>
      <c r="E103" s="49">
        <v>164.96294377798398</v>
      </c>
      <c r="F103" s="49">
        <v>202.4432302354333</v>
      </c>
      <c r="G103" s="49">
        <v>252.29756607571491</v>
      </c>
      <c r="H103" s="49">
        <v>391.44093191355415</v>
      </c>
      <c r="I103" s="49">
        <v>494.2686662812709</v>
      </c>
      <c r="J103" s="49">
        <v>632.16806865673232</v>
      </c>
      <c r="K103" s="49">
        <v>738.30337796236404</v>
      </c>
      <c r="L103" s="49">
        <v>857.63580841570126</v>
      </c>
      <c r="M103" s="49">
        <v>969.14078687533197</v>
      </c>
      <c r="N103" s="49">
        <v>1141.3898026308684</v>
      </c>
      <c r="O103" s="49">
        <v>164.96294377798398</v>
      </c>
      <c r="P103" s="49">
        <v>202.4432302354333</v>
      </c>
      <c r="Q103" s="49">
        <v>252.29756607571491</v>
      </c>
      <c r="R103" s="49">
        <v>391.44093191355415</v>
      </c>
      <c r="S103" s="49">
        <v>494.2686662812709</v>
      </c>
      <c r="T103" s="49">
        <v>632.16806865673232</v>
      </c>
      <c r="U103" s="49">
        <v>738.30337796236404</v>
      </c>
      <c r="V103" s="49">
        <v>857.63580841570126</v>
      </c>
      <c r="W103" s="49">
        <v>969.14078687533197</v>
      </c>
      <c r="X103" s="49">
        <v>1141.3898026308684</v>
      </c>
      <c r="Y103" s="49">
        <v>164.96294377798398</v>
      </c>
      <c r="Z103" s="49">
        <v>202.4432302354333</v>
      </c>
      <c r="AA103" s="49">
        <v>252.29756607571491</v>
      </c>
      <c r="AB103" s="49">
        <v>391.44093191355415</v>
      </c>
      <c r="AC103" s="49">
        <v>494.2686662812709</v>
      </c>
      <c r="AD103" s="49">
        <v>632.16806865673232</v>
      </c>
      <c r="AE103" s="49">
        <v>738.30337796236404</v>
      </c>
      <c r="AF103" s="49">
        <v>857.63580841570126</v>
      </c>
      <c r="AG103" s="49">
        <v>969.14078687533197</v>
      </c>
      <c r="AH103" s="49">
        <v>1141.3898026308684</v>
      </c>
      <c r="AJ103" s="33" t="str">
        <f t="shared" si="2"/>
        <v/>
      </c>
      <c r="AK103" s="33" t="str">
        <f t="shared" si="3"/>
        <v/>
      </c>
      <c r="AO103" s="55" t="s">
        <v>13</v>
      </c>
      <c r="AR103" s="7"/>
      <c r="AS103" s="7"/>
      <c r="AT103" s="7"/>
      <c r="AU103" s="7"/>
      <c r="AV103" s="7"/>
      <c r="AW103" s="7"/>
      <c r="AX103" s="7"/>
      <c r="AY103" s="7"/>
      <c r="AZ103" s="7"/>
      <c r="BA103" s="7"/>
      <c r="BB103" s="7"/>
      <c r="BC103" s="7"/>
      <c r="BD103" s="7"/>
      <c r="BE103" s="7"/>
      <c r="BF103" s="7"/>
      <c r="BG103" s="7"/>
      <c r="BH103" s="7"/>
    </row>
    <row r="104" spans="1:60" x14ac:dyDescent="0.25">
      <c r="A104" s="23"/>
      <c r="B104" s="81" t="s">
        <v>282</v>
      </c>
      <c r="C104" s="53" t="s">
        <v>4327</v>
      </c>
      <c r="D104" s="53" t="s">
        <v>3629</v>
      </c>
      <c r="E104" s="49">
        <v>120.85006904648417</v>
      </c>
      <c r="F104" s="49">
        <v>148.94165883930128</v>
      </c>
      <c r="G104" s="49">
        <v>186.72043445058685</v>
      </c>
      <c r="H104" s="49">
        <v>292.97062635000549</v>
      </c>
      <c r="I104" s="49">
        <v>372.82204639252296</v>
      </c>
      <c r="J104" s="49">
        <v>481.78880768350848</v>
      </c>
      <c r="K104" s="49">
        <v>566.52130746988905</v>
      </c>
      <c r="L104" s="49">
        <v>662.16745934243647</v>
      </c>
      <c r="M104" s="49">
        <v>752.67968543094696</v>
      </c>
      <c r="N104" s="49">
        <v>891.63319683312</v>
      </c>
      <c r="O104" s="49">
        <v>120.85006904648417</v>
      </c>
      <c r="P104" s="49">
        <v>148.94165883930128</v>
      </c>
      <c r="Q104" s="49">
        <v>186.72043445058685</v>
      </c>
      <c r="R104" s="49">
        <v>292.97062635000549</v>
      </c>
      <c r="S104" s="49">
        <v>372.82204639252296</v>
      </c>
      <c r="T104" s="49">
        <v>481.78880768350848</v>
      </c>
      <c r="U104" s="49">
        <v>566.52130746988905</v>
      </c>
      <c r="V104" s="49">
        <v>662.16745934243647</v>
      </c>
      <c r="W104" s="49">
        <v>752.67968543094696</v>
      </c>
      <c r="X104" s="49">
        <v>891.63319683312</v>
      </c>
      <c r="Y104" s="49">
        <v>120.85006904648417</v>
      </c>
      <c r="Z104" s="49">
        <v>148.94165883930128</v>
      </c>
      <c r="AA104" s="49">
        <v>186.72043445058685</v>
      </c>
      <c r="AB104" s="49">
        <v>292.97062635000549</v>
      </c>
      <c r="AC104" s="49">
        <v>372.82204639252296</v>
      </c>
      <c r="AD104" s="49">
        <v>481.78880768350848</v>
      </c>
      <c r="AE104" s="49">
        <v>566.52130746988905</v>
      </c>
      <c r="AF104" s="49">
        <v>662.16745934243647</v>
      </c>
      <c r="AG104" s="49">
        <v>752.67968543094696</v>
      </c>
      <c r="AH104" s="49">
        <v>891.63319683312</v>
      </c>
      <c r="AJ104" s="33" t="str">
        <f t="shared" si="2"/>
        <v/>
      </c>
      <c r="AK104" s="33" t="str">
        <f t="shared" si="3"/>
        <v/>
      </c>
      <c r="AO104" s="11" t="s">
        <v>13</v>
      </c>
      <c r="AR104" s="7"/>
      <c r="AS104" s="7"/>
      <c r="AT104" s="7"/>
      <c r="AU104" s="7"/>
      <c r="AV104" s="7"/>
      <c r="AW104" s="7"/>
      <c r="AX104" s="7"/>
      <c r="AY104" s="7"/>
      <c r="AZ104" s="7"/>
      <c r="BA104" s="7"/>
      <c r="BB104" s="7"/>
      <c r="BC104" s="7"/>
      <c r="BD104" s="7"/>
      <c r="BE104" s="7"/>
      <c r="BF104" s="7"/>
      <c r="BG104" s="7"/>
      <c r="BH104" s="7"/>
    </row>
    <row r="105" spans="1:60" x14ac:dyDescent="0.25">
      <c r="A105" s="23"/>
      <c r="B105" s="79" t="s">
        <v>284</v>
      </c>
      <c r="C105" s="80" t="s">
        <v>3585</v>
      </c>
      <c r="D105" s="50" t="s">
        <v>3116</v>
      </c>
      <c r="E105" s="50">
        <v>32210</v>
      </c>
      <c r="F105" s="50">
        <v>35670.5</v>
      </c>
      <c r="G105" s="50">
        <v>40100</v>
      </c>
      <c r="H105" s="50">
        <v>52250</v>
      </c>
      <c r="I105" s="50">
        <v>61170</v>
      </c>
      <c r="J105" s="50">
        <v>73470</v>
      </c>
      <c r="K105" s="50">
        <v>83410</v>
      </c>
      <c r="L105" s="50">
        <v>94030</v>
      </c>
      <c r="M105" s="50">
        <v>105400</v>
      </c>
      <c r="N105" s="50">
        <v>121900</v>
      </c>
      <c r="O105" s="50">
        <v>32210</v>
      </c>
      <c r="P105" s="50">
        <v>35670.5</v>
      </c>
      <c r="Q105" s="50">
        <v>40100</v>
      </c>
      <c r="R105" s="50">
        <v>52250</v>
      </c>
      <c r="S105" s="50">
        <v>61170</v>
      </c>
      <c r="T105" s="50">
        <v>73470</v>
      </c>
      <c r="U105" s="50">
        <v>83410</v>
      </c>
      <c r="V105" s="50">
        <v>94030</v>
      </c>
      <c r="W105" s="50">
        <v>105400</v>
      </c>
      <c r="X105" s="50">
        <v>121900</v>
      </c>
      <c r="Y105" s="50">
        <v>32210</v>
      </c>
      <c r="Z105" s="50">
        <v>35670.5</v>
      </c>
      <c r="AA105" s="50">
        <v>40100</v>
      </c>
      <c r="AB105" s="50">
        <v>52250</v>
      </c>
      <c r="AC105" s="50">
        <v>61170</v>
      </c>
      <c r="AD105" s="50">
        <v>73470</v>
      </c>
      <c r="AE105" s="50">
        <v>83410</v>
      </c>
      <c r="AF105" s="50">
        <v>94030</v>
      </c>
      <c r="AG105" s="50">
        <v>105400</v>
      </c>
      <c r="AH105" s="50">
        <v>121900</v>
      </c>
      <c r="AJ105" s="33" t="str">
        <f t="shared" si="2"/>
        <v/>
      </c>
      <c r="AK105" s="33" t="str">
        <f t="shared" si="3"/>
        <v/>
      </c>
      <c r="AO105" s="55" t="s">
        <v>13</v>
      </c>
      <c r="AR105" s="7"/>
      <c r="AS105" s="7"/>
      <c r="AT105" s="7"/>
      <c r="AU105" s="7"/>
      <c r="AV105" s="7"/>
      <c r="AW105" s="7"/>
      <c r="AX105" s="7"/>
      <c r="AY105" s="7"/>
      <c r="AZ105" s="7"/>
      <c r="BA105" s="7"/>
      <c r="BB105" s="7"/>
      <c r="BC105" s="7"/>
      <c r="BD105" s="7"/>
      <c r="BE105" s="7"/>
      <c r="BF105" s="7"/>
      <c r="BG105" s="7"/>
      <c r="BH105" s="7"/>
    </row>
    <row r="106" spans="1:60" x14ac:dyDescent="0.25">
      <c r="A106" s="23"/>
      <c r="B106" s="81" t="s">
        <v>289</v>
      </c>
      <c r="C106" s="53" t="s">
        <v>4327</v>
      </c>
      <c r="D106" s="53" t="s">
        <v>3630</v>
      </c>
      <c r="E106" s="49">
        <v>2076.1883952108847</v>
      </c>
      <c r="F106" s="49">
        <v>2367.9864591587479</v>
      </c>
      <c r="G106" s="49">
        <v>2732.0612620352294</v>
      </c>
      <c r="H106" s="49">
        <v>3705.3737912826855</v>
      </c>
      <c r="I106" s="49">
        <v>4410.5072745202151</v>
      </c>
      <c r="J106" s="49">
        <v>5342.6498437044784</v>
      </c>
      <c r="K106" s="49">
        <v>6052.1555676743947</v>
      </c>
      <c r="L106" s="49">
        <v>6871.850517135239</v>
      </c>
      <c r="M106" s="49">
        <v>7596.0272034326736</v>
      </c>
      <c r="N106" s="49">
        <v>8757.8117902895847</v>
      </c>
      <c r="O106" s="49">
        <v>2076.1883952108847</v>
      </c>
      <c r="P106" s="49">
        <v>2367.9864591587479</v>
      </c>
      <c r="Q106" s="49">
        <v>2732.0612620352294</v>
      </c>
      <c r="R106" s="49">
        <v>3705.3737912826855</v>
      </c>
      <c r="S106" s="49">
        <v>4410.5072745202151</v>
      </c>
      <c r="T106" s="49">
        <v>5342.6498437044784</v>
      </c>
      <c r="U106" s="49">
        <v>6052.1555676743947</v>
      </c>
      <c r="V106" s="49">
        <v>6871.850517135239</v>
      </c>
      <c r="W106" s="49">
        <v>7596.0272034326736</v>
      </c>
      <c r="X106" s="49">
        <v>8757.8117902895847</v>
      </c>
      <c r="Y106" s="49">
        <v>2076.1883952108847</v>
      </c>
      <c r="Z106" s="49">
        <v>2367.9864591587479</v>
      </c>
      <c r="AA106" s="49">
        <v>2732.0612620352294</v>
      </c>
      <c r="AB106" s="49">
        <v>3705.3737912826855</v>
      </c>
      <c r="AC106" s="49">
        <v>4410.5072745202151</v>
      </c>
      <c r="AD106" s="49">
        <v>5342.6498437044784</v>
      </c>
      <c r="AE106" s="49">
        <v>6052.1555676743947</v>
      </c>
      <c r="AF106" s="49">
        <v>6871.850517135239</v>
      </c>
      <c r="AG106" s="49">
        <v>7596.0272034326736</v>
      </c>
      <c r="AH106" s="49">
        <v>8757.8117902895847</v>
      </c>
      <c r="AJ106" s="33" t="str">
        <f t="shared" si="2"/>
        <v/>
      </c>
      <c r="AK106" s="33" t="str">
        <f t="shared" si="3"/>
        <v/>
      </c>
      <c r="AO106" s="55" t="s">
        <v>13</v>
      </c>
      <c r="AR106" s="7"/>
      <c r="AS106" s="7"/>
      <c r="AT106" s="7"/>
      <c r="AU106" s="7"/>
      <c r="AV106" s="7"/>
      <c r="AW106" s="7"/>
      <c r="AX106" s="7"/>
      <c r="AY106" s="7"/>
      <c r="AZ106" s="7"/>
      <c r="BA106" s="7"/>
      <c r="BB106" s="7"/>
      <c r="BC106" s="7"/>
      <c r="BD106" s="7"/>
      <c r="BE106" s="7"/>
      <c r="BF106" s="7"/>
      <c r="BG106" s="7"/>
      <c r="BH106" s="7"/>
    </row>
    <row r="107" spans="1:60" x14ac:dyDescent="0.25">
      <c r="A107" s="23"/>
      <c r="B107" s="81" t="s">
        <v>291</v>
      </c>
      <c r="C107" s="53" t="s">
        <v>4327</v>
      </c>
      <c r="D107" s="53" t="s">
        <v>3631</v>
      </c>
      <c r="E107" s="49">
        <v>3177.3412326335651</v>
      </c>
      <c r="F107" s="49">
        <v>3635.1410163307633</v>
      </c>
      <c r="G107" s="49">
        <v>4203.6483943632766</v>
      </c>
      <c r="H107" s="49">
        <v>5720.9504823697844</v>
      </c>
      <c r="I107" s="49">
        <v>6813.2752584885011</v>
      </c>
      <c r="J107" s="49">
        <v>8249.0457489859818</v>
      </c>
      <c r="K107" s="49">
        <v>9337.6390765713095</v>
      </c>
      <c r="L107" s="49">
        <v>10597.774761603512</v>
      </c>
      <c r="M107" s="49">
        <v>11701.771452896164</v>
      </c>
      <c r="N107" s="49">
        <v>13480.510653350198</v>
      </c>
      <c r="O107" s="49">
        <v>3177.3412326335651</v>
      </c>
      <c r="P107" s="49">
        <v>3635.1410163307633</v>
      </c>
      <c r="Q107" s="49">
        <v>4203.6483943632766</v>
      </c>
      <c r="R107" s="49">
        <v>5720.9504823697844</v>
      </c>
      <c r="S107" s="49">
        <v>6813.2752584885011</v>
      </c>
      <c r="T107" s="49">
        <v>8249.0457489859818</v>
      </c>
      <c r="U107" s="49">
        <v>9337.6390765713095</v>
      </c>
      <c r="V107" s="49">
        <v>10597.774761603512</v>
      </c>
      <c r="W107" s="49">
        <v>11701.771452896164</v>
      </c>
      <c r="X107" s="49">
        <v>13480.510653350198</v>
      </c>
      <c r="Y107" s="49">
        <v>3177.3412326335651</v>
      </c>
      <c r="Z107" s="49">
        <v>3635.1410163307633</v>
      </c>
      <c r="AA107" s="49">
        <v>4203.6483943632766</v>
      </c>
      <c r="AB107" s="49">
        <v>5720.9504823697844</v>
      </c>
      <c r="AC107" s="49">
        <v>6813.2752584885011</v>
      </c>
      <c r="AD107" s="49">
        <v>8249.0457489859818</v>
      </c>
      <c r="AE107" s="49">
        <v>9337.6390765713095</v>
      </c>
      <c r="AF107" s="49">
        <v>10597.774761603512</v>
      </c>
      <c r="AG107" s="49">
        <v>11701.771452896164</v>
      </c>
      <c r="AH107" s="49">
        <v>13480.510653350198</v>
      </c>
      <c r="AJ107" s="33" t="str">
        <f t="shared" si="2"/>
        <v/>
      </c>
      <c r="AK107" s="33" t="str">
        <f t="shared" si="3"/>
        <v/>
      </c>
      <c r="AO107" s="11" t="s">
        <v>13</v>
      </c>
      <c r="AR107" s="7"/>
      <c r="AS107" s="7"/>
      <c r="AT107" s="7"/>
      <c r="AU107" s="7"/>
      <c r="AV107" s="7"/>
      <c r="AW107" s="7"/>
      <c r="AX107" s="7"/>
      <c r="AY107" s="7"/>
      <c r="AZ107" s="7"/>
      <c r="BA107" s="7"/>
      <c r="BB107" s="7"/>
      <c r="BC107" s="7"/>
      <c r="BD107" s="7"/>
      <c r="BE107" s="7"/>
      <c r="BF107" s="7"/>
      <c r="BG107" s="7"/>
      <c r="BH107" s="7"/>
    </row>
    <row r="108" spans="1:60" x14ac:dyDescent="0.25">
      <c r="A108" s="23"/>
      <c r="B108" s="81" t="s">
        <v>295</v>
      </c>
      <c r="C108" s="53" t="s">
        <v>4327</v>
      </c>
      <c r="D108" s="53" t="s">
        <v>3632</v>
      </c>
      <c r="E108" s="49">
        <v>739.36697474025459</v>
      </c>
      <c r="F108" s="49">
        <v>863.1194069645386</v>
      </c>
      <c r="G108" s="49">
        <v>1022.2656663215133</v>
      </c>
      <c r="H108" s="49">
        <v>1449.837863835354</v>
      </c>
      <c r="I108" s="49">
        <v>1760.7380362037352</v>
      </c>
      <c r="J108" s="49">
        <v>2173.0254744541721</v>
      </c>
      <c r="K108" s="49">
        <v>2486.6827786249687</v>
      </c>
      <c r="L108" s="49">
        <v>2844.873637599334</v>
      </c>
      <c r="M108" s="49">
        <v>3166.661981891772</v>
      </c>
      <c r="N108" s="49">
        <v>3673.0181934760876</v>
      </c>
      <c r="O108" s="49">
        <v>739.36697474025459</v>
      </c>
      <c r="P108" s="49">
        <v>863.1194069645386</v>
      </c>
      <c r="Q108" s="49">
        <v>1022.2656663215133</v>
      </c>
      <c r="R108" s="49">
        <v>1449.837863835354</v>
      </c>
      <c r="S108" s="49">
        <v>1760.7380362037352</v>
      </c>
      <c r="T108" s="49">
        <v>2173.0254744541721</v>
      </c>
      <c r="U108" s="49">
        <v>2486.6827786249687</v>
      </c>
      <c r="V108" s="49">
        <v>2844.873637599334</v>
      </c>
      <c r="W108" s="49">
        <v>3166.661981891772</v>
      </c>
      <c r="X108" s="49">
        <v>3673.0181934760876</v>
      </c>
      <c r="Y108" s="49">
        <v>739.36697474025459</v>
      </c>
      <c r="Z108" s="49">
        <v>863.1194069645386</v>
      </c>
      <c r="AA108" s="49">
        <v>1022.2656663215133</v>
      </c>
      <c r="AB108" s="49">
        <v>1449.837863835354</v>
      </c>
      <c r="AC108" s="49">
        <v>1760.7380362037352</v>
      </c>
      <c r="AD108" s="49">
        <v>2173.0254744541721</v>
      </c>
      <c r="AE108" s="49">
        <v>2486.6827786249687</v>
      </c>
      <c r="AF108" s="49">
        <v>2844.873637599334</v>
      </c>
      <c r="AG108" s="49">
        <v>3166.661981891772</v>
      </c>
      <c r="AH108" s="49">
        <v>3673.0181934760876</v>
      </c>
      <c r="AJ108" s="33" t="str">
        <f t="shared" si="2"/>
        <v/>
      </c>
      <c r="AK108" s="33" t="str">
        <f t="shared" si="3"/>
        <v/>
      </c>
      <c r="AO108" s="55" t="s">
        <v>13</v>
      </c>
      <c r="AR108" s="7"/>
      <c r="AS108" s="7"/>
      <c r="AT108" s="7"/>
      <c r="AU108" s="7"/>
      <c r="AV108" s="7"/>
      <c r="AW108" s="7"/>
      <c r="AX108" s="7"/>
      <c r="AY108" s="7"/>
      <c r="AZ108" s="7"/>
      <c r="BA108" s="7"/>
      <c r="BB108" s="7"/>
      <c r="BC108" s="7"/>
      <c r="BD108" s="7"/>
      <c r="BE108" s="7"/>
      <c r="BF108" s="7"/>
      <c r="BG108" s="7"/>
      <c r="BH108" s="7"/>
    </row>
    <row r="109" spans="1:60" x14ac:dyDescent="0.25">
      <c r="A109" s="23"/>
      <c r="B109" s="79" t="s">
        <v>299</v>
      </c>
      <c r="C109" s="80" t="s">
        <v>3585</v>
      </c>
      <c r="D109" s="50" t="s">
        <v>3117</v>
      </c>
      <c r="E109" s="50">
        <v>1632</v>
      </c>
      <c r="F109" s="50">
        <v>2037.3</v>
      </c>
      <c r="G109" s="50">
        <v>2564</v>
      </c>
      <c r="H109" s="50">
        <v>3994</v>
      </c>
      <c r="I109" s="50">
        <v>5017</v>
      </c>
      <c r="J109" s="50">
        <v>6382</v>
      </c>
      <c r="K109" s="50">
        <v>7445</v>
      </c>
      <c r="L109" s="50">
        <v>8543</v>
      </c>
      <c r="M109" s="50">
        <v>9681</v>
      </c>
      <c r="N109" s="50">
        <v>11260</v>
      </c>
      <c r="O109" s="50">
        <v>1632</v>
      </c>
      <c r="P109" s="50">
        <v>2037.3</v>
      </c>
      <c r="Q109" s="50">
        <v>2564</v>
      </c>
      <c r="R109" s="50">
        <v>3994</v>
      </c>
      <c r="S109" s="50">
        <v>5017</v>
      </c>
      <c r="T109" s="50">
        <v>6382</v>
      </c>
      <c r="U109" s="50">
        <v>7445</v>
      </c>
      <c r="V109" s="50">
        <v>8543</v>
      </c>
      <c r="W109" s="50">
        <v>9681</v>
      </c>
      <c r="X109" s="50">
        <v>11260</v>
      </c>
      <c r="Y109" s="50">
        <v>1632</v>
      </c>
      <c r="Z109" s="50">
        <v>2037.3</v>
      </c>
      <c r="AA109" s="50">
        <v>2564</v>
      </c>
      <c r="AB109" s="50">
        <v>3994</v>
      </c>
      <c r="AC109" s="50">
        <v>5017</v>
      </c>
      <c r="AD109" s="50">
        <v>6382</v>
      </c>
      <c r="AE109" s="50">
        <v>7445</v>
      </c>
      <c r="AF109" s="50">
        <v>8543</v>
      </c>
      <c r="AG109" s="50">
        <v>9681</v>
      </c>
      <c r="AH109" s="50">
        <v>11260</v>
      </c>
      <c r="AJ109" s="33" t="str">
        <f t="shared" si="2"/>
        <v/>
      </c>
      <c r="AK109" s="33" t="str">
        <f t="shared" si="3"/>
        <v/>
      </c>
      <c r="AO109" s="55" t="s">
        <v>13</v>
      </c>
      <c r="AR109" s="7"/>
      <c r="AS109" s="7"/>
      <c r="AT109" s="7"/>
      <c r="AU109" s="7"/>
      <c r="AV109" s="7"/>
      <c r="AW109" s="7"/>
      <c r="AX109" s="7"/>
      <c r="AY109" s="7"/>
      <c r="AZ109" s="7"/>
      <c r="BA109" s="7"/>
      <c r="BB109" s="7"/>
      <c r="BC109" s="7"/>
      <c r="BD109" s="7"/>
      <c r="BE109" s="7"/>
      <c r="BF109" s="7"/>
      <c r="BG109" s="7"/>
      <c r="BH109" s="7"/>
    </row>
    <row r="110" spans="1:60" x14ac:dyDescent="0.25">
      <c r="A110" s="23"/>
      <c r="B110" s="81" t="s">
        <v>302</v>
      </c>
      <c r="C110" s="53" t="s">
        <v>4327</v>
      </c>
      <c r="D110" s="53" t="s">
        <v>3633</v>
      </c>
      <c r="E110" s="49">
        <v>4644.4148087824351</v>
      </c>
      <c r="F110" s="49">
        <v>5288.4758275935947</v>
      </c>
      <c r="G110" s="49">
        <v>6077.6301345856364</v>
      </c>
      <c r="H110" s="49">
        <v>8178.4259406756128</v>
      </c>
      <c r="I110" s="49">
        <v>9675.4060055424961</v>
      </c>
      <c r="J110" s="49">
        <v>11635.412741733677</v>
      </c>
      <c r="K110" s="49">
        <v>13110.131327845931</v>
      </c>
      <c r="L110" s="49">
        <v>14824.743303362096</v>
      </c>
      <c r="M110" s="49">
        <v>16304.041857780681</v>
      </c>
      <c r="N110" s="49">
        <v>18696.950408756384</v>
      </c>
      <c r="O110" s="49">
        <v>4644.4148087824351</v>
      </c>
      <c r="P110" s="49">
        <v>5288.4758275935947</v>
      </c>
      <c r="Q110" s="49">
        <v>6077.6301345856364</v>
      </c>
      <c r="R110" s="49">
        <v>8178.4259406756128</v>
      </c>
      <c r="S110" s="49">
        <v>9675.4060055424961</v>
      </c>
      <c r="T110" s="49">
        <v>11635.412741733677</v>
      </c>
      <c r="U110" s="49">
        <v>13110.131327845931</v>
      </c>
      <c r="V110" s="49">
        <v>14824.743303362096</v>
      </c>
      <c r="W110" s="49">
        <v>16304.041857780681</v>
      </c>
      <c r="X110" s="49">
        <v>18696.950408756384</v>
      </c>
      <c r="Y110" s="49">
        <v>4644.4148087824351</v>
      </c>
      <c r="Z110" s="49">
        <v>5288.4758275935947</v>
      </c>
      <c r="AA110" s="49">
        <v>6077.6301345856364</v>
      </c>
      <c r="AB110" s="49">
        <v>8178.4259406756128</v>
      </c>
      <c r="AC110" s="49">
        <v>9675.4060055424961</v>
      </c>
      <c r="AD110" s="49">
        <v>11635.412741733677</v>
      </c>
      <c r="AE110" s="49">
        <v>13110.131327845931</v>
      </c>
      <c r="AF110" s="49">
        <v>14824.743303362096</v>
      </c>
      <c r="AG110" s="49">
        <v>16304.041857780681</v>
      </c>
      <c r="AH110" s="49">
        <v>18696.950408756384</v>
      </c>
      <c r="AJ110" s="33" t="str">
        <f t="shared" si="2"/>
        <v/>
      </c>
      <c r="AK110" s="33" t="str">
        <f t="shared" si="3"/>
        <v/>
      </c>
      <c r="AO110" s="55" t="s">
        <v>13</v>
      </c>
      <c r="AR110" s="7"/>
      <c r="AS110" s="7"/>
      <c r="AT110" s="7"/>
      <c r="AU110" s="7"/>
      <c r="AV110" s="7"/>
      <c r="AW110" s="7"/>
      <c r="AX110" s="7"/>
      <c r="AY110" s="7"/>
      <c r="AZ110" s="7"/>
      <c r="BA110" s="7"/>
      <c r="BB110" s="7"/>
      <c r="BC110" s="7"/>
      <c r="BD110" s="7"/>
      <c r="BE110" s="7"/>
      <c r="BF110" s="7"/>
      <c r="BG110" s="7"/>
      <c r="BH110" s="7"/>
    </row>
    <row r="111" spans="1:60" x14ac:dyDescent="0.25">
      <c r="A111" s="23"/>
      <c r="B111" s="81" t="s">
        <v>307</v>
      </c>
      <c r="C111" s="53" t="s">
        <v>4327</v>
      </c>
      <c r="D111" s="53" t="s">
        <v>3634</v>
      </c>
      <c r="E111" s="49">
        <v>4510.7681487703721</v>
      </c>
      <c r="F111" s="49">
        <v>5119.3061050732022</v>
      </c>
      <c r="G111" s="49">
        <v>5863.5162782355619</v>
      </c>
      <c r="H111" s="49">
        <v>7844.4425447961949</v>
      </c>
      <c r="I111" s="49">
        <v>9256.3163118004668</v>
      </c>
      <c r="J111" s="49">
        <v>11108.687803032126</v>
      </c>
      <c r="K111" s="49">
        <v>12501.189512648385</v>
      </c>
      <c r="L111" s="49">
        <v>14122.272426698068</v>
      </c>
      <c r="M111" s="49">
        <v>15517.825167821036</v>
      </c>
      <c r="N111" s="49">
        <v>17773.56608577845</v>
      </c>
      <c r="O111" s="49">
        <v>4510.7681487703721</v>
      </c>
      <c r="P111" s="49">
        <v>5119.3061050732022</v>
      </c>
      <c r="Q111" s="49">
        <v>5863.5162782355619</v>
      </c>
      <c r="R111" s="49">
        <v>7844.4425447961949</v>
      </c>
      <c r="S111" s="49">
        <v>9256.3163118004668</v>
      </c>
      <c r="T111" s="49">
        <v>11108.687803032126</v>
      </c>
      <c r="U111" s="49">
        <v>12501.189512648385</v>
      </c>
      <c r="V111" s="49">
        <v>14122.272426698068</v>
      </c>
      <c r="W111" s="49">
        <v>15517.825167821036</v>
      </c>
      <c r="X111" s="49">
        <v>17773.56608577845</v>
      </c>
      <c r="Y111" s="49">
        <v>4510.7681487703721</v>
      </c>
      <c r="Z111" s="49">
        <v>5119.3061050732022</v>
      </c>
      <c r="AA111" s="49">
        <v>5863.5162782355619</v>
      </c>
      <c r="AB111" s="49">
        <v>7844.4425447961949</v>
      </c>
      <c r="AC111" s="49">
        <v>9256.3163118004668</v>
      </c>
      <c r="AD111" s="49">
        <v>11108.687803032126</v>
      </c>
      <c r="AE111" s="49">
        <v>12501.189512648385</v>
      </c>
      <c r="AF111" s="49">
        <v>14122.272426698068</v>
      </c>
      <c r="AG111" s="49">
        <v>15517.825167821036</v>
      </c>
      <c r="AH111" s="49">
        <v>17773.56608577845</v>
      </c>
      <c r="AJ111" s="33" t="str">
        <f t="shared" si="2"/>
        <v/>
      </c>
      <c r="AK111" s="33" t="str">
        <f t="shared" si="3"/>
        <v/>
      </c>
      <c r="AO111" s="11" t="s">
        <v>13</v>
      </c>
      <c r="AR111" s="7"/>
      <c r="AS111" s="7"/>
      <c r="AT111" s="7"/>
      <c r="AU111" s="7"/>
      <c r="AV111" s="7"/>
      <c r="AW111" s="7"/>
      <c r="AX111" s="7"/>
      <c r="AY111" s="7"/>
      <c r="AZ111" s="7"/>
      <c r="BA111" s="7"/>
      <c r="BB111" s="7"/>
      <c r="BC111" s="7"/>
      <c r="BD111" s="7"/>
      <c r="BE111" s="7"/>
      <c r="BF111" s="7"/>
      <c r="BG111" s="7"/>
      <c r="BH111" s="7"/>
    </row>
    <row r="112" spans="1:60" x14ac:dyDescent="0.25">
      <c r="A112" s="23"/>
      <c r="B112" s="81" t="s">
        <v>309</v>
      </c>
      <c r="C112" s="53" t="s">
        <v>4327</v>
      </c>
      <c r="D112" s="53" t="s">
        <v>3635</v>
      </c>
      <c r="E112" s="49">
        <v>205.63159029802418</v>
      </c>
      <c r="F112" s="49">
        <v>241.852927476741</v>
      </c>
      <c r="G112" s="49">
        <v>289.26164544141329</v>
      </c>
      <c r="H112" s="49">
        <v>417.59294070005546</v>
      </c>
      <c r="I112" s="49">
        <v>511.86863678085064</v>
      </c>
      <c r="J112" s="49">
        <v>638.19116166912966</v>
      </c>
      <c r="K112" s="49">
        <v>734.92559983423462</v>
      </c>
      <c r="L112" s="49">
        <v>844.46105328796568</v>
      </c>
      <c r="M112" s="49">
        <v>945.05788193075887</v>
      </c>
      <c r="N112" s="49">
        <v>1101.0659522717622</v>
      </c>
      <c r="O112" s="49">
        <v>205.63159029802418</v>
      </c>
      <c r="P112" s="49">
        <v>241.852927476741</v>
      </c>
      <c r="Q112" s="49">
        <v>289.26164544141329</v>
      </c>
      <c r="R112" s="49">
        <v>417.59294070005546</v>
      </c>
      <c r="S112" s="49">
        <v>511.86863678085064</v>
      </c>
      <c r="T112" s="49">
        <v>638.19116166912966</v>
      </c>
      <c r="U112" s="49">
        <v>734.92559983423462</v>
      </c>
      <c r="V112" s="49">
        <v>844.46105328796568</v>
      </c>
      <c r="W112" s="49">
        <v>945.05788193075887</v>
      </c>
      <c r="X112" s="49">
        <v>1101.0659522717622</v>
      </c>
      <c r="Y112" s="49">
        <v>205.63159029802418</v>
      </c>
      <c r="Z112" s="49">
        <v>241.852927476741</v>
      </c>
      <c r="AA112" s="49">
        <v>289.26164544141329</v>
      </c>
      <c r="AB112" s="49">
        <v>417.59294070005546</v>
      </c>
      <c r="AC112" s="49">
        <v>511.86863678085064</v>
      </c>
      <c r="AD112" s="49">
        <v>638.19116166912966</v>
      </c>
      <c r="AE112" s="49">
        <v>734.92559983423462</v>
      </c>
      <c r="AF112" s="49">
        <v>844.46105328796568</v>
      </c>
      <c r="AG112" s="49">
        <v>945.05788193075887</v>
      </c>
      <c r="AH112" s="49">
        <v>1101.0659522717622</v>
      </c>
      <c r="AJ112" s="33" t="str">
        <f t="shared" si="2"/>
        <v/>
      </c>
      <c r="AK112" s="33" t="str">
        <f t="shared" si="3"/>
        <v/>
      </c>
      <c r="AO112" s="55" t="s">
        <v>13</v>
      </c>
      <c r="AR112" s="7"/>
      <c r="AS112" s="7"/>
      <c r="AT112" s="7"/>
      <c r="AU112" s="7"/>
      <c r="AV112" s="7"/>
      <c r="AW112" s="7"/>
      <c r="AX112" s="7"/>
      <c r="AY112" s="7"/>
      <c r="AZ112" s="7"/>
      <c r="BA112" s="7"/>
      <c r="BB112" s="7"/>
      <c r="BC112" s="7"/>
      <c r="BD112" s="7"/>
      <c r="BE112" s="7"/>
      <c r="BF112" s="7"/>
      <c r="BG112" s="7"/>
      <c r="BH112" s="7"/>
    </row>
    <row r="113" spans="1:60" x14ac:dyDescent="0.25">
      <c r="A113" s="23"/>
      <c r="B113" s="81" t="s">
        <v>311</v>
      </c>
      <c r="C113" s="53" t="s">
        <v>4327</v>
      </c>
      <c r="D113" s="53" t="s">
        <v>3636</v>
      </c>
      <c r="E113" s="49">
        <v>1934.263044594707</v>
      </c>
      <c r="F113" s="49">
        <v>2252.6313761717151</v>
      </c>
      <c r="G113" s="49">
        <v>2654.9343905135174</v>
      </c>
      <c r="H113" s="49">
        <v>3739.1012519211413</v>
      </c>
      <c r="I113" s="49">
        <v>4530.5894555618106</v>
      </c>
      <c r="J113" s="49">
        <v>5592.5439551106292</v>
      </c>
      <c r="K113" s="49">
        <v>6404.5544482251571</v>
      </c>
      <c r="L113" s="49">
        <v>7341.9473799091447</v>
      </c>
      <c r="M113" s="49">
        <v>8181.7658202709372</v>
      </c>
      <c r="N113" s="49">
        <v>9509.0043657715214</v>
      </c>
      <c r="O113" s="49">
        <v>1934.263044594707</v>
      </c>
      <c r="P113" s="49">
        <v>2252.6313761717151</v>
      </c>
      <c r="Q113" s="49">
        <v>2654.9343905135174</v>
      </c>
      <c r="R113" s="49">
        <v>3739.1012519211413</v>
      </c>
      <c r="S113" s="49">
        <v>4530.5894555618106</v>
      </c>
      <c r="T113" s="49">
        <v>5592.5439551106292</v>
      </c>
      <c r="U113" s="49">
        <v>6404.5544482251571</v>
      </c>
      <c r="V113" s="49">
        <v>7341.9473799091447</v>
      </c>
      <c r="W113" s="49">
        <v>8181.7658202709372</v>
      </c>
      <c r="X113" s="49">
        <v>9509.0043657715214</v>
      </c>
      <c r="Y113" s="49">
        <v>1934.263044594707</v>
      </c>
      <c r="Z113" s="49">
        <v>2252.6313761717151</v>
      </c>
      <c r="AA113" s="49">
        <v>2654.9343905135174</v>
      </c>
      <c r="AB113" s="49">
        <v>3739.1012519211413</v>
      </c>
      <c r="AC113" s="49">
        <v>4530.5894555618106</v>
      </c>
      <c r="AD113" s="49">
        <v>5592.5439551106292</v>
      </c>
      <c r="AE113" s="49">
        <v>6404.5544482251571</v>
      </c>
      <c r="AF113" s="49">
        <v>7341.9473799091447</v>
      </c>
      <c r="AG113" s="49">
        <v>8181.7658202709372</v>
      </c>
      <c r="AH113" s="49">
        <v>9509.0043657715214</v>
      </c>
      <c r="AJ113" s="33" t="str">
        <f t="shared" si="2"/>
        <v/>
      </c>
      <c r="AK113" s="33" t="str">
        <f t="shared" si="3"/>
        <v/>
      </c>
      <c r="AO113" s="55" t="s">
        <v>13</v>
      </c>
      <c r="AR113" s="7"/>
      <c r="AS113" s="7"/>
      <c r="AT113" s="7"/>
      <c r="AU113" s="7"/>
      <c r="AV113" s="7"/>
      <c r="AW113" s="7"/>
      <c r="AX113" s="7"/>
      <c r="AY113" s="7"/>
      <c r="AZ113" s="7"/>
      <c r="BA113" s="7"/>
      <c r="BB113" s="7"/>
      <c r="BC113" s="7"/>
      <c r="BD113" s="7"/>
      <c r="BE113" s="7"/>
      <c r="BF113" s="7"/>
      <c r="BG113" s="7"/>
      <c r="BH113" s="7"/>
    </row>
    <row r="114" spans="1:60" x14ac:dyDescent="0.25">
      <c r="A114" s="23"/>
      <c r="B114" s="81" t="s">
        <v>314</v>
      </c>
      <c r="C114" s="53" t="s">
        <v>4327</v>
      </c>
      <c r="D114" s="53" t="s">
        <v>3637</v>
      </c>
      <c r="E114" s="49">
        <v>3772.8109166384684</v>
      </c>
      <c r="F114" s="49">
        <v>4503.0260630203456</v>
      </c>
      <c r="G114" s="49">
        <v>5424.564726461891</v>
      </c>
      <c r="H114" s="49">
        <v>7934.4330475147908</v>
      </c>
      <c r="I114" s="49">
        <v>9748.6917990969796</v>
      </c>
      <c r="J114" s="49">
        <v>12159.72671777074</v>
      </c>
      <c r="K114" s="49">
        <v>13996.663420673678</v>
      </c>
      <c r="L114" s="49">
        <v>16113.114387930864</v>
      </c>
      <c r="M114" s="49">
        <v>18005.062976022145</v>
      </c>
      <c r="N114" s="49">
        <v>21007.271464974558</v>
      </c>
      <c r="O114" s="49">
        <v>3772.8109166384684</v>
      </c>
      <c r="P114" s="49">
        <v>4503.0260630203456</v>
      </c>
      <c r="Q114" s="49">
        <v>5424.564726461891</v>
      </c>
      <c r="R114" s="49">
        <v>7934.4330475147908</v>
      </c>
      <c r="S114" s="49">
        <v>9748.6917990969796</v>
      </c>
      <c r="T114" s="49">
        <v>12159.72671777074</v>
      </c>
      <c r="U114" s="49">
        <v>13996.663420673678</v>
      </c>
      <c r="V114" s="49">
        <v>16113.114387930864</v>
      </c>
      <c r="W114" s="49">
        <v>18005.062976022145</v>
      </c>
      <c r="X114" s="49">
        <v>21007.271464974558</v>
      </c>
      <c r="Y114" s="49">
        <v>3772.8109166384684</v>
      </c>
      <c r="Z114" s="49">
        <v>4503.0260630203456</v>
      </c>
      <c r="AA114" s="49">
        <v>5424.564726461891</v>
      </c>
      <c r="AB114" s="49">
        <v>7934.4330475147908</v>
      </c>
      <c r="AC114" s="49">
        <v>9748.6917990969796</v>
      </c>
      <c r="AD114" s="49">
        <v>12159.72671777074</v>
      </c>
      <c r="AE114" s="49">
        <v>13996.663420673678</v>
      </c>
      <c r="AF114" s="49">
        <v>16113.114387930864</v>
      </c>
      <c r="AG114" s="49">
        <v>18005.062976022145</v>
      </c>
      <c r="AH114" s="49">
        <v>21007.271464974558</v>
      </c>
      <c r="AJ114" s="33" t="str">
        <f t="shared" si="2"/>
        <v/>
      </c>
      <c r="AK114" s="33" t="str">
        <f t="shared" si="3"/>
        <v/>
      </c>
      <c r="AO114" s="55" t="s">
        <v>13</v>
      </c>
      <c r="AR114" s="7"/>
      <c r="AS114" s="7"/>
      <c r="AT114" s="7"/>
      <c r="AU114" s="7"/>
      <c r="AV114" s="7"/>
      <c r="AW114" s="7"/>
      <c r="AX114" s="7"/>
      <c r="AY114" s="7"/>
      <c r="AZ114" s="7"/>
      <c r="BA114" s="7"/>
      <c r="BB114" s="7"/>
      <c r="BC114" s="7"/>
      <c r="BD114" s="7"/>
      <c r="BE114" s="7"/>
      <c r="BF114" s="7"/>
      <c r="BG114" s="7"/>
      <c r="BH114" s="7"/>
    </row>
    <row r="115" spans="1:60" x14ac:dyDescent="0.25">
      <c r="A115" s="23"/>
      <c r="B115" s="81" t="s">
        <v>316</v>
      </c>
      <c r="C115" s="53" t="s">
        <v>4327</v>
      </c>
      <c r="D115" s="53" t="s">
        <v>3638</v>
      </c>
      <c r="E115" s="49">
        <v>3789.4155324748504</v>
      </c>
      <c r="F115" s="49">
        <v>4510.3682912881231</v>
      </c>
      <c r="G115" s="49">
        <v>5417.9245069376811</v>
      </c>
      <c r="H115" s="49">
        <v>7884.6400160061503</v>
      </c>
      <c r="I115" s="49">
        <v>9663.9721270637219</v>
      </c>
      <c r="J115" s="49">
        <v>12026.81800873666</v>
      </c>
      <c r="K115" s="49">
        <v>13824.181320594929</v>
      </c>
      <c r="L115" s="49">
        <v>15895.826024053054</v>
      </c>
      <c r="M115" s="49">
        <v>17742.87130610528</v>
      </c>
      <c r="N115" s="49">
        <v>20673.957821450549</v>
      </c>
      <c r="O115" s="49">
        <v>3789.4155324748504</v>
      </c>
      <c r="P115" s="49">
        <v>4510.3682912881231</v>
      </c>
      <c r="Q115" s="49">
        <v>5417.9245069376811</v>
      </c>
      <c r="R115" s="49">
        <v>7884.6400160061503</v>
      </c>
      <c r="S115" s="49">
        <v>9663.9721270637219</v>
      </c>
      <c r="T115" s="49">
        <v>12026.81800873666</v>
      </c>
      <c r="U115" s="49">
        <v>13824.181320594929</v>
      </c>
      <c r="V115" s="49">
        <v>15895.826024053054</v>
      </c>
      <c r="W115" s="49">
        <v>17742.87130610528</v>
      </c>
      <c r="X115" s="49">
        <v>20673.957821450549</v>
      </c>
      <c r="Y115" s="49">
        <v>3789.4155324748504</v>
      </c>
      <c r="Z115" s="49">
        <v>4510.3682912881231</v>
      </c>
      <c r="AA115" s="49">
        <v>5417.9245069376811</v>
      </c>
      <c r="AB115" s="49">
        <v>7884.6400160061503</v>
      </c>
      <c r="AC115" s="49">
        <v>9663.9721270637219</v>
      </c>
      <c r="AD115" s="49">
        <v>12026.81800873666</v>
      </c>
      <c r="AE115" s="49">
        <v>13824.181320594929</v>
      </c>
      <c r="AF115" s="49">
        <v>15895.826024053054</v>
      </c>
      <c r="AG115" s="49">
        <v>17742.87130610528</v>
      </c>
      <c r="AH115" s="49">
        <v>20673.957821450549</v>
      </c>
      <c r="AJ115" s="33" t="str">
        <f t="shared" si="2"/>
        <v/>
      </c>
      <c r="AK115" s="33" t="str">
        <f t="shared" si="3"/>
        <v/>
      </c>
      <c r="AO115" s="11" t="s">
        <v>13</v>
      </c>
      <c r="AR115" s="7"/>
      <c r="AS115" s="7"/>
      <c r="AT115" s="7"/>
      <c r="AU115" s="7"/>
      <c r="AV115" s="7"/>
      <c r="AW115" s="7"/>
      <c r="AX115" s="7"/>
      <c r="AY115" s="7"/>
      <c r="AZ115" s="7"/>
      <c r="BA115" s="7"/>
      <c r="BB115" s="7"/>
      <c r="BC115" s="7"/>
      <c r="BD115" s="7"/>
      <c r="BE115" s="7"/>
      <c r="BF115" s="7"/>
      <c r="BG115" s="7"/>
      <c r="BH115" s="7"/>
    </row>
    <row r="116" spans="1:60" x14ac:dyDescent="0.25">
      <c r="A116" s="23"/>
      <c r="B116" s="81" t="s">
        <v>319</v>
      </c>
      <c r="C116" s="53" t="s">
        <v>4327</v>
      </c>
      <c r="D116" s="53" t="s">
        <v>3639</v>
      </c>
      <c r="E116" s="49">
        <v>1477.6115008875722</v>
      </c>
      <c r="F116" s="49">
        <v>1780.0033192009892</v>
      </c>
      <c r="G116" s="49">
        <v>2169.6864596476266</v>
      </c>
      <c r="H116" s="49">
        <v>3241.4213909146433</v>
      </c>
      <c r="I116" s="49">
        <v>4028.6811544162688</v>
      </c>
      <c r="J116" s="49">
        <v>5085.6048675018892</v>
      </c>
      <c r="K116" s="49">
        <v>5899.0073183754193</v>
      </c>
      <c r="L116" s="49">
        <v>6830.8435086170111</v>
      </c>
      <c r="M116" s="49">
        <v>7682.2181852342164</v>
      </c>
      <c r="N116" s="49">
        <v>9021.2612626128666</v>
      </c>
      <c r="O116" s="49">
        <v>1477.6115008875722</v>
      </c>
      <c r="P116" s="49">
        <v>1780.0033192009892</v>
      </c>
      <c r="Q116" s="49">
        <v>2169.6864596476266</v>
      </c>
      <c r="R116" s="49">
        <v>3241.4213909146433</v>
      </c>
      <c r="S116" s="49">
        <v>4028.6811544162688</v>
      </c>
      <c r="T116" s="49">
        <v>5085.6048675018892</v>
      </c>
      <c r="U116" s="49">
        <v>5899.0073183754193</v>
      </c>
      <c r="V116" s="49">
        <v>6830.8435086170111</v>
      </c>
      <c r="W116" s="49">
        <v>7682.2181852342164</v>
      </c>
      <c r="X116" s="49">
        <v>9021.2612626128666</v>
      </c>
      <c r="Y116" s="49">
        <v>1477.6115008875722</v>
      </c>
      <c r="Z116" s="49">
        <v>1780.0033192009892</v>
      </c>
      <c r="AA116" s="49">
        <v>2169.6864596476266</v>
      </c>
      <c r="AB116" s="49">
        <v>3241.4213909146433</v>
      </c>
      <c r="AC116" s="49">
        <v>4028.6811544162688</v>
      </c>
      <c r="AD116" s="49">
        <v>5085.6048675018892</v>
      </c>
      <c r="AE116" s="49">
        <v>5899.0073183754193</v>
      </c>
      <c r="AF116" s="49">
        <v>6830.8435086170111</v>
      </c>
      <c r="AG116" s="49">
        <v>7682.2181852342164</v>
      </c>
      <c r="AH116" s="49">
        <v>9021.2612626128666</v>
      </c>
      <c r="AJ116" s="33" t="str">
        <f t="shared" si="2"/>
        <v/>
      </c>
      <c r="AK116" s="33" t="str">
        <f t="shared" si="3"/>
        <v/>
      </c>
      <c r="AO116" s="55" t="s">
        <v>13</v>
      </c>
      <c r="AR116" s="7"/>
      <c r="AS116" s="7"/>
      <c r="AT116" s="7"/>
      <c r="AU116" s="7"/>
      <c r="AV116" s="7"/>
      <c r="AW116" s="7"/>
      <c r="AX116" s="7"/>
      <c r="AY116" s="7"/>
      <c r="AZ116" s="7"/>
      <c r="BA116" s="7"/>
      <c r="BB116" s="7"/>
      <c r="BC116" s="7"/>
      <c r="BD116" s="7"/>
      <c r="BE116" s="7"/>
      <c r="BF116" s="7"/>
      <c r="BG116" s="7"/>
      <c r="BH116" s="7"/>
    </row>
    <row r="117" spans="1:60" x14ac:dyDescent="0.25">
      <c r="A117" s="23"/>
      <c r="B117" s="81" t="s">
        <v>322</v>
      </c>
      <c r="C117" s="53" t="s">
        <v>4327</v>
      </c>
      <c r="D117" s="53" t="s">
        <v>3640</v>
      </c>
      <c r="E117" s="49">
        <v>1609.8064881146952</v>
      </c>
      <c r="F117" s="49">
        <v>1938.2651359233705</v>
      </c>
      <c r="G117" s="49">
        <v>2360.9718609249749</v>
      </c>
      <c r="H117" s="49">
        <v>3523.2283723900869</v>
      </c>
      <c r="I117" s="49">
        <v>4376.9545330394731</v>
      </c>
      <c r="J117" s="49">
        <v>5523.6975580869266</v>
      </c>
      <c r="K117" s="49">
        <v>6406.3364762192332</v>
      </c>
      <c r="L117" s="49">
        <v>7418.3528012204251</v>
      </c>
      <c r="M117" s="49">
        <v>8342.3514931512254</v>
      </c>
      <c r="N117" s="49">
        <v>9796.3128995684692</v>
      </c>
      <c r="O117" s="49">
        <v>1609.8064881146952</v>
      </c>
      <c r="P117" s="49">
        <v>1938.2651359233705</v>
      </c>
      <c r="Q117" s="49">
        <v>2360.9718609249749</v>
      </c>
      <c r="R117" s="49">
        <v>3523.2283723900869</v>
      </c>
      <c r="S117" s="49">
        <v>4376.9545330394731</v>
      </c>
      <c r="T117" s="49">
        <v>5523.6975580869266</v>
      </c>
      <c r="U117" s="49">
        <v>6406.3364762192332</v>
      </c>
      <c r="V117" s="49">
        <v>7418.3528012204251</v>
      </c>
      <c r="W117" s="49">
        <v>8342.3514931512254</v>
      </c>
      <c r="X117" s="49">
        <v>9796.3128995684692</v>
      </c>
      <c r="Y117" s="49">
        <v>1609.8064881146952</v>
      </c>
      <c r="Z117" s="49">
        <v>1938.2651359233705</v>
      </c>
      <c r="AA117" s="49">
        <v>2360.9718609249749</v>
      </c>
      <c r="AB117" s="49">
        <v>3523.2283723900869</v>
      </c>
      <c r="AC117" s="49">
        <v>4376.9545330394731</v>
      </c>
      <c r="AD117" s="49">
        <v>5523.6975580869266</v>
      </c>
      <c r="AE117" s="49">
        <v>6406.3364762192332</v>
      </c>
      <c r="AF117" s="49">
        <v>7418.3528012204251</v>
      </c>
      <c r="AG117" s="49">
        <v>8342.3514931512254</v>
      </c>
      <c r="AH117" s="49">
        <v>9796.3128995684692</v>
      </c>
      <c r="AJ117" s="33" t="str">
        <f t="shared" si="2"/>
        <v/>
      </c>
      <c r="AK117" s="33" t="str">
        <f t="shared" si="3"/>
        <v/>
      </c>
      <c r="AO117" s="55" t="s">
        <v>13</v>
      </c>
      <c r="AR117" s="7"/>
      <c r="AS117" s="7"/>
      <c r="AT117" s="7"/>
      <c r="AU117" s="7"/>
      <c r="AV117" s="7"/>
      <c r="AW117" s="7"/>
      <c r="AX117" s="7"/>
      <c r="AY117" s="7"/>
      <c r="AZ117" s="7"/>
      <c r="BA117" s="7"/>
      <c r="BB117" s="7"/>
      <c r="BC117" s="7"/>
      <c r="BD117" s="7"/>
      <c r="BE117" s="7"/>
      <c r="BF117" s="7"/>
      <c r="BG117" s="7"/>
      <c r="BH117" s="7"/>
    </row>
    <row r="118" spans="1:60" x14ac:dyDescent="0.25">
      <c r="A118" s="23"/>
      <c r="B118" s="81" t="s">
        <v>324</v>
      </c>
      <c r="C118" s="53" t="s">
        <v>4327</v>
      </c>
      <c r="D118" s="53" t="s">
        <v>3641</v>
      </c>
      <c r="E118" s="49">
        <v>17.491182948745877</v>
      </c>
      <c r="F118" s="49">
        <v>21.155759988241748</v>
      </c>
      <c r="G118" s="49">
        <v>26.165407642389063</v>
      </c>
      <c r="H118" s="49">
        <v>40.083838189521494</v>
      </c>
      <c r="I118" s="49">
        <v>50.618770688694831</v>
      </c>
      <c r="J118" s="49">
        <v>65.124088817716299</v>
      </c>
      <c r="K118" s="49">
        <v>76.416058621152956</v>
      </c>
      <c r="L118" s="49">
        <v>89.060856205377505</v>
      </c>
      <c r="M118" s="49">
        <v>101.17484033454305</v>
      </c>
      <c r="N118" s="49">
        <v>119.44510503132095</v>
      </c>
      <c r="O118" s="49">
        <v>17.491182948745877</v>
      </c>
      <c r="P118" s="49">
        <v>21.155759988241748</v>
      </c>
      <c r="Q118" s="49">
        <v>26.165407642389063</v>
      </c>
      <c r="R118" s="49">
        <v>40.083838189521494</v>
      </c>
      <c r="S118" s="49">
        <v>50.618770688694831</v>
      </c>
      <c r="T118" s="49">
        <v>65.124088817716299</v>
      </c>
      <c r="U118" s="49">
        <v>76.416058621152956</v>
      </c>
      <c r="V118" s="49">
        <v>89.060856205377505</v>
      </c>
      <c r="W118" s="49">
        <v>101.17484033454305</v>
      </c>
      <c r="X118" s="49">
        <v>119.44510503132095</v>
      </c>
      <c r="Y118" s="49">
        <v>17.491182948745877</v>
      </c>
      <c r="Z118" s="49">
        <v>21.155759988241748</v>
      </c>
      <c r="AA118" s="49">
        <v>26.165407642389063</v>
      </c>
      <c r="AB118" s="49">
        <v>40.083838189521494</v>
      </c>
      <c r="AC118" s="49">
        <v>50.618770688694831</v>
      </c>
      <c r="AD118" s="49">
        <v>65.124088817716299</v>
      </c>
      <c r="AE118" s="49">
        <v>76.416058621152956</v>
      </c>
      <c r="AF118" s="49">
        <v>89.060856205377505</v>
      </c>
      <c r="AG118" s="49">
        <v>101.17484033454305</v>
      </c>
      <c r="AH118" s="49">
        <v>119.44510503132095</v>
      </c>
      <c r="AJ118" s="33" t="str">
        <f t="shared" si="2"/>
        <v/>
      </c>
      <c r="AK118" s="33" t="str">
        <f t="shared" si="3"/>
        <v/>
      </c>
      <c r="AO118" s="55" t="s">
        <v>13</v>
      </c>
      <c r="AR118" s="7"/>
      <c r="AS118" s="7"/>
      <c r="AT118" s="7"/>
      <c r="AU118" s="7"/>
      <c r="AV118" s="7"/>
      <c r="AW118" s="7"/>
      <c r="AX118" s="7"/>
      <c r="AY118" s="7"/>
      <c r="AZ118" s="7"/>
      <c r="BA118" s="7"/>
      <c r="BB118" s="7"/>
      <c r="BC118" s="7"/>
      <c r="BD118" s="7"/>
      <c r="BE118" s="7"/>
      <c r="BF118" s="7"/>
      <c r="BG118" s="7"/>
      <c r="BH118" s="7"/>
    </row>
    <row r="119" spans="1:60" x14ac:dyDescent="0.25">
      <c r="A119" s="23"/>
      <c r="B119" s="81" t="s">
        <v>326</v>
      </c>
      <c r="C119" s="53" t="s">
        <v>4327</v>
      </c>
      <c r="D119" s="53" t="s">
        <v>3642</v>
      </c>
      <c r="E119" s="49">
        <v>134.47071436081063</v>
      </c>
      <c r="F119" s="49">
        <v>160.24360280386074</v>
      </c>
      <c r="G119" s="49">
        <v>194.55850618756588</v>
      </c>
      <c r="H119" s="49">
        <v>288.28735522239265</v>
      </c>
      <c r="I119" s="49">
        <v>357.96277231368151</v>
      </c>
      <c r="J119" s="49">
        <v>452.37115914499651</v>
      </c>
      <c r="K119" s="49">
        <v>525.01536237647065</v>
      </c>
      <c r="L119" s="49">
        <v>607.22264619952091</v>
      </c>
      <c r="M119" s="49">
        <v>683.49494289048164</v>
      </c>
      <c r="N119" s="49">
        <v>800.59772138423136</v>
      </c>
      <c r="O119" s="49">
        <v>134.47071436081063</v>
      </c>
      <c r="P119" s="49">
        <v>160.24360280386074</v>
      </c>
      <c r="Q119" s="49">
        <v>194.55850618756588</v>
      </c>
      <c r="R119" s="49">
        <v>288.28735522239265</v>
      </c>
      <c r="S119" s="49">
        <v>357.96277231368151</v>
      </c>
      <c r="T119" s="49">
        <v>452.37115914499651</v>
      </c>
      <c r="U119" s="49">
        <v>525.01536237647065</v>
      </c>
      <c r="V119" s="49">
        <v>607.22264619952091</v>
      </c>
      <c r="W119" s="49">
        <v>683.49494289048164</v>
      </c>
      <c r="X119" s="49">
        <v>800.59772138423136</v>
      </c>
      <c r="Y119" s="49">
        <v>134.47071436081063</v>
      </c>
      <c r="Z119" s="49">
        <v>160.24360280386074</v>
      </c>
      <c r="AA119" s="49">
        <v>194.55850618756588</v>
      </c>
      <c r="AB119" s="49">
        <v>288.28735522239265</v>
      </c>
      <c r="AC119" s="49">
        <v>357.96277231368151</v>
      </c>
      <c r="AD119" s="49">
        <v>452.37115914499651</v>
      </c>
      <c r="AE119" s="49">
        <v>525.01536237647065</v>
      </c>
      <c r="AF119" s="49">
        <v>607.22264619952091</v>
      </c>
      <c r="AG119" s="49">
        <v>683.49494289048164</v>
      </c>
      <c r="AH119" s="49">
        <v>800.59772138423136</v>
      </c>
      <c r="AJ119" s="33" t="str">
        <f t="shared" si="2"/>
        <v/>
      </c>
      <c r="AK119" s="33" t="str">
        <f t="shared" si="3"/>
        <v/>
      </c>
      <c r="AO119" s="11" t="s">
        <v>13</v>
      </c>
      <c r="AR119" s="7"/>
      <c r="AS119" s="7"/>
      <c r="AT119" s="7"/>
      <c r="AU119" s="7"/>
      <c r="AV119" s="7"/>
      <c r="AW119" s="7"/>
      <c r="AX119" s="7"/>
      <c r="AY119" s="7"/>
      <c r="AZ119" s="7"/>
      <c r="BA119" s="7"/>
      <c r="BB119" s="7"/>
      <c r="BC119" s="7"/>
      <c r="BD119" s="7"/>
      <c r="BE119" s="7"/>
      <c r="BF119" s="7"/>
      <c r="BG119" s="7"/>
      <c r="BH119" s="7"/>
    </row>
    <row r="120" spans="1:60" x14ac:dyDescent="0.25">
      <c r="A120" s="23"/>
      <c r="B120" s="81" t="s">
        <v>328</v>
      </c>
      <c r="C120" s="53" t="s">
        <v>4327</v>
      </c>
      <c r="D120" s="53" t="s">
        <v>3643</v>
      </c>
      <c r="E120" s="49">
        <v>9570.0522039626285</v>
      </c>
      <c r="F120" s="49">
        <v>10826.702469617929</v>
      </c>
      <c r="G120" s="49">
        <v>12329.546975508398</v>
      </c>
      <c r="H120" s="49">
        <v>16334.166423894116</v>
      </c>
      <c r="I120" s="49">
        <v>19166.887701247066</v>
      </c>
      <c r="J120" s="49">
        <v>22923.511851434825</v>
      </c>
      <c r="K120" s="49">
        <v>25725.998621492836</v>
      </c>
      <c r="L120" s="49">
        <v>29025.684653999731</v>
      </c>
      <c r="M120" s="49">
        <v>31815.796723015945</v>
      </c>
      <c r="N120" s="49">
        <v>36313.808231264906</v>
      </c>
      <c r="O120" s="49">
        <v>9570.0522039626285</v>
      </c>
      <c r="P120" s="49">
        <v>10826.702469617929</v>
      </c>
      <c r="Q120" s="49">
        <v>12329.546975508398</v>
      </c>
      <c r="R120" s="49">
        <v>16334.166423894116</v>
      </c>
      <c r="S120" s="49">
        <v>19166.887701247066</v>
      </c>
      <c r="T120" s="49">
        <v>22923.511851434825</v>
      </c>
      <c r="U120" s="49">
        <v>25725.998621492836</v>
      </c>
      <c r="V120" s="49">
        <v>29025.684653999731</v>
      </c>
      <c r="W120" s="49">
        <v>31815.796723015945</v>
      </c>
      <c r="X120" s="49">
        <v>36313.808231264906</v>
      </c>
      <c r="Y120" s="49">
        <v>9570.0522039626285</v>
      </c>
      <c r="Z120" s="49">
        <v>10826.702469617929</v>
      </c>
      <c r="AA120" s="49">
        <v>12329.546975508398</v>
      </c>
      <c r="AB120" s="49">
        <v>16334.166423894116</v>
      </c>
      <c r="AC120" s="49">
        <v>19166.887701247066</v>
      </c>
      <c r="AD120" s="49">
        <v>22923.511851434825</v>
      </c>
      <c r="AE120" s="49">
        <v>25725.998621492836</v>
      </c>
      <c r="AF120" s="49">
        <v>29025.684653999731</v>
      </c>
      <c r="AG120" s="49">
        <v>31815.796723015945</v>
      </c>
      <c r="AH120" s="49">
        <v>36313.808231264906</v>
      </c>
      <c r="AJ120" s="33" t="str">
        <f t="shared" si="2"/>
        <v/>
      </c>
      <c r="AK120" s="33" t="str">
        <f t="shared" si="3"/>
        <v/>
      </c>
      <c r="AO120" s="55" t="s">
        <v>13</v>
      </c>
      <c r="AR120" s="7"/>
      <c r="AS120" s="7"/>
      <c r="AT120" s="7"/>
      <c r="AU120" s="7"/>
      <c r="AV120" s="7"/>
      <c r="AW120" s="7"/>
      <c r="AX120" s="7"/>
      <c r="AY120" s="7"/>
      <c r="AZ120" s="7"/>
      <c r="BA120" s="7"/>
      <c r="BB120" s="7"/>
      <c r="BC120" s="7"/>
      <c r="BD120" s="7"/>
      <c r="BE120" s="7"/>
      <c r="BF120" s="7"/>
      <c r="BG120" s="7"/>
      <c r="BH120" s="7"/>
    </row>
    <row r="121" spans="1:60" x14ac:dyDescent="0.25">
      <c r="A121" s="23"/>
      <c r="B121" s="81" t="s">
        <v>331</v>
      </c>
      <c r="C121" s="53" t="s">
        <v>4327</v>
      </c>
      <c r="D121" s="53" t="s">
        <v>3644</v>
      </c>
      <c r="E121" s="49">
        <v>216.68459542971948</v>
      </c>
      <c r="F121" s="49">
        <v>257.29814244707444</v>
      </c>
      <c r="G121" s="49">
        <v>311.03041089930349</v>
      </c>
      <c r="H121" s="49">
        <v>457.00219077425544</v>
      </c>
      <c r="I121" s="49">
        <v>564.66327818760794</v>
      </c>
      <c r="J121" s="49">
        <v>709.41254934662277</v>
      </c>
      <c r="K121" s="49">
        <v>820.11940080997374</v>
      </c>
      <c r="L121" s="49">
        <v>945.61256956629654</v>
      </c>
      <c r="M121" s="49">
        <v>1060.6606488447267</v>
      </c>
      <c r="N121" s="49">
        <v>1238.1329767387554</v>
      </c>
      <c r="O121" s="49">
        <v>216.68459542971948</v>
      </c>
      <c r="P121" s="49">
        <v>257.29814244707444</v>
      </c>
      <c r="Q121" s="49">
        <v>311.03041089930349</v>
      </c>
      <c r="R121" s="49">
        <v>457.00219077425544</v>
      </c>
      <c r="S121" s="49">
        <v>564.66327818760794</v>
      </c>
      <c r="T121" s="49">
        <v>709.41254934662277</v>
      </c>
      <c r="U121" s="49">
        <v>820.11940080997374</v>
      </c>
      <c r="V121" s="49">
        <v>945.61256956629654</v>
      </c>
      <c r="W121" s="49">
        <v>1060.6606488447267</v>
      </c>
      <c r="X121" s="49">
        <v>1238.1329767387554</v>
      </c>
      <c r="Y121" s="49">
        <v>216.68459542971948</v>
      </c>
      <c r="Z121" s="49">
        <v>257.29814244707444</v>
      </c>
      <c r="AA121" s="49">
        <v>311.03041089930349</v>
      </c>
      <c r="AB121" s="49">
        <v>457.00219077425544</v>
      </c>
      <c r="AC121" s="49">
        <v>564.66327818760794</v>
      </c>
      <c r="AD121" s="49">
        <v>709.41254934662277</v>
      </c>
      <c r="AE121" s="49">
        <v>820.11940080997374</v>
      </c>
      <c r="AF121" s="49">
        <v>945.61256956629654</v>
      </c>
      <c r="AG121" s="49">
        <v>1060.6606488447267</v>
      </c>
      <c r="AH121" s="49">
        <v>1238.1329767387554</v>
      </c>
      <c r="AJ121" s="33" t="str">
        <f t="shared" si="2"/>
        <v/>
      </c>
      <c r="AK121" s="33" t="str">
        <f t="shared" si="3"/>
        <v/>
      </c>
      <c r="AO121" s="55" t="s">
        <v>13</v>
      </c>
      <c r="AR121" s="7"/>
      <c r="AS121" s="7"/>
      <c r="AT121" s="7"/>
      <c r="AU121" s="7"/>
      <c r="AV121" s="7"/>
      <c r="AW121" s="7"/>
      <c r="AX121" s="7"/>
      <c r="AY121" s="7"/>
      <c r="AZ121" s="7"/>
      <c r="BA121" s="7"/>
      <c r="BB121" s="7"/>
      <c r="BC121" s="7"/>
      <c r="BD121" s="7"/>
      <c r="BE121" s="7"/>
      <c r="BF121" s="7"/>
      <c r="BG121" s="7"/>
      <c r="BH121" s="7"/>
    </row>
    <row r="122" spans="1:60" x14ac:dyDescent="0.25">
      <c r="A122" s="23"/>
      <c r="B122" s="81" t="s">
        <v>333</v>
      </c>
      <c r="C122" s="53" t="s">
        <v>4327</v>
      </c>
      <c r="D122" s="53" t="s">
        <v>3645</v>
      </c>
      <c r="E122" s="49">
        <v>27.469513634015748</v>
      </c>
      <c r="F122" s="49">
        <v>32.598828754289983</v>
      </c>
      <c r="G122" s="49">
        <v>39.549264668279591</v>
      </c>
      <c r="H122" s="49">
        <v>58.547658622305057</v>
      </c>
      <c r="I122" s="49">
        <v>72.811413118869936</v>
      </c>
      <c r="J122" s="49">
        <v>92.327646904205025</v>
      </c>
      <c r="K122" s="49">
        <v>107.41790179629083</v>
      </c>
      <c r="L122" s="49">
        <v>124.36013086020401</v>
      </c>
      <c r="M122" s="49">
        <v>140.36285083681071</v>
      </c>
      <c r="N122" s="49">
        <v>164.58454767602842</v>
      </c>
      <c r="O122" s="49">
        <v>27.469513634015748</v>
      </c>
      <c r="P122" s="49">
        <v>32.598828754289983</v>
      </c>
      <c r="Q122" s="49">
        <v>39.549264668279591</v>
      </c>
      <c r="R122" s="49">
        <v>58.547658622305057</v>
      </c>
      <c r="S122" s="49">
        <v>72.811413118869936</v>
      </c>
      <c r="T122" s="49">
        <v>92.327646904205025</v>
      </c>
      <c r="U122" s="49">
        <v>107.41790179629083</v>
      </c>
      <c r="V122" s="49">
        <v>124.36013086020401</v>
      </c>
      <c r="W122" s="49">
        <v>140.36285083681071</v>
      </c>
      <c r="X122" s="49">
        <v>164.58454767602842</v>
      </c>
      <c r="Y122" s="49">
        <v>27.469513634015748</v>
      </c>
      <c r="Z122" s="49">
        <v>32.598828754289983</v>
      </c>
      <c r="AA122" s="49">
        <v>39.549264668279591</v>
      </c>
      <c r="AB122" s="49">
        <v>58.547658622305057</v>
      </c>
      <c r="AC122" s="49">
        <v>72.811413118869936</v>
      </c>
      <c r="AD122" s="49">
        <v>92.327646904205025</v>
      </c>
      <c r="AE122" s="49">
        <v>107.41790179629083</v>
      </c>
      <c r="AF122" s="49">
        <v>124.36013086020401</v>
      </c>
      <c r="AG122" s="49">
        <v>140.36285083681071</v>
      </c>
      <c r="AH122" s="49">
        <v>164.58454767602842</v>
      </c>
      <c r="AJ122" s="33" t="str">
        <f t="shared" si="2"/>
        <v/>
      </c>
      <c r="AK122" s="33" t="str">
        <f t="shared" si="3"/>
        <v/>
      </c>
      <c r="AO122" s="55" t="s">
        <v>13</v>
      </c>
      <c r="AR122" s="7"/>
      <c r="AS122" s="7"/>
      <c r="AT122" s="7"/>
      <c r="AU122" s="7"/>
      <c r="AV122" s="7"/>
      <c r="AW122" s="7"/>
      <c r="AX122" s="7"/>
      <c r="AY122" s="7"/>
      <c r="AZ122" s="7"/>
      <c r="BA122" s="7"/>
      <c r="BB122" s="7"/>
      <c r="BC122" s="7"/>
      <c r="BD122" s="7"/>
      <c r="BE122" s="7"/>
      <c r="BF122" s="7"/>
      <c r="BG122" s="7"/>
      <c r="BH122" s="7"/>
    </row>
    <row r="123" spans="1:60" x14ac:dyDescent="0.25">
      <c r="A123" s="23"/>
      <c r="B123" s="81" t="s">
        <v>337</v>
      </c>
      <c r="C123" s="53" t="s">
        <v>4327</v>
      </c>
      <c r="D123" s="53" t="s">
        <v>3646</v>
      </c>
      <c r="E123" s="49">
        <v>137.38490603698904</v>
      </c>
      <c r="F123" s="49">
        <v>163.71182699776003</v>
      </c>
      <c r="G123" s="49">
        <v>198.75054535606455</v>
      </c>
      <c r="H123" s="49">
        <v>294.47093448480325</v>
      </c>
      <c r="I123" s="49">
        <v>365.64413618104129</v>
      </c>
      <c r="J123" s="49">
        <v>462.11770511436634</v>
      </c>
      <c r="K123" s="49">
        <v>536.37463952921348</v>
      </c>
      <c r="L123" s="49">
        <v>620.42868600046791</v>
      </c>
      <c r="M123" s="49">
        <v>698.43086852956799</v>
      </c>
      <c r="N123" s="49">
        <v>818.21213770167753</v>
      </c>
      <c r="O123" s="49">
        <v>137.38490603698904</v>
      </c>
      <c r="P123" s="49">
        <v>163.71182699776003</v>
      </c>
      <c r="Q123" s="49">
        <v>198.75054535606455</v>
      </c>
      <c r="R123" s="49">
        <v>294.47093448480325</v>
      </c>
      <c r="S123" s="49">
        <v>365.64413618104129</v>
      </c>
      <c r="T123" s="49">
        <v>462.11770511436634</v>
      </c>
      <c r="U123" s="49">
        <v>536.37463952921348</v>
      </c>
      <c r="V123" s="49">
        <v>620.42868600046791</v>
      </c>
      <c r="W123" s="49">
        <v>698.43086852956799</v>
      </c>
      <c r="X123" s="49">
        <v>818.21213770167753</v>
      </c>
      <c r="Y123" s="49">
        <v>137.38490603698904</v>
      </c>
      <c r="Z123" s="49">
        <v>163.71182699776003</v>
      </c>
      <c r="AA123" s="49">
        <v>198.75054535606455</v>
      </c>
      <c r="AB123" s="49">
        <v>294.47093448480325</v>
      </c>
      <c r="AC123" s="49">
        <v>365.64413618104129</v>
      </c>
      <c r="AD123" s="49">
        <v>462.11770511436634</v>
      </c>
      <c r="AE123" s="49">
        <v>536.37463952921348</v>
      </c>
      <c r="AF123" s="49">
        <v>620.42868600046791</v>
      </c>
      <c r="AG123" s="49">
        <v>698.43086852956799</v>
      </c>
      <c r="AH123" s="49">
        <v>818.21213770167753</v>
      </c>
      <c r="AJ123" s="33" t="str">
        <f t="shared" si="2"/>
        <v/>
      </c>
      <c r="AK123" s="33" t="str">
        <f t="shared" si="3"/>
        <v/>
      </c>
      <c r="AO123" s="14" t="s">
        <v>13</v>
      </c>
      <c r="AR123" s="7"/>
      <c r="AS123" s="7"/>
      <c r="AT123" s="7"/>
      <c r="AU123" s="7"/>
      <c r="AV123" s="7"/>
      <c r="AW123" s="7"/>
      <c r="AX123" s="7"/>
      <c r="AY123" s="7"/>
      <c r="AZ123" s="7"/>
      <c r="BA123" s="7"/>
      <c r="BB123" s="7"/>
      <c r="BC123" s="7"/>
      <c r="BD123" s="7"/>
      <c r="BE123" s="7"/>
      <c r="BF123" s="7"/>
      <c r="BG123" s="7"/>
      <c r="BH123" s="7"/>
    </row>
    <row r="124" spans="1:60" x14ac:dyDescent="0.25">
      <c r="A124" s="23"/>
      <c r="B124" s="81" t="s">
        <v>339</v>
      </c>
      <c r="C124" s="53" t="s">
        <v>4327</v>
      </c>
      <c r="D124" s="53" t="s">
        <v>3647</v>
      </c>
      <c r="E124" s="49">
        <v>325.0525310451805</v>
      </c>
      <c r="F124" s="49">
        <v>385.9581467645142</v>
      </c>
      <c r="G124" s="49">
        <v>465.95669610760405</v>
      </c>
      <c r="H124" s="49">
        <v>683.20324998329806</v>
      </c>
      <c r="I124" s="49">
        <v>842.83856240186833</v>
      </c>
      <c r="J124" s="49">
        <v>1056.8157158963347</v>
      </c>
      <c r="K124" s="49">
        <v>1220.302735178579</v>
      </c>
      <c r="L124" s="49">
        <v>1405.9805152007575</v>
      </c>
      <c r="M124" s="49">
        <v>1575.4937774034088</v>
      </c>
      <c r="N124" s="49">
        <v>1838.2267125195438</v>
      </c>
      <c r="O124" s="49">
        <v>325.0525310451805</v>
      </c>
      <c r="P124" s="49">
        <v>385.9581467645142</v>
      </c>
      <c r="Q124" s="49">
        <v>465.95669610760405</v>
      </c>
      <c r="R124" s="49">
        <v>683.20324998329806</v>
      </c>
      <c r="S124" s="49">
        <v>842.83856240186833</v>
      </c>
      <c r="T124" s="49">
        <v>1056.8157158963347</v>
      </c>
      <c r="U124" s="49">
        <v>1220.302735178579</v>
      </c>
      <c r="V124" s="49">
        <v>1405.9805152007575</v>
      </c>
      <c r="W124" s="49">
        <v>1575.4937774034088</v>
      </c>
      <c r="X124" s="49">
        <v>1838.2267125195438</v>
      </c>
      <c r="Y124" s="49">
        <v>325.0525310451805</v>
      </c>
      <c r="Z124" s="49">
        <v>385.9581467645142</v>
      </c>
      <c r="AA124" s="49">
        <v>465.95669610760405</v>
      </c>
      <c r="AB124" s="49">
        <v>683.20324998329806</v>
      </c>
      <c r="AC124" s="49">
        <v>842.83856240186833</v>
      </c>
      <c r="AD124" s="49">
        <v>1056.8157158963347</v>
      </c>
      <c r="AE124" s="49">
        <v>1220.302735178579</v>
      </c>
      <c r="AF124" s="49">
        <v>1405.9805152007575</v>
      </c>
      <c r="AG124" s="49">
        <v>1575.4937774034088</v>
      </c>
      <c r="AH124" s="49">
        <v>1838.2267125195438</v>
      </c>
      <c r="AJ124" s="33" t="str">
        <f t="shared" si="2"/>
        <v/>
      </c>
      <c r="AK124" s="33" t="str">
        <f t="shared" si="3"/>
        <v/>
      </c>
      <c r="AO124" s="15" t="s">
        <v>13</v>
      </c>
      <c r="AR124" s="7"/>
      <c r="AS124" s="7"/>
      <c r="AT124" s="7"/>
      <c r="AU124" s="7"/>
      <c r="AV124" s="7"/>
      <c r="AW124" s="7"/>
      <c r="AX124" s="7"/>
      <c r="AY124" s="7"/>
      <c r="AZ124" s="7"/>
      <c r="BA124" s="7"/>
      <c r="BB124" s="7"/>
      <c r="BC124" s="7"/>
      <c r="BD124" s="7"/>
      <c r="BE124" s="7"/>
      <c r="BF124" s="7"/>
      <c r="BG124" s="7"/>
      <c r="BH124" s="7"/>
    </row>
    <row r="125" spans="1:60" x14ac:dyDescent="0.25">
      <c r="A125" s="23"/>
      <c r="B125" s="81" t="s">
        <v>344</v>
      </c>
      <c r="C125" s="53" t="s">
        <v>4327</v>
      </c>
      <c r="D125" s="53" t="s">
        <v>3648</v>
      </c>
      <c r="E125" s="49">
        <v>37.152321282251634</v>
      </c>
      <c r="F125" s="49">
        <v>44.980763682083065</v>
      </c>
      <c r="G125" s="49">
        <v>55.609872185939096</v>
      </c>
      <c r="H125" s="49">
        <v>85.020975513793232</v>
      </c>
      <c r="I125" s="49">
        <v>107.03993875296862</v>
      </c>
      <c r="J125" s="49">
        <v>137.0054281109542</v>
      </c>
      <c r="K125" s="49">
        <v>160.13024946572466</v>
      </c>
      <c r="L125" s="49">
        <v>186.05500588003491</v>
      </c>
      <c r="M125" s="49">
        <v>210.50992763223289</v>
      </c>
      <c r="N125" s="49">
        <v>247.5964345945354</v>
      </c>
      <c r="O125" s="49">
        <v>37.152321282251634</v>
      </c>
      <c r="P125" s="49">
        <v>44.980763682083065</v>
      </c>
      <c r="Q125" s="49">
        <v>55.609872185939096</v>
      </c>
      <c r="R125" s="49">
        <v>85.020975513793232</v>
      </c>
      <c r="S125" s="49">
        <v>107.03993875296862</v>
      </c>
      <c r="T125" s="49">
        <v>137.0054281109542</v>
      </c>
      <c r="U125" s="49">
        <v>160.13024946572466</v>
      </c>
      <c r="V125" s="49">
        <v>186.05500588003491</v>
      </c>
      <c r="W125" s="49">
        <v>210.50992763223289</v>
      </c>
      <c r="X125" s="49">
        <v>247.5964345945354</v>
      </c>
      <c r="Y125" s="49">
        <v>37.152321282251634</v>
      </c>
      <c r="Z125" s="49">
        <v>44.980763682083065</v>
      </c>
      <c r="AA125" s="49">
        <v>55.609872185939096</v>
      </c>
      <c r="AB125" s="49">
        <v>85.020975513793232</v>
      </c>
      <c r="AC125" s="49">
        <v>107.03993875296862</v>
      </c>
      <c r="AD125" s="49">
        <v>137.0054281109542</v>
      </c>
      <c r="AE125" s="49">
        <v>160.13024946572466</v>
      </c>
      <c r="AF125" s="49">
        <v>186.05500588003491</v>
      </c>
      <c r="AG125" s="49">
        <v>210.50992763223289</v>
      </c>
      <c r="AH125" s="49">
        <v>247.5964345945354</v>
      </c>
      <c r="AJ125" s="33" t="str">
        <f t="shared" si="2"/>
        <v/>
      </c>
      <c r="AK125" s="33" t="str">
        <f t="shared" si="3"/>
        <v/>
      </c>
      <c r="AO125" s="55" t="s">
        <v>13</v>
      </c>
      <c r="AR125" s="7"/>
      <c r="AS125" s="7"/>
      <c r="AT125" s="7"/>
      <c r="AU125" s="7"/>
      <c r="AV125" s="7"/>
      <c r="AW125" s="7"/>
      <c r="AX125" s="7"/>
      <c r="AY125" s="7"/>
      <c r="AZ125" s="7"/>
      <c r="BA125" s="7"/>
      <c r="BB125" s="7"/>
      <c r="BC125" s="7"/>
      <c r="BD125" s="7"/>
      <c r="BE125" s="7"/>
      <c r="BF125" s="7"/>
      <c r="BG125" s="7"/>
      <c r="BH125" s="7"/>
    </row>
    <row r="126" spans="1:60" x14ac:dyDescent="0.25">
      <c r="A126" s="23"/>
      <c r="B126" s="81" t="s">
        <v>349</v>
      </c>
      <c r="C126" s="53" t="s">
        <v>4327</v>
      </c>
      <c r="D126" s="53" t="s">
        <v>3649</v>
      </c>
      <c r="E126" s="49">
        <v>110.36695754673042</v>
      </c>
      <c r="F126" s="49">
        <v>133.05420742006538</v>
      </c>
      <c r="G126" s="49">
        <v>163.09385627698109</v>
      </c>
      <c r="H126" s="49">
        <v>245.63356230787653</v>
      </c>
      <c r="I126" s="49">
        <v>306.06098950816585</v>
      </c>
      <c r="J126" s="49">
        <v>386.35181718589268</v>
      </c>
      <c r="K126" s="49">
        <v>447.74635655343127</v>
      </c>
      <c r="L126" s="49">
        <v>516.50514225194877</v>
      </c>
      <c r="M126" s="49">
        <v>580.31568670134538</v>
      </c>
      <c r="N126" s="49">
        <v>678.89721740755556</v>
      </c>
      <c r="O126" s="49">
        <v>110.36695754673042</v>
      </c>
      <c r="P126" s="49">
        <v>133.05420742006538</v>
      </c>
      <c r="Q126" s="49">
        <v>163.09385627698109</v>
      </c>
      <c r="R126" s="49">
        <v>245.63356230787653</v>
      </c>
      <c r="S126" s="49">
        <v>306.06098950816585</v>
      </c>
      <c r="T126" s="49">
        <v>386.35181718589268</v>
      </c>
      <c r="U126" s="49">
        <v>447.74635655343127</v>
      </c>
      <c r="V126" s="49">
        <v>516.50514225194877</v>
      </c>
      <c r="W126" s="49">
        <v>580.31568670134538</v>
      </c>
      <c r="X126" s="49">
        <v>678.89721740755556</v>
      </c>
      <c r="Y126" s="49">
        <v>110.36695754673042</v>
      </c>
      <c r="Z126" s="49">
        <v>133.05420742006538</v>
      </c>
      <c r="AA126" s="49">
        <v>163.09385627698109</v>
      </c>
      <c r="AB126" s="49">
        <v>245.63356230787653</v>
      </c>
      <c r="AC126" s="49">
        <v>306.06098950816585</v>
      </c>
      <c r="AD126" s="49">
        <v>386.35181718589268</v>
      </c>
      <c r="AE126" s="49">
        <v>447.74635655343127</v>
      </c>
      <c r="AF126" s="49">
        <v>516.50514225194877</v>
      </c>
      <c r="AG126" s="49">
        <v>580.31568670134538</v>
      </c>
      <c r="AH126" s="49">
        <v>678.89721740755556</v>
      </c>
      <c r="AJ126" s="33" t="str">
        <f t="shared" si="2"/>
        <v/>
      </c>
      <c r="AK126" s="33" t="str">
        <f t="shared" si="3"/>
        <v/>
      </c>
      <c r="AO126" s="55" t="s">
        <v>13</v>
      </c>
      <c r="AR126" s="7"/>
      <c r="AS126" s="7"/>
      <c r="AT126" s="7"/>
      <c r="AU126" s="7"/>
      <c r="AV126" s="7"/>
      <c r="AW126" s="7"/>
      <c r="AX126" s="7"/>
      <c r="AY126" s="7"/>
      <c r="AZ126" s="7"/>
      <c r="BA126" s="7"/>
      <c r="BB126" s="7"/>
      <c r="BC126" s="7"/>
      <c r="BD126" s="7"/>
      <c r="BE126" s="7"/>
      <c r="BF126" s="7"/>
      <c r="BG126" s="7"/>
      <c r="BH126" s="7"/>
    </row>
    <row r="127" spans="1:60" x14ac:dyDescent="0.25">
      <c r="A127" s="23"/>
      <c r="B127" s="81" t="s">
        <v>353</v>
      </c>
      <c r="C127" s="53" t="s">
        <v>4327</v>
      </c>
      <c r="D127" s="53" t="s">
        <v>3650</v>
      </c>
      <c r="E127" s="49">
        <v>169.75360171920366</v>
      </c>
      <c r="F127" s="49">
        <v>204.97419325202114</v>
      </c>
      <c r="G127" s="49">
        <v>251.68507770862402</v>
      </c>
      <c r="H127" s="49">
        <v>380.0489860656582</v>
      </c>
      <c r="I127" s="49">
        <v>474.31892490528816</v>
      </c>
      <c r="J127" s="49">
        <v>600.09453308625086</v>
      </c>
      <c r="K127" s="49">
        <v>696.2468877975806</v>
      </c>
      <c r="L127" s="49">
        <v>804.47084087593248</v>
      </c>
      <c r="M127" s="49">
        <v>904.37214284625315</v>
      </c>
      <c r="N127" s="49">
        <v>1058.6488767718206</v>
      </c>
      <c r="O127" s="49">
        <v>169.75360171920366</v>
      </c>
      <c r="P127" s="49">
        <v>204.97419325202114</v>
      </c>
      <c r="Q127" s="49">
        <v>251.68507770862402</v>
      </c>
      <c r="R127" s="49">
        <v>380.0489860656582</v>
      </c>
      <c r="S127" s="49">
        <v>474.31892490528816</v>
      </c>
      <c r="T127" s="49">
        <v>600.09453308625086</v>
      </c>
      <c r="U127" s="49">
        <v>696.2468877975806</v>
      </c>
      <c r="V127" s="49">
        <v>804.47084087593248</v>
      </c>
      <c r="W127" s="49">
        <v>904.37214284625315</v>
      </c>
      <c r="X127" s="49">
        <v>1058.6488767718206</v>
      </c>
      <c r="Y127" s="49">
        <v>169.75360171920366</v>
      </c>
      <c r="Z127" s="49">
        <v>204.97419325202114</v>
      </c>
      <c r="AA127" s="49">
        <v>251.68507770862402</v>
      </c>
      <c r="AB127" s="49">
        <v>380.0489860656582</v>
      </c>
      <c r="AC127" s="49">
        <v>474.31892490528816</v>
      </c>
      <c r="AD127" s="49">
        <v>600.09453308625086</v>
      </c>
      <c r="AE127" s="49">
        <v>696.2468877975806</v>
      </c>
      <c r="AF127" s="49">
        <v>804.47084087593248</v>
      </c>
      <c r="AG127" s="49">
        <v>904.37214284625315</v>
      </c>
      <c r="AH127" s="49">
        <v>1058.6488767718206</v>
      </c>
      <c r="AJ127" s="33" t="str">
        <f t="shared" si="2"/>
        <v/>
      </c>
      <c r="AK127" s="33" t="str">
        <f t="shared" si="3"/>
        <v/>
      </c>
      <c r="AO127" s="11" t="s">
        <v>13</v>
      </c>
      <c r="AR127" s="7"/>
      <c r="AS127" s="7"/>
      <c r="AT127" s="7"/>
      <c r="AU127" s="7"/>
      <c r="AV127" s="7"/>
      <c r="AW127" s="7"/>
      <c r="AX127" s="7"/>
      <c r="AY127" s="7"/>
      <c r="AZ127" s="7"/>
      <c r="BA127" s="7"/>
      <c r="BB127" s="7"/>
      <c r="BC127" s="7"/>
      <c r="BD127" s="7"/>
      <c r="BE127" s="7"/>
      <c r="BF127" s="7"/>
      <c r="BG127" s="7"/>
      <c r="BH127" s="7"/>
    </row>
    <row r="128" spans="1:60" x14ac:dyDescent="0.25">
      <c r="A128" s="23"/>
      <c r="B128" s="81" t="s">
        <v>355</v>
      </c>
      <c r="C128" s="53" t="s">
        <v>4327</v>
      </c>
      <c r="D128" s="53" t="s">
        <v>3651</v>
      </c>
      <c r="E128" s="49">
        <v>691.8979868263358</v>
      </c>
      <c r="F128" s="49">
        <v>826.20061582169967</v>
      </c>
      <c r="G128" s="49">
        <v>1001.4749776489022</v>
      </c>
      <c r="H128" s="49">
        <v>1479.2816573048135</v>
      </c>
      <c r="I128" s="49">
        <v>1830.4547966184584</v>
      </c>
      <c r="J128" s="49">
        <v>2301.3517305124483</v>
      </c>
      <c r="K128" s="49">
        <v>2661.7783275344204</v>
      </c>
      <c r="L128" s="49">
        <v>3073.1473189609433</v>
      </c>
      <c r="M128" s="49">
        <v>3447.4919039487472</v>
      </c>
      <c r="N128" s="49">
        <v>4031.2968780855954</v>
      </c>
      <c r="O128" s="49">
        <v>691.8979868263358</v>
      </c>
      <c r="P128" s="49">
        <v>826.20061582169967</v>
      </c>
      <c r="Q128" s="49">
        <v>1001.4749776489022</v>
      </c>
      <c r="R128" s="49">
        <v>1479.2816573048135</v>
      </c>
      <c r="S128" s="49">
        <v>1830.4547966184584</v>
      </c>
      <c r="T128" s="49">
        <v>2301.3517305124483</v>
      </c>
      <c r="U128" s="49">
        <v>2661.7783275344204</v>
      </c>
      <c r="V128" s="49">
        <v>3073.1473189609433</v>
      </c>
      <c r="W128" s="49">
        <v>3447.4919039487472</v>
      </c>
      <c r="X128" s="49">
        <v>4031.2968780855954</v>
      </c>
      <c r="Y128" s="49">
        <v>691.8979868263358</v>
      </c>
      <c r="Z128" s="49">
        <v>826.20061582169967</v>
      </c>
      <c r="AA128" s="49">
        <v>1001.4749776489022</v>
      </c>
      <c r="AB128" s="49">
        <v>1479.2816573048135</v>
      </c>
      <c r="AC128" s="49">
        <v>1830.4547966184584</v>
      </c>
      <c r="AD128" s="49">
        <v>2301.3517305124483</v>
      </c>
      <c r="AE128" s="49">
        <v>2661.7783275344204</v>
      </c>
      <c r="AF128" s="49">
        <v>3073.1473189609433</v>
      </c>
      <c r="AG128" s="49">
        <v>3447.4919039487472</v>
      </c>
      <c r="AH128" s="49">
        <v>4031.2968780855954</v>
      </c>
      <c r="AJ128" s="33" t="str">
        <f t="shared" si="2"/>
        <v/>
      </c>
      <c r="AK128" s="33" t="str">
        <f t="shared" si="3"/>
        <v/>
      </c>
      <c r="AO128" s="11" t="s">
        <v>13</v>
      </c>
      <c r="AR128" s="7"/>
      <c r="AS128" s="7"/>
      <c r="AT128" s="7"/>
      <c r="AU128" s="7"/>
      <c r="AV128" s="7"/>
      <c r="AW128" s="7"/>
      <c r="AX128" s="7"/>
      <c r="AY128" s="7"/>
      <c r="AZ128" s="7"/>
      <c r="BA128" s="7"/>
      <c r="BB128" s="7"/>
      <c r="BC128" s="7"/>
      <c r="BD128" s="7"/>
      <c r="BE128" s="7"/>
      <c r="BF128" s="7"/>
      <c r="BG128" s="7"/>
      <c r="BH128" s="7"/>
    </row>
    <row r="129" spans="1:60" x14ac:dyDescent="0.25">
      <c r="A129" s="23"/>
      <c r="B129" s="81" t="s">
        <v>357</v>
      </c>
      <c r="C129" s="53" t="s">
        <v>4327</v>
      </c>
      <c r="D129" s="53" t="s">
        <v>3652</v>
      </c>
      <c r="E129" s="49">
        <v>632.17015086320544</v>
      </c>
      <c r="F129" s="49">
        <v>760.83306215338621</v>
      </c>
      <c r="G129" s="49">
        <v>927.95596474877743</v>
      </c>
      <c r="H129" s="49">
        <v>1386.7629365781104</v>
      </c>
      <c r="I129" s="49">
        <v>1722.6465820287453</v>
      </c>
      <c r="J129" s="49">
        <v>2170.6886562197988</v>
      </c>
      <c r="K129" s="49">
        <v>2514.3036610555573</v>
      </c>
      <c r="L129" s="49">
        <v>2904.7554288556375</v>
      </c>
      <c r="M129" s="49">
        <v>3262.6792929731719</v>
      </c>
      <c r="N129" s="49">
        <v>3823.0876630642711</v>
      </c>
      <c r="O129" s="49">
        <v>632.17015086320544</v>
      </c>
      <c r="P129" s="49">
        <v>760.83306215338621</v>
      </c>
      <c r="Q129" s="49">
        <v>927.95596474877743</v>
      </c>
      <c r="R129" s="49">
        <v>1386.7629365781104</v>
      </c>
      <c r="S129" s="49">
        <v>1722.6465820287453</v>
      </c>
      <c r="T129" s="49">
        <v>2170.6886562197988</v>
      </c>
      <c r="U129" s="49">
        <v>2514.3036610555573</v>
      </c>
      <c r="V129" s="49">
        <v>2904.7554288556375</v>
      </c>
      <c r="W129" s="49">
        <v>3262.6792929731719</v>
      </c>
      <c r="X129" s="49">
        <v>3823.0876630642711</v>
      </c>
      <c r="Y129" s="49">
        <v>632.17015086320544</v>
      </c>
      <c r="Z129" s="49">
        <v>760.83306215338621</v>
      </c>
      <c r="AA129" s="49">
        <v>927.95596474877743</v>
      </c>
      <c r="AB129" s="49">
        <v>1386.7629365781104</v>
      </c>
      <c r="AC129" s="49">
        <v>1722.6465820287453</v>
      </c>
      <c r="AD129" s="49">
        <v>2170.6886562197988</v>
      </c>
      <c r="AE129" s="49">
        <v>2514.3036610555573</v>
      </c>
      <c r="AF129" s="49">
        <v>2904.7554288556375</v>
      </c>
      <c r="AG129" s="49">
        <v>3262.6792929731719</v>
      </c>
      <c r="AH129" s="49">
        <v>3823.0876630642711</v>
      </c>
      <c r="AJ129" s="33" t="str">
        <f t="shared" si="2"/>
        <v/>
      </c>
      <c r="AK129" s="33" t="str">
        <f t="shared" si="3"/>
        <v/>
      </c>
      <c r="AO129" s="55" t="s">
        <v>13</v>
      </c>
      <c r="AR129" s="7"/>
      <c r="AS129" s="7"/>
      <c r="AT129" s="7"/>
      <c r="AU129" s="7"/>
      <c r="AV129" s="7"/>
      <c r="AW129" s="7"/>
      <c r="AX129" s="7"/>
      <c r="AY129" s="7"/>
      <c r="AZ129" s="7"/>
      <c r="BA129" s="7"/>
      <c r="BB129" s="7"/>
      <c r="BC129" s="7"/>
      <c r="BD129" s="7"/>
      <c r="BE129" s="7"/>
      <c r="BF129" s="7"/>
      <c r="BG129" s="7"/>
      <c r="BH129" s="7"/>
    </row>
    <row r="130" spans="1:60" x14ac:dyDescent="0.25">
      <c r="A130" s="23"/>
      <c r="B130" s="81" t="s">
        <v>359</v>
      </c>
      <c r="C130" s="53" t="s">
        <v>4327</v>
      </c>
      <c r="D130" s="53" t="s">
        <v>3653</v>
      </c>
      <c r="E130" s="49">
        <v>75.734536481377802</v>
      </c>
      <c r="F130" s="49">
        <v>91.579352111195746</v>
      </c>
      <c r="G130" s="49">
        <v>112.84101089334955</v>
      </c>
      <c r="H130" s="49">
        <v>172.13546622392332</v>
      </c>
      <c r="I130" s="49">
        <v>217.26520390426597</v>
      </c>
      <c r="J130" s="49">
        <v>279.85786231392848</v>
      </c>
      <c r="K130" s="49">
        <v>329.07386157195219</v>
      </c>
      <c r="L130" s="49">
        <v>384.86415591598586</v>
      </c>
      <c r="M130" s="49">
        <v>438.32989735600762</v>
      </c>
      <c r="N130" s="49">
        <v>520.1833886138927</v>
      </c>
      <c r="O130" s="49">
        <v>75.734536481377802</v>
      </c>
      <c r="P130" s="49">
        <v>91.579352111195746</v>
      </c>
      <c r="Q130" s="49">
        <v>112.84101089334955</v>
      </c>
      <c r="R130" s="49">
        <v>172.13546622392332</v>
      </c>
      <c r="S130" s="49">
        <v>217.26520390426597</v>
      </c>
      <c r="T130" s="49">
        <v>279.85786231392848</v>
      </c>
      <c r="U130" s="49">
        <v>329.07386157195219</v>
      </c>
      <c r="V130" s="49">
        <v>384.86415591598586</v>
      </c>
      <c r="W130" s="49">
        <v>438.32989735600762</v>
      </c>
      <c r="X130" s="49">
        <v>520.1833886138927</v>
      </c>
      <c r="Y130" s="49">
        <v>75.734536481377802</v>
      </c>
      <c r="Z130" s="49">
        <v>91.579352111195746</v>
      </c>
      <c r="AA130" s="49">
        <v>112.84101089334955</v>
      </c>
      <c r="AB130" s="49">
        <v>172.13546622392332</v>
      </c>
      <c r="AC130" s="49">
        <v>217.26520390426597</v>
      </c>
      <c r="AD130" s="49">
        <v>279.85786231392848</v>
      </c>
      <c r="AE130" s="49">
        <v>329.07386157195219</v>
      </c>
      <c r="AF130" s="49">
        <v>384.86415591598586</v>
      </c>
      <c r="AG130" s="49">
        <v>438.32989735600762</v>
      </c>
      <c r="AH130" s="49">
        <v>520.1833886138927</v>
      </c>
      <c r="AJ130" s="33" t="str">
        <f t="shared" si="2"/>
        <v/>
      </c>
      <c r="AK130" s="33" t="str">
        <f t="shared" si="3"/>
        <v/>
      </c>
      <c r="AO130" s="55" t="s">
        <v>13</v>
      </c>
      <c r="AR130" s="7"/>
      <c r="AS130" s="7"/>
      <c r="AT130" s="7"/>
      <c r="AU130" s="7"/>
      <c r="AV130" s="7"/>
      <c r="AW130" s="7"/>
      <c r="AX130" s="7"/>
      <c r="AY130" s="7"/>
      <c r="AZ130" s="7"/>
      <c r="BA130" s="7"/>
      <c r="BB130" s="7"/>
      <c r="BC130" s="7"/>
      <c r="BD130" s="7"/>
      <c r="BE130" s="7"/>
      <c r="BF130" s="7"/>
      <c r="BG130" s="7"/>
      <c r="BH130" s="7"/>
    </row>
    <row r="131" spans="1:60" x14ac:dyDescent="0.25">
      <c r="A131" s="23"/>
      <c r="B131" s="79" t="s">
        <v>361</v>
      </c>
      <c r="C131" s="80" t="s">
        <v>4333</v>
      </c>
      <c r="D131" s="82" t="s">
        <v>3118</v>
      </c>
      <c r="E131" s="50">
        <v>418.2</v>
      </c>
      <c r="F131" s="50">
        <v>560.1</v>
      </c>
      <c r="G131" s="50">
        <v>750.6</v>
      </c>
      <c r="H131" s="50">
        <v>1276</v>
      </c>
      <c r="I131" s="50">
        <v>1650</v>
      </c>
      <c r="J131" s="50">
        <v>2137</v>
      </c>
      <c r="K131" s="50">
        <v>2505</v>
      </c>
      <c r="L131" s="50">
        <v>2874</v>
      </c>
      <c r="M131" s="50">
        <v>3245</v>
      </c>
      <c r="N131" s="50">
        <v>3738</v>
      </c>
      <c r="O131" s="49">
        <v>942.00990418174297</v>
      </c>
      <c r="P131" s="49">
        <v>1130.4814284280803</v>
      </c>
      <c r="Q131" s="49">
        <v>1374.3460253181852</v>
      </c>
      <c r="R131" s="49">
        <v>2042.9583633960331</v>
      </c>
      <c r="S131" s="49">
        <v>2533.7126169362655</v>
      </c>
      <c r="T131" s="49">
        <v>3190.3639754601086</v>
      </c>
      <c r="U131" s="49">
        <v>3695.1007978384464</v>
      </c>
      <c r="V131" s="49">
        <v>4271.1717711823403</v>
      </c>
      <c r="W131" s="49">
        <v>4798.2239670738172</v>
      </c>
      <c r="X131" s="49">
        <v>5625.9738588155888</v>
      </c>
      <c r="Y131" s="49">
        <v>472.55763156602995</v>
      </c>
      <c r="Z131" s="49">
        <v>614.42204080267425</v>
      </c>
      <c r="AA131" s="49">
        <v>812.6789883018098</v>
      </c>
      <c r="AB131" s="49">
        <v>1398.1703587710495</v>
      </c>
      <c r="AC131" s="49">
        <v>1837.0097239159732</v>
      </c>
      <c r="AD131" s="49">
        <v>2417.6259239642764</v>
      </c>
      <c r="AE131" s="49">
        <v>2857.6224586187986</v>
      </c>
      <c r="AF131" s="49">
        <v>3316.2702009498057</v>
      </c>
      <c r="AG131" s="49">
        <v>3759.095256707531</v>
      </c>
      <c r="AH131" s="49">
        <v>4380.4355491803044</v>
      </c>
      <c r="AJ131" s="33" t="str">
        <f t="shared" si="2"/>
        <v/>
      </c>
      <c r="AK131" s="33" t="str">
        <f t="shared" si="3"/>
        <v/>
      </c>
      <c r="AO131" s="11" t="s">
        <v>13</v>
      </c>
      <c r="AR131" s="7"/>
      <c r="AS131" s="7"/>
      <c r="AT131" s="7"/>
      <c r="AU131" s="7"/>
      <c r="AV131" s="7"/>
      <c r="AW131" s="7"/>
      <c r="AX131" s="7"/>
      <c r="AY131" s="7"/>
      <c r="AZ131" s="7"/>
      <c r="BA131" s="7"/>
      <c r="BB131" s="7"/>
      <c r="BC131" s="7"/>
      <c r="BD131" s="7"/>
      <c r="BE131" s="7"/>
      <c r="BF131" s="7"/>
      <c r="BG131" s="7"/>
      <c r="BH131" s="7"/>
    </row>
    <row r="132" spans="1:60" x14ac:dyDescent="0.25">
      <c r="A132" s="23"/>
      <c r="B132" s="81" t="s">
        <v>363</v>
      </c>
      <c r="C132" s="53" t="s">
        <v>4327</v>
      </c>
      <c r="D132" s="53" t="s">
        <v>3654</v>
      </c>
      <c r="E132" s="49">
        <v>40.421757425194123</v>
      </c>
      <c r="F132" s="49">
        <v>48.668792984841062</v>
      </c>
      <c r="G132" s="49">
        <v>59.838757030196447</v>
      </c>
      <c r="H132" s="49">
        <v>90.617799878338758</v>
      </c>
      <c r="I132" s="49">
        <v>113.64525010984569</v>
      </c>
      <c r="J132" s="49">
        <v>144.99006606746835</v>
      </c>
      <c r="K132" s="49">
        <v>169.17110476809356</v>
      </c>
      <c r="L132" s="49">
        <v>196.31295364958555</v>
      </c>
      <c r="M132" s="49">
        <v>221.86495997899021</v>
      </c>
      <c r="N132" s="49">
        <v>260.64456011693028</v>
      </c>
      <c r="O132" s="49">
        <v>40.421757425194123</v>
      </c>
      <c r="P132" s="49">
        <v>48.668792984841062</v>
      </c>
      <c r="Q132" s="49">
        <v>59.838757030196447</v>
      </c>
      <c r="R132" s="49">
        <v>90.617799878338758</v>
      </c>
      <c r="S132" s="49">
        <v>113.64525010984569</v>
      </c>
      <c r="T132" s="49">
        <v>144.99006606746835</v>
      </c>
      <c r="U132" s="49">
        <v>169.17110476809356</v>
      </c>
      <c r="V132" s="49">
        <v>196.31295364958555</v>
      </c>
      <c r="W132" s="49">
        <v>221.86495997899021</v>
      </c>
      <c r="X132" s="49">
        <v>260.64456011693028</v>
      </c>
      <c r="Y132" s="49">
        <v>40.421757425194123</v>
      </c>
      <c r="Z132" s="49">
        <v>48.668792984841062</v>
      </c>
      <c r="AA132" s="49">
        <v>59.838757030196447</v>
      </c>
      <c r="AB132" s="49">
        <v>90.617799878338758</v>
      </c>
      <c r="AC132" s="49">
        <v>113.64525010984569</v>
      </c>
      <c r="AD132" s="49">
        <v>144.99006606746835</v>
      </c>
      <c r="AE132" s="49">
        <v>169.17110476809356</v>
      </c>
      <c r="AF132" s="49">
        <v>196.31295364958555</v>
      </c>
      <c r="AG132" s="49">
        <v>221.86495997899021</v>
      </c>
      <c r="AH132" s="49">
        <v>260.64456011693028</v>
      </c>
      <c r="AJ132" s="33" t="str">
        <f t="shared" ref="AJ132:AJ195" si="4">IF(C132="Rural10W",IF(X132=AH132,"CHECK THIS",""),"")</f>
        <v/>
      </c>
      <c r="AK132" s="33" t="str">
        <f t="shared" ref="AK132:AK195" si="5">IF(C132="Rural10W",B132,"")</f>
        <v/>
      </c>
      <c r="AO132" s="11" t="s">
        <v>13</v>
      </c>
      <c r="AR132" s="7"/>
      <c r="AS132" s="7"/>
      <c r="AT132" s="7"/>
      <c r="AU132" s="7"/>
      <c r="AV132" s="7"/>
      <c r="AW132" s="7"/>
      <c r="AX132" s="7"/>
      <c r="AY132" s="7"/>
      <c r="AZ132" s="7"/>
      <c r="BA132" s="7"/>
      <c r="BB132" s="7"/>
      <c r="BC132" s="7"/>
      <c r="BD132" s="7"/>
      <c r="BE132" s="7"/>
      <c r="BF132" s="7"/>
      <c r="BG132" s="7"/>
      <c r="BH132" s="7"/>
    </row>
    <row r="133" spans="1:60" x14ac:dyDescent="0.25">
      <c r="A133" s="23"/>
      <c r="B133" s="81" t="s">
        <v>365</v>
      </c>
      <c r="C133" s="53" t="s">
        <v>4327</v>
      </c>
      <c r="D133" s="53" t="s">
        <v>3655</v>
      </c>
      <c r="E133" s="49">
        <v>21.729042439232693</v>
      </c>
      <c r="F133" s="49">
        <v>26.151459144997926</v>
      </c>
      <c r="G133" s="49">
        <v>32.187932617980778</v>
      </c>
      <c r="H133" s="49">
        <v>48.791264040897246</v>
      </c>
      <c r="I133" s="49">
        <v>61.18709403105138</v>
      </c>
      <c r="J133" s="49">
        <v>78.013794352090301</v>
      </c>
      <c r="K133" s="49">
        <v>90.942089564190695</v>
      </c>
      <c r="L133" s="49">
        <v>105.37852980624774</v>
      </c>
      <c r="M133" s="49">
        <v>118.97125726600738</v>
      </c>
      <c r="N133" s="49">
        <v>139.4670555402358</v>
      </c>
      <c r="O133" s="49">
        <v>21.729042439232693</v>
      </c>
      <c r="P133" s="49">
        <v>26.151459144997926</v>
      </c>
      <c r="Q133" s="49">
        <v>32.187932617980778</v>
      </c>
      <c r="R133" s="49">
        <v>48.791264040897246</v>
      </c>
      <c r="S133" s="49">
        <v>61.18709403105138</v>
      </c>
      <c r="T133" s="49">
        <v>78.013794352090301</v>
      </c>
      <c r="U133" s="49">
        <v>90.942089564190695</v>
      </c>
      <c r="V133" s="49">
        <v>105.37852980624774</v>
      </c>
      <c r="W133" s="49">
        <v>118.97125726600738</v>
      </c>
      <c r="X133" s="49">
        <v>139.4670555402358</v>
      </c>
      <c r="Y133" s="49">
        <v>21.729042439232693</v>
      </c>
      <c r="Z133" s="49">
        <v>26.151459144997926</v>
      </c>
      <c r="AA133" s="49">
        <v>32.187932617980778</v>
      </c>
      <c r="AB133" s="49">
        <v>48.791264040897246</v>
      </c>
      <c r="AC133" s="49">
        <v>61.18709403105138</v>
      </c>
      <c r="AD133" s="49">
        <v>78.013794352090301</v>
      </c>
      <c r="AE133" s="49">
        <v>90.942089564190695</v>
      </c>
      <c r="AF133" s="49">
        <v>105.37852980624774</v>
      </c>
      <c r="AG133" s="49">
        <v>118.97125726600738</v>
      </c>
      <c r="AH133" s="49">
        <v>139.4670555402358</v>
      </c>
      <c r="AJ133" s="33" t="str">
        <f t="shared" si="4"/>
        <v/>
      </c>
      <c r="AK133" s="33" t="str">
        <f t="shared" si="5"/>
        <v/>
      </c>
      <c r="AO133" s="55" t="s">
        <v>13</v>
      </c>
      <c r="AR133" s="7"/>
      <c r="AS133" s="7"/>
      <c r="AT133" s="7"/>
      <c r="AU133" s="7"/>
      <c r="AV133" s="7"/>
      <c r="AW133" s="7"/>
      <c r="AX133" s="7"/>
      <c r="AY133" s="7"/>
      <c r="AZ133" s="7"/>
      <c r="BA133" s="7"/>
      <c r="BB133" s="7"/>
      <c r="BC133" s="7"/>
      <c r="BD133" s="7"/>
      <c r="BE133" s="7"/>
      <c r="BF133" s="7"/>
      <c r="BG133" s="7"/>
      <c r="BH133" s="7"/>
    </row>
    <row r="134" spans="1:60" x14ac:dyDescent="0.25">
      <c r="A134" s="23"/>
      <c r="B134" s="81" t="s">
        <v>367</v>
      </c>
      <c r="C134" s="53" t="s">
        <v>4327</v>
      </c>
      <c r="D134" s="53" t="s">
        <v>3656</v>
      </c>
      <c r="E134" s="49">
        <v>732.08602744751101</v>
      </c>
      <c r="F134" s="49">
        <v>879.48278361308826</v>
      </c>
      <c r="G134" s="49">
        <v>1071.1255490567933</v>
      </c>
      <c r="H134" s="49">
        <v>1596.2966344089041</v>
      </c>
      <c r="I134" s="49">
        <v>1981.3722880965538</v>
      </c>
      <c r="J134" s="49">
        <v>2495.605067646211</v>
      </c>
      <c r="K134" s="49">
        <v>2889.9558744245273</v>
      </c>
      <c r="L134" s="49">
        <v>3338.9627132472633</v>
      </c>
      <c r="M134" s="49">
        <v>3749.4803220046629</v>
      </c>
      <c r="N134" s="49">
        <v>4392.4849614669947</v>
      </c>
      <c r="O134" s="49">
        <v>732.08602744751101</v>
      </c>
      <c r="P134" s="49">
        <v>879.48278361308826</v>
      </c>
      <c r="Q134" s="49">
        <v>1071.1255490567933</v>
      </c>
      <c r="R134" s="49">
        <v>1596.2966344089041</v>
      </c>
      <c r="S134" s="49">
        <v>1981.3722880965538</v>
      </c>
      <c r="T134" s="49">
        <v>2495.605067646211</v>
      </c>
      <c r="U134" s="49">
        <v>2889.9558744245273</v>
      </c>
      <c r="V134" s="49">
        <v>3338.9627132472633</v>
      </c>
      <c r="W134" s="49">
        <v>3749.4803220046629</v>
      </c>
      <c r="X134" s="49">
        <v>4392.4849614669947</v>
      </c>
      <c r="Y134" s="49">
        <v>732.08602744751101</v>
      </c>
      <c r="Z134" s="49">
        <v>879.48278361308826</v>
      </c>
      <c r="AA134" s="49">
        <v>1071.1255490567933</v>
      </c>
      <c r="AB134" s="49">
        <v>1596.2966344089041</v>
      </c>
      <c r="AC134" s="49">
        <v>1981.3722880965538</v>
      </c>
      <c r="AD134" s="49">
        <v>2495.605067646211</v>
      </c>
      <c r="AE134" s="49">
        <v>2889.9558744245273</v>
      </c>
      <c r="AF134" s="49">
        <v>3338.9627132472633</v>
      </c>
      <c r="AG134" s="49">
        <v>3749.4803220046629</v>
      </c>
      <c r="AH134" s="49">
        <v>4392.4849614669947</v>
      </c>
      <c r="AJ134" s="33" t="str">
        <f t="shared" si="4"/>
        <v/>
      </c>
      <c r="AK134" s="33" t="str">
        <f t="shared" si="5"/>
        <v/>
      </c>
      <c r="AO134" s="11" t="s">
        <v>13</v>
      </c>
      <c r="AR134" s="7"/>
      <c r="AS134" s="7"/>
      <c r="AT134" s="7"/>
      <c r="AU134" s="7"/>
      <c r="AV134" s="7"/>
      <c r="AW134" s="7"/>
      <c r="AX134" s="7"/>
      <c r="AY134" s="7"/>
      <c r="AZ134" s="7"/>
      <c r="BA134" s="7"/>
      <c r="BB134" s="7"/>
      <c r="BC134" s="7"/>
      <c r="BD134" s="7"/>
      <c r="BE134" s="7"/>
      <c r="BF134" s="7"/>
      <c r="BG134" s="7"/>
      <c r="BH134" s="7"/>
    </row>
    <row r="135" spans="1:60" s="33" customFormat="1" x14ac:dyDescent="0.25">
      <c r="A135" s="23"/>
      <c r="B135" s="48" t="s">
        <v>369</v>
      </c>
      <c r="C135" s="53" t="s">
        <v>4327</v>
      </c>
      <c r="D135" s="53" t="s">
        <v>4378</v>
      </c>
      <c r="E135" s="49">
        <v>877</v>
      </c>
      <c r="F135" s="49">
        <v>1050</v>
      </c>
      <c r="G135" s="49">
        <v>1280</v>
      </c>
      <c r="H135" s="49">
        <v>1910</v>
      </c>
      <c r="I135" s="49">
        <v>2370</v>
      </c>
      <c r="J135" s="49">
        <v>2980</v>
      </c>
      <c r="K135" s="49">
        <v>3450</v>
      </c>
      <c r="L135" s="49">
        <v>3990</v>
      </c>
      <c r="M135" s="49">
        <v>4480</v>
      </c>
      <c r="N135" s="49">
        <v>5250</v>
      </c>
      <c r="O135" s="49">
        <v>877</v>
      </c>
      <c r="P135" s="49">
        <v>1050</v>
      </c>
      <c r="Q135" s="49">
        <v>1280</v>
      </c>
      <c r="R135" s="49">
        <v>1910</v>
      </c>
      <c r="S135" s="49">
        <v>2370</v>
      </c>
      <c r="T135" s="49">
        <v>2980</v>
      </c>
      <c r="U135" s="49">
        <v>3450</v>
      </c>
      <c r="V135" s="49">
        <v>3990</v>
      </c>
      <c r="W135" s="49">
        <v>4480</v>
      </c>
      <c r="X135" s="49">
        <v>5250</v>
      </c>
      <c r="Y135" s="49">
        <v>877</v>
      </c>
      <c r="Z135" s="49">
        <v>1050</v>
      </c>
      <c r="AA135" s="49">
        <v>1280</v>
      </c>
      <c r="AB135" s="49">
        <v>1910</v>
      </c>
      <c r="AC135" s="49">
        <v>2370</v>
      </c>
      <c r="AD135" s="49">
        <v>2980</v>
      </c>
      <c r="AE135" s="49">
        <v>3450</v>
      </c>
      <c r="AF135" s="49">
        <v>3990</v>
      </c>
      <c r="AG135" s="49">
        <v>4480</v>
      </c>
      <c r="AH135" s="49">
        <v>5250</v>
      </c>
      <c r="AJ135" s="33" t="str">
        <f t="shared" si="4"/>
        <v/>
      </c>
      <c r="AK135" s="33" t="str">
        <f t="shared" si="5"/>
        <v/>
      </c>
      <c r="AO135" s="11" t="s">
        <v>13</v>
      </c>
      <c r="AR135" s="7"/>
      <c r="AS135" s="7"/>
      <c r="AT135" s="7"/>
      <c r="AU135" s="7"/>
      <c r="AV135" s="7"/>
      <c r="AW135" s="7"/>
      <c r="AX135" s="7"/>
      <c r="AY135" s="7"/>
      <c r="AZ135" s="7"/>
      <c r="BA135" s="7"/>
      <c r="BB135" s="7"/>
      <c r="BC135" s="7"/>
      <c r="BD135" s="7"/>
      <c r="BE135" s="7"/>
      <c r="BF135" s="7"/>
      <c r="BG135" s="7"/>
      <c r="BH135" s="7"/>
    </row>
    <row r="136" spans="1:60" x14ac:dyDescent="0.25">
      <c r="A136" s="23"/>
      <c r="B136" s="79" t="s">
        <v>371</v>
      </c>
      <c r="C136" s="80" t="s">
        <v>4333</v>
      </c>
      <c r="D136" s="82" t="s">
        <v>3119</v>
      </c>
      <c r="E136" s="50">
        <v>109.5</v>
      </c>
      <c r="F136" s="50">
        <v>133.4</v>
      </c>
      <c r="G136" s="50">
        <v>164.6</v>
      </c>
      <c r="H136" s="50">
        <v>251.7</v>
      </c>
      <c r="I136" s="50">
        <v>316.2</v>
      </c>
      <c r="J136" s="50">
        <v>405.5</v>
      </c>
      <c r="K136" s="50">
        <v>477.5</v>
      </c>
      <c r="L136" s="50">
        <v>554.1</v>
      </c>
      <c r="M136" s="50">
        <v>636</v>
      </c>
      <c r="N136" s="50">
        <v>753.1</v>
      </c>
      <c r="O136" s="49">
        <v>88.640213547847338</v>
      </c>
      <c r="P136" s="49">
        <v>102.38590783025917</v>
      </c>
      <c r="Q136" s="49">
        <v>120.18152229968814</v>
      </c>
      <c r="R136" s="49">
        <v>167.73286773456186</v>
      </c>
      <c r="S136" s="49">
        <v>201.75041531681956</v>
      </c>
      <c r="T136" s="49">
        <v>245.96797244491549</v>
      </c>
      <c r="U136" s="49">
        <v>279.34619180416581</v>
      </c>
      <c r="V136" s="49">
        <v>316.61061356388547</v>
      </c>
      <c r="W136" s="49">
        <v>350.4975533318875</v>
      </c>
      <c r="X136" s="49">
        <v>403.49959322199931</v>
      </c>
      <c r="Y136" s="49">
        <v>107.3353051794936</v>
      </c>
      <c r="Z136" s="49">
        <v>130.44627693621516</v>
      </c>
      <c r="AA136" s="49">
        <v>160.17920364120118</v>
      </c>
      <c r="AB136" s="49">
        <v>238.32470459488596</v>
      </c>
      <c r="AC136" s="49">
        <v>291.98037834505305</v>
      </c>
      <c r="AD136" s="49">
        <v>362.99918957026705</v>
      </c>
      <c r="AE136" s="49">
        <v>418.78776053456761</v>
      </c>
      <c r="AF136" s="49">
        <v>478.92350357417956</v>
      </c>
      <c r="AG136" s="49">
        <v>541.50271131407544</v>
      </c>
      <c r="AH136" s="49">
        <v>634.13875047137481</v>
      </c>
      <c r="AJ136" s="33" t="str">
        <f t="shared" si="4"/>
        <v/>
      </c>
      <c r="AK136" s="33" t="str">
        <f t="shared" si="5"/>
        <v/>
      </c>
      <c r="AO136" s="55" t="s">
        <v>13</v>
      </c>
      <c r="AR136" s="7"/>
      <c r="AS136" s="7"/>
      <c r="AT136" s="7"/>
      <c r="AU136" s="7"/>
      <c r="AV136" s="7"/>
      <c r="AW136" s="7"/>
      <c r="AX136" s="7"/>
      <c r="AY136" s="7"/>
      <c r="AZ136" s="7"/>
      <c r="BA136" s="7"/>
      <c r="BB136" s="7"/>
      <c r="BC136" s="7"/>
      <c r="BD136" s="7"/>
      <c r="BE136" s="7"/>
      <c r="BF136" s="7"/>
      <c r="BG136" s="7"/>
      <c r="BH136" s="7"/>
    </row>
    <row r="137" spans="1:60" x14ac:dyDescent="0.25">
      <c r="A137" s="23"/>
      <c r="B137" s="79" t="s">
        <v>373</v>
      </c>
      <c r="C137" s="80" t="s">
        <v>4333</v>
      </c>
      <c r="D137" s="82" t="s">
        <v>3120</v>
      </c>
      <c r="E137" s="50">
        <v>6611</v>
      </c>
      <c r="F137" s="50">
        <v>7437.4</v>
      </c>
      <c r="G137" s="50">
        <v>8492</v>
      </c>
      <c r="H137" s="50">
        <v>11370</v>
      </c>
      <c r="I137" s="50">
        <v>13480</v>
      </c>
      <c r="J137" s="50">
        <v>16380</v>
      </c>
      <c r="K137" s="50">
        <v>18720</v>
      </c>
      <c r="L137" s="50">
        <v>21220</v>
      </c>
      <c r="M137" s="50">
        <v>23900</v>
      </c>
      <c r="N137" s="50">
        <v>27760</v>
      </c>
      <c r="O137" s="49">
        <v>4270.5151600944873</v>
      </c>
      <c r="P137" s="49">
        <v>4867.2507719281966</v>
      </c>
      <c r="Q137" s="49">
        <v>5597.8013034236301</v>
      </c>
      <c r="R137" s="49">
        <v>7526.5624349095178</v>
      </c>
      <c r="S137" s="49">
        <v>8871.080456444537</v>
      </c>
      <c r="T137" s="49">
        <v>10588.558738645295</v>
      </c>
      <c r="U137" s="49">
        <v>11861.009037734928</v>
      </c>
      <c r="V137" s="49">
        <v>13333.281871966952</v>
      </c>
      <c r="W137" s="49">
        <v>14578.612573111603</v>
      </c>
      <c r="X137" s="49">
        <v>16609.995962438647</v>
      </c>
      <c r="Y137" s="49">
        <v>6499.5483409568806</v>
      </c>
      <c r="Z137" s="49">
        <v>7325.6543813881817</v>
      </c>
      <c r="AA137" s="49">
        <v>8360.1601461429418</v>
      </c>
      <c r="AB137" s="49">
        <v>11079.319848018366</v>
      </c>
      <c r="AC137" s="49">
        <v>13001.27312276715</v>
      </c>
      <c r="AD137" s="49">
        <v>15594.912677733841</v>
      </c>
      <c r="AE137" s="49">
        <v>17664.770621189989</v>
      </c>
      <c r="AF137" s="49">
        <v>19905.546978661161</v>
      </c>
      <c r="AG137" s="49">
        <v>22259.15652036047</v>
      </c>
      <c r="AH137" s="49">
        <v>25728.958372340127</v>
      </c>
      <c r="AJ137" s="33" t="str">
        <f t="shared" si="4"/>
        <v/>
      </c>
      <c r="AK137" s="33" t="str">
        <f t="shared" si="5"/>
        <v/>
      </c>
      <c r="AO137" s="55" t="s">
        <v>13</v>
      </c>
      <c r="AR137" s="7"/>
      <c r="AS137" s="7"/>
      <c r="AT137" s="7"/>
      <c r="AU137" s="7"/>
      <c r="AV137" s="7"/>
      <c r="AW137" s="7"/>
      <c r="AX137" s="7"/>
      <c r="AY137" s="7"/>
      <c r="AZ137" s="7"/>
      <c r="BA137" s="7"/>
      <c r="BB137" s="7"/>
      <c r="BC137" s="7"/>
      <c r="BD137" s="7"/>
      <c r="BE137" s="7"/>
      <c r="BF137" s="7"/>
      <c r="BG137" s="7"/>
      <c r="BH137" s="7"/>
    </row>
    <row r="138" spans="1:60" x14ac:dyDescent="0.25">
      <c r="A138" s="23"/>
      <c r="B138" s="79" t="s">
        <v>375</v>
      </c>
      <c r="C138" s="80" t="s">
        <v>4333</v>
      </c>
      <c r="D138" s="82" t="s">
        <v>3121</v>
      </c>
      <c r="E138" s="50">
        <v>8437</v>
      </c>
      <c r="F138" s="50">
        <v>9490.7999999999993</v>
      </c>
      <c r="G138" s="50">
        <v>10840</v>
      </c>
      <c r="H138" s="50">
        <v>14500</v>
      </c>
      <c r="I138" s="50">
        <v>17190</v>
      </c>
      <c r="J138" s="50">
        <v>20880</v>
      </c>
      <c r="K138" s="50">
        <v>23850</v>
      </c>
      <c r="L138" s="50">
        <v>27030</v>
      </c>
      <c r="M138" s="50">
        <v>30430</v>
      </c>
      <c r="N138" s="50">
        <v>35340</v>
      </c>
      <c r="O138" s="49">
        <v>4606.878440740903</v>
      </c>
      <c r="P138" s="49">
        <v>5212.3103672647221</v>
      </c>
      <c r="Q138" s="49">
        <v>5948.4223818410919</v>
      </c>
      <c r="R138" s="49">
        <v>7889.7050364303113</v>
      </c>
      <c r="S138" s="49">
        <v>9239.3511663690479</v>
      </c>
      <c r="T138" s="49">
        <v>10966.867565364319</v>
      </c>
      <c r="U138" s="49">
        <v>12241.935172425614</v>
      </c>
      <c r="V138" s="49">
        <v>13723.524249143429</v>
      </c>
      <c r="W138" s="49">
        <v>14965.06208513731</v>
      </c>
      <c r="X138" s="49">
        <v>16992.560769022337</v>
      </c>
      <c r="Y138" s="49">
        <v>8254.6132590829002</v>
      </c>
      <c r="Z138" s="49">
        <v>9304.7787116202053</v>
      </c>
      <c r="AA138" s="49">
        <v>10617.173253836578</v>
      </c>
      <c r="AB138" s="49">
        <v>14000.06172544431</v>
      </c>
      <c r="AC138" s="49">
        <v>16364.168858421224</v>
      </c>
      <c r="AD138" s="49">
        <v>19536.176546188875</v>
      </c>
      <c r="AE138" s="49">
        <v>22064.143872680863</v>
      </c>
      <c r="AF138" s="49">
        <v>24812.254041523905</v>
      </c>
      <c r="AG138" s="49">
        <v>27707.707558057878</v>
      </c>
      <c r="AH138" s="49">
        <v>31997.901404022658</v>
      </c>
      <c r="AJ138" s="33" t="str">
        <f t="shared" si="4"/>
        <v/>
      </c>
      <c r="AK138" s="33" t="str">
        <f t="shared" si="5"/>
        <v/>
      </c>
      <c r="AO138" s="11" t="s">
        <v>13</v>
      </c>
      <c r="AR138" s="7"/>
      <c r="AS138" s="7"/>
      <c r="AT138" s="7"/>
      <c r="AU138" s="7"/>
      <c r="AV138" s="7"/>
      <c r="AW138" s="7"/>
      <c r="AX138" s="7"/>
      <c r="AY138" s="7"/>
      <c r="AZ138" s="7"/>
      <c r="BA138" s="7"/>
      <c r="BB138" s="7"/>
      <c r="BC138" s="7"/>
      <c r="BD138" s="7"/>
      <c r="BE138" s="7"/>
      <c r="BF138" s="7"/>
      <c r="BG138" s="7"/>
      <c r="BH138" s="7"/>
    </row>
    <row r="139" spans="1:60" x14ac:dyDescent="0.25">
      <c r="A139" s="23"/>
      <c r="B139" s="81" t="s">
        <v>377</v>
      </c>
      <c r="C139" s="53" t="s">
        <v>4327</v>
      </c>
      <c r="D139" s="53" t="s">
        <v>3657</v>
      </c>
      <c r="E139" s="49">
        <v>6465.3808405696336</v>
      </c>
      <c r="F139" s="49">
        <v>7299.5240244780289</v>
      </c>
      <c r="G139" s="49">
        <v>8304.2116686512491</v>
      </c>
      <c r="H139" s="49">
        <v>10953.337022089827</v>
      </c>
      <c r="I139" s="49">
        <v>12786.502663583151</v>
      </c>
      <c r="J139" s="49">
        <v>15127.403259407054</v>
      </c>
      <c r="K139" s="49">
        <v>16850.655941744852</v>
      </c>
      <c r="L139" s="49">
        <v>18860.967689154437</v>
      </c>
      <c r="M139" s="49">
        <v>20531.031633065206</v>
      </c>
      <c r="N139" s="49">
        <v>23273.463906000427</v>
      </c>
      <c r="O139" s="49">
        <v>6465.3808405696336</v>
      </c>
      <c r="P139" s="49">
        <v>7299.5240244780289</v>
      </c>
      <c r="Q139" s="49">
        <v>8304.2116686512491</v>
      </c>
      <c r="R139" s="49">
        <v>10953.337022089827</v>
      </c>
      <c r="S139" s="49">
        <v>12786.502663583151</v>
      </c>
      <c r="T139" s="49">
        <v>15127.403259407054</v>
      </c>
      <c r="U139" s="49">
        <v>16850.655941744852</v>
      </c>
      <c r="V139" s="49">
        <v>18860.967689154437</v>
      </c>
      <c r="W139" s="49">
        <v>20531.031633065206</v>
      </c>
      <c r="X139" s="49">
        <v>23273.463906000427</v>
      </c>
      <c r="Y139" s="49">
        <v>6465.3808405696336</v>
      </c>
      <c r="Z139" s="49">
        <v>7299.5240244780289</v>
      </c>
      <c r="AA139" s="49">
        <v>8304.2116686512491</v>
      </c>
      <c r="AB139" s="49">
        <v>10953.337022089827</v>
      </c>
      <c r="AC139" s="49">
        <v>12786.502663583151</v>
      </c>
      <c r="AD139" s="49">
        <v>15127.403259407054</v>
      </c>
      <c r="AE139" s="49">
        <v>16850.655941744852</v>
      </c>
      <c r="AF139" s="49">
        <v>18860.967689154437</v>
      </c>
      <c r="AG139" s="49">
        <v>20531.031633065206</v>
      </c>
      <c r="AH139" s="49">
        <v>23273.463906000427</v>
      </c>
      <c r="AJ139" s="33" t="str">
        <f t="shared" si="4"/>
        <v/>
      </c>
      <c r="AK139" s="33" t="str">
        <f t="shared" si="5"/>
        <v/>
      </c>
      <c r="AO139" s="11" t="s">
        <v>13</v>
      </c>
      <c r="AR139" s="7"/>
      <c r="AS139" s="7"/>
      <c r="AT139" s="7"/>
      <c r="AU139" s="7"/>
      <c r="AV139" s="7"/>
      <c r="AW139" s="7"/>
      <c r="AX139" s="7"/>
      <c r="AY139" s="7"/>
      <c r="AZ139" s="7"/>
      <c r="BA139" s="7"/>
      <c r="BB139" s="7"/>
      <c r="BC139" s="7"/>
      <c r="BD139" s="7"/>
      <c r="BE139" s="7"/>
      <c r="BF139" s="7"/>
      <c r="BG139" s="7"/>
      <c r="BH139" s="7"/>
    </row>
    <row r="140" spans="1:60" x14ac:dyDescent="0.25">
      <c r="A140" s="23"/>
      <c r="B140" s="79" t="s">
        <v>379</v>
      </c>
      <c r="C140" s="80" t="s">
        <v>3585</v>
      </c>
      <c r="D140" s="50" t="s">
        <v>3122</v>
      </c>
      <c r="E140" s="50">
        <v>4917</v>
      </c>
      <c r="F140" s="50">
        <v>5726</v>
      </c>
      <c r="G140" s="50">
        <v>6719</v>
      </c>
      <c r="H140" s="50">
        <v>9205</v>
      </c>
      <c r="I140" s="50">
        <v>10860</v>
      </c>
      <c r="J140" s="50">
        <v>12970</v>
      </c>
      <c r="K140" s="50">
        <v>14550</v>
      </c>
      <c r="L140" s="50">
        <v>16140</v>
      </c>
      <c r="M140" s="50">
        <v>17760</v>
      </c>
      <c r="N140" s="50">
        <v>19930</v>
      </c>
      <c r="O140" s="50">
        <v>4917</v>
      </c>
      <c r="P140" s="50">
        <v>5726</v>
      </c>
      <c r="Q140" s="50">
        <v>6719</v>
      </c>
      <c r="R140" s="50">
        <v>9205</v>
      </c>
      <c r="S140" s="50">
        <v>10860</v>
      </c>
      <c r="T140" s="50">
        <v>12970</v>
      </c>
      <c r="U140" s="50">
        <v>14550</v>
      </c>
      <c r="V140" s="50">
        <v>16140</v>
      </c>
      <c r="W140" s="50">
        <v>17760</v>
      </c>
      <c r="X140" s="50">
        <v>19930</v>
      </c>
      <c r="Y140" s="50">
        <v>4917</v>
      </c>
      <c r="Z140" s="50">
        <v>5726</v>
      </c>
      <c r="AA140" s="50">
        <v>6719</v>
      </c>
      <c r="AB140" s="50">
        <v>9205</v>
      </c>
      <c r="AC140" s="50">
        <v>10860</v>
      </c>
      <c r="AD140" s="50">
        <v>12970</v>
      </c>
      <c r="AE140" s="50">
        <v>14550</v>
      </c>
      <c r="AF140" s="50">
        <v>16140</v>
      </c>
      <c r="AG140" s="50">
        <v>17760</v>
      </c>
      <c r="AH140" s="50">
        <v>19930</v>
      </c>
      <c r="AJ140" s="33" t="str">
        <f t="shared" si="4"/>
        <v/>
      </c>
      <c r="AK140" s="33" t="str">
        <f t="shared" si="5"/>
        <v/>
      </c>
      <c r="AO140" s="55" t="s">
        <v>13</v>
      </c>
      <c r="AR140" s="7"/>
      <c r="AS140" s="7"/>
      <c r="AT140" s="7"/>
      <c r="AU140" s="7"/>
      <c r="AV140" s="7"/>
      <c r="AW140" s="7"/>
      <c r="AX140" s="7"/>
      <c r="AY140" s="7"/>
      <c r="AZ140" s="7"/>
      <c r="BA140" s="7"/>
      <c r="BB140" s="7"/>
      <c r="BC140" s="7"/>
      <c r="BD140" s="7"/>
      <c r="BE140" s="7"/>
      <c r="BF140" s="7"/>
      <c r="BG140" s="7"/>
      <c r="BH140" s="7"/>
    </row>
    <row r="141" spans="1:60" x14ac:dyDescent="0.25">
      <c r="A141" s="23"/>
      <c r="B141" s="81" t="s">
        <v>381</v>
      </c>
      <c r="C141" s="53" t="s">
        <v>4327</v>
      </c>
      <c r="D141" s="53" t="s">
        <v>3658</v>
      </c>
      <c r="E141" s="49">
        <v>6470.5517221992195</v>
      </c>
      <c r="F141" s="49">
        <v>7288.858937620219</v>
      </c>
      <c r="G141" s="49">
        <v>8272.2812256918478</v>
      </c>
      <c r="H141" s="49">
        <v>10865.927194282671</v>
      </c>
      <c r="I141" s="49">
        <v>12659.754846430771</v>
      </c>
      <c r="J141" s="49">
        <v>14951.882775715725</v>
      </c>
      <c r="K141" s="49">
        <v>16637.912507416222</v>
      </c>
      <c r="L141" s="49">
        <v>18607.043539437727</v>
      </c>
      <c r="M141" s="49">
        <v>20239.217750401815</v>
      </c>
      <c r="N141" s="49">
        <v>22921.022057958147</v>
      </c>
      <c r="O141" s="49">
        <v>6470.5517221992195</v>
      </c>
      <c r="P141" s="49">
        <v>7288.858937620219</v>
      </c>
      <c r="Q141" s="49">
        <v>8272.2812256918478</v>
      </c>
      <c r="R141" s="49">
        <v>10865.927194282671</v>
      </c>
      <c r="S141" s="49">
        <v>12659.754846430771</v>
      </c>
      <c r="T141" s="49">
        <v>14951.882775715725</v>
      </c>
      <c r="U141" s="49">
        <v>16637.912507416222</v>
      </c>
      <c r="V141" s="49">
        <v>18607.043539437727</v>
      </c>
      <c r="W141" s="49">
        <v>20239.217750401815</v>
      </c>
      <c r="X141" s="49">
        <v>22921.022057958147</v>
      </c>
      <c r="Y141" s="49">
        <v>6470.5517221992195</v>
      </c>
      <c r="Z141" s="49">
        <v>7288.858937620219</v>
      </c>
      <c r="AA141" s="49">
        <v>8272.2812256918478</v>
      </c>
      <c r="AB141" s="49">
        <v>10865.927194282671</v>
      </c>
      <c r="AC141" s="49">
        <v>12659.754846430771</v>
      </c>
      <c r="AD141" s="49">
        <v>14951.882775715725</v>
      </c>
      <c r="AE141" s="49">
        <v>16637.912507416222</v>
      </c>
      <c r="AF141" s="49">
        <v>18607.043539437727</v>
      </c>
      <c r="AG141" s="49">
        <v>20239.217750401815</v>
      </c>
      <c r="AH141" s="49">
        <v>22921.022057958147</v>
      </c>
      <c r="AJ141" s="33" t="str">
        <f t="shared" si="4"/>
        <v/>
      </c>
      <c r="AK141" s="33" t="str">
        <f t="shared" si="5"/>
        <v/>
      </c>
      <c r="AO141" s="55" t="s">
        <v>13</v>
      </c>
      <c r="AR141" s="7"/>
      <c r="AS141" s="7"/>
      <c r="AT141" s="7"/>
      <c r="AU141" s="7"/>
      <c r="AV141" s="7"/>
      <c r="AW141" s="7"/>
      <c r="AX141" s="7"/>
      <c r="AY141" s="7"/>
      <c r="AZ141" s="7"/>
      <c r="BA141" s="7"/>
      <c r="BB141" s="7"/>
      <c r="BC141" s="7"/>
      <c r="BD141" s="7"/>
      <c r="BE141" s="7"/>
      <c r="BF141" s="7"/>
      <c r="BG141" s="7"/>
      <c r="BH141" s="7"/>
    </row>
    <row r="142" spans="1:60" x14ac:dyDescent="0.25">
      <c r="A142" s="23"/>
      <c r="B142" s="81" t="s">
        <v>383</v>
      </c>
      <c r="C142" s="53" t="s">
        <v>4327</v>
      </c>
      <c r="D142" s="53" t="s">
        <v>3659</v>
      </c>
      <c r="E142" s="49">
        <v>1585.7931741055252</v>
      </c>
      <c r="F142" s="49">
        <v>1840.6366567433511</v>
      </c>
      <c r="G142" s="49">
        <v>2160.5345180461704</v>
      </c>
      <c r="H142" s="49">
        <v>3019.4711966374834</v>
      </c>
      <c r="I142" s="49">
        <v>3637.9541343149776</v>
      </c>
      <c r="J142" s="49">
        <v>4451.5189480922563</v>
      </c>
      <c r="K142" s="49">
        <v>5070.2003665956854</v>
      </c>
      <c r="L142" s="49">
        <v>5779.6200307243544</v>
      </c>
      <c r="M142" s="49">
        <v>6412.1145604107305</v>
      </c>
      <c r="N142" s="49">
        <v>7421.8099799143993</v>
      </c>
      <c r="O142" s="49">
        <v>1585.7931741055252</v>
      </c>
      <c r="P142" s="49">
        <v>1840.6366567433511</v>
      </c>
      <c r="Q142" s="49">
        <v>2160.5345180461704</v>
      </c>
      <c r="R142" s="49">
        <v>3019.4711966374834</v>
      </c>
      <c r="S142" s="49">
        <v>3637.9541343149776</v>
      </c>
      <c r="T142" s="49">
        <v>4451.5189480922563</v>
      </c>
      <c r="U142" s="49">
        <v>5070.2003665956854</v>
      </c>
      <c r="V142" s="49">
        <v>5779.6200307243544</v>
      </c>
      <c r="W142" s="49">
        <v>6412.1145604107305</v>
      </c>
      <c r="X142" s="49">
        <v>7421.8099799143993</v>
      </c>
      <c r="Y142" s="49">
        <v>1585.7931741055252</v>
      </c>
      <c r="Z142" s="49">
        <v>1840.6366567433511</v>
      </c>
      <c r="AA142" s="49">
        <v>2160.5345180461704</v>
      </c>
      <c r="AB142" s="49">
        <v>3019.4711966374834</v>
      </c>
      <c r="AC142" s="49">
        <v>3637.9541343149776</v>
      </c>
      <c r="AD142" s="49">
        <v>4451.5189480922563</v>
      </c>
      <c r="AE142" s="49">
        <v>5070.2003665956854</v>
      </c>
      <c r="AF142" s="49">
        <v>5779.6200307243544</v>
      </c>
      <c r="AG142" s="49">
        <v>6412.1145604107305</v>
      </c>
      <c r="AH142" s="49">
        <v>7421.8099799143993</v>
      </c>
      <c r="AJ142" s="33" t="str">
        <f t="shared" si="4"/>
        <v/>
      </c>
      <c r="AK142" s="33" t="str">
        <f t="shared" si="5"/>
        <v/>
      </c>
      <c r="AO142" s="11" t="s">
        <v>13</v>
      </c>
      <c r="AR142" s="7"/>
      <c r="AS142" s="7"/>
      <c r="AT142" s="7"/>
      <c r="AU142" s="7"/>
      <c r="AV142" s="7"/>
      <c r="AW142" s="7"/>
      <c r="AX142" s="7"/>
      <c r="AY142" s="7"/>
      <c r="AZ142" s="7"/>
      <c r="BA142" s="7"/>
      <c r="BB142" s="7"/>
      <c r="BC142" s="7"/>
      <c r="BD142" s="7"/>
      <c r="BE142" s="7"/>
      <c r="BF142" s="7"/>
      <c r="BG142" s="7"/>
      <c r="BH142" s="7"/>
    </row>
    <row r="143" spans="1:60" x14ac:dyDescent="0.25">
      <c r="A143" s="23"/>
      <c r="B143" s="81" t="s">
        <v>385</v>
      </c>
      <c r="C143" s="53" t="s">
        <v>4327</v>
      </c>
      <c r="D143" s="53" t="s">
        <v>3660</v>
      </c>
      <c r="E143" s="49">
        <v>8233.8230585268338</v>
      </c>
      <c r="F143" s="49">
        <v>9288.1654027608492</v>
      </c>
      <c r="G143" s="49">
        <v>10551.428408391181</v>
      </c>
      <c r="H143" s="49">
        <v>13887.215957423721</v>
      </c>
      <c r="I143" s="49">
        <v>16198.912047705469</v>
      </c>
      <c r="J143" s="49">
        <v>19160.352815618426</v>
      </c>
      <c r="K143" s="49">
        <v>21343.401751805864</v>
      </c>
      <c r="L143" s="49">
        <v>23898.148844477273</v>
      </c>
      <c r="M143" s="49">
        <v>26017.805935930941</v>
      </c>
      <c r="N143" s="49">
        <v>29503.51645210385</v>
      </c>
      <c r="O143" s="49">
        <v>8233.8230585268338</v>
      </c>
      <c r="P143" s="49">
        <v>9288.1654027608492</v>
      </c>
      <c r="Q143" s="49">
        <v>10551.428408391181</v>
      </c>
      <c r="R143" s="49">
        <v>13887.215957423721</v>
      </c>
      <c r="S143" s="49">
        <v>16198.912047705469</v>
      </c>
      <c r="T143" s="49">
        <v>19160.352815618426</v>
      </c>
      <c r="U143" s="49">
        <v>21343.401751805864</v>
      </c>
      <c r="V143" s="49">
        <v>23898.148844477273</v>
      </c>
      <c r="W143" s="49">
        <v>26017.805935930941</v>
      </c>
      <c r="X143" s="49">
        <v>29503.51645210385</v>
      </c>
      <c r="Y143" s="49">
        <v>8233.8230585268338</v>
      </c>
      <c r="Z143" s="49">
        <v>9288.1654027608492</v>
      </c>
      <c r="AA143" s="49">
        <v>10551.428408391181</v>
      </c>
      <c r="AB143" s="49">
        <v>13887.215957423721</v>
      </c>
      <c r="AC143" s="49">
        <v>16198.912047705469</v>
      </c>
      <c r="AD143" s="49">
        <v>19160.352815618426</v>
      </c>
      <c r="AE143" s="49">
        <v>21343.401751805864</v>
      </c>
      <c r="AF143" s="49">
        <v>23898.148844477273</v>
      </c>
      <c r="AG143" s="49">
        <v>26017.805935930941</v>
      </c>
      <c r="AH143" s="49">
        <v>29503.51645210385</v>
      </c>
      <c r="AJ143" s="33" t="str">
        <f t="shared" si="4"/>
        <v/>
      </c>
      <c r="AK143" s="33" t="str">
        <f t="shared" si="5"/>
        <v/>
      </c>
      <c r="AO143" s="11" t="s">
        <v>13</v>
      </c>
      <c r="AR143" s="7"/>
      <c r="AS143" s="7"/>
      <c r="AT143" s="7"/>
      <c r="AU143" s="7"/>
      <c r="AV143" s="7"/>
      <c r="AW143" s="7"/>
      <c r="AX143" s="7"/>
      <c r="AY143" s="7"/>
      <c r="AZ143" s="7"/>
      <c r="BA143" s="7"/>
      <c r="BB143" s="7"/>
      <c r="BC143" s="7"/>
      <c r="BD143" s="7"/>
      <c r="BE143" s="7"/>
      <c r="BF143" s="7"/>
      <c r="BG143" s="7"/>
      <c r="BH143" s="7"/>
    </row>
    <row r="144" spans="1:60" x14ac:dyDescent="0.25">
      <c r="A144" s="23"/>
      <c r="B144" s="81" t="s">
        <v>388</v>
      </c>
      <c r="C144" s="53" t="s">
        <v>4327</v>
      </c>
      <c r="D144" s="53" t="s">
        <v>3661</v>
      </c>
      <c r="E144" s="49">
        <v>8313.353027301182</v>
      </c>
      <c r="F144" s="49">
        <v>9366.5024846616416</v>
      </c>
      <c r="G144" s="49">
        <v>10626.966783827531</v>
      </c>
      <c r="H144" s="49">
        <v>13956.306705102437</v>
      </c>
      <c r="I144" s="49">
        <v>16264.357167326983</v>
      </c>
      <c r="J144" s="49">
        <v>19224.777008052424</v>
      </c>
      <c r="K144" s="49">
        <v>21406.702023703467</v>
      </c>
      <c r="L144" s="49">
        <v>23962.34139022501</v>
      </c>
      <c r="M144" s="49">
        <v>26080.712042343243</v>
      </c>
      <c r="N144" s="49">
        <v>29563.752584163645</v>
      </c>
      <c r="O144" s="49">
        <v>8313.353027301182</v>
      </c>
      <c r="P144" s="49">
        <v>9366.5024846616416</v>
      </c>
      <c r="Q144" s="49">
        <v>10626.966783827531</v>
      </c>
      <c r="R144" s="49">
        <v>13956.306705102437</v>
      </c>
      <c r="S144" s="49">
        <v>16264.357167326983</v>
      </c>
      <c r="T144" s="49">
        <v>19224.777008052424</v>
      </c>
      <c r="U144" s="49">
        <v>21406.702023703467</v>
      </c>
      <c r="V144" s="49">
        <v>23962.34139022501</v>
      </c>
      <c r="W144" s="49">
        <v>26080.712042343243</v>
      </c>
      <c r="X144" s="49">
        <v>29563.752584163645</v>
      </c>
      <c r="Y144" s="49">
        <v>8313.353027301182</v>
      </c>
      <c r="Z144" s="49">
        <v>9366.5024846616416</v>
      </c>
      <c r="AA144" s="49">
        <v>10626.966783827531</v>
      </c>
      <c r="AB144" s="49">
        <v>13956.306705102437</v>
      </c>
      <c r="AC144" s="49">
        <v>16264.357167326983</v>
      </c>
      <c r="AD144" s="49">
        <v>19224.777008052424</v>
      </c>
      <c r="AE144" s="49">
        <v>21406.702023703467</v>
      </c>
      <c r="AF144" s="49">
        <v>23962.34139022501</v>
      </c>
      <c r="AG144" s="49">
        <v>26080.712042343243</v>
      </c>
      <c r="AH144" s="49">
        <v>29563.752584163645</v>
      </c>
      <c r="AJ144" s="33" t="str">
        <f t="shared" si="4"/>
        <v/>
      </c>
      <c r="AK144" s="33" t="str">
        <f t="shared" si="5"/>
        <v/>
      </c>
      <c r="AO144" t="s">
        <v>13</v>
      </c>
      <c r="AR144" s="7"/>
      <c r="AS144" s="7"/>
      <c r="AT144" s="7"/>
      <c r="AU144" s="7"/>
      <c r="AV144" s="7"/>
      <c r="AW144" s="7"/>
      <c r="AX144" s="7"/>
      <c r="AY144" s="7"/>
      <c r="AZ144" s="7"/>
      <c r="BA144" s="7"/>
      <c r="BB144" s="7"/>
      <c r="BC144" s="7"/>
      <c r="BD144" s="7"/>
      <c r="BE144" s="7"/>
      <c r="BF144" s="7"/>
      <c r="BG144" s="7"/>
      <c r="BH144" s="7"/>
    </row>
    <row r="145" spans="1:60" x14ac:dyDescent="0.25">
      <c r="A145" s="23"/>
      <c r="B145" s="81" t="s">
        <v>390</v>
      </c>
      <c r="C145" s="53" t="s">
        <v>4327</v>
      </c>
      <c r="D145" s="53" t="s">
        <v>3662</v>
      </c>
      <c r="E145" s="49">
        <v>9082.8463033418248</v>
      </c>
      <c r="F145" s="49">
        <v>10224.085943989219</v>
      </c>
      <c r="G145" s="49">
        <v>11586.959502742309</v>
      </c>
      <c r="H145" s="49">
        <v>15189.83119015931</v>
      </c>
      <c r="I145" s="49">
        <v>17690.826763227913</v>
      </c>
      <c r="J145" s="49">
        <v>20908.211798436289</v>
      </c>
      <c r="K145" s="49">
        <v>23280.768158346276</v>
      </c>
      <c r="L145" s="49">
        <v>26064.632250455252</v>
      </c>
      <c r="M145" s="49">
        <v>28370.657508889199</v>
      </c>
      <c r="N145" s="49">
        <v>32160.532514973216</v>
      </c>
      <c r="O145" s="49">
        <v>9082.8463033418248</v>
      </c>
      <c r="P145" s="49">
        <v>10224.085943989219</v>
      </c>
      <c r="Q145" s="49">
        <v>11586.959502742309</v>
      </c>
      <c r="R145" s="49">
        <v>15189.83119015931</v>
      </c>
      <c r="S145" s="49">
        <v>17690.826763227913</v>
      </c>
      <c r="T145" s="49">
        <v>20908.211798436289</v>
      </c>
      <c r="U145" s="49">
        <v>23280.768158346276</v>
      </c>
      <c r="V145" s="49">
        <v>26064.632250455252</v>
      </c>
      <c r="W145" s="49">
        <v>28370.657508889199</v>
      </c>
      <c r="X145" s="49">
        <v>32160.532514973216</v>
      </c>
      <c r="Y145" s="49">
        <v>9082.8463033418248</v>
      </c>
      <c r="Z145" s="49">
        <v>10224.085943989219</v>
      </c>
      <c r="AA145" s="49">
        <v>11586.959502742309</v>
      </c>
      <c r="AB145" s="49">
        <v>15189.83119015931</v>
      </c>
      <c r="AC145" s="49">
        <v>17690.826763227913</v>
      </c>
      <c r="AD145" s="49">
        <v>20908.211798436289</v>
      </c>
      <c r="AE145" s="49">
        <v>23280.768158346276</v>
      </c>
      <c r="AF145" s="49">
        <v>26064.632250455252</v>
      </c>
      <c r="AG145" s="49">
        <v>28370.657508889199</v>
      </c>
      <c r="AH145" s="49">
        <v>32160.532514973216</v>
      </c>
      <c r="AJ145" s="33" t="str">
        <f t="shared" si="4"/>
        <v/>
      </c>
      <c r="AK145" s="33" t="str">
        <f t="shared" si="5"/>
        <v/>
      </c>
      <c r="AO145" t="s">
        <v>13</v>
      </c>
      <c r="AR145" s="7"/>
      <c r="AS145" s="7"/>
      <c r="AT145" s="7"/>
      <c r="AU145" s="7"/>
      <c r="AV145" s="7"/>
      <c r="AW145" s="7"/>
      <c r="AX145" s="7"/>
      <c r="AY145" s="7"/>
      <c r="AZ145" s="7"/>
      <c r="BA145" s="7"/>
      <c r="BB145" s="7"/>
      <c r="BC145" s="7"/>
      <c r="BD145" s="7"/>
      <c r="BE145" s="7"/>
      <c r="BF145" s="7"/>
      <c r="BG145" s="7"/>
      <c r="BH145" s="7"/>
    </row>
    <row r="146" spans="1:60" x14ac:dyDescent="0.25">
      <c r="A146" s="23"/>
      <c r="B146" s="79" t="s">
        <v>392</v>
      </c>
      <c r="C146" s="80" t="s">
        <v>3585</v>
      </c>
      <c r="D146" s="50" t="s">
        <v>3123</v>
      </c>
      <c r="E146" s="50">
        <v>7898</v>
      </c>
      <c r="F146" s="50">
        <v>9126.6</v>
      </c>
      <c r="G146" s="50">
        <v>10580</v>
      </c>
      <c r="H146" s="50">
        <v>13950</v>
      </c>
      <c r="I146" s="50">
        <v>16030</v>
      </c>
      <c r="J146" s="50">
        <v>18490</v>
      </c>
      <c r="K146" s="50">
        <v>20240</v>
      </c>
      <c r="L146" s="50">
        <v>21910</v>
      </c>
      <c r="M146" s="50">
        <v>23530</v>
      </c>
      <c r="N146" s="50">
        <v>25610</v>
      </c>
      <c r="O146" s="50">
        <v>7898</v>
      </c>
      <c r="P146" s="50">
        <v>9126.6</v>
      </c>
      <c r="Q146" s="50">
        <v>10580</v>
      </c>
      <c r="R146" s="50">
        <v>13950</v>
      </c>
      <c r="S146" s="50">
        <v>16030</v>
      </c>
      <c r="T146" s="50">
        <v>18490</v>
      </c>
      <c r="U146" s="50">
        <v>20240</v>
      </c>
      <c r="V146" s="50">
        <v>21910</v>
      </c>
      <c r="W146" s="50">
        <v>23530</v>
      </c>
      <c r="X146" s="50">
        <v>25610</v>
      </c>
      <c r="Y146" s="50">
        <v>7898</v>
      </c>
      <c r="Z146" s="50">
        <v>9126.6</v>
      </c>
      <c r="AA146" s="50">
        <v>10580</v>
      </c>
      <c r="AB146" s="50">
        <v>13950</v>
      </c>
      <c r="AC146" s="50">
        <v>16030</v>
      </c>
      <c r="AD146" s="50">
        <v>18490</v>
      </c>
      <c r="AE146" s="50">
        <v>20240</v>
      </c>
      <c r="AF146" s="50">
        <v>21910</v>
      </c>
      <c r="AG146" s="50">
        <v>23530</v>
      </c>
      <c r="AH146" s="50">
        <v>25610</v>
      </c>
      <c r="AJ146" s="33" t="str">
        <f t="shared" si="4"/>
        <v/>
      </c>
      <c r="AK146" s="33" t="str">
        <f t="shared" si="5"/>
        <v/>
      </c>
      <c r="AO146" t="s">
        <v>13</v>
      </c>
      <c r="AR146" s="7"/>
      <c r="AS146" s="7"/>
      <c r="AT146" s="7"/>
      <c r="AU146" s="7"/>
      <c r="AV146" s="7"/>
      <c r="AW146" s="7"/>
      <c r="AX146" s="7"/>
      <c r="AY146" s="7"/>
      <c r="AZ146" s="7"/>
      <c r="BA146" s="7"/>
      <c r="BB146" s="7"/>
      <c r="BC146" s="7"/>
      <c r="BD146" s="7"/>
      <c r="BE146" s="7"/>
      <c r="BF146" s="7"/>
      <c r="BG146" s="7"/>
      <c r="BH146" s="7"/>
    </row>
    <row r="147" spans="1:60" x14ac:dyDescent="0.25">
      <c r="A147" s="23"/>
      <c r="B147" s="81" t="s">
        <v>394</v>
      </c>
      <c r="C147" s="53" t="s">
        <v>4327</v>
      </c>
      <c r="D147" s="53" t="s">
        <v>3663</v>
      </c>
      <c r="E147" s="49">
        <v>16280.085150755705</v>
      </c>
      <c r="F147" s="49">
        <v>18001.536505171822</v>
      </c>
      <c r="G147" s="49">
        <v>20000.988972497187</v>
      </c>
      <c r="H147" s="49">
        <v>25348.785723441859</v>
      </c>
      <c r="I147" s="49">
        <v>29088.250788712539</v>
      </c>
      <c r="J147" s="49">
        <v>34031.99324541157</v>
      </c>
      <c r="K147" s="49">
        <v>37662.413746489474</v>
      </c>
      <c r="L147" s="49">
        <v>42007.665867587457</v>
      </c>
      <c r="M147" s="49">
        <v>45528.851097106439</v>
      </c>
      <c r="N147" s="49">
        <v>51301.978508518085</v>
      </c>
      <c r="O147" s="49">
        <v>16280.085150755705</v>
      </c>
      <c r="P147" s="49">
        <v>18001.536505171822</v>
      </c>
      <c r="Q147" s="49">
        <v>20000.988972497187</v>
      </c>
      <c r="R147" s="49">
        <v>25348.785723441859</v>
      </c>
      <c r="S147" s="49">
        <v>29088.250788712539</v>
      </c>
      <c r="T147" s="49">
        <v>34031.99324541157</v>
      </c>
      <c r="U147" s="49">
        <v>37662.413746489474</v>
      </c>
      <c r="V147" s="49">
        <v>42007.665867587457</v>
      </c>
      <c r="W147" s="49">
        <v>45528.851097106439</v>
      </c>
      <c r="X147" s="49">
        <v>51301.978508518085</v>
      </c>
      <c r="Y147" s="49">
        <v>16280.085150755705</v>
      </c>
      <c r="Z147" s="49">
        <v>18001.536505171822</v>
      </c>
      <c r="AA147" s="49">
        <v>20000.988972497187</v>
      </c>
      <c r="AB147" s="49">
        <v>25348.785723441859</v>
      </c>
      <c r="AC147" s="49">
        <v>29088.250788712539</v>
      </c>
      <c r="AD147" s="49">
        <v>34031.99324541157</v>
      </c>
      <c r="AE147" s="49">
        <v>37662.413746489474</v>
      </c>
      <c r="AF147" s="49">
        <v>42007.665867587457</v>
      </c>
      <c r="AG147" s="49">
        <v>45528.851097106439</v>
      </c>
      <c r="AH147" s="49">
        <v>51301.978508518085</v>
      </c>
      <c r="AJ147" s="33" t="str">
        <f t="shared" si="4"/>
        <v/>
      </c>
      <c r="AK147" s="33" t="str">
        <f t="shared" si="5"/>
        <v/>
      </c>
      <c r="AO147" t="s">
        <v>13</v>
      </c>
      <c r="AR147" s="7"/>
      <c r="AS147" s="7"/>
      <c r="AT147" s="7"/>
      <c r="AU147" s="7"/>
      <c r="AV147" s="7"/>
      <c r="AW147" s="7"/>
      <c r="AX147" s="7"/>
      <c r="AY147" s="7"/>
      <c r="AZ147" s="7"/>
      <c r="BA147" s="7"/>
      <c r="BB147" s="7"/>
      <c r="BC147" s="7"/>
      <c r="BD147" s="7"/>
      <c r="BE147" s="7"/>
      <c r="BF147" s="7"/>
      <c r="BG147" s="7"/>
      <c r="BH147" s="7"/>
    </row>
    <row r="148" spans="1:60" x14ac:dyDescent="0.25">
      <c r="A148" s="23"/>
      <c r="B148" s="79" t="s">
        <v>397</v>
      </c>
      <c r="C148" s="80" t="s">
        <v>4333</v>
      </c>
      <c r="D148" s="82" t="s">
        <v>3124</v>
      </c>
      <c r="E148" s="50">
        <v>60.9</v>
      </c>
      <c r="F148" s="50">
        <v>69.900000000000006</v>
      </c>
      <c r="G148" s="50">
        <v>81.3</v>
      </c>
      <c r="H148" s="50">
        <v>112.4</v>
      </c>
      <c r="I148" s="50">
        <v>135.19999999999999</v>
      </c>
      <c r="J148" s="50">
        <v>166.3</v>
      </c>
      <c r="K148" s="50">
        <v>191.4</v>
      </c>
      <c r="L148" s="50">
        <v>218.1</v>
      </c>
      <c r="M148" s="50">
        <v>246.6</v>
      </c>
      <c r="N148" s="50">
        <v>287.60000000000002</v>
      </c>
      <c r="O148" s="49">
        <v>51.83224457155724</v>
      </c>
      <c r="P148" s="49">
        <v>62.708948340573016</v>
      </c>
      <c r="Q148" s="49">
        <v>77.410071786278891</v>
      </c>
      <c r="R148" s="49">
        <v>118.13780286573589</v>
      </c>
      <c r="S148" s="49">
        <v>148.72555772979709</v>
      </c>
      <c r="T148" s="49">
        <v>190.519102319756</v>
      </c>
      <c r="U148" s="49">
        <v>222.90447806375425</v>
      </c>
      <c r="V148" s="49">
        <v>259.34482440035464</v>
      </c>
      <c r="W148" s="49">
        <v>293.78693201403422</v>
      </c>
      <c r="X148" s="49">
        <v>346.20328560638717</v>
      </c>
      <c r="Y148" s="49">
        <v>59.587561714304336</v>
      </c>
      <c r="Z148" s="49">
        <v>68.941193112076405</v>
      </c>
      <c r="AA148" s="49">
        <v>80.75901660603877</v>
      </c>
      <c r="AB148" s="49">
        <v>113.64434279015958</v>
      </c>
      <c r="AC148" s="49">
        <v>139.01106875259475</v>
      </c>
      <c r="AD148" s="49">
        <v>174.69757819127221</v>
      </c>
      <c r="AE148" s="49">
        <v>203.40170592904923</v>
      </c>
      <c r="AF148" s="49">
        <v>234.7492869139046</v>
      </c>
      <c r="AG148" s="49">
        <v>266.40165897017511</v>
      </c>
      <c r="AH148" s="49">
        <v>312.78913153256997</v>
      </c>
      <c r="AJ148" s="33" t="str">
        <f t="shared" si="4"/>
        <v/>
      </c>
      <c r="AK148" s="33" t="str">
        <f t="shared" si="5"/>
        <v/>
      </c>
      <c r="AO148" t="s">
        <v>13</v>
      </c>
      <c r="AR148" s="7"/>
      <c r="AS148" s="7"/>
      <c r="AT148" s="7"/>
      <c r="AU148" s="7"/>
      <c r="AV148" s="7"/>
      <c r="AW148" s="7"/>
      <c r="AX148" s="7"/>
      <c r="AY148" s="7"/>
      <c r="AZ148" s="7"/>
      <c r="BA148" s="7"/>
      <c r="BB148" s="7"/>
      <c r="BC148" s="7"/>
      <c r="BD148" s="7"/>
      <c r="BE148" s="7"/>
      <c r="BF148" s="7"/>
      <c r="BG148" s="7"/>
      <c r="BH148" s="7"/>
    </row>
    <row r="149" spans="1:60" x14ac:dyDescent="0.25">
      <c r="A149" s="23"/>
      <c r="B149" s="79" t="s">
        <v>399</v>
      </c>
      <c r="C149" s="80" t="s">
        <v>3585</v>
      </c>
      <c r="D149" s="50" t="s">
        <v>3125</v>
      </c>
      <c r="E149" s="50">
        <v>15380</v>
      </c>
      <c r="F149" s="50">
        <v>17088.8</v>
      </c>
      <c r="G149" s="50">
        <v>19030</v>
      </c>
      <c r="H149" s="50">
        <v>23310</v>
      </c>
      <c r="I149" s="50">
        <v>25810</v>
      </c>
      <c r="J149" s="50">
        <v>28700</v>
      </c>
      <c r="K149" s="50">
        <v>30680</v>
      </c>
      <c r="L149" s="50">
        <v>32540</v>
      </c>
      <c r="M149" s="50">
        <v>34320</v>
      </c>
      <c r="N149" s="50">
        <v>36570</v>
      </c>
      <c r="O149" s="50">
        <v>15380</v>
      </c>
      <c r="P149" s="50">
        <v>17088.8</v>
      </c>
      <c r="Q149" s="50">
        <v>19030</v>
      </c>
      <c r="R149" s="50">
        <v>23310</v>
      </c>
      <c r="S149" s="50">
        <v>25810</v>
      </c>
      <c r="T149" s="50">
        <v>28700</v>
      </c>
      <c r="U149" s="50">
        <v>30680</v>
      </c>
      <c r="V149" s="50">
        <v>32540</v>
      </c>
      <c r="W149" s="50">
        <v>34320</v>
      </c>
      <c r="X149" s="50">
        <v>36570</v>
      </c>
      <c r="Y149" s="50">
        <v>15380</v>
      </c>
      <c r="Z149" s="50">
        <v>17088.8</v>
      </c>
      <c r="AA149" s="50">
        <v>19030</v>
      </c>
      <c r="AB149" s="50">
        <v>23310</v>
      </c>
      <c r="AC149" s="50">
        <v>25810</v>
      </c>
      <c r="AD149" s="50">
        <v>28700</v>
      </c>
      <c r="AE149" s="50">
        <v>30680</v>
      </c>
      <c r="AF149" s="50">
        <v>32540</v>
      </c>
      <c r="AG149" s="50">
        <v>34320</v>
      </c>
      <c r="AH149" s="50">
        <v>36570</v>
      </c>
      <c r="AJ149" s="33" t="str">
        <f t="shared" si="4"/>
        <v/>
      </c>
      <c r="AK149" s="33" t="str">
        <f t="shared" si="5"/>
        <v/>
      </c>
      <c r="AO149" s="24" t="s">
        <v>13</v>
      </c>
      <c r="AR149" s="7"/>
      <c r="AS149" s="7"/>
      <c r="AT149" s="7"/>
      <c r="AU149" s="7"/>
      <c r="AV149" s="7"/>
      <c r="AW149" s="7"/>
      <c r="AX149" s="7"/>
      <c r="AY149" s="7"/>
      <c r="AZ149" s="7"/>
      <c r="BA149" s="7"/>
      <c r="BB149" s="7"/>
      <c r="BC149" s="7"/>
      <c r="BD149" s="7"/>
      <c r="BE149" s="7"/>
      <c r="BF149" s="7"/>
      <c r="BG149" s="7"/>
      <c r="BH149" s="7"/>
    </row>
    <row r="150" spans="1:60" x14ac:dyDescent="0.25">
      <c r="A150" s="23"/>
      <c r="B150" s="79" t="s">
        <v>404</v>
      </c>
      <c r="C150" s="80" t="s">
        <v>4333</v>
      </c>
      <c r="D150" s="82" t="s">
        <v>3126</v>
      </c>
      <c r="E150" s="50">
        <v>30</v>
      </c>
      <c r="F150" s="50">
        <v>35.299999999999997</v>
      </c>
      <c r="G150" s="50">
        <v>42.1</v>
      </c>
      <c r="H150" s="50">
        <v>60.3</v>
      </c>
      <c r="I150" s="50">
        <v>73.2</v>
      </c>
      <c r="J150" s="50">
        <v>90.7</v>
      </c>
      <c r="K150" s="50">
        <v>104.4</v>
      </c>
      <c r="L150" s="50">
        <v>118.8</v>
      </c>
      <c r="M150" s="50">
        <v>133.9</v>
      </c>
      <c r="N150" s="50">
        <v>155.1</v>
      </c>
      <c r="O150" s="49">
        <v>18.675387891722142</v>
      </c>
      <c r="P150" s="49">
        <v>21.984201351390986</v>
      </c>
      <c r="Q150" s="49">
        <v>26.487544112070296</v>
      </c>
      <c r="R150" s="49">
        <v>38.656920707734102</v>
      </c>
      <c r="S150" s="49">
        <v>47.672135791591764</v>
      </c>
      <c r="T150" s="49">
        <v>59.833442989462398</v>
      </c>
      <c r="U150" s="49">
        <v>69.109499411369939</v>
      </c>
      <c r="V150" s="49">
        <v>79.456360827479031</v>
      </c>
      <c r="W150" s="49">
        <v>89.097266458497202</v>
      </c>
      <c r="X150" s="49">
        <v>103.63051712128645</v>
      </c>
      <c r="Y150" s="49">
        <v>28.245482631111884</v>
      </c>
      <c r="Z150" s="49">
        <v>33.397743050198713</v>
      </c>
      <c r="AA150" s="49">
        <v>39.774740612436005</v>
      </c>
      <c r="AB150" s="49">
        <v>55.305443240246326</v>
      </c>
      <c r="AC150" s="49">
        <v>65.586426464158947</v>
      </c>
      <c r="AD150" s="49">
        <v>79.431256964406927</v>
      </c>
      <c r="AE150" s="49">
        <v>90.283799764547979</v>
      </c>
      <c r="AF150" s="49">
        <v>102.15461419624113</v>
      </c>
      <c r="AG150" s="49">
        <v>114.22029461261093</v>
      </c>
      <c r="AH150" s="49">
        <v>131.9623425591104</v>
      </c>
      <c r="AJ150" s="33" t="str">
        <f t="shared" si="4"/>
        <v/>
      </c>
      <c r="AK150" s="33" t="str">
        <f t="shared" si="5"/>
        <v/>
      </c>
      <c r="AO150" t="s">
        <v>13</v>
      </c>
      <c r="AR150" s="7"/>
      <c r="AS150" s="7"/>
      <c r="AT150" s="7"/>
      <c r="AU150" s="7"/>
      <c r="AV150" s="7"/>
      <c r="AW150" s="7"/>
      <c r="AX150" s="7"/>
      <c r="AY150" s="7"/>
      <c r="AZ150" s="7"/>
      <c r="BA150" s="7"/>
      <c r="BB150" s="7"/>
      <c r="BC150" s="7"/>
      <c r="BD150" s="7"/>
      <c r="BE150" s="7"/>
      <c r="BF150" s="7"/>
      <c r="BG150" s="7"/>
      <c r="BH150" s="7"/>
    </row>
    <row r="151" spans="1:60" s="33" customFormat="1" x14ac:dyDescent="0.25">
      <c r="A151" s="23"/>
      <c r="B151" s="102" t="s">
        <v>406</v>
      </c>
      <c r="C151" s="80" t="s">
        <v>4327</v>
      </c>
      <c r="D151" s="82" t="s">
        <v>4379</v>
      </c>
      <c r="E151" s="85">
        <v>1080</v>
      </c>
      <c r="F151" s="85">
        <v>1250</v>
      </c>
      <c r="G151" s="85">
        <v>1460</v>
      </c>
      <c r="H151" s="85">
        <v>2020</v>
      </c>
      <c r="I151" s="85">
        <v>2420</v>
      </c>
      <c r="J151" s="85">
        <v>2920</v>
      </c>
      <c r="K151" s="85">
        <v>3300</v>
      </c>
      <c r="L151" s="85">
        <v>3730</v>
      </c>
      <c r="M151" s="85">
        <v>4100</v>
      </c>
      <c r="N151" s="85">
        <v>4710</v>
      </c>
      <c r="O151" s="85">
        <v>1080</v>
      </c>
      <c r="P151" s="85">
        <v>1250</v>
      </c>
      <c r="Q151" s="85">
        <v>1460</v>
      </c>
      <c r="R151" s="85">
        <v>2020</v>
      </c>
      <c r="S151" s="85">
        <v>2420</v>
      </c>
      <c r="T151" s="85">
        <v>2920</v>
      </c>
      <c r="U151" s="85">
        <v>3300</v>
      </c>
      <c r="V151" s="85">
        <v>3730</v>
      </c>
      <c r="W151" s="85">
        <v>4100</v>
      </c>
      <c r="X151" s="85">
        <v>4710</v>
      </c>
      <c r="Y151" s="85">
        <v>1080</v>
      </c>
      <c r="Z151" s="85">
        <v>1250</v>
      </c>
      <c r="AA151" s="85">
        <v>1460</v>
      </c>
      <c r="AB151" s="85">
        <v>2020</v>
      </c>
      <c r="AC151" s="85">
        <v>2420</v>
      </c>
      <c r="AD151" s="85">
        <v>2920</v>
      </c>
      <c r="AE151" s="85">
        <v>3300</v>
      </c>
      <c r="AF151" s="85">
        <v>3730</v>
      </c>
      <c r="AG151" s="85">
        <v>4100</v>
      </c>
      <c r="AH151" s="85">
        <v>4710</v>
      </c>
      <c r="AJ151" s="33" t="str">
        <f t="shared" si="4"/>
        <v/>
      </c>
      <c r="AK151" s="33" t="str">
        <f t="shared" si="5"/>
        <v/>
      </c>
      <c r="AO151" s="33" t="s">
        <v>13</v>
      </c>
      <c r="AR151" s="7"/>
      <c r="AS151" s="7"/>
      <c r="AT151" s="7"/>
      <c r="AU151" s="7"/>
      <c r="AV151" s="7"/>
      <c r="AW151" s="7"/>
      <c r="AX151" s="7"/>
      <c r="AY151" s="7"/>
      <c r="AZ151" s="7"/>
      <c r="BA151" s="7"/>
      <c r="BB151" s="7"/>
      <c r="BC151" s="7"/>
      <c r="BD151" s="7"/>
      <c r="BE151" s="7"/>
      <c r="BF151" s="7"/>
      <c r="BG151" s="7"/>
      <c r="BH151" s="7"/>
    </row>
    <row r="152" spans="1:60" x14ac:dyDescent="0.25">
      <c r="A152" s="23"/>
      <c r="B152" s="81" t="s">
        <v>408</v>
      </c>
      <c r="C152" s="53" t="s">
        <v>4380</v>
      </c>
      <c r="D152" s="53" t="s">
        <v>3664</v>
      </c>
      <c r="E152" s="84" t="s">
        <v>4405</v>
      </c>
      <c r="F152" s="84" t="s">
        <v>4405</v>
      </c>
      <c r="G152" s="84" t="s">
        <v>4405</v>
      </c>
      <c r="H152" s="84" t="s">
        <v>4405</v>
      </c>
      <c r="I152" s="84" t="s">
        <v>4405</v>
      </c>
      <c r="J152" s="84" t="s">
        <v>4405</v>
      </c>
      <c r="K152" s="84" t="s">
        <v>4405</v>
      </c>
      <c r="L152" s="84" t="s">
        <v>4405</v>
      </c>
      <c r="M152" s="84" t="s">
        <v>4405</v>
      </c>
      <c r="N152" s="84" t="s">
        <v>4405</v>
      </c>
      <c r="O152" s="49">
        <v>5019.1635184255865</v>
      </c>
      <c r="P152" s="49">
        <v>5768.0033513861963</v>
      </c>
      <c r="Q152" s="49">
        <v>6682.6852057446768</v>
      </c>
      <c r="R152" s="49">
        <v>9099.692435702138</v>
      </c>
      <c r="S152" s="49">
        <v>10772.534979796221</v>
      </c>
      <c r="T152" s="49">
        <v>12894.730300519626</v>
      </c>
      <c r="U152" s="49">
        <v>14463.051721263218</v>
      </c>
      <c r="V152" s="49">
        <v>16272.935432285449</v>
      </c>
      <c r="W152" s="49">
        <v>17802.776277157835</v>
      </c>
      <c r="X152" s="49">
        <v>20303.114896306324</v>
      </c>
      <c r="Y152" s="49">
        <v>5962.2602792350008</v>
      </c>
      <c r="Z152" s="49">
        <v>6707.1659840774928</v>
      </c>
      <c r="AA152" s="49">
        <v>7651.4916850285717</v>
      </c>
      <c r="AB152" s="49">
        <v>10235.250514537047</v>
      </c>
      <c r="AC152" s="49">
        <v>12123.477038329627</v>
      </c>
      <c r="AD152" s="49">
        <v>14694.416235422816</v>
      </c>
      <c r="AE152" s="49">
        <v>16747.70374299747</v>
      </c>
      <c r="AF152" s="49">
        <v>18996.134065748734</v>
      </c>
      <c r="AG152" s="49">
        <v>21297.362924733516</v>
      </c>
      <c r="AH152" s="49">
        <v>24751.360016615399</v>
      </c>
      <c r="AJ152" s="33" t="str">
        <f t="shared" si="4"/>
        <v/>
      </c>
      <c r="AK152" s="33" t="str">
        <f t="shared" si="5"/>
        <v/>
      </c>
      <c r="AO152" t="s">
        <v>13</v>
      </c>
      <c r="AR152" s="7"/>
      <c r="AS152" s="7"/>
      <c r="AT152" s="7"/>
      <c r="AU152" s="7"/>
      <c r="AV152" s="7"/>
      <c r="AW152" s="7"/>
      <c r="AX152" s="7"/>
      <c r="AY152" s="7"/>
      <c r="AZ152" s="7"/>
      <c r="BA152" s="7"/>
      <c r="BB152" s="7"/>
      <c r="BC152" s="7"/>
      <c r="BD152" s="7"/>
      <c r="BE152" s="7"/>
      <c r="BF152" s="7"/>
      <c r="BG152" s="7"/>
      <c r="BH152" s="7"/>
    </row>
    <row r="153" spans="1:60" x14ac:dyDescent="0.25">
      <c r="A153" s="23"/>
      <c r="B153" s="103" t="s">
        <v>411</v>
      </c>
      <c r="C153" s="80" t="s">
        <v>4333</v>
      </c>
      <c r="D153" s="82" t="s">
        <v>3127</v>
      </c>
      <c r="E153" s="50">
        <v>6891</v>
      </c>
      <c r="F153" s="50">
        <v>7697.2</v>
      </c>
      <c r="G153" s="50">
        <v>8738</v>
      </c>
      <c r="H153" s="50">
        <v>11640</v>
      </c>
      <c r="I153" s="50">
        <v>13810</v>
      </c>
      <c r="J153" s="50">
        <v>16840</v>
      </c>
      <c r="K153" s="50">
        <v>19330</v>
      </c>
      <c r="L153" s="50">
        <v>22010</v>
      </c>
      <c r="M153" s="50">
        <v>24920</v>
      </c>
      <c r="N153" s="50">
        <v>29170</v>
      </c>
      <c r="O153" s="49">
        <v>5662.0611954893511</v>
      </c>
      <c r="P153" s="49">
        <v>6516.3316062384001</v>
      </c>
      <c r="Q153" s="49">
        <v>7558.5011010352064</v>
      </c>
      <c r="R153" s="49">
        <v>10315.718123882878</v>
      </c>
      <c r="S153" s="49">
        <v>12226.530004600674</v>
      </c>
      <c r="T153" s="49">
        <v>14656.040259510468</v>
      </c>
      <c r="U153" s="49">
        <v>16453.88149879079</v>
      </c>
      <c r="V153" s="49">
        <v>18530.725993924949</v>
      </c>
      <c r="W153" s="49">
        <v>20288.495584908</v>
      </c>
      <c r="X153" s="49">
        <v>23160.315528481107</v>
      </c>
      <c r="Y153" s="49">
        <v>6848.2204846531095</v>
      </c>
      <c r="Z153" s="49">
        <v>7659.7121144837593</v>
      </c>
      <c r="AA153" s="49">
        <v>8698.7456784813621</v>
      </c>
      <c r="AB153" s="49">
        <v>11566.201009999666</v>
      </c>
      <c r="AC153" s="49">
        <v>13687.826066920779</v>
      </c>
      <c r="AD153" s="49">
        <v>16618.06594684274</v>
      </c>
      <c r="AE153" s="49">
        <v>18996.536985367049</v>
      </c>
      <c r="AF153" s="49">
        <v>21571.352274305726</v>
      </c>
      <c r="AG153" s="49">
        <v>24301.588899121234</v>
      </c>
      <c r="AH153" s="49">
        <v>28338.151019479024</v>
      </c>
      <c r="AJ153" s="33" t="str">
        <f t="shared" si="4"/>
        <v/>
      </c>
      <c r="AK153" s="33" t="str">
        <f t="shared" si="5"/>
        <v/>
      </c>
      <c r="AO153" t="s">
        <v>13</v>
      </c>
      <c r="AR153" s="7"/>
      <c r="AS153" s="7"/>
      <c r="AT153" s="7"/>
      <c r="AU153" s="7"/>
      <c r="AV153" s="7"/>
      <c r="AW153" s="7"/>
      <c r="AX153" s="7"/>
      <c r="AY153" s="7"/>
      <c r="AZ153" s="7"/>
      <c r="BA153" s="7"/>
      <c r="BB153" s="7"/>
      <c r="BC153" s="7"/>
      <c r="BD153" s="7"/>
      <c r="BE153" s="7"/>
      <c r="BF153" s="7"/>
      <c r="BG153" s="7"/>
      <c r="BH153" s="7"/>
    </row>
    <row r="154" spans="1:60" x14ac:dyDescent="0.25">
      <c r="A154" s="23"/>
      <c r="B154" s="81" t="s">
        <v>414</v>
      </c>
      <c r="C154" s="53" t="s">
        <v>4327</v>
      </c>
      <c r="D154" s="53" t="s">
        <v>3665</v>
      </c>
      <c r="E154" s="49">
        <v>1014.930852766012</v>
      </c>
      <c r="F154" s="49">
        <v>1185.0182686983242</v>
      </c>
      <c r="G154" s="49">
        <v>1399.207163428483</v>
      </c>
      <c r="H154" s="49">
        <v>1969.42682247733</v>
      </c>
      <c r="I154" s="49">
        <v>2367.7718911519587</v>
      </c>
      <c r="J154" s="49">
        <v>2874.9187777979564</v>
      </c>
      <c r="K154" s="49">
        <v>3251.739210036852</v>
      </c>
      <c r="L154" s="49">
        <v>3678.5504633846622</v>
      </c>
      <c r="M154" s="49">
        <v>4050.8495064693066</v>
      </c>
      <c r="N154" s="49">
        <v>4646.8466579868909</v>
      </c>
      <c r="O154" s="49">
        <v>1014.930852766012</v>
      </c>
      <c r="P154" s="49">
        <v>1185.0182686983242</v>
      </c>
      <c r="Q154" s="49">
        <v>1399.207163428483</v>
      </c>
      <c r="R154" s="49">
        <v>1969.42682247733</v>
      </c>
      <c r="S154" s="49">
        <v>2367.7718911519587</v>
      </c>
      <c r="T154" s="49">
        <v>2874.9187777979564</v>
      </c>
      <c r="U154" s="49">
        <v>3251.739210036852</v>
      </c>
      <c r="V154" s="49">
        <v>3678.5504633846622</v>
      </c>
      <c r="W154" s="49">
        <v>4050.8495064693066</v>
      </c>
      <c r="X154" s="49">
        <v>4646.8466579868909</v>
      </c>
      <c r="Y154" s="49">
        <v>1014.930852766012</v>
      </c>
      <c r="Z154" s="49">
        <v>1185.0182686983242</v>
      </c>
      <c r="AA154" s="49">
        <v>1399.207163428483</v>
      </c>
      <c r="AB154" s="49">
        <v>1969.42682247733</v>
      </c>
      <c r="AC154" s="49">
        <v>2367.7718911519587</v>
      </c>
      <c r="AD154" s="49">
        <v>2874.9187777979564</v>
      </c>
      <c r="AE154" s="49">
        <v>3251.739210036852</v>
      </c>
      <c r="AF154" s="49">
        <v>3678.5504633846622</v>
      </c>
      <c r="AG154" s="49">
        <v>4050.8495064693066</v>
      </c>
      <c r="AH154" s="49">
        <v>4646.8466579868909</v>
      </c>
      <c r="AJ154" s="33" t="str">
        <f t="shared" si="4"/>
        <v/>
      </c>
      <c r="AK154" s="33" t="str">
        <f t="shared" si="5"/>
        <v/>
      </c>
      <c r="AO154" t="s">
        <v>13</v>
      </c>
      <c r="AR154" s="7"/>
      <c r="AS154" s="7"/>
      <c r="AT154" s="7"/>
      <c r="AU154" s="7"/>
      <c r="AV154" s="7"/>
      <c r="AW154" s="7"/>
      <c r="AX154" s="7"/>
      <c r="AY154" s="7"/>
      <c r="AZ154" s="7"/>
      <c r="BA154" s="7"/>
      <c r="BB154" s="7"/>
      <c r="BC154" s="7"/>
      <c r="BD154" s="7"/>
      <c r="BE154" s="7"/>
      <c r="BF154" s="7"/>
      <c r="BG154" s="7"/>
      <c r="BH154" s="7"/>
    </row>
    <row r="155" spans="1:60" x14ac:dyDescent="0.25">
      <c r="A155" s="23"/>
      <c r="B155" s="103" t="s">
        <v>416</v>
      </c>
      <c r="C155" s="80" t="s">
        <v>4333</v>
      </c>
      <c r="D155" s="82" t="s">
        <v>3128</v>
      </c>
      <c r="E155" s="50">
        <v>171.6</v>
      </c>
      <c r="F155" s="50">
        <v>210.3</v>
      </c>
      <c r="G155" s="50">
        <v>263.7</v>
      </c>
      <c r="H155" s="50">
        <v>431.1</v>
      </c>
      <c r="I155" s="50">
        <v>571.70000000000005</v>
      </c>
      <c r="J155" s="50">
        <v>788.2</v>
      </c>
      <c r="K155" s="50">
        <v>980.7</v>
      </c>
      <c r="L155" s="50">
        <v>1203</v>
      </c>
      <c r="M155" s="50">
        <v>1459</v>
      </c>
      <c r="N155" s="50">
        <v>1859</v>
      </c>
      <c r="O155" s="49">
        <v>142.60964545382674</v>
      </c>
      <c r="P155" s="49">
        <v>170.87185522935292</v>
      </c>
      <c r="Q155" s="49">
        <v>208.07520011202087</v>
      </c>
      <c r="R155" s="49">
        <v>309.1882894056958</v>
      </c>
      <c r="S155" s="49">
        <v>381.91670108382897</v>
      </c>
      <c r="T155" s="49">
        <v>476.78735783523587</v>
      </c>
      <c r="U155" s="49">
        <v>548.28914941558901</v>
      </c>
      <c r="V155" s="49">
        <v>628.1429568754304</v>
      </c>
      <c r="W155" s="49">
        <v>700.77960467063599</v>
      </c>
      <c r="X155" s="49">
        <v>813.49049699200805</v>
      </c>
      <c r="Y155" s="49">
        <v>169.9729903060821</v>
      </c>
      <c r="Z155" s="49">
        <v>208.27804385791555</v>
      </c>
      <c r="AA155" s="49">
        <v>260.71247877839494</v>
      </c>
      <c r="AB155" s="49">
        <v>420.29009462710604</v>
      </c>
      <c r="AC155" s="49">
        <v>548.70962412179404</v>
      </c>
      <c r="AD155" s="49">
        <v>739.25359382831732</v>
      </c>
      <c r="AE155" s="49">
        <v>903.82695989610477</v>
      </c>
      <c r="AF155" s="49">
        <v>1092.5471183516113</v>
      </c>
      <c r="AG155" s="49">
        <v>1305.3950061186201</v>
      </c>
      <c r="AH155" s="49">
        <v>1640.0685228743951</v>
      </c>
      <c r="AJ155" s="33" t="str">
        <f t="shared" si="4"/>
        <v/>
      </c>
      <c r="AK155" s="33" t="str">
        <f t="shared" si="5"/>
        <v/>
      </c>
      <c r="AO155" t="s">
        <v>13</v>
      </c>
      <c r="AR155" s="7"/>
      <c r="AS155" s="7"/>
      <c r="AT155" s="7"/>
      <c r="AU155" s="7"/>
      <c r="AV155" s="7"/>
      <c r="AW155" s="7"/>
      <c r="AX155" s="7"/>
      <c r="AY155" s="7"/>
      <c r="AZ155" s="7"/>
      <c r="BA155" s="7"/>
      <c r="BB155" s="7"/>
      <c r="BC155" s="7"/>
      <c r="BD155" s="7"/>
      <c r="BE155" s="7"/>
      <c r="BF155" s="7"/>
      <c r="BG155" s="7"/>
      <c r="BH155" s="7"/>
    </row>
    <row r="156" spans="1:60" s="33" customFormat="1" x14ac:dyDescent="0.25">
      <c r="A156" s="23"/>
      <c r="B156" s="102" t="s">
        <v>418</v>
      </c>
      <c r="C156" s="53" t="s">
        <v>4327</v>
      </c>
      <c r="D156" s="80" t="s">
        <v>419</v>
      </c>
      <c r="E156" s="85">
        <v>65.099999999999994</v>
      </c>
      <c r="F156" s="85">
        <v>79</v>
      </c>
      <c r="G156" s="85">
        <v>97.6</v>
      </c>
      <c r="H156" s="85">
        <v>150</v>
      </c>
      <c r="I156" s="85">
        <v>189</v>
      </c>
      <c r="J156" s="85">
        <v>244</v>
      </c>
      <c r="K156" s="85">
        <v>287</v>
      </c>
      <c r="L156" s="85">
        <v>336</v>
      </c>
      <c r="M156" s="85">
        <v>383</v>
      </c>
      <c r="N156" s="85">
        <v>454</v>
      </c>
      <c r="O156" s="85">
        <v>65.099999999999994</v>
      </c>
      <c r="P156" s="85">
        <v>79</v>
      </c>
      <c r="Q156" s="85">
        <v>97.6</v>
      </c>
      <c r="R156" s="85">
        <v>150</v>
      </c>
      <c r="S156" s="85">
        <v>189</v>
      </c>
      <c r="T156" s="85">
        <v>244</v>
      </c>
      <c r="U156" s="85">
        <v>287</v>
      </c>
      <c r="V156" s="85">
        <v>336</v>
      </c>
      <c r="W156" s="85">
        <v>383</v>
      </c>
      <c r="X156" s="85">
        <v>454</v>
      </c>
      <c r="Y156" s="85">
        <v>65.099999999999994</v>
      </c>
      <c r="Z156" s="85">
        <v>79</v>
      </c>
      <c r="AA156" s="85">
        <v>97.6</v>
      </c>
      <c r="AB156" s="85">
        <v>150</v>
      </c>
      <c r="AC156" s="85">
        <v>189</v>
      </c>
      <c r="AD156" s="85">
        <v>244</v>
      </c>
      <c r="AE156" s="85">
        <v>287</v>
      </c>
      <c r="AF156" s="85">
        <v>336</v>
      </c>
      <c r="AG156" s="85">
        <v>383</v>
      </c>
      <c r="AH156" s="85">
        <v>454</v>
      </c>
      <c r="AJ156" s="33" t="str">
        <f t="shared" si="4"/>
        <v/>
      </c>
      <c r="AK156" s="33" t="str">
        <f t="shared" si="5"/>
        <v/>
      </c>
      <c r="AO156" s="33" t="s">
        <v>13</v>
      </c>
      <c r="AR156" s="7"/>
      <c r="AS156" s="7"/>
      <c r="AT156" s="7"/>
      <c r="AU156" s="7"/>
      <c r="AV156" s="7"/>
      <c r="AW156" s="7"/>
      <c r="AX156" s="7"/>
      <c r="AY156" s="7"/>
      <c r="AZ156" s="7"/>
      <c r="BA156" s="7"/>
      <c r="BB156" s="7"/>
      <c r="BC156" s="7"/>
      <c r="BD156" s="7"/>
      <c r="BE156" s="7"/>
      <c r="BF156" s="7"/>
      <c r="BG156" s="7"/>
      <c r="BH156" s="7"/>
    </row>
    <row r="157" spans="1:60" x14ac:dyDescent="0.25">
      <c r="A157" s="23"/>
      <c r="B157" s="81" t="s">
        <v>424</v>
      </c>
      <c r="C157" s="53" t="s">
        <v>4327</v>
      </c>
      <c r="D157" s="53" t="s">
        <v>3666</v>
      </c>
      <c r="E157" s="49">
        <v>415.88465610115179</v>
      </c>
      <c r="F157" s="49">
        <v>501.26537417165679</v>
      </c>
      <c r="G157" s="49">
        <v>613.54417964145375</v>
      </c>
      <c r="H157" s="49">
        <v>923.14173724315765</v>
      </c>
      <c r="I157" s="49">
        <v>1153.3315451408148</v>
      </c>
      <c r="J157" s="49">
        <v>1465.2001861826411</v>
      </c>
      <c r="K157" s="49">
        <v>1706.3976886083419</v>
      </c>
      <c r="L157" s="49">
        <v>1981.0537752762662</v>
      </c>
      <c r="M157" s="49">
        <v>2235.8249889654844</v>
      </c>
      <c r="N157" s="49">
        <v>2631.5748406238395</v>
      </c>
      <c r="O157" s="49">
        <v>415.88465610115179</v>
      </c>
      <c r="P157" s="49">
        <v>501.26537417165679</v>
      </c>
      <c r="Q157" s="49">
        <v>613.54417964145375</v>
      </c>
      <c r="R157" s="49">
        <v>923.14173724315765</v>
      </c>
      <c r="S157" s="49">
        <v>1153.3315451408148</v>
      </c>
      <c r="T157" s="49">
        <v>1465.2001861826411</v>
      </c>
      <c r="U157" s="49">
        <v>1706.3976886083419</v>
      </c>
      <c r="V157" s="49">
        <v>1981.0537752762662</v>
      </c>
      <c r="W157" s="49">
        <v>2235.8249889654844</v>
      </c>
      <c r="X157" s="49">
        <v>2631.5748406238395</v>
      </c>
      <c r="Y157" s="49">
        <v>415.88465610115179</v>
      </c>
      <c r="Z157" s="49">
        <v>501.26537417165679</v>
      </c>
      <c r="AA157" s="49">
        <v>613.54417964145375</v>
      </c>
      <c r="AB157" s="49">
        <v>923.14173724315765</v>
      </c>
      <c r="AC157" s="49">
        <v>1153.3315451408148</v>
      </c>
      <c r="AD157" s="49">
        <v>1465.2001861826411</v>
      </c>
      <c r="AE157" s="49">
        <v>1706.3976886083419</v>
      </c>
      <c r="AF157" s="49">
        <v>1981.0537752762662</v>
      </c>
      <c r="AG157" s="49">
        <v>2235.8249889654844</v>
      </c>
      <c r="AH157" s="49">
        <v>2631.5748406238395</v>
      </c>
      <c r="AJ157" s="33" t="str">
        <f t="shared" si="4"/>
        <v/>
      </c>
      <c r="AK157" s="33" t="str">
        <f t="shared" si="5"/>
        <v/>
      </c>
      <c r="AO157" t="s">
        <v>13</v>
      </c>
      <c r="AR157" s="7"/>
      <c r="AS157" s="7"/>
      <c r="AT157" s="7"/>
      <c r="AU157" s="7"/>
      <c r="AV157" s="7"/>
      <c r="AW157" s="7"/>
      <c r="AX157" s="7"/>
      <c r="AY157" s="7"/>
      <c r="AZ157" s="7"/>
      <c r="BA157" s="7"/>
      <c r="BB157" s="7"/>
      <c r="BC157" s="7"/>
      <c r="BD157" s="7"/>
      <c r="BE157" s="7"/>
      <c r="BF157" s="7"/>
      <c r="BG157" s="7"/>
      <c r="BH157" s="7"/>
    </row>
    <row r="158" spans="1:60" x14ac:dyDescent="0.25">
      <c r="A158" s="23"/>
      <c r="B158" s="79" t="s">
        <v>426</v>
      </c>
      <c r="C158" s="80" t="s">
        <v>4333</v>
      </c>
      <c r="D158" s="82" t="s">
        <v>3129</v>
      </c>
      <c r="E158" s="50">
        <v>3170</v>
      </c>
      <c r="F158" s="50">
        <v>3826.9</v>
      </c>
      <c r="G158" s="50">
        <v>4660</v>
      </c>
      <c r="H158" s="50">
        <v>6841</v>
      </c>
      <c r="I158" s="50">
        <v>8357</v>
      </c>
      <c r="J158" s="50">
        <v>10340</v>
      </c>
      <c r="K158" s="50">
        <v>11860</v>
      </c>
      <c r="L158" s="50">
        <v>13420</v>
      </c>
      <c r="M158" s="50">
        <v>15020</v>
      </c>
      <c r="N158" s="50">
        <v>17220</v>
      </c>
      <c r="O158" s="49">
        <v>2460.1061082928154</v>
      </c>
      <c r="P158" s="49">
        <v>2966.1540520672161</v>
      </c>
      <c r="Q158" s="49">
        <v>3616.8210290419524</v>
      </c>
      <c r="R158" s="49">
        <v>5410.8844791345646</v>
      </c>
      <c r="S158" s="49">
        <v>6738.2624269624566</v>
      </c>
      <c r="T158" s="49">
        <v>8534.8413370555936</v>
      </c>
      <c r="U158" s="49">
        <v>9925.155779104598</v>
      </c>
      <c r="V158" s="49">
        <v>11527.656824141422</v>
      </c>
      <c r="W158" s="49">
        <v>12994.388840708752</v>
      </c>
      <c r="X158" s="49">
        <v>15306.494421034669</v>
      </c>
      <c r="Y158" s="49">
        <v>3132.9913137024691</v>
      </c>
      <c r="Z158" s="49">
        <v>3785.9120977174862</v>
      </c>
      <c r="AA158" s="49">
        <v>4607.9649444415227</v>
      </c>
      <c r="AB158" s="49">
        <v>6722.9170670845051</v>
      </c>
      <c r="AC158" s="49">
        <v>8173.9498531598338</v>
      </c>
      <c r="AD158" s="49">
        <v>10074.42228626191</v>
      </c>
      <c r="AE158" s="49">
        <v>11537.525963184098</v>
      </c>
      <c r="AF158" s="49">
        <v>13078.75778795993</v>
      </c>
      <c r="AG158" s="49">
        <v>14634.559819891949</v>
      </c>
      <c r="AH158" s="49">
        <v>16843.44669329598</v>
      </c>
      <c r="AJ158" s="33" t="str">
        <f t="shared" si="4"/>
        <v/>
      </c>
      <c r="AK158" s="33" t="str">
        <f t="shared" si="5"/>
        <v/>
      </c>
      <c r="AO158" t="s">
        <v>13</v>
      </c>
      <c r="AR158" s="7"/>
      <c r="AS158" s="7"/>
      <c r="AT158" s="7"/>
      <c r="AU158" s="7"/>
      <c r="AV158" s="7"/>
      <c r="AW158" s="7"/>
      <c r="AX158" s="7"/>
      <c r="AY158" s="7"/>
      <c r="AZ158" s="7"/>
      <c r="BA158" s="7"/>
      <c r="BB158" s="7"/>
      <c r="BC158" s="7"/>
      <c r="BD158" s="7"/>
      <c r="BE158" s="7"/>
      <c r="BF158" s="7"/>
      <c r="BG158" s="7"/>
      <c r="BH158" s="7"/>
    </row>
    <row r="159" spans="1:60" x14ac:dyDescent="0.25">
      <c r="A159" s="23"/>
      <c r="B159" s="81" t="s">
        <v>428</v>
      </c>
      <c r="C159" s="53" t="s">
        <v>4327</v>
      </c>
      <c r="D159" s="53" t="s">
        <v>3667</v>
      </c>
      <c r="E159" s="49">
        <v>147.36366439437833</v>
      </c>
      <c r="F159" s="49">
        <v>178.84646051112824</v>
      </c>
      <c r="G159" s="49">
        <v>220.81741459008197</v>
      </c>
      <c r="H159" s="49">
        <v>338.19222456342305</v>
      </c>
      <c r="I159" s="49">
        <v>427.48659709345077</v>
      </c>
      <c r="J159" s="49">
        <v>551.30870445252867</v>
      </c>
      <c r="K159" s="49">
        <v>648.80611880348033</v>
      </c>
      <c r="L159" s="49">
        <v>759.77208256339554</v>
      </c>
      <c r="M159" s="49">
        <v>865.82317466312884</v>
      </c>
      <c r="N159" s="49">
        <v>1029.1278422792052</v>
      </c>
      <c r="O159" s="49">
        <v>147.36366439437833</v>
      </c>
      <c r="P159" s="49">
        <v>178.84646051112824</v>
      </c>
      <c r="Q159" s="49">
        <v>220.81741459008197</v>
      </c>
      <c r="R159" s="49">
        <v>338.19222456342305</v>
      </c>
      <c r="S159" s="49">
        <v>427.48659709345077</v>
      </c>
      <c r="T159" s="49">
        <v>551.30870445252867</v>
      </c>
      <c r="U159" s="49">
        <v>648.80611880348033</v>
      </c>
      <c r="V159" s="49">
        <v>759.77208256339554</v>
      </c>
      <c r="W159" s="49">
        <v>865.82317466312884</v>
      </c>
      <c r="X159" s="49">
        <v>1029.1278422792052</v>
      </c>
      <c r="Y159" s="49">
        <v>147.36366439437833</v>
      </c>
      <c r="Z159" s="49">
        <v>178.84646051112824</v>
      </c>
      <c r="AA159" s="49">
        <v>220.81741459008197</v>
      </c>
      <c r="AB159" s="49">
        <v>338.19222456342305</v>
      </c>
      <c r="AC159" s="49">
        <v>427.48659709345077</v>
      </c>
      <c r="AD159" s="49">
        <v>551.30870445252867</v>
      </c>
      <c r="AE159" s="49">
        <v>648.80611880348033</v>
      </c>
      <c r="AF159" s="49">
        <v>759.77208256339554</v>
      </c>
      <c r="AG159" s="49">
        <v>865.82317466312884</v>
      </c>
      <c r="AH159" s="49">
        <v>1029.1278422792052</v>
      </c>
      <c r="AJ159" s="33" t="str">
        <f t="shared" si="4"/>
        <v/>
      </c>
      <c r="AK159" s="33" t="str">
        <f t="shared" si="5"/>
        <v/>
      </c>
      <c r="AO159" t="s">
        <v>13</v>
      </c>
      <c r="AR159" s="7"/>
      <c r="AS159" s="7"/>
      <c r="AT159" s="7"/>
      <c r="AU159" s="7"/>
      <c r="AV159" s="7"/>
      <c r="AW159" s="7"/>
      <c r="AX159" s="7"/>
      <c r="AY159" s="7"/>
      <c r="AZ159" s="7"/>
      <c r="BA159" s="7"/>
      <c r="BB159" s="7"/>
      <c r="BC159" s="7"/>
      <c r="BD159" s="7"/>
      <c r="BE159" s="7"/>
      <c r="BF159" s="7"/>
      <c r="BG159" s="7"/>
      <c r="BH159" s="7"/>
    </row>
    <row r="160" spans="1:60" x14ac:dyDescent="0.25">
      <c r="A160" s="23"/>
      <c r="B160" s="81" t="s">
        <v>430</v>
      </c>
      <c r="C160" s="53" t="s">
        <v>4327</v>
      </c>
      <c r="D160" s="53" t="s">
        <v>3668</v>
      </c>
      <c r="E160" s="49">
        <v>288.32726199346655</v>
      </c>
      <c r="F160" s="49">
        <v>347.5690122866452</v>
      </c>
      <c r="G160" s="49">
        <v>425.00425587054065</v>
      </c>
      <c r="H160" s="49">
        <v>638.78735853515104</v>
      </c>
      <c r="I160" s="49">
        <v>796.62687784296975</v>
      </c>
      <c r="J160" s="49">
        <v>1008.6793850729034</v>
      </c>
      <c r="K160" s="49">
        <v>1172.6219300673611</v>
      </c>
      <c r="L160" s="49">
        <v>1358.1078731822231</v>
      </c>
      <c r="M160" s="49">
        <v>1531.1055946576303</v>
      </c>
      <c r="N160" s="49">
        <v>1800.7720930414077</v>
      </c>
      <c r="O160" s="49">
        <v>288.32726199346655</v>
      </c>
      <c r="P160" s="49">
        <v>347.5690122866452</v>
      </c>
      <c r="Q160" s="49">
        <v>425.00425587054065</v>
      </c>
      <c r="R160" s="49">
        <v>638.78735853515104</v>
      </c>
      <c r="S160" s="49">
        <v>796.62687784296975</v>
      </c>
      <c r="T160" s="49">
        <v>1008.6793850729034</v>
      </c>
      <c r="U160" s="49">
        <v>1172.6219300673611</v>
      </c>
      <c r="V160" s="49">
        <v>1358.1078731822231</v>
      </c>
      <c r="W160" s="49">
        <v>1531.1055946576303</v>
      </c>
      <c r="X160" s="49">
        <v>1800.7720930414077</v>
      </c>
      <c r="Y160" s="49">
        <v>288.32726199346655</v>
      </c>
      <c r="Z160" s="49">
        <v>347.5690122866452</v>
      </c>
      <c r="AA160" s="49">
        <v>425.00425587054065</v>
      </c>
      <c r="AB160" s="49">
        <v>638.78735853515104</v>
      </c>
      <c r="AC160" s="49">
        <v>796.62687784296975</v>
      </c>
      <c r="AD160" s="49">
        <v>1008.6793850729034</v>
      </c>
      <c r="AE160" s="49">
        <v>1172.6219300673611</v>
      </c>
      <c r="AF160" s="49">
        <v>1358.1078731822231</v>
      </c>
      <c r="AG160" s="49">
        <v>1531.1055946576303</v>
      </c>
      <c r="AH160" s="49">
        <v>1800.7720930414077</v>
      </c>
      <c r="AJ160" s="33" t="str">
        <f t="shared" si="4"/>
        <v/>
      </c>
      <c r="AK160" s="33" t="str">
        <f t="shared" si="5"/>
        <v/>
      </c>
      <c r="AO160" t="s">
        <v>13</v>
      </c>
      <c r="AR160" s="7"/>
      <c r="AS160" s="7"/>
      <c r="AT160" s="7"/>
      <c r="AU160" s="7"/>
      <c r="AV160" s="7"/>
      <c r="AW160" s="7"/>
      <c r="AX160" s="7"/>
      <c r="AY160" s="7"/>
      <c r="AZ160" s="7"/>
      <c r="BA160" s="7"/>
      <c r="BB160" s="7"/>
      <c r="BC160" s="7"/>
      <c r="BD160" s="7"/>
      <c r="BE160" s="7"/>
      <c r="BF160" s="7"/>
      <c r="BG160" s="7"/>
      <c r="BH160" s="7"/>
    </row>
    <row r="161" spans="1:60" x14ac:dyDescent="0.25">
      <c r="A161" s="23"/>
      <c r="B161" s="79" t="s">
        <v>432</v>
      </c>
      <c r="C161" s="80" t="s">
        <v>4333</v>
      </c>
      <c r="D161" s="82" t="s">
        <v>3130</v>
      </c>
      <c r="E161" s="50">
        <v>2259</v>
      </c>
      <c r="F161" s="50">
        <v>2635.1</v>
      </c>
      <c r="G161" s="50">
        <v>3087</v>
      </c>
      <c r="H161" s="50">
        <v>4174</v>
      </c>
      <c r="I161" s="50">
        <v>4867</v>
      </c>
      <c r="J161" s="50">
        <v>5714</v>
      </c>
      <c r="K161" s="50">
        <v>6328</v>
      </c>
      <c r="L161" s="50">
        <v>6928</v>
      </c>
      <c r="M161" s="50">
        <v>7520</v>
      </c>
      <c r="N161" s="50">
        <v>8296</v>
      </c>
      <c r="O161" s="49">
        <v>1812.9333526674375</v>
      </c>
      <c r="P161" s="49">
        <v>2156.2607911243595</v>
      </c>
      <c r="Q161" s="49">
        <v>2593.1662929043864</v>
      </c>
      <c r="R161" s="49">
        <v>3784.7813903352685</v>
      </c>
      <c r="S161" s="49">
        <v>4655.4805342641048</v>
      </c>
      <c r="T161" s="49">
        <v>5827.3553539008935</v>
      </c>
      <c r="U161" s="49">
        <v>6725.7176269577785</v>
      </c>
      <c r="V161" s="49">
        <v>7759.238821082693</v>
      </c>
      <c r="W161" s="49">
        <v>8695.1205938576204</v>
      </c>
      <c r="X161" s="49">
        <v>10165.817488642155</v>
      </c>
      <c r="Y161" s="49">
        <v>2212.710064899451</v>
      </c>
      <c r="Z161" s="49">
        <v>2589.4962658213676</v>
      </c>
      <c r="AA161" s="49">
        <v>3037.8506737013845</v>
      </c>
      <c r="AB161" s="49">
        <v>4112.000575451636</v>
      </c>
      <c r="AC161" s="49">
        <v>4822.238619284105</v>
      </c>
      <c r="AD161" s="49">
        <v>5744.1989166763005</v>
      </c>
      <c r="AE161" s="49">
        <v>6445.8422598393418</v>
      </c>
      <c r="AF161" s="49">
        <v>7191.1259577527953</v>
      </c>
      <c r="AG161" s="49">
        <v>7908.9483655725926</v>
      </c>
      <c r="AH161" s="49">
        <v>8932.2573398851782</v>
      </c>
      <c r="AJ161" s="33" t="str">
        <f t="shared" si="4"/>
        <v/>
      </c>
      <c r="AK161" s="33" t="str">
        <f t="shared" si="5"/>
        <v/>
      </c>
      <c r="AO161" t="s">
        <v>13</v>
      </c>
      <c r="AR161" s="7"/>
      <c r="AS161" s="7"/>
      <c r="AT161" s="7"/>
      <c r="AU161" s="7"/>
      <c r="AV161" s="7"/>
      <c r="AW161" s="7"/>
      <c r="AX161" s="7"/>
      <c r="AY161" s="7"/>
      <c r="AZ161" s="7"/>
      <c r="BA161" s="7"/>
      <c r="BB161" s="7"/>
      <c r="BC161" s="7"/>
      <c r="BD161" s="7"/>
      <c r="BE161" s="7"/>
      <c r="BF161" s="7"/>
      <c r="BG161" s="7"/>
      <c r="BH161" s="7"/>
    </row>
    <row r="162" spans="1:60" x14ac:dyDescent="0.25">
      <c r="A162" s="23"/>
      <c r="B162" s="81" t="s">
        <v>434</v>
      </c>
      <c r="C162" s="53" t="s">
        <v>4327</v>
      </c>
      <c r="D162" s="53" t="s">
        <v>3669</v>
      </c>
      <c r="E162" s="49">
        <v>1450.8670362157354</v>
      </c>
      <c r="F162" s="49">
        <v>1743.6860489260371</v>
      </c>
      <c r="G162" s="49">
        <v>2117.9564045718457</v>
      </c>
      <c r="H162" s="49">
        <v>3143.72544784713</v>
      </c>
      <c r="I162" s="49">
        <v>3888.2421179819089</v>
      </c>
      <c r="J162" s="49">
        <v>4876.1532725378838</v>
      </c>
      <c r="K162" s="49">
        <v>5631.7633471817617</v>
      </c>
      <c r="L162" s="49">
        <v>6494.1707920697618</v>
      </c>
      <c r="M162" s="49">
        <v>7277.3463066628583</v>
      </c>
      <c r="N162" s="49">
        <v>8514.2693033628657</v>
      </c>
      <c r="O162" s="49">
        <v>1450.8670362157354</v>
      </c>
      <c r="P162" s="49">
        <v>1743.6860489260371</v>
      </c>
      <c r="Q162" s="49">
        <v>2117.9564045718457</v>
      </c>
      <c r="R162" s="49">
        <v>3143.72544784713</v>
      </c>
      <c r="S162" s="49">
        <v>3888.2421179819089</v>
      </c>
      <c r="T162" s="49">
        <v>4876.1532725378838</v>
      </c>
      <c r="U162" s="49">
        <v>5631.7633471817617</v>
      </c>
      <c r="V162" s="49">
        <v>6494.1707920697618</v>
      </c>
      <c r="W162" s="49">
        <v>7277.3463066628583</v>
      </c>
      <c r="X162" s="49">
        <v>8514.2693033628657</v>
      </c>
      <c r="Y162" s="49">
        <v>1450.8670362157354</v>
      </c>
      <c r="Z162" s="49">
        <v>1743.6860489260371</v>
      </c>
      <c r="AA162" s="49">
        <v>2117.9564045718457</v>
      </c>
      <c r="AB162" s="49">
        <v>3143.72544784713</v>
      </c>
      <c r="AC162" s="49">
        <v>3888.2421179819089</v>
      </c>
      <c r="AD162" s="49">
        <v>4876.1532725378838</v>
      </c>
      <c r="AE162" s="49">
        <v>5631.7633471817617</v>
      </c>
      <c r="AF162" s="49">
        <v>6494.1707920697618</v>
      </c>
      <c r="AG162" s="49">
        <v>7277.3463066628583</v>
      </c>
      <c r="AH162" s="49">
        <v>8514.2693033628657</v>
      </c>
      <c r="AJ162" s="33" t="str">
        <f t="shared" si="4"/>
        <v/>
      </c>
      <c r="AK162" s="33" t="str">
        <f t="shared" si="5"/>
        <v/>
      </c>
      <c r="AO162" t="s">
        <v>13</v>
      </c>
      <c r="AR162" s="7"/>
      <c r="AS162" s="7"/>
      <c r="AT162" s="7"/>
      <c r="AU162" s="7"/>
      <c r="AV162" s="7"/>
      <c r="AW162" s="7"/>
      <c r="AX162" s="7"/>
      <c r="AY162" s="7"/>
      <c r="AZ162" s="7"/>
      <c r="BA162" s="7"/>
      <c r="BB162" s="7"/>
      <c r="BC162" s="7"/>
      <c r="BD162" s="7"/>
      <c r="BE162" s="7"/>
      <c r="BF162" s="7"/>
      <c r="BG162" s="7"/>
      <c r="BH162" s="7"/>
    </row>
    <row r="163" spans="1:60" x14ac:dyDescent="0.25">
      <c r="A163" s="23"/>
      <c r="B163" s="81" t="s">
        <v>436</v>
      </c>
      <c r="C163" s="53" t="s">
        <v>4327</v>
      </c>
      <c r="D163" s="53" t="s">
        <v>3670</v>
      </c>
      <c r="E163" s="49">
        <v>208.13683953559826</v>
      </c>
      <c r="F163" s="49">
        <v>253.56436844798526</v>
      </c>
      <c r="G163" s="49">
        <v>313.77660164782174</v>
      </c>
      <c r="H163" s="49">
        <v>481.04403882444711</v>
      </c>
      <c r="I163" s="49">
        <v>605.03876355318266</v>
      </c>
      <c r="J163" s="49">
        <v>772.10158353828683</v>
      </c>
      <c r="K163" s="49">
        <v>901.03450617947715</v>
      </c>
      <c r="L163" s="49">
        <v>1046.6212231853965</v>
      </c>
      <c r="M163" s="49">
        <v>1182.5534320637762</v>
      </c>
      <c r="N163" s="49">
        <v>1392.8359148246</v>
      </c>
      <c r="O163" s="49">
        <v>208.13683953559826</v>
      </c>
      <c r="P163" s="49">
        <v>253.56436844798526</v>
      </c>
      <c r="Q163" s="49">
        <v>313.77660164782174</v>
      </c>
      <c r="R163" s="49">
        <v>481.04403882444711</v>
      </c>
      <c r="S163" s="49">
        <v>605.03876355318266</v>
      </c>
      <c r="T163" s="49">
        <v>772.10158353828683</v>
      </c>
      <c r="U163" s="49">
        <v>901.03450617947715</v>
      </c>
      <c r="V163" s="49">
        <v>1046.6212231853965</v>
      </c>
      <c r="W163" s="49">
        <v>1182.5534320637762</v>
      </c>
      <c r="X163" s="49">
        <v>1392.8359148246</v>
      </c>
      <c r="Y163" s="49">
        <v>208.13683953559826</v>
      </c>
      <c r="Z163" s="49">
        <v>253.56436844798526</v>
      </c>
      <c r="AA163" s="49">
        <v>313.77660164782174</v>
      </c>
      <c r="AB163" s="49">
        <v>481.04403882444711</v>
      </c>
      <c r="AC163" s="49">
        <v>605.03876355318266</v>
      </c>
      <c r="AD163" s="49">
        <v>772.10158353828683</v>
      </c>
      <c r="AE163" s="49">
        <v>901.03450617947715</v>
      </c>
      <c r="AF163" s="49">
        <v>1046.6212231853965</v>
      </c>
      <c r="AG163" s="49">
        <v>1182.5534320637762</v>
      </c>
      <c r="AH163" s="49">
        <v>1392.8359148246</v>
      </c>
      <c r="AJ163" s="33" t="str">
        <f t="shared" si="4"/>
        <v/>
      </c>
      <c r="AK163" s="33" t="str">
        <f t="shared" si="5"/>
        <v/>
      </c>
      <c r="AO163" t="s">
        <v>13</v>
      </c>
      <c r="AR163" s="7"/>
      <c r="AS163" s="7"/>
      <c r="AT163" s="7"/>
      <c r="AU163" s="7"/>
      <c r="AV163" s="7"/>
      <c r="AW163" s="7"/>
      <c r="AX163" s="7"/>
      <c r="AY163" s="7"/>
      <c r="AZ163" s="7"/>
      <c r="BA163" s="7"/>
      <c r="BB163" s="7"/>
      <c r="BC163" s="7"/>
      <c r="BD163" s="7"/>
      <c r="BE163" s="7"/>
      <c r="BF163" s="7"/>
      <c r="BG163" s="7"/>
      <c r="BH163" s="7"/>
    </row>
    <row r="164" spans="1:60" x14ac:dyDescent="0.25">
      <c r="A164" s="23"/>
      <c r="B164" s="79" t="s">
        <v>438</v>
      </c>
      <c r="C164" s="80" t="s">
        <v>4333</v>
      </c>
      <c r="D164" s="82" t="s">
        <v>3131</v>
      </c>
      <c r="E164" s="50">
        <v>61.5</v>
      </c>
      <c r="F164" s="50">
        <v>73.3</v>
      </c>
      <c r="G164" s="50">
        <v>88.8</v>
      </c>
      <c r="H164" s="50">
        <v>131.6</v>
      </c>
      <c r="I164" s="50">
        <v>163.5</v>
      </c>
      <c r="J164" s="50">
        <v>207.8</v>
      </c>
      <c r="K164" s="50">
        <v>243.7</v>
      </c>
      <c r="L164" s="50">
        <v>282.2</v>
      </c>
      <c r="M164" s="50">
        <v>323.60000000000002</v>
      </c>
      <c r="N164" s="50">
        <v>383.2</v>
      </c>
      <c r="O164" s="49">
        <v>36.427202444818931</v>
      </c>
      <c r="P164" s="49">
        <v>44.502327252113695</v>
      </c>
      <c r="Q164" s="49">
        <v>55.496756504852769</v>
      </c>
      <c r="R164" s="49">
        <v>86.222369860807774</v>
      </c>
      <c r="S164" s="49">
        <v>109.40630702484212</v>
      </c>
      <c r="T164" s="49">
        <v>141.17768757909479</v>
      </c>
      <c r="U164" s="49">
        <v>165.86682850606567</v>
      </c>
      <c r="V164" s="49">
        <v>193.58462474085641</v>
      </c>
      <c r="W164" s="49">
        <v>219.9736242474786</v>
      </c>
      <c r="X164" s="49">
        <v>260.01523958187897</v>
      </c>
      <c r="Y164" s="49">
        <v>57.615482068915611</v>
      </c>
      <c r="Z164" s="49">
        <v>69.186046750301941</v>
      </c>
      <c r="AA164" s="49">
        <v>83.83994245816956</v>
      </c>
      <c r="AB164" s="49">
        <v>121.12823919864795</v>
      </c>
      <c r="AC164" s="49">
        <v>147.36679332319852</v>
      </c>
      <c r="AD164" s="49">
        <v>183.47756848125687</v>
      </c>
      <c r="AE164" s="49">
        <v>212.56673140242623</v>
      </c>
      <c r="AF164" s="49">
        <v>244.70887969805463</v>
      </c>
      <c r="AG164" s="49">
        <v>278.08187233300464</v>
      </c>
      <c r="AH164" s="49">
        <v>327.82336458267952</v>
      </c>
      <c r="AJ164" s="33" t="str">
        <f t="shared" si="4"/>
        <v/>
      </c>
      <c r="AK164" s="33" t="str">
        <f t="shared" si="5"/>
        <v/>
      </c>
      <c r="AO164" t="s">
        <v>13</v>
      </c>
      <c r="AR164" s="7"/>
      <c r="AS164" s="7"/>
      <c r="AT164" s="7"/>
      <c r="AU164" s="7"/>
      <c r="AV164" s="7"/>
      <c r="AW164" s="7"/>
      <c r="AX164" s="7"/>
      <c r="AY164" s="7"/>
      <c r="AZ164" s="7"/>
      <c r="BA164" s="7"/>
      <c r="BB164" s="7"/>
      <c r="BC164" s="7"/>
      <c r="BD164" s="7"/>
      <c r="BE164" s="7"/>
      <c r="BF164" s="7"/>
      <c r="BG164" s="7"/>
      <c r="BH164" s="7"/>
    </row>
    <row r="165" spans="1:60" x14ac:dyDescent="0.25">
      <c r="A165" s="23"/>
      <c r="B165" s="81" t="s">
        <v>440</v>
      </c>
      <c r="C165" s="53" t="s">
        <v>4327</v>
      </c>
      <c r="D165" s="53" t="s">
        <v>3671</v>
      </c>
      <c r="E165" s="49">
        <v>240.67398264777685</v>
      </c>
      <c r="F165" s="49">
        <v>285.55039890100261</v>
      </c>
      <c r="G165" s="49">
        <v>343.36232085733428</v>
      </c>
      <c r="H165" s="49">
        <v>500.99687737607786</v>
      </c>
      <c r="I165" s="49">
        <v>615.47846918915275</v>
      </c>
      <c r="J165" s="49">
        <v>767.22201350296109</v>
      </c>
      <c r="K165" s="49">
        <v>883.48302611327654</v>
      </c>
      <c r="L165" s="49">
        <v>1014.4749903794433</v>
      </c>
      <c r="M165" s="49">
        <v>1135.4313281528546</v>
      </c>
      <c r="N165" s="49">
        <v>1324.658958858053</v>
      </c>
      <c r="O165" s="49">
        <v>240.67398264777685</v>
      </c>
      <c r="P165" s="49">
        <v>285.55039890100261</v>
      </c>
      <c r="Q165" s="49">
        <v>343.36232085733428</v>
      </c>
      <c r="R165" s="49">
        <v>500.99687737607786</v>
      </c>
      <c r="S165" s="49">
        <v>615.47846918915275</v>
      </c>
      <c r="T165" s="49">
        <v>767.22201350296109</v>
      </c>
      <c r="U165" s="49">
        <v>883.48302611327654</v>
      </c>
      <c r="V165" s="49">
        <v>1014.4749903794433</v>
      </c>
      <c r="W165" s="49">
        <v>1135.4313281528546</v>
      </c>
      <c r="X165" s="49">
        <v>1324.658958858053</v>
      </c>
      <c r="Y165" s="49">
        <v>240.67398264777685</v>
      </c>
      <c r="Z165" s="49">
        <v>285.55039890100261</v>
      </c>
      <c r="AA165" s="49">
        <v>343.36232085733428</v>
      </c>
      <c r="AB165" s="49">
        <v>500.99687737607786</v>
      </c>
      <c r="AC165" s="49">
        <v>615.47846918915275</v>
      </c>
      <c r="AD165" s="49">
        <v>767.22201350296109</v>
      </c>
      <c r="AE165" s="49">
        <v>883.48302611327654</v>
      </c>
      <c r="AF165" s="49">
        <v>1014.4749903794433</v>
      </c>
      <c r="AG165" s="49">
        <v>1135.4313281528546</v>
      </c>
      <c r="AH165" s="49">
        <v>1324.658958858053</v>
      </c>
      <c r="AJ165" s="33" t="str">
        <f t="shared" si="4"/>
        <v/>
      </c>
      <c r="AK165" s="33" t="str">
        <f t="shared" si="5"/>
        <v/>
      </c>
      <c r="AO165" t="s">
        <v>13</v>
      </c>
      <c r="AR165" s="7"/>
      <c r="AS165" s="7"/>
      <c r="AT165" s="7"/>
      <c r="AU165" s="7"/>
      <c r="AV165" s="7"/>
      <c r="AW165" s="7"/>
      <c r="AX165" s="7"/>
      <c r="AY165" s="7"/>
      <c r="AZ165" s="7"/>
      <c r="BA165" s="7"/>
      <c r="BB165" s="7"/>
      <c r="BC165" s="7"/>
      <c r="BD165" s="7"/>
      <c r="BE165" s="7"/>
      <c r="BF165" s="7"/>
      <c r="BG165" s="7"/>
      <c r="BH165" s="7"/>
    </row>
    <row r="166" spans="1:60" x14ac:dyDescent="0.25">
      <c r="A166" s="23"/>
      <c r="B166" s="81" t="s">
        <v>442</v>
      </c>
      <c r="C166" s="53" t="s">
        <v>4327</v>
      </c>
      <c r="D166" s="53" t="s">
        <v>3672</v>
      </c>
      <c r="E166" s="49">
        <v>1060.258446255639</v>
      </c>
      <c r="F166" s="49">
        <v>1263.3949264352475</v>
      </c>
      <c r="G166" s="49">
        <v>1522.7876070714633</v>
      </c>
      <c r="H166" s="49">
        <v>2227.9253508340876</v>
      </c>
      <c r="I166" s="49">
        <v>2735.6981452835475</v>
      </c>
      <c r="J166" s="49">
        <v>3401.9229010005329</v>
      </c>
      <c r="K166" s="49">
        <v>3908.5147651726616</v>
      </c>
      <c r="L166" s="49">
        <v>4484.2895277446987</v>
      </c>
      <c r="M166" s="49">
        <v>5003.8355991957987</v>
      </c>
      <c r="N166" s="49">
        <v>5826.6792473792684</v>
      </c>
      <c r="O166" s="49">
        <v>1060.258446255639</v>
      </c>
      <c r="P166" s="49">
        <v>1263.3949264352475</v>
      </c>
      <c r="Q166" s="49">
        <v>1522.7876070714633</v>
      </c>
      <c r="R166" s="49">
        <v>2227.9253508340876</v>
      </c>
      <c r="S166" s="49">
        <v>2735.6981452835475</v>
      </c>
      <c r="T166" s="49">
        <v>3401.9229010005329</v>
      </c>
      <c r="U166" s="49">
        <v>3908.5147651726616</v>
      </c>
      <c r="V166" s="49">
        <v>4484.2895277446987</v>
      </c>
      <c r="W166" s="49">
        <v>5003.8355991957987</v>
      </c>
      <c r="X166" s="49">
        <v>5826.6792473792684</v>
      </c>
      <c r="Y166" s="49">
        <v>1060.258446255639</v>
      </c>
      <c r="Z166" s="49">
        <v>1263.3949264352475</v>
      </c>
      <c r="AA166" s="49">
        <v>1522.7876070714633</v>
      </c>
      <c r="AB166" s="49">
        <v>2227.9253508340876</v>
      </c>
      <c r="AC166" s="49">
        <v>2735.6981452835475</v>
      </c>
      <c r="AD166" s="49">
        <v>3401.9229010005329</v>
      </c>
      <c r="AE166" s="49">
        <v>3908.5147651726616</v>
      </c>
      <c r="AF166" s="49">
        <v>4484.2895277446987</v>
      </c>
      <c r="AG166" s="49">
        <v>5003.8355991957987</v>
      </c>
      <c r="AH166" s="49">
        <v>5826.6792473792684</v>
      </c>
      <c r="AJ166" s="33" t="str">
        <f t="shared" si="4"/>
        <v/>
      </c>
      <c r="AK166" s="33" t="str">
        <f t="shared" si="5"/>
        <v/>
      </c>
      <c r="AO166" t="s">
        <v>13</v>
      </c>
      <c r="AR166" s="7"/>
      <c r="AS166" s="7"/>
      <c r="AT166" s="7"/>
      <c r="AU166" s="7"/>
      <c r="AV166" s="7"/>
      <c r="AW166" s="7"/>
      <c r="AX166" s="7"/>
      <c r="AY166" s="7"/>
      <c r="AZ166" s="7"/>
      <c r="BA166" s="7"/>
      <c r="BB166" s="7"/>
      <c r="BC166" s="7"/>
      <c r="BD166" s="7"/>
      <c r="BE166" s="7"/>
      <c r="BF166" s="7"/>
      <c r="BG166" s="7"/>
      <c r="BH166" s="7"/>
    </row>
    <row r="167" spans="1:60" x14ac:dyDescent="0.25">
      <c r="A167" s="23"/>
      <c r="B167" s="81" t="s">
        <v>444</v>
      </c>
      <c r="C167" s="53" t="s">
        <v>4327</v>
      </c>
      <c r="D167" s="53" t="s">
        <v>3673</v>
      </c>
      <c r="E167" s="49">
        <v>56.681506060709225</v>
      </c>
      <c r="F167" s="49">
        <v>68.601430992515517</v>
      </c>
      <c r="G167" s="49">
        <v>84.607904772497164</v>
      </c>
      <c r="H167" s="49">
        <v>129.61425605767511</v>
      </c>
      <c r="I167" s="49">
        <v>164.39983508775947</v>
      </c>
      <c r="J167" s="49">
        <v>213.44770467430646</v>
      </c>
      <c r="K167" s="49">
        <v>252.57124206962143</v>
      </c>
      <c r="L167" s="49">
        <v>297.0775622954468</v>
      </c>
      <c r="M167" s="49">
        <v>340.52632698618481</v>
      </c>
      <c r="N167" s="49">
        <v>407.06145361431112</v>
      </c>
      <c r="O167" s="49">
        <v>56.681506060709225</v>
      </c>
      <c r="P167" s="49">
        <v>68.601430992515517</v>
      </c>
      <c r="Q167" s="49">
        <v>84.607904772497164</v>
      </c>
      <c r="R167" s="49">
        <v>129.61425605767511</v>
      </c>
      <c r="S167" s="49">
        <v>164.39983508775947</v>
      </c>
      <c r="T167" s="49">
        <v>213.44770467430646</v>
      </c>
      <c r="U167" s="49">
        <v>252.57124206962143</v>
      </c>
      <c r="V167" s="49">
        <v>297.0775622954468</v>
      </c>
      <c r="W167" s="49">
        <v>340.52632698618481</v>
      </c>
      <c r="X167" s="49">
        <v>407.06145361431112</v>
      </c>
      <c r="Y167" s="49">
        <v>56.681506060709225</v>
      </c>
      <c r="Z167" s="49">
        <v>68.601430992515517</v>
      </c>
      <c r="AA167" s="49">
        <v>84.607904772497164</v>
      </c>
      <c r="AB167" s="49">
        <v>129.61425605767511</v>
      </c>
      <c r="AC167" s="49">
        <v>164.39983508775947</v>
      </c>
      <c r="AD167" s="49">
        <v>213.44770467430646</v>
      </c>
      <c r="AE167" s="49">
        <v>252.57124206962143</v>
      </c>
      <c r="AF167" s="49">
        <v>297.0775622954468</v>
      </c>
      <c r="AG167" s="49">
        <v>340.52632698618481</v>
      </c>
      <c r="AH167" s="49">
        <v>407.06145361431112</v>
      </c>
      <c r="AJ167" s="33" t="str">
        <f t="shared" si="4"/>
        <v/>
      </c>
      <c r="AK167" s="33" t="str">
        <f t="shared" si="5"/>
        <v/>
      </c>
      <c r="AO167" t="s">
        <v>13</v>
      </c>
      <c r="AR167" s="7"/>
      <c r="AS167" s="7"/>
      <c r="AT167" s="7"/>
      <c r="AU167" s="7"/>
      <c r="AV167" s="7"/>
      <c r="AW167" s="7"/>
      <c r="AX167" s="7"/>
      <c r="AY167" s="7"/>
      <c r="AZ167" s="7"/>
      <c r="BA167" s="7"/>
      <c r="BB167" s="7"/>
      <c r="BC167" s="7"/>
      <c r="BD167" s="7"/>
      <c r="BE167" s="7"/>
      <c r="BF167" s="7"/>
      <c r="BG167" s="7"/>
      <c r="BH167" s="7"/>
    </row>
    <row r="168" spans="1:60" x14ac:dyDescent="0.25">
      <c r="A168" s="23"/>
      <c r="B168" s="81" t="s">
        <v>446</v>
      </c>
      <c r="C168" s="53" t="s">
        <v>4327</v>
      </c>
      <c r="D168" s="53" t="s">
        <v>3674</v>
      </c>
      <c r="E168" s="49">
        <v>36.162240751594879</v>
      </c>
      <c r="F168" s="49">
        <v>43.964497442506421</v>
      </c>
      <c r="G168" s="49">
        <v>54.53372070781527</v>
      </c>
      <c r="H168" s="49">
        <v>84.189409963665398</v>
      </c>
      <c r="I168" s="49">
        <v>106.89265460228677</v>
      </c>
      <c r="J168" s="49">
        <v>138.53334360168276</v>
      </c>
      <c r="K168" s="49">
        <v>163.50321077087199</v>
      </c>
      <c r="L168" s="49">
        <v>191.70503429590369</v>
      </c>
      <c r="M168" s="49">
        <v>219.01489426518461</v>
      </c>
      <c r="N168" s="49">
        <v>260.59436302944562</v>
      </c>
      <c r="O168" s="49">
        <v>36.162240751594879</v>
      </c>
      <c r="P168" s="49">
        <v>43.964497442506421</v>
      </c>
      <c r="Q168" s="49">
        <v>54.53372070781527</v>
      </c>
      <c r="R168" s="49">
        <v>84.189409963665398</v>
      </c>
      <c r="S168" s="49">
        <v>106.89265460228677</v>
      </c>
      <c r="T168" s="49">
        <v>138.53334360168276</v>
      </c>
      <c r="U168" s="49">
        <v>163.50321077087199</v>
      </c>
      <c r="V168" s="49">
        <v>191.70503429590369</v>
      </c>
      <c r="W168" s="49">
        <v>219.01489426518461</v>
      </c>
      <c r="X168" s="49">
        <v>260.59436302944562</v>
      </c>
      <c r="Y168" s="49">
        <v>36.162240751594879</v>
      </c>
      <c r="Z168" s="49">
        <v>43.964497442506421</v>
      </c>
      <c r="AA168" s="49">
        <v>54.53372070781527</v>
      </c>
      <c r="AB168" s="49">
        <v>84.189409963665398</v>
      </c>
      <c r="AC168" s="49">
        <v>106.89265460228677</v>
      </c>
      <c r="AD168" s="49">
        <v>138.53334360168276</v>
      </c>
      <c r="AE168" s="49">
        <v>163.50321077087199</v>
      </c>
      <c r="AF168" s="49">
        <v>191.70503429590369</v>
      </c>
      <c r="AG168" s="49">
        <v>219.01489426518461</v>
      </c>
      <c r="AH168" s="49">
        <v>260.59436302944562</v>
      </c>
      <c r="AJ168" s="33" t="str">
        <f t="shared" si="4"/>
        <v/>
      </c>
      <c r="AK168" s="33" t="str">
        <f t="shared" si="5"/>
        <v/>
      </c>
      <c r="AO168" t="s">
        <v>13</v>
      </c>
      <c r="AR168" s="7"/>
      <c r="AS168" s="7"/>
      <c r="AT168" s="7"/>
      <c r="AU168" s="7"/>
      <c r="AV168" s="7"/>
      <c r="AW168" s="7"/>
      <c r="AX168" s="7"/>
      <c r="AY168" s="7"/>
      <c r="AZ168" s="7"/>
      <c r="BA168" s="7"/>
      <c r="BB168" s="7"/>
      <c r="BC168" s="7"/>
      <c r="BD168" s="7"/>
      <c r="BE168" s="7"/>
      <c r="BF168" s="7"/>
      <c r="BG168" s="7"/>
      <c r="BH168" s="7"/>
    </row>
    <row r="169" spans="1:60" x14ac:dyDescent="0.25">
      <c r="A169" s="23"/>
      <c r="B169" s="81" t="s">
        <v>448</v>
      </c>
      <c r="C169" s="53" t="s">
        <v>4327</v>
      </c>
      <c r="D169" s="53" t="s">
        <v>3675</v>
      </c>
      <c r="E169" s="49">
        <v>60.135572854114081</v>
      </c>
      <c r="F169" s="49">
        <v>74.418596813126058</v>
      </c>
      <c r="G169" s="49">
        <v>96.43886611564831</v>
      </c>
      <c r="H169" s="49">
        <v>157.09787145096831</v>
      </c>
      <c r="I169" s="49">
        <v>209.36657537607567</v>
      </c>
      <c r="J169" s="49">
        <v>288.25080995651996</v>
      </c>
      <c r="K169" s="49">
        <v>359.25081311836436</v>
      </c>
      <c r="L169" s="49">
        <v>434.12356960602312</v>
      </c>
      <c r="M169" s="49">
        <v>517.08877871717937</v>
      </c>
      <c r="N169" s="49">
        <v>629.63197690025652</v>
      </c>
      <c r="O169" s="49">
        <v>60.135572854114081</v>
      </c>
      <c r="P169" s="49">
        <v>74.418596813126058</v>
      </c>
      <c r="Q169" s="49">
        <v>96.43886611564831</v>
      </c>
      <c r="R169" s="49">
        <v>157.09787145096831</v>
      </c>
      <c r="S169" s="49">
        <v>209.36657537607567</v>
      </c>
      <c r="T169" s="49">
        <v>288.25080995651996</v>
      </c>
      <c r="U169" s="49">
        <v>359.25081311836436</v>
      </c>
      <c r="V169" s="49">
        <v>434.12356960602312</v>
      </c>
      <c r="W169" s="49">
        <v>517.08877871717937</v>
      </c>
      <c r="X169" s="49">
        <v>629.63197690025652</v>
      </c>
      <c r="Y169" s="49">
        <v>60.135572854114081</v>
      </c>
      <c r="Z169" s="49">
        <v>74.418596813126058</v>
      </c>
      <c r="AA169" s="49">
        <v>96.43886611564831</v>
      </c>
      <c r="AB169" s="49">
        <v>157.09787145096831</v>
      </c>
      <c r="AC169" s="49">
        <v>209.36657537607567</v>
      </c>
      <c r="AD169" s="49">
        <v>288.25080995651996</v>
      </c>
      <c r="AE169" s="49">
        <v>359.25081311836436</v>
      </c>
      <c r="AF169" s="49">
        <v>434.12356960602312</v>
      </c>
      <c r="AG169" s="49">
        <v>517.08877871717937</v>
      </c>
      <c r="AH169" s="49">
        <v>629.63197690025652</v>
      </c>
      <c r="AJ169" s="33" t="str">
        <f t="shared" si="4"/>
        <v/>
      </c>
      <c r="AK169" s="33" t="str">
        <f t="shared" si="5"/>
        <v/>
      </c>
      <c r="AO169" t="s">
        <v>13</v>
      </c>
      <c r="AR169" s="7"/>
      <c r="AS169" s="7"/>
      <c r="AT169" s="7"/>
      <c r="AU169" s="7"/>
      <c r="AV169" s="7"/>
      <c r="AW169" s="7"/>
      <c r="AX169" s="7"/>
      <c r="AY169" s="7"/>
      <c r="AZ169" s="7"/>
      <c r="BA169" s="7"/>
      <c r="BB169" s="7"/>
      <c r="BC169" s="7"/>
      <c r="BD169" s="7"/>
      <c r="BE169" s="7"/>
      <c r="BF169" s="7"/>
      <c r="BG169" s="7"/>
      <c r="BH169" s="7"/>
    </row>
    <row r="170" spans="1:60" x14ac:dyDescent="0.25">
      <c r="A170" s="23"/>
      <c r="B170" s="81" t="s">
        <v>450</v>
      </c>
      <c r="C170" s="53" t="s">
        <v>4327</v>
      </c>
      <c r="D170" s="53" t="s">
        <v>3676</v>
      </c>
      <c r="E170" s="49">
        <v>1825.3592032296071</v>
      </c>
      <c r="F170" s="49">
        <v>2272.3808087397406</v>
      </c>
      <c r="G170" s="49">
        <v>2954.8054409058832</v>
      </c>
      <c r="H170" s="49">
        <v>4860.4644046093581</v>
      </c>
      <c r="I170" s="49">
        <v>6432.5138467811903</v>
      </c>
      <c r="J170" s="49">
        <v>8673.7450375294538</v>
      </c>
      <c r="K170" s="49">
        <v>10665.787564765684</v>
      </c>
      <c r="L170" s="49">
        <v>12807.339732945609</v>
      </c>
      <c r="M170" s="49">
        <v>15159.995475310539</v>
      </c>
      <c r="N170" s="49">
        <v>18415.347535335419</v>
      </c>
      <c r="O170" s="49">
        <v>1825.3592032296071</v>
      </c>
      <c r="P170" s="49">
        <v>2272.3808087397406</v>
      </c>
      <c r="Q170" s="49">
        <v>2954.8054409058832</v>
      </c>
      <c r="R170" s="49">
        <v>4860.4644046093581</v>
      </c>
      <c r="S170" s="49">
        <v>6432.5138467811903</v>
      </c>
      <c r="T170" s="49">
        <v>8673.7450375294538</v>
      </c>
      <c r="U170" s="49">
        <v>10665.787564765684</v>
      </c>
      <c r="V170" s="49">
        <v>12807.339732945609</v>
      </c>
      <c r="W170" s="49">
        <v>15159.995475310539</v>
      </c>
      <c r="X170" s="49">
        <v>18415.347535335419</v>
      </c>
      <c r="Y170" s="49">
        <v>1825.3592032296071</v>
      </c>
      <c r="Z170" s="49">
        <v>2272.3808087397406</v>
      </c>
      <c r="AA170" s="49">
        <v>2954.8054409058832</v>
      </c>
      <c r="AB170" s="49">
        <v>4860.4644046093581</v>
      </c>
      <c r="AC170" s="49">
        <v>6432.5138467811903</v>
      </c>
      <c r="AD170" s="49">
        <v>8673.7450375294538</v>
      </c>
      <c r="AE170" s="49">
        <v>10665.787564765684</v>
      </c>
      <c r="AF170" s="49">
        <v>12807.339732945609</v>
      </c>
      <c r="AG170" s="49">
        <v>15159.995475310539</v>
      </c>
      <c r="AH170" s="49">
        <v>18415.347535335419</v>
      </c>
      <c r="AJ170" s="33" t="str">
        <f t="shared" si="4"/>
        <v/>
      </c>
      <c r="AK170" s="33" t="str">
        <f t="shared" si="5"/>
        <v/>
      </c>
      <c r="AO170" t="s">
        <v>13</v>
      </c>
      <c r="AR170" s="7"/>
      <c r="AS170" s="7"/>
      <c r="AT170" s="7"/>
      <c r="AU170" s="7"/>
      <c r="AV170" s="7"/>
      <c r="AW170" s="7"/>
      <c r="AX170" s="7"/>
      <c r="AY170" s="7"/>
      <c r="AZ170" s="7"/>
      <c r="BA170" s="7"/>
      <c r="BB170" s="7"/>
      <c r="BC170" s="7"/>
      <c r="BD170" s="7"/>
      <c r="BE170" s="7"/>
      <c r="BF170" s="7"/>
      <c r="BG170" s="7"/>
      <c r="BH170" s="7"/>
    </row>
    <row r="171" spans="1:60" x14ac:dyDescent="0.25">
      <c r="A171" s="23"/>
      <c r="B171" s="79" t="s">
        <v>452</v>
      </c>
      <c r="C171" s="80" t="s">
        <v>4333</v>
      </c>
      <c r="D171" s="82" t="s">
        <v>3132</v>
      </c>
      <c r="E171" s="50">
        <v>2003</v>
      </c>
      <c r="F171" s="50">
        <v>2898.1</v>
      </c>
      <c r="G171" s="50">
        <v>4214</v>
      </c>
      <c r="H171" s="50">
        <v>8422</v>
      </c>
      <c r="I171" s="50">
        <v>11860</v>
      </c>
      <c r="J171" s="50">
        <v>16820</v>
      </c>
      <c r="K171" s="50">
        <v>20920</v>
      </c>
      <c r="L171" s="50">
        <v>25320</v>
      </c>
      <c r="M171" s="50">
        <v>30030</v>
      </c>
      <c r="N171" s="50">
        <v>36710</v>
      </c>
      <c r="O171" s="49">
        <v>1444.0257017913757</v>
      </c>
      <c r="P171" s="49">
        <v>1801.9176409585323</v>
      </c>
      <c r="Q171" s="49">
        <v>2348.650943855881</v>
      </c>
      <c r="R171" s="49">
        <v>3887.7823765321864</v>
      </c>
      <c r="S171" s="49">
        <v>5164.6827196086624</v>
      </c>
      <c r="T171" s="49">
        <v>6995.7415407007302</v>
      </c>
      <c r="U171" s="49">
        <v>8628.5584624218591</v>
      </c>
      <c r="V171" s="49">
        <v>10386.387384515539</v>
      </c>
      <c r="W171" s="49">
        <v>12324.889247901159</v>
      </c>
      <c r="X171" s="49">
        <v>15016.273397755589</v>
      </c>
      <c r="Y171" s="49">
        <v>1905.0354322727153</v>
      </c>
      <c r="Z171" s="49">
        <v>2613.9045735818418</v>
      </c>
      <c r="AA171" s="49">
        <v>3871.3848672388358</v>
      </c>
      <c r="AB171" s="49">
        <v>6970.5365681250341</v>
      </c>
      <c r="AC171" s="49">
        <v>8867.1623216683893</v>
      </c>
      <c r="AD171" s="49">
        <v>10918.906316460836</v>
      </c>
      <c r="AE171" s="49">
        <v>12400.867885719497</v>
      </c>
      <c r="AF171" s="49">
        <v>13945.540341532691</v>
      </c>
      <c r="AG171" s="49">
        <v>15729.718238689396</v>
      </c>
      <c r="AH171" s="49">
        <v>18430.368076141593</v>
      </c>
      <c r="AJ171" s="33" t="str">
        <f t="shared" si="4"/>
        <v/>
      </c>
      <c r="AK171" s="33" t="str">
        <f t="shared" si="5"/>
        <v/>
      </c>
      <c r="AO171" t="s">
        <v>13</v>
      </c>
      <c r="AR171" s="7"/>
      <c r="AS171" s="7"/>
      <c r="AT171" s="7"/>
      <c r="AU171" s="7"/>
      <c r="AV171" s="7"/>
      <c r="AW171" s="7"/>
      <c r="AX171" s="7"/>
      <c r="AY171" s="7"/>
      <c r="AZ171" s="7"/>
      <c r="BA171" s="7"/>
      <c r="BB171" s="7"/>
      <c r="BC171" s="7"/>
      <c r="BD171" s="7"/>
      <c r="BE171" s="7"/>
      <c r="BF171" s="7"/>
      <c r="BG171" s="7"/>
      <c r="BH171" s="7"/>
    </row>
    <row r="172" spans="1:60" x14ac:dyDescent="0.25">
      <c r="A172" s="23"/>
      <c r="B172" s="79" t="s">
        <v>455</v>
      </c>
      <c r="C172" s="80" t="s">
        <v>4333</v>
      </c>
      <c r="D172" s="82" t="s">
        <v>3133</v>
      </c>
      <c r="E172" s="50">
        <v>8745</v>
      </c>
      <c r="F172" s="50">
        <v>10391.9</v>
      </c>
      <c r="G172" s="50">
        <v>12450</v>
      </c>
      <c r="H172" s="50">
        <v>17700</v>
      </c>
      <c r="I172" s="50">
        <v>21270</v>
      </c>
      <c r="J172" s="50">
        <v>25870</v>
      </c>
      <c r="K172" s="50">
        <v>29360</v>
      </c>
      <c r="L172" s="50">
        <v>32890</v>
      </c>
      <c r="M172" s="50">
        <v>36490</v>
      </c>
      <c r="N172" s="50">
        <v>41380</v>
      </c>
      <c r="O172" s="49">
        <v>3917.6200220748974</v>
      </c>
      <c r="P172" s="49">
        <v>4883.2090955935591</v>
      </c>
      <c r="Q172" s="49">
        <v>6368.1182170211423</v>
      </c>
      <c r="R172" s="49">
        <v>10524.597929279596</v>
      </c>
      <c r="S172" s="49">
        <v>13935.269691377358</v>
      </c>
      <c r="T172" s="49">
        <v>18756.662742363573</v>
      </c>
      <c r="U172" s="49">
        <v>23053.947135076334</v>
      </c>
      <c r="V172" s="49">
        <v>27713.542423700121</v>
      </c>
      <c r="W172" s="49">
        <v>32843.013851919437</v>
      </c>
      <c r="X172" s="49">
        <v>40006.786719799587</v>
      </c>
      <c r="Y172" s="49">
        <v>7384.7990117448589</v>
      </c>
      <c r="Z172" s="49">
        <v>8229.6101122890614</v>
      </c>
      <c r="AA172" s="49">
        <v>10665.099911517076</v>
      </c>
      <c r="AB172" s="49">
        <v>14363.290395097094</v>
      </c>
      <c r="AC172" s="49">
        <v>16878.217037429655</v>
      </c>
      <c r="AD172" s="49">
        <v>20640.03105904939</v>
      </c>
      <c r="AE172" s="49">
        <v>24273.8680762074</v>
      </c>
      <c r="AF172" s="49">
        <v>28463.753666642133</v>
      </c>
      <c r="AG172" s="49">
        <v>33259.629141243226</v>
      </c>
      <c r="AH172" s="49">
        <v>40132.947657203156</v>
      </c>
      <c r="AJ172" s="33" t="str">
        <f t="shared" si="4"/>
        <v/>
      </c>
      <c r="AK172" s="33" t="str">
        <f t="shared" si="5"/>
        <v/>
      </c>
      <c r="AO172" t="s">
        <v>13</v>
      </c>
      <c r="AR172" s="7"/>
      <c r="AS172" s="7"/>
      <c r="AT172" s="7"/>
      <c r="AU172" s="7"/>
      <c r="AV172" s="7"/>
      <c r="AW172" s="7"/>
      <c r="AX172" s="7"/>
      <c r="AY172" s="7"/>
      <c r="AZ172" s="7"/>
      <c r="BA172" s="7"/>
      <c r="BB172" s="7"/>
      <c r="BC172" s="7"/>
      <c r="BD172" s="7"/>
      <c r="BE172" s="7"/>
      <c r="BF172" s="7"/>
      <c r="BG172" s="7"/>
      <c r="BH172" s="7"/>
    </row>
    <row r="173" spans="1:60" x14ac:dyDescent="0.25">
      <c r="A173" s="23"/>
      <c r="B173" s="79" t="s">
        <v>458</v>
      </c>
      <c r="C173" s="80" t="s">
        <v>4333</v>
      </c>
      <c r="D173" s="82" t="s">
        <v>3134</v>
      </c>
      <c r="E173" s="50">
        <v>251.2</v>
      </c>
      <c r="F173" s="50">
        <v>367.8</v>
      </c>
      <c r="G173" s="50">
        <v>541</v>
      </c>
      <c r="H173" s="50">
        <v>1103</v>
      </c>
      <c r="I173" s="50">
        <v>1568</v>
      </c>
      <c r="J173" s="50">
        <v>2245</v>
      </c>
      <c r="K173" s="50">
        <v>2807</v>
      </c>
      <c r="L173" s="50">
        <v>3412</v>
      </c>
      <c r="M173" s="50">
        <v>4061</v>
      </c>
      <c r="N173" s="50">
        <v>4987</v>
      </c>
      <c r="O173" s="49">
        <v>258.60921077191369</v>
      </c>
      <c r="P173" s="49">
        <v>322.86415372998209</v>
      </c>
      <c r="Q173" s="49">
        <v>426.20023182513012</v>
      </c>
      <c r="R173" s="49">
        <v>711.44570998875281</v>
      </c>
      <c r="S173" s="49">
        <v>956.34950043534695</v>
      </c>
      <c r="T173" s="49">
        <v>1325.2701759584163</v>
      </c>
      <c r="U173" s="49">
        <v>1662.0581711621824</v>
      </c>
      <c r="V173" s="49">
        <v>2026.9813199811492</v>
      </c>
      <c r="W173" s="49">
        <v>2435.3618621880942</v>
      </c>
      <c r="X173" s="49">
        <v>3003.8578332734019</v>
      </c>
      <c r="Y173" s="49">
        <v>253.17837565113922</v>
      </c>
      <c r="Z173" s="49">
        <v>350.94905764874329</v>
      </c>
      <c r="AA173" s="49">
        <v>509.0454253533868</v>
      </c>
      <c r="AB173" s="49">
        <v>928.11606809774344</v>
      </c>
      <c r="AC173" s="49">
        <v>1212.7299493546625</v>
      </c>
      <c r="AD173" s="49">
        <v>1582.2805060299168</v>
      </c>
      <c r="AE173" s="49">
        <v>1897.0902181376875</v>
      </c>
      <c r="AF173" s="49">
        <v>2240.7659012409499</v>
      </c>
      <c r="AG173" s="49">
        <v>2633.6104155797898</v>
      </c>
      <c r="AH173" s="49">
        <v>3198.6928531623307</v>
      </c>
      <c r="AJ173" s="33" t="str">
        <f t="shared" si="4"/>
        <v/>
      </c>
      <c r="AK173" s="33" t="str">
        <f t="shared" si="5"/>
        <v/>
      </c>
      <c r="AO173" t="s">
        <v>13</v>
      </c>
      <c r="AR173" s="7"/>
      <c r="AS173" s="7"/>
      <c r="AT173" s="7"/>
      <c r="AU173" s="7"/>
      <c r="AV173" s="7"/>
      <c r="AW173" s="7"/>
      <c r="AX173" s="7"/>
      <c r="AY173" s="7"/>
      <c r="AZ173" s="7"/>
      <c r="BA173" s="7"/>
      <c r="BB173" s="7"/>
      <c r="BC173" s="7"/>
      <c r="BD173" s="7"/>
      <c r="BE173" s="7"/>
      <c r="BF173" s="7"/>
      <c r="BG173" s="7"/>
      <c r="BH173" s="7"/>
    </row>
    <row r="174" spans="1:60" x14ac:dyDescent="0.25">
      <c r="A174" s="23"/>
      <c r="B174" s="79" t="s">
        <v>460</v>
      </c>
      <c r="C174" s="80" t="s">
        <v>4333</v>
      </c>
      <c r="D174" s="82" t="s">
        <v>3135</v>
      </c>
      <c r="E174" s="50">
        <v>1323</v>
      </c>
      <c r="F174" s="50">
        <v>1820.2</v>
      </c>
      <c r="G174" s="50">
        <v>2511</v>
      </c>
      <c r="H174" s="50">
        <v>4524</v>
      </c>
      <c r="I174" s="50">
        <v>6032</v>
      </c>
      <c r="J174" s="50">
        <v>8076</v>
      </c>
      <c r="K174" s="50">
        <v>9674</v>
      </c>
      <c r="L174" s="50">
        <v>11320</v>
      </c>
      <c r="M174" s="50">
        <v>13010</v>
      </c>
      <c r="N174" s="50">
        <v>15320</v>
      </c>
      <c r="O174" s="49">
        <v>1295.2500031097134</v>
      </c>
      <c r="P174" s="49">
        <v>1621.6318548325351</v>
      </c>
      <c r="Q174" s="49">
        <v>2144.2842831984831</v>
      </c>
      <c r="R174" s="49">
        <v>3596.742474883225</v>
      </c>
      <c r="S174" s="49">
        <v>4819.7651851184964</v>
      </c>
      <c r="T174" s="49">
        <v>6615.0493420218645</v>
      </c>
      <c r="U174" s="49">
        <v>8245.0762233483183</v>
      </c>
      <c r="V174" s="49">
        <v>10027.090643295525</v>
      </c>
      <c r="W174" s="49">
        <v>12014.044909953465</v>
      </c>
      <c r="X174" s="49">
        <v>14805.541298545928</v>
      </c>
      <c r="Y174" s="49">
        <v>1315.9589560129123</v>
      </c>
      <c r="Z174" s="49">
        <v>1748.9191273757822</v>
      </c>
      <c r="AA174" s="49">
        <v>2413.9281926113636</v>
      </c>
      <c r="AB174" s="49">
        <v>4125.5965766608533</v>
      </c>
      <c r="AC174" s="49">
        <v>5348.3559474214771</v>
      </c>
      <c r="AD174" s="49">
        <v>7043.8998287082059</v>
      </c>
      <c r="AE174" s="49">
        <v>8554.8140362063423</v>
      </c>
      <c r="AF174" s="49">
        <v>10238.580723454381</v>
      </c>
      <c r="AG174" s="49">
        <v>12143.05463664343</v>
      </c>
      <c r="AH174" s="49">
        <v>14859.317469429627</v>
      </c>
      <c r="AJ174" s="33" t="str">
        <f t="shared" si="4"/>
        <v/>
      </c>
      <c r="AK174" s="33" t="str">
        <f t="shared" si="5"/>
        <v/>
      </c>
      <c r="AO174" t="s">
        <v>13</v>
      </c>
      <c r="AR174" s="7"/>
      <c r="AS174" s="7"/>
      <c r="AT174" s="7"/>
      <c r="AU174" s="7"/>
      <c r="AV174" s="7"/>
      <c r="AW174" s="7"/>
      <c r="AX174" s="7"/>
      <c r="AY174" s="7"/>
      <c r="AZ174" s="7"/>
      <c r="BA174" s="7"/>
      <c r="BB174" s="7"/>
      <c r="BC174" s="7"/>
      <c r="BD174" s="7"/>
      <c r="BE174" s="7"/>
      <c r="BF174" s="7"/>
      <c r="BG174" s="7"/>
      <c r="BH174" s="7"/>
    </row>
    <row r="175" spans="1:60" x14ac:dyDescent="0.25">
      <c r="A175" s="23"/>
      <c r="B175" s="81" t="s">
        <v>463</v>
      </c>
      <c r="C175" s="53" t="s">
        <v>4327</v>
      </c>
      <c r="D175" s="53" t="s">
        <v>3677</v>
      </c>
      <c r="E175" s="49">
        <v>5432.1919826104831</v>
      </c>
      <c r="F175" s="49">
        <v>6764.028075757592</v>
      </c>
      <c r="G175" s="49">
        <v>8831.0954625660688</v>
      </c>
      <c r="H175" s="49">
        <v>14592.161122360214</v>
      </c>
      <c r="I175" s="49">
        <v>19315.25642730196</v>
      </c>
      <c r="J175" s="49">
        <v>25981.302806701366</v>
      </c>
      <c r="K175" s="49">
        <v>31943.220813144759</v>
      </c>
      <c r="L175" s="49">
        <v>38437.855220964557</v>
      </c>
      <c r="M175" s="49">
        <v>45599.502800362832</v>
      </c>
      <c r="N175" s="49">
        <v>55645.078056934028</v>
      </c>
      <c r="O175" s="49">
        <v>5432.1919826104831</v>
      </c>
      <c r="P175" s="49">
        <v>6764.028075757592</v>
      </c>
      <c r="Q175" s="49">
        <v>8831.0954625660688</v>
      </c>
      <c r="R175" s="49">
        <v>14592.161122360214</v>
      </c>
      <c r="S175" s="49">
        <v>19315.25642730196</v>
      </c>
      <c r="T175" s="49">
        <v>25981.302806701366</v>
      </c>
      <c r="U175" s="49">
        <v>31943.220813144759</v>
      </c>
      <c r="V175" s="49">
        <v>38437.855220964557</v>
      </c>
      <c r="W175" s="49">
        <v>45599.502800362832</v>
      </c>
      <c r="X175" s="49">
        <v>55645.078056934028</v>
      </c>
      <c r="Y175" s="49">
        <v>5432.1919826104831</v>
      </c>
      <c r="Z175" s="49">
        <v>6764.028075757592</v>
      </c>
      <c r="AA175" s="49">
        <v>8831.0954625660688</v>
      </c>
      <c r="AB175" s="49">
        <v>14592.161122360214</v>
      </c>
      <c r="AC175" s="49">
        <v>19315.25642730196</v>
      </c>
      <c r="AD175" s="49">
        <v>25981.302806701366</v>
      </c>
      <c r="AE175" s="49">
        <v>31943.220813144759</v>
      </c>
      <c r="AF175" s="49">
        <v>38437.855220964557</v>
      </c>
      <c r="AG175" s="49">
        <v>45599.502800362832</v>
      </c>
      <c r="AH175" s="49">
        <v>55645.078056934028</v>
      </c>
      <c r="AJ175" s="33" t="str">
        <f t="shared" si="4"/>
        <v/>
      </c>
      <c r="AK175" s="33" t="str">
        <f t="shared" si="5"/>
        <v/>
      </c>
      <c r="AO175" t="s">
        <v>13</v>
      </c>
      <c r="AR175" s="7"/>
      <c r="AS175" s="7"/>
      <c r="AT175" s="7"/>
      <c r="AU175" s="7"/>
      <c r="AV175" s="7"/>
      <c r="AW175" s="7"/>
      <c r="AX175" s="7"/>
      <c r="AY175" s="7"/>
      <c r="AZ175" s="7"/>
      <c r="BA175" s="7"/>
      <c r="BB175" s="7"/>
      <c r="BC175" s="7"/>
      <c r="BD175" s="7"/>
      <c r="BE175" s="7"/>
      <c r="BF175" s="7"/>
      <c r="BG175" s="7"/>
      <c r="BH175" s="7"/>
    </row>
    <row r="176" spans="1:60" x14ac:dyDescent="0.25">
      <c r="A176" s="23"/>
      <c r="B176" s="81" t="s">
        <v>465</v>
      </c>
      <c r="C176" s="53" t="s">
        <v>4327</v>
      </c>
      <c r="D176" s="53" t="s">
        <v>3678</v>
      </c>
      <c r="E176" s="49">
        <v>89.71657591438219</v>
      </c>
      <c r="F176" s="49">
        <v>111.28169499383067</v>
      </c>
      <c r="G176" s="49">
        <v>142.88828108366181</v>
      </c>
      <c r="H176" s="49">
        <v>232.23477051595265</v>
      </c>
      <c r="I176" s="49">
        <v>307.90592778490054</v>
      </c>
      <c r="J176" s="49">
        <v>419.23435025512362</v>
      </c>
      <c r="K176" s="49">
        <v>517.55504026768358</v>
      </c>
      <c r="L176" s="49">
        <v>619.9662825025099</v>
      </c>
      <c r="M176" s="49">
        <v>732.30641312178329</v>
      </c>
      <c r="N176" s="49">
        <v>883.46629597010997</v>
      </c>
      <c r="O176" s="49">
        <v>89.71657591438219</v>
      </c>
      <c r="P176" s="49">
        <v>111.28169499383067</v>
      </c>
      <c r="Q176" s="49">
        <v>142.88828108366181</v>
      </c>
      <c r="R176" s="49">
        <v>232.23477051595265</v>
      </c>
      <c r="S176" s="49">
        <v>307.90592778490054</v>
      </c>
      <c r="T176" s="49">
        <v>419.23435025512362</v>
      </c>
      <c r="U176" s="49">
        <v>517.55504026768358</v>
      </c>
      <c r="V176" s="49">
        <v>619.9662825025099</v>
      </c>
      <c r="W176" s="49">
        <v>732.30641312178329</v>
      </c>
      <c r="X176" s="49">
        <v>883.46629597010997</v>
      </c>
      <c r="Y176" s="49">
        <v>89.71657591438219</v>
      </c>
      <c r="Z176" s="49">
        <v>111.28169499383067</v>
      </c>
      <c r="AA176" s="49">
        <v>142.88828108366181</v>
      </c>
      <c r="AB176" s="49">
        <v>232.23477051595265</v>
      </c>
      <c r="AC176" s="49">
        <v>307.90592778490054</v>
      </c>
      <c r="AD176" s="49">
        <v>419.23435025512362</v>
      </c>
      <c r="AE176" s="49">
        <v>517.55504026768358</v>
      </c>
      <c r="AF176" s="49">
        <v>619.9662825025099</v>
      </c>
      <c r="AG176" s="49">
        <v>732.30641312178329</v>
      </c>
      <c r="AH176" s="49">
        <v>883.46629597010997</v>
      </c>
      <c r="AJ176" s="33" t="str">
        <f t="shared" si="4"/>
        <v/>
      </c>
      <c r="AK176" s="33" t="str">
        <f t="shared" si="5"/>
        <v/>
      </c>
      <c r="AO176" t="s">
        <v>13</v>
      </c>
      <c r="AR176" s="7"/>
      <c r="AS176" s="7"/>
      <c r="AT176" s="7"/>
      <c r="AU176" s="7"/>
      <c r="AV176" s="7"/>
      <c r="AW176" s="7"/>
      <c r="AX176" s="7"/>
      <c r="AY176" s="7"/>
      <c r="AZ176" s="7"/>
      <c r="BA176" s="7"/>
      <c r="BB176" s="7"/>
      <c r="BC176" s="7"/>
      <c r="BD176" s="7"/>
      <c r="BE176" s="7"/>
      <c r="BF176" s="7"/>
      <c r="BG176" s="7"/>
      <c r="BH176" s="7"/>
    </row>
    <row r="177" spans="1:60" x14ac:dyDescent="0.25">
      <c r="A177" s="23"/>
      <c r="B177" s="79" t="s">
        <v>469</v>
      </c>
      <c r="C177" s="80" t="s">
        <v>3585</v>
      </c>
      <c r="D177" s="50" t="s">
        <v>3136</v>
      </c>
      <c r="E177" s="50">
        <v>621.20000000000005</v>
      </c>
      <c r="F177" s="50">
        <v>746.1</v>
      </c>
      <c r="G177" s="50">
        <v>910.9</v>
      </c>
      <c r="H177" s="50">
        <v>1382</v>
      </c>
      <c r="I177" s="50">
        <v>1744</v>
      </c>
      <c r="J177" s="50">
        <v>2258</v>
      </c>
      <c r="K177" s="50">
        <v>2684</v>
      </c>
      <c r="L177" s="50">
        <v>3148</v>
      </c>
      <c r="M177" s="50">
        <v>3656</v>
      </c>
      <c r="N177" s="50">
        <v>4402</v>
      </c>
      <c r="O177" s="50">
        <v>621.20000000000005</v>
      </c>
      <c r="P177" s="50">
        <v>746.1</v>
      </c>
      <c r="Q177" s="50">
        <v>910.9</v>
      </c>
      <c r="R177" s="50">
        <v>1382</v>
      </c>
      <c r="S177" s="50">
        <v>1744</v>
      </c>
      <c r="T177" s="50">
        <v>2258</v>
      </c>
      <c r="U177" s="50">
        <v>2684</v>
      </c>
      <c r="V177" s="50">
        <v>3148</v>
      </c>
      <c r="W177" s="50">
        <v>3656</v>
      </c>
      <c r="X177" s="50">
        <v>4402</v>
      </c>
      <c r="Y177" s="50">
        <v>621.20000000000005</v>
      </c>
      <c r="Z177" s="50">
        <v>746.1</v>
      </c>
      <c r="AA177" s="50">
        <v>910.9</v>
      </c>
      <c r="AB177" s="50">
        <v>1382</v>
      </c>
      <c r="AC177" s="50">
        <v>1744</v>
      </c>
      <c r="AD177" s="50">
        <v>2258</v>
      </c>
      <c r="AE177" s="50">
        <v>2684</v>
      </c>
      <c r="AF177" s="50">
        <v>3148</v>
      </c>
      <c r="AG177" s="50">
        <v>3656</v>
      </c>
      <c r="AH177" s="50">
        <v>4402</v>
      </c>
      <c r="AJ177" s="33" t="str">
        <f t="shared" si="4"/>
        <v/>
      </c>
      <c r="AK177" s="33" t="str">
        <f t="shared" si="5"/>
        <v/>
      </c>
      <c r="AO177" t="s">
        <v>13</v>
      </c>
      <c r="AR177" s="7"/>
      <c r="AS177" s="7"/>
      <c r="AT177" s="7"/>
      <c r="AU177" s="7"/>
      <c r="AV177" s="7"/>
      <c r="AW177" s="7"/>
      <c r="AX177" s="7"/>
      <c r="AY177" s="7"/>
      <c r="AZ177" s="7"/>
      <c r="BA177" s="7"/>
      <c r="BB177" s="7"/>
      <c r="BC177" s="7"/>
      <c r="BD177" s="7"/>
      <c r="BE177" s="7"/>
      <c r="BF177" s="7"/>
      <c r="BG177" s="7"/>
      <c r="BH177" s="7"/>
    </row>
    <row r="178" spans="1:60" x14ac:dyDescent="0.25">
      <c r="A178" s="23"/>
      <c r="B178" s="81" t="s">
        <v>472</v>
      </c>
      <c r="C178" s="53" t="s">
        <v>4327</v>
      </c>
      <c r="D178" s="53" t="s">
        <v>3679</v>
      </c>
      <c r="E178" s="49">
        <v>156.20906046178862</v>
      </c>
      <c r="F178" s="49">
        <v>195.99324663525013</v>
      </c>
      <c r="G178" s="49">
        <v>256.21871428199711</v>
      </c>
      <c r="H178" s="49">
        <v>428.85816548563065</v>
      </c>
      <c r="I178" s="49">
        <v>576.0223864510624</v>
      </c>
      <c r="J178" s="49">
        <v>794.45492683536736</v>
      </c>
      <c r="K178" s="49">
        <v>990.26009906387208</v>
      </c>
      <c r="L178" s="49">
        <v>1198.757612678447</v>
      </c>
      <c r="M178" s="49">
        <v>1430.3603712141942</v>
      </c>
      <c r="N178" s="49">
        <v>1749.3635224813152</v>
      </c>
      <c r="O178" s="49">
        <v>156.20906046178862</v>
      </c>
      <c r="P178" s="49">
        <v>195.99324663525013</v>
      </c>
      <c r="Q178" s="49">
        <v>256.21871428199711</v>
      </c>
      <c r="R178" s="49">
        <v>428.85816548563065</v>
      </c>
      <c r="S178" s="49">
        <v>576.0223864510624</v>
      </c>
      <c r="T178" s="49">
        <v>794.45492683536736</v>
      </c>
      <c r="U178" s="49">
        <v>990.26009906387208</v>
      </c>
      <c r="V178" s="49">
        <v>1198.757612678447</v>
      </c>
      <c r="W178" s="49">
        <v>1430.3603712141942</v>
      </c>
      <c r="X178" s="49">
        <v>1749.3635224813152</v>
      </c>
      <c r="Y178" s="49">
        <v>156.20906046178862</v>
      </c>
      <c r="Z178" s="49">
        <v>195.99324663525013</v>
      </c>
      <c r="AA178" s="49">
        <v>256.21871428199711</v>
      </c>
      <c r="AB178" s="49">
        <v>428.85816548563065</v>
      </c>
      <c r="AC178" s="49">
        <v>576.0223864510624</v>
      </c>
      <c r="AD178" s="49">
        <v>794.45492683536736</v>
      </c>
      <c r="AE178" s="49">
        <v>990.26009906387208</v>
      </c>
      <c r="AF178" s="49">
        <v>1198.757612678447</v>
      </c>
      <c r="AG178" s="49">
        <v>1430.3603712141942</v>
      </c>
      <c r="AH178" s="49">
        <v>1749.3635224813152</v>
      </c>
      <c r="AJ178" s="33" t="str">
        <f t="shared" si="4"/>
        <v/>
      </c>
      <c r="AK178" s="33" t="str">
        <f t="shared" si="5"/>
        <v/>
      </c>
      <c r="AO178" t="s">
        <v>13</v>
      </c>
      <c r="AR178" s="7"/>
      <c r="AS178" s="7"/>
      <c r="AT178" s="7"/>
      <c r="AU178" s="7"/>
      <c r="AV178" s="7"/>
      <c r="AW178" s="7"/>
      <c r="AX178" s="7"/>
      <c r="AY178" s="7"/>
      <c r="AZ178" s="7"/>
      <c r="BA178" s="7"/>
      <c r="BB178" s="7"/>
      <c r="BC178" s="7"/>
      <c r="BD178" s="7"/>
      <c r="BE178" s="7"/>
      <c r="BF178" s="7"/>
      <c r="BG178" s="7"/>
      <c r="BH178" s="7"/>
    </row>
    <row r="179" spans="1:60" x14ac:dyDescent="0.25">
      <c r="A179" s="23"/>
      <c r="B179" s="81" t="s">
        <v>474</v>
      </c>
      <c r="C179" s="53" t="s">
        <v>4327</v>
      </c>
      <c r="D179" s="53" t="s">
        <v>3680</v>
      </c>
      <c r="E179" s="49">
        <v>242.64961106320612</v>
      </c>
      <c r="F179" s="49">
        <v>306.38442354248832</v>
      </c>
      <c r="G179" s="49">
        <v>403.47645650212007</v>
      </c>
      <c r="H179" s="49">
        <v>685.18402879703297</v>
      </c>
      <c r="I179" s="49">
        <v>925.18584764511388</v>
      </c>
      <c r="J179" s="49">
        <v>1280.8279909219439</v>
      </c>
      <c r="K179" s="49">
        <v>1600.7045148854081</v>
      </c>
      <c r="L179" s="49">
        <v>1944.3302521979681</v>
      </c>
      <c r="M179" s="49">
        <v>2327.564424024863</v>
      </c>
      <c r="N179" s="49">
        <v>2860.7893186787819</v>
      </c>
      <c r="O179" s="49">
        <v>242.64961106320612</v>
      </c>
      <c r="P179" s="49">
        <v>306.38442354248832</v>
      </c>
      <c r="Q179" s="49">
        <v>403.47645650212007</v>
      </c>
      <c r="R179" s="49">
        <v>685.18402879703297</v>
      </c>
      <c r="S179" s="49">
        <v>925.18584764511388</v>
      </c>
      <c r="T179" s="49">
        <v>1280.8279909219439</v>
      </c>
      <c r="U179" s="49">
        <v>1600.7045148854081</v>
      </c>
      <c r="V179" s="49">
        <v>1944.3302521979681</v>
      </c>
      <c r="W179" s="49">
        <v>2327.564424024863</v>
      </c>
      <c r="X179" s="49">
        <v>2860.7893186787819</v>
      </c>
      <c r="Y179" s="49">
        <v>242.64961106320612</v>
      </c>
      <c r="Z179" s="49">
        <v>306.38442354248832</v>
      </c>
      <c r="AA179" s="49">
        <v>403.47645650212007</v>
      </c>
      <c r="AB179" s="49">
        <v>685.18402879703297</v>
      </c>
      <c r="AC179" s="49">
        <v>925.18584764511388</v>
      </c>
      <c r="AD179" s="49">
        <v>1280.8279909219439</v>
      </c>
      <c r="AE179" s="49">
        <v>1600.7045148854081</v>
      </c>
      <c r="AF179" s="49">
        <v>1944.3302521979681</v>
      </c>
      <c r="AG179" s="49">
        <v>2327.564424024863</v>
      </c>
      <c r="AH179" s="49">
        <v>2860.7893186787819</v>
      </c>
      <c r="AJ179" s="33" t="str">
        <f t="shared" si="4"/>
        <v/>
      </c>
      <c r="AK179" s="33" t="str">
        <f t="shared" si="5"/>
        <v/>
      </c>
      <c r="AO179" t="s">
        <v>13</v>
      </c>
      <c r="AR179" s="7"/>
      <c r="AS179" s="7"/>
      <c r="AT179" s="7"/>
      <c r="AU179" s="7"/>
      <c r="AV179" s="7"/>
      <c r="AW179" s="7"/>
      <c r="AX179" s="7"/>
      <c r="AY179" s="7"/>
      <c r="AZ179" s="7"/>
      <c r="BA179" s="7"/>
      <c r="BB179" s="7"/>
      <c r="BC179" s="7"/>
      <c r="BD179" s="7"/>
      <c r="BE179" s="7"/>
      <c r="BF179" s="7"/>
      <c r="BG179" s="7"/>
      <c r="BH179" s="7"/>
    </row>
    <row r="180" spans="1:60" x14ac:dyDescent="0.25">
      <c r="A180" s="23"/>
      <c r="B180" s="79" t="s">
        <v>476</v>
      </c>
      <c r="C180" s="80" t="s">
        <v>4333</v>
      </c>
      <c r="D180" s="82" t="s">
        <v>3137</v>
      </c>
      <c r="E180" s="50">
        <v>1796</v>
      </c>
      <c r="F180" s="50">
        <v>2565.6</v>
      </c>
      <c r="G180" s="50">
        <v>3723</v>
      </c>
      <c r="H180" s="50">
        <v>7694</v>
      </c>
      <c r="I180" s="50">
        <v>11230</v>
      </c>
      <c r="J180" s="50">
        <v>16810</v>
      </c>
      <c r="K180" s="50">
        <v>21800</v>
      </c>
      <c r="L180" s="50">
        <v>27530</v>
      </c>
      <c r="M180" s="50">
        <v>34070</v>
      </c>
      <c r="N180" s="50">
        <v>44120</v>
      </c>
      <c r="O180" s="49">
        <v>1780.444137100113</v>
      </c>
      <c r="P180" s="49">
        <v>2233.8325522947512</v>
      </c>
      <c r="Q180" s="49">
        <v>2917.5729912949414</v>
      </c>
      <c r="R180" s="49">
        <v>4877.9270742363906</v>
      </c>
      <c r="S180" s="49">
        <v>6499.0458787080097</v>
      </c>
      <c r="T180" s="49">
        <v>8808.735139351782</v>
      </c>
      <c r="U180" s="49">
        <v>10861.39944445565</v>
      </c>
      <c r="V180" s="49">
        <v>13073.837635398391</v>
      </c>
      <c r="W180" s="49">
        <v>15514.372517710563</v>
      </c>
      <c r="X180" s="49">
        <v>18915.995910249942</v>
      </c>
      <c r="Y180" s="49">
        <v>1792.839246980501</v>
      </c>
      <c r="Z180" s="49">
        <v>2467.471599974504</v>
      </c>
      <c r="AA180" s="49">
        <v>3551.7674863382949</v>
      </c>
      <c r="AB180" s="49">
        <v>6677.3346945326266</v>
      </c>
      <c r="AC180" s="49">
        <v>8900.5454326633353</v>
      </c>
      <c r="AD180" s="49">
        <v>11661.235980937599</v>
      </c>
      <c r="AE180" s="49">
        <v>13809.809297702104</v>
      </c>
      <c r="AF180" s="49">
        <v>16063.736780093657</v>
      </c>
      <c r="AG180" s="49">
        <v>18586.496273056498</v>
      </c>
      <c r="AH180" s="49">
        <v>22310.474575536144</v>
      </c>
      <c r="AJ180" s="33" t="str">
        <f t="shared" si="4"/>
        <v/>
      </c>
      <c r="AK180" s="33" t="str">
        <f t="shared" si="5"/>
        <v/>
      </c>
      <c r="AO180" t="s">
        <v>13</v>
      </c>
      <c r="AR180" s="7"/>
      <c r="AS180" s="7"/>
      <c r="AT180" s="7"/>
      <c r="AU180" s="7"/>
      <c r="AV180" s="7"/>
      <c r="AW180" s="7"/>
      <c r="AX180" s="7"/>
      <c r="AY180" s="7"/>
      <c r="AZ180" s="7"/>
      <c r="BA180" s="7"/>
      <c r="BB180" s="7"/>
      <c r="BC180" s="7"/>
      <c r="BD180" s="7"/>
      <c r="BE180" s="7"/>
      <c r="BF180" s="7"/>
      <c r="BG180" s="7"/>
      <c r="BH180" s="7"/>
    </row>
    <row r="181" spans="1:60" x14ac:dyDescent="0.25">
      <c r="A181" s="23"/>
      <c r="B181" s="81" t="s">
        <v>479</v>
      </c>
      <c r="C181" s="53" t="s">
        <v>4380</v>
      </c>
      <c r="D181" s="53" t="s">
        <v>3681</v>
      </c>
      <c r="E181" s="84" t="s">
        <v>4405</v>
      </c>
      <c r="F181" s="84" t="s">
        <v>4405</v>
      </c>
      <c r="G181" s="84" t="s">
        <v>4405</v>
      </c>
      <c r="H181" s="84" t="s">
        <v>4405</v>
      </c>
      <c r="I181" s="84" t="s">
        <v>4405</v>
      </c>
      <c r="J181" s="84" t="s">
        <v>4405</v>
      </c>
      <c r="K181" s="84" t="s">
        <v>4405</v>
      </c>
      <c r="L181" s="84" t="s">
        <v>4405</v>
      </c>
      <c r="M181" s="84" t="s">
        <v>4405</v>
      </c>
      <c r="N181" s="84" t="s">
        <v>4405</v>
      </c>
      <c r="O181" s="49">
        <v>2084.2202137800095</v>
      </c>
      <c r="P181" s="49">
        <v>2613.2056099447432</v>
      </c>
      <c r="Q181" s="49">
        <v>3414.2424419989602</v>
      </c>
      <c r="R181" s="49">
        <v>5707.2156871533452</v>
      </c>
      <c r="S181" s="49">
        <v>7603.114561829716</v>
      </c>
      <c r="T181" s="49">
        <v>10302.175575188474</v>
      </c>
      <c r="U181" s="49">
        <v>12705.536414216725</v>
      </c>
      <c r="V181" s="49">
        <v>15301.948313510182</v>
      </c>
      <c r="W181" s="49">
        <v>18169.290827841709</v>
      </c>
      <c r="X181" s="49">
        <v>22175.825233852276</v>
      </c>
      <c r="Y181" s="49">
        <v>2099.9996408020779</v>
      </c>
      <c r="Z181" s="49">
        <v>2782.1373289904277</v>
      </c>
      <c r="AA181" s="49">
        <v>3857.5802920870692</v>
      </c>
      <c r="AB181" s="49">
        <v>6951.9984285368801</v>
      </c>
      <c r="AC181" s="49">
        <v>9262.5436941641001</v>
      </c>
      <c r="AD181" s="49">
        <v>12270.513440655977</v>
      </c>
      <c r="AE181" s="49">
        <v>14737.307419632672</v>
      </c>
      <c r="AF181" s="49">
        <v>17352.952104799013</v>
      </c>
      <c r="AG181" s="49">
        <v>20262.747503014412</v>
      </c>
      <c r="AH181" s="49">
        <v>24461.317989954645</v>
      </c>
      <c r="AJ181" s="33" t="str">
        <f t="shared" si="4"/>
        <v/>
      </c>
      <c r="AK181" s="33" t="str">
        <f t="shared" si="5"/>
        <v/>
      </c>
      <c r="AO181" t="s">
        <v>13</v>
      </c>
      <c r="AR181" s="7"/>
      <c r="AS181" s="7"/>
      <c r="AT181" s="7"/>
      <c r="AU181" s="7"/>
      <c r="AV181" s="7"/>
      <c r="AW181" s="7"/>
      <c r="AX181" s="7"/>
      <c r="AY181" s="7"/>
      <c r="AZ181" s="7"/>
      <c r="BA181" s="7"/>
      <c r="BB181" s="7"/>
      <c r="BC181" s="7"/>
      <c r="BD181" s="7"/>
      <c r="BE181" s="7"/>
      <c r="BF181" s="7"/>
      <c r="BG181" s="7"/>
      <c r="BH181" s="7"/>
    </row>
    <row r="182" spans="1:60" x14ac:dyDescent="0.25">
      <c r="A182" s="23"/>
      <c r="B182" s="79" t="s">
        <v>482</v>
      </c>
      <c r="C182" s="80" t="s">
        <v>4333</v>
      </c>
      <c r="D182" s="82" t="s">
        <v>3138</v>
      </c>
      <c r="E182" s="50">
        <v>2222</v>
      </c>
      <c r="F182" s="50">
        <v>3285.9</v>
      </c>
      <c r="G182" s="50">
        <v>4899</v>
      </c>
      <c r="H182" s="50">
        <v>10360</v>
      </c>
      <c r="I182" s="50">
        <v>15070</v>
      </c>
      <c r="J182" s="50">
        <v>22200</v>
      </c>
      <c r="K182" s="50">
        <v>28330</v>
      </c>
      <c r="L182" s="50">
        <v>35120</v>
      </c>
      <c r="M182" s="50">
        <v>42590</v>
      </c>
      <c r="N182" s="50">
        <v>53570</v>
      </c>
      <c r="O182" s="49">
        <v>2246.2453035475774</v>
      </c>
      <c r="P182" s="49">
        <v>2811.0759807414975</v>
      </c>
      <c r="Q182" s="49">
        <v>3668.5694780968761</v>
      </c>
      <c r="R182" s="49">
        <v>6115.3131927772674</v>
      </c>
      <c r="S182" s="49">
        <v>8138.569955357636</v>
      </c>
      <c r="T182" s="49">
        <v>11017.285564389609</v>
      </c>
      <c r="U182" s="49">
        <v>13584.421962506509</v>
      </c>
      <c r="V182" s="49">
        <v>16359.709330407693</v>
      </c>
      <c r="W182" s="49">
        <v>19426.463798138244</v>
      </c>
      <c r="X182" s="49">
        <v>23715.720945664918</v>
      </c>
      <c r="Y182" s="49">
        <v>2228.1517934374447</v>
      </c>
      <c r="Z182" s="49">
        <v>3115.4503520610506</v>
      </c>
      <c r="AA182" s="49">
        <v>4573.2978030256445</v>
      </c>
      <c r="AB182" s="49">
        <v>8536.2372273149467</v>
      </c>
      <c r="AC182" s="49">
        <v>11160.995846916807</v>
      </c>
      <c r="AD182" s="49">
        <v>14299.882756838842</v>
      </c>
      <c r="AE182" s="49">
        <v>16780.717779882267</v>
      </c>
      <c r="AF182" s="49">
        <v>19428.459167309378</v>
      </c>
      <c r="AG182" s="49">
        <v>22426.921855374225</v>
      </c>
      <c r="AH182" s="49">
        <v>26836.377292807956</v>
      </c>
      <c r="AJ182" s="33" t="str">
        <f t="shared" si="4"/>
        <v/>
      </c>
      <c r="AK182" s="33" t="str">
        <f t="shared" si="5"/>
        <v/>
      </c>
      <c r="AO182" t="s">
        <v>13</v>
      </c>
      <c r="AR182" s="7"/>
      <c r="AS182" s="7"/>
      <c r="AT182" s="7"/>
      <c r="AU182" s="7"/>
      <c r="AV182" s="7"/>
      <c r="AW182" s="7"/>
      <c r="AX182" s="7"/>
      <c r="AY182" s="7"/>
      <c r="AZ182" s="7"/>
      <c r="BA182" s="7"/>
      <c r="BB182" s="7"/>
      <c r="BC182" s="7"/>
      <c r="BD182" s="7"/>
      <c r="BE182" s="7"/>
      <c r="BF182" s="7"/>
      <c r="BG182" s="7"/>
      <c r="BH182" s="7"/>
    </row>
    <row r="183" spans="1:60" x14ac:dyDescent="0.25">
      <c r="A183" s="23"/>
      <c r="B183" s="79" t="s">
        <v>485</v>
      </c>
      <c r="C183" s="80" t="s">
        <v>4333</v>
      </c>
      <c r="D183" s="82" t="s">
        <v>3139</v>
      </c>
      <c r="E183" s="50">
        <v>8533</v>
      </c>
      <c r="F183" s="50">
        <v>11199.8</v>
      </c>
      <c r="G183" s="50">
        <v>14960</v>
      </c>
      <c r="H183" s="50">
        <v>26820</v>
      </c>
      <c r="I183" s="50">
        <v>36710</v>
      </c>
      <c r="J183" s="50">
        <v>51660</v>
      </c>
      <c r="K183" s="50">
        <v>64670</v>
      </c>
      <c r="L183" s="50">
        <v>79340</v>
      </c>
      <c r="M183" s="50">
        <v>95860</v>
      </c>
      <c r="N183" s="50">
        <v>120900</v>
      </c>
      <c r="O183" s="49">
        <v>8134.3226351889398</v>
      </c>
      <c r="P183" s="49">
        <v>10128.83239156823</v>
      </c>
      <c r="Q183" s="49">
        <v>13190.891938943398</v>
      </c>
      <c r="R183" s="49">
        <v>21787.264407294359</v>
      </c>
      <c r="S183" s="49">
        <v>28790.115358625062</v>
      </c>
      <c r="T183" s="49">
        <v>38564.345669432463</v>
      </c>
      <c r="U183" s="49">
        <v>47277.383889566037</v>
      </c>
      <c r="V183" s="49">
        <v>56771.867014811163</v>
      </c>
      <c r="W183" s="49">
        <v>67226.442709199444</v>
      </c>
      <c r="X183" s="49">
        <v>81924.218903017798</v>
      </c>
      <c r="Y183" s="49">
        <v>8513.8364320401852</v>
      </c>
      <c r="Z183" s="49">
        <v>11117.568483447651</v>
      </c>
      <c r="AA183" s="49">
        <v>14870.214440510284</v>
      </c>
      <c r="AB183" s="49">
        <v>26313.589383815019</v>
      </c>
      <c r="AC183" s="49">
        <v>35433.872408283438</v>
      </c>
      <c r="AD183" s="49">
        <v>48211.764249938089</v>
      </c>
      <c r="AE183" s="49">
        <v>58596.032260402579</v>
      </c>
      <c r="AF183" s="49">
        <v>69598.999437456485</v>
      </c>
      <c r="AG183" s="49">
        <v>81557.410431552533</v>
      </c>
      <c r="AH183" s="49">
        <v>99076.959167920635</v>
      </c>
      <c r="AJ183" s="33" t="str">
        <f t="shared" si="4"/>
        <v/>
      </c>
      <c r="AK183" s="33" t="str">
        <f t="shared" si="5"/>
        <v/>
      </c>
      <c r="AO183" t="s">
        <v>13</v>
      </c>
      <c r="AR183" s="7"/>
      <c r="AS183" s="7"/>
      <c r="AT183" s="7"/>
      <c r="AU183" s="7"/>
      <c r="AV183" s="7"/>
      <c r="AW183" s="7"/>
      <c r="AX183" s="7"/>
      <c r="AY183" s="7"/>
      <c r="AZ183" s="7"/>
      <c r="BA183" s="7"/>
      <c r="BB183" s="7"/>
      <c r="BC183" s="7"/>
      <c r="BD183" s="7"/>
      <c r="BE183" s="7"/>
      <c r="BF183" s="7"/>
      <c r="BG183" s="7"/>
      <c r="BH183" s="7"/>
    </row>
    <row r="184" spans="1:60" x14ac:dyDescent="0.25">
      <c r="A184" s="23"/>
      <c r="B184" s="81" t="s">
        <v>487</v>
      </c>
      <c r="C184" s="53" t="s">
        <v>4327</v>
      </c>
      <c r="D184" s="53" t="s">
        <v>3682</v>
      </c>
      <c r="E184" s="49">
        <v>590.22119523474669</v>
      </c>
      <c r="F184" s="49">
        <v>741.89213527138122</v>
      </c>
      <c r="G184" s="49">
        <v>961.91297344119232</v>
      </c>
      <c r="H184" s="49">
        <v>1605.7814789455265</v>
      </c>
      <c r="I184" s="49">
        <v>2140.0813368385998</v>
      </c>
      <c r="J184" s="49">
        <v>2903.0636755714281</v>
      </c>
      <c r="K184" s="49">
        <v>3573.5696379376673</v>
      </c>
      <c r="L184" s="49">
        <v>4283.8969469549329</v>
      </c>
      <c r="M184" s="49">
        <v>5063.9482935331607</v>
      </c>
      <c r="N184" s="49">
        <v>6136.7248966941906</v>
      </c>
      <c r="O184" s="49">
        <v>590.22119523474669</v>
      </c>
      <c r="P184" s="49">
        <v>741.89213527138122</v>
      </c>
      <c r="Q184" s="49">
        <v>961.91297344119232</v>
      </c>
      <c r="R184" s="49">
        <v>1605.7814789455265</v>
      </c>
      <c r="S184" s="49">
        <v>2140.0813368385998</v>
      </c>
      <c r="T184" s="49">
        <v>2903.0636755714281</v>
      </c>
      <c r="U184" s="49">
        <v>3573.5696379376673</v>
      </c>
      <c r="V184" s="49">
        <v>4283.8969469549329</v>
      </c>
      <c r="W184" s="49">
        <v>5063.9482935331607</v>
      </c>
      <c r="X184" s="49">
        <v>6136.7248966941906</v>
      </c>
      <c r="Y184" s="49">
        <v>590.22119523474669</v>
      </c>
      <c r="Z184" s="49">
        <v>741.89213527138122</v>
      </c>
      <c r="AA184" s="49">
        <v>961.91297344119232</v>
      </c>
      <c r="AB184" s="49">
        <v>1605.7814789455265</v>
      </c>
      <c r="AC184" s="49">
        <v>2140.0813368385998</v>
      </c>
      <c r="AD184" s="49">
        <v>2903.0636755714281</v>
      </c>
      <c r="AE184" s="49">
        <v>3573.5696379376673</v>
      </c>
      <c r="AF184" s="49">
        <v>4283.8969469549329</v>
      </c>
      <c r="AG184" s="49">
        <v>5063.9482935331607</v>
      </c>
      <c r="AH184" s="49">
        <v>6136.7248966941906</v>
      </c>
      <c r="AJ184" s="33" t="str">
        <f t="shared" si="4"/>
        <v/>
      </c>
      <c r="AK184" s="33" t="str">
        <f t="shared" si="5"/>
        <v/>
      </c>
      <c r="AO184" t="s">
        <v>13</v>
      </c>
      <c r="AR184" s="7"/>
      <c r="AS184" s="7"/>
      <c r="AT184" s="7"/>
      <c r="AU184" s="7"/>
      <c r="AV184" s="7"/>
      <c r="AW184" s="7"/>
      <c r="AX184" s="7"/>
      <c r="AY184" s="7"/>
      <c r="AZ184" s="7"/>
      <c r="BA184" s="7"/>
      <c r="BB184" s="7"/>
      <c r="BC184" s="7"/>
      <c r="BD184" s="7"/>
      <c r="BE184" s="7"/>
      <c r="BF184" s="7"/>
      <c r="BG184" s="7"/>
      <c r="BH184" s="7"/>
    </row>
    <row r="185" spans="1:60" x14ac:dyDescent="0.25">
      <c r="A185" s="23"/>
      <c r="B185" s="81" t="s">
        <v>489</v>
      </c>
      <c r="C185" s="53" t="s">
        <v>4327</v>
      </c>
      <c r="D185" s="53" t="s">
        <v>3683</v>
      </c>
      <c r="E185" s="49">
        <v>32.294661749769233</v>
      </c>
      <c r="F185" s="49">
        <v>40.226601566014928</v>
      </c>
      <c r="G185" s="49">
        <v>52.006256446686635</v>
      </c>
      <c r="H185" s="49">
        <v>85.547016000640824</v>
      </c>
      <c r="I185" s="49">
        <v>114.48075740623484</v>
      </c>
      <c r="J185" s="49">
        <v>158.04928830949228</v>
      </c>
      <c r="K185" s="49">
        <v>196.94853994636657</v>
      </c>
      <c r="L185" s="49">
        <v>237.58913172903902</v>
      </c>
      <c r="M185" s="49">
        <v>282.58218657087718</v>
      </c>
      <c r="N185" s="49">
        <v>343.3850031252432</v>
      </c>
      <c r="O185" s="49">
        <v>32.294661749769233</v>
      </c>
      <c r="P185" s="49">
        <v>40.226601566014928</v>
      </c>
      <c r="Q185" s="49">
        <v>52.006256446686635</v>
      </c>
      <c r="R185" s="49">
        <v>85.547016000640824</v>
      </c>
      <c r="S185" s="49">
        <v>114.48075740623484</v>
      </c>
      <c r="T185" s="49">
        <v>158.04928830949228</v>
      </c>
      <c r="U185" s="49">
        <v>196.94853994636657</v>
      </c>
      <c r="V185" s="49">
        <v>237.58913172903902</v>
      </c>
      <c r="W185" s="49">
        <v>282.58218657087718</v>
      </c>
      <c r="X185" s="49">
        <v>343.3850031252432</v>
      </c>
      <c r="Y185" s="49">
        <v>32.294661749769233</v>
      </c>
      <c r="Z185" s="49">
        <v>40.226601566014928</v>
      </c>
      <c r="AA185" s="49">
        <v>52.006256446686635</v>
      </c>
      <c r="AB185" s="49">
        <v>85.547016000640824</v>
      </c>
      <c r="AC185" s="49">
        <v>114.48075740623484</v>
      </c>
      <c r="AD185" s="49">
        <v>158.04928830949228</v>
      </c>
      <c r="AE185" s="49">
        <v>196.94853994636657</v>
      </c>
      <c r="AF185" s="49">
        <v>237.58913172903902</v>
      </c>
      <c r="AG185" s="49">
        <v>282.58218657087718</v>
      </c>
      <c r="AH185" s="49">
        <v>343.3850031252432</v>
      </c>
      <c r="AJ185" s="33" t="str">
        <f t="shared" si="4"/>
        <v/>
      </c>
      <c r="AK185" s="33" t="str">
        <f t="shared" si="5"/>
        <v/>
      </c>
      <c r="AO185" t="s">
        <v>13</v>
      </c>
      <c r="AR185" s="7"/>
      <c r="AS185" s="7"/>
      <c r="AT185" s="7"/>
      <c r="AU185" s="7"/>
      <c r="AV185" s="7"/>
      <c r="AW185" s="7"/>
      <c r="AX185" s="7"/>
      <c r="AY185" s="7"/>
      <c r="AZ185" s="7"/>
      <c r="BA185" s="7"/>
      <c r="BB185" s="7"/>
      <c r="BC185" s="7"/>
      <c r="BD185" s="7"/>
      <c r="BE185" s="7"/>
      <c r="BF185" s="7"/>
      <c r="BG185" s="7"/>
      <c r="BH185" s="7"/>
    </row>
    <row r="186" spans="1:60" x14ac:dyDescent="0.25">
      <c r="A186" s="23"/>
      <c r="B186" s="79" t="s">
        <v>491</v>
      </c>
      <c r="C186" s="80" t="s">
        <v>4333</v>
      </c>
      <c r="D186" s="82" t="s">
        <v>3140</v>
      </c>
      <c r="E186" s="50">
        <v>829.1</v>
      </c>
      <c r="F186" s="50">
        <v>1046.2</v>
      </c>
      <c r="G186" s="50">
        <v>1329</v>
      </c>
      <c r="H186" s="50">
        <v>2094</v>
      </c>
      <c r="I186" s="50">
        <v>2638</v>
      </c>
      <c r="J186" s="50">
        <v>3357</v>
      </c>
      <c r="K186" s="50">
        <v>3912</v>
      </c>
      <c r="L186" s="50">
        <v>4481</v>
      </c>
      <c r="M186" s="50">
        <v>5067</v>
      </c>
      <c r="N186" s="50">
        <v>5868</v>
      </c>
      <c r="O186" s="49">
        <v>806.97048124063213</v>
      </c>
      <c r="P186" s="49">
        <v>1013.6397916703796</v>
      </c>
      <c r="Q186" s="49">
        <v>1314.4886455463254</v>
      </c>
      <c r="R186" s="49">
        <v>2192.1391883960769</v>
      </c>
      <c r="S186" s="49">
        <v>2918.1522738291028</v>
      </c>
      <c r="T186" s="49">
        <v>3950.7875396170639</v>
      </c>
      <c r="U186" s="49">
        <v>4858.4647739841084</v>
      </c>
      <c r="V186" s="49">
        <v>5822.4115959313503</v>
      </c>
      <c r="W186" s="49">
        <v>6880.5289743121693</v>
      </c>
      <c r="X186" s="49">
        <v>8338.5152418891848</v>
      </c>
      <c r="Y186" s="49">
        <v>822.86461073631074</v>
      </c>
      <c r="Z186" s="49">
        <v>1033.4193574780929</v>
      </c>
      <c r="AA186" s="49">
        <v>1324.7412329320739</v>
      </c>
      <c r="AB186" s="49">
        <v>2139.63674192904</v>
      </c>
      <c r="AC186" s="49">
        <v>2805.7454972927344</v>
      </c>
      <c r="AD186" s="49">
        <v>3793.5729160931978</v>
      </c>
      <c r="AE186" s="49">
        <v>4675.3689099693256</v>
      </c>
      <c r="AF186" s="49">
        <v>5628.0041182601399</v>
      </c>
      <c r="AG186" s="49">
        <v>6673.3595835735205</v>
      </c>
      <c r="AH186" s="49">
        <v>8111.5421101255142</v>
      </c>
      <c r="AJ186" s="33" t="str">
        <f t="shared" si="4"/>
        <v/>
      </c>
      <c r="AK186" s="33" t="str">
        <f t="shared" si="5"/>
        <v/>
      </c>
      <c r="AO186" t="s">
        <v>13</v>
      </c>
      <c r="AR186" s="7"/>
      <c r="AS186" s="7"/>
      <c r="AT186" s="7"/>
      <c r="AU186" s="7"/>
      <c r="AV186" s="7"/>
      <c r="AW186" s="7"/>
      <c r="AX186" s="7"/>
      <c r="AY186" s="7"/>
      <c r="AZ186" s="7"/>
      <c r="BA186" s="7"/>
      <c r="BB186" s="7"/>
      <c r="BC186" s="7"/>
      <c r="BD186" s="7"/>
      <c r="BE186" s="7"/>
      <c r="BF186" s="7"/>
      <c r="BG186" s="7"/>
      <c r="BH186" s="7"/>
    </row>
    <row r="187" spans="1:60" x14ac:dyDescent="0.25">
      <c r="A187" s="23"/>
      <c r="B187" s="81" t="s">
        <v>493</v>
      </c>
      <c r="C187" s="53" t="s">
        <v>4327</v>
      </c>
      <c r="D187" s="53" t="s">
        <v>3684</v>
      </c>
      <c r="E187" s="49">
        <v>104.24570980510499</v>
      </c>
      <c r="F187" s="49">
        <v>135.1176282498441</v>
      </c>
      <c r="G187" s="49">
        <v>184.01606111273784</v>
      </c>
      <c r="H187" s="49">
        <v>333.18681274265936</v>
      </c>
      <c r="I187" s="49">
        <v>465.04720637049792</v>
      </c>
      <c r="J187" s="49">
        <v>668.67666265093976</v>
      </c>
      <c r="K187" s="49">
        <v>857.40861186075642</v>
      </c>
      <c r="L187" s="49">
        <v>1065.8886501313298</v>
      </c>
      <c r="M187" s="49">
        <v>1304.9996498169444</v>
      </c>
      <c r="N187" s="49">
        <v>1649.0645578543028</v>
      </c>
      <c r="O187" s="49">
        <v>104.24570980510499</v>
      </c>
      <c r="P187" s="49">
        <v>135.1176282498441</v>
      </c>
      <c r="Q187" s="49">
        <v>184.01606111273784</v>
      </c>
      <c r="R187" s="49">
        <v>333.18681274265936</v>
      </c>
      <c r="S187" s="49">
        <v>465.04720637049792</v>
      </c>
      <c r="T187" s="49">
        <v>668.67666265093976</v>
      </c>
      <c r="U187" s="49">
        <v>857.40861186075642</v>
      </c>
      <c r="V187" s="49">
        <v>1065.8886501313298</v>
      </c>
      <c r="W187" s="49">
        <v>1304.9996498169444</v>
      </c>
      <c r="X187" s="49">
        <v>1649.0645578543028</v>
      </c>
      <c r="Y187" s="49">
        <v>104.24570980510499</v>
      </c>
      <c r="Z187" s="49">
        <v>135.1176282498441</v>
      </c>
      <c r="AA187" s="49">
        <v>184.01606111273784</v>
      </c>
      <c r="AB187" s="49">
        <v>333.18681274265936</v>
      </c>
      <c r="AC187" s="49">
        <v>465.04720637049792</v>
      </c>
      <c r="AD187" s="49">
        <v>668.67666265093976</v>
      </c>
      <c r="AE187" s="49">
        <v>857.40861186075642</v>
      </c>
      <c r="AF187" s="49">
        <v>1065.8886501313298</v>
      </c>
      <c r="AG187" s="49">
        <v>1304.9996498169444</v>
      </c>
      <c r="AH187" s="49">
        <v>1649.0645578543028</v>
      </c>
      <c r="AJ187" s="33" t="str">
        <f t="shared" si="4"/>
        <v/>
      </c>
      <c r="AK187" s="33" t="str">
        <f t="shared" si="5"/>
        <v/>
      </c>
      <c r="AO187" t="s">
        <v>13</v>
      </c>
      <c r="AR187" s="7"/>
      <c r="AS187" s="7"/>
      <c r="AT187" s="7"/>
      <c r="AU187" s="7"/>
      <c r="AV187" s="7"/>
      <c r="AW187" s="7"/>
      <c r="AX187" s="7"/>
      <c r="AY187" s="7"/>
      <c r="AZ187" s="7"/>
      <c r="BA187" s="7"/>
      <c r="BB187" s="7"/>
      <c r="BC187" s="7"/>
      <c r="BD187" s="7"/>
      <c r="BE187" s="7"/>
      <c r="BF187" s="7"/>
      <c r="BG187" s="7"/>
      <c r="BH187" s="7"/>
    </row>
    <row r="188" spans="1:60" x14ac:dyDescent="0.25">
      <c r="A188" s="23"/>
      <c r="B188" s="79" t="s">
        <v>495</v>
      </c>
      <c r="C188" s="80" t="s">
        <v>4333</v>
      </c>
      <c r="D188" s="82" t="s">
        <v>3141</v>
      </c>
      <c r="E188" s="50">
        <v>993.4</v>
      </c>
      <c r="F188" s="50">
        <v>1276.5999999999999</v>
      </c>
      <c r="G188" s="50">
        <v>1673</v>
      </c>
      <c r="H188" s="50">
        <v>2917</v>
      </c>
      <c r="I188" s="50">
        <v>3957</v>
      </c>
      <c r="J188" s="50">
        <v>5537</v>
      </c>
      <c r="K188" s="50">
        <v>6921</v>
      </c>
      <c r="L188" s="50">
        <v>8493</v>
      </c>
      <c r="M188" s="50">
        <v>10280</v>
      </c>
      <c r="N188" s="50">
        <v>13010</v>
      </c>
      <c r="O188" s="49">
        <v>809.4144287829655</v>
      </c>
      <c r="P188" s="49">
        <v>1040.0635493901248</v>
      </c>
      <c r="Q188" s="49">
        <v>1397.9843814346709</v>
      </c>
      <c r="R188" s="49">
        <v>2472.923174443883</v>
      </c>
      <c r="S188" s="49">
        <v>3390.4286666985472</v>
      </c>
      <c r="T188" s="49">
        <v>4746.3059572807779</v>
      </c>
      <c r="U188" s="49">
        <v>5978.8708337256749</v>
      </c>
      <c r="V188" s="49">
        <v>7335.505075410264</v>
      </c>
      <c r="W188" s="49">
        <v>8866.976884814243</v>
      </c>
      <c r="X188" s="49">
        <v>11058.666421816433</v>
      </c>
      <c r="Y188" s="49">
        <v>962.22636500973829</v>
      </c>
      <c r="Z188" s="49">
        <v>1217.1117908645822</v>
      </c>
      <c r="AA188" s="49">
        <v>1624.1485414390534</v>
      </c>
      <c r="AB188" s="49">
        <v>2778.7612085734404</v>
      </c>
      <c r="AC188" s="49">
        <v>3709.4440570709871</v>
      </c>
      <c r="AD188" s="49">
        <v>5069.8305246781683</v>
      </c>
      <c r="AE188" s="49">
        <v>6276.2600907567121</v>
      </c>
      <c r="AF188" s="49">
        <v>7620.041684208134</v>
      </c>
      <c r="AG188" s="49">
        <v>9147.7843401373284</v>
      </c>
      <c r="AH188" s="49">
        <v>11376.473193507567</v>
      </c>
      <c r="AJ188" s="33" t="str">
        <f t="shared" si="4"/>
        <v/>
      </c>
      <c r="AK188" s="33" t="str">
        <f t="shared" si="5"/>
        <v/>
      </c>
      <c r="AO188" t="s">
        <v>13</v>
      </c>
      <c r="AR188" s="7"/>
      <c r="AS188" s="7"/>
      <c r="AT188" s="7"/>
      <c r="AU188" s="7"/>
      <c r="AV188" s="7"/>
      <c r="AW188" s="7"/>
      <c r="AX188" s="7"/>
      <c r="AY188" s="7"/>
      <c r="AZ188" s="7"/>
      <c r="BA188" s="7"/>
      <c r="BB188" s="7"/>
      <c r="BC188" s="7"/>
      <c r="BD188" s="7"/>
      <c r="BE188" s="7"/>
      <c r="BF188" s="7"/>
      <c r="BG188" s="7"/>
      <c r="BH188" s="7"/>
    </row>
    <row r="189" spans="1:60" x14ac:dyDescent="0.25">
      <c r="A189" s="23"/>
      <c r="B189" s="79" t="s">
        <v>497</v>
      </c>
      <c r="C189" s="80" t="s">
        <v>3585</v>
      </c>
      <c r="D189" s="50" t="s">
        <v>3142</v>
      </c>
      <c r="E189" s="50">
        <v>7393</v>
      </c>
      <c r="F189" s="50">
        <v>10482.5</v>
      </c>
      <c r="G189" s="50">
        <v>15050</v>
      </c>
      <c r="H189" s="50">
        <v>30190</v>
      </c>
      <c r="I189" s="50">
        <v>43190</v>
      </c>
      <c r="J189" s="50">
        <v>62980</v>
      </c>
      <c r="K189" s="50">
        <v>80170</v>
      </c>
      <c r="L189" s="50">
        <v>99440</v>
      </c>
      <c r="M189" s="50">
        <v>121000</v>
      </c>
      <c r="N189" s="50">
        <v>153100</v>
      </c>
      <c r="O189" s="50">
        <v>7393</v>
      </c>
      <c r="P189" s="50">
        <v>10482.5</v>
      </c>
      <c r="Q189" s="50">
        <v>15050</v>
      </c>
      <c r="R189" s="50">
        <v>30190</v>
      </c>
      <c r="S189" s="50">
        <v>43190</v>
      </c>
      <c r="T189" s="50">
        <v>62980</v>
      </c>
      <c r="U189" s="50">
        <v>80170</v>
      </c>
      <c r="V189" s="50">
        <v>99440</v>
      </c>
      <c r="W189" s="50">
        <v>121000</v>
      </c>
      <c r="X189" s="50">
        <v>153100</v>
      </c>
      <c r="Y189" s="50">
        <v>7393</v>
      </c>
      <c r="Z189" s="50">
        <v>10482.5</v>
      </c>
      <c r="AA189" s="50">
        <v>15050</v>
      </c>
      <c r="AB189" s="50">
        <v>30190</v>
      </c>
      <c r="AC189" s="50">
        <v>43190</v>
      </c>
      <c r="AD189" s="50">
        <v>62980</v>
      </c>
      <c r="AE189" s="50">
        <v>80170</v>
      </c>
      <c r="AF189" s="50">
        <v>99440</v>
      </c>
      <c r="AG189" s="50">
        <v>121000</v>
      </c>
      <c r="AH189" s="50">
        <v>153100</v>
      </c>
      <c r="AJ189" s="33" t="str">
        <f t="shared" si="4"/>
        <v/>
      </c>
      <c r="AK189" s="33" t="str">
        <f t="shared" si="5"/>
        <v/>
      </c>
      <c r="AO189" t="s">
        <v>13</v>
      </c>
      <c r="AR189" s="7"/>
      <c r="AS189" s="7"/>
      <c r="AT189" s="7"/>
      <c r="AU189" s="7"/>
      <c r="AV189" s="7"/>
      <c r="AW189" s="7"/>
      <c r="AX189" s="7"/>
      <c r="AY189" s="7"/>
      <c r="AZ189" s="7"/>
      <c r="BA189" s="7"/>
      <c r="BB189" s="7"/>
      <c r="BC189" s="7"/>
      <c r="BD189" s="7"/>
      <c r="BE189" s="7"/>
      <c r="BF189" s="7"/>
      <c r="BG189" s="7"/>
      <c r="BH189" s="7"/>
    </row>
    <row r="190" spans="1:60" x14ac:dyDescent="0.25">
      <c r="A190" s="23"/>
      <c r="B190" s="79" t="s">
        <v>501</v>
      </c>
      <c r="C190" s="80" t="s">
        <v>4333</v>
      </c>
      <c r="D190" s="82" t="s">
        <v>3143</v>
      </c>
      <c r="E190" s="50">
        <v>129.69999999999999</v>
      </c>
      <c r="F190" s="50">
        <v>175.9</v>
      </c>
      <c r="G190" s="50">
        <v>245.4</v>
      </c>
      <c r="H190" s="50">
        <v>493.5</v>
      </c>
      <c r="I190" s="50">
        <v>728.8</v>
      </c>
      <c r="J190" s="50">
        <v>1126</v>
      </c>
      <c r="K190" s="50">
        <v>1507</v>
      </c>
      <c r="L190" s="50">
        <v>1974</v>
      </c>
      <c r="M190" s="50">
        <v>2541</v>
      </c>
      <c r="N190" s="50">
        <v>3479</v>
      </c>
      <c r="O190" s="49">
        <v>231.8833953818781</v>
      </c>
      <c r="P190" s="49">
        <v>301.8004719655508</v>
      </c>
      <c r="Q190" s="49">
        <v>412.48036699771984</v>
      </c>
      <c r="R190" s="49">
        <v>753.1355287492803</v>
      </c>
      <c r="S190" s="49">
        <v>1052.3079411629003</v>
      </c>
      <c r="T190" s="49">
        <v>1509.6103866891506</v>
      </c>
      <c r="U190" s="49">
        <v>1932.749497378134</v>
      </c>
      <c r="V190" s="49">
        <v>2402.8740156822441</v>
      </c>
      <c r="W190" s="49">
        <v>2942.0383152728764</v>
      </c>
      <c r="X190" s="49">
        <v>3723.0320264924908</v>
      </c>
      <c r="Y190" s="49">
        <v>142.37969139775129</v>
      </c>
      <c r="Z190" s="49">
        <v>199.71900820969881</v>
      </c>
      <c r="AA190" s="49">
        <v>267.19309134752865</v>
      </c>
      <c r="AB190" s="49">
        <v>555.52709249190002</v>
      </c>
      <c r="AC190" s="49">
        <v>842.086174342243</v>
      </c>
      <c r="AD190" s="49">
        <v>1318.0712199650254</v>
      </c>
      <c r="AE190" s="49">
        <v>1762.8273033026039</v>
      </c>
      <c r="AF190" s="49">
        <v>2265.8778793507377</v>
      </c>
      <c r="AG190" s="49">
        <v>2836.501916516856</v>
      </c>
      <c r="AH190" s="49">
        <v>3669.6268413634348</v>
      </c>
      <c r="AJ190" s="33" t="str">
        <f t="shared" si="4"/>
        <v/>
      </c>
      <c r="AK190" s="33" t="str">
        <f t="shared" si="5"/>
        <v/>
      </c>
      <c r="AO190" t="s">
        <v>13</v>
      </c>
      <c r="AR190" s="7"/>
      <c r="AS190" s="7"/>
      <c r="AT190" s="7"/>
      <c r="AU190" s="7"/>
      <c r="AV190" s="7"/>
      <c r="AW190" s="7"/>
      <c r="AX190" s="7"/>
      <c r="AY190" s="7"/>
      <c r="AZ190" s="7"/>
      <c r="BA190" s="7"/>
      <c r="BB190" s="7"/>
      <c r="BC190" s="7"/>
      <c r="BD190" s="7"/>
      <c r="BE190" s="7"/>
      <c r="BF190" s="7"/>
      <c r="BG190" s="7"/>
      <c r="BH190" s="7"/>
    </row>
    <row r="191" spans="1:60" x14ac:dyDescent="0.25">
      <c r="A191" s="23"/>
      <c r="B191" s="79" t="s">
        <v>503</v>
      </c>
      <c r="C191" s="80" t="s">
        <v>4333</v>
      </c>
      <c r="D191" s="82" t="s">
        <v>3144</v>
      </c>
      <c r="E191" s="50">
        <v>579.79999999999995</v>
      </c>
      <c r="F191" s="50">
        <v>740.9</v>
      </c>
      <c r="G191" s="50">
        <v>955.2</v>
      </c>
      <c r="H191" s="50">
        <v>1558</v>
      </c>
      <c r="I191" s="50">
        <v>2004</v>
      </c>
      <c r="J191" s="50">
        <v>2612</v>
      </c>
      <c r="K191" s="50">
        <v>3096</v>
      </c>
      <c r="L191" s="50">
        <v>3602</v>
      </c>
      <c r="M191" s="50">
        <v>4134</v>
      </c>
      <c r="N191" s="50">
        <v>4880</v>
      </c>
      <c r="O191" s="49">
        <v>448.89972018077736</v>
      </c>
      <c r="P191" s="49">
        <v>569.92673983847169</v>
      </c>
      <c r="Q191" s="49">
        <v>748.14739689578755</v>
      </c>
      <c r="R191" s="49">
        <v>1279.0501612745973</v>
      </c>
      <c r="S191" s="49">
        <v>1725.2044541141063</v>
      </c>
      <c r="T191" s="49">
        <v>2371.9989918961778</v>
      </c>
      <c r="U191" s="49">
        <v>2946.2359462116974</v>
      </c>
      <c r="V191" s="49">
        <v>3560.7906479253238</v>
      </c>
      <c r="W191" s="49">
        <v>4242.4601602114981</v>
      </c>
      <c r="X191" s="49">
        <v>5191.5266168327498</v>
      </c>
      <c r="Y191" s="49">
        <v>563.94272144707747</v>
      </c>
      <c r="Z191" s="49">
        <v>709.26618093927675</v>
      </c>
      <c r="AA191" s="49">
        <v>928.83009300087872</v>
      </c>
      <c r="AB191" s="49">
        <v>1492.7384435280114</v>
      </c>
      <c r="AC191" s="49">
        <v>1908.1022413087528</v>
      </c>
      <c r="AD191" s="49">
        <v>2493.476930334501</v>
      </c>
      <c r="AE191" s="49">
        <v>3006.9954855775659</v>
      </c>
      <c r="AF191" s="49">
        <v>3574.2009032178744</v>
      </c>
      <c r="AG191" s="49">
        <v>4213.3380562359862</v>
      </c>
      <c r="AH191" s="49">
        <v>5121.8801828580563</v>
      </c>
      <c r="AJ191" s="33" t="str">
        <f t="shared" si="4"/>
        <v/>
      </c>
      <c r="AK191" s="33" t="str">
        <f t="shared" si="5"/>
        <v/>
      </c>
      <c r="AO191" t="s">
        <v>13</v>
      </c>
      <c r="AR191" s="7"/>
      <c r="AS191" s="7"/>
      <c r="AT191" s="7"/>
      <c r="AU191" s="7"/>
      <c r="AV191" s="7"/>
      <c r="AW191" s="7"/>
      <c r="AX191" s="7"/>
      <c r="AY191" s="7"/>
      <c r="AZ191" s="7"/>
      <c r="BA191" s="7"/>
      <c r="BB191" s="7"/>
      <c r="BC191" s="7"/>
      <c r="BD191" s="7"/>
      <c r="BE191" s="7"/>
      <c r="BF191" s="7"/>
      <c r="BG191" s="7"/>
      <c r="BH191" s="7"/>
    </row>
    <row r="192" spans="1:60" x14ac:dyDescent="0.25">
      <c r="A192" s="23"/>
      <c r="B192" s="79" t="s">
        <v>506</v>
      </c>
      <c r="C192" s="80" t="s">
        <v>3585</v>
      </c>
      <c r="D192" s="50" t="s">
        <v>3145</v>
      </c>
      <c r="E192" s="50">
        <v>7607</v>
      </c>
      <c r="F192" s="50">
        <v>10917.4</v>
      </c>
      <c r="G192" s="50">
        <v>15770</v>
      </c>
      <c r="H192" s="50">
        <v>31340</v>
      </c>
      <c r="I192" s="50">
        <v>44130</v>
      </c>
      <c r="J192" s="50">
        <v>62780</v>
      </c>
      <c r="K192" s="50">
        <v>78310</v>
      </c>
      <c r="L192" s="50">
        <v>95100</v>
      </c>
      <c r="M192" s="50">
        <v>113200</v>
      </c>
      <c r="N192" s="50">
        <v>139100</v>
      </c>
      <c r="O192" s="50">
        <v>7607</v>
      </c>
      <c r="P192" s="50">
        <v>10917.4</v>
      </c>
      <c r="Q192" s="50">
        <v>15770</v>
      </c>
      <c r="R192" s="50">
        <v>31340</v>
      </c>
      <c r="S192" s="50">
        <v>44130</v>
      </c>
      <c r="T192" s="50">
        <v>62780</v>
      </c>
      <c r="U192" s="50">
        <v>78310</v>
      </c>
      <c r="V192" s="50">
        <v>95100</v>
      </c>
      <c r="W192" s="50">
        <v>113200</v>
      </c>
      <c r="X192" s="50">
        <v>139100</v>
      </c>
      <c r="Y192" s="50">
        <v>7607</v>
      </c>
      <c r="Z192" s="50">
        <v>10917.4</v>
      </c>
      <c r="AA192" s="50">
        <v>15770</v>
      </c>
      <c r="AB192" s="50">
        <v>31340</v>
      </c>
      <c r="AC192" s="50">
        <v>44130</v>
      </c>
      <c r="AD192" s="50">
        <v>62780</v>
      </c>
      <c r="AE192" s="50">
        <v>78310</v>
      </c>
      <c r="AF192" s="50">
        <v>95100</v>
      </c>
      <c r="AG192" s="50">
        <v>113200</v>
      </c>
      <c r="AH192" s="50">
        <v>139100</v>
      </c>
      <c r="AJ192" s="33" t="str">
        <f t="shared" si="4"/>
        <v/>
      </c>
      <c r="AK192" s="33" t="str">
        <f t="shared" si="5"/>
        <v/>
      </c>
      <c r="AO192" t="s">
        <v>13</v>
      </c>
      <c r="AR192" s="7"/>
      <c r="AS192" s="7"/>
      <c r="AT192" s="7"/>
      <c r="AU192" s="7"/>
      <c r="AV192" s="7"/>
      <c r="AW192" s="7"/>
      <c r="AX192" s="7"/>
      <c r="AY192" s="7"/>
      <c r="AZ192" s="7"/>
      <c r="BA192" s="7"/>
      <c r="BB192" s="7"/>
      <c r="BC192" s="7"/>
      <c r="BD192" s="7"/>
      <c r="BE192" s="7"/>
      <c r="BF192" s="7"/>
      <c r="BG192" s="7"/>
      <c r="BH192" s="7"/>
    </row>
    <row r="193" spans="1:60" x14ac:dyDescent="0.25">
      <c r="A193" s="23"/>
      <c r="B193" s="81" t="s">
        <v>508</v>
      </c>
      <c r="C193" s="53" t="s">
        <v>4327</v>
      </c>
      <c r="D193" s="53" t="s">
        <v>3685</v>
      </c>
      <c r="E193" s="49">
        <v>1255.1346121591134</v>
      </c>
      <c r="F193" s="49">
        <v>1585.865094790714</v>
      </c>
      <c r="G193" s="49">
        <v>2063.9595819334995</v>
      </c>
      <c r="H193" s="49">
        <v>3481.4017815424227</v>
      </c>
      <c r="I193" s="49">
        <v>4648.6933565184281</v>
      </c>
      <c r="J193" s="49">
        <v>6295.7803581585322</v>
      </c>
      <c r="K193" s="49">
        <v>7740.2058047124037</v>
      </c>
      <c r="L193" s="49">
        <v>9280.7143778184836</v>
      </c>
      <c r="M193" s="49">
        <v>10972.930069877377</v>
      </c>
      <c r="N193" s="49">
        <v>13319.743179499394</v>
      </c>
      <c r="O193" s="49">
        <v>1255.1346121591134</v>
      </c>
      <c r="P193" s="49">
        <v>1585.865094790714</v>
      </c>
      <c r="Q193" s="49">
        <v>2063.9595819334995</v>
      </c>
      <c r="R193" s="49">
        <v>3481.4017815424227</v>
      </c>
      <c r="S193" s="49">
        <v>4648.6933565184281</v>
      </c>
      <c r="T193" s="49">
        <v>6295.7803581585322</v>
      </c>
      <c r="U193" s="49">
        <v>7740.2058047124037</v>
      </c>
      <c r="V193" s="49">
        <v>9280.7143778184836</v>
      </c>
      <c r="W193" s="49">
        <v>10972.930069877377</v>
      </c>
      <c r="X193" s="49">
        <v>13319.743179499394</v>
      </c>
      <c r="Y193" s="49">
        <v>1255.1346121591134</v>
      </c>
      <c r="Z193" s="49">
        <v>1585.865094790714</v>
      </c>
      <c r="AA193" s="49">
        <v>2063.9595819334995</v>
      </c>
      <c r="AB193" s="49">
        <v>3481.4017815424227</v>
      </c>
      <c r="AC193" s="49">
        <v>4648.6933565184281</v>
      </c>
      <c r="AD193" s="49">
        <v>6295.7803581585322</v>
      </c>
      <c r="AE193" s="49">
        <v>7740.2058047124037</v>
      </c>
      <c r="AF193" s="49">
        <v>9280.7143778184836</v>
      </c>
      <c r="AG193" s="49">
        <v>10972.930069877377</v>
      </c>
      <c r="AH193" s="49">
        <v>13319.743179499394</v>
      </c>
      <c r="AJ193" s="33" t="str">
        <f t="shared" si="4"/>
        <v/>
      </c>
      <c r="AK193" s="33" t="str">
        <f t="shared" si="5"/>
        <v/>
      </c>
      <c r="AO193" t="s">
        <v>13</v>
      </c>
      <c r="AR193" s="7"/>
      <c r="AS193" s="7"/>
      <c r="AT193" s="7"/>
      <c r="AU193" s="7"/>
      <c r="AV193" s="7"/>
      <c r="AW193" s="7"/>
      <c r="AX193" s="7"/>
      <c r="AY193" s="7"/>
      <c r="AZ193" s="7"/>
      <c r="BA193" s="7"/>
      <c r="BB193" s="7"/>
      <c r="BC193" s="7"/>
      <c r="BD193" s="7"/>
      <c r="BE193" s="7"/>
      <c r="BF193" s="7"/>
      <c r="BG193" s="7"/>
      <c r="BH193" s="7"/>
    </row>
    <row r="194" spans="1:60" x14ac:dyDescent="0.25">
      <c r="A194" s="23"/>
      <c r="B194" s="81" t="s">
        <v>510</v>
      </c>
      <c r="C194" s="53" t="s">
        <v>4327</v>
      </c>
      <c r="D194" s="53" t="s">
        <v>3686</v>
      </c>
      <c r="E194" s="49">
        <v>327.5280748462452</v>
      </c>
      <c r="F194" s="49">
        <v>426.18292217922567</v>
      </c>
      <c r="G194" s="49">
        <v>580.62697148217671</v>
      </c>
      <c r="H194" s="49">
        <v>1057.3501018393415</v>
      </c>
      <c r="I194" s="49">
        <v>1472.912728651653</v>
      </c>
      <c r="J194" s="49">
        <v>2101.6227614135255</v>
      </c>
      <c r="K194" s="49">
        <v>2679.83228092847</v>
      </c>
      <c r="L194" s="49">
        <v>3320.6584509324662</v>
      </c>
      <c r="M194" s="49">
        <v>4052.7836084833907</v>
      </c>
      <c r="N194" s="49">
        <v>5111.3187864250767</v>
      </c>
      <c r="O194" s="49">
        <v>327.5280748462452</v>
      </c>
      <c r="P194" s="49">
        <v>426.18292217922567</v>
      </c>
      <c r="Q194" s="49">
        <v>580.62697148217671</v>
      </c>
      <c r="R194" s="49">
        <v>1057.3501018393415</v>
      </c>
      <c r="S194" s="49">
        <v>1472.912728651653</v>
      </c>
      <c r="T194" s="49">
        <v>2101.6227614135255</v>
      </c>
      <c r="U194" s="49">
        <v>2679.83228092847</v>
      </c>
      <c r="V194" s="49">
        <v>3320.6584509324662</v>
      </c>
      <c r="W194" s="49">
        <v>4052.7836084833907</v>
      </c>
      <c r="X194" s="49">
        <v>5111.3187864250767</v>
      </c>
      <c r="Y194" s="49">
        <v>327.5280748462452</v>
      </c>
      <c r="Z194" s="49">
        <v>426.18292217922567</v>
      </c>
      <c r="AA194" s="49">
        <v>580.62697148217671</v>
      </c>
      <c r="AB194" s="49">
        <v>1057.3501018393415</v>
      </c>
      <c r="AC194" s="49">
        <v>1472.912728651653</v>
      </c>
      <c r="AD194" s="49">
        <v>2101.6227614135255</v>
      </c>
      <c r="AE194" s="49">
        <v>2679.83228092847</v>
      </c>
      <c r="AF194" s="49">
        <v>3320.6584509324662</v>
      </c>
      <c r="AG194" s="49">
        <v>4052.7836084833907</v>
      </c>
      <c r="AH194" s="49">
        <v>5111.3187864250767</v>
      </c>
      <c r="AJ194" s="33" t="str">
        <f t="shared" si="4"/>
        <v/>
      </c>
      <c r="AK194" s="33" t="str">
        <f t="shared" si="5"/>
        <v/>
      </c>
      <c r="AO194" t="s">
        <v>13</v>
      </c>
      <c r="AR194" s="7"/>
      <c r="AS194" s="7"/>
      <c r="AT194" s="7"/>
      <c r="AU194" s="7"/>
      <c r="AV194" s="7"/>
      <c r="AW194" s="7"/>
      <c r="AX194" s="7"/>
      <c r="AY194" s="7"/>
      <c r="AZ194" s="7"/>
      <c r="BA194" s="7"/>
      <c r="BB194" s="7"/>
      <c r="BC194" s="7"/>
      <c r="BD194" s="7"/>
      <c r="BE194" s="7"/>
      <c r="BF194" s="7"/>
      <c r="BG194" s="7"/>
      <c r="BH194" s="7"/>
    </row>
    <row r="195" spans="1:60" x14ac:dyDescent="0.25">
      <c r="A195" s="23"/>
      <c r="B195" s="79" t="s">
        <v>512</v>
      </c>
      <c r="C195" s="80" t="s">
        <v>3585</v>
      </c>
      <c r="D195" s="50" t="s">
        <v>3146</v>
      </c>
      <c r="E195" s="50">
        <v>8148</v>
      </c>
      <c r="F195" s="50">
        <v>11976.2</v>
      </c>
      <c r="G195" s="50">
        <v>17600</v>
      </c>
      <c r="H195" s="50">
        <v>35290</v>
      </c>
      <c r="I195" s="50">
        <v>49330</v>
      </c>
      <c r="J195" s="50">
        <v>69020</v>
      </c>
      <c r="K195" s="50">
        <v>84780</v>
      </c>
      <c r="L195" s="50">
        <v>101200</v>
      </c>
      <c r="M195" s="50">
        <v>118400</v>
      </c>
      <c r="N195" s="50">
        <v>142000</v>
      </c>
      <c r="O195" s="50">
        <v>8148</v>
      </c>
      <c r="P195" s="50">
        <v>11976.2</v>
      </c>
      <c r="Q195" s="50">
        <v>17600</v>
      </c>
      <c r="R195" s="50">
        <v>35290</v>
      </c>
      <c r="S195" s="50">
        <v>49330</v>
      </c>
      <c r="T195" s="50">
        <v>69020</v>
      </c>
      <c r="U195" s="50">
        <v>84780</v>
      </c>
      <c r="V195" s="50">
        <v>101200</v>
      </c>
      <c r="W195" s="50">
        <v>118400</v>
      </c>
      <c r="X195" s="50">
        <v>142000</v>
      </c>
      <c r="Y195" s="50">
        <v>8148</v>
      </c>
      <c r="Z195" s="50">
        <v>11976.2</v>
      </c>
      <c r="AA195" s="50">
        <v>17600</v>
      </c>
      <c r="AB195" s="50">
        <v>35290</v>
      </c>
      <c r="AC195" s="50">
        <v>49330</v>
      </c>
      <c r="AD195" s="50">
        <v>69020</v>
      </c>
      <c r="AE195" s="50">
        <v>84780</v>
      </c>
      <c r="AF195" s="50">
        <v>101200</v>
      </c>
      <c r="AG195" s="50">
        <v>118400</v>
      </c>
      <c r="AH195" s="50">
        <v>142000</v>
      </c>
      <c r="AJ195" s="33" t="str">
        <f t="shared" si="4"/>
        <v/>
      </c>
      <c r="AK195" s="33" t="str">
        <f t="shared" si="5"/>
        <v/>
      </c>
      <c r="AO195" t="s">
        <v>13</v>
      </c>
      <c r="AR195" s="7"/>
      <c r="AS195" s="7"/>
      <c r="AT195" s="7"/>
      <c r="AU195" s="7"/>
      <c r="AV195" s="7"/>
      <c r="AW195" s="7"/>
      <c r="AX195" s="7"/>
      <c r="AY195" s="7"/>
      <c r="AZ195" s="7"/>
      <c r="BA195" s="7"/>
      <c r="BB195" s="7"/>
      <c r="BC195" s="7"/>
      <c r="BD195" s="7"/>
      <c r="BE195" s="7"/>
      <c r="BF195" s="7"/>
      <c r="BG195" s="7"/>
      <c r="BH195" s="7"/>
    </row>
    <row r="196" spans="1:60" x14ac:dyDescent="0.25">
      <c r="A196" s="23"/>
      <c r="B196" s="81" t="s">
        <v>515</v>
      </c>
      <c r="C196" s="53" t="s">
        <v>4327</v>
      </c>
      <c r="D196" s="53" t="s">
        <v>3687</v>
      </c>
      <c r="E196" s="49">
        <v>482.68021473348466</v>
      </c>
      <c r="F196" s="49">
        <v>626.42099120467969</v>
      </c>
      <c r="G196" s="49">
        <v>847.50027219947719</v>
      </c>
      <c r="H196" s="49">
        <v>1529.9916900684138</v>
      </c>
      <c r="I196" s="49">
        <v>2118.2775548438185</v>
      </c>
      <c r="J196" s="49">
        <v>2995.0859513225528</v>
      </c>
      <c r="K196" s="49">
        <v>3793.7880211812658</v>
      </c>
      <c r="L196" s="49">
        <v>4673.9247381323339</v>
      </c>
      <c r="M196" s="49">
        <v>5672.8732719770069</v>
      </c>
      <c r="N196" s="49">
        <v>7109.8639390256758</v>
      </c>
      <c r="O196" s="49">
        <v>482.68021473348466</v>
      </c>
      <c r="P196" s="49">
        <v>626.42099120467969</v>
      </c>
      <c r="Q196" s="49">
        <v>847.50027219947719</v>
      </c>
      <c r="R196" s="49">
        <v>1529.9916900684138</v>
      </c>
      <c r="S196" s="49">
        <v>2118.2775548438185</v>
      </c>
      <c r="T196" s="49">
        <v>2995.0859513225528</v>
      </c>
      <c r="U196" s="49">
        <v>3793.7880211812658</v>
      </c>
      <c r="V196" s="49">
        <v>4673.9247381323339</v>
      </c>
      <c r="W196" s="49">
        <v>5672.8732719770069</v>
      </c>
      <c r="X196" s="49">
        <v>7109.8639390256758</v>
      </c>
      <c r="Y196" s="49">
        <v>482.68021473348466</v>
      </c>
      <c r="Z196" s="49">
        <v>626.42099120467969</v>
      </c>
      <c r="AA196" s="49">
        <v>847.50027219947719</v>
      </c>
      <c r="AB196" s="49">
        <v>1529.9916900684138</v>
      </c>
      <c r="AC196" s="49">
        <v>2118.2775548438185</v>
      </c>
      <c r="AD196" s="49">
        <v>2995.0859513225528</v>
      </c>
      <c r="AE196" s="49">
        <v>3793.7880211812658</v>
      </c>
      <c r="AF196" s="49">
        <v>4673.9247381323339</v>
      </c>
      <c r="AG196" s="49">
        <v>5672.8732719770069</v>
      </c>
      <c r="AH196" s="49">
        <v>7109.8639390256758</v>
      </c>
      <c r="AJ196" s="33" t="str">
        <f t="shared" ref="AJ196:AJ259" si="6">IF(C196="Rural10W",IF(X196=AH196,"CHECK THIS",""),"")</f>
        <v/>
      </c>
      <c r="AK196" s="33" t="str">
        <f t="shared" ref="AK196:AK259" si="7">IF(C196="Rural10W",B196,"")</f>
        <v/>
      </c>
      <c r="AO196" t="s">
        <v>13</v>
      </c>
      <c r="AR196" s="7"/>
      <c r="AS196" s="7"/>
      <c r="AT196" s="7"/>
      <c r="AU196" s="7"/>
      <c r="AV196" s="7"/>
      <c r="AW196" s="7"/>
      <c r="AX196" s="7"/>
      <c r="AY196" s="7"/>
      <c r="AZ196" s="7"/>
      <c r="BA196" s="7"/>
      <c r="BB196" s="7"/>
      <c r="BC196" s="7"/>
      <c r="BD196" s="7"/>
      <c r="BE196" s="7"/>
      <c r="BF196" s="7"/>
      <c r="BG196" s="7"/>
      <c r="BH196" s="7"/>
    </row>
    <row r="197" spans="1:60" x14ac:dyDescent="0.25">
      <c r="A197" s="23"/>
      <c r="B197" s="79" t="s">
        <v>519</v>
      </c>
      <c r="C197" s="80" t="s">
        <v>4333</v>
      </c>
      <c r="D197" s="82" t="s">
        <v>3147</v>
      </c>
      <c r="E197" s="50">
        <v>221.2</v>
      </c>
      <c r="F197" s="50">
        <v>281.2</v>
      </c>
      <c r="G197" s="50">
        <v>365.2</v>
      </c>
      <c r="H197" s="50">
        <v>630.20000000000005</v>
      </c>
      <c r="I197" s="50">
        <v>853.4</v>
      </c>
      <c r="J197" s="50">
        <v>1196</v>
      </c>
      <c r="K197" s="50">
        <v>1498</v>
      </c>
      <c r="L197" s="50">
        <v>1845</v>
      </c>
      <c r="M197" s="50">
        <v>2242</v>
      </c>
      <c r="N197" s="50">
        <v>2855</v>
      </c>
      <c r="O197" s="49">
        <v>147.39651304355539</v>
      </c>
      <c r="P197" s="49">
        <v>190.92344064993341</v>
      </c>
      <c r="Q197" s="49">
        <v>257.58333990345153</v>
      </c>
      <c r="R197" s="49">
        <v>463.18382900225998</v>
      </c>
      <c r="S197" s="49">
        <v>642.43092988748242</v>
      </c>
      <c r="T197" s="49">
        <v>913.74360004030666</v>
      </c>
      <c r="U197" s="49">
        <v>1161.4787631549689</v>
      </c>
      <c r="V197" s="49">
        <v>1432.3877419981452</v>
      </c>
      <c r="W197" s="49">
        <v>1740.3911702122141</v>
      </c>
      <c r="X197" s="49">
        <v>2180.3146633248116</v>
      </c>
      <c r="Y197" s="49">
        <v>207.80506108619687</v>
      </c>
      <c r="Z197" s="49">
        <v>257.04958284902676</v>
      </c>
      <c r="AA197" s="49">
        <v>344.73767730558586</v>
      </c>
      <c r="AB197" s="49">
        <v>575.17717981707108</v>
      </c>
      <c r="AC197" s="49">
        <v>756.87169905229155</v>
      </c>
      <c r="AD197" s="49">
        <v>1023.5895763359572</v>
      </c>
      <c r="AE197" s="49">
        <v>1261.7376808678666</v>
      </c>
      <c r="AF197" s="49">
        <v>1527.5741204739993</v>
      </c>
      <c r="AG197" s="49">
        <v>1833.5818251808657</v>
      </c>
      <c r="AH197" s="49">
        <v>2282.742140179791</v>
      </c>
      <c r="AJ197" s="33" t="str">
        <f t="shared" si="6"/>
        <v/>
      </c>
      <c r="AK197" s="33" t="str">
        <f t="shared" si="7"/>
        <v/>
      </c>
      <c r="AO197" t="s">
        <v>13</v>
      </c>
      <c r="AR197" s="7"/>
      <c r="AS197" s="7"/>
      <c r="AT197" s="7"/>
      <c r="AU197" s="7"/>
      <c r="AV197" s="7"/>
      <c r="AW197" s="7"/>
      <c r="AX197" s="7"/>
      <c r="AY197" s="7"/>
      <c r="AZ197" s="7"/>
      <c r="BA197" s="7"/>
      <c r="BB197" s="7"/>
      <c r="BC197" s="7"/>
      <c r="BD197" s="7"/>
      <c r="BE197" s="7"/>
      <c r="BF197" s="7"/>
      <c r="BG197" s="7"/>
      <c r="BH197" s="7"/>
    </row>
    <row r="198" spans="1:60" x14ac:dyDescent="0.25">
      <c r="A198" s="23"/>
      <c r="B198" s="81" t="s">
        <v>521</v>
      </c>
      <c r="C198" s="53" t="s">
        <v>4327</v>
      </c>
      <c r="D198" s="53" t="s">
        <v>3688</v>
      </c>
      <c r="E198" s="49">
        <v>569.09460604592141</v>
      </c>
      <c r="F198" s="49">
        <v>731.6954861078641</v>
      </c>
      <c r="G198" s="49">
        <v>974.73081731466073</v>
      </c>
      <c r="H198" s="49">
        <v>1717.3500913639186</v>
      </c>
      <c r="I198" s="49">
        <v>2347.5582372787194</v>
      </c>
      <c r="J198" s="49">
        <v>3268.9677345390278</v>
      </c>
      <c r="K198" s="49">
        <v>4095.8187893520508</v>
      </c>
      <c r="L198" s="49">
        <v>4994.1421685940695</v>
      </c>
      <c r="M198" s="49">
        <v>6001.836107302207</v>
      </c>
      <c r="N198" s="49">
        <v>7430.9961124839283</v>
      </c>
      <c r="O198" s="49">
        <v>569.09460604592141</v>
      </c>
      <c r="P198" s="49">
        <v>731.6954861078641</v>
      </c>
      <c r="Q198" s="49">
        <v>974.73081731466073</v>
      </c>
      <c r="R198" s="49">
        <v>1717.3500913639186</v>
      </c>
      <c r="S198" s="49">
        <v>2347.5582372787194</v>
      </c>
      <c r="T198" s="49">
        <v>3268.9677345390278</v>
      </c>
      <c r="U198" s="49">
        <v>4095.8187893520508</v>
      </c>
      <c r="V198" s="49">
        <v>4994.1421685940695</v>
      </c>
      <c r="W198" s="49">
        <v>6001.836107302207</v>
      </c>
      <c r="X198" s="49">
        <v>7430.9961124839283</v>
      </c>
      <c r="Y198" s="49">
        <v>569.09460604592141</v>
      </c>
      <c r="Z198" s="49">
        <v>731.6954861078641</v>
      </c>
      <c r="AA198" s="49">
        <v>974.73081731466073</v>
      </c>
      <c r="AB198" s="49">
        <v>1717.3500913639186</v>
      </c>
      <c r="AC198" s="49">
        <v>2347.5582372787194</v>
      </c>
      <c r="AD198" s="49">
        <v>3268.9677345390278</v>
      </c>
      <c r="AE198" s="49">
        <v>4095.8187893520508</v>
      </c>
      <c r="AF198" s="49">
        <v>4994.1421685940695</v>
      </c>
      <c r="AG198" s="49">
        <v>6001.836107302207</v>
      </c>
      <c r="AH198" s="49">
        <v>7430.9961124839283</v>
      </c>
      <c r="AJ198" s="33" t="str">
        <f t="shared" si="6"/>
        <v/>
      </c>
      <c r="AK198" s="33" t="str">
        <f t="shared" si="7"/>
        <v/>
      </c>
      <c r="AO198" t="s">
        <v>13</v>
      </c>
      <c r="AR198" s="7"/>
      <c r="AS198" s="7"/>
      <c r="AT198" s="7"/>
      <c r="AU198" s="7"/>
      <c r="AV198" s="7"/>
      <c r="AW198" s="7"/>
      <c r="AX198" s="7"/>
      <c r="AY198" s="7"/>
      <c r="AZ198" s="7"/>
      <c r="BA198" s="7"/>
      <c r="BB198" s="7"/>
      <c r="BC198" s="7"/>
      <c r="BD198" s="7"/>
      <c r="BE198" s="7"/>
      <c r="BF198" s="7"/>
      <c r="BG198" s="7"/>
      <c r="BH198" s="7"/>
    </row>
    <row r="199" spans="1:60" x14ac:dyDescent="0.25">
      <c r="A199" s="23"/>
      <c r="B199" s="79" t="s">
        <v>523</v>
      </c>
      <c r="C199" s="80" t="s">
        <v>4333</v>
      </c>
      <c r="D199" s="82" t="s">
        <v>3148</v>
      </c>
      <c r="E199" s="50">
        <v>1865</v>
      </c>
      <c r="F199" s="50">
        <v>2212.1999999999998</v>
      </c>
      <c r="G199" s="50">
        <v>2649</v>
      </c>
      <c r="H199" s="50">
        <v>3782</v>
      </c>
      <c r="I199" s="50">
        <v>4566</v>
      </c>
      <c r="J199" s="50">
        <v>5590</v>
      </c>
      <c r="K199" s="50">
        <v>6377</v>
      </c>
      <c r="L199" s="50">
        <v>7182</v>
      </c>
      <c r="M199" s="50">
        <v>8012</v>
      </c>
      <c r="N199" s="50">
        <v>9154</v>
      </c>
      <c r="O199" s="49">
        <v>1300.5880181396153</v>
      </c>
      <c r="P199" s="49">
        <v>1671.8907453346494</v>
      </c>
      <c r="Q199" s="49">
        <v>2226.8529345214479</v>
      </c>
      <c r="R199" s="49">
        <v>3924.3473371367636</v>
      </c>
      <c r="S199" s="49">
        <v>5352.8133242425965</v>
      </c>
      <c r="T199" s="49">
        <v>7414.8846719269141</v>
      </c>
      <c r="U199" s="49">
        <v>9262.4842366123012</v>
      </c>
      <c r="V199" s="49">
        <v>11279.589913246371</v>
      </c>
      <c r="W199" s="49">
        <v>13540.076098473281</v>
      </c>
      <c r="X199" s="49">
        <v>16763.546856165831</v>
      </c>
      <c r="Y199" s="49">
        <v>1750.3186809765753</v>
      </c>
      <c r="Z199" s="49">
        <v>2052.3902204510937</v>
      </c>
      <c r="AA199" s="49">
        <v>2559.2521986777883</v>
      </c>
      <c r="AB199" s="49">
        <v>3833.3905721931451</v>
      </c>
      <c r="AC199" s="49">
        <v>4953.4156977235116</v>
      </c>
      <c r="AD199" s="49">
        <v>6764.3019011864808</v>
      </c>
      <c r="AE199" s="49">
        <v>8484.7256822693635</v>
      </c>
      <c r="AF199" s="49">
        <v>10432.104926018579</v>
      </c>
      <c r="AG199" s="49">
        <v>12624.831711308831</v>
      </c>
      <c r="AH199" s="49">
        <v>15738.692060722622</v>
      </c>
      <c r="AJ199" s="33" t="str">
        <f t="shared" si="6"/>
        <v/>
      </c>
      <c r="AK199" s="33" t="str">
        <f t="shared" si="7"/>
        <v/>
      </c>
      <c r="AO199" t="s">
        <v>13</v>
      </c>
      <c r="AR199" s="7"/>
      <c r="AS199" s="7"/>
      <c r="AT199" s="7"/>
      <c r="AU199" s="7"/>
      <c r="AV199" s="7"/>
      <c r="AW199" s="7"/>
      <c r="AX199" s="7"/>
      <c r="AY199" s="7"/>
      <c r="AZ199" s="7"/>
      <c r="BA199" s="7"/>
      <c r="BB199" s="7"/>
      <c r="BC199" s="7"/>
      <c r="BD199" s="7"/>
      <c r="BE199" s="7"/>
      <c r="BF199" s="7"/>
      <c r="BG199" s="7"/>
      <c r="BH199" s="7"/>
    </row>
    <row r="200" spans="1:60" x14ac:dyDescent="0.25">
      <c r="A200" s="23"/>
      <c r="B200" s="81" t="s">
        <v>525</v>
      </c>
      <c r="C200" s="53" t="s">
        <v>4327</v>
      </c>
      <c r="D200" s="53" t="s">
        <v>3689</v>
      </c>
      <c r="E200" s="49">
        <v>1425.7870079175409</v>
      </c>
      <c r="F200" s="49">
        <v>1831.1596878958358</v>
      </c>
      <c r="G200" s="49">
        <v>2438.403987401744</v>
      </c>
      <c r="H200" s="49">
        <v>4293.0857742059588</v>
      </c>
      <c r="I200" s="49">
        <v>5853.7959600971617</v>
      </c>
      <c r="J200" s="49">
        <v>8105.6398391700641</v>
      </c>
      <c r="K200" s="49">
        <v>10125.914331369942</v>
      </c>
      <c r="L200" s="49">
        <v>12334.186137162287</v>
      </c>
      <c r="M200" s="49">
        <v>14810.755208931467</v>
      </c>
      <c r="N200" s="49">
        <v>18347.387277569222</v>
      </c>
      <c r="O200" s="49">
        <v>1425.7870079175409</v>
      </c>
      <c r="P200" s="49">
        <v>1831.1596878958358</v>
      </c>
      <c r="Q200" s="49">
        <v>2438.403987401744</v>
      </c>
      <c r="R200" s="49">
        <v>4293.0857742059588</v>
      </c>
      <c r="S200" s="49">
        <v>5853.7959600971617</v>
      </c>
      <c r="T200" s="49">
        <v>8105.6398391700641</v>
      </c>
      <c r="U200" s="49">
        <v>10125.914331369942</v>
      </c>
      <c r="V200" s="49">
        <v>12334.186137162287</v>
      </c>
      <c r="W200" s="49">
        <v>14810.755208931467</v>
      </c>
      <c r="X200" s="49">
        <v>18347.387277569222</v>
      </c>
      <c r="Y200" s="49">
        <v>1425.7870079175409</v>
      </c>
      <c r="Z200" s="49">
        <v>1831.1596878958358</v>
      </c>
      <c r="AA200" s="49">
        <v>2438.403987401744</v>
      </c>
      <c r="AB200" s="49">
        <v>4293.0857742059588</v>
      </c>
      <c r="AC200" s="49">
        <v>5853.7959600971617</v>
      </c>
      <c r="AD200" s="49">
        <v>8105.6398391700641</v>
      </c>
      <c r="AE200" s="49">
        <v>10125.914331369942</v>
      </c>
      <c r="AF200" s="49">
        <v>12334.186137162287</v>
      </c>
      <c r="AG200" s="49">
        <v>14810.755208931467</v>
      </c>
      <c r="AH200" s="49">
        <v>18347.387277569222</v>
      </c>
      <c r="AJ200" s="33" t="str">
        <f t="shared" si="6"/>
        <v/>
      </c>
      <c r="AK200" s="33" t="str">
        <f t="shared" si="7"/>
        <v/>
      </c>
      <c r="AO200" t="s">
        <v>13</v>
      </c>
      <c r="AR200" s="7"/>
      <c r="AS200" s="7"/>
      <c r="AT200" s="7"/>
      <c r="AU200" s="7"/>
      <c r="AV200" s="7"/>
      <c r="AW200" s="7"/>
      <c r="AX200" s="7"/>
      <c r="AY200" s="7"/>
      <c r="AZ200" s="7"/>
      <c r="BA200" s="7"/>
      <c r="BB200" s="7"/>
      <c r="BC200" s="7"/>
      <c r="BD200" s="7"/>
      <c r="BE200" s="7"/>
      <c r="BF200" s="7"/>
      <c r="BG200" s="7"/>
      <c r="BH200" s="7"/>
    </row>
    <row r="201" spans="1:60" x14ac:dyDescent="0.25">
      <c r="A201" s="23"/>
      <c r="B201" s="81" t="s">
        <v>527</v>
      </c>
      <c r="C201" s="53" t="s">
        <v>4327</v>
      </c>
      <c r="D201" s="53" t="s">
        <v>3690</v>
      </c>
      <c r="E201" s="49">
        <v>1793.6842681403364</v>
      </c>
      <c r="F201" s="49">
        <v>2310.729454185268</v>
      </c>
      <c r="G201" s="49">
        <v>3090.4742178812412</v>
      </c>
      <c r="H201" s="49">
        <v>5481.562244689746</v>
      </c>
      <c r="I201" s="49">
        <v>7495.7653174167135</v>
      </c>
      <c r="J201" s="49">
        <v>10403.940043565117</v>
      </c>
      <c r="K201" s="49">
        <v>13020.234922499105</v>
      </c>
      <c r="L201" s="49">
        <v>15894.619622412154</v>
      </c>
      <c r="M201" s="49">
        <v>19126.053445562546</v>
      </c>
      <c r="N201" s="49">
        <v>23764.535198017806</v>
      </c>
      <c r="O201" s="49">
        <v>1793.6842681403364</v>
      </c>
      <c r="P201" s="49">
        <v>2310.729454185268</v>
      </c>
      <c r="Q201" s="49">
        <v>3090.4742178812412</v>
      </c>
      <c r="R201" s="49">
        <v>5481.562244689746</v>
      </c>
      <c r="S201" s="49">
        <v>7495.7653174167135</v>
      </c>
      <c r="T201" s="49">
        <v>10403.940043565117</v>
      </c>
      <c r="U201" s="49">
        <v>13020.234922499105</v>
      </c>
      <c r="V201" s="49">
        <v>15894.619622412154</v>
      </c>
      <c r="W201" s="49">
        <v>19126.053445562546</v>
      </c>
      <c r="X201" s="49">
        <v>23764.535198017806</v>
      </c>
      <c r="Y201" s="49">
        <v>1793.6842681403364</v>
      </c>
      <c r="Z201" s="49">
        <v>2310.729454185268</v>
      </c>
      <c r="AA201" s="49">
        <v>3090.4742178812412</v>
      </c>
      <c r="AB201" s="49">
        <v>5481.562244689746</v>
      </c>
      <c r="AC201" s="49">
        <v>7495.7653174167135</v>
      </c>
      <c r="AD201" s="49">
        <v>10403.940043565117</v>
      </c>
      <c r="AE201" s="49">
        <v>13020.234922499105</v>
      </c>
      <c r="AF201" s="49">
        <v>15894.619622412154</v>
      </c>
      <c r="AG201" s="49">
        <v>19126.053445562546</v>
      </c>
      <c r="AH201" s="49">
        <v>23764.535198017806</v>
      </c>
      <c r="AJ201" s="33" t="str">
        <f t="shared" si="6"/>
        <v/>
      </c>
      <c r="AK201" s="33" t="str">
        <f t="shared" si="7"/>
        <v/>
      </c>
      <c r="AO201" t="s">
        <v>13</v>
      </c>
      <c r="AR201" s="7"/>
      <c r="AS201" s="7"/>
      <c r="AT201" s="7"/>
      <c r="AU201" s="7"/>
      <c r="AV201" s="7"/>
      <c r="AW201" s="7"/>
      <c r="AX201" s="7"/>
      <c r="AY201" s="7"/>
      <c r="AZ201" s="7"/>
      <c r="BA201" s="7"/>
      <c r="BB201" s="7"/>
      <c r="BC201" s="7"/>
      <c r="BD201" s="7"/>
      <c r="BE201" s="7"/>
      <c r="BF201" s="7"/>
      <c r="BG201" s="7"/>
      <c r="BH201" s="7"/>
    </row>
    <row r="202" spans="1:60" x14ac:dyDescent="0.25">
      <c r="A202" s="23"/>
      <c r="B202" s="81" t="s">
        <v>531</v>
      </c>
      <c r="C202" s="53" t="s">
        <v>4327</v>
      </c>
      <c r="D202" s="53" t="s">
        <v>3691</v>
      </c>
      <c r="E202" s="49">
        <v>1232.9454868947228</v>
      </c>
      <c r="F202" s="49">
        <v>1558.4182925489633</v>
      </c>
      <c r="G202" s="49">
        <v>2055.0116006900612</v>
      </c>
      <c r="H202" s="49">
        <v>3513.3554444173974</v>
      </c>
      <c r="I202" s="49">
        <v>4741.1518080958458</v>
      </c>
      <c r="J202" s="49">
        <v>6520.1764506820455</v>
      </c>
      <c r="K202" s="49">
        <v>8124.7629746471503</v>
      </c>
      <c r="L202" s="49">
        <v>9872.3601832805889</v>
      </c>
      <c r="M202" s="49">
        <v>11828.703848949683</v>
      </c>
      <c r="N202" s="49">
        <v>14601.754744808966</v>
      </c>
      <c r="O202" s="49">
        <v>1232.9454868947228</v>
      </c>
      <c r="P202" s="49">
        <v>1558.4182925489633</v>
      </c>
      <c r="Q202" s="49">
        <v>2055.0116006900612</v>
      </c>
      <c r="R202" s="49">
        <v>3513.3554444173974</v>
      </c>
      <c r="S202" s="49">
        <v>4741.1518080958458</v>
      </c>
      <c r="T202" s="49">
        <v>6520.1764506820455</v>
      </c>
      <c r="U202" s="49">
        <v>8124.7629746471503</v>
      </c>
      <c r="V202" s="49">
        <v>9872.3601832805889</v>
      </c>
      <c r="W202" s="49">
        <v>11828.703848949683</v>
      </c>
      <c r="X202" s="49">
        <v>14601.754744808966</v>
      </c>
      <c r="Y202" s="49">
        <v>1232.9454868947228</v>
      </c>
      <c r="Z202" s="49">
        <v>1558.4182925489633</v>
      </c>
      <c r="AA202" s="49">
        <v>2055.0116006900612</v>
      </c>
      <c r="AB202" s="49">
        <v>3513.3554444173974</v>
      </c>
      <c r="AC202" s="49">
        <v>4741.1518080958458</v>
      </c>
      <c r="AD202" s="49">
        <v>6520.1764506820455</v>
      </c>
      <c r="AE202" s="49">
        <v>8124.7629746471503</v>
      </c>
      <c r="AF202" s="49">
        <v>9872.3601832805889</v>
      </c>
      <c r="AG202" s="49">
        <v>11828.703848949683</v>
      </c>
      <c r="AH202" s="49">
        <v>14601.754744808966</v>
      </c>
      <c r="AJ202" s="33" t="str">
        <f t="shared" si="6"/>
        <v/>
      </c>
      <c r="AK202" s="33" t="str">
        <f t="shared" si="7"/>
        <v/>
      </c>
      <c r="AO202" t="s">
        <v>13</v>
      </c>
      <c r="AR202" s="7"/>
      <c r="AS202" s="7"/>
      <c r="AT202" s="7"/>
      <c r="AU202" s="7"/>
      <c r="AV202" s="7"/>
      <c r="AW202" s="7"/>
      <c r="AX202" s="7"/>
      <c r="AY202" s="7"/>
      <c r="AZ202" s="7"/>
      <c r="BA202" s="7"/>
      <c r="BB202" s="7"/>
      <c r="BC202" s="7"/>
      <c r="BD202" s="7"/>
      <c r="BE202" s="7"/>
      <c r="BF202" s="7"/>
      <c r="BG202" s="7"/>
      <c r="BH202" s="7"/>
    </row>
    <row r="203" spans="1:60" x14ac:dyDescent="0.25">
      <c r="A203" s="23"/>
      <c r="B203" s="81" t="s">
        <v>533</v>
      </c>
      <c r="C203" s="53" t="s">
        <v>4327</v>
      </c>
      <c r="D203" s="53" t="s">
        <v>3692</v>
      </c>
      <c r="E203" s="49">
        <v>2435.2227791410482</v>
      </c>
      <c r="F203" s="49">
        <v>3074.4865797774278</v>
      </c>
      <c r="G203" s="49">
        <v>4034.0517268071831</v>
      </c>
      <c r="H203" s="49">
        <v>6857.5599445407961</v>
      </c>
      <c r="I203" s="49">
        <v>9201.2646591594148</v>
      </c>
      <c r="J203" s="49">
        <v>12532.764503681983</v>
      </c>
      <c r="K203" s="49">
        <v>15509.090477156273</v>
      </c>
      <c r="L203" s="49">
        <v>18742.518023996075</v>
      </c>
      <c r="M203" s="49">
        <v>22337.756995832344</v>
      </c>
      <c r="N203" s="49">
        <v>27421.426971463683</v>
      </c>
      <c r="O203" s="49">
        <v>2435.2227791410482</v>
      </c>
      <c r="P203" s="49">
        <v>3074.4865797774278</v>
      </c>
      <c r="Q203" s="49">
        <v>4034.0517268071831</v>
      </c>
      <c r="R203" s="49">
        <v>6857.5599445407961</v>
      </c>
      <c r="S203" s="49">
        <v>9201.2646591594148</v>
      </c>
      <c r="T203" s="49">
        <v>12532.764503681983</v>
      </c>
      <c r="U203" s="49">
        <v>15509.090477156273</v>
      </c>
      <c r="V203" s="49">
        <v>18742.518023996075</v>
      </c>
      <c r="W203" s="49">
        <v>22337.756995832344</v>
      </c>
      <c r="X203" s="49">
        <v>27421.426971463683</v>
      </c>
      <c r="Y203" s="49">
        <v>2435.2227791410482</v>
      </c>
      <c r="Z203" s="49">
        <v>3074.4865797774278</v>
      </c>
      <c r="AA203" s="49">
        <v>4034.0517268071831</v>
      </c>
      <c r="AB203" s="49">
        <v>6857.5599445407961</v>
      </c>
      <c r="AC203" s="49">
        <v>9201.2646591594148</v>
      </c>
      <c r="AD203" s="49">
        <v>12532.764503681983</v>
      </c>
      <c r="AE203" s="49">
        <v>15509.090477156273</v>
      </c>
      <c r="AF203" s="49">
        <v>18742.518023996075</v>
      </c>
      <c r="AG203" s="49">
        <v>22337.756995832344</v>
      </c>
      <c r="AH203" s="49">
        <v>27421.426971463683</v>
      </c>
      <c r="AJ203" s="33" t="str">
        <f t="shared" si="6"/>
        <v/>
      </c>
      <c r="AK203" s="33" t="str">
        <f t="shared" si="7"/>
        <v/>
      </c>
      <c r="AO203" t="s">
        <v>13</v>
      </c>
      <c r="AR203" s="7"/>
      <c r="AS203" s="7"/>
      <c r="AT203" s="7"/>
      <c r="AU203" s="7"/>
      <c r="AV203" s="7"/>
      <c r="AW203" s="7"/>
      <c r="AX203" s="7"/>
      <c r="AY203" s="7"/>
      <c r="AZ203" s="7"/>
      <c r="BA203" s="7"/>
      <c r="BB203" s="7"/>
      <c r="BC203" s="7"/>
      <c r="BD203" s="7"/>
      <c r="BE203" s="7"/>
      <c r="BF203" s="7"/>
      <c r="BG203" s="7"/>
      <c r="BH203" s="7"/>
    </row>
    <row r="204" spans="1:60" x14ac:dyDescent="0.25">
      <c r="A204" s="23"/>
      <c r="B204" s="81" t="s">
        <v>535</v>
      </c>
      <c r="C204" s="80" t="s">
        <v>4398</v>
      </c>
      <c r="D204" s="53" t="s">
        <v>3693</v>
      </c>
      <c r="E204" s="49">
        <v>12591.111307356276</v>
      </c>
      <c r="F204" s="49">
        <v>15824.486830126283</v>
      </c>
      <c r="G204" s="49">
        <v>20207.668524157321</v>
      </c>
      <c r="H204" s="49">
        <v>33160.059549819547</v>
      </c>
      <c r="I204" s="49">
        <v>43357.500223147385</v>
      </c>
      <c r="J204" s="49">
        <v>58138.605014348424</v>
      </c>
      <c r="K204" s="49">
        <v>70542.654647387666</v>
      </c>
      <c r="L204" s="49">
        <v>84172.165144446903</v>
      </c>
      <c r="M204" s="49">
        <v>99163.42955687955</v>
      </c>
      <c r="N204" s="49">
        <v>121322.96256562891</v>
      </c>
      <c r="O204" s="49">
        <v>12591.111307356276</v>
      </c>
      <c r="P204" s="49">
        <v>15824.486830126283</v>
      </c>
      <c r="Q204" s="49">
        <v>20207.668524157321</v>
      </c>
      <c r="R204" s="49">
        <v>33160.059549819547</v>
      </c>
      <c r="S204" s="49">
        <v>43357.500223147385</v>
      </c>
      <c r="T204" s="49">
        <v>58138.605014348424</v>
      </c>
      <c r="U204" s="49">
        <v>70542.654647387666</v>
      </c>
      <c r="V204" s="49">
        <v>84172.165144446903</v>
      </c>
      <c r="W204" s="49">
        <v>99163.42955687955</v>
      </c>
      <c r="X204" s="49">
        <v>121322.96256562891</v>
      </c>
      <c r="Y204" s="49">
        <v>12591.111307356276</v>
      </c>
      <c r="Z204" s="49">
        <v>15824.486830126283</v>
      </c>
      <c r="AA204" s="49">
        <v>20207.668524157321</v>
      </c>
      <c r="AB204" s="49">
        <v>33160.059549819547</v>
      </c>
      <c r="AC204" s="49">
        <v>43357.500223147385</v>
      </c>
      <c r="AD204" s="49">
        <v>58138.605014348424</v>
      </c>
      <c r="AE204" s="49">
        <v>70542.654647387666</v>
      </c>
      <c r="AF204" s="49">
        <v>84172.165144446903</v>
      </c>
      <c r="AG204" s="49">
        <v>99163.42955687955</v>
      </c>
      <c r="AH204" s="49">
        <v>121322.96256562891</v>
      </c>
      <c r="AJ204" s="33" t="str">
        <f t="shared" si="6"/>
        <v/>
      </c>
      <c r="AK204" s="33" t="str">
        <f t="shared" si="7"/>
        <v/>
      </c>
      <c r="AO204" t="s">
        <v>13</v>
      </c>
      <c r="AR204" s="7"/>
      <c r="AS204" s="7"/>
      <c r="AT204" s="7"/>
      <c r="AU204" s="7"/>
      <c r="AV204" s="7"/>
      <c r="AW204" s="7"/>
      <c r="AX204" s="7"/>
      <c r="AY204" s="7"/>
      <c r="AZ204" s="7"/>
      <c r="BA204" s="7"/>
      <c r="BB204" s="7"/>
      <c r="BC204" s="7"/>
      <c r="BD204" s="7"/>
      <c r="BE204" s="7"/>
      <c r="BF204" s="7"/>
      <c r="BG204" s="7"/>
      <c r="BH204" s="7"/>
    </row>
    <row r="205" spans="1:60" s="33" customFormat="1" x14ac:dyDescent="0.25">
      <c r="A205" s="23"/>
      <c r="B205" s="86" t="s">
        <v>537</v>
      </c>
      <c r="C205" s="80" t="s">
        <v>4398</v>
      </c>
      <c r="D205" s="80" t="s">
        <v>538</v>
      </c>
      <c r="E205" s="49">
        <v>13319.362491138001</v>
      </c>
      <c r="F205" s="49">
        <v>16735.379460059434</v>
      </c>
      <c r="G205" s="49">
        <v>21365.285056307654</v>
      </c>
      <c r="H205" s="49">
        <v>35052.798723299602</v>
      </c>
      <c r="I205" s="49">
        <v>45826.312149532889</v>
      </c>
      <c r="J205" s="49">
        <v>61429.003863099468</v>
      </c>
      <c r="K205" s="49">
        <v>74520.469048958083</v>
      </c>
      <c r="L205" s="49">
        <v>88895.306747192328</v>
      </c>
      <c r="M205" s="49">
        <v>104700.42054510926</v>
      </c>
      <c r="N205" s="49">
        <v>128055.45577521941</v>
      </c>
      <c r="O205" s="49">
        <v>13319.362491138001</v>
      </c>
      <c r="P205" s="49">
        <v>16735.379460059434</v>
      </c>
      <c r="Q205" s="49">
        <v>21365.285056307654</v>
      </c>
      <c r="R205" s="49">
        <v>35052.798723299602</v>
      </c>
      <c r="S205" s="49">
        <v>45826.312149532889</v>
      </c>
      <c r="T205" s="49">
        <v>61429.003863099468</v>
      </c>
      <c r="U205" s="49">
        <v>74520.469048958083</v>
      </c>
      <c r="V205" s="49">
        <v>88895.306747192328</v>
      </c>
      <c r="W205" s="49">
        <v>104700.42054510926</v>
      </c>
      <c r="X205" s="49">
        <v>128055.45577521941</v>
      </c>
      <c r="Y205" s="49">
        <v>13319.362491138001</v>
      </c>
      <c r="Z205" s="49">
        <v>16735.379460059434</v>
      </c>
      <c r="AA205" s="49">
        <v>21365.285056307654</v>
      </c>
      <c r="AB205" s="49">
        <v>35052.798723299602</v>
      </c>
      <c r="AC205" s="49">
        <v>45826.312149532889</v>
      </c>
      <c r="AD205" s="49">
        <v>61429.003863099468</v>
      </c>
      <c r="AE205" s="49">
        <v>74520.469048958083</v>
      </c>
      <c r="AF205" s="49">
        <v>88895.306747192328</v>
      </c>
      <c r="AG205" s="49">
        <v>104700.42054510926</v>
      </c>
      <c r="AH205" s="49">
        <v>128055.45577521941</v>
      </c>
      <c r="AJ205" s="33" t="str">
        <f t="shared" si="6"/>
        <v/>
      </c>
      <c r="AK205" s="33" t="str">
        <f t="shared" si="7"/>
        <v/>
      </c>
      <c r="AO205" s="33" t="s">
        <v>13</v>
      </c>
      <c r="AR205" s="7"/>
      <c r="AS205" s="7"/>
      <c r="AT205" s="7"/>
      <c r="AU205" s="7"/>
      <c r="AV205" s="7"/>
      <c r="AW205" s="7"/>
      <c r="AX205" s="7"/>
      <c r="AY205" s="7"/>
      <c r="AZ205" s="7"/>
      <c r="BA205" s="7"/>
      <c r="BB205" s="7"/>
      <c r="BC205" s="7"/>
      <c r="BD205" s="7"/>
      <c r="BE205" s="7"/>
      <c r="BF205" s="7"/>
      <c r="BG205" s="7"/>
      <c r="BH205" s="7"/>
    </row>
    <row r="206" spans="1:60" x14ac:dyDescent="0.25">
      <c r="A206" s="23"/>
      <c r="B206" s="79" t="s">
        <v>539</v>
      </c>
      <c r="C206" s="80" t="s">
        <v>3585</v>
      </c>
      <c r="D206" s="50" t="s">
        <v>3149</v>
      </c>
      <c r="E206" s="50">
        <v>13530</v>
      </c>
      <c r="F206" s="50">
        <v>16998.8</v>
      </c>
      <c r="G206" s="50">
        <v>21700</v>
      </c>
      <c r="H206" s="50">
        <v>35600</v>
      </c>
      <c r="I206" s="50">
        <v>46540</v>
      </c>
      <c r="J206" s="50">
        <v>62380</v>
      </c>
      <c r="K206" s="50">
        <v>75670</v>
      </c>
      <c r="L206" s="50">
        <v>90260</v>
      </c>
      <c r="M206" s="50">
        <v>106300</v>
      </c>
      <c r="N206" s="50">
        <v>130000</v>
      </c>
      <c r="O206" s="50">
        <v>13530</v>
      </c>
      <c r="P206" s="50">
        <v>16998.8</v>
      </c>
      <c r="Q206" s="50">
        <v>21700</v>
      </c>
      <c r="R206" s="50">
        <v>35600</v>
      </c>
      <c r="S206" s="50">
        <v>46540</v>
      </c>
      <c r="T206" s="50">
        <v>62380</v>
      </c>
      <c r="U206" s="50">
        <v>75670</v>
      </c>
      <c r="V206" s="50">
        <v>90260</v>
      </c>
      <c r="W206" s="50">
        <v>106300</v>
      </c>
      <c r="X206" s="50">
        <v>130000</v>
      </c>
      <c r="Y206" s="50">
        <v>13530</v>
      </c>
      <c r="Z206" s="50">
        <v>16998.8</v>
      </c>
      <c r="AA206" s="50">
        <v>21700</v>
      </c>
      <c r="AB206" s="50">
        <v>35600</v>
      </c>
      <c r="AC206" s="50">
        <v>46540</v>
      </c>
      <c r="AD206" s="50">
        <v>62380</v>
      </c>
      <c r="AE206" s="50">
        <v>75670</v>
      </c>
      <c r="AF206" s="50">
        <v>90260</v>
      </c>
      <c r="AG206" s="50">
        <v>106300</v>
      </c>
      <c r="AH206" s="50">
        <v>130000</v>
      </c>
      <c r="AJ206" s="33" t="str">
        <f t="shared" si="6"/>
        <v/>
      </c>
      <c r="AK206" s="33" t="str">
        <f t="shared" si="7"/>
        <v/>
      </c>
      <c r="AO206" t="s">
        <v>13</v>
      </c>
      <c r="AR206" s="7"/>
      <c r="AS206" s="7"/>
      <c r="AT206" s="7"/>
      <c r="AU206" s="7"/>
      <c r="AV206" s="7"/>
      <c r="AW206" s="7"/>
      <c r="AX206" s="7"/>
      <c r="AY206" s="7"/>
      <c r="AZ206" s="7"/>
      <c r="BA206" s="7"/>
      <c r="BB206" s="7"/>
      <c r="BC206" s="7"/>
      <c r="BD206" s="7"/>
      <c r="BE206" s="7"/>
      <c r="BF206" s="7"/>
      <c r="BG206" s="7"/>
      <c r="BH206" s="7"/>
    </row>
    <row r="207" spans="1:60" x14ac:dyDescent="0.25">
      <c r="A207" s="23"/>
      <c r="B207" s="81" t="s">
        <v>542</v>
      </c>
      <c r="C207" s="53" t="s">
        <v>4327</v>
      </c>
      <c r="D207" s="53" t="s">
        <v>3694</v>
      </c>
      <c r="E207" s="49">
        <v>26.403654450012922</v>
      </c>
      <c r="F207" s="49">
        <v>34.610165185280437</v>
      </c>
      <c r="G207" s="49">
        <v>48.076786758946902</v>
      </c>
      <c r="H207" s="49">
        <v>89.849435529841884</v>
      </c>
      <c r="I207" s="49">
        <v>128.02027938641197</v>
      </c>
      <c r="J207" s="49">
        <v>189.38081962021116</v>
      </c>
      <c r="K207" s="49">
        <v>247.69656767890532</v>
      </c>
      <c r="L207" s="49">
        <v>313.0827821442312</v>
      </c>
      <c r="M207" s="49">
        <v>389.54155096476381</v>
      </c>
      <c r="N207" s="49">
        <v>501.32697615938679</v>
      </c>
      <c r="O207" s="49">
        <v>26.403654450012922</v>
      </c>
      <c r="P207" s="49">
        <v>34.610165185280437</v>
      </c>
      <c r="Q207" s="49">
        <v>48.076786758946902</v>
      </c>
      <c r="R207" s="49">
        <v>89.849435529841884</v>
      </c>
      <c r="S207" s="49">
        <v>128.02027938641197</v>
      </c>
      <c r="T207" s="49">
        <v>189.38081962021116</v>
      </c>
      <c r="U207" s="49">
        <v>247.69656767890532</v>
      </c>
      <c r="V207" s="49">
        <v>313.0827821442312</v>
      </c>
      <c r="W207" s="49">
        <v>389.54155096476381</v>
      </c>
      <c r="X207" s="49">
        <v>501.32697615938679</v>
      </c>
      <c r="Y207" s="49">
        <v>26.403654450012922</v>
      </c>
      <c r="Z207" s="49">
        <v>34.610165185280437</v>
      </c>
      <c r="AA207" s="49">
        <v>48.076786758946902</v>
      </c>
      <c r="AB207" s="49">
        <v>89.849435529841884</v>
      </c>
      <c r="AC207" s="49">
        <v>128.02027938641197</v>
      </c>
      <c r="AD207" s="49">
        <v>189.38081962021116</v>
      </c>
      <c r="AE207" s="49">
        <v>247.69656767890532</v>
      </c>
      <c r="AF207" s="49">
        <v>313.0827821442312</v>
      </c>
      <c r="AG207" s="49">
        <v>389.54155096476381</v>
      </c>
      <c r="AH207" s="49">
        <v>501.32697615938679</v>
      </c>
      <c r="AJ207" s="33" t="str">
        <f t="shared" si="6"/>
        <v/>
      </c>
      <c r="AK207" s="33" t="str">
        <f t="shared" si="7"/>
        <v/>
      </c>
      <c r="AO207" t="s">
        <v>13</v>
      </c>
      <c r="AR207" s="7"/>
      <c r="AS207" s="7"/>
      <c r="AT207" s="7"/>
      <c r="AU207" s="7"/>
      <c r="AV207" s="7"/>
      <c r="AW207" s="7"/>
      <c r="AX207" s="7"/>
      <c r="AY207" s="7"/>
      <c r="AZ207" s="7"/>
      <c r="BA207" s="7"/>
      <c r="BB207" s="7"/>
      <c r="BC207" s="7"/>
      <c r="BD207" s="7"/>
      <c r="BE207" s="7"/>
      <c r="BF207" s="7"/>
      <c r="BG207" s="7"/>
      <c r="BH207" s="7"/>
    </row>
    <row r="208" spans="1:60" x14ac:dyDescent="0.25">
      <c r="A208" s="23"/>
      <c r="B208" s="81" t="s">
        <v>544</v>
      </c>
      <c r="C208" s="53" t="s">
        <v>4327</v>
      </c>
      <c r="D208" s="53" t="s">
        <v>3695</v>
      </c>
      <c r="E208" s="49">
        <v>16589.924676566327</v>
      </c>
      <c r="F208" s="49">
        <v>20553.53961125324</v>
      </c>
      <c r="G208" s="49">
        <v>26549.59589680026</v>
      </c>
      <c r="H208" s="49">
        <v>43654.497588301034</v>
      </c>
      <c r="I208" s="49">
        <v>57542.948846822779</v>
      </c>
      <c r="J208" s="49">
        <v>76597.615052559908</v>
      </c>
      <c r="K208" s="49">
        <v>93655.385745098465</v>
      </c>
      <c r="L208" s="49">
        <v>112316.38942553099</v>
      </c>
      <c r="M208" s="49">
        <v>132977.88786035002</v>
      </c>
      <c r="N208" s="49">
        <v>162404.47104595904</v>
      </c>
      <c r="O208" s="49">
        <v>16589.924676566327</v>
      </c>
      <c r="P208" s="49">
        <v>20553.53961125324</v>
      </c>
      <c r="Q208" s="49">
        <v>26549.59589680026</v>
      </c>
      <c r="R208" s="49">
        <v>43654.497588301034</v>
      </c>
      <c r="S208" s="49">
        <v>57542.948846822779</v>
      </c>
      <c r="T208" s="49">
        <v>76597.615052559908</v>
      </c>
      <c r="U208" s="49">
        <v>93655.385745098465</v>
      </c>
      <c r="V208" s="49">
        <v>112316.38942553099</v>
      </c>
      <c r="W208" s="49">
        <v>132977.88786035002</v>
      </c>
      <c r="X208" s="49">
        <v>162404.47104595904</v>
      </c>
      <c r="Y208" s="49">
        <v>16589.924676566327</v>
      </c>
      <c r="Z208" s="49">
        <v>20553.53961125324</v>
      </c>
      <c r="AA208" s="49">
        <v>26549.59589680026</v>
      </c>
      <c r="AB208" s="49">
        <v>43654.497588301034</v>
      </c>
      <c r="AC208" s="49">
        <v>57542.948846822779</v>
      </c>
      <c r="AD208" s="49">
        <v>76597.615052559908</v>
      </c>
      <c r="AE208" s="49">
        <v>93655.385745098465</v>
      </c>
      <c r="AF208" s="49">
        <v>112316.38942553099</v>
      </c>
      <c r="AG208" s="49">
        <v>132977.88786035002</v>
      </c>
      <c r="AH208" s="49">
        <v>162404.47104595904</v>
      </c>
      <c r="AJ208" s="33" t="str">
        <f t="shared" si="6"/>
        <v/>
      </c>
      <c r="AK208" s="33" t="str">
        <f t="shared" si="7"/>
        <v/>
      </c>
      <c r="AO208" t="s">
        <v>13</v>
      </c>
      <c r="AR208" s="7"/>
      <c r="AS208" s="7"/>
      <c r="AT208" s="7"/>
      <c r="AU208" s="7"/>
      <c r="AV208" s="7"/>
      <c r="AW208" s="7"/>
      <c r="AX208" s="7"/>
      <c r="AY208" s="7"/>
      <c r="AZ208" s="7"/>
      <c r="BA208" s="7"/>
      <c r="BB208" s="7"/>
      <c r="BC208" s="7"/>
      <c r="BD208" s="7"/>
      <c r="BE208" s="7"/>
      <c r="BF208" s="7"/>
      <c r="BG208" s="7"/>
      <c r="BH208" s="7"/>
    </row>
    <row r="209" spans="1:60" x14ac:dyDescent="0.25">
      <c r="A209" s="23"/>
      <c r="B209" s="81" t="s">
        <v>552</v>
      </c>
      <c r="C209" s="53" t="s">
        <v>4327</v>
      </c>
      <c r="D209" s="53" t="s">
        <v>3696</v>
      </c>
      <c r="E209" s="49">
        <v>28.704562628372209</v>
      </c>
      <c r="F209" s="49">
        <v>35.279019145874358</v>
      </c>
      <c r="G209" s="49">
        <v>44.307131481700175</v>
      </c>
      <c r="H209" s="49">
        <v>69.399936342139767</v>
      </c>
      <c r="I209" s="49">
        <v>87.951852843736845</v>
      </c>
      <c r="J209" s="49">
        <v>112.75698766987246</v>
      </c>
      <c r="K209" s="49">
        <v>131.59734503935584</v>
      </c>
      <c r="L209" s="49">
        <v>152.52708038308012</v>
      </c>
      <c r="M209" s="49">
        <v>171.9890648164934</v>
      </c>
      <c r="N209" s="49">
        <v>201.34204329237579</v>
      </c>
      <c r="O209" s="49">
        <v>28.704562628372209</v>
      </c>
      <c r="P209" s="49">
        <v>35.279019145874358</v>
      </c>
      <c r="Q209" s="49">
        <v>44.307131481700175</v>
      </c>
      <c r="R209" s="49">
        <v>69.399936342139767</v>
      </c>
      <c r="S209" s="49">
        <v>87.951852843736845</v>
      </c>
      <c r="T209" s="49">
        <v>112.75698766987246</v>
      </c>
      <c r="U209" s="49">
        <v>131.59734503935584</v>
      </c>
      <c r="V209" s="49">
        <v>152.52708038308012</v>
      </c>
      <c r="W209" s="49">
        <v>171.9890648164934</v>
      </c>
      <c r="X209" s="49">
        <v>201.34204329237579</v>
      </c>
      <c r="Y209" s="49">
        <v>28.704562628372209</v>
      </c>
      <c r="Z209" s="49">
        <v>35.279019145874358</v>
      </c>
      <c r="AA209" s="49">
        <v>44.307131481700175</v>
      </c>
      <c r="AB209" s="49">
        <v>69.399936342139767</v>
      </c>
      <c r="AC209" s="49">
        <v>87.951852843736845</v>
      </c>
      <c r="AD209" s="49">
        <v>112.75698766987246</v>
      </c>
      <c r="AE209" s="49">
        <v>131.59734503935584</v>
      </c>
      <c r="AF209" s="49">
        <v>152.52708038308012</v>
      </c>
      <c r="AG209" s="49">
        <v>171.9890648164934</v>
      </c>
      <c r="AH209" s="49">
        <v>201.34204329237579</v>
      </c>
      <c r="AJ209" s="33" t="str">
        <f t="shared" si="6"/>
        <v/>
      </c>
      <c r="AK209" s="33" t="str">
        <f t="shared" si="7"/>
        <v/>
      </c>
      <c r="AO209" t="s">
        <v>13</v>
      </c>
      <c r="AR209" s="7"/>
      <c r="AS209" s="7"/>
      <c r="AT209" s="7"/>
      <c r="AU209" s="7"/>
      <c r="AV209" s="7"/>
      <c r="AW209" s="7"/>
      <c r="AX209" s="7"/>
      <c r="AY209" s="7"/>
      <c r="AZ209" s="7"/>
      <c r="BA209" s="7"/>
      <c r="BB209" s="7"/>
      <c r="BC209" s="7"/>
      <c r="BD209" s="7"/>
      <c r="BE209" s="7"/>
      <c r="BF209" s="7"/>
      <c r="BG209" s="7"/>
      <c r="BH209" s="7"/>
    </row>
    <row r="210" spans="1:60" x14ac:dyDescent="0.25">
      <c r="A210" s="23"/>
      <c r="B210" s="79" t="s">
        <v>555</v>
      </c>
      <c r="C210" s="80" t="s">
        <v>4333</v>
      </c>
      <c r="D210" s="82" t="s">
        <v>3150</v>
      </c>
      <c r="E210" s="50">
        <v>162</v>
      </c>
      <c r="F210" s="50">
        <v>192.7</v>
      </c>
      <c r="G210" s="50">
        <v>233.1</v>
      </c>
      <c r="H210" s="50">
        <v>349.4</v>
      </c>
      <c r="I210" s="50">
        <v>439.1</v>
      </c>
      <c r="J210" s="50">
        <v>567.6</v>
      </c>
      <c r="K210" s="50">
        <v>674.8</v>
      </c>
      <c r="L210" s="50">
        <v>792.4</v>
      </c>
      <c r="M210" s="50">
        <v>921.7</v>
      </c>
      <c r="N210" s="50">
        <v>1113</v>
      </c>
      <c r="O210" s="49">
        <v>80.428348710281497</v>
      </c>
      <c r="P210" s="49">
        <v>98.357793364623234</v>
      </c>
      <c r="Q210" s="49">
        <v>122.32001684101424</v>
      </c>
      <c r="R210" s="49">
        <v>188.73758519712888</v>
      </c>
      <c r="S210" s="49">
        <v>237.24421580458818</v>
      </c>
      <c r="T210" s="49">
        <v>301.31600011739306</v>
      </c>
      <c r="U210" s="49">
        <v>350.09508618077064</v>
      </c>
      <c r="V210" s="49">
        <v>404.39532310115993</v>
      </c>
      <c r="W210" s="49">
        <v>454.8097616180105</v>
      </c>
      <c r="X210" s="49">
        <v>532.41761152743447</v>
      </c>
      <c r="Y210" s="49">
        <v>155.63625415470281</v>
      </c>
      <c r="Z210" s="49">
        <v>185.96127095461594</v>
      </c>
      <c r="AA210" s="49">
        <v>224.82106887423947</v>
      </c>
      <c r="AB210" s="49">
        <v>329.85997657802915</v>
      </c>
      <c r="AC210" s="49">
        <v>405.99824760782633</v>
      </c>
      <c r="AD210" s="49">
        <v>511.75320367203688</v>
      </c>
      <c r="AE210" s="49">
        <v>598.39884380724016</v>
      </c>
      <c r="AF210" s="49">
        <v>694.28387480718982</v>
      </c>
      <c r="AG210" s="49">
        <v>797.72349602286158</v>
      </c>
      <c r="AH210" s="49">
        <v>954.0696255019235</v>
      </c>
      <c r="AJ210" s="33" t="str">
        <f t="shared" si="6"/>
        <v/>
      </c>
      <c r="AK210" s="33" t="str">
        <f t="shared" si="7"/>
        <v/>
      </c>
      <c r="AO210" t="s">
        <v>13</v>
      </c>
      <c r="AR210" s="7"/>
      <c r="AS210" s="7"/>
      <c r="AT210" s="7"/>
      <c r="AU210" s="7"/>
      <c r="AV210" s="7"/>
      <c r="AW210" s="7"/>
      <c r="AX210" s="7"/>
      <c r="AY210" s="7"/>
      <c r="AZ210" s="7"/>
      <c r="BA210" s="7"/>
      <c r="BB210" s="7"/>
      <c r="BC210" s="7"/>
      <c r="BD210" s="7"/>
      <c r="BE210" s="7"/>
      <c r="BF210" s="7"/>
      <c r="BG210" s="7"/>
      <c r="BH210" s="7"/>
    </row>
    <row r="211" spans="1:60" x14ac:dyDescent="0.25">
      <c r="A211" s="23"/>
      <c r="B211" s="81" t="s">
        <v>557</v>
      </c>
      <c r="C211" s="53" t="s">
        <v>4327</v>
      </c>
      <c r="D211" s="53" t="s">
        <v>3697</v>
      </c>
      <c r="E211" s="49">
        <v>66.24172084482116</v>
      </c>
      <c r="F211" s="49">
        <v>81.343544553032885</v>
      </c>
      <c r="G211" s="49">
        <v>101.83619954833831</v>
      </c>
      <c r="H211" s="49">
        <v>158.87000786013135</v>
      </c>
      <c r="I211" s="49">
        <v>201.10911623238158</v>
      </c>
      <c r="J211" s="49">
        <v>257.75905228492167</v>
      </c>
      <c r="K211" s="49">
        <v>301.04859235172017</v>
      </c>
      <c r="L211" s="49">
        <v>349.46400103278347</v>
      </c>
      <c r="M211" s="49">
        <v>394.52841360738609</v>
      </c>
      <c r="N211" s="49">
        <v>463.17620562494727</v>
      </c>
      <c r="O211" s="49">
        <v>66.24172084482116</v>
      </c>
      <c r="P211" s="49">
        <v>81.343544553032885</v>
      </c>
      <c r="Q211" s="49">
        <v>101.83619954833831</v>
      </c>
      <c r="R211" s="49">
        <v>158.87000786013135</v>
      </c>
      <c r="S211" s="49">
        <v>201.10911623238158</v>
      </c>
      <c r="T211" s="49">
        <v>257.75905228492167</v>
      </c>
      <c r="U211" s="49">
        <v>301.04859235172017</v>
      </c>
      <c r="V211" s="49">
        <v>349.46400103278347</v>
      </c>
      <c r="W211" s="49">
        <v>394.52841360738609</v>
      </c>
      <c r="X211" s="49">
        <v>463.17620562494727</v>
      </c>
      <c r="Y211" s="49">
        <v>66.24172084482116</v>
      </c>
      <c r="Z211" s="49">
        <v>81.343544553032885</v>
      </c>
      <c r="AA211" s="49">
        <v>101.83619954833831</v>
      </c>
      <c r="AB211" s="49">
        <v>158.87000786013135</v>
      </c>
      <c r="AC211" s="49">
        <v>201.10911623238158</v>
      </c>
      <c r="AD211" s="49">
        <v>257.75905228492167</v>
      </c>
      <c r="AE211" s="49">
        <v>301.04859235172017</v>
      </c>
      <c r="AF211" s="49">
        <v>349.46400103278347</v>
      </c>
      <c r="AG211" s="49">
        <v>394.52841360738609</v>
      </c>
      <c r="AH211" s="49">
        <v>463.17620562494727</v>
      </c>
      <c r="AJ211" s="33" t="str">
        <f t="shared" si="6"/>
        <v/>
      </c>
      <c r="AK211" s="33" t="str">
        <f t="shared" si="7"/>
        <v/>
      </c>
      <c r="AO211" t="s">
        <v>13</v>
      </c>
      <c r="AR211" s="7"/>
      <c r="AS211" s="7"/>
      <c r="AT211" s="7"/>
      <c r="AU211" s="7"/>
      <c r="AV211" s="7"/>
      <c r="AW211" s="7"/>
      <c r="AX211" s="7"/>
      <c r="AY211" s="7"/>
      <c r="AZ211" s="7"/>
      <c r="BA211" s="7"/>
      <c r="BB211" s="7"/>
      <c r="BC211" s="7"/>
      <c r="BD211" s="7"/>
      <c r="BE211" s="7"/>
      <c r="BF211" s="7"/>
      <c r="BG211" s="7"/>
      <c r="BH211" s="7"/>
    </row>
    <row r="212" spans="1:60" x14ac:dyDescent="0.25">
      <c r="A212" s="23"/>
      <c r="B212" s="81" t="s">
        <v>559</v>
      </c>
      <c r="C212" s="53" t="s">
        <v>4327</v>
      </c>
      <c r="D212" s="53" t="s">
        <v>3698</v>
      </c>
      <c r="E212" s="49">
        <v>479.73117162268369</v>
      </c>
      <c r="F212" s="49">
        <v>581.66568208018111</v>
      </c>
      <c r="G212" s="49">
        <v>714.46283857183039</v>
      </c>
      <c r="H212" s="49">
        <v>1078.5946094046797</v>
      </c>
      <c r="I212" s="49">
        <v>1340.4399530879898</v>
      </c>
      <c r="J212" s="49">
        <v>1682.5003293005011</v>
      </c>
      <c r="K212" s="49">
        <v>1940.9074784656154</v>
      </c>
      <c r="L212" s="49">
        <v>2231.7478396677266</v>
      </c>
      <c r="M212" s="49">
        <v>2494.9885354815692</v>
      </c>
      <c r="N212" s="49">
        <v>2907.1176869318124</v>
      </c>
      <c r="O212" s="49">
        <v>479.73117162268369</v>
      </c>
      <c r="P212" s="49">
        <v>581.66568208018111</v>
      </c>
      <c r="Q212" s="49">
        <v>714.46283857183039</v>
      </c>
      <c r="R212" s="49">
        <v>1078.5946094046797</v>
      </c>
      <c r="S212" s="49">
        <v>1340.4399530879898</v>
      </c>
      <c r="T212" s="49">
        <v>1682.5003293005011</v>
      </c>
      <c r="U212" s="49">
        <v>1940.9074784656154</v>
      </c>
      <c r="V212" s="49">
        <v>2231.7478396677266</v>
      </c>
      <c r="W212" s="49">
        <v>2494.9885354815692</v>
      </c>
      <c r="X212" s="49">
        <v>2907.1176869318124</v>
      </c>
      <c r="Y212" s="49">
        <v>479.73117162268369</v>
      </c>
      <c r="Z212" s="49">
        <v>581.66568208018111</v>
      </c>
      <c r="AA212" s="49">
        <v>714.46283857183039</v>
      </c>
      <c r="AB212" s="49">
        <v>1078.5946094046797</v>
      </c>
      <c r="AC212" s="49">
        <v>1340.4399530879898</v>
      </c>
      <c r="AD212" s="49">
        <v>1682.5003293005011</v>
      </c>
      <c r="AE212" s="49">
        <v>1940.9074784656154</v>
      </c>
      <c r="AF212" s="49">
        <v>2231.7478396677266</v>
      </c>
      <c r="AG212" s="49">
        <v>2494.9885354815692</v>
      </c>
      <c r="AH212" s="49">
        <v>2907.1176869318124</v>
      </c>
      <c r="AJ212" s="33" t="str">
        <f t="shared" si="6"/>
        <v/>
      </c>
      <c r="AK212" s="33" t="str">
        <f t="shared" si="7"/>
        <v/>
      </c>
      <c r="AO212" t="s">
        <v>13</v>
      </c>
      <c r="AR212" s="7"/>
      <c r="AS212" s="7"/>
      <c r="AT212" s="7"/>
      <c r="AU212" s="7"/>
      <c r="AV212" s="7"/>
      <c r="AW212" s="7"/>
      <c r="AX212" s="7"/>
      <c r="AY212" s="7"/>
      <c r="AZ212" s="7"/>
      <c r="BA212" s="7"/>
      <c r="BB212" s="7"/>
      <c r="BC212" s="7"/>
      <c r="BD212" s="7"/>
      <c r="BE212" s="7"/>
      <c r="BF212" s="7"/>
      <c r="BG212" s="7"/>
      <c r="BH212" s="7"/>
    </row>
    <row r="213" spans="1:60" x14ac:dyDescent="0.25">
      <c r="A213" s="23"/>
      <c r="B213" s="79" t="s">
        <v>561</v>
      </c>
      <c r="C213" s="80" t="s">
        <v>4333</v>
      </c>
      <c r="D213" s="82" t="s">
        <v>3151</v>
      </c>
      <c r="E213" s="50">
        <v>67.099999999999994</v>
      </c>
      <c r="F213" s="50">
        <v>79.099999999999994</v>
      </c>
      <c r="G213" s="50">
        <v>95.1</v>
      </c>
      <c r="H213" s="50">
        <v>142.4</v>
      </c>
      <c r="I213" s="50">
        <v>179.9</v>
      </c>
      <c r="J213" s="50">
        <v>234.8</v>
      </c>
      <c r="K213" s="50">
        <v>281.60000000000002</v>
      </c>
      <c r="L213" s="50">
        <v>333.9</v>
      </c>
      <c r="M213" s="50">
        <v>392.5</v>
      </c>
      <c r="N213" s="50">
        <v>480.8</v>
      </c>
      <c r="O213" s="49">
        <v>75.192824472245647</v>
      </c>
      <c r="P213" s="49">
        <v>92.240840332131484</v>
      </c>
      <c r="Q213" s="49">
        <v>115.2512192766341</v>
      </c>
      <c r="R213" s="49">
        <v>179.15823290409912</v>
      </c>
      <c r="S213" s="49">
        <v>226.16489806395336</v>
      </c>
      <c r="T213" s="49">
        <v>288.72913570599093</v>
      </c>
      <c r="U213" s="49">
        <v>336.37960658109472</v>
      </c>
      <c r="V213" s="49">
        <v>389.5646373365841</v>
      </c>
      <c r="W213" s="49">
        <v>438.88805480682913</v>
      </c>
      <c r="X213" s="49">
        <v>514.3195752650538</v>
      </c>
      <c r="Y213" s="49">
        <v>68.027302804111471</v>
      </c>
      <c r="Z213" s="49">
        <v>80.483246350750676</v>
      </c>
      <c r="AA213" s="49">
        <v>97.315579082771279</v>
      </c>
      <c r="AB213" s="49">
        <v>148.82376885702703</v>
      </c>
      <c r="AC213" s="49">
        <v>190.57651493783538</v>
      </c>
      <c r="AD213" s="49">
        <v>250.36949942976312</v>
      </c>
      <c r="AE213" s="49">
        <v>299.12947410595035</v>
      </c>
      <c r="AF213" s="49">
        <v>352.88638792875736</v>
      </c>
      <c r="AG213" s="49">
        <v>409.01695890849226</v>
      </c>
      <c r="AH213" s="49">
        <v>493.05715811931071</v>
      </c>
      <c r="AJ213" s="33" t="str">
        <f t="shared" si="6"/>
        <v/>
      </c>
      <c r="AK213" s="33" t="str">
        <f t="shared" si="7"/>
        <v/>
      </c>
      <c r="AO213" t="s">
        <v>13</v>
      </c>
      <c r="AR213" s="7"/>
      <c r="AS213" s="7"/>
      <c r="AT213" s="7"/>
      <c r="AU213" s="7"/>
      <c r="AV213" s="7"/>
      <c r="AW213" s="7"/>
      <c r="AX213" s="7"/>
      <c r="AY213" s="7"/>
      <c r="AZ213" s="7"/>
      <c r="BA213" s="7"/>
      <c r="BB213" s="7"/>
      <c r="BC213" s="7"/>
      <c r="BD213" s="7"/>
      <c r="BE213" s="7"/>
      <c r="BF213" s="7"/>
      <c r="BG213" s="7"/>
      <c r="BH213" s="7"/>
    </row>
    <row r="214" spans="1:60" x14ac:dyDescent="0.25">
      <c r="A214" s="23"/>
      <c r="B214" s="79" t="s">
        <v>573</v>
      </c>
      <c r="C214" s="80" t="s">
        <v>4333</v>
      </c>
      <c r="D214" s="82" t="s">
        <v>3152</v>
      </c>
      <c r="E214" s="50">
        <v>277.5</v>
      </c>
      <c r="F214" s="50">
        <v>333.9</v>
      </c>
      <c r="G214" s="50">
        <v>407.8</v>
      </c>
      <c r="H214" s="50">
        <v>615.79999999999995</v>
      </c>
      <c r="I214" s="50">
        <v>772.5</v>
      </c>
      <c r="J214" s="50">
        <v>992.2</v>
      </c>
      <c r="K214" s="50">
        <v>1172</v>
      </c>
      <c r="L214" s="50">
        <v>1366</v>
      </c>
      <c r="M214" s="50">
        <v>1575</v>
      </c>
      <c r="N214" s="50">
        <v>1879</v>
      </c>
      <c r="O214" s="49">
        <v>456.48786744270882</v>
      </c>
      <c r="P214" s="49">
        <v>548.92641645668152</v>
      </c>
      <c r="Q214" s="49">
        <v>668.1008990725677</v>
      </c>
      <c r="R214" s="49">
        <v>996.32034679779815</v>
      </c>
      <c r="S214" s="49">
        <v>1236.3666224387148</v>
      </c>
      <c r="T214" s="49">
        <v>1557.5038697027078</v>
      </c>
      <c r="U214" s="49">
        <v>1804.7487594614413</v>
      </c>
      <c r="V214" s="49">
        <v>2084.99934310448</v>
      </c>
      <c r="W214" s="49">
        <v>2344.4289582352485</v>
      </c>
      <c r="X214" s="49">
        <v>2750.309451947945</v>
      </c>
      <c r="Y214" s="49">
        <v>300.39379699848604</v>
      </c>
      <c r="Z214" s="49">
        <v>359.19722546549195</v>
      </c>
      <c r="AA214" s="49">
        <v>439.76677707908726</v>
      </c>
      <c r="AB214" s="49">
        <v>689.44909938021885</v>
      </c>
      <c r="AC214" s="49">
        <v>890.1975012157933</v>
      </c>
      <c r="AD214" s="49">
        <v>1170.3094383994835</v>
      </c>
      <c r="AE214" s="49">
        <v>1392.0865250300665</v>
      </c>
      <c r="AF214" s="49">
        <v>1631.84849661006</v>
      </c>
      <c r="AG214" s="49">
        <v>1871.4193527627599</v>
      </c>
      <c r="AH214" s="49">
        <v>2223.3077673020107</v>
      </c>
      <c r="AJ214" s="33" t="str">
        <f t="shared" si="6"/>
        <v/>
      </c>
      <c r="AK214" s="33" t="str">
        <f t="shared" si="7"/>
        <v/>
      </c>
      <c r="AO214" t="s">
        <v>13</v>
      </c>
      <c r="AR214" s="7"/>
      <c r="AS214" s="7"/>
      <c r="AT214" s="7"/>
      <c r="AU214" s="7"/>
      <c r="AV214" s="7"/>
      <c r="AW214" s="7"/>
      <c r="AX214" s="7"/>
      <c r="AY214" s="7"/>
      <c r="AZ214" s="7"/>
      <c r="BA214" s="7"/>
      <c r="BB214" s="7"/>
      <c r="BC214" s="7"/>
      <c r="BD214" s="7"/>
      <c r="BE214" s="7"/>
      <c r="BF214" s="7"/>
      <c r="BG214" s="7"/>
      <c r="BH214" s="7"/>
    </row>
    <row r="215" spans="1:60" x14ac:dyDescent="0.25">
      <c r="A215" s="23"/>
      <c r="B215" s="79" t="s">
        <v>579</v>
      </c>
      <c r="C215" s="80" t="s">
        <v>3585</v>
      </c>
      <c r="D215" s="50" t="s">
        <v>3153</v>
      </c>
      <c r="E215" s="50">
        <v>43820</v>
      </c>
      <c r="F215" s="50">
        <v>51207.7</v>
      </c>
      <c r="G215" s="50">
        <v>60120</v>
      </c>
      <c r="H215" s="50">
        <v>81580</v>
      </c>
      <c r="I215" s="50">
        <v>95290</v>
      </c>
      <c r="J215" s="50">
        <v>112100</v>
      </c>
      <c r="K215" s="50">
        <v>124300</v>
      </c>
      <c r="L215" s="50">
        <v>136200</v>
      </c>
      <c r="M215" s="50">
        <v>148000</v>
      </c>
      <c r="N215" s="50">
        <v>163400</v>
      </c>
      <c r="O215" s="50">
        <v>43820</v>
      </c>
      <c r="P215" s="50">
        <v>51207.7</v>
      </c>
      <c r="Q215" s="50">
        <v>60120</v>
      </c>
      <c r="R215" s="50">
        <v>81580</v>
      </c>
      <c r="S215" s="50">
        <v>95290</v>
      </c>
      <c r="T215" s="50">
        <v>112100</v>
      </c>
      <c r="U215" s="50">
        <v>124300</v>
      </c>
      <c r="V215" s="50">
        <v>136200</v>
      </c>
      <c r="W215" s="50">
        <v>148000</v>
      </c>
      <c r="X215" s="50">
        <v>163400</v>
      </c>
      <c r="Y215" s="50">
        <v>43820</v>
      </c>
      <c r="Z215" s="50">
        <v>51207.7</v>
      </c>
      <c r="AA215" s="50">
        <v>60120</v>
      </c>
      <c r="AB215" s="50">
        <v>81580</v>
      </c>
      <c r="AC215" s="50">
        <v>95290</v>
      </c>
      <c r="AD215" s="50">
        <v>112100</v>
      </c>
      <c r="AE215" s="50">
        <v>124300</v>
      </c>
      <c r="AF215" s="50">
        <v>136200</v>
      </c>
      <c r="AG215" s="50">
        <v>148000</v>
      </c>
      <c r="AH215" s="50">
        <v>163400</v>
      </c>
      <c r="AJ215" s="33" t="str">
        <f t="shared" si="6"/>
        <v/>
      </c>
      <c r="AK215" s="33" t="str">
        <f t="shared" si="7"/>
        <v/>
      </c>
      <c r="AO215" t="s">
        <v>13</v>
      </c>
      <c r="AR215" s="7"/>
      <c r="AS215" s="7"/>
      <c r="AT215" s="7"/>
      <c r="AU215" s="7"/>
      <c r="AV215" s="7"/>
      <c r="AW215" s="7"/>
      <c r="AX215" s="7"/>
      <c r="AY215" s="7"/>
      <c r="AZ215" s="7"/>
      <c r="BA215" s="7"/>
      <c r="BB215" s="7"/>
      <c r="BC215" s="7"/>
      <c r="BD215" s="7"/>
      <c r="BE215" s="7"/>
      <c r="BF215" s="7"/>
      <c r="BG215" s="7"/>
      <c r="BH215" s="7"/>
    </row>
    <row r="216" spans="1:60" x14ac:dyDescent="0.25">
      <c r="A216" s="23"/>
      <c r="B216" s="79" t="s">
        <v>583</v>
      </c>
      <c r="C216" s="80" t="s">
        <v>3585</v>
      </c>
      <c r="D216" s="50" t="s">
        <v>3154</v>
      </c>
      <c r="E216" s="50">
        <v>71430</v>
      </c>
      <c r="F216" s="50">
        <v>82885.5</v>
      </c>
      <c r="G216" s="50">
        <v>96170</v>
      </c>
      <c r="H216" s="50">
        <v>125700</v>
      </c>
      <c r="I216" s="50">
        <v>143000</v>
      </c>
      <c r="J216" s="50">
        <v>162600</v>
      </c>
      <c r="K216" s="50">
        <v>175900</v>
      </c>
      <c r="L216" s="50">
        <v>188300</v>
      </c>
      <c r="M216" s="50">
        <v>199900</v>
      </c>
      <c r="N216" s="50">
        <v>214200</v>
      </c>
      <c r="O216" s="50">
        <v>71430</v>
      </c>
      <c r="P216" s="50">
        <v>82885.5</v>
      </c>
      <c r="Q216" s="50">
        <v>96170</v>
      </c>
      <c r="R216" s="50">
        <v>125700</v>
      </c>
      <c r="S216" s="50">
        <v>143000</v>
      </c>
      <c r="T216" s="50">
        <v>162600</v>
      </c>
      <c r="U216" s="50">
        <v>175900</v>
      </c>
      <c r="V216" s="50">
        <v>188300</v>
      </c>
      <c r="W216" s="50">
        <v>199900</v>
      </c>
      <c r="X216" s="50">
        <v>214200</v>
      </c>
      <c r="Y216" s="50">
        <v>71430</v>
      </c>
      <c r="Z216" s="50">
        <v>82885.5</v>
      </c>
      <c r="AA216" s="50">
        <v>96170</v>
      </c>
      <c r="AB216" s="50">
        <v>125700</v>
      </c>
      <c r="AC216" s="50">
        <v>143000</v>
      </c>
      <c r="AD216" s="50">
        <v>162600</v>
      </c>
      <c r="AE216" s="50">
        <v>175900</v>
      </c>
      <c r="AF216" s="50">
        <v>188300</v>
      </c>
      <c r="AG216" s="50">
        <v>199900</v>
      </c>
      <c r="AH216" s="50">
        <v>214200</v>
      </c>
      <c r="AJ216" s="33" t="str">
        <f t="shared" si="6"/>
        <v/>
      </c>
      <c r="AK216" s="33" t="str">
        <f t="shared" si="7"/>
        <v/>
      </c>
      <c r="AO216" t="s">
        <v>13</v>
      </c>
      <c r="AR216" s="7"/>
      <c r="AS216" s="7"/>
      <c r="AT216" s="7"/>
      <c r="AU216" s="7"/>
      <c r="AV216" s="7"/>
      <c r="AW216" s="7"/>
      <c r="AX216" s="7"/>
      <c r="AY216" s="7"/>
      <c r="AZ216" s="7"/>
      <c r="BA216" s="7"/>
      <c r="BB216" s="7"/>
      <c r="BC216" s="7"/>
      <c r="BD216" s="7"/>
      <c r="BE216" s="7"/>
      <c r="BF216" s="7"/>
      <c r="BG216" s="7"/>
      <c r="BH216" s="7"/>
    </row>
    <row r="217" spans="1:60" x14ac:dyDescent="0.25">
      <c r="A217" s="23"/>
      <c r="B217" s="81" t="s">
        <v>587</v>
      </c>
      <c r="C217" s="53" t="s">
        <v>4327</v>
      </c>
      <c r="D217" s="53" t="s">
        <v>3699</v>
      </c>
      <c r="E217" s="49">
        <v>35.221622954653704</v>
      </c>
      <c r="F217" s="49">
        <v>42.710852252685484</v>
      </c>
      <c r="G217" s="49">
        <v>53.861582381996477</v>
      </c>
      <c r="H217" s="49">
        <v>89.97055775210481</v>
      </c>
      <c r="I217" s="49">
        <v>122.44215687733458</v>
      </c>
      <c r="J217" s="49">
        <v>173.59007601410426</v>
      </c>
      <c r="K217" s="49">
        <v>220.66726980552681</v>
      </c>
      <c r="L217" s="49">
        <v>276.02103481385353</v>
      </c>
      <c r="M217" s="49">
        <v>342.03267823056729</v>
      </c>
      <c r="N217" s="49">
        <v>448.28694271613927</v>
      </c>
      <c r="O217" s="49">
        <v>35.221622954653704</v>
      </c>
      <c r="P217" s="49">
        <v>42.710852252685484</v>
      </c>
      <c r="Q217" s="49">
        <v>53.861582381996477</v>
      </c>
      <c r="R217" s="49">
        <v>89.97055775210481</v>
      </c>
      <c r="S217" s="49">
        <v>122.44215687733458</v>
      </c>
      <c r="T217" s="49">
        <v>173.59007601410426</v>
      </c>
      <c r="U217" s="49">
        <v>220.66726980552681</v>
      </c>
      <c r="V217" s="49">
        <v>276.02103481385353</v>
      </c>
      <c r="W217" s="49">
        <v>342.03267823056729</v>
      </c>
      <c r="X217" s="49">
        <v>448.28694271613927</v>
      </c>
      <c r="Y217" s="49">
        <v>35.221622954653704</v>
      </c>
      <c r="Z217" s="49">
        <v>42.710852252685484</v>
      </c>
      <c r="AA217" s="49">
        <v>53.861582381996477</v>
      </c>
      <c r="AB217" s="49">
        <v>89.97055775210481</v>
      </c>
      <c r="AC217" s="49">
        <v>122.44215687733458</v>
      </c>
      <c r="AD217" s="49">
        <v>173.59007601410426</v>
      </c>
      <c r="AE217" s="49">
        <v>220.66726980552681</v>
      </c>
      <c r="AF217" s="49">
        <v>276.02103481385353</v>
      </c>
      <c r="AG217" s="49">
        <v>342.03267823056729</v>
      </c>
      <c r="AH217" s="49">
        <v>448.28694271613927</v>
      </c>
      <c r="AJ217" s="33" t="str">
        <f t="shared" si="6"/>
        <v/>
      </c>
      <c r="AK217" s="33" t="str">
        <f t="shared" si="7"/>
        <v/>
      </c>
      <c r="AO217" t="s">
        <v>13</v>
      </c>
      <c r="AR217" s="7"/>
      <c r="AS217" s="7"/>
      <c r="AT217" s="7"/>
      <c r="AU217" s="7"/>
      <c r="AV217" s="7"/>
      <c r="AW217" s="7"/>
      <c r="AX217" s="7"/>
      <c r="AY217" s="7"/>
      <c r="AZ217" s="7"/>
      <c r="BA217" s="7"/>
      <c r="BB217" s="7"/>
      <c r="BC217" s="7"/>
      <c r="BD217" s="7"/>
      <c r="BE217" s="7"/>
      <c r="BF217" s="7"/>
      <c r="BG217" s="7"/>
      <c r="BH217" s="7"/>
    </row>
    <row r="218" spans="1:60" x14ac:dyDescent="0.25">
      <c r="A218" s="23"/>
      <c r="B218" s="81" t="s">
        <v>589</v>
      </c>
      <c r="C218" s="53" t="s">
        <v>4327</v>
      </c>
      <c r="D218" s="53" t="s">
        <v>3700</v>
      </c>
      <c r="E218" s="49">
        <v>264.12463310773677</v>
      </c>
      <c r="F218" s="49">
        <v>318.9605701381351</v>
      </c>
      <c r="G218" s="49">
        <v>398.68260768844016</v>
      </c>
      <c r="H218" s="49">
        <v>649.57488957717305</v>
      </c>
      <c r="I218" s="49">
        <v>869.51360508715311</v>
      </c>
      <c r="J218" s="49">
        <v>1206.4544106026544</v>
      </c>
      <c r="K218" s="49">
        <v>1505.3392327671329</v>
      </c>
      <c r="L218" s="49">
        <v>1849.317216194102</v>
      </c>
      <c r="M218" s="49">
        <v>2246.9562463289262</v>
      </c>
      <c r="N218" s="49">
        <v>2864.0799039895214</v>
      </c>
      <c r="O218" s="49">
        <v>264.12463310773677</v>
      </c>
      <c r="P218" s="49">
        <v>318.9605701381351</v>
      </c>
      <c r="Q218" s="49">
        <v>398.68260768844016</v>
      </c>
      <c r="R218" s="49">
        <v>649.57488957717305</v>
      </c>
      <c r="S218" s="49">
        <v>869.51360508715311</v>
      </c>
      <c r="T218" s="49">
        <v>1206.4544106026544</v>
      </c>
      <c r="U218" s="49">
        <v>1505.3392327671329</v>
      </c>
      <c r="V218" s="49">
        <v>1849.317216194102</v>
      </c>
      <c r="W218" s="49">
        <v>2246.9562463289262</v>
      </c>
      <c r="X218" s="49">
        <v>2864.0799039895214</v>
      </c>
      <c r="Y218" s="49">
        <v>264.12463310773677</v>
      </c>
      <c r="Z218" s="49">
        <v>318.9605701381351</v>
      </c>
      <c r="AA218" s="49">
        <v>398.68260768844016</v>
      </c>
      <c r="AB218" s="49">
        <v>649.57488957717305</v>
      </c>
      <c r="AC218" s="49">
        <v>869.51360508715311</v>
      </c>
      <c r="AD218" s="49">
        <v>1206.4544106026544</v>
      </c>
      <c r="AE218" s="49">
        <v>1505.3392327671329</v>
      </c>
      <c r="AF218" s="49">
        <v>1849.317216194102</v>
      </c>
      <c r="AG218" s="49">
        <v>2246.9562463289262</v>
      </c>
      <c r="AH218" s="49">
        <v>2864.0799039895214</v>
      </c>
      <c r="AJ218" s="33" t="str">
        <f t="shared" si="6"/>
        <v/>
      </c>
      <c r="AK218" s="33" t="str">
        <f t="shared" si="7"/>
        <v/>
      </c>
      <c r="AO218" t="s">
        <v>13</v>
      </c>
      <c r="AR218" s="7"/>
      <c r="AS218" s="7"/>
      <c r="AT218" s="7"/>
      <c r="AU218" s="7"/>
      <c r="AV218" s="7"/>
      <c r="AW218" s="7"/>
      <c r="AX218" s="7"/>
      <c r="AY218" s="7"/>
      <c r="AZ218" s="7"/>
      <c r="BA218" s="7"/>
      <c r="BB218" s="7"/>
      <c r="BC218" s="7"/>
      <c r="BD218" s="7"/>
      <c r="BE218" s="7"/>
      <c r="BF218" s="7"/>
      <c r="BG218" s="7"/>
      <c r="BH218" s="7"/>
    </row>
    <row r="219" spans="1:60" x14ac:dyDescent="0.25">
      <c r="A219" s="23"/>
      <c r="B219" s="81" t="s">
        <v>591</v>
      </c>
      <c r="C219" s="53" t="s">
        <v>4327</v>
      </c>
      <c r="D219" s="53" t="s">
        <v>3701</v>
      </c>
      <c r="E219" s="49" t="s">
        <v>4405</v>
      </c>
      <c r="F219" s="49" t="s">
        <v>4405</v>
      </c>
      <c r="G219" s="49" t="s">
        <v>4405</v>
      </c>
      <c r="H219" s="49" t="s">
        <v>4405</v>
      </c>
      <c r="I219" s="49" t="s">
        <v>4405</v>
      </c>
      <c r="J219" s="49" t="s">
        <v>4405</v>
      </c>
      <c r="K219" s="49" t="s">
        <v>4405</v>
      </c>
      <c r="L219" s="49" t="s">
        <v>4405</v>
      </c>
      <c r="M219" s="49" t="s">
        <v>4405</v>
      </c>
      <c r="N219" s="49" t="s">
        <v>4405</v>
      </c>
      <c r="O219" s="49">
        <v>1152.8869893180195</v>
      </c>
      <c r="P219" s="49">
        <v>1373.4903684407898</v>
      </c>
      <c r="Q219" s="49">
        <v>1688.320315373393</v>
      </c>
      <c r="R219" s="49">
        <v>2656.8686885758298</v>
      </c>
      <c r="S219" s="49">
        <v>3492.184649415633</v>
      </c>
      <c r="T219" s="49">
        <v>4748.0044705985447</v>
      </c>
      <c r="U219" s="49">
        <v>5831.4059707789202</v>
      </c>
      <c r="V219" s="49">
        <v>7061.0315566553581</v>
      </c>
      <c r="W219" s="49">
        <v>8451.7489966292542</v>
      </c>
      <c r="X219" s="49">
        <v>10552.08509165451</v>
      </c>
      <c r="Y219" s="49">
        <v>1488.4282446884752</v>
      </c>
      <c r="Z219" s="49">
        <v>1735.7867169273354</v>
      </c>
      <c r="AA219" s="49">
        <v>2083.2319510572383</v>
      </c>
      <c r="AB219" s="49">
        <v>3202.6384773707073</v>
      </c>
      <c r="AC219" s="49">
        <v>4184.111148300165</v>
      </c>
      <c r="AD219" s="49">
        <v>5739.2884483691068</v>
      </c>
      <c r="AE219" s="49">
        <v>7160.4164440834193</v>
      </c>
      <c r="AF219" s="49">
        <v>8843.1277247306261</v>
      </c>
      <c r="AG219" s="49">
        <v>10840.67288141568</v>
      </c>
      <c r="AH219" s="49">
        <v>14063.730854515803</v>
      </c>
      <c r="AJ219" s="33" t="str">
        <f t="shared" si="6"/>
        <v/>
      </c>
      <c r="AK219" s="33" t="str">
        <f t="shared" si="7"/>
        <v/>
      </c>
      <c r="AO219" t="s">
        <v>13</v>
      </c>
      <c r="AR219" s="7"/>
      <c r="AS219" s="7"/>
      <c r="AT219" s="7"/>
      <c r="AU219" s="7"/>
      <c r="AV219" s="7"/>
      <c r="AW219" s="7"/>
      <c r="AX219" s="7"/>
      <c r="AY219" s="7"/>
      <c r="AZ219" s="7"/>
      <c r="BA219" s="7"/>
      <c r="BB219" s="7"/>
      <c r="BC219" s="7"/>
      <c r="BD219" s="7"/>
      <c r="BE219" s="7"/>
      <c r="BF219" s="7"/>
      <c r="BG219" s="7"/>
      <c r="BH219" s="7"/>
    </row>
    <row r="220" spans="1:60" x14ac:dyDescent="0.25">
      <c r="A220" s="23"/>
      <c r="B220" s="79" t="s">
        <v>593</v>
      </c>
      <c r="C220" s="80" t="s">
        <v>4333</v>
      </c>
      <c r="D220" s="82" t="s">
        <v>3155</v>
      </c>
      <c r="E220" s="50">
        <v>1645</v>
      </c>
      <c r="F220" s="50">
        <v>1904.9</v>
      </c>
      <c r="G220" s="50">
        <v>2275</v>
      </c>
      <c r="H220" s="50">
        <v>3511</v>
      </c>
      <c r="I220" s="50">
        <v>4619</v>
      </c>
      <c r="J220" s="50">
        <v>6425</v>
      </c>
      <c r="K220" s="50">
        <v>8124</v>
      </c>
      <c r="L220" s="50">
        <v>10180</v>
      </c>
      <c r="M220" s="50">
        <v>12670</v>
      </c>
      <c r="N220" s="50">
        <v>16790</v>
      </c>
      <c r="O220" s="49">
        <v>1241.0549266492512</v>
      </c>
      <c r="P220" s="49">
        <v>1477.0898479899827</v>
      </c>
      <c r="Q220" s="49">
        <v>1813.472142961346</v>
      </c>
      <c r="R220" s="49">
        <v>2846.0166872889158</v>
      </c>
      <c r="S220" s="49">
        <v>3734.6748293533701</v>
      </c>
      <c r="T220" s="49">
        <v>5067.9219859779105</v>
      </c>
      <c r="U220" s="49">
        <v>6215.1097567243014</v>
      </c>
      <c r="V220" s="49">
        <v>7515.1114096538922</v>
      </c>
      <c r="W220" s="49">
        <v>8982.3655735512821</v>
      </c>
      <c r="X220" s="49">
        <v>11192.798296497467</v>
      </c>
      <c r="Y220" s="49">
        <v>1607.5687962918228</v>
      </c>
      <c r="Z220" s="49">
        <v>1869.0406695196282</v>
      </c>
      <c r="AA220" s="49">
        <v>2235.4917787749014</v>
      </c>
      <c r="AB220" s="49">
        <v>3421.6007701143476</v>
      </c>
      <c r="AC220" s="49">
        <v>4462.5782097455167</v>
      </c>
      <c r="AD220" s="49">
        <v>6120.4412377772205</v>
      </c>
      <c r="AE220" s="49">
        <v>7643.737805035732</v>
      </c>
      <c r="AF220" s="49">
        <v>9453.9622416394523</v>
      </c>
      <c r="AG220" s="49">
        <v>11612.393161458562</v>
      </c>
      <c r="AH220" s="49">
        <v>15113.341963630392</v>
      </c>
      <c r="AJ220" s="33" t="str">
        <f t="shared" si="6"/>
        <v/>
      </c>
      <c r="AK220" s="33" t="str">
        <f t="shared" si="7"/>
        <v/>
      </c>
      <c r="AO220" t="s">
        <v>13</v>
      </c>
      <c r="AR220" s="7"/>
      <c r="AS220" s="7"/>
      <c r="AT220" s="7"/>
      <c r="AU220" s="7"/>
      <c r="AV220" s="7"/>
      <c r="AW220" s="7"/>
      <c r="AX220" s="7"/>
      <c r="AY220" s="7"/>
      <c r="AZ220" s="7"/>
      <c r="BA220" s="7"/>
      <c r="BB220" s="7"/>
      <c r="BC220" s="7"/>
      <c r="BD220" s="7"/>
      <c r="BE220" s="7"/>
      <c r="BF220" s="7"/>
      <c r="BG220" s="7"/>
      <c r="BH220" s="7"/>
    </row>
    <row r="221" spans="1:60" s="33" customFormat="1" x14ac:dyDescent="0.25">
      <c r="B221" s="48" t="s">
        <v>597</v>
      </c>
      <c r="C221" s="53" t="s">
        <v>3584</v>
      </c>
      <c r="D221" s="82" t="s">
        <v>598</v>
      </c>
      <c r="E221" s="87" t="s">
        <v>4389</v>
      </c>
      <c r="F221" s="87" t="s">
        <v>4390</v>
      </c>
      <c r="G221" s="87" t="s">
        <v>4388</v>
      </c>
      <c r="H221" s="87" t="s">
        <v>4387</v>
      </c>
      <c r="I221" s="87" t="s">
        <v>4386</v>
      </c>
      <c r="J221" s="87" t="s">
        <v>4385</v>
      </c>
      <c r="K221" s="87" t="s">
        <v>4384</v>
      </c>
      <c r="L221" s="87" t="s">
        <v>4383</v>
      </c>
      <c r="M221" s="87" t="s">
        <v>4382</v>
      </c>
      <c r="N221" s="87" t="s">
        <v>4381</v>
      </c>
      <c r="O221" s="87" t="s">
        <v>4389</v>
      </c>
      <c r="P221" s="87" t="s">
        <v>4390</v>
      </c>
      <c r="Q221" s="87" t="s">
        <v>4388</v>
      </c>
      <c r="R221" s="87" t="s">
        <v>4387</v>
      </c>
      <c r="S221" s="87" t="s">
        <v>4386</v>
      </c>
      <c r="T221" s="87" t="s">
        <v>4385</v>
      </c>
      <c r="U221" s="87" t="s">
        <v>4384</v>
      </c>
      <c r="V221" s="87" t="s">
        <v>4383</v>
      </c>
      <c r="W221" s="87" t="s">
        <v>4382</v>
      </c>
      <c r="X221" s="87" t="s">
        <v>4381</v>
      </c>
      <c r="Y221" s="87" t="s">
        <v>4389</v>
      </c>
      <c r="Z221" s="87" t="s">
        <v>4390</v>
      </c>
      <c r="AA221" s="87" t="s">
        <v>4388</v>
      </c>
      <c r="AB221" s="87" t="s">
        <v>4387</v>
      </c>
      <c r="AC221" s="87" t="s">
        <v>4386</v>
      </c>
      <c r="AD221" s="87" t="s">
        <v>4385</v>
      </c>
      <c r="AE221" s="87" t="s">
        <v>4384</v>
      </c>
      <c r="AF221" s="87" t="s">
        <v>4383</v>
      </c>
      <c r="AG221" s="87" t="s">
        <v>4382</v>
      </c>
      <c r="AH221" s="87" t="s">
        <v>4381</v>
      </c>
      <c r="AJ221" s="33" t="str">
        <f t="shared" si="6"/>
        <v/>
      </c>
      <c r="AK221" s="33" t="str">
        <f t="shared" si="7"/>
        <v/>
      </c>
      <c r="AO221" s="33" t="s">
        <v>13</v>
      </c>
      <c r="AR221" s="7"/>
      <c r="AS221" s="7"/>
      <c r="AT221" s="7"/>
      <c r="AU221" s="7"/>
      <c r="AV221" s="7"/>
      <c r="AW221" s="7"/>
      <c r="AX221" s="7"/>
      <c r="AY221" s="7"/>
      <c r="AZ221" s="7"/>
      <c r="BA221" s="7"/>
      <c r="BB221" s="7"/>
      <c r="BC221" s="7"/>
      <c r="BD221" s="7"/>
      <c r="BE221" s="7"/>
      <c r="BF221" s="7"/>
      <c r="BG221" s="7"/>
      <c r="BH221" s="7"/>
    </row>
    <row r="222" spans="1:60" x14ac:dyDescent="0.25">
      <c r="A222" s="45"/>
      <c r="B222" s="81" t="s">
        <v>603</v>
      </c>
      <c r="C222" s="53" t="s">
        <v>4327</v>
      </c>
      <c r="D222" s="53" t="s">
        <v>3702</v>
      </c>
      <c r="E222" s="49">
        <v>233.08260241405051</v>
      </c>
      <c r="F222" s="49">
        <v>281.21424658426906</v>
      </c>
      <c r="G222" s="49">
        <v>349.73165690861424</v>
      </c>
      <c r="H222" s="49">
        <v>559.18594777113151</v>
      </c>
      <c r="I222" s="49">
        <v>735.19193306139721</v>
      </c>
      <c r="J222" s="49">
        <v>992.88258527981998</v>
      </c>
      <c r="K222" s="49">
        <v>1211.3643857252075</v>
      </c>
      <c r="L222" s="49">
        <v>1452.5039140583674</v>
      </c>
      <c r="M222" s="49">
        <v>1719.0091528676737</v>
      </c>
      <c r="N222" s="49">
        <v>2112.5191891894224</v>
      </c>
      <c r="O222" s="49">
        <v>233.08260241405051</v>
      </c>
      <c r="P222" s="49">
        <v>281.21424658426906</v>
      </c>
      <c r="Q222" s="49">
        <v>349.73165690861424</v>
      </c>
      <c r="R222" s="49">
        <v>559.18594777113151</v>
      </c>
      <c r="S222" s="49">
        <v>735.19193306139721</v>
      </c>
      <c r="T222" s="49">
        <v>992.88258527981998</v>
      </c>
      <c r="U222" s="49">
        <v>1211.3643857252075</v>
      </c>
      <c r="V222" s="49">
        <v>1452.5039140583674</v>
      </c>
      <c r="W222" s="49">
        <v>1719.0091528676737</v>
      </c>
      <c r="X222" s="49">
        <v>2112.5191891894224</v>
      </c>
      <c r="Y222" s="49">
        <v>233.08260241405051</v>
      </c>
      <c r="Z222" s="49">
        <v>281.21424658426906</v>
      </c>
      <c r="AA222" s="49">
        <v>349.73165690861424</v>
      </c>
      <c r="AB222" s="49">
        <v>559.18594777113151</v>
      </c>
      <c r="AC222" s="49">
        <v>735.19193306139721</v>
      </c>
      <c r="AD222" s="49">
        <v>992.88258527981998</v>
      </c>
      <c r="AE222" s="49">
        <v>1211.3643857252075</v>
      </c>
      <c r="AF222" s="49">
        <v>1452.5039140583674</v>
      </c>
      <c r="AG222" s="49">
        <v>1719.0091528676737</v>
      </c>
      <c r="AH222" s="49">
        <v>2112.5191891894224</v>
      </c>
      <c r="AJ222" s="33" t="str">
        <f t="shared" si="6"/>
        <v/>
      </c>
      <c r="AK222" s="33" t="str">
        <f t="shared" si="7"/>
        <v/>
      </c>
      <c r="AO222" t="s">
        <v>13</v>
      </c>
      <c r="AR222" s="7"/>
      <c r="AS222" s="7"/>
      <c r="AT222" s="7"/>
      <c r="AU222" s="7"/>
      <c r="AV222" s="7"/>
      <c r="AW222" s="7"/>
      <c r="AX222" s="7"/>
      <c r="AY222" s="7"/>
      <c r="AZ222" s="7"/>
      <c r="BA222" s="7"/>
      <c r="BB222" s="7"/>
      <c r="BC222" s="7"/>
      <c r="BD222" s="7"/>
      <c r="BE222" s="7"/>
      <c r="BF222" s="7"/>
      <c r="BG222" s="7"/>
      <c r="BH222" s="7"/>
    </row>
    <row r="223" spans="1:60" x14ac:dyDescent="0.25">
      <c r="A223" s="23"/>
      <c r="B223" s="81" t="s">
        <v>605</v>
      </c>
      <c r="C223" s="53" t="s">
        <v>4327</v>
      </c>
      <c r="D223" s="53" t="s">
        <v>3703</v>
      </c>
      <c r="E223" s="49">
        <v>109.61214703545181</v>
      </c>
      <c r="F223" s="49">
        <v>134.00531793892398</v>
      </c>
      <c r="G223" s="49">
        <v>168.88077843204994</v>
      </c>
      <c r="H223" s="49">
        <v>276.10695793541117</v>
      </c>
      <c r="I223" s="49">
        <v>365.84847798216805</v>
      </c>
      <c r="J223" s="49">
        <v>496.57415551052691</v>
      </c>
      <c r="K223" s="49">
        <v>607.39108392430262</v>
      </c>
      <c r="L223" s="49">
        <v>728.80474846268544</v>
      </c>
      <c r="M223" s="49">
        <v>862.36542734894351</v>
      </c>
      <c r="N223" s="49">
        <v>1059.0376642661859</v>
      </c>
      <c r="O223" s="49">
        <v>109.61214703545181</v>
      </c>
      <c r="P223" s="49">
        <v>134.00531793892398</v>
      </c>
      <c r="Q223" s="49">
        <v>168.88077843204994</v>
      </c>
      <c r="R223" s="49">
        <v>276.10695793541117</v>
      </c>
      <c r="S223" s="49">
        <v>365.84847798216805</v>
      </c>
      <c r="T223" s="49">
        <v>496.57415551052691</v>
      </c>
      <c r="U223" s="49">
        <v>607.39108392430262</v>
      </c>
      <c r="V223" s="49">
        <v>728.80474846268544</v>
      </c>
      <c r="W223" s="49">
        <v>862.36542734894351</v>
      </c>
      <c r="X223" s="49">
        <v>1059.0376642661859</v>
      </c>
      <c r="Y223" s="49">
        <v>109.61214703545181</v>
      </c>
      <c r="Z223" s="49">
        <v>134.00531793892398</v>
      </c>
      <c r="AA223" s="49">
        <v>168.88077843204994</v>
      </c>
      <c r="AB223" s="49">
        <v>276.10695793541117</v>
      </c>
      <c r="AC223" s="49">
        <v>365.84847798216805</v>
      </c>
      <c r="AD223" s="49">
        <v>496.57415551052691</v>
      </c>
      <c r="AE223" s="49">
        <v>607.39108392430262</v>
      </c>
      <c r="AF223" s="49">
        <v>728.80474846268544</v>
      </c>
      <c r="AG223" s="49">
        <v>862.36542734894351</v>
      </c>
      <c r="AH223" s="49">
        <v>1059.0376642661859</v>
      </c>
      <c r="AJ223" s="33" t="str">
        <f t="shared" si="6"/>
        <v/>
      </c>
      <c r="AK223" s="33" t="str">
        <f t="shared" si="7"/>
        <v/>
      </c>
      <c r="AO223" t="s">
        <v>13</v>
      </c>
      <c r="AR223" s="7"/>
      <c r="AS223" s="7"/>
      <c r="AT223" s="7"/>
      <c r="AU223" s="7"/>
      <c r="AV223" s="7"/>
      <c r="AW223" s="7"/>
      <c r="AX223" s="7"/>
      <c r="AY223" s="7"/>
      <c r="AZ223" s="7"/>
      <c r="BA223" s="7"/>
      <c r="BB223" s="7"/>
      <c r="BC223" s="7"/>
      <c r="BD223" s="7"/>
      <c r="BE223" s="7"/>
      <c r="BF223" s="7"/>
      <c r="BG223" s="7"/>
      <c r="BH223" s="7"/>
    </row>
    <row r="224" spans="1:60" x14ac:dyDescent="0.25">
      <c r="A224" s="23"/>
      <c r="B224" s="79" t="s">
        <v>611</v>
      </c>
      <c r="C224" s="80" t="s">
        <v>4380</v>
      </c>
      <c r="D224" s="82" t="s">
        <v>3156</v>
      </c>
      <c r="E224" s="50">
        <v>81.3</v>
      </c>
      <c r="F224" s="50">
        <v>89</v>
      </c>
      <c r="G224" s="50">
        <v>98.3</v>
      </c>
      <c r="H224" s="50">
        <v>121.5</v>
      </c>
      <c r="I224" s="50">
        <v>136.80000000000001</v>
      </c>
      <c r="J224" s="50">
        <v>156.5</v>
      </c>
      <c r="K224" s="50">
        <v>171.3</v>
      </c>
      <c r="L224" s="50">
        <v>186.2</v>
      </c>
      <c r="M224" s="50">
        <v>201.5</v>
      </c>
      <c r="N224" s="50">
        <v>222.4</v>
      </c>
      <c r="O224" s="49" t="s">
        <v>4405</v>
      </c>
      <c r="P224" s="49" t="s">
        <v>4405</v>
      </c>
      <c r="Q224" s="49" t="s">
        <v>4405</v>
      </c>
      <c r="R224" s="49" t="s">
        <v>4405</v>
      </c>
      <c r="S224" s="49" t="s">
        <v>4405</v>
      </c>
      <c r="T224" s="49" t="s">
        <v>4405</v>
      </c>
      <c r="U224" s="49" t="s">
        <v>4405</v>
      </c>
      <c r="V224" s="49" t="s">
        <v>4405</v>
      </c>
      <c r="W224" s="49" t="s">
        <v>4405</v>
      </c>
      <c r="X224" s="49" t="s">
        <v>4405</v>
      </c>
      <c r="Y224" s="49" t="s">
        <v>4405</v>
      </c>
      <c r="Z224" s="49" t="s">
        <v>4405</v>
      </c>
      <c r="AA224" s="49" t="s">
        <v>4405</v>
      </c>
      <c r="AB224" s="49" t="s">
        <v>4405</v>
      </c>
      <c r="AC224" s="49" t="s">
        <v>4405</v>
      </c>
      <c r="AD224" s="49" t="s">
        <v>4405</v>
      </c>
      <c r="AE224" s="49" t="s">
        <v>4405</v>
      </c>
      <c r="AF224" s="49" t="s">
        <v>4405</v>
      </c>
      <c r="AG224" s="49" t="s">
        <v>4405</v>
      </c>
      <c r="AH224" s="49" t="s">
        <v>4405</v>
      </c>
      <c r="AJ224" s="33" t="str">
        <f t="shared" si="6"/>
        <v/>
      </c>
      <c r="AK224" s="33" t="str">
        <f t="shared" si="7"/>
        <v/>
      </c>
      <c r="AO224" t="s">
        <v>13</v>
      </c>
      <c r="AR224" s="7"/>
      <c r="AS224" s="7"/>
      <c r="AT224" s="7"/>
      <c r="AU224" s="7"/>
      <c r="AV224" s="7"/>
      <c r="AW224" s="7"/>
      <c r="AX224" s="7"/>
      <c r="AY224" s="7"/>
      <c r="AZ224" s="7"/>
      <c r="BA224" s="7"/>
      <c r="BB224" s="7"/>
      <c r="BC224" s="7"/>
      <c r="BD224" s="7"/>
      <c r="BE224" s="7"/>
      <c r="BF224" s="7"/>
      <c r="BG224" s="7"/>
      <c r="BH224" s="7"/>
    </row>
    <row r="225" spans="1:60" x14ac:dyDescent="0.25">
      <c r="A225" s="23"/>
      <c r="B225" s="79" t="s">
        <v>614</v>
      </c>
      <c r="C225" s="80" t="s">
        <v>4380</v>
      </c>
      <c r="D225" s="82" t="s">
        <v>3157</v>
      </c>
      <c r="E225" s="84" t="s">
        <v>4405</v>
      </c>
      <c r="F225" s="84" t="s">
        <v>4405</v>
      </c>
      <c r="G225" s="84" t="s">
        <v>4405</v>
      </c>
      <c r="H225" s="84" t="s">
        <v>4405</v>
      </c>
      <c r="I225" s="84" t="s">
        <v>4405</v>
      </c>
      <c r="J225" s="84" t="s">
        <v>4405</v>
      </c>
      <c r="K225" s="84" t="s">
        <v>4405</v>
      </c>
      <c r="L225" s="84" t="s">
        <v>4405</v>
      </c>
      <c r="M225" s="84" t="s">
        <v>4405</v>
      </c>
      <c r="N225" s="84" t="s">
        <v>4405</v>
      </c>
      <c r="O225" s="49">
        <v>2377.611812324923</v>
      </c>
      <c r="P225" s="49">
        <v>2825.1289858760751</v>
      </c>
      <c r="Q225" s="49">
        <v>3454.74926640491</v>
      </c>
      <c r="R225" s="49">
        <v>5343.5847233322747</v>
      </c>
      <c r="S225" s="49">
        <v>6929.7309661931231</v>
      </c>
      <c r="T225" s="49">
        <v>9256.399655817333</v>
      </c>
      <c r="U225" s="49">
        <v>11205.511659674543</v>
      </c>
      <c r="V225" s="49">
        <v>13378.242575598155</v>
      </c>
      <c r="W225" s="49">
        <v>15777.344660720599</v>
      </c>
      <c r="X225" s="49">
        <v>19303.775413953648</v>
      </c>
      <c r="Y225" s="49">
        <v>2620.9384575578283</v>
      </c>
      <c r="Z225" s="49">
        <v>3168.2053954482594</v>
      </c>
      <c r="AA225" s="49">
        <v>3898.1596245408505</v>
      </c>
      <c r="AB225" s="49">
        <v>5938.7132399627781</v>
      </c>
      <c r="AC225" s="49">
        <v>7508.5167849006048</v>
      </c>
      <c r="AD225" s="49">
        <v>9735.9946585076632</v>
      </c>
      <c r="AE225" s="49">
        <v>11570.44106829468</v>
      </c>
      <c r="AF225" s="49">
        <v>13585.478226534038</v>
      </c>
      <c r="AG225" s="49">
        <v>15792.17387829134</v>
      </c>
      <c r="AH225" s="49">
        <v>19019.100991304862</v>
      </c>
      <c r="AJ225" s="33" t="str">
        <f t="shared" si="6"/>
        <v/>
      </c>
      <c r="AK225" s="33" t="str">
        <f t="shared" si="7"/>
        <v/>
      </c>
      <c r="AO225" t="s">
        <v>13</v>
      </c>
      <c r="AR225" s="7"/>
      <c r="AS225" s="7"/>
      <c r="AT225" s="7"/>
      <c r="AU225" s="7"/>
      <c r="AV225" s="7"/>
      <c r="AW225" s="7"/>
      <c r="AX225" s="7"/>
      <c r="AY225" s="7"/>
      <c r="AZ225" s="7"/>
      <c r="BA225" s="7"/>
      <c r="BB225" s="7"/>
      <c r="BC225" s="7"/>
      <c r="BD225" s="7"/>
      <c r="BE225" s="7"/>
      <c r="BF225" s="7"/>
      <c r="BG225" s="7"/>
      <c r="BH225" s="7"/>
    </row>
    <row r="226" spans="1:60" x14ac:dyDescent="0.25">
      <c r="A226" s="23"/>
      <c r="B226" s="81" t="s">
        <v>619</v>
      </c>
      <c r="C226" s="53" t="s">
        <v>4380</v>
      </c>
      <c r="D226" s="53" t="s">
        <v>3704</v>
      </c>
      <c r="E226" s="84" t="s">
        <v>4405</v>
      </c>
      <c r="F226" s="84" t="s">
        <v>4405</v>
      </c>
      <c r="G226" s="84" t="s">
        <v>4405</v>
      </c>
      <c r="H226" s="84" t="s">
        <v>4405</v>
      </c>
      <c r="I226" s="84" t="s">
        <v>4405</v>
      </c>
      <c r="J226" s="84" t="s">
        <v>4405</v>
      </c>
      <c r="K226" s="84" t="s">
        <v>4405</v>
      </c>
      <c r="L226" s="84" t="s">
        <v>4405</v>
      </c>
      <c r="M226" s="84" t="s">
        <v>4405</v>
      </c>
      <c r="N226" s="84" t="s">
        <v>4405</v>
      </c>
      <c r="O226" s="49">
        <v>2587.3177513267997</v>
      </c>
      <c r="P226" s="49">
        <v>3062.0448717974377</v>
      </c>
      <c r="Q226" s="49">
        <v>3728.6367734589494</v>
      </c>
      <c r="R226" s="49">
        <v>5675.8417798812588</v>
      </c>
      <c r="S226" s="49">
        <v>7266.1679647738893</v>
      </c>
      <c r="T226" s="49">
        <v>9561.7397381496139</v>
      </c>
      <c r="U226" s="49">
        <v>11451.70813561893</v>
      </c>
      <c r="V226" s="49">
        <v>13546.032958745147</v>
      </c>
      <c r="W226" s="49">
        <v>15840.43569154583</v>
      </c>
      <c r="X226" s="49">
        <v>19187.708748583194</v>
      </c>
      <c r="Y226" s="49">
        <v>3182.3651693626634</v>
      </c>
      <c r="Z226" s="49">
        <v>3867.8375335666542</v>
      </c>
      <c r="AA226" s="49">
        <v>4758.7905631755393</v>
      </c>
      <c r="AB226" s="49">
        <v>7153.0585105381697</v>
      </c>
      <c r="AC226" s="49">
        <v>8900.6832296322482</v>
      </c>
      <c r="AD226" s="49">
        <v>11324.328593394557</v>
      </c>
      <c r="AE226" s="49">
        <v>13294.998959725106</v>
      </c>
      <c r="AF226" s="49">
        <v>15435.646123077968</v>
      </c>
      <c r="AG226" s="49">
        <v>17767.058054187801</v>
      </c>
      <c r="AH226" s="49">
        <v>21157.907460890885</v>
      </c>
      <c r="AJ226" s="33" t="str">
        <f t="shared" si="6"/>
        <v/>
      </c>
      <c r="AK226" s="33" t="str">
        <f t="shared" si="7"/>
        <v/>
      </c>
      <c r="AO226" t="s">
        <v>13</v>
      </c>
      <c r="AR226" s="7"/>
      <c r="AS226" s="7"/>
      <c r="AT226" s="7"/>
      <c r="AU226" s="7"/>
      <c r="AV226" s="7"/>
      <c r="AW226" s="7"/>
      <c r="AX226" s="7"/>
      <c r="AY226" s="7"/>
      <c r="AZ226" s="7"/>
      <c r="BA226" s="7"/>
      <c r="BB226" s="7"/>
      <c r="BC226" s="7"/>
      <c r="BD226" s="7"/>
      <c r="BE226" s="7"/>
      <c r="BF226" s="7"/>
      <c r="BG226" s="7"/>
      <c r="BH226" s="7"/>
    </row>
    <row r="227" spans="1:60" x14ac:dyDescent="0.25">
      <c r="A227" s="23"/>
      <c r="B227" s="79" t="s">
        <v>622</v>
      </c>
      <c r="C227" s="80" t="s">
        <v>4333</v>
      </c>
      <c r="D227" s="82" t="s">
        <v>3158</v>
      </c>
      <c r="E227" s="50">
        <v>3376</v>
      </c>
      <c r="F227" s="50">
        <v>4104.7</v>
      </c>
      <c r="G227" s="50">
        <v>5059</v>
      </c>
      <c r="H227" s="50">
        <v>7732</v>
      </c>
      <c r="I227" s="50">
        <v>9730</v>
      </c>
      <c r="J227" s="50">
        <v>12510</v>
      </c>
      <c r="K227" s="50">
        <v>14760</v>
      </c>
      <c r="L227" s="50">
        <v>17170</v>
      </c>
      <c r="M227" s="50">
        <v>19760</v>
      </c>
      <c r="N227" s="50">
        <v>23490</v>
      </c>
      <c r="O227" s="49">
        <v>2537.7464877660882</v>
      </c>
      <c r="P227" s="49">
        <v>2997.0588232805785</v>
      </c>
      <c r="Q227" s="49">
        <v>3641.5925264839666</v>
      </c>
      <c r="R227" s="49">
        <v>5504.9438871181264</v>
      </c>
      <c r="S227" s="49">
        <v>7010.0731363070572</v>
      </c>
      <c r="T227" s="49">
        <v>9168.7990681381889</v>
      </c>
      <c r="U227" s="49">
        <v>10934.05627243414</v>
      </c>
      <c r="V227" s="49">
        <v>12885.290557251419</v>
      </c>
      <c r="W227" s="49">
        <v>15016.332807109797</v>
      </c>
      <c r="X227" s="49">
        <v>18115.924845417794</v>
      </c>
      <c r="Y227" s="49">
        <v>3281.9902603102159</v>
      </c>
      <c r="Z227" s="49">
        <v>3992.1029063854971</v>
      </c>
      <c r="AA227" s="49">
        <v>4911.9105452011663</v>
      </c>
      <c r="AB227" s="49">
        <v>7373.1145778358132</v>
      </c>
      <c r="AC227" s="49">
        <v>9158.8719059605246</v>
      </c>
      <c r="AD227" s="49">
        <v>11629.373397803864</v>
      </c>
      <c r="AE227" s="49">
        <v>13636.395708261327</v>
      </c>
      <c r="AF227" s="49">
        <v>15813.689097259443</v>
      </c>
      <c r="AG227" s="49">
        <v>18184.335501834361</v>
      </c>
      <c r="AH227" s="49">
        <v>21630.810488690149</v>
      </c>
      <c r="AJ227" s="33" t="str">
        <f t="shared" si="6"/>
        <v/>
      </c>
      <c r="AK227" s="33" t="str">
        <f t="shared" si="7"/>
        <v/>
      </c>
      <c r="AO227" t="s">
        <v>13</v>
      </c>
      <c r="AR227" s="7"/>
      <c r="AS227" s="7"/>
      <c r="AT227" s="7"/>
      <c r="AU227" s="7"/>
      <c r="AV227" s="7"/>
      <c r="AW227" s="7"/>
      <c r="AX227" s="7"/>
      <c r="AY227" s="7"/>
      <c r="AZ227" s="7"/>
      <c r="BA227" s="7"/>
      <c r="BB227" s="7"/>
      <c r="BC227" s="7"/>
      <c r="BD227" s="7"/>
      <c r="BE227" s="7"/>
      <c r="BF227" s="7"/>
      <c r="BG227" s="7"/>
      <c r="BH227" s="7"/>
    </row>
    <row r="228" spans="1:60" x14ac:dyDescent="0.25">
      <c r="A228" s="23"/>
      <c r="B228" s="81" t="s">
        <v>624</v>
      </c>
      <c r="C228" s="53" t="s">
        <v>4327</v>
      </c>
      <c r="D228" s="53" t="s">
        <v>3705</v>
      </c>
      <c r="E228" s="49">
        <v>546.53116464086634</v>
      </c>
      <c r="F228" s="49">
        <v>669.68139536956164</v>
      </c>
      <c r="G228" s="49">
        <v>845.07605835761672</v>
      </c>
      <c r="H228" s="49">
        <v>1368.5838608238907</v>
      </c>
      <c r="I228" s="49">
        <v>1795.6411352134967</v>
      </c>
      <c r="J228" s="49">
        <v>2410.510179636552</v>
      </c>
      <c r="K228" s="49">
        <v>2922.1191358153974</v>
      </c>
      <c r="L228" s="49">
        <v>3484.4912000641762</v>
      </c>
      <c r="M228" s="49">
        <v>4100.2705024346187</v>
      </c>
      <c r="N228" s="49">
        <v>5003.9498469083501</v>
      </c>
      <c r="O228" s="49">
        <v>546.53116464086634</v>
      </c>
      <c r="P228" s="49">
        <v>669.68139536956164</v>
      </c>
      <c r="Q228" s="49">
        <v>845.07605835761672</v>
      </c>
      <c r="R228" s="49">
        <v>1368.5838608238907</v>
      </c>
      <c r="S228" s="49">
        <v>1795.6411352134967</v>
      </c>
      <c r="T228" s="49">
        <v>2410.510179636552</v>
      </c>
      <c r="U228" s="49">
        <v>2922.1191358153974</v>
      </c>
      <c r="V228" s="49">
        <v>3484.4912000641762</v>
      </c>
      <c r="W228" s="49">
        <v>4100.2705024346187</v>
      </c>
      <c r="X228" s="49">
        <v>5003.9498469083501</v>
      </c>
      <c r="Y228" s="49">
        <v>546.53116464086634</v>
      </c>
      <c r="Z228" s="49">
        <v>669.68139536956164</v>
      </c>
      <c r="AA228" s="49">
        <v>845.07605835761672</v>
      </c>
      <c r="AB228" s="49">
        <v>1368.5838608238907</v>
      </c>
      <c r="AC228" s="49">
        <v>1795.6411352134967</v>
      </c>
      <c r="AD228" s="49">
        <v>2410.510179636552</v>
      </c>
      <c r="AE228" s="49">
        <v>2922.1191358153974</v>
      </c>
      <c r="AF228" s="49">
        <v>3484.4912000641762</v>
      </c>
      <c r="AG228" s="49">
        <v>4100.2705024346187</v>
      </c>
      <c r="AH228" s="49">
        <v>5003.9498469083501</v>
      </c>
      <c r="AJ228" s="33" t="str">
        <f t="shared" si="6"/>
        <v/>
      </c>
      <c r="AK228" s="33" t="str">
        <f t="shared" si="7"/>
        <v/>
      </c>
      <c r="AO228" t="s">
        <v>13</v>
      </c>
      <c r="AR228" s="7"/>
      <c r="AS228" s="7"/>
      <c r="AT228" s="7"/>
      <c r="AU228" s="7"/>
      <c r="AV228" s="7"/>
      <c r="AW228" s="7"/>
      <c r="AX228" s="7"/>
      <c r="AY228" s="7"/>
      <c r="AZ228" s="7"/>
      <c r="BA228" s="7"/>
      <c r="BB228" s="7"/>
      <c r="BC228" s="7"/>
      <c r="BD228" s="7"/>
      <c r="BE228" s="7"/>
      <c r="BF228" s="7"/>
      <c r="BG228" s="7"/>
      <c r="BH228" s="7"/>
    </row>
    <row r="229" spans="1:60" x14ac:dyDescent="0.25">
      <c r="A229" s="23"/>
      <c r="B229" s="81" t="s">
        <v>626</v>
      </c>
      <c r="C229" s="53" t="s">
        <v>4327</v>
      </c>
      <c r="D229" s="53" t="s">
        <v>3706</v>
      </c>
      <c r="E229" s="49">
        <v>736.32882146001384</v>
      </c>
      <c r="F229" s="49">
        <v>892.18661883083678</v>
      </c>
      <c r="G229" s="49">
        <v>1112.6952599513063</v>
      </c>
      <c r="H229" s="49">
        <v>1760.1389151390015</v>
      </c>
      <c r="I229" s="49">
        <v>2281.5213510478857</v>
      </c>
      <c r="J229" s="49">
        <v>3025.5260539613191</v>
      </c>
      <c r="K229" s="49">
        <v>3637.3374456083575</v>
      </c>
      <c r="L229" s="49">
        <v>4307.0355346410142</v>
      </c>
      <c r="M229" s="49">
        <v>5035.7385946390941</v>
      </c>
      <c r="N229" s="49">
        <v>6096.4747162336334</v>
      </c>
      <c r="O229" s="49">
        <v>736.32882146001384</v>
      </c>
      <c r="P229" s="49">
        <v>892.18661883083678</v>
      </c>
      <c r="Q229" s="49">
        <v>1112.6952599513063</v>
      </c>
      <c r="R229" s="49">
        <v>1760.1389151390015</v>
      </c>
      <c r="S229" s="49">
        <v>2281.5213510478857</v>
      </c>
      <c r="T229" s="49">
        <v>3025.5260539613191</v>
      </c>
      <c r="U229" s="49">
        <v>3637.3374456083575</v>
      </c>
      <c r="V229" s="49">
        <v>4307.0355346410142</v>
      </c>
      <c r="W229" s="49">
        <v>5035.7385946390941</v>
      </c>
      <c r="X229" s="49">
        <v>6096.4747162336334</v>
      </c>
      <c r="Y229" s="49">
        <v>736.32882146001384</v>
      </c>
      <c r="Z229" s="49">
        <v>892.18661883083678</v>
      </c>
      <c r="AA229" s="49">
        <v>1112.6952599513063</v>
      </c>
      <c r="AB229" s="49">
        <v>1760.1389151390015</v>
      </c>
      <c r="AC229" s="49">
        <v>2281.5213510478857</v>
      </c>
      <c r="AD229" s="49">
        <v>3025.5260539613191</v>
      </c>
      <c r="AE229" s="49">
        <v>3637.3374456083575</v>
      </c>
      <c r="AF229" s="49">
        <v>4307.0355346410142</v>
      </c>
      <c r="AG229" s="49">
        <v>5035.7385946390941</v>
      </c>
      <c r="AH229" s="49">
        <v>6096.4747162336334</v>
      </c>
      <c r="AJ229" s="33" t="str">
        <f t="shared" si="6"/>
        <v/>
      </c>
      <c r="AK229" s="33" t="str">
        <f t="shared" si="7"/>
        <v/>
      </c>
      <c r="AO229" t="s">
        <v>13</v>
      </c>
      <c r="AR229" s="7"/>
      <c r="AS229" s="7"/>
      <c r="AT229" s="7"/>
      <c r="AU229" s="7"/>
      <c r="AV229" s="7"/>
      <c r="AW229" s="7"/>
      <c r="AX229" s="7"/>
      <c r="AY229" s="7"/>
      <c r="AZ229" s="7"/>
      <c r="BA229" s="7"/>
      <c r="BB229" s="7"/>
      <c r="BC229" s="7"/>
      <c r="BD229" s="7"/>
      <c r="BE229" s="7"/>
      <c r="BF229" s="7"/>
      <c r="BG229" s="7"/>
      <c r="BH229" s="7"/>
    </row>
    <row r="230" spans="1:60" x14ac:dyDescent="0.25">
      <c r="A230" s="23"/>
      <c r="B230" s="81" t="s">
        <v>628</v>
      </c>
      <c r="C230" s="53" t="s">
        <v>4327</v>
      </c>
      <c r="D230" s="53" t="s">
        <v>3707</v>
      </c>
      <c r="E230" s="49">
        <v>485.66714876768634</v>
      </c>
      <c r="F230" s="49">
        <v>578.53062431787691</v>
      </c>
      <c r="G230" s="49">
        <v>710.57465014797401</v>
      </c>
      <c r="H230" s="49">
        <v>1112.5134512760496</v>
      </c>
      <c r="I230" s="49">
        <v>1452.2796962206273</v>
      </c>
      <c r="J230" s="49">
        <v>1953.5530734186227</v>
      </c>
      <c r="K230" s="49">
        <v>2379.6755160853795</v>
      </c>
      <c r="L230" s="49">
        <v>2854.8140577049162</v>
      </c>
      <c r="M230" s="49">
        <v>3384.0203053862006</v>
      </c>
      <c r="N230" s="49">
        <v>4170.4581897411445</v>
      </c>
      <c r="O230" s="49">
        <v>485.66714876768634</v>
      </c>
      <c r="P230" s="49">
        <v>578.53062431787691</v>
      </c>
      <c r="Q230" s="49">
        <v>710.57465014797401</v>
      </c>
      <c r="R230" s="49">
        <v>1112.5134512760496</v>
      </c>
      <c r="S230" s="49">
        <v>1452.2796962206273</v>
      </c>
      <c r="T230" s="49">
        <v>1953.5530734186227</v>
      </c>
      <c r="U230" s="49">
        <v>2379.6755160853795</v>
      </c>
      <c r="V230" s="49">
        <v>2854.8140577049162</v>
      </c>
      <c r="W230" s="49">
        <v>3384.0203053862006</v>
      </c>
      <c r="X230" s="49">
        <v>4170.4581897411445</v>
      </c>
      <c r="Y230" s="49">
        <v>485.66714876768634</v>
      </c>
      <c r="Z230" s="49">
        <v>578.53062431787691</v>
      </c>
      <c r="AA230" s="49">
        <v>710.57465014797401</v>
      </c>
      <c r="AB230" s="49">
        <v>1112.5134512760496</v>
      </c>
      <c r="AC230" s="49">
        <v>1452.2796962206273</v>
      </c>
      <c r="AD230" s="49">
        <v>1953.5530734186227</v>
      </c>
      <c r="AE230" s="49">
        <v>2379.6755160853795</v>
      </c>
      <c r="AF230" s="49">
        <v>2854.8140577049162</v>
      </c>
      <c r="AG230" s="49">
        <v>3384.0203053862006</v>
      </c>
      <c r="AH230" s="49">
        <v>4170.4581897411445</v>
      </c>
      <c r="AJ230" s="33" t="str">
        <f t="shared" si="6"/>
        <v/>
      </c>
      <c r="AK230" s="33" t="str">
        <f t="shared" si="7"/>
        <v/>
      </c>
      <c r="AO230" t="s">
        <v>13</v>
      </c>
      <c r="AR230" s="7"/>
      <c r="AS230" s="7"/>
      <c r="AT230" s="7"/>
      <c r="AU230" s="7"/>
      <c r="AV230" s="7"/>
      <c r="AW230" s="7"/>
      <c r="AX230" s="7"/>
      <c r="AY230" s="7"/>
      <c r="AZ230" s="7"/>
      <c r="BA230" s="7"/>
      <c r="BB230" s="7"/>
      <c r="BC230" s="7"/>
      <c r="BD230" s="7"/>
      <c r="BE230" s="7"/>
      <c r="BF230" s="7"/>
      <c r="BG230" s="7"/>
      <c r="BH230" s="7"/>
    </row>
    <row r="231" spans="1:60" x14ac:dyDescent="0.25">
      <c r="A231" s="23"/>
      <c r="B231" s="79" t="s">
        <v>630</v>
      </c>
      <c r="C231" s="80" t="s">
        <v>4333</v>
      </c>
      <c r="D231" s="82" t="s">
        <v>3159</v>
      </c>
      <c r="E231" s="50">
        <v>469.4</v>
      </c>
      <c r="F231" s="50">
        <v>553.70000000000005</v>
      </c>
      <c r="G231" s="50">
        <v>661.6</v>
      </c>
      <c r="H231" s="50">
        <v>954.3</v>
      </c>
      <c r="I231" s="50">
        <v>1167</v>
      </c>
      <c r="J231" s="50">
        <v>1456</v>
      </c>
      <c r="K231" s="50">
        <v>1686</v>
      </c>
      <c r="L231" s="50">
        <v>1930</v>
      </c>
      <c r="M231" s="50">
        <v>2189</v>
      </c>
      <c r="N231" s="50">
        <v>2556</v>
      </c>
      <c r="O231" s="49">
        <v>537.33940917859036</v>
      </c>
      <c r="P231" s="49">
        <v>639.64284765149955</v>
      </c>
      <c r="Q231" s="49">
        <v>784.88793556877158</v>
      </c>
      <c r="R231" s="49">
        <v>1225.6655598255334</v>
      </c>
      <c r="S231" s="49">
        <v>1597.1666380342597</v>
      </c>
      <c r="T231" s="49">
        <v>2143.8574888291446</v>
      </c>
      <c r="U231" s="49">
        <v>2607.100988205968</v>
      </c>
      <c r="V231" s="49">
        <v>3122.7506418566736</v>
      </c>
      <c r="W231" s="49">
        <v>3695.6985826898785</v>
      </c>
      <c r="X231" s="49">
        <v>4544.7969206189737</v>
      </c>
      <c r="Y231" s="49">
        <v>476.84541470450301</v>
      </c>
      <c r="Z231" s="49">
        <v>562.23474006700815</v>
      </c>
      <c r="AA231" s="49">
        <v>674.09923770743319</v>
      </c>
      <c r="AB231" s="49">
        <v>997.08549863339931</v>
      </c>
      <c r="AC231" s="49">
        <v>1255.4864163777195</v>
      </c>
      <c r="AD231" s="49">
        <v>1633.8490845641893</v>
      </c>
      <c r="AE231" s="49">
        <v>1951.5729126579254</v>
      </c>
      <c r="AF231" s="49">
        <v>2300.8906589518983</v>
      </c>
      <c r="AG231" s="49">
        <v>2680.8238896863331</v>
      </c>
      <c r="AH231" s="49">
        <v>3232.3928613272651</v>
      </c>
      <c r="AJ231" s="33" t="str">
        <f t="shared" si="6"/>
        <v/>
      </c>
      <c r="AK231" s="33" t="str">
        <f t="shared" si="7"/>
        <v/>
      </c>
      <c r="AO231" t="s">
        <v>13</v>
      </c>
      <c r="AR231" s="7"/>
      <c r="AS231" s="7"/>
      <c r="AT231" s="7"/>
      <c r="AU231" s="7"/>
      <c r="AV231" s="7"/>
      <c r="AW231" s="7"/>
      <c r="AX231" s="7"/>
      <c r="AY231" s="7"/>
      <c r="AZ231" s="7"/>
      <c r="BA231" s="7"/>
      <c r="BB231" s="7"/>
      <c r="BC231" s="7"/>
      <c r="BD231" s="7"/>
      <c r="BE231" s="7"/>
      <c r="BF231" s="7"/>
      <c r="BG231" s="7"/>
      <c r="BH231" s="7"/>
    </row>
    <row r="232" spans="1:60" x14ac:dyDescent="0.25">
      <c r="A232" s="23"/>
      <c r="B232" s="81" t="s">
        <v>632</v>
      </c>
      <c r="C232" s="53" t="s">
        <v>4327</v>
      </c>
      <c r="D232" s="53" t="s">
        <v>3708</v>
      </c>
      <c r="E232" s="49">
        <v>538.09692247981172</v>
      </c>
      <c r="F232" s="49">
        <v>667.91412437204326</v>
      </c>
      <c r="G232" s="49">
        <v>854.24625914142121</v>
      </c>
      <c r="H232" s="49">
        <v>1429.8893934036471</v>
      </c>
      <c r="I232" s="49">
        <v>1916.6508125667419</v>
      </c>
      <c r="J232" s="49">
        <v>2634.3858408909005</v>
      </c>
      <c r="K232" s="49">
        <v>3246.3793951897578</v>
      </c>
      <c r="L232" s="49">
        <v>3927.3226176362618</v>
      </c>
      <c r="M232" s="49">
        <v>4682.9583230130311</v>
      </c>
      <c r="N232" s="49">
        <v>5807.6940249984264</v>
      </c>
      <c r="O232" s="49">
        <v>538.09692247981172</v>
      </c>
      <c r="P232" s="49">
        <v>667.91412437204326</v>
      </c>
      <c r="Q232" s="49">
        <v>854.24625914142121</v>
      </c>
      <c r="R232" s="49">
        <v>1429.8893934036471</v>
      </c>
      <c r="S232" s="49">
        <v>1916.6508125667419</v>
      </c>
      <c r="T232" s="49">
        <v>2634.3858408909005</v>
      </c>
      <c r="U232" s="49">
        <v>3246.3793951897578</v>
      </c>
      <c r="V232" s="49">
        <v>3927.3226176362618</v>
      </c>
      <c r="W232" s="49">
        <v>4682.9583230130311</v>
      </c>
      <c r="X232" s="49">
        <v>5807.6940249984264</v>
      </c>
      <c r="Y232" s="49">
        <v>538.09692247981172</v>
      </c>
      <c r="Z232" s="49">
        <v>667.91412437204326</v>
      </c>
      <c r="AA232" s="49">
        <v>854.24625914142121</v>
      </c>
      <c r="AB232" s="49">
        <v>1429.8893934036471</v>
      </c>
      <c r="AC232" s="49">
        <v>1916.6508125667419</v>
      </c>
      <c r="AD232" s="49">
        <v>2634.3858408909005</v>
      </c>
      <c r="AE232" s="49">
        <v>3246.3793951897578</v>
      </c>
      <c r="AF232" s="49">
        <v>3927.3226176362618</v>
      </c>
      <c r="AG232" s="49">
        <v>4682.9583230130311</v>
      </c>
      <c r="AH232" s="49">
        <v>5807.6940249984264</v>
      </c>
      <c r="AJ232" s="33" t="str">
        <f t="shared" si="6"/>
        <v/>
      </c>
      <c r="AK232" s="33" t="str">
        <f t="shared" si="7"/>
        <v/>
      </c>
      <c r="AO232" t="s">
        <v>13</v>
      </c>
      <c r="AR232" s="7"/>
      <c r="AS232" s="7"/>
      <c r="AT232" s="7"/>
      <c r="AU232" s="7"/>
      <c r="AV232" s="7"/>
      <c r="AW232" s="7"/>
      <c r="AX232" s="7"/>
      <c r="AY232" s="7"/>
      <c r="AZ232" s="7"/>
      <c r="BA232" s="7"/>
      <c r="BB232" s="7"/>
      <c r="BC232" s="7"/>
      <c r="BD232" s="7"/>
      <c r="BE232" s="7"/>
      <c r="BF232" s="7"/>
      <c r="BG232" s="7"/>
      <c r="BH232" s="7"/>
    </row>
    <row r="233" spans="1:60" x14ac:dyDescent="0.25">
      <c r="A233" s="23"/>
      <c r="B233" s="81" t="s">
        <v>634</v>
      </c>
      <c r="C233" s="53" t="s">
        <v>4327</v>
      </c>
      <c r="D233" s="53" t="s">
        <v>3709</v>
      </c>
      <c r="E233" s="49">
        <v>726.11948362255021</v>
      </c>
      <c r="F233" s="49">
        <v>891.8775850393265</v>
      </c>
      <c r="G233" s="49">
        <v>1129.4321093403789</v>
      </c>
      <c r="H233" s="49">
        <v>1861.3241340451013</v>
      </c>
      <c r="I233" s="49">
        <v>2483.2835791517655</v>
      </c>
      <c r="J233" s="49">
        <v>3406.7147500336591</v>
      </c>
      <c r="K233" s="49">
        <v>4197.8910220420021</v>
      </c>
      <c r="L233" s="49">
        <v>5085.4183660728959</v>
      </c>
      <c r="M233" s="49">
        <v>6078.0555782432148</v>
      </c>
      <c r="N233" s="49">
        <v>7566.1050235984885</v>
      </c>
      <c r="O233" s="49">
        <v>726.11948362255021</v>
      </c>
      <c r="P233" s="49">
        <v>891.8775850393265</v>
      </c>
      <c r="Q233" s="49">
        <v>1129.4321093403789</v>
      </c>
      <c r="R233" s="49">
        <v>1861.3241340451013</v>
      </c>
      <c r="S233" s="49">
        <v>2483.2835791517655</v>
      </c>
      <c r="T233" s="49">
        <v>3406.7147500336591</v>
      </c>
      <c r="U233" s="49">
        <v>4197.8910220420021</v>
      </c>
      <c r="V233" s="49">
        <v>5085.4183660728959</v>
      </c>
      <c r="W233" s="49">
        <v>6078.0555782432148</v>
      </c>
      <c r="X233" s="49">
        <v>7566.1050235984885</v>
      </c>
      <c r="Y233" s="49">
        <v>726.11948362255021</v>
      </c>
      <c r="Z233" s="49">
        <v>891.8775850393265</v>
      </c>
      <c r="AA233" s="49">
        <v>1129.4321093403789</v>
      </c>
      <c r="AB233" s="49">
        <v>1861.3241340451013</v>
      </c>
      <c r="AC233" s="49">
        <v>2483.2835791517655</v>
      </c>
      <c r="AD233" s="49">
        <v>3406.7147500336591</v>
      </c>
      <c r="AE233" s="49">
        <v>4197.8910220420021</v>
      </c>
      <c r="AF233" s="49">
        <v>5085.4183660728959</v>
      </c>
      <c r="AG233" s="49">
        <v>6078.0555782432148</v>
      </c>
      <c r="AH233" s="49">
        <v>7566.1050235984885</v>
      </c>
      <c r="AJ233" s="33" t="str">
        <f t="shared" si="6"/>
        <v/>
      </c>
      <c r="AK233" s="33" t="str">
        <f t="shared" si="7"/>
        <v/>
      </c>
      <c r="AO233" t="s">
        <v>13</v>
      </c>
      <c r="AR233" s="7"/>
      <c r="AS233" s="7"/>
      <c r="AT233" s="7"/>
      <c r="AU233" s="7"/>
      <c r="AV233" s="7"/>
      <c r="AW233" s="7"/>
      <c r="AX233" s="7"/>
      <c r="AY233" s="7"/>
      <c r="AZ233" s="7"/>
      <c r="BA233" s="7"/>
      <c r="BB233" s="7"/>
      <c r="BC233" s="7"/>
      <c r="BD233" s="7"/>
      <c r="BE233" s="7"/>
      <c r="BF233" s="7"/>
      <c r="BG233" s="7"/>
      <c r="BH233" s="7"/>
    </row>
    <row r="234" spans="1:60" x14ac:dyDescent="0.25">
      <c r="A234" s="23"/>
      <c r="B234" s="81" t="s">
        <v>636</v>
      </c>
      <c r="C234" s="53" t="s">
        <v>4380</v>
      </c>
      <c r="D234" s="53" t="s">
        <v>3710</v>
      </c>
      <c r="E234" s="84" t="s">
        <v>4405</v>
      </c>
      <c r="F234" s="84" t="s">
        <v>4405</v>
      </c>
      <c r="G234" s="84" t="s">
        <v>4405</v>
      </c>
      <c r="H234" s="84" t="s">
        <v>4405</v>
      </c>
      <c r="I234" s="84" t="s">
        <v>4405</v>
      </c>
      <c r="J234" s="84" t="s">
        <v>4405</v>
      </c>
      <c r="K234" s="84" t="s">
        <v>4405</v>
      </c>
      <c r="L234" s="84" t="s">
        <v>4405</v>
      </c>
      <c r="M234" s="84" t="s">
        <v>4405</v>
      </c>
      <c r="N234" s="84" t="s">
        <v>4405</v>
      </c>
      <c r="O234" s="49">
        <v>888.98985782316083</v>
      </c>
      <c r="P234" s="49">
        <v>1088.7321568929349</v>
      </c>
      <c r="Q234" s="49">
        <v>1374.0125197862064</v>
      </c>
      <c r="R234" s="49">
        <v>2247.9597535838338</v>
      </c>
      <c r="S234" s="49">
        <v>2987.0695468105796</v>
      </c>
      <c r="T234" s="49">
        <v>4079.6394360633954</v>
      </c>
      <c r="U234" s="49">
        <v>5010.4136532623415</v>
      </c>
      <c r="V234" s="49">
        <v>6051.4348359039659</v>
      </c>
      <c r="W234" s="49">
        <v>7210.8178713438301</v>
      </c>
      <c r="X234" s="49">
        <v>8939.9656238633015</v>
      </c>
      <c r="Y234" s="49">
        <v>1165.0055618555107</v>
      </c>
      <c r="Z234" s="49">
        <v>1337.0915603521375</v>
      </c>
      <c r="AA234" s="49">
        <v>1556.9821109408015</v>
      </c>
      <c r="AB234" s="49">
        <v>2214.4424918130503</v>
      </c>
      <c r="AC234" s="49">
        <v>2800.9293231306247</v>
      </c>
      <c r="AD234" s="49">
        <v>3712.1562651972308</v>
      </c>
      <c r="AE234" s="49">
        <v>4506.1634033816999</v>
      </c>
      <c r="AF234" s="49">
        <v>5400.124115443934</v>
      </c>
      <c r="AG234" s="49">
        <v>6394.5028336461437</v>
      </c>
      <c r="AH234" s="49">
        <v>7876.2348801776106</v>
      </c>
      <c r="AJ234" s="33" t="str">
        <f t="shared" si="6"/>
        <v/>
      </c>
      <c r="AK234" s="33" t="str">
        <f t="shared" si="7"/>
        <v/>
      </c>
      <c r="AO234" t="s">
        <v>13</v>
      </c>
      <c r="AR234" s="7"/>
      <c r="AS234" s="7"/>
      <c r="AT234" s="7"/>
      <c r="AU234" s="7"/>
      <c r="AV234" s="7"/>
      <c r="AW234" s="7"/>
      <c r="AX234" s="7"/>
      <c r="AY234" s="7"/>
      <c r="AZ234" s="7"/>
      <c r="BA234" s="7"/>
      <c r="BB234" s="7"/>
      <c r="BC234" s="7"/>
      <c r="BD234" s="7"/>
      <c r="BE234" s="7"/>
      <c r="BF234" s="7"/>
      <c r="BG234" s="7"/>
      <c r="BH234" s="7"/>
    </row>
    <row r="235" spans="1:60" x14ac:dyDescent="0.25">
      <c r="A235" s="23"/>
      <c r="B235" s="79" t="s">
        <v>638</v>
      </c>
      <c r="C235" s="80" t="s">
        <v>4333</v>
      </c>
      <c r="D235" s="82" t="s">
        <v>3160</v>
      </c>
      <c r="E235" s="50">
        <v>1398</v>
      </c>
      <c r="F235" s="50">
        <v>1543.8</v>
      </c>
      <c r="G235" s="50">
        <v>1735</v>
      </c>
      <c r="H235" s="50">
        <v>2281</v>
      </c>
      <c r="I235" s="50">
        <v>2698</v>
      </c>
      <c r="J235" s="50">
        <v>3291</v>
      </c>
      <c r="K235" s="50">
        <v>3784</v>
      </c>
      <c r="L235" s="50">
        <v>4323</v>
      </c>
      <c r="M235" s="50">
        <v>4914</v>
      </c>
      <c r="N235" s="50">
        <v>5789</v>
      </c>
      <c r="O235" s="49">
        <v>916.74888719594389</v>
      </c>
      <c r="P235" s="49">
        <v>1121.05145587078</v>
      </c>
      <c r="Q235" s="49">
        <v>1412.6206066327481</v>
      </c>
      <c r="R235" s="49">
        <v>2304.6930825802256</v>
      </c>
      <c r="S235" s="49">
        <v>3058.6006260506742</v>
      </c>
      <c r="T235" s="49">
        <v>4172.4199050578572</v>
      </c>
      <c r="U235" s="49">
        <v>5120.4788285478226</v>
      </c>
      <c r="V235" s="49">
        <v>6180.533260485171</v>
      </c>
      <c r="W235" s="49">
        <v>7360.5937376918764</v>
      </c>
      <c r="X235" s="49">
        <v>9119.3608642910258</v>
      </c>
      <c r="Y235" s="49">
        <v>1241.9185580094952</v>
      </c>
      <c r="Z235" s="49">
        <v>1416.6798084086961</v>
      </c>
      <c r="AA235" s="49">
        <v>1636.4951853600064</v>
      </c>
      <c r="AB235" s="49">
        <v>2290.9976591234476</v>
      </c>
      <c r="AC235" s="49">
        <v>2879.1973295080502</v>
      </c>
      <c r="AD235" s="49">
        <v>3798.9368944401208</v>
      </c>
      <c r="AE235" s="49">
        <v>4602.4637787230849</v>
      </c>
      <c r="AF235" s="49">
        <v>5507.5139632079354</v>
      </c>
      <c r="AG235" s="49">
        <v>6514.0215101168324</v>
      </c>
      <c r="AH235" s="49">
        <v>8012.9286834634422</v>
      </c>
      <c r="AJ235" s="33" t="str">
        <f t="shared" si="6"/>
        <v/>
      </c>
      <c r="AK235" s="33" t="str">
        <f t="shared" si="7"/>
        <v/>
      </c>
      <c r="AO235" t="s">
        <v>13</v>
      </c>
      <c r="AR235" s="7"/>
      <c r="AS235" s="7"/>
      <c r="AT235" s="7"/>
      <c r="AU235" s="7"/>
      <c r="AV235" s="7"/>
      <c r="AW235" s="7"/>
      <c r="AX235" s="7"/>
      <c r="AY235" s="7"/>
      <c r="AZ235" s="7"/>
      <c r="BA235" s="7"/>
      <c r="BB235" s="7"/>
      <c r="BC235" s="7"/>
      <c r="BD235" s="7"/>
      <c r="BE235" s="7"/>
      <c r="BF235" s="7"/>
      <c r="BG235" s="7"/>
      <c r="BH235" s="7"/>
    </row>
    <row r="236" spans="1:60" x14ac:dyDescent="0.25">
      <c r="A236" s="23"/>
      <c r="B236" s="81" t="s">
        <v>640</v>
      </c>
      <c r="C236" s="53" t="s">
        <v>4380</v>
      </c>
      <c r="D236" s="53" t="s">
        <v>3711</v>
      </c>
      <c r="E236" s="84" t="s">
        <v>4405</v>
      </c>
      <c r="F236" s="84" t="s">
        <v>4405</v>
      </c>
      <c r="G236" s="84" t="s">
        <v>4405</v>
      </c>
      <c r="H236" s="84" t="s">
        <v>4405</v>
      </c>
      <c r="I236" s="84" t="s">
        <v>4405</v>
      </c>
      <c r="J236" s="84" t="s">
        <v>4405</v>
      </c>
      <c r="K236" s="84" t="s">
        <v>4405</v>
      </c>
      <c r="L236" s="84" t="s">
        <v>4405</v>
      </c>
      <c r="M236" s="84" t="s">
        <v>4405</v>
      </c>
      <c r="N236" s="84" t="s">
        <v>4405</v>
      </c>
      <c r="O236" s="49">
        <v>1124.9042162250898</v>
      </c>
      <c r="P236" s="49">
        <v>1372.3233497446861</v>
      </c>
      <c r="Q236" s="49">
        <v>1724.5096608762012</v>
      </c>
      <c r="R236" s="49">
        <v>2798.8106007089832</v>
      </c>
      <c r="S236" s="49">
        <v>3705.2339187452276</v>
      </c>
      <c r="T236" s="49">
        <v>5041.8573175451938</v>
      </c>
      <c r="U236" s="49">
        <v>6175.9109205059722</v>
      </c>
      <c r="V236" s="49">
        <v>7442.3378683386018</v>
      </c>
      <c r="W236" s="49">
        <v>8848.7781089286145</v>
      </c>
      <c r="X236" s="49">
        <v>10938.366492158983</v>
      </c>
      <c r="Y236" s="49">
        <v>1304.1805016107173</v>
      </c>
      <c r="Z236" s="49">
        <v>1526.2341408848513</v>
      </c>
      <c r="AA236" s="49">
        <v>1824.1055006414279</v>
      </c>
      <c r="AB236" s="49">
        <v>2721.8954410717574</v>
      </c>
      <c r="AC236" s="49">
        <v>3501.0820482779964</v>
      </c>
      <c r="AD236" s="49">
        <v>4681.276920330698</v>
      </c>
      <c r="AE236" s="49">
        <v>5696.135346810137</v>
      </c>
      <c r="AF236" s="49">
        <v>6833.169080970858</v>
      </c>
      <c r="AG236" s="49">
        <v>8096.6571223981282</v>
      </c>
      <c r="AH236" s="49">
        <v>9974.1612958682854</v>
      </c>
      <c r="AJ236" s="33" t="str">
        <f t="shared" si="6"/>
        <v/>
      </c>
      <c r="AK236" s="33" t="str">
        <f t="shared" si="7"/>
        <v/>
      </c>
      <c r="AO236" t="s">
        <v>13</v>
      </c>
      <c r="AR236" s="7"/>
      <c r="AS236" s="7"/>
      <c r="AT236" s="7"/>
      <c r="AU236" s="7"/>
      <c r="AV236" s="7"/>
      <c r="AW236" s="7"/>
      <c r="AX236" s="7"/>
      <c r="AY236" s="7"/>
      <c r="AZ236" s="7"/>
      <c r="BA236" s="7"/>
      <c r="BB236" s="7"/>
      <c r="BC236" s="7"/>
      <c r="BD236" s="7"/>
      <c r="BE236" s="7"/>
      <c r="BF236" s="7"/>
      <c r="BG236" s="7"/>
      <c r="BH236" s="7"/>
    </row>
    <row r="237" spans="1:60" x14ac:dyDescent="0.25">
      <c r="A237" s="23"/>
      <c r="B237" s="81" t="s">
        <v>642</v>
      </c>
      <c r="C237" s="53" t="s">
        <v>4327</v>
      </c>
      <c r="D237" s="53" t="s">
        <v>3712</v>
      </c>
      <c r="E237" s="49">
        <v>84.519893215176808</v>
      </c>
      <c r="F237" s="49">
        <v>105.12945970044169</v>
      </c>
      <c r="G237" s="49">
        <v>135.25539671597312</v>
      </c>
      <c r="H237" s="49">
        <v>230.60724744790528</v>
      </c>
      <c r="I237" s="49">
        <v>313.00675648589817</v>
      </c>
      <c r="J237" s="49">
        <v>437.30507810152488</v>
      </c>
      <c r="K237" s="49">
        <v>546.70843550384791</v>
      </c>
      <c r="L237" s="49">
        <v>670.48834906730258</v>
      </c>
      <c r="M237" s="49">
        <v>811.55608261805253</v>
      </c>
      <c r="N237" s="49">
        <v>1028.0918591849668</v>
      </c>
      <c r="O237" s="49">
        <v>84.519893215176808</v>
      </c>
      <c r="P237" s="49">
        <v>105.12945970044169</v>
      </c>
      <c r="Q237" s="49">
        <v>135.25539671597312</v>
      </c>
      <c r="R237" s="49">
        <v>230.60724744790528</v>
      </c>
      <c r="S237" s="49">
        <v>313.00675648589817</v>
      </c>
      <c r="T237" s="49">
        <v>437.30507810152488</v>
      </c>
      <c r="U237" s="49">
        <v>546.70843550384791</v>
      </c>
      <c r="V237" s="49">
        <v>670.48834906730258</v>
      </c>
      <c r="W237" s="49">
        <v>811.55608261805253</v>
      </c>
      <c r="X237" s="49">
        <v>1028.0918591849668</v>
      </c>
      <c r="Y237" s="49">
        <v>84.519893215176808</v>
      </c>
      <c r="Z237" s="49">
        <v>105.12945970044169</v>
      </c>
      <c r="AA237" s="49">
        <v>135.25539671597312</v>
      </c>
      <c r="AB237" s="49">
        <v>230.60724744790528</v>
      </c>
      <c r="AC237" s="49">
        <v>313.00675648589817</v>
      </c>
      <c r="AD237" s="49">
        <v>437.30507810152488</v>
      </c>
      <c r="AE237" s="49">
        <v>546.70843550384791</v>
      </c>
      <c r="AF237" s="49">
        <v>670.48834906730258</v>
      </c>
      <c r="AG237" s="49">
        <v>811.55608261805253</v>
      </c>
      <c r="AH237" s="49">
        <v>1028.0918591849668</v>
      </c>
      <c r="AJ237" s="33" t="str">
        <f t="shared" si="6"/>
        <v/>
      </c>
      <c r="AK237" s="33" t="str">
        <f t="shared" si="7"/>
        <v/>
      </c>
      <c r="AO237" t="s">
        <v>13</v>
      </c>
      <c r="AR237" s="7"/>
      <c r="AS237" s="7"/>
      <c r="AT237" s="7"/>
      <c r="AU237" s="7"/>
      <c r="AV237" s="7"/>
      <c r="AW237" s="7"/>
      <c r="AX237" s="7"/>
      <c r="AY237" s="7"/>
      <c r="AZ237" s="7"/>
      <c r="BA237" s="7"/>
      <c r="BB237" s="7"/>
      <c r="BC237" s="7"/>
      <c r="BD237" s="7"/>
      <c r="BE237" s="7"/>
      <c r="BF237" s="7"/>
      <c r="BG237" s="7"/>
      <c r="BH237" s="7"/>
    </row>
    <row r="238" spans="1:60" x14ac:dyDescent="0.25">
      <c r="A238" s="23"/>
      <c r="B238" s="79" t="s">
        <v>644</v>
      </c>
      <c r="C238" s="80" t="s">
        <v>4333</v>
      </c>
      <c r="D238" s="82" t="s">
        <v>3161</v>
      </c>
      <c r="E238" s="50">
        <v>810.1</v>
      </c>
      <c r="F238" s="50">
        <v>976.8</v>
      </c>
      <c r="G238" s="50">
        <v>1193</v>
      </c>
      <c r="H238" s="50">
        <v>1791</v>
      </c>
      <c r="I238" s="50">
        <v>2231</v>
      </c>
      <c r="J238" s="50">
        <v>2836</v>
      </c>
      <c r="K238" s="50">
        <v>3322</v>
      </c>
      <c r="L238" s="50">
        <v>3839</v>
      </c>
      <c r="M238" s="50">
        <v>4390</v>
      </c>
      <c r="N238" s="50">
        <v>5176</v>
      </c>
      <c r="O238" s="49">
        <v>933.22421626527773</v>
      </c>
      <c r="P238" s="49">
        <v>1119.0047345160447</v>
      </c>
      <c r="Q238" s="49">
        <v>1384.532266102208</v>
      </c>
      <c r="R238" s="49">
        <v>2201.2509989357604</v>
      </c>
      <c r="S238" s="49">
        <v>2902.9961191810035</v>
      </c>
      <c r="T238" s="49">
        <v>3955.7245459810665</v>
      </c>
      <c r="U238" s="49">
        <v>4863.7088602853019</v>
      </c>
      <c r="V238" s="49">
        <v>5892.4477981361251</v>
      </c>
      <c r="W238" s="49">
        <v>7054.8132854762589</v>
      </c>
      <c r="X238" s="49">
        <v>8810.5344524771335</v>
      </c>
      <c r="Y238" s="49">
        <v>847.50482519451464</v>
      </c>
      <c r="Z238" s="49">
        <v>1016.7660364979732</v>
      </c>
      <c r="AA238" s="49">
        <v>1247.7235046006308</v>
      </c>
      <c r="AB238" s="49">
        <v>1954.6520378268333</v>
      </c>
      <c r="AC238" s="49">
        <v>2552.6663888022808</v>
      </c>
      <c r="AD238" s="49">
        <v>3455.0347083472561</v>
      </c>
      <c r="AE238" s="49">
        <v>4230.9179101682003</v>
      </c>
      <c r="AF238" s="49">
        <v>5102.6601834683843</v>
      </c>
      <c r="AG238" s="49">
        <v>6074.4471938294746</v>
      </c>
      <c r="AH238" s="49">
        <v>7525.0077972601412</v>
      </c>
      <c r="AJ238" s="33" t="str">
        <f t="shared" si="6"/>
        <v/>
      </c>
      <c r="AK238" s="33" t="str">
        <f t="shared" si="7"/>
        <v/>
      </c>
      <c r="AO238" t="s">
        <v>13</v>
      </c>
      <c r="AR238" s="7"/>
      <c r="AS238" s="7"/>
      <c r="AT238" s="7"/>
      <c r="AU238" s="7"/>
      <c r="AV238" s="7"/>
      <c r="AW238" s="7"/>
      <c r="AX238" s="7"/>
      <c r="AY238" s="7"/>
      <c r="AZ238" s="7"/>
      <c r="BA238" s="7"/>
      <c r="BB238" s="7"/>
      <c r="BC238" s="7"/>
      <c r="BD238" s="7"/>
      <c r="BE238" s="7"/>
      <c r="BF238" s="7"/>
      <c r="BG238" s="7"/>
      <c r="BH238" s="7"/>
    </row>
    <row r="239" spans="1:60" x14ac:dyDescent="0.25">
      <c r="A239" s="23"/>
      <c r="B239" s="81" t="s">
        <v>647</v>
      </c>
      <c r="C239" s="53" t="s">
        <v>4327</v>
      </c>
      <c r="D239" s="53" t="s">
        <v>3713</v>
      </c>
      <c r="E239" s="49">
        <v>638.80630247802219</v>
      </c>
      <c r="F239" s="49">
        <v>794.87291049903683</v>
      </c>
      <c r="G239" s="49">
        <v>1019.161197151705</v>
      </c>
      <c r="H239" s="49">
        <v>1712.2902660916398</v>
      </c>
      <c r="I239" s="49">
        <v>2298.7261689123911</v>
      </c>
      <c r="J239" s="49">
        <v>3164.6353593798385</v>
      </c>
      <c r="K239" s="49">
        <v>3903.6060377751041</v>
      </c>
      <c r="L239" s="49">
        <v>4727.6113976354081</v>
      </c>
      <c r="M239" s="49">
        <v>5643.3853563889343</v>
      </c>
      <c r="N239" s="49">
        <v>7009.2376582360894</v>
      </c>
      <c r="O239" s="49">
        <v>638.80630247802219</v>
      </c>
      <c r="P239" s="49">
        <v>794.87291049903683</v>
      </c>
      <c r="Q239" s="49">
        <v>1019.161197151705</v>
      </c>
      <c r="R239" s="49">
        <v>1712.2902660916398</v>
      </c>
      <c r="S239" s="49">
        <v>2298.7261689123911</v>
      </c>
      <c r="T239" s="49">
        <v>3164.6353593798385</v>
      </c>
      <c r="U239" s="49">
        <v>3903.6060377751041</v>
      </c>
      <c r="V239" s="49">
        <v>4727.6113976354081</v>
      </c>
      <c r="W239" s="49">
        <v>5643.3853563889343</v>
      </c>
      <c r="X239" s="49">
        <v>7009.2376582360894</v>
      </c>
      <c r="Y239" s="49">
        <v>638.80630247802219</v>
      </c>
      <c r="Z239" s="49">
        <v>794.87291049903683</v>
      </c>
      <c r="AA239" s="49">
        <v>1019.161197151705</v>
      </c>
      <c r="AB239" s="49">
        <v>1712.2902660916398</v>
      </c>
      <c r="AC239" s="49">
        <v>2298.7261689123911</v>
      </c>
      <c r="AD239" s="49">
        <v>3164.6353593798385</v>
      </c>
      <c r="AE239" s="49">
        <v>3903.6060377751041</v>
      </c>
      <c r="AF239" s="49">
        <v>4727.6113976354081</v>
      </c>
      <c r="AG239" s="49">
        <v>5643.3853563889343</v>
      </c>
      <c r="AH239" s="49">
        <v>7009.2376582360894</v>
      </c>
      <c r="AJ239" s="33" t="str">
        <f t="shared" si="6"/>
        <v/>
      </c>
      <c r="AK239" s="33" t="str">
        <f t="shared" si="7"/>
        <v/>
      </c>
      <c r="AO239" t="s">
        <v>13</v>
      </c>
      <c r="AR239" s="7"/>
      <c r="AS239" s="7"/>
      <c r="AT239" s="7"/>
      <c r="AU239" s="7"/>
      <c r="AV239" s="7"/>
      <c r="AW239" s="7"/>
      <c r="AX239" s="7"/>
      <c r="AY239" s="7"/>
      <c r="AZ239" s="7"/>
      <c r="BA239" s="7"/>
      <c r="BB239" s="7"/>
      <c r="BC239" s="7"/>
      <c r="BD239" s="7"/>
      <c r="BE239" s="7"/>
      <c r="BF239" s="7"/>
      <c r="BG239" s="7"/>
      <c r="BH239" s="7"/>
    </row>
    <row r="240" spans="1:60" x14ac:dyDescent="0.25">
      <c r="A240" s="23"/>
      <c r="B240" s="81" t="s">
        <v>649</v>
      </c>
      <c r="C240" s="53" t="s">
        <v>4327</v>
      </c>
      <c r="D240" s="53" t="s">
        <v>3714</v>
      </c>
      <c r="E240" s="49">
        <v>289.10799691516934</v>
      </c>
      <c r="F240" s="49">
        <v>361.20047436101237</v>
      </c>
      <c r="G240" s="49">
        <v>465.76440729186805</v>
      </c>
      <c r="H240" s="49">
        <v>792.98830145840134</v>
      </c>
      <c r="I240" s="49">
        <v>1072.7419434905601</v>
      </c>
      <c r="J240" s="49">
        <v>1490.1907288217883</v>
      </c>
      <c r="K240" s="49">
        <v>1851.7202749168127</v>
      </c>
      <c r="L240" s="49">
        <v>2257.9030385770643</v>
      </c>
      <c r="M240" s="49">
        <v>2714.7327181376963</v>
      </c>
      <c r="N240" s="49">
        <v>3405.7720603182042</v>
      </c>
      <c r="O240" s="49">
        <v>289.10799691516934</v>
      </c>
      <c r="P240" s="49">
        <v>361.20047436101237</v>
      </c>
      <c r="Q240" s="49">
        <v>465.76440729186805</v>
      </c>
      <c r="R240" s="49">
        <v>792.98830145840134</v>
      </c>
      <c r="S240" s="49">
        <v>1072.7419434905601</v>
      </c>
      <c r="T240" s="49">
        <v>1490.1907288217883</v>
      </c>
      <c r="U240" s="49">
        <v>1851.7202749168127</v>
      </c>
      <c r="V240" s="49">
        <v>2257.9030385770643</v>
      </c>
      <c r="W240" s="49">
        <v>2714.7327181376963</v>
      </c>
      <c r="X240" s="49">
        <v>3405.7720603182042</v>
      </c>
      <c r="Y240" s="49">
        <v>289.10799691516934</v>
      </c>
      <c r="Z240" s="49">
        <v>361.20047436101237</v>
      </c>
      <c r="AA240" s="49">
        <v>465.76440729186805</v>
      </c>
      <c r="AB240" s="49">
        <v>792.98830145840134</v>
      </c>
      <c r="AC240" s="49">
        <v>1072.7419434905601</v>
      </c>
      <c r="AD240" s="49">
        <v>1490.1907288217883</v>
      </c>
      <c r="AE240" s="49">
        <v>1851.7202749168127</v>
      </c>
      <c r="AF240" s="49">
        <v>2257.9030385770643</v>
      </c>
      <c r="AG240" s="49">
        <v>2714.7327181376963</v>
      </c>
      <c r="AH240" s="49">
        <v>3405.7720603182042</v>
      </c>
      <c r="AJ240" s="33" t="str">
        <f t="shared" si="6"/>
        <v/>
      </c>
      <c r="AK240" s="33" t="str">
        <f t="shared" si="7"/>
        <v/>
      </c>
      <c r="AO240" t="s">
        <v>13</v>
      </c>
      <c r="AR240" s="7"/>
      <c r="AS240" s="7"/>
      <c r="AT240" s="7"/>
      <c r="AU240" s="7"/>
      <c r="AV240" s="7"/>
      <c r="AW240" s="7"/>
      <c r="AX240" s="7"/>
      <c r="AY240" s="7"/>
      <c r="AZ240" s="7"/>
      <c r="BA240" s="7"/>
      <c r="BB240" s="7"/>
      <c r="BC240" s="7"/>
      <c r="BD240" s="7"/>
      <c r="BE240" s="7"/>
      <c r="BF240" s="7"/>
      <c r="BG240" s="7"/>
      <c r="BH240" s="7"/>
    </row>
    <row r="241" spans="1:60" x14ac:dyDescent="0.25">
      <c r="A241" s="23"/>
      <c r="B241" s="81" t="s">
        <v>651</v>
      </c>
      <c r="C241" s="53" t="s">
        <v>4327</v>
      </c>
      <c r="D241" s="53" t="s">
        <v>3715</v>
      </c>
      <c r="E241" s="49">
        <v>2163.0156121032987</v>
      </c>
      <c r="F241" s="49">
        <v>2613.6078183307282</v>
      </c>
      <c r="G241" s="49">
        <v>3253.3718919005983</v>
      </c>
      <c r="H241" s="49">
        <v>5192.5918931919632</v>
      </c>
      <c r="I241" s="49">
        <v>6832.1274323672997</v>
      </c>
      <c r="J241" s="49">
        <v>9260.4743161707593</v>
      </c>
      <c r="K241" s="49">
        <v>11321.376588934629</v>
      </c>
      <c r="L241" s="49">
        <v>13639.637384386624</v>
      </c>
      <c r="M241" s="49">
        <v>16226.890294742667</v>
      </c>
      <c r="N241" s="49">
        <v>20085.938748734301</v>
      </c>
      <c r="O241" s="49">
        <v>2163.0156121032987</v>
      </c>
      <c r="P241" s="49">
        <v>2613.6078183307282</v>
      </c>
      <c r="Q241" s="49">
        <v>3253.3718919005983</v>
      </c>
      <c r="R241" s="49">
        <v>5192.5918931919632</v>
      </c>
      <c r="S241" s="49">
        <v>6832.1274323672997</v>
      </c>
      <c r="T241" s="49">
        <v>9260.4743161707593</v>
      </c>
      <c r="U241" s="49">
        <v>11321.376588934629</v>
      </c>
      <c r="V241" s="49">
        <v>13639.637384386624</v>
      </c>
      <c r="W241" s="49">
        <v>16226.890294742667</v>
      </c>
      <c r="X241" s="49">
        <v>20085.938748734301</v>
      </c>
      <c r="Y241" s="49">
        <v>2163.0156121032987</v>
      </c>
      <c r="Z241" s="49">
        <v>2613.6078183307282</v>
      </c>
      <c r="AA241" s="49">
        <v>3253.3718919005983</v>
      </c>
      <c r="AB241" s="49">
        <v>5192.5918931919632</v>
      </c>
      <c r="AC241" s="49">
        <v>6832.1274323672997</v>
      </c>
      <c r="AD241" s="49">
        <v>9260.4743161707593</v>
      </c>
      <c r="AE241" s="49">
        <v>11321.376588934629</v>
      </c>
      <c r="AF241" s="49">
        <v>13639.637384386624</v>
      </c>
      <c r="AG241" s="49">
        <v>16226.890294742667</v>
      </c>
      <c r="AH241" s="49">
        <v>20085.938748734301</v>
      </c>
      <c r="AJ241" s="33" t="str">
        <f t="shared" si="6"/>
        <v/>
      </c>
      <c r="AK241" s="33" t="str">
        <f t="shared" si="7"/>
        <v/>
      </c>
      <c r="AO241" t="s">
        <v>13</v>
      </c>
      <c r="AR241" s="7"/>
      <c r="AS241" s="7"/>
      <c r="AT241" s="7"/>
      <c r="AU241" s="7"/>
      <c r="AV241" s="7"/>
      <c r="AW241" s="7"/>
      <c r="AX241" s="7"/>
      <c r="AY241" s="7"/>
      <c r="AZ241" s="7"/>
      <c r="BA241" s="7"/>
      <c r="BB241" s="7"/>
      <c r="BC241" s="7"/>
      <c r="BD241" s="7"/>
      <c r="BE241" s="7"/>
      <c r="BF241" s="7"/>
      <c r="BG241" s="7"/>
      <c r="BH241" s="7"/>
    </row>
    <row r="242" spans="1:60" x14ac:dyDescent="0.25">
      <c r="A242" s="23"/>
      <c r="B242" s="81" t="s">
        <v>653</v>
      </c>
      <c r="C242" s="53" t="s">
        <v>4327</v>
      </c>
      <c r="D242" s="53" t="s">
        <v>3716</v>
      </c>
      <c r="E242" s="49">
        <v>2585.8606956954791</v>
      </c>
      <c r="F242" s="49">
        <v>3100.5193351755147</v>
      </c>
      <c r="G242" s="49">
        <v>3828.9535704678592</v>
      </c>
      <c r="H242" s="49">
        <v>6019.5483153131336</v>
      </c>
      <c r="I242" s="49">
        <v>7862.5348744332096</v>
      </c>
      <c r="J242" s="49">
        <v>10582.827416636603</v>
      </c>
      <c r="K242" s="49">
        <v>12879.035508233475</v>
      </c>
      <c r="L242" s="49">
        <v>15458.838142744864</v>
      </c>
      <c r="M242" s="49">
        <v>18331.259742369624</v>
      </c>
      <c r="N242" s="49">
        <v>22600.456201223464</v>
      </c>
      <c r="O242" s="49">
        <v>2585.8606956954791</v>
      </c>
      <c r="P242" s="49">
        <v>3100.5193351755147</v>
      </c>
      <c r="Q242" s="49">
        <v>3828.9535704678592</v>
      </c>
      <c r="R242" s="49">
        <v>6019.5483153131336</v>
      </c>
      <c r="S242" s="49">
        <v>7862.5348744332096</v>
      </c>
      <c r="T242" s="49">
        <v>10582.827416636603</v>
      </c>
      <c r="U242" s="49">
        <v>12879.035508233475</v>
      </c>
      <c r="V242" s="49">
        <v>15458.838142744864</v>
      </c>
      <c r="W242" s="49">
        <v>18331.259742369624</v>
      </c>
      <c r="X242" s="49">
        <v>22600.456201223464</v>
      </c>
      <c r="Y242" s="49">
        <v>2585.8606956954791</v>
      </c>
      <c r="Z242" s="49">
        <v>3100.5193351755147</v>
      </c>
      <c r="AA242" s="49">
        <v>3828.9535704678592</v>
      </c>
      <c r="AB242" s="49">
        <v>6019.5483153131336</v>
      </c>
      <c r="AC242" s="49">
        <v>7862.5348744332096</v>
      </c>
      <c r="AD242" s="49">
        <v>10582.827416636603</v>
      </c>
      <c r="AE242" s="49">
        <v>12879.035508233475</v>
      </c>
      <c r="AF242" s="49">
        <v>15458.838142744864</v>
      </c>
      <c r="AG242" s="49">
        <v>18331.259742369624</v>
      </c>
      <c r="AH242" s="49">
        <v>22600.456201223464</v>
      </c>
      <c r="AJ242" s="33" t="str">
        <f t="shared" si="6"/>
        <v/>
      </c>
      <c r="AK242" s="33" t="str">
        <f t="shared" si="7"/>
        <v/>
      </c>
      <c r="AO242" t="s">
        <v>13</v>
      </c>
      <c r="AR242" s="7"/>
      <c r="AS242" s="7"/>
      <c r="AT242" s="7"/>
      <c r="AU242" s="7"/>
      <c r="AV242" s="7"/>
      <c r="AW242" s="7"/>
      <c r="AX242" s="7"/>
      <c r="AY242" s="7"/>
      <c r="AZ242" s="7"/>
      <c r="BA242" s="7"/>
      <c r="BB242" s="7"/>
      <c r="BC242" s="7"/>
      <c r="BD242" s="7"/>
      <c r="BE242" s="7"/>
      <c r="BF242" s="7"/>
      <c r="BG242" s="7"/>
      <c r="BH242" s="7"/>
    </row>
    <row r="243" spans="1:60" x14ac:dyDescent="0.25">
      <c r="A243" s="23"/>
      <c r="B243" s="79" t="s">
        <v>655</v>
      </c>
      <c r="C243" s="80" t="s">
        <v>4333</v>
      </c>
      <c r="D243" s="82" t="s">
        <v>3162</v>
      </c>
      <c r="E243" s="50">
        <v>326.3</v>
      </c>
      <c r="F243" s="50">
        <v>394.8</v>
      </c>
      <c r="G243" s="50">
        <v>482.9</v>
      </c>
      <c r="H243" s="50">
        <v>720.4</v>
      </c>
      <c r="I243" s="50">
        <v>890.8</v>
      </c>
      <c r="J243" s="50">
        <v>1120</v>
      </c>
      <c r="K243" s="50">
        <v>1300</v>
      </c>
      <c r="L243" s="50">
        <v>1488</v>
      </c>
      <c r="M243" s="50">
        <v>1685</v>
      </c>
      <c r="N243" s="50">
        <v>1962</v>
      </c>
      <c r="O243" s="49">
        <v>217.96324930332065</v>
      </c>
      <c r="P243" s="49">
        <v>264.3492231546777</v>
      </c>
      <c r="Q243" s="49">
        <v>330.71319948597966</v>
      </c>
      <c r="R243" s="49">
        <v>535.02807060224075</v>
      </c>
      <c r="S243" s="49">
        <v>707.97090920835285</v>
      </c>
      <c r="T243" s="49">
        <v>963.16169716619493</v>
      </c>
      <c r="U243" s="49">
        <v>1181.4325438941223</v>
      </c>
      <c r="V243" s="49">
        <v>1424.0079613886651</v>
      </c>
      <c r="W243" s="49">
        <v>1694.1889658360587</v>
      </c>
      <c r="X243" s="49">
        <v>2096.8760162919857</v>
      </c>
      <c r="Y243" s="49">
        <v>306.14432545178062</v>
      </c>
      <c r="Z243" s="49">
        <v>372.62852409348284</v>
      </c>
      <c r="AA243" s="49">
        <v>456.53693219442169</v>
      </c>
      <c r="AB243" s="49">
        <v>672.58321255817521</v>
      </c>
      <c r="AC243" s="49">
        <v>831.42463610946504</v>
      </c>
      <c r="AD243" s="49">
        <v>1058.3525746086777</v>
      </c>
      <c r="AE243" s="49">
        <v>1249.093320476281</v>
      </c>
      <c r="AF243" s="49">
        <v>1458.8222829129663</v>
      </c>
      <c r="AG243" s="49">
        <v>1689.3526680276068</v>
      </c>
      <c r="AH243" s="49">
        <v>2027.961263442066</v>
      </c>
      <c r="AJ243" s="33" t="str">
        <f t="shared" si="6"/>
        <v/>
      </c>
      <c r="AK243" s="33" t="str">
        <f t="shared" si="7"/>
        <v/>
      </c>
      <c r="AO243" t="s">
        <v>13</v>
      </c>
      <c r="AR243" s="7"/>
      <c r="AS243" s="7"/>
      <c r="AT243" s="7"/>
      <c r="AU243" s="7"/>
      <c r="AV243" s="7"/>
      <c r="AW243" s="7"/>
      <c r="AX243" s="7"/>
      <c r="AY243" s="7"/>
      <c r="AZ243" s="7"/>
      <c r="BA243" s="7"/>
      <c r="BB243" s="7"/>
      <c r="BC243" s="7"/>
      <c r="BD243" s="7"/>
      <c r="BE243" s="7"/>
      <c r="BF243" s="7"/>
      <c r="BG243" s="7"/>
      <c r="BH243" s="7"/>
    </row>
    <row r="244" spans="1:60" x14ac:dyDescent="0.25">
      <c r="A244" s="23"/>
      <c r="B244" s="81" t="s">
        <v>657</v>
      </c>
      <c r="C244" s="53" t="s">
        <v>4380</v>
      </c>
      <c r="D244" s="53" t="s">
        <v>3717</v>
      </c>
      <c r="E244" s="84" t="s">
        <v>4405</v>
      </c>
      <c r="F244" s="84" t="s">
        <v>4405</v>
      </c>
      <c r="G244" s="84" t="s">
        <v>4405</v>
      </c>
      <c r="H244" s="84" t="s">
        <v>4405</v>
      </c>
      <c r="I244" s="84" t="s">
        <v>4405</v>
      </c>
      <c r="J244" s="84" t="s">
        <v>4405</v>
      </c>
      <c r="K244" s="84" t="s">
        <v>4405</v>
      </c>
      <c r="L244" s="84" t="s">
        <v>4405</v>
      </c>
      <c r="M244" s="84" t="s">
        <v>4405</v>
      </c>
      <c r="N244" s="84" t="s">
        <v>4405</v>
      </c>
      <c r="O244" s="49">
        <v>4047.8942690215031</v>
      </c>
      <c r="P244" s="49">
        <v>4738.7940021214526</v>
      </c>
      <c r="Q244" s="49">
        <v>5707.0710458266676</v>
      </c>
      <c r="R244" s="49">
        <v>8497.236967281362</v>
      </c>
      <c r="S244" s="49">
        <v>10759.591429838676</v>
      </c>
      <c r="T244" s="49">
        <v>14015.973153888086</v>
      </c>
      <c r="U244" s="49">
        <v>16676.794096820922</v>
      </c>
      <c r="V244" s="49">
        <v>19631.861414363837</v>
      </c>
      <c r="W244" s="49">
        <v>22866.931356994537</v>
      </c>
      <c r="X244" s="49">
        <v>27576.227959528074</v>
      </c>
      <c r="Y244" s="88">
        <v>4052.3819177266787</v>
      </c>
      <c r="Z244" s="88">
        <v>4904.1785984694625</v>
      </c>
      <c r="AA244" s="88">
        <v>6083.3572565409195</v>
      </c>
      <c r="AB244" s="88">
        <v>9734.3952274269141</v>
      </c>
      <c r="AC244" s="88">
        <v>12755.367304642739</v>
      </c>
      <c r="AD244" s="88">
        <v>17327.485301363326</v>
      </c>
      <c r="AE244" s="88">
        <v>21337.371595293542</v>
      </c>
      <c r="AF244" s="88">
        <v>25934.357387972741</v>
      </c>
      <c r="AG244" s="88">
        <v>31236.845132152161</v>
      </c>
      <c r="AH244" s="88">
        <v>39483.73948408461</v>
      </c>
      <c r="AJ244" s="33" t="str">
        <f t="shared" si="6"/>
        <v/>
      </c>
      <c r="AK244" s="33" t="str">
        <f t="shared" si="7"/>
        <v/>
      </c>
      <c r="AO244" t="s">
        <v>13</v>
      </c>
      <c r="AR244" s="7"/>
      <c r="AS244" s="7"/>
      <c r="AT244" s="7"/>
      <c r="AU244" s="7"/>
      <c r="AV244" s="7"/>
      <c r="AW244" s="7"/>
      <c r="AX244" s="7"/>
      <c r="AY244" s="7"/>
      <c r="AZ244" s="7"/>
      <c r="BA244" s="7"/>
      <c r="BB244" s="7"/>
      <c r="BC244" s="7"/>
      <c r="BD244" s="7"/>
      <c r="BE244" s="7"/>
      <c r="BF244" s="7"/>
      <c r="BG244" s="7"/>
      <c r="BH244" s="7"/>
    </row>
    <row r="245" spans="1:60" x14ac:dyDescent="0.25">
      <c r="A245" s="23"/>
      <c r="B245" s="79" t="s">
        <v>659</v>
      </c>
      <c r="C245" s="80" t="s">
        <v>4333</v>
      </c>
      <c r="D245" s="82" t="s">
        <v>3163</v>
      </c>
      <c r="E245" s="50">
        <v>4084</v>
      </c>
      <c r="F245" s="50">
        <v>4954.6000000000004</v>
      </c>
      <c r="G245" s="50">
        <v>6160</v>
      </c>
      <c r="H245" s="50">
        <v>9968</v>
      </c>
      <c r="I245" s="50">
        <v>13200</v>
      </c>
      <c r="J245" s="50">
        <v>18220</v>
      </c>
      <c r="K245" s="50">
        <v>22730</v>
      </c>
      <c r="L245" s="50">
        <v>27970</v>
      </c>
      <c r="M245" s="50">
        <v>34080</v>
      </c>
      <c r="N245" s="50">
        <v>43700</v>
      </c>
      <c r="O245" s="49">
        <v>4022.5742138635437</v>
      </c>
      <c r="P245" s="49">
        <v>4705.6455891591249</v>
      </c>
      <c r="Q245" s="49">
        <v>5662.870748317383</v>
      </c>
      <c r="R245" s="49">
        <v>8414.2379292209462</v>
      </c>
      <c r="S245" s="49">
        <v>10639.456728834806</v>
      </c>
      <c r="T245" s="49">
        <v>13837.785510434785</v>
      </c>
      <c r="U245" s="49">
        <v>16446.951442920708</v>
      </c>
      <c r="V245" s="49">
        <v>19343.156631492799</v>
      </c>
      <c r="W245" s="49">
        <v>22511.639259470008</v>
      </c>
      <c r="X245" s="49">
        <v>27120.748611627205</v>
      </c>
      <c r="Y245" s="49">
        <v>4079.9499481668272</v>
      </c>
      <c r="Z245" s="49">
        <v>4939.7935827577357</v>
      </c>
      <c r="AA245" s="49">
        <v>6129.7877250358624</v>
      </c>
      <c r="AB245" s="49">
        <v>9817.3696797252705</v>
      </c>
      <c r="AC245" s="49">
        <v>12868.867003344834</v>
      </c>
      <c r="AD245" s="49">
        <v>17489.630918405797</v>
      </c>
      <c r="AE245" s="49">
        <v>21545.367933152113</v>
      </c>
      <c r="AF245" s="49">
        <v>26196.256503671415</v>
      </c>
      <c r="AG245" s="49">
        <v>31563.981380943416</v>
      </c>
      <c r="AH245" s="49">
        <v>39917.446618543785</v>
      </c>
      <c r="AJ245" s="33" t="str">
        <f t="shared" si="6"/>
        <v/>
      </c>
      <c r="AK245" s="33" t="str">
        <f t="shared" si="7"/>
        <v/>
      </c>
      <c r="AO245" t="s">
        <v>13</v>
      </c>
      <c r="AR245" s="7"/>
      <c r="AS245" s="7"/>
      <c r="AT245" s="7"/>
      <c r="AU245" s="7"/>
      <c r="AV245" s="7"/>
      <c r="AW245" s="7"/>
      <c r="AX245" s="7"/>
      <c r="AY245" s="7"/>
      <c r="AZ245" s="7"/>
      <c r="BA245" s="7"/>
      <c r="BB245" s="7"/>
      <c r="BC245" s="7"/>
      <c r="BD245" s="7"/>
      <c r="BE245" s="7"/>
      <c r="BF245" s="7"/>
      <c r="BG245" s="7"/>
      <c r="BH245" s="7"/>
    </row>
    <row r="246" spans="1:60" x14ac:dyDescent="0.25">
      <c r="A246" s="23"/>
      <c r="B246" s="81" t="s">
        <v>661</v>
      </c>
      <c r="C246" s="53" t="s">
        <v>4327</v>
      </c>
      <c r="D246" s="53" t="s">
        <v>3718</v>
      </c>
      <c r="E246" s="49">
        <v>182.84747724859054</v>
      </c>
      <c r="F246" s="49">
        <v>225.65578928068425</v>
      </c>
      <c r="G246" s="49">
        <v>287.0429854148789</v>
      </c>
      <c r="H246" s="49">
        <v>476.28346102957227</v>
      </c>
      <c r="I246" s="49">
        <v>635.12461250265619</v>
      </c>
      <c r="J246" s="49">
        <v>867.43100695145665</v>
      </c>
      <c r="K246" s="49">
        <v>1064.8172082437914</v>
      </c>
      <c r="L246" s="49">
        <v>1282.2390552356323</v>
      </c>
      <c r="M246" s="49">
        <v>1522.1396430379316</v>
      </c>
      <c r="N246" s="49">
        <v>1876.985414948691</v>
      </c>
      <c r="O246" s="49">
        <v>182.84747724859054</v>
      </c>
      <c r="P246" s="49">
        <v>225.65578928068425</v>
      </c>
      <c r="Q246" s="49">
        <v>287.0429854148789</v>
      </c>
      <c r="R246" s="49">
        <v>476.28346102957227</v>
      </c>
      <c r="S246" s="49">
        <v>635.12461250265619</v>
      </c>
      <c r="T246" s="49">
        <v>867.43100695145665</v>
      </c>
      <c r="U246" s="49">
        <v>1064.8172082437914</v>
      </c>
      <c r="V246" s="49">
        <v>1282.2390552356323</v>
      </c>
      <c r="W246" s="49">
        <v>1522.1396430379316</v>
      </c>
      <c r="X246" s="49">
        <v>1876.985414948691</v>
      </c>
      <c r="Y246" s="49">
        <v>182.84747724859054</v>
      </c>
      <c r="Z246" s="49">
        <v>225.65578928068425</v>
      </c>
      <c r="AA246" s="49">
        <v>287.0429854148789</v>
      </c>
      <c r="AB246" s="49">
        <v>476.28346102957227</v>
      </c>
      <c r="AC246" s="49">
        <v>635.12461250265619</v>
      </c>
      <c r="AD246" s="49">
        <v>867.43100695145665</v>
      </c>
      <c r="AE246" s="49">
        <v>1064.8172082437914</v>
      </c>
      <c r="AF246" s="49">
        <v>1282.2390552356323</v>
      </c>
      <c r="AG246" s="49">
        <v>1522.1396430379316</v>
      </c>
      <c r="AH246" s="49">
        <v>1876.985414948691</v>
      </c>
      <c r="AJ246" s="33" t="str">
        <f t="shared" si="6"/>
        <v/>
      </c>
      <c r="AK246" s="33" t="str">
        <f t="shared" si="7"/>
        <v/>
      </c>
      <c r="AO246" t="s">
        <v>13</v>
      </c>
      <c r="AR246" s="7"/>
      <c r="AS246" s="7"/>
      <c r="AT246" s="7"/>
      <c r="AU246" s="7"/>
      <c r="AV246" s="7"/>
      <c r="AW246" s="7"/>
      <c r="AX246" s="7"/>
      <c r="AY246" s="7"/>
      <c r="AZ246" s="7"/>
      <c r="BA246" s="7"/>
      <c r="BB246" s="7"/>
      <c r="BC246" s="7"/>
      <c r="BD246" s="7"/>
      <c r="BE246" s="7"/>
      <c r="BF246" s="7"/>
      <c r="BG246" s="7"/>
      <c r="BH246" s="7"/>
    </row>
    <row r="247" spans="1:60" x14ac:dyDescent="0.25">
      <c r="A247" s="23"/>
      <c r="B247" s="79" t="s">
        <v>663</v>
      </c>
      <c r="C247" s="80" t="s">
        <v>4333</v>
      </c>
      <c r="D247" s="82" t="s">
        <v>3164</v>
      </c>
      <c r="E247" s="50">
        <v>1124</v>
      </c>
      <c r="F247" s="50">
        <v>1409.1</v>
      </c>
      <c r="G247" s="50">
        <v>1797</v>
      </c>
      <c r="H247" s="50">
        <v>2956</v>
      </c>
      <c r="I247" s="50">
        <v>3879</v>
      </c>
      <c r="J247" s="50">
        <v>5231</v>
      </c>
      <c r="K247" s="50">
        <v>6378</v>
      </c>
      <c r="L247" s="50">
        <v>7648</v>
      </c>
      <c r="M247" s="50">
        <v>9056</v>
      </c>
      <c r="N247" s="50">
        <v>11150</v>
      </c>
      <c r="O247" s="49">
        <v>1098.6926698890454</v>
      </c>
      <c r="P247" s="49">
        <v>1309.4301954199696</v>
      </c>
      <c r="Q247" s="49">
        <v>1607.4305129739812</v>
      </c>
      <c r="R247" s="49">
        <v>2512.1359457920644</v>
      </c>
      <c r="S247" s="49">
        <v>3277.7533373440874</v>
      </c>
      <c r="T247" s="49">
        <v>4406.4621939137687</v>
      </c>
      <c r="U247" s="49">
        <v>5361.1028402083466</v>
      </c>
      <c r="V247" s="49">
        <v>6425.7338640585886</v>
      </c>
      <c r="W247" s="49">
        <v>7606.7898046566015</v>
      </c>
      <c r="X247" s="49">
        <v>9352.779714750588</v>
      </c>
      <c r="Y247" s="49">
        <v>1119.7821116481741</v>
      </c>
      <c r="Z247" s="49">
        <v>1393.9558247457901</v>
      </c>
      <c r="AA247" s="49">
        <v>1767.6300794748422</v>
      </c>
      <c r="AB247" s="49">
        <v>2852.4789905521429</v>
      </c>
      <c r="AC247" s="49">
        <v>3700.9181439054332</v>
      </c>
      <c r="AD247" s="49">
        <v>4932.7629212028523</v>
      </c>
      <c r="AE247" s="49">
        <v>5974.3071576706507</v>
      </c>
      <c r="AF247" s="49">
        <v>7130.8874040247874</v>
      </c>
      <c r="AG247" s="49">
        <v>8417.5367670864744</v>
      </c>
      <c r="AH247" s="49">
        <v>10330.85878155299</v>
      </c>
      <c r="AJ247" s="33" t="str">
        <f t="shared" si="6"/>
        <v/>
      </c>
      <c r="AK247" s="33" t="str">
        <f t="shared" si="7"/>
        <v/>
      </c>
      <c r="AO247" t="s">
        <v>13</v>
      </c>
      <c r="AR247" s="7"/>
      <c r="AS247" s="7"/>
      <c r="AT247" s="7"/>
      <c r="AU247" s="7"/>
      <c r="AV247" s="7"/>
      <c r="AW247" s="7"/>
      <c r="AX247" s="7"/>
      <c r="AY247" s="7"/>
      <c r="AZ247" s="7"/>
      <c r="BA247" s="7"/>
      <c r="BB247" s="7"/>
      <c r="BC247" s="7"/>
      <c r="BD247" s="7"/>
      <c r="BE247" s="7"/>
      <c r="BF247" s="7"/>
      <c r="BG247" s="7"/>
      <c r="BH247" s="7"/>
    </row>
    <row r="248" spans="1:60" x14ac:dyDescent="0.25">
      <c r="A248" s="23"/>
      <c r="B248" s="81" t="s">
        <v>667</v>
      </c>
      <c r="C248" s="53" t="s">
        <v>4327</v>
      </c>
      <c r="D248" s="53" t="s">
        <v>3719</v>
      </c>
      <c r="E248" s="49">
        <v>1192.1962275940389</v>
      </c>
      <c r="F248" s="49">
        <v>1421.1598792098032</v>
      </c>
      <c r="G248" s="49">
        <v>1746.700202657039</v>
      </c>
      <c r="H248" s="49">
        <v>2723.0845413236302</v>
      </c>
      <c r="I248" s="49">
        <v>3540.7251736165513</v>
      </c>
      <c r="J248" s="49">
        <v>4746.1891201837061</v>
      </c>
      <c r="K248" s="49">
        <v>5766.0192056871092</v>
      </c>
      <c r="L248" s="49">
        <v>6911.295448601858</v>
      </c>
      <c r="M248" s="49">
        <v>8190.8479299077217</v>
      </c>
      <c r="N248" s="49">
        <v>10100.297456015629</v>
      </c>
      <c r="O248" s="49">
        <v>1192.1962275940389</v>
      </c>
      <c r="P248" s="49">
        <v>1421.1598792098032</v>
      </c>
      <c r="Q248" s="49">
        <v>1746.700202657039</v>
      </c>
      <c r="R248" s="49">
        <v>2723.0845413236302</v>
      </c>
      <c r="S248" s="49">
        <v>3540.7251736165513</v>
      </c>
      <c r="T248" s="49">
        <v>4746.1891201837061</v>
      </c>
      <c r="U248" s="49">
        <v>5766.0192056871092</v>
      </c>
      <c r="V248" s="49">
        <v>6911.295448601858</v>
      </c>
      <c r="W248" s="49">
        <v>8190.8479299077217</v>
      </c>
      <c r="X248" s="49">
        <v>10100.297456015629</v>
      </c>
      <c r="Y248" s="49">
        <v>1192.1962275940389</v>
      </c>
      <c r="Z248" s="49">
        <v>1421.1598792098032</v>
      </c>
      <c r="AA248" s="49">
        <v>1746.700202657039</v>
      </c>
      <c r="AB248" s="49">
        <v>2723.0845413236302</v>
      </c>
      <c r="AC248" s="49">
        <v>3540.7251736165513</v>
      </c>
      <c r="AD248" s="49">
        <v>4746.1891201837061</v>
      </c>
      <c r="AE248" s="49">
        <v>5766.0192056871092</v>
      </c>
      <c r="AF248" s="49">
        <v>6911.295448601858</v>
      </c>
      <c r="AG248" s="49">
        <v>8190.8479299077217</v>
      </c>
      <c r="AH248" s="49">
        <v>10100.297456015629</v>
      </c>
      <c r="AJ248" s="33" t="str">
        <f t="shared" si="6"/>
        <v/>
      </c>
      <c r="AK248" s="33" t="str">
        <f t="shared" si="7"/>
        <v/>
      </c>
      <c r="AO248" t="s">
        <v>13</v>
      </c>
      <c r="AR248" s="7"/>
      <c r="AS248" s="7"/>
      <c r="AT248" s="7"/>
      <c r="AU248" s="7"/>
      <c r="AV248" s="7"/>
      <c r="AW248" s="7"/>
      <c r="AX248" s="7"/>
      <c r="AY248" s="7"/>
      <c r="AZ248" s="7"/>
      <c r="BA248" s="7"/>
      <c r="BB248" s="7"/>
      <c r="BC248" s="7"/>
      <c r="BD248" s="7"/>
      <c r="BE248" s="7"/>
      <c r="BF248" s="7"/>
      <c r="BG248" s="7"/>
      <c r="BH248" s="7"/>
    </row>
    <row r="249" spans="1:60" x14ac:dyDescent="0.25">
      <c r="A249" s="23"/>
      <c r="B249" s="79" t="s">
        <v>669</v>
      </c>
      <c r="C249" s="80" t="s">
        <v>4333</v>
      </c>
      <c r="D249" s="82" t="s">
        <v>3165</v>
      </c>
      <c r="E249" s="50">
        <v>100.4</v>
      </c>
      <c r="F249" s="50">
        <v>126.3</v>
      </c>
      <c r="G249" s="50">
        <v>163.4</v>
      </c>
      <c r="H249" s="50">
        <v>287.5</v>
      </c>
      <c r="I249" s="50">
        <v>398.9</v>
      </c>
      <c r="J249" s="50">
        <v>580.20000000000005</v>
      </c>
      <c r="K249" s="50">
        <v>749.6</v>
      </c>
      <c r="L249" s="50">
        <v>952.9</v>
      </c>
      <c r="M249" s="50">
        <v>1197</v>
      </c>
      <c r="N249" s="50">
        <v>1594</v>
      </c>
      <c r="O249" s="49">
        <v>124.90543894457377</v>
      </c>
      <c r="P249" s="49">
        <v>153.77870963188673</v>
      </c>
      <c r="Q249" s="49">
        <v>195.16992605919359</v>
      </c>
      <c r="R249" s="49">
        <v>322.80398802605026</v>
      </c>
      <c r="S249" s="49">
        <v>429.80149640293354</v>
      </c>
      <c r="T249" s="49">
        <v>585.97297542263016</v>
      </c>
      <c r="U249" s="49">
        <v>718.61652167365048</v>
      </c>
      <c r="V249" s="49">
        <v>864.2646935156987</v>
      </c>
      <c r="W249" s="49">
        <v>1024.728777677715</v>
      </c>
      <c r="X249" s="49">
        <v>1261.6451094587678</v>
      </c>
      <c r="Y249" s="49">
        <v>105.34227340058631</v>
      </c>
      <c r="Z249" s="49">
        <v>131.37117817240826</v>
      </c>
      <c r="AA249" s="49">
        <v>169.37383225044667</v>
      </c>
      <c r="AB249" s="49">
        <v>297.29920580190748</v>
      </c>
      <c r="AC249" s="49">
        <v>409.62526163813152</v>
      </c>
      <c r="AD249" s="49">
        <v>582.60835784502365</v>
      </c>
      <c r="AE249" s="49">
        <v>735.53278857596786</v>
      </c>
      <c r="AF249" s="49">
        <v>910.2775575376038</v>
      </c>
      <c r="AG249" s="49">
        <v>1111.0916595807075</v>
      </c>
      <c r="AH249" s="49">
        <v>1423.1474859366044</v>
      </c>
      <c r="AJ249" s="33" t="str">
        <f t="shared" si="6"/>
        <v/>
      </c>
      <c r="AK249" s="33" t="str">
        <f t="shared" si="7"/>
        <v/>
      </c>
      <c r="AO249" t="s">
        <v>13</v>
      </c>
      <c r="AR249" s="7"/>
      <c r="AS249" s="7"/>
      <c r="AT249" s="7"/>
      <c r="AU249" s="7"/>
      <c r="AV249" s="7"/>
      <c r="AW249" s="7"/>
      <c r="AX249" s="7"/>
      <c r="AY249" s="7"/>
      <c r="AZ249" s="7"/>
      <c r="BA249" s="7"/>
      <c r="BB249" s="7"/>
      <c r="BC249" s="7"/>
      <c r="BD249" s="7"/>
      <c r="BE249" s="7"/>
      <c r="BF249" s="7"/>
      <c r="BG249" s="7"/>
      <c r="BH249" s="7"/>
    </row>
    <row r="250" spans="1:60" x14ac:dyDescent="0.25">
      <c r="A250" s="23"/>
      <c r="B250" s="81" t="s">
        <v>671</v>
      </c>
      <c r="C250" s="53" t="s">
        <v>4327</v>
      </c>
      <c r="D250" s="53" t="s">
        <v>3720</v>
      </c>
      <c r="E250" s="49">
        <v>964.93751960280918</v>
      </c>
      <c r="F250" s="49">
        <v>1157.0357259467053</v>
      </c>
      <c r="G250" s="49">
        <v>1429.2203177627684</v>
      </c>
      <c r="H250" s="49">
        <v>2262.3625869857046</v>
      </c>
      <c r="I250" s="49">
        <v>2971.9320902740601</v>
      </c>
      <c r="J250" s="49">
        <v>4022.3369301844109</v>
      </c>
      <c r="K250" s="49">
        <v>4915.6863573327419</v>
      </c>
      <c r="L250" s="49">
        <v>5913.4066167452702</v>
      </c>
      <c r="M250" s="49">
        <v>7022.7492413103146</v>
      </c>
      <c r="N250" s="49">
        <v>8667.7556398679335</v>
      </c>
      <c r="O250" s="49">
        <v>964.93751960280918</v>
      </c>
      <c r="P250" s="49">
        <v>1157.0357259467053</v>
      </c>
      <c r="Q250" s="49">
        <v>1429.2203177627684</v>
      </c>
      <c r="R250" s="49">
        <v>2262.3625869857046</v>
      </c>
      <c r="S250" s="49">
        <v>2971.9320902740601</v>
      </c>
      <c r="T250" s="49">
        <v>4022.3369301844109</v>
      </c>
      <c r="U250" s="49">
        <v>4915.6863573327419</v>
      </c>
      <c r="V250" s="49">
        <v>5913.4066167452702</v>
      </c>
      <c r="W250" s="49">
        <v>7022.7492413103146</v>
      </c>
      <c r="X250" s="49">
        <v>8667.7556398679335</v>
      </c>
      <c r="Y250" s="49">
        <v>964.93751960280918</v>
      </c>
      <c r="Z250" s="49">
        <v>1157.0357259467053</v>
      </c>
      <c r="AA250" s="49">
        <v>1429.2203177627684</v>
      </c>
      <c r="AB250" s="49">
        <v>2262.3625869857046</v>
      </c>
      <c r="AC250" s="49">
        <v>2971.9320902740601</v>
      </c>
      <c r="AD250" s="49">
        <v>4022.3369301844109</v>
      </c>
      <c r="AE250" s="49">
        <v>4915.6863573327419</v>
      </c>
      <c r="AF250" s="49">
        <v>5913.4066167452702</v>
      </c>
      <c r="AG250" s="49">
        <v>7022.7492413103146</v>
      </c>
      <c r="AH250" s="49">
        <v>8667.7556398679335</v>
      </c>
      <c r="AJ250" s="33" t="str">
        <f t="shared" si="6"/>
        <v/>
      </c>
      <c r="AK250" s="33" t="str">
        <f t="shared" si="7"/>
        <v/>
      </c>
      <c r="AO250" t="s">
        <v>13</v>
      </c>
      <c r="AR250" s="7"/>
      <c r="AS250" s="7"/>
      <c r="AT250" s="7"/>
      <c r="AU250" s="7"/>
      <c r="AV250" s="7"/>
      <c r="AW250" s="7"/>
      <c r="AX250" s="7"/>
      <c r="AY250" s="7"/>
      <c r="AZ250" s="7"/>
      <c r="BA250" s="7"/>
      <c r="BB250" s="7"/>
      <c r="BC250" s="7"/>
      <c r="BD250" s="7"/>
      <c r="BE250" s="7"/>
      <c r="BF250" s="7"/>
      <c r="BG250" s="7"/>
      <c r="BH250" s="7"/>
    </row>
    <row r="251" spans="1:60" x14ac:dyDescent="0.25">
      <c r="A251" s="23"/>
      <c r="B251" s="81" t="s">
        <v>673</v>
      </c>
      <c r="C251" s="53" t="s">
        <v>4327</v>
      </c>
      <c r="D251" s="53" t="s">
        <v>3721</v>
      </c>
      <c r="E251" s="49">
        <v>216.92712455065751</v>
      </c>
      <c r="F251" s="49">
        <v>272.6070418981584</v>
      </c>
      <c r="G251" s="49">
        <v>353.31693387660636</v>
      </c>
      <c r="H251" s="49">
        <v>605.14041678548801</v>
      </c>
      <c r="I251" s="49">
        <v>818.29832189337083</v>
      </c>
      <c r="J251" s="49">
        <v>1132.9410243269233</v>
      </c>
      <c r="K251" s="49">
        <v>1402.9330070609667</v>
      </c>
      <c r="L251" s="49">
        <v>1703.0581346557544</v>
      </c>
      <c r="M251" s="49">
        <v>2037.0763925803533</v>
      </c>
      <c r="N251" s="49">
        <v>2537.1127396373881</v>
      </c>
      <c r="O251" s="49">
        <v>216.92712455065751</v>
      </c>
      <c r="P251" s="49">
        <v>272.6070418981584</v>
      </c>
      <c r="Q251" s="49">
        <v>353.31693387660636</v>
      </c>
      <c r="R251" s="49">
        <v>605.14041678548801</v>
      </c>
      <c r="S251" s="49">
        <v>818.29832189337083</v>
      </c>
      <c r="T251" s="49">
        <v>1132.9410243269233</v>
      </c>
      <c r="U251" s="49">
        <v>1402.9330070609667</v>
      </c>
      <c r="V251" s="49">
        <v>1703.0581346557544</v>
      </c>
      <c r="W251" s="49">
        <v>2037.0763925803533</v>
      </c>
      <c r="X251" s="49">
        <v>2537.1127396373881</v>
      </c>
      <c r="Y251" s="49">
        <v>216.92712455065751</v>
      </c>
      <c r="Z251" s="49">
        <v>272.6070418981584</v>
      </c>
      <c r="AA251" s="49">
        <v>353.31693387660636</v>
      </c>
      <c r="AB251" s="49">
        <v>605.14041678548801</v>
      </c>
      <c r="AC251" s="49">
        <v>818.29832189337083</v>
      </c>
      <c r="AD251" s="49">
        <v>1132.9410243269233</v>
      </c>
      <c r="AE251" s="49">
        <v>1402.9330070609667</v>
      </c>
      <c r="AF251" s="49">
        <v>1703.0581346557544</v>
      </c>
      <c r="AG251" s="49">
        <v>2037.0763925803533</v>
      </c>
      <c r="AH251" s="49">
        <v>2537.1127396373881</v>
      </c>
      <c r="AJ251" s="33" t="str">
        <f t="shared" si="6"/>
        <v/>
      </c>
      <c r="AK251" s="33" t="str">
        <f t="shared" si="7"/>
        <v/>
      </c>
      <c r="AO251" t="s">
        <v>13</v>
      </c>
      <c r="AR251" s="7"/>
      <c r="AS251" s="7"/>
      <c r="AT251" s="7"/>
      <c r="AU251" s="7"/>
      <c r="AV251" s="7"/>
      <c r="AW251" s="7"/>
      <c r="AX251" s="7"/>
      <c r="AY251" s="7"/>
      <c r="AZ251" s="7"/>
      <c r="BA251" s="7"/>
      <c r="BB251" s="7"/>
      <c r="BC251" s="7"/>
      <c r="BD251" s="7"/>
      <c r="BE251" s="7"/>
      <c r="BF251" s="7"/>
      <c r="BG251" s="7"/>
      <c r="BH251" s="7"/>
    </row>
    <row r="252" spans="1:60" x14ac:dyDescent="0.25">
      <c r="A252" s="23"/>
      <c r="B252" s="79" t="s">
        <v>675</v>
      </c>
      <c r="C252" s="80" t="s">
        <v>4333</v>
      </c>
      <c r="D252" s="82" t="s">
        <v>3166</v>
      </c>
      <c r="E252" s="50">
        <v>2550</v>
      </c>
      <c r="F252" s="50">
        <v>3315.7</v>
      </c>
      <c r="G252" s="50">
        <v>4357</v>
      </c>
      <c r="H252" s="50">
        <v>7386</v>
      </c>
      <c r="I252" s="50">
        <v>9702</v>
      </c>
      <c r="J252" s="50">
        <v>12950</v>
      </c>
      <c r="K252" s="50">
        <v>15580</v>
      </c>
      <c r="L252" s="50">
        <v>18390</v>
      </c>
      <c r="M252" s="50">
        <v>21380</v>
      </c>
      <c r="N252" s="50">
        <v>25650</v>
      </c>
      <c r="O252" s="49">
        <v>2126.4610052301723</v>
      </c>
      <c r="P252" s="49">
        <v>2557.3549051470131</v>
      </c>
      <c r="Q252" s="49">
        <v>3164.643867916966</v>
      </c>
      <c r="R252" s="49">
        <v>5001.7671624102904</v>
      </c>
      <c r="S252" s="49">
        <v>6550.0976049632945</v>
      </c>
      <c r="T252" s="49">
        <v>8824.3809897813953</v>
      </c>
      <c r="U252" s="49">
        <v>10736.405038470413</v>
      </c>
      <c r="V252" s="49">
        <v>12864.967831295598</v>
      </c>
      <c r="W252" s="49">
        <v>15213.358037202388</v>
      </c>
      <c r="X252" s="49">
        <v>18666.972746936342</v>
      </c>
      <c r="Y252" s="49">
        <v>2528.9980663750498</v>
      </c>
      <c r="Z252" s="49">
        <v>3281.8382771768656</v>
      </c>
      <c r="AA252" s="49">
        <v>4302.577106004509</v>
      </c>
      <c r="AB252" s="49">
        <v>7210.7240713554393</v>
      </c>
      <c r="AC252" s="49">
        <v>9390.2055417250667</v>
      </c>
      <c r="AD252" s="49">
        <v>12418.670278987</v>
      </c>
      <c r="AE252" s="49">
        <v>14870.085339590285</v>
      </c>
      <c r="AF252" s="49">
        <v>17502.768556850388</v>
      </c>
      <c r="AG252" s="49">
        <v>20329.057411209422</v>
      </c>
      <c r="AH252" s="49">
        <v>24397.913935891356</v>
      </c>
      <c r="AJ252" s="33" t="str">
        <f t="shared" si="6"/>
        <v/>
      </c>
      <c r="AK252" s="33" t="str">
        <f t="shared" si="7"/>
        <v/>
      </c>
      <c r="AO252" t="s">
        <v>13</v>
      </c>
      <c r="AR252" s="7"/>
      <c r="AS252" s="7"/>
      <c r="AT252" s="7"/>
      <c r="AU252" s="7"/>
      <c r="AV252" s="7"/>
      <c r="AW252" s="7"/>
      <c r="AX252" s="7"/>
      <c r="AY252" s="7"/>
      <c r="AZ252" s="7"/>
      <c r="BA252" s="7"/>
      <c r="BB252" s="7"/>
      <c r="BC252" s="7"/>
      <c r="BD252" s="7"/>
      <c r="BE252" s="7"/>
      <c r="BF252" s="7"/>
      <c r="BG252" s="7"/>
      <c r="BH252" s="7"/>
    </row>
    <row r="253" spans="1:60" x14ac:dyDescent="0.25">
      <c r="A253" s="23"/>
      <c r="B253" s="81" t="s">
        <v>677</v>
      </c>
      <c r="C253" s="53" t="s">
        <v>4327</v>
      </c>
      <c r="D253" s="53" t="s">
        <v>3722</v>
      </c>
      <c r="E253" s="49">
        <v>227.47098451683831</v>
      </c>
      <c r="F253" s="49">
        <v>279.5038254555617</v>
      </c>
      <c r="G253" s="49">
        <v>355.02931599985732</v>
      </c>
      <c r="H253" s="49">
        <v>591.24111569671209</v>
      </c>
      <c r="I253" s="49">
        <v>794.80338387899337</v>
      </c>
      <c r="J253" s="49">
        <v>1101.8202718015959</v>
      </c>
      <c r="K253" s="49">
        <v>1370.591456585267</v>
      </c>
      <c r="L253" s="49">
        <v>1675.8121874749381</v>
      </c>
      <c r="M253" s="49">
        <v>2023.6741147057819</v>
      </c>
      <c r="N253" s="49">
        <v>2556.6054040273375</v>
      </c>
      <c r="O253" s="49">
        <v>227.47098451683831</v>
      </c>
      <c r="P253" s="49">
        <v>279.5038254555617</v>
      </c>
      <c r="Q253" s="49">
        <v>355.02931599985732</v>
      </c>
      <c r="R253" s="49">
        <v>591.24111569671209</v>
      </c>
      <c r="S253" s="49">
        <v>794.80338387899337</v>
      </c>
      <c r="T253" s="49">
        <v>1101.8202718015959</v>
      </c>
      <c r="U253" s="49">
        <v>1370.591456585267</v>
      </c>
      <c r="V253" s="49">
        <v>1675.8121874749381</v>
      </c>
      <c r="W253" s="49">
        <v>2023.6741147057819</v>
      </c>
      <c r="X253" s="49">
        <v>2556.6054040273375</v>
      </c>
      <c r="Y253" s="49">
        <v>227.47098451683831</v>
      </c>
      <c r="Z253" s="49">
        <v>279.5038254555617</v>
      </c>
      <c r="AA253" s="49">
        <v>355.02931599985732</v>
      </c>
      <c r="AB253" s="49">
        <v>591.24111569671209</v>
      </c>
      <c r="AC253" s="49">
        <v>794.80338387899337</v>
      </c>
      <c r="AD253" s="49">
        <v>1101.8202718015959</v>
      </c>
      <c r="AE253" s="49">
        <v>1370.591456585267</v>
      </c>
      <c r="AF253" s="49">
        <v>1675.8121874749381</v>
      </c>
      <c r="AG253" s="49">
        <v>2023.6741147057819</v>
      </c>
      <c r="AH253" s="49">
        <v>2556.6054040273375</v>
      </c>
      <c r="AJ253" s="33" t="str">
        <f t="shared" si="6"/>
        <v/>
      </c>
      <c r="AK253" s="33" t="str">
        <f t="shared" si="7"/>
        <v/>
      </c>
      <c r="AO253" t="s">
        <v>13</v>
      </c>
      <c r="AR253" s="7"/>
      <c r="AS253" s="7"/>
      <c r="AT253" s="7"/>
      <c r="AU253" s="7"/>
      <c r="AV253" s="7"/>
      <c r="AW253" s="7"/>
      <c r="AX253" s="7"/>
      <c r="AY253" s="7"/>
      <c r="AZ253" s="7"/>
      <c r="BA253" s="7"/>
      <c r="BB253" s="7"/>
      <c r="BC253" s="7"/>
      <c r="BD253" s="7"/>
      <c r="BE253" s="7"/>
      <c r="BF253" s="7"/>
      <c r="BG253" s="7"/>
      <c r="BH253" s="7"/>
    </row>
    <row r="254" spans="1:60" x14ac:dyDescent="0.25">
      <c r="A254" s="23"/>
      <c r="B254" s="79" t="s">
        <v>679</v>
      </c>
      <c r="C254" s="80" t="s">
        <v>4333</v>
      </c>
      <c r="D254" s="82" t="s">
        <v>3167</v>
      </c>
      <c r="E254" s="50">
        <v>983.1</v>
      </c>
      <c r="F254" s="50">
        <v>1219.7</v>
      </c>
      <c r="G254" s="50">
        <v>1532</v>
      </c>
      <c r="H254" s="50">
        <v>2408</v>
      </c>
      <c r="I254" s="50">
        <v>3063</v>
      </c>
      <c r="J254" s="50">
        <v>3968</v>
      </c>
      <c r="K254" s="50">
        <v>4699</v>
      </c>
      <c r="L254" s="50">
        <v>5475</v>
      </c>
      <c r="M254" s="50">
        <v>6304</v>
      </c>
      <c r="N254" s="50">
        <v>7486</v>
      </c>
      <c r="O254" s="49">
        <v>778.58322948576256</v>
      </c>
      <c r="P254" s="49">
        <v>949.5064051646583</v>
      </c>
      <c r="Q254" s="49">
        <v>1194.3256275802903</v>
      </c>
      <c r="R254" s="49">
        <v>1950.9907661263178</v>
      </c>
      <c r="S254" s="49">
        <v>2599.1439508278554</v>
      </c>
      <c r="T254" s="49">
        <v>3567.8165829070103</v>
      </c>
      <c r="U254" s="49">
        <v>4402.3629688007768</v>
      </c>
      <c r="V254" s="49">
        <v>5343.3372265492571</v>
      </c>
      <c r="W254" s="49">
        <v>6401.521786525318</v>
      </c>
      <c r="X254" s="49">
        <v>7995.2654416923779</v>
      </c>
      <c r="Y254" s="49">
        <v>927.9494101984078</v>
      </c>
      <c r="Z254" s="49">
        <v>1152.5420544628919</v>
      </c>
      <c r="AA254" s="49">
        <v>1446.6110782386943</v>
      </c>
      <c r="AB254" s="49">
        <v>2243.6567779666066</v>
      </c>
      <c r="AC254" s="49">
        <v>2860.1884806649928</v>
      </c>
      <c r="AD254" s="49">
        <v>3763.3949446441857</v>
      </c>
      <c r="AE254" s="49">
        <v>4536.2616287170931</v>
      </c>
      <c r="AF254" s="49">
        <v>5399.2723917407502</v>
      </c>
      <c r="AG254" s="49">
        <v>6361.7793656842796</v>
      </c>
      <c r="AH254" s="49">
        <v>7795.2518241092685</v>
      </c>
      <c r="AJ254" s="33" t="str">
        <f t="shared" si="6"/>
        <v/>
      </c>
      <c r="AK254" s="33" t="str">
        <f t="shared" si="7"/>
        <v/>
      </c>
      <c r="AO254" t="s">
        <v>13</v>
      </c>
      <c r="AR254" s="7"/>
      <c r="AS254" s="7"/>
      <c r="AT254" s="7"/>
      <c r="AU254" s="7"/>
      <c r="AV254" s="7"/>
      <c r="AW254" s="7"/>
      <c r="AX254" s="7"/>
      <c r="AY254" s="7"/>
      <c r="AZ254" s="7"/>
      <c r="BA254" s="7"/>
      <c r="BB254" s="7"/>
      <c r="BC254" s="7"/>
      <c r="BD254" s="7"/>
      <c r="BE254" s="7"/>
      <c r="BF254" s="7"/>
      <c r="BG254" s="7"/>
      <c r="BH254" s="7"/>
    </row>
    <row r="255" spans="1:60" s="33" customFormat="1" x14ac:dyDescent="0.25">
      <c r="A255" s="23"/>
      <c r="B255" s="89" t="s">
        <v>681</v>
      </c>
      <c r="C255" s="53" t="s">
        <v>4380</v>
      </c>
      <c r="D255" s="82" t="s">
        <v>682</v>
      </c>
      <c r="E255" s="84" t="s">
        <v>4405</v>
      </c>
      <c r="F255" s="84" t="s">
        <v>4405</v>
      </c>
      <c r="G255" s="84" t="s">
        <v>4405</v>
      </c>
      <c r="H255" s="84" t="s">
        <v>4405</v>
      </c>
      <c r="I255" s="84" t="s">
        <v>4405</v>
      </c>
      <c r="J255" s="84" t="s">
        <v>4405</v>
      </c>
      <c r="K255" s="84" t="s">
        <v>4405</v>
      </c>
      <c r="L255" s="84" t="s">
        <v>4405</v>
      </c>
      <c r="M255" s="84" t="s">
        <v>4405</v>
      </c>
      <c r="N255" s="84" t="s">
        <v>4405</v>
      </c>
      <c r="O255" s="49">
        <v>2762.9868331393013</v>
      </c>
      <c r="P255" s="49">
        <v>3319.7712420080147</v>
      </c>
      <c r="Q255" s="49">
        <v>4104.6469526302635</v>
      </c>
      <c r="R255" s="49">
        <v>6479.0956990911836</v>
      </c>
      <c r="S255" s="49">
        <v>8485.6754821877312</v>
      </c>
      <c r="T255" s="49">
        <v>11442.544486947279</v>
      </c>
      <c r="U255" s="49">
        <v>13933.093202510279</v>
      </c>
      <c r="V255" s="49">
        <v>16716.346381168729</v>
      </c>
      <c r="W255" s="49">
        <v>19796.154591351398</v>
      </c>
      <c r="X255" s="49">
        <v>24339.106649170099</v>
      </c>
      <c r="Y255" s="49">
        <v>2873.4351763125978</v>
      </c>
      <c r="Z255" s="49">
        <v>3518.0190848907364</v>
      </c>
      <c r="AA255" s="49">
        <v>4413.7314876385171</v>
      </c>
      <c r="AB255" s="49">
        <v>7065.4873285610984</v>
      </c>
      <c r="AC255" s="49">
        <v>9223.8349171070258</v>
      </c>
      <c r="AD255" s="49">
        <v>12349.199414405706</v>
      </c>
      <c r="AE255" s="49">
        <v>14952.110220566605</v>
      </c>
      <c r="AF255" s="49">
        <v>17829.304368646906</v>
      </c>
      <c r="AG255" s="49">
        <v>20989.248155732836</v>
      </c>
      <c r="AH255" s="49">
        <v>25619.460150254607</v>
      </c>
      <c r="AJ255" s="33" t="str">
        <f t="shared" si="6"/>
        <v/>
      </c>
      <c r="AK255" s="33" t="str">
        <f t="shared" si="7"/>
        <v/>
      </c>
      <c r="AO255" s="33" t="s">
        <v>13</v>
      </c>
      <c r="AR255" s="7"/>
      <c r="AS255" s="7"/>
      <c r="AT255" s="7"/>
      <c r="AU255" s="7"/>
      <c r="AV255" s="7"/>
      <c r="AW255" s="7"/>
      <c r="AX255" s="7"/>
      <c r="AY255" s="7"/>
      <c r="AZ255" s="7"/>
      <c r="BA255" s="7"/>
      <c r="BB255" s="7"/>
      <c r="BC255" s="7"/>
      <c r="BD255" s="7"/>
      <c r="BE255" s="7"/>
      <c r="BF255" s="7"/>
      <c r="BG255" s="7"/>
      <c r="BH255" s="7"/>
    </row>
    <row r="256" spans="1:60" x14ac:dyDescent="0.25">
      <c r="A256" s="23"/>
      <c r="B256" s="81" t="s">
        <v>683</v>
      </c>
      <c r="C256" s="53" t="s">
        <v>4380</v>
      </c>
      <c r="D256" s="53" t="s">
        <v>3723</v>
      </c>
      <c r="E256" s="84" t="s">
        <v>4405</v>
      </c>
      <c r="F256" s="84" t="s">
        <v>4405</v>
      </c>
      <c r="G256" s="84" t="s">
        <v>4405</v>
      </c>
      <c r="H256" s="84" t="s">
        <v>4405</v>
      </c>
      <c r="I256" s="84" t="s">
        <v>4405</v>
      </c>
      <c r="J256" s="84" t="s">
        <v>4405</v>
      </c>
      <c r="K256" s="84" t="s">
        <v>4405</v>
      </c>
      <c r="L256" s="84" t="s">
        <v>4405</v>
      </c>
      <c r="M256" s="84" t="s">
        <v>4405</v>
      </c>
      <c r="N256" s="84" t="s">
        <v>4405</v>
      </c>
      <c r="O256" s="49">
        <v>2945.4392567180716</v>
      </c>
      <c r="P256" s="49">
        <v>3538.9607716100063</v>
      </c>
      <c r="Q256" s="49">
        <v>4375.1944432880973</v>
      </c>
      <c r="R256" s="49">
        <v>6891.3475672617878</v>
      </c>
      <c r="S256" s="49">
        <v>9005.4679028608498</v>
      </c>
      <c r="T256" s="49">
        <v>12110.247807294143</v>
      </c>
      <c r="U256" s="49">
        <v>14715.684002636781</v>
      </c>
      <c r="V256" s="49">
        <v>17623.784111186385</v>
      </c>
      <c r="W256" s="49">
        <v>20835.953768201536</v>
      </c>
      <c r="X256" s="49">
        <v>25566.385967969021</v>
      </c>
      <c r="Y256" s="49">
        <v>2952.1340265284002</v>
      </c>
      <c r="Z256" s="49">
        <v>3551.098049515821</v>
      </c>
      <c r="AA256" s="49">
        <v>4394.1724522712502</v>
      </c>
      <c r="AB256" s="49">
        <v>6927.4417907339202</v>
      </c>
      <c r="AC256" s="49">
        <v>9050.9216585775121</v>
      </c>
      <c r="AD256" s="49">
        <v>12166.107628432814</v>
      </c>
      <c r="AE256" s="49">
        <v>14778.552895090859</v>
      </c>
      <c r="AF256" s="49">
        <v>17692.517495352211</v>
      </c>
      <c r="AG256" s="49">
        <v>20909.761087323248</v>
      </c>
      <c r="AH256" s="49">
        <v>25645.792614608235</v>
      </c>
      <c r="AJ256" s="33" t="str">
        <f t="shared" si="6"/>
        <v/>
      </c>
      <c r="AK256" s="33" t="str">
        <f t="shared" si="7"/>
        <v/>
      </c>
      <c r="AO256" t="s">
        <v>13</v>
      </c>
      <c r="AR256" s="7"/>
      <c r="AS256" s="7"/>
      <c r="AT256" s="7"/>
      <c r="AU256" s="7"/>
      <c r="AV256" s="7"/>
      <c r="AW256" s="7"/>
      <c r="AX256" s="7"/>
      <c r="AY256" s="7"/>
      <c r="AZ256" s="7"/>
      <c r="BA256" s="7"/>
      <c r="BB256" s="7"/>
      <c r="BC256" s="7"/>
      <c r="BD256" s="7"/>
      <c r="BE256" s="7"/>
      <c r="BF256" s="7"/>
      <c r="BG256" s="7"/>
      <c r="BH256" s="7"/>
    </row>
    <row r="257" spans="1:60" x14ac:dyDescent="0.25">
      <c r="A257" s="23"/>
      <c r="B257" s="81" t="s">
        <v>687</v>
      </c>
      <c r="C257" s="53" t="s">
        <v>4327</v>
      </c>
      <c r="D257" s="53" t="s">
        <v>3724</v>
      </c>
      <c r="E257" s="49">
        <v>818.19414156174719</v>
      </c>
      <c r="F257" s="49">
        <v>997.1051061486736</v>
      </c>
      <c r="G257" s="49">
        <v>1253.8304697606627</v>
      </c>
      <c r="H257" s="49">
        <v>2043.9431961905877</v>
      </c>
      <c r="I257" s="49">
        <v>2718.5097588422718</v>
      </c>
      <c r="J257" s="49">
        <v>3727.0668338080382</v>
      </c>
      <c r="K257" s="49">
        <v>4596.3118480481744</v>
      </c>
      <c r="L257" s="49">
        <v>5579.3138768445597</v>
      </c>
      <c r="M257" s="49">
        <v>6688.1122592139091</v>
      </c>
      <c r="N257" s="49">
        <v>8364.4399861545171</v>
      </c>
      <c r="O257" s="49">
        <v>818.19414156174719</v>
      </c>
      <c r="P257" s="49">
        <v>997.1051061486736</v>
      </c>
      <c r="Q257" s="49">
        <v>1253.8304697606627</v>
      </c>
      <c r="R257" s="49">
        <v>2043.9431961905877</v>
      </c>
      <c r="S257" s="49">
        <v>2718.5097588422718</v>
      </c>
      <c r="T257" s="49">
        <v>3727.0668338080382</v>
      </c>
      <c r="U257" s="49">
        <v>4596.3118480481744</v>
      </c>
      <c r="V257" s="49">
        <v>5579.3138768445597</v>
      </c>
      <c r="W257" s="49">
        <v>6688.1122592139091</v>
      </c>
      <c r="X257" s="49">
        <v>8364.4399861545171</v>
      </c>
      <c r="Y257" s="49">
        <v>818.19414156174719</v>
      </c>
      <c r="Z257" s="49">
        <v>997.1051061486736</v>
      </c>
      <c r="AA257" s="49">
        <v>1253.8304697606627</v>
      </c>
      <c r="AB257" s="49">
        <v>2043.9431961905877</v>
      </c>
      <c r="AC257" s="49">
        <v>2718.5097588422718</v>
      </c>
      <c r="AD257" s="49">
        <v>3727.0668338080382</v>
      </c>
      <c r="AE257" s="49">
        <v>4596.3118480481744</v>
      </c>
      <c r="AF257" s="49">
        <v>5579.3138768445597</v>
      </c>
      <c r="AG257" s="49">
        <v>6688.1122592139091</v>
      </c>
      <c r="AH257" s="49">
        <v>8364.4399861545171</v>
      </c>
      <c r="AJ257" s="33" t="str">
        <f t="shared" si="6"/>
        <v/>
      </c>
      <c r="AK257" s="33" t="str">
        <f t="shared" si="7"/>
        <v/>
      </c>
      <c r="AO257" t="s">
        <v>13</v>
      </c>
      <c r="AR257" s="7"/>
      <c r="AS257" s="7"/>
      <c r="AT257" s="7"/>
      <c r="AU257" s="7"/>
      <c r="AV257" s="7"/>
      <c r="AW257" s="7"/>
      <c r="AX257" s="7"/>
      <c r="AY257" s="7"/>
      <c r="AZ257" s="7"/>
      <c r="BA257" s="7"/>
      <c r="BB257" s="7"/>
      <c r="BC257" s="7"/>
      <c r="BD257" s="7"/>
      <c r="BE257" s="7"/>
      <c r="BF257" s="7"/>
      <c r="BG257" s="7"/>
      <c r="BH257" s="7"/>
    </row>
    <row r="258" spans="1:60" x14ac:dyDescent="0.25">
      <c r="A258" s="23"/>
      <c r="B258" s="81" t="s">
        <v>690</v>
      </c>
      <c r="C258" s="53" t="s">
        <v>4327</v>
      </c>
      <c r="D258" s="53" t="s">
        <v>3725</v>
      </c>
      <c r="E258" s="49">
        <v>4374.8751015658845</v>
      </c>
      <c r="F258" s="49">
        <v>5259.4154428077682</v>
      </c>
      <c r="G258" s="49">
        <v>6505.4263020272692</v>
      </c>
      <c r="H258" s="49">
        <v>10221.941425897212</v>
      </c>
      <c r="I258" s="49">
        <v>13322.863980091264</v>
      </c>
      <c r="J258" s="49">
        <v>17866.954349873671</v>
      </c>
      <c r="K258" s="49">
        <v>21665.016910190934</v>
      </c>
      <c r="L258" s="49">
        <v>25913.885417984398</v>
      </c>
      <c r="M258" s="49">
        <v>30608.328334881964</v>
      </c>
      <c r="N258" s="49">
        <v>37527.688802613869</v>
      </c>
      <c r="O258" s="49">
        <v>4374.8751015658845</v>
      </c>
      <c r="P258" s="49">
        <v>5259.4154428077682</v>
      </c>
      <c r="Q258" s="49">
        <v>6505.4263020272692</v>
      </c>
      <c r="R258" s="49">
        <v>10221.941425897212</v>
      </c>
      <c r="S258" s="49">
        <v>13322.863980091264</v>
      </c>
      <c r="T258" s="49">
        <v>17866.954349873671</v>
      </c>
      <c r="U258" s="49">
        <v>21665.016910190934</v>
      </c>
      <c r="V258" s="49">
        <v>25913.885417984398</v>
      </c>
      <c r="W258" s="49">
        <v>30608.328334881964</v>
      </c>
      <c r="X258" s="49">
        <v>37527.688802613869</v>
      </c>
      <c r="Y258" s="49">
        <v>4374.8751015658845</v>
      </c>
      <c r="Z258" s="49">
        <v>5259.4154428077682</v>
      </c>
      <c r="AA258" s="49">
        <v>6505.4263020272692</v>
      </c>
      <c r="AB258" s="49">
        <v>10221.941425897212</v>
      </c>
      <c r="AC258" s="49">
        <v>13322.863980091264</v>
      </c>
      <c r="AD258" s="49">
        <v>17866.954349873671</v>
      </c>
      <c r="AE258" s="49">
        <v>21665.016910190934</v>
      </c>
      <c r="AF258" s="49">
        <v>25913.885417984398</v>
      </c>
      <c r="AG258" s="49">
        <v>30608.328334881964</v>
      </c>
      <c r="AH258" s="49">
        <v>37527.688802613869</v>
      </c>
      <c r="AJ258" s="33" t="str">
        <f t="shared" si="6"/>
        <v/>
      </c>
      <c r="AK258" s="33" t="str">
        <f t="shared" si="7"/>
        <v/>
      </c>
      <c r="AO258" t="s">
        <v>13</v>
      </c>
      <c r="AR258" s="7"/>
      <c r="AS258" s="7"/>
      <c r="AT258" s="7"/>
      <c r="AU258" s="7"/>
      <c r="AV258" s="7"/>
      <c r="AW258" s="7"/>
      <c r="AX258" s="7"/>
      <c r="AY258" s="7"/>
      <c r="AZ258" s="7"/>
      <c r="BA258" s="7"/>
      <c r="BB258" s="7"/>
      <c r="BC258" s="7"/>
      <c r="BD258" s="7"/>
      <c r="BE258" s="7"/>
      <c r="BF258" s="7"/>
      <c r="BG258" s="7"/>
      <c r="BH258" s="7"/>
    </row>
    <row r="259" spans="1:60" x14ac:dyDescent="0.25">
      <c r="A259" s="23"/>
      <c r="B259" s="79" t="s">
        <v>692</v>
      </c>
      <c r="C259" s="80" t="s">
        <v>4333</v>
      </c>
      <c r="D259" s="82" t="s">
        <v>3168</v>
      </c>
      <c r="E259" s="50">
        <v>711.2</v>
      </c>
      <c r="F259" s="50">
        <v>901.8</v>
      </c>
      <c r="G259" s="50">
        <v>1171</v>
      </c>
      <c r="H259" s="50">
        <v>2041</v>
      </c>
      <c r="I259" s="50">
        <v>2793</v>
      </c>
      <c r="J259" s="50">
        <v>3974</v>
      </c>
      <c r="K259" s="50">
        <v>5041</v>
      </c>
      <c r="L259" s="50">
        <v>6287</v>
      </c>
      <c r="M259" s="50">
        <v>7739</v>
      </c>
      <c r="N259" s="50">
        <v>10030</v>
      </c>
      <c r="O259" s="49">
        <v>544.53493072061326</v>
      </c>
      <c r="P259" s="49">
        <v>692.13577062125898</v>
      </c>
      <c r="Q259" s="49">
        <v>907.40052612813008</v>
      </c>
      <c r="R259" s="49">
        <v>1584.2459428596803</v>
      </c>
      <c r="S259" s="49">
        <v>2163.0479689704721</v>
      </c>
      <c r="T259" s="49">
        <v>3026.876198340367</v>
      </c>
      <c r="U259" s="49">
        <v>3773.7680386155535</v>
      </c>
      <c r="V259" s="49">
        <v>4614.2175700740581</v>
      </c>
      <c r="W259" s="49">
        <v>5557.875952280875</v>
      </c>
      <c r="X259" s="49">
        <v>6985.6368681061585</v>
      </c>
      <c r="Y259" s="49">
        <v>684.35461971338725</v>
      </c>
      <c r="Z259" s="49">
        <v>871.03016428912679</v>
      </c>
      <c r="AA259" s="49">
        <v>1131.54973860421</v>
      </c>
      <c r="AB259" s="49">
        <v>1937.7707548877918</v>
      </c>
      <c r="AC259" s="49">
        <v>2611.7317517550359</v>
      </c>
      <c r="AD259" s="49">
        <v>3640.2983496743259</v>
      </c>
      <c r="AE259" s="49">
        <v>4550.2582110324938</v>
      </c>
      <c r="AF259" s="49">
        <v>5595.8973998428037</v>
      </c>
      <c r="AG259" s="49">
        <v>6799.9739293418806</v>
      </c>
      <c r="AH259" s="49">
        <v>8673.1995797989748</v>
      </c>
      <c r="AJ259" s="33" t="str">
        <f t="shared" si="6"/>
        <v/>
      </c>
      <c r="AK259" s="33" t="str">
        <f t="shared" si="7"/>
        <v/>
      </c>
      <c r="AO259" t="s">
        <v>13</v>
      </c>
      <c r="AR259" s="7"/>
      <c r="AS259" s="7"/>
      <c r="AT259" s="7"/>
      <c r="AU259" s="7"/>
      <c r="AV259" s="7"/>
      <c r="AW259" s="7"/>
      <c r="AX259" s="7"/>
      <c r="AY259" s="7"/>
      <c r="AZ259" s="7"/>
      <c r="BA259" s="7"/>
      <c r="BB259" s="7"/>
      <c r="BC259" s="7"/>
      <c r="BD259" s="7"/>
      <c r="BE259" s="7"/>
      <c r="BF259" s="7"/>
      <c r="BG259" s="7"/>
      <c r="BH259" s="7"/>
    </row>
    <row r="260" spans="1:60" x14ac:dyDescent="0.25">
      <c r="A260" s="23"/>
      <c r="B260" s="81" t="s">
        <v>694</v>
      </c>
      <c r="C260" s="53" t="s">
        <v>4327</v>
      </c>
      <c r="D260" s="53" t="s">
        <v>3726</v>
      </c>
      <c r="E260" s="49">
        <v>5057.4086744523229</v>
      </c>
      <c r="F260" s="49">
        <v>6077.7994825067653</v>
      </c>
      <c r="G260" s="49">
        <v>7514.0361509188378</v>
      </c>
      <c r="H260" s="49">
        <v>11768.436199183527</v>
      </c>
      <c r="I260" s="49">
        <v>15294.209726079278</v>
      </c>
      <c r="J260" s="49">
        <v>20441.795283956228</v>
      </c>
      <c r="K260" s="49">
        <v>24724.850824895431</v>
      </c>
      <c r="L260" s="49">
        <v>29512.586562170429</v>
      </c>
      <c r="M260" s="49">
        <v>34792.76969414662</v>
      </c>
      <c r="N260" s="49">
        <v>42562.493353560523</v>
      </c>
      <c r="O260" s="49">
        <v>5057.4086744523229</v>
      </c>
      <c r="P260" s="49">
        <v>6077.7994825067653</v>
      </c>
      <c r="Q260" s="49">
        <v>7514.0361509188378</v>
      </c>
      <c r="R260" s="49">
        <v>11768.436199183527</v>
      </c>
      <c r="S260" s="49">
        <v>15294.209726079278</v>
      </c>
      <c r="T260" s="49">
        <v>20441.795283956228</v>
      </c>
      <c r="U260" s="49">
        <v>24724.850824895431</v>
      </c>
      <c r="V260" s="49">
        <v>29512.586562170429</v>
      </c>
      <c r="W260" s="49">
        <v>34792.76969414662</v>
      </c>
      <c r="X260" s="49">
        <v>42562.493353560523</v>
      </c>
      <c r="Y260" s="49">
        <v>5057.4086744523229</v>
      </c>
      <c r="Z260" s="49">
        <v>6077.7994825067653</v>
      </c>
      <c r="AA260" s="49">
        <v>7514.0361509188378</v>
      </c>
      <c r="AB260" s="49">
        <v>11768.436199183527</v>
      </c>
      <c r="AC260" s="49">
        <v>15294.209726079278</v>
      </c>
      <c r="AD260" s="49">
        <v>20441.795283956228</v>
      </c>
      <c r="AE260" s="49">
        <v>24724.850824895431</v>
      </c>
      <c r="AF260" s="49">
        <v>29512.586562170429</v>
      </c>
      <c r="AG260" s="49">
        <v>34792.76969414662</v>
      </c>
      <c r="AH260" s="49">
        <v>42562.493353560523</v>
      </c>
      <c r="AJ260" s="33" t="str">
        <f t="shared" ref="AJ260:AJ323" si="8">IF(C260="Rural10W",IF(X260=AH260,"CHECK THIS",""),"")</f>
        <v/>
      </c>
      <c r="AK260" s="33" t="str">
        <f t="shared" ref="AK260:AK323" si="9">IF(C260="Rural10W",B260,"")</f>
        <v/>
      </c>
      <c r="AO260" t="s">
        <v>13</v>
      </c>
      <c r="AR260" s="7"/>
      <c r="AS260" s="7"/>
      <c r="AT260" s="7"/>
      <c r="AU260" s="7"/>
      <c r="AV260" s="7"/>
      <c r="AW260" s="7"/>
      <c r="AX260" s="7"/>
      <c r="AY260" s="7"/>
      <c r="AZ260" s="7"/>
      <c r="BA260" s="7"/>
      <c r="BB260" s="7"/>
      <c r="BC260" s="7"/>
      <c r="BD260" s="7"/>
      <c r="BE260" s="7"/>
      <c r="BF260" s="7"/>
      <c r="BG260" s="7"/>
      <c r="BH260" s="7"/>
    </row>
    <row r="261" spans="1:60" x14ac:dyDescent="0.25">
      <c r="A261" s="23"/>
      <c r="B261" s="81" t="s">
        <v>696</v>
      </c>
      <c r="C261" s="53" t="s">
        <v>4327</v>
      </c>
      <c r="D261" s="53" t="s">
        <v>3727</v>
      </c>
      <c r="E261" s="49">
        <v>222.18703603106846</v>
      </c>
      <c r="F261" s="49">
        <v>269.25118745850011</v>
      </c>
      <c r="G261" s="49">
        <v>336.82331219624757</v>
      </c>
      <c r="H261" s="49">
        <v>545.50259857579783</v>
      </c>
      <c r="I261" s="49">
        <v>723.13309410406032</v>
      </c>
      <c r="J261" s="49">
        <v>987.10373501466142</v>
      </c>
      <c r="K261" s="49">
        <v>1214.485789780919</v>
      </c>
      <c r="L261" s="49">
        <v>1469.0309660096561</v>
      </c>
      <c r="M261" s="49">
        <v>1754.7848633074318</v>
      </c>
      <c r="N261" s="49">
        <v>2184.4094509764946</v>
      </c>
      <c r="O261" s="49">
        <v>222.18703603106846</v>
      </c>
      <c r="P261" s="49">
        <v>269.25118745850011</v>
      </c>
      <c r="Q261" s="49">
        <v>336.82331219624757</v>
      </c>
      <c r="R261" s="49">
        <v>545.50259857579783</v>
      </c>
      <c r="S261" s="49">
        <v>723.13309410406032</v>
      </c>
      <c r="T261" s="49">
        <v>987.10373501466142</v>
      </c>
      <c r="U261" s="49">
        <v>1214.485789780919</v>
      </c>
      <c r="V261" s="49">
        <v>1469.0309660096561</v>
      </c>
      <c r="W261" s="49">
        <v>1754.7848633074318</v>
      </c>
      <c r="X261" s="49">
        <v>2184.4094509764946</v>
      </c>
      <c r="Y261" s="49">
        <v>222.18703603106846</v>
      </c>
      <c r="Z261" s="49">
        <v>269.25118745850011</v>
      </c>
      <c r="AA261" s="49">
        <v>336.82331219624757</v>
      </c>
      <c r="AB261" s="49">
        <v>545.50259857579783</v>
      </c>
      <c r="AC261" s="49">
        <v>723.13309410406032</v>
      </c>
      <c r="AD261" s="49">
        <v>987.10373501466142</v>
      </c>
      <c r="AE261" s="49">
        <v>1214.485789780919</v>
      </c>
      <c r="AF261" s="49">
        <v>1469.0309660096561</v>
      </c>
      <c r="AG261" s="49">
        <v>1754.7848633074318</v>
      </c>
      <c r="AH261" s="49">
        <v>2184.4094509764946</v>
      </c>
      <c r="AJ261" s="33" t="str">
        <f t="shared" si="8"/>
        <v/>
      </c>
      <c r="AK261" s="33" t="str">
        <f t="shared" si="9"/>
        <v/>
      </c>
      <c r="AO261" t="s">
        <v>13</v>
      </c>
      <c r="AR261" s="7"/>
      <c r="AS261" s="7"/>
      <c r="AT261" s="7"/>
      <c r="AU261" s="7"/>
      <c r="AV261" s="7"/>
      <c r="AW261" s="7"/>
      <c r="AX261" s="7"/>
      <c r="AY261" s="7"/>
      <c r="AZ261" s="7"/>
      <c r="BA261" s="7"/>
      <c r="BB261" s="7"/>
      <c r="BC261" s="7"/>
      <c r="BD261" s="7"/>
      <c r="BE261" s="7"/>
      <c r="BF261" s="7"/>
      <c r="BG261" s="7"/>
      <c r="BH261" s="7"/>
    </row>
    <row r="262" spans="1:60" x14ac:dyDescent="0.25">
      <c r="A262" s="23"/>
      <c r="B262" s="81" t="s">
        <v>698</v>
      </c>
      <c r="C262" s="53" t="s">
        <v>4327</v>
      </c>
      <c r="D262" s="53" t="s">
        <v>3728</v>
      </c>
      <c r="E262" s="49">
        <v>776.05897135196574</v>
      </c>
      <c r="F262" s="49">
        <v>933.2785128859839</v>
      </c>
      <c r="G262" s="49">
        <v>1157.2730435832068</v>
      </c>
      <c r="H262" s="49">
        <v>1840.9882242021722</v>
      </c>
      <c r="I262" s="49">
        <v>2421.1013676270977</v>
      </c>
      <c r="J262" s="49">
        <v>3281.4549289302267</v>
      </c>
      <c r="K262" s="49">
        <v>4015.9021672069307</v>
      </c>
      <c r="L262" s="49">
        <v>4839.9353573075241</v>
      </c>
      <c r="M262" s="49">
        <v>5761.7618547676047</v>
      </c>
      <c r="N262" s="49">
        <v>7139.9320190452891</v>
      </c>
      <c r="O262" s="49">
        <v>776.05897135196574</v>
      </c>
      <c r="P262" s="49">
        <v>933.2785128859839</v>
      </c>
      <c r="Q262" s="49">
        <v>1157.2730435832068</v>
      </c>
      <c r="R262" s="49">
        <v>1840.9882242021722</v>
      </c>
      <c r="S262" s="49">
        <v>2421.1013676270977</v>
      </c>
      <c r="T262" s="49">
        <v>3281.4549289302267</v>
      </c>
      <c r="U262" s="49">
        <v>4015.9021672069307</v>
      </c>
      <c r="V262" s="49">
        <v>4839.9353573075241</v>
      </c>
      <c r="W262" s="49">
        <v>5761.7618547676047</v>
      </c>
      <c r="X262" s="49">
        <v>7139.9320190452891</v>
      </c>
      <c r="Y262" s="49">
        <v>776.05897135196574</v>
      </c>
      <c r="Z262" s="49">
        <v>933.2785128859839</v>
      </c>
      <c r="AA262" s="49">
        <v>1157.2730435832068</v>
      </c>
      <c r="AB262" s="49">
        <v>1840.9882242021722</v>
      </c>
      <c r="AC262" s="49">
        <v>2421.1013676270977</v>
      </c>
      <c r="AD262" s="49">
        <v>3281.4549289302267</v>
      </c>
      <c r="AE262" s="49">
        <v>4015.9021672069307</v>
      </c>
      <c r="AF262" s="49">
        <v>4839.9353573075241</v>
      </c>
      <c r="AG262" s="49">
        <v>5761.7618547676047</v>
      </c>
      <c r="AH262" s="49">
        <v>7139.9320190452891</v>
      </c>
      <c r="AJ262" s="33" t="str">
        <f t="shared" si="8"/>
        <v/>
      </c>
      <c r="AK262" s="33" t="str">
        <f t="shared" si="9"/>
        <v/>
      </c>
      <c r="AO262" t="s">
        <v>13</v>
      </c>
      <c r="AR262" s="7"/>
      <c r="AS262" s="7"/>
      <c r="AT262" s="7"/>
      <c r="AU262" s="7"/>
      <c r="AV262" s="7"/>
      <c r="AW262" s="7"/>
      <c r="AX262" s="7"/>
      <c r="AY262" s="7"/>
      <c r="AZ262" s="7"/>
      <c r="BA262" s="7"/>
      <c r="BB262" s="7"/>
      <c r="BC262" s="7"/>
      <c r="BD262" s="7"/>
      <c r="BE262" s="7"/>
      <c r="BF262" s="7"/>
      <c r="BG262" s="7"/>
      <c r="BH262" s="7"/>
    </row>
    <row r="263" spans="1:60" x14ac:dyDescent="0.25">
      <c r="A263" s="23"/>
      <c r="B263" s="81" t="s">
        <v>700</v>
      </c>
      <c r="C263" s="53" t="s">
        <v>4327</v>
      </c>
      <c r="D263" s="53" t="s">
        <v>3729</v>
      </c>
      <c r="E263" s="49">
        <v>518.33179782313937</v>
      </c>
      <c r="F263" s="49">
        <v>660.34888704447008</v>
      </c>
      <c r="G263" s="49">
        <v>868.26911183478467</v>
      </c>
      <c r="H263" s="49">
        <v>1526.1148582137255</v>
      </c>
      <c r="I263" s="49">
        <v>2092.7124110742789</v>
      </c>
      <c r="J263" s="49">
        <v>2944.3370909404134</v>
      </c>
      <c r="K263" s="49">
        <v>3686.2037259250274</v>
      </c>
      <c r="L263" s="49">
        <v>4526.0197757852093</v>
      </c>
      <c r="M263" s="49">
        <v>5475.3526672500475</v>
      </c>
      <c r="N263" s="49">
        <v>6922.6862242684037</v>
      </c>
      <c r="O263" s="49">
        <v>518.33179782313937</v>
      </c>
      <c r="P263" s="49">
        <v>660.34888704447008</v>
      </c>
      <c r="Q263" s="49">
        <v>868.26911183478467</v>
      </c>
      <c r="R263" s="49">
        <v>1526.1148582137255</v>
      </c>
      <c r="S263" s="49">
        <v>2092.7124110742789</v>
      </c>
      <c r="T263" s="49">
        <v>2944.3370909404134</v>
      </c>
      <c r="U263" s="49">
        <v>3686.2037259250274</v>
      </c>
      <c r="V263" s="49">
        <v>4526.0197757852093</v>
      </c>
      <c r="W263" s="49">
        <v>5475.3526672500475</v>
      </c>
      <c r="X263" s="49">
        <v>6922.6862242684037</v>
      </c>
      <c r="Y263" s="49">
        <v>518.33179782313937</v>
      </c>
      <c r="Z263" s="49">
        <v>660.34888704447008</v>
      </c>
      <c r="AA263" s="49">
        <v>868.26911183478467</v>
      </c>
      <c r="AB263" s="49">
        <v>1526.1148582137255</v>
      </c>
      <c r="AC263" s="49">
        <v>2092.7124110742789</v>
      </c>
      <c r="AD263" s="49">
        <v>2944.3370909404134</v>
      </c>
      <c r="AE263" s="49">
        <v>3686.2037259250274</v>
      </c>
      <c r="AF263" s="49">
        <v>4526.0197757852093</v>
      </c>
      <c r="AG263" s="49">
        <v>5475.3526672500475</v>
      </c>
      <c r="AH263" s="49">
        <v>6922.6862242684037</v>
      </c>
      <c r="AJ263" s="33" t="str">
        <f t="shared" si="8"/>
        <v/>
      </c>
      <c r="AK263" s="33" t="str">
        <f t="shared" si="9"/>
        <v/>
      </c>
      <c r="AO263" t="s">
        <v>13</v>
      </c>
      <c r="AR263" s="7"/>
      <c r="AS263" s="7"/>
      <c r="AT263" s="7"/>
      <c r="AU263" s="7"/>
      <c r="AV263" s="7"/>
      <c r="AW263" s="7"/>
      <c r="AX263" s="7"/>
      <c r="AY263" s="7"/>
      <c r="AZ263" s="7"/>
      <c r="BA263" s="7"/>
      <c r="BB263" s="7"/>
      <c r="BC263" s="7"/>
      <c r="BD263" s="7"/>
      <c r="BE263" s="7"/>
      <c r="BF263" s="7"/>
      <c r="BG263" s="7"/>
      <c r="BH263" s="7"/>
    </row>
    <row r="264" spans="1:60" s="32" customFormat="1" x14ac:dyDescent="0.25">
      <c r="A264" s="23"/>
      <c r="B264" s="90" t="s">
        <v>4341</v>
      </c>
      <c r="C264" s="53" t="s">
        <v>4327</v>
      </c>
      <c r="D264" s="53" t="s">
        <v>4357</v>
      </c>
      <c r="E264" s="91">
        <v>6730</v>
      </c>
      <c r="F264" s="91">
        <v>8040</v>
      </c>
      <c r="G264" s="91">
        <v>9870</v>
      </c>
      <c r="H264" s="91">
        <v>15200</v>
      </c>
      <c r="I264" s="91">
        <v>19600</v>
      </c>
      <c r="J264" s="91">
        <v>26000</v>
      </c>
      <c r="K264" s="91">
        <v>31300</v>
      </c>
      <c r="L264" s="91">
        <v>37100</v>
      </c>
      <c r="M264" s="91">
        <v>43600</v>
      </c>
      <c r="N264" s="91">
        <v>53100</v>
      </c>
      <c r="O264" s="92" t="s">
        <v>4347</v>
      </c>
      <c r="P264" s="92" t="s">
        <v>4348</v>
      </c>
      <c r="Q264" s="92" t="s">
        <v>4349</v>
      </c>
      <c r="R264" s="92" t="s">
        <v>4350</v>
      </c>
      <c r="S264" s="92" t="s">
        <v>4351</v>
      </c>
      <c r="T264" s="92" t="s">
        <v>4352</v>
      </c>
      <c r="U264" s="92" t="s">
        <v>4353</v>
      </c>
      <c r="V264" s="92" t="s">
        <v>4354</v>
      </c>
      <c r="W264" s="92" t="s">
        <v>4355</v>
      </c>
      <c r="X264" s="92" t="s">
        <v>4356</v>
      </c>
      <c r="Y264" s="92" t="s">
        <v>4347</v>
      </c>
      <c r="Z264" s="92" t="s">
        <v>4348</v>
      </c>
      <c r="AA264" s="92" t="s">
        <v>4349</v>
      </c>
      <c r="AB264" s="92" t="s">
        <v>4350</v>
      </c>
      <c r="AC264" s="92" t="s">
        <v>4351</v>
      </c>
      <c r="AD264" s="92" t="s">
        <v>4352</v>
      </c>
      <c r="AE264" s="92" t="s">
        <v>4353</v>
      </c>
      <c r="AF264" s="92" t="s">
        <v>4354</v>
      </c>
      <c r="AG264" s="92" t="s">
        <v>4355</v>
      </c>
      <c r="AH264" s="92" t="s">
        <v>4356</v>
      </c>
      <c r="AJ264" s="33" t="str">
        <f t="shared" si="8"/>
        <v/>
      </c>
      <c r="AK264" s="33" t="str">
        <f t="shared" si="9"/>
        <v/>
      </c>
      <c r="AO264" s="32" t="s">
        <v>13</v>
      </c>
      <c r="AR264" s="7"/>
      <c r="AS264" s="7"/>
      <c r="AT264" s="7"/>
      <c r="AU264" s="7"/>
      <c r="AV264" s="7"/>
      <c r="AW264" s="7"/>
      <c r="AX264" s="7"/>
      <c r="AY264" s="7"/>
      <c r="AZ264" s="7"/>
      <c r="BA264" s="7"/>
      <c r="BB264" s="7"/>
      <c r="BC264" s="7"/>
      <c r="BD264" s="7"/>
      <c r="BE264" s="7"/>
      <c r="BF264" s="7"/>
      <c r="BG264" s="7"/>
      <c r="BH264" s="7"/>
    </row>
    <row r="265" spans="1:60" x14ac:dyDescent="0.25">
      <c r="A265" s="23"/>
      <c r="B265" s="93" t="s">
        <v>704</v>
      </c>
      <c r="C265" s="80" t="s">
        <v>4333</v>
      </c>
      <c r="D265" s="82" t="s">
        <v>3169</v>
      </c>
      <c r="E265" s="50">
        <v>576.4</v>
      </c>
      <c r="F265" s="50">
        <v>685.7</v>
      </c>
      <c r="G265" s="50">
        <v>834.4</v>
      </c>
      <c r="H265" s="50">
        <v>1290</v>
      </c>
      <c r="I265" s="50">
        <v>1664</v>
      </c>
      <c r="J265" s="50">
        <v>2231</v>
      </c>
      <c r="K265" s="50">
        <v>2728</v>
      </c>
      <c r="L265" s="50">
        <v>3297</v>
      </c>
      <c r="M265" s="50">
        <v>3947</v>
      </c>
      <c r="N265" s="50">
        <v>4954</v>
      </c>
      <c r="O265" s="49">
        <v>713.94528931325954</v>
      </c>
      <c r="P265" s="49">
        <v>879.9478755750348</v>
      </c>
      <c r="Q265" s="49">
        <v>1118.138887549607</v>
      </c>
      <c r="R265" s="49">
        <v>1849.3976268305657</v>
      </c>
      <c r="S265" s="49">
        <v>2467.1875149527796</v>
      </c>
      <c r="T265" s="49">
        <v>3381.2489417256338</v>
      </c>
      <c r="U265" s="49">
        <v>4162.1141515884647</v>
      </c>
      <c r="V265" s="49">
        <v>5036.7961356684873</v>
      </c>
      <c r="W265" s="49">
        <v>6013.4897689407971</v>
      </c>
      <c r="X265" s="49">
        <v>7476.4404236817718</v>
      </c>
      <c r="Y265" s="49">
        <v>587.82244617134336</v>
      </c>
      <c r="Z265" s="49">
        <v>700.27706570632904</v>
      </c>
      <c r="AA265" s="49">
        <v>856.15001925467368</v>
      </c>
      <c r="AB265" s="49">
        <v>1357.7214374106657</v>
      </c>
      <c r="AC265" s="49">
        <v>1792.5609176073385</v>
      </c>
      <c r="AD265" s="49">
        <v>2465.885669781811</v>
      </c>
      <c r="AE265" s="49">
        <v>3057.345982486886</v>
      </c>
      <c r="AF265" s="49">
        <v>3730.7168836793971</v>
      </c>
      <c r="AG265" s="49">
        <v>4490.2080199301954</v>
      </c>
      <c r="AH265" s="49">
        <v>5647.5848497401321</v>
      </c>
      <c r="AJ265" s="33" t="str">
        <f t="shared" si="8"/>
        <v/>
      </c>
      <c r="AK265" s="33" t="str">
        <f t="shared" si="9"/>
        <v/>
      </c>
      <c r="AO265" t="s">
        <v>13</v>
      </c>
      <c r="AR265" s="7"/>
      <c r="AS265" s="7"/>
      <c r="AT265" s="7"/>
      <c r="AU265" s="7"/>
      <c r="AV265" s="7"/>
      <c r="AW265" s="7"/>
      <c r="AX265" s="7"/>
      <c r="AY265" s="7"/>
      <c r="AZ265" s="7"/>
      <c r="BA265" s="7"/>
      <c r="BB265" s="7"/>
      <c r="BC265" s="7"/>
      <c r="BD265" s="7"/>
      <c r="BE265" s="7"/>
      <c r="BF265" s="7"/>
      <c r="BG265" s="7"/>
      <c r="BH265" s="7"/>
    </row>
    <row r="266" spans="1:60" x14ac:dyDescent="0.25">
      <c r="A266" s="23"/>
      <c r="B266" s="94" t="s">
        <v>706</v>
      </c>
      <c r="C266" s="53" t="s">
        <v>4327</v>
      </c>
      <c r="D266" s="53" t="s">
        <v>3730</v>
      </c>
      <c r="E266" s="49">
        <v>270.5111058994849</v>
      </c>
      <c r="F266" s="49">
        <v>334.35431742701246</v>
      </c>
      <c r="G266" s="49">
        <v>427.61428006558441</v>
      </c>
      <c r="H266" s="49">
        <v>724.09923179185557</v>
      </c>
      <c r="I266" s="49">
        <v>984.67171582198716</v>
      </c>
      <c r="J266" s="49">
        <v>1384.3743680969362</v>
      </c>
      <c r="K266" s="49">
        <v>1740.0294649528541</v>
      </c>
      <c r="L266" s="49">
        <v>2149.2513560618545</v>
      </c>
      <c r="M266" s="49">
        <v>2621.8590121093794</v>
      </c>
      <c r="N266" s="49">
        <v>3356.6030818754789</v>
      </c>
      <c r="O266" s="49">
        <v>270.5111058994849</v>
      </c>
      <c r="P266" s="49">
        <v>334.35431742701246</v>
      </c>
      <c r="Q266" s="49">
        <v>427.61428006558441</v>
      </c>
      <c r="R266" s="49">
        <v>724.09923179185557</v>
      </c>
      <c r="S266" s="49">
        <v>984.67171582198716</v>
      </c>
      <c r="T266" s="49">
        <v>1384.3743680969362</v>
      </c>
      <c r="U266" s="49">
        <v>1740.0294649528541</v>
      </c>
      <c r="V266" s="49">
        <v>2149.2513560618545</v>
      </c>
      <c r="W266" s="49">
        <v>2621.8590121093794</v>
      </c>
      <c r="X266" s="49">
        <v>3356.6030818754789</v>
      </c>
      <c r="Y266" s="49">
        <v>270.5111058994849</v>
      </c>
      <c r="Z266" s="49">
        <v>334.35431742701246</v>
      </c>
      <c r="AA266" s="49">
        <v>427.61428006558441</v>
      </c>
      <c r="AB266" s="49">
        <v>724.09923179185557</v>
      </c>
      <c r="AC266" s="49">
        <v>984.67171582198716</v>
      </c>
      <c r="AD266" s="49">
        <v>1384.3743680969362</v>
      </c>
      <c r="AE266" s="49">
        <v>1740.0294649528541</v>
      </c>
      <c r="AF266" s="49">
        <v>2149.2513560618545</v>
      </c>
      <c r="AG266" s="49">
        <v>2621.8590121093794</v>
      </c>
      <c r="AH266" s="49">
        <v>3356.6030818754789</v>
      </c>
      <c r="AJ266" s="33" t="str">
        <f t="shared" si="8"/>
        <v/>
      </c>
      <c r="AK266" s="33" t="str">
        <f t="shared" si="9"/>
        <v/>
      </c>
      <c r="AO266" t="s">
        <v>13</v>
      </c>
      <c r="AR266" s="7"/>
      <c r="AS266" s="7"/>
      <c r="AT266" s="7"/>
      <c r="AU266" s="7"/>
      <c r="AV266" s="7"/>
      <c r="AW266" s="7"/>
      <c r="AX266" s="7"/>
      <c r="AY266" s="7"/>
      <c r="AZ266" s="7"/>
      <c r="BA266" s="7"/>
      <c r="BB266" s="7"/>
      <c r="BC266" s="7"/>
      <c r="BD266" s="7"/>
      <c r="BE266" s="7"/>
      <c r="BF266" s="7"/>
      <c r="BG266" s="7"/>
      <c r="BH266" s="7"/>
    </row>
    <row r="267" spans="1:60" s="32" customFormat="1" x14ac:dyDescent="0.25">
      <c r="A267" s="23"/>
      <c r="B267" s="95" t="s">
        <v>4342</v>
      </c>
      <c r="C267" s="53" t="s">
        <v>4327</v>
      </c>
      <c r="D267" s="82" t="s">
        <v>4358</v>
      </c>
      <c r="E267" s="96">
        <v>2600</v>
      </c>
      <c r="F267" s="96">
        <v>3080</v>
      </c>
      <c r="G267" s="96">
        <v>3760</v>
      </c>
      <c r="H267" s="96">
        <v>5700</v>
      </c>
      <c r="I267" s="96">
        <v>7250</v>
      </c>
      <c r="J267" s="96">
        <v>9480</v>
      </c>
      <c r="K267" s="96">
        <v>11300</v>
      </c>
      <c r="L267" s="96">
        <v>13300</v>
      </c>
      <c r="M267" s="96">
        <v>15600</v>
      </c>
      <c r="N267" s="96">
        <v>18900</v>
      </c>
      <c r="O267" s="96">
        <v>2600</v>
      </c>
      <c r="P267" s="96">
        <v>3080</v>
      </c>
      <c r="Q267" s="96">
        <v>3760</v>
      </c>
      <c r="R267" s="96">
        <v>5700</v>
      </c>
      <c r="S267" s="96">
        <v>7250</v>
      </c>
      <c r="T267" s="96">
        <v>9480</v>
      </c>
      <c r="U267" s="96">
        <v>11300</v>
      </c>
      <c r="V267" s="96">
        <v>13300</v>
      </c>
      <c r="W267" s="96">
        <v>15600</v>
      </c>
      <c r="X267" s="96">
        <v>18900</v>
      </c>
      <c r="Y267" s="96">
        <v>2600</v>
      </c>
      <c r="Z267" s="96">
        <v>3080</v>
      </c>
      <c r="AA267" s="96">
        <v>3760</v>
      </c>
      <c r="AB267" s="96">
        <v>5700</v>
      </c>
      <c r="AC267" s="96">
        <v>7250</v>
      </c>
      <c r="AD267" s="96">
        <v>9480</v>
      </c>
      <c r="AE267" s="96">
        <v>11300</v>
      </c>
      <c r="AF267" s="96">
        <v>13300</v>
      </c>
      <c r="AG267" s="96">
        <v>15600</v>
      </c>
      <c r="AH267" s="96">
        <v>18900</v>
      </c>
      <c r="AJ267" s="33" t="str">
        <f t="shared" si="8"/>
        <v/>
      </c>
      <c r="AK267" s="33" t="str">
        <f t="shared" si="9"/>
        <v/>
      </c>
      <c r="AO267" s="32" t="s">
        <v>13</v>
      </c>
      <c r="AR267" s="7"/>
      <c r="AS267" s="7"/>
      <c r="AT267" s="7"/>
      <c r="AU267" s="7"/>
      <c r="AV267" s="7"/>
      <c r="AW267" s="7"/>
      <c r="AX267" s="7"/>
      <c r="AY267" s="7"/>
      <c r="AZ267" s="7"/>
      <c r="BA267" s="7"/>
      <c r="BB267" s="7"/>
      <c r="BC267" s="7"/>
      <c r="BD267" s="7"/>
      <c r="BE267" s="7"/>
      <c r="BF267" s="7"/>
      <c r="BG267" s="7"/>
      <c r="BH267" s="7"/>
    </row>
    <row r="268" spans="1:60" x14ac:dyDescent="0.25">
      <c r="A268" s="23"/>
      <c r="B268" s="94" t="s">
        <v>714</v>
      </c>
      <c r="C268" s="53" t="s">
        <v>4327</v>
      </c>
      <c r="D268" s="53" t="s">
        <v>3731</v>
      </c>
      <c r="E268" s="49">
        <v>2042.7585975000011</v>
      </c>
      <c r="F268" s="49">
        <v>2619.3361775720923</v>
      </c>
      <c r="G268" s="49">
        <v>3460.7321685933434</v>
      </c>
      <c r="H268" s="49">
        <v>6103.3595622902094</v>
      </c>
      <c r="I268" s="49">
        <v>8365.9048277778693</v>
      </c>
      <c r="J268" s="49">
        <v>11749.630537329065</v>
      </c>
      <c r="K268" s="49">
        <v>14665.649253856765</v>
      </c>
      <c r="L268" s="49">
        <v>17964.232512263403</v>
      </c>
      <c r="M268" s="49">
        <v>21666.395325106561</v>
      </c>
      <c r="N268" s="49">
        <v>27267.783414707348</v>
      </c>
      <c r="O268" s="49">
        <v>2042.7585975000011</v>
      </c>
      <c r="P268" s="49">
        <v>2619.3361775720923</v>
      </c>
      <c r="Q268" s="49">
        <v>3460.7321685933434</v>
      </c>
      <c r="R268" s="49">
        <v>6103.3595622902094</v>
      </c>
      <c r="S268" s="49">
        <v>8365.9048277778693</v>
      </c>
      <c r="T268" s="49">
        <v>11749.630537329065</v>
      </c>
      <c r="U268" s="49">
        <v>14665.649253856765</v>
      </c>
      <c r="V268" s="49">
        <v>17964.232512263403</v>
      </c>
      <c r="W268" s="49">
        <v>21666.395325106561</v>
      </c>
      <c r="X268" s="49">
        <v>27267.783414707348</v>
      </c>
      <c r="Y268" s="49">
        <v>2042.7585975000011</v>
      </c>
      <c r="Z268" s="49">
        <v>2619.3361775720923</v>
      </c>
      <c r="AA268" s="49">
        <v>3460.7321685933434</v>
      </c>
      <c r="AB268" s="49">
        <v>6103.3595622902094</v>
      </c>
      <c r="AC268" s="49">
        <v>8365.9048277778693</v>
      </c>
      <c r="AD268" s="49">
        <v>11749.630537329065</v>
      </c>
      <c r="AE268" s="49">
        <v>14665.649253856765</v>
      </c>
      <c r="AF268" s="49">
        <v>17964.232512263403</v>
      </c>
      <c r="AG268" s="49">
        <v>21666.395325106561</v>
      </c>
      <c r="AH268" s="49">
        <v>27267.783414707348</v>
      </c>
      <c r="AJ268" s="33" t="str">
        <f t="shared" si="8"/>
        <v/>
      </c>
      <c r="AK268" s="33" t="str">
        <f t="shared" si="9"/>
        <v/>
      </c>
      <c r="AO268" t="s">
        <v>13</v>
      </c>
      <c r="AR268" s="7"/>
      <c r="AS268" s="7"/>
      <c r="AT268" s="7"/>
      <c r="AU268" s="7"/>
      <c r="AV268" s="7"/>
      <c r="AW268" s="7"/>
      <c r="AX268" s="7"/>
      <c r="AY268" s="7"/>
      <c r="AZ268" s="7"/>
      <c r="BA268" s="7"/>
      <c r="BB268" s="7"/>
      <c r="BC268" s="7"/>
      <c r="BD268" s="7"/>
      <c r="BE268" s="7"/>
      <c r="BF268" s="7"/>
      <c r="BG268" s="7"/>
      <c r="BH268" s="7"/>
    </row>
    <row r="269" spans="1:60" x14ac:dyDescent="0.25">
      <c r="A269" s="23"/>
      <c r="B269" s="93" t="s">
        <v>716</v>
      </c>
      <c r="C269" s="80" t="s">
        <v>4333</v>
      </c>
      <c r="D269" s="82" t="s">
        <v>3171</v>
      </c>
      <c r="E269" s="50">
        <v>216.8</v>
      </c>
      <c r="F269" s="50">
        <v>292.39999999999998</v>
      </c>
      <c r="G269" s="50">
        <v>405.1</v>
      </c>
      <c r="H269" s="50">
        <v>800.5</v>
      </c>
      <c r="I269" s="50">
        <v>1169</v>
      </c>
      <c r="J269" s="50">
        <v>1781</v>
      </c>
      <c r="K269" s="50">
        <v>2362</v>
      </c>
      <c r="L269" s="50">
        <v>3063</v>
      </c>
      <c r="M269" s="50">
        <v>3908</v>
      </c>
      <c r="N269" s="50">
        <v>5288</v>
      </c>
      <c r="O269" s="49">
        <v>498.68294950527252</v>
      </c>
      <c r="P269" s="49">
        <v>638.73395554517936</v>
      </c>
      <c r="Q269" s="49">
        <v>843.82934244992907</v>
      </c>
      <c r="R269" s="49">
        <v>1490.9981715442623</v>
      </c>
      <c r="S269" s="49">
        <v>2044.1300348856712</v>
      </c>
      <c r="T269" s="49">
        <v>2869.0112813214255</v>
      </c>
      <c r="U269" s="49">
        <v>3582.2699287863375</v>
      </c>
      <c r="V269" s="49">
        <v>4384.2004201091149</v>
      </c>
      <c r="W269" s="49">
        <v>5283.9341760466414</v>
      </c>
      <c r="X269" s="49">
        <v>6645.753302999572</v>
      </c>
      <c r="Y269" s="49">
        <v>252.5946602546378</v>
      </c>
      <c r="Z269" s="49">
        <v>332.32589836043621</v>
      </c>
      <c r="AA269" s="49">
        <v>456.71521675881525</v>
      </c>
      <c r="AB269" s="49">
        <v>925.57783256260836</v>
      </c>
      <c r="AC269" s="49">
        <v>1374.0768759244843</v>
      </c>
      <c r="AD269" s="49">
        <v>2098.5311893985277</v>
      </c>
      <c r="AE269" s="49">
        <v>2757.0873949759043</v>
      </c>
      <c r="AF269" s="49">
        <v>3522.5479722118662</v>
      </c>
      <c r="AG269" s="49">
        <v>4409.0627346297015</v>
      </c>
      <c r="AH269" s="49">
        <v>5801.9518152597248</v>
      </c>
      <c r="AJ269" s="33" t="str">
        <f t="shared" si="8"/>
        <v/>
      </c>
      <c r="AK269" s="33" t="str">
        <f t="shared" si="9"/>
        <v/>
      </c>
      <c r="AO269" t="s">
        <v>13</v>
      </c>
      <c r="AR269" s="7"/>
      <c r="AS269" s="7"/>
      <c r="AT269" s="7"/>
      <c r="AU269" s="7"/>
      <c r="AV269" s="7"/>
      <c r="AW269" s="7"/>
      <c r="AX269" s="7"/>
      <c r="AY269" s="7"/>
      <c r="AZ269" s="7"/>
      <c r="BA269" s="7"/>
      <c r="BB269" s="7"/>
      <c r="BC269" s="7"/>
      <c r="BD269" s="7"/>
      <c r="BE269" s="7"/>
      <c r="BF269" s="7"/>
      <c r="BG269" s="7"/>
      <c r="BH269" s="7"/>
    </row>
    <row r="270" spans="1:60" x14ac:dyDescent="0.25">
      <c r="A270" s="23"/>
      <c r="B270" s="93" t="s">
        <v>719</v>
      </c>
      <c r="C270" s="80" t="s">
        <v>4333</v>
      </c>
      <c r="D270" s="82" t="s">
        <v>3172</v>
      </c>
      <c r="E270" s="50">
        <v>1939</v>
      </c>
      <c r="F270" s="50">
        <v>2664.8</v>
      </c>
      <c r="G270" s="50">
        <v>3747</v>
      </c>
      <c r="H270" s="50">
        <v>7497</v>
      </c>
      <c r="I270" s="50">
        <v>10920</v>
      </c>
      <c r="J270" s="50">
        <v>16500</v>
      </c>
      <c r="K270" s="50">
        <v>21660</v>
      </c>
      <c r="L270" s="50">
        <v>27780</v>
      </c>
      <c r="M270" s="50">
        <v>35010</v>
      </c>
      <c r="N270" s="50">
        <v>46530</v>
      </c>
      <c r="O270" s="49">
        <v>2666.8334445859045</v>
      </c>
      <c r="P270" s="49">
        <v>3400.265181311554</v>
      </c>
      <c r="Q270" s="49">
        <v>4465.2585013989938</v>
      </c>
      <c r="R270" s="49">
        <v>7788.8169263934469</v>
      </c>
      <c r="S270" s="49">
        <v>10624.579370491547</v>
      </c>
      <c r="T270" s="49">
        <v>14853.448913833632</v>
      </c>
      <c r="U270" s="49">
        <v>18481.559971729075</v>
      </c>
      <c r="V270" s="49">
        <v>22579.149882888942</v>
      </c>
      <c r="W270" s="49">
        <v>27164.833746004981</v>
      </c>
      <c r="X270" s="49">
        <v>34074.913547359924</v>
      </c>
      <c r="Y270" s="49">
        <v>2003.9368128998578</v>
      </c>
      <c r="Z270" s="49">
        <v>2724.1339639707262</v>
      </c>
      <c r="AA270" s="49">
        <v>3806.1823484298798</v>
      </c>
      <c r="AB270" s="49">
        <v>7534.8377186975522</v>
      </c>
      <c r="AC270" s="49">
        <v>10869.513564161838</v>
      </c>
      <c r="AD270" s="49">
        <v>16142.282831120405</v>
      </c>
      <c r="AE270" s="49">
        <v>20885.009993106782</v>
      </c>
      <c r="AF270" s="49">
        <v>26405.601170252936</v>
      </c>
      <c r="AG270" s="49">
        <v>32826.293929300351</v>
      </c>
      <c r="AH270" s="49">
        <v>42907.029845179954</v>
      </c>
      <c r="AJ270" s="33" t="str">
        <f t="shared" si="8"/>
        <v/>
      </c>
      <c r="AK270" s="33" t="str">
        <f t="shared" si="9"/>
        <v/>
      </c>
      <c r="AO270" t="s">
        <v>13</v>
      </c>
      <c r="AR270" s="7"/>
      <c r="AS270" s="7"/>
      <c r="AT270" s="7"/>
      <c r="AU270" s="7"/>
      <c r="AV270" s="7"/>
      <c r="AW270" s="7"/>
      <c r="AX270" s="7"/>
      <c r="AY270" s="7"/>
      <c r="AZ270" s="7"/>
      <c r="BA270" s="7"/>
      <c r="BB270" s="7"/>
      <c r="BC270" s="7"/>
      <c r="BD270" s="7"/>
      <c r="BE270" s="7"/>
      <c r="BF270" s="7"/>
      <c r="BG270" s="7"/>
      <c r="BH270" s="7"/>
    </row>
    <row r="271" spans="1:60" x14ac:dyDescent="0.25">
      <c r="A271" s="23"/>
      <c r="B271" s="94" t="s">
        <v>721</v>
      </c>
      <c r="C271" s="53" t="s">
        <v>4327</v>
      </c>
      <c r="D271" s="53" t="s">
        <v>3732</v>
      </c>
      <c r="E271" s="49">
        <v>624.37196293043166</v>
      </c>
      <c r="F271" s="49">
        <v>814.46996060115009</v>
      </c>
      <c r="G271" s="49">
        <v>1096.4229588441351</v>
      </c>
      <c r="H271" s="49">
        <v>1999.9838976097028</v>
      </c>
      <c r="I271" s="49">
        <v>2780.7115950658931</v>
      </c>
      <c r="J271" s="49">
        <v>3956.6750199551648</v>
      </c>
      <c r="K271" s="49">
        <v>4983.5848392705348</v>
      </c>
      <c r="L271" s="49">
        <v>6148.5519011024571</v>
      </c>
      <c r="M271" s="49">
        <v>7466.5032013067284</v>
      </c>
      <c r="N271" s="49">
        <v>9484.003907209797</v>
      </c>
      <c r="O271" s="49">
        <v>624.37196293043166</v>
      </c>
      <c r="P271" s="49">
        <v>814.46996060115009</v>
      </c>
      <c r="Q271" s="49">
        <v>1096.4229588441351</v>
      </c>
      <c r="R271" s="49">
        <v>1999.9838976097028</v>
      </c>
      <c r="S271" s="49">
        <v>2780.7115950658931</v>
      </c>
      <c r="T271" s="49">
        <v>3956.6750199551648</v>
      </c>
      <c r="U271" s="49">
        <v>4983.5848392705348</v>
      </c>
      <c r="V271" s="49">
        <v>6148.5519011024571</v>
      </c>
      <c r="W271" s="49">
        <v>7466.5032013067284</v>
      </c>
      <c r="X271" s="49">
        <v>9484.003907209797</v>
      </c>
      <c r="Y271" s="49">
        <v>624.37196293043166</v>
      </c>
      <c r="Z271" s="49">
        <v>814.46996060115009</v>
      </c>
      <c r="AA271" s="49">
        <v>1096.4229588441351</v>
      </c>
      <c r="AB271" s="49">
        <v>1999.9838976097028</v>
      </c>
      <c r="AC271" s="49">
        <v>2780.7115950658931</v>
      </c>
      <c r="AD271" s="49">
        <v>3956.6750199551648</v>
      </c>
      <c r="AE271" s="49">
        <v>4983.5848392705348</v>
      </c>
      <c r="AF271" s="49">
        <v>6148.5519011024571</v>
      </c>
      <c r="AG271" s="49">
        <v>7466.5032013067284</v>
      </c>
      <c r="AH271" s="49">
        <v>9484.003907209797</v>
      </c>
      <c r="AJ271" s="33" t="str">
        <f t="shared" si="8"/>
        <v/>
      </c>
      <c r="AK271" s="33" t="str">
        <f t="shared" si="9"/>
        <v/>
      </c>
      <c r="AO271" t="s">
        <v>13</v>
      </c>
      <c r="AR271" s="7"/>
      <c r="AS271" s="7"/>
      <c r="AT271" s="7"/>
      <c r="AU271" s="7"/>
      <c r="AV271" s="7"/>
      <c r="AW271" s="7"/>
      <c r="AX271" s="7"/>
      <c r="AY271" s="7"/>
      <c r="AZ271" s="7"/>
      <c r="BA271" s="7"/>
      <c r="BB271" s="7"/>
      <c r="BC271" s="7"/>
      <c r="BD271" s="7"/>
      <c r="BE271" s="7"/>
      <c r="BF271" s="7"/>
      <c r="BG271" s="7"/>
      <c r="BH271" s="7"/>
    </row>
    <row r="272" spans="1:60" x14ac:dyDescent="0.25">
      <c r="A272" s="23"/>
      <c r="B272" s="94" t="s">
        <v>3733</v>
      </c>
      <c r="C272" s="53" t="s">
        <v>4327</v>
      </c>
      <c r="D272" s="53" t="s">
        <v>3734</v>
      </c>
      <c r="E272" s="49">
        <v>967.42431896903042</v>
      </c>
      <c r="F272" s="49">
        <v>1250.8536118669624</v>
      </c>
      <c r="G272" s="49">
        <v>1667.8956654256326</v>
      </c>
      <c r="H272" s="49">
        <v>2991.93022733929</v>
      </c>
      <c r="I272" s="49">
        <v>4130.8719317079258</v>
      </c>
      <c r="J272" s="49">
        <v>5839.9226039099094</v>
      </c>
      <c r="K272" s="49">
        <v>7323.261065987811</v>
      </c>
      <c r="L272" s="49">
        <v>9002.2659639357789</v>
      </c>
      <c r="M272" s="49">
        <v>10893.952150771323</v>
      </c>
      <c r="N272" s="49">
        <v>13772.48716778328</v>
      </c>
      <c r="O272" s="49">
        <v>967.42431896903042</v>
      </c>
      <c r="P272" s="49">
        <v>1250.8536118669624</v>
      </c>
      <c r="Q272" s="49">
        <v>1667.8956654256326</v>
      </c>
      <c r="R272" s="49">
        <v>2991.93022733929</v>
      </c>
      <c r="S272" s="49">
        <v>4130.8719317079258</v>
      </c>
      <c r="T272" s="49">
        <v>5839.9226039099094</v>
      </c>
      <c r="U272" s="49">
        <v>7323.261065987811</v>
      </c>
      <c r="V272" s="49">
        <v>9002.2659639357789</v>
      </c>
      <c r="W272" s="49">
        <v>10893.952150771323</v>
      </c>
      <c r="X272" s="49">
        <v>13772.48716778328</v>
      </c>
      <c r="Y272" s="49">
        <v>967.42431896903042</v>
      </c>
      <c r="Z272" s="49">
        <v>1250.8536118669624</v>
      </c>
      <c r="AA272" s="49">
        <v>1667.8956654256326</v>
      </c>
      <c r="AB272" s="49">
        <v>2991.93022733929</v>
      </c>
      <c r="AC272" s="49">
        <v>4130.8719317079258</v>
      </c>
      <c r="AD272" s="49">
        <v>5839.9226039099094</v>
      </c>
      <c r="AE272" s="49">
        <v>7323.261065987811</v>
      </c>
      <c r="AF272" s="49">
        <v>9002.2659639357789</v>
      </c>
      <c r="AG272" s="49">
        <v>10893.952150771323</v>
      </c>
      <c r="AH272" s="49">
        <v>13772.48716778328</v>
      </c>
      <c r="AJ272" s="33" t="str">
        <f t="shared" si="8"/>
        <v/>
      </c>
      <c r="AK272" s="33" t="str">
        <f t="shared" si="9"/>
        <v/>
      </c>
      <c r="AO272" t="s">
        <v>13</v>
      </c>
      <c r="AR272" s="7"/>
      <c r="AS272" s="7"/>
      <c r="AT272" s="7"/>
      <c r="AU272" s="7"/>
      <c r="AV272" s="7"/>
      <c r="AW272" s="7"/>
      <c r="AX272" s="7"/>
      <c r="AY272" s="7"/>
      <c r="AZ272" s="7"/>
      <c r="BA272" s="7"/>
      <c r="BB272" s="7"/>
      <c r="BC272" s="7"/>
      <c r="BD272" s="7"/>
      <c r="BE272" s="7"/>
      <c r="BF272" s="7"/>
      <c r="BG272" s="7"/>
      <c r="BH272" s="7"/>
    </row>
    <row r="273" spans="1:60" x14ac:dyDescent="0.25">
      <c r="A273" s="23"/>
      <c r="B273" s="93" t="s">
        <v>725</v>
      </c>
      <c r="C273" s="80" t="s">
        <v>4333</v>
      </c>
      <c r="D273" s="82" t="s">
        <v>3174</v>
      </c>
      <c r="E273" s="50">
        <v>71.3</v>
      </c>
      <c r="F273" s="50">
        <v>94.2</v>
      </c>
      <c r="G273" s="50">
        <v>127.6</v>
      </c>
      <c r="H273" s="50">
        <v>241.5</v>
      </c>
      <c r="I273" s="50">
        <v>344.7</v>
      </c>
      <c r="J273" s="50">
        <v>512.6</v>
      </c>
      <c r="K273" s="50">
        <v>668.8</v>
      </c>
      <c r="L273" s="50">
        <v>855.2</v>
      </c>
      <c r="M273" s="50">
        <v>1077</v>
      </c>
      <c r="N273" s="50">
        <v>1434</v>
      </c>
      <c r="O273" s="49">
        <v>97.534253276818561</v>
      </c>
      <c r="P273" s="49">
        <v>126.51942636097385</v>
      </c>
      <c r="Q273" s="49">
        <v>169.56832057869022</v>
      </c>
      <c r="R273" s="49">
        <v>307.44511830121417</v>
      </c>
      <c r="S273" s="49">
        <v>425.62913679356734</v>
      </c>
      <c r="T273" s="49">
        <v>602.25098718003392</v>
      </c>
      <c r="U273" s="49">
        <v>756.50350266347141</v>
      </c>
      <c r="V273" s="49">
        <v>929.69454901666199</v>
      </c>
      <c r="W273" s="49">
        <v>1125.0375359919001</v>
      </c>
      <c r="X273" s="49">
        <v>1423.3109265397256</v>
      </c>
      <c r="Y273" s="49">
        <v>77.998107219613246</v>
      </c>
      <c r="Z273" s="49">
        <v>101.79418215039276</v>
      </c>
      <c r="AA273" s="49">
        <v>137.63590274707812</v>
      </c>
      <c r="AB273" s="49">
        <v>264.1009090891485</v>
      </c>
      <c r="AC273" s="49">
        <v>378.61636023298877</v>
      </c>
      <c r="AD273" s="49">
        <v>556.775848755379</v>
      </c>
      <c r="AE273" s="49">
        <v>715.30051483499483</v>
      </c>
      <c r="AF273" s="49">
        <v>896.69063489535597</v>
      </c>
      <c r="AG273" s="49">
        <v>1104.5960313144956</v>
      </c>
      <c r="AH273" s="49">
        <v>1427.6994024471696</v>
      </c>
      <c r="AJ273" s="33" t="str">
        <f t="shared" si="8"/>
        <v/>
      </c>
      <c r="AK273" s="33" t="str">
        <f t="shared" si="9"/>
        <v/>
      </c>
      <c r="AO273" t="s">
        <v>13</v>
      </c>
      <c r="AR273" s="7"/>
      <c r="AS273" s="7"/>
      <c r="AT273" s="7"/>
      <c r="AU273" s="7"/>
      <c r="AV273" s="7"/>
      <c r="AW273" s="7"/>
      <c r="AX273" s="7"/>
      <c r="AY273" s="7"/>
      <c r="AZ273" s="7"/>
      <c r="BA273" s="7"/>
      <c r="BB273" s="7"/>
      <c r="BC273" s="7"/>
      <c r="BD273" s="7"/>
      <c r="BE273" s="7"/>
      <c r="BF273" s="7"/>
      <c r="BG273" s="7"/>
      <c r="BH273" s="7"/>
    </row>
    <row r="274" spans="1:60" x14ac:dyDescent="0.25">
      <c r="A274" s="23"/>
      <c r="B274" s="94" t="s">
        <v>727</v>
      </c>
      <c r="C274" s="53" t="s">
        <v>4327</v>
      </c>
      <c r="D274" s="53" t="s">
        <v>3735</v>
      </c>
      <c r="E274" s="49">
        <v>735.00727174198698</v>
      </c>
      <c r="F274" s="49">
        <v>938.33067783585329</v>
      </c>
      <c r="G274" s="49">
        <v>1235.0138883107782</v>
      </c>
      <c r="H274" s="49">
        <v>2167.1156662941989</v>
      </c>
      <c r="I274" s="49">
        <v>2962.5522884405809</v>
      </c>
      <c r="J274" s="49">
        <v>4147.3985429178219</v>
      </c>
      <c r="K274" s="49">
        <v>5168.7386786206671</v>
      </c>
      <c r="L274" s="49">
        <v>6317.0071103424762</v>
      </c>
      <c r="M274" s="49">
        <v>7603.12397319103</v>
      </c>
      <c r="N274" s="49">
        <v>9544.7701097603076</v>
      </c>
      <c r="O274" s="49">
        <v>735.00727174198698</v>
      </c>
      <c r="P274" s="49">
        <v>938.33067783585329</v>
      </c>
      <c r="Q274" s="49">
        <v>1235.0138883107782</v>
      </c>
      <c r="R274" s="49">
        <v>2167.1156662941989</v>
      </c>
      <c r="S274" s="49">
        <v>2962.5522884405809</v>
      </c>
      <c r="T274" s="49">
        <v>4147.3985429178219</v>
      </c>
      <c r="U274" s="49">
        <v>5168.7386786206671</v>
      </c>
      <c r="V274" s="49">
        <v>6317.0071103424762</v>
      </c>
      <c r="W274" s="49">
        <v>7603.12397319103</v>
      </c>
      <c r="X274" s="49">
        <v>9544.7701097603076</v>
      </c>
      <c r="Y274" s="49">
        <v>735.00727174198698</v>
      </c>
      <c r="Z274" s="49">
        <v>938.33067783585329</v>
      </c>
      <c r="AA274" s="49">
        <v>1235.0138883107782</v>
      </c>
      <c r="AB274" s="49">
        <v>2167.1156662941989</v>
      </c>
      <c r="AC274" s="49">
        <v>2962.5522884405809</v>
      </c>
      <c r="AD274" s="49">
        <v>4147.3985429178219</v>
      </c>
      <c r="AE274" s="49">
        <v>5168.7386786206671</v>
      </c>
      <c r="AF274" s="49">
        <v>6317.0071103424762</v>
      </c>
      <c r="AG274" s="49">
        <v>7603.12397319103</v>
      </c>
      <c r="AH274" s="49">
        <v>9544.7701097603076</v>
      </c>
      <c r="AJ274" s="33" t="str">
        <f t="shared" si="8"/>
        <v/>
      </c>
      <c r="AK274" s="33" t="str">
        <f t="shared" si="9"/>
        <v/>
      </c>
      <c r="AO274" t="s">
        <v>13</v>
      </c>
      <c r="AR274" s="7"/>
      <c r="AS274" s="7"/>
      <c r="AT274" s="7"/>
      <c r="AU274" s="7"/>
      <c r="AV274" s="7"/>
      <c r="AW274" s="7"/>
      <c r="AX274" s="7"/>
      <c r="AY274" s="7"/>
      <c r="AZ274" s="7"/>
      <c r="BA274" s="7"/>
      <c r="BB274" s="7"/>
      <c r="BC274" s="7"/>
      <c r="BD274" s="7"/>
      <c r="BE274" s="7"/>
      <c r="BF274" s="7"/>
      <c r="BG274" s="7"/>
      <c r="BH274" s="7"/>
    </row>
    <row r="275" spans="1:60" x14ac:dyDescent="0.25">
      <c r="A275" s="23"/>
      <c r="B275" s="94" t="s">
        <v>729</v>
      </c>
      <c r="C275" s="53" t="s">
        <v>4380</v>
      </c>
      <c r="D275" s="53" t="s">
        <v>3736</v>
      </c>
      <c r="E275" s="84" t="s">
        <v>4405</v>
      </c>
      <c r="F275" s="84" t="s">
        <v>4405</v>
      </c>
      <c r="G275" s="84" t="s">
        <v>4405</v>
      </c>
      <c r="H275" s="84" t="s">
        <v>4405</v>
      </c>
      <c r="I275" s="84" t="s">
        <v>4405</v>
      </c>
      <c r="J275" s="84" t="s">
        <v>4405</v>
      </c>
      <c r="K275" s="84" t="s">
        <v>4405</v>
      </c>
      <c r="L275" s="84" t="s">
        <v>4405</v>
      </c>
      <c r="M275" s="84" t="s">
        <v>4405</v>
      </c>
      <c r="N275" s="84" t="s">
        <v>4405</v>
      </c>
      <c r="O275" s="49">
        <v>1138.6755132094052</v>
      </c>
      <c r="P275" s="49">
        <v>1448.3908073629291</v>
      </c>
      <c r="Q275" s="49">
        <v>1898.5262660109772</v>
      </c>
      <c r="R275" s="49">
        <v>3306.8419584448161</v>
      </c>
      <c r="S275" s="49">
        <v>4507.6727813403895</v>
      </c>
      <c r="T275" s="49">
        <v>6295.0782245136534</v>
      </c>
      <c r="U275" s="49">
        <v>7831.2474817984576</v>
      </c>
      <c r="V275" s="49">
        <v>9558.7887339645476</v>
      </c>
      <c r="W275" s="49">
        <v>11490.586341558501</v>
      </c>
      <c r="X275" s="49">
        <v>14399.361969434105</v>
      </c>
      <c r="Y275" s="49">
        <v>2251.2145097121429</v>
      </c>
      <c r="Z275" s="49">
        <v>2816.9796759399046</v>
      </c>
      <c r="AA275" s="49">
        <v>3545.0805816891298</v>
      </c>
      <c r="AB275" s="49">
        <v>5434.1440538499846</v>
      </c>
      <c r="AC275" s="49">
        <v>6836.9237797644073</v>
      </c>
      <c r="AD275" s="49">
        <v>8860.6469965127253</v>
      </c>
      <c r="AE275" s="49">
        <v>10591.940001842353</v>
      </c>
      <c r="AF275" s="49">
        <v>12532.027203080108</v>
      </c>
      <c r="AG275" s="49">
        <v>14708.860733341282</v>
      </c>
      <c r="AH275" s="49">
        <v>17982.428754269458</v>
      </c>
      <c r="AJ275" s="33" t="str">
        <f t="shared" si="8"/>
        <v/>
      </c>
      <c r="AK275" s="33" t="str">
        <f t="shared" si="9"/>
        <v/>
      </c>
      <c r="AO275" t="s">
        <v>13</v>
      </c>
      <c r="AR275" s="7"/>
      <c r="AS275" s="7"/>
      <c r="AT275" s="7"/>
      <c r="AU275" s="7"/>
      <c r="AV275" s="7"/>
      <c r="AW275" s="7"/>
      <c r="AX275" s="7"/>
      <c r="AY275" s="7"/>
      <c r="AZ275" s="7"/>
      <c r="BA275" s="7"/>
      <c r="BB275" s="7"/>
      <c r="BC275" s="7"/>
      <c r="BD275" s="7"/>
      <c r="BE275" s="7"/>
      <c r="BF275" s="7"/>
      <c r="BG275" s="7"/>
      <c r="BH275" s="7"/>
    </row>
    <row r="276" spans="1:60" x14ac:dyDescent="0.25">
      <c r="A276" s="23"/>
      <c r="B276" s="93" t="s">
        <v>731</v>
      </c>
      <c r="C276" s="80" t="s">
        <v>4333</v>
      </c>
      <c r="D276" s="82" t="s">
        <v>3175</v>
      </c>
      <c r="E276" s="50">
        <v>3359</v>
      </c>
      <c r="F276" s="50">
        <v>4120.8</v>
      </c>
      <c r="G276" s="50">
        <v>5132</v>
      </c>
      <c r="H276" s="50">
        <v>8026</v>
      </c>
      <c r="I276" s="50">
        <v>10240</v>
      </c>
      <c r="J276" s="50">
        <v>13370</v>
      </c>
      <c r="K276" s="50">
        <v>15950</v>
      </c>
      <c r="L276" s="50">
        <v>18740</v>
      </c>
      <c r="M276" s="50">
        <v>21770</v>
      </c>
      <c r="N276" s="50">
        <v>26190</v>
      </c>
      <c r="O276" s="49">
        <v>1295.5273152098573</v>
      </c>
      <c r="P276" s="49">
        <v>1646.2867573711662</v>
      </c>
      <c r="Q276" s="49">
        <v>2155.4997139305892</v>
      </c>
      <c r="R276" s="49">
        <v>3747.0180652874901</v>
      </c>
      <c r="S276" s="49">
        <v>5104.0087274284415</v>
      </c>
      <c r="T276" s="49">
        <v>7123.6538543702673</v>
      </c>
      <c r="U276" s="49">
        <v>8858.0796225304966</v>
      </c>
      <c r="V276" s="49">
        <v>10808.808345390473</v>
      </c>
      <c r="W276" s="49">
        <v>12989.217952738969</v>
      </c>
      <c r="X276" s="49">
        <v>16269.90465987105</v>
      </c>
      <c r="Y276" s="49">
        <v>2924.5846979389171</v>
      </c>
      <c r="Z276" s="49">
        <v>3643.6517065782969</v>
      </c>
      <c r="AA276" s="49">
        <v>4547.3303009506517</v>
      </c>
      <c r="AB276" s="49">
        <v>6791.3530386007378</v>
      </c>
      <c r="AC276" s="49">
        <v>8393.9675497162716</v>
      </c>
      <c r="AD276" s="49">
        <v>10681.699127197329</v>
      </c>
      <c r="AE276" s="49">
        <v>12634.841953727273</v>
      </c>
      <c r="AF276" s="49">
        <v>14818.961429181805</v>
      </c>
      <c r="AG276" s="49">
        <v>17272.526268476056</v>
      </c>
      <c r="AH276" s="49">
        <v>20956.563875680004</v>
      </c>
      <c r="AJ276" s="33" t="str">
        <f t="shared" si="8"/>
        <v/>
      </c>
      <c r="AK276" s="33" t="str">
        <f t="shared" si="9"/>
        <v/>
      </c>
      <c r="AO276" t="s">
        <v>13</v>
      </c>
      <c r="AR276" s="7"/>
      <c r="AS276" s="7"/>
      <c r="AT276" s="7"/>
      <c r="AU276" s="7"/>
      <c r="AV276" s="7"/>
      <c r="AW276" s="7"/>
      <c r="AX276" s="7"/>
      <c r="AY276" s="7"/>
      <c r="AZ276" s="7"/>
      <c r="BA276" s="7"/>
      <c r="BB276" s="7"/>
      <c r="BC276" s="7"/>
      <c r="BD276" s="7"/>
      <c r="BE276" s="7"/>
      <c r="BF276" s="7"/>
      <c r="BG276" s="7"/>
      <c r="BH276" s="7"/>
    </row>
    <row r="277" spans="1:60" x14ac:dyDescent="0.25">
      <c r="A277" s="23"/>
      <c r="B277" s="94" t="s">
        <v>3737</v>
      </c>
      <c r="C277" s="53" t="s">
        <v>4327</v>
      </c>
      <c r="D277" s="53" t="s">
        <v>3738</v>
      </c>
      <c r="E277" s="49">
        <v>1312.616617600494</v>
      </c>
      <c r="F277" s="49">
        <v>1667.7340172448476</v>
      </c>
      <c r="G277" s="49">
        <v>2183.193997548482</v>
      </c>
      <c r="H277" s="49">
        <v>3793.7562515963177</v>
      </c>
      <c r="I277" s="49">
        <v>5166.6946007239976</v>
      </c>
      <c r="J277" s="49">
        <v>7209.7821117453623</v>
      </c>
      <c r="K277" s="49">
        <v>8963.9706939939588</v>
      </c>
      <c r="L277" s="49">
        <v>10936.830454276354</v>
      </c>
      <c r="M277" s="49">
        <v>13141.732057431156</v>
      </c>
      <c r="N277" s="49">
        <v>16458.803161066659</v>
      </c>
      <c r="O277" s="49">
        <v>1312.616617600494</v>
      </c>
      <c r="P277" s="49">
        <v>1667.7340172448476</v>
      </c>
      <c r="Q277" s="49">
        <v>2183.193997548482</v>
      </c>
      <c r="R277" s="49">
        <v>3793.7562515963177</v>
      </c>
      <c r="S277" s="49">
        <v>5166.6946007239976</v>
      </c>
      <c r="T277" s="49">
        <v>7209.7821117453623</v>
      </c>
      <c r="U277" s="49">
        <v>8963.9706939939588</v>
      </c>
      <c r="V277" s="49">
        <v>10936.830454276354</v>
      </c>
      <c r="W277" s="49">
        <v>13141.732057431156</v>
      </c>
      <c r="X277" s="49">
        <v>16458.803161066659</v>
      </c>
      <c r="Y277" s="49">
        <v>1312.616617600494</v>
      </c>
      <c r="Z277" s="49">
        <v>1667.7340172448476</v>
      </c>
      <c r="AA277" s="49">
        <v>2183.193997548482</v>
      </c>
      <c r="AB277" s="49">
        <v>3793.7562515963177</v>
      </c>
      <c r="AC277" s="49">
        <v>5166.6946007239976</v>
      </c>
      <c r="AD277" s="49">
        <v>7209.7821117453623</v>
      </c>
      <c r="AE277" s="49">
        <v>8963.9706939939588</v>
      </c>
      <c r="AF277" s="49">
        <v>10936.830454276354</v>
      </c>
      <c r="AG277" s="49">
        <v>13141.732057431156</v>
      </c>
      <c r="AH277" s="49">
        <v>16458.803161066659</v>
      </c>
      <c r="AJ277" s="33" t="str">
        <f t="shared" si="8"/>
        <v/>
      </c>
      <c r="AK277" s="33" t="str">
        <f t="shared" si="9"/>
        <v/>
      </c>
      <c r="AO277" t="s">
        <v>13</v>
      </c>
      <c r="AR277" s="7"/>
      <c r="AS277" s="7"/>
      <c r="AT277" s="7"/>
      <c r="AU277" s="7"/>
      <c r="AV277" s="7"/>
      <c r="AW277" s="7"/>
      <c r="AX277" s="7"/>
      <c r="AY277" s="7"/>
      <c r="AZ277" s="7"/>
      <c r="BA277" s="7"/>
      <c r="BB277" s="7"/>
      <c r="BC277" s="7"/>
      <c r="BD277" s="7"/>
      <c r="BE277" s="7"/>
      <c r="BF277" s="7"/>
      <c r="BG277" s="7"/>
      <c r="BH277" s="7"/>
    </row>
    <row r="278" spans="1:60" x14ac:dyDescent="0.25">
      <c r="A278" s="23"/>
      <c r="B278" s="94" t="s">
        <v>733</v>
      </c>
      <c r="C278" s="53" t="s">
        <v>4327</v>
      </c>
      <c r="D278" s="53" t="s">
        <v>3739</v>
      </c>
      <c r="E278" s="49">
        <v>1347.2628773660599</v>
      </c>
      <c r="F278" s="49">
        <v>1711.1685742707732</v>
      </c>
      <c r="G278" s="49">
        <v>2239.2154450277876</v>
      </c>
      <c r="H278" s="49">
        <v>3888.025093366382</v>
      </c>
      <c r="I278" s="49">
        <v>5292.8871320644757</v>
      </c>
      <c r="J278" s="49">
        <v>7382.7970117492705</v>
      </c>
      <c r="K278" s="49">
        <v>9176.3614980631428</v>
      </c>
      <c r="L278" s="49">
        <v>11193.26998780649</v>
      </c>
      <c r="M278" s="49">
        <v>13446.855187930225</v>
      </c>
      <c r="N278" s="49">
        <v>16836.14390632707</v>
      </c>
      <c r="O278" s="49">
        <v>1347.2628773660599</v>
      </c>
      <c r="P278" s="49">
        <v>1711.1685742707732</v>
      </c>
      <c r="Q278" s="49">
        <v>2239.2154450277876</v>
      </c>
      <c r="R278" s="49">
        <v>3888.025093366382</v>
      </c>
      <c r="S278" s="49">
        <v>5292.8871320644757</v>
      </c>
      <c r="T278" s="49">
        <v>7382.7970117492705</v>
      </c>
      <c r="U278" s="49">
        <v>9176.3614980631428</v>
      </c>
      <c r="V278" s="49">
        <v>11193.26998780649</v>
      </c>
      <c r="W278" s="49">
        <v>13446.855187930225</v>
      </c>
      <c r="X278" s="49">
        <v>16836.14390632707</v>
      </c>
      <c r="Y278" s="49">
        <v>1347.2628773660599</v>
      </c>
      <c r="Z278" s="49">
        <v>1711.1685742707732</v>
      </c>
      <c r="AA278" s="49">
        <v>2239.2154450277876</v>
      </c>
      <c r="AB278" s="49">
        <v>3888.025093366382</v>
      </c>
      <c r="AC278" s="49">
        <v>5292.8871320644757</v>
      </c>
      <c r="AD278" s="49">
        <v>7382.7970117492705</v>
      </c>
      <c r="AE278" s="49">
        <v>9176.3614980631428</v>
      </c>
      <c r="AF278" s="49">
        <v>11193.26998780649</v>
      </c>
      <c r="AG278" s="49">
        <v>13446.855187930225</v>
      </c>
      <c r="AH278" s="49">
        <v>16836.14390632707</v>
      </c>
      <c r="AJ278" s="33" t="str">
        <f t="shared" si="8"/>
        <v/>
      </c>
      <c r="AK278" s="33" t="str">
        <f t="shared" si="9"/>
        <v/>
      </c>
      <c r="AO278" t="s">
        <v>13</v>
      </c>
      <c r="AR278" s="7"/>
      <c r="AS278" s="7"/>
      <c r="AT278" s="7"/>
      <c r="AU278" s="7"/>
      <c r="AV278" s="7"/>
      <c r="AW278" s="7"/>
      <c r="AX278" s="7"/>
      <c r="AY278" s="7"/>
      <c r="AZ278" s="7"/>
      <c r="BA278" s="7"/>
      <c r="BB278" s="7"/>
      <c r="BC278" s="7"/>
      <c r="BD278" s="7"/>
      <c r="BE278" s="7"/>
      <c r="BF278" s="7"/>
      <c r="BG278" s="7"/>
      <c r="BH278" s="7"/>
    </row>
    <row r="279" spans="1:60" x14ac:dyDescent="0.25">
      <c r="A279" s="23"/>
      <c r="B279" s="93" t="s">
        <v>735</v>
      </c>
      <c r="C279" s="80" t="s">
        <v>4380</v>
      </c>
      <c r="D279" s="82" t="s">
        <v>3176</v>
      </c>
      <c r="E279" s="50">
        <v>87.7</v>
      </c>
      <c r="F279" s="50">
        <v>111.1</v>
      </c>
      <c r="G279" s="50">
        <v>143.1</v>
      </c>
      <c r="H279" s="50">
        <v>239.6</v>
      </c>
      <c r="I279" s="50">
        <v>316.89999999999998</v>
      </c>
      <c r="J279" s="50">
        <v>430.6</v>
      </c>
      <c r="K279" s="50">
        <v>527.20000000000005</v>
      </c>
      <c r="L279" s="50">
        <v>634.29999999999995</v>
      </c>
      <c r="M279" s="50">
        <v>753.2</v>
      </c>
      <c r="N279" s="50">
        <v>930.6</v>
      </c>
      <c r="O279" s="84" t="s">
        <v>4405</v>
      </c>
      <c r="P279" s="84" t="s">
        <v>4405</v>
      </c>
      <c r="Q279" s="84" t="s">
        <v>4405</v>
      </c>
      <c r="R279" s="84" t="s">
        <v>4405</v>
      </c>
      <c r="S279" s="84" t="s">
        <v>4405</v>
      </c>
      <c r="T279" s="84" t="s">
        <v>4405</v>
      </c>
      <c r="U279" s="84" t="s">
        <v>4405</v>
      </c>
      <c r="V279" s="84" t="s">
        <v>4405</v>
      </c>
      <c r="W279" s="84" t="s">
        <v>4405</v>
      </c>
      <c r="X279" s="84" t="s">
        <v>4405</v>
      </c>
      <c r="Y279" s="84" t="s">
        <v>4405</v>
      </c>
      <c r="Z279" s="84" t="s">
        <v>4405</v>
      </c>
      <c r="AA279" s="84" t="s">
        <v>4405</v>
      </c>
      <c r="AB279" s="84" t="s">
        <v>4405</v>
      </c>
      <c r="AC279" s="84" t="s">
        <v>4405</v>
      </c>
      <c r="AD279" s="84" t="s">
        <v>4405</v>
      </c>
      <c r="AE279" s="84" t="s">
        <v>4405</v>
      </c>
      <c r="AF279" s="84" t="s">
        <v>4405</v>
      </c>
      <c r="AG279" s="84" t="s">
        <v>4405</v>
      </c>
      <c r="AH279" s="84" t="s">
        <v>4405</v>
      </c>
      <c r="AJ279" s="33" t="str">
        <f t="shared" si="8"/>
        <v/>
      </c>
      <c r="AK279" s="33" t="str">
        <f t="shared" si="9"/>
        <v/>
      </c>
      <c r="AO279" t="s">
        <v>13</v>
      </c>
      <c r="AR279" s="7"/>
      <c r="AS279" s="7"/>
      <c r="AT279" s="7"/>
      <c r="AU279" s="7"/>
      <c r="AV279" s="7"/>
      <c r="AW279" s="7"/>
      <c r="AX279" s="7"/>
      <c r="AY279" s="7"/>
      <c r="AZ279" s="7"/>
      <c r="BA279" s="7"/>
      <c r="BB279" s="7"/>
      <c r="BC279" s="7"/>
      <c r="BD279" s="7"/>
      <c r="BE279" s="7"/>
      <c r="BF279" s="7"/>
      <c r="BG279" s="7"/>
      <c r="BH279" s="7"/>
    </row>
    <row r="280" spans="1:60" x14ac:dyDescent="0.25">
      <c r="A280" s="23"/>
      <c r="B280" s="94" t="s">
        <v>737</v>
      </c>
      <c r="C280" s="53" t="s">
        <v>4327</v>
      </c>
      <c r="D280" s="53" t="s">
        <v>3740</v>
      </c>
      <c r="E280" s="49">
        <v>783.20036886350681</v>
      </c>
      <c r="F280" s="49">
        <v>998.36417534900409</v>
      </c>
      <c r="G280" s="49">
        <v>1311.9271273952097</v>
      </c>
      <c r="H280" s="49">
        <v>2295.3256755009352</v>
      </c>
      <c r="I280" s="49">
        <v>3133.6372509856692</v>
      </c>
      <c r="J280" s="49">
        <v>4381.2623208832747</v>
      </c>
      <c r="K280" s="49">
        <v>5455.3834789946995</v>
      </c>
      <c r="L280" s="49">
        <v>6662.3848657007939</v>
      </c>
      <c r="M280" s="49">
        <v>8013.197909745536</v>
      </c>
      <c r="N280" s="49">
        <v>10050.272390197573</v>
      </c>
      <c r="O280" s="49">
        <v>783.20036886350681</v>
      </c>
      <c r="P280" s="49">
        <v>998.36417534900409</v>
      </c>
      <c r="Q280" s="49">
        <v>1311.9271273952097</v>
      </c>
      <c r="R280" s="49">
        <v>2295.3256755009352</v>
      </c>
      <c r="S280" s="49">
        <v>3133.6372509856692</v>
      </c>
      <c r="T280" s="49">
        <v>4381.2623208832747</v>
      </c>
      <c r="U280" s="49">
        <v>5455.3834789946995</v>
      </c>
      <c r="V280" s="49">
        <v>6662.3848657007939</v>
      </c>
      <c r="W280" s="49">
        <v>8013.197909745536</v>
      </c>
      <c r="X280" s="49">
        <v>10050.272390197573</v>
      </c>
      <c r="Y280" s="49">
        <v>783.20036886350681</v>
      </c>
      <c r="Z280" s="49">
        <v>998.36417534900409</v>
      </c>
      <c r="AA280" s="49">
        <v>1311.9271273952097</v>
      </c>
      <c r="AB280" s="49">
        <v>2295.3256755009352</v>
      </c>
      <c r="AC280" s="49">
        <v>3133.6372509856692</v>
      </c>
      <c r="AD280" s="49">
        <v>4381.2623208832747</v>
      </c>
      <c r="AE280" s="49">
        <v>5455.3834789946995</v>
      </c>
      <c r="AF280" s="49">
        <v>6662.3848657007939</v>
      </c>
      <c r="AG280" s="49">
        <v>8013.197909745536</v>
      </c>
      <c r="AH280" s="49">
        <v>10050.272390197573</v>
      </c>
      <c r="AJ280" s="33" t="str">
        <f t="shared" si="8"/>
        <v/>
      </c>
      <c r="AK280" s="33" t="str">
        <f t="shared" si="9"/>
        <v/>
      </c>
      <c r="AO280" t="s">
        <v>13</v>
      </c>
      <c r="AR280" s="7"/>
      <c r="AS280" s="7"/>
      <c r="AT280" s="7"/>
      <c r="AU280" s="7"/>
      <c r="AV280" s="7"/>
      <c r="AW280" s="7"/>
      <c r="AX280" s="7"/>
      <c r="AY280" s="7"/>
      <c r="AZ280" s="7"/>
      <c r="BA280" s="7"/>
      <c r="BB280" s="7"/>
      <c r="BC280" s="7"/>
      <c r="BD280" s="7"/>
      <c r="BE280" s="7"/>
      <c r="BF280" s="7"/>
      <c r="BG280" s="7"/>
      <c r="BH280" s="7"/>
    </row>
    <row r="281" spans="1:60" x14ac:dyDescent="0.25">
      <c r="A281" s="23"/>
      <c r="B281" s="81" t="s">
        <v>739</v>
      </c>
      <c r="C281" s="53" t="s">
        <v>4327</v>
      </c>
      <c r="D281" s="53" t="s">
        <v>3741</v>
      </c>
      <c r="E281" s="49">
        <v>813.39342986886504</v>
      </c>
      <c r="F281" s="49">
        <v>1036.3447615269204</v>
      </c>
      <c r="G281" s="49">
        <v>1361.1055549510697</v>
      </c>
      <c r="H281" s="49">
        <v>2378.8100256293565</v>
      </c>
      <c r="I281" s="49">
        <v>3245.9107984380043</v>
      </c>
      <c r="J281" s="49">
        <v>4535.9058034923446</v>
      </c>
      <c r="K281" s="49">
        <v>5645.8813849070402</v>
      </c>
      <c r="L281" s="49">
        <v>6893.0032981803433</v>
      </c>
      <c r="M281" s="49">
        <v>8288.2854779723839</v>
      </c>
      <c r="N281" s="49">
        <v>10391.568124407009</v>
      </c>
      <c r="O281" s="49">
        <v>813.39342986886504</v>
      </c>
      <c r="P281" s="49">
        <v>1036.3447615269204</v>
      </c>
      <c r="Q281" s="49">
        <v>1361.1055549510697</v>
      </c>
      <c r="R281" s="49">
        <v>2378.8100256293565</v>
      </c>
      <c r="S281" s="49">
        <v>3245.9107984380043</v>
      </c>
      <c r="T281" s="49">
        <v>4535.9058034923446</v>
      </c>
      <c r="U281" s="49">
        <v>5645.8813849070402</v>
      </c>
      <c r="V281" s="49">
        <v>6893.0032981803433</v>
      </c>
      <c r="W281" s="49">
        <v>8288.2854779723839</v>
      </c>
      <c r="X281" s="49">
        <v>10391.568124407009</v>
      </c>
      <c r="Y281" s="49">
        <v>813.39342986886504</v>
      </c>
      <c r="Z281" s="49">
        <v>1036.3447615269204</v>
      </c>
      <c r="AA281" s="49">
        <v>1361.1055549510697</v>
      </c>
      <c r="AB281" s="49">
        <v>2378.8100256293565</v>
      </c>
      <c r="AC281" s="49">
        <v>3245.9107984380043</v>
      </c>
      <c r="AD281" s="49">
        <v>4535.9058034923446</v>
      </c>
      <c r="AE281" s="49">
        <v>5645.8813849070402</v>
      </c>
      <c r="AF281" s="49">
        <v>6893.0032981803433</v>
      </c>
      <c r="AG281" s="49">
        <v>8288.2854779723839</v>
      </c>
      <c r="AH281" s="49">
        <v>10391.568124407009</v>
      </c>
      <c r="AJ281" s="33" t="str">
        <f t="shared" si="8"/>
        <v/>
      </c>
      <c r="AK281" s="33" t="str">
        <f t="shared" si="9"/>
        <v/>
      </c>
      <c r="AO281" t="s">
        <v>13</v>
      </c>
      <c r="AR281" s="7"/>
      <c r="AS281" s="7"/>
      <c r="AT281" s="7"/>
      <c r="AU281" s="7"/>
      <c r="AV281" s="7"/>
      <c r="AW281" s="7"/>
      <c r="AX281" s="7"/>
      <c r="AY281" s="7"/>
      <c r="AZ281" s="7"/>
      <c r="BA281" s="7"/>
      <c r="BB281" s="7"/>
      <c r="BC281" s="7"/>
      <c r="BD281" s="7"/>
      <c r="BE281" s="7"/>
      <c r="BF281" s="7"/>
      <c r="BG281" s="7"/>
      <c r="BH281" s="7"/>
    </row>
    <row r="282" spans="1:60" x14ac:dyDescent="0.25">
      <c r="A282" s="23"/>
      <c r="B282" s="81" t="s">
        <v>741</v>
      </c>
      <c r="C282" s="53" t="s">
        <v>4327</v>
      </c>
      <c r="D282" s="53" t="s">
        <v>3742</v>
      </c>
      <c r="E282" s="49">
        <v>965.57763293756534</v>
      </c>
      <c r="F282" s="49">
        <v>1228.1339087411975</v>
      </c>
      <c r="G282" s="49">
        <v>1609.9124959103838</v>
      </c>
      <c r="H282" s="49">
        <v>2803.411411222301</v>
      </c>
      <c r="I282" s="49">
        <v>3819.1360936790602</v>
      </c>
      <c r="J282" s="49">
        <v>5328.9828971658972</v>
      </c>
      <c r="K282" s="49">
        <v>6625.9030390197995</v>
      </c>
      <c r="L282" s="49">
        <v>8082.8113123893863</v>
      </c>
      <c r="M282" s="49">
        <v>9711.2716762955715</v>
      </c>
      <c r="N282" s="49">
        <v>12162.745822800678</v>
      </c>
      <c r="O282" s="49">
        <v>965.57763293756534</v>
      </c>
      <c r="P282" s="49">
        <v>1228.1339087411975</v>
      </c>
      <c r="Q282" s="49">
        <v>1609.9124959103838</v>
      </c>
      <c r="R282" s="49">
        <v>2803.411411222301</v>
      </c>
      <c r="S282" s="49">
        <v>3819.1360936790602</v>
      </c>
      <c r="T282" s="49">
        <v>5328.9828971658972</v>
      </c>
      <c r="U282" s="49">
        <v>6625.9030390197995</v>
      </c>
      <c r="V282" s="49">
        <v>8082.8113123893863</v>
      </c>
      <c r="W282" s="49">
        <v>9711.2716762955715</v>
      </c>
      <c r="X282" s="49">
        <v>12162.745822800678</v>
      </c>
      <c r="Y282" s="49">
        <v>965.57763293756534</v>
      </c>
      <c r="Z282" s="49">
        <v>1228.1339087411975</v>
      </c>
      <c r="AA282" s="49">
        <v>1609.9124959103838</v>
      </c>
      <c r="AB282" s="49">
        <v>2803.411411222301</v>
      </c>
      <c r="AC282" s="49">
        <v>3819.1360936790602</v>
      </c>
      <c r="AD282" s="49">
        <v>5328.9828971658972</v>
      </c>
      <c r="AE282" s="49">
        <v>6625.9030390197995</v>
      </c>
      <c r="AF282" s="49">
        <v>8082.8113123893863</v>
      </c>
      <c r="AG282" s="49">
        <v>9711.2716762955715</v>
      </c>
      <c r="AH282" s="49">
        <v>12162.745822800678</v>
      </c>
      <c r="AJ282" s="33" t="str">
        <f t="shared" si="8"/>
        <v/>
      </c>
      <c r="AK282" s="33" t="str">
        <f t="shared" si="9"/>
        <v/>
      </c>
      <c r="AO282" t="s">
        <v>13</v>
      </c>
      <c r="AR282" s="7"/>
      <c r="AS282" s="7"/>
      <c r="AT282" s="7"/>
      <c r="AU282" s="7"/>
      <c r="AV282" s="7"/>
      <c r="AW282" s="7"/>
      <c r="AX282" s="7"/>
      <c r="AY282" s="7"/>
      <c r="AZ282" s="7"/>
      <c r="BA282" s="7"/>
      <c r="BB282" s="7"/>
      <c r="BC282" s="7"/>
      <c r="BD282" s="7"/>
      <c r="BE282" s="7"/>
      <c r="BF282" s="7"/>
      <c r="BG282" s="7"/>
      <c r="BH282" s="7"/>
    </row>
    <row r="283" spans="1:60" x14ac:dyDescent="0.25">
      <c r="A283" s="23"/>
      <c r="B283" s="79" t="s">
        <v>743</v>
      </c>
      <c r="C283" s="80" t="s">
        <v>4333</v>
      </c>
      <c r="D283" s="82" t="s">
        <v>3177</v>
      </c>
      <c r="E283" s="50">
        <v>951.9</v>
      </c>
      <c r="F283" s="50">
        <v>1122.8</v>
      </c>
      <c r="G283" s="50">
        <v>1345</v>
      </c>
      <c r="H283" s="50">
        <v>1968</v>
      </c>
      <c r="I283" s="50">
        <v>2435</v>
      </c>
      <c r="J283" s="50">
        <v>3090</v>
      </c>
      <c r="K283" s="50">
        <v>3626</v>
      </c>
      <c r="L283" s="50">
        <v>4205</v>
      </c>
      <c r="M283" s="50">
        <v>4832</v>
      </c>
      <c r="N283" s="50">
        <v>5745</v>
      </c>
      <c r="O283" s="49">
        <v>490.07162668394767</v>
      </c>
      <c r="P283" s="49">
        <v>616.81948088705974</v>
      </c>
      <c r="Q283" s="49">
        <v>801.51084941223849</v>
      </c>
      <c r="R283" s="49">
        <v>1379.0788170649423</v>
      </c>
      <c r="S283" s="49">
        <v>1872.7616350974786</v>
      </c>
      <c r="T283" s="49">
        <v>2612.2620409420838</v>
      </c>
      <c r="U283" s="49">
        <v>3254.1914205651992</v>
      </c>
      <c r="V283" s="49">
        <v>3980.7031445874118</v>
      </c>
      <c r="W283" s="49">
        <v>4802.2791796423244</v>
      </c>
      <c r="X283" s="49">
        <v>6054.1956851800842</v>
      </c>
      <c r="Y283" s="49">
        <v>833.9863727703696</v>
      </c>
      <c r="Z283" s="49">
        <v>1003.9084026128063</v>
      </c>
      <c r="AA283" s="49">
        <v>1215.0352031203179</v>
      </c>
      <c r="AB283" s="49">
        <v>1766.1631626560602</v>
      </c>
      <c r="AC283" s="49">
        <v>2199.3731333811011</v>
      </c>
      <c r="AD283" s="49">
        <v>2854.5928897395775</v>
      </c>
      <c r="AE283" s="49">
        <v>3428.8665921117499</v>
      </c>
      <c r="AF283" s="49">
        <v>4080.0751691372925</v>
      </c>
      <c r="AG283" s="49">
        <v>4814.9263372413352</v>
      </c>
      <c r="AH283" s="49">
        <v>5927.2531751354745</v>
      </c>
      <c r="AJ283" s="33" t="str">
        <f t="shared" si="8"/>
        <v/>
      </c>
      <c r="AK283" s="33" t="str">
        <f t="shared" si="9"/>
        <v/>
      </c>
      <c r="AO283" t="s">
        <v>13</v>
      </c>
      <c r="AR283" s="7"/>
      <c r="AS283" s="7"/>
      <c r="AT283" s="7"/>
      <c r="AU283" s="7"/>
      <c r="AV283" s="7"/>
      <c r="AW283" s="7"/>
      <c r="AX283" s="7"/>
      <c r="AY283" s="7"/>
      <c r="AZ283" s="7"/>
      <c r="BA283" s="7"/>
      <c r="BB283" s="7"/>
      <c r="BC283" s="7"/>
      <c r="BD283" s="7"/>
      <c r="BE283" s="7"/>
      <c r="BF283" s="7"/>
      <c r="BG283" s="7"/>
      <c r="BH283" s="7"/>
    </row>
    <row r="284" spans="1:60" x14ac:dyDescent="0.25">
      <c r="A284" s="23"/>
      <c r="B284" s="79" t="s">
        <v>745</v>
      </c>
      <c r="C284" s="80" t="s">
        <v>4333</v>
      </c>
      <c r="D284" s="82" t="s">
        <v>3178</v>
      </c>
      <c r="E284" s="50">
        <v>7818</v>
      </c>
      <c r="F284" s="50">
        <v>10444.700000000001</v>
      </c>
      <c r="G284" s="50">
        <v>14260</v>
      </c>
      <c r="H284" s="50">
        <v>27000</v>
      </c>
      <c r="I284" s="50">
        <v>38280</v>
      </c>
      <c r="J284" s="50">
        <v>56170</v>
      </c>
      <c r="K284" s="50">
        <v>72430</v>
      </c>
      <c r="L284" s="50">
        <v>91430</v>
      </c>
      <c r="M284" s="50">
        <v>113600</v>
      </c>
      <c r="N284" s="50">
        <v>148400</v>
      </c>
      <c r="O284" s="49">
        <v>6424.3941095354048</v>
      </c>
      <c r="P284" s="49">
        <v>8055.185933513666</v>
      </c>
      <c r="Q284" s="49">
        <v>10391.441703507164</v>
      </c>
      <c r="R284" s="49">
        <v>17512.043050246295</v>
      </c>
      <c r="S284" s="49">
        <v>23498.408018832601</v>
      </c>
      <c r="T284" s="49">
        <v>32337.688851813738</v>
      </c>
      <c r="U284" s="49">
        <v>39806.380542498031</v>
      </c>
      <c r="V284" s="49">
        <v>48214.984861274534</v>
      </c>
      <c r="W284" s="49">
        <v>57553.991162670354</v>
      </c>
      <c r="X284" s="49">
        <v>71480.000370863199</v>
      </c>
      <c r="Y284" s="49">
        <v>7739.1166477095512</v>
      </c>
      <c r="Z284" s="49">
        <v>10322.814940855384</v>
      </c>
      <c r="AA284" s="49">
        <v>14058.321605396108</v>
      </c>
      <c r="AB284" s="49">
        <v>26206.619865599059</v>
      </c>
      <c r="AC284" s="49">
        <v>36623.017991012312</v>
      </c>
      <c r="AD284" s="49">
        <v>52707.185559665246</v>
      </c>
      <c r="AE284" s="49">
        <v>67049.486561288824</v>
      </c>
      <c r="AF284" s="49">
        <v>83637.128417606888</v>
      </c>
      <c r="AG284" s="49">
        <v>102889.48870550524</v>
      </c>
      <c r="AH284" s="49">
        <v>132954.52554899451</v>
      </c>
      <c r="AJ284" s="33" t="str">
        <f t="shared" si="8"/>
        <v/>
      </c>
      <c r="AK284" s="33" t="str">
        <f t="shared" si="9"/>
        <v/>
      </c>
      <c r="AO284" t="s">
        <v>13</v>
      </c>
      <c r="AR284" s="7"/>
      <c r="AS284" s="7"/>
      <c r="AT284" s="7"/>
      <c r="AU284" s="7"/>
      <c r="AV284" s="7"/>
      <c r="AW284" s="7"/>
      <c r="AX284" s="7"/>
      <c r="AY284" s="7"/>
      <c r="AZ284" s="7"/>
      <c r="BA284" s="7"/>
      <c r="BB284" s="7"/>
      <c r="BC284" s="7"/>
      <c r="BD284" s="7"/>
      <c r="BE284" s="7"/>
      <c r="BF284" s="7"/>
      <c r="BG284" s="7"/>
      <c r="BH284" s="7"/>
    </row>
    <row r="285" spans="1:60" x14ac:dyDescent="0.25">
      <c r="A285" s="23"/>
      <c r="B285" s="81" t="s">
        <v>749</v>
      </c>
      <c r="C285" s="53" t="s">
        <v>4327</v>
      </c>
      <c r="D285" s="53" t="s">
        <v>3743</v>
      </c>
      <c r="E285" s="49">
        <v>453.75336819108202</v>
      </c>
      <c r="F285" s="49">
        <v>584.23307327591078</v>
      </c>
      <c r="G285" s="49">
        <v>776.06522543852066</v>
      </c>
      <c r="H285" s="49">
        <v>1384.374081751411</v>
      </c>
      <c r="I285" s="49">
        <v>1905.7897981018584</v>
      </c>
      <c r="J285" s="49">
        <v>2685.2709865154266</v>
      </c>
      <c r="K285" s="49">
        <v>3361.3759804684082</v>
      </c>
      <c r="L285" s="49">
        <v>4122.8650841401723</v>
      </c>
      <c r="M285" s="49">
        <v>4979.0919440196794</v>
      </c>
      <c r="N285" s="49">
        <v>6279.1112494289564</v>
      </c>
      <c r="O285" s="49">
        <v>453.75336819108202</v>
      </c>
      <c r="P285" s="49">
        <v>584.23307327591078</v>
      </c>
      <c r="Q285" s="49">
        <v>776.06522543852066</v>
      </c>
      <c r="R285" s="49">
        <v>1384.374081751411</v>
      </c>
      <c r="S285" s="49">
        <v>1905.7897981018584</v>
      </c>
      <c r="T285" s="49">
        <v>2685.2709865154266</v>
      </c>
      <c r="U285" s="49">
        <v>3361.3759804684082</v>
      </c>
      <c r="V285" s="49">
        <v>4122.8650841401723</v>
      </c>
      <c r="W285" s="49">
        <v>4979.0919440196794</v>
      </c>
      <c r="X285" s="49">
        <v>6279.1112494289564</v>
      </c>
      <c r="Y285" s="49">
        <v>453.75336819108202</v>
      </c>
      <c r="Z285" s="49">
        <v>584.23307327591078</v>
      </c>
      <c r="AA285" s="49">
        <v>776.06522543852066</v>
      </c>
      <c r="AB285" s="49">
        <v>1384.374081751411</v>
      </c>
      <c r="AC285" s="49">
        <v>1905.7897981018584</v>
      </c>
      <c r="AD285" s="49">
        <v>2685.2709865154266</v>
      </c>
      <c r="AE285" s="49">
        <v>3361.3759804684082</v>
      </c>
      <c r="AF285" s="49">
        <v>4122.8650841401723</v>
      </c>
      <c r="AG285" s="49">
        <v>4979.0919440196794</v>
      </c>
      <c r="AH285" s="49">
        <v>6279.1112494289564</v>
      </c>
      <c r="AJ285" s="33" t="str">
        <f t="shared" si="8"/>
        <v/>
      </c>
      <c r="AK285" s="33" t="str">
        <f t="shared" si="9"/>
        <v/>
      </c>
      <c r="AO285" t="s">
        <v>13</v>
      </c>
      <c r="AR285" s="7"/>
      <c r="AS285" s="7"/>
      <c r="AT285" s="7"/>
      <c r="AU285" s="7"/>
      <c r="AV285" s="7"/>
      <c r="AW285" s="7"/>
      <c r="AX285" s="7"/>
      <c r="AY285" s="7"/>
      <c r="AZ285" s="7"/>
      <c r="BA285" s="7"/>
      <c r="BB285" s="7"/>
      <c r="BC285" s="7"/>
      <c r="BD285" s="7"/>
      <c r="BE285" s="7"/>
      <c r="BF285" s="7"/>
      <c r="BG285" s="7"/>
      <c r="BH285" s="7"/>
    </row>
    <row r="286" spans="1:60" x14ac:dyDescent="0.25">
      <c r="A286" s="23"/>
      <c r="B286" s="81" t="s">
        <v>751</v>
      </c>
      <c r="C286" s="53" t="s">
        <v>4327</v>
      </c>
      <c r="D286" s="53" t="s">
        <v>3744</v>
      </c>
      <c r="E286" s="49">
        <v>336.14280995091508</v>
      </c>
      <c r="F286" s="49">
        <v>440.3417599716347</v>
      </c>
      <c r="G286" s="49">
        <v>595.66843856871503</v>
      </c>
      <c r="H286" s="49">
        <v>1096.0809829728937</v>
      </c>
      <c r="I286" s="49">
        <v>1528.8631547762977</v>
      </c>
      <c r="J286" s="49">
        <v>2181.1126853881237</v>
      </c>
      <c r="K286" s="49">
        <v>2752.6447599614817</v>
      </c>
      <c r="L286" s="49">
        <v>3400.5616122240522</v>
      </c>
      <c r="M286" s="49">
        <v>4134.8569884838616</v>
      </c>
      <c r="N286" s="49">
        <v>5262.2433961378847</v>
      </c>
      <c r="O286" s="49">
        <v>336.14280995091508</v>
      </c>
      <c r="P286" s="49">
        <v>440.3417599716347</v>
      </c>
      <c r="Q286" s="49">
        <v>595.66843856871503</v>
      </c>
      <c r="R286" s="49">
        <v>1096.0809829728937</v>
      </c>
      <c r="S286" s="49">
        <v>1528.8631547762977</v>
      </c>
      <c r="T286" s="49">
        <v>2181.1126853881237</v>
      </c>
      <c r="U286" s="49">
        <v>2752.6447599614817</v>
      </c>
      <c r="V286" s="49">
        <v>3400.5616122240522</v>
      </c>
      <c r="W286" s="49">
        <v>4134.8569884838616</v>
      </c>
      <c r="X286" s="49">
        <v>5262.2433961378847</v>
      </c>
      <c r="Y286" s="49">
        <v>336.14280995091508</v>
      </c>
      <c r="Z286" s="49">
        <v>440.3417599716347</v>
      </c>
      <c r="AA286" s="49">
        <v>595.66843856871503</v>
      </c>
      <c r="AB286" s="49">
        <v>1096.0809829728937</v>
      </c>
      <c r="AC286" s="49">
        <v>1528.8631547762977</v>
      </c>
      <c r="AD286" s="49">
        <v>2181.1126853881237</v>
      </c>
      <c r="AE286" s="49">
        <v>2752.6447599614817</v>
      </c>
      <c r="AF286" s="49">
        <v>3400.5616122240522</v>
      </c>
      <c r="AG286" s="49">
        <v>4134.8569884838616</v>
      </c>
      <c r="AH286" s="49">
        <v>5262.2433961378847</v>
      </c>
      <c r="AJ286" s="33" t="str">
        <f t="shared" si="8"/>
        <v/>
      </c>
      <c r="AK286" s="33" t="str">
        <f t="shared" si="9"/>
        <v/>
      </c>
      <c r="AO286" t="s">
        <v>13</v>
      </c>
      <c r="AR286" s="7"/>
      <c r="AS286" s="7"/>
      <c r="AT286" s="7"/>
      <c r="AU286" s="7"/>
      <c r="AV286" s="7"/>
      <c r="AW286" s="7"/>
      <c r="AX286" s="7"/>
      <c r="AY286" s="7"/>
      <c r="AZ286" s="7"/>
      <c r="BA286" s="7"/>
      <c r="BB286" s="7"/>
      <c r="BC286" s="7"/>
      <c r="BD286" s="7"/>
      <c r="BE286" s="7"/>
      <c r="BF286" s="7"/>
      <c r="BG286" s="7"/>
      <c r="BH286" s="7"/>
    </row>
    <row r="287" spans="1:60" x14ac:dyDescent="0.25">
      <c r="A287" s="23"/>
      <c r="B287" s="79" t="s">
        <v>753</v>
      </c>
      <c r="C287" s="80" t="s">
        <v>4333</v>
      </c>
      <c r="D287" s="82" t="s">
        <v>3179</v>
      </c>
      <c r="E287" s="50">
        <v>1187</v>
      </c>
      <c r="F287" s="50">
        <v>1479</v>
      </c>
      <c r="G287" s="50">
        <v>1886</v>
      </c>
      <c r="H287" s="50">
        <v>3173</v>
      </c>
      <c r="I287" s="50">
        <v>4262</v>
      </c>
      <c r="J287" s="50">
        <v>5946</v>
      </c>
      <c r="K287" s="50">
        <v>7448</v>
      </c>
      <c r="L287" s="50">
        <v>9184</v>
      </c>
      <c r="M287" s="50">
        <v>11190</v>
      </c>
      <c r="N287" s="50">
        <v>14320</v>
      </c>
      <c r="O287" s="49">
        <v>803.27220193119888</v>
      </c>
      <c r="P287" s="49">
        <v>1035.8907255701349</v>
      </c>
      <c r="Q287" s="49">
        <v>1377.6905003988259</v>
      </c>
      <c r="R287" s="49">
        <v>2461.4777354207777</v>
      </c>
      <c r="S287" s="49">
        <v>3392.6086625995126</v>
      </c>
      <c r="T287" s="49">
        <v>4787.8259906116982</v>
      </c>
      <c r="U287" s="49">
        <v>5997.8348484263224</v>
      </c>
      <c r="V287" s="49">
        <v>7364.9632436565389</v>
      </c>
      <c r="W287" s="49">
        <v>8903.5438855096363</v>
      </c>
      <c r="X287" s="49">
        <v>11241.284586333966</v>
      </c>
      <c r="Y287" s="49">
        <v>1070.4244664094781</v>
      </c>
      <c r="Z287" s="49">
        <v>1354.4660209118679</v>
      </c>
      <c r="AA287" s="49">
        <v>1740.7687143996645</v>
      </c>
      <c r="AB287" s="49">
        <v>2889.1687141296002</v>
      </c>
      <c r="AC287" s="49">
        <v>3845.8458527135099</v>
      </c>
      <c r="AD287" s="49">
        <v>5305.7086777365485</v>
      </c>
      <c r="AE287" s="49">
        <v>6593.0518882513397</v>
      </c>
      <c r="AF287" s="49">
        <v>8064.592765327101</v>
      </c>
      <c r="AG287" s="49">
        <v>9744.7150313087677</v>
      </c>
      <c r="AH287" s="49">
        <v>12330.219298563112</v>
      </c>
      <c r="AJ287" s="33" t="str">
        <f t="shared" si="8"/>
        <v/>
      </c>
      <c r="AK287" s="33" t="str">
        <f t="shared" si="9"/>
        <v/>
      </c>
      <c r="AO287" t="s">
        <v>13</v>
      </c>
      <c r="AR287" s="7"/>
      <c r="AS287" s="7"/>
      <c r="AT287" s="7"/>
      <c r="AU287" s="7"/>
      <c r="AV287" s="7"/>
      <c r="AW287" s="7"/>
      <c r="AX287" s="7"/>
      <c r="AY287" s="7"/>
      <c r="AZ287" s="7"/>
      <c r="BA287" s="7"/>
      <c r="BB287" s="7"/>
      <c r="BC287" s="7"/>
      <c r="BD287" s="7"/>
      <c r="BE287" s="7"/>
      <c r="BF287" s="7"/>
      <c r="BG287" s="7"/>
      <c r="BH287" s="7"/>
    </row>
    <row r="288" spans="1:60" x14ac:dyDescent="0.25">
      <c r="A288" s="23"/>
      <c r="B288" s="81" t="s">
        <v>757</v>
      </c>
      <c r="C288" s="53" t="s">
        <v>4327</v>
      </c>
      <c r="D288" s="53" t="s">
        <v>3745</v>
      </c>
      <c r="E288" s="49">
        <v>4479.139897976007</v>
      </c>
      <c r="F288" s="49">
        <v>5516.7428398195534</v>
      </c>
      <c r="G288" s="49">
        <v>7008.6498647266853</v>
      </c>
      <c r="H288" s="49">
        <v>11546.664620537513</v>
      </c>
      <c r="I288" s="49">
        <v>15397.318063767767</v>
      </c>
      <c r="J288" s="49">
        <v>21174.0493791023</v>
      </c>
      <c r="K288" s="49">
        <v>26138.04487956595</v>
      </c>
      <c r="L288" s="49">
        <v>31824.141878654318</v>
      </c>
      <c r="M288" s="49">
        <v>38275.697640054874</v>
      </c>
      <c r="N288" s="49">
        <v>48110.007332256224</v>
      </c>
      <c r="O288" s="49">
        <v>4479.139897976007</v>
      </c>
      <c r="P288" s="49">
        <v>5516.7428398195534</v>
      </c>
      <c r="Q288" s="49">
        <v>7008.6498647266853</v>
      </c>
      <c r="R288" s="49">
        <v>11546.664620537513</v>
      </c>
      <c r="S288" s="49">
        <v>15397.318063767767</v>
      </c>
      <c r="T288" s="49">
        <v>21174.0493791023</v>
      </c>
      <c r="U288" s="49">
        <v>26138.04487956595</v>
      </c>
      <c r="V288" s="49">
        <v>31824.141878654318</v>
      </c>
      <c r="W288" s="49">
        <v>38275.697640054874</v>
      </c>
      <c r="X288" s="49">
        <v>48110.007332256224</v>
      </c>
      <c r="Y288" s="49">
        <v>4479.139897976007</v>
      </c>
      <c r="Z288" s="49">
        <v>5516.7428398195534</v>
      </c>
      <c r="AA288" s="49">
        <v>7008.6498647266853</v>
      </c>
      <c r="AB288" s="49">
        <v>11546.664620537513</v>
      </c>
      <c r="AC288" s="49">
        <v>15397.318063767767</v>
      </c>
      <c r="AD288" s="49">
        <v>21174.0493791023</v>
      </c>
      <c r="AE288" s="49">
        <v>26138.04487956595</v>
      </c>
      <c r="AF288" s="49">
        <v>31824.141878654318</v>
      </c>
      <c r="AG288" s="49">
        <v>38275.697640054874</v>
      </c>
      <c r="AH288" s="49">
        <v>48110.007332256224</v>
      </c>
      <c r="AJ288" s="33" t="str">
        <f t="shared" si="8"/>
        <v/>
      </c>
      <c r="AK288" s="33" t="str">
        <f t="shared" si="9"/>
        <v/>
      </c>
      <c r="AO288" t="s">
        <v>13</v>
      </c>
      <c r="AR288" s="7"/>
      <c r="AS288" s="7"/>
      <c r="AT288" s="7"/>
      <c r="AU288" s="7"/>
      <c r="AV288" s="7"/>
      <c r="AW288" s="7"/>
      <c r="AX288" s="7"/>
      <c r="AY288" s="7"/>
      <c r="AZ288" s="7"/>
      <c r="BA288" s="7"/>
      <c r="BB288" s="7"/>
      <c r="BC288" s="7"/>
      <c r="BD288" s="7"/>
      <c r="BE288" s="7"/>
      <c r="BF288" s="7"/>
      <c r="BG288" s="7"/>
      <c r="BH288" s="7"/>
    </row>
    <row r="289" spans="1:60" x14ac:dyDescent="0.25">
      <c r="A289" s="23"/>
      <c r="B289" s="81" t="s">
        <v>759</v>
      </c>
      <c r="C289" s="53" t="s">
        <v>4327</v>
      </c>
      <c r="D289" s="53" t="s">
        <v>3746</v>
      </c>
      <c r="E289" s="49">
        <v>4808.6424056693586</v>
      </c>
      <c r="F289" s="49">
        <v>5913.7070996370257</v>
      </c>
      <c r="G289" s="49">
        <v>7500.486992266261</v>
      </c>
      <c r="H289" s="49">
        <v>12317.657999084622</v>
      </c>
      <c r="I289" s="49">
        <v>16399.811991036804</v>
      </c>
      <c r="J289" s="49">
        <v>22516.186902353485</v>
      </c>
      <c r="K289" s="49">
        <v>27762.598672799981</v>
      </c>
      <c r="L289" s="49">
        <v>33767.174568786068</v>
      </c>
      <c r="M289" s="49">
        <v>40571.333383697565</v>
      </c>
      <c r="N289" s="49">
        <v>50925.950545068743</v>
      </c>
      <c r="O289" s="49">
        <v>4808.6424056693586</v>
      </c>
      <c r="P289" s="49">
        <v>5913.7070996370257</v>
      </c>
      <c r="Q289" s="49">
        <v>7500.486992266261</v>
      </c>
      <c r="R289" s="49">
        <v>12317.657999084622</v>
      </c>
      <c r="S289" s="49">
        <v>16399.811991036804</v>
      </c>
      <c r="T289" s="49">
        <v>22516.186902353485</v>
      </c>
      <c r="U289" s="49">
        <v>27762.598672799981</v>
      </c>
      <c r="V289" s="49">
        <v>33767.174568786068</v>
      </c>
      <c r="W289" s="49">
        <v>40571.333383697565</v>
      </c>
      <c r="X289" s="49">
        <v>50925.950545068743</v>
      </c>
      <c r="Y289" s="49">
        <v>4808.6424056693586</v>
      </c>
      <c r="Z289" s="49">
        <v>5913.7070996370257</v>
      </c>
      <c r="AA289" s="49">
        <v>7500.486992266261</v>
      </c>
      <c r="AB289" s="49">
        <v>12317.657999084622</v>
      </c>
      <c r="AC289" s="49">
        <v>16399.811991036804</v>
      </c>
      <c r="AD289" s="49">
        <v>22516.186902353485</v>
      </c>
      <c r="AE289" s="49">
        <v>27762.598672799981</v>
      </c>
      <c r="AF289" s="49">
        <v>33767.174568786068</v>
      </c>
      <c r="AG289" s="49">
        <v>40571.333383697565</v>
      </c>
      <c r="AH289" s="49">
        <v>50925.950545068743</v>
      </c>
      <c r="AJ289" s="33" t="str">
        <f t="shared" si="8"/>
        <v/>
      </c>
      <c r="AK289" s="33" t="str">
        <f t="shared" si="9"/>
        <v/>
      </c>
      <c r="AO289" t="s">
        <v>13</v>
      </c>
      <c r="AR289" s="7"/>
      <c r="AS289" s="7"/>
      <c r="AT289" s="7"/>
      <c r="AU289" s="7"/>
      <c r="AV289" s="7"/>
      <c r="AW289" s="7"/>
      <c r="AX289" s="7"/>
      <c r="AY289" s="7"/>
      <c r="AZ289" s="7"/>
      <c r="BA289" s="7"/>
      <c r="BB289" s="7"/>
      <c r="BC289" s="7"/>
      <c r="BD289" s="7"/>
      <c r="BE289" s="7"/>
      <c r="BF289" s="7"/>
      <c r="BG289" s="7"/>
      <c r="BH289" s="7"/>
    </row>
    <row r="290" spans="1:60" x14ac:dyDescent="0.25">
      <c r="A290" s="23"/>
      <c r="B290" s="81" t="s">
        <v>762</v>
      </c>
      <c r="C290" s="53" t="s">
        <v>4327</v>
      </c>
      <c r="D290" s="53" t="s">
        <v>3747</v>
      </c>
      <c r="E290" s="49">
        <v>5064.0384780206459</v>
      </c>
      <c r="F290" s="49">
        <v>6188.4350752975888</v>
      </c>
      <c r="G290" s="49">
        <v>7796.4212518348832</v>
      </c>
      <c r="H290" s="49">
        <v>12586.136637860129</v>
      </c>
      <c r="I290" s="49">
        <v>16567.485865614664</v>
      </c>
      <c r="J290" s="49">
        <v>22458.651778404459</v>
      </c>
      <c r="K290" s="49">
        <v>27444.169906443411</v>
      </c>
      <c r="L290" s="49">
        <v>33116.578257368368</v>
      </c>
      <c r="M290" s="49">
        <v>39498.074465657694</v>
      </c>
      <c r="N290" s="49">
        <v>49134.371570154537</v>
      </c>
      <c r="O290" s="49">
        <v>5064.0384780206459</v>
      </c>
      <c r="P290" s="49">
        <v>6188.4350752975888</v>
      </c>
      <c r="Q290" s="49">
        <v>7796.4212518348832</v>
      </c>
      <c r="R290" s="49">
        <v>12586.136637860129</v>
      </c>
      <c r="S290" s="49">
        <v>16567.485865614664</v>
      </c>
      <c r="T290" s="49">
        <v>22458.651778404459</v>
      </c>
      <c r="U290" s="49">
        <v>27444.169906443411</v>
      </c>
      <c r="V290" s="49">
        <v>33116.578257368368</v>
      </c>
      <c r="W290" s="49">
        <v>39498.074465657694</v>
      </c>
      <c r="X290" s="49">
        <v>49134.371570154537</v>
      </c>
      <c r="Y290" s="49">
        <v>5064.0384780206459</v>
      </c>
      <c r="Z290" s="49">
        <v>6188.4350752975888</v>
      </c>
      <c r="AA290" s="49">
        <v>7796.4212518348832</v>
      </c>
      <c r="AB290" s="49">
        <v>12586.136637860129</v>
      </c>
      <c r="AC290" s="49">
        <v>16567.485865614664</v>
      </c>
      <c r="AD290" s="49">
        <v>22458.651778404459</v>
      </c>
      <c r="AE290" s="49">
        <v>27444.169906443411</v>
      </c>
      <c r="AF290" s="49">
        <v>33116.578257368368</v>
      </c>
      <c r="AG290" s="49">
        <v>39498.074465657694</v>
      </c>
      <c r="AH290" s="49">
        <v>49134.371570154537</v>
      </c>
      <c r="AJ290" s="33" t="str">
        <f t="shared" si="8"/>
        <v/>
      </c>
      <c r="AK290" s="33" t="str">
        <f t="shared" si="9"/>
        <v/>
      </c>
      <c r="AO290" t="s">
        <v>13</v>
      </c>
      <c r="AR290" s="7"/>
      <c r="AS290" s="7"/>
      <c r="AT290" s="7"/>
      <c r="AU290" s="7"/>
      <c r="AV290" s="7"/>
      <c r="AW290" s="7"/>
      <c r="AX290" s="7"/>
      <c r="AY290" s="7"/>
      <c r="AZ290" s="7"/>
      <c r="BA290" s="7"/>
      <c r="BB290" s="7"/>
      <c r="BC290" s="7"/>
      <c r="BD290" s="7"/>
      <c r="BE290" s="7"/>
      <c r="BF290" s="7"/>
      <c r="BG290" s="7"/>
      <c r="BH290" s="7"/>
    </row>
    <row r="291" spans="1:60" x14ac:dyDescent="0.25">
      <c r="A291" s="23"/>
      <c r="B291" s="81" t="s">
        <v>764</v>
      </c>
      <c r="C291" s="53" t="s">
        <v>4327</v>
      </c>
      <c r="D291" s="53" t="s">
        <v>3748</v>
      </c>
      <c r="E291" s="49">
        <v>407.77406931636727</v>
      </c>
      <c r="F291" s="49">
        <v>522.20614849597644</v>
      </c>
      <c r="G291" s="49">
        <v>689.92903195468614</v>
      </c>
      <c r="H291" s="49">
        <v>1220.1166155003866</v>
      </c>
      <c r="I291" s="49">
        <v>1673.8580470463164</v>
      </c>
      <c r="J291" s="49">
        <v>2351.1711401234888</v>
      </c>
      <c r="K291" s="49">
        <v>2937.9047428759836</v>
      </c>
      <c r="L291" s="49">
        <v>3597.6951942542864</v>
      </c>
      <c r="M291" s="49">
        <v>4338.7636414265135</v>
      </c>
      <c r="N291" s="49">
        <v>5461.819790344357</v>
      </c>
      <c r="O291" s="49">
        <v>407.77406931636727</v>
      </c>
      <c r="P291" s="49">
        <v>522.20614849597644</v>
      </c>
      <c r="Q291" s="49">
        <v>689.92903195468614</v>
      </c>
      <c r="R291" s="49">
        <v>1220.1166155003866</v>
      </c>
      <c r="S291" s="49">
        <v>1673.8580470463164</v>
      </c>
      <c r="T291" s="49">
        <v>2351.1711401234888</v>
      </c>
      <c r="U291" s="49">
        <v>2937.9047428759836</v>
      </c>
      <c r="V291" s="49">
        <v>3597.6951942542864</v>
      </c>
      <c r="W291" s="49">
        <v>4338.7636414265135</v>
      </c>
      <c r="X291" s="49">
        <v>5461.819790344357</v>
      </c>
      <c r="Y291" s="49">
        <v>407.77406931636727</v>
      </c>
      <c r="Z291" s="49">
        <v>522.20614849597644</v>
      </c>
      <c r="AA291" s="49">
        <v>689.92903195468614</v>
      </c>
      <c r="AB291" s="49">
        <v>1220.1166155003866</v>
      </c>
      <c r="AC291" s="49">
        <v>1673.8580470463164</v>
      </c>
      <c r="AD291" s="49">
        <v>2351.1711401234888</v>
      </c>
      <c r="AE291" s="49">
        <v>2937.9047428759836</v>
      </c>
      <c r="AF291" s="49">
        <v>3597.6951942542864</v>
      </c>
      <c r="AG291" s="49">
        <v>4338.7636414265135</v>
      </c>
      <c r="AH291" s="49">
        <v>5461.819790344357</v>
      </c>
      <c r="AJ291" s="33" t="str">
        <f t="shared" si="8"/>
        <v/>
      </c>
      <c r="AK291" s="33" t="str">
        <f t="shared" si="9"/>
        <v/>
      </c>
      <c r="AO291" t="s">
        <v>13</v>
      </c>
      <c r="AR291" s="7"/>
      <c r="AS291" s="7"/>
      <c r="AT291" s="7"/>
      <c r="AU291" s="7"/>
      <c r="AV291" s="7"/>
      <c r="AW291" s="7"/>
      <c r="AX291" s="7"/>
      <c r="AY291" s="7"/>
      <c r="AZ291" s="7"/>
      <c r="BA291" s="7"/>
      <c r="BB291" s="7"/>
      <c r="BC291" s="7"/>
      <c r="BD291" s="7"/>
      <c r="BE291" s="7"/>
      <c r="BF291" s="7"/>
      <c r="BG291" s="7"/>
      <c r="BH291" s="7"/>
    </row>
    <row r="292" spans="1:60" x14ac:dyDescent="0.25">
      <c r="A292" s="23"/>
      <c r="B292" s="81" t="s">
        <v>768</v>
      </c>
      <c r="C292" s="53" t="s">
        <v>4327</v>
      </c>
      <c r="D292" s="53" t="s">
        <v>3749</v>
      </c>
      <c r="E292" s="49">
        <v>351.46138946199699</v>
      </c>
      <c r="F292" s="49">
        <v>445.92963154671918</v>
      </c>
      <c r="G292" s="49">
        <v>584.66918387555666</v>
      </c>
      <c r="H292" s="49">
        <v>1026.1392448117033</v>
      </c>
      <c r="I292" s="49">
        <v>1409.6558609118802</v>
      </c>
      <c r="J292" s="49">
        <v>1991.421530397344</v>
      </c>
      <c r="K292" s="49">
        <v>2503.686962412803</v>
      </c>
      <c r="L292" s="49">
        <v>3087.9615080676517</v>
      </c>
      <c r="M292" s="49">
        <v>3755.0982977759104</v>
      </c>
      <c r="N292" s="49">
        <v>4783.0849568175972</v>
      </c>
      <c r="O292" s="49">
        <v>351.46138946199699</v>
      </c>
      <c r="P292" s="49">
        <v>445.92963154671918</v>
      </c>
      <c r="Q292" s="49">
        <v>584.66918387555666</v>
      </c>
      <c r="R292" s="49">
        <v>1026.1392448117033</v>
      </c>
      <c r="S292" s="49">
        <v>1409.6558609118802</v>
      </c>
      <c r="T292" s="49">
        <v>1991.421530397344</v>
      </c>
      <c r="U292" s="49">
        <v>2503.686962412803</v>
      </c>
      <c r="V292" s="49">
        <v>3087.9615080676517</v>
      </c>
      <c r="W292" s="49">
        <v>3755.0982977759104</v>
      </c>
      <c r="X292" s="49">
        <v>4783.0849568175972</v>
      </c>
      <c r="Y292" s="49">
        <v>351.46138946199699</v>
      </c>
      <c r="Z292" s="49">
        <v>445.92963154671918</v>
      </c>
      <c r="AA292" s="49">
        <v>584.66918387555666</v>
      </c>
      <c r="AB292" s="49">
        <v>1026.1392448117033</v>
      </c>
      <c r="AC292" s="49">
        <v>1409.6558609118802</v>
      </c>
      <c r="AD292" s="49">
        <v>1991.421530397344</v>
      </c>
      <c r="AE292" s="49">
        <v>2503.686962412803</v>
      </c>
      <c r="AF292" s="49">
        <v>3087.9615080676517</v>
      </c>
      <c r="AG292" s="49">
        <v>3755.0982977759104</v>
      </c>
      <c r="AH292" s="49">
        <v>4783.0849568175972</v>
      </c>
      <c r="AJ292" s="33" t="str">
        <f t="shared" si="8"/>
        <v/>
      </c>
      <c r="AK292" s="33" t="str">
        <f t="shared" si="9"/>
        <v/>
      </c>
      <c r="AO292" t="s">
        <v>13</v>
      </c>
      <c r="AR292" s="7"/>
      <c r="AS292" s="7"/>
      <c r="AT292" s="7"/>
      <c r="AU292" s="7"/>
      <c r="AV292" s="7"/>
      <c r="AW292" s="7"/>
      <c r="AX292" s="7"/>
      <c r="AY292" s="7"/>
      <c r="AZ292" s="7"/>
      <c r="BA292" s="7"/>
      <c r="BB292" s="7"/>
      <c r="BC292" s="7"/>
      <c r="BD292" s="7"/>
      <c r="BE292" s="7"/>
      <c r="BF292" s="7"/>
      <c r="BG292" s="7"/>
      <c r="BH292" s="7"/>
    </row>
    <row r="293" spans="1:60" x14ac:dyDescent="0.25">
      <c r="A293" s="23"/>
      <c r="B293" s="81" t="s">
        <v>770</v>
      </c>
      <c r="C293" s="53" t="s">
        <v>4327</v>
      </c>
      <c r="D293" s="53" t="s">
        <v>3750</v>
      </c>
      <c r="E293" s="49">
        <v>1175.5611526586342</v>
      </c>
      <c r="F293" s="49">
        <v>1472.1935111531911</v>
      </c>
      <c r="G293" s="49">
        <v>1900.3890746566408</v>
      </c>
      <c r="H293" s="49">
        <v>3227.0086272128342</v>
      </c>
      <c r="I293" s="49">
        <v>4354.9791701347876</v>
      </c>
      <c r="J293" s="49">
        <v>6033.1534155753034</v>
      </c>
      <c r="K293" s="49">
        <v>7473.2635106162807</v>
      </c>
      <c r="L293" s="49">
        <v>9094.7805752465756</v>
      </c>
      <c r="M293" s="49">
        <v>10910.927206933698</v>
      </c>
      <c r="N293" s="49">
        <v>13645.125958612525</v>
      </c>
      <c r="O293" s="49">
        <v>1175.5611526586342</v>
      </c>
      <c r="P293" s="49">
        <v>1472.1935111531911</v>
      </c>
      <c r="Q293" s="49">
        <v>1900.3890746566408</v>
      </c>
      <c r="R293" s="49">
        <v>3227.0086272128342</v>
      </c>
      <c r="S293" s="49">
        <v>4354.9791701347876</v>
      </c>
      <c r="T293" s="49">
        <v>6033.1534155753034</v>
      </c>
      <c r="U293" s="49">
        <v>7473.2635106162807</v>
      </c>
      <c r="V293" s="49">
        <v>9094.7805752465756</v>
      </c>
      <c r="W293" s="49">
        <v>10910.927206933698</v>
      </c>
      <c r="X293" s="49">
        <v>13645.125958612525</v>
      </c>
      <c r="Y293" s="49">
        <v>1175.5611526586342</v>
      </c>
      <c r="Z293" s="49">
        <v>1472.1935111531911</v>
      </c>
      <c r="AA293" s="49">
        <v>1900.3890746566408</v>
      </c>
      <c r="AB293" s="49">
        <v>3227.0086272128342</v>
      </c>
      <c r="AC293" s="49">
        <v>4354.9791701347876</v>
      </c>
      <c r="AD293" s="49">
        <v>6033.1534155753034</v>
      </c>
      <c r="AE293" s="49">
        <v>7473.2635106162807</v>
      </c>
      <c r="AF293" s="49">
        <v>9094.7805752465756</v>
      </c>
      <c r="AG293" s="49">
        <v>10910.927206933698</v>
      </c>
      <c r="AH293" s="49">
        <v>13645.125958612525</v>
      </c>
      <c r="AJ293" s="33" t="str">
        <f t="shared" si="8"/>
        <v/>
      </c>
      <c r="AK293" s="33" t="str">
        <f t="shared" si="9"/>
        <v/>
      </c>
      <c r="AO293" t="s">
        <v>13</v>
      </c>
      <c r="AR293" s="7"/>
      <c r="AS293" s="7"/>
      <c r="AT293" s="7"/>
      <c r="AU293" s="7"/>
      <c r="AV293" s="7"/>
      <c r="AW293" s="7"/>
      <c r="AX293" s="7"/>
      <c r="AY293" s="7"/>
      <c r="AZ293" s="7"/>
      <c r="BA293" s="7"/>
      <c r="BB293" s="7"/>
      <c r="BC293" s="7"/>
      <c r="BD293" s="7"/>
      <c r="BE293" s="7"/>
      <c r="BF293" s="7"/>
      <c r="BG293" s="7"/>
      <c r="BH293" s="7"/>
    </row>
    <row r="294" spans="1:60" x14ac:dyDescent="0.25">
      <c r="A294" s="23"/>
      <c r="B294" s="81" t="s">
        <v>772</v>
      </c>
      <c r="C294" s="53" t="s">
        <v>4327</v>
      </c>
      <c r="D294" s="53" t="s">
        <v>3751</v>
      </c>
      <c r="E294" s="49">
        <v>1253.2444392733141</v>
      </c>
      <c r="F294" s="49">
        <v>1566.474707674723</v>
      </c>
      <c r="G294" s="49">
        <v>2016.9330955014429</v>
      </c>
      <c r="H294" s="49">
        <v>3407.3470089809834</v>
      </c>
      <c r="I294" s="49">
        <v>4584.580091707352</v>
      </c>
      <c r="J294" s="49">
        <v>6326.6937544867296</v>
      </c>
      <c r="K294" s="49">
        <v>7812.7000274115444</v>
      </c>
      <c r="L294" s="49">
        <v>9477.0835297891808</v>
      </c>
      <c r="M294" s="49">
        <v>11329.79997145077</v>
      </c>
      <c r="N294" s="49">
        <v>14099.027184087772</v>
      </c>
      <c r="O294" s="49">
        <v>1253.2444392733141</v>
      </c>
      <c r="P294" s="49">
        <v>1566.474707674723</v>
      </c>
      <c r="Q294" s="49">
        <v>2016.9330955014429</v>
      </c>
      <c r="R294" s="49">
        <v>3407.3470089809834</v>
      </c>
      <c r="S294" s="49">
        <v>4584.580091707352</v>
      </c>
      <c r="T294" s="49">
        <v>6326.6937544867296</v>
      </c>
      <c r="U294" s="49">
        <v>7812.7000274115444</v>
      </c>
      <c r="V294" s="49">
        <v>9477.0835297891808</v>
      </c>
      <c r="W294" s="49">
        <v>11329.79997145077</v>
      </c>
      <c r="X294" s="49">
        <v>14099.027184087772</v>
      </c>
      <c r="Y294" s="49">
        <v>1253.2444392733141</v>
      </c>
      <c r="Z294" s="49">
        <v>1566.474707674723</v>
      </c>
      <c r="AA294" s="49">
        <v>2016.9330955014429</v>
      </c>
      <c r="AB294" s="49">
        <v>3407.3470089809834</v>
      </c>
      <c r="AC294" s="49">
        <v>4584.580091707352</v>
      </c>
      <c r="AD294" s="49">
        <v>6326.6937544867296</v>
      </c>
      <c r="AE294" s="49">
        <v>7812.7000274115444</v>
      </c>
      <c r="AF294" s="49">
        <v>9477.0835297891808</v>
      </c>
      <c r="AG294" s="49">
        <v>11329.79997145077</v>
      </c>
      <c r="AH294" s="49">
        <v>14099.027184087772</v>
      </c>
      <c r="AJ294" s="33" t="str">
        <f t="shared" si="8"/>
        <v/>
      </c>
      <c r="AK294" s="33" t="str">
        <f t="shared" si="9"/>
        <v/>
      </c>
      <c r="AO294" t="s">
        <v>13</v>
      </c>
      <c r="AR294" s="7"/>
      <c r="AS294" s="7"/>
      <c r="AT294" s="7"/>
      <c r="AU294" s="7"/>
      <c r="AV294" s="7"/>
      <c r="AW294" s="7"/>
      <c r="AX294" s="7"/>
      <c r="AY294" s="7"/>
      <c r="AZ294" s="7"/>
      <c r="BA294" s="7"/>
      <c r="BB294" s="7"/>
      <c r="BC294" s="7"/>
      <c r="BD294" s="7"/>
      <c r="BE294" s="7"/>
      <c r="BF294" s="7"/>
      <c r="BG294" s="7"/>
      <c r="BH294" s="7"/>
    </row>
    <row r="295" spans="1:60" x14ac:dyDescent="0.25">
      <c r="A295" s="23"/>
      <c r="B295" s="79" t="s">
        <v>774</v>
      </c>
      <c r="C295" s="80" t="s">
        <v>3585</v>
      </c>
      <c r="D295" s="50" t="s">
        <v>3180</v>
      </c>
      <c r="E295" s="50">
        <v>5837</v>
      </c>
      <c r="F295" s="50">
        <v>7453.9</v>
      </c>
      <c r="G295" s="50">
        <v>9526</v>
      </c>
      <c r="H295" s="50">
        <v>14870</v>
      </c>
      <c r="I295" s="50">
        <v>18450</v>
      </c>
      <c r="J295" s="50">
        <v>22920</v>
      </c>
      <c r="K295" s="50">
        <v>26190</v>
      </c>
      <c r="L295" s="50">
        <v>29400</v>
      </c>
      <c r="M295" s="50">
        <v>32560</v>
      </c>
      <c r="N295" s="50">
        <v>36680</v>
      </c>
      <c r="O295" s="50">
        <v>5837</v>
      </c>
      <c r="P295" s="50">
        <v>7453.9</v>
      </c>
      <c r="Q295" s="50">
        <v>9526</v>
      </c>
      <c r="R295" s="50">
        <v>14870</v>
      </c>
      <c r="S295" s="50">
        <v>18450</v>
      </c>
      <c r="T295" s="50">
        <v>22920</v>
      </c>
      <c r="U295" s="50">
        <v>26190</v>
      </c>
      <c r="V295" s="50">
        <v>29400</v>
      </c>
      <c r="W295" s="50">
        <v>32560</v>
      </c>
      <c r="X295" s="50">
        <v>36680</v>
      </c>
      <c r="Y295" s="50">
        <v>5837</v>
      </c>
      <c r="Z295" s="50">
        <v>7453.9</v>
      </c>
      <c r="AA295" s="50">
        <v>9526</v>
      </c>
      <c r="AB295" s="50">
        <v>14870</v>
      </c>
      <c r="AC295" s="50">
        <v>18450</v>
      </c>
      <c r="AD295" s="50">
        <v>22920</v>
      </c>
      <c r="AE295" s="50">
        <v>26190</v>
      </c>
      <c r="AF295" s="50">
        <v>29400</v>
      </c>
      <c r="AG295" s="50">
        <v>32560</v>
      </c>
      <c r="AH295" s="50">
        <v>36680</v>
      </c>
      <c r="AJ295" s="33" t="str">
        <f t="shared" si="8"/>
        <v/>
      </c>
      <c r="AK295" s="33" t="str">
        <f t="shared" si="9"/>
        <v/>
      </c>
      <c r="AO295" t="s">
        <v>13</v>
      </c>
      <c r="AR295" s="7"/>
      <c r="AS295" s="7"/>
      <c r="AT295" s="7"/>
      <c r="AU295" s="7"/>
      <c r="AV295" s="7"/>
      <c r="AW295" s="7"/>
      <c r="AX295" s="7"/>
      <c r="AY295" s="7"/>
      <c r="AZ295" s="7"/>
      <c r="BA295" s="7"/>
      <c r="BB295" s="7"/>
      <c r="BC295" s="7"/>
      <c r="BD295" s="7"/>
      <c r="BE295" s="7"/>
      <c r="BF295" s="7"/>
      <c r="BG295" s="7"/>
      <c r="BH295" s="7"/>
    </row>
    <row r="296" spans="1:60" x14ac:dyDescent="0.25">
      <c r="A296" s="23"/>
      <c r="B296" s="81" t="s">
        <v>781</v>
      </c>
      <c r="C296" s="53" t="s">
        <v>4327</v>
      </c>
      <c r="D296" s="53" t="s">
        <v>3752</v>
      </c>
      <c r="E296" s="49">
        <v>407.83930501347868</v>
      </c>
      <c r="F296" s="49">
        <v>494.40271557540723</v>
      </c>
      <c r="G296" s="49">
        <v>618.40039223234862</v>
      </c>
      <c r="H296" s="49">
        <v>998.08850554375931</v>
      </c>
      <c r="I296" s="49">
        <v>1319.2905864987697</v>
      </c>
      <c r="J296" s="49">
        <v>1795.2075775083222</v>
      </c>
      <c r="K296" s="49">
        <v>2202.8272713043316</v>
      </c>
      <c r="L296" s="49">
        <v>2659.5720752612642</v>
      </c>
      <c r="M296" s="49">
        <v>3171.3370198998277</v>
      </c>
      <c r="N296" s="49">
        <v>3939.2615291512175</v>
      </c>
      <c r="O296" s="49">
        <v>407.83930501347868</v>
      </c>
      <c r="P296" s="49">
        <v>494.40271557540723</v>
      </c>
      <c r="Q296" s="49">
        <v>618.40039223234862</v>
      </c>
      <c r="R296" s="49">
        <v>998.08850554375931</v>
      </c>
      <c r="S296" s="49">
        <v>1319.2905864987697</v>
      </c>
      <c r="T296" s="49">
        <v>1795.2075775083222</v>
      </c>
      <c r="U296" s="49">
        <v>2202.8272713043316</v>
      </c>
      <c r="V296" s="49">
        <v>2659.5720752612642</v>
      </c>
      <c r="W296" s="49">
        <v>3171.3370198998277</v>
      </c>
      <c r="X296" s="49">
        <v>3939.2615291512175</v>
      </c>
      <c r="Y296" s="49">
        <v>407.83930501347868</v>
      </c>
      <c r="Z296" s="49">
        <v>494.40271557540723</v>
      </c>
      <c r="AA296" s="49">
        <v>618.40039223234862</v>
      </c>
      <c r="AB296" s="49">
        <v>998.08850554375931</v>
      </c>
      <c r="AC296" s="49">
        <v>1319.2905864987697</v>
      </c>
      <c r="AD296" s="49">
        <v>1795.2075775083222</v>
      </c>
      <c r="AE296" s="49">
        <v>2202.8272713043316</v>
      </c>
      <c r="AF296" s="49">
        <v>2659.5720752612642</v>
      </c>
      <c r="AG296" s="49">
        <v>3171.3370198998277</v>
      </c>
      <c r="AH296" s="49">
        <v>3939.2615291512175</v>
      </c>
      <c r="AJ296" s="33" t="str">
        <f t="shared" si="8"/>
        <v/>
      </c>
      <c r="AK296" s="33" t="str">
        <f t="shared" si="9"/>
        <v/>
      </c>
      <c r="AO296" t="s">
        <v>13</v>
      </c>
      <c r="AR296" s="7"/>
      <c r="AS296" s="7"/>
      <c r="AT296" s="7"/>
      <c r="AU296" s="7"/>
      <c r="AV296" s="7"/>
      <c r="AW296" s="7"/>
      <c r="AX296" s="7"/>
      <c r="AY296" s="7"/>
      <c r="AZ296" s="7"/>
      <c r="BA296" s="7"/>
      <c r="BB296" s="7"/>
      <c r="BC296" s="7"/>
      <c r="BD296" s="7"/>
      <c r="BE296" s="7"/>
      <c r="BF296" s="7"/>
      <c r="BG296" s="7"/>
      <c r="BH296" s="7"/>
    </row>
    <row r="297" spans="1:60" x14ac:dyDescent="0.25">
      <c r="A297" s="23"/>
      <c r="B297" s="79" t="s">
        <v>783</v>
      </c>
      <c r="C297" s="80" t="s">
        <v>4333</v>
      </c>
      <c r="D297" s="82" t="s">
        <v>3181</v>
      </c>
      <c r="E297" s="50">
        <v>519.29999999999995</v>
      </c>
      <c r="F297" s="50">
        <v>602.29999999999995</v>
      </c>
      <c r="G297" s="50">
        <v>705.2</v>
      </c>
      <c r="H297" s="50">
        <v>969.2</v>
      </c>
      <c r="I297" s="50">
        <v>1150</v>
      </c>
      <c r="J297" s="50">
        <v>1385</v>
      </c>
      <c r="K297" s="50">
        <v>1565</v>
      </c>
      <c r="L297" s="50">
        <v>1749</v>
      </c>
      <c r="M297" s="50">
        <v>1939</v>
      </c>
      <c r="N297" s="50">
        <v>2200</v>
      </c>
      <c r="O297" s="49">
        <v>292.32653669874537</v>
      </c>
      <c r="P297" s="49">
        <v>383.2271261910941</v>
      </c>
      <c r="Q297" s="49">
        <v>518.86231821383399</v>
      </c>
      <c r="R297" s="49">
        <v>956.21527919045252</v>
      </c>
      <c r="S297" s="49">
        <v>1334.4290228263064</v>
      </c>
      <c r="T297" s="49">
        <v>1904.3898435337353</v>
      </c>
      <c r="U297" s="49">
        <v>2404.093095795517</v>
      </c>
      <c r="V297" s="49">
        <v>2970.418726612696</v>
      </c>
      <c r="W297" s="49">
        <v>3612.4124283289143</v>
      </c>
      <c r="X297" s="49">
        <v>4598.584440156852</v>
      </c>
      <c r="Y297" s="49">
        <v>461.34932851882849</v>
      </c>
      <c r="Z297" s="49">
        <v>550.82386025255209</v>
      </c>
      <c r="AA297" s="49">
        <v>660.64098913809084</v>
      </c>
      <c r="AB297" s="49">
        <v>964.74983746902831</v>
      </c>
      <c r="AC297" s="49">
        <v>1227.2918311429748</v>
      </c>
      <c r="AD297" s="49">
        <v>1640.931227248507</v>
      </c>
      <c r="AE297" s="49">
        <v>2009.8882856902405</v>
      </c>
      <c r="AF297" s="49">
        <v>2429.2838477336531</v>
      </c>
      <c r="AG297" s="49">
        <v>2900.3220332953338</v>
      </c>
      <c r="AH297" s="49">
        <v>3613.8283650191415</v>
      </c>
      <c r="AJ297" s="33" t="str">
        <f t="shared" si="8"/>
        <v/>
      </c>
      <c r="AK297" s="33" t="str">
        <f t="shared" si="9"/>
        <v/>
      </c>
      <c r="AO297" t="s">
        <v>13</v>
      </c>
      <c r="AR297" s="7"/>
      <c r="AS297" s="7"/>
      <c r="AT297" s="7"/>
      <c r="AU297" s="7"/>
      <c r="AV297" s="7"/>
      <c r="AW297" s="7"/>
      <c r="AX297" s="7"/>
      <c r="AY297" s="7"/>
      <c r="AZ297" s="7"/>
      <c r="BA297" s="7"/>
      <c r="BB297" s="7"/>
      <c r="BC297" s="7"/>
      <c r="BD297" s="7"/>
      <c r="BE297" s="7"/>
      <c r="BF297" s="7"/>
      <c r="BG297" s="7"/>
      <c r="BH297" s="7"/>
    </row>
    <row r="298" spans="1:60" x14ac:dyDescent="0.25">
      <c r="A298" s="23"/>
      <c r="B298" s="81" t="s">
        <v>785</v>
      </c>
      <c r="C298" s="53" t="s">
        <v>4327</v>
      </c>
      <c r="D298" s="53" t="s">
        <v>3753</v>
      </c>
      <c r="E298" s="49">
        <v>236.37551274519186</v>
      </c>
      <c r="F298" s="49">
        <v>304.31583302138938</v>
      </c>
      <c r="G298" s="49">
        <v>404.39164315660679</v>
      </c>
      <c r="H298" s="49">
        <v>722.22456615077533</v>
      </c>
      <c r="I298" s="49">
        <v>994.18808641469855</v>
      </c>
      <c r="J298" s="49">
        <v>1400.0202507582121</v>
      </c>
      <c r="K298" s="49">
        <v>1752.4196744601995</v>
      </c>
      <c r="L298" s="49">
        <v>2148.1788454234297</v>
      </c>
      <c r="M298" s="49">
        <v>2593.0593959452008</v>
      </c>
      <c r="N298" s="49">
        <v>3268.6786502737023</v>
      </c>
      <c r="O298" s="49">
        <v>236.37551274519186</v>
      </c>
      <c r="P298" s="49">
        <v>304.31583302138938</v>
      </c>
      <c r="Q298" s="49">
        <v>404.39164315660679</v>
      </c>
      <c r="R298" s="49">
        <v>722.22456615077533</v>
      </c>
      <c r="S298" s="49">
        <v>994.18808641469855</v>
      </c>
      <c r="T298" s="49">
        <v>1400.0202507582121</v>
      </c>
      <c r="U298" s="49">
        <v>1752.4196744601995</v>
      </c>
      <c r="V298" s="49">
        <v>2148.1788454234297</v>
      </c>
      <c r="W298" s="49">
        <v>2593.0593959452008</v>
      </c>
      <c r="X298" s="49">
        <v>3268.6786502737023</v>
      </c>
      <c r="Y298" s="49">
        <v>236.37551274519186</v>
      </c>
      <c r="Z298" s="49">
        <v>304.31583302138938</v>
      </c>
      <c r="AA298" s="49">
        <v>404.39164315660679</v>
      </c>
      <c r="AB298" s="49">
        <v>722.22456615077533</v>
      </c>
      <c r="AC298" s="49">
        <v>994.18808641469855</v>
      </c>
      <c r="AD298" s="49">
        <v>1400.0202507582121</v>
      </c>
      <c r="AE298" s="49">
        <v>1752.4196744601995</v>
      </c>
      <c r="AF298" s="49">
        <v>2148.1788454234297</v>
      </c>
      <c r="AG298" s="49">
        <v>2593.0593959452008</v>
      </c>
      <c r="AH298" s="49">
        <v>3268.6786502737023</v>
      </c>
      <c r="AJ298" s="33" t="str">
        <f t="shared" si="8"/>
        <v/>
      </c>
      <c r="AK298" s="33" t="str">
        <f t="shared" si="9"/>
        <v/>
      </c>
      <c r="AO298" t="s">
        <v>13</v>
      </c>
      <c r="AR298" s="7"/>
      <c r="AS298" s="7"/>
      <c r="AT298" s="7"/>
      <c r="AU298" s="7"/>
      <c r="AV298" s="7"/>
      <c r="AW298" s="7"/>
      <c r="AX298" s="7"/>
      <c r="AY298" s="7"/>
      <c r="AZ298" s="7"/>
      <c r="BA298" s="7"/>
      <c r="BB298" s="7"/>
      <c r="BC298" s="7"/>
      <c r="BD298" s="7"/>
      <c r="BE298" s="7"/>
      <c r="BF298" s="7"/>
      <c r="BG298" s="7"/>
      <c r="BH298" s="7"/>
    </row>
    <row r="299" spans="1:60" x14ac:dyDescent="0.25">
      <c r="A299" s="23"/>
      <c r="B299" s="79" t="s">
        <v>787</v>
      </c>
      <c r="C299" s="80" t="s">
        <v>4333</v>
      </c>
      <c r="D299" s="82" t="s">
        <v>3182</v>
      </c>
      <c r="E299" s="50">
        <v>1650</v>
      </c>
      <c r="F299" s="50">
        <v>2115.8000000000002</v>
      </c>
      <c r="G299" s="50">
        <v>2736</v>
      </c>
      <c r="H299" s="50">
        <v>4478</v>
      </c>
      <c r="I299" s="50">
        <v>5764</v>
      </c>
      <c r="J299" s="50">
        <v>7517</v>
      </c>
      <c r="K299" s="50">
        <v>8905</v>
      </c>
      <c r="L299" s="50">
        <v>10360</v>
      </c>
      <c r="M299" s="50">
        <v>11880</v>
      </c>
      <c r="N299" s="50">
        <v>14010</v>
      </c>
      <c r="O299" s="49">
        <v>1665.0102500355208</v>
      </c>
      <c r="P299" s="49">
        <v>2130.9422176570165</v>
      </c>
      <c r="Q299" s="49">
        <v>2810.4689263237578</v>
      </c>
      <c r="R299" s="49">
        <v>4943.65015417</v>
      </c>
      <c r="S299" s="49">
        <v>6768.6680865257549</v>
      </c>
      <c r="T299" s="49">
        <v>9495.7330445118168</v>
      </c>
      <c r="U299" s="49">
        <v>11845.708722306803</v>
      </c>
      <c r="V299" s="49">
        <v>14500.642686819052</v>
      </c>
      <c r="W299" s="49">
        <v>17479.128905979123</v>
      </c>
      <c r="X299" s="49">
        <v>21982.875944760577</v>
      </c>
      <c r="Y299" s="49">
        <v>1650.9028721825878</v>
      </c>
      <c r="Z299" s="49">
        <v>2116.6210786371394</v>
      </c>
      <c r="AA299" s="49">
        <v>2740.1267415091247</v>
      </c>
      <c r="AB299" s="49">
        <v>4519.3031120952737</v>
      </c>
      <c r="AC299" s="49">
        <v>5883.2379280130453</v>
      </c>
      <c r="AD299" s="49">
        <v>7820.7332889995578</v>
      </c>
      <c r="AE299" s="49">
        <v>9416.7092270093344</v>
      </c>
      <c r="AF299" s="49">
        <v>11146.990402678352</v>
      </c>
      <c r="AG299" s="49">
        <v>13006.981217497394</v>
      </c>
      <c r="AH299" s="49">
        <v>15695.118890532995</v>
      </c>
      <c r="AJ299" s="33" t="str">
        <f t="shared" si="8"/>
        <v/>
      </c>
      <c r="AK299" s="33" t="str">
        <f t="shared" si="9"/>
        <v/>
      </c>
      <c r="AO299" t="s">
        <v>13</v>
      </c>
      <c r="AR299" s="7"/>
      <c r="AS299" s="7"/>
      <c r="AT299" s="7"/>
      <c r="AU299" s="7"/>
      <c r="AV299" s="7"/>
      <c r="AW299" s="7"/>
      <c r="AX299" s="7"/>
      <c r="AY299" s="7"/>
      <c r="AZ299" s="7"/>
      <c r="BA299" s="7"/>
      <c r="BB299" s="7"/>
      <c r="BC299" s="7"/>
      <c r="BD299" s="7"/>
      <c r="BE299" s="7"/>
      <c r="BF299" s="7"/>
      <c r="BG299" s="7"/>
      <c r="BH299" s="7"/>
    </row>
    <row r="300" spans="1:60" x14ac:dyDescent="0.25">
      <c r="A300" s="23"/>
      <c r="B300" s="81" t="s">
        <v>789</v>
      </c>
      <c r="C300" s="53" t="s">
        <v>4327</v>
      </c>
      <c r="D300" s="53" t="s">
        <v>3754</v>
      </c>
      <c r="E300" s="49">
        <v>491.96636470362955</v>
      </c>
      <c r="F300" s="49">
        <v>622.99142630510471</v>
      </c>
      <c r="G300" s="49">
        <v>813.42419822163788</v>
      </c>
      <c r="H300" s="49">
        <v>1410.0406271964969</v>
      </c>
      <c r="I300" s="49">
        <v>1918.3243055536557</v>
      </c>
      <c r="J300" s="49">
        <v>2673.5376274534651</v>
      </c>
      <c r="K300" s="49">
        <v>3323.6969471833218</v>
      </c>
      <c r="L300" s="49">
        <v>4051.9156079869031</v>
      </c>
      <c r="M300" s="49">
        <v>4865.8513616347418</v>
      </c>
      <c r="N300" s="49">
        <v>6090.5810853223984</v>
      </c>
      <c r="O300" s="49">
        <v>491.96636470362955</v>
      </c>
      <c r="P300" s="49">
        <v>622.99142630510471</v>
      </c>
      <c r="Q300" s="49">
        <v>813.42419822163788</v>
      </c>
      <c r="R300" s="49">
        <v>1410.0406271964969</v>
      </c>
      <c r="S300" s="49">
        <v>1918.3243055536557</v>
      </c>
      <c r="T300" s="49">
        <v>2673.5376274534651</v>
      </c>
      <c r="U300" s="49">
        <v>3323.6969471833218</v>
      </c>
      <c r="V300" s="49">
        <v>4051.9156079869031</v>
      </c>
      <c r="W300" s="49">
        <v>4865.8513616347418</v>
      </c>
      <c r="X300" s="49">
        <v>6090.5810853223984</v>
      </c>
      <c r="Y300" s="49">
        <v>491.96636470362955</v>
      </c>
      <c r="Z300" s="49">
        <v>622.99142630510471</v>
      </c>
      <c r="AA300" s="49">
        <v>813.42419822163788</v>
      </c>
      <c r="AB300" s="49">
        <v>1410.0406271964969</v>
      </c>
      <c r="AC300" s="49">
        <v>1918.3243055536557</v>
      </c>
      <c r="AD300" s="49">
        <v>2673.5376274534651</v>
      </c>
      <c r="AE300" s="49">
        <v>3323.6969471833218</v>
      </c>
      <c r="AF300" s="49">
        <v>4051.9156079869031</v>
      </c>
      <c r="AG300" s="49">
        <v>4865.8513616347418</v>
      </c>
      <c r="AH300" s="49">
        <v>6090.5810853223984</v>
      </c>
      <c r="AJ300" s="33" t="str">
        <f t="shared" si="8"/>
        <v/>
      </c>
      <c r="AK300" s="33" t="str">
        <f t="shared" si="9"/>
        <v/>
      </c>
      <c r="AO300" t="s">
        <v>13</v>
      </c>
      <c r="AR300" s="7"/>
      <c r="AS300" s="7"/>
      <c r="AT300" s="7"/>
      <c r="AU300" s="7"/>
      <c r="AV300" s="7"/>
      <c r="AW300" s="7"/>
      <c r="AX300" s="7"/>
      <c r="AY300" s="7"/>
      <c r="AZ300" s="7"/>
      <c r="BA300" s="7"/>
      <c r="BB300" s="7"/>
      <c r="BC300" s="7"/>
      <c r="BD300" s="7"/>
      <c r="BE300" s="7"/>
      <c r="BF300" s="7"/>
      <c r="BG300" s="7"/>
      <c r="BH300" s="7"/>
    </row>
    <row r="301" spans="1:60" x14ac:dyDescent="0.25">
      <c r="A301" s="23"/>
      <c r="B301" s="81" t="s">
        <v>791</v>
      </c>
      <c r="C301" s="53" t="s">
        <v>4327</v>
      </c>
      <c r="D301" s="53" t="s">
        <v>3755</v>
      </c>
      <c r="E301" s="49">
        <v>180.14078317334886</v>
      </c>
      <c r="F301" s="49">
        <v>225.80740899967839</v>
      </c>
      <c r="G301" s="49">
        <v>292.80206761186832</v>
      </c>
      <c r="H301" s="49">
        <v>505.35950664564677</v>
      </c>
      <c r="I301" s="49">
        <v>689.9566816566437</v>
      </c>
      <c r="J301" s="49">
        <v>970.39486293050322</v>
      </c>
      <c r="K301" s="49">
        <v>1218.2934901087842</v>
      </c>
      <c r="L301" s="49">
        <v>1501.3521305458844</v>
      </c>
      <c r="M301" s="49">
        <v>1826.0082459863015</v>
      </c>
      <c r="N301" s="49">
        <v>2328.256916845442</v>
      </c>
      <c r="O301" s="49">
        <v>180.14078317334886</v>
      </c>
      <c r="P301" s="49">
        <v>225.80740899967839</v>
      </c>
      <c r="Q301" s="49">
        <v>292.80206761186832</v>
      </c>
      <c r="R301" s="49">
        <v>505.35950664564677</v>
      </c>
      <c r="S301" s="49">
        <v>689.9566816566437</v>
      </c>
      <c r="T301" s="49">
        <v>970.39486293050322</v>
      </c>
      <c r="U301" s="49">
        <v>1218.2934901087842</v>
      </c>
      <c r="V301" s="49">
        <v>1501.3521305458844</v>
      </c>
      <c r="W301" s="49">
        <v>1826.0082459863015</v>
      </c>
      <c r="X301" s="49">
        <v>2328.256916845442</v>
      </c>
      <c r="Y301" s="49">
        <v>180.14078317334886</v>
      </c>
      <c r="Z301" s="49">
        <v>225.80740899967839</v>
      </c>
      <c r="AA301" s="49">
        <v>292.80206761186832</v>
      </c>
      <c r="AB301" s="49">
        <v>505.35950664564677</v>
      </c>
      <c r="AC301" s="49">
        <v>689.9566816566437</v>
      </c>
      <c r="AD301" s="49">
        <v>970.39486293050322</v>
      </c>
      <c r="AE301" s="49">
        <v>1218.2934901087842</v>
      </c>
      <c r="AF301" s="49">
        <v>1501.3521305458844</v>
      </c>
      <c r="AG301" s="49">
        <v>1826.0082459863015</v>
      </c>
      <c r="AH301" s="49">
        <v>2328.256916845442</v>
      </c>
      <c r="AJ301" s="33" t="str">
        <f t="shared" si="8"/>
        <v/>
      </c>
      <c r="AK301" s="33" t="str">
        <f t="shared" si="9"/>
        <v/>
      </c>
      <c r="AO301" t="s">
        <v>13</v>
      </c>
      <c r="AR301" s="7"/>
      <c r="AS301" s="7"/>
      <c r="AT301" s="7"/>
      <c r="AU301" s="7"/>
      <c r="AV301" s="7"/>
      <c r="AW301" s="7"/>
      <c r="AX301" s="7"/>
      <c r="AY301" s="7"/>
      <c r="AZ301" s="7"/>
      <c r="BA301" s="7"/>
      <c r="BB301" s="7"/>
      <c r="BC301" s="7"/>
      <c r="BD301" s="7"/>
      <c r="BE301" s="7"/>
      <c r="BF301" s="7"/>
      <c r="BG301" s="7"/>
      <c r="BH301" s="7"/>
    </row>
    <row r="302" spans="1:60" x14ac:dyDescent="0.25">
      <c r="A302" s="23"/>
      <c r="B302" s="79" t="s">
        <v>793</v>
      </c>
      <c r="C302" s="80" t="s">
        <v>4333</v>
      </c>
      <c r="D302" s="82" t="s">
        <v>3183</v>
      </c>
      <c r="E302" s="50">
        <v>737.6</v>
      </c>
      <c r="F302" s="50">
        <v>952.7</v>
      </c>
      <c r="G302" s="50">
        <v>1249</v>
      </c>
      <c r="H302" s="50">
        <v>2148</v>
      </c>
      <c r="I302" s="50">
        <v>2869</v>
      </c>
      <c r="J302" s="50">
        <v>3925</v>
      </c>
      <c r="K302" s="50">
        <v>4817</v>
      </c>
      <c r="L302" s="50">
        <v>5801</v>
      </c>
      <c r="M302" s="50">
        <v>6887</v>
      </c>
      <c r="N302" s="50">
        <v>8495</v>
      </c>
      <c r="O302" s="49">
        <v>658.24219872771323</v>
      </c>
      <c r="P302" s="49">
        <v>825.86356498218163</v>
      </c>
      <c r="Q302" s="49">
        <v>1069.0556345598641</v>
      </c>
      <c r="R302" s="49">
        <v>1832.4153141303825</v>
      </c>
      <c r="S302" s="49">
        <v>2489.510632697969</v>
      </c>
      <c r="T302" s="49">
        <v>3476.1556817424844</v>
      </c>
      <c r="U302" s="49">
        <v>4332.9312874922789</v>
      </c>
      <c r="V302" s="49">
        <v>5301.9833193369404</v>
      </c>
      <c r="W302" s="49">
        <v>6395.635039001877</v>
      </c>
      <c r="X302" s="49">
        <v>8055.9401204210708</v>
      </c>
      <c r="Y302" s="49">
        <v>731.89764302235074</v>
      </c>
      <c r="Z302" s="49">
        <v>944.47380587365581</v>
      </c>
      <c r="AA302" s="49">
        <v>1237.0759757840874</v>
      </c>
      <c r="AB302" s="49">
        <v>2114.7565915317718</v>
      </c>
      <c r="AC302" s="49">
        <v>2815.8399083252357</v>
      </c>
      <c r="AD302" s="49">
        <v>3844.2555194669021</v>
      </c>
      <c r="AE302" s="49">
        <v>4718.6929864058875</v>
      </c>
      <c r="AF302" s="49">
        <v>5690.664653521736</v>
      </c>
      <c r="AG302" s="49">
        <v>6772.2064553415994</v>
      </c>
      <c r="AH302" s="49">
        <v>8387.5078735744646</v>
      </c>
      <c r="AJ302" s="33" t="str">
        <f t="shared" si="8"/>
        <v/>
      </c>
      <c r="AK302" s="33" t="str">
        <f t="shared" si="9"/>
        <v/>
      </c>
      <c r="AO302" t="s">
        <v>13</v>
      </c>
      <c r="AR302" s="7"/>
      <c r="AS302" s="7"/>
      <c r="AT302" s="7"/>
      <c r="AU302" s="7"/>
      <c r="AV302" s="7"/>
      <c r="AW302" s="7"/>
      <c r="AX302" s="7"/>
      <c r="AY302" s="7"/>
      <c r="AZ302" s="7"/>
      <c r="BA302" s="7"/>
      <c r="BB302" s="7"/>
      <c r="BC302" s="7"/>
      <c r="BD302" s="7"/>
      <c r="BE302" s="7"/>
      <c r="BF302" s="7"/>
      <c r="BG302" s="7"/>
      <c r="BH302" s="7"/>
    </row>
    <row r="303" spans="1:60" x14ac:dyDescent="0.25">
      <c r="A303" s="23"/>
      <c r="B303" s="79" t="s">
        <v>795</v>
      </c>
      <c r="C303" s="80" t="s">
        <v>3585</v>
      </c>
      <c r="D303" s="50" t="s">
        <v>3184</v>
      </c>
      <c r="E303" s="50">
        <v>156.9</v>
      </c>
      <c r="F303" s="50">
        <v>255.2</v>
      </c>
      <c r="G303" s="50">
        <v>432.3</v>
      </c>
      <c r="H303" s="50">
        <v>1290</v>
      </c>
      <c r="I303" s="50">
        <v>2361</v>
      </c>
      <c r="J303" s="50">
        <v>4613</v>
      </c>
      <c r="K303" s="50">
        <v>7209</v>
      </c>
      <c r="L303" s="50">
        <v>10880</v>
      </c>
      <c r="M303" s="50">
        <v>15970</v>
      </c>
      <c r="N303" s="50">
        <v>25700</v>
      </c>
      <c r="O303" s="50">
        <v>156.9</v>
      </c>
      <c r="P303" s="50">
        <v>255.2</v>
      </c>
      <c r="Q303" s="50">
        <v>432.3</v>
      </c>
      <c r="R303" s="50">
        <v>1290</v>
      </c>
      <c r="S303" s="50">
        <v>2361</v>
      </c>
      <c r="T303" s="50">
        <v>4613</v>
      </c>
      <c r="U303" s="50">
        <v>7209</v>
      </c>
      <c r="V303" s="50">
        <v>10880</v>
      </c>
      <c r="W303" s="50">
        <v>15970</v>
      </c>
      <c r="X303" s="50">
        <v>25700</v>
      </c>
      <c r="Y303" s="50">
        <v>156.9</v>
      </c>
      <c r="Z303" s="50">
        <v>255.2</v>
      </c>
      <c r="AA303" s="50">
        <v>432.3</v>
      </c>
      <c r="AB303" s="50">
        <v>1290</v>
      </c>
      <c r="AC303" s="50">
        <v>2361</v>
      </c>
      <c r="AD303" s="50">
        <v>4613</v>
      </c>
      <c r="AE303" s="50">
        <v>7209</v>
      </c>
      <c r="AF303" s="50">
        <v>10880</v>
      </c>
      <c r="AG303" s="50">
        <v>15970</v>
      </c>
      <c r="AH303" s="50">
        <v>25700</v>
      </c>
      <c r="AJ303" s="33" t="str">
        <f t="shared" si="8"/>
        <v/>
      </c>
      <c r="AK303" s="33" t="str">
        <f t="shared" si="9"/>
        <v/>
      </c>
      <c r="AO303" t="s">
        <v>13</v>
      </c>
      <c r="AR303" s="7"/>
      <c r="AS303" s="7"/>
      <c r="AT303" s="7"/>
      <c r="AU303" s="7"/>
      <c r="AV303" s="7"/>
      <c r="AW303" s="7"/>
      <c r="AX303" s="7"/>
      <c r="AY303" s="7"/>
      <c r="AZ303" s="7"/>
      <c r="BA303" s="7"/>
      <c r="BB303" s="7"/>
      <c r="BC303" s="7"/>
      <c r="BD303" s="7"/>
      <c r="BE303" s="7"/>
      <c r="BF303" s="7"/>
      <c r="BG303" s="7"/>
      <c r="BH303" s="7"/>
    </row>
    <row r="304" spans="1:60" x14ac:dyDescent="0.25">
      <c r="A304" s="23"/>
      <c r="B304" s="81" t="s">
        <v>800</v>
      </c>
      <c r="C304" s="53" t="s">
        <v>4327</v>
      </c>
      <c r="D304" s="53" t="s">
        <v>3756</v>
      </c>
      <c r="E304" s="49">
        <v>620.72827540449452</v>
      </c>
      <c r="F304" s="49">
        <v>768.60497609574861</v>
      </c>
      <c r="G304" s="49">
        <v>982.50345734950952</v>
      </c>
      <c r="H304" s="49">
        <v>1648.2856561149551</v>
      </c>
      <c r="I304" s="49">
        <v>2219.6521536652617</v>
      </c>
      <c r="J304" s="49">
        <v>3077.9758873107899</v>
      </c>
      <c r="K304" s="49">
        <v>3823.3624614537371</v>
      </c>
      <c r="L304" s="49">
        <v>4668.7674419252853</v>
      </c>
      <c r="M304" s="49">
        <v>5626.3817825539491</v>
      </c>
      <c r="N304" s="49">
        <v>7084.23113000383</v>
      </c>
      <c r="O304" s="49">
        <v>620.72827540449452</v>
      </c>
      <c r="P304" s="49">
        <v>768.60497609574861</v>
      </c>
      <c r="Q304" s="49">
        <v>982.50345734950952</v>
      </c>
      <c r="R304" s="49">
        <v>1648.2856561149551</v>
      </c>
      <c r="S304" s="49">
        <v>2219.6521536652617</v>
      </c>
      <c r="T304" s="49">
        <v>3077.9758873107899</v>
      </c>
      <c r="U304" s="49">
        <v>3823.3624614537371</v>
      </c>
      <c r="V304" s="49">
        <v>4668.7674419252853</v>
      </c>
      <c r="W304" s="49">
        <v>5626.3817825539491</v>
      </c>
      <c r="X304" s="49">
        <v>7084.23113000383</v>
      </c>
      <c r="Y304" s="49">
        <v>620.72827540449452</v>
      </c>
      <c r="Z304" s="49">
        <v>768.60497609574861</v>
      </c>
      <c r="AA304" s="49">
        <v>982.50345734950952</v>
      </c>
      <c r="AB304" s="49">
        <v>1648.2856561149551</v>
      </c>
      <c r="AC304" s="49">
        <v>2219.6521536652617</v>
      </c>
      <c r="AD304" s="49">
        <v>3077.9758873107899</v>
      </c>
      <c r="AE304" s="49">
        <v>3823.3624614537371</v>
      </c>
      <c r="AF304" s="49">
        <v>4668.7674419252853</v>
      </c>
      <c r="AG304" s="49">
        <v>5626.3817825539491</v>
      </c>
      <c r="AH304" s="49">
        <v>7084.23113000383</v>
      </c>
      <c r="AJ304" s="33" t="str">
        <f t="shared" si="8"/>
        <v/>
      </c>
      <c r="AK304" s="33" t="str">
        <f t="shared" si="9"/>
        <v/>
      </c>
      <c r="AO304" t="s">
        <v>13</v>
      </c>
      <c r="AR304" s="7"/>
      <c r="AS304" s="7"/>
      <c r="AT304" s="7"/>
      <c r="AU304" s="7"/>
      <c r="AV304" s="7"/>
      <c r="AW304" s="7"/>
      <c r="AX304" s="7"/>
      <c r="AY304" s="7"/>
      <c r="AZ304" s="7"/>
      <c r="BA304" s="7"/>
      <c r="BB304" s="7"/>
      <c r="BC304" s="7"/>
      <c r="BD304" s="7"/>
      <c r="BE304" s="7"/>
      <c r="BF304" s="7"/>
      <c r="BG304" s="7"/>
      <c r="BH304" s="7"/>
    </row>
    <row r="305" spans="1:60" x14ac:dyDescent="0.25">
      <c r="A305" s="23"/>
      <c r="B305" s="81" t="s">
        <v>802</v>
      </c>
      <c r="C305" s="53" t="s">
        <v>4327</v>
      </c>
      <c r="D305" s="53" t="s">
        <v>3757</v>
      </c>
      <c r="E305" s="49">
        <v>67.874417724191673</v>
      </c>
      <c r="F305" s="49">
        <v>86.091483651979829</v>
      </c>
      <c r="G305" s="49">
        <v>112.96338974295621</v>
      </c>
      <c r="H305" s="49">
        <v>198.68463104039773</v>
      </c>
      <c r="I305" s="49">
        <v>272.6815371624154</v>
      </c>
      <c r="J305" s="49">
        <v>384.2229016796141</v>
      </c>
      <c r="K305" s="49">
        <v>482.54009637817518</v>
      </c>
      <c r="L305" s="49">
        <v>593.71663003877802</v>
      </c>
      <c r="M305" s="49">
        <v>720.38146227441291</v>
      </c>
      <c r="N305" s="49">
        <v>915.33302879638291</v>
      </c>
      <c r="O305" s="49">
        <v>67.874417724191673</v>
      </c>
      <c r="P305" s="49">
        <v>86.091483651979829</v>
      </c>
      <c r="Q305" s="49">
        <v>112.96338974295621</v>
      </c>
      <c r="R305" s="49">
        <v>198.68463104039773</v>
      </c>
      <c r="S305" s="49">
        <v>272.6815371624154</v>
      </c>
      <c r="T305" s="49">
        <v>384.2229016796141</v>
      </c>
      <c r="U305" s="49">
        <v>482.54009637817518</v>
      </c>
      <c r="V305" s="49">
        <v>593.71663003877802</v>
      </c>
      <c r="W305" s="49">
        <v>720.38146227441291</v>
      </c>
      <c r="X305" s="49">
        <v>915.33302879638291</v>
      </c>
      <c r="Y305" s="49">
        <v>67.874417724191673</v>
      </c>
      <c r="Z305" s="49">
        <v>86.091483651979829</v>
      </c>
      <c r="AA305" s="49">
        <v>112.96338974295621</v>
      </c>
      <c r="AB305" s="49">
        <v>198.68463104039773</v>
      </c>
      <c r="AC305" s="49">
        <v>272.6815371624154</v>
      </c>
      <c r="AD305" s="49">
        <v>384.2229016796141</v>
      </c>
      <c r="AE305" s="49">
        <v>482.54009637817518</v>
      </c>
      <c r="AF305" s="49">
        <v>593.71663003877802</v>
      </c>
      <c r="AG305" s="49">
        <v>720.38146227441291</v>
      </c>
      <c r="AH305" s="49">
        <v>915.33302879638291</v>
      </c>
      <c r="AJ305" s="33" t="str">
        <f t="shared" si="8"/>
        <v/>
      </c>
      <c r="AK305" s="33" t="str">
        <f t="shared" si="9"/>
        <v/>
      </c>
      <c r="AO305" t="s">
        <v>13</v>
      </c>
      <c r="AR305" s="7"/>
      <c r="AS305" s="7"/>
      <c r="AT305" s="7"/>
      <c r="AU305" s="7"/>
      <c r="AV305" s="7"/>
      <c r="AW305" s="7"/>
      <c r="AX305" s="7"/>
      <c r="AY305" s="7"/>
      <c r="AZ305" s="7"/>
      <c r="BA305" s="7"/>
      <c r="BB305" s="7"/>
      <c r="BC305" s="7"/>
      <c r="BD305" s="7"/>
      <c r="BE305" s="7"/>
      <c r="BF305" s="7"/>
      <c r="BG305" s="7"/>
      <c r="BH305" s="7"/>
    </row>
    <row r="306" spans="1:60" x14ac:dyDescent="0.25">
      <c r="A306" s="23"/>
      <c r="B306" s="81" t="s">
        <v>804</v>
      </c>
      <c r="C306" s="53" t="s">
        <v>4327</v>
      </c>
      <c r="D306" s="53" t="s">
        <v>3758</v>
      </c>
      <c r="E306" s="49">
        <v>110.45168889016743</v>
      </c>
      <c r="F306" s="49">
        <v>139.95928335346966</v>
      </c>
      <c r="G306" s="49">
        <v>183.29214102958582</v>
      </c>
      <c r="H306" s="49">
        <v>320.75682027877946</v>
      </c>
      <c r="I306" s="49">
        <v>438.87753796219368</v>
      </c>
      <c r="J306" s="49">
        <v>616.04764497435974</v>
      </c>
      <c r="K306" s="49">
        <v>771.09497453303845</v>
      </c>
      <c r="L306" s="49">
        <v>945.77631885209917</v>
      </c>
      <c r="M306" s="49">
        <v>1143.5926416956725</v>
      </c>
      <c r="N306" s="49">
        <v>1445.9034697062043</v>
      </c>
      <c r="O306" s="49">
        <v>110.45168889016743</v>
      </c>
      <c r="P306" s="49">
        <v>139.95928335346966</v>
      </c>
      <c r="Q306" s="49">
        <v>183.29214102958582</v>
      </c>
      <c r="R306" s="49">
        <v>320.75682027877946</v>
      </c>
      <c r="S306" s="49">
        <v>438.87753796219368</v>
      </c>
      <c r="T306" s="49">
        <v>616.04764497435974</v>
      </c>
      <c r="U306" s="49">
        <v>771.09497453303845</v>
      </c>
      <c r="V306" s="49">
        <v>945.77631885209917</v>
      </c>
      <c r="W306" s="49">
        <v>1143.5926416956725</v>
      </c>
      <c r="X306" s="49">
        <v>1445.9034697062043</v>
      </c>
      <c r="Y306" s="49">
        <v>110.45168889016743</v>
      </c>
      <c r="Z306" s="49">
        <v>139.95928335346966</v>
      </c>
      <c r="AA306" s="49">
        <v>183.29214102958582</v>
      </c>
      <c r="AB306" s="49">
        <v>320.75682027877946</v>
      </c>
      <c r="AC306" s="49">
        <v>438.87753796219368</v>
      </c>
      <c r="AD306" s="49">
        <v>616.04764497435974</v>
      </c>
      <c r="AE306" s="49">
        <v>771.09497453303845</v>
      </c>
      <c r="AF306" s="49">
        <v>945.77631885209917</v>
      </c>
      <c r="AG306" s="49">
        <v>1143.5926416956725</v>
      </c>
      <c r="AH306" s="49">
        <v>1445.9034697062043</v>
      </c>
      <c r="AJ306" s="33" t="str">
        <f t="shared" si="8"/>
        <v/>
      </c>
      <c r="AK306" s="33" t="str">
        <f t="shared" si="9"/>
        <v/>
      </c>
      <c r="AO306" t="s">
        <v>13</v>
      </c>
      <c r="AR306" s="7"/>
      <c r="AS306" s="7"/>
      <c r="AT306" s="7"/>
      <c r="AU306" s="7"/>
      <c r="AV306" s="7"/>
      <c r="AW306" s="7"/>
      <c r="AX306" s="7"/>
      <c r="AY306" s="7"/>
      <c r="AZ306" s="7"/>
      <c r="BA306" s="7"/>
      <c r="BB306" s="7"/>
      <c r="BC306" s="7"/>
      <c r="BD306" s="7"/>
      <c r="BE306" s="7"/>
      <c r="BF306" s="7"/>
      <c r="BG306" s="7"/>
      <c r="BH306" s="7"/>
    </row>
    <row r="307" spans="1:60" x14ac:dyDescent="0.25">
      <c r="A307" s="23"/>
      <c r="B307" s="79" t="s">
        <v>806</v>
      </c>
      <c r="C307" s="80" t="s">
        <v>4333</v>
      </c>
      <c r="D307" s="82" t="s">
        <v>3185</v>
      </c>
      <c r="E307" s="50">
        <v>1159</v>
      </c>
      <c r="F307" s="50">
        <v>1469.1</v>
      </c>
      <c r="G307" s="50">
        <v>1877</v>
      </c>
      <c r="H307" s="50">
        <v>3006</v>
      </c>
      <c r="I307" s="50">
        <v>3826</v>
      </c>
      <c r="J307" s="50">
        <v>4931</v>
      </c>
      <c r="K307" s="50">
        <v>5799</v>
      </c>
      <c r="L307" s="50">
        <v>6701</v>
      </c>
      <c r="M307" s="50">
        <v>7641</v>
      </c>
      <c r="N307" s="50">
        <v>8946</v>
      </c>
      <c r="O307" s="49">
        <v>1313.8579898219416</v>
      </c>
      <c r="P307" s="49">
        <v>1621.1089600656001</v>
      </c>
      <c r="Q307" s="49">
        <v>2061.9040112378116</v>
      </c>
      <c r="R307" s="49">
        <v>3414.9083662121056</v>
      </c>
      <c r="S307" s="49">
        <v>4562.1202927050654</v>
      </c>
      <c r="T307" s="49">
        <v>6267.0814145820468</v>
      </c>
      <c r="U307" s="49">
        <v>7726.1241363046338</v>
      </c>
      <c r="V307" s="49">
        <v>9369.9260704774315</v>
      </c>
      <c r="W307" s="49">
        <v>11211.773265489757</v>
      </c>
      <c r="X307" s="49">
        <v>13980.487066861153</v>
      </c>
      <c r="Y307" s="49">
        <v>1187.8107888040822</v>
      </c>
      <c r="Z307" s="49">
        <v>1494.9355149518608</v>
      </c>
      <c r="AA307" s="49">
        <v>1909.0306161199358</v>
      </c>
      <c r="AB307" s="49">
        <v>3111.4781298002954</v>
      </c>
      <c r="AC307" s="49">
        <v>4065.0615741582365</v>
      </c>
      <c r="AD307" s="49">
        <v>5456.1649490842719</v>
      </c>
      <c r="AE307" s="49">
        <v>6626.4065585220987</v>
      </c>
      <c r="AF307" s="49">
        <v>7917.9196590777919</v>
      </c>
      <c r="AG307" s="49">
        <v>9332.4189152319905</v>
      </c>
      <c r="AH307" s="49">
        <v>11408.121412260565</v>
      </c>
      <c r="AJ307" s="33" t="str">
        <f t="shared" si="8"/>
        <v/>
      </c>
      <c r="AK307" s="33" t="str">
        <f t="shared" si="9"/>
        <v/>
      </c>
      <c r="AO307" t="s">
        <v>13</v>
      </c>
      <c r="AR307" s="7"/>
      <c r="AS307" s="7"/>
      <c r="AT307" s="7"/>
      <c r="AU307" s="7"/>
      <c r="AV307" s="7"/>
      <c r="AW307" s="7"/>
      <c r="AX307" s="7"/>
      <c r="AY307" s="7"/>
      <c r="AZ307" s="7"/>
      <c r="BA307" s="7"/>
      <c r="BB307" s="7"/>
      <c r="BC307" s="7"/>
      <c r="BD307" s="7"/>
      <c r="BE307" s="7"/>
      <c r="BF307" s="7"/>
      <c r="BG307" s="7"/>
      <c r="BH307" s="7"/>
    </row>
    <row r="308" spans="1:60" x14ac:dyDescent="0.25">
      <c r="A308" s="23"/>
      <c r="B308" s="81" t="s">
        <v>808</v>
      </c>
      <c r="C308" s="53" t="s">
        <v>4327</v>
      </c>
      <c r="D308" s="53" t="s">
        <v>3759</v>
      </c>
      <c r="E308" s="49">
        <v>208.26981018331523</v>
      </c>
      <c r="F308" s="49">
        <v>261.10210433153395</v>
      </c>
      <c r="G308" s="49">
        <v>338.59905341799436</v>
      </c>
      <c r="H308" s="49">
        <v>584.56173300206035</v>
      </c>
      <c r="I308" s="49">
        <v>798.44653148384248</v>
      </c>
      <c r="J308" s="49">
        <v>1123.7785389687456</v>
      </c>
      <c r="K308" s="49">
        <v>1411.5276700627194</v>
      </c>
      <c r="L308" s="49">
        <v>1740.5188797888554</v>
      </c>
      <c r="M308" s="49">
        <v>2118.1527139409291</v>
      </c>
      <c r="N308" s="49">
        <v>2702.7966466419261</v>
      </c>
      <c r="O308" s="49">
        <v>208.26981018331523</v>
      </c>
      <c r="P308" s="49">
        <v>261.10210433153395</v>
      </c>
      <c r="Q308" s="49">
        <v>338.59905341799436</v>
      </c>
      <c r="R308" s="49">
        <v>584.56173300206035</v>
      </c>
      <c r="S308" s="49">
        <v>798.44653148384248</v>
      </c>
      <c r="T308" s="49">
        <v>1123.7785389687456</v>
      </c>
      <c r="U308" s="49">
        <v>1411.5276700627194</v>
      </c>
      <c r="V308" s="49">
        <v>1740.5188797888554</v>
      </c>
      <c r="W308" s="49">
        <v>2118.1527139409291</v>
      </c>
      <c r="X308" s="49">
        <v>2702.7966466419261</v>
      </c>
      <c r="Y308" s="49">
        <v>208.26981018331523</v>
      </c>
      <c r="Z308" s="49">
        <v>261.10210433153395</v>
      </c>
      <c r="AA308" s="49">
        <v>338.59905341799436</v>
      </c>
      <c r="AB308" s="49">
        <v>584.56173300206035</v>
      </c>
      <c r="AC308" s="49">
        <v>798.44653148384248</v>
      </c>
      <c r="AD308" s="49">
        <v>1123.7785389687456</v>
      </c>
      <c r="AE308" s="49">
        <v>1411.5276700627194</v>
      </c>
      <c r="AF308" s="49">
        <v>1740.5188797888554</v>
      </c>
      <c r="AG308" s="49">
        <v>2118.1527139409291</v>
      </c>
      <c r="AH308" s="49">
        <v>2702.7966466419261</v>
      </c>
      <c r="AJ308" s="33" t="str">
        <f t="shared" si="8"/>
        <v/>
      </c>
      <c r="AK308" s="33" t="str">
        <f t="shared" si="9"/>
        <v/>
      </c>
      <c r="AO308" t="s">
        <v>13</v>
      </c>
      <c r="AR308" s="7"/>
      <c r="AS308" s="7"/>
      <c r="AT308" s="7"/>
      <c r="AU308" s="7"/>
      <c r="AV308" s="7"/>
      <c r="AW308" s="7"/>
      <c r="AX308" s="7"/>
      <c r="AY308" s="7"/>
      <c r="AZ308" s="7"/>
      <c r="BA308" s="7"/>
      <c r="BB308" s="7"/>
      <c r="BC308" s="7"/>
      <c r="BD308" s="7"/>
      <c r="BE308" s="7"/>
      <c r="BF308" s="7"/>
      <c r="BG308" s="7"/>
      <c r="BH308" s="7"/>
    </row>
    <row r="309" spans="1:60" x14ac:dyDescent="0.25">
      <c r="A309" s="23"/>
      <c r="B309" s="81" t="s">
        <v>810</v>
      </c>
      <c r="C309" s="53" t="s">
        <v>4327</v>
      </c>
      <c r="D309" s="53" t="s">
        <v>3760</v>
      </c>
      <c r="E309" s="49">
        <v>417.15979270382098</v>
      </c>
      <c r="F309" s="49">
        <v>518.00720366870746</v>
      </c>
      <c r="G309" s="49">
        <v>664.67143111999962</v>
      </c>
      <c r="H309" s="49">
        <v>1124.5395560290501</v>
      </c>
      <c r="I309" s="49">
        <v>1521.6648099264662</v>
      </c>
      <c r="J309" s="49">
        <v>2122.0696515636987</v>
      </c>
      <c r="K309" s="49">
        <v>2647.9396627529686</v>
      </c>
      <c r="L309" s="49">
        <v>3247.2331913220205</v>
      </c>
      <c r="M309" s="49">
        <v>3930.8231444322873</v>
      </c>
      <c r="N309" s="49">
        <v>4980.1803484286756</v>
      </c>
      <c r="O309" s="49">
        <v>417.15979270382098</v>
      </c>
      <c r="P309" s="49">
        <v>518.00720366870746</v>
      </c>
      <c r="Q309" s="49">
        <v>664.67143111999962</v>
      </c>
      <c r="R309" s="49">
        <v>1124.5395560290501</v>
      </c>
      <c r="S309" s="49">
        <v>1521.6648099264662</v>
      </c>
      <c r="T309" s="49">
        <v>2122.0696515636987</v>
      </c>
      <c r="U309" s="49">
        <v>2647.9396627529686</v>
      </c>
      <c r="V309" s="49">
        <v>3247.2331913220205</v>
      </c>
      <c r="W309" s="49">
        <v>3930.8231444322873</v>
      </c>
      <c r="X309" s="49">
        <v>4980.1803484286756</v>
      </c>
      <c r="Y309" s="49">
        <v>417.15979270382098</v>
      </c>
      <c r="Z309" s="49">
        <v>518.00720366870746</v>
      </c>
      <c r="AA309" s="49">
        <v>664.67143111999962</v>
      </c>
      <c r="AB309" s="49">
        <v>1124.5395560290501</v>
      </c>
      <c r="AC309" s="49">
        <v>1521.6648099264662</v>
      </c>
      <c r="AD309" s="49">
        <v>2122.0696515636987</v>
      </c>
      <c r="AE309" s="49">
        <v>2647.9396627529686</v>
      </c>
      <c r="AF309" s="49">
        <v>3247.2331913220205</v>
      </c>
      <c r="AG309" s="49">
        <v>3930.8231444322873</v>
      </c>
      <c r="AH309" s="49">
        <v>4980.1803484286756</v>
      </c>
      <c r="AJ309" s="33" t="str">
        <f t="shared" si="8"/>
        <v/>
      </c>
      <c r="AK309" s="33" t="str">
        <f t="shared" si="9"/>
        <v/>
      </c>
      <c r="AO309" t="s">
        <v>13</v>
      </c>
      <c r="AR309" s="7"/>
      <c r="AS309" s="7"/>
      <c r="AT309" s="7"/>
      <c r="AU309" s="7"/>
      <c r="AV309" s="7"/>
      <c r="AW309" s="7"/>
      <c r="AX309" s="7"/>
      <c r="AY309" s="7"/>
      <c r="AZ309" s="7"/>
      <c r="BA309" s="7"/>
      <c r="BB309" s="7"/>
      <c r="BC309" s="7"/>
      <c r="BD309" s="7"/>
      <c r="BE309" s="7"/>
      <c r="BF309" s="7"/>
      <c r="BG309" s="7"/>
      <c r="BH309" s="7"/>
    </row>
    <row r="310" spans="1:60" x14ac:dyDescent="0.25">
      <c r="A310" s="23"/>
      <c r="B310" s="81" t="s">
        <v>812</v>
      </c>
      <c r="C310" s="53" t="s">
        <v>4327</v>
      </c>
      <c r="D310" s="53" t="s">
        <v>3761</v>
      </c>
      <c r="E310" s="49">
        <v>734.53383350833462</v>
      </c>
      <c r="F310" s="49">
        <v>905.13558571632359</v>
      </c>
      <c r="G310" s="49">
        <v>1152.8105044228487</v>
      </c>
      <c r="H310" s="49">
        <v>1931.1230574758356</v>
      </c>
      <c r="I310" s="49">
        <v>2610.3497514541555</v>
      </c>
      <c r="J310" s="49">
        <v>3647.1523658321157</v>
      </c>
      <c r="K310" s="49">
        <v>4560.9924333454956</v>
      </c>
      <c r="L310" s="49">
        <v>5611.7304575617873</v>
      </c>
      <c r="M310" s="49">
        <v>6819.1489082002709</v>
      </c>
      <c r="N310" s="49">
        <v>8684.6283489842444</v>
      </c>
      <c r="O310" s="49">
        <v>734.53383350833462</v>
      </c>
      <c r="P310" s="49">
        <v>905.13558571632359</v>
      </c>
      <c r="Q310" s="49">
        <v>1152.8105044228487</v>
      </c>
      <c r="R310" s="49">
        <v>1931.1230574758356</v>
      </c>
      <c r="S310" s="49">
        <v>2610.3497514541555</v>
      </c>
      <c r="T310" s="49">
        <v>3647.1523658321157</v>
      </c>
      <c r="U310" s="49">
        <v>4560.9924333454956</v>
      </c>
      <c r="V310" s="49">
        <v>5611.7304575617873</v>
      </c>
      <c r="W310" s="49">
        <v>6819.1489082002709</v>
      </c>
      <c r="X310" s="49">
        <v>8684.6283489842444</v>
      </c>
      <c r="Y310" s="49">
        <v>734.53383350833462</v>
      </c>
      <c r="Z310" s="49">
        <v>905.13558571632359</v>
      </c>
      <c r="AA310" s="49">
        <v>1152.8105044228487</v>
      </c>
      <c r="AB310" s="49">
        <v>1931.1230574758356</v>
      </c>
      <c r="AC310" s="49">
        <v>2610.3497514541555</v>
      </c>
      <c r="AD310" s="49">
        <v>3647.1523658321157</v>
      </c>
      <c r="AE310" s="49">
        <v>4560.9924333454956</v>
      </c>
      <c r="AF310" s="49">
        <v>5611.7304575617873</v>
      </c>
      <c r="AG310" s="49">
        <v>6819.1489082002709</v>
      </c>
      <c r="AH310" s="49">
        <v>8684.6283489842444</v>
      </c>
      <c r="AJ310" s="33" t="str">
        <f t="shared" si="8"/>
        <v/>
      </c>
      <c r="AK310" s="33" t="str">
        <f t="shared" si="9"/>
        <v/>
      </c>
      <c r="AO310" t="s">
        <v>13</v>
      </c>
      <c r="AR310" s="7"/>
      <c r="AS310" s="7"/>
      <c r="AT310" s="7"/>
      <c r="AU310" s="7"/>
      <c r="AV310" s="7"/>
      <c r="AW310" s="7"/>
      <c r="AX310" s="7"/>
      <c r="AY310" s="7"/>
      <c r="AZ310" s="7"/>
      <c r="BA310" s="7"/>
      <c r="BB310" s="7"/>
      <c r="BC310" s="7"/>
      <c r="BD310" s="7"/>
      <c r="BE310" s="7"/>
      <c r="BF310" s="7"/>
      <c r="BG310" s="7"/>
      <c r="BH310" s="7"/>
    </row>
    <row r="311" spans="1:60" x14ac:dyDescent="0.25">
      <c r="A311" s="23"/>
      <c r="B311" s="81" t="s">
        <v>814</v>
      </c>
      <c r="C311" s="53" t="s">
        <v>4327</v>
      </c>
      <c r="D311" s="53" t="s">
        <v>3762</v>
      </c>
      <c r="E311" s="49">
        <v>129.23535948227669</v>
      </c>
      <c r="F311" s="49">
        <v>165.03863235911874</v>
      </c>
      <c r="G311" s="49">
        <v>217.57067284631376</v>
      </c>
      <c r="H311" s="49">
        <v>383.4736055443509</v>
      </c>
      <c r="I311" s="49">
        <v>524.52417879651068</v>
      </c>
      <c r="J311" s="49">
        <v>733.72811640998032</v>
      </c>
      <c r="K311" s="49">
        <v>914.71659636568393</v>
      </c>
      <c r="L311" s="49">
        <v>1116.6621137092004</v>
      </c>
      <c r="M311" s="49">
        <v>1342.7529673753047</v>
      </c>
      <c r="N311" s="49">
        <v>1684.3896130580124</v>
      </c>
      <c r="O311" s="49">
        <v>129.23535948227669</v>
      </c>
      <c r="P311" s="49">
        <v>165.03863235911874</v>
      </c>
      <c r="Q311" s="49">
        <v>217.57067284631376</v>
      </c>
      <c r="R311" s="49">
        <v>383.4736055443509</v>
      </c>
      <c r="S311" s="49">
        <v>524.52417879651068</v>
      </c>
      <c r="T311" s="49">
        <v>733.72811640998032</v>
      </c>
      <c r="U311" s="49">
        <v>914.71659636568393</v>
      </c>
      <c r="V311" s="49">
        <v>1116.6621137092004</v>
      </c>
      <c r="W311" s="49">
        <v>1342.7529673753047</v>
      </c>
      <c r="X311" s="49">
        <v>1684.3896130580124</v>
      </c>
      <c r="Y311" s="49">
        <v>129.23535948227669</v>
      </c>
      <c r="Z311" s="49">
        <v>165.03863235911874</v>
      </c>
      <c r="AA311" s="49">
        <v>217.57067284631376</v>
      </c>
      <c r="AB311" s="49">
        <v>383.4736055443509</v>
      </c>
      <c r="AC311" s="49">
        <v>524.52417879651068</v>
      </c>
      <c r="AD311" s="49">
        <v>733.72811640998032</v>
      </c>
      <c r="AE311" s="49">
        <v>914.71659636568393</v>
      </c>
      <c r="AF311" s="49">
        <v>1116.6621137092004</v>
      </c>
      <c r="AG311" s="49">
        <v>1342.7529673753047</v>
      </c>
      <c r="AH311" s="49">
        <v>1684.3896130580124</v>
      </c>
      <c r="AJ311" s="33" t="str">
        <f t="shared" si="8"/>
        <v/>
      </c>
      <c r="AK311" s="33" t="str">
        <f t="shared" si="9"/>
        <v/>
      </c>
      <c r="AO311" t="s">
        <v>13</v>
      </c>
      <c r="AR311" s="7"/>
      <c r="AS311" s="7"/>
      <c r="AT311" s="7"/>
      <c r="AU311" s="7"/>
      <c r="AV311" s="7"/>
      <c r="AW311" s="7"/>
      <c r="AX311" s="7"/>
      <c r="AY311" s="7"/>
      <c r="AZ311" s="7"/>
      <c r="BA311" s="7"/>
      <c r="BB311" s="7"/>
      <c r="BC311" s="7"/>
      <c r="BD311" s="7"/>
      <c r="BE311" s="7"/>
      <c r="BF311" s="7"/>
      <c r="BG311" s="7"/>
      <c r="BH311" s="7"/>
    </row>
    <row r="312" spans="1:60" x14ac:dyDescent="0.25">
      <c r="A312" s="23"/>
      <c r="B312" s="81" t="s">
        <v>816</v>
      </c>
      <c r="C312" s="53" t="s">
        <v>4327</v>
      </c>
      <c r="D312" s="53" t="s">
        <v>3763</v>
      </c>
      <c r="E312" s="49">
        <v>1341.7169249029521</v>
      </c>
      <c r="F312" s="49">
        <v>1671.7885847091877</v>
      </c>
      <c r="G312" s="49">
        <v>2148.3062812377048</v>
      </c>
      <c r="H312" s="49">
        <v>3632.7000392056766</v>
      </c>
      <c r="I312" s="49">
        <v>4908.7921436680672</v>
      </c>
      <c r="J312" s="49">
        <v>6825.715457415673</v>
      </c>
      <c r="K312" s="49">
        <v>8484.9509329971388</v>
      </c>
      <c r="L312" s="49">
        <v>10367.474123860591</v>
      </c>
      <c r="M312" s="49">
        <v>12492.806143050128</v>
      </c>
      <c r="N312" s="49">
        <v>15716.700469811864</v>
      </c>
      <c r="O312" s="49">
        <v>1341.7169249029521</v>
      </c>
      <c r="P312" s="49">
        <v>1671.7885847091877</v>
      </c>
      <c r="Q312" s="49">
        <v>2148.3062812377048</v>
      </c>
      <c r="R312" s="49">
        <v>3632.7000392056766</v>
      </c>
      <c r="S312" s="49">
        <v>4908.7921436680672</v>
      </c>
      <c r="T312" s="49">
        <v>6825.715457415673</v>
      </c>
      <c r="U312" s="49">
        <v>8484.9509329971388</v>
      </c>
      <c r="V312" s="49">
        <v>10367.474123860591</v>
      </c>
      <c r="W312" s="49">
        <v>12492.806143050128</v>
      </c>
      <c r="X312" s="49">
        <v>15716.700469811864</v>
      </c>
      <c r="Y312" s="49">
        <v>1341.7169249029521</v>
      </c>
      <c r="Z312" s="49">
        <v>1671.7885847091877</v>
      </c>
      <c r="AA312" s="49">
        <v>2148.3062812377048</v>
      </c>
      <c r="AB312" s="49">
        <v>3632.7000392056766</v>
      </c>
      <c r="AC312" s="49">
        <v>4908.7921436680672</v>
      </c>
      <c r="AD312" s="49">
        <v>6825.715457415673</v>
      </c>
      <c r="AE312" s="49">
        <v>8484.9509329971388</v>
      </c>
      <c r="AF312" s="49">
        <v>10367.474123860591</v>
      </c>
      <c r="AG312" s="49">
        <v>12492.806143050128</v>
      </c>
      <c r="AH312" s="49">
        <v>15716.700469811864</v>
      </c>
      <c r="AJ312" s="33" t="str">
        <f t="shared" si="8"/>
        <v/>
      </c>
      <c r="AK312" s="33" t="str">
        <f t="shared" si="9"/>
        <v/>
      </c>
      <c r="AO312" t="s">
        <v>13</v>
      </c>
      <c r="AR312" s="7"/>
      <c r="AS312" s="7"/>
      <c r="AT312" s="7"/>
      <c r="AU312" s="7"/>
      <c r="AV312" s="7"/>
      <c r="AW312" s="7"/>
      <c r="AX312" s="7"/>
      <c r="AY312" s="7"/>
      <c r="AZ312" s="7"/>
      <c r="BA312" s="7"/>
      <c r="BB312" s="7"/>
      <c r="BC312" s="7"/>
      <c r="BD312" s="7"/>
      <c r="BE312" s="7"/>
      <c r="BF312" s="7"/>
      <c r="BG312" s="7"/>
      <c r="BH312" s="7"/>
    </row>
    <row r="313" spans="1:60" x14ac:dyDescent="0.25">
      <c r="A313" s="23"/>
      <c r="B313" s="81" t="s">
        <v>818</v>
      </c>
      <c r="C313" s="53" t="s">
        <v>4327</v>
      </c>
      <c r="D313" s="53" t="s">
        <v>3764</v>
      </c>
      <c r="E313" s="49">
        <v>261.29057471397311</v>
      </c>
      <c r="F313" s="49">
        <v>330.50493537647338</v>
      </c>
      <c r="G313" s="49">
        <v>431.1807024637871</v>
      </c>
      <c r="H313" s="49">
        <v>746.38350923819178</v>
      </c>
      <c r="I313" s="49">
        <v>1013.8011759130412</v>
      </c>
      <c r="J313" s="49">
        <v>1409.5578193971132</v>
      </c>
      <c r="K313" s="49">
        <v>1749.8883789895528</v>
      </c>
      <c r="L313" s="49">
        <v>2129.3210292355279</v>
      </c>
      <c r="M313" s="49">
        <v>2552.518318547342</v>
      </c>
      <c r="N313" s="49">
        <v>3188.1020116426544</v>
      </c>
      <c r="O313" s="49">
        <v>261.29057471397311</v>
      </c>
      <c r="P313" s="49">
        <v>330.50493537647338</v>
      </c>
      <c r="Q313" s="49">
        <v>431.1807024637871</v>
      </c>
      <c r="R313" s="49">
        <v>746.38350923819178</v>
      </c>
      <c r="S313" s="49">
        <v>1013.8011759130412</v>
      </c>
      <c r="T313" s="49">
        <v>1409.5578193971132</v>
      </c>
      <c r="U313" s="49">
        <v>1749.8883789895528</v>
      </c>
      <c r="V313" s="49">
        <v>2129.3210292355279</v>
      </c>
      <c r="W313" s="49">
        <v>2552.518318547342</v>
      </c>
      <c r="X313" s="49">
        <v>3188.1020116426544</v>
      </c>
      <c r="Y313" s="49">
        <v>261.29057471397311</v>
      </c>
      <c r="Z313" s="49">
        <v>330.50493537647338</v>
      </c>
      <c r="AA313" s="49">
        <v>431.1807024637871</v>
      </c>
      <c r="AB313" s="49">
        <v>746.38350923819178</v>
      </c>
      <c r="AC313" s="49">
        <v>1013.8011759130412</v>
      </c>
      <c r="AD313" s="49">
        <v>1409.5578193971132</v>
      </c>
      <c r="AE313" s="49">
        <v>1749.8883789895528</v>
      </c>
      <c r="AF313" s="49">
        <v>2129.3210292355279</v>
      </c>
      <c r="AG313" s="49">
        <v>2552.518318547342</v>
      </c>
      <c r="AH313" s="49">
        <v>3188.1020116426544</v>
      </c>
      <c r="AJ313" s="33" t="str">
        <f t="shared" si="8"/>
        <v/>
      </c>
      <c r="AK313" s="33" t="str">
        <f t="shared" si="9"/>
        <v/>
      </c>
      <c r="AO313" t="s">
        <v>13</v>
      </c>
      <c r="AR313" s="7"/>
      <c r="AS313" s="7"/>
      <c r="AT313" s="7"/>
      <c r="AU313" s="7"/>
      <c r="AV313" s="7"/>
      <c r="AW313" s="7"/>
      <c r="AX313" s="7"/>
      <c r="AY313" s="7"/>
      <c r="AZ313" s="7"/>
      <c r="BA313" s="7"/>
      <c r="BB313" s="7"/>
      <c r="BC313" s="7"/>
      <c r="BD313" s="7"/>
      <c r="BE313" s="7"/>
      <c r="BF313" s="7"/>
      <c r="BG313" s="7"/>
      <c r="BH313" s="7"/>
    </row>
    <row r="314" spans="1:60" x14ac:dyDescent="0.25">
      <c r="A314" s="23"/>
      <c r="B314" s="81" t="s">
        <v>820</v>
      </c>
      <c r="C314" s="53" t="s">
        <v>4327</v>
      </c>
      <c r="D314" s="53" t="s">
        <v>3765</v>
      </c>
      <c r="E314" s="49">
        <v>166.91842422735746</v>
      </c>
      <c r="F314" s="49">
        <v>209.70531469982629</v>
      </c>
      <c r="G314" s="49">
        <v>272.38550087988881</v>
      </c>
      <c r="H314" s="49">
        <v>470.35763569403429</v>
      </c>
      <c r="I314" s="49">
        <v>640.90697874984494</v>
      </c>
      <c r="J314" s="49">
        <v>898.01371006233524</v>
      </c>
      <c r="K314" s="49">
        <v>1123.6735383325824</v>
      </c>
      <c r="L314" s="49">
        <v>1379.6552871671315</v>
      </c>
      <c r="M314" s="49">
        <v>1671.2635476996161</v>
      </c>
      <c r="N314" s="49">
        <v>2119.274892890724</v>
      </c>
      <c r="O314" s="49">
        <v>166.91842422735746</v>
      </c>
      <c r="P314" s="49">
        <v>209.70531469982629</v>
      </c>
      <c r="Q314" s="49">
        <v>272.38550087988881</v>
      </c>
      <c r="R314" s="49">
        <v>470.35763569403429</v>
      </c>
      <c r="S314" s="49">
        <v>640.90697874984494</v>
      </c>
      <c r="T314" s="49">
        <v>898.01371006233524</v>
      </c>
      <c r="U314" s="49">
        <v>1123.6735383325824</v>
      </c>
      <c r="V314" s="49">
        <v>1379.6552871671315</v>
      </c>
      <c r="W314" s="49">
        <v>1671.2635476996161</v>
      </c>
      <c r="X314" s="49">
        <v>2119.274892890724</v>
      </c>
      <c r="Y314" s="49">
        <v>166.91842422735746</v>
      </c>
      <c r="Z314" s="49">
        <v>209.70531469982629</v>
      </c>
      <c r="AA314" s="49">
        <v>272.38550087988881</v>
      </c>
      <c r="AB314" s="49">
        <v>470.35763569403429</v>
      </c>
      <c r="AC314" s="49">
        <v>640.90697874984494</v>
      </c>
      <c r="AD314" s="49">
        <v>898.01371006233524</v>
      </c>
      <c r="AE314" s="49">
        <v>1123.6735383325824</v>
      </c>
      <c r="AF314" s="49">
        <v>1379.6552871671315</v>
      </c>
      <c r="AG314" s="49">
        <v>1671.2635476996161</v>
      </c>
      <c r="AH314" s="49">
        <v>2119.274892890724</v>
      </c>
      <c r="AJ314" s="33" t="str">
        <f t="shared" si="8"/>
        <v/>
      </c>
      <c r="AK314" s="33" t="str">
        <f t="shared" si="9"/>
        <v/>
      </c>
      <c r="AO314" t="s">
        <v>13</v>
      </c>
      <c r="AR314" s="7"/>
      <c r="AS314" s="7"/>
      <c r="AT314" s="7"/>
      <c r="AU314" s="7"/>
      <c r="AV314" s="7"/>
      <c r="AW314" s="7"/>
      <c r="AX314" s="7"/>
      <c r="AY314" s="7"/>
      <c r="AZ314" s="7"/>
      <c r="BA314" s="7"/>
      <c r="BB314" s="7"/>
      <c r="BC314" s="7"/>
      <c r="BD314" s="7"/>
      <c r="BE314" s="7"/>
      <c r="BF314" s="7"/>
      <c r="BG314" s="7"/>
      <c r="BH314" s="7"/>
    </row>
    <row r="315" spans="1:60" x14ac:dyDescent="0.25">
      <c r="A315" s="23"/>
      <c r="B315" s="81" t="s">
        <v>822</v>
      </c>
      <c r="C315" s="53" t="s">
        <v>4327</v>
      </c>
      <c r="D315" s="53" t="s">
        <v>3766</v>
      </c>
      <c r="E315" s="49">
        <v>402.99011271679598</v>
      </c>
      <c r="F315" s="49">
        <v>504.63261219950346</v>
      </c>
      <c r="G315" s="49">
        <v>652.118194955391</v>
      </c>
      <c r="H315" s="49">
        <v>1111.0863677452262</v>
      </c>
      <c r="I315" s="49">
        <v>1501.2446472770152</v>
      </c>
      <c r="J315" s="49">
        <v>2082.0216546999109</v>
      </c>
      <c r="K315" s="49">
        <v>2583.2368251529701</v>
      </c>
      <c r="L315" s="49">
        <v>3146.8642998095561</v>
      </c>
      <c r="M315" s="49">
        <v>3780.4155687026046</v>
      </c>
      <c r="N315" s="49">
        <v>4738.8573146572726</v>
      </c>
      <c r="O315" s="49">
        <v>402.99011271679598</v>
      </c>
      <c r="P315" s="49">
        <v>504.63261219950346</v>
      </c>
      <c r="Q315" s="49">
        <v>652.118194955391</v>
      </c>
      <c r="R315" s="49">
        <v>1111.0863677452262</v>
      </c>
      <c r="S315" s="49">
        <v>1501.2446472770152</v>
      </c>
      <c r="T315" s="49">
        <v>2082.0216546999109</v>
      </c>
      <c r="U315" s="49">
        <v>2583.2368251529701</v>
      </c>
      <c r="V315" s="49">
        <v>3146.8642998095561</v>
      </c>
      <c r="W315" s="49">
        <v>3780.4155687026046</v>
      </c>
      <c r="X315" s="49">
        <v>4738.8573146572726</v>
      </c>
      <c r="Y315" s="49">
        <v>402.99011271679598</v>
      </c>
      <c r="Z315" s="49">
        <v>504.63261219950346</v>
      </c>
      <c r="AA315" s="49">
        <v>652.118194955391</v>
      </c>
      <c r="AB315" s="49">
        <v>1111.0863677452262</v>
      </c>
      <c r="AC315" s="49">
        <v>1501.2446472770152</v>
      </c>
      <c r="AD315" s="49">
        <v>2082.0216546999109</v>
      </c>
      <c r="AE315" s="49">
        <v>2583.2368251529701</v>
      </c>
      <c r="AF315" s="49">
        <v>3146.8642998095561</v>
      </c>
      <c r="AG315" s="49">
        <v>3780.4155687026046</v>
      </c>
      <c r="AH315" s="49">
        <v>4738.8573146572726</v>
      </c>
      <c r="AJ315" s="33" t="str">
        <f t="shared" si="8"/>
        <v/>
      </c>
      <c r="AK315" s="33" t="str">
        <f t="shared" si="9"/>
        <v/>
      </c>
      <c r="AO315" t="s">
        <v>13</v>
      </c>
      <c r="AR315" s="7"/>
      <c r="AS315" s="7"/>
      <c r="AT315" s="7"/>
      <c r="AU315" s="7"/>
      <c r="AV315" s="7"/>
      <c r="AW315" s="7"/>
      <c r="AX315" s="7"/>
      <c r="AY315" s="7"/>
      <c r="AZ315" s="7"/>
      <c r="BA315" s="7"/>
      <c r="BB315" s="7"/>
      <c r="BC315" s="7"/>
      <c r="BD315" s="7"/>
      <c r="BE315" s="7"/>
      <c r="BF315" s="7"/>
      <c r="BG315" s="7"/>
      <c r="BH315" s="7"/>
    </row>
    <row r="316" spans="1:60" x14ac:dyDescent="0.25">
      <c r="A316" s="23"/>
      <c r="B316" s="79" t="s">
        <v>824</v>
      </c>
      <c r="C316" s="80" t="s">
        <v>3585</v>
      </c>
      <c r="D316" s="50" t="s">
        <v>3186</v>
      </c>
      <c r="E316" s="50">
        <v>8235</v>
      </c>
      <c r="F316" s="50">
        <v>10220.700000000001</v>
      </c>
      <c r="G316" s="50">
        <v>12720</v>
      </c>
      <c r="H316" s="50">
        <v>19090</v>
      </c>
      <c r="I316" s="50">
        <v>23340</v>
      </c>
      <c r="J316" s="50">
        <v>28670</v>
      </c>
      <c r="K316" s="50">
        <v>32590</v>
      </c>
      <c r="L316" s="50">
        <v>36470</v>
      </c>
      <c r="M316" s="50">
        <v>40320</v>
      </c>
      <c r="N316" s="50">
        <v>45390</v>
      </c>
      <c r="O316" s="50">
        <v>8235</v>
      </c>
      <c r="P316" s="50">
        <v>10220.700000000001</v>
      </c>
      <c r="Q316" s="50">
        <v>12720</v>
      </c>
      <c r="R316" s="50">
        <v>19090</v>
      </c>
      <c r="S316" s="50">
        <v>23340</v>
      </c>
      <c r="T316" s="50">
        <v>28670</v>
      </c>
      <c r="U316" s="50">
        <v>32590</v>
      </c>
      <c r="V316" s="50">
        <v>36470</v>
      </c>
      <c r="W316" s="50">
        <v>40320</v>
      </c>
      <c r="X316" s="50">
        <v>45390</v>
      </c>
      <c r="Y316" s="50">
        <v>8235</v>
      </c>
      <c r="Z316" s="50">
        <v>10220.700000000001</v>
      </c>
      <c r="AA316" s="50">
        <v>12720</v>
      </c>
      <c r="AB316" s="50">
        <v>19090</v>
      </c>
      <c r="AC316" s="50">
        <v>23340</v>
      </c>
      <c r="AD316" s="50">
        <v>28670</v>
      </c>
      <c r="AE316" s="50">
        <v>32590</v>
      </c>
      <c r="AF316" s="50">
        <v>36470</v>
      </c>
      <c r="AG316" s="50">
        <v>40320</v>
      </c>
      <c r="AH316" s="50">
        <v>45390</v>
      </c>
      <c r="AJ316" s="33" t="str">
        <f t="shared" si="8"/>
        <v/>
      </c>
      <c r="AK316" s="33" t="str">
        <f t="shared" si="9"/>
        <v/>
      </c>
      <c r="AO316" t="s">
        <v>13</v>
      </c>
      <c r="AR316" s="7"/>
      <c r="AS316" s="7"/>
      <c r="AT316" s="7"/>
      <c r="AU316" s="7"/>
      <c r="AV316" s="7"/>
      <c r="AW316" s="7"/>
      <c r="AX316" s="7"/>
      <c r="AY316" s="7"/>
      <c r="AZ316" s="7"/>
      <c r="BA316" s="7"/>
      <c r="BB316" s="7"/>
      <c r="BC316" s="7"/>
      <c r="BD316" s="7"/>
      <c r="BE316" s="7"/>
      <c r="BF316" s="7"/>
      <c r="BG316" s="7"/>
      <c r="BH316" s="7"/>
    </row>
    <row r="317" spans="1:60" x14ac:dyDescent="0.25">
      <c r="A317" s="23"/>
      <c r="B317" s="79" t="s">
        <v>831</v>
      </c>
      <c r="C317" s="80" t="s">
        <v>4333</v>
      </c>
      <c r="D317" s="82" t="s">
        <v>3187</v>
      </c>
      <c r="E317" s="50">
        <v>1299</v>
      </c>
      <c r="F317" s="50">
        <v>1465.5</v>
      </c>
      <c r="G317" s="50">
        <v>1690</v>
      </c>
      <c r="H317" s="50">
        <v>2367</v>
      </c>
      <c r="I317" s="50">
        <v>2912</v>
      </c>
      <c r="J317" s="50">
        <v>3723</v>
      </c>
      <c r="K317" s="50">
        <v>4424</v>
      </c>
      <c r="L317" s="50">
        <v>5217</v>
      </c>
      <c r="M317" s="50">
        <v>6116</v>
      </c>
      <c r="N317" s="50">
        <v>7492</v>
      </c>
      <c r="O317" s="49">
        <v>1475.5623573405187</v>
      </c>
      <c r="P317" s="49">
        <v>1757.8664839450171</v>
      </c>
      <c r="Q317" s="49">
        <v>2161.7822650755297</v>
      </c>
      <c r="R317" s="49">
        <v>3356.9090716172072</v>
      </c>
      <c r="S317" s="49">
        <v>4347.3809852949171</v>
      </c>
      <c r="T317" s="49">
        <v>5810.4570978396905</v>
      </c>
      <c r="U317" s="49">
        <v>7049.960912772538</v>
      </c>
      <c r="V317" s="49">
        <v>8455.6913862237343</v>
      </c>
      <c r="W317" s="49">
        <v>10041.12440781164</v>
      </c>
      <c r="X317" s="49">
        <v>12435.268947424955</v>
      </c>
      <c r="Y317" s="49">
        <v>1314.4653159714323</v>
      </c>
      <c r="Z317" s="49">
        <v>1488.6524103308209</v>
      </c>
      <c r="AA317" s="49">
        <v>1728.1588596752267</v>
      </c>
      <c r="AB317" s="49">
        <v>2493.1140702060316</v>
      </c>
      <c r="AC317" s="49">
        <v>3153.2204318049694</v>
      </c>
      <c r="AD317" s="49">
        <v>4169.3744737518828</v>
      </c>
      <c r="AE317" s="49">
        <v>5054.5498848298803</v>
      </c>
      <c r="AF317" s="49">
        <v>6060.2095916795524</v>
      </c>
      <c r="AG317" s="49">
        <v>7192.7032120121912</v>
      </c>
      <c r="AH317" s="49">
        <v>8909.3995127423914</v>
      </c>
      <c r="AJ317" s="33" t="str">
        <f t="shared" si="8"/>
        <v/>
      </c>
      <c r="AK317" s="33" t="str">
        <f t="shared" si="9"/>
        <v/>
      </c>
      <c r="AO317" t="s">
        <v>13</v>
      </c>
      <c r="AR317" s="7"/>
      <c r="AS317" s="7"/>
      <c r="AT317" s="7"/>
      <c r="AU317" s="7"/>
      <c r="AV317" s="7"/>
      <c r="AW317" s="7"/>
      <c r="AX317" s="7"/>
      <c r="AY317" s="7"/>
      <c r="AZ317" s="7"/>
      <c r="BA317" s="7"/>
      <c r="BB317" s="7"/>
      <c r="BC317" s="7"/>
      <c r="BD317" s="7"/>
      <c r="BE317" s="7"/>
      <c r="BF317" s="7"/>
      <c r="BG317" s="7"/>
      <c r="BH317" s="7"/>
    </row>
    <row r="318" spans="1:60" x14ac:dyDescent="0.25">
      <c r="A318" s="23"/>
      <c r="B318" s="81" t="s">
        <v>833</v>
      </c>
      <c r="C318" s="53" t="s">
        <v>4327</v>
      </c>
      <c r="D318" s="53" t="s">
        <v>3767</v>
      </c>
      <c r="E318" s="49">
        <v>1375.6186581297454</v>
      </c>
      <c r="F318" s="49">
        <v>1621.9866508828302</v>
      </c>
      <c r="G318" s="49">
        <v>1973.7073921489562</v>
      </c>
      <c r="H318" s="49">
        <v>2971.8699849871832</v>
      </c>
      <c r="I318" s="49">
        <v>3763.7062805266651</v>
      </c>
      <c r="J318" s="49">
        <v>4905.1437375836485</v>
      </c>
      <c r="K318" s="49">
        <v>5847.4383543716103</v>
      </c>
      <c r="L318" s="49">
        <v>6906.5356670342935</v>
      </c>
      <c r="M318" s="49">
        <v>8087.9182107799024</v>
      </c>
      <c r="N318" s="49">
        <v>9852.1890059490597</v>
      </c>
      <c r="O318" s="49">
        <v>1375.6186581297454</v>
      </c>
      <c r="P318" s="49">
        <v>1621.9866508828302</v>
      </c>
      <c r="Q318" s="49">
        <v>1973.7073921489562</v>
      </c>
      <c r="R318" s="49">
        <v>2971.8699849871832</v>
      </c>
      <c r="S318" s="49">
        <v>3763.7062805266651</v>
      </c>
      <c r="T318" s="49">
        <v>4905.1437375836485</v>
      </c>
      <c r="U318" s="49">
        <v>5847.4383543716103</v>
      </c>
      <c r="V318" s="49">
        <v>6906.5356670342935</v>
      </c>
      <c r="W318" s="49">
        <v>8087.9182107799024</v>
      </c>
      <c r="X318" s="49">
        <v>9852.1890059490597</v>
      </c>
      <c r="Y318" s="49">
        <v>1375.6186581297454</v>
      </c>
      <c r="Z318" s="49">
        <v>1621.9866508828302</v>
      </c>
      <c r="AA318" s="49">
        <v>1973.7073921489562</v>
      </c>
      <c r="AB318" s="49">
        <v>2971.8699849871832</v>
      </c>
      <c r="AC318" s="49">
        <v>3763.7062805266651</v>
      </c>
      <c r="AD318" s="49">
        <v>4905.1437375836485</v>
      </c>
      <c r="AE318" s="49">
        <v>5847.4383543716103</v>
      </c>
      <c r="AF318" s="49">
        <v>6906.5356670342935</v>
      </c>
      <c r="AG318" s="49">
        <v>8087.9182107799024</v>
      </c>
      <c r="AH318" s="49">
        <v>9852.1890059490597</v>
      </c>
      <c r="AJ318" s="33" t="str">
        <f t="shared" si="8"/>
        <v/>
      </c>
      <c r="AK318" s="33" t="str">
        <f t="shared" si="9"/>
        <v/>
      </c>
      <c r="AO318" t="s">
        <v>13</v>
      </c>
      <c r="AR318" s="7"/>
      <c r="AS318" s="7"/>
      <c r="AT318" s="7"/>
      <c r="AU318" s="7"/>
      <c r="AV318" s="7"/>
      <c r="AW318" s="7"/>
      <c r="AX318" s="7"/>
      <c r="AY318" s="7"/>
      <c r="AZ318" s="7"/>
      <c r="BA318" s="7"/>
      <c r="BB318" s="7"/>
      <c r="BC318" s="7"/>
      <c r="BD318" s="7"/>
      <c r="BE318" s="7"/>
      <c r="BF318" s="7"/>
      <c r="BG318" s="7"/>
      <c r="BH318" s="7"/>
    </row>
    <row r="319" spans="1:60" x14ac:dyDescent="0.25">
      <c r="A319" s="23"/>
      <c r="B319" s="81" t="s">
        <v>835</v>
      </c>
      <c r="C319" s="53" t="s">
        <v>4327</v>
      </c>
      <c r="D319" s="53" t="s">
        <v>3768</v>
      </c>
      <c r="E319" s="49">
        <v>90.712926210057901</v>
      </c>
      <c r="F319" s="49">
        <v>110.92200248469148</v>
      </c>
      <c r="G319" s="49">
        <v>140.45454356391312</v>
      </c>
      <c r="H319" s="49">
        <v>234.17452045020528</v>
      </c>
      <c r="I319" s="49">
        <v>316.19017725804036</v>
      </c>
      <c r="J319" s="49">
        <v>441.47328301626163</v>
      </c>
      <c r="K319" s="49">
        <v>552.9464848376025</v>
      </c>
      <c r="L319" s="49">
        <v>680.49207164090251</v>
      </c>
      <c r="M319" s="49">
        <v>827.64569908178544</v>
      </c>
      <c r="N319" s="49">
        <v>1056.0203763728473</v>
      </c>
      <c r="O319" s="49">
        <v>90.712926210057901</v>
      </c>
      <c r="P319" s="49">
        <v>110.92200248469148</v>
      </c>
      <c r="Q319" s="49">
        <v>140.45454356391312</v>
      </c>
      <c r="R319" s="49">
        <v>234.17452045020528</v>
      </c>
      <c r="S319" s="49">
        <v>316.19017725804036</v>
      </c>
      <c r="T319" s="49">
        <v>441.47328301626163</v>
      </c>
      <c r="U319" s="49">
        <v>552.9464848376025</v>
      </c>
      <c r="V319" s="49">
        <v>680.49207164090251</v>
      </c>
      <c r="W319" s="49">
        <v>827.64569908178544</v>
      </c>
      <c r="X319" s="49">
        <v>1056.0203763728473</v>
      </c>
      <c r="Y319" s="49">
        <v>90.712926210057901</v>
      </c>
      <c r="Z319" s="49">
        <v>110.92200248469148</v>
      </c>
      <c r="AA319" s="49">
        <v>140.45454356391312</v>
      </c>
      <c r="AB319" s="49">
        <v>234.17452045020528</v>
      </c>
      <c r="AC319" s="49">
        <v>316.19017725804036</v>
      </c>
      <c r="AD319" s="49">
        <v>441.47328301626163</v>
      </c>
      <c r="AE319" s="49">
        <v>552.9464848376025</v>
      </c>
      <c r="AF319" s="49">
        <v>680.49207164090251</v>
      </c>
      <c r="AG319" s="49">
        <v>827.64569908178544</v>
      </c>
      <c r="AH319" s="49">
        <v>1056.0203763728473</v>
      </c>
      <c r="AJ319" s="33" t="str">
        <f t="shared" si="8"/>
        <v/>
      </c>
      <c r="AK319" s="33" t="str">
        <f t="shared" si="9"/>
        <v/>
      </c>
      <c r="AO319" t="s">
        <v>13</v>
      </c>
      <c r="AR319" s="7"/>
      <c r="AS319" s="7"/>
      <c r="AT319" s="7"/>
      <c r="AU319" s="7"/>
      <c r="AV319" s="7"/>
      <c r="AW319" s="7"/>
      <c r="AX319" s="7"/>
      <c r="AY319" s="7"/>
      <c r="AZ319" s="7"/>
      <c r="BA319" s="7"/>
      <c r="BB319" s="7"/>
      <c r="BC319" s="7"/>
      <c r="BD319" s="7"/>
      <c r="BE319" s="7"/>
      <c r="BF319" s="7"/>
      <c r="BG319" s="7"/>
      <c r="BH319" s="7"/>
    </row>
    <row r="320" spans="1:60" x14ac:dyDescent="0.25">
      <c r="A320" s="23"/>
      <c r="B320" s="79" t="s">
        <v>837</v>
      </c>
      <c r="C320" s="80" t="s">
        <v>4333</v>
      </c>
      <c r="D320" s="82" t="s">
        <v>3188</v>
      </c>
      <c r="E320" s="50">
        <v>1195</v>
      </c>
      <c r="F320" s="50">
        <v>1396.8</v>
      </c>
      <c r="G320" s="50">
        <v>1673</v>
      </c>
      <c r="H320" s="50">
        <v>2524</v>
      </c>
      <c r="I320" s="50">
        <v>3231</v>
      </c>
      <c r="J320" s="50">
        <v>4311</v>
      </c>
      <c r="K320" s="50">
        <v>5267</v>
      </c>
      <c r="L320" s="50">
        <v>6369</v>
      </c>
      <c r="M320" s="50">
        <v>7639</v>
      </c>
      <c r="N320" s="50">
        <v>9622</v>
      </c>
      <c r="O320" s="49">
        <v>919.57863039727556</v>
      </c>
      <c r="P320" s="49">
        <v>1102.9259430231455</v>
      </c>
      <c r="Q320" s="49">
        <v>1363.8276769008769</v>
      </c>
      <c r="R320" s="49">
        <v>2135.9962108750024</v>
      </c>
      <c r="S320" s="49">
        <v>2770.0138682137067</v>
      </c>
      <c r="T320" s="49">
        <v>3693.5925414550961</v>
      </c>
      <c r="U320" s="49">
        <v>4467.4472369910973</v>
      </c>
      <c r="V320" s="49">
        <v>5331.0214893348784</v>
      </c>
      <c r="W320" s="49">
        <v>6290.121642500887</v>
      </c>
      <c r="X320" s="49">
        <v>7715.2989024347562</v>
      </c>
      <c r="Y320" s="49">
        <v>1170.4270897008723</v>
      </c>
      <c r="Z320" s="49">
        <v>1373.0915863977398</v>
      </c>
      <c r="AA320" s="49">
        <v>1647.5251269356529</v>
      </c>
      <c r="AB320" s="49">
        <v>2473.690450077931</v>
      </c>
      <c r="AC320" s="49">
        <v>3152.2189520974352</v>
      </c>
      <c r="AD320" s="49">
        <v>4176.8667502202761</v>
      </c>
      <c r="AE320" s="49">
        <v>5072.0473201305458</v>
      </c>
      <c r="AF320" s="49">
        <v>6094.6993725569655</v>
      </c>
      <c r="AG320" s="49">
        <v>7263.5390138919984</v>
      </c>
      <c r="AH320" s="49">
        <v>9067.3734868153224</v>
      </c>
      <c r="AJ320" s="33" t="str">
        <f t="shared" si="8"/>
        <v/>
      </c>
      <c r="AK320" s="33" t="str">
        <f t="shared" si="9"/>
        <v/>
      </c>
      <c r="AO320" t="s">
        <v>13</v>
      </c>
      <c r="AR320" s="7"/>
      <c r="AS320" s="7"/>
      <c r="AT320" s="7"/>
      <c r="AU320" s="7"/>
      <c r="AV320" s="7"/>
      <c r="AW320" s="7"/>
      <c r="AX320" s="7"/>
      <c r="AY320" s="7"/>
      <c r="AZ320" s="7"/>
      <c r="BA320" s="7"/>
      <c r="BB320" s="7"/>
      <c r="BC320" s="7"/>
      <c r="BD320" s="7"/>
      <c r="BE320" s="7"/>
      <c r="BF320" s="7"/>
      <c r="BG320" s="7"/>
      <c r="BH320" s="7"/>
    </row>
    <row r="321" spans="1:60" x14ac:dyDescent="0.25">
      <c r="A321" s="23"/>
      <c r="B321" s="79" t="s">
        <v>839</v>
      </c>
      <c r="C321" s="80" t="s">
        <v>3585</v>
      </c>
      <c r="D321" s="50" t="s">
        <v>3189</v>
      </c>
      <c r="E321" s="50">
        <v>44.3</v>
      </c>
      <c r="F321" s="50">
        <v>50</v>
      </c>
      <c r="G321" s="50">
        <v>57.2</v>
      </c>
      <c r="H321" s="50">
        <v>76.3</v>
      </c>
      <c r="I321" s="50">
        <v>89.8</v>
      </c>
      <c r="J321" s="50">
        <v>107.8</v>
      </c>
      <c r="K321" s="50">
        <v>122</v>
      </c>
      <c r="L321" s="50">
        <v>136.9</v>
      </c>
      <c r="M321" s="50">
        <v>152.5</v>
      </c>
      <c r="N321" s="50">
        <v>174.6</v>
      </c>
      <c r="O321" s="50">
        <v>44.3</v>
      </c>
      <c r="P321" s="50">
        <v>50</v>
      </c>
      <c r="Q321" s="50">
        <v>57.2</v>
      </c>
      <c r="R321" s="50">
        <v>76.3</v>
      </c>
      <c r="S321" s="50">
        <v>89.8</v>
      </c>
      <c r="T321" s="50">
        <v>107.8</v>
      </c>
      <c r="U321" s="50">
        <v>122</v>
      </c>
      <c r="V321" s="50">
        <v>136.9</v>
      </c>
      <c r="W321" s="50">
        <v>152.5</v>
      </c>
      <c r="X321" s="50">
        <v>174.6</v>
      </c>
      <c r="Y321" s="50">
        <v>44.3</v>
      </c>
      <c r="Z321" s="50">
        <v>50</v>
      </c>
      <c r="AA321" s="50">
        <v>57.2</v>
      </c>
      <c r="AB321" s="50">
        <v>76.3</v>
      </c>
      <c r="AC321" s="50">
        <v>89.8</v>
      </c>
      <c r="AD321" s="50">
        <v>107.8</v>
      </c>
      <c r="AE321" s="50">
        <v>122</v>
      </c>
      <c r="AF321" s="50">
        <v>136.9</v>
      </c>
      <c r="AG321" s="50">
        <v>152.5</v>
      </c>
      <c r="AH321" s="50">
        <v>174.6</v>
      </c>
      <c r="AJ321" s="33" t="str">
        <f t="shared" si="8"/>
        <v/>
      </c>
      <c r="AK321" s="33" t="str">
        <f t="shared" si="9"/>
        <v/>
      </c>
      <c r="AO321" t="s">
        <v>13</v>
      </c>
      <c r="AR321" s="7"/>
      <c r="AS321" s="7"/>
      <c r="AT321" s="7"/>
      <c r="AU321" s="7"/>
      <c r="AV321" s="7"/>
      <c r="AW321" s="7"/>
      <c r="AX321" s="7"/>
      <c r="AY321" s="7"/>
      <c r="AZ321" s="7"/>
      <c r="BA321" s="7"/>
      <c r="BB321" s="7"/>
      <c r="BC321" s="7"/>
      <c r="BD321" s="7"/>
      <c r="BE321" s="7"/>
      <c r="BF321" s="7"/>
      <c r="BG321" s="7"/>
      <c r="BH321" s="7"/>
    </row>
    <row r="322" spans="1:60" x14ac:dyDescent="0.25">
      <c r="A322" s="23"/>
      <c r="B322" s="81" t="s">
        <v>841</v>
      </c>
      <c r="C322" s="53" t="s">
        <v>4327</v>
      </c>
      <c r="D322" s="53" t="s">
        <v>3769</v>
      </c>
      <c r="E322" s="49">
        <v>178.78633059087872</v>
      </c>
      <c r="F322" s="49">
        <v>221.43425749959059</v>
      </c>
      <c r="G322" s="49">
        <v>284.27101315443576</v>
      </c>
      <c r="H322" s="49">
        <v>483.93492661904759</v>
      </c>
      <c r="I322" s="49">
        <v>659.22366309274855</v>
      </c>
      <c r="J322" s="49">
        <v>929.6388935777976</v>
      </c>
      <c r="K322" s="49">
        <v>1172.2446101966655</v>
      </c>
      <c r="L322" s="49">
        <v>1453.7943748780294</v>
      </c>
      <c r="M322" s="49">
        <v>1782.5649069312351</v>
      </c>
      <c r="N322" s="49">
        <v>2300.7530353286688</v>
      </c>
      <c r="O322" s="49">
        <v>178.78633059087872</v>
      </c>
      <c r="P322" s="49">
        <v>221.43425749959059</v>
      </c>
      <c r="Q322" s="49">
        <v>284.27101315443576</v>
      </c>
      <c r="R322" s="49">
        <v>483.93492661904759</v>
      </c>
      <c r="S322" s="49">
        <v>659.22366309274855</v>
      </c>
      <c r="T322" s="49">
        <v>929.6388935777976</v>
      </c>
      <c r="U322" s="49">
        <v>1172.2446101966655</v>
      </c>
      <c r="V322" s="49">
        <v>1453.7943748780294</v>
      </c>
      <c r="W322" s="49">
        <v>1782.5649069312351</v>
      </c>
      <c r="X322" s="49">
        <v>2300.7530353286688</v>
      </c>
      <c r="Y322" s="49">
        <v>178.78633059087872</v>
      </c>
      <c r="Z322" s="49">
        <v>221.43425749959059</v>
      </c>
      <c r="AA322" s="49">
        <v>284.27101315443576</v>
      </c>
      <c r="AB322" s="49">
        <v>483.93492661904759</v>
      </c>
      <c r="AC322" s="49">
        <v>659.22366309274855</v>
      </c>
      <c r="AD322" s="49">
        <v>929.6388935777976</v>
      </c>
      <c r="AE322" s="49">
        <v>1172.2446101966655</v>
      </c>
      <c r="AF322" s="49">
        <v>1453.7943748780294</v>
      </c>
      <c r="AG322" s="49">
        <v>1782.5649069312351</v>
      </c>
      <c r="AH322" s="49">
        <v>2300.7530353286688</v>
      </c>
      <c r="AJ322" s="33" t="str">
        <f t="shared" si="8"/>
        <v/>
      </c>
      <c r="AK322" s="33" t="str">
        <f t="shared" si="9"/>
        <v/>
      </c>
      <c r="AO322" t="s">
        <v>13</v>
      </c>
      <c r="AR322" s="7"/>
      <c r="AS322" s="7"/>
      <c r="AT322" s="7"/>
      <c r="AU322" s="7"/>
      <c r="AV322" s="7"/>
      <c r="AW322" s="7"/>
      <c r="AX322" s="7"/>
      <c r="AY322" s="7"/>
      <c r="AZ322" s="7"/>
      <c r="BA322" s="7"/>
      <c r="BB322" s="7"/>
      <c r="BC322" s="7"/>
      <c r="BD322" s="7"/>
      <c r="BE322" s="7"/>
      <c r="BF322" s="7"/>
      <c r="BG322" s="7"/>
      <c r="BH322" s="7"/>
    </row>
    <row r="323" spans="1:60" x14ac:dyDescent="0.25">
      <c r="A323" s="23"/>
      <c r="B323" s="79" t="s">
        <v>843</v>
      </c>
      <c r="C323" s="80" t="s">
        <v>3585</v>
      </c>
      <c r="D323" s="50" t="s">
        <v>3190</v>
      </c>
      <c r="E323" s="50">
        <v>753.7</v>
      </c>
      <c r="F323" s="50">
        <v>821.1</v>
      </c>
      <c r="G323" s="50">
        <v>901.2</v>
      </c>
      <c r="H323" s="50">
        <v>1095</v>
      </c>
      <c r="I323" s="50">
        <v>1220</v>
      </c>
      <c r="J323" s="50">
        <v>1375</v>
      </c>
      <c r="K323" s="50">
        <v>1490</v>
      </c>
      <c r="L323" s="50">
        <v>1605</v>
      </c>
      <c r="M323" s="50">
        <v>1720</v>
      </c>
      <c r="N323" s="50">
        <v>1875</v>
      </c>
      <c r="O323" s="50">
        <v>753.7</v>
      </c>
      <c r="P323" s="50">
        <v>821.1</v>
      </c>
      <c r="Q323" s="50">
        <v>901.2</v>
      </c>
      <c r="R323" s="50">
        <v>1095</v>
      </c>
      <c r="S323" s="50">
        <v>1220</v>
      </c>
      <c r="T323" s="50">
        <v>1375</v>
      </c>
      <c r="U323" s="50">
        <v>1490</v>
      </c>
      <c r="V323" s="50">
        <v>1605</v>
      </c>
      <c r="W323" s="50">
        <v>1720</v>
      </c>
      <c r="X323" s="50">
        <v>1875</v>
      </c>
      <c r="Y323" s="50">
        <v>753.7</v>
      </c>
      <c r="Z323" s="50">
        <v>821.1</v>
      </c>
      <c r="AA323" s="50">
        <v>901.2</v>
      </c>
      <c r="AB323" s="50">
        <v>1095</v>
      </c>
      <c r="AC323" s="50">
        <v>1220</v>
      </c>
      <c r="AD323" s="50">
        <v>1375</v>
      </c>
      <c r="AE323" s="50">
        <v>1490</v>
      </c>
      <c r="AF323" s="50">
        <v>1605</v>
      </c>
      <c r="AG323" s="50">
        <v>1720</v>
      </c>
      <c r="AH323" s="50">
        <v>1875</v>
      </c>
      <c r="AJ323" s="33" t="str">
        <f t="shared" si="8"/>
        <v/>
      </c>
      <c r="AK323" s="33" t="str">
        <f t="shared" si="9"/>
        <v/>
      </c>
      <c r="AO323" t="s">
        <v>13</v>
      </c>
      <c r="AR323" s="7"/>
      <c r="AS323" s="7"/>
      <c r="AT323" s="7"/>
      <c r="AU323" s="7"/>
      <c r="AV323" s="7"/>
      <c r="AW323" s="7"/>
      <c r="AX323" s="7"/>
      <c r="AY323" s="7"/>
      <c r="AZ323" s="7"/>
      <c r="BA323" s="7"/>
      <c r="BB323" s="7"/>
      <c r="BC323" s="7"/>
      <c r="BD323" s="7"/>
      <c r="BE323" s="7"/>
      <c r="BF323" s="7"/>
      <c r="BG323" s="7"/>
      <c r="BH323" s="7"/>
    </row>
    <row r="324" spans="1:60" x14ac:dyDescent="0.25">
      <c r="A324" s="23"/>
      <c r="B324" s="79" t="s">
        <v>845</v>
      </c>
      <c r="C324" s="80" t="s">
        <v>4333</v>
      </c>
      <c r="D324" s="82" t="s">
        <v>3191</v>
      </c>
      <c r="E324" s="50">
        <v>882.3</v>
      </c>
      <c r="F324" s="50">
        <v>1018.2</v>
      </c>
      <c r="G324" s="50">
        <v>1197</v>
      </c>
      <c r="H324" s="50">
        <v>1714</v>
      </c>
      <c r="I324" s="50">
        <v>2115</v>
      </c>
      <c r="J324" s="50">
        <v>2693</v>
      </c>
      <c r="K324" s="50">
        <v>3180</v>
      </c>
      <c r="L324" s="50">
        <v>3717</v>
      </c>
      <c r="M324" s="50">
        <v>4312</v>
      </c>
      <c r="N324" s="50">
        <v>5200</v>
      </c>
      <c r="O324" s="49">
        <v>1126.0610573537638</v>
      </c>
      <c r="P324" s="49">
        <v>1352.3896501480424</v>
      </c>
      <c r="Q324" s="49">
        <v>1677.7184434843189</v>
      </c>
      <c r="R324" s="49">
        <v>2659.2952298064661</v>
      </c>
      <c r="S324" s="49">
        <v>3487.4501049080923</v>
      </c>
      <c r="T324" s="49">
        <v>4725.3542295893612</v>
      </c>
      <c r="U324" s="49">
        <v>5789.3184101711031</v>
      </c>
      <c r="V324" s="49">
        <v>7002.6531351983649</v>
      </c>
      <c r="W324" s="49">
        <v>8381.7935352717232</v>
      </c>
      <c r="X324" s="49">
        <v>10483.38350550245</v>
      </c>
      <c r="Y324" s="49">
        <v>907.84701037768696</v>
      </c>
      <c r="Z324" s="49">
        <v>1049.9221963716686</v>
      </c>
      <c r="AA324" s="49">
        <v>1243.589452672489</v>
      </c>
      <c r="AB324" s="49">
        <v>1856.8707076105013</v>
      </c>
      <c r="AC324" s="49">
        <v>2386.267046175572</v>
      </c>
      <c r="AD324" s="49">
        <v>3199.2274271504634</v>
      </c>
      <c r="AE324" s="49">
        <v>3905.8315295898492</v>
      </c>
      <c r="AF324" s="49">
        <v>4703.8173238821028</v>
      </c>
      <c r="AG324" s="49">
        <v>5596.125172230978</v>
      </c>
      <c r="AH324" s="49">
        <v>6938.068878242213</v>
      </c>
      <c r="AJ324" s="33" t="str">
        <f t="shared" ref="AJ324:AJ387" si="10">IF(C324="Rural10W",IF(X324=AH324,"CHECK THIS",""),"")</f>
        <v/>
      </c>
      <c r="AK324" s="33" t="str">
        <f t="shared" ref="AK324:AK387" si="11">IF(C324="Rural10W",B324,"")</f>
        <v/>
      </c>
      <c r="AO324" t="s">
        <v>13</v>
      </c>
      <c r="AR324" s="7"/>
      <c r="AS324" s="7"/>
      <c r="AT324" s="7"/>
      <c r="AU324" s="7"/>
      <c r="AV324" s="7"/>
      <c r="AW324" s="7"/>
      <c r="AX324" s="7"/>
      <c r="AY324" s="7"/>
      <c r="AZ324" s="7"/>
      <c r="BA324" s="7"/>
      <c r="BB324" s="7"/>
      <c r="BC324" s="7"/>
      <c r="BD324" s="7"/>
      <c r="BE324" s="7"/>
      <c r="BF324" s="7"/>
      <c r="BG324" s="7"/>
      <c r="BH324" s="7"/>
    </row>
    <row r="325" spans="1:60" x14ac:dyDescent="0.25">
      <c r="A325" s="23"/>
      <c r="B325" s="79" t="s">
        <v>847</v>
      </c>
      <c r="C325" s="80" t="s">
        <v>4333</v>
      </c>
      <c r="D325" s="82" t="s">
        <v>3192</v>
      </c>
      <c r="E325" s="50">
        <v>259.7</v>
      </c>
      <c r="F325" s="50">
        <v>307.5</v>
      </c>
      <c r="G325" s="50">
        <v>370.4</v>
      </c>
      <c r="H325" s="50">
        <v>550.20000000000005</v>
      </c>
      <c r="I325" s="50">
        <v>688</v>
      </c>
      <c r="J325" s="50">
        <v>884.8</v>
      </c>
      <c r="K325" s="50">
        <v>1049</v>
      </c>
      <c r="L325" s="50">
        <v>1228</v>
      </c>
      <c r="M325" s="50">
        <v>1424</v>
      </c>
      <c r="N325" s="50">
        <v>1714</v>
      </c>
      <c r="O325" s="49">
        <v>147.66842424721287</v>
      </c>
      <c r="P325" s="49">
        <v>179.14772880340601</v>
      </c>
      <c r="Q325" s="49">
        <v>224.84665227087052</v>
      </c>
      <c r="R325" s="49">
        <v>368.79654501936699</v>
      </c>
      <c r="S325" s="49">
        <v>494.25146911771128</v>
      </c>
      <c r="T325" s="49">
        <v>684.89941780767322</v>
      </c>
      <c r="U325" s="49">
        <v>853.15963892063485</v>
      </c>
      <c r="V325" s="49">
        <v>1044.906790315134</v>
      </c>
      <c r="W325" s="49">
        <v>1264.7598492973048</v>
      </c>
      <c r="X325" s="49">
        <v>1603.1222548757426</v>
      </c>
      <c r="Y325" s="49">
        <v>248.44996728842307</v>
      </c>
      <c r="Z325" s="49">
        <v>295.83161170940059</v>
      </c>
      <c r="AA325" s="49">
        <v>356.88871877619897</v>
      </c>
      <c r="AB325" s="49">
        <v>523.87305722945098</v>
      </c>
      <c r="AC325" s="49">
        <v>651.14764290186213</v>
      </c>
      <c r="AD325" s="49">
        <v>836.76735127534198</v>
      </c>
      <c r="AE325" s="49">
        <v>996.37622950588491</v>
      </c>
      <c r="AF325" s="49">
        <v>1174.8244143489499</v>
      </c>
      <c r="AG325" s="49">
        <v>1375.3790169906149</v>
      </c>
      <c r="AH325" s="49">
        <v>1678.6807816640637</v>
      </c>
      <c r="AJ325" s="33" t="str">
        <f t="shared" si="10"/>
        <v/>
      </c>
      <c r="AK325" s="33" t="str">
        <f t="shared" si="11"/>
        <v/>
      </c>
      <c r="AO325" t="s">
        <v>13</v>
      </c>
      <c r="AR325" s="7"/>
      <c r="AS325" s="7"/>
      <c r="AT325" s="7"/>
      <c r="AU325" s="7"/>
      <c r="AV325" s="7"/>
      <c r="AW325" s="7"/>
      <c r="AX325" s="7"/>
      <c r="AY325" s="7"/>
      <c r="AZ325" s="7"/>
      <c r="BA325" s="7"/>
      <c r="BB325" s="7"/>
      <c r="BC325" s="7"/>
      <c r="BD325" s="7"/>
      <c r="BE325" s="7"/>
      <c r="BF325" s="7"/>
      <c r="BG325" s="7"/>
      <c r="BH325" s="7"/>
    </row>
    <row r="326" spans="1:60" x14ac:dyDescent="0.25">
      <c r="A326" s="23"/>
      <c r="B326" s="81" t="s">
        <v>3770</v>
      </c>
      <c r="C326" s="53" t="s">
        <v>4327</v>
      </c>
      <c r="D326" s="53" t="s">
        <v>3771</v>
      </c>
      <c r="E326" s="49">
        <v>2948.2009659263595</v>
      </c>
      <c r="F326" s="49">
        <v>3439.3550362542696</v>
      </c>
      <c r="G326" s="49">
        <v>4135.1707212030497</v>
      </c>
      <c r="H326" s="49">
        <v>6055.1539889444839</v>
      </c>
      <c r="I326" s="49">
        <v>7543.6863460083041</v>
      </c>
      <c r="J326" s="49">
        <v>9658.0503101835311</v>
      </c>
      <c r="K326" s="49">
        <v>11364.904122815</v>
      </c>
      <c r="L326" s="49">
        <v>13273.608308983963</v>
      </c>
      <c r="M326" s="49">
        <v>15377.941319171105</v>
      </c>
      <c r="N326" s="49">
        <v>18476.337149823739</v>
      </c>
      <c r="O326" s="49">
        <v>2948.2009659263595</v>
      </c>
      <c r="P326" s="49">
        <v>3439.3550362542696</v>
      </c>
      <c r="Q326" s="49">
        <v>4135.1707212030497</v>
      </c>
      <c r="R326" s="49">
        <v>6055.1539889444839</v>
      </c>
      <c r="S326" s="49">
        <v>7543.6863460083041</v>
      </c>
      <c r="T326" s="49">
        <v>9658.0503101835311</v>
      </c>
      <c r="U326" s="49">
        <v>11364.904122815</v>
      </c>
      <c r="V326" s="49">
        <v>13273.608308983963</v>
      </c>
      <c r="W326" s="49">
        <v>15377.941319171105</v>
      </c>
      <c r="X326" s="49">
        <v>18476.337149823739</v>
      </c>
      <c r="Y326" s="49">
        <v>2948.2009659263595</v>
      </c>
      <c r="Z326" s="49">
        <v>3439.3550362542696</v>
      </c>
      <c r="AA326" s="49">
        <v>4135.1707212030497</v>
      </c>
      <c r="AB326" s="49">
        <v>6055.1539889444839</v>
      </c>
      <c r="AC326" s="49">
        <v>7543.6863460083041</v>
      </c>
      <c r="AD326" s="49">
        <v>9658.0503101835311</v>
      </c>
      <c r="AE326" s="49">
        <v>11364.904122815</v>
      </c>
      <c r="AF326" s="49">
        <v>13273.608308983963</v>
      </c>
      <c r="AG326" s="49">
        <v>15377.941319171105</v>
      </c>
      <c r="AH326" s="49">
        <v>18476.337149823739</v>
      </c>
      <c r="AJ326" s="33" t="str">
        <f t="shared" si="10"/>
        <v/>
      </c>
      <c r="AK326" s="33" t="str">
        <f t="shared" si="11"/>
        <v/>
      </c>
      <c r="AO326" t="s">
        <v>13</v>
      </c>
      <c r="AR326" s="7"/>
      <c r="AS326" s="7"/>
      <c r="AT326" s="7"/>
      <c r="AU326" s="7"/>
      <c r="AV326" s="7"/>
      <c r="AW326" s="7"/>
      <c r="AX326" s="7"/>
      <c r="AY326" s="7"/>
      <c r="AZ326" s="7"/>
      <c r="BA326" s="7"/>
      <c r="BB326" s="7"/>
      <c r="BC326" s="7"/>
      <c r="BD326" s="7"/>
      <c r="BE326" s="7"/>
      <c r="BF326" s="7"/>
      <c r="BG326" s="7"/>
      <c r="BH326" s="7"/>
    </row>
    <row r="327" spans="1:60" x14ac:dyDescent="0.25">
      <c r="A327" s="23"/>
      <c r="B327" s="81" t="s">
        <v>3772</v>
      </c>
      <c r="C327" s="53" t="s">
        <v>4327</v>
      </c>
      <c r="D327" s="53" t="s">
        <v>3771</v>
      </c>
      <c r="E327" s="49">
        <v>3176.1269374772264</v>
      </c>
      <c r="F327" s="49">
        <v>3716.5118765033722</v>
      </c>
      <c r="G327" s="49">
        <v>4481.976396044739</v>
      </c>
      <c r="H327" s="49">
        <v>6626.3491178644908</v>
      </c>
      <c r="I327" s="49">
        <v>8316.0604973773115</v>
      </c>
      <c r="J327" s="49">
        <v>10736.126509050564</v>
      </c>
      <c r="K327" s="49">
        <v>12707.196932439339</v>
      </c>
      <c r="L327" s="49">
        <v>14916.580635737924</v>
      </c>
      <c r="M327" s="49">
        <v>17360.212651291447</v>
      </c>
      <c r="N327" s="49">
        <v>20969.039615844606</v>
      </c>
      <c r="O327" s="49">
        <v>3176.1269374772264</v>
      </c>
      <c r="P327" s="49">
        <v>3716.5118765033722</v>
      </c>
      <c r="Q327" s="49">
        <v>4481.976396044739</v>
      </c>
      <c r="R327" s="49">
        <v>6626.3491178644908</v>
      </c>
      <c r="S327" s="49">
        <v>8316.0604973773115</v>
      </c>
      <c r="T327" s="49">
        <v>10736.126509050564</v>
      </c>
      <c r="U327" s="49">
        <v>12707.196932439339</v>
      </c>
      <c r="V327" s="49">
        <v>14916.580635737924</v>
      </c>
      <c r="W327" s="49">
        <v>17360.212651291447</v>
      </c>
      <c r="X327" s="49">
        <v>20969.039615844606</v>
      </c>
      <c r="Y327" s="49">
        <v>3176.1269374772264</v>
      </c>
      <c r="Z327" s="49">
        <v>3716.5118765033722</v>
      </c>
      <c r="AA327" s="49">
        <v>4481.976396044739</v>
      </c>
      <c r="AB327" s="49">
        <v>6626.3491178644908</v>
      </c>
      <c r="AC327" s="49">
        <v>8316.0604973773115</v>
      </c>
      <c r="AD327" s="49">
        <v>10736.126509050564</v>
      </c>
      <c r="AE327" s="49">
        <v>12707.196932439339</v>
      </c>
      <c r="AF327" s="49">
        <v>14916.580635737924</v>
      </c>
      <c r="AG327" s="49">
        <v>17360.212651291447</v>
      </c>
      <c r="AH327" s="49">
        <v>20969.039615844606</v>
      </c>
      <c r="AJ327" s="33" t="str">
        <f t="shared" si="10"/>
        <v/>
      </c>
      <c r="AK327" s="33" t="str">
        <f t="shared" si="11"/>
        <v/>
      </c>
      <c r="AO327" t="s">
        <v>13</v>
      </c>
      <c r="AR327" s="7"/>
      <c r="AS327" s="7"/>
      <c r="AT327" s="7"/>
      <c r="AU327" s="7"/>
      <c r="AV327" s="7"/>
      <c r="AW327" s="7"/>
      <c r="AX327" s="7"/>
      <c r="AY327" s="7"/>
      <c r="AZ327" s="7"/>
      <c r="BA327" s="7"/>
      <c r="BB327" s="7"/>
      <c r="BC327" s="7"/>
      <c r="BD327" s="7"/>
      <c r="BE327" s="7"/>
      <c r="BF327" s="7"/>
      <c r="BG327" s="7"/>
      <c r="BH327" s="7"/>
    </row>
    <row r="328" spans="1:60" x14ac:dyDescent="0.25">
      <c r="A328" s="23"/>
      <c r="B328" s="81" t="s">
        <v>3773</v>
      </c>
      <c r="C328" s="53" t="s">
        <v>4327</v>
      </c>
      <c r="D328" s="53" t="s">
        <v>3771</v>
      </c>
      <c r="E328" s="49">
        <v>3183.8788039346759</v>
      </c>
      <c r="F328" s="49">
        <v>3725.6000022791181</v>
      </c>
      <c r="G328" s="49">
        <v>4492.930478880171</v>
      </c>
      <c r="H328" s="49">
        <v>6642.6735524551459</v>
      </c>
      <c r="I328" s="49">
        <v>8336.751923026246</v>
      </c>
      <c r="J328" s="49">
        <v>10763.115478145215</v>
      </c>
      <c r="K328" s="49">
        <v>12739.321491327311</v>
      </c>
      <c r="L328" s="49">
        <v>14954.429335783447</v>
      </c>
      <c r="M328" s="49">
        <v>17404.327997915938</v>
      </c>
      <c r="N328" s="49">
        <v>21022.274821070372</v>
      </c>
      <c r="O328" s="49">
        <v>3183.8788039346759</v>
      </c>
      <c r="P328" s="49">
        <v>3725.6000022791181</v>
      </c>
      <c r="Q328" s="49">
        <v>4492.930478880171</v>
      </c>
      <c r="R328" s="49">
        <v>6642.6735524551459</v>
      </c>
      <c r="S328" s="49">
        <v>8336.751923026246</v>
      </c>
      <c r="T328" s="49">
        <v>10763.115478145215</v>
      </c>
      <c r="U328" s="49">
        <v>12739.321491327311</v>
      </c>
      <c r="V328" s="49">
        <v>14954.429335783447</v>
      </c>
      <c r="W328" s="49">
        <v>17404.327997915938</v>
      </c>
      <c r="X328" s="49">
        <v>21022.274821070372</v>
      </c>
      <c r="Y328" s="49">
        <v>3183.8788039346759</v>
      </c>
      <c r="Z328" s="49">
        <v>3725.6000022791181</v>
      </c>
      <c r="AA328" s="49">
        <v>4492.930478880171</v>
      </c>
      <c r="AB328" s="49">
        <v>6642.6735524551459</v>
      </c>
      <c r="AC328" s="49">
        <v>8336.751923026246</v>
      </c>
      <c r="AD328" s="49">
        <v>10763.115478145215</v>
      </c>
      <c r="AE328" s="49">
        <v>12739.321491327311</v>
      </c>
      <c r="AF328" s="49">
        <v>14954.429335783447</v>
      </c>
      <c r="AG328" s="49">
        <v>17404.327997915938</v>
      </c>
      <c r="AH328" s="49">
        <v>21022.274821070372</v>
      </c>
      <c r="AJ328" s="33" t="str">
        <f t="shared" si="10"/>
        <v/>
      </c>
      <c r="AK328" s="33" t="str">
        <f t="shared" si="11"/>
        <v/>
      </c>
      <c r="AO328" t="s">
        <v>13</v>
      </c>
      <c r="AR328" s="7"/>
      <c r="AS328" s="7"/>
      <c r="AT328" s="7"/>
      <c r="AU328" s="7"/>
      <c r="AV328" s="7"/>
      <c r="AW328" s="7"/>
      <c r="AX328" s="7"/>
      <c r="AY328" s="7"/>
      <c r="AZ328" s="7"/>
      <c r="BA328" s="7"/>
      <c r="BB328" s="7"/>
      <c r="BC328" s="7"/>
      <c r="BD328" s="7"/>
      <c r="BE328" s="7"/>
      <c r="BF328" s="7"/>
      <c r="BG328" s="7"/>
      <c r="BH328" s="7"/>
    </row>
    <row r="329" spans="1:60" x14ac:dyDescent="0.25">
      <c r="A329" s="23"/>
      <c r="B329" s="81" t="s">
        <v>3774</v>
      </c>
      <c r="C329" s="53" t="s">
        <v>4327</v>
      </c>
      <c r="D329" s="53" t="s">
        <v>3771</v>
      </c>
      <c r="E329" s="49">
        <v>3180.3117939143517</v>
      </c>
      <c r="F329" s="49">
        <v>3721.2405432194187</v>
      </c>
      <c r="G329" s="49">
        <v>4487.4482383973063</v>
      </c>
      <c r="H329" s="49">
        <v>6633.5223554402555</v>
      </c>
      <c r="I329" s="49">
        <v>8324.2688956169604</v>
      </c>
      <c r="J329" s="49">
        <v>10745.532335304299</v>
      </c>
      <c r="K329" s="49">
        <v>12717.297857439005</v>
      </c>
      <c r="L329" s="49">
        <v>14927.337143686906</v>
      </c>
      <c r="M329" s="49">
        <v>17371.496259991785</v>
      </c>
      <c r="N329" s="49">
        <v>20980.77844069303</v>
      </c>
      <c r="O329" s="49">
        <v>3180.3117939143517</v>
      </c>
      <c r="P329" s="49">
        <v>3721.2405432194187</v>
      </c>
      <c r="Q329" s="49">
        <v>4487.4482383973063</v>
      </c>
      <c r="R329" s="49">
        <v>6633.5223554402555</v>
      </c>
      <c r="S329" s="49">
        <v>8324.2688956169604</v>
      </c>
      <c r="T329" s="49">
        <v>10745.532335304299</v>
      </c>
      <c r="U329" s="49">
        <v>12717.297857439005</v>
      </c>
      <c r="V329" s="49">
        <v>14927.337143686906</v>
      </c>
      <c r="W329" s="49">
        <v>17371.496259991785</v>
      </c>
      <c r="X329" s="49">
        <v>20980.77844069303</v>
      </c>
      <c r="Y329" s="49">
        <v>3180.3117939143517</v>
      </c>
      <c r="Z329" s="49">
        <v>3721.2405432194187</v>
      </c>
      <c r="AA329" s="49">
        <v>4487.4482383973063</v>
      </c>
      <c r="AB329" s="49">
        <v>6633.5223554402555</v>
      </c>
      <c r="AC329" s="49">
        <v>8324.2688956169604</v>
      </c>
      <c r="AD329" s="49">
        <v>10745.532335304299</v>
      </c>
      <c r="AE329" s="49">
        <v>12717.297857439005</v>
      </c>
      <c r="AF329" s="49">
        <v>14927.337143686906</v>
      </c>
      <c r="AG329" s="49">
        <v>17371.496259991785</v>
      </c>
      <c r="AH329" s="49">
        <v>20980.77844069303</v>
      </c>
      <c r="AJ329" s="33" t="str">
        <f t="shared" si="10"/>
        <v/>
      </c>
      <c r="AK329" s="33" t="str">
        <f t="shared" si="11"/>
        <v/>
      </c>
      <c r="AO329" t="s">
        <v>13</v>
      </c>
      <c r="AR329" s="7"/>
      <c r="AS329" s="7"/>
      <c r="AT329" s="7"/>
      <c r="AU329" s="7"/>
      <c r="AV329" s="7"/>
      <c r="AW329" s="7"/>
      <c r="AX329" s="7"/>
      <c r="AY329" s="7"/>
      <c r="AZ329" s="7"/>
      <c r="BA329" s="7"/>
      <c r="BB329" s="7"/>
      <c r="BC329" s="7"/>
      <c r="BD329" s="7"/>
      <c r="BE329" s="7"/>
      <c r="BF329" s="7"/>
      <c r="BG329" s="7"/>
      <c r="BH329" s="7"/>
    </row>
    <row r="330" spans="1:60" x14ac:dyDescent="0.25">
      <c r="A330" s="23"/>
      <c r="B330" s="79" t="s">
        <v>849</v>
      </c>
      <c r="C330" s="80" t="s">
        <v>4333</v>
      </c>
      <c r="D330" s="82" t="s">
        <v>3193</v>
      </c>
      <c r="E330" s="50">
        <v>3072</v>
      </c>
      <c r="F330" s="50">
        <v>3495.3</v>
      </c>
      <c r="G330" s="50">
        <v>4043</v>
      </c>
      <c r="H330" s="50">
        <v>5572</v>
      </c>
      <c r="I330" s="50">
        <v>6718</v>
      </c>
      <c r="J330" s="50">
        <v>8325</v>
      </c>
      <c r="K330" s="50">
        <v>9644</v>
      </c>
      <c r="L330" s="50">
        <v>11070</v>
      </c>
      <c r="M330" s="50">
        <v>12620</v>
      </c>
      <c r="N330" s="50">
        <v>14890</v>
      </c>
      <c r="O330" s="49">
        <v>3213.1804749199887</v>
      </c>
      <c r="P330" s="49">
        <v>3758.5778494810638</v>
      </c>
      <c r="Q330" s="49">
        <v>4530.9324682805291</v>
      </c>
      <c r="R330" s="49">
        <v>6692.094923329204</v>
      </c>
      <c r="S330" s="49">
        <v>8393.0771459012813</v>
      </c>
      <c r="T330" s="49">
        <v>10827.386584007972</v>
      </c>
      <c r="U330" s="49">
        <v>12808.133516836675</v>
      </c>
      <c r="V330" s="49">
        <v>15027.504130669793</v>
      </c>
      <c r="W330" s="49">
        <v>17480.776087987098</v>
      </c>
      <c r="X330" s="49">
        <v>21101.491737739958</v>
      </c>
      <c r="Y330" s="49">
        <v>3083.3322120337116</v>
      </c>
      <c r="Z330" s="49">
        <v>3514.3909739084079</v>
      </c>
      <c r="AA330" s="49">
        <v>4079.1431457985577</v>
      </c>
      <c r="AB330" s="49">
        <v>5703.2470776934706</v>
      </c>
      <c r="AC330" s="49">
        <v>6977.8814005161748</v>
      </c>
      <c r="AD330" s="49">
        <v>8821.0999641765084</v>
      </c>
      <c r="AE330" s="49">
        <v>10350.120191610446</v>
      </c>
      <c r="AF330" s="49">
        <v>12029.394940768436</v>
      </c>
      <c r="AG330" s="49">
        <v>13863.148417631339</v>
      </c>
      <c r="AH330" s="49">
        <v>16552.46316815677</v>
      </c>
      <c r="AJ330" s="33" t="str">
        <f t="shared" si="10"/>
        <v/>
      </c>
      <c r="AK330" s="33" t="str">
        <f t="shared" si="11"/>
        <v/>
      </c>
      <c r="AO330" t="s">
        <v>13</v>
      </c>
      <c r="AR330" s="7"/>
      <c r="AS330" s="7"/>
      <c r="AT330" s="7"/>
      <c r="AU330" s="7"/>
      <c r="AV330" s="7"/>
      <c r="AW330" s="7"/>
      <c r="AX330" s="7"/>
      <c r="AY330" s="7"/>
      <c r="AZ330" s="7"/>
      <c r="BA330" s="7"/>
      <c r="BB330" s="7"/>
      <c r="BC330" s="7"/>
      <c r="BD330" s="7"/>
      <c r="BE330" s="7"/>
      <c r="BF330" s="7"/>
      <c r="BG330" s="7"/>
      <c r="BH330" s="7"/>
    </row>
    <row r="331" spans="1:60" x14ac:dyDescent="0.25">
      <c r="A331" s="23"/>
      <c r="B331" s="81" t="s">
        <v>851</v>
      </c>
      <c r="C331" s="53" t="s">
        <v>4327</v>
      </c>
      <c r="D331" s="53" t="s">
        <v>3775</v>
      </c>
      <c r="E331" s="49">
        <v>3185.4223251227954</v>
      </c>
      <c r="F331" s="49">
        <v>3722.306949490106</v>
      </c>
      <c r="G331" s="49">
        <v>4482.470636658164</v>
      </c>
      <c r="H331" s="49">
        <v>6599.9949496858253</v>
      </c>
      <c r="I331" s="49">
        <v>8258.7911178292234</v>
      </c>
      <c r="J331" s="49">
        <v>10626.663397603832</v>
      </c>
      <c r="K331" s="49">
        <v>12547.857541504547</v>
      </c>
      <c r="L331" s="49">
        <v>14698.649249051317</v>
      </c>
      <c r="M331" s="49">
        <v>17073.264941816498</v>
      </c>
      <c r="N331" s="49">
        <v>20573.625458696595</v>
      </c>
      <c r="O331" s="49">
        <v>3185.4223251227954</v>
      </c>
      <c r="P331" s="49">
        <v>3722.306949490106</v>
      </c>
      <c r="Q331" s="49">
        <v>4482.470636658164</v>
      </c>
      <c r="R331" s="49">
        <v>6599.9949496858253</v>
      </c>
      <c r="S331" s="49">
        <v>8258.7911178292234</v>
      </c>
      <c r="T331" s="49">
        <v>10626.663397603832</v>
      </c>
      <c r="U331" s="49">
        <v>12547.857541504547</v>
      </c>
      <c r="V331" s="49">
        <v>14698.649249051317</v>
      </c>
      <c r="W331" s="49">
        <v>17073.264941816498</v>
      </c>
      <c r="X331" s="49">
        <v>20573.625458696595</v>
      </c>
      <c r="Y331" s="49">
        <v>3185.4223251227954</v>
      </c>
      <c r="Z331" s="49">
        <v>3722.306949490106</v>
      </c>
      <c r="AA331" s="49">
        <v>4482.470636658164</v>
      </c>
      <c r="AB331" s="49">
        <v>6599.9949496858253</v>
      </c>
      <c r="AC331" s="49">
        <v>8258.7911178292234</v>
      </c>
      <c r="AD331" s="49">
        <v>10626.663397603832</v>
      </c>
      <c r="AE331" s="49">
        <v>12547.857541504547</v>
      </c>
      <c r="AF331" s="49">
        <v>14698.649249051317</v>
      </c>
      <c r="AG331" s="49">
        <v>17073.264941816498</v>
      </c>
      <c r="AH331" s="49">
        <v>20573.625458696595</v>
      </c>
      <c r="AJ331" s="33" t="str">
        <f t="shared" si="10"/>
        <v/>
      </c>
      <c r="AK331" s="33" t="str">
        <f t="shared" si="11"/>
        <v/>
      </c>
      <c r="AO331" t="s">
        <v>13</v>
      </c>
      <c r="AR331" s="7"/>
      <c r="AS331" s="7"/>
      <c r="AT331" s="7"/>
      <c r="AU331" s="7"/>
      <c r="AV331" s="7"/>
      <c r="AW331" s="7"/>
      <c r="AX331" s="7"/>
      <c r="AY331" s="7"/>
      <c r="AZ331" s="7"/>
      <c r="BA331" s="7"/>
      <c r="BB331" s="7"/>
      <c r="BC331" s="7"/>
      <c r="BD331" s="7"/>
      <c r="BE331" s="7"/>
      <c r="BF331" s="7"/>
      <c r="BG331" s="7"/>
      <c r="BH331" s="7"/>
    </row>
    <row r="332" spans="1:60" x14ac:dyDescent="0.25">
      <c r="A332" s="23"/>
      <c r="B332" s="81" t="s">
        <v>853</v>
      </c>
      <c r="C332" s="53" t="s">
        <v>4327</v>
      </c>
      <c r="D332" s="53" t="s">
        <v>3776</v>
      </c>
      <c r="E332" s="49">
        <v>67.727000140643753</v>
      </c>
      <c r="F332" s="49">
        <v>82.495285281998477</v>
      </c>
      <c r="G332" s="49">
        <v>103.99977123152919</v>
      </c>
      <c r="H332" s="49">
        <v>171.64142830722409</v>
      </c>
      <c r="I332" s="49">
        <v>230.12806482216885</v>
      </c>
      <c r="J332" s="49">
        <v>318.48786564163953</v>
      </c>
      <c r="K332" s="49">
        <v>396.34223661303696</v>
      </c>
      <c r="L332" s="49">
        <v>484.5729959860808</v>
      </c>
      <c r="M332" s="49">
        <v>585.47722436871243</v>
      </c>
      <c r="N332" s="49">
        <v>740.55348000715173</v>
      </c>
      <c r="O332" s="49">
        <v>67.727000140643753</v>
      </c>
      <c r="P332" s="49">
        <v>82.495285281998477</v>
      </c>
      <c r="Q332" s="49">
        <v>103.99977123152919</v>
      </c>
      <c r="R332" s="49">
        <v>171.64142830722409</v>
      </c>
      <c r="S332" s="49">
        <v>230.12806482216885</v>
      </c>
      <c r="T332" s="49">
        <v>318.48786564163953</v>
      </c>
      <c r="U332" s="49">
        <v>396.34223661303696</v>
      </c>
      <c r="V332" s="49">
        <v>484.5729959860808</v>
      </c>
      <c r="W332" s="49">
        <v>585.47722436871243</v>
      </c>
      <c r="X332" s="49">
        <v>740.55348000715173</v>
      </c>
      <c r="Y332" s="49">
        <v>67.727000140643753</v>
      </c>
      <c r="Z332" s="49">
        <v>82.495285281998477</v>
      </c>
      <c r="AA332" s="49">
        <v>103.99977123152919</v>
      </c>
      <c r="AB332" s="49">
        <v>171.64142830722409</v>
      </c>
      <c r="AC332" s="49">
        <v>230.12806482216885</v>
      </c>
      <c r="AD332" s="49">
        <v>318.48786564163953</v>
      </c>
      <c r="AE332" s="49">
        <v>396.34223661303696</v>
      </c>
      <c r="AF332" s="49">
        <v>484.5729959860808</v>
      </c>
      <c r="AG332" s="49">
        <v>585.47722436871243</v>
      </c>
      <c r="AH332" s="49">
        <v>740.55348000715173</v>
      </c>
      <c r="AJ332" s="33" t="str">
        <f t="shared" si="10"/>
        <v/>
      </c>
      <c r="AK332" s="33" t="str">
        <f t="shared" si="11"/>
        <v/>
      </c>
      <c r="AO332" t="s">
        <v>13</v>
      </c>
      <c r="AR332" s="7"/>
      <c r="AS332" s="7"/>
      <c r="AT332" s="7"/>
      <c r="AU332" s="7"/>
      <c r="AV332" s="7"/>
      <c r="AW332" s="7"/>
      <c r="AX332" s="7"/>
      <c r="AY332" s="7"/>
      <c r="AZ332" s="7"/>
      <c r="BA332" s="7"/>
      <c r="BB332" s="7"/>
      <c r="BC332" s="7"/>
      <c r="BD332" s="7"/>
      <c r="BE332" s="7"/>
      <c r="BF332" s="7"/>
      <c r="BG332" s="7"/>
      <c r="BH332" s="7"/>
    </row>
    <row r="333" spans="1:60" x14ac:dyDescent="0.25">
      <c r="A333" s="23"/>
      <c r="B333" s="79" t="s">
        <v>855</v>
      </c>
      <c r="C333" s="80" t="s">
        <v>4333</v>
      </c>
      <c r="D333" s="82" t="s">
        <v>3194</v>
      </c>
      <c r="E333" s="50">
        <v>3969</v>
      </c>
      <c r="F333" s="50">
        <v>4469.1000000000004</v>
      </c>
      <c r="G333" s="50">
        <v>5086</v>
      </c>
      <c r="H333" s="50">
        <v>6668</v>
      </c>
      <c r="I333" s="50">
        <v>7753</v>
      </c>
      <c r="J333" s="50">
        <v>9171</v>
      </c>
      <c r="K333" s="50">
        <v>10260</v>
      </c>
      <c r="L333" s="50">
        <v>11390</v>
      </c>
      <c r="M333" s="50">
        <v>12550</v>
      </c>
      <c r="N333" s="50">
        <v>14160</v>
      </c>
      <c r="O333" s="49">
        <v>3352.3007732529773</v>
      </c>
      <c r="P333" s="49">
        <v>3907.3511517085576</v>
      </c>
      <c r="Q333" s="49">
        <v>4692.2936056798953</v>
      </c>
      <c r="R333" s="49">
        <v>6860.6085755759932</v>
      </c>
      <c r="S333" s="49">
        <v>8545.2461252049434</v>
      </c>
      <c r="T333" s="49">
        <v>10938.003684835763</v>
      </c>
      <c r="U333" s="49">
        <v>12867.343097566049</v>
      </c>
      <c r="V333" s="49">
        <v>15022.85184373978</v>
      </c>
      <c r="W333" s="49">
        <v>17395.138374378315</v>
      </c>
      <c r="X333" s="49">
        <v>20879.631860215704</v>
      </c>
      <c r="Y333" s="49">
        <v>3881.4214115862223</v>
      </c>
      <c r="Z333" s="49">
        <v>4396.5618604308347</v>
      </c>
      <c r="AA333" s="49">
        <v>5034.1344869757941</v>
      </c>
      <c r="AB333" s="49">
        <v>6706.7339559698275</v>
      </c>
      <c r="AC333" s="49">
        <v>7957.6466973035776</v>
      </c>
      <c r="AD333" s="49">
        <v>9735.1138524358303</v>
      </c>
      <c r="AE333" s="49">
        <v>11179.554038873741</v>
      </c>
      <c r="AF333" s="49">
        <v>12762.064215661378</v>
      </c>
      <c r="AG333" s="49">
        <v>14461.756060036538</v>
      </c>
      <c r="AH333" s="49">
        <v>16910.806525261418</v>
      </c>
      <c r="AJ333" s="33" t="str">
        <f t="shared" si="10"/>
        <v/>
      </c>
      <c r="AK333" s="33" t="str">
        <f t="shared" si="11"/>
        <v/>
      </c>
      <c r="AO333" t="s">
        <v>13</v>
      </c>
      <c r="AR333" s="7"/>
      <c r="AS333" s="7"/>
      <c r="AT333" s="7"/>
      <c r="AU333" s="7"/>
      <c r="AV333" s="7"/>
      <c r="AW333" s="7"/>
      <c r="AX333" s="7"/>
      <c r="AY333" s="7"/>
      <c r="AZ333" s="7"/>
      <c r="BA333" s="7"/>
      <c r="BB333" s="7"/>
      <c r="BC333" s="7"/>
      <c r="BD333" s="7"/>
      <c r="BE333" s="7"/>
      <c r="BF333" s="7"/>
      <c r="BG333" s="7"/>
      <c r="BH333" s="7"/>
    </row>
    <row r="334" spans="1:60" x14ac:dyDescent="0.25">
      <c r="A334" s="23"/>
      <c r="B334" s="81" t="s">
        <v>857</v>
      </c>
      <c r="C334" s="53" t="s">
        <v>4327</v>
      </c>
      <c r="D334" s="53" t="s">
        <v>3777</v>
      </c>
      <c r="E334" s="49">
        <v>163.60132834718979</v>
      </c>
      <c r="F334" s="49">
        <v>198.33529614001384</v>
      </c>
      <c r="G334" s="49">
        <v>248.25184966729913</v>
      </c>
      <c r="H334" s="49">
        <v>401.94946949525064</v>
      </c>
      <c r="I334" s="49">
        <v>532.0559609165407</v>
      </c>
      <c r="J334" s="49">
        <v>724.67728526239364</v>
      </c>
      <c r="K334" s="49">
        <v>890.25457622416366</v>
      </c>
      <c r="L334" s="49">
        <v>1075.0888514697926</v>
      </c>
      <c r="M334" s="49">
        <v>1282.2533057492628</v>
      </c>
      <c r="N334" s="49">
        <v>1593.3580385429386</v>
      </c>
      <c r="O334" s="49">
        <v>163.60132834718979</v>
      </c>
      <c r="P334" s="49">
        <v>198.33529614001384</v>
      </c>
      <c r="Q334" s="49">
        <v>248.25184966729913</v>
      </c>
      <c r="R334" s="49">
        <v>401.94946949525064</v>
      </c>
      <c r="S334" s="49">
        <v>532.0559609165407</v>
      </c>
      <c r="T334" s="49">
        <v>724.67728526239364</v>
      </c>
      <c r="U334" s="49">
        <v>890.25457622416366</v>
      </c>
      <c r="V334" s="49">
        <v>1075.0888514697926</v>
      </c>
      <c r="W334" s="49">
        <v>1282.2533057492628</v>
      </c>
      <c r="X334" s="49">
        <v>1593.3580385429386</v>
      </c>
      <c r="Y334" s="49">
        <v>163.60132834718979</v>
      </c>
      <c r="Z334" s="49">
        <v>198.33529614001384</v>
      </c>
      <c r="AA334" s="49">
        <v>248.25184966729913</v>
      </c>
      <c r="AB334" s="49">
        <v>401.94946949525064</v>
      </c>
      <c r="AC334" s="49">
        <v>532.0559609165407</v>
      </c>
      <c r="AD334" s="49">
        <v>724.67728526239364</v>
      </c>
      <c r="AE334" s="49">
        <v>890.25457622416366</v>
      </c>
      <c r="AF334" s="49">
        <v>1075.0888514697926</v>
      </c>
      <c r="AG334" s="49">
        <v>1282.2533057492628</v>
      </c>
      <c r="AH334" s="49">
        <v>1593.3580385429386</v>
      </c>
      <c r="AJ334" s="33" t="str">
        <f t="shared" si="10"/>
        <v/>
      </c>
      <c r="AK334" s="33" t="str">
        <f t="shared" si="11"/>
        <v/>
      </c>
      <c r="AO334" t="s">
        <v>13</v>
      </c>
      <c r="AR334" s="7"/>
      <c r="AS334" s="7"/>
      <c r="AT334" s="7"/>
      <c r="AU334" s="7"/>
      <c r="AV334" s="7"/>
      <c r="AW334" s="7"/>
      <c r="AX334" s="7"/>
      <c r="AY334" s="7"/>
      <c r="AZ334" s="7"/>
      <c r="BA334" s="7"/>
      <c r="BB334" s="7"/>
      <c r="BC334" s="7"/>
      <c r="BD334" s="7"/>
      <c r="BE334" s="7"/>
      <c r="BF334" s="7"/>
      <c r="BG334" s="7"/>
      <c r="BH334" s="7"/>
    </row>
    <row r="335" spans="1:60" x14ac:dyDescent="0.25">
      <c r="A335" s="23"/>
      <c r="B335" s="81" t="s">
        <v>860</v>
      </c>
      <c r="C335" s="53" t="s">
        <v>4327</v>
      </c>
      <c r="D335" s="53" t="s">
        <v>3778</v>
      </c>
      <c r="E335" s="49">
        <v>205.50315734027501</v>
      </c>
      <c r="F335" s="49">
        <v>247.38381213911902</v>
      </c>
      <c r="G335" s="49">
        <v>307.69358488291067</v>
      </c>
      <c r="H335" s="49">
        <v>493.27215223270991</v>
      </c>
      <c r="I335" s="49">
        <v>651.17025923000369</v>
      </c>
      <c r="J335" s="49">
        <v>886.65328291011167</v>
      </c>
      <c r="K335" s="49">
        <v>1090.2236528428502</v>
      </c>
      <c r="L335" s="49">
        <v>1319.4224861963382</v>
      </c>
      <c r="M335" s="49">
        <v>1578.4735209029402</v>
      </c>
      <c r="N335" s="49">
        <v>1970.762122250042</v>
      </c>
      <c r="O335" s="49">
        <v>205.50315734027501</v>
      </c>
      <c r="P335" s="49">
        <v>247.38381213911902</v>
      </c>
      <c r="Q335" s="49">
        <v>307.69358488291067</v>
      </c>
      <c r="R335" s="49">
        <v>493.27215223270991</v>
      </c>
      <c r="S335" s="49">
        <v>651.17025923000369</v>
      </c>
      <c r="T335" s="49">
        <v>886.65328291011167</v>
      </c>
      <c r="U335" s="49">
        <v>1090.2236528428502</v>
      </c>
      <c r="V335" s="49">
        <v>1319.4224861963382</v>
      </c>
      <c r="W335" s="49">
        <v>1578.4735209029402</v>
      </c>
      <c r="X335" s="49">
        <v>1970.762122250042</v>
      </c>
      <c r="Y335" s="49">
        <v>205.50315734027501</v>
      </c>
      <c r="Z335" s="49">
        <v>247.38381213911902</v>
      </c>
      <c r="AA335" s="49">
        <v>307.69358488291067</v>
      </c>
      <c r="AB335" s="49">
        <v>493.27215223270991</v>
      </c>
      <c r="AC335" s="49">
        <v>651.17025923000369</v>
      </c>
      <c r="AD335" s="49">
        <v>886.65328291011167</v>
      </c>
      <c r="AE335" s="49">
        <v>1090.2236528428502</v>
      </c>
      <c r="AF335" s="49">
        <v>1319.4224861963382</v>
      </c>
      <c r="AG335" s="49">
        <v>1578.4735209029402</v>
      </c>
      <c r="AH335" s="49">
        <v>1970.762122250042</v>
      </c>
      <c r="AJ335" s="33" t="str">
        <f t="shared" si="10"/>
        <v/>
      </c>
      <c r="AK335" s="33" t="str">
        <f t="shared" si="11"/>
        <v/>
      </c>
      <c r="AO335" t="s">
        <v>13</v>
      </c>
      <c r="AR335" s="7"/>
      <c r="AS335" s="7"/>
      <c r="AT335" s="7"/>
      <c r="AU335" s="7"/>
      <c r="AV335" s="7"/>
      <c r="AW335" s="7"/>
      <c r="AX335" s="7"/>
      <c r="AY335" s="7"/>
      <c r="AZ335" s="7"/>
      <c r="BA335" s="7"/>
      <c r="BB335" s="7"/>
      <c r="BC335" s="7"/>
      <c r="BD335" s="7"/>
      <c r="BE335" s="7"/>
      <c r="BF335" s="7"/>
      <c r="BG335" s="7"/>
      <c r="BH335" s="7"/>
    </row>
    <row r="336" spans="1:60" x14ac:dyDescent="0.25">
      <c r="A336" s="23"/>
      <c r="B336" s="81" t="s">
        <v>862</v>
      </c>
      <c r="C336" s="53" t="s">
        <v>4327</v>
      </c>
      <c r="D336" s="53" t="s">
        <v>3779</v>
      </c>
      <c r="E336" s="49">
        <v>131.22574951236592</v>
      </c>
      <c r="F336" s="49">
        <v>159.49096766769173</v>
      </c>
      <c r="G336" s="49">
        <v>200.54924629172649</v>
      </c>
      <c r="H336" s="49">
        <v>328.67910234445355</v>
      </c>
      <c r="I336" s="49">
        <v>439.01229887920732</v>
      </c>
      <c r="J336" s="49">
        <v>605.49612526402154</v>
      </c>
      <c r="K336" s="49">
        <v>751.56127233335133</v>
      </c>
      <c r="L336" s="49">
        <v>917.47001743325541</v>
      </c>
      <c r="M336" s="49">
        <v>1107.1303924804033</v>
      </c>
      <c r="N336" s="49">
        <v>1398.3925221773015</v>
      </c>
      <c r="O336" s="49">
        <v>131.22574951236592</v>
      </c>
      <c r="P336" s="49">
        <v>159.49096766769173</v>
      </c>
      <c r="Q336" s="49">
        <v>200.54924629172649</v>
      </c>
      <c r="R336" s="49">
        <v>328.67910234445355</v>
      </c>
      <c r="S336" s="49">
        <v>439.01229887920732</v>
      </c>
      <c r="T336" s="49">
        <v>605.49612526402154</v>
      </c>
      <c r="U336" s="49">
        <v>751.56127233335133</v>
      </c>
      <c r="V336" s="49">
        <v>917.47001743325541</v>
      </c>
      <c r="W336" s="49">
        <v>1107.1303924804033</v>
      </c>
      <c r="X336" s="49">
        <v>1398.3925221773015</v>
      </c>
      <c r="Y336" s="49">
        <v>131.22574951236592</v>
      </c>
      <c r="Z336" s="49">
        <v>159.49096766769173</v>
      </c>
      <c r="AA336" s="49">
        <v>200.54924629172649</v>
      </c>
      <c r="AB336" s="49">
        <v>328.67910234445355</v>
      </c>
      <c r="AC336" s="49">
        <v>439.01229887920732</v>
      </c>
      <c r="AD336" s="49">
        <v>605.49612526402154</v>
      </c>
      <c r="AE336" s="49">
        <v>751.56127233335133</v>
      </c>
      <c r="AF336" s="49">
        <v>917.47001743325541</v>
      </c>
      <c r="AG336" s="49">
        <v>1107.1303924804033</v>
      </c>
      <c r="AH336" s="49">
        <v>1398.3925221773015</v>
      </c>
      <c r="AJ336" s="33" t="str">
        <f t="shared" si="10"/>
        <v/>
      </c>
      <c r="AK336" s="33" t="str">
        <f t="shared" si="11"/>
        <v/>
      </c>
      <c r="AO336" t="s">
        <v>13</v>
      </c>
      <c r="AR336" s="7"/>
      <c r="AS336" s="7"/>
      <c r="AT336" s="7"/>
      <c r="AU336" s="7"/>
      <c r="AV336" s="7"/>
      <c r="AW336" s="7"/>
      <c r="AX336" s="7"/>
      <c r="AY336" s="7"/>
      <c r="AZ336" s="7"/>
      <c r="BA336" s="7"/>
      <c r="BB336" s="7"/>
      <c r="BC336" s="7"/>
      <c r="BD336" s="7"/>
      <c r="BE336" s="7"/>
      <c r="BF336" s="7"/>
      <c r="BG336" s="7"/>
      <c r="BH336" s="7"/>
    </row>
    <row r="337" spans="1:60" x14ac:dyDescent="0.25">
      <c r="A337" s="23"/>
      <c r="B337" s="81" t="s">
        <v>864</v>
      </c>
      <c r="C337" s="53" t="s">
        <v>4327</v>
      </c>
      <c r="D337" s="53" t="s">
        <v>3780</v>
      </c>
      <c r="E337" s="49">
        <v>563.68841192067862</v>
      </c>
      <c r="F337" s="49">
        <v>683.99695261770228</v>
      </c>
      <c r="G337" s="49">
        <v>856.5101693283234</v>
      </c>
      <c r="H337" s="49">
        <v>1383.0911829484533</v>
      </c>
      <c r="I337" s="49">
        <v>1828.0458824766702</v>
      </c>
      <c r="J337" s="49">
        <v>2488.4911459054711</v>
      </c>
      <c r="K337" s="49">
        <v>3054.4423679548395</v>
      </c>
      <c r="L337" s="49">
        <v>3691.2625331400691</v>
      </c>
      <c r="M337" s="49">
        <v>4406.9352285930472</v>
      </c>
      <c r="N337" s="49">
        <v>5484.7531646949446</v>
      </c>
      <c r="O337" s="49">
        <v>563.68841192067862</v>
      </c>
      <c r="P337" s="49">
        <v>683.99695261770228</v>
      </c>
      <c r="Q337" s="49">
        <v>856.5101693283234</v>
      </c>
      <c r="R337" s="49">
        <v>1383.0911829484533</v>
      </c>
      <c r="S337" s="49">
        <v>1828.0458824766702</v>
      </c>
      <c r="T337" s="49">
        <v>2488.4911459054711</v>
      </c>
      <c r="U337" s="49">
        <v>3054.4423679548395</v>
      </c>
      <c r="V337" s="49">
        <v>3691.2625331400691</v>
      </c>
      <c r="W337" s="49">
        <v>4406.9352285930472</v>
      </c>
      <c r="X337" s="49">
        <v>5484.7531646949446</v>
      </c>
      <c r="Y337" s="49">
        <v>563.68841192067862</v>
      </c>
      <c r="Z337" s="49">
        <v>683.99695261770228</v>
      </c>
      <c r="AA337" s="49">
        <v>856.5101693283234</v>
      </c>
      <c r="AB337" s="49">
        <v>1383.0911829484533</v>
      </c>
      <c r="AC337" s="49">
        <v>1828.0458824766702</v>
      </c>
      <c r="AD337" s="49">
        <v>2488.4911459054711</v>
      </c>
      <c r="AE337" s="49">
        <v>3054.4423679548395</v>
      </c>
      <c r="AF337" s="49">
        <v>3691.2625331400691</v>
      </c>
      <c r="AG337" s="49">
        <v>4406.9352285930472</v>
      </c>
      <c r="AH337" s="49">
        <v>5484.7531646949446</v>
      </c>
      <c r="AJ337" s="33" t="str">
        <f t="shared" si="10"/>
        <v/>
      </c>
      <c r="AK337" s="33" t="str">
        <f t="shared" si="11"/>
        <v/>
      </c>
      <c r="AO337" t="s">
        <v>13</v>
      </c>
      <c r="AR337" s="7"/>
      <c r="AS337" s="7"/>
      <c r="AT337" s="7"/>
      <c r="AU337" s="7"/>
      <c r="AV337" s="7"/>
      <c r="AW337" s="7"/>
      <c r="AX337" s="7"/>
      <c r="AY337" s="7"/>
      <c r="AZ337" s="7"/>
      <c r="BA337" s="7"/>
      <c r="BB337" s="7"/>
      <c r="BC337" s="7"/>
      <c r="BD337" s="7"/>
      <c r="BE337" s="7"/>
      <c r="BF337" s="7"/>
      <c r="BG337" s="7"/>
      <c r="BH337" s="7"/>
    </row>
    <row r="338" spans="1:60" x14ac:dyDescent="0.25">
      <c r="A338" s="23"/>
      <c r="B338" s="81" t="s">
        <v>866</v>
      </c>
      <c r="C338" s="53" t="s">
        <v>4327</v>
      </c>
      <c r="D338" s="53" t="s">
        <v>3781</v>
      </c>
      <c r="E338" s="49">
        <v>360.65688899013503</v>
      </c>
      <c r="F338" s="49">
        <v>446.38690388113878</v>
      </c>
      <c r="G338" s="49">
        <v>570.15640602924429</v>
      </c>
      <c r="H338" s="49">
        <v>955.82542541846135</v>
      </c>
      <c r="I338" s="49">
        <v>1285.7259280922262</v>
      </c>
      <c r="J338" s="49">
        <v>1778.1917018073107</v>
      </c>
      <c r="K338" s="49">
        <v>2204.1039799159385</v>
      </c>
      <c r="L338" s="49">
        <v>2682.9637740921198</v>
      </c>
      <c r="M338" s="49">
        <v>3221.5464750511887</v>
      </c>
      <c r="N338" s="49">
        <v>4035.0156205136068</v>
      </c>
      <c r="O338" s="49">
        <v>360.65688899013503</v>
      </c>
      <c r="P338" s="49">
        <v>446.38690388113878</v>
      </c>
      <c r="Q338" s="49">
        <v>570.15640602924429</v>
      </c>
      <c r="R338" s="49">
        <v>955.82542541846135</v>
      </c>
      <c r="S338" s="49">
        <v>1285.7259280922262</v>
      </c>
      <c r="T338" s="49">
        <v>1778.1917018073107</v>
      </c>
      <c r="U338" s="49">
        <v>2204.1039799159385</v>
      </c>
      <c r="V338" s="49">
        <v>2682.9637740921198</v>
      </c>
      <c r="W338" s="49">
        <v>3221.5464750511887</v>
      </c>
      <c r="X338" s="49">
        <v>4035.0156205136068</v>
      </c>
      <c r="Y338" s="49">
        <v>360.65688899013503</v>
      </c>
      <c r="Z338" s="49">
        <v>446.38690388113878</v>
      </c>
      <c r="AA338" s="49">
        <v>570.15640602924429</v>
      </c>
      <c r="AB338" s="49">
        <v>955.82542541846135</v>
      </c>
      <c r="AC338" s="49">
        <v>1285.7259280922262</v>
      </c>
      <c r="AD338" s="49">
        <v>1778.1917018073107</v>
      </c>
      <c r="AE338" s="49">
        <v>2204.1039799159385</v>
      </c>
      <c r="AF338" s="49">
        <v>2682.9637740921198</v>
      </c>
      <c r="AG338" s="49">
        <v>3221.5464750511887</v>
      </c>
      <c r="AH338" s="49">
        <v>4035.0156205136068</v>
      </c>
      <c r="AJ338" s="33" t="str">
        <f t="shared" si="10"/>
        <v/>
      </c>
      <c r="AK338" s="33" t="str">
        <f t="shared" si="11"/>
        <v/>
      </c>
      <c r="AO338" t="s">
        <v>13</v>
      </c>
      <c r="AR338" s="7"/>
      <c r="AS338" s="7"/>
      <c r="AT338" s="7"/>
      <c r="AU338" s="7"/>
      <c r="AV338" s="7"/>
      <c r="AW338" s="7"/>
      <c r="AX338" s="7"/>
      <c r="AY338" s="7"/>
      <c r="AZ338" s="7"/>
      <c r="BA338" s="7"/>
      <c r="BB338" s="7"/>
      <c r="BC338" s="7"/>
      <c r="BD338" s="7"/>
      <c r="BE338" s="7"/>
      <c r="BF338" s="7"/>
      <c r="BG338" s="7"/>
      <c r="BH338" s="7"/>
    </row>
    <row r="339" spans="1:60" x14ac:dyDescent="0.25">
      <c r="A339" s="23"/>
      <c r="B339" s="81" t="s">
        <v>868</v>
      </c>
      <c r="C339" s="53" t="s">
        <v>4327</v>
      </c>
      <c r="D339" s="53" t="s">
        <v>3782</v>
      </c>
      <c r="E339" s="49">
        <v>171.35195950363908</v>
      </c>
      <c r="F339" s="49">
        <v>210.66968687327724</v>
      </c>
      <c r="G339" s="49">
        <v>267.24495128355551</v>
      </c>
      <c r="H339" s="49">
        <v>441.85041052035012</v>
      </c>
      <c r="I339" s="49">
        <v>589.08484055022257</v>
      </c>
      <c r="J339" s="49">
        <v>806.03759490546781</v>
      </c>
      <c r="K339" s="49">
        <v>991.82633291794821</v>
      </c>
      <c r="L339" s="49">
        <v>1198.2224422295199</v>
      </c>
      <c r="M339" s="49">
        <v>1428.1943946130616</v>
      </c>
      <c r="N339" s="49">
        <v>1771.9791699020871</v>
      </c>
      <c r="O339" s="49">
        <v>171.35195950363908</v>
      </c>
      <c r="P339" s="49">
        <v>210.66968687327724</v>
      </c>
      <c r="Q339" s="49">
        <v>267.24495128355551</v>
      </c>
      <c r="R339" s="49">
        <v>441.85041052035012</v>
      </c>
      <c r="S339" s="49">
        <v>589.08484055022257</v>
      </c>
      <c r="T339" s="49">
        <v>806.03759490546781</v>
      </c>
      <c r="U339" s="49">
        <v>991.82633291794821</v>
      </c>
      <c r="V339" s="49">
        <v>1198.2224422295199</v>
      </c>
      <c r="W339" s="49">
        <v>1428.1943946130616</v>
      </c>
      <c r="X339" s="49">
        <v>1771.9791699020871</v>
      </c>
      <c r="Y339" s="49">
        <v>171.35195950363908</v>
      </c>
      <c r="Z339" s="49">
        <v>210.66968687327724</v>
      </c>
      <c r="AA339" s="49">
        <v>267.24495128355551</v>
      </c>
      <c r="AB339" s="49">
        <v>441.85041052035012</v>
      </c>
      <c r="AC339" s="49">
        <v>589.08484055022257</v>
      </c>
      <c r="AD339" s="49">
        <v>806.03759490546781</v>
      </c>
      <c r="AE339" s="49">
        <v>991.82633291794821</v>
      </c>
      <c r="AF339" s="49">
        <v>1198.2224422295199</v>
      </c>
      <c r="AG339" s="49">
        <v>1428.1943946130616</v>
      </c>
      <c r="AH339" s="49">
        <v>1771.9791699020871</v>
      </c>
      <c r="AJ339" s="33" t="str">
        <f t="shared" si="10"/>
        <v/>
      </c>
      <c r="AK339" s="33" t="str">
        <f t="shared" si="11"/>
        <v/>
      </c>
      <c r="AO339" t="s">
        <v>13</v>
      </c>
      <c r="AR339" s="7"/>
      <c r="AS339" s="7"/>
      <c r="AT339" s="7"/>
      <c r="AU339" s="7"/>
      <c r="AV339" s="7"/>
      <c r="AW339" s="7"/>
      <c r="AX339" s="7"/>
      <c r="AY339" s="7"/>
      <c r="AZ339" s="7"/>
      <c r="BA339" s="7"/>
      <c r="BB339" s="7"/>
      <c r="BC339" s="7"/>
      <c r="BD339" s="7"/>
      <c r="BE339" s="7"/>
      <c r="BF339" s="7"/>
      <c r="BG339" s="7"/>
      <c r="BH339" s="7"/>
    </row>
    <row r="340" spans="1:60" x14ac:dyDescent="0.25">
      <c r="A340" s="23"/>
      <c r="B340" s="79" t="s">
        <v>870</v>
      </c>
      <c r="C340" s="80" t="s">
        <v>4333</v>
      </c>
      <c r="D340" s="82" t="s">
        <v>3195</v>
      </c>
      <c r="E340" s="50">
        <v>2257</v>
      </c>
      <c r="F340" s="50">
        <v>2801.6</v>
      </c>
      <c r="G340" s="50">
        <v>3496</v>
      </c>
      <c r="H340" s="50">
        <v>5311</v>
      </c>
      <c r="I340" s="50">
        <v>6559</v>
      </c>
      <c r="J340" s="50">
        <v>8168</v>
      </c>
      <c r="K340" s="50">
        <v>9383</v>
      </c>
      <c r="L340" s="50">
        <v>10610</v>
      </c>
      <c r="M340" s="50">
        <v>11850</v>
      </c>
      <c r="N340" s="50">
        <v>13520</v>
      </c>
      <c r="O340" s="49">
        <v>1679.0191196211038</v>
      </c>
      <c r="P340" s="49">
        <v>2010.9473435861967</v>
      </c>
      <c r="Q340" s="49">
        <v>2480.5444001692822</v>
      </c>
      <c r="R340" s="49">
        <v>3850.2806659008479</v>
      </c>
      <c r="S340" s="49">
        <v>4959.93647638332</v>
      </c>
      <c r="T340" s="49">
        <v>6560.5562609859935</v>
      </c>
      <c r="U340" s="49">
        <v>7883.7479597440342</v>
      </c>
      <c r="V340" s="49">
        <v>9353.7011836580878</v>
      </c>
      <c r="W340" s="49">
        <v>10972.358615461055</v>
      </c>
      <c r="X340" s="49">
        <v>13354.997822977868</v>
      </c>
      <c r="Y340" s="49">
        <v>2177.2784992580837</v>
      </c>
      <c r="Z340" s="49">
        <v>2702.4802792250916</v>
      </c>
      <c r="AA340" s="49">
        <v>3366.1161442076991</v>
      </c>
      <c r="AB340" s="49">
        <v>5025.1219533800586</v>
      </c>
      <c r="AC340" s="49">
        <v>6156.243351907021</v>
      </c>
      <c r="AD340" s="49">
        <v>7666.5955309497594</v>
      </c>
      <c r="AE340" s="49">
        <v>8865.7907808723976</v>
      </c>
      <c r="AF340" s="49">
        <v>10145.486151940806</v>
      </c>
      <c r="AG340" s="49">
        <v>11510.788912724212</v>
      </c>
      <c r="AH340" s="49">
        <v>13453.801521793515</v>
      </c>
      <c r="AJ340" s="33" t="str">
        <f t="shared" si="10"/>
        <v/>
      </c>
      <c r="AK340" s="33" t="str">
        <f t="shared" si="11"/>
        <v/>
      </c>
      <c r="AO340" t="s">
        <v>13</v>
      </c>
      <c r="AR340" s="7"/>
      <c r="AS340" s="7"/>
      <c r="AT340" s="7"/>
      <c r="AU340" s="7"/>
      <c r="AV340" s="7"/>
      <c r="AW340" s="7"/>
      <c r="AX340" s="7"/>
      <c r="AY340" s="7"/>
      <c r="AZ340" s="7"/>
      <c r="BA340" s="7"/>
      <c r="BB340" s="7"/>
      <c r="BC340" s="7"/>
      <c r="BD340" s="7"/>
      <c r="BE340" s="7"/>
      <c r="BF340" s="7"/>
      <c r="BG340" s="7"/>
      <c r="BH340" s="7"/>
    </row>
    <row r="341" spans="1:60" x14ac:dyDescent="0.25">
      <c r="A341" s="23"/>
      <c r="B341" s="81" t="s">
        <v>873</v>
      </c>
      <c r="C341" s="53" t="s">
        <v>4327</v>
      </c>
      <c r="D341" s="53" t="s">
        <v>3783</v>
      </c>
      <c r="E341" s="49">
        <v>315.85465483157077</v>
      </c>
      <c r="F341" s="49">
        <v>391.29159621569374</v>
      </c>
      <c r="G341" s="49">
        <v>500.09884996184178</v>
      </c>
      <c r="H341" s="49">
        <v>838.40501694280886</v>
      </c>
      <c r="I341" s="49">
        <v>1126.4843938056276</v>
      </c>
      <c r="J341" s="49">
        <v>1554.5256981767993</v>
      </c>
      <c r="K341" s="49">
        <v>1923.2471851273083</v>
      </c>
      <c r="L341" s="49">
        <v>2335.9740831761314</v>
      </c>
      <c r="M341" s="49">
        <v>2798.2022902583626</v>
      </c>
      <c r="N341" s="49">
        <v>3493.2743069232324</v>
      </c>
      <c r="O341" s="49">
        <v>315.85465483157077</v>
      </c>
      <c r="P341" s="49">
        <v>391.29159621569374</v>
      </c>
      <c r="Q341" s="49">
        <v>500.09884996184178</v>
      </c>
      <c r="R341" s="49">
        <v>838.40501694280886</v>
      </c>
      <c r="S341" s="49">
        <v>1126.4843938056276</v>
      </c>
      <c r="T341" s="49">
        <v>1554.5256981767993</v>
      </c>
      <c r="U341" s="49">
        <v>1923.2471851273083</v>
      </c>
      <c r="V341" s="49">
        <v>2335.9740831761314</v>
      </c>
      <c r="W341" s="49">
        <v>2798.2022902583626</v>
      </c>
      <c r="X341" s="49">
        <v>3493.2743069232324</v>
      </c>
      <c r="Y341" s="49">
        <v>315.85465483157077</v>
      </c>
      <c r="Z341" s="49">
        <v>391.29159621569374</v>
      </c>
      <c r="AA341" s="49">
        <v>500.09884996184178</v>
      </c>
      <c r="AB341" s="49">
        <v>838.40501694280886</v>
      </c>
      <c r="AC341" s="49">
        <v>1126.4843938056276</v>
      </c>
      <c r="AD341" s="49">
        <v>1554.5256981767993</v>
      </c>
      <c r="AE341" s="49">
        <v>1923.2471851273083</v>
      </c>
      <c r="AF341" s="49">
        <v>2335.9740831761314</v>
      </c>
      <c r="AG341" s="49">
        <v>2798.2022902583626</v>
      </c>
      <c r="AH341" s="49">
        <v>3493.2743069232324</v>
      </c>
      <c r="AJ341" s="33" t="str">
        <f t="shared" si="10"/>
        <v/>
      </c>
      <c r="AK341" s="33" t="str">
        <f t="shared" si="11"/>
        <v/>
      </c>
      <c r="AO341" t="s">
        <v>13</v>
      </c>
      <c r="AR341" s="7"/>
      <c r="AS341" s="7"/>
      <c r="AT341" s="7"/>
      <c r="AU341" s="7"/>
      <c r="AV341" s="7"/>
      <c r="AW341" s="7"/>
      <c r="AX341" s="7"/>
      <c r="AY341" s="7"/>
      <c r="AZ341" s="7"/>
      <c r="BA341" s="7"/>
      <c r="BB341" s="7"/>
      <c r="BC341" s="7"/>
      <c r="BD341" s="7"/>
      <c r="BE341" s="7"/>
      <c r="BF341" s="7"/>
      <c r="BG341" s="7"/>
      <c r="BH341" s="7"/>
    </row>
    <row r="342" spans="1:60" x14ac:dyDescent="0.25">
      <c r="A342" s="23"/>
      <c r="B342" s="79" t="s">
        <v>875</v>
      </c>
      <c r="C342" s="80" t="s">
        <v>4333</v>
      </c>
      <c r="D342" s="82" t="s">
        <v>3196</v>
      </c>
      <c r="E342" s="50">
        <v>2555</v>
      </c>
      <c r="F342" s="50">
        <v>3097.7</v>
      </c>
      <c r="G342" s="50">
        <v>3861</v>
      </c>
      <c r="H342" s="50">
        <v>6348</v>
      </c>
      <c r="I342" s="50">
        <v>8528</v>
      </c>
      <c r="J342" s="50">
        <v>12010</v>
      </c>
      <c r="K342" s="50">
        <v>15220</v>
      </c>
      <c r="L342" s="50">
        <v>19040</v>
      </c>
      <c r="M342" s="50">
        <v>23570</v>
      </c>
      <c r="N342" s="50">
        <v>30890</v>
      </c>
      <c r="O342" s="49">
        <v>2203.7131526464204</v>
      </c>
      <c r="P342" s="49">
        <v>2626.9455275514747</v>
      </c>
      <c r="Q342" s="49">
        <v>3223.7996992272201</v>
      </c>
      <c r="R342" s="49">
        <v>4934.4947860120565</v>
      </c>
      <c r="S342" s="49">
        <v>6297.5399808011653</v>
      </c>
      <c r="T342" s="49">
        <v>8244.4805019475552</v>
      </c>
      <c r="U342" s="49">
        <v>9834.4239331076496</v>
      </c>
      <c r="V342" s="49">
        <v>11595.172032204991</v>
      </c>
      <c r="W342" s="49">
        <v>13523.195800054056</v>
      </c>
      <c r="X342" s="49">
        <v>16344.09817333201</v>
      </c>
      <c r="Y342" s="49">
        <v>2423.2674322424077</v>
      </c>
      <c r="Z342" s="49">
        <v>2933.1272982497021</v>
      </c>
      <c r="AA342" s="49">
        <v>3634.8966674677231</v>
      </c>
      <c r="AB342" s="49">
        <v>5673.5824796005227</v>
      </c>
      <c r="AC342" s="49">
        <v>7283.3786633199861</v>
      </c>
      <c r="AD342" s="49">
        <v>9639.1173530780889</v>
      </c>
      <c r="AE342" s="49">
        <v>11644.701602651297</v>
      </c>
      <c r="AF342" s="49">
        <v>13921.680772140931</v>
      </c>
      <c r="AG342" s="49">
        <v>16511.09295988928</v>
      </c>
      <c r="AH342" s="49">
        <v>20485.280188041757</v>
      </c>
      <c r="AJ342" s="33" t="str">
        <f t="shared" si="10"/>
        <v/>
      </c>
      <c r="AK342" s="33" t="str">
        <f t="shared" si="11"/>
        <v/>
      </c>
      <c r="AO342" t="s">
        <v>13</v>
      </c>
      <c r="AR342" s="7"/>
      <c r="AS342" s="7"/>
      <c r="AT342" s="7"/>
      <c r="AU342" s="7"/>
      <c r="AV342" s="7"/>
      <c r="AW342" s="7"/>
      <c r="AX342" s="7"/>
      <c r="AY342" s="7"/>
      <c r="AZ342" s="7"/>
      <c r="BA342" s="7"/>
      <c r="BB342" s="7"/>
      <c r="BC342" s="7"/>
      <c r="BD342" s="7"/>
      <c r="BE342" s="7"/>
      <c r="BF342" s="7"/>
      <c r="BG342" s="7"/>
      <c r="BH342" s="7"/>
    </row>
    <row r="343" spans="1:60" x14ac:dyDescent="0.25">
      <c r="A343" s="23"/>
      <c r="B343" s="79" t="s">
        <v>877</v>
      </c>
      <c r="C343" s="80" t="s">
        <v>4333</v>
      </c>
      <c r="D343" s="82" t="s">
        <v>3197</v>
      </c>
      <c r="E343" s="50">
        <v>8105</v>
      </c>
      <c r="F343" s="50">
        <v>9375.2999999999993</v>
      </c>
      <c r="G343" s="50">
        <v>11010</v>
      </c>
      <c r="H343" s="50">
        <v>15520</v>
      </c>
      <c r="I343" s="50">
        <v>18850</v>
      </c>
      <c r="J343" s="50">
        <v>23480</v>
      </c>
      <c r="K343" s="50">
        <v>27240</v>
      </c>
      <c r="L343" s="50">
        <v>31260</v>
      </c>
      <c r="M343" s="50">
        <v>35600</v>
      </c>
      <c r="N343" s="50">
        <v>41880</v>
      </c>
      <c r="O343" s="49">
        <v>5502.3306366616671</v>
      </c>
      <c r="P343" s="49">
        <v>6363.2934636045966</v>
      </c>
      <c r="Q343" s="49">
        <v>7573.7676841061002</v>
      </c>
      <c r="R343" s="49">
        <v>10849.279422472788</v>
      </c>
      <c r="S343" s="49">
        <v>13350.935440444828</v>
      </c>
      <c r="T343" s="49">
        <v>16863.101468152799</v>
      </c>
      <c r="U343" s="49">
        <v>19644.657758675359</v>
      </c>
      <c r="V343" s="49">
        <v>22738.102372333156</v>
      </c>
      <c r="W343" s="49">
        <v>26108.745059351917</v>
      </c>
      <c r="X343" s="49">
        <v>31000.047098829662</v>
      </c>
      <c r="Y343" s="49">
        <v>7968.9127130280613</v>
      </c>
      <c r="Z343" s="49">
        <v>9233.4420798849915</v>
      </c>
      <c r="AA343" s="49">
        <v>10844.57962593071</v>
      </c>
      <c r="AB343" s="49">
        <v>15158.427781379125</v>
      </c>
      <c r="AC343" s="49">
        <v>18278.006673001986</v>
      </c>
      <c r="AD343" s="49">
        <v>22585.468985754258</v>
      </c>
      <c r="AE343" s="49">
        <v>26072.622495983178</v>
      </c>
      <c r="AF343" s="49">
        <v>29826.10517928359</v>
      </c>
      <c r="AG343" s="49">
        <v>33906.09331087584</v>
      </c>
      <c r="AH343" s="49">
        <v>39838.104077371398</v>
      </c>
      <c r="AJ343" s="33" t="str">
        <f t="shared" si="10"/>
        <v/>
      </c>
      <c r="AK343" s="33" t="str">
        <f t="shared" si="11"/>
        <v/>
      </c>
      <c r="AO343" t="s">
        <v>13</v>
      </c>
      <c r="AR343" s="7"/>
      <c r="AS343" s="7"/>
      <c r="AT343" s="7"/>
      <c r="AU343" s="7"/>
      <c r="AV343" s="7"/>
      <c r="AW343" s="7"/>
      <c r="AX343" s="7"/>
      <c r="AY343" s="7"/>
      <c r="AZ343" s="7"/>
      <c r="BA343" s="7"/>
      <c r="BB343" s="7"/>
      <c r="BC343" s="7"/>
      <c r="BD343" s="7"/>
      <c r="BE343" s="7"/>
      <c r="BF343" s="7"/>
      <c r="BG343" s="7"/>
      <c r="BH343" s="7"/>
    </row>
    <row r="344" spans="1:60" x14ac:dyDescent="0.25">
      <c r="A344" s="23"/>
      <c r="B344" s="81" t="s">
        <v>879</v>
      </c>
      <c r="C344" s="53" t="s">
        <v>4327</v>
      </c>
      <c r="D344" s="53" t="s">
        <v>3784</v>
      </c>
      <c r="E344" s="49">
        <v>5382.7748711266122</v>
      </c>
      <c r="F344" s="49">
        <v>6205.9002915491519</v>
      </c>
      <c r="G344" s="49">
        <v>7363.3884554424085</v>
      </c>
      <c r="H344" s="49">
        <v>10454.749463505021</v>
      </c>
      <c r="I344" s="49">
        <v>12784.355019756789</v>
      </c>
      <c r="J344" s="49">
        <v>16033.782680990615</v>
      </c>
      <c r="K344" s="49">
        <v>18587.017046248704</v>
      </c>
      <c r="L344" s="49">
        <v>21422.772499806913</v>
      </c>
      <c r="M344" s="49">
        <v>24504.46062856822</v>
      </c>
      <c r="N344" s="49">
        <v>28964.433746818802</v>
      </c>
      <c r="O344" s="49">
        <v>5382.7748711266122</v>
      </c>
      <c r="P344" s="49">
        <v>6205.9002915491519</v>
      </c>
      <c r="Q344" s="49">
        <v>7363.3884554424085</v>
      </c>
      <c r="R344" s="49">
        <v>10454.749463505021</v>
      </c>
      <c r="S344" s="49">
        <v>12784.355019756789</v>
      </c>
      <c r="T344" s="49">
        <v>16033.782680990615</v>
      </c>
      <c r="U344" s="49">
        <v>18587.017046248704</v>
      </c>
      <c r="V344" s="49">
        <v>21422.772499806913</v>
      </c>
      <c r="W344" s="49">
        <v>24504.46062856822</v>
      </c>
      <c r="X344" s="49">
        <v>28964.433746818802</v>
      </c>
      <c r="Y344" s="49">
        <v>5382.7748711266122</v>
      </c>
      <c r="Z344" s="49">
        <v>6205.9002915491519</v>
      </c>
      <c r="AA344" s="49">
        <v>7363.3884554424085</v>
      </c>
      <c r="AB344" s="49">
        <v>10454.749463505021</v>
      </c>
      <c r="AC344" s="49">
        <v>12784.355019756789</v>
      </c>
      <c r="AD344" s="49">
        <v>16033.782680990615</v>
      </c>
      <c r="AE344" s="49">
        <v>18587.017046248704</v>
      </c>
      <c r="AF344" s="49">
        <v>21422.772499806913</v>
      </c>
      <c r="AG344" s="49">
        <v>24504.46062856822</v>
      </c>
      <c r="AH344" s="49">
        <v>28964.433746818802</v>
      </c>
      <c r="AJ344" s="33" t="str">
        <f t="shared" si="10"/>
        <v/>
      </c>
      <c r="AK344" s="33" t="str">
        <f t="shared" si="11"/>
        <v/>
      </c>
      <c r="AO344" t="s">
        <v>13</v>
      </c>
      <c r="AR344" s="7"/>
      <c r="AS344" s="7"/>
      <c r="AT344" s="7"/>
      <c r="AU344" s="7"/>
      <c r="AV344" s="7"/>
      <c r="AW344" s="7"/>
      <c r="AX344" s="7"/>
      <c r="AY344" s="7"/>
      <c r="AZ344" s="7"/>
      <c r="BA344" s="7"/>
      <c r="BB344" s="7"/>
      <c r="BC344" s="7"/>
      <c r="BD344" s="7"/>
      <c r="BE344" s="7"/>
      <c r="BF344" s="7"/>
      <c r="BG344" s="7"/>
      <c r="BH344" s="7"/>
    </row>
    <row r="345" spans="1:60" x14ac:dyDescent="0.25">
      <c r="A345" s="23"/>
      <c r="B345" s="81" t="s">
        <v>881</v>
      </c>
      <c r="C345" s="53" t="s">
        <v>4327</v>
      </c>
      <c r="D345" s="53" t="s">
        <v>3785</v>
      </c>
      <c r="E345" s="49">
        <v>5427.0601843388349</v>
      </c>
      <c r="F345" s="49">
        <v>6250.5368340327568</v>
      </c>
      <c r="G345" s="49">
        <v>7408.4268074098836</v>
      </c>
      <c r="H345" s="49">
        <v>10482.608336174766</v>
      </c>
      <c r="I345" s="49">
        <v>12785.103647246109</v>
      </c>
      <c r="J345" s="49">
        <v>15987.222357787437</v>
      </c>
      <c r="K345" s="49">
        <v>18494.12427437065</v>
      </c>
      <c r="L345" s="49">
        <v>21276.948032412922</v>
      </c>
      <c r="M345" s="49">
        <v>24297.325884576043</v>
      </c>
      <c r="N345" s="49">
        <v>28663.213079985937</v>
      </c>
      <c r="O345" s="49">
        <v>5427.0601843388349</v>
      </c>
      <c r="P345" s="49">
        <v>6250.5368340327568</v>
      </c>
      <c r="Q345" s="49">
        <v>7408.4268074098836</v>
      </c>
      <c r="R345" s="49">
        <v>10482.608336174766</v>
      </c>
      <c r="S345" s="49">
        <v>12785.103647246109</v>
      </c>
      <c r="T345" s="49">
        <v>15987.222357787437</v>
      </c>
      <c r="U345" s="49">
        <v>18494.12427437065</v>
      </c>
      <c r="V345" s="49">
        <v>21276.948032412922</v>
      </c>
      <c r="W345" s="49">
        <v>24297.325884576043</v>
      </c>
      <c r="X345" s="49">
        <v>28663.213079985937</v>
      </c>
      <c r="Y345" s="49">
        <v>5427.0601843388349</v>
      </c>
      <c r="Z345" s="49">
        <v>6250.5368340327568</v>
      </c>
      <c r="AA345" s="49">
        <v>7408.4268074098836</v>
      </c>
      <c r="AB345" s="49">
        <v>10482.608336174766</v>
      </c>
      <c r="AC345" s="49">
        <v>12785.103647246109</v>
      </c>
      <c r="AD345" s="49">
        <v>15987.222357787437</v>
      </c>
      <c r="AE345" s="49">
        <v>18494.12427437065</v>
      </c>
      <c r="AF345" s="49">
        <v>21276.948032412922</v>
      </c>
      <c r="AG345" s="49">
        <v>24297.325884576043</v>
      </c>
      <c r="AH345" s="49">
        <v>28663.213079985937</v>
      </c>
      <c r="AJ345" s="33" t="str">
        <f t="shared" si="10"/>
        <v/>
      </c>
      <c r="AK345" s="33" t="str">
        <f t="shared" si="11"/>
        <v/>
      </c>
      <c r="AO345" t="s">
        <v>13</v>
      </c>
      <c r="AR345" s="7"/>
      <c r="AS345" s="7"/>
      <c r="AT345" s="7"/>
      <c r="AU345" s="7"/>
      <c r="AV345" s="7"/>
      <c r="AW345" s="7"/>
      <c r="AX345" s="7"/>
      <c r="AY345" s="7"/>
      <c r="AZ345" s="7"/>
      <c r="BA345" s="7"/>
      <c r="BB345" s="7"/>
      <c r="BC345" s="7"/>
      <c r="BD345" s="7"/>
      <c r="BE345" s="7"/>
      <c r="BF345" s="7"/>
      <c r="BG345" s="7"/>
      <c r="BH345" s="7"/>
    </row>
    <row r="346" spans="1:60" x14ac:dyDescent="0.25">
      <c r="A346" s="23"/>
      <c r="B346" s="81" t="s">
        <v>883</v>
      </c>
      <c r="C346" s="53" t="s">
        <v>4327</v>
      </c>
      <c r="D346" s="53" t="s">
        <v>3786</v>
      </c>
      <c r="E346" s="49">
        <v>192.65681036645802</v>
      </c>
      <c r="F346" s="49">
        <v>233.33574747332139</v>
      </c>
      <c r="G346" s="49">
        <v>292.09671474506177</v>
      </c>
      <c r="H346" s="49">
        <v>475.32870384844909</v>
      </c>
      <c r="I346" s="49">
        <v>633.30148135536547</v>
      </c>
      <c r="J346" s="49">
        <v>871.0836487061066</v>
      </c>
      <c r="K346" s="49">
        <v>1078.6836249648736</v>
      </c>
      <c r="L346" s="49">
        <v>1313.6355183495129</v>
      </c>
      <c r="M346" s="49">
        <v>1580.723417095038</v>
      </c>
      <c r="N346" s="49">
        <v>1987.8463023667243</v>
      </c>
      <c r="O346" s="49">
        <v>192.65681036645802</v>
      </c>
      <c r="P346" s="49">
        <v>233.33574747332139</v>
      </c>
      <c r="Q346" s="49">
        <v>292.09671474506177</v>
      </c>
      <c r="R346" s="49">
        <v>475.32870384844909</v>
      </c>
      <c r="S346" s="49">
        <v>633.30148135536547</v>
      </c>
      <c r="T346" s="49">
        <v>871.0836487061066</v>
      </c>
      <c r="U346" s="49">
        <v>1078.6836249648736</v>
      </c>
      <c r="V346" s="49">
        <v>1313.6355183495129</v>
      </c>
      <c r="W346" s="49">
        <v>1580.723417095038</v>
      </c>
      <c r="X346" s="49">
        <v>1987.8463023667243</v>
      </c>
      <c r="Y346" s="49">
        <v>192.65681036645802</v>
      </c>
      <c r="Z346" s="49">
        <v>233.33574747332139</v>
      </c>
      <c r="AA346" s="49">
        <v>292.09671474506177</v>
      </c>
      <c r="AB346" s="49">
        <v>475.32870384844909</v>
      </c>
      <c r="AC346" s="49">
        <v>633.30148135536547</v>
      </c>
      <c r="AD346" s="49">
        <v>871.0836487061066</v>
      </c>
      <c r="AE346" s="49">
        <v>1078.6836249648736</v>
      </c>
      <c r="AF346" s="49">
        <v>1313.6355183495129</v>
      </c>
      <c r="AG346" s="49">
        <v>1580.723417095038</v>
      </c>
      <c r="AH346" s="49">
        <v>1987.8463023667243</v>
      </c>
      <c r="AJ346" s="33" t="str">
        <f t="shared" si="10"/>
        <v/>
      </c>
      <c r="AK346" s="33" t="str">
        <f t="shared" si="11"/>
        <v/>
      </c>
      <c r="AO346" t="s">
        <v>13</v>
      </c>
      <c r="AR346" s="7"/>
      <c r="AS346" s="7"/>
      <c r="AT346" s="7"/>
      <c r="AU346" s="7"/>
      <c r="AV346" s="7"/>
      <c r="AW346" s="7"/>
      <c r="AX346" s="7"/>
      <c r="AY346" s="7"/>
      <c r="AZ346" s="7"/>
      <c r="BA346" s="7"/>
      <c r="BB346" s="7"/>
      <c r="BC346" s="7"/>
      <c r="BD346" s="7"/>
      <c r="BE346" s="7"/>
      <c r="BF346" s="7"/>
      <c r="BG346" s="7"/>
      <c r="BH346" s="7"/>
    </row>
    <row r="347" spans="1:60" x14ac:dyDescent="0.25">
      <c r="A347" s="23"/>
      <c r="B347" s="81" t="s">
        <v>885</v>
      </c>
      <c r="C347" s="53" t="s">
        <v>4327</v>
      </c>
      <c r="D347" s="53" t="s">
        <v>3787</v>
      </c>
      <c r="E347" s="49">
        <v>392.3171224626214</v>
      </c>
      <c r="F347" s="49">
        <v>472.16245526562761</v>
      </c>
      <c r="G347" s="49">
        <v>586.5883537542943</v>
      </c>
      <c r="H347" s="49">
        <v>939.26829712752783</v>
      </c>
      <c r="I347" s="49">
        <v>1240.8209760718275</v>
      </c>
      <c r="J347" s="49">
        <v>1691.0438174914589</v>
      </c>
      <c r="K347" s="49">
        <v>2079.3258634183062</v>
      </c>
      <c r="L347" s="49">
        <v>2516.4983556411626</v>
      </c>
      <c r="M347" s="49">
        <v>3009.0921330230749</v>
      </c>
      <c r="N347" s="49">
        <v>3751.7188221591491</v>
      </c>
      <c r="O347" s="49">
        <v>392.3171224626214</v>
      </c>
      <c r="P347" s="49">
        <v>472.16245526562761</v>
      </c>
      <c r="Q347" s="49">
        <v>586.5883537542943</v>
      </c>
      <c r="R347" s="49">
        <v>939.26829712752783</v>
      </c>
      <c r="S347" s="49">
        <v>1240.8209760718275</v>
      </c>
      <c r="T347" s="49">
        <v>1691.0438174914589</v>
      </c>
      <c r="U347" s="49">
        <v>2079.3258634183062</v>
      </c>
      <c r="V347" s="49">
        <v>2516.4983556411626</v>
      </c>
      <c r="W347" s="49">
        <v>3009.0921330230749</v>
      </c>
      <c r="X347" s="49">
        <v>3751.7188221591491</v>
      </c>
      <c r="Y347" s="49">
        <v>392.3171224626214</v>
      </c>
      <c r="Z347" s="49">
        <v>472.16245526562761</v>
      </c>
      <c r="AA347" s="49">
        <v>586.5883537542943</v>
      </c>
      <c r="AB347" s="49">
        <v>939.26829712752783</v>
      </c>
      <c r="AC347" s="49">
        <v>1240.8209760718275</v>
      </c>
      <c r="AD347" s="49">
        <v>1691.0438174914589</v>
      </c>
      <c r="AE347" s="49">
        <v>2079.3258634183062</v>
      </c>
      <c r="AF347" s="49">
        <v>2516.4983556411626</v>
      </c>
      <c r="AG347" s="49">
        <v>3009.0921330230749</v>
      </c>
      <c r="AH347" s="49">
        <v>3751.7188221591491</v>
      </c>
      <c r="AJ347" s="33" t="str">
        <f t="shared" si="10"/>
        <v/>
      </c>
      <c r="AK347" s="33" t="str">
        <f t="shared" si="11"/>
        <v/>
      </c>
      <c r="AO347" t="s">
        <v>13</v>
      </c>
      <c r="AR347" s="7"/>
      <c r="AS347" s="7"/>
      <c r="AT347" s="7"/>
      <c r="AU347" s="7"/>
      <c r="AV347" s="7"/>
      <c r="AW347" s="7"/>
      <c r="AX347" s="7"/>
      <c r="AY347" s="7"/>
      <c r="AZ347" s="7"/>
      <c r="BA347" s="7"/>
      <c r="BB347" s="7"/>
      <c r="BC347" s="7"/>
      <c r="BD347" s="7"/>
      <c r="BE347" s="7"/>
      <c r="BF347" s="7"/>
      <c r="BG347" s="7"/>
      <c r="BH347" s="7"/>
    </row>
    <row r="348" spans="1:60" x14ac:dyDescent="0.25">
      <c r="A348" s="23"/>
      <c r="B348" s="79" t="s">
        <v>887</v>
      </c>
      <c r="C348" s="80" t="s">
        <v>4333</v>
      </c>
      <c r="D348" s="82" t="s">
        <v>3198</v>
      </c>
      <c r="E348" s="50">
        <v>157.30000000000001</v>
      </c>
      <c r="F348" s="50">
        <v>194.7</v>
      </c>
      <c r="G348" s="50">
        <v>246.2</v>
      </c>
      <c r="H348" s="50">
        <v>404.8</v>
      </c>
      <c r="I348" s="50">
        <v>535.70000000000005</v>
      </c>
      <c r="J348" s="50">
        <v>733.7</v>
      </c>
      <c r="K348" s="50">
        <v>907</v>
      </c>
      <c r="L348" s="50">
        <v>1104</v>
      </c>
      <c r="M348" s="50">
        <v>1328</v>
      </c>
      <c r="N348" s="50">
        <v>1673</v>
      </c>
      <c r="O348" s="49">
        <v>283.14068233130098</v>
      </c>
      <c r="P348" s="49">
        <v>340.09277863684855</v>
      </c>
      <c r="Q348" s="49">
        <v>421.77707791301555</v>
      </c>
      <c r="R348" s="49">
        <v>670.24415554809752</v>
      </c>
      <c r="S348" s="49">
        <v>879.27858208875182</v>
      </c>
      <c r="T348" s="49">
        <v>1188.414461789192</v>
      </c>
      <c r="U348" s="49">
        <v>1452.9683176770818</v>
      </c>
      <c r="V348" s="49">
        <v>1749.4410164627982</v>
      </c>
      <c r="W348" s="49">
        <v>2082.3189777328389</v>
      </c>
      <c r="X348" s="49">
        <v>2582.7234126172648</v>
      </c>
      <c r="Y348" s="49">
        <v>185.0080401463415</v>
      </c>
      <c r="Z348" s="49">
        <v>224.05159380931681</v>
      </c>
      <c r="AA348" s="49">
        <v>282.29995994473217</v>
      </c>
      <c r="AB348" s="49">
        <v>484.54248294243257</v>
      </c>
      <c r="AC348" s="49">
        <v>663.74958225447949</v>
      </c>
      <c r="AD348" s="49">
        <v>935.79531635075205</v>
      </c>
      <c r="AE348" s="49">
        <v>1169.9969335151798</v>
      </c>
      <c r="AF348" s="49">
        <v>1432.316817622695</v>
      </c>
      <c r="AG348" s="49">
        <v>1725.1205760209098</v>
      </c>
      <c r="AH348" s="49">
        <v>2165.8690186956073</v>
      </c>
      <c r="AJ348" s="33" t="str">
        <f t="shared" si="10"/>
        <v/>
      </c>
      <c r="AK348" s="33" t="str">
        <f t="shared" si="11"/>
        <v/>
      </c>
      <c r="AO348" t="s">
        <v>13</v>
      </c>
      <c r="AR348" s="7"/>
      <c r="AS348" s="7"/>
      <c r="AT348" s="7"/>
      <c r="AU348" s="7"/>
      <c r="AV348" s="7"/>
      <c r="AW348" s="7"/>
      <c r="AX348" s="7"/>
      <c r="AY348" s="7"/>
      <c r="AZ348" s="7"/>
      <c r="BA348" s="7"/>
      <c r="BB348" s="7"/>
      <c r="BC348" s="7"/>
      <c r="BD348" s="7"/>
      <c r="BE348" s="7"/>
      <c r="BF348" s="7"/>
      <c r="BG348" s="7"/>
      <c r="BH348" s="7"/>
    </row>
    <row r="349" spans="1:60" x14ac:dyDescent="0.25">
      <c r="A349" s="23"/>
      <c r="B349" s="81" t="s">
        <v>889</v>
      </c>
      <c r="C349" s="53" t="s">
        <v>4327</v>
      </c>
      <c r="D349" s="53" t="s">
        <v>3788</v>
      </c>
      <c r="E349" s="49">
        <v>269.51714526202147</v>
      </c>
      <c r="F349" s="49">
        <v>322.41768260072911</v>
      </c>
      <c r="G349" s="49">
        <v>398.22929067411764</v>
      </c>
      <c r="H349" s="49">
        <v>626.60293765829249</v>
      </c>
      <c r="I349" s="49">
        <v>816.82603428382231</v>
      </c>
      <c r="J349" s="49">
        <v>1096.4496194181827</v>
      </c>
      <c r="K349" s="49">
        <v>1334.2992802369083</v>
      </c>
      <c r="L349" s="49">
        <v>1600.1148026661269</v>
      </c>
      <c r="M349" s="49">
        <v>1897.75627901341</v>
      </c>
      <c r="N349" s="49">
        <v>2343.8789638171456</v>
      </c>
      <c r="O349" s="49">
        <v>269.51714526202147</v>
      </c>
      <c r="P349" s="49">
        <v>322.41768260072911</v>
      </c>
      <c r="Q349" s="49">
        <v>398.22929067411764</v>
      </c>
      <c r="R349" s="49">
        <v>626.60293765829249</v>
      </c>
      <c r="S349" s="49">
        <v>816.82603428382231</v>
      </c>
      <c r="T349" s="49">
        <v>1096.4496194181827</v>
      </c>
      <c r="U349" s="49">
        <v>1334.2992802369083</v>
      </c>
      <c r="V349" s="49">
        <v>1600.1148026661269</v>
      </c>
      <c r="W349" s="49">
        <v>1897.75627901341</v>
      </c>
      <c r="X349" s="49">
        <v>2343.8789638171456</v>
      </c>
      <c r="Y349" s="49">
        <v>269.51714526202147</v>
      </c>
      <c r="Z349" s="49">
        <v>322.41768260072911</v>
      </c>
      <c r="AA349" s="49">
        <v>398.22929067411764</v>
      </c>
      <c r="AB349" s="49">
        <v>626.60293765829249</v>
      </c>
      <c r="AC349" s="49">
        <v>816.82603428382231</v>
      </c>
      <c r="AD349" s="49">
        <v>1096.4496194181827</v>
      </c>
      <c r="AE349" s="49">
        <v>1334.2992802369083</v>
      </c>
      <c r="AF349" s="49">
        <v>1600.1148026661269</v>
      </c>
      <c r="AG349" s="49">
        <v>1897.75627901341</v>
      </c>
      <c r="AH349" s="49">
        <v>2343.8789638171456</v>
      </c>
      <c r="AJ349" s="33" t="str">
        <f t="shared" si="10"/>
        <v/>
      </c>
      <c r="AK349" s="33" t="str">
        <f t="shared" si="11"/>
        <v/>
      </c>
      <c r="AO349" t="s">
        <v>13</v>
      </c>
      <c r="AR349" s="7"/>
      <c r="AS349" s="7"/>
      <c r="AT349" s="7"/>
      <c r="AU349" s="7"/>
      <c r="AV349" s="7"/>
      <c r="AW349" s="7"/>
      <c r="AX349" s="7"/>
      <c r="AY349" s="7"/>
      <c r="AZ349" s="7"/>
      <c r="BA349" s="7"/>
      <c r="BB349" s="7"/>
      <c r="BC349" s="7"/>
      <c r="BD349" s="7"/>
      <c r="BE349" s="7"/>
      <c r="BF349" s="7"/>
      <c r="BG349" s="7"/>
      <c r="BH349" s="7"/>
    </row>
    <row r="350" spans="1:60" x14ac:dyDescent="0.25">
      <c r="A350" s="23"/>
      <c r="B350" s="81" t="s">
        <v>893</v>
      </c>
      <c r="C350" s="53" t="s">
        <v>4327</v>
      </c>
      <c r="D350" s="53" t="s">
        <v>3789</v>
      </c>
      <c r="E350" s="49">
        <v>649.43500579495822</v>
      </c>
      <c r="F350" s="49">
        <v>787.27056532692779</v>
      </c>
      <c r="G350" s="49">
        <v>984.36235090356604</v>
      </c>
      <c r="H350" s="49">
        <v>1588.4787485734937</v>
      </c>
      <c r="I350" s="49">
        <v>2101.5906511252806</v>
      </c>
      <c r="J350" s="49">
        <v>2863.9325493270362</v>
      </c>
      <c r="K350" s="49">
        <v>3517.1025415543022</v>
      </c>
      <c r="L350" s="49">
        <v>4250.9024006990476</v>
      </c>
      <c r="M350" s="49">
        <v>5073.5970268505398</v>
      </c>
      <c r="N350" s="49">
        <v>6308.2163029553294</v>
      </c>
      <c r="O350" s="49">
        <v>649.43500579495822</v>
      </c>
      <c r="P350" s="49">
        <v>787.27056532692779</v>
      </c>
      <c r="Q350" s="49">
        <v>984.36235090356604</v>
      </c>
      <c r="R350" s="49">
        <v>1588.4787485734937</v>
      </c>
      <c r="S350" s="49">
        <v>2101.5906511252806</v>
      </c>
      <c r="T350" s="49">
        <v>2863.9325493270362</v>
      </c>
      <c r="U350" s="49">
        <v>3517.1025415543022</v>
      </c>
      <c r="V350" s="49">
        <v>4250.9024006990476</v>
      </c>
      <c r="W350" s="49">
        <v>5073.5970268505398</v>
      </c>
      <c r="X350" s="49">
        <v>6308.2163029553294</v>
      </c>
      <c r="Y350" s="49">
        <v>649.43500579495822</v>
      </c>
      <c r="Z350" s="49">
        <v>787.27056532692779</v>
      </c>
      <c r="AA350" s="49">
        <v>984.36235090356604</v>
      </c>
      <c r="AB350" s="49">
        <v>1588.4787485734937</v>
      </c>
      <c r="AC350" s="49">
        <v>2101.5906511252806</v>
      </c>
      <c r="AD350" s="49">
        <v>2863.9325493270362</v>
      </c>
      <c r="AE350" s="49">
        <v>3517.1025415543022</v>
      </c>
      <c r="AF350" s="49">
        <v>4250.9024006990476</v>
      </c>
      <c r="AG350" s="49">
        <v>5073.5970268505398</v>
      </c>
      <c r="AH350" s="49">
        <v>6308.2163029553294</v>
      </c>
      <c r="AJ350" s="33" t="str">
        <f t="shared" si="10"/>
        <v/>
      </c>
      <c r="AK350" s="33" t="str">
        <f t="shared" si="11"/>
        <v/>
      </c>
      <c r="AO350" t="s">
        <v>13</v>
      </c>
      <c r="AR350" s="7"/>
      <c r="AS350" s="7"/>
      <c r="AT350" s="7"/>
      <c r="AU350" s="7"/>
      <c r="AV350" s="7"/>
      <c r="AW350" s="7"/>
      <c r="AX350" s="7"/>
      <c r="AY350" s="7"/>
      <c r="AZ350" s="7"/>
      <c r="BA350" s="7"/>
      <c r="BB350" s="7"/>
      <c r="BC350" s="7"/>
      <c r="BD350" s="7"/>
      <c r="BE350" s="7"/>
      <c r="BF350" s="7"/>
      <c r="BG350" s="7"/>
      <c r="BH350" s="7"/>
    </row>
    <row r="351" spans="1:60" x14ac:dyDescent="0.25">
      <c r="A351" s="23"/>
      <c r="B351" s="79" t="s">
        <v>895</v>
      </c>
      <c r="C351" s="80" t="s">
        <v>4333</v>
      </c>
      <c r="D351" s="82" t="s">
        <v>3199</v>
      </c>
      <c r="E351" s="50">
        <v>1055</v>
      </c>
      <c r="F351" s="50">
        <v>1257.3</v>
      </c>
      <c r="G351" s="50">
        <v>1540</v>
      </c>
      <c r="H351" s="50">
        <v>2454</v>
      </c>
      <c r="I351" s="50">
        <v>3249</v>
      </c>
      <c r="J351" s="50">
        <v>4511</v>
      </c>
      <c r="K351" s="50">
        <v>5668</v>
      </c>
      <c r="L351" s="50">
        <v>7040</v>
      </c>
      <c r="M351" s="50">
        <v>8665</v>
      </c>
      <c r="N351" s="50">
        <v>11280</v>
      </c>
      <c r="O351" s="49">
        <v>1299.8395833333848</v>
      </c>
      <c r="P351" s="49">
        <v>1549.9213079306321</v>
      </c>
      <c r="Q351" s="49">
        <v>1905.2312768533016</v>
      </c>
      <c r="R351" s="49">
        <v>2955.7379919921482</v>
      </c>
      <c r="S351" s="49">
        <v>3821.6973320486818</v>
      </c>
      <c r="T351" s="49">
        <v>5087.239810438944</v>
      </c>
      <c r="U351" s="49">
        <v>6148.2194750450089</v>
      </c>
      <c r="V351" s="49">
        <v>7336.2139000752841</v>
      </c>
      <c r="W351" s="49">
        <v>8658.1869691603733</v>
      </c>
      <c r="X351" s="49">
        <v>10624.280855463332</v>
      </c>
      <c r="Y351" s="49">
        <v>1091.9569182390014</v>
      </c>
      <c r="Z351" s="49">
        <v>1297.5003713770516</v>
      </c>
      <c r="AA351" s="49">
        <v>1591.1789050367684</v>
      </c>
      <c r="AB351" s="49">
        <v>2560.7838875085331</v>
      </c>
      <c r="AC351" s="49">
        <v>3404.9095162720132</v>
      </c>
      <c r="AD351" s="49">
        <v>4704.0261433982669</v>
      </c>
      <c r="AE351" s="49">
        <v>5845.2772828437191</v>
      </c>
      <c r="AF351" s="49">
        <v>7156.8915838862113</v>
      </c>
      <c r="AG351" s="49">
        <v>8662.1946343601539</v>
      </c>
      <c r="AH351" s="49">
        <v>11000.170810930213</v>
      </c>
      <c r="AJ351" s="33" t="str">
        <f t="shared" si="10"/>
        <v/>
      </c>
      <c r="AK351" s="33" t="str">
        <f t="shared" si="11"/>
        <v/>
      </c>
      <c r="AO351" t="s">
        <v>13</v>
      </c>
      <c r="AR351" s="7"/>
      <c r="AS351" s="7"/>
      <c r="AT351" s="7"/>
      <c r="AU351" s="7"/>
      <c r="AV351" s="7"/>
      <c r="AW351" s="7"/>
      <c r="AX351" s="7"/>
      <c r="AY351" s="7"/>
      <c r="AZ351" s="7"/>
      <c r="BA351" s="7"/>
      <c r="BB351" s="7"/>
      <c r="BC351" s="7"/>
      <c r="BD351" s="7"/>
      <c r="BE351" s="7"/>
      <c r="BF351" s="7"/>
      <c r="BG351" s="7"/>
      <c r="BH351" s="7"/>
    </row>
    <row r="352" spans="1:60" x14ac:dyDescent="0.25">
      <c r="A352" s="23"/>
      <c r="B352" s="79" t="s">
        <v>897</v>
      </c>
      <c r="C352" s="80" t="s">
        <v>4333</v>
      </c>
      <c r="D352" s="82" t="s">
        <v>3200</v>
      </c>
      <c r="E352" s="50">
        <v>333.4</v>
      </c>
      <c r="F352" s="50">
        <v>416.4</v>
      </c>
      <c r="G352" s="50">
        <v>531.5</v>
      </c>
      <c r="H352" s="50">
        <v>890.4</v>
      </c>
      <c r="I352" s="50">
        <v>1190</v>
      </c>
      <c r="J352" s="50">
        <v>1648</v>
      </c>
      <c r="K352" s="50">
        <v>2051</v>
      </c>
      <c r="L352" s="50">
        <v>2512</v>
      </c>
      <c r="M352" s="50">
        <v>3039</v>
      </c>
      <c r="N352" s="50">
        <v>3853</v>
      </c>
      <c r="O352" s="49">
        <v>508.07402188323516</v>
      </c>
      <c r="P352" s="49">
        <v>611.31447647422351</v>
      </c>
      <c r="Q352" s="49">
        <v>759.16481910016796</v>
      </c>
      <c r="R352" s="49">
        <v>1206.7368093093553</v>
      </c>
      <c r="S352" s="49">
        <v>1582.441027747099</v>
      </c>
      <c r="T352" s="49">
        <v>2138.0111697403581</v>
      </c>
      <c r="U352" s="49">
        <v>2612.167269702019</v>
      </c>
      <c r="V352" s="49">
        <v>3144.9382400858995</v>
      </c>
      <c r="W352" s="49">
        <v>3743.0959709113117</v>
      </c>
      <c r="X352" s="49">
        <v>4642.3613097771095</v>
      </c>
      <c r="Y352" s="49">
        <v>367.20787520320681</v>
      </c>
      <c r="Z352" s="49">
        <v>450.89103904687903</v>
      </c>
      <c r="AA352" s="49">
        <v>572.5543116410139</v>
      </c>
      <c r="AB352" s="49">
        <v>974.98823106074337</v>
      </c>
      <c r="AC352" s="49">
        <v>1321.6828697756046</v>
      </c>
      <c r="AD352" s="49">
        <v>1846.3378544187162</v>
      </c>
      <c r="AE352" s="49">
        <v>2298.6660017120644</v>
      </c>
      <c r="AF352" s="49">
        <v>2808.2689634444637</v>
      </c>
      <c r="AG352" s="49">
        <v>3381.092901034031</v>
      </c>
      <c r="AH352" s="49">
        <v>4248.6648959231889</v>
      </c>
      <c r="AJ352" s="33" t="str">
        <f t="shared" si="10"/>
        <v/>
      </c>
      <c r="AK352" s="33" t="str">
        <f t="shared" si="11"/>
        <v/>
      </c>
      <c r="AO352" t="s">
        <v>13</v>
      </c>
      <c r="AR352" s="7"/>
      <c r="AS352" s="7"/>
      <c r="AT352" s="7"/>
      <c r="AU352" s="7"/>
      <c r="AV352" s="7"/>
      <c r="AW352" s="7"/>
      <c r="AX352" s="7"/>
      <c r="AY352" s="7"/>
      <c r="AZ352" s="7"/>
      <c r="BA352" s="7"/>
      <c r="BB352" s="7"/>
      <c r="BC352" s="7"/>
      <c r="BD352" s="7"/>
      <c r="BE352" s="7"/>
      <c r="BF352" s="7"/>
      <c r="BG352" s="7"/>
      <c r="BH352" s="7"/>
    </row>
    <row r="353" spans="1:60" x14ac:dyDescent="0.25">
      <c r="A353" s="23"/>
      <c r="B353" s="81" t="s">
        <v>899</v>
      </c>
      <c r="C353" s="53" t="s">
        <v>4327</v>
      </c>
      <c r="D353" s="53" t="s">
        <v>3790</v>
      </c>
      <c r="E353" s="49">
        <v>211.00327252806625</v>
      </c>
      <c r="F353" s="49">
        <v>253.25869939736251</v>
      </c>
      <c r="G353" s="49">
        <v>314.25820589942953</v>
      </c>
      <c r="H353" s="49">
        <v>503.60067427151625</v>
      </c>
      <c r="I353" s="49">
        <v>666.67782753116751</v>
      </c>
      <c r="J353" s="49">
        <v>912.25143288462584</v>
      </c>
      <c r="K353" s="49">
        <v>1126.4807516196954</v>
      </c>
      <c r="L353" s="49">
        <v>1369.3765410893498</v>
      </c>
      <c r="M353" s="49">
        <v>1645.9853092133565</v>
      </c>
      <c r="N353" s="49">
        <v>2068.001486720565</v>
      </c>
      <c r="O353" s="49">
        <v>211.00327252806625</v>
      </c>
      <c r="P353" s="49">
        <v>253.25869939736251</v>
      </c>
      <c r="Q353" s="49">
        <v>314.25820589942953</v>
      </c>
      <c r="R353" s="49">
        <v>503.60067427151625</v>
      </c>
      <c r="S353" s="49">
        <v>666.67782753116751</v>
      </c>
      <c r="T353" s="49">
        <v>912.25143288462584</v>
      </c>
      <c r="U353" s="49">
        <v>1126.4807516196954</v>
      </c>
      <c r="V353" s="49">
        <v>1369.3765410893498</v>
      </c>
      <c r="W353" s="49">
        <v>1645.9853092133565</v>
      </c>
      <c r="X353" s="49">
        <v>2068.001486720565</v>
      </c>
      <c r="Y353" s="49">
        <v>211.00327252806625</v>
      </c>
      <c r="Z353" s="49">
        <v>253.25869939736251</v>
      </c>
      <c r="AA353" s="49">
        <v>314.25820589942953</v>
      </c>
      <c r="AB353" s="49">
        <v>503.60067427151625</v>
      </c>
      <c r="AC353" s="49">
        <v>666.67782753116751</v>
      </c>
      <c r="AD353" s="49">
        <v>912.25143288462584</v>
      </c>
      <c r="AE353" s="49">
        <v>1126.4807516196954</v>
      </c>
      <c r="AF353" s="49">
        <v>1369.3765410893498</v>
      </c>
      <c r="AG353" s="49">
        <v>1645.9853092133565</v>
      </c>
      <c r="AH353" s="49">
        <v>2068.001486720565</v>
      </c>
      <c r="AJ353" s="33" t="str">
        <f t="shared" si="10"/>
        <v/>
      </c>
      <c r="AK353" s="33" t="str">
        <f t="shared" si="11"/>
        <v/>
      </c>
      <c r="AO353" t="s">
        <v>13</v>
      </c>
      <c r="AR353" s="7"/>
      <c r="AS353" s="7"/>
      <c r="AT353" s="7"/>
      <c r="AU353" s="7"/>
      <c r="AV353" s="7"/>
      <c r="AW353" s="7"/>
      <c r="AX353" s="7"/>
      <c r="AY353" s="7"/>
      <c r="AZ353" s="7"/>
      <c r="BA353" s="7"/>
      <c r="BB353" s="7"/>
      <c r="BC353" s="7"/>
      <c r="BD353" s="7"/>
      <c r="BE353" s="7"/>
      <c r="BF353" s="7"/>
      <c r="BG353" s="7"/>
      <c r="BH353" s="7"/>
    </row>
    <row r="354" spans="1:60" x14ac:dyDescent="0.25">
      <c r="A354" s="23"/>
      <c r="B354" s="79" t="s">
        <v>901</v>
      </c>
      <c r="C354" s="80" t="s">
        <v>4333</v>
      </c>
      <c r="D354" s="82" t="s">
        <v>3201</v>
      </c>
      <c r="E354" s="50">
        <v>1768</v>
      </c>
      <c r="F354" s="50">
        <v>2208.1</v>
      </c>
      <c r="G354" s="50">
        <v>2850</v>
      </c>
      <c r="H354" s="50">
        <v>5074</v>
      </c>
      <c r="I354" s="50">
        <v>7153</v>
      </c>
      <c r="J354" s="50">
        <v>10660</v>
      </c>
      <c r="K354" s="50">
        <v>14050</v>
      </c>
      <c r="L354" s="50">
        <v>18240</v>
      </c>
      <c r="M354" s="50">
        <v>23410</v>
      </c>
      <c r="N354" s="50">
        <v>32120</v>
      </c>
      <c r="O354" s="49">
        <v>2074.8220911368271</v>
      </c>
      <c r="P354" s="49">
        <v>2442.4584047477911</v>
      </c>
      <c r="Q354" s="49">
        <v>2961.9283988008651</v>
      </c>
      <c r="R354" s="49">
        <v>4451.331902760332</v>
      </c>
      <c r="S354" s="49">
        <v>5646.543333102336</v>
      </c>
      <c r="T354" s="49">
        <v>7365.4048871950208</v>
      </c>
      <c r="U354" s="49">
        <v>8776.2826261048922</v>
      </c>
      <c r="V354" s="49">
        <v>10347.655944794782</v>
      </c>
      <c r="W354" s="49">
        <v>12079.702903702377</v>
      </c>
      <c r="X354" s="49">
        <v>14626.891039491169</v>
      </c>
      <c r="Y354" s="49">
        <v>1784.7738728639724</v>
      </c>
      <c r="Z354" s="49">
        <v>2219.643426579788</v>
      </c>
      <c r="AA354" s="49">
        <v>2855.6348392988989</v>
      </c>
      <c r="AB354" s="49">
        <v>5023.6624904778564</v>
      </c>
      <c r="AC354" s="49">
        <v>6989.5712960723276</v>
      </c>
      <c r="AD354" s="49">
        <v>10196.164663207581</v>
      </c>
      <c r="AE354" s="49">
        <v>13206.632241826492</v>
      </c>
      <c r="AF354" s="49">
        <v>16859.232053960121</v>
      </c>
      <c r="AG354" s="49">
        <v>21308.502305004662</v>
      </c>
      <c r="AH354" s="49">
        <v>28709.607273460453</v>
      </c>
      <c r="AJ354" s="33" t="str">
        <f t="shared" si="10"/>
        <v/>
      </c>
      <c r="AK354" s="33" t="str">
        <f t="shared" si="11"/>
        <v/>
      </c>
      <c r="AO354" t="s">
        <v>13</v>
      </c>
      <c r="AR354" s="7"/>
      <c r="AS354" s="7"/>
      <c r="AT354" s="7"/>
      <c r="AU354" s="7"/>
      <c r="AV354" s="7"/>
      <c r="AW354" s="7"/>
      <c r="AX354" s="7"/>
      <c r="AY354" s="7"/>
      <c r="AZ354" s="7"/>
      <c r="BA354" s="7"/>
      <c r="BB354" s="7"/>
      <c r="BC354" s="7"/>
      <c r="BD354" s="7"/>
      <c r="BE354" s="7"/>
      <c r="BF354" s="7"/>
      <c r="BG354" s="7"/>
      <c r="BH354" s="7"/>
    </row>
    <row r="355" spans="1:60" x14ac:dyDescent="0.25">
      <c r="A355" s="23"/>
      <c r="B355" s="81" t="s">
        <v>904</v>
      </c>
      <c r="C355" s="53" t="s">
        <v>4327</v>
      </c>
      <c r="D355" s="53" t="s">
        <v>3791</v>
      </c>
      <c r="E355" s="49">
        <v>455.00222491758115</v>
      </c>
      <c r="F355" s="49">
        <v>538.68388671913431</v>
      </c>
      <c r="G355" s="49">
        <v>659.65084604479398</v>
      </c>
      <c r="H355" s="49">
        <v>1034.9354972749964</v>
      </c>
      <c r="I355" s="49">
        <v>1361.5570411586853</v>
      </c>
      <c r="J355" s="49">
        <v>1858.7746558994936</v>
      </c>
      <c r="K355" s="49">
        <v>2294.9279153064736</v>
      </c>
      <c r="L355" s="49">
        <v>2795.4526041777535</v>
      </c>
      <c r="M355" s="49">
        <v>3371.039607576377</v>
      </c>
      <c r="N355" s="49">
        <v>4256.7395638764674</v>
      </c>
      <c r="O355" s="49">
        <v>455.00222491758115</v>
      </c>
      <c r="P355" s="49">
        <v>538.68388671913431</v>
      </c>
      <c r="Q355" s="49">
        <v>659.65084604479398</v>
      </c>
      <c r="R355" s="49">
        <v>1034.9354972749964</v>
      </c>
      <c r="S355" s="49">
        <v>1361.5570411586853</v>
      </c>
      <c r="T355" s="49">
        <v>1858.7746558994936</v>
      </c>
      <c r="U355" s="49">
        <v>2294.9279153064736</v>
      </c>
      <c r="V355" s="49">
        <v>2795.4526041777535</v>
      </c>
      <c r="W355" s="49">
        <v>3371.039607576377</v>
      </c>
      <c r="X355" s="49">
        <v>4256.7395638764674</v>
      </c>
      <c r="Y355" s="49">
        <v>455.00222491758115</v>
      </c>
      <c r="Z355" s="49">
        <v>538.68388671913431</v>
      </c>
      <c r="AA355" s="49">
        <v>659.65084604479398</v>
      </c>
      <c r="AB355" s="49">
        <v>1034.9354972749964</v>
      </c>
      <c r="AC355" s="49">
        <v>1361.5570411586853</v>
      </c>
      <c r="AD355" s="49">
        <v>1858.7746558994936</v>
      </c>
      <c r="AE355" s="49">
        <v>2294.9279153064736</v>
      </c>
      <c r="AF355" s="49">
        <v>2795.4526041777535</v>
      </c>
      <c r="AG355" s="49">
        <v>3371.039607576377</v>
      </c>
      <c r="AH355" s="49">
        <v>4256.7395638764674</v>
      </c>
      <c r="AJ355" s="33" t="str">
        <f t="shared" si="10"/>
        <v/>
      </c>
      <c r="AK355" s="33" t="str">
        <f t="shared" si="11"/>
        <v/>
      </c>
      <c r="AO355" t="s">
        <v>13</v>
      </c>
      <c r="AR355" s="7"/>
      <c r="AS355" s="7"/>
      <c r="AT355" s="7"/>
      <c r="AU355" s="7"/>
      <c r="AV355" s="7"/>
      <c r="AW355" s="7"/>
      <c r="AX355" s="7"/>
      <c r="AY355" s="7"/>
      <c r="AZ355" s="7"/>
      <c r="BA355" s="7"/>
      <c r="BB355" s="7"/>
      <c r="BC355" s="7"/>
      <c r="BD355" s="7"/>
      <c r="BE355" s="7"/>
      <c r="BF355" s="7"/>
      <c r="BG355" s="7"/>
      <c r="BH355" s="7"/>
    </row>
    <row r="356" spans="1:60" x14ac:dyDescent="0.25">
      <c r="A356" s="23"/>
      <c r="B356" s="79" t="s">
        <v>906</v>
      </c>
      <c r="C356" s="80" t="s">
        <v>4333</v>
      </c>
      <c r="D356" s="82" t="s">
        <v>3202</v>
      </c>
      <c r="E356" s="50">
        <v>622.9</v>
      </c>
      <c r="F356" s="50">
        <v>800.3</v>
      </c>
      <c r="G356" s="50">
        <v>1046</v>
      </c>
      <c r="H356" s="50">
        <v>1803</v>
      </c>
      <c r="I356" s="50">
        <v>2421</v>
      </c>
      <c r="J356" s="50">
        <v>3343</v>
      </c>
      <c r="K356" s="50">
        <v>4135</v>
      </c>
      <c r="L356" s="50">
        <v>5022</v>
      </c>
      <c r="M356" s="50">
        <v>6015</v>
      </c>
      <c r="N356" s="50">
        <v>7508</v>
      </c>
      <c r="O356" s="49">
        <v>859.98885748002579</v>
      </c>
      <c r="P356" s="49">
        <v>1037.6666325745846</v>
      </c>
      <c r="Q356" s="49">
        <v>1292.3570985240999</v>
      </c>
      <c r="R356" s="49">
        <v>2067.9177146278444</v>
      </c>
      <c r="S356" s="49">
        <v>2725.4133121884129</v>
      </c>
      <c r="T356" s="49">
        <v>3706.0050786145057</v>
      </c>
      <c r="U356" s="49">
        <v>4548.1473074336427</v>
      </c>
      <c r="V356" s="49">
        <v>5501.6620298008802</v>
      </c>
      <c r="W356" s="49">
        <v>6578.4731743378125</v>
      </c>
      <c r="X356" s="49">
        <v>8207.4156920951445</v>
      </c>
      <c r="Y356" s="49">
        <v>646.22021548983867</v>
      </c>
      <c r="Z356" s="49">
        <v>821.43201904908301</v>
      </c>
      <c r="AA356" s="49">
        <v>1068.3960998658274</v>
      </c>
      <c r="AB356" s="49">
        <v>1840.6978424324222</v>
      </c>
      <c r="AC356" s="49">
        <v>2477.8313207597594</v>
      </c>
      <c r="AD356" s="49">
        <v>3428.7095324506472</v>
      </c>
      <c r="AE356" s="49">
        <v>4244.1593220309633</v>
      </c>
      <c r="AF356" s="49">
        <v>5159.0462942288232</v>
      </c>
      <c r="AG356" s="49">
        <v>6184.3106994433174</v>
      </c>
      <c r="AH356" s="49">
        <v>7727.317557115638</v>
      </c>
      <c r="AJ356" s="33" t="str">
        <f t="shared" si="10"/>
        <v/>
      </c>
      <c r="AK356" s="33" t="str">
        <f t="shared" si="11"/>
        <v/>
      </c>
      <c r="AO356" t="s">
        <v>13</v>
      </c>
      <c r="AR356" s="7"/>
      <c r="AS356" s="7"/>
      <c r="AT356" s="7"/>
      <c r="AU356" s="7"/>
      <c r="AV356" s="7"/>
      <c r="AW356" s="7"/>
      <c r="AX356" s="7"/>
      <c r="AY356" s="7"/>
      <c r="AZ356" s="7"/>
      <c r="BA356" s="7"/>
      <c r="BB356" s="7"/>
      <c r="BC356" s="7"/>
      <c r="BD356" s="7"/>
      <c r="BE356" s="7"/>
      <c r="BF356" s="7"/>
      <c r="BG356" s="7"/>
      <c r="BH356" s="7"/>
    </row>
    <row r="357" spans="1:60" x14ac:dyDescent="0.25">
      <c r="A357" s="23"/>
      <c r="B357" s="81" t="s">
        <v>908</v>
      </c>
      <c r="C357" s="53" t="s">
        <v>4327</v>
      </c>
      <c r="D357" s="53" t="s">
        <v>3792</v>
      </c>
      <c r="E357" s="49">
        <v>133.92442586224755</v>
      </c>
      <c r="F357" s="49">
        <v>164.46383395894102</v>
      </c>
      <c r="G357" s="49">
        <v>208.77232512218254</v>
      </c>
      <c r="H357" s="49">
        <v>347.11115170033253</v>
      </c>
      <c r="I357" s="49">
        <v>465.63765500274337</v>
      </c>
      <c r="J357" s="49">
        <v>643.30872398652093</v>
      </c>
      <c r="K357" s="49">
        <v>798.27217663969736</v>
      </c>
      <c r="L357" s="49">
        <v>973.07948560192642</v>
      </c>
      <c r="M357" s="49">
        <v>1171.3525846747671</v>
      </c>
      <c r="N357" s="49">
        <v>1473.6002013157272</v>
      </c>
      <c r="O357" s="49">
        <v>133.92442586224755</v>
      </c>
      <c r="P357" s="49">
        <v>164.46383395894102</v>
      </c>
      <c r="Q357" s="49">
        <v>208.77232512218254</v>
      </c>
      <c r="R357" s="49">
        <v>347.11115170033253</v>
      </c>
      <c r="S357" s="49">
        <v>465.63765500274337</v>
      </c>
      <c r="T357" s="49">
        <v>643.30872398652093</v>
      </c>
      <c r="U357" s="49">
        <v>798.27217663969736</v>
      </c>
      <c r="V357" s="49">
        <v>973.07948560192642</v>
      </c>
      <c r="W357" s="49">
        <v>1171.3525846747671</v>
      </c>
      <c r="X357" s="49">
        <v>1473.6002013157272</v>
      </c>
      <c r="Y357" s="49">
        <v>133.92442586224755</v>
      </c>
      <c r="Z357" s="49">
        <v>164.46383395894102</v>
      </c>
      <c r="AA357" s="49">
        <v>208.77232512218254</v>
      </c>
      <c r="AB357" s="49">
        <v>347.11115170033253</v>
      </c>
      <c r="AC357" s="49">
        <v>465.63765500274337</v>
      </c>
      <c r="AD357" s="49">
        <v>643.30872398652093</v>
      </c>
      <c r="AE357" s="49">
        <v>798.27217663969736</v>
      </c>
      <c r="AF357" s="49">
        <v>973.07948560192642</v>
      </c>
      <c r="AG357" s="49">
        <v>1171.3525846747671</v>
      </c>
      <c r="AH357" s="49">
        <v>1473.6002013157272</v>
      </c>
      <c r="AJ357" s="33" t="str">
        <f t="shared" si="10"/>
        <v/>
      </c>
      <c r="AK357" s="33" t="str">
        <f t="shared" si="11"/>
        <v/>
      </c>
      <c r="AO357" t="s">
        <v>13</v>
      </c>
      <c r="AR357" s="7"/>
      <c r="AS357" s="7"/>
      <c r="AT357" s="7"/>
      <c r="AU357" s="7"/>
      <c r="AV357" s="7"/>
      <c r="AW357" s="7"/>
      <c r="AX357" s="7"/>
      <c r="AY357" s="7"/>
      <c r="AZ357" s="7"/>
      <c r="BA357" s="7"/>
      <c r="BB357" s="7"/>
      <c r="BC357" s="7"/>
      <c r="BD357" s="7"/>
      <c r="BE357" s="7"/>
      <c r="BF357" s="7"/>
      <c r="BG357" s="7"/>
      <c r="BH357" s="7"/>
    </row>
    <row r="358" spans="1:60" x14ac:dyDescent="0.25">
      <c r="A358" s="23"/>
      <c r="B358" s="81" t="s">
        <v>910</v>
      </c>
      <c r="C358" s="53" t="s">
        <v>4327</v>
      </c>
      <c r="D358" s="53" t="s">
        <v>3793</v>
      </c>
      <c r="E358" s="49">
        <v>809.45090383174602</v>
      </c>
      <c r="F358" s="49">
        <v>971.58963276525094</v>
      </c>
      <c r="G358" s="49">
        <v>1202.7066661444626</v>
      </c>
      <c r="H358" s="49">
        <v>1895.5720038321747</v>
      </c>
      <c r="I358" s="49">
        <v>2472.4660032592183</v>
      </c>
      <c r="J358" s="49">
        <v>3320.0552057893574</v>
      </c>
      <c r="K358" s="49">
        <v>4036.822253289155</v>
      </c>
      <c r="L358" s="49">
        <v>4839.5483439815816</v>
      </c>
      <c r="M358" s="49">
        <v>5735.3694006400192</v>
      </c>
      <c r="N358" s="49">
        <v>7072.7021351340545</v>
      </c>
      <c r="O358" s="49">
        <v>809.45090383174602</v>
      </c>
      <c r="P358" s="49">
        <v>971.58963276525094</v>
      </c>
      <c r="Q358" s="49">
        <v>1202.7066661444626</v>
      </c>
      <c r="R358" s="49">
        <v>1895.5720038321747</v>
      </c>
      <c r="S358" s="49">
        <v>2472.4660032592183</v>
      </c>
      <c r="T358" s="49">
        <v>3320.0552057893574</v>
      </c>
      <c r="U358" s="49">
        <v>4036.822253289155</v>
      </c>
      <c r="V358" s="49">
        <v>4839.5483439815816</v>
      </c>
      <c r="W358" s="49">
        <v>5735.3694006400192</v>
      </c>
      <c r="X358" s="49">
        <v>7072.7021351340545</v>
      </c>
      <c r="Y358" s="49">
        <v>809.45090383174602</v>
      </c>
      <c r="Z358" s="49">
        <v>971.58963276525094</v>
      </c>
      <c r="AA358" s="49">
        <v>1202.7066661444626</v>
      </c>
      <c r="AB358" s="49">
        <v>1895.5720038321747</v>
      </c>
      <c r="AC358" s="49">
        <v>2472.4660032592183</v>
      </c>
      <c r="AD358" s="49">
        <v>3320.0552057893574</v>
      </c>
      <c r="AE358" s="49">
        <v>4036.822253289155</v>
      </c>
      <c r="AF358" s="49">
        <v>4839.5483439815816</v>
      </c>
      <c r="AG358" s="49">
        <v>5735.3694006400192</v>
      </c>
      <c r="AH358" s="49">
        <v>7072.7021351340545</v>
      </c>
      <c r="AJ358" s="33" t="str">
        <f t="shared" si="10"/>
        <v/>
      </c>
      <c r="AK358" s="33" t="str">
        <f t="shared" si="11"/>
        <v/>
      </c>
      <c r="AO358" t="s">
        <v>13</v>
      </c>
      <c r="AR358" s="7"/>
      <c r="AS358" s="7"/>
      <c r="AT358" s="7"/>
      <c r="AU358" s="7"/>
      <c r="AV358" s="7"/>
      <c r="AW358" s="7"/>
      <c r="AX358" s="7"/>
      <c r="AY358" s="7"/>
      <c r="AZ358" s="7"/>
      <c r="BA358" s="7"/>
      <c r="BB358" s="7"/>
      <c r="BC358" s="7"/>
      <c r="BD358" s="7"/>
      <c r="BE358" s="7"/>
      <c r="BF358" s="7"/>
      <c r="BG358" s="7"/>
      <c r="BH358" s="7"/>
    </row>
    <row r="359" spans="1:60" x14ac:dyDescent="0.25">
      <c r="A359" s="23"/>
      <c r="B359" s="81" t="s">
        <v>912</v>
      </c>
      <c r="C359" s="53" t="s">
        <v>4327</v>
      </c>
      <c r="D359" s="53" t="s">
        <v>3794</v>
      </c>
      <c r="E359" s="49">
        <v>338.34393081289903</v>
      </c>
      <c r="F359" s="49">
        <v>423.49763205143972</v>
      </c>
      <c r="G359" s="49">
        <v>547.36075243460448</v>
      </c>
      <c r="H359" s="49">
        <v>935.11879763347793</v>
      </c>
      <c r="I359" s="49">
        <v>1267.1361706209009</v>
      </c>
      <c r="J359" s="49">
        <v>1764.5129167822861</v>
      </c>
      <c r="K359" s="49">
        <v>2196.7974963938773</v>
      </c>
      <c r="L359" s="49">
        <v>2685.1024512605404</v>
      </c>
      <c r="M359" s="49">
        <v>3237.1386150966819</v>
      </c>
      <c r="N359" s="49">
        <v>4077.3631893601619</v>
      </c>
      <c r="O359" s="49">
        <v>338.34393081289903</v>
      </c>
      <c r="P359" s="49">
        <v>423.49763205143972</v>
      </c>
      <c r="Q359" s="49">
        <v>547.36075243460448</v>
      </c>
      <c r="R359" s="49">
        <v>935.11879763347793</v>
      </c>
      <c r="S359" s="49">
        <v>1267.1361706209009</v>
      </c>
      <c r="T359" s="49">
        <v>1764.5129167822861</v>
      </c>
      <c r="U359" s="49">
        <v>2196.7974963938773</v>
      </c>
      <c r="V359" s="49">
        <v>2685.1024512605404</v>
      </c>
      <c r="W359" s="49">
        <v>3237.1386150966819</v>
      </c>
      <c r="X359" s="49">
        <v>4077.3631893601619</v>
      </c>
      <c r="Y359" s="49">
        <v>338.34393081289903</v>
      </c>
      <c r="Z359" s="49">
        <v>423.49763205143972</v>
      </c>
      <c r="AA359" s="49">
        <v>547.36075243460448</v>
      </c>
      <c r="AB359" s="49">
        <v>935.11879763347793</v>
      </c>
      <c r="AC359" s="49">
        <v>1267.1361706209009</v>
      </c>
      <c r="AD359" s="49">
        <v>1764.5129167822861</v>
      </c>
      <c r="AE359" s="49">
        <v>2196.7974963938773</v>
      </c>
      <c r="AF359" s="49">
        <v>2685.1024512605404</v>
      </c>
      <c r="AG359" s="49">
        <v>3237.1386150966819</v>
      </c>
      <c r="AH359" s="49">
        <v>4077.3631893601619</v>
      </c>
      <c r="AJ359" s="33" t="str">
        <f t="shared" si="10"/>
        <v/>
      </c>
      <c r="AK359" s="33" t="str">
        <f t="shared" si="11"/>
        <v/>
      </c>
      <c r="AO359" t="s">
        <v>13</v>
      </c>
      <c r="AR359" s="7"/>
      <c r="AS359" s="7"/>
      <c r="AT359" s="7"/>
      <c r="AU359" s="7"/>
      <c r="AV359" s="7"/>
      <c r="AW359" s="7"/>
      <c r="AX359" s="7"/>
      <c r="AY359" s="7"/>
      <c r="AZ359" s="7"/>
      <c r="BA359" s="7"/>
      <c r="BB359" s="7"/>
      <c r="BC359" s="7"/>
      <c r="BD359" s="7"/>
      <c r="BE359" s="7"/>
      <c r="BF359" s="7"/>
      <c r="BG359" s="7"/>
      <c r="BH359" s="7"/>
    </row>
    <row r="360" spans="1:60" x14ac:dyDescent="0.25">
      <c r="A360" s="23"/>
      <c r="B360" s="79" t="s">
        <v>914</v>
      </c>
      <c r="C360" s="80" t="s">
        <v>4333</v>
      </c>
      <c r="D360" s="82" t="s">
        <v>3203</v>
      </c>
      <c r="E360" s="50">
        <v>1475</v>
      </c>
      <c r="F360" s="50">
        <v>1822.9</v>
      </c>
      <c r="G360" s="50">
        <v>2321</v>
      </c>
      <c r="H360" s="50">
        <v>3995</v>
      </c>
      <c r="I360" s="50">
        <v>5509</v>
      </c>
      <c r="J360" s="50">
        <v>7994</v>
      </c>
      <c r="K360" s="50">
        <v>10340</v>
      </c>
      <c r="L360" s="50">
        <v>13180</v>
      </c>
      <c r="M360" s="50">
        <v>16610</v>
      </c>
      <c r="N360" s="50">
        <v>22260</v>
      </c>
      <c r="O360" s="49">
        <v>2194.3787131528684</v>
      </c>
      <c r="P360" s="49">
        <v>2606.6983851252489</v>
      </c>
      <c r="Q360" s="49">
        <v>3192.4124380320554</v>
      </c>
      <c r="R360" s="49">
        <v>4904.1879266621427</v>
      </c>
      <c r="S360" s="49">
        <v>6305.5923022734551</v>
      </c>
      <c r="T360" s="49">
        <v>8352.3990807059945</v>
      </c>
      <c r="U360" s="49">
        <v>10061.832102495928</v>
      </c>
      <c r="V360" s="49">
        <v>11985.223545888739</v>
      </c>
      <c r="W360" s="49">
        <v>14130.428288579082</v>
      </c>
      <c r="X360" s="49">
        <v>17328.630275006966</v>
      </c>
      <c r="Y360" s="49">
        <v>1590.8730813132138</v>
      </c>
      <c r="Z360" s="49">
        <v>1937.9284319467088</v>
      </c>
      <c r="AA360" s="49">
        <v>2451.4154669163622</v>
      </c>
      <c r="AB360" s="49">
        <v>4200.4821010722499</v>
      </c>
      <c r="AC360" s="49">
        <v>5738.2188676057522</v>
      </c>
      <c r="AD360" s="49">
        <v>8120.2753237720608</v>
      </c>
      <c r="AE360" s="49">
        <v>10232.278118123424</v>
      </c>
      <c r="AF360" s="49">
        <v>12686.383436799104</v>
      </c>
      <c r="AG360" s="49">
        <v>15542.485071848398</v>
      </c>
      <c r="AH360" s="49">
        <v>20062.205510590687</v>
      </c>
      <c r="AJ360" s="33" t="str">
        <f t="shared" si="10"/>
        <v/>
      </c>
      <c r="AK360" s="33" t="str">
        <f t="shared" si="11"/>
        <v/>
      </c>
      <c r="AO360" t="s">
        <v>13</v>
      </c>
      <c r="AR360" s="7"/>
      <c r="AS360" s="7"/>
      <c r="AT360" s="7"/>
      <c r="AU360" s="7"/>
      <c r="AV360" s="7"/>
      <c r="AW360" s="7"/>
      <c r="AX360" s="7"/>
      <c r="AY360" s="7"/>
      <c r="AZ360" s="7"/>
      <c r="BA360" s="7"/>
      <c r="BB360" s="7"/>
      <c r="BC360" s="7"/>
      <c r="BD360" s="7"/>
      <c r="BE360" s="7"/>
      <c r="BF360" s="7"/>
      <c r="BG360" s="7"/>
      <c r="BH360" s="7"/>
    </row>
    <row r="361" spans="1:60" x14ac:dyDescent="0.25">
      <c r="A361" s="23"/>
      <c r="B361" s="81" t="s">
        <v>919</v>
      </c>
      <c r="C361" s="53" t="s">
        <v>4327</v>
      </c>
      <c r="D361" s="53" t="s">
        <v>3795</v>
      </c>
      <c r="E361" s="49">
        <v>309.58971798827832</v>
      </c>
      <c r="F361" s="49">
        <v>385.52170816359188</v>
      </c>
      <c r="G361" s="49">
        <v>495.9218366414633</v>
      </c>
      <c r="H361" s="49">
        <v>839.69563906611779</v>
      </c>
      <c r="I361" s="49">
        <v>1132.9360922970425</v>
      </c>
      <c r="J361" s="49">
        <v>1571.8553457113649</v>
      </c>
      <c r="K361" s="49">
        <v>1953.1352911015922</v>
      </c>
      <c r="L361" s="49">
        <v>2384.3097445979356</v>
      </c>
      <c r="M361" s="49">
        <v>2872.6421928285299</v>
      </c>
      <c r="N361" s="49">
        <v>3617.2576202509968</v>
      </c>
      <c r="O361" s="49">
        <v>309.58971798827832</v>
      </c>
      <c r="P361" s="49">
        <v>385.52170816359188</v>
      </c>
      <c r="Q361" s="49">
        <v>495.9218366414633</v>
      </c>
      <c r="R361" s="49">
        <v>839.69563906611779</v>
      </c>
      <c r="S361" s="49">
        <v>1132.9360922970425</v>
      </c>
      <c r="T361" s="49">
        <v>1571.8553457113649</v>
      </c>
      <c r="U361" s="49">
        <v>1953.1352911015922</v>
      </c>
      <c r="V361" s="49">
        <v>2384.3097445979356</v>
      </c>
      <c r="W361" s="49">
        <v>2872.6421928285299</v>
      </c>
      <c r="X361" s="49">
        <v>3617.2576202509968</v>
      </c>
      <c r="Y361" s="49">
        <v>309.58971798827832</v>
      </c>
      <c r="Z361" s="49">
        <v>385.52170816359188</v>
      </c>
      <c r="AA361" s="49">
        <v>495.9218366414633</v>
      </c>
      <c r="AB361" s="49">
        <v>839.69563906611779</v>
      </c>
      <c r="AC361" s="49">
        <v>1132.9360922970425</v>
      </c>
      <c r="AD361" s="49">
        <v>1571.8553457113649</v>
      </c>
      <c r="AE361" s="49">
        <v>1953.1352911015922</v>
      </c>
      <c r="AF361" s="49">
        <v>2384.3097445979356</v>
      </c>
      <c r="AG361" s="49">
        <v>2872.6421928285299</v>
      </c>
      <c r="AH361" s="49">
        <v>3617.2576202509968</v>
      </c>
      <c r="AJ361" s="33" t="str">
        <f t="shared" si="10"/>
        <v/>
      </c>
      <c r="AK361" s="33" t="str">
        <f t="shared" si="11"/>
        <v/>
      </c>
      <c r="AO361" t="s">
        <v>13</v>
      </c>
      <c r="AR361" s="7"/>
      <c r="AS361" s="7"/>
      <c r="AT361" s="7"/>
      <c r="AU361" s="7"/>
      <c r="AV361" s="7"/>
      <c r="AW361" s="7"/>
      <c r="AX361" s="7"/>
      <c r="AY361" s="7"/>
      <c r="AZ361" s="7"/>
      <c r="BA361" s="7"/>
      <c r="BB361" s="7"/>
      <c r="BC361" s="7"/>
      <c r="BD361" s="7"/>
      <c r="BE361" s="7"/>
      <c r="BF361" s="7"/>
      <c r="BG361" s="7"/>
      <c r="BH361" s="7"/>
    </row>
    <row r="362" spans="1:60" x14ac:dyDescent="0.25">
      <c r="A362" s="23"/>
      <c r="B362" s="79" t="s">
        <v>921</v>
      </c>
      <c r="C362" s="80" t="s">
        <v>4333</v>
      </c>
      <c r="D362" s="82" t="s">
        <v>3204</v>
      </c>
      <c r="E362" s="50">
        <v>252.6</v>
      </c>
      <c r="F362" s="50">
        <v>355.3</v>
      </c>
      <c r="G362" s="50">
        <v>511.2</v>
      </c>
      <c r="H362" s="50">
        <v>1067</v>
      </c>
      <c r="I362" s="50">
        <v>1589</v>
      </c>
      <c r="J362" s="50">
        <v>2451</v>
      </c>
      <c r="K362" s="50">
        <v>3261</v>
      </c>
      <c r="L362" s="50">
        <v>4231</v>
      </c>
      <c r="M362" s="50">
        <v>5386</v>
      </c>
      <c r="N362" s="50">
        <v>7245</v>
      </c>
      <c r="O362" s="49">
        <v>269.8994977781457</v>
      </c>
      <c r="P362" s="49">
        <v>338.6165669139379</v>
      </c>
      <c r="Q362" s="49">
        <v>439.28906381460291</v>
      </c>
      <c r="R362" s="49">
        <v>759.21937924258089</v>
      </c>
      <c r="S362" s="49">
        <v>1038.0836476643703</v>
      </c>
      <c r="T362" s="49">
        <v>1462.6469673574118</v>
      </c>
      <c r="U362" s="49">
        <v>1838.0400338084301</v>
      </c>
      <c r="V362" s="49">
        <v>2267.3725676035201</v>
      </c>
      <c r="W362" s="49">
        <v>2759.7758382061452</v>
      </c>
      <c r="X362" s="49">
        <v>3521.1592783624869</v>
      </c>
      <c r="Y362" s="49">
        <v>257.2650331087134</v>
      </c>
      <c r="Z362" s="49">
        <v>351.15325073583426</v>
      </c>
      <c r="AA362" s="49">
        <v>493.01562533242839</v>
      </c>
      <c r="AB362" s="49">
        <v>956.32026938279989</v>
      </c>
      <c r="AC362" s="49">
        <v>1348.1231533077982</v>
      </c>
      <c r="AD362" s="49">
        <v>1945.6766449646916</v>
      </c>
      <c r="AE362" s="49">
        <v>2480.3483518810135</v>
      </c>
      <c r="AF362" s="49">
        <v>3101.5933722164032</v>
      </c>
      <c r="AG362" s="49">
        <v>3830.0239292193151</v>
      </c>
      <c r="AH362" s="49">
        <v>4983.6949092170989</v>
      </c>
      <c r="AJ362" s="33" t="str">
        <f t="shared" si="10"/>
        <v/>
      </c>
      <c r="AK362" s="33" t="str">
        <f t="shared" si="11"/>
        <v/>
      </c>
      <c r="AO362" t="s">
        <v>13</v>
      </c>
      <c r="AR362" s="7"/>
      <c r="AS362" s="7"/>
      <c r="AT362" s="7"/>
      <c r="AU362" s="7"/>
      <c r="AV362" s="7"/>
      <c r="AW362" s="7"/>
      <c r="AX362" s="7"/>
      <c r="AY362" s="7"/>
      <c r="AZ362" s="7"/>
      <c r="BA362" s="7"/>
      <c r="BB362" s="7"/>
      <c r="BC362" s="7"/>
      <c r="BD362" s="7"/>
      <c r="BE362" s="7"/>
      <c r="BF362" s="7"/>
      <c r="BG362" s="7"/>
      <c r="BH362" s="7"/>
    </row>
    <row r="363" spans="1:60" x14ac:dyDescent="0.25">
      <c r="A363" s="23"/>
      <c r="B363" s="81" t="s">
        <v>923</v>
      </c>
      <c r="C363" s="53" t="s">
        <v>4327</v>
      </c>
      <c r="D363" s="53" t="s">
        <v>3796</v>
      </c>
      <c r="E363" s="49">
        <v>469.5821794379487</v>
      </c>
      <c r="F363" s="49">
        <v>588.6637237443839</v>
      </c>
      <c r="G363" s="49">
        <v>762.16720703093438</v>
      </c>
      <c r="H363" s="49">
        <v>1309.4078845871459</v>
      </c>
      <c r="I363" s="49">
        <v>1783.1597515952501</v>
      </c>
      <c r="J363" s="49">
        <v>2499.3734744745339</v>
      </c>
      <c r="K363" s="49">
        <v>3126.5890299541343</v>
      </c>
      <c r="L363" s="49">
        <v>3840.2550459884419</v>
      </c>
      <c r="M363" s="49">
        <v>4652.2499517755696</v>
      </c>
      <c r="N363" s="49">
        <v>5896.2814447219916</v>
      </c>
      <c r="O363" s="49">
        <v>469.5821794379487</v>
      </c>
      <c r="P363" s="49">
        <v>588.6637237443839</v>
      </c>
      <c r="Q363" s="49">
        <v>762.16720703093438</v>
      </c>
      <c r="R363" s="49">
        <v>1309.4078845871459</v>
      </c>
      <c r="S363" s="49">
        <v>1783.1597515952501</v>
      </c>
      <c r="T363" s="49">
        <v>2499.3734744745339</v>
      </c>
      <c r="U363" s="49">
        <v>3126.5890299541343</v>
      </c>
      <c r="V363" s="49">
        <v>3840.2550459884419</v>
      </c>
      <c r="W363" s="49">
        <v>4652.2499517755696</v>
      </c>
      <c r="X363" s="49">
        <v>5896.2814447219916</v>
      </c>
      <c r="Y363" s="49">
        <v>469.5821794379487</v>
      </c>
      <c r="Z363" s="49">
        <v>588.6637237443839</v>
      </c>
      <c r="AA363" s="49">
        <v>762.16720703093438</v>
      </c>
      <c r="AB363" s="49">
        <v>1309.4078845871459</v>
      </c>
      <c r="AC363" s="49">
        <v>1783.1597515952501</v>
      </c>
      <c r="AD363" s="49">
        <v>2499.3734744745339</v>
      </c>
      <c r="AE363" s="49">
        <v>3126.5890299541343</v>
      </c>
      <c r="AF363" s="49">
        <v>3840.2550459884419</v>
      </c>
      <c r="AG363" s="49">
        <v>4652.2499517755696</v>
      </c>
      <c r="AH363" s="49">
        <v>5896.2814447219916</v>
      </c>
      <c r="AJ363" s="33" t="str">
        <f t="shared" si="10"/>
        <v/>
      </c>
      <c r="AK363" s="33" t="str">
        <f t="shared" si="11"/>
        <v/>
      </c>
      <c r="AO363" t="s">
        <v>13</v>
      </c>
      <c r="AR363" s="7"/>
      <c r="AS363" s="7"/>
      <c r="AT363" s="7"/>
      <c r="AU363" s="7"/>
      <c r="AV363" s="7"/>
      <c r="AW363" s="7"/>
      <c r="AX363" s="7"/>
      <c r="AY363" s="7"/>
      <c r="AZ363" s="7"/>
      <c r="BA363" s="7"/>
      <c r="BB363" s="7"/>
      <c r="BC363" s="7"/>
      <c r="BD363" s="7"/>
      <c r="BE363" s="7"/>
      <c r="BF363" s="7"/>
      <c r="BG363" s="7"/>
      <c r="BH363" s="7"/>
    </row>
    <row r="364" spans="1:60" x14ac:dyDescent="0.25">
      <c r="A364" s="23"/>
      <c r="B364" s="81" t="s">
        <v>925</v>
      </c>
      <c r="C364" s="53" t="s">
        <v>4327</v>
      </c>
      <c r="D364" s="53" t="s">
        <v>3797</v>
      </c>
      <c r="E364" s="49">
        <v>2054.765889327135</v>
      </c>
      <c r="F364" s="49">
        <v>2449.7189988110322</v>
      </c>
      <c r="G364" s="49">
        <v>3009.9458860072891</v>
      </c>
      <c r="H364" s="49">
        <v>4627.5754611455686</v>
      </c>
      <c r="I364" s="49">
        <v>5929.9012932507831</v>
      </c>
      <c r="J364" s="49">
        <v>7811.0084141815569</v>
      </c>
      <c r="K364" s="49">
        <v>9365.9724298290821</v>
      </c>
      <c r="L364" s="49">
        <v>11104.864223751294</v>
      </c>
      <c r="M364" s="49">
        <v>13031.026026233021</v>
      </c>
      <c r="N364" s="49">
        <v>15885.274359036815</v>
      </c>
      <c r="O364" s="49">
        <v>2054.765889327135</v>
      </c>
      <c r="P364" s="49">
        <v>2449.7189988110322</v>
      </c>
      <c r="Q364" s="49">
        <v>3009.9458860072891</v>
      </c>
      <c r="R364" s="49">
        <v>4627.5754611455686</v>
      </c>
      <c r="S364" s="49">
        <v>5929.9012932507831</v>
      </c>
      <c r="T364" s="49">
        <v>7811.0084141815569</v>
      </c>
      <c r="U364" s="49">
        <v>9365.9724298290821</v>
      </c>
      <c r="V364" s="49">
        <v>11104.864223751294</v>
      </c>
      <c r="W364" s="49">
        <v>13031.026026233021</v>
      </c>
      <c r="X364" s="49">
        <v>15885.274359036815</v>
      </c>
      <c r="Y364" s="49">
        <v>2054.765889327135</v>
      </c>
      <c r="Z364" s="49">
        <v>2449.7189988110322</v>
      </c>
      <c r="AA364" s="49">
        <v>3009.9458860072891</v>
      </c>
      <c r="AB364" s="49">
        <v>4627.5754611455686</v>
      </c>
      <c r="AC364" s="49">
        <v>5929.9012932507831</v>
      </c>
      <c r="AD364" s="49">
        <v>7811.0084141815569</v>
      </c>
      <c r="AE364" s="49">
        <v>9365.9724298290821</v>
      </c>
      <c r="AF364" s="49">
        <v>11104.864223751294</v>
      </c>
      <c r="AG364" s="49">
        <v>13031.026026233021</v>
      </c>
      <c r="AH364" s="49">
        <v>15885.274359036815</v>
      </c>
      <c r="AJ364" s="33" t="str">
        <f t="shared" si="10"/>
        <v/>
      </c>
      <c r="AK364" s="33" t="str">
        <f t="shared" si="11"/>
        <v/>
      </c>
      <c r="AO364" t="s">
        <v>13</v>
      </c>
      <c r="AR364" s="7"/>
      <c r="AS364" s="7"/>
      <c r="AT364" s="7"/>
      <c r="AU364" s="7"/>
      <c r="AV364" s="7"/>
      <c r="AW364" s="7"/>
      <c r="AX364" s="7"/>
      <c r="AY364" s="7"/>
      <c r="AZ364" s="7"/>
      <c r="BA364" s="7"/>
      <c r="BB364" s="7"/>
      <c r="BC364" s="7"/>
      <c r="BD364" s="7"/>
      <c r="BE364" s="7"/>
      <c r="BF364" s="7"/>
      <c r="BG364" s="7"/>
      <c r="BH364" s="7"/>
    </row>
    <row r="365" spans="1:60" x14ac:dyDescent="0.25">
      <c r="A365" s="23"/>
      <c r="B365" s="81" t="s">
        <v>927</v>
      </c>
      <c r="C365" s="53" t="s">
        <v>4327</v>
      </c>
      <c r="D365" s="53" t="s">
        <v>3798</v>
      </c>
      <c r="E365" s="49">
        <v>235.385398899275</v>
      </c>
      <c r="F365" s="49">
        <v>297.3487999541677</v>
      </c>
      <c r="G365" s="49">
        <v>388.46902006168972</v>
      </c>
      <c r="H365" s="49">
        <v>678.76529033493728</v>
      </c>
      <c r="I365" s="49">
        <v>931.53859700764997</v>
      </c>
      <c r="J365" s="49">
        <v>1316.2241304836225</v>
      </c>
      <c r="K365" s="49">
        <v>1656.598136417997</v>
      </c>
      <c r="L365" s="49">
        <v>2045.8382502223842</v>
      </c>
      <c r="M365" s="49">
        <v>2492.384385559234</v>
      </c>
      <c r="N365" s="49">
        <v>3183.8800474274635</v>
      </c>
      <c r="O365" s="49">
        <v>235.385398899275</v>
      </c>
      <c r="P365" s="49">
        <v>297.3487999541677</v>
      </c>
      <c r="Q365" s="49">
        <v>388.46902006168972</v>
      </c>
      <c r="R365" s="49">
        <v>678.76529033493728</v>
      </c>
      <c r="S365" s="49">
        <v>931.53859700764997</v>
      </c>
      <c r="T365" s="49">
        <v>1316.2241304836225</v>
      </c>
      <c r="U365" s="49">
        <v>1656.598136417997</v>
      </c>
      <c r="V365" s="49">
        <v>2045.8382502223842</v>
      </c>
      <c r="W365" s="49">
        <v>2492.384385559234</v>
      </c>
      <c r="X365" s="49">
        <v>3183.8800474274635</v>
      </c>
      <c r="Y365" s="49">
        <v>235.385398899275</v>
      </c>
      <c r="Z365" s="49">
        <v>297.3487999541677</v>
      </c>
      <c r="AA365" s="49">
        <v>388.46902006168972</v>
      </c>
      <c r="AB365" s="49">
        <v>678.76529033493728</v>
      </c>
      <c r="AC365" s="49">
        <v>931.53859700764997</v>
      </c>
      <c r="AD365" s="49">
        <v>1316.2241304836225</v>
      </c>
      <c r="AE365" s="49">
        <v>1656.598136417997</v>
      </c>
      <c r="AF365" s="49">
        <v>2045.8382502223842</v>
      </c>
      <c r="AG365" s="49">
        <v>2492.384385559234</v>
      </c>
      <c r="AH365" s="49">
        <v>3183.8800474274635</v>
      </c>
      <c r="AJ365" s="33" t="str">
        <f t="shared" si="10"/>
        <v/>
      </c>
      <c r="AK365" s="33" t="str">
        <f t="shared" si="11"/>
        <v/>
      </c>
      <c r="AO365" t="s">
        <v>13</v>
      </c>
      <c r="AR365" s="7"/>
      <c r="AS365" s="7"/>
      <c r="AT365" s="7"/>
      <c r="AU365" s="7"/>
      <c r="AV365" s="7"/>
      <c r="AW365" s="7"/>
      <c r="AX365" s="7"/>
      <c r="AY365" s="7"/>
      <c r="AZ365" s="7"/>
      <c r="BA365" s="7"/>
      <c r="BB365" s="7"/>
      <c r="BC365" s="7"/>
      <c r="BD365" s="7"/>
      <c r="BE365" s="7"/>
      <c r="BF365" s="7"/>
      <c r="BG365" s="7"/>
      <c r="BH365" s="7"/>
    </row>
    <row r="366" spans="1:60" x14ac:dyDescent="0.25">
      <c r="A366" s="23"/>
      <c r="B366" s="79" t="s">
        <v>929</v>
      </c>
      <c r="C366" s="80" t="s">
        <v>4333</v>
      </c>
      <c r="D366" s="82" t="s">
        <v>3205</v>
      </c>
      <c r="E366" s="50">
        <v>164.8</v>
      </c>
      <c r="F366" s="50">
        <v>191.9</v>
      </c>
      <c r="G366" s="50">
        <v>226.1</v>
      </c>
      <c r="H366" s="50">
        <v>316</v>
      </c>
      <c r="I366" s="50">
        <v>379.3</v>
      </c>
      <c r="J366" s="50">
        <v>463.6</v>
      </c>
      <c r="K366" s="50">
        <v>529.5</v>
      </c>
      <c r="L366" s="50">
        <v>598.1</v>
      </c>
      <c r="M366" s="50">
        <v>669.9</v>
      </c>
      <c r="N366" s="50">
        <v>770.3</v>
      </c>
      <c r="O366" s="49">
        <v>202.56146236590553</v>
      </c>
      <c r="P366" s="49">
        <v>253.96088838268392</v>
      </c>
      <c r="Q366" s="49">
        <v>329.29892547393183</v>
      </c>
      <c r="R366" s="49">
        <v>567.85744572402041</v>
      </c>
      <c r="S366" s="49">
        <v>774.61676316400087</v>
      </c>
      <c r="T366" s="49">
        <v>1088.1898035681827</v>
      </c>
      <c r="U366" s="49">
        <v>1364.7781395006084</v>
      </c>
      <c r="V366" s="49">
        <v>1680.2753564236332</v>
      </c>
      <c r="W366" s="49">
        <v>2041.55839718268</v>
      </c>
      <c r="X366" s="49">
        <v>2599.500871827227</v>
      </c>
      <c r="Y366" s="49">
        <v>175.5889892474016</v>
      </c>
      <c r="Z366" s="49">
        <v>208.27189080033992</v>
      </c>
      <c r="AA366" s="49">
        <v>253.78751659056707</v>
      </c>
      <c r="AB366" s="49">
        <v>411.26214268317864</v>
      </c>
      <c r="AC366" s="49">
        <v>559.96512705685097</v>
      </c>
      <c r="AD366" s="49">
        <v>795.41333314559699</v>
      </c>
      <c r="AE366" s="49">
        <v>1004.2264246082595</v>
      </c>
      <c r="AF366" s="49">
        <v>1241.5556173329712</v>
      </c>
      <c r="AG366" s="49">
        <v>1508.8755244903768</v>
      </c>
      <c r="AH366" s="49">
        <v>1915.6874617983572</v>
      </c>
      <c r="AJ366" s="33" t="str">
        <f t="shared" si="10"/>
        <v/>
      </c>
      <c r="AK366" s="33" t="str">
        <f t="shared" si="11"/>
        <v/>
      </c>
      <c r="AO366" t="s">
        <v>13</v>
      </c>
      <c r="AR366" s="7"/>
      <c r="AS366" s="7"/>
      <c r="AT366" s="7"/>
      <c r="AU366" s="7"/>
      <c r="AV366" s="7"/>
      <c r="AW366" s="7"/>
      <c r="AX366" s="7"/>
      <c r="AY366" s="7"/>
      <c r="AZ366" s="7"/>
      <c r="BA366" s="7"/>
      <c r="BB366" s="7"/>
      <c r="BC366" s="7"/>
      <c r="BD366" s="7"/>
      <c r="BE366" s="7"/>
      <c r="BF366" s="7"/>
      <c r="BG366" s="7"/>
      <c r="BH366" s="7"/>
    </row>
    <row r="367" spans="1:60" x14ac:dyDescent="0.25">
      <c r="A367" s="23"/>
      <c r="B367" s="79" t="s">
        <v>931</v>
      </c>
      <c r="C367" s="80" t="s">
        <v>4333</v>
      </c>
      <c r="D367" s="82" t="s">
        <v>3206</v>
      </c>
      <c r="E367" s="50">
        <v>243.6</v>
      </c>
      <c r="F367" s="50">
        <v>326.3</v>
      </c>
      <c r="G367" s="50">
        <v>447.9</v>
      </c>
      <c r="H367" s="50">
        <v>864.8</v>
      </c>
      <c r="I367" s="50">
        <v>1244</v>
      </c>
      <c r="J367" s="50">
        <v>1862</v>
      </c>
      <c r="K367" s="50">
        <v>2437</v>
      </c>
      <c r="L367" s="50">
        <v>3121</v>
      </c>
      <c r="M367" s="50">
        <v>3934</v>
      </c>
      <c r="N367" s="50">
        <v>5241</v>
      </c>
      <c r="O367" s="49">
        <v>249.47745324365641</v>
      </c>
      <c r="P367" s="49">
        <v>308.96491265866143</v>
      </c>
      <c r="Q367" s="49">
        <v>396.14549545848308</v>
      </c>
      <c r="R367" s="49">
        <v>673.18535055756752</v>
      </c>
      <c r="S367" s="49">
        <v>916.4711766376264</v>
      </c>
      <c r="T367" s="49">
        <v>1290.3569356200101</v>
      </c>
      <c r="U367" s="49">
        <v>1623.9106772421505</v>
      </c>
      <c r="V367" s="49">
        <v>2008.9450123365059</v>
      </c>
      <c r="W367" s="49">
        <v>2455.3228596133663</v>
      </c>
      <c r="X367" s="49">
        <v>3152.7255510079594</v>
      </c>
      <c r="Y367" s="49">
        <v>244.27492286051557</v>
      </c>
      <c r="Z367" s="49">
        <v>324.49513618480012</v>
      </c>
      <c r="AA367" s="49">
        <v>442.39952125645709</v>
      </c>
      <c r="AB367" s="49">
        <v>833.22467401964434</v>
      </c>
      <c r="AC367" s="49">
        <v>1173.7655814021236</v>
      </c>
      <c r="AD367" s="49">
        <v>1708.3568048306745</v>
      </c>
      <c r="AE367" s="49">
        <v>2193.6891799323103</v>
      </c>
      <c r="AF367" s="49">
        <v>2762.5353885919876</v>
      </c>
      <c r="AG367" s="49">
        <v>3434.0537038764337</v>
      </c>
      <c r="AH367" s="49">
        <v>4505.8981361691767</v>
      </c>
      <c r="AJ367" s="33" t="str">
        <f t="shared" si="10"/>
        <v/>
      </c>
      <c r="AK367" s="33" t="str">
        <f t="shared" si="11"/>
        <v/>
      </c>
      <c r="AO367" t="s">
        <v>13</v>
      </c>
      <c r="AR367" s="7"/>
      <c r="AS367" s="7"/>
      <c r="AT367" s="7"/>
      <c r="AU367" s="7"/>
      <c r="AV367" s="7"/>
      <c r="AW367" s="7"/>
      <c r="AX367" s="7"/>
      <c r="AY367" s="7"/>
      <c r="AZ367" s="7"/>
      <c r="BA367" s="7"/>
      <c r="BB367" s="7"/>
      <c r="BC367" s="7"/>
      <c r="BD367" s="7"/>
      <c r="BE367" s="7"/>
      <c r="BF367" s="7"/>
      <c r="BG367" s="7"/>
      <c r="BH367" s="7"/>
    </row>
    <row r="368" spans="1:60" x14ac:dyDescent="0.25">
      <c r="A368" s="23"/>
      <c r="B368" s="81" t="s">
        <v>933</v>
      </c>
      <c r="C368" s="53" t="s">
        <v>4327</v>
      </c>
      <c r="D368" s="53" t="s">
        <v>3799</v>
      </c>
      <c r="E368" s="49">
        <v>731.53955735968498</v>
      </c>
      <c r="F368" s="49">
        <v>898.94121378090142</v>
      </c>
      <c r="G368" s="49">
        <v>1142.1844158838808</v>
      </c>
      <c r="H368" s="49">
        <v>1904.0578234517557</v>
      </c>
      <c r="I368" s="49">
        <v>2567.6855820166197</v>
      </c>
      <c r="J368" s="49">
        <v>3581.3288489742181</v>
      </c>
      <c r="K368" s="49">
        <v>4475.313765357133</v>
      </c>
      <c r="L368" s="49">
        <v>5505.5505942005047</v>
      </c>
      <c r="M368" s="49">
        <v>6692.4414484556046</v>
      </c>
      <c r="N368" s="49">
        <v>8531.426340075468</v>
      </c>
      <c r="O368" s="49">
        <v>731.53955735968498</v>
      </c>
      <c r="P368" s="49">
        <v>898.94121378090142</v>
      </c>
      <c r="Q368" s="49">
        <v>1142.1844158838808</v>
      </c>
      <c r="R368" s="49">
        <v>1904.0578234517557</v>
      </c>
      <c r="S368" s="49">
        <v>2567.6855820166197</v>
      </c>
      <c r="T368" s="49">
        <v>3581.3288489742181</v>
      </c>
      <c r="U368" s="49">
        <v>4475.313765357133</v>
      </c>
      <c r="V368" s="49">
        <v>5505.5505942005047</v>
      </c>
      <c r="W368" s="49">
        <v>6692.4414484556046</v>
      </c>
      <c r="X368" s="49">
        <v>8531.426340075468</v>
      </c>
      <c r="Y368" s="49">
        <v>731.53955735968498</v>
      </c>
      <c r="Z368" s="49">
        <v>898.94121378090142</v>
      </c>
      <c r="AA368" s="49">
        <v>1142.1844158838808</v>
      </c>
      <c r="AB368" s="49">
        <v>1904.0578234517557</v>
      </c>
      <c r="AC368" s="49">
        <v>2567.6855820166197</v>
      </c>
      <c r="AD368" s="49">
        <v>3581.3288489742181</v>
      </c>
      <c r="AE368" s="49">
        <v>4475.313765357133</v>
      </c>
      <c r="AF368" s="49">
        <v>5505.5505942005047</v>
      </c>
      <c r="AG368" s="49">
        <v>6692.4414484556046</v>
      </c>
      <c r="AH368" s="49">
        <v>8531.426340075468</v>
      </c>
      <c r="AJ368" s="33" t="str">
        <f t="shared" si="10"/>
        <v/>
      </c>
      <c r="AK368" s="33" t="str">
        <f t="shared" si="11"/>
        <v/>
      </c>
      <c r="AO368" t="s">
        <v>13</v>
      </c>
      <c r="AR368" s="7"/>
      <c r="AS368" s="7"/>
      <c r="AT368" s="7"/>
      <c r="AU368" s="7"/>
      <c r="AV368" s="7"/>
      <c r="AW368" s="7"/>
      <c r="AX368" s="7"/>
      <c r="AY368" s="7"/>
      <c r="AZ368" s="7"/>
      <c r="BA368" s="7"/>
      <c r="BB368" s="7"/>
      <c r="BC368" s="7"/>
      <c r="BD368" s="7"/>
      <c r="BE368" s="7"/>
      <c r="BF368" s="7"/>
      <c r="BG368" s="7"/>
      <c r="BH368" s="7"/>
    </row>
    <row r="369" spans="1:60" x14ac:dyDescent="0.25">
      <c r="A369" s="23"/>
      <c r="B369" s="81" t="s">
        <v>935</v>
      </c>
      <c r="C369" s="53" t="s">
        <v>4327</v>
      </c>
      <c r="D369" s="53" t="s">
        <v>3800</v>
      </c>
      <c r="E369" s="49">
        <v>227.5323988612916</v>
      </c>
      <c r="F369" s="49">
        <v>285.85836109392011</v>
      </c>
      <c r="G369" s="49">
        <v>371.71729763788358</v>
      </c>
      <c r="H369" s="49">
        <v>646.38643910752455</v>
      </c>
      <c r="I369" s="49">
        <v>887.67186699620527</v>
      </c>
      <c r="J369" s="49">
        <v>1258.1005996415427</v>
      </c>
      <c r="K369" s="49">
        <v>1588.6513528900332</v>
      </c>
      <c r="L369" s="49">
        <v>1969.4560918264492</v>
      </c>
      <c r="M369" s="49">
        <v>2409.954229700631</v>
      </c>
      <c r="N369" s="49">
        <v>3097.7161961622182</v>
      </c>
      <c r="O369" s="49">
        <v>227.5323988612916</v>
      </c>
      <c r="P369" s="49">
        <v>285.85836109392011</v>
      </c>
      <c r="Q369" s="49">
        <v>371.71729763788358</v>
      </c>
      <c r="R369" s="49">
        <v>646.38643910752455</v>
      </c>
      <c r="S369" s="49">
        <v>887.67186699620527</v>
      </c>
      <c r="T369" s="49">
        <v>1258.1005996415427</v>
      </c>
      <c r="U369" s="49">
        <v>1588.6513528900332</v>
      </c>
      <c r="V369" s="49">
        <v>1969.4560918264492</v>
      </c>
      <c r="W369" s="49">
        <v>2409.954229700631</v>
      </c>
      <c r="X369" s="49">
        <v>3097.7161961622182</v>
      </c>
      <c r="Y369" s="49">
        <v>227.5323988612916</v>
      </c>
      <c r="Z369" s="49">
        <v>285.85836109392011</v>
      </c>
      <c r="AA369" s="49">
        <v>371.71729763788358</v>
      </c>
      <c r="AB369" s="49">
        <v>646.38643910752455</v>
      </c>
      <c r="AC369" s="49">
        <v>887.67186699620527</v>
      </c>
      <c r="AD369" s="49">
        <v>1258.1005996415427</v>
      </c>
      <c r="AE369" s="49">
        <v>1588.6513528900332</v>
      </c>
      <c r="AF369" s="49">
        <v>1969.4560918264492</v>
      </c>
      <c r="AG369" s="49">
        <v>2409.954229700631</v>
      </c>
      <c r="AH369" s="49">
        <v>3097.7161961622182</v>
      </c>
      <c r="AJ369" s="33" t="str">
        <f t="shared" si="10"/>
        <v/>
      </c>
      <c r="AK369" s="33" t="str">
        <f t="shared" si="11"/>
        <v/>
      </c>
      <c r="AO369" t="s">
        <v>13</v>
      </c>
      <c r="AR369" s="7"/>
      <c r="AS369" s="7"/>
      <c r="AT369" s="7"/>
      <c r="AU369" s="7"/>
      <c r="AV369" s="7"/>
      <c r="AW369" s="7"/>
      <c r="AX369" s="7"/>
      <c r="AY369" s="7"/>
      <c r="AZ369" s="7"/>
      <c r="BA369" s="7"/>
      <c r="BB369" s="7"/>
      <c r="BC369" s="7"/>
      <c r="BD369" s="7"/>
      <c r="BE369" s="7"/>
      <c r="BF369" s="7"/>
      <c r="BG369" s="7"/>
      <c r="BH369" s="7"/>
    </row>
    <row r="370" spans="1:60" x14ac:dyDescent="0.25">
      <c r="A370" s="23"/>
      <c r="B370" s="81" t="s">
        <v>937</v>
      </c>
      <c r="C370" s="53" t="s">
        <v>4380</v>
      </c>
      <c r="D370" s="53" t="s">
        <v>3801</v>
      </c>
      <c r="E370" s="84" t="s">
        <v>4405</v>
      </c>
      <c r="F370" s="84" t="s">
        <v>4405</v>
      </c>
      <c r="G370" s="84" t="s">
        <v>4405</v>
      </c>
      <c r="H370" s="84" t="s">
        <v>4405</v>
      </c>
      <c r="I370" s="84" t="s">
        <v>4405</v>
      </c>
      <c r="J370" s="84" t="s">
        <v>4405</v>
      </c>
      <c r="K370" s="84" t="s">
        <v>4405</v>
      </c>
      <c r="L370" s="84" t="s">
        <v>4405</v>
      </c>
      <c r="M370" s="84" t="s">
        <v>4405</v>
      </c>
      <c r="N370" s="84" t="s">
        <v>4405</v>
      </c>
      <c r="O370" s="49">
        <v>361.58813712467042</v>
      </c>
      <c r="P370" s="49">
        <v>453.93906460983879</v>
      </c>
      <c r="Q370" s="49">
        <v>589.25782224106263</v>
      </c>
      <c r="R370" s="49">
        <v>1019.4204908632893</v>
      </c>
      <c r="S370" s="49">
        <v>1395.1426412306653</v>
      </c>
      <c r="T370" s="49">
        <v>1968.5659961401357</v>
      </c>
      <c r="U370" s="49">
        <v>2476.1914127911764</v>
      </c>
      <c r="V370" s="49">
        <v>3058.4661627594664</v>
      </c>
      <c r="W370" s="49">
        <v>3727.5650127197287</v>
      </c>
      <c r="X370" s="49">
        <v>4764.2689011535031</v>
      </c>
      <c r="Y370" s="49">
        <v>390.40467656935044</v>
      </c>
      <c r="Z370" s="49">
        <v>490.99306024569927</v>
      </c>
      <c r="AA370" s="49">
        <v>636.65215482196913</v>
      </c>
      <c r="AB370" s="49">
        <v>1113.9029654919605</v>
      </c>
      <c r="AC370" s="49">
        <v>1535.2451328548204</v>
      </c>
      <c r="AD370" s="49">
        <v>2194.9541040476884</v>
      </c>
      <c r="AE370" s="49">
        <v>2790.7823271779557</v>
      </c>
      <c r="AF370" s="49">
        <v>3486.3926654950296</v>
      </c>
      <c r="AG370" s="49">
        <v>4300.6665345611527</v>
      </c>
      <c r="AH370" s="49">
        <v>5592.8144791457817</v>
      </c>
      <c r="AJ370" s="33" t="str">
        <f t="shared" si="10"/>
        <v/>
      </c>
      <c r="AK370" s="33" t="str">
        <f t="shared" si="11"/>
        <v/>
      </c>
      <c r="AO370" t="s">
        <v>13</v>
      </c>
      <c r="AR370" s="7"/>
      <c r="AS370" s="7"/>
      <c r="AT370" s="7"/>
      <c r="AU370" s="7"/>
      <c r="AV370" s="7"/>
      <c r="AW370" s="7"/>
      <c r="AX370" s="7"/>
      <c r="AY370" s="7"/>
      <c r="AZ370" s="7"/>
      <c r="BA370" s="7"/>
      <c r="BB370" s="7"/>
      <c r="BC370" s="7"/>
      <c r="BD370" s="7"/>
      <c r="BE370" s="7"/>
      <c r="BF370" s="7"/>
      <c r="BG370" s="7"/>
      <c r="BH370" s="7"/>
    </row>
    <row r="371" spans="1:60" x14ac:dyDescent="0.25">
      <c r="A371" s="23"/>
      <c r="B371" s="79" t="s">
        <v>939</v>
      </c>
      <c r="C371" s="80" t="s">
        <v>4333</v>
      </c>
      <c r="D371" s="82" t="s">
        <v>3207</v>
      </c>
      <c r="E371" s="50">
        <v>444</v>
      </c>
      <c r="F371" s="50">
        <v>557.20000000000005</v>
      </c>
      <c r="G371" s="50">
        <v>720.5</v>
      </c>
      <c r="H371" s="50">
        <v>1275</v>
      </c>
      <c r="I371" s="50">
        <v>1781</v>
      </c>
      <c r="J371" s="50">
        <v>2617</v>
      </c>
      <c r="K371" s="50">
        <v>3410</v>
      </c>
      <c r="L371" s="50">
        <v>4373</v>
      </c>
      <c r="M371" s="50">
        <v>5541</v>
      </c>
      <c r="N371" s="50">
        <v>7470</v>
      </c>
      <c r="O371" s="49">
        <v>425.65775878551005</v>
      </c>
      <c r="P371" s="49">
        <v>534.30522138178821</v>
      </c>
      <c r="Q371" s="49">
        <v>693.2180536043636</v>
      </c>
      <c r="R371" s="49">
        <v>1196.9178570550073</v>
      </c>
      <c r="S371" s="49">
        <v>1635.5637355980864</v>
      </c>
      <c r="T371" s="49">
        <v>2303.0938969775711</v>
      </c>
      <c r="U371" s="49">
        <v>2891.9020987406479</v>
      </c>
      <c r="V371" s="49">
        <v>3565.8811020635953</v>
      </c>
      <c r="W371" s="49">
        <v>4338.0511523337045</v>
      </c>
      <c r="X371" s="49">
        <v>5530.4430641136078</v>
      </c>
      <c r="Y371" s="49">
        <v>439.31687458353446</v>
      </c>
      <c r="Z371" s="49">
        <v>551.82035256511972</v>
      </c>
      <c r="AA371" s="49">
        <v>713.97605629669579</v>
      </c>
      <c r="AB371" s="49">
        <v>1248.2394533568802</v>
      </c>
      <c r="AC371" s="49">
        <v>1720.0495323460857</v>
      </c>
      <c r="AD371" s="49">
        <v>2462.3216303947447</v>
      </c>
      <c r="AE371" s="49">
        <v>3135.3037973188671</v>
      </c>
      <c r="AF371" s="49">
        <v>3923.4654239341544</v>
      </c>
      <c r="AG371" s="49">
        <v>4849.9442790002131</v>
      </c>
      <c r="AH371" s="49">
        <v>6326.7420993748829</v>
      </c>
      <c r="AJ371" s="33" t="str">
        <f t="shared" si="10"/>
        <v/>
      </c>
      <c r="AK371" s="33" t="str">
        <f t="shared" si="11"/>
        <v/>
      </c>
      <c r="AO371" t="s">
        <v>13</v>
      </c>
      <c r="AR371" s="7"/>
      <c r="AS371" s="7"/>
      <c r="AT371" s="7"/>
      <c r="AU371" s="7"/>
      <c r="AV371" s="7"/>
      <c r="AW371" s="7"/>
      <c r="AX371" s="7"/>
      <c r="AY371" s="7"/>
      <c r="AZ371" s="7"/>
      <c r="BA371" s="7"/>
      <c r="BB371" s="7"/>
      <c r="BC371" s="7"/>
      <c r="BD371" s="7"/>
      <c r="BE371" s="7"/>
      <c r="BF371" s="7"/>
      <c r="BG371" s="7"/>
      <c r="BH371" s="7"/>
    </row>
    <row r="372" spans="1:60" x14ac:dyDescent="0.25">
      <c r="A372" s="23"/>
      <c r="B372" s="79" t="s">
        <v>946</v>
      </c>
      <c r="C372" s="80" t="s">
        <v>3584</v>
      </c>
      <c r="D372" s="50" t="s">
        <v>3208</v>
      </c>
      <c r="E372" s="50">
        <v>93.9</v>
      </c>
      <c r="F372" s="50">
        <v>116.3</v>
      </c>
      <c r="G372" s="50">
        <v>145.19999999999999</v>
      </c>
      <c r="H372" s="50">
        <v>222.7</v>
      </c>
      <c r="I372" s="50">
        <v>277.7</v>
      </c>
      <c r="J372" s="50">
        <v>350.6</v>
      </c>
      <c r="K372" s="50">
        <v>407</v>
      </c>
      <c r="L372" s="50">
        <v>465.1</v>
      </c>
      <c r="M372" s="50">
        <v>525.20000000000005</v>
      </c>
      <c r="N372" s="50">
        <v>607.9</v>
      </c>
      <c r="O372" s="50">
        <v>93.9</v>
      </c>
      <c r="P372" s="50">
        <v>116.3</v>
      </c>
      <c r="Q372" s="50">
        <v>145.19999999999999</v>
      </c>
      <c r="R372" s="50">
        <v>222.7</v>
      </c>
      <c r="S372" s="50">
        <v>277.7</v>
      </c>
      <c r="T372" s="50">
        <v>350.6</v>
      </c>
      <c r="U372" s="50">
        <v>407</v>
      </c>
      <c r="V372" s="50">
        <v>465.1</v>
      </c>
      <c r="W372" s="50">
        <v>525.20000000000005</v>
      </c>
      <c r="X372" s="50">
        <v>607.9</v>
      </c>
      <c r="Y372" s="50">
        <v>93.9</v>
      </c>
      <c r="Z372" s="50">
        <v>116.3</v>
      </c>
      <c r="AA372" s="50">
        <v>145.19999999999999</v>
      </c>
      <c r="AB372" s="50">
        <v>222.7</v>
      </c>
      <c r="AC372" s="50">
        <v>277.7</v>
      </c>
      <c r="AD372" s="50">
        <v>350.6</v>
      </c>
      <c r="AE372" s="50">
        <v>407</v>
      </c>
      <c r="AF372" s="50">
        <v>465.1</v>
      </c>
      <c r="AG372" s="50">
        <v>525.20000000000005</v>
      </c>
      <c r="AH372" s="50">
        <v>607.9</v>
      </c>
      <c r="AJ372" s="33" t="str">
        <f t="shared" si="10"/>
        <v/>
      </c>
      <c r="AK372" s="33" t="str">
        <f t="shared" si="11"/>
        <v/>
      </c>
      <c r="AO372" t="s">
        <v>13</v>
      </c>
      <c r="AR372" s="7"/>
      <c r="AS372" s="7"/>
      <c r="AT372" s="7"/>
      <c r="AU372" s="7"/>
      <c r="AV372" s="7"/>
      <c r="AW372" s="7"/>
      <c r="AX372" s="7"/>
      <c r="AY372" s="7"/>
      <c r="AZ372" s="7"/>
      <c r="BA372" s="7"/>
      <c r="BB372" s="7"/>
      <c r="BC372" s="7"/>
      <c r="BD372" s="7"/>
      <c r="BE372" s="7"/>
      <c r="BF372" s="7"/>
      <c r="BG372" s="7"/>
      <c r="BH372" s="7"/>
    </row>
    <row r="373" spans="1:60" x14ac:dyDescent="0.25">
      <c r="A373" s="23"/>
      <c r="B373" s="81" t="s">
        <v>948</v>
      </c>
      <c r="C373" s="53" t="s">
        <v>4327</v>
      </c>
      <c r="D373" s="53" t="s">
        <v>3802</v>
      </c>
      <c r="E373" s="49">
        <v>259.56846789769691</v>
      </c>
      <c r="F373" s="49">
        <v>323.41668806401265</v>
      </c>
      <c r="G373" s="49">
        <v>417.32028341692961</v>
      </c>
      <c r="H373" s="49">
        <v>716.57154241668832</v>
      </c>
      <c r="I373" s="49">
        <v>979.76370805520628</v>
      </c>
      <c r="J373" s="49">
        <v>1385.3087507313278</v>
      </c>
      <c r="K373" s="49">
        <v>1748.1882919179684</v>
      </c>
      <c r="L373" s="49">
        <v>2168.3639588660294</v>
      </c>
      <c r="M373" s="49">
        <v>2656.9451389279861</v>
      </c>
      <c r="N373" s="49">
        <v>3423.524465782788</v>
      </c>
      <c r="O373" s="49">
        <v>259.56846789769691</v>
      </c>
      <c r="P373" s="49">
        <v>323.41668806401265</v>
      </c>
      <c r="Q373" s="49">
        <v>417.32028341692961</v>
      </c>
      <c r="R373" s="49">
        <v>716.57154241668832</v>
      </c>
      <c r="S373" s="49">
        <v>979.76370805520628</v>
      </c>
      <c r="T373" s="49">
        <v>1385.3087507313278</v>
      </c>
      <c r="U373" s="49">
        <v>1748.1882919179684</v>
      </c>
      <c r="V373" s="49">
        <v>2168.3639588660294</v>
      </c>
      <c r="W373" s="49">
        <v>2656.9451389279861</v>
      </c>
      <c r="X373" s="49">
        <v>3423.524465782788</v>
      </c>
      <c r="Y373" s="49">
        <v>259.56846789769691</v>
      </c>
      <c r="Z373" s="49">
        <v>323.41668806401265</v>
      </c>
      <c r="AA373" s="49">
        <v>417.32028341692961</v>
      </c>
      <c r="AB373" s="49">
        <v>716.57154241668832</v>
      </c>
      <c r="AC373" s="49">
        <v>979.76370805520628</v>
      </c>
      <c r="AD373" s="49">
        <v>1385.3087507313278</v>
      </c>
      <c r="AE373" s="49">
        <v>1748.1882919179684</v>
      </c>
      <c r="AF373" s="49">
        <v>2168.3639588660294</v>
      </c>
      <c r="AG373" s="49">
        <v>2656.9451389279861</v>
      </c>
      <c r="AH373" s="49">
        <v>3423.524465782788</v>
      </c>
      <c r="AJ373" s="33" t="str">
        <f t="shared" si="10"/>
        <v/>
      </c>
      <c r="AK373" s="33" t="str">
        <f t="shared" si="11"/>
        <v/>
      </c>
      <c r="AO373" t="s">
        <v>13</v>
      </c>
      <c r="AR373" s="7"/>
      <c r="AS373" s="7"/>
      <c r="AT373" s="7"/>
      <c r="AU373" s="7"/>
      <c r="AV373" s="7"/>
      <c r="AW373" s="7"/>
      <c r="AX373" s="7"/>
      <c r="AY373" s="7"/>
      <c r="AZ373" s="7"/>
      <c r="BA373" s="7"/>
      <c r="BB373" s="7"/>
      <c r="BC373" s="7"/>
      <c r="BD373" s="7"/>
      <c r="BE373" s="7"/>
      <c r="BF373" s="7"/>
      <c r="BG373" s="7"/>
      <c r="BH373" s="7"/>
    </row>
    <row r="374" spans="1:60" x14ac:dyDescent="0.25">
      <c r="A374" s="23"/>
      <c r="B374" s="81" t="s">
        <v>952</v>
      </c>
      <c r="C374" s="53" t="s">
        <v>4327</v>
      </c>
      <c r="D374" s="53" t="s">
        <v>3803</v>
      </c>
      <c r="E374" s="49">
        <v>315.44646658871977</v>
      </c>
      <c r="F374" s="49">
        <v>388.88811516817117</v>
      </c>
      <c r="G374" s="49">
        <v>495.76321256573374</v>
      </c>
      <c r="H374" s="49">
        <v>832.18184048419516</v>
      </c>
      <c r="I374" s="49">
        <v>1124.7570975530798</v>
      </c>
      <c r="J374" s="49">
        <v>1569.7600301755854</v>
      </c>
      <c r="K374" s="49">
        <v>1962.1090494144905</v>
      </c>
      <c r="L374" s="49">
        <v>2411.0155741919111</v>
      </c>
      <c r="M374" s="49">
        <v>2926.0083146835896</v>
      </c>
      <c r="N374" s="49">
        <v>3720.7425239281083</v>
      </c>
      <c r="O374" s="49">
        <v>315.44646658871977</v>
      </c>
      <c r="P374" s="49">
        <v>388.88811516817117</v>
      </c>
      <c r="Q374" s="49">
        <v>495.76321256573374</v>
      </c>
      <c r="R374" s="49">
        <v>832.18184048419516</v>
      </c>
      <c r="S374" s="49">
        <v>1124.7570975530798</v>
      </c>
      <c r="T374" s="49">
        <v>1569.7600301755854</v>
      </c>
      <c r="U374" s="49">
        <v>1962.1090494144905</v>
      </c>
      <c r="V374" s="49">
        <v>2411.0155741919111</v>
      </c>
      <c r="W374" s="49">
        <v>2926.0083146835896</v>
      </c>
      <c r="X374" s="49">
        <v>3720.7425239281083</v>
      </c>
      <c r="Y374" s="49">
        <v>315.44646658871977</v>
      </c>
      <c r="Z374" s="49">
        <v>388.88811516817117</v>
      </c>
      <c r="AA374" s="49">
        <v>495.76321256573374</v>
      </c>
      <c r="AB374" s="49">
        <v>832.18184048419516</v>
      </c>
      <c r="AC374" s="49">
        <v>1124.7570975530798</v>
      </c>
      <c r="AD374" s="49">
        <v>1569.7600301755854</v>
      </c>
      <c r="AE374" s="49">
        <v>1962.1090494144905</v>
      </c>
      <c r="AF374" s="49">
        <v>2411.0155741919111</v>
      </c>
      <c r="AG374" s="49">
        <v>2926.0083146835896</v>
      </c>
      <c r="AH374" s="49">
        <v>3720.7425239281083</v>
      </c>
      <c r="AJ374" s="33" t="str">
        <f t="shared" si="10"/>
        <v/>
      </c>
      <c r="AK374" s="33" t="str">
        <f t="shared" si="11"/>
        <v/>
      </c>
      <c r="AO374" t="s">
        <v>13</v>
      </c>
      <c r="AR374" s="7"/>
      <c r="AS374" s="7"/>
      <c r="AT374" s="7"/>
      <c r="AU374" s="7"/>
      <c r="AV374" s="7"/>
      <c r="AW374" s="7"/>
      <c r="AX374" s="7"/>
      <c r="AY374" s="7"/>
      <c r="AZ374" s="7"/>
      <c r="BA374" s="7"/>
      <c r="BB374" s="7"/>
      <c r="BC374" s="7"/>
      <c r="BD374" s="7"/>
      <c r="BE374" s="7"/>
      <c r="BF374" s="7"/>
      <c r="BG374" s="7"/>
      <c r="BH374" s="7"/>
    </row>
    <row r="375" spans="1:60" x14ac:dyDescent="0.25">
      <c r="A375" s="23"/>
      <c r="B375" s="81" t="s">
        <v>954</v>
      </c>
      <c r="C375" s="53" t="s">
        <v>4327</v>
      </c>
      <c r="D375" s="53" t="s">
        <v>3804</v>
      </c>
      <c r="E375" s="49">
        <v>269.99348532157171</v>
      </c>
      <c r="F375" s="49">
        <v>335.52066120465622</v>
      </c>
      <c r="G375" s="49">
        <v>430.98476963707418</v>
      </c>
      <c r="H375" s="49">
        <v>731.02716433964122</v>
      </c>
      <c r="I375" s="49">
        <v>990.11086646006936</v>
      </c>
      <c r="J375" s="49">
        <v>1381.6109498486633</v>
      </c>
      <c r="K375" s="49">
        <v>1725.0247219724504</v>
      </c>
      <c r="L375" s="49">
        <v>2115.7453480205004</v>
      </c>
      <c r="M375" s="49">
        <v>2561.4809790961162</v>
      </c>
      <c r="N375" s="49">
        <v>3246.047878438575</v>
      </c>
      <c r="O375" s="49">
        <v>269.99348532157171</v>
      </c>
      <c r="P375" s="49">
        <v>335.52066120465622</v>
      </c>
      <c r="Q375" s="49">
        <v>430.98476963707418</v>
      </c>
      <c r="R375" s="49">
        <v>731.02716433964122</v>
      </c>
      <c r="S375" s="49">
        <v>990.11086646006936</v>
      </c>
      <c r="T375" s="49">
        <v>1381.6109498486633</v>
      </c>
      <c r="U375" s="49">
        <v>1725.0247219724504</v>
      </c>
      <c r="V375" s="49">
        <v>2115.7453480205004</v>
      </c>
      <c r="W375" s="49">
        <v>2561.4809790961162</v>
      </c>
      <c r="X375" s="49">
        <v>3246.047878438575</v>
      </c>
      <c r="Y375" s="49">
        <v>269.99348532157171</v>
      </c>
      <c r="Z375" s="49">
        <v>335.52066120465622</v>
      </c>
      <c r="AA375" s="49">
        <v>430.98476963707418</v>
      </c>
      <c r="AB375" s="49">
        <v>731.02716433964122</v>
      </c>
      <c r="AC375" s="49">
        <v>990.11086646006936</v>
      </c>
      <c r="AD375" s="49">
        <v>1381.6109498486633</v>
      </c>
      <c r="AE375" s="49">
        <v>1725.0247219724504</v>
      </c>
      <c r="AF375" s="49">
        <v>2115.7453480205004</v>
      </c>
      <c r="AG375" s="49">
        <v>2561.4809790961162</v>
      </c>
      <c r="AH375" s="49">
        <v>3246.047878438575</v>
      </c>
      <c r="AJ375" s="33" t="str">
        <f t="shared" si="10"/>
        <v/>
      </c>
      <c r="AK375" s="33" t="str">
        <f t="shared" si="11"/>
        <v/>
      </c>
      <c r="AO375" t="s">
        <v>13</v>
      </c>
      <c r="AR375" s="7"/>
      <c r="AS375" s="7"/>
      <c r="AT375" s="7"/>
      <c r="AU375" s="7"/>
      <c r="AV375" s="7"/>
      <c r="AW375" s="7"/>
      <c r="AX375" s="7"/>
      <c r="AY375" s="7"/>
      <c r="AZ375" s="7"/>
      <c r="BA375" s="7"/>
      <c r="BB375" s="7"/>
      <c r="BC375" s="7"/>
      <c r="BD375" s="7"/>
      <c r="BE375" s="7"/>
      <c r="BF375" s="7"/>
      <c r="BG375" s="7"/>
      <c r="BH375" s="7"/>
    </row>
    <row r="376" spans="1:60" x14ac:dyDescent="0.25">
      <c r="A376" s="23"/>
      <c r="B376" s="81" t="s">
        <v>959</v>
      </c>
      <c r="C376" s="53" t="s">
        <v>4327</v>
      </c>
      <c r="D376" s="53" t="s">
        <v>3805</v>
      </c>
      <c r="E376" s="49">
        <v>689.3849338287539</v>
      </c>
      <c r="F376" s="49">
        <v>827.43301845137921</v>
      </c>
      <c r="G376" s="49">
        <v>1027.3410061053082</v>
      </c>
      <c r="H376" s="49">
        <v>1626.2194297622345</v>
      </c>
      <c r="I376" s="49">
        <v>2127.2122916578928</v>
      </c>
      <c r="J376" s="49">
        <v>2876.4728030763595</v>
      </c>
      <c r="K376" s="49">
        <v>3522.6890044388911</v>
      </c>
      <c r="L376" s="49">
        <v>4263.214944902973</v>
      </c>
      <c r="M376" s="49">
        <v>5111.2961228787553</v>
      </c>
      <c r="N376" s="49">
        <v>6416.2846206266977</v>
      </c>
      <c r="O376" s="49">
        <v>689.3849338287539</v>
      </c>
      <c r="P376" s="49">
        <v>827.43301845137921</v>
      </c>
      <c r="Q376" s="49">
        <v>1027.3410061053082</v>
      </c>
      <c r="R376" s="49">
        <v>1626.2194297622345</v>
      </c>
      <c r="S376" s="49">
        <v>2127.2122916578928</v>
      </c>
      <c r="T376" s="49">
        <v>2876.4728030763595</v>
      </c>
      <c r="U376" s="49">
        <v>3522.6890044388911</v>
      </c>
      <c r="V376" s="49">
        <v>4263.214944902973</v>
      </c>
      <c r="W376" s="49">
        <v>5111.2961228787553</v>
      </c>
      <c r="X376" s="49">
        <v>6416.2846206266977</v>
      </c>
      <c r="Y376" s="49">
        <v>689.3849338287539</v>
      </c>
      <c r="Z376" s="49">
        <v>827.43301845137921</v>
      </c>
      <c r="AA376" s="49">
        <v>1027.3410061053082</v>
      </c>
      <c r="AB376" s="49">
        <v>1626.2194297622345</v>
      </c>
      <c r="AC376" s="49">
        <v>2127.2122916578928</v>
      </c>
      <c r="AD376" s="49">
        <v>2876.4728030763595</v>
      </c>
      <c r="AE376" s="49">
        <v>3522.6890044388911</v>
      </c>
      <c r="AF376" s="49">
        <v>4263.214944902973</v>
      </c>
      <c r="AG376" s="49">
        <v>5111.2961228787553</v>
      </c>
      <c r="AH376" s="49">
        <v>6416.2846206266977</v>
      </c>
      <c r="AJ376" s="33" t="str">
        <f t="shared" si="10"/>
        <v/>
      </c>
      <c r="AK376" s="33" t="str">
        <f t="shared" si="11"/>
        <v/>
      </c>
      <c r="AO376" t="s">
        <v>13</v>
      </c>
      <c r="AR376" s="7"/>
      <c r="AS376" s="7"/>
      <c r="AT376" s="7"/>
      <c r="AU376" s="7"/>
      <c r="AV376" s="7"/>
      <c r="AW376" s="7"/>
      <c r="AX376" s="7"/>
      <c r="AY376" s="7"/>
      <c r="AZ376" s="7"/>
      <c r="BA376" s="7"/>
      <c r="BB376" s="7"/>
      <c r="BC376" s="7"/>
      <c r="BD376" s="7"/>
      <c r="BE376" s="7"/>
      <c r="BF376" s="7"/>
      <c r="BG376" s="7"/>
      <c r="BH376" s="7"/>
    </row>
    <row r="377" spans="1:60" x14ac:dyDescent="0.25">
      <c r="A377" s="23"/>
      <c r="B377" s="79" t="s">
        <v>961</v>
      </c>
      <c r="C377" s="80" t="s">
        <v>3585</v>
      </c>
      <c r="D377" s="50" t="s">
        <v>3210</v>
      </c>
      <c r="E377" s="50">
        <v>528.6</v>
      </c>
      <c r="F377" s="50">
        <v>676.4</v>
      </c>
      <c r="G377" s="50">
        <v>892.1</v>
      </c>
      <c r="H377" s="50">
        <v>1638</v>
      </c>
      <c r="I377" s="50">
        <v>2331</v>
      </c>
      <c r="J377" s="50">
        <v>3490</v>
      </c>
      <c r="K377" s="50">
        <v>4600</v>
      </c>
      <c r="L377" s="50">
        <v>5958</v>
      </c>
      <c r="M377" s="50">
        <v>7617</v>
      </c>
      <c r="N377" s="50">
        <v>10380</v>
      </c>
      <c r="O377" s="50">
        <v>528.6</v>
      </c>
      <c r="P377" s="50">
        <v>676.4</v>
      </c>
      <c r="Q377" s="50">
        <v>892.1</v>
      </c>
      <c r="R377" s="50">
        <v>1638</v>
      </c>
      <c r="S377" s="50">
        <v>2331</v>
      </c>
      <c r="T377" s="50">
        <v>3490</v>
      </c>
      <c r="U377" s="50">
        <v>4600</v>
      </c>
      <c r="V377" s="50">
        <v>5958</v>
      </c>
      <c r="W377" s="50">
        <v>7617</v>
      </c>
      <c r="X377" s="50">
        <v>10380</v>
      </c>
      <c r="Y377" s="50">
        <v>528.6</v>
      </c>
      <c r="Z377" s="50">
        <v>676.4</v>
      </c>
      <c r="AA377" s="50">
        <v>892.1</v>
      </c>
      <c r="AB377" s="50">
        <v>1638</v>
      </c>
      <c r="AC377" s="50">
        <v>2331</v>
      </c>
      <c r="AD377" s="50">
        <v>3490</v>
      </c>
      <c r="AE377" s="50">
        <v>4600</v>
      </c>
      <c r="AF377" s="50">
        <v>5958</v>
      </c>
      <c r="AG377" s="50">
        <v>7617</v>
      </c>
      <c r="AH377" s="50">
        <v>10380</v>
      </c>
      <c r="AJ377" s="33" t="str">
        <f t="shared" si="10"/>
        <v/>
      </c>
      <c r="AK377" s="33" t="str">
        <f t="shared" si="11"/>
        <v/>
      </c>
      <c r="AO377" t="s">
        <v>13</v>
      </c>
      <c r="AR377" s="7"/>
      <c r="AS377" s="7"/>
      <c r="AT377" s="7"/>
      <c r="AU377" s="7"/>
      <c r="AV377" s="7"/>
      <c r="AW377" s="7"/>
      <c r="AX377" s="7"/>
      <c r="AY377" s="7"/>
      <c r="AZ377" s="7"/>
      <c r="BA377" s="7"/>
      <c r="BB377" s="7"/>
      <c r="BC377" s="7"/>
      <c r="BD377" s="7"/>
      <c r="BE377" s="7"/>
      <c r="BF377" s="7"/>
      <c r="BG377" s="7"/>
      <c r="BH377" s="7"/>
    </row>
    <row r="378" spans="1:60" x14ac:dyDescent="0.25">
      <c r="A378" s="23"/>
      <c r="B378" s="79" t="s">
        <v>963</v>
      </c>
      <c r="C378" s="80" t="s">
        <v>3585</v>
      </c>
      <c r="D378" s="50" t="s">
        <v>3211</v>
      </c>
      <c r="E378" s="50">
        <v>512.70000000000005</v>
      </c>
      <c r="F378" s="50">
        <v>670.4</v>
      </c>
      <c r="G378" s="50">
        <v>889.3</v>
      </c>
      <c r="H378" s="50">
        <v>1556</v>
      </c>
      <c r="I378" s="50">
        <v>2091</v>
      </c>
      <c r="J378" s="50">
        <v>2873</v>
      </c>
      <c r="K378" s="50">
        <v>3532</v>
      </c>
      <c r="L378" s="50">
        <v>4258</v>
      </c>
      <c r="M378" s="50">
        <v>5056</v>
      </c>
      <c r="N378" s="50">
        <v>6233</v>
      </c>
      <c r="O378" s="50">
        <v>512.70000000000005</v>
      </c>
      <c r="P378" s="50">
        <v>670.4</v>
      </c>
      <c r="Q378" s="50">
        <v>889.3</v>
      </c>
      <c r="R378" s="50">
        <v>1556</v>
      </c>
      <c r="S378" s="50">
        <v>2091</v>
      </c>
      <c r="T378" s="50">
        <v>2873</v>
      </c>
      <c r="U378" s="50">
        <v>3532</v>
      </c>
      <c r="V378" s="50">
        <v>4258</v>
      </c>
      <c r="W378" s="50">
        <v>5056</v>
      </c>
      <c r="X378" s="50">
        <v>6233</v>
      </c>
      <c r="Y378" s="50">
        <v>512.70000000000005</v>
      </c>
      <c r="Z378" s="50">
        <v>670.4</v>
      </c>
      <c r="AA378" s="50">
        <v>889.3</v>
      </c>
      <c r="AB378" s="50">
        <v>1556</v>
      </c>
      <c r="AC378" s="50">
        <v>2091</v>
      </c>
      <c r="AD378" s="50">
        <v>2873</v>
      </c>
      <c r="AE378" s="50">
        <v>3532</v>
      </c>
      <c r="AF378" s="50">
        <v>4258</v>
      </c>
      <c r="AG378" s="50">
        <v>5056</v>
      </c>
      <c r="AH378" s="50">
        <v>6233</v>
      </c>
      <c r="AJ378" s="33" t="str">
        <f t="shared" si="10"/>
        <v/>
      </c>
      <c r="AK378" s="33" t="str">
        <f t="shared" si="11"/>
        <v/>
      </c>
      <c r="AO378" t="s">
        <v>13</v>
      </c>
      <c r="AR378" s="7"/>
      <c r="AS378" s="7"/>
      <c r="AT378" s="7"/>
      <c r="AU378" s="7"/>
      <c r="AV378" s="7"/>
      <c r="AW378" s="7"/>
      <c r="AX378" s="7"/>
      <c r="AY378" s="7"/>
      <c r="AZ378" s="7"/>
      <c r="BA378" s="7"/>
      <c r="BB378" s="7"/>
      <c r="BC378" s="7"/>
      <c r="BD378" s="7"/>
      <c r="BE378" s="7"/>
      <c r="BF378" s="7"/>
      <c r="BG378" s="7"/>
      <c r="BH378" s="7"/>
    </row>
    <row r="379" spans="1:60" x14ac:dyDescent="0.25">
      <c r="A379" s="23"/>
      <c r="B379" s="79" t="s">
        <v>965</v>
      </c>
      <c r="C379" s="80" t="s">
        <v>3584</v>
      </c>
      <c r="D379" s="50" t="s">
        <v>3212</v>
      </c>
      <c r="E379" s="50">
        <v>230.1</v>
      </c>
      <c r="F379" s="50">
        <v>287.2</v>
      </c>
      <c r="G379" s="50">
        <v>366.6</v>
      </c>
      <c r="H379" s="50">
        <v>617.4</v>
      </c>
      <c r="I379" s="50">
        <v>829.4</v>
      </c>
      <c r="J379" s="50">
        <v>1156</v>
      </c>
      <c r="K379" s="50">
        <v>1448</v>
      </c>
      <c r="L379" s="50">
        <v>1784</v>
      </c>
      <c r="M379" s="50">
        <v>2171</v>
      </c>
      <c r="N379" s="50">
        <v>2776</v>
      </c>
      <c r="O379" s="50">
        <v>230.1</v>
      </c>
      <c r="P379" s="50">
        <v>287.2</v>
      </c>
      <c r="Q379" s="50">
        <v>366.6</v>
      </c>
      <c r="R379" s="50">
        <v>617.4</v>
      </c>
      <c r="S379" s="50">
        <v>829.4</v>
      </c>
      <c r="T379" s="50">
        <v>1156</v>
      </c>
      <c r="U379" s="50">
        <v>1448</v>
      </c>
      <c r="V379" s="50">
        <v>1784</v>
      </c>
      <c r="W379" s="50">
        <v>2171</v>
      </c>
      <c r="X379" s="50">
        <v>2776</v>
      </c>
      <c r="Y379" s="50">
        <v>230.1</v>
      </c>
      <c r="Z379" s="50">
        <v>287.2</v>
      </c>
      <c r="AA379" s="50">
        <v>366.6</v>
      </c>
      <c r="AB379" s="50">
        <v>617.4</v>
      </c>
      <c r="AC379" s="50">
        <v>829.4</v>
      </c>
      <c r="AD379" s="50">
        <v>1156</v>
      </c>
      <c r="AE379" s="50">
        <v>1448</v>
      </c>
      <c r="AF379" s="50">
        <v>1784</v>
      </c>
      <c r="AG379" s="50">
        <v>2171</v>
      </c>
      <c r="AH379" s="50">
        <v>2776</v>
      </c>
      <c r="AJ379" s="33" t="str">
        <f t="shared" si="10"/>
        <v/>
      </c>
      <c r="AK379" s="33" t="str">
        <f t="shared" si="11"/>
        <v/>
      </c>
      <c r="AO379" t="s">
        <v>13</v>
      </c>
      <c r="AR379" s="7"/>
      <c r="AS379" s="7"/>
      <c r="AT379" s="7"/>
      <c r="AU379" s="7"/>
      <c r="AV379" s="7"/>
      <c r="AW379" s="7"/>
      <c r="AX379" s="7"/>
      <c r="AY379" s="7"/>
      <c r="AZ379" s="7"/>
      <c r="BA379" s="7"/>
      <c r="BB379" s="7"/>
      <c r="BC379" s="7"/>
      <c r="BD379" s="7"/>
      <c r="BE379" s="7"/>
      <c r="BF379" s="7"/>
      <c r="BG379" s="7"/>
      <c r="BH379" s="7"/>
    </row>
    <row r="380" spans="1:60" x14ac:dyDescent="0.25">
      <c r="A380" s="23"/>
      <c r="B380" s="79" t="s">
        <v>967</v>
      </c>
      <c r="C380" s="80" t="s">
        <v>3584</v>
      </c>
      <c r="D380" s="50" t="s">
        <v>3213</v>
      </c>
      <c r="E380" s="50">
        <v>326.39999999999998</v>
      </c>
      <c r="F380" s="50">
        <v>418.3</v>
      </c>
      <c r="G380" s="50">
        <v>551.6</v>
      </c>
      <c r="H380" s="50">
        <v>1006</v>
      </c>
      <c r="I380" s="50">
        <v>1422</v>
      </c>
      <c r="J380" s="50">
        <v>2108</v>
      </c>
      <c r="K380" s="50">
        <v>2757</v>
      </c>
      <c r="L380" s="50">
        <v>3542</v>
      </c>
      <c r="M380" s="50">
        <v>4490</v>
      </c>
      <c r="N380" s="50">
        <v>6047</v>
      </c>
      <c r="O380" s="50">
        <v>326.39999999999998</v>
      </c>
      <c r="P380" s="50">
        <v>418.3</v>
      </c>
      <c r="Q380" s="50">
        <v>551.6</v>
      </c>
      <c r="R380" s="50">
        <v>1006</v>
      </c>
      <c r="S380" s="50">
        <v>1422</v>
      </c>
      <c r="T380" s="50">
        <v>2108</v>
      </c>
      <c r="U380" s="50">
        <v>2757</v>
      </c>
      <c r="V380" s="50">
        <v>3542</v>
      </c>
      <c r="W380" s="50">
        <v>4490</v>
      </c>
      <c r="X380" s="50">
        <v>6047</v>
      </c>
      <c r="Y380" s="50">
        <v>326.39999999999998</v>
      </c>
      <c r="Z380" s="50">
        <v>418.3</v>
      </c>
      <c r="AA380" s="50">
        <v>551.6</v>
      </c>
      <c r="AB380" s="50">
        <v>1006</v>
      </c>
      <c r="AC380" s="50">
        <v>1422</v>
      </c>
      <c r="AD380" s="50">
        <v>2108</v>
      </c>
      <c r="AE380" s="50">
        <v>2757</v>
      </c>
      <c r="AF380" s="50">
        <v>3542</v>
      </c>
      <c r="AG380" s="50">
        <v>4490</v>
      </c>
      <c r="AH380" s="50">
        <v>6047</v>
      </c>
      <c r="AJ380" s="33" t="str">
        <f t="shared" si="10"/>
        <v/>
      </c>
      <c r="AK380" s="33" t="str">
        <f t="shared" si="11"/>
        <v/>
      </c>
      <c r="AO380" t="s">
        <v>13</v>
      </c>
      <c r="AR380" s="7"/>
      <c r="AS380" s="7"/>
      <c r="AT380" s="7"/>
      <c r="AU380" s="7"/>
      <c r="AV380" s="7"/>
      <c r="AW380" s="7"/>
      <c r="AX380" s="7"/>
      <c r="AY380" s="7"/>
      <c r="AZ380" s="7"/>
      <c r="BA380" s="7"/>
      <c r="BB380" s="7"/>
      <c r="BC380" s="7"/>
      <c r="BD380" s="7"/>
      <c r="BE380" s="7"/>
      <c r="BF380" s="7"/>
      <c r="BG380" s="7"/>
      <c r="BH380" s="7"/>
    </row>
    <row r="381" spans="1:60" x14ac:dyDescent="0.25">
      <c r="A381" s="23"/>
      <c r="B381" s="79" t="s">
        <v>969</v>
      </c>
      <c r="C381" s="80" t="s">
        <v>3584</v>
      </c>
      <c r="D381" s="50" t="s">
        <v>3214</v>
      </c>
      <c r="E381" s="50">
        <v>80.400000000000006</v>
      </c>
      <c r="F381" s="50">
        <v>108.4</v>
      </c>
      <c r="G381" s="50">
        <v>152.19999999999999</v>
      </c>
      <c r="H381" s="50">
        <v>324.39999999999998</v>
      </c>
      <c r="I381" s="50">
        <v>506.3</v>
      </c>
      <c r="J381" s="50">
        <v>846.2</v>
      </c>
      <c r="K381" s="50">
        <v>1205</v>
      </c>
      <c r="L381" s="50">
        <v>1682</v>
      </c>
      <c r="M381" s="50">
        <v>2309</v>
      </c>
      <c r="N381" s="50">
        <v>3447</v>
      </c>
      <c r="O381" s="50">
        <v>80.400000000000006</v>
      </c>
      <c r="P381" s="50">
        <v>108.4</v>
      </c>
      <c r="Q381" s="50">
        <v>152.19999999999999</v>
      </c>
      <c r="R381" s="50">
        <v>324.39999999999998</v>
      </c>
      <c r="S381" s="50">
        <v>506.3</v>
      </c>
      <c r="T381" s="50">
        <v>846.2</v>
      </c>
      <c r="U381" s="50">
        <v>1205</v>
      </c>
      <c r="V381" s="50">
        <v>1682</v>
      </c>
      <c r="W381" s="50">
        <v>2309</v>
      </c>
      <c r="X381" s="50">
        <v>3447</v>
      </c>
      <c r="Y381" s="50">
        <v>80.400000000000006</v>
      </c>
      <c r="Z381" s="50">
        <v>108.4</v>
      </c>
      <c r="AA381" s="50">
        <v>152.19999999999999</v>
      </c>
      <c r="AB381" s="50">
        <v>324.39999999999998</v>
      </c>
      <c r="AC381" s="50">
        <v>506.3</v>
      </c>
      <c r="AD381" s="50">
        <v>846.2</v>
      </c>
      <c r="AE381" s="50">
        <v>1205</v>
      </c>
      <c r="AF381" s="50">
        <v>1682</v>
      </c>
      <c r="AG381" s="50">
        <v>2309</v>
      </c>
      <c r="AH381" s="50">
        <v>3447</v>
      </c>
      <c r="AJ381" s="33" t="str">
        <f t="shared" si="10"/>
        <v/>
      </c>
      <c r="AK381" s="33" t="str">
        <f t="shared" si="11"/>
        <v/>
      </c>
      <c r="AO381" t="s">
        <v>13</v>
      </c>
      <c r="AR381" s="7"/>
      <c r="AS381" s="7"/>
      <c r="AT381" s="7"/>
      <c r="AU381" s="7"/>
      <c r="AV381" s="7"/>
      <c r="AW381" s="7"/>
      <c r="AX381" s="7"/>
      <c r="AY381" s="7"/>
      <c r="AZ381" s="7"/>
      <c r="BA381" s="7"/>
      <c r="BB381" s="7"/>
      <c r="BC381" s="7"/>
      <c r="BD381" s="7"/>
      <c r="BE381" s="7"/>
      <c r="BF381" s="7"/>
      <c r="BG381" s="7"/>
      <c r="BH381" s="7"/>
    </row>
    <row r="382" spans="1:60" x14ac:dyDescent="0.25">
      <c r="A382" s="23"/>
      <c r="B382" s="81" t="s">
        <v>973</v>
      </c>
      <c r="C382" s="53" t="s">
        <v>4327</v>
      </c>
      <c r="D382" s="53" t="s">
        <v>3806</v>
      </c>
      <c r="E382" s="49">
        <v>208.74695784882837</v>
      </c>
      <c r="F382" s="49">
        <v>258.53487596981074</v>
      </c>
      <c r="G382" s="49">
        <v>331.14741630296049</v>
      </c>
      <c r="H382" s="49">
        <v>559.59933793134871</v>
      </c>
      <c r="I382" s="49">
        <v>757.22613078057896</v>
      </c>
      <c r="J382" s="49">
        <v>1056.5381128199599</v>
      </c>
      <c r="K382" s="49">
        <v>1319.9362500685393</v>
      </c>
      <c r="L382" s="49">
        <v>1620.143890658954</v>
      </c>
      <c r="M382" s="49">
        <v>1963.698447249282</v>
      </c>
      <c r="N382" s="49">
        <v>2493.0278299217275</v>
      </c>
      <c r="O382" s="49">
        <v>208.74695784882837</v>
      </c>
      <c r="P382" s="49">
        <v>258.53487596981074</v>
      </c>
      <c r="Q382" s="49">
        <v>331.14741630296049</v>
      </c>
      <c r="R382" s="49">
        <v>559.59933793134871</v>
      </c>
      <c r="S382" s="49">
        <v>757.22613078057896</v>
      </c>
      <c r="T382" s="49">
        <v>1056.5381128199599</v>
      </c>
      <c r="U382" s="49">
        <v>1319.9362500685393</v>
      </c>
      <c r="V382" s="49">
        <v>1620.143890658954</v>
      </c>
      <c r="W382" s="49">
        <v>1963.698447249282</v>
      </c>
      <c r="X382" s="49">
        <v>2493.0278299217275</v>
      </c>
      <c r="Y382" s="49">
        <v>208.74695784882837</v>
      </c>
      <c r="Z382" s="49">
        <v>258.53487596981074</v>
      </c>
      <c r="AA382" s="49">
        <v>331.14741630296049</v>
      </c>
      <c r="AB382" s="49">
        <v>559.59933793134871</v>
      </c>
      <c r="AC382" s="49">
        <v>757.22613078057896</v>
      </c>
      <c r="AD382" s="49">
        <v>1056.5381128199599</v>
      </c>
      <c r="AE382" s="49">
        <v>1319.9362500685393</v>
      </c>
      <c r="AF382" s="49">
        <v>1620.143890658954</v>
      </c>
      <c r="AG382" s="49">
        <v>1963.698447249282</v>
      </c>
      <c r="AH382" s="49">
        <v>2493.0278299217275</v>
      </c>
      <c r="AJ382" s="33" t="str">
        <f t="shared" si="10"/>
        <v/>
      </c>
      <c r="AK382" s="33" t="str">
        <f t="shared" si="11"/>
        <v/>
      </c>
      <c r="AO382" t="s">
        <v>13</v>
      </c>
      <c r="AR382" s="7"/>
      <c r="AS382" s="7"/>
      <c r="AT382" s="7"/>
      <c r="AU382" s="7"/>
      <c r="AV382" s="7"/>
      <c r="AW382" s="7"/>
      <c r="AX382" s="7"/>
      <c r="AY382" s="7"/>
      <c r="AZ382" s="7"/>
      <c r="BA382" s="7"/>
      <c r="BB382" s="7"/>
      <c r="BC382" s="7"/>
      <c r="BD382" s="7"/>
      <c r="BE382" s="7"/>
      <c r="BF382" s="7"/>
      <c r="BG382" s="7"/>
      <c r="BH382" s="7"/>
    </row>
    <row r="383" spans="1:60" x14ac:dyDescent="0.25">
      <c r="A383" s="23"/>
      <c r="B383" s="79" t="s">
        <v>975</v>
      </c>
      <c r="C383" s="80" t="s">
        <v>3585</v>
      </c>
      <c r="D383" s="50" t="s">
        <v>3216</v>
      </c>
      <c r="E383" s="50">
        <v>182.8</v>
      </c>
      <c r="F383" s="50">
        <v>228.4</v>
      </c>
      <c r="G383" s="50">
        <v>291.8</v>
      </c>
      <c r="H383" s="50">
        <v>492</v>
      </c>
      <c r="I383" s="50">
        <v>661.1</v>
      </c>
      <c r="J383" s="50">
        <v>921.7</v>
      </c>
      <c r="K383" s="50">
        <v>1153</v>
      </c>
      <c r="L383" s="50">
        <v>1421</v>
      </c>
      <c r="M383" s="50">
        <v>1728</v>
      </c>
      <c r="N383" s="50">
        <v>2208</v>
      </c>
      <c r="O383" s="50">
        <v>182.8</v>
      </c>
      <c r="P383" s="50">
        <v>228.4</v>
      </c>
      <c r="Q383" s="50">
        <v>291.8</v>
      </c>
      <c r="R383" s="50">
        <v>492</v>
      </c>
      <c r="S383" s="50">
        <v>661.1</v>
      </c>
      <c r="T383" s="50">
        <v>921.7</v>
      </c>
      <c r="U383" s="50">
        <v>1153</v>
      </c>
      <c r="V383" s="50">
        <v>1421</v>
      </c>
      <c r="W383" s="50">
        <v>1728</v>
      </c>
      <c r="X383" s="50">
        <v>2208</v>
      </c>
      <c r="Y383" s="50">
        <v>182.8</v>
      </c>
      <c r="Z383" s="50">
        <v>228.4</v>
      </c>
      <c r="AA383" s="50">
        <v>291.8</v>
      </c>
      <c r="AB383" s="50">
        <v>492</v>
      </c>
      <c r="AC383" s="50">
        <v>661.1</v>
      </c>
      <c r="AD383" s="50">
        <v>921.7</v>
      </c>
      <c r="AE383" s="50">
        <v>1153</v>
      </c>
      <c r="AF383" s="50">
        <v>1421</v>
      </c>
      <c r="AG383" s="50">
        <v>1728</v>
      </c>
      <c r="AH383" s="50">
        <v>2208</v>
      </c>
      <c r="AJ383" s="33" t="str">
        <f t="shared" si="10"/>
        <v/>
      </c>
      <c r="AK383" s="33" t="str">
        <f t="shared" si="11"/>
        <v/>
      </c>
      <c r="AO383" t="s">
        <v>13</v>
      </c>
      <c r="AR383" s="7"/>
      <c r="AS383" s="7"/>
      <c r="AT383" s="7"/>
      <c r="AU383" s="7"/>
      <c r="AV383" s="7"/>
      <c r="AW383" s="7"/>
      <c r="AX383" s="7"/>
      <c r="AY383" s="7"/>
      <c r="AZ383" s="7"/>
      <c r="BA383" s="7"/>
      <c r="BB383" s="7"/>
      <c r="BC383" s="7"/>
      <c r="BD383" s="7"/>
      <c r="BE383" s="7"/>
      <c r="BF383" s="7"/>
      <c r="BG383" s="7"/>
      <c r="BH383" s="7"/>
    </row>
    <row r="384" spans="1:60" x14ac:dyDescent="0.25">
      <c r="A384" s="23"/>
      <c r="B384" s="79" t="s">
        <v>977</v>
      </c>
      <c r="C384" s="80" t="s">
        <v>3585</v>
      </c>
      <c r="D384" s="50" t="s">
        <v>3217</v>
      </c>
      <c r="E384" s="50">
        <v>472.1</v>
      </c>
      <c r="F384" s="50">
        <v>572.79999999999995</v>
      </c>
      <c r="G384" s="50">
        <v>719.5</v>
      </c>
      <c r="H384" s="50">
        <v>1234</v>
      </c>
      <c r="I384" s="50">
        <v>1722</v>
      </c>
      <c r="J384" s="50">
        <v>2556</v>
      </c>
      <c r="K384" s="50">
        <v>3375</v>
      </c>
      <c r="L384" s="50">
        <v>4401</v>
      </c>
      <c r="M384" s="50">
        <v>5685</v>
      </c>
      <c r="N384" s="50">
        <v>7885</v>
      </c>
      <c r="O384" s="50">
        <v>472.1</v>
      </c>
      <c r="P384" s="50">
        <v>572.79999999999995</v>
      </c>
      <c r="Q384" s="50">
        <v>719.5</v>
      </c>
      <c r="R384" s="50">
        <v>1234</v>
      </c>
      <c r="S384" s="50">
        <v>1722</v>
      </c>
      <c r="T384" s="50">
        <v>2556</v>
      </c>
      <c r="U384" s="50">
        <v>3375</v>
      </c>
      <c r="V384" s="50">
        <v>4401</v>
      </c>
      <c r="W384" s="50">
        <v>5685</v>
      </c>
      <c r="X384" s="50">
        <v>7885</v>
      </c>
      <c r="Y384" s="50">
        <v>472.1</v>
      </c>
      <c r="Z384" s="50">
        <v>572.79999999999995</v>
      </c>
      <c r="AA384" s="50">
        <v>719.5</v>
      </c>
      <c r="AB384" s="50">
        <v>1234</v>
      </c>
      <c r="AC384" s="50">
        <v>1722</v>
      </c>
      <c r="AD384" s="50">
        <v>2556</v>
      </c>
      <c r="AE384" s="50">
        <v>3375</v>
      </c>
      <c r="AF384" s="50">
        <v>4401</v>
      </c>
      <c r="AG384" s="50">
        <v>5685</v>
      </c>
      <c r="AH384" s="50">
        <v>7885</v>
      </c>
      <c r="AJ384" s="33" t="str">
        <f t="shared" si="10"/>
        <v/>
      </c>
      <c r="AK384" s="33" t="str">
        <f t="shared" si="11"/>
        <v/>
      </c>
      <c r="AO384" t="s">
        <v>13</v>
      </c>
      <c r="AR384" s="7"/>
      <c r="AS384" s="7"/>
      <c r="AT384" s="7"/>
      <c r="AU384" s="7"/>
      <c r="AV384" s="7"/>
      <c r="AW384" s="7"/>
      <c r="AX384" s="7"/>
      <c r="AY384" s="7"/>
      <c r="AZ384" s="7"/>
      <c r="BA384" s="7"/>
      <c r="BB384" s="7"/>
      <c r="BC384" s="7"/>
      <c r="BD384" s="7"/>
      <c r="BE384" s="7"/>
      <c r="BF384" s="7"/>
      <c r="BG384" s="7"/>
      <c r="BH384" s="7"/>
    </row>
    <row r="385" spans="1:60" x14ac:dyDescent="0.25">
      <c r="A385" s="23"/>
      <c r="B385" s="79" t="s">
        <v>981</v>
      </c>
      <c r="C385" s="80" t="s">
        <v>3585</v>
      </c>
      <c r="D385" s="50" t="s">
        <v>3218</v>
      </c>
      <c r="E385" s="50">
        <v>227.8</v>
      </c>
      <c r="F385" s="50">
        <v>309</v>
      </c>
      <c r="G385" s="50">
        <v>429.2</v>
      </c>
      <c r="H385" s="50">
        <v>844.3</v>
      </c>
      <c r="I385" s="50">
        <v>1224</v>
      </c>
      <c r="J385" s="50">
        <v>1844</v>
      </c>
      <c r="K385" s="50">
        <v>2421</v>
      </c>
      <c r="L385" s="50">
        <v>3108</v>
      </c>
      <c r="M385" s="50">
        <v>3923</v>
      </c>
      <c r="N385" s="50">
        <v>5231</v>
      </c>
      <c r="O385" s="50">
        <v>227.8</v>
      </c>
      <c r="P385" s="50">
        <v>309</v>
      </c>
      <c r="Q385" s="50">
        <v>429.2</v>
      </c>
      <c r="R385" s="50">
        <v>844.3</v>
      </c>
      <c r="S385" s="50">
        <v>1224</v>
      </c>
      <c r="T385" s="50">
        <v>1844</v>
      </c>
      <c r="U385" s="50">
        <v>2421</v>
      </c>
      <c r="V385" s="50">
        <v>3108</v>
      </c>
      <c r="W385" s="50">
        <v>3923</v>
      </c>
      <c r="X385" s="50">
        <v>5231</v>
      </c>
      <c r="Y385" s="50">
        <v>227.8</v>
      </c>
      <c r="Z385" s="50">
        <v>309</v>
      </c>
      <c r="AA385" s="50">
        <v>429.2</v>
      </c>
      <c r="AB385" s="50">
        <v>844.3</v>
      </c>
      <c r="AC385" s="50">
        <v>1224</v>
      </c>
      <c r="AD385" s="50">
        <v>1844</v>
      </c>
      <c r="AE385" s="50">
        <v>2421</v>
      </c>
      <c r="AF385" s="50">
        <v>3108</v>
      </c>
      <c r="AG385" s="50">
        <v>3923</v>
      </c>
      <c r="AH385" s="50">
        <v>5231</v>
      </c>
      <c r="AJ385" s="33" t="str">
        <f t="shared" si="10"/>
        <v/>
      </c>
      <c r="AK385" s="33" t="str">
        <f t="shared" si="11"/>
        <v/>
      </c>
      <c r="AO385" t="s">
        <v>13</v>
      </c>
      <c r="AR385" s="7"/>
      <c r="AS385" s="7"/>
      <c r="AT385" s="7"/>
      <c r="AU385" s="7"/>
      <c r="AV385" s="7"/>
      <c r="AW385" s="7"/>
      <c r="AX385" s="7"/>
      <c r="AY385" s="7"/>
      <c r="AZ385" s="7"/>
      <c r="BA385" s="7"/>
      <c r="BB385" s="7"/>
      <c r="BC385" s="7"/>
      <c r="BD385" s="7"/>
      <c r="BE385" s="7"/>
      <c r="BF385" s="7"/>
      <c r="BG385" s="7"/>
      <c r="BH385" s="7"/>
    </row>
    <row r="386" spans="1:60" x14ac:dyDescent="0.25">
      <c r="A386" s="23"/>
      <c r="B386" s="79" t="s">
        <v>983</v>
      </c>
      <c r="C386" s="80" t="s">
        <v>3584</v>
      </c>
      <c r="D386" s="50" t="s">
        <v>3219</v>
      </c>
      <c r="E386" s="50">
        <v>254.6</v>
      </c>
      <c r="F386" s="50">
        <v>339.9</v>
      </c>
      <c r="G386" s="50">
        <v>451.7</v>
      </c>
      <c r="H386" s="50">
        <v>742.9</v>
      </c>
      <c r="I386" s="50">
        <v>936.4</v>
      </c>
      <c r="J386" s="50">
        <v>1174</v>
      </c>
      <c r="K386" s="50">
        <v>1344</v>
      </c>
      <c r="L386" s="50">
        <v>1507</v>
      </c>
      <c r="M386" s="50">
        <v>1663</v>
      </c>
      <c r="N386" s="50">
        <v>1862</v>
      </c>
      <c r="O386" s="50">
        <v>254.6</v>
      </c>
      <c r="P386" s="50">
        <v>339.9</v>
      </c>
      <c r="Q386" s="50">
        <v>451.7</v>
      </c>
      <c r="R386" s="50">
        <v>742.9</v>
      </c>
      <c r="S386" s="50">
        <v>936.4</v>
      </c>
      <c r="T386" s="50">
        <v>1174</v>
      </c>
      <c r="U386" s="50">
        <v>1344</v>
      </c>
      <c r="V386" s="50">
        <v>1507</v>
      </c>
      <c r="W386" s="50">
        <v>1663</v>
      </c>
      <c r="X386" s="50">
        <v>1862</v>
      </c>
      <c r="Y386" s="50">
        <v>254.6</v>
      </c>
      <c r="Z386" s="50">
        <v>339.9</v>
      </c>
      <c r="AA386" s="50">
        <v>451.7</v>
      </c>
      <c r="AB386" s="50">
        <v>742.9</v>
      </c>
      <c r="AC386" s="50">
        <v>936.4</v>
      </c>
      <c r="AD386" s="50">
        <v>1174</v>
      </c>
      <c r="AE386" s="50">
        <v>1344</v>
      </c>
      <c r="AF386" s="50">
        <v>1507</v>
      </c>
      <c r="AG386" s="50">
        <v>1663</v>
      </c>
      <c r="AH386" s="50">
        <v>1862</v>
      </c>
      <c r="AJ386" s="33" t="str">
        <f t="shared" si="10"/>
        <v/>
      </c>
      <c r="AK386" s="33" t="str">
        <f t="shared" si="11"/>
        <v/>
      </c>
      <c r="AO386" t="s">
        <v>13</v>
      </c>
      <c r="AR386" s="7"/>
      <c r="AS386" s="7"/>
      <c r="AT386" s="7"/>
      <c r="AU386" s="7"/>
      <c r="AV386" s="7"/>
      <c r="AW386" s="7"/>
      <c r="AX386" s="7"/>
      <c r="AY386" s="7"/>
      <c r="AZ386" s="7"/>
      <c r="BA386" s="7"/>
      <c r="BB386" s="7"/>
      <c r="BC386" s="7"/>
      <c r="BD386" s="7"/>
      <c r="BE386" s="7"/>
      <c r="BF386" s="7"/>
      <c r="BG386" s="7"/>
      <c r="BH386" s="7"/>
    </row>
    <row r="387" spans="1:60" x14ac:dyDescent="0.25">
      <c r="A387" s="23"/>
      <c r="B387" s="79" t="s">
        <v>985</v>
      </c>
      <c r="C387" s="80" t="s">
        <v>3585</v>
      </c>
      <c r="D387" s="50" t="s">
        <v>3220</v>
      </c>
      <c r="E387" s="50">
        <v>285.5</v>
      </c>
      <c r="F387" s="50">
        <v>369.4</v>
      </c>
      <c r="G387" s="50">
        <v>491.6</v>
      </c>
      <c r="H387" s="50">
        <v>910.6</v>
      </c>
      <c r="I387" s="50">
        <v>1295</v>
      </c>
      <c r="J387" s="50">
        <v>1931</v>
      </c>
      <c r="K387" s="50">
        <v>2532</v>
      </c>
      <c r="L387" s="50">
        <v>3259</v>
      </c>
      <c r="M387" s="50">
        <v>4138</v>
      </c>
      <c r="N387" s="50">
        <v>5579</v>
      </c>
      <c r="O387" s="50">
        <v>285.5</v>
      </c>
      <c r="P387" s="50">
        <v>369.4</v>
      </c>
      <c r="Q387" s="50">
        <v>491.6</v>
      </c>
      <c r="R387" s="50">
        <v>910.6</v>
      </c>
      <c r="S387" s="50">
        <v>1295</v>
      </c>
      <c r="T387" s="50">
        <v>1931</v>
      </c>
      <c r="U387" s="50">
        <v>2532</v>
      </c>
      <c r="V387" s="50">
        <v>3259</v>
      </c>
      <c r="W387" s="50">
        <v>4138</v>
      </c>
      <c r="X387" s="50">
        <v>5579</v>
      </c>
      <c r="Y387" s="50">
        <v>285.5</v>
      </c>
      <c r="Z387" s="50">
        <v>369.4</v>
      </c>
      <c r="AA387" s="50">
        <v>491.6</v>
      </c>
      <c r="AB387" s="50">
        <v>910.6</v>
      </c>
      <c r="AC387" s="50">
        <v>1295</v>
      </c>
      <c r="AD387" s="50">
        <v>1931</v>
      </c>
      <c r="AE387" s="50">
        <v>2532</v>
      </c>
      <c r="AF387" s="50">
        <v>3259</v>
      </c>
      <c r="AG387" s="50">
        <v>4138</v>
      </c>
      <c r="AH387" s="50">
        <v>5579</v>
      </c>
      <c r="AJ387" s="33" t="str">
        <f t="shared" si="10"/>
        <v/>
      </c>
      <c r="AK387" s="33" t="str">
        <f t="shared" si="11"/>
        <v/>
      </c>
      <c r="AO387" t="s">
        <v>13</v>
      </c>
      <c r="AR387" s="7"/>
      <c r="AS387" s="7"/>
      <c r="AT387" s="7"/>
      <c r="AU387" s="7"/>
      <c r="AV387" s="7"/>
      <c r="AW387" s="7"/>
      <c r="AX387" s="7"/>
      <c r="AY387" s="7"/>
      <c r="AZ387" s="7"/>
      <c r="BA387" s="7"/>
      <c r="BB387" s="7"/>
      <c r="BC387" s="7"/>
      <c r="BD387" s="7"/>
      <c r="BE387" s="7"/>
      <c r="BF387" s="7"/>
      <c r="BG387" s="7"/>
      <c r="BH387" s="7"/>
    </row>
    <row r="388" spans="1:60" x14ac:dyDescent="0.25">
      <c r="A388" s="23"/>
      <c r="B388" s="79" t="s">
        <v>987</v>
      </c>
      <c r="C388" s="80" t="s">
        <v>4333</v>
      </c>
      <c r="D388" s="50" t="s">
        <v>3221</v>
      </c>
      <c r="E388" s="50">
        <v>297.7</v>
      </c>
      <c r="F388" s="50">
        <v>389</v>
      </c>
      <c r="G388" s="50">
        <v>524.9</v>
      </c>
      <c r="H388" s="50">
        <v>991</v>
      </c>
      <c r="I388" s="50">
        <v>1421</v>
      </c>
      <c r="J388" s="50">
        <v>2133</v>
      </c>
      <c r="K388" s="50">
        <v>2807</v>
      </c>
      <c r="L388" s="50">
        <v>3623</v>
      </c>
      <c r="M388" s="50">
        <v>4608</v>
      </c>
      <c r="N388" s="50">
        <v>6223</v>
      </c>
      <c r="O388" s="50">
        <v>377.13677638364783</v>
      </c>
      <c r="P388" s="50">
        <v>468.58874248363833</v>
      </c>
      <c r="Q388" s="50">
        <v>601.99240955387836</v>
      </c>
      <c r="R388" s="50">
        <v>1021.7116701729202</v>
      </c>
      <c r="S388" s="50">
        <v>1385.6881082752875</v>
      </c>
      <c r="T388" s="50">
        <v>1938.7012070544447</v>
      </c>
      <c r="U388" s="50">
        <v>2425.7441206256158</v>
      </c>
      <c r="V388" s="50">
        <v>2983.3284742358164</v>
      </c>
      <c r="W388" s="50">
        <v>3622.7953111004044</v>
      </c>
      <c r="X388" s="50">
        <v>4610.4991323238119</v>
      </c>
      <c r="Y388" s="50">
        <v>323.46327882712899</v>
      </c>
      <c r="Z388" s="50">
        <v>412.93227920836671</v>
      </c>
      <c r="AA388" s="50">
        <v>548.45601403035175</v>
      </c>
      <c r="AB388" s="50">
        <v>1003.959259668342</v>
      </c>
      <c r="AC388" s="50">
        <v>1403.2562136109652</v>
      </c>
      <c r="AD388" s="50">
        <v>2021.031204065273</v>
      </c>
      <c r="AE388" s="50">
        <v>2573.5177172823537</v>
      </c>
      <c r="AF388" s="50">
        <v>3215.0935198025495</v>
      </c>
      <c r="AG388" s="50">
        <v>3963.6965875362507</v>
      </c>
      <c r="AH388" s="50">
        <v>5146.2137063026121</v>
      </c>
      <c r="AJ388" s="33" t="str">
        <f t="shared" ref="AJ388:AJ451" si="12">IF(C388="Rural10W",IF(X388=AH388,"CHECK THIS",""),"")</f>
        <v/>
      </c>
      <c r="AK388" s="33" t="str">
        <f t="shared" ref="AK388:AK451" si="13">IF(C388="Rural10W",B388,"")</f>
        <v/>
      </c>
      <c r="AO388" t="s">
        <v>13</v>
      </c>
      <c r="AR388" s="7"/>
      <c r="AS388" s="7"/>
      <c r="AT388" s="7"/>
      <c r="AU388" s="7"/>
      <c r="AV388" s="7"/>
      <c r="AW388" s="7"/>
      <c r="AX388" s="7"/>
      <c r="AY388" s="7"/>
      <c r="AZ388" s="7"/>
      <c r="BA388" s="7"/>
      <c r="BB388" s="7"/>
      <c r="BC388" s="7"/>
      <c r="BD388" s="7"/>
      <c r="BE388" s="7"/>
      <c r="BF388" s="7"/>
      <c r="BG388" s="7"/>
      <c r="BH388" s="7"/>
    </row>
    <row r="389" spans="1:60" x14ac:dyDescent="0.25">
      <c r="A389" s="23"/>
      <c r="B389" s="81" t="s">
        <v>989</v>
      </c>
      <c r="C389" s="53" t="s">
        <v>4380</v>
      </c>
      <c r="D389" s="53" t="s">
        <v>3807</v>
      </c>
      <c r="E389" s="84" t="s">
        <v>4405</v>
      </c>
      <c r="F389" s="84" t="s">
        <v>4405</v>
      </c>
      <c r="G389" s="84" t="s">
        <v>4405</v>
      </c>
      <c r="H389" s="84" t="s">
        <v>4405</v>
      </c>
      <c r="I389" s="84" t="s">
        <v>4405</v>
      </c>
      <c r="J389" s="84" t="s">
        <v>4405</v>
      </c>
      <c r="K389" s="84" t="s">
        <v>4405</v>
      </c>
      <c r="L389" s="84" t="s">
        <v>4405</v>
      </c>
      <c r="M389" s="84" t="s">
        <v>4405</v>
      </c>
      <c r="N389" s="84" t="s">
        <v>4405</v>
      </c>
      <c r="O389" s="49">
        <v>385.38998475536232</v>
      </c>
      <c r="P389" s="49">
        <v>478.72043134793819</v>
      </c>
      <c r="Q389" s="49">
        <v>614.80663806550308</v>
      </c>
      <c r="R389" s="49">
        <v>1042.2653132740559</v>
      </c>
      <c r="S389" s="49">
        <v>1412.290426836686</v>
      </c>
      <c r="T389" s="49">
        <v>1973.76823036459</v>
      </c>
      <c r="U389" s="49">
        <v>2467.5921692582729</v>
      </c>
      <c r="V389" s="49">
        <v>3032.5270218084806</v>
      </c>
      <c r="W389" s="49">
        <v>3679.8551112790242</v>
      </c>
      <c r="X389" s="49">
        <v>4678.7803099449229</v>
      </c>
      <c r="Y389" s="49">
        <v>330.97830400220784</v>
      </c>
      <c r="Z389" s="49">
        <v>421.86063064920086</v>
      </c>
      <c r="AA389" s="49">
        <v>559.27885048371184</v>
      </c>
      <c r="AB389" s="49">
        <v>1019.7034984353315</v>
      </c>
      <c r="AC389" s="49">
        <v>1422.9419076466033</v>
      </c>
      <c r="AD389" s="49">
        <v>2046.1600285225136</v>
      </c>
      <c r="AE389" s="49">
        <v>2603.0559406240336</v>
      </c>
      <c r="AF389" s="49">
        <v>3249.2729706892123</v>
      </c>
      <c r="AG389" s="49">
        <v>4002.767057843962</v>
      </c>
      <c r="AH389" s="49">
        <v>5191.8158355414998</v>
      </c>
      <c r="AJ389" s="33" t="str">
        <f t="shared" si="12"/>
        <v/>
      </c>
      <c r="AK389" s="33" t="str">
        <f t="shared" si="13"/>
        <v/>
      </c>
      <c r="AO389" t="s">
        <v>13</v>
      </c>
      <c r="AR389" s="7"/>
      <c r="AS389" s="7"/>
      <c r="AT389" s="7"/>
      <c r="AU389" s="7"/>
      <c r="AV389" s="7"/>
      <c r="AW389" s="7"/>
      <c r="AX389" s="7"/>
      <c r="AY389" s="7"/>
      <c r="AZ389" s="7"/>
      <c r="BA389" s="7"/>
      <c r="BB389" s="7"/>
      <c r="BC389" s="7"/>
      <c r="BD389" s="7"/>
      <c r="BE389" s="7"/>
      <c r="BF389" s="7"/>
      <c r="BG389" s="7"/>
      <c r="BH389" s="7"/>
    </row>
    <row r="390" spans="1:60" x14ac:dyDescent="0.25">
      <c r="A390" s="23"/>
      <c r="B390" s="79" t="s">
        <v>991</v>
      </c>
      <c r="C390" s="80" t="s">
        <v>3584</v>
      </c>
      <c r="D390" s="50" t="s">
        <v>3222</v>
      </c>
      <c r="E390" s="50">
        <v>165.1</v>
      </c>
      <c r="F390" s="50">
        <v>210.5</v>
      </c>
      <c r="G390" s="50">
        <v>275.39999999999998</v>
      </c>
      <c r="H390" s="50">
        <v>491.3</v>
      </c>
      <c r="I390" s="50">
        <v>683.5</v>
      </c>
      <c r="J390" s="50">
        <v>993.3</v>
      </c>
      <c r="K390" s="50">
        <v>1280</v>
      </c>
      <c r="L390" s="50">
        <v>1621</v>
      </c>
      <c r="M390" s="50">
        <v>2026</v>
      </c>
      <c r="N390" s="50">
        <v>2679</v>
      </c>
      <c r="O390" s="50">
        <v>165.1</v>
      </c>
      <c r="P390" s="50">
        <v>210.5</v>
      </c>
      <c r="Q390" s="50">
        <v>275.39999999999998</v>
      </c>
      <c r="R390" s="50">
        <v>491.3</v>
      </c>
      <c r="S390" s="50">
        <v>683.5</v>
      </c>
      <c r="T390" s="50">
        <v>993.3</v>
      </c>
      <c r="U390" s="50">
        <v>1280</v>
      </c>
      <c r="V390" s="50">
        <v>1621</v>
      </c>
      <c r="W390" s="50">
        <v>2026</v>
      </c>
      <c r="X390" s="50">
        <v>2679</v>
      </c>
      <c r="Y390" s="50">
        <v>165.1</v>
      </c>
      <c r="Z390" s="50">
        <v>210.5</v>
      </c>
      <c r="AA390" s="50">
        <v>275.39999999999998</v>
      </c>
      <c r="AB390" s="50">
        <v>491.3</v>
      </c>
      <c r="AC390" s="50">
        <v>683.5</v>
      </c>
      <c r="AD390" s="50">
        <v>993.3</v>
      </c>
      <c r="AE390" s="50">
        <v>1280</v>
      </c>
      <c r="AF390" s="50">
        <v>1621</v>
      </c>
      <c r="AG390" s="50">
        <v>2026</v>
      </c>
      <c r="AH390" s="50">
        <v>2679</v>
      </c>
      <c r="AJ390" s="33" t="str">
        <f t="shared" si="12"/>
        <v/>
      </c>
      <c r="AK390" s="33" t="str">
        <f t="shared" si="13"/>
        <v/>
      </c>
      <c r="AO390" t="s">
        <v>13</v>
      </c>
      <c r="AR390" s="7"/>
      <c r="AS390" s="7"/>
      <c r="AT390" s="7"/>
      <c r="AU390" s="7"/>
      <c r="AV390" s="7"/>
      <c r="AW390" s="7"/>
      <c r="AX390" s="7"/>
      <c r="AY390" s="7"/>
      <c r="AZ390" s="7"/>
      <c r="BA390" s="7"/>
      <c r="BB390" s="7"/>
      <c r="BC390" s="7"/>
      <c r="BD390" s="7"/>
      <c r="BE390" s="7"/>
      <c r="BF390" s="7"/>
      <c r="BG390" s="7"/>
      <c r="BH390" s="7"/>
    </row>
    <row r="391" spans="1:60" x14ac:dyDescent="0.25">
      <c r="A391" s="23"/>
      <c r="B391" s="79" t="s">
        <v>993</v>
      </c>
      <c r="C391" s="80" t="s">
        <v>3585</v>
      </c>
      <c r="D391" s="50" t="s">
        <v>3223</v>
      </c>
      <c r="E391" s="50">
        <v>127.9</v>
      </c>
      <c r="F391" s="50">
        <v>153</v>
      </c>
      <c r="G391" s="50">
        <v>192.8</v>
      </c>
      <c r="H391" s="50">
        <v>358.9</v>
      </c>
      <c r="I391" s="50">
        <v>545.79999999999995</v>
      </c>
      <c r="J391" s="50">
        <v>921</v>
      </c>
      <c r="K391" s="50">
        <v>1349</v>
      </c>
      <c r="L391" s="50">
        <v>1958</v>
      </c>
      <c r="M391" s="50">
        <v>2825</v>
      </c>
      <c r="N391" s="50">
        <v>4550</v>
      </c>
      <c r="O391" s="50">
        <v>127.9</v>
      </c>
      <c r="P391" s="50">
        <v>153</v>
      </c>
      <c r="Q391" s="50">
        <v>192.8</v>
      </c>
      <c r="R391" s="50">
        <v>358.9</v>
      </c>
      <c r="S391" s="50">
        <v>545.79999999999995</v>
      </c>
      <c r="T391" s="50">
        <v>921</v>
      </c>
      <c r="U391" s="50">
        <v>1349</v>
      </c>
      <c r="V391" s="50">
        <v>1958</v>
      </c>
      <c r="W391" s="50">
        <v>2825</v>
      </c>
      <c r="X391" s="50">
        <v>4550</v>
      </c>
      <c r="Y391" s="50">
        <v>127.9</v>
      </c>
      <c r="Z391" s="50">
        <v>153</v>
      </c>
      <c r="AA391" s="50">
        <v>192.8</v>
      </c>
      <c r="AB391" s="50">
        <v>358.9</v>
      </c>
      <c r="AC391" s="50">
        <v>545.79999999999995</v>
      </c>
      <c r="AD391" s="50">
        <v>921</v>
      </c>
      <c r="AE391" s="50">
        <v>1349</v>
      </c>
      <c r="AF391" s="50">
        <v>1958</v>
      </c>
      <c r="AG391" s="50">
        <v>2825</v>
      </c>
      <c r="AH391" s="50">
        <v>4550</v>
      </c>
      <c r="AJ391" s="33" t="str">
        <f t="shared" si="12"/>
        <v/>
      </c>
      <c r="AK391" s="33" t="str">
        <f t="shared" si="13"/>
        <v/>
      </c>
      <c r="AO391" t="s">
        <v>13</v>
      </c>
      <c r="AR391" s="7"/>
      <c r="AS391" s="7"/>
      <c r="AT391" s="7"/>
      <c r="AU391" s="7"/>
      <c r="AV391" s="7"/>
      <c r="AW391" s="7"/>
      <c r="AX391" s="7"/>
      <c r="AY391" s="7"/>
      <c r="AZ391" s="7"/>
      <c r="BA391" s="7"/>
      <c r="BB391" s="7"/>
      <c r="BC391" s="7"/>
      <c r="BD391" s="7"/>
      <c r="BE391" s="7"/>
      <c r="BF391" s="7"/>
      <c r="BG391" s="7"/>
      <c r="BH391" s="7"/>
    </row>
    <row r="392" spans="1:60" x14ac:dyDescent="0.25">
      <c r="A392" s="23"/>
      <c r="B392" s="79" t="s">
        <v>995</v>
      </c>
      <c r="C392" s="80" t="s">
        <v>3584</v>
      </c>
      <c r="D392" s="50" t="s">
        <v>3224</v>
      </c>
      <c r="E392" s="50">
        <v>113.7</v>
      </c>
      <c r="F392" s="50">
        <v>163.80000000000001</v>
      </c>
      <c r="G392" s="50">
        <v>239.6</v>
      </c>
      <c r="H392" s="50">
        <v>502.3</v>
      </c>
      <c r="I392" s="50">
        <v>737.9</v>
      </c>
      <c r="J392" s="50">
        <v>1110</v>
      </c>
      <c r="K392" s="50">
        <v>1444</v>
      </c>
      <c r="L392" s="50">
        <v>1829</v>
      </c>
      <c r="M392" s="50">
        <v>2268</v>
      </c>
      <c r="N392" s="50">
        <v>2943</v>
      </c>
      <c r="O392" s="50">
        <v>113.7</v>
      </c>
      <c r="P392" s="50">
        <v>163.80000000000001</v>
      </c>
      <c r="Q392" s="50">
        <v>239.6</v>
      </c>
      <c r="R392" s="50">
        <v>502.3</v>
      </c>
      <c r="S392" s="50">
        <v>737.9</v>
      </c>
      <c r="T392" s="50">
        <v>1110</v>
      </c>
      <c r="U392" s="50">
        <v>1444</v>
      </c>
      <c r="V392" s="50">
        <v>1829</v>
      </c>
      <c r="W392" s="50">
        <v>2268</v>
      </c>
      <c r="X392" s="50">
        <v>2943</v>
      </c>
      <c r="Y392" s="50">
        <v>113.7</v>
      </c>
      <c r="Z392" s="50">
        <v>163.80000000000001</v>
      </c>
      <c r="AA392" s="50">
        <v>239.6</v>
      </c>
      <c r="AB392" s="50">
        <v>502.3</v>
      </c>
      <c r="AC392" s="50">
        <v>737.9</v>
      </c>
      <c r="AD392" s="50">
        <v>1110</v>
      </c>
      <c r="AE392" s="50">
        <v>1444</v>
      </c>
      <c r="AF392" s="50">
        <v>1829</v>
      </c>
      <c r="AG392" s="50">
        <v>2268</v>
      </c>
      <c r="AH392" s="50">
        <v>2943</v>
      </c>
      <c r="AJ392" s="33" t="str">
        <f t="shared" si="12"/>
        <v/>
      </c>
      <c r="AK392" s="33" t="str">
        <f t="shared" si="13"/>
        <v/>
      </c>
      <c r="AO392" t="s">
        <v>13</v>
      </c>
      <c r="AR392" s="7"/>
      <c r="AS392" s="7"/>
      <c r="AT392" s="7"/>
      <c r="AU392" s="7"/>
      <c r="AV392" s="7"/>
      <c r="AW392" s="7"/>
      <c r="AX392" s="7"/>
      <c r="AY392" s="7"/>
      <c r="AZ392" s="7"/>
      <c r="BA392" s="7"/>
      <c r="BB392" s="7"/>
      <c r="BC392" s="7"/>
      <c r="BD392" s="7"/>
      <c r="BE392" s="7"/>
      <c r="BF392" s="7"/>
      <c r="BG392" s="7"/>
      <c r="BH392" s="7"/>
    </row>
    <row r="393" spans="1:60" x14ac:dyDescent="0.25">
      <c r="A393" s="23"/>
      <c r="B393" s="81" t="s">
        <v>997</v>
      </c>
      <c r="C393" s="53" t="s">
        <v>4327</v>
      </c>
      <c r="D393" s="53" t="s">
        <v>3808</v>
      </c>
      <c r="E393" s="49">
        <v>380.53195255474446</v>
      </c>
      <c r="F393" s="49">
        <v>474.23789343239827</v>
      </c>
      <c r="G393" s="49">
        <v>610.75732294120132</v>
      </c>
      <c r="H393" s="49">
        <v>1040.4572625398116</v>
      </c>
      <c r="I393" s="49">
        <v>1412.3927180543928</v>
      </c>
      <c r="J393" s="49">
        <v>1975.4768161249817</v>
      </c>
      <c r="K393" s="49">
        <v>2469.6291517091363</v>
      </c>
      <c r="L393" s="49">
        <v>3032.9526502284448</v>
      </c>
      <c r="M393" s="49">
        <v>3675.9269037819249</v>
      </c>
      <c r="N393" s="49">
        <v>4664.0240682336807</v>
      </c>
      <c r="O393" s="49">
        <v>380.53195255474446</v>
      </c>
      <c r="P393" s="49">
        <v>474.23789343239827</v>
      </c>
      <c r="Q393" s="49">
        <v>610.75732294120132</v>
      </c>
      <c r="R393" s="49">
        <v>1040.4572625398116</v>
      </c>
      <c r="S393" s="49">
        <v>1412.3927180543928</v>
      </c>
      <c r="T393" s="49">
        <v>1975.4768161249817</v>
      </c>
      <c r="U393" s="49">
        <v>2469.6291517091363</v>
      </c>
      <c r="V393" s="49">
        <v>3032.9526502284448</v>
      </c>
      <c r="W393" s="49">
        <v>3675.9269037819249</v>
      </c>
      <c r="X393" s="49">
        <v>4664.0240682336807</v>
      </c>
      <c r="Y393" s="49">
        <v>380.53195255474446</v>
      </c>
      <c r="Z393" s="49">
        <v>474.23789343239827</v>
      </c>
      <c r="AA393" s="49">
        <v>610.75732294120132</v>
      </c>
      <c r="AB393" s="49">
        <v>1040.4572625398116</v>
      </c>
      <c r="AC393" s="49">
        <v>1412.3927180543928</v>
      </c>
      <c r="AD393" s="49">
        <v>1975.4768161249817</v>
      </c>
      <c r="AE393" s="49">
        <v>2469.6291517091363</v>
      </c>
      <c r="AF393" s="49">
        <v>3032.9526502284448</v>
      </c>
      <c r="AG393" s="49">
        <v>3675.9269037819249</v>
      </c>
      <c r="AH393" s="49">
        <v>4664.0240682336807</v>
      </c>
      <c r="AJ393" s="33" t="str">
        <f t="shared" si="12"/>
        <v/>
      </c>
      <c r="AK393" s="33" t="str">
        <f t="shared" si="13"/>
        <v/>
      </c>
      <c r="AO393" t="s">
        <v>13</v>
      </c>
      <c r="AR393" s="7"/>
      <c r="AS393" s="7"/>
      <c r="AT393" s="7"/>
      <c r="AU393" s="7"/>
      <c r="AV393" s="7"/>
      <c r="AW393" s="7"/>
      <c r="AX393" s="7"/>
      <c r="AY393" s="7"/>
      <c r="AZ393" s="7"/>
      <c r="BA393" s="7"/>
      <c r="BB393" s="7"/>
      <c r="BC393" s="7"/>
      <c r="BD393" s="7"/>
      <c r="BE393" s="7"/>
      <c r="BF393" s="7"/>
      <c r="BG393" s="7"/>
      <c r="BH393" s="7"/>
    </row>
    <row r="394" spans="1:60" x14ac:dyDescent="0.25">
      <c r="A394" s="23"/>
      <c r="B394" s="79" t="s">
        <v>999</v>
      </c>
      <c r="C394" s="80" t="s">
        <v>3584</v>
      </c>
      <c r="D394" s="50" t="s">
        <v>3225</v>
      </c>
      <c r="E394" s="50">
        <v>319.8</v>
      </c>
      <c r="F394" s="50">
        <v>406.1</v>
      </c>
      <c r="G394" s="50">
        <v>535</v>
      </c>
      <c r="H394" s="50">
        <v>1006</v>
      </c>
      <c r="I394" s="50">
        <v>1470</v>
      </c>
      <c r="J394" s="50">
        <v>2291</v>
      </c>
      <c r="K394" s="50">
        <v>3119</v>
      </c>
      <c r="L394" s="50">
        <v>4178</v>
      </c>
      <c r="M394" s="50">
        <v>5530</v>
      </c>
      <c r="N394" s="50">
        <v>7894</v>
      </c>
      <c r="O394" s="50">
        <v>319.8</v>
      </c>
      <c r="P394" s="50">
        <v>406.1</v>
      </c>
      <c r="Q394" s="50">
        <v>535</v>
      </c>
      <c r="R394" s="50">
        <v>1006</v>
      </c>
      <c r="S394" s="50">
        <v>1470</v>
      </c>
      <c r="T394" s="50">
        <v>2291</v>
      </c>
      <c r="U394" s="50">
        <v>3119</v>
      </c>
      <c r="V394" s="50">
        <v>4178</v>
      </c>
      <c r="W394" s="50">
        <v>5530</v>
      </c>
      <c r="X394" s="50">
        <v>7894</v>
      </c>
      <c r="Y394" s="50">
        <v>319.8</v>
      </c>
      <c r="Z394" s="50">
        <v>406.1</v>
      </c>
      <c r="AA394" s="50">
        <v>535</v>
      </c>
      <c r="AB394" s="50">
        <v>1006</v>
      </c>
      <c r="AC394" s="50">
        <v>1470</v>
      </c>
      <c r="AD394" s="50">
        <v>2291</v>
      </c>
      <c r="AE394" s="50">
        <v>3119</v>
      </c>
      <c r="AF394" s="50">
        <v>4178</v>
      </c>
      <c r="AG394" s="50">
        <v>5530</v>
      </c>
      <c r="AH394" s="50">
        <v>7894</v>
      </c>
      <c r="AJ394" s="33" t="str">
        <f t="shared" si="12"/>
        <v/>
      </c>
      <c r="AK394" s="33" t="str">
        <f t="shared" si="13"/>
        <v/>
      </c>
      <c r="AO394" t="s">
        <v>13</v>
      </c>
      <c r="AR394" s="7"/>
      <c r="AS394" s="7"/>
      <c r="AT394" s="7"/>
      <c r="AU394" s="7"/>
      <c r="AV394" s="7"/>
      <c r="AW394" s="7"/>
      <c r="AX394" s="7"/>
      <c r="AY394" s="7"/>
      <c r="AZ394" s="7"/>
      <c r="BA394" s="7"/>
      <c r="BB394" s="7"/>
      <c r="BC394" s="7"/>
      <c r="BD394" s="7"/>
      <c r="BE394" s="7"/>
      <c r="BF394" s="7"/>
      <c r="BG394" s="7"/>
      <c r="BH394" s="7"/>
    </row>
    <row r="395" spans="1:60" x14ac:dyDescent="0.25">
      <c r="A395" s="23"/>
      <c r="B395" s="79" t="s">
        <v>1003</v>
      </c>
      <c r="C395" s="80" t="s">
        <v>3585</v>
      </c>
      <c r="D395" s="50" t="s">
        <v>3227</v>
      </c>
      <c r="E395" s="50">
        <v>1890</v>
      </c>
      <c r="F395" s="50">
        <v>2564.6</v>
      </c>
      <c r="G395" s="50">
        <v>3573</v>
      </c>
      <c r="H395" s="50">
        <v>7135</v>
      </c>
      <c r="I395" s="50">
        <v>10470</v>
      </c>
      <c r="J395" s="50">
        <v>16050</v>
      </c>
      <c r="K395" s="50">
        <v>21340</v>
      </c>
      <c r="L395" s="50">
        <v>27760</v>
      </c>
      <c r="M395" s="50">
        <v>35500</v>
      </c>
      <c r="N395" s="50">
        <v>48170</v>
      </c>
      <c r="O395" s="50">
        <v>1890</v>
      </c>
      <c r="P395" s="50">
        <v>2564.6</v>
      </c>
      <c r="Q395" s="50">
        <v>3573</v>
      </c>
      <c r="R395" s="50">
        <v>7135</v>
      </c>
      <c r="S395" s="50">
        <v>10470</v>
      </c>
      <c r="T395" s="50">
        <v>16050</v>
      </c>
      <c r="U395" s="50">
        <v>21340</v>
      </c>
      <c r="V395" s="50">
        <v>27760</v>
      </c>
      <c r="W395" s="50">
        <v>35500</v>
      </c>
      <c r="X395" s="50">
        <v>48170</v>
      </c>
      <c r="Y395" s="50">
        <v>1890</v>
      </c>
      <c r="Z395" s="50">
        <v>2564.6</v>
      </c>
      <c r="AA395" s="50">
        <v>3573</v>
      </c>
      <c r="AB395" s="50">
        <v>7135</v>
      </c>
      <c r="AC395" s="50">
        <v>10470</v>
      </c>
      <c r="AD395" s="50">
        <v>16050</v>
      </c>
      <c r="AE395" s="50">
        <v>21340</v>
      </c>
      <c r="AF395" s="50">
        <v>27760</v>
      </c>
      <c r="AG395" s="50">
        <v>35500</v>
      </c>
      <c r="AH395" s="50">
        <v>48170</v>
      </c>
      <c r="AJ395" s="33" t="str">
        <f t="shared" si="12"/>
        <v/>
      </c>
      <c r="AK395" s="33" t="str">
        <f t="shared" si="13"/>
        <v/>
      </c>
      <c r="AO395" t="s">
        <v>13</v>
      </c>
      <c r="AR395" s="7"/>
      <c r="AS395" s="7"/>
      <c r="AT395" s="7"/>
      <c r="AU395" s="7"/>
      <c r="AV395" s="7"/>
      <c r="AW395" s="7"/>
      <c r="AX395" s="7"/>
      <c r="AY395" s="7"/>
      <c r="AZ395" s="7"/>
      <c r="BA395" s="7"/>
      <c r="BB395" s="7"/>
      <c r="BC395" s="7"/>
      <c r="BD395" s="7"/>
      <c r="BE395" s="7"/>
      <c r="BF395" s="7"/>
      <c r="BG395" s="7"/>
      <c r="BH395" s="7"/>
    </row>
    <row r="396" spans="1:60" x14ac:dyDescent="0.25">
      <c r="A396" s="23"/>
      <c r="B396" s="79" t="s">
        <v>1013</v>
      </c>
      <c r="C396" s="80" t="s">
        <v>3584</v>
      </c>
      <c r="D396" s="50" t="s">
        <v>3228</v>
      </c>
      <c r="E396" s="50">
        <v>253</v>
      </c>
      <c r="F396" s="50">
        <v>301.3</v>
      </c>
      <c r="G396" s="50">
        <v>367.3</v>
      </c>
      <c r="H396" s="50">
        <v>571.5</v>
      </c>
      <c r="I396" s="50">
        <v>741.5</v>
      </c>
      <c r="J396" s="50">
        <v>1001</v>
      </c>
      <c r="K396" s="50">
        <v>1231</v>
      </c>
      <c r="L396" s="50">
        <v>1496</v>
      </c>
      <c r="M396" s="50">
        <v>1802</v>
      </c>
      <c r="N396" s="50">
        <v>2278</v>
      </c>
      <c r="O396" s="50">
        <v>253</v>
      </c>
      <c r="P396" s="50">
        <v>301.3</v>
      </c>
      <c r="Q396" s="50">
        <v>367.3</v>
      </c>
      <c r="R396" s="50">
        <v>571.5</v>
      </c>
      <c r="S396" s="50">
        <v>741.5</v>
      </c>
      <c r="T396" s="50">
        <v>1001</v>
      </c>
      <c r="U396" s="50">
        <v>1231</v>
      </c>
      <c r="V396" s="50">
        <v>1496</v>
      </c>
      <c r="W396" s="50">
        <v>1802</v>
      </c>
      <c r="X396" s="50">
        <v>2278</v>
      </c>
      <c r="Y396" s="50">
        <v>253</v>
      </c>
      <c r="Z396" s="50">
        <v>301.3</v>
      </c>
      <c r="AA396" s="50">
        <v>367.3</v>
      </c>
      <c r="AB396" s="50">
        <v>571.5</v>
      </c>
      <c r="AC396" s="50">
        <v>741.5</v>
      </c>
      <c r="AD396" s="50">
        <v>1001</v>
      </c>
      <c r="AE396" s="50">
        <v>1231</v>
      </c>
      <c r="AF396" s="50">
        <v>1496</v>
      </c>
      <c r="AG396" s="50">
        <v>1802</v>
      </c>
      <c r="AH396" s="50">
        <v>2278</v>
      </c>
      <c r="AJ396" s="33" t="str">
        <f t="shared" si="12"/>
        <v/>
      </c>
      <c r="AK396" s="33" t="str">
        <f t="shared" si="13"/>
        <v/>
      </c>
      <c r="AO396" t="s">
        <v>13</v>
      </c>
      <c r="AR396" s="7"/>
      <c r="AS396" s="7"/>
      <c r="AT396" s="7"/>
      <c r="AU396" s="7"/>
      <c r="AV396" s="7"/>
      <c r="AW396" s="7"/>
      <c r="AX396" s="7"/>
      <c r="AY396" s="7"/>
      <c r="AZ396" s="7"/>
      <c r="BA396" s="7"/>
      <c r="BB396" s="7"/>
      <c r="BC396" s="7"/>
      <c r="BD396" s="7"/>
      <c r="BE396" s="7"/>
      <c r="BF396" s="7"/>
      <c r="BG396" s="7"/>
      <c r="BH396" s="7"/>
    </row>
    <row r="397" spans="1:60" x14ac:dyDescent="0.25">
      <c r="A397" s="23"/>
      <c r="B397" s="79" t="s">
        <v>1020</v>
      </c>
      <c r="C397" s="80" t="s">
        <v>3584</v>
      </c>
      <c r="D397" s="50" t="s">
        <v>3229</v>
      </c>
      <c r="E397" s="50">
        <v>386.2</v>
      </c>
      <c r="F397" s="50">
        <v>448.7</v>
      </c>
      <c r="G397" s="50">
        <v>528.20000000000005</v>
      </c>
      <c r="H397" s="50">
        <v>742.7</v>
      </c>
      <c r="I397" s="50">
        <v>897.8</v>
      </c>
      <c r="J397" s="50">
        <v>1109</v>
      </c>
      <c r="K397" s="50">
        <v>1277</v>
      </c>
      <c r="L397" s="50">
        <v>1454</v>
      </c>
      <c r="M397" s="50">
        <v>1643</v>
      </c>
      <c r="N397" s="50">
        <v>1912</v>
      </c>
      <c r="O397" s="50">
        <v>386.2</v>
      </c>
      <c r="P397" s="50">
        <v>448.7</v>
      </c>
      <c r="Q397" s="50">
        <v>528.20000000000005</v>
      </c>
      <c r="R397" s="50">
        <v>742.7</v>
      </c>
      <c r="S397" s="50">
        <v>897.8</v>
      </c>
      <c r="T397" s="50">
        <v>1109</v>
      </c>
      <c r="U397" s="50">
        <v>1277</v>
      </c>
      <c r="V397" s="50">
        <v>1454</v>
      </c>
      <c r="W397" s="50">
        <v>1643</v>
      </c>
      <c r="X397" s="50">
        <v>1912</v>
      </c>
      <c r="Y397" s="50">
        <v>386.2</v>
      </c>
      <c r="Z397" s="50">
        <v>448.7</v>
      </c>
      <c r="AA397" s="50">
        <v>528.20000000000005</v>
      </c>
      <c r="AB397" s="50">
        <v>742.7</v>
      </c>
      <c r="AC397" s="50">
        <v>897.8</v>
      </c>
      <c r="AD397" s="50">
        <v>1109</v>
      </c>
      <c r="AE397" s="50">
        <v>1277</v>
      </c>
      <c r="AF397" s="50">
        <v>1454</v>
      </c>
      <c r="AG397" s="50">
        <v>1643</v>
      </c>
      <c r="AH397" s="50">
        <v>1912</v>
      </c>
      <c r="AJ397" s="33" t="str">
        <f t="shared" si="12"/>
        <v/>
      </c>
      <c r="AK397" s="33" t="str">
        <f t="shared" si="13"/>
        <v/>
      </c>
      <c r="AO397" t="s">
        <v>13</v>
      </c>
      <c r="AR397" s="7"/>
      <c r="AS397" s="7"/>
      <c r="AT397" s="7"/>
      <c r="AU397" s="7"/>
      <c r="AV397" s="7"/>
      <c r="AW397" s="7"/>
      <c r="AX397" s="7"/>
      <c r="AY397" s="7"/>
      <c r="AZ397" s="7"/>
      <c r="BA397" s="7"/>
      <c r="BB397" s="7"/>
      <c r="BC397" s="7"/>
      <c r="BD397" s="7"/>
      <c r="BE397" s="7"/>
      <c r="BF397" s="7"/>
      <c r="BG397" s="7"/>
      <c r="BH397" s="7"/>
    </row>
    <row r="398" spans="1:60" x14ac:dyDescent="0.25">
      <c r="A398" s="23"/>
      <c r="B398" s="79" t="s">
        <v>1025</v>
      </c>
      <c r="C398" s="80" t="s">
        <v>3584</v>
      </c>
      <c r="D398" s="50" t="s">
        <v>3230</v>
      </c>
      <c r="E398" s="50">
        <v>396.4</v>
      </c>
      <c r="F398" s="50">
        <v>474.1</v>
      </c>
      <c r="G398" s="50">
        <v>578.20000000000005</v>
      </c>
      <c r="H398" s="50">
        <v>886.4</v>
      </c>
      <c r="I398" s="50">
        <v>1131</v>
      </c>
      <c r="J398" s="50">
        <v>1491</v>
      </c>
      <c r="K398" s="50">
        <v>1797</v>
      </c>
      <c r="L398" s="50">
        <v>2140</v>
      </c>
      <c r="M398" s="50">
        <v>2523</v>
      </c>
      <c r="N398" s="50">
        <v>3100</v>
      </c>
      <c r="O398" s="50">
        <v>396.4</v>
      </c>
      <c r="P398" s="50">
        <v>474.1</v>
      </c>
      <c r="Q398" s="50">
        <v>578.20000000000005</v>
      </c>
      <c r="R398" s="50">
        <v>886.4</v>
      </c>
      <c r="S398" s="50">
        <v>1131</v>
      </c>
      <c r="T398" s="50">
        <v>1491</v>
      </c>
      <c r="U398" s="50">
        <v>1797</v>
      </c>
      <c r="V398" s="50">
        <v>2140</v>
      </c>
      <c r="W398" s="50">
        <v>2523</v>
      </c>
      <c r="X398" s="50">
        <v>3100</v>
      </c>
      <c r="Y398" s="50">
        <v>396.4</v>
      </c>
      <c r="Z398" s="50">
        <v>474.1</v>
      </c>
      <c r="AA398" s="50">
        <v>578.20000000000005</v>
      </c>
      <c r="AB398" s="50">
        <v>886.4</v>
      </c>
      <c r="AC398" s="50">
        <v>1131</v>
      </c>
      <c r="AD398" s="50">
        <v>1491</v>
      </c>
      <c r="AE398" s="50">
        <v>1797</v>
      </c>
      <c r="AF398" s="50">
        <v>2140</v>
      </c>
      <c r="AG398" s="50">
        <v>2523</v>
      </c>
      <c r="AH398" s="50">
        <v>3100</v>
      </c>
      <c r="AJ398" s="33" t="str">
        <f t="shared" si="12"/>
        <v/>
      </c>
      <c r="AK398" s="33" t="str">
        <f t="shared" si="13"/>
        <v/>
      </c>
      <c r="AO398" t="s">
        <v>13</v>
      </c>
      <c r="AR398" s="7"/>
      <c r="AS398" s="7"/>
      <c r="AT398" s="7"/>
      <c r="AU398" s="7"/>
      <c r="AV398" s="7"/>
      <c r="AW398" s="7"/>
      <c r="AX398" s="7"/>
      <c r="AY398" s="7"/>
      <c r="AZ398" s="7"/>
      <c r="BA398" s="7"/>
      <c r="BB398" s="7"/>
      <c r="BC398" s="7"/>
      <c r="BD398" s="7"/>
      <c r="BE398" s="7"/>
      <c r="BF398" s="7"/>
      <c r="BG398" s="7"/>
      <c r="BH398" s="7"/>
    </row>
    <row r="399" spans="1:60" x14ac:dyDescent="0.25">
      <c r="A399" s="23"/>
      <c r="B399" s="79" t="s">
        <v>1034</v>
      </c>
      <c r="C399" s="80" t="s">
        <v>4333</v>
      </c>
      <c r="D399" s="82" t="s">
        <v>3231</v>
      </c>
      <c r="E399" s="50">
        <v>149.30000000000001</v>
      </c>
      <c r="F399" s="50">
        <v>201</v>
      </c>
      <c r="G399" s="50">
        <v>276.5</v>
      </c>
      <c r="H399" s="50">
        <v>528.70000000000005</v>
      </c>
      <c r="I399" s="50">
        <v>751.8</v>
      </c>
      <c r="J399" s="50">
        <v>1105</v>
      </c>
      <c r="K399" s="50">
        <v>1426</v>
      </c>
      <c r="L399" s="50">
        <v>1800</v>
      </c>
      <c r="M399" s="50">
        <v>2234</v>
      </c>
      <c r="N399" s="50">
        <v>2914</v>
      </c>
      <c r="O399" s="49">
        <v>89.325966647444488</v>
      </c>
      <c r="P399" s="49">
        <v>110.06472594746639</v>
      </c>
      <c r="Q399" s="49">
        <v>140.64979195720019</v>
      </c>
      <c r="R399" s="49">
        <v>238.26081871680142</v>
      </c>
      <c r="S399" s="49">
        <v>324.23940584802261</v>
      </c>
      <c r="T399" s="49">
        <v>457.03936495789173</v>
      </c>
      <c r="U399" s="49">
        <v>576.62315295200153</v>
      </c>
      <c r="V399" s="49">
        <v>715.17348771322429</v>
      </c>
      <c r="W399" s="49">
        <v>877.16006726289913</v>
      </c>
      <c r="X399" s="49">
        <v>1132.6776133215758</v>
      </c>
      <c r="Y399" s="49">
        <v>133.12722696110862</v>
      </c>
      <c r="Z399" s="49">
        <v>178.39759084243383</v>
      </c>
      <c r="AA399" s="49">
        <v>242.14707382825756</v>
      </c>
      <c r="AB399" s="49">
        <v>424.25635352870205</v>
      </c>
      <c r="AC399" s="49">
        <v>564.857922037447</v>
      </c>
      <c r="AD399" s="49">
        <v>773.7118557679446</v>
      </c>
      <c r="AE399" s="49">
        <v>960.02242418894537</v>
      </c>
      <c r="AF399" s="49">
        <v>1176.0474962010701</v>
      </c>
      <c r="AG399" s="49">
        <v>1430.1042404786458</v>
      </c>
      <c r="AH399" s="49">
        <v>1832.2906352798693</v>
      </c>
      <c r="AJ399" s="33" t="str">
        <f t="shared" si="12"/>
        <v/>
      </c>
      <c r="AK399" s="33" t="str">
        <f t="shared" si="13"/>
        <v/>
      </c>
      <c r="AO399" t="s">
        <v>13</v>
      </c>
      <c r="AR399" s="7"/>
      <c r="AS399" s="7"/>
      <c r="AT399" s="7"/>
      <c r="AU399" s="7"/>
      <c r="AV399" s="7"/>
      <c r="AW399" s="7"/>
      <c r="AX399" s="7"/>
      <c r="AY399" s="7"/>
      <c r="AZ399" s="7"/>
      <c r="BA399" s="7"/>
      <c r="BB399" s="7"/>
      <c r="BC399" s="7"/>
      <c r="BD399" s="7"/>
      <c r="BE399" s="7"/>
      <c r="BF399" s="7"/>
      <c r="BG399" s="7"/>
      <c r="BH399" s="7"/>
    </row>
    <row r="400" spans="1:60" x14ac:dyDescent="0.25">
      <c r="A400" s="23"/>
      <c r="B400" s="79" t="s">
        <v>1036</v>
      </c>
      <c r="C400" s="80" t="s">
        <v>3585</v>
      </c>
      <c r="D400" s="50" t="s">
        <v>3232</v>
      </c>
      <c r="E400" s="50">
        <v>382.5</v>
      </c>
      <c r="F400" s="50">
        <v>503.3</v>
      </c>
      <c r="G400" s="50">
        <v>662.2</v>
      </c>
      <c r="H400" s="50">
        <v>1086</v>
      </c>
      <c r="I400" s="50">
        <v>1378</v>
      </c>
      <c r="J400" s="50">
        <v>1749</v>
      </c>
      <c r="K400" s="50">
        <v>2024</v>
      </c>
      <c r="L400" s="50">
        <v>2295</v>
      </c>
      <c r="M400" s="50">
        <v>2564</v>
      </c>
      <c r="N400" s="50">
        <v>2917</v>
      </c>
      <c r="O400" s="50">
        <v>382.5</v>
      </c>
      <c r="P400" s="50">
        <v>503.3</v>
      </c>
      <c r="Q400" s="50">
        <v>662.2</v>
      </c>
      <c r="R400" s="50">
        <v>1086</v>
      </c>
      <c r="S400" s="50">
        <v>1378</v>
      </c>
      <c r="T400" s="50">
        <v>1749</v>
      </c>
      <c r="U400" s="50">
        <v>2024</v>
      </c>
      <c r="V400" s="50">
        <v>2295</v>
      </c>
      <c r="W400" s="50">
        <v>2564</v>
      </c>
      <c r="X400" s="50">
        <v>2917</v>
      </c>
      <c r="Y400" s="50">
        <v>382.5</v>
      </c>
      <c r="Z400" s="50">
        <v>503.3</v>
      </c>
      <c r="AA400" s="50">
        <v>662.2</v>
      </c>
      <c r="AB400" s="50">
        <v>1086</v>
      </c>
      <c r="AC400" s="50">
        <v>1378</v>
      </c>
      <c r="AD400" s="50">
        <v>1749</v>
      </c>
      <c r="AE400" s="50">
        <v>2024</v>
      </c>
      <c r="AF400" s="50">
        <v>2295</v>
      </c>
      <c r="AG400" s="50">
        <v>2564</v>
      </c>
      <c r="AH400" s="50">
        <v>2917</v>
      </c>
      <c r="AJ400" s="33" t="str">
        <f t="shared" si="12"/>
        <v/>
      </c>
      <c r="AK400" s="33" t="str">
        <f t="shared" si="13"/>
        <v/>
      </c>
      <c r="AO400" t="s">
        <v>13</v>
      </c>
      <c r="AR400" s="7"/>
      <c r="AS400" s="7"/>
      <c r="AT400" s="7"/>
      <c r="AU400" s="7"/>
      <c r="AV400" s="7"/>
      <c r="AW400" s="7"/>
      <c r="AX400" s="7"/>
      <c r="AY400" s="7"/>
      <c r="AZ400" s="7"/>
      <c r="BA400" s="7"/>
      <c r="BB400" s="7"/>
      <c r="BC400" s="7"/>
      <c r="BD400" s="7"/>
      <c r="BE400" s="7"/>
      <c r="BF400" s="7"/>
      <c r="BG400" s="7"/>
      <c r="BH400" s="7"/>
    </row>
    <row r="401" spans="1:60" x14ac:dyDescent="0.25">
      <c r="A401" s="23"/>
      <c r="B401" s="79" t="s">
        <v>1050</v>
      </c>
      <c r="C401" s="80" t="s">
        <v>3584</v>
      </c>
      <c r="D401" s="50" t="s">
        <v>3233</v>
      </c>
      <c r="E401" s="50">
        <v>146.5</v>
      </c>
      <c r="F401" s="50">
        <v>181.7</v>
      </c>
      <c r="G401" s="50">
        <v>228.2</v>
      </c>
      <c r="H401" s="50">
        <v>360.2</v>
      </c>
      <c r="I401" s="50">
        <v>459.6</v>
      </c>
      <c r="J401" s="50">
        <v>598.4</v>
      </c>
      <c r="K401" s="50">
        <v>711.2</v>
      </c>
      <c r="L401" s="50">
        <v>832</v>
      </c>
      <c r="M401" s="50">
        <v>961.6</v>
      </c>
      <c r="N401" s="50">
        <v>1148</v>
      </c>
      <c r="O401" s="50">
        <v>146.5</v>
      </c>
      <c r="P401" s="50">
        <v>181.7</v>
      </c>
      <c r="Q401" s="50">
        <v>228.2</v>
      </c>
      <c r="R401" s="50">
        <v>360.2</v>
      </c>
      <c r="S401" s="50">
        <v>459.6</v>
      </c>
      <c r="T401" s="50">
        <v>598.4</v>
      </c>
      <c r="U401" s="50">
        <v>711.2</v>
      </c>
      <c r="V401" s="50">
        <v>832</v>
      </c>
      <c r="W401" s="50">
        <v>961.6</v>
      </c>
      <c r="X401" s="50">
        <v>1148</v>
      </c>
      <c r="Y401" s="50">
        <v>146.5</v>
      </c>
      <c r="Z401" s="50">
        <v>181.7</v>
      </c>
      <c r="AA401" s="50">
        <v>228.2</v>
      </c>
      <c r="AB401" s="50">
        <v>360.2</v>
      </c>
      <c r="AC401" s="50">
        <v>459.6</v>
      </c>
      <c r="AD401" s="50">
        <v>598.4</v>
      </c>
      <c r="AE401" s="50">
        <v>711.2</v>
      </c>
      <c r="AF401" s="50">
        <v>832</v>
      </c>
      <c r="AG401" s="50">
        <v>961.6</v>
      </c>
      <c r="AH401" s="50">
        <v>1148</v>
      </c>
      <c r="AJ401" s="33" t="str">
        <f t="shared" si="12"/>
        <v/>
      </c>
      <c r="AK401" s="33" t="str">
        <f t="shared" si="13"/>
        <v/>
      </c>
      <c r="AO401" t="s">
        <v>13</v>
      </c>
      <c r="AR401" s="7"/>
      <c r="AS401" s="7"/>
      <c r="AT401" s="7"/>
      <c r="AU401" s="7"/>
      <c r="AV401" s="7"/>
      <c r="AW401" s="7"/>
      <c r="AX401" s="7"/>
      <c r="AY401" s="7"/>
      <c r="AZ401" s="7"/>
      <c r="BA401" s="7"/>
      <c r="BB401" s="7"/>
      <c r="BC401" s="7"/>
      <c r="BD401" s="7"/>
      <c r="BE401" s="7"/>
      <c r="BF401" s="7"/>
      <c r="BG401" s="7"/>
      <c r="BH401" s="7"/>
    </row>
    <row r="402" spans="1:60" x14ac:dyDescent="0.25">
      <c r="A402" s="23"/>
      <c r="B402" s="81" t="s">
        <v>1058</v>
      </c>
      <c r="C402" s="53" t="s">
        <v>4327</v>
      </c>
      <c r="D402" s="53" t="s">
        <v>3809</v>
      </c>
      <c r="E402" s="49">
        <v>944.86935559494952</v>
      </c>
      <c r="F402" s="49">
        <v>1163.2647956375756</v>
      </c>
      <c r="G402" s="49">
        <v>1480.0339379983245</v>
      </c>
      <c r="H402" s="49">
        <v>2459.1844475850662</v>
      </c>
      <c r="I402" s="49">
        <v>3299.1962161798542</v>
      </c>
      <c r="J402" s="49">
        <v>4569.6084441899184</v>
      </c>
      <c r="K402" s="49">
        <v>5678.2703051912349</v>
      </c>
      <c r="L402" s="49">
        <v>6950.1963851644314</v>
      </c>
      <c r="M402" s="49">
        <v>8406.5744853335982</v>
      </c>
      <c r="N402" s="49">
        <v>10650.107283342644</v>
      </c>
      <c r="O402" s="49">
        <v>944.86935559494952</v>
      </c>
      <c r="P402" s="49">
        <v>1163.2647956375756</v>
      </c>
      <c r="Q402" s="49">
        <v>1480.0339379983245</v>
      </c>
      <c r="R402" s="49">
        <v>2459.1844475850662</v>
      </c>
      <c r="S402" s="49">
        <v>3299.1962161798542</v>
      </c>
      <c r="T402" s="49">
        <v>4569.6084441899184</v>
      </c>
      <c r="U402" s="49">
        <v>5678.2703051912349</v>
      </c>
      <c r="V402" s="49">
        <v>6950.1963851644314</v>
      </c>
      <c r="W402" s="49">
        <v>8406.5744853335982</v>
      </c>
      <c r="X402" s="49">
        <v>10650.107283342644</v>
      </c>
      <c r="Y402" s="49">
        <v>944.86935559494952</v>
      </c>
      <c r="Z402" s="49">
        <v>1163.2647956375756</v>
      </c>
      <c r="AA402" s="49">
        <v>1480.0339379983245</v>
      </c>
      <c r="AB402" s="49">
        <v>2459.1844475850662</v>
      </c>
      <c r="AC402" s="49">
        <v>3299.1962161798542</v>
      </c>
      <c r="AD402" s="49">
        <v>4569.6084441899184</v>
      </c>
      <c r="AE402" s="49">
        <v>5678.2703051912349</v>
      </c>
      <c r="AF402" s="49">
        <v>6950.1963851644314</v>
      </c>
      <c r="AG402" s="49">
        <v>8406.5744853335982</v>
      </c>
      <c r="AH402" s="49">
        <v>10650.107283342644</v>
      </c>
      <c r="AJ402" s="33" t="str">
        <f t="shared" si="12"/>
        <v/>
      </c>
      <c r="AK402" s="33" t="str">
        <f t="shared" si="13"/>
        <v/>
      </c>
      <c r="AO402" t="s">
        <v>13</v>
      </c>
      <c r="AR402" s="7"/>
      <c r="AS402" s="7"/>
      <c r="AT402" s="7"/>
      <c r="AU402" s="7"/>
      <c r="AV402" s="7"/>
      <c r="AW402" s="7"/>
      <c r="AX402" s="7"/>
      <c r="AY402" s="7"/>
      <c r="AZ402" s="7"/>
      <c r="BA402" s="7"/>
      <c r="BB402" s="7"/>
      <c r="BC402" s="7"/>
      <c r="BD402" s="7"/>
      <c r="BE402" s="7"/>
      <c r="BF402" s="7"/>
      <c r="BG402" s="7"/>
      <c r="BH402" s="7"/>
    </row>
    <row r="403" spans="1:60" x14ac:dyDescent="0.25">
      <c r="A403" s="23"/>
      <c r="B403" s="79" t="s">
        <v>1060</v>
      </c>
      <c r="C403" s="80" t="s">
        <v>4333</v>
      </c>
      <c r="D403" s="82" t="s">
        <v>3234</v>
      </c>
      <c r="E403" s="50">
        <v>1112</v>
      </c>
      <c r="F403" s="50">
        <v>1416.3</v>
      </c>
      <c r="G403" s="50">
        <v>1844</v>
      </c>
      <c r="H403" s="50">
        <v>3212</v>
      </c>
      <c r="I403" s="50">
        <v>4378</v>
      </c>
      <c r="J403" s="50">
        <v>6185</v>
      </c>
      <c r="K403" s="50">
        <v>7799</v>
      </c>
      <c r="L403" s="50">
        <v>9663</v>
      </c>
      <c r="M403" s="50">
        <v>11810</v>
      </c>
      <c r="N403" s="50">
        <v>15170</v>
      </c>
      <c r="O403" s="49">
        <v>954.17768255379167</v>
      </c>
      <c r="P403" s="49">
        <v>1173.7032110024309</v>
      </c>
      <c r="Q403" s="49">
        <v>1491.9579848742162</v>
      </c>
      <c r="R403" s="49">
        <v>2472.2926709264825</v>
      </c>
      <c r="S403" s="49">
        <v>3310.2614626598206</v>
      </c>
      <c r="T403" s="49">
        <v>4574.7548409988858</v>
      </c>
      <c r="U403" s="49">
        <v>5675.7407607849545</v>
      </c>
      <c r="V403" s="49">
        <v>6937.6553324123715</v>
      </c>
      <c r="W403" s="49">
        <v>8380.9855151879347</v>
      </c>
      <c r="X403" s="49">
        <v>10601.97168854636</v>
      </c>
      <c r="Y403" s="49">
        <v>1064.0539795100126</v>
      </c>
      <c r="Z403" s="49">
        <v>1348.1192030921864</v>
      </c>
      <c r="AA403" s="49">
        <v>1743.416567106919</v>
      </c>
      <c r="AB403" s="49">
        <v>2916.925491681056</v>
      </c>
      <c r="AC403" s="49">
        <v>3866.9024062968811</v>
      </c>
      <c r="AD403" s="49">
        <v>5294.7831641294651</v>
      </c>
      <c r="AE403" s="49">
        <v>6547.2277619553088</v>
      </c>
      <c r="AF403" s="49">
        <v>7985.8648199460749</v>
      </c>
      <c r="AG403" s="49">
        <v>9642.4958607709668</v>
      </c>
      <c r="AH403" s="49">
        <v>12217.673020571765</v>
      </c>
      <c r="AJ403" s="33" t="str">
        <f t="shared" si="12"/>
        <v/>
      </c>
      <c r="AK403" s="33" t="str">
        <f t="shared" si="13"/>
        <v/>
      </c>
      <c r="AO403" t="s">
        <v>13</v>
      </c>
      <c r="AR403" s="7"/>
      <c r="AS403" s="7"/>
      <c r="AT403" s="7"/>
      <c r="AU403" s="7"/>
      <c r="AV403" s="7"/>
      <c r="AW403" s="7"/>
      <c r="AX403" s="7"/>
      <c r="AY403" s="7"/>
      <c r="AZ403" s="7"/>
      <c r="BA403" s="7"/>
      <c r="BB403" s="7"/>
      <c r="BC403" s="7"/>
      <c r="BD403" s="7"/>
      <c r="BE403" s="7"/>
      <c r="BF403" s="7"/>
      <c r="BG403" s="7"/>
      <c r="BH403" s="7"/>
    </row>
    <row r="404" spans="1:60" x14ac:dyDescent="0.25">
      <c r="A404" s="23"/>
      <c r="B404" s="79" t="s">
        <v>1064</v>
      </c>
      <c r="C404" s="80" t="s">
        <v>4333</v>
      </c>
      <c r="D404" s="82" t="s">
        <v>3235</v>
      </c>
      <c r="E404" s="50">
        <v>398.3</v>
      </c>
      <c r="F404" s="50">
        <v>493.1</v>
      </c>
      <c r="G404" s="50">
        <v>624.1</v>
      </c>
      <c r="H404" s="50">
        <v>1032</v>
      </c>
      <c r="I404" s="50">
        <v>1371</v>
      </c>
      <c r="J404" s="50">
        <v>1890</v>
      </c>
      <c r="K404" s="50">
        <v>2347</v>
      </c>
      <c r="L404" s="50">
        <v>2871</v>
      </c>
      <c r="M404" s="50">
        <v>3470</v>
      </c>
      <c r="N404" s="50">
        <v>4398</v>
      </c>
      <c r="O404" s="49">
        <v>320.89939979772555</v>
      </c>
      <c r="P404" s="49">
        <v>400.05810200365363</v>
      </c>
      <c r="Q404" s="49">
        <v>516.35443470492169</v>
      </c>
      <c r="R404" s="49">
        <v>887.51865172720011</v>
      </c>
      <c r="S404" s="49">
        <v>1214.7596650029475</v>
      </c>
      <c r="T404" s="49">
        <v>1719.5311153953519</v>
      </c>
      <c r="U404" s="49">
        <v>2171.2121840657323</v>
      </c>
      <c r="V404" s="49">
        <v>2694.4132605792465</v>
      </c>
      <c r="W404" s="49">
        <v>3302.4824134548817</v>
      </c>
      <c r="X404" s="49">
        <v>4255.7186820993384</v>
      </c>
      <c r="Y404" s="49">
        <v>373.19710263710016</v>
      </c>
      <c r="Z404" s="49">
        <v>465.12236633676292</v>
      </c>
      <c r="AA404" s="49">
        <v>591.17774393761488</v>
      </c>
      <c r="AB404" s="49">
        <v>971.03388194269144</v>
      </c>
      <c r="AC404" s="49">
        <v>1292.4911749517296</v>
      </c>
      <c r="AD404" s="49">
        <v>1791.7636936176602</v>
      </c>
      <c r="AE404" s="49">
        <v>2239.3469964433552</v>
      </c>
      <c r="AF404" s="49">
        <v>2758.3939632679253</v>
      </c>
      <c r="AG404" s="49">
        <v>3360.4469762732615</v>
      </c>
      <c r="AH404" s="49">
        <v>4302.9882229301229</v>
      </c>
      <c r="AJ404" s="33" t="str">
        <f t="shared" si="12"/>
        <v/>
      </c>
      <c r="AK404" s="33" t="str">
        <f t="shared" si="13"/>
        <v/>
      </c>
      <c r="AO404" t="s">
        <v>13</v>
      </c>
      <c r="AR404" s="7"/>
      <c r="AS404" s="7"/>
      <c r="AT404" s="7"/>
      <c r="AU404" s="7"/>
      <c r="AV404" s="7"/>
      <c r="AW404" s="7"/>
      <c r="AX404" s="7"/>
      <c r="AY404" s="7"/>
      <c r="AZ404" s="7"/>
      <c r="BA404" s="7"/>
      <c r="BB404" s="7"/>
      <c r="BC404" s="7"/>
      <c r="BD404" s="7"/>
      <c r="BE404" s="7"/>
      <c r="BF404" s="7"/>
      <c r="BG404" s="7"/>
      <c r="BH404" s="7"/>
    </row>
    <row r="405" spans="1:60" x14ac:dyDescent="0.25">
      <c r="A405" s="23"/>
      <c r="B405" s="79" t="s">
        <v>1066</v>
      </c>
      <c r="C405" s="80" t="s">
        <v>4333</v>
      </c>
      <c r="D405" s="82" t="s">
        <v>3236</v>
      </c>
      <c r="E405" s="50">
        <v>92.9</v>
      </c>
      <c r="F405" s="50">
        <v>119.3</v>
      </c>
      <c r="G405" s="50">
        <v>157.4</v>
      </c>
      <c r="H405" s="50">
        <v>285.60000000000002</v>
      </c>
      <c r="I405" s="50">
        <v>401</v>
      </c>
      <c r="J405" s="50">
        <v>588.70000000000005</v>
      </c>
      <c r="K405" s="50">
        <v>763.7</v>
      </c>
      <c r="L405" s="50">
        <v>973.2</v>
      </c>
      <c r="M405" s="50">
        <v>1223</v>
      </c>
      <c r="N405" s="50">
        <v>1629</v>
      </c>
      <c r="O405" s="49">
        <v>94.281294828869179</v>
      </c>
      <c r="P405" s="49">
        <v>117.84637642573848</v>
      </c>
      <c r="Q405" s="49">
        <v>152.70289223637701</v>
      </c>
      <c r="R405" s="49">
        <v>264.93360285368351</v>
      </c>
      <c r="S405" s="49">
        <v>364.18520711854904</v>
      </c>
      <c r="T405" s="49">
        <v>517.65421804614959</v>
      </c>
      <c r="U405" s="49">
        <v>656.06344848600952</v>
      </c>
      <c r="V405" s="49">
        <v>816.28520000803144</v>
      </c>
      <c r="W405" s="49">
        <v>1003.2936549760575</v>
      </c>
      <c r="X405" s="49">
        <v>1298.1433805013471</v>
      </c>
      <c r="Y405" s="49">
        <v>93.178580469687901</v>
      </c>
      <c r="Z405" s="49">
        <v>119.0317347051792</v>
      </c>
      <c r="AA405" s="49">
        <v>156.51678315555807</v>
      </c>
      <c r="AB405" s="49">
        <v>279.86369965140267</v>
      </c>
      <c r="AC405" s="49">
        <v>388.22235710987434</v>
      </c>
      <c r="AD405" s="49">
        <v>559.06126887814821</v>
      </c>
      <c r="AE405" s="49">
        <v>714.83053120916531</v>
      </c>
      <c r="AF405" s="49">
        <v>897.74370273610248</v>
      </c>
      <c r="AG405" s="49">
        <v>1113.4366775474271</v>
      </c>
      <c r="AH405" s="49">
        <v>1458.9176968817667</v>
      </c>
      <c r="AJ405" s="33" t="str">
        <f t="shared" si="12"/>
        <v/>
      </c>
      <c r="AK405" s="33" t="str">
        <f t="shared" si="13"/>
        <v/>
      </c>
      <c r="AO405" t="s">
        <v>13</v>
      </c>
      <c r="AR405" s="7"/>
      <c r="AS405" s="7"/>
      <c r="AT405" s="7"/>
      <c r="AU405" s="7"/>
      <c r="AV405" s="7"/>
      <c r="AW405" s="7"/>
      <c r="AX405" s="7"/>
      <c r="AY405" s="7"/>
      <c r="AZ405" s="7"/>
      <c r="BA405" s="7"/>
      <c r="BB405" s="7"/>
      <c r="BC405" s="7"/>
      <c r="BD405" s="7"/>
      <c r="BE405" s="7"/>
      <c r="BF405" s="7"/>
      <c r="BG405" s="7"/>
      <c r="BH405" s="7"/>
    </row>
    <row r="406" spans="1:60" x14ac:dyDescent="0.25">
      <c r="A406" s="23"/>
      <c r="B406" s="79" t="s">
        <v>1068</v>
      </c>
      <c r="C406" s="80" t="s">
        <v>4333</v>
      </c>
      <c r="D406" s="82" t="s">
        <v>3237</v>
      </c>
      <c r="E406" s="50">
        <v>1734</v>
      </c>
      <c r="F406" s="50">
        <v>2178.5</v>
      </c>
      <c r="G406" s="50">
        <v>2822</v>
      </c>
      <c r="H406" s="50">
        <v>5021</v>
      </c>
      <c r="I406" s="50">
        <v>7047</v>
      </c>
      <c r="J406" s="50">
        <v>10420</v>
      </c>
      <c r="K406" s="50">
        <v>13630</v>
      </c>
      <c r="L406" s="50">
        <v>17560</v>
      </c>
      <c r="M406" s="50">
        <v>22350</v>
      </c>
      <c r="N406" s="50">
        <v>30300</v>
      </c>
      <c r="O406" s="49">
        <v>1272.3413775340503</v>
      </c>
      <c r="P406" s="49">
        <v>1557.9273693172031</v>
      </c>
      <c r="Q406" s="49">
        <v>1970.8100484655367</v>
      </c>
      <c r="R406" s="49">
        <v>3231.7108386564164</v>
      </c>
      <c r="S406" s="49">
        <v>4302.7691182576073</v>
      </c>
      <c r="T406" s="49">
        <v>5913.2218691630796</v>
      </c>
      <c r="U406" s="49">
        <v>7308.0538006499264</v>
      </c>
      <c r="V406" s="49">
        <v>8905.7511617684904</v>
      </c>
      <c r="W406" s="49">
        <v>10729.436335455217</v>
      </c>
      <c r="X406" s="49">
        <v>13528.314475870422</v>
      </c>
      <c r="Y406" s="49">
        <v>1673.783657939224</v>
      </c>
      <c r="Z406" s="49">
        <v>2104.9886415444621</v>
      </c>
      <c r="AA406" s="49">
        <v>2719.1089069573727</v>
      </c>
      <c r="AB406" s="49">
        <v>4688.6384000557728</v>
      </c>
      <c r="AC406" s="49">
        <v>6388.6453229074068</v>
      </c>
      <c r="AD406" s="49">
        <v>9075.8731890486379</v>
      </c>
      <c r="AE406" s="49">
        <v>11540.319038708554</v>
      </c>
      <c r="AF406" s="49">
        <v>14489.137509014625</v>
      </c>
      <c r="AG406" s="49">
        <v>18035.095220827181</v>
      </c>
      <c r="AH406" s="49">
        <v>23829.541669193772</v>
      </c>
      <c r="AJ406" s="33" t="str">
        <f t="shared" si="12"/>
        <v/>
      </c>
      <c r="AK406" s="33" t="str">
        <f t="shared" si="13"/>
        <v/>
      </c>
      <c r="AO406" t="s">
        <v>13</v>
      </c>
      <c r="AR406" s="7"/>
      <c r="AS406" s="7"/>
      <c r="AT406" s="7"/>
      <c r="AU406" s="7"/>
      <c r="AV406" s="7"/>
      <c r="AW406" s="7"/>
      <c r="AX406" s="7"/>
      <c r="AY406" s="7"/>
      <c r="AZ406" s="7"/>
      <c r="BA406" s="7"/>
      <c r="BB406" s="7"/>
      <c r="BC406" s="7"/>
      <c r="BD406" s="7"/>
      <c r="BE406" s="7"/>
      <c r="BF406" s="7"/>
      <c r="BG406" s="7"/>
      <c r="BH406" s="7"/>
    </row>
    <row r="407" spans="1:60" x14ac:dyDescent="0.25">
      <c r="A407" s="23"/>
      <c r="B407" s="79" t="s">
        <v>1071</v>
      </c>
      <c r="C407" s="80" t="s">
        <v>4333</v>
      </c>
      <c r="D407" s="82" t="s">
        <v>3238</v>
      </c>
      <c r="E407" s="50">
        <v>181.7</v>
      </c>
      <c r="F407" s="50">
        <v>236.3</v>
      </c>
      <c r="G407" s="50">
        <v>314.8</v>
      </c>
      <c r="H407" s="50">
        <v>576.1</v>
      </c>
      <c r="I407" s="50">
        <v>808</v>
      </c>
      <c r="J407" s="50">
        <v>1179</v>
      </c>
      <c r="K407" s="50">
        <v>1520</v>
      </c>
      <c r="L407" s="50">
        <v>1922</v>
      </c>
      <c r="M407" s="50">
        <v>2396</v>
      </c>
      <c r="N407" s="50">
        <v>3152</v>
      </c>
      <c r="O407" s="49">
        <v>124.58450163143659</v>
      </c>
      <c r="P407" s="49">
        <v>160.05346750349602</v>
      </c>
      <c r="Q407" s="49">
        <v>212.32190304319394</v>
      </c>
      <c r="R407" s="49">
        <v>378.2069949337112</v>
      </c>
      <c r="S407" s="49">
        <v>519.66673732618176</v>
      </c>
      <c r="T407" s="49">
        <v>730.08738790405266</v>
      </c>
      <c r="U407" s="49">
        <v>912.7382133350867</v>
      </c>
      <c r="V407" s="49">
        <v>1117.0672610616341</v>
      </c>
      <c r="W407" s="49">
        <v>1346.4592531772375</v>
      </c>
      <c r="X407" s="49">
        <v>1694.4315583268929</v>
      </c>
      <c r="Y407" s="49">
        <v>175.96455246508151</v>
      </c>
      <c r="Z407" s="49">
        <v>229.36849704577236</v>
      </c>
      <c r="AA407" s="49">
        <v>305.28726526139354</v>
      </c>
      <c r="AB407" s="49">
        <v>547.37994161065785</v>
      </c>
      <c r="AC407" s="49">
        <v>753.15695003755991</v>
      </c>
      <c r="AD407" s="49">
        <v>1071.134072005214</v>
      </c>
      <c r="AE407" s="49">
        <v>1356.8242137873192</v>
      </c>
      <c r="AF407" s="49">
        <v>1688.2241550278013</v>
      </c>
      <c r="AG407" s="49">
        <v>2075.5424860266526</v>
      </c>
      <c r="AH407" s="49">
        <v>2687.7032380724336</v>
      </c>
      <c r="AJ407" s="33" t="str">
        <f t="shared" si="12"/>
        <v/>
      </c>
      <c r="AK407" s="33" t="str">
        <f t="shared" si="13"/>
        <v/>
      </c>
      <c r="AO407" t="s">
        <v>13</v>
      </c>
      <c r="AR407" s="7"/>
      <c r="AS407" s="7"/>
      <c r="AT407" s="7"/>
      <c r="AU407" s="7"/>
      <c r="AV407" s="7"/>
      <c r="AW407" s="7"/>
      <c r="AX407" s="7"/>
      <c r="AY407" s="7"/>
      <c r="AZ407" s="7"/>
      <c r="BA407" s="7"/>
      <c r="BB407" s="7"/>
      <c r="BC407" s="7"/>
      <c r="BD407" s="7"/>
      <c r="BE407" s="7"/>
      <c r="BF407" s="7"/>
      <c r="BG407" s="7"/>
      <c r="BH407" s="7"/>
    </row>
    <row r="408" spans="1:60" x14ac:dyDescent="0.25">
      <c r="A408" s="23"/>
      <c r="B408" s="81" t="s">
        <v>1073</v>
      </c>
      <c r="C408" s="53" t="s">
        <v>4327</v>
      </c>
      <c r="D408" s="53" t="s">
        <v>3810</v>
      </c>
      <c r="E408" s="49">
        <v>1327.4746723029775</v>
      </c>
      <c r="F408" s="49">
        <v>1624.6098473261156</v>
      </c>
      <c r="G408" s="49">
        <v>2053.8155083661163</v>
      </c>
      <c r="H408" s="49">
        <v>3359.9014937750389</v>
      </c>
      <c r="I408" s="49">
        <v>4465.0501171737742</v>
      </c>
      <c r="J408" s="49">
        <v>6122.2606430567203</v>
      </c>
      <c r="K408" s="49">
        <v>7553.3868453760897</v>
      </c>
      <c r="L408" s="49">
        <v>9190.2767135824888</v>
      </c>
      <c r="M408" s="49">
        <v>11055.278244750263</v>
      </c>
      <c r="N408" s="49">
        <v>13912.073497897238</v>
      </c>
      <c r="O408" s="49">
        <v>1327.4746723029775</v>
      </c>
      <c r="P408" s="49">
        <v>1624.6098473261156</v>
      </c>
      <c r="Q408" s="49">
        <v>2053.8155083661163</v>
      </c>
      <c r="R408" s="49">
        <v>3359.9014937750389</v>
      </c>
      <c r="S408" s="49">
        <v>4465.0501171737742</v>
      </c>
      <c r="T408" s="49">
        <v>6122.2606430567203</v>
      </c>
      <c r="U408" s="49">
        <v>7553.3868453760897</v>
      </c>
      <c r="V408" s="49">
        <v>9190.2767135824888</v>
      </c>
      <c r="W408" s="49">
        <v>11055.278244750263</v>
      </c>
      <c r="X408" s="49">
        <v>13912.073497897238</v>
      </c>
      <c r="Y408" s="49">
        <v>1327.4746723029775</v>
      </c>
      <c r="Z408" s="49">
        <v>1624.6098473261156</v>
      </c>
      <c r="AA408" s="49">
        <v>2053.8155083661163</v>
      </c>
      <c r="AB408" s="49">
        <v>3359.9014937750389</v>
      </c>
      <c r="AC408" s="49">
        <v>4465.0501171737742</v>
      </c>
      <c r="AD408" s="49">
        <v>6122.2606430567203</v>
      </c>
      <c r="AE408" s="49">
        <v>7553.3868453760897</v>
      </c>
      <c r="AF408" s="49">
        <v>9190.2767135824888</v>
      </c>
      <c r="AG408" s="49">
        <v>11055.278244750263</v>
      </c>
      <c r="AH408" s="49">
        <v>13912.073497897238</v>
      </c>
      <c r="AJ408" s="33" t="str">
        <f t="shared" si="12"/>
        <v/>
      </c>
      <c r="AK408" s="33" t="str">
        <f t="shared" si="13"/>
        <v/>
      </c>
      <c r="AO408" t="s">
        <v>13</v>
      </c>
      <c r="AR408" s="7"/>
      <c r="AS408" s="7"/>
      <c r="AT408" s="7"/>
      <c r="AU408" s="7"/>
      <c r="AV408" s="7"/>
      <c r="AW408" s="7"/>
      <c r="AX408" s="7"/>
      <c r="AY408" s="7"/>
      <c r="AZ408" s="7"/>
      <c r="BA408" s="7"/>
      <c r="BB408" s="7"/>
      <c r="BC408" s="7"/>
      <c r="BD408" s="7"/>
      <c r="BE408" s="7"/>
      <c r="BF408" s="7"/>
      <c r="BG408" s="7"/>
      <c r="BH408" s="7"/>
    </row>
    <row r="409" spans="1:60" x14ac:dyDescent="0.25">
      <c r="A409" s="23"/>
      <c r="B409" s="79" t="s">
        <v>1075</v>
      </c>
      <c r="C409" s="80" t="s">
        <v>4333</v>
      </c>
      <c r="D409" s="82" t="s">
        <v>3239</v>
      </c>
      <c r="E409" s="50">
        <v>1868</v>
      </c>
      <c r="F409" s="50">
        <v>2370</v>
      </c>
      <c r="G409" s="50">
        <v>3096</v>
      </c>
      <c r="H409" s="50">
        <v>5569</v>
      </c>
      <c r="I409" s="50">
        <v>7830</v>
      </c>
      <c r="J409" s="50">
        <v>11570</v>
      </c>
      <c r="K409" s="50">
        <v>15100</v>
      </c>
      <c r="L409" s="50">
        <v>19400</v>
      </c>
      <c r="M409" s="50">
        <v>24590</v>
      </c>
      <c r="N409" s="50">
        <v>33160</v>
      </c>
      <c r="O409" s="49">
        <v>1362.2683046092229</v>
      </c>
      <c r="P409" s="49">
        <v>1666.2866046005154</v>
      </c>
      <c r="Q409" s="49">
        <v>2105.1880896380899</v>
      </c>
      <c r="R409" s="49">
        <v>3437.7170374438829</v>
      </c>
      <c r="S409" s="49">
        <v>4562.5621977034616</v>
      </c>
      <c r="T409" s="49">
        <v>6246.5780586443752</v>
      </c>
      <c r="U409" s="49">
        <v>7698.26600568914</v>
      </c>
      <c r="V409" s="49">
        <v>9357.3072087914243</v>
      </c>
      <c r="W409" s="49">
        <v>11245.562580388409</v>
      </c>
      <c r="X409" s="49">
        <v>14134.727252375982</v>
      </c>
      <c r="Y409" s="49">
        <v>1802.0349962533771</v>
      </c>
      <c r="Z409" s="49">
        <v>2286.6400110132845</v>
      </c>
      <c r="AA409" s="49">
        <v>2976.2315273188901</v>
      </c>
      <c r="AB409" s="49">
        <v>5173.1128339272364</v>
      </c>
      <c r="AC409" s="49">
        <v>7046.1253728457232</v>
      </c>
      <c r="AD409" s="49">
        <v>9982.3127543325318</v>
      </c>
      <c r="AE409" s="49">
        <v>12653.401734098086</v>
      </c>
      <c r="AF409" s="49">
        <v>15836.463848280828</v>
      </c>
      <c r="AG409" s="49">
        <v>19634.992785252278</v>
      </c>
      <c r="AH409" s="49">
        <v>25820.115504275571</v>
      </c>
      <c r="AJ409" s="33" t="str">
        <f t="shared" si="12"/>
        <v/>
      </c>
      <c r="AK409" s="33" t="str">
        <f t="shared" si="13"/>
        <v/>
      </c>
      <c r="AO409" t="s">
        <v>13</v>
      </c>
      <c r="AR409" s="7"/>
      <c r="AS409" s="7"/>
      <c r="AT409" s="7"/>
      <c r="AU409" s="7"/>
      <c r="AV409" s="7"/>
      <c r="AW409" s="7"/>
      <c r="AX409" s="7"/>
      <c r="AY409" s="7"/>
      <c r="AZ409" s="7"/>
      <c r="BA409" s="7"/>
      <c r="BB409" s="7"/>
      <c r="BC409" s="7"/>
      <c r="BD409" s="7"/>
      <c r="BE409" s="7"/>
      <c r="BF409" s="7"/>
      <c r="BG409" s="7"/>
      <c r="BH409" s="7"/>
    </row>
    <row r="410" spans="1:60" x14ac:dyDescent="0.25">
      <c r="A410" s="23"/>
      <c r="B410" s="79" t="s">
        <v>1077</v>
      </c>
      <c r="C410" s="80" t="s">
        <v>3584</v>
      </c>
      <c r="D410" s="82" t="s">
        <v>3240</v>
      </c>
      <c r="E410" s="88">
        <v>364.4</v>
      </c>
      <c r="F410" s="88">
        <v>460.7</v>
      </c>
      <c r="G410" s="88">
        <v>598.20000000000005</v>
      </c>
      <c r="H410" s="88">
        <v>1045</v>
      </c>
      <c r="I410" s="88">
        <v>1435</v>
      </c>
      <c r="J410" s="88">
        <v>2052</v>
      </c>
      <c r="K410" s="88">
        <v>2615</v>
      </c>
      <c r="L410" s="88">
        <v>3276</v>
      </c>
      <c r="M410" s="88">
        <v>4053</v>
      </c>
      <c r="N410" s="88">
        <v>5288</v>
      </c>
      <c r="O410" s="88">
        <v>364.4</v>
      </c>
      <c r="P410" s="88">
        <v>460.7</v>
      </c>
      <c r="Q410" s="88">
        <v>598.20000000000005</v>
      </c>
      <c r="R410" s="88">
        <v>1045</v>
      </c>
      <c r="S410" s="88">
        <v>1435</v>
      </c>
      <c r="T410" s="88">
        <v>2052</v>
      </c>
      <c r="U410" s="88">
        <v>2615</v>
      </c>
      <c r="V410" s="88">
        <v>3276</v>
      </c>
      <c r="W410" s="88">
        <v>4053</v>
      </c>
      <c r="X410" s="88">
        <v>5288</v>
      </c>
      <c r="Y410" s="88">
        <v>364.4</v>
      </c>
      <c r="Z410" s="88">
        <v>460.7</v>
      </c>
      <c r="AA410" s="88">
        <v>598.20000000000005</v>
      </c>
      <c r="AB410" s="88">
        <v>1045</v>
      </c>
      <c r="AC410" s="88">
        <v>1435</v>
      </c>
      <c r="AD410" s="88">
        <v>2052</v>
      </c>
      <c r="AE410" s="88">
        <v>2615</v>
      </c>
      <c r="AF410" s="88">
        <v>3276</v>
      </c>
      <c r="AG410" s="88">
        <v>4053</v>
      </c>
      <c r="AH410" s="88">
        <v>5288</v>
      </c>
      <c r="AJ410" s="33" t="str">
        <f t="shared" si="12"/>
        <v/>
      </c>
      <c r="AK410" s="33" t="str">
        <f t="shared" si="13"/>
        <v/>
      </c>
      <c r="AO410" t="s">
        <v>13</v>
      </c>
      <c r="AR410" s="7"/>
      <c r="AS410" s="7"/>
      <c r="AT410" s="7"/>
      <c r="AU410" s="7"/>
      <c r="AV410" s="7"/>
      <c r="AW410" s="7"/>
      <c r="AX410" s="7"/>
      <c r="AY410" s="7"/>
      <c r="AZ410" s="7"/>
      <c r="BA410" s="7"/>
      <c r="BB410" s="7"/>
      <c r="BC410" s="7"/>
      <c r="BD410" s="7"/>
      <c r="BE410" s="7"/>
      <c r="BF410" s="7"/>
      <c r="BG410" s="7"/>
      <c r="BH410" s="7"/>
    </row>
    <row r="411" spans="1:60" x14ac:dyDescent="0.25">
      <c r="A411" s="23"/>
      <c r="B411" s="81" t="s">
        <v>3811</v>
      </c>
      <c r="C411" s="53" t="s">
        <v>4327</v>
      </c>
      <c r="D411" s="53" t="s">
        <v>3812</v>
      </c>
      <c r="E411" s="49">
        <v>1805.471902839696</v>
      </c>
      <c r="F411" s="49">
        <v>2205.1972552921015</v>
      </c>
      <c r="G411" s="49">
        <v>2780.4437646534502</v>
      </c>
      <c r="H411" s="49">
        <v>4515.009531331254</v>
      </c>
      <c r="I411" s="49">
        <v>5970.1229279655672</v>
      </c>
      <c r="J411" s="49">
        <v>8137.8204771723513</v>
      </c>
      <c r="K411" s="49">
        <v>9994.3070190624439</v>
      </c>
      <c r="L411" s="49">
        <v>12110.198750481244</v>
      </c>
      <c r="M411" s="49">
        <v>14507.785404610695</v>
      </c>
      <c r="N411" s="49">
        <v>18157.825678765876</v>
      </c>
      <c r="O411" s="49">
        <v>1805.471902839696</v>
      </c>
      <c r="P411" s="49">
        <v>2205.1972552921015</v>
      </c>
      <c r="Q411" s="49">
        <v>2780.4437646534502</v>
      </c>
      <c r="R411" s="49">
        <v>4515.009531331254</v>
      </c>
      <c r="S411" s="49">
        <v>5970.1229279655672</v>
      </c>
      <c r="T411" s="49">
        <v>8137.8204771723513</v>
      </c>
      <c r="U411" s="49">
        <v>9994.3070190624439</v>
      </c>
      <c r="V411" s="49">
        <v>12110.198750481244</v>
      </c>
      <c r="W411" s="49">
        <v>14507.785404610695</v>
      </c>
      <c r="X411" s="49">
        <v>18157.825678765876</v>
      </c>
      <c r="Y411" s="49">
        <v>1805.471902839696</v>
      </c>
      <c r="Z411" s="49">
        <v>2205.1972552921015</v>
      </c>
      <c r="AA411" s="49">
        <v>2780.4437646534502</v>
      </c>
      <c r="AB411" s="49">
        <v>4515.009531331254</v>
      </c>
      <c r="AC411" s="49">
        <v>5970.1229279655672</v>
      </c>
      <c r="AD411" s="49">
        <v>8137.8204771723513</v>
      </c>
      <c r="AE411" s="49">
        <v>9994.3070190624439</v>
      </c>
      <c r="AF411" s="49">
        <v>12110.198750481244</v>
      </c>
      <c r="AG411" s="49">
        <v>14507.785404610695</v>
      </c>
      <c r="AH411" s="49">
        <v>18157.825678765876</v>
      </c>
      <c r="AJ411" s="33" t="str">
        <f t="shared" si="12"/>
        <v/>
      </c>
      <c r="AK411" s="33" t="str">
        <f t="shared" si="13"/>
        <v/>
      </c>
      <c r="AO411" t="s">
        <v>13</v>
      </c>
      <c r="AR411" s="7"/>
      <c r="AS411" s="7"/>
      <c r="AT411" s="7"/>
      <c r="AU411" s="7"/>
      <c r="AV411" s="7"/>
      <c r="AW411" s="7"/>
      <c r="AX411" s="7"/>
      <c r="AY411" s="7"/>
      <c r="AZ411" s="7"/>
      <c r="BA411" s="7"/>
      <c r="BB411" s="7"/>
      <c r="BC411" s="7"/>
      <c r="BD411" s="7"/>
      <c r="BE411" s="7"/>
      <c r="BF411" s="7"/>
      <c r="BG411" s="7"/>
      <c r="BH411" s="7"/>
    </row>
    <row r="412" spans="1:60" x14ac:dyDescent="0.25">
      <c r="A412" s="23"/>
      <c r="B412" s="79" t="s">
        <v>1087</v>
      </c>
      <c r="C412" s="80" t="s">
        <v>4333</v>
      </c>
      <c r="D412" s="82" t="s">
        <v>3241</v>
      </c>
      <c r="E412" s="50">
        <v>220.8</v>
      </c>
      <c r="F412" s="50">
        <v>275.8</v>
      </c>
      <c r="G412" s="50">
        <v>347.8</v>
      </c>
      <c r="H412" s="50">
        <v>546.20000000000005</v>
      </c>
      <c r="I412" s="50">
        <v>690.8</v>
      </c>
      <c r="J412" s="50">
        <v>886.6</v>
      </c>
      <c r="K412" s="50">
        <v>1041</v>
      </c>
      <c r="L412" s="50">
        <v>1203</v>
      </c>
      <c r="M412" s="50">
        <v>1372</v>
      </c>
      <c r="N412" s="50">
        <v>1609</v>
      </c>
      <c r="O412" s="49">
        <v>482.14038044707888</v>
      </c>
      <c r="P412" s="49">
        <v>600.69120286085274</v>
      </c>
      <c r="Q412" s="49">
        <v>772.90766767030129</v>
      </c>
      <c r="R412" s="49">
        <v>1267.2069663698092</v>
      </c>
      <c r="S412" s="49">
        <v>1677.3732961654432</v>
      </c>
      <c r="T412" s="49">
        <v>2263.4990614018534</v>
      </c>
      <c r="U412" s="49">
        <v>2778.2495092474524</v>
      </c>
      <c r="V412" s="49">
        <v>3320.1603788785237</v>
      </c>
      <c r="W412" s="49">
        <v>3913.2821196861041</v>
      </c>
      <c r="X412" s="49">
        <v>4722.2455394548006</v>
      </c>
      <c r="Y412" s="49">
        <v>303.58484101118648</v>
      </c>
      <c r="Z412" s="49">
        <v>416.47454144490536</v>
      </c>
      <c r="AA412" s="49">
        <v>487.77447594022124</v>
      </c>
      <c r="AB412" s="49">
        <v>911.55330582864769</v>
      </c>
      <c r="AC412" s="49">
        <v>1320.3895376845262</v>
      </c>
      <c r="AD412" s="49">
        <v>1941.930278484223</v>
      </c>
      <c r="AE412" s="49">
        <v>2485.1552668897534</v>
      </c>
      <c r="AF412" s="49">
        <v>3054.610046293988</v>
      </c>
      <c r="AG412" s="49">
        <v>3663.245417391407</v>
      </c>
      <c r="AH412" s="49">
        <v>4476.7566438705508</v>
      </c>
      <c r="AJ412" s="33" t="str">
        <f t="shared" si="12"/>
        <v/>
      </c>
      <c r="AK412" s="33" t="str">
        <f t="shared" si="13"/>
        <v/>
      </c>
      <c r="AO412" t="s">
        <v>13</v>
      </c>
      <c r="AR412" s="7"/>
      <c r="AS412" s="7"/>
      <c r="AT412" s="7"/>
      <c r="AU412" s="7"/>
      <c r="AV412" s="7"/>
      <c r="AW412" s="7"/>
      <c r="AX412" s="7"/>
      <c r="AY412" s="7"/>
      <c r="AZ412" s="7"/>
      <c r="BA412" s="7"/>
      <c r="BB412" s="7"/>
      <c r="BC412" s="7"/>
      <c r="BD412" s="7"/>
      <c r="BE412" s="7"/>
      <c r="BF412" s="7"/>
      <c r="BG412" s="7"/>
      <c r="BH412" s="7"/>
    </row>
    <row r="413" spans="1:60" x14ac:dyDescent="0.25">
      <c r="A413" s="23"/>
      <c r="B413" s="81" t="s">
        <v>1089</v>
      </c>
      <c r="C413" s="53" t="s">
        <v>4327</v>
      </c>
      <c r="D413" s="53" t="s">
        <v>3813</v>
      </c>
      <c r="E413" s="49">
        <v>688.00045102808724</v>
      </c>
      <c r="F413" s="49">
        <v>863.51002219915392</v>
      </c>
      <c r="G413" s="49">
        <v>1126.2563230887049</v>
      </c>
      <c r="H413" s="49">
        <v>1882.417449895735</v>
      </c>
      <c r="I413" s="49">
        <v>2513.6272242071645</v>
      </c>
      <c r="J413" s="49">
        <v>3424.2948245498924</v>
      </c>
      <c r="K413" s="49">
        <v>4233.4064285998493</v>
      </c>
      <c r="L413" s="49">
        <v>5098.8574804100253</v>
      </c>
      <c r="M413" s="49">
        <v>6054.2406664807568</v>
      </c>
      <c r="N413" s="49">
        <v>7376.7224274590917</v>
      </c>
      <c r="O413" s="49">
        <v>688.00045102808724</v>
      </c>
      <c r="P413" s="49">
        <v>863.51002219915392</v>
      </c>
      <c r="Q413" s="49">
        <v>1126.2563230887049</v>
      </c>
      <c r="R413" s="49">
        <v>1882.417449895735</v>
      </c>
      <c r="S413" s="49">
        <v>2513.6272242071645</v>
      </c>
      <c r="T413" s="49">
        <v>3424.2948245498924</v>
      </c>
      <c r="U413" s="49">
        <v>4233.4064285998493</v>
      </c>
      <c r="V413" s="49">
        <v>5098.8574804100253</v>
      </c>
      <c r="W413" s="49">
        <v>6054.2406664807568</v>
      </c>
      <c r="X413" s="49">
        <v>7376.7224274590917</v>
      </c>
      <c r="Y413" s="49">
        <v>688.00045102808724</v>
      </c>
      <c r="Z413" s="49">
        <v>863.51002219915392</v>
      </c>
      <c r="AA413" s="49">
        <v>1126.2563230887049</v>
      </c>
      <c r="AB413" s="49">
        <v>1882.417449895735</v>
      </c>
      <c r="AC413" s="49">
        <v>2513.6272242071645</v>
      </c>
      <c r="AD413" s="49">
        <v>3424.2948245498924</v>
      </c>
      <c r="AE413" s="49">
        <v>4233.4064285998493</v>
      </c>
      <c r="AF413" s="49">
        <v>5098.8574804100253</v>
      </c>
      <c r="AG413" s="49">
        <v>6054.2406664807568</v>
      </c>
      <c r="AH413" s="49">
        <v>7376.7224274590917</v>
      </c>
      <c r="AJ413" s="33" t="str">
        <f t="shared" si="12"/>
        <v/>
      </c>
      <c r="AK413" s="33" t="str">
        <f t="shared" si="13"/>
        <v/>
      </c>
      <c r="AO413" t="s">
        <v>13</v>
      </c>
      <c r="AR413" s="7"/>
      <c r="AS413" s="7"/>
      <c r="AT413" s="7"/>
      <c r="AU413" s="7"/>
      <c r="AV413" s="7"/>
      <c r="AW413" s="7"/>
      <c r="AX413" s="7"/>
      <c r="AY413" s="7"/>
      <c r="AZ413" s="7"/>
      <c r="BA413" s="7"/>
      <c r="BB413" s="7"/>
      <c r="BC413" s="7"/>
      <c r="BD413" s="7"/>
      <c r="BE413" s="7"/>
      <c r="BF413" s="7"/>
      <c r="BG413" s="7"/>
      <c r="BH413" s="7"/>
    </row>
    <row r="414" spans="1:60" x14ac:dyDescent="0.25">
      <c r="A414" s="23"/>
      <c r="B414" s="81" t="s">
        <v>1091</v>
      </c>
      <c r="C414" s="53" t="s">
        <v>4327</v>
      </c>
      <c r="D414" s="53" t="s">
        <v>3814</v>
      </c>
      <c r="E414" s="49">
        <v>1552.1316840538304</v>
      </c>
      <c r="F414" s="49">
        <v>1907.4681867019963</v>
      </c>
      <c r="G414" s="49">
        <v>2430.6811285632907</v>
      </c>
      <c r="H414" s="49">
        <v>3865.0537970338814</v>
      </c>
      <c r="I414" s="49">
        <v>5031.1542880186907</v>
      </c>
      <c r="J414" s="49">
        <v>6662.1392947209251</v>
      </c>
      <c r="K414" s="49">
        <v>8084.5163087226811</v>
      </c>
      <c r="L414" s="49">
        <v>9580.1290343042074</v>
      </c>
      <c r="M414" s="49">
        <v>11195.616890073137</v>
      </c>
      <c r="N414" s="49">
        <v>13376.045731387116</v>
      </c>
      <c r="O414" s="49">
        <v>1552.1316840538304</v>
      </c>
      <c r="P414" s="49">
        <v>1907.4681867019963</v>
      </c>
      <c r="Q414" s="49">
        <v>2430.6811285632907</v>
      </c>
      <c r="R414" s="49">
        <v>3865.0537970338814</v>
      </c>
      <c r="S414" s="49">
        <v>5031.1542880186907</v>
      </c>
      <c r="T414" s="49">
        <v>6662.1392947209251</v>
      </c>
      <c r="U414" s="49">
        <v>8084.5163087226811</v>
      </c>
      <c r="V414" s="49">
        <v>9580.1290343042074</v>
      </c>
      <c r="W414" s="49">
        <v>11195.616890073137</v>
      </c>
      <c r="X414" s="49">
        <v>13376.045731387116</v>
      </c>
      <c r="Y414" s="49">
        <v>1552.1316840538304</v>
      </c>
      <c r="Z414" s="49">
        <v>1907.4681867019963</v>
      </c>
      <c r="AA414" s="49">
        <v>2430.6811285632907</v>
      </c>
      <c r="AB414" s="49">
        <v>3865.0537970338814</v>
      </c>
      <c r="AC414" s="49">
        <v>5031.1542880186907</v>
      </c>
      <c r="AD414" s="49">
        <v>6662.1392947209251</v>
      </c>
      <c r="AE414" s="49">
        <v>8084.5163087226811</v>
      </c>
      <c r="AF414" s="49">
        <v>9580.1290343042074</v>
      </c>
      <c r="AG414" s="49">
        <v>11195.616890073137</v>
      </c>
      <c r="AH414" s="49">
        <v>13376.045731387116</v>
      </c>
      <c r="AJ414" s="33" t="str">
        <f t="shared" si="12"/>
        <v/>
      </c>
      <c r="AK414" s="33" t="str">
        <f t="shared" si="13"/>
        <v/>
      </c>
      <c r="AO414" t="s">
        <v>13</v>
      </c>
      <c r="AR414" s="7"/>
      <c r="AS414" s="7"/>
      <c r="AT414" s="7"/>
      <c r="AU414" s="7"/>
      <c r="AV414" s="7"/>
      <c r="AW414" s="7"/>
      <c r="AX414" s="7"/>
      <c r="AY414" s="7"/>
      <c r="AZ414" s="7"/>
      <c r="BA414" s="7"/>
      <c r="BB414" s="7"/>
      <c r="BC414" s="7"/>
      <c r="BD414" s="7"/>
      <c r="BE414" s="7"/>
      <c r="BF414" s="7"/>
      <c r="BG414" s="7"/>
      <c r="BH414" s="7"/>
    </row>
    <row r="415" spans="1:60" x14ac:dyDescent="0.25">
      <c r="A415" s="23"/>
      <c r="B415" s="81" t="s">
        <v>1093</v>
      </c>
      <c r="C415" s="53" t="s">
        <v>4327</v>
      </c>
      <c r="D415" s="53" t="s">
        <v>3815</v>
      </c>
      <c r="E415" s="49">
        <v>1635.9978200314233</v>
      </c>
      <c r="F415" s="49">
        <v>2013.9020682426803</v>
      </c>
      <c r="G415" s="49">
        <v>2571.2061003105832</v>
      </c>
      <c r="H415" s="49">
        <v>4104.9800958586084</v>
      </c>
      <c r="I415" s="49">
        <v>5352.7003380637134</v>
      </c>
      <c r="J415" s="49">
        <v>7098.8672842366841</v>
      </c>
      <c r="K415" s="49">
        <v>8623.6994040254267</v>
      </c>
      <c r="L415" s="49">
        <v>10230.625972813339</v>
      </c>
      <c r="M415" s="49">
        <v>11969.120115012307</v>
      </c>
      <c r="N415" s="49">
        <v>14322.457034895706</v>
      </c>
      <c r="O415" s="49">
        <v>1635.9978200314233</v>
      </c>
      <c r="P415" s="49">
        <v>2013.9020682426803</v>
      </c>
      <c r="Q415" s="49">
        <v>2571.2061003105832</v>
      </c>
      <c r="R415" s="49">
        <v>4104.9800958586084</v>
      </c>
      <c r="S415" s="49">
        <v>5352.7003380637134</v>
      </c>
      <c r="T415" s="49">
        <v>7098.8672842366841</v>
      </c>
      <c r="U415" s="49">
        <v>8623.6994040254267</v>
      </c>
      <c r="V415" s="49">
        <v>10230.625972813339</v>
      </c>
      <c r="W415" s="49">
        <v>11969.120115012307</v>
      </c>
      <c r="X415" s="49">
        <v>14322.457034895706</v>
      </c>
      <c r="Y415" s="49">
        <v>1635.9978200314233</v>
      </c>
      <c r="Z415" s="49">
        <v>2013.9020682426803</v>
      </c>
      <c r="AA415" s="49">
        <v>2571.2061003105832</v>
      </c>
      <c r="AB415" s="49">
        <v>4104.9800958586084</v>
      </c>
      <c r="AC415" s="49">
        <v>5352.7003380637134</v>
      </c>
      <c r="AD415" s="49">
        <v>7098.8672842366841</v>
      </c>
      <c r="AE415" s="49">
        <v>8623.6994040254267</v>
      </c>
      <c r="AF415" s="49">
        <v>10230.625972813339</v>
      </c>
      <c r="AG415" s="49">
        <v>11969.120115012307</v>
      </c>
      <c r="AH415" s="49">
        <v>14322.457034895706</v>
      </c>
      <c r="AJ415" s="33" t="str">
        <f t="shared" si="12"/>
        <v/>
      </c>
      <c r="AK415" s="33" t="str">
        <f t="shared" si="13"/>
        <v/>
      </c>
      <c r="AO415" t="s">
        <v>13</v>
      </c>
      <c r="AR415" s="7"/>
      <c r="AS415" s="7"/>
      <c r="AT415" s="7"/>
      <c r="AU415" s="7"/>
      <c r="AV415" s="7"/>
      <c r="AW415" s="7"/>
      <c r="AX415" s="7"/>
      <c r="AY415" s="7"/>
      <c r="AZ415" s="7"/>
      <c r="BA415" s="7"/>
      <c r="BB415" s="7"/>
      <c r="BC415" s="7"/>
      <c r="BD415" s="7"/>
      <c r="BE415" s="7"/>
      <c r="BF415" s="7"/>
      <c r="BG415" s="7"/>
      <c r="BH415" s="7"/>
    </row>
    <row r="416" spans="1:60" x14ac:dyDescent="0.25">
      <c r="A416" s="23"/>
      <c r="B416" s="81" t="s">
        <v>1095</v>
      </c>
      <c r="C416" s="53" t="s">
        <v>4327</v>
      </c>
      <c r="D416" s="53" t="s">
        <v>3816</v>
      </c>
      <c r="E416" s="49">
        <v>332.82602494714064</v>
      </c>
      <c r="F416" s="49">
        <v>418.3950275444152</v>
      </c>
      <c r="G416" s="49">
        <v>548.90177534641998</v>
      </c>
      <c r="H416" s="49">
        <v>923.18205073346223</v>
      </c>
      <c r="I416" s="49">
        <v>1240.1809031795115</v>
      </c>
      <c r="J416" s="49">
        <v>1706.8871870154794</v>
      </c>
      <c r="K416" s="49">
        <v>2125.609525981567</v>
      </c>
      <c r="L416" s="49">
        <v>2574.8211305802151</v>
      </c>
      <c r="M416" s="49">
        <v>3074.0301769312578</v>
      </c>
      <c r="N416" s="49">
        <v>3766.5099476158698</v>
      </c>
      <c r="O416" s="49">
        <v>332.82602494714064</v>
      </c>
      <c r="P416" s="49">
        <v>418.3950275444152</v>
      </c>
      <c r="Q416" s="49">
        <v>548.90177534641998</v>
      </c>
      <c r="R416" s="49">
        <v>923.18205073346223</v>
      </c>
      <c r="S416" s="49">
        <v>1240.1809031795115</v>
      </c>
      <c r="T416" s="49">
        <v>1706.8871870154794</v>
      </c>
      <c r="U416" s="49">
        <v>2125.609525981567</v>
      </c>
      <c r="V416" s="49">
        <v>2574.8211305802151</v>
      </c>
      <c r="W416" s="49">
        <v>3074.0301769312578</v>
      </c>
      <c r="X416" s="49">
        <v>3766.5099476158698</v>
      </c>
      <c r="Y416" s="49">
        <v>332.82602494714064</v>
      </c>
      <c r="Z416" s="49">
        <v>418.3950275444152</v>
      </c>
      <c r="AA416" s="49">
        <v>548.90177534641998</v>
      </c>
      <c r="AB416" s="49">
        <v>923.18205073346223</v>
      </c>
      <c r="AC416" s="49">
        <v>1240.1809031795115</v>
      </c>
      <c r="AD416" s="49">
        <v>1706.8871870154794</v>
      </c>
      <c r="AE416" s="49">
        <v>2125.609525981567</v>
      </c>
      <c r="AF416" s="49">
        <v>2574.8211305802151</v>
      </c>
      <c r="AG416" s="49">
        <v>3074.0301769312578</v>
      </c>
      <c r="AH416" s="49">
        <v>3766.5099476158698</v>
      </c>
      <c r="AJ416" s="33" t="str">
        <f t="shared" si="12"/>
        <v/>
      </c>
      <c r="AK416" s="33" t="str">
        <f t="shared" si="13"/>
        <v/>
      </c>
      <c r="AO416" t="s">
        <v>13</v>
      </c>
      <c r="AR416" s="7"/>
      <c r="AS416" s="7"/>
      <c r="AT416" s="7"/>
      <c r="AU416" s="7"/>
      <c r="AV416" s="7"/>
      <c r="AW416" s="7"/>
      <c r="AX416" s="7"/>
      <c r="AY416" s="7"/>
      <c r="AZ416" s="7"/>
      <c r="BA416" s="7"/>
      <c r="BB416" s="7"/>
      <c r="BC416" s="7"/>
      <c r="BD416" s="7"/>
      <c r="BE416" s="7"/>
      <c r="BF416" s="7"/>
      <c r="BG416" s="7"/>
      <c r="BH416" s="7"/>
    </row>
    <row r="417" spans="1:60" s="33" customFormat="1" x14ac:dyDescent="0.25">
      <c r="A417" s="23"/>
      <c r="B417" s="86" t="s">
        <v>1097</v>
      </c>
      <c r="C417" s="53" t="s">
        <v>4380</v>
      </c>
      <c r="D417" s="53" t="s">
        <v>1098</v>
      </c>
      <c r="E417" s="84" t="s">
        <v>4405</v>
      </c>
      <c r="F417" s="84" t="s">
        <v>4405</v>
      </c>
      <c r="G417" s="84" t="s">
        <v>4405</v>
      </c>
      <c r="H417" s="84" t="s">
        <v>4405</v>
      </c>
      <c r="I417" s="84" t="s">
        <v>4405</v>
      </c>
      <c r="J417" s="84" t="s">
        <v>4405</v>
      </c>
      <c r="K417" s="84" t="s">
        <v>4405</v>
      </c>
      <c r="L417" s="84" t="s">
        <v>4405</v>
      </c>
      <c r="M417" s="84" t="s">
        <v>4405</v>
      </c>
      <c r="N417" s="84" t="s">
        <v>4405</v>
      </c>
      <c r="O417" s="49">
        <v>1689.7891250130656</v>
      </c>
      <c r="P417" s="49">
        <v>2116.3957238659327</v>
      </c>
      <c r="Q417" s="49">
        <v>2768.3693495330881</v>
      </c>
      <c r="R417" s="49">
        <v>4616.020133249086</v>
      </c>
      <c r="S417" s="49">
        <v>6147.3459441455298</v>
      </c>
      <c r="T417" s="49">
        <v>8340.9957603619314</v>
      </c>
      <c r="U417" s="49">
        <v>10297.011679964115</v>
      </c>
      <c r="V417" s="49">
        <v>12409.094938597702</v>
      </c>
      <c r="W417" s="49">
        <v>14740.200984283174</v>
      </c>
      <c r="X417" s="49">
        <v>17986.889900840637</v>
      </c>
      <c r="Y417" s="88">
        <v>1534.9441276468146</v>
      </c>
      <c r="Z417" s="88">
        <v>1944.3561249590209</v>
      </c>
      <c r="AA417" s="88">
        <v>2483.6089713925026</v>
      </c>
      <c r="AB417" s="88">
        <v>4253.1629761752338</v>
      </c>
      <c r="AC417" s="88">
        <v>5776.1618933230275</v>
      </c>
      <c r="AD417" s="88">
        <v>8016.1523677688429</v>
      </c>
      <c r="AE417" s="88">
        <v>9993.311557619465</v>
      </c>
      <c r="AF417" s="88">
        <v>12135.044869387344</v>
      </c>
      <c r="AG417" s="88">
        <v>14490.318465270642</v>
      </c>
      <c r="AH417" s="88">
        <v>17781.995782673461</v>
      </c>
      <c r="AJ417" s="33" t="str">
        <f t="shared" si="12"/>
        <v/>
      </c>
      <c r="AK417" s="33" t="str">
        <f t="shared" si="13"/>
        <v/>
      </c>
      <c r="AO417" s="33" t="s">
        <v>13</v>
      </c>
      <c r="AR417" s="7"/>
      <c r="AS417" s="7"/>
      <c r="AT417" s="7"/>
      <c r="AU417" s="7"/>
      <c r="AV417" s="7"/>
      <c r="AW417" s="7"/>
      <c r="AX417" s="7"/>
      <c r="AY417" s="7"/>
      <c r="AZ417" s="7"/>
      <c r="BA417" s="7"/>
      <c r="BB417" s="7"/>
      <c r="BC417" s="7"/>
      <c r="BD417" s="7"/>
      <c r="BE417" s="7"/>
      <c r="BF417" s="7"/>
      <c r="BG417" s="7"/>
      <c r="BH417" s="7"/>
    </row>
    <row r="418" spans="1:60" x14ac:dyDescent="0.25">
      <c r="A418" s="23"/>
      <c r="B418" s="79" t="s">
        <v>1099</v>
      </c>
      <c r="C418" s="80" t="s">
        <v>4333</v>
      </c>
      <c r="D418" s="82" t="s">
        <v>3242</v>
      </c>
      <c r="E418" s="50">
        <v>1576</v>
      </c>
      <c r="F418" s="50">
        <v>1969.1</v>
      </c>
      <c r="G418" s="50">
        <v>2515</v>
      </c>
      <c r="H418" s="50">
        <v>4232</v>
      </c>
      <c r="I418" s="50">
        <v>5678</v>
      </c>
      <c r="J418" s="50">
        <v>7898</v>
      </c>
      <c r="K418" s="50">
        <v>9868</v>
      </c>
      <c r="L418" s="50">
        <v>12130</v>
      </c>
      <c r="M418" s="50">
        <v>14740</v>
      </c>
      <c r="N418" s="50">
        <v>18780</v>
      </c>
      <c r="O418" s="49">
        <v>1818.9216816398591</v>
      </c>
      <c r="P418" s="49">
        <v>2278.3432744521106</v>
      </c>
      <c r="Q418" s="49">
        <v>2980.712898821273</v>
      </c>
      <c r="R418" s="49">
        <v>4973.1396452433137</v>
      </c>
      <c r="S418" s="49">
        <v>6624.079819775603</v>
      </c>
      <c r="T418" s="49">
        <v>8987.1018614554578</v>
      </c>
      <c r="U418" s="49">
        <v>11095.239994104821</v>
      </c>
      <c r="V418" s="49">
        <v>13373.675948990769</v>
      </c>
      <c r="W418" s="49">
        <v>15889.70414849386</v>
      </c>
      <c r="X418" s="49">
        <v>19398.584896155546</v>
      </c>
      <c r="Y418" s="49">
        <v>1637.636844595188</v>
      </c>
      <c r="Z418" s="49">
        <v>2080.1104062135782</v>
      </c>
      <c r="AA418" s="49">
        <v>2638.2769438056312</v>
      </c>
      <c r="AB418" s="49">
        <v>4550.436425522792</v>
      </c>
      <c r="AC418" s="49">
        <v>6211.5450146408921</v>
      </c>
      <c r="AD418" s="49">
        <v>8667.4046418501384</v>
      </c>
      <c r="AE418" s="49">
        <v>10829.219764168805</v>
      </c>
      <c r="AF418" s="49">
        <v>13170.239316113326</v>
      </c>
      <c r="AG418" s="49">
        <v>15740.778740657868</v>
      </c>
      <c r="AH418" s="49">
        <v>19333.924454048694</v>
      </c>
      <c r="AJ418" s="33" t="str">
        <f t="shared" si="12"/>
        <v/>
      </c>
      <c r="AK418" s="33" t="str">
        <f t="shared" si="13"/>
        <v/>
      </c>
      <c r="AO418" t="s">
        <v>13</v>
      </c>
      <c r="AR418" s="7"/>
      <c r="AS418" s="7"/>
      <c r="AT418" s="7"/>
      <c r="AU418" s="7"/>
      <c r="AV418" s="7"/>
      <c r="AW418" s="7"/>
      <c r="AX418" s="7"/>
      <c r="AY418" s="7"/>
      <c r="AZ418" s="7"/>
      <c r="BA418" s="7"/>
      <c r="BB418" s="7"/>
      <c r="BC418" s="7"/>
      <c r="BD418" s="7"/>
      <c r="BE418" s="7"/>
      <c r="BF418" s="7"/>
      <c r="BG418" s="7"/>
      <c r="BH418" s="7"/>
    </row>
    <row r="419" spans="1:60" x14ac:dyDescent="0.25">
      <c r="A419" s="23"/>
      <c r="B419" s="81" t="s">
        <v>1101</v>
      </c>
      <c r="C419" s="53" t="s">
        <v>4327</v>
      </c>
      <c r="D419" s="53" t="s">
        <v>3817</v>
      </c>
      <c r="E419" s="49">
        <v>1819.2117696915782</v>
      </c>
      <c r="F419" s="49">
        <v>2278.2781400042595</v>
      </c>
      <c r="G419" s="49">
        <v>2980.0953696172364</v>
      </c>
      <c r="H419" s="49">
        <v>4970.4374033478434</v>
      </c>
      <c r="I419" s="49">
        <v>6619.6476245289896</v>
      </c>
      <c r="J419" s="49">
        <v>8980.0448144993115</v>
      </c>
      <c r="K419" s="49">
        <v>11085.916227900287</v>
      </c>
      <c r="L419" s="49">
        <v>13361.738558151776</v>
      </c>
      <c r="M419" s="49">
        <v>15874.860361050811</v>
      </c>
      <c r="N419" s="49">
        <v>19379.531966340495</v>
      </c>
      <c r="O419" s="49">
        <v>1819.2117696915782</v>
      </c>
      <c r="P419" s="49">
        <v>2278.2781400042595</v>
      </c>
      <c r="Q419" s="49">
        <v>2980.0953696172364</v>
      </c>
      <c r="R419" s="49">
        <v>4970.4374033478434</v>
      </c>
      <c r="S419" s="49">
        <v>6619.6476245289896</v>
      </c>
      <c r="T419" s="49">
        <v>8980.0448144993115</v>
      </c>
      <c r="U419" s="49">
        <v>11085.916227900287</v>
      </c>
      <c r="V419" s="49">
        <v>13361.738558151776</v>
      </c>
      <c r="W419" s="49">
        <v>15874.860361050811</v>
      </c>
      <c r="X419" s="49">
        <v>19379.531966340495</v>
      </c>
      <c r="Y419" s="49">
        <v>1819.2117696915782</v>
      </c>
      <c r="Z419" s="49">
        <v>2278.2781400042595</v>
      </c>
      <c r="AA419" s="49">
        <v>2980.0953696172364</v>
      </c>
      <c r="AB419" s="49">
        <v>4970.4374033478434</v>
      </c>
      <c r="AC419" s="49">
        <v>6619.6476245289896</v>
      </c>
      <c r="AD419" s="49">
        <v>8980.0448144993115</v>
      </c>
      <c r="AE419" s="49">
        <v>11085.916227900287</v>
      </c>
      <c r="AF419" s="49">
        <v>13361.738558151776</v>
      </c>
      <c r="AG419" s="49">
        <v>15874.860361050811</v>
      </c>
      <c r="AH419" s="49">
        <v>19379.531966340495</v>
      </c>
      <c r="AJ419" s="33" t="str">
        <f t="shared" si="12"/>
        <v/>
      </c>
      <c r="AK419" s="33" t="str">
        <f t="shared" si="13"/>
        <v/>
      </c>
      <c r="AO419" t="s">
        <v>13</v>
      </c>
      <c r="AR419" s="7"/>
      <c r="AS419" s="7"/>
      <c r="AT419" s="7"/>
      <c r="AU419" s="7"/>
      <c r="AV419" s="7"/>
      <c r="AW419" s="7"/>
      <c r="AX419" s="7"/>
      <c r="AY419" s="7"/>
      <c r="AZ419" s="7"/>
      <c r="BA419" s="7"/>
      <c r="BB419" s="7"/>
      <c r="BC419" s="7"/>
      <c r="BD419" s="7"/>
      <c r="BE419" s="7"/>
      <c r="BF419" s="7"/>
      <c r="BG419" s="7"/>
      <c r="BH419" s="7"/>
    </row>
    <row r="420" spans="1:60" x14ac:dyDescent="0.25">
      <c r="A420" s="23"/>
      <c r="B420" s="79" t="s">
        <v>1103</v>
      </c>
      <c r="C420" s="80" t="s">
        <v>4333</v>
      </c>
      <c r="D420" s="82" t="s">
        <v>3243</v>
      </c>
      <c r="E420" s="50">
        <v>3411</v>
      </c>
      <c r="F420" s="50">
        <v>4304</v>
      </c>
      <c r="G420" s="50">
        <v>5508</v>
      </c>
      <c r="H420" s="50">
        <v>9029</v>
      </c>
      <c r="I420" s="50">
        <v>11760</v>
      </c>
      <c r="J420" s="50">
        <v>15670</v>
      </c>
      <c r="K420" s="50">
        <v>18900</v>
      </c>
      <c r="L420" s="50">
        <v>22420</v>
      </c>
      <c r="M420" s="50">
        <v>26240</v>
      </c>
      <c r="N420" s="50">
        <v>31830</v>
      </c>
      <c r="O420" s="49">
        <v>3415.2844097800617</v>
      </c>
      <c r="P420" s="49">
        <v>4247.3645415995188</v>
      </c>
      <c r="Q420" s="49">
        <v>5496.7247068495426</v>
      </c>
      <c r="R420" s="49">
        <v>9002.0188846402707</v>
      </c>
      <c r="S420" s="49">
        <v>11857.663371405759</v>
      </c>
      <c r="T420" s="49">
        <v>15855.378735750215</v>
      </c>
      <c r="U420" s="49">
        <v>19380.818397402665</v>
      </c>
      <c r="V420" s="49">
        <v>23164.641389369404</v>
      </c>
      <c r="W420" s="49">
        <v>27299.429081976356</v>
      </c>
      <c r="X420" s="49">
        <v>33016.698886611688</v>
      </c>
      <c r="Y420" s="49">
        <v>3412.0355682406775</v>
      </c>
      <c r="Z420" s="49">
        <v>4284.5025471080316</v>
      </c>
      <c r="AA420" s="49">
        <v>5505.1548325695112</v>
      </c>
      <c r="AB420" s="49">
        <v>9017.831992543408</v>
      </c>
      <c r="AC420" s="49">
        <v>11813.521734612195</v>
      </c>
      <c r="AD420" s="49">
        <v>15798.448605769341</v>
      </c>
      <c r="AE420" s="49">
        <v>19271.230158678409</v>
      </c>
      <c r="AF420" s="49">
        <v>23036.116446220425</v>
      </c>
      <c r="AG420" s="49">
        <v>27154.301810472745</v>
      </c>
      <c r="AH420" s="49">
        <v>32885.299701934964</v>
      </c>
      <c r="AJ420" s="33" t="str">
        <f t="shared" si="12"/>
        <v/>
      </c>
      <c r="AK420" s="33" t="str">
        <f t="shared" si="13"/>
        <v/>
      </c>
      <c r="AO420" t="s">
        <v>13</v>
      </c>
      <c r="AR420" s="7"/>
      <c r="AS420" s="7"/>
      <c r="AT420" s="7"/>
      <c r="AU420" s="7"/>
      <c r="AV420" s="7"/>
      <c r="AW420" s="7"/>
      <c r="AX420" s="7"/>
      <c r="AY420" s="7"/>
      <c r="AZ420" s="7"/>
      <c r="BA420" s="7"/>
      <c r="BB420" s="7"/>
      <c r="BC420" s="7"/>
      <c r="BD420" s="7"/>
      <c r="BE420" s="7"/>
      <c r="BF420" s="7"/>
      <c r="BG420" s="7"/>
      <c r="BH420" s="7"/>
    </row>
    <row r="421" spans="1:60" x14ac:dyDescent="0.25">
      <c r="A421" s="23"/>
      <c r="B421" s="81" t="s">
        <v>1106</v>
      </c>
      <c r="C421" s="53" t="s">
        <v>4327</v>
      </c>
      <c r="D421" s="53" t="s">
        <v>3818</v>
      </c>
      <c r="E421" s="49">
        <v>85.758828444202351</v>
      </c>
      <c r="F421" s="49">
        <v>108.23743325894111</v>
      </c>
      <c r="G421" s="49">
        <v>141.5216368926352</v>
      </c>
      <c r="H421" s="49">
        <v>239.30299293717681</v>
      </c>
      <c r="I421" s="49">
        <v>323.03527719262081</v>
      </c>
      <c r="J421" s="49">
        <v>447.67198014639217</v>
      </c>
      <c r="K421" s="49">
        <v>559.00864548797438</v>
      </c>
      <c r="L421" s="49">
        <v>676.92388639152739</v>
      </c>
      <c r="M421" s="49">
        <v>808.06821802177421</v>
      </c>
      <c r="N421" s="49">
        <v>988.47996855627514</v>
      </c>
      <c r="O421" s="49">
        <v>85.758828444202351</v>
      </c>
      <c r="P421" s="49">
        <v>108.23743325894111</v>
      </c>
      <c r="Q421" s="49">
        <v>141.5216368926352</v>
      </c>
      <c r="R421" s="49">
        <v>239.30299293717681</v>
      </c>
      <c r="S421" s="49">
        <v>323.03527719262081</v>
      </c>
      <c r="T421" s="49">
        <v>447.67198014639217</v>
      </c>
      <c r="U421" s="49">
        <v>559.00864548797438</v>
      </c>
      <c r="V421" s="49">
        <v>676.92388639152739</v>
      </c>
      <c r="W421" s="49">
        <v>808.06821802177421</v>
      </c>
      <c r="X421" s="49">
        <v>988.47996855627514</v>
      </c>
      <c r="Y421" s="49">
        <v>85.758828444202351</v>
      </c>
      <c r="Z421" s="49">
        <v>108.23743325894111</v>
      </c>
      <c r="AA421" s="49">
        <v>141.5216368926352</v>
      </c>
      <c r="AB421" s="49">
        <v>239.30299293717681</v>
      </c>
      <c r="AC421" s="49">
        <v>323.03527719262081</v>
      </c>
      <c r="AD421" s="49">
        <v>447.67198014639217</v>
      </c>
      <c r="AE421" s="49">
        <v>559.00864548797438</v>
      </c>
      <c r="AF421" s="49">
        <v>676.92388639152739</v>
      </c>
      <c r="AG421" s="49">
        <v>808.06821802177421</v>
      </c>
      <c r="AH421" s="49">
        <v>988.47996855627514</v>
      </c>
      <c r="AJ421" s="33" t="str">
        <f t="shared" si="12"/>
        <v/>
      </c>
      <c r="AK421" s="33" t="str">
        <f t="shared" si="13"/>
        <v/>
      </c>
      <c r="AO421" t="s">
        <v>13</v>
      </c>
      <c r="AR421" s="7"/>
      <c r="AS421" s="7"/>
      <c r="AT421" s="7"/>
      <c r="AU421" s="7"/>
      <c r="AV421" s="7"/>
      <c r="AW421" s="7"/>
      <c r="AX421" s="7"/>
      <c r="AY421" s="7"/>
      <c r="AZ421" s="7"/>
      <c r="BA421" s="7"/>
      <c r="BB421" s="7"/>
      <c r="BC421" s="7"/>
      <c r="BD421" s="7"/>
      <c r="BE421" s="7"/>
      <c r="BF421" s="7"/>
      <c r="BG421" s="7"/>
      <c r="BH421" s="7"/>
    </row>
    <row r="422" spans="1:60" x14ac:dyDescent="0.25">
      <c r="A422" s="23"/>
      <c r="B422" s="79" t="s">
        <v>1108</v>
      </c>
      <c r="C422" s="80" t="s">
        <v>4333</v>
      </c>
      <c r="D422" s="82" t="s">
        <v>3244</v>
      </c>
      <c r="E422" s="50">
        <v>3755</v>
      </c>
      <c r="F422" s="50">
        <v>4784.1000000000004</v>
      </c>
      <c r="G422" s="50">
        <v>6212</v>
      </c>
      <c r="H422" s="50">
        <v>10630</v>
      </c>
      <c r="I422" s="50">
        <v>14280</v>
      </c>
      <c r="J422" s="50">
        <v>19780</v>
      </c>
      <c r="K422" s="50">
        <v>24550</v>
      </c>
      <c r="L422" s="50">
        <v>29930</v>
      </c>
      <c r="M422" s="50">
        <v>36020</v>
      </c>
      <c r="N422" s="50">
        <v>45260</v>
      </c>
      <c r="O422" s="49">
        <v>5719.0479224570308</v>
      </c>
      <c r="P422" s="49">
        <v>7140.373699304746</v>
      </c>
      <c r="Q422" s="49">
        <v>9236.265991347389</v>
      </c>
      <c r="R422" s="49">
        <v>15220.194081447571</v>
      </c>
      <c r="S422" s="49">
        <v>20051.433717353717</v>
      </c>
      <c r="T422" s="49">
        <v>26715.205494418333</v>
      </c>
      <c r="U422" s="49">
        <v>32554.426403747202</v>
      </c>
      <c r="V422" s="49">
        <v>38827.265900823222</v>
      </c>
      <c r="W422" s="49">
        <v>45667.660167195711</v>
      </c>
      <c r="X422" s="49">
        <v>55161.207085644273</v>
      </c>
      <c r="Y422" s="49">
        <v>3880.0517403811596</v>
      </c>
      <c r="Z422" s="49">
        <v>5021.4225308652258</v>
      </c>
      <c r="AA422" s="49">
        <v>6415.1223427024361</v>
      </c>
      <c r="AB422" s="49">
        <v>11231.03352399024</v>
      </c>
      <c r="AC422" s="49">
        <v>15466.07853937142</v>
      </c>
      <c r="AD422" s="49">
        <v>22033.473612497768</v>
      </c>
      <c r="AE422" s="49">
        <v>27907.894048630795</v>
      </c>
      <c r="AF422" s="49">
        <v>34428.485791648927</v>
      </c>
      <c r="AG422" s="49">
        <v>41551.764191429618</v>
      </c>
      <c r="AH422" s="49">
        <v>51512.113565136562</v>
      </c>
      <c r="AJ422" s="33" t="str">
        <f t="shared" si="12"/>
        <v/>
      </c>
      <c r="AK422" s="33" t="str">
        <f t="shared" si="13"/>
        <v/>
      </c>
      <c r="AO422" t="s">
        <v>13</v>
      </c>
      <c r="AR422" s="7"/>
      <c r="AS422" s="7"/>
      <c r="AT422" s="7"/>
      <c r="AU422" s="7"/>
      <c r="AV422" s="7"/>
      <c r="AW422" s="7"/>
      <c r="AX422" s="7"/>
      <c r="AY422" s="7"/>
      <c r="AZ422" s="7"/>
      <c r="BA422" s="7"/>
      <c r="BB422" s="7"/>
      <c r="BC422" s="7"/>
      <c r="BD422" s="7"/>
      <c r="BE422" s="7"/>
      <c r="BF422" s="7"/>
      <c r="BG422" s="7"/>
      <c r="BH422" s="7"/>
    </row>
    <row r="423" spans="1:60" s="33" customFormat="1" x14ac:dyDescent="0.25">
      <c r="A423" s="23"/>
      <c r="B423" s="89" t="s">
        <v>1110</v>
      </c>
      <c r="C423" s="53" t="s">
        <v>4380</v>
      </c>
      <c r="D423" s="82" t="s">
        <v>1111</v>
      </c>
      <c r="E423" s="84" t="s">
        <v>4405</v>
      </c>
      <c r="F423" s="84" t="s">
        <v>4405</v>
      </c>
      <c r="G423" s="84" t="s">
        <v>4405</v>
      </c>
      <c r="H423" s="84" t="s">
        <v>4405</v>
      </c>
      <c r="I423" s="84" t="s">
        <v>4405</v>
      </c>
      <c r="J423" s="84" t="s">
        <v>4405</v>
      </c>
      <c r="K423" s="84" t="s">
        <v>4405</v>
      </c>
      <c r="L423" s="84" t="s">
        <v>4405</v>
      </c>
      <c r="M423" s="84" t="s">
        <v>4405</v>
      </c>
      <c r="N423" s="84" t="s">
        <v>4405</v>
      </c>
      <c r="O423" s="49">
        <v>5877.1467050380297</v>
      </c>
      <c r="P423" s="49">
        <v>7330.1325604177891</v>
      </c>
      <c r="Q423" s="49">
        <v>9472.565432479958</v>
      </c>
      <c r="R423" s="49">
        <v>15584.732260783207</v>
      </c>
      <c r="S423" s="49">
        <v>20519.784157309328</v>
      </c>
      <c r="T423" s="49">
        <v>27322.214209862279</v>
      </c>
      <c r="U423" s="49">
        <v>33286.534623202024</v>
      </c>
      <c r="V423" s="49">
        <v>39693.909398935939</v>
      </c>
      <c r="W423" s="49">
        <v>46683.334138828141</v>
      </c>
      <c r="X423" s="49">
        <v>56388.238382165837</v>
      </c>
      <c r="Y423" s="49">
        <v>4298.9773725465711</v>
      </c>
      <c r="Z423" s="49">
        <v>5529.0808509617427</v>
      </c>
      <c r="AA423" s="49">
        <v>7075.3607748783834</v>
      </c>
      <c r="AB423" s="49">
        <v>12264.103833801264</v>
      </c>
      <c r="AC423" s="49">
        <v>16772.975829851159</v>
      </c>
      <c r="AD423" s="49">
        <v>23657.910972954531</v>
      </c>
      <c r="AE423" s="49">
        <v>29801.002811686809</v>
      </c>
      <c r="AF423" s="49">
        <v>36590.530812481411</v>
      </c>
      <c r="AG423" s="49">
        <v>44003.97062911767</v>
      </c>
      <c r="AH423" s="49">
        <v>54358.254580870678</v>
      </c>
      <c r="AJ423" s="33" t="str">
        <f t="shared" si="12"/>
        <v/>
      </c>
      <c r="AK423" s="33" t="str">
        <f t="shared" si="13"/>
        <v/>
      </c>
      <c r="AO423" s="33" t="s">
        <v>13</v>
      </c>
      <c r="AR423" s="7"/>
      <c r="AS423" s="7"/>
      <c r="AT423" s="7"/>
      <c r="AU423" s="7"/>
      <c r="AV423" s="7"/>
      <c r="AW423" s="7"/>
      <c r="AX423" s="7"/>
      <c r="AY423" s="7"/>
      <c r="AZ423" s="7"/>
      <c r="BA423" s="7"/>
      <c r="BB423" s="7"/>
      <c r="BC423" s="7"/>
      <c r="BD423" s="7"/>
      <c r="BE423" s="7"/>
      <c r="BF423" s="7"/>
      <c r="BG423" s="7"/>
      <c r="BH423" s="7"/>
    </row>
    <row r="424" spans="1:60" x14ac:dyDescent="0.25">
      <c r="A424" s="23"/>
      <c r="B424" s="81" t="s">
        <v>1112</v>
      </c>
      <c r="C424" s="53" t="s">
        <v>4327</v>
      </c>
      <c r="D424" s="53" t="s">
        <v>3819</v>
      </c>
      <c r="E424" s="49">
        <v>803.44959622866656</v>
      </c>
      <c r="F424" s="49">
        <v>1004.8628300288465</v>
      </c>
      <c r="G424" s="49">
        <v>1288.1206064994126</v>
      </c>
      <c r="H424" s="49">
        <v>2117.8694652232634</v>
      </c>
      <c r="I424" s="49">
        <v>2796.4550019381559</v>
      </c>
      <c r="J424" s="49">
        <v>3745.8576474151027</v>
      </c>
      <c r="K424" s="49">
        <v>4568.2018275643359</v>
      </c>
      <c r="L424" s="49">
        <v>5429.5269485798381</v>
      </c>
      <c r="M424" s="49">
        <v>6365.6561254991166</v>
      </c>
      <c r="N424" s="49">
        <v>7639.4458270031228</v>
      </c>
      <c r="O424" s="49">
        <v>803.44959622866656</v>
      </c>
      <c r="P424" s="49">
        <v>1004.8628300288465</v>
      </c>
      <c r="Q424" s="49">
        <v>1288.1206064994126</v>
      </c>
      <c r="R424" s="49">
        <v>2117.8694652232634</v>
      </c>
      <c r="S424" s="49">
        <v>2796.4550019381559</v>
      </c>
      <c r="T424" s="49">
        <v>3745.8576474151027</v>
      </c>
      <c r="U424" s="49">
        <v>4568.2018275643359</v>
      </c>
      <c r="V424" s="49">
        <v>5429.5269485798381</v>
      </c>
      <c r="W424" s="49">
        <v>6365.6561254991166</v>
      </c>
      <c r="X424" s="49">
        <v>7639.4458270031228</v>
      </c>
      <c r="Y424" s="49">
        <v>803.44959622866656</v>
      </c>
      <c r="Z424" s="49">
        <v>1004.8628300288465</v>
      </c>
      <c r="AA424" s="49">
        <v>1288.1206064994126</v>
      </c>
      <c r="AB424" s="49">
        <v>2117.8694652232634</v>
      </c>
      <c r="AC424" s="49">
        <v>2796.4550019381559</v>
      </c>
      <c r="AD424" s="49">
        <v>3745.8576474151027</v>
      </c>
      <c r="AE424" s="49">
        <v>4568.2018275643359</v>
      </c>
      <c r="AF424" s="49">
        <v>5429.5269485798381</v>
      </c>
      <c r="AG424" s="49">
        <v>6365.6561254991166</v>
      </c>
      <c r="AH424" s="49">
        <v>7639.4458270031228</v>
      </c>
      <c r="AJ424" s="33" t="str">
        <f t="shared" si="12"/>
        <v/>
      </c>
      <c r="AK424" s="33" t="str">
        <f t="shared" si="13"/>
        <v/>
      </c>
      <c r="AO424" t="s">
        <v>13</v>
      </c>
      <c r="AR424" s="7"/>
      <c r="AS424" s="7"/>
      <c r="AT424" s="7"/>
      <c r="AU424" s="7"/>
      <c r="AV424" s="7"/>
      <c r="AW424" s="7"/>
      <c r="AX424" s="7"/>
      <c r="AY424" s="7"/>
      <c r="AZ424" s="7"/>
      <c r="BA424" s="7"/>
      <c r="BB424" s="7"/>
      <c r="BC424" s="7"/>
      <c r="BD424" s="7"/>
      <c r="BE424" s="7"/>
      <c r="BF424" s="7"/>
      <c r="BG424" s="7"/>
      <c r="BH424" s="7"/>
    </row>
    <row r="425" spans="1:60" x14ac:dyDescent="0.25">
      <c r="A425" s="23"/>
      <c r="B425" s="81" t="s">
        <v>1114</v>
      </c>
      <c r="C425" s="53" t="s">
        <v>4327</v>
      </c>
      <c r="D425" s="53" t="s">
        <v>3820</v>
      </c>
      <c r="E425" s="49">
        <v>217.23816401527796</v>
      </c>
      <c r="F425" s="49">
        <v>273.31496827010096</v>
      </c>
      <c r="G425" s="49">
        <v>353.01895047605427</v>
      </c>
      <c r="H425" s="49">
        <v>588.98711035941176</v>
      </c>
      <c r="I425" s="49">
        <v>786.22964380333553</v>
      </c>
      <c r="J425" s="49">
        <v>1070.2406020797935</v>
      </c>
      <c r="K425" s="49">
        <v>1318.7917407461684</v>
      </c>
      <c r="L425" s="49">
        <v>1579.1339379968006</v>
      </c>
      <c r="M425" s="49">
        <v>1864.7688302756349</v>
      </c>
      <c r="N425" s="49">
        <v>2254.0467033922691</v>
      </c>
      <c r="O425" s="49">
        <v>217.23816401527796</v>
      </c>
      <c r="P425" s="49">
        <v>273.31496827010096</v>
      </c>
      <c r="Q425" s="49">
        <v>353.01895047605427</v>
      </c>
      <c r="R425" s="49">
        <v>588.98711035941176</v>
      </c>
      <c r="S425" s="49">
        <v>786.22964380333553</v>
      </c>
      <c r="T425" s="49">
        <v>1070.2406020797935</v>
      </c>
      <c r="U425" s="49">
        <v>1318.7917407461684</v>
      </c>
      <c r="V425" s="49">
        <v>1579.1339379968006</v>
      </c>
      <c r="W425" s="49">
        <v>1864.7688302756349</v>
      </c>
      <c r="X425" s="49">
        <v>2254.0467033922691</v>
      </c>
      <c r="Y425" s="49">
        <v>217.23816401527796</v>
      </c>
      <c r="Z425" s="49">
        <v>273.31496827010096</v>
      </c>
      <c r="AA425" s="49">
        <v>353.01895047605427</v>
      </c>
      <c r="AB425" s="49">
        <v>588.98711035941176</v>
      </c>
      <c r="AC425" s="49">
        <v>786.22964380333553</v>
      </c>
      <c r="AD425" s="49">
        <v>1070.2406020797935</v>
      </c>
      <c r="AE425" s="49">
        <v>1318.7917407461684</v>
      </c>
      <c r="AF425" s="49">
        <v>1579.1339379968006</v>
      </c>
      <c r="AG425" s="49">
        <v>1864.7688302756349</v>
      </c>
      <c r="AH425" s="49">
        <v>2254.0467033922691</v>
      </c>
      <c r="AJ425" s="33" t="str">
        <f t="shared" si="12"/>
        <v/>
      </c>
      <c r="AK425" s="33" t="str">
        <f t="shared" si="13"/>
        <v/>
      </c>
      <c r="AO425" t="s">
        <v>13</v>
      </c>
      <c r="AR425" s="7"/>
      <c r="AS425" s="7"/>
      <c r="AT425" s="7"/>
      <c r="AU425" s="7"/>
      <c r="AV425" s="7"/>
      <c r="AW425" s="7"/>
      <c r="AX425" s="7"/>
      <c r="AY425" s="7"/>
      <c r="AZ425" s="7"/>
      <c r="BA425" s="7"/>
      <c r="BB425" s="7"/>
      <c r="BC425" s="7"/>
      <c r="BD425" s="7"/>
      <c r="BE425" s="7"/>
      <c r="BF425" s="7"/>
      <c r="BG425" s="7"/>
      <c r="BH425" s="7"/>
    </row>
    <row r="426" spans="1:60" x14ac:dyDescent="0.25">
      <c r="A426" s="23"/>
      <c r="B426" s="79" t="s">
        <v>1116</v>
      </c>
      <c r="C426" s="80" t="s">
        <v>4333</v>
      </c>
      <c r="D426" s="82" t="s">
        <v>3245</v>
      </c>
      <c r="E426" s="50">
        <v>1036</v>
      </c>
      <c r="F426" s="50">
        <v>1260.7</v>
      </c>
      <c r="G426" s="50">
        <v>1560</v>
      </c>
      <c r="H426" s="50">
        <v>2430</v>
      </c>
      <c r="I426" s="50">
        <v>3105</v>
      </c>
      <c r="J426" s="50">
        <v>4075</v>
      </c>
      <c r="K426" s="50">
        <v>4885</v>
      </c>
      <c r="L426" s="50">
        <v>5773</v>
      </c>
      <c r="M426" s="50">
        <v>6749</v>
      </c>
      <c r="N426" s="50">
        <v>8190</v>
      </c>
      <c r="O426" s="49">
        <v>1045.1589917624949</v>
      </c>
      <c r="P426" s="49">
        <v>1310.0980300414733</v>
      </c>
      <c r="Q426" s="49">
        <v>1683.4044417787122</v>
      </c>
      <c r="R426" s="49">
        <v>2781.7132937219117</v>
      </c>
      <c r="S426" s="49">
        <v>3678.3871223785131</v>
      </c>
      <c r="T426" s="49">
        <v>4929.4153825226085</v>
      </c>
      <c r="U426" s="49">
        <v>6013.721826461694</v>
      </c>
      <c r="V426" s="49">
        <v>7153.6987622441948</v>
      </c>
      <c r="W426" s="49">
        <v>8394.0266259991076</v>
      </c>
      <c r="X426" s="49">
        <v>10089.038812044366</v>
      </c>
      <c r="Y426" s="49">
        <v>1037.1095215674281</v>
      </c>
      <c r="Z426" s="49">
        <v>1269.8397236200083</v>
      </c>
      <c r="AA426" s="49">
        <v>1575.7166034340814</v>
      </c>
      <c r="AB426" s="49">
        <v>2512.2848906637187</v>
      </c>
      <c r="AC426" s="49">
        <v>3302.2289037968644</v>
      </c>
      <c r="AD426" s="49">
        <v>4496.9479522444071</v>
      </c>
      <c r="AE426" s="49">
        <v>5555.7974012524537</v>
      </c>
      <c r="AF426" s="49">
        <v>6704.3948554452927</v>
      </c>
      <c r="AG426" s="49">
        <v>7952.3286204695924</v>
      </c>
      <c r="AH426" s="49">
        <v>9664.4802860888285</v>
      </c>
      <c r="AJ426" s="33" t="str">
        <f t="shared" si="12"/>
        <v/>
      </c>
      <c r="AK426" s="33" t="str">
        <f t="shared" si="13"/>
        <v/>
      </c>
      <c r="AO426" t="s">
        <v>13</v>
      </c>
      <c r="AR426" s="7"/>
      <c r="AS426" s="7"/>
      <c r="AT426" s="7"/>
      <c r="AU426" s="7"/>
      <c r="AV426" s="7"/>
      <c r="AW426" s="7"/>
      <c r="AX426" s="7"/>
      <c r="AY426" s="7"/>
      <c r="AZ426" s="7"/>
      <c r="BA426" s="7"/>
      <c r="BB426" s="7"/>
      <c r="BC426" s="7"/>
      <c r="BD426" s="7"/>
      <c r="BE426" s="7"/>
      <c r="BF426" s="7"/>
      <c r="BG426" s="7"/>
      <c r="BH426" s="7"/>
    </row>
    <row r="427" spans="1:60" x14ac:dyDescent="0.25">
      <c r="A427" s="23"/>
      <c r="B427" s="79" t="s">
        <v>1118</v>
      </c>
      <c r="C427" s="80" t="s">
        <v>4333</v>
      </c>
      <c r="D427" s="82" t="s">
        <v>3246</v>
      </c>
      <c r="E427" s="50">
        <v>937.3</v>
      </c>
      <c r="F427" s="50">
        <v>1175.5999999999999</v>
      </c>
      <c r="G427" s="50">
        <v>1496</v>
      </c>
      <c r="H427" s="50">
        <v>2424</v>
      </c>
      <c r="I427" s="50">
        <v>3141</v>
      </c>
      <c r="J427" s="50">
        <v>4160</v>
      </c>
      <c r="K427" s="50">
        <v>5002</v>
      </c>
      <c r="L427" s="50">
        <v>5914</v>
      </c>
      <c r="M427" s="50">
        <v>6905</v>
      </c>
      <c r="N427" s="50">
        <v>8347</v>
      </c>
      <c r="O427" s="49">
        <v>1003.8631268534685</v>
      </c>
      <c r="P427" s="49">
        <v>1243.9258357894348</v>
      </c>
      <c r="Q427" s="49">
        <v>1583.133385307048</v>
      </c>
      <c r="R427" s="49">
        <v>2550.9347568962216</v>
      </c>
      <c r="S427" s="49">
        <v>3337.098549605284</v>
      </c>
      <c r="T427" s="49">
        <v>4430.3824535096073</v>
      </c>
      <c r="U427" s="49">
        <v>5374.3600185714113</v>
      </c>
      <c r="V427" s="49">
        <v>6358.6307304471111</v>
      </c>
      <c r="W427" s="49">
        <v>7421.1805733153415</v>
      </c>
      <c r="X427" s="49">
        <v>8853.6221716874861</v>
      </c>
      <c r="Y427" s="49">
        <v>941.53810170977147</v>
      </c>
      <c r="Z427" s="49">
        <v>1182.4817388564898</v>
      </c>
      <c r="AA427" s="49">
        <v>1501.8522422967419</v>
      </c>
      <c r="AB427" s="49">
        <v>2440.6206576237232</v>
      </c>
      <c r="AC427" s="49">
        <v>3181.299913796001</v>
      </c>
      <c r="AD427" s="49">
        <v>4247.8560447497466</v>
      </c>
      <c r="AE427" s="49">
        <v>5158.2067570168001</v>
      </c>
      <c r="AF427" s="49">
        <v>6138.8067041878285</v>
      </c>
      <c r="AG427" s="49">
        <v>7200.9670181466799</v>
      </c>
      <c r="AH427" s="49">
        <v>8666.9063835962752</v>
      </c>
      <c r="AJ427" s="33" t="str">
        <f t="shared" si="12"/>
        <v/>
      </c>
      <c r="AK427" s="33" t="str">
        <f t="shared" si="13"/>
        <v/>
      </c>
      <c r="AO427" t="s">
        <v>13</v>
      </c>
      <c r="AR427" s="7"/>
      <c r="AS427" s="7"/>
      <c r="AT427" s="7"/>
      <c r="AU427" s="7"/>
      <c r="AV427" s="7"/>
      <c r="AW427" s="7"/>
      <c r="AX427" s="7"/>
      <c r="AY427" s="7"/>
      <c r="AZ427" s="7"/>
      <c r="BA427" s="7"/>
      <c r="BB427" s="7"/>
      <c r="BC427" s="7"/>
      <c r="BD427" s="7"/>
      <c r="BE427" s="7"/>
      <c r="BF427" s="7"/>
      <c r="BG427" s="7"/>
      <c r="BH427" s="7"/>
    </row>
    <row r="428" spans="1:60" x14ac:dyDescent="0.25">
      <c r="A428" s="23"/>
      <c r="B428" s="81" t="s">
        <v>1120</v>
      </c>
      <c r="C428" s="53" t="s">
        <v>4380</v>
      </c>
      <c r="D428" s="53" t="s">
        <v>3821</v>
      </c>
      <c r="E428" s="84" t="s">
        <v>4405</v>
      </c>
      <c r="F428" s="84" t="s">
        <v>4405</v>
      </c>
      <c r="G428" s="84" t="s">
        <v>4405</v>
      </c>
      <c r="H428" s="84" t="s">
        <v>4405</v>
      </c>
      <c r="I428" s="84" t="s">
        <v>4405</v>
      </c>
      <c r="J428" s="84" t="s">
        <v>4405</v>
      </c>
      <c r="K428" s="84" t="s">
        <v>4405</v>
      </c>
      <c r="L428" s="84" t="s">
        <v>4405</v>
      </c>
      <c r="M428" s="84" t="s">
        <v>4405</v>
      </c>
      <c r="N428" s="84" t="s">
        <v>4405</v>
      </c>
      <c r="O428" s="49">
        <v>871.31921067758174</v>
      </c>
      <c r="P428" s="49">
        <v>1090.7737432933079</v>
      </c>
      <c r="Q428" s="49">
        <v>1392.4620462144808</v>
      </c>
      <c r="R428" s="49">
        <v>2286.7153594129959</v>
      </c>
      <c r="S428" s="49">
        <v>3013.1165812822442</v>
      </c>
      <c r="T428" s="49">
        <v>4018.5574326408682</v>
      </c>
      <c r="U428" s="49">
        <v>4881.8520489863376</v>
      </c>
      <c r="V428" s="49">
        <v>5780.6637471514787</v>
      </c>
      <c r="W428" s="49">
        <v>6753.2114277572455</v>
      </c>
      <c r="X428" s="49">
        <v>8071.4478293261882</v>
      </c>
      <c r="Y428" s="49">
        <v>792.54033097998399</v>
      </c>
      <c r="Z428" s="49">
        <v>1003.974399091942</v>
      </c>
      <c r="AA428" s="49">
        <v>1283.4867085463272</v>
      </c>
      <c r="AB428" s="49">
        <v>2126.4594292092202</v>
      </c>
      <c r="AC428" s="49">
        <v>2806.6101235763736</v>
      </c>
      <c r="AD428" s="49">
        <v>3789.9774815567062</v>
      </c>
      <c r="AE428" s="49">
        <v>4635.4443718952971</v>
      </c>
      <c r="AF428" s="49">
        <v>5542.9804364504043</v>
      </c>
      <c r="AG428" s="49">
        <v>6526.1334077272604</v>
      </c>
      <c r="AH428" s="49">
        <v>7880.7741630642313</v>
      </c>
      <c r="AJ428" s="33" t="str">
        <f t="shared" si="12"/>
        <v/>
      </c>
      <c r="AK428" s="33" t="str">
        <f t="shared" si="13"/>
        <v/>
      </c>
      <c r="AO428" t="s">
        <v>13</v>
      </c>
      <c r="AR428" s="7"/>
      <c r="AS428" s="7"/>
      <c r="AT428" s="7"/>
      <c r="AU428" s="7"/>
      <c r="AV428" s="7"/>
      <c r="AW428" s="7"/>
      <c r="AX428" s="7"/>
      <c r="AY428" s="7"/>
      <c r="AZ428" s="7"/>
      <c r="BA428" s="7"/>
      <c r="BB428" s="7"/>
      <c r="BC428" s="7"/>
      <c r="BD428" s="7"/>
      <c r="BE428" s="7"/>
      <c r="BF428" s="7"/>
      <c r="BG428" s="7"/>
      <c r="BH428" s="7"/>
    </row>
    <row r="429" spans="1:60" x14ac:dyDescent="0.25">
      <c r="A429" s="23"/>
      <c r="B429" s="79" t="s">
        <v>1122</v>
      </c>
      <c r="C429" s="80" t="s">
        <v>4333</v>
      </c>
      <c r="D429" s="82" t="s">
        <v>3247</v>
      </c>
      <c r="E429" s="50">
        <v>834</v>
      </c>
      <c r="F429" s="50">
        <v>1055.3</v>
      </c>
      <c r="G429" s="50">
        <v>1355</v>
      </c>
      <c r="H429" s="50">
        <v>2234</v>
      </c>
      <c r="I429" s="50">
        <v>2920</v>
      </c>
      <c r="J429" s="50">
        <v>3901</v>
      </c>
      <c r="K429" s="50">
        <v>4717</v>
      </c>
      <c r="L429" s="50">
        <v>5605</v>
      </c>
      <c r="M429" s="50">
        <v>6573</v>
      </c>
      <c r="N429" s="50">
        <v>7987</v>
      </c>
      <c r="O429" s="49">
        <v>943.96797391592713</v>
      </c>
      <c r="P429" s="49">
        <v>1182.0735957621796</v>
      </c>
      <c r="Q429" s="49">
        <v>1509.6007883397326</v>
      </c>
      <c r="R429" s="49">
        <v>2481.0746672625505</v>
      </c>
      <c r="S429" s="49">
        <v>3269.7522469519949</v>
      </c>
      <c r="T429" s="49">
        <v>4360.3343066102134</v>
      </c>
      <c r="U429" s="49">
        <v>5296.9511239888207</v>
      </c>
      <c r="V429" s="49">
        <v>6273.066449635925</v>
      </c>
      <c r="W429" s="49">
        <v>7329.5304728594347</v>
      </c>
      <c r="X429" s="49">
        <v>8763.1546296891156</v>
      </c>
      <c r="Y429" s="49">
        <v>841.00170620438507</v>
      </c>
      <c r="Z429" s="49">
        <v>1068.0685636019459</v>
      </c>
      <c r="AA429" s="49">
        <v>1365.383635037743</v>
      </c>
      <c r="AB429" s="49">
        <v>2266.3516076485148</v>
      </c>
      <c r="AC429" s="49">
        <v>2991.8770507507274</v>
      </c>
      <c r="AD429" s="49">
        <v>4050.2526414818067</v>
      </c>
      <c r="AE429" s="49">
        <v>4960.2921897847846</v>
      </c>
      <c r="AF429" s="49">
        <v>5942.7765107915329</v>
      </c>
      <c r="AG429" s="49">
        <v>7006.778564642952</v>
      </c>
      <c r="AH429" s="49">
        <v>8477.1025548651178</v>
      </c>
      <c r="AJ429" s="33" t="str">
        <f t="shared" si="12"/>
        <v/>
      </c>
      <c r="AK429" s="33" t="str">
        <f t="shared" si="13"/>
        <v/>
      </c>
      <c r="AO429" t="s">
        <v>13</v>
      </c>
      <c r="AR429" s="7"/>
      <c r="AS429" s="7"/>
      <c r="AT429" s="7"/>
      <c r="AU429" s="7"/>
      <c r="AV429" s="7"/>
      <c r="AW429" s="7"/>
      <c r="AX429" s="7"/>
      <c r="AY429" s="7"/>
      <c r="AZ429" s="7"/>
      <c r="BA429" s="7"/>
      <c r="BB429" s="7"/>
      <c r="BC429" s="7"/>
      <c r="BD429" s="7"/>
      <c r="BE429" s="7"/>
      <c r="BF429" s="7"/>
      <c r="BG429" s="7"/>
      <c r="BH429" s="7"/>
    </row>
    <row r="430" spans="1:60" x14ac:dyDescent="0.25">
      <c r="A430" s="23"/>
      <c r="B430" s="79" t="s">
        <v>1124</v>
      </c>
      <c r="C430" s="80" t="s">
        <v>4333</v>
      </c>
      <c r="D430" s="82" t="s">
        <v>3248</v>
      </c>
      <c r="E430" s="50">
        <v>464.2</v>
      </c>
      <c r="F430" s="50">
        <v>573.5</v>
      </c>
      <c r="G430" s="50">
        <v>725.5</v>
      </c>
      <c r="H430" s="50">
        <v>1206</v>
      </c>
      <c r="I430" s="50">
        <v>1613</v>
      </c>
      <c r="J430" s="50">
        <v>2243</v>
      </c>
      <c r="K430" s="50">
        <v>2807</v>
      </c>
      <c r="L430" s="50">
        <v>3460</v>
      </c>
      <c r="M430" s="50">
        <v>4216</v>
      </c>
      <c r="N430" s="50">
        <v>5402</v>
      </c>
      <c r="O430" s="49">
        <v>421.07981185369772</v>
      </c>
      <c r="P430" s="49">
        <v>524.50197451602071</v>
      </c>
      <c r="Q430" s="49">
        <v>663.55023934666815</v>
      </c>
      <c r="R430" s="49">
        <v>1075.0135054805153</v>
      </c>
      <c r="S430" s="49">
        <v>1409.6626279329794</v>
      </c>
      <c r="T430" s="49">
        <v>1873.5673106667498</v>
      </c>
      <c r="U430" s="49">
        <v>2268.8241644029822</v>
      </c>
      <c r="V430" s="49">
        <v>2674.1902783663286</v>
      </c>
      <c r="W430" s="49">
        <v>3110.3210412077656</v>
      </c>
      <c r="X430" s="49">
        <v>3692.6893649312483</v>
      </c>
      <c r="Y430" s="49">
        <v>457.12884374449698</v>
      </c>
      <c r="Z430" s="49">
        <v>561.53536587019119</v>
      </c>
      <c r="AA430" s="49">
        <v>714.84621950547796</v>
      </c>
      <c r="AB430" s="49">
        <v>1166.3177643949014</v>
      </c>
      <c r="AC430" s="49">
        <v>1526.1113432136519</v>
      </c>
      <c r="AD430" s="49">
        <v>2028.2412224648899</v>
      </c>
      <c r="AE430" s="49">
        <v>2443.2951335491475</v>
      </c>
      <c r="AF430" s="49">
        <v>2873.1294484001692</v>
      </c>
      <c r="AG430" s="49">
        <v>3337.0375469538071</v>
      </c>
      <c r="AH430" s="49">
        <v>3980.340345590067</v>
      </c>
      <c r="AJ430" s="33" t="str">
        <f t="shared" si="12"/>
        <v/>
      </c>
      <c r="AK430" s="33" t="str">
        <f t="shared" si="13"/>
        <v/>
      </c>
      <c r="AO430" t="s">
        <v>13</v>
      </c>
      <c r="AR430" s="7"/>
      <c r="AS430" s="7"/>
      <c r="AT430" s="7"/>
      <c r="AU430" s="7"/>
      <c r="AV430" s="7"/>
      <c r="AW430" s="7"/>
      <c r="AX430" s="7"/>
      <c r="AY430" s="7"/>
      <c r="AZ430" s="7"/>
      <c r="BA430" s="7"/>
      <c r="BB430" s="7"/>
      <c r="BC430" s="7"/>
      <c r="BD430" s="7"/>
      <c r="BE430" s="7"/>
      <c r="BF430" s="7"/>
      <c r="BG430" s="7"/>
      <c r="BH430" s="7"/>
    </row>
    <row r="431" spans="1:60" x14ac:dyDescent="0.25">
      <c r="A431" s="23"/>
      <c r="B431" s="81" t="s">
        <v>1126</v>
      </c>
      <c r="C431" s="53" t="s">
        <v>4327</v>
      </c>
      <c r="D431" s="53" t="s">
        <v>3822</v>
      </c>
      <c r="E431" s="49">
        <v>339.26419714158186</v>
      </c>
      <c r="F431" s="49">
        <v>423.71884083087491</v>
      </c>
      <c r="G431" s="49">
        <v>538.85844064055448</v>
      </c>
      <c r="H431" s="49">
        <v>879.90860937783202</v>
      </c>
      <c r="I431" s="49">
        <v>1159.465962359171</v>
      </c>
      <c r="J431" s="49">
        <v>1551.1228478557566</v>
      </c>
      <c r="K431" s="49">
        <v>1887.2386027773646</v>
      </c>
      <c r="L431" s="49">
        <v>2233.7633095898136</v>
      </c>
      <c r="M431" s="49">
        <v>2608.6394608157857</v>
      </c>
      <c r="N431" s="49">
        <v>3111.9553414364073</v>
      </c>
      <c r="O431" s="49">
        <v>339.26419714158186</v>
      </c>
      <c r="P431" s="49">
        <v>423.71884083087491</v>
      </c>
      <c r="Q431" s="49">
        <v>538.85844064055448</v>
      </c>
      <c r="R431" s="49">
        <v>879.90860937783202</v>
      </c>
      <c r="S431" s="49">
        <v>1159.465962359171</v>
      </c>
      <c r="T431" s="49">
        <v>1551.1228478557566</v>
      </c>
      <c r="U431" s="49">
        <v>1887.2386027773646</v>
      </c>
      <c r="V431" s="49">
        <v>2233.7633095898136</v>
      </c>
      <c r="W431" s="49">
        <v>2608.6394608157857</v>
      </c>
      <c r="X431" s="49">
        <v>3111.9553414364073</v>
      </c>
      <c r="Y431" s="49">
        <v>339.26419714158186</v>
      </c>
      <c r="Z431" s="49">
        <v>423.71884083087491</v>
      </c>
      <c r="AA431" s="49">
        <v>538.85844064055448</v>
      </c>
      <c r="AB431" s="49">
        <v>879.90860937783202</v>
      </c>
      <c r="AC431" s="49">
        <v>1159.465962359171</v>
      </c>
      <c r="AD431" s="49">
        <v>1551.1228478557566</v>
      </c>
      <c r="AE431" s="49">
        <v>1887.2386027773646</v>
      </c>
      <c r="AF431" s="49">
        <v>2233.7633095898136</v>
      </c>
      <c r="AG431" s="49">
        <v>2608.6394608157857</v>
      </c>
      <c r="AH431" s="49">
        <v>3111.9553414364073</v>
      </c>
      <c r="AJ431" s="33" t="str">
        <f t="shared" si="12"/>
        <v/>
      </c>
      <c r="AK431" s="33" t="str">
        <f t="shared" si="13"/>
        <v/>
      </c>
      <c r="AO431" t="s">
        <v>13</v>
      </c>
      <c r="AR431" s="7"/>
      <c r="AS431" s="7"/>
      <c r="AT431" s="7"/>
      <c r="AU431" s="7"/>
      <c r="AV431" s="7"/>
      <c r="AW431" s="7"/>
      <c r="AX431" s="7"/>
      <c r="AY431" s="7"/>
      <c r="AZ431" s="7"/>
      <c r="BA431" s="7"/>
      <c r="BB431" s="7"/>
      <c r="BC431" s="7"/>
      <c r="BD431" s="7"/>
      <c r="BE431" s="7"/>
      <c r="BF431" s="7"/>
      <c r="BG431" s="7"/>
      <c r="BH431" s="7"/>
    </row>
    <row r="432" spans="1:60" x14ac:dyDescent="0.25">
      <c r="A432" s="23"/>
      <c r="B432" s="81" t="s">
        <v>1128</v>
      </c>
      <c r="C432" s="53" t="s">
        <v>4327</v>
      </c>
      <c r="D432" s="53" t="s">
        <v>3823</v>
      </c>
      <c r="E432" s="49">
        <v>822.53321892833515</v>
      </c>
      <c r="F432" s="49">
        <v>1027.382416868797</v>
      </c>
      <c r="G432" s="49">
        <v>1303.9870141229464</v>
      </c>
      <c r="H432" s="49">
        <v>2125.5508189126922</v>
      </c>
      <c r="I432" s="49">
        <v>2789.3553575700271</v>
      </c>
      <c r="J432" s="49">
        <v>3701.2246154609807</v>
      </c>
      <c r="K432" s="49">
        <v>4478.1782449027742</v>
      </c>
      <c r="L432" s="49">
        <v>5280.8796158134483</v>
      </c>
      <c r="M432" s="49">
        <v>6144.8848452008669</v>
      </c>
      <c r="N432" s="49">
        <v>7307.4947740937932</v>
      </c>
      <c r="O432" s="49">
        <v>822.53321892833515</v>
      </c>
      <c r="P432" s="49">
        <v>1027.382416868797</v>
      </c>
      <c r="Q432" s="49">
        <v>1303.9870141229464</v>
      </c>
      <c r="R432" s="49">
        <v>2125.5508189126922</v>
      </c>
      <c r="S432" s="49">
        <v>2789.3553575700271</v>
      </c>
      <c r="T432" s="49">
        <v>3701.2246154609807</v>
      </c>
      <c r="U432" s="49">
        <v>4478.1782449027742</v>
      </c>
      <c r="V432" s="49">
        <v>5280.8796158134483</v>
      </c>
      <c r="W432" s="49">
        <v>6144.8848452008669</v>
      </c>
      <c r="X432" s="49">
        <v>7307.4947740937932</v>
      </c>
      <c r="Y432" s="49">
        <v>822.53321892833515</v>
      </c>
      <c r="Z432" s="49">
        <v>1027.382416868797</v>
      </c>
      <c r="AA432" s="49">
        <v>1303.9870141229464</v>
      </c>
      <c r="AB432" s="49">
        <v>2125.5508189126922</v>
      </c>
      <c r="AC432" s="49">
        <v>2789.3553575700271</v>
      </c>
      <c r="AD432" s="49">
        <v>3701.2246154609807</v>
      </c>
      <c r="AE432" s="49">
        <v>4478.1782449027742</v>
      </c>
      <c r="AF432" s="49">
        <v>5280.8796158134483</v>
      </c>
      <c r="AG432" s="49">
        <v>6144.8848452008669</v>
      </c>
      <c r="AH432" s="49">
        <v>7307.4947740937932</v>
      </c>
      <c r="AJ432" s="33" t="str">
        <f t="shared" si="12"/>
        <v/>
      </c>
      <c r="AK432" s="33" t="str">
        <f t="shared" si="13"/>
        <v/>
      </c>
      <c r="AO432" t="s">
        <v>13</v>
      </c>
      <c r="AR432" s="7"/>
      <c r="AS432" s="7"/>
      <c r="AT432" s="7"/>
      <c r="AU432" s="7"/>
      <c r="AV432" s="7"/>
      <c r="AW432" s="7"/>
      <c r="AX432" s="7"/>
      <c r="AY432" s="7"/>
      <c r="AZ432" s="7"/>
      <c r="BA432" s="7"/>
      <c r="BB432" s="7"/>
      <c r="BC432" s="7"/>
      <c r="BD432" s="7"/>
      <c r="BE432" s="7"/>
      <c r="BF432" s="7"/>
      <c r="BG432" s="7"/>
      <c r="BH432" s="7"/>
    </row>
    <row r="433" spans="1:60" x14ac:dyDescent="0.25">
      <c r="A433" s="23"/>
      <c r="B433" s="79" t="s">
        <v>1131</v>
      </c>
      <c r="C433" s="80" t="s">
        <v>3585</v>
      </c>
      <c r="D433" s="50" t="s">
        <v>3249</v>
      </c>
      <c r="E433" s="50">
        <v>1049</v>
      </c>
      <c r="F433" s="50">
        <v>1660.7</v>
      </c>
      <c r="G433" s="50">
        <v>2677</v>
      </c>
      <c r="H433" s="50">
        <v>6743</v>
      </c>
      <c r="I433" s="50">
        <v>10870</v>
      </c>
      <c r="J433" s="50">
        <v>18030</v>
      </c>
      <c r="K433" s="50">
        <v>24940</v>
      </c>
      <c r="L433" s="50">
        <v>33350</v>
      </c>
      <c r="M433" s="50">
        <v>43460</v>
      </c>
      <c r="N433" s="50">
        <v>59810</v>
      </c>
      <c r="O433" s="50">
        <v>1049</v>
      </c>
      <c r="P433" s="50">
        <v>1660.7</v>
      </c>
      <c r="Q433" s="50">
        <v>2677</v>
      </c>
      <c r="R433" s="50">
        <v>6743</v>
      </c>
      <c r="S433" s="50">
        <v>10870</v>
      </c>
      <c r="T433" s="50">
        <v>18030</v>
      </c>
      <c r="U433" s="50">
        <v>24940</v>
      </c>
      <c r="V433" s="50">
        <v>33350</v>
      </c>
      <c r="W433" s="50">
        <v>43460</v>
      </c>
      <c r="X433" s="50">
        <v>59810</v>
      </c>
      <c r="Y433" s="50">
        <v>1049</v>
      </c>
      <c r="Z433" s="50">
        <v>1660.7</v>
      </c>
      <c r="AA433" s="50">
        <v>2677</v>
      </c>
      <c r="AB433" s="50">
        <v>6743</v>
      </c>
      <c r="AC433" s="50">
        <v>10870</v>
      </c>
      <c r="AD433" s="50">
        <v>18030</v>
      </c>
      <c r="AE433" s="50">
        <v>24940</v>
      </c>
      <c r="AF433" s="50">
        <v>33350</v>
      </c>
      <c r="AG433" s="50">
        <v>43460</v>
      </c>
      <c r="AH433" s="50">
        <v>59810</v>
      </c>
      <c r="AJ433" s="33" t="str">
        <f t="shared" si="12"/>
        <v/>
      </c>
      <c r="AK433" s="33" t="str">
        <f t="shared" si="13"/>
        <v/>
      </c>
      <c r="AO433" t="s">
        <v>13</v>
      </c>
      <c r="AR433" s="7"/>
      <c r="AS433" s="7"/>
      <c r="AT433" s="7"/>
      <c r="AU433" s="7"/>
      <c r="AV433" s="7"/>
      <c r="AW433" s="7"/>
      <c r="AX433" s="7"/>
      <c r="AY433" s="7"/>
      <c r="AZ433" s="7"/>
      <c r="BA433" s="7"/>
      <c r="BB433" s="7"/>
      <c r="BC433" s="7"/>
      <c r="BD433" s="7"/>
      <c r="BE433" s="7"/>
      <c r="BF433" s="7"/>
      <c r="BG433" s="7"/>
      <c r="BH433" s="7"/>
    </row>
    <row r="434" spans="1:60" x14ac:dyDescent="0.25">
      <c r="A434" s="23"/>
      <c r="B434" s="81" t="s">
        <v>1134</v>
      </c>
      <c r="C434" s="53" t="s">
        <v>4327</v>
      </c>
      <c r="D434" s="53" t="s">
        <v>3824</v>
      </c>
      <c r="E434" s="49">
        <v>508.50083570085974</v>
      </c>
      <c r="F434" s="49">
        <v>635.93070564998095</v>
      </c>
      <c r="G434" s="49">
        <v>807.71891549287966</v>
      </c>
      <c r="H434" s="49">
        <v>1320.1485804405543</v>
      </c>
      <c r="I434" s="49">
        <v>1736.8494453628753</v>
      </c>
      <c r="J434" s="49">
        <v>2314.0413629398399</v>
      </c>
      <c r="K434" s="49">
        <v>2806.5722822140715</v>
      </c>
      <c r="L434" s="49">
        <v>3314.1272929011252</v>
      </c>
      <c r="M434" s="49">
        <v>3861.5109264693056</v>
      </c>
      <c r="N434" s="49">
        <v>4596.8308070147095</v>
      </c>
      <c r="O434" s="49">
        <v>508.50083570085974</v>
      </c>
      <c r="P434" s="49">
        <v>635.93070564998095</v>
      </c>
      <c r="Q434" s="49">
        <v>807.71891549287966</v>
      </c>
      <c r="R434" s="49">
        <v>1320.1485804405543</v>
      </c>
      <c r="S434" s="49">
        <v>1736.8494453628753</v>
      </c>
      <c r="T434" s="49">
        <v>2314.0413629398399</v>
      </c>
      <c r="U434" s="49">
        <v>2806.5722822140715</v>
      </c>
      <c r="V434" s="49">
        <v>3314.1272929011252</v>
      </c>
      <c r="W434" s="49">
        <v>3861.5109264693056</v>
      </c>
      <c r="X434" s="49">
        <v>4596.8308070147095</v>
      </c>
      <c r="Y434" s="49">
        <v>508.50083570085974</v>
      </c>
      <c r="Z434" s="49">
        <v>635.93070564998095</v>
      </c>
      <c r="AA434" s="49">
        <v>807.71891549287966</v>
      </c>
      <c r="AB434" s="49">
        <v>1320.1485804405543</v>
      </c>
      <c r="AC434" s="49">
        <v>1736.8494453628753</v>
      </c>
      <c r="AD434" s="49">
        <v>2314.0413629398399</v>
      </c>
      <c r="AE434" s="49">
        <v>2806.5722822140715</v>
      </c>
      <c r="AF434" s="49">
        <v>3314.1272929011252</v>
      </c>
      <c r="AG434" s="49">
        <v>3861.5109264693056</v>
      </c>
      <c r="AH434" s="49">
        <v>4596.8308070147095</v>
      </c>
      <c r="AJ434" s="33" t="str">
        <f t="shared" si="12"/>
        <v/>
      </c>
      <c r="AK434" s="33" t="str">
        <f t="shared" si="13"/>
        <v/>
      </c>
      <c r="AO434" t="s">
        <v>13</v>
      </c>
      <c r="AR434" s="7"/>
      <c r="AS434" s="7"/>
      <c r="AT434" s="7"/>
      <c r="AU434" s="7"/>
      <c r="AV434" s="7"/>
      <c r="AW434" s="7"/>
      <c r="AX434" s="7"/>
      <c r="AY434" s="7"/>
      <c r="AZ434" s="7"/>
      <c r="BA434" s="7"/>
      <c r="BB434" s="7"/>
      <c r="BC434" s="7"/>
      <c r="BD434" s="7"/>
      <c r="BE434" s="7"/>
      <c r="BF434" s="7"/>
      <c r="BG434" s="7"/>
      <c r="BH434" s="7"/>
    </row>
    <row r="435" spans="1:60" x14ac:dyDescent="0.25">
      <c r="A435" s="23"/>
      <c r="B435" s="81" t="s">
        <v>1136</v>
      </c>
      <c r="C435" s="53" t="s">
        <v>4327</v>
      </c>
      <c r="D435" s="53" t="s">
        <v>3825</v>
      </c>
      <c r="E435" s="49">
        <v>229.81392974622125</v>
      </c>
      <c r="F435" s="49">
        <v>287.16214333436392</v>
      </c>
      <c r="G435" s="49">
        <v>364.35986098675767</v>
      </c>
      <c r="H435" s="49">
        <v>594.59662467930218</v>
      </c>
      <c r="I435" s="49">
        <v>783.65077005233104</v>
      </c>
      <c r="J435" s="49">
        <v>1048.9414103404226</v>
      </c>
      <c r="K435" s="49">
        <v>1275.8223335273792</v>
      </c>
      <c r="L435" s="49">
        <v>1508.3073502993072</v>
      </c>
      <c r="M435" s="49">
        <v>1759.4822575707537</v>
      </c>
      <c r="N435" s="49">
        <v>2095.0657946357055</v>
      </c>
      <c r="O435" s="49">
        <v>229.81392974622125</v>
      </c>
      <c r="P435" s="49">
        <v>287.16214333436392</v>
      </c>
      <c r="Q435" s="49">
        <v>364.35986098675767</v>
      </c>
      <c r="R435" s="49">
        <v>594.59662467930218</v>
      </c>
      <c r="S435" s="49">
        <v>783.65077005233104</v>
      </c>
      <c r="T435" s="49">
        <v>1048.9414103404226</v>
      </c>
      <c r="U435" s="49">
        <v>1275.8223335273792</v>
      </c>
      <c r="V435" s="49">
        <v>1508.3073502993072</v>
      </c>
      <c r="W435" s="49">
        <v>1759.4822575707537</v>
      </c>
      <c r="X435" s="49">
        <v>2095.0657946357055</v>
      </c>
      <c r="Y435" s="49">
        <v>229.81392974622125</v>
      </c>
      <c r="Z435" s="49">
        <v>287.16214333436392</v>
      </c>
      <c r="AA435" s="49">
        <v>364.35986098675767</v>
      </c>
      <c r="AB435" s="49">
        <v>594.59662467930218</v>
      </c>
      <c r="AC435" s="49">
        <v>783.65077005233104</v>
      </c>
      <c r="AD435" s="49">
        <v>1048.9414103404226</v>
      </c>
      <c r="AE435" s="49">
        <v>1275.8223335273792</v>
      </c>
      <c r="AF435" s="49">
        <v>1508.3073502993072</v>
      </c>
      <c r="AG435" s="49">
        <v>1759.4822575707537</v>
      </c>
      <c r="AH435" s="49">
        <v>2095.0657946357055</v>
      </c>
      <c r="AJ435" s="33" t="str">
        <f t="shared" si="12"/>
        <v/>
      </c>
      <c r="AK435" s="33" t="str">
        <f t="shared" si="13"/>
        <v/>
      </c>
      <c r="AO435" t="s">
        <v>13</v>
      </c>
      <c r="AR435" s="7"/>
      <c r="AS435" s="7"/>
      <c r="AT435" s="7"/>
      <c r="AU435" s="7"/>
      <c r="AV435" s="7"/>
      <c r="AW435" s="7"/>
      <c r="AX435" s="7"/>
      <c r="AY435" s="7"/>
      <c r="AZ435" s="7"/>
      <c r="BA435" s="7"/>
      <c r="BB435" s="7"/>
      <c r="BC435" s="7"/>
      <c r="BD435" s="7"/>
      <c r="BE435" s="7"/>
      <c r="BF435" s="7"/>
      <c r="BG435" s="7"/>
      <c r="BH435" s="7"/>
    </row>
    <row r="436" spans="1:60" x14ac:dyDescent="0.25">
      <c r="A436" s="23"/>
      <c r="B436" s="79" t="s">
        <v>1138</v>
      </c>
      <c r="C436" s="80" t="s">
        <v>4333</v>
      </c>
      <c r="D436" s="82" t="s">
        <v>3250</v>
      </c>
      <c r="E436" s="50">
        <v>11.5</v>
      </c>
      <c r="F436" s="50">
        <v>15.2</v>
      </c>
      <c r="G436" s="50">
        <v>20.3</v>
      </c>
      <c r="H436" s="50">
        <v>35.799999999999997</v>
      </c>
      <c r="I436" s="50">
        <v>48.3</v>
      </c>
      <c r="J436" s="50">
        <v>66.400000000000006</v>
      </c>
      <c r="K436" s="50">
        <v>81.599999999999994</v>
      </c>
      <c r="L436" s="50">
        <v>98.3</v>
      </c>
      <c r="M436" s="50">
        <v>116.5</v>
      </c>
      <c r="N436" s="50">
        <v>143.19999999999999</v>
      </c>
      <c r="O436" s="49">
        <v>14.462979526396035</v>
      </c>
      <c r="P436" s="49">
        <v>17.992237076216856</v>
      </c>
      <c r="Q436" s="49">
        <v>22.801606515025409</v>
      </c>
      <c r="R436" s="49">
        <v>36.999248541964</v>
      </c>
      <c r="S436" s="49">
        <v>49.111381171573072</v>
      </c>
      <c r="T436" s="49">
        <v>66.979565731669879</v>
      </c>
      <c r="U436" s="49">
        <v>82.488513742595302</v>
      </c>
      <c r="V436" s="49">
        <v>98.172206867646779</v>
      </c>
      <c r="W436" s="49">
        <v>115.27993888140486</v>
      </c>
      <c r="X436" s="49">
        <v>137.80930109189634</v>
      </c>
      <c r="Y436" s="49">
        <v>12.383695648223377</v>
      </c>
      <c r="Z436" s="49">
        <v>16.349744678442235</v>
      </c>
      <c r="AA436" s="49">
        <v>21.076360642594096</v>
      </c>
      <c r="AB436" s="49">
        <v>36.381609807905285</v>
      </c>
      <c r="AC436" s="49">
        <v>48.801299195175716</v>
      </c>
      <c r="AD436" s="49">
        <v>66.834975528342682</v>
      </c>
      <c r="AE436" s="49">
        <v>82.327453849677724</v>
      </c>
      <c r="AF436" s="49">
        <v>98.189495679239087</v>
      </c>
      <c r="AG436" s="49">
        <v>115.40973261742562</v>
      </c>
      <c r="AH436" s="49">
        <v>138.26971665700128</v>
      </c>
      <c r="AJ436" s="33" t="str">
        <f t="shared" si="12"/>
        <v/>
      </c>
      <c r="AK436" s="33" t="str">
        <f t="shared" si="13"/>
        <v/>
      </c>
      <c r="AO436" t="s">
        <v>13</v>
      </c>
      <c r="AR436" s="7"/>
      <c r="AS436" s="7"/>
      <c r="AT436" s="7"/>
      <c r="AU436" s="7"/>
      <c r="AV436" s="7"/>
      <c r="AW436" s="7"/>
      <c r="AX436" s="7"/>
      <c r="AY436" s="7"/>
      <c r="AZ436" s="7"/>
      <c r="BA436" s="7"/>
      <c r="BB436" s="7"/>
      <c r="BC436" s="7"/>
      <c r="BD436" s="7"/>
      <c r="BE436" s="7"/>
      <c r="BF436" s="7"/>
      <c r="BG436" s="7"/>
      <c r="BH436" s="7"/>
    </row>
    <row r="437" spans="1:60" x14ac:dyDescent="0.25">
      <c r="A437" s="23"/>
      <c r="B437" s="79" t="s">
        <v>1140</v>
      </c>
      <c r="C437" s="80" t="s">
        <v>3585</v>
      </c>
      <c r="D437" s="50" t="s">
        <v>3251</v>
      </c>
      <c r="E437" s="50">
        <v>2742</v>
      </c>
      <c r="F437" s="50">
        <v>3636.9</v>
      </c>
      <c r="G437" s="50">
        <v>4923</v>
      </c>
      <c r="H437" s="50">
        <v>9117</v>
      </c>
      <c r="I437" s="50">
        <v>12740</v>
      </c>
      <c r="J437" s="50">
        <v>18380</v>
      </c>
      <c r="K437" s="50">
        <v>23410</v>
      </c>
      <c r="L437" s="50">
        <v>29210</v>
      </c>
      <c r="M437" s="50">
        <v>35880</v>
      </c>
      <c r="N437" s="50">
        <v>46200</v>
      </c>
      <c r="O437" s="50">
        <v>2742</v>
      </c>
      <c r="P437" s="50">
        <v>3636.9</v>
      </c>
      <c r="Q437" s="50">
        <v>4923</v>
      </c>
      <c r="R437" s="50">
        <v>9117</v>
      </c>
      <c r="S437" s="50">
        <v>12740</v>
      </c>
      <c r="T437" s="50">
        <v>18380</v>
      </c>
      <c r="U437" s="50">
        <v>23410</v>
      </c>
      <c r="V437" s="50">
        <v>29210</v>
      </c>
      <c r="W437" s="50">
        <v>35880</v>
      </c>
      <c r="X437" s="50">
        <v>46200</v>
      </c>
      <c r="Y437" s="50">
        <v>2742</v>
      </c>
      <c r="Z437" s="50">
        <v>3636.9</v>
      </c>
      <c r="AA437" s="50">
        <v>4923</v>
      </c>
      <c r="AB437" s="50">
        <v>9117</v>
      </c>
      <c r="AC437" s="50">
        <v>12740</v>
      </c>
      <c r="AD437" s="50">
        <v>18380</v>
      </c>
      <c r="AE437" s="50">
        <v>23410</v>
      </c>
      <c r="AF437" s="50">
        <v>29210</v>
      </c>
      <c r="AG437" s="50">
        <v>35880</v>
      </c>
      <c r="AH437" s="50">
        <v>46200</v>
      </c>
      <c r="AJ437" s="33" t="str">
        <f t="shared" si="12"/>
        <v/>
      </c>
      <c r="AK437" s="33" t="str">
        <f t="shared" si="13"/>
        <v/>
      </c>
      <c r="AO437" t="s">
        <v>13</v>
      </c>
      <c r="AR437" s="7"/>
      <c r="AS437" s="7"/>
      <c r="AT437" s="7"/>
      <c r="AU437" s="7"/>
      <c r="AV437" s="7"/>
      <c r="AW437" s="7"/>
      <c r="AX437" s="7"/>
      <c r="AY437" s="7"/>
      <c r="AZ437" s="7"/>
      <c r="BA437" s="7"/>
      <c r="BB437" s="7"/>
      <c r="BC437" s="7"/>
      <c r="BD437" s="7"/>
      <c r="BE437" s="7"/>
      <c r="BF437" s="7"/>
      <c r="BG437" s="7"/>
      <c r="BH437" s="7"/>
    </row>
    <row r="438" spans="1:60" x14ac:dyDescent="0.25">
      <c r="A438" s="23"/>
      <c r="B438" s="79" t="s">
        <v>1143</v>
      </c>
      <c r="C438" s="80" t="s">
        <v>4333</v>
      </c>
      <c r="D438" s="82" t="s">
        <v>3252</v>
      </c>
      <c r="E438" s="50">
        <v>2142</v>
      </c>
      <c r="F438" s="50">
        <v>2608.8000000000002</v>
      </c>
      <c r="G438" s="50">
        <v>3215</v>
      </c>
      <c r="H438" s="50">
        <v>4880</v>
      </c>
      <c r="I438" s="50">
        <v>6098</v>
      </c>
      <c r="J438" s="50">
        <v>7761</v>
      </c>
      <c r="K438" s="50">
        <v>9086</v>
      </c>
      <c r="L438" s="50">
        <v>10480</v>
      </c>
      <c r="M438" s="50">
        <v>11960</v>
      </c>
      <c r="N438" s="50">
        <v>14060</v>
      </c>
      <c r="O438" s="49">
        <v>2052.0172652682659</v>
      </c>
      <c r="P438" s="49">
        <v>2493.7318322368828</v>
      </c>
      <c r="Q438" s="49">
        <v>3090.7309804944462</v>
      </c>
      <c r="R438" s="49">
        <v>4747.4493491447856</v>
      </c>
      <c r="S438" s="49">
        <v>6056.3311969683909</v>
      </c>
      <c r="T438" s="49">
        <v>7805.9352916468961</v>
      </c>
      <c r="U438" s="49">
        <v>9280.2679674254978</v>
      </c>
      <c r="V438" s="49">
        <v>10782.53251426158</v>
      </c>
      <c r="W438" s="49">
        <v>12366.231386275776</v>
      </c>
      <c r="X438" s="49">
        <v>14442.942661028022</v>
      </c>
      <c r="Y438" s="49">
        <v>2113.4961523520592</v>
      </c>
      <c r="Z438" s="49">
        <v>2558.9766696283414</v>
      </c>
      <c r="AA438" s="49">
        <v>3174.0821521140256</v>
      </c>
      <c r="AB438" s="49">
        <v>4812.8330782661915</v>
      </c>
      <c r="AC438" s="49">
        <v>6071.4087243811446</v>
      </c>
      <c r="AD438" s="49">
        <v>7795.4408498609973</v>
      </c>
      <c r="AE438" s="49">
        <v>9247.4926968475775</v>
      </c>
      <c r="AF438" s="49">
        <v>10744.586588869592</v>
      </c>
      <c r="AG438" s="49">
        <v>12326.262287447213</v>
      </c>
      <c r="AH438" s="49">
        <v>14412.746465534772</v>
      </c>
      <c r="AJ438" s="33" t="str">
        <f t="shared" si="12"/>
        <v/>
      </c>
      <c r="AK438" s="33" t="str">
        <f t="shared" si="13"/>
        <v/>
      </c>
      <c r="AO438" t="s">
        <v>13</v>
      </c>
      <c r="AR438" s="7"/>
      <c r="AS438" s="7"/>
      <c r="AT438" s="7"/>
      <c r="AU438" s="7"/>
      <c r="AV438" s="7"/>
      <c r="AW438" s="7"/>
      <c r="AX438" s="7"/>
      <c r="AY438" s="7"/>
      <c r="AZ438" s="7"/>
      <c r="BA438" s="7"/>
      <c r="BB438" s="7"/>
      <c r="BC438" s="7"/>
      <c r="BD438" s="7"/>
      <c r="BE438" s="7"/>
      <c r="BF438" s="7"/>
      <c r="BG438" s="7"/>
      <c r="BH438" s="7"/>
    </row>
    <row r="439" spans="1:60" x14ac:dyDescent="0.25">
      <c r="A439" s="23"/>
      <c r="B439" s="79" t="s">
        <v>1145</v>
      </c>
      <c r="C439" s="80" t="s">
        <v>4333</v>
      </c>
      <c r="D439" s="82" t="s">
        <v>3253</v>
      </c>
      <c r="E439" s="50">
        <v>2664</v>
      </c>
      <c r="F439" s="50">
        <v>3272.2</v>
      </c>
      <c r="G439" s="50">
        <v>4072</v>
      </c>
      <c r="H439" s="50">
        <v>6325</v>
      </c>
      <c r="I439" s="50">
        <v>8014</v>
      </c>
      <c r="J439" s="50">
        <v>10370</v>
      </c>
      <c r="K439" s="50">
        <v>12280</v>
      </c>
      <c r="L439" s="50">
        <v>14320</v>
      </c>
      <c r="M439" s="50">
        <v>16510</v>
      </c>
      <c r="N439" s="50">
        <v>19650</v>
      </c>
      <c r="O439" s="49">
        <v>3328.4522253130995</v>
      </c>
      <c r="P439" s="49">
        <v>4051.713000284833</v>
      </c>
      <c r="Q439" s="49">
        <v>5007.1031383526652</v>
      </c>
      <c r="R439" s="49">
        <v>7707.9084320484735</v>
      </c>
      <c r="S439" s="49">
        <v>9820.6226618157107</v>
      </c>
      <c r="T439" s="49">
        <v>12595.959920932892</v>
      </c>
      <c r="U439" s="49">
        <v>14919.470152866352</v>
      </c>
      <c r="V439" s="49">
        <v>17286.123209878588</v>
      </c>
      <c r="W439" s="49">
        <v>19775.935361134936</v>
      </c>
      <c r="X439" s="49">
        <v>23053.696666249452</v>
      </c>
      <c r="Y439" s="49">
        <v>2742.6242772412252</v>
      </c>
      <c r="Z439" s="49">
        <v>3413.3187328101849</v>
      </c>
      <c r="AA439" s="49">
        <v>4188.3492384125439</v>
      </c>
      <c r="AB439" s="49">
        <v>6641.9749550131401</v>
      </c>
      <c r="AC439" s="49">
        <v>8624.600690578829</v>
      </c>
      <c r="AD439" s="49">
        <v>11454.44201276218</v>
      </c>
      <c r="AE439" s="49">
        <v>13831.619113724038</v>
      </c>
      <c r="AF439" s="49">
        <v>16303.449435027793</v>
      </c>
      <c r="AG439" s="49">
        <v>18881.803201746403</v>
      </c>
      <c r="AH439" s="49">
        <v>22276.877006685012</v>
      </c>
      <c r="AJ439" s="33" t="str">
        <f t="shared" si="12"/>
        <v/>
      </c>
      <c r="AK439" s="33" t="str">
        <f t="shared" si="13"/>
        <v/>
      </c>
      <c r="AO439" t="s">
        <v>13</v>
      </c>
      <c r="AR439" s="7"/>
      <c r="AS439" s="7"/>
      <c r="AT439" s="7"/>
      <c r="AU439" s="7"/>
      <c r="AV439" s="7"/>
      <c r="AW439" s="7"/>
      <c r="AX439" s="7"/>
      <c r="AY439" s="7"/>
      <c r="AZ439" s="7"/>
      <c r="BA439" s="7"/>
      <c r="BB439" s="7"/>
      <c r="BC439" s="7"/>
      <c r="BD439" s="7"/>
      <c r="BE439" s="7"/>
      <c r="BF439" s="7"/>
      <c r="BG439" s="7"/>
      <c r="BH439" s="7"/>
    </row>
    <row r="440" spans="1:60" x14ac:dyDescent="0.25">
      <c r="A440" s="23"/>
      <c r="B440" s="81" t="s">
        <v>1147</v>
      </c>
      <c r="C440" s="53" t="s">
        <v>4327</v>
      </c>
      <c r="D440" s="53" t="s">
        <v>3826</v>
      </c>
      <c r="E440" s="49">
        <v>517.37077829612952</v>
      </c>
      <c r="F440" s="49">
        <v>630.03325038288403</v>
      </c>
      <c r="G440" s="49">
        <v>778.53952177836322</v>
      </c>
      <c r="H440" s="49">
        <v>1197.7163616029723</v>
      </c>
      <c r="I440" s="49">
        <v>1533.3367557355748</v>
      </c>
      <c r="J440" s="49">
        <v>1989.4574205318354</v>
      </c>
      <c r="K440" s="49">
        <v>2371.9680144133413</v>
      </c>
      <c r="L440" s="49">
        <v>2755.5384242324594</v>
      </c>
      <c r="M440" s="49">
        <v>3159.9666613120626</v>
      </c>
      <c r="N440" s="49">
        <v>3683.3954938371207</v>
      </c>
      <c r="O440" s="49">
        <v>517.37077829612952</v>
      </c>
      <c r="P440" s="49">
        <v>630.03325038288403</v>
      </c>
      <c r="Q440" s="49">
        <v>778.53952177836322</v>
      </c>
      <c r="R440" s="49">
        <v>1197.7163616029723</v>
      </c>
      <c r="S440" s="49">
        <v>1533.3367557355748</v>
      </c>
      <c r="T440" s="49">
        <v>1989.4574205318354</v>
      </c>
      <c r="U440" s="49">
        <v>2371.9680144133413</v>
      </c>
      <c r="V440" s="49">
        <v>2755.5384242324594</v>
      </c>
      <c r="W440" s="49">
        <v>3159.9666613120626</v>
      </c>
      <c r="X440" s="49">
        <v>3683.3954938371207</v>
      </c>
      <c r="Y440" s="49">
        <v>517.37077829612952</v>
      </c>
      <c r="Z440" s="49">
        <v>630.03325038288403</v>
      </c>
      <c r="AA440" s="49">
        <v>778.53952177836322</v>
      </c>
      <c r="AB440" s="49">
        <v>1197.7163616029723</v>
      </c>
      <c r="AC440" s="49">
        <v>1533.3367557355748</v>
      </c>
      <c r="AD440" s="49">
        <v>1989.4574205318354</v>
      </c>
      <c r="AE440" s="49">
        <v>2371.9680144133413</v>
      </c>
      <c r="AF440" s="49">
        <v>2755.5384242324594</v>
      </c>
      <c r="AG440" s="49">
        <v>3159.9666613120626</v>
      </c>
      <c r="AH440" s="49">
        <v>3683.3954938371207</v>
      </c>
      <c r="AJ440" s="33" t="str">
        <f t="shared" si="12"/>
        <v/>
      </c>
      <c r="AK440" s="33" t="str">
        <f t="shared" si="13"/>
        <v/>
      </c>
      <c r="AO440" t="s">
        <v>13</v>
      </c>
      <c r="AR440" s="7"/>
      <c r="AS440" s="7"/>
      <c r="AT440" s="7"/>
      <c r="AU440" s="7"/>
      <c r="AV440" s="7"/>
      <c r="AW440" s="7"/>
      <c r="AX440" s="7"/>
      <c r="AY440" s="7"/>
      <c r="AZ440" s="7"/>
      <c r="BA440" s="7"/>
      <c r="BB440" s="7"/>
      <c r="BC440" s="7"/>
      <c r="BD440" s="7"/>
      <c r="BE440" s="7"/>
      <c r="BF440" s="7"/>
      <c r="BG440" s="7"/>
      <c r="BH440" s="7"/>
    </row>
    <row r="441" spans="1:60" x14ac:dyDescent="0.25">
      <c r="A441" s="23"/>
      <c r="B441" s="81" t="s">
        <v>1149</v>
      </c>
      <c r="C441" s="53" t="s">
        <v>4327</v>
      </c>
      <c r="D441" s="53" t="s">
        <v>3827</v>
      </c>
      <c r="E441" s="49">
        <v>1869.2579993824968</v>
      </c>
      <c r="F441" s="49">
        <v>2284.1316099962728</v>
      </c>
      <c r="G441" s="49">
        <v>2845.4601683109399</v>
      </c>
      <c r="H441" s="49">
        <v>4423.4330214340625</v>
      </c>
      <c r="I441" s="49">
        <v>5674.0876273828453</v>
      </c>
      <c r="J441" s="49">
        <v>7353.2983147643235</v>
      </c>
      <c r="K441" s="49">
        <v>8771.5132153941086</v>
      </c>
      <c r="L441" s="49">
        <v>10222.120965279086</v>
      </c>
      <c r="M441" s="49">
        <v>11757.78429795657</v>
      </c>
      <c r="N441" s="49">
        <v>13783.836502409398</v>
      </c>
      <c r="O441" s="49">
        <v>1869.2579993824968</v>
      </c>
      <c r="P441" s="49">
        <v>2284.1316099962728</v>
      </c>
      <c r="Q441" s="49">
        <v>2845.4601683109399</v>
      </c>
      <c r="R441" s="49">
        <v>4423.4330214340625</v>
      </c>
      <c r="S441" s="49">
        <v>5674.0876273828453</v>
      </c>
      <c r="T441" s="49">
        <v>7353.2983147643235</v>
      </c>
      <c r="U441" s="49">
        <v>8771.5132153941086</v>
      </c>
      <c r="V441" s="49">
        <v>10222.120965279086</v>
      </c>
      <c r="W441" s="49">
        <v>11757.78429795657</v>
      </c>
      <c r="X441" s="49">
        <v>13783.836502409398</v>
      </c>
      <c r="Y441" s="49">
        <v>1869.2579993824968</v>
      </c>
      <c r="Z441" s="49">
        <v>2284.1316099962728</v>
      </c>
      <c r="AA441" s="49">
        <v>2845.4601683109399</v>
      </c>
      <c r="AB441" s="49">
        <v>4423.4330214340625</v>
      </c>
      <c r="AC441" s="49">
        <v>5674.0876273828453</v>
      </c>
      <c r="AD441" s="49">
        <v>7353.2983147643235</v>
      </c>
      <c r="AE441" s="49">
        <v>8771.5132153941086</v>
      </c>
      <c r="AF441" s="49">
        <v>10222.120965279086</v>
      </c>
      <c r="AG441" s="49">
        <v>11757.78429795657</v>
      </c>
      <c r="AH441" s="49">
        <v>13783.836502409398</v>
      </c>
      <c r="AJ441" s="33" t="str">
        <f t="shared" si="12"/>
        <v/>
      </c>
      <c r="AK441" s="33" t="str">
        <f t="shared" si="13"/>
        <v/>
      </c>
      <c r="AO441" t="s">
        <v>13</v>
      </c>
      <c r="AR441" s="7"/>
      <c r="AS441" s="7"/>
      <c r="AT441" s="7"/>
      <c r="AU441" s="7"/>
      <c r="AV441" s="7"/>
      <c r="AW441" s="7"/>
      <c r="AX441" s="7"/>
      <c r="AY441" s="7"/>
      <c r="AZ441" s="7"/>
      <c r="BA441" s="7"/>
      <c r="BB441" s="7"/>
      <c r="BC441" s="7"/>
      <c r="BD441" s="7"/>
      <c r="BE441" s="7"/>
      <c r="BF441" s="7"/>
      <c r="BG441" s="7"/>
      <c r="BH441" s="7"/>
    </row>
    <row r="442" spans="1:60" x14ac:dyDescent="0.25">
      <c r="A442" s="23"/>
      <c r="B442" s="79" t="s">
        <v>1151</v>
      </c>
      <c r="C442" s="80" t="s">
        <v>4333</v>
      </c>
      <c r="D442" s="82" t="s">
        <v>3254</v>
      </c>
      <c r="E442" s="50">
        <v>2123</v>
      </c>
      <c r="F442" s="50">
        <v>2611.3000000000002</v>
      </c>
      <c r="G442" s="50">
        <v>3267</v>
      </c>
      <c r="H442" s="50">
        <v>5195</v>
      </c>
      <c r="I442" s="50">
        <v>6708</v>
      </c>
      <c r="J442" s="50">
        <v>8899</v>
      </c>
      <c r="K442" s="50">
        <v>10740</v>
      </c>
      <c r="L442" s="50">
        <v>12770</v>
      </c>
      <c r="M442" s="50">
        <v>15010</v>
      </c>
      <c r="N442" s="50">
        <v>18340</v>
      </c>
      <c r="O442" s="49">
        <v>2622.1675480648769</v>
      </c>
      <c r="P442" s="49">
        <v>3202.7014126644021</v>
      </c>
      <c r="Q442" s="49">
        <v>3977.1515928534895</v>
      </c>
      <c r="R442" s="49">
        <v>6168.9811025390554</v>
      </c>
      <c r="S442" s="49">
        <v>7893.0470361190319</v>
      </c>
      <c r="T442" s="49">
        <v>10179.782879187183</v>
      </c>
      <c r="U442" s="49">
        <v>12101.055303335739</v>
      </c>
      <c r="V442" s="49">
        <v>14063.279720178858</v>
      </c>
      <c r="W442" s="49">
        <v>16134.279001590585</v>
      </c>
      <c r="X442" s="49">
        <v>18866.72097931437</v>
      </c>
      <c r="Y442" s="49">
        <v>2182.0662295854031</v>
      </c>
      <c r="Z442" s="49">
        <v>2718.364048844418</v>
      </c>
      <c r="AA442" s="49">
        <v>3355.3598756084989</v>
      </c>
      <c r="AB442" s="49">
        <v>5418.2451614339006</v>
      </c>
      <c r="AC442" s="49">
        <v>7108.5211237057365</v>
      </c>
      <c r="AD442" s="49">
        <v>9522.97114627068</v>
      </c>
      <c r="AE442" s="49">
        <v>11540.099755323177</v>
      </c>
      <c r="AF442" s="49">
        <v>13634.817389169297</v>
      </c>
      <c r="AG442" s="49">
        <v>15826.479274930336</v>
      </c>
      <c r="AH442" s="49">
        <v>18746.508383434815</v>
      </c>
      <c r="AJ442" s="33" t="str">
        <f t="shared" si="12"/>
        <v/>
      </c>
      <c r="AK442" s="33" t="str">
        <f t="shared" si="13"/>
        <v/>
      </c>
      <c r="AO442" t="s">
        <v>13</v>
      </c>
      <c r="AR442" s="7"/>
      <c r="AS442" s="7"/>
      <c r="AT442" s="7"/>
      <c r="AU442" s="7"/>
      <c r="AV442" s="7"/>
      <c r="AW442" s="7"/>
      <c r="AX442" s="7"/>
      <c r="AY442" s="7"/>
      <c r="AZ442" s="7"/>
      <c r="BA442" s="7"/>
      <c r="BB442" s="7"/>
      <c r="BC442" s="7"/>
      <c r="BD442" s="7"/>
      <c r="BE442" s="7"/>
      <c r="BF442" s="7"/>
      <c r="BG442" s="7"/>
      <c r="BH442" s="7"/>
    </row>
    <row r="443" spans="1:60" x14ac:dyDescent="0.25">
      <c r="A443" s="23"/>
      <c r="B443" s="79" t="s">
        <v>1153</v>
      </c>
      <c r="C443" s="80" t="s">
        <v>4333</v>
      </c>
      <c r="D443" s="82" t="s">
        <v>3255</v>
      </c>
      <c r="E443" s="50">
        <v>827.7</v>
      </c>
      <c r="F443" s="50">
        <v>1032.5</v>
      </c>
      <c r="G443" s="50">
        <v>1302</v>
      </c>
      <c r="H443" s="50">
        <v>2049</v>
      </c>
      <c r="I443" s="50">
        <v>2598</v>
      </c>
      <c r="J443" s="50">
        <v>3349</v>
      </c>
      <c r="K443" s="50">
        <v>3945</v>
      </c>
      <c r="L443" s="50">
        <v>4573</v>
      </c>
      <c r="M443" s="50">
        <v>5235</v>
      </c>
      <c r="N443" s="50">
        <v>6168</v>
      </c>
      <c r="O443" s="49">
        <v>803.41884500363039</v>
      </c>
      <c r="P443" s="49">
        <v>986.85424757140265</v>
      </c>
      <c r="Q443" s="49">
        <v>1230.5255185973178</v>
      </c>
      <c r="R443" s="49">
        <v>1931.0708403043134</v>
      </c>
      <c r="S443" s="49">
        <v>2491.3430128960417</v>
      </c>
      <c r="T443" s="49">
        <v>3251.4027767543789</v>
      </c>
      <c r="U443" s="49">
        <v>3891.9287239814366</v>
      </c>
      <c r="V443" s="49">
        <v>4542.3536084461484</v>
      </c>
      <c r="W443" s="49">
        <v>5232.8467112742155</v>
      </c>
      <c r="X443" s="49">
        <v>6141.2092646145029</v>
      </c>
      <c r="Y443" s="49">
        <v>825.70589548339001</v>
      </c>
      <c r="Z443" s="49">
        <v>1026.6372428073362</v>
      </c>
      <c r="AA443" s="49">
        <v>1295.8147083401527</v>
      </c>
      <c r="AB443" s="49">
        <v>2029.4890262875365</v>
      </c>
      <c r="AC443" s="49">
        <v>2570.916943065225</v>
      </c>
      <c r="AD443" s="49">
        <v>3311.1561787414944</v>
      </c>
      <c r="AE443" s="49">
        <v>3919.1325255377146</v>
      </c>
      <c r="AF443" s="49">
        <v>4555.4190109784558</v>
      </c>
      <c r="AG443" s="49">
        <v>5233.6245151865705</v>
      </c>
      <c r="AH443" s="49">
        <v>6149.4414582370009</v>
      </c>
      <c r="AJ443" s="33" t="str">
        <f t="shared" si="12"/>
        <v/>
      </c>
      <c r="AK443" s="33" t="str">
        <f t="shared" si="13"/>
        <v/>
      </c>
      <c r="AO443" t="s">
        <v>13</v>
      </c>
      <c r="AR443" s="7"/>
      <c r="AS443" s="7"/>
      <c r="AT443" s="7"/>
      <c r="AU443" s="7"/>
      <c r="AV443" s="7"/>
      <c r="AW443" s="7"/>
      <c r="AX443" s="7"/>
      <c r="AY443" s="7"/>
      <c r="AZ443" s="7"/>
      <c r="BA443" s="7"/>
      <c r="BB443" s="7"/>
      <c r="BC443" s="7"/>
      <c r="BD443" s="7"/>
      <c r="BE443" s="7"/>
      <c r="BF443" s="7"/>
      <c r="BG443" s="7"/>
      <c r="BH443" s="7"/>
    </row>
    <row r="444" spans="1:60" x14ac:dyDescent="0.25">
      <c r="A444" s="23"/>
      <c r="B444" s="79" t="s">
        <v>1155</v>
      </c>
      <c r="C444" s="80" t="s">
        <v>4333</v>
      </c>
      <c r="D444" s="82" t="s">
        <v>3256</v>
      </c>
      <c r="E444" s="50">
        <v>7125</v>
      </c>
      <c r="F444" s="50">
        <v>9000.2000000000007</v>
      </c>
      <c r="G444" s="50">
        <v>11580</v>
      </c>
      <c r="H444" s="50">
        <v>19490</v>
      </c>
      <c r="I444" s="50">
        <v>25940</v>
      </c>
      <c r="J444" s="50">
        <v>35570</v>
      </c>
      <c r="K444" s="50">
        <v>43870</v>
      </c>
      <c r="L444" s="50">
        <v>53190</v>
      </c>
      <c r="M444" s="50">
        <v>63670</v>
      </c>
      <c r="N444" s="50">
        <v>79510</v>
      </c>
      <c r="O444" s="49">
        <v>8022.4873546058816</v>
      </c>
      <c r="P444" s="49">
        <v>9777.9344272412109</v>
      </c>
      <c r="Q444" s="49">
        <v>12086.212782901806</v>
      </c>
      <c r="R444" s="49">
        <v>18674.841801567891</v>
      </c>
      <c r="S444" s="49">
        <v>23775.01279438554</v>
      </c>
      <c r="T444" s="49">
        <v>30356.498484722539</v>
      </c>
      <c r="U444" s="49">
        <v>35863.943666073486</v>
      </c>
      <c r="V444" s="49">
        <v>41519.811889468598</v>
      </c>
      <c r="W444" s="49">
        <v>47474.209581510098</v>
      </c>
      <c r="X444" s="49">
        <v>55400.222022794129</v>
      </c>
      <c r="Y444" s="49">
        <v>7169.3955917409312</v>
      </c>
      <c r="Z444" s="49">
        <v>9061.6000863611498</v>
      </c>
      <c r="AA444" s="49">
        <v>11606.436644368179</v>
      </c>
      <c r="AB444" s="49">
        <v>19405.72472422431</v>
      </c>
      <c r="AC444" s="49">
        <v>25582.242318663364</v>
      </c>
      <c r="AD444" s="49">
        <v>34166.51450632725</v>
      </c>
      <c r="AE444" s="49">
        <v>41018.960227997261</v>
      </c>
      <c r="AF444" s="49">
        <v>48066.339850728349</v>
      </c>
      <c r="AG444" s="49">
        <v>55458.049928653003</v>
      </c>
      <c r="AH444" s="49">
        <v>65831.825739201086</v>
      </c>
      <c r="AJ444" s="33" t="str">
        <f t="shared" si="12"/>
        <v/>
      </c>
      <c r="AK444" s="33" t="str">
        <f t="shared" si="13"/>
        <v/>
      </c>
      <c r="AO444" t="s">
        <v>13</v>
      </c>
      <c r="AR444" s="7"/>
      <c r="AS444" s="7"/>
      <c r="AT444" s="7"/>
      <c r="AU444" s="7"/>
      <c r="AV444" s="7"/>
      <c r="AW444" s="7"/>
      <c r="AX444" s="7"/>
      <c r="AY444" s="7"/>
      <c r="AZ444" s="7"/>
      <c r="BA444" s="7"/>
      <c r="BB444" s="7"/>
      <c r="BC444" s="7"/>
      <c r="BD444" s="7"/>
      <c r="BE444" s="7"/>
      <c r="BF444" s="7"/>
      <c r="BG444" s="7"/>
      <c r="BH444" s="7"/>
    </row>
    <row r="445" spans="1:60" x14ac:dyDescent="0.25">
      <c r="A445" s="23"/>
      <c r="B445" s="81" t="s">
        <v>1157</v>
      </c>
      <c r="C445" s="53" t="s">
        <v>4327</v>
      </c>
      <c r="D445" s="53" t="s">
        <v>3828</v>
      </c>
      <c r="E445" s="49">
        <v>470.15169361957419</v>
      </c>
      <c r="F445" s="49">
        <v>588.80796607665161</v>
      </c>
      <c r="G445" s="49">
        <v>747.34252193824261</v>
      </c>
      <c r="H445" s="49">
        <v>1224.4769358622227</v>
      </c>
      <c r="I445" s="49">
        <v>1612.5217469988847</v>
      </c>
      <c r="J445" s="49">
        <v>2149.1868980431036</v>
      </c>
      <c r="K445" s="49">
        <v>2606.3320746738955</v>
      </c>
      <c r="L445" s="49">
        <v>3076.6037943119668</v>
      </c>
      <c r="M445" s="49">
        <v>3583.9106641247622</v>
      </c>
      <c r="N445" s="49">
        <v>4265.6238547481853</v>
      </c>
      <c r="O445" s="49">
        <v>470.15169361957419</v>
      </c>
      <c r="P445" s="49">
        <v>588.80796607665161</v>
      </c>
      <c r="Q445" s="49">
        <v>747.34252193824261</v>
      </c>
      <c r="R445" s="49">
        <v>1224.4769358622227</v>
      </c>
      <c r="S445" s="49">
        <v>1612.5217469988847</v>
      </c>
      <c r="T445" s="49">
        <v>2149.1868980431036</v>
      </c>
      <c r="U445" s="49">
        <v>2606.3320746738955</v>
      </c>
      <c r="V445" s="49">
        <v>3076.6037943119668</v>
      </c>
      <c r="W445" s="49">
        <v>3583.9106641247622</v>
      </c>
      <c r="X445" s="49">
        <v>4265.6238547481853</v>
      </c>
      <c r="Y445" s="49">
        <v>470.15169361957419</v>
      </c>
      <c r="Z445" s="49">
        <v>588.80796607665161</v>
      </c>
      <c r="AA445" s="49">
        <v>747.34252193824261</v>
      </c>
      <c r="AB445" s="49">
        <v>1224.4769358622227</v>
      </c>
      <c r="AC445" s="49">
        <v>1612.5217469988847</v>
      </c>
      <c r="AD445" s="49">
        <v>2149.1868980431036</v>
      </c>
      <c r="AE445" s="49">
        <v>2606.3320746738955</v>
      </c>
      <c r="AF445" s="49">
        <v>3076.6037943119668</v>
      </c>
      <c r="AG445" s="49">
        <v>3583.9106641247622</v>
      </c>
      <c r="AH445" s="49">
        <v>4265.6238547481853</v>
      </c>
      <c r="AJ445" s="33" t="str">
        <f t="shared" si="12"/>
        <v/>
      </c>
      <c r="AK445" s="33" t="str">
        <f t="shared" si="13"/>
        <v/>
      </c>
      <c r="AO445" t="s">
        <v>13</v>
      </c>
      <c r="AR445" s="7"/>
      <c r="AS445" s="7"/>
      <c r="AT445" s="7"/>
      <c r="AU445" s="7"/>
      <c r="AV445" s="7"/>
      <c r="AW445" s="7"/>
      <c r="AX445" s="7"/>
      <c r="AY445" s="7"/>
      <c r="AZ445" s="7"/>
      <c r="BA445" s="7"/>
      <c r="BB445" s="7"/>
      <c r="BC445" s="7"/>
      <c r="BD445" s="7"/>
      <c r="BE445" s="7"/>
      <c r="BF445" s="7"/>
      <c r="BG445" s="7"/>
      <c r="BH445" s="7"/>
    </row>
    <row r="446" spans="1:60" x14ac:dyDescent="0.25">
      <c r="A446" s="23"/>
      <c r="B446" s="79" t="s">
        <v>1159</v>
      </c>
      <c r="C446" s="80" t="s">
        <v>3585</v>
      </c>
      <c r="D446" s="50" t="s">
        <v>3257</v>
      </c>
      <c r="E446" s="50">
        <v>13080</v>
      </c>
      <c r="F446" s="50">
        <v>16090.8</v>
      </c>
      <c r="G446" s="50">
        <v>20080</v>
      </c>
      <c r="H446" s="50">
        <v>31470</v>
      </c>
      <c r="I446" s="50">
        <v>40150</v>
      </c>
      <c r="J446" s="50">
        <v>52400</v>
      </c>
      <c r="K446" s="50">
        <v>62470</v>
      </c>
      <c r="L446" s="50">
        <v>73350</v>
      </c>
      <c r="M446" s="50">
        <v>85130</v>
      </c>
      <c r="N446" s="50">
        <v>102300</v>
      </c>
      <c r="O446" s="50">
        <v>13080</v>
      </c>
      <c r="P446" s="50">
        <v>16090.8</v>
      </c>
      <c r="Q446" s="50">
        <v>20080</v>
      </c>
      <c r="R446" s="50">
        <v>31470</v>
      </c>
      <c r="S446" s="50">
        <v>40150</v>
      </c>
      <c r="T446" s="50">
        <v>52400</v>
      </c>
      <c r="U446" s="50">
        <v>62470</v>
      </c>
      <c r="V446" s="50">
        <v>73350</v>
      </c>
      <c r="W446" s="50">
        <v>85130</v>
      </c>
      <c r="X446" s="50">
        <v>102300</v>
      </c>
      <c r="Y446" s="50">
        <v>13080</v>
      </c>
      <c r="Z446" s="50">
        <v>16090.8</v>
      </c>
      <c r="AA446" s="50">
        <v>20080</v>
      </c>
      <c r="AB446" s="50">
        <v>31470</v>
      </c>
      <c r="AC446" s="50">
        <v>40150</v>
      </c>
      <c r="AD446" s="50">
        <v>52400</v>
      </c>
      <c r="AE446" s="50">
        <v>62470</v>
      </c>
      <c r="AF446" s="50">
        <v>73350</v>
      </c>
      <c r="AG446" s="50">
        <v>85130</v>
      </c>
      <c r="AH446" s="50">
        <v>102300</v>
      </c>
      <c r="AJ446" s="33" t="str">
        <f t="shared" si="12"/>
        <v/>
      </c>
      <c r="AK446" s="33" t="str">
        <f t="shared" si="13"/>
        <v/>
      </c>
      <c r="AO446" t="s">
        <v>13</v>
      </c>
      <c r="AR446" s="7"/>
      <c r="AS446" s="7"/>
      <c r="AT446" s="7"/>
      <c r="AU446" s="7"/>
      <c r="AV446" s="7"/>
      <c r="AW446" s="7"/>
      <c r="AX446" s="7"/>
      <c r="AY446" s="7"/>
      <c r="AZ446" s="7"/>
      <c r="BA446" s="7"/>
      <c r="BB446" s="7"/>
      <c r="BC446" s="7"/>
      <c r="BD446" s="7"/>
      <c r="BE446" s="7"/>
      <c r="BF446" s="7"/>
      <c r="BG446" s="7"/>
      <c r="BH446" s="7"/>
    </row>
    <row r="447" spans="1:60" x14ac:dyDescent="0.25">
      <c r="A447" s="23"/>
      <c r="B447" s="81" t="s">
        <v>1161</v>
      </c>
      <c r="C447" s="53" t="s">
        <v>4327</v>
      </c>
      <c r="D447" s="53" t="s">
        <v>3829</v>
      </c>
      <c r="E447" s="49">
        <v>283.86957511209658</v>
      </c>
      <c r="F447" s="49">
        <v>356.08871618436785</v>
      </c>
      <c r="G447" s="49">
        <v>451.99760894409104</v>
      </c>
      <c r="H447" s="49">
        <v>742.33712420968027</v>
      </c>
      <c r="I447" s="49">
        <v>979.63150039907543</v>
      </c>
      <c r="J447" s="49">
        <v>1309.985763188469</v>
      </c>
      <c r="K447" s="49">
        <v>1591.1680939128478</v>
      </c>
      <c r="L447" s="49">
        <v>1879.1879117998926</v>
      </c>
      <c r="M447" s="49">
        <v>2190.036415359391</v>
      </c>
      <c r="N447" s="49">
        <v>2606.2561877629932</v>
      </c>
      <c r="O447" s="49">
        <v>283.86957511209658</v>
      </c>
      <c r="P447" s="49">
        <v>356.08871618436785</v>
      </c>
      <c r="Q447" s="49">
        <v>451.99760894409104</v>
      </c>
      <c r="R447" s="49">
        <v>742.33712420968027</v>
      </c>
      <c r="S447" s="49">
        <v>979.63150039907543</v>
      </c>
      <c r="T447" s="49">
        <v>1309.985763188469</v>
      </c>
      <c r="U447" s="49">
        <v>1591.1680939128478</v>
      </c>
      <c r="V447" s="49">
        <v>1879.1879117998926</v>
      </c>
      <c r="W447" s="49">
        <v>2190.036415359391</v>
      </c>
      <c r="X447" s="49">
        <v>2606.2561877629932</v>
      </c>
      <c r="Y447" s="49">
        <v>283.86957511209658</v>
      </c>
      <c r="Z447" s="49">
        <v>356.08871618436785</v>
      </c>
      <c r="AA447" s="49">
        <v>451.99760894409104</v>
      </c>
      <c r="AB447" s="49">
        <v>742.33712420968027</v>
      </c>
      <c r="AC447" s="49">
        <v>979.63150039907543</v>
      </c>
      <c r="AD447" s="49">
        <v>1309.985763188469</v>
      </c>
      <c r="AE447" s="49">
        <v>1591.1680939128478</v>
      </c>
      <c r="AF447" s="49">
        <v>1879.1879117998926</v>
      </c>
      <c r="AG447" s="49">
        <v>2190.036415359391</v>
      </c>
      <c r="AH447" s="49">
        <v>2606.2561877629932</v>
      </c>
      <c r="AJ447" s="33" t="str">
        <f t="shared" si="12"/>
        <v/>
      </c>
      <c r="AK447" s="33" t="str">
        <f t="shared" si="13"/>
        <v/>
      </c>
      <c r="AO447" t="s">
        <v>13</v>
      </c>
      <c r="AR447" s="7"/>
      <c r="AS447" s="7"/>
      <c r="AT447" s="7"/>
      <c r="AU447" s="7"/>
      <c r="AV447" s="7"/>
      <c r="AW447" s="7"/>
      <c r="AX447" s="7"/>
      <c r="AY447" s="7"/>
      <c r="AZ447" s="7"/>
      <c r="BA447" s="7"/>
      <c r="BB447" s="7"/>
      <c r="BC447" s="7"/>
      <c r="BD447" s="7"/>
      <c r="BE447" s="7"/>
      <c r="BF447" s="7"/>
      <c r="BG447" s="7"/>
      <c r="BH447" s="7"/>
    </row>
    <row r="448" spans="1:60" x14ac:dyDescent="0.25">
      <c r="A448" s="23"/>
      <c r="B448" s="81" t="s">
        <v>1163</v>
      </c>
      <c r="C448" s="53" t="s">
        <v>4327</v>
      </c>
      <c r="D448" s="53" t="s">
        <v>3830</v>
      </c>
      <c r="E448" s="49">
        <v>18766.812983243031</v>
      </c>
      <c r="F448" s="49">
        <v>22645.690074478833</v>
      </c>
      <c r="G448" s="49">
        <v>27891.211516236159</v>
      </c>
      <c r="H448" s="49">
        <v>42668.963678954271</v>
      </c>
      <c r="I448" s="49">
        <v>54159.585901822007</v>
      </c>
      <c r="J448" s="49">
        <v>68913.56247766623</v>
      </c>
      <c r="K448" s="49">
        <v>81509.695810701349</v>
      </c>
      <c r="L448" s="49">
        <v>94643.684544760064</v>
      </c>
      <c r="M448" s="49">
        <v>108629.34390539852</v>
      </c>
      <c r="N448" s="49">
        <v>127617.04632231352</v>
      </c>
      <c r="O448" s="49">
        <v>18766.812983243031</v>
      </c>
      <c r="P448" s="49">
        <v>22645.690074478833</v>
      </c>
      <c r="Q448" s="49">
        <v>27891.211516236159</v>
      </c>
      <c r="R448" s="49">
        <v>42668.963678954271</v>
      </c>
      <c r="S448" s="49">
        <v>54159.585901822007</v>
      </c>
      <c r="T448" s="49">
        <v>68913.56247766623</v>
      </c>
      <c r="U448" s="49">
        <v>81509.695810701349</v>
      </c>
      <c r="V448" s="49">
        <v>94643.684544760064</v>
      </c>
      <c r="W448" s="49">
        <v>108629.34390539852</v>
      </c>
      <c r="X448" s="49">
        <v>127617.04632231352</v>
      </c>
      <c r="Y448" s="49">
        <v>18766.812983243031</v>
      </c>
      <c r="Z448" s="49">
        <v>22645.690074478833</v>
      </c>
      <c r="AA448" s="49">
        <v>27891.211516236159</v>
      </c>
      <c r="AB448" s="49">
        <v>42668.963678954271</v>
      </c>
      <c r="AC448" s="49">
        <v>54159.585901822007</v>
      </c>
      <c r="AD448" s="49">
        <v>68913.56247766623</v>
      </c>
      <c r="AE448" s="49">
        <v>81509.695810701349</v>
      </c>
      <c r="AF448" s="49">
        <v>94643.684544760064</v>
      </c>
      <c r="AG448" s="49">
        <v>108629.34390539852</v>
      </c>
      <c r="AH448" s="49">
        <v>127617.04632231352</v>
      </c>
      <c r="AJ448" s="33" t="str">
        <f t="shared" si="12"/>
        <v/>
      </c>
      <c r="AK448" s="33" t="str">
        <f t="shared" si="13"/>
        <v/>
      </c>
      <c r="AO448" t="s">
        <v>13</v>
      </c>
      <c r="AR448" s="7"/>
      <c r="AS448" s="7"/>
      <c r="AT448" s="7"/>
      <c r="AU448" s="7"/>
      <c r="AV448" s="7"/>
      <c r="AW448" s="7"/>
      <c r="AX448" s="7"/>
      <c r="AY448" s="7"/>
      <c r="AZ448" s="7"/>
      <c r="BA448" s="7"/>
      <c r="BB448" s="7"/>
      <c r="BC448" s="7"/>
      <c r="BD448" s="7"/>
      <c r="BE448" s="7"/>
      <c r="BF448" s="7"/>
      <c r="BG448" s="7"/>
      <c r="BH448" s="7"/>
    </row>
    <row r="449" spans="1:60" x14ac:dyDescent="0.25">
      <c r="A449" s="23"/>
      <c r="B449" s="79" t="s">
        <v>1165</v>
      </c>
      <c r="C449" s="80" t="s">
        <v>4333</v>
      </c>
      <c r="D449" s="82" t="s">
        <v>3258</v>
      </c>
      <c r="E449" s="50">
        <v>318.60000000000002</v>
      </c>
      <c r="F449" s="50">
        <v>392.3</v>
      </c>
      <c r="G449" s="50">
        <v>487.1</v>
      </c>
      <c r="H449" s="50">
        <v>741.2</v>
      </c>
      <c r="I449" s="50">
        <v>921.4</v>
      </c>
      <c r="J449" s="50">
        <v>1160</v>
      </c>
      <c r="K449" s="50">
        <v>1346</v>
      </c>
      <c r="L449" s="50">
        <v>1537</v>
      </c>
      <c r="M449" s="50">
        <v>1735</v>
      </c>
      <c r="N449" s="50">
        <v>2008</v>
      </c>
      <c r="O449" s="49">
        <v>452.931095294481</v>
      </c>
      <c r="P449" s="49">
        <v>547.51684323597294</v>
      </c>
      <c r="Q449" s="49">
        <v>666.3131615255885</v>
      </c>
      <c r="R449" s="49">
        <v>978.99623415626877</v>
      </c>
      <c r="S449" s="49">
        <v>1197.2433444665769</v>
      </c>
      <c r="T449" s="49">
        <v>1482.3725387063598</v>
      </c>
      <c r="U449" s="49">
        <v>1702.2962349773265</v>
      </c>
      <c r="V449" s="49">
        <v>1929.7169600541022</v>
      </c>
      <c r="W449" s="49">
        <v>2157.0265573116671</v>
      </c>
      <c r="X449" s="49">
        <v>2460.8421658352527</v>
      </c>
      <c r="Y449" s="49">
        <v>348.13378690871571</v>
      </c>
      <c r="Z449" s="49">
        <v>421.97380826570071</v>
      </c>
      <c r="AA449" s="49">
        <v>520.28762250473869</v>
      </c>
      <c r="AB449" s="49">
        <v>806.90685417475856</v>
      </c>
      <c r="AC449" s="49">
        <v>1023.8560993733001</v>
      </c>
      <c r="AD449" s="49">
        <v>1312.7027814924863</v>
      </c>
      <c r="AE449" s="49">
        <v>1536.2259559624706</v>
      </c>
      <c r="AF449" s="49">
        <v>1763.5674769542898</v>
      </c>
      <c r="AG449" s="49">
        <v>1991.820431673648</v>
      </c>
      <c r="AH449" s="49">
        <v>2296.9848031974971</v>
      </c>
      <c r="AJ449" s="33" t="str">
        <f t="shared" si="12"/>
        <v/>
      </c>
      <c r="AK449" s="33" t="str">
        <f t="shared" si="13"/>
        <v/>
      </c>
      <c r="AO449" t="s">
        <v>13</v>
      </c>
      <c r="AR449" s="7"/>
      <c r="AS449" s="7"/>
      <c r="AT449" s="7"/>
      <c r="AU449" s="7"/>
      <c r="AV449" s="7"/>
      <c r="AW449" s="7"/>
      <c r="AX449" s="7"/>
      <c r="AY449" s="7"/>
      <c r="AZ449" s="7"/>
      <c r="BA449" s="7"/>
      <c r="BB449" s="7"/>
      <c r="BC449" s="7"/>
      <c r="BD449" s="7"/>
      <c r="BE449" s="7"/>
      <c r="BF449" s="7"/>
      <c r="BG449" s="7"/>
      <c r="BH449" s="7"/>
    </row>
    <row r="450" spans="1:60" x14ac:dyDescent="0.25">
      <c r="A450" s="23"/>
      <c r="B450" s="81" t="s">
        <v>1167</v>
      </c>
      <c r="C450" s="53" t="s">
        <v>4333</v>
      </c>
      <c r="D450" s="53" t="s">
        <v>3831</v>
      </c>
      <c r="E450" s="49">
        <v>28.5</v>
      </c>
      <c r="F450" s="49">
        <v>42.2</v>
      </c>
      <c r="G450" s="49">
        <v>63.7</v>
      </c>
      <c r="H450" s="49">
        <v>144.4</v>
      </c>
      <c r="I450" s="49">
        <v>222.7</v>
      </c>
      <c r="J450" s="49">
        <v>354.8</v>
      </c>
      <c r="K450" s="49">
        <v>480.3</v>
      </c>
      <c r="L450" s="49">
        <v>631.70000000000005</v>
      </c>
      <c r="M450" s="49">
        <v>812.8</v>
      </c>
      <c r="N450" s="49">
        <v>1105</v>
      </c>
      <c r="O450" s="49">
        <v>49.210751523443427</v>
      </c>
      <c r="P450" s="49">
        <v>61.456175845284662</v>
      </c>
      <c r="Q450" s="49">
        <v>77.537385080145299</v>
      </c>
      <c r="R450" s="49">
        <v>123.11097574818169</v>
      </c>
      <c r="S450" s="49">
        <v>157.5545594230266</v>
      </c>
      <c r="T450" s="49">
        <v>204.54736307379014</v>
      </c>
      <c r="U450" s="49">
        <v>242.73051379373061</v>
      </c>
      <c r="V450" s="49">
        <v>282.98429004655594</v>
      </c>
      <c r="W450" s="49">
        <v>324.84087807460014</v>
      </c>
      <c r="X450" s="49">
        <v>382.86458880071774</v>
      </c>
      <c r="Y450" s="49">
        <v>33.40101753608203</v>
      </c>
      <c r="Z450" s="49">
        <v>46.17349660299525</v>
      </c>
      <c r="AA450" s="49">
        <v>66.467477016029065</v>
      </c>
      <c r="AB450" s="49">
        <v>138.10324634805374</v>
      </c>
      <c r="AC450" s="49">
        <v>197.03664462119229</v>
      </c>
      <c r="AD450" s="49">
        <v>280.05120072515194</v>
      </c>
      <c r="AE450" s="49">
        <v>347.84975547792055</v>
      </c>
      <c r="AF450" s="49">
        <v>422.47057402793359</v>
      </c>
      <c r="AG450" s="49">
        <v>504.89959465223848</v>
      </c>
      <c r="AH450" s="49">
        <v>628.48887832428306</v>
      </c>
      <c r="AJ450" s="33" t="str">
        <f t="shared" si="12"/>
        <v/>
      </c>
      <c r="AK450" s="33" t="str">
        <f t="shared" si="13"/>
        <v/>
      </c>
      <c r="AO450" t="s">
        <v>13</v>
      </c>
      <c r="AR450" s="7"/>
      <c r="AS450" s="7"/>
      <c r="AT450" s="7"/>
      <c r="AU450" s="7"/>
      <c r="AV450" s="7"/>
      <c r="AW450" s="7"/>
      <c r="AX450" s="7"/>
      <c r="AY450" s="7"/>
      <c r="AZ450" s="7"/>
      <c r="BA450" s="7"/>
      <c r="BB450" s="7"/>
      <c r="BC450" s="7"/>
      <c r="BD450" s="7"/>
      <c r="BE450" s="7"/>
      <c r="BF450" s="7"/>
      <c r="BG450" s="7"/>
      <c r="BH450" s="7"/>
    </row>
    <row r="451" spans="1:60" x14ac:dyDescent="0.25">
      <c r="A451" s="23"/>
      <c r="B451" s="79" t="s">
        <v>1169</v>
      </c>
      <c r="C451" s="80" t="s">
        <v>4333</v>
      </c>
      <c r="D451" s="82" t="s">
        <v>3259</v>
      </c>
      <c r="E451" s="50">
        <v>844.2</v>
      </c>
      <c r="F451" s="50">
        <v>1067</v>
      </c>
      <c r="G451" s="50">
        <v>1370</v>
      </c>
      <c r="H451" s="50">
        <v>2272</v>
      </c>
      <c r="I451" s="50">
        <v>2986</v>
      </c>
      <c r="J451" s="50">
        <v>4021</v>
      </c>
      <c r="K451" s="50">
        <v>4892</v>
      </c>
      <c r="L451" s="50">
        <v>5850</v>
      </c>
      <c r="M451" s="50">
        <v>6905</v>
      </c>
      <c r="N451" s="50">
        <v>8463</v>
      </c>
      <c r="O451" s="49">
        <v>493.05086174810066</v>
      </c>
      <c r="P451" s="49">
        <v>601.19994441612232</v>
      </c>
      <c r="Q451" s="49">
        <v>740.35019377027083</v>
      </c>
      <c r="R451" s="49">
        <v>1123.4774296475678</v>
      </c>
      <c r="S451" s="49">
        <v>1403.0214487955616</v>
      </c>
      <c r="T451" s="49">
        <v>1776.9118923486856</v>
      </c>
      <c r="U451" s="49">
        <v>2069.6674138844915</v>
      </c>
      <c r="V451" s="49">
        <v>2374.5216356141782</v>
      </c>
      <c r="W451" s="49">
        <v>2684.2649883570853</v>
      </c>
      <c r="X451" s="49">
        <v>3100.8788715922383</v>
      </c>
      <c r="Y451" s="49">
        <v>784.05843488503376</v>
      </c>
      <c r="Z451" s="49">
        <v>998.18862815238151</v>
      </c>
      <c r="AA451" s="49">
        <v>1280.0500276814673</v>
      </c>
      <c r="AB451" s="49">
        <v>2020.7606877354056</v>
      </c>
      <c r="AC451" s="49">
        <v>2507.4250891707511</v>
      </c>
      <c r="AD451" s="49">
        <v>3128.772198162731</v>
      </c>
      <c r="AE451" s="49">
        <v>3603.5438193820505</v>
      </c>
      <c r="AF451" s="49">
        <v>4112.2608178070896</v>
      </c>
      <c r="AG451" s="49">
        <v>4656.5710685640552</v>
      </c>
      <c r="AH451" s="49">
        <v>5439.0130845607391</v>
      </c>
      <c r="AJ451" s="33" t="str">
        <f t="shared" si="12"/>
        <v/>
      </c>
      <c r="AK451" s="33" t="str">
        <f t="shared" si="13"/>
        <v/>
      </c>
      <c r="AO451" t="s">
        <v>13</v>
      </c>
      <c r="AR451" s="7"/>
      <c r="AS451" s="7"/>
      <c r="AT451" s="7"/>
      <c r="AU451" s="7"/>
      <c r="AV451" s="7"/>
      <c r="AW451" s="7"/>
      <c r="AX451" s="7"/>
      <c r="AY451" s="7"/>
      <c r="AZ451" s="7"/>
      <c r="BA451" s="7"/>
      <c r="BB451" s="7"/>
      <c r="BC451" s="7"/>
      <c r="BD451" s="7"/>
      <c r="BE451" s="7"/>
      <c r="BF451" s="7"/>
      <c r="BG451" s="7"/>
      <c r="BH451" s="7"/>
    </row>
    <row r="452" spans="1:60" x14ac:dyDescent="0.25">
      <c r="A452" s="23"/>
      <c r="B452" s="81" t="s">
        <v>1171</v>
      </c>
      <c r="C452" s="53" t="s">
        <v>4327</v>
      </c>
      <c r="D452" s="53" t="s">
        <v>3832</v>
      </c>
      <c r="E452" s="49">
        <v>107.29250049440226</v>
      </c>
      <c r="F452" s="49">
        <v>132.3941346369165</v>
      </c>
      <c r="G452" s="49">
        <v>164.90749312821472</v>
      </c>
      <c r="H452" s="49">
        <v>254.71060585082188</v>
      </c>
      <c r="I452" s="49">
        <v>320.31125184559409</v>
      </c>
      <c r="J452" s="49">
        <v>407.9192164751471</v>
      </c>
      <c r="K452" s="49">
        <v>477.27429168151724</v>
      </c>
      <c r="L452" s="49">
        <v>549.71097247911223</v>
      </c>
      <c r="M452" s="49">
        <v>623.56189027012499</v>
      </c>
      <c r="N452" s="49">
        <v>724.30176547716235</v>
      </c>
      <c r="O452" s="49">
        <v>107.29250049440226</v>
      </c>
      <c r="P452" s="49">
        <v>132.3941346369165</v>
      </c>
      <c r="Q452" s="49">
        <v>164.90749312821472</v>
      </c>
      <c r="R452" s="49">
        <v>254.71060585082188</v>
      </c>
      <c r="S452" s="49">
        <v>320.31125184559409</v>
      </c>
      <c r="T452" s="49">
        <v>407.9192164751471</v>
      </c>
      <c r="U452" s="49">
        <v>477.27429168151724</v>
      </c>
      <c r="V452" s="49">
        <v>549.71097247911223</v>
      </c>
      <c r="W452" s="49">
        <v>623.56189027012499</v>
      </c>
      <c r="X452" s="49">
        <v>724.30176547716235</v>
      </c>
      <c r="Y452" s="49">
        <v>107.29250049440226</v>
      </c>
      <c r="Z452" s="49">
        <v>132.3941346369165</v>
      </c>
      <c r="AA452" s="49">
        <v>164.90749312821472</v>
      </c>
      <c r="AB452" s="49">
        <v>254.71060585082188</v>
      </c>
      <c r="AC452" s="49">
        <v>320.31125184559409</v>
      </c>
      <c r="AD452" s="49">
        <v>407.9192164751471</v>
      </c>
      <c r="AE452" s="49">
        <v>477.27429168151724</v>
      </c>
      <c r="AF452" s="49">
        <v>549.71097247911223</v>
      </c>
      <c r="AG452" s="49">
        <v>623.56189027012499</v>
      </c>
      <c r="AH452" s="49">
        <v>724.30176547716235</v>
      </c>
      <c r="AJ452" s="33" t="str">
        <f t="shared" ref="AJ452:AJ515" si="14">IF(C452="Rural10W",IF(X452=AH452,"CHECK THIS",""),"")</f>
        <v/>
      </c>
      <c r="AK452" s="33" t="str">
        <f t="shared" ref="AK452:AK515" si="15">IF(C452="Rural10W",B452,"")</f>
        <v/>
      </c>
      <c r="AO452" t="s">
        <v>13</v>
      </c>
      <c r="AR452" s="7"/>
      <c r="AS452" s="7"/>
      <c r="AT452" s="7"/>
      <c r="AU452" s="7"/>
      <c r="AV452" s="7"/>
      <c r="AW452" s="7"/>
      <c r="AX452" s="7"/>
      <c r="AY452" s="7"/>
      <c r="AZ452" s="7"/>
      <c r="BA452" s="7"/>
      <c r="BB452" s="7"/>
      <c r="BC452" s="7"/>
      <c r="BD452" s="7"/>
      <c r="BE452" s="7"/>
      <c r="BF452" s="7"/>
      <c r="BG452" s="7"/>
      <c r="BH452" s="7"/>
    </row>
    <row r="453" spans="1:60" x14ac:dyDescent="0.25">
      <c r="A453" s="23"/>
      <c r="B453" s="81" t="s">
        <v>1173</v>
      </c>
      <c r="C453" s="53" t="s">
        <v>4327</v>
      </c>
      <c r="D453" s="53" t="s">
        <v>3833</v>
      </c>
      <c r="E453" s="49">
        <v>334.08100312159172</v>
      </c>
      <c r="F453" s="49">
        <v>407.61313107316556</v>
      </c>
      <c r="G453" s="49">
        <v>501.98224012485798</v>
      </c>
      <c r="H453" s="49">
        <v>759.43403628634201</v>
      </c>
      <c r="I453" s="49">
        <v>944.69640213819355</v>
      </c>
      <c r="J453" s="49">
        <v>1190.1499380004323</v>
      </c>
      <c r="K453" s="49">
        <v>1381.1625253211032</v>
      </c>
      <c r="L453" s="49">
        <v>1579.6352625249829</v>
      </c>
      <c r="M453" s="49">
        <v>1779.9005309418892</v>
      </c>
      <c r="N453" s="49">
        <v>2049.1629656840237</v>
      </c>
      <c r="O453" s="49">
        <v>334.08100312159172</v>
      </c>
      <c r="P453" s="49">
        <v>407.61313107316556</v>
      </c>
      <c r="Q453" s="49">
        <v>501.98224012485798</v>
      </c>
      <c r="R453" s="49">
        <v>759.43403628634201</v>
      </c>
      <c r="S453" s="49">
        <v>944.69640213819355</v>
      </c>
      <c r="T453" s="49">
        <v>1190.1499380004323</v>
      </c>
      <c r="U453" s="49">
        <v>1381.1625253211032</v>
      </c>
      <c r="V453" s="49">
        <v>1579.6352625249829</v>
      </c>
      <c r="W453" s="49">
        <v>1779.9005309418892</v>
      </c>
      <c r="X453" s="49">
        <v>2049.1629656840237</v>
      </c>
      <c r="Y453" s="49">
        <v>334.08100312159172</v>
      </c>
      <c r="Z453" s="49">
        <v>407.61313107316556</v>
      </c>
      <c r="AA453" s="49">
        <v>501.98224012485798</v>
      </c>
      <c r="AB453" s="49">
        <v>759.43403628634201</v>
      </c>
      <c r="AC453" s="49">
        <v>944.69640213819355</v>
      </c>
      <c r="AD453" s="49">
        <v>1190.1499380004323</v>
      </c>
      <c r="AE453" s="49">
        <v>1381.1625253211032</v>
      </c>
      <c r="AF453" s="49">
        <v>1579.6352625249829</v>
      </c>
      <c r="AG453" s="49">
        <v>1779.9005309418892</v>
      </c>
      <c r="AH453" s="49">
        <v>2049.1629656840237</v>
      </c>
      <c r="AJ453" s="33" t="str">
        <f t="shared" si="14"/>
        <v/>
      </c>
      <c r="AK453" s="33" t="str">
        <f t="shared" si="15"/>
        <v/>
      </c>
      <c r="AO453" t="s">
        <v>13</v>
      </c>
      <c r="AR453" s="7"/>
      <c r="AS453" s="7"/>
      <c r="AT453" s="7"/>
      <c r="AU453" s="7"/>
      <c r="AV453" s="7"/>
      <c r="AW453" s="7"/>
      <c r="AX453" s="7"/>
      <c r="AY453" s="7"/>
      <c r="AZ453" s="7"/>
      <c r="BA453" s="7"/>
      <c r="BB453" s="7"/>
      <c r="BC453" s="7"/>
      <c r="BD453" s="7"/>
      <c r="BE453" s="7"/>
      <c r="BF453" s="7"/>
      <c r="BG453" s="7"/>
      <c r="BH453" s="7"/>
    </row>
    <row r="454" spans="1:60" x14ac:dyDescent="0.25">
      <c r="A454" s="23"/>
      <c r="B454" s="81" t="s">
        <v>1175</v>
      </c>
      <c r="C454" s="53" t="s">
        <v>4327</v>
      </c>
      <c r="D454" s="53" t="s">
        <v>3834</v>
      </c>
      <c r="E454" s="49">
        <v>66.82937153890218</v>
      </c>
      <c r="F454" s="49">
        <v>83.170056905298168</v>
      </c>
      <c r="G454" s="49">
        <v>104.69252566863597</v>
      </c>
      <c r="H454" s="49">
        <v>165.73562457237401</v>
      </c>
      <c r="I454" s="49">
        <v>211.75310759795872</v>
      </c>
      <c r="J454" s="49">
        <v>274.38830246530625</v>
      </c>
      <c r="K454" s="49">
        <v>324.8725809087415</v>
      </c>
      <c r="L454" s="49">
        <v>377.99755765749819</v>
      </c>
      <c r="M454" s="49">
        <v>432.93606770394558</v>
      </c>
      <c r="N454" s="49">
        <v>508.62001566235733</v>
      </c>
      <c r="O454" s="49">
        <v>66.82937153890218</v>
      </c>
      <c r="P454" s="49">
        <v>83.170056905298168</v>
      </c>
      <c r="Q454" s="49">
        <v>104.69252566863597</v>
      </c>
      <c r="R454" s="49">
        <v>165.73562457237401</v>
      </c>
      <c r="S454" s="49">
        <v>211.75310759795872</v>
      </c>
      <c r="T454" s="49">
        <v>274.38830246530625</v>
      </c>
      <c r="U454" s="49">
        <v>324.8725809087415</v>
      </c>
      <c r="V454" s="49">
        <v>377.99755765749819</v>
      </c>
      <c r="W454" s="49">
        <v>432.93606770394558</v>
      </c>
      <c r="X454" s="49">
        <v>508.62001566235733</v>
      </c>
      <c r="Y454" s="49">
        <v>66.82937153890218</v>
      </c>
      <c r="Z454" s="49">
        <v>83.170056905298168</v>
      </c>
      <c r="AA454" s="49">
        <v>104.69252566863597</v>
      </c>
      <c r="AB454" s="49">
        <v>165.73562457237401</v>
      </c>
      <c r="AC454" s="49">
        <v>211.75310759795872</v>
      </c>
      <c r="AD454" s="49">
        <v>274.38830246530625</v>
      </c>
      <c r="AE454" s="49">
        <v>324.8725809087415</v>
      </c>
      <c r="AF454" s="49">
        <v>377.99755765749819</v>
      </c>
      <c r="AG454" s="49">
        <v>432.93606770394558</v>
      </c>
      <c r="AH454" s="49">
        <v>508.62001566235733</v>
      </c>
      <c r="AJ454" s="33" t="str">
        <f t="shared" si="14"/>
        <v/>
      </c>
      <c r="AK454" s="33" t="str">
        <f t="shared" si="15"/>
        <v/>
      </c>
      <c r="AO454" t="s">
        <v>13</v>
      </c>
      <c r="AR454" s="7"/>
      <c r="AS454" s="7"/>
      <c r="AT454" s="7"/>
      <c r="AU454" s="7"/>
      <c r="AV454" s="7"/>
      <c r="AW454" s="7"/>
      <c r="AX454" s="7"/>
      <c r="AY454" s="7"/>
      <c r="AZ454" s="7"/>
      <c r="BA454" s="7"/>
      <c r="BB454" s="7"/>
      <c r="BC454" s="7"/>
      <c r="BD454" s="7"/>
      <c r="BE454" s="7"/>
      <c r="BF454" s="7"/>
      <c r="BG454" s="7"/>
      <c r="BH454" s="7"/>
    </row>
    <row r="455" spans="1:60" x14ac:dyDescent="0.25">
      <c r="A455" s="23"/>
      <c r="B455" s="79" t="s">
        <v>1177</v>
      </c>
      <c r="C455" s="80" t="s">
        <v>4333</v>
      </c>
      <c r="D455" s="82" t="s">
        <v>3260</v>
      </c>
      <c r="E455" s="50">
        <v>2883</v>
      </c>
      <c r="F455" s="50">
        <v>3425.1</v>
      </c>
      <c r="G455" s="50">
        <v>4103</v>
      </c>
      <c r="H455" s="50">
        <v>5845</v>
      </c>
      <c r="I455" s="50">
        <v>7036</v>
      </c>
      <c r="J455" s="50">
        <v>8576</v>
      </c>
      <c r="K455" s="50">
        <v>9747</v>
      </c>
      <c r="L455" s="50">
        <v>10940</v>
      </c>
      <c r="M455" s="50">
        <v>12160</v>
      </c>
      <c r="N455" s="50">
        <v>13820</v>
      </c>
      <c r="O455" s="49">
        <v>2891.214436274895</v>
      </c>
      <c r="P455" s="49">
        <v>3448.5053171867917</v>
      </c>
      <c r="Q455" s="49">
        <v>4141.9523851501071</v>
      </c>
      <c r="R455" s="49">
        <v>5964.4027710853425</v>
      </c>
      <c r="S455" s="49">
        <v>7226.8701874070603</v>
      </c>
      <c r="T455" s="49">
        <v>8871.2756158628599</v>
      </c>
      <c r="U455" s="49">
        <v>10112.530944346459</v>
      </c>
      <c r="V455" s="49">
        <v>11390.147868133356</v>
      </c>
      <c r="W455" s="49">
        <v>12655.803432905152</v>
      </c>
      <c r="X455" s="49">
        <v>14313.042642217884</v>
      </c>
      <c r="Y455" s="49">
        <v>2883.4459676436459</v>
      </c>
      <c r="Z455" s="49">
        <v>3426.175155913174</v>
      </c>
      <c r="AA455" s="49">
        <v>4104.7235568650485</v>
      </c>
      <c r="AB455" s="49">
        <v>5853.6166948205919</v>
      </c>
      <c r="AC455" s="49">
        <v>7056.5067143495189</v>
      </c>
      <c r="AD455" s="49">
        <v>8621.7469264012889</v>
      </c>
      <c r="AE455" s="49">
        <v>9816.1545029844656</v>
      </c>
      <c r="AF455" s="49">
        <v>11037.858232202903</v>
      </c>
      <c r="AG455" s="49">
        <v>12279.243863610101</v>
      </c>
      <c r="AH455" s="49">
        <v>13950.313722875024</v>
      </c>
      <c r="AJ455" s="33" t="str">
        <f t="shared" si="14"/>
        <v/>
      </c>
      <c r="AK455" s="33" t="str">
        <f t="shared" si="15"/>
        <v/>
      </c>
      <c r="AO455" t="s">
        <v>13</v>
      </c>
      <c r="AR455" s="7"/>
      <c r="AS455" s="7"/>
      <c r="AT455" s="7"/>
      <c r="AU455" s="7"/>
      <c r="AV455" s="7"/>
      <c r="AW455" s="7"/>
      <c r="AX455" s="7"/>
      <c r="AY455" s="7"/>
      <c r="AZ455" s="7"/>
      <c r="BA455" s="7"/>
      <c r="BB455" s="7"/>
      <c r="BC455" s="7"/>
      <c r="BD455" s="7"/>
      <c r="BE455" s="7"/>
      <c r="BF455" s="7"/>
      <c r="BG455" s="7"/>
      <c r="BH455" s="7"/>
    </row>
    <row r="456" spans="1:60" x14ac:dyDescent="0.25">
      <c r="A456" s="23"/>
      <c r="B456" s="81" t="s">
        <v>1179</v>
      </c>
      <c r="C456" s="53" t="s">
        <v>4327</v>
      </c>
      <c r="D456" s="53" t="s">
        <v>3835</v>
      </c>
      <c r="E456" s="49">
        <v>208.73394153833797</v>
      </c>
      <c r="F456" s="49">
        <v>256.53990092897868</v>
      </c>
      <c r="G456" s="49">
        <v>317.86949443607148</v>
      </c>
      <c r="H456" s="49">
        <v>486.36333030098666</v>
      </c>
      <c r="I456" s="49">
        <v>608.62145036791787</v>
      </c>
      <c r="J456" s="49">
        <v>771.34719531758947</v>
      </c>
      <c r="K456" s="49">
        <v>899.51551660821292</v>
      </c>
      <c r="L456" s="49">
        <v>1033.0844096915193</v>
      </c>
      <c r="M456" s="49">
        <v>1169.0788644373456</v>
      </c>
      <c r="N456" s="49">
        <v>1353.8039460186471</v>
      </c>
      <c r="O456" s="49">
        <v>208.73394153833797</v>
      </c>
      <c r="P456" s="49">
        <v>256.53990092897868</v>
      </c>
      <c r="Q456" s="49">
        <v>317.86949443607148</v>
      </c>
      <c r="R456" s="49">
        <v>486.36333030098666</v>
      </c>
      <c r="S456" s="49">
        <v>608.62145036791787</v>
      </c>
      <c r="T456" s="49">
        <v>771.34719531758947</v>
      </c>
      <c r="U456" s="49">
        <v>899.51551660821292</v>
      </c>
      <c r="V456" s="49">
        <v>1033.0844096915193</v>
      </c>
      <c r="W456" s="49">
        <v>1169.0788644373456</v>
      </c>
      <c r="X456" s="49">
        <v>1353.8039460186471</v>
      </c>
      <c r="Y456" s="49">
        <v>208.73394153833797</v>
      </c>
      <c r="Z456" s="49">
        <v>256.53990092897868</v>
      </c>
      <c r="AA456" s="49">
        <v>317.86949443607148</v>
      </c>
      <c r="AB456" s="49">
        <v>486.36333030098666</v>
      </c>
      <c r="AC456" s="49">
        <v>608.62145036791787</v>
      </c>
      <c r="AD456" s="49">
        <v>771.34719531758947</v>
      </c>
      <c r="AE456" s="49">
        <v>899.51551660821292</v>
      </c>
      <c r="AF456" s="49">
        <v>1033.0844096915193</v>
      </c>
      <c r="AG456" s="49">
        <v>1169.0788644373456</v>
      </c>
      <c r="AH456" s="49">
        <v>1353.8039460186471</v>
      </c>
      <c r="AJ456" s="33" t="str">
        <f t="shared" si="14"/>
        <v/>
      </c>
      <c r="AK456" s="33" t="str">
        <f t="shared" si="15"/>
        <v/>
      </c>
      <c r="AO456" t="s">
        <v>13</v>
      </c>
      <c r="AR456" s="7"/>
      <c r="AS456" s="7"/>
      <c r="AT456" s="7"/>
      <c r="AU456" s="7"/>
      <c r="AV456" s="7"/>
      <c r="AW456" s="7"/>
      <c r="AX456" s="7"/>
      <c r="AY456" s="7"/>
      <c r="AZ456" s="7"/>
      <c r="BA456" s="7"/>
      <c r="BB456" s="7"/>
      <c r="BC456" s="7"/>
      <c r="BD456" s="7"/>
      <c r="BE456" s="7"/>
      <c r="BF456" s="7"/>
      <c r="BG456" s="7"/>
      <c r="BH456" s="7"/>
    </row>
    <row r="457" spans="1:60" x14ac:dyDescent="0.25">
      <c r="A457" s="23"/>
      <c r="B457" s="81" t="s">
        <v>1181</v>
      </c>
      <c r="C457" s="53" t="s">
        <v>4333</v>
      </c>
      <c r="D457" s="53" t="s">
        <v>3836</v>
      </c>
      <c r="E457" s="49">
        <v>13.8</v>
      </c>
      <c r="F457" s="49">
        <v>17.899999999999999</v>
      </c>
      <c r="G457" s="49">
        <v>23.5</v>
      </c>
      <c r="H457" s="49">
        <v>40.299999999999997</v>
      </c>
      <c r="I457" s="49">
        <v>53.6</v>
      </c>
      <c r="J457" s="49">
        <v>72.900000000000006</v>
      </c>
      <c r="K457" s="49">
        <v>88.9</v>
      </c>
      <c r="L457" s="49">
        <v>106.4</v>
      </c>
      <c r="M457" s="49">
        <v>125.6</v>
      </c>
      <c r="N457" s="49">
        <v>153.6</v>
      </c>
      <c r="O457" s="49">
        <v>48.433240435296128</v>
      </c>
      <c r="P457" s="49">
        <v>60.541786567816715</v>
      </c>
      <c r="Q457" s="49">
        <v>76.458762931430002</v>
      </c>
      <c r="R457" s="49">
        <v>121.68358558310294</v>
      </c>
      <c r="S457" s="49">
        <v>155.91243352908484</v>
      </c>
      <c r="T457" s="49">
        <v>202.63553976676579</v>
      </c>
      <c r="U457" s="49">
        <v>240.6091994540086</v>
      </c>
      <c r="V457" s="49">
        <v>280.65354904355149</v>
      </c>
      <c r="W457" s="49">
        <v>322.31234345822457</v>
      </c>
      <c r="X457" s="49">
        <v>380.09114239802227</v>
      </c>
      <c r="Y457" s="49">
        <v>21.414400379391349</v>
      </c>
      <c r="Z457" s="49">
        <v>26.052106255612017</v>
      </c>
      <c r="AA457" s="49">
        <v>33.307178320635188</v>
      </c>
      <c r="AB457" s="49">
        <v>62.78756970059424</v>
      </c>
      <c r="AC457" s="49">
        <v>91.601761025088649</v>
      </c>
      <c r="AD457" s="49">
        <v>134.35367673162591</v>
      </c>
      <c r="AE457" s="49">
        <v>169.89728445425882</v>
      </c>
      <c r="AF457" s="49">
        <v>206.93089367897204</v>
      </c>
      <c r="AG457" s="49">
        <v>245.30751149948898</v>
      </c>
      <c r="AH457" s="49">
        <v>298.13711060926425</v>
      </c>
      <c r="AJ457" s="33" t="str">
        <f t="shared" si="14"/>
        <v/>
      </c>
      <c r="AK457" s="33" t="str">
        <f t="shared" si="15"/>
        <v/>
      </c>
      <c r="AO457" t="s">
        <v>13</v>
      </c>
      <c r="AR457" s="7"/>
      <c r="AS457" s="7"/>
      <c r="AT457" s="7"/>
      <c r="AU457" s="7"/>
      <c r="AV457" s="7"/>
      <c r="AW457" s="7"/>
      <c r="AX457" s="7"/>
      <c r="AY457" s="7"/>
      <c r="AZ457" s="7"/>
      <c r="BA457" s="7"/>
      <c r="BB457" s="7"/>
      <c r="BC457" s="7"/>
      <c r="BD457" s="7"/>
      <c r="BE457" s="7"/>
      <c r="BF457" s="7"/>
      <c r="BG457" s="7"/>
      <c r="BH457" s="7"/>
    </row>
    <row r="458" spans="1:60" x14ac:dyDescent="0.25">
      <c r="A458" s="23"/>
      <c r="B458" s="81" t="s">
        <v>1184</v>
      </c>
      <c r="C458" s="53" t="s">
        <v>4327</v>
      </c>
      <c r="D458" s="53" t="s">
        <v>3837</v>
      </c>
      <c r="E458" s="49">
        <v>40.367944201395822</v>
      </c>
      <c r="F458" s="49">
        <v>50.412315804154389</v>
      </c>
      <c r="G458" s="49">
        <v>63.695166634599623</v>
      </c>
      <c r="H458" s="49">
        <v>101.45754341634053</v>
      </c>
      <c r="I458" s="49">
        <v>130.08334494770506</v>
      </c>
      <c r="J458" s="49">
        <v>169.19303228892429</v>
      </c>
      <c r="K458" s="49">
        <v>200.93688284489923</v>
      </c>
      <c r="L458" s="49">
        <v>234.41954570052272</v>
      </c>
      <c r="M458" s="49">
        <v>269.1705874454405</v>
      </c>
      <c r="N458" s="49">
        <v>317.28819903207489</v>
      </c>
      <c r="O458" s="49">
        <v>40.367944201395822</v>
      </c>
      <c r="P458" s="49">
        <v>50.412315804154389</v>
      </c>
      <c r="Q458" s="49">
        <v>63.695166634599623</v>
      </c>
      <c r="R458" s="49">
        <v>101.45754341634053</v>
      </c>
      <c r="S458" s="49">
        <v>130.08334494770506</v>
      </c>
      <c r="T458" s="49">
        <v>169.19303228892429</v>
      </c>
      <c r="U458" s="49">
        <v>200.93688284489923</v>
      </c>
      <c r="V458" s="49">
        <v>234.41954570052272</v>
      </c>
      <c r="W458" s="49">
        <v>269.1705874454405</v>
      </c>
      <c r="X458" s="49">
        <v>317.28819903207489</v>
      </c>
      <c r="Y458" s="49">
        <v>40.367944201395822</v>
      </c>
      <c r="Z458" s="49">
        <v>50.412315804154389</v>
      </c>
      <c r="AA458" s="49">
        <v>63.695166634599623</v>
      </c>
      <c r="AB458" s="49">
        <v>101.45754341634053</v>
      </c>
      <c r="AC458" s="49">
        <v>130.08334494770506</v>
      </c>
      <c r="AD458" s="49">
        <v>169.19303228892429</v>
      </c>
      <c r="AE458" s="49">
        <v>200.93688284489923</v>
      </c>
      <c r="AF458" s="49">
        <v>234.41954570052272</v>
      </c>
      <c r="AG458" s="49">
        <v>269.1705874454405</v>
      </c>
      <c r="AH458" s="49">
        <v>317.28819903207489</v>
      </c>
      <c r="AJ458" s="33" t="str">
        <f t="shared" si="14"/>
        <v/>
      </c>
      <c r="AK458" s="33" t="str">
        <f t="shared" si="15"/>
        <v/>
      </c>
      <c r="AO458" t="s">
        <v>13</v>
      </c>
      <c r="AR458" s="7"/>
      <c r="AS458" s="7"/>
      <c r="AT458" s="7"/>
      <c r="AU458" s="7"/>
      <c r="AV458" s="7"/>
      <c r="AW458" s="7"/>
      <c r="AX458" s="7"/>
      <c r="AY458" s="7"/>
      <c r="AZ458" s="7"/>
      <c r="BA458" s="7"/>
      <c r="BB458" s="7"/>
      <c r="BC458" s="7"/>
      <c r="BD458" s="7"/>
      <c r="BE458" s="7"/>
      <c r="BF458" s="7"/>
      <c r="BG458" s="7"/>
      <c r="BH458" s="7"/>
    </row>
    <row r="459" spans="1:60" x14ac:dyDescent="0.25">
      <c r="A459" s="23"/>
      <c r="B459" s="81" t="s">
        <v>1186</v>
      </c>
      <c r="C459" s="53" t="s">
        <v>4327</v>
      </c>
      <c r="D459" s="53" t="s">
        <v>3838</v>
      </c>
      <c r="E459" s="49">
        <v>217.55195951452285</v>
      </c>
      <c r="F459" s="49">
        <v>266.3970535252343</v>
      </c>
      <c r="G459" s="49">
        <v>329.68117266453316</v>
      </c>
      <c r="H459" s="49">
        <v>503.98496247136563</v>
      </c>
      <c r="I459" s="49">
        <v>631.84528384650434</v>
      </c>
      <c r="J459" s="49">
        <v>803.45895131569944</v>
      </c>
      <c r="K459" s="49">
        <v>939.00522915126612</v>
      </c>
      <c r="L459" s="49">
        <v>1080.5224675197801</v>
      </c>
      <c r="M459" s="49">
        <v>1224.7403350917527</v>
      </c>
      <c r="N459" s="49">
        <v>1420.0228416356665</v>
      </c>
      <c r="O459" s="49">
        <v>217.55195951452285</v>
      </c>
      <c r="P459" s="49">
        <v>266.3970535252343</v>
      </c>
      <c r="Q459" s="49">
        <v>329.68117266453316</v>
      </c>
      <c r="R459" s="49">
        <v>503.98496247136563</v>
      </c>
      <c r="S459" s="49">
        <v>631.84528384650434</v>
      </c>
      <c r="T459" s="49">
        <v>803.45895131569944</v>
      </c>
      <c r="U459" s="49">
        <v>939.00522915126612</v>
      </c>
      <c r="V459" s="49">
        <v>1080.5224675197801</v>
      </c>
      <c r="W459" s="49">
        <v>1224.7403350917527</v>
      </c>
      <c r="X459" s="49">
        <v>1420.0228416356665</v>
      </c>
      <c r="Y459" s="49">
        <v>217.55195951452285</v>
      </c>
      <c r="Z459" s="49">
        <v>266.3970535252343</v>
      </c>
      <c r="AA459" s="49">
        <v>329.68117266453316</v>
      </c>
      <c r="AB459" s="49">
        <v>503.98496247136563</v>
      </c>
      <c r="AC459" s="49">
        <v>631.84528384650434</v>
      </c>
      <c r="AD459" s="49">
        <v>803.45895131569944</v>
      </c>
      <c r="AE459" s="49">
        <v>939.00522915126612</v>
      </c>
      <c r="AF459" s="49">
        <v>1080.5224675197801</v>
      </c>
      <c r="AG459" s="49">
        <v>1224.7403350917527</v>
      </c>
      <c r="AH459" s="49">
        <v>1420.0228416356665</v>
      </c>
      <c r="AJ459" s="33" t="str">
        <f t="shared" si="14"/>
        <v/>
      </c>
      <c r="AK459" s="33" t="str">
        <f t="shared" si="15"/>
        <v/>
      </c>
      <c r="AO459" t="s">
        <v>13</v>
      </c>
      <c r="AR459" s="7"/>
      <c r="AS459" s="7"/>
      <c r="AT459" s="7"/>
      <c r="AU459" s="7"/>
      <c r="AV459" s="7"/>
      <c r="AW459" s="7"/>
      <c r="AX459" s="7"/>
      <c r="AY459" s="7"/>
      <c r="AZ459" s="7"/>
      <c r="BA459" s="7"/>
      <c r="BB459" s="7"/>
      <c r="BC459" s="7"/>
      <c r="BD459" s="7"/>
      <c r="BE459" s="7"/>
      <c r="BF459" s="7"/>
      <c r="BG459" s="7"/>
      <c r="BH459" s="7"/>
    </row>
    <row r="460" spans="1:60" x14ac:dyDescent="0.25">
      <c r="A460" s="23"/>
      <c r="B460" s="81" t="s">
        <v>1188</v>
      </c>
      <c r="C460" s="53" t="s">
        <v>4327</v>
      </c>
      <c r="D460" s="53" t="s">
        <v>3839</v>
      </c>
      <c r="E460" s="49">
        <v>68.536047319895047</v>
      </c>
      <c r="F460" s="49">
        <v>85.149646969820779</v>
      </c>
      <c r="G460" s="49">
        <v>107.05327098431985</v>
      </c>
      <c r="H460" s="49">
        <v>169.0405588336728</v>
      </c>
      <c r="I460" s="49">
        <v>215.70271369516786</v>
      </c>
      <c r="J460" s="49">
        <v>279.17314557779764</v>
      </c>
      <c r="K460" s="49">
        <v>330.23199444667455</v>
      </c>
      <c r="L460" s="49">
        <v>383.93372970637307</v>
      </c>
      <c r="M460" s="49">
        <v>439.36073830594643</v>
      </c>
      <c r="N460" s="49">
        <v>515.56893500492311</v>
      </c>
      <c r="O460" s="49">
        <v>68.536047319895047</v>
      </c>
      <c r="P460" s="49">
        <v>85.149646969820779</v>
      </c>
      <c r="Q460" s="49">
        <v>107.05327098431985</v>
      </c>
      <c r="R460" s="49">
        <v>169.0405588336728</v>
      </c>
      <c r="S460" s="49">
        <v>215.70271369516786</v>
      </c>
      <c r="T460" s="49">
        <v>279.17314557779764</v>
      </c>
      <c r="U460" s="49">
        <v>330.23199444667455</v>
      </c>
      <c r="V460" s="49">
        <v>383.93372970637307</v>
      </c>
      <c r="W460" s="49">
        <v>439.36073830594643</v>
      </c>
      <c r="X460" s="49">
        <v>515.56893500492311</v>
      </c>
      <c r="Y460" s="49">
        <v>68.536047319895047</v>
      </c>
      <c r="Z460" s="49">
        <v>85.149646969820779</v>
      </c>
      <c r="AA460" s="49">
        <v>107.05327098431985</v>
      </c>
      <c r="AB460" s="49">
        <v>169.0405588336728</v>
      </c>
      <c r="AC460" s="49">
        <v>215.70271369516786</v>
      </c>
      <c r="AD460" s="49">
        <v>279.17314557779764</v>
      </c>
      <c r="AE460" s="49">
        <v>330.23199444667455</v>
      </c>
      <c r="AF460" s="49">
        <v>383.93372970637307</v>
      </c>
      <c r="AG460" s="49">
        <v>439.36073830594643</v>
      </c>
      <c r="AH460" s="49">
        <v>515.56893500492311</v>
      </c>
      <c r="AJ460" s="33" t="str">
        <f t="shared" si="14"/>
        <v/>
      </c>
      <c r="AK460" s="33" t="str">
        <f t="shared" si="15"/>
        <v/>
      </c>
      <c r="AO460" t="s">
        <v>13</v>
      </c>
      <c r="AR460" s="7"/>
      <c r="AS460" s="7"/>
      <c r="AT460" s="7"/>
      <c r="AU460" s="7"/>
      <c r="AV460" s="7"/>
      <c r="AW460" s="7"/>
      <c r="AX460" s="7"/>
      <c r="AY460" s="7"/>
      <c r="AZ460" s="7"/>
      <c r="BA460" s="7"/>
      <c r="BB460" s="7"/>
      <c r="BC460" s="7"/>
      <c r="BD460" s="7"/>
      <c r="BE460" s="7"/>
      <c r="BF460" s="7"/>
      <c r="BG460" s="7"/>
      <c r="BH460" s="7"/>
    </row>
    <row r="461" spans="1:60" x14ac:dyDescent="0.25">
      <c r="A461" s="23"/>
      <c r="B461" s="79" t="s">
        <v>1190</v>
      </c>
      <c r="C461" s="80" t="s">
        <v>4333</v>
      </c>
      <c r="D461" s="82" t="s">
        <v>3261</v>
      </c>
      <c r="E461" s="50">
        <v>1506</v>
      </c>
      <c r="F461" s="50">
        <v>1775.5</v>
      </c>
      <c r="G461" s="50">
        <v>2109</v>
      </c>
      <c r="H461" s="50">
        <v>2950</v>
      </c>
      <c r="I461" s="50">
        <v>3513</v>
      </c>
      <c r="J461" s="50">
        <v>4230</v>
      </c>
      <c r="K461" s="50">
        <v>4768</v>
      </c>
      <c r="L461" s="50">
        <v>5309</v>
      </c>
      <c r="M461" s="50">
        <v>5857</v>
      </c>
      <c r="N461" s="50">
        <v>6596</v>
      </c>
      <c r="O461" s="49">
        <v>1470.3807416038212</v>
      </c>
      <c r="P461" s="49">
        <v>1754.658705506622</v>
      </c>
      <c r="Q461" s="49">
        <v>2106.9776583781668</v>
      </c>
      <c r="R461" s="49">
        <v>3017.5580336953744</v>
      </c>
      <c r="S461" s="49">
        <v>3646.1214300486145</v>
      </c>
      <c r="T461" s="49">
        <v>4466.0039859552035</v>
      </c>
      <c r="U461" s="49">
        <v>5092.0538509317948</v>
      </c>
      <c r="V461" s="49">
        <v>5737.4559173048328</v>
      </c>
      <c r="W461" s="49">
        <v>6378.9251896583582</v>
      </c>
      <c r="X461" s="49">
        <v>7224.9331896880858</v>
      </c>
      <c r="Y461" s="49">
        <v>1504.0317343845247</v>
      </c>
      <c r="Z461" s="49">
        <v>1774.5254070920364</v>
      </c>
      <c r="AA461" s="49">
        <v>2108.9089035305483</v>
      </c>
      <c r="AB461" s="49">
        <v>2954.9605549216881</v>
      </c>
      <c r="AC461" s="49">
        <v>3527.5426772322016</v>
      </c>
      <c r="AD461" s="49">
        <v>4267.1453014460494</v>
      </c>
      <c r="AE461" s="49">
        <v>4830.2420506362905</v>
      </c>
      <c r="AF461" s="49">
        <v>5403.5123346995952</v>
      </c>
      <c r="AG461" s="49">
        <v>5984.3169863503272</v>
      </c>
      <c r="AH461" s="49">
        <v>6764.5262966843757</v>
      </c>
      <c r="AJ461" s="33" t="str">
        <f t="shared" si="14"/>
        <v/>
      </c>
      <c r="AK461" s="33" t="str">
        <f t="shared" si="15"/>
        <v/>
      </c>
      <c r="AO461" t="s">
        <v>13</v>
      </c>
      <c r="AR461" s="7"/>
      <c r="AS461" s="7"/>
      <c r="AT461" s="7"/>
      <c r="AU461" s="7"/>
      <c r="AV461" s="7"/>
      <c r="AW461" s="7"/>
      <c r="AX461" s="7"/>
      <c r="AY461" s="7"/>
      <c r="AZ461" s="7"/>
      <c r="BA461" s="7"/>
      <c r="BB461" s="7"/>
      <c r="BC461" s="7"/>
      <c r="BD461" s="7"/>
      <c r="BE461" s="7"/>
      <c r="BF461" s="7"/>
      <c r="BG461" s="7"/>
      <c r="BH461" s="7"/>
    </row>
    <row r="462" spans="1:60" x14ac:dyDescent="0.25">
      <c r="A462" s="23"/>
      <c r="B462" s="81" t="s">
        <v>1192</v>
      </c>
      <c r="C462" s="53" t="s">
        <v>4327</v>
      </c>
      <c r="D462" s="53" t="s">
        <v>3840</v>
      </c>
      <c r="E462" s="49">
        <v>250.53640111688671</v>
      </c>
      <c r="F462" s="49">
        <v>309.37050195978486</v>
      </c>
      <c r="G462" s="49">
        <v>385.8490233791378</v>
      </c>
      <c r="H462" s="49">
        <v>601.54809015447393</v>
      </c>
      <c r="I462" s="49">
        <v>761.48125284226842</v>
      </c>
      <c r="J462" s="49">
        <v>976.68660782388758</v>
      </c>
      <c r="K462" s="49">
        <v>1146.8711845337775</v>
      </c>
      <c r="L462" s="49">
        <v>1324.8241910892939</v>
      </c>
      <c r="M462" s="49">
        <v>1507.1563241836509</v>
      </c>
      <c r="N462" s="49">
        <v>1755.196352241378</v>
      </c>
      <c r="O462" s="49">
        <v>250.53640111688671</v>
      </c>
      <c r="P462" s="49">
        <v>309.37050195978486</v>
      </c>
      <c r="Q462" s="49">
        <v>385.8490233791378</v>
      </c>
      <c r="R462" s="49">
        <v>601.54809015447393</v>
      </c>
      <c r="S462" s="49">
        <v>761.48125284226842</v>
      </c>
      <c r="T462" s="49">
        <v>976.68660782388758</v>
      </c>
      <c r="U462" s="49">
        <v>1146.8711845337775</v>
      </c>
      <c r="V462" s="49">
        <v>1324.8241910892939</v>
      </c>
      <c r="W462" s="49">
        <v>1507.1563241836509</v>
      </c>
      <c r="X462" s="49">
        <v>1755.196352241378</v>
      </c>
      <c r="Y462" s="49">
        <v>250.53640111688671</v>
      </c>
      <c r="Z462" s="49">
        <v>309.37050195978486</v>
      </c>
      <c r="AA462" s="49">
        <v>385.8490233791378</v>
      </c>
      <c r="AB462" s="49">
        <v>601.54809015447393</v>
      </c>
      <c r="AC462" s="49">
        <v>761.48125284226842</v>
      </c>
      <c r="AD462" s="49">
        <v>976.68660782388758</v>
      </c>
      <c r="AE462" s="49">
        <v>1146.8711845337775</v>
      </c>
      <c r="AF462" s="49">
        <v>1324.8241910892939</v>
      </c>
      <c r="AG462" s="49">
        <v>1507.1563241836509</v>
      </c>
      <c r="AH462" s="49">
        <v>1755.196352241378</v>
      </c>
      <c r="AJ462" s="33" t="str">
        <f t="shared" si="14"/>
        <v/>
      </c>
      <c r="AK462" s="33" t="str">
        <f t="shared" si="15"/>
        <v/>
      </c>
      <c r="AO462" t="s">
        <v>13</v>
      </c>
      <c r="AR462" s="7"/>
      <c r="AS462" s="7"/>
      <c r="AT462" s="7"/>
      <c r="AU462" s="7"/>
      <c r="AV462" s="7"/>
      <c r="AW462" s="7"/>
      <c r="AX462" s="7"/>
      <c r="AY462" s="7"/>
      <c r="AZ462" s="7"/>
      <c r="BA462" s="7"/>
      <c r="BB462" s="7"/>
      <c r="BC462" s="7"/>
      <c r="BD462" s="7"/>
      <c r="BE462" s="7"/>
      <c r="BF462" s="7"/>
      <c r="BG462" s="7"/>
      <c r="BH462" s="7"/>
    </row>
    <row r="463" spans="1:60" x14ac:dyDescent="0.25">
      <c r="A463" s="23"/>
      <c r="B463" s="81" t="s">
        <v>1194</v>
      </c>
      <c r="C463" s="53" t="s">
        <v>4327</v>
      </c>
      <c r="D463" s="53" t="s">
        <v>3841</v>
      </c>
      <c r="E463" s="49">
        <v>5168.3814203564543</v>
      </c>
      <c r="F463" s="49">
        <v>6123.6185445984347</v>
      </c>
      <c r="G463" s="49">
        <v>7300.9956264846624</v>
      </c>
      <c r="H463" s="49">
        <v>10357.93087246677</v>
      </c>
      <c r="I463" s="49">
        <v>12451.042025664379</v>
      </c>
      <c r="J463" s="49">
        <v>15165.112215861533</v>
      </c>
      <c r="K463" s="49">
        <v>17195.840608399132</v>
      </c>
      <c r="L463" s="49">
        <v>19281.231490941453</v>
      </c>
      <c r="M463" s="49">
        <v>21335.596141569073</v>
      </c>
      <c r="N463" s="49">
        <v>24004.235940911283</v>
      </c>
      <c r="O463" s="49">
        <v>5168.3814203564543</v>
      </c>
      <c r="P463" s="49">
        <v>6123.6185445984347</v>
      </c>
      <c r="Q463" s="49">
        <v>7300.9956264846624</v>
      </c>
      <c r="R463" s="49">
        <v>10357.93087246677</v>
      </c>
      <c r="S463" s="49">
        <v>12451.042025664379</v>
      </c>
      <c r="T463" s="49">
        <v>15165.112215861533</v>
      </c>
      <c r="U463" s="49">
        <v>17195.840608399132</v>
      </c>
      <c r="V463" s="49">
        <v>19281.231490941453</v>
      </c>
      <c r="W463" s="49">
        <v>21335.596141569073</v>
      </c>
      <c r="X463" s="49">
        <v>24004.235940911283</v>
      </c>
      <c r="Y463" s="49">
        <v>5168.3814203564543</v>
      </c>
      <c r="Z463" s="49">
        <v>6123.6185445984347</v>
      </c>
      <c r="AA463" s="49">
        <v>7300.9956264846624</v>
      </c>
      <c r="AB463" s="49">
        <v>10357.93087246677</v>
      </c>
      <c r="AC463" s="49">
        <v>12451.042025664379</v>
      </c>
      <c r="AD463" s="49">
        <v>15165.112215861533</v>
      </c>
      <c r="AE463" s="49">
        <v>17195.840608399132</v>
      </c>
      <c r="AF463" s="49">
        <v>19281.231490941453</v>
      </c>
      <c r="AG463" s="49">
        <v>21335.596141569073</v>
      </c>
      <c r="AH463" s="49">
        <v>24004.235940911283</v>
      </c>
      <c r="AJ463" s="33" t="str">
        <f t="shared" si="14"/>
        <v/>
      </c>
      <c r="AK463" s="33" t="str">
        <f t="shared" si="15"/>
        <v/>
      </c>
      <c r="AO463" t="s">
        <v>13</v>
      </c>
      <c r="AR463" s="7"/>
      <c r="AS463" s="7"/>
      <c r="AT463" s="7"/>
      <c r="AU463" s="7"/>
      <c r="AV463" s="7"/>
      <c r="AW463" s="7"/>
      <c r="AX463" s="7"/>
      <c r="AY463" s="7"/>
      <c r="AZ463" s="7"/>
      <c r="BA463" s="7"/>
      <c r="BB463" s="7"/>
      <c r="BC463" s="7"/>
      <c r="BD463" s="7"/>
      <c r="BE463" s="7"/>
      <c r="BF463" s="7"/>
      <c r="BG463" s="7"/>
      <c r="BH463" s="7"/>
    </row>
    <row r="464" spans="1:60" x14ac:dyDescent="0.25">
      <c r="A464" s="23"/>
      <c r="B464" s="81" t="s">
        <v>1196</v>
      </c>
      <c r="C464" s="53" t="s">
        <v>4327</v>
      </c>
      <c r="D464" s="53" t="s">
        <v>3842</v>
      </c>
      <c r="E464" s="49">
        <v>32.240382237796922</v>
      </c>
      <c r="F464" s="49">
        <v>40.740455551075954</v>
      </c>
      <c r="G464" s="49">
        <v>52.080614975158305</v>
      </c>
      <c r="H464" s="49">
        <v>85.254265284038269</v>
      </c>
      <c r="I464" s="49">
        <v>110.82557838711728</v>
      </c>
      <c r="J464" s="49">
        <v>145.99028757691207</v>
      </c>
      <c r="K464" s="49">
        <v>174.69503070413566</v>
      </c>
      <c r="L464" s="49">
        <v>205.08853298406206</v>
      </c>
      <c r="M464" s="49">
        <v>236.87093977334055</v>
      </c>
      <c r="N464" s="49">
        <v>281.22450086005256</v>
      </c>
      <c r="O464" s="49">
        <v>32.240382237796922</v>
      </c>
      <c r="P464" s="49">
        <v>40.740455551075954</v>
      </c>
      <c r="Q464" s="49">
        <v>52.080614975158305</v>
      </c>
      <c r="R464" s="49">
        <v>85.254265284038269</v>
      </c>
      <c r="S464" s="49">
        <v>110.82557838711728</v>
      </c>
      <c r="T464" s="49">
        <v>145.99028757691207</v>
      </c>
      <c r="U464" s="49">
        <v>174.69503070413566</v>
      </c>
      <c r="V464" s="49">
        <v>205.08853298406206</v>
      </c>
      <c r="W464" s="49">
        <v>236.87093977334055</v>
      </c>
      <c r="X464" s="49">
        <v>281.22450086005256</v>
      </c>
      <c r="Y464" s="49">
        <v>32.240382237796922</v>
      </c>
      <c r="Z464" s="49">
        <v>40.740455551075954</v>
      </c>
      <c r="AA464" s="49">
        <v>52.080614975158305</v>
      </c>
      <c r="AB464" s="49">
        <v>85.254265284038269</v>
      </c>
      <c r="AC464" s="49">
        <v>110.82557838711728</v>
      </c>
      <c r="AD464" s="49">
        <v>145.99028757691207</v>
      </c>
      <c r="AE464" s="49">
        <v>174.69503070413566</v>
      </c>
      <c r="AF464" s="49">
        <v>205.08853298406206</v>
      </c>
      <c r="AG464" s="49">
        <v>236.87093977334055</v>
      </c>
      <c r="AH464" s="49">
        <v>281.22450086005256</v>
      </c>
      <c r="AJ464" s="33" t="str">
        <f t="shared" si="14"/>
        <v/>
      </c>
      <c r="AK464" s="33" t="str">
        <f t="shared" si="15"/>
        <v/>
      </c>
      <c r="AO464" t="s">
        <v>13</v>
      </c>
      <c r="AR464" s="7"/>
      <c r="AS464" s="7"/>
      <c r="AT464" s="7"/>
      <c r="AU464" s="7"/>
      <c r="AV464" s="7"/>
      <c r="AW464" s="7"/>
      <c r="AX464" s="7"/>
      <c r="AY464" s="7"/>
      <c r="AZ464" s="7"/>
      <c r="BA464" s="7"/>
      <c r="BB464" s="7"/>
      <c r="BC464" s="7"/>
      <c r="BD464" s="7"/>
      <c r="BE464" s="7"/>
      <c r="BF464" s="7"/>
      <c r="BG464" s="7"/>
      <c r="BH464" s="7"/>
    </row>
    <row r="465" spans="1:60" x14ac:dyDescent="0.25">
      <c r="A465" s="23"/>
      <c r="B465" s="81" t="s">
        <v>1198</v>
      </c>
      <c r="C465" s="53" t="s">
        <v>4327</v>
      </c>
      <c r="D465" s="53" t="s">
        <v>3843</v>
      </c>
      <c r="E465" s="49">
        <v>690.49402062275851</v>
      </c>
      <c r="F465" s="49">
        <v>840.88784320498075</v>
      </c>
      <c r="G465" s="49">
        <v>1032.4249552256042</v>
      </c>
      <c r="H465" s="49">
        <v>1556.5382695665485</v>
      </c>
      <c r="I465" s="49">
        <v>1933.9203240085137</v>
      </c>
      <c r="J465" s="49">
        <v>2434.221563644348</v>
      </c>
      <c r="K465" s="49">
        <v>2822.7697672733534</v>
      </c>
      <c r="L465" s="49">
        <v>3226.1376171881493</v>
      </c>
      <c r="M465" s="49">
        <v>3634.163232447836</v>
      </c>
      <c r="N465" s="49">
        <v>4181.4043578976407</v>
      </c>
      <c r="O465" s="49">
        <v>690.49402062275851</v>
      </c>
      <c r="P465" s="49">
        <v>840.88784320498075</v>
      </c>
      <c r="Q465" s="49">
        <v>1032.4249552256042</v>
      </c>
      <c r="R465" s="49">
        <v>1556.5382695665485</v>
      </c>
      <c r="S465" s="49">
        <v>1933.9203240085137</v>
      </c>
      <c r="T465" s="49">
        <v>2434.221563644348</v>
      </c>
      <c r="U465" s="49">
        <v>2822.7697672733534</v>
      </c>
      <c r="V465" s="49">
        <v>3226.1376171881493</v>
      </c>
      <c r="W465" s="49">
        <v>3634.163232447836</v>
      </c>
      <c r="X465" s="49">
        <v>4181.4043578976407</v>
      </c>
      <c r="Y465" s="49">
        <v>690.49402062275851</v>
      </c>
      <c r="Z465" s="49">
        <v>840.88784320498075</v>
      </c>
      <c r="AA465" s="49">
        <v>1032.4249552256042</v>
      </c>
      <c r="AB465" s="49">
        <v>1556.5382695665485</v>
      </c>
      <c r="AC465" s="49">
        <v>1933.9203240085137</v>
      </c>
      <c r="AD465" s="49">
        <v>2434.221563644348</v>
      </c>
      <c r="AE465" s="49">
        <v>2822.7697672733534</v>
      </c>
      <c r="AF465" s="49">
        <v>3226.1376171881493</v>
      </c>
      <c r="AG465" s="49">
        <v>3634.163232447836</v>
      </c>
      <c r="AH465" s="49">
        <v>4181.4043578976407</v>
      </c>
      <c r="AJ465" s="33" t="str">
        <f t="shared" si="14"/>
        <v/>
      </c>
      <c r="AK465" s="33" t="str">
        <f t="shared" si="15"/>
        <v/>
      </c>
      <c r="AO465" t="s">
        <v>13</v>
      </c>
      <c r="AR465" s="7"/>
      <c r="AS465" s="7"/>
      <c r="AT465" s="7"/>
      <c r="AU465" s="7"/>
      <c r="AV465" s="7"/>
      <c r="AW465" s="7"/>
      <c r="AX465" s="7"/>
      <c r="AY465" s="7"/>
      <c r="AZ465" s="7"/>
      <c r="BA465" s="7"/>
      <c r="BB465" s="7"/>
      <c r="BC465" s="7"/>
      <c r="BD465" s="7"/>
      <c r="BE465" s="7"/>
      <c r="BF465" s="7"/>
      <c r="BG465" s="7"/>
      <c r="BH465" s="7"/>
    </row>
    <row r="466" spans="1:60" x14ac:dyDescent="0.25">
      <c r="A466" s="23"/>
      <c r="B466" s="79" t="s">
        <v>1200</v>
      </c>
      <c r="C466" s="80" t="s">
        <v>4333</v>
      </c>
      <c r="D466" s="82" t="s">
        <v>3262</v>
      </c>
      <c r="E466" s="50">
        <v>927.2</v>
      </c>
      <c r="F466" s="50">
        <v>1197.5999999999999</v>
      </c>
      <c r="G466" s="50">
        <v>1568</v>
      </c>
      <c r="H466" s="50">
        <v>2676</v>
      </c>
      <c r="I466" s="50">
        <v>3550</v>
      </c>
      <c r="J466" s="50">
        <v>4812</v>
      </c>
      <c r="K466" s="50">
        <v>5864</v>
      </c>
      <c r="L466" s="50">
        <v>7014</v>
      </c>
      <c r="M466" s="50">
        <v>8269</v>
      </c>
      <c r="N466" s="50">
        <v>10100</v>
      </c>
      <c r="O466" s="49">
        <v>704.84806380789064</v>
      </c>
      <c r="P466" s="49">
        <v>858.16137515244543</v>
      </c>
      <c r="Q466" s="49">
        <v>1053.5041953052159</v>
      </c>
      <c r="R466" s="49">
        <v>1588.1769551354257</v>
      </c>
      <c r="S466" s="49">
        <v>1973.2084725428567</v>
      </c>
      <c r="T466" s="49">
        <v>2483.6667839142692</v>
      </c>
      <c r="U466" s="49">
        <v>2879.9040774166269</v>
      </c>
      <c r="V466" s="49">
        <v>3291.2286070166338</v>
      </c>
      <c r="W466" s="49">
        <v>3707.1653461449332</v>
      </c>
      <c r="X466" s="49">
        <v>4264.7521849901032</v>
      </c>
      <c r="Y466" s="49">
        <v>884.38689427356906</v>
      </c>
      <c r="Z466" s="49">
        <v>1141.0268958587408</v>
      </c>
      <c r="AA466" s="49">
        <v>1485.0168056943896</v>
      </c>
      <c r="AB466" s="49">
        <v>2410.3687913702788</v>
      </c>
      <c r="AC466" s="49">
        <v>3024.4028241809524</v>
      </c>
      <c r="AD466" s="49">
        <v>3805.4279982860817</v>
      </c>
      <c r="AE466" s="49">
        <v>4395.2652881034955</v>
      </c>
      <c r="AF466" s="49">
        <v>5019.6581823303404</v>
      </c>
      <c r="AG466" s="49">
        <v>5677.3929375109092</v>
      </c>
      <c r="AH466" s="49">
        <v>6606.0553206422228</v>
      </c>
      <c r="AJ466" s="33" t="str">
        <f t="shared" si="14"/>
        <v/>
      </c>
      <c r="AK466" s="33" t="str">
        <f t="shared" si="15"/>
        <v/>
      </c>
      <c r="AO466" t="s">
        <v>13</v>
      </c>
      <c r="AR466" s="7"/>
      <c r="AS466" s="7"/>
      <c r="AT466" s="7"/>
      <c r="AU466" s="7"/>
      <c r="AV466" s="7"/>
      <c r="AW466" s="7"/>
      <c r="AX466" s="7"/>
      <c r="AY466" s="7"/>
      <c r="AZ466" s="7"/>
      <c r="BA466" s="7"/>
      <c r="BB466" s="7"/>
      <c r="BC466" s="7"/>
      <c r="BD466" s="7"/>
      <c r="BE466" s="7"/>
      <c r="BF466" s="7"/>
      <c r="BG466" s="7"/>
      <c r="BH466" s="7"/>
    </row>
    <row r="467" spans="1:60" x14ac:dyDescent="0.25">
      <c r="A467" s="23"/>
      <c r="B467" s="81" t="s">
        <v>1202</v>
      </c>
      <c r="C467" s="53" t="s">
        <v>4327</v>
      </c>
      <c r="D467" s="53" t="s">
        <v>3844</v>
      </c>
      <c r="E467" s="49">
        <v>224.72409071890232</v>
      </c>
      <c r="F467" s="49">
        <v>276.40098932656736</v>
      </c>
      <c r="G467" s="49">
        <v>343.53028409270024</v>
      </c>
      <c r="H467" s="49">
        <v>530.73398138382811</v>
      </c>
      <c r="I467" s="49">
        <v>668.33671433383176</v>
      </c>
      <c r="J467" s="49">
        <v>852.6838471779414</v>
      </c>
      <c r="K467" s="49">
        <v>997.79004746688634</v>
      </c>
      <c r="L467" s="49">
        <v>1149.2580999743711</v>
      </c>
      <c r="M467" s="49">
        <v>1303.5609162528579</v>
      </c>
      <c r="N467" s="49">
        <v>1512.6868043222919</v>
      </c>
      <c r="O467" s="49">
        <v>224.72409071890232</v>
      </c>
      <c r="P467" s="49">
        <v>276.40098932656736</v>
      </c>
      <c r="Q467" s="49">
        <v>343.53028409270024</v>
      </c>
      <c r="R467" s="49">
        <v>530.73398138382811</v>
      </c>
      <c r="S467" s="49">
        <v>668.33671433383176</v>
      </c>
      <c r="T467" s="49">
        <v>852.6838471779414</v>
      </c>
      <c r="U467" s="49">
        <v>997.79004746688634</v>
      </c>
      <c r="V467" s="49">
        <v>1149.2580999743711</v>
      </c>
      <c r="W467" s="49">
        <v>1303.5609162528579</v>
      </c>
      <c r="X467" s="49">
        <v>1512.6868043222919</v>
      </c>
      <c r="Y467" s="49">
        <v>224.72409071890232</v>
      </c>
      <c r="Z467" s="49">
        <v>276.40098932656736</v>
      </c>
      <c r="AA467" s="49">
        <v>343.53028409270024</v>
      </c>
      <c r="AB467" s="49">
        <v>530.73398138382811</v>
      </c>
      <c r="AC467" s="49">
        <v>668.33671433383176</v>
      </c>
      <c r="AD467" s="49">
        <v>852.6838471779414</v>
      </c>
      <c r="AE467" s="49">
        <v>997.79004746688634</v>
      </c>
      <c r="AF467" s="49">
        <v>1149.2580999743711</v>
      </c>
      <c r="AG467" s="49">
        <v>1303.5609162528579</v>
      </c>
      <c r="AH467" s="49">
        <v>1512.6868043222919</v>
      </c>
      <c r="AJ467" s="33" t="str">
        <f t="shared" si="14"/>
        <v/>
      </c>
      <c r="AK467" s="33" t="str">
        <f t="shared" si="15"/>
        <v/>
      </c>
      <c r="AO467" t="s">
        <v>13</v>
      </c>
      <c r="AR467" s="7"/>
      <c r="AS467" s="7"/>
      <c r="AT467" s="7"/>
      <c r="AU467" s="7"/>
      <c r="AV467" s="7"/>
      <c r="AW467" s="7"/>
      <c r="AX467" s="7"/>
      <c r="AY467" s="7"/>
      <c r="AZ467" s="7"/>
      <c r="BA467" s="7"/>
      <c r="BB467" s="7"/>
      <c r="BC467" s="7"/>
      <c r="BD467" s="7"/>
      <c r="BE467" s="7"/>
      <c r="BF467" s="7"/>
      <c r="BG467" s="7"/>
      <c r="BH467" s="7"/>
    </row>
    <row r="468" spans="1:60" x14ac:dyDescent="0.25">
      <c r="A468" s="23"/>
      <c r="B468" s="79" t="s">
        <v>1204</v>
      </c>
      <c r="C468" s="80" t="s">
        <v>4333</v>
      </c>
      <c r="D468" s="82" t="s">
        <v>3263</v>
      </c>
      <c r="E468" s="50">
        <v>6492</v>
      </c>
      <c r="F468" s="50">
        <v>7954.3</v>
      </c>
      <c r="G468" s="50">
        <v>9813</v>
      </c>
      <c r="H468" s="50">
        <v>14670</v>
      </c>
      <c r="I468" s="50">
        <v>18030</v>
      </c>
      <c r="J468" s="50">
        <v>22380</v>
      </c>
      <c r="K468" s="50">
        <v>25700</v>
      </c>
      <c r="L468" s="50">
        <v>29060</v>
      </c>
      <c r="M468" s="50">
        <v>32490</v>
      </c>
      <c r="N468" s="50">
        <v>37150</v>
      </c>
      <c r="O468" s="49">
        <v>5635.998927352739</v>
      </c>
      <c r="P468" s="49">
        <v>6668.2764651897915</v>
      </c>
      <c r="Q468" s="49">
        <v>7943.3386824923546</v>
      </c>
      <c r="R468" s="49">
        <v>11254.640210838827</v>
      </c>
      <c r="S468" s="49">
        <v>13519.894019629039</v>
      </c>
      <c r="T468" s="49">
        <v>16455.171158177945</v>
      </c>
      <c r="U468" s="49">
        <v>18643.49066058435</v>
      </c>
      <c r="V468" s="49">
        <v>20889.681672251918</v>
      </c>
      <c r="W468" s="49">
        <v>23096.587068574518</v>
      </c>
      <c r="X468" s="49">
        <v>25954.807517426707</v>
      </c>
      <c r="Y468" s="49">
        <v>6450.6021322120678</v>
      </c>
      <c r="Z468" s="49">
        <v>7901.7267108410915</v>
      </c>
      <c r="AA468" s="49">
        <v>9739.3912867122981</v>
      </c>
      <c r="AB468" s="49">
        <v>14449.992160820904</v>
      </c>
      <c r="AC468" s="49">
        <v>17595.693498186502</v>
      </c>
      <c r="AD468" s="49">
        <v>21552.696677940221</v>
      </c>
      <c r="AE468" s="49">
        <v>24491.956281567429</v>
      </c>
      <c r="AF468" s="49">
        <v>27447.437172154983</v>
      </c>
      <c r="AG468" s="49">
        <v>30433.311637293529</v>
      </c>
      <c r="AH468" s="49">
        <v>34448.672460672613</v>
      </c>
      <c r="AJ468" s="33" t="str">
        <f t="shared" si="14"/>
        <v/>
      </c>
      <c r="AK468" s="33" t="str">
        <f t="shared" si="15"/>
        <v/>
      </c>
      <c r="AO468" t="s">
        <v>13</v>
      </c>
      <c r="AR468" s="7"/>
      <c r="AS468" s="7"/>
      <c r="AT468" s="7"/>
      <c r="AU468" s="7"/>
      <c r="AV468" s="7"/>
      <c r="AW468" s="7"/>
      <c r="AX468" s="7"/>
      <c r="AY468" s="7"/>
      <c r="AZ468" s="7"/>
      <c r="BA468" s="7"/>
      <c r="BB468" s="7"/>
      <c r="BC468" s="7"/>
      <c r="BD468" s="7"/>
      <c r="BE468" s="7"/>
      <c r="BF468" s="7"/>
      <c r="BG468" s="7"/>
      <c r="BH468" s="7"/>
    </row>
    <row r="469" spans="1:60" x14ac:dyDescent="0.25">
      <c r="A469" s="23"/>
      <c r="B469" s="81" t="s">
        <v>1206</v>
      </c>
      <c r="C469" s="53" t="s">
        <v>4380</v>
      </c>
      <c r="D469" s="53" t="s">
        <v>3845</v>
      </c>
      <c r="E469" s="84" t="s">
        <v>4405</v>
      </c>
      <c r="F469" s="84" t="s">
        <v>4405</v>
      </c>
      <c r="G469" s="84" t="s">
        <v>4405</v>
      </c>
      <c r="H469" s="84" t="s">
        <v>4405</v>
      </c>
      <c r="I469" s="84" t="s">
        <v>4405</v>
      </c>
      <c r="J469" s="84" t="s">
        <v>4405</v>
      </c>
      <c r="K469" s="84" t="s">
        <v>4405</v>
      </c>
      <c r="L469" s="84" t="s">
        <v>4405</v>
      </c>
      <c r="M469" s="84" t="s">
        <v>4405</v>
      </c>
      <c r="N469" s="84" t="s">
        <v>4405</v>
      </c>
      <c r="O469" s="49">
        <v>6312.0355179223552</v>
      </c>
      <c r="P469" s="49">
        <v>7461.6999297777502</v>
      </c>
      <c r="Q469" s="49">
        <v>8880.9495947285504</v>
      </c>
      <c r="R469" s="49">
        <v>12566.112532895941</v>
      </c>
      <c r="S469" s="49">
        <v>15084.315324117693</v>
      </c>
      <c r="T469" s="49">
        <v>18345.274539220878</v>
      </c>
      <c r="U469" s="49">
        <v>20771.379251774797</v>
      </c>
      <c r="V469" s="49">
        <v>23260.701439631022</v>
      </c>
      <c r="W469" s="49">
        <v>25703.870115158988</v>
      </c>
      <c r="X469" s="49">
        <v>28862.916565419571</v>
      </c>
      <c r="Y469" s="49">
        <v>6983.0798542021457</v>
      </c>
      <c r="Z469" s="49">
        <v>8458.6383667566224</v>
      </c>
      <c r="AA469" s="49">
        <v>10312.65438640102</v>
      </c>
      <c r="AB469" s="49">
        <v>15066.207106628375</v>
      </c>
      <c r="AC469" s="49">
        <v>18250.712060576261</v>
      </c>
      <c r="AD469" s="49">
        <v>22278.987195496564</v>
      </c>
      <c r="AE469" s="49">
        <v>25265.472659239298</v>
      </c>
      <c r="AF469" s="49">
        <v>28284.067655614599</v>
      </c>
      <c r="AG469" s="49">
        <v>31305.688947189563</v>
      </c>
      <c r="AH469" s="49">
        <v>35330.967122858652</v>
      </c>
      <c r="AJ469" s="33" t="str">
        <f t="shared" si="14"/>
        <v/>
      </c>
      <c r="AK469" s="33" t="str">
        <f t="shared" si="15"/>
        <v/>
      </c>
      <c r="AO469" t="s">
        <v>13</v>
      </c>
      <c r="AR469" s="7"/>
      <c r="AS469" s="7"/>
      <c r="AT469" s="7"/>
      <c r="AU469" s="7"/>
      <c r="AV469" s="7"/>
      <c r="AW469" s="7"/>
      <c r="AX469" s="7"/>
      <c r="AY469" s="7"/>
      <c r="AZ469" s="7"/>
      <c r="BA469" s="7"/>
      <c r="BB469" s="7"/>
      <c r="BC469" s="7"/>
      <c r="BD469" s="7"/>
      <c r="BE469" s="7"/>
      <c r="BF469" s="7"/>
      <c r="BG469" s="7"/>
      <c r="BH469" s="7"/>
    </row>
    <row r="470" spans="1:60" x14ac:dyDescent="0.25">
      <c r="A470" s="23"/>
      <c r="B470" s="79" t="s">
        <v>1208</v>
      </c>
      <c r="C470" s="80" t="s">
        <v>4333</v>
      </c>
      <c r="D470" s="82" t="s">
        <v>3264</v>
      </c>
      <c r="E470" s="50">
        <v>228</v>
      </c>
      <c r="F470" s="50">
        <v>278.60000000000002</v>
      </c>
      <c r="G470" s="50">
        <v>341.6</v>
      </c>
      <c r="H470" s="50">
        <v>499.4</v>
      </c>
      <c r="I470" s="50">
        <v>603.20000000000005</v>
      </c>
      <c r="J470" s="50">
        <v>732.6</v>
      </c>
      <c r="K470" s="50">
        <v>827.4</v>
      </c>
      <c r="L470" s="50">
        <v>920.7</v>
      </c>
      <c r="M470" s="50">
        <v>1013</v>
      </c>
      <c r="N470" s="50">
        <v>1135</v>
      </c>
      <c r="O470" s="49">
        <v>271.58719151820725</v>
      </c>
      <c r="P470" s="49">
        <v>334.92378451915317</v>
      </c>
      <c r="Q470" s="49">
        <v>417.24986504159443</v>
      </c>
      <c r="R470" s="49">
        <v>649.12986443227828</v>
      </c>
      <c r="S470" s="49">
        <v>820.9412980502982</v>
      </c>
      <c r="T470" s="49">
        <v>1052.0960343832978</v>
      </c>
      <c r="U470" s="49">
        <v>1234.6843372017968</v>
      </c>
      <c r="V470" s="49">
        <v>1425.5451568212652</v>
      </c>
      <c r="W470" s="49">
        <v>1620.9314208857018</v>
      </c>
      <c r="X470" s="49">
        <v>1886.35513494885</v>
      </c>
      <c r="Y470" s="49">
        <v>235.46520959704102</v>
      </c>
      <c r="Z470" s="49">
        <v>286.92055907669305</v>
      </c>
      <c r="AA470" s="49">
        <v>352.40712357737067</v>
      </c>
      <c r="AB470" s="49">
        <v>532.15340784456089</v>
      </c>
      <c r="AC470" s="49">
        <v>669.02876452683438</v>
      </c>
      <c r="AD470" s="49">
        <v>859.62854379094995</v>
      </c>
      <c r="AE470" s="49">
        <v>1013.3341539399507</v>
      </c>
      <c r="AF470" s="49">
        <v>1173.1225784106325</v>
      </c>
      <c r="AG470" s="49">
        <v>1336.8513176680842</v>
      </c>
      <c r="AH470" s="49">
        <v>1558.7293493606885</v>
      </c>
      <c r="AJ470" s="33" t="str">
        <f t="shared" si="14"/>
        <v/>
      </c>
      <c r="AK470" s="33" t="str">
        <f t="shared" si="15"/>
        <v/>
      </c>
      <c r="AO470" t="s">
        <v>13</v>
      </c>
      <c r="AR470" s="7"/>
      <c r="AS470" s="7"/>
      <c r="AT470" s="7"/>
      <c r="AU470" s="7"/>
      <c r="AV470" s="7"/>
      <c r="AW470" s="7"/>
      <c r="AX470" s="7"/>
      <c r="AY470" s="7"/>
      <c r="AZ470" s="7"/>
      <c r="BA470" s="7"/>
      <c r="BB470" s="7"/>
      <c r="BC470" s="7"/>
      <c r="BD470" s="7"/>
      <c r="BE470" s="7"/>
      <c r="BF470" s="7"/>
      <c r="BG470" s="7"/>
      <c r="BH470" s="7"/>
    </row>
    <row r="471" spans="1:60" x14ac:dyDescent="0.25">
      <c r="A471" s="23"/>
      <c r="B471" s="81" t="s">
        <v>1212</v>
      </c>
      <c r="C471" s="53" t="s">
        <v>4333</v>
      </c>
      <c r="D471" s="53" t="s">
        <v>3846</v>
      </c>
      <c r="E471" s="49">
        <v>56.2</v>
      </c>
      <c r="F471" s="49">
        <v>64.099999999999994</v>
      </c>
      <c r="G471" s="49">
        <v>73.2</v>
      </c>
      <c r="H471" s="49">
        <v>93.6</v>
      </c>
      <c r="I471" s="49">
        <v>105.9</v>
      </c>
      <c r="J471" s="49">
        <v>120.1</v>
      </c>
      <c r="K471" s="49">
        <v>129.9</v>
      </c>
      <c r="L471" s="49">
        <v>139.19999999999999</v>
      </c>
      <c r="M471" s="49">
        <v>148.1</v>
      </c>
      <c r="N471" s="49">
        <v>159.4</v>
      </c>
      <c r="O471" s="49">
        <v>47.178122034381815</v>
      </c>
      <c r="P471" s="49">
        <v>58.687607206067739</v>
      </c>
      <c r="Q471" s="49">
        <v>73.852316542960125</v>
      </c>
      <c r="R471" s="49">
        <v>116.53803538809362</v>
      </c>
      <c r="S471" s="49">
        <v>148.2880144202812</v>
      </c>
      <c r="T471" s="49">
        <v>191.07629721492606</v>
      </c>
      <c r="U471" s="49">
        <v>225.25335687676483</v>
      </c>
      <c r="V471" s="49">
        <v>261.11171046004961</v>
      </c>
      <c r="W471" s="49">
        <v>297.86002304522788</v>
      </c>
      <c r="X471" s="49">
        <v>348.33917952183151</v>
      </c>
      <c r="Y471" s="49">
        <v>54.065051779128517</v>
      </c>
      <c r="Z471" s="49">
        <v>62.98315704252191</v>
      </c>
      <c r="AA471" s="49">
        <v>73.33046330859203</v>
      </c>
      <c r="AB471" s="49">
        <v>100.38448934014036</v>
      </c>
      <c r="AC471" s="49">
        <v>122.59830871101987</v>
      </c>
      <c r="AD471" s="49">
        <v>155.40981620240041</v>
      </c>
      <c r="AE471" s="49">
        <v>183.06160604633789</v>
      </c>
      <c r="AF471" s="49">
        <v>212.34702627602977</v>
      </c>
      <c r="AG471" s="49">
        <v>242.59802192152753</v>
      </c>
      <c r="AH471" s="49">
        <v>284.07415247358944</v>
      </c>
      <c r="AJ471" s="33" t="str">
        <f t="shared" si="14"/>
        <v/>
      </c>
      <c r="AK471" s="33" t="str">
        <f t="shared" si="15"/>
        <v/>
      </c>
      <c r="AO471" t="s">
        <v>13</v>
      </c>
      <c r="AR471" s="7"/>
      <c r="AS471" s="7"/>
      <c r="AT471" s="7"/>
      <c r="AU471" s="7"/>
      <c r="AV471" s="7"/>
      <c r="AW471" s="7"/>
      <c r="AX471" s="7"/>
      <c r="AY471" s="7"/>
      <c r="AZ471" s="7"/>
      <c r="BA471" s="7"/>
      <c r="BB471" s="7"/>
      <c r="BC471" s="7"/>
      <c r="BD471" s="7"/>
      <c r="BE471" s="7"/>
      <c r="BF471" s="7"/>
      <c r="BG471" s="7"/>
      <c r="BH471" s="7"/>
    </row>
    <row r="472" spans="1:60" x14ac:dyDescent="0.25">
      <c r="A472" s="23"/>
      <c r="B472" s="79" t="s">
        <v>1214</v>
      </c>
      <c r="C472" s="80" t="s">
        <v>4333</v>
      </c>
      <c r="D472" s="82" t="s">
        <v>3266</v>
      </c>
      <c r="E472" s="50">
        <v>1559</v>
      </c>
      <c r="F472" s="50">
        <v>1805.3</v>
      </c>
      <c r="G472" s="50">
        <v>2115</v>
      </c>
      <c r="H472" s="50">
        <v>2927</v>
      </c>
      <c r="I472" s="50">
        <v>3498</v>
      </c>
      <c r="J472" s="50">
        <v>4258</v>
      </c>
      <c r="K472" s="50">
        <v>4851</v>
      </c>
      <c r="L472" s="50">
        <v>5468</v>
      </c>
      <c r="M472" s="50">
        <v>6113</v>
      </c>
      <c r="N472" s="50">
        <v>7016</v>
      </c>
      <c r="O472" s="49">
        <v>898.25425452516492</v>
      </c>
      <c r="P472" s="49">
        <v>1062.131485225189</v>
      </c>
      <c r="Q472" s="49">
        <v>1261.4836104156409</v>
      </c>
      <c r="R472" s="49">
        <v>1749.5518295346451</v>
      </c>
      <c r="S472" s="49">
        <v>2067.4701186413872</v>
      </c>
      <c r="T472" s="49">
        <v>2470.1245824285375</v>
      </c>
      <c r="U472" s="49">
        <v>2770.5707875254061</v>
      </c>
      <c r="V472" s="49">
        <v>3078.5593119275441</v>
      </c>
      <c r="W472" s="49">
        <v>3376.2017621905475</v>
      </c>
      <c r="X472" s="49">
        <v>3765.3470820688221</v>
      </c>
      <c r="Y472" s="49">
        <v>1480.5206202692725</v>
      </c>
      <c r="Z472" s="49">
        <v>1729.8219477181833</v>
      </c>
      <c r="AA472" s="49">
        <v>2031.3219225897687</v>
      </c>
      <c r="AB472" s="49">
        <v>2745.1881501487323</v>
      </c>
      <c r="AC472" s="49">
        <v>3182.7985007175939</v>
      </c>
      <c r="AD472" s="49">
        <v>3720.0070931927821</v>
      </c>
      <c r="AE472" s="49">
        <v>4114.6683124387673</v>
      </c>
      <c r="AF472" s="49">
        <v>4524.7997283924515</v>
      </c>
      <c r="AG472" s="49">
        <v>4945.9364123056948</v>
      </c>
      <c r="AH472" s="49">
        <v>5528.6729573616776</v>
      </c>
      <c r="AJ472" s="33" t="str">
        <f t="shared" si="14"/>
        <v/>
      </c>
      <c r="AK472" s="33" t="str">
        <f t="shared" si="15"/>
        <v/>
      </c>
      <c r="AO472" t="s">
        <v>13</v>
      </c>
      <c r="AR472" s="7"/>
      <c r="AS472" s="7"/>
      <c r="AT472" s="7"/>
      <c r="AU472" s="7"/>
      <c r="AV472" s="7"/>
      <c r="AW472" s="7"/>
      <c r="AX472" s="7"/>
      <c r="AY472" s="7"/>
      <c r="AZ472" s="7"/>
      <c r="BA472" s="7"/>
      <c r="BB472" s="7"/>
      <c r="BC472" s="7"/>
      <c r="BD472" s="7"/>
      <c r="BE472" s="7"/>
      <c r="BF472" s="7"/>
      <c r="BG472" s="7"/>
      <c r="BH472" s="7"/>
    </row>
    <row r="473" spans="1:60" x14ac:dyDescent="0.25">
      <c r="A473" s="23"/>
      <c r="B473" s="79" t="s">
        <v>1216</v>
      </c>
      <c r="C473" s="80" t="s">
        <v>3585</v>
      </c>
      <c r="D473" s="50" t="s">
        <v>3267</v>
      </c>
      <c r="E473" s="50">
        <v>2474</v>
      </c>
      <c r="F473" s="50">
        <v>3403.8</v>
      </c>
      <c r="G473" s="50">
        <v>4752</v>
      </c>
      <c r="H473" s="50">
        <v>9122</v>
      </c>
      <c r="I473" s="50">
        <v>12820</v>
      </c>
      <c r="J473" s="50">
        <v>18440</v>
      </c>
      <c r="K473" s="50">
        <v>23310</v>
      </c>
      <c r="L473" s="50">
        <v>28780</v>
      </c>
      <c r="M473" s="50">
        <v>34900</v>
      </c>
      <c r="N473" s="50">
        <v>44090</v>
      </c>
      <c r="O473" s="50">
        <v>2474</v>
      </c>
      <c r="P473" s="50">
        <v>3403.8</v>
      </c>
      <c r="Q473" s="50">
        <v>4752</v>
      </c>
      <c r="R473" s="50">
        <v>9122</v>
      </c>
      <c r="S473" s="50">
        <v>12820</v>
      </c>
      <c r="T473" s="50">
        <v>18440</v>
      </c>
      <c r="U473" s="50">
        <v>23310</v>
      </c>
      <c r="V473" s="50">
        <v>28780</v>
      </c>
      <c r="W473" s="50">
        <v>34900</v>
      </c>
      <c r="X473" s="50">
        <v>44090</v>
      </c>
      <c r="Y473" s="50">
        <v>2474</v>
      </c>
      <c r="Z473" s="50">
        <v>3403.8</v>
      </c>
      <c r="AA473" s="50">
        <v>4752</v>
      </c>
      <c r="AB473" s="50">
        <v>9122</v>
      </c>
      <c r="AC473" s="50">
        <v>12820</v>
      </c>
      <c r="AD473" s="50">
        <v>18440</v>
      </c>
      <c r="AE473" s="50">
        <v>23310</v>
      </c>
      <c r="AF473" s="50">
        <v>28780</v>
      </c>
      <c r="AG473" s="50">
        <v>34900</v>
      </c>
      <c r="AH473" s="50">
        <v>44090</v>
      </c>
      <c r="AJ473" s="33" t="str">
        <f t="shared" si="14"/>
        <v/>
      </c>
      <c r="AK473" s="33" t="str">
        <f t="shared" si="15"/>
        <v/>
      </c>
      <c r="AO473" t="s">
        <v>13</v>
      </c>
      <c r="AR473" s="7"/>
      <c r="AS473" s="7"/>
      <c r="AT473" s="7"/>
      <c r="AU473" s="7"/>
      <c r="AV473" s="7"/>
      <c r="AW473" s="7"/>
      <c r="AX473" s="7"/>
      <c r="AY473" s="7"/>
      <c r="AZ473" s="7"/>
      <c r="BA473" s="7"/>
      <c r="BB473" s="7"/>
      <c r="BC473" s="7"/>
      <c r="BD473" s="7"/>
      <c r="BE473" s="7"/>
      <c r="BF473" s="7"/>
      <c r="BG473" s="7"/>
      <c r="BH473" s="7"/>
    </row>
    <row r="474" spans="1:60" x14ac:dyDescent="0.25">
      <c r="A474" s="23"/>
      <c r="B474" s="79" t="s">
        <v>1218</v>
      </c>
      <c r="C474" s="80" t="s">
        <v>4333</v>
      </c>
      <c r="D474" s="82" t="s">
        <v>3268</v>
      </c>
      <c r="E474" s="50">
        <v>51.7</v>
      </c>
      <c r="F474" s="50">
        <v>64.599999999999994</v>
      </c>
      <c r="G474" s="50">
        <v>81.400000000000006</v>
      </c>
      <c r="H474" s="50">
        <v>127.1</v>
      </c>
      <c r="I474" s="50">
        <v>159.9</v>
      </c>
      <c r="J474" s="50">
        <v>203.8</v>
      </c>
      <c r="K474" s="50">
        <v>238</v>
      </c>
      <c r="L474" s="50">
        <v>273.39999999999998</v>
      </c>
      <c r="M474" s="50">
        <v>310.10000000000002</v>
      </c>
      <c r="N474" s="50">
        <v>361</v>
      </c>
      <c r="O474" s="49">
        <v>66.6530460382249</v>
      </c>
      <c r="P474" s="49">
        <v>83.541560480454592</v>
      </c>
      <c r="Q474" s="49">
        <v>105.90203677546899</v>
      </c>
      <c r="R474" s="49">
        <v>170.56780448877907</v>
      </c>
      <c r="S474" s="49">
        <v>219.80711733582461</v>
      </c>
      <c r="T474" s="49">
        <v>287.04524092648001</v>
      </c>
      <c r="U474" s="49">
        <v>341.3269732339939</v>
      </c>
      <c r="V474" s="49">
        <v>398.55357646525795</v>
      </c>
      <c r="W474" s="49">
        <v>457.97013490854823</v>
      </c>
      <c r="X474" s="49">
        <v>540.13575789734273</v>
      </c>
      <c r="Y474" s="49">
        <v>52.949445895377288</v>
      </c>
      <c r="Z474" s="49">
        <v>65.945575334677088</v>
      </c>
      <c r="AA474" s="49">
        <v>83.078221696949939</v>
      </c>
      <c r="AB474" s="49">
        <v>131.87918269248354</v>
      </c>
      <c r="AC474" s="49">
        <v>169.51472253537926</v>
      </c>
      <c r="AD474" s="49">
        <v>222.57284476474152</v>
      </c>
      <c r="AE474" s="49">
        <v>265.93819447957776</v>
      </c>
      <c r="AF474" s="49">
        <v>311.71231932609936</v>
      </c>
      <c r="AG474" s="49">
        <v>359.58296099679404</v>
      </c>
      <c r="AH474" s="49">
        <v>426.07928283161891</v>
      </c>
      <c r="AJ474" s="33" t="str">
        <f t="shared" si="14"/>
        <v/>
      </c>
      <c r="AK474" s="33" t="str">
        <f t="shared" si="15"/>
        <v/>
      </c>
      <c r="AO474" t="s">
        <v>13</v>
      </c>
      <c r="AR474" s="7"/>
      <c r="AS474" s="7"/>
      <c r="AT474" s="7"/>
      <c r="AU474" s="7"/>
      <c r="AV474" s="7"/>
      <c r="AW474" s="7"/>
      <c r="AX474" s="7"/>
      <c r="AY474" s="7"/>
      <c r="AZ474" s="7"/>
      <c r="BA474" s="7"/>
      <c r="BB474" s="7"/>
      <c r="BC474" s="7"/>
      <c r="BD474" s="7"/>
      <c r="BE474" s="7"/>
      <c r="BF474" s="7"/>
      <c r="BG474" s="7"/>
      <c r="BH474" s="7"/>
    </row>
    <row r="475" spans="1:60" x14ac:dyDescent="0.25">
      <c r="A475" s="23"/>
      <c r="B475" s="81" t="s">
        <v>1220</v>
      </c>
      <c r="C475" s="53" t="s">
        <v>4327</v>
      </c>
      <c r="D475" s="53" t="s">
        <v>3847</v>
      </c>
      <c r="E475" s="49">
        <v>138.54400257901972</v>
      </c>
      <c r="F475" s="49">
        <v>171.72660725640321</v>
      </c>
      <c r="G475" s="49">
        <v>214.99471524794836</v>
      </c>
      <c r="H475" s="49">
        <v>336.97633815079308</v>
      </c>
      <c r="I475" s="49">
        <v>426.98329197391178</v>
      </c>
      <c r="J475" s="49">
        <v>547.52104945349367</v>
      </c>
      <c r="K475" s="49">
        <v>642.69595032141376</v>
      </c>
      <c r="L475" s="49">
        <v>742.17957111965723</v>
      </c>
      <c r="M475" s="49">
        <v>843.77970546313384</v>
      </c>
      <c r="N475" s="49">
        <v>982.3560734043582</v>
      </c>
      <c r="O475" s="49">
        <v>138.54400257901972</v>
      </c>
      <c r="P475" s="49">
        <v>171.72660725640321</v>
      </c>
      <c r="Q475" s="49">
        <v>214.99471524794836</v>
      </c>
      <c r="R475" s="49">
        <v>336.97633815079308</v>
      </c>
      <c r="S475" s="49">
        <v>426.98329197391178</v>
      </c>
      <c r="T475" s="49">
        <v>547.52104945349367</v>
      </c>
      <c r="U475" s="49">
        <v>642.69595032141376</v>
      </c>
      <c r="V475" s="49">
        <v>742.17957111965723</v>
      </c>
      <c r="W475" s="49">
        <v>843.77970546313384</v>
      </c>
      <c r="X475" s="49">
        <v>982.3560734043582</v>
      </c>
      <c r="Y475" s="49">
        <v>138.54400257901972</v>
      </c>
      <c r="Z475" s="49">
        <v>171.72660725640321</v>
      </c>
      <c r="AA475" s="49">
        <v>214.99471524794836</v>
      </c>
      <c r="AB475" s="49">
        <v>336.97633815079308</v>
      </c>
      <c r="AC475" s="49">
        <v>426.98329197391178</v>
      </c>
      <c r="AD475" s="49">
        <v>547.52104945349367</v>
      </c>
      <c r="AE475" s="49">
        <v>642.69595032141376</v>
      </c>
      <c r="AF475" s="49">
        <v>742.17957111965723</v>
      </c>
      <c r="AG475" s="49">
        <v>843.77970546313384</v>
      </c>
      <c r="AH475" s="49">
        <v>982.3560734043582</v>
      </c>
      <c r="AJ475" s="33" t="str">
        <f t="shared" si="14"/>
        <v/>
      </c>
      <c r="AK475" s="33" t="str">
        <f t="shared" si="15"/>
        <v/>
      </c>
      <c r="AO475" t="s">
        <v>13</v>
      </c>
      <c r="AR475" s="7"/>
      <c r="AS475" s="7"/>
      <c r="AT475" s="7"/>
      <c r="AU475" s="7"/>
      <c r="AV475" s="7"/>
      <c r="AW475" s="7"/>
      <c r="AX475" s="7"/>
      <c r="AY475" s="7"/>
      <c r="AZ475" s="7"/>
      <c r="BA475" s="7"/>
      <c r="BB475" s="7"/>
      <c r="BC475" s="7"/>
      <c r="BD475" s="7"/>
      <c r="BE475" s="7"/>
      <c r="BF475" s="7"/>
      <c r="BG475" s="7"/>
      <c r="BH475" s="7"/>
    </row>
    <row r="476" spans="1:60" x14ac:dyDescent="0.25">
      <c r="A476" s="23"/>
      <c r="B476" s="81" t="s">
        <v>1222</v>
      </c>
      <c r="C476" s="53" t="s">
        <v>4327</v>
      </c>
      <c r="D476" s="53" t="s">
        <v>3848</v>
      </c>
      <c r="E476" s="49">
        <v>157.12360813703856</v>
      </c>
      <c r="F476" s="49">
        <v>194.65174278334621</v>
      </c>
      <c r="G476" s="49">
        <v>243.48578636130858</v>
      </c>
      <c r="H476" s="49">
        <v>381.04974232154285</v>
      </c>
      <c r="I476" s="49">
        <v>482.42540244761074</v>
      </c>
      <c r="J476" s="49">
        <v>618.09173178562594</v>
      </c>
      <c r="K476" s="49">
        <v>725.12473923143511</v>
      </c>
      <c r="L476" s="49">
        <v>836.95750655805557</v>
      </c>
      <c r="M476" s="49">
        <v>951.16369043197096</v>
      </c>
      <c r="N476" s="49">
        <v>1106.8476023176318</v>
      </c>
      <c r="O476" s="49">
        <v>157.12360813703856</v>
      </c>
      <c r="P476" s="49">
        <v>194.65174278334621</v>
      </c>
      <c r="Q476" s="49">
        <v>243.48578636130858</v>
      </c>
      <c r="R476" s="49">
        <v>381.04974232154285</v>
      </c>
      <c r="S476" s="49">
        <v>482.42540244761074</v>
      </c>
      <c r="T476" s="49">
        <v>618.09173178562594</v>
      </c>
      <c r="U476" s="49">
        <v>725.12473923143511</v>
      </c>
      <c r="V476" s="49">
        <v>836.95750655805557</v>
      </c>
      <c r="W476" s="49">
        <v>951.16369043197096</v>
      </c>
      <c r="X476" s="49">
        <v>1106.8476023176318</v>
      </c>
      <c r="Y476" s="49">
        <v>157.12360813703856</v>
      </c>
      <c r="Z476" s="49">
        <v>194.65174278334621</v>
      </c>
      <c r="AA476" s="49">
        <v>243.48578636130858</v>
      </c>
      <c r="AB476" s="49">
        <v>381.04974232154285</v>
      </c>
      <c r="AC476" s="49">
        <v>482.42540244761074</v>
      </c>
      <c r="AD476" s="49">
        <v>618.09173178562594</v>
      </c>
      <c r="AE476" s="49">
        <v>725.12473923143511</v>
      </c>
      <c r="AF476" s="49">
        <v>836.95750655805557</v>
      </c>
      <c r="AG476" s="49">
        <v>951.16369043197096</v>
      </c>
      <c r="AH476" s="49">
        <v>1106.8476023176318</v>
      </c>
      <c r="AJ476" s="33" t="str">
        <f t="shared" si="14"/>
        <v/>
      </c>
      <c r="AK476" s="33" t="str">
        <f t="shared" si="15"/>
        <v/>
      </c>
      <c r="AO476" t="s">
        <v>13</v>
      </c>
      <c r="AR476" s="7"/>
      <c r="AS476" s="7"/>
      <c r="AT476" s="7"/>
      <c r="AU476" s="7"/>
      <c r="AV476" s="7"/>
      <c r="AW476" s="7"/>
      <c r="AX476" s="7"/>
      <c r="AY476" s="7"/>
      <c r="AZ476" s="7"/>
      <c r="BA476" s="7"/>
      <c r="BB476" s="7"/>
      <c r="BC476" s="7"/>
      <c r="BD476" s="7"/>
      <c r="BE476" s="7"/>
      <c r="BF476" s="7"/>
      <c r="BG476" s="7"/>
      <c r="BH476" s="7"/>
    </row>
    <row r="477" spans="1:60" x14ac:dyDescent="0.25">
      <c r="A477" s="23"/>
      <c r="B477" s="79" t="s">
        <v>1224</v>
      </c>
      <c r="C477" s="80" t="s">
        <v>4333</v>
      </c>
      <c r="D477" s="82" t="s">
        <v>3269</v>
      </c>
      <c r="E477" s="50">
        <v>154.6</v>
      </c>
      <c r="F477" s="50">
        <v>180</v>
      </c>
      <c r="G477" s="50">
        <v>211.5</v>
      </c>
      <c r="H477" s="50">
        <v>291.89999999999998</v>
      </c>
      <c r="I477" s="50">
        <v>346.6</v>
      </c>
      <c r="J477" s="50">
        <v>417.3</v>
      </c>
      <c r="K477" s="50">
        <v>471.2</v>
      </c>
      <c r="L477" s="50">
        <v>526.1</v>
      </c>
      <c r="M477" s="50">
        <v>582.29999999999995</v>
      </c>
      <c r="N477" s="50">
        <v>659.3</v>
      </c>
      <c r="O477" s="49">
        <v>150.03334845486498</v>
      </c>
      <c r="P477" s="49">
        <v>181.93023315387964</v>
      </c>
      <c r="Q477" s="49">
        <v>222.14606172920293</v>
      </c>
      <c r="R477" s="49">
        <v>326.75721408002772</v>
      </c>
      <c r="S477" s="49">
        <v>399.41075114956925</v>
      </c>
      <c r="T477" s="49">
        <v>494.14187465037503</v>
      </c>
      <c r="U477" s="49">
        <v>567.76252045589683</v>
      </c>
      <c r="V477" s="49">
        <v>643.99667956700239</v>
      </c>
      <c r="W477" s="49">
        <v>720.11740653551817</v>
      </c>
      <c r="X477" s="49">
        <v>822.59041275354946</v>
      </c>
      <c r="Y477" s="49">
        <v>153.66247551060141</v>
      </c>
      <c r="Z477" s="49">
        <v>180.34374015069091</v>
      </c>
      <c r="AA477" s="49">
        <v>213.33552788434531</v>
      </c>
      <c r="AB477" s="49">
        <v>300.93705550222944</v>
      </c>
      <c r="AC477" s="49">
        <v>365.15512878228117</v>
      </c>
      <c r="AD477" s="49">
        <v>452.03673785564905</v>
      </c>
      <c r="AE477" s="49">
        <v>520.65885194082512</v>
      </c>
      <c r="AF477" s="49">
        <v>591.59815531500135</v>
      </c>
      <c r="AG477" s="49">
        <v>663.28548631468584</v>
      </c>
      <c r="AH477" s="49">
        <v>760.18643335728848</v>
      </c>
      <c r="AJ477" s="33" t="str">
        <f t="shared" si="14"/>
        <v/>
      </c>
      <c r="AK477" s="33" t="str">
        <f t="shared" si="15"/>
        <v/>
      </c>
      <c r="AO477" t="s">
        <v>13</v>
      </c>
      <c r="AR477" s="7"/>
      <c r="AS477" s="7"/>
      <c r="AT477" s="7"/>
      <c r="AU477" s="7"/>
      <c r="AV477" s="7"/>
      <c r="AW477" s="7"/>
      <c r="AX477" s="7"/>
      <c r="AY477" s="7"/>
      <c r="AZ477" s="7"/>
      <c r="BA477" s="7"/>
      <c r="BB477" s="7"/>
      <c r="BC477" s="7"/>
      <c r="BD477" s="7"/>
      <c r="BE477" s="7"/>
      <c r="BF477" s="7"/>
      <c r="BG477" s="7"/>
      <c r="BH477" s="7"/>
    </row>
    <row r="478" spans="1:60" x14ac:dyDescent="0.25">
      <c r="A478" s="23"/>
      <c r="B478" s="81" t="s">
        <v>1226</v>
      </c>
      <c r="C478" s="53" t="s">
        <v>4327</v>
      </c>
      <c r="D478" s="53" t="s">
        <v>3849</v>
      </c>
      <c r="E478" s="49">
        <v>36.026008347174255</v>
      </c>
      <c r="F478" s="49">
        <v>45.669853572055302</v>
      </c>
      <c r="G478" s="49">
        <v>58.685202032568704</v>
      </c>
      <c r="H478" s="49">
        <v>97.490605895238218</v>
      </c>
      <c r="I478" s="49">
        <v>127.66828365674208</v>
      </c>
      <c r="J478" s="49">
        <v>169.26254168893419</v>
      </c>
      <c r="K478" s="49">
        <v>203.02892729308203</v>
      </c>
      <c r="L478" s="49">
        <v>238.80169468780306</v>
      </c>
      <c r="M478" s="49">
        <v>276.12191824201972</v>
      </c>
      <c r="N478" s="49">
        <v>328.06557733219972</v>
      </c>
      <c r="O478" s="49">
        <v>36.026008347174255</v>
      </c>
      <c r="P478" s="49">
        <v>45.669853572055302</v>
      </c>
      <c r="Q478" s="49">
        <v>58.685202032568704</v>
      </c>
      <c r="R478" s="49">
        <v>97.490605895238218</v>
      </c>
      <c r="S478" s="49">
        <v>127.66828365674208</v>
      </c>
      <c r="T478" s="49">
        <v>169.26254168893419</v>
      </c>
      <c r="U478" s="49">
        <v>203.02892729308203</v>
      </c>
      <c r="V478" s="49">
        <v>238.80169468780306</v>
      </c>
      <c r="W478" s="49">
        <v>276.12191824201972</v>
      </c>
      <c r="X478" s="49">
        <v>328.06557733219972</v>
      </c>
      <c r="Y478" s="49">
        <v>36.026008347174255</v>
      </c>
      <c r="Z478" s="49">
        <v>45.669853572055302</v>
      </c>
      <c r="AA478" s="49">
        <v>58.685202032568704</v>
      </c>
      <c r="AB478" s="49">
        <v>97.490605895238218</v>
      </c>
      <c r="AC478" s="49">
        <v>127.66828365674208</v>
      </c>
      <c r="AD478" s="49">
        <v>169.26254168893419</v>
      </c>
      <c r="AE478" s="49">
        <v>203.02892729308203</v>
      </c>
      <c r="AF478" s="49">
        <v>238.80169468780306</v>
      </c>
      <c r="AG478" s="49">
        <v>276.12191824201972</v>
      </c>
      <c r="AH478" s="49">
        <v>328.06557733219972</v>
      </c>
      <c r="AJ478" s="33" t="str">
        <f t="shared" si="14"/>
        <v/>
      </c>
      <c r="AK478" s="33" t="str">
        <f t="shared" si="15"/>
        <v/>
      </c>
      <c r="AO478" t="s">
        <v>13</v>
      </c>
      <c r="AR478" s="7"/>
      <c r="AS478" s="7"/>
      <c r="AT478" s="7"/>
      <c r="AU478" s="7"/>
      <c r="AV478" s="7"/>
      <c r="AW478" s="7"/>
      <c r="AX478" s="7"/>
      <c r="AY478" s="7"/>
      <c r="AZ478" s="7"/>
      <c r="BA478" s="7"/>
      <c r="BB478" s="7"/>
      <c r="BC478" s="7"/>
      <c r="BD478" s="7"/>
      <c r="BE478" s="7"/>
      <c r="BF478" s="7"/>
      <c r="BG478" s="7"/>
      <c r="BH478" s="7"/>
    </row>
    <row r="479" spans="1:60" x14ac:dyDescent="0.25">
      <c r="A479" s="23"/>
      <c r="B479" s="79" t="s">
        <v>1228</v>
      </c>
      <c r="C479" s="80" t="s">
        <v>4333</v>
      </c>
      <c r="D479" s="82" t="s">
        <v>3270</v>
      </c>
      <c r="E479" s="50">
        <v>1984</v>
      </c>
      <c r="F479" s="50">
        <v>2370.6999999999998</v>
      </c>
      <c r="G479" s="50">
        <v>2865</v>
      </c>
      <c r="H479" s="50">
        <v>4197</v>
      </c>
      <c r="I479" s="50">
        <v>5153</v>
      </c>
      <c r="J479" s="50">
        <v>6442</v>
      </c>
      <c r="K479" s="50">
        <v>7459</v>
      </c>
      <c r="L479" s="50">
        <v>8524</v>
      </c>
      <c r="M479" s="50">
        <v>9645</v>
      </c>
      <c r="N479" s="50">
        <v>11220</v>
      </c>
      <c r="O479" s="49">
        <v>1369.9227895014649</v>
      </c>
      <c r="P479" s="49">
        <v>1651.9850258858194</v>
      </c>
      <c r="Q479" s="49">
        <v>2005.5098344759372</v>
      </c>
      <c r="R479" s="49">
        <v>2949.9605149030676</v>
      </c>
      <c r="S479" s="49">
        <v>3609.7858521205176</v>
      </c>
      <c r="T479" s="49">
        <v>4469.7884584700068</v>
      </c>
      <c r="U479" s="49">
        <v>5123.9666692434985</v>
      </c>
      <c r="V479" s="49">
        <v>5798.7297942007963</v>
      </c>
      <c r="W479" s="49">
        <v>6470.9798559125493</v>
      </c>
      <c r="X479" s="49">
        <v>7361.1222890073777</v>
      </c>
      <c r="Y479" s="49">
        <v>1939.8320335836322</v>
      </c>
      <c r="Z479" s="49">
        <v>2326.8347668381016</v>
      </c>
      <c r="AA479" s="49">
        <v>2814.441754969173</v>
      </c>
      <c r="AB479" s="49">
        <v>4078.50303535278</v>
      </c>
      <c r="AC479" s="49">
        <v>4937.2818933071694</v>
      </c>
      <c r="AD479" s="49">
        <v>6050.7195538848318</v>
      </c>
      <c r="AE479" s="49">
        <v>6899.6574150659335</v>
      </c>
      <c r="AF479" s="49">
        <v>7780.7444893274896</v>
      </c>
      <c r="AG479" s="49">
        <v>8694.4615680578736</v>
      </c>
      <c r="AH479" s="49">
        <v>9959.6931381606591</v>
      </c>
      <c r="AJ479" s="33" t="str">
        <f t="shared" si="14"/>
        <v/>
      </c>
      <c r="AK479" s="33" t="str">
        <f t="shared" si="15"/>
        <v/>
      </c>
      <c r="AO479" t="s">
        <v>13</v>
      </c>
      <c r="AR479" s="7"/>
      <c r="AS479" s="7"/>
      <c r="AT479" s="7"/>
      <c r="AU479" s="7"/>
      <c r="AV479" s="7"/>
      <c r="AW479" s="7"/>
      <c r="AX479" s="7"/>
      <c r="AY479" s="7"/>
      <c r="AZ479" s="7"/>
      <c r="BA479" s="7"/>
      <c r="BB479" s="7"/>
      <c r="BC479" s="7"/>
      <c r="BD479" s="7"/>
      <c r="BE479" s="7"/>
      <c r="BF479" s="7"/>
      <c r="BG479" s="7"/>
      <c r="BH479" s="7"/>
    </row>
    <row r="480" spans="1:60" x14ac:dyDescent="0.25">
      <c r="A480" s="23"/>
      <c r="B480" s="79" t="s">
        <v>1230</v>
      </c>
      <c r="C480" s="80" t="s">
        <v>3585</v>
      </c>
      <c r="D480" s="50" t="s">
        <v>3271</v>
      </c>
      <c r="E480" s="50">
        <v>4773</v>
      </c>
      <c r="F480" s="50">
        <v>5980.5</v>
      </c>
      <c r="G480" s="50">
        <v>7653</v>
      </c>
      <c r="H480" s="50">
        <v>12860</v>
      </c>
      <c r="I480" s="50">
        <v>17210</v>
      </c>
      <c r="J480" s="50">
        <v>23820</v>
      </c>
      <c r="K480" s="50">
        <v>29630</v>
      </c>
      <c r="L480" s="50">
        <v>36260</v>
      </c>
      <c r="M480" s="50">
        <v>43830</v>
      </c>
      <c r="N480" s="50">
        <v>55490</v>
      </c>
      <c r="O480" s="50">
        <v>4773</v>
      </c>
      <c r="P480" s="50">
        <v>5980.5</v>
      </c>
      <c r="Q480" s="50">
        <v>7653</v>
      </c>
      <c r="R480" s="50">
        <v>12860</v>
      </c>
      <c r="S480" s="50">
        <v>17210</v>
      </c>
      <c r="T480" s="50">
        <v>23820</v>
      </c>
      <c r="U480" s="50">
        <v>29630</v>
      </c>
      <c r="V480" s="50">
        <v>36260</v>
      </c>
      <c r="W480" s="50">
        <v>43830</v>
      </c>
      <c r="X480" s="50">
        <v>55490</v>
      </c>
      <c r="Y480" s="50">
        <v>4773</v>
      </c>
      <c r="Z480" s="50">
        <v>5980.5</v>
      </c>
      <c r="AA480" s="50">
        <v>7653</v>
      </c>
      <c r="AB480" s="50">
        <v>12860</v>
      </c>
      <c r="AC480" s="50">
        <v>17210</v>
      </c>
      <c r="AD480" s="50">
        <v>23820</v>
      </c>
      <c r="AE480" s="50">
        <v>29630</v>
      </c>
      <c r="AF480" s="50">
        <v>36260</v>
      </c>
      <c r="AG480" s="50">
        <v>43830</v>
      </c>
      <c r="AH480" s="50">
        <v>55490</v>
      </c>
      <c r="AJ480" s="33" t="str">
        <f t="shared" si="14"/>
        <v/>
      </c>
      <c r="AK480" s="33" t="str">
        <f t="shared" si="15"/>
        <v/>
      </c>
      <c r="AO480" t="s">
        <v>13</v>
      </c>
      <c r="AR480" s="7"/>
      <c r="AS480" s="7"/>
      <c r="AT480" s="7"/>
      <c r="AU480" s="7"/>
      <c r="AV480" s="7"/>
      <c r="AW480" s="7"/>
      <c r="AX480" s="7"/>
      <c r="AY480" s="7"/>
      <c r="AZ480" s="7"/>
      <c r="BA480" s="7"/>
      <c r="BB480" s="7"/>
      <c r="BC480" s="7"/>
      <c r="BD480" s="7"/>
      <c r="BE480" s="7"/>
      <c r="BF480" s="7"/>
      <c r="BG480" s="7"/>
      <c r="BH480" s="7"/>
    </row>
    <row r="481" spans="1:65" x14ac:dyDescent="0.25">
      <c r="A481" s="23"/>
      <c r="B481" s="81" t="s">
        <v>1232</v>
      </c>
      <c r="C481" s="53" t="s">
        <v>4327</v>
      </c>
      <c r="D481" s="53" t="s">
        <v>3850</v>
      </c>
      <c r="E481" s="49">
        <v>8830.4592201267515</v>
      </c>
      <c r="F481" s="49">
        <v>10260.586204212264</v>
      </c>
      <c r="G481" s="49">
        <v>11968.722096411127</v>
      </c>
      <c r="H481" s="49">
        <v>16110.390034110487</v>
      </c>
      <c r="I481" s="49">
        <v>18765.201994403633</v>
      </c>
      <c r="J481" s="49">
        <v>22115.589705830906</v>
      </c>
      <c r="K481" s="49">
        <v>24541.716926117948</v>
      </c>
      <c r="L481" s="49">
        <v>27018.747041391594</v>
      </c>
      <c r="M481" s="49">
        <v>29380.894060831066</v>
      </c>
      <c r="N481" s="49">
        <v>32382.318863305278</v>
      </c>
      <c r="O481" s="49">
        <v>8830.4592201267515</v>
      </c>
      <c r="P481" s="49">
        <v>10260.586204212264</v>
      </c>
      <c r="Q481" s="49">
        <v>11968.722096411127</v>
      </c>
      <c r="R481" s="49">
        <v>16110.390034110487</v>
      </c>
      <c r="S481" s="49">
        <v>18765.201994403633</v>
      </c>
      <c r="T481" s="49">
        <v>22115.589705830906</v>
      </c>
      <c r="U481" s="49">
        <v>24541.716926117948</v>
      </c>
      <c r="V481" s="49">
        <v>27018.747041391594</v>
      </c>
      <c r="W481" s="49">
        <v>29380.894060831066</v>
      </c>
      <c r="X481" s="49">
        <v>32382.318863305278</v>
      </c>
      <c r="Y481" s="49">
        <v>8830.4592201267515</v>
      </c>
      <c r="Z481" s="49">
        <v>10260.586204212264</v>
      </c>
      <c r="AA481" s="49">
        <v>11968.722096411127</v>
      </c>
      <c r="AB481" s="49">
        <v>16110.390034110487</v>
      </c>
      <c r="AC481" s="49">
        <v>18765.201994403633</v>
      </c>
      <c r="AD481" s="49">
        <v>22115.589705830906</v>
      </c>
      <c r="AE481" s="49">
        <v>24541.716926117948</v>
      </c>
      <c r="AF481" s="49">
        <v>27018.747041391594</v>
      </c>
      <c r="AG481" s="49">
        <v>29380.894060831066</v>
      </c>
      <c r="AH481" s="49">
        <v>32382.318863305278</v>
      </c>
      <c r="AJ481" s="33" t="str">
        <f t="shared" si="14"/>
        <v/>
      </c>
      <c r="AK481" s="33" t="str">
        <f t="shared" si="15"/>
        <v/>
      </c>
      <c r="AO481" t="s">
        <v>13</v>
      </c>
      <c r="AR481" s="7"/>
      <c r="AS481" s="7"/>
      <c r="AT481" s="7"/>
      <c r="AU481" s="7"/>
      <c r="AV481" s="7"/>
      <c r="AW481" s="7"/>
      <c r="AX481" s="7"/>
      <c r="AY481" s="7"/>
      <c r="AZ481" s="7"/>
      <c r="BA481" s="7"/>
      <c r="BB481" s="7"/>
      <c r="BC481" s="7"/>
      <c r="BD481" s="7"/>
      <c r="BE481" s="7"/>
      <c r="BF481" s="7"/>
      <c r="BG481" s="7"/>
      <c r="BH481" s="7"/>
    </row>
    <row r="482" spans="1:65" x14ac:dyDescent="0.25">
      <c r="A482" s="23"/>
      <c r="B482" s="81" t="s">
        <v>1234</v>
      </c>
      <c r="C482" s="53" t="s">
        <v>4327</v>
      </c>
      <c r="D482" s="53" t="s">
        <v>3851</v>
      </c>
      <c r="E482" s="49">
        <v>70.131747341875354</v>
      </c>
      <c r="F482" s="49">
        <v>87.611442544252014</v>
      </c>
      <c r="G482" s="49">
        <v>110.48170499733604</v>
      </c>
      <c r="H482" s="49">
        <v>179.71869658042701</v>
      </c>
      <c r="I482" s="49">
        <v>237.07236588472713</v>
      </c>
      <c r="J482" s="49">
        <v>318.29375753715834</v>
      </c>
      <c r="K482" s="49">
        <v>387.37742891106257</v>
      </c>
      <c r="L482" s="49">
        <v>457.07474428191512</v>
      </c>
      <c r="M482" s="49">
        <v>532.27577029746215</v>
      </c>
      <c r="N482" s="49">
        <v>631.51286703176106</v>
      </c>
      <c r="O482" s="49">
        <v>70.131747341875354</v>
      </c>
      <c r="P482" s="49">
        <v>87.611442544252014</v>
      </c>
      <c r="Q482" s="49">
        <v>110.48170499733604</v>
      </c>
      <c r="R482" s="49">
        <v>179.71869658042701</v>
      </c>
      <c r="S482" s="49">
        <v>237.07236588472713</v>
      </c>
      <c r="T482" s="49">
        <v>318.29375753715834</v>
      </c>
      <c r="U482" s="49">
        <v>387.37742891106257</v>
      </c>
      <c r="V482" s="49">
        <v>457.07474428191512</v>
      </c>
      <c r="W482" s="49">
        <v>532.27577029746215</v>
      </c>
      <c r="X482" s="49">
        <v>631.51286703176106</v>
      </c>
      <c r="Y482" s="49">
        <v>70.131747341875354</v>
      </c>
      <c r="Z482" s="49">
        <v>87.611442544252014</v>
      </c>
      <c r="AA482" s="49">
        <v>110.48170499733604</v>
      </c>
      <c r="AB482" s="49">
        <v>179.71869658042701</v>
      </c>
      <c r="AC482" s="49">
        <v>237.07236588472713</v>
      </c>
      <c r="AD482" s="49">
        <v>318.29375753715834</v>
      </c>
      <c r="AE482" s="49">
        <v>387.37742891106257</v>
      </c>
      <c r="AF482" s="49">
        <v>457.07474428191512</v>
      </c>
      <c r="AG482" s="49">
        <v>532.27577029746215</v>
      </c>
      <c r="AH482" s="49">
        <v>631.51286703176106</v>
      </c>
      <c r="AJ482" s="33" t="str">
        <f t="shared" si="14"/>
        <v/>
      </c>
      <c r="AK482" s="33" t="str">
        <f t="shared" si="15"/>
        <v/>
      </c>
      <c r="AO482" t="s">
        <v>13</v>
      </c>
      <c r="AR482" s="7"/>
      <c r="AS482" s="7"/>
      <c r="AT482" s="7"/>
      <c r="AU482" s="7"/>
      <c r="AV482" s="7"/>
      <c r="AW482" s="7"/>
      <c r="AX482" s="7"/>
      <c r="AY482" s="7"/>
      <c r="AZ482" s="7"/>
      <c r="BA482" s="7"/>
      <c r="BB482" s="7"/>
      <c r="BC482" s="7"/>
      <c r="BD482" s="7"/>
      <c r="BE482" s="7"/>
      <c r="BF482" s="7"/>
      <c r="BG482" s="7"/>
      <c r="BH482" s="7"/>
    </row>
    <row r="483" spans="1:65" x14ac:dyDescent="0.25">
      <c r="A483" s="23"/>
      <c r="B483" s="81" t="s">
        <v>1239</v>
      </c>
      <c r="C483" s="53" t="s">
        <v>4327</v>
      </c>
      <c r="D483" s="53" t="s">
        <v>3852</v>
      </c>
      <c r="E483" s="49">
        <v>159.10291021193939</v>
      </c>
      <c r="F483" s="49">
        <v>199.72086422357989</v>
      </c>
      <c r="G483" s="49">
        <v>253.70345477760432</v>
      </c>
      <c r="H483" s="49">
        <v>417.5709761797869</v>
      </c>
      <c r="I483" s="49">
        <v>552.62061080991316</v>
      </c>
      <c r="J483" s="49">
        <v>742.6526794632191</v>
      </c>
      <c r="K483" s="49">
        <v>904.90916135795396</v>
      </c>
      <c r="L483" s="49">
        <v>1070.7306473707158</v>
      </c>
      <c r="M483" s="49">
        <v>1250.2017968753942</v>
      </c>
      <c r="N483" s="49">
        <v>1490.1317791122503</v>
      </c>
      <c r="O483" s="49">
        <v>159.10291021193939</v>
      </c>
      <c r="P483" s="49">
        <v>199.72086422357989</v>
      </c>
      <c r="Q483" s="49">
        <v>253.70345477760432</v>
      </c>
      <c r="R483" s="49">
        <v>417.5709761797869</v>
      </c>
      <c r="S483" s="49">
        <v>552.62061080991316</v>
      </c>
      <c r="T483" s="49">
        <v>742.6526794632191</v>
      </c>
      <c r="U483" s="49">
        <v>904.90916135795396</v>
      </c>
      <c r="V483" s="49">
        <v>1070.7306473707158</v>
      </c>
      <c r="W483" s="49">
        <v>1250.2017968753942</v>
      </c>
      <c r="X483" s="49">
        <v>1490.1317791122503</v>
      </c>
      <c r="Y483" s="49">
        <v>159.10291021193939</v>
      </c>
      <c r="Z483" s="49">
        <v>199.72086422357989</v>
      </c>
      <c r="AA483" s="49">
        <v>253.70345477760432</v>
      </c>
      <c r="AB483" s="49">
        <v>417.5709761797869</v>
      </c>
      <c r="AC483" s="49">
        <v>552.62061080991316</v>
      </c>
      <c r="AD483" s="49">
        <v>742.6526794632191</v>
      </c>
      <c r="AE483" s="49">
        <v>904.90916135795396</v>
      </c>
      <c r="AF483" s="49">
        <v>1070.7306473707158</v>
      </c>
      <c r="AG483" s="49">
        <v>1250.2017968753942</v>
      </c>
      <c r="AH483" s="49">
        <v>1490.1317791122503</v>
      </c>
      <c r="AJ483" s="33" t="str">
        <f t="shared" si="14"/>
        <v/>
      </c>
      <c r="AK483" s="33" t="str">
        <f t="shared" si="15"/>
        <v/>
      </c>
      <c r="AO483" t="s">
        <v>13</v>
      </c>
      <c r="AR483" s="7"/>
      <c r="AS483" s="7"/>
      <c r="AT483" s="7"/>
      <c r="AU483" s="7"/>
      <c r="AV483" s="7"/>
      <c r="AW483" s="7"/>
      <c r="AX483" s="7"/>
      <c r="AY483" s="7"/>
      <c r="AZ483" s="7"/>
      <c r="BA483" s="7"/>
      <c r="BB483" s="7"/>
      <c r="BC483" s="7"/>
      <c r="BD483" s="7"/>
      <c r="BE483" s="7"/>
      <c r="BF483" s="7"/>
      <c r="BG483" s="7"/>
      <c r="BH483" s="7"/>
    </row>
    <row r="484" spans="1:65" x14ac:dyDescent="0.25">
      <c r="A484" s="23"/>
      <c r="B484" s="81" t="s">
        <v>1241</v>
      </c>
      <c r="C484" s="53" t="s">
        <v>4327</v>
      </c>
      <c r="D484" s="53" t="s">
        <v>3853</v>
      </c>
      <c r="E484" s="49">
        <v>109.07747920119103</v>
      </c>
      <c r="F484" s="49">
        <v>136.93035917157937</v>
      </c>
      <c r="G484" s="49">
        <v>174.10564446079931</v>
      </c>
      <c r="H484" s="49">
        <v>286.8156075305298</v>
      </c>
      <c r="I484" s="49">
        <v>380.26254356562771</v>
      </c>
      <c r="J484" s="49">
        <v>512.83581052802219</v>
      </c>
      <c r="K484" s="49">
        <v>626.38749922344709</v>
      </c>
      <c r="L484" s="49">
        <v>742.36004074862103</v>
      </c>
      <c r="M484" s="49">
        <v>868.1439922326017</v>
      </c>
      <c r="N484" s="49">
        <v>1036.1567074557549</v>
      </c>
      <c r="O484" s="49">
        <v>109.07747920119103</v>
      </c>
      <c r="P484" s="49">
        <v>136.93035917157937</v>
      </c>
      <c r="Q484" s="49">
        <v>174.10564446079931</v>
      </c>
      <c r="R484" s="49">
        <v>286.8156075305298</v>
      </c>
      <c r="S484" s="49">
        <v>380.26254356562771</v>
      </c>
      <c r="T484" s="49">
        <v>512.83581052802219</v>
      </c>
      <c r="U484" s="49">
        <v>626.38749922344709</v>
      </c>
      <c r="V484" s="49">
        <v>742.36004074862103</v>
      </c>
      <c r="W484" s="49">
        <v>868.1439922326017</v>
      </c>
      <c r="X484" s="49">
        <v>1036.1567074557549</v>
      </c>
      <c r="Y484" s="49">
        <v>109.07747920119103</v>
      </c>
      <c r="Z484" s="49">
        <v>136.93035917157937</v>
      </c>
      <c r="AA484" s="49">
        <v>174.10564446079931</v>
      </c>
      <c r="AB484" s="49">
        <v>286.8156075305298</v>
      </c>
      <c r="AC484" s="49">
        <v>380.26254356562771</v>
      </c>
      <c r="AD484" s="49">
        <v>512.83581052802219</v>
      </c>
      <c r="AE484" s="49">
        <v>626.38749922344709</v>
      </c>
      <c r="AF484" s="49">
        <v>742.36004074862103</v>
      </c>
      <c r="AG484" s="49">
        <v>868.1439922326017</v>
      </c>
      <c r="AH484" s="49">
        <v>1036.1567074557549</v>
      </c>
      <c r="AJ484" s="33" t="str">
        <f t="shared" si="14"/>
        <v/>
      </c>
      <c r="AK484" s="33" t="str">
        <f t="shared" si="15"/>
        <v/>
      </c>
      <c r="AO484" t="s">
        <v>13</v>
      </c>
      <c r="AR484" s="7"/>
      <c r="AS484" s="7"/>
      <c r="AT484" s="7"/>
      <c r="AU484" s="7"/>
      <c r="AV484" s="7"/>
      <c r="AW484" s="7"/>
      <c r="AX484" s="7"/>
      <c r="AY484" s="7"/>
      <c r="AZ484" s="7"/>
      <c r="BA484" s="7"/>
      <c r="BB484" s="7"/>
      <c r="BC484" s="7"/>
      <c r="BD484" s="7"/>
      <c r="BE484" s="7"/>
      <c r="BF484" s="7"/>
      <c r="BG484" s="7"/>
      <c r="BH484" s="7"/>
    </row>
    <row r="485" spans="1:65" x14ac:dyDescent="0.25">
      <c r="A485" s="23"/>
      <c r="B485" s="81" t="s">
        <v>1243</v>
      </c>
      <c r="C485" s="53" t="s">
        <v>4327</v>
      </c>
      <c r="D485" s="53" t="s">
        <v>3854</v>
      </c>
      <c r="E485" s="49">
        <v>553.17336906880803</v>
      </c>
      <c r="F485" s="49">
        <v>695.67518854832986</v>
      </c>
      <c r="G485" s="49">
        <v>885.85954845695085</v>
      </c>
      <c r="H485" s="49">
        <v>1463.3851606878472</v>
      </c>
      <c r="I485" s="49">
        <v>1932.5082223180668</v>
      </c>
      <c r="J485" s="49">
        <v>2579.9482721456652</v>
      </c>
      <c r="K485" s="49">
        <v>3131.1476421791058</v>
      </c>
      <c r="L485" s="49">
        <v>3699.8915473890129</v>
      </c>
      <c r="M485" s="49">
        <v>4314.0541697953668</v>
      </c>
      <c r="N485" s="49">
        <v>5142.7166693840209</v>
      </c>
      <c r="O485" s="49">
        <v>553.17336906880803</v>
      </c>
      <c r="P485" s="49">
        <v>695.67518854832986</v>
      </c>
      <c r="Q485" s="49">
        <v>885.85954845695085</v>
      </c>
      <c r="R485" s="49">
        <v>1463.3851606878472</v>
      </c>
      <c r="S485" s="49">
        <v>1932.5082223180668</v>
      </c>
      <c r="T485" s="49">
        <v>2579.9482721456652</v>
      </c>
      <c r="U485" s="49">
        <v>3131.1476421791058</v>
      </c>
      <c r="V485" s="49">
        <v>3699.8915473890129</v>
      </c>
      <c r="W485" s="49">
        <v>4314.0541697953668</v>
      </c>
      <c r="X485" s="49">
        <v>5142.7166693840209</v>
      </c>
      <c r="Y485" s="49">
        <v>553.17336906880803</v>
      </c>
      <c r="Z485" s="49">
        <v>695.67518854832986</v>
      </c>
      <c r="AA485" s="49">
        <v>885.85954845695085</v>
      </c>
      <c r="AB485" s="49">
        <v>1463.3851606878472</v>
      </c>
      <c r="AC485" s="49">
        <v>1932.5082223180668</v>
      </c>
      <c r="AD485" s="49">
        <v>2579.9482721456652</v>
      </c>
      <c r="AE485" s="49">
        <v>3131.1476421791058</v>
      </c>
      <c r="AF485" s="49">
        <v>3699.8915473890129</v>
      </c>
      <c r="AG485" s="49">
        <v>4314.0541697953668</v>
      </c>
      <c r="AH485" s="49">
        <v>5142.7166693840209</v>
      </c>
      <c r="AJ485" s="33" t="str">
        <f t="shared" si="14"/>
        <v/>
      </c>
      <c r="AK485" s="33" t="str">
        <f t="shared" si="15"/>
        <v/>
      </c>
      <c r="AO485" t="s">
        <v>13</v>
      </c>
      <c r="AR485" s="7"/>
      <c r="AS485" s="7"/>
      <c r="AT485" s="7"/>
      <c r="AU485" s="7"/>
      <c r="AV485" s="7"/>
      <c r="AW485" s="7"/>
      <c r="AX485" s="7"/>
      <c r="AY485" s="7"/>
      <c r="AZ485" s="7"/>
      <c r="BA485" s="7"/>
      <c r="BB485" s="7"/>
      <c r="BC485" s="7"/>
      <c r="BD485" s="7"/>
      <c r="BE485" s="7"/>
      <c r="BF485" s="7"/>
      <c r="BG485" s="7"/>
      <c r="BH485" s="7"/>
    </row>
    <row r="486" spans="1:65" x14ac:dyDescent="0.25">
      <c r="A486" s="23"/>
      <c r="B486" s="81" t="s">
        <v>1245</v>
      </c>
      <c r="C486" s="53" t="s">
        <v>4327</v>
      </c>
      <c r="D486" s="53" t="s">
        <v>3855</v>
      </c>
      <c r="E486" s="49">
        <v>213.33108997536411</v>
      </c>
      <c r="F486" s="49">
        <v>268.16021487954231</v>
      </c>
      <c r="G486" s="49">
        <v>341.95077299976748</v>
      </c>
      <c r="H486" s="49">
        <v>565.25772766183377</v>
      </c>
      <c r="I486" s="49">
        <v>749.26863637855433</v>
      </c>
      <c r="J486" s="49">
        <v>1008.325733243356</v>
      </c>
      <c r="K486" s="49">
        <v>1230.3735336116135</v>
      </c>
      <c r="L486" s="49">
        <v>1458.7841762497887</v>
      </c>
      <c r="M486" s="49">
        <v>1706.5456474976779</v>
      </c>
      <c r="N486" s="49">
        <v>2039.6587703066302</v>
      </c>
      <c r="O486" s="49">
        <v>213.33108997536411</v>
      </c>
      <c r="P486" s="49">
        <v>268.16021487954231</v>
      </c>
      <c r="Q486" s="49">
        <v>341.95077299976748</v>
      </c>
      <c r="R486" s="49">
        <v>565.25772766183377</v>
      </c>
      <c r="S486" s="49">
        <v>749.26863637855433</v>
      </c>
      <c r="T486" s="49">
        <v>1008.325733243356</v>
      </c>
      <c r="U486" s="49">
        <v>1230.3735336116135</v>
      </c>
      <c r="V486" s="49">
        <v>1458.7841762497887</v>
      </c>
      <c r="W486" s="49">
        <v>1706.5456474976779</v>
      </c>
      <c r="X486" s="49">
        <v>2039.6587703066302</v>
      </c>
      <c r="Y486" s="49">
        <v>213.33108997536411</v>
      </c>
      <c r="Z486" s="49">
        <v>268.16021487954231</v>
      </c>
      <c r="AA486" s="49">
        <v>341.95077299976748</v>
      </c>
      <c r="AB486" s="49">
        <v>565.25772766183377</v>
      </c>
      <c r="AC486" s="49">
        <v>749.26863637855433</v>
      </c>
      <c r="AD486" s="49">
        <v>1008.325733243356</v>
      </c>
      <c r="AE486" s="49">
        <v>1230.3735336116135</v>
      </c>
      <c r="AF486" s="49">
        <v>1458.7841762497887</v>
      </c>
      <c r="AG486" s="49">
        <v>1706.5456474976779</v>
      </c>
      <c r="AH486" s="49">
        <v>2039.6587703066302</v>
      </c>
      <c r="AJ486" s="33" t="str">
        <f t="shared" si="14"/>
        <v/>
      </c>
      <c r="AK486" s="33" t="str">
        <f t="shared" si="15"/>
        <v/>
      </c>
      <c r="AO486" t="s">
        <v>13</v>
      </c>
      <c r="AR486" s="7"/>
      <c r="AS486" s="7"/>
      <c r="AT486" s="7"/>
      <c r="AU486" s="7"/>
      <c r="AV486" s="7"/>
      <c r="AW486" s="7"/>
      <c r="AX486" s="7"/>
      <c r="AY486" s="7"/>
      <c r="AZ486" s="7"/>
      <c r="BA486" s="7"/>
      <c r="BB486" s="7"/>
      <c r="BC486" s="7"/>
      <c r="BD486" s="7"/>
      <c r="BE486" s="7"/>
      <c r="BF486" s="7"/>
      <c r="BG486" s="7"/>
      <c r="BH486" s="7"/>
    </row>
    <row r="487" spans="1:65" x14ac:dyDescent="0.25">
      <c r="A487" s="23"/>
      <c r="B487" s="81" t="s">
        <v>1247</v>
      </c>
      <c r="C487" s="53" t="s">
        <v>4398</v>
      </c>
      <c r="D487" s="53" t="s">
        <v>3856</v>
      </c>
      <c r="E487" s="84" t="s">
        <v>4405</v>
      </c>
      <c r="F487" s="84" t="s">
        <v>4405</v>
      </c>
      <c r="G487" s="49">
        <v>37985.305942913328</v>
      </c>
      <c r="H487" s="49">
        <v>59025.823283953876</v>
      </c>
      <c r="I487" s="49">
        <v>74478.636910334462</v>
      </c>
      <c r="J487" s="49">
        <v>95734.498157695751</v>
      </c>
      <c r="K487" s="49">
        <v>111869.53918605314</v>
      </c>
      <c r="L487" s="49">
        <v>129915.43238293166</v>
      </c>
      <c r="M487" s="84" t="s">
        <v>4405</v>
      </c>
      <c r="N487" s="49">
        <v>175533.55804280067</v>
      </c>
      <c r="O487" s="84" t="s">
        <v>4405</v>
      </c>
      <c r="P487" s="84" t="s">
        <v>4405</v>
      </c>
      <c r="Q487" s="49">
        <v>37985.305942913328</v>
      </c>
      <c r="R487" s="49">
        <v>59025.823283953876</v>
      </c>
      <c r="S487" s="49">
        <v>74478.636910334462</v>
      </c>
      <c r="T487" s="49">
        <v>95734.498157695751</v>
      </c>
      <c r="U487" s="49">
        <v>111869.53918605314</v>
      </c>
      <c r="V487" s="49">
        <v>129915.43238293166</v>
      </c>
      <c r="W487" s="84" t="s">
        <v>4405</v>
      </c>
      <c r="X487" s="49">
        <v>175533.55804280067</v>
      </c>
      <c r="Y487" s="84" t="s">
        <v>4405</v>
      </c>
      <c r="Z487" s="84" t="s">
        <v>4405</v>
      </c>
      <c r="AA487" s="49">
        <v>37985.305942913328</v>
      </c>
      <c r="AB487" s="49">
        <v>59025.823283953876</v>
      </c>
      <c r="AC487" s="49">
        <v>74478.636910334462</v>
      </c>
      <c r="AD487" s="49">
        <v>95734.498157695751</v>
      </c>
      <c r="AE487" s="49">
        <v>111869.53918605314</v>
      </c>
      <c r="AF487" s="49">
        <v>129915.43238293166</v>
      </c>
      <c r="AG487" s="84" t="s">
        <v>4405</v>
      </c>
      <c r="AH487" s="49">
        <v>175533.55804280067</v>
      </c>
      <c r="AJ487" s="33" t="str">
        <f t="shared" si="14"/>
        <v/>
      </c>
      <c r="AK487" s="33" t="str">
        <f t="shared" si="15"/>
        <v/>
      </c>
      <c r="AO487" t="s">
        <v>13</v>
      </c>
      <c r="AR487" s="7"/>
      <c r="AS487" s="7"/>
      <c r="AT487" s="7"/>
      <c r="AU487" s="7"/>
      <c r="AV487" s="7"/>
      <c r="AW487" s="7"/>
      <c r="AX487" s="7"/>
      <c r="AY487" s="7"/>
      <c r="AZ487" s="7"/>
      <c r="BA487" s="7"/>
      <c r="BB487" s="7"/>
      <c r="BC487" s="7"/>
      <c r="BD487" s="7"/>
      <c r="BE487" s="7"/>
      <c r="BF487" s="7"/>
      <c r="BG487" s="7"/>
      <c r="BH487" s="7"/>
    </row>
    <row r="488" spans="1:65" x14ac:dyDescent="0.25">
      <c r="A488" s="23"/>
      <c r="B488" s="81" t="s">
        <v>1250</v>
      </c>
      <c r="C488" s="53" t="s">
        <v>4327</v>
      </c>
      <c r="D488" s="53" t="s">
        <v>3857</v>
      </c>
      <c r="E488" s="49">
        <v>16.474955314120063</v>
      </c>
      <c r="F488" s="49">
        <v>20.699198401350571</v>
      </c>
      <c r="G488" s="49">
        <v>26.405661711208975</v>
      </c>
      <c r="H488" s="49">
        <v>43.718462277047315</v>
      </c>
      <c r="I488" s="49">
        <v>58.480515466523585</v>
      </c>
      <c r="J488" s="49">
        <v>80.20178037758032</v>
      </c>
      <c r="K488" s="49">
        <v>99.05388488234729</v>
      </c>
      <c r="L488" s="49">
        <v>118.22223564804551</v>
      </c>
      <c r="M488" s="49">
        <v>139.21547203602884</v>
      </c>
      <c r="N488" s="49">
        <v>167.13828723506535</v>
      </c>
      <c r="O488" s="49">
        <v>16.474955314120063</v>
      </c>
      <c r="P488" s="49">
        <v>20.699198401350571</v>
      </c>
      <c r="Q488" s="49">
        <v>26.405661711208975</v>
      </c>
      <c r="R488" s="49">
        <v>43.718462277047315</v>
      </c>
      <c r="S488" s="49">
        <v>58.480515466523585</v>
      </c>
      <c r="T488" s="49">
        <v>80.20178037758032</v>
      </c>
      <c r="U488" s="49">
        <v>99.05388488234729</v>
      </c>
      <c r="V488" s="49">
        <v>118.22223564804551</v>
      </c>
      <c r="W488" s="49">
        <v>139.21547203602884</v>
      </c>
      <c r="X488" s="49">
        <v>167.13828723506535</v>
      </c>
      <c r="Y488" s="49">
        <v>16.474955314120063</v>
      </c>
      <c r="Z488" s="49">
        <v>20.699198401350571</v>
      </c>
      <c r="AA488" s="49">
        <v>26.405661711208975</v>
      </c>
      <c r="AB488" s="49">
        <v>43.718462277047315</v>
      </c>
      <c r="AC488" s="49">
        <v>58.480515466523585</v>
      </c>
      <c r="AD488" s="49">
        <v>80.20178037758032</v>
      </c>
      <c r="AE488" s="49">
        <v>99.05388488234729</v>
      </c>
      <c r="AF488" s="49">
        <v>118.22223564804551</v>
      </c>
      <c r="AG488" s="49">
        <v>139.21547203602884</v>
      </c>
      <c r="AH488" s="49">
        <v>167.13828723506535</v>
      </c>
      <c r="AJ488" s="33" t="str">
        <f t="shared" si="14"/>
        <v/>
      </c>
      <c r="AK488" s="33" t="str">
        <f t="shared" si="15"/>
        <v/>
      </c>
      <c r="AO488" t="s">
        <v>13</v>
      </c>
      <c r="AR488" s="7"/>
      <c r="AS488" s="7"/>
      <c r="AT488" s="7"/>
      <c r="AU488" s="7"/>
      <c r="AV488" s="7"/>
      <c r="AW488" s="7"/>
      <c r="AX488" s="7"/>
      <c r="AY488" s="7"/>
      <c r="AZ488" s="7"/>
      <c r="BA488" s="7"/>
      <c r="BB488" s="7"/>
      <c r="BC488" s="7"/>
      <c r="BD488" s="7"/>
      <c r="BE488" s="7"/>
      <c r="BF488" s="7"/>
      <c r="BG488" s="7"/>
      <c r="BH488" s="7"/>
    </row>
    <row r="489" spans="1:65" x14ac:dyDescent="0.25">
      <c r="A489" s="23"/>
      <c r="B489" s="81" t="s">
        <v>1252</v>
      </c>
      <c r="C489" s="53" t="s">
        <v>4327</v>
      </c>
      <c r="D489" s="53" t="s">
        <v>3858</v>
      </c>
      <c r="E489" s="49">
        <v>162.20804793364979</v>
      </c>
      <c r="F489" s="49">
        <v>201.89569627069838</v>
      </c>
      <c r="G489" s="49">
        <v>255.58334781060549</v>
      </c>
      <c r="H489" s="49">
        <v>413.96772021139896</v>
      </c>
      <c r="I489" s="49">
        <v>544.59280220684116</v>
      </c>
      <c r="J489" s="49">
        <v>729.12719502375205</v>
      </c>
      <c r="K489" s="49">
        <v>887.25242424230862</v>
      </c>
      <c r="L489" s="49">
        <v>1048.7625265588865</v>
      </c>
      <c r="M489" s="49">
        <v>1223.2104150124908</v>
      </c>
      <c r="N489" s="49">
        <v>1455.1299364927736</v>
      </c>
      <c r="O489" s="49">
        <v>162.20804793364979</v>
      </c>
      <c r="P489" s="49">
        <v>201.89569627069838</v>
      </c>
      <c r="Q489" s="49">
        <v>255.58334781060549</v>
      </c>
      <c r="R489" s="49">
        <v>413.96772021139896</v>
      </c>
      <c r="S489" s="49">
        <v>544.59280220684116</v>
      </c>
      <c r="T489" s="49">
        <v>729.12719502375205</v>
      </c>
      <c r="U489" s="49">
        <v>887.25242424230862</v>
      </c>
      <c r="V489" s="49">
        <v>1048.7625265588865</v>
      </c>
      <c r="W489" s="49">
        <v>1223.2104150124908</v>
      </c>
      <c r="X489" s="49">
        <v>1455.1299364927736</v>
      </c>
      <c r="Y489" s="49">
        <v>162.20804793364979</v>
      </c>
      <c r="Z489" s="49">
        <v>201.89569627069838</v>
      </c>
      <c r="AA489" s="49">
        <v>255.58334781060549</v>
      </c>
      <c r="AB489" s="49">
        <v>413.96772021139896</v>
      </c>
      <c r="AC489" s="49">
        <v>544.59280220684116</v>
      </c>
      <c r="AD489" s="49">
        <v>729.12719502375205</v>
      </c>
      <c r="AE489" s="49">
        <v>887.25242424230862</v>
      </c>
      <c r="AF489" s="49">
        <v>1048.7625265588865</v>
      </c>
      <c r="AG489" s="49">
        <v>1223.2104150124908</v>
      </c>
      <c r="AH489" s="49">
        <v>1455.1299364927736</v>
      </c>
      <c r="AJ489" s="33" t="str">
        <f t="shared" si="14"/>
        <v/>
      </c>
      <c r="AK489" s="33" t="str">
        <f t="shared" si="15"/>
        <v/>
      </c>
      <c r="AO489" t="s">
        <v>13</v>
      </c>
      <c r="AR489" s="7"/>
      <c r="AS489" s="7"/>
      <c r="AT489" s="7"/>
      <c r="AU489" s="7"/>
      <c r="AV489" s="7"/>
      <c r="AW489" s="7"/>
      <c r="AX489" s="7"/>
      <c r="AY489" s="7"/>
      <c r="AZ489" s="7"/>
      <c r="BA489" s="7"/>
      <c r="BB489" s="7"/>
      <c r="BC489" s="7"/>
      <c r="BD489" s="7"/>
      <c r="BE489" s="7"/>
      <c r="BF489" s="7"/>
      <c r="BG489" s="7"/>
      <c r="BH489" s="7"/>
    </row>
    <row r="490" spans="1:65" x14ac:dyDescent="0.25">
      <c r="A490" s="23"/>
      <c r="B490" s="81" t="s">
        <v>1254</v>
      </c>
      <c r="C490" s="53" t="s">
        <v>4327</v>
      </c>
      <c r="D490" s="53" t="s">
        <v>3859</v>
      </c>
      <c r="E490" s="49">
        <v>158.86646168130423</v>
      </c>
      <c r="F490" s="49">
        <v>198.63430907473364</v>
      </c>
      <c r="G490" s="49">
        <v>252.68804244999581</v>
      </c>
      <c r="H490" s="49">
        <v>413.53542005915068</v>
      </c>
      <c r="I490" s="49">
        <v>546.61352601689293</v>
      </c>
      <c r="J490" s="49">
        <v>735.32687558953637</v>
      </c>
      <c r="K490" s="49">
        <v>897.57065909439098</v>
      </c>
      <c r="L490" s="49">
        <v>1064.0721856716882</v>
      </c>
      <c r="M490" s="49">
        <v>1244.5952820453767</v>
      </c>
      <c r="N490" s="49">
        <v>1486.0456834747151</v>
      </c>
      <c r="O490" s="49">
        <v>158.86646168130423</v>
      </c>
      <c r="P490" s="49">
        <v>198.63430907473364</v>
      </c>
      <c r="Q490" s="49">
        <v>252.68804244999581</v>
      </c>
      <c r="R490" s="49">
        <v>413.53542005915068</v>
      </c>
      <c r="S490" s="49">
        <v>546.61352601689293</v>
      </c>
      <c r="T490" s="49">
        <v>735.32687558953637</v>
      </c>
      <c r="U490" s="49">
        <v>897.57065909439098</v>
      </c>
      <c r="V490" s="49">
        <v>1064.0721856716882</v>
      </c>
      <c r="W490" s="49">
        <v>1244.5952820453767</v>
      </c>
      <c r="X490" s="49">
        <v>1486.0456834747151</v>
      </c>
      <c r="Y490" s="49">
        <v>158.86646168130423</v>
      </c>
      <c r="Z490" s="49">
        <v>198.63430907473364</v>
      </c>
      <c r="AA490" s="49">
        <v>252.68804244999581</v>
      </c>
      <c r="AB490" s="49">
        <v>413.53542005915068</v>
      </c>
      <c r="AC490" s="49">
        <v>546.61352601689293</v>
      </c>
      <c r="AD490" s="49">
        <v>735.32687558953637</v>
      </c>
      <c r="AE490" s="49">
        <v>897.57065909439098</v>
      </c>
      <c r="AF490" s="49">
        <v>1064.0721856716882</v>
      </c>
      <c r="AG490" s="49">
        <v>1244.5952820453767</v>
      </c>
      <c r="AH490" s="49">
        <v>1486.0456834747151</v>
      </c>
      <c r="AJ490" s="33" t="str">
        <f t="shared" si="14"/>
        <v/>
      </c>
      <c r="AK490" s="33" t="str">
        <f t="shared" si="15"/>
        <v/>
      </c>
      <c r="AO490" t="s">
        <v>13</v>
      </c>
      <c r="AR490" s="7"/>
      <c r="AS490" s="7"/>
      <c r="AT490" s="7"/>
      <c r="AU490" s="7"/>
      <c r="AV490" s="7"/>
      <c r="AW490" s="7"/>
      <c r="AX490" s="7"/>
      <c r="AY490" s="7"/>
      <c r="AZ490" s="7"/>
      <c r="BA490" s="7"/>
      <c r="BB490" s="7"/>
      <c r="BC490" s="7"/>
      <c r="BD490" s="7"/>
      <c r="BE490" s="7"/>
      <c r="BF490" s="7"/>
      <c r="BG490" s="7"/>
      <c r="BH490" s="7"/>
    </row>
    <row r="491" spans="1:65" x14ac:dyDescent="0.25">
      <c r="A491" s="23"/>
      <c r="B491" s="81" t="s">
        <v>1256</v>
      </c>
      <c r="C491" s="53" t="s">
        <v>4327</v>
      </c>
      <c r="D491" s="53" t="s">
        <v>3860</v>
      </c>
      <c r="E491" s="49">
        <v>298.26673050437472</v>
      </c>
      <c r="F491" s="49">
        <v>373.01302944042703</v>
      </c>
      <c r="G491" s="49">
        <v>474.1166574510433</v>
      </c>
      <c r="H491" s="49">
        <v>775.98193300714104</v>
      </c>
      <c r="I491" s="49">
        <v>1023.6180256243194</v>
      </c>
      <c r="J491" s="49">
        <v>1370.4405913828305</v>
      </c>
      <c r="K491" s="49">
        <v>1667.6720543943088</v>
      </c>
      <c r="L491" s="49">
        <v>1973.5401785968797</v>
      </c>
      <c r="M491" s="49">
        <v>2304.5520918824514</v>
      </c>
      <c r="N491" s="49">
        <v>2748.9385752089743</v>
      </c>
      <c r="O491" s="49">
        <v>298.26673050437472</v>
      </c>
      <c r="P491" s="49">
        <v>373.01302944042703</v>
      </c>
      <c r="Q491" s="49">
        <v>474.1166574510433</v>
      </c>
      <c r="R491" s="49">
        <v>775.98193300714104</v>
      </c>
      <c r="S491" s="49">
        <v>1023.6180256243194</v>
      </c>
      <c r="T491" s="49">
        <v>1370.4405913828305</v>
      </c>
      <c r="U491" s="49">
        <v>1667.6720543943088</v>
      </c>
      <c r="V491" s="49">
        <v>1973.5401785968797</v>
      </c>
      <c r="W491" s="49">
        <v>2304.5520918824514</v>
      </c>
      <c r="X491" s="49">
        <v>2748.9385752089743</v>
      </c>
      <c r="Y491" s="49">
        <v>298.26673050437472</v>
      </c>
      <c r="Z491" s="49">
        <v>373.01302944042703</v>
      </c>
      <c r="AA491" s="49">
        <v>474.1166574510433</v>
      </c>
      <c r="AB491" s="49">
        <v>775.98193300714104</v>
      </c>
      <c r="AC491" s="49">
        <v>1023.6180256243194</v>
      </c>
      <c r="AD491" s="49">
        <v>1370.4405913828305</v>
      </c>
      <c r="AE491" s="49">
        <v>1667.6720543943088</v>
      </c>
      <c r="AF491" s="49">
        <v>1973.5401785968797</v>
      </c>
      <c r="AG491" s="49">
        <v>2304.5520918824514</v>
      </c>
      <c r="AH491" s="49">
        <v>2748.9385752089743</v>
      </c>
      <c r="AJ491" s="33" t="str">
        <f t="shared" si="14"/>
        <v/>
      </c>
      <c r="AK491" s="33" t="str">
        <f t="shared" si="15"/>
        <v/>
      </c>
      <c r="AO491" t="s">
        <v>13</v>
      </c>
      <c r="AR491" s="7"/>
      <c r="AS491" s="7"/>
      <c r="AT491" s="7"/>
      <c r="AU491" s="7"/>
      <c r="AV491" s="7"/>
      <c r="AW491" s="7"/>
      <c r="AX491" s="7"/>
      <c r="AY491" s="7"/>
      <c r="AZ491" s="7"/>
      <c r="BA491" s="7"/>
      <c r="BB491" s="7"/>
      <c r="BC491" s="7"/>
      <c r="BD491" s="7"/>
      <c r="BE491" s="7"/>
      <c r="BF491" s="7"/>
      <c r="BG491" s="7"/>
      <c r="BH491" s="7"/>
    </row>
    <row r="492" spans="1:65" x14ac:dyDescent="0.25">
      <c r="A492" s="23"/>
      <c r="B492" s="81" t="s">
        <v>1258</v>
      </c>
      <c r="C492" s="53" t="s">
        <v>4327</v>
      </c>
      <c r="D492" s="53" t="s">
        <v>3861</v>
      </c>
      <c r="E492" s="49">
        <v>860.55825337649958</v>
      </c>
      <c r="F492" s="49">
        <v>1077.5749454247868</v>
      </c>
      <c r="G492" s="49">
        <v>1370.0183809387242</v>
      </c>
      <c r="H492" s="49">
        <v>2245.5479848777982</v>
      </c>
      <c r="I492" s="49">
        <v>2953.4095102318161</v>
      </c>
      <c r="J492" s="49">
        <v>3925.3353386662293</v>
      </c>
      <c r="K492" s="49">
        <v>4753.9128532584909</v>
      </c>
      <c r="L492" s="49">
        <v>5611.4996890189059</v>
      </c>
      <c r="M492" s="49">
        <v>6536.1932148572541</v>
      </c>
      <c r="N492" s="49">
        <v>7784.8031445059751</v>
      </c>
      <c r="O492" s="49">
        <v>860.55825337649958</v>
      </c>
      <c r="P492" s="49">
        <v>1077.5749454247868</v>
      </c>
      <c r="Q492" s="49">
        <v>1370.0183809387242</v>
      </c>
      <c r="R492" s="49">
        <v>2245.5479848777982</v>
      </c>
      <c r="S492" s="49">
        <v>2953.4095102318161</v>
      </c>
      <c r="T492" s="49">
        <v>3925.3353386662293</v>
      </c>
      <c r="U492" s="49">
        <v>4753.9128532584909</v>
      </c>
      <c r="V492" s="49">
        <v>5611.4996890189059</v>
      </c>
      <c r="W492" s="49">
        <v>6536.1932148572541</v>
      </c>
      <c r="X492" s="49">
        <v>7784.8031445059751</v>
      </c>
      <c r="Y492" s="49">
        <v>860.55825337649958</v>
      </c>
      <c r="Z492" s="49">
        <v>1077.5749454247868</v>
      </c>
      <c r="AA492" s="49">
        <v>1370.0183809387242</v>
      </c>
      <c r="AB492" s="49">
        <v>2245.5479848777982</v>
      </c>
      <c r="AC492" s="49">
        <v>2953.4095102318161</v>
      </c>
      <c r="AD492" s="49">
        <v>3925.3353386662293</v>
      </c>
      <c r="AE492" s="49">
        <v>4753.9128532584909</v>
      </c>
      <c r="AF492" s="49">
        <v>5611.4996890189059</v>
      </c>
      <c r="AG492" s="49">
        <v>6536.1932148572541</v>
      </c>
      <c r="AH492" s="49">
        <v>7784.8031445059751</v>
      </c>
      <c r="AJ492" s="33" t="str">
        <f t="shared" si="14"/>
        <v/>
      </c>
      <c r="AK492" s="33" t="str">
        <f t="shared" si="15"/>
        <v/>
      </c>
      <c r="AO492" t="s">
        <v>13</v>
      </c>
      <c r="AR492" s="7"/>
      <c r="AS492" s="7"/>
      <c r="AT492" s="7"/>
      <c r="AU492" s="7"/>
      <c r="AV492" s="7"/>
      <c r="AW492" s="7"/>
      <c r="AX492" s="7"/>
      <c r="AY492" s="7"/>
      <c r="AZ492" s="7"/>
      <c r="BA492" s="7"/>
      <c r="BB492" s="7"/>
      <c r="BC492" s="7"/>
      <c r="BD492" s="7"/>
      <c r="BE492" s="7"/>
      <c r="BF492" s="7"/>
      <c r="BG492" s="7"/>
      <c r="BH492" s="7"/>
    </row>
    <row r="493" spans="1:65" x14ac:dyDescent="0.25">
      <c r="A493" s="23"/>
      <c r="B493" s="81" t="s">
        <v>1260</v>
      </c>
      <c r="C493" s="53" t="s">
        <v>4327</v>
      </c>
      <c r="D493" s="53" t="s">
        <v>3862</v>
      </c>
      <c r="E493" s="49">
        <v>1127.7787976285358</v>
      </c>
      <c r="F493" s="49">
        <v>1412.3857094942962</v>
      </c>
      <c r="G493" s="49">
        <v>1795.1715260163821</v>
      </c>
      <c r="H493" s="49">
        <v>2943.8334703977735</v>
      </c>
      <c r="I493" s="49">
        <v>3869.590578250883</v>
      </c>
      <c r="J493" s="49">
        <v>5133.994721731342</v>
      </c>
      <c r="K493" s="49">
        <v>6211.1227996182934</v>
      </c>
      <c r="L493" s="49">
        <v>7327.8699281308345</v>
      </c>
      <c r="M493" s="49">
        <v>8531.7662021410888</v>
      </c>
      <c r="N493" s="49">
        <v>10161.430372439198</v>
      </c>
      <c r="O493" s="49">
        <v>1127.7787976285358</v>
      </c>
      <c r="P493" s="49">
        <v>1412.3857094942962</v>
      </c>
      <c r="Q493" s="49">
        <v>1795.1715260163821</v>
      </c>
      <c r="R493" s="49">
        <v>2943.8334703977735</v>
      </c>
      <c r="S493" s="49">
        <v>3869.590578250883</v>
      </c>
      <c r="T493" s="49">
        <v>5133.994721731342</v>
      </c>
      <c r="U493" s="49">
        <v>6211.1227996182934</v>
      </c>
      <c r="V493" s="49">
        <v>7327.8699281308345</v>
      </c>
      <c r="W493" s="49">
        <v>8531.7662021410888</v>
      </c>
      <c r="X493" s="49">
        <v>10161.430372439198</v>
      </c>
      <c r="Y493" s="49">
        <v>1127.7787976285358</v>
      </c>
      <c r="Z493" s="49">
        <v>1412.3857094942962</v>
      </c>
      <c r="AA493" s="49">
        <v>1795.1715260163821</v>
      </c>
      <c r="AB493" s="49">
        <v>2943.8334703977735</v>
      </c>
      <c r="AC493" s="49">
        <v>3869.590578250883</v>
      </c>
      <c r="AD493" s="49">
        <v>5133.994721731342</v>
      </c>
      <c r="AE493" s="49">
        <v>6211.1227996182934</v>
      </c>
      <c r="AF493" s="49">
        <v>7327.8699281308345</v>
      </c>
      <c r="AG493" s="49">
        <v>8531.7662021410888</v>
      </c>
      <c r="AH493" s="49">
        <v>10161.430372439198</v>
      </c>
      <c r="AJ493" s="33" t="str">
        <f t="shared" si="14"/>
        <v/>
      </c>
      <c r="AK493" s="33" t="str">
        <f t="shared" si="15"/>
        <v/>
      </c>
      <c r="AO493" t="s">
        <v>13</v>
      </c>
      <c r="AR493" s="7"/>
      <c r="AS493" s="7"/>
      <c r="AT493" s="7"/>
      <c r="AU493" s="7"/>
      <c r="AV493" s="7"/>
      <c r="AW493" s="7"/>
      <c r="AX493" s="7"/>
      <c r="AY493" s="7"/>
      <c r="AZ493" s="7"/>
      <c r="BA493" s="7"/>
      <c r="BB493" s="7"/>
      <c r="BC493" s="7"/>
      <c r="BD493" s="7"/>
      <c r="BE493" s="7"/>
      <c r="BF493" s="7"/>
      <c r="BG493" s="7"/>
      <c r="BH493" s="7"/>
    </row>
    <row r="494" spans="1:65" x14ac:dyDescent="0.25">
      <c r="A494" s="23"/>
      <c r="B494" s="81" t="s">
        <v>1262</v>
      </c>
      <c r="C494" s="53" t="s">
        <v>4327</v>
      </c>
      <c r="D494" s="53" t="s">
        <v>3863</v>
      </c>
      <c r="E494" s="49">
        <v>285.44970340666987</v>
      </c>
      <c r="F494" s="49">
        <v>358.56439714528335</v>
      </c>
      <c r="G494" s="49">
        <v>456.8453666494346</v>
      </c>
      <c r="H494" s="49">
        <v>754.50230789407999</v>
      </c>
      <c r="I494" s="49">
        <v>999.02473225014978</v>
      </c>
      <c r="J494" s="49">
        <v>1341.4597316689433</v>
      </c>
      <c r="K494" s="49">
        <v>1634.8763088313019</v>
      </c>
      <c r="L494" s="49">
        <v>1937.2010941251026</v>
      </c>
      <c r="M494" s="49">
        <v>2265.1057421167875</v>
      </c>
      <c r="N494" s="49">
        <v>2707.074386367934</v>
      </c>
      <c r="O494" s="49">
        <v>285.44970340666987</v>
      </c>
      <c r="P494" s="49">
        <v>358.56439714528335</v>
      </c>
      <c r="Q494" s="49">
        <v>456.8453666494346</v>
      </c>
      <c r="R494" s="49">
        <v>754.50230789407999</v>
      </c>
      <c r="S494" s="49">
        <v>999.02473225014978</v>
      </c>
      <c r="T494" s="49">
        <v>1341.4597316689433</v>
      </c>
      <c r="U494" s="49">
        <v>1634.8763088313019</v>
      </c>
      <c r="V494" s="49">
        <v>1937.2010941251026</v>
      </c>
      <c r="W494" s="49">
        <v>2265.1057421167875</v>
      </c>
      <c r="X494" s="49">
        <v>2707.074386367934</v>
      </c>
      <c r="Y494" s="49">
        <v>285.44970340666987</v>
      </c>
      <c r="Z494" s="49">
        <v>358.56439714528335</v>
      </c>
      <c r="AA494" s="49">
        <v>456.8453666494346</v>
      </c>
      <c r="AB494" s="49">
        <v>754.50230789407999</v>
      </c>
      <c r="AC494" s="49">
        <v>999.02473225014978</v>
      </c>
      <c r="AD494" s="49">
        <v>1341.4597316689433</v>
      </c>
      <c r="AE494" s="49">
        <v>1634.8763088313019</v>
      </c>
      <c r="AF494" s="49">
        <v>1937.2010941251026</v>
      </c>
      <c r="AG494" s="49">
        <v>2265.1057421167875</v>
      </c>
      <c r="AH494" s="49">
        <v>2707.074386367934</v>
      </c>
      <c r="AJ494" s="33" t="str">
        <f t="shared" si="14"/>
        <v/>
      </c>
      <c r="AK494" s="33" t="str">
        <f t="shared" si="15"/>
        <v/>
      </c>
      <c r="AO494" t="s">
        <v>13</v>
      </c>
      <c r="AR494" s="7"/>
      <c r="AS494" s="7"/>
      <c r="AT494" s="7"/>
      <c r="AU494" s="7"/>
      <c r="AV494" s="7"/>
      <c r="AW494" s="7"/>
      <c r="AX494" s="7"/>
      <c r="AY494" s="7"/>
      <c r="AZ494" s="7"/>
      <c r="BA494" s="7"/>
      <c r="BB494" s="7"/>
      <c r="BC494" s="7"/>
      <c r="BD494" s="7"/>
      <c r="BE494" s="7"/>
      <c r="BF494" s="7"/>
      <c r="BG494" s="7"/>
      <c r="BH494" s="7"/>
    </row>
    <row r="495" spans="1:65" x14ac:dyDescent="0.25">
      <c r="A495" s="23"/>
      <c r="B495" s="81" t="s">
        <v>1264</v>
      </c>
      <c r="C495" s="53" t="s">
        <v>4327</v>
      </c>
      <c r="D495" s="53" t="s">
        <v>3864</v>
      </c>
      <c r="E495" s="49">
        <v>1596.2786447909768</v>
      </c>
      <c r="F495" s="49">
        <v>1998.8683291554382</v>
      </c>
      <c r="G495" s="49">
        <v>2538.1852077838084</v>
      </c>
      <c r="H495" s="49">
        <v>4162.6213485913377</v>
      </c>
      <c r="I495" s="49">
        <v>5466.4065817289811</v>
      </c>
      <c r="J495" s="49">
        <v>7233.9375879369727</v>
      </c>
      <c r="K495" s="49">
        <v>8738.0597706366461</v>
      </c>
      <c r="L495" s="49">
        <v>10300.412192187727</v>
      </c>
      <c r="M495" s="49">
        <v>11984.330213793754</v>
      </c>
      <c r="N495" s="49">
        <v>14271.199580270217</v>
      </c>
      <c r="O495" s="49">
        <v>1596.2786447909768</v>
      </c>
      <c r="P495" s="49">
        <v>1998.8683291554382</v>
      </c>
      <c r="Q495" s="49">
        <v>2538.1852077838084</v>
      </c>
      <c r="R495" s="49">
        <v>4162.6213485913377</v>
      </c>
      <c r="S495" s="49">
        <v>5466.4065817289811</v>
      </c>
      <c r="T495" s="49">
        <v>7233.9375879369727</v>
      </c>
      <c r="U495" s="49">
        <v>8738.0597706366461</v>
      </c>
      <c r="V495" s="49">
        <v>10300.412192187727</v>
      </c>
      <c r="W495" s="49">
        <v>11984.330213793754</v>
      </c>
      <c r="X495" s="49">
        <v>14271.199580270217</v>
      </c>
      <c r="Y495" s="49">
        <v>1596.2786447909768</v>
      </c>
      <c r="Z495" s="49">
        <v>1998.8683291554382</v>
      </c>
      <c r="AA495" s="49">
        <v>2538.1852077838084</v>
      </c>
      <c r="AB495" s="49">
        <v>4162.6213485913377</v>
      </c>
      <c r="AC495" s="49">
        <v>5466.4065817289811</v>
      </c>
      <c r="AD495" s="49">
        <v>7233.9375879369727</v>
      </c>
      <c r="AE495" s="49">
        <v>8738.0597706366461</v>
      </c>
      <c r="AF495" s="49">
        <v>10300.412192187727</v>
      </c>
      <c r="AG495" s="49">
        <v>11984.330213793754</v>
      </c>
      <c r="AH495" s="49">
        <v>14271.199580270217</v>
      </c>
      <c r="AJ495" s="33" t="str">
        <f t="shared" si="14"/>
        <v/>
      </c>
      <c r="AK495" s="33" t="str">
        <f t="shared" si="15"/>
        <v/>
      </c>
      <c r="AO495" t="s">
        <v>13</v>
      </c>
      <c r="AR495" s="7"/>
      <c r="AS495" s="7"/>
      <c r="AT495" s="7"/>
      <c r="AU495" s="7"/>
      <c r="AV495" s="7"/>
      <c r="AW495" s="7"/>
      <c r="AX495" s="7"/>
      <c r="AY495" s="7"/>
      <c r="AZ495" s="7"/>
      <c r="BA495" s="7"/>
      <c r="BB495" s="7"/>
      <c r="BC495" s="7"/>
      <c r="BD495" s="7"/>
      <c r="BE495" s="7"/>
      <c r="BF495" s="7"/>
      <c r="BG495" s="7"/>
      <c r="BH495" s="7"/>
    </row>
    <row r="496" spans="1:65" s="19" customFormat="1" x14ac:dyDescent="0.25">
      <c r="A496" s="23"/>
      <c r="B496" s="81" t="s">
        <v>1266</v>
      </c>
      <c r="C496" s="53" t="s">
        <v>4327</v>
      </c>
      <c r="D496" s="53" t="s">
        <v>3865</v>
      </c>
      <c r="E496" s="49">
        <v>66.397704505221043</v>
      </c>
      <c r="F496" s="49">
        <v>82.976088314450806</v>
      </c>
      <c r="G496" s="49">
        <v>105.5016784901634</v>
      </c>
      <c r="H496" s="49">
        <v>172.59626324278778</v>
      </c>
      <c r="I496" s="49">
        <v>228.7431483604885</v>
      </c>
      <c r="J496" s="49">
        <v>309.52946640219488</v>
      </c>
      <c r="K496" s="49">
        <v>379.22990890197065</v>
      </c>
      <c r="L496" s="49">
        <v>450.41198272856332</v>
      </c>
      <c r="M496" s="49">
        <v>527.81086521527902</v>
      </c>
      <c r="N496" s="49">
        <v>630.8785519091432</v>
      </c>
      <c r="O496" s="49">
        <v>66.397704505221043</v>
      </c>
      <c r="P496" s="49">
        <v>82.976088314450806</v>
      </c>
      <c r="Q496" s="49">
        <v>105.5016784901634</v>
      </c>
      <c r="R496" s="49">
        <v>172.59626324278778</v>
      </c>
      <c r="S496" s="49">
        <v>228.7431483604885</v>
      </c>
      <c r="T496" s="49">
        <v>309.52946640219488</v>
      </c>
      <c r="U496" s="49">
        <v>379.22990890197065</v>
      </c>
      <c r="V496" s="49">
        <v>450.41198272856332</v>
      </c>
      <c r="W496" s="49">
        <v>527.81086521527902</v>
      </c>
      <c r="X496" s="49">
        <v>630.8785519091432</v>
      </c>
      <c r="Y496" s="49">
        <v>66.397704505221043</v>
      </c>
      <c r="Z496" s="49">
        <v>82.976088314450806</v>
      </c>
      <c r="AA496" s="49">
        <v>105.5016784901634</v>
      </c>
      <c r="AB496" s="49">
        <v>172.59626324278778</v>
      </c>
      <c r="AC496" s="49">
        <v>228.7431483604885</v>
      </c>
      <c r="AD496" s="49">
        <v>309.52946640219488</v>
      </c>
      <c r="AE496" s="49">
        <v>379.22990890197065</v>
      </c>
      <c r="AF496" s="49">
        <v>450.41198272856332</v>
      </c>
      <c r="AG496" s="49">
        <v>527.81086521527902</v>
      </c>
      <c r="AH496" s="49">
        <v>630.8785519091432</v>
      </c>
      <c r="AJ496" s="33" t="str">
        <f t="shared" si="14"/>
        <v/>
      </c>
      <c r="AK496" s="33" t="str">
        <f t="shared" si="15"/>
        <v/>
      </c>
      <c r="AO496" s="19" t="s">
        <v>13</v>
      </c>
      <c r="AR496" s="7"/>
      <c r="AS496" s="7"/>
      <c r="AT496" s="7"/>
      <c r="AU496" s="7"/>
      <c r="AV496" s="7"/>
      <c r="AW496" s="7"/>
      <c r="AX496" s="7"/>
      <c r="AY496" s="7"/>
      <c r="AZ496" s="7"/>
      <c r="BA496" s="7"/>
      <c r="BB496" s="7"/>
      <c r="BC496" s="7"/>
      <c r="BD496" s="7"/>
      <c r="BE496" s="7"/>
      <c r="BF496" s="7"/>
      <c r="BG496" s="7"/>
      <c r="BH496" s="7"/>
      <c r="BI496"/>
      <c r="BJ496"/>
      <c r="BK496"/>
      <c r="BL496"/>
      <c r="BM496"/>
    </row>
    <row r="497" spans="1:60" x14ac:dyDescent="0.25">
      <c r="A497" s="23"/>
      <c r="B497" s="81" t="s">
        <v>1272</v>
      </c>
      <c r="C497" s="53" t="s">
        <v>4327</v>
      </c>
      <c r="D497" s="53" t="s">
        <v>3866</v>
      </c>
      <c r="E497" s="49">
        <v>33.519564506408166</v>
      </c>
      <c r="F497" s="49">
        <v>41.885599999317868</v>
      </c>
      <c r="G497" s="49">
        <v>53.274952512396332</v>
      </c>
      <c r="H497" s="49">
        <v>87.209140902957941</v>
      </c>
      <c r="I497" s="49">
        <v>115.87440768329917</v>
      </c>
      <c r="J497" s="49">
        <v>157.6218385815157</v>
      </c>
      <c r="K497" s="49">
        <v>193.76964427614689</v>
      </c>
      <c r="L497" s="49">
        <v>230.58315680602107</v>
      </c>
      <c r="M497" s="49">
        <v>270.72093703013644</v>
      </c>
      <c r="N497" s="49">
        <v>324.02741442553287</v>
      </c>
      <c r="O497" s="49">
        <v>33.519564506408166</v>
      </c>
      <c r="P497" s="49">
        <v>41.885599999317868</v>
      </c>
      <c r="Q497" s="49">
        <v>53.274952512396332</v>
      </c>
      <c r="R497" s="49">
        <v>87.209140902957941</v>
      </c>
      <c r="S497" s="49">
        <v>115.87440768329917</v>
      </c>
      <c r="T497" s="49">
        <v>157.6218385815157</v>
      </c>
      <c r="U497" s="49">
        <v>193.76964427614689</v>
      </c>
      <c r="V497" s="49">
        <v>230.58315680602107</v>
      </c>
      <c r="W497" s="49">
        <v>270.72093703013644</v>
      </c>
      <c r="X497" s="49">
        <v>324.02741442553287</v>
      </c>
      <c r="Y497" s="49">
        <v>33.519564506408166</v>
      </c>
      <c r="Z497" s="49">
        <v>41.885599999317868</v>
      </c>
      <c r="AA497" s="49">
        <v>53.274952512396332</v>
      </c>
      <c r="AB497" s="49">
        <v>87.209140902957941</v>
      </c>
      <c r="AC497" s="49">
        <v>115.87440768329917</v>
      </c>
      <c r="AD497" s="49">
        <v>157.6218385815157</v>
      </c>
      <c r="AE497" s="49">
        <v>193.76964427614689</v>
      </c>
      <c r="AF497" s="49">
        <v>230.58315680602107</v>
      </c>
      <c r="AG497" s="49">
        <v>270.72093703013644</v>
      </c>
      <c r="AH497" s="49">
        <v>324.02741442553287</v>
      </c>
      <c r="AJ497" s="33" t="str">
        <f t="shared" si="14"/>
        <v/>
      </c>
      <c r="AK497" s="33" t="str">
        <f t="shared" si="15"/>
        <v/>
      </c>
      <c r="AO497" t="s">
        <v>13</v>
      </c>
      <c r="AR497" s="7"/>
      <c r="AS497" s="7"/>
      <c r="AT497" s="7"/>
      <c r="AU497" s="7"/>
      <c r="AV497" s="7"/>
      <c r="AW497" s="7"/>
      <c r="AX497" s="7"/>
      <c r="AY497" s="7"/>
      <c r="AZ497" s="7"/>
      <c r="BA497" s="7"/>
      <c r="BB497" s="7"/>
      <c r="BC497" s="7"/>
      <c r="BD497" s="7"/>
      <c r="BE497" s="7"/>
      <c r="BF497" s="7"/>
      <c r="BG497" s="7"/>
      <c r="BH497" s="7"/>
    </row>
    <row r="498" spans="1:60" x14ac:dyDescent="0.25">
      <c r="A498" s="23"/>
      <c r="B498" s="81" t="s">
        <v>1274</v>
      </c>
      <c r="C498" s="53" t="s">
        <v>4327</v>
      </c>
      <c r="D498" s="53" t="s">
        <v>3867</v>
      </c>
      <c r="E498" s="49">
        <v>401.2988448223465</v>
      </c>
      <c r="F498" s="49">
        <v>503.4426316560573</v>
      </c>
      <c r="G498" s="49">
        <v>641.45995139773424</v>
      </c>
      <c r="H498" s="49">
        <v>1056.1916665697668</v>
      </c>
      <c r="I498" s="49">
        <v>1395.2707000921625</v>
      </c>
      <c r="J498" s="49">
        <v>1867.9401175345815</v>
      </c>
      <c r="K498" s="49">
        <v>2272.5352368380877</v>
      </c>
      <c r="L498" s="49">
        <v>2690.2096553146216</v>
      </c>
      <c r="M498" s="49">
        <v>3142.2551765751514</v>
      </c>
      <c r="N498" s="49">
        <v>3751.4351743388183</v>
      </c>
      <c r="O498" s="49">
        <v>401.2988448223465</v>
      </c>
      <c r="P498" s="49">
        <v>503.4426316560573</v>
      </c>
      <c r="Q498" s="49">
        <v>641.45995139773424</v>
      </c>
      <c r="R498" s="49">
        <v>1056.1916665697668</v>
      </c>
      <c r="S498" s="49">
        <v>1395.2707000921625</v>
      </c>
      <c r="T498" s="49">
        <v>1867.9401175345815</v>
      </c>
      <c r="U498" s="49">
        <v>2272.5352368380877</v>
      </c>
      <c r="V498" s="49">
        <v>2690.2096553146216</v>
      </c>
      <c r="W498" s="49">
        <v>3142.2551765751514</v>
      </c>
      <c r="X498" s="49">
        <v>3751.4351743388183</v>
      </c>
      <c r="Y498" s="49">
        <v>401.2988448223465</v>
      </c>
      <c r="Z498" s="49">
        <v>503.4426316560573</v>
      </c>
      <c r="AA498" s="49">
        <v>641.45995139773424</v>
      </c>
      <c r="AB498" s="49">
        <v>1056.1916665697668</v>
      </c>
      <c r="AC498" s="49">
        <v>1395.2707000921625</v>
      </c>
      <c r="AD498" s="49">
        <v>1867.9401175345815</v>
      </c>
      <c r="AE498" s="49">
        <v>2272.5352368380877</v>
      </c>
      <c r="AF498" s="49">
        <v>2690.2096553146216</v>
      </c>
      <c r="AG498" s="49">
        <v>3142.2551765751514</v>
      </c>
      <c r="AH498" s="49">
        <v>3751.4351743388183</v>
      </c>
      <c r="AJ498" s="33" t="str">
        <f t="shared" si="14"/>
        <v/>
      </c>
      <c r="AK498" s="33" t="str">
        <f t="shared" si="15"/>
        <v/>
      </c>
      <c r="AO498" t="s">
        <v>13</v>
      </c>
      <c r="AR498" s="7"/>
      <c r="AS498" s="7"/>
      <c r="AT498" s="7"/>
      <c r="AU498" s="7"/>
      <c r="AV498" s="7"/>
      <c r="AW498" s="7"/>
      <c r="AX498" s="7"/>
      <c r="AY498" s="7"/>
      <c r="AZ498" s="7"/>
      <c r="BA498" s="7"/>
      <c r="BB498" s="7"/>
      <c r="BC498" s="7"/>
      <c r="BD498" s="7"/>
      <c r="BE498" s="7"/>
      <c r="BF498" s="7"/>
      <c r="BG498" s="7"/>
      <c r="BH498" s="7"/>
    </row>
    <row r="499" spans="1:60" x14ac:dyDescent="0.25">
      <c r="A499" s="23"/>
      <c r="B499" s="81" t="s">
        <v>1276</v>
      </c>
      <c r="C499" s="53" t="s">
        <v>4327</v>
      </c>
      <c r="D499" s="53" t="s">
        <v>3868</v>
      </c>
      <c r="E499" s="49">
        <v>458.16592425414177</v>
      </c>
      <c r="F499" s="49">
        <v>574.98971573216363</v>
      </c>
      <c r="G499" s="49">
        <v>732.68986217582471</v>
      </c>
      <c r="H499" s="49">
        <v>1207.2366579990994</v>
      </c>
      <c r="I499" s="49">
        <v>1594.5854678172732</v>
      </c>
      <c r="J499" s="49">
        <v>2133.1824765619058</v>
      </c>
      <c r="K499" s="49">
        <v>2593.9540448194189</v>
      </c>
      <c r="L499" s="49">
        <v>3070.0164195042325</v>
      </c>
      <c r="M499" s="49">
        <v>3585.1554939305706</v>
      </c>
      <c r="N499" s="49">
        <v>4280.1527668408908</v>
      </c>
      <c r="O499" s="49">
        <v>458.16592425414177</v>
      </c>
      <c r="P499" s="49">
        <v>574.98971573216363</v>
      </c>
      <c r="Q499" s="49">
        <v>732.68986217582471</v>
      </c>
      <c r="R499" s="49">
        <v>1207.2366579990994</v>
      </c>
      <c r="S499" s="49">
        <v>1594.5854678172732</v>
      </c>
      <c r="T499" s="49">
        <v>2133.1824765619058</v>
      </c>
      <c r="U499" s="49">
        <v>2593.9540448194189</v>
      </c>
      <c r="V499" s="49">
        <v>3070.0164195042325</v>
      </c>
      <c r="W499" s="49">
        <v>3585.1554939305706</v>
      </c>
      <c r="X499" s="49">
        <v>4280.1527668408908</v>
      </c>
      <c r="Y499" s="49">
        <v>458.16592425414177</v>
      </c>
      <c r="Z499" s="49">
        <v>574.98971573216363</v>
      </c>
      <c r="AA499" s="49">
        <v>732.68986217582471</v>
      </c>
      <c r="AB499" s="49">
        <v>1207.2366579990994</v>
      </c>
      <c r="AC499" s="49">
        <v>1594.5854678172732</v>
      </c>
      <c r="AD499" s="49">
        <v>2133.1824765619058</v>
      </c>
      <c r="AE499" s="49">
        <v>2593.9540448194189</v>
      </c>
      <c r="AF499" s="49">
        <v>3070.0164195042325</v>
      </c>
      <c r="AG499" s="49">
        <v>3585.1554939305706</v>
      </c>
      <c r="AH499" s="49">
        <v>4280.1527668408908</v>
      </c>
      <c r="AJ499" s="33" t="str">
        <f t="shared" si="14"/>
        <v/>
      </c>
      <c r="AK499" s="33" t="str">
        <f t="shared" si="15"/>
        <v/>
      </c>
      <c r="AO499" t="s">
        <v>13</v>
      </c>
      <c r="AR499" s="7"/>
      <c r="AS499" s="7"/>
      <c r="AT499" s="7"/>
      <c r="AU499" s="7"/>
      <c r="AV499" s="7"/>
      <c r="AW499" s="7"/>
      <c r="AX499" s="7"/>
      <c r="AY499" s="7"/>
      <c r="AZ499" s="7"/>
      <c r="BA499" s="7"/>
      <c r="BB499" s="7"/>
      <c r="BC499" s="7"/>
      <c r="BD499" s="7"/>
      <c r="BE499" s="7"/>
      <c r="BF499" s="7"/>
      <c r="BG499" s="7"/>
      <c r="BH499" s="7"/>
    </row>
    <row r="500" spans="1:60" x14ac:dyDescent="0.25">
      <c r="A500" s="23"/>
      <c r="B500" s="81" t="s">
        <v>1278</v>
      </c>
      <c r="C500" s="53" t="s">
        <v>4327</v>
      </c>
      <c r="D500" s="53" t="s">
        <v>3869</v>
      </c>
      <c r="E500" s="49">
        <v>135.50246983492823</v>
      </c>
      <c r="F500" s="49">
        <v>170.10593790523433</v>
      </c>
      <c r="G500" s="49">
        <v>216.9046902228722</v>
      </c>
      <c r="H500" s="49">
        <v>357.89987622517236</v>
      </c>
      <c r="I500" s="49">
        <v>474.85699265202106</v>
      </c>
      <c r="J500" s="49">
        <v>641.05599958046105</v>
      </c>
      <c r="K500" s="49">
        <v>783.98401037697727</v>
      </c>
      <c r="L500" s="49">
        <v>930.74826081404115</v>
      </c>
      <c r="M500" s="49">
        <v>1090.2244239604361</v>
      </c>
      <c r="N500" s="49">
        <v>1304.116688088493</v>
      </c>
      <c r="O500" s="49">
        <v>135.50246983492823</v>
      </c>
      <c r="P500" s="49">
        <v>170.10593790523433</v>
      </c>
      <c r="Q500" s="49">
        <v>216.9046902228722</v>
      </c>
      <c r="R500" s="49">
        <v>357.89987622517236</v>
      </c>
      <c r="S500" s="49">
        <v>474.85699265202106</v>
      </c>
      <c r="T500" s="49">
        <v>641.05599958046105</v>
      </c>
      <c r="U500" s="49">
        <v>783.98401037697727</v>
      </c>
      <c r="V500" s="49">
        <v>930.74826081404115</v>
      </c>
      <c r="W500" s="49">
        <v>1090.2244239604361</v>
      </c>
      <c r="X500" s="49">
        <v>1304.116688088493</v>
      </c>
      <c r="Y500" s="49">
        <v>135.50246983492823</v>
      </c>
      <c r="Z500" s="49">
        <v>170.10593790523433</v>
      </c>
      <c r="AA500" s="49">
        <v>216.9046902228722</v>
      </c>
      <c r="AB500" s="49">
        <v>357.89987622517236</v>
      </c>
      <c r="AC500" s="49">
        <v>474.85699265202106</v>
      </c>
      <c r="AD500" s="49">
        <v>641.05599958046105</v>
      </c>
      <c r="AE500" s="49">
        <v>783.98401037697727</v>
      </c>
      <c r="AF500" s="49">
        <v>930.74826081404115</v>
      </c>
      <c r="AG500" s="49">
        <v>1090.2244239604361</v>
      </c>
      <c r="AH500" s="49">
        <v>1304.116688088493</v>
      </c>
      <c r="AJ500" s="33" t="str">
        <f t="shared" si="14"/>
        <v/>
      </c>
      <c r="AK500" s="33" t="str">
        <f t="shared" si="15"/>
        <v/>
      </c>
      <c r="AO500" t="s">
        <v>13</v>
      </c>
      <c r="AR500" s="7"/>
      <c r="AS500" s="7"/>
      <c r="AT500" s="7"/>
      <c r="AU500" s="7"/>
      <c r="AV500" s="7"/>
      <c r="AW500" s="7"/>
      <c r="AX500" s="7"/>
      <c r="AY500" s="7"/>
      <c r="AZ500" s="7"/>
      <c r="BA500" s="7"/>
      <c r="BB500" s="7"/>
      <c r="BC500" s="7"/>
      <c r="BD500" s="7"/>
      <c r="BE500" s="7"/>
      <c r="BF500" s="7"/>
      <c r="BG500" s="7"/>
      <c r="BH500" s="7"/>
    </row>
    <row r="501" spans="1:60" x14ac:dyDescent="0.25">
      <c r="A501" s="23"/>
      <c r="B501" s="81" t="s">
        <v>1280</v>
      </c>
      <c r="C501" s="53" t="s">
        <v>4327</v>
      </c>
      <c r="D501" s="53" t="s">
        <v>3870</v>
      </c>
      <c r="E501" s="49">
        <v>184.89662923514609</v>
      </c>
      <c r="F501" s="49">
        <v>232.35095727464548</v>
      </c>
      <c r="G501" s="49">
        <v>296.44085404124644</v>
      </c>
      <c r="H501" s="49">
        <v>489.99868420993613</v>
      </c>
      <c r="I501" s="49">
        <v>649.914997510489</v>
      </c>
      <c r="J501" s="49">
        <v>875.90589159413321</v>
      </c>
      <c r="K501" s="49">
        <v>1069.9608283460423</v>
      </c>
      <c r="L501" s="49">
        <v>1269.6043461911377</v>
      </c>
      <c r="M501" s="49">
        <v>1486.3765055977942</v>
      </c>
      <c r="N501" s="49">
        <v>1777.7609682051802</v>
      </c>
      <c r="O501" s="49">
        <v>184.89662923514609</v>
      </c>
      <c r="P501" s="49">
        <v>232.35095727464548</v>
      </c>
      <c r="Q501" s="49">
        <v>296.44085404124644</v>
      </c>
      <c r="R501" s="49">
        <v>489.99868420993613</v>
      </c>
      <c r="S501" s="49">
        <v>649.914997510489</v>
      </c>
      <c r="T501" s="49">
        <v>875.90589159413321</v>
      </c>
      <c r="U501" s="49">
        <v>1069.9608283460423</v>
      </c>
      <c r="V501" s="49">
        <v>1269.6043461911377</v>
      </c>
      <c r="W501" s="49">
        <v>1486.3765055977942</v>
      </c>
      <c r="X501" s="49">
        <v>1777.7609682051802</v>
      </c>
      <c r="Y501" s="49">
        <v>184.89662923514609</v>
      </c>
      <c r="Z501" s="49">
        <v>232.35095727464548</v>
      </c>
      <c r="AA501" s="49">
        <v>296.44085404124644</v>
      </c>
      <c r="AB501" s="49">
        <v>489.99868420993613</v>
      </c>
      <c r="AC501" s="49">
        <v>649.914997510489</v>
      </c>
      <c r="AD501" s="49">
        <v>875.90589159413321</v>
      </c>
      <c r="AE501" s="49">
        <v>1069.9608283460423</v>
      </c>
      <c r="AF501" s="49">
        <v>1269.6043461911377</v>
      </c>
      <c r="AG501" s="49">
        <v>1486.3765055977942</v>
      </c>
      <c r="AH501" s="49">
        <v>1777.7609682051802</v>
      </c>
      <c r="AJ501" s="33" t="str">
        <f t="shared" si="14"/>
        <v/>
      </c>
      <c r="AK501" s="33" t="str">
        <f t="shared" si="15"/>
        <v/>
      </c>
      <c r="AO501" t="s">
        <v>13</v>
      </c>
      <c r="AR501" s="7"/>
      <c r="AS501" s="7"/>
      <c r="AT501" s="7"/>
      <c r="AU501" s="7"/>
      <c r="AV501" s="7"/>
      <c r="AW501" s="7"/>
      <c r="AX501" s="7"/>
      <c r="AY501" s="7"/>
      <c r="AZ501" s="7"/>
      <c r="BA501" s="7"/>
      <c r="BB501" s="7"/>
      <c r="BC501" s="7"/>
      <c r="BD501" s="7"/>
      <c r="BE501" s="7"/>
      <c r="BF501" s="7"/>
      <c r="BG501" s="7"/>
      <c r="BH501" s="7"/>
    </row>
    <row r="502" spans="1:60" x14ac:dyDescent="0.25">
      <c r="A502" s="23"/>
      <c r="B502" s="79" t="s">
        <v>1282</v>
      </c>
      <c r="C502" s="80" t="s">
        <v>4333</v>
      </c>
      <c r="D502" s="82" t="s">
        <v>3272</v>
      </c>
      <c r="E502" s="50">
        <v>3023</v>
      </c>
      <c r="F502" s="50">
        <v>3554.7</v>
      </c>
      <c r="G502" s="50">
        <v>4245</v>
      </c>
      <c r="H502" s="50">
        <v>6169</v>
      </c>
      <c r="I502" s="50">
        <v>7607</v>
      </c>
      <c r="J502" s="50">
        <v>9616</v>
      </c>
      <c r="K502" s="50">
        <v>11260</v>
      </c>
      <c r="L502" s="50">
        <v>13020</v>
      </c>
      <c r="M502" s="50">
        <v>14930</v>
      </c>
      <c r="N502" s="50">
        <v>17700</v>
      </c>
      <c r="O502" s="49">
        <v>2457.3666732976099</v>
      </c>
      <c r="P502" s="49">
        <v>3077.5900121814689</v>
      </c>
      <c r="Q502" s="49">
        <v>3906.4765037192151</v>
      </c>
      <c r="R502" s="49">
        <v>6407.4187168928165</v>
      </c>
      <c r="S502" s="49">
        <v>8403.1594856600877</v>
      </c>
      <c r="T502" s="49">
        <v>11085.491812895707</v>
      </c>
      <c r="U502" s="49">
        <v>13363.885105989732</v>
      </c>
      <c r="V502" s="49">
        <v>15736.274105135182</v>
      </c>
      <c r="W502" s="49">
        <v>18290.240218426989</v>
      </c>
      <c r="X502" s="49">
        <v>21768.490952984041</v>
      </c>
      <c r="Y502" s="49">
        <v>2975.0011652881499</v>
      </c>
      <c r="Z502" s="49">
        <v>3491.4866893111098</v>
      </c>
      <c r="AA502" s="49">
        <v>4214.734654306023</v>
      </c>
      <c r="AB502" s="49">
        <v>6209.6354675850498</v>
      </c>
      <c r="AC502" s="49">
        <v>7814.6007260995393</v>
      </c>
      <c r="AD502" s="49">
        <v>10198.312342980627</v>
      </c>
      <c r="AE502" s="49">
        <v>12304.236014145084</v>
      </c>
      <c r="AF502" s="49">
        <v>14601.91513943712</v>
      </c>
      <c r="AG502" s="49">
        <v>17104.019345426448</v>
      </c>
      <c r="AH502" s="49">
        <v>20549.052247729971</v>
      </c>
      <c r="AJ502" s="33" t="str">
        <f t="shared" si="14"/>
        <v/>
      </c>
      <c r="AK502" s="33" t="str">
        <f t="shared" si="15"/>
        <v/>
      </c>
      <c r="AO502" t="s">
        <v>13</v>
      </c>
      <c r="AR502" s="7"/>
      <c r="AS502" s="7"/>
      <c r="AT502" s="7"/>
      <c r="AU502" s="7"/>
      <c r="AV502" s="7"/>
      <c r="AW502" s="7"/>
      <c r="AX502" s="7"/>
      <c r="AY502" s="7"/>
      <c r="AZ502" s="7"/>
      <c r="BA502" s="7"/>
      <c r="BB502" s="7"/>
      <c r="BC502" s="7"/>
      <c r="BD502" s="7"/>
      <c r="BE502" s="7"/>
      <c r="BF502" s="7"/>
      <c r="BG502" s="7"/>
      <c r="BH502" s="7"/>
    </row>
    <row r="503" spans="1:60" x14ac:dyDescent="0.25">
      <c r="A503" s="23"/>
      <c r="B503" s="79" t="s">
        <v>1284</v>
      </c>
      <c r="C503" s="80" t="s">
        <v>3585</v>
      </c>
      <c r="D503" s="50" t="s">
        <v>3273</v>
      </c>
      <c r="E503" s="50">
        <v>25950</v>
      </c>
      <c r="F503" s="50">
        <v>31754.799999999999</v>
      </c>
      <c r="G503" s="50">
        <v>39500</v>
      </c>
      <c r="H503" s="50">
        <v>62050</v>
      </c>
      <c r="I503" s="50">
        <v>79580</v>
      </c>
      <c r="J503" s="50">
        <v>104800</v>
      </c>
      <c r="K503" s="50">
        <v>125900</v>
      </c>
      <c r="L503" s="50">
        <v>149000</v>
      </c>
      <c r="M503" s="50">
        <v>174300</v>
      </c>
      <c r="N503" s="50">
        <v>211800</v>
      </c>
      <c r="O503" s="50">
        <v>25950</v>
      </c>
      <c r="P503" s="50">
        <v>31754.799999999999</v>
      </c>
      <c r="Q503" s="50">
        <v>39500</v>
      </c>
      <c r="R503" s="50">
        <v>62050</v>
      </c>
      <c r="S503" s="50">
        <v>79580</v>
      </c>
      <c r="T503" s="50">
        <v>104800</v>
      </c>
      <c r="U503" s="50">
        <v>125900</v>
      </c>
      <c r="V503" s="50">
        <v>149000</v>
      </c>
      <c r="W503" s="50">
        <v>174300</v>
      </c>
      <c r="X503" s="50">
        <v>211800</v>
      </c>
      <c r="Y503" s="50">
        <v>25950</v>
      </c>
      <c r="Z503" s="50">
        <v>31754.799999999999</v>
      </c>
      <c r="AA503" s="50">
        <v>39500</v>
      </c>
      <c r="AB503" s="50">
        <v>62050</v>
      </c>
      <c r="AC503" s="50">
        <v>79580</v>
      </c>
      <c r="AD503" s="50">
        <v>104800</v>
      </c>
      <c r="AE503" s="50">
        <v>125900</v>
      </c>
      <c r="AF503" s="50">
        <v>149000</v>
      </c>
      <c r="AG503" s="50">
        <v>174300</v>
      </c>
      <c r="AH503" s="50">
        <v>211800</v>
      </c>
      <c r="AJ503" s="33" t="str">
        <f t="shared" si="14"/>
        <v/>
      </c>
      <c r="AK503" s="33" t="str">
        <f t="shared" si="15"/>
        <v/>
      </c>
      <c r="AO503" t="s">
        <v>13</v>
      </c>
      <c r="AR503" s="7"/>
      <c r="AS503" s="7"/>
      <c r="AT503" s="7"/>
      <c r="AU503" s="7"/>
      <c r="AV503" s="7"/>
      <c r="AW503" s="7"/>
      <c r="AX503" s="7"/>
      <c r="AY503" s="7"/>
      <c r="AZ503" s="7"/>
      <c r="BA503" s="7"/>
      <c r="BB503" s="7"/>
      <c r="BC503" s="7"/>
      <c r="BD503" s="7"/>
      <c r="BE503" s="7"/>
      <c r="BF503" s="7"/>
      <c r="BG503" s="7"/>
      <c r="BH503" s="7"/>
    </row>
    <row r="504" spans="1:60" x14ac:dyDescent="0.25">
      <c r="A504" s="23"/>
      <c r="B504" s="79" t="s">
        <v>1286</v>
      </c>
      <c r="C504" s="80" t="s">
        <v>4333</v>
      </c>
      <c r="D504" s="82" t="s">
        <v>3274</v>
      </c>
      <c r="E504" s="50">
        <v>730.1</v>
      </c>
      <c r="F504" s="50">
        <v>875.1</v>
      </c>
      <c r="G504" s="50">
        <v>1078</v>
      </c>
      <c r="H504" s="50">
        <v>1731</v>
      </c>
      <c r="I504" s="50">
        <v>2297</v>
      </c>
      <c r="J504" s="50">
        <v>3194</v>
      </c>
      <c r="K504" s="50">
        <v>4014</v>
      </c>
      <c r="L504" s="50">
        <v>4984</v>
      </c>
      <c r="M504" s="50">
        <v>6131</v>
      </c>
      <c r="N504" s="50">
        <v>7973</v>
      </c>
      <c r="O504" s="49">
        <v>877.30591391340556</v>
      </c>
      <c r="P504" s="49">
        <v>1104.9250670796707</v>
      </c>
      <c r="Q504" s="49">
        <v>1404.3778531925827</v>
      </c>
      <c r="R504" s="49">
        <v>2327.4654303192951</v>
      </c>
      <c r="S504" s="49">
        <v>3072.9542173005384</v>
      </c>
      <c r="T504" s="49">
        <v>4089.029658437586</v>
      </c>
      <c r="U504" s="49">
        <v>4951.3683301929814</v>
      </c>
      <c r="V504" s="49">
        <v>5842.433995127758</v>
      </c>
      <c r="W504" s="49">
        <v>6804.9431347646978</v>
      </c>
      <c r="X504" s="49">
        <v>8111.2427962611637</v>
      </c>
      <c r="Y504" s="49">
        <v>752.7812737449658</v>
      </c>
      <c r="Z504" s="49">
        <v>928.13655394146247</v>
      </c>
      <c r="AA504" s="49">
        <v>1130.7676768634715</v>
      </c>
      <c r="AB504" s="49">
        <v>1902.5027827635636</v>
      </c>
      <c r="AC504" s="49">
        <v>2614.584637460558</v>
      </c>
      <c r="AD504" s="49">
        <v>3698.0650650483135</v>
      </c>
      <c r="AE504" s="49">
        <v>4632.0701155287052</v>
      </c>
      <c r="AF504" s="49">
        <v>5612.8623440907268</v>
      </c>
      <c r="AG504" s="49">
        <v>6658.4337576419366</v>
      </c>
      <c r="AH504" s="49">
        <v>8086.5092608278574</v>
      </c>
      <c r="AJ504" s="33" t="str">
        <f t="shared" si="14"/>
        <v/>
      </c>
      <c r="AK504" s="33" t="str">
        <f t="shared" si="15"/>
        <v/>
      </c>
      <c r="AO504" t="s">
        <v>13</v>
      </c>
      <c r="AR504" s="7"/>
      <c r="AS504" s="7"/>
      <c r="AT504" s="7"/>
      <c r="AU504" s="7"/>
      <c r="AV504" s="7"/>
      <c r="AW504" s="7"/>
      <c r="AX504" s="7"/>
      <c r="AY504" s="7"/>
      <c r="AZ504" s="7"/>
      <c r="BA504" s="7"/>
      <c r="BB504" s="7"/>
      <c r="BC504" s="7"/>
      <c r="BD504" s="7"/>
      <c r="BE504" s="7"/>
      <c r="BF504" s="7"/>
      <c r="BG504" s="7"/>
      <c r="BH504" s="7"/>
    </row>
    <row r="505" spans="1:60" x14ac:dyDescent="0.25">
      <c r="A505" s="23"/>
      <c r="B505" s="79" t="s">
        <v>1288</v>
      </c>
      <c r="C505" s="80" t="s">
        <v>3585</v>
      </c>
      <c r="D505" s="50" t="s">
        <v>3275</v>
      </c>
      <c r="E505" s="50">
        <v>25900</v>
      </c>
      <c r="F505" s="50">
        <v>31636.799999999999</v>
      </c>
      <c r="G505" s="50">
        <v>39340</v>
      </c>
      <c r="H505" s="50">
        <v>62020</v>
      </c>
      <c r="I505" s="50">
        <v>79880</v>
      </c>
      <c r="J505" s="50">
        <v>105900</v>
      </c>
      <c r="K505" s="50">
        <v>127800</v>
      </c>
      <c r="L505" s="50">
        <v>152000</v>
      </c>
      <c r="M505" s="50">
        <v>178900</v>
      </c>
      <c r="N505" s="50">
        <v>219000</v>
      </c>
      <c r="O505" s="50">
        <v>25900</v>
      </c>
      <c r="P505" s="50">
        <v>31636.799999999999</v>
      </c>
      <c r="Q505" s="50">
        <v>39340</v>
      </c>
      <c r="R505" s="50">
        <v>62020</v>
      </c>
      <c r="S505" s="50">
        <v>79880</v>
      </c>
      <c r="T505" s="50">
        <v>105900</v>
      </c>
      <c r="U505" s="50">
        <v>127800</v>
      </c>
      <c r="V505" s="50">
        <v>152000</v>
      </c>
      <c r="W505" s="50">
        <v>178900</v>
      </c>
      <c r="X505" s="50">
        <v>219000</v>
      </c>
      <c r="Y505" s="50">
        <v>25900</v>
      </c>
      <c r="Z505" s="50">
        <v>31636.799999999999</v>
      </c>
      <c r="AA505" s="50">
        <v>39340</v>
      </c>
      <c r="AB505" s="50">
        <v>62020</v>
      </c>
      <c r="AC505" s="50">
        <v>79880</v>
      </c>
      <c r="AD505" s="50">
        <v>105900</v>
      </c>
      <c r="AE505" s="50">
        <v>127800</v>
      </c>
      <c r="AF505" s="50">
        <v>152000</v>
      </c>
      <c r="AG505" s="50">
        <v>178900</v>
      </c>
      <c r="AH505" s="50">
        <v>219000</v>
      </c>
      <c r="AJ505" s="33" t="str">
        <f t="shared" si="14"/>
        <v/>
      </c>
      <c r="AK505" s="33" t="str">
        <f t="shared" si="15"/>
        <v/>
      </c>
      <c r="AO505" t="s">
        <v>13</v>
      </c>
      <c r="AR505" s="7"/>
      <c r="AS505" s="7"/>
      <c r="AT505" s="7"/>
      <c r="AU505" s="7"/>
      <c r="AV505" s="7"/>
      <c r="AW505" s="7"/>
      <c r="AX505" s="7"/>
      <c r="AY505" s="7"/>
      <c r="AZ505" s="7"/>
      <c r="BA505" s="7"/>
      <c r="BB505" s="7"/>
      <c r="BC505" s="7"/>
      <c r="BD505" s="7"/>
      <c r="BE505" s="7"/>
      <c r="BF505" s="7"/>
      <c r="BG505" s="7"/>
      <c r="BH505" s="7"/>
    </row>
    <row r="506" spans="1:60" x14ac:dyDescent="0.25">
      <c r="A506" s="23"/>
      <c r="B506" s="81" t="s">
        <v>1291</v>
      </c>
      <c r="C506" s="53" t="s">
        <v>4327</v>
      </c>
      <c r="D506" s="53" t="s">
        <v>3871</v>
      </c>
      <c r="E506" s="49">
        <v>233.16773154988698</v>
      </c>
      <c r="F506" s="49">
        <v>290.4613855858405</v>
      </c>
      <c r="G506" s="49">
        <v>361.49590679241885</v>
      </c>
      <c r="H506" s="49">
        <v>581.14442837662614</v>
      </c>
      <c r="I506" s="49">
        <v>758.1078974430535</v>
      </c>
      <c r="J506" s="49">
        <v>998.27608172324676</v>
      </c>
      <c r="K506" s="49">
        <v>1197.9478743146137</v>
      </c>
      <c r="L506" s="49">
        <v>1397.2583134320112</v>
      </c>
      <c r="M506" s="49">
        <v>1609.4939122852736</v>
      </c>
      <c r="N506" s="49">
        <v>1888.1399076474738</v>
      </c>
      <c r="O506" s="49">
        <v>233.16773154988698</v>
      </c>
      <c r="P506" s="49">
        <v>290.4613855858405</v>
      </c>
      <c r="Q506" s="49">
        <v>361.49590679241885</v>
      </c>
      <c r="R506" s="49">
        <v>581.14442837662614</v>
      </c>
      <c r="S506" s="49">
        <v>758.1078974430535</v>
      </c>
      <c r="T506" s="49">
        <v>998.27608172324676</v>
      </c>
      <c r="U506" s="49">
        <v>1197.9478743146137</v>
      </c>
      <c r="V506" s="49">
        <v>1397.2583134320112</v>
      </c>
      <c r="W506" s="49">
        <v>1609.4939122852736</v>
      </c>
      <c r="X506" s="49">
        <v>1888.1399076474738</v>
      </c>
      <c r="Y506" s="49">
        <v>233.16773154988698</v>
      </c>
      <c r="Z506" s="49">
        <v>290.4613855858405</v>
      </c>
      <c r="AA506" s="49">
        <v>361.49590679241885</v>
      </c>
      <c r="AB506" s="49">
        <v>581.14442837662614</v>
      </c>
      <c r="AC506" s="49">
        <v>758.1078974430535</v>
      </c>
      <c r="AD506" s="49">
        <v>998.27608172324676</v>
      </c>
      <c r="AE506" s="49">
        <v>1197.9478743146137</v>
      </c>
      <c r="AF506" s="49">
        <v>1397.2583134320112</v>
      </c>
      <c r="AG506" s="49">
        <v>1609.4939122852736</v>
      </c>
      <c r="AH506" s="49">
        <v>1888.1399076474738</v>
      </c>
      <c r="AJ506" s="33" t="str">
        <f t="shared" si="14"/>
        <v/>
      </c>
      <c r="AK506" s="33" t="str">
        <f t="shared" si="15"/>
        <v/>
      </c>
      <c r="AO506" t="s">
        <v>13</v>
      </c>
      <c r="AR506" s="7"/>
      <c r="AS506" s="7"/>
      <c r="AT506" s="7"/>
      <c r="AU506" s="7"/>
      <c r="AV506" s="7"/>
      <c r="AW506" s="7"/>
      <c r="AX506" s="7"/>
      <c r="AY506" s="7"/>
      <c r="AZ506" s="7"/>
      <c r="BA506" s="7"/>
      <c r="BB506" s="7"/>
      <c r="BC506" s="7"/>
      <c r="BD506" s="7"/>
      <c r="BE506" s="7"/>
      <c r="BF506" s="7"/>
      <c r="BG506" s="7"/>
      <c r="BH506" s="7"/>
    </row>
    <row r="507" spans="1:60" x14ac:dyDescent="0.25">
      <c r="A507" s="23"/>
      <c r="B507" s="81" t="s">
        <v>1293</v>
      </c>
      <c r="C507" s="53" t="s">
        <v>4327</v>
      </c>
      <c r="D507" s="53" t="s">
        <v>3872</v>
      </c>
      <c r="E507" s="49">
        <v>52.392853792552032</v>
      </c>
      <c r="F507" s="49">
        <v>64.291581462556408</v>
      </c>
      <c r="G507" s="49">
        <v>80.195829838404947</v>
      </c>
      <c r="H507" s="49">
        <v>125.87773813756269</v>
      </c>
      <c r="I507" s="49">
        <v>163.86239955810137</v>
      </c>
      <c r="J507" s="49">
        <v>218.08697250550242</v>
      </c>
      <c r="K507" s="49">
        <v>264.33017145106925</v>
      </c>
      <c r="L507" s="49">
        <v>310.575521447668</v>
      </c>
      <c r="M507" s="49">
        <v>360.14913216912242</v>
      </c>
      <c r="N507" s="49">
        <v>424.39822829706719</v>
      </c>
      <c r="O507" s="49">
        <v>52.392853792552032</v>
      </c>
      <c r="P507" s="49">
        <v>64.291581462556408</v>
      </c>
      <c r="Q507" s="49">
        <v>80.195829838404947</v>
      </c>
      <c r="R507" s="49">
        <v>125.87773813756269</v>
      </c>
      <c r="S507" s="49">
        <v>163.86239955810137</v>
      </c>
      <c r="T507" s="49">
        <v>218.08697250550242</v>
      </c>
      <c r="U507" s="49">
        <v>264.33017145106925</v>
      </c>
      <c r="V507" s="49">
        <v>310.575521447668</v>
      </c>
      <c r="W507" s="49">
        <v>360.14913216912242</v>
      </c>
      <c r="X507" s="49">
        <v>424.39822829706719</v>
      </c>
      <c r="Y507" s="49">
        <v>52.392853792552032</v>
      </c>
      <c r="Z507" s="49">
        <v>64.291581462556408</v>
      </c>
      <c r="AA507" s="49">
        <v>80.195829838404947</v>
      </c>
      <c r="AB507" s="49">
        <v>125.87773813756269</v>
      </c>
      <c r="AC507" s="49">
        <v>163.86239955810137</v>
      </c>
      <c r="AD507" s="49">
        <v>218.08697250550242</v>
      </c>
      <c r="AE507" s="49">
        <v>264.33017145106925</v>
      </c>
      <c r="AF507" s="49">
        <v>310.575521447668</v>
      </c>
      <c r="AG507" s="49">
        <v>360.14913216912242</v>
      </c>
      <c r="AH507" s="49">
        <v>424.39822829706719</v>
      </c>
      <c r="AJ507" s="33" t="str">
        <f t="shared" si="14"/>
        <v/>
      </c>
      <c r="AK507" s="33" t="str">
        <f t="shared" si="15"/>
        <v/>
      </c>
      <c r="AO507" t="s">
        <v>13</v>
      </c>
      <c r="AR507" s="7"/>
      <c r="AS507" s="7"/>
      <c r="AT507" s="7"/>
      <c r="AU507" s="7"/>
      <c r="AV507" s="7"/>
      <c r="AW507" s="7"/>
      <c r="AX507" s="7"/>
      <c r="AY507" s="7"/>
      <c r="AZ507" s="7"/>
      <c r="BA507" s="7"/>
      <c r="BB507" s="7"/>
      <c r="BC507" s="7"/>
      <c r="BD507" s="7"/>
      <c r="BE507" s="7"/>
      <c r="BF507" s="7"/>
      <c r="BG507" s="7"/>
      <c r="BH507" s="7"/>
    </row>
    <row r="508" spans="1:60" x14ac:dyDescent="0.25">
      <c r="A508" s="23"/>
      <c r="B508" s="81" t="s">
        <v>1295</v>
      </c>
      <c r="C508" s="53" t="s">
        <v>4327</v>
      </c>
      <c r="D508" s="53" t="s">
        <v>3873</v>
      </c>
      <c r="E508" s="49">
        <v>402.01265521984357</v>
      </c>
      <c r="F508" s="49">
        <v>495.0457453017587</v>
      </c>
      <c r="G508" s="49">
        <v>620.00956708768763</v>
      </c>
      <c r="H508" s="49">
        <v>979.82895073800057</v>
      </c>
      <c r="I508" s="49">
        <v>1271.337736177222</v>
      </c>
      <c r="J508" s="49">
        <v>1673.9706354727803</v>
      </c>
      <c r="K508" s="49">
        <v>2015.6570268819112</v>
      </c>
      <c r="L508" s="49">
        <v>2362.8803893522722</v>
      </c>
      <c r="M508" s="49">
        <v>2733.643443414659</v>
      </c>
      <c r="N508" s="49">
        <v>3221.9207445619691</v>
      </c>
      <c r="O508" s="49">
        <v>402.01265521984357</v>
      </c>
      <c r="P508" s="49">
        <v>495.0457453017587</v>
      </c>
      <c r="Q508" s="49">
        <v>620.00956708768763</v>
      </c>
      <c r="R508" s="49">
        <v>979.82895073800057</v>
      </c>
      <c r="S508" s="49">
        <v>1271.337736177222</v>
      </c>
      <c r="T508" s="49">
        <v>1673.9706354727803</v>
      </c>
      <c r="U508" s="49">
        <v>2015.6570268819112</v>
      </c>
      <c r="V508" s="49">
        <v>2362.8803893522722</v>
      </c>
      <c r="W508" s="49">
        <v>2733.643443414659</v>
      </c>
      <c r="X508" s="49">
        <v>3221.9207445619691</v>
      </c>
      <c r="Y508" s="49">
        <v>402.01265521984357</v>
      </c>
      <c r="Z508" s="49">
        <v>495.0457453017587</v>
      </c>
      <c r="AA508" s="49">
        <v>620.00956708768763</v>
      </c>
      <c r="AB508" s="49">
        <v>979.82895073800057</v>
      </c>
      <c r="AC508" s="49">
        <v>1271.337736177222</v>
      </c>
      <c r="AD508" s="49">
        <v>1673.9706354727803</v>
      </c>
      <c r="AE508" s="49">
        <v>2015.6570268819112</v>
      </c>
      <c r="AF508" s="49">
        <v>2362.8803893522722</v>
      </c>
      <c r="AG508" s="49">
        <v>2733.643443414659</v>
      </c>
      <c r="AH508" s="49">
        <v>3221.9207445619691</v>
      </c>
      <c r="AJ508" s="33" t="str">
        <f t="shared" si="14"/>
        <v/>
      </c>
      <c r="AK508" s="33" t="str">
        <f t="shared" si="15"/>
        <v/>
      </c>
      <c r="AO508" t="s">
        <v>13</v>
      </c>
      <c r="AR508" s="7"/>
      <c r="AS508" s="7"/>
      <c r="AT508" s="7"/>
      <c r="AU508" s="7"/>
      <c r="AV508" s="7"/>
      <c r="AW508" s="7"/>
      <c r="AX508" s="7"/>
      <c r="AY508" s="7"/>
      <c r="AZ508" s="7"/>
      <c r="BA508" s="7"/>
      <c r="BB508" s="7"/>
      <c r="BC508" s="7"/>
      <c r="BD508" s="7"/>
      <c r="BE508" s="7"/>
      <c r="BF508" s="7"/>
      <c r="BG508" s="7"/>
      <c r="BH508" s="7"/>
    </row>
    <row r="509" spans="1:60" x14ac:dyDescent="0.25">
      <c r="A509" s="23"/>
      <c r="B509" s="79" t="s">
        <v>1297</v>
      </c>
      <c r="C509" s="80" t="s">
        <v>3585</v>
      </c>
      <c r="D509" s="50" t="s">
        <v>3276</v>
      </c>
      <c r="E509" s="50">
        <v>2503</v>
      </c>
      <c r="F509" s="50">
        <v>3027.6</v>
      </c>
      <c r="G509" s="50">
        <v>3704</v>
      </c>
      <c r="H509" s="50">
        <v>5537</v>
      </c>
      <c r="I509" s="50">
        <v>6860</v>
      </c>
      <c r="J509" s="50">
        <v>8646</v>
      </c>
      <c r="K509" s="50">
        <v>10060</v>
      </c>
      <c r="L509" s="50">
        <v>11540</v>
      </c>
      <c r="M509" s="50">
        <v>13090</v>
      </c>
      <c r="N509" s="50">
        <v>15280</v>
      </c>
      <c r="O509" s="50">
        <v>2503</v>
      </c>
      <c r="P509" s="50">
        <v>3027.6</v>
      </c>
      <c r="Q509" s="50">
        <v>3704</v>
      </c>
      <c r="R509" s="50">
        <v>5537</v>
      </c>
      <c r="S509" s="50">
        <v>6860</v>
      </c>
      <c r="T509" s="50">
        <v>8646</v>
      </c>
      <c r="U509" s="50">
        <v>10060</v>
      </c>
      <c r="V509" s="50">
        <v>11540</v>
      </c>
      <c r="W509" s="50">
        <v>13090</v>
      </c>
      <c r="X509" s="50">
        <v>15280</v>
      </c>
      <c r="Y509" s="50">
        <v>2503</v>
      </c>
      <c r="Z509" s="50">
        <v>3027.6</v>
      </c>
      <c r="AA509" s="50">
        <v>3704</v>
      </c>
      <c r="AB509" s="50">
        <v>5537</v>
      </c>
      <c r="AC509" s="50">
        <v>6860</v>
      </c>
      <c r="AD509" s="50">
        <v>8646</v>
      </c>
      <c r="AE509" s="50">
        <v>10060</v>
      </c>
      <c r="AF509" s="50">
        <v>11540</v>
      </c>
      <c r="AG509" s="50">
        <v>13090</v>
      </c>
      <c r="AH509" s="50">
        <v>15280</v>
      </c>
      <c r="AJ509" s="33" t="str">
        <f t="shared" si="14"/>
        <v/>
      </c>
      <c r="AK509" s="33" t="str">
        <f t="shared" si="15"/>
        <v/>
      </c>
      <c r="AO509" t="s">
        <v>13</v>
      </c>
      <c r="AR509" s="7"/>
      <c r="AS509" s="7"/>
      <c r="AT509" s="7"/>
      <c r="AU509" s="7"/>
      <c r="AV509" s="7"/>
      <c r="AW509" s="7"/>
      <c r="AX509" s="7"/>
      <c r="AY509" s="7"/>
      <c r="AZ509" s="7"/>
      <c r="BA509" s="7"/>
      <c r="BB509" s="7"/>
      <c r="BC509" s="7"/>
      <c r="BD509" s="7"/>
      <c r="BE509" s="7"/>
      <c r="BF509" s="7"/>
      <c r="BG509" s="7"/>
      <c r="BH509" s="7"/>
    </row>
    <row r="510" spans="1:60" x14ac:dyDescent="0.25">
      <c r="A510" s="23"/>
      <c r="B510" s="81" t="s">
        <v>1299</v>
      </c>
      <c r="C510" s="53" t="s">
        <v>4327</v>
      </c>
      <c r="D510" s="53" t="s">
        <v>3874</v>
      </c>
      <c r="E510" s="49">
        <v>4337.0791163002477</v>
      </c>
      <c r="F510" s="49">
        <v>5360.1487278778177</v>
      </c>
      <c r="G510" s="49">
        <v>6689.2814724137861</v>
      </c>
      <c r="H510" s="49">
        <v>10646.935557298282</v>
      </c>
      <c r="I510" s="49">
        <v>13749.209903469748</v>
      </c>
      <c r="J510" s="49">
        <v>17807.224820772895</v>
      </c>
      <c r="K510" s="49">
        <v>21211.986888292133</v>
      </c>
      <c r="L510" s="49">
        <v>24717.33680690312</v>
      </c>
      <c r="M510" s="49">
        <v>28446.693632664257</v>
      </c>
      <c r="N510" s="49">
        <v>33467.314186896772</v>
      </c>
      <c r="O510" s="49">
        <v>4337.0791163002477</v>
      </c>
      <c r="P510" s="49">
        <v>5360.1487278778177</v>
      </c>
      <c r="Q510" s="49">
        <v>6689.2814724137861</v>
      </c>
      <c r="R510" s="49">
        <v>10646.935557298282</v>
      </c>
      <c r="S510" s="49">
        <v>13749.209903469748</v>
      </c>
      <c r="T510" s="49">
        <v>17807.224820772895</v>
      </c>
      <c r="U510" s="49">
        <v>21211.986888292133</v>
      </c>
      <c r="V510" s="49">
        <v>24717.33680690312</v>
      </c>
      <c r="W510" s="49">
        <v>28446.693632664257</v>
      </c>
      <c r="X510" s="49">
        <v>33467.314186896772</v>
      </c>
      <c r="Y510" s="49">
        <v>4337.0791163002477</v>
      </c>
      <c r="Z510" s="49">
        <v>5360.1487278778177</v>
      </c>
      <c r="AA510" s="49">
        <v>6689.2814724137861</v>
      </c>
      <c r="AB510" s="49">
        <v>10646.935557298282</v>
      </c>
      <c r="AC510" s="49">
        <v>13749.209903469748</v>
      </c>
      <c r="AD510" s="49">
        <v>17807.224820772895</v>
      </c>
      <c r="AE510" s="49">
        <v>21211.986888292133</v>
      </c>
      <c r="AF510" s="49">
        <v>24717.33680690312</v>
      </c>
      <c r="AG510" s="49">
        <v>28446.693632664257</v>
      </c>
      <c r="AH510" s="49">
        <v>33467.314186896772</v>
      </c>
      <c r="AJ510" s="33" t="str">
        <f t="shared" si="14"/>
        <v/>
      </c>
      <c r="AK510" s="33" t="str">
        <f t="shared" si="15"/>
        <v/>
      </c>
      <c r="AO510" t="s">
        <v>13</v>
      </c>
      <c r="AR510" s="7"/>
      <c r="AS510" s="7"/>
      <c r="AT510" s="7"/>
      <c r="AU510" s="7"/>
      <c r="AV510" s="7"/>
      <c r="AW510" s="7"/>
      <c r="AX510" s="7"/>
      <c r="AY510" s="7"/>
      <c r="AZ510" s="7"/>
      <c r="BA510" s="7"/>
      <c r="BB510" s="7"/>
      <c r="BC510" s="7"/>
      <c r="BD510" s="7"/>
      <c r="BE510" s="7"/>
      <c r="BF510" s="7"/>
      <c r="BG510" s="7"/>
      <c r="BH510" s="7"/>
    </row>
    <row r="511" spans="1:60" x14ac:dyDescent="0.25">
      <c r="A511" s="23"/>
      <c r="B511" s="79" t="s">
        <v>1301</v>
      </c>
      <c r="C511" s="80" t="s">
        <v>3585</v>
      </c>
      <c r="D511" s="50" t="s">
        <v>3277</v>
      </c>
      <c r="E511" s="50">
        <v>1168</v>
      </c>
      <c r="F511" s="50">
        <v>1584.3</v>
      </c>
      <c r="G511" s="50">
        <v>2224</v>
      </c>
      <c r="H511" s="50">
        <v>4630</v>
      </c>
      <c r="I511" s="50">
        <v>7045</v>
      </c>
      <c r="J511" s="50">
        <v>11340</v>
      </c>
      <c r="K511" s="50">
        <v>15680</v>
      </c>
      <c r="L511" s="50">
        <v>21210</v>
      </c>
      <c r="M511" s="50">
        <v>28220</v>
      </c>
      <c r="N511" s="50">
        <v>40360</v>
      </c>
      <c r="O511" s="50">
        <v>1168</v>
      </c>
      <c r="P511" s="50">
        <v>1584.3</v>
      </c>
      <c r="Q511" s="50">
        <v>2224</v>
      </c>
      <c r="R511" s="50">
        <v>4630</v>
      </c>
      <c r="S511" s="50">
        <v>7045</v>
      </c>
      <c r="T511" s="50">
        <v>11340</v>
      </c>
      <c r="U511" s="50">
        <v>15680</v>
      </c>
      <c r="V511" s="50">
        <v>21210</v>
      </c>
      <c r="W511" s="50">
        <v>28220</v>
      </c>
      <c r="X511" s="50">
        <v>40360</v>
      </c>
      <c r="Y511" s="50">
        <v>1168</v>
      </c>
      <c r="Z511" s="50">
        <v>1584.3</v>
      </c>
      <c r="AA511" s="50">
        <v>2224</v>
      </c>
      <c r="AB511" s="50">
        <v>4630</v>
      </c>
      <c r="AC511" s="50">
        <v>7045</v>
      </c>
      <c r="AD511" s="50">
        <v>11340</v>
      </c>
      <c r="AE511" s="50">
        <v>15680</v>
      </c>
      <c r="AF511" s="50">
        <v>21210</v>
      </c>
      <c r="AG511" s="50">
        <v>28220</v>
      </c>
      <c r="AH511" s="50">
        <v>40360</v>
      </c>
      <c r="AJ511" s="33" t="str">
        <f t="shared" si="14"/>
        <v/>
      </c>
      <c r="AK511" s="33" t="str">
        <f t="shared" si="15"/>
        <v/>
      </c>
      <c r="AO511" t="s">
        <v>13</v>
      </c>
      <c r="AR511" s="7"/>
      <c r="AS511" s="7"/>
      <c r="AT511" s="7"/>
      <c r="AU511" s="7"/>
      <c r="AV511" s="7"/>
      <c r="AW511" s="7"/>
      <c r="AX511" s="7"/>
      <c r="AY511" s="7"/>
      <c r="AZ511" s="7"/>
      <c r="BA511" s="7"/>
      <c r="BB511" s="7"/>
      <c r="BC511" s="7"/>
      <c r="BD511" s="7"/>
      <c r="BE511" s="7"/>
      <c r="BF511" s="7"/>
      <c r="BG511" s="7"/>
      <c r="BH511" s="7"/>
    </row>
    <row r="512" spans="1:60" x14ac:dyDescent="0.25">
      <c r="A512" s="23"/>
      <c r="B512" s="81" t="s">
        <v>1303</v>
      </c>
      <c r="C512" s="53" t="s">
        <v>4327</v>
      </c>
      <c r="D512" s="53" t="s">
        <v>3875</v>
      </c>
      <c r="E512" s="49">
        <v>283.28980189060513</v>
      </c>
      <c r="F512" s="49">
        <v>351.11090068445219</v>
      </c>
      <c r="G512" s="49">
        <v>430.61085898436113</v>
      </c>
      <c r="H512" s="49">
        <v>679.29492073952224</v>
      </c>
      <c r="I512" s="49">
        <v>875.72816640090616</v>
      </c>
      <c r="J512" s="49">
        <v>1134.9416312460828</v>
      </c>
      <c r="K512" s="49">
        <v>1345.0771557170726</v>
      </c>
      <c r="L512" s="49">
        <v>1550.3041227501506</v>
      </c>
      <c r="M512" s="49">
        <v>1765.1992299872577</v>
      </c>
      <c r="N512" s="49">
        <v>2041.5251325140098</v>
      </c>
      <c r="O512" s="49">
        <v>283.28980189060513</v>
      </c>
      <c r="P512" s="49">
        <v>351.11090068445219</v>
      </c>
      <c r="Q512" s="49">
        <v>430.61085898436113</v>
      </c>
      <c r="R512" s="49">
        <v>679.29492073952224</v>
      </c>
      <c r="S512" s="49">
        <v>875.72816640090616</v>
      </c>
      <c r="T512" s="49">
        <v>1134.9416312460828</v>
      </c>
      <c r="U512" s="49">
        <v>1345.0771557170726</v>
      </c>
      <c r="V512" s="49">
        <v>1550.3041227501506</v>
      </c>
      <c r="W512" s="49">
        <v>1765.1992299872577</v>
      </c>
      <c r="X512" s="49">
        <v>2041.5251325140098</v>
      </c>
      <c r="Y512" s="49">
        <v>283.28980189060513</v>
      </c>
      <c r="Z512" s="49">
        <v>351.11090068445219</v>
      </c>
      <c r="AA512" s="49">
        <v>430.61085898436113</v>
      </c>
      <c r="AB512" s="49">
        <v>679.29492073952224</v>
      </c>
      <c r="AC512" s="49">
        <v>875.72816640090616</v>
      </c>
      <c r="AD512" s="49">
        <v>1134.9416312460828</v>
      </c>
      <c r="AE512" s="49">
        <v>1345.0771557170726</v>
      </c>
      <c r="AF512" s="49">
        <v>1550.3041227501506</v>
      </c>
      <c r="AG512" s="49">
        <v>1765.1992299872577</v>
      </c>
      <c r="AH512" s="49">
        <v>2041.5251325140098</v>
      </c>
      <c r="AJ512" s="33" t="str">
        <f t="shared" si="14"/>
        <v/>
      </c>
      <c r="AK512" s="33" t="str">
        <f t="shared" si="15"/>
        <v/>
      </c>
      <c r="AO512" t="s">
        <v>13</v>
      </c>
      <c r="AR512" s="7"/>
      <c r="AS512" s="7"/>
      <c r="AT512" s="7"/>
      <c r="AU512" s="7"/>
      <c r="AV512" s="7"/>
      <c r="AW512" s="7"/>
      <c r="AX512" s="7"/>
      <c r="AY512" s="7"/>
      <c r="AZ512" s="7"/>
      <c r="BA512" s="7"/>
      <c r="BB512" s="7"/>
      <c r="BC512" s="7"/>
      <c r="BD512" s="7"/>
      <c r="BE512" s="7"/>
      <c r="BF512" s="7"/>
      <c r="BG512" s="7"/>
      <c r="BH512" s="7"/>
    </row>
    <row r="513" spans="1:60" x14ac:dyDescent="0.25">
      <c r="A513" s="23"/>
      <c r="B513" s="79" t="s">
        <v>1305</v>
      </c>
      <c r="C513" s="80" t="s">
        <v>3585</v>
      </c>
      <c r="D513" s="50" t="s">
        <v>3278</v>
      </c>
      <c r="E513" s="50">
        <v>33870</v>
      </c>
      <c r="F513" s="50">
        <v>41373.300000000003</v>
      </c>
      <c r="G513" s="50">
        <v>51440</v>
      </c>
      <c r="H513" s="50">
        <v>80990</v>
      </c>
      <c r="I513" s="50">
        <v>104200</v>
      </c>
      <c r="J513" s="50">
        <v>137900</v>
      </c>
      <c r="K513" s="50">
        <v>166300</v>
      </c>
      <c r="L513" s="50">
        <v>197600</v>
      </c>
      <c r="M513" s="50">
        <v>232300</v>
      </c>
      <c r="N513" s="50">
        <v>283900</v>
      </c>
      <c r="O513" s="50">
        <v>33870</v>
      </c>
      <c r="P513" s="50">
        <v>41373.300000000003</v>
      </c>
      <c r="Q513" s="50">
        <v>51440</v>
      </c>
      <c r="R513" s="50">
        <v>80990</v>
      </c>
      <c r="S513" s="50">
        <v>104200</v>
      </c>
      <c r="T513" s="50">
        <v>137900</v>
      </c>
      <c r="U513" s="50">
        <v>166300</v>
      </c>
      <c r="V513" s="50">
        <v>197600</v>
      </c>
      <c r="W513" s="50">
        <v>232300</v>
      </c>
      <c r="X513" s="50">
        <v>283900</v>
      </c>
      <c r="Y513" s="50">
        <v>33870</v>
      </c>
      <c r="Z513" s="50">
        <v>41373.300000000003</v>
      </c>
      <c r="AA513" s="50">
        <v>51440</v>
      </c>
      <c r="AB513" s="50">
        <v>80990</v>
      </c>
      <c r="AC513" s="50">
        <v>104200</v>
      </c>
      <c r="AD513" s="50">
        <v>137900</v>
      </c>
      <c r="AE513" s="50">
        <v>166300</v>
      </c>
      <c r="AF513" s="50">
        <v>197600</v>
      </c>
      <c r="AG513" s="50">
        <v>232300</v>
      </c>
      <c r="AH513" s="50">
        <v>283900</v>
      </c>
      <c r="AJ513" s="33" t="str">
        <f t="shared" si="14"/>
        <v/>
      </c>
      <c r="AK513" s="33" t="str">
        <f t="shared" si="15"/>
        <v/>
      </c>
      <c r="AO513" t="s">
        <v>13</v>
      </c>
      <c r="AR513" s="7"/>
      <c r="AS513" s="7"/>
      <c r="AT513" s="7"/>
      <c r="AU513" s="7"/>
      <c r="AV513" s="7"/>
      <c r="AW513" s="7"/>
      <c r="AX513" s="7"/>
      <c r="AY513" s="7"/>
      <c r="AZ513" s="7"/>
      <c r="BA513" s="7"/>
      <c r="BB513" s="7"/>
      <c r="BC513" s="7"/>
      <c r="BD513" s="7"/>
      <c r="BE513" s="7"/>
      <c r="BF513" s="7"/>
      <c r="BG513" s="7"/>
      <c r="BH513" s="7"/>
    </row>
    <row r="514" spans="1:60" x14ac:dyDescent="0.25">
      <c r="A514" s="23"/>
      <c r="B514" s="79" t="s">
        <v>1312</v>
      </c>
      <c r="C514" s="80" t="s">
        <v>4333</v>
      </c>
      <c r="D514" s="82" t="s">
        <v>3280</v>
      </c>
      <c r="E514" s="50">
        <v>1561</v>
      </c>
      <c r="F514" s="50">
        <v>1841.3</v>
      </c>
      <c r="G514" s="50">
        <v>2187</v>
      </c>
      <c r="H514" s="50">
        <v>3055</v>
      </c>
      <c r="I514" s="50">
        <v>3634</v>
      </c>
      <c r="J514" s="50">
        <v>4369</v>
      </c>
      <c r="K514" s="50">
        <v>4918</v>
      </c>
      <c r="L514" s="50">
        <v>5469</v>
      </c>
      <c r="M514" s="50">
        <v>6025</v>
      </c>
      <c r="N514" s="50">
        <v>6773</v>
      </c>
      <c r="O514" s="49">
        <v>964.25237529555773</v>
      </c>
      <c r="P514" s="49">
        <v>1175.5922705404305</v>
      </c>
      <c r="Q514" s="49">
        <v>1500.0119420798003</v>
      </c>
      <c r="R514" s="49">
        <v>2357.1217059103337</v>
      </c>
      <c r="S514" s="49">
        <v>3063.8394130973761</v>
      </c>
      <c r="T514" s="49">
        <v>4074.0512229471133</v>
      </c>
      <c r="U514" s="49">
        <v>4966.6527204924469</v>
      </c>
      <c r="V514" s="49">
        <v>5908.1065403999519</v>
      </c>
      <c r="W514" s="49">
        <v>6929.2722634842294</v>
      </c>
      <c r="X514" s="49">
        <v>8304.1124107575233</v>
      </c>
      <c r="Y514" s="49">
        <v>1429.2505244159022</v>
      </c>
      <c r="Z514" s="49">
        <v>1629.4839042628644</v>
      </c>
      <c r="AA514" s="49">
        <v>2028.4642943261078</v>
      </c>
      <c r="AB514" s="49">
        <v>2785.8523985251459</v>
      </c>
      <c r="AC514" s="49">
        <v>3338.2482517136123</v>
      </c>
      <c r="AD514" s="49">
        <v>4172.1857513565765</v>
      </c>
      <c r="AE514" s="49">
        <v>4954.5232333890663</v>
      </c>
      <c r="AF514" s="49">
        <v>5824.643840007142</v>
      </c>
      <c r="AG514" s="49">
        <v>6792.2613144714669</v>
      </c>
      <c r="AH514" s="49">
        <v>8115.9893841798075</v>
      </c>
      <c r="AJ514" s="33" t="str">
        <f t="shared" si="14"/>
        <v/>
      </c>
      <c r="AK514" s="33" t="str">
        <f t="shared" si="15"/>
        <v/>
      </c>
      <c r="AO514" t="s">
        <v>13</v>
      </c>
      <c r="AR514" s="7"/>
      <c r="AS514" s="7"/>
      <c r="AT514" s="7"/>
      <c r="AU514" s="7"/>
      <c r="AV514" s="7"/>
      <c r="AW514" s="7"/>
      <c r="AX514" s="7"/>
      <c r="AY514" s="7"/>
      <c r="AZ514" s="7"/>
      <c r="BA514" s="7"/>
      <c r="BB514" s="7"/>
      <c r="BC514" s="7"/>
      <c r="BD514" s="7"/>
      <c r="BE514" s="7"/>
      <c r="BF514" s="7"/>
      <c r="BG514" s="7"/>
      <c r="BH514" s="7"/>
    </row>
    <row r="515" spans="1:60" x14ac:dyDescent="0.25">
      <c r="A515" s="23"/>
      <c r="B515" s="81" t="s">
        <v>1314</v>
      </c>
      <c r="C515" s="53" t="s">
        <v>4380</v>
      </c>
      <c r="D515" s="53" t="s">
        <v>3876</v>
      </c>
      <c r="E515" s="84" t="s">
        <v>4405</v>
      </c>
      <c r="F515" s="84" t="s">
        <v>4405</v>
      </c>
      <c r="G515" s="84" t="s">
        <v>4405</v>
      </c>
      <c r="H515" s="84" t="s">
        <v>4405</v>
      </c>
      <c r="I515" s="84" t="s">
        <v>4405</v>
      </c>
      <c r="J515" s="84" t="s">
        <v>4405</v>
      </c>
      <c r="K515" s="84" t="s">
        <v>4405</v>
      </c>
      <c r="L515" s="84" t="s">
        <v>4405</v>
      </c>
      <c r="M515" s="84" t="s">
        <v>4405</v>
      </c>
      <c r="N515" s="84" t="s">
        <v>4405</v>
      </c>
      <c r="O515" s="49">
        <v>1279.3461358190816</v>
      </c>
      <c r="P515" s="49">
        <v>1561.1371595243643</v>
      </c>
      <c r="Q515" s="49">
        <v>1990.4193929548148</v>
      </c>
      <c r="R515" s="49">
        <v>3130.6763311595591</v>
      </c>
      <c r="S515" s="49">
        <v>4065.8716029745538</v>
      </c>
      <c r="T515" s="49">
        <v>5392.6324023154339</v>
      </c>
      <c r="U515" s="49">
        <v>6561.4499053158606</v>
      </c>
      <c r="V515" s="49">
        <v>7794.5802840863607</v>
      </c>
      <c r="W515" s="49">
        <v>9130.0032610828857</v>
      </c>
      <c r="X515" s="49">
        <v>10929.824196616506</v>
      </c>
      <c r="Y515" s="88">
        <v>1437.0100618271533</v>
      </c>
      <c r="Z515" s="88">
        <v>1675.4171308688974</v>
      </c>
      <c r="AA515" s="88">
        <v>2055.7946636766619</v>
      </c>
      <c r="AB515" s="88">
        <v>3054.3487773612433</v>
      </c>
      <c r="AC515" s="88">
        <v>3895.7720017308538</v>
      </c>
      <c r="AD515" s="88">
        <v>5150.1249469191134</v>
      </c>
      <c r="AE515" s="88">
        <v>6276.3979187778796</v>
      </c>
      <c r="AF515" s="88">
        <v>7487.5236886444</v>
      </c>
      <c r="AG515" s="88">
        <v>8802.0771815851876</v>
      </c>
      <c r="AH515" s="88">
        <v>10579.692346237898</v>
      </c>
      <c r="AJ515" s="33" t="str">
        <f t="shared" si="14"/>
        <v/>
      </c>
      <c r="AK515" s="33" t="str">
        <f t="shared" si="15"/>
        <v/>
      </c>
      <c r="AO515" t="s">
        <v>13</v>
      </c>
      <c r="AR515" s="7"/>
      <c r="AS515" s="7"/>
      <c r="AT515" s="7"/>
      <c r="AU515" s="7"/>
      <c r="AV515" s="7"/>
      <c r="AW515" s="7"/>
      <c r="AX515" s="7"/>
      <c r="AY515" s="7"/>
      <c r="AZ515" s="7"/>
      <c r="BA515" s="7"/>
      <c r="BB515" s="7"/>
      <c r="BC515" s="7"/>
      <c r="BD515" s="7"/>
      <c r="BE515" s="7"/>
      <c r="BF515" s="7"/>
      <c r="BG515" s="7"/>
      <c r="BH515" s="7"/>
    </row>
    <row r="516" spans="1:60" x14ac:dyDescent="0.25">
      <c r="A516" s="23"/>
      <c r="B516" s="79" t="s">
        <v>1316</v>
      </c>
      <c r="C516" s="80" t="s">
        <v>4333</v>
      </c>
      <c r="D516" s="82" t="s">
        <v>3281</v>
      </c>
      <c r="E516" s="50">
        <v>1913</v>
      </c>
      <c r="F516" s="50">
        <v>2187.6</v>
      </c>
      <c r="G516" s="50">
        <v>2544</v>
      </c>
      <c r="H516" s="50">
        <v>3544</v>
      </c>
      <c r="I516" s="50">
        <v>4297</v>
      </c>
      <c r="J516" s="50">
        <v>5355</v>
      </c>
      <c r="K516" s="50">
        <v>6227</v>
      </c>
      <c r="L516" s="50">
        <v>7172</v>
      </c>
      <c r="M516" s="50">
        <v>8201</v>
      </c>
      <c r="N516" s="50">
        <v>9709</v>
      </c>
      <c r="O516" s="49">
        <v>1493.8146859894225</v>
      </c>
      <c r="P516" s="49">
        <v>1823.9991847848951</v>
      </c>
      <c r="Q516" s="49">
        <v>2323.9617350655444</v>
      </c>
      <c r="R516" s="49">
        <v>3658.1209635516693</v>
      </c>
      <c r="S516" s="49">
        <v>4748.9741239224704</v>
      </c>
      <c r="T516" s="49">
        <v>6289.1609497716727</v>
      </c>
      <c r="U516" s="49">
        <v>7643.3440427925261</v>
      </c>
      <c r="V516" s="49">
        <v>9071.8938248921222</v>
      </c>
      <c r="W516" s="49">
        <v>10617.659059476946</v>
      </c>
      <c r="X516" s="49">
        <v>12702.535438036864</v>
      </c>
      <c r="Y516" s="49">
        <v>1827.826888388289</v>
      </c>
      <c r="Z516" s="49">
        <v>2080.0560969082085</v>
      </c>
      <c r="AA516" s="49">
        <v>2497.2202113918879</v>
      </c>
      <c r="AB516" s="49">
        <v>3585.2002200681745</v>
      </c>
      <c r="AC516" s="49">
        <v>4519.5456346217243</v>
      </c>
      <c r="AD516" s="49">
        <v>5956.1267430794542</v>
      </c>
      <c r="AE516" s="49">
        <v>7261.5801498565361</v>
      </c>
      <c r="AF516" s="49">
        <v>8678.9478424945792</v>
      </c>
      <c r="AG516" s="49">
        <v>10217.549943669505</v>
      </c>
      <c r="AH516" s="49">
        <v>12299.365682072304</v>
      </c>
      <c r="AJ516" s="33" t="str">
        <f t="shared" ref="AJ516:AJ579" si="16">IF(C516="Rural10W",IF(X516=AH516,"CHECK THIS",""),"")</f>
        <v/>
      </c>
      <c r="AK516" s="33" t="str">
        <f t="shared" ref="AK516:AK579" si="17">IF(C516="Rural10W",B516,"")</f>
        <v/>
      </c>
      <c r="AO516" t="s">
        <v>13</v>
      </c>
      <c r="AR516" s="7"/>
      <c r="AS516" s="7"/>
      <c r="AT516" s="7"/>
      <c r="AU516" s="7"/>
      <c r="AV516" s="7"/>
      <c r="AW516" s="7"/>
      <c r="AX516" s="7"/>
      <c r="AY516" s="7"/>
      <c r="AZ516" s="7"/>
      <c r="BA516" s="7"/>
      <c r="BB516" s="7"/>
      <c r="BC516" s="7"/>
      <c r="BD516" s="7"/>
      <c r="BE516" s="7"/>
      <c r="BF516" s="7"/>
      <c r="BG516" s="7"/>
      <c r="BH516" s="7"/>
    </row>
    <row r="517" spans="1:60" x14ac:dyDescent="0.25">
      <c r="A517" s="23"/>
      <c r="B517" s="79" t="s">
        <v>1318</v>
      </c>
      <c r="C517" s="80" t="s">
        <v>4333</v>
      </c>
      <c r="D517" s="82" t="s">
        <v>3282</v>
      </c>
      <c r="E517" s="50">
        <v>111.6</v>
      </c>
      <c r="F517" s="50">
        <v>127.7</v>
      </c>
      <c r="G517" s="50">
        <v>147.9</v>
      </c>
      <c r="H517" s="50">
        <v>200.6</v>
      </c>
      <c r="I517" s="50">
        <v>237.5</v>
      </c>
      <c r="J517" s="50">
        <v>286.39999999999998</v>
      </c>
      <c r="K517" s="50">
        <v>324.60000000000002</v>
      </c>
      <c r="L517" s="50">
        <v>364.3</v>
      </c>
      <c r="M517" s="50">
        <v>405.8</v>
      </c>
      <c r="N517" s="50">
        <v>463.8</v>
      </c>
      <c r="O517" s="49">
        <v>69.164071375263902</v>
      </c>
      <c r="P517" s="49">
        <v>83.900913136959645</v>
      </c>
      <c r="Q517" s="49">
        <v>106.91257549643473</v>
      </c>
      <c r="R517" s="49">
        <v>166.82758749441783</v>
      </c>
      <c r="S517" s="49">
        <v>218.18578037042036</v>
      </c>
      <c r="T517" s="49">
        <v>295.24660227646382</v>
      </c>
      <c r="U517" s="49">
        <v>364.1856029008793</v>
      </c>
      <c r="V517" s="49">
        <v>435.93707347040203</v>
      </c>
      <c r="W517" s="49">
        <v>514.44821378251061</v>
      </c>
      <c r="X517" s="49">
        <v>618.68303542307638</v>
      </c>
      <c r="Y517" s="49">
        <v>102.97756031927672</v>
      </c>
      <c r="Z517" s="49">
        <v>114.74534050529793</v>
      </c>
      <c r="AA517" s="49">
        <v>139.18613809766723</v>
      </c>
      <c r="AB517" s="49">
        <v>188.40740379191442</v>
      </c>
      <c r="AC517" s="49">
        <v>227.98995277122222</v>
      </c>
      <c r="AD517" s="49">
        <v>292.09273337219861</v>
      </c>
      <c r="AE517" s="49">
        <v>353.515629073149</v>
      </c>
      <c r="AF517" s="49">
        <v>421.12071908148744</v>
      </c>
      <c r="AG517" s="49">
        <v>496.46009891785656</v>
      </c>
      <c r="AH517" s="49">
        <v>597.82336735262834</v>
      </c>
      <c r="AJ517" s="33" t="str">
        <f t="shared" si="16"/>
        <v/>
      </c>
      <c r="AK517" s="33" t="str">
        <f t="shared" si="17"/>
        <v/>
      </c>
      <c r="AO517" t="s">
        <v>13</v>
      </c>
      <c r="AR517" s="7"/>
      <c r="AS517" s="7"/>
      <c r="AT517" s="7"/>
      <c r="AU517" s="7"/>
      <c r="AV517" s="7"/>
      <c r="AW517" s="7"/>
      <c r="AX517" s="7"/>
      <c r="AY517" s="7"/>
      <c r="AZ517" s="7"/>
      <c r="BA517" s="7"/>
      <c r="BB517" s="7"/>
      <c r="BC517" s="7"/>
      <c r="BD517" s="7"/>
      <c r="BE517" s="7"/>
      <c r="BF517" s="7"/>
      <c r="BG517" s="7"/>
      <c r="BH517" s="7"/>
    </row>
    <row r="518" spans="1:60" x14ac:dyDescent="0.25">
      <c r="A518" s="23"/>
      <c r="B518" s="79" t="s">
        <v>1322</v>
      </c>
      <c r="C518" s="80" t="s">
        <v>4333</v>
      </c>
      <c r="D518" s="82" t="s">
        <v>3283</v>
      </c>
      <c r="E518" s="50">
        <v>216.2</v>
      </c>
      <c r="F518" s="50">
        <v>262.5</v>
      </c>
      <c r="G518" s="50">
        <v>325.60000000000002</v>
      </c>
      <c r="H518" s="50">
        <v>517.79999999999995</v>
      </c>
      <c r="I518" s="50">
        <v>674.8</v>
      </c>
      <c r="J518" s="50">
        <v>910.8</v>
      </c>
      <c r="K518" s="50">
        <v>1116</v>
      </c>
      <c r="L518" s="50">
        <v>1349</v>
      </c>
      <c r="M518" s="50">
        <v>1614</v>
      </c>
      <c r="N518" s="50">
        <v>2020</v>
      </c>
      <c r="O518" s="49">
        <v>287.37440236244566</v>
      </c>
      <c r="P518" s="49">
        <v>348.42972896939773</v>
      </c>
      <c r="Q518" s="49">
        <v>440.20552821569794</v>
      </c>
      <c r="R518" s="49">
        <v>681.87645022626236</v>
      </c>
      <c r="S518" s="49">
        <v>883.05028870690455</v>
      </c>
      <c r="T518" s="49">
        <v>1173.4611333359539</v>
      </c>
      <c r="U518" s="49">
        <v>1428.4805184717798</v>
      </c>
      <c r="V518" s="49">
        <v>1692.6266565452247</v>
      </c>
      <c r="W518" s="49">
        <v>1977.8872572290156</v>
      </c>
      <c r="X518" s="49">
        <v>2355.1057097446951</v>
      </c>
      <c r="Y518" s="49">
        <v>227.16644870237076</v>
      </c>
      <c r="Z518" s="49">
        <v>282.32993745447641</v>
      </c>
      <c r="AA518" s="49">
        <v>344.1290374959512</v>
      </c>
      <c r="AB518" s="49">
        <v>564.97719815666062</v>
      </c>
      <c r="AC518" s="49">
        <v>760.03324052561061</v>
      </c>
      <c r="AD518" s="49">
        <v>1058.7261608959118</v>
      </c>
      <c r="AE518" s="49">
        <v>1322.0394659509789</v>
      </c>
      <c r="AF518" s="49">
        <v>1600.7303205063872</v>
      </c>
      <c r="AG518" s="49">
        <v>1898.7813317444468</v>
      </c>
      <c r="AH518" s="49">
        <v>2295.150694582705</v>
      </c>
      <c r="AJ518" s="33" t="str">
        <f t="shared" si="16"/>
        <v/>
      </c>
      <c r="AK518" s="33" t="str">
        <f t="shared" si="17"/>
        <v/>
      </c>
      <c r="AO518" t="s">
        <v>13</v>
      </c>
      <c r="AR518" s="7"/>
      <c r="AS518" s="7"/>
      <c r="AT518" s="7"/>
      <c r="AU518" s="7"/>
      <c r="AV518" s="7"/>
      <c r="AW518" s="7"/>
      <c r="AX518" s="7"/>
      <c r="AY518" s="7"/>
      <c r="AZ518" s="7"/>
      <c r="BA518" s="7"/>
      <c r="BB518" s="7"/>
      <c r="BC518" s="7"/>
      <c r="BD518" s="7"/>
      <c r="BE518" s="7"/>
      <c r="BF518" s="7"/>
      <c r="BG518" s="7"/>
      <c r="BH518" s="7"/>
    </row>
    <row r="519" spans="1:60" x14ac:dyDescent="0.25">
      <c r="A519" s="23"/>
      <c r="B519" s="81" t="s">
        <v>1338</v>
      </c>
      <c r="C519" s="53" t="s">
        <v>4327</v>
      </c>
      <c r="D519" s="53" t="s">
        <v>3877</v>
      </c>
      <c r="E519" s="49">
        <v>42.4</v>
      </c>
      <c r="F519" s="49">
        <v>53.8</v>
      </c>
      <c r="G519" s="49">
        <v>69.3</v>
      </c>
      <c r="H519" s="49">
        <v>115.4</v>
      </c>
      <c r="I519" s="49">
        <v>151.80000000000001</v>
      </c>
      <c r="J519" s="49">
        <v>204.6</v>
      </c>
      <c r="K519" s="49">
        <v>248.9</v>
      </c>
      <c r="L519" s="49">
        <v>297.5</v>
      </c>
      <c r="M519" s="49">
        <v>350.9</v>
      </c>
      <c r="N519" s="49">
        <v>429.6</v>
      </c>
      <c r="O519" s="49">
        <v>44.774658645739578</v>
      </c>
      <c r="P519" s="49">
        <v>54.292088440041411</v>
      </c>
      <c r="Q519" s="49">
        <v>68.613697596355649</v>
      </c>
      <c r="R519" s="49">
        <v>106.49157435858783</v>
      </c>
      <c r="S519" s="49">
        <v>138.86455019583462</v>
      </c>
      <c r="T519" s="49">
        <v>187.10302668253786</v>
      </c>
      <c r="U519" s="49">
        <v>229.77263106946086</v>
      </c>
      <c r="V519" s="49">
        <v>273.56681464866875</v>
      </c>
      <c r="W519" s="49">
        <v>321.20454416872064</v>
      </c>
      <c r="X519" s="49">
        <v>383.73280549607404</v>
      </c>
      <c r="Y519" s="49">
        <v>43.002525328023466</v>
      </c>
      <c r="Z519" s="49">
        <v>53.976647132322562</v>
      </c>
      <c r="AA519" s="49">
        <v>69.118331716682377</v>
      </c>
      <c r="AB519" s="49">
        <v>111.57242548486852</v>
      </c>
      <c r="AC519" s="49">
        <v>144.50500795927883</v>
      </c>
      <c r="AD519" s="49">
        <v>192.23912452523712</v>
      </c>
      <c r="AE519" s="49">
        <v>233.91873705151414</v>
      </c>
      <c r="AF519" s="49">
        <v>277.48173046404463</v>
      </c>
      <c r="AG519" s="49">
        <v>325.05110580489674</v>
      </c>
      <c r="AH519" s="49">
        <v>388.52728575780844</v>
      </c>
      <c r="AJ519" s="33" t="str">
        <f t="shared" si="16"/>
        <v/>
      </c>
      <c r="AK519" s="33" t="str">
        <f t="shared" si="17"/>
        <v/>
      </c>
      <c r="AO519" t="s">
        <v>13</v>
      </c>
      <c r="AR519" s="7"/>
      <c r="AS519" s="7"/>
      <c r="AT519" s="7"/>
      <c r="AU519" s="7"/>
      <c r="AV519" s="7"/>
      <c r="AW519" s="7"/>
      <c r="AX519" s="7"/>
      <c r="AY519" s="7"/>
      <c r="AZ519" s="7"/>
      <c r="BA519" s="7"/>
      <c r="BB519" s="7"/>
      <c r="BC519" s="7"/>
      <c r="BD519" s="7"/>
      <c r="BE519" s="7"/>
      <c r="BF519" s="7"/>
      <c r="BG519" s="7"/>
      <c r="BH519" s="7"/>
    </row>
    <row r="520" spans="1:60" x14ac:dyDescent="0.25">
      <c r="A520" s="23"/>
      <c r="B520" s="81" t="s">
        <v>1340</v>
      </c>
      <c r="C520" s="53" t="s">
        <v>4327</v>
      </c>
      <c r="D520" s="53" t="s">
        <v>3878</v>
      </c>
      <c r="E520" s="49">
        <v>196.05241871435652</v>
      </c>
      <c r="F520" s="49">
        <v>237.29458525985999</v>
      </c>
      <c r="G520" s="49">
        <v>297.37511216522728</v>
      </c>
      <c r="H520" s="49">
        <v>457.20436322873525</v>
      </c>
      <c r="I520" s="49">
        <v>589.91204482148862</v>
      </c>
      <c r="J520" s="49">
        <v>780.30180954145851</v>
      </c>
      <c r="K520" s="49">
        <v>945.79018645961241</v>
      </c>
      <c r="L520" s="49">
        <v>1114.9620217364645</v>
      </c>
      <c r="M520" s="49">
        <v>1296.5795995125488</v>
      </c>
      <c r="N520" s="49">
        <v>1534.0221483510454</v>
      </c>
      <c r="O520" s="49">
        <v>196.05241871435652</v>
      </c>
      <c r="P520" s="49">
        <v>237.29458525985999</v>
      </c>
      <c r="Q520" s="49">
        <v>297.37511216522728</v>
      </c>
      <c r="R520" s="49">
        <v>457.20436322873525</v>
      </c>
      <c r="S520" s="49">
        <v>589.91204482148862</v>
      </c>
      <c r="T520" s="49">
        <v>780.30180954145851</v>
      </c>
      <c r="U520" s="49">
        <v>945.79018645961241</v>
      </c>
      <c r="V520" s="49">
        <v>1114.9620217364645</v>
      </c>
      <c r="W520" s="49">
        <v>1296.5795995125488</v>
      </c>
      <c r="X520" s="49">
        <v>1534.0221483510454</v>
      </c>
      <c r="Y520" s="49">
        <v>196.05241871435652</v>
      </c>
      <c r="Z520" s="49">
        <v>237.29458525985999</v>
      </c>
      <c r="AA520" s="49">
        <v>297.37511216522728</v>
      </c>
      <c r="AB520" s="49">
        <v>457.20436322873525</v>
      </c>
      <c r="AC520" s="49">
        <v>589.91204482148862</v>
      </c>
      <c r="AD520" s="49">
        <v>780.30180954145851</v>
      </c>
      <c r="AE520" s="49">
        <v>945.79018645961241</v>
      </c>
      <c r="AF520" s="49">
        <v>1114.9620217364645</v>
      </c>
      <c r="AG520" s="49">
        <v>1296.5795995125488</v>
      </c>
      <c r="AH520" s="49">
        <v>1534.0221483510454</v>
      </c>
      <c r="AJ520" s="33" t="str">
        <f t="shared" si="16"/>
        <v/>
      </c>
      <c r="AK520" s="33" t="str">
        <f t="shared" si="17"/>
        <v/>
      </c>
      <c r="AO520" t="s">
        <v>13</v>
      </c>
      <c r="AR520" s="7"/>
      <c r="AS520" s="7"/>
      <c r="AT520" s="7"/>
      <c r="AU520" s="7"/>
      <c r="AV520" s="7"/>
      <c r="AW520" s="7"/>
      <c r="AX520" s="7"/>
      <c r="AY520" s="7"/>
      <c r="AZ520" s="7"/>
      <c r="BA520" s="7"/>
      <c r="BB520" s="7"/>
      <c r="BC520" s="7"/>
      <c r="BD520" s="7"/>
      <c r="BE520" s="7"/>
      <c r="BF520" s="7"/>
      <c r="BG520" s="7"/>
      <c r="BH520" s="7"/>
    </row>
    <row r="521" spans="1:60" x14ac:dyDescent="0.25">
      <c r="A521" s="23"/>
      <c r="B521" s="81" t="s">
        <v>1342</v>
      </c>
      <c r="C521" s="53" t="s">
        <v>4380</v>
      </c>
      <c r="D521" s="53" t="s">
        <v>3879</v>
      </c>
      <c r="E521" s="84" t="s">
        <v>4405</v>
      </c>
      <c r="F521" s="84" t="s">
        <v>4405</v>
      </c>
      <c r="G521" s="84" t="s">
        <v>4405</v>
      </c>
      <c r="H521" s="84" t="s">
        <v>4405</v>
      </c>
      <c r="I521" s="84" t="s">
        <v>4405</v>
      </c>
      <c r="J521" s="84" t="s">
        <v>4405</v>
      </c>
      <c r="K521" s="84" t="s">
        <v>4405</v>
      </c>
      <c r="L521" s="84" t="s">
        <v>4405</v>
      </c>
      <c r="M521" s="84" t="s">
        <v>4405</v>
      </c>
      <c r="N521" s="84" t="s">
        <v>4405</v>
      </c>
      <c r="O521" s="49">
        <v>1600.1728452351501</v>
      </c>
      <c r="P521" s="49">
        <v>1946.4506736897029</v>
      </c>
      <c r="Q521" s="49">
        <v>2461.7268326119502</v>
      </c>
      <c r="R521" s="49">
        <v>3832.3071795966084</v>
      </c>
      <c r="S521" s="49">
        <v>4944.7454096027286</v>
      </c>
      <c r="T521" s="49">
        <v>6499.1222373748697</v>
      </c>
      <c r="U521" s="49">
        <v>7854.1977562877446</v>
      </c>
      <c r="V521" s="49">
        <v>9272.1271600984855</v>
      </c>
      <c r="W521" s="49">
        <v>10795.611017757357</v>
      </c>
      <c r="X521" s="49">
        <v>12832.174140116334</v>
      </c>
      <c r="Y521" s="49">
        <v>1686.5937681049736</v>
      </c>
      <c r="Z521" s="49">
        <v>2064.8038428890522</v>
      </c>
      <c r="AA521" s="49">
        <v>2650.6953627945727</v>
      </c>
      <c r="AB521" s="49">
        <v>4152.9443516117426</v>
      </c>
      <c r="AC521" s="49">
        <v>5293.5353327467383</v>
      </c>
      <c r="AD521" s="49">
        <v>6837.3604000736805</v>
      </c>
      <c r="AE521" s="49">
        <v>8151.1757182758356</v>
      </c>
      <c r="AF521" s="49">
        <v>9532.0220984009156</v>
      </c>
      <c r="AG521" s="49">
        <v>11027.922778908098</v>
      </c>
      <c r="AH521" s="49">
        <v>13062.865037232343</v>
      </c>
      <c r="AJ521" s="33" t="str">
        <f t="shared" si="16"/>
        <v/>
      </c>
      <c r="AK521" s="33" t="str">
        <f t="shared" si="17"/>
        <v/>
      </c>
      <c r="AO521" t="s">
        <v>13</v>
      </c>
      <c r="AR521" s="7"/>
      <c r="AS521" s="7"/>
      <c r="AT521" s="7"/>
      <c r="AU521" s="7"/>
      <c r="AV521" s="7"/>
      <c r="AW521" s="7"/>
      <c r="AX521" s="7"/>
      <c r="AY521" s="7"/>
      <c r="AZ521" s="7"/>
      <c r="BA521" s="7"/>
      <c r="BB521" s="7"/>
      <c r="BC521" s="7"/>
      <c r="BD521" s="7"/>
      <c r="BE521" s="7"/>
      <c r="BF521" s="7"/>
      <c r="BG521" s="7"/>
      <c r="BH521" s="7"/>
    </row>
    <row r="522" spans="1:60" x14ac:dyDescent="0.25">
      <c r="A522" s="23"/>
      <c r="B522" s="79" t="s">
        <v>1344</v>
      </c>
      <c r="C522" s="80" t="s">
        <v>4333</v>
      </c>
      <c r="D522" s="82" t="s">
        <v>3284</v>
      </c>
      <c r="E522" s="50">
        <v>2586</v>
      </c>
      <c r="F522" s="50">
        <v>3278.1</v>
      </c>
      <c r="G522" s="50">
        <v>4223</v>
      </c>
      <c r="H522" s="50">
        <v>7055</v>
      </c>
      <c r="I522" s="50">
        <v>9313</v>
      </c>
      <c r="J522" s="50">
        <v>12610</v>
      </c>
      <c r="K522" s="50">
        <v>15400</v>
      </c>
      <c r="L522" s="50">
        <v>18480</v>
      </c>
      <c r="M522" s="50">
        <v>21890</v>
      </c>
      <c r="N522" s="50">
        <v>26940</v>
      </c>
      <c r="O522" s="49">
        <v>2125.8249148563191</v>
      </c>
      <c r="P522" s="49">
        <v>2587.4923397024254</v>
      </c>
      <c r="Q522" s="49">
        <v>3265.2688454521362</v>
      </c>
      <c r="R522" s="49">
        <v>5082.4767995212605</v>
      </c>
      <c r="S522" s="49">
        <v>6547.542348356641</v>
      </c>
      <c r="T522" s="49">
        <v>8573.7550258664614</v>
      </c>
      <c r="U522" s="49">
        <v>10331.663584457679</v>
      </c>
      <c r="V522" s="49">
        <v>12168.732761143759</v>
      </c>
      <c r="W522" s="49">
        <v>14137.495795861152</v>
      </c>
      <c r="X522" s="49">
        <v>16769.514181816987</v>
      </c>
      <c r="Y522" s="49">
        <v>2492.4982894727978</v>
      </c>
      <c r="Z522" s="49">
        <v>3073.8357624471964</v>
      </c>
      <c r="AA522" s="49">
        <v>4019.387864781163</v>
      </c>
      <c r="AB522" s="49">
        <v>6342.8750106897842</v>
      </c>
      <c r="AC522" s="49">
        <v>7951.3279583278882</v>
      </c>
      <c r="AD522" s="49">
        <v>10012.701540709077</v>
      </c>
      <c r="AE522" s="49">
        <v>11697.791998350489</v>
      </c>
      <c r="AF522" s="49">
        <v>13474.062076315678</v>
      </c>
      <c r="AG522" s="49">
        <v>15421.022981976856</v>
      </c>
      <c r="AH522" s="49">
        <v>18139.276581572274</v>
      </c>
      <c r="AJ522" s="33" t="str">
        <f t="shared" si="16"/>
        <v/>
      </c>
      <c r="AK522" s="33" t="str">
        <f t="shared" si="17"/>
        <v/>
      </c>
      <c r="AO522" t="s">
        <v>13</v>
      </c>
      <c r="AR522" s="7"/>
      <c r="AS522" s="7"/>
      <c r="AT522" s="7"/>
      <c r="AU522" s="7"/>
      <c r="AV522" s="7"/>
      <c r="AW522" s="7"/>
      <c r="AX522" s="7"/>
      <c r="AY522" s="7"/>
      <c r="AZ522" s="7"/>
      <c r="BA522" s="7"/>
      <c r="BB522" s="7"/>
      <c r="BC522" s="7"/>
      <c r="BD522" s="7"/>
      <c r="BE522" s="7"/>
      <c r="BF522" s="7"/>
      <c r="BG522" s="7"/>
      <c r="BH522" s="7"/>
    </row>
    <row r="523" spans="1:60" x14ac:dyDescent="0.25">
      <c r="A523" s="23"/>
      <c r="B523" s="81" t="s">
        <v>1346</v>
      </c>
      <c r="C523" s="53" t="s">
        <v>4327</v>
      </c>
      <c r="D523" s="53" t="s">
        <v>3880</v>
      </c>
      <c r="E523" s="49">
        <v>3729.2180637795864</v>
      </c>
      <c r="F523" s="49">
        <v>4555.0894421803932</v>
      </c>
      <c r="G523" s="49">
        <v>5777.7807370178916</v>
      </c>
      <c r="H523" s="49">
        <v>9069.4434594156228</v>
      </c>
      <c r="I523" s="49">
        <v>11711.453796635456</v>
      </c>
      <c r="J523" s="49">
        <v>15347.137415104333</v>
      </c>
      <c r="K523" s="49">
        <v>18509.502750774118</v>
      </c>
      <c r="L523" s="49">
        <v>21843.507327901963</v>
      </c>
      <c r="M523" s="49">
        <v>25424.480574258672</v>
      </c>
      <c r="N523" s="49">
        <v>30254.681762224325</v>
      </c>
      <c r="O523" s="49">
        <v>3729.2180637795864</v>
      </c>
      <c r="P523" s="49">
        <v>4555.0894421803932</v>
      </c>
      <c r="Q523" s="49">
        <v>5777.7807370178916</v>
      </c>
      <c r="R523" s="49">
        <v>9069.4434594156228</v>
      </c>
      <c r="S523" s="49">
        <v>11711.453796635456</v>
      </c>
      <c r="T523" s="49">
        <v>15347.137415104333</v>
      </c>
      <c r="U523" s="49">
        <v>18509.502750774118</v>
      </c>
      <c r="V523" s="49">
        <v>21843.507327901963</v>
      </c>
      <c r="W523" s="49">
        <v>25424.480574258672</v>
      </c>
      <c r="X523" s="49">
        <v>30254.681762224325</v>
      </c>
      <c r="Y523" s="49">
        <v>3729.2180637795864</v>
      </c>
      <c r="Z523" s="49">
        <v>4555.0894421803932</v>
      </c>
      <c r="AA523" s="49">
        <v>5777.7807370178916</v>
      </c>
      <c r="AB523" s="49">
        <v>9069.4434594156228</v>
      </c>
      <c r="AC523" s="49">
        <v>11711.453796635456</v>
      </c>
      <c r="AD523" s="49">
        <v>15347.137415104333</v>
      </c>
      <c r="AE523" s="49">
        <v>18509.502750774118</v>
      </c>
      <c r="AF523" s="49">
        <v>21843.507327901963</v>
      </c>
      <c r="AG523" s="49">
        <v>25424.480574258672</v>
      </c>
      <c r="AH523" s="49">
        <v>30254.681762224325</v>
      </c>
      <c r="AJ523" s="33" t="str">
        <f t="shared" si="16"/>
        <v/>
      </c>
      <c r="AK523" s="33" t="str">
        <f t="shared" si="17"/>
        <v/>
      </c>
      <c r="AO523" t="s">
        <v>13</v>
      </c>
      <c r="AR523" s="7"/>
      <c r="AS523" s="7"/>
      <c r="AT523" s="7"/>
      <c r="AU523" s="7"/>
      <c r="AV523" s="7"/>
      <c r="AW523" s="7"/>
      <c r="AX523" s="7"/>
      <c r="AY523" s="7"/>
      <c r="AZ523" s="7"/>
      <c r="BA523" s="7"/>
      <c r="BB523" s="7"/>
      <c r="BC523" s="7"/>
      <c r="BD523" s="7"/>
      <c r="BE523" s="7"/>
      <c r="BF523" s="7"/>
      <c r="BG523" s="7"/>
      <c r="BH523" s="7"/>
    </row>
    <row r="524" spans="1:60" x14ac:dyDescent="0.25">
      <c r="A524" s="23"/>
      <c r="B524" s="79" t="s">
        <v>1348</v>
      </c>
      <c r="C524" s="80" t="s">
        <v>4333</v>
      </c>
      <c r="D524" s="82" t="s">
        <v>3285</v>
      </c>
      <c r="E524" s="50">
        <v>3898</v>
      </c>
      <c r="F524" s="50">
        <v>4914.8999999999996</v>
      </c>
      <c r="G524" s="50">
        <v>6264</v>
      </c>
      <c r="H524" s="50">
        <v>10070</v>
      </c>
      <c r="I524" s="50">
        <v>12910</v>
      </c>
      <c r="J524" s="50">
        <v>16830</v>
      </c>
      <c r="K524" s="50">
        <v>19980</v>
      </c>
      <c r="L524" s="50">
        <v>23300</v>
      </c>
      <c r="M524" s="50">
        <v>26830</v>
      </c>
      <c r="N524" s="50">
        <v>31840</v>
      </c>
      <c r="O524" s="49">
        <v>3865.3886491719204</v>
      </c>
      <c r="P524" s="49">
        <v>4723.3562338591892</v>
      </c>
      <c r="Q524" s="49">
        <v>5991.4999521057125</v>
      </c>
      <c r="R524" s="49">
        <v>9413.977608075078</v>
      </c>
      <c r="S524" s="49">
        <v>12160.05537007209</v>
      </c>
      <c r="T524" s="49">
        <v>15935.163990445633</v>
      </c>
      <c r="U524" s="49">
        <v>19218.556547772947</v>
      </c>
      <c r="V524" s="49">
        <v>22681.340931691699</v>
      </c>
      <c r="W524" s="49">
        <v>26401.894163813042</v>
      </c>
      <c r="X524" s="49">
        <v>31425.208521442299</v>
      </c>
      <c r="Y524" s="49">
        <v>3895.8704495618035</v>
      </c>
      <c r="Z524" s="49">
        <v>4895.133812830677</v>
      </c>
      <c r="AA524" s="49">
        <v>6245.2308640480969</v>
      </c>
      <c r="AB524" s="49">
        <v>9982.0634278914404</v>
      </c>
      <c r="AC524" s="49">
        <v>12752.544092850634</v>
      </c>
      <c r="AD524" s="49">
        <v>16533.90852479457</v>
      </c>
      <c r="AE524" s="49">
        <v>19655.548466110798</v>
      </c>
      <c r="AF524" s="49">
        <v>22983.025046498024</v>
      </c>
      <c r="AG524" s="49">
        <v>26581.708467850138</v>
      </c>
      <c r="AH524" s="49">
        <v>31575.480372234917</v>
      </c>
      <c r="AJ524" s="33" t="str">
        <f t="shared" si="16"/>
        <v/>
      </c>
      <c r="AK524" s="33" t="str">
        <f t="shared" si="17"/>
        <v/>
      </c>
      <c r="AO524" t="s">
        <v>13</v>
      </c>
      <c r="AR524" s="7"/>
      <c r="AS524" s="7"/>
      <c r="AT524" s="7"/>
      <c r="AU524" s="7"/>
      <c r="AV524" s="7"/>
      <c r="AW524" s="7"/>
      <c r="AX524" s="7"/>
      <c r="AY524" s="7"/>
      <c r="AZ524" s="7"/>
      <c r="BA524" s="7"/>
      <c r="BB524" s="7"/>
      <c r="BC524" s="7"/>
      <c r="BD524" s="7"/>
      <c r="BE524" s="7"/>
      <c r="BF524" s="7"/>
      <c r="BG524" s="7"/>
      <c r="BH524" s="7"/>
    </row>
    <row r="525" spans="1:60" x14ac:dyDescent="0.25">
      <c r="A525" s="23"/>
      <c r="B525" s="79" t="s">
        <v>1350</v>
      </c>
      <c r="C525" s="80" t="s">
        <v>3585</v>
      </c>
      <c r="D525" s="50" t="s">
        <v>3286</v>
      </c>
      <c r="E525" s="50">
        <v>349.9</v>
      </c>
      <c r="F525" s="50">
        <v>621.79999999999995</v>
      </c>
      <c r="G525" s="50">
        <v>1108</v>
      </c>
      <c r="H525" s="50">
        <v>3164</v>
      </c>
      <c r="I525" s="50">
        <v>5263</v>
      </c>
      <c r="J525" s="50">
        <v>8797</v>
      </c>
      <c r="K525" s="50">
        <v>12070</v>
      </c>
      <c r="L525" s="50">
        <v>15870</v>
      </c>
      <c r="M525" s="50">
        <v>20220</v>
      </c>
      <c r="N525" s="50">
        <v>26840</v>
      </c>
      <c r="O525" s="50">
        <v>349.9</v>
      </c>
      <c r="P525" s="50">
        <v>621.79999999999995</v>
      </c>
      <c r="Q525" s="50">
        <v>1108</v>
      </c>
      <c r="R525" s="50">
        <v>3164</v>
      </c>
      <c r="S525" s="50">
        <v>5263</v>
      </c>
      <c r="T525" s="50">
        <v>8797</v>
      </c>
      <c r="U525" s="50">
        <v>12070</v>
      </c>
      <c r="V525" s="50">
        <v>15870</v>
      </c>
      <c r="W525" s="50">
        <v>20220</v>
      </c>
      <c r="X525" s="50">
        <v>26840</v>
      </c>
      <c r="Y525" s="50">
        <v>349.9</v>
      </c>
      <c r="Z525" s="50">
        <v>621.79999999999995</v>
      </c>
      <c r="AA525" s="50">
        <v>1108</v>
      </c>
      <c r="AB525" s="50">
        <v>3164</v>
      </c>
      <c r="AC525" s="50">
        <v>5263</v>
      </c>
      <c r="AD525" s="50">
        <v>8797</v>
      </c>
      <c r="AE525" s="50">
        <v>12070</v>
      </c>
      <c r="AF525" s="50">
        <v>15870</v>
      </c>
      <c r="AG525" s="50">
        <v>20220</v>
      </c>
      <c r="AH525" s="50">
        <v>26840</v>
      </c>
      <c r="AJ525" s="33" t="str">
        <f t="shared" si="16"/>
        <v/>
      </c>
      <c r="AK525" s="33" t="str">
        <f t="shared" si="17"/>
        <v/>
      </c>
      <c r="AO525" t="s">
        <v>13</v>
      </c>
      <c r="AR525" s="7"/>
      <c r="AS525" s="7"/>
      <c r="AT525" s="7"/>
      <c r="AU525" s="7"/>
      <c r="AV525" s="7"/>
      <c r="AW525" s="7"/>
      <c r="AX525" s="7"/>
      <c r="AY525" s="7"/>
      <c r="AZ525" s="7"/>
      <c r="BA525" s="7"/>
      <c r="BB525" s="7"/>
      <c r="BC525" s="7"/>
      <c r="BD525" s="7"/>
      <c r="BE525" s="7"/>
      <c r="BF525" s="7"/>
      <c r="BG525" s="7"/>
      <c r="BH525" s="7"/>
    </row>
    <row r="526" spans="1:60" x14ac:dyDescent="0.25">
      <c r="A526" s="23"/>
      <c r="B526" s="81" t="s">
        <v>1353</v>
      </c>
      <c r="C526" s="53" t="s">
        <v>4327</v>
      </c>
      <c r="D526" s="53" t="s">
        <v>3881</v>
      </c>
      <c r="E526" s="49">
        <v>45.258944505162752</v>
      </c>
      <c r="F526" s="49">
        <v>56.325206008035565</v>
      </c>
      <c r="G526" s="49">
        <v>72.055364110553981</v>
      </c>
      <c r="H526" s="49">
        <v>117.56221558336127</v>
      </c>
      <c r="I526" s="49">
        <v>156.20871223330883</v>
      </c>
      <c r="J526" s="49">
        <v>213.08973695566522</v>
      </c>
      <c r="K526" s="49">
        <v>262.98473740584382</v>
      </c>
      <c r="L526" s="49">
        <v>314.42558318583968</v>
      </c>
      <c r="M526" s="49">
        <v>370.78337662294058</v>
      </c>
      <c r="N526" s="49">
        <v>446.16081128578696</v>
      </c>
      <c r="O526" s="49">
        <v>45.258944505162752</v>
      </c>
      <c r="P526" s="49">
        <v>56.325206008035565</v>
      </c>
      <c r="Q526" s="49">
        <v>72.055364110553981</v>
      </c>
      <c r="R526" s="49">
        <v>117.56221558336127</v>
      </c>
      <c r="S526" s="49">
        <v>156.20871223330883</v>
      </c>
      <c r="T526" s="49">
        <v>213.08973695566522</v>
      </c>
      <c r="U526" s="49">
        <v>262.98473740584382</v>
      </c>
      <c r="V526" s="49">
        <v>314.42558318583968</v>
      </c>
      <c r="W526" s="49">
        <v>370.78337662294058</v>
      </c>
      <c r="X526" s="49">
        <v>446.16081128578696</v>
      </c>
      <c r="Y526" s="49">
        <v>45.258944505162752</v>
      </c>
      <c r="Z526" s="49">
        <v>56.325206008035565</v>
      </c>
      <c r="AA526" s="49">
        <v>72.055364110553981</v>
      </c>
      <c r="AB526" s="49">
        <v>117.56221558336127</v>
      </c>
      <c r="AC526" s="49">
        <v>156.20871223330883</v>
      </c>
      <c r="AD526" s="49">
        <v>213.08973695566522</v>
      </c>
      <c r="AE526" s="49">
        <v>262.98473740584382</v>
      </c>
      <c r="AF526" s="49">
        <v>314.42558318583968</v>
      </c>
      <c r="AG526" s="49">
        <v>370.78337662294058</v>
      </c>
      <c r="AH526" s="49">
        <v>446.16081128578696</v>
      </c>
      <c r="AJ526" s="33" t="str">
        <f t="shared" si="16"/>
        <v/>
      </c>
      <c r="AK526" s="33" t="str">
        <f t="shared" si="17"/>
        <v/>
      </c>
      <c r="AO526" t="s">
        <v>13</v>
      </c>
      <c r="AR526" s="7"/>
      <c r="AS526" s="7"/>
      <c r="AT526" s="7"/>
      <c r="AU526" s="7"/>
      <c r="AV526" s="7"/>
      <c r="AW526" s="7"/>
      <c r="AX526" s="7"/>
      <c r="AY526" s="7"/>
      <c r="AZ526" s="7"/>
      <c r="BA526" s="7"/>
      <c r="BB526" s="7"/>
      <c r="BC526" s="7"/>
      <c r="BD526" s="7"/>
      <c r="BE526" s="7"/>
      <c r="BF526" s="7"/>
      <c r="BG526" s="7"/>
      <c r="BH526" s="7"/>
    </row>
    <row r="527" spans="1:60" x14ac:dyDescent="0.25">
      <c r="A527" s="23"/>
      <c r="B527" s="79" t="s">
        <v>1355</v>
      </c>
      <c r="C527" s="80" t="s">
        <v>3585</v>
      </c>
      <c r="D527" s="50" t="s">
        <v>3287</v>
      </c>
      <c r="E527" s="50">
        <v>840.4</v>
      </c>
      <c r="F527" s="50">
        <v>1121.2</v>
      </c>
      <c r="G527" s="50">
        <v>1562</v>
      </c>
      <c r="H527" s="50">
        <v>3323</v>
      </c>
      <c r="I527" s="50">
        <v>5219</v>
      </c>
      <c r="J527" s="50">
        <v>8833</v>
      </c>
      <c r="K527" s="50">
        <v>12730</v>
      </c>
      <c r="L527" s="50">
        <v>17980</v>
      </c>
      <c r="M527" s="50">
        <v>25030</v>
      </c>
      <c r="N527" s="50">
        <v>38090</v>
      </c>
      <c r="O527" s="50">
        <v>840.4</v>
      </c>
      <c r="P527" s="50">
        <v>1121.2</v>
      </c>
      <c r="Q527" s="50">
        <v>1562</v>
      </c>
      <c r="R527" s="50">
        <v>3323</v>
      </c>
      <c r="S527" s="50">
        <v>5219</v>
      </c>
      <c r="T527" s="50">
        <v>8833</v>
      </c>
      <c r="U527" s="50">
        <v>12730</v>
      </c>
      <c r="V527" s="50">
        <v>17980</v>
      </c>
      <c r="W527" s="50">
        <v>25030</v>
      </c>
      <c r="X527" s="50">
        <v>38090</v>
      </c>
      <c r="Y527" s="50">
        <v>840.4</v>
      </c>
      <c r="Z527" s="50">
        <v>1121.2</v>
      </c>
      <c r="AA527" s="50">
        <v>1562</v>
      </c>
      <c r="AB527" s="50">
        <v>3323</v>
      </c>
      <c r="AC527" s="50">
        <v>5219</v>
      </c>
      <c r="AD527" s="50">
        <v>8833</v>
      </c>
      <c r="AE527" s="50">
        <v>12730</v>
      </c>
      <c r="AF527" s="50">
        <v>17980</v>
      </c>
      <c r="AG527" s="50">
        <v>25030</v>
      </c>
      <c r="AH527" s="50">
        <v>38090</v>
      </c>
      <c r="AJ527" s="33" t="str">
        <f t="shared" si="16"/>
        <v/>
      </c>
      <c r="AK527" s="33" t="str">
        <f t="shared" si="17"/>
        <v/>
      </c>
      <c r="AO527" t="s">
        <v>13</v>
      </c>
      <c r="AR527" s="7"/>
      <c r="AS527" s="7"/>
      <c r="AT527" s="7"/>
      <c r="AU527" s="7"/>
      <c r="AV527" s="7"/>
      <c r="AW527" s="7"/>
      <c r="AX527" s="7"/>
      <c r="AY527" s="7"/>
      <c r="AZ527" s="7"/>
      <c r="BA527" s="7"/>
      <c r="BB527" s="7"/>
      <c r="BC527" s="7"/>
      <c r="BD527" s="7"/>
      <c r="BE527" s="7"/>
      <c r="BF527" s="7"/>
      <c r="BG527" s="7"/>
      <c r="BH527" s="7"/>
    </row>
    <row r="528" spans="1:60" x14ac:dyDescent="0.25">
      <c r="A528" s="23"/>
      <c r="B528" s="79" t="s">
        <v>1359</v>
      </c>
      <c r="C528" s="80" t="s">
        <v>3585</v>
      </c>
      <c r="D528" s="50" t="s">
        <v>3288</v>
      </c>
      <c r="E528" s="50">
        <v>3237</v>
      </c>
      <c r="F528" s="50">
        <v>4032.3</v>
      </c>
      <c r="G528" s="50">
        <v>5144</v>
      </c>
      <c r="H528" s="50">
        <v>8684</v>
      </c>
      <c r="I528" s="50">
        <v>11710</v>
      </c>
      <c r="J528" s="50">
        <v>16410</v>
      </c>
      <c r="K528" s="50">
        <v>20640</v>
      </c>
      <c r="L528" s="50">
        <v>25550</v>
      </c>
      <c r="M528" s="50">
        <v>31250</v>
      </c>
      <c r="N528" s="50">
        <v>40210</v>
      </c>
      <c r="O528" s="50">
        <v>3237</v>
      </c>
      <c r="P528" s="50">
        <v>4032.3</v>
      </c>
      <c r="Q528" s="50">
        <v>5144</v>
      </c>
      <c r="R528" s="50">
        <v>8684</v>
      </c>
      <c r="S528" s="50">
        <v>11710</v>
      </c>
      <c r="T528" s="50">
        <v>16410</v>
      </c>
      <c r="U528" s="50">
        <v>20640</v>
      </c>
      <c r="V528" s="50">
        <v>25550</v>
      </c>
      <c r="W528" s="50">
        <v>31250</v>
      </c>
      <c r="X528" s="50">
        <v>40210</v>
      </c>
      <c r="Y528" s="50">
        <v>3237</v>
      </c>
      <c r="Z528" s="50">
        <v>4032.3</v>
      </c>
      <c r="AA528" s="50">
        <v>5144</v>
      </c>
      <c r="AB528" s="50">
        <v>8684</v>
      </c>
      <c r="AC528" s="50">
        <v>11710</v>
      </c>
      <c r="AD528" s="50">
        <v>16410</v>
      </c>
      <c r="AE528" s="50">
        <v>20640</v>
      </c>
      <c r="AF528" s="50">
        <v>25550</v>
      </c>
      <c r="AG528" s="50">
        <v>31250</v>
      </c>
      <c r="AH528" s="50">
        <v>40210</v>
      </c>
      <c r="AJ528" s="33" t="str">
        <f t="shared" si="16"/>
        <v/>
      </c>
      <c r="AK528" s="33" t="str">
        <f t="shared" si="17"/>
        <v/>
      </c>
      <c r="AO528" t="s">
        <v>13</v>
      </c>
      <c r="AR528" s="7"/>
      <c r="AS528" s="7"/>
      <c r="AT528" s="7"/>
      <c r="AU528" s="7"/>
      <c r="AV528" s="7"/>
      <c r="AW528" s="7"/>
      <c r="AX528" s="7"/>
      <c r="AY528" s="7"/>
      <c r="AZ528" s="7"/>
      <c r="BA528" s="7"/>
      <c r="BB528" s="7"/>
      <c r="BC528" s="7"/>
      <c r="BD528" s="7"/>
      <c r="BE528" s="7"/>
      <c r="BF528" s="7"/>
      <c r="BG528" s="7"/>
      <c r="BH528" s="7"/>
    </row>
    <row r="529" spans="1:60" x14ac:dyDescent="0.25">
      <c r="A529" s="23"/>
      <c r="B529" s="79" t="s">
        <v>1361</v>
      </c>
      <c r="C529" s="80" t="s">
        <v>3585</v>
      </c>
      <c r="D529" s="50" t="s">
        <v>3289</v>
      </c>
      <c r="E529" s="50">
        <v>2038</v>
      </c>
      <c r="F529" s="50">
        <v>2751.4</v>
      </c>
      <c r="G529" s="50">
        <v>3822</v>
      </c>
      <c r="H529" s="50">
        <v>7655</v>
      </c>
      <c r="I529" s="50">
        <v>11310</v>
      </c>
      <c r="J529" s="50">
        <v>17500</v>
      </c>
      <c r="K529" s="50">
        <v>23480</v>
      </c>
      <c r="L529" s="50">
        <v>30820</v>
      </c>
      <c r="M529" s="50">
        <v>39810</v>
      </c>
      <c r="N529" s="50">
        <v>54730</v>
      </c>
      <c r="O529" s="50">
        <v>2038</v>
      </c>
      <c r="P529" s="50">
        <v>2751.4</v>
      </c>
      <c r="Q529" s="50">
        <v>3822</v>
      </c>
      <c r="R529" s="50">
        <v>7655</v>
      </c>
      <c r="S529" s="50">
        <v>11310</v>
      </c>
      <c r="T529" s="50">
        <v>17500</v>
      </c>
      <c r="U529" s="50">
        <v>23480</v>
      </c>
      <c r="V529" s="50">
        <v>30820</v>
      </c>
      <c r="W529" s="50">
        <v>39810</v>
      </c>
      <c r="X529" s="50">
        <v>54730</v>
      </c>
      <c r="Y529" s="50">
        <v>2038</v>
      </c>
      <c r="Z529" s="50">
        <v>2751.4</v>
      </c>
      <c r="AA529" s="50">
        <v>3822</v>
      </c>
      <c r="AB529" s="50">
        <v>7655</v>
      </c>
      <c r="AC529" s="50">
        <v>11310</v>
      </c>
      <c r="AD529" s="50">
        <v>17500</v>
      </c>
      <c r="AE529" s="50">
        <v>23480</v>
      </c>
      <c r="AF529" s="50">
        <v>30820</v>
      </c>
      <c r="AG529" s="50">
        <v>39810</v>
      </c>
      <c r="AH529" s="50">
        <v>54730</v>
      </c>
      <c r="AJ529" s="33" t="str">
        <f t="shared" si="16"/>
        <v/>
      </c>
      <c r="AK529" s="33" t="str">
        <f t="shared" si="17"/>
        <v/>
      </c>
      <c r="AO529" t="s">
        <v>13</v>
      </c>
      <c r="AR529" s="7"/>
      <c r="AS529" s="7"/>
      <c r="AT529" s="7"/>
      <c r="AU529" s="7"/>
      <c r="AV529" s="7"/>
      <c r="AW529" s="7"/>
      <c r="AX529" s="7"/>
      <c r="AY529" s="7"/>
      <c r="AZ529" s="7"/>
      <c r="BA529" s="7"/>
      <c r="BB529" s="7"/>
      <c r="BC529" s="7"/>
      <c r="BD529" s="7"/>
      <c r="BE529" s="7"/>
      <c r="BF529" s="7"/>
      <c r="BG529" s="7"/>
      <c r="BH529" s="7"/>
    </row>
    <row r="530" spans="1:60" x14ac:dyDescent="0.25">
      <c r="A530" s="23"/>
      <c r="B530" s="81" t="s">
        <v>1364</v>
      </c>
      <c r="C530" s="53" t="s">
        <v>4327</v>
      </c>
      <c r="D530" s="53" t="s">
        <v>3882</v>
      </c>
      <c r="E530" s="49">
        <v>63.416857401499769</v>
      </c>
      <c r="F530" s="49">
        <v>78.340481297730236</v>
      </c>
      <c r="G530" s="49">
        <v>96.278022792746782</v>
      </c>
      <c r="H530" s="49">
        <v>151.36693252923553</v>
      </c>
      <c r="I530" s="49">
        <v>196.0123304845261</v>
      </c>
      <c r="J530" s="49">
        <v>257.14408686769656</v>
      </c>
      <c r="K530" s="49">
        <v>307.41957270848985</v>
      </c>
      <c r="L530" s="49">
        <v>356.3246800100938</v>
      </c>
      <c r="M530" s="49">
        <v>407.92058918514454</v>
      </c>
      <c r="N530" s="49">
        <v>473.74217128280412</v>
      </c>
      <c r="O530" s="49">
        <v>63.416857401499769</v>
      </c>
      <c r="P530" s="49">
        <v>78.340481297730236</v>
      </c>
      <c r="Q530" s="49">
        <v>96.278022792746782</v>
      </c>
      <c r="R530" s="49">
        <v>151.36693252923553</v>
      </c>
      <c r="S530" s="49">
        <v>196.0123304845261</v>
      </c>
      <c r="T530" s="49">
        <v>257.14408686769656</v>
      </c>
      <c r="U530" s="49">
        <v>307.41957270848985</v>
      </c>
      <c r="V530" s="49">
        <v>356.3246800100938</v>
      </c>
      <c r="W530" s="49">
        <v>407.92058918514454</v>
      </c>
      <c r="X530" s="49">
        <v>473.74217128280412</v>
      </c>
      <c r="Y530" s="49">
        <v>63.416857401499769</v>
      </c>
      <c r="Z530" s="49">
        <v>78.340481297730236</v>
      </c>
      <c r="AA530" s="49">
        <v>96.278022792746782</v>
      </c>
      <c r="AB530" s="49">
        <v>151.36693252923553</v>
      </c>
      <c r="AC530" s="49">
        <v>196.0123304845261</v>
      </c>
      <c r="AD530" s="49">
        <v>257.14408686769656</v>
      </c>
      <c r="AE530" s="49">
        <v>307.41957270848985</v>
      </c>
      <c r="AF530" s="49">
        <v>356.3246800100938</v>
      </c>
      <c r="AG530" s="49">
        <v>407.92058918514454</v>
      </c>
      <c r="AH530" s="49">
        <v>473.74217128280412</v>
      </c>
      <c r="AJ530" s="33" t="str">
        <f t="shared" si="16"/>
        <v/>
      </c>
      <c r="AK530" s="33" t="str">
        <f t="shared" si="17"/>
        <v/>
      </c>
      <c r="AO530" t="s">
        <v>13</v>
      </c>
      <c r="AR530" s="7"/>
      <c r="AS530" s="7"/>
      <c r="AT530" s="7"/>
      <c r="AU530" s="7"/>
      <c r="AV530" s="7"/>
      <c r="AW530" s="7"/>
      <c r="AX530" s="7"/>
      <c r="AY530" s="7"/>
      <c r="AZ530" s="7"/>
      <c r="BA530" s="7"/>
      <c r="BB530" s="7"/>
      <c r="BC530" s="7"/>
      <c r="BD530" s="7"/>
      <c r="BE530" s="7"/>
      <c r="BF530" s="7"/>
      <c r="BG530" s="7"/>
      <c r="BH530" s="7"/>
    </row>
    <row r="531" spans="1:60" x14ac:dyDescent="0.25">
      <c r="A531" s="23"/>
      <c r="B531" s="81" t="s">
        <v>1366</v>
      </c>
      <c r="C531" s="53" t="s">
        <v>4327</v>
      </c>
      <c r="D531" s="53" t="s">
        <v>3883</v>
      </c>
      <c r="E531" s="49">
        <v>12.770182137440774</v>
      </c>
      <c r="F531" s="49">
        <v>15.726549601360695</v>
      </c>
      <c r="G531" s="49">
        <v>19.271293047699224</v>
      </c>
      <c r="H531" s="49">
        <v>30.13304710748951</v>
      </c>
      <c r="I531" s="49">
        <v>39.128171332351386</v>
      </c>
      <c r="J531" s="49">
        <v>51.788332714371968</v>
      </c>
      <c r="K531" s="49">
        <v>62.262086545024992</v>
      </c>
      <c r="L531" s="49">
        <v>72.330051169508195</v>
      </c>
      <c r="M531" s="49">
        <v>82.994407374760414</v>
      </c>
      <c r="N531" s="49">
        <v>96.428190030722845</v>
      </c>
      <c r="O531" s="49">
        <v>12.770182137440774</v>
      </c>
      <c r="P531" s="49">
        <v>15.726549601360695</v>
      </c>
      <c r="Q531" s="49">
        <v>19.271293047699224</v>
      </c>
      <c r="R531" s="49">
        <v>30.13304710748951</v>
      </c>
      <c r="S531" s="49">
        <v>39.128171332351386</v>
      </c>
      <c r="T531" s="49">
        <v>51.788332714371968</v>
      </c>
      <c r="U531" s="49">
        <v>62.262086545024992</v>
      </c>
      <c r="V531" s="49">
        <v>72.330051169508195</v>
      </c>
      <c r="W531" s="49">
        <v>82.994407374760414</v>
      </c>
      <c r="X531" s="49">
        <v>96.428190030722845</v>
      </c>
      <c r="Y531" s="49">
        <v>12.770182137440774</v>
      </c>
      <c r="Z531" s="49">
        <v>15.726549601360695</v>
      </c>
      <c r="AA531" s="49">
        <v>19.271293047699224</v>
      </c>
      <c r="AB531" s="49">
        <v>30.13304710748951</v>
      </c>
      <c r="AC531" s="49">
        <v>39.128171332351386</v>
      </c>
      <c r="AD531" s="49">
        <v>51.788332714371968</v>
      </c>
      <c r="AE531" s="49">
        <v>62.262086545024992</v>
      </c>
      <c r="AF531" s="49">
        <v>72.330051169508195</v>
      </c>
      <c r="AG531" s="49">
        <v>82.994407374760414</v>
      </c>
      <c r="AH531" s="49">
        <v>96.428190030722845</v>
      </c>
      <c r="AJ531" s="33" t="str">
        <f t="shared" si="16"/>
        <v/>
      </c>
      <c r="AK531" s="33" t="str">
        <f t="shared" si="17"/>
        <v/>
      </c>
      <c r="AO531" t="s">
        <v>13</v>
      </c>
      <c r="AR531" s="7"/>
      <c r="AS531" s="7"/>
      <c r="AT531" s="7"/>
      <c r="AU531" s="7"/>
      <c r="AV531" s="7"/>
      <c r="AW531" s="7"/>
      <c r="AX531" s="7"/>
      <c r="AY531" s="7"/>
      <c r="AZ531" s="7"/>
      <c r="BA531" s="7"/>
      <c r="BB531" s="7"/>
      <c r="BC531" s="7"/>
      <c r="BD531" s="7"/>
      <c r="BE531" s="7"/>
      <c r="BF531" s="7"/>
      <c r="BG531" s="7"/>
      <c r="BH531" s="7"/>
    </row>
    <row r="532" spans="1:60" x14ac:dyDescent="0.25">
      <c r="A532" s="23"/>
      <c r="B532" s="81" t="s">
        <v>1368</v>
      </c>
      <c r="C532" s="53" t="s">
        <v>4327</v>
      </c>
      <c r="D532" s="53" t="s">
        <v>3884</v>
      </c>
      <c r="E532" s="49">
        <v>297.23782758648048</v>
      </c>
      <c r="F532" s="49">
        <v>370.49131644257602</v>
      </c>
      <c r="G532" s="49">
        <v>466.97992929567016</v>
      </c>
      <c r="H532" s="49">
        <v>755.83472369612934</v>
      </c>
      <c r="I532" s="49">
        <v>990.71431310749415</v>
      </c>
      <c r="J532" s="49">
        <v>1315.6759949921784</v>
      </c>
      <c r="K532" s="49">
        <v>1590.8882700237859</v>
      </c>
      <c r="L532" s="49">
        <v>1870.898858875976</v>
      </c>
      <c r="M532" s="49">
        <v>2171.4466684483632</v>
      </c>
      <c r="N532" s="49">
        <v>2570.5026649568631</v>
      </c>
      <c r="O532" s="49">
        <v>297.23782758648048</v>
      </c>
      <c r="P532" s="49">
        <v>370.49131644257602</v>
      </c>
      <c r="Q532" s="49">
        <v>466.97992929567016</v>
      </c>
      <c r="R532" s="49">
        <v>755.83472369612934</v>
      </c>
      <c r="S532" s="49">
        <v>990.71431310749415</v>
      </c>
      <c r="T532" s="49">
        <v>1315.6759949921784</v>
      </c>
      <c r="U532" s="49">
        <v>1590.8882700237859</v>
      </c>
      <c r="V532" s="49">
        <v>1870.898858875976</v>
      </c>
      <c r="W532" s="49">
        <v>2171.4466684483632</v>
      </c>
      <c r="X532" s="49">
        <v>2570.5026649568631</v>
      </c>
      <c r="Y532" s="49">
        <v>297.23782758648048</v>
      </c>
      <c r="Z532" s="49">
        <v>370.49131644257602</v>
      </c>
      <c r="AA532" s="49">
        <v>466.97992929567016</v>
      </c>
      <c r="AB532" s="49">
        <v>755.83472369612934</v>
      </c>
      <c r="AC532" s="49">
        <v>990.71431310749415</v>
      </c>
      <c r="AD532" s="49">
        <v>1315.6759949921784</v>
      </c>
      <c r="AE532" s="49">
        <v>1590.8882700237859</v>
      </c>
      <c r="AF532" s="49">
        <v>1870.898858875976</v>
      </c>
      <c r="AG532" s="49">
        <v>2171.4466684483632</v>
      </c>
      <c r="AH532" s="49">
        <v>2570.5026649568631</v>
      </c>
      <c r="AJ532" s="33" t="str">
        <f t="shared" si="16"/>
        <v/>
      </c>
      <c r="AK532" s="33" t="str">
        <f t="shared" si="17"/>
        <v/>
      </c>
      <c r="AO532" t="s">
        <v>13</v>
      </c>
      <c r="AR532" s="7"/>
      <c r="AS532" s="7"/>
      <c r="AT532" s="7"/>
      <c r="AU532" s="7"/>
      <c r="AV532" s="7"/>
      <c r="AW532" s="7"/>
      <c r="AX532" s="7"/>
      <c r="AY532" s="7"/>
      <c r="AZ532" s="7"/>
      <c r="BA532" s="7"/>
      <c r="BB532" s="7"/>
      <c r="BC532" s="7"/>
      <c r="BD532" s="7"/>
      <c r="BE532" s="7"/>
      <c r="BF532" s="7"/>
      <c r="BG532" s="7"/>
      <c r="BH532" s="7"/>
    </row>
    <row r="533" spans="1:60" x14ac:dyDescent="0.25">
      <c r="A533" s="23"/>
      <c r="B533" s="81" t="s">
        <v>1370</v>
      </c>
      <c r="C533" s="53" t="s">
        <v>4327</v>
      </c>
      <c r="D533" s="53" t="s">
        <v>3885</v>
      </c>
      <c r="E533" s="49">
        <v>27.275674245392121</v>
      </c>
      <c r="F533" s="49">
        <v>33.926099564004701</v>
      </c>
      <c r="G533" s="49">
        <v>42.152992905801796</v>
      </c>
      <c r="H533" s="49">
        <v>67.519568268769277</v>
      </c>
      <c r="I533" s="49">
        <v>88.492673912071808</v>
      </c>
      <c r="J533" s="49">
        <v>118.00950373423673</v>
      </c>
      <c r="K533" s="49">
        <v>142.68059705285543</v>
      </c>
      <c r="L533" s="49">
        <v>166.92135472294453</v>
      </c>
      <c r="M533" s="49">
        <v>192.82379507168318</v>
      </c>
      <c r="N533" s="49">
        <v>226.23186476923897</v>
      </c>
      <c r="O533" s="49">
        <v>27.275674245392121</v>
      </c>
      <c r="P533" s="49">
        <v>33.926099564004701</v>
      </c>
      <c r="Q533" s="49">
        <v>42.152992905801796</v>
      </c>
      <c r="R533" s="49">
        <v>67.519568268769277</v>
      </c>
      <c r="S533" s="49">
        <v>88.492673912071808</v>
      </c>
      <c r="T533" s="49">
        <v>118.00950373423673</v>
      </c>
      <c r="U533" s="49">
        <v>142.68059705285543</v>
      </c>
      <c r="V533" s="49">
        <v>166.92135472294453</v>
      </c>
      <c r="W533" s="49">
        <v>192.82379507168318</v>
      </c>
      <c r="X533" s="49">
        <v>226.23186476923897</v>
      </c>
      <c r="Y533" s="49">
        <v>27.275674245392121</v>
      </c>
      <c r="Z533" s="49">
        <v>33.926099564004701</v>
      </c>
      <c r="AA533" s="49">
        <v>42.152992905801796</v>
      </c>
      <c r="AB533" s="49">
        <v>67.519568268769277</v>
      </c>
      <c r="AC533" s="49">
        <v>88.492673912071808</v>
      </c>
      <c r="AD533" s="49">
        <v>118.00950373423673</v>
      </c>
      <c r="AE533" s="49">
        <v>142.68059705285543</v>
      </c>
      <c r="AF533" s="49">
        <v>166.92135472294453</v>
      </c>
      <c r="AG533" s="49">
        <v>192.82379507168318</v>
      </c>
      <c r="AH533" s="49">
        <v>226.23186476923897</v>
      </c>
      <c r="AJ533" s="33" t="str">
        <f t="shared" si="16"/>
        <v/>
      </c>
      <c r="AK533" s="33" t="str">
        <f t="shared" si="17"/>
        <v/>
      </c>
      <c r="AO533" t="s">
        <v>13</v>
      </c>
      <c r="AR533" s="7"/>
      <c r="AS533" s="7"/>
      <c r="AT533" s="7"/>
      <c r="AU533" s="7"/>
      <c r="AV533" s="7"/>
      <c r="AW533" s="7"/>
      <c r="AX533" s="7"/>
      <c r="AY533" s="7"/>
      <c r="AZ533" s="7"/>
      <c r="BA533" s="7"/>
      <c r="BB533" s="7"/>
      <c r="BC533" s="7"/>
      <c r="BD533" s="7"/>
      <c r="BE533" s="7"/>
      <c r="BF533" s="7"/>
      <c r="BG533" s="7"/>
      <c r="BH533" s="7"/>
    </row>
    <row r="534" spans="1:60" x14ac:dyDescent="0.25">
      <c r="A534" s="23"/>
      <c r="B534" s="81" t="s">
        <v>1372</v>
      </c>
      <c r="C534" s="53" t="s">
        <v>4327</v>
      </c>
      <c r="D534" s="53" t="s">
        <v>3886</v>
      </c>
      <c r="E534" s="49">
        <v>300.05229033110703</v>
      </c>
      <c r="F534" s="49">
        <v>372.60521306959015</v>
      </c>
      <c r="G534" s="49">
        <v>463.53504731381958</v>
      </c>
      <c r="H534" s="49">
        <v>739.84436758830032</v>
      </c>
      <c r="I534" s="49">
        <v>961.50558345199545</v>
      </c>
      <c r="J534" s="49">
        <v>1261.7038934834036</v>
      </c>
      <c r="K534" s="49">
        <v>1511.1007106154293</v>
      </c>
      <c r="L534" s="49">
        <v>1760.2813181627064</v>
      </c>
      <c r="M534" s="49">
        <v>2024.6483565446886</v>
      </c>
      <c r="N534" s="49">
        <v>2370.4324358598119</v>
      </c>
      <c r="O534" s="49">
        <v>300.05229033110703</v>
      </c>
      <c r="P534" s="49">
        <v>372.60521306959015</v>
      </c>
      <c r="Q534" s="49">
        <v>463.53504731381958</v>
      </c>
      <c r="R534" s="49">
        <v>739.84436758830032</v>
      </c>
      <c r="S534" s="49">
        <v>961.50558345199545</v>
      </c>
      <c r="T534" s="49">
        <v>1261.7038934834036</v>
      </c>
      <c r="U534" s="49">
        <v>1511.1007106154293</v>
      </c>
      <c r="V534" s="49">
        <v>1760.2813181627064</v>
      </c>
      <c r="W534" s="49">
        <v>2024.6483565446886</v>
      </c>
      <c r="X534" s="49">
        <v>2370.4324358598119</v>
      </c>
      <c r="Y534" s="49">
        <v>300.05229033110703</v>
      </c>
      <c r="Z534" s="49">
        <v>372.60521306959015</v>
      </c>
      <c r="AA534" s="49">
        <v>463.53504731381958</v>
      </c>
      <c r="AB534" s="49">
        <v>739.84436758830032</v>
      </c>
      <c r="AC534" s="49">
        <v>961.50558345199545</v>
      </c>
      <c r="AD534" s="49">
        <v>1261.7038934834036</v>
      </c>
      <c r="AE534" s="49">
        <v>1511.1007106154293</v>
      </c>
      <c r="AF534" s="49">
        <v>1760.2813181627064</v>
      </c>
      <c r="AG534" s="49">
        <v>2024.6483565446886</v>
      </c>
      <c r="AH534" s="49">
        <v>2370.4324358598119</v>
      </c>
      <c r="AJ534" s="33" t="str">
        <f t="shared" si="16"/>
        <v/>
      </c>
      <c r="AK534" s="33" t="str">
        <f t="shared" si="17"/>
        <v/>
      </c>
      <c r="AO534" t="s">
        <v>13</v>
      </c>
      <c r="AR534" s="7"/>
      <c r="AS534" s="7"/>
      <c r="AT534" s="7"/>
      <c r="AU534" s="7"/>
      <c r="AV534" s="7"/>
      <c r="AW534" s="7"/>
      <c r="AX534" s="7"/>
      <c r="AY534" s="7"/>
      <c r="AZ534" s="7"/>
      <c r="BA534" s="7"/>
      <c r="BB534" s="7"/>
      <c r="BC534" s="7"/>
      <c r="BD534" s="7"/>
      <c r="BE534" s="7"/>
      <c r="BF534" s="7"/>
      <c r="BG534" s="7"/>
      <c r="BH534" s="7"/>
    </row>
    <row r="535" spans="1:60" x14ac:dyDescent="0.25">
      <c r="A535" s="23"/>
      <c r="B535" s="81" t="s">
        <v>1374</v>
      </c>
      <c r="C535" s="53" t="s">
        <v>4327</v>
      </c>
      <c r="D535" s="53" t="s">
        <v>3887</v>
      </c>
      <c r="E535" s="49">
        <v>1452.283772456032</v>
      </c>
      <c r="F535" s="49">
        <v>1794.827226845036</v>
      </c>
      <c r="G535" s="49">
        <v>2225.1147925234882</v>
      </c>
      <c r="H535" s="49">
        <v>3525.5796688329847</v>
      </c>
      <c r="I535" s="49">
        <v>4550.4198026932327</v>
      </c>
      <c r="J535" s="49">
        <v>5899.5180333317066</v>
      </c>
      <c r="K535" s="49">
        <v>7019.9091349581295</v>
      </c>
      <c r="L535" s="49">
        <v>8152.1065927551153</v>
      </c>
      <c r="M535" s="49">
        <v>9351.2642990757122</v>
      </c>
      <c r="N535" s="49">
        <v>10940.137578816943</v>
      </c>
      <c r="O535" s="49">
        <v>1452.283772456032</v>
      </c>
      <c r="P535" s="49">
        <v>1794.827226845036</v>
      </c>
      <c r="Q535" s="49">
        <v>2225.1147925234882</v>
      </c>
      <c r="R535" s="49">
        <v>3525.5796688329847</v>
      </c>
      <c r="S535" s="49">
        <v>4550.4198026932327</v>
      </c>
      <c r="T535" s="49">
        <v>5899.5180333317066</v>
      </c>
      <c r="U535" s="49">
        <v>7019.9091349581295</v>
      </c>
      <c r="V535" s="49">
        <v>8152.1065927551153</v>
      </c>
      <c r="W535" s="49">
        <v>9351.2642990757122</v>
      </c>
      <c r="X535" s="49">
        <v>10940.137578816943</v>
      </c>
      <c r="Y535" s="49">
        <v>1452.283772456032</v>
      </c>
      <c r="Z535" s="49">
        <v>1794.827226845036</v>
      </c>
      <c r="AA535" s="49">
        <v>2225.1147925234882</v>
      </c>
      <c r="AB535" s="49">
        <v>3525.5796688329847</v>
      </c>
      <c r="AC535" s="49">
        <v>4550.4198026932327</v>
      </c>
      <c r="AD535" s="49">
        <v>5899.5180333317066</v>
      </c>
      <c r="AE535" s="49">
        <v>7019.9091349581295</v>
      </c>
      <c r="AF535" s="49">
        <v>8152.1065927551153</v>
      </c>
      <c r="AG535" s="49">
        <v>9351.2642990757122</v>
      </c>
      <c r="AH535" s="49">
        <v>10940.137578816943</v>
      </c>
      <c r="AJ535" s="33" t="str">
        <f t="shared" si="16"/>
        <v/>
      </c>
      <c r="AK535" s="33" t="str">
        <f t="shared" si="17"/>
        <v/>
      </c>
      <c r="AO535" t="s">
        <v>13</v>
      </c>
      <c r="AR535" s="7"/>
      <c r="AS535" s="7"/>
      <c r="AT535" s="7"/>
      <c r="AU535" s="7"/>
      <c r="AV535" s="7"/>
      <c r="AW535" s="7"/>
      <c r="AX535" s="7"/>
      <c r="AY535" s="7"/>
      <c r="AZ535" s="7"/>
      <c r="BA535" s="7"/>
      <c r="BB535" s="7"/>
      <c r="BC535" s="7"/>
      <c r="BD535" s="7"/>
      <c r="BE535" s="7"/>
      <c r="BF535" s="7"/>
      <c r="BG535" s="7"/>
      <c r="BH535" s="7"/>
    </row>
    <row r="536" spans="1:60" x14ac:dyDescent="0.25">
      <c r="A536" s="23"/>
      <c r="B536" s="79" t="s">
        <v>1376</v>
      </c>
      <c r="C536" s="80" t="s">
        <v>3585</v>
      </c>
      <c r="D536" s="50" t="s">
        <v>3290</v>
      </c>
      <c r="E536" s="50">
        <v>3225</v>
      </c>
      <c r="F536" s="50">
        <v>4117.8</v>
      </c>
      <c r="G536" s="50">
        <v>5417</v>
      </c>
      <c r="H536" s="50">
        <v>9882</v>
      </c>
      <c r="I536" s="50">
        <v>14000</v>
      </c>
      <c r="J536" s="50">
        <v>20860</v>
      </c>
      <c r="K536" s="50">
        <v>27400</v>
      </c>
      <c r="L536" s="50">
        <v>35370</v>
      </c>
      <c r="M536" s="50">
        <v>45070</v>
      </c>
      <c r="N536" s="50">
        <v>61130</v>
      </c>
      <c r="O536" s="50">
        <v>3225</v>
      </c>
      <c r="P536" s="50">
        <v>4117.8</v>
      </c>
      <c r="Q536" s="50">
        <v>5417</v>
      </c>
      <c r="R536" s="50">
        <v>9882</v>
      </c>
      <c r="S536" s="50">
        <v>14000</v>
      </c>
      <c r="T536" s="50">
        <v>20860</v>
      </c>
      <c r="U536" s="50">
        <v>27400</v>
      </c>
      <c r="V536" s="50">
        <v>35370</v>
      </c>
      <c r="W536" s="50">
        <v>45070</v>
      </c>
      <c r="X536" s="50">
        <v>61130</v>
      </c>
      <c r="Y536" s="50">
        <v>3225</v>
      </c>
      <c r="Z536" s="50">
        <v>4117.8</v>
      </c>
      <c r="AA536" s="50">
        <v>5417</v>
      </c>
      <c r="AB536" s="50">
        <v>9882</v>
      </c>
      <c r="AC536" s="50">
        <v>14000</v>
      </c>
      <c r="AD536" s="50">
        <v>20860</v>
      </c>
      <c r="AE536" s="50">
        <v>27400</v>
      </c>
      <c r="AF536" s="50">
        <v>35370</v>
      </c>
      <c r="AG536" s="50">
        <v>45070</v>
      </c>
      <c r="AH536" s="50">
        <v>61130</v>
      </c>
      <c r="AJ536" s="33" t="str">
        <f t="shared" si="16"/>
        <v/>
      </c>
      <c r="AK536" s="33" t="str">
        <f t="shared" si="17"/>
        <v/>
      </c>
      <c r="AO536" t="s">
        <v>13</v>
      </c>
      <c r="AR536" s="7"/>
      <c r="AS536" s="7"/>
      <c r="AT536" s="7"/>
      <c r="AU536" s="7"/>
      <c r="AV536" s="7"/>
      <c r="AW536" s="7"/>
      <c r="AX536" s="7"/>
      <c r="AY536" s="7"/>
      <c r="AZ536" s="7"/>
      <c r="BA536" s="7"/>
      <c r="BB536" s="7"/>
      <c r="BC536" s="7"/>
      <c r="BD536" s="7"/>
      <c r="BE536" s="7"/>
      <c r="BF536" s="7"/>
      <c r="BG536" s="7"/>
      <c r="BH536" s="7"/>
    </row>
    <row r="537" spans="1:60" x14ac:dyDescent="0.25">
      <c r="A537" s="23"/>
      <c r="B537" s="81" t="s">
        <v>1378</v>
      </c>
      <c r="C537" s="53" t="s">
        <v>4327</v>
      </c>
      <c r="D537" s="53" t="s">
        <v>3888</v>
      </c>
      <c r="E537" s="49">
        <v>276.89558999562519</v>
      </c>
      <c r="F537" s="49">
        <v>341.4778594099306</v>
      </c>
      <c r="G537" s="49">
        <v>411.30138640566571</v>
      </c>
      <c r="H537" s="49">
        <v>636.62092586390918</v>
      </c>
      <c r="I537" s="49">
        <v>811.25732030433585</v>
      </c>
      <c r="J537" s="49">
        <v>1034.4502541013605</v>
      </c>
      <c r="K537" s="49">
        <v>1210.0598871479856</v>
      </c>
      <c r="L537" s="49">
        <v>1376.6071421159188</v>
      </c>
      <c r="M537" s="49">
        <v>1548.0470094285386</v>
      </c>
      <c r="N537" s="49">
        <v>1763.3739152797323</v>
      </c>
      <c r="O537" s="49">
        <v>276.89558999562519</v>
      </c>
      <c r="P537" s="49">
        <v>341.4778594099306</v>
      </c>
      <c r="Q537" s="49">
        <v>411.30138640566571</v>
      </c>
      <c r="R537" s="49">
        <v>636.62092586390918</v>
      </c>
      <c r="S537" s="49">
        <v>811.25732030433585</v>
      </c>
      <c r="T537" s="49">
        <v>1034.4502541013605</v>
      </c>
      <c r="U537" s="49">
        <v>1210.0598871479856</v>
      </c>
      <c r="V537" s="49">
        <v>1376.6071421159188</v>
      </c>
      <c r="W537" s="49">
        <v>1548.0470094285386</v>
      </c>
      <c r="X537" s="49">
        <v>1763.3739152797323</v>
      </c>
      <c r="Y537" s="49">
        <v>276.89558999562519</v>
      </c>
      <c r="Z537" s="49">
        <v>341.4778594099306</v>
      </c>
      <c r="AA537" s="49">
        <v>411.30138640566571</v>
      </c>
      <c r="AB537" s="49">
        <v>636.62092586390918</v>
      </c>
      <c r="AC537" s="49">
        <v>811.25732030433585</v>
      </c>
      <c r="AD537" s="49">
        <v>1034.4502541013605</v>
      </c>
      <c r="AE537" s="49">
        <v>1210.0598871479856</v>
      </c>
      <c r="AF537" s="49">
        <v>1376.6071421159188</v>
      </c>
      <c r="AG537" s="49">
        <v>1548.0470094285386</v>
      </c>
      <c r="AH537" s="49">
        <v>1763.3739152797323</v>
      </c>
      <c r="AJ537" s="33" t="str">
        <f t="shared" si="16"/>
        <v/>
      </c>
      <c r="AK537" s="33" t="str">
        <f t="shared" si="17"/>
        <v/>
      </c>
      <c r="AO537" t="s">
        <v>13</v>
      </c>
      <c r="AR537" s="7"/>
      <c r="AS537" s="7"/>
      <c r="AT537" s="7"/>
      <c r="AU537" s="7"/>
      <c r="AV537" s="7"/>
      <c r="AW537" s="7"/>
      <c r="AX537" s="7"/>
      <c r="AY537" s="7"/>
      <c r="AZ537" s="7"/>
      <c r="BA537" s="7"/>
      <c r="BB537" s="7"/>
      <c r="BC537" s="7"/>
      <c r="BD537" s="7"/>
      <c r="BE537" s="7"/>
      <c r="BF537" s="7"/>
      <c r="BG537" s="7"/>
      <c r="BH537" s="7"/>
    </row>
    <row r="538" spans="1:60" x14ac:dyDescent="0.25">
      <c r="A538" s="23"/>
      <c r="B538" s="81" t="s">
        <v>3889</v>
      </c>
      <c r="C538" s="53" t="s">
        <v>4327</v>
      </c>
      <c r="D538" s="53" t="s">
        <v>3890</v>
      </c>
      <c r="E538" s="49">
        <v>51210.688432972085</v>
      </c>
      <c r="F538" s="49">
        <v>60829.97992824488</v>
      </c>
      <c r="G538" s="49">
        <v>72914.091355348588</v>
      </c>
      <c r="H538" s="49">
        <v>107666.29261263387</v>
      </c>
      <c r="I538" s="49">
        <v>133998.46675539552</v>
      </c>
      <c r="J538" s="49">
        <v>165933.36546423147</v>
      </c>
      <c r="K538" s="49">
        <v>192756.71769893789</v>
      </c>
      <c r="L538" s="49">
        <v>220317.71306073442</v>
      </c>
      <c r="M538" s="49">
        <v>249289.81531047018</v>
      </c>
      <c r="N538" s="49">
        <v>288390.85853763553</v>
      </c>
      <c r="O538" s="49">
        <v>51210.688432972085</v>
      </c>
      <c r="P538" s="49">
        <v>60829.97992824488</v>
      </c>
      <c r="Q538" s="49">
        <v>72914.091355348588</v>
      </c>
      <c r="R538" s="49">
        <v>107666.29261263387</v>
      </c>
      <c r="S538" s="49">
        <v>133998.46675539552</v>
      </c>
      <c r="T538" s="49">
        <v>165933.36546423147</v>
      </c>
      <c r="U538" s="49">
        <v>192756.71769893789</v>
      </c>
      <c r="V538" s="49">
        <v>220317.71306073442</v>
      </c>
      <c r="W538" s="49">
        <v>249289.81531047018</v>
      </c>
      <c r="X538" s="49">
        <v>288390.85853763553</v>
      </c>
      <c r="Y538" s="49">
        <v>51210.688432972085</v>
      </c>
      <c r="Z538" s="49">
        <v>60829.97992824488</v>
      </c>
      <c r="AA538" s="49">
        <v>72914.091355348588</v>
      </c>
      <c r="AB538" s="49">
        <v>107666.29261263387</v>
      </c>
      <c r="AC538" s="49">
        <v>133998.46675539552</v>
      </c>
      <c r="AD538" s="49">
        <v>165933.36546423147</v>
      </c>
      <c r="AE538" s="49">
        <v>192756.71769893789</v>
      </c>
      <c r="AF538" s="49">
        <v>220317.71306073442</v>
      </c>
      <c r="AG538" s="49">
        <v>249289.81531047018</v>
      </c>
      <c r="AH538" s="49">
        <v>288390.85853763553</v>
      </c>
      <c r="AJ538" s="33" t="str">
        <f t="shared" si="16"/>
        <v/>
      </c>
      <c r="AK538" s="33" t="str">
        <f t="shared" si="17"/>
        <v/>
      </c>
      <c r="AO538" t="s">
        <v>13</v>
      </c>
      <c r="AR538" s="7"/>
      <c r="AS538" s="7"/>
      <c r="AT538" s="7"/>
      <c r="AU538" s="7"/>
      <c r="AV538" s="7"/>
      <c r="AW538" s="7"/>
      <c r="AX538" s="7"/>
      <c r="AY538" s="7"/>
      <c r="AZ538" s="7"/>
      <c r="BA538" s="7"/>
      <c r="BB538" s="7"/>
      <c r="BC538" s="7"/>
      <c r="BD538" s="7"/>
      <c r="BE538" s="7"/>
      <c r="BF538" s="7"/>
      <c r="BG538" s="7"/>
      <c r="BH538" s="7"/>
    </row>
    <row r="539" spans="1:60" x14ac:dyDescent="0.25">
      <c r="A539" s="23"/>
      <c r="B539" s="81" t="s">
        <v>1381</v>
      </c>
      <c r="C539" s="53" t="s">
        <v>4327</v>
      </c>
      <c r="D539" s="53" t="s">
        <v>3891</v>
      </c>
      <c r="E539" s="49">
        <v>369.84635816364676</v>
      </c>
      <c r="F539" s="49">
        <v>433.57380382667117</v>
      </c>
      <c r="G539" s="49">
        <v>509.4790883783466</v>
      </c>
      <c r="H539" s="49">
        <v>683.02923942146344</v>
      </c>
      <c r="I539" s="49">
        <v>790.08346900449476</v>
      </c>
      <c r="J539" s="49">
        <v>923.04978865208579</v>
      </c>
      <c r="K539" s="49">
        <v>1021.9639366797726</v>
      </c>
      <c r="L539" s="49">
        <v>1123.3222577336735</v>
      </c>
      <c r="M539" s="49">
        <v>1219.3050142049199</v>
      </c>
      <c r="N539" s="49">
        <v>1344.9634520444729</v>
      </c>
      <c r="O539" s="49">
        <v>369.84635816364676</v>
      </c>
      <c r="P539" s="49">
        <v>433.57380382667117</v>
      </c>
      <c r="Q539" s="49">
        <v>509.4790883783466</v>
      </c>
      <c r="R539" s="49">
        <v>683.02923942146344</v>
      </c>
      <c r="S539" s="49">
        <v>790.08346900449476</v>
      </c>
      <c r="T539" s="49">
        <v>923.04978865208579</v>
      </c>
      <c r="U539" s="49">
        <v>1021.9639366797726</v>
      </c>
      <c r="V539" s="49">
        <v>1123.3222577336735</v>
      </c>
      <c r="W539" s="49">
        <v>1219.3050142049199</v>
      </c>
      <c r="X539" s="49">
        <v>1344.9634520444729</v>
      </c>
      <c r="Y539" s="49">
        <v>369.84635816364676</v>
      </c>
      <c r="Z539" s="49">
        <v>433.57380382667117</v>
      </c>
      <c r="AA539" s="49">
        <v>509.4790883783466</v>
      </c>
      <c r="AB539" s="49">
        <v>683.02923942146344</v>
      </c>
      <c r="AC539" s="49">
        <v>790.08346900449476</v>
      </c>
      <c r="AD539" s="49">
        <v>923.04978865208579</v>
      </c>
      <c r="AE539" s="49">
        <v>1021.9639366797726</v>
      </c>
      <c r="AF539" s="49">
        <v>1123.3222577336735</v>
      </c>
      <c r="AG539" s="49">
        <v>1219.3050142049199</v>
      </c>
      <c r="AH539" s="49">
        <v>1344.9634520444729</v>
      </c>
      <c r="AJ539" s="33" t="str">
        <f t="shared" si="16"/>
        <v/>
      </c>
      <c r="AK539" s="33" t="str">
        <f t="shared" si="17"/>
        <v/>
      </c>
      <c r="AO539" t="s">
        <v>13</v>
      </c>
      <c r="AR539" s="7"/>
      <c r="AS539" s="7"/>
      <c r="AT539" s="7"/>
      <c r="AU539" s="7"/>
      <c r="AV539" s="7"/>
      <c r="AW539" s="7"/>
      <c r="AX539" s="7"/>
      <c r="AY539" s="7"/>
      <c r="AZ539" s="7"/>
      <c r="BA539" s="7"/>
      <c r="BB539" s="7"/>
      <c r="BC539" s="7"/>
      <c r="BD539" s="7"/>
      <c r="BE539" s="7"/>
      <c r="BF539" s="7"/>
      <c r="BG539" s="7"/>
      <c r="BH539" s="7"/>
    </row>
    <row r="540" spans="1:60" x14ac:dyDescent="0.25">
      <c r="A540" s="23"/>
      <c r="B540" s="79" t="s">
        <v>1383</v>
      </c>
      <c r="C540" s="80" t="s">
        <v>4333</v>
      </c>
      <c r="D540" s="34" t="s">
        <v>3362</v>
      </c>
      <c r="E540" s="50">
        <v>220.6</v>
      </c>
      <c r="F540" s="50">
        <v>260.3</v>
      </c>
      <c r="G540" s="50">
        <v>308.2</v>
      </c>
      <c r="H540" s="50">
        <v>422.5</v>
      </c>
      <c r="I540" s="50">
        <v>494.5</v>
      </c>
      <c r="J540" s="50">
        <v>581.70000000000005</v>
      </c>
      <c r="K540" s="50">
        <v>644.1</v>
      </c>
      <c r="L540" s="50">
        <v>704.5</v>
      </c>
      <c r="M540" s="50">
        <v>763.5</v>
      </c>
      <c r="N540" s="50">
        <v>839.9</v>
      </c>
      <c r="O540" s="49">
        <v>261.0254315243298</v>
      </c>
      <c r="P540" s="49">
        <v>307.89492213950876</v>
      </c>
      <c r="Q540" s="49">
        <v>363.72854130141172</v>
      </c>
      <c r="R540" s="49">
        <v>492.75848898161718</v>
      </c>
      <c r="S540" s="49">
        <v>573.59836086826022</v>
      </c>
      <c r="T540" s="49">
        <v>674.73998995856857</v>
      </c>
      <c r="U540" s="49">
        <v>751.19496561438086</v>
      </c>
      <c r="V540" s="49">
        <v>829.64377340360431</v>
      </c>
      <c r="W540" s="49">
        <v>904.97568540473958</v>
      </c>
      <c r="X540" s="49">
        <v>1004.6260985278898</v>
      </c>
      <c r="Y540" s="49">
        <v>226.53928140878779</v>
      </c>
      <c r="Z540" s="49">
        <v>266.30712609527785</v>
      </c>
      <c r="AA540" s="49">
        <v>314.9717733294404</v>
      </c>
      <c r="AB540" s="49">
        <v>435.79214656408976</v>
      </c>
      <c r="AC540" s="49">
        <v>515.48527941402824</v>
      </c>
      <c r="AD540" s="49">
        <v>614.71418998529862</v>
      </c>
      <c r="AE540" s="49">
        <v>688.19792701768631</v>
      </c>
      <c r="AF540" s="49">
        <v>761.38353336527462</v>
      </c>
      <c r="AG540" s="49">
        <v>832.42405186384758</v>
      </c>
      <c r="AH540" s="49">
        <v>925.34615805992144</v>
      </c>
      <c r="AJ540" s="33" t="str">
        <f t="shared" si="16"/>
        <v/>
      </c>
      <c r="AK540" s="33" t="str">
        <f t="shared" si="17"/>
        <v/>
      </c>
      <c r="AO540" t="s">
        <v>13</v>
      </c>
      <c r="AR540" s="7"/>
      <c r="AS540" s="7"/>
      <c r="AT540" s="7"/>
      <c r="AU540" s="7"/>
      <c r="AV540" s="7"/>
      <c r="AW540" s="7"/>
      <c r="AX540" s="7"/>
      <c r="AY540" s="7"/>
      <c r="AZ540" s="7"/>
      <c r="BA540" s="7"/>
      <c r="BB540" s="7"/>
      <c r="BC540" s="7"/>
      <c r="BD540" s="7"/>
      <c r="BE540" s="7"/>
      <c r="BF540" s="7"/>
      <c r="BG540" s="7"/>
      <c r="BH540" s="7"/>
    </row>
    <row r="541" spans="1:60" x14ac:dyDescent="0.25">
      <c r="A541" s="23"/>
      <c r="B541" s="81" t="s">
        <v>1385</v>
      </c>
      <c r="C541" s="53" t="s">
        <v>4327</v>
      </c>
      <c r="D541" s="53" t="s">
        <v>3892</v>
      </c>
      <c r="E541" s="49">
        <v>225.4480055630286</v>
      </c>
      <c r="F541" s="49">
        <v>269.96462810941955</v>
      </c>
      <c r="G541" s="49">
        <v>325.45541951739983</v>
      </c>
      <c r="H541" s="49">
        <v>464.9074974861507</v>
      </c>
      <c r="I541" s="49">
        <v>558.72709771077098</v>
      </c>
      <c r="J541" s="49">
        <v>679.28584257576733</v>
      </c>
      <c r="K541" s="49">
        <v>771.30005028372841</v>
      </c>
      <c r="L541" s="49">
        <v>866.11050749722096</v>
      </c>
      <c r="M541" s="49">
        <v>959.06936759388793</v>
      </c>
      <c r="N541" s="49">
        <v>1082.5603011340772</v>
      </c>
      <c r="O541" s="49">
        <v>225.4480055630286</v>
      </c>
      <c r="P541" s="49">
        <v>269.96462810941955</v>
      </c>
      <c r="Q541" s="49">
        <v>325.45541951739983</v>
      </c>
      <c r="R541" s="49">
        <v>464.9074974861507</v>
      </c>
      <c r="S541" s="49">
        <v>558.72709771077098</v>
      </c>
      <c r="T541" s="49">
        <v>679.28584257576733</v>
      </c>
      <c r="U541" s="49">
        <v>771.30005028372841</v>
      </c>
      <c r="V541" s="49">
        <v>866.11050749722096</v>
      </c>
      <c r="W541" s="49">
        <v>959.06936759388793</v>
      </c>
      <c r="X541" s="49">
        <v>1082.5603011340772</v>
      </c>
      <c r="Y541" s="49">
        <v>225.4480055630286</v>
      </c>
      <c r="Z541" s="49">
        <v>269.96462810941955</v>
      </c>
      <c r="AA541" s="49">
        <v>325.45541951739983</v>
      </c>
      <c r="AB541" s="49">
        <v>464.9074974861507</v>
      </c>
      <c r="AC541" s="49">
        <v>558.72709771077098</v>
      </c>
      <c r="AD541" s="49">
        <v>679.28584257576733</v>
      </c>
      <c r="AE541" s="49">
        <v>771.30005028372841</v>
      </c>
      <c r="AF541" s="49">
        <v>866.11050749722096</v>
      </c>
      <c r="AG541" s="49">
        <v>959.06936759388793</v>
      </c>
      <c r="AH541" s="49">
        <v>1082.5603011340772</v>
      </c>
      <c r="AJ541" s="33" t="str">
        <f t="shared" si="16"/>
        <v/>
      </c>
      <c r="AK541" s="33" t="str">
        <f t="shared" si="17"/>
        <v/>
      </c>
      <c r="AO541" t="s">
        <v>13</v>
      </c>
      <c r="AR541" s="7"/>
      <c r="AS541" s="7"/>
      <c r="AT541" s="7"/>
      <c r="AU541" s="7"/>
      <c r="AV541" s="7"/>
      <c r="AW541" s="7"/>
      <c r="AX541" s="7"/>
      <c r="AY541" s="7"/>
      <c r="AZ541" s="7"/>
      <c r="BA541" s="7"/>
      <c r="BB541" s="7"/>
      <c r="BC541" s="7"/>
      <c r="BD541" s="7"/>
      <c r="BE541" s="7"/>
      <c r="BF541" s="7"/>
      <c r="BG541" s="7"/>
      <c r="BH541" s="7"/>
    </row>
    <row r="542" spans="1:60" x14ac:dyDescent="0.25">
      <c r="A542" s="23"/>
      <c r="B542" s="81" t="s">
        <v>1387</v>
      </c>
      <c r="C542" s="53" t="s">
        <v>4327</v>
      </c>
      <c r="D542" s="53" t="s">
        <v>3893</v>
      </c>
      <c r="E542" s="49">
        <v>309.75554729726787</v>
      </c>
      <c r="F542" s="49">
        <v>373.60735694482577</v>
      </c>
      <c r="G542" s="49">
        <v>454.06118427701642</v>
      </c>
      <c r="H542" s="49">
        <v>663.61198193017674</v>
      </c>
      <c r="I542" s="49">
        <v>808.71459747257893</v>
      </c>
      <c r="J542" s="49">
        <v>997.53470068864056</v>
      </c>
      <c r="K542" s="49">
        <v>1142.6659180851739</v>
      </c>
      <c r="L542" s="49">
        <v>1292.6300054295907</v>
      </c>
      <c r="M542" s="49">
        <v>1441.5380836622146</v>
      </c>
      <c r="N542" s="49">
        <v>1640.1418863915449</v>
      </c>
      <c r="O542" s="49">
        <v>309.75554729726787</v>
      </c>
      <c r="P542" s="49">
        <v>373.60735694482577</v>
      </c>
      <c r="Q542" s="49">
        <v>454.06118427701642</v>
      </c>
      <c r="R542" s="49">
        <v>663.61198193017674</v>
      </c>
      <c r="S542" s="49">
        <v>808.71459747257893</v>
      </c>
      <c r="T542" s="49">
        <v>997.53470068864056</v>
      </c>
      <c r="U542" s="49">
        <v>1142.6659180851739</v>
      </c>
      <c r="V542" s="49">
        <v>1292.6300054295907</v>
      </c>
      <c r="W542" s="49">
        <v>1441.5380836622146</v>
      </c>
      <c r="X542" s="49">
        <v>1640.1418863915449</v>
      </c>
      <c r="Y542" s="49">
        <v>309.75554729726787</v>
      </c>
      <c r="Z542" s="49">
        <v>373.60735694482577</v>
      </c>
      <c r="AA542" s="49">
        <v>454.06118427701642</v>
      </c>
      <c r="AB542" s="49">
        <v>663.61198193017674</v>
      </c>
      <c r="AC542" s="49">
        <v>808.71459747257893</v>
      </c>
      <c r="AD542" s="49">
        <v>997.53470068864056</v>
      </c>
      <c r="AE542" s="49">
        <v>1142.6659180851739</v>
      </c>
      <c r="AF542" s="49">
        <v>1292.6300054295907</v>
      </c>
      <c r="AG542" s="49">
        <v>1441.5380836622146</v>
      </c>
      <c r="AH542" s="49">
        <v>1640.1418863915449</v>
      </c>
      <c r="AJ542" s="33" t="str">
        <f t="shared" si="16"/>
        <v/>
      </c>
      <c r="AK542" s="33" t="str">
        <f t="shared" si="17"/>
        <v/>
      </c>
      <c r="AO542" t="s">
        <v>13</v>
      </c>
      <c r="AR542" s="7"/>
      <c r="AS542" s="7"/>
      <c r="AT542" s="7"/>
      <c r="AU542" s="7"/>
      <c r="AV542" s="7"/>
      <c r="AW542" s="7"/>
      <c r="AX542" s="7"/>
      <c r="AY542" s="7"/>
      <c r="AZ542" s="7"/>
      <c r="BA542" s="7"/>
      <c r="BB542" s="7"/>
      <c r="BC542" s="7"/>
      <c r="BD542" s="7"/>
      <c r="BE542" s="7"/>
      <c r="BF542" s="7"/>
      <c r="BG542" s="7"/>
      <c r="BH542" s="7"/>
    </row>
    <row r="543" spans="1:60" x14ac:dyDescent="0.25">
      <c r="A543" s="23"/>
      <c r="B543" s="79" t="s">
        <v>1389</v>
      </c>
      <c r="C543" s="80" t="s">
        <v>4333</v>
      </c>
      <c r="D543" s="34" t="s">
        <v>3363</v>
      </c>
      <c r="E543" s="50">
        <v>982.8</v>
      </c>
      <c r="F543" s="50">
        <v>1153.5</v>
      </c>
      <c r="G543" s="50">
        <v>1362</v>
      </c>
      <c r="H543" s="50">
        <v>1879</v>
      </c>
      <c r="I543" s="50">
        <v>2219</v>
      </c>
      <c r="J543" s="50">
        <v>2646</v>
      </c>
      <c r="K543" s="50">
        <v>2963</v>
      </c>
      <c r="L543" s="50">
        <v>3277</v>
      </c>
      <c r="M543" s="50">
        <v>3593</v>
      </c>
      <c r="N543" s="50">
        <v>4015</v>
      </c>
      <c r="O543" s="49">
        <v>1402.525335082247</v>
      </c>
      <c r="P543" s="49">
        <v>1623.4188115233835</v>
      </c>
      <c r="Q543" s="49">
        <v>1883.2133990572388</v>
      </c>
      <c r="R543" s="49">
        <v>2466.6167369350615</v>
      </c>
      <c r="S543" s="49">
        <v>2818.846447778767</v>
      </c>
      <c r="T543" s="49">
        <v>3253.9769161090394</v>
      </c>
      <c r="U543" s="49">
        <v>3570.0743431465198</v>
      </c>
      <c r="V543" s="49">
        <v>3893.5714206714752</v>
      </c>
      <c r="W543" s="49">
        <v>4195.0784246266203</v>
      </c>
      <c r="X543" s="49">
        <v>4581.9637927745789</v>
      </c>
      <c r="Y543" s="49">
        <v>1002.7869207182023</v>
      </c>
      <c r="Z543" s="49">
        <v>1172.413141021065</v>
      </c>
      <c r="AA543" s="49">
        <v>1382.2020697309008</v>
      </c>
      <c r="AB543" s="49">
        <v>1916.2808201680853</v>
      </c>
      <c r="AC543" s="49">
        <v>2275.9197359206128</v>
      </c>
      <c r="AD543" s="49">
        <v>2729.7130941513142</v>
      </c>
      <c r="AE543" s="49">
        <v>3065.5353448209944</v>
      </c>
      <c r="AF543" s="49">
        <v>3397.1113157152222</v>
      </c>
      <c r="AG543" s="49">
        <v>3723.1585469167539</v>
      </c>
      <c r="AH543" s="49">
        <v>4150.1240488922213</v>
      </c>
      <c r="AJ543" s="33" t="str">
        <f t="shared" si="16"/>
        <v/>
      </c>
      <c r="AK543" s="33" t="str">
        <f t="shared" si="17"/>
        <v/>
      </c>
      <c r="AO543" t="s">
        <v>13</v>
      </c>
      <c r="AR543" s="7"/>
      <c r="AS543" s="7"/>
      <c r="AT543" s="7"/>
      <c r="AU543" s="7"/>
      <c r="AV543" s="7"/>
      <c r="AW543" s="7"/>
      <c r="AX543" s="7"/>
      <c r="AY543" s="7"/>
      <c r="AZ543" s="7"/>
      <c r="BA543" s="7"/>
      <c r="BB543" s="7"/>
      <c r="BC543" s="7"/>
      <c r="BD543" s="7"/>
      <c r="BE543" s="7"/>
      <c r="BF543" s="7"/>
      <c r="BG543" s="7"/>
      <c r="BH543" s="7"/>
    </row>
    <row r="544" spans="1:60" x14ac:dyDescent="0.25">
      <c r="A544" s="23"/>
      <c r="B544" s="81" t="s">
        <v>1391</v>
      </c>
      <c r="C544" s="53" t="s">
        <v>4327</v>
      </c>
      <c r="D544" s="53" t="s">
        <v>3894</v>
      </c>
      <c r="E544" s="49">
        <v>69.028549014345813</v>
      </c>
      <c r="F544" s="49">
        <v>84.313493684883539</v>
      </c>
      <c r="G544" s="49">
        <v>103.80397262828578</v>
      </c>
      <c r="H544" s="49">
        <v>155.08317119707655</v>
      </c>
      <c r="I544" s="49">
        <v>190.50753139741875</v>
      </c>
      <c r="J544" s="49">
        <v>236.26400203853544</v>
      </c>
      <c r="K544" s="49">
        <v>271.50531289891853</v>
      </c>
      <c r="L544" s="49">
        <v>307.95977942136585</v>
      </c>
      <c r="M544" s="49">
        <v>344.05439801105547</v>
      </c>
      <c r="N544" s="49">
        <v>392.73946641319776</v>
      </c>
      <c r="O544" s="49">
        <v>69.028549014345813</v>
      </c>
      <c r="P544" s="49">
        <v>84.313493684883539</v>
      </c>
      <c r="Q544" s="49">
        <v>103.80397262828578</v>
      </c>
      <c r="R544" s="49">
        <v>155.08317119707655</v>
      </c>
      <c r="S544" s="49">
        <v>190.50753139741875</v>
      </c>
      <c r="T544" s="49">
        <v>236.26400203853544</v>
      </c>
      <c r="U544" s="49">
        <v>271.50531289891853</v>
      </c>
      <c r="V544" s="49">
        <v>307.95977942136585</v>
      </c>
      <c r="W544" s="49">
        <v>344.05439801105547</v>
      </c>
      <c r="X544" s="49">
        <v>392.73946641319776</v>
      </c>
      <c r="Y544" s="49">
        <v>69.028549014345813</v>
      </c>
      <c r="Z544" s="49">
        <v>84.313493684883539</v>
      </c>
      <c r="AA544" s="49">
        <v>103.80397262828578</v>
      </c>
      <c r="AB544" s="49">
        <v>155.08317119707655</v>
      </c>
      <c r="AC544" s="49">
        <v>190.50753139741875</v>
      </c>
      <c r="AD544" s="49">
        <v>236.26400203853544</v>
      </c>
      <c r="AE544" s="49">
        <v>271.50531289891853</v>
      </c>
      <c r="AF544" s="49">
        <v>307.95977942136585</v>
      </c>
      <c r="AG544" s="49">
        <v>344.05439801105547</v>
      </c>
      <c r="AH544" s="49">
        <v>392.73946641319776</v>
      </c>
      <c r="AJ544" s="33" t="str">
        <f t="shared" si="16"/>
        <v/>
      </c>
      <c r="AK544" s="33" t="str">
        <f t="shared" si="17"/>
        <v/>
      </c>
      <c r="AO544" t="s">
        <v>13</v>
      </c>
      <c r="AR544" s="7"/>
      <c r="AS544" s="7"/>
      <c r="AT544" s="7"/>
      <c r="AU544" s="7"/>
      <c r="AV544" s="7"/>
      <c r="AW544" s="7"/>
      <c r="AX544" s="7"/>
      <c r="AY544" s="7"/>
      <c r="AZ544" s="7"/>
      <c r="BA544" s="7"/>
      <c r="BB544" s="7"/>
      <c r="BC544" s="7"/>
      <c r="BD544" s="7"/>
      <c r="BE544" s="7"/>
      <c r="BF544" s="7"/>
      <c r="BG544" s="7"/>
      <c r="BH544" s="7"/>
    </row>
    <row r="545" spans="1:60" x14ac:dyDescent="0.25">
      <c r="A545" s="23"/>
      <c r="B545" s="81" t="s">
        <v>1393</v>
      </c>
      <c r="C545" s="53" t="s">
        <v>4327</v>
      </c>
      <c r="D545" s="53" t="s">
        <v>3895</v>
      </c>
      <c r="E545" s="49">
        <v>772.68446773250014</v>
      </c>
      <c r="F545" s="49">
        <v>926.87751234524194</v>
      </c>
      <c r="G545" s="49">
        <v>1126.1659191546823</v>
      </c>
      <c r="H545" s="49">
        <v>1659.9215032150569</v>
      </c>
      <c r="I545" s="49">
        <v>2031.0418507683271</v>
      </c>
      <c r="J545" s="49">
        <v>2511.6800801139029</v>
      </c>
      <c r="K545" s="49">
        <v>2869.0327931438514</v>
      </c>
      <c r="L545" s="49">
        <v>3236.8200027356506</v>
      </c>
      <c r="M545" s="49">
        <v>3594.738161812586</v>
      </c>
      <c r="N545" s="49">
        <v>4061.1273674671129</v>
      </c>
      <c r="O545" s="49">
        <v>772.68446773250014</v>
      </c>
      <c r="P545" s="49">
        <v>926.87751234524194</v>
      </c>
      <c r="Q545" s="49">
        <v>1126.1659191546823</v>
      </c>
      <c r="R545" s="49">
        <v>1659.9215032150569</v>
      </c>
      <c r="S545" s="49">
        <v>2031.0418507683271</v>
      </c>
      <c r="T545" s="49">
        <v>2511.6800801139029</v>
      </c>
      <c r="U545" s="49">
        <v>2869.0327931438514</v>
      </c>
      <c r="V545" s="49">
        <v>3236.8200027356506</v>
      </c>
      <c r="W545" s="49">
        <v>3594.738161812586</v>
      </c>
      <c r="X545" s="49">
        <v>4061.1273674671129</v>
      </c>
      <c r="Y545" s="49">
        <v>772.68446773250014</v>
      </c>
      <c r="Z545" s="49">
        <v>926.87751234524194</v>
      </c>
      <c r="AA545" s="49">
        <v>1126.1659191546823</v>
      </c>
      <c r="AB545" s="49">
        <v>1659.9215032150569</v>
      </c>
      <c r="AC545" s="49">
        <v>2031.0418507683271</v>
      </c>
      <c r="AD545" s="49">
        <v>2511.6800801139029</v>
      </c>
      <c r="AE545" s="49">
        <v>2869.0327931438514</v>
      </c>
      <c r="AF545" s="49">
        <v>3236.8200027356506</v>
      </c>
      <c r="AG545" s="49">
        <v>3594.738161812586</v>
      </c>
      <c r="AH545" s="49">
        <v>4061.1273674671129</v>
      </c>
      <c r="AJ545" s="33" t="str">
        <f t="shared" si="16"/>
        <v/>
      </c>
      <c r="AK545" s="33" t="str">
        <f t="shared" si="17"/>
        <v/>
      </c>
      <c r="AO545" t="s">
        <v>13</v>
      </c>
      <c r="AR545" s="7"/>
      <c r="AS545" s="7"/>
      <c r="AT545" s="7"/>
      <c r="AU545" s="7"/>
      <c r="AV545" s="7"/>
      <c r="AW545" s="7"/>
      <c r="AX545" s="7"/>
      <c r="AY545" s="7"/>
      <c r="AZ545" s="7"/>
      <c r="BA545" s="7"/>
      <c r="BB545" s="7"/>
      <c r="BC545" s="7"/>
      <c r="BD545" s="7"/>
      <c r="BE545" s="7"/>
      <c r="BF545" s="7"/>
      <c r="BG545" s="7"/>
      <c r="BH545" s="7"/>
    </row>
    <row r="546" spans="1:60" x14ac:dyDescent="0.25">
      <c r="A546" s="23"/>
      <c r="B546" s="79" t="s">
        <v>1395</v>
      </c>
      <c r="C546" s="80" t="s">
        <v>4333</v>
      </c>
      <c r="D546" s="34" t="s">
        <v>3364</v>
      </c>
      <c r="E546" s="50">
        <v>3303</v>
      </c>
      <c r="F546" s="50">
        <v>3800.5</v>
      </c>
      <c r="G546" s="50">
        <v>4388</v>
      </c>
      <c r="H546" s="50">
        <v>5755</v>
      </c>
      <c r="I546" s="50">
        <v>6598</v>
      </c>
      <c r="J546" s="50">
        <v>7605</v>
      </c>
      <c r="K546" s="50">
        <v>8318</v>
      </c>
      <c r="L546" s="50">
        <v>9005</v>
      </c>
      <c r="M546" s="50">
        <v>9672</v>
      </c>
      <c r="N546" s="50">
        <v>10530</v>
      </c>
      <c r="O546" s="49">
        <v>3817.5966076803024</v>
      </c>
      <c r="P546" s="49">
        <v>4425.2151286408953</v>
      </c>
      <c r="Q546" s="49">
        <v>5138.3614596644857</v>
      </c>
      <c r="R546" s="49">
        <v>6788.4863932211692</v>
      </c>
      <c r="S546" s="49">
        <v>7794.9800687538927</v>
      </c>
      <c r="T546" s="49">
        <v>9036.8416144234707</v>
      </c>
      <c r="U546" s="49">
        <v>9927.3015478506677</v>
      </c>
      <c r="V546" s="49">
        <v>10836.320570261054</v>
      </c>
      <c r="W546" s="49">
        <v>11686.230284509456</v>
      </c>
      <c r="X546" s="49">
        <v>12769.180894815103</v>
      </c>
      <c r="Y546" s="49">
        <v>3334.2181895070244</v>
      </c>
      <c r="Z546" s="49">
        <v>3832.5999868471604</v>
      </c>
      <c r="AA546" s="49">
        <v>4425.1466069140833</v>
      </c>
      <c r="AB546" s="49">
        <v>5838.1540776154952</v>
      </c>
      <c r="AC546" s="49">
        <v>6740.7590907688127</v>
      </c>
      <c r="AD546" s="49">
        <v>7849.8226594610087</v>
      </c>
      <c r="AE546" s="49">
        <v>8652.6072525234067</v>
      </c>
      <c r="AF546" s="49">
        <v>9441.0287072050123</v>
      </c>
      <c r="AG546" s="49">
        <v>10201.083530954098</v>
      </c>
      <c r="AH546" s="49">
        <v>11174.512008299895</v>
      </c>
      <c r="AJ546" s="33" t="str">
        <f t="shared" si="16"/>
        <v/>
      </c>
      <c r="AK546" s="33" t="str">
        <f t="shared" si="17"/>
        <v/>
      </c>
      <c r="AO546" t="s">
        <v>13</v>
      </c>
      <c r="AR546" s="7"/>
      <c r="AS546" s="7"/>
      <c r="AT546" s="7"/>
      <c r="AU546" s="7"/>
      <c r="AV546" s="7"/>
      <c r="AW546" s="7"/>
      <c r="AX546" s="7"/>
      <c r="AY546" s="7"/>
      <c r="AZ546" s="7"/>
      <c r="BA546" s="7"/>
      <c r="BB546" s="7"/>
      <c r="BC546" s="7"/>
      <c r="BD546" s="7"/>
      <c r="BE546" s="7"/>
      <c r="BF546" s="7"/>
      <c r="BG546" s="7"/>
      <c r="BH546" s="7"/>
    </row>
    <row r="547" spans="1:60" x14ac:dyDescent="0.25">
      <c r="A547" s="23"/>
      <c r="B547" s="79" t="s">
        <v>1397</v>
      </c>
      <c r="C547" s="80" t="s">
        <v>4333</v>
      </c>
      <c r="D547" s="34" t="s">
        <v>3365</v>
      </c>
      <c r="E547" s="50">
        <v>552.79999999999995</v>
      </c>
      <c r="F547" s="50">
        <v>690.7</v>
      </c>
      <c r="G547" s="50">
        <v>870.7</v>
      </c>
      <c r="H547" s="50">
        <v>1364</v>
      </c>
      <c r="I547" s="50">
        <v>1721</v>
      </c>
      <c r="J547" s="50">
        <v>2201</v>
      </c>
      <c r="K547" s="50">
        <v>2578</v>
      </c>
      <c r="L547" s="50">
        <v>2970</v>
      </c>
      <c r="M547" s="50">
        <v>3379</v>
      </c>
      <c r="N547" s="50">
        <v>3948</v>
      </c>
      <c r="O547" s="49">
        <v>817.83438149816209</v>
      </c>
      <c r="P547" s="49">
        <v>991.07686954354574</v>
      </c>
      <c r="Q547" s="49">
        <v>1209.0995337317227</v>
      </c>
      <c r="R547" s="49">
        <v>1793.7030777987557</v>
      </c>
      <c r="S547" s="49">
        <v>2199.4907457868176</v>
      </c>
      <c r="T547" s="49">
        <v>2724.4277453615191</v>
      </c>
      <c r="U547" s="49">
        <v>3121.6540622230673</v>
      </c>
      <c r="V547" s="49">
        <v>3531.0053365505714</v>
      </c>
      <c r="W547" s="49">
        <v>3936.7312548283207</v>
      </c>
      <c r="X547" s="49">
        <v>4475.2104053380463</v>
      </c>
      <c r="Y547" s="49">
        <v>600.84716857569015</v>
      </c>
      <c r="Z547" s="49">
        <v>737.74697956706132</v>
      </c>
      <c r="AA547" s="49">
        <v>921.97265662601865</v>
      </c>
      <c r="AB547" s="49">
        <v>1463.1622487227899</v>
      </c>
      <c r="AC547" s="49">
        <v>1872.7165779324055</v>
      </c>
      <c r="AD547" s="49">
        <v>2417.8173505890813</v>
      </c>
      <c r="AE547" s="49">
        <v>2835.5203452635578</v>
      </c>
      <c r="AF547" s="49">
        <v>3260.1751740778814</v>
      </c>
      <c r="AG547" s="49">
        <v>3685.6625227512632</v>
      </c>
      <c r="AH547" s="49">
        <v>4254.2240078909608</v>
      </c>
      <c r="AJ547" s="33" t="str">
        <f t="shared" si="16"/>
        <v/>
      </c>
      <c r="AK547" s="33" t="str">
        <f t="shared" si="17"/>
        <v/>
      </c>
      <c r="AO547" t="s">
        <v>13</v>
      </c>
      <c r="AR547" s="7"/>
      <c r="AS547" s="7"/>
      <c r="AT547" s="7"/>
      <c r="AU547" s="7"/>
      <c r="AV547" s="7"/>
      <c r="AW547" s="7"/>
      <c r="AX547" s="7"/>
      <c r="AY547" s="7"/>
      <c r="AZ547" s="7"/>
      <c r="BA547" s="7"/>
      <c r="BB547" s="7"/>
      <c r="BC547" s="7"/>
      <c r="BD547" s="7"/>
      <c r="BE547" s="7"/>
      <c r="BF547" s="7"/>
      <c r="BG547" s="7"/>
      <c r="BH547" s="7"/>
    </row>
    <row r="548" spans="1:60" x14ac:dyDescent="0.25">
      <c r="A548" s="23"/>
      <c r="B548" s="79" t="s">
        <v>1399</v>
      </c>
      <c r="C548" s="80" t="s">
        <v>4333</v>
      </c>
      <c r="D548" s="34" t="s">
        <v>3366</v>
      </c>
      <c r="E548" s="49">
        <v>73.5</v>
      </c>
      <c r="F548" s="49">
        <v>91.8</v>
      </c>
      <c r="G548" s="49">
        <v>116.9</v>
      </c>
      <c r="H548" s="49">
        <v>192.7</v>
      </c>
      <c r="I548" s="49">
        <v>253.9</v>
      </c>
      <c r="J548" s="49">
        <v>344.5</v>
      </c>
      <c r="K548" s="49">
        <v>422.2</v>
      </c>
      <c r="L548" s="49">
        <v>509.1</v>
      </c>
      <c r="M548" s="49">
        <v>606.29999999999995</v>
      </c>
      <c r="N548" s="49">
        <v>752.7</v>
      </c>
      <c r="O548" s="49">
        <v>87.977295636706842</v>
      </c>
      <c r="P548" s="49">
        <v>110.55526702896356</v>
      </c>
      <c r="Q548" s="49">
        <v>140.50247292222895</v>
      </c>
      <c r="R548" s="49">
        <v>228.03694592005812</v>
      </c>
      <c r="S548" s="49">
        <v>294.17506976002551</v>
      </c>
      <c r="T548" s="49">
        <v>383.59675352511249</v>
      </c>
      <c r="U548" s="49">
        <v>454.68339392502884</v>
      </c>
      <c r="V548" s="49">
        <v>529.34730988615138</v>
      </c>
      <c r="W548" s="49">
        <v>606.18978681377712</v>
      </c>
      <c r="X548" s="49">
        <v>711.89048075373694</v>
      </c>
      <c r="Y548" s="49">
        <v>74.709693166409465</v>
      </c>
      <c r="Z548" s="49">
        <v>93.13234137364222</v>
      </c>
      <c r="AA548" s="49">
        <v>118.51660773439924</v>
      </c>
      <c r="AB548" s="49">
        <v>196.58521394932572</v>
      </c>
      <c r="AC548" s="49">
        <v>260.36390008494237</v>
      </c>
      <c r="AD548" s="49">
        <v>353.31680774256523</v>
      </c>
      <c r="AE548" s="49">
        <v>430.9830635934627</v>
      </c>
      <c r="AF548" s="49">
        <v>515.29815608759736</v>
      </c>
      <c r="AG548" s="49">
        <v>606.26311848367095</v>
      </c>
      <c r="AH548" s="49">
        <v>737.87406978693821</v>
      </c>
      <c r="AJ548" s="33" t="str">
        <f t="shared" si="16"/>
        <v/>
      </c>
      <c r="AK548" s="33" t="str">
        <f t="shared" si="17"/>
        <v/>
      </c>
      <c r="AO548" t="s">
        <v>13</v>
      </c>
      <c r="AR548" s="7"/>
      <c r="AS548" s="7"/>
      <c r="AT548" s="7"/>
      <c r="AU548" s="7"/>
      <c r="AV548" s="7"/>
      <c r="AW548" s="7"/>
      <c r="AX548" s="7"/>
      <c r="AY548" s="7"/>
      <c r="AZ548" s="7"/>
      <c r="BA548" s="7"/>
      <c r="BB548" s="7"/>
      <c r="BC548" s="7"/>
      <c r="BD548" s="7"/>
      <c r="BE548" s="7"/>
      <c r="BF548" s="7"/>
      <c r="BG548" s="7"/>
      <c r="BH548" s="7"/>
    </row>
    <row r="549" spans="1:60" x14ac:dyDescent="0.25">
      <c r="A549" s="23"/>
      <c r="B549" s="79" t="s">
        <v>1401</v>
      </c>
      <c r="C549" s="80" t="s">
        <v>4333</v>
      </c>
      <c r="D549" s="34" t="s">
        <v>3367</v>
      </c>
      <c r="E549" s="50">
        <v>2685</v>
      </c>
      <c r="F549" s="50">
        <v>3281</v>
      </c>
      <c r="G549" s="50">
        <v>4036</v>
      </c>
      <c r="H549" s="50">
        <v>5995</v>
      </c>
      <c r="I549" s="50">
        <v>7337</v>
      </c>
      <c r="J549" s="50">
        <v>9069</v>
      </c>
      <c r="K549" s="50">
        <v>10380</v>
      </c>
      <c r="L549" s="50">
        <v>11700</v>
      </c>
      <c r="M549" s="50">
        <v>13050</v>
      </c>
      <c r="N549" s="50">
        <v>14860</v>
      </c>
      <c r="O549" s="49">
        <v>2806.8831070053561</v>
      </c>
      <c r="P549" s="49">
        <v>3342.5739834374403</v>
      </c>
      <c r="Q549" s="49">
        <v>3994.344069434851</v>
      </c>
      <c r="R549" s="49">
        <v>5663.5208236689159</v>
      </c>
      <c r="S549" s="49">
        <v>6779.9017767025434</v>
      </c>
      <c r="T549" s="49">
        <v>8205.260057598869</v>
      </c>
      <c r="U549" s="49">
        <v>9268.4053073990635</v>
      </c>
      <c r="V549" s="49">
        <v>10358.140909291491</v>
      </c>
      <c r="W549" s="49">
        <v>11426.490771538853</v>
      </c>
      <c r="X549" s="49">
        <v>12824.412490383087</v>
      </c>
      <c r="Y549" s="49">
        <v>2694.1931297254646</v>
      </c>
      <c r="Z549" s="49">
        <v>3284.9431615009194</v>
      </c>
      <c r="AA549" s="49">
        <v>4033.4286462614109</v>
      </c>
      <c r="AB549" s="49">
        <v>5962.0091815025935</v>
      </c>
      <c r="AC549" s="49">
        <v>7255.6261022149783</v>
      </c>
      <c r="AD549" s="49">
        <v>8890.4817238043597</v>
      </c>
      <c r="AE549" s="49">
        <v>10103.199740577633</v>
      </c>
      <c r="AF549" s="49">
        <v>11320.228559233441</v>
      </c>
      <c r="AG549" s="49">
        <v>12546.152308408609</v>
      </c>
      <c r="AH549" s="49">
        <v>14172.013977585922</v>
      </c>
      <c r="AJ549" s="33" t="str">
        <f t="shared" si="16"/>
        <v/>
      </c>
      <c r="AK549" s="33" t="str">
        <f t="shared" si="17"/>
        <v/>
      </c>
      <c r="AO549" t="s">
        <v>13</v>
      </c>
      <c r="AR549" s="7"/>
      <c r="AS549" s="7"/>
      <c r="AT549" s="7"/>
      <c r="AU549" s="7"/>
      <c r="AV549" s="7"/>
      <c r="AW549" s="7"/>
      <c r="AX549" s="7"/>
      <c r="AY549" s="7"/>
      <c r="AZ549" s="7"/>
      <c r="BA549" s="7"/>
      <c r="BB549" s="7"/>
      <c r="BC549" s="7"/>
      <c r="BD549" s="7"/>
      <c r="BE549" s="7"/>
      <c r="BF549" s="7"/>
      <c r="BG549" s="7"/>
      <c r="BH549" s="7"/>
    </row>
    <row r="550" spans="1:60" x14ac:dyDescent="0.25">
      <c r="A550" s="23"/>
      <c r="B550" s="81" t="s">
        <v>1403</v>
      </c>
      <c r="C550" s="53" t="s">
        <v>4327</v>
      </c>
      <c r="D550" s="53" t="s">
        <v>3896</v>
      </c>
      <c r="E550" s="49">
        <v>7210.6147243572932</v>
      </c>
      <c r="F550" s="49">
        <v>8389.0034815617473</v>
      </c>
      <c r="G550" s="49">
        <v>9776.9606215677068</v>
      </c>
      <c r="H550" s="49">
        <v>13091.230339595844</v>
      </c>
      <c r="I550" s="49">
        <v>15157.577571134154</v>
      </c>
      <c r="J550" s="49">
        <v>17723.287681670445</v>
      </c>
      <c r="K550" s="49">
        <v>19563.146130533587</v>
      </c>
      <c r="L550" s="49">
        <v>21438.972448319226</v>
      </c>
      <c r="M550" s="49">
        <v>23211.318356435047</v>
      </c>
      <c r="N550" s="49">
        <v>25467.805738589836</v>
      </c>
      <c r="O550" s="49">
        <v>7210.6147243572932</v>
      </c>
      <c r="P550" s="49">
        <v>8389.0034815617473</v>
      </c>
      <c r="Q550" s="49">
        <v>9776.9606215677068</v>
      </c>
      <c r="R550" s="49">
        <v>13091.230339595844</v>
      </c>
      <c r="S550" s="49">
        <v>15157.577571134154</v>
      </c>
      <c r="T550" s="49">
        <v>17723.287681670445</v>
      </c>
      <c r="U550" s="49">
        <v>19563.146130533587</v>
      </c>
      <c r="V550" s="49">
        <v>21438.972448319226</v>
      </c>
      <c r="W550" s="49">
        <v>23211.318356435047</v>
      </c>
      <c r="X550" s="49">
        <v>25467.805738589836</v>
      </c>
      <c r="Y550" s="49">
        <v>7210.6147243572932</v>
      </c>
      <c r="Z550" s="49">
        <v>8389.0034815617473</v>
      </c>
      <c r="AA550" s="49">
        <v>9776.9606215677068</v>
      </c>
      <c r="AB550" s="49">
        <v>13091.230339595844</v>
      </c>
      <c r="AC550" s="49">
        <v>15157.577571134154</v>
      </c>
      <c r="AD550" s="49">
        <v>17723.287681670445</v>
      </c>
      <c r="AE550" s="49">
        <v>19563.146130533587</v>
      </c>
      <c r="AF550" s="49">
        <v>21438.972448319226</v>
      </c>
      <c r="AG550" s="49">
        <v>23211.318356435047</v>
      </c>
      <c r="AH550" s="49">
        <v>25467.805738589836</v>
      </c>
      <c r="AJ550" s="33" t="str">
        <f t="shared" si="16"/>
        <v/>
      </c>
      <c r="AK550" s="33" t="str">
        <f t="shared" si="17"/>
        <v/>
      </c>
      <c r="AO550" t="s">
        <v>13</v>
      </c>
      <c r="AR550" s="7"/>
      <c r="AS550" s="7"/>
      <c r="AT550" s="7"/>
      <c r="AU550" s="7"/>
      <c r="AV550" s="7"/>
      <c r="AW550" s="7"/>
      <c r="AX550" s="7"/>
      <c r="AY550" s="7"/>
      <c r="AZ550" s="7"/>
      <c r="BA550" s="7"/>
      <c r="BB550" s="7"/>
      <c r="BC550" s="7"/>
      <c r="BD550" s="7"/>
      <c r="BE550" s="7"/>
      <c r="BF550" s="7"/>
      <c r="BG550" s="7"/>
      <c r="BH550" s="7"/>
    </row>
    <row r="551" spans="1:60" x14ac:dyDescent="0.25">
      <c r="A551" s="23"/>
      <c r="B551" s="81" t="s">
        <v>1405</v>
      </c>
      <c r="C551" s="53" t="s">
        <v>4327</v>
      </c>
      <c r="D551" s="53" t="s">
        <v>3897</v>
      </c>
      <c r="E551" s="49">
        <v>7195.5873793542978</v>
      </c>
      <c r="F551" s="49">
        <v>8370.9468801402236</v>
      </c>
      <c r="G551" s="49">
        <v>9756.1280486459236</v>
      </c>
      <c r="H551" s="49">
        <v>13064.621186463488</v>
      </c>
      <c r="I551" s="49">
        <v>15127.705004634821</v>
      </c>
      <c r="J551" s="49">
        <v>17689.405262635973</v>
      </c>
      <c r="K551" s="49">
        <v>19525.755453459147</v>
      </c>
      <c r="L551" s="49">
        <v>21397.982932661242</v>
      </c>
      <c r="M551" s="49">
        <v>23166.397846926797</v>
      </c>
      <c r="N551" s="49">
        <v>25417.240939171035</v>
      </c>
      <c r="O551" s="49">
        <v>7195.5873793542978</v>
      </c>
      <c r="P551" s="49">
        <v>8370.9468801402236</v>
      </c>
      <c r="Q551" s="49">
        <v>9756.1280486459236</v>
      </c>
      <c r="R551" s="49">
        <v>13064.621186463488</v>
      </c>
      <c r="S551" s="49">
        <v>15127.705004634821</v>
      </c>
      <c r="T551" s="49">
        <v>17689.405262635973</v>
      </c>
      <c r="U551" s="49">
        <v>19525.755453459147</v>
      </c>
      <c r="V551" s="49">
        <v>21397.982932661242</v>
      </c>
      <c r="W551" s="49">
        <v>23166.397846926797</v>
      </c>
      <c r="X551" s="49">
        <v>25417.240939171035</v>
      </c>
      <c r="Y551" s="49">
        <v>7195.5873793542978</v>
      </c>
      <c r="Z551" s="49">
        <v>8370.9468801402236</v>
      </c>
      <c r="AA551" s="49">
        <v>9756.1280486459236</v>
      </c>
      <c r="AB551" s="49">
        <v>13064.621186463488</v>
      </c>
      <c r="AC551" s="49">
        <v>15127.705004634821</v>
      </c>
      <c r="AD551" s="49">
        <v>17689.405262635973</v>
      </c>
      <c r="AE551" s="49">
        <v>19525.755453459147</v>
      </c>
      <c r="AF551" s="49">
        <v>21397.982932661242</v>
      </c>
      <c r="AG551" s="49">
        <v>23166.397846926797</v>
      </c>
      <c r="AH551" s="49">
        <v>25417.240939171035</v>
      </c>
      <c r="AJ551" s="33" t="str">
        <f t="shared" si="16"/>
        <v/>
      </c>
      <c r="AK551" s="33" t="str">
        <f t="shared" si="17"/>
        <v/>
      </c>
      <c r="AO551" t="s">
        <v>13</v>
      </c>
      <c r="AR551" s="7"/>
      <c r="AS551" s="7"/>
      <c r="AT551" s="7"/>
      <c r="AU551" s="7"/>
      <c r="AV551" s="7"/>
      <c r="AW551" s="7"/>
      <c r="AX551" s="7"/>
      <c r="AY551" s="7"/>
      <c r="AZ551" s="7"/>
      <c r="BA551" s="7"/>
      <c r="BB551" s="7"/>
      <c r="BC551" s="7"/>
      <c r="BD551" s="7"/>
      <c r="BE551" s="7"/>
      <c r="BF551" s="7"/>
      <c r="BG551" s="7"/>
      <c r="BH551" s="7"/>
    </row>
    <row r="552" spans="1:60" x14ac:dyDescent="0.25">
      <c r="A552" s="23"/>
      <c r="B552" s="79" t="s">
        <v>1407</v>
      </c>
      <c r="C552" s="80" t="s">
        <v>4333</v>
      </c>
      <c r="D552" s="34" t="s">
        <v>3368</v>
      </c>
      <c r="E552" s="50">
        <v>1860</v>
      </c>
      <c r="F552" s="50">
        <v>2208.1</v>
      </c>
      <c r="G552" s="50">
        <v>2632</v>
      </c>
      <c r="H552" s="50">
        <v>3662</v>
      </c>
      <c r="I552" s="50">
        <v>4323</v>
      </c>
      <c r="J552" s="50">
        <v>5134</v>
      </c>
      <c r="K552" s="50">
        <v>5722</v>
      </c>
      <c r="L552" s="50">
        <v>6297</v>
      </c>
      <c r="M552" s="50">
        <v>6863</v>
      </c>
      <c r="N552" s="50">
        <v>7604</v>
      </c>
      <c r="O552" s="49">
        <v>1588.7920336893812</v>
      </c>
      <c r="P552" s="49">
        <v>1899.6519722243149</v>
      </c>
      <c r="Q552" s="49">
        <v>2284.830546278396</v>
      </c>
      <c r="R552" s="49">
        <v>3284.9791999865211</v>
      </c>
      <c r="S552" s="49">
        <v>3961.9523514759603</v>
      </c>
      <c r="T552" s="49">
        <v>4829.6300332272076</v>
      </c>
      <c r="U552" s="49">
        <v>5477.6850659152724</v>
      </c>
      <c r="V552" s="49">
        <v>6142.9368841296855</v>
      </c>
      <c r="W552" s="49">
        <v>6794.5232988510788</v>
      </c>
      <c r="X552" s="49">
        <v>7648.4636879890622</v>
      </c>
      <c r="Y552" s="49">
        <v>1837.9332100902122</v>
      </c>
      <c r="Z552" s="49">
        <v>2186.7711470155109</v>
      </c>
      <c r="AA552" s="49">
        <v>2608.8553697518932</v>
      </c>
      <c r="AB552" s="49">
        <v>3621.6049142842699</v>
      </c>
      <c r="AC552" s="49">
        <v>4266.4503683034636</v>
      </c>
      <c r="AD552" s="49">
        <v>5066.8894728051082</v>
      </c>
      <c r="AE552" s="49">
        <v>5657.3283998011011</v>
      </c>
      <c r="AF552" s="49">
        <v>6250.7810652389053</v>
      </c>
      <c r="AG552" s="49">
        <v>6840.5249215039048</v>
      </c>
      <c r="AH552" s="49">
        <v>7619.8565357902171</v>
      </c>
      <c r="AJ552" s="33" t="str">
        <f t="shared" si="16"/>
        <v/>
      </c>
      <c r="AK552" s="33" t="str">
        <f t="shared" si="17"/>
        <v/>
      </c>
      <c r="AO552" t="s">
        <v>13</v>
      </c>
      <c r="AR552" s="7"/>
      <c r="AS552" s="7"/>
      <c r="AT552" s="7"/>
      <c r="AU552" s="7"/>
      <c r="AV552" s="7"/>
      <c r="AW552" s="7"/>
      <c r="AX552" s="7"/>
      <c r="AY552" s="7"/>
      <c r="AZ552" s="7"/>
      <c r="BA552" s="7"/>
      <c r="BB552" s="7"/>
      <c r="BC552" s="7"/>
      <c r="BD552" s="7"/>
      <c r="BE552" s="7"/>
      <c r="BF552" s="7"/>
      <c r="BG552" s="7"/>
      <c r="BH552" s="7"/>
    </row>
    <row r="553" spans="1:60" x14ac:dyDescent="0.25">
      <c r="A553" s="23"/>
      <c r="B553" s="81" t="s">
        <v>1409</v>
      </c>
      <c r="C553" s="53" t="s">
        <v>4327</v>
      </c>
      <c r="D553" s="53" t="s">
        <v>3898</v>
      </c>
      <c r="E553" s="49">
        <v>98.332061971095214</v>
      </c>
      <c r="F553" s="49">
        <v>124.20830103616865</v>
      </c>
      <c r="G553" s="49">
        <v>159.00736446975938</v>
      </c>
      <c r="H553" s="49">
        <v>263.36392216606248</v>
      </c>
      <c r="I553" s="49">
        <v>344.08316054593746</v>
      </c>
      <c r="J553" s="49">
        <v>454.69821184438621</v>
      </c>
      <c r="K553" s="49">
        <v>543.24742514013542</v>
      </c>
      <c r="L553" s="49">
        <v>636.68849439921337</v>
      </c>
      <c r="M553" s="49">
        <v>733.57887566745808</v>
      </c>
      <c r="N553" s="49">
        <v>867.22146241856342</v>
      </c>
      <c r="O553" s="49">
        <v>98.332061971095214</v>
      </c>
      <c r="P553" s="49">
        <v>124.20830103616865</v>
      </c>
      <c r="Q553" s="49">
        <v>159.00736446975938</v>
      </c>
      <c r="R553" s="49">
        <v>263.36392216606248</v>
      </c>
      <c r="S553" s="49">
        <v>344.08316054593746</v>
      </c>
      <c r="T553" s="49">
        <v>454.69821184438621</v>
      </c>
      <c r="U553" s="49">
        <v>543.24742514013542</v>
      </c>
      <c r="V553" s="49">
        <v>636.68849439921337</v>
      </c>
      <c r="W553" s="49">
        <v>733.57887566745808</v>
      </c>
      <c r="X553" s="49">
        <v>867.22146241856342</v>
      </c>
      <c r="Y553" s="49">
        <v>98.332061971095214</v>
      </c>
      <c r="Z553" s="49">
        <v>124.20830103616865</v>
      </c>
      <c r="AA553" s="49">
        <v>159.00736446975938</v>
      </c>
      <c r="AB553" s="49">
        <v>263.36392216606248</v>
      </c>
      <c r="AC553" s="49">
        <v>344.08316054593746</v>
      </c>
      <c r="AD553" s="49">
        <v>454.69821184438621</v>
      </c>
      <c r="AE553" s="49">
        <v>543.24742514013542</v>
      </c>
      <c r="AF553" s="49">
        <v>636.68849439921337</v>
      </c>
      <c r="AG553" s="49">
        <v>733.57887566745808</v>
      </c>
      <c r="AH553" s="49">
        <v>867.22146241856342</v>
      </c>
      <c r="AJ553" s="33" t="str">
        <f t="shared" si="16"/>
        <v/>
      </c>
      <c r="AK553" s="33" t="str">
        <f t="shared" si="17"/>
        <v/>
      </c>
      <c r="AO553" t="s">
        <v>13</v>
      </c>
      <c r="AR553" s="7"/>
      <c r="AS553" s="7"/>
      <c r="AT553" s="7"/>
      <c r="AU553" s="7"/>
      <c r="AV553" s="7"/>
      <c r="AW553" s="7"/>
      <c r="AX553" s="7"/>
      <c r="AY553" s="7"/>
      <c r="AZ553" s="7"/>
      <c r="BA553" s="7"/>
      <c r="BB553" s="7"/>
      <c r="BC553" s="7"/>
      <c r="BD553" s="7"/>
      <c r="BE553" s="7"/>
      <c r="BF553" s="7"/>
      <c r="BG553" s="7"/>
      <c r="BH553" s="7"/>
    </row>
    <row r="554" spans="1:60" x14ac:dyDescent="0.25">
      <c r="A554" s="23"/>
      <c r="B554" s="81" t="s">
        <v>1415</v>
      </c>
      <c r="C554" s="53" t="s">
        <v>4327</v>
      </c>
      <c r="D554" s="53" t="s">
        <v>3899</v>
      </c>
      <c r="E554" s="49">
        <v>286.55399385605335</v>
      </c>
      <c r="F554" s="49">
        <v>349.37041539073408</v>
      </c>
      <c r="G554" s="49">
        <v>429.26104022787581</v>
      </c>
      <c r="H554" s="49">
        <v>644.36258548740511</v>
      </c>
      <c r="I554" s="49">
        <v>797.66119860410424</v>
      </c>
      <c r="J554" s="49">
        <v>999.91228519466119</v>
      </c>
      <c r="K554" s="49">
        <v>1157.6156737811827</v>
      </c>
      <c r="L554" s="49">
        <v>1321.3442823695627</v>
      </c>
      <c r="M554" s="49">
        <v>1486.5263013917008</v>
      </c>
      <c r="N554" s="49">
        <v>1709.1397690166966</v>
      </c>
      <c r="O554" s="49">
        <v>286.55399385605335</v>
      </c>
      <c r="P554" s="49">
        <v>349.37041539073408</v>
      </c>
      <c r="Q554" s="49">
        <v>429.26104022787581</v>
      </c>
      <c r="R554" s="49">
        <v>644.36258548740511</v>
      </c>
      <c r="S554" s="49">
        <v>797.66119860410424</v>
      </c>
      <c r="T554" s="49">
        <v>999.91228519466119</v>
      </c>
      <c r="U554" s="49">
        <v>1157.6156737811827</v>
      </c>
      <c r="V554" s="49">
        <v>1321.3442823695627</v>
      </c>
      <c r="W554" s="49">
        <v>1486.5263013917008</v>
      </c>
      <c r="X554" s="49">
        <v>1709.1397690166966</v>
      </c>
      <c r="Y554" s="49">
        <v>286.55399385605335</v>
      </c>
      <c r="Z554" s="49">
        <v>349.37041539073408</v>
      </c>
      <c r="AA554" s="49">
        <v>429.26104022787581</v>
      </c>
      <c r="AB554" s="49">
        <v>644.36258548740511</v>
      </c>
      <c r="AC554" s="49">
        <v>797.66119860410424</v>
      </c>
      <c r="AD554" s="49">
        <v>999.91228519466119</v>
      </c>
      <c r="AE554" s="49">
        <v>1157.6156737811827</v>
      </c>
      <c r="AF554" s="49">
        <v>1321.3442823695627</v>
      </c>
      <c r="AG554" s="49">
        <v>1486.5263013917008</v>
      </c>
      <c r="AH554" s="49">
        <v>1709.1397690166966</v>
      </c>
      <c r="AJ554" s="33" t="str">
        <f t="shared" si="16"/>
        <v/>
      </c>
      <c r="AK554" s="33" t="str">
        <f t="shared" si="17"/>
        <v/>
      </c>
      <c r="AO554" t="s">
        <v>13</v>
      </c>
      <c r="AR554" s="7"/>
      <c r="AS554" s="7"/>
      <c r="AT554" s="7"/>
      <c r="AU554" s="7"/>
      <c r="AV554" s="7"/>
      <c r="AW554" s="7"/>
      <c r="AX554" s="7"/>
      <c r="AY554" s="7"/>
      <c r="AZ554" s="7"/>
      <c r="BA554" s="7"/>
      <c r="BB554" s="7"/>
      <c r="BC554" s="7"/>
      <c r="BD554" s="7"/>
      <c r="BE554" s="7"/>
      <c r="BF554" s="7"/>
      <c r="BG554" s="7"/>
      <c r="BH554" s="7"/>
    </row>
    <row r="555" spans="1:60" x14ac:dyDescent="0.25">
      <c r="A555" s="23"/>
      <c r="B555" s="79" t="s">
        <v>1417</v>
      </c>
      <c r="C555" s="80" t="s">
        <v>3585</v>
      </c>
      <c r="D555" s="80" t="s">
        <v>3369</v>
      </c>
      <c r="E555" s="50">
        <v>1552</v>
      </c>
      <c r="F555" s="50">
        <v>1667.7</v>
      </c>
      <c r="G555" s="50">
        <v>1813</v>
      </c>
      <c r="H555" s="50">
        <v>2204</v>
      </c>
      <c r="I555" s="50">
        <v>2481</v>
      </c>
      <c r="J555" s="50">
        <v>2853</v>
      </c>
      <c r="K555" s="50">
        <v>3145</v>
      </c>
      <c r="L555" s="50">
        <v>3451</v>
      </c>
      <c r="M555" s="50">
        <v>3774</v>
      </c>
      <c r="N555" s="50">
        <v>4228</v>
      </c>
      <c r="O555" s="50">
        <v>1552</v>
      </c>
      <c r="P555" s="50">
        <v>1667.7</v>
      </c>
      <c r="Q555" s="50">
        <v>1813</v>
      </c>
      <c r="R555" s="50">
        <v>2204</v>
      </c>
      <c r="S555" s="50">
        <v>2481</v>
      </c>
      <c r="T555" s="50">
        <v>2853</v>
      </c>
      <c r="U555" s="50">
        <v>3145</v>
      </c>
      <c r="V555" s="50">
        <v>3451</v>
      </c>
      <c r="W555" s="50">
        <v>3774</v>
      </c>
      <c r="X555" s="50">
        <v>4228</v>
      </c>
      <c r="Y555" s="50">
        <v>1552</v>
      </c>
      <c r="Z555" s="50">
        <v>1667.7</v>
      </c>
      <c r="AA555" s="50">
        <v>1813</v>
      </c>
      <c r="AB555" s="50">
        <v>2204</v>
      </c>
      <c r="AC555" s="50">
        <v>2481</v>
      </c>
      <c r="AD555" s="50">
        <v>2853</v>
      </c>
      <c r="AE555" s="50">
        <v>3145</v>
      </c>
      <c r="AF555" s="50">
        <v>3451</v>
      </c>
      <c r="AG555" s="50">
        <v>3774</v>
      </c>
      <c r="AH555" s="50">
        <v>4228</v>
      </c>
      <c r="AJ555" s="33" t="str">
        <f t="shared" si="16"/>
        <v/>
      </c>
      <c r="AK555" s="33" t="str">
        <f t="shared" si="17"/>
        <v/>
      </c>
      <c r="AO555" t="s">
        <v>13</v>
      </c>
      <c r="AR555" s="7"/>
      <c r="AS555" s="7"/>
      <c r="AT555" s="7"/>
      <c r="AU555" s="7"/>
      <c r="AV555" s="7"/>
      <c r="AW555" s="7"/>
      <c r="AX555" s="7"/>
      <c r="AY555" s="7"/>
      <c r="AZ555" s="7"/>
      <c r="BA555" s="7"/>
      <c r="BB555" s="7"/>
      <c r="BC555" s="7"/>
      <c r="BD555" s="7"/>
      <c r="BE555" s="7"/>
      <c r="BF555" s="7"/>
      <c r="BG555" s="7"/>
      <c r="BH555" s="7"/>
    </row>
    <row r="556" spans="1:60" x14ac:dyDescent="0.25">
      <c r="A556" s="23"/>
      <c r="B556" s="81" t="s">
        <v>1420</v>
      </c>
      <c r="C556" s="53" t="s">
        <v>4327</v>
      </c>
      <c r="D556" s="53" t="s">
        <v>3900</v>
      </c>
      <c r="E556" s="49">
        <v>57.472806094346289</v>
      </c>
      <c r="F556" s="49">
        <v>72.711887266351269</v>
      </c>
      <c r="G556" s="49">
        <v>93.078421150516945</v>
      </c>
      <c r="H556" s="49">
        <v>153.45995216561337</v>
      </c>
      <c r="I556" s="49">
        <v>200.10648024506645</v>
      </c>
      <c r="J556" s="49">
        <v>264.15747562306711</v>
      </c>
      <c r="K556" s="49">
        <v>316.03019711054856</v>
      </c>
      <c r="L556" s="49">
        <v>370.88077360959721</v>
      </c>
      <c r="M556" s="49">
        <v>428.11131299512073</v>
      </c>
      <c r="N556" s="49">
        <v>507.66452807878198</v>
      </c>
      <c r="O556" s="49">
        <v>57.472806094346289</v>
      </c>
      <c r="P556" s="49">
        <v>72.711887266351269</v>
      </c>
      <c r="Q556" s="49">
        <v>93.078421150516945</v>
      </c>
      <c r="R556" s="49">
        <v>153.45995216561337</v>
      </c>
      <c r="S556" s="49">
        <v>200.10648024506645</v>
      </c>
      <c r="T556" s="49">
        <v>264.15747562306711</v>
      </c>
      <c r="U556" s="49">
        <v>316.03019711054856</v>
      </c>
      <c r="V556" s="49">
        <v>370.88077360959721</v>
      </c>
      <c r="W556" s="49">
        <v>428.11131299512073</v>
      </c>
      <c r="X556" s="49">
        <v>507.66452807878198</v>
      </c>
      <c r="Y556" s="49">
        <v>57.472806094346289</v>
      </c>
      <c r="Z556" s="49">
        <v>72.711887266351269</v>
      </c>
      <c r="AA556" s="49">
        <v>93.078421150516945</v>
      </c>
      <c r="AB556" s="49">
        <v>153.45995216561337</v>
      </c>
      <c r="AC556" s="49">
        <v>200.10648024506645</v>
      </c>
      <c r="AD556" s="49">
        <v>264.15747562306711</v>
      </c>
      <c r="AE556" s="49">
        <v>316.03019711054856</v>
      </c>
      <c r="AF556" s="49">
        <v>370.88077360959721</v>
      </c>
      <c r="AG556" s="49">
        <v>428.11131299512073</v>
      </c>
      <c r="AH556" s="49">
        <v>507.66452807878198</v>
      </c>
      <c r="AJ556" s="33" t="str">
        <f t="shared" si="16"/>
        <v/>
      </c>
      <c r="AK556" s="33" t="str">
        <f t="shared" si="17"/>
        <v/>
      </c>
      <c r="AO556" t="s">
        <v>13</v>
      </c>
      <c r="AR556" s="7"/>
      <c r="AS556" s="7"/>
      <c r="AT556" s="7"/>
      <c r="AU556" s="7"/>
      <c r="AV556" s="7"/>
      <c r="AW556" s="7"/>
      <c r="AX556" s="7"/>
      <c r="AY556" s="7"/>
      <c r="AZ556" s="7"/>
      <c r="BA556" s="7"/>
      <c r="BB556" s="7"/>
      <c r="BC556" s="7"/>
      <c r="BD556" s="7"/>
      <c r="BE556" s="7"/>
      <c r="BF556" s="7"/>
      <c r="BG556" s="7"/>
      <c r="BH556" s="7"/>
    </row>
    <row r="557" spans="1:60" x14ac:dyDescent="0.25">
      <c r="A557" s="23"/>
      <c r="B557" s="81" t="s">
        <v>1424</v>
      </c>
      <c r="C557" s="53" t="s">
        <v>4327</v>
      </c>
      <c r="D557" s="53" t="s">
        <v>3901</v>
      </c>
      <c r="E557" s="49">
        <v>77.617335885362053</v>
      </c>
      <c r="F557" s="49">
        <v>98.21721632059942</v>
      </c>
      <c r="G557" s="49">
        <v>125.64627475289272</v>
      </c>
      <c r="H557" s="49">
        <v>207.10821259923975</v>
      </c>
      <c r="I557" s="49">
        <v>269.95006557670126</v>
      </c>
      <c r="J557" s="49">
        <v>356.1124886948773</v>
      </c>
      <c r="K557" s="49">
        <v>425.75834657146953</v>
      </c>
      <c r="L557" s="49">
        <v>499.3431882388183</v>
      </c>
      <c r="M557" s="49">
        <v>576.14592333464304</v>
      </c>
      <c r="N557" s="49">
        <v>682.83953695305695</v>
      </c>
      <c r="O557" s="49">
        <v>77.617335885362053</v>
      </c>
      <c r="P557" s="49">
        <v>98.21721632059942</v>
      </c>
      <c r="Q557" s="49">
        <v>125.64627475289272</v>
      </c>
      <c r="R557" s="49">
        <v>207.10821259923975</v>
      </c>
      <c r="S557" s="49">
        <v>269.95006557670126</v>
      </c>
      <c r="T557" s="49">
        <v>356.1124886948773</v>
      </c>
      <c r="U557" s="49">
        <v>425.75834657146953</v>
      </c>
      <c r="V557" s="49">
        <v>499.3431882388183</v>
      </c>
      <c r="W557" s="49">
        <v>576.14592333464304</v>
      </c>
      <c r="X557" s="49">
        <v>682.83953695305695</v>
      </c>
      <c r="Y557" s="49">
        <v>77.617335885362053</v>
      </c>
      <c r="Z557" s="49">
        <v>98.21721632059942</v>
      </c>
      <c r="AA557" s="49">
        <v>125.64627475289272</v>
      </c>
      <c r="AB557" s="49">
        <v>207.10821259923975</v>
      </c>
      <c r="AC557" s="49">
        <v>269.95006557670126</v>
      </c>
      <c r="AD557" s="49">
        <v>356.1124886948773</v>
      </c>
      <c r="AE557" s="49">
        <v>425.75834657146953</v>
      </c>
      <c r="AF557" s="49">
        <v>499.3431882388183</v>
      </c>
      <c r="AG557" s="49">
        <v>576.14592333464304</v>
      </c>
      <c r="AH557" s="49">
        <v>682.83953695305695</v>
      </c>
      <c r="AJ557" s="33" t="str">
        <f t="shared" si="16"/>
        <v/>
      </c>
      <c r="AK557" s="33" t="str">
        <f t="shared" si="17"/>
        <v/>
      </c>
      <c r="AO557" t="s">
        <v>13</v>
      </c>
      <c r="AR557" s="7"/>
      <c r="AS557" s="7"/>
      <c r="AT557" s="7"/>
      <c r="AU557" s="7"/>
      <c r="AV557" s="7"/>
      <c r="AW557" s="7"/>
      <c r="AX557" s="7"/>
      <c r="AY557" s="7"/>
      <c r="AZ557" s="7"/>
      <c r="BA557" s="7"/>
      <c r="BB557" s="7"/>
      <c r="BC557" s="7"/>
      <c r="BD557" s="7"/>
      <c r="BE557" s="7"/>
      <c r="BF557" s="7"/>
      <c r="BG557" s="7"/>
      <c r="BH557" s="7"/>
    </row>
    <row r="558" spans="1:60" x14ac:dyDescent="0.25">
      <c r="A558" s="23"/>
      <c r="B558" s="79" t="s">
        <v>1426</v>
      </c>
      <c r="C558" s="80" t="s">
        <v>4333</v>
      </c>
      <c r="D558" s="34" t="s">
        <v>3370</v>
      </c>
      <c r="E558" s="50">
        <v>9994</v>
      </c>
      <c r="F558" s="50">
        <v>11554</v>
      </c>
      <c r="G558" s="50">
        <v>13470</v>
      </c>
      <c r="H558" s="50">
        <v>18320</v>
      </c>
      <c r="I558" s="50">
        <v>21590</v>
      </c>
      <c r="J558" s="50">
        <v>25780</v>
      </c>
      <c r="K558" s="50">
        <v>28960</v>
      </c>
      <c r="L558" s="50">
        <v>32180</v>
      </c>
      <c r="M558" s="50">
        <v>35460</v>
      </c>
      <c r="N558" s="50">
        <v>39940</v>
      </c>
      <c r="O558" s="49">
        <v>9779.1583727229645</v>
      </c>
      <c r="P558" s="49">
        <v>11363.771295703777</v>
      </c>
      <c r="Q558" s="49">
        <v>13241.981182076363</v>
      </c>
      <c r="R558" s="49">
        <v>17773.242766004081</v>
      </c>
      <c r="S558" s="49">
        <v>20622.166410508227</v>
      </c>
      <c r="T558" s="49">
        <v>24171.691473620096</v>
      </c>
      <c r="U558" s="49">
        <v>26706.92767822013</v>
      </c>
      <c r="V558" s="49">
        <v>29290.816861973104</v>
      </c>
      <c r="W558" s="49">
        <v>31731.482346045355</v>
      </c>
      <c r="X558" s="49">
        <v>34823.065745055857</v>
      </c>
      <c r="Y558" s="49">
        <v>9985.5801637856039</v>
      </c>
      <c r="Z558" s="49">
        <v>11547.707447440584</v>
      </c>
      <c r="AA558" s="49">
        <v>13462.738254206255</v>
      </c>
      <c r="AB558" s="49">
        <v>18291.366828144852</v>
      </c>
      <c r="AC558" s="49">
        <v>21513.746444464283</v>
      </c>
      <c r="AD558" s="49">
        <v>25594.641974258891</v>
      </c>
      <c r="AE558" s="49">
        <v>28639.585651755911</v>
      </c>
      <c r="AF558" s="49">
        <v>31703.761021204358</v>
      </c>
      <c r="AG558" s="49">
        <v>34775.170226824659</v>
      </c>
      <c r="AH558" s="49">
        <v>38899.449428239866</v>
      </c>
      <c r="AJ558" s="33" t="str">
        <f t="shared" si="16"/>
        <v/>
      </c>
      <c r="AK558" s="33" t="str">
        <f t="shared" si="17"/>
        <v/>
      </c>
      <c r="AO558" t="s">
        <v>13</v>
      </c>
      <c r="AR558" s="7"/>
      <c r="AS558" s="7"/>
      <c r="AT558" s="7"/>
      <c r="AU558" s="7"/>
      <c r="AV558" s="7"/>
      <c r="AW558" s="7"/>
      <c r="AX558" s="7"/>
      <c r="AY558" s="7"/>
      <c r="AZ558" s="7"/>
      <c r="BA558" s="7"/>
      <c r="BB558" s="7"/>
      <c r="BC558" s="7"/>
      <c r="BD558" s="7"/>
      <c r="BE558" s="7"/>
      <c r="BF558" s="7"/>
      <c r="BG558" s="7"/>
      <c r="BH558" s="7"/>
    </row>
    <row r="559" spans="1:60" x14ac:dyDescent="0.25">
      <c r="A559" s="23"/>
      <c r="B559" s="81" t="s">
        <v>1430</v>
      </c>
      <c r="C559" s="53" t="s">
        <v>4327</v>
      </c>
      <c r="D559" s="53" t="s">
        <v>3902</v>
      </c>
      <c r="E559" s="49">
        <v>136.57254425243474</v>
      </c>
      <c r="F559" s="49">
        <v>167.6685560211921</v>
      </c>
      <c r="G559" s="49">
        <v>207.75722579270527</v>
      </c>
      <c r="H559" s="49">
        <v>317.24351741600174</v>
      </c>
      <c r="I559" s="49">
        <v>396.4752760377404</v>
      </c>
      <c r="J559" s="49">
        <v>501.81726302950005</v>
      </c>
      <c r="K559" s="49">
        <v>584.7409479916862</v>
      </c>
      <c r="L559" s="49">
        <v>671.1593327623616</v>
      </c>
      <c r="M559" s="49">
        <v>758.82671697235571</v>
      </c>
      <c r="N559" s="49">
        <v>877.82811433466213</v>
      </c>
      <c r="O559" s="49">
        <v>136.57254425243474</v>
      </c>
      <c r="P559" s="49">
        <v>167.6685560211921</v>
      </c>
      <c r="Q559" s="49">
        <v>207.75722579270527</v>
      </c>
      <c r="R559" s="49">
        <v>317.24351741600174</v>
      </c>
      <c r="S559" s="49">
        <v>396.4752760377404</v>
      </c>
      <c r="T559" s="49">
        <v>501.81726302950005</v>
      </c>
      <c r="U559" s="49">
        <v>584.7409479916862</v>
      </c>
      <c r="V559" s="49">
        <v>671.1593327623616</v>
      </c>
      <c r="W559" s="49">
        <v>758.82671697235571</v>
      </c>
      <c r="X559" s="49">
        <v>877.82811433466213</v>
      </c>
      <c r="Y559" s="49">
        <v>136.57254425243474</v>
      </c>
      <c r="Z559" s="49">
        <v>167.6685560211921</v>
      </c>
      <c r="AA559" s="49">
        <v>207.75722579270527</v>
      </c>
      <c r="AB559" s="49">
        <v>317.24351741600174</v>
      </c>
      <c r="AC559" s="49">
        <v>396.4752760377404</v>
      </c>
      <c r="AD559" s="49">
        <v>501.81726302950005</v>
      </c>
      <c r="AE559" s="49">
        <v>584.7409479916862</v>
      </c>
      <c r="AF559" s="49">
        <v>671.1593327623616</v>
      </c>
      <c r="AG559" s="49">
        <v>758.82671697235571</v>
      </c>
      <c r="AH559" s="49">
        <v>877.82811433466213</v>
      </c>
      <c r="AJ559" s="33" t="str">
        <f t="shared" si="16"/>
        <v/>
      </c>
      <c r="AK559" s="33" t="str">
        <f t="shared" si="17"/>
        <v/>
      </c>
      <c r="AO559" t="s">
        <v>13</v>
      </c>
      <c r="AR559" s="7"/>
      <c r="AS559" s="7"/>
      <c r="AT559" s="7"/>
      <c r="AU559" s="7"/>
      <c r="AV559" s="7"/>
      <c r="AW559" s="7"/>
      <c r="AX559" s="7"/>
      <c r="AY559" s="7"/>
      <c r="AZ559" s="7"/>
      <c r="BA559" s="7"/>
      <c r="BB559" s="7"/>
      <c r="BC559" s="7"/>
      <c r="BD559" s="7"/>
      <c r="BE559" s="7"/>
      <c r="BF559" s="7"/>
      <c r="BG559" s="7"/>
      <c r="BH559" s="7"/>
    </row>
    <row r="560" spans="1:60" x14ac:dyDescent="0.25">
      <c r="A560" s="23"/>
      <c r="B560" s="81" t="s">
        <v>1432</v>
      </c>
      <c r="C560" s="53" t="s">
        <v>4327</v>
      </c>
      <c r="D560" s="53" t="s">
        <v>3903</v>
      </c>
      <c r="E560" s="49">
        <v>28.590749666393151</v>
      </c>
      <c r="F560" s="49">
        <v>36.086483089624274</v>
      </c>
      <c r="G560" s="49">
        <v>46.139182510603526</v>
      </c>
      <c r="H560" s="49">
        <v>75.56739692180571</v>
      </c>
      <c r="I560" s="49">
        <v>98.276306884093771</v>
      </c>
      <c r="J560" s="49">
        <v>129.52094607045197</v>
      </c>
      <c r="K560" s="49">
        <v>154.97587878049566</v>
      </c>
      <c r="L560" s="49">
        <v>181.92824633509568</v>
      </c>
      <c r="M560" s="49">
        <v>210.04120071210539</v>
      </c>
      <c r="N560" s="49">
        <v>249.19273820681272</v>
      </c>
      <c r="O560" s="49">
        <v>28.590749666393151</v>
      </c>
      <c r="P560" s="49">
        <v>36.086483089624274</v>
      </c>
      <c r="Q560" s="49">
        <v>46.139182510603526</v>
      </c>
      <c r="R560" s="49">
        <v>75.56739692180571</v>
      </c>
      <c r="S560" s="49">
        <v>98.276306884093771</v>
      </c>
      <c r="T560" s="49">
        <v>129.52094607045197</v>
      </c>
      <c r="U560" s="49">
        <v>154.97587878049566</v>
      </c>
      <c r="V560" s="49">
        <v>181.92824633509568</v>
      </c>
      <c r="W560" s="49">
        <v>210.04120071210539</v>
      </c>
      <c r="X560" s="49">
        <v>249.19273820681272</v>
      </c>
      <c r="Y560" s="49">
        <v>28.590749666393151</v>
      </c>
      <c r="Z560" s="49">
        <v>36.086483089624274</v>
      </c>
      <c r="AA560" s="49">
        <v>46.139182510603526</v>
      </c>
      <c r="AB560" s="49">
        <v>75.56739692180571</v>
      </c>
      <c r="AC560" s="49">
        <v>98.276306884093771</v>
      </c>
      <c r="AD560" s="49">
        <v>129.52094607045197</v>
      </c>
      <c r="AE560" s="49">
        <v>154.97587878049566</v>
      </c>
      <c r="AF560" s="49">
        <v>181.92824633509568</v>
      </c>
      <c r="AG560" s="49">
        <v>210.04120071210539</v>
      </c>
      <c r="AH560" s="49">
        <v>249.19273820681272</v>
      </c>
      <c r="AJ560" s="33" t="str">
        <f t="shared" si="16"/>
        <v/>
      </c>
      <c r="AK560" s="33" t="str">
        <f t="shared" si="17"/>
        <v/>
      </c>
      <c r="AO560" t="s">
        <v>13</v>
      </c>
      <c r="AR560" s="7"/>
      <c r="AS560" s="7"/>
      <c r="AT560" s="7"/>
      <c r="AU560" s="7"/>
      <c r="AV560" s="7"/>
      <c r="AW560" s="7"/>
      <c r="AX560" s="7"/>
      <c r="AY560" s="7"/>
      <c r="AZ560" s="7"/>
      <c r="BA560" s="7"/>
      <c r="BB560" s="7"/>
      <c r="BC560" s="7"/>
      <c r="BD560" s="7"/>
      <c r="BE560" s="7"/>
      <c r="BF560" s="7"/>
      <c r="BG560" s="7"/>
      <c r="BH560" s="7"/>
    </row>
    <row r="561" spans="1:60" x14ac:dyDescent="0.25">
      <c r="A561" s="23"/>
      <c r="B561" s="81" t="s">
        <v>1434</v>
      </c>
      <c r="C561" s="53" t="s">
        <v>4327</v>
      </c>
      <c r="D561" s="53" t="s">
        <v>3904</v>
      </c>
      <c r="E561" s="49">
        <v>639.47547680660296</v>
      </c>
      <c r="F561" s="49">
        <v>776.54492206057535</v>
      </c>
      <c r="G561" s="49">
        <v>948.91775220092245</v>
      </c>
      <c r="H561" s="49">
        <v>1411.3685662194043</v>
      </c>
      <c r="I561" s="49">
        <v>1739.0328259071221</v>
      </c>
      <c r="J561" s="49">
        <v>2170.1861122770952</v>
      </c>
      <c r="K561" s="49">
        <v>2504.6227718664982</v>
      </c>
      <c r="L561" s="49">
        <v>2851.1155222438947</v>
      </c>
      <c r="M561" s="49">
        <v>3200.5656205281653</v>
      </c>
      <c r="N561" s="49">
        <v>3669.3662464918525</v>
      </c>
      <c r="O561" s="49">
        <v>639.47547680660296</v>
      </c>
      <c r="P561" s="49">
        <v>776.54492206057535</v>
      </c>
      <c r="Q561" s="49">
        <v>948.91775220092245</v>
      </c>
      <c r="R561" s="49">
        <v>1411.3685662194043</v>
      </c>
      <c r="S561" s="49">
        <v>1739.0328259071221</v>
      </c>
      <c r="T561" s="49">
        <v>2170.1861122770952</v>
      </c>
      <c r="U561" s="49">
        <v>2504.6227718664982</v>
      </c>
      <c r="V561" s="49">
        <v>2851.1155222438947</v>
      </c>
      <c r="W561" s="49">
        <v>3200.5656205281653</v>
      </c>
      <c r="X561" s="49">
        <v>3669.3662464918525</v>
      </c>
      <c r="Y561" s="49">
        <v>639.47547680660296</v>
      </c>
      <c r="Z561" s="49">
        <v>776.54492206057535</v>
      </c>
      <c r="AA561" s="49">
        <v>948.91775220092245</v>
      </c>
      <c r="AB561" s="49">
        <v>1411.3685662194043</v>
      </c>
      <c r="AC561" s="49">
        <v>1739.0328259071221</v>
      </c>
      <c r="AD561" s="49">
        <v>2170.1861122770952</v>
      </c>
      <c r="AE561" s="49">
        <v>2504.6227718664982</v>
      </c>
      <c r="AF561" s="49">
        <v>2851.1155222438947</v>
      </c>
      <c r="AG561" s="49">
        <v>3200.5656205281653</v>
      </c>
      <c r="AH561" s="49">
        <v>3669.3662464918525</v>
      </c>
      <c r="AJ561" s="33" t="str">
        <f t="shared" si="16"/>
        <v/>
      </c>
      <c r="AK561" s="33" t="str">
        <f t="shared" si="17"/>
        <v/>
      </c>
      <c r="AO561" t="s">
        <v>13</v>
      </c>
      <c r="AR561" s="7"/>
      <c r="AS561" s="7"/>
      <c r="AT561" s="7"/>
      <c r="AU561" s="7"/>
      <c r="AV561" s="7"/>
      <c r="AW561" s="7"/>
      <c r="AX561" s="7"/>
      <c r="AY561" s="7"/>
      <c r="AZ561" s="7"/>
      <c r="BA561" s="7"/>
      <c r="BB561" s="7"/>
      <c r="BC561" s="7"/>
      <c r="BD561" s="7"/>
      <c r="BE561" s="7"/>
      <c r="BF561" s="7"/>
      <c r="BG561" s="7"/>
      <c r="BH561" s="7"/>
    </row>
    <row r="562" spans="1:60" x14ac:dyDescent="0.25">
      <c r="A562" s="23"/>
      <c r="B562" s="81" t="s">
        <v>1436</v>
      </c>
      <c r="C562" s="53" t="s">
        <v>4327</v>
      </c>
      <c r="D562" s="53" t="s">
        <v>3905</v>
      </c>
      <c r="E562" s="49">
        <v>42.044977442161688</v>
      </c>
      <c r="F562" s="49">
        <v>53.049637980831207</v>
      </c>
      <c r="G562" s="49">
        <v>67.795490890869317</v>
      </c>
      <c r="H562" s="49">
        <v>111.16924619193885</v>
      </c>
      <c r="I562" s="49">
        <v>144.61542148064865</v>
      </c>
      <c r="J562" s="49">
        <v>190.55409312725129</v>
      </c>
      <c r="K562" s="49">
        <v>227.79538432772424</v>
      </c>
      <c r="L562" s="49">
        <v>267.17962702880749</v>
      </c>
      <c r="M562" s="49">
        <v>308.19204263257927</v>
      </c>
      <c r="N562" s="49">
        <v>365.14886332426454</v>
      </c>
      <c r="O562" s="49">
        <v>42.044977442161688</v>
      </c>
      <c r="P562" s="49">
        <v>53.049637980831207</v>
      </c>
      <c r="Q562" s="49">
        <v>67.795490890869317</v>
      </c>
      <c r="R562" s="49">
        <v>111.16924619193885</v>
      </c>
      <c r="S562" s="49">
        <v>144.61542148064865</v>
      </c>
      <c r="T562" s="49">
        <v>190.55409312725129</v>
      </c>
      <c r="U562" s="49">
        <v>227.79538432772424</v>
      </c>
      <c r="V562" s="49">
        <v>267.17962702880749</v>
      </c>
      <c r="W562" s="49">
        <v>308.19204263257927</v>
      </c>
      <c r="X562" s="49">
        <v>365.14886332426454</v>
      </c>
      <c r="Y562" s="49">
        <v>42.044977442161688</v>
      </c>
      <c r="Z562" s="49">
        <v>53.049637980831207</v>
      </c>
      <c r="AA562" s="49">
        <v>67.795490890869317</v>
      </c>
      <c r="AB562" s="49">
        <v>111.16924619193885</v>
      </c>
      <c r="AC562" s="49">
        <v>144.61542148064865</v>
      </c>
      <c r="AD562" s="49">
        <v>190.55409312725129</v>
      </c>
      <c r="AE562" s="49">
        <v>227.79538432772424</v>
      </c>
      <c r="AF562" s="49">
        <v>267.17962702880749</v>
      </c>
      <c r="AG562" s="49">
        <v>308.19204263257927</v>
      </c>
      <c r="AH562" s="49">
        <v>365.14886332426454</v>
      </c>
      <c r="AJ562" s="33" t="str">
        <f t="shared" si="16"/>
        <v/>
      </c>
      <c r="AK562" s="33" t="str">
        <f t="shared" si="17"/>
        <v/>
      </c>
      <c r="AO562" t="s">
        <v>13</v>
      </c>
      <c r="AR562" s="7"/>
      <c r="AS562" s="7"/>
      <c r="AT562" s="7"/>
      <c r="AU562" s="7"/>
      <c r="AV562" s="7"/>
      <c r="AW562" s="7"/>
      <c r="AX562" s="7"/>
      <c r="AY562" s="7"/>
      <c r="AZ562" s="7"/>
      <c r="BA562" s="7"/>
      <c r="BB562" s="7"/>
      <c r="BC562" s="7"/>
      <c r="BD562" s="7"/>
      <c r="BE562" s="7"/>
      <c r="BF562" s="7"/>
      <c r="BG562" s="7"/>
      <c r="BH562" s="7"/>
    </row>
    <row r="563" spans="1:60" x14ac:dyDescent="0.25">
      <c r="A563" s="23"/>
      <c r="B563" s="81" t="s">
        <v>1440</v>
      </c>
      <c r="C563" s="53" t="s">
        <v>4327</v>
      </c>
      <c r="D563" s="53" t="s">
        <v>3906</v>
      </c>
      <c r="E563" s="49">
        <v>817.62492523201479</v>
      </c>
      <c r="F563" s="49">
        <v>992.31154523237319</v>
      </c>
      <c r="G563" s="49">
        <v>1213.2804813281477</v>
      </c>
      <c r="H563" s="49">
        <v>1811.4653486494985</v>
      </c>
      <c r="I563" s="49">
        <v>2237.6207674833099</v>
      </c>
      <c r="J563" s="49">
        <v>2799.5071292834373</v>
      </c>
      <c r="K563" s="49">
        <v>3233.6871278620019</v>
      </c>
      <c r="L563" s="49">
        <v>3683.5065854209711</v>
      </c>
      <c r="M563" s="49">
        <v>4136.6145959180576</v>
      </c>
      <c r="N563" s="49">
        <v>4742.3526564267559</v>
      </c>
      <c r="O563" s="49">
        <v>817.62492523201479</v>
      </c>
      <c r="P563" s="49">
        <v>992.31154523237319</v>
      </c>
      <c r="Q563" s="49">
        <v>1213.2804813281477</v>
      </c>
      <c r="R563" s="49">
        <v>1811.4653486494985</v>
      </c>
      <c r="S563" s="49">
        <v>2237.6207674833099</v>
      </c>
      <c r="T563" s="49">
        <v>2799.5071292834373</v>
      </c>
      <c r="U563" s="49">
        <v>3233.6871278620019</v>
      </c>
      <c r="V563" s="49">
        <v>3683.5065854209711</v>
      </c>
      <c r="W563" s="49">
        <v>4136.6145959180576</v>
      </c>
      <c r="X563" s="49">
        <v>4742.3526564267559</v>
      </c>
      <c r="Y563" s="49">
        <v>817.62492523201479</v>
      </c>
      <c r="Z563" s="49">
        <v>992.31154523237319</v>
      </c>
      <c r="AA563" s="49">
        <v>1213.2804813281477</v>
      </c>
      <c r="AB563" s="49">
        <v>1811.4653486494985</v>
      </c>
      <c r="AC563" s="49">
        <v>2237.6207674833099</v>
      </c>
      <c r="AD563" s="49">
        <v>2799.5071292834373</v>
      </c>
      <c r="AE563" s="49">
        <v>3233.6871278620019</v>
      </c>
      <c r="AF563" s="49">
        <v>3683.5065854209711</v>
      </c>
      <c r="AG563" s="49">
        <v>4136.6145959180576</v>
      </c>
      <c r="AH563" s="49">
        <v>4742.3526564267559</v>
      </c>
      <c r="AJ563" s="33" t="str">
        <f t="shared" si="16"/>
        <v/>
      </c>
      <c r="AK563" s="33" t="str">
        <f t="shared" si="17"/>
        <v/>
      </c>
      <c r="AO563" t="s">
        <v>13</v>
      </c>
      <c r="AR563" s="7"/>
      <c r="AS563" s="7"/>
      <c r="AT563" s="7"/>
      <c r="AU563" s="7"/>
      <c r="AV563" s="7"/>
      <c r="AW563" s="7"/>
      <c r="AX563" s="7"/>
      <c r="AY563" s="7"/>
      <c r="AZ563" s="7"/>
      <c r="BA563" s="7"/>
      <c r="BB563" s="7"/>
      <c r="BC563" s="7"/>
      <c r="BD563" s="7"/>
      <c r="BE563" s="7"/>
      <c r="BF563" s="7"/>
      <c r="BG563" s="7"/>
      <c r="BH563" s="7"/>
    </row>
    <row r="564" spans="1:60" x14ac:dyDescent="0.25">
      <c r="A564" s="23"/>
      <c r="B564" s="81" t="s">
        <v>1442</v>
      </c>
      <c r="C564" s="53" t="s">
        <v>4327</v>
      </c>
      <c r="D564" s="53" t="s">
        <v>3907</v>
      </c>
      <c r="E564" s="49">
        <v>24.867530826986624</v>
      </c>
      <c r="F564" s="49">
        <v>31.437524862089923</v>
      </c>
      <c r="G564" s="49">
        <v>40.29905505057782</v>
      </c>
      <c r="H564" s="49">
        <v>66.405844517430779</v>
      </c>
      <c r="I564" s="49">
        <v>86.63933018599387</v>
      </c>
      <c r="J564" s="49">
        <v>114.529586847698</v>
      </c>
      <c r="K564" s="49">
        <v>137.24836310759082</v>
      </c>
      <c r="L564" s="49">
        <v>161.32379722462068</v>
      </c>
      <c r="M564" s="49">
        <v>186.42881989929413</v>
      </c>
      <c r="N564" s="49">
        <v>221.39568170717848</v>
      </c>
      <c r="O564" s="49">
        <v>24.867530826986624</v>
      </c>
      <c r="P564" s="49">
        <v>31.437524862089923</v>
      </c>
      <c r="Q564" s="49">
        <v>40.29905505057782</v>
      </c>
      <c r="R564" s="49">
        <v>66.405844517430779</v>
      </c>
      <c r="S564" s="49">
        <v>86.63933018599387</v>
      </c>
      <c r="T564" s="49">
        <v>114.529586847698</v>
      </c>
      <c r="U564" s="49">
        <v>137.24836310759082</v>
      </c>
      <c r="V564" s="49">
        <v>161.32379722462068</v>
      </c>
      <c r="W564" s="49">
        <v>186.42881989929413</v>
      </c>
      <c r="X564" s="49">
        <v>221.39568170717848</v>
      </c>
      <c r="Y564" s="49">
        <v>24.867530826986624</v>
      </c>
      <c r="Z564" s="49">
        <v>31.437524862089923</v>
      </c>
      <c r="AA564" s="49">
        <v>40.29905505057782</v>
      </c>
      <c r="AB564" s="49">
        <v>66.405844517430779</v>
      </c>
      <c r="AC564" s="49">
        <v>86.63933018599387</v>
      </c>
      <c r="AD564" s="49">
        <v>114.529586847698</v>
      </c>
      <c r="AE564" s="49">
        <v>137.24836310759082</v>
      </c>
      <c r="AF564" s="49">
        <v>161.32379722462068</v>
      </c>
      <c r="AG564" s="49">
        <v>186.42881989929413</v>
      </c>
      <c r="AH564" s="49">
        <v>221.39568170717848</v>
      </c>
      <c r="AJ564" s="33" t="str">
        <f t="shared" si="16"/>
        <v/>
      </c>
      <c r="AK564" s="33" t="str">
        <f t="shared" si="17"/>
        <v/>
      </c>
      <c r="AO564" t="s">
        <v>13</v>
      </c>
      <c r="AR564" s="7"/>
      <c r="AS564" s="7"/>
      <c r="AT564" s="7"/>
      <c r="AU564" s="7"/>
      <c r="AV564" s="7"/>
      <c r="AW564" s="7"/>
      <c r="AX564" s="7"/>
      <c r="AY564" s="7"/>
      <c r="AZ564" s="7"/>
      <c r="BA564" s="7"/>
      <c r="BB564" s="7"/>
      <c r="BC564" s="7"/>
      <c r="BD564" s="7"/>
      <c r="BE564" s="7"/>
      <c r="BF564" s="7"/>
      <c r="BG564" s="7"/>
      <c r="BH564" s="7"/>
    </row>
    <row r="565" spans="1:60" x14ac:dyDescent="0.25">
      <c r="A565" s="23"/>
      <c r="B565" s="79" t="s">
        <v>1444</v>
      </c>
      <c r="C565" s="80" t="s">
        <v>4333</v>
      </c>
      <c r="D565" s="34" t="s">
        <v>3371</v>
      </c>
      <c r="E565" s="50">
        <v>2735</v>
      </c>
      <c r="F565" s="50">
        <v>3172.6</v>
      </c>
      <c r="G565" s="50">
        <v>3694</v>
      </c>
      <c r="H565" s="50">
        <v>4921</v>
      </c>
      <c r="I565" s="50">
        <v>5687</v>
      </c>
      <c r="J565" s="50">
        <v>6607</v>
      </c>
      <c r="K565" s="50">
        <v>7264</v>
      </c>
      <c r="L565" s="50">
        <v>7898</v>
      </c>
      <c r="M565" s="50">
        <v>8517</v>
      </c>
      <c r="N565" s="50">
        <v>9317</v>
      </c>
      <c r="O565" s="49">
        <v>2510.2523684818179</v>
      </c>
      <c r="P565" s="49">
        <v>2959.4538910907627</v>
      </c>
      <c r="Q565" s="49">
        <v>3510.2026704009704</v>
      </c>
      <c r="R565" s="49">
        <v>4890.1843966940378</v>
      </c>
      <c r="S565" s="49">
        <v>5797.605823773828</v>
      </c>
      <c r="T565" s="49">
        <v>6948.5430439738066</v>
      </c>
      <c r="U565" s="49">
        <v>7793.3188144182359</v>
      </c>
      <c r="V565" s="49">
        <v>8657.6857644261236</v>
      </c>
      <c r="W565" s="49">
        <v>9489.4001389560399</v>
      </c>
      <c r="X565" s="49">
        <v>10562.667027271491</v>
      </c>
      <c r="Y565" s="49">
        <v>2721.6273002359626</v>
      </c>
      <c r="Z565" s="49">
        <v>3161.860079783643</v>
      </c>
      <c r="AA565" s="49">
        <v>3685.0777995340277</v>
      </c>
      <c r="AB565" s="49">
        <v>4918.5671892126866</v>
      </c>
      <c r="AC565" s="49">
        <v>5699.9538352167547</v>
      </c>
      <c r="AD565" s="49">
        <v>6664.407065116141</v>
      </c>
      <c r="AE565" s="49">
        <v>7372.2697574946387</v>
      </c>
      <c r="AF565" s="49">
        <v>8076.051351037373</v>
      </c>
      <c r="AG565" s="49">
        <v>8768.5588861747092</v>
      </c>
      <c r="AH565" s="49">
        <v>9670.3032211851878</v>
      </c>
      <c r="AJ565" s="33" t="str">
        <f t="shared" si="16"/>
        <v/>
      </c>
      <c r="AK565" s="33" t="str">
        <f t="shared" si="17"/>
        <v/>
      </c>
      <c r="AO565" t="s">
        <v>13</v>
      </c>
      <c r="AR565" s="7"/>
      <c r="AS565" s="7"/>
      <c r="AT565" s="7"/>
      <c r="AU565" s="7"/>
      <c r="AV565" s="7"/>
      <c r="AW565" s="7"/>
      <c r="AX565" s="7"/>
      <c r="AY565" s="7"/>
      <c r="AZ565" s="7"/>
      <c r="BA565" s="7"/>
      <c r="BB565" s="7"/>
      <c r="BC565" s="7"/>
      <c r="BD565" s="7"/>
      <c r="BE565" s="7"/>
      <c r="BF565" s="7"/>
      <c r="BG565" s="7"/>
      <c r="BH565" s="7"/>
    </row>
    <row r="566" spans="1:60" x14ac:dyDescent="0.25">
      <c r="A566" s="23"/>
      <c r="B566" s="79" t="s">
        <v>1446</v>
      </c>
      <c r="C566" s="80" t="s">
        <v>4333</v>
      </c>
      <c r="D566" s="34" t="s">
        <v>3372</v>
      </c>
      <c r="E566" s="50">
        <v>201.6</v>
      </c>
      <c r="F566" s="50">
        <v>236.8</v>
      </c>
      <c r="G566" s="50">
        <v>278.7</v>
      </c>
      <c r="H566" s="50">
        <v>376.9</v>
      </c>
      <c r="I566" s="50">
        <v>437.6</v>
      </c>
      <c r="J566" s="50">
        <v>509.9</v>
      </c>
      <c r="K566" s="50">
        <v>560.9</v>
      </c>
      <c r="L566" s="50">
        <v>609.70000000000005</v>
      </c>
      <c r="M566" s="50">
        <v>656.9</v>
      </c>
      <c r="N566" s="50">
        <v>717.3</v>
      </c>
      <c r="O566" s="49">
        <v>107.44817276836093</v>
      </c>
      <c r="P566" s="49">
        <v>131.98913803406708</v>
      </c>
      <c r="Q566" s="49">
        <v>163.29019533141977</v>
      </c>
      <c r="R566" s="49">
        <v>247.52325516767104</v>
      </c>
      <c r="S566" s="49">
        <v>306.88251236150779</v>
      </c>
      <c r="T566" s="49">
        <v>384.36467856298577</v>
      </c>
      <c r="U566" s="49">
        <v>444.58977968635179</v>
      </c>
      <c r="V566" s="49">
        <v>507.05791618290419</v>
      </c>
      <c r="W566" s="49">
        <v>569.72532674282797</v>
      </c>
      <c r="X566" s="49">
        <v>654.68855205564466</v>
      </c>
      <c r="Y566" s="49">
        <v>182.27081692595488</v>
      </c>
      <c r="Z566" s="49">
        <v>218.13505197866951</v>
      </c>
      <c r="AA566" s="49">
        <v>258.80175781576202</v>
      </c>
      <c r="AB566" s="49">
        <v>343.35788096939615</v>
      </c>
      <c r="AC566" s="49">
        <v>391.67223407296223</v>
      </c>
      <c r="AD566" s="49">
        <v>453.15115606271956</v>
      </c>
      <c r="AE566" s="49">
        <v>501.32647252227775</v>
      </c>
      <c r="AF566" s="49">
        <v>552.67662010161348</v>
      </c>
      <c r="AG566" s="49">
        <v>605.67364561176487</v>
      </c>
      <c r="AH566" s="49">
        <v>678.61649394520725</v>
      </c>
      <c r="AJ566" s="33" t="str">
        <f t="shared" si="16"/>
        <v/>
      </c>
      <c r="AK566" s="33" t="str">
        <f t="shared" si="17"/>
        <v/>
      </c>
      <c r="AO566" t="s">
        <v>13</v>
      </c>
      <c r="AR566" s="7"/>
      <c r="AS566" s="7"/>
      <c r="AT566" s="7"/>
      <c r="AU566" s="7"/>
      <c r="AV566" s="7"/>
      <c r="AW566" s="7"/>
      <c r="AX566" s="7"/>
      <c r="AY566" s="7"/>
      <c r="AZ566" s="7"/>
      <c r="BA566" s="7"/>
      <c r="BB566" s="7"/>
      <c r="BC566" s="7"/>
      <c r="BD566" s="7"/>
      <c r="BE566" s="7"/>
      <c r="BF566" s="7"/>
      <c r="BG566" s="7"/>
      <c r="BH566" s="7"/>
    </row>
    <row r="567" spans="1:60" x14ac:dyDescent="0.25">
      <c r="A567" s="23"/>
      <c r="B567" s="79" t="s">
        <v>1448</v>
      </c>
      <c r="C567" s="80" t="s">
        <v>4333</v>
      </c>
      <c r="D567" s="34" t="s">
        <v>3373</v>
      </c>
      <c r="E567" s="50">
        <v>96.1</v>
      </c>
      <c r="F567" s="50">
        <v>113.4</v>
      </c>
      <c r="G567" s="50">
        <v>135</v>
      </c>
      <c r="H567" s="50">
        <v>189.8</v>
      </c>
      <c r="I567" s="50">
        <v>227</v>
      </c>
      <c r="J567" s="50">
        <v>274.7</v>
      </c>
      <c r="K567" s="50">
        <v>310.8</v>
      </c>
      <c r="L567" s="50">
        <v>347.4</v>
      </c>
      <c r="M567" s="50">
        <v>384.7</v>
      </c>
      <c r="N567" s="50">
        <v>435.3</v>
      </c>
      <c r="O567" s="49">
        <v>59.599003660592174</v>
      </c>
      <c r="P567" s="49">
        <v>72.93950514178475</v>
      </c>
      <c r="Q567" s="49">
        <v>90.065362949095601</v>
      </c>
      <c r="R567" s="49">
        <v>135.55003131933574</v>
      </c>
      <c r="S567" s="49">
        <v>167.70075148583652</v>
      </c>
      <c r="T567" s="49">
        <v>209.91502607152637</v>
      </c>
      <c r="U567" s="49">
        <v>242.99136660329899</v>
      </c>
      <c r="V567" s="49">
        <v>277.36907993197991</v>
      </c>
      <c r="W567" s="49">
        <v>311.86311192800554</v>
      </c>
      <c r="X567" s="49">
        <v>358.66418602974835</v>
      </c>
      <c r="Y567" s="49">
        <v>88.074958251619549</v>
      </c>
      <c r="Z567" s="49">
        <v>105.66490539475298</v>
      </c>
      <c r="AA567" s="49">
        <v>126.67877091649919</v>
      </c>
      <c r="AB567" s="49">
        <v>174.80987707507961</v>
      </c>
      <c r="AC567" s="49">
        <v>204.97456483759643</v>
      </c>
      <c r="AD567" s="49">
        <v>244.01238077072304</v>
      </c>
      <c r="AE567" s="49">
        <v>274.5970855593884</v>
      </c>
      <c r="AF567" s="49">
        <v>306.99754611460378</v>
      </c>
      <c r="AG567" s="49">
        <v>340.37577273910659</v>
      </c>
      <c r="AH567" s="49">
        <v>386.39425029529991</v>
      </c>
      <c r="AJ567" s="33" t="str">
        <f t="shared" si="16"/>
        <v/>
      </c>
      <c r="AK567" s="33" t="str">
        <f t="shared" si="17"/>
        <v/>
      </c>
      <c r="AO567" t="s">
        <v>13</v>
      </c>
      <c r="AR567" s="7"/>
      <c r="AS567" s="7"/>
      <c r="AT567" s="7"/>
      <c r="AU567" s="7"/>
      <c r="AV567" s="7"/>
      <c r="AW567" s="7"/>
      <c r="AX567" s="7"/>
      <c r="AY567" s="7"/>
      <c r="AZ567" s="7"/>
      <c r="BA567" s="7"/>
      <c r="BB567" s="7"/>
      <c r="BC567" s="7"/>
      <c r="BD567" s="7"/>
      <c r="BE567" s="7"/>
      <c r="BF567" s="7"/>
      <c r="BG567" s="7"/>
      <c r="BH567" s="7"/>
    </row>
    <row r="568" spans="1:60" x14ac:dyDescent="0.25">
      <c r="A568" s="23"/>
      <c r="B568" s="81" t="s">
        <v>1450</v>
      </c>
      <c r="C568" s="53" t="s">
        <v>4327</v>
      </c>
      <c r="D568" s="53" t="s">
        <v>3908</v>
      </c>
      <c r="E568" s="49">
        <v>247.09169129288995</v>
      </c>
      <c r="F568" s="49">
        <v>299.21828037475422</v>
      </c>
      <c r="G568" s="49">
        <v>364.84427094008316</v>
      </c>
      <c r="H568" s="49">
        <v>536.4670533429238</v>
      </c>
      <c r="I568" s="49">
        <v>655.38141601417931</v>
      </c>
      <c r="J568" s="49">
        <v>809.96723096918424</v>
      </c>
      <c r="K568" s="49">
        <v>929.11077492237621</v>
      </c>
      <c r="L568" s="49">
        <v>1052.2795223121336</v>
      </c>
      <c r="M568" s="49">
        <v>1174.8744145414305</v>
      </c>
      <c r="N568" s="49">
        <v>1339.1093137147056</v>
      </c>
      <c r="O568" s="49">
        <v>247.09169129288995</v>
      </c>
      <c r="P568" s="49">
        <v>299.21828037475422</v>
      </c>
      <c r="Q568" s="49">
        <v>364.84427094008316</v>
      </c>
      <c r="R568" s="49">
        <v>536.4670533429238</v>
      </c>
      <c r="S568" s="49">
        <v>655.38141601417931</v>
      </c>
      <c r="T568" s="49">
        <v>809.96723096918424</v>
      </c>
      <c r="U568" s="49">
        <v>929.11077492237621</v>
      </c>
      <c r="V568" s="49">
        <v>1052.2795223121336</v>
      </c>
      <c r="W568" s="49">
        <v>1174.8744145414305</v>
      </c>
      <c r="X568" s="49">
        <v>1339.1093137147056</v>
      </c>
      <c r="Y568" s="49">
        <v>247.09169129288995</v>
      </c>
      <c r="Z568" s="49">
        <v>299.21828037475422</v>
      </c>
      <c r="AA568" s="49">
        <v>364.84427094008316</v>
      </c>
      <c r="AB568" s="49">
        <v>536.4670533429238</v>
      </c>
      <c r="AC568" s="49">
        <v>655.38141601417931</v>
      </c>
      <c r="AD568" s="49">
        <v>809.96723096918424</v>
      </c>
      <c r="AE568" s="49">
        <v>929.11077492237621</v>
      </c>
      <c r="AF568" s="49">
        <v>1052.2795223121336</v>
      </c>
      <c r="AG568" s="49">
        <v>1174.8744145414305</v>
      </c>
      <c r="AH568" s="49">
        <v>1339.1093137147056</v>
      </c>
      <c r="AJ568" s="33" t="str">
        <f t="shared" si="16"/>
        <v/>
      </c>
      <c r="AK568" s="33" t="str">
        <f t="shared" si="17"/>
        <v/>
      </c>
      <c r="AO568" t="s">
        <v>13</v>
      </c>
      <c r="AR568" s="7"/>
      <c r="AS568" s="7"/>
      <c r="AT568" s="7"/>
      <c r="AU568" s="7"/>
      <c r="AV568" s="7"/>
      <c r="AW568" s="7"/>
      <c r="AX568" s="7"/>
      <c r="AY568" s="7"/>
      <c r="AZ568" s="7"/>
      <c r="BA568" s="7"/>
      <c r="BB568" s="7"/>
      <c r="BC568" s="7"/>
      <c r="BD568" s="7"/>
      <c r="BE568" s="7"/>
      <c r="BF568" s="7"/>
      <c r="BG568" s="7"/>
      <c r="BH568" s="7"/>
    </row>
    <row r="569" spans="1:60" x14ac:dyDescent="0.25">
      <c r="A569" s="23"/>
      <c r="B569" s="79" t="s">
        <v>1452</v>
      </c>
      <c r="C569" s="80" t="s">
        <v>4333</v>
      </c>
      <c r="D569" s="34" t="s">
        <v>3374</v>
      </c>
      <c r="E569" s="50">
        <v>19.3</v>
      </c>
      <c r="F569" s="50">
        <v>25.3</v>
      </c>
      <c r="G569" s="50">
        <v>33.700000000000003</v>
      </c>
      <c r="H569" s="50">
        <v>60.1</v>
      </c>
      <c r="I569" s="50">
        <v>81.900000000000006</v>
      </c>
      <c r="J569" s="50">
        <v>114.8</v>
      </c>
      <c r="K569" s="50">
        <v>143.4</v>
      </c>
      <c r="L569" s="50">
        <v>175.4</v>
      </c>
      <c r="M569" s="50">
        <v>211.5</v>
      </c>
      <c r="N569" s="50">
        <v>266</v>
      </c>
      <c r="O569" s="49">
        <v>19.703932527538882</v>
      </c>
      <c r="P569" s="49">
        <v>25.224175311337014</v>
      </c>
      <c r="Q569" s="49">
        <v>32.774651950137745</v>
      </c>
      <c r="R569" s="49">
        <v>55.788747347555059</v>
      </c>
      <c r="S569" s="49">
        <v>73.99227282860349</v>
      </c>
      <c r="T569" s="49">
        <v>99.29546065031613</v>
      </c>
      <c r="U569" s="49">
        <v>119.99207839537389</v>
      </c>
      <c r="V569" s="49">
        <v>142.02050920567524</v>
      </c>
      <c r="W569" s="49">
        <v>165.13122606305168</v>
      </c>
      <c r="X569" s="49">
        <v>197.52795916426172</v>
      </c>
      <c r="Y569" s="49">
        <v>19.33202534105807</v>
      </c>
      <c r="Z569" s="49">
        <v>25.294892637551197</v>
      </c>
      <c r="AA569" s="49">
        <v>33.63991246429466</v>
      </c>
      <c r="AB569" s="49">
        <v>59.64957061840127</v>
      </c>
      <c r="AC569" s="49">
        <v>80.690582903198177</v>
      </c>
      <c r="AD569" s="49">
        <v>111.45588366967604</v>
      </c>
      <c r="AE569" s="49">
        <v>137.33127958398583</v>
      </c>
      <c r="AF569" s="49">
        <v>165.58250270755153</v>
      </c>
      <c r="AG569" s="49">
        <v>196.56768296945734</v>
      </c>
      <c r="AH569" s="49">
        <v>242.02242613333354</v>
      </c>
      <c r="AJ569" s="33" t="str">
        <f t="shared" si="16"/>
        <v/>
      </c>
      <c r="AK569" s="33" t="str">
        <f t="shared" si="17"/>
        <v/>
      </c>
      <c r="AO569" t="s">
        <v>13</v>
      </c>
      <c r="AR569" s="7"/>
      <c r="AS569" s="7"/>
      <c r="AT569" s="7"/>
      <c r="AU569" s="7"/>
      <c r="AV569" s="7"/>
      <c r="AW569" s="7"/>
      <c r="AX569" s="7"/>
      <c r="AY569" s="7"/>
      <c r="AZ569" s="7"/>
      <c r="BA569" s="7"/>
      <c r="BB569" s="7"/>
      <c r="BC569" s="7"/>
      <c r="BD569" s="7"/>
      <c r="BE569" s="7"/>
      <c r="BF569" s="7"/>
      <c r="BG569" s="7"/>
      <c r="BH569" s="7"/>
    </row>
    <row r="570" spans="1:60" x14ac:dyDescent="0.25">
      <c r="A570" s="23"/>
      <c r="B570" s="79" t="s">
        <v>1454</v>
      </c>
      <c r="C570" s="80" t="s">
        <v>4333</v>
      </c>
      <c r="D570" s="34" t="s">
        <v>3375</v>
      </c>
      <c r="E570" s="50">
        <v>1301</v>
      </c>
      <c r="F570" s="50">
        <v>1600.1</v>
      </c>
      <c r="G570" s="50">
        <v>1974</v>
      </c>
      <c r="H570" s="50">
        <v>2911</v>
      </c>
      <c r="I570" s="50">
        <v>3526</v>
      </c>
      <c r="J570" s="50">
        <v>4291</v>
      </c>
      <c r="K570" s="50">
        <v>4849</v>
      </c>
      <c r="L570" s="50">
        <v>5397</v>
      </c>
      <c r="M570" s="50">
        <v>5938</v>
      </c>
      <c r="N570" s="50">
        <v>6647</v>
      </c>
      <c r="O570" s="49">
        <v>1132.3254756039548</v>
      </c>
      <c r="P570" s="49">
        <v>1354.8707236160121</v>
      </c>
      <c r="Q570" s="49">
        <v>1631.1432038177932</v>
      </c>
      <c r="R570" s="49">
        <v>2346.1391431845545</v>
      </c>
      <c r="S570" s="49">
        <v>2833.0041135981419</v>
      </c>
      <c r="T570" s="49">
        <v>3460.4447076890428</v>
      </c>
      <c r="U570" s="49">
        <v>3933.6463439133699</v>
      </c>
      <c r="V570" s="49">
        <v>4420.3102240665676</v>
      </c>
      <c r="W570" s="49">
        <v>4899.3240536822404</v>
      </c>
      <c r="X570" s="49">
        <v>5529.9365182457077</v>
      </c>
      <c r="Y570" s="49">
        <v>1292.4420454070746</v>
      </c>
      <c r="Z570" s="49">
        <v>1589.5786119043171</v>
      </c>
      <c r="AA570" s="49">
        <v>1959.8323637941237</v>
      </c>
      <c r="AB570" s="49">
        <v>2872.858270118571</v>
      </c>
      <c r="AC570" s="49">
        <v>3456.1632052463242</v>
      </c>
      <c r="AD570" s="49">
        <v>4169.9028366144548</v>
      </c>
      <c r="AE570" s="49">
        <v>4685.6365996219338</v>
      </c>
      <c r="AF570" s="49">
        <v>5196.3103200136784</v>
      </c>
      <c r="AG570" s="49">
        <v>5701.4972212778475</v>
      </c>
      <c r="AH570" s="49">
        <v>6367.012512325151</v>
      </c>
      <c r="AJ570" s="33" t="str">
        <f t="shared" si="16"/>
        <v/>
      </c>
      <c r="AK570" s="33" t="str">
        <f t="shared" si="17"/>
        <v/>
      </c>
      <c r="AO570" t="s">
        <v>13</v>
      </c>
      <c r="AR570" s="7"/>
      <c r="AS570" s="7"/>
      <c r="AT570" s="7"/>
      <c r="AU570" s="7"/>
      <c r="AV570" s="7"/>
      <c r="AW570" s="7"/>
      <c r="AX570" s="7"/>
      <c r="AY570" s="7"/>
      <c r="AZ570" s="7"/>
      <c r="BA570" s="7"/>
      <c r="BB570" s="7"/>
      <c r="BC570" s="7"/>
      <c r="BD570" s="7"/>
      <c r="BE570" s="7"/>
      <c r="BF570" s="7"/>
      <c r="BG570" s="7"/>
      <c r="BH570" s="7"/>
    </row>
    <row r="571" spans="1:60" x14ac:dyDescent="0.25">
      <c r="A571" s="23"/>
      <c r="B571" s="79" t="s">
        <v>1456</v>
      </c>
      <c r="C571" s="80" t="s">
        <v>4333</v>
      </c>
      <c r="D571" s="34" t="s">
        <v>3376</v>
      </c>
      <c r="E571" s="50">
        <v>6668</v>
      </c>
      <c r="F571" s="50">
        <v>7817.9</v>
      </c>
      <c r="G571" s="50">
        <v>9208</v>
      </c>
      <c r="H571" s="50">
        <v>12560</v>
      </c>
      <c r="I571" s="50">
        <v>14700</v>
      </c>
      <c r="J571" s="50">
        <v>17330</v>
      </c>
      <c r="K571" s="50">
        <v>19240</v>
      </c>
      <c r="L571" s="50">
        <v>21100</v>
      </c>
      <c r="M571" s="50">
        <v>22940</v>
      </c>
      <c r="N571" s="50">
        <v>25350</v>
      </c>
      <c r="O571" s="49">
        <v>5310.6125550010283</v>
      </c>
      <c r="P571" s="49">
        <v>6228.7549648234726</v>
      </c>
      <c r="Q571" s="49">
        <v>7356.1483056138786</v>
      </c>
      <c r="R571" s="49">
        <v>10195.061129209114</v>
      </c>
      <c r="S571" s="49">
        <v>12060.264147603164</v>
      </c>
      <c r="T571" s="49">
        <v>14424.09994168923</v>
      </c>
      <c r="U571" s="49">
        <v>16136.651625022847</v>
      </c>
      <c r="V571" s="49">
        <v>17886.097618858126</v>
      </c>
      <c r="W571" s="49">
        <v>19559.22161937513</v>
      </c>
      <c r="X571" s="49">
        <v>21693.532357348417</v>
      </c>
      <c r="Y571" s="49">
        <v>6616.7466372777499</v>
      </c>
      <c r="Z571" s="49">
        <v>7767.2654768203556</v>
      </c>
      <c r="AA571" s="49">
        <v>9151.1947333010394</v>
      </c>
      <c r="AB571" s="49">
        <v>12440.616066618728</v>
      </c>
      <c r="AC571" s="49">
        <v>14499.318327010767</v>
      </c>
      <c r="AD571" s="49">
        <v>17006.395831526694</v>
      </c>
      <c r="AE571" s="49">
        <v>18813.120201695285</v>
      </c>
      <c r="AF571" s="49">
        <v>20587.143237051831</v>
      </c>
      <c r="AG571" s="49">
        <v>22338.425491064674</v>
      </c>
      <c r="AH571" s="49">
        <v>24629.111054192676</v>
      </c>
      <c r="AJ571" s="33" t="str">
        <f t="shared" si="16"/>
        <v/>
      </c>
      <c r="AK571" s="33" t="str">
        <f t="shared" si="17"/>
        <v/>
      </c>
      <c r="AO571" t="s">
        <v>13</v>
      </c>
      <c r="AR571" s="7"/>
      <c r="AS571" s="7"/>
      <c r="AT571" s="7"/>
      <c r="AU571" s="7"/>
      <c r="AV571" s="7"/>
      <c r="AW571" s="7"/>
      <c r="AX571" s="7"/>
      <c r="AY571" s="7"/>
      <c r="AZ571" s="7"/>
      <c r="BA571" s="7"/>
      <c r="BB571" s="7"/>
      <c r="BC571" s="7"/>
      <c r="BD571" s="7"/>
      <c r="BE571" s="7"/>
      <c r="BF571" s="7"/>
      <c r="BG571" s="7"/>
      <c r="BH571" s="7"/>
    </row>
    <row r="572" spans="1:60" x14ac:dyDescent="0.25">
      <c r="A572" s="23"/>
      <c r="B572" s="79" t="s">
        <v>1458</v>
      </c>
      <c r="C572" s="80" t="s">
        <v>4333</v>
      </c>
      <c r="D572" s="34" t="s">
        <v>3377</v>
      </c>
      <c r="E572" s="50">
        <v>18900</v>
      </c>
      <c r="F572" s="50">
        <v>21600</v>
      </c>
      <c r="G572" s="50">
        <v>25000</v>
      </c>
      <c r="H572" s="50">
        <v>33000</v>
      </c>
      <c r="I572" s="50">
        <v>38000</v>
      </c>
      <c r="J572" s="50">
        <v>44200</v>
      </c>
      <c r="K572" s="50">
        <v>48600</v>
      </c>
      <c r="L572" s="50">
        <v>52900</v>
      </c>
      <c r="M572" s="50">
        <v>57200</v>
      </c>
      <c r="N572" s="50">
        <v>62800</v>
      </c>
      <c r="O572" s="49">
        <v>16519.621294762899</v>
      </c>
      <c r="P572" s="49">
        <v>19160.988079466159</v>
      </c>
      <c r="Q572" s="49">
        <v>22273.349423257725</v>
      </c>
      <c r="R572" s="49">
        <v>29806.848982438765</v>
      </c>
      <c r="S572" s="49">
        <v>34550.500829161007</v>
      </c>
      <c r="T572" s="49">
        <v>40469.786034883698</v>
      </c>
      <c r="U572" s="49">
        <v>44687.430858285741</v>
      </c>
      <c r="V572" s="49">
        <v>48983.906901779046</v>
      </c>
      <c r="W572" s="49">
        <v>53050.777524954945</v>
      </c>
      <c r="X572" s="49">
        <v>58184.662104925948</v>
      </c>
      <c r="Y572" s="49">
        <v>18627.705756965497</v>
      </c>
      <c r="Z572" s="49">
        <v>21361.600338594439</v>
      </c>
      <c r="AA572" s="49">
        <v>24742.768813514878</v>
      </c>
      <c r="AB572" s="49">
        <v>32524.424316533434</v>
      </c>
      <c r="AC572" s="49">
        <v>37264.860832444145</v>
      </c>
      <c r="AD572" s="49">
        <v>43110.645479213825</v>
      </c>
      <c r="AE572" s="49">
        <v>47253.049967606559</v>
      </c>
      <c r="AF572" s="49">
        <v>51393.810346838101</v>
      </c>
      <c r="AG572" s="49">
        <v>55473.681160017753</v>
      </c>
      <c r="AH572" s="49">
        <v>60736.922692063672</v>
      </c>
      <c r="AJ572" s="33" t="str">
        <f t="shared" si="16"/>
        <v/>
      </c>
      <c r="AK572" s="33" t="str">
        <f t="shared" si="17"/>
        <v/>
      </c>
      <c r="AO572" t="s">
        <v>13</v>
      </c>
      <c r="AR572" s="7"/>
      <c r="AS572" s="7"/>
      <c r="AT572" s="7"/>
      <c r="AU572" s="7"/>
      <c r="AV572" s="7"/>
      <c r="AW572" s="7"/>
      <c r="AX572" s="7"/>
      <c r="AY572" s="7"/>
      <c r="AZ572" s="7"/>
      <c r="BA572" s="7"/>
      <c r="BB572" s="7"/>
      <c r="BC572" s="7"/>
      <c r="BD572" s="7"/>
      <c r="BE572" s="7"/>
      <c r="BF572" s="7"/>
      <c r="BG572" s="7"/>
      <c r="BH572" s="7"/>
    </row>
    <row r="573" spans="1:60" x14ac:dyDescent="0.25">
      <c r="A573" s="23"/>
      <c r="B573" s="79" t="s">
        <v>1460</v>
      </c>
      <c r="C573" s="80" t="s">
        <v>4333</v>
      </c>
      <c r="D573" s="34" t="s">
        <v>3378</v>
      </c>
      <c r="E573" s="50">
        <v>18520</v>
      </c>
      <c r="F573" s="50">
        <v>21343.8</v>
      </c>
      <c r="G573" s="50">
        <v>24770</v>
      </c>
      <c r="H573" s="50">
        <v>33200</v>
      </c>
      <c r="I573" s="50">
        <v>38730</v>
      </c>
      <c r="J573" s="50">
        <v>45680</v>
      </c>
      <c r="K573" s="50">
        <v>50850</v>
      </c>
      <c r="L573" s="50">
        <v>56000</v>
      </c>
      <c r="M573" s="50">
        <v>61190</v>
      </c>
      <c r="N573" s="50">
        <v>68150</v>
      </c>
      <c r="O573" s="49">
        <v>17546.035365929303</v>
      </c>
      <c r="P573" s="49">
        <v>20348.180453153407</v>
      </c>
      <c r="Q573" s="49">
        <v>23649.004041932363</v>
      </c>
      <c r="R573" s="49">
        <v>31645.653840980074</v>
      </c>
      <c r="S573" s="49">
        <v>36684.143432839097</v>
      </c>
      <c r="T573" s="49">
        <v>42973.502856418338</v>
      </c>
      <c r="U573" s="49">
        <v>47453.735206015015</v>
      </c>
      <c r="V573" s="49">
        <v>52017.460553430981</v>
      </c>
      <c r="W573" s="49">
        <v>56338.675372808262</v>
      </c>
      <c r="X573" s="49">
        <v>61791.303035974117</v>
      </c>
      <c r="Y573" s="49">
        <v>18353.188377590101</v>
      </c>
      <c r="Z573" s="49">
        <v>21196.71983967039</v>
      </c>
      <c r="AA573" s="49">
        <v>24609.85772027605</v>
      </c>
      <c r="AB573" s="49">
        <v>32859.986777714395</v>
      </c>
      <c r="AC573" s="49">
        <v>38111.485223881587</v>
      </c>
      <c r="AD573" s="49">
        <v>44603.922822431392</v>
      </c>
      <c r="AE573" s="49">
        <v>49299.5312897025</v>
      </c>
      <c r="AF573" s="49">
        <v>54008.730276715491</v>
      </c>
      <c r="AG573" s="49">
        <v>58605.649497664213</v>
      </c>
      <c r="AH573" s="49">
        <v>64563.990665636564</v>
      </c>
      <c r="AJ573" s="33" t="str">
        <f t="shared" si="16"/>
        <v/>
      </c>
      <c r="AK573" s="33" t="str">
        <f t="shared" si="17"/>
        <v/>
      </c>
      <c r="AO573" t="s">
        <v>13</v>
      </c>
      <c r="AR573" s="7"/>
      <c r="AS573" s="7"/>
      <c r="AT573" s="7"/>
      <c r="AU573" s="7"/>
      <c r="AV573" s="7"/>
      <c r="AW573" s="7"/>
      <c r="AX573" s="7"/>
      <c r="AY573" s="7"/>
      <c r="AZ573" s="7"/>
      <c r="BA573" s="7"/>
      <c r="BB573" s="7"/>
      <c r="BC573" s="7"/>
      <c r="BD573" s="7"/>
      <c r="BE573" s="7"/>
      <c r="BF573" s="7"/>
      <c r="BG573" s="7"/>
      <c r="BH573" s="7"/>
    </row>
    <row r="574" spans="1:60" x14ac:dyDescent="0.25">
      <c r="A574" s="23"/>
      <c r="B574" s="79" t="s">
        <v>1462</v>
      </c>
      <c r="C574" s="80" t="s">
        <v>4333</v>
      </c>
      <c r="D574" s="34" t="s">
        <v>3379</v>
      </c>
      <c r="E574" s="50">
        <v>186</v>
      </c>
      <c r="F574" s="50">
        <v>219</v>
      </c>
      <c r="G574" s="50">
        <v>259.60000000000002</v>
      </c>
      <c r="H574" s="50">
        <v>361</v>
      </c>
      <c r="I574" s="50">
        <v>428.2</v>
      </c>
      <c r="J574" s="50">
        <v>513.20000000000005</v>
      </c>
      <c r="K574" s="50">
        <v>576.5</v>
      </c>
      <c r="L574" s="50">
        <v>639.79999999999995</v>
      </c>
      <c r="M574" s="50">
        <v>703.5</v>
      </c>
      <c r="N574" s="50">
        <v>789</v>
      </c>
      <c r="O574" s="49">
        <v>77.092903958332869</v>
      </c>
      <c r="P574" s="49">
        <v>96.020155481233147</v>
      </c>
      <c r="Q574" s="49">
        <v>120.64025406795133</v>
      </c>
      <c r="R574" s="49">
        <v>189.80198859409685</v>
      </c>
      <c r="S574" s="49">
        <v>240.25970678113484</v>
      </c>
      <c r="T574" s="49">
        <v>307.19822261062291</v>
      </c>
      <c r="U574" s="49">
        <v>359.87561109293642</v>
      </c>
      <c r="V574" s="49">
        <v>414.85197663974679</v>
      </c>
      <c r="W574" s="49">
        <v>470.76238843646888</v>
      </c>
      <c r="X574" s="49">
        <v>547.30477557025051</v>
      </c>
      <c r="Y574" s="49">
        <v>163.64158955435974</v>
      </c>
      <c r="Z574" s="49">
        <v>197.0994797432333</v>
      </c>
      <c r="AA574" s="49">
        <v>235.64142311516406</v>
      </c>
      <c r="AB574" s="49">
        <v>316.61533037624736</v>
      </c>
      <c r="AC574" s="49">
        <v>362.16692400418248</v>
      </c>
      <c r="AD574" s="49">
        <v>420.07590885137751</v>
      </c>
      <c r="AE574" s="49">
        <v>465.5460447061381</v>
      </c>
      <c r="AF574" s="49">
        <v>514.8288759109704</v>
      </c>
      <c r="AG574" s="49">
        <v>566.73666124617239</v>
      </c>
      <c r="AH574" s="49">
        <v>639.67237726314829</v>
      </c>
      <c r="AJ574" s="33" t="str">
        <f t="shared" si="16"/>
        <v/>
      </c>
      <c r="AK574" s="33" t="str">
        <f t="shared" si="17"/>
        <v/>
      </c>
      <c r="AO574" t="s">
        <v>13</v>
      </c>
      <c r="AR574" s="7"/>
      <c r="AS574" s="7"/>
      <c r="AT574" s="7"/>
      <c r="AU574" s="7"/>
      <c r="AV574" s="7"/>
      <c r="AW574" s="7"/>
      <c r="AX574" s="7"/>
      <c r="AY574" s="7"/>
      <c r="AZ574" s="7"/>
      <c r="BA574" s="7"/>
      <c r="BB574" s="7"/>
      <c r="BC574" s="7"/>
      <c r="BD574" s="7"/>
      <c r="BE574" s="7"/>
      <c r="BF574" s="7"/>
      <c r="BG574" s="7"/>
      <c r="BH574" s="7"/>
    </row>
    <row r="575" spans="1:60" x14ac:dyDescent="0.25">
      <c r="A575" s="23"/>
      <c r="B575" s="79" t="s">
        <v>1464</v>
      </c>
      <c r="C575" s="80" t="s">
        <v>4333</v>
      </c>
      <c r="D575" s="34" t="s">
        <v>3380</v>
      </c>
      <c r="E575" s="50">
        <v>19900</v>
      </c>
      <c r="F575" s="50">
        <v>22600</v>
      </c>
      <c r="G575" s="50">
        <v>25900</v>
      </c>
      <c r="H575" s="50">
        <v>33800</v>
      </c>
      <c r="I575" s="50">
        <v>38900</v>
      </c>
      <c r="J575" s="50">
        <v>45100</v>
      </c>
      <c r="K575" s="50">
        <v>49600</v>
      </c>
      <c r="L575" s="50">
        <v>54000</v>
      </c>
      <c r="M575" s="50">
        <v>58400</v>
      </c>
      <c r="N575" s="50">
        <v>64200</v>
      </c>
      <c r="O575" s="49">
        <v>17999.493693549459</v>
      </c>
      <c r="P575" s="49">
        <v>20868.993857306672</v>
      </c>
      <c r="Q575" s="49">
        <v>24259.865755724048</v>
      </c>
      <c r="R575" s="49">
        <v>32496.9562480475</v>
      </c>
      <c r="S575" s="49">
        <v>37695.314496669787</v>
      </c>
      <c r="T575" s="49">
        <v>44185.931585005957</v>
      </c>
      <c r="U575" s="49">
        <v>48800.40661514637</v>
      </c>
      <c r="V575" s="49">
        <v>53500.281102067573</v>
      </c>
      <c r="W575" s="49">
        <v>57944.888232893398</v>
      </c>
      <c r="X575" s="49">
        <v>63543.928582498382</v>
      </c>
      <c r="Y575" s="49">
        <v>19682.59890959422</v>
      </c>
      <c r="Z575" s="49">
        <v>22430.803910864561</v>
      </c>
      <c r="AA575" s="49">
        <v>25745.27035431359</v>
      </c>
      <c r="AB575" s="49">
        <v>33605.929653964522</v>
      </c>
      <c r="AC575" s="49">
        <v>38643.263745191922</v>
      </c>
      <c r="AD575" s="49">
        <v>44833.05966641767</v>
      </c>
      <c r="AE575" s="49">
        <v>49324.73014619793</v>
      </c>
      <c r="AF575" s="49">
        <v>53807.800423872141</v>
      </c>
      <c r="AG575" s="49">
        <v>58210.646929014045</v>
      </c>
      <c r="AH575" s="49">
        <v>63906.733053006181</v>
      </c>
      <c r="AJ575" s="33" t="str">
        <f t="shared" si="16"/>
        <v/>
      </c>
      <c r="AK575" s="33" t="str">
        <f t="shared" si="17"/>
        <v/>
      </c>
      <c r="AO575" t="s">
        <v>13</v>
      </c>
      <c r="AR575" s="7"/>
      <c r="AS575" s="7"/>
      <c r="AT575" s="7"/>
      <c r="AU575" s="7"/>
      <c r="AV575" s="7"/>
      <c r="AW575" s="7"/>
      <c r="AX575" s="7"/>
      <c r="AY575" s="7"/>
      <c r="AZ575" s="7"/>
      <c r="BA575" s="7"/>
      <c r="BB575" s="7"/>
      <c r="BC575" s="7"/>
      <c r="BD575" s="7"/>
      <c r="BE575" s="7"/>
      <c r="BF575" s="7"/>
      <c r="BG575" s="7"/>
      <c r="BH575" s="7"/>
    </row>
    <row r="576" spans="1:60" x14ac:dyDescent="0.25">
      <c r="A576" s="23"/>
      <c r="B576" s="81" t="s">
        <v>1466</v>
      </c>
      <c r="C576" s="53" t="s">
        <v>4327</v>
      </c>
      <c r="D576" s="53" t="s">
        <v>3909</v>
      </c>
      <c r="E576" s="49">
        <v>48.240879398735608</v>
      </c>
      <c r="F576" s="49">
        <v>61.167534011713528</v>
      </c>
      <c r="G576" s="49">
        <v>78.524590484878814</v>
      </c>
      <c r="H576" s="49">
        <v>130.28741516642515</v>
      </c>
      <c r="I576" s="49">
        <v>170.4585410888721</v>
      </c>
      <c r="J576" s="49">
        <v>225.73903057505248</v>
      </c>
      <c r="K576" s="49">
        <v>270.56994414191189</v>
      </c>
      <c r="L576" s="49">
        <v>318.02813625237565</v>
      </c>
      <c r="M576" s="49">
        <v>367.58527869337024</v>
      </c>
      <c r="N576" s="49">
        <v>436.5617393328356</v>
      </c>
      <c r="O576" s="49">
        <v>48.240879398735608</v>
      </c>
      <c r="P576" s="49">
        <v>61.167534011713528</v>
      </c>
      <c r="Q576" s="49">
        <v>78.524590484878814</v>
      </c>
      <c r="R576" s="49">
        <v>130.28741516642515</v>
      </c>
      <c r="S576" s="49">
        <v>170.4585410888721</v>
      </c>
      <c r="T576" s="49">
        <v>225.73903057505248</v>
      </c>
      <c r="U576" s="49">
        <v>270.56994414191189</v>
      </c>
      <c r="V576" s="49">
        <v>318.02813625237565</v>
      </c>
      <c r="W576" s="49">
        <v>367.58527869337024</v>
      </c>
      <c r="X576" s="49">
        <v>436.5617393328356</v>
      </c>
      <c r="Y576" s="49">
        <v>48.240879398735608</v>
      </c>
      <c r="Z576" s="49">
        <v>61.167534011713528</v>
      </c>
      <c r="AA576" s="49">
        <v>78.524590484878814</v>
      </c>
      <c r="AB576" s="49">
        <v>130.28741516642515</v>
      </c>
      <c r="AC576" s="49">
        <v>170.4585410888721</v>
      </c>
      <c r="AD576" s="49">
        <v>225.73903057505248</v>
      </c>
      <c r="AE576" s="49">
        <v>270.56994414191189</v>
      </c>
      <c r="AF576" s="49">
        <v>318.02813625237565</v>
      </c>
      <c r="AG576" s="49">
        <v>367.58527869337024</v>
      </c>
      <c r="AH576" s="49">
        <v>436.5617393328356</v>
      </c>
      <c r="AJ576" s="33" t="str">
        <f t="shared" si="16"/>
        <v/>
      </c>
      <c r="AK576" s="33" t="str">
        <f t="shared" si="17"/>
        <v/>
      </c>
      <c r="AO576" t="s">
        <v>13</v>
      </c>
      <c r="AR576" s="7"/>
      <c r="AS576" s="7"/>
      <c r="AT576" s="7"/>
      <c r="AU576" s="7"/>
      <c r="AV576" s="7"/>
      <c r="AW576" s="7"/>
      <c r="AX576" s="7"/>
      <c r="AY576" s="7"/>
      <c r="AZ576" s="7"/>
      <c r="BA576" s="7"/>
      <c r="BB576" s="7"/>
      <c r="BC576" s="7"/>
      <c r="BD576" s="7"/>
      <c r="BE576" s="7"/>
      <c r="BF576" s="7"/>
      <c r="BG576" s="7"/>
      <c r="BH576" s="7"/>
    </row>
    <row r="577" spans="1:60" x14ac:dyDescent="0.25">
      <c r="A577" s="23"/>
      <c r="B577" s="81" t="s">
        <v>1468</v>
      </c>
      <c r="C577" s="53" t="s">
        <v>4327</v>
      </c>
      <c r="D577" s="53" t="s">
        <v>3910</v>
      </c>
      <c r="E577" s="49">
        <v>40.697043672899476</v>
      </c>
      <c r="F577" s="49">
        <v>51.771526031262695</v>
      </c>
      <c r="G577" s="49">
        <v>66.744124648266222</v>
      </c>
      <c r="H577" s="49">
        <v>111.84849413944795</v>
      </c>
      <c r="I577" s="49">
        <v>147.09055387742515</v>
      </c>
      <c r="J577" s="49">
        <v>195.73219060019755</v>
      </c>
      <c r="K577" s="49">
        <v>235.21383587823351</v>
      </c>
      <c r="L577" s="49">
        <v>277.06930767432351</v>
      </c>
      <c r="M577" s="49">
        <v>320.81116282625652</v>
      </c>
      <c r="N577" s="49">
        <v>381.77066170667342</v>
      </c>
      <c r="O577" s="49">
        <v>40.697043672899476</v>
      </c>
      <c r="P577" s="49">
        <v>51.771526031262695</v>
      </c>
      <c r="Q577" s="49">
        <v>66.744124648266222</v>
      </c>
      <c r="R577" s="49">
        <v>111.84849413944795</v>
      </c>
      <c r="S577" s="49">
        <v>147.09055387742515</v>
      </c>
      <c r="T577" s="49">
        <v>195.73219060019755</v>
      </c>
      <c r="U577" s="49">
        <v>235.21383587823351</v>
      </c>
      <c r="V577" s="49">
        <v>277.06930767432351</v>
      </c>
      <c r="W577" s="49">
        <v>320.81116282625652</v>
      </c>
      <c r="X577" s="49">
        <v>381.77066170667342</v>
      </c>
      <c r="Y577" s="49">
        <v>40.697043672899476</v>
      </c>
      <c r="Z577" s="49">
        <v>51.771526031262695</v>
      </c>
      <c r="AA577" s="49">
        <v>66.744124648266222</v>
      </c>
      <c r="AB577" s="49">
        <v>111.84849413944795</v>
      </c>
      <c r="AC577" s="49">
        <v>147.09055387742515</v>
      </c>
      <c r="AD577" s="49">
        <v>195.73219060019755</v>
      </c>
      <c r="AE577" s="49">
        <v>235.21383587823351</v>
      </c>
      <c r="AF577" s="49">
        <v>277.06930767432351</v>
      </c>
      <c r="AG577" s="49">
        <v>320.81116282625652</v>
      </c>
      <c r="AH577" s="49">
        <v>381.77066170667342</v>
      </c>
      <c r="AJ577" s="33" t="str">
        <f t="shared" si="16"/>
        <v/>
      </c>
      <c r="AK577" s="33" t="str">
        <f t="shared" si="17"/>
        <v/>
      </c>
      <c r="AO577" t="s">
        <v>13</v>
      </c>
      <c r="AR577" s="7"/>
      <c r="AS577" s="7"/>
      <c r="AT577" s="7"/>
      <c r="AU577" s="7"/>
      <c r="AV577" s="7"/>
      <c r="AW577" s="7"/>
      <c r="AX577" s="7"/>
      <c r="AY577" s="7"/>
      <c r="AZ577" s="7"/>
      <c r="BA577" s="7"/>
      <c r="BB577" s="7"/>
      <c r="BC577" s="7"/>
      <c r="BD577" s="7"/>
      <c r="BE577" s="7"/>
      <c r="BF577" s="7"/>
      <c r="BG577" s="7"/>
      <c r="BH577" s="7"/>
    </row>
    <row r="578" spans="1:60" x14ac:dyDescent="0.25">
      <c r="A578" s="23"/>
      <c r="B578" s="79" t="s">
        <v>1472</v>
      </c>
      <c r="C578" s="80" t="s">
        <v>4333</v>
      </c>
      <c r="D578" s="34" t="s">
        <v>3381</v>
      </c>
      <c r="E578" s="50">
        <v>23480</v>
      </c>
      <c r="F578" s="50">
        <v>26984.7</v>
      </c>
      <c r="G578" s="50">
        <v>31260</v>
      </c>
      <c r="H578" s="50">
        <v>41910</v>
      </c>
      <c r="I578" s="50">
        <v>48980</v>
      </c>
      <c r="J578" s="50">
        <v>57970</v>
      </c>
      <c r="K578" s="50">
        <v>64700</v>
      </c>
      <c r="L578" s="50">
        <v>71480</v>
      </c>
      <c r="M578" s="50">
        <v>78350</v>
      </c>
      <c r="N578" s="50">
        <v>87650</v>
      </c>
      <c r="O578" s="49">
        <v>21494.964160001757</v>
      </c>
      <c r="P578" s="49">
        <v>24885.000992252291</v>
      </c>
      <c r="Q578" s="49">
        <v>28880.205986933091</v>
      </c>
      <c r="R578" s="49">
        <v>38566.953243778422</v>
      </c>
      <c r="S578" s="49">
        <v>44667.012566962265</v>
      </c>
      <c r="T578" s="49">
        <v>52280.79491671273</v>
      </c>
      <c r="U578" s="49">
        <v>57681.778256890255</v>
      </c>
      <c r="V578" s="49">
        <v>63181.719479319348</v>
      </c>
      <c r="W578" s="49">
        <v>68377.998823915637</v>
      </c>
      <c r="X578" s="49">
        <v>74909.447667750923</v>
      </c>
      <c r="Y578" s="49">
        <v>23419.729568031395</v>
      </c>
      <c r="Z578" s="49">
        <v>26930.967545077325</v>
      </c>
      <c r="AA578" s="49">
        <v>31201.384383914607</v>
      </c>
      <c r="AB578" s="49">
        <v>41773.945771549123</v>
      </c>
      <c r="AC578" s="49">
        <v>48714.270916447909</v>
      </c>
      <c r="AD578" s="49">
        <v>57452.799537882966</v>
      </c>
      <c r="AE578" s="49">
        <v>63907.620125777939</v>
      </c>
      <c r="AF578" s="49">
        <v>70388.120984120964</v>
      </c>
      <c r="AG578" s="49">
        <v>76881.255640731761</v>
      </c>
      <c r="AH578" s="49">
        <v>85562.443283398374</v>
      </c>
      <c r="AJ578" s="33" t="str">
        <f t="shared" si="16"/>
        <v/>
      </c>
      <c r="AK578" s="33" t="str">
        <f t="shared" si="17"/>
        <v/>
      </c>
      <c r="AO578" t="s">
        <v>13</v>
      </c>
      <c r="AR578" s="7"/>
      <c r="AS578" s="7"/>
      <c r="AT578" s="7"/>
      <c r="AU578" s="7"/>
      <c r="AV578" s="7"/>
      <c r="AW578" s="7"/>
      <c r="AX578" s="7"/>
      <c r="AY578" s="7"/>
      <c r="AZ578" s="7"/>
      <c r="BA578" s="7"/>
      <c r="BB578" s="7"/>
      <c r="BC578" s="7"/>
      <c r="BD578" s="7"/>
      <c r="BE578" s="7"/>
      <c r="BF578" s="7"/>
      <c r="BG578" s="7"/>
      <c r="BH578" s="7"/>
    </row>
    <row r="579" spans="1:60" x14ac:dyDescent="0.25">
      <c r="A579" s="23"/>
      <c r="B579" s="81" t="s">
        <v>1474</v>
      </c>
      <c r="C579" s="53" t="s">
        <v>4327</v>
      </c>
      <c r="D579" s="53" t="s">
        <v>3911</v>
      </c>
      <c r="E579" s="49">
        <v>291.00825559065771</v>
      </c>
      <c r="F579" s="49">
        <v>365.29328039608612</v>
      </c>
      <c r="G579" s="49">
        <v>463.20008975335537</v>
      </c>
      <c r="H579" s="49">
        <v>752.87525694849046</v>
      </c>
      <c r="I579" s="49">
        <v>971.96421240714665</v>
      </c>
      <c r="J579" s="49">
        <v>1267.7323160617625</v>
      </c>
      <c r="K579" s="49">
        <v>1500.7976098433492</v>
      </c>
      <c r="L579" s="49">
        <v>1745.0470689372939</v>
      </c>
      <c r="M579" s="49">
        <v>1996.4467026458715</v>
      </c>
      <c r="N579" s="49">
        <v>2340.3219147265227</v>
      </c>
      <c r="O579" s="49">
        <v>291.00825559065771</v>
      </c>
      <c r="P579" s="49">
        <v>365.29328039608612</v>
      </c>
      <c r="Q579" s="49">
        <v>463.20008975335537</v>
      </c>
      <c r="R579" s="49">
        <v>752.87525694849046</v>
      </c>
      <c r="S579" s="49">
        <v>971.96421240714665</v>
      </c>
      <c r="T579" s="49">
        <v>1267.7323160617625</v>
      </c>
      <c r="U579" s="49">
        <v>1500.7976098433492</v>
      </c>
      <c r="V579" s="49">
        <v>1745.0470689372939</v>
      </c>
      <c r="W579" s="49">
        <v>1996.4467026458715</v>
      </c>
      <c r="X579" s="49">
        <v>2340.3219147265227</v>
      </c>
      <c r="Y579" s="49">
        <v>291.00825559065771</v>
      </c>
      <c r="Z579" s="49">
        <v>365.29328039608612</v>
      </c>
      <c r="AA579" s="49">
        <v>463.20008975335537</v>
      </c>
      <c r="AB579" s="49">
        <v>752.87525694849046</v>
      </c>
      <c r="AC579" s="49">
        <v>971.96421240714665</v>
      </c>
      <c r="AD579" s="49">
        <v>1267.7323160617625</v>
      </c>
      <c r="AE579" s="49">
        <v>1500.7976098433492</v>
      </c>
      <c r="AF579" s="49">
        <v>1745.0470689372939</v>
      </c>
      <c r="AG579" s="49">
        <v>1996.4467026458715</v>
      </c>
      <c r="AH579" s="49">
        <v>2340.3219147265227</v>
      </c>
      <c r="AJ579" s="33" t="str">
        <f t="shared" si="16"/>
        <v/>
      </c>
      <c r="AK579" s="33" t="str">
        <f t="shared" si="17"/>
        <v/>
      </c>
      <c r="AO579" t="s">
        <v>13</v>
      </c>
      <c r="AR579" s="7"/>
      <c r="AS579" s="7"/>
      <c r="AT579" s="7"/>
      <c r="AU579" s="7"/>
      <c r="AV579" s="7"/>
      <c r="AW579" s="7"/>
      <c r="AX579" s="7"/>
      <c r="AY579" s="7"/>
      <c r="AZ579" s="7"/>
      <c r="BA579" s="7"/>
      <c r="BB579" s="7"/>
      <c r="BC579" s="7"/>
      <c r="BD579" s="7"/>
      <c r="BE579" s="7"/>
      <c r="BF579" s="7"/>
      <c r="BG579" s="7"/>
      <c r="BH579" s="7"/>
    </row>
    <row r="580" spans="1:60" x14ac:dyDescent="0.25">
      <c r="A580" s="23"/>
      <c r="B580" s="81" t="s">
        <v>1478</v>
      </c>
      <c r="C580" s="53" t="s">
        <v>4380</v>
      </c>
      <c r="D580" s="53" t="s">
        <v>3912</v>
      </c>
      <c r="E580" s="84" t="s">
        <v>4405</v>
      </c>
      <c r="F580" s="84" t="s">
        <v>4405</v>
      </c>
      <c r="G580" s="84" t="s">
        <v>4405</v>
      </c>
      <c r="H580" s="84" t="s">
        <v>4405</v>
      </c>
      <c r="I580" s="84" t="s">
        <v>4405</v>
      </c>
      <c r="J580" s="84" t="s">
        <v>4405</v>
      </c>
      <c r="K580" s="84" t="s">
        <v>4405</v>
      </c>
      <c r="L580" s="84" t="s">
        <v>4405</v>
      </c>
      <c r="M580" s="84" t="s">
        <v>4405</v>
      </c>
      <c r="N580" s="84" t="s">
        <v>4405</v>
      </c>
      <c r="O580" s="49">
        <v>21730.615027882235</v>
      </c>
      <c r="P580" s="49">
        <v>25160.6572889954</v>
      </c>
      <c r="Q580" s="49">
        <v>29204.837419751479</v>
      </c>
      <c r="R580" s="49">
        <v>39019.991271307488</v>
      </c>
      <c r="S580" s="49">
        <v>45203.409497683511</v>
      </c>
      <c r="T580" s="49">
        <v>52920.914304183199</v>
      </c>
      <c r="U580" s="49">
        <v>58393.432123074192</v>
      </c>
      <c r="V580" s="49">
        <v>63965.900091414849</v>
      </c>
      <c r="W580" s="49">
        <v>69230.374702036759</v>
      </c>
      <c r="X580" s="49">
        <v>75846.41485317667</v>
      </c>
      <c r="Y580" s="88">
        <v>23765.572239252324</v>
      </c>
      <c r="Z580" s="88">
        <v>27330.597251638959</v>
      </c>
      <c r="AA580" s="88">
        <v>31659.357587353275</v>
      </c>
      <c r="AB580" s="88">
        <v>42361.515104023536</v>
      </c>
      <c r="AC580" s="88">
        <v>49372.010122098676</v>
      </c>
      <c r="AD580" s="88">
        <v>58193.167811056257</v>
      </c>
      <c r="AE580" s="88">
        <v>64695.697544096198</v>
      </c>
      <c r="AF580" s="88">
        <v>71227.95477065118</v>
      </c>
      <c r="AG580" s="88">
        <v>77756.203395599689</v>
      </c>
      <c r="AH580" s="88">
        <v>86466.618367771895</v>
      </c>
      <c r="AJ580" s="33" t="str">
        <f t="shared" ref="AJ580:AJ643" si="18">IF(C580="Rural10W",IF(X580=AH580,"CHECK THIS",""),"")</f>
        <v/>
      </c>
      <c r="AK580" s="33" t="str">
        <f t="shared" ref="AK580:AK643" si="19">IF(C580="Rural10W",B580,"")</f>
        <v/>
      </c>
      <c r="AO580" t="s">
        <v>13</v>
      </c>
      <c r="AR580" s="7"/>
      <c r="AS580" s="7"/>
      <c r="AT580" s="7"/>
      <c r="AU580" s="7"/>
      <c r="AV580" s="7"/>
      <c r="AW580" s="7"/>
      <c r="AX580" s="7"/>
      <c r="AY580" s="7"/>
      <c r="AZ580" s="7"/>
      <c r="BA580" s="7"/>
      <c r="BB580" s="7"/>
      <c r="BC580" s="7"/>
      <c r="BD580" s="7"/>
      <c r="BE580" s="7"/>
      <c r="BF580" s="7"/>
      <c r="BG580" s="7"/>
      <c r="BH580" s="7"/>
    </row>
    <row r="581" spans="1:60" x14ac:dyDescent="0.25">
      <c r="A581" s="23"/>
      <c r="B581" s="79" t="s">
        <v>1480</v>
      </c>
      <c r="C581" s="80" t="s">
        <v>4333</v>
      </c>
      <c r="D581" s="34" t="s">
        <v>3382</v>
      </c>
      <c r="E581" s="50">
        <v>225.4</v>
      </c>
      <c r="F581" s="50">
        <v>250.4</v>
      </c>
      <c r="G581" s="50">
        <v>279.60000000000002</v>
      </c>
      <c r="H581" s="50">
        <v>346.9</v>
      </c>
      <c r="I581" s="50">
        <v>388.3</v>
      </c>
      <c r="J581" s="50">
        <v>437.9</v>
      </c>
      <c r="K581" s="50">
        <v>473.3</v>
      </c>
      <c r="L581" s="50">
        <v>507.6</v>
      </c>
      <c r="M581" s="50">
        <v>541.20000000000005</v>
      </c>
      <c r="N581" s="50">
        <v>584.9</v>
      </c>
      <c r="O581" s="49">
        <v>206.04301720773583</v>
      </c>
      <c r="P581" s="49">
        <v>250.85109025399657</v>
      </c>
      <c r="Q581" s="49">
        <v>307.88164166773299</v>
      </c>
      <c r="R581" s="49">
        <v>459.97592117106586</v>
      </c>
      <c r="S581" s="49">
        <v>567.264713957857</v>
      </c>
      <c r="T581" s="49">
        <v>707.93651322642449</v>
      </c>
      <c r="U581" s="49">
        <v>817.07148007895819</v>
      </c>
      <c r="V581" s="49">
        <v>930.21012816312987</v>
      </c>
      <c r="W581" s="49">
        <v>1043.5798503752867</v>
      </c>
      <c r="X581" s="49">
        <v>1196.0820812682064</v>
      </c>
      <c r="Y581" s="49">
        <v>221.14420945701994</v>
      </c>
      <c r="Z581" s="49">
        <v>250.48623784267582</v>
      </c>
      <c r="AA581" s="49">
        <v>284.83734104958017</v>
      </c>
      <c r="AB581" s="49">
        <v>378.1446624288472</v>
      </c>
      <c r="AC581" s="49">
        <v>454.77260804148972</v>
      </c>
      <c r="AD581" s="49">
        <v>565.81203258093797</v>
      </c>
      <c r="AE581" s="49">
        <v>656.83901055063018</v>
      </c>
      <c r="AF581" s="49">
        <v>751.41353547872882</v>
      </c>
      <c r="AG581" s="49">
        <v>846.91869898282573</v>
      </c>
      <c r="AH581" s="49">
        <v>974.93067028300015</v>
      </c>
      <c r="AJ581" s="33" t="str">
        <f t="shared" si="18"/>
        <v/>
      </c>
      <c r="AK581" s="33" t="str">
        <f t="shared" si="19"/>
        <v/>
      </c>
      <c r="AO581" t="s">
        <v>13</v>
      </c>
      <c r="AR581" s="7"/>
      <c r="AS581" s="7"/>
      <c r="AT581" s="7"/>
      <c r="AU581" s="7"/>
      <c r="AV581" s="7"/>
      <c r="AW581" s="7"/>
      <c r="AX581" s="7"/>
      <c r="AY581" s="7"/>
      <c r="AZ581" s="7"/>
      <c r="BA581" s="7"/>
      <c r="BB581" s="7"/>
      <c r="BC581" s="7"/>
      <c r="BD581" s="7"/>
      <c r="BE581" s="7"/>
      <c r="BF581" s="7"/>
      <c r="BG581" s="7"/>
      <c r="BH581" s="7"/>
    </row>
    <row r="582" spans="1:60" x14ac:dyDescent="0.25">
      <c r="A582" s="23"/>
      <c r="B582" s="79" t="s">
        <v>1482</v>
      </c>
      <c r="C582" s="80" t="s">
        <v>4333</v>
      </c>
      <c r="D582" s="34" t="s">
        <v>3383</v>
      </c>
      <c r="E582" s="50">
        <v>560.79999999999995</v>
      </c>
      <c r="F582" s="50">
        <v>689.4</v>
      </c>
      <c r="G582" s="50">
        <v>859</v>
      </c>
      <c r="H582" s="50">
        <v>1339</v>
      </c>
      <c r="I582" s="50">
        <v>1700</v>
      </c>
      <c r="J582" s="50">
        <v>2206</v>
      </c>
      <c r="K582" s="50">
        <v>2617</v>
      </c>
      <c r="L582" s="50">
        <v>3059</v>
      </c>
      <c r="M582" s="50">
        <v>3534</v>
      </c>
      <c r="N582" s="50">
        <v>4218</v>
      </c>
      <c r="O582" s="49">
        <v>450.9708235293752</v>
      </c>
      <c r="P582" s="49">
        <v>536.63557528073875</v>
      </c>
      <c r="Q582" s="49">
        <v>641.90574473357492</v>
      </c>
      <c r="R582" s="49">
        <v>902.41020318233734</v>
      </c>
      <c r="S582" s="49">
        <v>1073.6793867048254</v>
      </c>
      <c r="T582" s="49">
        <v>1291.0906416249675</v>
      </c>
      <c r="U582" s="49">
        <v>1454.4383558069894</v>
      </c>
      <c r="V582" s="49">
        <v>1622.1332527682966</v>
      </c>
      <c r="W582" s="49">
        <v>1784.7954211210483</v>
      </c>
      <c r="X582" s="49">
        <v>1999.0018877648354</v>
      </c>
      <c r="Y582" s="49">
        <v>554.00418269343436</v>
      </c>
      <c r="Z582" s="49">
        <v>681.39218741390971</v>
      </c>
      <c r="AA582" s="49">
        <v>848.03564367341278</v>
      </c>
      <c r="AB582" s="49">
        <v>1303.1859932298009</v>
      </c>
      <c r="AC582" s="49">
        <v>1623.9049722164739</v>
      </c>
      <c r="AD582" s="49">
        <v>2046.8154191930962</v>
      </c>
      <c r="AE582" s="49">
        <v>2371.2235450195981</v>
      </c>
      <c r="AF582" s="49">
        <v>2711.3709482503941</v>
      </c>
      <c r="AG582" s="49">
        <v>3067.3635210790944</v>
      </c>
      <c r="AH582" s="49">
        <v>3569.6782623891231</v>
      </c>
      <c r="AJ582" s="33" t="str">
        <f t="shared" si="18"/>
        <v/>
      </c>
      <c r="AK582" s="33" t="str">
        <f t="shared" si="19"/>
        <v/>
      </c>
      <c r="AO582" t="s">
        <v>13</v>
      </c>
      <c r="AR582" s="7"/>
      <c r="AS582" s="7"/>
      <c r="AT582" s="7"/>
      <c r="AU582" s="7"/>
      <c r="AV582" s="7"/>
      <c r="AW582" s="7"/>
      <c r="AX582" s="7"/>
      <c r="AY582" s="7"/>
      <c r="AZ582" s="7"/>
      <c r="BA582" s="7"/>
      <c r="BB582" s="7"/>
      <c r="BC582" s="7"/>
      <c r="BD582" s="7"/>
      <c r="BE582" s="7"/>
      <c r="BF582" s="7"/>
      <c r="BG582" s="7"/>
      <c r="BH582" s="7"/>
    </row>
    <row r="583" spans="1:60" x14ac:dyDescent="0.25">
      <c r="A583" s="23"/>
      <c r="B583" s="81" t="s">
        <v>1484</v>
      </c>
      <c r="C583" s="53" t="s">
        <v>4327</v>
      </c>
      <c r="D583" s="53" t="s">
        <v>3913</v>
      </c>
      <c r="E583" s="49">
        <v>108.21849438472111</v>
      </c>
      <c r="F583" s="49">
        <v>134.57821858379779</v>
      </c>
      <c r="G583" s="49">
        <v>168.81830974562274</v>
      </c>
      <c r="H583" s="49">
        <v>265.17719631647395</v>
      </c>
      <c r="I583" s="49">
        <v>335.71188062381162</v>
      </c>
      <c r="J583" s="49">
        <v>429.54589665353444</v>
      </c>
      <c r="K583" s="49">
        <v>503.44452414983078</v>
      </c>
      <c r="L583" s="49">
        <v>580.58902123035421</v>
      </c>
      <c r="M583" s="49">
        <v>659.20560988859222</v>
      </c>
      <c r="N583" s="49">
        <v>766.69346900919231</v>
      </c>
      <c r="O583" s="49">
        <v>108.21849438472111</v>
      </c>
      <c r="P583" s="49">
        <v>134.57821858379779</v>
      </c>
      <c r="Q583" s="49">
        <v>168.81830974562274</v>
      </c>
      <c r="R583" s="49">
        <v>265.17719631647395</v>
      </c>
      <c r="S583" s="49">
        <v>335.71188062381162</v>
      </c>
      <c r="T583" s="49">
        <v>429.54589665353444</v>
      </c>
      <c r="U583" s="49">
        <v>503.44452414983078</v>
      </c>
      <c r="V583" s="49">
        <v>580.58902123035421</v>
      </c>
      <c r="W583" s="49">
        <v>659.20560988859222</v>
      </c>
      <c r="X583" s="49">
        <v>766.69346900919231</v>
      </c>
      <c r="Y583" s="49">
        <v>108.21849438472111</v>
      </c>
      <c r="Z583" s="49">
        <v>134.57821858379779</v>
      </c>
      <c r="AA583" s="49">
        <v>168.81830974562274</v>
      </c>
      <c r="AB583" s="49">
        <v>265.17719631647395</v>
      </c>
      <c r="AC583" s="49">
        <v>335.71188062381162</v>
      </c>
      <c r="AD583" s="49">
        <v>429.54589665353444</v>
      </c>
      <c r="AE583" s="49">
        <v>503.44452414983078</v>
      </c>
      <c r="AF583" s="49">
        <v>580.58902123035421</v>
      </c>
      <c r="AG583" s="49">
        <v>659.20560988859222</v>
      </c>
      <c r="AH583" s="49">
        <v>766.69346900919231</v>
      </c>
      <c r="AJ583" s="33" t="str">
        <f t="shared" si="18"/>
        <v/>
      </c>
      <c r="AK583" s="33" t="str">
        <f t="shared" si="19"/>
        <v/>
      </c>
      <c r="AO583" t="s">
        <v>13</v>
      </c>
      <c r="AR583" s="7"/>
      <c r="AS583" s="7"/>
      <c r="AT583" s="7"/>
      <c r="AU583" s="7"/>
      <c r="AV583" s="7"/>
      <c r="AW583" s="7"/>
      <c r="AX583" s="7"/>
      <c r="AY583" s="7"/>
      <c r="AZ583" s="7"/>
      <c r="BA583" s="7"/>
      <c r="BB583" s="7"/>
      <c r="BC583" s="7"/>
      <c r="BD583" s="7"/>
      <c r="BE583" s="7"/>
      <c r="BF583" s="7"/>
      <c r="BG583" s="7"/>
      <c r="BH583" s="7"/>
    </row>
    <row r="584" spans="1:60" x14ac:dyDescent="0.25">
      <c r="A584" s="23"/>
      <c r="B584" s="79" t="s">
        <v>1486</v>
      </c>
      <c r="C584" s="80" t="s">
        <v>4333</v>
      </c>
      <c r="D584" s="34" t="s">
        <v>3384</v>
      </c>
      <c r="E584" s="50">
        <v>3196</v>
      </c>
      <c r="F584" s="50">
        <v>3837.2</v>
      </c>
      <c r="G584" s="50">
        <v>4635</v>
      </c>
      <c r="H584" s="50">
        <v>6658</v>
      </c>
      <c r="I584" s="50">
        <v>8014</v>
      </c>
      <c r="J584" s="50">
        <v>9738</v>
      </c>
      <c r="K584" s="50">
        <v>11030</v>
      </c>
      <c r="L584" s="50">
        <v>12320</v>
      </c>
      <c r="M584" s="50">
        <v>13620</v>
      </c>
      <c r="N584" s="50">
        <v>15370</v>
      </c>
      <c r="O584" s="49">
        <v>3346.0233115878696</v>
      </c>
      <c r="P584" s="49">
        <v>3940.4049682223172</v>
      </c>
      <c r="Q584" s="49">
        <v>4652.7485833416122</v>
      </c>
      <c r="R584" s="49">
        <v>6406.9485721397596</v>
      </c>
      <c r="S584" s="49">
        <v>7534.836885158039</v>
      </c>
      <c r="T584" s="49">
        <v>8949.9058012704791</v>
      </c>
      <c r="U584" s="49">
        <v>9984.5306897136143</v>
      </c>
      <c r="V584" s="49">
        <v>11041.301194269796</v>
      </c>
      <c r="W584" s="49">
        <v>12056.158006201584</v>
      </c>
      <c r="X584" s="49">
        <v>13368.050305526063</v>
      </c>
      <c r="Y584" s="49">
        <v>3202.0320657058678</v>
      </c>
      <c r="Z584" s="49">
        <v>3840.7030406968411</v>
      </c>
      <c r="AA584" s="49">
        <v>4635.5800190634518</v>
      </c>
      <c r="AB584" s="49">
        <v>6644.5164194755371</v>
      </c>
      <c r="AC584" s="49">
        <v>7975.3098106028237</v>
      </c>
      <c r="AD584" s="49">
        <v>9645.0067632011633</v>
      </c>
      <c r="AE584" s="49">
        <v>10877.887837071496</v>
      </c>
      <c r="AF584" s="49">
        <v>12104.488965326371</v>
      </c>
      <c r="AG584" s="49">
        <v>13326.45775967121</v>
      </c>
      <c r="AH584" s="49">
        <v>14954.177472454021</v>
      </c>
      <c r="AJ584" s="33" t="str">
        <f t="shared" si="18"/>
        <v/>
      </c>
      <c r="AK584" s="33" t="str">
        <f t="shared" si="19"/>
        <v/>
      </c>
      <c r="AO584" t="s">
        <v>13</v>
      </c>
      <c r="AR584" s="7"/>
      <c r="AS584" s="7"/>
      <c r="AT584" s="7"/>
      <c r="AU584" s="7"/>
      <c r="AV584" s="7"/>
      <c r="AW584" s="7"/>
      <c r="AX584" s="7"/>
      <c r="AY584" s="7"/>
      <c r="AZ584" s="7"/>
      <c r="BA584" s="7"/>
      <c r="BB584" s="7"/>
      <c r="BC584" s="7"/>
      <c r="BD584" s="7"/>
      <c r="BE584" s="7"/>
      <c r="BF584" s="7"/>
      <c r="BG584" s="7"/>
      <c r="BH584" s="7"/>
    </row>
    <row r="585" spans="1:60" x14ac:dyDescent="0.25">
      <c r="A585" s="23"/>
      <c r="B585" s="81" t="s">
        <v>1488</v>
      </c>
      <c r="C585" s="53" t="s">
        <v>4327</v>
      </c>
      <c r="D585" s="53" t="s">
        <v>3914</v>
      </c>
      <c r="E585" s="49">
        <v>125.84775824543553</v>
      </c>
      <c r="F585" s="49">
        <v>157.80253914457839</v>
      </c>
      <c r="G585" s="49">
        <v>199.9980168536305</v>
      </c>
      <c r="H585" s="49">
        <v>323.03968513613972</v>
      </c>
      <c r="I585" s="49">
        <v>415.740888874353</v>
      </c>
      <c r="J585" s="49">
        <v>540.89763352125522</v>
      </c>
      <c r="K585" s="49">
        <v>640.15546629534117</v>
      </c>
      <c r="L585" s="49">
        <v>744.29351219811383</v>
      </c>
      <c r="M585" s="49">
        <v>851.42035162366028</v>
      </c>
      <c r="N585" s="49">
        <v>998.46119982685047</v>
      </c>
      <c r="O585" s="49">
        <v>125.84775824543553</v>
      </c>
      <c r="P585" s="49">
        <v>157.80253914457839</v>
      </c>
      <c r="Q585" s="49">
        <v>199.9980168536305</v>
      </c>
      <c r="R585" s="49">
        <v>323.03968513613972</v>
      </c>
      <c r="S585" s="49">
        <v>415.740888874353</v>
      </c>
      <c r="T585" s="49">
        <v>540.89763352125522</v>
      </c>
      <c r="U585" s="49">
        <v>640.15546629534117</v>
      </c>
      <c r="V585" s="49">
        <v>744.29351219811383</v>
      </c>
      <c r="W585" s="49">
        <v>851.42035162366028</v>
      </c>
      <c r="X585" s="49">
        <v>998.46119982685047</v>
      </c>
      <c r="Y585" s="49">
        <v>125.84775824543553</v>
      </c>
      <c r="Z585" s="49">
        <v>157.80253914457839</v>
      </c>
      <c r="AA585" s="49">
        <v>199.9980168536305</v>
      </c>
      <c r="AB585" s="49">
        <v>323.03968513613972</v>
      </c>
      <c r="AC585" s="49">
        <v>415.740888874353</v>
      </c>
      <c r="AD585" s="49">
        <v>540.89763352125522</v>
      </c>
      <c r="AE585" s="49">
        <v>640.15546629534117</v>
      </c>
      <c r="AF585" s="49">
        <v>744.29351219811383</v>
      </c>
      <c r="AG585" s="49">
        <v>851.42035162366028</v>
      </c>
      <c r="AH585" s="49">
        <v>998.46119982685047</v>
      </c>
      <c r="AJ585" s="33" t="str">
        <f t="shared" si="18"/>
        <v/>
      </c>
      <c r="AK585" s="33" t="str">
        <f t="shared" si="19"/>
        <v/>
      </c>
      <c r="AO585" t="s">
        <v>13</v>
      </c>
      <c r="AR585" s="7"/>
      <c r="AS585" s="7"/>
      <c r="AT585" s="7"/>
      <c r="AU585" s="7"/>
      <c r="AV585" s="7"/>
      <c r="AW585" s="7"/>
      <c r="AX585" s="7"/>
      <c r="AY585" s="7"/>
      <c r="AZ585" s="7"/>
      <c r="BA585" s="7"/>
      <c r="BB585" s="7"/>
      <c r="BC585" s="7"/>
      <c r="BD585" s="7"/>
      <c r="BE585" s="7"/>
      <c r="BF585" s="7"/>
      <c r="BG585" s="7"/>
      <c r="BH585" s="7"/>
    </row>
    <row r="586" spans="1:60" x14ac:dyDescent="0.25">
      <c r="A586" s="23"/>
      <c r="B586" s="79" t="s">
        <v>1490</v>
      </c>
      <c r="C586" s="80" t="s">
        <v>4333</v>
      </c>
      <c r="D586" s="34" t="s">
        <v>3385</v>
      </c>
      <c r="E586" s="50">
        <v>136.1</v>
      </c>
      <c r="F586" s="50">
        <v>157.69999999999999</v>
      </c>
      <c r="G586" s="50">
        <v>183.3</v>
      </c>
      <c r="H586" s="50">
        <v>242.3</v>
      </c>
      <c r="I586" s="50">
        <v>278.3</v>
      </c>
      <c r="J586" s="50">
        <v>320.89999999999998</v>
      </c>
      <c r="K586" s="50">
        <v>350.8</v>
      </c>
      <c r="L586" s="50">
        <v>379.3</v>
      </c>
      <c r="M586" s="50">
        <v>406.8</v>
      </c>
      <c r="N586" s="50">
        <v>441.9</v>
      </c>
      <c r="O586" s="49">
        <v>150.35987336850755</v>
      </c>
      <c r="P586" s="49">
        <v>185.62374532092468</v>
      </c>
      <c r="Q586" s="49">
        <v>231.67822302379702</v>
      </c>
      <c r="R586" s="49">
        <v>360.78210157002906</v>
      </c>
      <c r="S586" s="49">
        <v>455.64672663508566</v>
      </c>
      <c r="T586" s="49">
        <v>582.43828240051528</v>
      </c>
      <c r="U586" s="49">
        <v>682.05647020358037</v>
      </c>
      <c r="V586" s="49">
        <v>786.05011865382221</v>
      </c>
      <c r="W586" s="49">
        <v>891.74576098224782</v>
      </c>
      <c r="X586" s="49">
        <v>1035.2254897675457</v>
      </c>
      <c r="Y586" s="49">
        <v>139.02752367168034</v>
      </c>
      <c r="Z586" s="49">
        <v>162.67272176947975</v>
      </c>
      <c r="AA586" s="49">
        <v>191.64107293513743</v>
      </c>
      <c r="AB586" s="49">
        <v>273.01758188852608</v>
      </c>
      <c r="AC586" s="49">
        <v>340.61101206097612</v>
      </c>
      <c r="AD586" s="49">
        <v>439.12963450982204</v>
      </c>
      <c r="AE586" s="49">
        <v>520.46794815305327</v>
      </c>
      <c r="AF586" s="49">
        <v>605.27228814101238</v>
      </c>
      <c r="AG586" s="49">
        <v>691.76812758750634</v>
      </c>
      <c r="AH586" s="49">
        <v>808.4768949519231</v>
      </c>
      <c r="AJ586" s="33" t="str">
        <f t="shared" si="18"/>
        <v/>
      </c>
      <c r="AK586" s="33" t="str">
        <f t="shared" si="19"/>
        <v/>
      </c>
      <c r="AO586" t="s">
        <v>13</v>
      </c>
      <c r="AR586" s="7"/>
      <c r="AS586" s="7"/>
      <c r="AT586" s="7"/>
      <c r="AU586" s="7"/>
      <c r="AV586" s="7"/>
      <c r="AW586" s="7"/>
      <c r="AX586" s="7"/>
      <c r="AY586" s="7"/>
      <c r="AZ586" s="7"/>
      <c r="BA586" s="7"/>
      <c r="BB586" s="7"/>
      <c r="BC586" s="7"/>
      <c r="BD586" s="7"/>
      <c r="BE586" s="7"/>
      <c r="BF586" s="7"/>
      <c r="BG586" s="7"/>
      <c r="BH586" s="7"/>
    </row>
    <row r="587" spans="1:60" x14ac:dyDescent="0.25">
      <c r="A587" s="23"/>
      <c r="B587" s="81" t="s">
        <v>1492</v>
      </c>
      <c r="C587" s="80" t="s">
        <v>4333</v>
      </c>
      <c r="D587" s="53" t="s">
        <v>3915</v>
      </c>
      <c r="E587" s="50">
        <v>136.1</v>
      </c>
      <c r="F587" s="50">
        <v>157.69999999999999</v>
      </c>
      <c r="G587" s="50">
        <v>183.3</v>
      </c>
      <c r="H587" s="50">
        <v>242.3</v>
      </c>
      <c r="I587" s="50">
        <v>278.3</v>
      </c>
      <c r="J587" s="50">
        <v>320.89999999999998</v>
      </c>
      <c r="K587" s="50">
        <v>350.8</v>
      </c>
      <c r="L587" s="50">
        <v>379.3</v>
      </c>
      <c r="M587" s="50">
        <v>406.8</v>
      </c>
      <c r="N587" s="50">
        <v>441.9</v>
      </c>
      <c r="O587" s="49">
        <v>153.82511427500279</v>
      </c>
      <c r="P587" s="49">
        <v>189.91776746929128</v>
      </c>
      <c r="Q587" s="49">
        <v>237.04210619739931</v>
      </c>
      <c r="R587" s="49">
        <v>369.19214618691092</v>
      </c>
      <c r="S587" s="49">
        <v>466.31250460878232</v>
      </c>
      <c r="T587" s="49">
        <v>596.12952833297447</v>
      </c>
      <c r="U587" s="49">
        <v>698.13190694875266</v>
      </c>
      <c r="V587" s="49">
        <v>804.61566707570614</v>
      </c>
      <c r="W587" s="49">
        <v>912.86713721085675</v>
      </c>
      <c r="X587" s="49">
        <v>1059.8263870446533</v>
      </c>
      <c r="Y587" s="49">
        <v>139.73893074519924</v>
      </c>
      <c r="Z587" s="49">
        <v>163.43741064521626</v>
      </c>
      <c r="AA587" s="49">
        <v>192.56588037886198</v>
      </c>
      <c r="AB587" s="49">
        <v>275.19796382623622</v>
      </c>
      <c r="AC587" s="49">
        <v>344.3584475652479</v>
      </c>
      <c r="AD587" s="49">
        <v>445.31882787655007</v>
      </c>
      <c r="AE587" s="49">
        <v>528.70170843716596</v>
      </c>
      <c r="AF587" s="49">
        <v>615.58648170872561</v>
      </c>
      <c r="AG587" s="49">
        <v>704.1796579486479</v>
      </c>
      <c r="AH587" s="49">
        <v>823.6761754352317</v>
      </c>
      <c r="AJ587" s="33" t="str">
        <f t="shared" si="18"/>
        <v/>
      </c>
      <c r="AK587" s="33" t="str">
        <f t="shared" si="19"/>
        <v/>
      </c>
      <c r="AO587" t="s">
        <v>13</v>
      </c>
      <c r="AR587" s="7"/>
      <c r="AS587" s="7"/>
      <c r="AT587" s="7"/>
      <c r="AU587" s="7"/>
      <c r="AV587" s="7"/>
      <c r="AW587" s="7"/>
      <c r="AX587" s="7"/>
      <c r="AY587" s="7"/>
      <c r="AZ587" s="7"/>
      <c r="BA587" s="7"/>
      <c r="BB587" s="7"/>
      <c r="BC587" s="7"/>
      <c r="BD587" s="7"/>
      <c r="BE587" s="7"/>
      <c r="BF587" s="7"/>
      <c r="BG587" s="7"/>
      <c r="BH587" s="7"/>
    </row>
    <row r="588" spans="1:60" s="33" customFormat="1" x14ac:dyDescent="0.25">
      <c r="A588" s="23"/>
      <c r="B588" s="48" t="s">
        <v>1494</v>
      </c>
      <c r="C588" s="53" t="s">
        <v>4380</v>
      </c>
      <c r="D588" s="80" t="s">
        <v>1495</v>
      </c>
      <c r="E588" s="49">
        <v>3838.4140904432561</v>
      </c>
      <c r="F588" s="49">
        <v>4555.782915254571</v>
      </c>
      <c r="G588" s="49">
        <v>5434.7737050315764</v>
      </c>
      <c r="H588" s="49">
        <v>7633.4820412170648</v>
      </c>
      <c r="I588" s="49">
        <v>9071.4457039929566</v>
      </c>
      <c r="J588" s="49">
        <v>10874.756072466671</v>
      </c>
      <c r="K588" s="49">
        <v>12194.668610533856</v>
      </c>
      <c r="L588" s="49">
        <v>13524.337427531467</v>
      </c>
      <c r="M588" s="49">
        <v>14822.985794291166</v>
      </c>
      <c r="N588" s="49">
        <v>16527.173992186079</v>
      </c>
      <c r="O588" s="49">
        <v>3838.4140904432561</v>
      </c>
      <c r="P588" s="49">
        <v>4555.782915254571</v>
      </c>
      <c r="Q588" s="49">
        <v>5434.7737050315764</v>
      </c>
      <c r="R588" s="49">
        <v>7633.4820412170648</v>
      </c>
      <c r="S588" s="49">
        <v>9071.4457039929566</v>
      </c>
      <c r="T588" s="49">
        <v>10874.756072466671</v>
      </c>
      <c r="U588" s="49">
        <v>12194.668610533856</v>
      </c>
      <c r="V588" s="49">
        <v>13524.337427531467</v>
      </c>
      <c r="W588" s="49">
        <v>14822.985794291166</v>
      </c>
      <c r="X588" s="49">
        <v>16527.173992186079</v>
      </c>
      <c r="Y588" s="49">
        <v>3838.4140904432561</v>
      </c>
      <c r="Z588" s="49">
        <v>4555.782915254571</v>
      </c>
      <c r="AA588" s="49">
        <v>5434.7737050315764</v>
      </c>
      <c r="AB588" s="49">
        <v>7633.4820412170648</v>
      </c>
      <c r="AC588" s="49">
        <v>9071.4457039929566</v>
      </c>
      <c r="AD588" s="49">
        <v>10874.756072466671</v>
      </c>
      <c r="AE588" s="49">
        <v>12194.668610533856</v>
      </c>
      <c r="AF588" s="49">
        <v>13524.337427531467</v>
      </c>
      <c r="AG588" s="49">
        <v>14822.985794291166</v>
      </c>
      <c r="AH588" s="49">
        <v>16527.173992186079</v>
      </c>
      <c r="AJ588" s="33" t="str">
        <f t="shared" si="18"/>
        <v/>
      </c>
      <c r="AK588" s="33" t="str">
        <f t="shared" si="19"/>
        <v/>
      </c>
      <c r="AO588" s="33" t="s">
        <v>13</v>
      </c>
      <c r="AR588" s="7"/>
      <c r="AS588" s="7"/>
      <c r="AT588" s="7"/>
      <c r="AU588" s="7"/>
      <c r="AV588" s="7"/>
      <c r="AW588" s="7"/>
      <c r="AX588" s="7"/>
      <c r="AY588" s="7"/>
      <c r="AZ588" s="7"/>
      <c r="BA588" s="7"/>
      <c r="BB588" s="7"/>
      <c r="BC588" s="7"/>
      <c r="BD588" s="7"/>
      <c r="BE588" s="7"/>
      <c r="BF588" s="7"/>
      <c r="BG588" s="7"/>
      <c r="BH588" s="7"/>
    </row>
    <row r="589" spans="1:60" x14ac:dyDescent="0.25">
      <c r="A589" s="23"/>
      <c r="B589" s="79" t="s">
        <v>1496</v>
      </c>
      <c r="C589" s="80" t="s">
        <v>4333</v>
      </c>
      <c r="D589" s="34" t="s">
        <v>3386</v>
      </c>
      <c r="E589" s="50">
        <v>1702</v>
      </c>
      <c r="F589" s="50">
        <v>2135</v>
      </c>
      <c r="G589" s="50">
        <v>2689</v>
      </c>
      <c r="H589" s="50">
        <v>4130</v>
      </c>
      <c r="I589" s="50">
        <v>5113</v>
      </c>
      <c r="J589" s="50">
        <v>6368</v>
      </c>
      <c r="K589" s="50">
        <v>7306</v>
      </c>
      <c r="L589" s="50">
        <v>8244</v>
      </c>
      <c r="M589" s="50">
        <v>9185</v>
      </c>
      <c r="N589" s="50">
        <v>10440</v>
      </c>
      <c r="O589" s="49">
        <v>1399.8268255394855</v>
      </c>
      <c r="P589" s="49">
        <v>1677.3226677758728</v>
      </c>
      <c r="Q589" s="49">
        <v>2018.6235523802316</v>
      </c>
      <c r="R589" s="49">
        <v>2901.8056933575294</v>
      </c>
      <c r="S589" s="49">
        <v>3504.6005712072638</v>
      </c>
      <c r="T589" s="49">
        <v>4283.3953308192931</v>
      </c>
      <c r="U589" s="49">
        <v>4874.9326329549867</v>
      </c>
      <c r="V589" s="49">
        <v>5483.6937158457931</v>
      </c>
      <c r="W589" s="49">
        <v>6087.3499790525921</v>
      </c>
      <c r="X589" s="49">
        <v>6885.6318762740893</v>
      </c>
      <c r="Y589" s="49">
        <v>1675.3123407171624</v>
      </c>
      <c r="Z589" s="49">
        <v>2100.6080617403836</v>
      </c>
      <c r="AA589" s="49">
        <v>2640.4219965492925</v>
      </c>
      <c r="AB589" s="49">
        <v>3987.5023180138569</v>
      </c>
      <c r="AC589" s="49">
        <v>4841.4520444895379</v>
      </c>
      <c r="AD589" s="49">
        <v>5875.456176016969</v>
      </c>
      <c r="AE589" s="49">
        <v>6619.1962146913193</v>
      </c>
      <c r="AF589" s="49">
        <v>7363.0511859082317</v>
      </c>
      <c r="AG589" s="49">
        <v>8106.1850232545685</v>
      </c>
      <c r="AH589" s="49">
        <v>9098.4680622513097</v>
      </c>
      <c r="AJ589" s="33" t="str">
        <f t="shared" si="18"/>
        <v/>
      </c>
      <c r="AK589" s="33" t="str">
        <f t="shared" si="19"/>
        <v/>
      </c>
      <c r="AO589" t="s">
        <v>13</v>
      </c>
      <c r="AR589" s="7"/>
      <c r="AS589" s="7"/>
      <c r="AT589" s="7"/>
      <c r="AU589" s="7"/>
      <c r="AV589" s="7"/>
      <c r="AW589" s="7"/>
      <c r="AX589" s="7"/>
      <c r="AY589" s="7"/>
      <c r="AZ589" s="7"/>
      <c r="BA589" s="7"/>
      <c r="BB589" s="7"/>
      <c r="BC589" s="7"/>
      <c r="BD589" s="7"/>
      <c r="BE589" s="7"/>
      <c r="BF589" s="7"/>
      <c r="BG589" s="7"/>
      <c r="BH589" s="7"/>
    </row>
    <row r="590" spans="1:60" x14ac:dyDescent="0.25">
      <c r="A590" s="23"/>
      <c r="B590" s="81" t="s">
        <v>1500</v>
      </c>
      <c r="C590" s="53" t="s">
        <v>4327</v>
      </c>
      <c r="D590" s="53" t="s">
        <v>3916</v>
      </c>
      <c r="E590" s="49">
        <v>46.290000467692323</v>
      </c>
      <c r="F590" s="49">
        <v>58.509539657947329</v>
      </c>
      <c r="G590" s="49">
        <v>74.982690185530814</v>
      </c>
      <c r="H590" s="49">
        <v>123.96208518471579</v>
      </c>
      <c r="I590" s="49">
        <v>161.91083675297003</v>
      </c>
      <c r="J590" s="49">
        <v>214.09127378471965</v>
      </c>
      <c r="K590" s="49">
        <v>256.25199872465083</v>
      </c>
      <c r="L590" s="49">
        <v>300.84772805567434</v>
      </c>
      <c r="M590" s="49">
        <v>347.22590397356214</v>
      </c>
      <c r="N590" s="49">
        <v>411.53095351099847</v>
      </c>
      <c r="O590" s="49">
        <v>46.290000467692323</v>
      </c>
      <c r="P590" s="49">
        <v>58.509539657947329</v>
      </c>
      <c r="Q590" s="49">
        <v>74.982690185530814</v>
      </c>
      <c r="R590" s="49">
        <v>123.96208518471579</v>
      </c>
      <c r="S590" s="49">
        <v>161.91083675297003</v>
      </c>
      <c r="T590" s="49">
        <v>214.09127378471965</v>
      </c>
      <c r="U590" s="49">
        <v>256.25199872465083</v>
      </c>
      <c r="V590" s="49">
        <v>300.84772805567434</v>
      </c>
      <c r="W590" s="49">
        <v>347.22590397356214</v>
      </c>
      <c r="X590" s="49">
        <v>411.53095351099847</v>
      </c>
      <c r="Y590" s="49">
        <v>46.290000467692323</v>
      </c>
      <c r="Z590" s="49">
        <v>58.509539657947329</v>
      </c>
      <c r="AA590" s="49">
        <v>74.982690185530814</v>
      </c>
      <c r="AB590" s="49">
        <v>123.96208518471579</v>
      </c>
      <c r="AC590" s="49">
        <v>161.91083675297003</v>
      </c>
      <c r="AD590" s="49">
        <v>214.09127378471965</v>
      </c>
      <c r="AE590" s="49">
        <v>256.25199872465083</v>
      </c>
      <c r="AF590" s="49">
        <v>300.84772805567434</v>
      </c>
      <c r="AG590" s="49">
        <v>347.22590397356214</v>
      </c>
      <c r="AH590" s="49">
        <v>411.53095351099847</v>
      </c>
      <c r="AJ590" s="33" t="str">
        <f t="shared" si="18"/>
        <v/>
      </c>
      <c r="AK590" s="33" t="str">
        <f t="shared" si="19"/>
        <v/>
      </c>
      <c r="AO590" t="s">
        <v>13</v>
      </c>
      <c r="AR590" s="7"/>
      <c r="AS590" s="7"/>
      <c r="AT590" s="7"/>
      <c r="AU590" s="7"/>
      <c r="AV590" s="7"/>
      <c r="AW590" s="7"/>
      <c r="AX590" s="7"/>
      <c r="AY590" s="7"/>
      <c r="AZ590" s="7"/>
      <c r="BA590" s="7"/>
      <c r="BB590" s="7"/>
      <c r="BC590" s="7"/>
      <c r="BD590" s="7"/>
      <c r="BE590" s="7"/>
      <c r="BF590" s="7"/>
      <c r="BG590" s="7"/>
      <c r="BH590" s="7"/>
    </row>
    <row r="591" spans="1:60" x14ac:dyDescent="0.25">
      <c r="A591" s="23"/>
      <c r="B591" s="81" t="s">
        <v>1502</v>
      </c>
      <c r="C591" s="53" t="s">
        <v>4327</v>
      </c>
      <c r="D591" s="53" t="s">
        <v>3917</v>
      </c>
      <c r="E591" s="49">
        <v>46.53101940224127</v>
      </c>
      <c r="F591" s="49">
        <v>58.913728427675601</v>
      </c>
      <c r="G591" s="49">
        <v>75.431527302531364</v>
      </c>
      <c r="H591" s="49">
        <v>124.19248815409394</v>
      </c>
      <c r="I591" s="49">
        <v>161.56754820543776</v>
      </c>
      <c r="J591" s="49">
        <v>212.58124965329347</v>
      </c>
      <c r="K591" s="49">
        <v>253.7314285120693</v>
      </c>
      <c r="L591" s="49">
        <v>297.16909336841815</v>
      </c>
      <c r="M591" s="49">
        <v>342.3186423849499</v>
      </c>
      <c r="N591" s="49">
        <v>405.06120935288544</v>
      </c>
      <c r="O591" s="49">
        <v>46.53101940224127</v>
      </c>
      <c r="P591" s="49">
        <v>58.913728427675601</v>
      </c>
      <c r="Q591" s="49">
        <v>75.431527302531364</v>
      </c>
      <c r="R591" s="49">
        <v>124.19248815409394</v>
      </c>
      <c r="S591" s="49">
        <v>161.56754820543776</v>
      </c>
      <c r="T591" s="49">
        <v>212.58124965329347</v>
      </c>
      <c r="U591" s="49">
        <v>253.7314285120693</v>
      </c>
      <c r="V591" s="49">
        <v>297.16909336841815</v>
      </c>
      <c r="W591" s="49">
        <v>342.3186423849499</v>
      </c>
      <c r="X591" s="49">
        <v>405.06120935288544</v>
      </c>
      <c r="Y591" s="49">
        <v>46.53101940224127</v>
      </c>
      <c r="Z591" s="49">
        <v>58.913728427675601</v>
      </c>
      <c r="AA591" s="49">
        <v>75.431527302531364</v>
      </c>
      <c r="AB591" s="49">
        <v>124.19248815409394</v>
      </c>
      <c r="AC591" s="49">
        <v>161.56754820543776</v>
      </c>
      <c r="AD591" s="49">
        <v>212.58124965329347</v>
      </c>
      <c r="AE591" s="49">
        <v>253.7314285120693</v>
      </c>
      <c r="AF591" s="49">
        <v>297.16909336841815</v>
      </c>
      <c r="AG591" s="49">
        <v>342.3186423849499</v>
      </c>
      <c r="AH591" s="49">
        <v>405.06120935288544</v>
      </c>
      <c r="AJ591" s="33" t="str">
        <f t="shared" si="18"/>
        <v/>
      </c>
      <c r="AK591" s="33" t="str">
        <f t="shared" si="19"/>
        <v/>
      </c>
      <c r="AO591" t="s">
        <v>13</v>
      </c>
      <c r="AR591" s="7"/>
      <c r="AS591" s="7"/>
      <c r="AT591" s="7"/>
      <c r="AU591" s="7"/>
      <c r="AV591" s="7"/>
      <c r="AW591" s="7"/>
      <c r="AX591" s="7"/>
      <c r="AY591" s="7"/>
      <c r="AZ591" s="7"/>
      <c r="BA591" s="7"/>
      <c r="BB591" s="7"/>
      <c r="BC591" s="7"/>
      <c r="BD591" s="7"/>
      <c r="BE591" s="7"/>
      <c r="BF591" s="7"/>
      <c r="BG591" s="7"/>
      <c r="BH591" s="7"/>
    </row>
    <row r="592" spans="1:60" s="33" customFormat="1" x14ac:dyDescent="0.25">
      <c r="A592" s="23"/>
      <c r="B592" s="86" t="s">
        <v>1504</v>
      </c>
      <c r="C592" s="53" t="s">
        <v>4380</v>
      </c>
      <c r="D592" s="53"/>
      <c r="E592" s="84" t="s">
        <v>4405</v>
      </c>
      <c r="F592" s="84" t="s">
        <v>4405</v>
      </c>
      <c r="G592" s="84" t="s">
        <v>4405</v>
      </c>
      <c r="H592" s="84" t="s">
        <v>4405</v>
      </c>
      <c r="I592" s="84" t="s">
        <v>4405</v>
      </c>
      <c r="J592" s="84" t="s">
        <v>4405</v>
      </c>
      <c r="K592" s="84" t="s">
        <v>4405</v>
      </c>
      <c r="L592" s="84" t="s">
        <v>4405</v>
      </c>
      <c r="M592" s="84" t="s">
        <v>4405</v>
      </c>
      <c r="N592" s="84" t="s">
        <v>4405</v>
      </c>
      <c r="O592" s="49">
        <v>5156.3634704438355</v>
      </c>
      <c r="P592" s="49">
        <v>6057.8092240200858</v>
      </c>
      <c r="Q592" s="49">
        <v>7148.470508010545</v>
      </c>
      <c r="R592" s="49">
        <v>9868.6124059654721</v>
      </c>
      <c r="S592" s="49">
        <v>11635.551139773661</v>
      </c>
      <c r="T592" s="49">
        <v>13862.355731291844</v>
      </c>
      <c r="U592" s="49">
        <v>15479.923660433989</v>
      </c>
      <c r="V592" s="49">
        <v>17131.559058977262</v>
      </c>
      <c r="W592" s="49">
        <v>18714.691831043074</v>
      </c>
      <c r="X592" s="49">
        <v>20745.27402751437</v>
      </c>
      <c r="Y592" s="49">
        <v>5306.5102977566567</v>
      </c>
      <c r="Z592" s="49">
        <v>6227.2039493885077</v>
      </c>
      <c r="AA592" s="49">
        <v>7365.0983515689313</v>
      </c>
      <c r="AB592" s="49">
        <v>10278.088217877315</v>
      </c>
      <c r="AC592" s="49">
        <v>12244.70918245316</v>
      </c>
      <c r="AD592" s="49">
        <v>14778.055683483026</v>
      </c>
      <c r="AE592" s="49">
        <v>16674.284096103904</v>
      </c>
      <c r="AF592" s="49">
        <v>18617.071795826843</v>
      </c>
      <c r="AG592" s="49">
        <v>20559.280608066121</v>
      </c>
      <c r="AH592" s="49">
        <v>23152.938733357314</v>
      </c>
      <c r="AJ592" s="33" t="str">
        <f t="shared" si="18"/>
        <v/>
      </c>
      <c r="AK592" s="33" t="str">
        <f t="shared" si="19"/>
        <v/>
      </c>
      <c r="AO592" s="33" t="s">
        <v>13</v>
      </c>
      <c r="AR592" s="7"/>
      <c r="AS592" s="7"/>
      <c r="AT592" s="7"/>
      <c r="AU592" s="7"/>
      <c r="AV592" s="7"/>
      <c r="AW592" s="7"/>
      <c r="AX592" s="7"/>
      <c r="AY592" s="7"/>
      <c r="AZ592" s="7"/>
      <c r="BA592" s="7"/>
      <c r="BB592" s="7"/>
      <c r="BC592" s="7"/>
      <c r="BD592" s="7"/>
      <c r="BE592" s="7"/>
      <c r="BF592" s="7"/>
      <c r="BG592" s="7"/>
      <c r="BH592" s="7"/>
    </row>
    <row r="593" spans="1:60" x14ac:dyDescent="0.25">
      <c r="A593" s="28"/>
      <c r="B593" s="79" t="s">
        <v>1506</v>
      </c>
      <c r="C593" s="80" t="s">
        <v>4333</v>
      </c>
      <c r="D593" s="34" t="s">
        <v>3387</v>
      </c>
      <c r="E593" s="50">
        <v>6744</v>
      </c>
      <c r="F593" s="50">
        <v>7882</v>
      </c>
      <c r="G593" s="50">
        <v>9312</v>
      </c>
      <c r="H593" s="50">
        <v>13050</v>
      </c>
      <c r="I593" s="50">
        <v>15670</v>
      </c>
      <c r="J593" s="50">
        <v>19140</v>
      </c>
      <c r="K593" s="50">
        <v>21830</v>
      </c>
      <c r="L593" s="50">
        <v>24620</v>
      </c>
      <c r="M593" s="50">
        <v>27520</v>
      </c>
      <c r="N593" s="50">
        <v>31560</v>
      </c>
      <c r="O593" s="49">
        <v>6258.7466014390075</v>
      </c>
      <c r="P593" s="49">
        <v>7354.5943486107481</v>
      </c>
      <c r="Q593" s="49">
        <v>8683.9083095663809</v>
      </c>
      <c r="R593" s="49">
        <v>12024.314715403361</v>
      </c>
      <c r="S593" s="49">
        <v>14203.552620894274</v>
      </c>
      <c r="T593" s="49">
        <v>16953.174551292766</v>
      </c>
      <c r="U593" s="49">
        <v>18946.033054776857</v>
      </c>
      <c r="V593" s="49">
        <v>20980.374707674655</v>
      </c>
      <c r="W593" s="49">
        <v>22931.075145875984</v>
      </c>
      <c r="X593" s="49">
        <v>25428.366766417184</v>
      </c>
      <c r="Y593" s="49">
        <v>6724.7389816192181</v>
      </c>
      <c r="Z593" s="49">
        <v>7864.3291920926285</v>
      </c>
      <c r="AA593" s="49">
        <v>9291.7389777279477</v>
      </c>
      <c r="AB593" s="49">
        <v>12995.607598544118</v>
      </c>
      <c r="AC593" s="49">
        <v>15553.044074059053</v>
      </c>
      <c r="AD593" s="49">
        <v>18884.999152624245</v>
      </c>
      <c r="AE593" s="49">
        <v>21415.182836645989</v>
      </c>
      <c r="AF593" s="49">
        <v>24013.395784612447</v>
      </c>
      <c r="AG593" s="49">
        <v>26667.98463620499</v>
      </c>
      <c r="AH593" s="49">
        <v>30299.897407505225</v>
      </c>
      <c r="AJ593" s="33" t="str">
        <f t="shared" si="18"/>
        <v/>
      </c>
      <c r="AK593" s="33" t="str">
        <f t="shared" si="19"/>
        <v/>
      </c>
      <c r="AO593" t="s">
        <v>13</v>
      </c>
      <c r="AR593" s="7"/>
      <c r="AS593" s="7"/>
      <c r="AT593" s="7"/>
      <c r="AU593" s="7"/>
      <c r="AV593" s="7"/>
      <c r="AW593" s="7"/>
      <c r="AX593" s="7"/>
      <c r="AY593" s="7"/>
      <c r="AZ593" s="7"/>
      <c r="BA593" s="7"/>
      <c r="BB593" s="7"/>
      <c r="BC593" s="7"/>
      <c r="BD593" s="7"/>
      <c r="BE593" s="7"/>
      <c r="BF593" s="7"/>
      <c r="BG593" s="7"/>
      <c r="BH593" s="7"/>
    </row>
    <row r="594" spans="1:60" x14ac:dyDescent="0.25">
      <c r="A594" s="28"/>
      <c r="B594" s="81" t="s">
        <v>1508</v>
      </c>
      <c r="C594" s="53" t="s">
        <v>4327</v>
      </c>
      <c r="D594" s="53" t="s">
        <v>3918</v>
      </c>
      <c r="E594" s="49">
        <v>152.91519563944831</v>
      </c>
      <c r="F594" s="49">
        <v>185.97825882199348</v>
      </c>
      <c r="G594" s="49">
        <v>228.04957516209799</v>
      </c>
      <c r="H594" s="49">
        <v>339.22362568813105</v>
      </c>
      <c r="I594" s="49">
        <v>416.68236286490787</v>
      </c>
      <c r="J594" s="49">
        <v>517.43034290951186</v>
      </c>
      <c r="K594" s="49">
        <v>595.06349250325206</v>
      </c>
      <c r="L594" s="49">
        <v>675.39498079545172</v>
      </c>
      <c r="M594" s="49">
        <v>755.26172418842179</v>
      </c>
      <c r="N594" s="49">
        <v>862.48279072489208</v>
      </c>
      <c r="O594" s="49">
        <v>152.91519563944831</v>
      </c>
      <c r="P594" s="49">
        <v>185.97825882199348</v>
      </c>
      <c r="Q594" s="49">
        <v>228.04957516209799</v>
      </c>
      <c r="R594" s="49">
        <v>339.22362568813105</v>
      </c>
      <c r="S594" s="49">
        <v>416.68236286490787</v>
      </c>
      <c r="T594" s="49">
        <v>517.43034290951186</v>
      </c>
      <c r="U594" s="49">
        <v>595.06349250325206</v>
      </c>
      <c r="V594" s="49">
        <v>675.39498079545172</v>
      </c>
      <c r="W594" s="49">
        <v>755.26172418842179</v>
      </c>
      <c r="X594" s="49">
        <v>862.48279072489208</v>
      </c>
      <c r="Y594" s="49">
        <v>152.91519563944831</v>
      </c>
      <c r="Z594" s="49">
        <v>185.97825882199348</v>
      </c>
      <c r="AA594" s="49">
        <v>228.04957516209799</v>
      </c>
      <c r="AB594" s="49">
        <v>339.22362568813105</v>
      </c>
      <c r="AC594" s="49">
        <v>416.68236286490787</v>
      </c>
      <c r="AD594" s="49">
        <v>517.43034290951186</v>
      </c>
      <c r="AE594" s="49">
        <v>595.06349250325206</v>
      </c>
      <c r="AF594" s="49">
        <v>675.39498079545172</v>
      </c>
      <c r="AG594" s="49">
        <v>755.26172418842179</v>
      </c>
      <c r="AH594" s="49">
        <v>862.48279072489208</v>
      </c>
      <c r="AJ594" s="33" t="str">
        <f t="shared" si="18"/>
        <v/>
      </c>
      <c r="AK594" s="33" t="str">
        <f t="shared" si="19"/>
        <v/>
      </c>
      <c r="AO594" t="s">
        <v>13</v>
      </c>
      <c r="AR594" s="7"/>
      <c r="AS594" s="7"/>
      <c r="AT594" s="7"/>
      <c r="AU594" s="7"/>
      <c r="AV594" s="7"/>
      <c r="AW594" s="7"/>
      <c r="AX594" s="7"/>
      <c r="AY594" s="7"/>
      <c r="AZ594" s="7"/>
      <c r="BA594" s="7"/>
      <c r="BB594" s="7"/>
      <c r="BC594" s="7"/>
      <c r="BD594" s="7"/>
      <c r="BE594" s="7"/>
      <c r="BF594" s="7"/>
      <c r="BG594" s="7"/>
      <c r="BH594" s="7"/>
    </row>
    <row r="595" spans="1:60" x14ac:dyDescent="0.25">
      <c r="A595" s="23"/>
      <c r="B595" s="81" t="s">
        <v>1510</v>
      </c>
      <c r="C595" s="53" t="s">
        <v>4327</v>
      </c>
      <c r="D595" s="53" t="s">
        <v>3919</v>
      </c>
      <c r="E595" s="49">
        <v>154.45014294641774</v>
      </c>
      <c r="F595" s="49">
        <v>187.86246114596091</v>
      </c>
      <c r="G595" s="49">
        <v>230.37740236722777</v>
      </c>
      <c r="H595" s="49">
        <v>342.76947428834012</v>
      </c>
      <c r="I595" s="49">
        <v>421.09899229618031</v>
      </c>
      <c r="J595" s="49">
        <v>522.9923210880728</v>
      </c>
      <c r="K595" s="49">
        <v>601.5144369392815</v>
      </c>
      <c r="L595" s="49">
        <v>682.76800378516384</v>
      </c>
      <c r="M595" s="49">
        <v>763.56636106937754</v>
      </c>
      <c r="N595" s="49">
        <v>872.04459368038943</v>
      </c>
      <c r="O595" s="49">
        <v>154.45014294641774</v>
      </c>
      <c r="P595" s="49">
        <v>187.86246114596091</v>
      </c>
      <c r="Q595" s="49">
        <v>230.37740236722777</v>
      </c>
      <c r="R595" s="49">
        <v>342.76947428834012</v>
      </c>
      <c r="S595" s="49">
        <v>421.09899229618031</v>
      </c>
      <c r="T595" s="49">
        <v>522.9923210880728</v>
      </c>
      <c r="U595" s="49">
        <v>601.5144369392815</v>
      </c>
      <c r="V595" s="49">
        <v>682.76800378516384</v>
      </c>
      <c r="W595" s="49">
        <v>763.56636106937754</v>
      </c>
      <c r="X595" s="49">
        <v>872.04459368038943</v>
      </c>
      <c r="Y595" s="49">
        <v>154.45014294641774</v>
      </c>
      <c r="Z595" s="49">
        <v>187.86246114596091</v>
      </c>
      <c r="AA595" s="49">
        <v>230.37740236722777</v>
      </c>
      <c r="AB595" s="49">
        <v>342.76947428834012</v>
      </c>
      <c r="AC595" s="49">
        <v>421.09899229618031</v>
      </c>
      <c r="AD595" s="49">
        <v>522.9923210880728</v>
      </c>
      <c r="AE595" s="49">
        <v>601.5144369392815</v>
      </c>
      <c r="AF595" s="49">
        <v>682.76800378516384</v>
      </c>
      <c r="AG595" s="49">
        <v>763.56636106937754</v>
      </c>
      <c r="AH595" s="49">
        <v>872.04459368038943</v>
      </c>
      <c r="AJ595" s="33" t="str">
        <f t="shared" si="18"/>
        <v/>
      </c>
      <c r="AK595" s="33" t="str">
        <f t="shared" si="19"/>
        <v/>
      </c>
      <c r="AO595" t="s">
        <v>13</v>
      </c>
      <c r="AR595" s="7"/>
      <c r="AS595" s="7"/>
      <c r="AT595" s="7"/>
      <c r="AU595" s="7"/>
      <c r="AV595" s="7"/>
      <c r="AW595" s="7"/>
      <c r="AX595" s="7"/>
      <c r="AY595" s="7"/>
      <c r="AZ595" s="7"/>
      <c r="BA595" s="7"/>
      <c r="BB595" s="7"/>
      <c r="BC595" s="7"/>
      <c r="BD595" s="7"/>
      <c r="BE595" s="7"/>
      <c r="BF595" s="7"/>
      <c r="BG595" s="7"/>
      <c r="BH595" s="7"/>
    </row>
    <row r="596" spans="1:60" x14ac:dyDescent="0.25">
      <c r="A596" s="23"/>
      <c r="B596" s="79" t="s">
        <v>1511</v>
      </c>
      <c r="C596" s="80" t="s">
        <v>4333</v>
      </c>
      <c r="D596" s="34" t="s">
        <v>3388</v>
      </c>
      <c r="E596" s="50">
        <v>1920</v>
      </c>
      <c r="F596" s="50">
        <v>2245.8000000000002</v>
      </c>
      <c r="G596" s="50">
        <v>2645</v>
      </c>
      <c r="H596" s="50">
        <v>3640</v>
      </c>
      <c r="I596" s="50">
        <v>4297</v>
      </c>
      <c r="J596" s="50">
        <v>5128</v>
      </c>
      <c r="K596" s="50">
        <v>5747</v>
      </c>
      <c r="L596" s="50">
        <v>6366</v>
      </c>
      <c r="M596" s="50">
        <v>6990</v>
      </c>
      <c r="N596" s="50">
        <v>7826</v>
      </c>
      <c r="O596" s="49">
        <v>1974.5485431601981</v>
      </c>
      <c r="P596" s="49">
        <v>2360.1619816474704</v>
      </c>
      <c r="Q596" s="49">
        <v>2823.7419745309207</v>
      </c>
      <c r="R596" s="49">
        <v>3999.8494796404775</v>
      </c>
      <c r="S596" s="49">
        <v>4784.2244705410794</v>
      </c>
      <c r="T596" s="49">
        <v>5786.1558339562134</v>
      </c>
      <c r="U596" s="49">
        <v>6543.7563127376461</v>
      </c>
      <c r="V596" s="49">
        <v>7321.2992545630595</v>
      </c>
      <c r="W596" s="49">
        <v>8090.2665891820916</v>
      </c>
      <c r="X596" s="49">
        <v>9107.3370176403241</v>
      </c>
      <c r="Y596" s="49">
        <v>1924.5579645228197</v>
      </c>
      <c r="Z596" s="49">
        <v>2253.924075199001</v>
      </c>
      <c r="AA596" s="49">
        <v>2657.2426009952687</v>
      </c>
      <c r="AB596" s="49">
        <v>3679.5646024735606</v>
      </c>
      <c r="AC596" s="49">
        <v>4375.1965199633833</v>
      </c>
      <c r="AD596" s="49">
        <v>5276.4223862452509</v>
      </c>
      <c r="AE596" s="49">
        <v>5962.4319643882909</v>
      </c>
      <c r="AF596" s="49">
        <v>6658.4385473152224</v>
      </c>
      <c r="AG596" s="49">
        <v>7358.1909721137727</v>
      </c>
      <c r="AH596" s="49">
        <v>8291.5044595921772</v>
      </c>
      <c r="AJ596" s="33" t="str">
        <f t="shared" si="18"/>
        <v/>
      </c>
      <c r="AK596" s="33" t="str">
        <f t="shared" si="19"/>
        <v/>
      </c>
      <c r="AO596" t="s">
        <v>13</v>
      </c>
      <c r="AR596" s="7"/>
      <c r="AS596" s="7"/>
      <c r="AT596" s="7"/>
      <c r="AU596" s="7"/>
      <c r="AV596" s="7"/>
      <c r="AW596" s="7"/>
      <c r="AX596" s="7"/>
      <c r="AY596" s="7"/>
      <c r="AZ596" s="7"/>
      <c r="BA596" s="7"/>
      <c r="BB596" s="7"/>
      <c r="BC596" s="7"/>
      <c r="BD596" s="7"/>
      <c r="BE596" s="7"/>
      <c r="BF596" s="7"/>
      <c r="BG596" s="7"/>
      <c r="BH596" s="7"/>
    </row>
    <row r="597" spans="1:60" x14ac:dyDescent="0.25">
      <c r="A597" s="23"/>
      <c r="B597" s="81" t="s">
        <v>1513</v>
      </c>
      <c r="C597" s="53" t="s">
        <v>4327</v>
      </c>
      <c r="D597" s="53" t="s">
        <v>3920</v>
      </c>
      <c r="E597" s="49">
        <v>109.73479853533587</v>
      </c>
      <c r="F597" s="49">
        <v>136.25273276504043</v>
      </c>
      <c r="G597" s="49">
        <v>171.13338212418765</v>
      </c>
      <c r="H597" s="49">
        <v>270.31323278318263</v>
      </c>
      <c r="I597" s="49">
        <v>344.8435664302915</v>
      </c>
      <c r="J597" s="49">
        <v>445.97535615930462</v>
      </c>
      <c r="K597" s="49">
        <v>526.85634549212136</v>
      </c>
      <c r="L597" s="49">
        <v>611.79493747341201</v>
      </c>
      <c r="M597" s="49">
        <v>699.30850391980653</v>
      </c>
      <c r="N597" s="49">
        <v>819.24290470289225</v>
      </c>
      <c r="O597" s="49">
        <v>109.73479853533587</v>
      </c>
      <c r="P597" s="49">
        <v>136.25273276504043</v>
      </c>
      <c r="Q597" s="49">
        <v>171.13338212418765</v>
      </c>
      <c r="R597" s="49">
        <v>270.31323278318263</v>
      </c>
      <c r="S597" s="49">
        <v>344.8435664302915</v>
      </c>
      <c r="T597" s="49">
        <v>445.97535615930462</v>
      </c>
      <c r="U597" s="49">
        <v>526.85634549212136</v>
      </c>
      <c r="V597" s="49">
        <v>611.79493747341201</v>
      </c>
      <c r="W597" s="49">
        <v>699.30850391980653</v>
      </c>
      <c r="X597" s="49">
        <v>819.24290470289225</v>
      </c>
      <c r="Y597" s="49">
        <v>109.73479853533587</v>
      </c>
      <c r="Z597" s="49">
        <v>136.25273276504043</v>
      </c>
      <c r="AA597" s="49">
        <v>171.13338212418765</v>
      </c>
      <c r="AB597" s="49">
        <v>270.31323278318263</v>
      </c>
      <c r="AC597" s="49">
        <v>344.8435664302915</v>
      </c>
      <c r="AD597" s="49">
        <v>445.97535615930462</v>
      </c>
      <c r="AE597" s="49">
        <v>526.85634549212136</v>
      </c>
      <c r="AF597" s="49">
        <v>611.79493747341201</v>
      </c>
      <c r="AG597" s="49">
        <v>699.30850391980653</v>
      </c>
      <c r="AH597" s="49">
        <v>819.24290470289225</v>
      </c>
      <c r="AJ597" s="33" t="str">
        <f t="shared" si="18"/>
        <v/>
      </c>
      <c r="AK597" s="33" t="str">
        <f t="shared" si="19"/>
        <v/>
      </c>
      <c r="AO597" t="s">
        <v>13</v>
      </c>
      <c r="AR597" s="7"/>
      <c r="AS597" s="7"/>
      <c r="AT597" s="7"/>
      <c r="AU597" s="7"/>
      <c r="AV597" s="7"/>
      <c r="AW597" s="7"/>
      <c r="AX597" s="7"/>
      <c r="AY597" s="7"/>
      <c r="AZ597" s="7"/>
      <c r="BA597" s="7"/>
      <c r="BB597" s="7"/>
      <c r="BC597" s="7"/>
      <c r="BD597" s="7"/>
      <c r="BE597" s="7"/>
      <c r="BF597" s="7"/>
      <c r="BG597" s="7"/>
      <c r="BH597" s="7"/>
    </row>
    <row r="598" spans="1:60" x14ac:dyDescent="0.25">
      <c r="A598" s="23"/>
      <c r="B598" s="79" t="s">
        <v>1515</v>
      </c>
      <c r="C598" s="80" t="s">
        <v>4333</v>
      </c>
      <c r="D598" s="34" t="s">
        <v>3389</v>
      </c>
      <c r="E598" s="50">
        <v>115</v>
      </c>
      <c r="F598" s="50">
        <v>147</v>
      </c>
      <c r="G598" s="50">
        <v>191</v>
      </c>
      <c r="H598" s="50">
        <v>320</v>
      </c>
      <c r="I598" s="50">
        <v>419</v>
      </c>
      <c r="J598" s="50">
        <v>559</v>
      </c>
      <c r="K598" s="50">
        <v>674</v>
      </c>
      <c r="L598" s="50">
        <v>798</v>
      </c>
      <c r="M598" s="50">
        <v>931</v>
      </c>
      <c r="N598" s="50">
        <v>1124</v>
      </c>
      <c r="O598" s="49">
        <v>107.16228835956633</v>
      </c>
      <c r="P598" s="49">
        <v>130.96892151314881</v>
      </c>
      <c r="Q598" s="49">
        <v>161.40148185057905</v>
      </c>
      <c r="R598" s="49">
        <v>242.59813459426812</v>
      </c>
      <c r="S598" s="49">
        <v>300.28283262700364</v>
      </c>
      <c r="T598" s="49">
        <v>376.30143139827442</v>
      </c>
      <c r="U598" s="49">
        <v>435.92079489163405</v>
      </c>
      <c r="V598" s="49">
        <v>497.8959151462156</v>
      </c>
      <c r="W598" s="49">
        <v>560.33677729515205</v>
      </c>
      <c r="X598" s="49">
        <v>644.93669699913266</v>
      </c>
      <c r="Y598" s="49">
        <v>114.37859575229297</v>
      </c>
      <c r="Z598" s="49">
        <v>145.92018642316546</v>
      </c>
      <c r="AA598" s="49">
        <v>189.07801830198565</v>
      </c>
      <c r="AB598" s="49">
        <v>311.9132379426847</v>
      </c>
      <c r="AC598" s="49">
        <v>400.84325675471814</v>
      </c>
      <c r="AD598" s="49">
        <v>519.59442638001997</v>
      </c>
      <c r="AE598" s="49">
        <v>612.27576163857179</v>
      </c>
      <c r="AF598" s="49">
        <v>709.73409269006345</v>
      </c>
      <c r="AG598" s="49">
        <v>811.633877434032</v>
      </c>
      <c r="AH598" s="49">
        <v>956.2413704292992</v>
      </c>
      <c r="AJ598" s="33" t="str">
        <f t="shared" si="18"/>
        <v/>
      </c>
      <c r="AK598" s="33" t="str">
        <f t="shared" si="19"/>
        <v/>
      </c>
      <c r="AO598" t="s">
        <v>13</v>
      </c>
      <c r="AR598" s="7"/>
      <c r="AS598" s="7"/>
      <c r="AT598" s="7"/>
      <c r="AU598" s="7"/>
      <c r="AV598" s="7"/>
      <c r="AW598" s="7"/>
      <c r="AX598" s="7"/>
      <c r="AY598" s="7"/>
      <c r="AZ598" s="7"/>
      <c r="BA598" s="7"/>
      <c r="BB598" s="7"/>
      <c r="BC598" s="7"/>
      <c r="BD598" s="7"/>
      <c r="BE598" s="7"/>
      <c r="BF598" s="7"/>
      <c r="BG598" s="7"/>
      <c r="BH598" s="7"/>
    </row>
    <row r="599" spans="1:60" x14ac:dyDescent="0.25">
      <c r="A599" s="23"/>
      <c r="B599" s="79" t="s">
        <v>1517</v>
      </c>
      <c r="C599" s="80" t="s">
        <v>4333</v>
      </c>
      <c r="D599" s="34" t="s">
        <v>3390</v>
      </c>
      <c r="E599" s="50">
        <v>233.5</v>
      </c>
      <c r="F599" s="50">
        <v>299.2</v>
      </c>
      <c r="G599" s="50">
        <v>388.9</v>
      </c>
      <c r="H599" s="50">
        <v>654.20000000000005</v>
      </c>
      <c r="I599" s="50">
        <v>862.2</v>
      </c>
      <c r="J599" s="50">
        <v>1161</v>
      </c>
      <c r="K599" s="50">
        <v>1409</v>
      </c>
      <c r="L599" s="50">
        <v>1680</v>
      </c>
      <c r="M599" s="50">
        <v>1975</v>
      </c>
      <c r="N599" s="50">
        <v>2405</v>
      </c>
      <c r="O599" s="49">
        <v>223.29830285337357</v>
      </c>
      <c r="P599" s="49">
        <v>276.46958403499008</v>
      </c>
      <c r="Q599" s="49">
        <v>346.01612586375791</v>
      </c>
      <c r="R599" s="49">
        <v>544.00649687193788</v>
      </c>
      <c r="S599" s="49">
        <v>691.95043438050629</v>
      </c>
      <c r="T599" s="49">
        <v>891.78261186364398</v>
      </c>
      <c r="U599" s="49">
        <v>1050.1665697093545</v>
      </c>
      <c r="V599" s="49">
        <v>1216.0375760533775</v>
      </c>
      <c r="W599" s="49">
        <v>1386.3397956537781</v>
      </c>
      <c r="X599" s="49">
        <v>1618.3884186709015</v>
      </c>
      <c r="Y599" s="49">
        <v>232.73052892568023</v>
      </c>
      <c r="Z599" s="49">
        <v>297.74435759829987</v>
      </c>
      <c r="AA599" s="49">
        <v>386.2528472755406</v>
      </c>
      <c r="AB599" s="49">
        <v>643.23287409625925</v>
      </c>
      <c r="AC599" s="49">
        <v>837.33208592074811</v>
      </c>
      <c r="AD599" s="49">
        <v>1105.3579928486447</v>
      </c>
      <c r="AE599" s="49">
        <v>1319.646220915768</v>
      </c>
      <c r="AF599" s="49">
        <v>1548.6898800151066</v>
      </c>
      <c r="AG599" s="49">
        <v>1792.3123503753104</v>
      </c>
      <c r="AH599" s="49">
        <v>2139.1417303521862</v>
      </c>
      <c r="AJ599" s="33" t="str">
        <f t="shared" si="18"/>
        <v/>
      </c>
      <c r="AK599" s="33" t="str">
        <f t="shared" si="19"/>
        <v/>
      </c>
      <c r="AO599" t="s">
        <v>13</v>
      </c>
      <c r="AR599" s="7"/>
      <c r="AS599" s="7"/>
      <c r="AT599" s="7"/>
      <c r="AU599" s="7"/>
      <c r="AV599" s="7"/>
      <c r="AW599" s="7"/>
      <c r="AX599" s="7"/>
      <c r="AY599" s="7"/>
      <c r="AZ599" s="7"/>
      <c r="BA599" s="7"/>
      <c r="BB599" s="7"/>
      <c r="BC599" s="7"/>
      <c r="BD599" s="7"/>
      <c r="BE599" s="7"/>
      <c r="BF599" s="7"/>
      <c r="BG599" s="7"/>
      <c r="BH599" s="7"/>
    </row>
    <row r="600" spans="1:60" x14ac:dyDescent="0.25">
      <c r="A600" s="23"/>
      <c r="B600" s="81" t="s">
        <v>1519</v>
      </c>
      <c r="C600" s="53" t="s">
        <v>4327</v>
      </c>
      <c r="D600" s="53" t="s">
        <v>3921</v>
      </c>
      <c r="E600" s="49">
        <v>363.88077295523789</v>
      </c>
      <c r="F600" s="49">
        <v>450.15201307078331</v>
      </c>
      <c r="G600" s="49">
        <v>562.90368040831106</v>
      </c>
      <c r="H600" s="49">
        <v>885.76350661750359</v>
      </c>
      <c r="I600" s="49">
        <v>1125.7860295578732</v>
      </c>
      <c r="J600" s="49">
        <v>1448.1363532677399</v>
      </c>
      <c r="K600" s="49">
        <v>1700.7529685948484</v>
      </c>
      <c r="L600" s="49">
        <v>1964.5855423675339</v>
      </c>
      <c r="M600" s="49">
        <v>2233.9421919603583</v>
      </c>
      <c r="N600" s="49">
        <v>2598.8268283659932</v>
      </c>
      <c r="O600" s="49">
        <v>363.88077295523789</v>
      </c>
      <c r="P600" s="49">
        <v>450.15201307078331</v>
      </c>
      <c r="Q600" s="49">
        <v>562.90368040831106</v>
      </c>
      <c r="R600" s="49">
        <v>885.76350661750359</v>
      </c>
      <c r="S600" s="49">
        <v>1125.7860295578732</v>
      </c>
      <c r="T600" s="49">
        <v>1448.1363532677399</v>
      </c>
      <c r="U600" s="49">
        <v>1700.7529685948484</v>
      </c>
      <c r="V600" s="49">
        <v>1964.5855423675339</v>
      </c>
      <c r="W600" s="49">
        <v>2233.9421919603583</v>
      </c>
      <c r="X600" s="49">
        <v>2598.8268283659932</v>
      </c>
      <c r="Y600" s="49">
        <v>363.88077295523789</v>
      </c>
      <c r="Z600" s="49">
        <v>450.15201307078331</v>
      </c>
      <c r="AA600" s="49">
        <v>562.90368040831106</v>
      </c>
      <c r="AB600" s="49">
        <v>885.76350661750359</v>
      </c>
      <c r="AC600" s="49">
        <v>1125.7860295578732</v>
      </c>
      <c r="AD600" s="49">
        <v>1448.1363532677399</v>
      </c>
      <c r="AE600" s="49">
        <v>1700.7529685948484</v>
      </c>
      <c r="AF600" s="49">
        <v>1964.5855423675339</v>
      </c>
      <c r="AG600" s="49">
        <v>2233.9421919603583</v>
      </c>
      <c r="AH600" s="49">
        <v>2598.8268283659932</v>
      </c>
      <c r="AJ600" s="33" t="str">
        <f t="shared" si="18"/>
        <v/>
      </c>
      <c r="AK600" s="33" t="str">
        <f t="shared" si="19"/>
        <v/>
      </c>
      <c r="AO600" t="s">
        <v>13</v>
      </c>
      <c r="AR600" s="7"/>
      <c r="AS600" s="7"/>
      <c r="AT600" s="7"/>
      <c r="AU600" s="7"/>
      <c r="AV600" s="7"/>
      <c r="AW600" s="7"/>
      <c r="AX600" s="7"/>
      <c r="AY600" s="7"/>
      <c r="AZ600" s="7"/>
      <c r="BA600" s="7"/>
      <c r="BB600" s="7"/>
      <c r="BC600" s="7"/>
      <c r="BD600" s="7"/>
      <c r="BE600" s="7"/>
      <c r="BF600" s="7"/>
      <c r="BG600" s="7"/>
      <c r="BH600" s="7"/>
    </row>
    <row r="601" spans="1:60" x14ac:dyDescent="0.25">
      <c r="A601" s="23"/>
      <c r="B601" s="79" t="s">
        <v>1521</v>
      </c>
      <c r="C601" s="80" t="s">
        <v>4333</v>
      </c>
      <c r="D601" s="34" t="s">
        <v>3391</v>
      </c>
      <c r="E601" s="50">
        <v>761</v>
      </c>
      <c r="F601" s="50">
        <v>913.1</v>
      </c>
      <c r="G601" s="50">
        <v>1110</v>
      </c>
      <c r="H601" s="50">
        <v>1649</v>
      </c>
      <c r="I601" s="50">
        <v>2044</v>
      </c>
      <c r="J601" s="50">
        <v>2585</v>
      </c>
      <c r="K601" s="50">
        <v>3018</v>
      </c>
      <c r="L601" s="50">
        <v>3477</v>
      </c>
      <c r="M601" s="50">
        <v>3965</v>
      </c>
      <c r="N601" s="50">
        <v>4660</v>
      </c>
      <c r="O601" s="49">
        <v>939.11332357560207</v>
      </c>
      <c r="P601" s="49">
        <v>1111.7394783833024</v>
      </c>
      <c r="Q601" s="49">
        <v>1325.1438908516382</v>
      </c>
      <c r="R601" s="49">
        <v>1857.5825176302444</v>
      </c>
      <c r="S601" s="49">
        <v>2207.5999131696803</v>
      </c>
      <c r="T601" s="49">
        <v>2651.1731716965946</v>
      </c>
      <c r="U601" s="49">
        <v>2979.0201280069068</v>
      </c>
      <c r="V601" s="49">
        <v>3314.9327119982577</v>
      </c>
      <c r="W601" s="49">
        <v>3637.9153743809925</v>
      </c>
      <c r="X601" s="49">
        <v>4057.7675150264386</v>
      </c>
      <c r="Y601" s="49">
        <v>782.99805988383923</v>
      </c>
      <c r="Z601" s="49">
        <v>934.09441641449541</v>
      </c>
      <c r="AA601" s="49">
        <v>1131.9534582501672</v>
      </c>
      <c r="AB601" s="49">
        <v>1682.4368921391995</v>
      </c>
      <c r="AC601" s="49">
        <v>2081.3122608983481</v>
      </c>
      <c r="AD601" s="49">
        <v>2605.5365015610123</v>
      </c>
      <c r="AE601" s="49">
        <v>3003.8050177134978</v>
      </c>
      <c r="AF601" s="49">
        <v>3411.297045404699</v>
      </c>
      <c r="AG601" s="49">
        <v>3821.9527596397688</v>
      </c>
      <c r="AH601" s="49">
        <v>4377.7944394085243</v>
      </c>
      <c r="AJ601" s="33" t="str">
        <f t="shared" si="18"/>
        <v/>
      </c>
      <c r="AK601" s="33" t="str">
        <f t="shared" si="19"/>
        <v/>
      </c>
      <c r="AO601" t="s">
        <v>13</v>
      </c>
      <c r="AR601" s="7"/>
      <c r="AS601" s="7"/>
      <c r="AT601" s="7"/>
      <c r="AU601" s="7"/>
      <c r="AV601" s="7"/>
      <c r="AW601" s="7"/>
      <c r="AX601" s="7"/>
      <c r="AY601" s="7"/>
      <c r="AZ601" s="7"/>
      <c r="BA601" s="7"/>
      <c r="BB601" s="7"/>
      <c r="BC601" s="7"/>
      <c r="BD601" s="7"/>
      <c r="BE601" s="7"/>
      <c r="BF601" s="7"/>
      <c r="BG601" s="7"/>
      <c r="BH601" s="7"/>
    </row>
    <row r="602" spans="1:60" x14ac:dyDescent="0.25">
      <c r="A602" s="23"/>
      <c r="B602" s="79" t="s">
        <v>1523</v>
      </c>
      <c r="C602" s="80" t="s">
        <v>4333</v>
      </c>
      <c r="D602" s="34" t="s">
        <v>3392</v>
      </c>
      <c r="E602" s="50">
        <v>29</v>
      </c>
      <c r="F602" s="50">
        <v>36.700000000000003</v>
      </c>
      <c r="G602" s="50">
        <v>47.8</v>
      </c>
      <c r="H602" s="50">
        <v>86.1</v>
      </c>
      <c r="I602" s="50">
        <v>121.6</v>
      </c>
      <c r="J602" s="50">
        <v>181.1</v>
      </c>
      <c r="K602" s="50">
        <v>238.1</v>
      </c>
      <c r="L602" s="50">
        <v>308.10000000000002</v>
      </c>
      <c r="M602" s="50">
        <v>393.7</v>
      </c>
      <c r="N602" s="50">
        <v>536.6</v>
      </c>
      <c r="O602" s="49">
        <v>87.941404666158235</v>
      </c>
      <c r="P602" s="49">
        <v>110.45221705361465</v>
      </c>
      <c r="Q602" s="49">
        <v>140.3438317632114</v>
      </c>
      <c r="R602" s="49">
        <v>227.76066070590747</v>
      </c>
      <c r="S602" s="49">
        <v>294.27061624806367</v>
      </c>
      <c r="T602" s="49">
        <v>384.74625822984979</v>
      </c>
      <c r="U602" s="49">
        <v>457.15040314323164</v>
      </c>
      <c r="V602" s="49">
        <v>533.35602744058167</v>
      </c>
      <c r="W602" s="49">
        <v>612.15466892452969</v>
      </c>
      <c r="X602" s="49">
        <v>720.76286792473286</v>
      </c>
      <c r="Y602" s="49">
        <v>41.958748543623443</v>
      </c>
      <c r="Z602" s="49">
        <v>50.799688554367506</v>
      </c>
      <c r="AA602" s="49">
        <v>64.937746622816917</v>
      </c>
      <c r="AB602" s="49">
        <v>125.24307730031654</v>
      </c>
      <c r="AC602" s="49">
        <v>185.73480032070938</v>
      </c>
      <c r="AD602" s="49">
        <v>277.56401705624461</v>
      </c>
      <c r="AE602" s="49">
        <v>355.05063896630162</v>
      </c>
      <c r="AF602" s="49">
        <v>438.05540044648939</v>
      </c>
      <c r="AG602" s="49">
        <v>526.63860635620847</v>
      </c>
      <c r="AH602" s="49">
        <v>654.12498808354655</v>
      </c>
      <c r="AJ602" s="33" t="str">
        <f t="shared" si="18"/>
        <v/>
      </c>
      <c r="AK602" s="33" t="str">
        <f t="shared" si="19"/>
        <v/>
      </c>
      <c r="AO602" t="s">
        <v>13</v>
      </c>
      <c r="AR602" s="7"/>
      <c r="AS602" s="7"/>
      <c r="AT602" s="7"/>
      <c r="AU602" s="7"/>
      <c r="AV602" s="7"/>
      <c r="AW602" s="7"/>
      <c r="AX602" s="7"/>
      <c r="AY602" s="7"/>
      <c r="AZ602" s="7"/>
      <c r="BA602" s="7"/>
      <c r="BB602" s="7"/>
      <c r="BC602" s="7"/>
      <c r="BD602" s="7"/>
      <c r="BE602" s="7"/>
      <c r="BF602" s="7"/>
      <c r="BG602" s="7"/>
      <c r="BH602" s="7"/>
    </row>
    <row r="603" spans="1:60" x14ac:dyDescent="0.25">
      <c r="A603" s="23"/>
      <c r="B603" s="81" t="s">
        <v>1525</v>
      </c>
      <c r="C603" s="53" t="s">
        <v>4327</v>
      </c>
      <c r="D603" s="53" t="s">
        <v>3922</v>
      </c>
      <c r="E603" s="49">
        <v>1359.0383802306062</v>
      </c>
      <c r="F603" s="49">
        <v>1610.81476076231</v>
      </c>
      <c r="G603" s="49">
        <v>1922.1467183517286</v>
      </c>
      <c r="H603" s="49">
        <v>2708.4333869822426</v>
      </c>
      <c r="I603" s="49">
        <v>3230.3126721885383</v>
      </c>
      <c r="J603" s="49">
        <v>3894.5440962133998</v>
      </c>
      <c r="K603" s="49">
        <v>4386.2183470544651</v>
      </c>
      <c r="L603" s="49">
        <v>4890.1168283132201</v>
      </c>
      <c r="M603" s="49">
        <v>5377.1833523698633</v>
      </c>
      <c r="N603" s="49">
        <v>6010.2725300191387</v>
      </c>
      <c r="O603" s="49">
        <v>1359.0383802306062</v>
      </c>
      <c r="P603" s="49">
        <v>1610.81476076231</v>
      </c>
      <c r="Q603" s="49">
        <v>1922.1467183517286</v>
      </c>
      <c r="R603" s="49">
        <v>2708.4333869822426</v>
      </c>
      <c r="S603" s="49">
        <v>3230.3126721885383</v>
      </c>
      <c r="T603" s="49">
        <v>3894.5440962133998</v>
      </c>
      <c r="U603" s="49">
        <v>4386.2183470544651</v>
      </c>
      <c r="V603" s="49">
        <v>4890.1168283132201</v>
      </c>
      <c r="W603" s="49">
        <v>5377.1833523698633</v>
      </c>
      <c r="X603" s="49">
        <v>6010.2725300191387</v>
      </c>
      <c r="Y603" s="49">
        <v>1359.0383802306062</v>
      </c>
      <c r="Z603" s="49">
        <v>1610.81476076231</v>
      </c>
      <c r="AA603" s="49">
        <v>1922.1467183517286</v>
      </c>
      <c r="AB603" s="49">
        <v>2708.4333869822426</v>
      </c>
      <c r="AC603" s="49">
        <v>3230.3126721885383</v>
      </c>
      <c r="AD603" s="49">
        <v>3894.5440962133998</v>
      </c>
      <c r="AE603" s="49">
        <v>4386.2183470544651</v>
      </c>
      <c r="AF603" s="49">
        <v>4890.1168283132201</v>
      </c>
      <c r="AG603" s="49">
        <v>5377.1833523698633</v>
      </c>
      <c r="AH603" s="49">
        <v>6010.2725300191387</v>
      </c>
      <c r="AJ603" s="33" t="str">
        <f t="shared" si="18"/>
        <v/>
      </c>
      <c r="AK603" s="33" t="str">
        <f t="shared" si="19"/>
        <v/>
      </c>
      <c r="AO603" t="s">
        <v>13</v>
      </c>
      <c r="AR603" s="7"/>
      <c r="AS603" s="7"/>
      <c r="AT603" s="7"/>
      <c r="AU603" s="7"/>
      <c r="AV603" s="7"/>
      <c r="AW603" s="7"/>
      <c r="AX603" s="7"/>
      <c r="AY603" s="7"/>
      <c r="AZ603" s="7"/>
      <c r="BA603" s="7"/>
      <c r="BB603" s="7"/>
      <c r="BC603" s="7"/>
      <c r="BD603" s="7"/>
      <c r="BE603" s="7"/>
      <c r="BF603" s="7"/>
      <c r="BG603" s="7"/>
      <c r="BH603" s="7"/>
    </row>
    <row r="604" spans="1:60" x14ac:dyDescent="0.25">
      <c r="A604" s="23"/>
      <c r="B604" s="79" t="s">
        <v>1527</v>
      </c>
      <c r="C604" s="80" t="s">
        <v>4333</v>
      </c>
      <c r="D604" s="34" t="s">
        <v>3393</v>
      </c>
      <c r="E604" s="50">
        <v>4116</v>
      </c>
      <c r="F604" s="50">
        <v>4930.3999999999996</v>
      </c>
      <c r="G604" s="50">
        <v>5952</v>
      </c>
      <c r="H604" s="50">
        <v>8589</v>
      </c>
      <c r="I604" s="50">
        <v>10400</v>
      </c>
      <c r="J604" s="50">
        <v>12740</v>
      </c>
      <c r="K604" s="50">
        <v>14520</v>
      </c>
      <c r="L604" s="50">
        <v>16330</v>
      </c>
      <c r="M604" s="50">
        <v>18180</v>
      </c>
      <c r="N604" s="50">
        <v>20700</v>
      </c>
      <c r="O604" s="49">
        <v>4681.7242078178915</v>
      </c>
      <c r="P604" s="49">
        <v>5484.6431586114304</v>
      </c>
      <c r="Q604" s="49">
        <v>6452.5402540574396</v>
      </c>
      <c r="R604" s="49">
        <v>8836.4819413135938</v>
      </c>
      <c r="S604" s="49">
        <v>10390.165701185604</v>
      </c>
      <c r="T604" s="49">
        <v>12361.91326169589</v>
      </c>
      <c r="U604" s="49">
        <v>13810.051756483692</v>
      </c>
      <c r="V604" s="49">
        <v>15291.011905660474</v>
      </c>
      <c r="W604" s="49">
        <v>16718.025047894109</v>
      </c>
      <c r="X604" s="49">
        <v>18552.91432175826</v>
      </c>
      <c r="Y604" s="49">
        <v>4139.0452699636726</v>
      </c>
      <c r="Z604" s="49">
        <v>4949.4612726506575</v>
      </c>
      <c r="AA604" s="49">
        <v>5968.5741805979278</v>
      </c>
      <c r="AB604" s="49">
        <v>8602.4640434393405</v>
      </c>
      <c r="AC604" s="49">
        <v>10399.195937832785</v>
      </c>
      <c r="AD604" s="49">
        <v>12694.848507729665</v>
      </c>
      <c r="AE604" s="49">
        <v>14415.498272566527</v>
      </c>
      <c r="AF604" s="49">
        <v>16152.899756646673</v>
      </c>
      <c r="AG604" s="49">
        <v>17902.533055704655</v>
      </c>
      <c r="AH604" s="49">
        <v>20249.204955001191</v>
      </c>
      <c r="AJ604" s="33" t="str">
        <f t="shared" si="18"/>
        <v/>
      </c>
      <c r="AK604" s="33" t="str">
        <f t="shared" si="19"/>
        <v/>
      </c>
      <c r="AO604" t="s">
        <v>13</v>
      </c>
      <c r="AR604" s="7"/>
      <c r="AS604" s="7"/>
      <c r="AT604" s="7"/>
      <c r="AU604" s="7"/>
      <c r="AV604" s="7"/>
      <c r="AW604" s="7"/>
      <c r="AX604" s="7"/>
      <c r="AY604" s="7"/>
      <c r="AZ604" s="7"/>
      <c r="BA604" s="7"/>
      <c r="BB604" s="7"/>
      <c r="BC604" s="7"/>
      <c r="BD604" s="7"/>
      <c r="BE604" s="7"/>
      <c r="BF604" s="7"/>
      <c r="BG604" s="7"/>
      <c r="BH604" s="7"/>
    </row>
    <row r="605" spans="1:60" x14ac:dyDescent="0.25">
      <c r="A605" s="23"/>
      <c r="B605" s="81" t="s">
        <v>1529</v>
      </c>
      <c r="C605" s="53" t="s">
        <v>4327</v>
      </c>
      <c r="D605" s="53" t="s">
        <v>3923</v>
      </c>
      <c r="E605" s="49">
        <v>310.14297162959247</v>
      </c>
      <c r="F605" s="49">
        <v>375.0631778404196</v>
      </c>
      <c r="G605" s="49">
        <v>457.18791761955868</v>
      </c>
      <c r="H605" s="49">
        <v>673.44081393347608</v>
      </c>
      <c r="I605" s="49">
        <v>825.85071971382797</v>
      </c>
      <c r="J605" s="49">
        <v>1026.4295639372208</v>
      </c>
      <c r="K605" s="49">
        <v>1182.452779023266</v>
      </c>
      <c r="L605" s="49">
        <v>1344.1865463807085</v>
      </c>
      <c r="M605" s="49">
        <v>1506.4766959522105</v>
      </c>
      <c r="N605" s="49">
        <v>1724.026182286761</v>
      </c>
      <c r="O605" s="49">
        <v>310.14297162959247</v>
      </c>
      <c r="P605" s="49">
        <v>375.0631778404196</v>
      </c>
      <c r="Q605" s="49">
        <v>457.18791761955868</v>
      </c>
      <c r="R605" s="49">
        <v>673.44081393347608</v>
      </c>
      <c r="S605" s="49">
        <v>825.85071971382797</v>
      </c>
      <c r="T605" s="49">
        <v>1026.4295639372208</v>
      </c>
      <c r="U605" s="49">
        <v>1182.452779023266</v>
      </c>
      <c r="V605" s="49">
        <v>1344.1865463807085</v>
      </c>
      <c r="W605" s="49">
        <v>1506.4766959522105</v>
      </c>
      <c r="X605" s="49">
        <v>1724.026182286761</v>
      </c>
      <c r="Y605" s="49">
        <v>310.14297162959247</v>
      </c>
      <c r="Z605" s="49">
        <v>375.0631778404196</v>
      </c>
      <c r="AA605" s="49">
        <v>457.18791761955868</v>
      </c>
      <c r="AB605" s="49">
        <v>673.44081393347608</v>
      </c>
      <c r="AC605" s="49">
        <v>825.85071971382797</v>
      </c>
      <c r="AD605" s="49">
        <v>1026.4295639372208</v>
      </c>
      <c r="AE605" s="49">
        <v>1182.452779023266</v>
      </c>
      <c r="AF605" s="49">
        <v>1344.1865463807085</v>
      </c>
      <c r="AG605" s="49">
        <v>1506.4766959522105</v>
      </c>
      <c r="AH605" s="49">
        <v>1724.026182286761</v>
      </c>
      <c r="AJ605" s="33" t="str">
        <f t="shared" si="18"/>
        <v/>
      </c>
      <c r="AK605" s="33" t="str">
        <f t="shared" si="19"/>
        <v/>
      </c>
      <c r="AO605" t="s">
        <v>13</v>
      </c>
      <c r="AR605" s="7"/>
      <c r="AS605" s="7"/>
      <c r="AT605" s="7"/>
      <c r="AU605" s="7"/>
      <c r="AV605" s="7"/>
      <c r="AW605" s="7"/>
      <c r="AX605" s="7"/>
      <c r="AY605" s="7"/>
      <c r="AZ605" s="7"/>
      <c r="BA605" s="7"/>
      <c r="BB605" s="7"/>
      <c r="BC605" s="7"/>
      <c r="BD605" s="7"/>
      <c r="BE605" s="7"/>
      <c r="BF605" s="7"/>
      <c r="BG605" s="7"/>
      <c r="BH605" s="7"/>
    </row>
    <row r="606" spans="1:60" x14ac:dyDescent="0.25">
      <c r="A606" s="23"/>
      <c r="B606" s="81" t="s">
        <v>1531</v>
      </c>
      <c r="C606" s="53" t="s">
        <v>4327</v>
      </c>
      <c r="D606" s="53" t="s">
        <v>3924</v>
      </c>
      <c r="E606" s="49">
        <v>170.55797118404163</v>
      </c>
      <c r="F606" s="49">
        <v>210.52170554256364</v>
      </c>
      <c r="G606" s="49">
        <v>262.2734133775794</v>
      </c>
      <c r="H606" s="49">
        <v>406.59228952004293</v>
      </c>
      <c r="I606" s="49">
        <v>513.28670469205872</v>
      </c>
      <c r="J606" s="49">
        <v>656.92382253895198</v>
      </c>
      <c r="K606" s="49">
        <v>771.26115866818316</v>
      </c>
      <c r="L606" s="49">
        <v>890.91412465300277</v>
      </c>
      <c r="M606" s="49">
        <v>1013.781162758024</v>
      </c>
      <c r="N606" s="49">
        <v>1181.5624307787284</v>
      </c>
      <c r="O606" s="49">
        <v>170.55797118404163</v>
      </c>
      <c r="P606" s="49">
        <v>210.52170554256364</v>
      </c>
      <c r="Q606" s="49">
        <v>262.2734133775794</v>
      </c>
      <c r="R606" s="49">
        <v>406.59228952004293</v>
      </c>
      <c r="S606" s="49">
        <v>513.28670469205872</v>
      </c>
      <c r="T606" s="49">
        <v>656.92382253895198</v>
      </c>
      <c r="U606" s="49">
        <v>771.26115866818316</v>
      </c>
      <c r="V606" s="49">
        <v>890.91412465300277</v>
      </c>
      <c r="W606" s="49">
        <v>1013.781162758024</v>
      </c>
      <c r="X606" s="49">
        <v>1181.5624307787284</v>
      </c>
      <c r="Y606" s="49">
        <v>170.55797118404163</v>
      </c>
      <c r="Z606" s="49">
        <v>210.52170554256364</v>
      </c>
      <c r="AA606" s="49">
        <v>262.2734133775794</v>
      </c>
      <c r="AB606" s="49">
        <v>406.59228952004293</v>
      </c>
      <c r="AC606" s="49">
        <v>513.28670469205872</v>
      </c>
      <c r="AD606" s="49">
        <v>656.92382253895198</v>
      </c>
      <c r="AE606" s="49">
        <v>771.26115866818316</v>
      </c>
      <c r="AF606" s="49">
        <v>890.91412465300277</v>
      </c>
      <c r="AG606" s="49">
        <v>1013.781162758024</v>
      </c>
      <c r="AH606" s="49">
        <v>1181.5624307787284</v>
      </c>
      <c r="AJ606" s="33" t="str">
        <f t="shared" si="18"/>
        <v/>
      </c>
      <c r="AK606" s="33" t="str">
        <f t="shared" si="19"/>
        <v/>
      </c>
      <c r="AO606" t="s">
        <v>13</v>
      </c>
      <c r="AR606" s="7"/>
      <c r="AS606" s="7"/>
      <c r="AT606" s="7"/>
      <c r="AU606" s="7"/>
      <c r="AV606" s="7"/>
      <c r="AW606" s="7"/>
      <c r="AX606" s="7"/>
      <c r="AY606" s="7"/>
      <c r="AZ606" s="7"/>
      <c r="BA606" s="7"/>
      <c r="BB606" s="7"/>
      <c r="BC606" s="7"/>
      <c r="BD606" s="7"/>
      <c r="BE606" s="7"/>
      <c r="BF606" s="7"/>
      <c r="BG606" s="7"/>
      <c r="BH606" s="7"/>
    </row>
    <row r="607" spans="1:60" x14ac:dyDescent="0.25">
      <c r="A607" s="23"/>
      <c r="B607" s="81" t="s">
        <v>1533</v>
      </c>
      <c r="C607" s="53" t="s">
        <v>4327</v>
      </c>
      <c r="D607" s="53" t="s">
        <v>3925</v>
      </c>
      <c r="E607" s="49">
        <v>1361.2130036526073</v>
      </c>
      <c r="F607" s="49">
        <v>1631.9850560320845</v>
      </c>
      <c r="G607" s="49">
        <v>1965.9966658150804</v>
      </c>
      <c r="H607" s="49">
        <v>2834.0797000495686</v>
      </c>
      <c r="I607" s="49">
        <v>3435.5596976141364</v>
      </c>
      <c r="J607" s="49">
        <v>4221.1678936114522</v>
      </c>
      <c r="K607" s="49">
        <v>4825.1780735838638</v>
      </c>
      <c r="L607" s="49">
        <v>5448.4906421617616</v>
      </c>
      <c r="M607" s="49">
        <v>6072.2173171916475</v>
      </c>
      <c r="N607" s="49">
        <v>6900.3576667787911</v>
      </c>
      <c r="O607" s="49">
        <v>1361.2130036526073</v>
      </c>
      <c r="P607" s="49">
        <v>1631.9850560320845</v>
      </c>
      <c r="Q607" s="49">
        <v>1965.9966658150804</v>
      </c>
      <c r="R607" s="49">
        <v>2834.0797000495686</v>
      </c>
      <c r="S607" s="49">
        <v>3435.5596976141364</v>
      </c>
      <c r="T607" s="49">
        <v>4221.1678936114522</v>
      </c>
      <c r="U607" s="49">
        <v>4825.1780735838638</v>
      </c>
      <c r="V607" s="49">
        <v>5448.4906421617616</v>
      </c>
      <c r="W607" s="49">
        <v>6072.2173171916475</v>
      </c>
      <c r="X607" s="49">
        <v>6900.3576667787911</v>
      </c>
      <c r="Y607" s="49">
        <v>1361.2130036526073</v>
      </c>
      <c r="Z607" s="49">
        <v>1631.9850560320845</v>
      </c>
      <c r="AA607" s="49">
        <v>1965.9966658150804</v>
      </c>
      <c r="AB607" s="49">
        <v>2834.0797000495686</v>
      </c>
      <c r="AC607" s="49">
        <v>3435.5596976141364</v>
      </c>
      <c r="AD607" s="49">
        <v>4221.1678936114522</v>
      </c>
      <c r="AE607" s="49">
        <v>4825.1780735838638</v>
      </c>
      <c r="AF607" s="49">
        <v>5448.4906421617616</v>
      </c>
      <c r="AG607" s="49">
        <v>6072.2173171916475</v>
      </c>
      <c r="AH607" s="49">
        <v>6900.3576667787911</v>
      </c>
      <c r="AJ607" s="33" t="str">
        <f t="shared" si="18"/>
        <v/>
      </c>
      <c r="AK607" s="33" t="str">
        <f t="shared" si="19"/>
        <v/>
      </c>
      <c r="AO607" t="s">
        <v>13</v>
      </c>
      <c r="AR607" s="7"/>
      <c r="AS607" s="7"/>
      <c r="AT607" s="7"/>
      <c r="AU607" s="7"/>
      <c r="AV607" s="7"/>
      <c r="AW607" s="7"/>
      <c r="AX607" s="7"/>
      <c r="AY607" s="7"/>
      <c r="AZ607" s="7"/>
      <c r="BA607" s="7"/>
      <c r="BB607" s="7"/>
      <c r="BC607" s="7"/>
      <c r="BD607" s="7"/>
      <c r="BE607" s="7"/>
      <c r="BF607" s="7"/>
      <c r="BG607" s="7"/>
      <c r="BH607" s="7"/>
    </row>
    <row r="608" spans="1:60" x14ac:dyDescent="0.25">
      <c r="A608" s="23"/>
      <c r="B608" s="81" t="s">
        <v>1535</v>
      </c>
      <c r="C608" s="53" t="s">
        <v>4327</v>
      </c>
      <c r="D608" s="53" t="s">
        <v>3926</v>
      </c>
      <c r="E608" s="49">
        <v>350.88412811507328</v>
      </c>
      <c r="F608" s="49">
        <v>429.42402570652098</v>
      </c>
      <c r="G608" s="49">
        <v>531.10344482381947</v>
      </c>
      <c r="H608" s="49">
        <v>813.11264478805037</v>
      </c>
      <c r="I608" s="49">
        <v>1020.0434433490921</v>
      </c>
      <c r="J608" s="49">
        <v>1297.4341446835344</v>
      </c>
      <c r="K608" s="49">
        <v>1515.2692121121352</v>
      </c>
      <c r="L608" s="49">
        <v>1742.4384731936641</v>
      </c>
      <c r="M608" s="49">
        <v>1973.6232085944278</v>
      </c>
      <c r="N608" s="49">
        <v>2285.5559242336531</v>
      </c>
      <c r="O608" s="49">
        <v>350.88412811507328</v>
      </c>
      <c r="P608" s="49">
        <v>429.42402570652098</v>
      </c>
      <c r="Q608" s="49">
        <v>531.10344482381947</v>
      </c>
      <c r="R608" s="49">
        <v>813.11264478805037</v>
      </c>
      <c r="S608" s="49">
        <v>1020.0434433490921</v>
      </c>
      <c r="T608" s="49">
        <v>1297.4341446835344</v>
      </c>
      <c r="U608" s="49">
        <v>1515.2692121121352</v>
      </c>
      <c r="V608" s="49">
        <v>1742.4384731936641</v>
      </c>
      <c r="W608" s="49">
        <v>1973.6232085944278</v>
      </c>
      <c r="X608" s="49">
        <v>2285.5559242336531</v>
      </c>
      <c r="Y608" s="49">
        <v>350.88412811507328</v>
      </c>
      <c r="Z608" s="49">
        <v>429.42402570652098</v>
      </c>
      <c r="AA608" s="49">
        <v>531.10344482381947</v>
      </c>
      <c r="AB608" s="49">
        <v>813.11264478805037</v>
      </c>
      <c r="AC608" s="49">
        <v>1020.0434433490921</v>
      </c>
      <c r="AD608" s="49">
        <v>1297.4341446835344</v>
      </c>
      <c r="AE608" s="49">
        <v>1515.2692121121352</v>
      </c>
      <c r="AF608" s="49">
        <v>1742.4384731936641</v>
      </c>
      <c r="AG608" s="49">
        <v>1973.6232085944278</v>
      </c>
      <c r="AH608" s="49">
        <v>2285.5559242336531</v>
      </c>
      <c r="AJ608" s="33" t="str">
        <f t="shared" si="18"/>
        <v/>
      </c>
      <c r="AK608" s="33" t="str">
        <f t="shared" si="19"/>
        <v/>
      </c>
      <c r="AO608" t="s">
        <v>13</v>
      </c>
      <c r="AR608" s="7"/>
      <c r="AS608" s="7"/>
      <c r="AT608" s="7"/>
      <c r="AU608" s="7"/>
      <c r="AV608" s="7"/>
      <c r="AW608" s="7"/>
      <c r="AX608" s="7"/>
      <c r="AY608" s="7"/>
      <c r="AZ608" s="7"/>
      <c r="BA608" s="7"/>
      <c r="BB608" s="7"/>
      <c r="BC608" s="7"/>
      <c r="BD608" s="7"/>
      <c r="BE608" s="7"/>
      <c r="BF608" s="7"/>
      <c r="BG608" s="7"/>
      <c r="BH608" s="7"/>
    </row>
    <row r="609" spans="1:60" x14ac:dyDescent="0.25">
      <c r="A609" s="23"/>
      <c r="B609" s="81" t="s">
        <v>1537</v>
      </c>
      <c r="C609" s="53" t="s">
        <v>4327</v>
      </c>
      <c r="D609" s="53" t="s">
        <v>3927</v>
      </c>
      <c r="E609" s="49">
        <v>365.69553363626608</v>
      </c>
      <c r="F609" s="49">
        <v>449.75384811370225</v>
      </c>
      <c r="G609" s="49">
        <v>558.57241674308239</v>
      </c>
      <c r="H609" s="49">
        <v>863.8404773177831</v>
      </c>
      <c r="I609" s="49">
        <v>1089.2725250619978</v>
      </c>
      <c r="J609" s="49">
        <v>1392.1541925206968</v>
      </c>
      <c r="K609" s="49">
        <v>1630.8169729115821</v>
      </c>
      <c r="L609" s="49">
        <v>1880.0227746658622</v>
      </c>
      <c r="M609" s="49">
        <v>2134.8642679998225</v>
      </c>
      <c r="N609" s="49">
        <v>2480.1637528105589</v>
      </c>
      <c r="O609" s="49">
        <v>365.69553363626608</v>
      </c>
      <c r="P609" s="49">
        <v>449.75384811370225</v>
      </c>
      <c r="Q609" s="49">
        <v>558.57241674308239</v>
      </c>
      <c r="R609" s="49">
        <v>863.8404773177831</v>
      </c>
      <c r="S609" s="49">
        <v>1089.2725250619978</v>
      </c>
      <c r="T609" s="49">
        <v>1392.1541925206968</v>
      </c>
      <c r="U609" s="49">
        <v>1630.8169729115821</v>
      </c>
      <c r="V609" s="49">
        <v>1880.0227746658622</v>
      </c>
      <c r="W609" s="49">
        <v>2134.8642679998225</v>
      </c>
      <c r="X609" s="49">
        <v>2480.1637528105589</v>
      </c>
      <c r="Y609" s="49">
        <v>365.69553363626608</v>
      </c>
      <c r="Z609" s="49">
        <v>449.75384811370225</v>
      </c>
      <c r="AA609" s="49">
        <v>558.57241674308239</v>
      </c>
      <c r="AB609" s="49">
        <v>863.8404773177831</v>
      </c>
      <c r="AC609" s="49">
        <v>1089.2725250619978</v>
      </c>
      <c r="AD609" s="49">
        <v>1392.1541925206968</v>
      </c>
      <c r="AE609" s="49">
        <v>1630.8169729115821</v>
      </c>
      <c r="AF609" s="49">
        <v>1880.0227746658622</v>
      </c>
      <c r="AG609" s="49">
        <v>2134.8642679998225</v>
      </c>
      <c r="AH609" s="49">
        <v>2480.1637528105589</v>
      </c>
      <c r="AJ609" s="33" t="str">
        <f t="shared" si="18"/>
        <v/>
      </c>
      <c r="AK609" s="33" t="str">
        <f t="shared" si="19"/>
        <v/>
      </c>
      <c r="AO609" t="s">
        <v>13</v>
      </c>
      <c r="AR609" s="7"/>
      <c r="AS609" s="7"/>
      <c r="AT609" s="7"/>
      <c r="AU609" s="7"/>
      <c r="AV609" s="7"/>
      <c r="AW609" s="7"/>
      <c r="AX609" s="7"/>
      <c r="AY609" s="7"/>
      <c r="AZ609" s="7"/>
      <c r="BA609" s="7"/>
      <c r="BB609" s="7"/>
      <c r="BC609" s="7"/>
      <c r="BD609" s="7"/>
      <c r="BE609" s="7"/>
      <c r="BF609" s="7"/>
      <c r="BG609" s="7"/>
      <c r="BH609" s="7"/>
    </row>
    <row r="610" spans="1:60" x14ac:dyDescent="0.25">
      <c r="A610" s="23"/>
      <c r="B610" s="81" t="s">
        <v>1539</v>
      </c>
      <c r="C610" s="53" t="s">
        <v>4327</v>
      </c>
      <c r="D610" s="53" t="s">
        <v>3928</v>
      </c>
      <c r="E610" s="49">
        <v>655.02019212620178</v>
      </c>
      <c r="F610" s="49">
        <v>793.92377089183287</v>
      </c>
      <c r="G610" s="49">
        <v>968.21769612146682</v>
      </c>
      <c r="H610" s="49">
        <v>1432.6482886172198</v>
      </c>
      <c r="I610" s="49">
        <v>1756.0785948711896</v>
      </c>
      <c r="J610" s="49">
        <v>2176.4006702137603</v>
      </c>
      <c r="K610" s="49">
        <v>2497.6782310908056</v>
      </c>
      <c r="L610" s="49">
        <v>2829.3316122130936</v>
      </c>
      <c r="M610" s="49">
        <v>3159.9595196737509</v>
      </c>
      <c r="N610" s="49">
        <v>3600.8870456393488</v>
      </c>
      <c r="O610" s="49">
        <v>655.02019212620178</v>
      </c>
      <c r="P610" s="49">
        <v>793.92377089183287</v>
      </c>
      <c r="Q610" s="49">
        <v>968.21769612146682</v>
      </c>
      <c r="R610" s="49">
        <v>1432.6482886172198</v>
      </c>
      <c r="S610" s="49">
        <v>1756.0785948711896</v>
      </c>
      <c r="T610" s="49">
        <v>2176.4006702137603</v>
      </c>
      <c r="U610" s="49">
        <v>2497.6782310908056</v>
      </c>
      <c r="V610" s="49">
        <v>2829.3316122130936</v>
      </c>
      <c r="W610" s="49">
        <v>3159.9595196737509</v>
      </c>
      <c r="X610" s="49">
        <v>3600.8870456393488</v>
      </c>
      <c r="Y610" s="49">
        <v>655.02019212620178</v>
      </c>
      <c r="Z610" s="49">
        <v>793.92377089183287</v>
      </c>
      <c r="AA610" s="49">
        <v>968.21769612146682</v>
      </c>
      <c r="AB610" s="49">
        <v>1432.6482886172198</v>
      </c>
      <c r="AC610" s="49">
        <v>1756.0785948711896</v>
      </c>
      <c r="AD610" s="49">
        <v>2176.4006702137603</v>
      </c>
      <c r="AE610" s="49">
        <v>2497.6782310908056</v>
      </c>
      <c r="AF610" s="49">
        <v>2829.3316122130936</v>
      </c>
      <c r="AG610" s="49">
        <v>3159.9595196737509</v>
      </c>
      <c r="AH610" s="49">
        <v>3600.8870456393488</v>
      </c>
      <c r="AJ610" s="33" t="str">
        <f t="shared" si="18"/>
        <v/>
      </c>
      <c r="AK610" s="33" t="str">
        <f t="shared" si="19"/>
        <v/>
      </c>
      <c r="AO610" t="s">
        <v>13</v>
      </c>
      <c r="AR610" s="7"/>
      <c r="AS610" s="7"/>
      <c r="AT610" s="7"/>
      <c r="AU610" s="7"/>
      <c r="AV610" s="7"/>
      <c r="AW610" s="7"/>
      <c r="AX610" s="7"/>
      <c r="AY610" s="7"/>
      <c r="AZ610" s="7"/>
      <c r="BA610" s="7"/>
      <c r="BB610" s="7"/>
      <c r="BC610" s="7"/>
      <c r="BD610" s="7"/>
      <c r="BE610" s="7"/>
      <c r="BF610" s="7"/>
      <c r="BG610" s="7"/>
      <c r="BH610" s="7"/>
    </row>
    <row r="611" spans="1:60" x14ac:dyDescent="0.25">
      <c r="A611" s="23"/>
      <c r="B611" s="79" t="s">
        <v>1541</v>
      </c>
      <c r="C611" s="80" t="s">
        <v>4333</v>
      </c>
      <c r="D611" s="34" t="s">
        <v>3394</v>
      </c>
      <c r="E611" s="50">
        <v>6712</v>
      </c>
      <c r="F611" s="50">
        <v>7736.8</v>
      </c>
      <c r="G611" s="50">
        <v>8995</v>
      </c>
      <c r="H611" s="50">
        <v>12160</v>
      </c>
      <c r="I611" s="50">
        <v>14290</v>
      </c>
      <c r="J611" s="50">
        <v>17020</v>
      </c>
      <c r="K611" s="50">
        <v>19090</v>
      </c>
      <c r="L611" s="50">
        <v>21180</v>
      </c>
      <c r="M611" s="50">
        <v>23310</v>
      </c>
      <c r="N611" s="50">
        <v>26210</v>
      </c>
      <c r="O611" s="49">
        <v>6720.7428401317884</v>
      </c>
      <c r="P611" s="49">
        <v>7860.0151343161851</v>
      </c>
      <c r="Q611" s="49">
        <v>9237.5047183641454</v>
      </c>
      <c r="R611" s="49">
        <v>12653.869401060971</v>
      </c>
      <c r="S611" s="49">
        <v>14890.602706229614</v>
      </c>
      <c r="T611" s="49">
        <v>17734.744381714765</v>
      </c>
      <c r="U611" s="49">
        <v>19814.501937991743</v>
      </c>
      <c r="V611" s="49">
        <v>21940.535750152198</v>
      </c>
      <c r="W611" s="49">
        <v>23987.477831945806</v>
      </c>
      <c r="X611" s="49">
        <v>26606.901275204411</v>
      </c>
      <c r="Y611" s="49">
        <v>6713.0001034837096</v>
      </c>
      <c r="Z611" s="49">
        <v>7748.8435845572212</v>
      </c>
      <c r="AA611" s="49">
        <v>9017.8778036192598</v>
      </c>
      <c r="AB611" s="49">
        <v>12233.555017179293</v>
      </c>
      <c r="AC611" s="49">
        <v>14417.997298048935</v>
      </c>
      <c r="AD611" s="49">
        <v>17228.73066014679</v>
      </c>
      <c r="AE611" s="49">
        <v>19339.418699964372</v>
      </c>
      <c r="AF611" s="49">
        <v>21472.513750058541</v>
      </c>
      <c r="AG611" s="49">
        <v>23591.870338838766</v>
      </c>
      <c r="AH611" s="49">
        <v>26387.416699054505</v>
      </c>
      <c r="AJ611" s="33" t="str">
        <f t="shared" si="18"/>
        <v/>
      </c>
      <c r="AK611" s="33" t="str">
        <f t="shared" si="19"/>
        <v/>
      </c>
      <c r="AO611" t="s">
        <v>13</v>
      </c>
      <c r="AR611" s="7"/>
      <c r="AS611" s="7"/>
      <c r="AT611" s="7"/>
      <c r="AU611" s="7"/>
      <c r="AV611" s="7"/>
      <c r="AW611" s="7"/>
      <c r="AX611" s="7"/>
      <c r="AY611" s="7"/>
      <c r="AZ611" s="7"/>
      <c r="BA611" s="7"/>
      <c r="BB611" s="7"/>
      <c r="BC611" s="7"/>
      <c r="BD611" s="7"/>
      <c r="BE611" s="7"/>
      <c r="BF611" s="7"/>
      <c r="BG611" s="7"/>
      <c r="BH611" s="7"/>
    </row>
    <row r="612" spans="1:60" x14ac:dyDescent="0.25">
      <c r="A612" s="23"/>
      <c r="B612" s="81" t="s">
        <v>1543</v>
      </c>
      <c r="C612" s="53" t="s">
        <v>4327</v>
      </c>
      <c r="D612" s="53" t="s">
        <v>3929</v>
      </c>
      <c r="E612" s="49">
        <v>181.83632014486403</v>
      </c>
      <c r="F612" s="49">
        <v>225.21260745283968</v>
      </c>
      <c r="G612" s="49">
        <v>282.01361144814405</v>
      </c>
      <c r="H612" s="49">
        <v>443.42020958696833</v>
      </c>
      <c r="I612" s="49">
        <v>564.05825778432427</v>
      </c>
      <c r="J612" s="49">
        <v>727.09642692793841</v>
      </c>
      <c r="K612" s="49">
        <v>856.56269270760185</v>
      </c>
      <c r="L612" s="49">
        <v>992.21548910247179</v>
      </c>
      <c r="M612" s="49">
        <v>1131.5314994461389</v>
      </c>
      <c r="N612" s="49">
        <v>1321.5880502480513</v>
      </c>
      <c r="O612" s="49">
        <v>181.83632014486403</v>
      </c>
      <c r="P612" s="49">
        <v>225.21260745283968</v>
      </c>
      <c r="Q612" s="49">
        <v>282.01361144814405</v>
      </c>
      <c r="R612" s="49">
        <v>443.42020958696833</v>
      </c>
      <c r="S612" s="49">
        <v>564.05825778432427</v>
      </c>
      <c r="T612" s="49">
        <v>727.09642692793841</v>
      </c>
      <c r="U612" s="49">
        <v>856.56269270760185</v>
      </c>
      <c r="V612" s="49">
        <v>992.21548910247179</v>
      </c>
      <c r="W612" s="49">
        <v>1131.5314994461389</v>
      </c>
      <c r="X612" s="49">
        <v>1321.5880502480513</v>
      </c>
      <c r="Y612" s="49">
        <v>181.83632014486403</v>
      </c>
      <c r="Z612" s="49">
        <v>225.21260745283968</v>
      </c>
      <c r="AA612" s="49">
        <v>282.01361144814405</v>
      </c>
      <c r="AB612" s="49">
        <v>443.42020958696833</v>
      </c>
      <c r="AC612" s="49">
        <v>564.05825778432427</v>
      </c>
      <c r="AD612" s="49">
        <v>727.09642692793841</v>
      </c>
      <c r="AE612" s="49">
        <v>856.56269270760185</v>
      </c>
      <c r="AF612" s="49">
        <v>992.21548910247179</v>
      </c>
      <c r="AG612" s="49">
        <v>1131.5314994461389</v>
      </c>
      <c r="AH612" s="49">
        <v>1321.5880502480513</v>
      </c>
      <c r="AJ612" s="33" t="str">
        <f t="shared" si="18"/>
        <v/>
      </c>
      <c r="AK612" s="33" t="str">
        <f t="shared" si="19"/>
        <v/>
      </c>
      <c r="AO612" t="s">
        <v>13</v>
      </c>
      <c r="AR612" s="7"/>
      <c r="AS612" s="7"/>
      <c r="AT612" s="7"/>
      <c r="AU612" s="7"/>
      <c r="AV612" s="7"/>
      <c r="AW612" s="7"/>
      <c r="AX612" s="7"/>
      <c r="AY612" s="7"/>
      <c r="AZ612" s="7"/>
      <c r="BA612" s="7"/>
      <c r="BB612" s="7"/>
      <c r="BC612" s="7"/>
      <c r="BD612" s="7"/>
      <c r="BE612" s="7"/>
      <c r="BF612" s="7"/>
      <c r="BG612" s="7"/>
      <c r="BH612" s="7"/>
    </row>
    <row r="613" spans="1:60" x14ac:dyDescent="0.25">
      <c r="A613" s="23"/>
      <c r="B613" s="79" t="s">
        <v>1545</v>
      </c>
      <c r="C613" s="80" t="s">
        <v>4333</v>
      </c>
      <c r="D613" s="34" t="s">
        <v>3395</v>
      </c>
      <c r="E613" s="85">
        <v>3360</v>
      </c>
      <c r="F613" s="85">
        <v>3887</v>
      </c>
      <c r="G613" s="85">
        <v>4519</v>
      </c>
      <c r="H613" s="85">
        <v>6027</v>
      </c>
      <c r="I613" s="85">
        <v>6984</v>
      </c>
      <c r="J613" s="85">
        <v>8152</v>
      </c>
      <c r="K613" s="85">
        <v>8997</v>
      </c>
      <c r="L613" s="85">
        <v>9823</v>
      </c>
      <c r="M613" s="85">
        <v>10640</v>
      </c>
      <c r="N613" s="85">
        <v>11700</v>
      </c>
      <c r="O613" s="49">
        <v>2860.2870908823174</v>
      </c>
      <c r="P613" s="49">
        <v>3391.7952620800925</v>
      </c>
      <c r="Q613" s="49">
        <v>4046.8726735151922</v>
      </c>
      <c r="R613" s="49">
        <v>5728.2464900531741</v>
      </c>
      <c r="S613" s="49">
        <v>6868.6707926681793</v>
      </c>
      <c r="T613" s="49">
        <v>8340.1097167705775</v>
      </c>
      <c r="U613" s="49">
        <v>9441.591274847071</v>
      </c>
      <c r="V613" s="49">
        <v>10572.568211941982</v>
      </c>
      <c r="W613" s="49">
        <v>11682.226629682171</v>
      </c>
      <c r="X613" s="49">
        <v>13127.626938334399</v>
      </c>
      <c r="Y613" s="49">
        <v>3338.5144241572148</v>
      </c>
      <c r="Z613" s="49">
        <v>3869.0177050476013</v>
      </c>
      <c r="AA613" s="49">
        <v>4502.4920515215099</v>
      </c>
      <c r="AB613" s="49">
        <v>6009.858405166985</v>
      </c>
      <c r="AC613" s="49">
        <v>6974.0709953952737</v>
      </c>
      <c r="AD613" s="49">
        <v>8175.6031203552429</v>
      </c>
      <c r="AE613" s="49">
        <v>9065.6501233219751</v>
      </c>
      <c r="AF613" s="49">
        <v>9956.8514664182112</v>
      </c>
      <c r="AG613" s="49">
        <v>10846.992745267889</v>
      </c>
      <c r="AH613" s="49">
        <v>12013.302744385603</v>
      </c>
      <c r="AJ613" s="33" t="str">
        <f t="shared" si="18"/>
        <v/>
      </c>
      <c r="AK613" s="33" t="str">
        <f t="shared" si="19"/>
        <v/>
      </c>
      <c r="AO613" t="s">
        <v>13</v>
      </c>
      <c r="AR613" s="7"/>
      <c r="AS613" s="7"/>
      <c r="AT613" s="7"/>
      <c r="AU613" s="7"/>
      <c r="AV613" s="7"/>
      <c r="AW613" s="7"/>
      <c r="AX613" s="7"/>
      <c r="AY613" s="7"/>
      <c r="AZ613" s="7"/>
      <c r="BA613" s="7"/>
      <c r="BB613" s="7"/>
      <c r="BC613" s="7"/>
      <c r="BD613" s="7"/>
      <c r="BE613" s="7"/>
      <c r="BF613" s="7"/>
      <c r="BG613" s="7"/>
      <c r="BH613" s="7"/>
    </row>
    <row r="614" spans="1:60" x14ac:dyDescent="0.25">
      <c r="A614" s="23"/>
      <c r="B614" s="79" t="s">
        <v>1547</v>
      </c>
      <c r="C614" s="80" t="s">
        <v>4333</v>
      </c>
      <c r="D614" s="34" t="s">
        <v>3396</v>
      </c>
      <c r="E614" s="50">
        <v>4457</v>
      </c>
      <c r="F614" s="50">
        <v>5171.6000000000004</v>
      </c>
      <c r="G614" s="50">
        <v>6046</v>
      </c>
      <c r="H614" s="50">
        <v>8225</v>
      </c>
      <c r="I614" s="50">
        <v>9672</v>
      </c>
      <c r="J614" s="50">
        <v>11510</v>
      </c>
      <c r="K614" s="50">
        <v>12880</v>
      </c>
      <c r="L614" s="50">
        <v>14260</v>
      </c>
      <c r="M614" s="50">
        <v>15650</v>
      </c>
      <c r="N614" s="50">
        <v>17530</v>
      </c>
      <c r="O614" s="49">
        <v>4046.7820730952417</v>
      </c>
      <c r="P614" s="49">
        <v>4793.1847034734519</v>
      </c>
      <c r="Q614" s="49">
        <v>5709.0716570940467</v>
      </c>
      <c r="R614" s="49">
        <v>8061.8803431341412</v>
      </c>
      <c r="S614" s="49">
        <v>9653.9752224071835</v>
      </c>
      <c r="T614" s="49">
        <v>11705.132860016942</v>
      </c>
      <c r="U614" s="49">
        <v>13235.111986462696</v>
      </c>
      <c r="V614" s="49">
        <v>14804.70906463537</v>
      </c>
      <c r="W614" s="49">
        <v>16343.921144981152</v>
      </c>
      <c r="X614" s="49">
        <v>18344.050627370681</v>
      </c>
      <c r="Y614" s="49">
        <v>4421.7735298225825</v>
      </c>
      <c r="Z614" s="49">
        <v>5143.9629277817685</v>
      </c>
      <c r="AA614" s="49">
        <v>6022.2726519080315</v>
      </c>
      <c r="AB614" s="49">
        <v>8206.5832645474038</v>
      </c>
      <c r="AC614" s="49">
        <v>9669.0338973581438</v>
      </c>
      <c r="AD614" s="49">
        <v>11555.030660003911</v>
      </c>
      <c r="AE614" s="49">
        <v>12978.123048891008</v>
      </c>
      <c r="AF614" s="49">
        <v>14430.221582698554</v>
      </c>
      <c r="AG614" s="49">
        <v>15886.847336909736</v>
      </c>
      <c r="AH614" s="49">
        <v>17831.385155934946</v>
      </c>
      <c r="AJ614" s="33" t="str">
        <f t="shared" si="18"/>
        <v/>
      </c>
      <c r="AK614" s="33" t="str">
        <f t="shared" si="19"/>
        <v/>
      </c>
      <c r="AO614" t="s">
        <v>13</v>
      </c>
      <c r="AR614" s="7"/>
      <c r="AS614" s="7"/>
      <c r="AT614" s="7"/>
      <c r="AU614" s="7"/>
      <c r="AV614" s="7"/>
      <c r="AW614" s="7"/>
      <c r="AX614" s="7"/>
      <c r="AY614" s="7"/>
      <c r="AZ614" s="7"/>
      <c r="BA614" s="7"/>
      <c r="BB614" s="7"/>
      <c r="BC614" s="7"/>
      <c r="BD614" s="7"/>
      <c r="BE614" s="7"/>
      <c r="BF614" s="7"/>
      <c r="BG614" s="7"/>
      <c r="BH614" s="7"/>
    </row>
    <row r="615" spans="1:60" x14ac:dyDescent="0.25">
      <c r="A615" s="23"/>
      <c r="B615" s="79" t="s">
        <v>1550</v>
      </c>
      <c r="C615" s="80" t="s">
        <v>4333</v>
      </c>
      <c r="D615" s="34" t="s">
        <v>3397</v>
      </c>
      <c r="E615" s="50">
        <v>331.8</v>
      </c>
      <c r="F615" s="50">
        <v>393.7</v>
      </c>
      <c r="G615" s="50">
        <v>473.7</v>
      </c>
      <c r="H615" s="50">
        <v>695.1</v>
      </c>
      <c r="I615" s="50">
        <v>858.8</v>
      </c>
      <c r="J615" s="50">
        <v>1085</v>
      </c>
      <c r="K615" s="50">
        <v>1268</v>
      </c>
      <c r="L615" s="50">
        <v>1464</v>
      </c>
      <c r="M615" s="50">
        <v>1674</v>
      </c>
      <c r="N615" s="50">
        <v>1976</v>
      </c>
      <c r="O615" s="49">
        <v>169.90475349833824</v>
      </c>
      <c r="P615" s="49">
        <v>210.30704457771381</v>
      </c>
      <c r="Q615" s="49">
        <v>263.32921273964399</v>
      </c>
      <c r="R615" s="49">
        <v>413.90981450213383</v>
      </c>
      <c r="S615" s="49">
        <v>526.29054220154069</v>
      </c>
      <c r="T615" s="49">
        <v>677.9788160224756</v>
      </c>
      <c r="U615" s="49">
        <v>798.14213905068243</v>
      </c>
      <c r="V615" s="49">
        <v>923.98722955630785</v>
      </c>
      <c r="W615" s="49">
        <v>1052.9177809800278</v>
      </c>
      <c r="X615" s="49">
        <v>1228.5421720136198</v>
      </c>
      <c r="Y615" s="49">
        <v>318.62742088831624</v>
      </c>
      <c r="Z615" s="49">
        <v>381.01857223143764</v>
      </c>
      <c r="AA615" s="49">
        <v>459.67528084930962</v>
      </c>
      <c r="AB615" s="49">
        <v>664.97248012522857</v>
      </c>
      <c r="AC615" s="49">
        <v>806.7202054050606</v>
      </c>
      <c r="AD615" s="49">
        <v>995.25590820985542</v>
      </c>
      <c r="AE615" s="49">
        <v>1143.6258603369454</v>
      </c>
      <c r="AF615" s="49">
        <v>1301.9961688668925</v>
      </c>
      <c r="AG615" s="49">
        <v>1470.1515173658056</v>
      </c>
      <c r="AH615" s="49">
        <v>1709.4433481077983</v>
      </c>
      <c r="AJ615" s="33" t="str">
        <f t="shared" si="18"/>
        <v/>
      </c>
      <c r="AK615" s="33" t="str">
        <f t="shared" si="19"/>
        <v/>
      </c>
      <c r="AO615" t="s">
        <v>13</v>
      </c>
      <c r="AR615" s="7"/>
      <c r="AS615" s="7"/>
      <c r="AT615" s="7"/>
      <c r="AU615" s="7"/>
      <c r="AV615" s="7"/>
      <c r="AW615" s="7"/>
      <c r="AX615" s="7"/>
      <c r="AY615" s="7"/>
      <c r="AZ615" s="7"/>
      <c r="BA615" s="7"/>
      <c r="BB615" s="7"/>
      <c r="BC615" s="7"/>
      <c r="BD615" s="7"/>
      <c r="BE615" s="7"/>
      <c r="BF615" s="7"/>
      <c r="BG615" s="7"/>
      <c r="BH615" s="7"/>
    </row>
    <row r="616" spans="1:60" x14ac:dyDescent="0.25">
      <c r="A616" s="23"/>
      <c r="B616" s="81" t="s">
        <v>1552</v>
      </c>
      <c r="C616" s="53" t="s">
        <v>4327</v>
      </c>
      <c r="D616" s="53" t="s">
        <v>3930</v>
      </c>
      <c r="E616" s="49">
        <v>546.84734317269761</v>
      </c>
      <c r="F616" s="49">
        <v>664.22182107636149</v>
      </c>
      <c r="G616" s="49">
        <v>813.11289903792624</v>
      </c>
      <c r="H616" s="49">
        <v>1214.6429616021451</v>
      </c>
      <c r="I616" s="49">
        <v>1499.6398589956814</v>
      </c>
      <c r="J616" s="49">
        <v>1874.4560070920779</v>
      </c>
      <c r="K616" s="49">
        <v>2163.8993212583136</v>
      </c>
      <c r="L616" s="49">
        <v>2463.7325556335036</v>
      </c>
      <c r="M616" s="49">
        <v>2764.8914262575699</v>
      </c>
      <c r="N616" s="49">
        <v>3167.865142992242</v>
      </c>
      <c r="O616" s="49">
        <v>546.84734317269761</v>
      </c>
      <c r="P616" s="49">
        <v>664.22182107636149</v>
      </c>
      <c r="Q616" s="49">
        <v>813.11289903792624</v>
      </c>
      <c r="R616" s="49">
        <v>1214.6429616021451</v>
      </c>
      <c r="S616" s="49">
        <v>1499.6398589956814</v>
      </c>
      <c r="T616" s="49">
        <v>1874.4560070920779</v>
      </c>
      <c r="U616" s="49">
        <v>2163.8993212583136</v>
      </c>
      <c r="V616" s="49">
        <v>2463.7325556335036</v>
      </c>
      <c r="W616" s="49">
        <v>2764.8914262575699</v>
      </c>
      <c r="X616" s="49">
        <v>3167.865142992242</v>
      </c>
      <c r="Y616" s="49">
        <v>546.84734317269761</v>
      </c>
      <c r="Z616" s="49">
        <v>664.22182107636149</v>
      </c>
      <c r="AA616" s="49">
        <v>813.11289903792624</v>
      </c>
      <c r="AB616" s="49">
        <v>1214.6429616021451</v>
      </c>
      <c r="AC616" s="49">
        <v>1499.6398589956814</v>
      </c>
      <c r="AD616" s="49">
        <v>1874.4560070920779</v>
      </c>
      <c r="AE616" s="49">
        <v>2163.8993212583136</v>
      </c>
      <c r="AF616" s="49">
        <v>2463.7325556335036</v>
      </c>
      <c r="AG616" s="49">
        <v>2764.8914262575699</v>
      </c>
      <c r="AH616" s="49">
        <v>3167.865142992242</v>
      </c>
      <c r="AJ616" s="33" t="str">
        <f t="shared" si="18"/>
        <v/>
      </c>
      <c r="AK616" s="33" t="str">
        <f t="shared" si="19"/>
        <v/>
      </c>
      <c r="AO616" t="s">
        <v>13</v>
      </c>
      <c r="AR616" s="7"/>
      <c r="AS616" s="7"/>
      <c r="AT616" s="7"/>
      <c r="AU616" s="7"/>
      <c r="AV616" s="7"/>
      <c r="AW616" s="7"/>
      <c r="AX616" s="7"/>
      <c r="AY616" s="7"/>
      <c r="AZ616" s="7"/>
      <c r="BA616" s="7"/>
      <c r="BB616" s="7"/>
      <c r="BC616" s="7"/>
      <c r="BD616" s="7"/>
      <c r="BE616" s="7"/>
      <c r="BF616" s="7"/>
      <c r="BG616" s="7"/>
      <c r="BH616" s="7"/>
    </row>
    <row r="617" spans="1:60" x14ac:dyDescent="0.25">
      <c r="A617" s="23"/>
      <c r="B617" s="79" t="s">
        <v>1554</v>
      </c>
      <c r="C617" s="80" t="s">
        <v>3585</v>
      </c>
      <c r="D617" s="80" t="s">
        <v>3398</v>
      </c>
      <c r="E617" s="50">
        <v>8276</v>
      </c>
      <c r="F617" s="50">
        <v>9246.4</v>
      </c>
      <c r="G617" s="50">
        <v>10450</v>
      </c>
      <c r="H617" s="50">
        <v>13600</v>
      </c>
      <c r="I617" s="50">
        <v>15800</v>
      </c>
      <c r="J617" s="50">
        <v>18710</v>
      </c>
      <c r="K617" s="50">
        <v>20980</v>
      </c>
      <c r="L617" s="50">
        <v>23340</v>
      </c>
      <c r="M617" s="50">
        <v>25810</v>
      </c>
      <c r="N617" s="50">
        <v>29260</v>
      </c>
      <c r="O617" s="50">
        <v>8276</v>
      </c>
      <c r="P617" s="50">
        <v>9246.4</v>
      </c>
      <c r="Q617" s="50">
        <v>10450</v>
      </c>
      <c r="R617" s="50">
        <v>13600</v>
      </c>
      <c r="S617" s="50">
        <v>15800</v>
      </c>
      <c r="T617" s="50">
        <v>18710</v>
      </c>
      <c r="U617" s="50">
        <v>20980</v>
      </c>
      <c r="V617" s="50">
        <v>23340</v>
      </c>
      <c r="W617" s="50">
        <v>25810</v>
      </c>
      <c r="X617" s="50">
        <v>29260</v>
      </c>
      <c r="Y617" s="50">
        <v>8276</v>
      </c>
      <c r="Z617" s="50">
        <v>9246.4</v>
      </c>
      <c r="AA617" s="50">
        <v>10450</v>
      </c>
      <c r="AB617" s="50">
        <v>13600</v>
      </c>
      <c r="AC617" s="50">
        <v>15800</v>
      </c>
      <c r="AD617" s="50">
        <v>18710</v>
      </c>
      <c r="AE617" s="50">
        <v>20980</v>
      </c>
      <c r="AF617" s="50">
        <v>23340</v>
      </c>
      <c r="AG617" s="50">
        <v>25810</v>
      </c>
      <c r="AH617" s="50">
        <v>29260</v>
      </c>
      <c r="AJ617" s="33" t="str">
        <f t="shared" si="18"/>
        <v/>
      </c>
      <c r="AK617" s="33" t="str">
        <f t="shared" si="19"/>
        <v/>
      </c>
      <c r="AO617" t="s">
        <v>13</v>
      </c>
      <c r="AR617" s="7"/>
      <c r="AS617" s="7"/>
      <c r="AT617" s="7"/>
      <c r="AU617" s="7"/>
      <c r="AV617" s="7"/>
      <c r="AW617" s="7"/>
      <c r="AX617" s="7"/>
      <c r="AY617" s="7"/>
      <c r="AZ617" s="7"/>
      <c r="BA617" s="7"/>
      <c r="BB617" s="7"/>
      <c r="BC617" s="7"/>
      <c r="BD617" s="7"/>
      <c r="BE617" s="7"/>
      <c r="BF617" s="7"/>
      <c r="BG617" s="7"/>
      <c r="BH617" s="7"/>
    </row>
    <row r="618" spans="1:60" x14ac:dyDescent="0.25">
      <c r="A618" s="23"/>
      <c r="B618" s="81" t="s">
        <v>1556</v>
      </c>
      <c r="C618" s="53" t="s">
        <v>4327</v>
      </c>
      <c r="D618" s="53" t="s">
        <v>3931</v>
      </c>
      <c r="E618" s="49">
        <v>120.50450795788198</v>
      </c>
      <c r="F618" s="49">
        <v>148.02740936031765</v>
      </c>
      <c r="G618" s="49">
        <v>183.42198562105605</v>
      </c>
      <c r="H618" s="49">
        <v>279.6714936750048</v>
      </c>
      <c r="I618" s="49">
        <v>348.34039492992042</v>
      </c>
      <c r="J618" s="49">
        <v>438.6343319820453</v>
      </c>
      <c r="K618" s="49">
        <v>508.97258547066565</v>
      </c>
      <c r="L618" s="49">
        <v>582.05329027274297</v>
      </c>
      <c r="M618" s="49">
        <v>655.56499004270268</v>
      </c>
      <c r="N618" s="49">
        <v>755.10526136160377</v>
      </c>
      <c r="O618" s="49">
        <v>120.50450795788198</v>
      </c>
      <c r="P618" s="49">
        <v>148.02740936031765</v>
      </c>
      <c r="Q618" s="49">
        <v>183.42198562105605</v>
      </c>
      <c r="R618" s="49">
        <v>279.6714936750048</v>
      </c>
      <c r="S618" s="49">
        <v>348.34039492992042</v>
      </c>
      <c r="T618" s="49">
        <v>438.6343319820453</v>
      </c>
      <c r="U618" s="49">
        <v>508.97258547066565</v>
      </c>
      <c r="V618" s="49">
        <v>582.05329027274297</v>
      </c>
      <c r="W618" s="49">
        <v>655.56499004270268</v>
      </c>
      <c r="X618" s="49">
        <v>755.10526136160377</v>
      </c>
      <c r="Y618" s="49">
        <v>120.50450795788198</v>
      </c>
      <c r="Z618" s="49">
        <v>148.02740936031765</v>
      </c>
      <c r="AA618" s="49">
        <v>183.42198562105605</v>
      </c>
      <c r="AB618" s="49">
        <v>279.6714936750048</v>
      </c>
      <c r="AC618" s="49">
        <v>348.34039492992042</v>
      </c>
      <c r="AD618" s="49">
        <v>438.6343319820453</v>
      </c>
      <c r="AE618" s="49">
        <v>508.97258547066565</v>
      </c>
      <c r="AF618" s="49">
        <v>582.05329027274297</v>
      </c>
      <c r="AG618" s="49">
        <v>655.56499004270268</v>
      </c>
      <c r="AH618" s="49">
        <v>755.10526136160377</v>
      </c>
      <c r="AJ618" s="33" t="str">
        <f t="shared" si="18"/>
        <v/>
      </c>
      <c r="AK618" s="33" t="str">
        <f t="shared" si="19"/>
        <v/>
      </c>
      <c r="AO618" t="s">
        <v>13</v>
      </c>
      <c r="AR618" s="7"/>
      <c r="AS618" s="7"/>
      <c r="AT618" s="7"/>
      <c r="AU618" s="7"/>
      <c r="AV618" s="7"/>
      <c r="AW618" s="7"/>
      <c r="AX618" s="7"/>
      <c r="AY618" s="7"/>
      <c r="AZ618" s="7"/>
      <c r="BA618" s="7"/>
      <c r="BB618" s="7"/>
      <c r="BC618" s="7"/>
      <c r="BD618" s="7"/>
      <c r="BE618" s="7"/>
      <c r="BF618" s="7"/>
      <c r="BG618" s="7"/>
      <c r="BH618" s="7"/>
    </row>
    <row r="619" spans="1:60" x14ac:dyDescent="0.25">
      <c r="A619" s="23"/>
      <c r="B619" s="79" t="s">
        <v>1558</v>
      </c>
      <c r="C619" s="80" t="s">
        <v>4333</v>
      </c>
      <c r="D619" s="34" t="s">
        <v>3399</v>
      </c>
      <c r="E619" s="50">
        <v>16800</v>
      </c>
      <c r="F619" s="50">
        <v>19043.5</v>
      </c>
      <c r="G619" s="50">
        <v>21930</v>
      </c>
      <c r="H619" s="50">
        <v>29950</v>
      </c>
      <c r="I619" s="50">
        <v>35930</v>
      </c>
      <c r="J619" s="50">
        <v>44270</v>
      </c>
      <c r="K619" s="50">
        <v>51100</v>
      </c>
      <c r="L619" s="50">
        <v>58460</v>
      </c>
      <c r="M619" s="50">
        <v>66430</v>
      </c>
      <c r="N619" s="50">
        <v>78060</v>
      </c>
      <c r="O619" s="49">
        <v>19006.254163919028</v>
      </c>
      <c r="P619" s="49">
        <v>22121.691091351171</v>
      </c>
      <c r="Q619" s="49">
        <v>25790.539515947225</v>
      </c>
      <c r="R619" s="49">
        <v>34790.636080228272</v>
      </c>
      <c r="S619" s="49">
        <v>40550.222405151762</v>
      </c>
      <c r="T619" s="49">
        <v>47794.152548329694</v>
      </c>
      <c r="U619" s="49">
        <v>53015.035553193629</v>
      </c>
      <c r="V619" s="49">
        <v>58337.019967389169</v>
      </c>
      <c r="W619" s="49">
        <v>63436.536148906416</v>
      </c>
      <c r="X619" s="49">
        <v>69913.782217372966</v>
      </c>
      <c r="Y619" s="49">
        <v>16866.987148953467</v>
      </c>
      <c r="Z619" s="49">
        <v>19122.272606668437</v>
      </c>
      <c r="AA619" s="49">
        <v>22025.087180195744</v>
      </c>
      <c r="AB619" s="49">
        <v>30147.002631172079</v>
      </c>
      <c r="AC619" s="49">
        <v>36214.658252450106</v>
      </c>
      <c r="AD619" s="49">
        <v>44590.377504393604</v>
      </c>
      <c r="AE619" s="49">
        <v>51316.213691489604</v>
      </c>
      <c r="AF619" s="49">
        <v>58443.818416761729</v>
      </c>
      <c r="AG619" s="49">
        <v>65989.102223482347</v>
      </c>
      <c r="AH619" s="49">
        <v>76725.231207914156</v>
      </c>
      <c r="AJ619" s="33" t="str">
        <f t="shared" si="18"/>
        <v/>
      </c>
      <c r="AK619" s="33" t="str">
        <f t="shared" si="19"/>
        <v/>
      </c>
      <c r="AO619" t="s">
        <v>13</v>
      </c>
      <c r="AR619" s="7"/>
      <c r="AS619" s="7"/>
      <c r="AT619" s="7"/>
      <c r="AU619" s="7"/>
      <c r="AV619" s="7"/>
      <c r="AW619" s="7"/>
      <c r="AX619" s="7"/>
      <c r="AY619" s="7"/>
      <c r="AZ619" s="7"/>
      <c r="BA619" s="7"/>
      <c r="BB619" s="7"/>
      <c r="BC619" s="7"/>
      <c r="BD619" s="7"/>
      <c r="BE619" s="7"/>
      <c r="BF619" s="7"/>
      <c r="BG619" s="7"/>
      <c r="BH619" s="7"/>
    </row>
    <row r="620" spans="1:60" x14ac:dyDescent="0.25">
      <c r="A620" s="23"/>
      <c r="B620" s="81" t="s">
        <v>1560</v>
      </c>
      <c r="C620" s="53" t="s">
        <v>4327</v>
      </c>
      <c r="D620" s="53" t="s">
        <v>3932</v>
      </c>
      <c r="E620" s="49">
        <v>49.386422255635516</v>
      </c>
      <c r="F620" s="49">
        <v>62.925943548105366</v>
      </c>
      <c r="G620" s="49">
        <v>81.344012814031657</v>
      </c>
      <c r="H620" s="49">
        <v>137.49088348849881</v>
      </c>
      <c r="I620" s="49">
        <v>181.5706902554044</v>
      </c>
      <c r="J620" s="49">
        <v>242.46346323266386</v>
      </c>
      <c r="K620" s="49">
        <v>291.66224372049123</v>
      </c>
      <c r="L620" s="49">
        <v>343.81410740036944</v>
      </c>
      <c r="M620" s="49">
        <v>398.2114935407501</v>
      </c>
      <c r="N620" s="49">
        <v>473.83145435466503</v>
      </c>
      <c r="O620" s="49">
        <v>49.386422255635516</v>
      </c>
      <c r="P620" s="49">
        <v>62.925943548105366</v>
      </c>
      <c r="Q620" s="49">
        <v>81.344012814031657</v>
      </c>
      <c r="R620" s="49">
        <v>137.49088348849881</v>
      </c>
      <c r="S620" s="49">
        <v>181.5706902554044</v>
      </c>
      <c r="T620" s="49">
        <v>242.46346323266386</v>
      </c>
      <c r="U620" s="49">
        <v>291.66224372049123</v>
      </c>
      <c r="V620" s="49">
        <v>343.81410740036944</v>
      </c>
      <c r="W620" s="49">
        <v>398.2114935407501</v>
      </c>
      <c r="X620" s="49">
        <v>473.83145435466503</v>
      </c>
      <c r="Y620" s="49">
        <v>49.386422255635516</v>
      </c>
      <c r="Z620" s="49">
        <v>62.925943548105366</v>
      </c>
      <c r="AA620" s="49">
        <v>81.344012814031657</v>
      </c>
      <c r="AB620" s="49">
        <v>137.49088348849881</v>
      </c>
      <c r="AC620" s="49">
        <v>181.5706902554044</v>
      </c>
      <c r="AD620" s="49">
        <v>242.46346323266386</v>
      </c>
      <c r="AE620" s="49">
        <v>291.66224372049123</v>
      </c>
      <c r="AF620" s="49">
        <v>343.81410740036944</v>
      </c>
      <c r="AG620" s="49">
        <v>398.2114935407501</v>
      </c>
      <c r="AH620" s="49">
        <v>473.83145435466503</v>
      </c>
      <c r="AJ620" s="33" t="str">
        <f t="shared" si="18"/>
        <v/>
      </c>
      <c r="AK620" s="33" t="str">
        <f t="shared" si="19"/>
        <v/>
      </c>
      <c r="AO620" t="s">
        <v>13</v>
      </c>
      <c r="AR620" s="7"/>
      <c r="AS620" s="7"/>
      <c r="AT620" s="7"/>
      <c r="AU620" s="7"/>
      <c r="AV620" s="7"/>
      <c r="AW620" s="7"/>
      <c r="AX620" s="7"/>
      <c r="AY620" s="7"/>
      <c r="AZ620" s="7"/>
      <c r="BA620" s="7"/>
      <c r="BB620" s="7"/>
      <c r="BC620" s="7"/>
      <c r="BD620" s="7"/>
      <c r="BE620" s="7"/>
      <c r="BF620" s="7"/>
      <c r="BG620" s="7"/>
      <c r="BH620" s="7"/>
    </row>
    <row r="621" spans="1:60" x14ac:dyDescent="0.25">
      <c r="A621" s="23"/>
      <c r="B621" s="81" t="s">
        <v>1562</v>
      </c>
      <c r="C621" s="53" t="s">
        <v>4327</v>
      </c>
      <c r="D621" s="53" t="s">
        <v>3933</v>
      </c>
      <c r="E621" s="49">
        <v>24.075401579191688</v>
      </c>
      <c r="F621" s="49">
        <v>30.255648684087753</v>
      </c>
      <c r="G621" s="49">
        <v>38.377195735025687</v>
      </c>
      <c r="H621" s="49">
        <v>61.352030442608651</v>
      </c>
      <c r="I621" s="49">
        <v>78.093253896855273</v>
      </c>
      <c r="J621" s="49">
        <v>100.19838025477564</v>
      </c>
      <c r="K621" s="49">
        <v>117.59552217467224</v>
      </c>
      <c r="L621" s="49">
        <v>135.76594708165266</v>
      </c>
      <c r="M621" s="49">
        <v>154.18105399952947</v>
      </c>
      <c r="N621" s="49">
        <v>179.55485837904811</v>
      </c>
      <c r="O621" s="49">
        <v>24.075401579191688</v>
      </c>
      <c r="P621" s="49">
        <v>30.255648684087753</v>
      </c>
      <c r="Q621" s="49">
        <v>38.377195735025687</v>
      </c>
      <c r="R621" s="49">
        <v>61.352030442608651</v>
      </c>
      <c r="S621" s="49">
        <v>78.093253896855273</v>
      </c>
      <c r="T621" s="49">
        <v>100.19838025477564</v>
      </c>
      <c r="U621" s="49">
        <v>117.59552217467224</v>
      </c>
      <c r="V621" s="49">
        <v>135.76594708165266</v>
      </c>
      <c r="W621" s="49">
        <v>154.18105399952947</v>
      </c>
      <c r="X621" s="49">
        <v>179.55485837904811</v>
      </c>
      <c r="Y621" s="49">
        <v>24.075401579191688</v>
      </c>
      <c r="Z621" s="49">
        <v>30.255648684087753</v>
      </c>
      <c r="AA621" s="49">
        <v>38.377195735025687</v>
      </c>
      <c r="AB621" s="49">
        <v>61.352030442608651</v>
      </c>
      <c r="AC621" s="49">
        <v>78.093253896855273</v>
      </c>
      <c r="AD621" s="49">
        <v>100.19838025477564</v>
      </c>
      <c r="AE621" s="49">
        <v>117.59552217467224</v>
      </c>
      <c r="AF621" s="49">
        <v>135.76594708165266</v>
      </c>
      <c r="AG621" s="49">
        <v>154.18105399952947</v>
      </c>
      <c r="AH621" s="49">
        <v>179.55485837904811</v>
      </c>
      <c r="AJ621" s="33" t="str">
        <f t="shared" si="18"/>
        <v/>
      </c>
      <c r="AK621" s="33" t="str">
        <f t="shared" si="19"/>
        <v/>
      </c>
      <c r="AO621" t="s">
        <v>13</v>
      </c>
      <c r="AR621" s="7"/>
      <c r="AS621" s="7"/>
      <c r="AT621" s="7"/>
      <c r="AU621" s="7"/>
      <c r="AV621" s="7"/>
      <c r="AW621" s="7"/>
      <c r="AX621" s="7"/>
      <c r="AY621" s="7"/>
      <c r="AZ621" s="7"/>
      <c r="BA621" s="7"/>
      <c r="BB621" s="7"/>
      <c r="BC621" s="7"/>
      <c r="BD621" s="7"/>
      <c r="BE621" s="7"/>
      <c r="BF621" s="7"/>
      <c r="BG621" s="7"/>
      <c r="BH621" s="7"/>
    </row>
    <row r="622" spans="1:60" x14ac:dyDescent="0.25">
      <c r="A622" s="23"/>
      <c r="B622" s="81" t="s">
        <v>1564</v>
      </c>
      <c r="C622" s="53" t="s">
        <v>4327</v>
      </c>
      <c r="D622" s="53" t="s">
        <v>3934</v>
      </c>
      <c r="E622" s="49">
        <v>380.82384231701616</v>
      </c>
      <c r="F622" s="49">
        <v>473.29365322074841</v>
      </c>
      <c r="G622" s="49">
        <v>594.19371149527751</v>
      </c>
      <c r="H622" s="49">
        <v>943.70470900876171</v>
      </c>
      <c r="I622" s="49">
        <v>1201.3268619557946</v>
      </c>
      <c r="J622" s="49">
        <v>1543.6887939349112</v>
      </c>
      <c r="K622" s="49">
        <v>1808.5099102792326</v>
      </c>
      <c r="L622" s="49">
        <v>2084.2279599068465</v>
      </c>
      <c r="M622" s="49">
        <v>2363.6278893835251</v>
      </c>
      <c r="N622" s="49">
        <v>2741.2642462103436</v>
      </c>
      <c r="O622" s="49">
        <v>380.82384231701616</v>
      </c>
      <c r="P622" s="49">
        <v>473.29365322074841</v>
      </c>
      <c r="Q622" s="49">
        <v>594.19371149527751</v>
      </c>
      <c r="R622" s="49">
        <v>943.70470900876171</v>
      </c>
      <c r="S622" s="49">
        <v>1201.3268619557946</v>
      </c>
      <c r="T622" s="49">
        <v>1543.6887939349112</v>
      </c>
      <c r="U622" s="49">
        <v>1808.5099102792326</v>
      </c>
      <c r="V622" s="49">
        <v>2084.2279599068465</v>
      </c>
      <c r="W622" s="49">
        <v>2363.6278893835251</v>
      </c>
      <c r="X622" s="49">
        <v>2741.2642462103436</v>
      </c>
      <c r="Y622" s="49">
        <v>380.82384231701616</v>
      </c>
      <c r="Z622" s="49">
        <v>473.29365322074841</v>
      </c>
      <c r="AA622" s="49">
        <v>594.19371149527751</v>
      </c>
      <c r="AB622" s="49">
        <v>943.70470900876171</v>
      </c>
      <c r="AC622" s="49">
        <v>1201.3268619557946</v>
      </c>
      <c r="AD622" s="49">
        <v>1543.6887939349112</v>
      </c>
      <c r="AE622" s="49">
        <v>1808.5099102792326</v>
      </c>
      <c r="AF622" s="49">
        <v>2084.2279599068465</v>
      </c>
      <c r="AG622" s="49">
        <v>2363.6278893835251</v>
      </c>
      <c r="AH622" s="49">
        <v>2741.2642462103436</v>
      </c>
      <c r="AJ622" s="33" t="str">
        <f t="shared" si="18"/>
        <v/>
      </c>
      <c r="AK622" s="33" t="str">
        <f t="shared" si="19"/>
        <v/>
      </c>
      <c r="AO622" t="s">
        <v>13</v>
      </c>
      <c r="AR622" s="7"/>
      <c r="AS622" s="7"/>
      <c r="AT622" s="7"/>
      <c r="AU622" s="7"/>
      <c r="AV622" s="7"/>
      <c r="AW622" s="7"/>
      <c r="AX622" s="7"/>
      <c r="AY622" s="7"/>
      <c r="AZ622" s="7"/>
      <c r="BA622" s="7"/>
      <c r="BB622" s="7"/>
      <c r="BC622" s="7"/>
      <c r="BD622" s="7"/>
      <c r="BE622" s="7"/>
      <c r="BF622" s="7"/>
      <c r="BG622" s="7"/>
      <c r="BH622" s="7"/>
    </row>
    <row r="623" spans="1:60" x14ac:dyDescent="0.25">
      <c r="A623" s="23"/>
      <c r="B623" s="81" t="s">
        <v>1566</v>
      </c>
      <c r="C623" s="53" t="s">
        <v>4327</v>
      </c>
      <c r="D623" s="53" t="s">
        <v>3935</v>
      </c>
      <c r="E623" s="49">
        <v>51.550761881744776</v>
      </c>
      <c r="F623" s="49">
        <v>66.203265187512486</v>
      </c>
      <c r="G623" s="49">
        <v>86.216999388127164</v>
      </c>
      <c r="H623" s="49">
        <v>148.40191594579477</v>
      </c>
      <c r="I623" s="49">
        <v>197.70020713730233</v>
      </c>
      <c r="J623" s="49">
        <v>266.03120355250496</v>
      </c>
      <c r="K623" s="49">
        <v>321.3439701340277</v>
      </c>
      <c r="L623" s="49">
        <v>380.08812723821336</v>
      </c>
      <c r="M623" s="49">
        <v>441.61187271025506</v>
      </c>
      <c r="N623" s="49">
        <v>527.49501427667451</v>
      </c>
      <c r="O623" s="49">
        <v>51.550761881744776</v>
      </c>
      <c r="P623" s="49">
        <v>66.203265187512486</v>
      </c>
      <c r="Q623" s="49">
        <v>86.216999388127164</v>
      </c>
      <c r="R623" s="49">
        <v>148.40191594579477</v>
      </c>
      <c r="S623" s="49">
        <v>197.70020713730233</v>
      </c>
      <c r="T623" s="49">
        <v>266.03120355250496</v>
      </c>
      <c r="U623" s="49">
        <v>321.3439701340277</v>
      </c>
      <c r="V623" s="49">
        <v>380.08812723821336</v>
      </c>
      <c r="W623" s="49">
        <v>441.61187271025506</v>
      </c>
      <c r="X623" s="49">
        <v>527.49501427667451</v>
      </c>
      <c r="Y623" s="49">
        <v>51.550761881744776</v>
      </c>
      <c r="Z623" s="49">
        <v>66.203265187512486</v>
      </c>
      <c r="AA623" s="49">
        <v>86.216999388127164</v>
      </c>
      <c r="AB623" s="49">
        <v>148.40191594579477</v>
      </c>
      <c r="AC623" s="49">
        <v>197.70020713730233</v>
      </c>
      <c r="AD623" s="49">
        <v>266.03120355250496</v>
      </c>
      <c r="AE623" s="49">
        <v>321.3439701340277</v>
      </c>
      <c r="AF623" s="49">
        <v>380.08812723821336</v>
      </c>
      <c r="AG623" s="49">
        <v>441.61187271025506</v>
      </c>
      <c r="AH623" s="49">
        <v>527.49501427667451</v>
      </c>
      <c r="AJ623" s="33" t="str">
        <f t="shared" si="18"/>
        <v/>
      </c>
      <c r="AK623" s="33" t="str">
        <f t="shared" si="19"/>
        <v/>
      </c>
      <c r="AO623" t="s">
        <v>13</v>
      </c>
      <c r="AR623" s="7"/>
      <c r="AS623" s="7"/>
      <c r="AT623" s="7"/>
      <c r="AU623" s="7"/>
      <c r="AV623" s="7"/>
      <c r="AW623" s="7"/>
      <c r="AX623" s="7"/>
      <c r="AY623" s="7"/>
      <c r="AZ623" s="7"/>
      <c r="BA623" s="7"/>
      <c r="BB623" s="7"/>
      <c r="BC623" s="7"/>
      <c r="BD623" s="7"/>
      <c r="BE623" s="7"/>
      <c r="BF623" s="7"/>
      <c r="BG623" s="7"/>
      <c r="BH623" s="7"/>
    </row>
    <row r="624" spans="1:60" x14ac:dyDescent="0.25">
      <c r="A624" s="23"/>
      <c r="B624" s="81" t="s">
        <v>1568</v>
      </c>
      <c r="C624" s="53" t="s">
        <v>4380</v>
      </c>
      <c r="D624" s="53" t="s">
        <v>3936</v>
      </c>
      <c r="E624" s="84" t="s">
        <v>4405</v>
      </c>
      <c r="F624" s="84" t="s">
        <v>4405</v>
      </c>
      <c r="G624" s="84" t="s">
        <v>4405</v>
      </c>
      <c r="H624" s="84" t="s">
        <v>4405</v>
      </c>
      <c r="I624" s="84" t="s">
        <v>4405</v>
      </c>
      <c r="J624" s="84" t="s">
        <v>4405</v>
      </c>
      <c r="K624" s="84" t="s">
        <v>4405</v>
      </c>
      <c r="L624" s="84" t="s">
        <v>4405</v>
      </c>
      <c r="M624" s="84" t="s">
        <v>4405</v>
      </c>
      <c r="N624" s="84" t="s">
        <v>4405</v>
      </c>
      <c r="O624" s="49">
        <v>19859.283333101339</v>
      </c>
      <c r="P624" s="49">
        <v>23136.469909615022</v>
      </c>
      <c r="Q624" s="49">
        <v>26999.053219984788</v>
      </c>
      <c r="R624" s="49">
        <v>36515.760712905845</v>
      </c>
      <c r="S624" s="49">
        <v>42616.174045422871</v>
      </c>
      <c r="T624" s="49">
        <v>50287.087544554794</v>
      </c>
      <c r="U624" s="49">
        <v>55811.845087337118</v>
      </c>
      <c r="V624" s="49">
        <v>61442.535594087167</v>
      </c>
      <c r="W624" s="49">
        <v>66841.033315215347</v>
      </c>
      <c r="X624" s="49">
        <v>73699.520166987102</v>
      </c>
      <c r="Y624" s="49">
        <v>18303.067626097512</v>
      </c>
      <c r="Z624" s="49">
        <v>20838.071319747061</v>
      </c>
      <c r="AA624" s="49">
        <v>24041.395216798999</v>
      </c>
      <c r="AB624" s="49">
        <v>32785.044616465093</v>
      </c>
      <c r="AC624" s="49">
        <v>39147.932384554391</v>
      </c>
      <c r="AD624" s="49">
        <v>47803.557126714259</v>
      </c>
      <c r="AE624" s="49">
        <v>54643.620089409582</v>
      </c>
      <c r="AF624" s="49">
        <v>61856.22810903858</v>
      </c>
      <c r="AG624" s="49">
        <v>69393.693027929752</v>
      </c>
      <c r="AH624" s="49">
        <v>79988.548691830714</v>
      </c>
      <c r="AJ624" s="33" t="str">
        <f t="shared" si="18"/>
        <v/>
      </c>
      <c r="AK624" s="33" t="str">
        <f t="shared" si="19"/>
        <v/>
      </c>
      <c r="AO624" t="s">
        <v>13</v>
      </c>
      <c r="AR624" s="7"/>
      <c r="AS624" s="7"/>
      <c r="AT624" s="7"/>
      <c r="AU624" s="7"/>
      <c r="AV624" s="7"/>
      <c r="AW624" s="7"/>
      <c r="AX624" s="7"/>
      <c r="AY624" s="7"/>
      <c r="AZ624" s="7"/>
      <c r="BA624" s="7"/>
      <c r="BB624" s="7"/>
      <c r="BC624" s="7"/>
      <c r="BD624" s="7"/>
      <c r="BE624" s="7"/>
      <c r="BF624" s="7"/>
      <c r="BG624" s="7"/>
      <c r="BH624" s="7"/>
    </row>
    <row r="625" spans="1:60" x14ac:dyDescent="0.25">
      <c r="A625" s="23"/>
      <c r="B625" s="81" t="s">
        <v>1572</v>
      </c>
      <c r="C625" s="53" t="s">
        <v>4327</v>
      </c>
      <c r="D625" s="53" t="s">
        <v>3937</v>
      </c>
      <c r="E625" s="49">
        <v>118.98495505860775</v>
      </c>
      <c r="F625" s="49">
        <v>150.96160937285109</v>
      </c>
      <c r="G625" s="49">
        <v>193.79501886964704</v>
      </c>
      <c r="H625" s="49">
        <v>323.1620274568636</v>
      </c>
      <c r="I625" s="49">
        <v>422.64884532947804</v>
      </c>
      <c r="J625" s="49">
        <v>558.00309077665293</v>
      </c>
      <c r="K625" s="49">
        <v>665.56632905190565</v>
      </c>
      <c r="L625" s="49">
        <v>778.81150905863444</v>
      </c>
      <c r="M625" s="49">
        <v>895.91562637027619</v>
      </c>
      <c r="N625" s="49">
        <v>1057.4354714522749</v>
      </c>
      <c r="O625" s="49">
        <v>118.98495505860775</v>
      </c>
      <c r="P625" s="49">
        <v>150.96160937285109</v>
      </c>
      <c r="Q625" s="49">
        <v>193.79501886964704</v>
      </c>
      <c r="R625" s="49">
        <v>323.1620274568636</v>
      </c>
      <c r="S625" s="49">
        <v>422.64884532947804</v>
      </c>
      <c r="T625" s="49">
        <v>558.00309077665293</v>
      </c>
      <c r="U625" s="49">
        <v>665.56632905190565</v>
      </c>
      <c r="V625" s="49">
        <v>778.81150905863444</v>
      </c>
      <c r="W625" s="49">
        <v>895.91562637027619</v>
      </c>
      <c r="X625" s="49">
        <v>1057.4354714522749</v>
      </c>
      <c r="Y625" s="49">
        <v>118.98495505860775</v>
      </c>
      <c r="Z625" s="49">
        <v>150.96160937285109</v>
      </c>
      <c r="AA625" s="49">
        <v>193.79501886964704</v>
      </c>
      <c r="AB625" s="49">
        <v>323.1620274568636</v>
      </c>
      <c r="AC625" s="49">
        <v>422.64884532947804</v>
      </c>
      <c r="AD625" s="49">
        <v>558.00309077665293</v>
      </c>
      <c r="AE625" s="49">
        <v>665.56632905190565</v>
      </c>
      <c r="AF625" s="49">
        <v>778.81150905863444</v>
      </c>
      <c r="AG625" s="49">
        <v>895.91562637027619</v>
      </c>
      <c r="AH625" s="49">
        <v>1057.4354714522749</v>
      </c>
      <c r="AJ625" s="33" t="str">
        <f t="shared" si="18"/>
        <v/>
      </c>
      <c r="AK625" s="33" t="str">
        <f t="shared" si="19"/>
        <v/>
      </c>
      <c r="AO625" t="s">
        <v>13</v>
      </c>
      <c r="AR625" s="7"/>
      <c r="AS625" s="7"/>
      <c r="AT625" s="7"/>
      <c r="AU625" s="7"/>
      <c r="AV625" s="7"/>
      <c r="AW625" s="7"/>
      <c r="AX625" s="7"/>
      <c r="AY625" s="7"/>
      <c r="AZ625" s="7"/>
      <c r="BA625" s="7"/>
      <c r="BB625" s="7"/>
      <c r="BC625" s="7"/>
      <c r="BD625" s="7"/>
      <c r="BE625" s="7"/>
      <c r="BF625" s="7"/>
      <c r="BG625" s="7"/>
      <c r="BH625" s="7"/>
    </row>
    <row r="626" spans="1:60" x14ac:dyDescent="0.25">
      <c r="A626" s="23"/>
      <c r="B626" s="81" t="s">
        <v>1574</v>
      </c>
      <c r="C626" s="53" t="s">
        <v>4327</v>
      </c>
      <c r="D626" s="53" t="s">
        <v>3938</v>
      </c>
      <c r="E626" s="49">
        <v>16.626264234306383</v>
      </c>
      <c r="F626" s="49">
        <v>20.916319420640978</v>
      </c>
      <c r="G626" s="49">
        <v>26.609553678254255</v>
      </c>
      <c r="H626" s="49">
        <v>42.801624819493938</v>
      </c>
      <c r="I626" s="49">
        <v>54.665833830137693</v>
      </c>
      <c r="J626" s="49">
        <v>70.373377897569711</v>
      </c>
      <c r="K626" s="49">
        <v>82.735161054854387</v>
      </c>
      <c r="L626" s="49">
        <v>95.660705954544838</v>
      </c>
      <c r="M626" s="49">
        <v>108.73680690294151</v>
      </c>
      <c r="N626" s="49">
        <v>126.74572345720496</v>
      </c>
      <c r="O626" s="49">
        <v>16.626264234306383</v>
      </c>
      <c r="P626" s="49">
        <v>20.916319420640978</v>
      </c>
      <c r="Q626" s="49">
        <v>26.609553678254255</v>
      </c>
      <c r="R626" s="49">
        <v>42.801624819493938</v>
      </c>
      <c r="S626" s="49">
        <v>54.665833830137693</v>
      </c>
      <c r="T626" s="49">
        <v>70.373377897569711</v>
      </c>
      <c r="U626" s="49">
        <v>82.735161054854387</v>
      </c>
      <c r="V626" s="49">
        <v>95.660705954544838</v>
      </c>
      <c r="W626" s="49">
        <v>108.73680690294151</v>
      </c>
      <c r="X626" s="49">
        <v>126.74572345720496</v>
      </c>
      <c r="Y626" s="49">
        <v>16.626264234306383</v>
      </c>
      <c r="Z626" s="49">
        <v>20.916319420640978</v>
      </c>
      <c r="AA626" s="49">
        <v>26.609553678254255</v>
      </c>
      <c r="AB626" s="49">
        <v>42.801624819493938</v>
      </c>
      <c r="AC626" s="49">
        <v>54.665833830137693</v>
      </c>
      <c r="AD626" s="49">
        <v>70.373377897569711</v>
      </c>
      <c r="AE626" s="49">
        <v>82.735161054854387</v>
      </c>
      <c r="AF626" s="49">
        <v>95.660705954544838</v>
      </c>
      <c r="AG626" s="49">
        <v>108.73680690294151</v>
      </c>
      <c r="AH626" s="49">
        <v>126.74572345720496</v>
      </c>
      <c r="AJ626" s="33" t="str">
        <f t="shared" si="18"/>
        <v/>
      </c>
      <c r="AK626" s="33" t="str">
        <f t="shared" si="19"/>
        <v/>
      </c>
      <c r="AO626" t="s">
        <v>13</v>
      </c>
      <c r="AR626" s="7"/>
      <c r="AS626" s="7"/>
      <c r="AT626" s="7"/>
      <c r="AU626" s="7"/>
      <c r="AV626" s="7"/>
      <c r="AW626" s="7"/>
      <c r="AX626" s="7"/>
      <c r="AY626" s="7"/>
      <c r="AZ626" s="7"/>
      <c r="BA626" s="7"/>
      <c r="BB626" s="7"/>
      <c r="BC626" s="7"/>
      <c r="BD626" s="7"/>
      <c r="BE626" s="7"/>
      <c r="BF626" s="7"/>
      <c r="BG626" s="7"/>
      <c r="BH626" s="7"/>
    </row>
    <row r="627" spans="1:60" x14ac:dyDescent="0.25">
      <c r="A627" s="23"/>
      <c r="B627" s="81" t="s">
        <v>1576</v>
      </c>
      <c r="C627" s="53" t="s">
        <v>4327</v>
      </c>
      <c r="D627" s="53" t="s">
        <v>3939</v>
      </c>
      <c r="E627" s="49">
        <v>186.62601003021516</v>
      </c>
      <c r="F627" s="49">
        <v>234.66318923381726</v>
      </c>
      <c r="G627" s="49">
        <v>298.18785078813562</v>
      </c>
      <c r="H627" s="49">
        <v>485.83743038585578</v>
      </c>
      <c r="I627" s="49">
        <v>627.03479368925935</v>
      </c>
      <c r="J627" s="49">
        <v>816.75247291247092</v>
      </c>
      <c r="K627" s="49">
        <v>965.69181652549491</v>
      </c>
      <c r="L627" s="49">
        <v>1121.6299378723036</v>
      </c>
      <c r="M627" s="49">
        <v>1281.3793589775905</v>
      </c>
      <c r="N627" s="49">
        <v>1499.8977975089365</v>
      </c>
      <c r="O627" s="49">
        <v>186.62601003021516</v>
      </c>
      <c r="P627" s="49">
        <v>234.66318923381726</v>
      </c>
      <c r="Q627" s="49">
        <v>298.18785078813562</v>
      </c>
      <c r="R627" s="49">
        <v>485.83743038585578</v>
      </c>
      <c r="S627" s="49">
        <v>627.03479368925935</v>
      </c>
      <c r="T627" s="49">
        <v>816.75247291247092</v>
      </c>
      <c r="U627" s="49">
        <v>965.69181652549491</v>
      </c>
      <c r="V627" s="49">
        <v>1121.6299378723036</v>
      </c>
      <c r="W627" s="49">
        <v>1281.3793589775905</v>
      </c>
      <c r="X627" s="49">
        <v>1499.8977975089365</v>
      </c>
      <c r="Y627" s="49">
        <v>186.62601003021516</v>
      </c>
      <c r="Z627" s="49">
        <v>234.66318923381726</v>
      </c>
      <c r="AA627" s="49">
        <v>298.18785078813562</v>
      </c>
      <c r="AB627" s="49">
        <v>485.83743038585578</v>
      </c>
      <c r="AC627" s="49">
        <v>627.03479368925935</v>
      </c>
      <c r="AD627" s="49">
        <v>816.75247291247092</v>
      </c>
      <c r="AE627" s="49">
        <v>965.69181652549491</v>
      </c>
      <c r="AF627" s="49">
        <v>1121.6299378723036</v>
      </c>
      <c r="AG627" s="49">
        <v>1281.3793589775905</v>
      </c>
      <c r="AH627" s="49">
        <v>1499.8977975089365</v>
      </c>
      <c r="AJ627" s="33" t="str">
        <f t="shared" si="18"/>
        <v/>
      </c>
      <c r="AK627" s="33" t="str">
        <f t="shared" si="19"/>
        <v/>
      </c>
      <c r="AO627" t="s">
        <v>13</v>
      </c>
      <c r="AR627" s="7"/>
      <c r="AS627" s="7"/>
      <c r="AT627" s="7"/>
      <c r="AU627" s="7"/>
      <c r="AV627" s="7"/>
      <c r="AW627" s="7"/>
      <c r="AX627" s="7"/>
      <c r="AY627" s="7"/>
      <c r="AZ627" s="7"/>
      <c r="BA627" s="7"/>
      <c r="BB627" s="7"/>
      <c r="BC627" s="7"/>
      <c r="BD627" s="7"/>
      <c r="BE627" s="7"/>
      <c r="BF627" s="7"/>
      <c r="BG627" s="7"/>
      <c r="BH627" s="7"/>
    </row>
    <row r="628" spans="1:60" x14ac:dyDescent="0.25">
      <c r="A628" s="23"/>
      <c r="B628" s="81" t="s">
        <v>1578</v>
      </c>
      <c r="C628" s="53" t="s">
        <v>4327</v>
      </c>
      <c r="D628" s="53" t="s">
        <v>3940</v>
      </c>
      <c r="E628" s="49">
        <v>190.43359420964677</v>
      </c>
      <c r="F628" s="49">
        <v>239.39386845890462</v>
      </c>
      <c r="G628" s="49">
        <v>304.16489387753694</v>
      </c>
      <c r="H628" s="49">
        <v>495.54548858671671</v>
      </c>
      <c r="I628" s="49">
        <v>639.57815908488533</v>
      </c>
      <c r="J628" s="49">
        <v>833.12574688382063</v>
      </c>
      <c r="K628" s="49">
        <v>985.01574644134178</v>
      </c>
      <c r="L628" s="49">
        <v>1144.0369040586388</v>
      </c>
      <c r="M628" s="49">
        <v>1306.9044177431003</v>
      </c>
      <c r="N628" s="49">
        <v>1529.5973043918725</v>
      </c>
      <c r="O628" s="49">
        <v>190.43359420964677</v>
      </c>
      <c r="P628" s="49">
        <v>239.39386845890462</v>
      </c>
      <c r="Q628" s="49">
        <v>304.16489387753694</v>
      </c>
      <c r="R628" s="49">
        <v>495.54548858671671</v>
      </c>
      <c r="S628" s="49">
        <v>639.57815908488533</v>
      </c>
      <c r="T628" s="49">
        <v>833.12574688382063</v>
      </c>
      <c r="U628" s="49">
        <v>985.01574644134178</v>
      </c>
      <c r="V628" s="49">
        <v>1144.0369040586388</v>
      </c>
      <c r="W628" s="49">
        <v>1306.9044177431003</v>
      </c>
      <c r="X628" s="49">
        <v>1529.5973043918725</v>
      </c>
      <c r="Y628" s="49">
        <v>190.43359420964677</v>
      </c>
      <c r="Z628" s="49">
        <v>239.39386845890462</v>
      </c>
      <c r="AA628" s="49">
        <v>304.16489387753694</v>
      </c>
      <c r="AB628" s="49">
        <v>495.54548858671671</v>
      </c>
      <c r="AC628" s="49">
        <v>639.57815908488533</v>
      </c>
      <c r="AD628" s="49">
        <v>833.12574688382063</v>
      </c>
      <c r="AE628" s="49">
        <v>985.01574644134178</v>
      </c>
      <c r="AF628" s="49">
        <v>1144.0369040586388</v>
      </c>
      <c r="AG628" s="49">
        <v>1306.9044177431003</v>
      </c>
      <c r="AH628" s="49">
        <v>1529.5973043918725</v>
      </c>
      <c r="AJ628" s="33" t="str">
        <f t="shared" si="18"/>
        <v/>
      </c>
      <c r="AK628" s="33" t="str">
        <f t="shared" si="19"/>
        <v/>
      </c>
      <c r="AO628" t="s">
        <v>13</v>
      </c>
      <c r="AR628" s="7"/>
      <c r="AS628" s="7"/>
      <c r="AT628" s="7"/>
      <c r="AU628" s="7"/>
      <c r="AV628" s="7"/>
      <c r="AW628" s="7"/>
      <c r="AX628" s="7"/>
      <c r="AY628" s="7"/>
      <c r="AZ628" s="7"/>
      <c r="BA628" s="7"/>
      <c r="BB628" s="7"/>
      <c r="BC628" s="7"/>
      <c r="BD628" s="7"/>
      <c r="BE628" s="7"/>
      <c r="BF628" s="7"/>
      <c r="BG628" s="7"/>
      <c r="BH628" s="7"/>
    </row>
    <row r="629" spans="1:60" x14ac:dyDescent="0.25">
      <c r="A629" s="23"/>
      <c r="B629" s="81" t="s">
        <v>1580</v>
      </c>
      <c r="C629" s="53" t="s">
        <v>4327</v>
      </c>
      <c r="D629" s="53" t="s">
        <v>3941</v>
      </c>
      <c r="E629" s="49">
        <v>123.63596067353961</v>
      </c>
      <c r="F629" s="49">
        <v>156.88683020303492</v>
      </c>
      <c r="G629" s="49">
        <v>201.47060783470098</v>
      </c>
      <c r="H629" s="49">
        <v>336.38649303462836</v>
      </c>
      <c r="I629" s="49">
        <v>440.40338169959455</v>
      </c>
      <c r="J629" s="49">
        <v>582.16992795387466</v>
      </c>
      <c r="K629" s="49">
        <v>694.96229696929595</v>
      </c>
      <c r="L629" s="49">
        <v>813.77945333034836</v>
      </c>
      <c r="M629" s="49">
        <v>936.7814062404176</v>
      </c>
      <c r="N629" s="49">
        <v>1106.480063997516</v>
      </c>
      <c r="O629" s="49">
        <v>123.63596067353961</v>
      </c>
      <c r="P629" s="49">
        <v>156.88683020303492</v>
      </c>
      <c r="Q629" s="49">
        <v>201.47060783470098</v>
      </c>
      <c r="R629" s="49">
        <v>336.38649303462836</v>
      </c>
      <c r="S629" s="49">
        <v>440.40338169959455</v>
      </c>
      <c r="T629" s="49">
        <v>582.16992795387466</v>
      </c>
      <c r="U629" s="49">
        <v>694.96229696929595</v>
      </c>
      <c r="V629" s="49">
        <v>813.77945333034836</v>
      </c>
      <c r="W629" s="49">
        <v>936.7814062404176</v>
      </c>
      <c r="X629" s="49">
        <v>1106.480063997516</v>
      </c>
      <c r="Y629" s="49">
        <v>123.63596067353961</v>
      </c>
      <c r="Z629" s="49">
        <v>156.88683020303492</v>
      </c>
      <c r="AA629" s="49">
        <v>201.47060783470098</v>
      </c>
      <c r="AB629" s="49">
        <v>336.38649303462836</v>
      </c>
      <c r="AC629" s="49">
        <v>440.40338169959455</v>
      </c>
      <c r="AD629" s="49">
        <v>582.16992795387466</v>
      </c>
      <c r="AE629" s="49">
        <v>694.96229696929595</v>
      </c>
      <c r="AF629" s="49">
        <v>813.77945333034836</v>
      </c>
      <c r="AG629" s="49">
        <v>936.7814062404176</v>
      </c>
      <c r="AH629" s="49">
        <v>1106.480063997516</v>
      </c>
      <c r="AJ629" s="33" t="str">
        <f t="shared" si="18"/>
        <v/>
      </c>
      <c r="AK629" s="33" t="str">
        <f t="shared" si="19"/>
        <v/>
      </c>
      <c r="AO629" t="s">
        <v>13</v>
      </c>
      <c r="AR629" s="7"/>
      <c r="AS629" s="7"/>
      <c r="AT629" s="7"/>
      <c r="AU629" s="7"/>
      <c r="AV629" s="7"/>
      <c r="AW629" s="7"/>
      <c r="AX629" s="7"/>
      <c r="AY629" s="7"/>
      <c r="AZ629" s="7"/>
      <c r="BA629" s="7"/>
      <c r="BB629" s="7"/>
      <c r="BC629" s="7"/>
      <c r="BD629" s="7"/>
      <c r="BE629" s="7"/>
      <c r="BF629" s="7"/>
      <c r="BG629" s="7"/>
      <c r="BH629" s="7"/>
    </row>
    <row r="630" spans="1:60" x14ac:dyDescent="0.25">
      <c r="A630" s="23"/>
      <c r="B630" s="79" t="s">
        <v>1582</v>
      </c>
      <c r="C630" s="80" t="s">
        <v>4333</v>
      </c>
      <c r="D630" s="34" t="s">
        <v>3400</v>
      </c>
      <c r="E630" s="50">
        <v>39870</v>
      </c>
      <c r="F630" s="50">
        <v>45596</v>
      </c>
      <c r="G630" s="50">
        <v>52650</v>
      </c>
      <c r="H630" s="50">
        <v>70550</v>
      </c>
      <c r="I630" s="50">
        <v>82710</v>
      </c>
      <c r="J630" s="50">
        <v>98450</v>
      </c>
      <c r="K630" s="50">
        <v>110400</v>
      </c>
      <c r="L630" s="50">
        <v>122700</v>
      </c>
      <c r="M630" s="50">
        <v>135300</v>
      </c>
      <c r="N630" s="50">
        <v>152600</v>
      </c>
      <c r="O630" s="49">
        <v>39324.613893027257</v>
      </c>
      <c r="P630" s="49">
        <v>45396.357352654311</v>
      </c>
      <c r="Q630" s="49">
        <v>52458.820313803357</v>
      </c>
      <c r="R630" s="49">
        <v>69524.684174409456</v>
      </c>
      <c r="S630" s="49">
        <v>80209.917191344473</v>
      </c>
      <c r="T630" s="49">
        <v>93532.829048832209</v>
      </c>
      <c r="U630" s="49">
        <v>102947.12915772514</v>
      </c>
      <c r="V630" s="49">
        <v>112528.27969738965</v>
      </c>
      <c r="W630" s="49">
        <v>121589.4488344377</v>
      </c>
      <c r="X630" s="49">
        <v>132936.53269598843</v>
      </c>
      <c r="Y630" s="49">
        <v>39848.892672514165</v>
      </c>
      <c r="Z630" s="49">
        <v>45589.479009006296</v>
      </c>
      <c r="AA630" s="49">
        <v>52643.988060182492</v>
      </c>
      <c r="AB630" s="49">
        <v>70496.966422814279</v>
      </c>
      <c r="AC630" s="49">
        <v>82515.382775374121</v>
      </c>
      <c r="AD630" s="49">
        <v>97889.815967588482</v>
      </c>
      <c r="AE630" s="49">
        <v>109351.94003780511</v>
      </c>
      <c r="AF630" s="49">
        <v>121041.56734196571</v>
      </c>
      <c r="AG630" s="49">
        <v>132808.4970783091</v>
      </c>
      <c r="AH630" s="49">
        <v>148642.82919400596</v>
      </c>
      <c r="AJ630" s="33" t="str">
        <f t="shared" si="18"/>
        <v/>
      </c>
      <c r="AK630" s="33" t="str">
        <f t="shared" si="19"/>
        <v/>
      </c>
      <c r="AO630" t="s">
        <v>13</v>
      </c>
      <c r="AR630" s="7"/>
      <c r="AS630" s="7"/>
      <c r="AT630" s="7"/>
      <c r="AU630" s="7"/>
      <c r="AV630" s="7"/>
      <c r="AW630" s="7"/>
      <c r="AX630" s="7"/>
      <c r="AY630" s="7"/>
      <c r="AZ630" s="7"/>
      <c r="BA630" s="7"/>
      <c r="BB630" s="7"/>
      <c r="BC630" s="7"/>
      <c r="BD630" s="7"/>
      <c r="BE630" s="7"/>
      <c r="BF630" s="7"/>
      <c r="BG630" s="7"/>
      <c r="BH630" s="7"/>
    </row>
    <row r="631" spans="1:60" x14ac:dyDescent="0.25">
      <c r="A631" s="23"/>
      <c r="B631" s="81" t="s">
        <v>1585</v>
      </c>
      <c r="C631" s="53" t="s">
        <v>4327</v>
      </c>
      <c r="D631" s="53" t="s">
        <v>3942</v>
      </c>
      <c r="E631" s="49">
        <v>1706.5230673892495</v>
      </c>
      <c r="F631" s="49">
        <v>2056.3817867657303</v>
      </c>
      <c r="G631" s="49">
        <v>2550.8276483375134</v>
      </c>
      <c r="H631" s="49">
        <v>3973.9754227238604</v>
      </c>
      <c r="I631" s="49">
        <v>5058.8100681156429</v>
      </c>
      <c r="J631" s="49">
        <v>6561.7687449062187</v>
      </c>
      <c r="K631" s="49">
        <v>7848.2053766844656</v>
      </c>
      <c r="L631" s="49">
        <v>9135.5205229986841</v>
      </c>
      <c r="M631" s="49">
        <v>10499.984086885515</v>
      </c>
      <c r="N631" s="49">
        <v>12473.052804270901</v>
      </c>
      <c r="O631" s="49">
        <v>1706.5230673892495</v>
      </c>
      <c r="P631" s="49">
        <v>2056.3817867657303</v>
      </c>
      <c r="Q631" s="49">
        <v>2550.8276483375134</v>
      </c>
      <c r="R631" s="49">
        <v>3973.9754227238604</v>
      </c>
      <c r="S631" s="49">
        <v>5058.8100681156429</v>
      </c>
      <c r="T631" s="49">
        <v>6561.7687449062187</v>
      </c>
      <c r="U631" s="49">
        <v>7848.2053766844656</v>
      </c>
      <c r="V631" s="49">
        <v>9135.5205229986841</v>
      </c>
      <c r="W631" s="49">
        <v>10499.984086885515</v>
      </c>
      <c r="X631" s="49">
        <v>12473.052804270901</v>
      </c>
      <c r="Y631" s="49">
        <v>1706.5230673892495</v>
      </c>
      <c r="Z631" s="49">
        <v>2056.3817867657303</v>
      </c>
      <c r="AA631" s="49">
        <v>2550.8276483375134</v>
      </c>
      <c r="AB631" s="49">
        <v>3973.9754227238604</v>
      </c>
      <c r="AC631" s="49">
        <v>5058.8100681156429</v>
      </c>
      <c r="AD631" s="49">
        <v>6561.7687449062187</v>
      </c>
      <c r="AE631" s="49">
        <v>7848.2053766844656</v>
      </c>
      <c r="AF631" s="49">
        <v>9135.5205229986841</v>
      </c>
      <c r="AG631" s="49">
        <v>10499.984086885515</v>
      </c>
      <c r="AH631" s="49">
        <v>12473.052804270901</v>
      </c>
      <c r="AJ631" s="33" t="str">
        <f t="shared" si="18"/>
        <v/>
      </c>
      <c r="AK631" s="33" t="str">
        <f t="shared" si="19"/>
        <v/>
      </c>
      <c r="AO631" t="s">
        <v>13</v>
      </c>
      <c r="AR631" s="7"/>
      <c r="AS631" s="7"/>
      <c r="AT631" s="7"/>
      <c r="AU631" s="7"/>
      <c r="AV631" s="7"/>
      <c r="AW631" s="7"/>
      <c r="AX631" s="7"/>
      <c r="AY631" s="7"/>
      <c r="AZ631" s="7"/>
      <c r="BA631" s="7"/>
      <c r="BB631" s="7"/>
      <c r="BC631" s="7"/>
      <c r="BD631" s="7"/>
      <c r="BE631" s="7"/>
      <c r="BF631" s="7"/>
      <c r="BG631" s="7"/>
      <c r="BH631" s="7"/>
    </row>
    <row r="632" spans="1:60" x14ac:dyDescent="0.25">
      <c r="A632" s="23"/>
      <c r="B632" s="79" t="s">
        <v>1587</v>
      </c>
      <c r="C632" s="80" t="s">
        <v>4333</v>
      </c>
      <c r="D632" s="34" t="s">
        <v>3401</v>
      </c>
      <c r="E632" s="50">
        <v>122.7</v>
      </c>
      <c r="F632" s="50">
        <v>161.9</v>
      </c>
      <c r="G632" s="50">
        <v>221.3</v>
      </c>
      <c r="H632" s="50">
        <v>440.1</v>
      </c>
      <c r="I632" s="50">
        <v>656.7</v>
      </c>
      <c r="J632" s="50">
        <v>1039</v>
      </c>
      <c r="K632" s="50">
        <v>1422</v>
      </c>
      <c r="L632" s="50">
        <v>1909</v>
      </c>
      <c r="M632" s="50">
        <v>2526</v>
      </c>
      <c r="N632" s="50">
        <v>3593</v>
      </c>
      <c r="O632" s="49">
        <v>76.433708184737256</v>
      </c>
      <c r="P632" s="49">
        <v>97.233765258243636</v>
      </c>
      <c r="Q632" s="49">
        <v>128.01359513561187</v>
      </c>
      <c r="R632" s="49">
        <v>222.0576951525114</v>
      </c>
      <c r="S632" s="49">
        <v>298.1856380057946</v>
      </c>
      <c r="T632" s="49">
        <v>404.72082858602897</v>
      </c>
      <c r="U632" s="49">
        <v>497.40144368336013</v>
      </c>
      <c r="V632" s="49">
        <v>592.17822192430594</v>
      </c>
      <c r="W632" s="49">
        <v>693.19673842888051</v>
      </c>
      <c r="X632" s="49">
        <v>842.44272303701268</v>
      </c>
      <c r="Y632" s="49">
        <v>115.53198295819874</v>
      </c>
      <c r="Z632" s="49">
        <v>153.06073050292542</v>
      </c>
      <c r="AA632" s="49">
        <v>207.97337073365887</v>
      </c>
      <c r="AB632" s="49">
        <v>391.96078983886622</v>
      </c>
      <c r="AC632" s="49">
        <v>552.75204888925418</v>
      </c>
      <c r="AD632" s="49">
        <v>805.31820000537914</v>
      </c>
      <c r="AE632" s="49">
        <v>1038.6298668931004</v>
      </c>
      <c r="AF632" s="49">
        <v>1320.3745968970402</v>
      </c>
      <c r="AG632" s="49">
        <v>1657.8300339926277</v>
      </c>
      <c r="AH632" s="49">
        <v>2229.2783248670903</v>
      </c>
      <c r="AJ632" s="33" t="str">
        <f t="shared" si="18"/>
        <v/>
      </c>
      <c r="AK632" s="33" t="str">
        <f t="shared" si="19"/>
        <v/>
      </c>
      <c r="AO632" t="s">
        <v>13</v>
      </c>
      <c r="AR632" s="7"/>
      <c r="AS632" s="7"/>
      <c r="AT632" s="7"/>
      <c r="AU632" s="7"/>
      <c r="AV632" s="7"/>
      <c r="AW632" s="7"/>
      <c r="AX632" s="7"/>
      <c r="AY632" s="7"/>
      <c r="AZ632" s="7"/>
      <c r="BA632" s="7"/>
      <c r="BB632" s="7"/>
      <c r="BC632" s="7"/>
      <c r="BD632" s="7"/>
      <c r="BE632" s="7"/>
      <c r="BF632" s="7"/>
      <c r="BG632" s="7"/>
      <c r="BH632" s="7"/>
    </row>
    <row r="633" spans="1:60" x14ac:dyDescent="0.25">
      <c r="A633" s="23"/>
      <c r="B633" s="81" t="s">
        <v>1589</v>
      </c>
      <c r="C633" s="53" t="s">
        <v>4327</v>
      </c>
      <c r="D633" s="53" t="s">
        <v>3943</v>
      </c>
      <c r="E633" s="49">
        <v>325.55699037248087</v>
      </c>
      <c r="F633" s="49">
        <v>402.00346746014611</v>
      </c>
      <c r="G633" s="49">
        <v>511.84453386823526</v>
      </c>
      <c r="H633" s="49">
        <v>832.86976438043985</v>
      </c>
      <c r="I633" s="49">
        <v>1080.9365719435787</v>
      </c>
      <c r="J633" s="49">
        <v>1422.0981730153974</v>
      </c>
      <c r="K633" s="49">
        <v>1713.6074443311111</v>
      </c>
      <c r="L633" s="49">
        <v>2005.9585536340808</v>
      </c>
      <c r="M633" s="49">
        <v>2315.2802647414342</v>
      </c>
      <c r="N633" s="49">
        <v>2764.1165571956631</v>
      </c>
      <c r="O633" s="49">
        <v>325.55699037248087</v>
      </c>
      <c r="P633" s="49">
        <v>402.00346746014611</v>
      </c>
      <c r="Q633" s="49">
        <v>511.84453386823526</v>
      </c>
      <c r="R633" s="49">
        <v>832.86976438043985</v>
      </c>
      <c r="S633" s="49">
        <v>1080.9365719435787</v>
      </c>
      <c r="T633" s="49">
        <v>1422.0981730153974</v>
      </c>
      <c r="U633" s="49">
        <v>1713.6074443311111</v>
      </c>
      <c r="V633" s="49">
        <v>2005.9585536340808</v>
      </c>
      <c r="W633" s="49">
        <v>2315.2802647414342</v>
      </c>
      <c r="X633" s="49">
        <v>2764.1165571956631</v>
      </c>
      <c r="Y633" s="49">
        <v>325.55699037248087</v>
      </c>
      <c r="Z633" s="49">
        <v>402.00346746014611</v>
      </c>
      <c r="AA633" s="49">
        <v>511.84453386823526</v>
      </c>
      <c r="AB633" s="49">
        <v>832.86976438043985</v>
      </c>
      <c r="AC633" s="49">
        <v>1080.9365719435787</v>
      </c>
      <c r="AD633" s="49">
        <v>1422.0981730153974</v>
      </c>
      <c r="AE633" s="49">
        <v>1713.6074443311111</v>
      </c>
      <c r="AF633" s="49">
        <v>2005.9585536340808</v>
      </c>
      <c r="AG633" s="49">
        <v>2315.2802647414342</v>
      </c>
      <c r="AH633" s="49">
        <v>2764.1165571956631</v>
      </c>
      <c r="AJ633" s="33" t="str">
        <f t="shared" si="18"/>
        <v/>
      </c>
      <c r="AK633" s="33" t="str">
        <f t="shared" si="19"/>
        <v/>
      </c>
      <c r="AO633" t="s">
        <v>13</v>
      </c>
      <c r="AR633" s="7"/>
      <c r="AS633" s="7"/>
      <c r="AT633" s="7"/>
      <c r="AU633" s="7"/>
      <c r="AV633" s="7"/>
      <c r="AW633" s="7"/>
      <c r="AX633" s="7"/>
      <c r="AY633" s="7"/>
      <c r="AZ633" s="7"/>
      <c r="BA633" s="7"/>
      <c r="BB633" s="7"/>
      <c r="BC633" s="7"/>
      <c r="BD633" s="7"/>
      <c r="BE633" s="7"/>
      <c r="BF633" s="7"/>
      <c r="BG633" s="7"/>
      <c r="BH633" s="7"/>
    </row>
    <row r="634" spans="1:60" x14ac:dyDescent="0.25">
      <c r="A634" s="23"/>
      <c r="B634" s="81" t="s">
        <v>1591</v>
      </c>
      <c r="C634" s="53" t="s">
        <v>4327</v>
      </c>
      <c r="D634" s="53" t="s">
        <v>3944</v>
      </c>
      <c r="E634" s="49">
        <v>156.69768810952564</v>
      </c>
      <c r="F634" s="49">
        <v>199.99497507755083</v>
      </c>
      <c r="G634" s="49">
        <v>264.27735571987188</v>
      </c>
      <c r="H634" s="49">
        <v>464.00475484189309</v>
      </c>
      <c r="I634" s="49">
        <v>627.86686610053243</v>
      </c>
      <c r="J634" s="49">
        <v>860.57482719896996</v>
      </c>
      <c r="K634" s="49">
        <v>1064.7847909480431</v>
      </c>
      <c r="L634" s="49">
        <v>1275.5990922539002</v>
      </c>
      <c r="M634" s="49">
        <v>1501.982572249987</v>
      </c>
      <c r="N634" s="49">
        <v>1838.6120647206139</v>
      </c>
      <c r="O634" s="49">
        <v>156.69768810952564</v>
      </c>
      <c r="P634" s="49">
        <v>199.99497507755083</v>
      </c>
      <c r="Q634" s="49">
        <v>264.27735571987188</v>
      </c>
      <c r="R634" s="49">
        <v>464.00475484189309</v>
      </c>
      <c r="S634" s="49">
        <v>627.86686610053243</v>
      </c>
      <c r="T634" s="49">
        <v>860.57482719896996</v>
      </c>
      <c r="U634" s="49">
        <v>1064.7847909480431</v>
      </c>
      <c r="V634" s="49">
        <v>1275.5990922539002</v>
      </c>
      <c r="W634" s="49">
        <v>1501.982572249987</v>
      </c>
      <c r="X634" s="49">
        <v>1838.6120647206139</v>
      </c>
      <c r="Y634" s="49">
        <v>156.69768810952564</v>
      </c>
      <c r="Z634" s="49">
        <v>199.99497507755083</v>
      </c>
      <c r="AA634" s="49">
        <v>264.27735571987188</v>
      </c>
      <c r="AB634" s="49">
        <v>464.00475484189309</v>
      </c>
      <c r="AC634" s="49">
        <v>627.86686610053243</v>
      </c>
      <c r="AD634" s="49">
        <v>860.57482719896996</v>
      </c>
      <c r="AE634" s="49">
        <v>1064.7847909480431</v>
      </c>
      <c r="AF634" s="49">
        <v>1275.5990922539002</v>
      </c>
      <c r="AG634" s="49">
        <v>1501.982572249987</v>
      </c>
      <c r="AH634" s="49">
        <v>1838.6120647206139</v>
      </c>
      <c r="AJ634" s="33" t="str">
        <f t="shared" si="18"/>
        <v/>
      </c>
      <c r="AK634" s="33" t="str">
        <f t="shared" si="19"/>
        <v/>
      </c>
      <c r="AO634" t="s">
        <v>13</v>
      </c>
      <c r="AR634" s="7"/>
      <c r="AS634" s="7"/>
      <c r="AT634" s="7"/>
      <c r="AU634" s="7"/>
      <c r="AV634" s="7"/>
      <c r="AW634" s="7"/>
      <c r="AX634" s="7"/>
      <c r="AY634" s="7"/>
      <c r="AZ634" s="7"/>
      <c r="BA634" s="7"/>
      <c r="BB634" s="7"/>
      <c r="BC634" s="7"/>
      <c r="BD634" s="7"/>
      <c r="BE634" s="7"/>
      <c r="BF634" s="7"/>
      <c r="BG634" s="7"/>
      <c r="BH634" s="7"/>
    </row>
    <row r="635" spans="1:60" x14ac:dyDescent="0.25">
      <c r="A635" s="23"/>
      <c r="B635" s="79" t="s">
        <v>1593</v>
      </c>
      <c r="C635" s="80" t="s">
        <v>4333</v>
      </c>
      <c r="D635" s="34" t="s">
        <v>3402</v>
      </c>
      <c r="E635" s="50">
        <v>3653</v>
      </c>
      <c r="F635" s="50">
        <v>4611</v>
      </c>
      <c r="G635" s="50">
        <v>5883</v>
      </c>
      <c r="H635" s="50">
        <v>9470</v>
      </c>
      <c r="I635" s="50">
        <v>12140</v>
      </c>
      <c r="J635" s="50">
        <v>15830</v>
      </c>
      <c r="K635" s="50">
        <v>18790</v>
      </c>
      <c r="L635" s="50">
        <v>21920</v>
      </c>
      <c r="M635" s="50">
        <v>25230</v>
      </c>
      <c r="N635" s="50">
        <v>29930</v>
      </c>
      <c r="O635" s="49">
        <v>2034.3773817695701</v>
      </c>
      <c r="P635" s="49">
        <v>2466.7102476600389</v>
      </c>
      <c r="Q635" s="49">
        <v>3076.8467835622469</v>
      </c>
      <c r="R635" s="49">
        <v>4839.3696518729594</v>
      </c>
      <c r="S635" s="49">
        <v>6175.2691448336336</v>
      </c>
      <c r="T635" s="49">
        <v>8022.7125726613876</v>
      </c>
      <c r="U635" s="49">
        <v>9595.5442366982425</v>
      </c>
      <c r="V635" s="49">
        <v>11166.732760472058</v>
      </c>
      <c r="W635" s="49">
        <v>12834.59741377988</v>
      </c>
      <c r="X635" s="49">
        <v>15238.502651017958</v>
      </c>
      <c r="Y635" s="49">
        <v>3402.2274816826098</v>
      </c>
      <c r="Z635" s="49">
        <v>4317.8956453636019</v>
      </c>
      <c r="AA635" s="49">
        <v>5482.1209690803207</v>
      </c>
      <c r="AB635" s="49">
        <v>8447.6530400239008</v>
      </c>
      <c r="AC635" s="49">
        <v>10410.580994655906</v>
      </c>
      <c r="AD635" s="49">
        <v>12953.630947822616</v>
      </c>
      <c r="AE635" s="49">
        <v>14977.664683509027</v>
      </c>
      <c r="AF635" s="49">
        <v>17113.2399897041</v>
      </c>
      <c r="AG635" s="49">
        <v>19358.493511790468</v>
      </c>
      <c r="AH635" s="49">
        <v>22645.980305966888</v>
      </c>
      <c r="AJ635" s="33" t="str">
        <f t="shared" si="18"/>
        <v/>
      </c>
      <c r="AK635" s="33" t="str">
        <f t="shared" si="19"/>
        <v/>
      </c>
      <c r="AO635" t="s">
        <v>13</v>
      </c>
      <c r="AR635" s="7"/>
      <c r="AS635" s="7"/>
      <c r="AT635" s="7"/>
      <c r="AU635" s="7"/>
      <c r="AV635" s="7"/>
      <c r="AW635" s="7"/>
      <c r="AX635" s="7"/>
      <c r="AY635" s="7"/>
      <c r="AZ635" s="7"/>
      <c r="BA635" s="7"/>
      <c r="BB635" s="7"/>
      <c r="BC635" s="7"/>
      <c r="BD635" s="7"/>
      <c r="BE635" s="7"/>
      <c r="BF635" s="7"/>
      <c r="BG635" s="7"/>
      <c r="BH635" s="7"/>
    </row>
    <row r="636" spans="1:60" x14ac:dyDescent="0.25">
      <c r="A636" s="23"/>
      <c r="B636" s="81" t="s">
        <v>1595</v>
      </c>
      <c r="C636" s="53" t="s">
        <v>4327</v>
      </c>
      <c r="D636" s="53" t="s">
        <v>3945</v>
      </c>
      <c r="E636" s="49">
        <v>249.39898097834219</v>
      </c>
      <c r="F636" s="49">
        <v>314.2736477654841</v>
      </c>
      <c r="G636" s="49">
        <v>409.13736440501822</v>
      </c>
      <c r="H636" s="49">
        <v>696.44511112825978</v>
      </c>
      <c r="I636" s="49">
        <v>925.52948599319336</v>
      </c>
      <c r="J636" s="49">
        <v>1246.0878251854708</v>
      </c>
      <c r="K636" s="49">
        <v>1523.4896908770693</v>
      </c>
      <c r="L636" s="49">
        <v>1806.0579103259588</v>
      </c>
      <c r="M636" s="49">
        <v>2107.6465013088082</v>
      </c>
      <c r="N636" s="49">
        <v>2550.6834000546223</v>
      </c>
      <c r="O636" s="49">
        <v>249.39898097834219</v>
      </c>
      <c r="P636" s="49">
        <v>314.2736477654841</v>
      </c>
      <c r="Q636" s="49">
        <v>409.13736440501822</v>
      </c>
      <c r="R636" s="49">
        <v>696.44511112825978</v>
      </c>
      <c r="S636" s="49">
        <v>925.52948599319336</v>
      </c>
      <c r="T636" s="49">
        <v>1246.0878251854708</v>
      </c>
      <c r="U636" s="49">
        <v>1523.4896908770693</v>
      </c>
      <c r="V636" s="49">
        <v>1806.0579103259588</v>
      </c>
      <c r="W636" s="49">
        <v>2107.6465013088082</v>
      </c>
      <c r="X636" s="49">
        <v>2550.6834000546223</v>
      </c>
      <c r="Y636" s="49">
        <v>249.39898097834219</v>
      </c>
      <c r="Z636" s="49">
        <v>314.2736477654841</v>
      </c>
      <c r="AA636" s="49">
        <v>409.13736440501822</v>
      </c>
      <c r="AB636" s="49">
        <v>696.44511112825978</v>
      </c>
      <c r="AC636" s="49">
        <v>925.52948599319336</v>
      </c>
      <c r="AD636" s="49">
        <v>1246.0878251854708</v>
      </c>
      <c r="AE636" s="49">
        <v>1523.4896908770693</v>
      </c>
      <c r="AF636" s="49">
        <v>1806.0579103259588</v>
      </c>
      <c r="AG636" s="49">
        <v>2107.6465013088082</v>
      </c>
      <c r="AH636" s="49">
        <v>2550.6834000546223</v>
      </c>
      <c r="AJ636" s="33" t="str">
        <f t="shared" si="18"/>
        <v/>
      </c>
      <c r="AK636" s="33" t="str">
        <f t="shared" si="19"/>
        <v/>
      </c>
      <c r="AO636" t="s">
        <v>13</v>
      </c>
      <c r="AR636" s="7"/>
      <c r="AS636" s="7"/>
      <c r="AT636" s="7"/>
      <c r="AU636" s="7"/>
      <c r="AV636" s="7"/>
      <c r="AW636" s="7"/>
      <c r="AX636" s="7"/>
      <c r="AY636" s="7"/>
      <c r="AZ636" s="7"/>
      <c r="BA636" s="7"/>
      <c r="BB636" s="7"/>
      <c r="BC636" s="7"/>
      <c r="BD636" s="7"/>
      <c r="BE636" s="7"/>
      <c r="BF636" s="7"/>
      <c r="BG636" s="7"/>
      <c r="BH636" s="7"/>
    </row>
    <row r="637" spans="1:60" x14ac:dyDescent="0.25">
      <c r="A637" s="23"/>
      <c r="B637" s="79" t="s">
        <v>1597</v>
      </c>
      <c r="C637" s="80" t="s">
        <v>4333</v>
      </c>
      <c r="D637" s="34" t="s">
        <v>3403</v>
      </c>
      <c r="E637" s="50">
        <v>43400</v>
      </c>
      <c r="F637" s="50">
        <v>49300</v>
      </c>
      <c r="G637" s="50">
        <v>56800</v>
      </c>
      <c r="H637" s="50">
        <v>76300</v>
      </c>
      <c r="I637" s="50">
        <v>89900</v>
      </c>
      <c r="J637" s="50">
        <v>108000</v>
      </c>
      <c r="K637" s="50">
        <v>122000</v>
      </c>
      <c r="L637" s="50">
        <v>137000</v>
      </c>
      <c r="M637" s="50">
        <v>152000</v>
      </c>
      <c r="N637" s="50">
        <v>174000</v>
      </c>
      <c r="O637" s="49">
        <v>40805.191220072447</v>
      </c>
      <c r="P637" s="49">
        <v>47008.922512712845</v>
      </c>
      <c r="Q637" s="49">
        <v>54298.829199484251</v>
      </c>
      <c r="R637" s="49">
        <v>72065.656063573857</v>
      </c>
      <c r="S637" s="49">
        <v>83268.234168750394</v>
      </c>
      <c r="T637" s="49">
        <v>97343.775640727545</v>
      </c>
      <c r="U637" s="49">
        <v>107423.74182882746</v>
      </c>
      <c r="V637" s="49">
        <v>117605.80916130573</v>
      </c>
      <c r="W637" s="49">
        <v>127335.50313380774</v>
      </c>
      <c r="X637" s="49">
        <v>139629.78164040926</v>
      </c>
      <c r="Y637" s="49">
        <v>43354.93261141477</v>
      </c>
      <c r="Z637" s="49">
        <v>49265.552513602124</v>
      </c>
      <c r="AA637" s="49">
        <v>56760.445676184347</v>
      </c>
      <c r="AB637" s="49">
        <v>76187.408804321924</v>
      </c>
      <c r="AC637" s="49">
        <v>89648.811565164331</v>
      </c>
      <c r="AD637" s="49">
        <v>107432.60884564933</v>
      </c>
      <c r="AE637" s="49">
        <v>121068.20784745377</v>
      </c>
      <c r="AF637" s="49">
        <v>135597.84621136592</v>
      </c>
      <c r="AG637" s="49">
        <v>150030.74419529104</v>
      </c>
      <c r="AH637" s="49">
        <v>171023.73501502699</v>
      </c>
      <c r="AJ637" s="33" t="str">
        <f t="shared" si="18"/>
        <v/>
      </c>
      <c r="AK637" s="33" t="str">
        <f t="shared" si="19"/>
        <v/>
      </c>
      <c r="AO637" t="s">
        <v>13</v>
      </c>
      <c r="AR637" s="7"/>
      <c r="AS637" s="7"/>
      <c r="AT637" s="7"/>
      <c r="AU637" s="7"/>
      <c r="AV637" s="7"/>
      <c r="AW637" s="7"/>
      <c r="AX637" s="7"/>
      <c r="AY637" s="7"/>
      <c r="AZ637" s="7"/>
      <c r="BA637" s="7"/>
      <c r="BB637" s="7"/>
      <c r="BC637" s="7"/>
      <c r="BD637" s="7"/>
      <c r="BE637" s="7"/>
      <c r="BF637" s="7"/>
      <c r="BG637" s="7"/>
      <c r="BH637" s="7"/>
    </row>
    <row r="638" spans="1:60" x14ac:dyDescent="0.25">
      <c r="A638" s="23"/>
      <c r="B638" s="81" t="s">
        <v>1599</v>
      </c>
      <c r="C638" s="53" t="s">
        <v>4327</v>
      </c>
      <c r="D638" s="53" t="s">
        <v>3946</v>
      </c>
      <c r="E638" s="49">
        <v>312.57227181474389</v>
      </c>
      <c r="F638" s="49">
        <v>390.78647738650568</v>
      </c>
      <c r="G638" s="49">
        <v>504.62446178264287</v>
      </c>
      <c r="H638" s="49">
        <v>846.61999446075117</v>
      </c>
      <c r="I638" s="49">
        <v>1118.1002808100855</v>
      </c>
      <c r="J638" s="49">
        <v>1497.6526830021794</v>
      </c>
      <c r="K638" s="49">
        <v>1826.1597020403626</v>
      </c>
      <c r="L638" s="49">
        <v>2160.276800827547</v>
      </c>
      <c r="M638" s="49">
        <v>2516.4520786613657</v>
      </c>
      <c r="N638" s="49">
        <v>3039.2156134118741</v>
      </c>
      <c r="O638" s="49">
        <v>312.57227181474389</v>
      </c>
      <c r="P638" s="49">
        <v>390.78647738650568</v>
      </c>
      <c r="Q638" s="49">
        <v>504.62446178264287</v>
      </c>
      <c r="R638" s="49">
        <v>846.61999446075117</v>
      </c>
      <c r="S638" s="49">
        <v>1118.1002808100855</v>
      </c>
      <c r="T638" s="49">
        <v>1497.6526830021794</v>
      </c>
      <c r="U638" s="49">
        <v>1826.1597020403626</v>
      </c>
      <c r="V638" s="49">
        <v>2160.276800827547</v>
      </c>
      <c r="W638" s="49">
        <v>2516.4520786613657</v>
      </c>
      <c r="X638" s="49">
        <v>3039.2156134118741</v>
      </c>
      <c r="Y638" s="49">
        <v>312.57227181474389</v>
      </c>
      <c r="Z638" s="49">
        <v>390.78647738650568</v>
      </c>
      <c r="AA638" s="49">
        <v>504.62446178264287</v>
      </c>
      <c r="AB638" s="49">
        <v>846.61999446075117</v>
      </c>
      <c r="AC638" s="49">
        <v>1118.1002808100855</v>
      </c>
      <c r="AD638" s="49">
        <v>1497.6526830021794</v>
      </c>
      <c r="AE638" s="49">
        <v>1826.1597020403626</v>
      </c>
      <c r="AF638" s="49">
        <v>2160.276800827547</v>
      </c>
      <c r="AG638" s="49">
        <v>2516.4520786613657</v>
      </c>
      <c r="AH638" s="49">
        <v>3039.2156134118741</v>
      </c>
      <c r="AJ638" s="33" t="str">
        <f t="shared" si="18"/>
        <v/>
      </c>
      <c r="AK638" s="33" t="str">
        <f t="shared" si="19"/>
        <v/>
      </c>
      <c r="AO638" t="s">
        <v>13</v>
      </c>
      <c r="AR638" s="7"/>
      <c r="AS638" s="7"/>
      <c r="AT638" s="7"/>
      <c r="AU638" s="7"/>
      <c r="AV638" s="7"/>
      <c r="AW638" s="7"/>
      <c r="AX638" s="7"/>
      <c r="AY638" s="7"/>
      <c r="AZ638" s="7"/>
      <c r="BA638" s="7"/>
      <c r="BB638" s="7"/>
      <c r="BC638" s="7"/>
      <c r="BD638" s="7"/>
      <c r="BE638" s="7"/>
      <c r="BF638" s="7"/>
      <c r="BG638" s="7"/>
      <c r="BH638" s="7"/>
    </row>
    <row r="639" spans="1:60" x14ac:dyDescent="0.25">
      <c r="A639" s="23"/>
      <c r="B639" s="81" t="s">
        <v>1601</v>
      </c>
      <c r="C639" s="53" t="s">
        <v>4327</v>
      </c>
      <c r="D639" s="53" t="s">
        <v>3947</v>
      </c>
      <c r="E639" s="49">
        <v>213.95616685247538</v>
      </c>
      <c r="F639" s="49">
        <v>273.51464234343496</v>
      </c>
      <c r="G639" s="49">
        <v>362.3106395499421</v>
      </c>
      <c r="H639" s="49">
        <v>641.61601915779329</v>
      </c>
      <c r="I639" s="49">
        <v>873.93874698673653</v>
      </c>
      <c r="J639" s="49">
        <v>1207.7137807443212</v>
      </c>
      <c r="K639" s="49">
        <v>1503.2921494056961</v>
      </c>
      <c r="L639" s="49">
        <v>1810.9820457179458</v>
      </c>
      <c r="M639" s="49">
        <v>2143.0902368592847</v>
      </c>
      <c r="N639" s="49">
        <v>2640.3490386285016</v>
      </c>
      <c r="O639" s="49">
        <v>213.95616685247538</v>
      </c>
      <c r="P639" s="49">
        <v>273.51464234343496</v>
      </c>
      <c r="Q639" s="49">
        <v>362.3106395499421</v>
      </c>
      <c r="R639" s="49">
        <v>641.61601915779329</v>
      </c>
      <c r="S639" s="49">
        <v>873.93874698673653</v>
      </c>
      <c r="T639" s="49">
        <v>1207.7137807443212</v>
      </c>
      <c r="U639" s="49">
        <v>1503.2921494056961</v>
      </c>
      <c r="V639" s="49">
        <v>1810.9820457179458</v>
      </c>
      <c r="W639" s="49">
        <v>2143.0902368592847</v>
      </c>
      <c r="X639" s="49">
        <v>2640.3490386285016</v>
      </c>
      <c r="Y639" s="49">
        <v>213.95616685247538</v>
      </c>
      <c r="Z639" s="49">
        <v>273.51464234343496</v>
      </c>
      <c r="AA639" s="49">
        <v>362.3106395499421</v>
      </c>
      <c r="AB639" s="49">
        <v>641.61601915779329</v>
      </c>
      <c r="AC639" s="49">
        <v>873.93874698673653</v>
      </c>
      <c r="AD639" s="49">
        <v>1207.7137807443212</v>
      </c>
      <c r="AE639" s="49">
        <v>1503.2921494056961</v>
      </c>
      <c r="AF639" s="49">
        <v>1810.9820457179458</v>
      </c>
      <c r="AG639" s="49">
        <v>2143.0902368592847</v>
      </c>
      <c r="AH639" s="49">
        <v>2640.3490386285016</v>
      </c>
      <c r="AJ639" s="33" t="str">
        <f t="shared" si="18"/>
        <v/>
      </c>
      <c r="AK639" s="33" t="str">
        <f t="shared" si="19"/>
        <v/>
      </c>
      <c r="AO639" t="s">
        <v>13</v>
      </c>
      <c r="AR639" s="7"/>
      <c r="AS639" s="7"/>
      <c r="AT639" s="7"/>
      <c r="AU639" s="7"/>
      <c r="AV639" s="7"/>
      <c r="AW639" s="7"/>
      <c r="AX639" s="7"/>
      <c r="AY639" s="7"/>
      <c r="AZ639" s="7"/>
      <c r="BA639" s="7"/>
      <c r="BB639" s="7"/>
      <c r="BC639" s="7"/>
      <c r="BD639" s="7"/>
      <c r="BE639" s="7"/>
      <c r="BF639" s="7"/>
      <c r="BG639" s="7"/>
      <c r="BH639" s="7"/>
    </row>
    <row r="640" spans="1:60" x14ac:dyDescent="0.25">
      <c r="A640" s="23"/>
      <c r="B640" s="81" t="s">
        <v>1603</v>
      </c>
      <c r="C640" s="53" t="s">
        <v>4327</v>
      </c>
      <c r="D640" s="53" t="s">
        <v>3948</v>
      </c>
      <c r="E640" s="49">
        <v>3395.247681016383</v>
      </c>
      <c r="F640" s="49">
        <v>4044.984918228819</v>
      </c>
      <c r="G640" s="49">
        <v>4946.9449222442672</v>
      </c>
      <c r="H640" s="49">
        <v>7478.9589704356395</v>
      </c>
      <c r="I640" s="49">
        <v>9341.0589505607131</v>
      </c>
      <c r="J640" s="49">
        <v>11887.668122863319</v>
      </c>
      <c r="K640" s="49">
        <v>14031.340206437619</v>
      </c>
      <c r="L640" s="49">
        <v>16142.249452097567</v>
      </c>
      <c r="M640" s="49">
        <v>18371.439802474717</v>
      </c>
      <c r="N640" s="49">
        <v>21544.567192230272</v>
      </c>
      <c r="O640" s="49">
        <v>3395.247681016383</v>
      </c>
      <c r="P640" s="49">
        <v>4044.984918228819</v>
      </c>
      <c r="Q640" s="49">
        <v>4946.9449222442672</v>
      </c>
      <c r="R640" s="49">
        <v>7478.9589704356395</v>
      </c>
      <c r="S640" s="49">
        <v>9341.0589505607131</v>
      </c>
      <c r="T640" s="49">
        <v>11887.668122863319</v>
      </c>
      <c r="U640" s="49">
        <v>14031.340206437619</v>
      </c>
      <c r="V640" s="49">
        <v>16142.249452097567</v>
      </c>
      <c r="W640" s="49">
        <v>18371.439802474717</v>
      </c>
      <c r="X640" s="49">
        <v>21544.567192230272</v>
      </c>
      <c r="Y640" s="49">
        <v>3395.247681016383</v>
      </c>
      <c r="Z640" s="49">
        <v>4044.984918228819</v>
      </c>
      <c r="AA640" s="49">
        <v>4946.9449222442672</v>
      </c>
      <c r="AB640" s="49">
        <v>7478.9589704356395</v>
      </c>
      <c r="AC640" s="49">
        <v>9341.0589505607131</v>
      </c>
      <c r="AD640" s="49">
        <v>11887.668122863319</v>
      </c>
      <c r="AE640" s="49">
        <v>14031.340206437619</v>
      </c>
      <c r="AF640" s="49">
        <v>16142.249452097567</v>
      </c>
      <c r="AG640" s="49">
        <v>18371.439802474717</v>
      </c>
      <c r="AH640" s="49">
        <v>21544.567192230272</v>
      </c>
      <c r="AJ640" s="33" t="str">
        <f t="shared" si="18"/>
        <v/>
      </c>
      <c r="AK640" s="33" t="str">
        <f t="shared" si="19"/>
        <v/>
      </c>
      <c r="AO640" t="s">
        <v>13</v>
      </c>
      <c r="AR640" s="7"/>
      <c r="AS640" s="7"/>
      <c r="AT640" s="7"/>
      <c r="AU640" s="7"/>
      <c r="AV640" s="7"/>
      <c r="AW640" s="7"/>
      <c r="AX640" s="7"/>
      <c r="AY640" s="7"/>
      <c r="AZ640" s="7"/>
      <c r="BA640" s="7"/>
      <c r="BB640" s="7"/>
      <c r="BC640" s="7"/>
      <c r="BD640" s="7"/>
      <c r="BE640" s="7"/>
      <c r="BF640" s="7"/>
      <c r="BG640" s="7"/>
      <c r="BH640" s="7"/>
    </row>
    <row r="641" spans="1:60" x14ac:dyDescent="0.25">
      <c r="A641" s="23"/>
      <c r="B641" s="79" t="s">
        <v>1605</v>
      </c>
      <c r="C641" s="80" t="s">
        <v>4333</v>
      </c>
      <c r="D641" s="34" t="s">
        <v>3404</v>
      </c>
      <c r="E641" s="50">
        <v>4165</v>
      </c>
      <c r="F641" s="50">
        <v>4940.7</v>
      </c>
      <c r="G641" s="50">
        <v>5968</v>
      </c>
      <c r="H641" s="50">
        <v>8939</v>
      </c>
      <c r="I641" s="50">
        <v>11250</v>
      </c>
      <c r="J641" s="50">
        <v>14570</v>
      </c>
      <c r="K641" s="50">
        <v>17360</v>
      </c>
      <c r="L641" s="50">
        <v>20430</v>
      </c>
      <c r="M641" s="50">
        <v>23820</v>
      </c>
      <c r="N641" s="50">
        <v>28870</v>
      </c>
      <c r="O641" s="49">
        <v>3395.719173942844</v>
      </c>
      <c r="P641" s="49">
        <v>4038.9991495520867</v>
      </c>
      <c r="Q641" s="49">
        <v>4930.3243668716877</v>
      </c>
      <c r="R641" s="49">
        <v>7422.4005726803962</v>
      </c>
      <c r="S641" s="49">
        <v>9247.1828349472416</v>
      </c>
      <c r="T641" s="49">
        <v>11737.155891743196</v>
      </c>
      <c r="U641" s="49">
        <v>13829.080328866998</v>
      </c>
      <c r="V641" s="49">
        <v>15884.33839016079</v>
      </c>
      <c r="W641" s="49">
        <v>18052.79114562308</v>
      </c>
      <c r="X641" s="49">
        <v>21133.661471512023</v>
      </c>
      <c r="Y641" s="49">
        <v>4144.9000259224968</v>
      </c>
      <c r="Z641" s="49">
        <v>4920.2800760923592</v>
      </c>
      <c r="AA641" s="49">
        <v>5943.2934373064681</v>
      </c>
      <c r="AB641" s="49">
        <v>8878.6201633151431</v>
      </c>
      <c r="AC641" s="49">
        <v>11137.06784684973</v>
      </c>
      <c r="AD641" s="49">
        <v>14347.19203642924</v>
      </c>
      <c r="AE641" s="49">
        <v>17028.366660722317</v>
      </c>
      <c r="AF641" s="49">
        <v>19949.161203757463</v>
      </c>
      <c r="AG641" s="49">
        <v>23148.816210913032</v>
      </c>
      <c r="AH641" s="49">
        <v>27896.771912194476</v>
      </c>
      <c r="AJ641" s="33" t="str">
        <f t="shared" si="18"/>
        <v/>
      </c>
      <c r="AK641" s="33" t="str">
        <f t="shared" si="19"/>
        <v/>
      </c>
      <c r="AO641" t="s">
        <v>13</v>
      </c>
      <c r="AR641" s="7"/>
      <c r="AS641" s="7"/>
      <c r="AT641" s="7"/>
      <c r="AU641" s="7"/>
      <c r="AV641" s="7"/>
      <c r="AW641" s="7"/>
      <c r="AX641" s="7"/>
      <c r="AY641" s="7"/>
      <c r="AZ641" s="7"/>
      <c r="BA641" s="7"/>
      <c r="BB641" s="7"/>
      <c r="BC641" s="7"/>
      <c r="BD641" s="7"/>
      <c r="BE641" s="7"/>
      <c r="BF641" s="7"/>
      <c r="BG641" s="7"/>
      <c r="BH641" s="7"/>
    </row>
    <row r="642" spans="1:60" x14ac:dyDescent="0.25">
      <c r="A642" s="23"/>
      <c r="B642" s="81" t="s">
        <v>1607</v>
      </c>
      <c r="C642" s="53" t="s">
        <v>4327</v>
      </c>
      <c r="D642" s="53" t="s">
        <v>3949</v>
      </c>
      <c r="E642" s="49">
        <v>609.02634675759089</v>
      </c>
      <c r="F642" s="49">
        <v>752.08040924668933</v>
      </c>
      <c r="G642" s="49">
        <v>956.40884287732149</v>
      </c>
      <c r="H642" s="49">
        <v>1552.9047870624513</v>
      </c>
      <c r="I642" s="49">
        <v>2008.8120803191716</v>
      </c>
      <c r="J642" s="49">
        <v>2635.1080799087249</v>
      </c>
      <c r="K642" s="49">
        <v>3166.8812227488215</v>
      </c>
      <c r="L642" s="49">
        <v>3698.3746131772427</v>
      </c>
      <c r="M642" s="49">
        <v>4261.6442288131293</v>
      </c>
      <c r="N642" s="49">
        <v>5074.6595568080138</v>
      </c>
      <c r="O642" s="49">
        <v>609.02634675759089</v>
      </c>
      <c r="P642" s="49">
        <v>752.08040924668933</v>
      </c>
      <c r="Q642" s="49">
        <v>956.40884287732149</v>
      </c>
      <c r="R642" s="49">
        <v>1552.9047870624513</v>
      </c>
      <c r="S642" s="49">
        <v>2008.8120803191716</v>
      </c>
      <c r="T642" s="49">
        <v>2635.1080799087249</v>
      </c>
      <c r="U642" s="49">
        <v>3166.8812227488215</v>
      </c>
      <c r="V642" s="49">
        <v>3698.3746131772427</v>
      </c>
      <c r="W642" s="49">
        <v>4261.6442288131293</v>
      </c>
      <c r="X642" s="49">
        <v>5074.6595568080138</v>
      </c>
      <c r="Y642" s="49">
        <v>609.02634675759089</v>
      </c>
      <c r="Z642" s="49">
        <v>752.08040924668933</v>
      </c>
      <c r="AA642" s="49">
        <v>956.40884287732149</v>
      </c>
      <c r="AB642" s="49">
        <v>1552.9047870624513</v>
      </c>
      <c r="AC642" s="49">
        <v>2008.8120803191716</v>
      </c>
      <c r="AD642" s="49">
        <v>2635.1080799087249</v>
      </c>
      <c r="AE642" s="49">
        <v>3166.8812227488215</v>
      </c>
      <c r="AF642" s="49">
        <v>3698.3746131772427</v>
      </c>
      <c r="AG642" s="49">
        <v>4261.6442288131293</v>
      </c>
      <c r="AH642" s="49">
        <v>5074.6595568080138</v>
      </c>
      <c r="AJ642" s="33" t="str">
        <f t="shared" si="18"/>
        <v/>
      </c>
      <c r="AK642" s="33" t="str">
        <f t="shared" si="19"/>
        <v/>
      </c>
      <c r="AO642" t="s">
        <v>13</v>
      </c>
      <c r="AR642" s="7"/>
      <c r="AS642" s="7"/>
      <c r="AT642" s="7"/>
      <c r="AU642" s="7"/>
      <c r="AV642" s="7"/>
      <c r="AW642" s="7"/>
      <c r="AX642" s="7"/>
      <c r="AY642" s="7"/>
      <c r="AZ642" s="7"/>
      <c r="BA642" s="7"/>
      <c r="BB642" s="7"/>
      <c r="BC642" s="7"/>
      <c r="BD642" s="7"/>
      <c r="BE642" s="7"/>
      <c r="BF642" s="7"/>
      <c r="BG642" s="7"/>
      <c r="BH642" s="7"/>
    </row>
    <row r="643" spans="1:60" x14ac:dyDescent="0.25">
      <c r="A643" s="23"/>
      <c r="B643" s="81" t="s">
        <v>1611</v>
      </c>
      <c r="C643" s="53" t="s">
        <v>4327</v>
      </c>
      <c r="D643" s="53" t="s">
        <v>3950</v>
      </c>
      <c r="E643" s="49">
        <v>262.13074151613711</v>
      </c>
      <c r="F643" s="49">
        <v>329.45302237296073</v>
      </c>
      <c r="G643" s="49">
        <v>427.63586295574436</v>
      </c>
      <c r="H643" s="49">
        <v>723.51180297277153</v>
      </c>
      <c r="I643" s="49">
        <v>958.27069720008512</v>
      </c>
      <c r="J643" s="49">
        <v>1285.8791120086692</v>
      </c>
      <c r="K643" s="49">
        <v>1568.748960743457</v>
      </c>
      <c r="L643" s="49">
        <v>1856.1977901571659</v>
      </c>
      <c r="M643" s="49">
        <v>2162.6146270644904</v>
      </c>
      <c r="N643" s="49">
        <v>2611.835938423887</v>
      </c>
      <c r="O643" s="49">
        <v>262.13074151613711</v>
      </c>
      <c r="P643" s="49">
        <v>329.45302237296073</v>
      </c>
      <c r="Q643" s="49">
        <v>427.63586295574436</v>
      </c>
      <c r="R643" s="49">
        <v>723.51180297277153</v>
      </c>
      <c r="S643" s="49">
        <v>958.27069720008512</v>
      </c>
      <c r="T643" s="49">
        <v>1285.8791120086692</v>
      </c>
      <c r="U643" s="49">
        <v>1568.748960743457</v>
      </c>
      <c r="V643" s="49">
        <v>1856.1977901571659</v>
      </c>
      <c r="W643" s="49">
        <v>2162.6146270644904</v>
      </c>
      <c r="X643" s="49">
        <v>2611.835938423887</v>
      </c>
      <c r="Y643" s="49">
        <v>262.13074151613711</v>
      </c>
      <c r="Z643" s="49">
        <v>329.45302237296073</v>
      </c>
      <c r="AA643" s="49">
        <v>427.63586295574436</v>
      </c>
      <c r="AB643" s="49">
        <v>723.51180297277153</v>
      </c>
      <c r="AC643" s="49">
        <v>958.27069720008512</v>
      </c>
      <c r="AD643" s="49">
        <v>1285.8791120086692</v>
      </c>
      <c r="AE643" s="49">
        <v>1568.748960743457</v>
      </c>
      <c r="AF643" s="49">
        <v>1856.1977901571659</v>
      </c>
      <c r="AG643" s="49">
        <v>2162.6146270644904</v>
      </c>
      <c r="AH643" s="49">
        <v>2611.835938423887</v>
      </c>
      <c r="AJ643" s="33" t="str">
        <f t="shared" si="18"/>
        <v/>
      </c>
      <c r="AK643" s="33" t="str">
        <f t="shared" si="19"/>
        <v/>
      </c>
      <c r="AO643" t="s">
        <v>13</v>
      </c>
      <c r="AR643" s="7"/>
      <c r="AS643" s="7"/>
      <c r="AT643" s="7"/>
      <c r="AU643" s="7"/>
      <c r="AV643" s="7"/>
      <c r="AW643" s="7"/>
      <c r="AX643" s="7"/>
      <c r="AY643" s="7"/>
      <c r="AZ643" s="7"/>
      <c r="BA643" s="7"/>
      <c r="BB643" s="7"/>
      <c r="BC643" s="7"/>
      <c r="BD643" s="7"/>
      <c r="BE643" s="7"/>
      <c r="BF643" s="7"/>
      <c r="BG643" s="7"/>
      <c r="BH643" s="7"/>
    </row>
    <row r="644" spans="1:60" x14ac:dyDescent="0.25">
      <c r="A644" s="23"/>
      <c r="B644" s="79" t="s">
        <v>1614</v>
      </c>
      <c r="C644" s="80" t="s">
        <v>4333</v>
      </c>
      <c r="D644" s="34" t="s">
        <v>3405</v>
      </c>
      <c r="E644" s="50">
        <v>2541</v>
      </c>
      <c r="F644" s="50">
        <v>3022.7</v>
      </c>
      <c r="G644" s="50">
        <v>3668</v>
      </c>
      <c r="H644" s="50">
        <v>5579</v>
      </c>
      <c r="I644" s="50">
        <v>7098</v>
      </c>
      <c r="J644" s="50">
        <v>9332</v>
      </c>
      <c r="K644" s="50">
        <v>11240</v>
      </c>
      <c r="L644" s="50">
        <v>13380</v>
      </c>
      <c r="M644" s="50">
        <v>15770</v>
      </c>
      <c r="N644" s="50">
        <v>19390</v>
      </c>
      <c r="O644" s="49">
        <v>2275.9873501585148</v>
      </c>
      <c r="P644" s="49">
        <v>2726.6363665618819</v>
      </c>
      <c r="Q644" s="49">
        <v>3351.3588574694149</v>
      </c>
      <c r="R644" s="49">
        <v>5094.655512006866</v>
      </c>
      <c r="S644" s="49">
        <v>6362.2413984538816</v>
      </c>
      <c r="T644" s="49">
        <v>8077.5198977077689</v>
      </c>
      <c r="U644" s="49">
        <v>9508.3003277357402</v>
      </c>
      <c r="V644" s="49">
        <v>10907.882519692315</v>
      </c>
      <c r="W644" s="49">
        <v>12382.11628678596</v>
      </c>
      <c r="X644" s="49">
        <v>14468.387779795838</v>
      </c>
      <c r="Y644" s="49">
        <v>2518.7470294026234</v>
      </c>
      <c r="Z644" s="49">
        <v>3000.9810461956595</v>
      </c>
      <c r="AA644" s="49">
        <v>3643.6429890361087</v>
      </c>
      <c r="AB644" s="49">
        <v>5518.8988591541365</v>
      </c>
      <c r="AC644" s="49">
        <v>6973.2520018139803</v>
      </c>
      <c r="AD644" s="49">
        <v>9048.7302994824004</v>
      </c>
      <c r="AE644" s="49">
        <v>10787.093931869347</v>
      </c>
      <c r="AF644" s="49">
        <v>12668.440962641407</v>
      </c>
      <c r="AG644" s="49">
        <v>14718.587813140473</v>
      </c>
      <c r="AH644" s="49">
        <v>17767.792620156171</v>
      </c>
      <c r="AJ644" s="33" t="str">
        <f t="shared" ref="AJ644:AJ707" si="20">IF(C644="Rural10W",IF(X644=AH644,"CHECK THIS",""),"")</f>
        <v/>
      </c>
      <c r="AK644" s="33" t="str">
        <f t="shared" ref="AK644:AK707" si="21">IF(C644="Rural10W",B644,"")</f>
        <v/>
      </c>
      <c r="AO644" t="s">
        <v>13</v>
      </c>
      <c r="AR644" s="7"/>
      <c r="AS644" s="7"/>
      <c r="AT644" s="7"/>
      <c r="AU644" s="7"/>
      <c r="AV644" s="7"/>
      <c r="AW644" s="7"/>
      <c r="AX644" s="7"/>
      <c r="AY644" s="7"/>
      <c r="AZ644" s="7"/>
      <c r="BA644" s="7"/>
      <c r="BB644" s="7"/>
      <c r="BC644" s="7"/>
      <c r="BD644" s="7"/>
      <c r="BE644" s="7"/>
      <c r="BF644" s="7"/>
      <c r="BG644" s="7"/>
      <c r="BH644" s="7"/>
    </row>
    <row r="645" spans="1:60" x14ac:dyDescent="0.25">
      <c r="A645" s="23"/>
      <c r="B645" s="81" t="s">
        <v>1616</v>
      </c>
      <c r="C645" s="53" t="s">
        <v>4327</v>
      </c>
      <c r="D645" s="53" t="s">
        <v>3951</v>
      </c>
      <c r="E645" s="49">
        <v>208.97861699728421</v>
      </c>
      <c r="F645" s="49">
        <v>267.09661483253626</v>
      </c>
      <c r="G645" s="49">
        <v>353.47290327526764</v>
      </c>
      <c r="H645" s="49">
        <v>623.5042947587109</v>
      </c>
      <c r="I645" s="49">
        <v>846.02471288536685</v>
      </c>
      <c r="J645" s="49">
        <v>1163.6808699568228</v>
      </c>
      <c r="K645" s="49">
        <v>1443.2218490817663</v>
      </c>
      <c r="L645" s="49">
        <v>1732.7406850098096</v>
      </c>
      <c r="M645" s="49">
        <v>2044.5041700598149</v>
      </c>
      <c r="N645" s="49">
        <v>2509.0684999256105</v>
      </c>
      <c r="O645" s="49">
        <v>208.97861699728421</v>
      </c>
      <c r="P645" s="49">
        <v>267.09661483253626</v>
      </c>
      <c r="Q645" s="49">
        <v>353.47290327526764</v>
      </c>
      <c r="R645" s="49">
        <v>623.5042947587109</v>
      </c>
      <c r="S645" s="49">
        <v>846.02471288536685</v>
      </c>
      <c r="T645" s="49">
        <v>1163.6808699568228</v>
      </c>
      <c r="U645" s="49">
        <v>1443.2218490817663</v>
      </c>
      <c r="V645" s="49">
        <v>1732.7406850098096</v>
      </c>
      <c r="W645" s="49">
        <v>2044.5041700598149</v>
      </c>
      <c r="X645" s="49">
        <v>2509.0684999256105</v>
      </c>
      <c r="Y645" s="49">
        <v>208.97861699728421</v>
      </c>
      <c r="Z645" s="49">
        <v>267.09661483253626</v>
      </c>
      <c r="AA645" s="49">
        <v>353.47290327526764</v>
      </c>
      <c r="AB645" s="49">
        <v>623.5042947587109</v>
      </c>
      <c r="AC645" s="49">
        <v>846.02471288536685</v>
      </c>
      <c r="AD645" s="49">
        <v>1163.6808699568228</v>
      </c>
      <c r="AE645" s="49">
        <v>1443.2218490817663</v>
      </c>
      <c r="AF645" s="49">
        <v>1732.7406850098096</v>
      </c>
      <c r="AG645" s="49">
        <v>2044.5041700598149</v>
      </c>
      <c r="AH645" s="49">
        <v>2509.0684999256105</v>
      </c>
      <c r="AJ645" s="33" t="str">
        <f t="shared" si="20"/>
        <v/>
      </c>
      <c r="AK645" s="33" t="str">
        <f t="shared" si="21"/>
        <v/>
      </c>
      <c r="AO645" t="s">
        <v>13</v>
      </c>
      <c r="AR645" s="7"/>
      <c r="AS645" s="7"/>
      <c r="AT645" s="7"/>
      <c r="AU645" s="7"/>
      <c r="AV645" s="7"/>
      <c r="AW645" s="7"/>
      <c r="AX645" s="7"/>
      <c r="AY645" s="7"/>
      <c r="AZ645" s="7"/>
      <c r="BA645" s="7"/>
      <c r="BB645" s="7"/>
      <c r="BC645" s="7"/>
      <c r="BD645" s="7"/>
      <c r="BE645" s="7"/>
      <c r="BF645" s="7"/>
      <c r="BG645" s="7"/>
      <c r="BH645" s="7"/>
    </row>
    <row r="646" spans="1:60" x14ac:dyDescent="0.25">
      <c r="A646" s="23"/>
      <c r="B646" s="81" t="s">
        <v>1618</v>
      </c>
      <c r="C646" s="53" t="s">
        <v>4380</v>
      </c>
      <c r="D646" s="53" t="s">
        <v>3952</v>
      </c>
      <c r="E646" s="84" t="s">
        <v>4405</v>
      </c>
      <c r="F646" s="84" t="s">
        <v>4405</v>
      </c>
      <c r="G646" s="84" t="s">
        <v>4405</v>
      </c>
      <c r="H646" s="84" t="s">
        <v>4405</v>
      </c>
      <c r="I646" s="84" t="s">
        <v>4405</v>
      </c>
      <c r="J646" s="84" t="s">
        <v>4405</v>
      </c>
      <c r="K646" s="84" t="s">
        <v>4405</v>
      </c>
      <c r="L646" s="84" t="s">
        <v>4405</v>
      </c>
      <c r="M646" s="84" t="s">
        <v>4405</v>
      </c>
      <c r="N646" s="84" t="s">
        <v>4405</v>
      </c>
      <c r="O646" s="49">
        <v>42703.727830144031</v>
      </c>
      <c r="P646" s="49">
        <v>49081.686359361847</v>
      </c>
      <c r="Q646" s="49">
        <v>56686.709136656107</v>
      </c>
      <c r="R646" s="49">
        <v>75471.254136088217</v>
      </c>
      <c r="S646" s="49">
        <v>87428.413910762116</v>
      </c>
      <c r="T646" s="49">
        <v>102588.41082350296</v>
      </c>
      <c r="U646" s="49">
        <v>113604.4987083326</v>
      </c>
      <c r="V646" s="49">
        <v>124629.18757706581</v>
      </c>
      <c r="W646" s="49">
        <v>135291.22403201493</v>
      </c>
      <c r="X646" s="49">
        <v>148888.28303340726</v>
      </c>
      <c r="Y646" s="88">
        <v>48777.113338607349</v>
      </c>
      <c r="Z646" s="88">
        <v>55820.089481317555</v>
      </c>
      <c r="AA646" s="88">
        <v>64531.956425499156</v>
      </c>
      <c r="AB646" s="88">
        <v>86699.481524286821</v>
      </c>
      <c r="AC646" s="88">
        <v>101658.38941269199</v>
      </c>
      <c r="AD646" s="88">
        <v>121103.10471222847</v>
      </c>
      <c r="AE646" s="88">
        <v>136091.47849542013</v>
      </c>
      <c r="AF646" s="88">
        <v>151333.65913894936</v>
      </c>
      <c r="AG646" s="88">
        <v>167198.86151094519</v>
      </c>
      <c r="AH646" s="88">
        <v>189087.24194880424</v>
      </c>
      <c r="AJ646" s="33" t="str">
        <f t="shared" si="20"/>
        <v/>
      </c>
      <c r="AK646" s="33" t="str">
        <f t="shared" si="21"/>
        <v/>
      </c>
      <c r="AO646" t="s">
        <v>13</v>
      </c>
      <c r="AR646" s="7"/>
      <c r="AS646" s="7"/>
      <c r="AT646" s="7"/>
      <c r="AU646" s="7"/>
      <c r="AV646" s="7"/>
      <c r="AW646" s="7"/>
      <c r="AX646" s="7"/>
      <c r="AY646" s="7"/>
      <c r="AZ646" s="7"/>
      <c r="BA646" s="7"/>
      <c r="BB646" s="7"/>
      <c r="BC646" s="7"/>
      <c r="BD646" s="7"/>
      <c r="BE646" s="7"/>
      <c r="BF646" s="7"/>
      <c r="BG646" s="7"/>
      <c r="BH646" s="7"/>
    </row>
    <row r="647" spans="1:60" x14ac:dyDescent="0.25">
      <c r="A647" s="23"/>
      <c r="B647" s="79" t="s">
        <v>1620</v>
      </c>
      <c r="C647" s="80" t="s">
        <v>4333</v>
      </c>
      <c r="D647" s="34" t="s">
        <v>3406</v>
      </c>
      <c r="E647" s="50">
        <v>49440</v>
      </c>
      <c r="F647" s="50">
        <v>56593.7</v>
      </c>
      <c r="G647" s="50">
        <v>65470</v>
      </c>
      <c r="H647" s="50">
        <v>88310</v>
      </c>
      <c r="I647" s="50">
        <v>104000</v>
      </c>
      <c r="J647" s="50">
        <v>124600</v>
      </c>
      <c r="K647" s="50">
        <v>140500</v>
      </c>
      <c r="L647" s="50">
        <v>156800</v>
      </c>
      <c r="M647" s="50">
        <v>173800</v>
      </c>
      <c r="N647" s="50">
        <v>197200</v>
      </c>
      <c r="O647" s="49">
        <v>41764.793466004638</v>
      </c>
      <c r="P647" s="49">
        <v>47964.954528792354</v>
      </c>
      <c r="Q647" s="49">
        <v>55372.807165700317</v>
      </c>
      <c r="R647" s="49">
        <v>73667.979424598219</v>
      </c>
      <c r="S647" s="49">
        <v>85306.281538641575</v>
      </c>
      <c r="T647" s="49">
        <v>100059.51742256017</v>
      </c>
      <c r="U647" s="49">
        <v>110768.82762657684</v>
      </c>
      <c r="V647" s="49">
        <v>121476.82685228492</v>
      </c>
      <c r="W647" s="49">
        <v>131823.61750775418</v>
      </c>
      <c r="X647" s="49">
        <v>145001.97153051497</v>
      </c>
      <c r="Y647" s="49">
        <v>49372.909649380519</v>
      </c>
      <c r="Z647" s="49">
        <v>56528.037826583932</v>
      </c>
      <c r="AA647" s="49">
        <v>65396.977428098027</v>
      </c>
      <c r="AB647" s="49">
        <v>88176.497503715727</v>
      </c>
      <c r="AC647" s="49">
        <v>103780.42589753555</v>
      </c>
      <c r="AD647" s="49">
        <v>124238.45946962407</v>
      </c>
      <c r="AE647" s="49">
        <v>139995.74454138652</v>
      </c>
      <c r="AF647" s="49">
        <v>156148.63022786647</v>
      </c>
      <c r="AG647" s="49">
        <v>172979.47820460441</v>
      </c>
      <c r="AH647" s="49">
        <v>196122.02405349299</v>
      </c>
      <c r="AJ647" s="33" t="str">
        <f t="shared" si="20"/>
        <v/>
      </c>
      <c r="AK647" s="33" t="str">
        <f t="shared" si="21"/>
        <v/>
      </c>
      <c r="AO647" t="s">
        <v>13</v>
      </c>
      <c r="AR647" s="7"/>
      <c r="AS647" s="7"/>
      <c r="AT647" s="7"/>
      <c r="AU647" s="7"/>
      <c r="AV647" s="7"/>
      <c r="AW647" s="7"/>
      <c r="AX647" s="7"/>
      <c r="AY647" s="7"/>
      <c r="AZ647" s="7"/>
      <c r="BA647" s="7"/>
      <c r="BB647" s="7"/>
      <c r="BC647" s="7"/>
      <c r="BD647" s="7"/>
      <c r="BE647" s="7"/>
      <c r="BF647" s="7"/>
      <c r="BG647" s="7"/>
      <c r="BH647" s="7"/>
    </row>
    <row r="648" spans="1:60" x14ac:dyDescent="0.25">
      <c r="A648" s="23"/>
      <c r="B648" s="81" t="s">
        <v>1622</v>
      </c>
      <c r="C648" s="53" t="s">
        <v>4327</v>
      </c>
      <c r="D648" s="53" t="s">
        <v>3953</v>
      </c>
      <c r="E648" s="49">
        <v>288.51592086654716</v>
      </c>
      <c r="F648" s="49">
        <v>356.95376977051814</v>
      </c>
      <c r="G648" s="49">
        <v>454.21293077316511</v>
      </c>
      <c r="H648" s="49">
        <v>732.66120881919278</v>
      </c>
      <c r="I648" s="49">
        <v>940.3132885345932</v>
      </c>
      <c r="J648" s="49">
        <v>1219.3595387740559</v>
      </c>
      <c r="K648" s="49">
        <v>1452.2422581847286</v>
      </c>
      <c r="L648" s="49">
        <v>1681.4211382819269</v>
      </c>
      <c r="M648" s="49">
        <v>1922.3632136031799</v>
      </c>
      <c r="N648" s="49">
        <v>2265.8212180684941</v>
      </c>
      <c r="O648" s="49">
        <v>288.51592086654716</v>
      </c>
      <c r="P648" s="49">
        <v>356.95376977051814</v>
      </c>
      <c r="Q648" s="49">
        <v>454.21293077316511</v>
      </c>
      <c r="R648" s="49">
        <v>732.66120881919278</v>
      </c>
      <c r="S648" s="49">
        <v>940.3132885345932</v>
      </c>
      <c r="T648" s="49">
        <v>1219.3595387740559</v>
      </c>
      <c r="U648" s="49">
        <v>1452.2422581847286</v>
      </c>
      <c r="V648" s="49">
        <v>1681.4211382819269</v>
      </c>
      <c r="W648" s="49">
        <v>1922.3632136031799</v>
      </c>
      <c r="X648" s="49">
        <v>2265.8212180684941</v>
      </c>
      <c r="Y648" s="49">
        <v>288.51592086654716</v>
      </c>
      <c r="Z648" s="49">
        <v>356.95376977051814</v>
      </c>
      <c r="AA648" s="49">
        <v>454.21293077316511</v>
      </c>
      <c r="AB648" s="49">
        <v>732.66120881919278</v>
      </c>
      <c r="AC648" s="49">
        <v>940.3132885345932</v>
      </c>
      <c r="AD648" s="49">
        <v>1219.3595387740559</v>
      </c>
      <c r="AE648" s="49">
        <v>1452.2422581847286</v>
      </c>
      <c r="AF648" s="49">
        <v>1681.4211382819269</v>
      </c>
      <c r="AG648" s="49">
        <v>1922.3632136031799</v>
      </c>
      <c r="AH648" s="49">
        <v>2265.8212180684941</v>
      </c>
      <c r="AJ648" s="33" t="str">
        <f t="shared" si="20"/>
        <v/>
      </c>
      <c r="AK648" s="33" t="str">
        <f t="shared" si="21"/>
        <v/>
      </c>
      <c r="AO648" t="s">
        <v>13</v>
      </c>
      <c r="AR648" s="7"/>
      <c r="AS648" s="7"/>
      <c r="AT648" s="7"/>
      <c r="AU648" s="7"/>
      <c r="AV648" s="7"/>
      <c r="AW648" s="7"/>
      <c r="AX648" s="7"/>
      <c r="AY648" s="7"/>
      <c r="AZ648" s="7"/>
      <c r="BA648" s="7"/>
      <c r="BB648" s="7"/>
      <c r="BC648" s="7"/>
      <c r="BD648" s="7"/>
      <c r="BE648" s="7"/>
      <c r="BF648" s="7"/>
      <c r="BG648" s="7"/>
      <c r="BH648" s="7"/>
    </row>
    <row r="649" spans="1:60" x14ac:dyDescent="0.25">
      <c r="A649" s="23"/>
      <c r="B649" s="81" t="s">
        <v>1624</v>
      </c>
      <c r="C649" s="53" t="s">
        <v>4327</v>
      </c>
      <c r="D649" s="53" t="s">
        <v>3954</v>
      </c>
      <c r="E649" s="49">
        <v>145.01284949494953</v>
      </c>
      <c r="F649" s="49">
        <v>188.51365294351658</v>
      </c>
      <c r="G649" s="49">
        <v>254.3229165504722</v>
      </c>
      <c r="H649" s="49">
        <v>466.85206860149788</v>
      </c>
      <c r="I649" s="49">
        <v>647.7246701989917</v>
      </c>
      <c r="J649" s="49">
        <v>910.81269097730762</v>
      </c>
      <c r="K649" s="49">
        <v>1145.9962356381423</v>
      </c>
      <c r="L649" s="49">
        <v>1393.3837908614917</v>
      </c>
      <c r="M649" s="49">
        <v>1662.1252473866732</v>
      </c>
      <c r="N649" s="49">
        <v>2068.0175157873909</v>
      </c>
      <c r="O649" s="49">
        <v>145.01284949494953</v>
      </c>
      <c r="P649" s="49">
        <v>188.51365294351658</v>
      </c>
      <c r="Q649" s="49">
        <v>254.3229165504722</v>
      </c>
      <c r="R649" s="49">
        <v>466.85206860149788</v>
      </c>
      <c r="S649" s="49">
        <v>647.7246701989917</v>
      </c>
      <c r="T649" s="49">
        <v>910.81269097730762</v>
      </c>
      <c r="U649" s="49">
        <v>1145.9962356381423</v>
      </c>
      <c r="V649" s="49">
        <v>1393.3837908614917</v>
      </c>
      <c r="W649" s="49">
        <v>1662.1252473866732</v>
      </c>
      <c r="X649" s="49">
        <v>2068.0175157873909</v>
      </c>
      <c r="Y649" s="49">
        <v>145.01284949494953</v>
      </c>
      <c r="Z649" s="49">
        <v>188.51365294351658</v>
      </c>
      <c r="AA649" s="49">
        <v>254.3229165504722</v>
      </c>
      <c r="AB649" s="49">
        <v>466.85206860149788</v>
      </c>
      <c r="AC649" s="49">
        <v>647.7246701989917</v>
      </c>
      <c r="AD649" s="49">
        <v>910.81269097730762</v>
      </c>
      <c r="AE649" s="49">
        <v>1145.9962356381423</v>
      </c>
      <c r="AF649" s="49">
        <v>1393.3837908614917</v>
      </c>
      <c r="AG649" s="49">
        <v>1662.1252473866732</v>
      </c>
      <c r="AH649" s="49">
        <v>2068.0175157873909</v>
      </c>
      <c r="AJ649" s="33" t="str">
        <f t="shared" si="20"/>
        <v/>
      </c>
      <c r="AK649" s="33" t="str">
        <f t="shared" si="21"/>
        <v/>
      </c>
      <c r="AO649" t="s">
        <v>13</v>
      </c>
      <c r="AR649" s="7"/>
      <c r="AS649" s="7"/>
      <c r="AT649" s="7"/>
      <c r="AU649" s="7"/>
      <c r="AV649" s="7"/>
      <c r="AW649" s="7"/>
      <c r="AX649" s="7"/>
      <c r="AY649" s="7"/>
      <c r="AZ649" s="7"/>
      <c r="BA649" s="7"/>
      <c r="BB649" s="7"/>
      <c r="BC649" s="7"/>
      <c r="BD649" s="7"/>
      <c r="BE649" s="7"/>
      <c r="BF649" s="7"/>
      <c r="BG649" s="7"/>
      <c r="BH649" s="7"/>
    </row>
    <row r="650" spans="1:60" x14ac:dyDescent="0.25">
      <c r="A650" s="23"/>
      <c r="B650" s="81" t="s">
        <v>1626</v>
      </c>
      <c r="C650" s="53" t="s">
        <v>4327</v>
      </c>
      <c r="D650" s="53" t="s">
        <v>3955</v>
      </c>
      <c r="E650" s="49">
        <v>209.39589089762299</v>
      </c>
      <c r="F650" s="49">
        <v>267.78256511536637</v>
      </c>
      <c r="G650" s="49">
        <v>354.5085221209024</v>
      </c>
      <c r="H650" s="49">
        <v>625.39905237750247</v>
      </c>
      <c r="I650" s="49">
        <v>848.12386475300502</v>
      </c>
      <c r="J650" s="49">
        <v>1165.5987043251407</v>
      </c>
      <c r="K650" s="49">
        <v>1444.4964773520501</v>
      </c>
      <c r="L650" s="49">
        <v>1732.9944962928435</v>
      </c>
      <c r="M650" s="49">
        <v>2043.5313797158826</v>
      </c>
      <c r="N650" s="49">
        <v>2505.6806050266723</v>
      </c>
      <c r="O650" s="49">
        <v>209.39589089762299</v>
      </c>
      <c r="P650" s="49">
        <v>267.78256511536637</v>
      </c>
      <c r="Q650" s="49">
        <v>354.5085221209024</v>
      </c>
      <c r="R650" s="49">
        <v>625.39905237750247</v>
      </c>
      <c r="S650" s="49">
        <v>848.12386475300502</v>
      </c>
      <c r="T650" s="49">
        <v>1165.5987043251407</v>
      </c>
      <c r="U650" s="49">
        <v>1444.4964773520501</v>
      </c>
      <c r="V650" s="49">
        <v>1732.9944962928435</v>
      </c>
      <c r="W650" s="49">
        <v>2043.5313797158826</v>
      </c>
      <c r="X650" s="49">
        <v>2505.6806050266723</v>
      </c>
      <c r="Y650" s="49">
        <v>209.39589089762299</v>
      </c>
      <c r="Z650" s="49">
        <v>267.78256511536637</v>
      </c>
      <c r="AA650" s="49">
        <v>354.5085221209024</v>
      </c>
      <c r="AB650" s="49">
        <v>625.39905237750247</v>
      </c>
      <c r="AC650" s="49">
        <v>848.12386475300502</v>
      </c>
      <c r="AD650" s="49">
        <v>1165.5987043251407</v>
      </c>
      <c r="AE650" s="49">
        <v>1444.4964773520501</v>
      </c>
      <c r="AF650" s="49">
        <v>1732.9944962928435</v>
      </c>
      <c r="AG650" s="49">
        <v>2043.5313797158826</v>
      </c>
      <c r="AH650" s="49">
        <v>2505.6806050266723</v>
      </c>
      <c r="AJ650" s="33" t="str">
        <f t="shared" si="20"/>
        <v/>
      </c>
      <c r="AK650" s="33" t="str">
        <f t="shared" si="21"/>
        <v/>
      </c>
      <c r="AO650" t="s">
        <v>13</v>
      </c>
      <c r="AR650" s="7"/>
      <c r="AS650" s="7"/>
      <c r="AT650" s="7"/>
      <c r="AU650" s="7"/>
      <c r="AV650" s="7"/>
      <c r="AW650" s="7"/>
      <c r="AX650" s="7"/>
      <c r="AY650" s="7"/>
      <c r="AZ650" s="7"/>
      <c r="BA650" s="7"/>
      <c r="BB650" s="7"/>
      <c r="BC650" s="7"/>
      <c r="BD650" s="7"/>
      <c r="BE650" s="7"/>
      <c r="BF650" s="7"/>
      <c r="BG650" s="7"/>
      <c r="BH650" s="7"/>
    </row>
    <row r="651" spans="1:60" x14ac:dyDescent="0.25">
      <c r="A651" s="23"/>
      <c r="B651" s="81" t="s">
        <v>1628</v>
      </c>
      <c r="C651" s="53" t="s">
        <v>4327</v>
      </c>
      <c r="D651" s="53" t="s">
        <v>3956</v>
      </c>
      <c r="E651" s="49">
        <v>850.63633137582224</v>
      </c>
      <c r="F651" s="49">
        <v>1077.2821088733608</v>
      </c>
      <c r="G651" s="49">
        <v>1409.8204278610492</v>
      </c>
      <c r="H651" s="49">
        <v>2441.9770348333996</v>
      </c>
      <c r="I651" s="49">
        <v>3279.1099520509351</v>
      </c>
      <c r="J651" s="49">
        <v>4475.2505280441055</v>
      </c>
      <c r="K651" s="49">
        <v>5521.7303105414876</v>
      </c>
      <c r="L651" s="49">
        <v>6601.5891316206489</v>
      </c>
      <c r="M651" s="49">
        <v>7766.9407406397358</v>
      </c>
      <c r="N651" s="49">
        <v>9492.8749796699121</v>
      </c>
      <c r="O651" s="49">
        <v>850.63633137582224</v>
      </c>
      <c r="P651" s="49">
        <v>1077.2821088733608</v>
      </c>
      <c r="Q651" s="49">
        <v>1409.8204278610492</v>
      </c>
      <c r="R651" s="49">
        <v>2441.9770348333996</v>
      </c>
      <c r="S651" s="49">
        <v>3279.1099520509351</v>
      </c>
      <c r="T651" s="49">
        <v>4475.2505280441055</v>
      </c>
      <c r="U651" s="49">
        <v>5521.7303105414876</v>
      </c>
      <c r="V651" s="49">
        <v>6601.5891316206489</v>
      </c>
      <c r="W651" s="49">
        <v>7766.9407406397358</v>
      </c>
      <c r="X651" s="49">
        <v>9492.8749796699121</v>
      </c>
      <c r="Y651" s="49">
        <v>850.63633137582224</v>
      </c>
      <c r="Z651" s="49">
        <v>1077.2821088733608</v>
      </c>
      <c r="AA651" s="49">
        <v>1409.8204278610492</v>
      </c>
      <c r="AB651" s="49">
        <v>2441.9770348333996</v>
      </c>
      <c r="AC651" s="49">
        <v>3279.1099520509351</v>
      </c>
      <c r="AD651" s="49">
        <v>4475.2505280441055</v>
      </c>
      <c r="AE651" s="49">
        <v>5521.7303105414876</v>
      </c>
      <c r="AF651" s="49">
        <v>6601.5891316206489</v>
      </c>
      <c r="AG651" s="49">
        <v>7766.9407406397358</v>
      </c>
      <c r="AH651" s="49">
        <v>9492.8749796699121</v>
      </c>
      <c r="AJ651" s="33" t="str">
        <f t="shared" si="20"/>
        <v/>
      </c>
      <c r="AK651" s="33" t="str">
        <f t="shared" si="21"/>
        <v/>
      </c>
      <c r="AO651" t="s">
        <v>13</v>
      </c>
      <c r="AR651" s="7"/>
      <c r="AS651" s="7"/>
      <c r="AT651" s="7"/>
      <c r="AU651" s="7"/>
      <c r="AV651" s="7"/>
      <c r="AW651" s="7"/>
      <c r="AX651" s="7"/>
      <c r="AY651" s="7"/>
      <c r="AZ651" s="7"/>
      <c r="BA651" s="7"/>
      <c r="BB651" s="7"/>
      <c r="BC651" s="7"/>
      <c r="BD651" s="7"/>
      <c r="BE651" s="7"/>
      <c r="BF651" s="7"/>
      <c r="BG651" s="7"/>
      <c r="BH651" s="7"/>
    </row>
    <row r="652" spans="1:60" x14ac:dyDescent="0.25">
      <c r="A652" s="23"/>
      <c r="B652" s="79" t="s">
        <v>1630</v>
      </c>
      <c r="C652" s="80" t="s">
        <v>3585</v>
      </c>
      <c r="D652" s="80" t="s">
        <v>3407</v>
      </c>
      <c r="E652" s="50">
        <v>8746</v>
      </c>
      <c r="F652" s="50">
        <v>9520.7999999999993</v>
      </c>
      <c r="G652" s="50">
        <v>10370</v>
      </c>
      <c r="H652" s="50">
        <v>12110</v>
      </c>
      <c r="I652" s="50">
        <v>13050</v>
      </c>
      <c r="J652" s="50">
        <v>14080</v>
      </c>
      <c r="K652" s="50">
        <v>14750</v>
      </c>
      <c r="L652" s="50">
        <v>15360</v>
      </c>
      <c r="M652" s="50">
        <v>15920</v>
      </c>
      <c r="N652" s="50">
        <v>16610</v>
      </c>
      <c r="O652" s="50">
        <v>8746</v>
      </c>
      <c r="P652" s="50">
        <v>9520.7999999999993</v>
      </c>
      <c r="Q652" s="50">
        <v>10370</v>
      </c>
      <c r="R652" s="50">
        <v>12110</v>
      </c>
      <c r="S652" s="50">
        <v>13050</v>
      </c>
      <c r="T652" s="50">
        <v>14080</v>
      </c>
      <c r="U652" s="50">
        <v>14750</v>
      </c>
      <c r="V652" s="50">
        <v>15360</v>
      </c>
      <c r="W652" s="50">
        <v>15920</v>
      </c>
      <c r="X652" s="50">
        <v>16610</v>
      </c>
      <c r="Y652" s="50">
        <v>8746</v>
      </c>
      <c r="Z652" s="50">
        <v>9520.7999999999993</v>
      </c>
      <c r="AA652" s="50">
        <v>10370</v>
      </c>
      <c r="AB652" s="50">
        <v>12110</v>
      </c>
      <c r="AC652" s="50">
        <v>13050</v>
      </c>
      <c r="AD652" s="50">
        <v>14080</v>
      </c>
      <c r="AE652" s="50">
        <v>14750</v>
      </c>
      <c r="AF652" s="50">
        <v>15360</v>
      </c>
      <c r="AG652" s="50">
        <v>15920</v>
      </c>
      <c r="AH652" s="50">
        <v>16610</v>
      </c>
      <c r="AJ652" s="33" t="str">
        <f t="shared" si="20"/>
        <v/>
      </c>
      <c r="AK652" s="33" t="str">
        <f t="shared" si="21"/>
        <v/>
      </c>
      <c r="AO652" t="s">
        <v>13</v>
      </c>
      <c r="AR652" s="7"/>
      <c r="AS652" s="7"/>
      <c r="AT652" s="7"/>
      <c r="AU652" s="7"/>
      <c r="AV652" s="7"/>
      <c r="AW652" s="7"/>
      <c r="AX652" s="7"/>
      <c r="AY652" s="7"/>
      <c r="AZ652" s="7"/>
      <c r="BA652" s="7"/>
      <c r="BB652" s="7"/>
      <c r="BC652" s="7"/>
      <c r="BD652" s="7"/>
      <c r="BE652" s="7"/>
      <c r="BF652" s="7"/>
      <c r="BG652" s="7"/>
      <c r="BH652" s="7"/>
    </row>
    <row r="653" spans="1:60" x14ac:dyDescent="0.25">
      <c r="A653" s="23"/>
      <c r="B653" s="81" t="s">
        <v>1632</v>
      </c>
      <c r="C653" s="53" t="s">
        <v>4327</v>
      </c>
      <c r="D653" s="53" t="s">
        <v>3957</v>
      </c>
      <c r="E653" s="49">
        <v>270.35375357685206</v>
      </c>
      <c r="F653" s="49">
        <v>350.32232163489857</v>
      </c>
      <c r="G653" s="49">
        <v>469.93588207149315</v>
      </c>
      <c r="H653" s="49">
        <v>850.86809955143883</v>
      </c>
      <c r="I653" s="49">
        <v>1167.0008214413911</v>
      </c>
      <c r="J653" s="49">
        <v>1621.2085491998573</v>
      </c>
      <c r="K653" s="49">
        <v>2020.9684063889233</v>
      </c>
      <c r="L653" s="49">
        <v>2436.6231543602876</v>
      </c>
      <c r="M653" s="49">
        <v>2886.5763222750406</v>
      </c>
      <c r="N653" s="49">
        <v>3557.7889006725818</v>
      </c>
      <c r="O653" s="49">
        <v>270.35375357685206</v>
      </c>
      <c r="P653" s="49">
        <v>350.32232163489857</v>
      </c>
      <c r="Q653" s="49">
        <v>469.93588207149315</v>
      </c>
      <c r="R653" s="49">
        <v>850.86809955143883</v>
      </c>
      <c r="S653" s="49">
        <v>1167.0008214413911</v>
      </c>
      <c r="T653" s="49">
        <v>1621.2085491998573</v>
      </c>
      <c r="U653" s="49">
        <v>2020.9684063889233</v>
      </c>
      <c r="V653" s="49">
        <v>2436.6231543602876</v>
      </c>
      <c r="W653" s="49">
        <v>2886.5763222750406</v>
      </c>
      <c r="X653" s="49">
        <v>3557.7889006725818</v>
      </c>
      <c r="Y653" s="49">
        <v>270.35375357685206</v>
      </c>
      <c r="Z653" s="49">
        <v>350.32232163489857</v>
      </c>
      <c r="AA653" s="49">
        <v>469.93588207149315</v>
      </c>
      <c r="AB653" s="49">
        <v>850.86809955143883</v>
      </c>
      <c r="AC653" s="49">
        <v>1167.0008214413911</v>
      </c>
      <c r="AD653" s="49">
        <v>1621.2085491998573</v>
      </c>
      <c r="AE653" s="49">
        <v>2020.9684063889233</v>
      </c>
      <c r="AF653" s="49">
        <v>2436.6231543602876</v>
      </c>
      <c r="AG653" s="49">
        <v>2886.5763222750406</v>
      </c>
      <c r="AH653" s="49">
        <v>3557.7889006725818</v>
      </c>
      <c r="AJ653" s="33" t="str">
        <f t="shared" si="20"/>
        <v/>
      </c>
      <c r="AK653" s="33" t="str">
        <f t="shared" si="21"/>
        <v/>
      </c>
      <c r="AO653" t="s">
        <v>13</v>
      </c>
      <c r="AR653" s="7"/>
      <c r="AS653" s="7"/>
      <c r="AT653" s="7"/>
      <c r="AU653" s="7"/>
      <c r="AV653" s="7"/>
      <c r="AW653" s="7"/>
      <c r="AX653" s="7"/>
      <c r="AY653" s="7"/>
      <c r="AZ653" s="7"/>
      <c r="BA653" s="7"/>
      <c r="BB653" s="7"/>
      <c r="BC653" s="7"/>
      <c r="BD653" s="7"/>
      <c r="BE653" s="7"/>
      <c r="BF653" s="7"/>
      <c r="BG653" s="7"/>
      <c r="BH653" s="7"/>
    </row>
    <row r="654" spans="1:60" x14ac:dyDescent="0.25">
      <c r="A654" s="23"/>
      <c r="B654" s="81" t="s">
        <v>1638</v>
      </c>
      <c r="C654" s="53" t="s">
        <v>4327</v>
      </c>
      <c r="D654" s="53" t="s">
        <v>3958</v>
      </c>
      <c r="E654" s="49">
        <v>669.71164452794051</v>
      </c>
      <c r="F654" s="49">
        <v>848.81563913966829</v>
      </c>
      <c r="G654" s="49">
        <v>1111.9362664222126</v>
      </c>
      <c r="H654" s="49">
        <v>1928.0426386843501</v>
      </c>
      <c r="I654" s="49">
        <v>2590.4363503889404</v>
      </c>
      <c r="J654" s="49">
        <v>3535.5189918450783</v>
      </c>
      <c r="K654" s="49">
        <v>4362.3060049334072</v>
      </c>
      <c r="L654" s="49">
        <v>5215.1193514443021</v>
      </c>
      <c r="M654" s="49">
        <v>6134.5738233847424</v>
      </c>
      <c r="N654" s="49">
        <v>7496.5506102048457</v>
      </c>
      <c r="O654" s="49">
        <v>669.71164452794051</v>
      </c>
      <c r="P654" s="49">
        <v>848.81563913966829</v>
      </c>
      <c r="Q654" s="49">
        <v>1111.9362664222126</v>
      </c>
      <c r="R654" s="49">
        <v>1928.0426386843501</v>
      </c>
      <c r="S654" s="49">
        <v>2590.4363503889404</v>
      </c>
      <c r="T654" s="49">
        <v>3535.5189918450783</v>
      </c>
      <c r="U654" s="49">
        <v>4362.3060049334072</v>
      </c>
      <c r="V654" s="49">
        <v>5215.1193514443021</v>
      </c>
      <c r="W654" s="49">
        <v>6134.5738233847424</v>
      </c>
      <c r="X654" s="49">
        <v>7496.5506102048457</v>
      </c>
      <c r="Y654" s="49">
        <v>669.71164452794051</v>
      </c>
      <c r="Z654" s="49">
        <v>848.81563913966829</v>
      </c>
      <c r="AA654" s="49">
        <v>1111.9362664222126</v>
      </c>
      <c r="AB654" s="49">
        <v>1928.0426386843501</v>
      </c>
      <c r="AC654" s="49">
        <v>2590.4363503889404</v>
      </c>
      <c r="AD654" s="49">
        <v>3535.5189918450783</v>
      </c>
      <c r="AE654" s="49">
        <v>4362.3060049334072</v>
      </c>
      <c r="AF654" s="49">
        <v>5215.1193514443021</v>
      </c>
      <c r="AG654" s="49">
        <v>6134.5738233847424</v>
      </c>
      <c r="AH654" s="49">
        <v>7496.5506102048457</v>
      </c>
      <c r="AJ654" s="33" t="str">
        <f t="shared" si="20"/>
        <v/>
      </c>
      <c r="AK654" s="33" t="str">
        <f t="shared" si="21"/>
        <v/>
      </c>
      <c r="AO654" t="s">
        <v>13</v>
      </c>
      <c r="AR654" s="7"/>
      <c r="AS654" s="7"/>
      <c r="AT654" s="7"/>
      <c r="AU654" s="7"/>
      <c r="AV654" s="7"/>
      <c r="AW654" s="7"/>
      <c r="AX654" s="7"/>
      <c r="AY654" s="7"/>
      <c r="AZ654" s="7"/>
      <c r="BA654" s="7"/>
      <c r="BB654" s="7"/>
      <c r="BC654" s="7"/>
      <c r="BD654" s="7"/>
      <c r="BE654" s="7"/>
      <c r="BF654" s="7"/>
      <c r="BG654" s="7"/>
      <c r="BH654" s="7"/>
    </row>
    <row r="655" spans="1:60" x14ac:dyDescent="0.25">
      <c r="A655" s="23"/>
      <c r="B655" s="79" t="s">
        <v>1640</v>
      </c>
      <c r="C655" s="80" t="s">
        <v>3585</v>
      </c>
      <c r="D655" s="80" t="s">
        <v>3408</v>
      </c>
      <c r="E655" s="50">
        <v>612.4</v>
      </c>
      <c r="F655" s="50">
        <v>644.1</v>
      </c>
      <c r="G655" s="50">
        <v>691.4</v>
      </c>
      <c r="H655" s="50">
        <v>853.7</v>
      </c>
      <c r="I655" s="50">
        <v>993.6</v>
      </c>
      <c r="J655" s="50">
        <v>1209</v>
      </c>
      <c r="K655" s="50">
        <v>1399</v>
      </c>
      <c r="L655" s="50">
        <v>1616</v>
      </c>
      <c r="M655" s="50">
        <v>1866</v>
      </c>
      <c r="N655" s="50">
        <v>2253</v>
      </c>
      <c r="O655" s="50">
        <v>612.4</v>
      </c>
      <c r="P655" s="50">
        <v>644.1</v>
      </c>
      <c r="Q655" s="50">
        <v>691.4</v>
      </c>
      <c r="R655" s="50">
        <v>853.7</v>
      </c>
      <c r="S655" s="50">
        <v>993.6</v>
      </c>
      <c r="T655" s="50">
        <v>1209</v>
      </c>
      <c r="U655" s="50">
        <v>1399</v>
      </c>
      <c r="V655" s="50">
        <v>1616</v>
      </c>
      <c r="W655" s="50">
        <v>1866</v>
      </c>
      <c r="X655" s="50">
        <v>2253</v>
      </c>
      <c r="Y655" s="50">
        <v>612.4</v>
      </c>
      <c r="Z655" s="50">
        <v>644.1</v>
      </c>
      <c r="AA655" s="50">
        <v>691.4</v>
      </c>
      <c r="AB655" s="50">
        <v>853.7</v>
      </c>
      <c r="AC655" s="50">
        <v>993.6</v>
      </c>
      <c r="AD655" s="50">
        <v>1209</v>
      </c>
      <c r="AE655" s="50">
        <v>1399</v>
      </c>
      <c r="AF655" s="50">
        <v>1616</v>
      </c>
      <c r="AG655" s="50">
        <v>1866</v>
      </c>
      <c r="AH655" s="50">
        <v>2253</v>
      </c>
      <c r="AJ655" s="33" t="str">
        <f t="shared" si="20"/>
        <v/>
      </c>
      <c r="AK655" s="33" t="str">
        <f t="shared" si="21"/>
        <v/>
      </c>
      <c r="AO655" t="s">
        <v>13</v>
      </c>
      <c r="AR655" s="7"/>
      <c r="AS655" s="7"/>
      <c r="AT655" s="7"/>
      <c r="AU655" s="7"/>
      <c r="AV655" s="7"/>
      <c r="AW655" s="7"/>
      <c r="AX655" s="7"/>
      <c r="AY655" s="7"/>
      <c r="AZ655" s="7"/>
      <c r="BA655" s="7"/>
      <c r="BB655" s="7"/>
      <c r="BC655" s="7"/>
      <c r="BD655" s="7"/>
      <c r="BE655" s="7"/>
      <c r="BF655" s="7"/>
      <c r="BG655" s="7"/>
      <c r="BH655" s="7"/>
    </row>
    <row r="656" spans="1:60" x14ac:dyDescent="0.25">
      <c r="A656" s="23"/>
      <c r="B656" s="81" t="s">
        <v>1642</v>
      </c>
      <c r="C656" s="53" t="s">
        <v>4327</v>
      </c>
      <c r="D656" s="53" t="s">
        <v>3959</v>
      </c>
      <c r="E656" s="49">
        <v>288.91489782628258</v>
      </c>
      <c r="F656" s="49">
        <v>364.55582693463714</v>
      </c>
      <c r="G656" s="49">
        <v>474.7903186282735</v>
      </c>
      <c r="H656" s="49">
        <v>807.43756323820003</v>
      </c>
      <c r="I656" s="49">
        <v>1070.0562293533671</v>
      </c>
      <c r="J656" s="49">
        <v>1435.6395296524345</v>
      </c>
      <c r="K656" s="49">
        <v>1749.8281740206503</v>
      </c>
      <c r="L656" s="49">
        <v>2068.3410904032594</v>
      </c>
      <c r="M656" s="49">
        <v>2407.9646786460289</v>
      </c>
      <c r="N656" s="49">
        <v>2904.2765520394541</v>
      </c>
      <c r="O656" s="49">
        <v>288.91489782628258</v>
      </c>
      <c r="P656" s="49">
        <v>364.55582693463714</v>
      </c>
      <c r="Q656" s="49">
        <v>474.7903186282735</v>
      </c>
      <c r="R656" s="49">
        <v>807.43756323820003</v>
      </c>
      <c r="S656" s="49">
        <v>1070.0562293533671</v>
      </c>
      <c r="T656" s="49">
        <v>1435.6395296524345</v>
      </c>
      <c r="U656" s="49">
        <v>1749.8281740206503</v>
      </c>
      <c r="V656" s="49">
        <v>2068.3410904032594</v>
      </c>
      <c r="W656" s="49">
        <v>2407.9646786460289</v>
      </c>
      <c r="X656" s="49">
        <v>2904.2765520394541</v>
      </c>
      <c r="Y656" s="49">
        <v>288.91489782628258</v>
      </c>
      <c r="Z656" s="49">
        <v>364.55582693463714</v>
      </c>
      <c r="AA656" s="49">
        <v>474.7903186282735</v>
      </c>
      <c r="AB656" s="49">
        <v>807.43756323820003</v>
      </c>
      <c r="AC656" s="49">
        <v>1070.0562293533671</v>
      </c>
      <c r="AD656" s="49">
        <v>1435.6395296524345</v>
      </c>
      <c r="AE656" s="49">
        <v>1749.8281740206503</v>
      </c>
      <c r="AF656" s="49">
        <v>2068.3410904032594</v>
      </c>
      <c r="AG656" s="49">
        <v>2407.9646786460289</v>
      </c>
      <c r="AH656" s="49">
        <v>2904.2765520394541</v>
      </c>
      <c r="AJ656" s="33" t="str">
        <f t="shared" si="20"/>
        <v/>
      </c>
      <c r="AK656" s="33" t="str">
        <f t="shared" si="21"/>
        <v/>
      </c>
      <c r="AO656" t="s">
        <v>13</v>
      </c>
      <c r="AR656" s="7"/>
      <c r="AS656" s="7"/>
      <c r="AT656" s="7"/>
      <c r="AU656" s="7"/>
      <c r="AV656" s="7"/>
      <c r="AW656" s="7"/>
      <c r="AX656" s="7"/>
      <c r="AY656" s="7"/>
      <c r="AZ656" s="7"/>
      <c r="BA656" s="7"/>
      <c r="BB656" s="7"/>
      <c r="BC656" s="7"/>
      <c r="BD656" s="7"/>
      <c r="BE656" s="7"/>
      <c r="BF656" s="7"/>
      <c r="BG656" s="7"/>
      <c r="BH656" s="7"/>
    </row>
    <row r="657" spans="1:60" x14ac:dyDescent="0.25">
      <c r="A657" s="23"/>
      <c r="B657" s="79" t="s">
        <v>1644</v>
      </c>
      <c r="C657" s="80" t="s">
        <v>4333</v>
      </c>
      <c r="D657" s="34" t="s">
        <v>3409</v>
      </c>
      <c r="E657" s="50">
        <v>215.4</v>
      </c>
      <c r="F657" s="50">
        <v>282.5</v>
      </c>
      <c r="G657" s="50">
        <v>375.7</v>
      </c>
      <c r="H657" s="50">
        <v>660.1</v>
      </c>
      <c r="I657" s="50">
        <v>888.9</v>
      </c>
      <c r="J657" s="50">
        <v>1224</v>
      </c>
      <c r="K657" s="50">
        <v>1506</v>
      </c>
      <c r="L657" s="50">
        <v>1817</v>
      </c>
      <c r="M657" s="50">
        <v>2159</v>
      </c>
      <c r="N657" s="50">
        <v>2664</v>
      </c>
      <c r="O657" s="49">
        <v>202.1268601575417</v>
      </c>
      <c r="P657" s="49">
        <v>259.31842907277303</v>
      </c>
      <c r="Q657" s="49">
        <v>344.15451221611664</v>
      </c>
      <c r="R657" s="49">
        <v>608.58459239709134</v>
      </c>
      <c r="S657" s="49">
        <v>824.32134122406057</v>
      </c>
      <c r="T657" s="49">
        <v>1130.1564424346134</v>
      </c>
      <c r="U657" s="49">
        <v>1397.0925994526028</v>
      </c>
      <c r="V657" s="49">
        <v>1671.9989590297319</v>
      </c>
      <c r="W657" s="49">
        <v>1967.4949981235554</v>
      </c>
      <c r="X657" s="49">
        <v>2405.2282112124449</v>
      </c>
      <c r="Y657" s="49">
        <v>214.54617229083598</v>
      </c>
      <c r="Z657" s="49">
        <v>281.20073791263331</v>
      </c>
      <c r="AA657" s="49">
        <v>373.8443830715363</v>
      </c>
      <c r="AB657" s="49">
        <v>655.15219249011614</v>
      </c>
      <c r="AC657" s="49">
        <v>880.32451414628451</v>
      </c>
      <c r="AD657" s="49">
        <v>1207.156284539546</v>
      </c>
      <c r="AE657" s="49">
        <v>1483.142891243139</v>
      </c>
      <c r="AF657" s="49">
        <v>1783.270741069266</v>
      </c>
      <c r="AG657" s="49">
        <v>2110.6763079377197</v>
      </c>
      <c r="AH657" s="49">
        <v>2594.2852258517546</v>
      </c>
      <c r="AJ657" s="33" t="str">
        <f t="shared" si="20"/>
        <v/>
      </c>
      <c r="AK657" s="33" t="str">
        <f t="shared" si="21"/>
        <v/>
      </c>
      <c r="AO657" t="s">
        <v>13</v>
      </c>
      <c r="AR657" s="7"/>
      <c r="AS657" s="7"/>
      <c r="AT657" s="7"/>
      <c r="AU657" s="7"/>
      <c r="AV657" s="7"/>
      <c r="AW657" s="7"/>
      <c r="AX657" s="7"/>
      <c r="AY657" s="7"/>
      <c r="AZ657" s="7"/>
      <c r="BA657" s="7"/>
      <c r="BB657" s="7"/>
      <c r="BC657" s="7"/>
      <c r="BD657" s="7"/>
      <c r="BE657" s="7"/>
      <c r="BF657" s="7"/>
      <c r="BG657" s="7"/>
      <c r="BH657" s="7"/>
    </row>
    <row r="658" spans="1:60" x14ac:dyDescent="0.25">
      <c r="A658" s="23"/>
      <c r="B658" s="81" t="s">
        <v>1647</v>
      </c>
      <c r="C658" s="53" t="s">
        <v>4327</v>
      </c>
      <c r="D658" s="53" t="s">
        <v>3960</v>
      </c>
      <c r="E658" s="49">
        <v>470.5954309968555</v>
      </c>
      <c r="F658" s="49">
        <v>598.46162892230916</v>
      </c>
      <c r="G658" s="49">
        <v>786.49712375579077</v>
      </c>
      <c r="H658" s="49">
        <v>1368.5385737305853</v>
      </c>
      <c r="I658" s="49">
        <v>1839.1958863492462</v>
      </c>
      <c r="J658" s="49">
        <v>2507.1530143446439</v>
      </c>
      <c r="K658" s="49">
        <v>3089.1039522532942</v>
      </c>
      <c r="L658" s="49">
        <v>3687.4419394023475</v>
      </c>
      <c r="M658" s="49">
        <v>4331.2129544473974</v>
      </c>
      <c r="N658" s="49">
        <v>5282.3274650377689</v>
      </c>
      <c r="O658" s="49">
        <v>470.5954309968555</v>
      </c>
      <c r="P658" s="49">
        <v>598.46162892230916</v>
      </c>
      <c r="Q658" s="49">
        <v>786.49712375579077</v>
      </c>
      <c r="R658" s="49">
        <v>1368.5385737305853</v>
      </c>
      <c r="S658" s="49">
        <v>1839.1958863492462</v>
      </c>
      <c r="T658" s="49">
        <v>2507.1530143446439</v>
      </c>
      <c r="U658" s="49">
        <v>3089.1039522532942</v>
      </c>
      <c r="V658" s="49">
        <v>3687.4419394023475</v>
      </c>
      <c r="W658" s="49">
        <v>4331.2129544473974</v>
      </c>
      <c r="X658" s="49">
        <v>5282.3274650377689</v>
      </c>
      <c r="Y658" s="49">
        <v>470.5954309968555</v>
      </c>
      <c r="Z658" s="49">
        <v>598.46162892230916</v>
      </c>
      <c r="AA658" s="49">
        <v>786.49712375579077</v>
      </c>
      <c r="AB658" s="49">
        <v>1368.5385737305853</v>
      </c>
      <c r="AC658" s="49">
        <v>1839.1958863492462</v>
      </c>
      <c r="AD658" s="49">
        <v>2507.1530143446439</v>
      </c>
      <c r="AE658" s="49">
        <v>3089.1039522532942</v>
      </c>
      <c r="AF658" s="49">
        <v>3687.4419394023475</v>
      </c>
      <c r="AG658" s="49">
        <v>4331.2129544473974</v>
      </c>
      <c r="AH658" s="49">
        <v>5282.3274650377689</v>
      </c>
      <c r="AJ658" s="33" t="str">
        <f t="shared" si="20"/>
        <v/>
      </c>
      <c r="AK658" s="33" t="str">
        <f t="shared" si="21"/>
        <v/>
      </c>
      <c r="AO658" t="s">
        <v>13</v>
      </c>
      <c r="AR658" s="7"/>
      <c r="AS658" s="7"/>
      <c r="AT658" s="7"/>
      <c r="AU658" s="7"/>
      <c r="AV658" s="7"/>
      <c r="AW658" s="7"/>
      <c r="AX658" s="7"/>
      <c r="AY658" s="7"/>
      <c r="AZ658" s="7"/>
      <c r="BA658" s="7"/>
      <c r="BB658" s="7"/>
      <c r="BC658" s="7"/>
      <c r="BD658" s="7"/>
      <c r="BE658" s="7"/>
      <c r="BF658" s="7"/>
      <c r="BG658" s="7"/>
      <c r="BH658" s="7"/>
    </row>
    <row r="659" spans="1:60" x14ac:dyDescent="0.25">
      <c r="A659" s="23"/>
      <c r="B659" s="81" t="s">
        <v>1649</v>
      </c>
      <c r="C659" s="53" t="s">
        <v>4327</v>
      </c>
      <c r="D659" s="53" t="s">
        <v>3961</v>
      </c>
      <c r="E659" s="49">
        <v>2061.3399937688237</v>
      </c>
      <c r="F659" s="49">
        <v>2568.8980383173566</v>
      </c>
      <c r="G659" s="49">
        <v>3301.0744686552048</v>
      </c>
      <c r="H659" s="49">
        <v>5522.6301227285312</v>
      </c>
      <c r="I659" s="49">
        <v>7278.0186571875547</v>
      </c>
      <c r="J659" s="49">
        <v>9764.5708895075313</v>
      </c>
      <c r="K659" s="49">
        <v>11917.207424443061</v>
      </c>
      <c r="L659" s="49">
        <v>14115.373881817048</v>
      </c>
      <c r="M659" s="49">
        <v>16479.131209851555</v>
      </c>
      <c r="N659" s="49">
        <v>19943.879121252496</v>
      </c>
      <c r="O659" s="49">
        <v>2061.3399937688237</v>
      </c>
      <c r="P659" s="49">
        <v>2568.8980383173566</v>
      </c>
      <c r="Q659" s="49">
        <v>3301.0744686552048</v>
      </c>
      <c r="R659" s="49">
        <v>5522.6301227285312</v>
      </c>
      <c r="S659" s="49">
        <v>7278.0186571875547</v>
      </c>
      <c r="T659" s="49">
        <v>9764.5708895075313</v>
      </c>
      <c r="U659" s="49">
        <v>11917.207424443061</v>
      </c>
      <c r="V659" s="49">
        <v>14115.373881817048</v>
      </c>
      <c r="W659" s="49">
        <v>16479.131209851555</v>
      </c>
      <c r="X659" s="49">
        <v>19943.879121252496</v>
      </c>
      <c r="Y659" s="49">
        <v>2061.3399937688237</v>
      </c>
      <c r="Z659" s="49">
        <v>2568.8980383173566</v>
      </c>
      <c r="AA659" s="49">
        <v>3301.0744686552048</v>
      </c>
      <c r="AB659" s="49">
        <v>5522.6301227285312</v>
      </c>
      <c r="AC659" s="49">
        <v>7278.0186571875547</v>
      </c>
      <c r="AD659" s="49">
        <v>9764.5708895075313</v>
      </c>
      <c r="AE659" s="49">
        <v>11917.207424443061</v>
      </c>
      <c r="AF659" s="49">
        <v>14115.373881817048</v>
      </c>
      <c r="AG659" s="49">
        <v>16479.131209851555</v>
      </c>
      <c r="AH659" s="49">
        <v>19943.879121252496</v>
      </c>
      <c r="AJ659" s="33" t="str">
        <f t="shared" si="20"/>
        <v/>
      </c>
      <c r="AK659" s="33" t="str">
        <f t="shared" si="21"/>
        <v/>
      </c>
      <c r="AO659" t="s">
        <v>13</v>
      </c>
      <c r="AR659" s="7"/>
      <c r="AS659" s="7"/>
      <c r="AT659" s="7"/>
      <c r="AU659" s="7"/>
      <c r="AV659" s="7"/>
      <c r="AW659" s="7"/>
      <c r="AX659" s="7"/>
      <c r="AY659" s="7"/>
      <c r="AZ659" s="7"/>
      <c r="BA659" s="7"/>
      <c r="BB659" s="7"/>
      <c r="BC659" s="7"/>
      <c r="BD659" s="7"/>
      <c r="BE659" s="7"/>
      <c r="BF659" s="7"/>
      <c r="BG659" s="7"/>
      <c r="BH659" s="7"/>
    </row>
    <row r="660" spans="1:60" x14ac:dyDescent="0.25">
      <c r="A660" s="23"/>
      <c r="B660" s="79" t="s">
        <v>1651</v>
      </c>
      <c r="C660" s="80" t="s">
        <v>4380</v>
      </c>
      <c r="D660" s="34" t="s">
        <v>3410</v>
      </c>
      <c r="E660" s="50">
        <v>90.3</v>
      </c>
      <c r="F660" s="50">
        <v>123.5</v>
      </c>
      <c r="G660" s="50">
        <v>170.6</v>
      </c>
      <c r="H660" s="50">
        <v>314.7</v>
      </c>
      <c r="I660" s="50">
        <v>429.4</v>
      </c>
      <c r="J660" s="50">
        <v>593.79999999999995</v>
      </c>
      <c r="K660" s="50">
        <v>729.4</v>
      </c>
      <c r="L660" s="50">
        <v>875.3</v>
      </c>
      <c r="M660" s="50">
        <v>1032</v>
      </c>
      <c r="N660" s="50">
        <v>1257</v>
      </c>
      <c r="O660" s="97" t="e">
        <v>#N/A</v>
      </c>
      <c r="P660" s="97" t="e">
        <v>#N/A</v>
      </c>
      <c r="Q660" s="97" t="e">
        <v>#N/A</v>
      </c>
      <c r="R660" s="97" t="e">
        <v>#N/A</v>
      </c>
      <c r="S660" s="97" t="e">
        <v>#N/A</v>
      </c>
      <c r="T660" s="97" t="e">
        <v>#N/A</v>
      </c>
      <c r="U660" s="97" t="e">
        <v>#N/A</v>
      </c>
      <c r="V660" s="97" t="e">
        <v>#N/A</v>
      </c>
      <c r="W660" s="97" t="e">
        <v>#N/A</v>
      </c>
      <c r="X660" s="97" t="e">
        <v>#N/A</v>
      </c>
      <c r="Y660" s="97" t="e">
        <v>#N/A</v>
      </c>
      <c r="Z660" s="97" t="e">
        <v>#N/A</v>
      </c>
      <c r="AA660" s="97" t="e">
        <v>#N/A</v>
      </c>
      <c r="AB660" s="97" t="e">
        <v>#N/A</v>
      </c>
      <c r="AC660" s="97" t="e">
        <v>#N/A</v>
      </c>
      <c r="AD660" s="97" t="e">
        <v>#N/A</v>
      </c>
      <c r="AE660" s="97" t="e">
        <v>#N/A</v>
      </c>
      <c r="AF660" s="97" t="e">
        <v>#N/A</v>
      </c>
      <c r="AG660" s="97" t="e">
        <v>#N/A</v>
      </c>
      <c r="AH660" s="97" t="e">
        <v>#N/A</v>
      </c>
      <c r="AJ660" s="33" t="str">
        <f t="shared" si="20"/>
        <v/>
      </c>
      <c r="AK660" s="33" t="str">
        <f t="shared" si="21"/>
        <v/>
      </c>
      <c r="AO660" t="s">
        <v>13</v>
      </c>
      <c r="AR660" s="7"/>
      <c r="AS660" s="7"/>
      <c r="AT660" s="7"/>
      <c r="AU660" s="7"/>
      <c r="AV660" s="7"/>
      <c r="AW660" s="7"/>
      <c r="AX660" s="7"/>
      <c r="AY660" s="7"/>
      <c r="AZ660" s="7"/>
      <c r="BA660" s="7"/>
      <c r="BB660" s="7"/>
      <c r="BC660" s="7"/>
      <c r="BD660" s="7"/>
      <c r="BE660" s="7"/>
      <c r="BF660" s="7"/>
      <c r="BG660" s="7"/>
      <c r="BH660" s="7"/>
    </row>
    <row r="661" spans="1:60" x14ac:dyDescent="0.25">
      <c r="A661" s="23"/>
      <c r="B661" s="81" t="s">
        <v>1657</v>
      </c>
      <c r="C661" s="53" t="s">
        <v>4327</v>
      </c>
      <c r="D661" s="53" t="s">
        <v>3962</v>
      </c>
      <c r="E661" s="49">
        <v>169.58794421346744</v>
      </c>
      <c r="F661" s="49">
        <v>209.11244801583956</v>
      </c>
      <c r="G661" s="49">
        <v>265.45104067753181</v>
      </c>
      <c r="H661" s="49">
        <v>426.08692205651448</v>
      </c>
      <c r="I661" s="49">
        <v>546.65037245210999</v>
      </c>
      <c r="J661" s="49">
        <v>708.52082370526307</v>
      </c>
      <c r="K661" s="49">
        <v>844.27581190716262</v>
      </c>
      <c r="L661" s="49">
        <v>978.04801284925475</v>
      </c>
      <c r="M661" s="49">
        <v>1118.291475627243</v>
      </c>
      <c r="N661" s="49">
        <v>1318.9459982613741</v>
      </c>
      <c r="O661" s="49">
        <v>169.58794421346744</v>
      </c>
      <c r="P661" s="49">
        <v>209.11244801583956</v>
      </c>
      <c r="Q661" s="49">
        <v>265.45104067753181</v>
      </c>
      <c r="R661" s="49">
        <v>426.08692205651448</v>
      </c>
      <c r="S661" s="49">
        <v>546.65037245210999</v>
      </c>
      <c r="T661" s="49">
        <v>708.52082370526307</v>
      </c>
      <c r="U661" s="49">
        <v>844.27581190716262</v>
      </c>
      <c r="V661" s="49">
        <v>978.04801284925475</v>
      </c>
      <c r="W661" s="49">
        <v>1118.291475627243</v>
      </c>
      <c r="X661" s="49">
        <v>1318.9459982613741</v>
      </c>
      <c r="Y661" s="49">
        <v>169.58794421346744</v>
      </c>
      <c r="Z661" s="49">
        <v>209.11244801583956</v>
      </c>
      <c r="AA661" s="49">
        <v>265.45104067753181</v>
      </c>
      <c r="AB661" s="49">
        <v>426.08692205651448</v>
      </c>
      <c r="AC661" s="49">
        <v>546.65037245210999</v>
      </c>
      <c r="AD661" s="49">
        <v>708.52082370526307</v>
      </c>
      <c r="AE661" s="49">
        <v>844.27581190716262</v>
      </c>
      <c r="AF661" s="49">
        <v>978.04801284925475</v>
      </c>
      <c r="AG661" s="49">
        <v>1118.291475627243</v>
      </c>
      <c r="AH661" s="49">
        <v>1318.9459982613741</v>
      </c>
      <c r="AJ661" s="33" t="str">
        <f t="shared" si="20"/>
        <v/>
      </c>
      <c r="AK661" s="33" t="str">
        <f t="shared" si="21"/>
        <v/>
      </c>
      <c r="AO661" t="s">
        <v>13</v>
      </c>
      <c r="AR661" s="7"/>
      <c r="AS661" s="7"/>
      <c r="AT661" s="7"/>
      <c r="AU661" s="7"/>
      <c r="AV661" s="7"/>
      <c r="AW661" s="7"/>
      <c r="AX661" s="7"/>
      <c r="AY661" s="7"/>
      <c r="AZ661" s="7"/>
      <c r="BA661" s="7"/>
      <c r="BB661" s="7"/>
      <c r="BC661" s="7"/>
      <c r="BD661" s="7"/>
      <c r="BE661" s="7"/>
      <c r="BF661" s="7"/>
      <c r="BG661" s="7"/>
      <c r="BH661" s="7"/>
    </row>
    <row r="662" spans="1:60" x14ac:dyDescent="0.25">
      <c r="A662" s="23"/>
      <c r="B662" s="81" t="s">
        <v>1659</v>
      </c>
      <c r="C662" s="53" t="s">
        <v>4327</v>
      </c>
      <c r="D662" s="53" t="s">
        <v>3963</v>
      </c>
      <c r="E662" s="49">
        <v>424.36493797943388</v>
      </c>
      <c r="F662" s="49">
        <v>528.55578694975986</v>
      </c>
      <c r="G662" s="49">
        <v>679.0497737400093</v>
      </c>
      <c r="H662" s="49">
        <v>1126.3543805117522</v>
      </c>
      <c r="I662" s="49">
        <v>1475.780155185631</v>
      </c>
      <c r="J662" s="49">
        <v>1960.6765393360729</v>
      </c>
      <c r="K662" s="49">
        <v>2376.7124592182131</v>
      </c>
      <c r="L662" s="49">
        <v>2796.7566053409091</v>
      </c>
      <c r="M662" s="49">
        <v>3243.5422420653554</v>
      </c>
      <c r="N662" s="49">
        <v>3894.5036393363134</v>
      </c>
      <c r="O662" s="49">
        <v>424.36493797943388</v>
      </c>
      <c r="P662" s="49">
        <v>528.55578694975986</v>
      </c>
      <c r="Q662" s="49">
        <v>679.0497737400093</v>
      </c>
      <c r="R662" s="49">
        <v>1126.3543805117522</v>
      </c>
      <c r="S662" s="49">
        <v>1475.780155185631</v>
      </c>
      <c r="T662" s="49">
        <v>1960.6765393360729</v>
      </c>
      <c r="U662" s="49">
        <v>2376.7124592182131</v>
      </c>
      <c r="V662" s="49">
        <v>2796.7566053409091</v>
      </c>
      <c r="W662" s="49">
        <v>3243.5422420653554</v>
      </c>
      <c r="X662" s="49">
        <v>3894.5036393363134</v>
      </c>
      <c r="Y662" s="49">
        <v>424.36493797943388</v>
      </c>
      <c r="Z662" s="49">
        <v>528.55578694975986</v>
      </c>
      <c r="AA662" s="49">
        <v>679.0497737400093</v>
      </c>
      <c r="AB662" s="49">
        <v>1126.3543805117522</v>
      </c>
      <c r="AC662" s="49">
        <v>1475.780155185631</v>
      </c>
      <c r="AD662" s="49">
        <v>1960.6765393360729</v>
      </c>
      <c r="AE662" s="49">
        <v>2376.7124592182131</v>
      </c>
      <c r="AF662" s="49">
        <v>2796.7566053409091</v>
      </c>
      <c r="AG662" s="49">
        <v>3243.5422420653554</v>
      </c>
      <c r="AH662" s="49">
        <v>3894.5036393363134</v>
      </c>
      <c r="AJ662" s="33" t="str">
        <f t="shared" si="20"/>
        <v/>
      </c>
      <c r="AK662" s="33" t="str">
        <f t="shared" si="21"/>
        <v/>
      </c>
      <c r="AO662" t="s">
        <v>13</v>
      </c>
      <c r="AR662" s="7"/>
      <c r="AS662" s="7"/>
      <c r="AT662" s="7"/>
      <c r="AU662" s="7"/>
      <c r="AV662" s="7"/>
      <c r="AW662" s="7"/>
      <c r="AX662" s="7"/>
      <c r="AY662" s="7"/>
      <c r="AZ662" s="7"/>
      <c r="BA662" s="7"/>
      <c r="BB662" s="7"/>
      <c r="BC662" s="7"/>
      <c r="BD662" s="7"/>
      <c r="BE662" s="7"/>
      <c r="BF662" s="7"/>
      <c r="BG662" s="7"/>
      <c r="BH662" s="7"/>
    </row>
    <row r="663" spans="1:60" x14ac:dyDescent="0.25">
      <c r="A663" s="23"/>
      <c r="B663" s="81" t="s">
        <v>1661</v>
      </c>
      <c r="C663" s="53" t="s">
        <v>4327</v>
      </c>
      <c r="D663" s="53" t="s">
        <v>3964</v>
      </c>
      <c r="E663" s="49">
        <v>1571.0525140606624</v>
      </c>
      <c r="F663" s="49">
        <v>1981.2906100951159</v>
      </c>
      <c r="G663" s="49">
        <v>2583.0353129836726</v>
      </c>
      <c r="H663" s="49">
        <v>4463.223247412564</v>
      </c>
      <c r="I663" s="49">
        <v>6001.8114345916101</v>
      </c>
      <c r="J663" s="49">
        <v>8223.7919476106727</v>
      </c>
      <c r="K663" s="49">
        <v>10183.516142896324</v>
      </c>
      <c r="L663" s="49">
        <v>12219.41313390186</v>
      </c>
      <c r="M663" s="49">
        <v>14426.037120530718</v>
      </c>
      <c r="N663" s="49">
        <v>17712.016037033685</v>
      </c>
      <c r="O663" s="49">
        <v>1571.0525140606624</v>
      </c>
      <c r="P663" s="49">
        <v>1981.2906100951159</v>
      </c>
      <c r="Q663" s="49">
        <v>2583.0353129836726</v>
      </c>
      <c r="R663" s="49">
        <v>4463.223247412564</v>
      </c>
      <c r="S663" s="49">
        <v>6001.8114345916101</v>
      </c>
      <c r="T663" s="49">
        <v>8223.7919476106727</v>
      </c>
      <c r="U663" s="49">
        <v>10183.516142896324</v>
      </c>
      <c r="V663" s="49">
        <v>12219.41313390186</v>
      </c>
      <c r="W663" s="49">
        <v>14426.037120530718</v>
      </c>
      <c r="X663" s="49">
        <v>17712.016037033685</v>
      </c>
      <c r="Y663" s="49">
        <v>1571.0525140606624</v>
      </c>
      <c r="Z663" s="49">
        <v>1981.2906100951159</v>
      </c>
      <c r="AA663" s="49">
        <v>2583.0353129836726</v>
      </c>
      <c r="AB663" s="49">
        <v>4463.223247412564</v>
      </c>
      <c r="AC663" s="49">
        <v>6001.8114345916101</v>
      </c>
      <c r="AD663" s="49">
        <v>8223.7919476106727</v>
      </c>
      <c r="AE663" s="49">
        <v>10183.516142896324</v>
      </c>
      <c r="AF663" s="49">
        <v>12219.41313390186</v>
      </c>
      <c r="AG663" s="49">
        <v>14426.037120530718</v>
      </c>
      <c r="AH663" s="49">
        <v>17712.016037033685</v>
      </c>
      <c r="AJ663" s="33" t="str">
        <f t="shared" si="20"/>
        <v/>
      </c>
      <c r="AK663" s="33" t="str">
        <f t="shared" si="21"/>
        <v/>
      </c>
      <c r="AO663" t="s">
        <v>13</v>
      </c>
      <c r="AR663" s="7"/>
      <c r="AS663" s="7"/>
      <c r="AT663" s="7"/>
      <c r="AU663" s="7"/>
      <c r="AV663" s="7"/>
      <c r="AW663" s="7"/>
      <c r="AX663" s="7"/>
      <c r="AY663" s="7"/>
      <c r="AZ663" s="7"/>
      <c r="BA663" s="7"/>
      <c r="BB663" s="7"/>
      <c r="BC663" s="7"/>
      <c r="BD663" s="7"/>
      <c r="BE663" s="7"/>
      <c r="BF663" s="7"/>
      <c r="BG663" s="7"/>
      <c r="BH663" s="7"/>
    </row>
    <row r="664" spans="1:60" x14ac:dyDescent="0.25">
      <c r="A664" s="23"/>
      <c r="B664" s="81" t="s">
        <v>1663</v>
      </c>
      <c r="C664" s="53" t="s">
        <v>4327</v>
      </c>
      <c r="D664" s="53" t="s">
        <v>3965</v>
      </c>
      <c r="E664" s="49">
        <v>101.64939752370337</v>
      </c>
      <c r="F664" s="49">
        <v>133.1749775585578</v>
      </c>
      <c r="G664" s="49">
        <v>181.24398781498451</v>
      </c>
      <c r="H664" s="49">
        <v>338.35320281714797</v>
      </c>
      <c r="I664" s="49">
        <v>473.68274768738877</v>
      </c>
      <c r="J664" s="49">
        <v>671.62960512755444</v>
      </c>
      <c r="K664" s="49">
        <v>849.51137740300362</v>
      </c>
      <c r="L664" s="49">
        <v>1037.5703378673725</v>
      </c>
      <c r="M664" s="49">
        <v>1242.3809245228174</v>
      </c>
      <c r="N664" s="49">
        <v>1553.1695450436328</v>
      </c>
      <c r="O664" s="49">
        <v>101.64939752370337</v>
      </c>
      <c r="P664" s="49">
        <v>133.1749775585578</v>
      </c>
      <c r="Q664" s="49">
        <v>181.24398781498451</v>
      </c>
      <c r="R664" s="49">
        <v>338.35320281714797</v>
      </c>
      <c r="S664" s="49">
        <v>473.68274768738877</v>
      </c>
      <c r="T664" s="49">
        <v>671.62960512755444</v>
      </c>
      <c r="U664" s="49">
        <v>849.51137740300362</v>
      </c>
      <c r="V664" s="49">
        <v>1037.5703378673725</v>
      </c>
      <c r="W664" s="49">
        <v>1242.3809245228174</v>
      </c>
      <c r="X664" s="49">
        <v>1553.1695450436328</v>
      </c>
      <c r="Y664" s="49">
        <v>101.64939752370337</v>
      </c>
      <c r="Z664" s="49">
        <v>133.1749775585578</v>
      </c>
      <c r="AA664" s="49">
        <v>181.24398781498451</v>
      </c>
      <c r="AB664" s="49">
        <v>338.35320281714797</v>
      </c>
      <c r="AC664" s="49">
        <v>473.68274768738877</v>
      </c>
      <c r="AD664" s="49">
        <v>671.62960512755444</v>
      </c>
      <c r="AE664" s="49">
        <v>849.51137740300362</v>
      </c>
      <c r="AF664" s="49">
        <v>1037.5703378673725</v>
      </c>
      <c r="AG664" s="49">
        <v>1242.3809245228174</v>
      </c>
      <c r="AH664" s="49">
        <v>1553.1695450436328</v>
      </c>
      <c r="AJ664" s="33" t="str">
        <f t="shared" si="20"/>
        <v/>
      </c>
      <c r="AK664" s="33" t="str">
        <f t="shared" si="21"/>
        <v/>
      </c>
      <c r="AO664" t="s">
        <v>13</v>
      </c>
      <c r="AR664" s="7"/>
      <c r="AS664" s="7"/>
      <c r="AT664" s="7"/>
      <c r="AU664" s="7"/>
      <c r="AV664" s="7"/>
      <c r="AW664" s="7"/>
      <c r="AX664" s="7"/>
      <c r="AY664" s="7"/>
      <c r="AZ664" s="7"/>
      <c r="BA664" s="7"/>
      <c r="BB664" s="7"/>
      <c r="BC664" s="7"/>
      <c r="BD664" s="7"/>
      <c r="BE664" s="7"/>
      <c r="BF664" s="7"/>
      <c r="BG664" s="7"/>
      <c r="BH664" s="7"/>
    </row>
    <row r="665" spans="1:60" x14ac:dyDescent="0.25">
      <c r="A665" s="23"/>
      <c r="B665" s="79" t="s">
        <v>1667</v>
      </c>
      <c r="C665" s="80" t="s">
        <v>4333</v>
      </c>
      <c r="D665" s="34" t="s">
        <v>3411</v>
      </c>
      <c r="E665" s="50">
        <v>1546</v>
      </c>
      <c r="F665" s="50">
        <v>2019</v>
      </c>
      <c r="G665" s="50">
        <v>2660</v>
      </c>
      <c r="H665" s="50">
        <v>4505</v>
      </c>
      <c r="I665" s="50">
        <v>5895</v>
      </c>
      <c r="J665" s="50">
        <v>7816</v>
      </c>
      <c r="K665" s="50">
        <v>9354</v>
      </c>
      <c r="L665" s="50">
        <v>10980</v>
      </c>
      <c r="M665" s="50">
        <v>12690</v>
      </c>
      <c r="N665" s="50">
        <v>15090</v>
      </c>
      <c r="O665" s="49">
        <v>923.0235809628573</v>
      </c>
      <c r="P665" s="49">
        <v>1169.8984823393705</v>
      </c>
      <c r="Q665" s="49">
        <v>1533.617796793741</v>
      </c>
      <c r="R665" s="49">
        <v>2672.4910190903688</v>
      </c>
      <c r="S665" s="49">
        <v>3607.428566573215</v>
      </c>
      <c r="T665" s="49">
        <v>4954.5949818152221</v>
      </c>
      <c r="U665" s="49">
        <v>6142.5560675121469</v>
      </c>
      <c r="V665" s="49">
        <v>7376.5598216257786</v>
      </c>
      <c r="W665" s="49">
        <v>8712.5216447388393</v>
      </c>
      <c r="X665" s="49">
        <v>10703.240333292308</v>
      </c>
      <c r="Y665" s="49">
        <v>1509.1573085515668</v>
      </c>
      <c r="Z665" s="49">
        <v>1975.2793256489108</v>
      </c>
      <c r="AA665" s="49">
        <v>2599.1144755023643</v>
      </c>
      <c r="AB665" s="49">
        <v>4342.7466006486266</v>
      </c>
      <c r="AC665" s="49">
        <v>5614.0701748423244</v>
      </c>
      <c r="AD665" s="49">
        <v>7339.0991636358713</v>
      </c>
      <c r="AE665" s="49">
        <v>8726.4764729621438</v>
      </c>
      <c r="AF665" s="49">
        <v>10198.045419905369</v>
      </c>
      <c r="AG665" s="49">
        <v>11752.079339807413</v>
      </c>
      <c r="AH665" s="49">
        <v>13983.936665231822</v>
      </c>
      <c r="AJ665" s="33" t="str">
        <f t="shared" si="20"/>
        <v/>
      </c>
      <c r="AK665" s="33" t="str">
        <f t="shared" si="21"/>
        <v/>
      </c>
      <c r="AO665" t="s">
        <v>13</v>
      </c>
      <c r="AR665" s="7"/>
      <c r="AS665" s="7"/>
      <c r="AT665" s="7"/>
      <c r="AU665" s="7"/>
      <c r="AV665" s="7"/>
      <c r="AW665" s="7"/>
      <c r="AX665" s="7"/>
      <c r="AY665" s="7"/>
      <c r="AZ665" s="7"/>
      <c r="BA665" s="7"/>
      <c r="BB665" s="7"/>
      <c r="BC665" s="7"/>
      <c r="BD665" s="7"/>
      <c r="BE665" s="7"/>
      <c r="BF665" s="7"/>
      <c r="BG665" s="7"/>
      <c r="BH665" s="7"/>
    </row>
    <row r="666" spans="1:60" x14ac:dyDescent="0.25">
      <c r="A666" s="23"/>
      <c r="B666" s="79" t="s">
        <v>1669</v>
      </c>
      <c r="C666" s="80" t="s">
        <v>3585</v>
      </c>
      <c r="D666" s="80" t="s">
        <v>3412</v>
      </c>
      <c r="E666" s="50">
        <v>973.4</v>
      </c>
      <c r="F666" s="50">
        <v>1126.9000000000001</v>
      </c>
      <c r="G666" s="50">
        <v>1340</v>
      </c>
      <c r="H666" s="50">
        <v>2021</v>
      </c>
      <c r="I666" s="50">
        <v>2605</v>
      </c>
      <c r="J666" s="50">
        <v>3522</v>
      </c>
      <c r="K666" s="50">
        <v>4355</v>
      </c>
      <c r="L666" s="50">
        <v>5335</v>
      </c>
      <c r="M666" s="50">
        <v>6489</v>
      </c>
      <c r="N666" s="50">
        <v>8335</v>
      </c>
      <c r="O666" s="50">
        <v>973.4</v>
      </c>
      <c r="P666" s="50">
        <v>1126.9000000000001</v>
      </c>
      <c r="Q666" s="50">
        <v>1340</v>
      </c>
      <c r="R666" s="50">
        <v>2021</v>
      </c>
      <c r="S666" s="50">
        <v>2605</v>
      </c>
      <c r="T666" s="50">
        <v>3522</v>
      </c>
      <c r="U666" s="50">
        <v>4355</v>
      </c>
      <c r="V666" s="50">
        <v>5335</v>
      </c>
      <c r="W666" s="50">
        <v>6489</v>
      </c>
      <c r="X666" s="50">
        <v>8335</v>
      </c>
      <c r="Y666" s="50">
        <v>973.4</v>
      </c>
      <c r="Z666" s="50">
        <v>1126.9000000000001</v>
      </c>
      <c r="AA666" s="50">
        <v>1340</v>
      </c>
      <c r="AB666" s="50">
        <v>2021</v>
      </c>
      <c r="AC666" s="50">
        <v>2605</v>
      </c>
      <c r="AD666" s="50">
        <v>3522</v>
      </c>
      <c r="AE666" s="50">
        <v>4355</v>
      </c>
      <c r="AF666" s="50">
        <v>5335</v>
      </c>
      <c r="AG666" s="50">
        <v>6489</v>
      </c>
      <c r="AH666" s="50">
        <v>8335</v>
      </c>
      <c r="AJ666" s="33" t="str">
        <f t="shared" si="20"/>
        <v/>
      </c>
      <c r="AK666" s="33" t="str">
        <f t="shared" si="21"/>
        <v/>
      </c>
      <c r="AO666" t="s">
        <v>13</v>
      </c>
      <c r="AR666" s="7"/>
      <c r="AS666" s="7"/>
      <c r="AT666" s="7"/>
      <c r="AU666" s="7"/>
      <c r="AV666" s="7"/>
      <c r="AW666" s="7"/>
      <c r="AX666" s="7"/>
      <c r="AY666" s="7"/>
      <c r="AZ666" s="7"/>
      <c r="BA666" s="7"/>
      <c r="BB666" s="7"/>
      <c r="BC666" s="7"/>
      <c r="BD666" s="7"/>
      <c r="BE666" s="7"/>
      <c r="BF666" s="7"/>
      <c r="BG666" s="7"/>
      <c r="BH666" s="7"/>
    </row>
    <row r="667" spans="1:60" x14ac:dyDescent="0.25">
      <c r="A667" s="23"/>
      <c r="B667" s="81" t="s">
        <v>1672</v>
      </c>
      <c r="C667" s="53" t="s">
        <v>4327</v>
      </c>
      <c r="D667" s="53" t="s">
        <v>3966</v>
      </c>
      <c r="E667" s="49">
        <v>1562.3601479374165</v>
      </c>
      <c r="F667" s="49">
        <v>1950.8068241855949</v>
      </c>
      <c r="G667" s="49">
        <v>2513.8359677621611</v>
      </c>
      <c r="H667" s="49">
        <v>4230.8526675391386</v>
      </c>
      <c r="I667" s="49">
        <v>5600.3351231916731</v>
      </c>
      <c r="J667" s="49">
        <v>7546.8556878169375</v>
      </c>
      <c r="K667" s="49">
        <v>9240.6058483766628</v>
      </c>
      <c r="L667" s="49">
        <v>10976.943317081857</v>
      </c>
      <c r="M667" s="49">
        <v>12845.389373832366</v>
      </c>
      <c r="N667" s="49">
        <v>15595.99559996425</v>
      </c>
      <c r="O667" s="49">
        <v>1562.3601479374165</v>
      </c>
      <c r="P667" s="49">
        <v>1950.8068241855949</v>
      </c>
      <c r="Q667" s="49">
        <v>2513.8359677621611</v>
      </c>
      <c r="R667" s="49">
        <v>4230.8526675391386</v>
      </c>
      <c r="S667" s="49">
        <v>5600.3351231916731</v>
      </c>
      <c r="T667" s="49">
        <v>7546.8556878169375</v>
      </c>
      <c r="U667" s="49">
        <v>9240.6058483766628</v>
      </c>
      <c r="V667" s="49">
        <v>10976.943317081857</v>
      </c>
      <c r="W667" s="49">
        <v>12845.389373832366</v>
      </c>
      <c r="X667" s="49">
        <v>15595.99559996425</v>
      </c>
      <c r="Y667" s="49">
        <v>1562.3601479374165</v>
      </c>
      <c r="Z667" s="49">
        <v>1950.8068241855949</v>
      </c>
      <c r="AA667" s="49">
        <v>2513.8359677621611</v>
      </c>
      <c r="AB667" s="49">
        <v>4230.8526675391386</v>
      </c>
      <c r="AC667" s="49">
        <v>5600.3351231916731</v>
      </c>
      <c r="AD667" s="49">
        <v>7546.8556878169375</v>
      </c>
      <c r="AE667" s="49">
        <v>9240.6058483766628</v>
      </c>
      <c r="AF667" s="49">
        <v>10976.943317081857</v>
      </c>
      <c r="AG667" s="49">
        <v>12845.389373832366</v>
      </c>
      <c r="AH667" s="49">
        <v>15595.99559996425</v>
      </c>
      <c r="AJ667" s="33" t="str">
        <f t="shared" si="20"/>
        <v/>
      </c>
      <c r="AK667" s="33" t="str">
        <f t="shared" si="21"/>
        <v/>
      </c>
      <c r="AO667" t="s">
        <v>13</v>
      </c>
      <c r="AR667" s="7"/>
      <c r="AS667" s="7"/>
      <c r="AT667" s="7"/>
      <c r="AU667" s="7"/>
      <c r="AV667" s="7"/>
      <c r="AW667" s="7"/>
      <c r="AX667" s="7"/>
      <c r="AY667" s="7"/>
      <c r="AZ667" s="7"/>
      <c r="BA667" s="7"/>
      <c r="BB667" s="7"/>
      <c r="BC667" s="7"/>
      <c r="BD667" s="7"/>
      <c r="BE667" s="7"/>
      <c r="BF667" s="7"/>
      <c r="BG667" s="7"/>
      <c r="BH667" s="7"/>
    </row>
    <row r="668" spans="1:60" x14ac:dyDescent="0.25">
      <c r="A668" s="23"/>
      <c r="B668" s="79" t="s">
        <v>1674</v>
      </c>
      <c r="C668" s="80" t="s">
        <v>3585</v>
      </c>
      <c r="D668" s="80" t="s">
        <v>3413</v>
      </c>
      <c r="E668" s="50">
        <v>2172</v>
      </c>
      <c r="F668" s="50">
        <v>2496</v>
      </c>
      <c r="G668" s="50">
        <v>2909</v>
      </c>
      <c r="H668" s="50">
        <v>4027</v>
      </c>
      <c r="I668" s="50">
        <v>4840</v>
      </c>
      <c r="J668" s="50">
        <v>5952</v>
      </c>
      <c r="K668" s="50">
        <v>6844</v>
      </c>
      <c r="L668" s="50">
        <v>7790</v>
      </c>
      <c r="M668" s="50">
        <v>8801</v>
      </c>
      <c r="N668" s="50">
        <v>10250</v>
      </c>
      <c r="O668" s="50">
        <v>2172</v>
      </c>
      <c r="P668" s="50">
        <v>2496</v>
      </c>
      <c r="Q668" s="50">
        <v>2909</v>
      </c>
      <c r="R668" s="50">
        <v>4027</v>
      </c>
      <c r="S668" s="50">
        <v>4840</v>
      </c>
      <c r="T668" s="50">
        <v>5952</v>
      </c>
      <c r="U668" s="50">
        <v>6844</v>
      </c>
      <c r="V668" s="50">
        <v>7790</v>
      </c>
      <c r="W668" s="50">
        <v>8801</v>
      </c>
      <c r="X668" s="50">
        <v>10250</v>
      </c>
      <c r="Y668" s="50">
        <v>2172</v>
      </c>
      <c r="Z668" s="50">
        <v>2496</v>
      </c>
      <c r="AA668" s="50">
        <v>2909</v>
      </c>
      <c r="AB668" s="50">
        <v>4027</v>
      </c>
      <c r="AC668" s="50">
        <v>4840</v>
      </c>
      <c r="AD668" s="50">
        <v>5952</v>
      </c>
      <c r="AE668" s="50">
        <v>6844</v>
      </c>
      <c r="AF668" s="50">
        <v>7790</v>
      </c>
      <c r="AG668" s="50">
        <v>8801</v>
      </c>
      <c r="AH668" s="50">
        <v>10250</v>
      </c>
      <c r="AJ668" s="33" t="str">
        <f t="shared" si="20"/>
        <v/>
      </c>
      <c r="AK668" s="33" t="str">
        <f t="shared" si="21"/>
        <v/>
      </c>
      <c r="AO668" t="s">
        <v>13</v>
      </c>
      <c r="AR668" s="7"/>
      <c r="AS668" s="7"/>
      <c r="AT668" s="7"/>
      <c r="AU668" s="7"/>
      <c r="AV668" s="7"/>
      <c r="AW668" s="7"/>
      <c r="AX668" s="7"/>
      <c r="AY668" s="7"/>
      <c r="AZ668" s="7"/>
      <c r="BA668" s="7"/>
      <c r="BB668" s="7"/>
      <c r="BC668" s="7"/>
      <c r="BD668" s="7"/>
      <c r="BE668" s="7"/>
      <c r="BF668" s="7"/>
      <c r="BG668" s="7"/>
      <c r="BH668" s="7"/>
    </row>
    <row r="669" spans="1:60" x14ac:dyDescent="0.25">
      <c r="A669" s="23"/>
      <c r="B669" s="81" t="s">
        <v>1676</v>
      </c>
      <c r="C669" s="53" t="s">
        <v>4327</v>
      </c>
      <c r="D669" s="53" t="s">
        <v>3967</v>
      </c>
      <c r="E669" s="49">
        <v>3341.5590645084385</v>
      </c>
      <c r="F669" s="49">
        <v>4098.5818383860724</v>
      </c>
      <c r="G669" s="49">
        <v>5172.9608919979109</v>
      </c>
      <c r="H669" s="49">
        <v>8346.3917489917239</v>
      </c>
      <c r="I669" s="49">
        <v>10782.773832050201</v>
      </c>
      <c r="J669" s="49">
        <v>14191.128485121135</v>
      </c>
      <c r="K669" s="49">
        <v>17105.814299680605</v>
      </c>
      <c r="L669" s="49">
        <v>20043.064510357293</v>
      </c>
      <c r="M669" s="49">
        <v>23183.869190097699</v>
      </c>
      <c r="N669" s="49">
        <v>27733.173387692939</v>
      </c>
      <c r="O669" s="49">
        <v>3341.5590645084385</v>
      </c>
      <c r="P669" s="49">
        <v>4098.5818383860724</v>
      </c>
      <c r="Q669" s="49">
        <v>5172.9608919979109</v>
      </c>
      <c r="R669" s="49">
        <v>8346.3917489917239</v>
      </c>
      <c r="S669" s="49">
        <v>10782.773832050201</v>
      </c>
      <c r="T669" s="49">
        <v>14191.128485121135</v>
      </c>
      <c r="U669" s="49">
        <v>17105.814299680605</v>
      </c>
      <c r="V669" s="49">
        <v>20043.064510357293</v>
      </c>
      <c r="W669" s="49">
        <v>23183.869190097699</v>
      </c>
      <c r="X669" s="49">
        <v>27733.173387692939</v>
      </c>
      <c r="Y669" s="49">
        <v>3341.5590645084385</v>
      </c>
      <c r="Z669" s="49">
        <v>4098.5818383860724</v>
      </c>
      <c r="AA669" s="49">
        <v>5172.9608919979109</v>
      </c>
      <c r="AB669" s="49">
        <v>8346.3917489917239</v>
      </c>
      <c r="AC669" s="49">
        <v>10782.773832050201</v>
      </c>
      <c r="AD669" s="49">
        <v>14191.128485121135</v>
      </c>
      <c r="AE669" s="49">
        <v>17105.814299680605</v>
      </c>
      <c r="AF669" s="49">
        <v>20043.064510357293</v>
      </c>
      <c r="AG669" s="49">
        <v>23183.869190097699</v>
      </c>
      <c r="AH669" s="49">
        <v>27733.173387692939</v>
      </c>
      <c r="AJ669" s="33" t="str">
        <f t="shared" si="20"/>
        <v/>
      </c>
      <c r="AK669" s="33" t="str">
        <f t="shared" si="21"/>
        <v/>
      </c>
      <c r="AO669" t="s">
        <v>13</v>
      </c>
      <c r="AR669" s="7"/>
      <c r="AS669" s="7"/>
      <c r="AT669" s="7"/>
      <c r="AU669" s="7"/>
      <c r="AV669" s="7"/>
      <c r="AW669" s="7"/>
      <c r="AX669" s="7"/>
      <c r="AY669" s="7"/>
      <c r="AZ669" s="7"/>
      <c r="BA669" s="7"/>
      <c r="BB669" s="7"/>
      <c r="BC669" s="7"/>
      <c r="BD669" s="7"/>
      <c r="BE669" s="7"/>
      <c r="BF669" s="7"/>
      <c r="BG669" s="7"/>
      <c r="BH669" s="7"/>
    </row>
    <row r="670" spans="1:60" x14ac:dyDescent="0.25">
      <c r="A670" s="23"/>
      <c r="B670" s="81" t="s">
        <v>1678</v>
      </c>
      <c r="C670" s="53" t="s">
        <v>4327</v>
      </c>
      <c r="D670" s="53" t="s">
        <v>3968</v>
      </c>
      <c r="E670" s="49">
        <v>160.6140033257077</v>
      </c>
      <c r="F670" s="49">
        <v>208.61159132966461</v>
      </c>
      <c r="G670" s="49">
        <v>281.1654723767773</v>
      </c>
      <c r="H670" s="49">
        <v>515.38069490525697</v>
      </c>
      <c r="I670" s="49">
        <v>714.59866433864852</v>
      </c>
      <c r="J670" s="49">
        <v>1004.4843262511097</v>
      </c>
      <c r="K670" s="49">
        <v>1263.6347974955172</v>
      </c>
      <c r="L670" s="49">
        <v>1536.2489289647485</v>
      </c>
      <c r="M670" s="49">
        <v>1832.4635527957182</v>
      </c>
      <c r="N670" s="49">
        <v>2279.8131396377185</v>
      </c>
      <c r="O670" s="49">
        <v>160.6140033257077</v>
      </c>
      <c r="P670" s="49">
        <v>208.61159132966461</v>
      </c>
      <c r="Q670" s="49">
        <v>281.1654723767773</v>
      </c>
      <c r="R670" s="49">
        <v>515.38069490525697</v>
      </c>
      <c r="S670" s="49">
        <v>714.59866433864852</v>
      </c>
      <c r="T670" s="49">
        <v>1004.4843262511097</v>
      </c>
      <c r="U670" s="49">
        <v>1263.6347974955172</v>
      </c>
      <c r="V670" s="49">
        <v>1536.2489289647485</v>
      </c>
      <c r="W670" s="49">
        <v>1832.4635527957182</v>
      </c>
      <c r="X670" s="49">
        <v>2279.8131396377185</v>
      </c>
      <c r="Y670" s="49">
        <v>160.6140033257077</v>
      </c>
      <c r="Z670" s="49">
        <v>208.61159132966461</v>
      </c>
      <c r="AA670" s="49">
        <v>281.1654723767773</v>
      </c>
      <c r="AB670" s="49">
        <v>515.38069490525697</v>
      </c>
      <c r="AC670" s="49">
        <v>714.59866433864852</v>
      </c>
      <c r="AD670" s="49">
        <v>1004.4843262511097</v>
      </c>
      <c r="AE670" s="49">
        <v>1263.6347974955172</v>
      </c>
      <c r="AF670" s="49">
        <v>1536.2489289647485</v>
      </c>
      <c r="AG670" s="49">
        <v>1832.4635527957182</v>
      </c>
      <c r="AH670" s="49">
        <v>2279.8131396377185</v>
      </c>
      <c r="AJ670" s="33" t="str">
        <f t="shared" si="20"/>
        <v/>
      </c>
      <c r="AK670" s="33" t="str">
        <f t="shared" si="21"/>
        <v/>
      </c>
      <c r="AO670" t="s">
        <v>13</v>
      </c>
      <c r="AR670" s="7"/>
      <c r="AS670" s="7"/>
      <c r="AT670" s="7"/>
      <c r="AU670" s="7"/>
      <c r="AV670" s="7"/>
      <c r="AW670" s="7"/>
      <c r="AX670" s="7"/>
      <c r="AY670" s="7"/>
      <c r="AZ670" s="7"/>
      <c r="BA670" s="7"/>
      <c r="BB670" s="7"/>
      <c r="BC670" s="7"/>
      <c r="BD670" s="7"/>
      <c r="BE670" s="7"/>
      <c r="BF670" s="7"/>
      <c r="BG670" s="7"/>
      <c r="BH670" s="7"/>
    </row>
    <row r="671" spans="1:60" x14ac:dyDescent="0.25">
      <c r="A671" s="23"/>
      <c r="B671" s="81" t="s">
        <v>1680</v>
      </c>
      <c r="C671" s="53" t="s">
        <v>4327</v>
      </c>
      <c r="D671" s="53" t="s">
        <v>3969</v>
      </c>
      <c r="E671" s="49">
        <v>1810.4535446231957</v>
      </c>
      <c r="F671" s="49">
        <v>2260.0773701282383</v>
      </c>
      <c r="G671" s="49">
        <v>2911.2888940865496</v>
      </c>
      <c r="H671" s="49">
        <v>4898.594901171743</v>
      </c>
      <c r="I671" s="49">
        <v>6482.8029912230832</v>
      </c>
      <c r="J671" s="49">
        <v>8736.5418340254255</v>
      </c>
      <c r="K671" s="49">
        <v>10697.401812275275</v>
      </c>
      <c r="L671" s="49">
        <v>12707.991814713447</v>
      </c>
      <c r="M671" s="49">
        <v>14872.931985608811</v>
      </c>
      <c r="N671" s="49">
        <v>18059.40414517418</v>
      </c>
      <c r="O671" s="49">
        <v>1810.4535446231957</v>
      </c>
      <c r="P671" s="49">
        <v>2260.0773701282383</v>
      </c>
      <c r="Q671" s="49">
        <v>2911.2888940865496</v>
      </c>
      <c r="R671" s="49">
        <v>4898.594901171743</v>
      </c>
      <c r="S671" s="49">
        <v>6482.8029912230832</v>
      </c>
      <c r="T671" s="49">
        <v>8736.5418340254255</v>
      </c>
      <c r="U671" s="49">
        <v>10697.401812275275</v>
      </c>
      <c r="V671" s="49">
        <v>12707.991814713447</v>
      </c>
      <c r="W671" s="49">
        <v>14872.931985608811</v>
      </c>
      <c r="X671" s="49">
        <v>18059.40414517418</v>
      </c>
      <c r="Y671" s="49">
        <v>1810.4535446231957</v>
      </c>
      <c r="Z671" s="49">
        <v>2260.0773701282383</v>
      </c>
      <c r="AA671" s="49">
        <v>2911.2888940865496</v>
      </c>
      <c r="AB671" s="49">
        <v>4898.594901171743</v>
      </c>
      <c r="AC671" s="49">
        <v>6482.8029912230832</v>
      </c>
      <c r="AD671" s="49">
        <v>8736.5418340254255</v>
      </c>
      <c r="AE671" s="49">
        <v>10697.401812275275</v>
      </c>
      <c r="AF671" s="49">
        <v>12707.991814713447</v>
      </c>
      <c r="AG671" s="49">
        <v>14872.931985608811</v>
      </c>
      <c r="AH671" s="49">
        <v>18059.40414517418</v>
      </c>
      <c r="AJ671" s="33" t="str">
        <f t="shared" si="20"/>
        <v/>
      </c>
      <c r="AK671" s="33" t="str">
        <f t="shared" si="21"/>
        <v/>
      </c>
      <c r="AO671" t="s">
        <v>13</v>
      </c>
      <c r="AR671" s="7"/>
      <c r="AS671" s="7"/>
      <c r="AT671" s="7"/>
      <c r="AU671" s="7"/>
      <c r="AV671" s="7"/>
      <c r="AW671" s="7"/>
      <c r="AX671" s="7"/>
      <c r="AY671" s="7"/>
      <c r="AZ671" s="7"/>
      <c r="BA671" s="7"/>
      <c r="BB671" s="7"/>
      <c r="BC671" s="7"/>
      <c r="BD671" s="7"/>
      <c r="BE671" s="7"/>
      <c r="BF671" s="7"/>
      <c r="BG671" s="7"/>
      <c r="BH671" s="7"/>
    </row>
    <row r="672" spans="1:60" x14ac:dyDescent="0.25">
      <c r="A672" s="23"/>
      <c r="B672" s="81" t="s">
        <v>1682</v>
      </c>
      <c r="C672" s="53" t="s">
        <v>4327</v>
      </c>
      <c r="D672" s="53" t="s">
        <v>3970</v>
      </c>
      <c r="E672" s="49">
        <v>733.80890323541871</v>
      </c>
      <c r="F672" s="49">
        <v>939.83427714319464</v>
      </c>
      <c r="G672" s="49">
        <v>1246.1806785172093</v>
      </c>
      <c r="H672" s="49">
        <v>2221.2503821428459</v>
      </c>
      <c r="I672" s="49">
        <v>3033.6390231794085</v>
      </c>
      <c r="J672" s="49">
        <v>4213.1983340898787</v>
      </c>
      <c r="K672" s="49">
        <v>5259.7572587938839</v>
      </c>
      <c r="L672" s="49">
        <v>6354.296560789383</v>
      </c>
      <c r="M672" s="49">
        <v>7544.0055548897071</v>
      </c>
      <c r="N672" s="49">
        <v>9327.045795038066</v>
      </c>
      <c r="O672" s="49">
        <v>733.80890323541871</v>
      </c>
      <c r="P672" s="49">
        <v>939.83427714319464</v>
      </c>
      <c r="Q672" s="49">
        <v>1246.1806785172093</v>
      </c>
      <c r="R672" s="49">
        <v>2221.2503821428459</v>
      </c>
      <c r="S672" s="49">
        <v>3033.6390231794085</v>
      </c>
      <c r="T672" s="49">
        <v>4213.1983340898787</v>
      </c>
      <c r="U672" s="49">
        <v>5259.7572587938839</v>
      </c>
      <c r="V672" s="49">
        <v>6354.296560789383</v>
      </c>
      <c r="W672" s="49">
        <v>7544.0055548897071</v>
      </c>
      <c r="X672" s="49">
        <v>9327.045795038066</v>
      </c>
      <c r="Y672" s="49">
        <v>733.80890323541871</v>
      </c>
      <c r="Z672" s="49">
        <v>939.83427714319464</v>
      </c>
      <c r="AA672" s="49">
        <v>1246.1806785172093</v>
      </c>
      <c r="AB672" s="49">
        <v>2221.2503821428459</v>
      </c>
      <c r="AC672" s="49">
        <v>3033.6390231794085</v>
      </c>
      <c r="AD672" s="49">
        <v>4213.1983340898787</v>
      </c>
      <c r="AE672" s="49">
        <v>5259.7572587938839</v>
      </c>
      <c r="AF672" s="49">
        <v>6354.296560789383</v>
      </c>
      <c r="AG672" s="49">
        <v>7544.0055548897071</v>
      </c>
      <c r="AH672" s="49">
        <v>9327.045795038066</v>
      </c>
      <c r="AJ672" s="33" t="str">
        <f t="shared" si="20"/>
        <v/>
      </c>
      <c r="AK672" s="33" t="str">
        <f t="shared" si="21"/>
        <v/>
      </c>
      <c r="AO672" t="s">
        <v>13</v>
      </c>
      <c r="AR672" s="7"/>
      <c r="AS672" s="7"/>
      <c r="AT672" s="7"/>
      <c r="AU672" s="7"/>
      <c r="AV672" s="7"/>
      <c r="AW672" s="7"/>
      <c r="AX672" s="7"/>
      <c r="AY672" s="7"/>
      <c r="AZ672" s="7"/>
      <c r="BA672" s="7"/>
      <c r="BB672" s="7"/>
      <c r="BC672" s="7"/>
      <c r="BD672" s="7"/>
      <c r="BE672" s="7"/>
      <c r="BF672" s="7"/>
      <c r="BG672" s="7"/>
      <c r="BH672" s="7"/>
    </row>
    <row r="673" spans="1:60" x14ac:dyDescent="0.25">
      <c r="A673" s="23"/>
      <c r="B673" s="79" t="s">
        <v>1684</v>
      </c>
      <c r="C673" s="80" t="s">
        <v>4333</v>
      </c>
      <c r="D673" s="34" t="s">
        <v>3414</v>
      </c>
      <c r="E673" s="50">
        <v>3420</v>
      </c>
      <c r="F673" s="50">
        <v>4000</v>
      </c>
      <c r="G673" s="50">
        <v>4800</v>
      </c>
      <c r="H673" s="50">
        <v>7180</v>
      </c>
      <c r="I673" s="50">
        <v>9120</v>
      </c>
      <c r="J673" s="50">
        <v>12000</v>
      </c>
      <c r="K673" s="50">
        <v>14600</v>
      </c>
      <c r="L673" s="50">
        <v>17400</v>
      </c>
      <c r="M673" s="50">
        <v>20700</v>
      </c>
      <c r="N673" s="50">
        <v>25700</v>
      </c>
      <c r="O673" s="49">
        <v>2298.066707556899</v>
      </c>
      <c r="P673" s="49">
        <v>2861.5201162892131</v>
      </c>
      <c r="Q673" s="49">
        <v>3675.375890781278</v>
      </c>
      <c r="R673" s="49">
        <v>6153.4944992624496</v>
      </c>
      <c r="S673" s="49">
        <v>8122.3800596241381</v>
      </c>
      <c r="T673" s="49">
        <v>10923.371772165525</v>
      </c>
      <c r="U673" s="49">
        <v>13357.849937606068</v>
      </c>
      <c r="V673" s="49">
        <v>15851.748442378599</v>
      </c>
      <c r="W673" s="49">
        <v>18537.454918672258</v>
      </c>
      <c r="X673" s="49">
        <v>22485.559337229643</v>
      </c>
      <c r="Y673" s="49">
        <v>3199.6202461272483</v>
      </c>
      <c r="Z673" s="49">
        <v>3801.5493780687621</v>
      </c>
      <c r="AA673" s="49">
        <v>4595.5228892329596</v>
      </c>
      <c r="AB673" s="49">
        <v>6898.538814313898</v>
      </c>
      <c r="AC673" s="49">
        <v>8768.3210282128257</v>
      </c>
      <c r="AD673" s="49">
        <v>11528.975150322418</v>
      </c>
      <c r="AE673" s="49">
        <v>13996.669969694376</v>
      </c>
      <c r="AF673" s="49">
        <v>16596.896250859485</v>
      </c>
      <c r="AG673" s="49">
        <v>19520.429955639414</v>
      </c>
      <c r="AH673" s="49">
        <v>23876.423085543738</v>
      </c>
      <c r="AJ673" s="33" t="str">
        <f t="shared" si="20"/>
        <v/>
      </c>
      <c r="AK673" s="33" t="str">
        <f t="shared" si="21"/>
        <v/>
      </c>
      <c r="AO673" t="s">
        <v>13</v>
      </c>
      <c r="AR673" s="7"/>
      <c r="AS673" s="7"/>
      <c r="AT673" s="7"/>
      <c r="AU673" s="7"/>
      <c r="AV673" s="7"/>
      <c r="AW673" s="7"/>
      <c r="AX673" s="7"/>
      <c r="AY673" s="7"/>
      <c r="AZ673" s="7"/>
      <c r="BA673" s="7"/>
      <c r="BB673" s="7"/>
      <c r="BC673" s="7"/>
      <c r="BD673" s="7"/>
      <c r="BE673" s="7"/>
      <c r="BF673" s="7"/>
      <c r="BG673" s="7"/>
      <c r="BH673" s="7"/>
    </row>
    <row r="674" spans="1:60" x14ac:dyDescent="0.25">
      <c r="A674" s="23"/>
      <c r="B674" s="81" t="s">
        <v>1686</v>
      </c>
      <c r="C674" s="53" t="s">
        <v>4327</v>
      </c>
      <c r="D674" s="53" t="s">
        <v>3971</v>
      </c>
      <c r="E674" s="49">
        <v>349.59016240307466</v>
      </c>
      <c r="F674" s="49">
        <v>456.58016984833108</v>
      </c>
      <c r="G674" s="49">
        <v>618.17808885844386</v>
      </c>
      <c r="H674" s="49">
        <v>1144.7483628878203</v>
      </c>
      <c r="I674" s="49">
        <v>1591.9431046190214</v>
      </c>
      <c r="J674" s="49">
        <v>2245.6527832445422</v>
      </c>
      <c r="K674" s="49">
        <v>2828.7967960437459</v>
      </c>
      <c r="L674" s="49">
        <v>3442.9326094957501</v>
      </c>
      <c r="M674" s="49">
        <v>4113.1315945569795</v>
      </c>
      <c r="N674" s="49">
        <v>5123.620414594553</v>
      </c>
      <c r="O674" s="49">
        <v>349.59016240307466</v>
      </c>
      <c r="P674" s="49">
        <v>456.58016984833108</v>
      </c>
      <c r="Q674" s="49">
        <v>618.17808885844386</v>
      </c>
      <c r="R674" s="49">
        <v>1144.7483628878203</v>
      </c>
      <c r="S674" s="49">
        <v>1591.9431046190214</v>
      </c>
      <c r="T674" s="49">
        <v>2245.6527832445422</v>
      </c>
      <c r="U674" s="49">
        <v>2828.7967960437459</v>
      </c>
      <c r="V674" s="49">
        <v>3442.9326094957501</v>
      </c>
      <c r="W674" s="49">
        <v>4113.1315945569795</v>
      </c>
      <c r="X674" s="49">
        <v>5123.620414594553</v>
      </c>
      <c r="Y674" s="49">
        <v>349.59016240307466</v>
      </c>
      <c r="Z674" s="49">
        <v>456.58016984833108</v>
      </c>
      <c r="AA674" s="49">
        <v>618.17808885844386</v>
      </c>
      <c r="AB674" s="49">
        <v>1144.7483628878203</v>
      </c>
      <c r="AC674" s="49">
        <v>1591.9431046190214</v>
      </c>
      <c r="AD674" s="49">
        <v>2245.6527832445422</v>
      </c>
      <c r="AE674" s="49">
        <v>2828.7967960437459</v>
      </c>
      <c r="AF674" s="49">
        <v>3442.9326094957501</v>
      </c>
      <c r="AG674" s="49">
        <v>4113.1315945569795</v>
      </c>
      <c r="AH674" s="49">
        <v>5123.620414594553</v>
      </c>
      <c r="AJ674" s="33" t="str">
        <f t="shared" si="20"/>
        <v/>
      </c>
      <c r="AK674" s="33" t="str">
        <f t="shared" si="21"/>
        <v/>
      </c>
      <c r="AO674" t="s">
        <v>13</v>
      </c>
      <c r="AR674" s="7"/>
      <c r="AS674" s="7"/>
      <c r="AT674" s="7"/>
      <c r="AU674" s="7"/>
      <c r="AV674" s="7"/>
      <c r="AW674" s="7"/>
      <c r="AX674" s="7"/>
      <c r="AY674" s="7"/>
      <c r="AZ674" s="7"/>
      <c r="BA674" s="7"/>
      <c r="BB674" s="7"/>
      <c r="BC674" s="7"/>
      <c r="BD674" s="7"/>
      <c r="BE674" s="7"/>
      <c r="BF674" s="7"/>
      <c r="BG674" s="7"/>
      <c r="BH674" s="7"/>
    </row>
    <row r="675" spans="1:60" x14ac:dyDescent="0.25">
      <c r="A675" s="23"/>
      <c r="B675" s="81" t="s">
        <v>1688</v>
      </c>
      <c r="C675" s="53" t="s">
        <v>4327</v>
      </c>
      <c r="D675" s="53" t="s">
        <v>3972</v>
      </c>
      <c r="E675" s="49">
        <v>223.24400760762714</v>
      </c>
      <c r="F675" s="49">
        <v>288.03605767411324</v>
      </c>
      <c r="G675" s="49">
        <v>384.54524971726141</v>
      </c>
      <c r="H675" s="49">
        <v>688.48464033236144</v>
      </c>
      <c r="I675" s="49">
        <v>938.28528106766987</v>
      </c>
      <c r="J675" s="49">
        <v>1294.3790402527379</v>
      </c>
      <c r="K675" s="49">
        <v>1606.1255153051497</v>
      </c>
      <c r="L675" s="49">
        <v>1928.4599850623399</v>
      </c>
      <c r="M675" s="49">
        <v>2276.0240807590712</v>
      </c>
      <c r="N675" s="49">
        <v>2792.2905496093949</v>
      </c>
      <c r="O675" s="49">
        <v>223.24400760762714</v>
      </c>
      <c r="P675" s="49">
        <v>288.03605767411324</v>
      </c>
      <c r="Q675" s="49">
        <v>384.54524971726141</v>
      </c>
      <c r="R675" s="49">
        <v>688.48464033236144</v>
      </c>
      <c r="S675" s="49">
        <v>938.28528106766987</v>
      </c>
      <c r="T675" s="49">
        <v>1294.3790402527379</v>
      </c>
      <c r="U675" s="49">
        <v>1606.1255153051497</v>
      </c>
      <c r="V675" s="49">
        <v>1928.4599850623399</v>
      </c>
      <c r="W675" s="49">
        <v>2276.0240807590712</v>
      </c>
      <c r="X675" s="49">
        <v>2792.2905496093949</v>
      </c>
      <c r="Y675" s="49">
        <v>223.24400760762714</v>
      </c>
      <c r="Z675" s="49">
        <v>288.03605767411324</v>
      </c>
      <c r="AA675" s="49">
        <v>384.54524971726141</v>
      </c>
      <c r="AB675" s="49">
        <v>688.48464033236144</v>
      </c>
      <c r="AC675" s="49">
        <v>938.28528106766987</v>
      </c>
      <c r="AD675" s="49">
        <v>1294.3790402527379</v>
      </c>
      <c r="AE675" s="49">
        <v>1606.1255153051497</v>
      </c>
      <c r="AF675" s="49">
        <v>1928.4599850623399</v>
      </c>
      <c r="AG675" s="49">
        <v>2276.0240807590712</v>
      </c>
      <c r="AH675" s="49">
        <v>2792.2905496093949</v>
      </c>
      <c r="AJ675" s="33" t="str">
        <f t="shared" si="20"/>
        <v/>
      </c>
      <c r="AK675" s="33" t="str">
        <f t="shared" si="21"/>
        <v/>
      </c>
      <c r="AO675" t="s">
        <v>13</v>
      </c>
      <c r="AR675" s="7"/>
      <c r="AS675" s="7"/>
      <c r="AT675" s="7"/>
      <c r="AU675" s="7"/>
      <c r="AV675" s="7"/>
      <c r="AW675" s="7"/>
      <c r="AX675" s="7"/>
      <c r="AY675" s="7"/>
      <c r="AZ675" s="7"/>
      <c r="BA675" s="7"/>
      <c r="BB675" s="7"/>
      <c r="BC675" s="7"/>
      <c r="BD675" s="7"/>
      <c r="BE675" s="7"/>
      <c r="BF675" s="7"/>
      <c r="BG675" s="7"/>
      <c r="BH675" s="7"/>
    </row>
    <row r="676" spans="1:60" x14ac:dyDescent="0.25">
      <c r="A676" s="23"/>
      <c r="B676" s="79" t="s">
        <v>1690</v>
      </c>
      <c r="C676" s="80" t="s">
        <v>4333</v>
      </c>
      <c r="D676" s="34" t="s">
        <v>3415</v>
      </c>
      <c r="E676" s="50">
        <v>5497</v>
      </c>
      <c r="F676" s="50">
        <v>6558.4</v>
      </c>
      <c r="G676" s="50">
        <v>8006</v>
      </c>
      <c r="H676" s="50">
        <v>12450</v>
      </c>
      <c r="I676" s="50">
        <v>16120</v>
      </c>
      <c r="J676" s="50">
        <v>21680</v>
      </c>
      <c r="K676" s="50">
        <v>26580</v>
      </c>
      <c r="L676" s="50">
        <v>32180</v>
      </c>
      <c r="M676" s="50">
        <v>38600</v>
      </c>
      <c r="N676" s="50">
        <v>48560</v>
      </c>
      <c r="O676" s="49">
        <v>4940.5962472681931</v>
      </c>
      <c r="P676" s="49">
        <v>5978.0328569884059</v>
      </c>
      <c r="Q676" s="49">
        <v>7428.1796809162734</v>
      </c>
      <c r="R676" s="49">
        <v>11604.282073932873</v>
      </c>
      <c r="S676" s="49">
        <v>14718.994923685899</v>
      </c>
      <c r="T676" s="49">
        <v>19023.146047066406</v>
      </c>
      <c r="U676" s="49">
        <v>22657.787079254591</v>
      </c>
      <c r="V676" s="49">
        <v>26271.201638511418</v>
      </c>
      <c r="W676" s="49">
        <v>30115.704567470151</v>
      </c>
      <c r="X676" s="49">
        <v>35616.477394733025</v>
      </c>
      <c r="Y676" s="49">
        <v>5481.5443402018946</v>
      </c>
      <c r="Z676" s="49">
        <v>6544.424111891989</v>
      </c>
      <c r="AA676" s="49">
        <v>7991.3716374915502</v>
      </c>
      <c r="AB676" s="49">
        <v>12414.235809096663</v>
      </c>
      <c r="AC676" s="49">
        <v>16036.179183468386</v>
      </c>
      <c r="AD676" s="49">
        <v>21458.595503922199</v>
      </c>
      <c r="AE676" s="49">
        <v>26190.072399691977</v>
      </c>
      <c r="AF676" s="49">
        <v>31518.923366707731</v>
      </c>
      <c r="AG676" s="49">
        <v>37556.373682558973</v>
      </c>
      <c r="AH676" s="49">
        <v>46840.027401552368</v>
      </c>
      <c r="AJ676" s="33" t="str">
        <f t="shared" si="20"/>
        <v/>
      </c>
      <c r="AK676" s="33" t="str">
        <f t="shared" si="21"/>
        <v/>
      </c>
      <c r="AO676" t="s">
        <v>13</v>
      </c>
      <c r="AR676" s="7"/>
      <c r="AS676" s="7"/>
      <c r="AT676" s="7"/>
      <c r="AU676" s="7"/>
      <c r="AV676" s="7"/>
      <c r="AW676" s="7"/>
      <c r="AX676" s="7"/>
      <c r="AY676" s="7"/>
      <c r="AZ676" s="7"/>
      <c r="BA676" s="7"/>
      <c r="BB676" s="7"/>
      <c r="BC676" s="7"/>
      <c r="BD676" s="7"/>
      <c r="BE676" s="7"/>
      <c r="BF676" s="7"/>
      <c r="BG676" s="7"/>
      <c r="BH676" s="7"/>
    </row>
    <row r="677" spans="1:60" x14ac:dyDescent="0.25">
      <c r="A677" s="23"/>
      <c r="B677" s="81" t="s">
        <v>1692</v>
      </c>
      <c r="C677" s="53" t="s">
        <v>4327</v>
      </c>
      <c r="D677" s="53" t="s">
        <v>3973</v>
      </c>
      <c r="E677" s="49">
        <v>144.56523059996863</v>
      </c>
      <c r="F677" s="49">
        <v>189.58027703742766</v>
      </c>
      <c r="G677" s="49">
        <v>257.78117249184112</v>
      </c>
      <c r="H677" s="49">
        <v>479.01743308675145</v>
      </c>
      <c r="I677" s="49">
        <v>666.28487198999539</v>
      </c>
      <c r="J677" s="49">
        <v>937.6112483967994</v>
      </c>
      <c r="K677" s="49">
        <v>1178.4715288358141</v>
      </c>
      <c r="L677" s="49">
        <v>1430.9209435569439</v>
      </c>
      <c r="M677" s="49">
        <v>1705.14780873935</v>
      </c>
      <c r="N677" s="49">
        <v>2117.3857354105057</v>
      </c>
      <c r="O677" s="49">
        <v>144.56523059996863</v>
      </c>
      <c r="P677" s="49">
        <v>189.58027703742766</v>
      </c>
      <c r="Q677" s="49">
        <v>257.78117249184112</v>
      </c>
      <c r="R677" s="49">
        <v>479.01743308675145</v>
      </c>
      <c r="S677" s="49">
        <v>666.28487198999539</v>
      </c>
      <c r="T677" s="49">
        <v>937.6112483967994</v>
      </c>
      <c r="U677" s="49">
        <v>1178.4715288358141</v>
      </c>
      <c r="V677" s="49">
        <v>1430.9209435569439</v>
      </c>
      <c r="W677" s="49">
        <v>1705.14780873935</v>
      </c>
      <c r="X677" s="49">
        <v>2117.3857354105057</v>
      </c>
      <c r="Y677" s="49">
        <v>144.56523059996863</v>
      </c>
      <c r="Z677" s="49">
        <v>189.58027703742766</v>
      </c>
      <c r="AA677" s="49">
        <v>257.78117249184112</v>
      </c>
      <c r="AB677" s="49">
        <v>479.01743308675145</v>
      </c>
      <c r="AC677" s="49">
        <v>666.28487198999539</v>
      </c>
      <c r="AD677" s="49">
        <v>937.6112483967994</v>
      </c>
      <c r="AE677" s="49">
        <v>1178.4715288358141</v>
      </c>
      <c r="AF677" s="49">
        <v>1430.9209435569439</v>
      </c>
      <c r="AG677" s="49">
        <v>1705.14780873935</v>
      </c>
      <c r="AH677" s="49">
        <v>2117.3857354105057</v>
      </c>
      <c r="AJ677" s="33" t="str">
        <f t="shared" si="20"/>
        <v/>
      </c>
      <c r="AK677" s="33" t="str">
        <f t="shared" si="21"/>
        <v/>
      </c>
      <c r="AO677" t="s">
        <v>13</v>
      </c>
      <c r="AR677" s="7"/>
      <c r="AS677" s="7"/>
      <c r="AT677" s="7"/>
      <c r="AU677" s="7"/>
      <c r="AV677" s="7"/>
      <c r="AW677" s="7"/>
      <c r="AX677" s="7"/>
      <c r="AY677" s="7"/>
      <c r="AZ677" s="7"/>
      <c r="BA677" s="7"/>
      <c r="BB677" s="7"/>
      <c r="BC677" s="7"/>
      <c r="BD677" s="7"/>
      <c r="BE677" s="7"/>
      <c r="BF677" s="7"/>
      <c r="BG677" s="7"/>
      <c r="BH677" s="7"/>
    </row>
    <row r="678" spans="1:60" x14ac:dyDescent="0.25">
      <c r="A678" s="23"/>
      <c r="B678" s="81" t="s">
        <v>1694</v>
      </c>
      <c r="C678" s="53" t="s">
        <v>4327</v>
      </c>
      <c r="D678" s="53" t="s">
        <v>3974</v>
      </c>
      <c r="E678" s="49">
        <v>234.02537131594289</v>
      </c>
      <c r="F678" s="49">
        <v>300.42247208977483</v>
      </c>
      <c r="G678" s="49">
        <v>398.56981294258497</v>
      </c>
      <c r="H678" s="49">
        <v>703.14574671876494</v>
      </c>
      <c r="I678" s="49">
        <v>949.18038971271642</v>
      </c>
      <c r="J678" s="49">
        <v>1296.0752721483286</v>
      </c>
      <c r="K678" s="49">
        <v>1596.7851770855441</v>
      </c>
      <c r="L678" s="49">
        <v>1904.9565393165888</v>
      </c>
      <c r="M678" s="49">
        <v>2235.7708725914508</v>
      </c>
      <c r="N678" s="49">
        <v>2723.2652473488988</v>
      </c>
      <c r="O678" s="49">
        <v>234.02537131594289</v>
      </c>
      <c r="P678" s="49">
        <v>300.42247208977483</v>
      </c>
      <c r="Q678" s="49">
        <v>398.56981294258497</v>
      </c>
      <c r="R678" s="49">
        <v>703.14574671876494</v>
      </c>
      <c r="S678" s="49">
        <v>949.18038971271642</v>
      </c>
      <c r="T678" s="49">
        <v>1296.0752721483286</v>
      </c>
      <c r="U678" s="49">
        <v>1596.7851770855441</v>
      </c>
      <c r="V678" s="49">
        <v>1904.9565393165888</v>
      </c>
      <c r="W678" s="49">
        <v>2235.7708725914508</v>
      </c>
      <c r="X678" s="49">
        <v>2723.2652473488988</v>
      </c>
      <c r="Y678" s="49">
        <v>234.02537131594289</v>
      </c>
      <c r="Z678" s="49">
        <v>300.42247208977483</v>
      </c>
      <c r="AA678" s="49">
        <v>398.56981294258497</v>
      </c>
      <c r="AB678" s="49">
        <v>703.14574671876494</v>
      </c>
      <c r="AC678" s="49">
        <v>949.18038971271642</v>
      </c>
      <c r="AD678" s="49">
        <v>1296.0752721483286</v>
      </c>
      <c r="AE678" s="49">
        <v>1596.7851770855441</v>
      </c>
      <c r="AF678" s="49">
        <v>1904.9565393165888</v>
      </c>
      <c r="AG678" s="49">
        <v>2235.7708725914508</v>
      </c>
      <c r="AH678" s="49">
        <v>2723.2652473488988</v>
      </c>
      <c r="AJ678" s="33" t="str">
        <f t="shared" si="20"/>
        <v/>
      </c>
      <c r="AK678" s="33" t="str">
        <f t="shared" si="21"/>
        <v/>
      </c>
      <c r="AO678" t="s">
        <v>13</v>
      </c>
      <c r="AR678" s="7"/>
      <c r="AS678" s="7"/>
      <c r="AT678" s="7"/>
      <c r="AU678" s="7"/>
      <c r="AV678" s="7"/>
      <c r="AW678" s="7"/>
      <c r="AX678" s="7"/>
      <c r="AY678" s="7"/>
      <c r="AZ678" s="7"/>
      <c r="BA678" s="7"/>
      <c r="BB678" s="7"/>
      <c r="BC678" s="7"/>
      <c r="BD678" s="7"/>
      <c r="BE678" s="7"/>
      <c r="BF678" s="7"/>
      <c r="BG678" s="7"/>
      <c r="BH678" s="7"/>
    </row>
    <row r="679" spans="1:60" x14ac:dyDescent="0.25">
      <c r="A679" s="23"/>
      <c r="B679" s="79" t="s">
        <v>1696</v>
      </c>
      <c r="C679" s="80" t="s">
        <v>4333</v>
      </c>
      <c r="D679" s="34" t="s">
        <v>3416</v>
      </c>
      <c r="E679" s="50">
        <v>3423</v>
      </c>
      <c r="F679" s="50">
        <v>4451.1000000000004</v>
      </c>
      <c r="G679" s="50">
        <v>5821</v>
      </c>
      <c r="H679" s="50">
        <v>9633</v>
      </c>
      <c r="I679" s="50">
        <v>12400</v>
      </c>
      <c r="J679" s="50">
        <v>16110</v>
      </c>
      <c r="K679" s="50">
        <v>19000</v>
      </c>
      <c r="L679" s="50">
        <v>21970</v>
      </c>
      <c r="M679" s="50">
        <v>25030</v>
      </c>
      <c r="N679" s="50">
        <v>29240</v>
      </c>
      <c r="O679" s="49">
        <v>1844.3647005471389</v>
      </c>
      <c r="P679" s="49">
        <v>2310.7002344098387</v>
      </c>
      <c r="Q679" s="49">
        <v>2983.8580992527127</v>
      </c>
      <c r="R679" s="49">
        <v>5028.8427721449552</v>
      </c>
      <c r="S679" s="49">
        <v>6638.2825813679965</v>
      </c>
      <c r="T679" s="49">
        <v>8909.9372370913861</v>
      </c>
      <c r="U679" s="49">
        <v>10867.491180822964</v>
      </c>
      <c r="V679" s="49">
        <v>12861.512671326556</v>
      </c>
      <c r="W679" s="49">
        <v>15005.00316533614</v>
      </c>
      <c r="X679" s="49">
        <v>18137.864741516114</v>
      </c>
      <c r="Y679" s="49">
        <v>3365.3090089900948</v>
      </c>
      <c r="Z679" s="49">
        <v>4383.2075199562387</v>
      </c>
      <c r="AA679" s="49">
        <v>5726.4286033084236</v>
      </c>
      <c r="AB679" s="49">
        <v>9378.0466681643793</v>
      </c>
      <c r="AC679" s="49">
        <v>11951.153968977795</v>
      </c>
      <c r="AD679" s="49">
        <v>15334.608625532917</v>
      </c>
      <c r="AE679" s="49">
        <v>17960.506391533763</v>
      </c>
      <c r="AF679" s="49">
        <v>20664.943469894646</v>
      </c>
      <c r="AG679" s="49">
        <v>23456.308636419046</v>
      </c>
      <c r="AH679" s="49">
        <v>27363.134727075791</v>
      </c>
      <c r="AJ679" s="33" t="str">
        <f t="shared" si="20"/>
        <v/>
      </c>
      <c r="AK679" s="33" t="str">
        <f t="shared" si="21"/>
        <v/>
      </c>
      <c r="AO679" t="s">
        <v>13</v>
      </c>
      <c r="AR679" s="7"/>
      <c r="AS679" s="7"/>
      <c r="AT679" s="7"/>
      <c r="AU679" s="7"/>
      <c r="AV679" s="7"/>
      <c r="AW679" s="7"/>
      <c r="AX679" s="7"/>
      <c r="AY679" s="7"/>
      <c r="AZ679" s="7"/>
      <c r="BA679" s="7"/>
      <c r="BB679" s="7"/>
      <c r="BC679" s="7"/>
      <c r="BD679" s="7"/>
      <c r="BE679" s="7"/>
      <c r="BF679" s="7"/>
      <c r="BG679" s="7"/>
      <c r="BH679" s="7"/>
    </row>
    <row r="680" spans="1:60" x14ac:dyDescent="0.25">
      <c r="A680" s="23"/>
      <c r="B680" s="79" t="s">
        <v>1698</v>
      </c>
      <c r="C680" s="80" t="s">
        <v>4333</v>
      </c>
      <c r="D680" s="34" t="s">
        <v>3417</v>
      </c>
      <c r="E680" s="50">
        <v>3700</v>
      </c>
      <c r="F680" s="50">
        <v>4812.6000000000004</v>
      </c>
      <c r="G680" s="50">
        <v>6295</v>
      </c>
      <c r="H680" s="50">
        <v>10420</v>
      </c>
      <c r="I680" s="50">
        <v>13420</v>
      </c>
      <c r="J680" s="50">
        <v>17430</v>
      </c>
      <c r="K680" s="50">
        <v>20550</v>
      </c>
      <c r="L680" s="50">
        <v>23770</v>
      </c>
      <c r="M680" s="50">
        <v>27080</v>
      </c>
      <c r="N680" s="50">
        <v>31630</v>
      </c>
      <c r="O680" s="49">
        <v>2071.9666729336122</v>
      </c>
      <c r="P680" s="49">
        <v>2595.3315129797675</v>
      </c>
      <c r="Q680" s="49">
        <v>3350.7932795036445</v>
      </c>
      <c r="R680" s="49">
        <v>5649.3505975159105</v>
      </c>
      <c r="S680" s="49">
        <v>7460.6543357131641</v>
      </c>
      <c r="T680" s="49">
        <v>10021.751004162188</v>
      </c>
      <c r="U680" s="49">
        <v>12231.012403076529</v>
      </c>
      <c r="V680" s="49">
        <v>14483.799191937229</v>
      </c>
      <c r="W680" s="49">
        <v>16907.450144161427</v>
      </c>
      <c r="X680" s="49">
        <v>20452.295690179755</v>
      </c>
      <c r="Y680" s="49">
        <v>3640.5037654560456</v>
      </c>
      <c r="Z680" s="49">
        <v>4742.2692800444347</v>
      </c>
      <c r="AA680" s="49">
        <v>6196.8597759834547</v>
      </c>
      <c r="AB680" s="49">
        <v>10155.827231784267</v>
      </c>
      <c r="AC680" s="49">
        <v>12955.758445866368</v>
      </c>
      <c r="AD680" s="49">
        <v>16632.188569679005</v>
      </c>
      <c r="AE680" s="49">
        <v>19486.670758287975</v>
      </c>
      <c r="AF680" s="49">
        <v>22439.480829568554</v>
      </c>
      <c r="AG680" s="49">
        <v>25483.146243560226</v>
      </c>
      <c r="AH680" s="49">
        <v>29740.35944332552</v>
      </c>
      <c r="AJ680" s="33" t="str">
        <f t="shared" si="20"/>
        <v/>
      </c>
      <c r="AK680" s="33" t="str">
        <f t="shared" si="21"/>
        <v/>
      </c>
      <c r="AO680" t="s">
        <v>13</v>
      </c>
      <c r="AR680" s="7"/>
      <c r="AS680" s="7"/>
      <c r="AT680" s="7"/>
      <c r="AU680" s="7"/>
      <c r="AV680" s="7"/>
      <c r="AW680" s="7"/>
      <c r="AX680" s="7"/>
      <c r="AY680" s="7"/>
      <c r="AZ680" s="7"/>
      <c r="BA680" s="7"/>
      <c r="BB680" s="7"/>
      <c r="BC680" s="7"/>
      <c r="BD680" s="7"/>
      <c r="BE680" s="7"/>
      <c r="BF680" s="7"/>
      <c r="BG680" s="7"/>
      <c r="BH680" s="7"/>
    </row>
    <row r="681" spans="1:60" x14ac:dyDescent="0.25">
      <c r="A681" s="23"/>
      <c r="B681" s="81" t="s">
        <v>1700</v>
      </c>
      <c r="C681" s="53" t="s">
        <v>4327</v>
      </c>
      <c r="D681" s="53" t="s">
        <v>3975</v>
      </c>
      <c r="E681" s="49">
        <v>6054.0489245594654</v>
      </c>
      <c r="F681" s="49">
        <v>7234.3620352972903</v>
      </c>
      <c r="G681" s="49">
        <v>8857.857413325477</v>
      </c>
      <c r="H681" s="49">
        <v>13397.675224422155</v>
      </c>
      <c r="I681" s="49">
        <v>16667.483598676812</v>
      </c>
      <c r="J681" s="49">
        <v>21113.872920707552</v>
      </c>
      <c r="K681" s="49">
        <v>24809.252675272281</v>
      </c>
      <c r="L681" s="49">
        <v>28420.728895867825</v>
      </c>
      <c r="M681" s="49">
        <v>32241.040871526136</v>
      </c>
      <c r="N681" s="49">
        <v>37625.333242563087</v>
      </c>
      <c r="O681" s="49">
        <v>6054.0489245594654</v>
      </c>
      <c r="P681" s="49">
        <v>7234.3620352972903</v>
      </c>
      <c r="Q681" s="49">
        <v>8857.857413325477</v>
      </c>
      <c r="R681" s="49">
        <v>13397.675224422155</v>
      </c>
      <c r="S681" s="49">
        <v>16667.483598676812</v>
      </c>
      <c r="T681" s="49">
        <v>21113.872920707552</v>
      </c>
      <c r="U681" s="49">
        <v>24809.252675272281</v>
      </c>
      <c r="V681" s="49">
        <v>28420.728895867825</v>
      </c>
      <c r="W681" s="49">
        <v>32241.040871526136</v>
      </c>
      <c r="X681" s="49">
        <v>37625.333242563087</v>
      </c>
      <c r="Y681" s="49">
        <v>6054.0489245594654</v>
      </c>
      <c r="Z681" s="49">
        <v>7234.3620352972903</v>
      </c>
      <c r="AA681" s="49">
        <v>8857.857413325477</v>
      </c>
      <c r="AB681" s="49">
        <v>13397.675224422155</v>
      </c>
      <c r="AC681" s="49">
        <v>16667.483598676812</v>
      </c>
      <c r="AD681" s="49">
        <v>21113.872920707552</v>
      </c>
      <c r="AE681" s="49">
        <v>24809.252675272281</v>
      </c>
      <c r="AF681" s="49">
        <v>28420.728895867825</v>
      </c>
      <c r="AG681" s="49">
        <v>32241.040871526136</v>
      </c>
      <c r="AH681" s="49">
        <v>37625.333242563087</v>
      </c>
      <c r="AJ681" s="33" t="str">
        <f t="shared" si="20"/>
        <v/>
      </c>
      <c r="AK681" s="33" t="str">
        <f t="shared" si="21"/>
        <v/>
      </c>
      <c r="AO681" t="s">
        <v>13</v>
      </c>
      <c r="AR681" s="7"/>
      <c r="AS681" s="7"/>
      <c r="AT681" s="7"/>
      <c r="AU681" s="7"/>
      <c r="AV681" s="7"/>
      <c r="AW681" s="7"/>
      <c r="AX681" s="7"/>
      <c r="AY681" s="7"/>
      <c r="AZ681" s="7"/>
      <c r="BA681" s="7"/>
      <c r="BB681" s="7"/>
      <c r="BC681" s="7"/>
      <c r="BD681" s="7"/>
      <c r="BE681" s="7"/>
      <c r="BF681" s="7"/>
      <c r="BG681" s="7"/>
      <c r="BH681" s="7"/>
    </row>
    <row r="682" spans="1:60" x14ac:dyDescent="0.25">
      <c r="A682" s="23"/>
      <c r="B682" s="81" t="s">
        <v>1702</v>
      </c>
      <c r="C682" s="53" t="s">
        <v>4327</v>
      </c>
      <c r="D682" s="53" t="s">
        <v>3976</v>
      </c>
      <c r="E682" s="49">
        <v>186.946397915674</v>
      </c>
      <c r="F682" s="49">
        <v>245.71891710144521</v>
      </c>
      <c r="G682" s="49">
        <v>335.03995605859433</v>
      </c>
      <c r="H682" s="49">
        <v>627.53246294256166</v>
      </c>
      <c r="I682" s="49">
        <v>877.3954923261249</v>
      </c>
      <c r="J682" s="49">
        <v>1242.3707204973516</v>
      </c>
      <c r="K682" s="49">
        <v>1568.2874265427401</v>
      </c>
      <c r="L682" s="49">
        <v>1911.8155988544452</v>
      </c>
      <c r="M682" s="49">
        <v>2286.4454251858961</v>
      </c>
      <c r="N682" s="49">
        <v>2852.1560758345208</v>
      </c>
      <c r="O682" s="49">
        <v>186.946397915674</v>
      </c>
      <c r="P682" s="49">
        <v>245.71891710144521</v>
      </c>
      <c r="Q682" s="49">
        <v>335.03995605859433</v>
      </c>
      <c r="R682" s="49">
        <v>627.53246294256166</v>
      </c>
      <c r="S682" s="49">
        <v>877.3954923261249</v>
      </c>
      <c r="T682" s="49">
        <v>1242.3707204973516</v>
      </c>
      <c r="U682" s="49">
        <v>1568.2874265427401</v>
      </c>
      <c r="V682" s="49">
        <v>1911.8155988544452</v>
      </c>
      <c r="W682" s="49">
        <v>2286.4454251858961</v>
      </c>
      <c r="X682" s="49">
        <v>2852.1560758345208</v>
      </c>
      <c r="Y682" s="49">
        <v>186.946397915674</v>
      </c>
      <c r="Z682" s="49">
        <v>245.71891710144521</v>
      </c>
      <c r="AA682" s="49">
        <v>335.03995605859433</v>
      </c>
      <c r="AB682" s="49">
        <v>627.53246294256166</v>
      </c>
      <c r="AC682" s="49">
        <v>877.3954923261249</v>
      </c>
      <c r="AD682" s="49">
        <v>1242.3707204973516</v>
      </c>
      <c r="AE682" s="49">
        <v>1568.2874265427401</v>
      </c>
      <c r="AF682" s="49">
        <v>1911.8155988544452</v>
      </c>
      <c r="AG682" s="49">
        <v>2286.4454251858961</v>
      </c>
      <c r="AH682" s="49">
        <v>2852.1560758345208</v>
      </c>
      <c r="AJ682" s="33" t="str">
        <f t="shared" si="20"/>
        <v/>
      </c>
      <c r="AK682" s="33" t="str">
        <f t="shared" si="21"/>
        <v/>
      </c>
      <c r="AO682" t="s">
        <v>13</v>
      </c>
      <c r="AR682" s="7"/>
      <c r="AS682" s="7"/>
      <c r="AT682" s="7"/>
      <c r="AU682" s="7"/>
      <c r="AV682" s="7"/>
      <c r="AW682" s="7"/>
      <c r="AX682" s="7"/>
      <c r="AY682" s="7"/>
      <c r="AZ682" s="7"/>
      <c r="BA682" s="7"/>
      <c r="BB682" s="7"/>
      <c r="BC682" s="7"/>
      <c r="BD682" s="7"/>
      <c r="BE682" s="7"/>
      <c r="BF682" s="7"/>
      <c r="BG682" s="7"/>
      <c r="BH682" s="7"/>
    </row>
    <row r="683" spans="1:60" x14ac:dyDescent="0.25">
      <c r="A683" s="23"/>
      <c r="B683" s="79" t="s">
        <v>1704</v>
      </c>
      <c r="C683" s="80" t="s">
        <v>3585</v>
      </c>
      <c r="D683" s="80" t="s">
        <v>3418</v>
      </c>
      <c r="E683" s="50">
        <v>16340</v>
      </c>
      <c r="F683" s="50">
        <v>18420.5</v>
      </c>
      <c r="G683" s="50">
        <v>20910</v>
      </c>
      <c r="H683" s="50">
        <v>26890</v>
      </c>
      <c r="I683" s="50">
        <v>30750</v>
      </c>
      <c r="J683" s="50">
        <v>35530</v>
      </c>
      <c r="K683" s="50">
        <v>39040</v>
      </c>
      <c r="L683" s="50">
        <v>42520</v>
      </c>
      <c r="M683" s="50">
        <v>46000</v>
      </c>
      <c r="N683" s="50">
        <v>50640</v>
      </c>
      <c r="O683" s="50">
        <v>16340</v>
      </c>
      <c r="P683" s="50">
        <v>18420.5</v>
      </c>
      <c r="Q683" s="50">
        <v>20910</v>
      </c>
      <c r="R683" s="50">
        <v>26890</v>
      </c>
      <c r="S683" s="50">
        <v>30750</v>
      </c>
      <c r="T683" s="50">
        <v>35530</v>
      </c>
      <c r="U683" s="50">
        <v>39040</v>
      </c>
      <c r="V683" s="50">
        <v>42520</v>
      </c>
      <c r="W683" s="50">
        <v>46000</v>
      </c>
      <c r="X683" s="50">
        <v>50640</v>
      </c>
      <c r="Y683" s="50">
        <v>16340</v>
      </c>
      <c r="Z683" s="50">
        <v>18420.5</v>
      </c>
      <c r="AA683" s="50">
        <v>20910</v>
      </c>
      <c r="AB683" s="50">
        <v>26890</v>
      </c>
      <c r="AC683" s="50">
        <v>30750</v>
      </c>
      <c r="AD683" s="50">
        <v>35530</v>
      </c>
      <c r="AE683" s="50">
        <v>39040</v>
      </c>
      <c r="AF683" s="50">
        <v>42520</v>
      </c>
      <c r="AG683" s="50">
        <v>46000</v>
      </c>
      <c r="AH683" s="50">
        <v>50640</v>
      </c>
      <c r="AJ683" s="33" t="str">
        <f t="shared" si="20"/>
        <v/>
      </c>
      <c r="AK683" s="33" t="str">
        <f t="shared" si="21"/>
        <v/>
      </c>
      <c r="AO683" t="s">
        <v>13</v>
      </c>
      <c r="AR683" s="7"/>
      <c r="AS683" s="7"/>
      <c r="AT683" s="7"/>
      <c r="AU683" s="7"/>
      <c r="AV683" s="7"/>
      <c r="AW683" s="7"/>
      <c r="AX683" s="7"/>
      <c r="AY683" s="7"/>
      <c r="AZ683" s="7"/>
      <c r="BA683" s="7"/>
      <c r="BB683" s="7"/>
      <c r="BC683" s="7"/>
      <c r="BD683" s="7"/>
      <c r="BE683" s="7"/>
      <c r="BF683" s="7"/>
      <c r="BG683" s="7"/>
      <c r="BH683" s="7"/>
    </row>
    <row r="684" spans="1:60" x14ac:dyDescent="0.25">
      <c r="A684" s="23"/>
      <c r="B684" s="81" t="s">
        <v>1707</v>
      </c>
      <c r="C684" s="53" t="s">
        <v>4327</v>
      </c>
      <c r="D684" s="53" t="s">
        <v>3977</v>
      </c>
      <c r="E684" s="49">
        <v>177.25059368359106</v>
      </c>
      <c r="F684" s="49">
        <v>232.08625708476134</v>
      </c>
      <c r="G684" s="49">
        <v>315.48818887661355</v>
      </c>
      <c r="H684" s="49">
        <v>588.63540547229763</v>
      </c>
      <c r="I684" s="49">
        <v>823.44539420988121</v>
      </c>
      <c r="J684" s="49">
        <v>1167.8201770054916</v>
      </c>
      <c r="K684" s="49">
        <v>1477.1187393538351</v>
      </c>
      <c r="L684" s="49">
        <v>1804.3064616073543</v>
      </c>
      <c r="M684" s="49">
        <v>2161.4001354727384</v>
      </c>
      <c r="N684" s="49">
        <v>2702.8744585578711</v>
      </c>
      <c r="O684" s="49">
        <v>177.25059368359106</v>
      </c>
      <c r="P684" s="49">
        <v>232.08625708476134</v>
      </c>
      <c r="Q684" s="49">
        <v>315.48818887661355</v>
      </c>
      <c r="R684" s="49">
        <v>588.63540547229763</v>
      </c>
      <c r="S684" s="49">
        <v>823.44539420988121</v>
      </c>
      <c r="T684" s="49">
        <v>1167.8201770054916</v>
      </c>
      <c r="U684" s="49">
        <v>1477.1187393538351</v>
      </c>
      <c r="V684" s="49">
        <v>1804.3064616073543</v>
      </c>
      <c r="W684" s="49">
        <v>2161.4001354727384</v>
      </c>
      <c r="X684" s="49">
        <v>2702.8744585578711</v>
      </c>
      <c r="Y684" s="49">
        <v>177.25059368359106</v>
      </c>
      <c r="Z684" s="49">
        <v>232.08625708476134</v>
      </c>
      <c r="AA684" s="49">
        <v>315.48818887661355</v>
      </c>
      <c r="AB684" s="49">
        <v>588.63540547229763</v>
      </c>
      <c r="AC684" s="49">
        <v>823.44539420988121</v>
      </c>
      <c r="AD684" s="49">
        <v>1167.8201770054916</v>
      </c>
      <c r="AE684" s="49">
        <v>1477.1187393538351</v>
      </c>
      <c r="AF684" s="49">
        <v>1804.3064616073543</v>
      </c>
      <c r="AG684" s="49">
        <v>2161.4001354727384</v>
      </c>
      <c r="AH684" s="49">
        <v>2702.8744585578711</v>
      </c>
      <c r="AJ684" s="33" t="str">
        <f t="shared" si="20"/>
        <v/>
      </c>
      <c r="AK684" s="33" t="str">
        <f t="shared" si="21"/>
        <v/>
      </c>
      <c r="AO684" t="s">
        <v>13</v>
      </c>
      <c r="AR684" s="7"/>
      <c r="AS684" s="7"/>
      <c r="AT684" s="7"/>
      <c r="AU684" s="7"/>
      <c r="AV684" s="7"/>
      <c r="AW684" s="7"/>
      <c r="AX684" s="7"/>
      <c r="AY684" s="7"/>
      <c r="AZ684" s="7"/>
      <c r="BA684" s="7"/>
      <c r="BB684" s="7"/>
      <c r="BC684" s="7"/>
      <c r="BD684" s="7"/>
      <c r="BE684" s="7"/>
      <c r="BF684" s="7"/>
      <c r="BG684" s="7"/>
      <c r="BH684" s="7"/>
    </row>
    <row r="685" spans="1:60" x14ac:dyDescent="0.25">
      <c r="A685" s="23"/>
      <c r="B685" s="81" t="s">
        <v>1709</v>
      </c>
      <c r="C685" s="53" t="s">
        <v>4327</v>
      </c>
      <c r="D685" s="53" t="s">
        <v>3978</v>
      </c>
      <c r="E685" s="49">
        <v>198.14278270319903</v>
      </c>
      <c r="F685" s="49">
        <v>257.23447493415193</v>
      </c>
      <c r="G685" s="49">
        <v>346.26397183086374</v>
      </c>
      <c r="H685" s="49">
        <v>632.63005967985305</v>
      </c>
      <c r="I685" s="49">
        <v>874.3751038676146</v>
      </c>
      <c r="J685" s="49">
        <v>1224.8922468050571</v>
      </c>
      <c r="K685" s="49">
        <v>1536.7367672633579</v>
      </c>
      <c r="L685" s="49">
        <v>1863.6526278462195</v>
      </c>
      <c r="M685" s="49">
        <v>2218.5485267625663</v>
      </c>
      <c r="N685" s="49">
        <v>2752.4812822201284</v>
      </c>
      <c r="O685" s="49">
        <v>198.14278270319903</v>
      </c>
      <c r="P685" s="49">
        <v>257.23447493415193</v>
      </c>
      <c r="Q685" s="49">
        <v>346.26397183086374</v>
      </c>
      <c r="R685" s="49">
        <v>632.63005967985305</v>
      </c>
      <c r="S685" s="49">
        <v>874.3751038676146</v>
      </c>
      <c r="T685" s="49">
        <v>1224.8922468050571</v>
      </c>
      <c r="U685" s="49">
        <v>1536.7367672633579</v>
      </c>
      <c r="V685" s="49">
        <v>1863.6526278462195</v>
      </c>
      <c r="W685" s="49">
        <v>2218.5485267625663</v>
      </c>
      <c r="X685" s="49">
        <v>2752.4812822201284</v>
      </c>
      <c r="Y685" s="49">
        <v>198.14278270319903</v>
      </c>
      <c r="Z685" s="49">
        <v>257.23447493415193</v>
      </c>
      <c r="AA685" s="49">
        <v>346.26397183086374</v>
      </c>
      <c r="AB685" s="49">
        <v>632.63005967985305</v>
      </c>
      <c r="AC685" s="49">
        <v>874.3751038676146</v>
      </c>
      <c r="AD685" s="49">
        <v>1224.8922468050571</v>
      </c>
      <c r="AE685" s="49">
        <v>1536.7367672633579</v>
      </c>
      <c r="AF685" s="49">
        <v>1863.6526278462195</v>
      </c>
      <c r="AG685" s="49">
        <v>2218.5485267625663</v>
      </c>
      <c r="AH685" s="49">
        <v>2752.4812822201284</v>
      </c>
      <c r="AJ685" s="33" t="str">
        <f t="shared" si="20"/>
        <v/>
      </c>
      <c r="AK685" s="33" t="str">
        <f t="shared" si="21"/>
        <v/>
      </c>
      <c r="AO685" t="s">
        <v>13</v>
      </c>
      <c r="AR685" s="7"/>
      <c r="AS685" s="7"/>
      <c r="AT685" s="7"/>
      <c r="AU685" s="7"/>
      <c r="AV685" s="7"/>
      <c r="AW685" s="7"/>
      <c r="AX685" s="7"/>
      <c r="AY685" s="7"/>
      <c r="AZ685" s="7"/>
      <c r="BA685" s="7"/>
      <c r="BB685" s="7"/>
      <c r="BC685" s="7"/>
      <c r="BD685" s="7"/>
      <c r="BE685" s="7"/>
      <c r="BF685" s="7"/>
      <c r="BG685" s="7"/>
      <c r="BH685" s="7"/>
    </row>
    <row r="686" spans="1:60" x14ac:dyDescent="0.25">
      <c r="A686" s="23"/>
      <c r="B686" s="81" t="s">
        <v>1711</v>
      </c>
      <c r="C686" s="53" t="s">
        <v>4380</v>
      </c>
      <c r="D686" s="53" t="s">
        <v>3979</v>
      </c>
      <c r="E686" s="84" t="s">
        <v>4405</v>
      </c>
      <c r="F686" s="84" t="s">
        <v>4405</v>
      </c>
      <c r="G686" s="84" t="s">
        <v>4405</v>
      </c>
      <c r="H686" s="84" t="s">
        <v>4405</v>
      </c>
      <c r="I686" s="84" t="s">
        <v>4405</v>
      </c>
      <c r="J686" s="84" t="s">
        <v>4405</v>
      </c>
      <c r="K686" s="84" t="s">
        <v>4405</v>
      </c>
      <c r="L686" s="84" t="s">
        <v>4405</v>
      </c>
      <c r="M686" s="84" t="s">
        <v>4405</v>
      </c>
      <c r="N686" s="84" t="s">
        <v>4405</v>
      </c>
      <c r="O686" s="49">
        <v>816.67152601673752</v>
      </c>
      <c r="P686" s="49">
        <v>1011.4054630475372</v>
      </c>
      <c r="Q686" s="49">
        <v>1289.6340050951731</v>
      </c>
      <c r="R686" s="49">
        <v>2106.7755586153944</v>
      </c>
      <c r="S686" s="49">
        <v>2732.2222451996031</v>
      </c>
      <c r="T686" s="49">
        <v>3594.3523131772909</v>
      </c>
      <c r="U686" s="49">
        <v>4326.474700296134</v>
      </c>
      <c r="V686" s="49">
        <v>5059.5488100074035</v>
      </c>
      <c r="W686" s="49">
        <v>5838.3920755508088</v>
      </c>
      <c r="X686" s="49">
        <v>6962.9063520283416</v>
      </c>
      <c r="Y686" s="49">
        <v>464.95460926418286</v>
      </c>
      <c r="Z686" s="49">
        <v>565.76940098585999</v>
      </c>
      <c r="AA686" s="49">
        <v>711.22170670866797</v>
      </c>
      <c r="AB686" s="49">
        <v>1162.6856975882229</v>
      </c>
      <c r="AC686" s="49">
        <v>1533.4374524879859</v>
      </c>
      <c r="AD686" s="49">
        <v>2074.8517877778067</v>
      </c>
      <c r="AE686" s="49">
        <v>2545.0827813308633</v>
      </c>
      <c r="AF686" s="49">
        <v>3030.0441020122935</v>
      </c>
      <c r="AG686" s="49">
        <v>3556.140632642624</v>
      </c>
      <c r="AH686" s="49">
        <v>4314.8233393007695</v>
      </c>
      <c r="AJ686" s="33" t="str">
        <f t="shared" si="20"/>
        <v/>
      </c>
      <c r="AK686" s="33" t="str">
        <f t="shared" si="21"/>
        <v/>
      </c>
      <c r="AO686" t="s">
        <v>13</v>
      </c>
      <c r="AR686" s="7"/>
      <c r="AS686" s="7"/>
      <c r="AT686" s="7"/>
      <c r="AU686" s="7"/>
      <c r="AV686" s="7"/>
      <c r="AW686" s="7"/>
      <c r="AX686" s="7"/>
      <c r="AY686" s="7"/>
      <c r="AZ686" s="7"/>
      <c r="BA686" s="7"/>
      <c r="BB686" s="7"/>
      <c r="BC686" s="7"/>
      <c r="BD686" s="7"/>
      <c r="BE686" s="7"/>
      <c r="BF686" s="7"/>
      <c r="BG686" s="7"/>
      <c r="BH686" s="7"/>
    </row>
    <row r="687" spans="1:60" x14ac:dyDescent="0.25">
      <c r="A687" s="23"/>
      <c r="B687" s="79" t="s">
        <v>1713</v>
      </c>
      <c r="C687" s="80" t="s">
        <v>4333</v>
      </c>
      <c r="D687" s="34" t="s">
        <v>3419</v>
      </c>
      <c r="E687" s="50">
        <v>287.3</v>
      </c>
      <c r="F687" s="50">
        <v>340.6</v>
      </c>
      <c r="G687" s="50">
        <v>411.9</v>
      </c>
      <c r="H687" s="50">
        <v>623.5</v>
      </c>
      <c r="I687" s="50">
        <v>791.9</v>
      </c>
      <c r="J687" s="50">
        <v>1040</v>
      </c>
      <c r="K687" s="50">
        <v>1253</v>
      </c>
      <c r="L687" s="50">
        <v>1491</v>
      </c>
      <c r="M687" s="50">
        <v>1758</v>
      </c>
      <c r="N687" s="50">
        <v>2162</v>
      </c>
      <c r="O687" s="49">
        <v>953.85237869462276</v>
      </c>
      <c r="P687" s="49">
        <v>1176.2514767846992</v>
      </c>
      <c r="Q687" s="49">
        <v>1492.6822038746905</v>
      </c>
      <c r="R687" s="49">
        <v>2415.8140196264721</v>
      </c>
      <c r="S687" s="49">
        <v>3117.4811207548441</v>
      </c>
      <c r="T687" s="49">
        <v>4082.1017789342</v>
      </c>
      <c r="U687" s="49">
        <v>4899.0940856493717</v>
      </c>
      <c r="V687" s="49">
        <v>5714.6464471623785</v>
      </c>
      <c r="W687" s="49">
        <v>6580.1159794547439</v>
      </c>
      <c r="X687" s="49">
        <v>7826.2967776878813</v>
      </c>
      <c r="Y687" s="49">
        <v>315.39224584536726</v>
      </c>
      <c r="Z687" s="49">
        <v>371.19225059520096</v>
      </c>
      <c r="AA687" s="49">
        <v>453.46854630287271</v>
      </c>
      <c r="AB687" s="49">
        <v>737.61737203614246</v>
      </c>
      <c r="AC687" s="49">
        <v>999.46552808194429</v>
      </c>
      <c r="AD687" s="49">
        <v>1413.5914465357789</v>
      </c>
      <c r="AE687" s="49">
        <v>1782.7743543251224</v>
      </c>
      <c r="AF687" s="49">
        <v>2177.2541128555285</v>
      </c>
      <c r="AG687" s="49">
        <v>2614.5600752978826</v>
      </c>
      <c r="AH687" s="49">
        <v>3243.5323944452593</v>
      </c>
      <c r="AJ687" s="33" t="str">
        <f t="shared" si="20"/>
        <v/>
      </c>
      <c r="AK687" s="33" t="str">
        <f t="shared" si="21"/>
        <v/>
      </c>
      <c r="AO687" t="s">
        <v>13</v>
      </c>
      <c r="AR687" s="7"/>
      <c r="AS687" s="7"/>
      <c r="AT687" s="7"/>
      <c r="AU687" s="7"/>
      <c r="AV687" s="7"/>
      <c r="AW687" s="7"/>
      <c r="AX687" s="7"/>
      <c r="AY687" s="7"/>
      <c r="AZ687" s="7"/>
      <c r="BA687" s="7"/>
      <c r="BB687" s="7"/>
      <c r="BC687" s="7"/>
      <c r="BD687" s="7"/>
      <c r="BE687" s="7"/>
      <c r="BF687" s="7"/>
      <c r="BG687" s="7"/>
      <c r="BH687" s="7"/>
    </row>
    <row r="688" spans="1:60" x14ac:dyDescent="0.25">
      <c r="A688" s="23"/>
      <c r="B688" s="81" t="s">
        <v>1715</v>
      </c>
      <c r="C688" s="53" t="s">
        <v>4327</v>
      </c>
      <c r="D688" s="53" t="s">
        <v>3980</v>
      </c>
      <c r="E688" s="49">
        <v>136.94922083347421</v>
      </c>
      <c r="F688" s="49">
        <v>176.85033092601066</v>
      </c>
      <c r="G688" s="49">
        <v>236.57374539403031</v>
      </c>
      <c r="H688" s="49">
        <v>425.21491880166553</v>
      </c>
      <c r="I688" s="49">
        <v>581.70275059518769</v>
      </c>
      <c r="J688" s="49">
        <v>805.32339708454549</v>
      </c>
      <c r="K688" s="49">
        <v>1002.1761996686529</v>
      </c>
      <c r="L688" s="49">
        <v>1206.4185706834</v>
      </c>
      <c r="M688" s="49">
        <v>1426.6001999115015</v>
      </c>
      <c r="N688" s="49">
        <v>1755.1393462659096</v>
      </c>
      <c r="O688" s="49">
        <v>136.94922083347421</v>
      </c>
      <c r="P688" s="49">
        <v>176.85033092601066</v>
      </c>
      <c r="Q688" s="49">
        <v>236.57374539403031</v>
      </c>
      <c r="R688" s="49">
        <v>425.21491880166553</v>
      </c>
      <c r="S688" s="49">
        <v>581.70275059518769</v>
      </c>
      <c r="T688" s="49">
        <v>805.32339708454549</v>
      </c>
      <c r="U688" s="49">
        <v>1002.1761996686529</v>
      </c>
      <c r="V688" s="49">
        <v>1206.4185706834</v>
      </c>
      <c r="W688" s="49">
        <v>1426.6001999115015</v>
      </c>
      <c r="X688" s="49">
        <v>1755.1393462659096</v>
      </c>
      <c r="Y688" s="49">
        <v>136.94922083347421</v>
      </c>
      <c r="Z688" s="49">
        <v>176.85033092601066</v>
      </c>
      <c r="AA688" s="49">
        <v>236.57374539403031</v>
      </c>
      <c r="AB688" s="49">
        <v>425.21491880166553</v>
      </c>
      <c r="AC688" s="49">
        <v>581.70275059518769</v>
      </c>
      <c r="AD688" s="49">
        <v>805.32339708454549</v>
      </c>
      <c r="AE688" s="49">
        <v>1002.1761996686529</v>
      </c>
      <c r="AF688" s="49">
        <v>1206.4185706834</v>
      </c>
      <c r="AG688" s="49">
        <v>1426.6001999115015</v>
      </c>
      <c r="AH688" s="49">
        <v>1755.1393462659096</v>
      </c>
      <c r="AJ688" s="33" t="str">
        <f t="shared" si="20"/>
        <v/>
      </c>
      <c r="AK688" s="33" t="str">
        <f t="shared" si="21"/>
        <v/>
      </c>
      <c r="AO688" t="s">
        <v>13</v>
      </c>
      <c r="AR688" s="7"/>
      <c r="AS688" s="7"/>
      <c r="AT688" s="7"/>
      <c r="AU688" s="7"/>
      <c r="AV688" s="7"/>
      <c r="AW688" s="7"/>
      <c r="AX688" s="7"/>
      <c r="AY688" s="7"/>
      <c r="AZ688" s="7"/>
      <c r="BA688" s="7"/>
      <c r="BB688" s="7"/>
      <c r="BC688" s="7"/>
      <c r="BD688" s="7"/>
      <c r="BE688" s="7"/>
      <c r="BF688" s="7"/>
      <c r="BG688" s="7"/>
      <c r="BH688" s="7"/>
    </row>
    <row r="689" spans="1:60" x14ac:dyDescent="0.25">
      <c r="A689" s="23"/>
      <c r="B689" s="81" t="s">
        <v>1717</v>
      </c>
      <c r="C689" s="53" t="s">
        <v>4327</v>
      </c>
      <c r="D689" s="53" t="s">
        <v>3981</v>
      </c>
      <c r="E689" s="49">
        <v>392.38225063019888</v>
      </c>
      <c r="F689" s="49">
        <v>488.40441301530819</v>
      </c>
      <c r="G689" s="49">
        <v>626.36192584853654</v>
      </c>
      <c r="H689" s="49">
        <v>1031.948480107606</v>
      </c>
      <c r="I689" s="49">
        <v>1343.7614139932266</v>
      </c>
      <c r="J689" s="49">
        <v>1771.8717105079149</v>
      </c>
      <c r="K689" s="49">
        <v>2135.4631724402284</v>
      </c>
      <c r="L689" s="49">
        <v>2499.4086738059705</v>
      </c>
      <c r="M689" s="49">
        <v>2885.1646812992326</v>
      </c>
      <c r="N689" s="49">
        <v>3442.8119811455008</v>
      </c>
      <c r="O689" s="49">
        <v>392.38225063019888</v>
      </c>
      <c r="P689" s="49">
        <v>488.40441301530819</v>
      </c>
      <c r="Q689" s="49">
        <v>626.36192584853654</v>
      </c>
      <c r="R689" s="49">
        <v>1031.948480107606</v>
      </c>
      <c r="S689" s="49">
        <v>1343.7614139932266</v>
      </c>
      <c r="T689" s="49">
        <v>1771.8717105079149</v>
      </c>
      <c r="U689" s="49">
        <v>2135.4631724402284</v>
      </c>
      <c r="V689" s="49">
        <v>2499.4086738059705</v>
      </c>
      <c r="W689" s="49">
        <v>2885.1646812992326</v>
      </c>
      <c r="X689" s="49">
        <v>3442.8119811455008</v>
      </c>
      <c r="Y689" s="49">
        <v>392.38225063019888</v>
      </c>
      <c r="Z689" s="49">
        <v>488.40441301530819</v>
      </c>
      <c r="AA689" s="49">
        <v>626.36192584853654</v>
      </c>
      <c r="AB689" s="49">
        <v>1031.948480107606</v>
      </c>
      <c r="AC689" s="49">
        <v>1343.7614139932266</v>
      </c>
      <c r="AD689" s="49">
        <v>1771.8717105079149</v>
      </c>
      <c r="AE689" s="49">
        <v>2135.4631724402284</v>
      </c>
      <c r="AF689" s="49">
        <v>2499.4086738059705</v>
      </c>
      <c r="AG689" s="49">
        <v>2885.1646812992326</v>
      </c>
      <c r="AH689" s="49">
        <v>3442.8119811455008</v>
      </c>
      <c r="AJ689" s="33" t="str">
        <f t="shared" si="20"/>
        <v/>
      </c>
      <c r="AK689" s="33" t="str">
        <f t="shared" si="21"/>
        <v/>
      </c>
      <c r="AO689" t="s">
        <v>13</v>
      </c>
      <c r="AR689" s="7"/>
      <c r="AS689" s="7"/>
      <c r="AT689" s="7"/>
      <c r="AU689" s="7"/>
      <c r="AV689" s="7"/>
      <c r="AW689" s="7"/>
      <c r="AX689" s="7"/>
      <c r="AY689" s="7"/>
      <c r="AZ689" s="7"/>
      <c r="BA689" s="7"/>
      <c r="BB689" s="7"/>
      <c r="BC689" s="7"/>
      <c r="BD689" s="7"/>
      <c r="BE689" s="7"/>
      <c r="BF689" s="7"/>
      <c r="BG689" s="7"/>
      <c r="BH689" s="7"/>
    </row>
    <row r="690" spans="1:60" x14ac:dyDescent="0.25">
      <c r="A690" s="23"/>
      <c r="B690" s="81" t="s">
        <v>1719</v>
      </c>
      <c r="C690" s="53" t="s">
        <v>4327</v>
      </c>
      <c r="D690" s="53" t="s">
        <v>3982</v>
      </c>
      <c r="E690" s="49">
        <v>191.09320991375495</v>
      </c>
      <c r="F690" s="49">
        <v>244.44336980759044</v>
      </c>
      <c r="G690" s="49">
        <v>323.47680624823039</v>
      </c>
      <c r="H690" s="49">
        <v>568.84749439811208</v>
      </c>
      <c r="I690" s="49">
        <v>768.75002457390315</v>
      </c>
      <c r="J690" s="49">
        <v>1051.7610768214395</v>
      </c>
      <c r="K690" s="49">
        <v>1298.7908359352123</v>
      </c>
      <c r="L690" s="49">
        <v>1552.990464155798</v>
      </c>
      <c r="M690" s="49">
        <v>1825.9226258529552</v>
      </c>
      <c r="N690" s="49">
        <v>2230.1583981851668</v>
      </c>
      <c r="O690" s="49">
        <v>191.09320991375495</v>
      </c>
      <c r="P690" s="49">
        <v>244.44336980759044</v>
      </c>
      <c r="Q690" s="49">
        <v>323.47680624823039</v>
      </c>
      <c r="R690" s="49">
        <v>568.84749439811208</v>
      </c>
      <c r="S690" s="49">
        <v>768.75002457390315</v>
      </c>
      <c r="T690" s="49">
        <v>1051.7610768214395</v>
      </c>
      <c r="U690" s="49">
        <v>1298.7908359352123</v>
      </c>
      <c r="V690" s="49">
        <v>1552.990464155798</v>
      </c>
      <c r="W690" s="49">
        <v>1825.9226258529552</v>
      </c>
      <c r="X690" s="49">
        <v>2230.1583981851668</v>
      </c>
      <c r="Y690" s="49">
        <v>191.09320991375495</v>
      </c>
      <c r="Z690" s="49">
        <v>244.44336980759044</v>
      </c>
      <c r="AA690" s="49">
        <v>323.47680624823039</v>
      </c>
      <c r="AB690" s="49">
        <v>568.84749439811208</v>
      </c>
      <c r="AC690" s="49">
        <v>768.75002457390315</v>
      </c>
      <c r="AD690" s="49">
        <v>1051.7610768214395</v>
      </c>
      <c r="AE690" s="49">
        <v>1298.7908359352123</v>
      </c>
      <c r="AF690" s="49">
        <v>1552.990464155798</v>
      </c>
      <c r="AG690" s="49">
        <v>1825.9226258529552</v>
      </c>
      <c r="AH690" s="49">
        <v>2230.1583981851668</v>
      </c>
      <c r="AJ690" s="33" t="str">
        <f t="shared" si="20"/>
        <v/>
      </c>
      <c r="AK690" s="33" t="str">
        <f t="shared" si="21"/>
        <v/>
      </c>
      <c r="AO690" t="s">
        <v>13</v>
      </c>
      <c r="AR690" s="7"/>
      <c r="AS690" s="7"/>
      <c r="AT690" s="7"/>
      <c r="AU690" s="7"/>
      <c r="AV690" s="7"/>
      <c r="AW690" s="7"/>
      <c r="AX690" s="7"/>
      <c r="AY690" s="7"/>
      <c r="AZ690" s="7"/>
      <c r="BA690" s="7"/>
      <c r="BB690" s="7"/>
      <c r="BC690" s="7"/>
      <c r="BD690" s="7"/>
      <c r="BE690" s="7"/>
      <c r="BF690" s="7"/>
      <c r="BG690" s="7"/>
      <c r="BH690" s="7"/>
    </row>
    <row r="691" spans="1:60" x14ac:dyDescent="0.25">
      <c r="A691" s="23"/>
      <c r="B691" s="81" t="s">
        <v>1721</v>
      </c>
      <c r="C691" s="53" t="s">
        <v>4327</v>
      </c>
      <c r="D691" s="53" t="s">
        <v>3983</v>
      </c>
      <c r="E691" s="49">
        <v>495.59257337065844</v>
      </c>
      <c r="F691" s="49">
        <v>624.96051067035285</v>
      </c>
      <c r="G691" s="49">
        <v>813.85963491307541</v>
      </c>
      <c r="H691" s="49">
        <v>1390.0900523782523</v>
      </c>
      <c r="I691" s="49">
        <v>1850.3486190326128</v>
      </c>
      <c r="J691" s="49">
        <v>2498.7893868628316</v>
      </c>
      <c r="K691" s="49">
        <v>3060.867192862032</v>
      </c>
      <c r="L691" s="49">
        <v>3635.2530840450054</v>
      </c>
      <c r="M691" s="49">
        <v>4250.8862455608241</v>
      </c>
      <c r="N691" s="49">
        <v>5156.1020604599844</v>
      </c>
      <c r="O691" s="49">
        <v>495.59257337065844</v>
      </c>
      <c r="P691" s="49">
        <v>624.96051067035285</v>
      </c>
      <c r="Q691" s="49">
        <v>813.85963491307541</v>
      </c>
      <c r="R691" s="49">
        <v>1390.0900523782523</v>
      </c>
      <c r="S691" s="49">
        <v>1850.3486190326128</v>
      </c>
      <c r="T691" s="49">
        <v>2498.7893868628316</v>
      </c>
      <c r="U691" s="49">
        <v>3060.867192862032</v>
      </c>
      <c r="V691" s="49">
        <v>3635.2530840450054</v>
      </c>
      <c r="W691" s="49">
        <v>4250.8862455608241</v>
      </c>
      <c r="X691" s="49">
        <v>5156.1020604599844</v>
      </c>
      <c r="Y691" s="49">
        <v>495.59257337065844</v>
      </c>
      <c r="Z691" s="49">
        <v>624.96051067035285</v>
      </c>
      <c r="AA691" s="49">
        <v>813.85963491307541</v>
      </c>
      <c r="AB691" s="49">
        <v>1390.0900523782523</v>
      </c>
      <c r="AC691" s="49">
        <v>1850.3486190326128</v>
      </c>
      <c r="AD691" s="49">
        <v>2498.7893868628316</v>
      </c>
      <c r="AE691" s="49">
        <v>3060.867192862032</v>
      </c>
      <c r="AF691" s="49">
        <v>3635.2530840450054</v>
      </c>
      <c r="AG691" s="49">
        <v>4250.8862455608241</v>
      </c>
      <c r="AH691" s="49">
        <v>5156.1020604599844</v>
      </c>
      <c r="AJ691" s="33" t="str">
        <f t="shared" si="20"/>
        <v/>
      </c>
      <c r="AK691" s="33" t="str">
        <f t="shared" si="21"/>
        <v/>
      </c>
      <c r="AO691" t="s">
        <v>13</v>
      </c>
      <c r="AR691" s="7"/>
      <c r="AS691" s="7"/>
      <c r="AT691" s="7"/>
      <c r="AU691" s="7"/>
      <c r="AV691" s="7"/>
      <c r="AW691" s="7"/>
      <c r="AX691" s="7"/>
      <c r="AY691" s="7"/>
      <c r="AZ691" s="7"/>
      <c r="BA691" s="7"/>
      <c r="BB691" s="7"/>
      <c r="BC691" s="7"/>
      <c r="BD691" s="7"/>
      <c r="BE691" s="7"/>
      <c r="BF691" s="7"/>
      <c r="BG691" s="7"/>
      <c r="BH691" s="7"/>
    </row>
    <row r="692" spans="1:60" x14ac:dyDescent="0.25">
      <c r="A692" s="23"/>
      <c r="B692" s="79" t="s">
        <v>1723</v>
      </c>
      <c r="C692" s="80" t="s">
        <v>4333</v>
      </c>
      <c r="D692" s="34" t="s">
        <v>3420</v>
      </c>
      <c r="E692" s="50">
        <v>2085</v>
      </c>
      <c r="F692" s="50">
        <v>2292.6</v>
      </c>
      <c r="G692" s="50">
        <v>2569</v>
      </c>
      <c r="H692" s="50">
        <v>3379</v>
      </c>
      <c r="I692" s="50">
        <v>4011</v>
      </c>
      <c r="J692" s="50">
        <v>4926</v>
      </c>
      <c r="K692" s="50">
        <v>5696</v>
      </c>
      <c r="L692" s="50">
        <v>6548</v>
      </c>
      <c r="M692" s="50">
        <v>7494</v>
      </c>
      <c r="N692" s="50">
        <v>8910</v>
      </c>
      <c r="O692" s="49">
        <v>2338.6223357650306</v>
      </c>
      <c r="P692" s="49">
        <v>2831.0766834102051</v>
      </c>
      <c r="Q692" s="49">
        <v>3519.2005160250624</v>
      </c>
      <c r="R692" s="49">
        <v>5476.5410146792883</v>
      </c>
      <c r="S692" s="49">
        <v>6922.7401804503925</v>
      </c>
      <c r="T692" s="49">
        <v>8896.4721455331364</v>
      </c>
      <c r="U692" s="49">
        <v>10552.114965788513</v>
      </c>
      <c r="V692" s="49">
        <v>12185.829006684371</v>
      </c>
      <c r="W692" s="49">
        <v>13914.437236333692</v>
      </c>
      <c r="X692" s="49">
        <v>16376.24478288842</v>
      </c>
      <c r="Y692" s="49">
        <v>2112.6222345882707</v>
      </c>
      <c r="Z692" s="49">
        <v>2344.0123466572559</v>
      </c>
      <c r="AA692" s="49">
        <v>2664.0200516025061</v>
      </c>
      <c r="AB692" s="49">
        <v>3712.254179902317</v>
      </c>
      <c r="AC692" s="49">
        <v>4634.0361084806518</v>
      </c>
      <c r="AD692" s="49">
        <v>6037.7322007492776</v>
      </c>
      <c r="AE692" s="49">
        <v>7253.6217814793345</v>
      </c>
      <c r="AF692" s="49">
        <v>8522.2578110049963</v>
      </c>
      <c r="AG692" s="49">
        <v>9901.663963625133</v>
      </c>
      <c r="AH692" s="49">
        <v>11866.432497922262</v>
      </c>
      <c r="AJ692" s="33" t="str">
        <f t="shared" si="20"/>
        <v/>
      </c>
      <c r="AK692" s="33" t="str">
        <f t="shared" si="21"/>
        <v/>
      </c>
      <c r="AO692" t="s">
        <v>13</v>
      </c>
      <c r="AR692" s="7"/>
      <c r="AS692" s="7"/>
      <c r="AT692" s="7"/>
      <c r="AU692" s="7"/>
      <c r="AV692" s="7"/>
      <c r="AW692" s="7"/>
      <c r="AX692" s="7"/>
      <c r="AY692" s="7"/>
      <c r="AZ692" s="7"/>
      <c r="BA692" s="7"/>
      <c r="BB692" s="7"/>
      <c r="BC692" s="7"/>
      <c r="BD692" s="7"/>
      <c r="BE692" s="7"/>
      <c r="BF692" s="7"/>
      <c r="BG692" s="7"/>
      <c r="BH692" s="7"/>
    </row>
    <row r="693" spans="1:60" x14ac:dyDescent="0.25">
      <c r="A693" s="23"/>
      <c r="B693" s="81" t="s">
        <v>1725</v>
      </c>
      <c r="C693" s="53" t="s">
        <v>4327</v>
      </c>
      <c r="D693" s="53" t="s">
        <v>3984</v>
      </c>
      <c r="E693" s="49">
        <v>149.62238492438499</v>
      </c>
      <c r="F693" s="49">
        <v>191.29958452931731</v>
      </c>
      <c r="G693" s="49">
        <v>252.76418493573721</v>
      </c>
      <c r="H693" s="49">
        <v>441.36750204976664</v>
      </c>
      <c r="I693" s="49">
        <v>592.6661946033206</v>
      </c>
      <c r="J693" s="49">
        <v>804.26985287871219</v>
      </c>
      <c r="K693" s="49">
        <v>987.02594556896918</v>
      </c>
      <c r="L693" s="49">
        <v>1173.3834614432737</v>
      </c>
      <c r="M693" s="49">
        <v>1372.5188856049524</v>
      </c>
      <c r="N693" s="49">
        <v>1665.1237073883522</v>
      </c>
      <c r="O693" s="49">
        <v>149.62238492438499</v>
      </c>
      <c r="P693" s="49">
        <v>191.29958452931731</v>
      </c>
      <c r="Q693" s="49">
        <v>252.76418493573721</v>
      </c>
      <c r="R693" s="49">
        <v>441.36750204976664</v>
      </c>
      <c r="S693" s="49">
        <v>592.6661946033206</v>
      </c>
      <c r="T693" s="49">
        <v>804.26985287871219</v>
      </c>
      <c r="U693" s="49">
        <v>987.02594556896918</v>
      </c>
      <c r="V693" s="49">
        <v>1173.3834614432737</v>
      </c>
      <c r="W693" s="49">
        <v>1372.5188856049524</v>
      </c>
      <c r="X693" s="49">
        <v>1665.1237073883522</v>
      </c>
      <c r="Y693" s="49">
        <v>149.62238492438499</v>
      </c>
      <c r="Z693" s="49">
        <v>191.29958452931731</v>
      </c>
      <c r="AA693" s="49">
        <v>252.76418493573721</v>
      </c>
      <c r="AB693" s="49">
        <v>441.36750204976664</v>
      </c>
      <c r="AC693" s="49">
        <v>592.6661946033206</v>
      </c>
      <c r="AD693" s="49">
        <v>804.26985287871219</v>
      </c>
      <c r="AE693" s="49">
        <v>987.02594556896918</v>
      </c>
      <c r="AF693" s="49">
        <v>1173.3834614432737</v>
      </c>
      <c r="AG693" s="49">
        <v>1372.5188856049524</v>
      </c>
      <c r="AH693" s="49">
        <v>1665.1237073883522</v>
      </c>
      <c r="AJ693" s="33" t="str">
        <f t="shared" si="20"/>
        <v/>
      </c>
      <c r="AK693" s="33" t="str">
        <f t="shared" si="21"/>
        <v/>
      </c>
      <c r="AO693" t="s">
        <v>13</v>
      </c>
      <c r="AR693" s="7"/>
      <c r="AS693" s="7"/>
      <c r="AT693" s="7"/>
      <c r="AU693" s="7"/>
      <c r="AV693" s="7"/>
      <c r="AW693" s="7"/>
      <c r="AX693" s="7"/>
      <c r="AY693" s="7"/>
      <c r="AZ693" s="7"/>
      <c r="BA693" s="7"/>
      <c r="BB693" s="7"/>
      <c r="BC693" s="7"/>
      <c r="BD693" s="7"/>
      <c r="BE693" s="7"/>
      <c r="BF693" s="7"/>
      <c r="BG693" s="7"/>
      <c r="BH693" s="7"/>
    </row>
    <row r="694" spans="1:60" x14ac:dyDescent="0.25">
      <c r="A694" s="23"/>
      <c r="B694" s="81" t="s">
        <v>1727</v>
      </c>
      <c r="C694" s="53" t="s">
        <v>4327</v>
      </c>
      <c r="D694" s="53" t="s">
        <v>3985</v>
      </c>
      <c r="E694" s="49">
        <v>587.89153629214456</v>
      </c>
      <c r="F694" s="49">
        <v>741.53661584236397</v>
      </c>
      <c r="G694" s="49">
        <v>965.48274238561862</v>
      </c>
      <c r="H694" s="49">
        <v>1648.0822636894306</v>
      </c>
      <c r="I694" s="49">
        <v>2191.1838030406911</v>
      </c>
      <c r="J694" s="49">
        <v>2955.5136708287296</v>
      </c>
      <c r="K694" s="49">
        <v>3616.4068004073401</v>
      </c>
      <c r="L694" s="49">
        <v>4290.7691534449104</v>
      </c>
      <c r="M694" s="49">
        <v>5013.6815607371727</v>
      </c>
      <c r="N694" s="49">
        <v>6074.5433486179763</v>
      </c>
      <c r="O694" s="49">
        <v>587.89153629214456</v>
      </c>
      <c r="P694" s="49">
        <v>741.53661584236397</v>
      </c>
      <c r="Q694" s="49">
        <v>965.48274238561862</v>
      </c>
      <c r="R694" s="49">
        <v>1648.0822636894306</v>
      </c>
      <c r="S694" s="49">
        <v>2191.1838030406911</v>
      </c>
      <c r="T694" s="49">
        <v>2955.5136708287296</v>
      </c>
      <c r="U694" s="49">
        <v>3616.4068004073401</v>
      </c>
      <c r="V694" s="49">
        <v>4290.7691534449104</v>
      </c>
      <c r="W694" s="49">
        <v>5013.6815607371727</v>
      </c>
      <c r="X694" s="49">
        <v>6074.5433486179763</v>
      </c>
      <c r="Y694" s="49">
        <v>587.89153629214456</v>
      </c>
      <c r="Z694" s="49">
        <v>741.53661584236397</v>
      </c>
      <c r="AA694" s="49">
        <v>965.48274238561862</v>
      </c>
      <c r="AB694" s="49">
        <v>1648.0822636894306</v>
      </c>
      <c r="AC694" s="49">
        <v>2191.1838030406911</v>
      </c>
      <c r="AD694" s="49">
        <v>2955.5136708287296</v>
      </c>
      <c r="AE694" s="49">
        <v>3616.4068004073401</v>
      </c>
      <c r="AF694" s="49">
        <v>4290.7691534449104</v>
      </c>
      <c r="AG694" s="49">
        <v>5013.6815607371727</v>
      </c>
      <c r="AH694" s="49">
        <v>6074.5433486179763</v>
      </c>
      <c r="AJ694" s="33" t="str">
        <f t="shared" si="20"/>
        <v/>
      </c>
      <c r="AK694" s="33" t="str">
        <f t="shared" si="21"/>
        <v/>
      </c>
      <c r="AO694" t="s">
        <v>13</v>
      </c>
      <c r="AR694" s="7"/>
      <c r="AS694" s="7"/>
      <c r="AT694" s="7"/>
      <c r="AU694" s="7"/>
      <c r="AV694" s="7"/>
      <c r="AW694" s="7"/>
      <c r="AX694" s="7"/>
      <c r="AY694" s="7"/>
      <c r="AZ694" s="7"/>
      <c r="BA694" s="7"/>
      <c r="BB694" s="7"/>
      <c r="BC694" s="7"/>
      <c r="BD694" s="7"/>
      <c r="BE694" s="7"/>
      <c r="BF694" s="7"/>
      <c r="BG694" s="7"/>
      <c r="BH694" s="7"/>
    </row>
    <row r="695" spans="1:60" x14ac:dyDescent="0.25">
      <c r="A695" s="23"/>
      <c r="B695" s="79" t="s">
        <v>1729</v>
      </c>
      <c r="C695" s="80" t="s">
        <v>4333</v>
      </c>
      <c r="D695" s="34" t="s">
        <v>3421</v>
      </c>
      <c r="E695" s="50">
        <v>1002</v>
      </c>
      <c r="F695" s="50">
        <v>1171.5</v>
      </c>
      <c r="G695" s="50">
        <v>1393</v>
      </c>
      <c r="H695" s="50">
        <v>2023</v>
      </c>
      <c r="I695" s="50">
        <v>2503</v>
      </c>
      <c r="J695" s="50">
        <v>3185</v>
      </c>
      <c r="K695" s="50">
        <v>3750</v>
      </c>
      <c r="L695" s="50">
        <v>4366</v>
      </c>
      <c r="M695" s="50">
        <v>5041</v>
      </c>
      <c r="N695" s="50">
        <v>6034</v>
      </c>
      <c r="O695" s="49">
        <v>976.76441666082098</v>
      </c>
      <c r="P695" s="49">
        <v>1180.5078955725478</v>
      </c>
      <c r="Q695" s="49">
        <v>1464.1215859314239</v>
      </c>
      <c r="R695" s="49">
        <v>2253.6702576577318</v>
      </c>
      <c r="S695" s="49">
        <v>2825.7590085806833</v>
      </c>
      <c r="T695" s="49">
        <v>3591.3855803126617</v>
      </c>
      <c r="U695" s="49">
        <v>4225.9186858275953</v>
      </c>
      <c r="V695" s="49">
        <v>4843.7862950968347</v>
      </c>
      <c r="W695" s="49">
        <v>5492.2453443728282</v>
      </c>
      <c r="X695" s="49">
        <v>6407.3616636942161</v>
      </c>
      <c r="Y695" s="49">
        <v>1001.0928385074151</v>
      </c>
      <c r="Z695" s="49">
        <v>1171.7810345088317</v>
      </c>
      <c r="AA695" s="49">
        <v>1395.3318552764401</v>
      </c>
      <c r="AB695" s="49">
        <v>2035.5685717313509</v>
      </c>
      <c r="AC695" s="49">
        <v>2527.7499083262187</v>
      </c>
      <c r="AD695" s="49">
        <v>3228.1015009422517</v>
      </c>
      <c r="AE695" s="49">
        <v>3809.9305011782899</v>
      </c>
      <c r="AF695" s="49">
        <v>4433.4603648098882</v>
      </c>
      <c r="AG695" s="49">
        <v>5110.8201965505241</v>
      </c>
      <c r="AH695" s="49">
        <v>6096.2269439490365</v>
      </c>
      <c r="AJ695" s="33" t="str">
        <f t="shared" si="20"/>
        <v/>
      </c>
      <c r="AK695" s="33" t="str">
        <f t="shared" si="21"/>
        <v/>
      </c>
      <c r="AO695" t="s">
        <v>13</v>
      </c>
      <c r="AR695" s="7"/>
      <c r="AS695" s="7"/>
      <c r="AT695" s="7"/>
      <c r="AU695" s="7"/>
      <c r="AV695" s="7"/>
      <c r="AW695" s="7"/>
      <c r="AX695" s="7"/>
      <c r="AY695" s="7"/>
      <c r="AZ695" s="7"/>
      <c r="BA695" s="7"/>
      <c r="BB695" s="7"/>
      <c r="BC695" s="7"/>
      <c r="BD695" s="7"/>
      <c r="BE695" s="7"/>
      <c r="BF695" s="7"/>
      <c r="BG695" s="7"/>
      <c r="BH695" s="7"/>
    </row>
    <row r="696" spans="1:60" x14ac:dyDescent="0.25">
      <c r="A696" s="23"/>
      <c r="B696" s="81" t="s">
        <v>1731</v>
      </c>
      <c r="C696" s="53" t="s">
        <v>4327</v>
      </c>
      <c r="D696" s="53" t="s">
        <v>3986</v>
      </c>
      <c r="E696" s="49">
        <v>707.94066277745367</v>
      </c>
      <c r="F696" s="49">
        <v>892.1498988774789</v>
      </c>
      <c r="G696" s="49">
        <v>1159.8523932053929</v>
      </c>
      <c r="H696" s="49">
        <v>1973.3631809794417</v>
      </c>
      <c r="I696" s="49">
        <v>2616.6934247824324</v>
      </c>
      <c r="J696" s="49">
        <v>3520.0015117867342</v>
      </c>
      <c r="K696" s="49">
        <v>4298.3459397231045</v>
      </c>
      <c r="L696" s="49">
        <v>5090.5255956060473</v>
      </c>
      <c r="M696" s="49">
        <v>5939.4145199483464</v>
      </c>
      <c r="N696" s="49">
        <v>7181.560548650973</v>
      </c>
      <c r="O696" s="49">
        <v>707.94066277745367</v>
      </c>
      <c r="P696" s="49">
        <v>892.1498988774789</v>
      </c>
      <c r="Q696" s="49">
        <v>1159.8523932053929</v>
      </c>
      <c r="R696" s="49">
        <v>1973.3631809794417</v>
      </c>
      <c r="S696" s="49">
        <v>2616.6934247824324</v>
      </c>
      <c r="T696" s="49">
        <v>3520.0015117867342</v>
      </c>
      <c r="U696" s="49">
        <v>4298.3459397231045</v>
      </c>
      <c r="V696" s="49">
        <v>5090.5255956060473</v>
      </c>
      <c r="W696" s="49">
        <v>5939.4145199483464</v>
      </c>
      <c r="X696" s="49">
        <v>7181.560548650973</v>
      </c>
      <c r="Y696" s="49">
        <v>707.94066277745367</v>
      </c>
      <c r="Z696" s="49">
        <v>892.1498988774789</v>
      </c>
      <c r="AA696" s="49">
        <v>1159.8523932053929</v>
      </c>
      <c r="AB696" s="49">
        <v>1973.3631809794417</v>
      </c>
      <c r="AC696" s="49">
        <v>2616.6934247824324</v>
      </c>
      <c r="AD696" s="49">
        <v>3520.0015117867342</v>
      </c>
      <c r="AE696" s="49">
        <v>4298.3459397231045</v>
      </c>
      <c r="AF696" s="49">
        <v>5090.5255956060473</v>
      </c>
      <c r="AG696" s="49">
        <v>5939.4145199483464</v>
      </c>
      <c r="AH696" s="49">
        <v>7181.560548650973</v>
      </c>
      <c r="AJ696" s="33" t="str">
        <f t="shared" si="20"/>
        <v/>
      </c>
      <c r="AK696" s="33" t="str">
        <f t="shared" si="21"/>
        <v/>
      </c>
      <c r="AO696" t="s">
        <v>13</v>
      </c>
      <c r="AR696" s="7"/>
      <c r="AS696" s="7"/>
      <c r="AT696" s="7"/>
      <c r="AU696" s="7"/>
      <c r="AV696" s="7"/>
      <c r="AW696" s="7"/>
      <c r="AX696" s="7"/>
      <c r="AY696" s="7"/>
      <c r="AZ696" s="7"/>
      <c r="BA696" s="7"/>
      <c r="BB696" s="7"/>
      <c r="BC696" s="7"/>
      <c r="BD696" s="7"/>
      <c r="BE696" s="7"/>
      <c r="BF696" s="7"/>
      <c r="BG696" s="7"/>
      <c r="BH696" s="7"/>
    </row>
    <row r="697" spans="1:60" x14ac:dyDescent="0.25">
      <c r="A697" s="23"/>
      <c r="B697" s="81" t="s">
        <v>1733</v>
      </c>
      <c r="C697" s="53" t="s">
        <v>4327</v>
      </c>
      <c r="D697" s="53" t="s">
        <v>3987</v>
      </c>
      <c r="E697" s="49">
        <v>86.836724851559012</v>
      </c>
      <c r="F697" s="49">
        <v>113.428975359831</v>
      </c>
      <c r="G697" s="49">
        <v>153.6448312123884</v>
      </c>
      <c r="H697" s="49">
        <v>282.7331035123978</v>
      </c>
      <c r="I697" s="49">
        <v>391.38738372130933</v>
      </c>
      <c r="J697" s="49">
        <v>547.62509799199472</v>
      </c>
      <c r="K697" s="49">
        <v>685.89335435547912</v>
      </c>
      <c r="L697" s="49">
        <v>830.18567625770618</v>
      </c>
      <c r="M697" s="49">
        <v>986.21086672560421</v>
      </c>
      <c r="N697" s="49">
        <v>1220.2162734166291</v>
      </c>
      <c r="O697" s="49">
        <v>86.836724851559012</v>
      </c>
      <c r="P697" s="49">
        <v>113.428975359831</v>
      </c>
      <c r="Q697" s="49">
        <v>153.6448312123884</v>
      </c>
      <c r="R697" s="49">
        <v>282.7331035123978</v>
      </c>
      <c r="S697" s="49">
        <v>391.38738372130933</v>
      </c>
      <c r="T697" s="49">
        <v>547.62509799199472</v>
      </c>
      <c r="U697" s="49">
        <v>685.89335435547912</v>
      </c>
      <c r="V697" s="49">
        <v>830.18567625770618</v>
      </c>
      <c r="W697" s="49">
        <v>986.21086672560421</v>
      </c>
      <c r="X697" s="49">
        <v>1220.2162734166291</v>
      </c>
      <c r="Y697" s="49">
        <v>86.836724851559012</v>
      </c>
      <c r="Z697" s="49">
        <v>113.428975359831</v>
      </c>
      <c r="AA697" s="49">
        <v>153.6448312123884</v>
      </c>
      <c r="AB697" s="49">
        <v>282.7331035123978</v>
      </c>
      <c r="AC697" s="49">
        <v>391.38738372130933</v>
      </c>
      <c r="AD697" s="49">
        <v>547.62509799199472</v>
      </c>
      <c r="AE697" s="49">
        <v>685.89335435547912</v>
      </c>
      <c r="AF697" s="49">
        <v>830.18567625770618</v>
      </c>
      <c r="AG697" s="49">
        <v>986.21086672560421</v>
      </c>
      <c r="AH697" s="49">
        <v>1220.2162734166291</v>
      </c>
      <c r="AJ697" s="33" t="str">
        <f t="shared" si="20"/>
        <v/>
      </c>
      <c r="AK697" s="33" t="str">
        <f t="shared" si="21"/>
        <v/>
      </c>
      <c r="AO697" t="s">
        <v>13</v>
      </c>
      <c r="AR697" s="7"/>
      <c r="AS697" s="7"/>
      <c r="AT697" s="7"/>
      <c r="AU697" s="7"/>
      <c r="AV697" s="7"/>
      <c r="AW697" s="7"/>
      <c r="AX697" s="7"/>
      <c r="AY697" s="7"/>
      <c r="AZ697" s="7"/>
      <c r="BA697" s="7"/>
      <c r="BB697" s="7"/>
      <c r="BC697" s="7"/>
      <c r="BD697" s="7"/>
      <c r="BE697" s="7"/>
      <c r="BF697" s="7"/>
      <c r="BG697" s="7"/>
      <c r="BH697" s="7"/>
    </row>
    <row r="698" spans="1:60" x14ac:dyDescent="0.25">
      <c r="A698" s="23"/>
      <c r="B698" s="81" t="s">
        <v>1735</v>
      </c>
      <c r="C698" s="53" t="s">
        <v>4327</v>
      </c>
      <c r="D698" s="53" t="s">
        <v>3988</v>
      </c>
      <c r="E698" s="49">
        <v>99.872469356892054</v>
      </c>
      <c r="F698" s="49">
        <v>130.0125943464077</v>
      </c>
      <c r="G698" s="49">
        <v>175.42535114654444</v>
      </c>
      <c r="H698" s="49">
        <v>320.33246696385436</v>
      </c>
      <c r="I698" s="49">
        <v>441.54752628771456</v>
      </c>
      <c r="J698" s="49">
        <v>615.30185263069302</v>
      </c>
      <c r="K698" s="49">
        <v>768.62825663368767</v>
      </c>
      <c r="L698" s="49">
        <v>928.19831782897381</v>
      </c>
      <c r="M698" s="49">
        <v>1100.5111819882782</v>
      </c>
      <c r="N698" s="49">
        <v>1358.2983114573844</v>
      </c>
      <c r="O698" s="49">
        <v>99.872469356892054</v>
      </c>
      <c r="P698" s="49">
        <v>130.0125943464077</v>
      </c>
      <c r="Q698" s="49">
        <v>175.42535114654444</v>
      </c>
      <c r="R698" s="49">
        <v>320.33246696385436</v>
      </c>
      <c r="S698" s="49">
        <v>441.54752628771456</v>
      </c>
      <c r="T698" s="49">
        <v>615.30185263069302</v>
      </c>
      <c r="U698" s="49">
        <v>768.62825663368767</v>
      </c>
      <c r="V698" s="49">
        <v>928.19831782897381</v>
      </c>
      <c r="W698" s="49">
        <v>1100.5111819882782</v>
      </c>
      <c r="X698" s="49">
        <v>1358.2983114573844</v>
      </c>
      <c r="Y698" s="49">
        <v>99.872469356892054</v>
      </c>
      <c r="Z698" s="49">
        <v>130.0125943464077</v>
      </c>
      <c r="AA698" s="49">
        <v>175.42535114654444</v>
      </c>
      <c r="AB698" s="49">
        <v>320.33246696385436</v>
      </c>
      <c r="AC698" s="49">
        <v>441.54752628771456</v>
      </c>
      <c r="AD698" s="49">
        <v>615.30185263069302</v>
      </c>
      <c r="AE698" s="49">
        <v>768.62825663368767</v>
      </c>
      <c r="AF698" s="49">
        <v>928.19831782897381</v>
      </c>
      <c r="AG698" s="49">
        <v>1100.5111819882782</v>
      </c>
      <c r="AH698" s="49">
        <v>1358.2983114573844</v>
      </c>
      <c r="AJ698" s="33" t="str">
        <f t="shared" si="20"/>
        <v/>
      </c>
      <c r="AK698" s="33" t="str">
        <f t="shared" si="21"/>
        <v/>
      </c>
      <c r="AO698" t="s">
        <v>13</v>
      </c>
      <c r="AR698" s="7"/>
      <c r="AS698" s="7"/>
      <c r="AT698" s="7"/>
      <c r="AU698" s="7"/>
      <c r="AV698" s="7"/>
      <c r="AW698" s="7"/>
      <c r="AX698" s="7"/>
      <c r="AY698" s="7"/>
      <c r="AZ698" s="7"/>
      <c r="BA698" s="7"/>
      <c r="BB698" s="7"/>
      <c r="BC698" s="7"/>
      <c r="BD698" s="7"/>
      <c r="BE698" s="7"/>
      <c r="BF698" s="7"/>
      <c r="BG698" s="7"/>
      <c r="BH698" s="7"/>
    </row>
    <row r="699" spans="1:60" x14ac:dyDescent="0.25">
      <c r="A699" s="23"/>
      <c r="B699" s="79" t="s">
        <v>1737</v>
      </c>
      <c r="C699" s="80" t="s">
        <v>4333</v>
      </c>
      <c r="D699" s="34" t="s">
        <v>3422</v>
      </c>
      <c r="E699" s="50">
        <v>3810</v>
      </c>
      <c r="F699" s="50">
        <v>4500</v>
      </c>
      <c r="G699" s="50">
        <v>5440</v>
      </c>
      <c r="H699" s="50">
        <v>8220</v>
      </c>
      <c r="I699" s="50">
        <v>10400</v>
      </c>
      <c r="J699" s="50">
        <v>13700</v>
      </c>
      <c r="K699" s="50">
        <v>16400</v>
      </c>
      <c r="L699" s="50">
        <v>19600</v>
      </c>
      <c r="M699" s="50">
        <v>23000</v>
      </c>
      <c r="N699" s="50">
        <v>28300</v>
      </c>
      <c r="O699" s="49">
        <v>4300.1972803691879</v>
      </c>
      <c r="P699" s="49">
        <v>5180.4243407924732</v>
      </c>
      <c r="Q699" s="49">
        <v>6404.4622309224633</v>
      </c>
      <c r="R699" s="49">
        <v>9884.1101341229714</v>
      </c>
      <c r="S699" s="49">
        <v>12445.489089273058</v>
      </c>
      <c r="T699" s="49">
        <v>15955.615295875528</v>
      </c>
      <c r="U699" s="49">
        <v>18900.645278888867</v>
      </c>
      <c r="V699" s="49">
        <v>21807.299472344697</v>
      </c>
      <c r="W699" s="49">
        <v>24889.059024154172</v>
      </c>
      <c r="X699" s="49">
        <v>29273.073800964212</v>
      </c>
      <c r="Y699" s="49">
        <v>3856.4842248625955</v>
      </c>
      <c r="Z699" s="49">
        <v>4556.4544212884584</v>
      </c>
      <c r="AA699" s="49">
        <v>5523.8662809497791</v>
      </c>
      <c r="AB699" s="49">
        <v>8451.884199017135</v>
      </c>
      <c r="AC699" s="49">
        <v>10786.984422294903</v>
      </c>
      <c r="AD699" s="49">
        <v>14263.903823968882</v>
      </c>
      <c r="AE699" s="49">
        <v>17120.524910866283</v>
      </c>
      <c r="AF699" s="49">
        <v>20297.420354454185</v>
      </c>
      <c r="AG699" s="49">
        <v>23641.56721575047</v>
      </c>
      <c r="AH699" s="49">
        <v>28650.069233273713</v>
      </c>
      <c r="AJ699" s="33" t="str">
        <f t="shared" si="20"/>
        <v/>
      </c>
      <c r="AK699" s="33" t="str">
        <f t="shared" si="21"/>
        <v/>
      </c>
      <c r="AO699" t="s">
        <v>13</v>
      </c>
      <c r="AR699" s="7"/>
      <c r="AS699" s="7"/>
      <c r="AT699" s="7"/>
      <c r="AU699" s="7"/>
      <c r="AV699" s="7"/>
      <c r="AW699" s="7"/>
      <c r="AX699" s="7"/>
      <c r="AY699" s="7"/>
      <c r="AZ699" s="7"/>
      <c r="BA699" s="7"/>
      <c r="BB699" s="7"/>
      <c r="BC699" s="7"/>
      <c r="BD699" s="7"/>
      <c r="BE699" s="7"/>
      <c r="BF699" s="7"/>
      <c r="BG699" s="7"/>
      <c r="BH699" s="7"/>
    </row>
    <row r="700" spans="1:60" x14ac:dyDescent="0.25">
      <c r="A700" s="23"/>
      <c r="B700" s="81" t="s">
        <v>1739</v>
      </c>
      <c r="C700" s="53" t="s">
        <v>4327</v>
      </c>
      <c r="D700" s="53" t="s">
        <v>3989</v>
      </c>
      <c r="E700" s="49">
        <v>92.868074417050693</v>
      </c>
      <c r="F700" s="49">
        <v>121.42997542338857</v>
      </c>
      <c r="G700" s="49">
        <v>164.52821320342721</v>
      </c>
      <c r="H700" s="49">
        <v>302.42634337413512</v>
      </c>
      <c r="I700" s="49">
        <v>417.63038034792436</v>
      </c>
      <c r="J700" s="49">
        <v>582.51394724913928</v>
      </c>
      <c r="K700" s="49">
        <v>727.62497258038991</v>
      </c>
      <c r="L700" s="49">
        <v>878.45453019945137</v>
      </c>
      <c r="M700" s="49">
        <v>1041.3284750187279</v>
      </c>
      <c r="N700" s="49">
        <v>1284.5893941042802</v>
      </c>
      <c r="O700" s="49">
        <v>92.868074417050693</v>
      </c>
      <c r="P700" s="49">
        <v>121.42997542338857</v>
      </c>
      <c r="Q700" s="49">
        <v>164.52821320342721</v>
      </c>
      <c r="R700" s="49">
        <v>302.42634337413512</v>
      </c>
      <c r="S700" s="49">
        <v>417.63038034792436</v>
      </c>
      <c r="T700" s="49">
        <v>582.51394724913928</v>
      </c>
      <c r="U700" s="49">
        <v>727.62497258038991</v>
      </c>
      <c r="V700" s="49">
        <v>878.45453019945137</v>
      </c>
      <c r="W700" s="49">
        <v>1041.3284750187279</v>
      </c>
      <c r="X700" s="49">
        <v>1284.5893941042802</v>
      </c>
      <c r="Y700" s="49">
        <v>92.868074417050693</v>
      </c>
      <c r="Z700" s="49">
        <v>121.42997542338857</v>
      </c>
      <c r="AA700" s="49">
        <v>164.52821320342721</v>
      </c>
      <c r="AB700" s="49">
        <v>302.42634337413512</v>
      </c>
      <c r="AC700" s="49">
        <v>417.63038034792436</v>
      </c>
      <c r="AD700" s="49">
        <v>582.51394724913928</v>
      </c>
      <c r="AE700" s="49">
        <v>727.62497258038991</v>
      </c>
      <c r="AF700" s="49">
        <v>878.45453019945137</v>
      </c>
      <c r="AG700" s="49">
        <v>1041.3284750187279</v>
      </c>
      <c r="AH700" s="49">
        <v>1284.5893941042802</v>
      </c>
      <c r="AJ700" s="33" t="str">
        <f t="shared" si="20"/>
        <v/>
      </c>
      <c r="AK700" s="33" t="str">
        <f t="shared" si="21"/>
        <v/>
      </c>
      <c r="AO700" t="s">
        <v>13</v>
      </c>
      <c r="AR700" s="7"/>
      <c r="AS700" s="7"/>
      <c r="AT700" s="7"/>
      <c r="AU700" s="7"/>
      <c r="AV700" s="7"/>
      <c r="AW700" s="7"/>
      <c r="AX700" s="7"/>
      <c r="AY700" s="7"/>
      <c r="AZ700" s="7"/>
      <c r="BA700" s="7"/>
      <c r="BB700" s="7"/>
      <c r="BC700" s="7"/>
      <c r="BD700" s="7"/>
      <c r="BE700" s="7"/>
      <c r="BF700" s="7"/>
      <c r="BG700" s="7"/>
      <c r="BH700" s="7"/>
    </row>
    <row r="701" spans="1:60" x14ac:dyDescent="0.25">
      <c r="A701" s="23"/>
      <c r="B701" s="81" t="s">
        <v>1741</v>
      </c>
      <c r="C701" s="53" t="s">
        <v>4327</v>
      </c>
      <c r="D701" s="53" t="s">
        <v>3990</v>
      </c>
      <c r="E701" s="49">
        <v>4719.8985651903895</v>
      </c>
      <c r="F701" s="49">
        <v>5664.3124096560059</v>
      </c>
      <c r="G701" s="49">
        <v>6971.3428286507924</v>
      </c>
      <c r="H701" s="49">
        <v>10656.186097194282</v>
      </c>
      <c r="I701" s="49">
        <v>13341.737345800719</v>
      </c>
      <c r="J701" s="49">
        <v>17006.405735925269</v>
      </c>
      <c r="K701" s="49">
        <v>20067.588859443822</v>
      </c>
      <c r="L701" s="49">
        <v>23074.497660402463</v>
      </c>
      <c r="M701" s="49">
        <v>26257.752928221267</v>
      </c>
      <c r="N701" s="49">
        <v>30766.891738011782</v>
      </c>
      <c r="O701" s="49">
        <v>4719.8985651903895</v>
      </c>
      <c r="P701" s="49">
        <v>5664.3124096560059</v>
      </c>
      <c r="Q701" s="49">
        <v>6971.3428286507924</v>
      </c>
      <c r="R701" s="49">
        <v>10656.186097194282</v>
      </c>
      <c r="S701" s="49">
        <v>13341.737345800719</v>
      </c>
      <c r="T701" s="49">
        <v>17006.405735925269</v>
      </c>
      <c r="U701" s="49">
        <v>20067.588859443822</v>
      </c>
      <c r="V701" s="49">
        <v>23074.497660402463</v>
      </c>
      <c r="W701" s="49">
        <v>26257.752928221267</v>
      </c>
      <c r="X701" s="49">
        <v>30766.891738011782</v>
      </c>
      <c r="Y701" s="49">
        <v>4719.8985651903895</v>
      </c>
      <c r="Z701" s="49">
        <v>5664.3124096560059</v>
      </c>
      <c r="AA701" s="49">
        <v>6971.3428286507924</v>
      </c>
      <c r="AB701" s="49">
        <v>10656.186097194282</v>
      </c>
      <c r="AC701" s="49">
        <v>13341.737345800719</v>
      </c>
      <c r="AD701" s="49">
        <v>17006.405735925269</v>
      </c>
      <c r="AE701" s="49">
        <v>20067.588859443822</v>
      </c>
      <c r="AF701" s="49">
        <v>23074.497660402463</v>
      </c>
      <c r="AG701" s="49">
        <v>26257.752928221267</v>
      </c>
      <c r="AH701" s="49">
        <v>30766.891738011782</v>
      </c>
      <c r="AJ701" s="33" t="str">
        <f t="shared" si="20"/>
        <v/>
      </c>
      <c r="AK701" s="33" t="str">
        <f t="shared" si="21"/>
        <v/>
      </c>
      <c r="AO701" t="s">
        <v>13</v>
      </c>
      <c r="AR701" s="7"/>
      <c r="AS701" s="7"/>
      <c r="AT701" s="7"/>
      <c r="AU701" s="7"/>
      <c r="AV701" s="7"/>
      <c r="AW701" s="7"/>
      <c r="AX701" s="7"/>
      <c r="AY701" s="7"/>
      <c r="AZ701" s="7"/>
      <c r="BA701" s="7"/>
      <c r="BB701" s="7"/>
      <c r="BC701" s="7"/>
      <c r="BD701" s="7"/>
      <c r="BE701" s="7"/>
      <c r="BF701" s="7"/>
      <c r="BG701" s="7"/>
      <c r="BH701" s="7"/>
    </row>
    <row r="702" spans="1:60" x14ac:dyDescent="0.25">
      <c r="A702" s="23"/>
      <c r="B702" s="81" t="s">
        <v>1743</v>
      </c>
      <c r="C702" s="53" t="s">
        <v>4327</v>
      </c>
      <c r="D702" s="53" t="s">
        <v>3991</v>
      </c>
      <c r="E702" s="49">
        <v>57.53134908338</v>
      </c>
      <c r="F702" s="49">
        <v>75.339863586301689</v>
      </c>
      <c r="G702" s="49">
        <v>102.22707954917621</v>
      </c>
      <c r="H702" s="49">
        <v>187.85478842916746</v>
      </c>
      <c r="I702" s="49">
        <v>259.06989844369247</v>
      </c>
      <c r="J702" s="49">
        <v>360.30660227807874</v>
      </c>
      <c r="K702" s="49">
        <v>449.01932315335023</v>
      </c>
      <c r="L702" s="49">
        <v>540.85120384074639</v>
      </c>
      <c r="M702" s="49">
        <v>639.68710041320639</v>
      </c>
      <c r="N702" s="49">
        <v>786.87955732076387</v>
      </c>
      <c r="O702" s="49">
        <v>57.53134908338</v>
      </c>
      <c r="P702" s="49">
        <v>75.339863586301689</v>
      </c>
      <c r="Q702" s="49">
        <v>102.22707954917621</v>
      </c>
      <c r="R702" s="49">
        <v>187.85478842916746</v>
      </c>
      <c r="S702" s="49">
        <v>259.06989844369247</v>
      </c>
      <c r="T702" s="49">
        <v>360.30660227807874</v>
      </c>
      <c r="U702" s="49">
        <v>449.01932315335023</v>
      </c>
      <c r="V702" s="49">
        <v>540.85120384074639</v>
      </c>
      <c r="W702" s="49">
        <v>639.68710041320639</v>
      </c>
      <c r="X702" s="49">
        <v>786.87955732076387</v>
      </c>
      <c r="Y702" s="49">
        <v>57.53134908338</v>
      </c>
      <c r="Z702" s="49">
        <v>75.339863586301689</v>
      </c>
      <c r="AA702" s="49">
        <v>102.22707954917621</v>
      </c>
      <c r="AB702" s="49">
        <v>187.85478842916746</v>
      </c>
      <c r="AC702" s="49">
        <v>259.06989844369247</v>
      </c>
      <c r="AD702" s="49">
        <v>360.30660227807874</v>
      </c>
      <c r="AE702" s="49">
        <v>449.01932315335023</v>
      </c>
      <c r="AF702" s="49">
        <v>540.85120384074639</v>
      </c>
      <c r="AG702" s="49">
        <v>639.68710041320639</v>
      </c>
      <c r="AH702" s="49">
        <v>786.87955732076387</v>
      </c>
      <c r="AJ702" s="33" t="str">
        <f t="shared" si="20"/>
        <v/>
      </c>
      <c r="AK702" s="33" t="str">
        <f t="shared" si="21"/>
        <v/>
      </c>
      <c r="AO702" t="s">
        <v>13</v>
      </c>
      <c r="AR702" s="7"/>
      <c r="AS702" s="7"/>
      <c r="AT702" s="7"/>
      <c r="AU702" s="7"/>
      <c r="AV702" s="7"/>
      <c r="AW702" s="7"/>
      <c r="AX702" s="7"/>
      <c r="AY702" s="7"/>
      <c r="AZ702" s="7"/>
      <c r="BA702" s="7"/>
      <c r="BB702" s="7"/>
      <c r="BC702" s="7"/>
      <c r="BD702" s="7"/>
      <c r="BE702" s="7"/>
      <c r="BF702" s="7"/>
      <c r="BG702" s="7"/>
      <c r="BH702" s="7"/>
    </row>
    <row r="703" spans="1:60" x14ac:dyDescent="0.25">
      <c r="A703" s="23"/>
      <c r="B703" s="81" t="s">
        <v>1745</v>
      </c>
      <c r="C703" s="53" t="s">
        <v>4327</v>
      </c>
      <c r="D703" s="53" t="s">
        <v>3992</v>
      </c>
      <c r="E703" s="49">
        <v>95.537005080913403</v>
      </c>
      <c r="F703" s="49">
        <v>126.4631656846441</v>
      </c>
      <c r="G703" s="49">
        <v>173.78220503306659</v>
      </c>
      <c r="H703" s="49">
        <v>329.61931345469901</v>
      </c>
      <c r="I703" s="49">
        <v>463.58726880756797</v>
      </c>
      <c r="J703" s="49">
        <v>659.13954702112892</v>
      </c>
      <c r="K703" s="49">
        <v>833.94478343717219</v>
      </c>
      <c r="L703" s="49">
        <v>1018.3578364584221</v>
      </c>
      <c r="M703" s="49">
        <v>1219.3291798300029</v>
      </c>
      <c r="N703" s="49">
        <v>1523.2794273671755</v>
      </c>
      <c r="O703" s="49">
        <v>95.537005080913403</v>
      </c>
      <c r="P703" s="49">
        <v>126.4631656846441</v>
      </c>
      <c r="Q703" s="49">
        <v>173.78220503306659</v>
      </c>
      <c r="R703" s="49">
        <v>329.61931345469901</v>
      </c>
      <c r="S703" s="49">
        <v>463.58726880756797</v>
      </c>
      <c r="T703" s="49">
        <v>659.13954702112892</v>
      </c>
      <c r="U703" s="49">
        <v>833.94478343717219</v>
      </c>
      <c r="V703" s="49">
        <v>1018.3578364584221</v>
      </c>
      <c r="W703" s="49">
        <v>1219.3291798300029</v>
      </c>
      <c r="X703" s="49">
        <v>1523.2794273671755</v>
      </c>
      <c r="Y703" s="49">
        <v>95.537005080913403</v>
      </c>
      <c r="Z703" s="49">
        <v>126.4631656846441</v>
      </c>
      <c r="AA703" s="49">
        <v>173.78220503306659</v>
      </c>
      <c r="AB703" s="49">
        <v>329.61931345469901</v>
      </c>
      <c r="AC703" s="49">
        <v>463.58726880756797</v>
      </c>
      <c r="AD703" s="49">
        <v>659.13954702112892</v>
      </c>
      <c r="AE703" s="49">
        <v>833.94478343717219</v>
      </c>
      <c r="AF703" s="49">
        <v>1018.3578364584221</v>
      </c>
      <c r="AG703" s="49">
        <v>1219.3291798300029</v>
      </c>
      <c r="AH703" s="49">
        <v>1523.2794273671755</v>
      </c>
      <c r="AJ703" s="33" t="str">
        <f t="shared" si="20"/>
        <v/>
      </c>
      <c r="AK703" s="33" t="str">
        <f t="shared" si="21"/>
        <v/>
      </c>
      <c r="AO703" t="s">
        <v>13</v>
      </c>
      <c r="AR703" s="7"/>
      <c r="AS703" s="7"/>
      <c r="AT703" s="7"/>
      <c r="AU703" s="7"/>
      <c r="AV703" s="7"/>
      <c r="AW703" s="7"/>
      <c r="AX703" s="7"/>
      <c r="AY703" s="7"/>
      <c r="AZ703" s="7"/>
      <c r="BA703" s="7"/>
      <c r="BB703" s="7"/>
      <c r="BC703" s="7"/>
      <c r="BD703" s="7"/>
      <c r="BE703" s="7"/>
      <c r="BF703" s="7"/>
      <c r="BG703" s="7"/>
      <c r="BH703" s="7"/>
    </row>
    <row r="704" spans="1:60" x14ac:dyDescent="0.25">
      <c r="A704" s="23"/>
      <c r="B704" s="79" t="s">
        <v>1747</v>
      </c>
      <c r="C704" s="80" t="s">
        <v>3585</v>
      </c>
      <c r="D704" s="80" t="s">
        <v>3423</v>
      </c>
      <c r="E704" s="50">
        <v>452.7</v>
      </c>
      <c r="F704" s="50">
        <v>580.1</v>
      </c>
      <c r="G704" s="50">
        <v>755.2</v>
      </c>
      <c r="H704" s="50">
        <v>1284</v>
      </c>
      <c r="I704" s="50">
        <v>1706</v>
      </c>
      <c r="J704" s="50">
        <v>2325</v>
      </c>
      <c r="K704" s="50">
        <v>2849</v>
      </c>
      <c r="L704" s="50">
        <v>3427</v>
      </c>
      <c r="M704" s="50">
        <v>4065</v>
      </c>
      <c r="N704" s="50">
        <v>5012</v>
      </c>
      <c r="O704" s="50">
        <v>452.7</v>
      </c>
      <c r="P704" s="50">
        <v>580.1</v>
      </c>
      <c r="Q704" s="50">
        <v>755.2</v>
      </c>
      <c r="R704" s="50">
        <v>1284</v>
      </c>
      <c r="S704" s="50">
        <v>1706</v>
      </c>
      <c r="T704" s="50">
        <v>2325</v>
      </c>
      <c r="U704" s="50">
        <v>2849</v>
      </c>
      <c r="V704" s="50">
        <v>3427</v>
      </c>
      <c r="W704" s="50">
        <v>4065</v>
      </c>
      <c r="X704" s="50">
        <v>5012</v>
      </c>
      <c r="Y704" s="50">
        <v>452.7</v>
      </c>
      <c r="Z704" s="50">
        <v>580.1</v>
      </c>
      <c r="AA704" s="50">
        <v>755.2</v>
      </c>
      <c r="AB704" s="50">
        <v>1284</v>
      </c>
      <c r="AC704" s="50">
        <v>1706</v>
      </c>
      <c r="AD704" s="50">
        <v>2325</v>
      </c>
      <c r="AE704" s="50">
        <v>2849</v>
      </c>
      <c r="AF704" s="50">
        <v>3427</v>
      </c>
      <c r="AG704" s="50">
        <v>4065</v>
      </c>
      <c r="AH704" s="50">
        <v>5012</v>
      </c>
      <c r="AJ704" s="33" t="str">
        <f t="shared" si="20"/>
        <v/>
      </c>
      <c r="AK704" s="33" t="str">
        <f t="shared" si="21"/>
        <v/>
      </c>
      <c r="AO704" t="s">
        <v>13</v>
      </c>
      <c r="AR704" s="7"/>
      <c r="AS704" s="7"/>
      <c r="AT704" s="7"/>
      <c r="AU704" s="7"/>
      <c r="AV704" s="7"/>
      <c r="AW704" s="7"/>
      <c r="AX704" s="7"/>
      <c r="AY704" s="7"/>
      <c r="AZ704" s="7"/>
      <c r="BA704" s="7"/>
      <c r="BB704" s="7"/>
      <c r="BC704" s="7"/>
      <c r="BD704" s="7"/>
      <c r="BE704" s="7"/>
      <c r="BF704" s="7"/>
      <c r="BG704" s="7"/>
      <c r="BH704" s="7"/>
    </row>
    <row r="705" spans="1:60" x14ac:dyDescent="0.25">
      <c r="A705" s="23"/>
      <c r="B705" s="79" t="s">
        <v>1750</v>
      </c>
      <c r="C705" s="80" t="s">
        <v>4333</v>
      </c>
      <c r="D705" s="34" t="s">
        <v>3424</v>
      </c>
      <c r="E705" s="50">
        <v>4783</v>
      </c>
      <c r="F705" s="50">
        <v>5783.4</v>
      </c>
      <c r="G705" s="50">
        <v>7140</v>
      </c>
      <c r="H705" s="50">
        <v>11240</v>
      </c>
      <c r="I705" s="50">
        <v>14570</v>
      </c>
      <c r="J705" s="50">
        <v>19540</v>
      </c>
      <c r="K705" s="50">
        <v>23850</v>
      </c>
      <c r="L705" s="50">
        <v>28720</v>
      </c>
      <c r="M705" s="50">
        <v>34230</v>
      </c>
      <c r="N705" s="50">
        <v>42640</v>
      </c>
      <c r="O705" s="49">
        <v>5532.2507921182587</v>
      </c>
      <c r="P705" s="49">
        <v>6630.3548924625993</v>
      </c>
      <c r="Q705" s="49">
        <v>8146.8230374646455</v>
      </c>
      <c r="R705" s="49">
        <v>12415.321954462581</v>
      </c>
      <c r="S705" s="49">
        <v>15515.59084412727</v>
      </c>
      <c r="T705" s="49">
        <v>19745.439913277074</v>
      </c>
      <c r="U705" s="49">
        <v>23273.90994241443</v>
      </c>
      <c r="V705" s="49">
        <v>26735.859697479813</v>
      </c>
      <c r="W705" s="49">
        <v>30401.770755114918</v>
      </c>
      <c r="X705" s="49">
        <v>35587.081670474057</v>
      </c>
      <c r="Y705" s="49">
        <v>4800.3146191455899</v>
      </c>
      <c r="Z705" s="49">
        <v>5800.356947267428</v>
      </c>
      <c r="AA705" s="49">
        <v>7161.1962744729399</v>
      </c>
      <c r="AB705" s="49">
        <v>11281.453263954074</v>
      </c>
      <c r="AC705" s="49">
        <v>14617.327835916481</v>
      </c>
      <c r="AD705" s="49">
        <v>19554.380793929395</v>
      </c>
      <c r="AE705" s="49">
        <v>23801.75600502978</v>
      </c>
      <c r="AF705" s="49">
        <v>28532.598238223505</v>
      </c>
      <c r="AG705" s="49">
        <v>33831.687130589991</v>
      </c>
      <c r="AH705" s="49">
        <v>41845.873699538111</v>
      </c>
      <c r="AJ705" s="33" t="str">
        <f t="shared" si="20"/>
        <v/>
      </c>
      <c r="AK705" s="33" t="str">
        <f t="shared" si="21"/>
        <v/>
      </c>
      <c r="AO705" t="s">
        <v>13</v>
      </c>
      <c r="AR705" s="7"/>
      <c r="AS705" s="7"/>
      <c r="AT705" s="7"/>
      <c r="AU705" s="7"/>
      <c r="AV705" s="7"/>
      <c r="AW705" s="7"/>
      <c r="AX705" s="7"/>
      <c r="AY705" s="7"/>
      <c r="AZ705" s="7"/>
      <c r="BA705" s="7"/>
      <c r="BB705" s="7"/>
      <c r="BC705" s="7"/>
      <c r="BD705" s="7"/>
      <c r="BE705" s="7"/>
      <c r="BF705" s="7"/>
      <c r="BG705" s="7"/>
      <c r="BH705" s="7"/>
    </row>
    <row r="706" spans="1:60" x14ac:dyDescent="0.25">
      <c r="A706" s="23"/>
      <c r="B706" s="81" t="s">
        <v>1754</v>
      </c>
      <c r="C706" s="53" t="s">
        <v>4327</v>
      </c>
      <c r="D706" s="53" t="s">
        <v>3993</v>
      </c>
      <c r="E706" s="49">
        <v>134.47555361918782</v>
      </c>
      <c r="F706" s="49">
        <v>172.89012101060084</v>
      </c>
      <c r="G706" s="49">
        <v>229.739561310949</v>
      </c>
      <c r="H706" s="49">
        <v>405.30632485029321</v>
      </c>
      <c r="I706" s="49">
        <v>546.63654536917454</v>
      </c>
      <c r="J706" s="49">
        <v>744.5536509056102</v>
      </c>
      <c r="K706" s="49">
        <v>915.50216352854602</v>
      </c>
      <c r="L706" s="49">
        <v>1090.032319430105</v>
      </c>
      <c r="M706" s="49">
        <v>1276.7415510307503</v>
      </c>
      <c r="N706" s="49">
        <v>1551.2565572095493</v>
      </c>
      <c r="O706" s="49">
        <v>134.47555361918782</v>
      </c>
      <c r="P706" s="49">
        <v>172.89012101060084</v>
      </c>
      <c r="Q706" s="49">
        <v>229.739561310949</v>
      </c>
      <c r="R706" s="49">
        <v>405.30632485029321</v>
      </c>
      <c r="S706" s="49">
        <v>546.63654536917454</v>
      </c>
      <c r="T706" s="49">
        <v>744.5536509056102</v>
      </c>
      <c r="U706" s="49">
        <v>915.50216352854602</v>
      </c>
      <c r="V706" s="49">
        <v>1090.032319430105</v>
      </c>
      <c r="W706" s="49">
        <v>1276.7415510307503</v>
      </c>
      <c r="X706" s="49">
        <v>1551.2565572095493</v>
      </c>
      <c r="Y706" s="49">
        <v>134.47555361918782</v>
      </c>
      <c r="Z706" s="49">
        <v>172.89012101060084</v>
      </c>
      <c r="AA706" s="49">
        <v>229.739561310949</v>
      </c>
      <c r="AB706" s="49">
        <v>405.30632485029321</v>
      </c>
      <c r="AC706" s="49">
        <v>546.63654536917454</v>
      </c>
      <c r="AD706" s="49">
        <v>744.5536509056102</v>
      </c>
      <c r="AE706" s="49">
        <v>915.50216352854602</v>
      </c>
      <c r="AF706" s="49">
        <v>1090.032319430105</v>
      </c>
      <c r="AG706" s="49">
        <v>1276.7415510307503</v>
      </c>
      <c r="AH706" s="49">
        <v>1551.2565572095493</v>
      </c>
      <c r="AJ706" s="33" t="str">
        <f t="shared" si="20"/>
        <v/>
      </c>
      <c r="AK706" s="33" t="str">
        <f t="shared" si="21"/>
        <v/>
      </c>
      <c r="AO706" t="s">
        <v>13</v>
      </c>
      <c r="AR706" s="7"/>
      <c r="AS706" s="7"/>
      <c r="AT706" s="7"/>
      <c r="AU706" s="7"/>
      <c r="AV706" s="7"/>
      <c r="AW706" s="7"/>
      <c r="AX706" s="7"/>
      <c r="AY706" s="7"/>
      <c r="AZ706" s="7"/>
      <c r="BA706" s="7"/>
      <c r="BB706" s="7"/>
      <c r="BC706" s="7"/>
      <c r="BD706" s="7"/>
      <c r="BE706" s="7"/>
      <c r="BF706" s="7"/>
      <c r="BG706" s="7"/>
      <c r="BH706" s="7"/>
    </row>
    <row r="707" spans="1:60" x14ac:dyDescent="0.25">
      <c r="A707" s="23"/>
      <c r="B707" s="81" t="s">
        <v>1756</v>
      </c>
      <c r="C707" s="53" t="s">
        <v>4327</v>
      </c>
      <c r="D707" s="53" t="s">
        <v>3994</v>
      </c>
      <c r="E707" s="49">
        <v>933.46611252811556</v>
      </c>
      <c r="F707" s="49">
        <v>1177.2371525815529</v>
      </c>
      <c r="G707" s="49">
        <v>1531.5120353659829</v>
      </c>
      <c r="H707" s="49">
        <v>2612.559662931134</v>
      </c>
      <c r="I707" s="49">
        <v>3469.2519091271006</v>
      </c>
      <c r="J707" s="49">
        <v>4676.4785302517903</v>
      </c>
      <c r="K707" s="49">
        <v>5718.1799840334943</v>
      </c>
      <c r="L707" s="49">
        <v>6780.5280723485776</v>
      </c>
      <c r="M707" s="49">
        <v>7921.2446436367154</v>
      </c>
      <c r="N707" s="49">
        <v>9592.0914410465648</v>
      </c>
      <c r="O707" s="49">
        <v>933.46611252811556</v>
      </c>
      <c r="P707" s="49">
        <v>1177.2371525815529</v>
      </c>
      <c r="Q707" s="49">
        <v>1531.5120353659829</v>
      </c>
      <c r="R707" s="49">
        <v>2612.559662931134</v>
      </c>
      <c r="S707" s="49">
        <v>3469.2519091271006</v>
      </c>
      <c r="T707" s="49">
        <v>4676.4785302517903</v>
      </c>
      <c r="U707" s="49">
        <v>5718.1799840334943</v>
      </c>
      <c r="V707" s="49">
        <v>6780.5280723485776</v>
      </c>
      <c r="W707" s="49">
        <v>7921.2446436367154</v>
      </c>
      <c r="X707" s="49">
        <v>9592.0914410465648</v>
      </c>
      <c r="Y707" s="49">
        <v>933.46611252811556</v>
      </c>
      <c r="Z707" s="49">
        <v>1177.2371525815529</v>
      </c>
      <c r="AA707" s="49">
        <v>1531.5120353659829</v>
      </c>
      <c r="AB707" s="49">
        <v>2612.559662931134</v>
      </c>
      <c r="AC707" s="49">
        <v>3469.2519091271006</v>
      </c>
      <c r="AD707" s="49">
        <v>4676.4785302517903</v>
      </c>
      <c r="AE707" s="49">
        <v>5718.1799840334943</v>
      </c>
      <c r="AF707" s="49">
        <v>6780.5280723485776</v>
      </c>
      <c r="AG707" s="49">
        <v>7921.2446436367154</v>
      </c>
      <c r="AH707" s="49">
        <v>9592.0914410465648</v>
      </c>
      <c r="AJ707" s="33" t="str">
        <f t="shared" si="20"/>
        <v/>
      </c>
      <c r="AK707" s="33" t="str">
        <f t="shared" si="21"/>
        <v/>
      </c>
      <c r="AO707" t="s">
        <v>13</v>
      </c>
      <c r="AR707" s="7"/>
      <c r="AS707" s="7"/>
      <c r="AT707" s="7"/>
      <c r="AU707" s="7"/>
      <c r="AV707" s="7"/>
      <c r="AW707" s="7"/>
      <c r="AX707" s="7"/>
      <c r="AY707" s="7"/>
      <c r="AZ707" s="7"/>
      <c r="BA707" s="7"/>
      <c r="BB707" s="7"/>
      <c r="BC707" s="7"/>
      <c r="BD707" s="7"/>
      <c r="BE707" s="7"/>
      <c r="BF707" s="7"/>
      <c r="BG707" s="7"/>
      <c r="BH707" s="7"/>
    </row>
    <row r="708" spans="1:60" x14ac:dyDescent="0.25">
      <c r="A708" s="23"/>
      <c r="B708" s="79" t="s">
        <v>1758</v>
      </c>
      <c r="C708" s="80" t="s">
        <v>3585</v>
      </c>
      <c r="D708" s="80" t="s">
        <v>3425</v>
      </c>
      <c r="E708" s="50">
        <v>22700</v>
      </c>
      <c r="F708" s="50">
        <v>25934.5</v>
      </c>
      <c r="G708" s="50">
        <v>29730</v>
      </c>
      <c r="H708" s="50">
        <v>38460</v>
      </c>
      <c r="I708" s="50">
        <v>43800</v>
      </c>
      <c r="J708" s="50">
        <v>50130</v>
      </c>
      <c r="K708" s="50">
        <v>54590</v>
      </c>
      <c r="L708" s="50">
        <v>58870</v>
      </c>
      <c r="M708" s="50">
        <v>63010</v>
      </c>
      <c r="N708" s="50">
        <v>68330</v>
      </c>
      <c r="O708" s="50">
        <v>22700</v>
      </c>
      <c r="P708" s="50">
        <v>25934.5</v>
      </c>
      <c r="Q708" s="50">
        <v>29730</v>
      </c>
      <c r="R708" s="50">
        <v>38460</v>
      </c>
      <c r="S708" s="50">
        <v>43800</v>
      </c>
      <c r="T708" s="50">
        <v>50130</v>
      </c>
      <c r="U708" s="50">
        <v>54590</v>
      </c>
      <c r="V708" s="50">
        <v>58870</v>
      </c>
      <c r="W708" s="50">
        <v>63010</v>
      </c>
      <c r="X708" s="50">
        <v>68330</v>
      </c>
      <c r="Y708" s="50">
        <v>22700</v>
      </c>
      <c r="Z708" s="50">
        <v>25934.5</v>
      </c>
      <c r="AA708" s="50">
        <v>29730</v>
      </c>
      <c r="AB708" s="50">
        <v>38460</v>
      </c>
      <c r="AC708" s="50">
        <v>43800</v>
      </c>
      <c r="AD708" s="50">
        <v>50130</v>
      </c>
      <c r="AE708" s="50">
        <v>54590</v>
      </c>
      <c r="AF708" s="50">
        <v>58870</v>
      </c>
      <c r="AG708" s="50">
        <v>63010</v>
      </c>
      <c r="AH708" s="50">
        <v>68330</v>
      </c>
      <c r="AJ708" s="33" t="str">
        <f t="shared" ref="AJ708:AJ771" si="22">IF(C708="Rural10W",IF(X708=AH708,"CHECK THIS",""),"")</f>
        <v/>
      </c>
      <c r="AK708" s="33" t="str">
        <f t="shared" ref="AK708:AK771" si="23">IF(C708="Rural10W",B708,"")</f>
        <v/>
      </c>
      <c r="AO708" t="s">
        <v>13</v>
      </c>
      <c r="AR708" s="7"/>
      <c r="AS708" s="7"/>
      <c r="AT708" s="7"/>
      <c r="AU708" s="7"/>
      <c r="AV708" s="7"/>
      <c r="AW708" s="7"/>
      <c r="AX708" s="7"/>
      <c r="AY708" s="7"/>
      <c r="AZ708" s="7"/>
      <c r="BA708" s="7"/>
      <c r="BB708" s="7"/>
      <c r="BC708" s="7"/>
      <c r="BD708" s="7"/>
      <c r="BE708" s="7"/>
      <c r="BF708" s="7"/>
      <c r="BG708" s="7"/>
      <c r="BH708" s="7"/>
    </row>
    <row r="709" spans="1:60" x14ac:dyDescent="0.25">
      <c r="A709" s="23"/>
      <c r="B709" s="81" t="s">
        <v>1761</v>
      </c>
      <c r="C709" s="53" t="s">
        <v>4327</v>
      </c>
      <c r="D709" s="53" t="s">
        <v>3995</v>
      </c>
      <c r="E709" s="49">
        <v>561.69497660175591</v>
      </c>
      <c r="F709" s="49">
        <v>698.90191984101079</v>
      </c>
      <c r="G709" s="49">
        <v>895.14580429802413</v>
      </c>
      <c r="H709" s="49">
        <v>1470.3925364621864</v>
      </c>
      <c r="I709" s="49">
        <v>1908.4867433372785</v>
      </c>
      <c r="J709" s="49">
        <v>2508.3824931474596</v>
      </c>
      <c r="K709" s="49">
        <v>3015.0401794136383</v>
      </c>
      <c r="L709" s="49">
        <v>3520.3538432670889</v>
      </c>
      <c r="M709" s="49">
        <v>4056.1190363770984</v>
      </c>
      <c r="N709" s="49">
        <v>4827.0876105808211</v>
      </c>
      <c r="O709" s="49">
        <v>561.69497660175591</v>
      </c>
      <c r="P709" s="49">
        <v>698.90191984101079</v>
      </c>
      <c r="Q709" s="49">
        <v>895.14580429802413</v>
      </c>
      <c r="R709" s="49">
        <v>1470.3925364621864</v>
      </c>
      <c r="S709" s="49">
        <v>1908.4867433372785</v>
      </c>
      <c r="T709" s="49">
        <v>2508.3824931474596</v>
      </c>
      <c r="U709" s="49">
        <v>3015.0401794136383</v>
      </c>
      <c r="V709" s="49">
        <v>3520.3538432670889</v>
      </c>
      <c r="W709" s="49">
        <v>4056.1190363770984</v>
      </c>
      <c r="X709" s="49">
        <v>4827.0876105808211</v>
      </c>
      <c r="Y709" s="49">
        <v>561.69497660175591</v>
      </c>
      <c r="Z709" s="49">
        <v>698.90191984101079</v>
      </c>
      <c r="AA709" s="49">
        <v>895.14580429802413</v>
      </c>
      <c r="AB709" s="49">
        <v>1470.3925364621864</v>
      </c>
      <c r="AC709" s="49">
        <v>1908.4867433372785</v>
      </c>
      <c r="AD709" s="49">
        <v>2508.3824931474596</v>
      </c>
      <c r="AE709" s="49">
        <v>3015.0401794136383</v>
      </c>
      <c r="AF709" s="49">
        <v>3520.3538432670889</v>
      </c>
      <c r="AG709" s="49">
        <v>4056.1190363770984</v>
      </c>
      <c r="AH709" s="49">
        <v>4827.0876105808211</v>
      </c>
      <c r="AJ709" s="33" t="str">
        <f t="shared" si="22"/>
        <v/>
      </c>
      <c r="AK709" s="33" t="str">
        <f t="shared" si="23"/>
        <v/>
      </c>
      <c r="AO709" t="s">
        <v>13</v>
      </c>
      <c r="AR709" s="7"/>
      <c r="AS709" s="7"/>
      <c r="AT709" s="7"/>
      <c r="AU709" s="7"/>
      <c r="AV709" s="7"/>
      <c r="AW709" s="7"/>
      <c r="AX709" s="7"/>
      <c r="AY709" s="7"/>
      <c r="AZ709" s="7"/>
      <c r="BA709" s="7"/>
      <c r="BB709" s="7"/>
      <c r="BC709" s="7"/>
      <c r="BD709" s="7"/>
      <c r="BE709" s="7"/>
      <c r="BF709" s="7"/>
      <c r="BG709" s="7"/>
      <c r="BH709" s="7"/>
    </row>
    <row r="710" spans="1:60" x14ac:dyDescent="0.25">
      <c r="A710" s="23"/>
      <c r="B710" s="81" t="s">
        <v>1763</v>
      </c>
      <c r="C710" s="53" t="s">
        <v>4327</v>
      </c>
      <c r="D710" s="53" t="s">
        <v>3996</v>
      </c>
      <c r="E710" s="49">
        <v>311.24075855592486</v>
      </c>
      <c r="F710" s="49">
        <v>399.04504916831121</v>
      </c>
      <c r="G710" s="49">
        <v>528.83496568150736</v>
      </c>
      <c r="H710" s="49">
        <v>933.0048591101696</v>
      </c>
      <c r="I710" s="49">
        <v>1260.8248638282635</v>
      </c>
      <c r="J710" s="49">
        <v>1725.3517084323469</v>
      </c>
      <c r="K710" s="49">
        <v>2129.4817386001305</v>
      </c>
      <c r="L710" s="49">
        <v>2544.9610151516526</v>
      </c>
      <c r="M710" s="49">
        <v>2991.9412944154151</v>
      </c>
      <c r="N710" s="49">
        <v>3652.238270279156</v>
      </c>
      <c r="O710" s="49">
        <v>311.24075855592486</v>
      </c>
      <c r="P710" s="49">
        <v>399.04504916831121</v>
      </c>
      <c r="Q710" s="49">
        <v>528.83496568150736</v>
      </c>
      <c r="R710" s="49">
        <v>933.0048591101696</v>
      </c>
      <c r="S710" s="49">
        <v>1260.8248638282635</v>
      </c>
      <c r="T710" s="49">
        <v>1725.3517084323469</v>
      </c>
      <c r="U710" s="49">
        <v>2129.4817386001305</v>
      </c>
      <c r="V710" s="49">
        <v>2544.9610151516526</v>
      </c>
      <c r="W710" s="49">
        <v>2991.9412944154151</v>
      </c>
      <c r="X710" s="49">
        <v>3652.238270279156</v>
      </c>
      <c r="Y710" s="49">
        <v>311.24075855592486</v>
      </c>
      <c r="Z710" s="49">
        <v>399.04504916831121</v>
      </c>
      <c r="AA710" s="49">
        <v>528.83496568150736</v>
      </c>
      <c r="AB710" s="49">
        <v>933.0048591101696</v>
      </c>
      <c r="AC710" s="49">
        <v>1260.8248638282635</v>
      </c>
      <c r="AD710" s="49">
        <v>1725.3517084323469</v>
      </c>
      <c r="AE710" s="49">
        <v>2129.4817386001305</v>
      </c>
      <c r="AF710" s="49">
        <v>2544.9610151516526</v>
      </c>
      <c r="AG710" s="49">
        <v>2991.9412944154151</v>
      </c>
      <c r="AH710" s="49">
        <v>3652.238270279156</v>
      </c>
      <c r="AJ710" s="33" t="str">
        <f t="shared" si="22"/>
        <v/>
      </c>
      <c r="AK710" s="33" t="str">
        <f t="shared" si="23"/>
        <v/>
      </c>
      <c r="AO710" t="s">
        <v>13</v>
      </c>
      <c r="AR710" s="7"/>
      <c r="AS710" s="7"/>
      <c r="AT710" s="7"/>
      <c r="AU710" s="7"/>
      <c r="AV710" s="7"/>
      <c r="AW710" s="7"/>
      <c r="AX710" s="7"/>
      <c r="AY710" s="7"/>
      <c r="AZ710" s="7"/>
      <c r="BA710" s="7"/>
      <c r="BB710" s="7"/>
      <c r="BC710" s="7"/>
      <c r="BD710" s="7"/>
      <c r="BE710" s="7"/>
      <c r="BF710" s="7"/>
      <c r="BG710" s="7"/>
      <c r="BH710" s="7"/>
    </row>
    <row r="711" spans="1:60" x14ac:dyDescent="0.25">
      <c r="A711" s="23"/>
      <c r="B711" s="81" t="s">
        <v>1765</v>
      </c>
      <c r="C711" s="53" t="s">
        <v>4327</v>
      </c>
      <c r="D711" s="53" t="s">
        <v>3997</v>
      </c>
      <c r="E711" s="49">
        <v>93.705077866574726</v>
      </c>
      <c r="F711" s="49">
        <v>124.73473877909149</v>
      </c>
      <c r="G711" s="49">
        <v>172.52242917096984</v>
      </c>
      <c r="H711" s="49">
        <v>331.96533522792811</v>
      </c>
      <c r="I711" s="49">
        <v>470.85079252215678</v>
      </c>
      <c r="J711" s="49">
        <v>675.40190680185776</v>
      </c>
      <c r="K711" s="49">
        <v>859.5892850653064</v>
      </c>
      <c r="L711" s="49">
        <v>1055.2166056785077</v>
      </c>
      <c r="M711" s="49">
        <v>1269.2974792988557</v>
      </c>
      <c r="N711" s="49">
        <v>1594.9699822620848</v>
      </c>
      <c r="O711" s="49">
        <v>93.705077866574726</v>
      </c>
      <c r="P711" s="49">
        <v>124.73473877909149</v>
      </c>
      <c r="Q711" s="49">
        <v>172.52242917096984</v>
      </c>
      <c r="R711" s="49">
        <v>331.96533522792811</v>
      </c>
      <c r="S711" s="49">
        <v>470.85079252215678</v>
      </c>
      <c r="T711" s="49">
        <v>675.40190680185776</v>
      </c>
      <c r="U711" s="49">
        <v>859.5892850653064</v>
      </c>
      <c r="V711" s="49">
        <v>1055.2166056785077</v>
      </c>
      <c r="W711" s="49">
        <v>1269.2974792988557</v>
      </c>
      <c r="X711" s="49">
        <v>1594.9699822620848</v>
      </c>
      <c r="Y711" s="49">
        <v>93.705077866574726</v>
      </c>
      <c r="Z711" s="49">
        <v>124.73473877909149</v>
      </c>
      <c r="AA711" s="49">
        <v>172.52242917096984</v>
      </c>
      <c r="AB711" s="49">
        <v>331.96533522792811</v>
      </c>
      <c r="AC711" s="49">
        <v>470.85079252215678</v>
      </c>
      <c r="AD711" s="49">
        <v>675.40190680185776</v>
      </c>
      <c r="AE711" s="49">
        <v>859.5892850653064</v>
      </c>
      <c r="AF711" s="49">
        <v>1055.2166056785077</v>
      </c>
      <c r="AG711" s="49">
        <v>1269.2974792988557</v>
      </c>
      <c r="AH711" s="49">
        <v>1594.9699822620848</v>
      </c>
      <c r="AJ711" s="33" t="str">
        <f t="shared" si="22"/>
        <v/>
      </c>
      <c r="AK711" s="33" t="str">
        <f t="shared" si="23"/>
        <v/>
      </c>
      <c r="AO711" t="s">
        <v>13</v>
      </c>
      <c r="AR711" s="7"/>
      <c r="AS711" s="7"/>
      <c r="AT711" s="7"/>
      <c r="AU711" s="7"/>
      <c r="AV711" s="7"/>
      <c r="AW711" s="7"/>
      <c r="AX711" s="7"/>
      <c r="AY711" s="7"/>
      <c r="AZ711" s="7"/>
      <c r="BA711" s="7"/>
      <c r="BB711" s="7"/>
      <c r="BC711" s="7"/>
      <c r="BD711" s="7"/>
      <c r="BE711" s="7"/>
      <c r="BF711" s="7"/>
      <c r="BG711" s="7"/>
      <c r="BH711" s="7"/>
    </row>
    <row r="712" spans="1:60" x14ac:dyDescent="0.25">
      <c r="A712" s="23"/>
      <c r="B712" s="81" t="s">
        <v>1767</v>
      </c>
      <c r="C712" s="53" t="s">
        <v>4327</v>
      </c>
      <c r="D712" s="53" t="s">
        <v>3998</v>
      </c>
      <c r="E712" s="49">
        <v>435.05040140865862</v>
      </c>
      <c r="F712" s="49">
        <v>558.98751878061</v>
      </c>
      <c r="G712" s="49">
        <v>743.07870359289461</v>
      </c>
      <c r="H712" s="49">
        <v>1324.3436404379006</v>
      </c>
      <c r="I712" s="49">
        <v>1803.1715590940905</v>
      </c>
      <c r="J712" s="49">
        <v>2490.4199494228283</v>
      </c>
      <c r="K712" s="49">
        <v>3094.4275099101114</v>
      </c>
      <c r="L712" s="49">
        <v>3721.1881272072969</v>
      </c>
      <c r="M712" s="49">
        <v>4399.2284450587185</v>
      </c>
      <c r="N712" s="49">
        <v>5408.6457131059524</v>
      </c>
      <c r="O712" s="49">
        <v>435.05040140865862</v>
      </c>
      <c r="P712" s="49">
        <v>558.98751878061</v>
      </c>
      <c r="Q712" s="49">
        <v>743.07870359289461</v>
      </c>
      <c r="R712" s="49">
        <v>1324.3436404379006</v>
      </c>
      <c r="S712" s="49">
        <v>1803.1715590940905</v>
      </c>
      <c r="T712" s="49">
        <v>2490.4199494228283</v>
      </c>
      <c r="U712" s="49">
        <v>3094.4275099101114</v>
      </c>
      <c r="V712" s="49">
        <v>3721.1881272072969</v>
      </c>
      <c r="W712" s="49">
        <v>4399.2284450587185</v>
      </c>
      <c r="X712" s="49">
        <v>5408.6457131059524</v>
      </c>
      <c r="Y712" s="49">
        <v>435.05040140865862</v>
      </c>
      <c r="Z712" s="49">
        <v>558.98751878061</v>
      </c>
      <c r="AA712" s="49">
        <v>743.07870359289461</v>
      </c>
      <c r="AB712" s="49">
        <v>1324.3436404379006</v>
      </c>
      <c r="AC712" s="49">
        <v>1803.1715590940905</v>
      </c>
      <c r="AD712" s="49">
        <v>2490.4199494228283</v>
      </c>
      <c r="AE712" s="49">
        <v>3094.4275099101114</v>
      </c>
      <c r="AF712" s="49">
        <v>3721.1881272072969</v>
      </c>
      <c r="AG712" s="49">
        <v>4399.2284450587185</v>
      </c>
      <c r="AH712" s="49">
        <v>5408.6457131059524</v>
      </c>
      <c r="AJ712" s="33" t="str">
        <f t="shared" si="22"/>
        <v/>
      </c>
      <c r="AK712" s="33" t="str">
        <f t="shared" si="23"/>
        <v/>
      </c>
      <c r="AO712" t="s">
        <v>13</v>
      </c>
      <c r="AR712" s="7"/>
      <c r="AS712" s="7"/>
      <c r="AT712" s="7"/>
      <c r="AU712" s="7"/>
      <c r="AV712" s="7"/>
      <c r="AW712" s="7"/>
      <c r="AX712" s="7"/>
      <c r="AY712" s="7"/>
      <c r="AZ712" s="7"/>
      <c r="BA712" s="7"/>
      <c r="BB712" s="7"/>
      <c r="BC712" s="7"/>
      <c r="BD712" s="7"/>
      <c r="BE712" s="7"/>
      <c r="BF712" s="7"/>
      <c r="BG712" s="7"/>
      <c r="BH712" s="7"/>
    </row>
    <row r="713" spans="1:60" x14ac:dyDescent="0.25">
      <c r="A713" s="23"/>
      <c r="B713" s="79" t="s">
        <v>1769</v>
      </c>
      <c r="C713" s="80" t="s">
        <v>4333</v>
      </c>
      <c r="D713" s="34" t="s">
        <v>3426</v>
      </c>
      <c r="E713" s="50">
        <v>190.5</v>
      </c>
      <c r="F713" s="50">
        <v>236</v>
      </c>
      <c r="G713" s="50">
        <v>295.2</v>
      </c>
      <c r="H713" s="50">
        <v>457.6</v>
      </c>
      <c r="I713" s="50">
        <v>575.6</v>
      </c>
      <c r="J713" s="50">
        <v>735.2</v>
      </c>
      <c r="K713" s="50">
        <v>861.2</v>
      </c>
      <c r="L713" s="50">
        <v>992.9</v>
      </c>
      <c r="M713" s="50">
        <v>1131</v>
      </c>
      <c r="N713" s="50">
        <v>1325</v>
      </c>
      <c r="O713" s="49">
        <v>208.94575117667947</v>
      </c>
      <c r="P713" s="49">
        <v>273.87358143144553</v>
      </c>
      <c r="Q713" s="49">
        <v>372.35794431446857</v>
      </c>
      <c r="R713" s="49">
        <v>693.97307835528864</v>
      </c>
      <c r="S713" s="49">
        <v>968.2493357231366</v>
      </c>
      <c r="T713" s="49">
        <v>1368.7750010410605</v>
      </c>
      <c r="U713" s="49">
        <v>1726.4244734492447</v>
      </c>
      <c r="V713" s="49">
        <v>2103.2584444576637</v>
      </c>
      <c r="W713" s="49">
        <v>2514.0933404295943</v>
      </c>
      <c r="X713" s="49">
        <v>3134.3115788659979</v>
      </c>
      <c r="Y713" s="49">
        <v>191.62101250245013</v>
      </c>
      <c r="Z713" s="49">
        <v>238.00445138495115</v>
      </c>
      <c r="AA713" s="49">
        <v>299.48655246191487</v>
      </c>
      <c r="AB713" s="49">
        <v>479.08846166866266</v>
      </c>
      <c r="AC713" s="49">
        <v>625.05968496255457</v>
      </c>
      <c r="AD713" s="49">
        <v>843.37134164115685</v>
      </c>
      <c r="AE713" s="49">
        <v>1034.2448946898489</v>
      </c>
      <c r="AF713" s="49">
        <v>1239.3640025455225</v>
      </c>
      <c r="AG713" s="49">
        <v>1464.4242874249917</v>
      </c>
      <c r="AH713" s="49">
        <v>1791.1545115855629</v>
      </c>
      <c r="AJ713" s="33" t="str">
        <f t="shared" si="22"/>
        <v/>
      </c>
      <c r="AK713" s="33" t="str">
        <f t="shared" si="23"/>
        <v/>
      </c>
      <c r="AO713" t="s">
        <v>13</v>
      </c>
      <c r="AR713" s="7"/>
      <c r="AS713" s="7"/>
      <c r="AT713" s="7"/>
      <c r="AU713" s="7"/>
      <c r="AV713" s="7"/>
      <c r="AW713" s="7"/>
      <c r="AX713" s="7"/>
      <c r="AY713" s="7"/>
      <c r="AZ713" s="7"/>
      <c r="BA713" s="7"/>
      <c r="BB713" s="7"/>
      <c r="BC713" s="7"/>
      <c r="BD713" s="7"/>
      <c r="BE713" s="7"/>
      <c r="BF713" s="7"/>
      <c r="BG713" s="7"/>
      <c r="BH713" s="7"/>
    </row>
    <row r="714" spans="1:60" x14ac:dyDescent="0.25">
      <c r="A714" s="23"/>
      <c r="B714" s="81" t="s">
        <v>1771</v>
      </c>
      <c r="C714" s="53" t="s">
        <v>4327</v>
      </c>
      <c r="D714" s="53" t="s">
        <v>3999</v>
      </c>
      <c r="E714" s="49">
        <v>27641.250320708146</v>
      </c>
      <c r="F714" s="49">
        <v>33284.975479852808</v>
      </c>
      <c r="G714" s="49">
        <v>41151.861577982949</v>
      </c>
      <c r="H714" s="49">
        <v>64284.134933950983</v>
      </c>
      <c r="I714" s="49">
        <v>81775.280099869749</v>
      </c>
      <c r="J714" s="49">
        <v>106529.92063558995</v>
      </c>
      <c r="K714" s="49">
        <v>127680.89971731356</v>
      </c>
      <c r="L714" s="49">
        <v>148978.13744725869</v>
      </c>
      <c r="M714" s="49">
        <v>171878.68555347642</v>
      </c>
      <c r="N714" s="49">
        <v>204889.98068779803</v>
      </c>
      <c r="O714" s="49">
        <v>27641.250320708146</v>
      </c>
      <c r="P714" s="49">
        <v>33284.975479852808</v>
      </c>
      <c r="Q714" s="49">
        <v>41151.861577982949</v>
      </c>
      <c r="R714" s="49">
        <v>64284.134933950983</v>
      </c>
      <c r="S714" s="49">
        <v>81775.280099869749</v>
      </c>
      <c r="T714" s="49">
        <v>106529.92063558995</v>
      </c>
      <c r="U714" s="49">
        <v>127680.89971731356</v>
      </c>
      <c r="V714" s="49">
        <v>148978.13744725869</v>
      </c>
      <c r="W714" s="49">
        <v>171878.68555347642</v>
      </c>
      <c r="X714" s="49">
        <v>204889.98068779803</v>
      </c>
      <c r="Y714" s="49">
        <v>27641.250320708146</v>
      </c>
      <c r="Z714" s="49">
        <v>33284.975479852808</v>
      </c>
      <c r="AA714" s="49">
        <v>41151.861577982949</v>
      </c>
      <c r="AB714" s="49">
        <v>64284.134933950983</v>
      </c>
      <c r="AC714" s="49">
        <v>81775.280099869749</v>
      </c>
      <c r="AD714" s="49">
        <v>106529.92063558995</v>
      </c>
      <c r="AE714" s="49">
        <v>127680.89971731356</v>
      </c>
      <c r="AF714" s="49">
        <v>148978.13744725869</v>
      </c>
      <c r="AG714" s="49">
        <v>171878.68555347642</v>
      </c>
      <c r="AH714" s="49">
        <v>204889.98068779803</v>
      </c>
      <c r="AJ714" s="33" t="str">
        <f t="shared" si="22"/>
        <v/>
      </c>
      <c r="AK714" s="33" t="str">
        <f t="shared" si="23"/>
        <v/>
      </c>
      <c r="AO714" t="s">
        <v>13</v>
      </c>
      <c r="AR714" s="7"/>
      <c r="AS714" s="7"/>
      <c r="AT714" s="7"/>
      <c r="AU714" s="7"/>
      <c r="AV714" s="7"/>
      <c r="AW714" s="7"/>
      <c r="AX714" s="7"/>
      <c r="AY714" s="7"/>
      <c r="AZ714" s="7"/>
      <c r="BA714" s="7"/>
      <c r="BB714" s="7"/>
      <c r="BC714" s="7"/>
      <c r="BD714" s="7"/>
      <c r="BE714" s="7"/>
      <c r="BF714" s="7"/>
      <c r="BG714" s="7"/>
      <c r="BH714" s="7"/>
    </row>
    <row r="715" spans="1:60" x14ac:dyDescent="0.25">
      <c r="A715" s="23"/>
      <c r="B715" s="81" t="s">
        <v>1773</v>
      </c>
      <c r="C715" s="53" t="s">
        <v>4327</v>
      </c>
      <c r="D715" s="53" t="s">
        <v>4000</v>
      </c>
      <c r="E715" s="49">
        <v>26596.055958497302</v>
      </c>
      <c r="F715" s="49">
        <v>31927.477734065913</v>
      </c>
      <c r="G715" s="49">
        <v>39332.133537424488</v>
      </c>
      <c r="H715" s="49">
        <v>60937.003112271821</v>
      </c>
      <c r="I715" s="49">
        <v>77137.325964137621</v>
      </c>
      <c r="J715" s="49">
        <v>99960.348227424911</v>
      </c>
      <c r="K715" s="49">
        <v>119382.59141008109</v>
      </c>
      <c r="L715" s="49">
        <v>138853.57272840632</v>
      </c>
      <c r="M715" s="49">
        <v>159748.61049456001</v>
      </c>
      <c r="N715" s="49">
        <v>189756.85821863962</v>
      </c>
      <c r="O715" s="49">
        <v>26596.055958497302</v>
      </c>
      <c r="P715" s="49">
        <v>31927.477734065913</v>
      </c>
      <c r="Q715" s="49">
        <v>39332.133537424488</v>
      </c>
      <c r="R715" s="49">
        <v>60937.003112271821</v>
      </c>
      <c r="S715" s="49">
        <v>77137.325964137621</v>
      </c>
      <c r="T715" s="49">
        <v>99960.348227424911</v>
      </c>
      <c r="U715" s="49">
        <v>119382.59141008109</v>
      </c>
      <c r="V715" s="49">
        <v>138853.57272840632</v>
      </c>
      <c r="W715" s="49">
        <v>159748.61049456001</v>
      </c>
      <c r="X715" s="49">
        <v>189756.85821863962</v>
      </c>
      <c r="Y715" s="49">
        <v>26596.055958497302</v>
      </c>
      <c r="Z715" s="49">
        <v>31927.477734065913</v>
      </c>
      <c r="AA715" s="49">
        <v>39332.133537424488</v>
      </c>
      <c r="AB715" s="49">
        <v>60937.003112271821</v>
      </c>
      <c r="AC715" s="49">
        <v>77137.325964137621</v>
      </c>
      <c r="AD715" s="49">
        <v>99960.348227424911</v>
      </c>
      <c r="AE715" s="49">
        <v>119382.59141008109</v>
      </c>
      <c r="AF715" s="49">
        <v>138853.57272840632</v>
      </c>
      <c r="AG715" s="49">
        <v>159748.61049456001</v>
      </c>
      <c r="AH715" s="49">
        <v>189756.85821863962</v>
      </c>
      <c r="AJ715" s="33" t="str">
        <f t="shared" si="22"/>
        <v/>
      </c>
      <c r="AK715" s="33" t="str">
        <f t="shared" si="23"/>
        <v/>
      </c>
      <c r="AO715" t="s">
        <v>13</v>
      </c>
      <c r="AR715" s="7"/>
      <c r="AS715" s="7"/>
      <c r="AT715" s="7"/>
      <c r="AU715" s="7"/>
      <c r="AV715" s="7"/>
      <c r="AW715" s="7"/>
      <c r="AX715" s="7"/>
      <c r="AY715" s="7"/>
      <c r="AZ715" s="7"/>
      <c r="BA715" s="7"/>
      <c r="BB715" s="7"/>
      <c r="BC715" s="7"/>
      <c r="BD715" s="7"/>
      <c r="BE715" s="7"/>
      <c r="BF715" s="7"/>
      <c r="BG715" s="7"/>
      <c r="BH715" s="7"/>
    </row>
    <row r="716" spans="1:60" x14ac:dyDescent="0.25">
      <c r="A716" s="23"/>
      <c r="B716" s="79" t="s">
        <v>1776</v>
      </c>
      <c r="C716" s="80" t="s">
        <v>3585</v>
      </c>
      <c r="D716" s="80" t="s">
        <v>3427</v>
      </c>
      <c r="E716" s="50">
        <v>25360</v>
      </c>
      <c r="F716" s="50">
        <v>28590.9</v>
      </c>
      <c r="G716" s="50">
        <v>32570</v>
      </c>
      <c r="H716" s="50">
        <v>42710</v>
      </c>
      <c r="I716" s="50">
        <v>49650</v>
      </c>
      <c r="J716" s="50">
        <v>58670</v>
      </c>
      <c r="K716" s="50">
        <v>65600</v>
      </c>
      <c r="L716" s="50">
        <v>72700</v>
      </c>
      <c r="M716" s="50">
        <v>80050</v>
      </c>
      <c r="N716" s="50">
        <v>90190</v>
      </c>
      <c r="O716" s="50">
        <v>25360</v>
      </c>
      <c r="P716" s="50">
        <v>28590.9</v>
      </c>
      <c r="Q716" s="50">
        <v>32570</v>
      </c>
      <c r="R716" s="50">
        <v>42710</v>
      </c>
      <c r="S716" s="50">
        <v>49650</v>
      </c>
      <c r="T716" s="50">
        <v>58670</v>
      </c>
      <c r="U716" s="50">
        <v>65600</v>
      </c>
      <c r="V716" s="50">
        <v>72700</v>
      </c>
      <c r="W716" s="50">
        <v>80050</v>
      </c>
      <c r="X716" s="50">
        <v>90190</v>
      </c>
      <c r="Y716" s="50">
        <v>25360</v>
      </c>
      <c r="Z716" s="50">
        <v>28590.9</v>
      </c>
      <c r="AA716" s="50">
        <v>32570</v>
      </c>
      <c r="AB716" s="50">
        <v>42710</v>
      </c>
      <c r="AC716" s="50">
        <v>49650</v>
      </c>
      <c r="AD716" s="50">
        <v>58670</v>
      </c>
      <c r="AE716" s="50">
        <v>65600</v>
      </c>
      <c r="AF716" s="50">
        <v>72700</v>
      </c>
      <c r="AG716" s="50">
        <v>80050</v>
      </c>
      <c r="AH716" s="50">
        <v>90190</v>
      </c>
      <c r="AJ716" s="33" t="str">
        <f t="shared" si="22"/>
        <v/>
      </c>
      <c r="AK716" s="33" t="str">
        <f t="shared" si="23"/>
        <v/>
      </c>
      <c r="AO716" t="s">
        <v>13</v>
      </c>
      <c r="AR716" s="7"/>
      <c r="AS716" s="7"/>
      <c r="AT716" s="7"/>
      <c r="AU716" s="7"/>
      <c r="AV716" s="7"/>
      <c r="AW716" s="7"/>
      <c r="AX716" s="7"/>
      <c r="AY716" s="7"/>
      <c r="AZ716" s="7"/>
      <c r="BA716" s="7"/>
      <c r="BB716" s="7"/>
      <c r="BC716" s="7"/>
      <c r="BD716" s="7"/>
      <c r="BE716" s="7"/>
      <c r="BF716" s="7"/>
      <c r="BG716" s="7"/>
      <c r="BH716" s="7"/>
    </row>
    <row r="717" spans="1:60" x14ac:dyDescent="0.25">
      <c r="A717" s="23"/>
      <c r="B717" s="81" t="s">
        <v>1779</v>
      </c>
      <c r="C717" s="53" t="s">
        <v>4327</v>
      </c>
      <c r="D717" s="53" t="s">
        <v>4001</v>
      </c>
      <c r="E717" s="49">
        <v>555.93052078853191</v>
      </c>
      <c r="F717" s="49">
        <v>693.76050653978382</v>
      </c>
      <c r="G717" s="49">
        <v>893.13396007466213</v>
      </c>
      <c r="H717" s="49">
        <v>1490.0098698747684</v>
      </c>
      <c r="I717" s="49">
        <v>1958.7473699860623</v>
      </c>
      <c r="J717" s="49">
        <v>2612.8639155569322</v>
      </c>
      <c r="K717" s="49">
        <v>3175.7881405531443</v>
      </c>
      <c r="L717" s="49">
        <v>3746.2376587364029</v>
      </c>
      <c r="M717" s="49">
        <v>4354.7573478561008</v>
      </c>
      <c r="N717" s="49">
        <v>5243.4788858484108</v>
      </c>
      <c r="O717" s="49">
        <v>555.93052078853191</v>
      </c>
      <c r="P717" s="49">
        <v>693.76050653978382</v>
      </c>
      <c r="Q717" s="49">
        <v>893.13396007466213</v>
      </c>
      <c r="R717" s="49">
        <v>1490.0098698747684</v>
      </c>
      <c r="S717" s="49">
        <v>1958.7473699860623</v>
      </c>
      <c r="T717" s="49">
        <v>2612.8639155569322</v>
      </c>
      <c r="U717" s="49">
        <v>3175.7881405531443</v>
      </c>
      <c r="V717" s="49">
        <v>3746.2376587364029</v>
      </c>
      <c r="W717" s="49">
        <v>4354.7573478561008</v>
      </c>
      <c r="X717" s="49">
        <v>5243.4788858484108</v>
      </c>
      <c r="Y717" s="49">
        <v>555.93052078853191</v>
      </c>
      <c r="Z717" s="49">
        <v>693.76050653978382</v>
      </c>
      <c r="AA717" s="49">
        <v>893.13396007466213</v>
      </c>
      <c r="AB717" s="49">
        <v>1490.0098698747684</v>
      </c>
      <c r="AC717" s="49">
        <v>1958.7473699860623</v>
      </c>
      <c r="AD717" s="49">
        <v>2612.8639155569322</v>
      </c>
      <c r="AE717" s="49">
        <v>3175.7881405531443</v>
      </c>
      <c r="AF717" s="49">
        <v>3746.2376587364029</v>
      </c>
      <c r="AG717" s="49">
        <v>4354.7573478561008</v>
      </c>
      <c r="AH717" s="49">
        <v>5243.4788858484108</v>
      </c>
      <c r="AJ717" s="33" t="str">
        <f t="shared" si="22"/>
        <v/>
      </c>
      <c r="AK717" s="33" t="str">
        <f t="shared" si="23"/>
        <v/>
      </c>
      <c r="AO717" t="s">
        <v>13</v>
      </c>
      <c r="AR717" s="7"/>
      <c r="AS717" s="7"/>
      <c r="AT717" s="7"/>
      <c r="AU717" s="7"/>
      <c r="AV717" s="7"/>
      <c r="AW717" s="7"/>
      <c r="AX717" s="7"/>
      <c r="AY717" s="7"/>
      <c r="AZ717" s="7"/>
      <c r="BA717" s="7"/>
      <c r="BB717" s="7"/>
      <c r="BC717" s="7"/>
      <c r="BD717" s="7"/>
      <c r="BE717" s="7"/>
      <c r="BF717" s="7"/>
      <c r="BG717" s="7"/>
      <c r="BH717" s="7"/>
    </row>
    <row r="718" spans="1:60" x14ac:dyDescent="0.25">
      <c r="A718" s="23"/>
      <c r="B718" s="81" t="s">
        <v>1781</v>
      </c>
      <c r="C718" s="53" t="s">
        <v>4327</v>
      </c>
      <c r="D718" s="53" t="s">
        <v>4002</v>
      </c>
      <c r="E718" s="49">
        <v>1301.8056733539411</v>
      </c>
      <c r="F718" s="49">
        <v>1618.6050710870134</v>
      </c>
      <c r="G718" s="49">
        <v>2074.8210451746595</v>
      </c>
      <c r="H718" s="49">
        <v>3444.7526610242212</v>
      </c>
      <c r="I718" s="49">
        <v>4519.128257302059</v>
      </c>
      <c r="J718" s="49">
        <v>6028.2316345642303</v>
      </c>
      <c r="K718" s="49">
        <v>7328.7412248312521</v>
      </c>
      <c r="L718" s="49">
        <v>8649.5589167029411</v>
      </c>
      <c r="M718" s="49">
        <v>10063.719698226994</v>
      </c>
      <c r="N718" s="49">
        <v>12129.260267041276</v>
      </c>
      <c r="O718" s="49">
        <v>1301.8056733539411</v>
      </c>
      <c r="P718" s="49">
        <v>1618.6050710870134</v>
      </c>
      <c r="Q718" s="49">
        <v>2074.8210451746595</v>
      </c>
      <c r="R718" s="49">
        <v>3444.7526610242212</v>
      </c>
      <c r="S718" s="49">
        <v>4519.128257302059</v>
      </c>
      <c r="T718" s="49">
        <v>6028.2316345642303</v>
      </c>
      <c r="U718" s="49">
        <v>7328.7412248312521</v>
      </c>
      <c r="V718" s="49">
        <v>8649.5589167029411</v>
      </c>
      <c r="W718" s="49">
        <v>10063.719698226994</v>
      </c>
      <c r="X718" s="49">
        <v>12129.260267041276</v>
      </c>
      <c r="Y718" s="49">
        <v>1301.8056733539411</v>
      </c>
      <c r="Z718" s="49">
        <v>1618.6050710870134</v>
      </c>
      <c r="AA718" s="49">
        <v>2074.8210451746595</v>
      </c>
      <c r="AB718" s="49">
        <v>3444.7526610242212</v>
      </c>
      <c r="AC718" s="49">
        <v>4519.128257302059</v>
      </c>
      <c r="AD718" s="49">
        <v>6028.2316345642303</v>
      </c>
      <c r="AE718" s="49">
        <v>7328.7412248312521</v>
      </c>
      <c r="AF718" s="49">
        <v>8649.5589167029411</v>
      </c>
      <c r="AG718" s="49">
        <v>10063.719698226994</v>
      </c>
      <c r="AH718" s="49">
        <v>12129.260267041276</v>
      </c>
      <c r="AJ718" s="33" t="str">
        <f t="shared" si="22"/>
        <v/>
      </c>
      <c r="AK718" s="33" t="str">
        <f t="shared" si="23"/>
        <v/>
      </c>
      <c r="AO718" t="s">
        <v>13</v>
      </c>
      <c r="AR718" s="7"/>
      <c r="AS718" s="7"/>
      <c r="AT718" s="7"/>
      <c r="AU718" s="7"/>
      <c r="AV718" s="7"/>
      <c r="AW718" s="7"/>
      <c r="AX718" s="7"/>
      <c r="AY718" s="7"/>
      <c r="AZ718" s="7"/>
      <c r="BA718" s="7"/>
      <c r="BB718" s="7"/>
      <c r="BC718" s="7"/>
      <c r="BD718" s="7"/>
      <c r="BE718" s="7"/>
      <c r="BF718" s="7"/>
      <c r="BG718" s="7"/>
      <c r="BH718" s="7"/>
    </row>
    <row r="719" spans="1:60" x14ac:dyDescent="0.25">
      <c r="A719" s="23"/>
      <c r="B719" s="79" t="s">
        <v>1783</v>
      </c>
      <c r="C719" s="80" t="s">
        <v>3585</v>
      </c>
      <c r="D719" s="80" t="s">
        <v>3428</v>
      </c>
      <c r="E719" s="50">
        <v>1484</v>
      </c>
      <c r="F719" s="50">
        <v>1738.9</v>
      </c>
      <c r="G719" s="50">
        <v>2049</v>
      </c>
      <c r="H719" s="50">
        <v>2808</v>
      </c>
      <c r="I719" s="50">
        <v>3301</v>
      </c>
      <c r="J719" s="50">
        <v>3913</v>
      </c>
      <c r="K719" s="50">
        <v>4363</v>
      </c>
      <c r="L719" s="50">
        <v>4808</v>
      </c>
      <c r="M719" s="50">
        <v>5251</v>
      </c>
      <c r="N719" s="50">
        <v>5838</v>
      </c>
      <c r="O719" s="50">
        <v>1484</v>
      </c>
      <c r="P719" s="50">
        <v>1738.9</v>
      </c>
      <c r="Q719" s="50">
        <v>2049</v>
      </c>
      <c r="R719" s="50">
        <v>2808</v>
      </c>
      <c r="S719" s="50">
        <v>3301</v>
      </c>
      <c r="T719" s="50">
        <v>3913</v>
      </c>
      <c r="U719" s="50">
        <v>4363</v>
      </c>
      <c r="V719" s="50">
        <v>4808</v>
      </c>
      <c r="W719" s="50">
        <v>5251</v>
      </c>
      <c r="X719" s="50">
        <v>5838</v>
      </c>
      <c r="Y719" s="50">
        <v>1484</v>
      </c>
      <c r="Z719" s="50">
        <v>1738.9</v>
      </c>
      <c r="AA719" s="50">
        <v>2049</v>
      </c>
      <c r="AB719" s="50">
        <v>2808</v>
      </c>
      <c r="AC719" s="50">
        <v>3301</v>
      </c>
      <c r="AD719" s="50">
        <v>3913</v>
      </c>
      <c r="AE719" s="50">
        <v>4363</v>
      </c>
      <c r="AF719" s="50">
        <v>4808</v>
      </c>
      <c r="AG719" s="50">
        <v>5251</v>
      </c>
      <c r="AH719" s="50">
        <v>5838</v>
      </c>
      <c r="AJ719" s="33" t="str">
        <f t="shared" si="22"/>
        <v/>
      </c>
      <c r="AK719" s="33" t="str">
        <f t="shared" si="23"/>
        <v/>
      </c>
      <c r="AO719" t="s">
        <v>13</v>
      </c>
      <c r="AR719" s="7"/>
      <c r="AS719" s="7"/>
      <c r="AT719" s="7"/>
      <c r="AU719" s="7"/>
      <c r="AV719" s="7"/>
      <c r="AW719" s="7"/>
      <c r="AX719" s="7"/>
      <c r="AY719" s="7"/>
      <c r="AZ719" s="7"/>
      <c r="BA719" s="7"/>
      <c r="BB719" s="7"/>
      <c r="BC719" s="7"/>
      <c r="BD719" s="7"/>
      <c r="BE719" s="7"/>
      <c r="BF719" s="7"/>
      <c r="BG719" s="7"/>
      <c r="BH719" s="7"/>
    </row>
    <row r="720" spans="1:60" x14ac:dyDescent="0.25">
      <c r="A720" s="23"/>
      <c r="B720" s="81" t="s">
        <v>1786</v>
      </c>
      <c r="C720" s="53" t="s">
        <v>4327</v>
      </c>
      <c r="D720" s="53" t="s">
        <v>4003</v>
      </c>
      <c r="E720" s="49">
        <v>482.71069753269171</v>
      </c>
      <c r="F720" s="49">
        <v>611.16687814660236</v>
      </c>
      <c r="G720" s="49">
        <v>798.45140268244518</v>
      </c>
      <c r="H720" s="49">
        <v>1368.6614176029204</v>
      </c>
      <c r="I720" s="49">
        <v>1820.136644896998</v>
      </c>
      <c r="J720" s="49">
        <v>2452.4330234274735</v>
      </c>
      <c r="K720" s="49">
        <v>2996.5006341689123</v>
      </c>
      <c r="L720" s="49">
        <v>3549.8043460270792</v>
      </c>
      <c r="M720" s="49">
        <v>4142.14185279089</v>
      </c>
      <c r="N720" s="49">
        <v>5008.5921044874713</v>
      </c>
      <c r="O720" s="49">
        <v>482.71069753269171</v>
      </c>
      <c r="P720" s="49">
        <v>611.16687814660236</v>
      </c>
      <c r="Q720" s="49">
        <v>798.45140268244518</v>
      </c>
      <c r="R720" s="49">
        <v>1368.6614176029204</v>
      </c>
      <c r="S720" s="49">
        <v>1820.136644896998</v>
      </c>
      <c r="T720" s="49">
        <v>2452.4330234274735</v>
      </c>
      <c r="U720" s="49">
        <v>2996.5006341689123</v>
      </c>
      <c r="V720" s="49">
        <v>3549.8043460270792</v>
      </c>
      <c r="W720" s="49">
        <v>4142.14185279089</v>
      </c>
      <c r="X720" s="49">
        <v>5008.5921044874713</v>
      </c>
      <c r="Y720" s="49">
        <v>482.71069753269171</v>
      </c>
      <c r="Z720" s="49">
        <v>611.16687814660236</v>
      </c>
      <c r="AA720" s="49">
        <v>798.45140268244518</v>
      </c>
      <c r="AB720" s="49">
        <v>1368.6614176029204</v>
      </c>
      <c r="AC720" s="49">
        <v>1820.136644896998</v>
      </c>
      <c r="AD720" s="49">
        <v>2452.4330234274735</v>
      </c>
      <c r="AE720" s="49">
        <v>2996.5006341689123</v>
      </c>
      <c r="AF720" s="49">
        <v>3549.8043460270792</v>
      </c>
      <c r="AG720" s="49">
        <v>4142.14185279089</v>
      </c>
      <c r="AH720" s="49">
        <v>5008.5921044874713</v>
      </c>
      <c r="AJ720" s="33" t="str">
        <f t="shared" si="22"/>
        <v/>
      </c>
      <c r="AK720" s="33" t="str">
        <f t="shared" si="23"/>
        <v/>
      </c>
      <c r="AO720" t="s">
        <v>13</v>
      </c>
      <c r="AR720" s="7"/>
      <c r="AS720" s="7"/>
      <c r="AT720" s="7"/>
      <c r="AU720" s="7"/>
      <c r="AV720" s="7"/>
      <c r="AW720" s="7"/>
      <c r="AX720" s="7"/>
      <c r="AY720" s="7"/>
      <c r="AZ720" s="7"/>
      <c r="BA720" s="7"/>
      <c r="BB720" s="7"/>
      <c r="BC720" s="7"/>
      <c r="BD720" s="7"/>
      <c r="BE720" s="7"/>
      <c r="BF720" s="7"/>
      <c r="BG720" s="7"/>
      <c r="BH720" s="7"/>
    </row>
    <row r="721" spans="1:60" x14ac:dyDescent="0.25">
      <c r="A721" s="23"/>
      <c r="B721" s="81" t="s">
        <v>1788</v>
      </c>
      <c r="C721" s="53" t="s">
        <v>4327</v>
      </c>
      <c r="D721" s="53" t="s">
        <v>4004</v>
      </c>
      <c r="E721" s="49">
        <v>1911.5831567376438</v>
      </c>
      <c r="F721" s="49">
        <v>2402.3891585616529</v>
      </c>
      <c r="G721" s="49">
        <v>3114.0123155233618</v>
      </c>
      <c r="H721" s="49">
        <v>5295.9322980798461</v>
      </c>
      <c r="I721" s="49">
        <v>7031.0630464363012</v>
      </c>
      <c r="J721" s="49">
        <v>9496.3787678799144</v>
      </c>
      <c r="K721" s="49">
        <v>11633.031247054198</v>
      </c>
      <c r="L721" s="49">
        <v>13821.387096768813</v>
      </c>
      <c r="M721" s="49">
        <v>16180.268256382933</v>
      </c>
      <c r="N721" s="49">
        <v>19644.345765248756</v>
      </c>
      <c r="O721" s="49">
        <v>1911.5831567376438</v>
      </c>
      <c r="P721" s="49">
        <v>2402.3891585616529</v>
      </c>
      <c r="Q721" s="49">
        <v>3114.0123155233618</v>
      </c>
      <c r="R721" s="49">
        <v>5295.9322980798461</v>
      </c>
      <c r="S721" s="49">
        <v>7031.0630464363012</v>
      </c>
      <c r="T721" s="49">
        <v>9496.3787678799144</v>
      </c>
      <c r="U721" s="49">
        <v>11633.031247054198</v>
      </c>
      <c r="V721" s="49">
        <v>13821.387096768813</v>
      </c>
      <c r="W721" s="49">
        <v>16180.268256382933</v>
      </c>
      <c r="X721" s="49">
        <v>19644.345765248756</v>
      </c>
      <c r="Y721" s="49">
        <v>1911.5831567376438</v>
      </c>
      <c r="Z721" s="49">
        <v>2402.3891585616529</v>
      </c>
      <c r="AA721" s="49">
        <v>3114.0123155233618</v>
      </c>
      <c r="AB721" s="49">
        <v>5295.9322980798461</v>
      </c>
      <c r="AC721" s="49">
        <v>7031.0630464363012</v>
      </c>
      <c r="AD721" s="49">
        <v>9496.3787678799144</v>
      </c>
      <c r="AE721" s="49">
        <v>11633.031247054198</v>
      </c>
      <c r="AF721" s="49">
        <v>13821.387096768813</v>
      </c>
      <c r="AG721" s="49">
        <v>16180.268256382933</v>
      </c>
      <c r="AH721" s="49">
        <v>19644.345765248756</v>
      </c>
      <c r="AJ721" s="33" t="str">
        <f t="shared" si="22"/>
        <v/>
      </c>
      <c r="AK721" s="33" t="str">
        <f t="shared" si="23"/>
        <v/>
      </c>
      <c r="AO721" t="s">
        <v>13</v>
      </c>
      <c r="AR721" s="7"/>
      <c r="AS721" s="7"/>
      <c r="AT721" s="7"/>
      <c r="AU721" s="7"/>
      <c r="AV721" s="7"/>
      <c r="AW721" s="7"/>
      <c r="AX721" s="7"/>
      <c r="AY721" s="7"/>
      <c r="AZ721" s="7"/>
      <c r="BA721" s="7"/>
      <c r="BB721" s="7"/>
      <c r="BC721" s="7"/>
      <c r="BD721" s="7"/>
      <c r="BE721" s="7"/>
      <c r="BF721" s="7"/>
      <c r="BG721" s="7"/>
      <c r="BH721" s="7"/>
    </row>
    <row r="722" spans="1:60" x14ac:dyDescent="0.25">
      <c r="A722" s="23"/>
      <c r="B722" s="79" t="s">
        <v>1792</v>
      </c>
      <c r="C722" s="80" t="s">
        <v>3585</v>
      </c>
      <c r="D722" s="80" t="s">
        <v>3429</v>
      </c>
      <c r="E722" s="50">
        <v>28850</v>
      </c>
      <c r="F722" s="50">
        <v>33036.800000000003</v>
      </c>
      <c r="G722" s="50">
        <v>38170</v>
      </c>
      <c r="H722" s="50">
        <v>51130</v>
      </c>
      <c r="I722" s="50">
        <v>59860</v>
      </c>
      <c r="J722" s="50">
        <v>71090</v>
      </c>
      <c r="K722" s="50">
        <v>79610</v>
      </c>
      <c r="L722" s="50">
        <v>88270</v>
      </c>
      <c r="M722" s="50">
        <v>97120</v>
      </c>
      <c r="N722" s="50">
        <v>109200</v>
      </c>
      <c r="O722" s="50">
        <v>28850</v>
      </c>
      <c r="P722" s="50">
        <v>33036.800000000003</v>
      </c>
      <c r="Q722" s="50">
        <v>38170</v>
      </c>
      <c r="R722" s="50">
        <v>51130</v>
      </c>
      <c r="S722" s="50">
        <v>59860</v>
      </c>
      <c r="T722" s="50">
        <v>71090</v>
      </c>
      <c r="U722" s="50">
        <v>79610</v>
      </c>
      <c r="V722" s="50">
        <v>88270</v>
      </c>
      <c r="W722" s="50">
        <v>97120</v>
      </c>
      <c r="X722" s="50">
        <v>109200</v>
      </c>
      <c r="Y722" s="50">
        <v>28850</v>
      </c>
      <c r="Z722" s="50">
        <v>33036.800000000003</v>
      </c>
      <c r="AA722" s="50">
        <v>38170</v>
      </c>
      <c r="AB722" s="50">
        <v>51130</v>
      </c>
      <c r="AC722" s="50">
        <v>59860</v>
      </c>
      <c r="AD722" s="50">
        <v>71090</v>
      </c>
      <c r="AE722" s="50">
        <v>79610</v>
      </c>
      <c r="AF722" s="50">
        <v>88270</v>
      </c>
      <c r="AG722" s="50">
        <v>97120</v>
      </c>
      <c r="AH722" s="50">
        <v>109200</v>
      </c>
      <c r="AJ722" s="33" t="str">
        <f t="shared" si="22"/>
        <v/>
      </c>
      <c r="AK722" s="33" t="str">
        <f t="shared" si="23"/>
        <v/>
      </c>
      <c r="AO722" t="s">
        <v>13</v>
      </c>
      <c r="AR722" s="7"/>
      <c r="AS722" s="7"/>
      <c r="AT722" s="7"/>
      <c r="AU722" s="7"/>
      <c r="AV722" s="7"/>
      <c r="AW722" s="7"/>
      <c r="AX722" s="7"/>
      <c r="AY722" s="7"/>
      <c r="AZ722" s="7"/>
      <c r="BA722" s="7"/>
      <c r="BB722" s="7"/>
      <c r="BC722" s="7"/>
      <c r="BD722" s="7"/>
      <c r="BE722" s="7"/>
      <c r="BF722" s="7"/>
      <c r="BG722" s="7"/>
      <c r="BH722" s="7"/>
    </row>
    <row r="723" spans="1:60" x14ac:dyDescent="0.25">
      <c r="A723" s="23"/>
      <c r="B723" s="81" t="s">
        <v>1795</v>
      </c>
      <c r="C723" s="53" t="s">
        <v>4327</v>
      </c>
      <c r="D723" s="53" t="s">
        <v>4005</v>
      </c>
      <c r="E723" s="49">
        <v>766.86498462824409</v>
      </c>
      <c r="F723" s="49">
        <v>942.94671900564697</v>
      </c>
      <c r="G723" s="49">
        <v>1193.6263539009944</v>
      </c>
      <c r="H723" s="49">
        <v>1922.4422602717204</v>
      </c>
      <c r="I723" s="49">
        <v>2477.4384046295977</v>
      </c>
      <c r="J723" s="49">
        <v>3239.8472838066609</v>
      </c>
      <c r="K723" s="49">
        <v>3886.8812701279026</v>
      </c>
      <c r="L723" s="49">
        <v>4532.8405422327114</v>
      </c>
      <c r="M723" s="49">
        <v>5217.2868484994615</v>
      </c>
      <c r="N723" s="49">
        <v>6204.0997788482318</v>
      </c>
      <c r="O723" s="49">
        <v>766.86498462824409</v>
      </c>
      <c r="P723" s="49">
        <v>942.94671900564697</v>
      </c>
      <c r="Q723" s="49">
        <v>1193.6263539009944</v>
      </c>
      <c r="R723" s="49">
        <v>1922.4422602717204</v>
      </c>
      <c r="S723" s="49">
        <v>2477.4384046295977</v>
      </c>
      <c r="T723" s="49">
        <v>3239.8472838066609</v>
      </c>
      <c r="U723" s="49">
        <v>3886.8812701279026</v>
      </c>
      <c r="V723" s="49">
        <v>4532.8405422327114</v>
      </c>
      <c r="W723" s="49">
        <v>5217.2868484994615</v>
      </c>
      <c r="X723" s="49">
        <v>6204.0997788482318</v>
      </c>
      <c r="Y723" s="49">
        <v>766.86498462824409</v>
      </c>
      <c r="Z723" s="49">
        <v>942.94671900564697</v>
      </c>
      <c r="AA723" s="49">
        <v>1193.6263539009944</v>
      </c>
      <c r="AB723" s="49">
        <v>1922.4422602717204</v>
      </c>
      <c r="AC723" s="49">
        <v>2477.4384046295977</v>
      </c>
      <c r="AD723" s="49">
        <v>3239.8472838066609</v>
      </c>
      <c r="AE723" s="49">
        <v>3886.8812701279026</v>
      </c>
      <c r="AF723" s="49">
        <v>4532.8405422327114</v>
      </c>
      <c r="AG723" s="49">
        <v>5217.2868484994615</v>
      </c>
      <c r="AH723" s="49">
        <v>6204.0997788482318</v>
      </c>
      <c r="AJ723" s="33" t="str">
        <f t="shared" si="22"/>
        <v/>
      </c>
      <c r="AK723" s="33" t="str">
        <f t="shared" si="23"/>
        <v/>
      </c>
      <c r="AO723" t="s">
        <v>13</v>
      </c>
      <c r="AR723" s="7"/>
      <c r="AS723" s="7"/>
      <c r="AT723" s="7"/>
      <c r="AU723" s="7"/>
      <c r="AV723" s="7"/>
      <c r="AW723" s="7"/>
      <c r="AX723" s="7"/>
      <c r="AY723" s="7"/>
      <c r="AZ723" s="7"/>
      <c r="BA723" s="7"/>
      <c r="BB723" s="7"/>
      <c r="BC723" s="7"/>
      <c r="BD723" s="7"/>
      <c r="BE723" s="7"/>
      <c r="BF723" s="7"/>
      <c r="BG723" s="7"/>
      <c r="BH723" s="7"/>
    </row>
    <row r="724" spans="1:60" x14ac:dyDescent="0.25">
      <c r="A724" s="23"/>
      <c r="B724" s="81" t="s">
        <v>1798</v>
      </c>
      <c r="C724" s="53" t="s">
        <v>4327</v>
      </c>
      <c r="D724" s="53" t="s">
        <v>4006</v>
      </c>
      <c r="E724" s="49">
        <v>1152.1501775557981</v>
      </c>
      <c r="F724" s="49">
        <v>1390.5327492878873</v>
      </c>
      <c r="G724" s="49">
        <v>1727.8458904757167</v>
      </c>
      <c r="H724" s="49">
        <v>2695.4845156068363</v>
      </c>
      <c r="I724" s="49">
        <v>3431.9556345366245</v>
      </c>
      <c r="J724" s="49">
        <v>4447.5964577635441</v>
      </c>
      <c r="K724" s="49">
        <v>5315.31744005581</v>
      </c>
      <c r="L724" s="49">
        <v>6181.8091110991927</v>
      </c>
      <c r="M724" s="49">
        <v>7098.247340400143</v>
      </c>
      <c r="N724" s="49">
        <v>8422.2204691350144</v>
      </c>
      <c r="O724" s="49">
        <v>1152.1501775557981</v>
      </c>
      <c r="P724" s="49">
        <v>1390.5327492878873</v>
      </c>
      <c r="Q724" s="49">
        <v>1727.8458904757167</v>
      </c>
      <c r="R724" s="49">
        <v>2695.4845156068363</v>
      </c>
      <c r="S724" s="49">
        <v>3431.9556345366245</v>
      </c>
      <c r="T724" s="49">
        <v>4447.5964577635441</v>
      </c>
      <c r="U724" s="49">
        <v>5315.31744005581</v>
      </c>
      <c r="V724" s="49">
        <v>6181.8091110991927</v>
      </c>
      <c r="W724" s="49">
        <v>7098.247340400143</v>
      </c>
      <c r="X724" s="49">
        <v>8422.2204691350144</v>
      </c>
      <c r="Y724" s="49">
        <v>1152.1501775557981</v>
      </c>
      <c r="Z724" s="49">
        <v>1390.5327492878873</v>
      </c>
      <c r="AA724" s="49">
        <v>1727.8458904757167</v>
      </c>
      <c r="AB724" s="49">
        <v>2695.4845156068363</v>
      </c>
      <c r="AC724" s="49">
        <v>3431.9556345366245</v>
      </c>
      <c r="AD724" s="49">
        <v>4447.5964577635441</v>
      </c>
      <c r="AE724" s="49">
        <v>5315.31744005581</v>
      </c>
      <c r="AF724" s="49">
        <v>6181.8091110991927</v>
      </c>
      <c r="AG724" s="49">
        <v>7098.247340400143</v>
      </c>
      <c r="AH724" s="49">
        <v>8422.2204691350144</v>
      </c>
      <c r="AJ724" s="33" t="str">
        <f t="shared" si="22"/>
        <v/>
      </c>
      <c r="AK724" s="33" t="str">
        <f t="shared" si="23"/>
        <v/>
      </c>
      <c r="AO724" t="s">
        <v>13</v>
      </c>
      <c r="AR724" s="7"/>
      <c r="AS724" s="7"/>
      <c r="AT724" s="7"/>
      <c r="AU724" s="7"/>
      <c r="AV724" s="7"/>
      <c r="AW724" s="7"/>
      <c r="AX724" s="7"/>
      <c r="AY724" s="7"/>
      <c r="AZ724" s="7"/>
      <c r="BA724" s="7"/>
      <c r="BB724" s="7"/>
      <c r="BC724" s="7"/>
      <c r="BD724" s="7"/>
      <c r="BE724" s="7"/>
      <c r="BF724" s="7"/>
      <c r="BG724" s="7"/>
      <c r="BH724" s="7"/>
    </row>
    <row r="725" spans="1:60" x14ac:dyDescent="0.25">
      <c r="A725" s="23"/>
      <c r="B725" s="81" t="s">
        <v>1802</v>
      </c>
      <c r="C725" s="53" t="s">
        <v>4327</v>
      </c>
      <c r="D725" s="53" t="s">
        <v>4007</v>
      </c>
      <c r="E725" s="49">
        <v>1179.4167580924172</v>
      </c>
      <c r="F725" s="49">
        <v>1411.5235062587071</v>
      </c>
      <c r="G725" s="49">
        <v>1736.5283908553085</v>
      </c>
      <c r="H725" s="49">
        <v>2648.3086828423302</v>
      </c>
      <c r="I725" s="49">
        <v>3325.5850995303904</v>
      </c>
      <c r="J725" s="49">
        <v>4247.0598631535995</v>
      </c>
      <c r="K725" s="49">
        <v>5025.2430576508032</v>
      </c>
      <c r="L725" s="49">
        <v>5792.456934748293</v>
      </c>
      <c r="M725" s="49">
        <v>6599.4623954498675</v>
      </c>
      <c r="N725" s="49">
        <v>7752.9848218438246</v>
      </c>
      <c r="O725" s="49">
        <v>1179.4167580924172</v>
      </c>
      <c r="P725" s="49">
        <v>1411.5235062587071</v>
      </c>
      <c r="Q725" s="49">
        <v>1736.5283908553085</v>
      </c>
      <c r="R725" s="49">
        <v>2648.3086828423302</v>
      </c>
      <c r="S725" s="49">
        <v>3325.5850995303904</v>
      </c>
      <c r="T725" s="49">
        <v>4247.0598631535995</v>
      </c>
      <c r="U725" s="49">
        <v>5025.2430576508032</v>
      </c>
      <c r="V725" s="49">
        <v>5792.456934748293</v>
      </c>
      <c r="W725" s="49">
        <v>6599.4623954498675</v>
      </c>
      <c r="X725" s="49">
        <v>7752.9848218438246</v>
      </c>
      <c r="Y725" s="49">
        <v>1179.4167580924172</v>
      </c>
      <c r="Z725" s="49">
        <v>1411.5235062587071</v>
      </c>
      <c r="AA725" s="49">
        <v>1736.5283908553085</v>
      </c>
      <c r="AB725" s="49">
        <v>2648.3086828423302</v>
      </c>
      <c r="AC725" s="49">
        <v>3325.5850995303904</v>
      </c>
      <c r="AD725" s="49">
        <v>4247.0598631535995</v>
      </c>
      <c r="AE725" s="49">
        <v>5025.2430576508032</v>
      </c>
      <c r="AF725" s="49">
        <v>5792.456934748293</v>
      </c>
      <c r="AG725" s="49">
        <v>6599.4623954498675</v>
      </c>
      <c r="AH725" s="49">
        <v>7752.9848218438246</v>
      </c>
      <c r="AJ725" s="33" t="str">
        <f t="shared" si="22"/>
        <v/>
      </c>
      <c r="AK725" s="33" t="str">
        <f t="shared" si="23"/>
        <v/>
      </c>
      <c r="AO725" t="s">
        <v>13</v>
      </c>
      <c r="AR725" s="7"/>
      <c r="AS725" s="7"/>
      <c r="AT725" s="7"/>
      <c r="AU725" s="7"/>
      <c r="AV725" s="7"/>
      <c r="AW725" s="7"/>
      <c r="AX725" s="7"/>
      <c r="AY725" s="7"/>
      <c r="AZ725" s="7"/>
      <c r="BA725" s="7"/>
      <c r="BB725" s="7"/>
      <c r="BC725" s="7"/>
      <c r="BD725" s="7"/>
      <c r="BE725" s="7"/>
      <c r="BF725" s="7"/>
      <c r="BG725" s="7"/>
      <c r="BH725" s="7"/>
    </row>
    <row r="726" spans="1:60" x14ac:dyDescent="0.25">
      <c r="A726" s="23"/>
      <c r="B726" s="81" t="s">
        <v>1804</v>
      </c>
      <c r="C726" s="53" t="s">
        <v>4327</v>
      </c>
      <c r="D726" s="53" t="s">
        <v>4008</v>
      </c>
      <c r="E726" s="49">
        <v>13148.811783947629</v>
      </c>
      <c r="F726" s="49">
        <v>15081.627524568385</v>
      </c>
      <c r="G726" s="49">
        <v>17688.013207590178</v>
      </c>
      <c r="H726" s="49">
        <v>24665.551218584198</v>
      </c>
      <c r="I726" s="49">
        <v>29541.888693213317</v>
      </c>
      <c r="J726" s="49">
        <v>36165.934187374391</v>
      </c>
      <c r="K726" s="49">
        <v>41669.817115380232</v>
      </c>
      <c r="L726" s="49">
        <v>46958.979849971671</v>
      </c>
      <c r="M726" s="49">
        <v>52515.437635511618</v>
      </c>
      <c r="N726" s="49">
        <v>60257.8000118337</v>
      </c>
      <c r="O726" s="49">
        <v>13148.811783947629</v>
      </c>
      <c r="P726" s="49">
        <v>15081.627524568385</v>
      </c>
      <c r="Q726" s="49">
        <v>17688.013207590178</v>
      </c>
      <c r="R726" s="49">
        <v>24665.551218584198</v>
      </c>
      <c r="S726" s="49">
        <v>29541.888693213317</v>
      </c>
      <c r="T726" s="49">
        <v>36165.934187374391</v>
      </c>
      <c r="U726" s="49">
        <v>41669.817115380232</v>
      </c>
      <c r="V726" s="49">
        <v>46958.979849971671</v>
      </c>
      <c r="W726" s="49">
        <v>52515.437635511618</v>
      </c>
      <c r="X726" s="49">
        <v>60257.8000118337</v>
      </c>
      <c r="Y726" s="49">
        <v>13148.811783947629</v>
      </c>
      <c r="Z726" s="49">
        <v>15081.627524568385</v>
      </c>
      <c r="AA726" s="49">
        <v>17688.013207590178</v>
      </c>
      <c r="AB726" s="49">
        <v>24665.551218584198</v>
      </c>
      <c r="AC726" s="49">
        <v>29541.888693213317</v>
      </c>
      <c r="AD726" s="49">
        <v>36165.934187374391</v>
      </c>
      <c r="AE726" s="49">
        <v>41669.817115380232</v>
      </c>
      <c r="AF726" s="49">
        <v>46958.979849971671</v>
      </c>
      <c r="AG726" s="49">
        <v>52515.437635511618</v>
      </c>
      <c r="AH726" s="49">
        <v>60257.8000118337</v>
      </c>
      <c r="AJ726" s="33" t="str">
        <f t="shared" si="22"/>
        <v/>
      </c>
      <c r="AK726" s="33" t="str">
        <f t="shared" si="23"/>
        <v/>
      </c>
      <c r="AO726" t="s">
        <v>13</v>
      </c>
      <c r="AR726" s="7"/>
      <c r="AS726" s="7"/>
      <c r="AT726" s="7"/>
      <c r="AU726" s="7"/>
      <c r="AV726" s="7"/>
      <c r="AW726" s="7"/>
      <c r="AX726" s="7"/>
      <c r="AY726" s="7"/>
      <c r="AZ726" s="7"/>
      <c r="BA726" s="7"/>
      <c r="BB726" s="7"/>
      <c r="BC726" s="7"/>
      <c r="BD726" s="7"/>
      <c r="BE726" s="7"/>
      <c r="BF726" s="7"/>
      <c r="BG726" s="7"/>
      <c r="BH726" s="7"/>
    </row>
    <row r="727" spans="1:60" x14ac:dyDescent="0.25">
      <c r="A727" s="23"/>
      <c r="B727" s="79" t="s">
        <v>1806</v>
      </c>
      <c r="C727" s="80" t="s">
        <v>4333</v>
      </c>
      <c r="D727" s="34" t="s">
        <v>3430</v>
      </c>
      <c r="E727" s="50">
        <v>133</v>
      </c>
      <c r="F727" s="50">
        <v>159.69999999999999</v>
      </c>
      <c r="G727" s="50">
        <v>195.5</v>
      </c>
      <c r="H727" s="50">
        <v>300.7</v>
      </c>
      <c r="I727" s="50">
        <v>383.8</v>
      </c>
      <c r="J727" s="50">
        <v>505.2</v>
      </c>
      <c r="K727" s="50">
        <v>608.29999999999995</v>
      </c>
      <c r="L727" s="50">
        <v>722.8</v>
      </c>
      <c r="M727" s="50">
        <v>850.4</v>
      </c>
      <c r="N727" s="50">
        <v>1042</v>
      </c>
      <c r="O727" s="49">
        <v>152.68799678845002</v>
      </c>
      <c r="P727" s="49">
        <v>184.18196538951872</v>
      </c>
      <c r="Q727" s="49">
        <v>228.50564753756078</v>
      </c>
      <c r="R727" s="49">
        <v>350.36618952417837</v>
      </c>
      <c r="S727" s="49">
        <v>439.78111033758756</v>
      </c>
      <c r="T727" s="49">
        <v>558.10756820221229</v>
      </c>
      <c r="U727" s="49">
        <v>656.8203160003211</v>
      </c>
      <c r="V727" s="49">
        <v>752.82371339124165</v>
      </c>
      <c r="W727" s="49">
        <v>852.55616819568149</v>
      </c>
      <c r="X727" s="49">
        <v>994.18006934102732</v>
      </c>
      <c r="Y727" s="49">
        <v>134.26647932557282</v>
      </c>
      <c r="Z727" s="49">
        <v>161.07214555280487</v>
      </c>
      <c r="AA727" s="49">
        <v>197.44150867868007</v>
      </c>
      <c r="AB727" s="49">
        <v>305.47019899384765</v>
      </c>
      <c r="AC727" s="49">
        <v>391.23380597978809</v>
      </c>
      <c r="AD727" s="49">
        <v>514.69623019014057</v>
      </c>
      <c r="AE727" s="49">
        <v>618.48327619759823</v>
      </c>
      <c r="AF727" s="49">
        <v>729.78393333081635</v>
      </c>
      <c r="AG727" s="49">
        <v>850.94407982507857</v>
      </c>
      <c r="AH727" s="49">
        <v>1029.1170049822861</v>
      </c>
      <c r="AJ727" s="33" t="str">
        <f t="shared" si="22"/>
        <v/>
      </c>
      <c r="AK727" s="33" t="str">
        <f t="shared" si="23"/>
        <v/>
      </c>
      <c r="AO727" t="s">
        <v>13</v>
      </c>
      <c r="AR727" s="7"/>
      <c r="AS727" s="7"/>
      <c r="AT727" s="7"/>
      <c r="AU727" s="7"/>
      <c r="AV727" s="7"/>
      <c r="AW727" s="7"/>
      <c r="AX727" s="7"/>
      <c r="AY727" s="7"/>
      <c r="AZ727" s="7"/>
      <c r="BA727" s="7"/>
      <c r="BB727" s="7"/>
      <c r="BC727" s="7"/>
      <c r="BD727" s="7"/>
      <c r="BE727" s="7"/>
      <c r="BF727" s="7"/>
      <c r="BG727" s="7"/>
      <c r="BH727" s="7"/>
    </row>
    <row r="728" spans="1:60" x14ac:dyDescent="0.25">
      <c r="A728" s="23"/>
      <c r="B728" s="81" t="s">
        <v>1808</v>
      </c>
      <c r="C728" s="53" t="s">
        <v>4327</v>
      </c>
      <c r="D728" s="53" t="s">
        <v>4009</v>
      </c>
      <c r="E728" s="49">
        <v>183.85675307884767</v>
      </c>
      <c r="F728" s="49">
        <v>227.19241981734567</v>
      </c>
      <c r="G728" s="49">
        <v>289.57163274542711</v>
      </c>
      <c r="H728" s="49">
        <v>470.98103627879192</v>
      </c>
      <c r="I728" s="49">
        <v>611.00923977955108</v>
      </c>
      <c r="J728" s="49">
        <v>802.47052625811102</v>
      </c>
      <c r="K728" s="49">
        <v>965.81068835449196</v>
      </c>
      <c r="L728" s="49">
        <v>1129.1957175553894</v>
      </c>
      <c r="M728" s="49">
        <v>1301.4916004008676</v>
      </c>
      <c r="N728" s="49">
        <v>1551.319292774803</v>
      </c>
      <c r="O728" s="49">
        <v>183.85675307884767</v>
      </c>
      <c r="P728" s="49">
        <v>227.19241981734567</v>
      </c>
      <c r="Q728" s="49">
        <v>289.57163274542711</v>
      </c>
      <c r="R728" s="49">
        <v>470.98103627879192</v>
      </c>
      <c r="S728" s="49">
        <v>611.00923977955108</v>
      </c>
      <c r="T728" s="49">
        <v>802.47052625811102</v>
      </c>
      <c r="U728" s="49">
        <v>965.81068835449196</v>
      </c>
      <c r="V728" s="49">
        <v>1129.1957175553894</v>
      </c>
      <c r="W728" s="49">
        <v>1301.4916004008676</v>
      </c>
      <c r="X728" s="49">
        <v>1551.319292774803</v>
      </c>
      <c r="Y728" s="49">
        <v>183.85675307884767</v>
      </c>
      <c r="Z728" s="49">
        <v>227.19241981734567</v>
      </c>
      <c r="AA728" s="49">
        <v>289.57163274542711</v>
      </c>
      <c r="AB728" s="49">
        <v>470.98103627879192</v>
      </c>
      <c r="AC728" s="49">
        <v>611.00923977955108</v>
      </c>
      <c r="AD728" s="49">
        <v>802.47052625811102</v>
      </c>
      <c r="AE728" s="49">
        <v>965.81068835449196</v>
      </c>
      <c r="AF728" s="49">
        <v>1129.1957175553894</v>
      </c>
      <c r="AG728" s="49">
        <v>1301.4916004008676</v>
      </c>
      <c r="AH728" s="49">
        <v>1551.319292774803</v>
      </c>
      <c r="AJ728" s="33" t="str">
        <f t="shared" si="22"/>
        <v/>
      </c>
      <c r="AK728" s="33" t="str">
        <f t="shared" si="23"/>
        <v/>
      </c>
      <c r="AO728" t="s">
        <v>13</v>
      </c>
      <c r="AR728" s="7"/>
      <c r="AS728" s="7"/>
      <c r="AT728" s="7"/>
      <c r="AU728" s="7"/>
      <c r="AV728" s="7"/>
      <c r="AW728" s="7"/>
      <c r="AX728" s="7"/>
      <c r="AY728" s="7"/>
      <c r="AZ728" s="7"/>
      <c r="BA728" s="7"/>
      <c r="BB728" s="7"/>
      <c r="BC728" s="7"/>
      <c r="BD728" s="7"/>
      <c r="BE728" s="7"/>
      <c r="BF728" s="7"/>
      <c r="BG728" s="7"/>
      <c r="BH728" s="7"/>
    </row>
    <row r="729" spans="1:60" x14ac:dyDescent="0.25">
      <c r="A729" s="23"/>
      <c r="B729" s="81" t="s">
        <v>1810</v>
      </c>
      <c r="C729" s="53" t="s">
        <v>4327</v>
      </c>
      <c r="D729" s="53" t="s">
        <v>4010</v>
      </c>
      <c r="E729" s="49">
        <v>629.38064517235796</v>
      </c>
      <c r="F729" s="49">
        <v>771.59904839305693</v>
      </c>
      <c r="G729" s="49">
        <v>975.18995040443519</v>
      </c>
      <c r="H729" s="49">
        <v>1570.2515827194688</v>
      </c>
      <c r="I729" s="49">
        <v>2030.720696161196</v>
      </c>
      <c r="J729" s="49">
        <v>2668.344284291506</v>
      </c>
      <c r="K729" s="49">
        <v>3215.4253079455966</v>
      </c>
      <c r="L729" s="49">
        <v>3765.6506047846738</v>
      </c>
      <c r="M729" s="49">
        <v>4349.2510276477415</v>
      </c>
      <c r="N729" s="49">
        <v>5197.570376496481</v>
      </c>
      <c r="O729" s="49">
        <v>629.38064517235796</v>
      </c>
      <c r="P729" s="49">
        <v>771.59904839305693</v>
      </c>
      <c r="Q729" s="49">
        <v>975.18995040443519</v>
      </c>
      <c r="R729" s="49">
        <v>1570.2515827194688</v>
      </c>
      <c r="S729" s="49">
        <v>2030.720696161196</v>
      </c>
      <c r="T729" s="49">
        <v>2668.344284291506</v>
      </c>
      <c r="U729" s="49">
        <v>3215.4253079455966</v>
      </c>
      <c r="V729" s="49">
        <v>3765.6506047846738</v>
      </c>
      <c r="W729" s="49">
        <v>4349.2510276477415</v>
      </c>
      <c r="X729" s="49">
        <v>5197.570376496481</v>
      </c>
      <c r="Y729" s="49">
        <v>629.38064517235796</v>
      </c>
      <c r="Z729" s="49">
        <v>771.59904839305693</v>
      </c>
      <c r="AA729" s="49">
        <v>975.18995040443519</v>
      </c>
      <c r="AB729" s="49">
        <v>1570.2515827194688</v>
      </c>
      <c r="AC729" s="49">
        <v>2030.720696161196</v>
      </c>
      <c r="AD729" s="49">
        <v>2668.344284291506</v>
      </c>
      <c r="AE729" s="49">
        <v>3215.4253079455966</v>
      </c>
      <c r="AF729" s="49">
        <v>3765.6506047846738</v>
      </c>
      <c r="AG729" s="49">
        <v>4349.2510276477415</v>
      </c>
      <c r="AH729" s="49">
        <v>5197.570376496481</v>
      </c>
      <c r="AJ729" s="33" t="str">
        <f t="shared" si="22"/>
        <v/>
      </c>
      <c r="AK729" s="33" t="str">
        <f t="shared" si="23"/>
        <v/>
      </c>
      <c r="AO729" t="s">
        <v>13</v>
      </c>
      <c r="AR729" s="7"/>
      <c r="AS729" s="7"/>
      <c r="AT729" s="7"/>
      <c r="AU729" s="7"/>
      <c r="AV729" s="7"/>
      <c r="AW729" s="7"/>
      <c r="AX729" s="7"/>
      <c r="AY729" s="7"/>
      <c r="AZ729" s="7"/>
      <c r="BA729" s="7"/>
      <c r="BB729" s="7"/>
      <c r="BC729" s="7"/>
      <c r="BD729" s="7"/>
      <c r="BE729" s="7"/>
      <c r="BF729" s="7"/>
      <c r="BG729" s="7"/>
      <c r="BH729" s="7"/>
    </row>
    <row r="730" spans="1:60" x14ac:dyDescent="0.25">
      <c r="A730" s="23"/>
      <c r="B730" s="79" t="s">
        <v>1816</v>
      </c>
      <c r="C730" s="80" t="s">
        <v>4333</v>
      </c>
      <c r="D730" s="34" t="s">
        <v>3431</v>
      </c>
      <c r="E730" s="50">
        <v>2110</v>
      </c>
      <c r="F730" s="50">
        <v>2715.4</v>
      </c>
      <c r="G730" s="50">
        <v>3540</v>
      </c>
      <c r="H730" s="50">
        <v>5971</v>
      </c>
      <c r="I730" s="50">
        <v>7864</v>
      </c>
      <c r="J730" s="50">
        <v>10560</v>
      </c>
      <c r="K730" s="50">
        <v>12800</v>
      </c>
      <c r="L730" s="50">
        <v>15210</v>
      </c>
      <c r="M730" s="50">
        <v>17830</v>
      </c>
      <c r="N730" s="50">
        <v>21620</v>
      </c>
      <c r="O730" s="49">
        <v>3217.689788285446</v>
      </c>
      <c r="P730" s="49">
        <v>3741.1079775968192</v>
      </c>
      <c r="Q730" s="49">
        <v>4452.6521016572196</v>
      </c>
      <c r="R730" s="49">
        <v>6349.5164301655377</v>
      </c>
      <c r="S730" s="49">
        <v>7678.2776641633545</v>
      </c>
      <c r="T730" s="49">
        <v>9452.8848222470824</v>
      </c>
      <c r="U730" s="49">
        <v>10919.907032380725</v>
      </c>
      <c r="V730" s="49">
        <v>12326.133802550989</v>
      </c>
      <c r="W730" s="49">
        <v>13794.908994673446</v>
      </c>
      <c r="X730" s="49">
        <v>15843.342526413518</v>
      </c>
      <c r="Y730" s="49">
        <v>2172.1662636282645</v>
      </c>
      <c r="Z730" s="49">
        <v>2765.4988472348059</v>
      </c>
      <c r="AA730" s="49">
        <v>3586.8026718798574</v>
      </c>
      <c r="AB730" s="49">
        <v>6002.8553431327437</v>
      </c>
      <c r="AC730" s="49">
        <v>7842.280681489271</v>
      </c>
      <c r="AD730" s="49">
        <v>10383.868039902945</v>
      </c>
      <c r="AE730" s="49">
        <v>12448.773841213982</v>
      </c>
      <c r="AF730" s="49">
        <v>14610.995672050203</v>
      </c>
      <c r="AG730" s="49">
        <v>16918.305797959692</v>
      </c>
      <c r="AH730" s="49">
        <v>20223.185283026221</v>
      </c>
      <c r="AJ730" s="33" t="str">
        <f t="shared" si="22"/>
        <v/>
      </c>
      <c r="AK730" s="33" t="str">
        <f t="shared" si="23"/>
        <v/>
      </c>
      <c r="AO730" t="s">
        <v>13</v>
      </c>
      <c r="AR730" s="7"/>
      <c r="AS730" s="7"/>
      <c r="AT730" s="7"/>
      <c r="AU730" s="7"/>
      <c r="AV730" s="7"/>
      <c r="AW730" s="7"/>
      <c r="AX730" s="7"/>
      <c r="AY730" s="7"/>
      <c r="AZ730" s="7"/>
      <c r="BA730" s="7"/>
      <c r="BB730" s="7"/>
      <c r="BC730" s="7"/>
      <c r="BD730" s="7"/>
      <c r="BE730" s="7"/>
      <c r="BF730" s="7"/>
      <c r="BG730" s="7"/>
      <c r="BH730" s="7"/>
    </row>
    <row r="731" spans="1:60" x14ac:dyDescent="0.25">
      <c r="A731" s="23"/>
      <c r="B731" s="81" t="s">
        <v>1818</v>
      </c>
      <c r="C731" s="53" t="s">
        <v>4380</v>
      </c>
      <c r="D731" s="53" t="s">
        <v>4011</v>
      </c>
      <c r="E731" s="84" t="s">
        <v>4405</v>
      </c>
      <c r="F731" s="84" t="s">
        <v>4405</v>
      </c>
      <c r="G731" s="84" t="s">
        <v>4405</v>
      </c>
      <c r="H731" s="84" t="s">
        <v>4405</v>
      </c>
      <c r="I731" s="84" t="s">
        <v>4405</v>
      </c>
      <c r="J731" s="84" t="s">
        <v>4405</v>
      </c>
      <c r="K731" s="84" t="s">
        <v>4405</v>
      </c>
      <c r="L731" s="84" t="s">
        <v>4405</v>
      </c>
      <c r="M731" s="84" t="s">
        <v>4405</v>
      </c>
      <c r="N731" s="84" t="s">
        <v>4405</v>
      </c>
      <c r="O731" s="49">
        <v>3172.2496929861959</v>
      </c>
      <c r="P731" s="49">
        <v>3678.8659197211728</v>
      </c>
      <c r="Q731" s="49">
        <v>4365.5101157762947</v>
      </c>
      <c r="R731" s="49">
        <v>6182.952346971686</v>
      </c>
      <c r="S731" s="49">
        <v>7446.2987380951872</v>
      </c>
      <c r="T731" s="49">
        <v>9127.4071632267714</v>
      </c>
      <c r="U731" s="49">
        <v>10512.865192491372</v>
      </c>
      <c r="V731" s="49">
        <v>11835.38524355761</v>
      </c>
      <c r="W731" s="49">
        <v>13214.979304096327</v>
      </c>
      <c r="X731" s="49">
        <v>15132.772020996617</v>
      </c>
      <c r="Y731" s="88">
        <v>2290.0002891655508</v>
      </c>
      <c r="Z731" s="88">
        <v>2890.8126048599484</v>
      </c>
      <c r="AA731" s="88">
        <v>3721.2513097452261</v>
      </c>
      <c r="AB731" s="88">
        <v>6148.8460918676665</v>
      </c>
      <c r="AC731" s="88">
        <v>7988.0579536416126</v>
      </c>
      <c r="AD731" s="88">
        <v>10524.128732679163</v>
      </c>
      <c r="AE731" s="88">
        <v>12584.761251479908</v>
      </c>
      <c r="AF731" s="88">
        <v>14734.243509612452</v>
      </c>
      <c r="AG731" s="88">
        <v>17025.008048932854</v>
      </c>
      <c r="AH731" s="88">
        <v>20301.949457573864</v>
      </c>
      <c r="AJ731" s="33" t="str">
        <f t="shared" si="22"/>
        <v/>
      </c>
      <c r="AK731" s="33" t="str">
        <f t="shared" si="23"/>
        <v/>
      </c>
      <c r="AO731" t="s">
        <v>13</v>
      </c>
      <c r="AR731" s="7"/>
      <c r="AS731" s="7"/>
      <c r="AT731" s="7"/>
      <c r="AU731" s="7"/>
      <c r="AV731" s="7"/>
      <c r="AW731" s="7"/>
      <c r="AX731" s="7"/>
      <c r="AY731" s="7"/>
      <c r="AZ731" s="7"/>
      <c r="BA731" s="7"/>
      <c r="BB731" s="7"/>
      <c r="BC731" s="7"/>
      <c r="BD731" s="7"/>
      <c r="BE731" s="7"/>
      <c r="BF731" s="7"/>
      <c r="BG731" s="7"/>
      <c r="BH731" s="7"/>
    </row>
    <row r="732" spans="1:60" x14ac:dyDescent="0.25">
      <c r="A732" s="23"/>
      <c r="B732" s="81" t="s">
        <v>1820</v>
      </c>
      <c r="C732" s="53" t="s">
        <v>4327</v>
      </c>
      <c r="D732" s="53" t="s">
        <v>4012</v>
      </c>
      <c r="E732" s="49">
        <v>15751.30812341745</v>
      </c>
      <c r="F732" s="49">
        <v>18005.649183981455</v>
      </c>
      <c r="G732" s="49">
        <v>21035.037294135793</v>
      </c>
      <c r="H732" s="49">
        <v>29109.350037152439</v>
      </c>
      <c r="I732" s="49">
        <v>34714.76513047851</v>
      </c>
      <c r="J732" s="49">
        <v>42327.616643185902</v>
      </c>
      <c r="K732" s="49">
        <v>48640.7403434804</v>
      </c>
      <c r="L732" s="49">
        <v>54689.598714084139</v>
      </c>
      <c r="M732" s="49">
        <v>61044.281542164674</v>
      </c>
      <c r="N732" s="49">
        <v>69873.243684363362</v>
      </c>
      <c r="O732" s="49">
        <v>15751.30812341745</v>
      </c>
      <c r="P732" s="49">
        <v>18005.649183981455</v>
      </c>
      <c r="Q732" s="49">
        <v>21035.037294135793</v>
      </c>
      <c r="R732" s="49">
        <v>29109.350037152439</v>
      </c>
      <c r="S732" s="49">
        <v>34714.76513047851</v>
      </c>
      <c r="T732" s="49">
        <v>42327.616643185902</v>
      </c>
      <c r="U732" s="49">
        <v>48640.7403434804</v>
      </c>
      <c r="V732" s="49">
        <v>54689.598714084139</v>
      </c>
      <c r="W732" s="49">
        <v>61044.281542164674</v>
      </c>
      <c r="X732" s="49">
        <v>69873.243684363362</v>
      </c>
      <c r="Y732" s="49">
        <v>15751.30812341745</v>
      </c>
      <c r="Z732" s="49">
        <v>18005.649183981455</v>
      </c>
      <c r="AA732" s="49">
        <v>21035.037294135793</v>
      </c>
      <c r="AB732" s="49">
        <v>29109.350037152439</v>
      </c>
      <c r="AC732" s="49">
        <v>34714.76513047851</v>
      </c>
      <c r="AD732" s="49">
        <v>42327.616643185902</v>
      </c>
      <c r="AE732" s="49">
        <v>48640.7403434804</v>
      </c>
      <c r="AF732" s="49">
        <v>54689.598714084139</v>
      </c>
      <c r="AG732" s="49">
        <v>61044.281542164674</v>
      </c>
      <c r="AH732" s="49">
        <v>69873.243684363362</v>
      </c>
      <c r="AJ732" s="33" t="str">
        <f t="shared" si="22"/>
        <v/>
      </c>
      <c r="AK732" s="33" t="str">
        <f t="shared" si="23"/>
        <v/>
      </c>
      <c r="AO732" t="s">
        <v>13</v>
      </c>
      <c r="AR732" s="7"/>
      <c r="AS732" s="7"/>
      <c r="AT732" s="7"/>
      <c r="AU732" s="7"/>
      <c r="AV732" s="7"/>
      <c r="AW732" s="7"/>
      <c r="AX732" s="7"/>
      <c r="AY732" s="7"/>
      <c r="AZ732" s="7"/>
      <c r="BA732" s="7"/>
      <c r="BB732" s="7"/>
      <c r="BC732" s="7"/>
      <c r="BD732" s="7"/>
      <c r="BE732" s="7"/>
      <c r="BF732" s="7"/>
      <c r="BG732" s="7"/>
      <c r="BH732" s="7"/>
    </row>
    <row r="733" spans="1:60" x14ac:dyDescent="0.25">
      <c r="A733" s="23"/>
      <c r="B733" s="81" t="s">
        <v>1822</v>
      </c>
      <c r="C733" s="53" t="s">
        <v>4327</v>
      </c>
      <c r="D733" s="53" t="s">
        <v>4013</v>
      </c>
      <c r="E733" s="49">
        <v>801.99905887834052</v>
      </c>
      <c r="F733" s="49">
        <v>961.36045571651687</v>
      </c>
      <c r="G733" s="49">
        <v>1183.6279874027059</v>
      </c>
      <c r="H733" s="49">
        <v>1799.6510067071708</v>
      </c>
      <c r="I733" s="49">
        <v>2249.9388245093605</v>
      </c>
      <c r="J733" s="49">
        <v>2854.6606448700541</v>
      </c>
      <c r="K733" s="49">
        <v>3360.0360177181765</v>
      </c>
      <c r="L733" s="49">
        <v>3853.6391145653693</v>
      </c>
      <c r="M733" s="49">
        <v>4370.6887393714596</v>
      </c>
      <c r="N733" s="49">
        <v>5104.1215844951439</v>
      </c>
      <c r="O733" s="49">
        <v>801.99905887834052</v>
      </c>
      <c r="P733" s="49">
        <v>961.36045571651687</v>
      </c>
      <c r="Q733" s="49">
        <v>1183.6279874027059</v>
      </c>
      <c r="R733" s="49">
        <v>1799.6510067071708</v>
      </c>
      <c r="S733" s="49">
        <v>2249.9388245093605</v>
      </c>
      <c r="T733" s="49">
        <v>2854.6606448700541</v>
      </c>
      <c r="U733" s="49">
        <v>3360.0360177181765</v>
      </c>
      <c r="V733" s="49">
        <v>3853.6391145653693</v>
      </c>
      <c r="W733" s="49">
        <v>4370.6887393714596</v>
      </c>
      <c r="X733" s="49">
        <v>5104.1215844951439</v>
      </c>
      <c r="Y733" s="49">
        <v>801.99905887834052</v>
      </c>
      <c r="Z733" s="49">
        <v>961.36045571651687</v>
      </c>
      <c r="AA733" s="49">
        <v>1183.6279874027059</v>
      </c>
      <c r="AB733" s="49">
        <v>1799.6510067071708</v>
      </c>
      <c r="AC733" s="49">
        <v>2249.9388245093605</v>
      </c>
      <c r="AD733" s="49">
        <v>2854.6606448700541</v>
      </c>
      <c r="AE733" s="49">
        <v>3360.0360177181765</v>
      </c>
      <c r="AF733" s="49">
        <v>3853.6391145653693</v>
      </c>
      <c r="AG733" s="49">
        <v>4370.6887393714596</v>
      </c>
      <c r="AH733" s="49">
        <v>5104.1215844951439</v>
      </c>
      <c r="AJ733" s="33" t="str">
        <f t="shared" si="22"/>
        <v/>
      </c>
      <c r="AK733" s="33" t="str">
        <f t="shared" si="23"/>
        <v/>
      </c>
      <c r="AO733" t="s">
        <v>13</v>
      </c>
      <c r="AR733" s="7"/>
      <c r="AS733" s="7"/>
      <c r="AT733" s="7"/>
      <c r="AU733" s="7"/>
      <c r="AV733" s="7"/>
      <c r="AW733" s="7"/>
      <c r="AX733" s="7"/>
      <c r="AY733" s="7"/>
      <c r="AZ733" s="7"/>
      <c r="BA733" s="7"/>
      <c r="BB733" s="7"/>
      <c r="BC733" s="7"/>
      <c r="BD733" s="7"/>
      <c r="BE733" s="7"/>
      <c r="BF733" s="7"/>
      <c r="BG733" s="7"/>
      <c r="BH733" s="7"/>
    </row>
    <row r="734" spans="1:60" x14ac:dyDescent="0.25">
      <c r="A734" s="23"/>
      <c r="B734" s="81" t="s">
        <v>1824</v>
      </c>
      <c r="C734" s="53" t="s">
        <v>4327</v>
      </c>
      <c r="D734" s="53" t="s">
        <v>4014</v>
      </c>
      <c r="E734" s="49">
        <v>395.53270811900325</v>
      </c>
      <c r="F734" s="49">
        <v>494.97425904087117</v>
      </c>
      <c r="G734" s="49">
        <v>640.54305245106718</v>
      </c>
      <c r="H734" s="49">
        <v>1084.0144939304771</v>
      </c>
      <c r="I734" s="49">
        <v>1442.4884566872488</v>
      </c>
      <c r="J734" s="49">
        <v>1950.4869214216662</v>
      </c>
      <c r="K734" s="49">
        <v>2395.3714331441929</v>
      </c>
      <c r="L734" s="49">
        <v>2852.5403118271556</v>
      </c>
      <c r="M734" s="49">
        <v>3342.4516100462752</v>
      </c>
      <c r="N734" s="49">
        <v>4067.9979760510255</v>
      </c>
      <c r="O734" s="49">
        <v>395.53270811900325</v>
      </c>
      <c r="P734" s="49">
        <v>494.97425904087117</v>
      </c>
      <c r="Q734" s="49">
        <v>640.54305245106718</v>
      </c>
      <c r="R734" s="49">
        <v>1084.0144939304771</v>
      </c>
      <c r="S734" s="49">
        <v>1442.4884566872488</v>
      </c>
      <c r="T734" s="49">
        <v>1950.4869214216662</v>
      </c>
      <c r="U734" s="49">
        <v>2395.3714331441929</v>
      </c>
      <c r="V734" s="49">
        <v>2852.5403118271556</v>
      </c>
      <c r="W734" s="49">
        <v>3342.4516100462752</v>
      </c>
      <c r="X734" s="49">
        <v>4067.9979760510255</v>
      </c>
      <c r="Y734" s="49">
        <v>395.53270811900325</v>
      </c>
      <c r="Z734" s="49">
        <v>494.97425904087117</v>
      </c>
      <c r="AA734" s="49">
        <v>640.54305245106718</v>
      </c>
      <c r="AB734" s="49">
        <v>1084.0144939304771</v>
      </c>
      <c r="AC734" s="49">
        <v>1442.4884566872488</v>
      </c>
      <c r="AD734" s="49">
        <v>1950.4869214216662</v>
      </c>
      <c r="AE734" s="49">
        <v>2395.3714331441929</v>
      </c>
      <c r="AF734" s="49">
        <v>2852.5403118271556</v>
      </c>
      <c r="AG734" s="49">
        <v>3342.4516100462752</v>
      </c>
      <c r="AH734" s="49">
        <v>4067.9979760510255</v>
      </c>
      <c r="AJ734" s="33" t="str">
        <f t="shared" si="22"/>
        <v/>
      </c>
      <c r="AK734" s="33" t="str">
        <f t="shared" si="23"/>
        <v/>
      </c>
      <c r="AO734" t="s">
        <v>13</v>
      </c>
      <c r="AR734" s="7"/>
      <c r="AS734" s="7"/>
      <c r="AT734" s="7"/>
      <c r="AU734" s="7"/>
      <c r="AV734" s="7"/>
      <c r="AW734" s="7"/>
      <c r="AX734" s="7"/>
      <c r="AY734" s="7"/>
      <c r="AZ734" s="7"/>
      <c r="BA734" s="7"/>
      <c r="BB734" s="7"/>
      <c r="BC734" s="7"/>
      <c r="BD734" s="7"/>
      <c r="BE734" s="7"/>
      <c r="BF734" s="7"/>
      <c r="BG734" s="7"/>
      <c r="BH734" s="7"/>
    </row>
    <row r="735" spans="1:60" x14ac:dyDescent="0.25">
      <c r="A735" s="23"/>
      <c r="B735" s="81" t="s">
        <v>1826</v>
      </c>
      <c r="C735" s="53" t="s">
        <v>4327</v>
      </c>
      <c r="D735" s="53" t="s">
        <v>4015</v>
      </c>
      <c r="E735" s="49">
        <v>187.29617082714589</v>
      </c>
      <c r="F735" s="49">
        <v>238.66389003708935</v>
      </c>
      <c r="G735" s="49">
        <v>315.32616485491531</v>
      </c>
      <c r="H735" s="49">
        <v>556.24754564925286</v>
      </c>
      <c r="I735" s="49">
        <v>757.60149056944226</v>
      </c>
      <c r="J735" s="49">
        <v>1047.5025818861432</v>
      </c>
      <c r="K735" s="49">
        <v>1305.2996276901738</v>
      </c>
      <c r="L735" s="49">
        <v>1574.2596492256675</v>
      </c>
      <c r="M735" s="49">
        <v>1864.5294627431945</v>
      </c>
      <c r="N735" s="49">
        <v>2300.4353466523398</v>
      </c>
      <c r="O735" s="49">
        <v>187.29617082714589</v>
      </c>
      <c r="P735" s="49">
        <v>238.66389003708935</v>
      </c>
      <c r="Q735" s="49">
        <v>315.32616485491531</v>
      </c>
      <c r="R735" s="49">
        <v>556.24754564925286</v>
      </c>
      <c r="S735" s="49">
        <v>757.60149056944226</v>
      </c>
      <c r="T735" s="49">
        <v>1047.5025818861432</v>
      </c>
      <c r="U735" s="49">
        <v>1305.2996276901738</v>
      </c>
      <c r="V735" s="49">
        <v>1574.2596492256675</v>
      </c>
      <c r="W735" s="49">
        <v>1864.5294627431945</v>
      </c>
      <c r="X735" s="49">
        <v>2300.4353466523398</v>
      </c>
      <c r="Y735" s="49">
        <v>187.29617082714589</v>
      </c>
      <c r="Z735" s="49">
        <v>238.66389003708935</v>
      </c>
      <c r="AA735" s="49">
        <v>315.32616485491531</v>
      </c>
      <c r="AB735" s="49">
        <v>556.24754564925286</v>
      </c>
      <c r="AC735" s="49">
        <v>757.60149056944226</v>
      </c>
      <c r="AD735" s="49">
        <v>1047.5025818861432</v>
      </c>
      <c r="AE735" s="49">
        <v>1305.2996276901738</v>
      </c>
      <c r="AF735" s="49">
        <v>1574.2596492256675</v>
      </c>
      <c r="AG735" s="49">
        <v>1864.5294627431945</v>
      </c>
      <c r="AH735" s="49">
        <v>2300.4353466523398</v>
      </c>
      <c r="AJ735" s="33" t="str">
        <f t="shared" si="22"/>
        <v/>
      </c>
      <c r="AK735" s="33" t="str">
        <f t="shared" si="23"/>
        <v/>
      </c>
      <c r="AO735" t="s">
        <v>13</v>
      </c>
      <c r="AR735" s="7"/>
      <c r="AS735" s="7"/>
      <c r="AT735" s="7"/>
      <c r="AU735" s="7"/>
      <c r="AV735" s="7"/>
      <c r="AW735" s="7"/>
      <c r="AX735" s="7"/>
      <c r="AY735" s="7"/>
      <c r="AZ735" s="7"/>
      <c r="BA735" s="7"/>
      <c r="BB735" s="7"/>
      <c r="BC735" s="7"/>
      <c r="BD735" s="7"/>
      <c r="BE735" s="7"/>
      <c r="BF735" s="7"/>
      <c r="BG735" s="7"/>
      <c r="BH735" s="7"/>
    </row>
    <row r="736" spans="1:60" x14ac:dyDescent="0.25">
      <c r="A736" s="23"/>
      <c r="B736" s="81" t="s">
        <v>1828</v>
      </c>
      <c r="C736" s="53" t="s">
        <v>4327</v>
      </c>
      <c r="D736" s="53" t="s">
        <v>4016</v>
      </c>
      <c r="E736" s="49">
        <v>193.09790033221719</v>
      </c>
      <c r="F736" s="49">
        <v>244.15616510048378</v>
      </c>
      <c r="G736" s="49">
        <v>319.78098290106436</v>
      </c>
      <c r="H736" s="49">
        <v>553.66334986340303</v>
      </c>
      <c r="I736" s="49">
        <v>746.24146647405666</v>
      </c>
      <c r="J736" s="49">
        <v>1020.8388936215813</v>
      </c>
      <c r="K736" s="49">
        <v>1263.2339769237042</v>
      </c>
      <c r="L736" s="49">
        <v>1514.1719293225738</v>
      </c>
      <c r="M736" s="49">
        <v>1783.6990564935361</v>
      </c>
      <c r="N736" s="49">
        <v>2185.8875554526667</v>
      </c>
      <c r="O736" s="49">
        <v>193.09790033221719</v>
      </c>
      <c r="P736" s="49">
        <v>244.15616510048378</v>
      </c>
      <c r="Q736" s="49">
        <v>319.78098290106436</v>
      </c>
      <c r="R736" s="49">
        <v>553.66334986340303</v>
      </c>
      <c r="S736" s="49">
        <v>746.24146647405666</v>
      </c>
      <c r="T736" s="49">
        <v>1020.8388936215813</v>
      </c>
      <c r="U736" s="49">
        <v>1263.2339769237042</v>
      </c>
      <c r="V736" s="49">
        <v>1514.1719293225738</v>
      </c>
      <c r="W736" s="49">
        <v>1783.6990564935361</v>
      </c>
      <c r="X736" s="49">
        <v>2185.8875554526667</v>
      </c>
      <c r="Y736" s="49">
        <v>193.09790033221719</v>
      </c>
      <c r="Z736" s="49">
        <v>244.15616510048378</v>
      </c>
      <c r="AA736" s="49">
        <v>319.78098290106436</v>
      </c>
      <c r="AB736" s="49">
        <v>553.66334986340303</v>
      </c>
      <c r="AC736" s="49">
        <v>746.24146647405666</v>
      </c>
      <c r="AD736" s="49">
        <v>1020.8388936215813</v>
      </c>
      <c r="AE736" s="49">
        <v>1263.2339769237042</v>
      </c>
      <c r="AF736" s="49">
        <v>1514.1719293225738</v>
      </c>
      <c r="AG736" s="49">
        <v>1783.6990564935361</v>
      </c>
      <c r="AH736" s="49">
        <v>2185.8875554526667</v>
      </c>
      <c r="AJ736" s="33" t="str">
        <f t="shared" si="22"/>
        <v/>
      </c>
      <c r="AK736" s="33" t="str">
        <f t="shared" si="23"/>
        <v/>
      </c>
      <c r="AO736" t="s">
        <v>13</v>
      </c>
      <c r="AR736" s="7"/>
      <c r="AS736" s="7"/>
      <c r="AT736" s="7"/>
      <c r="AU736" s="7"/>
      <c r="AV736" s="7"/>
      <c r="AW736" s="7"/>
      <c r="AX736" s="7"/>
      <c r="AY736" s="7"/>
      <c r="AZ736" s="7"/>
      <c r="BA736" s="7"/>
      <c r="BB736" s="7"/>
      <c r="BC736" s="7"/>
      <c r="BD736" s="7"/>
      <c r="BE736" s="7"/>
      <c r="BF736" s="7"/>
      <c r="BG736" s="7"/>
      <c r="BH736" s="7"/>
    </row>
    <row r="737" spans="1:60" x14ac:dyDescent="0.25">
      <c r="A737" s="23"/>
      <c r="B737" s="81" t="s">
        <v>1830</v>
      </c>
      <c r="C737" s="53" t="s">
        <v>4327</v>
      </c>
      <c r="D737" s="53" t="s">
        <v>4017</v>
      </c>
      <c r="E737" s="49">
        <v>876.74887014387252</v>
      </c>
      <c r="F737" s="49">
        <v>1061.3470340628605</v>
      </c>
      <c r="G737" s="49">
        <v>1322.5811757108488</v>
      </c>
      <c r="H737" s="49">
        <v>2070.0984683522738</v>
      </c>
      <c r="I737" s="49">
        <v>2636.6087374703739</v>
      </c>
      <c r="J737" s="49">
        <v>3413.8808498445737</v>
      </c>
      <c r="K737" s="49">
        <v>4075.3700840072302</v>
      </c>
      <c r="L737" s="49">
        <v>4733.9887866968484</v>
      </c>
      <c r="M737" s="49">
        <v>5429.4685268221619</v>
      </c>
      <c r="N737" s="49">
        <v>6431.8571185871861</v>
      </c>
      <c r="O737" s="49">
        <v>876.74887014387252</v>
      </c>
      <c r="P737" s="49">
        <v>1061.3470340628605</v>
      </c>
      <c r="Q737" s="49">
        <v>1322.5811757108488</v>
      </c>
      <c r="R737" s="49">
        <v>2070.0984683522738</v>
      </c>
      <c r="S737" s="49">
        <v>2636.6087374703739</v>
      </c>
      <c r="T737" s="49">
        <v>3413.8808498445737</v>
      </c>
      <c r="U737" s="49">
        <v>4075.3700840072302</v>
      </c>
      <c r="V737" s="49">
        <v>4733.9887866968484</v>
      </c>
      <c r="W737" s="49">
        <v>5429.4685268221619</v>
      </c>
      <c r="X737" s="49">
        <v>6431.8571185871861</v>
      </c>
      <c r="Y737" s="49">
        <v>876.74887014387252</v>
      </c>
      <c r="Z737" s="49">
        <v>1061.3470340628605</v>
      </c>
      <c r="AA737" s="49">
        <v>1322.5811757108488</v>
      </c>
      <c r="AB737" s="49">
        <v>2070.0984683522738</v>
      </c>
      <c r="AC737" s="49">
        <v>2636.6087374703739</v>
      </c>
      <c r="AD737" s="49">
        <v>3413.8808498445737</v>
      </c>
      <c r="AE737" s="49">
        <v>4075.3700840072302</v>
      </c>
      <c r="AF737" s="49">
        <v>4733.9887866968484</v>
      </c>
      <c r="AG737" s="49">
        <v>5429.4685268221619</v>
      </c>
      <c r="AH737" s="49">
        <v>6431.8571185871861</v>
      </c>
      <c r="AJ737" s="33" t="str">
        <f t="shared" si="22"/>
        <v/>
      </c>
      <c r="AK737" s="33" t="str">
        <f t="shared" si="23"/>
        <v/>
      </c>
      <c r="AO737" t="s">
        <v>13</v>
      </c>
      <c r="AR737" s="7"/>
      <c r="AS737" s="7"/>
      <c r="AT737" s="7"/>
      <c r="AU737" s="7"/>
      <c r="AV737" s="7"/>
      <c r="AW737" s="7"/>
      <c r="AX737" s="7"/>
      <c r="AY737" s="7"/>
      <c r="AZ737" s="7"/>
      <c r="BA737" s="7"/>
      <c r="BB737" s="7"/>
      <c r="BC737" s="7"/>
      <c r="BD737" s="7"/>
      <c r="BE737" s="7"/>
      <c r="BF737" s="7"/>
      <c r="BG737" s="7"/>
      <c r="BH737" s="7"/>
    </row>
    <row r="738" spans="1:60" x14ac:dyDescent="0.25">
      <c r="A738" s="23"/>
      <c r="B738" s="81" t="s">
        <v>1832</v>
      </c>
      <c r="C738" s="53" t="s">
        <v>4327</v>
      </c>
      <c r="D738" s="53" t="s">
        <v>4018</v>
      </c>
      <c r="E738" s="49">
        <v>263.42527072825703</v>
      </c>
      <c r="F738" s="49">
        <v>331.03915576744544</v>
      </c>
      <c r="G738" s="49">
        <v>431.06678546868261</v>
      </c>
      <c r="H738" s="49">
        <v>740.34752868144346</v>
      </c>
      <c r="I738" s="49">
        <v>996.16166583830784</v>
      </c>
      <c r="J738" s="49">
        <v>1362.8871351972768</v>
      </c>
      <c r="K738" s="49">
        <v>1688.3388198073742</v>
      </c>
      <c r="L738" s="49">
        <v>2026.4093081050728</v>
      </c>
      <c r="M738" s="49">
        <v>2390.0657655665805</v>
      </c>
      <c r="N738" s="49">
        <v>2934.5065692260109</v>
      </c>
      <c r="O738" s="49">
        <v>263.42527072825703</v>
      </c>
      <c r="P738" s="49">
        <v>331.03915576744544</v>
      </c>
      <c r="Q738" s="49">
        <v>431.06678546868261</v>
      </c>
      <c r="R738" s="49">
        <v>740.34752868144346</v>
      </c>
      <c r="S738" s="49">
        <v>996.16166583830784</v>
      </c>
      <c r="T738" s="49">
        <v>1362.8871351972768</v>
      </c>
      <c r="U738" s="49">
        <v>1688.3388198073742</v>
      </c>
      <c r="V738" s="49">
        <v>2026.4093081050728</v>
      </c>
      <c r="W738" s="49">
        <v>2390.0657655665805</v>
      </c>
      <c r="X738" s="49">
        <v>2934.5065692260109</v>
      </c>
      <c r="Y738" s="49">
        <v>263.42527072825703</v>
      </c>
      <c r="Z738" s="49">
        <v>331.03915576744544</v>
      </c>
      <c r="AA738" s="49">
        <v>431.06678546868261</v>
      </c>
      <c r="AB738" s="49">
        <v>740.34752868144346</v>
      </c>
      <c r="AC738" s="49">
        <v>996.16166583830784</v>
      </c>
      <c r="AD738" s="49">
        <v>1362.8871351972768</v>
      </c>
      <c r="AE738" s="49">
        <v>1688.3388198073742</v>
      </c>
      <c r="AF738" s="49">
        <v>2026.4093081050728</v>
      </c>
      <c r="AG738" s="49">
        <v>2390.0657655665805</v>
      </c>
      <c r="AH738" s="49">
        <v>2934.5065692260109</v>
      </c>
      <c r="AJ738" s="33" t="str">
        <f t="shared" si="22"/>
        <v/>
      </c>
      <c r="AK738" s="33" t="str">
        <f t="shared" si="23"/>
        <v/>
      </c>
      <c r="AO738" t="s">
        <v>13</v>
      </c>
      <c r="AR738" s="7"/>
      <c r="AS738" s="7"/>
      <c r="AT738" s="7"/>
      <c r="AU738" s="7"/>
      <c r="AV738" s="7"/>
      <c r="AW738" s="7"/>
      <c r="AX738" s="7"/>
      <c r="AY738" s="7"/>
      <c r="AZ738" s="7"/>
      <c r="BA738" s="7"/>
      <c r="BB738" s="7"/>
      <c r="BC738" s="7"/>
      <c r="BD738" s="7"/>
      <c r="BE738" s="7"/>
      <c r="BF738" s="7"/>
      <c r="BG738" s="7"/>
      <c r="BH738" s="7"/>
    </row>
    <row r="739" spans="1:60" x14ac:dyDescent="0.25">
      <c r="A739" s="23"/>
      <c r="B739" s="79" t="s">
        <v>1834</v>
      </c>
      <c r="C739" s="80" t="s">
        <v>4333</v>
      </c>
      <c r="D739" s="34" t="s">
        <v>3432</v>
      </c>
      <c r="E739" s="50">
        <v>3448</v>
      </c>
      <c r="F739" s="50">
        <v>3981.3</v>
      </c>
      <c r="G739" s="50">
        <v>4716</v>
      </c>
      <c r="H739" s="50">
        <v>7025</v>
      </c>
      <c r="I739" s="50">
        <v>8973</v>
      </c>
      <c r="J739" s="50">
        <v>11990</v>
      </c>
      <c r="K739" s="50">
        <v>14700</v>
      </c>
      <c r="L739" s="50">
        <v>17850</v>
      </c>
      <c r="M739" s="50">
        <v>21530</v>
      </c>
      <c r="N739" s="50">
        <v>27340</v>
      </c>
      <c r="O739" s="49">
        <v>2948.4002748053285</v>
      </c>
      <c r="P739" s="49">
        <v>3452.451545461261</v>
      </c>
      <c r="Q739" s="49">
        <v>4145.9045772586787</v>
      </c>
      <c r="R739" s="49">
        <v>6037.7767083211784</v>
      </c>
      <c r="S739" s="49">
        <v>7402.3825043813813</v>
      </c>
      <c r="T739" s="49">
        <v>9249.0248469616163</v>
      </c>
      <c r="U739" s="49">
        <v>10795.791324093341</v>
      </c>
      <c r="V739" s="49">
        <v>12300.444914374013</v>
      </c>
      <c r="W739" s="49">
        <v>13878.055170321397</v>
      </c>
      <c r="X739" s="49">
        <v>16106.278852136618</v>
      </c>
      <c r="Y739" s="49">
        <v>3418.453779692788</v>
      </c>
      <c r="Z739" s="49">
        <v>3954.0693207690083</v>
      </c>
      <c r="AA739" s="49">
        <v>4685.1840312031718</v>
      </c>
      <c r="AB739" s="49">
        <v>6937.5896043826051</v>
      </c>
      <c r="AC739" s="49">
        <v>8780.1171496608713</v>
      </c>
      <c r="AD739" s="49">
        <v>11533.170807826935</v>
      </c>
      <c r="AE739" s="49">
        <v>13937.108649535479</v>
      </c>
      <c r="AF739" s="49">
        <v>16645.734131307108</v>
      </c>
      <c r="AG739" s="49">
        <v>19725.611262870549</v>
      </c>
      <c r="AH739" s="49">
        <v>24507.566035367781</v>
      </c>
      <c r="AJ739" s="33" t="str">
        <f t="shared" si="22"/>
        <v/>
      </c>
      <c r="AK739" s="33" t="str">
        <f t="shared" si="23"/>
        <v/>
      </c>
      <c r="AO739" t="s">
        <v>13</v>
      </c>
      <c r="AR739" s="7"/>
      <c r="AS739" s="7"/>
      <c r="AT739" s="7"/>
      <c r="AU739" s="7"/>
      <c r="AV739" s="7"/>
      <c r="AW739" s="7"/>
      <c r="AX739" s="7"/>
      <c r="AY739" s="7"/>
      <c r="AZ739" s="7"/>
      <c r="BA739" s="7"/>
      <c r="BB739" s="7"/>
      <c r="BC739" s="7"/>
      <c r="BD739" s="7"/>
      <c r="BE739" s="7"/>
      <c r="BF739" s="7"/>
      <c r="BG739" s="7"/>
      <c r="BH739" s="7"/>
    </row>
    <row r="740" spans="1:60" x14ac:dyDescent="0.25">
      <c r="A740" s="23"/>
      <c r="B740" s="79" t="s">
        <v>1836</v>
      </c>
      <c r="C740" s="80" t="s">
        <v>4333</v>
      </c>
      <c r="D740" s="34" t="s">
        <v>3433</v>
      </c>
      <c r="E740" s="50">
        <v>17700</v>
      </c>
      <c r="F740" s="50">
        <v>20058.599999999999</v>
      </c>
      <c r="G740" s="50">
        <v>23000</v>
      </c>
      <c r="H740" s="50">
        <v>30690</v>
      </c>
      <c r="I740" s="50">
        <v>36090</v>
      </c>
      <c r="J740" s="50">
        <v>43260</v>
      </c>
      <c r="K740" s="50">
        <v>48870</v>
      </c>
      <c r="L740" s="50">
        <v>54710</v>
      </c>
      <c r="M740" s="50">
        <v>60830</v>
      </c>
      <c r="N740" s="50">
        <v>69400</v>
      </c>
      <c r="O740" s="49">
        <v>18392.996196725471</v>
      </c>
      <c r="P740" s="49">
        <v>20770.636055011986</v>
      </c>
      <c r="Q740" s="49">
        <v>23929.711196833934</v>
      </c>
      <c r="R740" s="49">
        <v>32145.397825291839</v>
      </c>
      <c r="S740" s="49">
        <v>37690.892692825168</v>
      </c>
      <c r="T740" s="49">
        <v>45171.124363160096</v>
      </c>
      <c r="U740" s="49">
        <v>51321.256028402335</v>
      </c>
      <c r="V740" s="49">
        <v>57126.421003709183</v>
      </c>
      <c r="W740" s="49">
        <v>63209.181465712303</v>
      </c>
      <c r="X740" s="49">
        <v>71558.29226058058</v>
      </c>
      <c r="Y740" s="49">
        <v>17713.834769807585</v>
      </c>
      <c r="Z740" s="49">
        <v>20070.909995491558</v>
      </c>
      <c r="AA740" s="49">
        <v>23016.903839942435</v>
      </c>
      <c r="AB740" s="49">
        <v>30734.419682280004</v>
      </c>
      <c r="AC740" s="49">
        <v>36159.480728032271</v>
      </c>
      <c r="AD740" s="49">
        <v>43376.329309061912</v>
      </c>
      <c r="AE740" s="49">
        <v>49048.847006364122</v>
      </c>
      <c r="AF740" s="49">
        <v>54909.144296822255</v>
      </c>
      <c r="AG740" s="49">
        <v>61046.289224155669</v>
      </c>
      <c r="AH740" s="49">
        <v>69612.586382928639</v>
      </c>
      <c r="AJ740" s="33" t="str">
        <f t="shared" si="22"/>
        <v/>
      </c>
      <c r="AK740" s="33" t="str">
        <f t="shared" si="23"/>
        <v/>
      </c>
      <c r="AO740" t="s">
        <v>13</v>
      </c>
      <c r="AR740" s="7"/>
      <c r="AS740" s="7"/>
      <c r="AT740" s="7"/>
      <c r="AU740" s="7"/>
      <c r="AV740" s="7"/>
      <c r="AW740" s="7"/>
      <c r="AX740" s="7"/>
      <c r="AY740" s="7"/>
      <c r="AZ740" s="7"/>
      <c r="BA740" s="7"/>
      <c r="BB740" s="7"/>
      <c r="BC740" s="7"/>
      <c r="BD740" s="7"/>
      <c r="BE740" s="7"/>
      <c r="BF740" s="7"/>
      <c r="BG740" s="7"/>
      <c r="BH740" s="7"/>
    </row>
    <row r="741" spans="1:60" x14ac:dyDescent="0.25">
      <c r="A741" s="23"/>
      <c r="B741" s="81" t="s">
        <v>1838</v>
      </c>
      <c r="C741" s="53" t="s">
        <v>4327</v>
      </c>
      <c r="D741" s="53" t="s">
        <v>4019</v>
      </c>
      <c r="E741" s="49">
        <v>1477.0916663165858</v>
      </c>
      <c r="F741" s="49">
        <v>1735.2999172083496</v>
      </c>
      <c r="G741" s="49">
        <v>2094.3465703153852</v>
      </c>
      <c r="H741" s="49">
        <v>3081.1109014879385</v>
      </c>
      <c r="I741" s="49">
        <v>3807.0275444215522</v>
      </c>
      <c r="J741" s="49">
        <v>4792.2313597528419</v>
      </c>
      <c r="K741" s="49">
        <v>5625.0873610308181</v>
      </c>
      <c r="L741" s="49">
        <v>6441.0592341271522</v>
      </c>
      <c r="M741" s="49">
        <v>7295.55215449563</v>
      </c>
      <c r="N741" s="49">
        <v>8512.9637717409623</v>
      </c>
      <c r="O741" s="49">
        <v>1477.0916663165858</v>
      </c>
      <c r="P741" s="49">
        <v>1735.2999172083496</v>
      </c>
      <c r="Q741" s="49">
        <v>2094.3465703153852</v>
      </c>
      <c r="R741" s="49">
        <v>3081.1109014879385</v>
      </c>
      <c r="S741" s="49">
        <v>3807.0275444215522</v>
      </c>
      <c r="T741" s="49">
        <v>4792.2313597528419</v>
      </c>
      <c r="U741" s="49">
        <v>5625.0873610308181</v>
      </c>
      <c r="V741" s="49">
        <v>6441.0592341271522</v>
      </c>
      <c r="W741" s="49">
        <v>7295.55215449563</v>
      </c>
      <c r="X741" s="49">
        <v>8512.9637717409623</v>
      </c>
      <c r="Y741" s="49">
        <v>1477.0916663165858</v>
      </c>
      <c r="Z741" s="49">
        <v>1735.2999172083496</v>
      </c>
      <c r="AA741" s="49">
        <v>2094.3465703153852</v>
      </c>
      <c r="AB741" s="49">
        <v>3081.1109014879385</v>
      </c>
      <c r="AC741" s="49">
        <v>3807.0275444215522</v>
      </c>
      <c r="AD741" s="49">
        <v>4792.2313597528419</v>
      </c>
      <c r="AE741" s="49">
        <v>5625.0873610308181</v>
      </c>
      <c r="AF741" s="49">
        <v>6441.0592341271522</v>
      </c>
      <c r="AG741" s="49">
        <v>7295.55215449563</v>
      </c>
      <c r="AH741" s="49">
        <v>8512.9637717409623</v>
      </c>
      <c r="AJ741" s="33" t="str">
        <f t="shared" si="22"/>
        <v/>
      </c>
      <c r="AK741" s="33" t="str">
        <f t="shared" si="23"/>
        <v/>
      </c>
      <c r="AO741" t="s">
        <v>13</v>
      </c>
      <c r="AR741" s="7"/>
      <c r="AS741" s="7"/>
      <c r="AT741" s="7"/>
      <c r="AU741" s="7"/>
      <c r="AV741" s="7"/>
      <c r="AW741" s="7"/>
      <c r="AX741" s="7"/>
      <c r="AY741" s="7"/>
      <c r="AZ741" s="7"/>
      <c r="BA741" s="7"/>
      <c r="BB741" s="7"/>
      <c r="BC741" s="7"/>
      <c r="BD741" s="7"/>
      <c r="BE741" s="7"/>
      <c r="BF741" s="7"/>
      <c r="BG741" s="7"/>
      <c r="BH741" s="7"/>
    </row>
    <row r="742" spans="1:60" x14ac:dyDescent="0.25">
      <c r="A742" s="23"/>
      <c r="B742" s="81" t="s">
        <v>4020</v>
      </c>
      <c r="C742" s="53" t="s">
        <v>4327</v>
      </c>
      <c r="D742" s="53" t="s">
        <v>4021</v>
      </c>
      <c r="E742" s="49">
        <v>18733.18320061998</v>
      </c>
      <c r="F742" s="49">
        <v>21072.66227828211</v>
      </c>
      <c r="G742" s="49">
        <v>24171.655742615651</v>
      </c>
      <c r="H742" s="49">
        <v>32167.964441407312</v>
      </c>
      <c r="I742" s="49">
        <v>37520.551095721261</v>
      </c>
      <c r="J742" s="49">
        <v>44727.681656581008</v>
      </c>
      <c r="K742" s="49">
        <v>50640.688532692453</v>
      </c>
      <c r="L742" s="49">
        <v>56195.744203084178</v>
      </c>
      <c r="M742" s="49">
        <v>62011.942428322378</v>
      </c>
      <c r="N742" s="49">
        <v>69966.499477064819</v>
      </c>
      <c r="O742" s="49">
        <v>18733.18320061998</v>
      </c>
      <c r="P742" s="49">
        <v>21072.66227828211</v>
      </c>
      <c r="Q742" s="49">
        <v>24171.655742615651</v>
      </c>
      <c r="R742" s="49">
        <v>32167.964441407312</v>
      </c>
      <c r="S742" s="49">
        <v>37520.551095721261</v>
      </c>
      <c r="T742" s="49">
        <v>44727.681656581008</v>
      </c>
      <c r="U742" s="49">
        <v>50640.688532692453</v>
      </c>
      <c r="V742" s="49">
        <v>56195.744203084178</v>
      </c>
      <c r="W742" s="49">
        <v>62011.942428322378</v>
      </c>
      <c r="X742" s="49">
        <v>69966.499477064819</v>
      </c>
      <c r="Y742" s="49">
        <v>18733.18320061998</v>
      </c>
      <c r="Z742" s="49">
        <v>21072.66227828211</v>
      </c>
      <c r="AA742" s="49">
        <v>24171.655742615651</v>
      </c>
      <c r="AB742" s="49">
        <v>32167.964441407312</v>
      </c>
      <c r="AC742" s="49">
        <v>37520.551095721261</v>
      </c>
      <c r="AD742" s="49">
        <v>44727.681656581008</v>
      </c>
      <c r="AE742" s="49">
        <v>50640.688532692453</v>
      </c>
      <c r="AF742" s="49">
        <v>56195.744203084178</v>
      </c>
      <c r="AG742" s="49">
        <v>62011.942428322378</v>
      </c>
      <c r="AH742" s="49">
        <v>69966.499477064819</v>
      </c>
      <c r="AJ742" s="33" t="str">
        <f t="shared" si="22"/>
        <v/>
      </c>
      <c r="AK742" s="33" t="str">
        <f t="shared" si="23"/>
        <v/>
      </c>
      <c r="AO742" t="s">
        <v>13</v>
      </c>
      <c r="AR742" s="7"/>
      <c r="AS742" s="7"/>
      <c r="AT742" s="7"/>
      <c r="AU742" s="7"/>
      <c r="AV742" s="7"/>
      <c r="AW742" s="7"/>
      <c r="AX742" s="7"/>
      <c r="AY742" s="7"/>
      <c r="AZ742" s="7"/>
      <c r="BA742" s="7"/>
      <c r="BB742" s="7"/>
      <c r="BC742" s="7"/>
      <c r="BD742" s="7"/>
      <c r="BE742" s="7"/>
      <c r="BF742" s="7"/>
      <c r="BG742" s="7"/>
      <c r="BH742" s="7"/>
    </row>
    <row r="743" spans="1:60" x14ac:dyDescent="0.25">
      <c r="A743" s="23"/>
      <c r="B743" s="81" t="s">
        <v>1840</v>
      </c>
      <c r="C743" s="53" t="s">
        <v>4327</v>
      </c>
      <c r="D743" s="53" t="s">
        <v>4022</v>
      </c>
      <c r="E743" s="49">
        <v>703.14164058953861</v>
      </c>
      <c r="F743" s="49">
        <v>861.00067046518063</v>
      </c>
      <c r="G743" s="49">
        <v>1088.5980360846488</v>
      </c>
      <c r="H743" s="49">
        <v>1762.8075707726405</v>
      </c>
      <c r="I743" s="49">
        <v>2296.0232898865861</v>
      </c>
      <c r="J743" s="49">
        <v>3044.9638510325781</v>
      </c>
      <c r="K743" s="49">
        <v>3696.7159419390273</v>
      </c>
      <c r="L743" s="49">
        <v>4359.7763840195867</v>
      </c>
      <c r="M743" s="49">
        <v>5066.167180782043</v>
      </c>
      <c r="N743" s="49">
        <v>6104.0589702096577</v>
      </c>
      <c r="O743" s="49">
        <v>703.14164058953861</v>
      </c>
      <c r="P743" s="49">
        <v>861.00067046518063</v>
      </c>
      <c r="Q743" s="49">
        <v>1088.5980360846488</v>
      </c>
      <c r="R743" s="49">
        <v>1762.8075707726405</v>
      </c>
      <c r="S743" s="49">
        <v>2296.0232898865861</v>
      </c>
      <c r="T743" s="49">
        <v>3044.9638510325781</v>
      </c>
      <c r="U743" s="49">
        <v>3696.7159419390273</v>
      </c>
      <c r="V743" s="49">
        <v>4359.7763840195867</v>
      </c>
      <c r="W743" s="49">
        <v>5066.167180782043</v>
      </c>
      <c r="X743" s="49">
        <v>6104.0589702096577</v>
      </c>
      <c r="Y743" s="49">
        <v>703.14164058953861</v>
      </c>
      <c r="Z743" s="49">
        <v>861.00067046518063</v>
      </c>
      <c r="AA743" s="49">
        <v>1088.5980360846488</v>
      </c>
      <c r="AB743" s="49">
        <v>1762.8075707726405</v>
      </c>
      <c r="AC743" s="49">
        <v>2296.0232898865861</v>
      </c>
      <c r="AD743" s="49">
        <v>3044.9638510325781</v>
      </c>
      <c r="AE743" s="49">
        <v>3696.7159419390273</v>
      </c>
      <c r="AF743" s="49">
        <v>4359.7763840195867</v>
      </c>
      <c r="AG743" s="49">
        <v>5066.167180782043</v>
      </c>
      <c r="AH743" s="49">
        <v>6104.0589702096577</v>
      </c>
      <c r="AJ743" s="33" t="str">
        <f t="shared" si="22"/>
        <v/>
      </c>
      <c r="AK743" s="33" t="str">
        <f t="shared" si="23"/>
        <v/>
      </c>
      <c r="AO743" t="s">
        <v>13</v>
      </c>
      <c r="AR743" s="7"/>
      <c r="AS743" s="7"/>
      <c r="AT743" s="7"/>
      <c r="AU743" s="7"/>
      <c r="AV743" s="7"/>
      <c r="AW743" s="7"/>
      <c r="AX743" s="7"/>
      <c r="AY743" s="7"/>
      <c r="AZ743" s="7"/>
      <c r="BA743" s="7"/>
      <c r="BB743" s="7"/>
      <c r="BC743" s="7"/>
      <c r="BD743" s="7"/>
      <c r="BE743" s="7"/>
      <c r="BF743" s="7"/>
      <c r="BG743" s="7"/>
      <c r="BH743" s="7"/>
    </row>
    <row r="744" spans="1:60" x14ac:dyDescent="0.25">
      <c r="A744" s="23"/>
      <c r="B744" s="81" t="s">
        <v>1842</v>
      </c>
      <c r="C744" s="53" t="s">
        <v>4327</v>
      </c>
      <c r="D744" s="53" t="s">
        <v>4023</v>
      </c>
      <c r="E744" s="49">
        <v>296.93761802372757</v>
      </c>
      <c r="F744" s="49">
        <v>366.43010291838431</v>
      </c>
      <c r="G744" s="49">
        <v>466.8935562132969</v>
      </c>
      <c r="H744" s="49">
        <v>763.21659257824763</v>
      </c>
      <c r="I744" s="49">
        <v>996.16351823602702</v>
      </c>
      <c r="J744" s="49">
        <v>1319.7091058783044</v>
      </c>
      <c r="K744" s="49">
        <v>1599.2366742408606</v>
      </c>
      <c r="L744" s="49">
        <v>1881.9814485614274</v>
      </c>
      <c r="M744" s="49">
        <v>2181.9142699431764</v>
      </c>
      <c r="N744" s="49">
        <v>2620.8326576180393</v>
      </c>
      <c r="O744" s="49">
        <v>296.93761802372757</v>
      </c>
      <c r="P744" s="49">
        <v>366.43010291838431</v>
      </c>
      <c r="Q744" s="49">
        <v>466.8935562132969</v>
      </c>
      <c r="R744" s="49">
        <v>763.21659257824763</v>
      </c>
      <c r="S744" s="49">
        <v>996.16351823602702</v>
      </c>
      <c r="T744" s="49">
        <v>1319.7091058783044</v>
      </c>
      <c r="U744" s="49">
        <v>1599.2366742408606</v>
      </c>
      <c r="V744" s="49">
        <v>1881.9814485614274</v>
      </c>
      <c r="W744" s="49">
        <v>2181.9142699431764</v>
      </c>
      <c r="X744" s="49">
        <v>2620.8326576180393</v>
      </c>
      <c r="Y744" s="49">
        <v>296.93761802372757</v>
      </c>
      <c r="Z744" s="49">
        <v>366.43010291838431</v>
      </c>
      <c r="AA744" s="49">
        <v>466.8935562132969</v>
      </c>
      <c r="AB744" s="49">
        <v>763.21659257824763</v>
      </c>
      <c r="AC744" s="49">
        <v>996.16351823602702</v>
      </c>
      <c r="AD744" s="49">
        <v>1319.7091058783044</v>
      </c>
      <c r="AE744" s="49">
        <v>1599.2366742408606</v>
      </c>
      <c r="AF744" s="49">
        <v>1881.9814485614274</v>
      </c>
      <c r="AG744" s="49">
        <v>2181.9142699431764</v>
      </c>
      <c r="AH744" s="49">
        <v>2620.8326576180393</v>
      </c>
      <c r="AJ744" s="33" t="str">
        <f t="shared" si="22"/>
        <v/>
      </c>
      <c r="AK744" s="33" t="str">
        <f t="shared" si="23"/>
        <v/>
      </c>
      <c r="AO744" t="s">
        <v>13</v>
      </c>
      <c r="AR744" s="7"/>
      <c r="AS744" s="7"/>
      <c r="AT744" s="7"/>
      <c r="AU744" s="7"/>
      <c r="AV744" s="7"/>
      <c r="AW744" s="7"/>
      <c r="AX744" s="7"/>
      <c r="AY744" s="7"/>
      <c r="AZ744" s="7"/>
      <c r="BA744" s="7"/>
      <c r="BB744" s="7"/>
      <c r="BC744" s="7"/>
      <c r="BD744" s="7"/>
      <c r="BE744" s="7"/>
      <c r="BF744" s="7"/>
      <c r="BG744" s="7"/>
      <c r="BH744" s="7"/>
    </row>
    <row r="745" spans="1:60" x14ac:dyDescent="0.25">
      <c r="A745" s="23"/>
      <c r="B745" s="81" t="s">
        <v>1844</v>
      </c>
      <c r="C745" s="53" t="s">
        <v>4327</v>
      </c>
      <c r="D745" s="53" t="s">
        <v>4024</v>
      </c>
      <c r="E745" s="49">
        <v>599.20754316298576</v>
      </c>
      <c r="F745" s="49">
        <v>728.78451059813892</v>
      </c>
      <c r="G745" s="49">
        <v>913.87595361973263</v>
      </c>
      <c r="H745" s="49">
        <v>1450.2316629589225</v>
      </c>
      <c r="I745" s="49">
        <v>1864.6457898473491</v>
      </c>
      <c r="J745" s="49">
        <v>2437.7338502670541</v>
      </c>
      <c r="K745" s="49">
        <v>2930.2778994560285</v>
      </c>
      <c r="L745" s="49">
        <v>3424.9631441760216</v>
      </c>
      <c r="M745" s="49">
        <v>3948.4398011217058</v>
      </c>
      <c r="N745" s="49">
        <v>4709.4906849124027</v>
      </c>
      <c r="O745" s="49">
        <v>599.20754316298576</v>
      </c>
      <c r="P745" s="49">
        <v>728.78451059813892</v>
      </c>
      <c r="Q745" s="49">
        <v>913.87595361973263</v>
      </c>
      <c r="R745" s="49">
        <v>1450.2316629589225</v>
      </c>
      <c r="S745" s="49">
        <v>1864.6457898473491</v>
      </c>
      <c r="T745" s="49">
        <v>2437.7338502670541</v>
      </c>
      <c r="U745" s="49">
        <v>2930.2778994560285</v>
      </c>
      <c r="V745" s="49">
        <v>3424.9631441760216</v>
      </c>
      <c r="W745" s="49">
        <v>3948.4398011217058</v>
      </c>
      <c r="X745" s="49">
        <v>4709.4906849124027</v>
      </c>
      <c r="Y745" s="49">
        <v>599.20754316298576</v>
      </c>
      <c r="Z745" s="49">
        <v>728.78451059813892</v>
      </c>
      <c r="AA745" s="49">
        <v>913.87595361973263</v>
      </c>
      <c r="AB745" s="49">
        <v>1450.2316629589225</v>
      </c>
      <c r="AC745" s="49">
        <v>1864.6457898473491</v>
      </c>
      <c r="AD745" s="49">
        <v>2437.7338502670541</v>
      </c>
      <c r="AE745" s="49">
        <v>2930.2778994560285</v>
      </c>
      <c r="AF745" s="49">
        <v>3424.9631441760216</v>
      </c>
      <c r="AG745" s="49">
        <v>3948.4398011217058</v>
      </c>
      <c r="AH745" s="49">
        <v>4709.4906849124027</v>
      </c>
      <c r="AJ745" s="33" t="str">
        <f t="shared" si="22"/>
        <v/>
      </c>
      <c r="AK745" s="33" t="str">
        <f t="shared" si="23"/>
        <v/>
      </c>
      <c r="AO745" t="s">
        <v>13</v>
      </c>
      <c r="AR745" s="7"/>
      <c r="AS745" s="7"/>
      <c r="AT745" s="7"/>
      <c r="AU745" s="7"/>
      <c r="AV745" s="7"/>
      <c r="AW745" s="7"/>
      <c r="AX745" s="7"/>
      <c r="AY745" s="7"/>
      <c r="AZ745" s="7"/>
      <c r="BA745" s="7"/>
      <c r="BB745" s="7"/>
      <c r="BC745" s="7"/>
      <c r="BD745" s="7"/>
      <c r="BE745" s="7"/>
      <c r="BF745" s="7"/>
      <c r="BG745" s="7"/>
      <c r="BH745" s="7"/>
    </row>
    <row r="746" spans="1:60" x14ac:dyDescent="0.25">
      <c r="A746" s="23"/>
      <c r="B746" s="81" t="s">
        <v>1846</v>
      </c>
      <c r="C746" s="53" t="s">
        <v>4327</v>
      </c>
      <c r="D746" s="53" t="s">
        <v>4025</v>
      </c>
      <c r="E746" s="49">
        <v>133.41455250814187</v>
      </c>
      <c r="F746" s="49">
        <v>166.63156657026073</v>
      </c>
      <c r="G746" s="49">
        <v>215.32934574799791</v>
      </c>
      <c r="H746" s="49">
        <v>361.69917577124301</v>
      </c>
      <c r="I746" s="49">
        <v>479.47687306381511</v>
      </c>
      <c r="J746" s="49">
        <v>644.38767892495923</v>
      </c>
      <c r="K746" s="49">
        <v>788.3019021316876</v>
      </c>
      <c r="L746" s="49">
        <v>935.29597313482043</v>
      </c>
      <c r="M746" s="49">
        <v>1091.6769233145501</v>
      </c>
      <c r="N746" s="49">
        <v>1322.7483245922863</v>
      </c>
      <c r="O746" s="49">
        <v>133.41455250814187</v>
      </c>
      <c r="P746" s="49">
        <v>166.63156657026073</v>
      </c>
      <c r="Q746" s="49">
        <v>215.32934574799791</v>
      </c>
      <c r="R746" s="49">
        <v>361.69917577124301</v>
      </c>
      <c r="S746" s="49">
        <v>479.47687306381511</v>
      </c>
      <c r="T746" s="49">
        <v>644.38767892495923</v>
      </c>
      <c r="U746" s="49">
        <v>788.3019021316876</v>
      </c>
      <c r="V746" s="49">
        <v>935.29597313482043</v>
      </c>
      <c r="W746" s="49">
        <v>1091.6769233145501</v>
      </c>
      <c r="X746" s="49">
        <v>1322.7483245922863</v>
      </c>
      <c r="Y746" s="49">
        <v>133.41455250814187</v>
      </c>
      <c r="Z746" s="49">
        <v>166.63156657026073</v>
      </c>
      <c r="AA746" s="49">
        <v>215.32934574799791</v>
      </c>
      <c r="AB746" s="49">
        <v>361.69917577124301</v>
      </c>
      <c r="AC746" s="49">
        <v>479.47687306381511</v>
      </c>
      <c r="AD746" s="49">
        <v>644.38767892495923</v>
      </c>
      <c r="AE746" s="49">
        <v>788.3019021316876</v>
      </c>
      <c r="AF746" s="49">
        <v>935.29597313482043</v>
      </c>
      <c r="AG746" s="49">
        <v>1091.6769233145501</v>
      </c>
      <c r="AH746" s="49">
        <v>1322.7483245922863</v>
      </c>
      <c r="AJ746" s="33" t="str">
        <f t="shared" si="22"/>
        <v/>
      </c>
      <c r="AK746" s="33" t="str">
        <f t="shared" si="23"/>
        <v/>
      </c>
      <c r="AO746" t="s">
        <v>13</v>
      </c>
      <c r="AR746" s="7"/>
      <c r="AS746" s="7"/>
      <c r="AT746" s="7"/>
      <c r="AU746" s="7"/>
      <c r="AV746" s="7"/>
      <c r="AW746" s="7"/>
      <c r="AX746" s="7"/>
      <c r="AY746" s="7"/>
      <c r="AZ746" s="7"/>
      <c r="BA746" s="7"/>
      <c r="BB746" s="7"/>
      <c r="BC746" s="7"/>
      <c r="BD746" s="7"/>
      <c r="BE746" s="7"/>
      <c r="BF746" s="7"/>
      <c r="BG746" s="7"/>
      <c r="BH746" s="7"/>
    </row>
    <row r="747" spans="1:60" x14ac:dyDescent="0.25">
      <c r="A747" s="23"/>
      <c r="B747" s="79" t="s">
        <v>1848</v>
      </c>
      <c r="C747" s="80" t="s">
        <v>4333</v>
      </c>
      <c r="D747" s="34" t="s">
        <v>3434</v>
      </c>
      <c r="E747" s="50">
        <v>2728</v>
      </c>
      <c r="F747" s="50">
        <v>3152.4</v>
      </c>
      <c r="G747" s="50">
        <v>3686</v>
      </c>
      <c r="H747" s="50">
        <v>5090</v>
      </c>
      <c r="I747" s="50">
        <v>6078</v>
      </c>
      <c r="J747" s="50">
        <v>7395</v>
      </c>
      <c r="K747" s="50">
        <v>8424</v>
      </c>
      <c r="L747" s="50">
        <v>9496</v>
      </c>
      <c r="M747" s="50">
        <v>10620</v>
      </c>
      <c r="N747" s="50">
        <v>12190</v>
      </c>
      <c r="O747" s="49">
        <v>3734.2237009378955</v>
      </c>
      <c r="P747" s="49">
        <v>4179.5323809091497</v>
      </c>
      <c r="Q747" s="49">
        <v>4768.2789118003966</v>
      </c>
      <c r="R747" s="49">
        <v>6217.450968653432</v>
      </c>
      <c r="S747" s="49">
        <v>7159.0502238424797</v>
      </c>
      <c r="T747" s="49">
        <v>8387.3151856561799</v>
      </c>
      <c r="U747" s="49">
        <v>9383.7804885856076</v>
      </c>
      <c r="V747" s="49">
        <v>10298.090177883707</v>
      </c>
      <c r="W747" s="49">
        <v>11243.573551277199</v>
      </c>
      <c r="X747" s="49">
        <v>12521.811299723729</v>
      </c>
      <c r="Y747" s="49">
        <v>2766.0359474581337</v>
      </c>
      <c r="Z747" s="49">
        <v>3186.1055530868289</v>
      </c>
      <c r="AA747" s="49">
        <v>3723.3199624758759</v>
      </c>
      <c r="AB747" s="49">
        <v>5154.5342305289842</v>
      </c>
      <c r="AC747" s="49">
        <v>6164.9810524930735</v>
      </c>
      <c r="AD747" s="49">
        <v>7505.2572428506865</v>
      </c>
      <c r="AE747" s="49">
        <v>8550.4827000461664</v>
      </c>
      <c r="AF747" s="49">
        <v>9614.421228698202</v>
      </c>
      <c r="AG747" s="49">
        <v>10720.817280745416</v>
      </c>
      <c r="AH747" s="49">
        <v>12247.748869273453</v>
      </c>
      <c r="AJ747" s="33" t="str">
        <f t="shared" si="22"/>
        <v/>
      </c>
      <c r="AK747" s="33" t="str">
        <f t="shared" si="23"/>
        <v/>
      </c>
      <c r="AO747" t="s">
        <v>13</v>
      </c>
      <c r="AR747" s="7"/>
      <c r="AS747" s="7"/>
      <c r="AT747" s="7"/>
      <c r="AU747" s="7"/>
      <c r="AV747" s="7"/>
      <c r="AW747" s="7"/>
      <c r="AX747" s="7"/>
      <c r="AY747" s="7"/>
      <c r="AZ747" s="7"/>
      <c r="BA747" s="7"/>
      <c r="BB747" s="7"/>
      <c r="BC747" s="7"/>
      <c r="BD747" s="7"/>
      <c r="BE747" s="7"/>
      <c r="BF747" s="7"/>
      <c r="BG747" s="7"/>
      <c r="BH747" s="7"/>
    </row>
    <row r="748" spans="1:60" x14ac:dyDescent="0.25">
      <c r="A748" s="23"/>
      <c r="B748" s="81" t="s">
        <v>1850</v>
      </c>
      <c r="C748" s="53" t="s">
        <v>4327</v>
      </c>
      <c r="D748" s="53" t="s">
        <v>4026</v>
      </c>
      <c r="E748" s="49">
        <v>195.70771681950632</v>
      </c>
      <c r="F748" s="49">
        <v>243.45130286938041</v>
      </c>
      <c r="G748" s="49">
        <v>313.27961158100464</v>
      </c>
      <c r="H748" s="49">
        <v>523.03497371531705</v>
      </c>
      <c r="I748" s="49">
        <v>691.8015743643806</v>
      </c>
      <c r="J748" s="49">
        <v>928.84096969974439</v>
      </c>
      <c r="K748" s="49">
        <v>1136.0522870287928</v>
      </c>
      <c r="L748" s="49">
        <v>1347.9462100839753</v>
      </c>
      <c r="M748" s="49">
        <v>1573.652212014317</v>
      </c>
      <c r="N748" s="49">
        <v>1907.3612403181496</v>
      </c>
      <c r="O748" s="49">
        <v>195.70771681950632</v>
      </c>
      <c r="P748" s="49">
        <v>243.45130286938041</v>
      </c>
      <c r="Q748" s="49">
        <v>313.27961158100464</v>
      </c>
      <c r="R748" s="49">
        <v>523.03497371531705</v>
      </c>
      <c r="S748" s="49">
        <v>691.8015743643806</v>
      </c>
      <c r="T748" s="49">
        <v>928.84096969974439</v>
      </c>
      <c r="U748" s="49">
        <v>1136.0522870287928</v>
      </c>
      <c r="V748" s="49">
        <v>1347.9462100839753</v>
      </c>
      <c r="W748" s="49">
        <v>1573.652212014317</v>
      </c>
      <c r="X748" s="49">
        <v>1907.3612403181496</v>
      </c>
      <c r="Y748" s="49">
        <v>195.70771681950632</v>
      </c>
      <c r="Z748" s="49">
        <v>243.45130286938041</v>
      </c>
      <c r="AA748" s="49">
        <v>313.27961158100464</v>
      </c>
      <c r="AB748" s="49">
        <v>523.03497371531705</v>
      </c>
      <c r="AC748" s="49">
        <v>691.8015743643806</v>
      </c>
      <c r="AD748" s="49">
        <v>928.84096969974439</v>
      </c>
      <c r="AE748" s="49">
        <v>1136.0522870287928</v>
      </c>
      <c r="AF748" s="49">
        <v>1347.9462100839753</v>
      </c>
      <c r="AG748" s="49">
        <v>1573.652212014317</v>
      </c>
      <c r="AH748" s="49">
        <v>1907.3612403181496</v>
      </c>
      <c r="AJ748" s="33" t="str">
        <f t="shared" si="22"/>
        <v/>
      </c>
      <c r="AK748" s="33" t="str">
        <f t="shared" si="23"/>
        <v/>
      </c>
      <c r="AO748" t="s">
        <v>13</v>
      </c>
      <c r="AR748" s="7"/>
      <c r="AS748" s="7"/>
      <c r="AT748" s="7"/>
      <c r="AU748" s="7"/>
      <c r="AV748" s="7"/>
      <c r="AW748" s="7"/>
      <c r="AX748" s="7"/>
      <c r="AY748" s="7"/>
      <c r="AZ748" s="7"/>
      <c r="BA748" s="7"/>
      <c r="BB748" s="7"/>
      <c r="BC748" s="7"/>
      <c r="BD748" s="7"/>
      <c r="BE748" s="7"/>
      <c r="BF748" s="7"/>
      <c r="BG748" s="7"/>
      <c r="BH748" s="7"/>
    </row>
    <row r="749" spans="1:60" x14ac:dyDescent="0.25">
      <c r="A749" s="23"/>
      <c r="B749" s="81" t="s">
        <v>1852</v>
      </c>
      <c r="C749" s="53" t="s">
        <v>4327</v>
      </c>
      <c r="D749" s="53" t="s">
        <v>4027</v>
      </c>
      <c r="E749" s="49">
        <v>324.35187635070503</v>
      </c>
      <c r="F749" s="49">
        <v>398.40826272001379</v>
      </c>
      <c r="G749" s="49">
        <v>505.3424126460958</v>
      </c>
      <c r="H749" s="49">
        <v>819.78191379141469</v>
      </c>
      <c r="I749" s="49">
        <v>1067.1349858805556</v>
      </c>
      <c r="J749" s="49">
        <v>1411.0824876533395</v>
      </c>
      <c r="K749" s="49">
        <v>1708.849723192825</v>
      </c>
      <c r="L749" s="49">
        <v>2010.1823445730199</v>
      </c>
      <c r="M749" s="49">
        <v>2329.7096077856077</v>
      </c>
      <c r="N749" s="49">
        <v>2797.7299378476364</v>
      </c>
      <c r="O749" s="49">
        <v>324.35187635070503</v>
      </c>
      <c r="P749" s="49">
        <v>398.40826272001379</v>
      </c>
      <c r="Q749" s="49">
        <v>505.3424126460958</v>
      </c>
      <c r="R749" s="49">
        <v>819.78191379141469</v>
      </c>
      <c r="S749" s="49">
        <v>1067.1349858805556</v>
      </c>
      <c r="T749" s="49">
        <v>1411.0824876533395</v>
      </c>
      <c r="U749" s="49">
        <v>1708.849723192825</v>
      </c>
      <c r="V749" s="49">
        <v>2010.1823445730199</v>
      </c>
      <c r="W749" s="49">
        <v>2329.7096077856077</v>
      </c>
      <c r="X749" s="49">
        <v>2797.7299378476364</v>
      </c>
      <c r="Y749" s="49">
        <v>324.35187635070503</v>
      </c>
      <c r="Z749" s="49">
        <v>398.40826272001379</v>
      </c>
      <c r="AA749" s="49">
        <v>505.3424126460958</v>
      </c>
      <c r="AB749" s="49">
        <v>819.78191379141469</v>
      </c>
      <c r="AC749" s="49">
        <v>1067.1349858805556</v>
      </c>
      <c r="AD749" s="49">
        <v>1411.0824876533395</v>
      </c>
      <c r="AE749" s="49">
        <v>1708.849723192825</v>
      </c>
      <c r="AF749" s="49">
        <v>2010.1823445730199</v>
      </c>
      <c r="AG749" s="49">
        <v>2329.7096077856077</v>
      </c>
      <c r="AH749" s="49">
        <v>2797.7299378476364</v>
      </c>
      <c r="AJ749" s="33" t="str">
        <f t="shared" si="22"/>
        <v/>
      </c>
      <c r="AK749" s="33" t="str">
        <f t="shared" si="23"/>
        <v/>
      </c>
      <c r="AO749" t="s">
        <v>13</v>
      </c>
      <c r="AR749" s="7"/>
      <c r="AS749" s="7"/>
      <c r="AT749" s="7"/>
      <c r="AU749" s="7"/>
      <c r="AV749" s="7"/>
      <c r="AW749" s="7"/>
      <c r="AX749" s="7"/>
      <c r="AY749" s="7"/>
      <c r="AZ749" s="7"/>
      <c r="BA749" s="7"/>
      <c r="BB749" s="7"/>
      <c r="BC749" s="7"/>
      <c r="BD749" s="7"/>
      <c r="BE749" s="7"/>
      <c r="BF749" s="7"/>
      <c r="BG749" s="7"/>
      <c r="BH749" s="7"/>
    </row>
    <row r="750" spans="1:60" x14ac:dyDescent="0.25">
      <c r="A750" s="23"/>
      <c r="B750" s="81" t="s">
        <v>1854</v>
      </c>
      <c r="C750" s="53" t="s">
        <v>4327</v>
      </c>
      <c r="D750" s="53" t="s">
        <v>4028</v>
      </c>
      <c r="E750" s="49">
        <v>350.00519463837037</v>
      </c>
      <c r="F750" s="49">
        <v>435.96209424841925</v>
      </c>
      <c r="G750" s="49">
        <v>561.51842609552114</v>
      </c>
      <c r="H750" s="49">
        <v>941.17082208600925</v>
      </c>
      <c r="I750" s="49">
        <v>1246.9200228587922</v>
      </c>
      <c r="J750" s="49">
        <v>1678.7272614436845</v>
      </c>
      <c r="K750" s="49">
        <v>2056.5043737933056</v>
      </c>
      <c r="L750" s="49">
        <v>2443.7773523278156</v>
      </c>
      <c r="M750" s="49">
        <v>2857.7972250140274</v>
      </c>
      <c r="N750" s="49">
        <v>3470.1944863068184</v>
      </c>
      <c r="O750" s="49">
        <v>350.00519463837037</v>
      </c>
      <c r="P750" s="49">
        <v>435.96209424841925</v>
      </c>
      <c r="Q750" s="49">
        <v>561.51842609552114</v>
      </c>
      <c r="R750" s="49">
        <v>941.17082208600925</v>
      </c>
      <c r="S750" s="49">
        <v>1246.9200228587922</v>
      </c>
      <c r="T750" s="49">
        <v>1678.7272614436845</v>
      </c>
      <c r="U750" s="49">
        <v>2056.5043737933056</v>
      </c>
      <c r="V750" s="49">
        <v>2443.7773523278156</v>
      </c>
      <c r="W750" s="49">
        <v>2857.7972250140274</v>
      </c>
      <c r="X750" s="49">
        <v>3470.1944863068184</v>
      </c>
      <c r="Y750" s="49">
        <v>350.00519463837037</v>
      </c>
      <c r="Z750" s="49">
        <v>435.96209424841925</v>
      </c>
      <c r="AA750" s="49">
        <v>561.51842609552114</v>
      </c>
      <c r="AB750" s="49">
        <v>941.17082208600925</v>
      </c>
      <c r="AC750" s="49">
        <v>1246.9200228587922</v>
      </c>
      <c r="AD750" s="49">
        <v>1678.7272614436845</v>
      </c>
      <c r="AE750" s="49">
        <v>2056.5043737933056</v>
      </c>
      <c r="AF750" s="49">
        <v>2443.7773523278156</v>
      </c>
      <c r="AG750" s="49">
        <v>2857.7972250140274</v>
      </c>
      <c r="AH750" s="49">
        <v>3470.1944863068184</v>
      </c>
      <c r="AJ750" s="33" t="str">
        <f t="shared" si="22"/>
        <v/>
      </c>
      <c r="AK750" s="33" t="str">
        <f t="shared" si="23"/>
        <v/>
      </c>
      <c r="AO750" t="s">
        <v>13</v>
      </c>
      <c r="AR750" s="7"/>
      <c r="AS750" s="7"/>
      <c r="AT750" s="7"/>
      <c r="AU750" s="7"/>
      <c r="AV750" s="7"/>
      <c r="AW750" s="7"/>
      <c r="AX750" s="7"/>
      <c r="AY750" s="7"/>
      <c r="AZ750" s="7"/>
      <c r="BA750" s="7"/>
      <c r="BB750" s="7"/>
      <c r="BC750" s="7"/>
      <c r="BD750" s="7"/>
      <c r="BE750" s="7"/>
      <c r="BF750" s="7"/>
      <c r="BG750" s="7"/>
      <c r="BH750" s="7"/>
    </row>
    <row r="751" spans="1:60" x14ac:dyDescent="0.25">
      <c r="A751" s="23"/>
      <c r="B751" s="81" t="s">
        <v>1856</v>
      </c>
      <c r="C751" s="53" t="s">
        <v>4327</v>
      </c>
      <c r="D751" s="53" t="s">
        <v>4029</v>
      </c>
      <c r="E751" s="49">
        <v>711.5282993451076</v>
      </c>
      <c r="F751" s="49">
        <v>872.22485610285787</v>
      </c>
      <c r="G751" s="49">
        <v>1103.3082321796724</v>
      </c>
      <c r="H751" s="49">
        <v>1785.2599854143484</v>
      </c>
      <c r="I751" s="49">
        <v>2320.397293879982</v>
      </c>
      <c r="J751" s="49">
        <v>3068.5516120546235</v>
      </c>
      <c r="K751" s="49">
        <v>3716.2211763825617</v>
      </c>
      <c r="L751" s="49">
        <v>4372.5679726491535</v>
      </c>
      <c r="M751" s="49">
        <v>5070.9806462734805</v>
      </c>
      <c r="N751" s="49">
        <v>6093.1422301923994</v>
      </c>
      <c r="O751" s="49">
        <v>711.5282993451076</v>
      </c>
      <c r="P751" s="49">
        <v>872.22485610285787</v>
      </c>
      <c r="Q751" s="49">
        <v>1103.3082321796724</v>
      </c>
      <c r="R751" s="49">
        <v>1785.2599854143484</v>
      </c>
      <c r="S751" s="49">
        <v>2320.397293879982</v>
      </c>
      <c r="T751" s="49">
        <v>3068.5516120546235</v>
      </c>
      <c r="U751" s="49">
        <v>3716.2211763825617</v>
      </c>
      <c r="V751" s="49">
        <v>4372.5679726491535</v>
      </c>
      <c r="W751" s="49">
        <v>5070.9806462734805</v>
      </c>
      <c r="X751" s="49">
        <v>6093.1422301923994</v>
      </c>
      <c r="Y751" s="49">
        <v>711.5282993451076</v>
      </c>
      <c r="Z751" s="49">
        <v>872.22485610285787</v>
      </c>
      <c r="AA751" s="49">
        <v>1103.3082321796724</v>
      </c>
      <c r="AB751" s="49">
        <v>1785.2599854143484</v>
      </c>
      <c r="AC751" s="49">
        <v>2320.397293879982</v>
      </c>
      <c r="AD751" s="49">
        <v>3068.5516120546235</v>
      </c>
      <c r="AE751" s="49">
        <v>3716.2211763825617</v>
      </c>
      <c r="AF751" s="49">
        <v>4372.5679726491535</v>
      </c>
      <c r="AG751" s="49">
        <v>5070.9806462734805</v>
      </c>
      <c r="AH751" s="49">
        <v>6093.1422301923994</v>
      </c>
      <c r="AJ751" s="33" t="str">
        <f t="shared" si="22"/>
        <v/>
      </c>
      <c r="AK751" s="33" t="str">
        <f t="shared" si="23"/>
        <v/>
      </c>
      <c r="AO751" t="s">
        <v>13</v>
      </c>
      <c r="AR751" s="7"/>
      <c r="AS751" s="7"/>
      <c r="AT751" s="7"/>
      <c r="AU751" s="7"/>
      <c r="AV751" s="7"/>
      <c r="AW751" s="7"/>
      <c r="AX751" s="7"/>
      <c r="AY751" s="7"/>
      <c r="AZ751" s="7"/>
      <c r="BA751" s="7"/>
      <c r="BB751" s="7"/>
      <c r="BC751" s="7"/>
      <c r="BD751" s="7"/>
      <c r="BE751" s="7"/>
      <c r="BF751" s="7"/>
      <c r="BG751" s="7"/>
      <c r="BH751" s="7"/>
    </row>
    <row r="752" spans="1:60" x14ac:dyDescent="0.25">
      <c r="A752" s="23"/>
      <c r="B752" s="81" t="s">
        <v>1858</v>
      </c>
      <c r="C752" s="53" t="s">
        <v>4327</v>
      </c>
      <c r="D752" s="53" t="s">
        <v>4030</v>
      </c>
      <c r="E752" s="49">
        <v>343.6722198612797</v>
      </c>
      <c r="F752" s="49">
        <v>428.93550516021588</v>
      </c>
      <c r="G752" s="49">
        <v>553.98136934013985</v>
      </c>
      <c r="H752" s="49">
        <v>935.02255374702236</v>
      </c>
      <c r="I752" s="49">
        <v>1244.8951477729111</v>
      </c>
      <c r="J752" s="49">
        <v>1685.1934082773664</v>
      </c>
      <c r="K752" s="49">
        <v>2072.5828691821462</v>
      </c>
      <c r="L752" s="49">
        <v>2471.7301862474292</v>
      </c>
      <c r="M752" s="49">
        <v>2899.4717766453432</v>
      </c>
      <c r="N752" s="49">
        <v>3535.0721553485596</v>
      </c>
      <c r="O752" s="49">
        <v>343.6722198612797</v>
      </c>
      <c r="P752" s="49">
        <v>428.93550516021588</v>
      </c>
      <c r="Q752" s="49">
        <v>553.98136934013985</v>
      </c>
      <c r="R752" s="49">
        <v>935.02255374702236</v>
      </c>
      <c r="S752" s="49">
        <v>1244.8951477729111</v>
      </c>
      <c r="T752" s="49">
        <v>1685.1934082773664</v>
      </c>
      <c r="U752" s="49">
        <v>2072.5828691821462</v>
      </c>
      <c r="V752" s="49">
        <v>2471.7301862474292</v>
      </c>
      <c r="W752" s="49">
        <v>2899.4717766453432</v>
      </c>
      <c r="X752" s="49">
        <v>3535.0721553485596</v>
      </c>
      <c r="Y752" s="49">
        <v>343.6722198612797</v>
      </c>
      <c r="Z752" s="49">
        <v>428.93550516021588</v>
      </c>
      <c r="AA752" s="49">
        <v>553.98136934013985</v>
      </c>
      <c r="AB752" s="49">
        <v>935.02255374702236</v>
      </c>
      <c r="AC752" s="49">
        <v>1244.8951477729111</v>
      </c>
      <c r="AD752" s="49">
        <v>1685.1934082773664</v>
      </c>
      <c r="AE752" s="49">
        <v>2072.5828691821462</v>
      </c>
      <c r="AF752" s="49">
        <v>2471.7301862474292</v>
      </c>
      <c r="AG752" s="49">
        <v>2899.4717766453432</v>
      </c>
      <c r="AH752" s="49">
        <v>3535.0721553485596</v>
      </c>
      <c r="AJ752" s="33" t="str">
        <f t="shared" si="22"/>
        <v/>
      </c>
      <c r="AK752" s="33" t="str">
        <f t="shared" si="23"/>
        <v/>
      </c>
      <c r="AO752" t="s">
        <v>13</v>
      </c>
      <c r="AR752" s="7"/>
      <c r="AS752" s="7"/>
      <c r="AT752" s="7"/>
      <c r="AU752" s="7"/>
      <c r="AV752" s="7"/>
      <c r="AW752" s="7"/>
      <c r="AX752" s="7"/>
      <c r="AY752" s="7"/>
      <c r="AZ752" s="7"/>
      <c r="BA752" s="7"/>
      <c r="BB752" s="7"/>
      <c r="BC752" s="7"/>
      <c r="BD752" s="7"/>
      <c r="BE752" s="7"/>
      <c r="BF752" s="7"/>
      <c r="BG752" s="7"/>
      <c r="BH752" s="7"/>
    </row>
    <row r="753" spans="1:60" x14ac:dyDescent="0.25">
      <c r="A753" s="23"/>
      <c r="B753" s="81" t="s">
        <v>1860</v>
      </c>
      <c r="C753" s="53" t="s">
        <v>4327</v>
      </c>
      <c r="D753" s="53" t="s">
        <v>4031</v>
      </c>
      <c r="E753" s="49">
        <v>1490.0717500077556</v>
      </c>
      <c r="F753" s="49">
        <v>1683.0771244557031</v>
      </c>
      <c r="G753" s="49">
        <v>1937.8158141456825</v>
      </c>
      <c r="H753" s="49">
        <v>2556.6562286916351</v>
      </c>
      <c r="I753" s="49">
        <v>2952.6905023173936</v>
      </c>
      <c r="J753" s="49">
        <v>3457.8028128719557</v>
      </c>
      <c r="K753" s="49">
        <v>3862.5137691249984</v>
      </c>
      <c r="L753" s="49">
        <v>4230.3876825441603</v>
      </c>
      <c r="M753" s="49">
        <v>4608.8797363675449</v>
      </c>
      <c r="N753" s="49">
        <v>5117.7135810166819</v>
      </c>
      <c r="O753" s="49">
        <v>1490.0717500077556</v>
      </c>
      <c r="P753" s="49">
        <v>1683.0771244557031</v>
      </c>
      <c r="Q753" s="49">
        <v>1937.8158141456825</v>
      </c>
      <c r="R753" s="49">
        <v>2556.6562286916351</v>
      </c>
      <c r="S753" s="49">
        <v>2952.6905023173936</v>
      </c>
      <c r="T753" s="49">
        <v>3457.8028128719557</v>
      </c>
      <c r="U753" s="49">
        <v>3862.5137691249984</v>
      </c>
      <c r="V753" s="49">
        <v>4230.3876825441603</v>
      </c>
      <c r="W753" s="49">
        <v>4608.8797363675449</v>
      </c>
      <c r="X753" s="49">
        <v>5117.7135810166819</v>
      </c>
      <c r="Y753" s="49">
        <v>1490.0717500077556</v>
      </c>
      <c r="Z753" s="49">
        <v>1683.0771244557031</v>
      </c>
      <c r="AA753" s="49">
        <v>1937.8158141456825</v>
      </c>
      <c r="AB753" s="49">
        <v>2556.6562286916351</v>
      </c>
      <c r="AC753" s="49">
        <v>2952.6905023173936</v>
      </c>
      <c r="AD753" s="49">
        <v>3457.8028128719557</v>
      </c>
      <c r="AE753" s="49">
        <v>3862.5137691249984</v>
      </c>
      <c r="AF753" s="49">
        <v>4230.3876825441603</v>
      </c>
      <c r="AG753" s="49">
        <v>4608.8797363675449</v>
      </c>
      <c r="AH753" s="49">
        <v>5117.7135810166819</v>
      </c>
      <c r="AJ753" s="33" t="str">
        <f t="shared" si="22"/>
        <v/>
      </c>
      <c r="AK753" s="33" t="str">
        <f t="shared" si="23"/>
        <v/>
      </c>
      <c r="AO753" t="s">
        <v>13</v>
      </c>
      <c r="AR753" s="7"/>
      <c r="AS753" s="7"/>
      <c r="AT753" s="7"/>
      <c r="AU753" s="7"/>
      <c r="AV753" s="7"/>
      <c r="AW753" s="7"/>
      <c r="AX753" s="7"/>
      <c r="AY753" s="7"/>
      <c r="AZ753" s="7"/>
      <c r="BA753" s="7"/>
      <c r="BB753" s="7"/>
      <c r="BC753" s="7"/>
      <c r="BD753" s="7"/>
      <c r="BE753" s="7"/>
      <c r="BF753" s="7"/>
      <c r="BG753" s="7"/>
      <c r="BH753" s="7"/>
    </row>
    <row r="754" spans="1:60" x14ac:dyDescent="0.25">
      <c r="A754" s="23"/>
      <c r="B754" s="81" t="s">
        <v>1862</v>
      </c>
      <c r="C754" s="53" t="s">
        <v>4327</v>
      </c>
      <c r="D754" s="53" t="s">
        <v>4032</v>
      </c>
      <c r="E754" s="49">
        <v>297.66079645851033</v>
      </c>
      <c r="F754" s="49">
        <v>369.18901224547244</v>
      </c>
      <c r="G754" s="49">
        <v>473.42791032599024</v>
      </c>
      <c r="H754" s="49">
        <v>786.01698187412296</v>
      </c>
      <c r="I754" s="49">
        <v>1036.5039578164365</v>
      </c>
      <c r="J754" s="49">
        <v>1388.6485880106791</v>
      </c>
      <c r="K754" s="49">
        <v>1696.1127424200813</v>
      </c>
      <c r="L754" s="49">
        <v>2010.2810892108737</v>
      </c>
      <c r="M754" s="49">
        <v>2345.2037267048813</v>
      </c>
      <c r="N754" s="49">
        <v>2839.6380638068754</v>
      </c>
      <c r="O754" s="49">
        <v>297.66079645851033</v>
      </c>
      <c r="P754" s="49">
        <v>369.18901224547244</v>
      </c>
      <c r="Q754" s="49">
        <v>473.42791032599024</v>
      </c>
      <c r="R754" s="49">
        <v>786.01698187412296</v>
      </c>
      <c r="S754" s="49">
        <v>1036.5039578164365</v>
      </c>
      <c r="T754" s="49">
        <v>1388.6485880106791</v>
      </c>
      <c r="U754" s="49">
        <v>1696.1127424200813</v>
      </c>
      <c r="V754" s="49">
        <v>2010.2810892108737</v>
      </c>
      <c r="W754" s="49">
        <v>2345.2037267048813</v>
      </c>
      <c r="X754" s="49">
        <v>2839.6380638068754</v>
      </c>
      <c r="Y754" s="49">
        <v>297.66079645851033</v>
      </c>
      <c r="Z754" s="49">
        <v>369.18901224547244</v>
      </c>
      <c r="AA754" s="49">
        <v>473.42791032599024</v>
      </c>
      <c r="AB754" s="49">
        <v>786.01698187412296</v>
      </c>
      <c r="AC754" s="49">
        <v>1036.5039578164365</v>
      </c>
      <c r="AD754" s="49">
        <v>1388.6485880106791</v>
      </c>
      <c r="AE754" s="49">
        <v>1696.1127424200813</v>
      </c>
      <c r="AF754" s="49">
        <v>2010.2810892108737</v>
      </c>
      <c r="AG754" s="49">
        <v>2345.2037267048813</v>
      </c>
      <c r="AH754" s="49">
        <v>2839.6380638068754</v>
      </c>
      <c r="AJ754" s="33" t="str">
        <f t="shared" si="22"/>
        <v/>
      </c>
      <c r="AK754" s="33" t="str">
        <f t="shared" si="23"/>
        <v/>
      </c>
      <c r="AO754" t="s">
        <v>13</v>
      </c>
      <c r="AR754" s="7"/>
      <c r="AS754" s="7"/>
      <c r="AT754" s="7"/>
      <c r="AU754" s="7"/>
      <c r="AV754" s="7"/>
      <c r="AW754" s="7"/>
      <c r="AX754" s="7"/>
      <c r="AY754" s="7"/>
      <c r="AZ754" s="7"/>
      <c r="BA754" s="7"/>
      <c r="BB754" s="7"/>
      <c r="BC754" s="7"/>
      <c r="BD754" s="7"/>
      <c r="BE754" s="7"/>
      <c r="BF754" s="7"/>
      <c r="BG754" s="7"/>
      <c r="BH754" s="7"/>
    </row>
    <row r="755" spans="1:60" x14ac:dyDescent="0.25">
      <c r="A755" s="23"/>
      <c r="B755" s="79" t="s">
        <v>1864</v>
      </c>
      <c r="C755" s="80" t="s">
        <v>4333</v>
      </c>
      <c r="D755" s="34" t="s">
        <v>3435</v>
      </c>
      <c r="E755" s="50">
        <v>666.3</v>
      </c>
      <c r="F755" s="50">
        <v>769.4</v>
      </c>
      <c r="G755" s="50">
        <v>897.6</v>
      </c>
      <c r="H755" s="50">
        <v>1228</v>
      </c>
      <c r="I755" s="50">
        <v>1456</v>
      </c>
      <c r="J755" s="50">
        <v>1755</v>
      </c>
      <c r="K755" s="50">
        <v>1984</v>
      </c>
      <c r="L755" s="50">
        <v>2221</v>
      </c>
      <c r="M755" s="50">
        <v>2465</v>
      </c>
      <c r="N755" s="50">
        <v>2803</v>
      </c>
      <c r="O755" s="49">
        <v>361.28528308443708</v>
      </c>
      <c r="P755" s="49">
        <v>433.20600029751211</v>
      </c>
      <c r="Q755" s="49">
        <v>534.66370960744371</v>
      </c>
      <c r="R755" s="49">
        <v>817.63938808775004</v>
      </c>
      <c r="S755" s="49">
        <v>1029.2960585478022</v>
      </c>
      <c r="T755" s="49">
        <v>1315.0444335075567</v>
      </c>
      <c r="U755" s="49">
        <v>1556.912646115748</v>
      </c>
      <c r="V755" s="49">
        <v>1795.1336584204303</v>
      </c>
      <c r="W755" s="49">
        <v>2044.2876835535874</v>
      </c>
      <c r="X755" s="49">
        <v>2401.4930042812339</v>
      </c>
      <c r="Y755" s="49">
        <v>648.73370740276857</v>
      </c>
      <c r="Z755" s="49">
        <v>752.54594724446633</v>
      </c>
      <c r="AA755" s="49">
        <v>878.49808997933917</v>
      </c>
      <c r="AB755" s="49">
        <v>1192.5881705456434</v>
      </c>
      <c r="AC755" s="49">
        <v>1404.87898989937</v>
      </c>
      <c r="AD755" s="49">
        <v>1683.3793263849511</v>
      </c>
      <c r="AE755" s="49">
        <v>1902.4215166737945</v>
      </c>
      <c r="AF755" s="49">
        <v>2130.6082382205286</v>
      </c>
      <c r="AG755" s="49">
        <v>2367.9125423585201</v>
      </c>
      <c r="AH755" s="49">
        <v>2703.8832102618949</v>
      </c>
      <c r="AJ755" s="33" t="str">
        <f t="shared" si="22"/>
        <v/>
      </c>
      <c r="AK755" s="33" t="str">
        <f t="shared" si="23"/>
        <v/>
      </c>
      <c r="AO755" t="s">
        <v>13</v>
      </c>
      <c r="AR755" s="7"/>
      <c r="AS755" s="7"/>
      <c r="AT755" s="7"/>
      <c r="AU755" s="7"/>
      <c r="AV755" s="7"/>
      <c r="AW755" s="7"/>
      <c r="AX755" s="7"/>
      <c r="AY755" s="7"/>
      <c r="AZ755" s="7"/>
      <c r="BA755" s="7"/>
      <c r="BB755" s="7"/>
      <c r="BC755" s="7"/>
      <c r="BD755" s="7"/>
      <c r="BE755" s="7"/>
      <c r="BF755" s="7"/>
      <c r="BG755" s="7"/>
      <c r="BH755" s="7"/>
    </row>
    <row r="756" spans="1:60" x14ac:dyDescent="0.25">
      <c r="A756" s="23"/>
      <c r="B756" s="79" t="s">
        <v>1868</v>
      </c>
      <c r="C756" s="80" t="s">
        <v>3585</v>
      </c>
      <c r="D756" s="80" t="s">
        <v>3436</v>
      </c>
      <c r="E756" s="50">
        <v>1076</v>
      </c>
      <c r="F756" s="50">
        <v>1182.9000000000001</v>
      </c>
      <c r="G756" s="50">
        <v>1309</v>
      </c>
      <c r="H756" s="50">
        <v>1607</v>
      </c>
      <c r="I756" s="50">
        <v>1796</v>
      </c>
      <c r="J756" s="50">
        <v>2029</v>
      </c>
      <c r="K756" s="50">
        <v>2199</v>
      </c>
      <c r="L756" s="50">
        <v>2367</v>
      </c>
      <c r="M756" s="50">
        <v>2534</v>
      </c>
      <c r="N756" s="50">
        <v>2756</v>
      </c>
      <c r="O756" s="50">
        <v>1076</v>
      </c>
      <c r="P756" s="50">
        <v>1182.9000000000001</v>
      </c>
      <c r="Q756" s="50">
        <v>1309</v>
      </c>
      <c r="R756" s="50">
        <v>1607</v>
      </c>
      <c r="S756" s="50">
        <v>1796</v>
      </c>
      <c r="T756" s="50">
        <v>2029</v>
      </c>
      <c r="U756" s="50">
        <v>2199</v>
      </c>
      <c r="V756" s="50">
        <v>2367</v>
      </c>
      <c r="W756" s="50">
        <v>2534</v>
      </c>
      <c r="X756" s="50">
        <v>2756</v>
      </c>
      <c r="Y756" s="50">
        <v>1076</v>
      </c>
      <c r="Z756" s="50">
        <v>1182.9000000000001</v>
      </c>
      <c r="AA756" s="50">
        <v>1309</v>
      </c>
      <c r="AB756" s="50">
        <v>1607</v>
      </c>
      <c r="AC756" s="50">
        <v>1796</v>
      </c>
      <c r="AD756" s="50">
        <v>2029</v>
      </c>
      <c r="AE756" s="50">
        <v>2199</v>
      </c>
      <c r="AF756" s="50">
        <v>2367</v>
      </c>
      <c r="AG756" s="50">
        <v>2534</v>
      </c>
      <c r="AH756" s="50">
        <v>2756</v>
      </c>
      <c r="AJ756" s="33" t="str">
        <f t="shared" si="22"/>
        <v/>
      </c>
      <c r="AK756" s="33" t="str">
        <f t="shared" si="23"/>
        <v/>
      </c>
      <c r="AO756" t="s">
        <v>13</v>
      </c>
      <c r="AR756" s="7"/>
      <c r="AS756" s="7"/>
      <c r="AT756" s="7"/>
      <c r="AU756" s="7"/>
      <c r="AV756" s="7"/>
      <c r="AW756" s="7"/>
      <c r="AX756" s="7"/>
      <c r="AY756" s="7"/>
      <c r="AZ756" s="7"/>
      <c r="BA756" s="7"/>
      <c r="BB756" s="7"/>
      <c r="BC756" s="7"/>
      <c r="BD756" s="7"/>
      <c r="BE756" s="7"/>
      <c r="BF756" s="7"/>
      <c r="BG756" s="7"/>
      <c r="BH756" s="7"/>
    </row>
    <row r="757" spans="1:60" x14ac:dyDescent="0.25">
      <c r="A757" s="23"/>
      <c r="B757" s="81" t="s">
        <v>1870</v>
      </c>
      <c r="C757" s="53" t="s">
        <v>4327</v>
      </c>
      <c r="D757" s="53" t="s">
        <v>4033</v>
      </c>
      <c r="E757" s="49">
        <v>7585.2319132399216</v>
      </c>
      <c r="F757" s="49">
        <v>8414.7695546014329</v>
      </c>
      <c r="G757" s="49">
        <v>9503.8011738576279</v>
      </c>
      <c r="H757" s="49">
        <v>12171.437033503167</v>
      </c>
      <c r="I757" s="49">
        <v>13882.861627193388</v>
      </c>
      <c r="J757" s="49">
        <v>16136.163087864465</v>
      </c>
      <c r="K757" s="49">
        <v>17963.988634869485</v>
      </c>
      <c r="L757" s="49">
        <v>19633.042892448859</v>
      </c>
      <c r="M757" s="49">
        <v>21365.996926411553</v>
      </c>
      <c r="N757" s="49">
        <v>23695.455943869481</v>
      </c>
      <c r="O757" s="49">
        <v>7585.2319132399216</v>
      </c>
      <c r="P757" s="49">
        <v>8414.7695546014329</v>
      </c>
      <c r="Q757" s="49">
        <v>9503.8011738576279</v>
      </c>
      <c r="R757" s="49">
        <v>12171.437033503167</v>
      </c>
      <c r="S757" s="49">
        <v>13882.861627193388</v>
      </c>
      <c r="T757" s="49">
        <v>16136.163087864465</v>
      </c>
      <c r="U757" s="49">
        <v>17963.988634869485</v>
      </c>
      <c r="V757" s="49">
        <v>19633.042892448859</v>
      </c>
      <c r="W757" s="49">
        <v>21365.996926411553</v>
      </c>
      <c r="X757" s="49">
        <v>23695.455943869481</v>
      </c>
      <c r="Y757" s="49">
        <v>7585.2319132399216</v>
      </c>
      <c r="Z757" s="49">
        <v>8414.7695546014329</v>
      </c>
      <c r="AA757" s="49">
        <v>9503.8011738576279</v>
      </c>
      <c r="AB757" s="49">
        <v>12171.437033503167</v>
      </c>
      <c r="AC757" s="49">
        <v>13882.861627193388</v>
      </c>
      <c r="AD757" s="49">
        <v>16136.163087864465</v>
      </c>
      <c r="AE757" s="49">
        <v>17963.988634869485</v>
      </c>
      <c r="AF757" s="49">
        <v>19633.042892448859</v>
      </c>
      <c r="AG757" s="49">
        <v>21365.996926411553</v>
      </c>
      <c r="AH757" s="49">
        <v>23695.455943869481</v>
      </c>
      <c r="AJ757" s="33" t="str">
        <f t="shared" si="22"/>
        <v/>
      </c>
      <c r="AK757" s="33" t="str">
        <f t="shared" si="23"/>
        <v/>
      </c>
      <c r="AO757" t="s">
        <v>13</v>
      </c>
      <c r="AR757" s="7"/>
      <c r="AS757" s="7"/>
      <c r="AT757" s="7"/>
      <c r="AU757" s="7"/>
      <c r="AV757" s="7"/>
      <c r="AW757" s="7"/>
      <c r="AX757" s="7"/>
      <c r="AY757" s="7"/>
      <c r="AZ757" s="7"/>
      <c r="BA757" s="7"/>
      <c r="BB757" s="7"/>
      <c r="BC757" s="7"/>
      <c r="BD757" s="7"/>
      <c r="BE757" s="7"/>
      <c r="BF757" s="7"/>
      <c r="BG757" s="7"/>
      <c r="BH757" s="7"/>
    </row>
    <row r="758" spans="1:60" x14ac:dyDescent="0.25">
      <c r="A758" s="23"/>
      <c r="B758" s="81" t="s">
        <v>1872</v>
      </c>
      <c r="C758" s="53" t="s">
        <v>4327</v>
      </c>
      <c r="D758" s="53" t="s">
        <v>4034</v>
      </c>
      <c r="E758" s="49">
        <v>174.41666843481681</v>
      </c>
      <c r="F758" s="49">
        <v>218.50113982585597</v>
      </c>
      <c r="G758" s="49">
        <v>283.4345907335852</v>
      </c>
      <c r="H758" s="49">
        <v>481.25140958817542</v>
      </c>
      <c r="I758" s="49">
        <v>642.61240925919537</v>
      </c>
      <c r="J758" s="49">
        <v>871.07490242250685</v>
      </c>
      <c r="K758" s="49">
        <v>1072.0908081375123</v>
      </c>
      <c r="L758" s="49">
        <v>1279.0869678880986</v>
      </c>
      <c r="M758" s="49">
        <v>1500.4221600860317</v>
      </c>
      <c r="N758" s="49">
        <v>1829.5853059005265</v>
      </c>
      <c r="O758" s="49">
        <v>174.41666843481681</v>
      </c>
      <c r="P758" s="49">
        <v>218.50113982585597</v>
      </c>
      <c r="Q758" s="49">
        <v>283.4345907335852</v>
      </c>
      <c r="R758" s="49">
        <v>481.25140958817542</v>
      </c>
      <c r="S758" s="49">
        <v>642.61240925919537</v>
      </c>
      <c r="T758" s="49">
        <v>871.07490242250685</v>
      </c>
      <c r="U758" s="49">
        <v>1072.0908081375123</v>
      </c>
      <c r="V758" s="49">
        <v>1279.0869678880986</v>
      </c>
      <c r="W758" s="49">
        <v>1500.4221600860317</v>
      </c>
      <c r="X758" s="49">
        <v>1829.5853059005265</v>
      </c>
      <c r="Y758" s="49">
        <v>174.41666843481681</v>
      </c>
      <c r="Z758" s="49">
        <v>218.50113982585597</v>
      </c>
      <c r="AA758" s="49">
        <v>283.4345907335852</v>
      </c>
      <c r="AB758" s="49">
        <v>481.25140958817542</v>
      </c>
      <c r="AC758" s="49">
        <v>642.61240925919537</v>
      </c>
      <c r="AD758" s="49">
        <v>871.07490242250685</v>
      </c>
      <c r="AE758" s="49">
        <v>1072.0908081375123</v>
      </c>
      <c r="AF758" s="49">
        <v>1279.0869678880986</v>
      </c>
      <c r="AG758" s="49">
        <v>1500.4221600860317</v>
      </c>
      <c r="AH758" s="49">
        <v>1829.5853059005265</v>
      </c>
      <c r="AJ758" s="33" t="str">
        <f t="shared" si="22"/>
        <v/>
      </c>
      <c r="AK758" s="33" t="str">
        <f t="shared" si="23"/>
        <v/>
      </c>
      <c r="AO758" t="s">
        <v>13</v>
      </c>
      <c r="AR758" s="7"/>
      <c r="AS758" s="7"/>
      <c r="AT758" s="7"/>
      <c r="AU758" s="7"/>
      <c r="AV758" s="7"/>
      <c r="AW758" s="7"/>
      <c r="AX758" s="7"/>
      <c r="AY758" s="7"/>
      <c r="AZ758" s="7"/>
      <c r="BA758" s="7"/>
      <c r="BB758" s="7"/>
      <c r="BC758" s="7"/>
      <c r="BD758" s="7"/>
      <c r="BE758" s="7"/>
      <c r="BF758" s="7"/>
      <c r="BG758" s="7"/>
      <c r="BH758" s="7"/>
    </row>
    <row r="759" spans="1:60" x14ac:dyDescent="0.25">
      <c r="A759" s="23"/>
      <c r="B759" s="81" t="s">
        <v>1874</v>
      </c>
      <c r="C759" s="53" t="s">
        <v>4327</v>
      </c>
      <c r="D759" s="53" t="s">
        <v>4035</v>
      </c>
      <c r="E759" s="49">
        <v>477.10081156076564</v>
      </c>
      <c r="F759" s="49">
        <v>556.47318551759327</v>
      </c>
      <c r="G759" s="49">
        <v>666.30830176965628</v>
      </c>
      <c r="H759" s="49">
        <v>957.7882388609155</v>
      </c>
      <c r="I759" s="49">
        <v>1167.0395150441389</v>
      </c>
      <c r="J759" s="49">
        <v>1443.9949178171632</v>
      </c>
      <c r="K759" s="49">
        <v>1675.3759476493833</v>
      </c>
      <c r="L759" s="49">
        <v>1898.0267602950923</v>
      </c>
      <c r="M759" s="49">
        <v>2128.4128993372401</v>
      </c>
      <c r="N759" s="49">
        <v>2453.2304046078775</v>
      </c>
      <c r="O759" s="49">
        <v>477.10081156076564</v>
      </c>
      <c r="P759" s="49">
        <v>556.47318551759327</v>
      </c>
      <c r="Q759" s="49">
        <v>666.30830176965628</v>
      </c>
      <c r="R759" s="49">
        <v>957.7882388609155</v>
      </c>
      <c r="S759" s="49">
        <v>1167.0395150441389</v>
      </c>
      <c r="T759" s="49">
        <v>1443.9949178171632</v>
      </c>
      <c r="U759" s="49">
        <v>1675.3759476493833</v>
      </c>
      <c r="V759" s="49">
        <v>1898.0267602950923</v>
      </c>
      <c r="W759" s="49">
        <v>2128.4128993372401</v>
      </c>
      <c r="X759" s="49">
        <v>2453.2304046078775</v>
      </c>
      <c r="Y759" s="49">
        <v>477.10081156076564</v>
      </c>
      <c r="Z759" s="49">
        <v>556.47318551759327</v>
      </c>
      <c r="AA759" s="49">
        <v>666.30830176965628</v>
      </c>
      <c r="AB759" s="49">
        <v>957.7882388609155</v>
      </c>
      <c r="AC759" s="49">
        <v>1167.0395150441389</v>
      </c>
      <c r="AD759" s="49">
        <v>1443.9949178171632</v>
      </c>
      <c r="AE759" s="49">
        <v>1675.3759476493833</v>
      </c>
      <c r="AF759" s="49">
        <v>1898.0267602950923</v>
      </c>
      <c r="AG759" s="49">
        <v>2128.4128993372401</v>
      </c>
      <c r="AH759" s="49">
        <v>2453.2304046078775</v>
      </c>
      <c r="AJ759" s="33" t="str">
        <f t="shared" si="22"/>
        <v/>
      </c>
      <c r="AK759" s="33" t="str">
        <f t="shared" si="23"/>
        <v/>
      </c>
      <c r="AO759" t="s">
        <v>13</v>
      </c>
      <c r="AR759" s="7"/>
      <c r="AS759" s="7"/>
      <c r="AT759" s="7"/>
      <c r="AU759" s="7"/>
      <c r="AV759" s="7"/>
      <c r="AW759" s="7"/>
      <c r="AX759" s="7"/>
      <c r="AY759" s="7"/>
      <c r="AZ759" s="7"/>
      <c r="BA759" s="7"/>
      <c r="BB759" s="7"/>
      <c r="BC759" s="7"/>
      <c r="BD759" s="7"/>
      <c r="BE759" s="7"/>
      <c r="BF759" s="7"/>
      <c r="BG759" s="7"/>
      <c r="BH759" s="7"/>
    </row>
    <row r="760" spans="1:60" x14ac:dyDescent="0.25">
      <c r="A760" s="23"/>
      <c r="B760" s="81" t="s">
        <v>1877</v>
      </c>
      <c r="C760" s="53" t="s">
        <v>4327</v>
      </c>
      <c r="D760" s="53" t="s">
        <v>4036</v>
      </c>
      <c r="E760" s="49">
        <v>1357.5482319202022</v>
      </c>
      <c r="F760" s="49">
        <v>1634.2195944270111</v>
      </c>
      <c r="G760" s="49">
        <v>2026.9925947808986</v>
      </c>
      <c r="H760" s="49">
        <v>3161.2295012733939</v>
      </c>
      <c r="I760" s="49">
        <v>4034.8040184647471</v>
      </c>
      <c r="J760" s="49">
        <v>5249.7124546238956</v>
      </c>
      <c r="K760" s="49">
        <v>6296.1634202008063</v>
      </c>
      <c r="L760" s="49">
        <v>7347.7308445446015</v>
      </c>
      <c r="M760" s="49">
        <v>8462.4653745959113</v>
      </c>
      <c r="N760" s="49">
        <v>10082.355510067524</v>
      </c>
      <c r="O760" s="49">
        <v>1357.5482319202022</v>
      </c>
      <c r="P760" s="49">
        <v>1634.2195944270111</v>
      </c>
      <c r="Q760" s="49">
        <v>2026.9925947808986</v>
      </c>
      <c r="R760" s="49">
        <v>3161.2295012733939</v>
      </c>
      <c r="S760" s="49">
        <v>4034.8040184647471</v>
      </c>
      <c r="T760" s="49">
        <v>5249.7124546238956</v>
      </c>
      <c r="U760" s="49">
        <v>6296.1634202008063</v>
      </c>
      <c r="V760" s="49">
        <v>7347.7308445446015</v>
      </c>
      <c r="W760" s="49">
        <v>8462.4653745959113</v>
      </c>
      <c r="X760" s="49">
        <v>10082.355510067524</v>
      </c>
      <c r="Y760" s="49">
        <v>1357.5482319202022</v>
      </c>
      <c r="Z760" s="49">
        <v>1634.2195944270111</v>
      </c>
      <c r="AA760" s="49">
        <v>2026.9925947808986</v>
      </c>
      <c r="AB760" s="49">
        <v>3161.2295012733939</v>
      </c>
      <c r="AC760" s="49">
        <v>4034.8040184647471</v>
      </c>
      <c r="AD760" s="49">
        <v>5249.7124546238956</v>
      </c>
      <c r="AE760" s="49">
        <v>6296.1634202008063</v>
      </c>
      <c r="AF760" s="49">
        <v>7347.7308445446015</v>
      </c>
      <c r="AG760" s="49">
        <v>8462.4653745959113</v>
      </c>
      <c r="AH760" s="49">
        <v>10082.355510067524</v>
      </c>
      <c r="AJ760" s="33" t="str">
        <f t="shared" si="22"/>
        <v/>
      </c>
      <c r="AK760" s="33" t="str">
        <f t="shared" si="23"/>
        <v/>
      </c>
      <c r="AO760" t="s">
        <v>13</v>
      </c>
      <c r="AR760" s="7"/>
      <c r="AS760" s="7"/>
      <c r="AT760" s="7"/>
      <c r="AU760" s="7"/>
      <c r="AV760" s="7"/>
      <c r="AW760" s="7"/>
      <c r="AX760" s="7"/>
      <c r="AY760" s="7"/>
      <c r="AZ760" s="7"/>
      <c r="BA760" s="7"/>
      <c r="BB760" s="7"/>
      <c r="BC760" s="7"/>
      <c r="BD760" s="7"/>
      <c r="BE760" s="7"/>
      <c r="BF760" s="7"/>
      <c r="BG760" s="7"/>
      <c r="BH760" s="7"/>
    </row>
    <row r="761" spans="1:60" x14ac:dyDescent="0.25">
      <c r="A761" s="23"/>
      <c r="B761" s="81" t="s">
        <v>1879</v>
      </c>
      <c r="C761" s="53" t="s">
        <v>4327</v>
      </c>
      <c r="D761" s="53" t="s">
        <v>4037</v>
      </c>
      <c r="E761" s="49">
        <v>120.50929257629308</v>
      </c>
      <c r="F761" s="49">
        <v>151.54361593298262</v>
      </c>
      <c r="G761" s="49">
        <v>197.21018450690076</v>
      </c>
      <c r="H761" s="49">
        <v>335.58798734988619</v>
      </c>
      <c r="I761" s="49">
        <v>447.40469362533622</v>
      </c>
      <c r="J761" s="49">
        <v>604.27961990419658</v>
      </c>
      <c r="K761" s="49">
        <v>741.22466671960831</v>
      </c>
      <c r="L761" s="49">
        <v>881.37116027155594</v>
      </c>
      <c r="M761" s="49">
        <v>1030.7270253107959</v>
      </c>
      <c r="N761" s="49">
        <v>1251.6496799928284</v>
      </c>
      <c r="O761" s="49">
        <v>120.50929257629308</v>
      </c>
      <c r="P761" s="49">
        <v>151.54361593298262</v>
      </c>
      <c r="Q761" s="49">
        <v>197.21018450690076</v>
      </c>
      <c r="R761" s="49">
        <v>335.58798734988619</v>
      </c>
      <c r="S761" s="49">
        <v>447.40469362533622</v>
      </c>
      <c r="T761" s="49">
        <v>604.27961990419658</v>
      </c>
      <c r="U761" s="49">
        <v>741.22466671960831</v>
      </c>
      <c r="V761" s="49">
        <v>881.37116027155594</v>
      </c>
      <c r="W761" s="49">
        <v>1030.7270253107959</v>
      </c>
      <c r="X761" s="49">
        <v>1251.6496799928284</v>
      </c>
      <c r="Y761" s="49">
        <v>120.50929257629308</v>
      </c>
      <c r="Z761" s="49">
        <v>151.54361593298262</v>
      </c>
      <c r="AA761" s="49">
        <v>197.21018450690076</v>
      </c>
      <c r="AB761" s="49">
        <v>335.58798734988619</v>
      </c>
      <c r="AC761" s="49">
        <v>447.40469362533622</v>
      </c>
      <c r="AD761" s="49">
        <v>604.27961990419658</v>
      </c>
      <c r="AE761" s="49">
        <v>741.22466671960831</v>
      </c>
      <c r="AF761" s="49">
        <v>881.37116027155594</v>
      </c>
      <c r="AG761" s="49">
        <v>1030.7270253107959</v>
      </c>
      <c r="AH761" s="49">
        <v>1251.6496799928284</v>
      </c>
      <c r="AJ761" s="33" t="str">
        <f t="shared" si="22"/>
        <v/>
      </c>
      <c r="AK761" s="33" t="str">
        <f t="shared" si="23"/>
        <v/>
      </c>
      <c r="AO761" t="s">
        <v>13</v>
      </c>
      <c r="AR761" s="7"/>
      <c r="AS761" s="7"/>
      <c r="AT761" s="7"/>
      <c r="AU761" s="7"/>
      <c r="AV761" s="7"/>
      <c r="AW761" s="7"/>
      <c r="AX761" s="7"/>
      <c r="AY761" s="7"/>
      <c r="AZ761" s="7"/>
      <c r="BA761" s="7"/>
      <c r="BB761" s="7"/>
      <c r="BC761" s="7"/>
      <c r="BD761" s="7"/>
      <c r="BE761" s="7"/>
      <c r="BF761" s="7"/>
      <c r="BG761" s="7"/>
      <c r="BH761" s="7"/>
    </row>
    <row r="762" spans="1:60" x14ac:dyDescent="0.25">
      <c r="A762" s="23"/>
      <c r="B762" s="79" t="s">
        <v>1883</v>
      </c>
      <c r="C762" s="80" t="s">
        <v>4333</v>
      </c>
      <c r="D762" s="34" t="s">
        <v>3437</v>
      </c>
      <c r="E762" s="50">
        <v>1474</v>
      </c>
      <c r="F762" s="50">
        <v>1829.4</v>
      </c>
      <c r="G762" s="50">
        <v>2329</v>
      </c>
      <c r="H762" s="50">
        <v>3938</v>
      </c>
      <c r="I762" s="50">
        <v>5331</v>
      </c>
      <c r="J762" s="50">
        <v>7529</v>
      </c>
      <c r="K762" s="50">
        <v>9526</v>
      </c>
      <c r="L762" s="50">
        <v>11870</v>
      </c>
      <c r="M762" s="50">
        <v>14620</v>
      </c>
      <c r="N762" s="50">
        <v>19000</v>
      </c>
      <c r="O762" s="49">
        <v>1131.6534325422469</v>
      </c>
      <c r="P762" s="49">
        <v>1395.7468235141246</v>
      </c>
      <c r="Q762" s="49">
        <v>1776.4890945164659</v>
      </c>
      <c r="R762" s="49">
        <v>2916.0990761145495</v>
      </c>
      <c r="S762" s="49">
        <v>3817.1684520106955</v>
      </c>
      <c r="T762" s="49">
        <v>5087.8470994228974</v>
      </c>
      <c r="U762" s="49">
        <v>6191.4803368525718</v>
      </c>
      <c r="V762" s="49">
        <v>7316.3424913330273</v>
      </c>
      <c r="W762" s="49">
        <v>8519.6685592963422</v>
      </c>
      <c r="X762" s="49">
        <v>10286.257987411625</v>
      </c>
      <c r="Y762" s="49">
        <v>1447.2921117586152</v>
      </c>
      <c r="Z762" s="49">
        <v>1799.8680632500659</v>
      </c>
      <c r="AA762" s="49">
        <v>2289.5349353226047</v>
      </c>
      <c r="AB762" s="49">
        <v>3819.8209815914784</v>
      </c>
      <c r="AC762" s="49">
        <v>5090.9425700599486</v>
      </c>
      <c r="AD762" s="49">
        <v>7011.179687756372</v>
      </c>
      <c r="AE762" s="49">
        <v>8704.4516771955605</v>
      </c>
      <c r="AF762" s="49">
        <v>10632.731713331383</v>
      </c>
      <c r="AG762" s="49">
        <v>12829.685338054362</v>
      </c>
      <c r="AH762" s="49">
        <v>16279.837149509449</v>
      </c>
      <c r="AJ762" s="33" t="str">
        <f t="shared" si="22"/>
        <v/>
      </c>
      <c r="AK762" s="33" t="str">
        <f t="shared" si="23"/>
        <v/>
      </c>
      <c r="AO762" t="s">
        <v>13</v>
      </c>
      <c r="AR762" s="7"/>
      <c r="AS762" s="7"/>
      <c r="AT762" s="7"/>
      <c r="AU762" s="7"/>
      <c r="AV762" s="7"/>
      <c r="AW762" s="7"/>
      <c r="AX762" s="7"/>
      <c r="AY762" s="7"/>
      <c r="AZ762" s="7"/>
      <c r="BA762" s="7"/>
      <c r="BB762" s="7"/>
      <c r="BC762" s="7"/>
      <c r="BD762" s="7"/>
      <c r="BE762" s="7"/>
      <c r="BF762" s="7"/>
      <c r="BG762" s="7"/>
      <c r="BH762" s="7"/>
    </row>
    <row r="763" spans="1:60" x14ac:dyDescent="0.25">
      <c r="A763" s="23"/>
      <c r="B763" s="81" t="s">
        <v>1887</v>
      </c>
      <c r="C763" s="53" t="s">
        <v>4327</v>
      </c>
      <c r="D763" s="53" t="s">
        <v>4038</v>
      </c>
      <c r="E763" s="49">
        <v>615.12324607329356</v>
      </c>
      <c r="F763" s="49">
        <v>759.50151740957904</v>
      </c>
      <c r="G763" s="49">
        <v>968.06664940030703</v>
      </c>
      <c r="H763" s="49">
        <v>1589.211341018434</v>
      </c>
      <c r="I763" s="49">
        <v>2079.7752803702638</v>
      </c>
      <c r="J763" s="49">
        <v>2767.4457264716284</v>
      </c>
      <c r="K763" s="49">
        <v>3363.6680790572032</v>
      </c>
      <c r="L763" s="49">
        <v>3969.7463731902362</v>
      </c>
      <c r="M763" s="49">
        <v>4615.9383372898737</v>
      </c>
      <c r="N763" s="49">
        <v>5563.7964733699064</v>
      </c>
      <c r="O763" s="49">
        <v>615.12324607329356</v>
      </c>
      <c r="P763" s="49">
        <v>759.50151740957904</v>
      </c>
      <c r="Q763" s="49">
        <v>968.06664940030703</v>
      </c>
      <c r="R763" s="49">
        <v>1589.211341018434</v>
      </c>
      <c r="S763" s="49">
        <v>2079.7752803702638</v>
      </c>
      <c r="T763" s="49">
        <v>2767.4457264716284</v>
      </c>
      <c r="U763" s="49">
        <v>3363.6680790572032</v>
      </c>
      <c r="V763" s="49">
        <v>3969.7463731902362</v>
      </c>
      <c r="W763" s="49">
        <v>4615.9383372898737</v>
      </c>
      <c r="X763" s="49">
        <v>5563.7964733699064</v>
      </c>
      <c r="Y763" s="49">
        <v>615.12324607329356</v>
      </c>
      <c r="Z763" s="49">
        <v>759.50151740957904</v>
      </c>
      <c r="AA763" s="49">
        <v>968.06664940030703</v>
      </c>
      <c r="AB763" s="49">
        <v>1589.211341018434</v>
      </c>
      <c r="AC763" s="49">
        <v>2079.7752803702638</v>
      </c>
      <c r="AD763" s="49">
        <v>2767.4457264716284</v>
      </c>
      <c r="AE763" s="49">
        <v>3363.6680790572032</v>
      </c>
      <c r="AF763" s="49">
        <v>3969.7463731902362</v>
      </c>
      <c r="AG763" s="49">
        <v>4615.9383372898737</v>
      </c>
      <c r="AH763" s="49">
        <v>5563.7964733699064</v>
      </c>
      <c r="AJ763" s="33" t="str">
        <f t="shared" si="22"/>
        <v/>
      </c>
      <c r="AK763" s="33" t="str">
        <f t="shared" si="23"/>
        <v/>
      </c>
      <c r="AO763" t="s">
        <v>13</v>
      </c>
      <c r="AR763" s="7"/>
      <c r="AS763" s="7"/>
      <c r="AT763" s="7"/>
      <c r="AU763" s="7"/>
      <c r="AV763" s="7"/>
      <c r="AW763" s="7"/>
      <c r="AX763" s="7"/>
      <c r="AY763" s="7"/>
      <c r="AZ763" s="7"/>
      <c r="BA763" s="7"/>
      <c r="BB763" s="7"/>
      <c r="BC763" s="7"/>
      <c r="BD763" s="7"/>
      <c r="BE763" s="7"/>
      <c r="BF763" s="7"/>
      <c r="BG763" s="7"/>
      <c r="BH763" s="7"/>
    </row>
    <row r="764" spans="1:60" x14ac:dyDescent="0.25">
      <c r="A764" s="23"/>
      <c r="B764" s="81" t="s">
        <v>1893</v>
      </c>
      <c r="C764" s="53" t="s">
        <v>4327</v>
      </c>
      <c r="D764" s="53" t="s">
        <v>4039</v>
      </c>
      <c r="E764" s="49">
        <v>1807.0509209727736</v>
      </c>
      <c r="F764" s="49">
        <v>2124.4847585972352</v>
      </c>
      <c r="G764" s="49">
        <v>2562.4869361385649</v>
      </c>
      <c r="H764" s="49">
        <v>3756.0951608101414</v>
      </c>
      <c r="I764" s="49">
        <v>4618.0633532185784</v>
      </c>
      <c r="J764" s="49">
        <v>5778.8494954255402</v>
      </c>
      <c r="K764" s="49">
        <v>6749.9576579712693</v>
      </c>
      <c r="L764" s="49">
        <v>7693.8101131632029</v>
      </c>
      <c r="M764" s="49">
        <v>8681.4816631951489</v>
      </c>
      <c r="N764" s="49">
        <v>10076.958237740047</v>
      </c>
      <c r="O764" s="49">
        <v>1807.0509209727736</v>
      </c>
      <c r="P764" s="49">
        <v>2124.4847585972352</v>
      </c>
      <c r="Q764" s="49">
        <v>2562.4869361385649</v>
      </c>
      <c r="R764" s="49">
        <v>3756.0951608101414</v>
      </c>
      <c r="S764" s="49">
        <v>4618.0633532185784</v>
      </c>
      <c r="T764" s="49">
        <v>5778.8494954255402</v>
      </c>
      <c r="U764" s="49">
        <v>6749.9576579712693</v>
      </c>
      <c r="V764" s="49">
        <v>7693.8101131632029</v>
      </c>
      <c r="W764" s="49">
        <v>8681.4816631951489</v>
      </c>
      <c r="X764" s="49">
        <v>10076.958237740047</v>
      </c>
      <c r="Y764" s="49">
        <v>1807.0509209727736</v>
      </c>
      <c r="Z764" s="49">
        <v>2124.4847585972352</v>
      </c>
      <c r="AA764" s="49">
        <v>2562.4869361385649</v>
      </c>
      <c r="AB764" s="49">
        <v>3756.0951608101414</v>
      </c>
      <c r="AC764" s="49">
        <v>4618.0633532185784</v>
      </c>
      <c r="AD764" s="49">
        <v>5778.8494954255402</v>
      </c>
      <c r="AE764" s="49">
        <v>6749.9576579712693</v>
      </c>
      <c r="AF764" s="49">
        <v>7693.8101131632029</v>
      </c>
      <c r="AG764" s="49">
        <v>8681.4816631951489</v>
      </c>
      <c r="AH764" s="49">
        <v>10076.958237740047</v>
      </c>
      <c r="AJ764" s="33" t="str">
        <f t="shared" si="22"/>
        <v/>
      </c>
      <c r="AK764" s="33" t="str">
        <f t="shared" si="23"/>
        <v/>
      </c>
      <c r="AO764" t="s">
        <v>13</v>
      </c>
      <c r="AR764" s="7"/>
      <c r="AS764" s="7"/>
      <c r="AT764" s="7"/>
      <c r="AU764" s="7"/>
      <c r="AV764" s="7"/>
      <c r="AW764" s="7"/>
      <c r="AX764" s="7"/>
      <c r="AY764" s="7"/>
      <c r="AZ764" s="7"/>
      <c r="BA764" s="7"/>
      <c r="BB764" s="7"/>
      <c r="BC764" s="7"/>
      <c r="BD764" s="7"/>
      <c r="BE764" s="7"/>
      <c r="BF764" s="7"/>
      <c r="BG764" s="7"/>
      <c r="BH764" s="7"/>
    </row>
    <row r="765" spans="1:60" x14ac:dyDescent="0.25">
      <c r="A765" s="23"/>
      <c r="B765" s="81" t="s">
        <v>1895</v>
      </c>
      <c r="C765" s="53" t="s">
        <v>4327</v>
      </c>
      <c r="D765" s="53" t="s">
        <v>4040</v>
      </c>
      <c r="E765" s="49">
        <v>1817.0596422473598</v>
      </c>
      <c r="F765" s="49">
        <v>2176.3356028359817</v>
      </c>
      <c r="G765" s="49">
        <v>2679.9079376236159</v>
      </c>
      <c r="H765" s="49">
        <v>4105.860557273294</v>
      </c>
      <c r="I765" s="49">
        <v>5172.5076886518418</v>
      </c>
      <c r="J765" s="49">
        <v>6635.6169704595914</v>
      </c>
      <c r="K765" s="49">
        <v>7876.5129332466868</v>
      </c>
      <c r="L765" s="49">
        <v>9106.3121100910503</v>
      </c>
      <c r="M765" s="49">
        <v>10404.754220495755</v>
      </c>
      <c r="N765" s="49">
        <v>12266.743031868553</v>
      </c>
      <c r="O765" s="49">
        <v>1817.0596422473598</v>
      </c>
      <c r="P765" s="49">
        <v>2176.3356028359817</v>
      </c>
      <c r="Q765" s="49">
        <v>2679.9079376236159</v>
      </c>
      <c r="R765" s="49">
        <v>4105.860557273294</v>
      </c>
      <c r="S765" s="49">
        <v>5172.5076886518418</v>
      </c>
      <c r="T765" s="49">
        <v>6635.6169704595914</v>
      </c>
      <c r="U765" s="49">
        <v>7876.5129332466868</v>
      </c>
      <c r="V765" s="49">
        <v>9106.3121100910503</v>
      </c>
      <c r="W765" s="49">
        <v>10404.754220495755</v>
      </c>
      <c r="X765" s="49">
        <v>12266.743031868553</v>
      </c>
      <c r="Y765" s="49">
        <v>1817.0596422473598</v>
      </c>
      <c r="Z765" s="49">
        <v>2176.3356028359817</v>
      </c>
      <c r="AA765" s="49">
        <v>2679.9079376236159</v>
      </c>
      <c r="AB765" s="49">
        <v>4105.860557273294</v>
      </c>
      <c r="AC765" s="49">
        <v>5172.5076886518418</v>
      </c>
      <c r="AD765" s="49">
        <v>6635.6169704595914</v>
      </c>
      <c r="AE765" s="49">
        <v>7876.5129332466868</v>
      </c>
      <c r="AF765" s="49">
        <v>9106.3121100910503</v>
      </c>
      <c r="AG765" s="49">
        <v>10404.754220495755</v>
      </c>
      <c r="AH765" s="49">
        <v>12266.743031868553</v>
      </c>
      <c r="AJ765" s="33" t="str">
        <f t="shared" si="22"/>
        <v/>
      </c>
      <c r="AK765" s="33" t="str">
        <f t="shared" si="23"/>
        <v/>
      </c>
      <c r="AO765" t="s">
        <v>13</v>
      </c>
      <c r="AR765" s="7"/>
      <c r="AS765" s="7"/>
      <c r="AT765" s="7"/>
      <c r="AU765" s="7"/>
      <c r="AV765" s="7"/>
      <c r="AW765" s="7"/>
      <c r="AX765" s="7"/>
      <c r="AY765" s="7"/>
      <c r="AZ765" s="7"/>
      <c r="BA765" s="7"/>
      <c r="BB765" s="7"/>
      <c r="BC765" s="7"/>
      <c r="BD765" s="7"/>
      <c r="BE765" s="7"/>
      <c r="BF765" s="7"/>
      <c r="BG765" s="7"/>
      <c r="BH765" s="7"/>
    </row>
    <row r="766" spans="1:60" x14ac:dyDescent="0.25">
      <c r="A766" s="23"/>
      <c r="B766" s="81" t="s">
        <v>1901</v>
      </c>
      <c r="C766" s="53" t="s">
        <v>4327</v>
      </c>
      <c r="D766" s="53" t="s">
        <v>4041</v>
      </c>
      <c r="E766" s="49">
        <v>172.11509091770526</v>
      </c>
      <c r="F766" s="49">
        <v>217.86682315785052</v>
      </c>
      <c r="G766" s="49">
        <v>285.9592670906506</v>
      </c>
      <c r="H766" s="49">
        <v>498.14493492518324</v>
      </c>
      <c r="I766" s="49">
        <v>674.95230243673132</v>
      </c>
      <c r="J766" s="49">
        <v>928.82016529108557</v>
      </c>
      <c r="K766" s="49">
        <v>1154.5915704539464</v>
      </c>
      <c r="L766" s="49">
        <v>1389.7212006675102</v>
      </c>
      <c r="M766" s="49">
        <v>1642.8761881481958</v>
      </c>
      <c r="N766" s="49">
        <v>2022.8534944184159</v>
      </c>
      <c r="O766" s="49">
        <v>172.11509091770526</v>
      </c>
      <c r="P766" s="49">
        <v>217.86682315785052</v>
      </c>
      <c r="Q766" s="49">
        <v>285.9592670906506</v>
      </c>
      <c r="R766" s="49">
        <v>498.14493492518324</v>
      </c>
      <c r="S766" s="49">
        <v>674.95230243673132</v>
      </c>
      <c r="T766" s="49">
        <v>928.82016529108557</v>
      </c>
      <c r="U766" s="49">
        <v>1154.5915704539464</v>
      </c>
      <c r="V766" s="49">
        <v>1389.7212006675102</v>
      </c>
      <c r="W766" s="49">
        <v>1642.8761881481958</v>
      </c>
      <c r="X766" s="49">
        <v>2022.8534944184159</v>
      </c>
      <c r="Y766" s="49">
        <v>172.11509091770526</v>
      </c>
      <c r="Z766" s="49">
        <v>217.86682315785052</v>
      </c>
      <c r="AA766" s="49">
        <v>285.9592670906506</v>
      </c>
      <c r="AB766" s="49">
        <v>498.14493492518324</v>
      </c>
      <c r="AC766" s="49">
        <v>674.95230243673132</v>
      </c>
      <c r="AD766" s="49">
        <v>928.82016529108557</v>
      </c>
      <c r="AE766" s="49">
        <v>1154.5915704539464</v>
      </c>
      <c r="AF766" s="49">
        <v>1389.7212006675102</v>
      </c>
      <c r="AG766" s="49">
        <v>1642.8761881481958</v>
      </c>
      <c r="AH766" s="49">
        <v>2022.8534944184159</v>
      </c>
      <c r="AJ766" s="33" t="str">
        <f t="shared" si="22"/>
        <v/>
      </c>
      <c r="AK766" s="33" t="str">
        <f t="shared" si="23"/>
        <v/>
      </c>
      <c r="AO766" t="s">
        <v>13</v>
      </c>
      <c r="AR766" s="7"/>
      <c r="AS766" s="7"/>
      <c r="AT766" s="7"/>
      <c r="AU766" s="7"/>
      <c r="AV766" s="7"/>
      <c r="AW766" s="7"/>
      <c r="AX766" s="7"/>
      <c r="AY766" s="7"/>
      <c r="AZ766" s="7"/>
      <c r="BA766" s="7"/>
      <c r="BB766" s="7"/>
      <c r="BC766" s="7"/>
      <c r="BD766" s="7"/>
      <c r="BE766" s="7"/>
      <c r="BF766" s="7"/>
      <c r="BG766" s="7"/>
      <c r="BH766" s="7"/>
    </row>
    <row r="767" spans="1:60" x14ac:dyDescent="0.25">
      <c r="A767" s="23"/>
      <c r="B767" s="81" t="s">
        <v>1903</v>
      </c>
      <c r="C767" s="53" t="s">
        <v>4327</v>
      </c>
      <c r="D767" s="53" t="s">
        <v>4042</v>
      </c>
      <c r="E767" s="49">
        <v>1241.8617794554816</v>
      </c>
      <c r="F767" s="49">
        <v>1515.4514885834994</v>
      </c>
      <c r="G767" s="49">
        <v>1908.2641609252973</v>
      </c>
      <c r="H767" s="49">
        <v>3071.5325593704965</v>
      </c>
      <c r="I767" s="49">
        <v>3988.0130670673152</v>
      </c>
      <c r="J767" s="49">
        <v>5278.6990169574174</v>
      </c>
      <c r="K767" s="49">
        <v>6401.0898511555961</v>
      </c>
      <c r="L767" s="49">
        <v>7542.7622270780294</v>
      </c>
      <c r="M767" s="49">
        <v>8761.0674869023333</v>
      </c>
      <c r="N767" s="49">
        <v>10548.644376260803</v>
      </c>
      <c r="O767" s="49">
        <v>1241.8617794554816</v>
      </c>
      <c r="P767" s="49">
        <v>1515.4514885834994</v>
      </c>
      <c r="Q767" s="49">
        <v>1908.2641609252973</v>
      </c>
      <c r="R767" s="49">
        <v>3071.5325593704965</v>
      </c>
      <c r="S767" s="49">
        <v>3988.0130670673152</v>
      </c>
      <c r="T767" s="49">
        <v>5278.6990169574174</v>
      </c>
      <c r="U767" s="49">
        <v>6401.0898511555961</v>
      </c>
      <c r="V767" s="49">
        <v>7542.7622270780294</v>
      </c>
      <c r="W767" s="49">
        <v>8761.0674869023333</v>
      </c>
      <c r="X767" s="49">
        <v>10548.644376260803</v>
      </c>
      <c r="Y767" s="49">
        <v>1241.8617794554816</v>
      </c>
      <c r="Z767" s="49">
        <v>1515.4514885834994</v>
      </c>
      <c r="AA767" s="49">
        <v>1908.2641609252973</v>
      </c>
      <c r="AB767" s="49">
        <v>3071.5325593704965</v>
      </c>
      <c r="AC767" s="49">
        <v>3988.0130670673152</v>
      </c>
      <c r="AD767" s="49">
        <v>5278.6990169574174</v>
      </c>
      <c r="AE767" s="49">
        <v>6401.0898511555961</v>
      </c>
      <c r="AF767" s="49">
        <v>7542.7622270780294</v>
      </c>
      <c r="AG767" s="49">
        <v>8761.0674869023333</v>
      </c>
      <c r="AH767" s="49">
        <v>10548.644376260803</v>
      </c>
      <c r="AJ767" s="33" t="str">
        <f t="shared" si="22"/>
        <v/>
      </c>
      <c r="AK767" s="33" t="str">
        <f t="shared" si="23"/>
        <v/>
      </c>
      <c r="AO767" t="s">
        <v>13</v>
      </c>
      <c r="AR767" s="7"/>
      <c r="AS767" s="7"/>
      <c r="AT767" s="7"/>
      <c r="AU767" s="7"/>
      <c r="AV767" s="7"/>
      <c r="AW767" s="7"/>
      <c r="AX767" s="7"/>
      <c r="AY767" s="7"/>
      <c r="AZ767" s="7"/>
      <c r="BA767" s="7"/>
      <c r="BB767" s="7"/>
      <c r="BC767" s="7"/>
      <c r="BD767" s="7"/>
      <c r="BE767" s="7"/>
      <c r="BF767" s="7"/>
      <c r="BG767" s="7"/>
      <c r="BH767" s="7"/>
    </row>
    <row r="768" spans="1:60" x14ac:dyDescent="0.25">
      <c r="A768" s="23"/>
      <c r="B768" s="79" t="s">
        <v>1907</v>
      </c>
      <c r="C768" s="80" t="s">
        <v>4333</v>
      </c>
      <c r="D768" s="34" t="s">
        <v>3438</v>
      </c>
      <c r="E768" s="50">
        <v>996.6</v>
      </c>
      <c r="F768" s="50">
        <v>1183.7</v>
      </c>
      <c r="G768" s="50">
        <v>1430</v>
      </c>
      <c r="H768" s="50">
        <v>2133</v>
      </c>
      <c r="I768" s="50">
        <v>2672</v>
      </c>
      <c r="J768" s="50">
        <v>3439</v>
      </c>
      <c r="K768" s="50">
        <v>4076</v>
      </c>
      <c r="L768" s="50">
        <v>4771</v>
      </c>
      <c r="M768" s="50">
        <v>5533</v>
      </c>
      <c r="N768" s="50">
        <v>6655</v>
      </c>
      <c r="O768" s="49">
        <v>1071.060087596323</v>
      </c>
      <c r="P768" s="49">
        <v>1288.4232781170911</v>
      </c>
      <c r="Q768" s="49">
        <v>1597.3136044737003</v>
      </c>
      <c r="R768" s="49">
        <v>2487.0635502634577</v>
      </c>
      <c r="S768" s="49">
        <v>3172.7730738004261</v>
      </c>
      <c r="T768" s="49">
        <v>4124.6590107070779</v>
      </c>
      <c r="U768" s="49">
        <v>4944.8567930131485</v>
      </c>
      <c r="V768" s="49">
        <v>5768.5464497565099</v>
      </c>
      <c r="W768" s="49">
        <v>6640.4689566360048</v>
      </c>
      <c r="X768" s="49">
        <v>7907.9066489244351</v>
      </c>
      <c r="Y768" s="49">
        <v>1000.8882772961232</v>
      </c>
      <c r="Z768" s="49">
        <v>1188.949979641754</v>
      </c>
      <c r="AA768" s="49">
        <v>1438.8059791828264</v>
      </c>
      <c r="AB768" s="49">
        <v>2163.553707383141</v>
      </c>
      <c r="AC768" s="49">
        <v>2731.9948181325694</v>
      </c>
      <c r="AD768" s="49">
        <v>3550.6189087197567</v>
      </c>
      <c r="AE768" s="49">
        <v>4241.9614099013879</v>
      </c>
      <c r="AF768" s="49">
        <v>4982.7330538870483</v>
      </c>
      <c r="AG768" s="49">
        <v>5788.5697592236938</v>
      </c>
      <c r="AH768" s="49">
        <v>6964.294946805614</v>
      </c>
      <c r="AJ768" s="33" t="str">
        <f t="shared" si="22"/>
        <v/>
      </c>
      <c r="AK768" s="33" t="str">
        <f t="shared" si="23"/>
        <v/>
      </c>
      <c r="AO768" t="s">
        <v>13</v>
      </c>
      <c r="AR768" s="7"/>
      <c r="AS768" s="7"/>
      <c r="AT768" s="7"/>
      <c r="AU768" s="7"/>
      <c r="AV768" s="7"/>
      <c r="AW768" s="7"/>
      <c r="AX768" s="7"/>
      <c r="AY768" s="7"/>
      <c r="AZ768" s="7"/>
      <c r="BA768" s="7"/>
      <c r="BB768" s="7"/>
      <c r="BC768" s="7"/>
      <c r="BD768" s="7"/>
      <c r="BE768" s="7"/>
      <c r="BF768" s="7"/>
      <c r="BG768" s="7"/>
      <c r="BH768" s="7"/>
    </row>
    <row r="769" spans="1:60" x14ac:dyDescent="0.25">
      <c r="A769" s="23"/>
      <c r="B769" s="81" t="s">
        <v>1911</v>
      </c>
      <c r="C769" s="53" t="s">
        <v>4327</v>
      </c>
      <c r="D769" s="53" t="s">
        <v>4043</v>
      </c>
      <c r="E769" s="49">
        <v>2464.0088168199172</v>
      </c>
      <c r="F769" s="49">
        <v>2913.2764169425368</v>
      </c>
      <c r="G769" s="49">
        <v>3542.7815430957062</v>
      </c>
      <c r="H769" s="49">
        <v>5318.6725451438397</v>
      </c>
      <c r="I769" s="49">
        <v>6656.7978174835416</v>
      </c>
      <c r="J769" s="49">
        <v>8505.8223499085288</v>
      </c>
      <c r="K769" s="49">
        <v>10087.745538470923</v>
      </c>
      <c r="L769" s="49">
        <v>11660.46261733784</v>
      </c>
      <c r="M769" s="49">
        <v>13320.521693006247</v>
      </c>
      <c r="N769" s="49">
        <v>15710.981786825922</v>
      </c>
      <c r="O769" s="49">
        <v>2464.0088168199172</v>
      </c>
      <c r="P769" s="49">
        <v>2913.2764169425368</v>
      </c>
      <c r="Q769" s="49">
        <v>3542.7815430957062</v>
      </c>
      <c r="R769" s="49">
        <v>5318.6725451438397</v>
      </c>
      <c r="S769" s="49">
        <v>6656.7978174835416</v>
      </c>
      <c r="T769" s="49">
        <v>8505.8223499085288</v>
      </c>
      <c r="U769" s="49">
        <v>10087.745538470923</v>
      </c>
      <c r="V769" s="49">
        <v>11660.46261733784</v>
      </c>
      <c r="W769" s="49">
        <v>13320.521693006247</v>
      </c>
      <c r="X769" s="49">
        <v>15710.981786825922</v>
      </c>
      <c r="Y769" s="49">
        <v>2464.0088168199172</v>
      </c>
      <c r="Z769" s="49">
        <v>2913.2764169425368</v>
      </c>
      <c r="AA769" s="49">
        <v>3542.7815430957062</v>
      </c>
      <c r="AB769" s="49">
        <v>5318.6725451438397</v>
      </c>
      <c r="AC769" s="49">
        <v>6656.7978174835416</v>
      </c>
      <c r="AD769" s="49">
        <v>8505.8223499085288</v>
      </c>
      <c r="AE769" s="49">
        <v>10087.745538470923</v>
      </c>
      <c r="AF769" s="49">
        <v>11660.46261733784</v>
      </c>
      <c r="AG769" s="49">
        <v>13320.521693006247</v>
      </c>
      <c r="AH769" s="49">
        <v>15710.981786825922</v>
      </c>
      <c r="AJ769" s="33" t="str">
        <f t="shared" si="22"/>
        <v/>
      </c>
      <c r="AK769" s="33" t="str">
        <f t="shared" si="23"/>
        <v/>
      </c>
      <c r="AO769" t="s">
        <v>13</v>
      </c>
      <c r="AR769" s="7"/>
      <c r="AS769" s="7"/>
      <c r="AT769" s="7"/>
      <c r="AU769" s="7"/>
      <c r="AV769" s="7"/>
      <c r="AW769" s="7"/>
      <c r="AX769" s="7"/>
      <c r="AY769" s="7"/>
      <c r="AZ769" s="7"/>
      <c r="BA769" s="7"/>
      <c r="BB769" s="7"/>
      <c r="BC769" s="7"/>
      <c r="BD769" s="7"/>
      <c r="BE769" s="7"/>
      <c r="BF769" s="7"/>
      <c r="BG769" s="7"/>
      <c r="BH769" s="7"/>
    </row>
    <row r="770" spans="1:60" x14ac:dyDescent="0.25">
      <c r="A770" s="23"/>
      <c r="B770" s="81" t="s">
        <v>1913</v>
      </c>
      <c r="C770" s="53" t="s">
        <v>4327</v>
      </c>
      <c r="D770" s="53" t="s">
        <v>4044</v>
      </c>
      <c r="E770" s="49">
        <v>3277.1976444398292</v>
      </c>
      <c r="F770" s="49">
        <v>3852.5254222085373</v>
      </c>
      <c r="G770" s="49">
        <v>4654.533222826878</v>
      </c>
      <c r="H770" s="49">
        <v>6900.2581192406551</v>
      </c>
      <c r="I770" s="49">
        <v>8577.3792577729728</v>
      </c>
      <c r="J770" s="49">
        <v>10890.64953055705</v>
      </c>
      <c r="K770" s="49">
        <v>12863.740823940998</v>
      </c>
      <c r="L770" s="49">
        <v>14817.36193557859</v>
      </c>
      <c r="M770" s="49">
        <v>16877.50032571677</v>
      </c>
      <c r="N770" s="49">
        <v>19832.638014639964</v>
      </c>
      <c r="O770" s="49">
        <v>3277.1976444398292</v>
      </c>
      <c r="P770" s="49">
        <v>3852.5254222085373</v>
      </c>
      <c r="Q770" s="49">
        <v>4654.533222826878</v>
      </c>
      <c r="R770" s="49">
        <v>6900.2581192406551</v>
      </c>
      <c r="S770" s="49">
        <v>8577.3792577729728</v>
      </c>
      <c r="T770" s="49">
        <v>10890.64953055705</v>
      </c>
      <c r="U770" s="49">
        <v>12863.740823940998</v>
      </c>
      <c r="V770" s="49">
        <v>14817.36193557859</v>
      </c>
      <c r="W770" s="49">
        <v>16877.50032571677</v>
      </c>
      <c r="X770" s="49">
        <v>19832.638014639964</v>
      </c>
      <c r="Y770" s="49">
        <v>3277.1976444398292</v>
      </c>
      <c r="Z770" s="49">
        <v>3852.5254222085373</v>
      </c>
      <c r="AA770" s="49">
        <v>4654.533222826878</v>
      </c>
      <c r="AB770" s="49">
        <v>6900.2581192406551</v>
      </c>
      <c r="AC770" s="49">
        <v>8577.3792577729728</v>
      </c>
      <c r="AD770" s="49">
        <v>10890.64953055705</v>
      </c>
      <c r="AE770" s="49">
        <v>12863.740823940998</v>
      </c>
      <c r="AF770" s="49">
        <v>14817.36193557859</v>
      </c>
      <c r="AG770" s="49">
        <v>16877.50032571677</v>
      </c>
      <c r="AH770" s="49">
        <v>19832.638014639964</v>
      </c>
      <c r="AJ770" s="33" t="str">
        <f t="shared" si="22"/>
        <v/>
      </c>
      <c r="AK770" s="33" t="str">
        <f t="shared" si="23"/>
        <v/>
      </c>
      <c r="AO770" t="s">
        <v>13</v>
      </c>
      <c r="AR770" s="7"/>
      <c r="AS770" s="7"/>
      <c r="AT770" s="7"/>
      <c r="AU770" s="7"/>
      <c r="AV770" s="7"/>
      <c r="AW770" s="7"/>
      <c r="AX770" s="7"/>
      <c r="AY770" s="7"/>
      <c r="AZ770" s="7"/>
      <c r="BA770" s="7"/>
      <c r="BB770" s="7"/>
      <c r="BC770" s="7"/>
      <c r="BD770" s="7"/>
      <c r="BE770" s="7"/>
      <c r="BF770" s="7"/>
      <c r="BG770" s="7"/>
      <c r="BH770" s="7"/>
    </row>
    <row r="771" spans="1:60" x14ac:dyDescent="0.25">
      <c r="A771" s="23"/>
      <c r="B771" s="79" t="s">
        <v>1915</v>
      </c>
      <c r="C771" s="80" t="s">
        <v>4333</v>
      </c>
      <c r="D771" s="34" t="s">
        <v>3439</v>
      </c>
      <c r="E771" s="50">
        <v>10060</v>
      </c>
      <c r="F771" s="50">
        <v>11772.1</v>
      </c>
      <c r="G771" s="50">
        <v>13970</v>
      </c>
      <c r="H771" s="50">
        <v>19950</v>
      </c>
      <c r="I771" s="50">
        <v>24310</v>
      </c>
      <c r="J771" s="50">
        <v>30280</v>
      </c>
      <c r="K771" s="50">
        <v>35070</v>
      </c>
      <c r="L771" s="50">
        <v>40150</v>
      </c>
      <c r="M771" s="50">
        <v>45580</v>
      </c>
      <c r="N771" s="50">
        <v>53330</v>
      </c>
      <c r="O771" s="49">
        <v>9682.3508110345265</v>
      </c>
      <c r="P771" s="49">
        <v>11272.519574694565</v>
      </c>
      <c r="Q771" s="49">
        <v>13460.630049741036</v>
      </c>
      <c r="R771" s="49">
        <v>19538.300367692194</v>
      </c>
      <c r="S771" s="49">
        <v>23988.701517544865</v>
      </c>
      <c r="T771" s="49">
        <v>30136.743662146731</v>
      </c>
      <c r="U771" s="49">
        <v>35344.421191532034</v>
      </c>
      <c r="V771" s="49">
        <v>40466.587508851568</v>
      </c>
      <c r="W771" s="49">
        <v>45877.671802669145</v>
      </c>
      <c r="X771" s="49">
        <v>53573.116098130959</v>
      </c>
      <c r="Y771" s="49">
        <v>10048.331064385897</v>
      </c>
      <c r="Z771" s="49">
        <v>11758.712090154015</v>
      </c>
      <c r="AA771" s="49">
        <v>13955.65155069693</v>
      </c>
      <c r="AB771" s="49">
        <v>19930.666039366759</v>
      </c>
      <c r="AC771" s="49">
        <v>24288.696041082134</v>
      </c>
      <c r="AD771" s="49">
        <v>30266.805337302987</v>
      </c>
      <c r="AE771" s="49">
        <v>35100.097808103514</v>
      </c>
      <c r="AF771" s="49">
        <v>40189.020315576367</v>
      </c>
      <c r="AG771" s="49">
        <v>45620.2864093838</v>
      </c>
      <c r="AH771" s="49">
        <v>53365.504578687447</v>
      </c>
      <c r="AJ771" s="33" t="str">
        <f t="shared" si="22"/>
        <v/>
      </c>
      <c r="AK771" s="33" t="str">
        <f t="shared" si="23"/>
        <v/>
      </c>
      <c r="AO771" t="s">
        <v>13</v>
      </c>
      <c r="AR771" s="7"/>
      <c r="AS771" s="7"/>
      <c r="AT771" s="7"/>
      <c r="AU771" s="7"/>
      <c r="AV771" s="7"/>
      <c r="AW771" s="7"/>
      <c r="AX771" s="7"/>
      <c r="AY771" s="7"/>
      <c r="AZ771" s="7"/>
      <c r="BA771" s="7"/>
      <c r="BB771" s="7"/>
      <c r="BC771" s="7"/>
      <c r="BD771" s="7"/>
      <c r="BE771" s="7"/>
      <c r="BF771" s="7"/>
      <c r="BG771" s="7"/>
      <c r="BH771" s="7"/>
    </row>
    <row r="772" spans="1:60" x14ac:dyDescent="0.25">
      <c r="A772" s="23"/>
      <c r="B772" s="81" t="s">
        <v>1917</v>
      </c>
      <c r="C772" s="53" t="s">
        <v>4327</v>
      </c>
      <c r="D772" s="53" t="s">
        <v>4045</v>
      </c>
      <c r="E772" s="49">
        <v>112.54408194565097</v>
      </c>
      <c r="F772" s="49">
        <v>139.76442455310578</v>
      </c>
      <c r="G772" s="49">
        <v>179.45530666262283</v>
      </c>
      <c r="H772" s="49">
        <v>297.00300590998819</v>
      </c>
      <c r="I772" s="49">
        <v>390.37767579401634</v>
      </c>
      <c r="J772" s="49">
        <v>519.83671684240505</v>
      </c>
      <c r="K772" s="49">
        <v>632.07103988263805</v>
      </c>
      <c r="L772" s="49">
        <v>745.85182100091379</v>
      </c>
      <c r="M772" s="49">
        <v>866.3094981787674</v>
      </c>
      <c r="N772" s="49">
        <v>1043.306374411761</v>
      </c>
      <c r="O772" s="49">
        <v>112.54408194565097</v>
      </c>
      <c r="P772" s="49">
        <v>139.76442455310578</v>
      </c>
      <c r="Q772" s="49">
        <v>179.45530666262283</v>
      </c>
      <c r="R772" s="49">
        <v>297.00300590998819</v>
      </c>
      <c r="S772" s="49">
        <v>390.37767579401634</v>
      </c>
      <c r="T772" s="49">
        <v>519.83671684240505</v>
      </c>
      <c r="U772" s="49">
        <v>632.07103988263805</v>
      </c>
      <c r="V772" s="49">
        <v>745.85182100091379</v>
      </c>
      <c r="W772" s="49">
        <v>866.3094981787674</v>
      </c>
      <c r="X772" s="49">
        <v>1043.306374411761</v>
      </c>
      <c r="Y772" s="49">
        <v>112.54408194565097</v>
      </c>
      <c r="Z772" s="49">
        <v>139.76442455310578</v>
      </c>
      <c r="AA772" s="49">
        <v>179.45530666262283</v>
      </c>
      <c r="AB772" s="49">
        <v>297.00300590998819</v>
      </c>
      <c r="AC772" s="49">
        <v>390.37767579401634</v>
      </c>
      <c r="AD772" s="49">
        <v>519.83671684240505</v>
      </c>
      <c r="AE772" s="49">
        <v>632.07103988263805</v>
      </c>
      <c r="AF772" s="49">
        <v>745.85182100091379</v>
      </c>
      <c r="AG772" s="49">
        <v>866.3094981787674</v>
      </c>
      <c r="AH772" s="49">
        <v>1043.306374411761</v>
      </c>
      <c r="AJ772" s="33" t="str">
        <f t="shared" ref="AJ772:AJ835" si="24">IF(C772="Rural10W",IF(X772=AH772,"CHECK THIS",""),"")</f>
        <v/>
      </c>
      <c r="AK772" s="33" t="str">
        <f t="shared" ref="AK772:AK835" si="25">IF(C772="Rural10W",B772,"")</f>
        <v/>
      </c>
      <c r="AO772" t="s">
        <v>13</v>
      </c>
      <c r="AR772" s="7"/>
      <c r="AS772" s="7"/>
      <c r="AT772" s="7"/>
      <c r="AU772" s="7"/>
      <c r="AV772" s="7"/>
      <c r="AW772" s="7"/>
      <c r="AX772" s="7"/>
      <c r="AY772" s="7"/>
      <c r="AZ772" s="7"/>
      <c r="BA772" s="7"/>
      <c r="BB772" s="7"/>
      <c r="BC772" s="7"/>
      <c r="BD772" s="7"/>
      <c r="BE772" s="7"/>
      <c r="BF772" s="7"/>
      <c r="BG772" s="7"/>
      <c r="BH772" s="7"/>
    </row>
    <row r="773" spans="1:60" x14ac:dyDescent="0.25">
      <c r="A773" s="23"/>
      <c r="B773" s="81" t="s">
        <v>1919</v>
      </c>
      <c r="C773" s="53" t="s">
        <v>4327</v>
      </c>
      <c r="D773" s="53" t="s">
        <v>4046</v>
      </c>
      <c r="E773" s="49">
        <v>385.31801862167936</v>
      </c>
      <c r="F773" s="49">
        <v>479.47545562878935</v>
      </c>
      <c r="G773" s="49">
        <v>617.38462375504173</v>
      </c>
      <c r="H773" s="49">
        <v>1036.7889036416727</v>
      </c>
      <c r="I773" s="49">
        <v>1377.7162799710379</v>
      </c>
      <c r="J773" s="49">
        <v>1862.446891054735</v>
      </c>
      <c r="K773" s="49">
        <v>2289.2726104721232</v>
      </c>
      <c r="L773" s="49">
        <v>2729.0947101813185</v>
      </c>
      <c r="M773" s="49">
        <v>3200.3819276639201</v>
      </c>
      <c r="N773" s="49">
        <v>3900.8384237179584</v>
      </c>
      <c r="O773" s="49">
        <v>385.31801862167936</v>
      </c>
      <c r="P773" s="49">
        <v>479.47545562878935</v>
      </c>
      <c r="Q773" s="49">
        <v>617.38462375504173</v>
      </c>
      <c r="R773" s="49">
        <v>1036.7889036416727</v>
      </c>
      <c r="S773" s="49">
        <v>1377.7162799710379</v>
      </c>
      <c r="T773" s="49">
        <v>1862.446891054735</v>
      </c>
      <c r="U773" s="49">
        <v>2289.2726104721232</v>
      </c>
      <c r="V773" s="49">
        <v>2729.0947101813185</v>
      </c>
      <c r="W773" s="49">
        <v>3200.3819276639201</v>
      </c>
      <c r="X773" s="49">
        <v>3900.8384237179584</v>
      </c>
      <c r="Y773" s="49">
        <v>385.31801862167936</v>
      </c>
      <c r="Z773" s="49">
        <v>479.47545562878935</v>
      </c>
      <c r="AA773" s="49">
        <v>617.38462375504173</v>
      </c>
      <c r="AB773" s="49">
        <v>1036.7889036416727</v>
      </c>
      <c r="AC773" s="49">
        <v>1377.7162799710379</v>
      </c>
      <c r="AD773" s="49">
        <v>1862.446891054735</v>
      </c>
      <c r="AE773" s="49">
        <v>2289.2726104721232</v>
      </c>
      <c r="AF773" s="49">
        <v>2729.0947101813185</v>
      </c>
      <c r="AG773" s="49">
        <v>3200.3819276639201</v>
      </c>
      <c r="AH773" s="49">
        <v>3900.8384237179584</v>
      </c>
      <c r="AJ773" s="33" t="str">
        <f t="shared" si="24"/>
        <v/>
      </c>
      <c r="AK773" s="33" t="str">
        <f t="shared" si="25"/>
        <v/>
      </c>
      <c r="AO773" t="s">
        <v>13</v>
      </c>
      <c r="AR773" s="7"/>
      <c r="AS773" s="7"/>
      <c r="AT773" s="7"/>
      <c r="AU773" s="7"/>
      <c r="AV773" s="7"/>
      <c r="AW773" s="7"/>
      <c r="AX773" s="7"/>
      <c r="AY773" s="7"/>
      <c r="AZ773" s="7"/>
      <c r="BA773" s="7"/>
      <c r="BB773" s="7"/>
      <c r="BC773" s="7"/>
      <c r="BD773" s="7"/>
      <c r="BE773" s="7"/>
      <c r="BF773" s="7"/>
      <c r="BG773" s="7"/>
      <c r="BH773" s="7"/>
    </row>
    <row r="774" spans="1:60" x14ac:dyDescent="0.25">
      <c r="A774" s="23"/>
      <c r="B774" s="81" t="s">
        <v>1923</v>
      </c>
      <c r="C774" s="53" t="s">
        <v>4327</v>
      </c>
      <c r="D774" s="53" t="s">
        <v>4047</v>
      </c>
      <c r="E774" s="49">
        <v>10585.958214863076</v>
      </c>
      <c r="F774" s="49">
        <v>12344.85601830974</v>
      </c>
      <c r="G774" s="49">
        <v>14769.50083121535</v>
      </c>
      <c r="H774" s="49">
        <v>21542.183169892978</v>
      </c>
      <c r="I774" s="49">
        <v>26527.944888872942</v>
      </c>
      <c r="J774" s="49">
        <v>33439.27127097248</v>
      </c>
      <c r="K774" s="49">
        <v>39307.948174507095</v>
      </c>
      <c r="L774" s="49">
        <v>45098.472555932021</v>
      </c>
      <c r="M774" s="49">
        <v>51224.934953671975</v>
      </c>
      <c r="N774" s="49">
        <v>59958.487909207215</v>
      </c>
      <c r="O774" s="49">
        <v>10585.958214863076</v>
      </c>
      <c r="P774" s="49">
        <v>12344.85601830974</v>
      </c>
      <c r="Q774" s="49">
        <v>14769.50083121535</v>
      </c>
      <c r="R774" s="49">
        <v>21542.183169892978</v>
      </c>
      <c r="S774" s="49">
        <v>26527.944888872942</v>
      </c>
      <c r="T774" s="49">
        <v>33439.27127097248</v>
      </c>
      <c r="U774" s="49">
        <v>39307.948174507095</v>
      </c>
      <c r="V774" s="49">
        <v>45098.472555932021</v>
      </c>
      <c r="W774" s="49">
        <v>51224.934953671975</v>
      </c>
      <c r="X774" s="49">
        <v>59958.487909207215</v>
      </c>
      <c r="Y774" s="49">
        <v>10585.958214863076</v>
      </c>
      <c r="Z774" s="49">
        <v>12344.85601830974</v>
      </c>
      <c r="AA774" s="49">
        <v>14769.50083121535</v>
      </c>
      <c r="AB774" s="49">
        <v>21542.183169892978</v>
      </c>
      <c r="AC774" s="49">
        <v>26527.944888872942</v>
      </c>
      <c r="AD774" s="49">
        <v>33439.27127097248</v>
      </c>
      <c r="AE774" s="49">
        <v>39307.948174507095</v>
      </c>
      <c r="AF774" s="49">
        <v>45098.472555932021</v>
      </c>
      <c r="AG774" s="49">
        <v>51224.934953671975</v>
      </c>
      <c r="AH774" s="49">
        <v>59958.487909207215</v>
      </c>
      <c r="AJ774" s="33" t="str">
        <f t="shared" si="24"/>
        <v/>
      </c>
      <c r="AK774" s="33" t="str">
        <f t="shared" si="25"/>
        <v/>
      </c>
      <c r="AO774" t="s">
        <v>13</v>
      </c>
      <c r="AR774" s="7"/>
      <c r="AS774" s="7"/>
      <c r="AT774" s="7"/>
      <c r="AU774" s="7"/>
      <c r="AV774" s="7"/>
      <c r="AW774" s="7"/>
      <c r="AX774" s="7"/>
      <c r="AY774" s="7"/>
      <c r="AZ774" s="7"/>
      <c r="BA774" s="7"/>
      <c r="BB774" s="7"/>
      <c r="BC774" s="7"/>
      <c r="BD774" s="7"/>
      <c r="BE774" s="7"/>
      <c r="BF774" s="7"/>
      <c r="BG774" s="7"/>
      <c r="BH774" s="7"/>
    </row>
    <row r="775" spans="1:60" x14ac:dyDescent="0.25">
      <c r="A775" s="23"/>
      <c r="B775" s="81" t="s">
        <v>1925</v>
      </c>
      <c r="C775" s="53" t="s">
        <v>4327</v>
      </c>
      <c r="D775" s="53" t="s">
        <v>4048</v>
      </c>
      <c r="E775" s="49">
        <v>1749.8487632184053</v>
      </c>
      <c r="F775" s="49">
        <v>2095.9491748483665</v>
      </c>
      <c r="G775" s="49">
        <v>2583.561979243646</v>
      </c>
      <c r="H775" s="49">
        <v>3975.4391139817799</v>
      </c>
      <c r="I775" s="49">
        <v>5030.8404219893373</v>
      </c>
      <c r="J775" s="49">
        <v>6489.1238859236028</v>
      </c>
      <c r="K775" s="49">
        <v>7735.8470286667261</v>
      </c>
      <c r="L775" s="49">
        <v>8979.5574151306264</v>
      </c>
      <c r="M775" s="49">
        <v>10295.060827540994</v>
      </c>
      <c r="N775" s="49">
        <v>12193.507394849699</v>
      </c>
      <c r="O775" s="49">
        <v>1749.8487632184053</v>
      </c>
      <c r="P775" s="49">
        <v>2095.9491748483665</v>
      </c>
      <c r="Q775" s="49">
        <v>2583.561979243646</v>
      </c>
      <c r="R775" s="49">
        <v>3975.4391139817799</v>
      </c>
      <c r="S775" s="49">
        <v>5030.8404219893373</v>
      </c>
      <c r="T775" s="49">
        <v>6489.1238859236028</v>
      </c>
      <c r="U775" s="49">
        <v>7735.8470286667261</v>
      </c>
      <c r="V775" s="49">
        <v>8979.5574151306264</v>
      </c>
      <c r="W775" s="49">
        <v>10295.060827540994</v>
      </c>
      <c r="X775" s="49">
        <v>12193.507394849699</v>
      </c>
      <c r="Y775" s="49">
        <v>1749.8487632184053</v>
      </c>
      <c r="Z775" s="49">
        <v>2095.9491748483665</v>
      </c>
      <c r="AA775" s="49">
        <v>2583.561979243646</v>
      </c>
      <c r="AB775" s="49">
        <v>3975.4391139817799</v>
      </c>
      <c r="AC775" s="49">
        <v>5030.8404219893373</v>
      </c>
      <c r="AD775" s="49">
        <v>6489.1238859236028</v>
      </c>
      <c r="AE775" s="49">
        <v>7735.8470286667261</v>
      </c>
      <c r="AF775" s="49">
        <v>8979.5574151306264</v>
      </c>
      <c r="AG775" s="49">
        <v>10295.060827540994</v>
      </c>
      <c r="AH775" s="49">
        <v>12193.507394849699</v>
      </c>
      <c r="AJ775" s="33" t="str">
        <f t="shared" si="24"/>
        <v/>
      </c>
      <c r="AK775" s="33" t="str">
        <f t="shared" si="25"/>
        <v/>
      </c>
      <c r="AO775" t="s">
        <v>13</v>
      </c>
      <c r="AR775" s="7"/>
      <c r="AS775" s="7"/>
      <c r="AT775" s="7"/>
      <c r="AU775" s="7"/>
      <c r="AV775" s="7"/>
      <c r="AW775" s="7"/>
      <c r="AX775" s="7"/>
      <c r="AY775" s="7"/>
      <c r="AZ775" s="7"/>
      <c r="BA775" s="7"/>
      <c r="BB775" s="7"/>
      <c r="BC775" s="7"/>
      <c r="BD775" s="7"/>
      <c r="BE775" s="7"/>
      <c r="BF775" s="7"/>
      <c r="BG775" s="7"/>
      <c r="BH775" s="7"/>
    </row>
    <row r="776" spans="1:60" x14ac:dyDescent="0.25">
      <c r="A776" s="23"/>
      <c r="B776" s="81" t="s">
        <v>1933</v>
      </c>
      <c r="C776" s="53" t="s">
        <v>4327</v>
      </c>
      <c r="D776" s="53" t="s">
        <v>4049</v>
      </c>
      <c r="E776" s="49">
        <v>222.51165133956872</v>
      </c>
      <c r="F776" s="49">
        <v>269.15460473521728</v>
      </c>
      <c r="G776" s="49">
        <v>334.46355549409896</v>
      </c>
      <c r="H776" s="49">
        <v>513.82397346288587</v>
      </c>
      <c r="I776" s="49">
        <v>643.78382917056535</v>
      </c>
      <c r="J776" s="49">
        <v>815.12415830934106</v>
      </c>
      <c r="K776" s="49">
        <v>956.87048506686961</v>
      </c>
      <c r="L776" s="49">
        <v>1094.0751531300691</v>
      </c>
      <c r="M776" s="49">
        <v>1236.7858737376507</v>
      </c>
      <c r="N776" s="49">
        <v>1438.1644770661046</v>
      </c>
      <c r="O776" s="49">
        <v>222.51165133956872</v>
      </c>
      <c r="P776" s="49">
        <v>269.15460473521728</v>
      </c>
      <c r="Q776" s="49">
        <v>334.46355549409896</v>
      </c>
      <c r="R776" s="49">
        <v>513.82397346288587</v>
      </c>
      <c r="S776" s="49">
        <v>643.78382917056535</v>
      </c>
      <c r="T776" s="49">
        <v>815.12415830934106</v>
      </c>
      <c r="U776" s="49">
        <v>956.87048506686961</v>
      </c>
      <c r="V776" s="49">
        <v>1094.0751531300691</v>
      </c>
      <c r="W776" s="49">
        <v>1236.7858737376507</v>
      </c>
      <c r="X776" s="49">
        <v>1438.1644770661046</v>
      </c>
      <c r="Y776" s="49">
        <v>222.51165133956872</v>
      </c>
      <c r="Z776" s="49">
        <v>269.15460473521728</v>
      </c>
      <c r="AA776" s="49">
        <v>334.46355549409896</v>
      </c>
      <c r="AB776" s="49">
        <v>513.82397346288587</v>
      </c>
      <c r="AC776" s="49">
        <v>643.78382917056535</v>
      </c>
      <c r="AD776" s="49">
        <v>815.12415830934106</v>
      </c>
      <c r="AE776" s="49">
        <v>956.87048506686961</v>
      </c>
      <c r="AF776" s="49">
        <v>1094.0751531300691</v>
      </c>
      <c r="AG776" s="49">
        <v>1236.7858737376507</v>
      </c>
      <c r="AH776" s="49">
        <v>1438.1644770661046</v>
      </c>
      <c r="AJ776" s="33" t="str">
        <f t="shared" si="24"/>
        <v/>
      </c>
      <c r="AK776" s="33" t="str">
        <f t="shared" si="25"/>
        <v/>
      </c>
      <c r="AO776" t="s">
        <v>13</v>
      </c>
      <c r="AR776" s="7"/>
      <c r="AS776" s="7"/>
      <c r="AT776" s="7"/>
      <c r="AU776" s="7"/>
      <c r="AV776" s="7"/>
      <c r="AW776" s="7"/>
      <c r="AX776" s="7"/>
      <c r="AY776" s="7"/>
      <c r="AZ776" s="7"/>
      <c r="BA776" s="7"/>
      <c r="BB776" s="7"/>
      <c r="BC776" s="7"/>
      <c r="BD776" s="7"/>
      <c r="BE776" s="7"/>
      <c r="BF776" s="7"/>
      <c r="BG776" s="7"/>
      <c r="BH776" s="7"/>
    </row>
    <row r="777" spans="1:60" x14ac:dyDescent="0.25">
      <c r="A777" s="23"/>
      <c r="B777" s="79" t="s">
        <v>1935</v>
      </c>
      <c r="C777" s="80" t="s">
        <v>4333</v>
      </c>
      <c r="D777" s="34" t="s">
        <v>3440</v>
      </c>
      <c r="E777" s="50">
        <v>230.5</v>
      </c>
      <c r="F777" s="50">
        <v>283.2</v>
      </c>
      <c r="G777" s="50">
        <v>350.6</v>
      </c>
      <c r="H777" s="50">
        <v>529.5</v>
      </c>
      <c r="I777" s="50">
        <v>655</v>
      </c>
      <c r="J777" s="50">
        <v>820.1</v>
      </c>
      <c r="K777" s="50">
        <v>947.1</v>
      </c>
      <c r="L777" s="50">
        <v>1077</v>
      </c>
      <c r="M777" s="50">
        <v>1211</v>
      </c>
      <c r="N777" s="50">
        <v>1395</v>
      </c>
      <c r="O777" s="49">
        <v>206.15145889302647</v>
      </c>
      <c r="P777" s="49">
        <v>252.61481403422661</v>
      </c>
      <c r="Q777" s="49">
        <v>318.69440705074044</v>
      </c>
      <c r="R777" s="49">
        <v>506.34034811220573</v>
      </c>
      <c r="S777" s="49">
        <v>647.23345584703759</v>
      </c>
      <c r="T777" s="49">
        <v>836.81929269106422</v>
      </c>
      <c r="U777" s="49">
        <v>996.28690801705955</v>
      </c>
      <c r="V777" s="49">
        <v>1153.5511823138831</v>
      </c>
      <c r="W777" s="49">
        <v>1318.4036597668476</v>
      </c>
      <c r="X777" s="49">
        <v>1554.5524615250624</v>
      </c>
      <c r="Y777" s="49">
        <v>228.45546601391825</v>
      </c>
      <c r="Z777" s="49">
        <v>280.9562990990359</v>
      </c>
      <c r="AA777" s="49">
        <v>348.14572361928782</v>
      </c>
      <c r="AB777" s="49">
        <v>526.62617458326645</v>
      </c>
      <c r="AC777" s="49">
        <v>653.68318109517247</v>
      </c>
      <c r="AD777" s="49">
        <v>823.87532415604687</v>
      </c>
      <c r="AE777" s="49">
        <v>959.96426825061565</v>
      </c>
      <c r="AF777" s="49">
        <v>1099.0340198351532</v>
      </c>
      <c r="AG777" s="49">
        <v>1244.33217027247</v>
      </c>
      <c r="AH777" s="49">
        <v>1447.5899174859144</v>
      </c>
      <c r="AJ777" s="33" t="str">
        <f t="shared" si="24"/>
        <v/>
      </c>
      <c r="AK777" s="33" t="str">
        <f t="shared" si="25"/>
        <v/>
      </c>
      <c r="AO777" t="s">
        <v>13</v>
      </c>
      <c r="AR777" s="7"/>
      <c r="AS777" s="7"/>
      <c r="AT777" s="7"/>
      <c r="AU777" s="7"/>
      <c r="AV777" s="7"/>
      <c r="AW777" s="7"/>
      <c r="AX777" s="7"/>
      <c r="AY777" s="7"/>
      <c r="AZ777" s="7"/>
      <c r="BA777" s="7"/>
      <c r="BB777" s="7"/>
      <c r="BC777" s="7"/>
      <c r="BD777" s="7"/>
      <c r="BE777" s="7"/>
      <c r="BF777" s="7"/>
      <c r="BG777" s="7"/>
      <c r="BH777" s="7"/>
    </row>
    <row r="778" spans="1:60" x14ac:dyDescent="0.25">
      <c r="A778" s="23"/>
      <c r="B778" s="81" t="s">
        <v>1937</v>
      </c>
      <c r="C778" s="53" t="s">
        <v>4327</v>
      </c>
      <c r="D778" s="53" t="s">
        <v>4050</v>
      </c>
      <c r="E778" s="49">
        <v>927.77589356406168</v>
      </c>
      <c r="F778" s="49">
        <v>1101.8969143291142</v>
      </c>
      <c r="G778" s="49">
        <v>1342.4745357095944</v>
      </c>
      <c r="H778" s="49">
        <v>1996.4485115262798</v>
      </c>
      <c r="I778" s="49">
        <v>2464.9649555217479</v>
      </c>
      <c r="J778" s="49">
        <v>3088.3722192345376</v>
      </c>
      <c r="K778" s="49">
        <v>3605.2304181784302</v>
      </c>
      <c r="L778" s="49">
        <v>4104.8860837810362</v>
      </c>
      <c r="M778" s="49">
        <v>4626.3442837768562</v>
      </c>
      <c r="N778" s="49">
        <v>5359.9038566921472</v>
      </c>
      <c r="O778" s="49">
        <v>927.77589356406168</v>
      </c>
      <c r="P778" s="49">
        <v>1101.8969143291142</v>
      </c>
      <c r="Q778" s="49">
        <v>1342.4745357095944</v>
      </c>
      <c r="R778" s="49">
        <v>1996.4485115262798</v>
      </c>
      <c r="S778" s="49">
        <v>2464.9649555217479</v>
      </c>
      <c r="T778" s="49">
        <v>3088.3722192345376</v>
      </c>
      <c r="U778" s="49">
        <v>3605.2304181784302</v>
      </c>
      <c r="V778" s="49">
        <v>4104.8860837810362</v>
      </c>
      <c r="W778" s="49">
        <v>4626.3442837768562</v>
      </c>
      <c r="X778" s="49">
        <v>5359.9038566921472</v>
      </c>
      <c r="Y778" s="49">
        <v>927.77589356406168</v>
      </c>
      <c r="Z778" s="49">
        <v>1101.8969143291142</v>
      </c>
      <c r="AA778" s="49">
        <v>1342.4745357095944</v>
      </c>
      <c r="AB778" s="49">
        <v>1996.4485115262798</v>
      </c>
      <c r="AC778" s="49">
        <v>2464.9649555217479</v>
      </c>
      <c r="AD778" s="49">
        <v>3088.3722192345376</v>
      </c>
      <c r="AE778" s="49">
        <v>3605.2304181784302</v>
      </c>
      <c r="AF778" s="49">
        <v>4104.8860837810362</v>
      </c>
      <c r="AG778" s="49">
        <v>4626.3442837768562</v>
      </c>
      <c r="AH778" s="49">
        <v>5359.9038566921472</v>
      </c>
      <c r="AJ778" s="33" t="str">
        <f t="shared" si="24"/>
        <v/>
      </c>
      <c r="AK778" s="33" t="str">
        <f t="shared" si="25"/>
        <v/>
      </c>
      <c r="AO778" t="s">
        <v>13</v>
      </c>
      <c r="AR778" s="7"/>
      <c r="AS778" s="7"/>
      <c r="AT778" s="7"/>
      <c r="AU778" s="7"/>
      <c r="AV778" s="7"/>
      <c r="AW778" s="7"/>
      <c r="AX778" s="7"/>
      <c r="AY778" s="7"/>
      <c r="AZ778" s="7"/>
      <c r="BA778" s="7"/>
      <c r="BB778" s="7"/>
      <c r="BC778" s="7"/>
      <c r="BD778" s="7"/>
      <c r="BE778" s="7"/>
      <c r="BF778" s="7"/>
      <c r="BG778" s="7"/>
      <c r="BH778" s="7"/>
    </row>
    <row r="779" spans="1:60" x14ac:dyDescent="0.25">
      <c r="A779" s="23"/>
      <c r="B779" s="79" t="s">
        <v>1939</v>
      </c>
      <c r="C779" s="80" t="s">
        <v>4333</v>
      </c>
      <c r="D779" s="34" t="s">
        <v>3441</v>
      </c>
      <c r="E779" s="50">
        <v>2304</v>
      </c>
      <c r="F779" s="50">
        <v>2617.4</v>
      </c>
      <c r="G779" s="50">
        <v>3001</v>
      </c>
      <c r="H779" s="50">
        <v>3965</v>
      </c>
      <c r="I779" s="50">
        <v>4614</v>
      </c>
      <c r="J779" s="50">
        <v>5448</v>
      </c>
      <c r="K779" s="50">
        <v>6081</v>
      </c>
      <c r="L779" s="50">
        <v>6724</v>
      </c>
      <c r="M779" s="50">
        <v>7383</v>
      </c>
      <c r="N779" s="50">
        <v>8283</v>
      </c>
      <c r="O779" s="49">
        <v>1117.5315744005825</v>
      </c>
      <c r="P779" s="49">
        <v>1334.8122243983514</v>
      </c>
      <c r="Q779" s="49">
        <v>1639.7093896739209</v>
      </c>
      <c r="R779" s="49">
        <v>2496.3209702770087</v>
      </c>
      <c r="S779" s="49">
        <v>3136.5854807012252</v>
      </c>
      <c r="T779" s="49">
        <v>4010.3469603717472</v>
      </c>
      <c r="U779" s="49">
        <v>4751.4116792181712</v>
      </c>
      <c r="V779" s="49">
        <v>5483.9729635512176</v>
      </c>
      <c r="W779" s="49">
        <v>6254.6002013680773</v>
      </c>
      <c r="X779" s="49">
        <v>7359.4793764584274</v>
      </c>
      <c r="Y779" s="49">
        <v>2142.8746582519311</v>
      </c>
      <c r="Z779" s="49">
        <v>2464.1347941104946</v>
      </c>
      <c r="AA779" s="49">
        <v>2830.8386737092401</v>
      </c>
      <c r="AB779" s="49">
        <v>3678.0167413184963</v>
      </c>
      <c r="AC779" s="49">
        <v>4230.966606107726</v>
      </c>
      <c r="AD779" s="49">
        <v>4968.7823201239153</v>
      </c>
      <c r="AE779" s="49">
        <v>5578.7110788157534</v>
      </c>
      <c r="AF779" s="49">
        <v>6216.4783859260251</v>
      </c>
      <c r="AG779" s="49">
        <v>6891.6000876925491</v>
      </c>
      <c r="AH779" s="49">
        <v>7860.6145985352505</v>
      </c>
      <c r="AJ779" s="33" t="str">
        <f t="shared" si="24"/>
        <v/>
      </c>
      <c r="AK779" s="33" t="str">
        <f t="shared" si="25"/>
        <v/>
      </c>
      <c r="AO779" t="s">
        <v>13</v>
      </c>
      <c r="AR779" s="7"/>
      <c r="AS779" s="7"/>
      <c r="AT779" s="7"/>
      <c r="AU779" s="7"/>
      <c r="AV779" s="7"/>
      <c r="AW779" s="7"/>
      <c r="AX779" s="7"/>
      <c r="AY779" s="7"/>
      <c r="AZ779" s="7"/>
      <c r="BA779" s="7"/>
      <c r="BB779" s="7"/>
      <c r="BC779" s="7"/>
      <c r="BD779" s="7"/>
      <c r="BE779" s="7"/>
      <c r="BF779" s="7"/>
      <c r="BG779" s="7"/>
      <c r="BH779" s="7"/>
    </row>
    <row r="780" spans="1:60" x14ac:dyDescent="0.25">
      <c r="A780" s="23"/>
      <c r="B780" s="81" t="s">
        <v>1941</v>
      </c>
      <c r="C780" s="53" t="s">
        <v>4327</v>
      </c>
      <c r="D780" s="53" t="s">
        <v>4051</v>
      </c>
      <c r="E780" s="49">
        <v>1247.0469234780303</v>
      </c>
      <c r="F780" s="49">
        <v>1510.7686379539114</v>
      </c>
      <c r="G780" s="49">
        <v>1885.8512709676506</v>
      </c>
      <c r="H780" s="49">
        <v>2974.8439635122713</v>
      </c>
      <c r="I780" s="49">
        <v>3814.3645790903215</v>
      </c>
      <c r="J780" s="49">
        <v>4981.605914150955</v>
      </c>
      <c r="K780" s="49">
        <v>5985.4644874702717</v>
      </c>
      <c r="L780" s="49">
        <v>6994.9505747782005</v>
      </c>
      <c r="M780" s="49">
        <v>8066.3026997800262</v>
      </c>
      <c r="N780" s="49">
        <v>9623.0025703450792</v>
      </c>
      <c r="O780" s="49">
        <v>1247.0469234780303</v>
      </c>
      <c r="P780" s="49">
        <v>1510.7686379539114</v>
      </c>
      <c r="Q780" s="49">
        <v>1885.8512709676506</v>
      </c>
      <c r="R780" s="49">
        <v>2974.8439635122713</v>
      </c>
      <c r="S780" s="49">
        <v>3814.3645790903215</v>
      </c>
      <c r="T780" s="49">
        <v>4981.605914150955</v>
      </c>
      <c r="U780" s="49">
        <v>5985.4644874702717</v>
      </c>
      <c r="V780" s="49">
        <v>6994.9505747782005</v>
      </c>
      <c r="W780" s="49">
        <v>8066.3026997800262</v>
      </c>
      <c r="X780" s="49">
        <v>9623.0025703450792</v>
      </c>
      <c r="Y780" s="49">
        <v>1247.0469234780303</v>
      </c>
      <c r="Z780" s="49">
        <v>1510.7686379539114</v>
      </c>
      <c r="AA780" s="49">
        <v>1885.8512709676506</v>
      </c>
      <c r="AB780" s="49">
        <v>2974.8439635122713</v>
      </c>
      <c r="AC780" s="49">
        <v>3814.3645790903215</v>
      </c>
      <c r="AD780" s="49">
        <v>4981.605914150955</v>
      </c>
      <c r="AE780" s="49">
        <v>5985.4644874702717</v>
      </c>
      <c r="AF780" s="49">
        <v>6994.9505747782005</v>
      </c>
      <c r="AG780" s="49">
        <v>8066.3026997800262</v>
      </c>
      <c r="AH780" s="49">
        <v>9623.0025703450792</v>
      </c>
      <c r="AJ780" s="33" t="str">
        <f t="shared" si="24"/>
        <v/>
      </c>
      <c r="AK780" s="33" t="str">
        <f t="shared" si="25"/>
        <v/>
      </c>
      <c r="AO780" t="s">
        <v>13</v>
      </c>
      <c r="AR780" s="7"/>
      <c r="AS780" s="7"/>
      <c r="AT780" s="7"/>
      <c r="AU780" s="7"/>
      <c r="AV780" s="7"/>
      <c r="AW780" s="7"/>
      <c r="AX780" s="7"/>
      <c r="AY780" s="7"/>
      <c r="AZ780" s="7"/>
      <c r="BA780" s="7"/>
      <c r="BB780" s="7"/>
      <c r="BC780" s="7"/>
      <c r="BD780" s="7"/>
      <c r="BE780" s="7"/>
      <c r="BF780" s="7"/>
      <c r="BG780" s="7"/>
      <c r="BH780" s="7"/>
    </row>
    <row r="781" spans="1:60" x14ac:dyDescent="0.25">
      <c r="A781" s="23"/>
      <c r="B781" s="81" t="s">
        <v>1943</v>
      </c>
      <c r="C781" s="53" t="s">
        <v>4327</v>
      </c>
      <c r="D781" s="53" t="s">
        <v>4052</v>
      </c>
      <c r="E781" s="49">
        <v>94.17296302963301</v>
      </c>
      <c r="F781" s="49">
        <v>115.79120542457279</v>
      </c>
      <c r="G781" s="49">
        <v>146.71123871640361</v>
      </c>
      <c r="H781" s="49">
        <v>234.49752684989019</v>
      </c>
      <c r="I781" s="49">
        <v>300.79747474686928</v>
      </c>
      <c r="J781" s="49">
        <v>389.6710021025952</v>
      </c>
      <c r="K781" s="49">
        <v>464.54006441551655</v>
      </c>
      <c r="L781" s="49">
        <v>538.38781141129721</v>
      </c>
      <c r="M781" s="49">
        <v>615.57051523996051</v>
      </c>
      <c r="N781" s="49">
        <v>726.38474292618071</v>
      </c>
      <c r="O781" s="49">
        <v>94.17296302963301</v>
      </c>
      <c r="P781" s="49">
        <v>115.79120542457279</v>
      </c>
      <c r="Q781" s="49">
        <v>146.71123871640361</v>
      </c>
      <c r="R781" s="49">
        <v>234.49752684989019</v>
      </c>
      <c r="S781" s="49">
        <v>300.79747474686928</v>
      </c>
      <c r="T781" s="49">
        <v>389.6710021025952</v>
      </c>
      <c r="U781" s="49">
        <v>464.54006441551655</v>
      </c>
      <c r="V781" s="49">
        <v>538.38781141129721</v>
      </c>
      <c r="W781" s="49">
        <v>615.57051523996051</v>
      </c>
      <c r="X781" s="49">
        <v>726.38474292618071</v>
      </c>
      <c r="Y781" s="49">
        <v>94.17296302963301</v>
      </c>
      <c r="Z781" s="49">
        <v>115.79120542457279</v>
      </c>
      <c r="AA781" s="49">
        <v>146.71123871640361</v>
      </c>
      <c r="AB781" s="49">
        <v>234.49752684989019</v>
      </c>
      <c r="AC781" s="49">
        <v>300.79747474686928</v>
      </c>
      <c r="AD781" s="49">
        <v>389.6710021025952</v>
      </c>
      <c r="AE781" s="49">
        <v>464.54006441551655</v>
      </c>
      <c r="AF781" s="49">
        <v>538.38781141129721</v>
      </c>
      <c r="AG781" s="49">
        <v>615.57051523996051</v>
      </c>
      <c r="AH781" s="49">
        <v>726.38474292618071</v>
      </c>
      <c r="AJ781" s="33" t="str">
        <f t="shared" si="24"/>
        <v/>
      </c>
      <c r="AK781" s="33" t="str">
        <f t="shared" si="25"/>
        <v/>
      </c>
      <c r="AO781" t="s">
        <v>13</v>
      </c>
      <c r="AR781" s="7"/>
      <c r="AS781" s="7"/>
      <c r="AT781" s="7"/>
      <c r="AU781" s="7"/>
      <c r="AV781" s="7"/>
      <c r="AW781" s="7"/>
      <c r="AX781" s="7"/>
      <c r="AY781" s="7"/>
      <c r="AZ781" s="7"/>
      <c r="BA781" s="7"/>
      <c r="BB781" s="7"/>
      <c r="BC781" s="7"/>
      <c r="BD781" s="7"/>
      <c r="BE781" s="7"/>
      <c r="BF781" s="7"/>
      <c r="BG781" s="7"/>
      <c r="BH781" s="7"/>
    </row>
    <row r="782" spans="1:60" x14ac:dyDescent="0.25">
      <c r="A782" s="23"/>
      <c r="B782" s="79" t="s">
        <v>1945</v>
      </c>
      <c r="C782" s="80" t="s">
        <v>4333</v>
      </c>
      <c r="D782" s="34" t="s">
        <v>3442</v>
      </c>
      <c r="E782" s="50">
        <v>483.2</v>
      </c>
      <c r="F782" s="50">
        <v>564.4</v>
      </c>
      <c r="G782" s="50">
        <v>669.2</v>
      </c>
      <c r="H782" s="50">
        <v>958.5</v>
      </c>
      <c r="I782" s="50">
        <v>1173</v>
      </c>
      <c r="J782" s="50">
        <v>1469</v>
      </c>
      <c r="K782" s="50">
        <v>1710</v>
      </c>
      <c r="L782" s="50">
        <v>1968</v>
      </c>
      <c r="M782" s="50">
        <v>2246</v>
      </c>
      <c r="N782" s="50">
        <v>2647</v>
      </c>
      <c r="O782" s="49">
        <v>406.62744771446125</v>
      </c>
      <c r="P782" s="49">
        <v>496.02962269539626</v>
      </c>
      <c r="Q782" s="49">
        <v>623.0681182079303</v>
      </c>
      <c r="R782" s="49">
        <v>986.25945529665512</v>
      </c>
      <c r="S782" s="49">
        <v>1261.143538260379</v>
      </c>
      <c r="T782" s="49">
        <v>1635.23951245986</v>
      </c>
      <c r="U782" s="49">
        <v>1952.2339763936895</v>
      </c>
      <c r="V782" s="49">
        <v>2266.8808842835169</v>
      </c>
      <c r="W782" s="49">
        <v>2598.1443665871529</v>
      </c>
      <c r="X782" s="49">
        <v>3074.821832428117</v>
      </c>
      <c r="Y782" s="49">
        <v>472.11713059025095</v>
      </c>
      <c r="Z782" s="49">
        <v>555.6816297396814</v>
      </c>
      <c r="AA782" s="49">
        <v>663.0490824277241</v>
      </c>
      <c r="AB782" s="49">
        <v>964.25500902491638</v>
      </c>
      <c r="AC782" s="49">
        <v>1197.1286780712771</v>
      </c>
      <c r="AD782" s="49">
        <v>1527.183829360951</v>
      </c>
      <c r="AE782" s="49">
        <v>1805.7669208998309</v>
      </c>
      <c r="AF782" s="49">
        <v>2095.7156201563926</v>
      </c>
      <c r="AG782" s="49">
        <v>2405.7966033252628</v>
      </c>
      <c r="AH782" s="49">
        <v>2850.5603880101526</v>
      </c>
      <c r="AJ782" s="33" t="str">
        <f t="shared" si="24"/>
        <v/>
      </c>
      <c r="AK782" s="33" t="str">
        <f t="shared" si="25"/>
        <v/>
      </c>
      <c r="AO782" t="s">
        <v>13</v>
      </c>
      <c r="AR782" s="7"/>
      <c r="AS782" s="7"/>
      <c r="AT782" s="7"/>
      <c r="AU782" s="7"/>
      <c r="AV782" s="7"/>
      <c r="AW782" s="7"/>
      <c r="AX782" s="7"/>
      <c r="AY782" s="7"/>
      <c r="AZ782" s="7"/>
      <c r="BA782" s="7"/>
      <c r="BB782" s="7"/>
      <c r="BC782" s="7"/>
      <c r="BD782" s="7"/>
      <c r="BE782" s="7"/>
      <c r="BF782" s="7"/>
      <c r="BG782" s="7"/>
      <c r="BH782" s="7"/>
    </row>
    <row r="783" spans="1:60" x14ac:dyDescent="0.25">
      <c r="A783" s="23"/>
      <c r="B783" s="81" t="s">
        <v>1949</v>
      </c>
      <c r="C783" s="53" t="s">
        <v>4327</v>
      </c>
      <c r="D783" s="53" t="s">
        <v>4053</v>
      </c>
      <c r="E783" s="49">
        <v>830.67155742433476</v>
      </c>
      <c r="F783" s="49">
        <v>1010.2603225008373</v>
      </c>
      <c r="G783" s="49">
        <v>1264.7736459820401</v>
      </c>
      <c r="H783" s="49">
        <v>1996.0485538444125</v>
      </c>
      <c r="I783" s="49">
        <v>2550.5807408590599</v>
      </c>
      <c r="J783" s="49">
        <v>3311.229352472908</v>
      </c>
      <c r="K783" s="49">
        <v>3957.7131103606921</v>
      </c>
      <c r="L783" s="49">
        <v>4601.6481219065045</v>
      </c>
      <c r="M783" s="49">
        <v>5282.184152235538</v>
      </c>
      <c r="N783" s="49">
        <v>6262.7976078820038</v>
      </c>
      <c r="O783" s="49">
        <v>830.67155742433476</v>
      </c>
      <c r="P783" s="49">
        <v>1010.2603225008373</v>
      </c>
      <c r="Q783" s="49">
        <v>1264.7736459820401</v>
      </c>
      <c r="R783" s="49">
        <v>1996.0485538444125</v>
      </c>
      <c r="S783" s="49">
        <v>2550.5807408590599</v>
      </c>
      <c r="T783" s="49">
        <v>3311.229352472908</v>
      </c>
      <c r="U783" s="49">
        <v>3957.7131103606921</v>
      </c>
      <c r="V783" s="49">
        <v>4601.6481219065045</v>
      </c>
      <c r="W783" s="49">
        <v>5282.184152235538</v>
      </c>
      <c r="X783" s="49">
        <v>6262.7976078820038</v>
      </c>
      <c r="Y783" s="49">
        <v>830.67155742433476</v>
      </c>
      <c r="Z783" s="49">
        <v>1010.2603225008373</v>
      </c>
      <c r="AA783" s="49">
        <v>1264.7736459820401</v>
      </c>
      <c r="AB783" s="49">
        <v>1996.0485538444125</v>
      </c>
      <c r="AC783" s="49">
        <v>2550.5807408590599</v>
      </c>
      <c r="AD783" s="49">
        <v>3311.229352472908</v>
      </c>
      <c r="AE783" s="49">
        <v>3957.7131103606921</v>
      </c>
      <c r="AF783" s="49">
        <v>4601.6481219065045</v>
      </c>
      <c r="AG783" s="49">
        <v>5282.184152235538</v>
      </c>
      <c r="AH783" s="49">
        <v>6262.7976078820038</v>
      </c>
      <c r="AJ783" s="33" t="str">
        <f t="shared" si="24"/>
        <v/>
      </c>
      <c r="AK783" s="33" t="str">
        <f t="shared" si="25"/>
        <v/>
      </c>
      <c r="AO783" t="s">
        <v>13</v>
      </c>
      <c r="AR783" s="7"/>
      <c r="AS783" s="7"/>
      <c r="AT783" s="7"/>
      <c r="AU783" s="7"/>
      <c r="AV783" s="7"/>
      <c r="AW783" s="7"/>
      <c r="AX783" s="7"/>
      <c r="AY783" s="7"/>
      <c r="AZ783" s="7"/>
      <c r="BA783" s="7"/>
      <c r="BB783" s="7"/>
      <c r="BC783" s="7"/>
      <c r="BD783" s="7"/>
      <c r="BE783" s="7"/>
      <c r="BF783" s="7"/>
      <c r="BG783" s="7"/>
      <c r="BH783" s="7"/>
    </row>
    <row r="784" spans="1:60" x14ac:dyDescent="0.25">
      <c r="A784" s="23"/>
      <c r="B784" s="79" t="s">
        <v>1951</v>
      </c>
      <c r="C784" s="80" t="s">
        <v>4333</v>
      </c>
      <c r="D784" s="34" t="s">
        <v>3443</v>
      </c>
      <c r="E784" s="50">
        <v>2617</v>
      </c>
      <c r="F784" s="50">
        <v>3139.7</v>
      </c>
      <c r="G784" s="50">
        <v>3836</v>
      </c>
      <c r="H784" s="50">
        <v>5875</v>
      </c>
      <c r="I784" s="50">
        <v>7474</v>
      </c>
      <c r="J784" s="50">
        <v>9798</v>
      </c>
      <c r="K784" s="50">
        <v>11760</v>
      </c>
      <c r="L784" s="50">
        <v>13940</v>
      </c>
      <c r="M784" s="50">
        <v>16350</v>
      </c>
      <c r="N784" s="50">
        <v>19950</v>
      </c>
      <c r="O784" s="49">
        <v>2007.9801801350432</v>
      </c>
      <c r="P784" s="49">
        <v>2409.7538453291254</v>
      </c>
      <c r="Q784" s="49">
        <v>2974.2705926338358</v>
      </c>
      <c r="R784" s="49">
        <v>4583.8246499206607</v>
      </c>
      <c r="S784" s="49">
        <v>5795.9811663059418</v>
      </c>
      <c r="T784" s="49">
        <v>7466.5319623099749</v>
      </c>
      <c r="U784" s="49">
        <v>8888.2488888615735</v>
      </c>
      <c r="V784" s="49">
        <v>10302.76861337427</v>
      </c>
      <c r="W784" s="49">
        <v>11799.276197995003</v>
      </c>
      <c r="X784" s="49">
        <v>13951.773707099357</v>
      </c>
      <c r="Y784" s="49">
        <v>2522.6448166406403</v>
      </c>
      <c r="Z784" s="49">
        <v>3039.9231874910311</v>
      </c>
      <c r="AA784" s="49">
        <v>3712.8957989476908</v>
      </c>
      <c r="AB784" s="49">
        <v>5589.9353123201454</v>
      </c>
      <c r="AC784" s="49">
        <v>6987.473829283972</v>
      </c>
      <c r="AD784" s="49">
        <v>8939.0380913773588</v>
      </c>
      <c r="AE784" s="49">
        <v>10569.27392952797</v>
      </c>
      <c r="AF784" s="49">
        <v>12314.140808743337</v>
      </c>
      <c r="AG784" s="49">
        <v>14194.393988523949</v>
      </c>
      <c r="AH784" s="49">
        <v>16976.089485032455</v>
      </c>
      <c r="AJ784" s="33" t="str">
        <f t="shared" si="24"/>
        <v/>
      </c>
      <c r="AK784" s="33" t="str">
        <f t="shared" si="25"/>
        <v/>
      </c>
      <c r="AO784" t="s">
        <v>13</v>
      </c>
      <c r="AR784" s="7"/>
      <c r="AS784" s="7"/>
      <c r="AT784" s="7"/>
      <c r="AU784" s="7"/>
      <c r="AV784" s="7"/>
      <c r="AW784" s="7"/>
      <c r="AX784" s="7"/>
      <c r="AY784" s="7"/>
      <c r="AZ784" s="7"/>
      <c r="BA784" s="7"/>
      <c r="BB784" s="7"/>
      <c r="BC784" s="7"/>
      <c r="BD784" s="7"/>
      <c r="BE784" s="7"/>
      <c r="BF784" s="7"/>
      <c r="BG784" s="7"/>
      <c r="BH784" s="7"/>
    </row>
    <row r="785" spans="1:60" x14ac:dyDescent="0.25">
      <c r="A785" s="23"/>
      <c r="B785" s="79" t="s">
        <v>1953</v>
      </c>
      <c r="C785" s="80" t="s">
        <v>4333</v>
      </c>
      <c r="D785" s="34" t="s">
        <v>3444</v>
      </c>
      <c r="E785" s="50">
        <v>646.5</v>
      </c>
      <c r="F785" s="50">
        <v>752.4</v>
      </c>
      <c r="G785" s="50">
        <v>881.1</v>
      </c>
      <c r="H785" s="50">
        <v>1197</v>
      </c>
      <c r="I785" s="50">
        <v>1402</v>
      </c>
      <c r="J785" s="50">
        <v>1659</v>
      </c>
      <c r="K785" s="50">
        <v>1848</v>
      </c>
      <c r="L785" s="50">
        <v>2035</v>
      </c>
      <c r="M785" s="50">
        <v>2223</v>
      </c>
      <c r="N785" s="50">
        <v>2472</v>
      </c>
      <c r="O785" s="49">
        <v>429.95056805829051</v>
      </c>
      <c r="P785" s="49">
        <v>518.04468236223443</v>
      </c>
      <c r="Q785" s="49">
        <v>642.235231092905</v>
      </c>
      <c r="R785" s="49">
        <v>990.30146350554298</v>
      </c>
      <c r="S785" s="49">
        <v>1250.0046128454082</v>
      </c>
      <c r="T785" s="49">
        <v>1600.7043428258974</v>
      </c>
      <c r="U785" s="49">
        <v>1896.650038490179</v>
      </c>
      <c r="V785" s="49">
        <v>2188.1044298388156</v>
      </c>
      <c r="W785" s="49">
        <v>2493.4968822979231</v>
      </c>
      <c r="X785" s="49">
        <v>2930.6226888233286</v>
      </c>
      <c r="Y785" s="49">
        <v>627.59489086223175</v>
      </c>
      <c r="Z785" s="49">
        <v>734.51746572241962</v>
      </c>
      <c r="AA785" s="49">
        <v>861.99081848743242</v>
      </c>
      <c r="AB785" s="49">
        <v>1170.37973393632</v>
      </c>
      <c r="AC785" s="49">
        <v>1375.3054696395163</v>
      </c>
      <c r="AD785" s="49">
        <v>1645.3976799927093</v>
      </c>
      <c r="AE785" s="49">
        <v>1861.1277881640165</v>
      </c>
      <c r="AF785" s="49">
        <v>2080.4162987595259</v>
      </c>
      <c r="AG785" s="49">
        <v>2309.4309564738928</v>
      </c>
      <c r="AH785" s="49">
        <v>2627.5099921872206</v>
      </c>
      <c r="AJ785" s="33" t="str">
        <f t="shared" si="24"/>
        <v/>
      </c>
      <c r="AK785" s="33" t="str">
        <f t="shared" si="25"/>
        <v/>
      </c>
      <c r="AO785" t="s">
        <v>13</v>
      </c>
      <c r="AR785" s="7"/>
      <c r="AS785" s="7"/>
      <c r="AT785" s="7"/>
      <c r="AU785" s="7"/>
      <c r="AV785" s="7"/>
      <c r="AW785" s="7"/>
      <c r="AX785" s="7"/>
      <c r="AY785" s="7"/>
      <c r="AZ785" s="7"/>
      <c r="BA785" s="7"/>
      <c r="BB785" s="7"/>
      <c r="BC785" s="7"/>
      <c r="BD785" s="7"/>
      <c r="BE785" s="7"/>
      <c r="BF785" s="7"/>
      <c r="BG785" s="7"/>
      <c r="BH785" s="7"/>
    </row>
    <row r="786" spans="1:60" x14ac:dyDescent="0.25">
      <c r="A786" s="23"/>
      <c r="B786" s="81" t="s">
        <v>1955</v>
      </c>
      <c r="C786" s="53" t="s">
        <v>4380</v>
      </c>
      <c r="D786" s="53" t="s">
        <v>3445</v>
      </c>
      <c r="E786" s="84" t="s">
        <v>4405</v>
      </c>
      <c r="F786" s="84" t="s">
        <v>4405</v>
      </c>
      <c r="G786" s="84" t="s">
        <v>4405</v>
      </c>
      <c r="H786" s="84" t="s">
        <v>4405</v>
      </c>
      <c r="I786" s="84" t="s">
        <v>4405</v>
      </c>
      <c r="J786" s="84" t="s">
        <v>4405</v>
      </c>
      <c r="K786" s="84" t="s">
        <v>4405</v>
      </c>
      <c r="L786" s="84" t="s">
        <v>4405</v>
      </c>
      <c r="M786" s="84" t="s">
        <v>4405</v>
      </c>
      <c r="N786" s="84" t="s">
        <v>4405</v>
      </c>
      <c r="O786" s="49">
        <v>2928.0195243521985</v>
      </c>
      <c r="P786" s="49">
        <v>3466.5255124609193</v>
      </c>
      <c r="Q786" s="49">
        <v>4212.982900721785</v>
      </c>
      <c r="R786" s="49">
        <v>6290.1516426489115</v>
      </c>
      <c r="S786" s="49">
        <v>7813.4108660005968</v>
      </c>
      <c r="T786" s="49">
        <v>9891.1238595910399</v>
      </c>
      <c r="U786" s="49">
        <v>11640.852957743478</v>
      </c>
      <c r="V786" s="49">
        <v>13359.212220531277</v>
      </c>
      <c r="W786" s="49">
        <v>15168.962803452487</v>
      </c>
      <c r="X786" s="49">
        <v>17742.786145313141</v>
      </c>
      <c r="Y786" s="49">
        <v>4732.9058959897711</v>
      </c>
      <c r="Z786" s="49">
        <v>5400.7930719952674</v>
      </c>
      <c r="AA786" s="49">
        <v>6195.8836011240955</v>
      </c>
      <c r="AB786" s="49">
        <v>8106.6582616859459</v>
      </c>
      <c r="AC786" s="49">
        <v>9345.90806602462</v>
      </c>
      <c r="AD786" s="49">
        <v>10915.469799603494</v>
      </c>
      <c r="AE786" s="49">
        <v>12119.506294958872</v>
      </c>
      <c r="AF786" s="49">
        <v>13335.577652254373</v>
      </c>
      <c r="AG786" s="49">
        <v>14573.948122549078</v>
      </c>
      <c r="AH786" s="49">
        <v>16278.993260589488</v>
      </c>
      <c r="AJ786" s="33" t="str">
        <f t="shared" si="24"/>
        <v/>
      </c>
      <c r="AK786" s="33" t="str">
        <f t="shared" si="25"/>
        <v/>
      </c>
      <c r="AO786" t="s">
        <v>13</v>
      </c>
      <c r="AR786" s="7"/>
      <c r="AS786" s="7"/>
      <c r="AT786" s="7"/>
      <c r="AU786" s="7"/>
      <c r="AV786" s="7"/>
      <c r="AW786" s="7"/>
      <c r="AX786" s="7"/>
      <c r="AY786" s="7"/>
      <c r="AZ786" s="7"/>
      <c r="BA786" s="7"/>
      <c r="BB786" s="7"/>
      <c r="BC786" s="7"/>
      <c r="BD786" s="7"/>
      <c r="BE786" s="7"/>
      <c r="BF786" s="7"/>
      <c r="BG786" s="7"/>
      <c r="BH786" s="7"/>
    </row>
    <row r="787" spans="1:60" x14ac:dyDescent="0.25">
      <c r="A787" s="23"/>
      <c r="B787" s="79" t="s">
        <v>1957</v>
      </c>
      <c r="C787" s="80" t="s">
        <v>4333</v>
      </c>
      <c r="D787" s="34" t="s">
        <v>3445</v>
      </c>
      <c r="E787" s="50">
        <v>4895</v>
      </c>
      <c r="F787" s="50">
        <v>5566</v>
      </c>
      <c r="G787" s="50">
        <v>6371</v>
      </c>
      <c r="H787" s="50">
        <v>8314</v>
      </c>
      <c r="I787" s="50">
        <v>9564</v>
      </c>
      <c r="J787" s="50">
        <v>11110</v>
      </c>
      <c r="K787" s="50">
        <v>12250</v>
      </c>
      <c r="L787" s="50">
        <v>13380</v>
      </c>
      <c r="M787" s="50">
        <v>14500</v>
      </c>
      <c r="N787" s="50">
        <v>16000</v>
      </c>
      <c r="O787" s="49">
        <v>2978.9784854393797</v>
      </c>
      <c r="P787" s="49">
        <v>3522.4826706787885</v>
      </c>
      <c r="Q787" s="49">
        <v>4274.7187017833958</v>
      </c>
      <c r="R787" s="49">
        <v>6361.6778912887721</v>
      </c>
      <c r="S787" s="49">
        <v>7886.8450355144405</v>
      </c>
      <c r="T787" s="49">
        <v>9963.8452819978957</v>
      </c>
      <c r="U787" s="49">
        <v>11710.321371776427</v>
      </c>
      <c r="V787" s="49">
        <v>13422.474965492676</v>
      </c>
      <c r="W787" s="49">
        <v>15224.600854191642</v>
      </c>
      <c r="X787" s="49">
        <v>17783.746476481436</v>
      </c>
      <c r="Y787" s="49">
        <v>4839.6817935428689</v>
      </c>
      <c r="Z787" s="49">
        <v>5514.8447572370178</v>
      </c>
      <c r="AA787" s="49">
        <v>6315.8347026785104</v>
      </c>
      <c r="AB787" s="49">
        <v>8228.2390804958886</v>
      </c>
      <c r="AC787" s="49">
        <v>9459.8420871232029</v>
      </c>
      <c r="AD787" s="49">
        <v>11010.949592271423</v>
      </c>
      <c r="AE787" s="49">
        <v>12194.396747395147</v>
      </c>
      <c r="AF787" s="49">
        <v>13384.922427303214</v>
      </c>
      <c r="AG787" s="49">
        <v>14592.284071052709</v>
      </c>
      <c r="AH787" s="49">
        <v>16245.317114481131</v>
      </c>
      <c r="AJ787" s="33" t="str">
        <f t="shared" si="24"/>
        <v/>
      </c>
      <c r="AK787" s="33" t="str">
        <f t="shared" si="25"/>
        <v/>
      </c>
      <c r="AO787" t="s">
        <v>13</v>
      </c>
      <c r="AR787" s="7"/>
      <c r="AS787" s="7"/>
      <c r="AT787" s="7"/>
      <c r="AU787" s="7"/>
      <c r="AV787" s="7"/>
      <c r="AW787" s="7"/>
      <c r="AX787" s="7"/>
      <c r="AY787" s="7"/>
      <c r="AZ787" s="7"/>
      <c r="BA787" s="7"/>
      <c r="BB787" s="7"/>
      <c r="BC787" s="7"/>
      <c r="BD787" s="7"/>
      <c r="BE787" s="7"/>
      <c r="BF787" s="7"/>
      <c r="BG787" s="7"/>
      <c r="BH787" s="7"/>
    </row>
    <row r="788" spans="1:60" x14ac:dyDescent="0.25">
      <c r="A788" s="23"/>
      <c r="B788" s="79" t="s">
        <v>1959</v>
      </c>
      <c r="C788" s="80" t="s">
        <v>4333</v>
      </c>
      <c r="D788" s="34" t="s">
        <v>3446</v>
      </c>
      <c r="E788" s="50">
        <v>465.2</v>
      </c>
      <c r="F788" s="50">
        <v>591.79999999999995</v>
      </c>
      <c r="G788" s="50">
        <v>761.7</v>
      </c>
      <c r="H788" s="50">
        <v>1250</v>
      </c>
      <c r="I788" s="50">
        <v>1622</v>
      </c>
      <c r="J788" s="50">
        <v>2141</v>
      </c>
      <c r="K788" s="50">
        <v>2564</v>
      </c>
      <c r="L788" s="50">
        <v>3015</v>
      </c>
      <c r="M788" s="50">
        <v>3498</v>
      </c>
      <c r="N788" s="50">
        <v>4190</v>
      </c>
      <c r="O788" s="49">
        <v>655.01873390637604</v>
      </c>
      <c r="P788" s="49">
        <v>792.63480038697605</v>
      </c>
      <c r="Q788" s="49">
        <v>986.93965093623456</v>
      </c>
      <c r="R788" s="49">
        <v>1538.0884436531842</v>
      </c>
      <c r="S788" s="49">
        <v>1951.9385110705803</v>
      </c>
      <c r="T788" s="49">
        <v>2515.1317200534322</v>
      </c>
      <c r="U788" s="49">
        <v>2991.6726597691636</v>
      </c>
      <c r="V788" s="49">
        <v>3463.4098469471282</v>
      </c>
      <c r="W788" s="49">
        <v>3959.9311384279645</v>
      </c>
      <c r="X788" s="49">
        <v>4672.442213728641</v>
      </c>
      <c r="Y788" s="49">
        <v>490.97785275271775</v>
      </c>
      <c r="Z788" s="49">
        <v>615.79912709026746</v>
      </c>
      <c r="AA788" s="49">
        <v>789.85495636702944</v>
      </c>
      <c r="AB788" s="49">
        <v>1306.2931441621165</v>
      </c>
      <c r="AC788" s="49">
        <v>1707.5396139812617</v>
      </c>
      <c r="AD788" s="49">
        <v>2265.7105733511439</v>
      </c>
      <c r="AE788" s="49">
        <v>2725.5652270239061</v>
      </c>
      <c r="AF788" s="49">
        <v>3198.5263930543101</v>
      </c>
      <c r="AG788" s="49">
        <v>3699.1635602831457</v>
      </c>
      <c r="AH788" s="49">
        <v>4410.6518651937195</v>
      </c>
      <c r="AJ788" s="33" t="str">
        <f t="shared" si="24"/>
        <v/>
      </c>
      <c r="AK788" s="33" t="str">
        <f t="shared" si="25"/>
        <v/>
      </c>
      <c r="AO788" t="s">
        <v>13</v>
      </c>
      <c r="AR788" s="7"/>
      <c r="AS788" s="7"/>
      <c r="AT788" s="7"/>
      <c r="AU788" s="7"/>
      <c r="AV788" s="7"/>
      <c r="AW788" s="7"/>
      <c r="AX788" s="7"/>
      <c r="AY788" s="7"/>
      <c r="AZ788" s="7"/>
      <c r="BA788" s="7"/>
      <c r="BB788" s="7"/>
      <c r="BC788" s="7"/>
      <c r="BD788" s="7"/>
      <c r="BE788" s="7"/>
      <c r="BF788" s="7"/>
      <c r="BG788" s="7"/>
      <c r="BH788" s="7"/>
    </row>
    <row r="789" spans="1:60" x14ac:dyDescent="0.25">
      <c r="A789" s="23"/>
      <c r="B789" s="79" t="s">
        <v>1961</v>
      </c>
      <c r="C789" s="80" t="s">
        <v>4333</v>
      </c>
      <c r="D789" s="34" t="s">
        <v>3447</v>
      </c>
      <c r="E789" s="50">
        <v>3856</v>
      </c>
      <c r="F789" s="50">
        <v>4504.8999999999996</v>
      </c>
      <c r="G789" s="50">
        <v>5292</v>
      </c>
      <c r="H789" s="50">
        <v>7206</v>
      </c>
      <c r="I789" s="50">
        <v>8444</v>
      </c>
      <c r="J789" s="50">
        <v>9975</v>
      </c>
      <c r="K789" s="50">
        <v>11090</v>
      </c>
      <c r="L789" s="50">
        <v>12200</v>
      </c>
      <c r="M789" s="50">
        <v>13300</v>
      </c>
      <c r="N789" s="50">
        <v>14750</v>
      </c>
      <c r="O789" s="49">
        <v>2205.5479479412757</v>
      </c>
      <c r="P789" s="49">
        <v>2649.738593558202</v>
      </c>
      <c r="Q789" s="49">
        <v>3272.565180623681</v>
      </c>
      <c r="R789" s="49">
        <v>5046.030955359628</v>
      </c>
      <c r="S789" s="49">
        <v>6374.6389361424381</v>
      </c>
      <c r="T789" s="49">
        <v>8201.8418725539377</v>
      </c>
      <c r="U789" s="49">
        <v>9751.5920401706044</v>
      </c>
      <c r="V789" s="49">
        <v>11290.206644389147</v>
      </c>
      <c r="W789" s="49">
        <v>12918.053889139241</v>
      </c>
      <c r="X789" s="49">
        <v>15253.511814107767</v>
      </c>
      <c r="Y789" s="49">
        <v>3806.3962498015139</v>
      </c>
      <c r="Z789" s="49">
        <v>4456.5487424932853</v>
      </c>
      <c r="AA789" s="49">
        <v>5236.6730186472241</v>
      </c>
      <c r="AB789" s="49">
        <v>7107.2917372072943</v>
      </c>
      <c r="AC789" s="49">
        <v>8310.4048852055057</v>
      </c>
      <c r="AD789" s="49">
        <v>9815.8704244599685</v>
      </c>
      <c r="AE789" s="49">
        <v>10946.899777879875</v>
      </c>
      <c r="AF789" s="49">
        <v>12090.644416983578</v>
      </c>
      <c r="AG789" s="49">
        <v>13249.57190712352</v>
      </c>
      <c r="AH789" s="49">
        <v>14821.756514570916</v>
      </c>
      <c r="AJ789" s="33" t="str">
        <f t="shared" si="24"/>
        <v/>
      </c>
      <c r="AK789" s="33" t="str">
        <f t="shared" si="25"/>
        <v/>
      </c>
      <c r="AO789" t="s">
        <v>13</v>
      </c>
      <c r="AR789" s="7"/>
      <c r="AS789" s="7"/>
      <c r="AT789" s="7"/>
      <c r="AU789" s="7"/>
      <c r="AV789" s="7"/>
      <c r="AW789" s="7"/>
      <c r="AX789" s="7"/>
      <c r="AY789" s="7"/>
      <c r="AZ789" s="7"/>
      <c r="BA789" s="7"/>
      <c r="BB789" s="7"/>
      <c r="BC789" s="7"/>
      <c r="BD789" s="7"/>
      <c r="BE789" s="7"/>
      <c r="BF789" s="7"/>
      <c r="BG789" s="7"/>
      <c r="BH789" s="7"/>
    </row>
    <row r="790" spans="1:60" x14ac:dyDescent="0.25">
      <c r="A790" s="23"/>
      <c r="B790" s="81" t="s">
        <v>1963</v>
      </c>
      <c r="C790" s="53" t="s">
        <v>4327</v>
      </c>
      <c r="D790" s="53" t="s">
        <v>4054</v>
      </c>
      <c r="E790" s="49">
        <v>108.80077848961002</v>
      </c>
      <c r="F790" s="49">
        <v>135.78339486870692</v>
      </c>
      <c r="G790" s="49">
        <v>175.11647398909651</v>
      </c>
      <c r="H790" s="49">
        <v>291.75258821641319</v>
      </c>
      <c r="I790" s="49">
        <v>383.94018649400954</v>
      </c>
      <c r="J790" s="49">
        <v>511.3137448789318</v>
      </c>
      <c r="K790" s="49">
        <v>621.18944764337607</v>
      </c>
      <c r="L790" s="49">
        <v>732.28182624499107</v>
      </c>
      <c r="M790" s="49">
        <v>849.87083467429125</v>
      </c>
      <c r="N790" s="49">
        <v>1022.0986244439143</v>
      </c>
      <c r="O790" s="49">
        <v>108.80077848961002</v>
      </c>
      <c r="P790" s="49">
        <v>135.78339486870692</v>
      </c>
      <c r="Q790" s="49">
        <v>175.11647398909651</v>
      </c>
      <c r="R790" s="49">
        <v>291.75258821641319</v>
      </c>
      <c r="S790" s="49">
        <v>383.94018649400954</v>
      </c>
      <c r="T790" s="49">
        <v>511.3137448789318</v>
      </c>
      <c r="U790" s="49">
        <v>621.18944764337607</v>
      </c>
      <c r="V790" s="49">
        <v>732.28182624499107</v>
      </c>
      <c r="W790" s="49">
        <v>849.87083467429125</v>
      </c>
      <c r="X790" s="49">
        <v>1022.0986244439143</v>
      </c>
      <c r="Y790" s="49">
        <v>108.80077848961002</v>
      </c>
      <c r="Z790" s="49">
        <v>135.78339486870692</v>
      </c>
      <c r="AA790" s="49">
        <v>175.11647398909651</v>
      </c>
      <c r="AB790" s="49">
        <v>291.75258821641319</v>
      </c>
      <c r="AC790" s="49">
        <v>383.94018649400954</v>
      </c>
      <c r="AD790" s="49">
        <v>511.3137448789318</v>
      </c>
      <c r="AE790" s="49">
        <v>621.18944764337607</v>
      </c>
      <c r="AF790" s="49">
        <v>732.28182624499107</v>
      </c>
      <c r="AG790" s="49">
        <v>849.87083467429125</v>
      </c>
      <c r="AH790" s="49">
        <v>1022.0986244439143</v>
      </c>
      <c r="AJ790" s="33" t="str">
        <f t="shared" si="24"/>
        <v/>
      </c>
      <c r="AK790" s="33" t="str">
        <f t="shared" si="25"/>
        <v/>
      </c>
      <c r="AO790" t="s">
        <v>13</v>
      </c>
      <c r="AR790" s="7"/>
      <c r="AS790" s="7"/>
      <c r="AT790" s="7"/>
      <c r="AU790" s="7"/>
      <c r="AV790" s="7"/>
      <c r="AW790" s="7"/>
      <c r="AX790" s="7"/>
      <c r="AY790" s="7"/>
      <c r="AZ790" s="7"/>
      <c r="BA790" s="7"/>
      <c r="BB790" s="7"/>
      <c r="BC790" s="7"/>
      <c r="BD790" s="7"/>
      <c r="BE790" s="7"/>
      <c r="BF790" s="7"/>
      <c r="BG790" s="7"/>
      <c r="BH790" s="7"/>
    </row>
    <row r="791" spans="1:60" x14ac:dyDescent="0.25">
      <c r="A791" s="23"/>
      <c r="B791" s="81" t="s">
        <v>1965</v>
      </c>
      <c r="C791" s="53" t="s">
        <v>4327</v>
      </c>
      <c r="D791" s="53" t="s">
        <v>4055</v>
      </c>
      <c r="E791" s="49">
        <v>1897.1903940033774</v>
      </c>
      <c r="F791" s="49">
        <v>2272.7700125878064</v>
      </c>
      <c r="G791" s="49">
        <v>2802.2669510686474</v>
      </c>
      <c r="H791" s="49">
        <v>4317.5128679513409</v>
      </c>
      <c r="I791" s="49">
        <v>5469.4123908237098</v>
      </c>
      <c r="J791" s="49">
        <v>7064.5670291477763</v>
      </c>
      <c r="K791" s="49">
        <v>8430.4251407738066</v>
      </c>
      <c r="L791" s="49">
        <v>9795.1463997209303</v>
      </c>
      <c r="M791" s="49">
        <v>11239.948076397734</v>
      </c>
      <c r="N791" s="49">
        <v>13327.4970394549</v>
      </c>
      <c r="O791" s="49">
        <v>1897.1903940033774</v>
      </c>
      <c r="P791" s="49">
        <v>2272.7700125878064</v>
      </c>
      <c r="Q791" s="49">
        <v>2802.2669510686474</v>
      </c>
      <c r="R791" s="49">
        <v>4317.5128679513409</v>
      </c>
      <c r="S791" s="49">
        <v>5469.4123908237098</v>
      </c>
      <c r="T791" s="49">
        <v>7064.5670291477763</v>
      </c>
      <c r="U791" s="49">
        <v>8430.4251407738066</v>
      </c>
      <c r="V791" s="49">
        <v>9795.1463997209303</v>
      </c>
      <c r="W791" s="49">
        <v>11239.948076397734</v>
      </c>
      <c r="X791" s="49">
        <v>13327.4970394549</v>
      </c>
      <c r="Y791" s="49">
        <v>1897.1903940033774</v>
      </c>
      <c r="Z791" s="49">
        <v>2272.7700125878064</v>
      </c>
      <c r="AA791" s="49">
        <v>2802.2669510686474</v>
      </c>
      <c r="AB791" s="49">
        <v>4317.5128679513409</v>
      </c>
      <c r="AC791" s="49">
        <v>5469.4123908237098</v>
      </c>
      <c r="AD791" s="49">
        <v>7064.5670291477763</v>
      </c>
      <c r="AE791" s="49">
        <v>8430.4251407738066</v>
      </c>
      <c r="AF791" s="49">
        <v>9795.1463997209303</v>
      </c>
      <c r="AG791" s="49">
        <v>11239.948076397734</v>
      </c>
      <c r="AH791" s="49">
        <v>13327.4970394549</v>
      </c>
      <c r="AJ791" s="33" t="str">
        <f t="shared" si="24"/>
        <v/>
      </c>
      <c r="AK791" s="33" t="str">
        <f t="shared" si="25"/>
        <v/>
      </c>
      <c r="AO791" t="s">
        <v>13</v>
      </c>
      <c r="AR791" s="7"/>
      <c r="AS791" s="7"/>
      <c r="AT791" s="7"/>
      <c r="AU791" s="7"/>
      <c r="AV791" s="7"/>
      <c r="AW791" s="7"/>
      <c r="AX791" s="7"/>
      <c r="AY791" s="7"/>
      <c r="AZ791" s="7"/>
      <c r="BA791" s="7"/>
      <c r="BB791" s="7"/>
      <c r="BC791" s="7"/>
      <c r="BD791" s="7"/>
      <c r="BE791" s="7"/>
      <c r="BF791" s="7"/>
      <c r="BG791" s="7"/>
      <c r="BH791" s="7"/>
    </row>
    <row r="792" spans="1:60" x14ac:dyDescent="0.25">
      <c r="A792" s="23"/>
      <c r="B792" s="81" t="s">
        <v>1967</v>
      </c>
      <c r="C792" s="53" t="s">
        <v>4327</v>
      </c>
      <c r="D792" s="53" t="s">
        <v>4056</v>
      </c>
      <c r="E792" s="49">
        <v>1237.074446168499</v>
      </c>
      <c r="F792" s="49">
        <v>1487.1689619659903</v>
      </c>
      <c r="G792" s="49">
        <v>1840.3626011903059</v>
      </c>
      <c r="H792" s="49">
        <v>2849.0727824202959</v>
      </c>
      <c r="I792" s="49">
        <v>3614.8073594447551</v>
      </c>
      <c r="J792" s="49">
        <v>4669.9859469811909</v>
      </c>
      <c r="K792" s="49">
        <v>5571.3157382031859</v>
      </c>
      <c r="L792" s="49">
        <v>6470.1265924353029</v>
      </c>
      <c r="M792" s="49">
        <v>7419.8799506884361</v>
      </c>
      <c r="N792" s="49">
        <v>8790.7828432068964</v>
      </c>
      <c r="O792" s="49">
        <v>1237.074446168499</v>
      </c>
      <c r="P792" s="49">
        <v>1487.1689619659903</v>
      </c>
      <c r="Q792" s="49">
        <v>1840.3626011903059</v>
      </c>
      <c r="R792" s="49">
        <v>2849.0727824202959</v>
      </c>
      <c r="S792" s="49">
        <v>3614.8073594447551</v>
      </c>
      <c r="T792" s="49">
        <v>4669.9859469811909</v>
      </c>
      <c r="U792" s="49">
        <v>5571.3157382031859</v>
      </c>
      <c r="V792" s="49">
        <v>6470.1265924353029</v>
      </c>
      <c r="W792" s="49">
        <v>7419.8799506884361</v>
      </c>
      <c r="X792" s="49">
        <v>8790.7828432068964</v>
      </c>
      <c r="Y792" s="49">
        <v>1237.074446168499</v>
      </c>
      <c r="Z792" s="49">
        <v>1487.1689619659903</v>
      </c>
      <c r="AA792" s="49">
        <v>1840.3626011903059</v>
      </c>
      <c r="AB792" s="49">
        <v>2849.0727824202959</v>
      </c>
      <c r="AC792" s="49">
        <v>3614.8073594447551</v>
      </c>
      <c r="AD792" s="49">
        <v>4669.9859469811909</v>
      </c>
      <c r="AE792" s="49">
        <v>5571.3157382031859</v>
      </c>
      <c r="AF792" s="49">
        <v>6470.1265924353029</v>
      </c>
      <c r="AG792" s="49">
        <v>7419.8799506884361</v>
      </c>
      <c r="AH792" s="49">
        <v>8790.7828432068964</v>
      </c>
      <c r="AJ792" s="33" t="str">
        <f t="shared" si="24"/>
        <v/>
      </c>
      <c r="AK792" s="33" t="str">
        <f t="shared" si="25"/>
        <v/>
      </c>
      <c r="AO792" t="s">
        <v>13</v>
      </c>
      <c r="AR792" s="7"/>
      <c r="AS792" s="7"/>
      <c r="AT792" s="7"/>
      <c r="AU792" s="7"/>
      <c r="AV792" s="7"/>
      <c r="AW792" s="7"/>
      <c r="AX792" s="7"/>
      <c r="AY792" s="7"/>
      <c r="AZ792" s="7"/>
      <c r="BA792" s="7"/>
      <c r="BB792" s="7"/>
      <c r="BC792" s="7"/>
      <c r="BD792" s="7"/>
      <c r="BE792" s="7"/>
      <c r="BF792" s="7"/>
      <c r="BG792" s="7"/>
      <c r="BH792" s="7"/>
    </row>
    <row r="793" spans="1:60" x14ac:dyDescent="0.25">
      <c r="A793" s="23"/>
      <c r="B793" s="79" t="s">
        <v>1969</v>
      </c>
      <c r="C793" s="80" t="s">
        <v>4333</v>
      </c>
      <c r="D793" s="34" t="s">
        <v>3448</v>
      </c>
      <c r="E793" s="50">
        <v>5421</v>
      </c>
      <c r="F793" s="50">
        <v>6241.3</v>
      </c>
      <c r="G793" s="50">
        <v>7240</v>
      </c>
      <c r="H793" s="50">
        <v>9710</v>
      </c>
      <c r="I793" s="50">
        <v>11340</v>
      </c>
      <c r="J793" s="50">
        <v>13390</v>
      </c>
      <c r="K793" s="50">
        <v>14930</v>
      </c>
      <c r="L793" s="50">
        <v>16460</v>
      </c>
      <c r="M793" s="50">
        <v>18010</v>
      </c>
      <c r="N793" s="50">
        <v>20100</v>
      </c>
      <c r="O793" s="49">
        <v>3502.1526903618183</v>
      </c>
      <c r="P793" s="49">
        <v>4155.0324991121915</v>
      </c>
      <c r="Q793" s="49">
        <v>5065.8260141997607</v>
      </c>
      <c r="R793" s="49">
        <v>7638.2977256663789</v>
      </c>
      <c r="S793" s="49">
        <v>9559.5020962304479</v>
      </c>
      <c r="T793" s="49">
        <v>12210.36268535015</v>
      </c>
      <c r="U793" s="49">
        <v>14465.04863767731</v>
      </c>
      <c r="V793" s="49">
        <v>16701.12265008338</v>
      </c>
      <c r="W793" s="49">
        <v>19065.379649072092</v>
      </c>
      <c r="X793" s="49">
        <v>22455.702164811468</v>
      </c>
      <c r="Y793" s="49">
        <v>5363.3297256666119</v>
      </c>
      <c r="Z793" s="49">
        <v>6186.9254012114279</v>
      </c>
      <c r="AA793" s="49">
        <v>7180.4335894301303</v>
      </c>
      <c r="AB793" s="49">
        <v>9615.325433699807</v>
      </c>
      <c r="AC793" s="49">
        <v>11225.053495013559</v>
      </c>
      <c r="AD793" s="49">
        <v>13284.135112787833</v>
      </c>
      <c r="AE793" s="49">
        <v>14880.288219122731</v>
      </c>
      <c r="AF793" s="49">
        <v>16488.982524235547</v>
      </c>
      <c r="AG793" s="49">
        <v>18149.341078361598</v>
      </c>
      <c r="AH793" s="49">
        <v>20435.716008994874</v>
      </c>
      <c r="AJ793" s="33" t="str">
        <f t="shared" si="24"/>
        <v/>
      </c>
      <c r="AK793" s="33" t="str">
        <f t="shared" si="25"/>
        <v/>
      </c>
      <c r="AO793" t="s">
        <v>13</v>
      </c>
      <c r="AR793" s="7"/>
      <c r="AS793" s="7"/>
      <c r="AT793" s="7"/>
      <c r="AU793" s="7"/>
      <c r="AV793" s="7"/>
      <c r="AW793" s="7"/>
      <c r="AX793" s="7"/>
      <c r="AY793" s="7"/>
      <c r="AZ793" s="7"/>
      <c r="BA793" s="7"/>
      <c r="BB793" s="7"/>
      <c r="BC793" s="7"/>
      <c r="BD793" s="7"/>
      <c r="BE793" s="7"/>
      <c r="BF793" s="7"/>
      <c r="BG793" s="7"/>
      <c r="BH793" s="7"/>
    </row>
    <row r="794" spans="1:60" x14ac:dyDescent="0.25">
      <c r="A794" s="23"/>
      <c r="B794" s="79" t="s">
        <v>1974</v>
      </c>
      <c r="C794" s="80" t="s">
        <v>3585</v>
      </c>
      <c r="D794" s="80" t="s">
        <v>3449</v>
      </c>
      <c r="E794" s="50">
        <v>237000</v>
      </c>
      <c r="F794" s="50">
        <v>248225</v>
      </c>
      <c r="G794" s="50">
        <v>260100</v>
      </c>
      <c r="H794" s="50">
        <v>283500</v>
      </c>
      <c r="I794" s="50">
        <v>295800</v>
      </c>
      <c r="J794" s="50">
        <v>309000</v>
      </c>
      <c r="K794" s="50">
        <v>317500</v>
      </c>
      <c r="L794" s="50">
        <v>325100</v>
      </c>
      <c r="M794" s="50">
        <v>332000</v>
      </c>
      <c r="N794" s="50">
        <v>340400</v>
      </c>
      <c r="O794" s="50">
        <v>237000</v>
      </c>
      <c r="P794" s="50">
        <v>248225</v>
      </c>
      <c r="Q794" s="50">
        <v>260100</v>
      </c>
      <c r="R794" s="50">
        <v>283500</v>
      </c>
      <c r="S794" s="50">
        <v>295800</v>
      </c>
      <c r="T794" s="50">
        <v>309000</v>
      </c>
      <c r="U794" s="50">
        <v>317500</v>
      </c>
      <c r="V794" s="50">
        <v>325100</v>
      </c>
      <c r="W794" s="50">
        <v>332000</v>
      </c>
      <c r="X794" s="50">
        <v>340400</v>
      </c>
      <c r="Y794" s="50">
        <v>237000</v>
      </c>
      <c r="Z794" s="50">
        <v>248225</v>
      </c>
      <c r="AA794" s="50">
        <v>260100</v>
      </c>
      <c r="AB794" s="50">
        <v>283500</v>
      </c>
      <c r="AC794" s="50">
        <v>295800</v>
      </c>
      <c r="AD794" s="50">
        <v>309000</v>
      </c>
      <c r="AE794" s="50">
        <v>317500</v>
      </c>
      <c r="AF794" s="50">
        <v>325100</v>
      </c>
      <c r="AG794" s="50">
        <v>332000</v>
      </c>
      <c r="AH794" s="50">
        <v>340400</v>
      </c>
      <c r="AJ794" s="33" t="str">
        <f t="shared" si="24"/>
        <v/>
      </c>
      <c r="AK794" s="33" t="str">
        <f t="shared" si="25"/>
        <v/>
      </c>
      <c r="AO794" t="s">
        <v>13</v>
      </c>
      <c r="AR794" s="7"/>
      <c r="AS794" s="7"/>
      <c r="AT794" s="7"/>
      <c r="AU794" s="7"/>
      <c r="AV794" s="7"/>
      <c r="AW794" s="7"/>
      <c r="AX794" s="7"/>
      <c r="AY794" s="7"/>
      <c r="AZ794" s="7"/>
      <c r="BA794" s="7"/>
      <c r="BB794" s="7"/>
      <c r="BC794" s="7"/>
      <c r="BD794" s="7"/>
      <c r="BE794" s="7"/>
      <c r="BF794" s="7"/>
      <c r="BG794" s="7"/>
      <c r="BH794" s="7"/>
    </row>
    <row r="795" spans="1:60" x14ac:dyDescent="0.25">
      <c r="A795" s="23"/>
      <c r="B795" s="79" t="s">
        <v>1976</v>
      </c>
      <c r="C795" s="80" t="s">
        <v>3584</v>
      </c>
      <c r="D795" s="80" t="s">
        <v>3450</v>
      </c>
      <c r="E795" s="50">
        <v>742.1</v>
      </c>
      <c r="F795" s="50">
        <v>870.9</v>
      </c>
      <c r="G795" s="50">
        <v>1040</v>
      </c>
      <c r="H795" s="50">
        <v>1522</v>
      </c>
      <c r="I795" s="50">
        <v>1891</v>
      </c>
      <c r="J795" s="50">
        <v>2418</v>
      </c>
      <c r="K795" s="50">
        <v>2856</v>
      </c>
      <c r="L795" s="50">
        <v>3335</v>
      </c>
      <c r="M795" s="50">
        <v>3861</v>
      </c>
      <c r="N795" s="50">
        <v>4638</v>
      </c>
      <c r="O795" s="50">
        <v>742.1</v>
      </c>
      <c r="P795" s="50">
        <v>870.9</v>
      </c>
      <c r="Q795" s="50">
        <v>1040</v>
      </c>
      <c r="R795" s="50">
        <v>1522</v>
      </c>
      <c r="S795" s="50">
        <v>1891</v>
      </c>
      <c r="T795" s="50">
        <v>2418</v>
      </c>
      <c r="U795" s="50">
        <v>2856</v>
      </c>
      <c r="V795" s="50">
        <v>3335</v>
      </c>
      <c r="W795" s="50">
        <v>3861</v>
      </c>
      <c r="X795" s="50">
        <v>4638</v>
      </c>
      <c r="Y795" s="50">
        <v>742.1</v>
      </c>
      <c r="Z795" s="50">
        <v>870.9</v>
      </c>
      <c r="AA795" s="50">
        <v>1040</v>
      </c>
      <c r="AB795" s="50">
        <v>1522</v>
      </c>
      <c r="AC795" s="50">
        <v>1891</v>
      </c>
      <c r="AD795" s="50">
        <v>2418</v>
      </c>
      <c r="AE795" s="50">
        <v>2856</v>
      </c>
      <c r="AF795" s="50">
        <v>3335</v>
      </c>
      <c r="AG795" s="50">
        <v>3861</v>
      </c>
      <c r="AH795" s="50">
        <v>4638</v>
      </c>
      <c r="AJ795" s="33" t="str">
        <f t="shared" si="24"/>
        <v/>
      </c>
      <c r="AK795" s="33" t="str">
        <f t="shared" si="25"/>
        <v/>
      </c>
      <c r="AO795" t="s">
        <v>13</v>
      </c>
      <c r="AR795" s="7"/>
      <c r="AS795" s="7"/>
      <c r="AT795" s="7"/>
      <c r="AU795" s="7"/>
      <c r="AV795" s="7"/>
      <c r="AW795" s="7"/>
      <c r="AX795" s="7"/>
      <c r="AY795" s="7"/>
      <c r="AZ795" s="7"/>
      <c r="BA795" s="7"/>
      <c r="BB795" s="7"/>
      <c r="BC795" s="7"/>
      <c r="BD795" s="7"/>
      <c r="BE795" s="7"/>
      <c r="BF795" s="7"/>
      <c r="BG795" s="7"/>
      <c r="BH795" s="7"/>
    </row>
    <row r="796" spans="1:60" x14ac:dyDescent="0.25">
      <c r="A796" s="23"/>
      <c r="B796" s="79" t="s">
        <v>1982</v>
      </c>
      <c r="C796" s="80" t="s">
        <v>4333</v>
      </c>
      <c r="D796" s="34" t="s">
        <v>3451</v>
      </c>
      <c r="E796" s="50">
        <v>610</v>
      </c>
      <c r="F796" s="50">
        <v>704.1</v>
      </c>
      <c r="G796" s="50">
        <v>821.1</v>
      </c>
      <c r="H796" s="50">
        <v>1123</v>
      </c>
      <c r="I796" s="50">
        <v>1331</v>
      </c>
      <c r="J796" s="50">
        <v>1604</v>
      </c>
      <c r="K796" s="50">
        <v>1814</v>
      </c>
      <c r="L796" s="50">
        <v>2030</v>
      </c>
      <c r="M796" s="50">
        <v>2254</v>
      </c>
      <c r="N796" s="50">
        <v>2563</v>
      </c>
      <c r="O796" s="49">
        <v>631.9689309589512</v>
      </c>
      <c r="P796" s="49">
        <v>782.90451367934156</v>
      </c>
      <c r="Q796" s="49">
        <v>979.81008135106936</v>
      </c>
      <c r="R796" s="49">
        <v>1514.7100504709845</v>
      </c>
      <c r="S796" s="49">
        <v>1891.3023034345845</v>
      </c>
      <c r="T796" s="49">
        <v>2407.7478524605026</v>
      </c>
      <c r="U796" s="49">
        <v>2800.3345373622074</v>
      </c>
      <c r="V796" s="49">
        <v>3208.8422068984173</v>
      </c>
      <c r="W796" s="49">
        <v>3641.9304911869317</v>
      </c>
      <c r="X796" s="49">
        <v>4231.1670712356008</v>
      </c>
      <c r="Y796" s="49">
        <v>611.85086231522303</v>
      </c>
      <c r="Z796" s="49">
        <v>709.93737138365486</v>
      </c>
      <c r="AA796" s="49">
        <v>832.31000574598625</v>
      </c>
      <c r="AB796" s="49">
        <v>1157.31036938432</v>
      </c>
      <c r="AC796" s="49">
        <v>1392.8127096315734</v>
      </c>
      <c r="AD796" s="49">
        <v>1712.4642430656043</v>
      </c>
      <c r="AE796" s="49">
        <v>1964.4578107840655</v>
      </c>
      <c r="AF796" s="49">
        <v>2223.1881877525834</v>
      </c>
      <c r="AG796" s="49">
        <v>2492.9814090785449</v>
      </c>
      <c r="AH796" s="49">
        <v>2863.8170128457641</v>
      </c>
      <c r="AJ796" s="33" t="str">
        <f t="shared" si="24"/>
        <v/>
      </c>
      <c r="AK796" s="33" t="str">
        <f t="shared" si="25"/>
        <v/>
      </c>
      <c r="AO796" t="s">
        <v>13</v>
      </c>
      <c r="AR796" s="7"/>
      <c r="AS796" s="7"/>
      <c r="AT796" s="7"/>
      <c r="AU796" s="7"/>
      <c r="AV796" s="7"/>
      <c r="AW796" s="7"/>
      <c r="AX796" s="7"/>
      <c r="AY796" s="7"/>
      <c r="AZ796" s="7"/>
      <c r="BA796" s="7"/>
      <c r="BB796" s="7"/>
      <c r="BC796" s="7"/>
      <c r="BD796" s="7"/>
      <c r="BE796" s="7"/>
      <c r="BF796" s="7"/>
      <c r="BG796" s="7"/>
      <c r="BH796" s="7"/>
    </row>
    <row r="797" spans="1:60" x14ac:dyDescent="0.25">
      <c r="A797" s="23"/>
      <c r="B797" s="79" t="s">
        <v>1984</v>
      </c>
      <c r="C797" s="80" t="s">
        <v>4333</v>
      </c>
      <c r="D797" s="34" t="s">
        <v>3452</v>
      </c>
      <c r="E797" s="50">
        <v>2302</v>
      </c>
      <c r="F797" s="50">
        <v>2616.6</v>
      </c>
      <c r="G797" s="50">
        <v>3009</v>
      </c>
      <c r="H797" s="50">
        <v>4035</v>
      </c>
      <c r="I797" s="50">
        <v>4752</v>
      </c>
      <c r="J797" s="50">
        <v>5703</v>
      </c>
      <c r="K797" s="50">
        <v>6445</v>
      </c>
      <c r="L797" s="50">
        <v>7216</v>
      </c>
      <c r="M797" s="50">
        <v>8023</v>
      </c>
      <c r="N797" s="50">
        <v>9152</v>
      </c>
      <c r="O797" s="49">
        <v>1437.3877359828377</v>
      </c>
      <c r="P797" s="49">
        <v>1754.0937903580952</v>
      </c>
      <c r="Q797" s="49">
        <v>2165.3734811269173</v>
      </c>
      <c r="R797" s="49">
        <v>3258.2421211204164</v>
      </c>
      <c r="S797" s="49">
        <v>4021.411753553125</v>
      </c>
      <c r="T797" s="49">
        <v>5060.4758461845995</v>
      </c>
      <c r="U797" s="49">
        <v>5842.2339116576313</v>
      </c>
      <c r="V797" s="49">
        <v>6653.3873335719982</v>
      </c>
      <c r="W797" s="49">
        <v>7518.9933257227831</v>
      </c>
      <c r="X797" s="49">
        <v>8684.6250867114177</v>
      </c>
      <c r="Y797" s="49">
        <v>2248.6861070445184</v>
      </c>
      <c r="Z797" s="49">
        <v>2569.9780427220589</v>
      </c>
      <c r="AA797" s="49">
        <v>2965.5612361555868</v>
      </c>
      <c r="AB797" s="49">
        <v>3985.1545746173533</v>
      </c>
      <c r="AC797" s="49">
        <v>4692.5558119688894</v>
      </c>
      <c r="AD797" s="49">
        <v>5638.5824113141371</v>
      </c>
      <c r="AE797" s="49">
        <v>6376.330445631882</v>
      </c>
      <c r="AF797" s="49">
        <v>7146.9072164035797</v>
      </c>
      <c r="AG797" s="49">
        <v>7957.8051068099121</v>
      </c>
      <c r="AH797" s="49">
        <v>9088.5293327632789</v>
      </c>
      <c r="AJ797" s="33" t="str">
        <f t="shared" si="24"/>
        <v/>
      </c>
      <c r="AK797" s="33" t="str">
        <f t="shared" si="25"/>
        <v/>
      </c>
      <c r="AO797" t="s">
        <v>13</v>
      </c>
      <c r="AR797" s="7"/>
      <c r="AS797" s="7"/>
      <c r="AT797" s="7"/>
      <c r="AU797" s="7"/>
      <c r="AV797" s="7"/>
      <c r="AW797" s="7"/>
      <c r="AX797" s="7"/>
      <c r="AY797" s="7"/>
      <c r="AZ797" s="7"/>
      <c r="BA797" s="7"/>
      <c r="BB797" s="7"/>
      <c r="BC797" s="7"/>
      <c r="BD797" s="7"/>
      <c r="BE797" s="7"/>
      <c r="BF797" s="7"/>
      <c r="BG797" s="7"/>
      <c r="BH797" s="7"/>
    </row>
    <row r="798" spans="1:60" x14ac:dyDescent="0.25">
      <c r="A798" s="23"/>
      <c r="B798" s="79" t="s">
        <v>1986</v>
      </c>
      <c r="C798" s="80" t="s">
        <v>4333</v>
      </c>
      <c r="D798" s="34" t="s">
        <v>3453</v>
      </c>
      <c r="E798" s="50">
        <v>626.1</v>
      </c>
      <c r="F798" s="50">
        <v>783.5</v>
      </c>
      <c r="G798" s="50">
        <v>985.5</v>
      </c>
      <c r="H798" s="50">
        <v>1517</v>
      </c>
      <c r="I798" s="50">
        <v>1884</v>
      </c>
      <c r="J798" s="50">
        <v>2358</v>
      </c>
      <c r="K798" s="50">
        <v>2716</v>
      </c>
      <c r="L798" s="50">
        <v>3077</v>
      </c>
      <c r="M798" s="50">
        <v>3442</v>
      </c>
      <c r="N798" s="50">
        <v>3934</v>
      </c>
      <c r="O798" s="49">
        <v>533.04614925396106</v>
      </c>
      <c r="P798" s="49">
        <v>658.01460764147009</v>
      </c>
      <c r="Q798" s="49">
        <v>820.75547962928772</v>
      </c>
      <c r="R798" s="49">
        <v>1251.9621297791812</v>
      </c>
      <c r="S798" s="49">
        <v>1548.9433003504669</v>
      </c>
      <c r="T798" s="49">
        <v>1949.0700061061727</v>
      </c>
      <c r="U798" s="49">
        <v>2247.8422285581028</v>
      </c>
      <c r="V798" s="49">
        <v>2555.5335256819862</v>
      </c>
      <c r="W798" s="49">
        <v>2878.0351785579182</v>
      </c>
      <c r="X798" s="49">
        <v>3310.6673289265455</v>
      </c>
      <c r="Y798" s="49">
        <v>623.64840943051672</v>
      </c>
      <c r="Z798" s="49">
        <v>780.61527833658545</v>
      </c>
      <c r="AA798" s="49">
        <v>981.89799092400051</v>
      </c>
      <c r="AB798" s="49">
        <v>1509.7220722136158</v>
      </c>
      <c r="AC798" s="49">
        <v>1872.210263689971</v>
      </c>
      <c r="AD798" s="49">
        <v>2340.060438963038</v>
      </c>
      <c r="AE798" s="49">
        <v>2692.4613411006867</v>
      </c>
      <c r="AF798" s="49">
        <v>3048.5774669170382</v>
      </c>
      <c r="AG798" s="49">
        <v>3409.4876156153123</v>
      </c>
      <c r="AH798" s="49">
        <v>3896.1179039679114</v>
      </c>
      <c r="AJ798" s="33" t="str">
        <f t="shared" si="24"/>
        <v/>
      </c>
      <c r="AK798" s="33" t="str">
        <f t="shared" si="25"/>
        <v/>
      </c>
      <c r="AO798" t="s">
        <v>13</v>
      </c>
      <c r="AR798" s="7"/>
      <c r="AS798" s="7"/>
      <c r="AT798" s="7"/>
      <c r="AU798" s="7"/>
      <c r="AV798" s="7"/>
      <c r="AW798" s="7"/>
      <c r="AX798" s="7"/>
      <c r="AY798" s="7"/>
      <c r="AZ798" s="7"/>
      <c r="BA798" s="7"/>
      <c r="BB798" s="7"/>
      <c r="BC798" s="7"/>
      <c r="BD798" s="7"/>
      <c r="BE798" s="7"/>
      <c r="BF798" s="7"/>
      <c r="BG798" s="7"/>
      <c r="BH798" s="7"/>
    </row>
    <row r="799" spans="1:60" x14ac:dyDescent="0.25">
      <c r="A799" s="23"/>
      <c r="B799" s="79" t="s">
        <v>1988</v>
      </c>
      <c r="C799" s="80" t="s">
        <v>4333</v>
      </c>
      <c r="D799" s="34" t="s">
        <v>3454</v>
      </c>
      <c r="E799" s="50">
        <v>63.5</v>
      </c>
      <c r="F799" s="50">
        <v>74.5</v>
      </c>
      <c r="G799" s="50">
        <v>87.6</v>
      </c>
      <c r="H799" s="50">
        <v>118.8</v>
      </c>
      <c r="I799" s="50">
        <v>138.4</v>
      </c>
      <c r="J799" s="50">
        <v>162.1</v>
      </c>
      <c r="K799" s="50">
        <v>179</v>
      </c>
      <c r="L799" s="50">
        <v>195.3</v>
      </c>
      <c r="M799" s="50">
        <v>211.3</v>
      </c>
      <c r="N799" s="50">
        <v>232</v>
      </c>
      <c r="O799" s="49">
        <v>35.761634016116375</v>
      </c>
      <c r="P799" s="49">
        <v>42.32259453916005</v>
      </c>
      <c r="Q799" s="49">
        <v>50.256516115631541</v>
      </c>
      <c r="R799" s="49">
        <v>68.272564634460096</v>
      </c>
      <c r="S799" s="49">
        <v>78.864747923999346</v>
      </c>
      <c r="T799" s="49">
        <v>91.128532371568539</v>
      </c>
      <c r="U799" s="49">
        <v>99.487662527132699</v>
      </c>
      <c r="V799" s="49">
        <v>107.03435036425672</v>
      </c>
      <c r="W799" s="49">
        <v>114.71045799966681</v>
      </c>
      <c r="X799" s="49">
        <v>123.45172544433902</v>
      </c>
      <c r="Y799" s="49">
        <v>58.703139717072752</v>
      </c>
      <c r="Z799" s="49">
        <v>69.549629929101542</v>
      </c>
      <c r="AA799" s="49">
        <v>82.099796947263556</v>
      </c>
      <c r="AB799" s="49">
        <v>109.75031008378389</v>
      </c>
      <c r="AC799" s="49">
        <v>125.3106892598864</v>
      </c>
      <c r="AD799" s="49">
        <v>143.52357558718907</v>
      </c>
      <c r="AE799" s="49">
        <v>155.91577299174818</v>
      </c>
      <c r="AF799" s="49">
        <v>168.09863627577724</v>
      </c>
      <c r="AG799" s="49">
        <v>180.29594948137455</v>
      </c>
      <c r="AH799" s="49">
        <v>195.81724181477966</v>
      </c>
      <c r="AJ799" s="33" t="str">
        <f t="shared" si="24"/>
        <v/>
      </c>
      <c r="AK799" s="33" t="str">
        <f t="shared" si="25"/>
        <v/>
      </c>
      <c r="AO799" t="s">
        <v>13</v>
      </c>
      <c r="AR799" s="7"/>
      <c r="AS799" s="7"/>
      <c r="AT799" s="7"/>
      <c r="AU799" s="7"/>
      <c r="AV799" s="7"/>
      <c r="AW799" s="7"/>
      <c r="AX799" s="7"/>
      <c r="AY799" s="7"/>
      <c r="AZ799" s="7"/>
      <c r="BA799" s="7"/>
      <c r="BB799" s="7"/>
      <c r="BC799" s="7"/>
      <c r="BD799" s="7"/>
      <c r="BE799" s="7"/>
      <c r="BF799" s="7"/>
      <c r="BG799" s="7"/>
      <c r="BH799" s="7"/>
    </row>
    <row r="800" spans="1:60" x14ac:dyDescent="0.25">
      <c r="A800" s="23"/>
      <c r="B800" s="79" t="s">
        <v>1990</v>
      </c>
      <c r="C800" s="80" t="s">
        <v>4333</v>
      </c>
      <c r="D800" s="34" t="s">
        <v>3455</v>
      </c>
      <c r="E800" s="50">
        <v>2719</v>
      </c>
      <c r="F800" s="50">
        <v>3202.2</v>
      </c>
      <c r="G800" s="50">
        <v>3765</v>
      </c>
      <c r="H800" s="50">
        <v>5017</v>
      </c>
      <c r="I800" s="50">
        <v>5743</v>
      </c>
      <c r="J800" s="50">
        <v>6563</v>
      </c>
      <c r="K800" s="50">
        <v>7113</v>
      </c>
      <c r="L800" s="50">
        <v>7618</v>
      </c>
      <c r="M800" s="50">
        <v>8088</v>
      </c>
      <c r="N800" s="50">
        <v>8663</v>
      </c>
      <c r="O800" s="49">
        <v>2157.240707364826</v>
      </c>
      <c r="P800" s="49">
        <v>2581.8525036301962</v>
      </c>
      <c r="Q800" s="49">
        <v>3132.1237820249539</v>
      </c>
      <c r="R800" s="49">
        <v>4561.7497651504964</v>
      </c>
      <c r="S800" s="49">
        <v>5550.9620442541827</v>
      </c>
      <c r="T800" s="49">
        <v>6880.9136976788159</v>
      </c>
      <c r="U800" s="49">
        <v>7867.5399095871471</v>
      </c>
      <c r="V800" s="49">
        <v>8884.4943635380096</v>
      </c>
      <c r="W800" s="49">
        <v>9974.7940210837787</v>
      </c>
      <c r="X800" s="49">
        <v>11417.609747000608</v>
      </c>
      <c r="Y800" s="49">
        <v>2700.3557521924836</v>
      </c>
      <c r="Z800" s="49">
        <v>3184.2189131487016</v>
      </c>
      <c r="AA800" s="49">
        <v>3747.5476804912537</v>
      </c>
      <c r="AB800" s="49">
        <v>5001.2564760282594</v>
      </c>
      <c r="AC800" s="49">
        <v>5734.5075939684448</v>
      </c>
      <c r="AD800" s="49">
        <v>6580.4874953589187</v>
      </c>
      <c r="AE800" s="49">
        <v>7160.4885257782125</v>
      </c>
      <c r="AF800" s="49">
        <v>7704.3118550950785</v>
      </c>
      <c r="AG800" s="49">
        <v>8223.8909821279176</v>
      </c>
      <c r="AH800" s="49">
        <v>8871.9703946000463</v>
      </c>
      <c r="AJ800" s="33" t="str">
        <f t="shared" si="24"/>
        <v/>
      </c>
      <c r="AK800" s="33" t="str">
        <f t="shared" si="25"/>
        <v/>
      </c>
      <c r="AO800" t="s">
        <v>13</v>
      </c>
      <c r="AR800" s="7"/>
      <c r="AS800" s="7"/>
      <c r="AT800" s="7"/>
      <c r="AU800" s="7"/>
      <c r="AV800" s="7"/>
      <c r="AW800" s="7"/>
      <c r="AX800" s="7"/>
      <c r="AY800" s="7"/>
      <c r="AZ800" s="7"/>
      <c r="BA800" s="7"/>
      <c r="BB800" s="7"/>
      <c r="BC800" s="7"/>
      <c r="BD800" s="7"/>
      <c r="BE800" s="7"/>
      <c r="BF800" s="7"/>
      <c r="BG800" s="7"/>
      <c r="BH800" s="7"/>
    </row>
    <row r="801" spans="1:60" x14ac:dyDescent="0.25">
      <c r="A801" s="23"/>
      <c r="B801" s="79" t="s">
        <v>1992</v>
      </c>
      <c r="C801" s="80" t="s">
        <v>4333</v>
      </c>
      <c r="D801" s="34" t="s">
        <v>3456</v>
      </c>
      <c r="E801" s="50">
        <v>3513</v>
      </c>
      <c r="F801" s="50">
        <v>4043.3</v>
      </c>
      <c r="G801" s="50">
        <v>4664</v>
      </c>
      <c r="H801" s="50">
        <v>6076</v>
      </c>
      <c r="I801" s="50">
        <v>6925</v>
      </c>
      <c r="J801" s="50">
        <v>7919</v>
      </c>
      <c r="K801" s="50">
        <v>8610</v>
      </c>
      <c r="L801" s="50">
        <v>9264</v>
      </c>
      <c r="M801" s="50">
        <v>9891</v>
      </c>
      <c r="N801" s="50">
        <v>10690</v>
      </c>
      <c r="O801" s="49">
        <v>2515.2357392858235</v>
      </c>
      <c r="P801" s="49">
        <v>2977.9603821495066</v>
      </c>
      <c r="Q801" s="49">
        <v>3576.4179301421473</v>
      </c>
      <c r="R801" s="49">
        <v>5111.5291227008083</v>
      </c>
      <c r="S801" s="49">
        <v>6167.5362556199625</v>
      </c>
      <c r="T801" s="49">
        <v>7576.1207238851293</v>
      </c>
      <c r="U801" s="49">
        <v>8613.1408511106074</v>
      </c>
      <c r="V801" s="49">
        <v>9676.6641917766192</v>
      </c>
      <c r="W801" s="49">
        <v>10820.758905771852</v>
      </c>
      <c r="X801" s="49">
        <v>12318.17059201862</v>
      </c>
      <c r="Y801" s="49">
        <v>3478.9010728136313</v>
      </c>
      <c r="Z801" s="49">
        <v>4011.4988173775969</v>
      </c>
      <c r="AA801" s="49">
        <v>4633.1120189427511</v>
      </c>
      <c r="AB801" s="49">
        <v>6041.6568233602657</v>
      </c>
      <c r="AC801" s="49">
        <v>6890.5192715480453</v>
      </c>
      <c r="AD801" s="49">
        <v>7899.5917390878367</v>
      </c>
      <c r="AE801" s="49">
        <v>8610.2033644603998</v>
      </c>
      <c r="AF801" s="49">
        <v>9292.9278188799053</v>
      </c>
      <c r="AG801" s="49">
        <v>9959.8710300571747</v>
      </c>
      <c r="AH801" s="49">
        <v>10817.020400795778</v>
      </c>
      <c r="AJ801" s="33" t="str">
        <f t="shared" si="24"/>
        <v/>
      </c>
      <c r="AK801" s="33" t="str">
        <f t="shared" si="25"/>
        <v/>
      </c>
      <c r="AO801" t="s">
        <v>13</v>
      </c>
      <c r="AR801" s="7"/>
      <c r="AS801" s="7"/>
      <c r="AT801" s="7"/>
      <c r="AU801" s="7"/>
      <c r="AV801" s="7"/>
      <c r="AW801" s="7"/>
      <c r="AX801" s="7"/>
      <c r="AY801" s="7"/>
      <c r="AZ801" s="7"/>
      <c r="BA801" s="7"/>
      <c r="BB801" s="7"/>
      <c r="BC801" s="7"/>
      <c r="BD801" s="7"/>
      <c r="BE801" s="7"/>
      <c r="BF801" s="7"/>
      <c r="BG801" s="7"/>
      <c r="BH801" s="7"/>
    </row>
    <row r="802" spans="1:60" x14ac:dyDescent="0.25">
      <c r="A802" s="23"/>
      <c r="B802" s="79" t="s">
        <v>1994</v>
      </c>
      <c r="C802" s="80" t="s">
        <v>4333</v>
      </c>
      <c r="D802" s="34" t="s">
        <v>3457</v>
      </c>
      <c r="E802" s="50">
        <v>692.2</v>
      </c>
      <c r="F802" s="50">
        <v>838.6</v>
      </c>
      <c r="G802" s="50">
        <v>1014</v>
      </c>
      <c r="H802" s="50">
        <v>1422</v>
      </c>
      <c r="I802" s="50">
        <v>1667</v>
      </c>
      <c r="J802" s="50">
        <v>1952</v>
      </c>
      <c r="K802" s="50">
        <v>2148</v>
      </c>
      <c r="L802" s="50">
        <v>2330</v>
      </c>
      <c r="M802" s="50">
        <v>2501</v>
      </c>
      <c r="N802" s="50">
        <v>2715</v>
      </c>
      <c r="O802" s="49">
        <v>681.78209562806228</v>
      </c>
      <c r="P802" s="49">
        <v>813.70154104744427</v>
      </c>
      <c r="Q802" s="49">
        <v>980.51936731850765</v>
      </c>
      <c r="R802" s="49">
        <v>1410.7235307402163</v>
      </c>
      <c r="S802" s="49">
        <v>1704.0533663605283</v>
      </c>
      <c r="T802" s="49">
        <v>2088.4828589377098</v>
      </c>
      <c r="U802" s="49">
        <v>2373.3681250297545</v>
      </c>
      <c r="V802" s="49">
        <v>2658.5281694301925</v>
      </c>
      <c r="W802" s="49">
        <v>2964.9110637879021</v>
      </c>
      <c r="X802" s="49">
        <v>3358.3478525312512</v>
      </c>
      <c r="Y802" s="49">
        <v>691.32230109686964</v>
      </c>
      <c r="Z802" s="49">
        <v>836.7556697072182</v>
      </c>
      <c r="AA802" s="49">
        <v>1011.6351969481474</v>
      </c>
      <c r="AB802" s="49">
        <v>1421.0122800648364</v>
      </c>
      <c r="AC802" s="49">
        <v>1671.0877379258945</v>
      </c>
      <c r="AD802" s="49">
        <v>1970.418102071179</v>
      </c>
      <c r="AE802" s="49">
        <v>2182.3781885638609</v>
      </c>
      <c r="AF802" s="49">
        <v>2383.8390645554496</v>
      </c>
      <c r="AG802" s="49">
        <v>2580.8787262151354</v>
      </c>
      <c r="AH802" s="49">
        <v>2831.0135471777667</v>
      </c>
      <c r="AJ802" s="33" t="str">
        <f t="shared" si="24"/>
        <v/>
      </c>
      <c r="AK802" s="33" t="str">
        <f t="shared" si="25"/>
        <v/>
      </c>
      <c r="AO802" t="s">
        <v>13</v>
      </c>
      <c r="AR802" s="7"/>
      <c r="AS802" s="7"/>
      <c r="AT802" s="7"/>
      <c r="AU802" s="7"/>
      <c r="AV802" s="7"/>
      <c r="AW802" s="7"/>
      <c r="AX802" s="7"/>
      <c r="AY802" s="7"/>
      <c r="AZ802" s="7"/>
      <c r="BA802" s="7"/>
      <c r="BB802" s="7"/>
      <c r="BC802" s="7"/>
      <c r="BD802" s="7"/>
      <c r="BE802" s="7"/>
      <c r="BF802" s="7"/>
      <c r="BG802" s="7"/>
      <c r="BH802" s="7"/>
    </row>
    <row r="803" spans="1:60" x14ac:dyDescent="0.25">
      <c r="A803" s="23"/>
      <c r="B803" s="79" t="s">
        <v>1996</v>
      </c>
      <c r="C803" s="80" t="s">
        <v>4333</v>
      </c>
      <c r="D803" s="34" t="s">
        <v>3458</v>
      </c>
      <c r="E803" s="50">
        <v>697.6</v>
      </c>
      <c r="F803" s="50">
        <v>861.8</v>
      </c>
      <c r="G803" s="50">
        <v>1071</v>
      </c>
      <c r="H803" s="50">
        <v>1619</v>
      </c>
      <c r="I803" s="50">
        <v>1996</v>
      </c>
      <c r="J803" s="50">
        <v>2484</v>
      </c>
      <c r="K803" s="50">
        <v>2854</v>
      </c>
      <c r="L803" s="50">
        <v>3227</v>
      </c>
      <c r="M803" s="50">
        <v>3607</v>
      </c>
      <c r="N803" s="50">
        <v>4119</v>
      </c>
      <c r="O803" s="49">
        <v>854.17452349995915</v>
      </c>
      <c r="P803" s="49">
        <v>1012.5148187308154</v>
      </c>
      <c r="Q803" s="49">
        <v>1211.7739307596974</v>
      </c>
      <c r="R803" s="49">
        <v>1721.7212263393158</v>
      </c>
      <c r="S803" s="49">
        <v>2068.5536391638566</v>
      </c>
      <c r="T803" s="49">
        <v>2521.1692924966369</v>
      </c>
      <c r="U803" s="49">
        <v>2855.7889219973763</v>
      </c>
      <c r="V803" s="49">
        <v>3189.3854747638516</v>
      </c>
      <c r="W803" s="49">
        <v>3549.9070966066897</v>
      </c>
      <c r="X803" s="49">
        <v>4009.5052602355227</v>
      </c>
      <c r="Y803" s="49">
        <v>716.25914010621284</v>
      </c>
      <c r="Z803" s="49">
        <v>877.66471776113838</v>
      </c>
      <c r="AA803" s="49">
        <v>1085.1518766372183</v>
      </c>
      <c r="AB803" s="49">
        <v>1631.7077805780598</v>
      </c>
      <c r="AC803" s="49">
        <v>2007.1898647466642</v>
      </c>
      <c r="AD803" s="49">
        <v>2490.9358966859754</v>
      </c>
      <c r="AE803" s="49">
        <v>2854.3744255343345</v>
      </c>
      <c r="AF803" s="49">
        <v>3218.5839646731906</v>
      </c>
      <c r="AG803" s="49">
        <v>3593.6268874934585</v>
      </c>
      <c r="AH803" s="49">
        <v>4092.2346191686838</v>
      </c>
      <c r="AJ803" s="33" t="str">
        <f t="shared" si="24"/>
        <v/>
      </c>
      <c r="AK803" s="33" t="str">
        <f t="shared" si="25"/>
        <v/>
      </c>
      <c r="AO803" t="s">
        <v>13</v>
      </c>
      <c r="AR803" s="7"/>
      <c r="AS803" s="7"/>
      <c r="AT803" s="7"/>
      <c r="AU803" s="7"/>
      <c r="AV803" s="7"/>
      <c r="AW803" s="7"/>
      <c r="AX803" s="7"/>
      <c r="AY803" s="7"/>
      <c r="AZ803" s="7"/>
      <c r="BA803" s="7"/>
      <c r="BB803" s="7"/>
      <c r="BC803" s="7"/>
      <c r="BD803" s="7"/>
      <c r="BE803" s="7"/>
      <c r="BF803" s="7"/>
      <c r="BG803" s="7"/>
      <c r="BH803" s="7"/>
    </row>
    <row r="804" spans="1:60" x14ac:dyDescent="0.25">
      <c r="A804" s="23"/>
      <c r="B804" s="79" t="s">
        <v>1998</v>
      </c>
      <c r="C804" s="80" t="s">
        <v>4333</v>
      </c>
      <c r="D804" s="34" t="s">
        <v>3459</v>
      </c>
      <c r="E804" s="50">
        <v>3297</v>
      </c>
      <c r="F804" s="50">
        <v>3782.5</v>
      </c>
      <c r="G804" s="50">
        <v>4393</v>
      </c>
      <c r="H804" s="50">
        <v>6006</v>
      </c>
      <c r="I804" s="50">
        <v>7147</v>
      </c>
      <c r="J804" s="50">
        <v>8673</v>
      </c>
      <c r="K804" s="50">
        <v>9873</v>
      </c>
      <c r="L804" s="50">
        <v>11130</v>
      </c>
      <c r="M804" s="50">
        <v>12440</v>
      </c>
      <c r="N804" s="50">
        <v>14300</v>
      </c>
      <c r="O804" s="49">
        <v>3305.2497017866704</v>
      </c>
      <c r="P804" s="49">
        <v>3868.478638951191</v>
      </c>
      <c r="Q804" s="49">
        <v>4594.8207548342034</v>
      </c>
      <c r="R804" s="49">
        <v>6441.2851269076218</v>
      </c>
      <c r="S804" s="49">
        <v>7710.0294204517304</v>
      </c>
      <c r="T804" s="49">
        <v>9393.7360656552937</v>
      </c>
      <c r="U804" s="49">
        <v>10628.378842927801</v>
      </c>
      <c r="V804" s="49">
        <v>11889.188833509979</v>
      </c>
      <c r="W804" s="49">
        <v>13256.427759220694</v>
      </c>
      <c r="X804" s="49">
        <v>15027.870142115</v>
      </c>
      <c r="Y804" s="49">
        <v>3297.4098123997701</v>
      </c>
      <c r="Z804" s="49">
        <v>3786.2382016935298</v>
      </c>
      <c r="AA804" s="49">
        <v>4401.3542360388883</v>
      </c>
      <c r="AB804" s="49">
        <v>6028.5147479434982</v>
      </c>
      <c r="AC804" s="49">
        <v>7184.0571380764404</v>
      </c>
      <c r="AD804" s="49">
        <v>8731.6820596253783</v>
      </c>
      <c r="AE804" s="49">
        <v>9943.086696766497</v>
      </c>
      <c r="AF804" s="49">
        <v>11206.074136691184</v>
      </c>
      <c r="AG804" s="49">
        <v>12526.289112763161</v>
      </c>
      <c r="AH804" s="49">
        <v>14380.874460235</v>
      </c>
      <c r="AJ804" s="33" t="str">
        <f t="shared" si="24"/>
        <v/>
      </c>
      <c r="AK804" s="33" t="str">
        <f t="shared" si="25"/>
        <v/>
      </c>
      <c r="AO804" t="s">
        <v>13</v>
      </c>
      <c r="AR804" s="7"/>
      <c r="AS804" s="7"/>
      <c r="AT804" s="7"/>
      <c r="AU804" s="7"/>
      <c r="AV804" s="7"/>
      <c r="AW804" s="7"/>
      <c r="AX804" s="7"/>
      <c r="AY804" s="7"/>
      <c r="AZ804" s="7"/>
      <c r="BA804" s="7"/>
      <c r="BB804" s="7"/>
      <c r="BC804" s="7"/>
      <c r="BD804" s="7"/>
      <c r="BE804" s="7"/>
      <c r="BF804" s="7"/>
      <c r="BG804" s="7"/>
      <c r="BH804" s="7"/>
    </row>
    <row r="805" spans="1:60" s="33" customFormat="1" x14ac:dyDescent="0.25">
      <c r="A805" s="23"/>
      <c r="B805" s="48" t="s">
        <v>2000</v>
      </c>
      <c r="C805" s="53" t="s">
        <v>4327</v>
      </c>
      <c r="D805" s="80" t="s">
        <v>2001</v>
      </c>
      <c r="E805" s="49">
        <v>230.72804761994638</v>
      </c>
      <c r="F805" s="49">
        <v>271.50619543333812</v>
      </c>
      <c r="G805" s="49">
        <v>321.30192317911934</v>
      </c>
      <c r="H805" s="49">
        <v>444.61159360109355</v>
      </c>
      <c r="I805" s="49">
        <v>525.29834695200998</v>
      </c>
      <c r="J805" s="49">
        <v>625.99401029328703</v>
      </c>
      <c r="K805" s="49">
        <v>699.27897373296742</v>
      </c>
      <c r="L805" s="49">
        <v>769.16171098400036</v>
      </c>
      <c r="M805" s="49">
        <v>844.51826726904517</v>
      </c>
      <c r="N805" s="49">
        <v>935.87451339352981</v>
      </c>
      <c r="O805" s="49">
        <v>230.72804761994638</v>
      </c>
      <c r="P805" s="49">
        <v>271.50619543333812</v>
      </c>
      <c r="Q805" s="49">
        <v>321.30192317911934</v>
      </c>
      <c r="R805" s="49">
        <v>444.61159360109355</v>
      </c>
      <c r="S805" s="49">
        <v>525.29834695200998</v>
      </c>
      <c r="T805" s="49">
        <v>625.99401029328703</v>
      </c>
      <c r="U805" s="49">
        <v>699.27897373296742</v>
      </c>
      <c r="V805" s="49">
        <v>769.16171098400036</v>
      </c>
      <c r="W805" s="49">
        <v>844.51826726904517</v>
      </c>
      <c r="X805" s="49">
        <v>935.87451339352981</v>
      </c>
      <c r="Y805" s="49">
        <v>230.72804761994638</v>
      </c>
      <c r="Z805" s="49">
        <v>271.50619543333812</v>
      </c>
      <c r="AA805" s="49">
        <v>321.30192317911934</v>
      </c>
      <c r="AB805" s="49">
        <v>444.61159360109355</v>
      </c>
      <c r="AC805" s="49">
        <v>525.29834695200998</v>
      </c>
      <c r="AD805" s="49">
        <v>625.99401029328703</v>
      </c>
      <c r="AE805" s="49">
        <v>699.27897373296742</v>
      </c>
      <c r="AF805" s="49">
        <v>769.16171098400036</v>
      </c>
      <c r="AG805" s="49">
        <v>844.51826726904517</v>
      </c>
      <c r="AH805" s="49">
        <v>935.87451339352981</v>
      </c>
      <c r="AJ805" s="33" t="str">
        <f t="shared" si="24"/>
        <v/>
      </c>
      <c r="AK805" s="33" t="str">
        <f t="shared" si="25"/>
        <v/>
      </c>
      <c r="AO805" s="33" t="s">
        <v>13</v>
      </c>
      <c r="AR805" s="7"/>
      <c r="AS805" s="7"/>
      <c r="AT805" s="7"/>
      <c r="AU805" s="7"/>
      <c r="AV805" s="7"/>
      <c r="AW805" s="7"/>
      <c r="AX805" s="7"/>
      <c r="AY805" s="7"/>
      <c r="AZ805" s="7"/>
      <c r="BA805" s="7"/>
      <c r="BB805" s="7"/>
      <c r="BC805" s="7"/>
      <c r="BD805" s="7"/>
      <c r="BE805" s="7"/>
      <c r="BF805" s="7"/>
      <c r="BG805" s="7"/>
      <c r="BH805" s="7"/>
    </row>
    <row r="806" spans="1:60" s="33" customFormat="1" x14ac:dyDescent="0.25">
      <c r="A806" s="23"/>
      <c r="B806" s="48" t="s">
        <v>2002</v>
      </c>
      <c r="C806" s="53" t="s">
        <v>4327</v>
      </c>
      <c r="D806" s="80" t="s">
        <v>2003</v>
      </c>
      <c r="E806" s="49">
        <v>942.16668960046309</v>
      </c>
      <c r="F806" s="49">
        <v>1099.7811921515374</v>
      </c>
      <c r="G806" s="49">
        <v>1290.8296825743421</v>
      </c>
      <c r="H806" s="49">
        <v>1764.4075015349417</v>
      </c>
      <c r="I806" s="49">
        <v>2080.0056560323073</v>
      </c>
      <c r="J806" s="49">
        <v>2479.7203673916356</v>
      </c>
      <c r="K806" s="49">
        <v>2773.8915616210611</v>
      </c>
      <c r="L806" s="49">
        <v>3057.0632836920781</v>
      </c>
      <c r="M806" s="49">
        <v>3370.2635808285791</v>
      </c>
      <c r="N806" s="49">
        <v>3752.9319327474263</v>
      </c>
      <c r="O806" s="49">
        <v>942.16668960046309</v>
      </c>
      <c r="P806" s="49">
        <v>1099.7811921515374</v>
      </c>
      <c r="Q806" s="49">
        <v>1290.8296825743421</v>
      </c>
      <c r="R806" s="49">
        <v>1764.4075015349417</v>
      </c>
      <c r="S806" s="49">
        <v>2080.0056560323073</v>
      </c>
      <c r="T806" s="49">
        <v>2479.7203673916356</v>
      </c>
      <c r="U806" s="49">
        <v>2773.8915616210611</v>
      </c>
      <c r="V806" s="49">
        <v>3057.0632836920781</v>
      </c>
      <c r="W806" s="49">
        <v>3370.2635808285791</v>
      </c>
      <c r="X806" s="49">
        <v>3752.9319327474263</v>
      </c>
      <c r="Y806" s="49">
        <v>942.16668960046309</v>
      </c>
      <c r="Z806" s="49">
        <v>1099.7811921515374</v>
      </c>
      <c r="AA806" s="49">
        <v>1290.8296825743421</v>
      </c>
      <c r="AB806" s="49">
        <v>1764.4075015349417</v>
      </c>
      <c r="AC806" s="49">
        <v>2080.0056560323073</v>
      </c>
      <c r="AD806" s="49">
        <v>2479.7203673916356</v>
      </c>
      <c r="AE806" s="49">
        <v>2773.8915616210611</v>
      </c>
      <c r="AF806" s="49">
        <v>3057.0632836920781</v>
      </c>
      <c r="AG806" s="49">
        <v>3370.2635808285791</v>
      </c>
      <c r="AH806" s="49">
        <v>3752.9319327474263</v>
      </c>
      <c r="AJ806" s="33" t="str">
        <f t="shared" si="24"/>
        <v/>
      </c>
      <c r="AK806" s="33" t="str">
        <f t="shared" si="25"/>
        <v/>
      </c>
      <c r="AO806" s="33" t="s">
        <v>13</v>
      </c>
      <c r="AR806" s="7"/>
      <c r="AS806" s="7"/>
      <c r="AT806" s="7"/>
      <c r="AU806" s="7"/>
      <c r="AV806" s="7"/>
      <c r="AW806" s="7"/>
      <c r="AX806" s="7"/>
      <c r="AY806" s="7"/>
      <c r="AZ806" s="7"/>
      <c r="BA806" s="7"/>
      <c r="BB806" s="7"/>
      <c r="BC806" s="7"/>
      <c r="BD806" s="7"/>
      <c r="BE806" s="7"/>
      <c r="BF806" s="7"/>
      <c r="BG806" s="7"/>
      <c r="BH806" s="7"/>
    </row>
    <row r="807" spans="1:60" x14ac:dyDescent="0.25">
      <c r="A807" s="23"/>
      <c r="B807" s="81" t="s">
        <v>2004</v>
      </c>
      <c r="C807" s="53" t="s">
        <v>4327</v>
      </c>
      <c r="D807" s="53" t="s">
        <v>4057</v>
      </c>
      <c r="E807" s="49">
        <v>178.92616690728966</v>
      </c>
      <c r="F807" s="49">
        <v>206.34206296618586</v>
      </c>
      <c r="G807" s="49">
        <v>240.02244400200559</v>
      </c>
      <c r="H807" s="49">
        <v>319.05186225872285</v>
      </c>
      <c r="I807" s="49">
        <v>368.64115186789206</v>
      </c>
      <c r="J807" s="49">
        <v>428.18948401306363</v>
      </c>
      <c r="K807" s="49">
        <v>469.77702293112384</v>
      </c>
      <c r="L807" s="49">
        <v>508.57619431363884</v>
      </c>
      <c r="M807" s="49">
        <v>549.9935623062463</v>
      </c>
      <c r="N807" s="49">
        <v>597.98804292326213</v>
      </c>
      <c r="O807" s="49">
        <v>178.92616690728966</v>
      </c>
      <c r="P807" s="49">
        <v>206.34206296618586</v>
      </c>
      <c r="Q807" s="49">
        <v>240.02244400200559</v>
      </c>
      <c r="R807" s="49">
        <v>319.05186225872285</v>
      </c>
      <c r="S807" s="49">
        <v>368.64115186789206</v>
      </c>
      <c r="T807" s="49">
        <v>428.18948401306363</v>
      </c>
      <c r="U807" s="49">
        <v>469.77702293112384</v>
      </c>
      <c r="V807" s="49">
        <v>508.57619431363884</v>
      </c>
      <c r="W807" s="49">
        <v>549.9935623062463</v>
      </c>
      <c r="X807" s="49">
        <v>597.98804292326213</v>
      </c>
      <c r="Y807" s="49">
        <v>178.92616690728966</v>
      </c>
      <c r="Z807" s="49">
        <v>206.34206296618586</v>
      </c>
      <c r="AA807" s="49">
        <v>240.02244400200559</v>
      </c>
      <c r="AB807" s="49">
        <v>319.05186225872285</v>
      </c>
      <c r="AC807" s="49">
        <v>368.64115186789206</v>
      </c>
      <c r="AD807" s="49">
        <v>428.18948401306363</v>
      </c>
      <c r="AE807" s="49">
        <v>469.77702293112384</v>
      </c>
      <c r="AF807" s="49">
        <v>508.57619431363884</v>
      </c>
      <c r="AG807" s="49">
        <v>549.9935623062463</v>
      </c>
      <c r="AH807" s="49">
        <v>597.98804292326213</v>
      </c>
      <c r="AJ807" s="33" t="str">
        <f t="shared" si="24"/>
        <v/>
      </c>
      <c r="AK807" s="33" t="str">
        <f t="shared" si="25"/>
        <v/>
      </c>
      <c r="AO807" t="s">
        <v>13</v>
      </c>
      <c r="AR807" s="7"/>
      <c r="AS807" s="7"/>
      <c r="AT807" s="7"/>
      <c r="AU807" s="7"/>
      <c r="AV807" s="7"/>
      <c r="AW807" s="7"/>
      <c r="AX807" s="7"/>
      <c r="AY807" s="7"/>
      <c r="AZ807" s="7"/>
      <c r="BA807" s="7"/>
      <c r="BB807" s="7"/>
      <c r="BC807" s="7"/>
      <c r="BD807" s="7"/>
      <c r="BE807" s="7"/>
      <c r="BF807" s="7"/>
      <c r="BG807" s="7"/>
      <c r="BH807" s="7"/>
    </row>
    <row r="808" spans="1:60" x14ac:dyDescent="0.25">
      <c r="A808" s="23"/>
      <c r="B808" s="81" t="s">
        <v>2006</v>
      </c>
      <c r="C808" s="53" t="s">
        <v>4380</v>
      </c>
      <c r="D808" s="53" t="s">
        <v>4058</v>
      </c>
      <c r="E808" s="84" t="s">
        <v>4405</v>
      </c>
      <c r="F808" s="84" t="s">
        <v>4405</v>
      </c>
      <c r="G808" s="84" t="s">
        <v>4405</v>
      </c>
      <c r="H808" s="84" t="s">
        <v>4405</v>
      </c>
      <c r="I808" s="84" t="s">
        <v>4405</v>
      </c>
      <c r="J808" s="84" t="s">
        <v>4405</v>
      </c>
      <c r="K808" s="84" t="s">
        <v>4405</v>
      </c>
      <c r="L808" s="84" t="s">
        <v>4405</v>
      </c>
      <c r="M808" s="84" t="s">
        <v>4405</v>
      </c>
      <c r="N808" s="84" t="s">
        <v>4405</v>
      </c>
      <c r="O808" s="49">
        <v>804.97743873465697</v>
      </c>
      <c r="P808" s="49">
        <v>945.24229900817636</v>
      </c>
      <c r="Q808" s="49">
        <v>1118.7347546059611</v>
      </c>
      <c r="R808" s="49">
        <v>1543.1651812550649</v>
      </c>
      <c r="S808" s="49">
        <v>1820.3645961153161</v>
      </c>
      <c r="T808" s="49">
        <v>2173.0464943451993</v>
      </c>
      <c r="U808" s="49">
        <v>2428.2839143178203</v>
      </c>
      <c r="V808" s="49">
        <v>2677.8543613906108</v>
      </c>
      <c r="W808" s="49">
        <v>2946.671700460236</v>
      </c>
      <c r="X808" s="49">
        <v>3281.6187575533208</v>
      </c>
      <c r="Y808" s="49">
        <v>797.29423414332928</v>
      </c>
      <c r="Z808" s="49">
        <v>931.28671169347626</v>
      </c>
      <c r="AA808" s="49">
        <v>1097.6857659171483</v>
      </c>
      <c r="AB808" s="49">
        <v>1510.4071391020575</v>
      </c>
      <c r="AC808" s="49">
        <v>1784.3894502632452</v>
      </c>
      <c r="AD808" s="49">
        <v>2137.6005519205537</v>
      </c>
      <c r="AE808" s="49">
        <v>2397.7859681690024</v>
      </c>
      <c r="AF808" s="49">
        <v>2656.4574390296775</v>
      </c>
      <c r="AG808" s="49">
        <v>2935.7203328731166</v>
      </c>
      <c r="AH808" s="49">
        <v>3293.5838405391955</v>
      </c>
      <c r="AJ808" s="33" t="str">
        <f t="shared" si="24"/>
        <v/>
      </c>
      <c r="AK808" s="33" t="str">
        <f t="shared" si="25"/>
        <v/>
      </c>
      <c r="AO808" t="s">
        <v>13</v>
      </c>
      <c r="AR808" s="7"/>
      <c r="AS808" s="7"/>
      <c r="AT808" s="7"/>
      <c r="AU808" s="7"/>
      <c r="AV808" s="7"/>
      <c r="AW808" s="7"/>
      <c r="AX808" s="7"/>
      <c r="AY808" s="7"/>
      <c r="AZ808" s="7"/>
      <c r="BA808" s="7"/>
      <c r="BB808" s="7"/>
      <c r="BC808" s="7"/>
      <c r="BD808" s="7"/>
      <c r="BE808" s="7"/>
      <c r="BF808" s="7"/>
      <c r="BG808" s="7"/>
      <c r="BH808" s="7"/>
    </row>
    <row r="809" spans="1:60" x14ac:dyDescent="0.25">
      <c r="A809" s="23"/>
      <c r="B809" s="81" t="s">
        <v>2008</v>
      </c>
      <c r="C809" s="53" t="s">
        <v>4380</v>
      </c>
      <c r="D809" s="53" t="s">
        <v>4059</v>
      </c>
      <c r="E809" s="84" t="s">
        <v>4405</v>
      </c>
      <c r="F809" s="84" t="s">
        <v>4405</v>
      </c>
      <c r="G809" s="84" t="s">
        <v>4405</v>
      </c>
      <c r="H809" s="84" t="s">
        <v>4405</v>
      </c>
      <c r="I809" s="84" t="s">
        <v>4405</v>
      </c>
      <c r="J809" s="84" t="s">
        <v>4405</v>
      </c>
      <c r="K809" s="84" t="s">
        <v>4405</v>
      </c>
      <c r="L809" s="84" t="s">
        <v>4405</v>
      </c>
      <c r="M809" s="84" t="s">
        <v>4405</v>
      </c>
      <c r="N809" s="84" t="s">
        <v>4405</v>
      </c>
      <c r="O809" s="49">
        <v>1050.4252480467551</v>
      </c>
      <c r="P809" s="49">
        <v>1225.9777683477789</v>
      </c>
      <c r="Q809" s="49">
        <v>1442.8586457913148</v>
      </c>
      <c r="R809" s="49">
        <v>1977.8951013200499</v>
      </c>
      <c r="S809" s="49">
        <v>2332.1859571681566</v>
      </c>
      <c r="T809" s="49">
        <v>2784.5807817104187</v>
      </c>
      <c r="U809" s="49">
        <v>3114.080250919912</v>
      </c>
      <c r="V809" s="49">
        <v>3436.4298915816148</v>
      </c>
      <c r="W809" s="49">
        <v>3787.6815374036541</v>
      </c>
      <c r="X809" s="49">
        <v>4224.0086846221193</v>
      </c>
      <c r="Y809" s="49">
        <v>1116.9753579648789</v>
      </c>
      <c r="Z809" s="49">
        <v>1282.9139039854917</v>
      </c>
      <c r="AA809" s="49">
        <v>1492.5913734087512</v>
      </c>
      <c r="AB809" s="49">
        <v>2043.3891911611288</v>
      </c>
      <c r="AC809" s="49">
        <v>2432.4786933545479</v>
      </c>
      <c r="AD809" s="49">
        <v>2956.3289605895507</v>
      </c>
      <c r="AE809" s="49">
        <v>3365.309197310904</v>
      </c>
      <c r="AF809" s="49">
        <v>3792.2571302480119</v>
      </c>
      <c r="AG809" s="49">
        <v>4255.5961312445215</v>
      </c>
      <c r="AH809" s="49">
        <v>4897.4467105906397</v>
      </c>
      <c r="AJ809" s="33" t="str">
        <f t="shared" si="24"/>
        <v/>
      </c>
      <c r="AK809" s="33" t="str">
        <f t="shared" si="25"/>
        <v/>
      </c>
      <c r="AO809" t="s">
        <v>13</v>
      </c>
      <c r="AR809" s="7"/>
      <c r="AS809" s="7"/>
      <c r="AT809" s="7"/>
      <c r="AU809" s="7"/>
      <c r="AV809" s="7"/>
      <c r="AW809" s="7"/>
      <c r="AX809" s="7"/>
      <c r="AY809" s="7"/>
      <c r="AZ809" s="7"/>
      <c r="BA809" s="7"/>
      <c r="BB809" s="7"/>
      <c r="BC809" s="7"/>
      <c r="BD809" s="7"/>
      <c r="BE809" s="7"/>
      <c r="BF809" s="7"/>
      <c r="BG809" s="7"/>
      <c r="BH809" s="7"/>
    </row>
    <row r="810" spans="1:60" x14ac:dyDescent="0.25">
      <c r="A810" s="23"/>
      <c r="B810" s="81" t="s">
        <v>2010</v>
      </c>
      <c r="C810" s="53" t="s">
        <v>4380</v>
      </c>
      <c r="D810" s="53" t="s">
        <v>4060</v>
      </c>
      <c r="E810" s="84" t="s">
        <v>4405</v>
      </c>
      <c r="F810" s="84" t="s">
        <v>4405</v>
      </c>
      <c r="G810" s="84" t="s">
        <v>4405</v>
      </c>
      <c r="H810" s="84" t="s">
        <v>4405</v>
      </c>
      <c r="I810" s="84" t="s">
        <v>4405</v>
      </c>
      <c r="J810" s="84" t="s">
        <v>4405</v>
      </c>
      <c r="K810" s="84" t="s">
        <v>4405</v>
      </c>
      <c r="L810" s="84" t="s">
        <v>4405</v>
      </c>
      <c r="M810" s="84" t="s">
        <v>4405</v>
      </c>
      <c r="N810" s="84" t="s">
        <v>4405</v>
      </c>
      <c r="O810" s="49">
        <v>1057.3425556742823</v>
      </c>
      <c r="P810" s="49">
        <v>1222.1649821514327</v>
      </c>
      <c r="Q810" s="49">
        <v>1426.3152721340982</v>
      </c>
      <c r="R810" s="49">
        <v>1924.3109804503811</v>
      </c>
      <c r="S810" s="49">
        <v>2252.1615274831074</v>
      </c>
      <c r="T810" s="49">
        <v>2667.4984982536375</v>
      </c>
      <c r="U810" s="49">
        <v>2967.277522322865</v>
      </c>
      <c r="V810" s="49">
        <v>3259.3336402263676</v>
      </c>
      <c r="W810" s="49">
        <v>3578.1208669943671</v>
      </c>
      <c r="X810" s="49">
        <v>3969.6190692529126</v>
      </c>
      <c r="Y810" s="49">
        <v>1258.5626479530188</v>
      </c>
      <c r="Z810" s="49">
        <v>1438.4989808234011</v>
      </c>
      <c r="AA810" s="49">
        <v>1667.8052538891898</v>
      </c>
      <c r="AB810" s="49">
        <v>2284.1103942262757</v>
      </c>
      <c r="AC810" s="49">
        <v>2728.9892927829956</v>
      </c>
      <c r="AD810" s="49">
        <v>3337.2371132890876</v>
      </c>
      <c r="AE810" s="49">
        <v>3821.4801977636039</v>
      </c>
      <c r="AF810" s="49">
        <v>4335.273254769827</v>
      </c>
      <c r="AG810" s="49">
        <v>4892.300121188533</v>
      </c>
      <c r="AH810" s="49">
        <v>5683.6493241892749</v>
      </c>
      <c r="AJ810" s="33" t="str">
        <f t="shared" si="24"/>
        <v/>
      </c>
      <c r="AK810" s="33" t="str">
        <f t="shared" si="25"/>
        <v/>
      </c>
      <c r="AO810" t="s">
        <v>13</v>
      </c>
      <c r="AR810" s="7"/>
      <c r="AS810" s="7"/>
      <c r="AT810" s="7"/>
      <c r="AU810" s="7"/>
      <c r="AV810" s="7"/>
      <c r="AW810" s="7"/>
      <c r="AX810" s="7"/>
      <c r="AY810" s="7"/>
      <c r="AZ810" s="7"/>
      <c r="BA810" s="7"/>
      <c r="BB810" s="7"/>
      <c r="BC810" s="7"/>
      <c r="BD810" s="7"/>
      <c r="BE810" s="7"/>
      <c r="BF810" s="7"/>
      <c r="BG810" s="7"/>
      <c r="BH810" s="7"/>
    </row>
    <row r="811" spans="1:60" x14ac:dyDescent="0.25">
      <c r="A811" s="23"/>
      <c r="B811" s="79" t="s">
        <v>2012</v>
      </c>
      <c r="C811" s="80" t="s">
        <v>4333</v>
      </c>
      <c r="D811" s="34" t="s">
        <v>3460</v>
      </c>
      <c r="E811" s="50">
        <v>1413</v>
      </c>
      <c r="F811" s="50">
        <v>1609.5</v>
      </c>
      <c r="G811" s="50">
        <v>1863</v>
      </c>
      <c r="H811" s="50">
        <v>2566</v>
      </c>
      <c r="I811" s="50">
        <v>3090</v>
      </c>
      <c r="J811" s="50">
        <v>3822</v>
      </c>
      <c r="K811" s="50">
        <v>4421</v>
      </c>
      <c r="L811" s="50">
        <v>5066</v>
      </c>
      <c r="M811" s="50">
        <v>5765</v>
      </c>
      <c r="N811" s="50">
        <v>6783</v>
      </c>
      <c r="O811" s="49">
        <v>1131.8217998669313</v>
      </c>
      <c r="P811" s="49">
        <v>1304.3334074934683</v>
      </c>
      <c r="Q811" s="49">
        <v>1517.7760590465468</v>
      </c>
      <c r="R811" s="49">
        <v>2035.2472808616481</v>
      </c>
      <c r="S811" s="49">
        <v>2374.8106664795432</v>
      </c>
      <c r="T811" s="49">
        <v>2803.5980313472091</v>
      </c>
      <c r="U811" s="49">
        <v>3112.1431178632993</v>
      </c>
      <c r="V811" s="49">
        <v>3412.0324766731433</v>
      </c>
      <c r="W811" s="49">
        <v>3739.9971975995418</v>
      </c>
      <c r="X811" s="49">
        <v>4140.8908884329576</v>
      </c>
      <c r="Y811" s="49">
        <v>1401.9072065127605</v>
      </c>
      <c r="Z811" s="49">
        <v>1598.9770140514988</v>
      </c>
      <c r="AA811" s="49">
        <v>1851.6714078098175</v>
      </c>
      <c r="AB811" s="49">
        <v>2544.1882444189719</v>
      </c>
      <c r="AC811" s="49">
        <v>3052.4858386816682</v>
      </c>
      <c r="AD811" s="49">
        <v>3755.6933609725229</v>
      </c>
      <c r="AE811" s="49">
        <v>4323.6470087666912</v>
      </c>
      <c r="AF811" s="49">
        <v>4932.9221532955398</v>
      </c>
      <c r="AG811" s="49">
        <v>5592.9409383581306</v>
      </c>
      <c r="AH811" s="49">
        <v>6546.7138192907523</v>
      </c>
      <c r="AJ811" s="33" t="str">
        <f t="shared" si="24"/>
        <v/>
      </c>
      <c r="AK811" s="33" t="str">
        <f t="shared" si="25"/>
        <v/>
      </c>
      <c r="AO811" t="s">
        <v>13</v>
      </c>
      <c r="AR811" s="7"/>
      <c r="AS811" s="7"/>
      <c r="AT811" s="7"/>
      <c r="AU811" s="7"/>
      <c r="AV811" s="7"/>
      <c r="AW811" s="7"/>
      <c r="AX811" s="7"/>
      <c r="AY811" s="7"/>
      <c r="AZ811" s="7"/>
      <c r="BA811" s="7"/>
      <c r="BB811" s="7"/>
      <c r="BC811" s="7"/>
      <c r="BD811" s="7"/>
      <c r="BE811" s="7"/>
      <c r="BF811" s="7"/>
      <c r="BG811" s="7"/>
      <c r="BH811" s="7"/>
    </row>
    <row r="812" spans="1:60" x14ac:dyDescent="0.25">
      <c r="A812" s="23"/>
      <c r="B812" s="79" t="s">
        <v>2017</v>
      </c>
      <c r="C812" s="80" t="s">
        <v>3585</v>
      </c>
      <c r="D812" s="80" t="s">
        <v>3461</v>
      </c>
      <c r="E812" s="50">
        <v>342.7</v>
      </c>
      <c r="F812" s="50">
        <v>392.7</v>
      </c>
      <c r="G812" s="50">
        <v>454.7</v>
      </c>
      <c r="H812" s="50">
        <v>614.29999999999995</v>
      </c>
      <c r="I812" s="50">
        <v>724.1</v>
      </c>
      <c r="J812" s="50">
        <v>867.8</v>
      </c>
      <c r="K812" s="50">
        <v>978.6</v>
      </c>
      <c r="L812" s="50">
        <v>1093</v>
      </c>
      <c r="M812" s="50">
        <v>1210</v>
      </c>
      <c r="N812" s="50">
        <v>1374</v>
      </c>
      <c r="O812" s="50">
        <v>342.7</v>
      </c>
      <c r="P812" s="50">
        <v>392.7</v>
      </c>
      <c r="Q812" s="50">
        <v>454.7</v>
      </c>
      <c r="R812" s="50">
        <v>614.29999999999995</v>
      </c>
      <c r="S812" s="50">
        <v>724.1</v>
      </c>
      <c r="T812" s="50">
        <v>867.8</v>
      </c>
      <c r="U812" s="50">
        <v>978.6</v>
      </c>
      <c r="V812" s="50">
        <v>1093</v>
      </c>
      <c r="W812" s="50">
        <v>1210</v>
      </c>
      <c r="X812" s="50">
        <v>1374</v>
      </c>
      <c r="Y812" s="50">
        <v>342.7</v>
      </c>
      <c r="Z812" s="50">
        <v>392.7</v>
      </c>
      <c r="AA812" s="50">
        <v>454.7</v>
      </c>
      <c r="AB812" s="50">
        <v>614.29999999999995</v>
      </c>
      <c r="AC812" s="50">
        <v>724.1</v>
      </c>
      <c r="AD812" s="50">
        <v>867.8</v>
      </c>
      <c r="AE812" s="50">
        <v>978.6</v>
      </c>
      <c r="AF812" s="50">
        <v>1093</v>
      </c>
      <c r="AG812" s="50">
        <v>1210</v>
      </c>
      <c r="AH812" s="50">
        <v>1374</v>
      </c>
      <c r="AJ812" s="33" t="str">
        <f t="shared" si="24"/>
        <v/>
      </c>
      <c r="AK812" s="33" t="str">
        <f t="shared" si="25"/>
        <v/>
      </c>
      <c r="AO812" t="s">
        <v>13</v>
      </c>
      <c r="AR812" s="7"/>
      <c r="AS812" s="7"/>
      <c r="AT812" s="7"/>
      <c r="AU812" s="7"/>
      <c r="AV812" s="7"/>
      <c r="AW812" s="7"/>
      <c r="AX812" s="7"/>
      <c r="AY812" s="7"/>
      <c r="AZ812" s="7"/>
      <c r="BA812" s="7"/>
      <c r="BB812" s="7"/>
      <c r="BC812" s="7"/>
      <c r="BD812" s="7"/>
      <c r="BE812" s="7"/>
      <c r="BF812" s="7"/>
      <c r="BG812" s="7"/>
      <c r="BH812" s="7"/>
    </row>
    <row r="813" spans="1:60" x14ac:dyDescent="0.25">
      <c r="A813" s="23"/>
      <c r="B813" s="81" t="s">
        <v>2020</v>
      </c>
      <c r="C813" s="53" t="s">
        <v>4327</v>
      </c>
      <c r="D813" s="53" t="s">
        <v>4061</v>
      </c>
      <c r="E813" s="49">
        <v>199.52164507270714</v>
      </c>
      <c r="F813" s="49">
        <v>233.8117324397252</v>
      </c>
      <c r="G813" s="49">
        <v>275.38245612730066</v>
      </c>
      <c r="H813" s="49">
        <v>372.61062428651132</v>
      </c>
      <c r="I813" s="49">
        <v>433.07434126466592</v>
      </c>
      <c r="J813" s="49">
        <v>505.8535321087839</v>
      </c>
      <c r="K813" s="49">
        <v>557.03411971844412</v>
      </c>
      <c r="L813" s="49">
        <v>604.64900494707501</v>
      </c>
      <c r="M813" s="49">
        <v>655.29128679353437</v>
      </c>
      <c r="N813" s="49">
        <v>714.60083036632398</v>
      </c>
      <c r="O813" s="49">
        <v>199.52164507270714</v>
      </c>
      <c r="P813" s="49">
        <v>233.8117324397252</v>
      </c>
      <c r="Q813" s="49">
        <v>275.38245612730066</v>
      </c>
      <c r="R813" s="49">
        <v>372.61062428651132</v>
      </c>
      <c r="S813" s="49">
        <v>433.07434126466592</v>
      </c>
      <c r="T813" s="49">
        <v>505.8535321087839</v>
      </c>
      <c r="U813" s="49">
        <v>557.03411971844412</v>
      </c>
      <c r="V813" s="49">
        <v>604.64900494707501</v>
      </c>
      <c r="W813" s="49">
        <v>655.29128679353437</v>
      </c>
      <c r="X813" s="49">
        <v>714.60083036632398</v>
      </c>
      <c r="Y813" s="49">
        <v>199.52164507270714</v>
      </c>
      <c r="Z813" s="49">
        <v>233.8117324397252</v>
      </c>
      <c r="AA813" s="49">
        <v>275.38245612730066</v>
      </c>
      <c r="AB813" s="49">
        <v>372.61062428651132</v>
      </c>
      <c r="AC813" s="49">
        <v>433.07434126466592</v>
      </c>
      <c r="AD813" s="49">
        <v>505.8535321087839</v>
      </c>
      <c r="AE813" s="49">
        <v>557.03411971844412</v>
      </c>
      <c r="AF813" s="49">
        <v>604.64900494707501</v>
      </c>
      <c r="AG813" s="49">
        <v>655.29128679353437</v>
      </c>
      <c r="AH813" s="49">
        <v>714.60083036632398</v>
      </c>
      <c r="AJ813" s="33" t="str">
        <f t="shared" si="24"/>
        <v/>
      </c>
      <c r="AK813" s="33" t="str">
        <f t="shared" si="25"/>
        <v/>
      </c>
      <c r="AO813" t="s">
        <v>13</v>
      </c>
      <c r="AR813" s="7"/>
      <c r="AS813" s="7"/>
      <c r="AT813" s="7"/>
      <c r="AU813" s="7"/>
      <c r="AV813" s="7"/>
      <c r="AW813" s="7"/>
      <c r="AX813" s="7"/>
      <c r="AY813" s="7"/>
      <c r="AZ813" s="7"/>
      <c r="BA813" s="7"/>
      <c r="BB813" s="7"/>
      <c r="BC813" s="7"/>
      <c r="BD813" s="7"/>
      <c r="BE813" s="7"/>
      <c r="BF813" s="7"/>
      <c r="BG813" s="7"/>
      <c r="BH813" s="7"/>
    </row>
    <row r="814" spans="1:60" x14ac:dyDescent="0.25">
      <c r="A814" s="23"/>
      <c r="B814" s="79" t="s">
        <v>2025</v>
      </c>
      <c r="C814" s="80" t="s">
        <v>4333</v>
      </c>
      <c r="D814" s="34" t="s">
        <v>3462</v>
      </c>
      <c r="E814" s="50">
        <v>77.099999999999994</v>
      </c>
      <c r="F814" s="50">
        <v>103.1</v>
      </c>
      <c r="G814" s="50">
        <v>138.19999999999999</v>
      </c>
      <c r="H814" s="50">
        <v>237.2</v>
      </c>
      <c r="I814" s="50">
        <v>309.3</v>
      </c>
      <c r="J814" s="50">
        <v>405.4</v>
      </c>
      <c r="K814" s="50">
        <v>479.5</v>
      </c>
      <c r="L814" s="50">
        <v>555.20000000000005</v>
      </c>
      <c r="M814" s="50">
        <v>632.6</v>
      </c>
      <c r="N814" s="50">
        <v>737.5</v>
      </c>
      <c r="O814" s="49">
        <v>94.384673218582947</v>
      </c>
      <c r="P814" s="49">
        <v>115.05555789908226</v>
      </c>
      <c r="Q814" s="49">
        <v>140.91725065205469</v>
      </c>
      <c r="R814" s="49">
        <v>208.37513227040873</v>
      </c>
      <c r="S814" s="49">
        <v>254.19028691408479</v>
      </c>
      <c r="T814" s="49">
        <v>312.65957804443684</v>
      </c>
      <c r="U814" s="49">
        <v>356.1348522886754</v>
      </c>
      <c r="V814" s="49">
        <v>398.24490343003811</v>
      </c>
      <c r="W814" s="49">
        <v>442.93817957455536</v>
      </c>
      <c r="X814" s="49">
        <v>498.51759751637439</v>
      </c>
      <c r="Y814" s="49">
        <v>79.397962335418541</v>
      </c>
      <c r="Z814" s="49">
        <v>104.50653622342145</v>
      </c>
      <c r="AA814" s="49">
        <v>138.50548971827834</v>
      </c>
      <c r="AB814" s="49">
        <v>233.22415617522881</v>
      </c>
      <c r="AC814" s="49">
        <v>299.86131985821339</v>
      </c>
      <c r="AD814" s="49">
        <v>386.26308753297906</v>
      </c>
      <c r="AE814" s="49">
        <v>451.03111975892506</v>
      </c>
      <c r="AF814" s="49">
        <v>516.55276516619028</v>
      </c>
      <c r="AG814" s="49">
        <v>583.77616503899446</v>
      </c>
      <c r="AH814" s="49">
        <v>673.38277006536873</v>
      </c>
      <c r="AJ814" s="33" t="str">
        <f t="shared" si="24"/>
        <v/>
      </c>
      <c r="AK814" s="33" t="str">
        <f t="shared" si="25"/>
        <v/>
      </c>
      <c r="AO814" t="s">
        <v>13</v>
      </c>
      <c r="AR814" s="7"/>
      <c r="AS814" s="7"/>
      <c r="AT814" s="7"/>
      <c r="AU814" s="7"/>
      <c r="AV814" s="7"/>
      <c r="AW814" s="7"/>
      <c r="AX814" s="7"/>
      <c r="AY814" s="7"/>
      <c r="AZ814" s="7"/>
      <c r="BA814" s="7"/>
      <c r="BB814" s="7"/>
      <c r="BC814" s="7"/>
      <c r="BD814" s="7"/>
      <c r="BE814" s="7"/>
      <c r="BF814" s="7"/>
      <c r="BG814" s="7"/>
      <c r="BH814" s="7"/>
    </row>
    <row r="815" spans="1:60" x14ac:dyDescent="0.25">
      <c r="A815" s="23"/>
      <c r="B815" s="81" t="s">
        <v>2027</v>
      </c>
      <c r="C815" s="53" t="s">
        <v>4327</v>
      </c>
      <c r="D815" s="53" t="s">
        <v>4062</v>
      </c>
      <c r="E815" s="49">
        <v>440.87318579315587</v>
      </c>
      <c r="F815" s="49">
        <v>520.9560605893746</v>
      </c>
      <c r="G815" s="49">
        <v>619.02542164691204</v>
      </c>
      <c r="H815" s="49">
        <v>857.83053913726974</v>
      </c>
      <c r="I815" s="49">
        <v>1013.6010766017781</v>
      </c>
      <c r="J815" s="49">
        <v>1206.9599525110966</v>
      </c>
      <c r="K815" s="49">
        <v>1346.570184282753</v>
      </c>
      <c r="L815" s="49">
        <v>1479.4243728924932</v>
      </c>
      <c r="M815" s="49">
        <v>1622.8766237723894</v>
      </c>
      <c r="N815" s="49">
        <v>1795.4456015553981</v>
      </c>
      <c r="O815" s="49">
        <v>440.87318579315587</v>
      </c>
      <c r="P815" s="49">
        <v>520.9560605893746</v>
      </c>
      <c r="Q815" s="49">
        <v>619.02542164691204</v>
      </c>
      <c r="R815" s="49">
        <v>857.83053913726974</v>
      </c>
      <c r="S815" s="49">
        <v>1013.6010766017781</v>
      </c>
      <c r="T815" s="49">
        <v>1206.9599525110966</v>
      </c>
      <c r="U815" s="49">
        <v>1346.570184282753</v>
      </c>
      <c r="V815" s="49">
        <v>1479.4243728924932</v>
      </c>
      <c r="W815" s="49">
        <v>1622.8766237723894</v>
      </c>
      <c r="X815" s="49">
        <v>1795.4456015553981</v>
      </c>
      <c r="Y815" s="49">
        <v>440.87318579315587</v>
      </c>
      <c r="Z815" s="49">
        <v>520.9560605893746</v>
      </c>
      <c r="AA815" s="49">
        <v>619.02542164691204</v>
      </c>
      <c r="AB815" s="49">
        <v>857.83053913726974</v>
      </c>
      <c r="AC815" s="49">
        <v>1013.6010766017781</v>
      </c>
      <c r="AD815" s="49">
        <v>1206.9599525110966</v>
      </c>
      <c r="AE815" s="49">
        <v>1346.570184282753</v>
      </c>
      <c r="AF815" s="49">
        <v>1479.4243728924932</v>
      </c>
      <c r="AG815" s="49">
        <v>1622.8766237723894</v>
      </c>
      <c r="AH815" s="49">
        <v>1795.4456015553981</v>
      </c>
      <c r="AJ815" s="33" t="str">
        <f t="shared" si="24"/>
        <v/>
      </c>
      <c r="AK815" s="33" t="str">
        <f t="shared" si="25"/>
        <v/>
      </c>
      <c r="AO815" t="s">
        <v>13</v>
      </c>
      <c r="AR815" s="7"/>
      <c r="AS815" s="7"/>
      <c r="AT815" s="7"/>
      <c r="AU815" s="7"/>
      <c r="AV815" s="7"/>
      <c r="AW815" s="7"/>
      <c r="AX815" s="7"/>
      <c r="AY815" s="7"/>
      <c r="AZ815" s="7"/>
      <c r="BA815" s="7"/>
      <c r="BB815" s="7"/>
      <c r="BC815" s="7"/>
      <c r="BD815" s="7"/>
      <c r="BE815" s="7"/>
      <c r="BF815" s="7"/>
      <c r="BG815" s="7"/>
      <c r="BH815" s="7"/>
    </row>
    <row r="816" spans="1:60" x14ac:dyDescent="0.25">
      <c r="A816" s="23"/>
      <c r="B816" s="81" t="s">
        <v>2029</v>
      </c>
      <c r="C816" s="53" t="s">
        <v>4327</v>
      </c>
      <c r="D816" s="53" t="s">
        <v>4063</v>
      </c>
      <c r="E816" s="49">
        <v>473.58636378397597</v>
      </c>
      <c r="F816" s="49">
        <v>555.54492578695499</v>
      </c>
      <c r="G816" s="49">
        <v>655.72020555102074</v>
      </c>
      <c r="H816" s="49">
        <v>897.08207432956431</v>
      </c>
      <c r="I816" s="49">
        <v>1053.4178984283533</v>
      </c>
      <c r="J816" s="49">
        <v>1246.4006178017614</v>
      </c>
      <c r="K816" s="49">
        <v>1384.8978098330124</v>
      </c>
      <c r="L816" s="49">
        <v>1516.2520407642942</v>
      </c>
      <c r="M816" s="49">
        <v>1658.412688783234</v>
      </c>
      <c r="N816" s="49">
        <v>1828.1797434954394</v>
      </c>
      <c r="O816" s="49">
        <v>473.58636378397597</v>
      </c>
      <c r="P816" s="49">
        <v>555.54492578695499</v>
      </c>
      <c r="Q816" s="49">
        <v>655.72020555102074</v>
      </c>
      <c r="R816" s="49">
        <v>897.08207432956431</v>
      </c>
      <c r="S816" s="49">
        <v>1053.4178984283533</v>
      </c>
      <c r="T816" s="49">
        <v>1246.4006178017614</v>
      </c>
      <c r="U816" s="49">
        <v>1384.8978098330124</v>
      </c>
      <c r="V816" s="49">
        <v>1516.2520407642942</v>
      </c>
      <c r="W816" s="49">
        <v>1658.412688783234</v>
      </c>
      <c r="X816" s="49">
        <v>1828.1797434954394</v>
      </c>
      <c r="Y816" s="49">
        <v>473.58636378397597</v>
      </c>
      <c r="Z816" s="49">
        <v>555.54492578695499</v>
      </c>
      <c r="AA816" s="49">
        <v>655.72020555102074</v>
      </c>
      <c r="AB816" s="49">
        <v>897.08207432956431</v>
      </c>
      <c r="AC816" s="49">
        <v>1053.4178984283533</v>
      </c>
      <c r="AD816" s="49">
        <v>1246.4006178017614</v>
      </c>
      <c r="AE816" s="49">
        <v>1384.8978098330124</v>
      </c>
      <c r="AF816" s="49">
        <v>1516.2520407642942</v>
      </c>
      <c r="AG816" s="49">
        <v>1658.412688783234</v>
      </c>
      <c r="AH816" s="49">
        <v>1828.1797434954394</v>
      </c>
      <c r="AJ816" s="33" t="str">
        <f t="shared" si="24"/>
        <v/>
      </c>
      <c r="AK816" s="33" t="str">
        <f t="shared" si="25"/>
        <v/>
      </c>
      <c r="AO816" t="s">
        <v>13</v>
      </c>
      <c r="AR816" s="7"/>
      <c r="AS816" s="7"/>
      <c r="AT816" s="7"/>
      <c r="AU816" s="7"/>
      <c r="AV816" s="7"/>
      <c r="AW816" s="7"/>
      <c r="AX816" s="7"/>
      <c r="AY816" s="7"/>
      <c r="AZ816" s="7"/>
      <c r="BA816" s="7"/>
      <c r="BB816" s="7"/>
      <c r="BC816" s="7"/>
      <c r="BD816" s="7"/>
      <c r="BE816" s="7"/>
      <c r="BF816" s="7"/>
      <c r="BG816" s="7"/>
      <c r="BH816" s="7"/>
    </row>
    <row r="817" spans="1:60" x14ac:dyDescent="0.25">
      <c r="A817" s="23"/>
      <c r="B817" s="79" t="s">
        <v>2031</v>
      </c>
      <c r="C817" s="80" t="s">
        <v>4333</v>
      </c>
      <c r="D817" s="34" t="s">
        <v>3463</v>
      </c>
      <c r="E817" s="50">
        <v>178.3</v>
      </c>
      <c r="F817" s="50">
        <v>202.9</v>
      </c>
      <c r="G817" s="50">
        <v>231.2</v>
      </c>
      <c r="H817" s="50">
        <v>293.89999999999998</v>
      </c>
      <c r="I817" s="50">
        <v>330.5</v>
      </c>
      <c r="J817" s="50">
        <v>372.4</v>
      </c>
      <c r="K817" s="50">
        <v>401</v>
      </c>
      <c r="L817" s="50">
        <v>427.7</v>
      </c>
      <c r="M817" s="50">
        <v>452.9</v>
      </c>
      <c r="N817" s="50">
        <v>484.4</v>
      </c>
      <c r="O817" s="49">
        <v>83.694260762386278</v>
      </c>
      <c r="P817" s="49">
        <v>100.91889808876492</v>
      </c>
      <c r="Q817" s="49">
        <v>121.96592284167529</v>
      </c>
      <c r="R817" s="49">
        <v>173.58750638297258</v>
      </c>
      <c r="S817" s="49">
        <v>206.51740983007497</v>
      </c>
      <c r="T817" s="49">
        <v>247.00443333394423</v>
      </c>
      <c r="U817" s="49">
        <v>276.19839442610515</v>
      </c>
      <c r="V817" s="49">
        <v>303.67309879704078</v>
      </c>
      <c r="W817" s="49">
        <v>332.47683568654548</v>
      </c>
      <c r="X817" s="49">
        <v>367.27040289703302</v>
      </c>
      <c r="Y817" s="49">
        <v>160.60949591491774</v>
      </c>
      <c r="Z817" s="49">
        <v>185.90314968146083</v>
      </c>
      <c r="AA817" s="49">
        <v>213.75926499152797</v>
      </c>
      <c r="AB817" s="49">
        <v>270.61371091283337</v>
      </c>
      <c r="AC817" s="49">
        <v>301.16060843307116</v>
      </c>
      <c r="AD817" s="49">
        <v>337.21707122319299</v>
      </c>
      <c r="AE817" s="49">
        <v>362.26846723568775</v>
      </c>
      <c r="AF817" s="49">
        <v>386.91262980573822</v>
      </c>
      <c r="AG817" s="49">
        <v>411.70260168223928</v>
      </c>
      <c r="AH817" s="49">
        <v>442.83788489894721</v>
      </c>
      <c r="AJ817" s="33" t="str">
        <f t="shared" si="24"/>
        <v/>
      </c>
      <c r="AK817" s="33" t="str">
        <f t="shared" si="25"/>
        <v/>
      </c>
      <c r="AO817" t="s">
        <v>13</v>
      </c>
      <c r="AR817" s="7"/>
      <c r="AS817" s="7"/>
      <c r="AT817" s="7"/>
      <c r="AU817" s="7"/>
      <c r="AV817" s="7"/>
      <c r="AW817" s="7"/>
      <c r="AX817" s="7"/>
      <c r="AY817" s="7"/>
      <c r="AZ817" s="7"/>
      <c r="BA817" s="7"/>
      <c r="BB817" s="7"/>
      <c r="BC817" s="7"/>
      <c r="BD817" s="7"/>
      <c r="BE817" s="7"/>
      <c r="BF817" s="7"/>
      <c r="BG817" s="7"/>
      <c r="BH817" s="7"/>
    </row>
    <row r="818" spans="1:60" x14ac:dyDescent="0.25">
      <c r="A818" s="23"/>
      <c r="B818" s="81" t="s">
        <v>2033</v>
      </c>
      <c r="C818" s="53" t="s">
        <v>4327</v>
      </c>
      <c r="D818" s="53" t="s">
        <v>4064</v>
      </c>
      <c r="E818" s="49">
        <v>556.95706591201736</v>
      </c>
      <c r="F818" s="49">
        <v>646.96282531990187</v>
      </c>
      <c r="G818" s="49">
        <v>756.98235784539224</v>
      </c>
      <c r="H818" s="49">
        <v>1022.9373913033188</v>
      </c>
      <c r="I818" s="49">
        <v>1196.2670225219074</v>
      </c>
      <c r="J818" s="49">
        <v>1410.9745362667061</v>
      </c>
      <c r="K818" s="49">
        <v>1565.3909636888741</v>
      </c>
      <c r="L818" s="49">
        <v>1712.25752828176</v>
      </c>
      <c r="M818" s="49">
        <v>1872.5168311473683</v>
      </c>
      <c r="N818" s="49">
        <v>2063.8943583403679</v>
      </c>
      <c r="O818" s="49">
        <v>556.95706591201736</v>
      </c>
      <c r="P818" s="49">
        <v>646.96282531990187</v>
      </c>
      <c r="Q818" s="49">
        <v>756.98235784539224</v>
      </c>
      <c r="R818" s="49">
        <v>1022.9373913033188</v>
      </c>
      <c r="S818" s="49">
        <v>1196.2670225219074</v>
      </c>
      <c r="T818" s="49">
        <v>1410.9745362667061</v>
      </c>
      <c r="U818" s="49">
        <v>1565.3909636888741</v>
      </c>
      <c r="V818" s="49">
        <v>1712.25752828176</v>
      </c>
      <c r="W818" s="49">
        <v>1872.5168311473683</v>
      </c>
      <c r="X818" s="49">
        <v>2063.8943583403679</v>
      </c>
      <c r="Y818" s="49">
        <v>556.95706591201736</v>
      </c>
      <c r="Z818" s="49">
        <v>646.96282531990187</v>
      </c>
      <c r="AA818" s="49">
        <v>756.98235784539224</v>
      </c>
      <c r="AB818" s="49">
        <v>1022.9373913033188</v>
      </c>
      <c r="AC818" s="49">
        <v>1196.2670225219074</v>
      </c>
      <c r="AD818" s="49">
        <v>1410.9745362667061</v>
      </c>
      <c r="AE818" s="49">
        <v>1565.3909636888741</v>
      </c>
      <c r="AF818" s="49">
        <v>1712.25752828176</v>
      </c>
      <c r="AG818" s="49">
        <v>1872.5168311473683</v>
      </c>
      <c r="AH818" s="49">
        <v>2063.8943583403679</v>
      </c>
      <c r="AJ818" s="33" t="str">
        <f t="shared" si="24"/>
        <v/>
      </c>
      <c r="AK818" s="33" t="str">
        <f t="shared" si="25"/>
        <v/>
      </c>
      <c r="AO818" t="s">
        <v>13</v>
      </c>
      <c r="AR818" s="7"/>
      <c r="AS818" s="7"/>
      <c r="AT818" s="7"/>
      <c r="AU818" s="7"/>
      <c r="AV818" s="7"/>
      <c r="AW818" s="7"/>
      <c r="AX818" s="7"/>
      <c r="AY818" s="7"/>
      <c r="AZ818" s="7"/>
      <c r="BA818" s="7"/>
      <c r="BB818" s="7"/>
      <c r="BC818" s="7"/>
      <c r="BD818" s="7"/>
      <c r="BE818" s="7"/>
      <c r="BF818" s="7"/>
      <c r="BG818" s="7"/>
      <c r="BH818" s="7"/>
    </row>
    <row r="819" spans="1:60" x14ac:dyDescent="0.25">
      <c r="A819" s="23"/>
      <c r="B819" s="79" t="s">
        <v>2035</v>
      </c>
      <c r="C819" s="80" t="s">
        <v>4333</v>
      </c>
      <c r="D819" s="34" t="s">
        <v>3464</v>
      </c>
      <c r="E819" s="50">
        <v>1449</v>
      </c>
      <c r="F819" s="50">
        <v>1623.3</v>
      </c>
      <c r="G819" s="50">
        <v>1814</v>
      </c>
      <c r="H819" s="50">
        <v>2198</v>
      </c>
      <c r="I819" s="50">
        <v>2400</v>
      </c>
      <c r="J819" s="50">
        <v>2614</v>
      </c>
      <c r="K819" s="50">
        <v>2750</v>
      </c>
      <c r="L819" s="50">
        <v>2869</v>
      </c>
      <c r="M819" s="50">
        <v>2976</v>
      </c>
      <c r="N819" s="50">
        <v>3101</v>
      </c>
      <c r="O819" s="49">
        <v>855.84574260208024</v>
      </c>
      <c r="P819" s="49">
        <v>992.67625682586652</v>
      </c>
      <c r="Q819" s="49">
        <v>1160.0017693289503</v>
      </c>
      <c r="R819" s="49">
        <v>1566.9968408993443</v>
      </c>
      <c r="S819" s="49">
        <v>1835.2947741815206</v>
      </c>
      <c r="T819" s="49">
        <v>2170.1778692615794</v>
      </c>
      <c r="U819" s="49">
        <v>2412.468714432267</v>
      </c>
      <c r="V819" s="49">
        <v>2644.151920260329</v>
      </c>
      <c r="W819" s="49">
        <v>2898.9991222098392</v>
      </c>
      <c r="X819" s="49">
        <v>3204.9034016952955</v>
      </c>
      <c r="Y819" s="49">
        <v>1316.5480784451247</v>
      </c>
      <c r="Z819" s="49">
        <v>1497.1752513651732</v>
      </c>
      <c r="AA819" s="49">
        <v>1688.4851880530307</v>
      </c>
      <c r="AB819" s="49">
        <v>2052.3838863613873</v>
      </c>
      <c r="AC819" s="49">
        <v>2242.2895315281726</v>
      </c>
      <c r="AD819" s="49">
        <v>2468.5456882453914</v>
      </c>
      <c r="AE819" s="49">
        <v>2628.4887371956161</v>
      </c>
      <c r="AF819" s="49">
        <v>2783.5925898663263</v>
      </c>
      <c r="AG819" s="49">
        <v>2945.6663208705427</v>
      </c>
      <c r="AH819" s="49">
        <v>3143.3310155054905</v>
      </c>
      <c r="AJ819" s="33" t="str">
        <f t="shared" si="24"/>
        <v/>
      </c>
      <c r="AK819" s="33" t="str">
        <f t="shared" si="25"/>
        <v/>
      </c>
      <c r="AO819" t="s">
        <v>13</v>
      </c>
      <c r="AR819" s="7"/>
      <c r="AS819" s="7"/>
      <c r="AT819" s="7"/>
      <c r="AU819" s="7"/>
      <c r="AV819" s="7"/>
      <c r="AW819" s="7"/>
      <c r="AX819" s="7"/>
      <c r="AY819" s="7"/>
      <c r="AZ819" s="7"/>
      <c r="BA819" s="7"/>
      <c r="BB819" s="7"/>
      <c r="BC819" s="7"/>
      <c r="BD819" s="7"/>
      <c r="BE819" s="7"/>
      <c r="BF819" s="7"/>
      <c r="BG819" s="7"/>
      <c r="BH819" s="7"/>
    </row>
    <row r="820" spans="1:60" x14ac:dyDescent="0.25">
      <c r="A820" s="23"/>
      <c r="B820" s="79" t="s">
        <v>2037</v>
      </c>
      <c r="C820" s="80" t="s">
        <v>4333</v>
      </c>
      <c r="D820" s="34" t="s">
        <v>3465</v>
      </c>
      <c r="E820" s="50">
        <v>1130</v>
      </c>
      <c r="F820" s="50">
        <v>1329.7</v>
      </c>
      <c r="G820" s="50">
        <v>1580</v>
      </c>
      <c r="H820" s="50">
        <v>2230</v>
      </c>
      <c r="I820" s="50">
        <v>2681</v>
      </c>
      <c r="J820" s="50">
        <v>3272</v>
      </c>
      <c r="K820" s="50">
        <v>3727</v>
      </c>
      <c r="L820" s="50">
        <v>4194</v>
      </c>
      <c r="M820" s="50">
        <v>4677</v>
      </c>
      <c r="N820" s="50">
        <v>5344</v>
      </c>
      <c r="O820" s="49">
        <v>976.08619788724809</v>
      </c>
      <c r="P820" s="49">
        <v>1164.8919588431038</v>
      </c>
      <c r="Q820" s="49">
        <v>1397.7630012074894</v>
      </c>
      <c r="R820" s="49">
        <v>2000.1759908306622</v>
      </c>
      <c r="S820" s="49">
        <v>2417.1075481711587</v>
      </c>
      <c r="T820" s="49">
        <v>2957.5896596869138</v>
      </c>
      <c r="U820" s="49">
        <v>3363.7941455121113</v>
      </c>
      <c r="V820" s="49">
        <v>3761.6728828099949</v>
      </c>
      <c r="W820" s="49">
        <v>4200.6342558892338</v>
      </c>
      <c r="X820" s="49">
        <v>4749.5632597129525</v>
      </c>
      <c r="Y820" s="49">
        <v>1121.4285291801616</v>
      </c>
      <c r="Z820" s="49">
        <v>1321.6605833582003</v>
      </c>
      <c r="AA820" s="49">
        <v>1571.5342225499812</v>
      </c>
      <c r="AB820" s="49">
        <v>2216.6768690336617</v>
      </c>
      <c r="AC820" s="49">
        <v>2661.5684892952636</v>
      </c>
      <c r="AD820" s="49">
        <v>3243.4172417897198</v>
      </c>
      <c r="AE820" s="49">
        <v>3689.4269805702183</v>
      </c>
      <c r="AF820" s="49">
        <v>4145.7448092430295</v>
      </c>
      <c r="AG820" s="49">
        <v>4620.9569712810862</v>
      </c>
      <c r="AH820" s="49">
        <v>5270.5302905263197</v>
      </c>
      <c r="AJ820" s="33" t="str">
        <f t="shared" si="24"/>
        <v/>
      </c>
      <c r="AK820" s="33" t="str">
        <f t="shared" si="25"/>
        <v/>
      </c>
      <c r="AO820" t="s">
        <v>13</v>
      </c>
      <c r="AR820" s="7"/>
      <c r="AS820" s="7"/>
      <c r="AT820" s="7"/>
      <c r="AU820" s="7"/>
      <c r="AV820" s="7"/>
      <c r="AW820" s="7"/>
      <c r="AX820" s="7"/>
      <c r="AY820" s="7"/>
      <c r="AZ820" s="7"/>
      <c r="BA820" s="7"/>
      <c r="BB820" s="7"/>
      <c r="BC820" s="7"/>
      <c r="BD820" s="7"/>
      <c r="BE820" s="7"/>
      <c r="BF820" s="7"/>
      <c r="BG820" s="7"/>
      <c r="BH820" s="7"/>
    </row>
    <row r="821" spans="1:60" x14ac:dyDescent="0.25">
      <c r="A821" s="23"/>
      <c r="B821" s="81" t="s">
        <v>2039</v>
      </c>
      <c r="C821" s="53" t="s">
        <v>4327</v>
      </c>
      <c r="D821" s="53" t="s">
        <v>4065</v>
      </c>
      <c r="E821" s="49">
        <v>89.25649310287659</v>
      </c>
      <c r="F821" s="49">
        <v>110.77699553827539</v>
      </c>
      <c r="G821" s="49">
        <v>137.52935474153446</v>
      </c>
      <c r="H821" s="49">
        <v>205.78915542999553</v>
      </c>
      <c r="I821" s="49">
        <v>250.93247766332681</v>
      </c>
      <c r="J821" s="49">
        <v>307.7794509707673</v>
      </c>
      <c r="K821" s="49">
        <v>349.67173903256963</v>
      </c>
      <c r="L821" s="49">
        <v>389.72141971477299</v>
      </c>
      <c r="M821" s="49">
        <v>431.69629203361046</v>
      </c>
      <c r="N821" s="49">
        <v>483.61119621875372</v>
      </c>
      <c r="O821" s="49">
        <v>89.25649310287659</v>
      </c>
      <c r="P821" s="49">
        <v>110.77699553827539</v>
      </c>
      <c r="Q821" s="49">
        <v>137.52935474153446</v>
      </c>
      <c r="R821" s="49">
        <v>205.78915542999553</v>
      </c>
      <c r="S821" s="49">
        <v>250.93247766332681</v>
      </c>
      <c r="T821" s="49">
        <v>307.7794509707673</v>
      </c>
      <c r="U821" s="49">
        <v>349.67173903256963</v>
      </c>
      <c r="V821" s="49">
        <v>389.72141971477299</v>
      </c>
      <c r="W821" s="49">
        <v>431.69629203361046</v>
      </c>
      <c r="X821" s="49">
        <v>483.61119621875372</v>
      </c>
      <c r="Y821" s="49">
        <v>89.25649310287659</v>
      </c>
      <c r="Z821" s="49">
        <v>110.77699553827539</v>
      </c>
      <c r="AA821" s="49">
        <v>137.52935474153446</v>
      </c>
      <c r="AB821" s="49">
        <v>205.78915542999553</v>
      </c>
      <c r="AC821" s="49">
        <v>250.93247766332681</v>
      </c>
      <c r="AD821" s="49">
        <v>307.7794509707673</v>
      </c>
      <c r="AE821" s="49">
        <v>349.67173903256963</v>
      </c>
      <c r="AF821" s="49">
        <v>389.72141971477299</v>
      </c>
      <c r="AG821" s="49">
        <v>431.69629203361046</v>
      </c>
      <c r="AH821" s="49">
        <v>483.61119621875372</v>
      </c>
      <c r="AJ821" s="33" t="str">
        <f t="shared" si="24"/>
        <v/>
      </c>
      <c r="AK821" s="33" t="str">
        <f t="shared" si="25"/>
        <v/>
      </c>
      <c r="AO821" t="s">
        <v>13</v>
      </c>
      <c r="AR821" s="7"/>
      <c r="AS821" s="7"/>
      <c r="AT821" s="7"/>
      <c r="AU821" s="7"/>
      <c r="AV821" s="7"/>
      <c r="AW821" s="7"/>
      <c r="AX821" s="7"/>
      <c r="AY821" s="7"/>
      <c r="AZ821" s="7"/>
      <c r="BA821" s="7"/>
      <c r="BB821" s="7"/>
      <c r="BC821" s="7"/>
      <c r="BD821" s="7"/>
      <c r="BE821" s="7"/>
      <c r="BF821" s="7"/>
      <c r="BG821" s="7"/>
      <c r="BH821" s="7"/>
    </row>
    <row r="822" spans="1:60" x14ac:dyDescent="0.25">
      <c r="A822" s="23"/>
      <c r="B822" s="79" t="s">
        <v>2041</v>
      </c>
      <c r="C822" s="80" t="s">
        <v>4333</v>
      </c>
      <c r="D822" s="34" t="s">
        <v>3466</v>
      </c>
      <c r="E822" s="50">
        <v>109.1</v>
      </c>
      <c r="F822" s="50">
        <v>125.2</v>
      </c>
      <c r="G822" s="50">
        <v>143.5</v>
      </c>
      <c r="H822" s="50">
        <v>182.5</v>
      </c>
      <c r="I822" s="50">
        <v>204.3</v>
      </c>
      <c r="J822" s="50">
        <v>228.2</v>
      </c>
      <c r="K822" s="50">
        <v>243.9</v>
      </c>
      <c r="L822" s="50">
        <v>258.10000000000002</v>
      </c>
      <c r="M822" s="50">
        <v>271.2</v>
      </c>
      <c r="N822" s="50">
        <v>286.89999999999998</v>
      </c>
      <c r="O822" s="49">
        <v>139.88199992935157</v>
      </c>
      <c r="P822" s="49">
        <v>166.61732630921688</v>
      </c>
      <c r="Q822" s="49">
        <v>199.16309028883444</v>
      </c>
      <c r="R822" s="49">
        <v>277.22106012474984</v>
      </c>
      <c r="S822" s="49">
        <v>326.47200210160958</v>
      </c>
      <c r="T822" s="49">
        <v>386.45412199966307</v>
      </c>
      <c r="U822" s="49">
        <v>429.21353429407424</v>
      </c>
      <c r="V822" s="49">
        <v>469.25678365095615</v>
      </c>
      <c r="W822" s="49">
        <v>511.51487839802735</v>
      </c>
      <c r="X822" s="49">
        <v>561.86427200221442</v>
      </c>
      <c r="Y822" s="49">
        <v>114.42320299530139</v>
      </c>
      <c r="Z822" s="49">
        <v>131.57189635526413</v>
      </c>
      <c r="AA822" s="49">
        <v>151.69843965494459</v>
      </c>
      <c r="AB822" s="49">
        <v>199.46496599249249</v>
      </c>
      <c r="AC822" s="49">
        <v>231.16051110035392</v>
      </c>
      <c r="AD822" s="49">
        <v>269.62221985226074</v>
      </c>
      <c r="AE822" s="49">
        <v>297.70070350473122</v>
      </c>
      <c r="AF822" s="49">
        <v>323.17347420689845</v>
      </c>
      <c r="AG822" s="49">
        <v>348.33810911541622</v>
      </c>
      <c r="AH822" s="49">
        <v>378.55475733407144</v>
      </c>
      <c r="AJ822" s="33" t="str">
        <f t="shared" si="24"/>
        <v/>
      </c>
      <c r="AK822" s="33" t="str">
        <f t="shared" si="25"/>
        <v/>
      </c>
      <c r="AO822" t="s">
        <v>13</v>
      </c>
      <c r="AR822" s="7"/>
      <c r="AS822" s="7"/>
      <c r="AT822" s="7"/>
      <c r="AU822" s="7"/>
      <c r="AV822" s="7"/>
      <c r="AW822" s="7"/>
      <c r="AX822" s="7"/>
      <c r="AY822" s="7"/>
      <c r="AZ822" s="7"/>
      <c r="BA822" s="7"/>
      <c r="BB822" s="7"/>
      <c r="BC822" s="7"/>
      <c r="BD822" s="7"/>
      <c r="BE822" s="7"/>
      <c r="BF822" s="7"/>
      <c r="BG822" s="7"/>
      <c r="BH822" s="7"/>
    </row>
    <row r="823" spans="1:60" x14ac:dyDescent="0.25">
      <c r="A823" s="23"/>
      <c r="B823" s="81" t="s">
        <v>2043</v>
      </c>
      <c r="C823" s="53" t="s">
        <v>4327</v>
      </c>
      <c r="D823" s="53" t="s">
        <v>4066</v>
      </c>
      <c r="E823" s="49">
        <v>148.28601749707744</v>
      </c>
      <c r="F823" s="49">
        <v>175.64299943290132</v>
      </c>
      <c r="G823" s="49">
        <v>208.95674389645876</v>
      </c>
      <c r="H823" s="49">
        <v>288.12109300867223</v>
      </c>
      <c r="I823" s="49">
        <v>337.7915275131557</v>
      </c>
      <c r="J823" s="49">
        <v>397.93819730376663</v>
      </c>
      <c r="K823" s="49">
        <v>440.52875309313146</v>
      </c>
      <c r="L823" s="49">
        <v>480.29870402924206</v>
      </c>
      <c r="M823" s="49">
        <v>522.28407160381119</v>
      </c>
      <c r="N823" s="49">
        <v>571.92150052710065</v>
      </c>
      <c r="O823" s="49">
        <v>148.28601749707744</v>
      </c>
      <c r="P823" s="49">
        <v>175.64299943290132</v>
      </c>
      <c r="Q823" s="49">
        <v>208.95674389645876</v>
      </c>
      <c r="R823" s="49">
        <v>288.12109300867223</v>
      </c>
      <c r="S823" s="49">
        <v>337.7915275131557</v>
      </c>
      <c r="T823" s="49">
        <v>397.93819730376663</v>
      </c>
      <c r="U823" s="49">
        <v>440.52875309313146</v>
      </c>
      <c r="V823" s="49">
        <v>480.29870402924206</v>
      </c>
      <c r="W823" s="49">
        <v>522.28407160381119</v>
      </c>
      <c r="X823" s="49">
        <v>571.92150052710065</v>
      </c>
      <c r="Y823" s="49">
        <v>148.28601749707744</v>
      </c>
      <c r="Z823" s="49">
        <v>175.64299943290132</v>
      </c>
      <c r="AA823" s="49">
        <v>208.95674389645876</v>
      </c>
      <c r="AB823" s="49">
        <v>288.12109300867223</v>
      </c>
      <c r="AC823" s="49">
        <v>337.7915275131557</v>
      </c>
      <c r="AD823" s="49">
        <v>397.93819730376663</v>
      </c>
      <c r="AE823" s="49">
        <v>440.52875309313146</v>
      </c>
      <c r="AF823" s="49">
        <v>480.29870402924206</v>
      </c>
      <c r="AG823" s="49">
        <v>522.28407160381119</v>
      </c>
      <c r="AH823" s="49">
        <v>571.92150052710065</v>
      </c>
      <c r="AJ823" s="33" t="str">
        <f t="shared" si="24"/>
        <v/>
      </c>
      <c r="AK823" s="33" t="str">
        <f t="shared" si="25"/>
        <v/>
      </c>
      <c r="AO823" t="s">
        <v>13</v>
      </c>
      <c r="AR823" s="7"/>
      <c r="AS823" s="7"/>
      <c r="AT823" s="7"/>
      <c r="AU823" s="7"/>
      <c r="AV823" s="7"/>
      <c r="AW823" s="7"/>
      <c r="AX823" s="7"/>
      <c r="AY823" s="7"/>
      <c r="AZ823" s="7"/>
      <c r="BA823" s="7"/>
      <c r="BB823" s="7"/>
      <c r="BC823" s="7"/>
      <c r="BD823" s="7"/>
      <c r="BE823" s="7"/>
      <c r="BF823" s="7"/>
      <c r="BG823" s="7"/>
      <c r="BH823" s="7"/>
    </row>
    <row r="824" spans="1:60" x14ac:dyDescent="0.25">
      <c r="A824" s="23"/>
      <c r="B824" s="81" t="s">
        <v>2045</v>
      </c>
      <c r="C824" s="53" t="s">
        <v>4327</v>
      </c>
      <c r="D824" s="53" t="s">
        <v>4067</v>
      </c>
      <c r="E824" s="49">
        <v>423.65082244027701</v>
      </c>
      <c r="F824" s="49">
        <v>505.39938462397561</v>
      </c>
      <c r="G824" s="49">
        <v>605.00832305714675</v>
      </c>
      <c r="H824" s="49">
        <v>847.95775338005637</v>
      </c>
      <c r="I824" s="49">
        <v>1005.8759018648896</v>
      </c>
      <c r="J824" s="49">
        <v>1202.3367360052328</v>
      </c>
      <c r="K824" s="49">
        <v>1344.8636278703709</v>
      </c>
      <c r="L824" s="49">
        <v>1480.3729749326874</v>
      </c>
      <c r="M824" s="49">
        <v>1626.3542819313216</v>
      </c>
      <c r="N824" s="49">
        <v>1803.0940672284464</v>
      </c>
      <c r="O824" s="49">
        <v>423.65082244027701</v>
      </c>
      <c r="P824" s="49">
        <v>505.39938462397561</v>
      </c>
      <c r="Q824" s="49">
        <v>605.00832305714675</v>
      </c>
      <c r="R824" s="49">
        <v>847.95775338005637</v>
      </c>
      <c r="S824" s="49">
        <v>1005.8759018648896</v>
      </c>
      <c r="T824" s="49">
        <v>1202.3367360052328</v>
      </c>
      <c r="U824" s="49">
        <v>1344.8636278703709</v>
      </c>
      <c r="V824" s="49">
        <v>1480.3729749326874</v>
      </c>
      <c r="W824" s="49">
        <v>1626.3542819313216</v>
      </c>
      <c r="X824" s="49">
        <v>1803.0940672284464</v>
      </c>
      <c r="Y824" s="49">
        <v>423.65082244027701</v>
      </c>
      <c r="Z824" s="49">
        <v>505.39938462397561</v>
      </c>
      <c r="AA824" s="49">
        <v>605.00832305714675</v>
      </c>
      <c r="AB824" s="49">
        <v>847.95775338005637</v>
      </c>
      <c r="AC824" s="49">
        <v>1005.8759018648896</v>
      </c>
      <c r="AD824" s="49">
        <v>1202.3367360052328</v>
      </c>
      <c r="AE824" s="49">
        <v>1344.8636278703709</v>
      </c>
      <c r="AF824" s="49">
        <v>1480.3729749326874</v>
      </c>
      <c r="AG824" s="49">
        <v>1626.3542819313216</v>
      </c>
      <c r="AH824" s="49">
        <v>1803.0940672284464</v>
      </c>
      <c r="AJ824" s="33" t="str">
        <f t="shared" si="24"/>
        <v/>
      </c>
      <c r="AK824" s="33" t="str">
        <f t="shared" si="25"/>
        <v/>
      </c>
      <c r="AO824" t="s">
        <v>13</v>
      </c>
      <c r="AR824" s="7"/>
      <c r="AS824" s="7"/>
      <c r="AT824" s="7"/>
      <c r="AU824" s="7"/>
      <c r="AV824" s="7"/>
      <c r="AW824" s="7"/>
      <c r="AX824" s="7"/>
      <c r="AY824" s="7"/>
      <c r="AZ824" s="7"/>
      <c r="BA824" s="7"/>
      <c r="BB824" s="7"/>
      <c r="BC824" s="7"/>
      <c r="BD824" s="7"/>
      <c r="BE824" s="7"/>
      <c r="BF824" s="7"/>
      <c r="BG824" s="7"/>
      <c r="BH824" s="7"/>
    </row>
    <row r="825" spans="1:60" x14ac:dyDescent="0.25">
      <c r="A825" s="23"/>
      <c r="B825" s="81" t="s">
        <v>2046</v>
      </c>
      <c r="C825" s="53" t="s">
        <v>4327</v>
      </c>
      <c r="D825" s="53" t="s">
        <v>4068</v>
      </c>
      <c r="E825" s="49">
        <v>91.924827688430071</v>
      </c>
      <c r="F825" s="49">
        <v>113.46861922980717</v>
      </c>
      <c r="G825" s="49">
        <v>140.47000886049565</v>
      </c>
      <c r="H825" s="49">
        <v>211.33307372504976</v>
      </c>
      <c r="I825" s="49">
        <v>259.61754752422542</v>
      </c>
      <c r="J825" s="49">
        <v>321.50608639319228</v>
      </c>
      <c r="K825" s="49">
        <v>367.76263503351481</v>
      </c>
      <c r="L825" s="49">
        <v>412.63029621515909</v>
      </c>
      <c r="M825" s="49">
        <v>460.15215665935369</v>
      </c>
      <c r="N825" s="49">
        <v>519.61734688493368</v>
      </c>
      <c r="O825" s="49">
        <v>91.924827688430071</v>
      </c>
      <c r="P825" s="49">
        <v>113.46861922980717</v>
      </c>
      <c r="Q825" s="49">
        <v>140.47000886049565</v>
      </c>
      <c r="R825" s="49">
        <v>211.33307372504976</v>
      </c>
      <c r="S825" s="49">
        <v>259.61754752422542</v>
      </c>
      <c r="T825" s="49">
        <v>321.50608639319228</v>
      </c>
      <c r="U825" s="49">
        <v>367.76263503351481</v>
      </c>
      <c r="V825" s="49">
        <v>412.63029621515909</v>
      </c>
      <c r="W825" s="49">
        <v>460.15215665935369</v>
      </c>
      <c r="X825" s="49">
        <v>519.61734688493368</v>
      </c>
      <c r="Y825" s="49">
        <v>91.924827688430071</v>
      </c>
      <c r="Z825" s="49">
        <v>113.46861922980717</v>
      </c>
      <c r="AA825" s="49">
        <v>140.47000886049565</v>
      </c>
      <c r="AB825" s="49">
        <v>211.33307372504976</v>
      </c>
      <c r="AC825" s="49">
        <v>259.61754752422542</v>
      </c>
      <c r="AD825" s="49">
        <v>321.50608639319228</v>
      </c>
      <c r="AE825" s="49">
        <v>367.76263503351481</v>
      </c>
      <c r="AF825" s="49">
        <v>412.63029621515909</v>
      </c>
      <c r="AG825" s="49">
        <v>460.15215665935369</v>
      </c>
      <c r="AH825" s="49">
        <v>519.61734688493368</v>
      </c>
      <c r="AJ825" s="33" t="str">
        <f t="shared" si="24"/>
        <v/>
      </c>
      <c r="AK825" s="33" t="str">
        <f t="shared" si="25"/>
        <v/>
      </c>
      <c r="AO825" t="s">
        <v>13</v>
      </c>
      <c r="AR825" s="7"/>
      <c r="AS825" s="7"/>
      <c r="AT825" s="7"/>
      <c r="AU825" s="7"/>
      <c r="AV825" s="7"/>
      <c r="AW825" s="7"/>
      <c r="AX825" s="7"/>
      <c r="AY825" s="7"/>
      <c r="AZ825" s="7"/>
      <c r="BA825" s="7"/>
      <c r="BB825" s="7"/>
      <c r="BC825" s="7"/>
      <c r="BD825" s="7"/>
      <c r="BE825" s="7"/>
      <c r="BF825" s="7"/>
      <c r="BG825" s="7"/>
      <c r="BH825" s="7"/>
    </row>
    <row r="826" spans="1:60" x14ac:dyDescent="0.25">
      <c r="A826" s="23"/>
      <c r="B826" s="81" t="s">
        <v>2048</v>
      </c>
      <c r="C826" s="53" t="s">
        <v>4327</v>
      </c>
      <c r="D826" s="53" t="s">
        <v>4069</v>
      </c>
      <c r="E826" s="49">
        <v>76.843312228322205</v>
      </c>
      <c r="F826" s="49">
        <v>91.526615178947679</v>
      </c>
      <c r="G826" s="49">
        <v>109.43222903415864</v>
      </c>
      <c r="H826" s="49">
        <v>151.97143260099628</v>
      </c>
      <c r="I826" s="49">
        <v>178.38736903582196</v>
      </c>
      <c r="J826" s="49">
        <v>210.14490730680313</v>
      </c>
      <c r="K826" s="49">
        <v>232.52469699579362</v>
      </c>
      <c r="L826" s="49">
        <v>253.3007630618919</v>
      </c>
      <c r="M826" s="49">
        <v>274.92978178689367</v>
      </c>
      <c r="N826" s="49">
        <v>300.42465874979382</v>
      </c>
      <c r="O826" s="49">
        <v>76.843312228322205</v>
      </c>
      <c r="P826" s="49">
        <v>91.526615178947679</v>
      </c>
      <c r="Q826" s="49">
        <v>109.43222903415864</v>
      </c>
      <c r="R826" s="49">
        <v>151.97143260099628</v>
      </c>
      <c r="S826" s="49">
        <v>178.38736903582196</v>
      </c>
      <c r="T826" s="49">
        <v>210.14490730680313</v>
      </c>
      <c r="U826" s="49">
        <v>232.52469699579362</v>
      </c>
      <c r="V826" s="49">
        <v>253.3007630618919</v>
      </c>
      <c r="W826" s="49">
        <v>274.92978178689367</v>
      </c>
      <c r="X826" s="49">
        <v>300.42465874979382</v>
      </c>
      <c r="Y826" s="49">
        <v>76.843312228322205</v>
      </c>
      <c r="Z826" s="49">
        <v>91.526615178947679</v>
      </c>
      <c r="AA826" s="49">
        <v>109.43222903415864</v>
      </c>
      <c r="AB826" s="49">
        <v>151.97143260099628</v>
      </c>
      <c r="AC826" s="49">
        <v>178.38736903582196</v>
      </c>
      <c r="AD826" s="49">
        <v>210.14490730680313</v>
      </c>
      <c r="AE826" s="49">
        <v>232.52469699579362</v>
      </c>
      <c r="AF826" s="49">
        <v>253.3007630618919</v>
      </c>
      <c r="AG826" s="49">
        <v>274.92978178689367</v>
      </c>
      <c r="AH826" s="49">
        <v>300.42465874979382</v>
      </c>
      <c r="AJ826" s="33" t="str">
        <f t="shared" si="24"/>
        <v/>
      </c>
      <c r="AK826" s="33" t="str">
        <f t="shared" si="25"/>
        <v/>
      </c>
      <c r="AO826" t="s">
        <v>13</v>
      </c>
      <c r="AR826" s="7"/>
      <c r="AS826" s="7"/>
      <c r="AT826" s="7"/>
      <c r="AU826" s="7"/>
      <c r="AV826" s="7"/>
      <c r="AW826" s="7"/>
      <c r="AX826" s="7"/>
      <c r="AY826" s="7"/>
      <c r="AZ826" s="7"/>
      <c r="BA826" s="7"/>
      <c r="BB826" s="7"/>
      <c r="BC826" s="7"/>
      <c r="BD826" s="7"/>
      <c r="BE826" s="7"/>
      <c r="BF826" s="7"/>
      <c r="BG826" s="7"/>
      <c r="BH826" s="7"/>
    </row>
    <row r="827" spans="1:60" s="33" customFormat="1" x14ac:dyDescent="0.25">
      <c r="A827" s="23"/>
      <c r="B827" s="98" t="s">
        <v>2050</v>
      </c>
      <c r="C827" s="80" t="s">
        <v>4380</v>
      </c>
      <c r="D827" s="34" t="s">
        <v>4397</v>
      </c>
      <c r="E827" s="84" t="s">
        <v>4405</v>
      </c>
      <c r="F827" s="84" t="s">
        <v>4405</v>
      </c>
      <c r="G827" s="84" t="s">
        <v>4405</v>
      </c>
      <c r="H827" s="84" t="s">
        <v>4405</v>
      </c>
      <c r="I827" s="84" t="s">
        <v>4405</v>
      </c>
      <c r="J827" s="84" t="s">
        <v>4405</v>
      </c>
      <c r="K827" s="84" t="s">
        <v>4405</v>
      </c>
      <c r="L827" s="84" t="s">
        <v>4405</v>
      </c>
      <c r="M827" s="84" t="s">
        <v>4405</v>
      </c>
      <c r="N827" s="84" t="s">
        <v>4405</v>
      </c>
      <c r="O827" s="49">
        <v>1108.4106831437127</v>
      </c>
      <c r="P827" s="49">
        <v>1295.807275809173</v>
      </c>
      <c r="Q827" s="49">
        <v>1528.5228760038322</v>
      </c>
      <c r="R827" s="49">
        <v>2128.2455250392968</v>
      </c>
      <c r="S827" s="49">
        <v>2544.7761326662753</v>
      </c>
      <c r="T827" s="49">
        <v>3082.1064881506086</v>
      </c>
      <c r="U827" s="49">
        <v>3482.5156329862562</v>
      </c>
      <c r="V827" s="49">
        <v>3874.6359718830927</v>
      </c>
      <c r="W827" s="49">
        <v>4309.6819187839774</v>
      </c>
      <c r="X827" s="49">
        <v>4847.6295297159177</v>
      </c>
      <c r="Y827" s="88">
        <v>735.3287856978053</v>
      </c>
      <c r="Z827" s="88">
        <v>863.41829788559062</v>
      </c>
      <c r="AA827" s="88">
        <v>1020.5487647288385</v>
      </c>
      <c r="AB827" s="88">
        <v>1410.4181769984507</v>
      </c>
      <c r="AC827" s="88">
        <v>1673.9703493076377</v>
      </c>
      <c r="AD827" s="88">
        <v>2001.4544538717914</v>
      </c>
      <c r="AE827" s="88">
        <v>2243.3635362860327</v>
      </c>
      <c r="AF827" s="88">
        <v>2470.2660948033963</v>
      </c>
      <c r="AG827" s="88">
        <v>2702.993066731764</v>
      </c>
      <c r="AH827" s="88">
        <v>2989.2268075447582</v>
      </c>
      <c r="AJ827" s="33" t="str">
        <f t="shared" si="24"/>
        <v/>
      </c>
      <c r="AK827" s="33" t="str">
        <f t="shared" si="25"/>
        <v/>
      </c>
      <c r="AO827" s="33" t="s">
        <v>13</v>
      </c>
      <c r="AR827" s="7"/>
      <c r="AS827" s="7"/>
      <c r="AT827" s="7"/>
      <c r="AU827" s="7"/>
      <c r="AV827" s="7"/>
      <c r="AW827" s="7"/>
      <c r="AX827" s="7"/>
      <c r="AY827" s="7"/>
      <c r="AZ827" s="7"/>
      <c r="BA827" s="7"/>
      <c r="BB827" s="7"/>
      <c r="BC827" s="7"/>
      <c r="BD827" s="7"/>
      <c r="BE827" s="7"/>
      <c r="BF827" s="7"/>
      <c r="BG827" s="7"/>
      <c r="BH827" s="7"/>
    </row>
    <row r="828" spans="1:60" x14ac:dyDescent="0.25">
      <c r="A828" s="23"/>
      <c r="B828" s="79" t="s">
        <v>2052</v>
      </c>
      <c r="C828" s="80" t="s">
        <v>4333</v>
      </c>
      <c r="D828" s="34" t="s">
        <v>3467</v>
      </c>
      <c r="E828" s="50">
        <v>660</v>
      </c>
      <c r="F828" s="50">
        <v>786.7</v>
      </c>
      <c r="G828" s="50">
        <v>935</v>
      </c>
      <c r="H828" s="50">
        <v>1265</v>
      </c>
      <c r="I828" s="50">
        <v>1455</v>
      </c>
      <c r="J828" s="50">
        <v>1669</v>
      </c>
      <c r="K828" s="50">
        <v>1811</v>
      </c>
      <c r="L828" s="50">
        <v>1941</v>
      </c>
      <c r="M828" s="50">
        <v>2061</v>
      </c>
      <c r="N828" s="50">
        <v>2206</v>
      </c>
      <c r="O828" s="49">
        <v>1134.9672615826144</v>
      </c>
      <c r="P828" s="49">
        <v>1322.1474166700255</v>
      </c>
      <c r="Q828" s="49">
        <v>1554.6644951711337</v>
      </c>
      <c r="R828" s="49">
        <v>2150.5540329180326</v>
      </c>
      <c r="S828" s="49">
        <v>2562.9941455749909</v>
      </c>
      <c r="T828" s="49">
        <v>3093.2028373162434</v>
      </c>
      <c r="U828" s="49">
        <v>3486.7796234963816</v>
      </c>
      <c r="V828" s="49">
        <v>3871.4630475748595</v>
      </c>
      <c r="W828" s="49">
        <v>4298.3595261220498</v>
      </c>
      <c r="X828" s="49">
        <v>4823.9769581924238</v>
      </c>
      <c r="Y828" s="49">
        <v>723.14593651098335</v>
      </c>
      <c r="Z828" s="49">
        <v>849.69381372588532</v>
      </c>
      <c r="AA828" s="49">
        <v>1004.6664225340329</v>
      </c>
      <c r="AB828" s="49">
        <v>1387.1453838507632</v>
      </c>
      <c r="AC828" s="49">
        <v>1644.7669531095287</v>
      </c>
      <c r="AD828" s="49">
        <v>1962.883125160495</v>
      </c>
      <c r="AE828" s="49">
        <v>2197.7183746530113</v>
      </c>
      <c r="AF828" s="49">
        <v>2416.3401473928052</v>
      </c>
      <c r="AG828" s="49">
        <v>2636.9539374175579</v>
      </c>
      <c r="AH828" s="49">
        <v>2908.3840619540651</v>
      </c>
      <c r="AJ828" s="33" t="str">
        <f t="shared" si="24"/>
        <v/>
      </c>
      <c r="AK828" s="33" t="str">
        <f t="shared" si="25"/>
        <v/>
      </c>
      <c r="AO828" t="s">
        <v>13</v>
      </c>
      <c r="AR828" s="7"/>
      <c r="AS828" s="7"/>
      <c r="AT828" s="7"/>
      <c r="AU828" s="7"/>
      <c r="AV828" s="7"/>
      <c r="AW828" s="7"/>
      <c r="AX828" s="7"/>
      <c r="AY828" s="7"/>
      <c r="AZ828" s="7"/>
      <c r="BA828" s="7"/>
      <c r="BB828" s="7"/>
      <c r="BC828" s="7"/>
      <c r="BD828" s="7"/>
      <c r="BE828" s="7"/>
      <c r="BF828" s="7"/>
      <c r="BG828" s="7"/>
      <c r="BH828" s="7"/>
    </row>
    <row r="829" spans="1:60" x14ac:dyDescent="0.25">
      <c r="A829" s="23"/>
      <c r="B829" s="81" t="s">
        <v>2054</v>
      </c>
      <c r="C829" s="53" t="s">
        <v>4327</v>
      </c>
      <c r="D829" s="53" t="s">
        <v>4070</v>
      </c>
      <c r="E829" s="49">
        <v>79.327785878336229</v>
      </c>
      <c r="F829" s="49">
        <v>98.721176497039053</v>
      </c>
      <c r="G829" s="49">
        <v>123.13060708130787</v>
      </c>
      <c r="H829" s="49">
        <v>187.57597229418315</v>
      </c>
      <c r="I829" s="49">
        <v>231.64310576885615</v>
      </c>
      <c r="J829" s="49">
        <v>288.25639354136308</v>
      </c>
      <c r="K829" s="49">
        <v>330.6691267023316</v>
      </c>
      <c r="L829" s="49">
        <v>371.85303110514735</v>
      </c>
      <c r="M829" s="49">
        <v>415.32986126614588</v>
      </c>
      <c r="N829" s="49">
        <v>469.89307376195381</v>
      </c>
      <c r="O829" s="49">
        <v>79.327785878336229</v>
      </c>
      <c r="P829" s="49">
        <v>98.721176497039053</v>
      </c>
      <c r="Q829" s="49">
        <v>123.13060708130787</v>
      </c>
      <c r="R829" s="49">
        <v>187.57597229418315</v>
      </c>
      <c r="S829" s="49">
        <v>231.64310576885615</v>
      </c>
      <c r="T829" s="49">
        <v>288.25639354136308</v>
      </c>
      <c r="U829" s="49">
        <v>330.6691267023316</v>
      </c>
      <c r="V829" s="49">
        <v>371.85303110514735</v>
      </c>
      <c r="W829" s="49">
        <v>415.32986126614588</v>
      </c>
      <c r="X829" s="49">
        <v>469.89307376195381</v>
      </c>
      <c r="Y829" s="49">
        <v>79.327785878336229</v>
      </c>
      <c r="Z829" s="49">
        <v>98.721176497039053</v>
      </c>
      <c r="AA829" s="49">
        <v>123.13060708130787</v>
      </c>
      <c r="AB829" s="49">
        <v>187.57597229418315</v>
      </c>
      <c r="AC829" s="49">
        <v>231.64310576885615</v>
      </c>
      <c r="AD829" s="49">
        <v>288.25639354136308</v>
      </c>
      <c r="AE829" s="49">
        <v>330.6691267023316</v>
      </c>
      <c r="AF829" s="49">
        <v>371.85303110514735</v>
      </c>
      <c r="AG829" s="49">
        <v>415.32986126614588</v>
      </c>
      <c r="AH829" s="49">
        <v>469.89307376195381</v>
      </c>
      <c r="AJ829" s="33" t="str">
        <f t="shared" si="24"/>
        <v/>
      </c>
      <c r="AK829" s="33" t="str">
        <f t="shared" si="25"/>
        <v/>
      </c>
      <c r="AO829" t="s">
        <v>13</v>
      </c>
      <c r="AR829" s="7"/>
      <c r="AS829" s="7"/>
      <c r="AT829" s="7"/>
      <c r="AU829" s="7"/>
      <c r="AV829" s="7"/>
      <c r="AW829" s="7"/>
      <c r="AX829" s="7"/>
      <c r="AY829" s="7"/>
      <c r="AZ829" s="7"/>
      <c r="BA829" s="7"/>
      <c r="BB829" s="7"/>
      <c r="BC829" s="7"/>
      <c r="BD829" s="7"/>
      <c r="BE829" s="7"/>
      <c r="BF829" s="7"/>
      <c r="BG829" s="7"/>
      <c r="BH829" s="7"/>
    </row>
    <row r="830" spans="1:60" x14ac:dyDescent="0.25">
      <c r="A830" s="23"/>
      <c r="B830" s="79" t="s">
        <v>2056</v>
      </c>
      <c r="C830" s="80" t="s">
        <v>4333</v>
      </c>
      <c r="D830" s="34" t="s">
        <v>3468</v>
      </c>
      <c r="E830" s="50">
        <v>501.5</v>
      </c>
      <c r="F830" s="50">
        <v>614.79999999999995</v>
      </c>
      <c r="G830" s="50">
        <v>752.2</v>
      </c>
      <c r="H830" s="50">
        <v>1076</v>
      </c>
      <c r="I830" s="50">
        <v>1274</v>
      </c>
      <c r="J830" s="50">
        <v>1506</v>
      </c>
      <c r="K830" s="50">
        <v>1666</v>
      </c>
      <c r="L830" s="50">
        <v>1816</v>
      </c>
      <c r="M830" s="50">
        <v>1958</v>
      </c>
      <c r="N830" s="50">
        <v>2134</v>
      </c>
      <c r="O830" s="49">
        <v>336.71071202244354</v>
      </c>
      <c r="P830" s="49">
        <v>405.1739542300088</v>
      </c>
      <c r="Q830" s="49">
        <v>489.98335677829346</v>
      </c>
      <c r="R830" s="49">
        <v>702.73482100015065</v>
      </c>
      <c r="S830" s="49">
        <v>844.62484091688782</v>
      </c>
      <c r="T830" s="49">
        <v>1023.2704293855699</v>
      </c>
      <c r="U830" s="49">
        <v>1154.0436335598315</v>
      </c>
      <c r="V830" s="49">
        <v>1279.7041054115923</v>
      </c>
      <c r="W830" s="49">
        <v>1414.5348074196825</v>
      </c>
      <c r="X830" s="49">
        <v>1579.3530272979949</v>
      </c>
      <c r="Y830" s="49">
        <v>489.39088299206452</v>
      </c>
      <c r="Z830" s="49">
        <v>601.27573898258117</v>
      </c>
      <c r="AA830" s="49">
        <v>736.07664653329323</v>
      </c>
      <c r="AB830" s="49">
        <v>1047.4701774012854</v>
      </c>
      <c r="AC830" s="49">
        <v>1232.5338631415063</v>
      </c>
      <c r="AD830" s="49">
        <v>1448.7767378299006</v>
      </c>
      <c r="AE830" s="49">
        <v>1597.22974182147</v>
      </c>
      <c r="AF830" s="49">
        <v>1738.4823043220297</v>
      </c>
      <c r="AG830" s="49">
        <v>1875.367865455624</v>
      </c>
      <c r="AH830" s="49">
        <v>2045.5780188446076</v>
      </c>
      <c r="AJ830" s="33" t="str">
        <f t="shared" si="24"/>
        <v/>
      </c>
      <c r="AK830" s="33" t="str">
        <f t="shared" si="25"/>
        <v/>
      </c>
      <c r="AO830" t="s">
        <v>13</v>
      </c>
      <c r="AR830" s="7"/>
      <c r="AS830" s="7"/>
      <c r="AT830" s="7"/>
      <c r="AU830" s="7"/>
      <c r="AV830" s="7"/>
      <c r="AW830" s="7"/>
      <c r="AX830" s="7"/>
      <c r="AY830" s="7"/>
      <c r="AZ830" s="7"/>
      <c r="BA830" s="7"/>
      <c r="BB830" s="7"/>
      <c r="BC830" s="7"/>
      <c r="BD830" s="7"/>
      <c r="BE830" s="7"/>
      <c r="BF830" s="7"/>
      <c r="BG830" s="7"/>
      <c r="BH830" s="7"/>
    </row>
    <row r="831" spans="1:60" x14ac:dyDescent="0.25">
      <c r="A831" s="23"/>
      <c r="B831" s="81" t="s">
        <v>2068</v>
      </c>
      <c r="C831" s="53" t="s">
        <v>4327</v>
      </c>
      <c r="D831" s="53" t="s">
        <v>4071</v>
      </c>
      <c r="E831" s="49">
        <v>191.21753190308374</v>
      </c>
      <c r="F831" s="49">
        <v>241.42133761439993</v>
      </c>
      <c r="G831" s="49">
        <v>315.1289276781709</v>
      </c>
      <c r="H831" s="49">
        <v>539.32437378217605</v>
      </c>
      <c r="I831" s="49">
        <v>719.4472661278453</v>
      </c>
      <c r="J831" s="49">
        <v>972.17303344738934</v>
      </c>
      <c r="K831" s="49">
        <v>1191.7583965390188</v>
      </c>
      <c r="L831" s="49">
        <v>1416.128321256803</v>
      </c>
      <c r="M831" s="49">
        <v>1655.726882383334</v>
      </c>
      <c r="N831" s="49">
        <v>2008.9133405052453</v>
      </c>
      <c r="O831" s="49">
        <v>191.21753190308374</v>
      </c>
      <c r="P831" s="49">
        <v>241.42133761439993</v>
      </c>
      <c r="Q831" s="49">
        <v>315.1289276781709</v>
      </c>
      <c r="R831" s="49">
        <v>539.32437378217605</v>
      </c>
      <c r="S831" s="49">
        <v>719.4472661278453</v>
      </c>
      <c r="T831" s="49">
        <v>972.17303344738934</v>
      </c>
      <c r="U831" s="49">
        <v>1191.7583965390188</v>
      </c>
      <c r="V831" s="49">
        <v>1416.128321256803</v>
      </c>
      <c r="W831" s="49">
        <v>1655.726882383334</v>
      </c>
      <c r="X831" s="49">
        <v>2008.9133405052453</v>
      </c>
      <c r="Y831" s="49">
        <v>191.21753190308374</v>
      </c>
      <c r="Z831" s="49">
        <v>241.42133761439993</v>
      </c>
      <c r="AA831" s="49">
        <v>315.1289276781709</v>
      </c>
      <c r="AB831" s="49">
        <v>539.32437378217605</v>
      </c>
      <c r="AC831" s="49">
        <v>719.4472661278453</v>
      </c>
      <c r="AD831" s="49">
        <v>972.17303344738934</v>
      </c>
      <c r="AE831" s="49">
        <v>1191.7583965390188</v>
      </c>
      <c r="AF831" s="49">
        <v>1416.128321256803</v>
      </c>
      <c r="AG831" s="49">
        <v>1655.726882383334</v>
      </c>
      <c r="AH831" s="49">
        <v>2008.9133405052453</v>
      </c>
      <c r="AJ831" s="33" t="str">
        <f t="shared" si="24"/>
        <v/>
      </c>
      <c r="AK831" s="33" t="str">
        <f t="shared" si="25"/>
        <v/>
      </c>
      <c r="AO831" t="s">
        <v>13</v>
      </c>
      <c r="AR831" s="7"/>
      <c r="AS831" s="7"/>
      <c r="AT831" s="7"/>
      <c r="AU831" s="7"/>
      <c r="AV831" s="7"/>
      <c r="AW831" s="7"/>
      <c r="AX831" s="7"/>
      <c r="AY831" s="7"/>
      <c r="AZ831" s="7"/>
      <c r="BA831" s="7"/>
      <c r="BB831" s="7"/>
      <c r="BC831" s="7"/>
      <c r="BD831" s="7"/>
      <c r="BE831" s="7"/>
      <c r="BF831" s="7"/>
      <c r="BG831" s="7"/>
      <c r="BH831" s="7"/>
    </row>
    <row r="832" spans="1:60" x14ac:dyDescent="0.25">
      <c r="A832" s="23"/>
      <c r="B832" s="81" t="s">
        <v>2070</v>
      </c>
      <c r="C832" s="53" t="s">
        <v>4327</v>
      </c>
      <c r="D832" s="53" t="s">
        <v>4072</v>
      </c>
      <c r="E832" s="49">
        <v>174.95591920105463</v>
      </c>
      <c r="F832" s="49">
        <v>221.58066815056887</v>
      </c>
      <c r="G832" s="49">
        <v>290.3396540089222</v>
      </c>
      <c r="H832" s="49">
        <v>501.15673916576708</v>
      </c>
      <c r="I832" s="49">
        <v>672.13864853654695</v>
      </c>
      <c r="J832" s="49">
        <v>913.34425415313433</v>
      </c>
      <c r="K832" s="49">
        <v>1123.9860428594623</v>
      </c>
      <c r="L832" s="49">
        <v>1340.2268772453488</v>
      </c>
      <c r="M832" s="49">
        <v>1571.6453656554122</v>
      </c>
      <c r="N832" s="49">
        <v>1914.221408731732</v>
      </c>
      <c r="O832" s="49">
        <v>174.95591920105463</v>
      </c>
      <c r="P832" s="49">
        <v>221.58066815056887</v>
      </c>
      <c r="Q832" s="49">
        <v>290.3396540089222</v>
      </c>
      <c r="R832" s="49">
        <v>501.15673916576708</v>
      </c>
      <c r="S832" s="49">
        <v>672.13864853654695</v>
      </c>
      <c r="T832" s="49">
        <v>913.34425415313433</v>
      </c>
      <c r="U832" s="49">
        <v>1123.9860428594623</v>
      </c>
      <c r="V832" s="49">
        <v>1340.2268772453488</v>
      </c>
      <c r="W832" s="49">
        <v>1571.6453656554122</v>
      </c>
      <c r="X832" s="49">
        <v>1914.221408731732</v>
      </c>
      <c r="Y832" s="49">
        <v>174.95591920105463</v>
      </c>
      <c r="Z832" s="49">
        <v>221.58066815056887</v>
      </c>
      <c r="AA832" s="49">
        <v>290.3396540089222</v>
      </c>
      <c r="AB832" s="49">
        <v>501.15673916576708</v>
      </c>
      <c r="AC832" s="49">
        <v>672.13864853654695</v>
      </c>
      <c r="AD832" s="49">
        <v>913.34425415313433</v>
      </c>
      <c r="AE832" s="49">
        <v>1123.9860428594623</v>
      </c>
      <c r="AF832" s="49">
        <v>1340.2268772453488</v>
      </c>
      <c r="AG832" s="49">
        <v>1571.6453656554122</v>
      </c>
      <c r="AH832" s="49">
        <v>1914.221408731732</v>
      </c>
      <c r="AJ832" s="33" t="str">
        <f t="shared" si="24"/>
        <v/>
      </c>
      <c r="AK832" s="33" t="str">
        <f t="shared" si="25"/>
        <v/>
      </c>
      <c r="AO832" t="s">
        <v>13</v>
      </c>
      <c r="AR832" s="7"/>
      <c r="AS832" s="7"/>
      <c r="AT832" s="7"/>
      <c r="AU832" s="7"/>
      <c r="AV832" s="7"/>
      <c r="AW832" s="7"/>
      <c r="AX832" s="7"/>
      <c r="AY832" s="7"/>
      <c r="AZ832" s="7"/>
      <c r="BA832" s="7"/>
      <c r="BB832" s="7"/>
      <c r="BC832" s="7"/>
      <c r="BD832" s="7"/>
      <c r="BE832" s="7"/>
      <c r="BF832" s="7"/>
      <c r="BG832" s="7"/>
      <c r="BH832" s="7"/>
    </row>
    <row r="833" spans="1:60" x14ac:dyDescent="0.25">
      <c r="A833" s="23"/>
      <c r="B833" s="81" t="s">
        <v>2072</v>
      </c>
      <c r="C833" s="53" t="s">
        <v>4327</v>
      </c>
      <c r="D833" s="53" t="s">
        <v>4073</v>
      </c>
      <c r="E833" s="49">
        <v>4150.9561057275268</v>
      </c>
      <c r="F833" s="49">
        <v>5027.9615916179073</v>
      </c>
      <c r="G833" s="49">
        <v>6267.393342117728</v>
      </c>
      <c r="H833" s="49">
        <v>9894.9750071905764</v>
      </c>
      <c r="I833" s="49">
        <v>12677.468193281882</v>
      </c>
      <c r="J833" s="49">
        <v>16577.493913931059</v>
      </c>
      <c r="K833" s="49">
        <v>19925.678682062095</v>
      </c>
      <c r="L833" s="49">
        <v>23298.826707130986</v>
      </c>
      <c r="M833" s="49">
        <v>26900.007950193252</v>
      </c>
      <c r="N833" s="49">
        <v>32121.427678885946</v>
      </c>
      <c r="O833" s="49">
        <v>4150.9561057275268</v>
      </c>
      <c r="P833" s="49">
        <v>5027.9615916179073</v>
      </c>
      <c r="Q833" s="49">
        <v>6267.393342117728</v>
      </c>
      <c r="R833" s="49">
        <v>9894.9750071905764</v>
      </c>
      <c r="S833" s="49">
        <v>12677.468193281882</v>
      </c>
      <c r="T833" s="49">
        <v>16577.493913931059</v>
      </c>
      <c r="U833" s="49">
        <v>19925.678682062095</v>
      </c>
      <c r="V833" s="49">
        <v>23298.826707130986</v>
      </c>
      <c r="W833" s="49">
        <v>26900.007950193252</v>
      </c>
      <c r="X833" s="49">
        <v>32121.427678885946</v>
      </c>
      <c r="Y833" s="49">
        <v>4150.9561057275268</v>
      </c>
      <c r="Z833" s="49">
        <v>5027.9615916179073</v>
      </c>
      <c r="AA833" s="49">
        <v>6267.393342117728</v>
      </c>
      <c r="AB833" s="49">
        <v>9894.9750071905764</v>
      </c>
      <c r="AC833" s="49">
        <v>12677.468193281882</v>
      </c>
      <c r="AD833" s="49">
        <v>16577.493913931059</v>
      </c>
      <c r="AE833" s="49">
        <v>19925.678682062095</v>
      </c>
      <c r="AF833" s="49">
        <v>23298.826707130986</v>
      </c>
      <c r="AG833" s="49">
        <v>26900.007950193252</v>
      </c>
      <c r="AH833" s="49">
        <v>32121.427678885946</v>
      </c>
      <c r="AJ833" s="33" t="str">
        <f t="shared" si="24"/>
        <v/>
      </c>
      <c r="AK833" s="33" t="str">
        <f t="shared" si="25"/>
        <v/>
      </c>
      <c r="AO833" t="s">
        <v>13</v>
      </c>
      <c r="AR833" s="7"/>
      <c r="AS833" s="7"/>
      <c r="AT833" s="7"/>
      <c r="AU833" s="7"/>
      <c r="AV833" s="7"/>
      <c r="AW833" s="7"/>
      <c r="AX833" s="7"/>
      <c r="AY833" s="7"/>
      <c r="AZ833" s="7"/>
      <c r="BA833" s="7"/>
      <c r="BB833" s="7"/>
      <c r="BC833" s="7"/>
      <c r="BD833" s="7"/>
      <c r="BE833" s="7"/>
      <c r="BF833" s="7"/>
      <c r="BG833" s="7"/>
      <c r="BH833" s="7"/>
    </row>
    <row r="834" spans="1:60" x14ac:dyDescent="0.25">
      <c r="A834" s="23"/>
      <c r="B834" s="81" t="s">
        <v>2076</v>
      </c>
      <c r="C834" s="53" t="s">
        <v>4327</v>
      </c>
      <c r="D834" s="53" t="s">
        <v>4074</v>
      </c>
      <c r="E834" s="49">
        <v>352.05554724366596</v>
      </c>
      <c r="F834" s="49">
        <v>444.04258923099417</v>
      </c>
      <c r="G834" s="49">
        <v>578.7875032936978</v>
      </c>
      <c r="H834" s="49">
        <v>990.26641265079593</v>
      </c>
      <c r="I834" s="49">
        <v>1320.8799430357601</v>
      </c>
      <c r="J834" s="49">
        <v>1787.1218461050871</v>
      </c>
      <c r="K834" s="49">
        <v>2192.6677677736134</v>
      </c>
      <c r="L834" s="49">
        <v>2607.9151489856672</v>
      </c>
      <c r="M834" s="49">
        <v>3052.729479850494</v>
      </c>
      <c r="N834" s="49">
        <v>3708.6577309843524</v>
      </c>
      <c r="O834" s="49">
        <v>352.05554724366596</v>
      </c>
      <c r="P834" s="49">
        <v>444.04258923099417</v>
      </c>
      <c r="Q834" s="49">
        <v>578.7875032936978</v>
      </c>
      <c r="R834" s="49">
        <v>990.26641265079593</v>
      </c>
      <c r="S834" s="49">
        <v>1320.8799430357601</v>
      </c>
      <c r="T834" s="49">
        <v>1787.1218461050871</v>
      </c>
      <c r="U834" s="49">
        <v>2192.6677677736134</v>
      </c>
      <c r="V834" s="49">
        <v>2607.9151489856672</v>
      </c>
      <c r="W834" s="49">
        <v>3052.729479850494</v>
      </c>
      <c r="X834" s="49">
        <v>3708.6577309843524</v>
      </c>
      <c r="Y834" s="49">
        <v>352.05554724366596</v>
      </c>
      <c r="Z834" s="49">
        <v>444.04258923099417</v>
      </c>
      <c r="AA834" s="49">
        <v>578.7875032936978</v>
      </c>
      <c r="AB834" s="49">
        <v>990.26641265079593</v>
      </c>
      <c r="AC834" s="49">
        <v>1320.8799430357601</v>
      </c>
      <c r="AD834" s="49">
        <v>1787.1218461050871</v>
      </c>
      <c r="AE834" s="49">
        <v>2192.6677677736134</v>
      </c>
      <c r="AF834" s="49">
        <v>2607.9151489856672</v>
      </c>
      <c r="AG834" s="49">
        <v>3052.729479850494</v>
      </c>
      <c r="AH834" s="49">
        <v>3708.6577309843524</v>
      </c>
      <c r="AJ834" s="33" t="str">
        <f t="shared" si="24"/>
        <v/>
      </c>
      <c r="AK834" s="33" t="str">
        <f t="shared" si="25"/>
        <v/>
      </c>
      <c r="AO834" t="s">
        <v>13</v>
      </c>
      <c r="AR834" s="7"/>
      <c r="AS834" s="7"/>
      <c r="AT834" s="7"/>
      <c r="AU834" s="7"/>
      <c r="AV834" s="7"/>
      <c r="AW834" s="7"/>
      <c r="AX834" s="7"/>
      <c r="AY834" s="7"/>
      <c r="AZ834" s="7"/>
      <c r="BA834" s="7"/>
      <c r="BB834" s="7"/>
      <c r="BC834" s="7"/>
      <c r="BD834" s="7"/>
      <c r="BE834" s="7"/>
      <c r="BF834" s="7"/>
      <c r="BG834" s="7"/>
      <c r="BH834" s="7"/>
    </row>
    <row r="835" spans="1:60" x14ac:dyDescent="0.25">
      <c r="A835" s="23"/>
      <c r="B835" s="81" t="s">
        <v>2080</v>
      </c>
      <c r="C835" s="53" t="s">
        <v>4327</v>
      </c>
      <c r="D835" s="53" t="s">
        <v>4075</v>
      </c>
      <c r="E835" s="49">
        <v>886.31135042003029</v>
      </c>
      <c r="F835" s="49">
        <v>1105.6325102261528</v>
      </c>
      <c r="G835" s="49">
        <v>1423.5443298990667</v>
      </c>
      <c r="H835" s="49">
        <v>2385.0694131311034</v>
      </c>
      <c r="I835" s="49">
        <v>3148.4993861518637</v>
      </c>
      <c r="J835" s="49">
        <v>4225.4474415776649</v>
      </c>
      <c r="K835" s="49">
        <v>5159.4909399484068</v>
      </c>
      <c r="L835" s="49">
        <v>6112.9499596387359</v>
      </c>
      <c r="M835" s="49">
        <v>7134.7328385361407</v>
      </c>
      <c r="N835" s="49">
        <v>8635.4769208256512</v>
      </c>
      <c r="O835" s="49">
        <v>886.31135042003029</v>
      </c>
      <c r="P835" s="49">
        <v>1105.6325102261528</v>
      </c>
      <c r="Q835" s="49">
        <v>1423.5443298990667</v>
      </c>
      <c r="R835" s="49">
        <v>2385.0694131311034</v>
      </c>
      <c r="S835" s="49">
        <v>3148.4993861518637</v>
      </c>
      <c r="T835" s="49">
        <v>4225.4474415776649</v>
      </c>
      <c r="U835" s="49">
        <v>5159.4909399484068</v>
      </c>
      <c r="V835" s="49">
        <v>6112.9499596387359</v>
      </c>
      <c r="W835" s="49">
        <v>7134.7328385361407</v>
      </c>
      <c r="X835" s="49">
        <v>8635.4769208256512</v>
      </c>
      <c r="Y835" s="49">
        <v>886.31135042003029</v>
      </c>
      <c r="Z835" s="49">
        <v>1105.6325102261528</v>
      </c>
      <c r="AA835" s="49">
        <v>1423.5443298990667</v>
      </c>
      <c r="AB835" s="49">
        <v>2385.0694131311034</v>
      </c>
      <c r="AC835" s="49">
        <v>3148.4993861518637</v>
      </c>
      <c r="AD835" s="49">
        <v>4225.4474415776649</v>
      </c>
      <c r="AE835" s="49">
        <v>5159.4909399484068</v>
      </c>
      <c r="AF835" s="49">
        <v>6112.9499596387359</v>
      </c>
      <c r="AG835" s="49">
        <v>7134.7328385361407</v>
      </c>
      <c r="AH835" s="49">
        <v>8635.4769208256512</v>
      </c>
      <c r="AJ835" s="33" t="str">
        <f t="shared" si="24"/>
        <v/>
      </c>
      <c r="AK835" s="33" t="str">
        <f t="shared" si="25"/>
        <v/>
      </c>
      <c r="AO835" t="s">
        <v>13</v>
      </c>
      <c r="AR835" s="7"/>
      <c r="AS835" s="7"/>
      <c r="AT835" s="7"/>
      <c r="AU835" s="7"/>
      <c r="AV835" s="7"/>
      <c r="AW835" s="7"/>
      <c r="AX835" s="7"/>
      <c r="AY835" s="7"/>
      <c r="AZ835" s="7"/>
      <c r="BA835" s="7"/>
      <c r="BB835" s="7"/>
      <c r="BC835" s="7"/>
      <c r="BD835" s="7"/>
      <c r="BE835" s="7"/>
      <c r="BF835" s="7"/>
      <c r="BG835" s="7"/>
      <c r="BH835" s="7"/>
    </row>
    <row r="836" spans="1:60" x14ac:dyDescent="0.25">
      <c r="A836" s="23"/>
      <c r="B836" s="81" t="s">
        <v>2084</v>
      </c>
      <c r="C836" s="53" t="s">
        <v>4327</v>
      </c>
      <c r="D836" s="53" t="s">
        <v>4076</v>
      </c>
      <c r="E836" s="49">
        <v>84.596932621809728</v>
      </c>
      <c r="F836" s="49">
        <v>109.04956150391517</v>
      </c>
      <c r="G836" s="49">
        <v>145.69158011671482</v>
      </c>
      <c r="H836" s="49">
        <v>260.89962009033451</v>
      </c>
      <c r="I836" s="49">
        <v>356.55674646101414</v>
      </c>
      <c r="J836" s="49">
        <v>492.82752320808805</v>
      </c>
      <c r="K836" s="49">
        <v>612.87242816925266</v>
      </c>
      <c r="L836" s="49">
        <v>737.30749538254963</v>
      </c>
      <c r="M836" s="49">
        <v>871.10774917774449</v>
      </c>
      <c r="N836" s="49">
        <v>1070.8898555414537</v>
      </c>
      <c r="O836" s="49">
        <v>84.596932621809728</v>
      </c>
      <c r="P836" s="49">
        <v>109.04956150391517</v>
      </c>
      <c r="Q836" s="49">
        <v>145.69158011671482</v>
      </c>
      <c r="R836" s="49">
        <v>260.89962009033451</v>
      </c>
      <c r="S836" s="49">
        <v>356.55674646101414</v>
      </c>
      <c r="T836" s="49">
        <v>492.82752320808805</v>
      </c>
      <c r="U836" s="49">
        <v>612.87242816925266</v>
      </c>
      <c r="V836" s="49">
        <v>737.30749538254963</v>
      </c>
      <c r="W836" s="49">
        <v>871.10774917774449</v>
      </c>
      <c r="X836" s="49">
        <v>1070.8898555414537</v>
      </c>
      <c r="Y836" s="49">
        <v>84.596932621809728</v>
      </c>
      <c r="Z836" s="49">
        <v>109.04956150391517</v>
      </c>
      <c r="AA836" s="49">
        <v>145.69158011671482</v>
      </c>
      <c r="AB836" s="49">
        <v>260.89962009033451</v>
      </c>
      <c r="AC836" s="49">
        <v>356.55674646101414</v>
      </c>
      <c r="AD836" s="49">
        <v>492.82752320808805</v>
      </c>
      <c r="AE836" s="49">
        <v>612.87242816925266</v>
      </c>
      <c r="AF836" s="49">
        <v>737.30749538254963</v>
      </c>
      <c r="AG836" s="49">
        <v>871.10774917774449</v>
      </c>
      <c r="AH836" s="49">
        <v>1070.8898555414537</v>
      </c>
      <c r="AJ836" s="33" t="str">
        <f t="shared" ref="AJ836:AJ899" si="26">IF(C836="Rural10W",IF(X836=AH836,"CHECK THIS",""),"")</f>
        <v/>
      </c>
      <c r="AK836" s="33" t="str">
        <f t="shared" ref="AK836:AK899" si="27">IF(C836="Rural10W",B836,"")</f>
        <v/>
      </c>
      <c r="AO836" t="s">
        <v>13</v>
      </c>
      <c r="AR836" s="7"/>
      <c r="AS836" s="7"/>
      <c r="AT836" s="7"/>
      <c r="AU836" s="7"/>
      <c r="AV836" s="7"/>
      <c r="AW836" s="7"/>
      <c r="AX836" s="7"/>
      <c r="AY836" s="7"/>
      <c r="AZ836" s="7"/>
      <c r="BA836" s="7"/>
      <c r="BB836" s="7"/>
      <c r="BC836" s="7"/>
      <c r="BD836" s="7"/>
      <c r="BE836" s="7"/>
      <c r="BF836" s="7"/>
      <c r="BG836" s="7"/>
      <c r="BH836" s="7"/>
    </row>
    <row r="837" spans="1:60" x14ac:dyDescent="0.25">
      <c r="A837" s="23"/>
      <c r="B837" s="81" t="s">
        <v>2086</v>
      </c>
      <c r="C837" s="53" t="s">
        <v>4327</v>
      </c>
      <c r="D837" s="53" t="s">
        <v>4077</v>
      </c>
      <c r="E837" s="49">
        <v>175.65517292642795</v>
      </c>
      <c r="F837" s="49">
        <v>222.71132055936326</v>
      </c>
      <c r="G837" s="49">
        <v>292.1399302295975</v>
      </c>
      <c r="H837" s="49">
        <v>505.28724291248693</v>
      </c>
      <c r="I837" s="49">
        <v>678.2333867513895</v>
      </c>
      <c r="J837" s="49">
        <v>922.28544238700499</v>
      </c>
      <c r="K837" s="49">
        <v>1135.3916751311726</v>
      </c>
      <c r="L837" s="49">
        <v>1354.2103631314246</v>
      </c>
      <c r="M837" s="49">
        <v>1588.4628972695466</v>
      </c>
      <c r="N837" s="49">
        <v>1935.2442785078592</v>
      </c>
      <c r="O837" s="49">
        <v>175.65517292642795</v>
      </c>
      <c r="P837" s="49">
        <v>222.71132055936326</v>
      </c>
      <c r="Q837" s="49">
        <v>292.1399302295975</v>
      </c>
      <c r="R837" s="49">
        <v>505.28724291248693</v>
      </c>
      <c r="S837" s="49">
        <v>678.2333867513895</v>
      </c>
      <c r="T837" s="49">
        <v>922.28544238700499</v>
      </c>
      <c r="U837" s="49">
        <v>1135.3916751311726</v>
      </c>
      <c r="V837" s="49">
        <v>1354.2103631314246</v>
      </c>
      <c r="W837" s="49">
        <v>1588.4628972695466</v>
      </c>
      <c r="X837" s="49">
        <v>1935.2442785078592</v>
      </c>
      <c r="Y837" s="49">
        <v>175.65517292642795</v>
      </c>
      <c r="Z837" s="49">
        <v>222.71132055936326</v>
      </c>
      <c r="AA837" s="49">
        <v>292.1399302295975</v>
      </c>
      <c r="AB837" s="49">
        <v>505.28724291248693</v>
      </c>
      <c r="AC837" s="49">
        <v>678.2333867513895</v>
      </c>
      <c r="AD837" s="49">
        <v>922.28544238700499</v>
      </c>
      <c r="AE837" s="49">
        <v>1135.3916751311726</v>
      </c>
      <c r="AF837" s="49">
        <v>1354.2103631314246</v>
      </c>
      <c r="AG837" s="49">
        <v>1588.4628972695466</v>
      </c>
      <c r="AH837" s="49">
        <v>1935.2442785078592</v>
      </c>
      <c r="AJ837" s="33" t="str">
        <f t="shared" si="26"/>
        <v/>
      </c>
      <c r="AK837" s="33" t="str">
        <f t="shared" si="27"/>
        <v/>
      </c>
      <c r="AO837" t="s">
        <v>13</v>
      </c>
      <c r="AR837" s="7"/>
      <c r="AS837" s="7"/>
      <c r="AT837" s="7"/>
      <c r="AU837" s="7"/>
      <c r="AV837" s="7"/>
      <c r="AW837" s="7"/>
      <c r="AX837" s="7"/>
      <c r="AY837" s="7"/>
      <c r="AZ837" s="7"/>
      <c r="BA837" s="7"/>
      <c r="BB837" s="7"/>
      <c r="BC837" s="7"/>
      <c r="BD837" s="7"/>
      <c r="BE837" s="7"/>
      <c r="BF837" s="7"/>
      <c r="BG837" s="7"/>
      <c r="BH837" s="7"/>
    </row>
    <row r="838" spans="1:60" x14ac:dyDescent="0.25">
      <c r="A838" s="23"/>
      <c r="B838" s="81" t="s">
        <v>2092</v>
      </c>
      <c r="C838" s="53" t="s">
        <v>4327</v>
      </c>
      <c r="D838" s="53" t="s">
        <v>4078</v>
      </c>
      <c r="E838" s="49">
        <v>1311.0325242642652</v>
      </c>
      <c r="F838" s="49">
        <v>1648.7359770534729</v>
      </c>
      <c r="G838" s="49">
        <v>2143.6490828213537</v>
      </c>
      <c r="H838" s="49">
        <v>3682.466175092191</v>
      </c>
      <c r="I838" s="49">
        <v>4939.4757642414397</v>
      </c>
      <c r="J838" s="49">
        <v>6750.2363589015758</v>
      </c>
      <c r="K838" s="49">
        <v>8346.5559455991061</v>
      </c>
      <c r="L838" s="49">
        <v>10002.469230880879</v>
      </c>
      <c r="M838" s="49">
        <v>11793.951384314823</v>
      </c>
      <c r="N838" s="49">
        <v>14460.279863295082</v>
      </c>
      <c r="O838" s="49">
        <v>1311.0325242642652</v>
      </c>
      <c r="P838" s="49">
        <v>1648.7359770534729</v>
      </c>
      <c r="Q838" s="49">
        <v>2143.6490828213537</v>
      </c>
      <c r="R838" s="49">
        <v>3682.466175092191</v>
      </c>
      <c r="S838" s="49">
        <v>4939.4757642414397</v>
      </c>
      <c r="T838" s="49">
        <v>6750.2363589015758</v>
      </c>
      <c r="U838" s="49">
        <v>8346.5559455991061</v>
      </c>
      <c r="V838" s="49">
        <v>10002.469230880879</v>
      </c>
      <c r="W838" s="49">
        <v>11793.951384314823</v>
      </c>
      <c r="X838" s="49">
        <v>14460.279863295082</v>
      </c>
      <c r="Y838" s="49">
        <v>1311.0325242642652</v>
      </c>
      <c r="Z838" s="49">
        <v>1648.7359770534729</v>
      </c>
      <c r="AA838" s="49">
        <v>2143.6490828213537</v>
      </c>
      <c r="AB838" s="49">
        <v>3682.466175092191</v>
      </c>
      <c r="AC838" s="49">
        <v>4939.4757642414397</v>
      </c>
      <c r="AD838" s="49">
        <v>6750.2363589015758</v>
      </c>
      <c r="AE838" s="49">
        <v>8346.5559455991061</v>
      </c>
      <c r="AF838" s="49">
        <v>10002.469230880879</v>
      </c>
      <c r="AG838" s="49">
        <v>11793.951384314823</v>
      </c>
      <c r="AH838" s="49">
        <v>14460.279863295082</v>
      </c>
      <c r="AJ838" s="33" t="str">
        <f t="shared" si="26"/>
        <v/>
      </c>
      <c r="AK838" s="33" t="str">
        <f t="shared" si="27"/>
        <v/>
      </c>
      <c r="AO838" t="s">
        <v>13</v>
      </c>
      <c r="AR838" s="7"/>
      <c r="AS838" s="7"/>
      <c r="AT838" s="7"/>
      <c r="AU838" s="7"/>
      <c r="AV838" s="7"/>
      <c r="AW838" s="7"/>
      <c r="AX838" s="7"/>
      <c r="AY838" s="7"/>
      <c r="AZ838" s="7"/>
      <c r="BA838" s="7"/>
      <c r="BB838" s="7"/>
      <c r="BC838" s="7"/>
      <c r="BD838" s="7"/>
      <c r="BE838" s="7"/>
      <c r="BF838" s="7"/>
      <c r="BG838" s="7"/>
      <c r="BH838" s="7"/>
    </row>
    <row r="839" spans="1:60" x14ac:dyDescent="0.25">
      <c r="A839" s="23"/>
      <c r="B839" s="81" t="s">
        <v>2098</v>
      </c>
      <c r="C839" s="53" t="s">
        <v>4327</v>
      </c>
      <c r="D839" s="53" t="s">
        <v>4079</v>
      </c>
      <c r="E839" s="49">
        <v>175.64199371116254</v>
      </c>
      <c r="F839" s="49">
        <v>225.42141828407961</v>
      </c>
      <c r="G839" s="49">
        <v>299.66602666136885</v>
      </c>
      <c r="H839" s="49">
        <v>533.01811340367703</v>
      </c>
      <c r="I839" s="49">
        <v>726.22505136508357</v>
      </c>
      <c r="J839" s="49">
        <v>1002.5181400031274</v>
      </c>
      <c r="K839" s="49">
        <v>1246.0340739522783</v>
      </c>
      <c r="L839" s="49">
        <v>1498.7045982317261</v>
      </c>
      <c r="M839" s="49">
        <v>1771.0385520709817</v>
      </c>
      <c r="N839" s="49">
        <v>2177.509154926046</v>
      </c>
      <c r="O839" s="49">
        <v>175.64199371116254</v>
      </c>
      <c r="P839" s="49">
        <v>225.42141828407961</v>
      </c>
      <c r="Q839" s="49">
        <v>299.66602666136885</v>
      </c>
      <c r="R839" s="49">
        <v>533.01811340367703</v>
      </c>
      <c r="S839" s="49">
        <v>726.22505136508357</v>
      </c>
      <c r="T839" s="49">
        <v>1002.5181400031274</v>
      </c>
      <c r="U839" s="49">
        <v>1246.0340739522783</v>
      </c>
      <c r="V839" s="49">
        <v>1498.7045982317261</v>
      </c>
      <c r="W839" s="49">
        <v>1771.0385520709817</v>
      </c>
      <c r="X839" s="49">
        <v>2177.509154926046</v>
      </c>
      <c r="Y839" s="49">
        <v>175.64199371116254</v>
      </c>
      <c r="Z839" s="49">
        <v>225.42141828407961</v>
      </c>
      <c r="AA839" s="49">
        <v>299.66602666136885</v>
      </c>
      <c r="AB839" s="49">
        <v>533.01811340367703</v>
      </c>
      <c r="AC839" s="49">
        <v>726.22505136508357</v>
      </c>
      <c r="AD839" s="49">
        <v>1002.5181400031274</v>
      </c>
      <c r="AE839" s="49">
        <v>1246.0340739522783</v>
      </c>
      <c r="AF839" s="49">
        <v>1498.7045982317261</v>
      </c>
      <c r="AG839" s="49">
        <v>1771.0385520709817</v>
      </c>
      <c r="AH839" s="49">
        <v>2177.509154926046</v>
      </c>
      <c r="AJ839" s="33" t="str">
        <f t="shared" si="26"/>
        <v/>
      </c>
      <c r="AK839" s="33" t="str">
        <f t="shared" si="27"/>
        <v/>
      </c>
      <c r="AO839" t="s">
        <v>13</v>
      </c>
      <c r="AR839" s="7"/>
      <c r="AS839" s="7"/>
      <c r="AT839" s="7"/>
      <c r="AU839" s="7"/>
      <c r="AV839" s="7"/>
      <c r="AW839" s="7"/>
      <c r="AX839" s="7"/>
      <c r="AY839" s="7"/>
      <c r="AZ839" s="7"/>
      <c r="BA839" s="7"/>
      <c r="BB839" s="7"/>
      <c r="BC839" s="7"/>
      <c r="BD839" s="7"/>
      <c r="BE839" s="7"/>
      <c r="BF839" s="7"/>
      <c r="BG839" s="7"/>
      <c r="BH839" s="7"/>
    </row>
    <row r="840" spans="1:60" x14ac:dyDescent="0.25">
      <c r="A840" s="23"/>
      <c r="B840" s="81" t="s">
        <v>2100</v>
      </c>
      <c r="C840" s="53" t="s">
        <v>4327</v>
      </c>
      <c r="D840" s="53" t="s">
        <v>4080</v>
      </c>
      <c r="E840" s="49">
        <v>150.88127072678583</v>
      </c>
      <c r="F840" s="49">
        <v>195.65969713216558</v>
      </c>
      <c r="G840" s="49">
        <v>263.16546634235539</v>
      </c>
      <c r="H840" s="49">
        <v>479.74188021481075</v>
      </c>
      <c r="I840" s="49">
        <v>662.67674737065317</v>
      </c>
      <c r="J840" s="49">
        <v>927.48846412453088</v>
      </c>
      <c r="K840" s="49">
        <v>1163.1965535791305</v>
      </c>
      <c r="L840" s="49">
        <v>1410.1843813130101</v>
      </c>
      <c r="M840" s="49">
        <v>1677.9337851613009</v>
      </c>
      <c r="N840" s="49">
        <v>2080.9282128718978</v>
      </c>
      <c r="O840" s="49">
        <v>150.88127072678583</v>
      </c>
      <c r="P840" s="49">
        <v>195.65969713216558</v>
      </c>
      <c r="Q840" s="49">
        <v>263.16546634235539</v>
      </c>
      <c r="R840" s="49">
        <v>479.74188021481075</v>
      </c>
      <c r="S840" s="49">
        <v>662.67674737065317</v>
      </c>
      <c r="T840" s="49">
        <v>927.48846412453088</v>
      </c>
      <c r="U840" s="49">
        <v>1163.1965535791305</v>
      </c>
      <c r="V840" s="49">
        <v>1410.1843813130101</v>
      </c>
      <c r="W840" s="49">
        <v>1677.9337851613009</v>
      </c>
      <c r="X840" s="49">
        <v>2080.9282128718978</v>
      </c>
      <c r="Y840" s="49">
        <v>150.88127072678583</v>
      </c>
      <c r="Z840" s="49">
        <v>195.65969713216558</v>
      </c>
      <c r="AA840" s="49">
        <v>263.16546634235539</v>
      </c>
      <c r="AB840" s="49">
        <v>479.74188021481075</v>
      </c>
      <c r="AC840" s="49">
        <v>662.67674737065317</v>
      </c>
      <c r="AD840" s="49">
        <v>927.48846412453088</v>
      </c>
      <c r="AE840" s="49">
        <v>1163.1965535791305</v>
      </c>
      <c r="AF840" s="49">
        <v>1410.1843813130101</v>
      </c>
      <c r="AG840" s="49">
        <v>1677.9337851613009</v>
      </c>
      <c r="AH840" s="49">
        <v>2080.9282128718978</v>
      </c>
      <c r="AJ840" s="33" t="str">
        <f t="shared" si="26"/>
        <v/>
      </c>
      <c r="AK840" s="33" t="str">
        <f t="shared" si="27"/>
        <v/>
      </c>
      <c r="AO840" t="s">
        <v>13</v>
      </c>
      <c r="AR840" s="7"/>
      <c r="AS840" s="7"/>
      <c r="AT840" s="7"/>
      <c r="AU840" s="7"/>
      <c r="AV840" s="7"/>
      <c r="AW840" s="7"/>
      <c r="AX840" s="7"/>
      <c r="AY840" s="7"/>
      <c r="AZ840" s="7"/>
      <c r="BA840" s="7"/>
      <c r="BB840" s="7"/>
      <c r="BC840" s="7"/>
      <c r="BD840" s="7"/>
      <c r="BE840" s="7"/>
      <c r="BF840" s="7"/>
      <c r="BG840" s="7"/>
      <c r="BH840" s="7"/>
    </row>
    <row r="841" spans="1:60" x14ac:dyDescent="0.25">
      <c r="A841" s="23"/>
      <c r="B841" s="79" t="s">
        <v>2102</v>
      </c>
      <c r="C841" s="80" t="s">
        <v>4333</v>
      </c>
      <c r="D841" s="34" t="s">
        <v>3471</v>
      </c>
      <c r="E841" s="50">
        <v>1613</v>
      </c>
      <c r="F841" s="50">
        <v>1908.4</v>
      </c>
      <c r="G841" s="50">
        <v>2314</v>
      </c>
      <c r="H841" s="50">
        <v>3577</v>
      </c>
      <c r="I841" s="50">
        <v>4635</v>
      </c>
      <c r="J841" s="50">
        <v>6264</v>
      </c>
      <c r="K841" s="50">
        <v>7716</v>
      </c>
      <c r="L841" s="50">
        <v>9397</v>
      </c>
      <c r="M841" s="50">
        <v>11340</v>
      </c>
      <c r="N841" s="50">
        <v>14400</v>
      </c>
      <c r="O841" s="49">
        <v>1755.324678737295</v>
      </c>
      <c r="P841" s="49">
        <v>2160.5219838427433</v>
      </c>
      <c r="Q841" s="49">
        <v>2740.1844859163948</v>
      </c>
      <c r="R841" s="49">
        <v>4461.7320073798774</v>
      </c>
      <c r="S841" s="49">
        <v>5801.3111028752874</v>
      </c>
      <c r="T841" s="49">
        <v>7679.361948157657</v>
      </c>
      <c r="U841" s="49">
        <v>9295.9435433818835</v>
      </c>
      <c r="V841" s="49">
        <v>10932.599159177575</v>
      </c>
      <c r="W841" s="49">
        <v>12681.71814720383</v>
      </c>
      <c r="X841" s="49">
        <v>15230.403285474018</v>
      </c>
      <c r="Y841" s="49">
        <v>1636.7207797895492</v>
      </c>
      <c r="Z841" s="49">
        <v>1945.5342456822643</v>
      </c>
      <c r="AA841" s="49">
        <v>2379.5668439871374</v>
      </c>
      <c r="AB841" s="49">
        <v>3785.8950572980266</v>
      </c>
      <c r="AC841" s="49">
        <v>4994.4292078043336</v>
      </c>
      <c r="AD841" s="49">
        <v>6814.4185353946441</v>
      </c>
      <c r="AE841" s="49">
        <v>8404.6933394228727</v>
      </c>
      <c r="AF841" s="49">
        <v>10116.580282319926</v>
      </c>
      <c r="AG841" s="49">
        <v>12004.704403201897</v>
      </c>
      <c r="AH841" s="49">
        <v>14829.770121429536</v>
      </c>
      <c r="AJ841" s="33" t="str">
        <f t="shared" si="26"/>
        <v/>
      </c>
      <c r="AK841" s="33" t="str">
        <f t="shared" si="27"/>
        <v/>
      </c>
      <c r="AO841" t="s">
        <v>13</v>
      </c>
      <c r="AR841" s="7"/>
      <c r="AS841" s="7"/>
      <c r="AT841" s="7"/>
      <c r="AU841" s="7"/>
      <c r="AV841" s="7"/>
      <c r="AW841" s="7"/>
      <c r="AX841" s="7"/>
      <c r="AY841" s="7"/>
      <c r="AZ841" s="7"/>
      <c r="BA841" s="7"/>
      <c r="BB841" s="7"/>
      <c r="BC841" s="7"/>
      <c r="BD841" s="7"/>
      <c r="BE841" s="7"/>
      <c r="BF841" s="7"/>
      <c r="BG841" s="7"/>
      <c r="BH841" s="7"/>
    </row>
    <row r="842" spans="1:60" x14ac:dyDescent="0.25">
      <c r="A842" s="23"/>
      <c r="B842" s="79" t="s">
        <v>2104</v>
      </c>
      <c r="C842" s="80" t="s">
        <v>4333</v>
      </c>
      <c r="D842" s="34" t="s">
        <v>3472</v>
      </c>
      <c r="E842" s="50">
        <v>4752</v>
      </c>
      <c r="F842" s="50">
        <v>5696.6</v>
      </c>
      <c r="G842" s="50">
        <v>6970</v>
      </c>
      <c r="H842" s="50">
        <v>10780</v>
      </c>
      <c r="I842" s="50">
        <v>13840</v>
      </c>
      <c r="J842" s="50">
        <v>18370</v>
      </c>
      <c r="K842" s="50">
        <v>22270</v>
      </c>
      <c r="L842" s="50">
        <v>26660</v>
      </c>
      <c r="M842" s="50">
        <v>31590</v>
      </c>
      <c r="N842" s="50">
        <v>39090</v>
      </c>
      <c r="O842" s="49">
        <v>5943.1314031578186</v>
      </c>
      <c r="P842" s="49">
        <v>7168.8649339053673</v>
      </c>
      <c r="Q842" s="49">
        <v>8892.2281331050435</v>
      </c>
      <c r="R842" s="49">
        <v>13911.502897184608</v>
      </c>
      <c r="S842" s="49">
        <v>17731.027090197684</v>
      </c>
      <c r="T842" s="49">
        <v>23079.028813120814</v>
      </c>
      <c r="U842" s="49">
        <v>27656.158038458805</v>
      </c>
      <c r="V842" s="49">
        <v>32254.015873621858</v>
      </c>
      <c r="W842" s="49">
        <v>37162.065815339964</v>
      </c>
      <c r="X842" s="49">
        <v>44254.677680599641</v>
      </c>
      <c r="Y842" s="49">
        <v>4779.2400112988271</v>
      </c>
      <c r="Z842" s="49">
        <v>5725.7689611514097</v>
      </c>
      <c r="AA842" s="49">
        <v>7010.0464194396882</v>
      </c>
      <c r="AB842" s="49">
        <v>10889.31324281753</v>
      </c>
      <c r="AC842" s="49">
        <v>14032.780917512322</v>
      </c>
      <c r="AD842" s="49">
        <v>18696.368333582632</v>
      </c>
      <c r="AE842" s="49">
        <v>22716.657008067315</v>
      </c>
      <c r="AF842" s="49">
        <v>27183.258958284783</v>
      </c>
      <c r="AG842" s="49">
        <v>32164.220522954885</v>
      </c>
      <c r="AH842" s="49">
        <v>39666.02265246764</v>
      </c>
      <c r="AJ842" s="33" t="str">
        <f t="shared" si="26"/>
        <v/>
      </c>
      <c r="AK842" s="33" t="str">
        <f t="shared" si="27"/>
        <v/>
      </c>
      <c r="AO842" t="s">
        <v>13</v>
      </c>
      <c r="AR842" s="7"/>
      <c r="AS842" s="7"/>
      <c r="AT842" s="7"/>
      <c r="AU842" s="7"/>
      <c r="AV842" s="7"/>
      <c r="AW842" s="7"/>
      <c r="AX842" s="7"/>
      <c r="AY842" s="7"/>
      <c r="AZ842" s="7"/>
      <c r="BA842" s="7"/>
      <c r="BB842" s="7"/>
      <c r="BC842" s="7"/>
      <c r="BD842" s="7"/>
      <c r="BE842" s="7"/>
      <c r="BF842" s="7"/>
      <c r="BG842" s="7"/>
      <c r="BH842" s="7"/>
    </row>
    <row r="843" spans="1:60" x14ac:dyDescent="0.25">
      <c r="A843" s="23"/>
      <c r="B843" s="79" t="s">
        <v>2106</v>
      </c>
      <c r="C843" s="80" t="s">
        <v>4333</v>
      </c>
      <c r="D843" s="34" t="s">
        <v>3473</v>
      </c>
      <c r="E843" s="50">
        <v>4755</v>
      </c>
      <c r="F843" s="50">
        <v>5795.6</v>
      </c>
      <c r="G843" s="50">
        <v>7214</v>
      </c>
      <c r="H843" s="50">
        <v>11540</v>
      </c>
      <c r="I843" s="50">
        <v>15070</v>
      </c>
      <c r="J843" s="50">
        <v>20380</v>
      </c>
      <c r="K843" s="50">
        <v>25010</v>
      </c>
      <c r="L843" s="50">
        <v>30250</v>
      </c>
      <c r="M843" s="50">
        <v>36200</v>
      </c>
      <c r="N843" s="50">
        <v>45320</v>
      </c>
      <c r="O843" s="49">
        <v>5884.7046641591742</v>
      </c>
      <c r="P843" s="49">
        <v>7059.4101375562432</v>
      </c>
      <c r="Q843" s="49">
        <v>8701.2690073839713</v>
      </c>
      <c r="R843" s="49">
        <v>13422.949990754674</v>
      </c>
      <c r="S843" s="49">
        <v>16968.993418926242</v>
      </c>
      <c r="T843" s="49">
        <v>21898.78561946316</v>
      </c>
      <c r="U843" s="49">
        <v>26092.398130891164</v>
      </c>
      <c r="V843" s="49">
        <v>30275.911608105453</v>
      </c>
      <c r="W843" s="49">
        <v>34727.415225084726</v>
      </c>
      <c r="X843" s="49">
        <v>41123.233013369711</v>
      </c>
      <c r="Y843" s="49">
        <v>4797.7036127345382</v>
      </c>
      <c r="Z843" s="49">
        <v>5837.0721806797392</v>
      </c>
      <c r="AA843" s="49">
        <v>7265.2851381856535</v>
      </c>
      <c r="AB843" s="49">
        <v>11647.77828229909</v>
      </c>
      <c r="AC843" s="49">
        <v>15222.792573936595</v>
      </c>
      <c r="AD843" s="49">
        <v>20548.753957718131</v>
      </c>
      <c r="AE843" s="49">
        <v>25152.641614148448</v>
      </c>
      <c r="AF843" s="49">
        <v>30253.825610329113</v>
      </c>
      <c r="AG843" s="49">
        <v>35961.91743160053</v>
      </c>
      <c r="AH843" s="49">
        <v>44589.58922651568</v>
      </c>
      <c r="AJ843" s="33" t="str">
        <f t="shared" si="26"/>
        <v/>
      </c>
      <c r="AK843" s="33" t="str">
        <f t="shared" si="27"/>
        <v/>
      </c>
      <c r="AO843" t="s">
        <v>13</v>
      </c>
      <c r="AR843" s="7"/>
      <c r="AS843" s="7"/>
      <c r="AT843" s="7"/>
      <c r="AU843" s="7"/>
      <c r="AV843" s="7"/>
      <c r="AW843" s="7"/>
      <c r="AX843" s="7"/>
      <c r="AY843" s="7"/>
      <c r="AZ843" s="7"/>
      <c r="BA843" s="7"/>
      <c r="BB843" s="7"/>
      <c r="BC843" s="7"/>
      <c r="BD843" s="7"/>
      <c r="BE843" s="7"/>
      <c r="BF843" s="7"/>
      <c r="BG843" s="7"/>
      <c r="BH843" s="7"/>
    </row>
    <row r="844" spans="1:60" x14ac:dyDescent="0.25">
      <c r="A844" s="23"/>
      <c r="B844" s="81" t="s">
        <v>2108</v>
      </c>
      <c r="C844" s="53" t="s">
        <v>4327</v>
      </c>
      <c r="D844" s="53" t="s">
        <v>4081</v>
      </c>
      <c r="E844" s="49">
        <v>593.48487936772904</v>
      </c>
      <c r="F844" s="49">
        <v>738.00263969011314</v>
      </c>
      <c r="G844" s="49">
        <v>946.42528665522036</v>
      </c>
      <c r="H844" s="49">
        <v>1566.8426537620273</v>
      </c>
      <c r="I844" s="49">
        <v>2051.6272183934384</v>
      </c>
      <c r="J844" s="49">
        <v>2726.4504030806206</v>
      </c>
      <c r="K844" s="49">
        <v>3306.0936332285264</v>
      </c>
      <c r="L844" s="49">
        <v>3892.0806080975631</v>
      </c>
      <c r="M844" s="49">
        <v>4516.3639008974815</v>
      </c>
      <c r="N844" s="49">
        <v>5426.3501540879324</v>
      </c>
      <c r="O844" s="49">
        <v>593.48487936772904</v>
      </c>
      <c r="P844" s="49">
        <v>738.00263969011314</v>
      </c>
      <c r="Q844" s="49">
        <v>946.42528665522036</v>
      </c>
      <c r="R844" s="49">
        <v>1566.8426537620273</v>
      </c>
      <c r="S844" s="49">
        <v>2051.6272183934384</v>
      </c>
      <c r="T844" s="49">
        <v>2726.4504030806206</v>
      </c>
      <c r="U844" s="49">
        <v>3306.0936332285264</v>
      </c>
      <c r="V844" s="49">
        <v>3892.0806080975631</v>
      </c>
      <c r="W844" s="49">
        <v>4516.3639008974815</v>
      </c>
      <c r="X844" s="49">
        <v>5426.3501540879324</v>
      </c>
      <c r="Y844" s="49">
        <v>593.48487936772904</v>
      </c>
      <c r="Z844" s="49">
        <v>738.00263969011314</v>
      </c>
      <c r="AA844" s="49">
        <v>946.42528665522036</v>
      </c>
      <c r="AB844" s="49">
        <v>1566.8426537620273</v>
      </c>
      <c r="AC844" s="49">
        <v>2051.6272183934384</v>
      </c>
      <c r="AD844" s="49">
        <v>2726.4504030806206</v>
      </c>
      <c r="AE844" s="49">
        <v>3306.0936332285264</v>
      </c>
      <c r="AF844" s="49">
        <v>3892.0806080975631</v>
      </c>
      <c r="AG844" s="49">
        <v>4516.3639008974815</v>
      </c>
      <c r="AH844" s="49">
        <v>5426.3501540879324</v>
      </c>
      <c r="AJ844" s="33" t="str">
        <f t="shared" si="26"/>
        <v/>
      </c>
      <c r="AK844" s="33" t="str">
        <f t="shared" si="27"/>
        <v/>
      </c>
      <c r="AO844" t="s">
        <v>13</v>
      </c>
      <c r="AR844" s="7"/>
      <c r="AS844" s="7"/>
      <c r="AT844" s="7"/>
      <c r="AU844" s="7"/>
      <c r="AV844" s="7"/>
      <c r="AW844" s="7"/>
      <c r="AX844" s="7"/>
      <c r="AY844" s="7"/>
      <c r="AZ844" s="7"/>
      <c r="BA844" s="7"/>
      <c r="BB844" s="7"/>
      <c r="BC844" s="7"/>
      <c r="BD844" s="7"/>
      <c r="BE844" s="7"/>
      <c r="BF844" s="7"/>
      <c r="BG844" s="7"/>
      <c r="BH844" s="7"/>
    </row>
    <row r="845" spans="1:60" x14ac:dyDescent="0.25">
      <c r="A845" s="23"/>
      <c r="B845" s="81" t="s">
        <v>2110</v>
      </c>
      <c r="C845" s="53" t="s">
        <v>4327</v>
      </c>
      <c r="D845" s="53" t="s">
        <v>4082</v>
      </c>
      <c r="E845" s="49">
        <v>186.6801005212206</v>
      </c>
      <c r="F845" s="49">
        <v>235.67526124515416</v>
      </c>
      <c r="G845" s="49">
        <v>308.05184075065836</v>
      </c>
      <c r="H845" s="49">
        <v>530.58701975043277</v>
      </c>
      <c r="I845" s="49">
        <v>712.60034504850614</v>
      </c>
      <c r="J845" s="49">
        <v>970.92452313431852</v>
      </c>
      <c r="K845" s="49">
        <v>1198.0529241246477</v>
      </c>
      <c r="L845" s="49">
        <v>1432.3279698732542</v>
      </c>
      <c r="M845" s="49">
        <v>1683.4548119401024</v>
      </c>
      <c r="N845" s="49">
        <v>2057.0041067386737</v>
      </c>
      <c r="O845" s="49">
        <v>186.6801005212206</v>
      </c>
      <c r="P845" s="49">
        <v>235.67526124515416</v>
      </c>
      <c r="Q845" s="49">
        <v>308.05184075065836</v>
      </c>
      <c r="R845" s="49">
        <v>530.58701975043277</v>
      </c>
      <c r="S845" s="49">
        <v>712.60034504850614</v>
      </c>
      <c r="T845" s="49">
        <v>970.92452313431852</v>
      </c>
      <c r="U845" s="49">
        <v>1198.0529241246477</v>
      </c>
      <c r="V845" s="49">
        <v>1432.3279698732542</v>
      </c>
      <c r="W845" s="49">
        <v>1683.4548119401024</v>
      </c>
      <c r="X845" s="49">
        <v>2057.0041067386737</v>
      </c>
      <c r="Y845" s="49">
        <v>186.6801005212206</v>
      </c>
      <c r="Z845" s="49">
        <v>235.67526124515416</v>
      </c>
      <c r="AA845" s="49">
        <v>308.05184075065836</v>
      </c>
      <c r="AB845" s="49">
        <v>530.58701975043277</v>
      </c>
      <c r="AC845" s="49">
        <v>712.60034504850614</v>
      </c>
      <c r="AD845" s="49">
        <v>970.92452313431852</v>
      </c>
      <c r="AE845" s="49">
        <v>1198.0529241246477</v>
      </c>
      <c r="AF845" s="49">
        <v>1432.3279698732542</v>
      </c>
      <c r="AG845" s="49">
        <v>1683.4548119401024</v>
      </c>
      <c r="AH845" s="49">
        <v>2057.0041067386737</v>
      </c>
      <c r="AJ845" s="33" t="str">
        <f t="shared" si="26"/>
        <v/>
      </c>
      <c r="AK845" s="33" t="str">
        <f t="shared" si="27"/>
        <v/>
      </c>
      <c r="AO845" t="s">
        <v>13</v>
      </c>
      <c r="AR845" s="7"/>
      <c r="AS845" s="7"/>
      <c r="AT845" s="7"/>
      <c r="AU845" s="7"/>
      <c r="AV845" s="7"/>
      <c r="AW845" s="7"/>
      <c r="AX845" s="7"/>
      <c r="AY845" s="7"/>
      <c r="AZ845" s="7"/>
      <c r="BA845" s="7"/>
      <c r="BB845" s="7"/>
      <c r="BC845" s="7"/>
      <c r="BD845" s="7"/>
      <c r="BE845" s="7"/>
      <c r="BF845" s="7"/>
      <c r="BG845" s="7"/>
      <c r="BH845" s="7"/>
    </row>
    <row r="846" spans="1:60" x14ac:dyDescent="0.25">
      <c r="A846" s="23"/>
      <c r="B846" s="81" t="s">
        <v>2112</v>
      </c>
      <c r="C846" s="53" t="s">
        <v>4327</v>
      </c>
      <c r="D846" s="53" t="s">
        <v>4083</v>
      </c>
      <c r="E846" s="49">
        <v>237.74025763446755</v>
      </c>
      <c r="F846" s="49">
        <v>301.73396244026327</v>
      </c>
      <c r="G846" s="49">
        <v>395.87549971000345</v>
      </c>
      <c r="H846" s="49">
        <v>684.6221225782914</v>
      </c>
      <c r="I846" s="49">
        <v>917.30993179725454</v>
      </c>
      <c r="J846" s="49">
        <v>1244.9988648046301</v>
      </c>
      <c r="K846" s="49">
        <v>1529.8213805075002</v>
      </c>
      <c r="L846" s="49">
        <v>1821.4943137266059</v>
      </c>
      <c r="M846" s="49">
        <v>2133.8358282372351</v>
      </c>
      <c r="N846" s="49">
        <v>2594.5590358098525</v>
      </c>
      <c r="O846" s="49">
        <v>237.74025763446755</v>
      </c>
      <c r="P846" s="49">
        <v>301.73396244026327</v>
      </c>
      <c r="Q846" s="49">
        <v>395.87549971000345</v>
      </c>
      <c r="R846" s="49">
        <v>684.6221225782914</v>
      </c>
      <c r="S846" s="49">
        <v>917.30993179725454</v>
      </c>
      <c r="T846" s="49">
        <v>1244.9988648046301</v>
      </c>
      <c r="U846" s="49">
        <v>1529.8213805075002</v>
      </c>
      <c r="V846" s="49">
        <v>1821.4943137266059</v>
      </c>
      <c r="W846" s="49">
        <v>2133.8358282372351</v>
      </c>
      <c r="X846" s="49">
        <v>2594.5590358098525</v>
      </c>
      <c r="Y846" s="49">
        <v>237.74025763446755</v>
      </c>
      <c r="Z846" s="49">
        <v>301.73396244026327</v>
      </c>
      <c r="AA846" s="49">
        <v>395.87549971000345</v>
      </c>
      <c r="AB846" s="49">
        <v>684.6221225782914</v>
      </c>
      <c r="AC846" s="49">
        <v>917.30993179725454</v>
      </c>
      <c r="AD846" s="49">
        <v>1244.9988648046301</v>
      </c>
      <c r="AE846" s="49">
        <v>1529.8213805075002</v>
      </c>
      <c r="AF846" s="49">
        <v>1821.4943137266059</v>
      </c>
      <c r="AG846" s="49">
        <v>2133.8358282372351</v>
      </c>
      <c r="AH846" s="49">
        <v>2594.5590358098525</v>
      </c>
      <c r="AJ846" s="33" t="str">
        <f t="shared" si="26"/>
        <v/>
      </c>
      <c r="AK846" s="33" t="str">
        <f t="shared" si="27"/>
        <v/>
      </c>
      <c r="AO846" t="s">
        <v>13</v>
      </c>
      <c r="AR846" s="7"/>
      <c r="AS846" s="7"/>
      <c r="AT846" s="7"/>
      <c r="AU846" s="7"/>
      <c r="AV846" s="7"/>
      <c r="AW846" s="7"/>
      <c r="AX846" s="7"/>
      <c r="AY846" s="7"/>
      <c r="AZ846" s="7"/>
      <c r="BA846" s="7"/>
      <c r="BB846" s="7"/>
      <c r="BC846" s="7"/>
      <c r="BD846" s="7"/>
      <c r="BE846" s="7"/>
      <c r="BF846" s="7"/>
      <c r="BG846" s="7"/>
      <c r="BH846" s="7"/>
    </row>
    <row r="847" spans="1:60" x14ac:dyDescent="0.25">
      <c r="A847" s="23"/>
      <c r="B847" s="81" t="s">
        <v>2114</v>
      </c>
      <c r="C847" s="53" t="s">
        <v>4327</v>
      </c>
      <c r="D847" s="53" t="s">
        <v>4084</v>
      </c>
      <c r="E847" s="49">
        <v>688.05147263738309</v>
      </c>
      <c r="F847" s="49">
        <v>861.88733154070917</v>
      </c>
      <c r="G847" s="49">
        <v>1114.5703442399445</v>
      </c>
      <c r="H847" s="49">
        <v>1880.9704628112966</v>
      </c>
      <c r="I847" s="49">
        <v>2490.7005375737704</v>
      </c>
      <c r="J847" s="49">
        <v>3350.0207200608174</v>
      </c>
      <c r="K847" s="49">
        <v>4094.9979112768438</v>
      </c>
      <c r="L847" s="49">
        <v>4855.6050286847239</v>
      </c>
      <c r="M847" s="49">
        <v>5670.5858935939823</v>
      </c>
      <c r="N847" s="49">
        <v>6867.9477907748042</v>
      </c>
      <c r="O847" s="49">
        <v>688.05147263738309</v>
      </c>
      <c r="P847" s="49">
        <v>861.88733154070917</v>
      </c>
      <c r="Q847" s="49">
        <v>1114.5703442399445</v>
      </c>
      <c r="R847" s="49">
        <v>1880.9704628112966</v>
      </c>
      <c r="S847" s="49">
        <v>2490.7005375737704</v>
      </c>
      <c r="T847" s="49">
        <v>3350.0207200608174</v>
      </c>
      <c r="U847" s="49">
        <v>4094.9979112768438</v>
      </c>
      <c r="V847" s="49">
        <v>4855.6050286847239</v>
      </c>
      <c r="W847" s="49">
        <v>5670.5858935939823</v>
      </c>
      <c r="X847" s="49">
        <v>6867.9477907748042</v>
      </c>
      <c r="Y847" s="49">
        <v>688.05147263738309</v>
      </c>
      <c r="Z847" s="49">
        <v>861.88733154070917</v>
      </c>
      <c r="AA847" s="49">
        <v>1114.5703442399445</v>
      </c>
      <c r="AB847" s="49">
        <v>1880.9704628112966</v>
      </c>
      <c r="AC847" s="49">
        <v>2490.7005375737704</v>
      </c>
      <c r="AD847" s="49">
        <v>3350.0207200608174</v>
      </c>
      <c r="AE847" s="49">
        <v>4094.9979112768438</v>
      </c>
      <c r="AF847" s="49">
        <v>4855.6050286847239</v>
      </c>
      <c r="AG847" s="49">
        <v>5670.5858935939823</v>
      </c>
      <c r="AH847" s="49">
        <v>6867.9477907748042</v>
      </c>
      <c r="AJ847" s="33" t="str">
        <f t="shared" si="26"/>
        <v/>
      </c>
      <c r="AK847" s="33" t="str">
        <f t="shared" si="27"/>
        <v/>
      </c>
      <c r="AO847" t="s">
        <v>13</v>
      </c>
      <c r="AR847" s="7"/>
      <c r="AS847" s="7"/>
      <c r="AT847" s="7"/>
      <c r="AU847" s="7"/>
      <c r="AV847" s="7"/>
      <c r="AW847" s="7"/>
      <c r="AX847" s="7"/>
      <c r="AY847" s="7"/>
      <c r="AZ847" s="7"/>
      <c r="BA847" s="7"/>
      <c r="BB847" s="7"/>
      <c r="BC847" s="7"/>
      <c r="BD847" s="7"/>
      <c r="BE847" s="7"/>
      <c r="BF847" s="7"/>
      <c r="BG847" s="7"/>
      <c r="BH847" s="7"/>
    </row>
    <row r="848" spans="1:60" x14ac:dyDescent="0.25">
      <c r="A848" s="23"/>
      <c r="B848" s="81" t="s">
        <v>2116</v>
      </c>
      <c r="C848" s="53" t="s">
        <v>4327</v>
      </c>
      <c r="D848" s="53" t="s">
        <v>4085</v>
      </c>
      <c r="E848" s="49">
        <v>154.35306470218976</v>
      </c>
      <c r="F848" s="49">
        <v>198.65861177580442</v>
      </c>
      <c r="G848" s="49">
        <v>264.82874509764207</v>
      </c>
      <c r="H848" s="49">
        <v>473.12829414308209</v>
      </c>
      <c r="I848" s="49">
        <v>645.58343499801447</v>
      </c>
      <c r="J848" s="49">
        <v>891.93528174669643</v>
      </c>
      <c r="K848" s="49">
        <v>1108.8005443922552</v>
      </c>
      <c r="L848" s="49">
        <v>1333.6906256088969</v>
      </c>
      <c r="M848" s="49">
        <v>1576.032961493326</v>
      </c>
      <c r="N848" s="49">
        <v>1937.5197145834973</v>
      </c>
      <c r="O848" s="49">
        <v>154.35306470218976</v>
      </c>
      <c r="P848" s="49">
        <v>198.65861177580442</v>
      </c>
      <c r="Q848" s="49">
        <v>264.82874509764207</v>
      </c>
      <c r="R848" s="49">
        <v>473.12829414308209</v>
      </c>
      <c r="S848" s="49">
        <v>645.58343499801447</v>
      </c>
      <c r="T848" s="49">
        <v>891.93528174669643</v>
      </c>
      <c r="U848" s="49">
        <v>1108.8005443922552</v>
      </c>
      <c r="V848" s="49">
        <v>1333.6906256088969</v>
      </c>
      <c r="W848" s="49">
        <v>1576.032961493326</v>
      </c>
      <c r="X848" s="49">
        <v>1937.5197145834973</v>
      </c>
      <c r="Y848" s="49">
        <v>154.35306470218976</v>
      </c>
      <c r="Z848" s="49">
        <v>198.65861177580442</v>
      </c>
      <c r="AA848" s="49">
        <v>264.82874509764207</v>
      </c>
      <c r="AB848" s="49">
        <v>473.12829414308209</v>
      </c>
      <c r="AC848" s="49">
        <v>645.58343499801447</v>
      </c>
      <c r="AD848" s="49">
        <v>891.93528174669643</v>
      </c>
      <c r="AE848" s="49">
        <v>1108.8005443922552</v>
      </c>
      <c r="AF848" s="49">
        <v>1333.6906256088969</v>
      </c>
      <c r="AG848" s="49">
        <v>1576.032961493326</v>
      </c>
      <c r="AH848" s="49">
        <v>1937.5197145834973</v>
      </c>
      <c r="AJ848" s="33" t="str">
        <f t="shared" si="26"/>
        <v/>
      </c>
      <c r="AK848" s="33" t="str">
        <f t="shared" si="27"/>
        <v/>
      </c>
      <c r="AO848" t="s">
        <v>13</v>
      </c>
      <c r="AR848" s="7"/>
      <c r="AS848" s="7"/>
      <c r="AT848" s="7"/>
      <c r="AU848" s="7"/>
      <c r="AV848" s="7"/>
      <c r="AW848" s="7"/>
      <c r="AX848" s="7"/>
      <c r="AY848" s="7"/>
      <c r="AZ848" s="7"/>
      <c r="BA848" s="7"/>
      <c r="BB848" s="7"/>
      <c r="BC848" s="7"/>
      <c r="BD848" s="7"/>
      <c r="BE848" s="7"/>
      <c r="BF848" s="7"/>
      <c r="BG848" s="7"/>
      <c r="BH848" s="7"/>
    </row>
    <row r="849" spans="1:60" x14ac:dyDescent="0.25">
      <c r="A849" s="23"/>
      <c r="B849" s="81" t="s">
        <v>2118</v>
      </c>
      <c r="C849" s="53" t="s">
        <v>4327</v>
      </c>
      <c r="D849" s="53" t="s">
        <v>4086</v>
      </c>
      <c r="E849" s="49">
        <v>138.51990220560387</v>
      </c>
      <c r="F849" s="49">
        <v>176.48050184745756</v>
      </c>
      <c r="G849" s="49">
        <v>232.97438139236456</v>
      </c>
      <c r="H849" s="49">
        <v>408.88584834486596</v>
      </c>
      <c r="I849" s="49">
        <v>554.31525972142401</v>
      </c>
      <c r="J849" s="49">
        <v>761.6961417933162</v>
      </c>
      <c r="K849" s="49">
        <v>944.71024400678584</v>
      </c>
      <c r="L849" s="49">
        <v>1134.3555246701276</v>
      </c>
      <c r="M849" s="49">
        <v>1338.1711925480345</v>
      </c>
      <c r="N849" s="49">
        <v>1642.5192161829232</v>
      </c>
      <c r="O849" s="49">
        <v>138.51990220560387</v>
      </c>
      <c r="P849" s="49">
        <v>176.48050184745756</v>
      </c>
      <c r="Q849" s="49">
        <v>232.97438139236456</v>
      </c>
      <c r="R849" s="49">
        <v>408.88584834486596</v>
      </c>
      <c r="S849" s="49">
        <v>554.31525972142401</v>
      </c>
      <c r="T849" s="49">
        <v>761.6961417933162</v>
      </c>
      <c r="U849" s="49">
        <v>944.71024400678584</v>
      </c>
      <c r="V849" s="49">
        <v>1134.3555246701276</v>
      </c>
      <c r="W849" s="49">
        <v>1338.1711925480345</v>
      </c>
      <c r="X849" s="49">
        <v>1642.5192161829232</v>
      </c>
      <c r="Y849" s="49">
        <v>138.51990220560387</v>
      </c>
      <c r="Z849" s="49">
        <v>176.48050184745756</v>
      </c>
      <c r="AA849" s="49">
        <v>232.97438139236456</v>
      </c>
      <c r="AB849" s="49">
        <v>408.88584834486596</v>
      </c>
      <c r="AC849" s="49">
        <v>554.31525972142401</v>
      </c>
      <c r="AD849" s="49">
        <v>761.6961417933162</v>
      </c>
      <c r="AE849" s="49">
        <v>944.71024400678584</v>
      </c>
      <c r="AF849" s="49">
        <v>1134.3555246701276</v>
      </c>
      <c r="AG849" s="49">
        <v>1338.1711925480345</v>
      </c>
      <c r="AH849" s="49">
        <v>1642.5192161829232</v>
      </c>
      <c r="AJ849" s="33" t="str">
        <f t="shared" si="26"/>
        <v/>
      </c>
      <c r="AK849" s="33" t="str">
        <f t="shared" si="27"/>
        <v/>
      </c>
      <c r="AO849" t="s">
        <v>13</v>
      </c>
      <c r="AR849" s="7"/>
      <c r="AS849" s="7"/>
      <c r="AT849" s="7"/>
      <c r="AU849" s="7"/>
      <c r="AV849" s="7"/>
      <c r="AW849" s="7"/>
      <c r="AX849" s="7"/>
      <c r="AY849" s="7"/>
      <c r="AZ849" s="7"/>
      <c r="BA849" s="7"/>
      <c r="BB849" s="7"/>
      <c r="BC849" s="7"/>
      <c r="BD849" s="7"/>
      <c r="BE849" s="7"/>
      <c r="BF849" s="7"/>
      <c r="BG849" s="7"/>
      <c r="BH849" s="7"/>
    </row>
    <row r="850" spans="1:60" x14ac:dyDescent="0.25">
      <c r="A850" s="23"/>
      <c r="B850" s="81" t="s">
        <v>2120</v>
      </c>
      <c r="C850" s="53" t="s">
        <v>4327</v>
      </c>
      <c r="D850" s="53" t="s">
        <v>4087</v>
      </c>
      <c r="E850" s="49">
        <v>261.02900696854391</v>
      </c>
      <c r="F850" s="49">
        <v>324.38172397583594</v>
      </c>
      <c r="G850" s="49">
        <v>416.79117708094657</v>
      </c>
      <c r="H850" s="49">
        <v>694.0762448167884</v>
      </c>
      <c r="I850" s="49">
        <v>916.25808014475729</v>
      </c>
      <c r="J850" s="49">
        <v>1228.2571024198844</v>
      </c>
      <c r="K850" s="49">
        <v>1500.4459620344719</v>
      </c>
      <c r="L850" s="49">
        <v>1778.4503055641571</v>
      </c>
      <c r="M850" s="49">
        <v>2074.7227667691304</v>
      </c>
      <c r="N850" s="49">
        <v>2511.9597162395426</v>
      </c>
      <c r="O850" s="49">
        <v>261.02900696854391</v>
      </c>
      <c r="P850" s="49">
        <v>324.38172397583594</v>
      </c>
      <c r="Q850" s="49">
        <v>416.79117708094657</v>
      </c>
      <c r="R850" s="49">
        <v>694.0762448167884</v>
      </c>
      <c r="S850" s="49">
        <v>916.25808014475729</v>
      </c>
      <c r="T850" s="49">
        <v>1228.2571024198844</v>
      </c>
      <c r="U850" s="49">
        <v>1500.4459620344719</v>
      </c>
      <c r="V850" s="49">
        <v>1778.4503055641571</v>
      </c>
      <c r="W850" s="49">
        <v>2074.7227667691304</v>
      </c>
      <c r="X850" s="49">
        <v>2511.9597162395426</v>
      </c>
      <c r="Y850" s="49">
        <v>261.02900696854391</v>
      </c>
      <c r="Z850" s="49">
        <v>324.38172397583594</v>
      </c>
      <c r="AA850" s="49">
        <v>416.79117708094657</v>
      </c>
      <c r="AB850" s="49">
        <v>694.0762448167884</v>
      </c>
      <c r="AC850" s="49">
        <v>916.25808014475729</v>
      </c>
      <c r="AD850" s="49">
        <v>1228.2571024198844</v>
      </c>
      <c r="AE850" s="49">
        <v>1500.4459620344719</v>
      </c>
      <c r="AF850" s="49">
        <v>1778.4503055641571</v>
      </c>
      <c r="AG850" s="49">
        <v>2074.7227667691304</v>
      </c>
      <c r="AH850" s="49">
        <v>2511.9597162395426</v>
      </c>
      <c r="AJ850" s="33" t="str">
        <f t="shared" si="26"/>
        <v/>
      </c>
      <c r="AK850" s="33" t="str">
        <f t="shared" si="27"/>
        <v/>
      </c>
      <c r="AO850" t="s">
        <v>13</v>
      </c>
      <c r="AR850" s="7"/>
      <c r="AS850" s="7"/>
      <c r="AT850" s="7"/>
      <c r="AU850" s="7"/>
      <c r="AV850" s="7"/>
      <c r="AW850" s="7"/>
      <c r="AX850" s="7"/>
      <c r="AY850" s="7"/>
      <c r="AZ850" s="7"/>
      <c r="BA850" s="7"/>
      <c r="BB850" s="7"/>
      <c r="BC850" s="7"/>
      <c r="BD850" s="7"/>
      <c r="BE850" s="7"/>
      <c r="BF850" s="7"/>
      <c r="BG850" s="7"/>
      <c r="BH850" s="7"/>
    </row>
    <row r="851" spans="1:60" x14ac:dyDescent="0.25">
      <c r="A851" s="23"/>
      <c r="B851" s="81" t="s">
        <v>2122</v>
      </c>
      <c r="C851" s="53" t="s">
        <v>4327</v>
      </c>
      <c r="D851" s="53" t="s">
        <v>4088</v>
      </c>
      <c r="E851" s="49">
        <v>1555.7760263709308</v>
      </c>
      <c r="F851" s="49">
        <v>1888.1825100581855</v>
      </c>
      <c r="G851" s="49">
        <v>2362.5447908406732</v>
      </c>
      <c r="H851" s="49">
        <v>3753.7561422509211</v>
      </c>
      <c r="I851" s="49">
        <v>4837.5067971682556</v>
      </c>
      <c r="J851" s="49">
        <v>6356.6052017330285</v>
      </c>
      <c r="K851" s="49">
        <v>7670.981076093075</v>
      </c>
      <c r="L851" s="49">
        <v>9000.9021648605194</v>
      </c>
      <c r="M851" s="49">
        <v>10417.228577478254</v>
      </c>
      <c r="N851" s="49">
        <v>12485.230651168138</v>
      </c>
      <c r="O851" s="49">
        <v>1555.7760263709308</v>
      </c>
      <c r="P851" s="49">
        <v>1888.1825100581855</v>
      </c>
      <c r="Q851" s="49">
        <v>2362.5447908406732</v>
      </c>
      <c r="R851" s="49">
        <v>3753.7561422509211</v>
      </c>
      <c r="S851" s="49">
        <v>4837.5067971682556</v>
      </c>
      <c r="T851" s="49">
        <v>6356.6052017330285</v>
      </c>
      <c r="U851" s="49">
        <v>7670.981076093075</v>
      </c>
      <c r="V851" s="49">
        <v>9000.9021648605194</v>
      </c>
      <c r="W851" s="49">
        <v>10417.228577478254</v>
      </c>
      <c r="X851" s="49">
        <v>12485.230651168138</v>
      </c>
      <c r="Y851" s="49">
        <v>1555.7760263709308</v>
      </c>
      <c r="Z851" s="49">
        <v>1888.1825100581855</v>
      </c>
      <c r="AA851" s="49">
        <v>2362.5447908406732</v>
      </c>
      <c r="AB851" s="49">
        <v>3753.7561422509211</v>
      </c>
      <c r="AC851" s="49">
        <v>4837.5067971682556</v>
      </c>
      <c r="AD851" s="49">
        <v>6356.6052017330285</v>
      </c>
      <c r="AE851" s="49">
        <v>7670.981076093075</v>
      </c>
      <c r="AF851" s="49">
        <v>9000.9021648605194</v>
      </c>
      <c r="AG851" s="49">
        <v>10417.228577478254</v>
      </c>
      <c r="AH851" s="49">
        <v>12485.230651168138</v>
      </c>
      <c r="AJ851" s="33" t="str">
        <f t="shared" si="26"/>
        <v/>
      </c>
      <c r="AK851" s="33" t="str">
        <f t="shared" si="27"/>
        <v/>
      </c>
      <c r="AO851" t="s">
        <v>13</v>
      </c>
      <c r="AR851" s="7"/>
      <c r="AS851" s="7"/>
      <c r="AT851" s="7"/>
      <c r="AU851" s="7"/>
      <c r="AV851" s="7"/>
      <c r="AW851" s="7"/>
      <c r="AX851" s="7"/>
      <c r="AY851" s="7"/>
      <c r="AZ851" s="7"/>
      <c r="BA851" s="7"/>
      <c r="BB851" s="7"/>
      <c r="BC851" s="7"/>
      <c r="BD851" s="7"/>
      <c r="BE851" s="7"/>
      <c r="BF851" s="7"/>
      <c r="BG851" s="7"/>
      <c r="BH851" s="7"/>
    </row>
    <row r="852" spans="1:60" x14ac:dyDescent="0.25">
      <c r="A852" s="23"/>
      <c r="B852" s="81" t="s">
        <v>2124</v>
      </c>
      <c r="C852" s="53" t="s">
        <v>4327</v>
      </c>
      <c r="D852" s="53" t="s">
        <v>4089</v>
      </c>
      <c r="E852" s="49">
        <v>1784.1374669357765</v>
      </c>
      <c r="F852" s="49">
        <v>2160.0583957861149</v>
      </c>
      <c r="G852" s="49">
        <v>2695.1322483956078</v>
      </c>
      <c r="H852" s="49">
        <v>4258.8766268598611</v>
      </c>
      <c r="I852" s="49">
        <v>5471.7548128979079</v>
      </c>
      <c r="J852" s="49">
        <v>7169.6592344430046</v>
      </c>
      <c r="K852" s="49">
        <v>8636.1751523721687</v>
      </c>
      <c r="L852" s="49">
        <v>10117.262822951387</v>
      </c>
      <c r="M852" s="49">
        <v>11693.726568032431</v>
      </c>
      <c r="N852" s="49">
        <v>13991.330185941382</v>
      </c>
      <c r="O852" s="49">
        <v>1784.1374669357765</v>
      </c>
      <c r="P852" s="49">
        <v>2160.0583957861149</v>
      </c>
      <c r="Q852" s="49">
        <v>2695.1322483956078</v>
      </c>
      <c r="R852" s="49">
        <v>4258.8766268598611</v>
      </c>
      <c r="S852" s="49">
        <v>5471.7548128979079</v>
      </c>
      <c r="T852" s="49">
        <v>7169.6592344430046</v>
      </c>
      <c r="U852" s="49">
        <v>8636.1751523721687</v>
      </c>
      <c r="V852" s="49">
        <v>10117.262822951387</v>
      </c>
      <c r="W852" s="49">
        <v>11693.726568032431</v>
      </c>
      <c r="X852" s="49">
        <v>13991.330185941382</v>
      </c>
      <c r="Y852" s="49">
        <v>1784.1374669357765</v>
      </c>
      <c r="Z852" s="49">
        <v>2160.0583957861149</v>
      </c>
      <c r="AA852" s="49">
        <v>2695.1322483956078</v>
      </c>
      <c r="AB852" s="49">
        <v>4258.8766268598611</v>
      </c>
      <c r="AC852" s="49">
        <v>5471.7548128979079</v>
      </c>
      <c r="AD852" s="49">
        <v>7169.6592344430046</v>
      </c>
      <c r="AE852" s="49">
        <v>8636.1751523721687</v>
      </c>
      <c r="AF852" s="49">
        <v>10117.262822951387</v>
      </c>
      <c r="AG852" s="49">
        <v>11693.726568032431</v>
      </c>
      <c r="AH852" s="49">
        <v>13991.330185941382</v>
      </c>
      <c r="AJ852" s="33" t="str">
        <f t="shared" si="26"/>
        <v/>
      </c>
      <c r="AK852" s="33" t="str">
        <f t="shared" si="27"/>
        <v/>
      </c>
      <c r="AO852" t="s">
        <v>13</v>
      </c>
      <c r="AR852" s="7"/>
      <c r="AS852" s="7"/>
      <c r="AT852" s="7"/>
      <c r="AU852" s="7"/>
      <c r="AV852" s="7"/>
      <c r="AW852" s="7"/>
      <c r="AX852" s="7"/>
      <c r="AY852" s="7"/>
      <c r="AZ852" s="7"/>
      <c r="BA852" s="7"/>
      <c r="BB852" s="7"/>
      <c r="BC852" s="7"/>
      <c r="BD852" s="7"/>
      <c r="BE852" s="7"/>
      <c r="BF852" s="7"/>
      <c r="BG852" s="7"/>
      <c r="BH852" s="7"/>
    </row>
    <row r="853" spans="1:60" x14ac:dyDescent="0.25">
      <c r="A853" s="23"/>
      <c r="B853" s="81" t="s">
        <v>2126</v>
      </c>
      <c r="C853" s="53" t="s">
        <v>4327</v>
      </c>
      <c r="D853" s="53" t="s">
        <v>4090</v>
      </c>
      <c r="E853" s="49">
        <v>124.92810514107829</v>
      </c>
      <c r="F853" s="49">
        <v>160.85214004216138</v>
      </c>
      <c r="G853" s="49">
        <v>214.77821444951127</v>
      </c>
      <c r="H853" s="49">
        <v>385.69221988752332</v>
      </c>
      <c r="I853" s="49">
        <v>529.03356915641712</v>
      </c>
      <c r="J853" s="49">
        <v>735.24842886175134</v>
      </c>
      <c r="K853" s="49">
        <v>918.32328907517331</v>
      </c>
      <c r="L853" s="49">
        <v>1109.3759281745006</v>
      </c>
      <c r="M853" s="49">
        <v>1315.683846032076</v>
      </c>
      <c r="N853" s="49">
        <v>1625.450641922183</v>
      </c>
      <c r="O853" s="49">
        <v>124.92810514107829</v>
      </c>
      <c r="P853" s="49">
        <v>160.85214004216138</v>
      </c>
      <c r="Q853" s="49">
        <v>214.77821444951127</v>
      </c>
      <c r="R853" s="49">
        <v>385.69221988752332</v>
      </c>
      <c r="S853" s="49">
        <v>529.03356915641712</v>
      </c>
      <c r="T853" s="49">
        <v>735.24842886175134</v>
      </c>
      <c r="U853" s="49">
        <v>918.32328907517331</v>
      </c>
      <c r="V853" s="49">
        <v>1109.3759281745006</v>
      </c>
      <c r="W853" s="49">
        <v>1315.683846032076</v>
      </c>
      <c r="X853" s="49">
        <v>1625.450641922183</v>
      </c>
      <c r="Y853" s="49">
        <v>124.92810514107829</v>
      </c>
      <c r="Z853" s="49">
        <v>160.85214004216138</v>
      </c>
      <c r="AA853" s="49">
        <v>214.77821444951127</v>
      </c>
      <c r="AB853" s="49">
        <v>385.69221988752332</v>
      </c>
      <c r="AC853" s="49">
        <v>529.03356915641712</v>
      </c>
      <c r="AD853" s="49">
        <v>735.24842886175134</v>
      </c>
      <c r="AE853" s="49">
        <v>918.32328907517331</v>
      </c>
      <c r="AF853" s="49">
        <v>1109.3759281745006</v>
      </c>
      <c r="AG853" s="49">
        <v>1315.683846032076</v>
      </c>
      <c r="AH853" s="49">
        <v>1625.450641922183</v>
      </c>
      <c r="AJ853" s="33" t="str">
        <f t="shared" si="26"/>
        <v/>
      </c>
      <c r="AK853" s="33" t="str">
        <f t="shared" si="27"/>
        <v/>
      </c>
      <c r="AO853" t="s">
        <v>13</v>
      </c>
      <c r="AR853" s="7"/>
      <c r="AS853" s="7"/>
      <c r="AT853" s="7"/>
      <c r="AU853" s="7"/>
      <c r="AV853" s="7"/>
      <c r="AW853" s="7"/>
      <c r="AX853" s="7"/>
      <c r="AY853" s="7"/>
      <c r="AZ853" s="7"/>
      <c r="BA853" s="7"/>
      <c r="BB853" s="7"/>
      <c r="BC853" s="7"/>
      <c r="BD853" s="7"/>
      <c r="BE853" s="7"/>
      <c r="BF853" s="7"/>
      <c r="BG853" s="7"/>
      <c r="BH853" s="7"/>
    </row>
    <row r="854" spans="1:60" x14ac:dyDescent="0.25">
      <c r="A854" s="23"/>
      <c r="B854" s="81" t="s">
        <v>2128</v>
      </c>
      <c r="C854" s="53" t="s">
        <v>4327</v>
      </c>
      <c r="D854" s="53" t="s">
        <v>4091</v>
      </c>
      <c r="E854" s="49">
        <v>267.82105764580609</v>
      </c>
      <c r="F854" s="49">
        <v>321.15413163122139</v>
      </c>
      <c r="G854" s="49">
        <v>394.41547686368142</v>
      </c>
      <c r="H854" s="49">
        <v>588.52320555509687</v>
      </c>
      <c r="I854" s="49">
        <v>722.43233679700904</v>
      </c>
      <c r="J854" s="49">
        <v>894.41533006746783</v>
      </c>
      <c r="K854" s="49">
        <v>1033.1357433046451</v>
      </c>
      <c r="L854" s="49">
        <v>1164.1062901376697</v>
      </c>
      <c r="M854" s="49">
        <v>1299.456936779231</v>
      </c>
      <c r="N854" s="49">
        <v>1486.3564219108766</v>
      </c>
      <c r="O854" s="49">
        <v>267.82105764580609</v>
      </c>
      <c r="P854" s="49">
        <v>321.15413163122139</v>
      </c>
      <c r="Q854" s="49">
        <v>394.41547686368142</v>
      </c>
      <c r="R854" s="49">
        <v>588.52320555509687</v>
      </c>
      <c r="S854" s="49">
        <v>722.43233679700904</v>
      </c>
      <c r="T854" s="49">
        <v>894.41533006746783</v>
      </c>
      <c r="U854" s="49">
        <v>1033.1357433046451</v>
      </c>
      <c r="V854" s="49">
        <v>1164.1062901376697</v>
      </c>
      <c r="W854" s="49">
        <v>1299.456936779231</v>
      </c>
      <c r="X854" s="49">
        <v>1486.3564219108766</v>
      </c>
      <c r="Y854" s="49">
        <v>267.82105764580609</v>
      </c>
      <c r="Z854" s="49">
        <v>321.15413163122139</v>
      </c>
      <c r="AA854" s="49">
        <v>394.41547686368142</v>
      </c>
      <c r="AB854" s="49">
        <v>588.52320555509687</v>
      </c>
      <c r="AC854" s="49">
        <v>722.43233679700904</v>
      </c>
      <c r="AD854" s="49">
        <v>894.41533006746783</v>
      </c>
      <c r="AE854" s="49">
        <v>1033.1357433046451</v>
      </c>
      <c r="AF854" s="49">
        <v>1164.1062901376697</v>
      </c>
      <c r="AG854" s="49">
        <v>1299.456936779231</v>
      </c>
      <c r="AH854" s="49">
        <v>1486.3564219108766</v>
      </c>
      <c r="AJ854" s="33" t="str">
        <f t="shared" si="26"/>
        <v/>
      </c>
      <c r="AK854" s="33" t="str">
        <f t="shared" si="27"/>
        <v/>
      </c>
      <c r="AO854" t="s">
        <v>13</v>
      </c>
      <c r="AR854" s="7"/>
      <c r="AS854" s="7"/>
      <c r="AT854" s="7"/>
      <c r="AU854" s="7"/>
      <c r="AV854" s="7"/>
      <c r="AW854" s="7"/>
      <c r="AX854" s="7"/>
      <c r="AY854" s="7"/>
      <c r="AZ854" s="7"/>
      <c r="BA854" s="7"/>
      <c r="BB854" s="7"/>
      <c r="BC854" s="7"/>
      <c r="BD854" s="7"/>
      <c r="BE854" s="7"/>
      <c r="BF854" s="7"/>
      <c r="BG854" s="7"/>
      <c r="BH854" s="7"/>
    </row>
    <row r="855" spans="1:60" x14ac:dyDescent="0.25">
      <c r="A855" s="23"/>
      <c r="B855" s="81" t="s">
        <v>2130</v>
      </c>
      <c r="C855" s="53" t="s">
        <v>4327</v>
      </c>
      <c r="D855" s="53" t="s">
        <v>4092</v>
      </c>
      <c r="E855" s="49">
        <v>922.17917462527816</v>
      </c>
      <c r="F855" s="49">
        <v>1117.7755324861462</v>
      </c>
      <c r="G855" s="49">
        <v>1391.0259085051787</v>
      </c>
      <c r="H855" s="49">
        <v>2156.8584164042622</v>
      </c>
      <c r="I855" s="49">
        <v>2716.0527967464986</v>
      </c>
      <c r="J855" s="49">
        <v>3467.1817039760926</v>
      </c>
      <c r="K855" s="49">
        <v>4091.8396469715663</v>
      </c>
      <c r="L855" s="49">
        <v>4702.4030341623966</v>
      </c>
      <c r="M855" s="49">
        <v>5344.0145894627631</v>
      </c>
      <c r="N855" s="49">
        <v>6252.412062244588</v>
      </c>
      <c r="O855" s="49">
        <v>922.17917462527816</v>
      </c>
      <c r="P855" s="49">
        <v>1117.7755324861462</v>
      </c>
      <c r="Q855" s="49">
        <v>1391.0259085051787</v>
      </c>
      <c r="R855" s="49">
        <v>2156.8584164042622</v>
      </c>
      <c r="S855" s="49">
        <v>2716.0527967464986</v>
      </c>
      <c r="T855" s="49">
        <v>3467.1817039760926</v>
      </c>
      <c r="U855" s="49">
        <v>4091.8396469715663</v>
      </c>
      <c r="V855" s="49">
        <v>4702.4030341623966</v>
      </c>
      <c r="W855" s="49">
        <v>5344.0145894627631</v>
      </c>
      <c r="X855" s="49">
        <v>6252.412062244588</v>
      </c>
      <c r="Y855" s="49">
        <v>922.17917462527816</v>
      </c>
      <c r="Z855" s="49">
        <v>1117.7755324861462</v>
      </c>
      <c r="AA855" s="49">
        <v>1391.0259085051787</v>
      </c>
      <c r="AB855" s="49">
        <v>2156.8584164042622</v>
      </c>
      <c r="AC855" s="49">
        <v>2716.0527967464986</v>
      </c>
      <c r="AD855" s="49">
        <v>3467.1817039760926</v>
      </c>
      <c r="AE855" s="49">
        <v>4091.8396469715663</v>
      </c>
      <c r="AF855" s="49">
        <v>4702.4030341623966</v>
      </c>
      <c r="AG855" s="49">
        <v>5344.0145894627631</v>
      </c>
      <c r="AH855" s="49">
        <v>6252.412062244588</v>
      </c>
      <c r="AJ855" s="33" t="str">
        <f t="shared" si="26"/>
        <v/>
      </c>
      <c r="AK855" s="33" t="str">
        <f t="shared" si="27"/>
        <v/>
      </c>
      <c r="AO855" t="s">
        <v>13</v>
      </c>
      <c r="AR855" s="7"/>
      <c r="AS855" s="7"/>
      <c r="AT855" s="7"/>
      <c r="AU855" s="7"/>
      <c r="AV855" s="7"/>
      <c r="AW855" s="7"/>
      <c r="AX855" s="7"/>
      <c r="AY855" s="7"/>
      <c r="AZ855" s="7"/>
      <c r="BA855" s="7"/>
      <c r="BB855" s="7"/>
      <c r="BC855" s="7"/>
      <c r="BD855" s="7"/>
      <c r="BE855" s="7"/>
      <c r="BF855" s="7"/>
      <c r="BG855" s="7"/>
      <c r="BH855" s="7"/>
    </row>
    <row r="856" spans="1:60" x14ac:dyDescent="0.25">
      <c r="A856" s="23"/>
      <c r="B856" s="81" t="s">
        <v>2132</v>
      </c>
      <c r="C856" s="53" t="s">
        <v>4327</v>
      </c>
      <c r="D856" s="53" t="s">
        <v>4093</v>
      </c>
      <c r="E856" s="49">
        <v>972.07365972474247</v>
      </c>
      <c r="F856" s="49">
        <v>1179.8720109002138</v>
      </c>
      <c r="G856" s="49">
        <v>1470.6604448245794</v>
      </c>
      <c r="H856" s="49">
        <v>2289.2863784888777</v>
      </c>
      <c r="I856" s="49">
        <v>2889.7255394052058</v>
      </c>
      <c r="J856" s="49">
        <v>3698.7138238097564</v>
      </c>
      <c r="K856" s="49">
        <v>4373.0026764533677</v>
      </c>
      <c r="L856" s="49">
        <v>5033.7539668458876</v>
      </c>
      <c r="M856" s="49">
        <v>5728.9522740063539</v>
      </c>
      <c r="N856" s="49">
        <v>6715.1435052633778</v>
      </c>
      <c r="O856" s="49">
        <v>972.07365972474247</v>
      </c>
      <c r="P856" s="49">
        <v>1179.8720109002138</v>
      </c>
      <c r="Q856" s="49">
        <v>1470.6604448245794</v>
      </c>
      <c r="R856" s="49">
        <v>2289.2863784888777</v>
      </c>
      <c r="S856" s="49">
        <v>2889.7255394052058</v>
      </c>
      <c r="T856" s="49">
        <v>3698.7138238097564</v>
      </c>
      <c r="U856" s="49">
        <v>4373.0026764533677</v>
      </c>
      <c r="V856" s="49">
        <v>5033.7539668458876</v>
      </c>
      <c r="W856" s="49">
        <v>5728.9522740063539</v>
      </c>
      <c r="X856" s="49">
        <v>6715.1435052633778</v>
      </c>
      <c r="Y856" s="49">
        <v>972.07365972474247</v>
      </c>
      <c r="Z856" s="49">
        <v>1179.8720109002138</v>
      </c>
      <c r="AA856" s="49">
        <v>1470.6604448245794</v>
      </c>
      <c r="AB856" s="49">
        <v>2289.2863784888777</v>
      </c>
      <c r="AC856" s="49">
        <v>2889.7255394052058</v>
      </c>
      <c r="AD856" s="49">
        <v>3698.7138238097564</v>
      </c>
      <c r="AE856" s="49">
        <v>4373.0026764533677</v>
      </c>
      <c r="AF856" s="49">
        <v>5033.7539668458876</v>
      </c>
      <c r="AG856" s="49">
        <v>5728.9522740063539</v>
      </c>
      <c r="AH856" s="49">
        <v>6715.1435052633778</v>
      </c>
      <c r="AJ856" s="33" t="str">
        <f t="shared" si="26"/>
        <v/>
      </c>
      <c r="AK856" s="33" t="str">
        <f t="shared" si="27"/>
        <v/>
      </c>
      <c r="AO856" t="s">
        <v>13</v>
      </c>
      <c r="AR856" s="7"/>
      <c r="AS856" s="7"/>
      <c r="AT856" s="7"/>
      <c r="AU856" s="7"/>
      <c r="AV856" s="7"/>
      <c r="AW856" s="7"/>
      <c r="AX856" s="7"/>
      <c r="AY856" s="7"/>
      <c r="AZ856" s="7"/>
      <c r="BA856" s="7"/>
      <c r="BB856" s="7"/>
      <c r="BC856" s="7"/>
      <c r="BD856" s="7"/>
      <c r="BE856" s="7"/>
      <c r="BF856" s="7"/>
      <c r="BG856" s="7"/>
      <c r="BH856" s="7"/>
    </row>
    <row r="857" spans="1:60" x14ac:dyDescent="0.25">
      <c r="A857" s="23"/>
      <c r="B857" s="81" t="s">
        <v>2134</v>
      </c>
      <c r="C857" s="53" t="s">
        <v>4327</v>
      </c>
      <c r="D857" s="53" t="s">
        <v>4094</v>
      </c>
      <c r="E857" s="49">
        <v>539.9265334683771</v>
      </c>
      <c r="F857" s="49">
        <v>677.3046237982295</v>
      </c>
      <c r="G857" s="49">
        <v>876.46372664779665</v>
      </c>
      <c r="H857" s="49">
        <v>1475.8903083010541</v>
      </c>
      <c r="I857" s="49">
        <v>1947.3243068333466</v>
      </c>
      <c r="J857" s="49">
        <v>2605.5659242871166</v>
      </c>
      <c r="K857" s="49">
        <v>3171.4866111083979</v>
      </c>
      <c r="L857" s="49">
        <v>3745.3334559763689</v>
      </c>
      <c r="M857" s="49">
        <v>4358.1705589782187</v>
      </c>
      <c r="N857" s="49">
        <v>5253.0808407255072</v>
      </c>
      <c r="O857" s="49">
        <v>539.9265334683771</v>
      </c>
      <c r="P857" s="49">
        <v>677.3046237982295</v>
      </c>
      <c r="Q857" s="49">
        <v>876.46372664779665</v>
      </c>
      <c r="R857" s="49">
        <v>1475.8903083010541</v>
      </c>
      <c r="S857" s="49">
        <v>1947.3243068333466</v>
      </c>
      <c r="T857" s="49">
        <v>2605.5659242871166</v>
      </c>
      <c r="U857" s="49">
        <v>3171.4866111083979</v>
      </c>
      <c r="V857" s="49">
        <v>3745.3334559763689</v>
      </c>
      <c r="W857" s="49">
        <v>4358.1705589782187</v>
      </c>
      <c r="X857" s="49">
        <v>5253.0808407255072</v>
      </c>
      <c r="Y857" s="49">
        <v>539.9265334683771</v>
      </c>
      <c r="Z857" s="49">
        <v>677.3046237982295</v>
      </c>
      <c r="AA857" s="49">
        <v>876.46372664779665</v>
      </c>
      <c r="AB857" s="49">
        <v>1475.8903083010541</v>
      </c>
      <c r="AC857" s="49">
        <v>1947.3243068333466</v>
      </c>
      <c r="AD857" s="49">
        <v>2605.5659242871166</v>
      </c>
      <c r="AE857" s="49">
        <v>3171.4866111083979</v>
      </c>
      <c r="AF857" s="49">
        <v>3745.3334559763689</v>
      </c>
      <c r="AG857" s="49">
        <v>4358.1705589782187</v>
      </c>
      <c r="AH857" s="49">
        <v>5253.0808407255072</v>
      </c>
      <c r="AJ857" s="33" t="str">
        <f t="shared" si="26"/>
        <v/>
      </c>
      <c r="AK857" s="33" t="str">
        <f t="shared" si="27"/>
        <v/>
      </c>
      <c r="AO857" t="s">
        <v>13</v>
      </c>
      <c r="AR857" s="7"/>
      <c r="AS857" s="7"/>
      <c r="AT857" s="7"/>
      <c r="AU857" s="7"/>
      <c r="AV857" s="7"/>
      <c r="AW857" s="7"/>
      <c r="AX857" s="7"/>
      <c r="AY857" s="7"/>
      <c r="AZ857" s="7"/>
      <c r="BA857" s="7"/>
      <c r="BB857" s="7"/>
      <c r="BC857" s="7"/>
      <c r="BD857" s="7"/>
      <c r="BE857" s="7"/>
      <c r="BF857" s="7"/>
      <c r="BG857" s="7"/>
      <c r="BH857" s="7"/>
    </row>
    <row r="858" spans="1:60" x14ac:dyDescent="0.25">
      <c r="A858" s="23"/>
      <c r="B858" s="81" t="s">
        <v>2136</v>
      </c>
      <c r="C858" s="53" t="s">
        <v>4327</v>
      </c>
      <c r="D858" s="53" t="s">
        <v>4095</v>
      </c>
      <c r="E858" s="49">
        <v>1368.0988144522285</v>
      </c>
      <c r="F858" s="49">
        <v>1661.3570060769941</v>
      </c>
      <c r="G858" s="49">
        <v>2072.1839048219931</v>
      </c>
      <c r="H858" s="49">
        <v>3237.5503366457715</v>
      </c>
      <c r="I858" s="49">
        <v>4097.9352130675879</v>
      </c>
      <c r="J858" s="49">
        <v>5265.3911333145015</v>
      </c>
      <c r="K858" s="49">
        <v>6242.5277705515673</v>
      </c>
      <c r="L858" s="49">
        <v>7204.5112799587687</v>
      </c>
      <c r="M858" s="49">
        <v>8219.7293156596916</v>
      </c>
      <c r="N858" s="49">
        <v>9664.3549961749686</v>
      </c>
      <c r="O858" s="49">
        <v>1368.0988144522285</v>
      </c>
      <c r="P858" s="49">
        <v>1661.3570060769941</v>
      </c>
      <c r="Q858" s="49">
        <v>2072.1839048219931</v>
      </c>
      <c r="R858" s="49">
        <v>3237.5503366457715</v>
      </c>
      <c r="S858" s="49">
        <v>4097.9352130675879</v>
      </c>
      <c r="T858" s="49">
        <v>5265.3911333145015</v>
      </c>
      <c r="U858" s="49">
        <v>6242.5277705515673</v>
      </c>
      <c r="V858" s="49">
        <v>7204.5112799587687</v>
      </c>
      <c r="W858" s="49">
        <v>8219.7293156596916</v>
      </c>
      <c r="X858" s="49">
        <v>9664.3549961749686</v>
      </c>
      <c r="Y858" s="49">
        <v>1368.0988144522285</v>
      </c>
      <c r="Z858" s="49">
        <v>1661.3570060769941</v>
      </c>
      <c r="AA858" s="49">
        <v>2072.1839048219931</v>
      </c>
      <c r="AB858" s="49">
        <v>3237.5503366457715</v>
      </c>
      <c r="AC858" s="49">
        <v>4097.9352130675879</v>
      </c>
      <c r="AD858" s="49">
        <v>5265.3911333145015</v>
      </c>
      <c r="AE858" s="49">
        <v>6242.5277705515673</v>
      </c>
      <c r="AF858" s="49">
        <v>7204.5112799587687</v>
      </c>
      <c r="AG858" s="49">
        <v>8219.7293156596916</v>
      </c>
      <c r="AH858" s="49">
        <v>9664.3549961749686</v>
      </c>
      <c r="AJ858" s="33" t="str">
        <f t="shared" si="26"/>
        <v/>
      </c>
      <c r="AK858" s="33" t="str">
        <f t="shared" si="27"/>
        <v/>
      </c>
      <c r="AO858" t="s">
        <v>13</v>
      </c>
      <c r="AR858" s="7"/>
      <c r="AS858" s="7"/>
      <c r="AT858" s="7"/>
      <c r="AU858" s="7"/>
      <c r="AV858" s="7"/>
      <c r="AW858" s="7"/>
      <c r="AX858" s="7"/>
      <c r="AY858" s="7"/>
      <c r="AZ858" s="7"/>
      <c r="BA858" s="7"/>
      <c r="BB858" s="7"/>
      <c r="BC858" s="7"/>
      <c r="BD858" s="7"/>
      <c r="BE858" s="7"/>
      <c r="BF858" s="7"/>
      <c r="BG858" s="7"/>
      <c r="BH858" s="7"/>
    </row>
    <row r="859" spans="1:60" x14ac:dyDescent="0.25">
      <c r="A859" s="23"/>
      <c r="B859" s="81" t="s">
        <v>2138</v>
      </c>
      <c r="C859" s="53" t="s">
        <v>4327</v>
      </c>
      <c r="D859" s="53" t="s">
        <v>4096</v>
      </c>
      <c r="E859" s="49">
        <v>9502.1246963692629</v>
      </c>
      <c r="F859" s="49">
        <v>11278.193021434494</v>
      </c>
      <c r="G859" s="49">
        <v>13734.727214191134</v>
      </c>
      <c r="H859" s="49">
        <v>20696.117178864941</v>
      </c>
      <c r="I859" s="49">
        <v>25831.901424473064</v>
      </c>
      <c r="J859" s="49">
        <v>32941.501351407831</v>
      </c>
      <c r="K859" s="49">
        <v>38950.911590476768</v>
      </c>
      <c r="L859" s="49">
        <v>44899.105449573006</v>
      </c>
      <c r="M859" s="49">
        <v>51216.075397630651</v>
      </c>
      <c r="N859" s="49">
        <v>60224.717741952583</v>
      </c>
      <c r="O859" s="49">
        <v>9502.1246963692629</v>
      </c>
      <c r="P859" s="49">
        <v>11278.193021434494</v>
      </c>
      <c r="Q859" s="49">
        <v>13734.727214191134</v>
      </c>
      <c r="R859" s="49">
        <v>20696.117178864941</v>
      </c>
      <c r="S859" s="49">
        <v>25831.901424473064</v>
      </c>
      <c r="T859" s="49">
        <v>32941.501351407831</v>
      </c>
      <c r="U859" s="49">
        <v>38950.911590476768</v>
      </c>
      <c r="V859" s="49">
        <v>44899.105449573006</v>
      </c>
      <c r="W859" s="49">
        <v>51216.075397630651</v>
      </c>
      <c r="X859" s="49">
        <v>60224.717741952583</v>
      </c>
      <c r="Y859" s="49">
        <v>9502.1246963692629</v>
      </c>
      <c r="Z859" s="49">
        <v>11278.193021434494</v>
      </c>
      <c r="AA859" s="49">
        <v>13734.727214191134</v>
      </c>
      <c r="AB859" s="49">
        <v>20696.117178864941</v>
      </c>
      <c r="AC859" s="49">
        <v>25831.901424473064</v>
      </c>
      <c r="AD859" s="49">
        <v>32941.501351407831</v>
      </c>
      <c r="AE859" s="49">
        <v>38950.911590476768</v>
      </c>
      <c r="AF859" s="49">
        <v>44899.105449573006</v>
      </c>
      <c r="AG859" s="49">
        <v>51216.075397630651</v>
      </c>
      <c r="AH859" s="49">
        <v>60224.717741952583</v>
      </c>
      <c r="AJ859" s="33" t="str">
        <f t="shared" si="26"/>
        <v/>
      </c>
      <c r="AK859" s="33" t="str">
        <f t="shared" si="27"/>
        <v/>
      </c>
      <c r="AO859" t="s">
        <v>13</v>
      </c>
      <c r="AR859" s="7"/>
      <c r="AS859" s="7"/>
      <c r="AT859" s="7"/>
      <c r="AU859" s="7"/>
      <c r="AV859" s="7"/>
      <c r="AW859" s="7"/>
      <c r="AX859" s="7"/>
      <c r="AY859" s="7"/>
      <c r="AZ859" s="7"/>
      <c r="BA859" s="7"/>
      <c r="BB859" s="7"/>
      <c r="BC859" s="7"/>
      <c r="BD859" s="7"/>
      <c r="BE859" s="7"/>
      <c r="BF859" s="7"/>
      <c r="BG859" s="7"/>
      <c r="BH859" s="7"/>
    </row>
    <row r="860" spans="1:60" x14ac:dyDescent="0.25">
      <c r="A860" s="23"/>
      <c r="B860" s="79" t="s">
        <v>2140</v>
      </c>
      <c r="C860" s="80" t="s">
        <v>4333</v>
      </c>
      <c r="D860" s="34" t="s">
        <v>3474</v>
      </c>
      <c r="E860" s="50">
        <v>534.20000000000005</v>
      </c>
      <c r="F860" s="50">
        <v>647.9</v>
      </c>
      <c r="G860" s="50">
        <v>795.6</v>
      </c>
      <c r="H860" s="50">
        <v>1202</v>
      </c>
      <c r="I860" s="50">
        <v>1500</v>
      </c>
      <c r="J860" s="50">
        <v>1907</v>
      </c>
      <c r="K860" s="50">
        <v>2233</v>
      </c>
      <c r="L860" s="50">
        <v>2577</v>
      </c>
      <c r="M860" s="50">
        <v>2943</v>
      </c>
      <c r="N860" s="50">
        <v>3462</v>
      </c>
      <c r="O860" s="49">
        <v>434.72424730720411</v>
      </c>
      <c r="P860" s="49">
        <v>537.15394833212952</v>
      </c>
      <c r="Q860" s="49">
        <v>685.30925576179504</v>
      </c>
      <c r="R860" s="49">
        <v>1125.4223268405008</v>
      </c>
      <c r="S860" s="49">
        <v>1472.8919998741812</v>
      </c>
      <c r="T860" s="49">
        <v>1958.4066617920478</v>
      </c>
      <c r="U860" s="49">
        <v>2379.0026433612006</v>
      </c>
      <c r="V860" s="49">
        <v>2805.970892040134</v>
      </c>
      <c r="W860" s="49">
        <v>3260.3643270554999</v>
      </c>
      <c r="X860" s="49">
        <v>3926.6569511132102</v>
      </c>
      <c r="Y860" s="49">
        <v>522.17545846570601</v>
      </c>
      <c r="Z860" s="49">
        <v>636.14483250452781</v>
      </c>
      <c r="AA860" s="49">
        <v>783.34547286242162</v>
      </c>
      <c r="AB860" s="49">
        <v>1188.5791706833868</v>
      </c>
      <c r="AC860" s="49">
        <v>1493.6445358556696</v>
      </c>
      <c r="AD860" s="49">
        <v>1922.6455057627973</v>
      </c>
      <c r="AE860" s="49">
        <v>2283.6539783089879</v>
      </c>
      <c r="AF860" s="49">
        <v>2663.420920341996</v>
      </c>
      <c r="AG860" s="49">
        <v>3070.8930870223658</v>
      </c>
      <c r="AH860" s="49">
        <v>3659.228490040859</v>
      </c>
      <c r="AJ860" s="33" t="str">
        <f t="shared" si="26"/>
        <v/>
      </c>
      <c r="AK860" s="33" t="str">
        <f t="shared" si="27"/>
        <v/>
      </c>
      <c r="AO860" t="s">
        <v>13</v>
      </c>
      <c r="AR860" s="7"/>
      <c r="AS860" s="7"/>
      <c r="AT860" s="7"/>
      <c r="AU860" s="7"/>
      <c r="AV860" s="7"/>
      <c r="AW860" s="7"/>
      <c r="AX860" s="7"/>
      <c r="AY860" s="7"/>
      <c r="AZ860" s="7"/>
      <c r="BA860" s="7"/>
      <c r="BB860" s="7"/>
      <c r="BC860" s="7"/>
      <c r="BD860" s="7"/>
      <c r="BE860" s="7"/>
      <c r="BF860" s="7"/>
      <c r="BG860" s="7"/>
      <c r="BH860" s="7"/>
    </row>
    <row r="861" spans="1:60" x14ac:dyDescent="0.25">
      <c r="A861" s="23"/>
      <c r="B861" s="81" t="s">
        <v>2142</v>
      </c>
      <c r="C861" s="53" t="s">
        <v>4327</v>
      </c>
      <c r="D861" s="53" t="s">
        <v>4097</v>
      </c>
      <c r="E861" s="49">
        <v>10123.9216233772</v>
      </c>
      <c r="F861" s="49">
        <v>11971.906257256886</v>
      </c>
      <c r="G861" s="49">
        <v>14518.691747170618</v>
      </c>
      <c r="H861" s="49">
        <v>21686.965194064895</v>
      </c>
      <c r="I861" s="49">
        <v>26936.559172044199</v>
      </c>
      <c r="J861" s="49">
        <v>34182.615183457587</v>
      </c>
      <c r="K861" s="49">
        <v>40289.569044171105</v>
      </c>
      <c r="L861" s="49">
        <v>46312.008899173743</v>
      </c>
      <c r="M861" s="49">
        <v>52699.33634431367</v>
      </c>
      <c r="N861" s="49">
        <v>61779.547726083329</v>
      </c>
      <c r="O861" s="49">
        <v>10123.9216233772</v>
      </c>
      <c r="P861" s="49">
        <v>11971.906257256886</v>
      </c>
      <c r="Q861" s="49">
        <v>14518.691747170618</v>
      </c>
      <c r="R861" s="49">
        <v>21686.965194064895</v>
      </c>
      <c r="S861" s="49">
        <v>26936.559172044199</v>
      </c>
      <c r="T861" s="49">
        <v>34182.615183457587</v>
      </c>
      <c r="U861" s="49">
        <v>40289.569044171105</v>
      </c>
      <c r="V861" s="49">
        <v>46312.008899173743</v>
      </c>
      <c r="W861" s="49">
        <v>52699.33634431367</v>
      </c>
      <c r="X861" s="49">
        <v>61779.547726083329</v>
      </c>
      <c r="Y861" s="49">
        <v>10123.9216233772</v>
      </c>
      <c r="Z861" s="49">
        <v>11971.906257256886</v>
      </c>
      <c r="AA861" s="49">
        <v>14518.691747170618</v>
      </c>
      <c r="AB861" s="49">
        <v>21686.965194064895</v>
      </c>
      <c r="AC861" s="49">
        <v>26936.559172044199</v>
      </c>
      <c r="AD861" s="49">
        <v>34182.615183457587</v>
      </c>
      <c r="AE861" s="49">
        <v>40289.569044171105</v>
      </c>
      <c r="AF861" s="49">
        <v>46312.008899173743</v>
      </c>
      <c r="AG861" s="49">
        <v>52699.33634431367</v>
      </c>
      <c r="AH861" s="49">
        <v>61779.547726083329</v>
      </c>
      <c r="AJ861" s="33" t="str">
        <f t="shared" si="26"/>
        <v/>
      </c>
      <c r="AK861" s="33" t="str">
        <f t="shared" si="27"/>
        <v/>
      </c>
      <c r="AO861" t="s">
        <v>13</v>
      </c>
      <c r="AR861" s="7"/>
      <c r="AS861" s="7"/>
      <c r="AT861" s="7"/>
      <c r="AU861" s="7"/>
      <c r="AV861" s="7"/>
      <c r="AW861" s="7"/>
      <c r="AX861" s="7"/>
      <c r="AY861" s="7"/>
      <c r="AZ861" s="7"/>
      <c r="BA861" s="7"/>
      <c r="BB861" s="7"/>
      <c r="BC861" s="7"/>
      <c r="BD861" s="7"/>
      <c r="BE861" s="7"/>
      <c r="BF861" s="7"/>
      <c r="BG861" s="7"/>
      <c r="BH861" s="7"/>
    </row>
    <row r="862" spans="1:60" x14ac:dyDescent="0.25">
      <c r="A862" s="23"/>
      <c r="B862" s="79" t="s">
        <v>2144</v>
      </c>
      <c r="C862" s="80" t="s">
        <v>3585</v>
      </c>
      <c r="D862" s="80" t="s">
        <v>3475</v>
      </c>
      <c r="E862" s="50">
        <v>680.5</v>
      </c>
      <c r="F862" s="50">
        <v>888.9</v>
      </c>
      <c r="G862" s="50">
        <v>1219</v>
      </c>
      <c r="H862" s="50">
        <v>2581</v>
      </c>
      <c r="I862" s="50">
        <v>4100</v>
      </c>
      <c r="J862" s="50">
        <v>7108</v>
      </c>
      <c r="K862" s="50">
        <v>10470</v>
      </c>
      <c r="L862" s="50">
        <v>15160</v>
      </c>
      <c r="M862" s="50">
        <v>21670</v>
      </c>
      <c r="N862" s="50">
        <v>34220</v>
      </c>
      <c r="O862" s="50">
        <v>680.5</v>
      </c>
      <c r="P862" s="50">
        <v>888.9</v>
      </c>
      <c r="Q862" s="50">
        <v>1219</v>
      </c>
      <c r="R862" s="50">
        <v>2581</v>
      </c>
      <c r="S862" s="50">
        <v>4100</v>
      </c>
      <c r="T862" s="50">
        <v>7108</v>
      </c>
      <c r="U862" s="50">
        <v>10470</v>
      </c>
      <c r="V862" s="50">
        <v>15160</v>
      </c>
      <c r="W862" s="50">
        <v>21670</v>
      </c>
      <c r="X862" s="50">
        <v>34220</v>
      </c>
      <c r="Y862" s="50">
        <v>680.5</v>
      </c>
      <c r="Z862" s="50">
        <v>888.9</v>
      </c>
      <c r="AA862" s="50">
        <v>1219</v>
      </c>
      <c r="AB862" s="50">
        <v>2581</v>
      </c>
      <c r="AC862" s="50">
        <v>4100</v>
      </c>
      <c r="AD862" s="50">
        <v>7108</v>
      </c>
      <c r="AE862" s="50">
        <v>10470</v>
      </c>
      <c r="AF862" s="50">
        <v>15160</v>
      </c>
      <c r="AG862" s="50">
        <v>21670</v>
      </c>
      <c r="AH862" s="50">
        <v>34220</v>
      </c>
      <c r="AJ862" s="33" t="str">
        <f t="shared" si="26"/>
        <v/>
      </c>
      <c r="AK862" s="33" t="str">
        <f t="shared" si="27"/>
        <v/>
      </c>
      <c r="AO862" t="s">
        <v>13</v>
      </c>
      <c r="AR862" s="7"/>
      <c r="AS862" s="7"/>
      <c r="AT862" s="7"/>
      <c r="AU862" s="7"/>
      <c r="AV862" s="7"/>
      <c r="AW862" s="7"/>
      <c r="AX862" s="7"/>
      <c r="AY862" s="7"/>
      <c r="AZ862" s="7"/>
      <c r="BA862" s="7"/>
      <c r="BB862" s="7"/>
      <c r="BC862" s="7"/>
      <c r="BD862" s="7"/>
      <c r="BE862" s="7"/>
      <c r="BF862" s="7"/>
      <c r="BG862" s="7"/>
      <c r="BH862" s="7"/>
    </row>
    <row r="863" spans="1:60" x14ac:dyDescent="0.25">
      <c r="A863" s="23"/>
      <c r="B863" s="81" t="s">
        <v>2150</v>
      </c>
      <c r="C863" s="53" t="s">
        <v>4327</v>
      </c>
      <c r="D863" s="53" t="s">
        <v>4098</v>
      </c>
      <c r="E863" s="49">
        <v>666.07925805411367</v>
      </c>
      <c r="F863" s="49">
        <v>823.82234686078255</v>
      </c>
      <c r="G863" s="49">
        <v>1051.8497164714177</v>
      </c>
      <c r="H863" s="49">
        <v>1733.0725232431803</v>
      </c>
      <c r="I863" s="49">
        <v>2271.8764083906922</v>
      </c>
      <c r="J863" s="49">
        <v>3028.3720358578271</v>
      </c>
      <c r="K863" s="49">
        <v>3684.5658171429732</v>
      </c>
      <c r="L863" s="49">
        <v>4352.3304286639413</v>
      </c>
      <c r="M863" s="49">
        <v>5065.0621566705695</v>
      </c>
      <c r="N863" s="49">
        <v>6111.0700860862553</v>
      </c>
      <c r="O863" s="49">
        <v>666.07925805411367</v>
      </c>
      <c r="P863" s="49">
        <v>823.82234686078255</v>
      </c>
      <c r="Q863" s="49">
        <v>1051.8497164714177</v>
      </c>
      <c r="R863" s="49">
        <v>1733.0725232431803</v>
      </c>
      <c r="S863" s="49">
        <v>2271.8764083906922</v>
      </c>
      <c r="T863" s="49">
        <v>3028.3720358578271</v>
      </c>
      <c r="U863" s="49">
        <v>3684.5658171429732</v>
      </c>
      <c r="V863" s="49">
        <v>4352.3304286639413</v>
      </c>
      <c r="W863" s="49">
        <v>5065.0621566705695</v>
      </c>
      <c r="X863" s="49">
        <v>6111.0700860862553</v>
      </c>
      <c r="Y863" s="49">
        <v>666.07925805411367</v>
      </c>
      <c r="Z863" s="49">
        <v>823.82234686078255</v>
      </c>
      <c r="AA863" s="49">
        <v>1051.8497164714177</v>
      </c>
      <c r="AB863" s="49">
        <v>1733.0725232431803</v>
      </c>
      <c r="AC863" s="49">
        <v>2271.8764083906922</v>
      </c>
      <c r="AD863" s="49">
        <v>3028.3720358578271</v>
      </c>
      <c r="AE863" s="49">
        <v>3684.5658171429732</v>
      </c>
      <c r="AF863" s="49">
        <v>4352.3304286639413</v>
      </c>
      <c r="AG863" s="49">
        <v>5065.0621566705695</v>
      </c>
      <c r="AH863" s="49">
        <v>6111.0700860862553</v>
      </c>
      <c r="AJ863" s="33" t="str">
        <f t="shared" si="26"/>
        <v/>
      </c>
      <c r="AK863" s="33" t="str">
        <f t="shared" si="27"/>
        <v/>
      </c>
      <c r="AO863" t="s">
        <v>13</v>
      </c>
      <c r="AR863" s="7"/>
      <c r="AS863" s="7"/>
      <c r="AT863" s="7"/>
      <c r="AU863" s="7"/>
      <c r="AV863" s="7"/>
      <c r="AW863" s="7"/>
      <c r="AX863" s="7"/>
      <c r="AY863" s="7"/>
      <c r="AZ863" s="7"/>
      <c r="BA863" s="7"/>
      <c r="BB863" s="7"/>
      <c r="BC863" s="7"/>
      <c r="BD863" s="7"/>
      <c r="BE863" s="7"/>
      <c r="BF863" s="7"/>
      <c r="BG863" s="7"/>
      <c r="BH863" s="7"/>
    </row>
    <row r="864" spans="1:60" x14ac:dyDescent="0.25">
      <c r="A864" s="23"/>
      <c r="B864" s="79" t="s">
        <v>2152</v>
      </c>
      <c r="C864" s="80" t="s">
        <v>4333</v>
      </c>
      <c r="D864" s="34" t="s">
        <v>3476</v>
      </c>
      <c r="E864" s="50">
        <v>560.79999999999995</v>
      </c>
      <c r="F864" s="50">
        <v>672.2</v>
      </c>
      <c r="G864" s="50">
        <v>813.6</v>
      </c>
      <c r="H864" s="50">
        <v>1186</v>
      </c>
      <c r="I864" s="50">
        <v>1447</v>
      </c>
      <c r="J864" s="50">
        <v>1793</v>
      </c>
      <c r="K864" s="50">
        <v>2060</v>
      </c>
      <c r="L864" s="50">
        <v>2335</v>
      </c>
      <c r="M864" s="50">
        <v>2621</v>
      </c>
      <c r="N864" s="50">
        <v>3016</v>
      </c>
      <c r="O864" s="49">
        <v>731.67216203621228</v>
      </c>
      <c r="P864" s="49">
        <v>882.72009887503441</v>
      </c>
      <c r="Q864" s="49">
        <v>1096.6106436970003</v>
      </c>
      <c r="R864" s="49">
        <v>1706.3645433401173</v>
      </c>
      <c r="S864" s="49">
        <v>2169.2874011641816</v>
      </c>
      <c r="T864" s="49">
        <v>2804.0315843190901</v>
      </c>
      <c r="U864" s="49">
        <v>3345.3340737534545</v>
      </c>
      <c r="V864" s="49">
        <v>3884.2551001634042</v>
      </c>
      <c r="W864" s="49">
        <v>4452.4515072590202</v>
      </c>
      <c r="X864" s="49">
        <v>5272.331465973748</v>
      </c>
      <c r="Y864" s="49">
        <v>574.6205425176347</v>
      </c>
      <c r="Z864" s="49">
        <v>687.06944936292064</v>
      </c>
      <c r="AA864" s="49">
        <v>834.56375138496298</v>
      </c>
      <c r="AB864" s="49">
        <v>1248.2971636393099</v>
      </c>
      <c r="AC864" s="49">
        <v>1565.368169421555</v>
      </c>
      <c r="AD864" s="49">
        <v>2014.1631590698009</v>
      </c>
      <c r="AE864" s="49">
        <v>2386.1295411016226</v>
      </c>
      <c r="AF864" s="49">
        <v>2768.0770741090782</v>
      </c>
      <c r="AG864" s="49">
        <v>3173.5049239775822</v>
      </c>
      <c r="AH864" s="49">
        <v>3739.497589632887</v>
      </c>
      <c r="AJ864" s="33" t="str">
        <f t="shared" si="26"/>
        <v/>
      </c>
      <c r="AK864" s="33" t="str">
        <f t="shared" si="27"/>
        <v/>
      </c>
      <c r="AO864" t="s">
        <v>13</v>
      </c>
      <c r="AR864" s="7"/>
      <c r="AS864" s="7"/>
      <c r="AT864" s="7"/>
      <c r="AU864" s="7"/>
      <c r="AV864" s="7"/>
      <c r="AW864" s="7"/>
      <c r="AX864" s="7"/>
      <c r="AY864" s="7"/>
      <c r="AZ864" s="7"/>
      <c r="BA864" s="7"/>
      <c r="BB864" s="7"/>
      <c r="BC864" s="7"/>
      <c r="BD864" s="7"/>
      <c r="BE864" s="7"/>
      <c r="BF864" s="7"/>
      <c r="BG864" s="7"/>
      <c r="BH864" s="7"/>
    </row>
    <row r="865" spans="1:60" x14ac:dyDescent="0.25">
      <c r="A865" s="23"/>
      <c r="B865" s="81" t="s">
        <v>2154</v>
      </c>
      <c r="C865" s="53" t="s">
        <v>4327</v>
      </c>
      <c r="D865" s="53" t="s">
        <v>4099</v>
      </c>
      <c r="E865" s="49">
        <v>934.46692164515014</v>
      </c>
      <c r="F865" s="49">
        <v>1114.5371441659365</v>
      </c>
      <c r="G865" s="49">
        <v>1364.3777554082185</v>
      </c>
      <c r="H865" s="49">
        <v>2050.3285842213686</v>
      </c>
      <c r="I865" s="49">
        <v>2546.5715069304724</v>
      </c>
      <c r="J865" s="49">
        <v>3210.3382914774629</v>
      </c>
      <c r="K865" s="49">
        <v>3762.8546714898412</v>
      </c>
      <c r="L865" s="49">
        <v>4299.8167236954432</v>
      </c>
      <c r="M865" s="49">
        <v>4861.427229367936</v>
      </c>
      <c r="N865" s="49">
        <v>5654.6807928875332</v>
      </c>
      <c r="O865" s="49">
        <v>934.46692164515014</v>
      </c>
      <c r="P865" s="49">
        <v>1114.5371441659365</v>
      </c>
      <c r="Q865" s="49">
        <v>1364.3777554082185</v>
      </c>
      <c r="R865" s="49">
        <v>2050.3285842213686</v>
      </c>
      <c r="S865" s="49">
        <v>2546.5715069304724</v>
      </c>
      <c r="T865" s="49">
        <v>3210.3382914774629</v>
      </c>
      <c r="U865" s="49">
        <v>3762.8546714898412</v>
      </c>
      <c r="V865" s="49">
        <v>4299.8167236954432</v>
      </c>
      <c r="W865" s="49">
        <v>4861.427229367936</v>
      </c>
      <c r="X865" s="49">
        <v>5654.6807928875332</v>
      </c>
      <c r="Y865" s="49">
        <v>934.46692164515014</v>
      </c>
      <c r="Z865" s="49">
        <v>1114.5371441659365</v>
      </c>
      <c r="AA865" s="49">
        <v>1364.3777554082185</v>
      </c>
      <c r="AB865" s="49">
        <v>2050.3285842213686</v>
      </c>
      <c r="AC865" s="49">
        <v>2546.5715069304724</v>
      </c>
      <c r="AD865" s="49">
        <v>3210.3382914774629</v>
      </c>
      <c r="AE865" s="49">
        <v>3762.8546714898412</v>
      </c>
      <c r="AF865" s="49">
        <v>4299.8167236954432</v>
      </c>
      <c r="AG865" s="49">
        <v>4861.427229367936</v>
      </c>
      <c r="AH865" s="49">
        <v>5654.6807928875332</v>
      </c>
      <c r="AJ865" s="33" t="str">
        <f t="shared" si="26"/>
        <v/>
      </c>
      <c r="AK865" s="33" t="str">
        <f t="shared" si="27"/>
        <v/>
      </c>
      <c r="AO865" t="s">
        <v>13</v>
      </c>
      <c r="AR865" s="7"/>
      <c r="AS865" s="7"/>
      <c r="AT865" s="7"/>
      <c r="AU865" s="7"/>
      <c r="AV865" s="7"/>
      <c r="AW865" s="7"/>
      <c r="AX865" s="7"/>
      <c r="AY865" s="7"/>
      <c r="AZ865" s="7"/>
      <c r="BA865" s="7"/>
      <c r="BB865" s="7"/>
      <c r="BC865" s="7"/>
      <c r="BD865" s="7"/>
      <c r="BE865" s="7"/>
      <c r="BF865" s="7"/>
      <c r="BG865" s="7"/>
      <c r="BH865" s="7"/>
    </row>
    <row r="866" spans="1:60" x14ac:dyDescent="0.25">
      <c r="A866" s="23"/>
      <c r="B866" s="79" t="s">
        <v>2156</v>
      </c>
      <c r="C866" s="80" t="s">
        <v>4333</v>
      </c>
      <c r="D866" s="34" t="s">
        <v>3477</v>
      </c>
      <c r="E866" s="50">
        <v>15960</v>
      </c>
      <c r="F866" s="50">
        <v>18494.599999999999</v>
      </c>
      <c r="G866" s="50">
        <v>21790</v>
      </c>
      <c r="H866" s="50">
        <v>31040</v>
      </c>
      <c r="I866" s="50">
        <v>38010</v>
      </c>
      <c r="J866" s="50">
        <v>47840</v>
      </c>
      <c r="K866" s="50">
        <v>55930</v>
      </c>
      <c r="L866" s="50">
        <v>64700</v>
      </c>
      <c r="M866" s="50">
        <v>74250</v>
      </c>
      <c r="N866" s="50">
        <v>88240</v>
      </c>
      <c r="O866" s="49">
        <v>13453.750630192821</v>
      </c>
      <c r="P866" s="49">
        <v>15742.337499355692</v>
      </c>
      <c r="Q866" s="49">
        <v>18863.579295631182</v>
      </c>
      <c r="R866" s="49">
        <v>27493.237685333454</v>
      </c>
      <c r="S866" s="49">
        <v>33684.081545582863</v>
      </c>
      <c r="T866" s="49">
        <v>42174.916373069515</v>
      </c>
      <c r="U866" s="49">
        <v>49276.67652174535</v>
      </c>
      <c r="V866" s="49">
        <v>56210.51009927383</v>
      </c>
      <c r="W866" s="49">
        <v>63543.758720967533</v>
      </c>
      <c r="X866" s="49">
        <v>73877.107874027133</v>
      </c>
      <c r="Y866" s="49">
        <v>15908.081463149005</v>
      </c>
      <c r="Z866" s="49">
        <v>18445.220408392594</v>
      </c>
      <c r="AA866" s="49">
        <v>21734.78451501191</v>
      </c>
      <c r="AB866" s="49">
        <v>30927.718883893234</v>
      </c>
      <c r="AC866" s="49">
        <v>37815.353531435772</v>
      </c>
      <c r="AD866" s="49">
        <v>47482.742473977356</v>
      </c>
      <c r="AE866" s="49">
        <v>55427.304448309646</v>
      </c>
      <c r="AF866" s="49">
        <v>63975.742726147371</v>
      </c>
      <c r="AG866" s="49">
        <v>73242.792632286146</v>
      </c>
      <c r="AH866" s="49">
        <v>86776.42377300105</v>
      </c>
      <c r="AJ866" s="33" t="str">
        <f t="shared" si="26"/>
        <v/>
      </c>
      <c r="AK866" s="33" t="str">
        <f t="shared" si="27"/>
        <v/>
      </c>
      <c r="AO866" t="s">
        <v>13</v>
      </c>
      <c r="AR866" s="7"/>
      <c r="AS866" s="7"/>
      <c r="AT866" s="7"/>
      <c r="AU866" s="7"/>
      <c r="AV866" s="7"/>
      <c r="AW866" s="7"/>
      <c r="AX866" s="7"/>
      <c r="AY866" s="7"/>
      <c r="AZ866" s="7"/>
      <c r="BA866" s="7"/>
      <c r="BB866" s="7"/>
      <c r="BC866" s="7"/>
      <c r="BD866" s="7"/>
      <c r="BE866" s="7"/>
      <c r="BF866" s="7"/>
      <c r="BG866" s="7"/>
      <c r="BH866" s="7"/>
    </row>
    <row r="867" spans="1:60" x14ac:dyDescent="0.25">
      <c r="A867" s="23"/>
      <c r="B867" s="81" t="s">
        <v>2160</v>
      </c>
      <c r="C867" s="53" t="s">
        <v>4327</v>
      </c>
      <c r="D867" s="53" t="s">
        <v>4100</v>
      </c>
      <c r="E867" s="49">
        <v>16358.320209987512</v>
      </c>
      <c r="F867" s="49">
        <v>19325.747570637628</v>
      </c>
      <c r="G867" s="49">
        <v>23413.063839297793</v>
      </c>
      <c r="H867" s="49">
        <v>34997.338926984994</v>
      </c>
      <c r="I867" s="49">
        <v>43517.171018616442</v>
      </c>
      <c r="J867" s="49">
        <v>55360.626897200586</v>
      </c>
      <c r="K867" s="49">
        <v>65374.338383881572</v>
      </c>
      <c r="L867" s="49">
        <v>75287.026217912076</v>
      </c>
      <c r="M867" s="49">
        <v>85832.898288208133</v>
      </c>
      <c r="N867" s="49">
        <v>100856.16329991579</v>
      </c>
      <c r="O867" s="49">
        <v>16358.320209987512</v>
      </c>
      <c r="P867" s="49">
        <v>19325.747570637628</v>
      </c>
      <c r="Q867" s="49">
        <v>23413.063839297793</v>
      </c>
      <c r="R867" s="49">
        <v>34997.338926984994</v>
      </c>
      <c r="S867" s="49">
        <v>43517.171018616442</v>
      </c>
      <c r="T867" s="49">
        <v>55360.626897200586</v>
      </c>
      <c r="U867" s="49">
        <v>65374.338383881572</v>
      </c>
      <c r="V867" s="49">
        <v>75287.026217912076</v>
      </c>
      <c r="W867" s="49">
        <v>85832.898288208133</v>
      </c>
      <c r="X867" s="49">
        <v>100856.16329991579</v>
      </c>
      <c r="Y867" s="49">
        <v>16358.320209987512</v>
      </c>
      <c r="Z867" s="49">
        <v>19325.747570637628</v>
      </c>
      <c r="AA867" s="49">
        <v>23413.063839297793</v>
      </c>
      <c r="AB867" s="49">
        <v>34997.338926984994</v>
      </c>
      <c r="AC867" s="49">
        <v>43517.171018616442</v>
      </c>
      <c r="AD867" s="49">
        <v>55360.626897200586</v>
      </c>
      <c r="AE867" s="49">
        <v>65374.338383881572</v>
      </c>
      <c r="AF867" s="49">
        <v>75287.026217912076</v>
      </c>
      <c r="AG867" s="49">
        <v>85832.898288208133</v>
      </c>
      <c r="AH867" s="49">
        <v>100856.16329991579</v>
      </c>
      <c r="AJ867" s="33" t="str">
        <f t="shared" si="26"/>
        <v/>
      </c>
      <c r="AK867" s="33" t="str">
        <f t="shared" si="27"/>
        <v/>
      </c>
      <c r="AO867" t="s">
        <v>13</v>
      </c>
      <c r="AR867" s="7"/>
      <c r="AS867" s="7"/>
      <c r="AT867" s="7"/>
      <c r="AU867" s="7"/>
      <c r="AV867" s="7"/>
      <c r="AW867" s="7"/>
      <c r="AX867" s="7"/>
      <c r="AY867" s="7"/>
      <c r="AZ867" s="7"/>
      <c r="BA867" s="7"/>
      <c r="BB867" s="7"/>
      <c r="BC867" s="7"/>
      <c r="BD867" s="7"/>
      <c r="BE867" s="7"/>
      <c r="BF867" s="7"/>
      <c r="BG867" s="7"/>
      <c r="BH867" s="7"/>
    </row>
    <row r="868" spans="1:60" x14ac:dyDescent="0.25">
      <c r="A868" s="23"/>
      <c r="B868" s="81" t="s">
        <v>2163</v>
      </c>
      <c r="C868" s="53" t="s">
        <v>4327</v>
      </c>
      <c r="D868" s="53" t="s">
        <v>4101</v>
      </c>
      <c r="E868" s="49">
        <v>157.49117652465699</v>
      </c>
      <c r="F868" s="49">
        <v>205.24170493777342</v>
      </c>
      <c r="G868" s="49">
        <v>277.36334337358051</v>
      </c>
      <c r="H868" s="49">
        <v>509.93673032084502</v>
      </c>
      <c r="I868" s="49">
        <v>706.51168318150053</v>
      </c>
      <c r="J868" s="49">
        <v>991.26221174310922</v>
      </c>
      <c r="K868" s="49">
        <v>1244.392919276519</v>
      </c>
      <c r="L868" s="49">
        <v>1509.6831658960912</v>
      </c>
      <c r="M868" s="49">
        <v>1797.6050979977856</v>
      </c>
      <c r="N868" s="49">
        <v>2230.6845350876138</v>
      </c>
      <c r="O868" s="49">
        <v>157.49117652465699</v>
      </c>
      <c r="P868" s="49">
        <v>205.24170493777342</v>
      </c>
      <c r="Q868" s="49">
        <v>277.36334337358051</v>
      </c>
      <c r="R868" s="49">
        <v>509.93673032084502</v>
      </c>
      <c r="S868" s="49">
        <v>706.51168318150053</v>
      </c>
      <c r="T868" s="49">
        <v>991.26221174310922</v>
      </c>
      <c r="U868" s="49">
        <v>1244.392919276519</v>
      </c>
      <c r="V868" s="49">
        <v>1509.6831658960912</v>
      </c>
      <c r="W868" s="49">
        <v>1797.6050979977856</v>
      </c>
      <c r="X868" s="49">
        <v>2230.6845350876138</v>
      </c>
      <c r="Y868" s="49">
        <v>157.49117652465699</v>
      </c>
      <c r="Z868" s="49">
        <v>205.24170493777342</v>
      </c>
      <c r="AA868" s="49">
        <v>277.36334337358051</v>
      </c>
      <c r="AB868" s="49">
        <v>509.93673032084502</v>
      </c>
      <c r="AC868" s="49">
        <v>706.51168318150053</v>
      </c>
      <c r="AD868" s="49">
        <v>991.26221174310922</v>
      </c>
      <c r="AE868" s="49">
        <v>1244.392919276519</v>
      </c>
      <c r="AF868" s="49">
        <v>1509.6831658960912</v>
      </c>
      <c r="AG868" s="49">
        <v>1797.6050979977856</v>
      </c>
      <c r="AH868" s="49">
        <v>2230.6845350876138</v>
      </c>
      <c r="AJ868" s="33" t="str">
        <f t="shared" si="26"/>
        <v/>
      </c>
      <c r="AK868" s="33" t="str">
        <f t="shared" si="27"/>
        <v/>
      </c>
      <c r="AO868" t="s">
        <v>13</v>
      </c>
      <c r="AR868" s="7"/>
      <c r="AS868" s="7"/>
      <c r="AT868" s="7"/>
      <c r="AU868" s="7"/>
      <c r="AV868" s="7"/>
      <c r="AW868" s="7"/>
      <c r="AX868" s="7"/>
      <c r="AY868" s="7"/>
      <c r="AZ868" s="7"/>
      <c r="BA868" s="7"/>
      <c r="BB868" s="7"/>
      <c r="BC868" s="7"/>
      <c r="BD868" s="7"/>
      <c r="BE868" s="7"/>
      <c r="BF868" s="7"/>
      <c r="BG868" s="7"/>
      <c r="BH868" s="7"/>
    </row>
    <row r="869" spans="1:60" x14ac:dyDescent="0.25">
      <c r="A869" s="1"/>
      <c r="B869" s="81" t="s">
        <v>2165</v>
      </c>
      <c r="C869" s="53" t="s">
        <v>4327</v>
      </c>
      <c r="D869" s="53" t="s">
        <v>4102</v>
      </c>
      <c r="E869" s="49">
        <v>936.0972125338493</v>
      </c>
      <c r="F869" s="49">
        <v>1145.1722473756777</v>
      </c>
      <c r="G869" s="49">
        <v>1439.7580228355669</v>
      </c>
      <c r="H869" s="49">
        <v>2281.5520136497935</v>
      </c>
      <c r="I869" s="49">
        <v>2907.3650868577552</v>
      </c>
      <c r="J869" s="49">
        <v>3756.5512762517183</v>
      </c>
      <c r="K869" s="49">
        <v>4468.0015020859173</v>
      </c>
      <c r="L869" s="49">
        <v>5170.0387266219504</v>
      </c>
      <c r="M869" s="49">
        <v>5911.1615480001328</v>
      </c>
      <c r="N869" s="49">
        <v>6968.1129977013243</v>
      </c>
      <c r="O869" s="49">
        <v>936.0972125338493</v>
      </c>
      <c r="P869" s="49">
        <v>1145.1722473756777</v>
      </c>
      <c r="Q869" s="49">
        <v>1439.7580228355669</v>
      </c>
      <c r="R869" s="49">
        <v>2281.5520136497935</v>
      </c>
      <c r="S869" s="49">
        <v>2907.3650868577552</v>
      </c>
      <c r="T869" s="49">
        <v>3756.5512762517183</v>
      </c>
      <c r="U869" s="49">
        <v>4468.0015020859173</v>
      </c>
      <c r="V869" s="49">
        <v>5170.0387266219504</v>
      </c>
      <c r="W869" s="49">
        <v>5911.1615480001328</v>
      </c>
      <c r="X869" s="49">
        <v>6968.1129977013243</v>
      </c>
      <c r="Y869" s="49">
        <v>936.0972125338493</v>
      </c>
      <c r="Z869" s="49">
        <v>1145.1722473756777</v>
      </c>
      <c r="AA869" s="49">
        <v>1439.7580228355669</v>
      </c>
      <c r="AB869" s="49">
        <v>2281.5520136497935</v>
      </c>
      <c r="AC869" s="49">
        <v>2907.3650868577552</v>
      </c>
      <c r="AD869" s="49">
        <v>3756.5512762517183</v>
      </c>
      <c r="AE869" s="49">
        <v>4468.0015020859173</v>
      </c>
      <c r="AF869" s="49">
        <v>5170.0387266219504</v>
      </c>
      <c r="AG869" s="49">
        <v>5911.1615480001328</v>
      </c>
      <c r="AH869" s="49">
        <v>6968.1129977013243</v>
      </c>
      <c r="AI869" s="1"/>
      <c r="AJ869" s="33" t="str">
        <f t="shared" si="26"/>
        <v/>
      </c>
      <c r="AK869" s="33" t="str">
        <f t="shared" si="27"/>
        <v/>
      </c>
      <c r="AL869" s="29"/>
      <c r="AM869" s="29"/>
      <c r="AN869" s="29"/>
      <c r="AO869" s="33" t="s">
        <v>13</v>
      </c>
      <c r="AP869" s="29"/>
      <c r="AQ869" s="29"/>
      <c r="AR869" s="7"/>
      <c r="AS869" s="7"/>
      <c r="AT869" s="7"/>
      <c r="AU869" s="7"/>
      <c r="AV869" s="7"/>
      <c r="AW869" s="7"/>
      <c r="AX869" s="7"/>
      <c r="AY869" s="7"/>
      <c r="AZ869" s="7"/>
      <c r="BA869" s="7"/>
      <c r="BB869" s="7"/>
      <c r="BC869" s="7"/>
      <c r="BD869" s="7"/>
      <c r="BE869" s="7"/>
      <c r="BF869" s="7"/>
      <c r="BG869" s="7"/>
      <c r="BH869" s="7"/>
    </row>
    <row r="870" spans="1:60" x14ac:dyDescent="0.25">
      <c r="A870" s="1"/>
      <c r="B870" s="79" t="s">
        <v>2167</v>
      </c>
      <c r="C870" s="80" t="s">
        <v>4333</v>
      </c>
      <c r="D870" s="34" t="s">
        <v>3478</v>
      </c>
      <c r="E870" s="50">
        <v>336.8</v>
      </c>
      <c r="F870" s="50">
        <v>412.4</v>
      </c>
      <c r="G870" s="50">
        <v>514.29999999999995</v>
      </c>
      <c r="H870" s="50">
        <v>816.8</v>
      </c>
      <c r="I870" s="50">
        <v>1057</v>
      </c>
      <c r="J870" s="50">
        <v>1409</v>
      </c>
      <c r="K870" s="50">
        <v>1708</v>
      </c>
      <c r="L870" s="50">
        <v>2040</v>
      </c>
      <c r="M870" s="50">
        <v>2409</v>
      </c>
      <c r="N870" s="50">
        <v>2963</v>
      </c>
      <c r="O870" s="49">
        <v>262.31043681850787</v>
      </c>
      <c r="P870" s="49">
        <v>337.03613788527952</v>
      </c>
      <c r="Q870" s="49">
        <v>447.71396061976174</v>
      </c>
      <c r="R870" s="49">
        <v>793.03437954207004</v>
      </c>
      <c r="S870" s="49">
        <v>1073.7044116520142</v>
      </c>
      <c r="T870" s="49">
        <v>1471.3996336446007</v>
      </c>
      <c r="U870" s="49">
        <v>1817.5268524903238</v>
      </c>
      <c r="V870" s="49">
        <v>2173.5343351695601</v>
      </c>
      <c r="W870" s="49">
        <v>2556.5041086761985</v>
      </c>
      <c r="X870" s="49">
        <v>3122.5782229611364</v>
      </c>
      <c r="Y870" s="49">
        <v>330.29694289685392</v>
      </c>
      <c r="Z870" s="49">
        <v>406.64934385470002</v>
      </c>
      <c r="AA870" s="49">
        <v>508.97311684958089</v>
      </c>
      <c r="AB870" s="49">
        <v>813.7392761531454</v>
      </c>
      <c r="AC870" s="49">
        <v>1059.9337497166621</v>
      </c>
      <c r="AD870" s="49">
        <v>1423.5599145170736</v>
      </c>
      <c r="AE870" s="49">
        <v>1737.5548649577065</v>
      </c>
      <c r="AF870" s="49">
        <v>2079.6111024814904</v>
      </c>
      <c r="AG870" s="49">
        <v>2456.1314903462412</v>
      </c>
      <c r="AH870" s="49">
        <v>3017.1098572109604</v>
      </c>
      <c r="AI870" s="1"/>
      <c r="AJ870" s="33" t="str">
        <f t="shared" si="26"/>
        <v/>
      </c>
      <c r="AK870" s="33" t="str">
        <f t="shared" si="27"/>
        <v/>
      </c>
      <c r="AL870" s="29"/>
      <c r="AM870" s="29"/>
      <c r="AN870" s="29"/>
      <c r="AO870" s="33" t="s">
        <v>13</v>
      </c>
      <c r="AP870" s="29"/>
      <c r="AQ870" s="29"/>
      <c r="AR870" s="7"/>
      <c r="AS870" s="7"/>
      <c r="AT870" s="7"/>
      <c r="AU870" s="7"/>
      <c r="AV870" s="7"/>
      <c r="AW870" s="7"/>
      <c r="AX870" s="7"/>
      <c r="AY870" s="7"/>
      <c r="AZ870" s="7"/>
      <c r="BA870" s="7"/>
      <c r="BB870" s="7"/>
      <c r="BC870" s="7"/>
      <c r="BD870" s="7"/>
      <c r="BE870" s="7"/>
      <c r="BF870" s="7"/>
      <c r="BG870" s="7"/>
      <c r="BH870" s="7"/>
    </row>
    <row r="871" spans="1:60" x14ac:dyDescent="0.25">
      <c r="A871" s="1"/>
      <c r="B871" s="81" t="s">
        <v>2169</v>
      </c>
      <c r="C871" s="53" t="s">
        <v>4327</v>
      </c>
      <c r="D871" s="53" t="s">
        <v>4103</v>
      </c>
      <c r="E871" s="49">
        <v>401.73781171511416</v>
      </c>
      <c r="F871" s="49">
        <v>511.16814698381802</v>
      </c>
      <c r="G871" s="49">
        <v>671.65577749808813</v>
      </c>
      <c r="H871" s="49">
        <v>1164.9802859884655</v>
      </c>
      <c r="I871" s="49">
        <v>1559.8335447868171</v>
      </c>
      <c r="J871" s="49">
        <v>2115.7776354449625</v>
      </c>
      <c r="K871" s="49">
        <v>2596.6288269514775</v>
      </c>
      <c r="L871" s="49">
        <v>3088.0694849219208</v>
      </c>
      <c r="M871" s="49">
        <v>3615.2906099539541</v>
      </c>
      <c r="N871" s="49">
        <v>4390.0119226388606</v>
      </c>
      <c r="O871" s="49">
        <v>401.73781171511416</v>
      </c>
      <c r="P871" s="49">
        <v>511.16814698381802</v>
      </c>
      <c r="Q871" s="49">
        <v>671.65577749808813</v>
      </c>
      <c r="R871" s="49">
        <v>1164.9802859884655</v>
      </c>
      <c r="S871" s="49">
        <v>1559.8335447868171</v>
      </c>
      <c r="T871" s="49">
        <v>2115.7776354449625</v>
      </c>
      <c r="U871" s="49">
        <v>2596.6288269514775</v>
      </c>
      <c r="V871" s="49">
        <v>3088.0694849219208</v>
      </c>
      <c r="W871" s="49">
        <v>3615.2906099539541</v>
      </c>
      <c r="X871" s="49">
        <v>4390.0119226388606</v>
      </c>
      <c r="Y871" s="49">
        <v>401.73781171511416</v>
      </c>
      <c r="Z871" s="49">
        <v>511.16814698381802</v>
      </c>
      <c r="AA871" s="49">
        <v>671.65577749808813</v>
      </c>
      <c r="AB871" s="49">
        <v>1164.9802859884655</v>
      </c>
      <c r="AC871" s="49">
        <v>1559.8335447868171</v>
      </c>
      <c r="AD871" s="49">
        <v>2115.7776354449625</v>
      </c>
      <c r="AE871" s="49">
        <v>2596.6288269514775</v>
      </c>
      <c r="AF871" s="49">
        <v>3088.0694849219208</v>
      </c>
      <c r="AG871" s="49">
        <v>3615.2906099539541</v>
      </c>
      <c r="AH871" s="49">
        <v>4390.0119226388606</v>
      </c>
      <c r="AI871" s="1"/>
      <c r="AJ871" s="33" t="str">
        <f t="shared" si="26"/>
        <v/>
      </c>
      <c r="AK871" s="33" t="str">
        <f t="shared" si="27"/>
        <v/>
      </c>
      <c r="AL871" s="29"/>
      <c r="AM871" s="29"/>
      <c r="AN871" s="29"/>
      <c r="AO871" s="33" t="s">
        <v>13</v>
      </c>
      <c r="AP871" s="29"/>
      <c r="AQ871" s="29"/>
      <c r="AR871" s="7"/>
      <c r="AS871" s="7"/>
      <c r="AT871" s="7"/>
      <c r="AU871" s="7"/>
      <c r="AV871" s="7"/>
      <c r="AW871" s="7"/>
      <c r="AX871" s="7"/>
      <c r="AY871" s="7"/>
      <c r="AZ871" s="7"/>
      <c r="BA871" s="7"/>
      <c r="BB871" s="7"/>
      <c r="BC871" s="7"/>
      <c r="BD871" s="7"/>
      <c r="BE871" s="7"/>
      <c r="BF871" s="7"/>
      <c r="BG871" s="7"/>
      <c r="BH871" s="7"/>
    </row>
    <row r="872" spans="1:60" x14ac:dyDescent="0.25">
      <c r="A872" s="1"/>
      <c r="B872" s="79" t="s">
        <v>2171</v>
      </c>
      <c r="C872" s="80" t="s">
        <v>4333</v>
      </c>
      <c r="D872" s="34" t="s">
        <v>3479</v>
      </c>
      <c r="E872" s="50">
        <v>1583</v>
      </c>
      <c r="F872" s="50">
        <v>1996.5</v>
      </c>
      <c r="G872" s="50">
        <v>2534</v>
      </c>
      <c r="H872" s="50">
        <v>3977</v>
      </c>
      <c r="I872" s="50">
        <v>4995</v>
      </c>
      <c r="J872" s="50">
        <v>6331</v>
      </c>
      <c r="K872" s="50">
        <v>7356</v>
      </c>
      <c r="L872" s="50">
        <v>8400</v>
      </c>
      <c r="M872" s="50">
        <v>9469</v>
      </c>
      <c r="N872" s="50">
        <v>10920</v>
      </c>
      <c r="O872" s="49">
        <v>1685.4471225610093</v>
      </c>
      <c r="P872" s="49">
        <v>2090.4991088707593</v>
      </c>
      <c r="Q872" s="49">
        <v>2670.5384388775119</v>
      </c>
      <c r="R872" s="49">
        <v>4400.1808483912182</v>
      </c>
      <c r="S872" s="49">
        <v>5741.0043764126249</v>
      </c>
      <c r="T872" s="49">
        <v>7615.3904582299228</v>
      </c>
      <c r="U872" s="49">
        <v>9220.5295226016497</v>
      </c>
      <c r="V872" s="49">
        <v>10842.459744546371</v>
      </c>
      <c r="W872" s="49">
        <v>12576.978840583919</v>
      </c>
      <c r="X872" s="49">
        <v>15096.943397285173</v>
      </c>
      <c r="Y872" s="49">
        <v>1588.7495834090362</v>
      </c>
      <c r="Z872" s="49">
        <v>2001.09121611451</v>
      </c>
      <c r="AA872" s="49">
        <v>2541.001971224488</v>
      </c>
      <c r="AB872" s="49">
        <v>4012.6142298151026</v>
      </c>
      <c r="AC872" s="49">
        <v>5082.2415619193762</v>
      </c>
      <c r="AD872" s="49">
        <v>6535.3348456274871</v>
      </c>
      <c r="AE872" s="49">
        <v>7704.3187020244841</v>
      </c>
      <c r="AF872" s="49">
        <v>8907.3203323790094</v>
      </c>
      <c r="AG872" s="49">
        <v>10171.221160634024</v>
      </c>
      <c r="AH872" s="49">
        <v>11929.998608359941</v>
      </c>
      <c r="AI872" s="1"/>
      <c r="AJ872" s="33" t="str">
        <f t="shared" si="26"/>
        <v/>
      </c>
      <c r="AK872" s="33" t="str">
        <f t="shared" si="27"/>
        <v/>
      </c>
      <c r="AL872" s="29"/>
      <c r="AM872" s="29"/>
      <c r="AN872" s="29"/>
      <c r="AO872" s="33" t="s">
        <v>13</v>
      </c>
      <c r="AP872" s="29"/>
      <c r="AQ872" s="29"/>
      <c r="AR872" s="7"/>
      <c r="AS872" s="7"/>
      <c r="AT872" s="7"/>
      <c r="AU872" s="7"/>
      <c r="AV872" s="7"/>
      <c r="AW872" s="7"/>
      <c r="AX872" s="7"/>
      <c r="AY872" s="7"/>
      <c r="AZ872" s="7"/>
      <c r="BA872" s="7"/>
      <c r="BB872" s="7"/>
      <c r="BC872" s="7"/>
      <c r="BD872" s="7"/>
      <c r="BE872" s="7"/>
      <c r="BF872" s="7"/>
      <c r="BG872" s="7"/>
      <c r="BH872" s="7"/>
    </row>
    <row r="873" spans="1:60" x14ac:dyDescent="0.25">
      <c r="A873" s="1"/>
      <c r="B873" s="81" t="s">
        <v>2173</v>
      </c>
      <c r="C873" s="53" t="s">
        <v>4327</v>
      </c>
      <c r="D873" s="53" t="s">
        <v>4104</v>
      </c>
      <c r="E873" s="49">
        <v>102.15819077894453</v>
      </c>
      <c r="F873" s="49">
        <v>133.41399286488652</v>
      </c>
      <c r="G873" s="49">
        <v>180.6930391446115</v>
      </c>
      <c r="H873" s="49">
        <v>332.82075523201229</v>
      </c>
      <c r="I873" s="49">
        <v>461.17579756938596</v>
      </c>
      <c r="J873" s="49">
        <v>646.27396445381385</v>
      </c>
      <c r="K873" s="49">
        <v>810.40400914836573</v>
      </c>
      <c r="L873" s="49">
        <v>981.99984184020013</v>
      </c>
      <c r="M873" s="49">
        <v>1167.8070624424508</v>
      </c>
      <c r="N873" s="49">
        <v>1446.8629554269489</v>
      </c>
      <c r="O873" s="49">
        <v>102.15819077894453</v>
      </c>
      <c r="P873" s="49">
        <v>133.41399286488652</v>
      </c>
      <c r="Q873" s="49">
        <v>180.6930391446115</v>
      </c>
      <c r="R873" s="49">
        <v>332.82075523201229</v>
      </c>
      <c r="S873" s="49">
        <v>461.17579756938596</v>
      </c>
      <c r="T873" s="49">
        <v>646.27396445381385</v>
      </c>
      <c r="U873" s="49">
        <v>810.40400914836573</v>
      </c>
      <c r="V873" s="49">
        <v>981.99984184020013</v>
      </c>
      <c r="W873" s="49">
        <v>1167.8070624424508</v>
      </c>
      <c r="X873" s="49">
        <v>1446.8629554269489</v>
      </c>
      <c r="Y873" s="49">
        <v>102.15819077894453</v>
      </c>
      <c r="Z873" s="49">
        <v>133.41399286488652</v>
      </c>
      <c r="AA873" s="49">
        <v>180.6930391446115</v>
      </c>
      <c r="AB873" s="49">
        <v>332.82075523201229</v>
      </c>
      <c r="AC873" s="49">
        <v>461.17579756938596</v>
      </c>
      <c r="AD873" s="49">
        <v>646.27396445381385</v>
      </c>
      <c r="AE873" s="49">
        <v>810.40400914836573</v>
      </c>
      <c r="AF873" s="49">
        <v>981.99984184020013</v>
      </c>
      <c r="AG873" s="49">
        <v>1167.8070624424508</v>
      </c>
      <c r="AH873" s="49">
        <v>1446.8629554269489</v>
      </c>
      <c r="AI873" s="1"/>
      <c r="AJ873" s="33" t="str">
        <f t="shared" si="26"/>
        <v/>
      </c>
      <c r="AK873" s="33" t="str">
        <f t="shared" si="27"/>
        <v/>
      </c>
      <c r="AL873" s="29"/>
      <c r="AM873" s="29"/>
      <c r="AN873" s="29"/>
      <c r="AO873" s="33" t="s">
        <v>13</v>
      </c>
      <c r="AP873" s="29"/>
      <c r="AQ873" s="29"/>
      <c r="AR873" s="7"/>
      <c r="AS873" s="7"/>
      <c r="AT873" s="7"/>
      <c r="AU873" s="7"/>
      <c r="AV873" s="7"/>
      <c r="AW873" s="7"/>
      <c r="AX873" s="7"/>
      <c r="AY873" s="7"/>
      <c r="AZ873" s="7"/>
      <c r="BA873" s="7"/>
      <c r="BB873" s="7"/>
      <c r="BC873" s="7"/>
      <c r="BD873" s="7"/>
      <c r="BE873" s="7"/>
      <c r="BF873" s="7"/>
      <c r="BG873" s="7"/>
      <c r="BH873" s="7"/>
    </row>
    <row r="874" spans="1:60" x14ac:dyDescent="0.25">
      <c r="A874" s="1"/>
      <c r="B874" s="79" t="s">
        <v>2175</v>
      </c>
      <c r="C874" s="80" t="s">
        <v>4333</v>
      </c>
      <c r="D874" s="34" t="s">
        <v>3480</v>
      </c>
      <c r="E874" s="50">
        <v>96.6</v>
      </c>
      <c r="F874" s="50">
        <v>133.6</v>
      </c>
      <c r="G874" s="50">
        <v>188.5</v>
      </c>
      <c r="H874" s="50">
        <v>376.6</v>
      </c>
      <c r="I874" s="50">
        <v>546</v>
      </c>
      <c r="J874" s="50">
        <v>817.4</v>
      </c>
      <c r="K874" s="50">
        <v>1065</v>
      </c>
      <c r="L874" s="50">
        <v>1355</v>
      </c>
      <c r="M874" s="50">
        <v>1693</v>
      </c>
      <c r="N874" s="50">
        <v>2225</v>
      </c>
      <c r="O874" s="49">
        <v>125.65322012111822</v>
      </c>
      <c r="P874" s="49">
        <v>163.80393527363583</v>
      </c>
      <c r="Q874" s="49">
        <v>221.38866918149907</v>
      </c>
      <c r="R874" s="49">
        <v>406.34187442255734</v>
      </c>
      <c r="S874" s="49">
        <v>561.97886852555212</v>
      </c>
      <c r="T874" s="49">
        <v>786.36748191947709</v>
      </c>
      <c r="U874" s="49">
        <v>985.14840068365163</v>
      </c>
      <c r="V874" s="49">
        <v>1192.8266378904902</v>
      </c>
      <c r="W874" s="49">
        <v>1417.7298274700308</v>
      </c>
      <c r="X874" s="49">
        <v>1755.1795703891394</v>
      </c>
      <c r="Y874" s="49">
        <v>98.716459743922513</v>
      </c>
      <c r="Z874" s="49">
        <v>135.51931361270596</v>
      </c>
      <c r="AA874" s="49">
        <v>190.69257794543327</v>
      </c>
      <c r="AB874" s="49">
        <v>379.82045774002216</v>
      </c>
      <c r="AC874" s="49">
        <v>548.37983148252908</v>
      </c>
      <c r="AD874" s="49">
        <v>811.19349638389542</v>
      </c>
      <c r="AE874" s="49">
        <v>1046.4044220770147</v>
      </c>
      <c r="AF874" s="49">
        <v>1313.2736972821685</v>
      </c>
      <c r="AG874" s="49">
        <v>1616.3784055844417</v>
      </c>
      <c r="AH874" s="49">
        <v>2085.7065057937652</v>
      </c>
      <c r="AI874" s="1"/>
      <c r="AJ874" s="33" t="str">
        <f t="shared" si="26"/>
        <v/>
      </c>
      <c r="AK874" s="33" t="str">
        <f t="shared" si="27"/>
        <v/>
      </c>
      <c r="AL874" s="29"/>
      <c r="AM874" s="29"/>
      <c r="AN874" s="29"/>
      <c r="AO874" s="33" t="s">
        <v>13</v>
      </c>
      <c r="AP874" s="29"/>
      <c r="AQ874" s="29"/>
      <c r="AR874" s="7"/>
      <c r="AS874" s="7"/>
      <c r="AT874" s="7"/>
      <c r="AU874" s="7"/>
      <c r="AV874" s="7"/>
      <c r="AW874" s="7"/>
      <c r="AX874" s="7"/>
      <c r="AY874" s="7"/>
      <c r="AZ874" s="7"/>
      <c r="BA874" s="7"/>
      <c r="BB874" s="7"/>
      <c r="BC874" s="7"/>
      <c r="BD874" s="7"/>
      <c r="BE874" s="7"/>
      <c r="BF874" s="7"/>
      <c r="BG874" s="7"/>
      <c r="BH874" s="7"/>
    </row>
    <row r="875" spans="1:60" x14ac:dyDescent="0.25">
      <c r="A875" s="1"/>
      <c r="B875" s="81" t="s">
        <v>2179</v>
      </c>
      <c r="C875" s="53" t="s">
        <v>4327</v>
      </c>
      <c r="D875" s="53" t="s">
        <v>4105</v>
      </c>
      <c r="E875" s="49">
        <v>597.54837858194071</v>
      </c>
      <c r="F875" s="49">
        <v>766.63371764044382</v>
      </c>
      <c r="G875" s="49">
        <v>1017.9754519915817</v>
      </c>
      <c r="H875" s="49">
        <v>1815.7082028422035</v>
      </c>
      <c r="I875" s="49">
        <v>2477.3239463735954</v>
      </c>
      <c r="J875" s="49">
        <v>3433.5507916993697</v>
      </c>
      <c r="K875" s="49">
        <v>4278.6196403096601</v>
      </c>
      <c r="L875" s="49">
        <v>5159.6528279901995</v>
      </c>
      <c r="M875" s="49">
        <v>6115.5614793812874</v>
      </c>
      <c r="N875" s="49">
        <v>7544.2475428261823</v>
      </c>
      <c r="O875" s="49">
        <v>597.54837858194071</v>
      </c>
      <c r="P875" s="49">
        <v>766.63371764044382</v>
      </c>
      <c r="Q875" s="49">
        <v>1017.9754519915817</v>
      </c>
      <c r="R875" s="49">
        <v>1815.7082028422035</v>
      </c>
      <c r="S875" s="49">
        <v>2477.3239463735954</v>
      </c>
      <c r="T875" s="49">
        <v>3433.5507916993697</v>
      </c>
      <c r="U875" s="49">
        <v>4278.6196403096601</v>
      </c>
      <c r="V875" s="49">
        <v>5159.6528279901995</v>
      </c>
      <c r="W875" s="49">
        <v>6115.5614793812874</v>
      </c>
      <c r="X875" s="49">
        <v>7544.2475428261823</v>
      </c>
      <c r="Y875" s="49">
        <v>597.54837858194071</v>
      </c>
      <c r="Z875" s="49">
        <v>766.63371764044382</v>
      </c>
      <c r="AA875" s="49">
        <v>1017.9754519915817</v>
      </c>
      <c r="AB875" s="49">
        <v>1815.7082028422035</v>
      </c>
      <c r="AC875" s="49">
        <v>2477.3239463735954</v>
      </c>
      <c r="AD875" s="49">
        <v>3433.5507916993697</v>
      </c>
      <c r="AE875" s="49">
        <v>4278.6196403096601</v>
      </c>
      <c r="AF875" s="49">
        <v>5159.6528279901995</v>
      </c>
      <c r="AG875" s="49">
        <v>6115.5614793812874</v>
      </c>
      <c r="AH875" s="49">
        <v>7544.2475428261823</v>
      </c>
      <c r="AI875" s="1"/>
      <c r="AJ875" s="33" t="str">
        <f t="shared" si="26"/>
        <v/>
      </c>
      <c r="AK875" s="33" t="str">
        <f t="shared" si="27"/>
        <v/>
      </c>
      <c r="AL875" s="29"/>
      <c r="AM875" s="29"/>
      <c r="AN875" s="29"/>
      <c r="AO875" s="33" t="s">
        <v>13</v>
      </c>
      <c r="AP875" s="29"/>
      <c r="AQ875" s="29"/>
      <c r="AR875" s="7"/>
      <c r="AS875" s="7"/>
      <c r="AT875" s="7"/>
      <c r="AU875" s="7"/>
      <c r="AV875" s="7"/>
      <c r="AW875" s="7"/>
      <c r="AX875" s="7"/>
      <c r="AY875" s="7"/>
      <c r="AZ875" s="7"/>
      <c r="BA875" s="7"/>
      <c r="BB875" s="7"/>
      <c r="BC875" s="7"/>
      <c r="BD875" s="7"/>
      <c r="BE875" s="7"/>
      <c r="BF875" s="7"/>
      <c r="BG875" s="7"/>
      <c r="BH875" s="7"/>
    </row>
    <row r="876" spans="1:60" x14ac:dyDescent="0.25">
      <c r="A876" s="1"/>
      <c r="B876" s="81" t="s">
        <v>2183</v>
      </c>
      <c r="C876" s="53" t="s">
        <v>4327</v>
      </c>
      <c r="D876" s="53" t="s">
        <v>4106</v>
      </c>
      <c r="E876" s="49">
        <v>658.25926371554772</v>
      </c>
      <c r="F876" s="49">
        <v>843.20631120681435</v>
      </c>
      <c r="G876" s="49">
        <v>1117.6509920714336</v>
      </c>
      <c r="H876" s="49">
        <v>1986.7410079234567</v>
      </c>
      <c r="I876" s="49">
        <v>2705.6388638734943</v>
      </c>
      <c r="J876" s="49">
        <v>3743.6670841675173</v>
      </c>
      <c r="K876" s="49">
        <v>4659.9897148808323</v>
      </c>
      <c r="L876" s="49">
        <v>5614.3171610647232</v>
      </c>
      <c r="M876" s="49">
        <v>6649.3632820049861</v>
      </c>
      <c r="N876" s="49">
        <v>8194.70314446066</v>
      </c>
      <c r="O876" s="49">
        <v>658.25926371554772</v>
      </c>
      <c r="P876" s="49">
        <v>843.20631120681435</v>
      </c>
      <c r="Q876" s="49">
        <v>1117.6509920714336</v>
      </c>
      <c r="R876" s="49">
        <v>1986.7410079234567</v>
      </c>
      <c r="S876" s="49">
        <v>2705.6388638734943</v>
      </c>
      <c r="T876" s="49">
        <v>3743.6670841675173</v>
      </c>
      <c r="U876" s="49">
        <v>4659.9897148808323</v>
      </c>
      <c r="V876" s="49">
        <v>5614.3171610647232</v>
      </c>
      <c r="W876" s="49">
        <v>6649.3632820049861</v>
      </c>
      <c r="X876" s="49">
        <v>8194.70314446066</v>
      </c>
      <c r="Y876" s="49">
        <v>658.25926371554772</v>
      </c>
      <c r="Z876" s="49">
        <v>843.20631120681435</v>
      </c>
      <c r="AA876" s="49">
        <v>1117.6509920714336</v>
      </c>
      <c r="AB876" s="49">
        <v>1986.7410079234567</v>
      </c>
      <c r="AC876" s="49">
        <v>2705.6388638734943</v>
      </c>
      <c r="AD876" s="49">
        <v>3743.6670841675173</v>
      </c>
      <c r="AE876" s="49">
        <v>4659.9897148808323</v>
      </c>
      <c r="AF876" s="49">
        <v>5614.3171610647232</v>
      </c>
      <c r="AG876" s="49">
        <v>6649.3632820049861</v>
      </c>
      <c r="AH876" s="49">
        <v>8194.70314446066</v>
      </c>
      <c r="AI876" s="1"/>
      <c r="AJ876" s="33" t="str">
        <f t="shared" si="26"/>
        <v/>
      </c>
      <c r="AK876" s="33" t="str">
        <f t="shared" si="27"/>
        <v/>
      </c>
      <c r="AL876" s="29"/>
      <c r="AM876" s="29"/>
      <c r="AN876" s="29"/>
      <c r="AO876" s="33" t="s">
        <v>13</v>
      </c>
      <c r="AP876" s="29"/>
      <c r="AQ876" s="29"/>
      <c r="AR876" s="7"/>
      <c r="AS876" s="7"/>
      <c r="AT876" s="7"/>
      <c r="AU876" s="7"/>
      <c r="AV876" s="7"/>
      <c r="AW876" s="7"/>
      <c r="AX876" s="7"/>
      <c r="AY876" s="7"/>
      <c r="AZ876" s="7"/>
      <c r="BA876" s="7"/>
      <c r="BB876" s="7"/>
      <c r="BC876" s="7"/>
      <c r="BD876" s="7"/>
      <c r="BE876" s="7"/>
      <c r="BF876" s="7"/>
      <c r="BG876" s="7"/>
      <c r="BH876" s="7"/>
    </row>
    <row r="877" spans="1:60" x14ac:dyDescent="0.25">
      <c r="A877" s="1"/>
      <c r="B877" s="79" t="s">
        <v>2185</v>
      </c>
      <c r="C877" s="80" t="s">
        <v>4333</v>
      </c>
      <c r="D877" s="34" t="s">
        <v>3481</v>
      </c>
      <c r="E877" s="50">
        <v>115.7</v>
      </c>
      <c r="F877" s="50">
        <v>169.4</v>
      </c>
      <c r="G877" s="50">
        <v>257</v>
      </c>
      <c r="H877" s="50">
        <v>618.9</v>
      </c>
      <c r="I877" s="50">
        <v>1013</v>
      </c>
      <c r="J877" s="50">
        <v>1758</v>
      </c>
      <c r="K877" s="50">
        <v>2546</v>
      </c>
      <c r="L877" s="50">
        <v>3587</v>
      </c>
      <c r="M877" s="50">
        <v>4950</v>
      </c>
      <c r="N877" s="50">
        <v>7389</v>
      </c>
      <c r="O877" s="49">
        <v>155.93190920472739</v>
      </c>
      <c r="P877" s="49">
        <v>201.40329455765882</v>
      </c>
      <c r="Q877" s="49">
        <v>269.39401838267383</v>
      </c>
      <c r="R877" s="49">
        <v>484.1053079334211</v>
      </c>
      <c r="S877" s="49">
        <v>661.83778478542456</v>
      </c>
      <c r="T877" s="49">
        <v>915.70295507156163</v>
      </c>
      <c r="U877" s="49">
        <v>1138.8670753804436</v>
      </c>
      <c r="V877" s="49">
        <v>1370.2303178455311</v>
      </c>
      <c r="W877" s="49">
        <v>1619.6979744113473</v>
      </c>
      <c r="X877" s="49">
        <v>1991.5186339724191</v>
      </c>
      <c r="Y877" s="49">
        <v>119.35744629133886</v>
      </c>
      <c r="Z877" s="49">
        <v>171.94419496483482</v>
      </c>
      <c r="AA877" s="49">
        <v>258.03283486522281</v>
      </c>
      <c r="AB877" s="49">
        <v>600.85661602258392</v>
      </c>
      <c r="AC877" s="49">
        <v>949.03364852968707</v>
      </c>
      <c r="AD877" s="49">
        <v>1554.6869201896873</v>
      </c>
      <c r="AE877" s="49">
        <v>2153.8482013355333</v>
      </c>
      <c r="AF877" s="49">
        <v>2908.6824631893264</v>
      </c>
      <c r="AG877" s="49">
        <v>3853.437137915932</v>
      </c>
      <c r="AH877" s="49">
        <v>5504.672185824691</v>
      </c>
      <c r="AI877" s="1"/>
      <c r="AJ877" s="33" t="str">
        <f t="shared" si="26"/>
        <v/>
      </c>
      <c r="AK877" s="33" t="str">
        <f t="shared" si="27"/>
        <v/>
      </c>
      <c r="AL877" s="29"/>
      <c r="AM877" s="29"/>
      <c r="AN877" s="29"/>
      <c r="AO877" s="33" t="s">
        <v>13</v>
      </c>
      <c r="AP877" s="29"/>
      <c r="AQ877" s="29"/>
      <c r="AR877" s="7"/>
      <c r="AS877" s="7"/>
      <c r="AT877" s="7"/>
      <c r="AU877" s="7"/>
      <c r="AV877" s="7"/>
      <c r="AW877" s="7"/>
      <c r="AX877" s="7"/>
      <c r="AY877" s="7"/>
      <c r="AZ877" s="7"/>
      <c r="BA877" s="7"/>
      <c r="BB877" s="7"/>
      <c r="BC877" s="7"/>
      <c r="BD877" s="7"/>
      <c r="BE877" s="7"/>
      <c r="BF877" s="7"/>
      <c r="BG877" s="7"/>
      <c r="BH877" s="7"/>
    </row>
    <row r="878" spans="1:60" x14ac:dyDescent="0.25">
      <c r="A878" s="1"/>
      <c r="B878" s="81" t="s">
        <v>2187</v>
      </c>
      <c r="C878" s="53" t="s">
        <v>4327</v>
      </c>
      <c r="D878" s="53" t="s">
        <v>4107</v>
      </c>
      <c r="E878" s="49">
        <v>218.73778513809813</v>
      </c>
      <c r="F878" s="49">
        <v>282.60425462532334</v>
      </c>
      <c r="G878" s="49">
        <v>377.71734671187215</v>
      </c>
      <c r="H878" s="49">
        <v>677.16580951677952</v>
      </c>
      <c r="I878" s="49">
        <v>922.71588340640994</v>
      </c>
      <c r="J878" s="49">
        <v>1272.1484890368224</v>
      </c>
      <c r="K878" s="49">
        <v>1577.4198935977538</v>
      </c>
      <c r="L878" s="49">
        <v>1892.6234509916462</v>
      </c>
      <c r="M878" s="49">
        <v>2232.3607297040808</v>
      </c>
      <c r="N878" s="49">
        <v>2736.25587089278</v>
      </c>
      <c r="O878" s="49">
        <v>218.73778513809813</v>
      </c>
      <c r="P878" s="49">
        <v>282.60425462532334</v>
      </c>
      <c r="Q878" s="49">
        <v>377.71734671187215</v>
      </c>
      <c r="R878" s="49">
        <v>677.16580951677952</v>
      </c>
      <c r="S878" s="49">
        <v>922.71588340640994</v>
      </c>
      <c r="T878" s="49">
        <v>1272.1484890368224</v>
      </c>
      <c r="U878" s="49">
        <v>1577.4198935977538</v>
      </c>
      <c r="V878" s="49">
        <v>1892.6234509916462</v>
      </c>
      <c r="W878" s="49">
        <v>2232.3607297040808</v>
      </c>
      <c r="X878" s="49">
        <v>2736.25587089278</v>
      </c>
      <c r="Y878" s="49">
        <v>218.73778513809813</v>
      </c>
      <c r="Z878" s="49">
        <v>282.60425462532334</v>
      </c>
      <c r="AA878" s="49">
        <v>377.71734671187215</v>
      </c>
      <c r="AB878" s="49">
        <v>677.16580951677952</v>
      </c>
      <c r="AC878" s="49">
        <v>922.71588340640994</v>
      </c>
      <c r="AD878" s="49">
        <v>1272.1484890368224</v>
      </c>
      <c r="AE878" s="49">
        <v>1577.4198935977538</v>
      </c>
      <c r="AF878" s="49">
        <v>1892.6234509916462</v>
      </c>
      <c r="AG878" s="49">
        <v>2232.3607297040808</v>
      </c>
      <c r="AH878" s="49">
        <v>2736.25587089278</v>
      </c>
      <c r="AI878" s="1"/>
      <c r="AJ878" s="33" t="str">
        <f t="shared" si="26"/>
        <v/>
      </c>
      <c r="AK878" s="33" t="str">
        <f t="shared" si="27"/>
        <v/>
      </c>
      <c r="AL878" s="29"/>
      <c r="AM878" s="29"/>
      <c r="AN878" s="29"/>
      <c r="AO878" s="33" t="s">
        <v>13</v>
      </c>
      <c r="AP878" s="29"/>
      <c r="AQ878" s="29"/>
      <c r="AR878" s="7"/>
      <c r="AS878" s="7"/>
      <c r="AT878" s="7"/>
      <c r="AU878" s="7"/>
      <c r="AV878" s="7"/>
      <c r="AW878" s="7"/>
      <c r="AX878" s="7"/>
      <c r="AY878" s="7"/>
      <c r="AZ878" s="7"/>
      <c r="BA878" s="7"/>
      <c r="BB878" s="7"/>
      <c r="BC878" s="7"/>
      <c r="BD878" s="7"/>
      <c r="BE878" s="7"/>
      <c r="BF878" s="7"/>
      <c r="BG878" s="7"/>
      <c r="BH878" s="7"/>
    </row>
    <row r="879" spans="1:60" x14ac:dyDescent="0.25">
      <c r="A879" s="1"/>
      <c r="B879" s="81" t="s">
        <v>2191</v>
      </c>
      <c r="C879" s="53" t="s">
        <v>4327</v>
      </c>
      <c r="D879" s="53" t="s">
        <v>4108</v>
      </c>
      <c r="E879" s="49">
        <v>1162.7408349443999</v>
      </c>
      <c r="F879" s="49">
        <v>1483.6594023097814</v>
      </c>
      <c r="G879" s="49">
        <v>1957.7465177799008</v>
      </c>
      <c r="H879" s="49">
        <v>3456.7063831573068</v>
      </c>
      <c r="I879" s="49">
        <v>4691.656716141335</v>
      </c>
      <c r="J879" s="49">
        <v>6478.1928556422135</v>
      </c>
      <c r="K879" s="49">
        <v>8054.1645217253435</v>
      </c>
      <c r="L879" s="49">
        <v>9695.1827547668836</v>
      </c>
      <c r="M879" s="49">
        <v>11477.389309329486</v>
      </c>
      <c r="N879" s="49">
        <v>14135.129443839764</v>
      </c>
      <c r="O879" s="49">
        <v>1162.7408349443999</v>
      </c>
      <c r="P879" s="49">
        <v>1483.6594023097814</v>
      </c>
      <c r="Q879" s="49">
        <v>1957.7465177799008</v>
      </c>
      <c r="R879" s="49">
        <v>3456.7063831573068</v>
      </c>
      <c r="S879" s="49">
        <v>4691.656716141335</v>
      </c>
      <c r="T879" s="49">
        <v>6478.1928556422135</v>
      </c>
      <c r="U879" s="49">
        <v>8054.1645217253435</v>
      </c>
      <c r="V879" s="49">
        <v>9695.1827547668836</v>
      </c>
      <c r="W879" s="49">
        <v>11477.389309329486</v>
      </c>
      <c r="X879" s="49">
        <v>14135.129443839764</v>
      </c>
      <c r="Y879" s="49">
        <v>1162.7408349443999</v>
      </c>
      <c r="Z879" s="49">
        <v>1483.6594023097814</v>
      </c>
      <c r="AA879" s="49">
        <v>1957.7465177799008</v>
      </c>
      <c r="AB879" s="49">
        <v>3456.7063831573068</v>
      </c>
      <c r="AC879" s="49">
        <v>4691.656716141335</v>
      </c>
      <c r="AD879" s="49">
        <v>6478.1928556422135</v>
      </c>
      <c r="AE879" s="49">
        <v>8054.1645217253435</v>
      </c>
      <c r="AF879" s="49">
        <v>9695.1827547668836</v>
      </c>
      <c r="AG879" s="49">
        <v>11477.389309329486</v>
      </c>
      <c r="AH879" s="49">
        <v>14135.129443839764</v>
      </c>
      <c r="AI879" s="1"/>
      <c r="AJ879" s="33" t="str">
        <f t="shared" si="26"/>
        <v/>
      </c>
      <c r="AK879" s="33" t="str">
        <f t="shared" si="27"/>
        <v/>
      </c>
      <c r="AL879" s="29"/>
      <c r="AM879" s="29"/>
      <c r="AN879" s="29"/>
      <c r="AO879" s="33" t="s">
        <v>13</v>
      </c>
      <c r="AP879" s="29"/>
      <c r="AQ879" s="29"/>
      <c r="AR879" s="7"/>
      <c r="AS879" s="7"/>
      <c r="AT879" s="7"/>
      <c r="AU879" s="7"/>
      <c r="AV879" s="7"/>
      <c r="AW879" s="7"/>
      <c r="AX879" s="7"/>
      <c r="AY879" s="7"/>
      <c r="AZ879" s="7"/>
      <c r="BA879" s="7"/>
      <c r="BB879" s="7"/>
      <c r="BC879" s="7"/>
      <c r="BD879" s="7"/>
      <c r="BE879" s="7"/>
      <c r="BF879" s="7"/>
      <c r="BG879" s="7"/>
      <c r="BH879" s="7"/>
    </row>
    <row r="880" spans="1:60" x14ac:dyDescent="0.25">
      <c r="A880" s="1"/>
      <c r="B880" s="79" t="s">
        <v>2193</v>
      </c>
      <c r="C880" s="80" t="s">
        <v>4333</v>
      </c>
      <c r="D880" s="34" t="s">
        <v>3482</v>
      </c>
      <c r="E880" s="50">
        <v>2520</v>
      </c>
      <c r="F880" s="50">
        <v>3099.8</v>
      </c>
      <c r="G880" s="50">
        <v>3838</v>
      </c>
      <c r="H880" s="50">
        <v>5773</v>
      </c>
      <c r="I880" s="50">
        <v>7111</v>
      </c>
      <c r="J880" s="50">
        <v>8849</v>
      </c>
      <c r="K880" s="50">
        <v>10170</v>
      </c>
      <c r="L880" s="50">
        <v>11510</v>
      </c>
      <c r="M880" s="50">
        <v>12880</v>
      </c>
      <c r="N880" s="50">
        <v>14740</v>
      </c>
      <c r="O880" s="49">
        <v>2856.1530864913225</v>
      </c>
      <c r="P880" s="49">
        <v>3531.7833092814867</v>
      </c>
      <c r="Q880" s="49">
        <v>4496.917516697974</v>
      </c>
      <c r="R880" s="49">
        <v>7381.744227927612</v>
      </c>
      <c r="S880" s="49">
        <v>9619.9032339817149</v>
      </c>
      <c r="T880" s="49">
        <v>12765.013677839368</v>
      </c>
      <c r="U880" s="49">
        <v>15464.27730246956</v>
      </c>
      <c r="V880" s="49">
        <v>18197.863398332334</v>
      </c>
      <c r="W880" s="49">
        <v>21128.335900721795</v>
      </c>
      <c r="X880" s="49">
        <v>25390.049014070162</v>
      </c>
      <c r="Y880" s="49">
        <v>2531.7015314917867</v>
      </c>
      <c r="Z880" s="49">
        <v>3112.8487804075494</v>
      </c>
      <c r="AA880" s="49">
        <v>3858.91801640311</v>
      </c>
      <c r="AB880" s="49">
        <v>5857.9337014744387</v>
      </c>
      <c r="AC880" s="49">
        <v>7297.5497093552412</v>
      </c>
      <c r="AD880" s="49">
        <v>9252.1190550717001</v>
      </c>
      <c r="AE880" s="49">
        <v>10817.501540589803</v>
      </c>
      <c r="AF880" s="49">
        <v>12427.57107445295</v>
      </c>
      <c r="AG880" s="49">
        <v>14120.696765011078</v>
      </c>
      <c r="AH880" s="49">
        <v>16466.244208324559</v>
      </c>
      <c r="AI880" s="1"/>
      <c r="AJ880" s="33" t="str">
        <f t="shared" si="26"/>
        <v/>
      </c>
      <c r="AK880" s="33" t="str">
        <f t="shared" si="27"/>
        <v/>
      </c>
      <c r="AL880" s="29"/>
      <c r="AM880" s="29"/>
      <c r="AN880" s="29"/>
      <c r="AO880" s="33" t="s">
        <v>13</v>
      </c>
      <c r="AP880" s="29"/>
      <c r="AQ880" s="29"/>
      <c r="AR880" s="7"/>
      <c r="AS880" s="7"/>
      <c r="AT880" s="7"/>
      <c r="AU880" s="7"/>
      <c r="AV880" s="7"/>
      <c r="AW880" s="7"/>
      <c r="AX880" s="7"/>
      <c r="AY880" s="7"/>
      <c r="AZ880" s="7"/>
      <c r="BA880" s="7"/>
      <c r="BB880" s="7"/>
      <c r="BC880" s="7"/>
      <c r="BD880" s="7"/>
      <c r="BE880" s="7"/>
      <c r="BF880" s="7"/>
      <c r="BG880" s="7"/>
      <c r="BH880" s="7"/>
    </row>
    <row r="881" spans="1:60" x14ac:dyDescent="0.25">
      <c r="A881" s="1"/>
      <c r="B881" s="81" t="s">
        <v>2195</v>
      </c>
      <c r="C881" s="53" t="s">
        <v>4327</v>
      </c>
      <c r="D881" s="53" t="s">
        <v>4109</v>
      </c>
      <c r="E881" s="49">
        <v>3211.7534120242349</v>
      </c>
      <c r="F881" s="49">
        <v>3970.2966221794859</v>
      </c>
      <c r="G881" s="49">
        <v>5052.8039205346722</v>
      </c>
      <c r="H881" s="49">
        <v>8288.169308435874</v>
      </c>
      <c r="I881" s="49">
        <v>10794.788173780953</v>
      </c>
      <c r="J881" s="49">
        <v>14317.838266969487</v>
      </c>
      <c r="K881" s="49">
        <v>17339.491293934632</v>
      </c>
      <c r="L881" s="49">
        <v>20398.63111777907</v>
      </c>
      <c r="M881" s="49">
        <v>23679.219584803701</v>
      </c>
      <c r="N881" s="49">
        <v>28447.157445694414</v>
      </c>
      <c r="O881" s="49">
        <v>3211.7534120242349</v>
      </c>
      <c r="P881" s="49">
        <v>3970.2966221794859</v>
      </c>
      <c r="Q881" s="49">
        <v>5052.8039205346722</v>
      </c>
      <c r="R881" s="49">
        <v>8288.169308435874</v>
      </c>
      <c r="S881" s="49">
        <v>10794.788173780953</v>
      </c>
      <c r="T881" s="49">
        <v>14317.838266969487</v>
      </c>
      <c r="U881" s="49">
        <v>17339.491293934632</v>
      </c>
      <c r="V881" s="49">
        <v>20398.63111777907</v>
      </c>
      <c r="W881" s="49">
        <v>23679.219584803701</v>
      </c>
      <c r="X881" s="49">
        <v>28447.157445694414</v>
      </c>
      <c r="Y881" s="49">
        <v>3211.7534120242349</v>
      </c>
      <c r="Z881" s="49">
        <v>3970.2966221794859</v>
      </c>
      <c r="AA881" s="49">
        <v>5052.8039205346722</v>
      </c>
      <c r="AB881" s="49">
        <v>8288.169308435874</v>
      </c>
      <c r="AC881" s="49">
        <v>10794.788173780953</v>
      </c>
      <c r="AD881" s="49">
        <v>14317.838266969487</v>
      </c>
      <c r="AE881" s="49">
        <v>17339.491293934632</v>
      </c>
      <c r="AF881" s="49">
        <v>20398.63111777907</v>
      </c>
      <c r="AG881" s="49">
        <v>23679.219584803701</v>
      </c>
      <c r="AH881" s="49">
        <v>28447.157445694414</v>
      </c>
      <c r="AI881" s="1"/>
      <c r="AJ881" s="33" t="str">
        <f t="shared" si="26"/>
        <v/>
      </c>
      <c r="AK881" s="33" t="str">
        <f t="shared" si="27"/>
        <v/>
      </c>
      <c r="AL881" s="29"/>
      <c r="AM881" s="29"/>
      <c r="AN881" s="29"/>
      <c r="AO881" s="33" t="s">
        <v>13</v>
      </c>
      <c r="AP881" s="29"/>
      <c r="AQ881" s="29"/>
      <c r="AR881" s="7"/>
      <c r="AS881" s="7"/>
      <c r="AT881" s="7"/>
      <c r="AU881" s="7"/>
      <c r="AV881" s="7"/>
      <c r="AW881" s="7"/>
      <c r="AX881" s="7"/>
      <c r="AY881" s="7"/>
      <c r="AZ881" s="7"/>
      <c r="BA881" s="7"/>
      <c r="BB881" s="7"/>
      <c r="BC881" s="7"/>
      <c r="BD881" s="7"/>
      <c r="BE881" s="7"/>
      <c r="BF881" s="7"/>
      <c r="BG881" s="7"/>
      <c r="BH881" s="7"/>
    </row>
    <row r="882" spans="1:60" x14ac:dyDescent="0.25">
      <c r="A882" s="1"/>
      <c r="B882" s="81" t="s">
        <v>2197</v>
      </c>
      <c r="C882" s="53" t="s">
        <v>4327</v>
      </c>
      <c r="D882" s="53" t="s">
        <v>4110</v>
      </c>
      <c r="E882" s="49">
        <v>313.28923292714177</v>
      </c>
      <c r="F882" s="49">
        <v>409.23888672871203</v>
      </c>
      <c r="G882" s="49">
        <v>554.02654617143514</v>
      </c>
      <c r="H882" s="49">
        <v>1024.3664065348619</v>
      </c>
      <c r="I882" s="49">
        <v>1422.2008397108814</v>
      </c>
      <c r="J882" s="49">
        <v>2001.69553076019</v>
      </c>
      <c r="K882" s="49">
        <v>2517.0803329831842</v>
      </c>
      <c r="L882" s="49">
        <v>3058.4776907542478</v>
      </c>
      <c r="M882" s="49">
        <v>3648.404260887809</v>
      </c>
      <c r="N882" s="49">
        <v>4535.8866900532485</v>
      </c>
      <c r="O882" s="49">
        <v>313.28923292714177</v>
      </c>
      <c r="P882" s="49">
        <v>409.23888672871203</v>
      </c>
      <c r="Q882" s="49">
        <v>554.02654617143514</v>
      </c>
      <c r="R882" s="49">
        <v>1024.3664065348619</v>
      </c>
      <c r="S882" s="49">
        <v>1422.2008397108814</v>
      </c>
      <c r="T882" s="49">
        <v>2001.69553076019</v>
      </c>
      <c r="U882" s="49">
        <v>2517.0803329831842</v>
      </c>
      <c r="V882" s="49">
        <v>3058.4776907542478</v>
      </c>
      <c r="W882" s="49">
        <v>3648.404260887809</v>
      </c>
      <c r="X882" s="49">
        <v>4535.8866900532485</v>
      </c>
      <c r="Y882" s="49">
        <v>313.28923292714177</v>
      </c>
      <c r="Z882" s="49">
        <v>409.23888672871203</v>
      </c>
      <c r="AA882" s="49">
        <v>554.02654617143514</v>
      </c>
      <c r="AB882" s="49">
        <v>1024.3664065348619</v>
      </c>
      <c r="AC882" s="49">
        <v>1422.2008397108814</v>
      </c>
      <c r="AD882" s="49">
        <v>2001.69553076019</v>
      </c>
      <c r="AE882" s="49">
        <v>2517.0803329831842</v>
      </c>
      <c r="AF882" s="49">
        <v>3058.4776907542478</v>
      </c>
      <c r="AG882" s="49">
        <v>3648.404260887809</v>
      </c>
      <c r="AH882" s="49">
        <v>4535.8866900532485</v>
      </c>
      <c r="AI882" s="1"/>
      <c r="AJ882" s="33" t="str">
        <f t="shared" si="26"/>
        <v/>
      </c>
      <c r="AK882" s="33" t="str">
        <f t="shared" si="27"/>
        <v/>
      </c>
      <c r="AL882" s="29"/>
      <c r="AM882" s="29"/>
      <c r="AN882" s="29"/>
      <c r="AO882" s="33" t="s">
        <v>13</v>
      </c>
      <c r="AP882" s="29"/>
      <c r="AQ882" s="29"/>
      <c r="AR882" s="7"/>
      <c r="AS882" s="7"/>
      <c r="AT882" s="7"/>
      <c r="AU882" s="7"/>
      <c r="AV882" s="7"/>
      <c r="AW882" s="7"/>
      <c r="AX882" s="7"/>
      <c r="AY882" s="7"/>
      <c r="AZ882" s="7"/>
      <c r="BA882" s="7"/>
      <c r="BB882" s="7"/>
      <c r="BC882" s="7"/>
      <c r="BD882" s="7"/>
      <c r="BE882" s="7"/>
      <c r="BF882" s="7"/>
      <c r="BG882" s="7"/>
      <c r="BH882" s="7"/>
    </row>
    <row r="883" spans="1:60" x14ac:dyDescent="0.25">
      <c r="A883" s="1"/>
      <c r="B883" s="81" t="s">
        <v>2199</v>
      </c>
      <c r="C883" s="53" t="s">
        <v>4327</v>
      </c>
      <c r="D883" s="53" t="s">
        <v>4111</v>
      </c>
      <c r="E883" s="49">
        <v>823.49954840764713</v>
      </c>
      <c r="F883" s="49">
        <v>1045.8131342701954</v>
      </c>
      <c r="G883" s="49">
        <v>1372.0985590515811</v>
      </c>
      <c r="H883" s="49">
        <v>2385.746309764696</v>
      </c>
      <c r="I883" s="49">
        <v>3206.1410832446195</v>
      </c>
      <c r="J883" s="49">
        <v>4376.3968037412842</v>
      </c>
      <c r="K883" s="49">
        <v>5397.7438807920626</v>
      </c>
      <c r="L883" s="49">
        <v>6450.3033196872766</v>
      </c>
      <c r="M883" s="49">
        <v>7586.0548671732795</v>
      </c>
      <c r="N883" s="49">
        <v>9265.5034378752298</v>
      </c>
      <c r="O883" s="49">
        <v>823.49954840764713</v>
      </c>
      <c r="P883" s="49">
        <v>1045.8131342701954</v>
      </c>
      <c r="Q883" s="49">
        <v>1372.0985590515811</v>
      </c>
      <c r="R883" s="49">
        <v>2385.746309764696</v>
      </c>
      <c r="S883" s="49">
        <v>3206.1410832446195</v>
      </c>
      <c r="T883" s="49">
        <v>4376.3968037412842</v>
      </c>
      <c r="U883" s="49">
        <v>5397.7438807920626</v>
      </c>
      <c r="V883" s="49">
        <v>6450.3033196872766</v>
      </c>
      <c r="W883" s="49">
        <v>7586.0548671732795</v>
      </c>
      <c r="X883" s="49">
        <v>9265.5034378752298</v>
      </c>
      <c r="Y883" s="49">
        <v>823.49954840764713</v>
      </c>
      <c r="Z883" s="49">
        <v>1045.8131342701954</v>
      </c>
      <c r="AA883" s="49">
        <v>1372.0985590515811</v>
      </c>
      <c r="AB883" s="49">
        <v>2385.746309764696</v>
      </c>
      <c r="AC883" s="49">
        <v>3206.1410832446195</v>
      </c>
      <c r="AD883" s="49">
        <v>4376.3968037412842</v>
      </c>
      <c r="AE883" s="49">
        <v>5397.7438807920626</v>
      </c>
      <c r="AF883" s="49">
        <v>6450.3033196872766</v>
      </c>
      <c r="AG883" s="49">
        <v>7586.0548671732795</v>
      </c>
      <c r="AH883" s="49">
        <v>9265.5034378752298</v>
      </c>
      <c r="AI883" s="1"/>
      <c r="AJ883" s="33" t="str">
        <f t="shared" si="26"/>
        <v/>
      </c>
      <c r="AK883" s="33" t="str">
        <f t="shared" si="27"/>
        <v/>
      </c>
      <c r="AL883" s="29"/>
      <c r="AM883" s="29"/>
      <c r="AN883" s="29"/>
      <c r="AO883" s="33" t="s">
        <v>13</v>
      </c>
      <c r="AP883" s="29"/>
      <c r="AQ883" s="29"/>
      <c r="AR883" s="7"/>
      <c r="AS883" s="7"/>
      <c r="AT883" s="7"/>
      <c r="AU883" s="7"/>
      <c r="AV883" s="7"/>
      <c r="AW883" s="7"/>
      <c r="AX883" s="7"/>
      <c r="AY883" s="7"/>
      <c r="AZ883" s="7"/>
      <c r="BA883" s="7"/>
      <c r="BB883" s="7"/>
      <c r="BC883" s="7"/>
      <c r="BD883" s="7"/>
      <c r="BE883" s="7"/>
      <c r="BF883" s="7"/>
      <c r="BG883" s="7"/>
      <c r="BH883" s="7"/>
    </row>
    <row r="884" spans="1:60" x14ac:dyDescent="0.25">
      <c r="A884" s="1"/>
      <c r="B884" s="81" t="s">
        <v>2201</v>
      </c>
      <c r="C884" s="53" t="s">
        <v>4327</v>
      </c>
      <c r="D884" s="53" t="s">
        <v>4112</v>
      </c>
      <c r="E884" s="49">
        <v>1263.7430004540827</v>
      </c>
      <c r="F884" s="49">
        <v>1596.0843790996362</v>
      </c>
      <c r="G884" s="49">
        <v>2080.4686138363563</v>
      </c>
      <c r="H884" s="49">
        <v>3573.0080210415767</v>
      </c>
      <c r="I884" s="49">
        <v>4767.720046175994</v>
      </c>
      <c r="J884" s="49">
        <v>6466.1164380965402</v>
      </c>
      <c r="K884" s="49">
        <v>7941.1594268089766</v>
      </c>
      <c r="L884" s="49">
        <v>9454.8292225113764</v>
      </c>
      <c r="M884" s="49">
        <v>11086.46950136224</v>
      </c>
      <c r="N884" s="49">
        <v>13488.242105831168</v>
      </c>
      <c r="O884" s="49">
        <v>1263.7430004540827</v>
      </c>
      <c r="P884" s="49">
        <v>1596.0843790996362</v>
      </c>
      <c r="Q884" s="49">
        <v>2080.4686138363563</v>
      </c>
      <c r="R884" s="49">
        <v>3573.0080210415767</v>
      </c>
      <c r="S884" s="49">
        <v>4767.720046175994</v>
      </c>
      <c r="T884" s="49">
        <v>6466.1164380965402</v>
      </c>
      <c r="U884" s="49">
        <v>7941.1594268089766</v>
      </c>
      <c r="V884" s="49">
        <v>9454.8292225113764</v>
      </c>
      <c r="W884" s="49">
        <v>11086.46950136224</v>
      </c>
      <c r="X884" s="49">
        <v>13488.242105831168</v>
      </c>
      <c r="Y884" s="49">
        <v>1263.7430004540827</v>
      </c>
      <c r="Z884" s="49">
        <v>1596.0843790996362</v>
      </c>
      <c r="AA884" s="49">
        <v>2080.4686138363563</v>
      </c>
      <c r="AB884" s="49">
        <v>3573.0080210415767</v>
      </c>
      <c r="AC884" s="49">
        <v>4767.720046175994</v>
      </c>
      <c r="AD884" s="49">
        <v>6466.1164380965402</v>
      </c>
      <c r="AE884" s="49">
        <v>7941.1594268089766</v>
      </c>
      <c r="AF884" s="49">
        <v>9454.8292225113764</v>
      </c>
      <c r="AG884" s="49">
        <v>11086.46950136224</v>
      </c>
      <c r="AH884" s="49">
        <v>13488.242105831168</v>
      </c>
      <c r="AI884" s="1"/>
      <c r="AJ884" s="33" t="str">
        <f t="shared" si="26"/>
        <v/>
      </c>
      <c r="AK884" s="33" t="str">
        <f t="shared" si="27"/>
        <v/>
      </c>
      <c r="AL884" s="29"/>
      <c r="AM884" s="29"/>
      <c r="AN884" s="29"/>
      <c r="AO884" s="33" t="s">
        <v>13</v>
      </c>
      <c r="AP884" s="29"/>
      <c r="AQ884" s="29"/>
      <c r="AR884" s="7"/>
      <c r="AS884" s="7"/>
      <c r="AT884" s="7"/>
      <c r="AU884" s="7"/>
      <c r="AV884" s="7"/>
      <c r="AW884" s="7"/>
      <c r="AX884" s="7"/>
      <c r="AY884" s="7"/>
      <c r="AZ884" s="7"/>
      <c r="BA884" s="7"/>
      <c r="BB884" s="7"/>
      <c r="BC884" s="7"/>
      <c r="BD884" s="7"/>
      <c r="BE884" s="7"/>
      <c r="BF884" s="7"/>
      <c r="BG884" s="7"/>
      <c r="BH884" s="7"/>
    </row>
    <row r="885" spans="1:60" x14ac:dyDescent="0.25">
      <c r="A885" s="1"/>
      <c r="B885" s="79" t="s">
        <v>2203</v>
      </c>
      <c r="C885" s="80" t="s">
        <v>4333</v>
      </c>
      <c r="D885" s="34" t="s">
        <v>3483</v>
      </c>
      <c r="E885" s="50">
        <v>1918</v>
      </c>
      <c r="F885" s="50">
        <v>2354.6999999999998</v>
      </c>
      <c r="G885" s="50">
        <v>2938</v>
      </c>
      <c r="H885" s="50">
        <v>4633</v>
      </c>
      <c r="I885" s="50">
        <v>5950</v>
      </c>
      <c r="J885" s="50">
        <v>7840</v>
      </c>
      <c r="K885" s="50">
        <v>9417</v>
      </c>
      <c r="L885" s="50">
        <v>11140</v>
      </c>
      <c r="M885" s="50">
        <v>13040</v>
      </c>
      <c r="N885" s="50">
        <v>15830</v>
      </c>
      <c r="O885" s="49">
        <v>1367.9445097964999</v>
      </c>
      <c r="P885" s="49">
        <v>1723.3747908802541</v>
      </c>
      <c r="Q885" s="49">
        <v>2239.6296122316262</v>
      </c>
      <c r="R885" s="49">
        <v>3821.2383823993359</v>
      </c>
      <c r="S885" s="49">
        <v>5078.4670833132523</v>
      </c>
      <c r="T885" s="49">
        <v>6859.2324929561273</v>
      </c>
      <c r="U885" s="49">
        <v>8400.2288679945395</v>
      </c>
      <c r="V885" s="49">
        <v>9976.3453225175908</v>
      </c>
      <c r="W885" s="49">
        <v>11672.886756237398</v>
      </c>
      <c r="X885" s="49">
        <v>14162.493269885837</v>
      </c>
      <c r="Y885" s="49">
        <v>1858.0929664134803</v>
      </c>
      <c r="Z885" s="49">
        <v>2294.4227187272604</v>
      </c>
      <c r="AA885" s="49">
        <v>2868.1629612231627</v>
      </c>
      <c r="AB885" s="49">
        <v>4504.0285280447542</v>
      </c>
      <c r="AC885" s="49">
        <v>5763.514790752618</v>
      </c>
      <c r="AD885" s="49">
        <v>7565.3850980277148</v>
      </c>
      <c r="AE885" s="49">
        <v>9090.8658633190025</v>
      </c>
      <c r="AF885" s="49">
        <v>10732.510816910491</v>
      </c>
      <c r="AG885" s="49">
        <v>12527.332533589024</v>
      </c>
      <c r="AH885" s="49">
        <v>15169.712100156137</v>
      </c>
      <c r="AI885" s="1"/>
      <c r="AJ885" s="33" t="str">
        <f t="shared" si="26"/>
        <v/>
      </c>
      <c r="AK885" s="33" t="str">
        <f t="shared" si="27"/>
        <v/>
      </c>
      <c r="AL885" s="29"/>
      <c r="AM885" s="29"/>
      <c r="AN885" s="29"/>
      <c r="AO885" s="33" t="s">
        <v>13</v>
      </c>
      <c r="AP885" s="29"/>
      <c r="AQ885" s="29"/>
      <c r="AR885" s="7"/>
      <c r="AS885" s="7"/>
      <c r="AT885" s="7"/>
      <c r="AU885" s="7"/>
      <c r="AV885" s="7"/>
      <c r="AW885" s="7"/>
      <c r="AX885" s="7"/>
      <c r="AY885" s="7"/>
      <c r="AZ885" s="7"/>
      <c r="BA885" s="7"/>
      <c r="BB885" s="7"/>
      <c r="BC885" s="7"/>
      <c r="BD885" s="7"/>
      <c r="BE885" s="7"/>
      <c r="BF885" s="7"/>
      <c r="BG885" s="7"/>
      <c r="BH885" s="7"/>
    </row>
    <row r="886" spans="1:60" x14ac:dyDescent="0.25">
      <c r="A886" s="1"/>
      <c r="B886" s="79" t="s">
        <v>2205</v>
      </c>
      <c r="C886" s="80" t="s">
        <v>4333</v>
      </c>
      <c r="D886" s="34" t="s">
        <v>3484</v>
      </c>
      <c r="E886" s="50">
        <v>2270</v>
      </c>
      <c r="F886" s="50">
        <v>2784</v>
      </c>
      <c r="G886" s="50">
        <v>3478</v>
      </c>
      <c r="H886" s="50">
        <v>5440</v>
      </c>
      <c r="I886" s="50">
        <v>6931</v>
      </c>
      <c r="J886" s="50">
        <v>9032</v>
      </c>
      <c r="K886" s="50">
        <v>10756</v>
      </c>
      <c r="L886" s="50">
        <v>12616</v>
      </c>
      <c r="M886" s="50">
        <v>14628</v>
      </c>
      <c r="N886" s="50">
        <v>17547</v>
      </c>
      <c r="O886" s="49">
        <v>5073.4852592300604</v>
      </c>
      <c r="P886" s="49">
        <v>6258.2237311932495</v>
      </c>
      <c r="Q886" s="49">
        <v>7942.0788517110723</v>
      </c>
      <c r="R886" s="49">
        <v>12969.619121741818</v>
      </c>
      <c r="S886" s="49">
        <v>16844.368730679656</v>
      </c>
      <c r="T886" s="49">
        <v>22295.658105245893</v>
      </c>
      <c r="U886" s="49">
        <v>26961.488386845245</v>
      </c>
      <c r="V886" s="49">
        <v>31680.064601654183</v>
      </c>
      <c r="W886" s="49">
        <v>36746.223477929183</v>
      </c>
      <c r="X886" s="49">
        <v>44093.366517015056</v>
      </c>
      <c r="Y886" s="49">
        <v>2388.1545511552899</v>
      </c>
      <c r="Z886" s="49">
        <v>2911.1873812960921</v>
      </c>
      <c r="AA886" s="49">
        <v>3649.6953404504261</v>
      </c>
      <c r="AB886" s="49">
        <v>5919.4139515715769</v>
      </c>
      <c r="AC886" s="49">
        <v>7815.7997592045604</v>
      </c>
      <c r="AD886" s="49">
        <v>10660.870293626689</v>
      </c>
      <c r="AE886" s="49">
        <v>13110.643611763839</v>
      </c>
      <c r="AF886" s="49">
        <v>15713.511333937111</v>
      </c>
      <c r="AG886" s="49">
        <v>18556.894959895319</v>
      </c>
      <c r="AH886" s="49">
        <v>22615.723703896081</v>
      </c>
      <c r="AI886" s="1"/>
      <c r="AJ886" s="33" t="str">
        <f t="shared" si="26"/>
        <v/>
      </c>
      <c r="AK886" s="33" t="str">
        <f t="shared" si="27"/>
        <v/>
      </c>
      <c r="AL886" s="29"/>
      <c r="AM886" s="29"/>
      <c r="AN886" s="29"/>
      <c r="AO886" s="33" t="s">
        <v>13</v>
      </c>
      <c r="AP886" s="29"/>
      <c r="AQ886" s="29"/>
      <c r="AR886" s="7"/>
      <c r="AS886" s="7"/>
      <c r="AT886" s="7"/>
      <c r="AU886" s="7"/>
      <c r="AV886" s="7"/>
      <c r="AW886" s="7"/>
      <c r="AX886" s="7"/>
      <c r="AY886" s="7"/>
      <c r="AZ886" s="7"/>
      <c r="BA886" s="7"/>
      <c r="BB886" s="7"/>
      <c r="BC886" s="7"/>
      <c r="BD886" s="7"/>
      <c r="BE886" s="7"/>
      <c r="BF886" s="7"/>
      <c r="BG886" s="7"/>
      <c r="BH886" s="7"/>
    </row>
    <row r="887" spans="1:60" x14ac:dyDescent="0.25">
      <c r="A887" s="1"/>
      <c r="B887" s="79" t="s">
        <v>2207</v>
      </c>
      <c r="C887" s="80" t="s">
        <v>3585</v>
      </c>
      <c r="D887" s="80" t="s">
        <v>3485</v>
      </c>
      <c r="E887" s="50">
        <v>7374</v>
      </c>
      <c r="F887" s="50">
        <v>7944.2</v>
      </c>
      <c r="G887" s="50">
        <v>8644</v>
      </c>
      <c r="H887" s="50">
        <v>10430</v>
      </c>
      <c r="I887" s="50">
        <v>11650</v>
      </c>
      <c r="J887" s="50">
        <v>13230</v>
      </c>
      <c r="K887" s="50">
        <v>14440</v>
      </c>
      <c r="L887" s="50">
        <v>15690</v>
      </c>
      <c r="M887" s="50">
        <v>16970</v>
      </c>
      <c r="N887" s="50">
        <v>18740</v>
      </c>
      <c r="O887" s="50">
        <v>7374</v>
      </c>
      <c r="P887" s="50">
        <v>7944.2</v>
      </c>
      <c r="Q887" s="50">
        <v>8644</v>
      </c>
      <c r="R887" s="50">
        <v>10430</v>
      </c>
      <c r="S887" s="50">
        <v>11650</v>
      </c>
      <c r="T887" s="50">
        <v>13230</v>
      </c>
      <c r="U887" s="50">
        <v>14440</v>
      </c>
      <c r="V887" s="50">
        <v>15690</v>
      </c>
      <c r="W887" s="50">
        <v>16970</v>
      </c>
      <c r="X887" s="50">
        <v>18740</v>
      </c>
      <c r="Y887" s="50">
        <v>7374</v>
      </c>
      <c r="Z887" s="50">
        <v>7944.2</v>
      </c>
      <c r="AA887" s="50">
        <v>8644</v>
      </c>
      <c r="AB887" s="50">
        <v>10430</v>
      </c>
      <c r="AC887" s="50">
        <v>11650</v>
      </c>
      <c r="AD887" s="50">
        <v>13230</v>
      </c>
      <c r="AE887" s="50">
        <v>14440</v>
      </c>
      <c r="AF887" s="50">
        <v>15690</v>
      </c>
      <c r="AG887" s="50">
        <v>16970</v>
      </c>
      <c r="AH887" s="50">
        <v>18740</v>
      </c>
      <c r="AI887" s="1"/>
      <c r="AJ887" s="33" t="str">
        <f t="shared" si="26"/>
        <v/>
      </c>
      <c r="AK887" s="33" t="str">
        <f t="shared" si="27"/>
        <v/>
      </c>
      <c r="AL887" s="29"/>
      <c r="AM887" s="29"/>
      <c r="AN887" s="29"/>
      <c r="AO887" s="33" t="s">
        <v>13</v>
      </c>
      <c r="AP887" s="29"/>
      <c r="AQ887" s="29"/>
      <c r="AR887" s="7"/>
      <c r="AS887" s="7"/>
      <c r="AT887" s="7"/>
      <c r="AU887" s="7"/>
      <c r="AV887" s="7"/>
      <c r="AW887" s="7"/>
      <c r="AX887" s="7"/>
      <c r="AY887" s="7"/>
      <c r="AZ887" s="7"/>
      <c r="BA887" s="7"/>
      <c r="BB887" s="7"/>
      <c r="BC887" s="7"/>
      <c r="BD887" s="7"/>
      <c r="BE887" s="7"/>
      <c r="BF887" s="7"/>
      <c r="BG887" s="7"/>
      <c r="BH887" s="7"/>
    </row>
    <row r="888" spans="1:60" x14ac:dyDescent="0.25">
      <c r="A888" s="1"/>
      <c r="B888" s="81" t="s">
        <v>2209</v>
      </c>
      <c r="C888" s="53" t="s">
        <v>4327</v>
      </c>
      <c r="D888" s="53" t="s">
        <v>4113</v>
      </c>
      <c r="E888" s="49">
        <v>343.05851102216138</v>
      </c>
      <c r="F888" s="49">
        <v>434.9971960080436</v>
      </c>
      <c r="G888" s="49">
        <v>554.37178065219314</v>
      </c>
      <c r="H888" s="49">
        <v>873.86154376914146</v>
      </c>
      <c r="I888" s="49">
        <v>1094.5285937023696</v>
      </c>
      <c r="J888" s="49">
        <v>1390.595798858177</v>
      </c>
      <c r="K888" s="49">
        <v>1613.5834872050339</v>
      </c>
      <c r="L888" s="49">
        <v>1840.6956275860903</v>
      </c>
      <c r="M888" s="49">
        <v>2078.0253886976766</v>
      </c>
      <c r="N888" s="49">
        <v>2395.0619875491284</v>
      </c>
      <c r="O888" s="49">
        <v>343.05851102216138</v>
      </c>
      <c r="P888" s="49">
        <v>434.9971960080436</v>
      </c>
      <c r="Q888" s="49">
        <v>554.37178065219314</v>
      </c>
      <c r="R888" s="49">
        <v>873.86154376914146</v>
      </c>
      <c r="S888" s="49">
        <v>1094.5285937023696</v>
      </c>
      <c r="T888" s="49">
        <v>1390.595798858177</v>
      </c>
      <c r="U888" s="49">
        <v>1613.5834872050339</v>
      </c>
      <c r="V888" s="49">
        <v>1840.6956275860903</v>
      </c>
      <c r="W888" s="49">
        <v>2078.0253886976766</v>
      </c>
      <c r="X888" s="49">
        <v>2395.0619875491284</v>
      </c>
      <c r="Y888" s="49">
        <v>343.05851102216138</v>
      </c>
      <c r="Z888" s="49">
        <v>434.9971960080436</v>
      </c>
      <c r="AA888" s="49">
        <v>554.37178065219314</v>
      </c>
      <c r="AB888" s="49">
        <v>873.86154376914146</v>
      </c>
      <c r="AC888" s="49">
        <v>1094.5285937023696</v>
      </c>
      <c r="AD888" s="49">
        <v>1390.595798858177</v>
      </c>
      <c r="AE888" s="49">
        <v>1613.5834872050339</v>
      </c>
      <c r="AF888" s="49">
        <v>1840.6956275860903</v>
      </c>
      <c r="AG888" s="49">
        <v>2078.0253886976766</v>
      </c>
      <c r="AH888" s="49">
        <v>2395.0619875491284</v>
      </c>
      <c r="AI888" s="1"/>
      <c r="AJ888" s="33" t="str">
        <f t="shared" si="26"/>
        <v/>
      </c>
      <c r="AK888" s="33" t="str">
        <f t="shared" si="27"/>
        <v/>
      </c>
      <c r="AL888" s="29"/>
      <c r="AM888" s="29"/>
      <c r="AN888" s="29"/>
      <c r="AO888" s="33" t="s">
        <v>13</v>
      </c>
      <c r="AP888" s="29"/>
      <c r="AQ888" s="29"/>
      <c r="AR888" s="7"/>
      <c r="AS888" s="7"/>
      <c r="AT888" s="7"/>
      <c r="AU888" s="7"/>
      <c r="AV888" s="7"/>
      <c r="AW888" s="7"/>
      <c r="AX888" s="7"/>
      <c r="AY888" s="7"/>
      <c r="AZ888" s="7"/>
      <c r="BA888" s="7"/>
      <c r="BB888" s="7"/>
      <c r="BC888" s="7"/>
      <c r="BD888" s="7"/>
      <c r="BE888" s="7"/>
      <c r="BF888" s="7"/>
      <c r="BG888" s="7"/>
      <c r="BH888" s="7"/>
    </row>
    <row r="889" spans="1:60" x14ac:dyDescent="0.25">
      <c r="A889" s="1"/>
      <c r="B889" s="79" t="s">
        <v>2211</v>
      </c>
      <c r="C889" s="80" t="s">
        <v>3585</v>
      </c>
      <c r="D889" s="80" t="s">
        <v>3486</v>
      </c>
      <c r="E889" s="50">
        <v>345.5</v>
      </c>
      <c r="F889" s="50">
        <v>433.1</v>
      </c>
      <c r="G889" s="50">
        <v>540.6</v>
      </c>
      <c r="H889" s="50">
        <v>794.8</v>
      </c>
      <c r="I889" s="50">
        <v>949.6</v>
      </c>
      <c r="J889" s="50">
        <v>1129</v>
      </c>
      <c r="K889" s="50">
        <v>1250</v>
      </c>
      <c r="L889" s="50">
        <v>1363</v>
      </c>
      <c r="M889" s="50">
        <v>1469</v>
      </c>
      <c r="N889" s="50">
        <v>1598</v>
      </c>
      <c r="O889" s="50">
        <v>345.5</v>
      </c>
      <c r="P889" s="50">
        <v>433.1</v>
      </c>
      <c r="Q889" s="50">
        <v>540.6</v>
      </c>
      <c r="R889" s="50">
        <v>794.8</v>
      </c>
      <c r="S889" s="50">
        <v>949.6</v>
      </c>
      <c r="T889" s="50">
        <v>1129</v>
      </c>
      <c r="U889" s="50">
        <v>1250</v>
      </c>
      <c r="V889" s="50">
        <v>1363</v>
      </c>
      <c r="W889" s="50">
        <v>1469</v>
      </c>
      <c r="X889" s="50">
        <v>1598</v>
      </c>
      <c r="Y889" s="50">
        <v>345.5</v>
      </c>
      <c r="Z889" s="50">
        <v>433.1</v>
      </c>
      <c r="AA889" s="50">
        <v>540.6</v>
      </c>
      <c r="AB889" s="50">
        <v>794.8</v>
      </c>
      <c r="AC889" s="50">
        <v>949.6</v>
      </c>
      <c r="AD889" s="50">
        <v>1129</v>
      </c>
      <c r="AE889" s="50">
        <v>1250</v>
      </c>
      <c r="AF889" s="50">
        <v>1363</v>
      </c>
      <c r="AG889" s="50">
        <v>1469</v>
      </c>
      <c r="AH889" s="50">
        <v>1598</v>
      </c>
      <c r="AI889" s="1"/>
      <c r="AJ889" s="33" t="str">
        <f t="shared" si="26"/>
        <v/>
      </c>
      <c r="AK889" s="33" t="str">
        <f t="shared" si="27"/>
        <v/>
      </c>
      <c r="AL889" s="29"/>
      <c r="AM889" s="29"/>
      <c r="AN889" s="29"/>
      <c r="AO889" s="29" t="s">
        <v>13</v>
      </c>
      <c r="AP889" s="29"/>
      <c r="AQ889" s="29"/>
      <c r="AR889" s="7"/>
      <c r="AS889" s="7"/>
      <c r="AT889" s="7"/>
      <c r="AU889" s="7"/>
      <c r="AV889" s="7"/>
      <c r="AW889" s="7"/>
      <c r="AX889" s="7"/>
      <c r="AY889" s="7"/>
      <c r="AZ889" s="7"/>
      <c r="BA889" s="7"/>
      <c r="BB889" s="7"/>
      <c r="BC889" s="7"/>
      <c r="BD889" s="7"/>
      <c r="BE889" s="7"/>
      <c r="BF889" s="7"/>
      <c r="BG889" s="7"/>
      <c r="BH889" s="7"/>
    </row>
    <row r="890" spans="1:60" x14ac:dyDescent="0.25">
      <c r="A890" s="1"/>
      <c r="B890" s="81" t="s">
        <v>4114</v>
      </c>
      <c r="C890" s="53" t="s">
        <v>4327</v>
      </c>
      <c r="D890" s="53" t="s">
        <v>4115</v>
      </c>
      <c r="E890" s="49">
        <v>434.79248631411633</v>
      </c>
      <c r="F890" s="49">
        <v>534.37793260466594</v>
      </c>
      <c r="G890" s="49">
        <v>667.98526990727885</v>
      </c>
      <c r="H890" s="49">
        <v>1042.1788835810694</v>
      </c>
      <c r="I890" s="49">
        <v>1316.6434935074064</v>
      </c>
      <c r="J890" s="49">
        <v>1694.0821034451255</v>
      </c>
      <c r="K890" s="49">
        <v>1981.97895219716</v>
      </c>
      <c r="L890" s="49">
        <v>2282.8669953241892</v>
      </c>
      <c r="M890" s="49">
        <v>2603.3963819331907</v>
      </c>
      <c r="N890" s="49">
        <v>3033.5003712409289</v>
      </c>
      <c r="O890" s="49">
        <v>434.79248631411633</v>
      </c>
      <c r="P890" s="49">
        <v>534.37793260466594</v>
      </c>
      <c r="Q890" s="49">
        <v>667.98526990727885</v>
      </c>
      <c r="R890" s="49">
        <v>1042.1788835810694</v>
      </c>
      <c r="S890" s="49">
        <v>1316.6434935074064</v>
      </c>
      <c r="T890" s="49">
        <v>1694.0821034451255</v>
      </c>
      <c r="U890" s="49">
        <v>1981.97895219716</v>
      </c>
      <c r="V890" s="49">
        <v>2282.8669953241892</v>
      </c>
      <c r="W890" s="49">
        <v>2603.3963819331907</v>
      </c>
      <c r="X890" s="49">
        <v>3033.5003712409289</v>
      </c>
      <c r="Y890" s="49">
        <v>434.79248631411633</v>
      </c>
      <c r="Z890" s="49">
        <v>534.37793260466594</v>
      </c>
      <c r="AA890" s="49">
        <v>667.98526990727885</v>
      </c>
      <c r="AB890" s="49">
        <v>1042.1788835810694</v>
      </c>
      <c r="AC890" s="49">
        <v>1316.6434935074064</v>
      </c>
      <c r="AD890" s="49">
        <v>1694.0821034451255</v>
      </c>
      <c r="AE890" s="49">
        <v>1981.97895219716</v>
      </c>
      <c r="AF890" s="49">
        <v>2282.8669953241892</v>
      </c>
      <c r="AG890" s="49">
        <v>2603.3963819331907</v>
      </c>
      <c r="AH890" s="49">
        <v>3033.5003712409289</v>
      </c>
      <c r="AI890" s="1"/>
      <c r="AJ890" s="33" t="str">
        <f t="shared" si="26"/>
        <v/>
      </c>
      <c r="AK890" s="33" t="str">
        <f t="shared" si="27"/>
        <v/>
      </c>
      <c r="AL890" s="29"/>
      <c r="AM890" s="29"/>
      <c r="AN890" s="29"/>
      <c r="AO890" s="29" t="s">
        <v>13</v>
      </c>
      <c r="AP890" s="29"/>
      <c r="AQ890" s="29"/>
      <c r="AR890" s="7"/>
      <c r="AS890" s="7"/>
      <c r="AT890" s="7"/>
      <c r="AU890" s="7"/>
      <c r="AV890" s="7"/>
      <c r="AW890" s="7"/>
      <c r="AX890" s="7"/>
      <c r="AY890" s="7"/>
      <c r="AZ890" s="7"/>
      <c r="BA890" s="7"/>
      <c r="BB890" s="7"/>
      <c r="BC890" s="7"/>
      <c r="BD890" s="7"/>
      <c r="BE890" s="7"/>
      <c r="BF890" s="7"/>
      <c r="BG890" s="7"/>
      <c r="BH890" s="7"/>
    </row>
    <row r="891" spans="1:60" x14ac:dyDescent="0.25">
      <c r="A891" s="1"/>
      <c r="B891" s="81" t="s">
        <v>2213</v>
      </c>
      <c r="C891" s="53" t="s">
        <v>4327</v>
      </c>
      <c r="D891" s="53" t="s">
        <v>4116</v>
      </c>
      <c r="E891" s="49">
        <v>115.62011532054392</v>
      </c>
      <c r="F891" s="49">
        <v>136.29723337455636</v>
      </c>
      <c r="G891" s="49">
        <v>161.66328551879559</v>
      </c>
      <c r="H891" s="49">
        <v>220.4507818717357</v>
      </c>
      <c r="I891" s="49">
        <v>256.60033703938723</v>
      </c>
      <c r="J891" s="49">
        <v>299.42653042341067</v>
      </c>
      <c r="K891" s="49">
        <v>329.02523883412459</v>
      </c>
      <c r="L891" s="49">
        <v>356.34045649096225</v>
      </c>
      <c r="M891" s="49">
        <v>384.80212093508675</v>
      </c>
      <c r="N891" s="49">
        <v>417.6013596411986</v>
      </c>
      <c r="O891" s="49">
        <v>115.62011532054392</v>
      </c>
      <c r="P891" s="49">
        <v>136.29723337455636</v>
      </c>
      <c r="Q891" s="49">
        <v>161.66328551879559</v>
      </c>
      <c r="R891" s="49">
        <v>220.4507818717357</v>
      </c>
      <c r="S891" s="49">
        <v>256.60033703938723</v>
      </c>
      <c r="T891" s="49">
        <v>299.42653042341067</v>
      </c>
      <c r="U891" s="49">
        <v>329.02523883412459</v>
      </c>
      <c r="V891" s="49">
        <v>356.34045649096225</v>
      </c>
      <c r="W891" s="49">
        <v>384.80212093508675</v>
      </c>
      <c r="X891" s="49">
        <v>417.6013596411986</v>
      </c>
      <c r="Y891" s="49">
        <v>115.62011532054392</v>
      </c>
      <c r="Z891" s="49">
        <v>136.29723337455636</v>
      </c>
      <c r="AA891" s="49">
        <v>161.66328551879559</v>
      </c>
      <c r="AB891" s="49">
        <v>220.4507818717357</v>
      </c>
      <c r="AC891" s="49">
        <v>256.60033703938723</v>
      </c>
      <c r="AD891" s="49">
        <v>299.42653042341067</v>
      </c>
      <c r="AE891" s="49">
        <v>329.02523883412459</v>
      </c>
      <c r="AF891" s="49">
        <v>356.34045649096225</v>
      </c>
      <c r="AG891" s="49">
        <v>384.80212093508675</v>
      </c>
      <c r="AH891" s="49">
        <v>417.6013596411986</v>
      </c>
      <c r="AI891" s="1"/>
      <c r="AJ891" s="33" t="str">
        <f t="shared" si="26"/>
        <v/>
      </c>
      <c r="AK891" s="33" t="str">
        <f t="shared" si="27"/>
        <v/>
      </c>
      <c r="AL891" s="29"/>
      <c r="AM891" s="29"/>
      <c r="AN891" s="29"/>
      <c r="AO891" s="29" t="s">
        <v>13</v>
      </c>
      <c r="AP891" s="29"/>
      <c r="AQ891" s="29"/>
      <c r="AR891" s="7"/>
      <c r="AS891" s="7"/>
      <c r="AT891" s="7"/>
      <c r="AU891" s="7"/>
      <c r="AV891" s="7"/>
      <c r="AW891" s="7"/>
      <c r="AX891" s="7"/>
      <c r="AY891" s="7"/>
      <c r="AZ891" s="7"/>
      <c r="BA891" s="7"/>
      <c r="BB891" s="7"/>
      <c r="BC891" s="7"/>
      <c r="BD891" s="7"/>
      <c r="BE891" s="7"/>
      <c r="BF891" s="7"/>
      <c r="BG891" s="7"/>
      <c r="BH891" s="7"/>
    </row>
    <row r="892" spans="1:60" x14ac:dyDescent="0.25">
      <c r="A892" s="1"/>
      <c r="B892" s="81" t="s">
        <v>2215</v>
      </c>
      <c r="C892" s="53" t="s">
        <v>4327</v>
      </c>
      <c r="D892" s="53" t="s">
        <v>4117</v>
      </c>
      <c r="E892" s="49">
        <v>117.17235774898288</v>
      </c>
      <c r="F892" s="49">
        <v>136.93387323782585</v>
      </c>
      <c r="G892" s="49">
        <v>161.19418085835071</v>
      </c>
      <c r="H892" s="49">
        <v>216.46568993440758</v>
      </c>
      <c r="I892" s="49">
        <v>250.03838932410289</v>
      </c>
      <c r="J892" s="49">
        <v>289.36237430154017</v>
      </c>
      <c r="K892" s="49">
        <v>316.19369854633936</v>
      </c>
      <c r="L892" s="49">
        <v>340.80117577971714</v>
      </c>
      <c r="M892" s="49">
        <v>366.43596578664949</v>
      </c>
      <c r="N892" s="49">
        <v>395.52380665987442</v>
      </c>
      <c r="O892" s="49">
        <v>117.17235774898288</v>
      </c>
      <c r="P892" s="49">
        <v>136.93387323782585</v>
      </c>
      <c r="Q892" s="49">
        <v>161.19418085835071</v>
      </c>
      <c r="R892" s="49">
        <v>216.46568993440758</v>
      </c>
      <c r="S892" s="49">
        <v>250.03838932410289</v>
      </c>
      <c r="T892" s="49">
        <v>289.36237430154017</v>
      </c>
      <c r="U892" s="49">
        <v>316.19369854633936</v>
      </c>
      <c r="V892" s="49">
        <v>340.80117577971714</v>
      </c>
      <c r="W892" s="49">
        <v>366.43596578664949</v>
      </c>
      <c r="X892" s="49">
        <v>395.52380665987442</v>
      </c>
      <c r="Y892" s="49">
        <v>117.17235774898288</v>
      </c>
      <c r="Z892" s="49">
        <v>136.93387323782585</v>
      </c>
      <c r="AA892" s="49">
        <v>161.19418085835071</v>
      </c>
      <c r="AB892" s="49">
        <v>216.46568993440758</v>
      </c>
      <c r="AC892" s="49">
        <v>250.03838932410289</v>
      </c>
      <c r="AD892" s="49">
        <v>289.36237430154017</v>
      </c>
      <c r="AE892" s="49">
        <v>316.19369854633936</v>
      </c>
      <c r="AF892" s="49">
        <v>340.80117577971714</v>
      </c>
      <c r="AG892" s="49">
        <v>366.43596578664949</v>
      </c>
      <c r="AH892" s="49">
        <v>395.52380665987442</v>
      </c>
      <c r="AI892" s="1"/>
      <c r="AJ892" s="33" t="str">
        <f t="shared" si="26"/>
        <v/>
      </c>
      <c r="AK892" s="33" t="str">
        <f t="shared" si="27"/>
        <v/>
      </c>
      <c r="AL892" s="29"/>
      <c r="AM892" s="29"/>
      <c r="AN892" s="29"/>
      <c r="AO892" s="29" t="s">
        <v>13</v>
      </c>
      <c r="AP892" s="29"/>
      <c r="AQ892" s="29"/>
      <c r="AR892" s="7"/>
      <c r="AS892" s="7"/>
      <c r="AT892" s="7"/>
      <c r="AU892" s="7"/>
      <c r="AV892" s="7"/>
      <c r="AW892" s="7"/>
      <c r="AX892" s="7"/>
      <c r="AY892" s="7"/>
      <c r="AZ892" s="7"/>
      <c r="BA892" s="7"/>
      <c r="BB892" s="7"/>
      <c r="BC892" s="7"/>
      <c r="BD892" s="7"/>
      <c r="BE892" s="7"/>
      <c r="BF892" s="7"/>
      <c r="BG892" s="7"/>
      <c r="BH892" s="7"/>
    </row>
    <row r="893" spans="1:60" x14ac:dyDescent="0.25">
      <c r="A893" s="1"/>
      <c r="B893" s="79" t="s">
        <v>2217</v>
      </c>
      <c r="C893" s="80" t="s">
        <v>3585</v>
      </c>
      <c r="D893" s="80" t="s">
        <v>3487</v>
      </c>
      <c r="E893" s="50">
        <v>7845</v>
      </c>
      <c r="F893" s="50">
        <v>8422.5</v>
      </c>
      <c r="G893" s="50">
        <v>9126</v>
      </c>
      <c r="H893" s="50">
        <v>10900</v>
      </c>
      <c r="I893" s="50">
        <v>12100</v>
      </c>
      <c r="J893" s="50">
        <v>13640</v>
      </c>
      <c r="K893" s="50">
        <v>14800</v>
      </c>
      <c r="L893" s="50">
        <v>15990</v>
      </c>
      <c r="M893" s="50">
        <v>17210</v>
      </c>
      <c r="N893" s="50">
        <v>18880</v>
      </c>
      <c r="O893" s="50">
        <v>7845</v>
      </c>
      <c r="P893" s="50">
        <v>8422.5</v>
      </c>
      <c r="Q893" s="50">
        <v>9126</v>
      </c>
      <c r="R893" s="50">
        <v>10900</v>
      </c>
      <c r="S893" s="50">
        <v>12100</v>
      </c>
      <c r="T893" s="50">
        <v>13640</v>
      </c>
      <c r="U893" s="50">
        <v>14800</v>
      </c>
      <c r="V893" s="50">
        <v>15990</v>
      </c>
      <c r="W893" s="50">
        <v>17210</v>
      </c>
      <c r="X893" s="50">
        <v>18880</v>
      </c>
      <c r="Y893" s="50">
        <v>7845</v>
      </c>
      <c r="Z893" s="50">
        <v>8422.5</v>
      </c>
      <c r="AA893" s="50">
        <v>9126</v>
      </c>
      <c r="AB893" s="50">
        <v>10900</v>
      </c>
      <c r="AC893" s="50">
        <v>12100</v>
      </c>
      <c r="AD893" s="50">
        <v>13640</v>
      </c>
      <c r="AE893" s="50">
        <v>14800</v>
      </c>
      <c r="AF893" s="50">
        <v>15990</v>
      </c>
      <c r="AG893" s="50">
        <v>17210</v>
      </c>
      <c r="AH893" s="50">
        <v>18880</v>
      </c>
      <c r="AI893" s="1"/>
      <c r="AJ893" s="33" t="str">
        <f t="shared" si="26"/>
        <v/>
      </c>
      <c r="AK893" s="33" t="str">
        <f t="shared" si="27"/>
        <v/>
      </c>
      <c r="AL893" s="29"/>
      <c r="AM893" s="29"/>
      <c r="AN893" s="29"/>
      <c r="AO893" s="29" t="s">
        <v>13</v>
      </c>
      <c r="AP893" s="29"/>
      <c r="AQ893" s="29"/>
      <c r="AR893" s="7"/>
      <c r="AS893" s="7"/>
      <c r="AT893" s="7"/>
      <c r="AU893" s="7"/>
      <c r="AV893" s="7"/>
      <c r="AW893" s="7"/>
      <c r="AX893" s="7"/>
      <c r="AY893" s="7"/>
      <c r="AZ893" s="7"/>
      <c r="BA893" s="7"/>
      <c r="BB893" s="7"/>
      <c r="BC893" s="7"/>
      <c r="BD893" s="7"/>
      <c r="BE893" s="7"/>
      <c r="BF893" s="7"/>
      <c r="BG893" s="7"/>
      <c r="BH893" s="7"/>
    </row>
    <row r="894" spans="1:60" x14ac:dyDescent="0.25">
      <c r="A894" s="1"/>
      <c r="B894" s="81" t="s">
        <v>2219</v>
      </c>
      <c r="C894" s="53" t="s">
        <v>4327</v>
      </c>
      <c r="D894" s="53" t="s">
        <v>4118</v>
      </c>
      <c r="E894" s="49">
        <v>241.21081311165221</v>
      </c>
      <c r="F894" s="49">
        <v>303.83125008363658</v>
      </c>
      <c r="G894" s="49">
        <v>386.11035425883517</v>
      </c>
      <c r="H894" s="49">
        <v>605.84636011838484</v>
      </c>
      <c r="I894" s="49">
        <v>756.95958483037646</v>
      </c>
      <c r="J894" s="49">
        <v>959.60479743778887</v>
      </c>
      <c r="K894" s="49">
        <v>1110.6408885533704</v>
      </c>
      <c r="L894" s="49">
        <v>1265.4892856327606</v>
      </c>
      <c r="M894" s="49">
        <v>1425.2584406191925</v>
      </c>
      <c r="N894" s="49">
        <v>1639.438713324912</v>
      </c>
      <c r="O894" s="49">
        <v>241.21081311165221</v>
      </c>
      <c r="P894" s="49">
        <v>303.83125008363658</v>
      </c>
      <c r="Q894" s="49">
        <v>386.11035425883517</v>
      </c>
      <c r="R894" s="49">
        <v>605.84636011838484</v>
      </c>
      <c r="S894" s="49">
        <v>756.95958483037646</v>
      </c>
      <c r="T894" s="49">
        <v>959.60479743778887</v>
      </c>
      <c r="U894" s="49">
        <v>1110.6408885533704</v>
      </c>
      <c r="V894" s="49">
        <v>1265.4892856327606</v>
      </c>
      <c r="W894" s="49">
        <v>1425.2584406191925</v>
      </c>
      <c r="X894" s="49">
        <v>1639.438713324912</v>
      </c>
      <c r="Y894" s="49">
        <v>241.21081311165221</v>
      </c>
      <c r="Z894" s="49">
        <v>303.83125008363658</v>
      </c>
      <c r="AA894" s="49">
        <v>386.11035425883517</v>
      </c>
      <c r="AB894" s="49">
        <v>605.84636011838484</v>
      </c>
      <c r="AC894" s="49">
        <v>756.95958483037646</v>
      </c>
      <c r="AD894" s="49">
        <v>959.60479743778887</v>
      </c>
      <c r="AE894" s="49">
        <v>1110.6408885533704</v>
      </c>
      <c r="AF894" s="49">
        <v>1265.4892856327606</v>
      </c>
      <c r="AG894" s="49">
        <v>1425.2584406191925</v>
      </c>
      <c r="AH894" s="49">
        <v>1639.438713324912</v>
      </c>
      <c r="AI894" s="1"/>
      <c r="AJ894" s="33" t="str">
        <f t="shared" si="26"/>
        <v/>
      </c>
      <c r="AK894" s="33" t="str">
        <f t="shared" si="27"/>
        <v/>
      </c>
      <c r="AL894" s="29"/>
      <c r="AM894" s="29"/>
      <c r="AN894" s="29"/>
      <c r="AO894" s="29" t="s">
        <v>13</v>
      </c>
      <c r="AP894" s="29"/>
      <c r="AQ894" s="29"/>
      <c r="AR894" s="7"/>
      <c r="AS894" s="7"/>
      <c r="AT894" s="7"/>
      <c r="AU894" s="7"/>
      <c r="AV894" s="7"/>
      <c r="AW894" s="7"/>
      <c r="AX894" s="7"/>
      <c r="AY894" s="7"/>
      <c r="AZ894" s="7"/>
      <c r="BA894" s="7"/>
      <c r="BB894" s="7"/>
      <c r="BC894" s="7"/>
      <c r="BD894" s="7"/>
      <c r="BE894" s="7"/>
      <c r="BF894" s="7"/>
      <c r="BG894" s="7"/>
      <c r="BH894" s="7"/>
    </row>
    <row r="895" spans="1:60" x14ac:dyDescent="0.25">
      <c r="A895" s="1"/>
      <c r="B895" s="81" t="s">
        <v>2221</v>
      </c>
      <c r="C895" s="53" t="s">
        <v>4327</v>
      </c>
      <c r="D895" s="53" t="s">
        <v>4119</v>
      </c>
      <c r="E895" s="49">
        <v>147.32549306745531</v>
      </c>
      <c r="F895" s="49">
        <v>188.74197650137543</v>
      </c>
      <c r="G895" s="49">
        <v>243.21590425680529</v>
      </c>
      <c r="H895" s="49">
        <v>389.0928836288607</v>
      </c>
      <c r="I895" s="49">
        <v>488.62815119346777</v>
      </c>
      <c r="J895" s="49">
        <v>621.80275562995666</v>
      </c>
      <c r="K895" s="49">
        <v>721.10112701031801</v>
      </c>
      <c r="L895" s="49">
        <v>822.49810810026349</v>
      </c>
      <c r="M895" s="49">
        <v>926.00081818025296</v>
      </c>
      <c r="N895" s="49">
        <v>1065.3117916253075</v>
      </c>
      <c r="O895" s="49">
        <v>147.32549306745531</v>
      </c>
      <c r="P895" s="49">
        <v>188.74197650137543</v>
      </c>
      <c r="Q895" s="49">
        <v>243.21590425680529</v>
      </c>
      <c r="R895" s="49">
        <v>389.0928836288607</v>
      </c>
      <c r="S895" s="49">
        <v>488.62815119346777</v>
      </c>
      <c r="T895" s="49">
        <v>621.80275562995666</v>
      </c>
      <c r="U895" s="49">
        <v>721.10112701031801</v>
      </c>
      <c r="V895" s="49">
        <v>822.49810810026349</v>
      </c>
      <c r="W895" s="49">
        <v>926.00081818025296</v>
      </c>
      <c r="X895" s="49">
        <v>1065.3117916253075</v>
      </c>
      <c r="Y895" s="49">
        <v>147.32549306745531</v>
      </c>
      <c r="Z895" s="49">
        <v>188.74197650137543</v>
      </c>
      <c r="AA895" s="49">
        <v>243.21590425680529</v>
      </c>
      <c r="AB895" s="49">
        <v>389.0928836288607</v>
      </c>
      <c r="AC895" s="49">
        <v>488.62815119346777</v>
      </c>
      <c r="AD895" s="49">
        <v>621.80275562995666</v>
      </c>
      <c r="AE895" s="49">
        <v>721.10112701031801</v>
      </c>
      <c r="AF895" s="49">
        <v>822.49810810026349</v>
      </c>
      <c r="AG895" s="49">
        <v>926.00081818025296</v>
      </c>
      <c r="AH895" s="49">
        <v>1065.3117916253075</v>
      </c>
      <c r="AI895" s="1"/>
      <c r="AJ895" s="33" t="str">
        <f t="shared" si="26"/>
        <v/>
      </c>
      <c r="AK895" s="33" t="str">
        <f t="shared" si="27"/>
        <v/>
      </c>
      <c r="AL895" s="29"/>
      <c r="AM895" s="29"/>
      <c r="AN895" s="29"/>
      <c r="AO895" s="29" t="s">
        <v>13</v>
      </c>
      <c r="AP895" s="29"/>
      <c r="AQ895" s="29"/>
      <c r="AR895" s="7"/>
      <c r="AS895" s="7"/>
      <c r="AT895" s="7"/>
      <c r="AU895" s="7"/>
      <c r="AV895" s="7"/>
      <c r="AW895" s="7"/>
      <c r="AX895" s="7"/>
      <c r="AY895" s="7"/>
      <c r="AZ895" s="7"/>
      <c r="BA895" s="7"/>
      <c r="BB895" s="7"/>
      <c r="BC895" s="7"/>
      <c r="BD895" s="7"/>
      <c r="BE895" s="7"/>
      <c r="BF895" s="7"/>
      <c r="BG895" s="7"/>
      <c r="BH895" s="7"/>
    </row>
    <row r="896" spans="1:60" x14ac:dyDescent="0.25">
      <c r="A896" s="1"/>
      <c r="B896" s="79" t="s">
        <v>2225</v>
      </c>
      <c r="C896" s="80" t="s">
        <v>4333</v>
      </c>
      <c r="D896" s="34" t="s">
        <v>3488</v>
      </c>
      <c r="E896" s="50">
        <v>1183</v>
      </c>
      <c r="F896" s="50">
        <v>1430.7</v>
      </c>
      <c r="G896" s="50">
        <v>1757</v>
      </c>
      <c r="H896" s="50">
        <v>2687</v>
      </c>
      <c r="I896" s="50">
        <v>3393</v>
      </c>
      <c r="J896" s="50">
        <v>4392</v>
      </c>
      <c r="K896" s="50">
        <v>5214</v>
      </c>
      <c r="L896" s="50">
        <v>6105</v>
      </c>
      <c r="M896" s="50">
        <v>7072</v>
      </c>
      <c r="N896" s="50">
        <v>8482</v>
      </c>
      <c r="O896" s="49">
        <v>984.33396260709287</v>
      </c>
      <c r="P896" s="49">
        <v>1177.8123154055918</v>
      </c>
      <c r="Q896" s="49">
        <v>1436.2412411195362</v>
      </c>
      <c r="R896" s="49">
        <v>2130.5433452491156</v>
      </c>
      <c r="S896" s="49">
        <v>2626.7950373234785</v>
      </c>
      <c r="T896" s="49">
        <v>3296.6691568699571</v>
      </c>
      <c r="U896" s="49">
        <v>3795.2138690017086</v>
      </c>
      <c r="V896" s="49">
        <v>4312.3286347115036</v>
      </c>
      <c r="W896" s="49">
        <v>4863.6438510531443</v>
      </c>
      <c r="X896" s="49">
        <v>5590.045427094642</v>
      </c>
      <c r="Y896" s="49">
        <v>1176.1081163498689</v>
      </c>
      <c r="Z896" s="49">
        <v>1423.0367368304726</v>
      </c>
      <c r="AA896" s="49">
        <v>1747.7520236438106</v>
      </c>
      <c r="AB896" s="49">
        <v>2666.8871088644255</v>
      </c>
      <c r="AC896" s="49">
        <v>3357.6015591013829</v>
      </c>
      <c r="AD896" s="49">
        <v>4329.0870355197758</v>
      </c>
      <c r="AE896" s="49">
        <v>5120.7950716862433</v>
      </c>
      <c r="AF896" s="49">
        <v>5977.5095836006731</v>
      </c>
      <c r="AG896" s="49">
        <v>6906.0541622178662</v>
      </c>
      <c r="AH896" s="49">
        <v>8253.1402855974175</v>
      </c>
      <c r="AI896" s="1"/>
      <c r="AJ896" s="33" t="str">
        <f t="shared" si="26"/>
        <v/>
      </c>
      <c r="AK896" s="33" t="str">
        <f t="shared" si="27"/>
        <v/>
      </c>
      <c r="AL896" s="29"/>
      <c r="AM896" s="29"/>
      <c r="AN896" s="29"/>
      <c r="AO896" s="29" t="s">
        <v>13</v>
      </c>
      <c r="AP896" s="29"/>
      <c r="AQ896" s="29"/>
      <c r="AR896" s="7"/>
      <c r="AS896" s="7"/>
      <c r="AT896" s="7"/>
      <c r="AU896" s="7"/>
      <c r="AV896" s="7"/>
      <c r="AW896" s="7"/>
      <c r="AX896" s="7"/>
      <c r="AY896" s="7"/>
      <c r="AZ896" s="7"/>
      <c r="BA896" s="7"/>
      <c r="BB896" s="7"/>
      <c r="BC896" s="7"/>
      <c r="BD896" s="7"/>
      <c r="BE896" s="7"/>
      <c r="BF896" s="7"/>
      <c r="BG896" s="7"/>
      <c r="BH896" s="7"/>
    </row>
    <row r="897" spans="1:60" x14ac:dyDescent="0.25">
      <c r="A897" s="1"/>
      <c r="B897" s="81" t="s">
        <v>2227</v>
      </c>
      <c r="C897" s="53" t="s">
        <v>4380</v>
      </c>
      <c r="D897" s="53" t="s">
        <v>4120</v>
      </c>
      <c r="E897" s="84" t="s">
        <v>4405</v>
      </c>
      <c r="F897" s="84" t="s">
        <v>4405</v>
      </c>
      <c r="G897" s="84" t="s">
        <v>4405</v>
      </c>
      <c r="H897" s="84" t="s">
        <v>4405</v>
      </c>
      <c r="I897" s="84" t="s">
        <v>4405</v>
      </c>
      <c r="J897" s="84" t="s">
        <v>4405</v>
      </c>
      <c r="K897" s="84" t="s">
        <v>4405</v>
      </c>
      <c r="L897" s="84" t="s">
        <v>4405</v>
      </c>
      <c r="M897" s="84" t="s">
        <v>4405</v>
      </c>
      <c r="N897" s="84" t="s">
        <v>4405</v>
      </c>
      <c r="O897" s="49">
        <v>1258.4684158380182</v>
      </c>
      <c r="P897" s="49">
        <v>1509.9531483870435</v>
      </c>
      <c r="Q897" s="49">
        <v>1843.7183134318639</v>
      </c>
      <c r="R897" s="49">
        <v>2741.2700978622365</v>
      </c>
      <c r="S897" s="49">
        <v>3384.359196844317</v>
      </c>
      <c r="T897" s="49">
        <v>4254.1840835168578</v>
      </c>
      <c r="U897" s="49">
        <v>4904.784384051165</v>
      </c>
      <c r="V897" s="49">
        <v>5578.8883019129544</v>
      </c>
      <c r="W897" s="49">
        <v>6301.6486031647455</v>
      </c>
      <c r="X897" s="49">
        <v>7254.736850229825</v>
      </c>
      <c r="Y897" s="49">
        <v>1327.7734696978916</v>
      </c>
      <c r="Z897" s="49">
        <v>1600.2513599576289</v>
      </c>
      <c r="AA897" s="49">
        <v>1960.2352079099544</v>
      </c>
      <c r="AB897" s="49">
        <v>2958.6936270294796</v>
      </c>
      <c r="AC897" s="49">
        <v>3695.5906661678537</v>
      </c>
      <c r="AD897" s="49">
        <v>4716.4485552547376</v>
      </c>
      <c r="AE897" s="49">
        <v>5522.0063113511133</v>
      </c>
      <c r="AF897" s="49">
        <v>6380.4041574541498</v>
      </c>
      <c r="AG897" s="49">
        <v>7307.1730435031377</v>
      </c>
      <c r="AH897" s="49">
        <v>8608.9573667402001</v>
      </c>
      <c r="AI897" s="1"/>
      <c r="AJ897" s="33" t="str">
        <f t="shared" si="26"/>
        <v/>
      </c>
      <c r="AK897" s="33" t="str">
        <f t="shared" si="27"/>
        <v/>
      </c>
      <c r="AL897" s="29"/>
      <c r="AM897" s="29"/>
      <c r="AN897" s="29"/>
      <c r="AO897" s="29" t="s">
        <v>13</v>
      </c>
      <c r="AP897" s="29"/>
      <c r="AQ897" s="29"/>
      <c r="AR897" s="7"/>
      <c r="AS897" s="7"/>
      <c r="AT897" s="7"/>
      <c r="AU897" s="7"/>
      <c r="AV897" s="7"/>
      <c r="AW897" s="7"/>
      <c r="AX897" s="7"/>
      <c r="AY897" s="7"/>
      <c r="AZ897" s="7"/>
      <c r="BA897" s="7"/>
      <c r="BB897" s="7"/>
      <c r="BC897" s="7"/>
      <c r="BD897" s="7"/>
      <c r="BE897" s="7"/>
      <c r="BF897" s="7"/>
      <c r="BG897" s="7"/>
      <c r="BH897" s="7"/>
    </row>
    <row r="898" spans="1:60" x14ac:dyDescent="0.25">
      <c r="A898" s="1"/>
      <c r="B898" s="81" t="s">
        <v>2229</v>
      </c>
      <c r="C898" s="53" t="s">
        <v>4327</v>
      </c>
      <c r="D898" s="53" t="s">
        <v>4121</v>
      </c>
      <c r="E898" s="49">
        <v>384.89101639082583</v>
      </c>
      <c r="F898" s="49">
        <v>478.01348757783364</v>
      </c>
      <c r="G898" s="49">
        <v>599.70096169032911</v>
      </c>
      <c r="H898" s="49">
        <v>923.3235017029366</v>
      </c>
      <c r="I898" s="49">
        <v>1145.9852808870141</v>
      </c>
      <c r="J898" s="49">
        <v>1445.9477068174815</v>
      </c>
      <c r="K898" s="49">
        <v>1669.8561018449141</v>
      </c>
      <c r="L898" s="49">
        <v>1900.4837081158112</v>
      </c>
      <c r="M898" s="49">
        <v>2140.722822818087</v>
      </c>
      <c r="N898" s="49">
        <v>2463.7493254776887</v>
      </c>
      <c r="O898" s="49">
        <v>384.89101639082583</v>
      </c>
      <c r="P898" s="49">
        <v>478.01348757783364</v>
      </c>
      <c r="Q898" s="49">
        <v>599.70096169032911</v>
      </c>
      <c r="R898" s="49">
        <v>923.3235017029366</v>
      </c>
      <c r="S898" s="49">
        <v>1145.9852808870141</v>
      </c>
      <c r="T898" s="49">
        <v>1445.9477068174815</v>
      </c>
      <c r="U898" s="49">
        <v>1669.8561018449141</v>
      </c>
      <c r="V898" s="49">
        <v>1900.4837081158112</v>
      </c>
      <c r="W898" s="49">
        <v>2140.722822818087</v>
      </c>
      <c r="X898" s="49">
        <v>2463.7493254776887</v>
      </c>
      <c r="Y898" s="49">
        <v>384.89101639082583</v>
      </c>
      <c r="Z898" s="49">
        <v>478.01348757783364</v>
      </c>
      <c r="AA898" s="49">
        <v>599.70096169032911</v>
      </c>
      <c r="AB898" s="49">
        <v>923.3235017029366</v>
      </c>
      <c r="AC898" s="49">
        <v>1145.9852808870141</v>
      </c>
      <c r="AD898" s="49">
        <v>1445.9477068174815</v>
      </c>
      <c r="AE898" s="49">
        <v>1669.8561018449141</v>
      </c>
      <c r="AF898" s="49">
        <v>1900.4837081158112</v>
      </c>
      <c r="AG898" s="49">
        <v>2140.722822818087</v>
      </c>
      <c r="AH898" s="49">
        <v>2463.7493254776887</v>
      </c>
      <c r="AI898" s="1"/>
      <c r="AJ898" s="33" t="str">
        <f t="shared" si="26"/>
        <v/>
      </c>
      <c r="AK898" s="33" t="str">
        <f t="shared" si="27"/>
        <v/>
      </c>
      <c r="AL898" s="29"/>
      <c r="AM898" s="29"/>
      <c r="AN898" s="29"/>
      <c r="AO898" s="29" t="s">
        <v>13</v>
      </c>
      <c r="AP898" s="29"/>
      <c r="AQ898" s="29"/>
      <c r="AR898" s="7"/>
      <c r="AS898" s="7"/>
      <c r="AT898" s="7"/>
      <c r="AU898" s="7"/>
      <c r="AV898" s="7"/>
      <c r="AW898" s="7"/>
      <c r="AX898" s="7"/>
      <c r="AY898" s="7"/>
      <c r="AZ898" s="7"/>
      <c r="BA898" s="7"/>
      <c r="BB898" s="7"/>
      <c r="BC898" s="7"/>
      <c r="BD898" s="7"/>
      <c r="BE898" s="7"/>
      <c r="BF898" s="7"/>
      <c r="BG898" s="7"/>
      <c r="BH898" s="7"/>
    </row>
    <row r="899" spans="1:60" x14ac:dyDescent="0.25">
      <c r="A899" s="1"/>
      <c r="B899" s="81" t="s">
        <v>2231</v>
      </c>
      <c r="C899" s="53" t="s">
        <v>4327</v>
      </c>
      <c r="D899" s="53" t="s">
        <v>4122</v>
      </c>
      <c r="E899" s="49">
        <v>690.17566885167105</v>
      </c>
      <c r="F899" s="49">
        <v>858.60663016626461</v>
      </c>
      <c r="G899" s="49">
        <v>1077.705484518684</v>
      </c>
      <c r="H899" s="49">
        <v>1662.9131100414136</v>
      </c>
      <c r="I899" s="49">
        <v>2068.7689679580903</v>
      </c>
      <c r="J899" s="49">
        <v>2619.9316287976339</v>
      </c>
      <c r="K899" s="49">
        <v>3035.0119662476641</v>
      </c>
      <c r="L899" s="49">
        <v>3464.1008335480487</v>
      </c>
      <c r="M899" s="49">
        <v>3916.0332525086137</v>
      </c>
      <c r="N899" s="49">
        <v>4527.0693662027325</v>
      </c>
      <c r="O899" s="49">
        <v>690.17566885167105</v>
      </c>
      <c r="P899" s="49">
        <v>858.60663016626461</v>
      </c>
      <c r="Q899" s="49">
        <v>1077.705484518684</v>
      </c>
      <c r="R899" s="49">
        <v>1662.9131100414136</v>
      </c>
      <c r="S899" s="49">
        <v>2068.7689679580903</v>
      </c>
      <c r="T899" s="49">
        <v>2619.9316287976339</v>
      </c>
      <c r="U899" s="49">
        <v>3035.0119662476641</v>
      </c>
      <c r="V899" s="49">
        <v>3464.1008335480487</v>
      </c>
      <c r="W899" s="49">
        <v>3916.0332525086137</v>
      </c>
      <c r="X899" s="49">
        <v>4527.0693662027325</v>
      </c>
      <c r="Y899" s="49">
        <v>690.17566885167105</v>
      </c>
      <c r="Z899" s="49">
        <v>858.60663016626461</v>
      </c>
      <c r="AA899" s="49">
        <v>1077.705484518684</v>
      </c>
      <c r="AB899" s="49">
        <v>1662.9131100414136</v>
      </c>
      <c r="AC899" s="49">
        <v>2068.7689679580903</v>
      </c>
      <c r="AD899" s="49">
        <v>2619.9316287976339</v>
      </c>
      <c r="AE899" s="49">
        <v>3035.0119662476641</v>
      </c>
      <c r="AF899" s="49">
        <v>3464.1008335480487</v>
      </c>
      <c r="AG899" s="49">
        <v>3916.0332525086137</v>
      </c>
      <c r="AH899" s="49">
        <v>4527.0693662027325</v>
      </c>
      <c r="AI899" s="1"/>
      <c r="AJ899" s="33" t="str">
        <f t="shared" si="26"/>
        <v/>
      </c>
      <c r="AK899" s="33" t="str">
        <f t="shared" si="27"/>
        <v/>
      </c>
      <c r="AL899" s="29"/>
      <c r="AM899" s="29"/>
      <c r="AN899" s="29"/>
      <c r="AO899" s="29" t="s">
        <v>13</v>
      </c>
      <c r="AP899" s="29"/>
      <c r="AQ899" s="29"/>
      <c r="AR899" s="7"/>
      <c r="AS899" s="7"/>
      <c r="AT899" s="7"/>
      <c r="AU899" s="7"/>
      <c r="AV899" s="7"/>
      <c r="AW899" s="7"/>
      <c r="AX899" s="7"/>
      <c r="AY899" s="7"/>
      <c r="AZ899" s="7"/>
      <c r="BA899" s="7"/>
      <c r="BB899" s="7"/>
      <c r="BC899" s="7"/>
      <c r="BD899" s="7"/>
      <c r="BE899" s="7"/>
      <c r="BF899" s="7"/>
      <c r="BG899" s="7"/>
      <c r="BH899" s="7"/>
    </row>
    <row r="900" spans="1:60" x14ac:dyDescent="0.25">
      <c r="A900" s="1"/>
      <c r="B900" s="81" t="s">
        <v>2233</v>
      </c>
      <c r="C900" s="53" t="s">
        <v>4327</v>
      </c>
      <c r="D900" s="53" t="s">
        <v>4123</v>
      </c>
      <c r="E900" s="49">
        <v>319.24190196909223</v>
      </c>
      <c r="F900" s="49">
        <v>395.0276821849655</v>
      </c>
      <c r="G900" s="49">
        <v>493.01505651473383</v>
      </c>
      <c r="H900" s="49">
        <v>746.66980529743398</v>
      </c>
      <c r="I900" s="49">
        <v>916.0274045421761</v>
      </c>
      <c r="J900" s="49">
        <v>1140.6600815967893</v>
      </c>
      <c r="K900" s="49">
        <v>1305.8804310068235</v>
      </c>
      <c r="L900" s="49">
        <v>1474.2832770078564</v>
      </c>
      <c r="M900" s="49">
        <v>1647.9196290619961</v>
      </c>
      <c r="N900" s="49">
        <v>1879.5292823533489</v>
      </c>
      <c r="O900" s="49">
        <v>319.24190196909223</v>
      </c>
      <c r="P900" s="49">
        <v>395.0276821849655</v>
      </c>
      <c r="Q900" s="49">
        <v>493.01505651473383</v>
      </c>
      <c r="R900" s="49">
        <v>746.66980529743398</v>
      </c>
      <c r="S900" s="49">
        <v>916.0274045421761</v>
      </c>
      <c r="T900" s="49">
        <v>1140.6600815967893</v>
      </c>
      <c r="U900" s="49">
        <v>1305.8804310068235</v>
      </c>
      <c r="V900" s="49">
        <v>1474.2832770078564</v>
      </c>
      <c r="W900" s="49">
        <v>1647.9196290619961</v>
      </c>
      <c r="X900" s="49">
        <v>1879.5292823533489</v>
      </c>
      <c r="Y900" s="49">
        <v>319.24190196909223</v>
      </c>
      <c r="Z900" s="49">
        <v>395.0276821849655</v>
      </c>
      <c r="AA900" s="49">
        <v>493.01505651473383</v>
      </c>
      <c r="AB900" s="49">
        <v>746.66980529743398</v>
      </c>
      <c r="AC900" s="49">
        <v>916.0274045421761</v>
      </c>
      <c r="AD900" s="49">
        <v>1140.6600815967893</v>
      </c>
      <c r="AE900" s="49">
        <v>1305.8804310068235</v>
      </c>
      <c r="AF900" s="49">
        <v>1474.2832770078564</v>
      </c>
      <c r="AG900" s="49">
        <v>1647.9196290619961</v>
      </c>
      <c r="AH900" s="49">
        <v>1879.5292823533489</v>
      </c>
      <c r="AI900" s="1"/>
      <c r="AJ900" s="33" t="str">
        <f t="shared" ref="AJ900:AJ963" si="28">IF(C900="Rural10W",IF(X900=AH900,"CHECK THIS",""),"")</f>
        <v/>
      </c>
      <c r="AK900" s="33" t="str">
        <f t="shared" ref="AK900:AK963" si="29">IF(C900="Rural10W",B900,"")</f>
        <v/>
      </c>
      <c r="AL900" s="29"/>
      <c r="AM900" s="29"/>
      <c r="AN900" s="29"/>
      <c r="AO900" s="29" t="s">
        <v>13</v>
      </c>
      <c r="AP900" s="29"/>
      <c r="AQ900" s="29"/>
      <c r="AR900" s="7"/>
      <c r="AS900" s="7"/>
      <c r="AT900" s="7"/>
      <c r="AU900" s="7"/>
      <c r="AV900" s="7"/>
      <c r="AW900" s="7"/>
      <c r="AX900" s="7"/>
      <c r="AY900" s="7"/>
      <c r="AZ900" s="7"/>
      <c r="BA900" s="7"/>
      <c r="BB900" s="7"/>
      <c r="BC900" s="7"/>
      <c r="BD900" s="7"/>
      <c r="BE900" s="7"/>
      <c r="BF900" s="7"/>
      <c r="BG900" s="7"/>
      <c r="BH900" s="7"/>
    </row>
    <row r="901" spans="1:60" x14ac:dyDescent="0.25">
      <c r="A901" s="1"/>
      <c r="B901" s="79" t="s">
        <v>2235</v>
      </c>
      <c r="C901" s="80" t="s">
        <v>4333</v>
      </c>
      <c r="D901" s="34" t="s">
        <v>3489</v>
      </c>
      <c r="E901" s="50">
        <v>1110</v>
      </c>
      <c r="F901" s="50">
        <v>1287.3</v>
      </c>
      <c r="G901" s="50">
        <v>1512</v>
      </c>
      <c r="H901" s="50">
        <v>2115</v>
      </c>
      <c r="I901" s="50">
        <v>2548</v>
      </c>
      <c r="J901" s="50">
        <v>3134</v>
      </c>
      <c r="K901" s="50">
        <v>3598</v>
      </c>
      <c r="L901" s="50">
        <v>4088</v>
      </c>
      <c r="M901" s="50">
        <v>4605</v>
      </c>
      <c r="N901" s="50">
        <v>5340</v>
      </c>
      <c r="O901" s="49">
        <v>1002.0586688410698</v>
      </c>
      <c r="P901" s="49">
        <v>1239.7128414584986</v>
      </c>
      <c r="Q901" s="49">
        <v>1547.7519750918184</v>
      </c>
      <c r="R901" s="49">
        <v>2365.1642651157595</v>
      </c>
      <c r="S901" s="49">
        <v>2931.0777928764492</v>
      </c>
      <c r="T901" s="49">
        <v>3699.2460849962963</v>
      </c>
      <c r="U901" s="49">
        <v>4277.0149686243976</v>
      </c>
      <c r="V901" s="49">
        <v>4874.2462704831023</v>
      </c>
      <c r="W901" s="49">
        <v>5506.2488239518088</v>
      </c>
      <c r="X901" s="49">
        <v>6359.2477474762318</v>
      </c>
      <c r="Y901" s="49">
        <v>1105.0643128893532</v>
      </c>
      <c r="Z901" s="49">
        <v>1285.3965136583399</v>
      </c>
      <c r="AA901" s="49">
        <v>1513.3612976487866</v>
      </c>
      <c r="AB901" s="49">
        <v>2126.9125840531315</v>
      </c>
      <c r="AC901" s="49">
        <v>2571.2395529925047</v>
      </c>
      <c r="AD901" s="49">
        <v>3176.475139334982</v>
      </c>
      <c r="AE901" s="49">
        <v>3656.2012830249482</v>
      </c>
      <c r="AF901" s="49">
        <v>4160.828104449286</v>
      </c>
      <c r="AG901" s="49">
        <v>4693.0919903110789</v>
      </c>
      <c r="AH901" s="49">
        <v>5444.7824787125101</v>
      </c>
      <c r="AI901" s="1"/>
      <c r="AJ901" s="33" t="str">
        <f t="shared" si="28"/>
        <v/>
      </c>
      <c r="AK901" s="33" t="str">
        <f t="shared" si="29"/>
        <v/>
      </c>
      <c r="AL901" s="29"/>
      <c r="AM901" s="29"/>
      <c r="AN901" s="29"/>
      <c r="AO901" s="29" t="s">
        <v>13</v>
      </c>
      <c r="AP901" s="29"/>
      <c r="AQ901" s="29"/>
      <c r="AR901" s="7"/>
      <c r="AS901" s="7"/>
      <c r="AT901" s="7"/>
      <c r="AU901" s="7"/>
      <c r="AV901" s="7"/>
      <c r="AW901" s="7"/>
      <c r="AX901" s="7"/>
      <c r="AY901" s="7"/>
      <c r="AZ901" s="7"/>
      <c r="BA901" s="7"/>
      <c r="BB901" s="7"/>
      <c r="BC901" s="7"/>
      <c r="BD901" s="7"/>
      <c r="BE901" s="7"/>
      <c r="BF901" s="7"/>
      <c r="BG901" s="7"/>
      <c r="BH901" s="7"/>
    </row>
    <row r="902" spans="1:60" x14ac:dyDescent="0.25">
      <c r="A902" s="1"/>
      <c r="B902" s="81" t="s">
        <v>2237</v>
      </c>
      <c r="C902" s="53" t="s">
        <v>4327</v>
      </c>
      <c r="D902" s="53" t="s">
        <v>4124</v>
      </c>
      <c r="E902" s="49">
        <v>1354.6687417526473</v>
      </c>
      <c r="F902" s="49">
        <v>1637.7037392364987</v>
      </c>
      <c r="G902" s="49">
        <v>2004.2912094656367</v>
      </c>
      <c r="H902" s="49">
        <v>2952.0113464808428</v>
      </c>
      <c r="I902" s="49">
        <v>3599.26334000518</v>
      </c>
      <c r="J902" s="49">
        <v>4465.7508562184876</v>
      </c>
      <c r="K902" s="49">
        <v>5105.6802617673266</v>
      </c>
      <c r="L902" s="49">
        <v>5763.6767211210508</v>
      </c>
      <c r="M902" s="49">
        <v>6460.4157659238163</v>
      </c>
      <c r="N902" s="49">
        <v>7384.9979202877976</v>
      </c>
      <c r="O902" s="49">
        <v>1354.6687417526473</v>
      </c>
      <c r="P902" s="49">
        <v>1637.7037392364987</v>
      </c>
      <c r="Q902" s="49">
        <v>2004.2912094656367</v>
      </c>
      <c r="R902" s="49">
        <v>2952.0113464808428</v>
      </c>
      <c r="S902" s="49">
        <v>3599.26334000518</v>
      </c>
      <c r="T902" s="49">
        <v>4465.7508562184876</v>
      </c>
      <c r="U902" s="49">
        <v>5105.6802617673266</v>
      </c>
      <c r="V902" s="49">
        <v>5763.6767211210508</v>
      </c>
      <c r="W902" s="49">
        <v>6460.4157659238163</v>
      </c>
      <c r="X902" s="49">
        <v>7384.9979202877976</v>
      </c>
      <c r="Y902" s="49">
        <v>1354.6687417526473</v>
      </c>
      <c r="Z902" s="49">
        <v>1637.7037392364987</v>
      </c>
      <c r="AA902" s="49">
        <v>2004.2912094656367</v>
      </c>
      <c r="AB902" s="49">
        <v>2952.0113464808428</v>
      </c>
      <c r="AC902" s="49">
        <v>3599.26334000518</v>
      </c>
      <c r="AD902" s="49">
        <v>4465.7508562184876</v>
      </c>
      <c r="AE902" s="49">
        <v>5105.6802617673266</v>
      </c>
      <c r="AF902" s="49">
        <v>5763.6767211210508</v>
      </c>
      <c r="AG902" s="49">
        <v>6460.4157659238163</v>
      </c>
      <c r="AH902" s="49">
        <v>7384.9979202877976</v>
      </c>
      <c r="AI902" s="1"/>
      <c r="AJ902" s="33" t="str">
        <f t="shared" si="28"/>
        <v/>
      </c>
      <c r="AK902" s="33" t="str">
        <f t="shared" si="29"/>
        <v/>
      </c>
      <c r="AL902" s="29"/>
      <c r="AM902" s="29"/>
      <c r="AN902" s="29"/>
      <c r="AO902" s="29" t="s">
        <v>13</v>
      </c>
      <c r="AP902" s="29"/>
      <c r="AQ902" s="29"/>
      <c r="AR902" s="7"/>
      <c r="AS902" s="7"/>
      <c r="AT902" s="7"/>
      <c r="AU902" s="7"/>
      <c r="AV902" s="7"/>
      <c r="AW902" s="7"/>
      <c r="AX902" s="7"/>
      <c r="AY902" s="7"/>
      <c r="AZ902" s="7"/>
      <c r="BA902" s="7"/>
      <c r="BB902" s="7"/>
      <c r="BC902" s="7"/>
      <c r="BD902" s="7"/>
      <c r="BE902" s="7"/>
      <c r="BF902" s="7"/>
      <c r="BG902" s="7"/>
      <c r="BH902" s="7"/>
    </row>
    <row r="903" spans="1:60" x14ac:dyDescent="0.25">
      <c r="A903" s="1"/>
      <c r="B903" s="81" t="s">
        <v>2239</v>
      </c>
      <c r="C903" s="53" t="s">
        <v>4327</v>
      </c>
      <c r="D903" s="53" t="s">
        <v>4125</v>
      </c>
      <c r="E903" s="49">
        <v>309.43376483237807</v>
      </c>
      <c r="F903" s="49">
        <v>386.898281879217</v>
      </c>
      <c r="G903" s="49">
        <v>487.30284556733784</v>
      </c>
      <c r="H903" s="49">
        <v>751.46240074904154</v>
      </c>
      <c r="I903" s="49">
        <v>931.11046363371531</v>
      </c>
      <c r="J903" s="49">
        <v>1170.0329067614055</v>
      </c>
      <c r="K903" s="49">
        <v>1347.6075885049599</v>
      </c>
      <c r="L903" s="49">
        <v>1528.0976035120839</v>
      </c>
      <c r="M903" s="49">
        <v>1715.4651475240878</v>
      </c>
      <c r="N903" s="49">
        <v>1964.3335231748474</v>
      </c>
      <c r="O903" s="49">
        <v>309.43376483237807</v>
      </c>
      <c r="P903" s="49">
        <v>386.898281879217</v>
      </c>
      <c r="Q903" s="49">
        <v>487.30284556733784</v>
      </c>
      <c r="R903" s="49">
        <v>751.46240074904154</v>
      </c>
      <c r="S903" s="49">
        <v>931.11046363371531</v>
      </c>
      <c r="T903" s="49">
        <v>1170.0329067614055</v>
      </c>
      <c r="U903" s="49">
        <v>1347.6075885049599</v>
      </c>
      <c r="V903" s="49">
        <v>1528.0976035120839</v>
      </c>
      <c r="W903" s="49">
        <v>1715.4651475240878</v>
      </c>
      <c r="X903" s="49">
        <v>1964.3335231748474</v>
      </c>
      <c r="Y903" s="49">
        <v>309.43376483237807</v>
      </c>
      <c r="Z903" s="49">
        <v>386.898281879217</v>
      </c>
      <c r="AA903" s="49">
        <v>487.30284556733784</v>
      </c>
      <c r="AB903" s="49">
        <v>751.46240074904154</v>
      </c>
      <c r="AC903" s="49">
        <v>931.11046363371531</v>
      </c>
      <c r="AD903" s="49">
        <v>1170.0329067614055</v>
      </c>
      <c r="AE903" s="49">
        <v>1347.6075885049599</v>
      </c>
      <c r="AF903" s="49">
        <v>1528.0976035120839</v>
      </c>
      <c r="AG903" s="49">
        <v>1715.4651475240878</v>
      </c>
      <c r="AH903" s="49">
        <v>1964.3335231748474</v>
      </c>
      <c r="AI903" s="1"/>
      <c r="AJ903" s="33" t="str">
        <f t="shared" si="28"/>
        <v/>
      </c>
      <c r="AK903" s="33" t="str">
        <f t="shared" si="29"/>
        <v/>
      </c>
      <c r="AL903" s="29"/>
      <c r="AM903" s="29"/>
      <c r="AN903" s="29"/>
      <c r="AO903" s="29" t="s">
        <v>13</v>
      </c>
      <c r="AP903" s="29"/>
      <c r="AQ903" s="29"/>
      <c r="AR903" s="7"/>
      <c r="AS903" s="7"/>
      <c r="AT903" s="7"/>
      <c r="AU903" s="7"/>
      <c r="AV903" s="7"/>
      <c r="AW903" s="7"/>
      <c r="AX903" s="7"/>
      <c r="AY903" s="7"/>
      <c r="AZ903" s="7"/>
      <c r="BA903" s="7"/>
      <c r="BB903" s="7"/>
      <c r="BC903" s="7"/>
      <c r="BD903" s="7"/>
      <c r="BE903" s="7"/>
      <c r="BF903" s="7"/>
      <c r="BG903" s="7"/>
      <c r="BH903" s="7"/>
    </row>
    <row r="904" spans="1:60" x14ac:dyDescent="0.25">
      <c r="A904" s="1"/>
      <c r="B904" s="81" t="s">
        <v>2241</v>
      </c>
      <c r="C904" s="53" t="s">
        <v>4327</v>
      </c>
      <c r="D904" s="53" t="s">
        <v>4126</v>
      </c>
      <c r="E904" s="49">
        <v>1665.0137273587668</v>
      </c>
      <c r="F904" s="49">
        <v>1996.0353230079245</v>
      </c>
      <c r="G904" s="49">
        <v>2423.82030219437</v>
      </c>
      <c r="H904" s="49">
        <v>3515.1342306621523</v>
      </c>
      <c r="I904" s="49">
        <v>4255.5404327028327</v>
      </c>
      <c r="J904" s="49">
        <v>5239.7417501090822</v>
      </c>
      <c r="K904" s="49">
        <v>5961.1840871329696</v>
      </c>
      <c r="L904" s="49">
        <v>6699.9596248669623</v>
      </c>
      <c r="M904" s="49">
        <v>7483.937633170337</v>
      </c>
      <c r="N904" s="49">
        <v>8514.8192523890193</v>
      </c>
      <c r="O904" s="49">
        <v>1665.0137273587668</v>
      </c>
      <c r="P904" s="49">
        <v>1996.0353230079245</v>
      </c>
      <c r="Q904" s="49">
        <v>2423.82030219437</v>
      </c>
      <c r="R904" s="49">
        <v>3515.1342306621523</v>
      </c>
      <c r="S904" s="49">
        <v>4255.5404327028327</v>
      </c>
      <c r="T904" s="49">
        <v>5239.7417501090822</v>
      </c>
      <c r="U904" s="49">
        <v>5961.1840871329696</v>
      </c>
      <c r="V904" s="49">
        <v>6699.9596248669623</v>
      </c>
      <c r="W904" s="49">
        <v>7483.937633170337</v>
      </c>
      <c r="X904" s="49">
        <v>8514.8192523890193</v>
      </c>
      <c r="Y904" s="49">
        <v>1665.0137273587668</v>
      </c>
      <c r="Z904" s="49">
        <v>1996.0353230079245</v>
      </c>
      <c r="AA904" s="49">
        <v>2423.82030219437</v>
      </c>
      <c r="AB904" s="49">
        <v>3515.1342306621523</v>
      </c>
      <c r="AC904" s="49">
        <v>4255.5404327028327</v>
      </c>
      <c r="AD904" s="49">
        <v>5239.7417501090822</v>
      </c>
      <c r="AE904" s="49">
        <v>5961.1840871329696</v>
      </c>
      <c r="AF904" s="49">
        <v>6699.9596248669623</v>
      </c>
      <c r="AG904" s="49">
        <v>7483.937633170337</v>
      </c>
      <c r="AH904" s="49">
        <v>8514.8192523890193</v>
      </c>
      <c r="AI904" s="1"/>
      <c r="AJ904" s="33" t="str">
        <f t="shared" si="28"/>
        <v/>
      </c>
      <c r="AK904" s="33" t="str">
        <f t="shared" si="29"/>
        <v/>
      </c>
      <c r="AL904" s="29"/>
      <c r="AM904" s="29"/>
      <c r="AN904" s="29"/>
      <c r="AO904" s="29" t="s">
        <v>13</v>
      </c>
      <c r="AP904" s="29"/>
      <c r="AQ904" s="29"/>
      <c r="AR904" s="7"/>
      <c r="AS904" s="7"/>
      <c r="AT904" s="7"/>
      <c r="AU904" s="7"/>
      <c r="AV904" s="7"/>
      <c r="AW904" s="7"/>
      <c r="AX904" s="7"/>
      <c r="AY904" s="7"/>
      <c r="AZ904" s="7"/>
      <c r="BA904" s="7"/>
      <c r="BB904" s="7"/>
      <c r="BC904" s="7"/>
      <c r="BD904" s="7"/>
      <c r="BE904" s="7"/>
      <c r="BF904" s="7"/>
      <c r="BG904" s="7"/>
      <c r="BH904" s="7"/>
    </row>
    <row r="905" spans="1:60" x14ac:dyDescent="0.25">
      <c r="A905" s="1"/>
      <c r="B905" s="81" t="s">
        <v>2243</v>
      </c>
      <c r="C905" s="53" t="s">
        <v>4327</v>
      </c>
      <c r="D905" s="53" t="s">
        <v>4127</v>
      </c>
      <c r="E905" s="49">
        <v>164.67315038072829</v>
      </c>
      <c r="F905" s="49">
        <v>200.39618712183983</v>
      </c>
      <c r="G905" s="49">
        <v>245.30684153092949</v>
      </c>
      <c r="H905" s="49">
        <v>359.86778253010687</v>
      </c>
      <c r="I905" s="49">
        <v>436.19509173501336</v>
      </c>
      <c r="J905" s="49">
        <v>533.57330757872592</v>
      </c>
      <c r="K905" s="49">
        <v>604.97404483518505</v>
      </c>
      <c r="L905" s="49">
        <v>674.6400518258024</v>
      </c>
      <c r="M905" s="49">
        <v>747.87442022606683</v>
      </c>
      <c r="N905" s="49">
        <v>839.76432877125319</v>
      </c>
      <c r="O905" s="49">
        <v>164.67315038072829</v>
      </c>
      <c r="P905" s="49">
        <v>200.39618712183983</v>
      </c>
      <c r="Q905" s="49">
        <v>245.30684153092949</v>
      </c>
      <c r="R905" s="49">
        <v>359.86778253010687</v>
      </c>
      <c r="S905" s="49">
        <v>436.19509173501336</v>
      </c>
      <c r="T905" s="49">
        <v>533.57330757872592</v>
      </c>
      <c r="U905" s="49">
        <v>604.97404483518505</v>
      </c>
      <c r="V905" s="49">
        <v>674.6400518258024</v>
      </c>
      <c r="W905" s="49">
        <v>747.87442022606683</v>
      </c>
      <c r="X905" s="49">
        <v>839.76432877125319</v>
      </c>
      <c r="Y905" s="49">
        <v>164.67315038072829</v>
      </c>
      <c r="Z905" s="49">
        <v>200.39618712183983</v>
      </c>
      <c r="AA905" s="49">
        <v>245.30684153092949</v>
      </c>
      <c r="AB905" s="49">
        <v>359.86778253010687</v>
      </c>
      <c r="AC905" s="49">
        <v>436.19509173501336</v>
      </c>
      <c r="AD905" s="49">
        <v>533.57330757872592</v>
      </c>
      <c r="AE905" s="49">
        <v>604.97404483518505</v>
      </c>
      <c r="AF905" s="49">
        <v>674.6400518258024</v>
      </c>
      <c r="AG905" s="49">
        <v>747.87442022606683</v>
      </c>
      <c r="AH905" s="49">
        <v>839.76432877125319</v>
      </c>
      <c r="AI905" s="1"/>
      <c r="AJ905" s="33" t="str">
        <f t="shared" si="28"/>
        <v/>
      </c>
      <c r="AK905" s="33" t="str">
        <f t="shared" si="29"/>
        <v/>
      </c>
      <c r="AL905" s="29"/>
      <c r="AM905" s="29"/>
      <c r="AN905" s="29"/>
      <c r="AO905" s="29" t="s">
        <v>13</v>
      </c>
      <c r="AP905" s="29"/>
      <c r="AQ905" s="29"/>
      <c r="AR905" s="7"/>
      <c r="AS905" s="7"/>
      <c r="AT905" s="7"/>
      <c r="AU905" s="7"/>
      <c r="AV905" s="7"/>
      <c r="AW905" s="7"/>
      <c r="AX905" s="7"/>
      <c r="AY905" s="7"/>
      <c r="AZ905" s="7"/>
      <c r="BA905" s="7"/>
      <c r="BB905" s="7"/>
      <c r="BC905" s="7"/>
      <c r="BD905" s="7"/>
      <c r="BE905" s="7"/>
      <c r="BF905" s="7"/>
      <c r="BG905" s="7"/>
      <c r="BH905" s="7"/>
    </row>
    <row r="906" spans="1:60" x14ac:dyDescent="0.25">
      <c r="A906" s="1"/>
      <c r="B906" s="79" t="s">
        <v>2245</v>
      </c>
      <c r="C906" s="80" t="s">
        <v>4333</v>
      </c>
      <c r="D906" s="34" t="s">
        <v>3490</v>
      </c>
      <c r="E906" s="50">
        <v>1700</v>
      </c>
      <c r="F906" s="50">
        <v>2040.1</v>
      </c>
      <c r="G906" s="50">
        <v>2478</v>
      </c>
      <c r="H906" s="50">
        <v>3661</v>
      </c>
      <c r="I906" s="50">
        <v>4514</v>
      </c>
      <c r="J906" s="50">
        <v>5669</v>
      </c>
      <c r="K906" s="50">
        <v>6582</v>
      </c>
      <c r="L906" s="50">
        <v>7540</v>
      </c>
      <c r="M906" s="50">
        <v>8550</v>
      </c>
      <c r="N906" s="50">
        <v>9973</v>
      </c>
      <c r="O906" s="49">
        <v>2279.2670175521116</v>
      </c>
      <c r="P906" s="49">
        <v>2725.1004418928146</v>
      </c>
      <c r="Q906" s="49">
        <v>3299.0808586902585</v>
      </c>
      <c r="R906" s="49">
        <v>4765.9534488011377</v>
      </c>
      <c r="S906" s="49">
        <v>5769.8915250510363</v>
      </c>
      <c r="T906" s="49">
        <v>7103.3894945311959</v>
      </c>
      <c r="U906" s="49">
        <v>8084.949738356162</v>
      </c>
      <c r="V906" s="49">
        <v>9086.7346314598035</v>
      </c>
      <c r="W906" s="49">
        <v>10160.526780769833</v>
      </c>
      <c r="X906" s="49">
        <v>11562.869915779644</v>
      </c>
      <c r="Y906" s="49">
        <v>1719.5067956130288</v>
      </c>
      <c r="Z906" s="49">
        <v>2060.2470718203772</v>
      </c>
      <c r="AA906" s="49">
        <v>2500.9757530414063</v>
      </c>
      <c r="AB906" s="49">
        <v>3699.7702964491623</v>
      </c>
      <c r="AC906" s="49">
        <v>4570.3424562613345</v>
      </c>
      <c r="AD906" s="49">
        <v>5749.0303151455173</v>
      </c>
      <c r="AE906" s="49">
        <v>6677.9329620227336</v>
      </c>
      <c r="AF906" s="49">
        <v>7646.8970337680257</v>
      </c>
      <c r="AG906" s="49">
        <v>8667.6227424157732</v>
      </c>
      <c r="AH906" s="49">
        <v>10095.297685829202</v>
      </c>
      <c r="AI906" s="1"/>
      <c r="AJ906" s="33" t="str">
        <f t="shared" si="28"/>
        <v/>
      </c>
      <c r="AK906" s="33" t="str">
        <f t="shared" si="29"/>
        <v/>
      </c>
      <c r="AL906" s="29"/>
      <c r="AM906" s="29"/>
      <c r="AN906" s="29"/>
      <c r="AO906" s="29" t="s">
        <v>13</v>
      </c>
      <c r="AP906" s="29"/>
      <c r="AQ906" s="29"/>
      <c r="AR906" s="7"/>
      <c r="AS906" s="7"/>
      <c r="AT906" s="7"/>
      <c r="AU906" s="7"/>
      <c r="AV906" s="7"/>
      <c r="AW906" s="7"/>
      <c r="AX906" s="7"/>
      <c r="AY906" s="7"/>
      <c r="AZ906" s="7"/>
      <c r="BA906" s="7"/>
      <c r="BB906" s="7"/>
      <c r="BC906" s="7"/>
      <c r="BD906" s="7"/>
      <c r="BE906" s="7"/>
      <c r="BF906" s="7"/>
      <c r="BG906" s="7"/>
      <c r="BH906" s="7"/>
    </row>
    <row r="907" spans="1:60" x14ac:dyDescent="0.25">
      <c r="A907" s="1"/>
      <c r="B907" s="79" t="s">
        <v>2249</v>
      </c>
      <c r="C907" s="80" t="s">
        <v>4333</v>
      </c>
      <c r="D907" s="34" t="s">
        <v>3491</v>
      </c>
      <c r="E907" s="50">
        <v>1116</v>
      </c>
      <c r="F907" s="50">
        <v>1326.9</v>
      </c>
      <c r="G907" s="50">
        <v>1592</v>
      </c>
      <c r="H907" s="50">
        <v>2282</v>
      </c>
      <c r="I907" s="50">
        <v>2760</v>
      </c>
      <c r="J907" s="50">
        <v>3385</v>
      </c>
      <c r="K907" s="50">
        <v>3865</v>
      </c>
      <c r="L907" s="50">
        <v>4357</v>
      </c>
      <c r="M907" s="50">
        <v>4864</v>
      </c>
      <c r="N907" s="50">
        <v>5561</v>
      </c>
      <c r="O907" s="49">
        <v>1072.1285869810386</v>
      </c>
      <c r="P907" s="49">
        <v>1288.1864305281588</v>
      </c>
      <c r="Q907" s="49">
        <v>1561.9745686764061</v>
      </c>
      <c r="R907" s="49">
        <v>2281.3161551616622</v>
      </c>
      <c r="S907" s="49">
        <v>2785.6555972852007</v>
      </c>
      <c r="T907" s="49">
        <v>3450.7645663703106</v>
      </c>
      <c r="U907" s="49">
        <v>3950.3081993634437</v>
      </c>
      <c r="V907" s="49">
        <v>4450.4418763481535</v>
      </c>
      <c r="W907" s="49">
        <v>4995.3283685848573</v>
      </c>
      <c r="X907" s="49">
        <v>5692.2563352654852</v>
      </c>
      <c r="Y907" s="49">
        <v>1114.5226317724214</v>
      </c>
      <c r="Z907" s="49">
        <v>1325.7613656037695</v>
      </c>
      <c r="AA907" s="49">
        <v>1591.1598185638463</v>
      </c>
      <c r="AB907" s="49">
        <v>2281.9760054442686</v>
      </c>
      <c r="AC907" s="49">
        <v>2761.1509746973102</v>
      </c>
      <c r="AD907" s="49">
        <v>3388.6692676515618</v>
      </c>
      <c r="AE907" s="49">
        <v>3870.4452042146881</v>
      </c>
      <c r="AF907" s="49">
        <v>4363.4579011862616</v>
      </c>
      <c r="AG907" s="49">
        <v>4873.5913977056352</v>
      </c>
      <c r="AH907" s="49">
        <v>5571.0966411742684</v>
      </c>
      <c r="AI907" s="1"/>
      <c r="AJ907" s="33" t="str">
        <f t="shared" si="28"/>
        <v/>
      </c>
      <c r="AK907" s="33" t="str">
        <f t="shared" si="29"/>
        <v/>
      </c>
      <c r="AL907" s="29"/>
      <c r="AM907" s="29"/>
      <c r="AN907" s="29"/>
      <c r="AO907" s="29" t="s">
        <v>13</v>
      </c>
      <c r="AP907" s="29"/>
      <c r="AQ907" s="29"/>
      <c r="AR907" s="7"/>
      <c r="AS907" s="7"/>
      <c r="AT907" s="7"/>
      <c r="AU907" s="7"/>
      <c r="AV907" s="7"/>
      <c r="AW907" s="7"/>
      <c r="AX907" s="7"/>
      <c r="AY907" s="7"/>
      <c r="AZ907" s="7"/>
      <c r="BA907" s="7"/>
      <c r="BB907" s="7"/>
      <c r="BC907" s="7"/>
      <c r="BD907" s="7"/>
      <c r="BE907" s="7"/>
      <c r="BF907" s="7"/>
      <c r="BG907" s="7"/>
      <c r="BH907" s="7"/>
    </row>
    <row r="908" spans="1:60" x14ac:dyDescent="0.25">
      <c r="A908" s="1"/>
      <c r="B908" s="79" t="s">
        <v>2251</v>
      </c>
      <c r="C908" s="80" t="s">
        <v>4333</v>
      </c>
      <c r="D908" s="34" t="s">
        <v>3492</v>
      </c>
      <c r="E908" s="50">
        <v>55.3</v>
      </c>
      <c r="F908" s="50">
        <v>59.6</v>
      </c>
      <c r="G908" s="50">
        <v>64.400000000000006</v>
      </c>
      <c r="H908" s="50">
        <v>74.900000000000006</v>
      </c>
      <c r="I908" s="50">
        <v>81</v>
      </c>
      <c r="J908" s="50">
        <v>87.9</v>
      </c>
      <c r="K908" s="50">
        <v>92.7</v>
      </c>
      <c r="L908" s="50">
        <v>97.2</v>
      </c>
      <c r="M908" s="50">
        <v>101.5</v>
      </c>
      <c r="N908" s="50">
        <v>106.9</v>
      </c>
      <c r="O908" s="49">
        <v>72.911377771837294</v>
      </c>
      <c r="P908" s="49">
        <v>87.620348820480089</v>
      </c>
      <c r="Q908" s="49">
        <v>105.82456253642003</v>
      </c>
      <c r="R908" s="49">
        <v>150.07453322045782</v>
      </c>
      <c r="S908" s="49">
        <v>178.23509796771805</v>
      </c>
      <c r="T908" s="49">
        <v>212.46337838850042</v>
      </c>
      <c r="U908" s="49">
        <v>236.76544040432358</v>
      </c>
      <c r="V908" s="49">
        <v>259.55400401882321</v>
      </c>
      <c r="W908" s="49">
        <v>283.20981535960436</v>
      </c>
      <c r="X908" s="49">
        <v>311.32802805985625</v>
      </c>
      <c r="Y908" s="49">
        <v>58.345576607159828</v>
      </c>
      <c r="Z908" s="49">
        <v>63.91082289545848</v>
      </c>
      <c r="AA908" s="49">
        <v>70.501292156526986</v>
      </c>
      <c r="AB908" s="49">
        <v>88.364095502171551</v>
      </c>
      <c r="AC908" s="49">
        <v>102.37792934042028</v>
      </c>
      <c r="AD908" s="49">
        <v>120.50383729631891</v>
      </c>
      <c r="AE908" s="49">
        <v>134.52545043996489</v>
      </c>
      <c r="AF908" s="49">
        <v>147.23362388001473</v>
      </c>
      <c r="AG908" s="49">
        <v>159.82660739937918</v>
      </c>
      <c r="AH908" s="49">
        <v>175.04267601995207</v>
      </c>
      <c r="AI908" s="1"/>
      <c r="AJ908" s="33" t="str">
        <f t="shared" si="28"/>
        <v/>
      </c>
      <c r="AK908" s="33" t="str">
        <f t="shared" si="29"/>
        <v/>
      </c>
      <c r="AL908" s="29"/>
      <c r="AM908" s="29"/>
      <c r="AN908" s="29"/>
      <c r="AO908" s="29" t="s">
        <v>13</v>
      </c>
      <c r="AP908" s="29"/>
      <c r="AQ908" s="29"/>
      <c r="AR908" s="7"/>
      <c r="AS908" s="7"/>
      <c r="AT908" s="7"/>
      <c r="AU908" s="7"/>
      <c r="AV908" s="7"/>
      <c r="AW908" s="7"/>
      <c r="AX908" s="7"/>
      <c r="AY908" s="7"/>
      <c r="AZ908" s="7"/>
      <c r="BA908" s="7"/>
      <c r="BB908" s="7"/>
      <c r="BC908" s="7"/>
      <c r="BD908" s="7"/>
      <c r="BE908" s="7"/>
      <c r="BF908" s="7"/>
      <c r="BG908" s="7"/>
      <c r="BH908" s="7"/>
    </row>
    <row r="909" spans="1:60" x14ac:dyDescent="0.25">
      <c r="A909" s="1"/>
      <c r="B909" s="81" t="s">
        <v>2253</v>
      </c>
      <c r="C909" s="53" t="s">
        <v>4327</v>
      </c>
      <c r="D909" s="53" t="s">
        <v>4128</v>
      </c>
      <c r="E909" s="49">
        <v>192.53714875552379</v>
      </c>
      <c r="F909" s="49">
        <v>226.81789140264266</v>
      </c>
      <c r="G909" s="49">
        <v>269.19424803750968</v>
      </c>
      <c r="H909" s="49">
        <v>370.51390985211958</v>
      </c>
      <c r="I909" s="49">
        <v>435.19039544698501</v>
      </c>
      <c r="J909" s="49">
        <v>513.68898410901409</v>
      </c>
      <c r="K909" s="49">
        <v>569.0803217915643</v>
      </c>
      <c r="L909" s="49">
        <v>621.14185608653304</v>
      </c>
      <c r="M909" s="49">
        <v>676.2434980989641</v>
      </c>
      <c r="N909" s="49">
        <v>741.04954248531681</v>
      </c>
      <c r="O909" s="49">
        <v>192.53714875552379</v>
      </c>
      <c r="P909" s="49">
        <v>226.81789140264266</v>
      </c>
      <c r="Q909" s="49">
        <v>269.19424803750968</v>
      </c>
      <c r="R909" s="49">
        <v>370.51390985211958</v>
      </c>
      <c r="S909" s="49">
        <v>435.19039544698501</v>
      </c>
      <c r="T909" s="49">
        <v>513.68898410901409</v>
      </c>
      <c r="U909" s="49">
        <v>569.0803217915643</v>
      </c>
      <c r="V909" s="49">
        <v>621.14185608653304</v>
      </c>
      <c r="W909" s="49">
        <v>676.2434980989641</v>
      </c>
      <c r="X909" s="49">
        <v>741.04954248531681</v>
      </c>
      <c r="Y909" s="49">
        <v>192.53714875552379</v>
      </c>
      <c r="Z909" s="49">
        <v>226.81789140264266</v>
      </c>
      <c r="AA909" s="49">
        <v>269.19424803750968</v>
      </c>
      <c r="AB909" s="49">
        <v>370.51390985211958</v>
      </c>
      <c r="AC909" s="49">
        <v>435.19039544698501</v>
      </c>
      <c r="AD909" s="49">
        <v>513.68898410901409</v>
      </c>
      <c r="AE909" s="49">
        <v>569.0803217915643</v>
      </c>
      <c r="AF909" s="49">
        <v>621.14185608653304</v>
      </c>
      <c r="AG909" s="49">
        <v>676.2434980989641</v>
      </c>
      <c r="AH909" s="49">
        <v>741.04954248531681</v>
      </c>
      <c r="AI909" s="1"/>
      <c r="AJ909" s="33" t="str">
        <f t="shared" si="28"/>
        <v/>
      </c>
      <c r="AK909" s="33" t="str">
        <f t="shared" si="29"/>
        <v/>
      </c>
      <c r="AL909" s="29"/>
      <c r="AM909" s="29"/>
      <c r="AN909" s="29"/>
      <c r="AO909" s="29" t="s">
        <v>13</v>
      </c>
      <c r="AP909" s="29"/>
      <c r="AQ909" s="29"/>
      <c r="AR909" s="7"/>
      <c r="AS909" s="7"/>
      <c r="AT909" s="7"/>
      <c r="AU909" s="7"/>
      <c r="AV909" s="7"/>
      <c r="AW909" s="7"/>
      <c r="AX909" s="7"/>
      <c r="AY909" s="7"/>
      <c r="AZ909" s="7"/>
      <c r="BA909" s="7"/>
      <c r="BB909" s="7"/>
      <c r="BC909" s="7"/>
      <c r="BD909" s="7"/>
      <c r="BE909" s="7"/>
      <c r="BF909" s="7"/>
      <c r="BG909" s="7"/>
      <c r="BH909" s="7"/>
    </row>
    <row r="910" spans="1:60" x14ac:dyDescent="0.25">
      <c r="A910" s="1"/>
      <c r="B910" s="81" t="s">
        <v>2255</v>
      </c>
      <c r="C910" s="53" t="s">
        <v>4327</v>
      </c>
      <c r="D910" s="53" t="s">
        <v>4129</v>
      </c>
      <c r="E910" s="49">
        <v>235.38133064188159</v>
      </c>
      <c r="F910" s="49">
        <v>281.5291085250085</v>
      </c>
      <c r="G910" s="49">
        <v>338.25828942467405</v>
      </c>
      <c r="H910" s="49">
        <v>476.58609144150716</v>
      </c>
      <c r="I910" s="49">
        <v>566.08209299731175</v>
      </c>
      <c r="J910" s="49">
        <v>676.52080177186667</v>
      </c>
      <c r="K910" s="49">
        <v>755.96214727278334</v>
      </c>
      <c r="L910" s="49">
        <v>831.20395397208711</v>
      </c>
      <c r="M910" s="49">
        <v>911.19998621518369</v>
      </c>
      <c r="N910" s="49">
        <v>1007.3346740039333</v>
      </c>
      <c r="O910" s="49">
        <v>235.38133064188159</v>
      </c>
      <c r="P910" s="49">
        <v>281.5291085250085</v>
      </c>
      <c r="Q910" s="49">
        <v>338.25828942467405</v>
      </c>
      <c r="R910" s="49">
        <v>476.58609144150716</v>
      </c>
      <c r="S910" s="49">
        <v>566.08209299731175</v>
      </c>
      <c r="T910" s="49">
        <v>676.52080177186667</v>
      </c>
      <c r="U910" s="49">
        <v>755.96214727278334</v>
      </c>
      <c r="V910" s="49">
        <v>831.20395397208711</v>
      </c>
      <c r="W910" s="49">
        <v>911.19998621518369</v>
      </c>
      <c r="X910" s="49">
        <v>1007.3346740039333</v>
      </c>
      <c r="Y910" s="49">
        <v>235.38133064188159</v>
      </c>
      <c r="Z910" s="49">
        <v>281.5291085250085</v>
      </c>
      <c r="AA910" s="49">
        <v>338.25828942467405</v>
      </c>
      <c r="AB910" s="49">
        <v>476.58609144150716</v>
      </c>
      <c r="AC910" s="49">
        <v>566.08209299731175</v>
      </c>
      <c r="AD910" s="49">
        <v>676.52080177186667</v>
      </c>
      <c r="AE910" s="49">
        <v>755.96214727278334</v>
      </c>
      <c r="AF910" s="49">
        <v>831.20395397208711</v>
      </c>
      <c r="AG910" s="49">
        <v>911.19998621518369</v>
      </c>
      <c r="AH910" s="49">
        <v>1007.3346740039333</v>
      </c>
      <c r="AI910" s="1"/>
      <c r="AJ910" s="33" t="str">
        <f t="shared" si="28"/>
        <v/>
      </c>
      <c r="AK910" s="33" t="str">
        <f t="shared" si="29"/>
        <v/>
      </c>
      <c r="AL910" s="29"/>
      <c r="AM910" s="29"/>
      <c r="AN910" s="29"/>
      <c r="AO910" s="29" t="s">
        <v>13</v>
      </c>
      <c r="AP910" s="29"/>
      <c r="AQ910" s="29"/>
      <c r="AR910" s="7"/>
      <c r="AS910" s="7"/>
      <c r="AT910" s="7"/>
      <c r="AU910" s="7"/>
      <c r="AV910" s="7"/>
      <c r="AW910" s="7"/>
      <c r="AX910" s="7"/>
      <c r="AY910" s="7"/>
      <c r="AZ910" s="7"/>
      <c r="BA910" s="7"/>
      <c r="BB910" s="7"/>
      <c r="BC910" s="7"/>
      <c r="BD910" s="7"/>
      <c r="BE910" s="7"/>
      <c r="BF910" s="7"/>
      <c r="BG910" s="7"/>
      <c r="BH910" s="7"/>
    </row>
    <row r="911" spans="1:60" x14ac:dyDescent="0.25">
      <c r="A911" s="1"/>
      <c r="B911" s="81" t="s">
        <v>4130</v>
      </c>
      <c r="C911" s="53" t="s">
        <v>4327</v>
      </c>
      <c r="D911" s="53" t="s">
        <v>4131</v>
      </c>
      <c r="E911" s="49">
        <v>14066.683035021402</v>
      </c>
      <c r="F911" s="49">
        <v>16610.095346091319</v>
      </c>
      <c r="G911" s="49">
        <v>19929.970016106363</v>
      </c>
      <c r="H911" s="49">
        <v>28673.020337185626</v>
      </c>
      <c r="I911" s="49">
        <v>34948.911183332093</v>
      </c>
      <c r="J911" s="49">
        <v>43559.273760550641</v>
      </c>
      <c r="K911" s="49">
        <v>50037.277903259557</v>
      </c>
      <c r="L911" s="49">
        <v>56813.096886671061</v>
      </c>
      <c r="M911" s="49">
        <v>64294.693053993193</v>
      </c>
      <c r="N911" s="49">
        <v>74258.23748350807</v>
      </c>
      <c r="O911" s="49">
        <v>14066.683035021402</v>
      </c>
      <c r="P911" s="49">
        <v>16610.095346091319</v>
      </c>
      <c r="Q911" s="49">
        <v>19929.970016106363</v>
      </c>
      <c r="R911" s="49">
        <v>28673.020337185626</v>
      </c>
      <c r="S911" s="49">
        <v>34948.911183332093</v>
      </c>
      <c r="T911" s="49">
        <v>43559.273760550641</v>
      </c>
      <c r="U911" s="49">
        <v>50037.277903259557</v>
      </c>
      <c r="V911" s="49">
        <v>56813.096886671061</v>
      </c>
      <c r="W911" s="49">
        <v>64294.693053993193</v>
      </c>
      <c r="X911" s="49">
        <v>74258.23748350807</v>
      </c>
      <c r="Y911" s="49">
        <v>14066.683035021402</v>
      </c>
      <c r="Z911" s="49">
        <v>16610.095346091319</v>
      </c>
      <c r="AA911" s="49">
        <v>19929.970016106363</v>
      </c>
      <c r="AB911" s="49">
        <v>28673.020337185626</v>
      </c>
      <c r="AC911" s="49">
        <v>34948.911183332093</v>
      </c>
      <c r="AD911" s="49">
        <v>43559.273760550641</v>
      </c>
      <c r="AE911" s="49">
        <v>50037.277903259557</v>
      </c>
      <c r="AF911" s="49">
        <v>56813.096886671061</v>
      </c>
      <c r="AG911" s="49">
        <v>64294.693053993193</v>
      </c>
      <c r="AH911" s="49">
        <v>74258.23748350807</v>
      </c>
      <c r="AI911" s="1"/>
      <c r="AJ911" s="33" t="str">
        <f t="shared" si="28"/>
        <v/>
      </c>
      <c r="AK911" s="33" t="str">
        <f t="shared" si="29"/>
        <v/>
      </c>
      <c r="AL911" s="29"/>
      <c r="AM911" s="29"/>
      <c r="AN911" s="29"/>
      <c r="AO911" s="29" t="s">
        <v>13</v>
      </c>
      <c r="AP911" s="29"/>
      <c r="AQ911" s="29"/>
      <c r="AR911" s="7"/>
      <c r="AS911" s="7"/>
      <c r="AT911" s="7"/>
      <c r="AU911" s="7"/>
      <c r="AV911" s="7"/>
      <c r="AW911" s="7"/>
      <c r="AX911" s="7"/>
      <c r="AY911" s="7"/>
      <c r="AZ911" s="7"/>
      <c r="BA911" s="7"/>
      <c r="BB911" s="7"/>
      <c r="BC911" s="7"/>
      <c r="BD911" s="7"/>
      <c r="BE911" s="7"/>
      <c r="BF911" s="7"/>
      <c r="BG911" s="7"/>
      <c r="BH911" s="7"/>
    </row>
    <row r="912" spans="1:60" x14ac:dyDescent="0.25">
      <c r="A912" s="1"/>
      <c r="B912" s="79" t="s">
        <v>2257</v>
      </c>
      <c r="C912" s="80" t="s">
        <v>3585</v>
      </c>
      <c r="D912" s="80" t="s">
        <v>4395</v>
      </c>
      <c r="E912" s="85">
        <v>13440</v>
      </c>
      <c r="F912" s="85">
        <v>14820</v>
      </c>
      <c r="G912" s="85">
        <v>16450</v>
      </c>
      <c r="H912" s="85">
        <v>20320</v>
      </c>
      <c r="I912" s="85">
        <v>22790</v>
      </c>
      <c r="J912" s="85">
        <v>25830</v>
      </c>
      <c r="K912" s="85">
        <v>28060</v>
      </c>
      <c r="L912" s="85">
        <v>30260</v>
      </c>
      <c r="M912" s="85">
        <v>32450</v>
      </c>
      <c r="N912" s="85">
        <v>35370</v>
      </c>
      <c r="O912" s="85">
        <v>13440</v>
      </c>
      <c r="P912" s="85">
        <v>14820</v>
      </c>
      <c r="Q912" s="85">
        <v>16450</v>
      </c>
      <c r="R912" s="85">
        <v>20320</v>
      </c>
      <c r="S912" s="85">
        <v>22790</v>
      </c>
      <c r="T912" s="85">
        <v>25830</v>
      </c>
      <c r="U912" s="85">
        <v>28060</v>
      </c>
      <c r="V912" s="85">
        <v>30260</v>
      </c>
      <c r="W912" s="85">
        <v>32450</v>
      </c>
      <c r="X912" s="85">
        <v>35370</v>
      </c>
      <c r="Y912" s="85">
        <v>13440</v>
      </c>
      <c r="Z912" s="85">
        <v>14820</v>
      </c>
      <c r="AA912" s="85">
        <v>16450</v>
      </c>
      <c r="AB912" s="85">
        <v>20320</v>
      </c>
      <c r="AC912" s="85">
        <v>22790</v>
      </c>
      <c r="AD912" s="85">
        <v>25830</v>
      </c>
      <c r="AE912" s="85">
        <v>28060</v>
      </c>
      <c r="AF912" s="85">
        <v>30260</v>
      </c>
      <c r="AG912" s="85">
        <v>32450</v>
      </c>
      <c r="AH912" s="85">
        <v>35370</v>
      </c>
      <c r="AI912" s="1"/>
      <c r="AJ912" s="33" t="str">
        <f t="shared" si="28"/>
        <v/>
      </c>
      <c r="AK912" s="33" t="str">
        <f t="shared" si="29"/>
        <v/>
      </c>
      <c r="AL912" s="29"/>
      <c r="AM912" s="29"/>
      <c r="AN912" s="29"/>
      <c r="AO912" s="29" t="s">
        <v>13</v>
      </c>
      <c r="AP912" s="29"/>
      <c r="AQ912" s="29"/>
      <c r="AR912" s="7"/>
      <c r="AS912" s="7"/>
      <c r="AT912" s="7"/>
      <c r="AU912" s="7"/>
      <c r="AV912" s="7"/>
      <c r="AW912" s="7"/>
      <c r="AX912" s="7"/>
      <c r="AY912" s="7"/>
      <c r="AZ912" s="7"/>
      <c r="BA912" s="7"/>
      <c r="BB912" s="7"/>
      <c r="BC912" s="7"/>
      <c r="BD912" s="7"/>
      <c r="BE912" s="7"/>
      <c r="BF912" s="7"/>
      <c r="BG912" s="7"/>
      <c r="BH912" s="7"/>
    </row>
    <row r="913" spans="1:60" x14ac:dyDescent="0.25">
      <c r="A913" s="1"/>
      <c r="B913" s="79" t="s">
        <v>2260</v>
      </c>
      <c r="C913" s="80" t="s">
        <v>4333</v>
      </c>
      <c r="D913" s="34" t="s">
        <v>3493</v>
      </c>
      <c r="E913" s="50">
        <v>367.7</v>
      </c>
      <c r="F913" s="50">
        <v>413.7</v>
      </c>
      <c r="G913" s="50">
        <v>469.5</v>
      </c>
      <c r="H913" s="50">
        <v>607.9</v>
      </c>
      <c r="I913" s="50">
        <v>699.9</v>
      </c>
      <c r="J913" s="50">
        <v>816.9</v>
      </c>
      <c r="K913" s="50">
        <v>905</v>
      </c>
      <c r="L913" s="50">
        <v>993.9</v>
      </c>
      <c r="M913" s="50">
        <v>1084</v>
      </c>
      <c r="N913" s="50">
        <v>1207</v>
      </c>
      <c r="O913" s="49">
        <v>334.14307997672807</v>
      </c>
      <c r="P913" s="49">
        <v>391.79354447455762</v>
      </c>
      <c r="Q913" s="49">
        <v>463.5723370821608</v>
      </c>
      <c r="R913" s="49">
        <v>640.84028550108496</v>
      </c>
      <c r="S913" s="49">
        <v>758.30399268356678</v>
      </c>
      <c r="T913" s="49">
        <v>904.36855405835388</v>
      </c>
      <c r="U913" s="49">
        <v>1009.5898636523079</v>
      </c>
      <c r="V913" s="49">
        <v>1110.2693379897341</v>
      </c>
      <c r="W913" s="49">
        <v>1218.7215856710666</v>
      </c>
      <c r="X913" s="49">
        <v>1348.7214244489398</v>
      </c>
      <c r="Y913" s="49">
        <v>365.78484079271652</v>
      </c>
      <c r="Z913" s="49">
        <v>412.60467722372789</v>
      </c>
      <c r="AA913" s="49">
        <v>469.21773033724577</v>
      </c>
      <c r="AB913" s="49">
        <v>609.85684864362884</v>
      </c>
      <c r="AC913" s="49">
        <v>704.30516733136392</v>
      </c>
      <c r="AD913" s="49">
        <v>825.04146445889216</v>
      </c>
      <c r="AE913" s="49">
        <v>916.0742208573032</v>
      </c>
      <c r="AF913" s="49">
        <v>1007.1916027074521</v>
      </c>
      <c r="AG913" s="49">
        <v>1100.2164871641098</v>
      </c>
      <c r="AH913" s="49">
        <v>1224.9188007923947</v>
      </c>
      <c r="AI913" s="1"/>
      <c r="AJ913" s="33" t="str">
        <f t="shared" si="28"/>
        <v/>
      </c>
      <c r="AK913" s="33" t="str">
        <f t="shared" si="29"/>
        <v/>
      </c>
      <c r="AL913" s="29"/>
      <c r="AM913" s="29"/>
      <c r="AN913" s="29"/>
      <c r="AO913" s="29" t="s">
        <v>13</v>
      </c>
      <c r="AP913" s="29"/>
      <c r="AQ913" s="29"/>
      <c r="AR913" s="7"/>
      <c r="AS913" s="7"/>
      <c r="AT913" s="7"/>
      <c r="AU913" s="7"/>
      <c r="AV913" s="7"/>
      <c r="AW913" s="7"/>
      <c r="AX913" s="7"/>
      <c r="AY913" s="7"/>
      <c r="AZ913" s="7"/>
      <c r="BA913" s="7"/>
      <c r="BB913" s="7"/>
      <c r="BC913" s="7"/>
      <c r="BD913" s="7"/>
      <c r="BE913" s="7"/>
      <c r="BF913" s="7"/>
      <c r="BG913" s="7"/>
      <c r="BH913" s="7"/>
    </row>
    <row r="914" spans="1:60" x14ac:dyDescent="0.25">
      <c r="A914" s="1"/>
      <c r="B914" s="79" t="s">
        <v>2262</v>
      </c>
      <c r="C914" s="80" t="s">
        <v>4333</v>
      </c>
      <c r="D914" s="34" t="s">
        <v>3494</v>
      </c>
      <c r="E914" s="50">
        <v>405.7</v>
      </c>
      <c r="F914" s="50">
        <v>456.5</v>
      </c>
      <c r="G914" s="50">
        <v>518.20000000000005</v>
      </c>
      <c r="H914" s="50">
        <v>670.8</v>
      </c>
      <c r="I914" s="50">
        <v>772</v>
      </c>
      <c r="J914" s="50">
        <v>900.5</v>
      </c>
      <c r="K914" s="50">
        <v>997</v>
      </c>
      <c r="L914" s="50">
        <v>1094</v>
      </c>
      <c r="M914" s="50">
        <v>1193</v>
      </c>
      <c r="N914" s="50">
        <v>1328</v>
      </c>
      <c r="O914" s="49">
        <v>361.4084983658758</v>
      </c>
      <c r="P914" s="49">
        <v>421.43851088870491</v>
      </c>
      <c r="Q914" s="49">
        <v>496.20293462582691</v>
      </c>
      <c r="R914" s="49">
        <v>679.1570756555534</v>
      </c>
      <c r="S914" s="49">
        <v>799.73811781597306</v>
      </c>
      <c r="T914" s="49">
        <v>948.88836485429476</v>
      </c>
      <c r="U914" s="49">
        <v>1055.6812304537311</v>
      </c>
      <c r="V914" s="49">
        <v>1157.5792285044286</v>
      </c>
      <c r="W914" s="49">
        <v>1267.4684419526252</v>
      </c>
      <c r="X914" s="49">
        <v>1398.266613710354</v>
      </c>
      <c r="Y914" s="49">
        <v>403.17219717720883</v>
      </c>
      <c r="Z914" s="49">
        <v>454.74692554443527</v>
      </c>
      <c r="AA914" s="49">
        <v>517.15252069646806</v>
      </c>
      <c r="AB914" s="49">
        <v>671.29645993993381</v>
      </c>
      <c r="AC914" s="49">
        <v>774.0921694703045</v>
      </c>
      <c r="AD914" s="49">
        <v>905.00392894825177</v>
      </c>
      <c r="AE914" s="49">
        <v>1003.2133067539244</v>
      </c>
      <c r="AF914" s="49">
        <v>1101.2619631625105</v>
      </c>
      <c r="AG914" s="49">
        <v>1201.9637939387419</v>
      </c>
      <c r="AH914" s="49">
        <v>1336.8842844921137</v>
      </c>
      <c r="AI914" s="1"/>
      <c r="AJ914" s="33" t="str">
        <f t="shared" si="28"/>
        <v/>
      </c>
      <c r="AK914" s="33" t="str">
        <f t="shared" si="29"/>
        <v/>
      </c>
      <c r="AL914" s="29"/>
      <c r="AM914" s="29"/>
      <c r="AN914" s="29"/>
      <c r="AO914" s="29" t="s">
        <v>13</v>
      </c>
      <c r="AP914" s="29"/>
      <c r="AQ914" s="29"/>
      <c r="AR914" s="7"/>
      <c r="AS914" s="7"/>
      <c r="AT914" s="7"/>
      <c r="AU914" s="7"/>
      <c r="AV914" s="7"/>
      <c r="AW914" s="7"/>
      <c r="AX914" s="7"/>
      <c r="AY914" s="7"/>
      <c r="AZ914" s="7"/>
      <c r="BA914" s="7"/>
      <c r="BB914" s="7"/>
      <c r="BC914" s="7"/>
      <c r="BD914" s="7"/>
      <c r="BE914" s="7"/>
      <c r="BF914" s="7"/>
      <c r="BG914" s="7"/>
      <c r="BH914" s="7"/>
    </row>
    <row r="915" spans="1:60" x14ac:dyDescent="0.25">
      <c r="A915" s="1"/>
      <c r="B915" s="79" t="s">
        <v>2264</v>
      </c>
      <c r="C915" s="80" t="s">
        <v>4333</v>
      </c>
      <c r="D915" s="34" t="s">
        <v>3495</v>
      </c>
      <c r="E915" s="50">
        <v>458.7</v>
      </c>
      <c r="F915" s="50">
        <v>525.20000000000005</v>
      </c>
      <c r="G915" s="50">
        <v>606.9</v>
      </c>
      <c r="H915" s="50">
        <v>813</v>
      </c>
      <c r="I915" s="50">
        <v>951.9</v>
      </c>
      <c r="J915" s="50">
        <v>1131</v>
      </c>
      <c r="K915" s="50">
        <v>1266</v>
      </c>
      <c r="L915" s="50">
        <v>1404</v>
      </c>
      <c r="M915" s="50">
        <v>1545</v>
      </c>
      <c r="N915" s="50">
        <v>1738</v>
      </c>
      <c r="O915" s="49">
        <v>420.13594126386533</v>
      </c>
      <c r="P915" s="49">
        <v>488.96221977804879</v>
      </c>
      <c r="Q915" s="49">
        <v>574.58245661124556</v>
      </c>
      <c r="R915" s="49">
        <v>783.23080275782252</v>
      </c>
      <c r="S915" s="49">
        <v>920.55742086702048</v>
      </c>
      <c r="T915" s="49">
        <v>1090.2643426119494</v>
      </c>
      <c r="U915" s="49">
        <v>1211.6200487047652</v>
      </c>
      <c r="V915" s="49">
        <v>1327.3463387065633</v>
      </c>
      <c r="W915" s="49">
        <v>1452.4574226544983</v>
      </c>
      <c r="X915" s="49">
        <v>1601.1095828016219</v>
      </c>
      <c r="Y915" s="49">
        <v>456.78429081872338</v>
      </c>
      <c r="Z915" s="49">
        <v>523.62444433817609</v>
      </c>
      <c r="AA915" s="49">
        <v>605.56223676604282</v>
      </c>
      <c r="AB915" s="49">
        <v>811.46021393574949</v>
      </c>
      <c r="AC915" s="49">
        <v>949.8371126260671</v>
      </c>
      <c r="AD915" s="49">
        <v>1127.6833180832277</v>
      </c>
      <c r="AE915" s="49">
        <v>1260.9544375086896</v>
      </c>
      <c r="AF915" s="49">
        <v>1396.3189582752998</v>
      </c>
      <c r="AG915" s="49">
        <v>1535.2190771911257</v>
      </c>
      <c r="AH915" s="49">
        <v>1722.7899536446246</v>
      </c>
      <c r="AI915" s="1"/>
      <c r="AJ915" s="33" t="str">
        <f t="shared" si="28"/>
        <v/>
      </c>
      <c r="AK915" s="33" t="str">
        <f t="shared" si="29"/>
        <v/>
      </c>
      <c r="AL915" s="29"/>
      <c r="AM915" s="29"/>
      <c r="AN915" s="29"/>
      <c r="AO915" s="29" t="s">
        <v>13</v>
      </c>
      <c r="AP915" s="29"/>
      <c r="AQ915" s="29"/>
      <c r="AR915" s="7"/>
      <c r="AS915" s="7"/>
      <c r="AT915" s="7"/>
      <c r="AU915" s="7"/>
      <c r="AV915" s="7"/>
      <c r="AW915" s="7"/>
      <c r="AX915" s="7"/>
      <c r="AY915" s="7"/>
      <c r="AZ915" s="7"/>
      <c r="BA915" s="7"/>
      <c r="BB915" s="7"/>
      <c r="BC915" s="7"/>
      <c r="BD915" s="7"/>
      <c r="BE915" s="7"/>
      <c r="BF915" s="7"/>
      <c r="BG915" s="7"/>
      <c r="BH915" s="7"/>
    </row>
    <row r="916" spans="1:60" x14ac:dyDescent="0.25">
      <c r="A916" s="1"/>
      <c r="B916" s="79" t="s">
        <v>2272</v>
      </c>
      <c r="C916" s="80" t="s">
        <v>4333</v>
      </c>
      <c r="D916" s="34" t="s">
        <v>3496</v>
      </c>
      <c r="E916" s="50">
        <v>137</v>
      </c>
      <c r="F916" s="50">
        <v>160</v>
      </c>
      <c r="G916" s="50">
        <v>188</v>
      </c>
      <c r="H916" s="50">
        <v>256</v>
      </c>
      <c r="I916" s="50">
        <v>299</v>
      </c>
      <c r="J916" s="50">
        <v>354</v>
      </c>
      <c r="K916" s="50">
        <v>394</v>
      </c>
      <c r="L916" s="50">
        <v>433</v>
      </c>
      <c r="M916" s="50">
        <v>472</v>
      </c>
      <c r="N916" s="50">
        <v>524</v>
      </c>
      <c r="O916" s="49">
        <v>263.75634375353428</v>
      </c>
      <c r="P916" s="49">
        <v>307.9272872263</v>
      </c>
      <c r="Q916" s="49">
        <v>363.0166575593359</v>
      </c>
      <c r="R916" s="49">
        <v>498.60301254971313</v>
      </c>
      <c r="S916" s="49">
        <v>588.00174094811109</v>
      </c>
      <c r="T916" s="49">
        <v>698.62116107794213</v>
      </c>
      <c r="U916" s="49">
        <v>777.9175683382424</v>
      </c>
      <c r="V916" s="49">
        <v>853.58621660647168</v>
      </c>
      <c r="W916" s="49">
        <v>934.8641034753972</v>
      </c>
      <c r="X916" s="49">
        <v>1031.7681864316978</v>
      </c>
      <c r="Y916" s="49">
        <v>162.79996377284326</v>
      </c>
      <c r="Z916" s="49">
        <v>186.89587040478182</v>
      </c>
      <c r="AA916" s="49">
        <v>218.50749076722369</v>
      </c>
      <c r="AB916" s="49">
        <v>307.07431843151858</v>
      </c>
      <c r="AC916" s="49">
        <v>373.041768342078</v>
      </c>
      <c r="AD916" s="49">
        <v>458.18779288402897</v>
      </c>
      <c r="AE916" s="49">
        <v>521.97252277941413</v>
      </c>
      <c r="AF916" s="49">
        <v>581.26420585407993</v>
      </c>
      <c r="AG916" s="49">
        <v>641.49953085014556</v>
      </c>
      <c r="AH916" s="49">
        <v>716.60172588788532</v>
      </c>
      <c r="AI916" s="1"/>
      <c r="AJ916" s="33" t="str">
        <f t="shared" si="28"/>
        <v/>
      </c>
      <c r="AK916" s="33" t="str">
        <f t="shared" si="29"/>
        <v/>
      </c>
      <c r="AL916" s="29"/>
      <c r="AM916" s="29"/>
      <c r="AN916" s="29"/>
      <c r="AO916" s="29" t="s">
        <v>13</v>
      </c>
      <c r="AP916" s="29"/>
      <c r="AQ916" s="29"/>
      <c r="AR916" s="7"/>
      <c r="AS916" s="7"/>
      <c r="AT916" s="7"/>
      <c r="AU916" s="7"/>
      <c r="AV916" s="7"/>
      <c r="AW916" s="7"/>
      <c r="AX916" s="7"/>
      <c r="AY916" s="7"/>
      <c r="AZ916" s="7"/>
      <c r="BA916" s="7"/>
      <c r="BB916" s="7"/>
      <c r="BC916" s="7"/>
      <c r="BD916" s="7"/>
      <c r="BE916" s="7"/>
      <c r="BF916" s="7"/>
      <c r="BG916" s="7"/>
      <c r="BH916" s="7"/>
    </row>
    <row r="917" spans="1:60" x14ac:dyDescent="0.25">
      <c r="A917" s="1"/>
      <c r="B917" s="79" t="s">
        <v>2274</v>
      </c>
      <c r="C917" s="80" t="s">
        <v>4333</v>
      </c>
      <c r="D917" s="34" t="s">
        <v>3497</v>
      </c>
      <c r="E917" s="50">
        <v>638.79999999999995</v>
      </c>
      <c r="F917" s="50">
        <v>733.8</v>
      </c>
      <c r="G917" s="50">
        <v>847.6</v>
      </c>
      <c r="H917" s="50">
        <v>1120</v>
      </c>
      <c r="I917" s="50">
        <v>1294</v>
      </c>
      <c r="J917" s="50">
        <v>1508</v>
      </c>
      <c r="K917" s="50">
        <v>1663</v>
      </c>
      <c r="L917" s="50">
        <v>1815</v>
      </c>
      <c r="M917" s="50">
        <v>1967</v>
      </c>
      <c r="N917" s="50">
        <v>2165</v>
      </c>
      <c r="O917" s="49">
        <v>706.81142829881833</v>
      </c>
      <c r="P917" s="49">
        <v>816.99218870289894</v>
      </c>
      <c r="Q917" s="49">
        <v>954.05007112632086</v>
      </c>
      <c r="R917" s="49">
        <v>1287.4475722898544</v>
      </c>
      <c r="S917" s="49">
        <v>1508.3569554667324</v>
      </c>
      <c r="T917" s="49">
        <v>1782.3697691486748</v>
      </c>
      <c r="U917" s="49">
        <v>1978.6343989980633</v>
      </c>
      <c r="V917" s="49">
        <v>2166.3657195391161</v>
      </c>
      <c r="W917" s="49">
        <v>2371.5031782196988</v>
      </c>
      <c r="X917" s="49">
        <v>2615.1915421133504</v>
      </c>
      <c r="Y917" s="49">
        <v>647.84198179695272</v>
      </c>
      <c r="Z917" s="49">
        <v>743.5873163179881</v>
      </c>
      <c r="AA917" s="49">
        <v>859.56775947574022</v>
      </c>
      <c r="AB917" s="49">
        <v>1143.0962168675662</v>
      </c>
      <c r="AC917" s="49">
        <v>1330.7130697208215</v>
      </c>
      <c r="AD917" s="49">
        <v>1564.6159841100441</v>
      </c>
      <c r="AE917" s="49">
        <v>1735.8387074610916</v>
      </c>
      <c r="AF917" s="49">
        <v>1901.5171872231997</v>
      </c>
      <c r="AG917" s="49">
        <v>2071.1295310268533</v>
      </c>
      <c r="AH917" s="49">
        <v>2285.7830966645574</v>
      </c>
      <c r="AI917" s="1"/>
      <c r="AJ917" s="33" t="str">
        <f t="shared" si="28"/>
        <v/>
      </c>
      <c r="AK917" s="33" t="str">
        <f t="shared" si="29"/>
        <v/>
      </c>
      <c r="AL917" s="29"/>
      <c r="AM917" s="29"/>
      <c r="AN917" s="29"/>
      <c r="AO917" s="29" t="s">
        <v>13</v>
      </c>
      <c r="AP917" s="29"/>
      <c r="AQ917" s="29"/>
      <c r="AR917" s="7"/>
      <c r="AS917" s="7"/>
      <c r="AT917" s="7"/>
      <c r="AU917" s="7"/>
      <c r="AV917" s="7"/>
      <c r="AW917" s="7"/>
      <c r="AX917" s="7"/>
      <c r="AY917" s="7"/>
      <c r="AZ917" s="7"/>
      <c r="BA917" s="7"/>
      <c r="BB917" s="7"/>
      <c r="BC917" s="7"/>
      <c r="BD917" s="7"/>
      <c r="BE917" s="7"/>
      <c r="BF917" s="7"/>
      <c r="BG917" s="7"/>
      <c r="BH917" s="7"/>
    </row>
    <row r="918" spans="1:60" x14ac:dyDescent="0.25">
      <c r="A918" s="1"/>
      <c r="B918" s="79" t="s">
        <v>2278</v>
      </c>
      <c r="C918" s="80" t="s">
        <v>3584</v>
      </c>
      <c r="D918" s="80" t="s">
        <v>3499</v>
      </c>
      <c r="E918" s="50">
        <v>557.5</v>
      </c>
      <c r="F918" s="50">
        <v>663.7</v>
      </c>
      <c r="G918" s="50">
        <v>802.9</v>
      </c>
      <c r="H918" s="50">
        <v>1197</v>
      </c>
      <c r="I918" s="50">
        <v>1496</v>
      </c>
      <c r="J918" s="50">
        <v>1919</v>
      </c>
      <c r="K918" s="50">
        <v>2267</v>
      </c>
      <c r="L918" s="50">
        <v>2645</v>
      </c>
      <c r="M918" s="50">
        <v>3056</v>
      </c>
      <c r="N918" s="50">
        <v>3658</v>
      </c>
      <c r="O918" s="50">
        <v>557.5</v>
      </c>
      <c r="P918" s="50">
        <v>663.7</v>
      </c>
      <c r="Q918" s="50">
        <v>802.9</v>
      </c>
      <c r="R918" s="50">
        <v>1197</v>
      </c>
      <c r="S918" s="50">
        <v>1496</v>
      </c>
      <c r="T918" s="50">
        <v>1919</v>
      </c>
      <c r="U918" s="50">
        <v>2267</v>
      </c>
      <c r="V918" s="50">
        <v>2645</v>
      </c>
      <c r="W918" s="50">
        <v>3056</v>
      </c>
      <c r="X918" s="50">
        <v>3658</v>
      </c>
      <c r="Y918" s="50">
        <v>557.5</v>
      </c>
      <c r="Z918" s="50">
        <v>663.7</v>
      </c>
      <c r="AA918" s="50">
        <v>802.9</v>
      </c>
      <c r="AB918" s="50">
        <v>1197</v>
      </c>
      <c r="AC918" s="50">
        <v>1496</v>
      </c>
      <c r="AD918" s="50">
        <v>1919</v>
      </c>
      <c r="AE918" s="50">
        <v>2267</v>
      </c>
      <c r="AF918" s="50">
        <v>2645</v>
      </c>
      <c r="AG918" s="50">
        <v>3056</v>
      </c>
      <c r="AH918" s="50">
        <v>3658</v>
      </c>
      <c r="AI918" s="1"/>
      <c r="AJ918" s="33" t="str">
        <f t="shared" si="28"/>
        <v/>
      </c>
      <c r="AK918" s="33" t="str">
        <f t="shared" si="29"/>
        <v/>
      </c>
      <c r="AL918" s="29"/>
      <c r="AM918" s="29"/>
      <c r="AN918" s="29"/>
      <c r="AO918" s="29" t="s">
        <v>13</v>
      </c>
      <c r="AP918" s="29"/>
      <c r="AQ918" s="29"/>
      <c r="AR918" s="7"/>
      <c r="AS918" s="7"/>
      <c r="AT918" s="7"/>
      <c r="AU918" s="7"/>
      <c r="AV918" s="7"/>
      <c r="AW918" s="7"/>
      <c r="AX918" s="7"/>
      <c r="AY918" s="7"/>
      <c r="AZ918" s="7"/>
      <c r="BA918" s="7"/>
      <c r="BB918" s="7"/>
      <c r="BC918" s="7"/>
      <c r="BD918" s="7"/>
      <c r="BE918" s="7"/>
      <c r="BF918" s="7"/>
      <c r="BG918" s="7"/>
      <c r="BH918" s="7"/>
    </row>
    <row r="919" spans="1:60" x14ac:dyDescent="0.25">
      <c r="A919" s="1"/>
      <c r="B919" s="81" t="s">
        <v>2291</v>
      </c>
      <c r="C919" s="53" t="s">
        <v>4327</v>
      </c>
      <c r="D919" s="53" t="s">
        <v>4132</v>
      </c>
      <c r="E919" s="49">
        <v>253.58675853432095</v>
      </c>
      <c r="F919" s="49">
        <v>301.37484595189483</v>
      </c>
      <c r="G919" s="49">
        <v>360.37153410668901</v>
      </c>
      <c r="H919" s="49">
        <v>509.43900746977118</v>
      </c>
      <c r="I919" s="49">
        <v>609.08154431803837</v>
      </c>
      <c r="J919" s="49">
        <v>734.85447132543823</v>
      </c>
      <c r="K919" s="49">
        <v>827.21797913773923</v>
      </c>
      <c r="L919" s="49">
        <v>916.11407003697252</v>
      </c>
      <c r="M919" s="49">
        <v>1011.923688433227</v>
      </c>
      <c r="N919" s="49">
        <v>1129.2331806650332</v>
      </c>
      <c r="O919" s="49">
        <v>253.58675853432095</v>
      </c>
      <c r="P919" s="49">
        <v>301.37484595189483</v>
      </c>
      <c r="Q919" s="49">
        <v>360.37153410668901</v>
      </c>
      <c r="R919" s="49">
        <v>509.43900746977118</v>
      </c>
      <c r="S919" s="49">
        <v>609.08154431803837</v>
      </c>
      <c r="T919" s="49">
        <v>734.85447132543823</v>
      </c>
      <c r="U919" s="49">
        <v>827.21797913773923</v>
      </c>
      <c r="V919" s="49">
        <v>916.11407003697252</v>
      </c>
      <c r="W919" s="49">
        <v>1011.923688433227</v>
      </c>
      <c r="X919" s="49">
        <v>1129.2331806650332</v>
      </c>
      <c r="Y919" s="49">
        <v>253.58675853432095</v>
      </c>
      <c r="Z919" s="49">
        <v>301.37484595189483</v>
      </c>
      <c r="AA919" s="49">
        <v>360.37153410668901</v>
      </c>
      <c r="AB919" s="49">
        <v>509.43900746977118</v>
      </c>
      <c r="AC919" s="49">
        <v>609.08154431803837</v>
      </c>
      <c r="AD919" s="49">
        <v>734.85447132543823</v>
      </c>
      <c r="AE919" s="49">
        <v>827.21797913773923</v>
      </c>
      <c r="AF919" s="49">
        <v>916.11407003697252</v>
      </c>
      <c r="AG919" s="49">
        <v>1011.923688433227</v>
      </c>
      <c r="AH919" s="49">
        <v>1129.2331806650332</v>
      </c>
      <c r="AI919" s="1"/>
      <c r="AJ919" s="33" t="str">
        <f t="shared" si="28"/>
        <v/>
      </c>
      <c r="AK919" s="33" t="str">
        <f t="shared" si="29"/>
        <v/>
      </c>
      <c r="AL919" s="29"/>
      <c r="AM919" s="29"/>
      <c r="AN919" s="29"/>
      <c r="AO919" s="29" t="s">
        <v>13</v>
      </c>
      <c r="AP919" s="29"/>
      <c r="AQ919" s="29"/>
      <c r="AR919" s="7"/>
      <c r="AS919" s="7"/>
      <c r="AT919" s="7"/>
      <c r="AU919" s="7"/>
      <c r="AV919" s="7"/>
      <c r="AW919" s="7"/>
      <c r="AX919" s="7"/>
      <c r="AY919" s="7"/>
      <c r="AZ919" s="7"/>
      <c r="BA919" s="7"/>
      <c r="BB919" s="7"/>
      <c r="BC919" s="7"/>
      <c r="BD919" s="7"/>
      <c r="BE919" s="7"/>
      <c r="BF919" s="7"/>
      <c r="BG919" s="7"/>
      <c r="BH919" s="7"/>
    </row>
    <row r="920" spans="1:60" x14ac:dyDescent="0.25">
      <c r="A920" s="1"/>
      <c r="B920" s="81" t="s">
        <v>2293</v>
      </c>
      <c r="C920" s="53" t="s">
        <v>4327</v>
      </c>
      <c r="D920" s="53" t="s">
        <v>4133</v>
      </c>
      <c r="E920" s="49">
        <v>352.4553158837611</v>
      </c>
      <c r="F920" s="49">
        <v>403.9812421707133</v>
      </c>
      <c r="G920" s="49">
        <v>468.77102830123823</v>
      </c>
      <c r="H920" s="49">
        <v>630.89231913490494</v>
      </c>
      <c r="I920" s="49">
        <v>739.88619050442003</v>
      </c>
      <c r="J920" s="49">
        <v>876.06642117711181</v>
      </c>
      <c r="K920" s="49">
        <v>974.31178385518331</v>
      </c>
      <c r="L920" s="49">
        <v>1068.8298781343187</v>
      </c>
      <c r="M920" s="49">
        <v>1171.9301931766113</v>
      </c>
      <c r="N920" s="49">
        <v>1295.1714568787411</v>
      </c>
      <c r="O920" s="49">
        <v>352.4553158837611</v>
      </c>
      <c r="P920" s="49">
        <v>403.9812421707133</v>
      </c>
      <c r="Q920" s="49">
        <v>468.77102830123823</v>
      </c>
      <c r="R920" s="49">
        <v>630.89231913490494</v>
      </c>
      <c r="S920" s="49">
        <v>739.88619050442003</v>
      </c>
      <c r="T920" s="49">
        <v>876.06642117711181</v>
      </c>
      <c r="U920" s="49">
        <v>974.31178385518331</v>
      </c>
      <c r="V920" s="49">
        <v>1068.8298781343187</v>
      </c>
      <c r="W920" s="49">
        <v>1171.9301931766113</v>
      </c>
      <c r="X920" s="49">
        <v>1295.1714568787411</v>
      </c>
      <c r="Y920" s="49">
        <v>352.4553158837611</v>
      </c>
      <c r="Z920" s="49">
        <v>403.9812421707133</v>
      </c>
      <c r="AA920" s="49">
        <v>468.77102830123823</v>
      </c>
      <c r="AB920" s="49">
        <v>630.89231913490494</v>
      </c>
      <c r="AC920" s="49">
        <v>739.88619050442003</v>
      </c>
      <c r="AD920" s="49">
        <v>876.06642117711181</v>
      </c>
      <c r="AE920" s="49">
        <v>974.31178385518331</v>
      </c>
      <c r="AF920" s="49">
        <v>1068.8298781343187</v>
      </c>
      <c r="AG920" s="49">
        <v>1171.9301931766113</v>
      </c>
      <c r="AH920" s="49">
        <v>1295.1714568787411</v>
      </c>
      <c r="AI920" s="1"/>
      <c r="AJ920" s="33" t="str">
        <f t="shared" si="28"/>
        <v/>
      </c>
      <c r="AK920" s="33" t="str">
        <f t="shared" si="29"/>
        <v/>
      </c>
      <c r="AL920" s="29"/>
      <c r="AM920" s="29"/>
      <c r="AN920" s="29"/>
      <c r="AO920" s="29" t="s">
        <v>13</v>
      </c>
      <c r="AP920" s="29"/>
      <c r="AQ920" s="29"/>
      <c r="AR920" s="7"/>
      <c r="AS920" s="7"/>
      <c r="AT920" s="7"/>
      <c r="AU920" s="7"/>
      <c r="AV920" s="7"/>
      <c r="AW920" s="7"/>
      <c r="AX920" s="7"/>
      <c r="AY920" s="7"/>
      <c r="AZ920" s="7"/>
      <c r="BA920" s="7"/>
      <c r="BB920" s="7"/>
      <c r="BC920" s="7"/>
      <c r="BD920" s="7"/>
      <c r="BE920" s="7"/>
      <c r="BF920" s="7"/>
      <c r="BG920" s="7"/>
      <c r="BH920" s="7"/>
    </row>
    <row r="921" spans="1:60" x14ac:dyDescent="0.25">
      <c r="A921" s="1"/>
      <c r="B921" s="79" t="s">
        <v>2295</v>
      </c>
      <c r="C921" s="80" t="s">
        <v>4333</v>
      </c>
      <c r="D921" s="34" t="s">
        <v>3504</v>
      </c>
      <c r="E921" s="50">
        <v>25.6</v>
      </c>
      <c r="F921" s="50">
        <v>30.2</v>
      </c>
      <c r="G921" s="50">
        <v>35.700000000000003</v>
      </c>
      <c r="H921" s="50">
        <v>48</v>
      </c>
      <c r="I921" s="50">
        <v>55.3</v>
      </c>
      <c r="J921" s="50">
        <v>63.7</v>
      </c>
      <c r="K921" s="50">
        <v>69.400000000000006</v>
      </c>
      <c r="L921" s="50">
        <v>74.7</v>
      </c>
      <c r="M921" s="50">
        <v>79.7</v>
      </c>
      <c r="N921" s="50">
        <v>85.9</v>
      </c>
      <c r="O921" s="49">
        <v>24.077053529884108</v>
      </c>
      <c r="P921" s="49">
        <v>27.70440608218961</v>
      </c>
      <c r="Q921" s="49">
        <v>32.193721486289199</v>
      </c>
      <c r="R921" s="49">
        <v>42.449233753095093</v>
      </c>
      <c r="S921" s="49">
        <v>48.559016612452425</v>
      </c>
      <c r="T921" s="49">
        <v>55.592813906678828</v>
      </c>
      <c r="U921" s="49">
        <v>60.322256636716808</v>
      </c>
      <c r="V921" s="49">
        <v>64.613749768065091</v>
      </c>
      <c r="W921" s="49">
        <v>68.991755741121679</v>
      </c>
      <c r="X921" s="49">
        <v>73.870724962264191</v>
      </c>
      <c r="Y921" s="49">
        <v>25.37106033455774</v>
      </c>
      <c r="Z921" s="49">
        <v>29.867254144291948</v>
      </c>
      <c r="AA921" s="49">
        <v>35.252890659325473</v>
      </c>
      <c r="AB921" s="49">
        <v>47.134945519962869</v>
      </c>
      <c r="AC921" s="49">
        <v>54.002046676931826</v>
      </c>
      <c r="AD921" s="49">
        <v>61.82911090154127</v>
      </c>
      <c r="AE921" s="49">
        <v>67.06572313515575</v>
      </c>
      <c r="AF921" s="49">
        <v>71.93895943371615</v>
      </c>
      <c r="AG921" s="49">
        <v>76.640501640320494</v>
      </c>
      <c r="AH921" s="49">
        <v>82.323729042835311</v>
      </c>
      <c r="AI921" s="1"/>
      <c r="AJ921" s="33" t="str">
        <f t="shared" si="28"/>
        <v/>
      </c>
      <c r="AK921" s="33" t="str">
        <f t="shared" si="29"/>
        <v/>
      </c>
      <c r="AL921" s="29"/>
      <c r="AM921" s="29"/>
      <c r="AN921" s="29"/>
      <c r="AO921" s="29" t="s">
        <v>13</v>
      </c>
      <c r="AP921" s="29"/>
      <c r="AQ921" s="29"/>
      <c r="AR921" s="7"/>
      <c r="AS921" s="7"/>
      <c r="AT921" s="7"/>
      <c r="AU921" s="7"/>
      <c r="AV921" s="7"/>
      <c r="AW921" s="7"/>
      <c r="AX921" s="7"/>
      <c r="AY921" s="7"/>
      <c r="AZ921" s="7"/>
      <c r="BA921" s="7"/>
      <c r="BB921" s="7"/>
      <c r="BC921" s="7"/>
      <c r="BD921" s="7"/>
      <c r="BE921" s="7"/>
      <c r="BF921" s="7"/>
      <c r="BG921" s="7"/>
      <c r="BH921" s="7"/>
    </row>
    <row r="922" spans="1:60" x14ac:dyDescent="0.25">
      <c r="A922" s="1"/>
      <c r="B922" s="79" t="s">
        <v>2297</v>
      </c>
      <c r="C922" s="80" t="s">
        <v>4333</v>
      </c>
      <c r="D922" s="34" t="s">
        <v>3505</v>
      </c>
      <c r="E922" s="50">
        <v>63.2</v>
      </c>
      <c r="F922" s="50">
        <v>76.599999999999994</v>
      </c>
      <c r="G922" s="50">
        <v>93.7</v>
      </c>
      <c r="H922" s="50">
        <v>139.30000000000001</v>
      </c>
      <c r="I922" s="50">
        <v>171.6</v>
      </c>
      <c r="J922" s="50">
        <v>214.5</v>
      </c>
      <c r="K922" s="50">
        <v>248</v>
      </c>
      <c r="L922" s="50">
        <v>282.60000000000002</v>
      </c>
      <c r="M922" s="50">
        <v>318.5</v>
      </c>
      <c r="N922" s="50">
        <v>368.4</v>
      </c>
      <c r="O922" s="49">
        <v>57.667242936029361</v>
      </c>
      <c r="P922" s="49">
        <v>66.411005394933667</v>
      </c>
      <c r="Q922" s="49">
        <v>77.243542523869039</v>
      </c>
      <c r="R922" s="49">
        <v>103.17721200612586</v>
      </c>
      <c r="S922" s="49">
        <v>119.47437294255965</v>
      </c>
      <c r="T922" s="49">
        <v>139.02104253521415</v>
      </c>
      <c r="U922" s="49">
        <v>152.68464785380019</v>
      </c>
      <c r="V922" s="49">
        <v>165.42929675217005</v>
      </c>
      <c r="W922" s="49">
        <v>178.82876768104907</v>
      </c>
      <c r="X922" s="49">
        <v>194.38734131340709</v>
      </c>
      <c r="Y922" s="49">
        <v>62.243207425027634</v>
      </c>
      <c r="Z922" s="49">
        <v>75.032462368451334</v>
      </c>
      <c r="AA922" s="49">
        <v>91.276180681810175</v>
      </c>
      <c r="AB922" s="49">
        <v>132.83024692647032</v>
      </c>
      <c r="AC922" s="49">
        <v>160.1397557533287</v>
      </c>
      <c r="AD922" s="49">
        <v>194.74376281123054</v>
      </c>
      <c r="AE922" s="49">
        <v>220.32780098981297</v>
      </c>
      <c r="AF922" s="49">
        <v>246.49078956513418</v>
      </c>
      <c r="AG922" s="49">
        <v>273.66725876181823</v>
      </c>
      <c r="AH922" s="49">
        <v>310.39578043780233</v>
      </c>
      <c r="AI922" s="1"/>
      <c r="AJ922" s="33" t="str">
        <f t="shared" si="28"/>
        <v/>
      </c>
      <c r="AK922" s="33" t="str">
        <f t="shared" si="29"/>
        <v/>
      </c>
      <c r="AL922" s="29"/>
      <c r="AM922" s="29"/>
      <c r="AN922" s="29"/>
      <c r="AO922" s="29" t="s">
        <v>13</v>
      </c>
      <c r="AP922" s="29"/>
      <c r="AQ922" s="29"/>
      <c r="AR922" s="7"/>
      <c r="AS922" s="7"/>
      <c r="AT922" s="7"/>
      <c r="AU922" s="7"/>
      <c r="AV922" s="7"/>
      <c r="AW922" s="7"/>
      <c r="AX922" s="7"/>
      <c r="AY922" s="7"/>
      <c r="AZ922" s="7"/>
      <c r="BA922" s="7"/>
      <c r="BB922" s="7"/>
      <c r="BC922" s="7"/>
      <c r="BD922" s="7"/>
      <c r="BE922" s="7"/>
      <c r="BF922" s="7"/>
      <c r="BG922" s="7"/>
      <c r="BH922" s="7"/>
    </row>
    <row r="923" spans="1:60" x14ac:dyDescent="0.25">
      <c r="A923" s="1"/>
      <c r="B923" s="79" t="s">
        <v>2299</v>
      </c>
      <c r="C923" s="80" t="s">
        <v>4333</v>
      </c>
      <c r="D923" s="34" t="s">
        <v>3506</v>
      </c>
      <c r="E923" s="50">
        <v>618.79999999999995</v>
      </c>
      <c r="F923" s="50">
        <v>728.9</v>
      </c>
      <c r="G923" s="50">
        <v>863.4</v>
      </c>
      <c r="H923" s="50">
        <v>1195</v>
      </c>
      <c r="I923" s="50">
        <v>1411</v>
      </c>
      <c r="J923" s="50">
        <v>1681</v>
      </c>
      <c r="K923" s="50">
        <v>1880</v>
      </c>
      <c r="L923" s="50">
        <v>2077</v>
      </c>
      <c r="M923" s="50">
        <v>2274</v>
      </c>
      <c r="N923" s="50">
        <v>2535</v>
      </c>
      <c r="O923" s="49">
        <v>410.68946384111217</v>
      </c>
      <c r="P923" s="49">
        <v>461.92267457834322</v>
      </c>
      <c r="Q923" s="49">
        <v>526.6679548253436</v>
      </c>
      <c r="R923" s="49">
        <v>686.18142997693121</v>
      </c>
      <c r="S923" s="49">
        <v>792.40733368594272</v>
      </c>
      <c r="T923" s="49">
        <v>923.83777173629881</v>
      </c>
      <c r="U923" s="49">
        <v>1017.5362265562449</v>
      </c>
      <c r="V923" s="49">
        <v>1107.1481533058559</v>
      </c>
      <c r="W923" s="49">
        <v>1205.8002980503368</v>
      </c>
      <c r="X923" s="49">
        <v>1321.796358692802</v>
      </c>
      <c r="Y923" s="49">
        <v>606.92272374279298</v>
      </c>
      <c r="Z923" s="49">
        <v>715.55113372891719</v>
      </c>
      <c r="AA923" s="49">
        <v>847.36514070596866</v>
      </c>
      <c r="AB923" s="49">
        <v>1164.7731542560555</v>
      </c>
      <c r="AC923" s="49">
        <v>1364.3421589884774</v>
      </c>
      <c r="AD923" s="49">
        <v>1610.5242794694886</v>
      </c>
      <c r="AE923" s="49">
        <v>1788.6803063412494</v>
      </c>
      <c r="AF923" s="49">
        <v>1966.2243811468229</v>
      </c>
      <c r="AG923" s="49">
        <v>2145.4204062467998</v>
      </c>
      <c r="AH923" s="49">
        <v>2381.6064361565609</v>
      </c>
      <c r="AI923" s="1"/>
      <c r="AJ923" s="33" t="str">
        <f t="shared" si="28"/>
        <v/>
      </c>
      <c r="AK923" s="33" t="str">
        <f t="shared" si="29"/>
        <v/>
      </c>
      <c r="AL923" s="29"/>
      <c r="AM923" s="29"/>
      <c r="AN923" s="29"/>
      <c r="AO923" s="29" t="s">
        <v>13</v>
      </c>
      <c r="AP923" s="29"/>
      <c r="AQ923" s="29"/>
      <c r="AR923" s="7"/>
      <c r="AS923" s="7"/>
      <c r="AT923" s="7"/>
      <c r="AU923" s="7"/>
      <c r="AV923" s="7"/>
      <c r="AW923" s="7"/>
      <c r="AX923" s="7"/>
      <c r="AY923" s="7"/>
      <c r="AZ923" s="7"/>
      <c r="BA923" s="7"/>
      <c r="BB923" s="7"/>
      <c r="BC923" s="7"/>
      <c r="BD923" s="7"/>
      <c r="BE923" s="7"/>
      <c r="BF923" s="7"/>
      <c r="BG923" s="7"/>
      <c r="BH923" s="7"/>
    </row>
    <row r="924" spans="1:60" x14ac:dyDescent="0.25">
      <c r="A924" s="1"/>
      <c r="B924" s="81" t="s">
        <v>2303</v>
      </c>
      <c r="C924" s="53" t="s">
        <v>4327</v>
      </c>
      <c r="D924" s="53" t="s">
        <v>4134</v>
      </c>
      <c r="E924" s="49">
        <v>677.0954951886149</v>
      </c>
      <c r="F924" s="49">
        <v>853.27317440537195</v>
      </c>
      <c r="G924" s="49">
        <v>1109.692611588931</v>
      </c>
      <c r="H924" s="49">
        <v>1890.5638015856343</v>
      </c>
      <c r="I924" s="49">
        <v>2510.6098906837501</v>
      </c>
      <c r="J924" s="49">
        <v>3383.1593203957141</v>
      </c>
      <c r="K924" s="49">
        <v>4136.9996088051048</v>
      </c>
      <c r="L924" s="49">
        <v>4905.7724837420956</v>
      </c>
      <c r="M924" s="49">
        <v>5730.047244374754</v>
      </c>
      <c r="N924" s="49">
        <v>6938.6664142347981</v>
      </c>
      <c r="O924" s="49">
        <v>677.0954951886149</v>
      </c>
      <c r="P924" s="49">
        <v>853.27317440537195</v>
      </c>
      <c r="Q924" s="49">
        <v>1109.692611588931</v>
      </c>
      <c r="R924" s="49">
        <v>1890.5638015856343</v>
      </c>
      <c r="S924" s="49">
        <v>2510.6098906837501</v>
      </c>
      <c r="T924" s="49">
        <v>3383.1593203957141</v>
      </c>
      <c r="U924" s="49">
        <v>4136.9996088051048</v>
      </c>
      <c r="V924" s="49">
        <v>4905.7724837420956</v>
      </c>
      <c r="W924" s="49">
        <v>5730.047244374754</v>
      </c>
      <c r="X924" s="49">
        <v>6938.6664142347981</v>
      </c>
      <c r="Y924" s="49">
        <v>677.0954951886149</v>
      </c>
      <c r="Z924" s="49">
        <v>853.27317440537195</v>
      </c>
      <c r="AA924" s="49">
        <v>1109.692611588931</v>
      </c>
      <c r="AB924" s="49">
        <v>1890.5638015856343</v>
      </c>
      <c r="AC924" s="49">
        <v>2510.6098906837501</v>
      </c>
      <c r="AD924" s="49">
        <v>3383.1593203957141</v>
      </c>
      <c r="AE924" s="49">
        <v>4136.9996088051048</v>
      </c>
      <c r="AF924" s="49">
        <v>4905.7724837420956</v>
      </c>
      <c r="AG924" s="49">
        <v>5730.047244374754</v>
      </c>
      <c r="AH924" s="49">
        <v>6938.6664142347981</v>
      </c>
      <c r="AI924" s="1"/>
      <c r="AJ924" s="33" t="str">
        <f t="shared" si="28"/>
        <v/>
      </c>
      <c r="AK924" s="33" t="str">
        <f t="shared" si="29"/>
        <v/>
      </c>
      <c r="AL924" s="29"/>
      <c r="AM924" s="29"/>
      <c r="AN924" s="29"/>
      <c r="AO924" s="29" t="s">
        <v>13</v>
      </c>
      <c r="AP924" s="29"/>
      <c r="AQ924" s="29"/>
      <c r="AR924" s="7"/>
      <c r="AS924" s="7"/>
      <c r="AT924" s="7"/>
      <c r="AU924" s="7"/>
      <c r="AV924" s="7"/>
      <c r="AW924" s="7"/>
      <c r="AX924" s="7"/>
      <c r="AY924" s="7"/>
      <c r="AZ924" s="7"/>
      <c r="BA924" s="7"/>
      <c r="BB924" s="7"/>
      <c r="BC924" s="7"/>
      <c r="BD924" s="7"/>
      <c r="BE924" s="7"/>
      <c r="BF924" s="7"/>
      <c r="BG924" s="7"/>
      <c r="BH924" s="7"/>
    </row>
    <row r="925" spans="1:60" x14ac:dyDescent="0.25">
      <c r="A925" s="1"/>
      <c r="B925" s="81" t="s">
        <v>2307</v>
      </c>
      <c r="C925" s="53" t="s">
        <v>4380</v>
      </c>
      <c r="D925" s="53" t="s">
        <v>4135</v>
      </c>
      <c r="E925" s="84" t="s">
        <v>4405</v>
      </c>
      <c r="F925" s="84" t="s">
        <v>4405</v>
      </c>
      <c r="G925" s="84" t="s">
        <v>4405</v>
      </c>
      <c r="H925" s="84" t="s">
        <v>4405</v>
      </c>
      <c r="I925" s="84" t="s">
        <v>4405</v>
      </c>
      <c r="J925" s="84" t="s">
        <v>4405</v>
      </c>
      <c r="K925" s="84" t="s">
        <v>4405</v>
      </c>
      <c r="L925" s="84" t="s">
        <v>4405</v>
      </c>
      <c r="M925" s="84" t="s">
        <v>4405</v>
      </c>
      <c r="N925" s="84" t="s">
        <v>4405</v>
      </c>
      <c r="O925" s="49">
        <v>881.52496702954659</v>
      </c>
      <c r="P925" s="49">
        <v>1108.3146210788934</v>
      </c>
      <c r="Q925" s="49">
        <v>1437.6203755562447</v>
      </c>
      <c r="R925" s="49">
        <v>2439.1917448687382</v>
      </c>
      <c r="S925" s="49">
        <v>3232.7677996626871</v>
      </c>
      <c r="T925" s="49">
        <v>4350.5186324844226</v>
      </c>
      <c r="U925" s="49">
        <v>5315.9345276368795</v>
      </c>
      <c r="V925" s="49">
        <v>6300.2775330889135</v>
      </c>
      <c r="W925" s="49">
        <v>7356.2757620118136</v>
      </c>
      <c r="X925" s="49">
        <v>8903.7064440577687</v>
      </c>
      <c r="Y925" s="49">
        <v>652.84482940865212</v>
      </c>
      <c r="Z925" s="49">
        <v>799.43093117378623</v>
      </c>
      <c r="AA925" s="49">
        <v>1013.0041512435708</v>
      </c>
      <c r="AB925" s="49">
        <v>1742.6313721296115</v>
      </c>
      <c r="AC925" s="49">
        <v>2404.3465200213654</v>
      </c>
      <c r="AD925" s="49">
        <v>3456.3605700058806</v>
      </c>
      <c r="AE925" s="49">
        <v>4413.7937438702747</v>
      </c>
      <c r="AF925" s="49">
        <v>5503.3544812359978</v>
      </c>
      <c r="AG925" s="49">
        <v>6762.0428633772444</v>
      </c>
      <c r="AH925" s="49">
        <v>8734.2064628840199</v>
      </c>
      <c r="AI925" s="1"/>
      <c r="AJ925" s="33" t="str">
        <f t="shared" si="28"/>
        <v/>
      </c>
      <c r="AK925" s="33" t="str">
        <f t="shared" si="29"/>
        <v/>
      </c>
      <c r="AL925" s="29"/>
      <c r="AM925" s="29"/>
      <c r="AN925" s="29"/>
      <c r="AO925" s="29" t="s">
        <v>13</v>
      </c>
      <c r="AP925" s="29"/>
      <c r="AQ925" s="29"/>
      <c r="AR925" s="7"/>
      <c r="AS925" s="7"/>
      <c r="AT925" s="7"/>
      <c r="AU925" s="7"/>
      <c r="AV925" s="7"/>
      <c r="AW925" s="7"/>
      <c r="AX925" s="7"/>
      <c r="AY925" s="7"/>
      <c r="AZ925" s="7"/>
      <c r="BA925" s="7"/>
      <c r="BB925" s="7"/>
      <c r="BC925" s="7"/>
      <c r="BD925" s="7"/>
      <c r="BE925" s="7"/>
      <c r="BF925" s="7"/>
      <c r="BG925" s="7"/>
      <c r="BH925" s="7"/>
    </row>
    <row r="926" spans="1:60" x14ac:dyDescent="0.25">
      <c r="A926" s="1"/>
      <c r="B926" s="79" t="s">
        <v>2309</v>
      </c>
      <c r="C926" s="80" t="s">
        <v>4333</v>
      </c>
      <c r="D926" s="34" t="s">
        <v>3507</v>
      </c>
      <c r="E926" s="50">
        <v>635.20000000000005</v>
      </c>
      <c r="F926" s="50">
        <v>778.2</v>
      </c>
      <c r="G926" s="50">
        <v>981.5</v>
      </c>
      <c r="H926" s="50">
        <v>1656</v>
      </c>
      <c r="I926" s="50">
        <v>2259</v>
      </c>
      <c r="J926" s="50">
        <v>3239</v>
      </c>
      <c r="K926" s="50">
        <v>4154</v>
      </c>
      <c r="L926" s="50">
        <v>5254</v>
      </c>
      <c r="M926" s="50">
        <v>6577</v>
      </c>
      <c r="N926" s="50">
        <v>8738</v>
      </c>
      <c r="O926" s="49">
        <v>884.82474404221296</v>
      </c>
      <c r="P926" s="49">
        <v>1112.0834589357089</v>
      </c>
      <c r="Q926" s="49">
        <v>1441.9388544590975</v>
      </c>
      <c r="R926" s="49">
        <v>2444.4146636351047</v>
      </c>
      <c r="S926" s="49">
        <v>3238.060534755326</v>
      </c>
      <c r="T926" s="49">
        <v>4355.3832750241318</v>
      </c>
      <c r="U926" s="49">
        <v>5320.035871904106</v>
      </c>
      <c r="V926" s="49">
        <v>6303.200196770973</v>
      </c>
      <c r="W926" s="49">
        <v>7357.719373447927</v>
      </c>
      <c r="X926" s="49">
        <v>8902.4373376896019</v>
      </c>
      <c r="Y926" s="49">
        <v>653.38458400307525</v>
      </c>
      <c r="Z926" s="49">
        <v>799.4166746480887</v>
      </c>
      <c r="AA926" s="49">
        <v>1012.1959236306066</v>
      </c>
      <c r="AB926" s="49">
        <v>1741.3697406483873</v>
      </c>
      <c r="AC926" s="49">
        <v>2404.8175264529209</v>
      </c>
      <c r="AD926" s="49">
        <v>3462.2766550048264</v>
      </c>
      <c r="AE926" s="49">
        <v>4425.5426003064358</v>
      </c>
      <c r="AF926" s="49">
        <v>5523.9533662779422</v>
      </c>
      <c r="AG926" s="49">
        <v>6794.3136400318981</v>
      </c>
      <c r="AH926" s="49">
        <v>8786.7527785109887</v>
      </c>
      <c r="AI926" s="1"/>
      <c r="AJ926" s="33" t="str">
        <f t="shared" si="28"/>
        <v/>
      </c>
      <c r="AK926" s="33" t="str">
        <f t="shared" si="29"/>
        <v/>
      </c>
      <c r="AL926" s="29"/>
      <c r="AM926" s="29"/>
      <c r="AN926" s="29"/>
      <c r="AO926" s="29" t="s">
        <v>13</v>
      </c>
      <c r="AP926" s="29"/>
      <c r="AQ926" s="29"/>
      <c r="AR926" s="7"/>
      <c r="AS926" s="7"/>
      <c r="AT926" s="7"/>
      <c r="AU926" s="7"/>
      <c r="AV926" s="7"/>
      <c r="AW926" s="7"/>
      <c r="AX926" s="7"/>
      <c r="AY926" s="7"/>
      <c r="AZ926" s="7"/>
      <c r="BA926" s="7"/>
      <c r="BB926" s="7"/>
      <c r="BC926" s="7"/>
      <c r="BD926" s="7"/>
      <c r="BE926" s="7"/>
      <c r="BF926" s="7"/>
      <c r="BG926" s="7"/>
      <c r="BH926" s="7"/>
    </row>
    <row r="927" spans="1:60" x14ac:dyDescent="0.25">
      <c r="A927" s="1"/>
      <c r="B927" s="81" t="s">
        <v>2311</v>
      </c>
      <c r="C927" s="53" t="s">
        <v>4327</v>
      </c>
      <c r="D927" s="53" t="s">
        <v>4136</v>
      </c>
      <c r="E927" s="49">
        <v>130.68935524687191</v>
      </c>
      <c r="F927" s="49">
        <v>169.93690754201117</v>
      </c>
      <c r="G927" s="49">
        <v>228.88375391164752</v>
      </c>
      <c r="H927" s="49">
        <v>416.44598024479808</v>
      </c>
      <c r="I927" s="49">
        <v>572.39894795572491</v>
      </c>
      <c r="J927" s="49">
        <v>795.49163967843037</v>
      </c>
      <c r="K927" s="49">
        <v>991.675899657939</v>
      </c>
      <c r="L927" s="49">
        <v>1195.3620414346894</v>
      </c>
      <c r="M927" s="49">
        <v>1415.2568497656821</v>
      </c>
      <c r="N927" s="49">
        <v>1743.2914199527581</v>
      </c>
      <c r="O927" s="49">
        <v>130.68935524687191</v>
      </c>
      <c r="P927" s="49">
        <v>169.93690754201117</v>
      </c>
      <c r="Q927" s="49">
        <v>228.88375391164752</v>
      </c>
      <c r="R927" s="49">
        <v>416.44598024479808</v>
      </c>
      <c r="S927" s="49">
        <v>572.39894795572491</v>
      </c>
      <c r="T927" s="49">
        <v>795.49163967843037</v>
      </c>
      <c r="U927" s="49">
        <v>991.675899657939</v>
      </c>
      <c r="V927" s="49">
        <v>1195.3620414346894</v>
      </c>
      <c r="W927" s="49">
        <v>1415.2568497656821</v>
      </c>
      <c r="X927" s="49">
        <v>1743.2914199527581</v>
      </c>
      <c r="Y927" s="49">
        <v>130.68935524687191</v>
      </c>
      <c r="Z927" s="49">
        <v>169.93690754201117</v>
      </c>
      <c r="AA927" s="49">
        <v>228.88375391164752</v>
      </c>
      <c r="AB927" s="49">
        <v>416.44598024479808</v>
      </c>
      <c r="AC927" s="49">
        <v>572.39894795572491</v>
      </c>
      <c r="AD927" s="49">
        <v>795.49163967843037</v>
      </c>
      <c r="AE927" s="49">
        <v>991.675899657939</v>
      </c>
      <c r="AF927" s="49">
        <v>1195.3620414346894</v>
      </c>
      <c r="AG927" s="49">
        <v>1415.2568497656821</v>
      </c>
      <c r="AH927" s="49">
        <v>1743.2914199527581</v>
      </c>
      <c r="AI927" s="1"/>
      <c r="AJ927" s="33" t="str">
        <f t="shared" si="28"/>
        <v/>
      </c>
      <c r="AK927" s="33" t="str">
        <f t="shared" si="29"/>
        <v/>
      </c>
      <c r="AL927" s="29"/>
      <c r="AM927" s="29"/>
      <c r="AN927" s="29"/>
      <c r="AO927" s="29" t="s">
        <v>13</v>
      </c>
      <c r="AP927" s="29"/>
      <c r="AQ927" s="29"/>
      <c r="AR927" s="7"/>
      <c r="AS927" s="7"/>
      <c r="AT927" s="7"/>
      <c r="AU927" s="7"/>
      <c r="AV927" s="7"/>
      <c r="AW927" s="7"/>
      <c r="AX927" s="7"/>
      <c r="AY927" s="7"/>
      <c r="AZ927" s="7"/>
      <c r="BA927" s="7"/>
      <c r="BB927" s="7"/>
      <c r="BC927" s="7"/>
      <c r="BD927" s="7"/>
      <c r="BE927" s="7"/>
      <c r="BF927" s="7"/>
      <c r="BG927" s="7"/>
      <c r="BH927" s="7"/>
    </row>
    <row r="928" spans="1:60" x14ac:dyDescent="0.25">
      <c r="A928" s="1"/>
      <c r="B928" s="81" t="s">
        <v>2313</v>
      </c>
      <c r="C928" s="53" t="s">
        <v>4327</v>
      </c>
      <c r="D928" s="53" t="s">
        <v>4137</v>
      </c>
      <c r="E928" s="49">
        <v>127.4049350556454</v>
      </c>
      <c r="F928" s="49">
        <v>168.87775979503922</v>
      </c>
      <c r="G928" s="49">
        <v>232.44025917627218</v>
      </c>
      <c r="H928" s="49">
        <v>443.21767423409614</v>
      </c>
      <c r="I928" s="49">
        <v>625.52195879008559</v>
      </c>
      <c r="J928" s="49">
        <v>893.3061751494796</v>
      </c>
      <c r="K928" s="49">
        <v>1133.6803983981042</v>
      </c>
      <c r="L928" s="49">
        <v>1388.3092881539158</v>
      </c>
      <c r="M928" s="49">
        <v>1666.6895222165472</v>
      </c>
      <c r="N928" s="49">
        <v>2089.0156863195639</v>
      </c>
      <c r="O928" s="49">
        <v>127.4049350556454</v>
      </c>
      <c r="P928" s="49">
        <v>168.87775979503922</v>
      </c>
      <c r="Q928" s="49">
        <v>232.44025917627218</v>
      </c>
      <c r="R928" s="49">
        <v>443.21767423409614</v>
      </c>
      <c r="S928" s="49">
        <v>625.52195879008559</v>
      </c>
      <c r="T928" s="49">
        <v>893.3061751494796</v>
      </c>
      <c r="U928" s="49">
        <v>1133.6803983981042</v>
      </c>
      <c r="V928" s="49">
        <v>1388.3092881539158</v>
      </c>
      <c r="W928" s="49">
        <v>1666.6895222165472</v>
      </c>
      <c r="X928" s="49">
        <v>2089.0156863195639</v>
      </c>
      <c r="Y928" s="49">
        <v>127.4049350556454</v>
      </c>
      <c r="Z928" s="49">
        <v>168.87775979503922</v>
      </c>
      <c r="AA928" s="49">
        <v>232.44025917627218</v>
      </c>
      <c r="AB928" s="49">
        <v>443.21767423409614</v>
      </c>
      <c r="AC928" s="49">
        <v>625.52195879008559</v>
      </c>
      <c r="AD928" s="49">
        <v>893.3061751494796</v>
      </c>
      <c r="AE928" s="49">
        <v>1133.6803983981042</v>
      </c>
      <c r="AF928" s="49">
        <v>1388.3092881539158</v>
      </c>
      <c r="AG928" s="49">
        <v>1666.6895222165472</v>
      </c>
      <c r="AH928" s="49">
        <v>2089.0156863195639</v>
      </c>
      <c r="AI928" s="1"/>
      <c r="AJ928" s="33" t="str">
        <f t="shared" si="28"/>
        <v/>
      </c>
      <c r="AK928" s="33" t="str">
        <f t="shared" si="29"/>
        <v/>
      </c>
      <c r="AL928" s="29"/>
      <c r="AM928" s="29"/>
      <c r="AN928" s="29"/>
      <c r="AO928" s="29" t="s">
        <v>13</v>
      </c>
      <c r="AP928" s="29"/>
      <c r="AQ928" s="29"/>
      <c r="AR928" s="7"/>
      <c r="AS928" s="7"/>
      <c r="AT928" s="7"/>
      <c r="AU928" s="7"/>
      <c r="AV928" s="7"/>
      <c r="AW928" s="7"/>
      <c r="AX928" s="7"/>
      <c r="AY928" s="7"/>
      <c r="AZ928" s="7"/>
      <c r="BA928" s="7"/>
      <c r="BB928" s="7"/>
      <c r="BC928" s="7"/>
      <c r="BD928" s="7"/>
      <c r="BE928" s="7"/>
      <c r="BF928" s="7"/>
      <c r="BG928" s="7"/>
      <c r="BH928" s="7"/>
    </row>
    <row r="929" spans="1:60" x14ac:dyDescent="0.25">
      <c r="A929" s="1"/>
      <c r="B929" s="81" t="s">
        <v>2315</v>
      </c>
      <c r="C929" s="53" t="s">
        <v>4327</v>
      </c>
      <c r="D929" s="53" t="s">
        <v>4138</v>
      </c>
      <c r="E929" s="49">
        <v>627.22339096002133</v>
      </c>
      <c r="F929" s="49">
        <v>808.42958097633266</v>
      </c>
      <c r="G929" s="49">
        <v>1078.1888272049869</v>
      </c>
      <c r="H929" s="49">
        <v>1938.1292550095447</v>
      </c>
      <c r="I929" s="49">
        <v>2651.3310067803714</v>
      </c>
      <c r="J929" s="49">
        <v>3682.3653813043634</v>
      </c>
      <c r="K929" s="49">
        <v>4592.0853179437345</v>
      </c>
      <c r="L929" s="49">
        <v>5540.4361934727749</v>
      </c>
      <c r="M929" s="49">
        <v>6570.4140116830149</v>
      </c>
      <c r="N929" s="49">
        <v>8108.467508340912</v>
      </c>
      <c r="O929" s="49">
        <v>627.22339096002133</v>
      </c>
      <c r="P929" s="49">
        <v>808.42958097633266</v>
      </c>
      <c r="Q929" s="49">
        <v>1078.1888272049869</v>
      </c>
      <c r="R929" s="49">
        <v>1938.1292550095447</v>
      </c>
      <c r="S929" s="49">
        <v>2651.3310067803714</v>
      </c>
      <c r="T929" s="49">
        <v>3682.3653813043634</v>
      </c>
      <c r="U929" s="49">
        <v>4592.0853179437345</v>
      </c>
      <c r="V929" s="49">
        <v>5540.4361934727749</v>
      </c>
      <c r="W929" s="49">
        <v>6570.4140116830149</v>
      </c>
      <c r="X929" s="49">
        <v>8108.467508340912</v>
      </c>
      <c r="Y929" s="49">
        <v>627.22339096002133</v>
      </c>
      <c r="Z929" s="49">
        <v>808.42958097633266</v>
      </c>
      <c r="AA929" s="49">
        <v>1078.1888272049869</v>
      </c>
      <c r="AB929" s="49">
        <v>1938.1292550095447</v>
      </c>
      <c r="AC929" s="49">
        <v>2651.3310067803714</v>
      </c>
      <c r="AD929" s="49">
        <v>3682.3653813043634</v>
      </c>
      <c r="AE929" s="49">
        <v>4592.0853179437345</v>
      </c>
      <c r="AF929" s="49">
        <v>5540.4361934727749</v>
      </c>
      <c r="AG929" s="49">
        <v>6570.4140116830149</v>
      </c>
      <c r="AH929" s="49">
        <v>8108.467508340912</v>
      </c>
      <c r="AI929" s="1"/>
      <c r="AJ929" s="33" t="str">
        <f t="shared" si="28"/>
        <v/>
      </c>
      <c r="AK929" s="33" t="str">
        <f t="shared" si="29"/>
        <v/>
      </c>
      <c r="AL929" s="29"/>
      <c r="AM929" s="29"/>
      <c r="AN929" s="29"/>
      <c r="AO929" s="29" t="s">
        <v>13</v>
      </c>
      <c r="AP929" s="29"/>
      <c r="AQ929" s="29"/>
      <c r="AR929" s="7"/>
      <c r="AS929" s="7"/>
      <c r="AT929" s="7"/>
      <c r="AU929" s="7"/>
      <c r="AV929" s="7"/>
      <c r="AW929" s="7"/>
      <c r="AX929" s="7"/>
      <c r="AY929" s="7"/>
      <c r="AZ929" s="7"/>
      <c r="BA929" s="7"/>
      <c r="BB929" s="7"/>
      <c r="BC929" s="7"/>
      <c r="BD929" s="7"/>
      <c r="BE929" s="7"/>
      <c r="BF929" s="7"/>
      <c r="BG929" s="7"/>
      <c r="BH929" s="7"/>
    </row>
    <row r="930" spans="1:60" x14ac:dyDescent="0.25">
      <c r="A930" s="1"/>
      <c r="B930" s="81" t="s">
        <v>2317</v>
      </c>
      <c r="C930" s="53" t="s">
        <v>4327</v>
      </c>
      <c r="D930" s="53" t="s">
        <v>4139</v>
      </c>
      <c r="E930" s="49">
        <v>230.28762954372712</v>
      </c>
      <c r="F930" s="49">
        <v>286.66327417141923</v>
      </c>
      <c r="G930" s="49">
        <v>360.84180479214166</v>
      </c>
      <c r="H930" s="49">
        <v>558.14848176883356</v>
      </c>
      <c r="I930" s="49">
        <v>693.84741549711396</v>
      </c>
      <c r="J930" s="49">
        <v>875.13328607409971</v>
      </c>
      <c r="K930" s="49">
        <v>1009.5525012009651</v>
      </c>
      <c r="L930" s="49">
        <v>1147.2889663914273</v>
      </c>
      <c r="M930" s="49">
        <v>1289.4926668651001</v>
      </c>
      <c r="N930" s="49">
        <v>1478.8928818652541</v>
      </c>
      <c r="O930" s="49">
        <v>230.28762954372712</v>
      </c>
      <c r="P930" s="49">
        <v>286.66327417141923</v>
      </c>
      <c r="Q930" s="49">
        <v>360.84180479214166</v>
      </c>
      <c r="R930" s="49">
        <v>558.14848176883356</v>
      </c>
      <c r="S930" s="49">
        <v>693.84741549711396</v>
      </c>
      <c r="T930" s="49">
        <v>875.13328607409971</v>
      </c>
      <c r="U930" s="49">
        <v>1009.5525012009651</v>
      </c>
      <c r="V930" s="49">
        <v>1147.2889663914273</v>
      </c>
      <c r="W930" s="49">
        <v>1289.4926668651001</v>
      </c>
      <c r="X930" s="49">
        <v>1478.8928818652541</v>
      </c>
      <c r="Y930" s="49">
        <v>230.28762954372712</v>
      </c>
      <c r="Z930" s="49">
        <v>286.66327417141923</v>
      </c>
      <c r="AA930" s="49">
        <v>360.84180479214166</v>
      </c>
      <c r="AB930" s="49">
        <v>558.14848176883356</v>
      </c>
      <c r="AC930" s="49">
        <v>693.84741549711396</v>
      </c>
      <c r="AD930" s="49">
        <v>875.13328607409971</v>
      </c>
      <c r="AE930" s="49">
        <v>1009.5525012009651</v>
      </c>
      <c r="AF930" s="49">
        <v>1147.2889663914273</v>
      </c>
      <c r="AG930" s="49">
        <v>1289.4926668651001</v>
      </c>
      <c r="AH930" s="49">
        <v>1478.8928818652541</v>
      </c>
      <c r="AI930" s="1"/>
      <c r="AJ930" s="33" t="str">
        <f t="shared" si="28"/>
        <v/>
      </c>
      <c r="AK930" s="33" t="str">
        <f t="shared" si="29"/>
        <v/>
      </c>
      <c r="AL930" s="29"/>
      <c r="AM930" s="29"/>
      <c r="AN930" s="29"/>
      <c r="AO930" s="29" t="s">
        <v>13</v>
      </c>
      <c r="AP930" s="29"/>
      <c r="AQ930" s="29"/>
      <c r="AR930" s="7"/>
      <c r="AS930" s="7"/>
      <c r="AT930" s="7"/>
      <c r="AU930" s="7"/>
      <c r="AV930" s="7"/>
      <c r="AW930" s="7"/>
      <c r="AX930" s="7"/>
      <c r="AY930" s="7"/>
      <c r="AZ930" s="7"/>
      <c r="BA930" s="7"/>
      <c r="BB930" s="7"/>
      <c r="BC930" s="7"/>
      <c r="BD930" s="7"/>
      <c r="BE930" s="7"/>
      <c r="BF930" s="7"/>
      <c r="BG930" s="7"/>
      <c r="BH930" s="7"/>
    </row>
    <row r="931" spans="1:60" x14ac:dyDescent="0.25">
      <c r="A931" s="1"/>
      <c r="B931" s="81" t="s">
        <v>2319</v>
      </c>
      <c r="C931" s="53" t="s">
        <v>4327</v>
      </c>
      <c r="D931" s="53" t="s">
        <v>4140</v>
      </c>
      <c r="E931" s="49">
        <v>109.63394242807982</v>
      </c>
      <c r="F931" s="49">
        <v>144.16154471447553</v>
      </c>
      <c r="G931" s="49">
        <v>196.7966404664156</v>
      </c>
      <c r="H931" s="49">
        <v>369.03724090899908</v>
      </c>
      <c r="I931" s="49">
        <v>516.78453950539767</v>
      </c>
      <c r="J931" s="49">
        <v>732.37606352634361</v>
      </c>
      <c r="K931" s="49">
        <v>925.30737887073576</v>
      </c>
      <c r="L931" s="49">
        <v>1128.7979609742638</v>
      </c>
      <c r="M931" s="49">
        <v>1350.3759976816532</v>
      </c>
      <c r="N931" s="49">
        <v>1685.6128557715542</v>
      </c>
      <c r="O931" s="49">
        <v>109.63394242807982</v>
      </c>
      <c r="P931" s="49">
        <v>144.16154471447553</v>
      </c>
      <c r="Q931" s="49">
        <v>196.7966404664156</v>
      </c>
      <c r="R931" s="49">
        <v>369.03724090899908</v>
      </c>
      <c r="S931" s="49">
        <v>516.78453950539767</v>
      </c>
      <c r="T931" s="49">
        <v>732.37606352634361</v>
      </c>
      <c r="U931" s="49">
        <v>925.30737887073576</v>
      </c>
      <c r="V931" s="49">
        <v>1128.7979609742638</v>
      </c>
      <c r="W931" s="49">
        <v>1350.3759976816532</v>
      </c>
      <c r="X931" s="49">
        <v>1685.6128557715542</v>
      </c>
      <c r="Y931" s="49">
        <v>109.63394242807982</v>
      </c>
      <c r="Z931" s="49">
        <v>144.16154471447553</v>
      </c>
      <c r="AA931" s="49">
        <v>196.7966404664156</v>
      </c>
      <c r="AB931" s="49">
        <v>369.03724090899908</v>
      </c>
      <c r="AC931" s="49">
        <v>516.78453950539767</v>
      </c>
      <c r="AD931" s="49">
        <v>732.37606352634361</v>
      </c>
      <c r="AE931" s="49">
        <v>925.30737887073576</v>
      </c>
      <c r="AF931" s="49">
        <v>1128.7979609742638</v>
      </c>
      <c r="AG931" s="49">
        <v>1350.3759976816532</v>
      </c>
      <c r="AH931" s="49">
        <v>1685.6128557715542</v>
      </c>
      <c r="AI931" s="1"/>
      <c r="AJ931" s="33" t="str">
        <f t="shared" si="28"/>
        <v/>
      </c>
      <c r="AK931" s="33" t="str">
        <f t="shared" si="29"/>
        <v/>
      </c>
      <c r="AL931" s="29"/>
      <c r="AM931" s="29"/>
      <c r="AN931" s="29"/>
      <c r="AO931" s="29" t="s">
        <v>13</v>
      </c>
      <c r="AP931" s="29"/>
      <c r="AQ931" s="29"/>
      <c r="AR931" s="7"/>
      <c r="AS931" s="7"/>
      <c r="AT931" s="7"/>
      <c r="AU931" s="7"/>
      <c r="AV931" s="7"/>
      <c r="AW931" s="7"/>
      <c r="AX931" s="7"/>
      <c r="AY931" s="7"/>
      <c r="AZ931" s="7"/>
      <c r="BA931" s="7"/>
      <c r="BB931" s="7"/>
      <c r="BC931" s="7"/>
      <c r="BD931" s="7"/>
      <c r="BE931" s="7"/>
      <c r="BF931" s="7"/>
      <c r="BG931" s="7"/>
      <c r="BH931" s="7"/>
    </row>
    <row r="932" spans="1:60" x14ac:dyDescent="0.25">
      <c r="A932" s="1"/>
      <c r="B932" s="81" t="s">
        <v>2321</v>
      </c>
      <c r="C932" s="53" t="s">
        <v>4327</v>
      </c>
      <c r="D932" s="53" t="s">
        <v>4141</v>
      </c>
      <c r="E932" s="49">
        <v>201.9057389409364</v>
      </c>
      <c r="F932" s="49">
        <v>262.96237184953492</v>
      </c>
      <c r="G932" s="49">
        <v>355.15220359488836</v>
      </c>
      <c r="H932" s="49">
        <v>653.1583849563408</v>
      </c>
      <c r="I932" s="49">
        <v>905.53604821311831</v>
      </c>
      <c r="J932" s="49">
        <v>1272.295428331538</v>
      </c>
      <c r="K932" s="49">
        <v>1598.9457445330343</v>
      </c>
      <c r="L932" s="49">
        <v>1941.930163631547</v>
      </c>
      <c r="M932" s="49">
        <v>2314.7868678170607</v>
      </c>
      <c r="N932" s="49">
        <v>2876.3299610878175</v>
      </c>
      <c r="O932" s="49">
        <v>201.9057389409364</v>
      </c>
      <c r="P932" s="49">
        <v>262.96237184953492</v>
      </c>
      <c r="Q932" s="49">
        <v>355.15220359488836</v>
      </c>
      <c r="R932" s="49">
        <v>653.1583849563408</v>
      </c>
      <c r="S932" s="49">
        <v>905.53604821311831</v>
      </c>
      <c r="T932" s="49">
        <v>1272.295428331538</v>
      </c>
      <c r="U932" s="49">
        <v>1598.9457445330343</v>
      </c>
      <c r="V932" s="49">
        <v>1941.930163631547</v>
      </c>
      <c r="W932" s="49">
        <v>2314.7868678170607</v>
      </c>
      <c r="X932" s="49">
        <v>2876.3299610878175</v>
      </c>
      <c r="Y932" s="49">
        <v>201.9057389409364</v>
      </c>
      <c r="Z932" s="49">
        <v>262.96237184953492</v>
      </c>
      <c r="AA932" s="49">
        <v>355.15220359488836</v>
      </c>
      <c r="AB932" s="49">
        <v>653.1583849563408</v>
      </c>
      <c r="AC932" s="49">
        <v>905.53604821311831</v>
      </c>
      <c r="AD932" s="49">
        <v>1272.295428331538</v>
      </c>
      <c r="AE932" s="49">
        <v>1598.9457445330343</v>
      </c>
      <c r="AF932" s="49">
        <v>1941.930163631547</v>
      </c>
      <c r="AG932" s="49">
        <v>2314.7868678170607</v>
      </c>
      <c r="AH932" s="49">
        <v>2876.3299610878175</v>
      </c>
      <c r="AI932" s="1"/>
      <c r="AJ932" s="33" t="str">
        <f t="shared" si="28"/>
        <v/>
      </c>
      <c r="AK932" s="33" t="str">
        <f t="shared" si="29"/>
        <v/>
      </c>
      <c r="AL932" s="29"/>
      <c r="AM932" s="29"/>
      <c r="AN932" s="29"/>
      <c r="AO932" s="29" t="s">
        <v>13</v>
      </c>
      <c r="AP932" s="29"/>
      <c r="AQ932" s="29"/>
      <c r="AR932" s="7"/>
      <c r="AS932" s="7"/>
      <c r="AT932" s="7"/>
      <c r="AU932" s="7"/>
      <c r="AV932" s="7"/>
      <c r="AW932" s="7"/>
      <c r="AX932" s="7"/>
      <c r="AY932" s="7"/>
      <c r="AZ932" s="7"/>
      <c r="BA932" s="7"/>
      <c r="BB932" s="7"/>
      <c r="BC932" s="7"/>
      <c r="BD932" s="7"/>
      <c r="BE932" s="7"/>
      <c r="BF932" s="7"/>
      <c r="BG932" s="7"/>
      <c r="BH932" s="7"/>
    </row>
    <row r="933" spans="1:60" x14ac:dyDescent="0.25">
      <c r="A933" s="1"/>
      <c r="B933" s="79" t="s">
        <v>2325</v>
      </c>
      <c r="C933" s="80" t="s">
        <v>4333</v>
      </c>
      <c r="D933" s="34" t="s">
        <v>3508</v>
      </c>
      <c r="E933" s="50">
        <v>262.7</v>
      </c>
      <c r="F933" s="50">
        <v>360.8</v>
      </c>
      <c r="G933" s="50">
        <v>503.8</v>
      </c>
      <c r="H933" s="50">
        <v>973.7</v>
      </c>
      <c r="I933" s="50">
        <v>1379</v>
      </c>
      <c r="J933" s="50">
        <v>2002</v>
      </c>
      <c r="K933" s="50">
        <v>2551</v>
      </c>
      <c r="L933" s="50">
        <v>3175</v>
      </c>
      <c r="M933" s="50">
        <v>3882</v>
      </c>
      <c r="N933" s="50">
        <v>4957</v>
      </c>
      <c r="O933" s="49">
        <v>506.719007529338</v>
      </c>
      <c r="P933" s="49">
        <v>624.74358345545704</v>
      </c>
      <c r="Q933" s="49">
        <v>777.36521909210103</v>
      </c>
      <c r="R933" s="49">
        <v>1173.6267192195733</v>
      </c>
      <c r="S933" s="49">
        <v>1442.8199808332902</v>
      </c>
      <c r="T933" s="49">
        <v>1798.5155515076076</v>
      </c>
      <c r="U933" s="49">
        <v>2060.9991400611198</v>
      </c>
      <c r="V933" s="49">
        <v>2326.9914966681768</v>
      </c>
      <c r="W933" s="49">
        <v>2605.0599453035525</v>
      </c>
      <c r="X933" s="49">
        <v>2969.9776758375742</v>
      </c>
      <c r="Y933" s="49">
        <v>277.74674845355167</v>
      </c>
      <c r="Z933" s="49">
        <v>375.06722072732202</v>
      </c>
      <c r="AA933" s="49">
        <v>517.88601399119216</v>
      </c>
      <c r="AB933" s="49">
        <v>986.5295220889567</v>
      </c>
      <c r="AC933" s="49">
        <v>1384.1927018525773</v>
      </c>
      <c r="AD933" s="49">
        <v>1981.5992455238991</v>
      </c>
      <c r="AE933" s="49">
        <v>2495.1771172221529</v>
      </c>
      <c r="AF933" s="49">
        <v>3070.8586048539869</v>
      </c>
      <c r="AG933" s="49">
        <v>3716.8236745168774</v>
      </c>
      <c r="AH933" s="49">
        <v>4687.1574621507816</v>
      </c>
      <c r="AI933" s="1"/>
      <c r="AJ933" s="33" t="str">
        <f t="shared" si="28"/>
        <v/>
      </c>
      <c r="AK933" s="33" t="str">
        <f t="shared" si="29"/>
        <v/>
      </c>
      <c r="AL933" s="29"/>
      <c r="AM933" s="29"/>
      <c r="AN933" s="29"/>
      <c r="AO933" s="29" t="s">
        <v>13</v>
      </c>
      <c r="AP933" s="29"/>
      <c r="AQ933" s="29"/>
      <c r="AR933" s="7"/>
      <c r="AS933" s="7"/>
      <c r="AT933" s="7"/>
      <c r="AU933" s="7"/>
      <c r="AV933" s="7"/>
      <c r="AW933" s="7"/>
      <c r="AX933" s="7"/>
      <c r="AY933" s="7"/>
      <c r="AZ933" s="7"/>
      <c r="BA933" s="7"/>
      <c r="BB933" s="7"/>
      <c r="BC933" s="7"/>
      <c r="BD933" s="7"/>
      <c r="BE933" s="7"/>
      <c r="BF933" s="7"/>
      <c r="BG933" s="7"/>
      <c r="BH933" s="7"/>
    </row>
    <row r="934" spans="1:60" x14ac:dyDescent="0.25">
      <c r="A934" s="1"/>
      <c r="B934" s="81" t="s">
        <v>2327</v>
      </c>
      <c r="C934" s="53" t="s">
        <v>4327</v>
      </c>
      <c r="D934" s="53" t="s">
        <v>4142</v>
      </c>
      <c r="E934" s="49">
        <v>153.18095061236616</v>
      </c>
      <c r="F934" s="49">
        <v>195.24156179288832</v>
      </c>
      <c r="G934" s="49">
        <v>250.67546382015513</v>
      </c>
      <c r="H934" s="49">
        <v>402.34009572164132</v>
      </c>
      <c r="I934" s="49">
        <v>508.11715208793856</v>
      </c>
      <c r="J934" s="49">
        <v>651.80937118301529</v>
      </c>
      <c r="K934" s="49">
        <v>760.5388647830863</v>
      </c>
      <c r="L934" s="49">
        <v>872.69488731576678</v>
      </c>
      <c r="M934" s="49">
        <v>988.65079680868075</v>
      </c>
      <c r="N934" s="49">
        <v>1146.1980350384056</v>
      </c>
      <c r="O934" s="49">
        <v>153.18095061236616</v>
      </c>
      <c r="P934" s="49">
        <v>195.24156179288832</v>
      </c>
      <c r="Q934" s="49">
        <v>250.67546382015513</v>
      </c>
      <c r="R934" s="49">
        <v>402.34009572164132</v>
      </c>
      <c r="S934" s="49">
        <v>508.11715208793856</v>
      </c>
      <c r="T934" s="49">
        <v>651.80937118301529</v>
      </c>
      <c r="U934" s="49">
        <v>760.5388647830863</v>
      </c>
      <c r="V934" s="49">
        <v>872.69488731576678</v>
      </c>
      <c r="W934" s="49">
        <v>988.65079680868075</v>
      </c>
      <c r="X934" s="49">
        <v>1146.1980350384056</v>
      </c>
      <c r="Y934" s="49">
        <v>153.18095061236616</v>
      </c>
      <c r="Z934" s="49">
        <v>195.24156179288832</v>
      </c>
      <c r="AA934" s="49">
        <v>250.67546382015513</v>
      </c>
      <c r="AB934" s="49">
        <v>402.34009572164132</v>
      </c>
      <c r="AC934" s="49">
        <v>508.11715208793856</v>
      </c>
      <c r="AD934" s="49">
        <v>651.80937118301529</v>
      </c>
      <c r="AE934" s="49">
        <v>760.5388647830863</v>
      </c>
      <c r="AF934" s="49">
        <v>872.69488731576678</v>
      </c>
      <c r="AG934" s="49">
        <v>988.65079680868075</v>
      </c>
      <c r="AH934" s="49">
        <v>1146.1980350384056</v>
      </c>
      <c r="AI934" s="1"/>
      <c r="AJ934" s="33" t="str">
        <f t="shared" si="28"/>
        <v/>
      </c>
      <c r="AK934" s="33" t="str">
        <f t="shared" si="29"/>
        <v/>
      </c>
      <c r="AL934" s="29"/>
      <c r="AM934" s="29"/>
      <c r="AN934" s="29"/>
      <c r="AO934" s="29" t="s">
        <v>13</v>
      </c>
      <c r="AP934" s="29"/>
      <c r="AQ934" s="29"/>
      <c r="AR934" s="7"/>
      <c r="AS934" s="7"/>
      <c r="AT934" s="7"/>
      <c r="AU934" s="7"/>
      <c r="AV934" s="7"/>
      <c r="AW934" s="7"/>
      <c r="AX934" s="7"/>
      <c r="AY934" s="7"/>
      <c r="AZ934" s="7"/>
      <c r="BA934" s="7"/>
      <c r="BB934" s="7"/>
      <c r="BC934" s="7"/>
      <c r="BD934" s="7"/>
      <c r="BE934" s="7"/>
      <c r="BF934" s="7"/>
      <c r="BG934" s="7"/>
      <c r="BH934" s="7"/>
    </row>
    <row r="935" spans="1:60" x14ac:dyDescent="0.25">
      <c r="A935" s="1"/>
      <c r="B935" s="81" t="s">
        <v>2329</v>
      </c>
      <c r="C935" s="53" t="s">
        <v>4327</v>
      </c>
      <c r="D935" s="53" t="s">
        <v>4143</v>
      </c>
      <c r="E935" s="49">
        <v>66.752212600493507</v>
      </c>
      <c r="F935" s="49">
        <v>86.527032514248504</v>
      </c>
      <c r="G935" s="49">
        <v>112.51464433387264</v>
      </c>
      <c r="H935" s="49">
        <v>182.67086177402177</v>
      </c>
      <c r="I935" s="49">
        <v>230.27143317009694</v>
      </c>
      <c r="J935" s="49">
        <v>293.94914210778256</v>
      </c>
      <c r="K935" s="49">
        <v>341.60777604575003</v>
      </c>
      <c r="L935" s="49">
        <v>390.12067428224117</v>
      </c>
      <c r="M935" s="49">
        <v>439.20235220350327</v>
      </c>
      <c r="N935" s="49">
        <v>505.65445532876038</v>
      </c>
      <c r="O935" s="49">
        <v>66.752212600493507</v>
      </c>
      <c r="P935" s="49">
        <v>86.527032514248504</v>
      </c>
      <c r="Q935" s="49">
        <v>112.51464433387264</v>
      </c>
      <c r="R935" s="49">
        <v>182.67086177402177</v>
      </c>
      <c r="S935" s="49">
        <v>230.27143317009694</v>
      </c>
      <c r="T935" s="49">
        <v>293.94914210778256</v>
      </c>
      <c r="U935" s="49">
        <v>341.60777604575003</v>
      </c>
      <c r="V935" s="49">
        <v>390.12067428224117</v>
      </c>
      <c r="W935" s="49">
        <v>439.20235220350327</v>
      </c>
      <c r="X935" s="49">
        <v>505.65445532876038</v>
      </c>
      <c r="Y935" s="49">
        <v>66.752212600493507</v>
      </c>
      <c r="Z935" s="49">
        <v>86.527032514248504</v>
      </c>
      <c r="AA935" s="49">
        <v>112.51464433387264</v>
      </c>
      <c r="AB935" s="49">
        <v>182.67086177402177</v>
      </c>
      <c r="AC935" s="49">
        <v>230.27143317009694</v>
      </c>
      <c r="AD935" s="49">
        <v>293.94914210778256</v>
      </c>
      <c r="AE935" s="49">
        <v>341.60777604575003</v>
      </c>
      <c r="AF935" s="49">
        <v>390.12067428224117</v>
      </c>
      <c r="AG935" s="49">
        <v>439.20235220350327</v>
      </c>
      <c r="AH935" s="49">
        <v>505.65445532876038</v>
      </c>
      <c r="AI935" s="1"/>
      <c r="AJ935" s="33" t="str">
        <f t="shared" si="28"/>
        <v/>
      </c>
      <c r="AK935" s="33" t="str">
        <f t="shared" si="29"/>
        <v/>
      </c>
      <c r="AL935" s="29"/>
      <c r="AM935" s="29"/>
      <c r="AN935" s="29"/>
      <c r="AO935" s="29" t="s">
        <v>13</v>
      </c>
      <c r="AP935" s="29"/>
      <c r="AQ935" s="29"/>
      <c r="AR935" s="7"/>
      <c r="AS935" s="7"/>
      <c r="AT935" s="7"/>
      <c r="AU935" s="7"/>
      <c r="AV935" s="7"/>
      <c r="AW935" s="7"/>
      <c r="AX935" s="7"/>
      <c r="AY935" s="7"/>
      <c r="AZ935" s="7"/>
      <c r="BA935" s="7"/>
      <c r="BB935" s="7"/>
      <c r="BC935" s="7"/>
      <c r="BD935" s="7"/>
      <c r="BE935" s="7"/>
      <c r="BF935" s="7"/>
      <c r="BG935" s="7"/>
      <c r="BH935" s="7"/>
    </row>
    <row r="936" spans="1:60" x14ac:dyDescent="0.25">
      <c r="A936" s="1"/>
      <c r="B936" s="79" t="s">
        <v>2331</v>
      </c>
      <c r="C936" s="80" t="s">
        <v>3585</v>
      </c>
      <c r="D936" s="80" t="s">
        <v>3509</v>
      </c>
      <c r="E936" s="50">
        <v>958.4</v>
      </c>
      <c r="F936" s="50">
        <v>1198.5999999999999</v>
      </c>
      <c r="G936" s="50">
        <v>1495</v>
      </c>
      <c r="H936" s="50">
        <v>2206</v>
      </c>
      <c r="I936" s="50">
        <v>2648</v>
      </c>
      <c r="J936" s="50">
        <v>3167</v>
      </c>
      <c r="K936" s="50">
        <v>3528</v>
      </c>
      <c r="L936" s="50">
        <v>3866</v>
      </c>
      <c r="M936" s="50">
        <v>4186</v>
      </c>
      <c r="N936" s="50">
        <v>4585</v>
      </c>
      <c r="O936" s="50">
        <v>958.4</v>
      </c>
      <c r="P936" s="50">
        <v>1198.5999999999999</v>
      </c>
      <c r="Q936" s="50">
        <v>1495</v>
      </c>
      <c r="R936" s="50">
        <v>2206</v>
      </c>
      <c r="S936" s="50">
        <v>2648</v>
      </c>
      <c r="T936" s="50">
        <v>3167</v>
      </c>
      <c r="U936" s="50">
        <v>3528</v>
      </c>
      <c r="V936" s="50">
        <v>3866</v>
      </c>
      <c r="W936" s="50">
        <v>4186</v>
      </c>
      <c r="X936" s="50">
        <v>4585</v>
      </c>
      <c r="Y936" s="50">
        <v>958.4</v>
      </c>
      <c r="Z936" s="50">
        <v>1198.5999999999999</v>
      </c>
      <c r="AA936" s="50">
        <v>1495</v>
      </c>
      <c r="AB936" s="50">
        <v>2206</v>
      </c>
      <c r="AC936" s="50">
        <v>2648</v>
      </c>
      <c r="AD936" s="50">
        <v>3167</v>
      </c>
      <c r="AE936" s="50">
        <v>3528</v>
      </c>
      <c r="AF936" s="50">
        <v>3866</v>
      </c>
      <c r="AG936" s="50">
        <v>4186</v>
      </c>
      <c r="AH936" s="50">
        <v>4585</v>
      </c>
      <c r="AI936" s="1"/>
      <c r="AJ936" s="33" t="str">
        <f t="shared" si="28"/>
        <v/>
      </c>
      <c r="AK936" s="33" t="str">
        <f t="shared" si="29"/>
        <v/>
      </c>
      <c r="AL936" s="29"/>
      <c r="AM936" s="29"/>
      <c r="AN936" s="29"/>
      <c r="AO936" s="29" t="s">
        <v>13</v>
      </c>
      <c r="AP936" s="29"/>
      <c r="AQ936" s="29"/>
      <c r="AR936" s="7"/>
      <c r="AS936" s="7"/>
      <c r="AT936" s="7"/>
      <c r="AU936" s="7"/>
      <c r="AV936" s="7"/>
      <c r="AW936" s="7"/>
      <c r="AX936" s="7"/>
      <c r="AY936" s="7"/>
      <c r="AZ936" s="7"/>
      <c r="BA936" s="7"/>
      <c r="BB936" s="7"/>
      <c r="BC936" s="7"/>
      <c r="BD936" s="7"/>
      <c r="BE936" s="7"/>
      <c r="BF936" s="7"/>
      <c r="BG936" s="7"/>
      <c r="BH936" s="7"/>
    </row>
    <row r="937" spans="1:60" x14ac:dyDescent="0.25">
      <c r="A937" s="1"/>
      <c r="B937" s="81" t="s">
        <v>2334</v>
      </c>
      <c r="C937" s="53" t="s">
        <v>4327</v>
      </c>
      <c r="D937" s="53" t="s">
        <v>4144</v>
      </c>
      <c r="E937" s="49">
        <v>388.38718393528279</v>
      </c>
      <c r="F937" s="49">
        <v>463.58088920650107</v>
      </c>
      <c r="G937" s="49">
        <v>556.15551706988435</v>
      </c>
      <c r="H937" s="49">
        <v>786.83731720154697</v>
      </c>
      <c r="I937" s="49">
        <v>939.91642640237274</v>
      </c>
      <c r="J937" s="49">
        <v>1132.3454238737722</v>
      </c>
      <c r="K937" s="49">
        <v>1273.032542139581</v>
      </c>
      <c r="L937" s="49">
        <v>1408.0225567584903</v>
      </c>
      <c r="M937" s="49">
        <v>1553.6081751680192</v>
      </c>
      <c r="N937" s="49">
        <v>1731.2111597656888</v>
      </c>
      <c r="O937" s="49">
        <v>388.38718393528279</v>
      </c>
      <c r="P937" s="49">
        <v>463.58088920650107</v>
      </c>
      <c r="Q937" s="49">
        <v>556.15551706988435</v>
      </c>
      <c r="R937" s="49">
        <v>786.83731720154697</v>
      </c>
      <c r="S937" s="49">
        <v>939.91642640237274</v>
      </c>
      <c r="T937" s="49">
        <v>1132.3454238737722</v>
      </c>
      <c r="U937" s="49">
        <v>1273.032542139581</v>
      </c>
      <c r="V937" s="49">
        <v>1408.0225567584903</v>
      </c>
      <c r="W937" s="49">
        <v>1553.6081751680192</v>
      </c>
      <c r="X937" s="49">
        <v>1731.2111597656888</v>
      </c>
      <c r="Y937" s="49">
        <v>388.38718393528279</v>
      </c>
      <c r="Z937" s="49">
        <v>463.58088920650107</v>
      </c>
      <c r="AA937" s="49">
        <v>556.15551706988435</v>
      </c>
      <c r="AB937" s="49">
        <v>786.83731720154697</v>
      </c>
      <c r="AC937" s="49">
        <v>939.91642640237274</v>
      </c>
      <c r="AD937" s="49">
        <v>1132.3454238737722</v>
      </c>
      <c r="AE937" s="49">
        <v>1273.032542139581</v>
      </c>
      <c r="AF937" s="49">
        <v>1408.0225567584903</v>
      </c>
      <c r="AG937" s="49">
        <v>1553.6081751680192</v>
      </c>
      <c r="AH937" s="49">
        <v>1731.2111597656888</v>
      </c>
      <c r="AI937" s="1"/>
      <c r="AJ937" s="33" t="str">
        <f t="shared" si="28"/>
        <v/>
      </c>
      <c r="AK937" s="33" t="str">
        <f t="shared" si="29"/>
        <v/>
      </c>
      <c r="AL937" s="29"/>
      <c r="AM937" s="29"/>
      <c r="AN937" s="29"/>
      <c r="AO937" s="29" t="s">
        <v>13</v>
      </c>
      <c r="AP937" s="29"/>
      <c r="AQ937" s="29"/>
      <c r="AR937" s="7"/>
      <c r="AS937" s="7"/>
      <c r="AT937" s="7"/>
      <c r="AU937" s="7"/>
      <c r="AV937" s="7"/>
      <c r="AW937" s="7"/>
      <c r="AX937" s="7"/>
      <c r="AY937" s="7"/>
      <c r="AZ937" s="7"/>
      <c r="BA937" s="7"/>
      <c r="BB937" s="7"/>
      <c r="BC937" s="7"/>
      <c r="BD937" s="7"/>
      <c r="BE937" s="7"/>
      <c r="BF937" s="7"/>
      <c r="BG937" s="7"/>
      <c r="BH937" s="7"/>
    </row>
    <row r="938" spans="1:60" x14ac:dyDescent="0.25">
      <c r="A938" s="1"/>
      <c r="B938" s="81" t="s">
        <v>2336</v>
      </c>
      <c r="C938" s="53" t="s">
        <v>4327</v>
      </c>
      <c r="D938" s="53" t="s">
        <v>4145</v>
      </c>
      <c r="E938" s="49">
        <v>151.33168716219194</v>
      </c>
      <c r="F938" s="49">
        <v>181.67667277541128</v>
      </c>
      <c r="G938" s="49">
        <v>218.82070934721602</v>
      </c>
      <c r="H938" s="49">
        <v>309.47059461523349</v>
      </c>
      <c r="I938" s="49">
        <v>367.6340539762063</v>
      </c>
      <c r="J938" s="49">
        <v>439.25000448013071</v>
      </c>
      <c r="K938" s="49">
        <v>490.81202691380696</v>
      </c>
      <c r="L938" s="49">
        <v>539.472751570372</v>
      </c>
      <c r="M938" s="49">
        <v>590.89954051110738</v>
      </c>
      <c r="N938" s="49">
        <v>652.83562643271364</v>
      </c>
      <c r="O938" s="49">
        <v>151.33168716219194</v>
      </c>
      <c r="P938" s="49">
        <v>181.67667277541128</v>
      </c>
      <c r="Q938" s="49">
        <v>218.82070934721602</v>
      </c>
      <c r="R938" s="49">
        <v>309.47059461523349</v>
      </c>
      <c r="S938" s="49">
        <v>367.6340539762063</v>
      </c>
      <c r="T938" s="49">
        <v>439.25000448013071</v>
      </c>
      <c r="U938" s="49">
        <v>490.81202691380696</v>
      </c>
      <c r="V938" s="49">
        <v>539.472751570372</v>
      </c>
      <c r="W938" s="49">
        <v>590.89954051110738</v>
      </c>
      <c r="X938" s="49">
        <v>652.83562643271364</v>
      </c>
      <c r="Y938" s="49">
        <v>151.33168716219194</v>
      </c>
      <c r="Z938" s="49">
        <v>181.67667277541128</v>
      </c>
      <c r="AA938" s="49">
        <v>218.82070934721602</v>
      </c>
      <c r="AB938" s="49">
        <v>309.47059461523349</v>
      </c>
      <c r="AC938" s="49">
        <v>367.6340539762063</v>
      </c>
      <c r="AD938" s="49">
        <v>439.25000448013071</v>
      </c>
      <c r="AE938" s="49">
        <v>490.81202691380696</v>
      </c>
      <c r="AF938" s="49">
        <v>539.472751570372</v>
      </c>
      <c r="AG938" s="49">
        <v>590.89954051110738</v>
      </c>
      <c r="AH938" s="49">
        <v>652.83562643271364</v>
      </c>
      <c r="AI938" s="1"/>
      <c r="AJ938" s="33" t="str">
        <f t="shared" si="28"/>
        <v/>
      </c>
      <c r="AK938" s="33" t="str">
        <f t="shared" si="29"/>
        <v/>
      </c>
      <c r="AL938" s="29"/>
      <c r="AM938" s="29"/>
      <c r="AN938" s="29"/>
      <c r="AO938" s="29" t="s">
        <v>13</v>
      </c>
      <c r="AP938" s="29"/>
      <c r="AQ938" s="29"/>
      <c r="AR938" s="7"/>
      <c r="AS938" s="7"/>
      <c r="AT938" s="7"/>
      <c r="AU938" s="7"/>
      <c r="AV938" s="7"/>
      <c r="AW938" s="7"/>
      <c r="AX938" s="7"/>
      <c r="AY938" s="7"/>
      <c r="AZ938" s="7"/>
      <c r="BA938" s="7"/>
      <c r="BB938" s="7"/>
      <c r="BC938" s="7"/>
      <c r="BD938" s="7"/>
      <c r="BE938" s="7"/>
      <c r="BF938" s="7"/>
      <c r="BG938" s="7"/>
      <c r="BH938" s="7"/>
    </row>
    <row r="939" spans="1:60" x14ac:dyDescent="0.25">
      <c r="A939" s="1"/>
      <c r="B939" s="79" t="s">
        <v>2338</v>
      </c>
      <c r="C939" s="80" t="s">
        <v>4333</v>
      </c>
      <c r="D939" s="34" t="s">
        <v>3510</v>
      </c>
      <c r="E939" s="50">
        <v>347.5</v>
      </c>
      <c r="F939" s="50">
        <v>423.9</v>
      </c>
      <c r="G939" s="50">
        <v>513.6</v>
      </c>
      <c r="H939" s="50">
        <v>710.5</v>
      </c>
      <c r="I939" s="50">
        <v>821.4</v>
      </c>
      <c r="J939" s="50">
        <v>942.1</v>
      </c>
      <c r="K939" s="50">
        <v>1020</v>
      </c>
      <c r="L939" s="50">
        <v>1089</v>
      </c>
      <c r="M939" s="50">
        <v>1151</v>
      </c>
      <c r="N939" s="50">
        <v>1224</v>
      </c>
      <c r="O939" s="49">
        <v>218.70718549205981</v>
      </c>
      <c r="P939" s="49">
        <v>261.91878088476079</v>
      </c>
      <c r="Q939" s="49">
        <v>315.12692701105681</v>
      </c>
      <c r="R939" s="49">
        <v>447.95639100802293</v>
      </c>
      <c r="S939" s="49">
        <v>535.51942799556184</v>
      </c>
      <c r="T939" s="49">
        <v>645.16009666408559</v>
      </c>
      <c r="U939" s="49">
        <v>725.18233439637788</v>
      </c>
      <c r="V939" s="49">
        <v>801.69266029391588</v>
      </c>
      <c r="W939" s="49">
        <v>883.50386982444445</v>
      </c>
      <c r="X939" s="49">
        <v>983.22792656770423</v>
      </c>
      <c r="Y939" s="49">
        <v>341.36700883295521</v>
      </c>
      <c r="Z939" s="49">
        <v>417.15078253686494</v>
      </c>
      <c r="AA939" s="49">
        <v>505.72737288770384</v>
      </c>
      <c r="AB939" s="49">
        <v>697.48130864502593</v>
      </c>
      <c r="AC939" s="49">
        <v>803.35051378383389</v>
      </c>
      <c r="AD939" s="49">
        <v>918.89227208396665</v>
      </c>
      <c r="AE939" s="49">
        <v>993.72911890660794</v>
      </c>
      <c r="AF939" s="49">
        <v>1061.3417295764282</v>
      </c>
      <c r="AG939" s="49">
        <v>1123.8324242790452</v>
      </c>
      <c r="AH939" s="49">
        <v>1198.2864775946093</v>
      </c>
      <c r="AI939" s="1"/>
      <c r="AJ939" s="33" t="str">
        <f t="shared" si="28"/>
        <v/>
      </c>
      <c r="AK939" s="33" t="str">
        <f t="shared" si="29"/>
        <v/>
      </c>
      <c r="AL939" s="29"/>
      <c r="AM939" s="29"/>
      <c r="AN939" s="29"/>
      <c r="AO939" s="29" t="s">
        <v>13</v>
      </c>
      <c r="AP939" s="29"/>
      <c r="AQ939" s="29"/>
      <c r="AR939" s="7"/>
      <c r="AS939" s="7"/>
      <c r="AT939" s="7"/>
      <c r="AU939" s="7"/>
      <c r="AV939" s="7"/>
      <c r="AW939" s="7"/>
      <c r="AX939" s="7"/>
      <c r="AY939" s="7"/>
      <c r="AZ939" s="7"/>
      <c r="BA939" s="7"/>
      <c r="BB939" s="7"/>
      <c r="BC939" s="7"/>
      <c r="BD939" s="7"/>
      <c r="BE939" s="7"/>
      <c r="BF939" s="7"/>
      <c r="BG939" s="7"/>
      <c r="BH939" s="7"/>
    </row>
    <row r="940" spans="1:60" x14ac:dyDescent="0.25">
      <c r="A940" s="1"/>
      <c r="B940" s="81" t="s">
        <v>2340</v>
      </c>
      <c r="C940" s="53" t="s">
        <v>4327</v>
      </c>
      <c r="D940" s="53" t="s">
        <v>4146</v>
      </c>
      <c r="E940" s="49">
        <v>205.19120948820515</v>
      </c>
      <c r="F940" s="49">
        <v>246.86292713102233</v>
      </c>
      <c r="G940" s="49">
        <v>297.29850100890081</v>
      </c>
      <c r="H940" s="49">
        <v>418.36826716087864</v>
      </c>
      <c r="I940" s="49">
        <v>494.82604043248176</v>
      </c>
      <c r="J940" s="49">
        <v>588.49616039565444</v>
      </c>
      <c r="K940" s="49">
        <v>655.78252791488308</v>
      </c>
      <c r="L940" s="49">
        <v>718.88347773267617</v>
      </c>
      <c r="M940" s="49">
        <v>785.75553207983432</v>
      </c>
      <c r="N940" s="49">
        <v>866.15070899553302</v>
      </c>
      <c r="O940" s="49">
        <v>205.19120948820515</v>
      </c>
      <c r="P940" s="49">
        <v>246.86292713102233</v>
      </c>
      <c r="Q940" s="49">
        <v>297.29850100890081</v>
      </c>
      <c r="R940" s="49">
        <v>418.36826716087864</v>
      </c>
      <c r="S940" s="49">
        <v>494.82604043248176</v>
      </c>
      <c r="T940" s="49">
        <v>588.49616039565444</v>
      </c>
      <c r="U940" s="49">
        <v>655.78252791488308</v>
      </c>
      <c r="V940" s="49">
        <v>718.88347773267617</v>
      </c>
      <c r="W940" s="49">
        <v>785.75553207983432</v>
      </c>
      <c r="X940" s="49">
        <v>866.15070899553302</v>
      </c>
      <c r="Y940" s="49">
        <v>205.19120948820515</v>
      </c>
      <c r="Z940" s="49">
        <v>246.86292713102233</v>
      </c>
      <c r="AA940" s="49">
        <v>297.29850100890081</v>
      </c>
      <c r="AB940" s="49">
        <v>418.36826716087864</v>
      </c>
      <c r="AC940" s="49">
        <v>494.82604043248176</v>
      </c>
      <c r="AD940" s="49">
        <v>588.49616039565444</v>
      </c>
      <c r="AE940" s="49">
        <v>655.78252791488308</v>
      </c>
      <c r="AF940" s="49">
        <v>718.88347773267617</v>
      </c>
      <c r="AG940" s="49">
        <v>785.75553207983432</v>
      </c>
      <c r="AH940" s="49">
        <v>866.15070899553302</v>
      </c>
      <c r="AI940" s="1"/>
      <c r="AJ940" s="33" t="str">
        <f t="shared" si="28"/>
        <v/>
      </c>
      <c r="AK940" s="33" t="str">
        <f t="shared" si="29"/>
        <v/>
      </c>
      <c r="AL940" s="29"/>
      <c r="AM940" s="29"/>
      <c r="AN940" s="29"/>
      <c r="AO940" s="29" t="s">
        <v>13</v>
      </c>
      <c r="AP940" s="29"/>
      <c r="AQ940" s="29"/>
      <c r="AR940" s="7"/>
      <c r="AS940" s="7"/>
      <c r="AT940" s="7"/>
      <c r="AU940" s="7"/>
      <c r="AV940" s="7"/>
      <c r="AW940" s="7"/>
      <c r="AX940" s="7"/>
      <c r="AY940" s="7"/>
      <c r="AZ940" s="7"/>
      <c r="BA940" s="7"/>
      <c r="BB940" s="7"/>
      <c r="BC940" s="7"/>
      <c r="BD940" s="7"/>
      <c r="BE940" s="7"/>
      <c r="BF940" s="7"/>
      <c r="BG940" s="7"/>
      <c r="BH940" s="7"/>
    </row>
    <row r="941" spans="1:60" x14ac:dyDescent="0.25">
      <c r="A941" s="1"/>
      <c r="B941" s="81" t="s">
        <v>2344</v>
      </c>
      <c r="C941" s="53" t="s">
        <v>4327</v>
      </c>
      <c r="D941" s="53" t="s">
        <v>4147</v>
      </c>
      <c r="E941" s="49">
        <v>262.63018803069741</v>
      </c>
      <c r="F941" s="49">
        <v>337.53245055390221</v>
      </c>
      <c r="G941" s="49">
        <v>448.92273765307476</v>
      </c>
      <c r="H941" s="49">
        <v>799.11386651154123</v>
      </c>
      <c r="I941" s="49">
        <v>1087.1950320226219</v>
      </c>
      <c r="J941" s="49">
        <v>1498.6725673234077</v>
      </c>
      <c r="K941" s="49">
        <v>1859.7271543091099</v>
      </c>
      <c r="L941" s="49">
        <v>2233.5050105403384</v>
      </c>
      <c r="M941" s="49">
        <v>2636.703178297847</v>
      </c>
      <c r="N941" s="49">
        <v>3236.3975579736352</v>
      </c>
      <c r="O941" s="49">
        <v>262.63018803069741</v>
      </c>
      <c r="P941" s="49">
        <v>337.53245055390221</v>
      </c>
      <c r="Q941" s="49">
        <v>448.92273765307476</v>
      </c>
      <c r="R941" s="49">
        <v>799.11386651154123</v>
      </c>
      <c r="S941" s="49">
        <v>1087.1950320226219</v>
      </c>
      <c r="T941" s="49">
        <v>1498.6725673234077</v>
      </c>
      <c r="U941" s="49">
        <v>1859.7271543091099</v>
      </c>
      <c r="V941" s="49">
        <v>2233.5050105403384</v>
      </c>
      <c r="W941" s="49">
        <v>2636.703178297847</v>
      </c>
      <c r="X941" s="49">
        <v>3236.3975579736352</v>
      </c>
      <c r="Y941" s="49">
        <v>262.63018803069741</v>
      </c>
      <c r="Z941" s="49">
        <v>337.53245055390221</v>
      </c>
      <c r="AA941" s="49">
        <v>448.92273765307476</v>
      </c>
      <c r="AB941" s="49">
        <v>799.11386651154123</v>
      </c>
      <c r="AC941" s="49">
        <v>1087.1950320226219</v>
      </c>
      <c r="AD941" s="49">
        <v>1498.6725673234077</v>
      </c>
      <c r="AE941" s="49">
        <v>1859.7271543091099</v>
      </c>
      <c r="AF941" s="49">
        <v>2233.5050105403384</v>
      </c>
      <c r="AG941" s="49">
        <v>2636.703178297847</v>
      </c>
      <c r="AH941" s="49">
        <v>3236.3975579736352</v>
      </c>
      <c r="AI941" s="1"/>
      <c r="AJ941" s="33" t="str">
        <f t="shared" si="28"/>
        <v/>
      </c>
      <c r="AK941" s="33" t="str">
        <f t="shared" si="29"/>
        <v/>
      </c>
      <c r="AL941" s="29"/>
      <c r="AM941" s="29"/>
      <c r="AN941" s="29"/>
      <c r="AO941" s="29" t="s">
        <v>13</v>
      </c>
      <c r="AP941" s="29"/>
      <c r="AQ941" s="29"/>
      <c r="AR941" s="7"/>
      <c r="AS941" s="7"/>
      <c r="AT941" s="7"/>
      <c r="AU941" s="7"/>
      <c r="AV941" s="7"/>
      <c r="AW941" s="7"/>
      <c r="AX941" s="7"/>
      <c r="AY941" s="7"/>
      <c r="AZ941" s="7"/>
      <c r="BA941" s="7"/>
      <c r="BB941" s="7"/>
      <c r="BC941" s="7"/>
      <c r="BD941" s="7"/>
      <c r="BE941" s="7"/>
      <c r="BF941" s="7"/>
      <c r="BG941" s="7"/>
      <c r="BH941" s="7"/>
    </row>
    <row r="942" spans="1:60" x14ac:dyDescent="0.25">
      <c r="A942" s="1"/>
      <c r="B942" s="79" t="s">
        <v>2346</v>
      </c>
      <c r="C942" s="80" t="s">
        <v>4333</v>
      </c>
      <c r="D942" s="34" t="s">
        <v>3511</v>
      </c>
      <c r="E942" s="50">
        <v>717</v>
      </c>
      <c r="F942" s="50">
        <v>944.1</v>
      </c>
      <c r="G942" s="50">
        <v>1267</v>
      </c>
      <c r="H942" s="50">
        <v>2304</v>
      </c>
      <c r="I942" s="50">
        <v>3186</v>
      </c>
      <c r="J942" s="50">
        <v>4540</v>
      </c>
      <c r="K942" s="50">
        <v>5735</v>
      </c>
      <c r="L942" s="50">
        <v>7099</v>
      </c>
      <c r="M942" s="50">
        <v>8654</v>
      </c>
      <c r="N942" s="50">
        <v>11040</v>
      </c>
      <c r="O942" s="49">
        <v>901.34731755582459</v>
      </c>
      <c r="P942" s="49">
        <v>1134.2901826574498</v>
      </c>
      <c r="Q942" s="49">
        <v>1473.6048993331385</v>
      </c>
      <c r="R942" s="49">
        <v>2512.1092525211625</v>
      </c>
      <c r="S942" s="49">
        <v>3342.1212725165801</v>
      </c>
      <c r="T942" s="49">
        <v>4517.7976627583903</v>
      </c>
      <c r="U942" s="49">
        <v>5538.7584785927456</v>
      </c>
      <c r="V942" s="49">
        <v>6584.5337626850951</v>
      </c>
      <c r="W942" s="49">
        <v>7708.7087122200401</v>
      </c>
      <c r="X942" s="49">
        <v>9363.0551567163202</v>
      </c>
      <c r="Y942" s="49">
        <v>722.18624167036842</v>
      </c>
      <c r="Z942" s="49">
        <v>948.73878494286453</v>
      </c>
      <c r="AA942" s="49">
        <v>1272.2975615213625</v>
      </c>
      <c r="AB942" s="49">
        <v>2312.9114793271024</v>
      </c>
      <c r="AC942" s="49">
        <v>3195.4560474082969</v>
      </c>
      <c r="AD942" s="49">
        <v>4538.1275137266111</v>
      </c>
      <c r="AE942" s="49">
        <v>5715.259728615838</v>
      </c>
      <c r="AF942" s="49">
        <v>7040.769865788161</v>
      </c>
      <c r="AG942" s="49">
        <v>8536.3831116587153</v>
      </c>
      <c r="AH942" s="49">
        <v>10814.62472493454</v>
      </c>
      <c r="AI942" s="1"/>
      <c r="AJ942" s="33" t="str">
        <f t="shared" si="28"/>
        <v/>
      </c>
      <c r="AK942" s="33" t="str">
        <f t="shared" si="29"/>
        <v/>
      </c>
      <c r="AL942" s="29"/>
      <c r="AM942" s="29"/>
      <c r="AN942" s="29"/>
      <c r="AO942" s="29" t="s">
        <v>13</v>
      </c>
      <c r="AP942" s="29"/>
      <c r="AQ942" s="29"/>
      <c r="AR942" s="7"/>
      <c r="AS942" s="7"/>
      <c r="AT942" s="7"/>
      <c r="AU942" s="7"/>
      <c r="AV942" s="7"/>
      <c r="AW942" s="7"/>
      <c r="AX942" s="7"/>
      <c r="AY942" s="7"/>
      <c r="AZ942" s="7"/>
      <c r="BA942" s="7"/>
      <c r="BB942" s="7"/>
      <c r="BC942" s="7"/>
      <c r="BD942" s="7"/>
      <c r="BE942" s="7"/>
      <c r="BF942" s="7"/>
      <c r="BG942" s="7"/>
      <c r="BH942" s="7"/>
    </row>
    <row r="943" spans="1:60" x14ac:dyDescent="0.25">
      <c r="A943" s="1"/>
      <c r="B943" s="81" t="s">
        <v>2348</v>
      </c>
      <c r="C943" s="53" t="s">
        <v>4327</v>
      </c>
      <c r="D943" s="53" t="s">
        <v>4148</v>
      </c>
      <c r="E943" s="49">
        <v>452.12555972744894</v>
      </c>
      <c r="F943" s="49">
        <v>571.37465054247468</v>
      </c>
      <c r="G943" s="49">
        <v>745.40382984565485</v>
      </c>
      <c r="H943" s="49">
        <v>1275.4258770218214</v>
      </c>
      <c r="I943" s="49">
        <v>1696.8301058195277</v>
      </c>
      <c r="J943" s="49">
        <v>2288.3007876154338</v>
      </c>
      <c r="K943" s="49">
        <v>2798.9732251022888</v>
      </c>
      <c r="L943" s="49">
        <v>3319.3745145304151</v>
      </c>
      <c r="M943" s="49">
        <v>3876.5686915485107</v>
      </c>
      <c r="N943" s="49">
        <v>4693.6103689804931</v>
      </c>
      <c r="O943" s="49">
        <v>452.12555972744894</v>
      </c>
      <c r="P943" s="49">
        <v>571.37465054247468</v>
      </c>
      <c r="Q943" s="49">
        <v>745.40382984565485</v>
      </c>
      <c r="R943" s="49">
        <v>1275.4258770218214</v>
      </c>
      <c r="S943" s="49">
        <v>1696.8301058195277</v>
      </c>
      <c r="T943" s="49">
        <v>2288.3007876154338</v>
      </c>
      <c r="U943" s="49">
        <v>2798.9732251022888</v>
      </c>
      <c r="V943" s="49">
        <v>3319.3745145304151</v>
      </c>
      <c r="W943" s="49">
        <v>3876.5686915485107</v>
      </c>
      <c r="X943" s="49">
        <v>4693.6103689804931</v>
      </c>
      <c r="Y943" s="49">
        <v>452.12555972744894</v>
      </c>
      <c r="Z943" s="49">
        <v>571.37465054247468</v>
      </c>
      <c r="AA943" s="49">
        <v>745.40382984565485</v>
      </c>
      <c r="AB943" s="49">
        <v>1275.4258770218214</v>
      </c>
      <c r="AC943" s="49">
        <v>1696.8301058195277</v>
      </c>
      <c r="AD943" s="49">
        <v>2288.3007876154338</v>
      </c>
      <c r="AE943" s="49">
        <v>2798.9732251022888</v>
      </c>
      <c r="AF943" s="49">
        <v>3319.3745145304151</v>
      </c>
      <c r="AG943" s="49">
        <v>3876.5686915485107</v>
      </c>
      <c r="AH943" s="49">
        <v>4693.6103689804931</v>
      </c>
      <c r="AI943" s="1"/>
      <c r="AJ943" s="33" t="str">
        <f t="shared" si="28"/>
        <v/>
      </c>
      <c r="AK943" s="33" t="str">
        <f t="shared" si="29"/>
        <v/>
      </c>
      <c r="AL943" s="29"/>
      <c r="AM943" s="29"/>
      <c r="AN943" s="29"/>
      <c r="AO943" s="29" t="s">
        <v>13</v>
      </c>
      <c r="AP943" s="29"/>
      <c r="AQ943" s="29"/>
      <c r="AR943" s="7"/>
      <c r="AS943" s="7"/>
      <c r="AT943" s="7"/>
      <c r="AU943" s="7"/>
      <c r="AV943" s="7"/>
      <c r="AW943" s="7"/>
      <c r="AX943" s="7"/>
      <c r="AY943" s="7"/>
      <c r="AZ943" s="7"/>
      <c r="BA943" s="7"/>
      <c r="BB943" s="7"/>
      <c r="BC943" s="7"/>
      <c r="BD943" s="7"/>
      <c r="BE943" s="7"/>
      <c r="BF943" s="7"/>
      <c r="BG943" s="7"/>
      <c r="BH943" s="7"/>
    </row>
    <row r="944" spans="1:60" x14ac:dyDescent="0.25">
      <c r="A944" s="1"/>
      <c r="B944" s="81" t="s">
        <v>2350</v>
      </c>
      <c r="C944" s="53" t="s">
        <v>4327</v>
      </c>
      <c r="D944" s="53" t="s">
        <v>4149</v>
      </c>
      <c r="E944" s="49">
        <v>365.14391819870133</v>
      </c>
      <c r="F944" s="49">
        <v>464.29971911225573</v>
      </c>
      <c r="G944" s="49">
        <v>610.2672378094378</v>
      </c>
      <c r="H944" s="49">
        <v>1061.3902105682846</v>
      </c>
      <c r="I944" s="49">
        <v>1426.4839330008697</v>
      </c>
      <c r="J944" s="49">
        <v>1943.8475128159994</v>
      </c>
      <c r="K944" s="49">
        <v>2394.7348108829865</v>
      </c>
      <c r="L944" s="49">
        <v>2858.1412025214877</v>
      </c>
      <c r="M944" s="49">
        <v>3356.1453450289637</v>
      </c>
      <c r="N944" s="49">
        <v>4092.1756463373013</v>
      </c>
      <c r="O944" s="49">
        <v>365.14391819870133</v>
      </c>
      <c r="P944" s="49">
        <v>464.29971911225573</v>
      </c>
      <c r="Q944" s="49">
        <v>610.2672378094378</v>
      </c>
      <c r="R944" s="49">
        <v>1061.3902105682846</v>
      </c>
      <c r="S944" s="49">
        <v>1426.4839330008697</v>
      </c>
      <c r="T944" s="49">
        <v>1943.8475128159994</v>
      </c>
      <c r="U944" s="49">
        <v>2394.7348108829865</v>
      </c>
      <c r="V944" s="49">
        <v>2858.1412025214877</v>
      </c>
      <c r="W944" s="49">
        <v>3356.1453450289637</v>
      </c>
      <c r="X944" s="49">
        <v>4092.1756463373013</v>
      </c>
      <c r="Y944" s="49">
        <v>365.14391819870133</v>
      </c>
      <c r="Z944" s="49">
        <v>464.29971911225573</v>
      </c>
      <c r="AA944" s="49">
        <v>610.2672378094378</v>
      </c>
      <c r="AB944" s="49">
        <v>1061.3902105682846</v>
      </c>
      <c r="AC944" s="49">
        <v>1426.4839330008697</v>
      </c>
      <c r="AD944" s="49">
        <v>1943.8475128159994</v>
      </c>
      <c r="AE944" s="49">
        <v>2394.7348108829865</v>
      </c>
      <c r="AF944" s="49">
        <v>2858.1412025214877</v>
      </c>
      <c r="AG944" s="49">
        <v>3356.1453450289637</v>
      </c>
      <c r="AH944" s="49">
        <v>4092.1756463373013</v>
      </c>
      <c r="AI944" s="1"/>
      <c r="AJ944" s="33" t="str">
        <f t="shared" si="28"/>
        <v/>
      </c>
      <c r="AK944" s="33" t="str">
        <f t="shared" si="29"/>
        <v/>
      </c>
      <c r="AL944" s="29"/>
      <c r="AM944" s="29"/>
      <c r="AN944" s="29"/>
      <c r="AO944" s="29" t="s">
        <v>13</v>
      </c>
      <c r="AP944" s="29"/>
      <c r="AQ944" s="29"/>
      <c r="AR944" s="7"/>
      <c r="AS944" s="7"/>
      <c r="AT944" s="7"/>
      <c r="AU944" s="7"/>
      <c r="AV944" s="7"/>
      <c r="AW944" s="7"/>
      <c r="AX944" s="7"/>
      <c r="AY944" s="7"/>
      <c r="AZ944" s="7"/>
      <c r="BA944" s="7"/>
      <c r="BB944" s="7"/>
      <c r="BC944" s="7"/>
      <c r="BD944" s="7"/>
      <c r="BE944" s="7"/>
      <c r="BF944" s="7"/>
      <c r="BG944" s="7"/>
      <c r="BH944" s="7"/>
    </row>
    <row r="945" spans="1:60" x14ac:dyDescent="0.25">
      <c r="A945" s="1"/>
      <c r="B945" s="79" t="s">
        <v>2352</v>
      </c>
      <c r="C945" s="80" t="s">
        <v>4333</v>
      </c>
      <c r="D945" s="34" t="s">
        <v>3512</v>
      </c>
      <c r="E945" s="50">
        <v>1873</v>
      </c>
      <c r="F945" s="50">
        <v>2458</v>
      </c>
      <c r="G945" s="50">
        <v>3305</v>
      </c>
      <c r="H945" s="50">
        <v>5998</v>
      </c>
      <c r="I945" s="50">
        <v>8282</v>
      </c>
      <c r="J945" s="50">
        <v>11784</v>
      </c>
      <c r="K945" s="50">
        <v>14870</v>
      </c>
      <c r="L945" s="50">
        <v>18390</v>
      </c>
      <c r="M945" s="50">
        <v>22397</v>
      </c>
      <c r="N945" s="50">
        <v>28538</v>
      </c>
      <c r="O945" s="49">
        <v>2018.1330320660913</v>
      </c>
      <c r="P945" s="49">
        <v>2526.6359028486827</v>
      </c>
      <c r="Q945" s="49">
        <v>3263.9255254560085</v>
      </c>
      <c r="R945" s="49">
        <v>5523.7622871673784</v>
      </c>
      <c r="S945" s="49">
        <v>7328.2041390225568</v>
      </c>
      <c r="T945" s="49">
        <v>9899.9873891059979</v>
      </c>
      <c r="U945" s="49">
        <v>12138.027975477546</v>
      </c>
      <c r="V945" s="49">
        <v>14435.602196979075</v>
      </c>
      <c r="W945" s="49">
        <v>16913.151799988402</v>
      </c>
      <c r="X945" s="49">
        <v>20561.311093471726</v>
      </c>
      <c r="Y945" s="49">
        <v>1884.3224351257234</v>
      </c>
      <c r="Z945" s="49">
        <v>2462.6741295846778</v>
      </c>
      <c r="AA945" s="49">
        <v>3302.0661089611435</v>
      </c>
      <c r="AB945" s="49">
        <v>5943.1561828696977</v>
      </c>
      <c r="AC945" s="49">
        <v>8130.7508181621533</v>
      </c>
      <c r="AD945" s="49">
        <v>11384.360961325514</v>
      </c>
      <c r="AE945" s="49">
        <v>14196.905443233598</v>
      </c>
      <c r="AF945" s="49">
        <v>17315.55577901112</v>
      </c>
      <c r="AG945" s="49">
        <v>20787.609767387901</v>
      </c>
      <c r="AH945" s="49">
        <v>26047.922510660486</v>
      </c>
      <c r="AI945" s="1"/>
      <c r="AJ945" s="33" t="str">
        <f t="shared" si="28"/>
        <v/>
      </c>
      <c r="AK945" s="33" t="str">
        <f t="shared" si="29"/>
        <v/>
      </c>
      <c r="AL945" s="29"/>
      <c r="AM945" s="29"/>
      <c r="AN945" s="29"/>
      <c r="AO945" s="29" t="s">
        <v>13</v>
      </c>
      <c r="AP945" s="29"/>
      <c r="AQ945" s="29"/>
      <c r="AR945" s="7"/>
      <c r="AS945" s="7"/>
      <c r="AT945" s="7"/>
      <c r="AU945" s="7"/>
      <c r="AV945" s="7"/>
      <c r="AW945" s="7"/>
      <c r="AX945" s="7"/>
      <c r="AY945" s="7"/>
      <c r="AZ945" s="7"/>
      <c r="BA945" s="7"/>
      <c r="BB945" s="7"/>
      <c r="BC945" s="7"/>
      <c r="BD945" s="7"/>
      <c r="BE945" s="7"/>
      <c r="BF945" s="7"/>
      <c r="BG945" s="7"/>
      <c r="BH945" s="7"/>
    </row>
    <row r="946" spans="1:60" x14ac:dyDescent="0.25">
      <c r="A946" s="1"/>
      <c r="B946" s="81" t="s">
        <v>2354</v>
      </c>
      <c r="C946" s="53" t="s">
        <v>4327</v>
      </c>
      <c r="D946" s="53" t="s">
        <v>4150</v>
      </c>
      <c r="E946" s="49">
        <v>156.47210554942731</v>
      </c>
      <c r="F946" s="49">
        <v>205.2369558681672</v>
      </c>
      <c r="G946" s="49">
        <v>279.41102736367162</v>
      </c>
      <c r="H946" s="49">
        <v>522.07287902833218</v>
      </c>
      <c r="I946" s="49">
        <v>730.07818208440813</v>
      </c>
      <c r="J946" s="49">
        <v>1034.2509693261097</v>
      </c>
      <c r="K946" s="49">
        <v>1306.6793996786964</v>
      </c>
      <c r="L946" s="49">
        <v>1594.2656689013209</v>
      </c>
      <c r="M946" s="49">
        <v>1907.7932907528632</v>
      </c>
      <c r="N946" s="49">
        <v>2382.2825625408441</v>
      </c>
      <c r="O946" s="49">
        <v>156.47210554942731</v>
      </c>
      <c r="P946" s="49">
        <v>205.2369558681672</v>
      </c>
      <c r="Q946" s="49">
        <v>279.41102736367162</v>
      </c>
      <c r="R946" s="49">
        <v>522.07287902833218</v>
      </c>
      <c r="S946" s="49">
        <v>730.07818208440813</v>
      </c>
      <c r="T946" s="49">
        <v>1034.2509693261097</v>
      </c>
      <c r="U946" s="49">
        <v>1306.6793996786964</v>
      </c>
      <c r="V946" s="49">
        <v>1594.2656689013209</v>
      </c>
      <c r="W946" s="49">
        <v>1907.7932907528632</v>
      </c>
      <c r="X946" s="49">
        <v>2382.2825625408441</v>
      </c>
      <c r="Y946" s="49">
        <v>156.47210554942731</v>
      </c>
      <c r="Z946" s="49">
        <v>205.2369558681672</v>
      </c>
      <c r="AA946" s="49">
        <v>279.41102736367162</v>
      </c>
      <c r="AB946" s="49">
        <v>522.07287902833218</v>
      </c>
      <c r="AC946" s="49">
        <v>730.07818208440813</v>
      </c>
      <c r="AD946" s="49">
        <v>1034.2509693261097</v>
      </c>
      <c r="AE946" s="49">
        <v>1306.6793996786964</v>
      </c>
      <c r="AF946" s="49">
        <v>1594.2656689013209</v>
      </c>
      <c r="AG946" s="49">
        <v>1907.7932907528632</v>
      </c>
      <c r="AH946" s="49">
        <v>2382.2825625408441</v>
      </c>
      <c r="AI946" s="1"/>
      <c r="AJ946" s="33" t="str">
        <f t="shared" si="28"/>
        <v/>
      </c>
      <c r="AK946" s="33" t="str">
        <f t="shared" si="29"/>
        <v/>
      </c>
      <c r="AL946" s="29"/>
      <c r="AM946" s="29"/>
      <c r="AN946" s="29"/>
      <c r="AO946" s="29" t="s">
        <v>13</v>
      </c>
      <c r="AP946" s="29"/>
      <c r="AQ946" s="29"/>
      <c r="AR946" s="7"/>
      <c r="AS946" s="7"/>
      <c r="AT946" s="7"/>
      <c r="AU946" s="7"/>
      <c r="AV946" s="7"/>
      <c r="AW946" s="7"/>
      <c r="AX946" s="7"/>
      <c r="AY946" s="7"/>
      <c r="AZ946" s="7"/>
      <c r="BA946" s="7"/>
      <c r="BB946" s="7"/>
      <c r="BC946" s="7"/>
      <c r="BD946" s="7"/>
      <c r="BE946" s="7"/>
      <c r="BF946" s="7"/>
      <c r="BG946" s="7"/>
      <c r="BH946" s="7"/>
    </row>
    <row r="947" spans="1:60" x14ac:dyDescent="0.25">
      <c r="A947" s="1"/>
      <c r="B947" s="79" t="s">
        <v>2356</v>
      </c>
      <c r="C947" s="80" t="s">
        <v>4333</v>
      </c>
      <c r="D947" s="34" t="s">
        <v>3513</v>
      </c>
      <c r="E947" s="50">
        <v>128</v>
      </c>
      <c r="F947" s="50">
        <v>175.1</v>
      </c>
      <c r="G947" s="50">
        <v>241.9</v>
      </c>
      <c r="H947" s="50">
        <v>447.8</v>
      </c>
      <c r="I947" s="50">
        <v>612.6</v>
      </c>
      <c r="J947" s="50">
        <v>850.3</v>
      </c>
      <c r="K947" s="50">
        <v>1047</v>
      </c>
      <c r="L947" s="50">
        <v>1260</v>
      </c>
      <c r="M947" s="50">
        <v>1490</v>
      </c>
      <c r="N947" s="50">
        <v>1821</v>
      </c>
      <c r="O947" s="49">
        <v>161.13546832527695</v>
      </c>
      <c r="P947" s="49">
        <v>211.62277127771532</v>
      </c>
      <c r="Q947" s="49">
        <v>288.53196214339226</v>
      </c>
      <c r="R947" s="49">
        <v>541.00277605551548</v>
      </c>
      <c r="S947" s="49">
        <v>758.14726203968223</v>
      </c>
      <c r="T947" s="49">
        <v>1076.4834989064193</v>
      </c>
      <c r="U947" s="49">
        <v>1362.1535405249128</v>
      </c>
      <c r="V947" s="49">
        <v>1664.2757138721379</v>
      </c>
      <c r="W947" s="49">
        <v>1994.0466720984787</v>
      </c>
      <c r="X947" s="49">
        <v>2493.8903549395063</v>
      </c>
      <c r="Y947" s="49">
        <v>130.89277898077816</v>
      </c>
      <c r="Z947" s="49">
        <v>177.88687812962485</v>
      </c>
      <c r="AA947" s="49">
        <v>245.63055697147138</v>
      </c>
      <c r="AB947" s="49">
        <v>459.80338782533158</v>
      </c>
      <c r="AC947" s="49">
        <v>638.16206394245319</v>
      </c>
      <c r="AD947" s="49">
        <v>903.07614974483113</v>
      </c>
      <c r="AE947" s="49">
        <v>1132.0414315702144</v>
      </c>
      <c r="AF947" s="49">
        <v>1379.9227652770562</v>
      </c>
      <c r="AG947" s="49">
        <v>1651.0563330965554</v>
      </c>
      <c r="AH947" s="49">
        <v>2049.1639709277638</v>
      </c>
      <c r="AI947" s="1"/>
      <c r="AJ947" s="33" t="str">
        <f t="shared" si="28"/>
        <v/>
      </c>
      <c r="AK947" s="33" t="str">
        <f t="shared" si="29"/>
        <v/>
      </c>
      <c r="AL947" s="29"/>
      <c r="AM947" s="29"/>
      <c r="AN947" s="29"/>
      <c r="AO947" s="29" t="s">
        <v>13</v>
      </c>
      <c r="AP947" s="29"/>
      <c r="AQ947" s="29"/>
      <c r="AR947" s="7"/>
      <c r="AS947" s="7"/>
      <c r="AT947" s="7"/>
      <c r="AU947" s="7"/>
      <c r="AV947" s="7"/>
      <c r="AW947" s="7"/>
      <c r="AX947" s="7"/>
      <c r="AY947" s="7"/>
      <c r="AZ947" s="7"/>
      <c r="BA947" s="7"/>
      <c r="BB947" s="7"/>
      <c r="BC947" s="7"/>
      <c r="BD947" s="7"/>
      <c r="BE947" s="7"/>
      <c r="BF947" s="7"/>
      <c r="BG947" s="7"/>
      <c r="BH947" s="7"/>
    </row>
    <row r="948" spans="1:60" x14ac:dyDescent="0.25">
      <c r="A948" s="1"/>
      <c r="B948" s="81" t="s">
        <v>2358</v>
      </c>
      <c r="C948" s="53" t="s">
        <v>4327</v>
      </c>
      <c r="D948" s="53" t="s">
        <v>4151</v>
      </c>
      <c r="E948" s="49">
        <v>159.74407510626304</v>
      </c>
      <c r="F948" s="49">
        <v>203.50140200283036</v>
      </c>
      <c r="G948" s="49">
        <v>268.31422139240823</v>
      </c>
      <c r="H948" s="49">
        <v>468.75863165532922</v>
      </c>
      <c r="I948" s="49">
        <v>632.39071077866731</v>
      </c>
      <c r="J948" s="49">
        <v>864.04320107652268</v>
      </c>
      <c r="K948" s="49">
        <v>1066.7839204565257</v>
      </c>
      <c r="L948" s="49">
        <v>1275.5471183392558</v>
      </c>
      <c r="M948" s="49">
        <v>1499.4208328712098</v>
      </c>
      <c r="N948" s="49">
        <v>1831.5812937915834</v>
      </c>
      <c r="O948" s="49">
        <v>159.74407510626304</v>
      </c>
      <c r="P948" s="49">
        <v>203.50140200283036</v>
      </c>
      <c r="Q948" s="49">
        <v>268.31422139240823</v>
      </c>
      <c r="R948" s="49">
        <v>468.75863165532922</v>
      </c>
      <c r="S948" s="49">
        <v>632.39071077866731</v>
      </c>
      <c r="T948" s="49">
        <v>864.04320107652268</v>
      </c>
      <c r="U948" s="49">
        <v>1066.7839204565257</v>
      </c>
      <c r="V948" s="49">
        <v>1275.5471183392558</v>
      </c>
      <c r="W948" s="49">
        <v>1499.4208328712098</v>
      </c>
      <c r="X948" s="49">
        <v>1831.5812937915834</v>
      </c>
      <c r="Y948" s="49">
        <v>159.74407510626304</v>
      </c>
      <c r="Z948" s="49">
        <v>203.50140200283036</v>
      </c>
      <c r="AA948" s="49">
        <v>268.31422139240823</v>
      </c>
      <c r="AB948" s="49">
        <v>468.75863165532922</v>
      </c>
      <c r="AC948" s="49">
        <v>632.39071077866731</v>
      </c>
      <c r="AD948" s="49">
        <v>864.04320107652268</v>
      </c>
      <c r="AE948" s="49">
        <v>1066.7839204565257</v>
      </c>
      <c r="AF948" s="49">
        <v>1275.5471183392558</v>
      </c>
      <c r="AG948" s="49">
        <v>1499.4208328712098</v>
      </c>
      <c r="AH948" s="49">
        <v>1831.5812937915834</v>
      </c>
      <c r="AI948" s="1"/>
      <c r="AJ948" s="33" t="str">
        <f t="shared" si="28"/>
        <v/>
      </c>
      <c r="AK948" s="33" t="str">
        <f t="shared" si="29"/>
        <v/>
      </c>
      <c r="AL948" s="29"/>
      <c r="AM948" s="29"/>
      <c r="AN948" s="29"/>
      <c r="AO948" s="29" t="s">
        <v>13</v>
      </c>
      <c r="AP948" s="29"/>
      <c r="AQ948" s="29"/>
      <c r="AR948" s="7"/>
      <c r="AS948" s="7"/>
      <c r="AT948" s="7"/>
      <c r="AU948" s="7"/>
      <c r="AV948" s="7"/>
      <c r="AW948" s="7"/>
      <c r="AX948" s="7"/>
      <c r="AY948" s="7"/>
      <c r="AZ948" s="7"/>
      <c r="BA948" s="7"/>
      <c r="BB948" s="7"/>
      <c r="BC948" s="7"/>
      <c r="BD948" s="7"/>
      <c r="BE948" s="7"/>
      <c r="BF948" s="7"/>
      <c r="BG948" s="7"/>
      <c r="BH948" s="7"/>
    </row>
    <row r="949" spans="1:60" x14ac:dyDescent="0.25">
      <c r="A949" s="1"/>
      <c r="B949" s="79" t="s">
        <v>2360</v>
      </c>
      <c r="C949" s="80" t="s">
        <v>4333</v>
      </c>
      <c r="D949" s="34" t="s">
        <v>3514</v>
      </c>
      <c r="E949" s="50">
        <v>1007</v>
      </c>
      <c r="F949" s="50">
        <v>1321</v>
      </c>
      <c r="G949" s="50">
        <v>1775</v>
      </c>
      <c r="H949" s="50">
        <v>3218</v>
      </c>
      <c r="I949" s="50">
        <v>4440</v>
      </c>
      <c r="J949" s="50">
        <v>6314</v>
      </c>
      <c r="K949" s="50">
        <v>7960</v>
      </c>
      <c r="L949" s="50">
        <v>9844</v>
      </c>
      <c r="M949" s="50">
        <v>11984</v>
      </c>
      <c r="N949" s="50">
        <v>15263</v>
      </c>
      <c r="O949" s="49">
        <v>816.77804442835907</v>
      </c>
      <c r="P949" s="49">
        <v>1023.5493989667037</v>
      </c>
      <c r="Q949" s="49">
        <v>1324.5849053099676</v>
      </c>
      <c r="R949" s="49">
        <v>2242.5661300534857</v>
      </c>
      <c r="S949" s="49">
        <v>2977.2388198908302</v>
      </c>
      <c r="T949" s="49">
        <v>4018.0025461179393</v>
      </c>
      <c r="U949" s="49">
        <v>4923.8406994712232</v>
      </c>
      <c r="V949" s="49">
        <v>5852.0844862071062</v>
      </c>
      <c r="W949" s="49">
        <v>6848.8731935202723</v>
      </c>
      <c r="X949" s="49">
        <v>8317.7055487865764</v>
      </c>
      <c r="Y949" s="49">
        <v>965.97173507278353</v>
      </c>
      <c r="Z949" s="49">
        <v>1263.9135210138118</v>
      </c>
      <c r="AA949" s="49">
        <v>1684.9169810619937</v>
      </c>
      <c r="AB949" s="49">
        <v>2927.0811265071798</v>
      </c>
      <c r="AC949" s="49">
        <v>3884.3775362376018</v>
      </c>
      <c r="AD949" s="49">
        <v>5242.5345215217058</v>
      </c>
      <c r="AE949" s="49">
        <v>6395.9179360912367</v>
      </c>
      <c r="AF949" s="49">
        <v>7656.3400856615208</v>
      </c>
      <c r="AG949" s="49">
        <v>9034.0335367031348</v>
      </c>
      <c r="AH949" s="49">
        <v>11123.885125034425</v>
      </c>
      <c r="AI949" s="1"/>
      <c r="AJ949" s="33" t="str">
        <f t="shared" si="28"/>
        <v/>
      </c>
      <c r="AK949" s="33" t="str">
        <f t="shared" si="29"/>
        <v/>
      </c>
      <c r="AL949" s="29"/>
      <c r="AM949" s="29"/>
      <c r="AN949" s="29"/>
      <c r="AO949" s="29" t="s">
        <v>13</v>
      </c>
      <c r="AP949" s="29"/>
      <c r="AQ949" s="29"/>
      <c r="AR949" s="7"/>
      <c r="AS949" s="7"/>
      <c r="AT949" s="7"/>
      <c r="AU949" s="7"/>
      <c r="AV949" s="7"/>
      <c r="AW949" s="7"/>
      <c r="AX949" s="7"/>
      <c r="AY949" s="7"/>
      <c r="AZ949" s="7"/>
      <c r="BA949" s="7"/>
      <c r="BB949" s="7"/>
      <c r="BC949" s="7"/>
      <c r="BD949" s="7"/>
      <c r="BE949" s="7"/>
      <c r="BF949" s="7"/>
      <c r="BG949" s="7"/>
      <c r="BH949" s="7"/>
    </row>
    <row r="950" spans="1:60" x14ac:dyDescent="0.25">
      <c r="A950" s="1"/>
      <c r="B950" s="79" t="s">
        <v>2362</v>
      </c>
      <c r="C950" s="80" t="s">
        <v>4333</v>
      </c>
      <c r="D950" s="34" t="s">
        <v>3515</v>
      </c>
      <c r="E950" s="50">
        <v>1195</v>
      </c>
      <c r="F950" s="50">
        <v>1543.4</v>
      </c>
      <c r="G950" s="50">
        <v>2029</v>
      </c>
      <c r="H950" s="50">
        <v>3537</v>
      </c>
      <c r="I950" s="50">
        <v>4780</v>
      </c>
      <c r="J950" s="50">
        <v>6643</v>
      </c>
      <c r="K950" s="50">
        <v>8254</v>
      </c>
      <c r="L950" s="50">
        <v>10060</v>
      </c>
      <c r="M950" s="50">
        <v>12100</v>
      </c>
      <c r="N950" s="50">
        <v>15170</v>
      </c>
      <c r="O950" s="49">
        <v>1129.184245306209</v>
      </c>
      <c r="P950" s="49">
        <v>1415.1078214500856</v>
      </c>
      <c r="Q950" s="49">
        <v>1831.3725142896612</v>
      </c>
      <c r="R950" s="49">
        <v>3106.4861274118521</v>
      </c>
      <c r="S950" s="49">
        <v>4130.0773749960335</v>
      </c>
      <c r="T950" s="49">
        <v>5586.7890927995177</v>
      </c>
      <c r="U950" s="49">
        <v>6857.6174208155871</v>
      </c>
      <c r="V950" s="49">
        <v>8163.3420078200679</v>
      </c>
      <c r="W950" s="49">
        <v>9568.7871741822437</v>
      </c>
      <c r="X950" s="49">
        <v>11643.158209478999</v>
      </c>
      <c r="Y950" s="49">
        <v>1190.5032714184365</v>
      </c>
      <c r="Z950" s="49">
        <v>1535.7587730644252</v>
      </c>
      <c r="AA950" s="49">
        <v>2016.6482821431039</v>
      </c>
      <c r="AB950" s="49">
        <v>3493.1752345269551</v>
      </c>
      <c r="AC950" s="49">
        <v>4688.7501185524525</v>
      </c>
      <c r="AD950" s="49">
        <v>6443.1763148539621</v>
      </c>
      <c r="AE950" s="49">
        <v>7945.7077422579869</v>
      </c>
      <c r="AF950" s="49">
        <v>9596.5848230693846</v>
      </c>
      <c r="AG950" s="49">
        <v>11429.97307551883</v>
      </c>
      <c r="AH950" s="49">
        <v>14174.384374924695</v>
      </c>
      <c r="AI950" s="1"/>
      <c r="AJ950" s="33" t="str">
        <f t="shared" si="28"/>
        <v/>
      </c>
      <c r="AK950" s="33" t="str">
        <f t="shared" si="29"/>
        <v/>
      </c>
      <c r="AL950" s="29"/>
      <c r="AM950" s="29"/>
      <c r="AN950" s="29"/>
      <c r="AO950" s="29" t="s">
        <v>13</v>
      </c>
      <c r="AP950" s="29"/>
      <c r="AQ950" s="29"/>
      <c r="AR950" s="7"/>
      <c r="AS950" s="7"/>
      <c r="AT950" s="7"/>
      <c r="AU950" s="7"/>
      <c r="AV950" s="7"/>
      <c r="AW950" s="7"/>
      <c r="AX950" s="7"/>
      <c r="AY950" s="7"/>
      <c r="AZ950" s="7"/>
      <c r="BA950" s="7"/>
      <c r="BB950" s="7"/>
      <c r="BC950" s="7"/>
      <c r="BD950" s="7"/>
      <c r="BE950" s="7"/>
      <c r="BF950" s="7"/>
      <c r="BG950" s="7"/>
      <c r="BH950" s="7"/>
    </row>
    <row r="951" spans="1:60" x14ac:dyDescent="0.25">
      <c r="A951" s="1"/>
      <c r="B951" s="79" t="s">
        <v>2364</v>
      </c>
      <c r="C951" s="80" t="s">
        <v>4333</v>
      </c>
      <c r="D951" s="34" t="s">
        <v>3516</v>
      </c>
      <c r="E951" s="50">
        <v>1288</v>
      </c>
      <c r="F951" s="50">
        <v>1676.7</v>
      </c>
      <c r="G951" s="50">
        <v>2223</v>
      </c>
      <c r="H951" s="50">
        <v>3937</v>
      </c>
      <c r="I951" s="50">
        <v>5364</v>
      </c>
      <c r="J951" s="50">
        <v>7521</v>
      </c>
      <c r="K951" s="50">
        <v>9398</v>
      </c>
      <c r="L951" s="50">
        <v>11520</v>
      </c>
      <c r="M951" s="50">
        <v>13910</v>
      </c>
      <c r="N951" s="50">
        <v>17540</v>
      </c>
      <c r="O951" s="49">
        <v>1187.8863042306198</v>
      </c>
      <c r="P951" s="49">
        <v>1486.948614206188</v>
      </c>
      <c r="Q951" s="49">
        <v>1921.7432723603088</v>
      </c>
      <c r="R951" s="49">
        <v>3250.8138264115605</v>
      </c>
      <c r="S951" s="49">
        <v>4315.0845256187367</v>
      </c>
      <c r="T951" s="49">
        <v>5828.0106454002434</v>
      </c>
      <c r="U951" s="49">
        <v>7146.3446636732942</v>
      </c>
      <c r="V951" s="49">
        <v>8499.3713910590959</v>
      </c>
      <c r="W951" s="49">
        <v>9955.0710772778984</v>
      </c>
      <c r="X951" s="49">
        <v>12101.35148409113</v>
      </c>
      <c r="Y951" s="49">
        <v>1281.3659599188964</v>
      </c>
      <c r="Z951" s="49">
        <v>1665.7417132824244</v>
      </c>
      <c r="AA951" s="49">
        <v>2204.7420165066856</v>
      </c>
      <c r="AB951" s="49">
        <v>3869.179273540678</v>
      </c>
      <c r="AC951" s="49">
        <v>5220.8332639423907</v>
      </c>
      <c r="AD951" s="49">
        <v>7209.1335399421496</v>
      </c>
      <c r="AE951" s="49">
        <v>8913.4665731955192</v>
      </c>
      <c r="AF951" s="49">
        <v>10800.095884355607</v>
      </c>
      <c r="AG951" s="49">
        <v>12888.152335756015</v>
      </c>
      <c r="AH951" s="49">
        <v>16040.559521314844</v>
      </c>
      <c r="AI951" s="1"/>
      <c r="AJ951" s="33" t="str">
        <f t="shared" si="28"/>
        <v/>
      </c>
      <c r="AK951" s="33" t="str">
        <f t="shared" si="29"/>
        <v/>
      </c>
      <c r="AL951" s="29"/>
      <c r="AM951" s="29"/>
      <c r="AN951" s="29"/>
      <c r="AO951" s="29" t="s">
        <v>13</v>
      </c>
      <c r="AP951" s="29"/>
      <c r="AQ951" s="29"/>
      <c r="AR951" s="7"/>
      <c r="AS951" s="7"/>
      <c r="AT951" s="7"/>
      <c r="AU951" s="7"/>
      <c r="AV951" s="7"/>
      <c r="AW951" s="7"/>
      <c r="AX951" s="7"/>
      <c r="AY951" s="7"/>
      <c r="AZ951" s="7"/>
      <c r="BA951" s="7"/>
      <c r="BB951" s="7"/>
      <c r="BC951" s="7"/>
      <c r="BD951" s="7"/>
      <c r="BE951" s="7"/>
      <c r="BF951" s="7"/>
      <c r="BG951" s="7"/>
      <c r="BH951" s="7"/>
    </row>
    <row r="952" spans="1:60" x14ac:dyDescent="0.25">
      <c r="A952" s="1"/>
      <c r="B952" s="81" t="s">
        <v>2368</v>
      </c>
      <c r="C952" s="53" t="s">
        <v>4327</v>
      </c>
      <c r="D952" s="53" t="s">
        <v>4152</v>
      </c>
      <c r="E952" s="49">
        <v>1240.5937200927281</v>
      </c>
      <c r="F952" s="49">
        <v>1552.0194428786442</v>
      </c>
      <c r="G952" s="49">
        <v>2004.4715487306842</v>
      </c>
      <c r="H952" s="49">
        <v>3386.3783411226964</v>
      </c>
      <c r="I952" s="49">
        <v>4491.7450397371913</v>
      </c>
      <c r="J952" s="49">
        <v>6062.5969193577157</v>
      </c>
      <c r="K952" s="49">
        <v>7430.7657222731814</v>
      </c>
      <c r="L952" s="49">
        <v>8834.3428426981973</v>
      </c>
      <c r="M952" s="49">
        <v>10344.275557343037</v>
      </c>
      <c r="N952" s="49">
        <v>12569.513500729701</v>
      </c>
      <c r="O952" s="49">
        <v>1240.5937200927281</v>
      </c>
      <c r="P952" s="49">
        <v>1552.0194428786442</v>
      </c>
      <c r="Q952" s="49">
        <v>2004.4715487306842</v>
      </c>
      <c r="R952" s="49">
        <v>3386.3783411226964</v>
      </c>
      <c r="S952" s="49">
        <v>4491.7450397371913</v>
      </c>
      <c r="T952" s="49">
        <v>6062.5969193577157</v>
      </c>
      <c r="U952" s="49">
        <v>7430.7657222731814</v>
      </c>
      <c r="V952" s="49">
        <v>8834.3428426981973</v>
      </c>
      <c r="W952" s="49">
        <v>10344.275557343037</v>
      </c>
      <c r="X952" s="49">
        <v>12569.513500729701</v>
      </c>
      <c r="Y952" s="49">
        <v>1240.5937200927281</v>
      </c>
      <c r="Z952" s="49">
        <v>1552.0194428786442</v>
      </c>
      <c r="AA952" s="49">
        <v>2004.4715487306842</v>
      </c>
      <c r="AB952" s="49">
        <v>3386.3783411226964</v>
      </c>
      <c r="AC952" s="49">
        <v>4491.7450397371913</v>
      </c>
      <c r="AD952" s="49">
        <v>6062.5969193577157</v>
      </c>
      <c r="AE952" s="49">
        <v>7430.7657222731814</v>
      </c>
      <c r="AF952" s="49">
        <v>8834.3428426981973</v>
      </c>
      <c r="AG952" s="49">
        <v>10344.275557343037</v>
      </c>
      <c r="AH952" s="49">
        <v>12569.513500729701</v>
      </c>
      <c r="AI952" s="1"/>
      <c r="AJ952" s="33" t="str">
        <f t="shared" si="28"/>
        <v/>
      </c>
      <c r="AK952" s="33" t="str">
        <f t="shared" si="29"/>
        <v/>
      </c>
      <c r="AL952" s="29"/>
      <c r="AM952" s="29"/>
      <c r="AN952" s="29"/>
      <c r="AO952" s="29" t="s">
        <v>13</v>
      </c>
      <c r="AP952" s="29"/>
      <c r="AQ952" s="29"/>
      <c r="AR952" s="7"/>
      <c r="AS952" s="7"/>
      <c r="AT952" s="7"/>
      <c r="AU952" s="7"/>
      <c r="AV952" s="7"/>
      <c r="AW952" s="7"/>
      <c r="AX952" s="7"/>
      <c r="AY952" s="7"/>
      <c r="AZ952" s="7"/>
      <c r="BA952" s="7"/>
      <c r="BB952" s="7"/>
      <c r="BC952" s="7"/>
      <c r="BD952" s="7"/>
      <c r="BE952" s="7"/>
      <c r="BF952" s="7"/>
      <c r="BG952" s="7"/>
      <c r="BH952" s="7"/>
    </row>
    <row r="953" spans="1:60" x14ac:dyDescent="0.25">
      <c r="A953" s="1"/>
      <c r="B953" s="81" t="s">
        <v>2370</v>
      </c>
      <c r="C953" s="53" t="s">
        <v>4327</v>
      </c>
      <c r="D953" s="53" t="s">
        <v>4153</v>
      </c>
      <c r="E953" s="49">
        <v>1361.4310885066081</v>
      </c>
      <c r="F953" s="49">
        <v>1704.8060295982352</v>
      </c>
      <c r="G953" s="49">
        <v>2204.1997222565142</v>
      </c>
      <c r="H953" s="49">
        <v>3734.7882363117005</v>
      </c>
      <c r="I953" s="49">
        <v>4962.8913944059395</v>
      </c>
      <c r="J953" s="49">
        <v>6712.8617069243901</v>
      </c>
      <c r="K953" s="49">
        <v>8239.8008216221642</v>
      </c>
      <c r="L953" s="49">
        <v>9809.2653248108745</v>
      </c>
      <c r="M953" s="49">
        <v>11499.853285037769</v>
      </c>
      <c r="N953" s="49">
        <v>13994.945545815364</v>
      </c>
      <c r="O953" s="49">
        <v>1361.4310885066081</v>
      </c>
      <c r="P953" s="49">
        <v>1704.8060295982352</v>
      </c>
      <c r="Q953" s="49">
        <v>2204.1997222565142</v>
      </c>
      <c r="R953" s="49">
        <v>3734.7882363117005</v>
      </c>
      <c r="S953" s="49">
        <v>4962.8913944059395</v>
      </c>
      <c r="T953" s="49">
        <v>6712.8617069243901</v>
      </c>
      <c r="U953" s="49">
        <v>8239.8008216221642</v>
      </c>
      <c r="V953" s="49">
        <v>9809.2653248108745</v>
      </c>
      <c r="W953" s="49">
        <v>11499.853285037769</v>
      </c>
      <c r="X953" s="49">
        <v>13994.945545815364</v>
      </c>
      <c r="Y953" s="49">
        <v>1361.4310885066081</v>
      </c>
      <c r="Z953" s="49">
        <v>1704.8060295982352</v>
      </c>
      <c r="AA953" s="49">
        <v>2204.1997222565142</v>
      </c>
      <c r="AB953" s="49">
        <v>3734.7882363117005</v>
      </c>
      <c r="AC953" s="49">
        <v>4962.8913944059395</v>
      </c>
      <c r="AD953" s="49">
        <v>6712.8617069243901</v>
      </c>
      <c r="AE953" s="49">
        <v>8239.8008216221642</v>
      </c>
      <c r="AF953" s="49">
        <v>9809.2653248108745</v>
      </c>
      <c r="AG953" s="49">
        <v>11499.853285037769</v>
      </c>
      <c r="AH953" s="49">
        <v>13994.945545815364</v>
      </c>
      <c r="AI953" s="1"/>
      <c r="AJ953" s="33" t="str">
        <f t="shared" si="28"/>
        <v/>
      </c>
      <c r="AK953" s="33" t="str">
        <f t="shared" si="29"/>
        <v/>
      </c>
      <c r="AL953" s="29"/>
      <c r="AM953" s="29"/>
      <c r="AN953" s="29"/>
      <c r="AO953" s="29" t="s">
        <v>13</v>
      </c>
      <c r="AP953" s="29"/>
      <c r="AQ953" s="29"/>
      <c r="AR953" s="7"/>
      <c r="AS953" s="7"/>
      <c r="AT953" s="7"/>
      <c r="AU953" s="7"/>
      <c r="AV953" s="7"/>
      <c r="AW953" s="7"/>
      <c r="AX953" s="7"/>
      <c r="AY953" s="7"/>
      <c r="AZ953" s="7"/>
      <c r="BA953" s="7"/>
      <c r="BB953" s="7"/>
      <c r="BC953" s="7"/>
      <c r="BD953" s="7"/>
      <c r="BE953" s="7"/>
      <c r="BF953" s="7"/>
      <c r="BG953" s="7"/>
      <c r="BH953" s="7"/>
    </row>
    <row r="954" spans="1:60" x14ac:dyDescent="0.25">
      <c r="A954" s="1"/>
      <c r="B954" s="81" t="s">
        <v>2372</v>
      </c>
      <c r="C954" s="53" t="s">
        <v>4327</v>
      </c>
      <c r="D954" s="53" t="s">
        <v>4154</v>
      </c>
      <c r="E954" s="49">
        <v>2116.3967792235098</v>
      </c>
      <c r="F954" s="49">
        <v>2572.5110356813639</v>
      </c>
      <c r="G954" s="49">
        <v>3161.3882425583715</v>
      </c>
      <c r="H954" s="49">
        <v>4698.1913547381573</v>
      </c>
      <c r="I954" s="49">
        <v>5761.6899426469054</v>
      </c>
      <c r="J954" s="49">
        <v>7195.3588495817803</v>
      </c>
      <c r="K954" s="49">
        <v>8265.5299289611794</v>
      </c>
      <c r="L954" s="49">
        <v>9367.7029854933116</v>
      </c>
      <c r="M954" s="49">
        <v>10546.855745407553</v>
      </c>
      <c r="N954" s="49">
        <v>12116.14398169692</v>
      </c>
      <c r="O954" s="49">
        <v>2116.3967792235098</v>
      </c>
      <c r="P954" s="49">
        <v>2572.5110356813639</v>
      </c>
      <c r="Q954" s="49">
        <v>3161.3882425583715</v>
      </c>
      <c r="R954" s="49">
        <v>4698.1913547381573</v>
      </c>
      <c r="S954" s="49">
        <v>5761.6899426469054</v>
      </c>
      <c r="T954" s="49">
        <v>7195.3588495817803</v>
      </c>
      <c r="U954" s="49">
        <v>8265.5299289611794</v>
      </c>
      <c r="V954" s="49">
        <v>9367.7029854933116</v>
      </c>
      <c r="W954" s="49">
        <v>10546.855745407553</v>
      </c>
      <c r="X954" s="49">
        <v>12116.14398169692</v>
      </c>
      <c r="Y954" s="49">
        <v>2116.3967792235098</v>
      </c>
      <c r="Z954" s="49">
        <v>2572.5110356813639</v>
      </c>
      <c r="AA954" s="49">
        <v>3161.3882425583715</v>
      </c>
      <c r="AB954" s="49">
        <v>4698.1913547381573</v>
      </c>
      <c r="AC954" s="49">
        <v>5761.6899426469054</v>
      </c>
      <c r="AD954" s="49">
        <v>7195.3588495817803</v>
      </c>
      <c r="AE954" s="49">
        <v>8265.5299289611794</v>
      </c>
      <c r="AF954" s="49">
        <v>9367.7029854933116</v>
      </c>
      <c r="AG954" s="49">
        <v>10546.855745407553</v>
      </c>
      <c r="AH954" s="49">
        <v>12116.14398169692</v>
      </c>
      <c r="AI954" s="1"/>
      <c r="AJ954" s="33" t="str">
        <f t="shared" si="28"/>
        <v/>
      </c>
      <c r="AK954" s="33" t="str">
        <f t="shared" si="29"/>
        <v/>
      </c>
      <c r="AL954" s="29"/>
      <c r="AM954" s="29"/>
      <c r="AN954" s="29"/>
      <c r="AO954" s="29" t="s">
        <v>13</v>
      </c>
      <c r="AP954" s="29"/>
      <c r="AQ954" s="29"/>
      <c r="AR954" s="7"/>
      <c r="AS954" s="7"/>
      <c r="AT954" s="7"/>
      <c r="AU954" s="7"/>
      <c r="AV954" s="7"/>
      <c r="AW954" s="7"/>
      <c r="AX954" s="7"/>
      <c r="AY954" s="7"/>
      <c r="AZ954" s="7"/>
      <c r="BA954" s="7"/>
      <c r="BB954" s="7"/>
      <c r="BC954" s="7"/>
      <c r="BD954" s="7"/>
      <c r="BE954" s="7"/>
      <c r="BF954" s="7"/>
      <c r="BG954" s="7"/>
      <c r="BH954" s="7"/>
    </row>
    <row r="955" spans="1:60" x14ac:dyDescent="0.25">
      <c r="A955" s="1"/>
      <c r="B955" s="81" t="s">
        <v>2374</v>
      </c>
      <c r="C955" s="53" t="s">
        <v>4327</v>
      </c>
      <c r="D955" s="53" t="s">
        <v>4155</v>
      </c>
      <c r="E955" s="49">
        <v>341.10134552815623</v>
      </c>
      <c r="F955" s="49">
        <v>427.83658279893723</v>
      </c>
      <c r="G955" s="49">
        <v>553.71856460696722</v>
      </c>
      <c r="H955" s="49">
        <v>930.88408949842665</v>
      </c>
      <c r="I955" s="49">
        <v>1227.1845182282618</v>
      </c>
      <c r="J955" s="49">
        <v>1638.9925818708971</v>
      </c>
      <c r="K955" s="49">
        <v>1992.6186041086153</v>
      </c>
      <c r="L955" s="49">
        <v>2350.4241908693548</v>
      </c>
      <c r="M955" s="49">
        <v>2731.4865203088375</v>
      </c>
      <c r="N955" s="49">
        <v>3287.5843871702559</v>
      </c>
      <c r="O955" s="49">
        <v>341.10134552815623</v>
      </c>
      <c r="P955" s="49">
        <v>427.83658279893723</v>
      </c>
      <c r="Q955" s="49">
        <v>553.71856460696722</v>
      </c>
      <c r="R955" s="49">
        <v>930.88408949842665</v>
      </c>
      <c r="S955" s="49">
        <v>1227.1845182282618</v>
      </c>
      <c r="T955" s="49">
        <v>1638.9925818708971</v>
      </c>
      <c r="U955" s="49">
        <v>1992.6186041086153</v>
      </c>
      <c r="V955" s="49">
        <v>2350.4241908693548</v>
      </c>
      <c r="W955" s="49">
        <v>2731.4865203088375</v>
      </c>
      <c r="X955" s="49">
        <v>3287.5843871702559</v>
      </c>
      <c r="Y955" s="49">
        <v>341.10134552815623</v>
      </c>
      <c r="Z955" s="49">
        <v>427.83658279893723</v>
      </c>
      <c r="AA955" s="49">
        <v>553.71856460696722</v>
      </c>
      <c r="AB955" s="49">
        <v>930.88408949842665</v>
      </c>
      <c r="AC955" s="49">
        <v>1227.1845182282618</v>
      </c>
      <c r="AD955" s="49">
        <v>1638.9925818708971</v>
      </c>
      <c r="AE955" s="49">
        <v>1992.6186041086153</v>
      </c>
      <c r="AF955" s="49">
        <v>2350.4241908693548</v>
      </c>
      <c r="AG955" s="49">
        <v>2731.4865203088375</v>
      </c>
      <c r="AH955" s="49">
        <v>3287.5843871702559</v>
      </c>
      <c r="AI955" s="1"/>
      <c r="AJ955" s="33" t="str">
        <f t="shared" si="28"/>
        <v/>
      </c>
      <c r="AK955" s="33" t="str">
        <f t="shared" si="29"/>
        <v/>
      </c>
      <c r="AL955" s="29"/>
      <c r="AM955" s="29"/>
      <c r="AN955" s="29"/>
      <c r="AO955" s="29" t="s">
        <v>13</v>
      </c>
      <c r="AP955" s="29"/>
      <c r="AQ955" s="29"/>
      <c r="AR955" s="7"/>
      <c r="AS955" s="7"/>
      <c r="AT955" s="7"/>
      <c r="AU955" s="7"/>
      <c r="AV955" s="7"/>
      <c r="AW955" s="7"/>
      <c r="AX955" s="7"/>
      <c r="AY955" s="7"/>
      <c r="AZ955" s="7"/>
      <c r="BA955" s="7"/>
      <c r="BB955" s="7"/>
      <c r="BC955" s="7"/>
      <c r="BD955" s="7"/>
      <c r="BE955" s="7"/>
      <c r="BF955" s="7"/>
      <c r="BG955" s="7"/>
      <c r="BH955" s="7"/>
    </row>
    <row r="956" spans="1:60" x14ac:dyDescent="0.25">
      <c r="A956" s="1"/>
      <c r="B956" s="81" t="s">
        <v>2376</v>
      </c>
      <c r="C956" s="53" t="s">
        <v>4327</v>
      </c>
      <c r="D956" s="53" t="s">
        <v>4156</v>
      </c>
      <c r="E956" s="49">
        <v>104.30663152558463</v>
      </c>
      <c r="F956" s="49">
        <v>129.65444450533042</v>
      </c>
      <c r="G956" s="49">
        <v>166.34893739320913</v>
      </c>
      <c r="H956" s="49">
        <v>273.54845754327738</v>
      </c>
      <c r="I956" s="49">
        <v>356.80697913125005</v>
      </c>
      <c r="J956" s="49">
        <v>470.51318620519942</v>
      </c>
      <c r="K956" s="49">
        <v>567.63152304361176</v>
      </c>
      <c r="L956" s="49">
        <v>664.90311605882334</v>
      </c>
      <c r="M956" s="49">
        <v>767.39360990996454</v>
      </c>
      <c r="N956" s="49">
        <v>916.30805204876992</v>
      </c>
      <c r="O956" s="49">
        <v>104.30663152558463</v>
      </c>
      <c r="P956" s="49">
        <v>129.65444450533042</v>
      </c>
      <c r="Q956" s="49">
        <v>166.34893739320913</v>
      </c>
      <c r="R956" s="49">
        <v>273.54845754327738</v>
      </c>
      <c r="S956" s="49">
        <v>356.80697913125005</v>
      </c>
      <c r="T956" s="49">
        <v>470.51318620519942</v>
      </c>
      <c r="U956" s="49">
        <v>567.63152304361176</v>
      </c>
      <c r="V956" s="49">
        <v>664.90311605882334</v>
      </c>
      <c r="W956" s="49">
        <v>767.39360990996454</v>
      </c>
      <c r="X956" s="49">
        <v>916.30805204876992</v>
      </c>
      <c r="Y956" s="49">
        <v>104.30663152558463</v>
      </c>
      <c r="Z956" s="49">
        <v>129.65444450533042</v>
      </c>
      <c r="AA956" s="49">
        <v>166.34893739320913</v>
      </c>
      <c r="AB956" s="49">
        <v>273.54845754327738</v>
      </c>
      <c r="AC956" s="49">
        <v>356.80697913125005</v>
      </c>
      <c r="AD956" s="49">
        <v>470.51318620519942</v>
      </c>
      <c r="AE956" s="49">
        <v>567.63152304361176</v>
      </c>
      <c r="AF956" s="49">
        <v>664.90311605882334</v>
      </c>
      <c r="AG956" s="49">
        <v>767.39360990996454</v>
      </c>
      <c r="AH956" s="49">
        <v>916.30805204876992</v>
      </c>
      <c r="AI956" s="1"/>
      <c r="AJ956" s="33" t="str">
        <f t="shared" si="28"/>
        <v/>
      </c>
      <c r="AK956" s="33" t="str">
        <f t="shared" si="29"/>
        <v/>
      </c>
      <c r="AL956" s="29"/>
      <c r="AM956" s="29"/>
      <c r="AN956" s="29"/>
      <c r="AO956" s="29" t="s">
        <v>13</v>
      </c>
      <c r="AP956" s="29"/>
      <c r="AQ956" s="29"/>
      <c r="AR956" s="7"/>
      <c r="AS956" s="7"/>
      <c r="AT956" s="7"/>
      <c r="AU956" s="7"/>
      <c r="AV956" s="7"/>
      <c r="AW956" s="7"/>
      <c r="AX956" s="7"/>
      <c r="AY956" s="7"/>
      <c r="AZ956" s="7"/>
      <c r="BA956" s="7"/>
      <c r="BB956" s="7"/>
      <c r="BC956" s="7"/>
      <c r="BD956" s="7"/>
      <c r="BE956" s="7"/>
      <c r="BF956" s="7"/>
      <c r="BG956" s="7"/>
      <c r="BH956" s="7"/>
    </row>
    <row r="957" spans="1:60" x14ac:dyDescent="0.25">
      <c r="A957" s="1"/>
      <c r="B957" s="81" t="s">
        <v>2380</v>
      </c>
      <c r="C957" s="53" t="s">
        <v>4327</v>
      </c>
      <c r="D957" s="53" t="s">
        <v>4157</v>
      </c>
      <c r="E957" s="49">
        <v>948.80998684544011</v>
      </c>
      <c r="F957" s="49">
        <v>1137.6681013617269</v>
      </c>
      <c r="G957" s="49">
        <v>1401.8357144611473</v>
      </c>
      <c r="H957" s="49">
        <v>2139.784279631147</v>
      </c>
      <c r="I957" s="49">
        <v>2684.5112321527395</v>
      </c>
      <c r="J957" s="49">
        <v>3421.3804921978212</v>
      </c>
      <c r="K957" s="49">
        <v>4040.8128037265196</v>
      </c>
      <c r="L957" s="49">
        <v>4649.2031528060152</v>
      </c>
      <c r="M957" s="49">
        <v>5288.0309403505362</v>
      </c>
      <c r="N957" s="49">
        <v>6198.3307894588852</v>
      </c>
      <c r="O957" s="49">
        <v>948.80998684544011</v>
      </c>
      <c r="P957" s="49">
        <v>1137.6681013617269</v>
      </c>
      <c r="Q957" s="49">
        <v>1401.8357144611473</v>
      </c>
      <c r="R957" s="49">
        <v>2139.784279631147</v>
      </c>
      <c r="S957" s="49">
        <v>2684.5112321527395</v>
      </c>
      <c r="T957" s="49">
        <v>3421.3804921978212</v>
      </c>
      <c r="U957" s="49">
        <v>4040.8128037265196</v>
      </c>
      <c r="V957" s="49">
        <v>4649.2031528060152</v>
      </c>
      <c r="W957" s="49">
        <v>5288.0309403505362</v>
      </c>
      <c r="X957" s="49">
        <v>6198.3307894588852</v>
      </c>
      <c r="Y957" s="49">
        <v>948.80998684544011</v>
      </c>
      <c r="Z957" s="49">
        <v>1137.6681013617269</v>
      </c>
      <c r="AA957" s="49">
        <v>1401.8357144611473</v>
      </c>
      <c r="AB957" s="49">
        <v>2139.784279631147</v>
      </c>
      <c r="AC957" s="49">
        <v>2684.5112321527395</v>
      </c>
      <c r="AD957" s="49">
        <v>3421.3804921978212</v>
      </c>
      <c r="AE957" s="49">
        <v>4040.8128037265196</v>
      </c>
      <c r="AF957" s="49">
        <v>4649.2031528060152</v>
      </c>
      <c r="AG957" s="49">
        <v>5288.0309403505362</v>
      </c>
      <c r="AH957" s="49">
        <v>6198.3307894588852</v>
      </c>
      <c r="AI957" s="1"/>
      <c r="AJ957" s="33" t="str">
        <f t="shared" si="28"/>
        <v/>
      </c>
      <c r="AK957" s="33" t="str">
        <f t="shared" si="29"/>
        <v/>
      </c>
      <c r="AL957" s="29"/>
      <c r="AM957" s="29"/>
      <c r="AN957" s="29"/>
      <c r="AO957" s="29" t="s">
        <v>13</v>
      </c>
      <c r="AP957" s="29"/>
      <c r="AQ957" s="29"/>
      <c r="AR957" s="7"/>
      <c r="AS957" s="7"/>
      <c r="AT957" s="7"/>
      <c r="AU957" s="7"/>
      <c r="AV957" s="7"/>
      <c r="AW957" s="7"/>
      <c r="AX957" s="7"/>
      <c r="AY957" s="7"/>
      <c r="AZ957" s="7"/>
      <c r="BA957" s="7"/>
      <c r="BB957" s="7"/>
      <c r="BC957" s="7"/>
      <c r="BD957" s="7"/>
      <c r="BE957" s="7"/>
      <c r="BF957" s="7"/>
      <c r="BG957" s="7"/>
      <c r="BH957" s="7"/>
    </row>
    <row r="958" spans="1:60" x14ac:dyDescent="0.25">
      <c r="A958" s="1"/>
      <c r="B958" s="81" t="s">
        <v>2382</v>
      </c>
      <c r="C958" s="53" t="s">
        <v>4327</v>
      </c>
      <c r="D958" s="53" t="s">
        <v>4158</v>
      </c>
      <c r="E958" s="49">
        <v>1304.2048936291294</v>
      </c>
      <c r="F958" s="49">
        <v>1564.1284849817916</v>
      </c>
      <c r="G958" s="49">
        <v>1927.8696443281333</v>
      </c>
      <c r="H958" s="49">
        <v>2950.2932861713607</v>
      </c>
      <c r="I958" s="49">
        <v>3708.5308448149854</v>
      </c>
      <c r="J958" s="49">
        <v>4740.163525739652</v>
      </c>
      <c r="K958" s="49">
        <v>5609.979328737063</v>
      </c>
      <c r="L958" s="49">
        <v>6467.3550189780572</v>
      </c>
      <c r="M958" s="49">
        <v>7369.9767835493867</v>
      </c>
      <c r="N958" s="49">
        <v>8658.9654850001625</v>
      </c>
      <c r="O958" s="49">
        <v>1304.2048936291294</v>
      </c>
      <c r="P958" s="49">
        <v>1564.1284849817916</v>
      </c>
      <c r="Q958" s="49">
        <v>1927.8696443281333</v>
      </c>
      <c r="R958" s="49">
        <v>2950.2932861713607</v>
      </c>
      <c r="S958" s="49">
        <v>3708.5308448149854</v>
      </c>
      <c r="T958" s="49">
        <v>4740.163525739652</v>
      </c>
      <c r="U958" s="49">
        <v>5609.979328737063</v>
      </c>
      <c r="V958" s="49">
        <v>6467.3550189780572</v>
      </c>
      <c r="W958" s="49">
        <v>7369.9767835493867</v>
      </c>
      <c r="X958" s="49">
        <v>8658.9654850001625</v>
      </c>
      <c r="Y958" s="49">
        <v>1304.2048936291294</v>
      </c>
      <c r="Z958" s="49">
        <v>1564.1284849817916</v>
      </c>
      <c r="AA958" s="49">
        <v>1927.8696443281333</v>
      </c>
      <c r="AB958" s="49">
        <v>2950.2932861713607</v>
      </c>
      <c r="AC958" s="49">
        <v>3708.5308448149854</v>
      </c>
      <c r="AD958" s="49">
        <v>4740.163525739652</v>
      </c>
      <c r="AE958" s="49">
        <v>5609.979328737063</v>
      </c>
      <c r="AF958" s="49">
        <v>6467.3550189780572</v>
      </c>
      <c r="AG958" s="49">
        <v>7369.9767835493867</v>
      </c>
      <c r="AH958" s="49">
        <v>8658.9654850001625</v>
      </c>
      <c r="AI958" s="1"/>
      <c r="AJ958" s="33" t="str">
        <f t="shared" si="28"/>
        <v/>
      </c>
      <c r="AK958" s="33" t="str">
        <f t="shared" si="29"/>
        <v/>
      </c>
      <c r="AL958" s="29"/>
      <c r="AM958" s="29"/>
      <c r="AN958" s="29"/>
      <c r="AO958" s="29" t="s">
        <v>13</v>
      </c>
      <c r="AP958" s="29"/>
      <c r="AQ958" s="29"/>
      <c r="AR958" s="7"/>
      <c r="AS958" s="7"/>
      <c r="AT958" s="7"/>
      <c r="AU958" s="7"/>
      <c r="AV958" s="7"/>
      <c r="AW958" s="7"/>
      <c r="AX958" s="7"/>
      <c r="AY958" s="7"/>
      <c r="AZ958" s="7"/>
      <c r="BA958" s="7"/>
      <c r="BB958" s="7"/>
      <c r="BC958" s="7"/>
      <c r="BD958" s="7"/>
      <c r="BE958" s="7"/>
      <c r="BF958" s="7"/>
      <c r="BG958" s="7"/>
      <c r="BH958" s="7"/>
    </row>
    <row r="959" spans="1:60" x14ac:dyDescent="0.25">
      <c r="A959" s="1"/>
      <c r="B959" s="81" t="s">
        <v>2384</v>
      </c>
      <c r="C959" s="53" t="s">
        <v>4327</v>
      </c>
      <c r="D959" s="53" t="s">
        <v>4159</v>
      </c>
      <c r="E959" s="49">
        <v>124.1533077532858</v>
      </c>
      <c r="F959" s="49">
        <v>155.67656386984896</v>
      </c>
      <c r="G959" s="49">
        <v>202.06509446114083</v>
      </c>
      <c r="H959" s="49">
        <v>342.53591616029968</v>
      </c>
      <c r="I959" s="49">
        <v>456.36446040753032</v>
      </c>
      <c r="J959" s="49">
        <v>616.38943575538588</v>
      </c>
      <c r="K959" s="49">
        <v>756.48585352015073</v>
      </c>
      <c r="L959" s="49">
        <v>900.08530849838655</v>
      </c>
      <c r="M959" s="49">
        <v>1053.1531176347951</v>
      </c>
      <c r="N959" s="49">
        <v>1279.988978068651</v>
      </c>
      <c r="O959" s="49">
        <v>124.1533077532858</v>
      </c>
      <c r="P959" s="49">
        <v>155.67656386984896</v>
      </c>
      <c r="Q959" s="49">
        <v>202.06509446114083</v>
      </c>
      <c r="R959" s="49">
        <v>342.53591616029968</v>
      </c>
      <c r="S959" s="49">
        <v>456.36446040753032</v>
      </c>
      <c r="T959" s="49">
        <v>616.38943575538588</v>
      </c>
      <c r="U959" s="49">
        <v>756.48585352015073</v>
      </c>
      <c r="V959" s="49">
        <v>900.08530849838655</v>
      </c>
      <c r="W959" s="49">
        <v>1053.1531176347951</v>
      </c>
      <c r="X959" s="49">
        <v>1279.988978068651</v>
      </c>
      <c r="Y959" s="49">
        <v>124.1533077532858</v>
      </c>
      <c r="Z959" s="49">
        <v>155.67656386984896</v>
      </c>
      <c r="AA959" s="49">
        <v>202.06509446114083</v>
      </c>
      <c r="AB959" s="49">
        <v>342.53591616029968</v>
      </c>
      <c r="AC959" s="49">
        <v>456.36446040753032</v>
      </c>
      <c r="AD959" s="49">
        <v>616.38943575538588</v>
      </c>
      <c r="AE959" s="49">
        <v>756.48585352015073</v>
      </c>
      <c r="AF959" s="49">
        <v>900.08530849838655</v>
      </c>
      <c r="AG959" s="49">
        <v>1053.1531176347951</v>
      </c>
      <c r="AH959" s="49">
        <v>1279.988978068651</v>
      </c>
      <c r="AI959" s="1"/>
      <c r="AJ959" s="33" t="str">
        <f t="shared" si="28"/>
        <v/>
      </c>
      <c r="AK959" s="33" t="str">
        <f t="shared" si="29"/>
        <v/>
      </c>
      <c r="AL959" s="29"/>
      <c r="AM959" s="29"/>
      <c r="AN959" s="29"/>
      <c r="AO959" s="29" t="s">
        <v>13</v>
      </c>
      <c r="AP959" s="29"/>
      <c r="AQ959" s="29"/>
      <c r="AR959" s="7"/>
      <c r="AS959" s="7"/>
      <c r="AT959" s="7"/>
      <c r="AU959" s="7"/>
      <c r="AV959" s="7"/>
      <c r="AW959" s="7"/>
      <c r="AX959" s="7"/>
      <c r="AY959" s="7"/>
      <c r="AZ959" s="7"/>
      <c r="BA959" s="7"/>
      <c r="BB959" s="7"/>
      <c r="BC959" s="7"/>
      <c r="BD959" s="7"/>
      <c r="BE959" s="7"/>
      <c r="BF959" s="7"/>
      <c r="BG959" s="7"/>
      <c r="BH959" s="7"/>
    </row>
    <row r="960" spans="1:60" x14ac:dyDescent="0.25">
      <c r="A960" s="1"/>
      <c r="B960" s="79" t="s">
        <v>2386</v>
      </c>
      <c r="C960" s="80" t="s">
        <v>4333</v>
      </c>
      <c r="D960" s="34" t="s">
        <v>3517</v>
      </c>
      <c r="E960" s="50">
        <v>568</v>
      </c>
      <c r="F960" s="50">
        <v>683</v>
      </c>
      <c r="G960" s="50">
        <v>846</v>
      </c>
      <c r="H960" s="50">
        <v>1358</v>
      </c>
      <c r="I960" s="50">
        <v>1795</v>
      </c>
      <c r="J960" s="50">
        <v>2475</v>
      </c>
      <c r="K960" s="50">
        <v>3089</v>
      </c>
      <c r="L960" s="50">
        <v>3805</v>
      </c>
      <c r="M960" s="50">
        <v>4641</v>
      </c>
      <c r="N960" s="50">
        <v>5965</v>
      </c>
      <c r="O960" s="49">
        <v>636.40782930378703</v>
      </c>
      <c r="P960" s="49">
        <v>767.69356201766516</v>
      </c>
      <c r="Q960" s="49">
        <v>953.17392505667522</v>
      </c>
      <c r="R960" s="49">
        <v>1478.6496889745627</v>
      </c>
      <c r="S960" s="49">
        <v>1874.5027139272306</v>
      </c>
      <c r="T960" s="49">
        <v>2414.1069828188638</v>
      </c>
      <c r="U960" s="49">
        <v>2872.083347469968</v>
      </c>
      <c r="V960" s="49">
        <v>3326.0244153978833</v>
      </c>
      <c r="W960" s="49">
        <v>3803.6274857380813</v>
      </c>
      <c r="X960" s="49">
        <v>4490.2682436924124</v>
      </c>
      <c r="Y960" s="49">
        <v>575.83839710772565</v>
      </c>
      <c r="Z960" s="49">
        <v>691.51416761024154</v>
      </c>
      <c r="AA960" s="49">
        <v>857.28146579543954</v>
      </c>
      <c r="AB960" s="49">
        <v>1378.1082814957606</v>
      </c>
      <c r="AC960" s="49">
        <v>1812.7882784586043</v>
      </c>
      <c r="AD960" s="49">
        <v>2457.239536655502</v>
      </c>
      <c r="AE960" s="49">
        <v>3016.6944491566564</v>
      </c>
      <c r="AF960" s="49">
        <v>3630.9901434217031</v>
      </c>
      <c r="AG960" s="49">
        <v>4315.6898146032836</v>
      </c>
      <c r="AH960" s="49">
        <v>5360.7696276239749</v>
      </c>
      <c r="AI960" s="1"/>
      <c r="AJ960" s="33" t="str">
        <f t="shared" si="28"/>
        <v/>
      </c>
      <c r="AK960" s="33" t="str">
        <f t="shared" si="29"/>
        <v/>
      </c>
      <c r="AL960" s="29"/>
      <c r="AM960" s="29"/>
      <c r="AN960" s="29"/>
      <c r="AO960" s="29" t="s">
        <v>13</v>
      </c>
      <c r="AP960" s="29"/>
      <c r="AQ960" s="29"/>
      <c r="AR960" s="7"/>
      <c r="AS960" s="7"/>
      <c r="AT960" s="7"/>
      <c r="AU960" s="7"/>
      <c r="AV960" s="7"/>
      <c r="AW960" s="7"/>
      <c r="AX960" s="7"/>
      <c r="AY960" s="7"/>
      <c r="AZ960" s="7"/>
      <c r="BA960" s="7"/>
      <c r="BB960" s="7"/>
      <c r="BC960" s="7"/>
      <c r="BD960" s="7"/>
      <c r="BE960" s="7"/>
      <c r="BF960" s="7"/>
      <c r="BG960" s="7"/>
      <c r="BH960" s="7"/>
    </row>
    <row r="961" spans="1:60" x14ac:dyDescent="0.25">
      <c r="A961" s="1"/>
      <c r="B961" s="81" t="s">
        <v>2388</v>
      </c>
      <c r="C961" s="53" t="s">
        <v>4327</v>
      </c>
      <c r="D961" s="53" t="s">
        <v>4160</v>
      </c>
      <c r="E961" s="49">
        <v>151.60216101110876</v>
      </c>
      <c r="F961" s="49">
        <v>191.25080751476389</v>
      </c>
      <c r="G961" s="49">
        <v>249.79811659514172</v>
      </c>
      <c r="H961" s="49">
        <v>429.12616747379508</v>
      </c>
      <c r="I961" s="49">
        <v>575.44236349502523</v>
      </c>
      <c r="J961" s="49">
        <v>782.42005164281159</v>
      </c>
      <c r="K961" s="49">
        <v>964.11084056040988</v>
      </c>
      <c r="L961" s="49">
        <v>1151.148834999263</v>
      </c>
      <c r="M961" s="49">
        <v>1351.279829793973</v>
      </c>
      <c r="N961" s="49">
        <v>1648.6229279408296</v>
      </c>
      <c r="O961" s="49">
        <v>151.60216101110876</v>
      </c>
      <c r="P961" s="49">
        <v>191.25080751476389</v>
      </c>
      <c r="Q961" s="49">
        <v>249.79811659514172</v>
      </c>
      <c r="R961" s="49">
        <v>429.12616747379508</v>
      </c>
      <c r="S961" s="49">
        <v>575.44236349502523</v>
      </c>
      <c r="T961" s="49">
        <v>782.42005164281159</v>
      </c>
      <c r="U961" s="49">
        <v>964.11084056040988</v>
      </c>
      <c r="V961" s="49">
        <v>1151.148834999263</v>
      </c>
      <c r="W961" s="49">
        <v>1351.279829793973</v>
      </c>
      <c r="X961" s="49">
        <v>1648.6229279408296</v>
      </c>
      <c r="Y961" s="49">
        <v>151.60216101110876</v>
      </c>
      <c r="Z961" s="49">
        <v>191.25080751476389</v>
      </c>
      <c r="AA961" s="49">
        <v>249.79811659514172</v>
      </c>
      <c r="AB961" s="49">
        <v>429.12616747379508</v>
      </c>
      <c r="AC961" s="49">
        <v>575.44236349502523</v>
      </c>
      <c r="AD961" s="49">
        <v>782.42005164281159</v>
      </c>
      <c r="AE961" s="49">
        <v>964.11084056040988</v>
      </c>
      <c r="AF961" s="49">
        <v>1151.148834999263</v>
      </c>
      <c r="AG961" s="49">
        <v>1351.279829793973</v>
      </c>
      <c r="AH961" s="49">
        <v>1648.6229279408296</v>
      </c>
      <c r="AI961" s="1"/>
      <c r="AJ961" s="33" t="str">
        <f t="shared" si="28"/>
        <v/>
      </c>
      <c r="AK961" s="33" t="str">
        <f t="shared" si="29"/>
        <v/>
      </c>
      <c r="AL961" s="29"/>
      <c r="AM961" s="29"/>
      <c r="AN961" s="29"/>
      <c r="AO961" s="29" t="s">
        <v>13</v>
      </c>
      <c r="AP961" s="29"/>
      <c r="AQ961" s="29"/>
      <c r="AR961" s="7"/>
      <c r="AS961" s="7"/>
      <c r="AT961" s="7"/>
      <c r="AU961" s="7"/>
      <c r="AV961" s="7"/>
      <c r="AW961" s="7"/>
      <c r="AX961" s="7"/>
      <c r="AY961" s="7"/>
      <c r="AZ961" s="7"/>
      <c r="BA961" s="7"/>
      <c r="BB961" s="7"/>
      <c r="BC961" s="7"/>
      <c r="BD961" s="7"/>
      <c r="BE961" s="7"/>
      <c r="BF961" s="7"/>
      <c r="BG961" s="7"/>
      <c r="BH961" s="7"/>
    </row>
    <row r="962" spans="1:60" x14ac:dyDescent="0.25">
      <c r="A962" s="1"/>
      <c r="B962" s="81" t="s">
        <v>2390</v>
      </c>
      <c r="C962" s="53" t="s">
        <v>4327</v>
      </c>
      <c r="D962" s="53" t="s">
        <v>4161</v>
      </c>
      <c r="E962" s="49">
        <v>335.88613540236253</v>
      </c>
      <c r="F962" s="49">
        <v>415.4810710484744</v>
      </c>
      <c r="G962" s="49">
        <v>530.31718308651159</v>
      </c>
      <c r="H962" s="49">
        <v>868.81517219109958</v>
      </c>
      <c r="I962" s="49">
        <v>1133.2393471263272</v>
      </c>
      <c r="J962" s="49">
        <v>1499.4566960026184</v>
      </c>
      <c r="K962" s="49">
        <v>1814.3617586840355</v>
      </c>
      <c r="L962" s="49">
        <v>2132.0083689470612</v>
      </c>
      <c r="M962" s="49">
        <v>2468.9583591691189</v>
      </c>
      <c r="N962" s="49">
        <v>2960.373652136861</v>
      </c>
      <c r="O962" s="49">
        <v>335.88613540236253</v>
      </c>
      <c r="P962" s="49">
        <v>415.4810710484744</v>
      </c>
      <c r="Q962" s="49">
        <v>530.31718308651159</v>
      </c>
      <c r="R962" s="49">
        <v>868.81517219109958</v>
      </c>
      <c r="S962" s="49">
        <v>1133.2393471263272</v>
      </c>
      <c r="T962" s="49">
        <v>1499.4566960026184</v>
      </c>
      <c r="U962" s="49">
        <v>1814.3617586840355</v>
      </c>
      <c r="V962" s="49">
        <v>2132.0083689470612</v>
      </c>
      <c r="W962" s="49">
        <v>2468.9583591691189</v>
      </c>
      <c r="X962" s="49">
        <v>2960.373652136861</v>
      </c>
      <c r="Y962" s="49">
        <v>335.88613540236253</v>
      </c>
      <c r="Z962" s="49">
        <v>415.4810710484744</v>
      </c>
      <c r="AA962" s="49">
        <v>530.31718308651159</v>
      </c>
      <c r="AB962" s="49">
        <v>868.81517219109958</v>
      </c>
      <c r="AC962" s="49">
        <v>1133.2393471263272</v>
      </c>
      <c r="AD962" s="49">
        <v>1499.4566960026184</v>
      </c>
      <c r="AE962" s="49">
        <v>1814.3617586840355</v>
      </c>
      <c r="AF962" s="49">
        <v>2132.0083689470612</v>
      </c>
      <c r="AG962" s="49">
        <v>2468.9583591691189</v>
      </c>
      <c r="AH962" s="49">
        <v>2960.373652136861</v>
      </c>
      <c r="AI962" s="1"/>
      <c r="AJ962" s="33" t="str">
        <f t="shared" si="28"/>
        <v/>
      </c>
      <c r="AK962" s="33" t="str">
        <f t="shared" si="29"/>
        <v/>
      </c>
      <c r="AL962" s="29"/>
      <c r="AM962" s="29"/>
      <c r="AN962" s="29"/>
      <c r="AO962" s="29" t="s">
        <v>13</v>
      </c>
      <c r="AP962" s="29"/>
      <c r="AQ962" s="29"/>
      <c r="AR962" s="7"/>
      <c r="AS962" s="7"/>
      <c r="AT962" s="7"/>
      <c r="AU962" s="7"/>
      <c r="AV962" s="7"/>
      <c r="AW962" s="7"/>
      <c r="AX962" s="7"/>
      <c r="AY962" s="7"/>
      <c r="AZ962" s="7"/>
      <c r="BA962" s="7"/>
      <c r="BB962" s="7"/>
      <c r="BC962" s="7"/>
      <c r="BD962" s="7"/>
      <c r="BE962" s="7"/>
      <c r="BF962" s="7"/>
      <c r="BG962" s="7"/>
      <c r="BH962" s="7"/>
    </row>
    <row r="963" spans="1:60" x14ac:dyDescent="0.25">
      <c r="A963" s="1"/>
      <c r="B963" s="81" t="s">
        <v>2395</v>
      </c>
      <c r="C963" s="53" t="s">
        <v>4327</v>
      </c>
      <c r="D963" s="53" t="s">
        <v>4162</v>
      </c>
      <c r="E963" s="49">
        <v>128.00315025088815</v>
      </c>
      <c r="F963" s="49">
        <v>161.99197709234312</v>
      </c>
      <c r="G963" s="49">
        <v>212.19182464926041</v>
      </c>
      <c r="H963" s="49">
        <v>365.83082806129431</v>
      </c>
      <c r="I963" s="49">
        <v>490.71019001940397</v>
      </c>
      <c r="J963" s="49">
        <v>666.68224123516939</v>
      </c>
      <c r="K963" s="49">
        <v>820.5666904212959</v>
      </c>
      <c r="L963" s="49">
        <v>978.56482603611175</v>
      </c>
      <c r="M963" s="49">
        <v>1147.4273791724604</v>
      </c>
      <c r="N963" s="49">
        <v>1397.6886366114163</v>
      </c>
      <c r="O963" s="49">
        <v>128.00315025088815</v>
      </c>
      <c r="P963" s="49">
        <v>161.99197709234312</v>
      </c>
      <c r="Q963" s="49">
        <v>212.19182464926041</v>
      </c>
      <c r="R963" s="49">
        <v>365.83082806129431</v>
      </c>
      <c r="S963" s="49">
        <v>490.71019001940397</v>
      </c>
      <c r="T963" s="49">
        <v>666.68224123516939</v>
      </c>
      <c r="U963" s="49">
        <v>820.5666904212959</v>
      </c>
      <c r="V963" s="49">
        <v>978.56482603611175</v>
      </c>
      <c r="W963" s="49">
        <v>1147.4273791724604</v>
      </c>
      <c r="X963" s="49">
        <v>1397.6886366114163</v>
      </c>
      <c r="Y963" s="49">
        <v>128.00315025088815</v>
      </c>
      <c r="Z963" s="49">
        <v>161.99197709234312</v>
      </c>
      <c r="AA963" s="49">
        <v>212.19182464926041</v>
      </c>
      <c r="AB963" s="49">
        <v>365.83082806129431</v>
      </c>
      <c r="AC963" s="49">
        <v>490.71019001940397</v>
      </c>
      <c r="AD963" s="49">
        <v>666.68224123516939</v>
      </c>
      <c r="AE963" s="49">
        <v>820.5666904212959</v>
      </c>
      <c r="AF963" s="49">
        <v>978.56482603611175</v>
      </c>
      <c r="AG963" s="49">
        <v>1147.4273791724604</v>
      </c>
      <c r="AH963" s="49">
        <v>1397.6886366114163</v>
      </c>
      <c r="AI963" s="1"/>
      <c r="AJ963" s="33" t="str">
        <f t="shared" si="28"/>
        <v/>
      </c>
      <c r="AK963" s="33" t="str">
        <f t="shared" si="29"/>
        <v/>
      </c>
      <c r="AL963" s="29"/>
      <c r="AM963" s="29"/>
      <c r="AN963" s="29"/>
      <c r="AO963" s="29" t="s">
        <v>13</v>
      </c>
      <c r="AP963" s="29"/>
      <c r="AQ963" s="29"/>
      <c r="AR963" s="7"/>
      <c r="AS963" s="7"/>
      <c r="AT963" s="7"/>
      <c r="AU963" s="7"/>
      <c r="AV963" s="7"/>
      <c r="AW963" s="7"/>
      <c r="AX963" s="7"/>
      <c r="AY963" s="7"/>
      <c r="AZ963" s="7"/>
      <c r="BA963" s="7"/>
      <c r="BB963" s="7"/>
      <c r="BC963" s="7"/>
      <c r="BD963" s="7"/>
      <c r="BE963" s="7"/>
      <c r="BF963" s="7"/>
      <c r="BG963" s="7"/>
      <c r="BH963" s="7"/>
    </row>
    <row r="964" spans="1:60" x14ac:dyDescent="0.25">
      <c r="A964" s="1"/>
      <c r="B964" s="79" t="s">
        <v>2397</v>
      </c>
      <c r="C964" s="80" t="s">
        <v>4333</v>
      </c>
      <c r="D964" s="34" t="s">
        <v>3518</v>
      </c>
      <c r="E964" s="50">
        <v>757</v>
      </c>
      <c r="F964" s="50">
        <v>905</v>
      </c>
      <c r="G964" s="50">
        <v>1123</v>
      </c>
      <c r="H964" s="50">
        <v>1862</v>
      </c>
      <c r="I964" s="50">
        <v>2547</v>
      </c>
      <c r="J964" s="50">
        <v>3694</v>
      </c>
      <c r="K964" s="50">
        <v>4800</v>
      </c>
      <c r="L964" s="50">
        <v>6166</v>
      </c>
      <c r="M964" s="50">
        <v>7852</v>
      </c>
      <c r="N964" s="50">
        <v>10696</v>
      </c>
      <c r="O964" s="49">
        <v>1085.5050581086232</v>
      </c>
      <c r="P964" s="49">
        <v>1309.9640336335212</v>
      </c>
      <c r="Q964" s="49">
        <v>1626.5251711745757</v>
      </c>
      <c r="R964" s="49">
        <v>2528.6292168134073</v>
      </c>
      <c r="S964" s="49">
        <v>3208.5714975973988</v>
      </c>
      <c r="T964" s="49">
        <v>4140.4608580561271</v>
      </c>
      <c r="U964" s="49">
        <v>4931.9461803160002</v>
      </c>
      <c r="V964" s="49">
        <v>5718.2910556853503</v>
      </c>
      <c r="W964" s="49">
        <v>6548.3838214501911</v>
      </c>
      <c r="X964" s="49">
        <v>7742.1125019437713</v>
      </c>
      <c r="Y964" s="49">
        <v>804.54678472624812</v>
      </c>
      <c r="Z964" s="49">
        <v>956.63970898682476</v>
      </c>
      <c r="AA964" s="49">
        <v>1190.1366894899434</v>
      </c>
      <c r="AB964" s="49">
        <v>2000.2036181198528</v>
      </c>
      <c r="AC964" s="49">
        <v>2728.1005775545955</v>
      </c>
      <c r="AD964" s="49">
        <v>3850.2613003196443</v>
      </c>
      <c r="AE964" s="49">
        <v>4852.1647689621395</v>
      </c>
      <c r="AF964" s="49">
        <v>5974.6882484646649</v>
      </c>
      <c r="AG964" s="49">
        <v>7260.4430786412631</v>
      </c>
      <c r="AH964" s="49">
        <v>9290.5212710861488</v>
      </c>
      <c r="AI964" s="1"/>
      <c r="AJ964" s="33" t="str">
        <f t="shared" ref="AJ964:AJ1027" si="30">IF(C964="Rural10W",IF(X964=AH964,"CHECK THIS",""),"")</f>
        <v/>
      </c>
      <c r="AK964" s="33" t="str">
        <f t="shared" ref="AK964:AK1027" si="31">IF(C964="Rural10W",B964,"")</f>
        <v/>
      </c>
      <c r="AL964" s="29"/>
      <c r="AM964" s="29"/>
      <c r="AN964" s="29"/>
      <c r="AO964" s="29" t="s">
        <v>13</v>
      </c>
      <c r="AP964" s="29"/>
      <c r="AQ964" s="29"/>
      <c r="AR964" s="7"/>
      <c r="AS964" s="7"/>
      <c r="AT964" s="7"/>
      <c r="AU964" s="7"/>
      <c r="AV964" s="7"/>
      <c r="AW964" s="7"/>
      <c r="AX964" s="7"/>
      <c r="AY964" s="7"/>
      <c r="AZ964" s="7"/>
      <c r="BA964" s="7"/>
      <c r="BB964" s="7"/>
      <c r="BC964" s="7"/>
      <c r="BD964" s="7"/>
      <c r="BE964" s="7"/>
      <c r="BF964" s="7"/>
      <c r="BG964" s="7"/>
      <c r="BH964" s="7"/>
    </row>
    <row r="965" spans="1:60" x14ac:dyDescent="0.25">
      <c r="A965" s="1"/>
      <c r="B965" s="79" t="s">
        <v>2399</v>
      </c>
      <c r="C965" s="80" t="s">
        <v>4333</v>
      </c>
      <c r="D965" s="34" t="s">
        <v>3519</v>
      </c>
      <c r="E965" s="50">
        <v>2164</v>
      </c>
      <c r="F965" s="50">
        <v>2526.9</v>
      </c>
      <c r="G965" s="50">
        <v>3017</v>
      </c>
      <c r="H965" s="50">
        <v>4497</v>
      </c>
      <c r="I965" s="50">
        <v>5699</v>
      </c>
      <c r="J965" s="50">
        <v>7501</v>
      </c>
      <c r="K965" s="50">
        <v>9070</v>
      </c>
      <c r="L965" s="50">
        <v>10850</v>
      </c>
      <c r="M965" s="50">
        <v>12880</v>
      </c>
      <c r="N965" s="50">
        <v>16000</v>
      </c>
      <c r="O965" s="49">
        <v>2279.2942035219098</v>
      </c>
      <c r="P965" s="49">
        <v>2701.0900555681842</v>
      </c>
      <c r="Q965" s="49">
        <v>3283.3197496664279</v>
      </c>
      <c r="R965" s="49">
        <v>4886.2762473480279</v>
      </c>
      <c r="S965" s="49">
        <v>6044.6625209684598</v>
      </c>
      <c r="T965" s="49">
        <v>7608.1758423238362</v>
      </c>
      <c r="U965" s="49">
        <v>8913.1120396216756</v>
      </c>
      <c r="V965" s="49">
        <v>10184.423787625044</v>
      </c>
      <c r="W965" s="49">
        <v>11519.299265712434</v>
      </c>
      <c r="X965" s="49">
        <v>13404.925778193543</v>
      </c>
      <c r="Y965" s="49">
        <v>2166.8758191354673</v>
      </c>
      <c r="Z965" s="49">
        <v>2530.6652002910073</v>
      </c>
      <c r="AA965" s="49">
        <v>3023.0527215833281</v>
      </c>
      <c r="AB965" s="49">
        <v>4511.8046894964573</v>
      </c>
      <c r="AC965" s="49">
        <v>5717.6330731875178</v>
      </c>
      <c r="AD965" s="49">
        <v>7509.0669988845902</v>
      </c>
      <c r="AE965" s="49">
        <v>9055.8883845162345</v>
      </c>
      <c r="AF965" s="49">
        <v>10782.538252246217</v>
      </c>
      <c r="AG965" s="49">
        <v>12728.18628171172</v>
      </c>
      <c r="AH965" s="49">
        <v>15686.892885303516</v>
      </c>
      <c r="AI965" s="1"/>
      <c r="AJ965" s="33" t="str">
        <f t="shared" si="30"/>
        <v/>
      </c>
      <c r="AK965" s="33" t="str">
        <f t="shared" si="31"/>
        <v/>
      </c>
      <c r="AL965" s="29"/>
      <c r="AM965" s="29"/>
      <c r="AN965" s="29"/>
      <c r="AO965" s="29" t="s">
        <v>13</v>
      </c>
      <c r="AP965" s="29"/>
      <c r="AQ965" s="29"/>
      <c r="AR965" s="7"/>
      <c r="AS965" s="7"/>
      <c r="AT965" s="7"/>
      <c r="AU965" s="7"/>
      <c r="AV965" s="7"/>
      <c r="AW965" s="7"/>
      <c r="AX965" s="7"/>
      <c r="AY965" s="7"/>
      <c r="AZ965" s="7"/>
      <c r="BA965" s="7"/>
      <c r="BB965" s="7"/>
      <c r="BC965" s="7"/>
      <c r="BD965" s="7"/>
      <c r="BE965" s="7"/>
      <c r="BF965" s="7"/>
      <c r="BG965" s="7"/>
      <c r="BH965" s="7"/>
    </row>
    <row r="966" spans="1:60" x14ac:dyDescent="0.25">
      <c r="A966" s="1"/>
      <c r="B966" s="81" t="s">
        <v>2401</v>
      </c>
      <c r="C966" s="53" t="s">
        <v>4327</v>
      </c>
      <c r="D966" s="53" t="s">
        <v>4163</v>
      </c>
      <c r="E966" s="49">
        <v>1576.9234553687234</v>
      </c>
      <c r="F966" s="49">
        <v>1884.8797695040614</v>
      </c>
      <c r="G966" s="49">
        <v>2272.3742413707555</v>
      </c>
      <c r="H966" s="49">
        <v>3236.2806589552733</v>
      </c>
      <c r="I966" s="49">
        <v>3875.5197537562203</v>
      </c>
      <c r="J966" s="49">
        <v>4709.0493892961122</v>
      </c>
      <c r="K966" s="49">
        <v>5317.405867286695</v>
      </c>
      <c r="L966" s="49">
        <v>5926.9286059248407</v>
      </c>
      <c r="M966" s="49">
        <v>6578.4700251543472</v>
      </c>
      <c r="N966" s="49">
        <v>7417.5239264459151</v>
      </c>
      <c r="O966" s="49">
        <v>1576.9234553687234</v>
      </c>
      <c r="P966" s="49">
        <v>1884.8797695040614</v>
      </c>
      <c r="Q966" s="49">
        <v>2272.3742413707555</v>
      </c>
      <c r="R966" s="49">
        <v>3236.2806589552733</v>
      </c>
      <c r="S966" s="49">
        <v>3875.5197537562203</v>
      </c>
      <c r="T966" s="49">
        <v>4709.0493892961122</v>
      </c>
      <c r="U966" s="49">
        <v>5317.405867286695</v>
      </c>
      <c r="V966" s="49">
        <v>5926.9286059248407</v>
      </c>
      <c r="W966" s="49">
        <v>6578.4700251543472</v>
      </c>
      <c r="X966" s="49">
        <v>7417.5239264459151</v>
      </c>
      <c r="Y966" s="49">
        <v>1576.9234553687234</v>
      </c>
      <c r="Z966" s="49">
        <v>1884.8797695040614</v>
      </c>
      <c r="AA966" s="49">
        <v>2272.3742413707555</v>
      </c>
      <c r="AB966" s="49">
        <v>3236.2806589552733</v>
      </c>
      <c r="AC966" s="49">
        <v>3875.5197537562203</v>
      </c>
      <c r="AD966" s="49">
        <v>4709.0493892961122</v>
      </c>
      <c r="AE966" s="49">
        <v>5317.405867286695</v>
      </c>
      <c r="AF966" s="49">
        <v>5926.9286059248407</v>
      </c>
      <c r="AG966" s="49">
        <v>6578.4700251543472</v>
      </c>
      <c r="AH966" s="49">
        <v>7417.5239264459151</v>
      </c>
      <c r="AI966" s="1"/>
      <c r="AJ966" s="33" t="str">
        <f t="shared" si="30"/>
        <v/>
      </c>
      <c r="AK966" s="33" t="str">
        <f t="shared" si="31"/>
        <v/>
      </c>
      <c r="AL966" s="29"/>
      <c r="AM966" s="29"/>
      <c r="AN966" s="29"/>
      <c r="AO966" s="29" t="s">
        <v>13</v>
      </c>
      <c r="AP966" s="29"/>
      <c r="AQ966" s="29"/>
      <c r="AR966" s="7"/>
      <c r="AS966" s="7"/>
      <c r="AT966" s="7"/>
      <c r="AU966" s="7"/>
      <c r="AV966" s="7"/>
      <c r="AW966" s="7"/>
      <c r="AX966" s="7"/>
      <c r="AY966" s="7"/>
      <c r="AZ966" s="7"/>
      <c r="BA966" s="7"/>
      <c r="BB966" s="7"/>
      <c r="BC966" s="7"/>
      <c r="BD966" s="7"/>
      <c r="BE966" s="7"/>
      <c r="BF966" s="7"/>
      <c r="BG966" s="7"/>
      <c r="BH966" s="7"/>
    </row>
    <row r="967" spans="1:60" x14ac:dyDescent="0.25">
      <c r="A967" s="1"/>
      <c r="B967" s="81" t="s">
        <v>2406</v>
      </c>
      <c r="C967" s="53" t="s">
        <v>4327</v>
      </c>
      <c r="D967" s="53" t="s">
        <v>4164</v>
      </c>
      <c r="E967" s="49">
        <v>1658.460792678306</v>
      </c>
      <c r="F967" s="49">
        <v>1984.4100991595917</v>
      </c>
      <c r="G967" s="49">
        <v>2395.3376322079316</v>
      </c>
      <c r="H967" s="49">
        <v>3423.9521205339029</v>
      </c>
      <c r="I967" s="49">
        <v>4110.2575726737932</v>
      </c>
      <c r="J967" s="49">
        <v>5008.6913872922087</v>
      </c>
      <c r="K967" s="49">
        <v>5666.717735234959</v>
      </c>
      <c r="L967" s="49">
        <v>6327.8304395689001</v>
      </c>
      <c r="M967" s="49">
        <v>7035.5922231626446</v>
      </c>
      <c r="N967" s="49">
        <v>7949.9680711854098</v>
      </c>
      <c r="O967" s="49">
        <v>1658.460792678306</v>
      </c>
      <c r="P967" s="49">
        <v>1984.4100991595917</v>
      </c>
      <c r="Q967" s="49">
        <v>2395.3376322079316</v>
      </c>
      <c r="R967" s="49">
        <v>3423.9521205339029</v>
      </c>
      <c r="S967" s="49">
        <v>4110.2575726737932</v>
      </c>
      <c r="T967" s="49">
        <v>5008.6913872922087</v>
      </c>
      <c r="U967" s="49">
        <v>5666.717735234959</v>
      </c>
      <c r="V967" s="49">
        <v>6327.8304395689001</v>
      </c>
      <c r="W967" s="49">
        <v>7035.5922231626446</v>
      </c>
      <c r="X967" s="49">
        <v>7949.9680711854098</v>
      </c>
      <c r="Y967" s="49">
        <v>1658.460792678306</v>
      </c>
      <c r="Z967" s="49">
        <v>1984.4100991595917</v>
      </c>
      <c r="AA967" s="49">
        <v>2395.3376322079316</v>
      </c>
      <c r="AB967" s="49">
        <v>3423.9521205339029</v>
      </c>
      <c r="AC967" s="49">
        <v>4110.2575726737932</v>
      </c>
      <c r="AD967" s="49">
        <v>5008.6913872922087</v>
      </c>
      <c r="AE967" s="49">
        <v>5666.717735234959</v>
      </c>
      <c r="AF967" s="49">
        <v>6327.8304395689001</v>
      </c>
      <c r="AG967" s="49">
        <v>7035.5922231626446</v>
      </c>
      <c r="AH967" s="49">
        <v>7949.9680711854098</v>
      </c>
      <c r="AI967" s="1"/>
      <c r="AJ967" s="33" t="str">
        <f t="shared" si="30"/>
        <v/>
      </c>
      <c r="AK967" s="33" t="str">
        <f t="shared" si="31"/>
        <v/>
      </c>
      <c r="AL967" s="29"/>
      <c r="AM967" s="29"/>
      <c r="AN967" s="29"/>
      <c r="AO967" s="29" t="s">
        <v>13</v>
      </c>
      <c r="AP967" s="29"/>
      <c r="AQ967" s="29"/>
      <c r="AR967" s="7"/>
      <c r="AS967" s="7"/>
      <c r="AT967" s="7"/>
      <c r="AU967" s="7"/>
      <c r="AV967" s="7"/>
      <c r="AW967" s="7"/>
      <c r="AX967" s="7"/>
      <c r="AY967" s="7"/>
      <c r="AZ967" s="7"/>
      <c r="BA967" s="7"/>
      <c r="BB967" s="7"/>
      <c r="BC967" s="7"/>
      <c r="BD967" s="7"/>
      <c r="BE967" s="7"/>
      <c r="BF967" s="7"/>
      <c r="BG967" s="7"/>
      <c r="BH967" s="7"/>
    </row>
    <row r="968" spans="1:60" x14ac:dyDescent="0.25">
      <c r="A968" s="1"/>
      <c r="B968" s="81" t="s">
        <v>2410</v>
      </c>
      <c r="C968" s="53" t="s">
        <v>4327</v>
      </c>
      <c r="D968" s="53" t="s">
        <v>4165</v>
      </c>
      <c r="E968" s="49">
        <v>1054.1008621019082</v>
      </c>
      <c r="F968" s="49">
        <v>1303.9144648984995</v>
      </c>
      <c r="G968" s="49">
        <v>1627.871935345938</v>
      </c>
      <c r="H968" s="49">
        <v>2476.105295374673</v>
      </c>
      <c r="I968" s="49">
        <v>3058.6833477409355</v>
      </c>
      <c r="J968" s="49">
        <v>3840.8524487033715</v>
      </c>
      <c r="K968" s="49">
        <v>4423.4760472120379</v>
      </c>
      <c r="L968" s="49">
        <v>5021.4769360532637</v>
      </c>
      <c r="M968" s="49">
        <v>5651.6754460477323</v>
      </c>
      <c r="N968" s="49">
        <v>6492.4342102882511</v>
      </c>
      <c r="O968" s="49">
        <v>1054.1008621019082</v>
      </c>
      <c r="P968" s="49">
        <v>1303.9144648984995</v>
      </c>
      <c r="Q968" s="49">
        <v>1627.871935345938</v>
      </c>
      <c r="R968" s="49">
        <v>2476.105295374673</v>
      </c>
      <c r="S968" s="49">
        <v>3058.6833477409355</v>
      </c>
      <c r="T968" s="49">
        <v>3840.8524487033715</v>
      </c>
      <c r="U968" s="49">
        <v>4423.4760472120379</v>
      </c>
      <c r="V968" s="49">
        <v>5021.4769360532637</v>
      </c>
      <c r="W968" s="49">
        <v>5651.6754460477323</v>
      </c>
      <c r="X968" s="49">
        <v>6492.4342102882511</v>
      </c>
      <c r="Y968" s="49">
        <v>1054.1008621019082</v>
      </c>
      <c r="Z968" s="49">
        <v>1303.9144648984995</v>
      </c>
      <c r="AA968" s="49">
        <v>1627.871935345938</v>
      </c>
      <c r="AB968" s="49">
        <v>2476.105295374673</v>
      </c>
      <c r="AC968" s="49">
        <v>3058.6833477409355</v>
      </c>
      <c r="AD968" s="49">
        <v>3840.8524487033715</v>
      </c>
      <c r="AE968" s="49">
        <v>4423.4760472120379</v>
      </c>
      <c r="AF968" s="49">
        <v>5021.4769360532637</v>
      </c>
      <c r="AG968" s="49">
        <v>5651.6754460477323</v>
      </c>
      <c r="AH968" s="49">
        <v>6492.4342102882511</v>
      </c>
      <c r="AI968" s="1"/>
      <c r="AJ968" s="33" t="str">
        <f t="shared" si="30"/>
        <v/>
      </c>
      <c r="AK968" s="33" t="str">
        <f t="shared" si="31"/>
        <v/>
      </c>
      <c r="AL968" s="29"/>
      <c r="AM968" s="29"/>
      <c r="AN968" s="29"/>
      <c r="AO968" s="29" t="s">
        <v>13</v>
      </c>
      <c r="AP968" s="29"/>
      <c r="AQ968" s="29"/>
      <c r="AR968" s="7"/>
      <c r="AS968" s="7"/>
      <c r="AT968" s="7"/>
      <c r="AU968" s="7"/>
      <c r="AV968" s="7"/>
      <c r="AW968" s="7"/>
      <c r="AX968" s="7"/>
      <c r="AY968" s="7"/>
      <c r="AZ968" s="7"/>
      <c r="BA968" s="7"/>
      <c r="BB968" s="7"/>
      <c r="BC968" s="7"/>
      <c r="BD968" s="7"/>
      <c r="BE968" s="7"/>
      <c r="BF968" s="7"/>
      <c r="BG968" s="7"/>
      <c r="BH968" s="7"/>
    </row>
    <row r="969" spans="1:60" x14ac:dyDescent="0.25">
      <c r="A969" s="1"/>
      <c r="B969" s="81" t="s">
        <v>2414</v>
      </c>
      <c r="C969" s="53" t="s">
        <v>4327</v>
      </c>
      <c r="D969" s="53" t="s">
        <v>4166</v>
      </c>
      <c r="E969" s="49">
        <v>376.60169056989668</v>
      </c>
      <c r="F969" s="49">
        <v>473.12346395391091</v>
      </c>
      <c r="G969" s="49">
        <v>598.27239612316839</v>
      </c>
      <c r="H969" s="49">
        <v>928.57266128489903</v>
      </c>
      <c r="I969" s="49">
        <v>1153.9317838114425</v>
      </c>
      <c r="J969" s="49">
        <v>1454.8525409102499</v>
      </c>
      <c r="K969" s="49">
        <v>1679.3417475428096</v>
      </c>
      <c r="L969" s="49">
        <v>1908.0178885140363</v>
      </c>
      <c r="M969" s="49">
        <v>2145.9419171129443</v>
      </c>
      <c r="N969" s="49">
        <v>2463.281924147288</v>
      </c>
      <c r="O969" s="49">
        <v>376.60169056989668</v>
      </c>
      <c r="P969" s="49">
        <v>473.12346395391091</v>
      </c>
      <c r="Q969" s="49">
        <v>598.27239612316839</v>
      </c>
      <c r="R969" s="49">
        <v>928.57266128489903</v>
      </c>
      <c r="S969" s="49">
        <v>1153.9317838114425</v>
      </c>
      <c r="T969" s="49">
        <v>1454.8525409102499</v>
      </c>
      <c r="U969" s="49">
        <v>1679.3417475428096</v>
      </c>
      <c r="V969" s="49">
        <v>1908.0178885140363</v>
      </c>
      <c r="W969" s="49">
        <v>2145.9419171129443</v>
      </c>
      <c r="X969" s="49">
        <v>2463.281924147288</v>
      </c>
      <c r="Y969" s="49">
        <v>376.60169056989668</v>
      </c>
      <c r="Z969" s="49">
        <v>473.12346395391091</v>
      </c>
      <c r="AA969" s="49">
        <v>598.27239612316839</v>
      </c>
      <c r="AB969" s="49">
        <v>928.57266128489903</v>
      </c>
      <c r="AC969" s="49">
        <v>1153.9317838114425</v>
      </c>
      <c r="AD969" s="49">
        <v>1454.8525409102499</v>
      </c>
      <c r="AE969" s="49">
        <v>1679.3417475428096</v>
      </c>
      <c r="AF969" s="49">
        <v>1908.0178885140363</v>
      </c>
      <c r="AG969" s="49">
        <v>2145.9419171129443</v>
      </c>
      <c r="AH969" s="49">
        <v>2463.281924147288</v>
      </c>
      <c r="AI969" s="1"/>
      <c r="AJ969" s="33" t="str">
        <f t="shared" si="30"/>
        <v/>
      </c>
      <c r="AK969" s="33" t="str">
        <f t="shared" si="31"/>
        <v/>
      </c>
      <c r="AL969" s="29"/>
      <c r="AM969" s="29"/>
      <c r="AN969" s="29"/>
      <c r="AO969" s="29" t="s">
        <v>13</v>
      </c>
      <c r="AP969" s="29"/>
      <c r="AQ969" s="29"/>
      <c r="AR969" s="7"/>
      <c r="AS969" s="7"/>
      <c r="AT969" s="7"/>
      <c r="AU969" s="7"/>
      <c r="AV969" s="7"/>
      <c r="AW969" s="7"/>
      <c r="AX969" s="7"/>
      <c r="AY969" s="7"/>
      <c r="AZ969" s="7"/>
      <c r="BA969" s="7"/>
      <c r="BB969" s="7"/>
      <c r="BC969" s="7"/>
      <c r="BD969" s="7"/>
      <c r="BE969" s="7"/>
      <c r="BF969" s="7"/>
      <c r="BG969" s="7"/>
      <c r="BH969" s="7"/>
    </row>
    <row r="970" spans="1:60" x14ac:dyDescent="0.25">
      <c r="A970" s="1"/>
      <c r="B970" s="81" t="s">
        <v>2416</v>
      </c>
      <c r="C970" s="53" t="s">
        <v>4327</v>
      </c>
      <c r="D970" s="53" t="s">
        <v>4167</v>
      </c>
      <c r="E970" s="49">
        <v>94.605219134195764</v>
      </c>
      <c r="F970" s="49">
        <v>116.42855848483309</v>
      </c>
      <c r="G970" s="49">
        <v>143.30474742603468</v>
      </c>
      <c r="H970" s="49">
        <v>211.9048105165686</v>
      </c>
      <c r="I970" s="49">
        <v>257.21257534664721</v>
      </c>
      <c r="J970" s="49">
        <v>314.45330578610111</v>
      </c>
      <c r="K970" s="49">
        <v>356.84108520372837</v>
      </c>
      <c r="L970" s="49">
        <v>397.41272957743854</v>
      </c>
      <c r="M970" s="49">
        <v>440.25664137595214</v>
      </c>
      <c r="N970" s="49">
        <v>493.45591298449722</v>
      </c>
      <c r="O970" s="49">
        <v>94.605219134195764</v>
      </c>
      <c r="P970" s="49">
        <v>116.42855848483309</v>
      </c>
      <c r="Q970" s="49">
        <v>143.30474742603468</v>
      </c>
      <c r="R970" s="49">
        <v>211.9048105165686</v>
      </c>
      <c r="S970" s="49">
        <v>257.21257534664721</v>
      </c>
      <c r="T970" s="49">
        <v>314.45330578610111</v>
      </c>
      <c r="U970" s="49">
        <v>356.84108520372837</v>
      </c>
      <c r="V970" s="49">
        <v>397.41272957743854</v>
      </c>
      <c r="W970" s="49">
        <v>440.25664137595214</v>
      </c>
      <c r="X970" s="49">
        <v>493.45591298449722</v>
      </c>
      <c r="Y970" s="49">
        <v>94.605219134195764</v>
      </c>
      <c r="Z970" s="49">
        <v>116.42855848483309</v>
      </c>
      <c r="AA970" s="49">
        <v>143.30474742603468</v>
      </c>
      <c r="AB970" s="49">
        <v>211.9048105165686</v>
      </c>
      <c r="AC970" s="49">
        <v>257.21257534664721</v>
      </c>
      <c r="AD970" s="49">
        <v>314.45330578610111</v>
      </c>
      <c r="AE970" s="49">
        <v>356.84108520372837</v>
      </c>
      <c r="AF970" s="49">
        <v>397.41272957743854</v>
      </c>
      <c r="AG970" s="49">
        <v>440.25664137595214</v>
      </c>
      <c r="AH970" s="49">
        <v>493.45591298449722</v>
      </c>
      <c r="AI970" s="1"/>
      <c r="AJ970" s="33" t="str">
        <f t="shared" si="30"/>
        <v/>
      </c>
      <c r="AK970" s="33" t="str">
        <f t="shared" si="31"/>
        <v/>
      </c>
      <c r="AL970" s="29"/>
      <c r="AM970" s="29"/>
      <c r="AN970" s="29"/>
      <c r="AO970" s="29" t="s">
        <v>13</v>
      </c>
      <c r="AP970" s="29"/>
      <c r="AQ970" s="29"/>
      <c r="AR970" s="7"/>
      <c r="AS970" s="7"/>
      <c r="AT970" s="7"/>
      <c r="AU970" s="7"/>
      <c r="AV970" s="7"/>
      <c r="AW970" s="7"/>
      <c r="AX970" s="7"/>
      <c r="AY970" s="7"/>
      <c r="AZ970" s="7"/>
      <c r="BA970" s="7"/>
      <c r="BB970" s="7"/>
      <c r="BC970" s="7"/>
      <c r="BD970" s="7"/>
      <c r="BE970" s="7"/>
      <c r="BF970" s="7"/>
      <c r="BG970" s="7"/>
      <c r="BH970" s="7"/>
    </row>
    <row r="971" spans="1:60" x14ac:dyDescent="0.25">
      <c r="A971" s="1"/>
      <c r="B971" s="79" t="s">
        <v>2424</v>
      </c>
      <c r="C971" s="80" t="s">
        <v>4333</v>
      </c>
      <c r="D971" s="34" t="s">
        <v>3523</v>
      </c>
      <c r="E971" s="50">
        <v>175.7</v>
      </c>
      <c r="F971" s="50">
        <v>213</v>
      </c>
      <c r="G971" s="50">
        <v>257.5</v>
      </c>
      <c r="H971" s="50">
        <v>359.3</v>
      </c>
      <c r="I971" s="50">
        <v>419.8</v>
      </c>
      <c r="J971" s="50">
        <v>489.1</v>
      </c>
      <c r="K971" s="50">
        <v>536</v>
      </c>
      <c r="L971" s="50">
        <v>579.29999999999995</v>
      </c>
      <c r="M971" s="50">
        <v>619.70000000000005</v>
      </c>
      <c r="N971" s="50">
        <v>669.3</v>
      </c>
      <c r="O971" s="49">
        <v>152.80669441470479</v>
      </c>
      <c r="P971" s="49">
        <v>186.97270195915556</v>
      </c>
      <c r="Q971" s="49">
        <v>230.80348131895457</v>
      </c>
      <c r="R971" s="49">
        <v>340.86632204355863</v>
      </c>
      <c r="S971" s="49">
        <v>412.76403420039418</v>
      </c>
      <c r="T971" s="49">
        <v>504.37823871743677</v>
      </c>
      <c r="U971" s="49">
        <v>570.11883591280491</v>
      </c>
      <c r="V971" s="49">
        <v>635.0125554674413</v>
      </c>
      <c r="W971" s="49">
        <v>701.34044561182668</v>
      </c>
      <c r="X971" s="49">
        <v>785.62029069268704</v>
      </c>
      <c r="Y971" s="49">
        <v>174.16488038349331</v>
      </c>
      <c r="Z971" s="49">
        <v>211.46898246818563</v>
      </c>
      <c r="AA971" s="49">
        <v>256.00373494118037</v>
      </c>
      <c r="AB971" s="49">
        <v>358.01392944489947</v>
      </c>
      <c r="AC971" s="49">
        <v>419.17858991513452</v>
      </c>
      <c r="AD971" s="49">
        <v>490.7597529525907</v>
      </c>
      <c r="AE971" s="49">
        <v>540.20643182486629</v>
      </c>
      <c r="AF971" s="49">
        <v>586.69814422196373</v>
      </c>
      <c r="AG971" s="49">
        <v>631.11210530057792</v>
      </c>
      <c r="AH971" s="49">
        <v>686.36030930159404</v>
      </c>
      <c r="AI971" s="1"/>
      <c r="AJ971" s="33" t="str">
        <f t="shared" si="30"/>
        <v/>
      </c>
      <c r="AK971" s="33" t="str">
        <f t="shared" si="31"/>
        <v/>
      </c>
      <c r="AL971" s="29"/>
      <c r="AM971" s="29"/>
      <c r="AN971" s="29"/>
      <c r="AO971" s="29" t="s">
        <v>13</v>
      </c>
      <c r="AP971" s="29"/>
      <c r="AQ971" s="29"/>
      <c r="AR971" s="7"/>
      <c r="AS971" s="7"/>
      <c r="AT971" s="7"/>
      <c r="AU971" s="7"/>
      <c r="AV971" s="7"/>
      <c r="AW971" s="7"/>
      <c r="AX971" s="7"/>
      <c r="AY971" s="7"/>
      <c r="AZ971" s="7"/>
      <c r="BA971" s="7"/>
      <c r="BB971" s="7"/>
      <c r="BC971" s="7"/>
      <c r="BD971" s="7"/>
      <c r="BE971" s="7"/>
      <c r="BF971" s="7"/>
      <c r="BG971" s="7"/>
      <c r="BH971" s="7"/>
    </row>
    <row r="972" spans="1:60" x14ac:dyDescent="0.25">
      <c r="A972" s="1"/>
      <c r="B972" s="79" t="s">
        <v>2426</v>
      </c>
      <c r="C972" s="80" t="s">
        <v>4333</v>
      </c>
      <c r="D972" s="34" t="s">
        <v>3524</v>
      </c>
      <c r="E972" s="50">
        <v>839.1</v>
      </c>
      <c r="F972" s="50">
        <v>997.3</v>
      </c>
      <c r="G972" s="50">
        <v>1181</v>
      </c>
      <c r="H972" s="50">
        <v>1583</v>
      </c>
      <c r="I972" s="50">
        <v>1812</v>
      </c>
      <c r="J972" s="50">
        <v>2064</v>
      </c>
      <c r="K972" s="50">
        <v>2230</v>
      </c>
      <c r="L972" s="50">
        <v>2379</v>
      </c>
      <c r="M972" s="50">
        <v>2516</v>
      </c>
      <c r="N972" s="50">
        <v>2680</v>
      </c>
      <c r="O972" s="49">
        <v>727.79542649487428</v>
      </c>
      <c r="P972" s="49">
        <v>876.62896764153641</v>
      </c>
      <c r="Q972" s="49">
        <v>1069.2063884717945</v>
      </c>
      <c r="R972" s="49">
        <v>1554.3711242832314</v>
      </c>
      <c r="S972" s="49">
        <v>1878.8540379061064</v>
      </c>
      <c r="T972" s="49">
        <v>2300.7857356443665</v>
      </c>
      <c r="U972" s="49">
        <v>2605.5773542980896</v>
      </c>
      <c r="V972" s="49">
        <v>2912.6791127080082</v>
      </c>
      <c r="W972" s="49">
        <v>3233.8135562372327</v>
      </c>
      <c r="X972" s="49">
        <v>3647.0263689467124</v>
      </c>
      <c r="Y972" s="49">
        <v>833.79978221404167</v>
      </c>
      <c r="Z972" s="49">
        <v>992.27204031839722</v>
      </c>
      <c r="AA972" s="49">
        <v>1176.5655978725763</v>
      </c>
      <c r="AB972" s="49">
        <v>1581.5803863280942</v>
      </c>
      <c r="AC972" s="49">
        <v>1816.2209270368417</v>
      </c>
      <c r="AD972" s="49">
        <v>2082.5062999802208</v>
      </c>
      <c r="AE972" s="49">
        <v>2263.4672889968597</v>
      </c>
      <c r="AF972" s="49">
        <v>2430.3757888461541</v>
      </c>
      <c r="AG972" s="49">
        <v>2588.9029393053443</v>
      </c>
      <c r="AH972" s="49">
        <v>2783.2746607612989</v>
      </c>
      <c r="AI972" s="1"/>
      <c r="AJ972" s="33" t="str">
        <f t="shared" si="30"/>
        <v/>
      </c>
      <c r="AK972" s="33" t="str">
        <f t="shared" si="31"/>
        <v/>
      </c>
      <c r="AL972" s="29"/>
      <c r="AM972" s="29"/>
      <c r="AN972" s="29"/>
      <c r="AO972" s="29" t="s">
        <v>13</v>
      </c>
      <c r="AP972" s="29"/>
      <c r="AQ972" s="29"/>
      <c r="AR972" s="7"/>
      <c r="AS972" s="7"/>
      <c r="AT972" s="7"/>
      <c r="AU972" s="7"/>
      <c r="AV972" s="7"/>
      <c r="AW972" s="7"/>
      <c r="AX972" s="7"/>
      <c r="AY972" s="7"/>
      <c r="AZ972" s="7"/>
      <c r="BA972" s="7"/>
      <c r="BB972" s="7"/>
      <c r="BC972" s="7"/>
      <c r="BD972" s="7"/>
      <c r="BE972" s="7"/>
      <c r="BF972" s="7"/>
      <c r="BG972" s="7"/>
      <c r="BH972" s="7"/>
    </row>
    <row r="973" spans="1:60" x14ac:dyDescent="0.25">
      <c r="A973" s="1"/>
      <c r="B973" s="81" t="s">
        <v>2428</v>
      </c>
      <c r="C973" s="53" t="s">
        <v>4327</v>
      </c>
      <c r="D973" s="53" t="s">
        <v>4168</v>
      </c>
      <c r="E973" s="49">
        <v>99.24981597000783</v>
      </c>
      <c r="F973" s="49">
        <v>120.63507577145515</v>
      </c>
      <c r="G973" s="49">
        <v>146.94267234588054</v>
      </c>
      <c r="H973" s="49">
        <v>211.72330299327461</v>
      </c>
      <c r="I973" s="49">
        <v>253.34697856622316</v>
      </c>
      <c r="J973" s="49">
        <v>304.64474270182842</v>
      </c>
      <c r="K973" s="49">
        <v>341.65879560727961</v>
      </c>
      <c r="L973" s="49">
        <v>376.5783727054008</v>
      </c>
      <c r="M973" s="49">
        <v>413.1167784405456</v>
      </c>
      <c r="N973" s="49">
        <v>457.31276518488789</v>
      </c>
      <c r="O973" s="49">
        <v>99.24981597000783</v>
      </c>
      <c r="P973" s="49">
        <v>120.63507577145515</v>
      </c>
      <c r="Q973" s="49">
        <v>146.94267234588054</v>
      </c>
      <c r="R973" s="49">
        <v>211.72330299327461</v>
      </c>
      <c r="S973" s="49">
        <v>253.34697856622316</v>
      </c>
      <c r="T973" s="49">
        <v>304.64474270182842</v>
      </c>
      <c r="U973" s="49">
        <v>341.65879560727961</v>
      </c>
      <c r="V973" s="49">
        <v>376.5783727054008</v>
      </c>
      <c r="W973" s="49">
        <v>413.1167784405456</v>
      </c>
      <c r="X973" s="49">
        <v>457.31276518488789</v>
      </c>
      <c r="Y973" s="49">
        <v>99.24981597000783</v>
      </c>
      <c r="Z973" s="49">
        <v>120.63507577145515</v>
      </c>
      <c r="AA973" s="49">
        <v>146.94267234588054</v>
      </c>
      <c r="AB973" s="49">
        <v>211.72330299327461</v>
      </c>
      <c r="AC973" s="49">
        <v>253.34697856622316</v>
      </c>
      <c r="AD973" s="49">
        <v>304.64474270182842</v>
      </c>
      <c r="AE973" s="49">
        <v>341.65879560727961</v>
      </c>
      <c r="AF973" s="49">
        <v>376.5783727054008</v>
      </c>
      <c r="AG973" s="49">
        <v>413.1167784405456</v>
      </c>
      <c r="AH973" s="49">
        <v>457.31276518488789</v>
      </c>
      <c r="AI973" s="1"/>
      <c r="AJ973" s="33" t="str">
        <f t="shared" si="30"/>
        <v/>
      </c>
      <c r="AK973" s="33" t="str">
        <f t="shared" si="31"/>
        <v/>
      </c>
      <c r="AL973" s="29"/>
      <c r="AM973" s="29"/>
      <c r="AN973" s="29"/>
      <c r="AO973" s="29" t="s">
        <v>13</v>
      </c>
      <c r="AP973" s="29"/>
      <c r="AQ973" s="29"/>
      <c r="AR973" s="7"/>
      <c r="AS973" s="7"/>
      <c r="AT973" s="7"/>
      <c r="AU973" s="7"/>
      <c r="AV973" s="7"/>
      <c r="AW973" s="7"/>
      <c r="AX973" s="7"/>
      <c r="AY973" s="7"/>
      <c r="AZ973" s="7"/>
      <c r="BA973" s="7"/>
      <c r="BB973" s="7"/>
      <c r="BC973" s="7"/>
      <c r="BD973" s="7"/>
      <c r="BE973" s="7"/>
      <c r="BF973" s="7"/>
      <c r="BG973" s="7"/>
      <c r="BH973" s="7"/>
    </row>
    <row r="974" spans="1:60" x14ac:dyDescent="0.25">
      <c r="A974" s="1"/>
      <c r="B974" s="79" t="s">
        <v>2430</v>
      </c>
      <c r="C974" s="80" t="s">
        <v>4333</v>
      </c>
      <c r="D974" s="34" t="s">
        <v>3525</v>
      </c>
      <c r="E974" s="50">
        <v>216.8</v>
      </c>
      <c r="F974" s="50">
        <v>249.4</v>
      </c>
      <c r="G974" s="50">
        <v>288.3</v>
      </c>
      <c r="H974" s="50">
        <v>380.7</v>
      </c>
      <c r="I974" s="50">
        <v>439.1</v>
      </c>
      <c r="J974" s="50">
        <v>510.1</v>
      </c>
      <c r="K974" s="50">
        <v>561.4</v>
      </c>
      <c r="L974" s="50">
        <v>611.4</v>
      </c>
      <c r="M974" s="50">
        <v>660.7</v>
      </c>
      <c r="N974" s="50">
        <v>725.2</v>
      </c>
      <c r="O974" s="49">
        <v>226.84658972429338</v>
      </c>
      <c r="P974" s="49">
        <v>269.65892881283742</v>
      </c>
      <c r="Q974" s="49">
        <v>322.3685721066438</v>
      </c>
      <c r="R974" s="49">
        <v>450.89754632634623</v>
      </c>
      <c r="S974" s="49">
        <v>534.17215335487163</v>
      </c>
      <c r="T974" s="49">
        <v>636.85129156957566</v>
      </c>
      <c r="U974" s="49">
        <v>710.58255166602612</v>
      </c>
      <c r="V974" s="49">
        <v>780.45236058609487</v>
      </c>
      <c r="W974" s="49">
        <v>854.85171665951077</v>
      </c>
      <c r="X974" s="49">
        <v>944.01799982183161</v>
      </c>
      <c r="Y974" s="49">
        <v>218.53738017788532</v>
      </c>
      <c r="Z974" s="49">
        <v>252.51675827889807</v>
      </c>
      <c r="AA974" s="49">
        <v>293.31785170562972</v>
      </c>
      <c r="AB974" s="49">
        <v>393.2726948644202</v>
      </c>
      <c r="AC974" s="49">
        <v>460.00238832624842</v>
      </c>
      <c r="AD974" s="49">
        <v>543.27651255847957</v>
      </c>
      <c r="AE974" s="49">
        <v>604.71106338691084</v>
      </c>
      <c r="AF974" s="49">
        <v>663.49789728753865</v>
      </c>
      <c r="AG974" s="49">
        <v>723.02030411292958</v>
      </c>
      <c r="AH974" s="49">
        <v>798.13933327394398</v>
      </c>
      <c r="AI974" s="1"/>
      <c r="AJ974" s="33" t="str">
        <f t="shared" si="30"/>
        <v/>
      </c>
      <c r="AK974" s="33" t="str">
        <f t="shared" si="31"/>
        <v/>
      </c>
      <c r="AL974" s="29"/>
      <c r="AM974" s="29"/>
      <c r="AN974" s="29"/>
      <c r="AO974" s="29" t="s">
        <v>13</v>
      </c>
      <c r="AP974" s="29"/>
      <c r="AQ974" s="29"/>
      <c r="AR974" s="7"/>
      <c r="AS974" s="7"/>
      <c r="AT974" s="7"/>
      <c r="AU974" s="7"/>
      <c r="AV974" s="7"/>
      <c r="AW974" s="7"/>
      <c r="AX974" s="7"/>
      <c r="AY974" s="7"/>
      <c r="AZ974" s="7"/>
      <c r="BA974" s="7"/>
      <c r="BB974" s="7"/>
      <c r="BC974" s="7"/>
      <c r="BD974" s="7"/>
      <c r="BE974" s="7"/>
      <c r="BF974" s="7"/>
      <c r="BG974" s="7"/>
      <c r="BH974" s="7"/>
    </row>
    <row r="975" spans="1:60" x14ac:dyDescent="0.25">
      <c r="A975" s="1"/>
      <c r="B975" s="81" t="s">
        <v>2432</v>
      </c>
      <c r="C975" s="53" t="s">
        <v>4327</v>
      </c>
      <c r="D975" s="53" t="s">
        <v>4169</v>
      </c>
      <c r="E975" s="49">
        <v>1058.4080668511592</v>
      </c>
      <c r="F975" s="49">
        <v>1267.7444305205347</v>
      </c>
      <c r="G975" s="49">
        <v>1536.6037724208345</v>
      </c>
      <c r="H975" s="49">
        <v>2211.8505755230062</v>
      </c>
      <c r="I975" s="49">
        <v>2665.0785427661913</v>
      </c>
      <c r="J975" s="49">
        <v>3253.8792081194019</v>
      </c>
      <c r="K975" s="49">
        <v>3680.6682990763593</v>
      </c>
      <c r="L975" s="49">
        <v>4109.1691862458156</v>
      </c>
      <c r="M975" s="49">
        <v>4562.4907793640032</v>
      </c>
      <c r="N975" s="49">
        <v>5142.2805241917722</v>
      </c>
      <c r="O975" s="49">
        <v>1058.4080668511592</v>
      </c>
      <c r="P975" s="49">
        <v>1267.7444305205347</v>
      </c>
      <c r="Q975" s="49">
        <v>1536.6037724208345</v>
      </c>
      <c r="R975" s="49">
        <v>2211.8505755230062</v>
      </c>
      <c r="S975" s="49">
        <v>2665.0785427661913</v>
      </c>
      <c r="T975" s="49">
        <v>3253.8792081194019</v>
      </c>
      <c r="U975" s="49">
        <v>3680.6682990763593</v>
      </c>
      <c r="V975" s="49">
        <v>4109.1691862458156</v>
      </c>
      <c r="W975" s="49">
        <v>4562.4907793640032</v>
      </c>
      <c r="X975" s="49">
        <v>5142.2805241917722</v>
      </c>
      <c r="Y975" s="49">
        <v>1058.4080668511592</v>
      </c>
      <c r="Z975" s="49">
        <v>1267.7444305205347</v>
      </c>
      <c r="AA975" s="49">
        <v>1536.6037724208345</v>
      </c>
      <c r="AB975" s="49">
        <v>2211.8505755230062</v>
      </c>
      <c r="AC975" s="49">
        <v>2665.0785427661913</v>
      </c>
      <c r="AD975" s="49">
        <v>3253.8792081194019</v>
      </c>
      <c r="AE975" s="49">
        <v>3680.6682990763593</v>
      </c>
      <c r="AF975" s="49">
        <v>4109.1691862458156</v>
      </c>
      <c r="AG975" s="49">
        <v>4562.4907793640032</v>
      </c>
      <c r="AH975" s="49">
        <v>5142.2805241917722</v>
      </c>
      <c r="AI975" s="1"/>
      <c r="AJ975" s="33" t="str">
        <f t="shared" si="30"/>
        <v/>
      </c>
      <c r="AK975" s="33" t="str">
        <f t="shared" si="31"/>
        <v/>
      </c>
      <c r="AL975" s="29"/>
      <c r="AM975" s="29"/>
      <c r="AN975" s="29"/>
      <c r="AO975" s="29" t="s">
        <v>13</v>
      </c>
      <c r="AP975" s="29"/>
      <c r="AQ975" s="29"/>
      <c r="AR975" s="7"/>
      <c r="AS975" s="7"/>
      <c r="AT975" s="7"/>
      <c r="AU975" s="7"/>
      <c r="AV975" s="7"/>
      <c r="AW975" s="7"/>
      <c r="AX975" s="7"/>
      <c r="AY975" s="7"/>
      <c r="AZ975" s="7"/>
      <c r="BA975" s="7"/>
      <c r="BB975" s="7"/>
      <c r="BC975" s="7"/>
      <c r="BD975" s="7"/>
      <c r="BE975" s="7"/>
      <c r="BF975" s="7"/>
      <c r="BG975" s="7"/>
      <c r="BH975" s="7"/>
    </row>
    <row r="976" spans="1:60" x14ac:dyDescent="0.25">
      <c r="A976" s="1"/>
      <c r="B976" s="81" t="s">
        <v>2434</v>
      </c>
      <c r="C976" s="53" t="s">
        <v>4327</v>
      </c>
      <c r="D976" s="53" t="s">
        <v>4170</v>
      </c>
      <c r="E976" s="49">
        <v>172.15323595594765</v>
      </c>
      <c r="F976" s="49">
        <v>197.17868812560238</v>
      </c>
      <c r="G976" s="49">
        <v>228.96895393732117</v>
      </c>
      <c r="H976" s="49">
        <v>306.72574492754705</v>
      </c>
      <c r="I976" s="49">
        <v>357.82284267722719</v>
      </c>
      <c r="J976" s="49">
        <v>420.21774423474233</v>
      </c>
      <c r="K976" s="49">
        <v>464.1812759730459</v>
      </c>
      <c r="L976" s="49">
        <v>505.96898483892551</v>
      </c>
      <c r="M976" s="49">
        <v>550.68483341258627</v>
      </c>
      <c r="N976" s="49">
        <v>602.90797882686411</v>
      </c>
      <c r="O976" s="49">
        <v>172.15323595594765</v>
      </c>
      <c r="P976" s="49">
        <v>197.17868812560238</v>
      </c>
      <c r="Q976" s="49">
        <v>228.96895393732117</v>
      </c>
      <c r="R976" s="49">
        <v>306.72574492754705</v>
      </c>
      <c r="S976" s="49">
        <v>357.82284267722719</v>
      </c>
      <c r="T976" s="49">
        <v>420.21774423474233</v>
      </c>
      <c r="U976" s="49">
        <v>464.1812759730459</v>
      </c>
      <c r="V976" s="49">
        <v>505.96898483892551</v>
      </c>
      <c r="W976" s="49">
        <v>550.68483341258627</v>
      </c>
      <c r="X976" s="49">
        <v>602.90797882686411</v>
      </c>
      <c r="Y976" s="49">
        <v>172.15323595594765</v>
      </c>
      <c r="Z976" s="49">
        <v>197.17868812560238</v>
      </c>
      <c r="AA976" s="49">
        <v>228.96895393732117</v>
      </c>
      <c r="AB976" s="49">
        <v>306.72574492754705</v>
      </c>
      <c r="AC976" s="49">
        <v>357.82284267722719</v>
      </c>
      <c r="AD976" s="49">
        <v>420.21774423474233</v>
      </c>
      <c r="AE976" s="49">
        <v>464.1812759730459</v>
      </c>
      <c r="AF976" s="49">
        <v>505.96898483892551</v>
      </c>
      <c r="AG976" s="49">
        <v>550.68483341258627</v>
      </c>
      <c r="AH976" s="49">
        <v>602.90797882686411</v>
      </c>
      <c r="AI976" s="1"/>
      <c r="AJ976" s="33" t="str">
        <f t="shared" si="30"/>
        <v/>
      </c>
      <c r="AK976" s="33" t="str">
        <f t="shared" si="31"/>
        <v/>
      </c>
      <c r="AL976" s="29"/>
      <c r="AM976" s="29"/>
      <c r="AN976" s="29"/>
      <c r="AO976" s="29" t="s">
        <v>13</v>
      </c>
      <c r="AP976" s="29"/>
      <c r="AQ976" s="29"/>
      <c r="AR976" s="7"/>
      <c r="AS976" s="7"/>
      <c r="AT976" s="7"/>
      <c r="AU976" s="7"/>
      <c r="AV976" s="7"/>
      <c r="AW976" s="7"/>
      <c r="AX976" s="7"/>
      <c r="AY976" s="7"/>
      <c r="AZ976" s="7"/>
      <c r="BA976" s="7"/>
      <c r="BB976" s="7"/>
      <c r="BC976" s="7"/>
      <c r="BD976" s="7"/>
      <c r="BE976" s="7"/>
      <c r="BF976" s="7"/>
      <c r="BG976" s="7"/>
      <c r="BH976" s="7"/>
    </row>
    <row r="977" spans="1:60" x14ac:dyDescent="0.25">
      <c r="A977" s="1"/>
      <c r="B977" s="81" t="s">
        <v>2436</v>
      </c>
      <c r="C977" s="53" t="s">
        <v>4327</v>
      </c>
      <c r="D977" s="53" t="s">
        <v>4171</v>
      </c>
      <c r="E977" s="49">
        <v>143.26203974640467</v>
      </c>
      <c r="F977" s="49">
        <v>160.88444794295114</v>
      </c>
      <c r="G977" s="49">
        <v>183.33207639710523</v>
      </c>
      <c r="H977" s="49">
        <v>235.93653321469014</v>
      </c>
      <c r="I977" s="49">
        <v>269.26315947923956</v>
      </c>
      <c r="J977" s="49">
        <v>308.81006340513864</v>
      </c>
      <c r="K977" s="49">
        <v>335.85628744160056</v>
      </c>
      <c r="L977" s="49">
        <v>361.1070734528646</v>
      </c>
      <c r="M977" s="49">
        <v>388.14972049806829</v>
      </c>
      <c r="N977" s="49">
        <v>418.60508973445292</v>
      </c>
      <c r="O977" s="49">
        <v>143.26203974640467</v>
      </c>
      <c r="P977" s="49">
        <v>160.88444794295114</v>
      </c>
      <c r="Q977" s="49">
        <v>183.33207639710523</v>
      </c>
      <c r="R977" s="49">
        <v>235.93653321469014</v>
      </c>
      <c r="S977" s="49">
        <v>269.26315947923956</v>
      </c>
      <c r="T977" s="49">
        <v>308.81006340513864</v>
      </c>
      <c r="U977" s="49">
        <v>335.85628744160056</v>
      </c>
      <c r="V977" s="49">
        <v>361.1070734528646</v>
      </c>
      <c r="W977" s="49">
        <v>388.14972049806829</v>
      </c>
      <c r="X977" s="49">
        <v>418.60508973445292</v>
      </c>
      <c r="Y977" s="49">
        <v>143.26203974640467</v>
      </c>
      <c r="Z977" s="49">
        <v>160.88444794295114</v>
      </c>
      <c r="AA977" s="49">
        <v>183.33207639710523</v>
      </c>
      <c r="AB977" s="49">
        <v>235.93653321469014</v>
      </c>
      <c r="AC977" s="49">
        <v>269.26315947923956</v>
      </c>
      <c r="AD977" s="49">
        <v>308.81006340513864</v>
      </c>
      <c r="AE977" s="49">
        <v>335.85628744160056</v>
      </c>
      <c r="AF977" s="49">
        <v>361.1070734528646</v>
      </c>
      <c r="AG977" s="49">
        <v>388.14972049806829</v>
      </c>
      <c r="AH977" s="49">
        <v>418.60508973445292</v>
      </c>
      <c r="AI977" s="1"/>
      <c r="AJ977" s="33" t="str">
        <f t="shared" si="30"/>
        <v/>
      </c>
      <c r="AK977" s="33" t="str">
        <f t="shared" si="31"/>
        <v/>
      </c>
      <c r="AL977" s="29"/>
      <c r="AM977" s="29"/>
      <c r="AN977" s="29"/>
      <c r="AO977" s="29" t="s">
        <v>13</v>
      </c>
      <c r="AP977" s="29"/>
      <c r="AQ977" s="29"/>
      <c r="AR977" s="7"/>
      <c r="AS977" s="7"/>
      <c r="AT977" s="7"/>
      <c r="AU977" s="7"/>
      <c r="AV977" s="7"/>
      <c r="AW977" s="7"/>
      <c r="AX977" s="7"/>
      <c r="AY977" s="7"/>
      <c r="AZ977" s="7"/>
      <c r="BA977" s="7"/>
      <c r="BB977" s="7"/>
      <c r="BC977" s="7"/>
      <c r="BD977" s="7"/>
      <c r="BE977" s="7"/>
      <c r="BF977" s="7"/>
      <c r="BG977" s="7"/>
      <c r="BH977" s="7"/>
    </row>
    <row r="978" spans="1:60" x14ac:dyDescent="0.25">
      <c r="A978" s="1"/>
      <c r="B978" s="79" t="s">
        <v>2438</v>
      </c>
      <c r="C978" s="80" t="s">
        <v>4333</v>
      </c>
      <c r="D978" s="34" t="s">
        <v>3526</v>
      </c>
      <c r="E978" s="50">
        <v>17.399999999999999</v>
      </c>
      <c r="F978" s="50">
        <v>19.2</v>
      </c>
      <c r="G978" s="50">
        <v>21.3</v>
      </c>
      <c r="H978" s="50">
        <v>25.7</v>
      </c>
      <c r="I978" s="50">
        <v>28.1</v>
      </c>
      <c r="J978" s="50">
        <v>30.8</v>
      </c>
      <c r="K978" s="50">
        <v>32.6</v>
      </c>
      <c r="L978" s="50">
        <v>34.200000000000003</v>
      </c>
      <c r="M978" s="50">
        <v>35.700000000000003</v>
      </c>
      <c r="N978" s="50">
        <v>37.6</v>
      </c>
      <c r="O978" s="49">
        <v>16.050970441299306</v>
      </c>
      <c r="P978" s="49">
        <v>18.919993237527134</v>
      </c>
      <c r="Q978" s="49">
        <v>22.459339581744899</v>
      </c>
      <c r="R978" s="49">
        <v>30.714595810133243</v>
      </c>
      <c r="S978" s="49">
        <v>35.677981875312639</v>
      </c>
      <c r="T978" s="49">
        <v>41.451814541967416</v>
      </c>
      <c r="U978" s="49">
        <v>45.39041547598675</v>
      </c>
      <c r="V978" s="49">
        <v>48.97687203865091</v>
      </c>
      <c r="W978" s="49">
        <v>52.58235775741128</v>
      </c>
      <c r="X978" s="49">
        <v>56.689676879075847</v>
      </c>
      <c r="Y978" s="49">
        <v>17.166709174059275</v>
      </c>
      <c r="Z978" s="49">
        <v>19.156922036542635</v>
      </c>
      <c r="AA978" s="49">
        <v>21.470755442272505</v>
      </c>
      <c r="AB978" s="49">
        <v>26.598136563008936</v>
      </c>
      <c r="AC978" s="49">
        <v>29.766081121522639</v>
      </c>
      <c r="AD978" s="49">
        <v>33.588058839843818</v>
      </c>
      <c r="AE978" s="49">
        <v>36.313346428512283</v>
      </c>
      <c r="AF978" s="49">
        <v>38.75387880436412</v>
      </c>
      <c r="AG978" s="49">
        <v>41.119028415959178</v>
      </c>
      <c r="AH978" s="49">
        <v>43.963225626358621</v>
      </c>
      <c r="AI978" s="1"/>
      <c r="AJ978" s="33" t="str">
        <f t="shared" si="30"/>
        <v/>
      </c>
      <c r="AK978" s="33" t="str">
        <f t="shared" si="31"/>
        <v/>
      </c>
      <c r="AL978" s="29"/>
      <c r="AM978" s="29"/>
      <c r="AN978" s="29"/>
      <c r="AO978" s="29" t="s">
        <v>13</v>
      </c>
      <c r="AP978" s="29"/>
      <c r="AQ978" s="29"/>
      <c r="AR978" s="7"/>
      <c r="AS978" s="7"/>
      <c r="AT978" s="7"/>
      <c r="AU978" s="7"/>
      <c r="AV978" s="7"/>
      <c r="AW978" s="7"/>
      <c r="AX978" s="7"/>
      <c r="AY978" s="7"/>
      <c r="AZ978" s="7"/>
      <c r="BA978" s="7"/>
      <c r="BB978" s="7"/>
      <c r="BC978" s="7"/>
      <c r="BD978" s="7"/>
      <c r="BE978" s="7"/>
      <c r="BF978" s="7"/>
      <c r="BG978" s="7"/>
      <c r="BH978" s="7"/>
    </row>
    <row r="979" spans="1:60" x14ac:dyDescent="0.25">
      <c r="A979" s="1"/>
      <c r="B979" s="79" t="s">
        <v>2440</v>
      </c>
      <c r="C979" s="80" t="s">
        <v>4333</v>
      </c>
      <c r="D979" s="34" t="s">
        <v>3527</v>
      </c>
      <c r="E979" s="50">
        <v>339.1</v>
      </c>
      <c r="F979" s="50">
        <v>477.1</v>
      </c>
      <c r="G979" s="50">
        <v>676.6</v>
      </c>
      <c r="H979" s="50">
        <v>1307</v>
      </c>
      <c r="I979" s="50">
        <v>1820</v>
      </c>
      <c r="J979" s="50">
        <v>2568</v>
      </c>
      <c r="K979" s="50">
        <v>3190</v>
      </c>
      <c r="L979" s="50">
        <v>3864</v>
      </c>
      <c r="M979" s="50">
        <v>4593</v>
      </c>
      <c r="N979" s="50">
        <v>5642</v>
      </c>
      <c r="O979" s="49">
        <v>439.15401949336535</v>
      </c>
      <c r="P979" s="49">
        <v>532.29571151262985</v>
      </c>
      <c r="Q979" s="49">
        <v>651.55416594712165</v>
      </c>
      <c r="R979" s="49">
        <v>951.44992345330058</v>
      </c>
      <c r="S979" s="49">
        <v>1150.2488262841773</v>
      </c>
      <c r="T979" s="49">
        <v>1406.5774484338508</v>
      </c>
      <c r="U979" s="49">
        <v>1591.9997162228281</v>
      </c>
      <c r="V979" s="49">
        <v>1776.7193673362972</v>
      </c>
      <c r="W979" s="49">
        <v>1969.3288578409567</v>
      </c>
      <c r="X979" s="49">
        <v>2215.4153502278714</v>
      </c>
      <c r="Y979" s="49">
        <v>354.1408003159961</v>
      </c>
      <c r="Z979" s="49">
        <v>484.45942820168398</v>
      </c>
      <c r="AA979" s="49">
        <v>673.40623592614304</v>
      </c>
      <c r="AB979" s="49">
        <v>1251.5895984602548</v>
      </c>
      <c r="AC979" s="49">
        <v>1691.0416994708664</v>
      </c>
      <c r="AD979" s="49">
        <v>2299.9794111770429</v>
      </c>
      <c r="AE979" s="49">
        <v>2779.0856413144415</v>
      </c>
      <c r="AF979" s="49">
        <v>3292.6215027903836</v>
      </c>
      <c r="AG979" s="49">
        <v>3843.3796736688446</v>
      </c>
      <c r="AH979" s="49">
        <v>4623.28564466234</v>
      </c>
      <c r="AI979" s="1"/>
      <c r="AJ979" s="33" t="str">
        <f t="shared" si="30"/>
        <v/>
      </c>
      <c r="AK979" s="33" t="str">
        <f t="shared" si="31"/>
        <v/>
      </c>
      <c r="AL979" s="29"/>
      <c r="AM979" s="29"/>
      <c r="AN979" s="29"/>
      <c r="AO979" s="29" t="s">
        <v>13</v>
      </c>
      <c r="AP979" s="29"/>
      <c r="AQ979" s="29"/>
      <c r="AR979" s="7"/>
      <c r="AS979" s="7"/>
      <c r="AT979" s="7"/>
      <c r="AU979" s="7"/>
      <c r="AV979" s="7"/>
      <c r="AW979" s="7"/>
      <c r="AX979" s="7"/>
      <c r="AY979" s="7"/>
      <c r="AZ979" s="7"/>
      <c r="BA979" s="7"/>
      <c r="BB979" s="7"/>
      <c r="BC979" s="7"/>
      <c r="BD979" s="7"/>
      <c r="BE979" s="7"/>
      <c r="BF979" s="7"/>
      <c r="BG979" s="7"/>
      <c r="BH979" s="7"/>
    </row>
    <row r="980" spans="1:60" x14ac:dyDescent="0.25">
      <c r="A980" s="1"/>
      <c r="B980" s="81" t="s">
        <v>2442</v>
      </c>
      <c r="C980" s="53" t="s">
        <v>4327</v>
      </c>
      <c r="D980" s="53" t="s">
        <v>4172</v>
      </c>
      <c r="E980" s="49">
        <v>222.48261901982607</v>
      </c>
      <c r="F980" s="49">
        <v>278.95277318595265</v>
      </c>
      <c r="G980" s="49">
        <v>352.16082224940959</v>
      </c>
      <c r="H980" s="49">
        <v>542.62887629016097</v>
      </c>
      <c r="I980" s="49">
        <v>669.87222031915485</v>
      </c>
      <c r="J980" s="49">
        <v>838.03732919354843</v>
      </c>
      <c r="K980" s="49">
        <v>961.8405441878715</v>
      </c>
      <c r="L980" s="49">
        <v>1087.3963148194414</v>
      </c>
      <c r="M980" s="49">
        <v>1216.0247538564015</v>
      </c>
      <c r="N980" s="49">
        <v>1387.1767045978852</v>
      </c>
      <c r="O980" s="49">
        <v>222.48261901982607</v>
      </c>
      <c r="P980" s="49">
        <v>278.95277318595265</v>
      </c>
      <c r="Q980" s="49">
        <v>352.16082224940959</v>
      </c>
      <c r="R980" s="49">
        <v>542.62887629016097</v>
      </c>
      <c r="S980" s="49">
        <v>669.87222031915485</v>
      </c>
      <c r="T980" s="49">
        <v>838.03732919354843</v>
      </c>
      <c r="U980" s="49">
        <v>961.8405441878715</v>
      </c>
      <c r="V980" s="49">
        <v>1087.3963148194414</v>
      </c>
      <c r="W980" s="49">
        <v>1216.0247538564015</v>
      </c>
      <c r="X980" s="49">
        <v>1387.1767045978852</v>
      </c>
      <c r="Y980" s="49">
        <v>222.48261901982607</v>
      </c>
      <c r="Z980" s="49">
        <v>278.95277318595265</v>
      </c>
      <c r="AA980" s="49">
        <v>352.16082224940959</v>
      </c>
      <c r="AB980" s="49">
        <v>542.62887629016097</v>
      </c>
      <c r="AC980" s="49">
        <v>669.87222031915485</v>
      </c>
      <c r="AD980" s="49">
        <v>838.03732919354843</v>
      </c>
      <c r="AE980" s="49">
        <v>961.8405441878715</v>
      </c>
      <c r="AF980" s="49">
        <v>1087.3963148194414</v>
      </c>
      <c r="AG980" s="49">
        <v>1216.0247538564015</v>
      </c>
      <c r="AH980" s="49">
        <v>1387.1767045978852</v>
      </c>
      <c r="AI980" s="1"/>
      <c r="AJ980" s="33" t="str">
        <f t="shared" si="30"/>
        <v/>
      </c>
      <c r="AK980" s="33" t="str">
        <f t="shared" si="31"/>
        <v/>
      </c>
      <c r="AL980" s="29"/>
      <c r="AM980" s="29"/>
      <c r="AN980" s="29"/>
      <c r="AO980" s="29" t="s">
        <v>13</v>
      </c>
      <c r="AP980" s="29"/>
      <c r="AQ980" s="29"/>
      <c r="AR980" s="7"/>
      <c r="AS980" s="7"/>
      <c r="AT980" s="7"/>
      <c r="AU980" s="7"/>
      <c r="AV980" s="7"/>
      <c r="AW980" s="7"/>
      <c r="AX980" s="7"/>
      <c r="AY980" s="7"/>
      <c r="AZ980" s="7"/>
      <c r="BA980" s="7"/>
      <c r="BB980" s="7"/>
      <c r="BC980" s="7"/>
      <c r="BD980" s="7"/>
      <c r="BE980" s="7"/>
      <c r="BF980" s="7"/>
      <c r="BG980" s="7"/>
      <c r="BH980" s="7"/>
    </row>
    <row r="981" spans="1:60" x14ac:dyDescent="0.25">
      <c r="A981" s="1"/>
      <c r="B981" s="81" t="s">
        <v>2444</v>
      </c>
      <c r="C981" s="53" t="s">
        <v>4327</v>
      </c>
      <c r="D981" s="53" t="s">
        <v>4173</v>
      </c>
      <c r="E981" s="49">
        <v>104.73272925672022</v>
      </c>
      <c r="F981" s="49">
        <v>126.65987385885533</v>
      </c>
      <c r="G981" s="49">
        <v>153.87125538988315</v>
      </c>
      <c r="H981" s="49">
        <v>222.42757359957528</v>
      </c>
      <c r="I981" s="49">
        <v>267.6147758675761</v>
      </c>
      <c r="J981" s="49">
        <v>324.07658961183569</v>
      </c>
      <c r="K981" s="49">
        <v>365.23933624864543</v>
      </c>
      <c r="L981" s="49">
        <v>404.54125422420111</v>
      </c>
      <c r="M981" s="49">
        <v>445.98925719415615</v>
      </c>
      <c r="N981" s="49">
        <v>496.55337453711007</v>
      </c>
      <c r="O981" s="49">
        <v>104.73272925672022</v>
      </c>
      <c r="P981" s="49">
        <v>126.65987385885533</v>
      </c>
      <c r="Q981" s="49">
        <v>153.87125538988315</v>
      </c>
      <c r="R981" s="49">
        <v>222.42757359957528</v>
      </c>
      <c r="S981" s="49">
        <v>267.6147758675761</v>
      </c>
      <c r="T981" s="49">
        <v>324.07658961183569</v>
      </c>
      <c r="U981" s="49">
        <v>365.23933624864543</v>
      </c>
      <c r="V981" s="49">
        <v>404.54125422420111</v>
      </c>
      <c r="W981" s="49">
        <v>445.98925719415615</v>
      </c>
      <c r="X981" s="49">
        <v>496.55337453711007</v>
      </c>
      <c r="Y981" s="49">
        <v>104.73272925672022</v>
      </c>
      <c r="Z981" s="49">
        <v>126.65987385885533</v>
      </c>
      <c r="AA981" s="49">
        <v>153.87125538988315</v>
      </c>
      <c r="AB981" s="49">
        <v>222.42757359957528</v>
      </c>
      <c r="AC981" s="49">
        <v>267.6147758675761</v>
      </c>
      <c r="AD981" s="49">
        <v>324.07658961183569</v>
      </c>
      <c r="AE981" s="49">
        <v>365.23933624864543</v>
      </c>
      <c r="AF981" s="49">
        <v>404.54125422420111</v>
      </c>
      <c r="AG981" s="49">
        <v>445.98925719415615</v>
      </c>
      <c r="AH981" s="49">
        <v>496.55337453711007</v>
      </c>
      <c r="AI981" s="1"/>
      <c r="AJ981" s="33" t="str">
        <f t="shared" si="30"/>
        <v/>
      </c>
      <c r="AK981" s="33" t="str">
        <f t="shared" si="31"/>
        <v/>
      </c>
      <c r="AL981" s="29"/>
      <c r="AM981" s="29"/>
      <c r="AN981" s="29"/>
      <c r="AO981" s="29" t="s">
        <v>13</v>
      </c>
      <c r="AP981" s="29"/>
      <c r="AQ981" s="29"/>
      <c r="AR981" s="7"/>
      <c r="AS981" s="7"/>
      <c r="AT981" s="7"/>
      <c r="AU981" s="7"/>
      <c r="AV981" s="7"/>
      <c r="AW981" s="7"/>
      <c r="AX981" s="7"/>
      <c r="AY981" s="7"/>
      <c r="AZ981" s="7"/>
      <c r="BA981" s="7"/>
      <c r="BB981" s="7"/>
      <c r="BC981" s="7"/>
      <c r="BD981" s="7"/>
      <c r="BE981" s="7"/>
      <c r="BF981" s="7"/>
      <c r="BG981" s="7"/>
      <c r="BH981" s="7"/>
    </row>
    <row r="982" spans="1:60" x14ac:dyDescent="0.25">
      <c r="A982" s="1"/>
      <c r="B982" s="79" t="s">
        <v>2446</v>
      </c>
      <c r="C982" s="80" t="s">
        <v>3585</v>
      </c>
      <c r="D982" s="80" t="s">
        <v>3528</v>
      </c>
      <c r="E982" s="50">
        <v>575.9</v>
      </c>
      <c r="F982" s="50">
        <v>666</v>
      </c>
      <c r="G982" s="50">
        <v>770.5</v>
      </c>
      <c r="H982" s="50">
        <v>1004</v>
      </c>
      <c r="I982" s="50">
        <v>1142</v>
      </c>
      <c r="J982" s="50">
        <v>1299</v>
      </c>
      <c r="K982" s="50">
        <v>1407</v>
      </c>
      <c r="L982" s="50">
        <v>1507</v>
      </c>
      <c r="M982" s="50">
        <v>1602</v>
      </c>
      <c r="N982" s="50">
        <v>1720</v>
      </c>
      <c r="O982" s="50">
        <v>575.9</v>
      </c>
      <c r="P982" s="50">
        <v>666</v>
      </c>
      <c r="Q982" s="50">
        <v>770.5</v>
      </c>
      <c r="R982" s="50">
        <v>1004</v>
      </c>
      <c r="S982" s="50">
        <v>1142</v>
      </c>
      <c r="T982" s="50">
        <v>1299</v>
      </c>
      <c r="U982" s="50">
        <v>1407</v>
      </c>
      <c r="V982" s="50">
        <v>1507</v>
      </c>
      <c r="W982" s="50">
        <v>1602</v>
      </c>
      <c r="X982" s="50">
        <v>1720</v>
      </c>
      <c r="Y982" s="50">
        <v>575.9</v>
      </c>
      <c r="Z982" s="50">
        <v>666</v>
      </c>
      <c r="AA982" s="50">
        <v>770.5</v>
      </c>
      <c r="AB982" s="50">
        <v>1004</v>
      </c>
      <c r="AC982" s="50">
        <v>1142</v>
      </c>
      <c r="AD982" s="50">
        <v>1299</v>
      </c>
      <c r="AE982" s="50">
        <v>1407</v>
      </c>
      <c r="AF982" s="50">
        <v>1507</v>
      </c>
      <c r="AG982" s="50">
        <v>1602</v>
      </c>
      <c r="AH982" s="50">
        <v>1720</v>
      </c>
      <c r="AI982" s="1"/>
      <c r="AJ982" s="33" t="str">
        <f t="shared" si="30"/>
        <v/>
      </c>
      <c r="AK982" s="33" t="str">
        <f t="shared" si="31"/>
        <v/>
      </c>
      <c r="AL982" s="29"/>
      <c r="AM982" s="29"/>
      <c r="AN982" s="29"/>
      <c r="AO982" s="29" t="s">
        <v>13</v>
      </c>
      <c r="AP982" s="29"/>
      <c r="AQ982" s="29"/>
      <c r="AR982" s="7"/>
      <c r="AS982" s="7"/>
      <c r="AT982" s="7"/>
      <c r="AU982" s="7"/>
      <c r="AV982" s="7"/>
      <c r="AW982" s="7"/>
      <c r="AX982" s="7"/>
      <c r="AY982" s="7"/>
      <c r="AZ982" s="7"/>
      <c r="BA982" s="7"/>
      <c r="BB982" s="7"/>
      <c r="BC982" s="7"/>
      <c r="BD982" s="7"/>
      <c r="BE982" s="7"/>
      <c r="BF982" s="7"/>
      <c r="BG982" s="7"/>
      <c r="BH982" s="7"/>
    </row>
    <row r="983" spans="1:60" x14ac:dyDescent="0.25">
      <c r="A983" s="1"/>
      <c r="B983" s="81" t="s">
        <v>2448</v>
      </c>
      <c r="C983" s="53" t="s">
        <v>4327</v>
      </c>
      <c r="D983" s="53" t="s">
        <v>4174</v>
      </c>
      <c r="E983" s="49">
        <v>162.9158486694829</v>
      </c>
      <c r="F983" s="49">
        <v>191.6928902825305</v>
      </c>
      <c r="G983" s="49">
        <v>227.08940748263993</v>
      </c>
      <c r="H983" s="49">
        <v>311.4947227564806</v>
      </c>
      <c r="I983" s="49">
        <v>365.00316458766622</v>
      </c>
      <c r="J983" s="49">
        <v>429.82098275840235</v>
      </c>
      <c r="K983" s="49">
        <v>475.55693403228713</v>
      </c>
      <c r="L983" s="49">
        <v>518.42652999207814</v>
      </c>
      <c r="M983" s="49">
        <v>563.76569771518245</v>
      </c>
      <c r="N983" s="49">
        <v>617.09222960473596</v>
      </c>
      <c r="O983" s="49">
        <v>162.9158486694829</v>
      </c>
      <c r="P983" s="49">
        <v>191.6928902825305</v>
      </c>
      <c r="Q983" s="49">
        <v>227.08940748263993</v>
      </c>
      <c r="R983" s="49">
        <v>311.4947227564806</v>
      </c>
      <c r="S983" s="49">
        <v>365.00316458766622</v>
      </c>
      <c r="T983" s="49">
        <v>429.82098275840235</v>
      </c>
      <c r="U983" s="49">
        <v>475.55693403228713</v>
      </c>
      <c r="V983" s="49">
        <v>518.42652999207814</v>
      </c>
      <c r="W983" s="49">
        <v>563.76569771518245</v>
      </c>
      <c r="X983" s="49">
        <v>617.09222960473596</v>
      </c>
      <c r="Y983" s="49">
        <v>162.9158486694829</v>
      </c>
      <c r="Z983" s="49">
        <v>191.6928902825305</v>
      </c>
      <c r="AA983" s="49">
        <v>227.08940748263993</v>
      </c>
      <c r="AB983" s="49">
        <v>311.4947227564806</v>
      </c>
      <c r="AC983" s="49">
        <v>365.00316458766622</v>
      </c>
      <c r="AD983" s="49">
        <v>429.82098275840235</v>
      </c>
      <c r="AE983" s="49">
        <v>475.55693403228713</v>
      </c>
      <c r="AF983" s="49">
        <v>518.42652999207814</v>
      </c>
      <c r="AG983" s="49">
        <v>563.76569771518245</v>
      </c>
      <c r="AH983" s="49">
        <v>617.09222960473596</v>
      </c>
      <c r="AI983" s="1"/>
      <c r="AJ983" s="33" t="str">
        <f t="shared" si="30"/>
        <v/>
      </c>
      <c r="AK983" s="33" t="str">
        <f t="shared" si="31"/>
        <v/>
      </c>
      <c r="AL983" s="29"/>
      <c r="AM983" s="29"/>
      <c r="AN983" s="29"/>
      <c r="AO983" s="29" t="s">
        <v>13</v>
      </c>
      <c r="AP983" s="29"/>
      <c r="AQ983" s="29"/>
      <c r="AR983" s="7"/>
      <c r="AS983" s="7"/>
      <c r="AT983" s="7"/>
      <c r="AU983" s="7"/>
      <c r="AV983" s="7"/>
      <c r="AW983" s="7"/>
      <c r="AX983" s="7"/>
      <c r="AY983" s="7"/>
      <c r="AZ983" s="7"/>
      <c r="BA983" s="7"/>
      <c r="BB983" s="7"/>
      <c r="BC983" s="7"/>
      <c r="BD983" s="7"/>
      <c r="BE983" s="7"/>
      <c r="BF983" s="7"/>
      <c r="BG983" s="7"/>
      <c r="BH983" s="7"/>
    </row>
    <row r="984" spans="1:60" x14ac:dyDescent="0.25">
      <c r="A984" s="1"/>
      <c r="B984" s="81" t="s">
        <v>2450</v>
      </c>
      <c r="C984" s="53" t="s">
        <v>4327</v>
      </c>
      <c r="D984" s="53" t="s">
        <v>4175</v>
      </c>
      <c r="E984" s="49">
        <v>539.78242008684572</v>
      </c>
      <c r="F984" s="49">
        <v>665.24751606959728</v>
      </c>
      <c r="G984" s="49">
        <v>829.21700161749141</v>
      </c>
      <c r="H984" s="49">
        <v>1259.8872654776981</v>
      </c>
      <c r="I984" s="49">
        <v>1555.2721041230775</v>
      </c>
      <c r="J984" s="49">
        <v>1950.1848054335596</v>
      </c>
      <c r="K984" s="49">
        <v>2242.5864428087484</v>
      </c>
      <c r="L984" s="49">
        <v>2542.5873316745601</v>
      </c>
      <c r="M984" s="49">
        <v>2855.6965019677486</v>
      </c>
      <c r="N984" s="49">
        <v>3272.0950001518781</v>
      </c>
      <c r="O984" s="49">
        <v>539.78242008684572</v>
      </c>
      <c r="P984" s="49">
        <v>665.24751606959728</v>
      </c>
      <c r="Q984" s="49">
        <v>829.21700161749141</v>
      </c>
      <c r="R984" s="49">
        <v>1259.8872654776981</v>
      </c>
      <c r="S984" s="49">
        <v>1555.2721041230775</v>
      </c>
      <c r="T984" s="49">
        <v>1950.1848054335596</v>
      </c>
      <c r="U984" s="49">
        <v>2242.5864428087484</v>
      </c>
      <c r="V984" s="49">
        <v>2542.5873316745601</v>
      </c>
      <c r="W984" s="49">
        <v>2855.6965019677486</v>
      </c>
      <c r="X984" s="49">
        <v>3272.0950001518781</v>
      </c>
      <c r="Y984" s="49">
        <v>539.78242008684572</v>
      </c>
      <c r="Z984" s="49">
        <v>665.24751606959728</v>
      </c>
      <c r="AA984" s="49">
        <v>829.21700161749141</v>
      </c>
      <c r="AB984" s="49">
        <v>1259.8872654776981</v>
      </c>
      <c r="AC984" s="49">
        <v>1555.2721041230775</v>
      </c>
      <c r="AD984" s="49">
        <v>1950.1848054335596</v>
      </c>
      <c r="AE984" s="49">
        <v>2242.5864428087484</v>
      </c>
      <c r="AF984" s="49">
        <v>2542.5873316745601</v>
      </c>
      <c r="AG984" s="49">
        <v>2855.6965019677486</v>
      </c>
      <c r="AH984" s="49">
        <v>3272.0950001518781</v>
      </c>
      <c r="AI984" s="1"/>
      <c r="AJ984" s="33" t="str">
        <f t="shared" si="30"/>
        <v/>
      </c>
      <c r="AK984" s="33" t="str">
        <f t="shared" si="31"/>
        <v/>
      </c>
      <c r="AL984" s="29"/>
      <c r="AM984" s="29"/>
      <c r="AN984" s="29"/>
      <c r="AO984" s="29" t="s">
        <v>13</v>
      </c>
      <c r="AP984" s="29"/>
      <c r="AQ984" s="29"/>
      <c r="AR984" s="7"/>
      <c r="AS984" s="7"/>
      <c r="AT984" s="7"/>
      <c r="AU984" s="7"/>
      <c r="AV984" s="7"/>
      <c r="AW984" s="7"/>
      <c r="AX984" s="7"/>
      <c r="AY984" s="7"/>
      <c r="AZ984" s="7"/>
      <c r="BA984" s="7"/>
      <c r="BB984" s="7"/>
      <c r="BC984" s="7"/>
      <c r="BD984" s="7"/>
      <c r="BE984" s="7"/>
      <c r="BF984" s="7"/>
      <c r="BG984" s="7"/>
      <c r="BH984" s="7"/>
    </row>
    <row r="985" spans="1:60" x14ac:dyDescent="0.25">
      <c r="A985" s="1"/>
      <c r="B985" s="79" t="s">
        <v>2452</v>
      </c>
      <c r="C985" s="80" t="s">
        <v>4333</v>
      </c>
      <c r="D985" s="34" t="s">
        <v>3529</v>
      </c>
      <c r="E985" s="50">
        <v>889</v>
      </c>
      <c r="F985" s="50">
        <v>1122.3</v>
      </c>
      <c r="G985" s="50">
        <v>1413</v>
      </c>
      <c r="H985" s="50">
        <v>2125</v>
      </c>
      <c r="I985" s="50">
        <v>2574</v>
      </c>
      <c r="J985" s="50">
        <v>3111</v>
      </c>
      <c r="K985" s="50">
        <v>3486</v>
      </c>
      <c r="L985" s="50">
        <v>3842</v>
      </c>
      <c r="M985" s="50">
        <v>4182</v>
      </c>
      <c r="N985" s="50">
        <v>4608</v>
      </c>
      <c r="O985" s="49">
        <v>979.50540625882252</v>
      </c>
      <c r="P985" s="49">
        <v>1170.7297867531518</v>
      </c>
      <c r="Q985" s="49">
        <v>1418.6291795875043</v>
      </c>
      <c r="R985" s="49">
        <v>2050.9180205158282</v>
      </c>
      <c r="S985" s="49">
        <v>2480.8446526571283</v>
      </c>
      <c r="T985" s="49">
        <v>3044.8336085725591</v>
      </c>
      <c r="U985" s="49">
        <v>3455.8416023858044</v>
      </c>
      <c r="V985" s="49">
        <v>3872.2437984958856</v>
      </c>
      <c r="W985" s="49">
        <v>4312.9479673858505</v>
      </c>
      <c r="X985" s="49">
        <v>4881.6964118014212</v>
      </c>
      <c r="Y985" s="49">
        <v>893.40089713309283</v>
      </c>
      <c r="Z985" s="49">
        <v>1124.3608419894958</v>
      </c>
      <c r="AA985" s="49">
        <v>1413.228047787127</v>
      </c>
      <c r="AB985" s="49">
        <v>2121.2490136970041</v>
      </c>
      <c r="AC985" s="49">
        <v>2567.9962250153244</v>
      </c>
      <c r="AD985" s="49">
        <v>3105.7229258370753</v>
      </c>
      <c r="AE985" s="49">
        <v>3483.2583274896188</v>
      </c>
      <c r="AF985" s="49">
        <v>3844.9698319164299</v>
      </c>
      <c r="AG985" s="49">
        <v>4195.5643312829961</v>
      </c>
      <c r="AH985" s="49">
        <v>4637.8085200971846</v>
      </c>
      <c r="AI985" s="1"/>
      <c r="AJ985" s="33" t="str">
        <f t="shared" si="30"/>
        <v/>
      </c>
      <c r="AK985" s="33" t="str">
        <f t="shared" si="31"/>
        <v/>
      </c>
      <c r="AL985" s="29"/>
      <c r="AM985" s="29"/>
      <c r="AN985" s="29"/>
      <c r="AO985" s="29" t="s">
        <v>13</v>
      </c>
      <c r="AP985" s="29"/>
      <c r="AQ985" s="29"/>
      <c r="AR985" s="7"/>
      <c r="AS985" s="7"/>
      <c r="AT985" s="7"/>
      <c r="AU985" s="7"/>
      <c r="AV985" s="7"/>
      <c r="AW985" s="7"/>
      <c r="AX985" s="7"/>
      <c r="AY985" s="7"/>
      <c r="AZ985" s="7"/>
      <c r="BA985" s="7"/>
      <c r="BB985" s="7"/>
      <c r="BC985" s="7"/>
      <c r="BD985" s="7"/>
      <c r="BE985" s="7"/>
      <c r="BF985" s="7"/>
      <c r="BG985" s="7"/>
      <c r="BH985" s="7"/>
    </row>
    <row r="986" spans="1:60" x14ac:dyDescent="0.25">
      <c r="A986" s="1"/>
      <c r="B986" s="79" t="s">
        <v>2454</v>
      </c>
      <c r="C986" s="80" t="s">
        <v>4333</v>
      </c>
      <c r="D986" s="34" t="s">
        <v>3530</v>
      </c>
      <c r="E986" s="50">
        <v>54.4</v>
      </c>
      <c r="F986" s="50">
        <v>64.599999999999994</v>
      </c>
      <c r="G986" s="50">
        <v>77.3</v>
      </c>
      <c r="H986" s="50">
        <v>109.1</v>
      </c>
      <c r="I986" s="50">
        <v>130.4</v>
      </c>
      <c r="J986" s="50">
        <v>157.30000000000001</v>
      </c>
      <c r="K986" s="50">
        <v>177.4</v>
      </c>
      <c r="L986" s="50">
        <v>197.5</v>
      </c>
      <c r="M986" s="50">
        <v>217.7</v>
      </c>
      <c r="N986" s="50">
        <v>244.9</v>
      </c>
      <c r="O986" s="49">
        <v>56.886402078447844</v>
      </c>
      <c r="P986" s="49">
        <v>66.077764642137296</v>
      </c>
      <c r="Q986" s="49">
        <v>77.386479946958545</v>
      </c>
      <c r="R986" s="49">
        <v>103.43320342152151</v>
      </c>
      <c r="S986" s="49">
        <v>119.23973552463237</v>
      </c>
      <c r="T986" s="49">
        <v>137.74418606776231</v>
      </c>
      <c r="U986" s="49">
        <v>150.38746156685554</v>
      </c>
      <c r="V986" s="49">
        <v>161.97697470657758</v>
      </c>
      <c r="W986" s="49">
        <v>173.97662204344937</v>
      </c>
      <c r="X986" s="49">
        <v>187.60539454587112</v>
      </c>
      <c r="Y986" s="49">
        <v>54.566726669983389</v>
      </c>
      <c r="Z986" s="49">
        <v>64.686927331890416</v>
      </c>
      <c r="AA986" s="49">
        <v>77.304846958679093</v>
      </c>
      <c r="AB986" s="49">
        <v>108.70464209917593</v>
      </c>
      <c r="AC986" s="49">
        <v>129.41433561613565</v>
      </c>
      <c r="AD986" s="49">
        <v>155.17555224691571</v>
      </c>
      <c r="AE986" s="49">
        <v>174.06968704248905</v>
      </c>
      <c r="AF986" s="49">
        <v>192.78285029978943</v>
      </c>
      <c r="AG986" s="49">
        <v>211.58812996306278</v>
      </c>
      <c r="AH986" s="49">
        <v>236.49679120006107</v>
      </c>
      <c r="AI986" s="1"/>
      <c r="AJ986" s="33" t="str">
        <f t="shared" si="30"/>
        <v/>
      </c>
      <c r="AK986" s="33" t="str">
        <f t="shared" si="31"/>
        <v/>
      </c>
      <c r="AL986" s="29"/>
      <c r="AM986" s="29"/>
      <c r="AN986" s="29"/>
      <c r="AO986" s="29" t="s">
        <v>13</v>
      </c>
      <c r="AP986" s="29"/>
      <c r="AQ986" s="29"/>
      <c r="AR986" s="7"/>
      <c r="AS986" s="7"/>
      <c r="AT986" s="7"/>
      <c r="AU986" s="7"/>
      <c r="AV986" s="7"/>
      <c r="AW986" s="7"/>
      <c r="AX986" s="7"/>
      <c r="AY986" s="7"/>
      <c r="AZ986" s="7"/>
      <c r="BA986" s="7"/>
      <c r="BB986" s="7"/>
      <c r="BC986" s="7"/>
      <c r="BD986" s="7"/>
      <c r="BE986" s="7"/>
      <c r="BF986" s="7"/>
      <c r="BG986" s="7"/>
      <c r="BH986" s="7"/>
    </row>
    <row r="987" spans="1:60" x14ac:dyDescent="0.25">
      <c r="A987" s="1"/>
      <c r="B987" s="79" t="s">
        <v>2460</v>
      </c>
      <c r="C987" s="80" t="s">
        <v>4333</v>
      </c>
      <c r="D987" s="34" t="s">
        <v>3531</v>
      </c>
      <c r="E987" s="50">
        <v>219.8</v>
      </c>
      <c r="F987" s="50">
        <v>270.2</v>
      </c>
      <c r="G987" s="50">
        <v>333.3</v>
      </c>
      <c r="H987" s="50">
        <v>492</v>
      </c>
      <c r="I987" s="50">
        <v>596.70000000000005</v>
      </c>
      <c r="J987" s="50">
        <v>727.4</v>
      </c>
      <c r="K987" s="50">
        <v>823.2</v>
      </c>
      <c r="L987" s="50">
        <v>917.5</v>
      </c>
      <c r="M987" s="50">
        <v>1011</v>
      </c>
      <c r="N987" s="50">
        <v>1134</v>
      </c>
      <c r="O987" s="49">
        <v>158.9671015431706</v>
      </c>
      <c r="P987" s="49">
        <v>182.65809346769552</v>
      </c>
      <c r="Q987" s="49">
        <v>212.58911252391405</v>
      </c>
      <c r="R987" s="49">
        <v>286.0738648902024</v>
      </c>
      <c r="S987" s="49">
        <v>334.33648369268246</v>
      </c>
      <c r="T987" s="49">
        <v>393.44756440603726</v>
      </c>
      <c r="U987" s="49">
        <v>435.29656982051614</v>
      </c>
      <c r="V987" s="49">
        <v>475.09046341225769</v>
      </c>
      <c r="W987" s="49">
        <v>517.66319347116132</v>
      </c>
      <c r="X987" s="49">
        <v>567.66323121332982</v>
      </c>
      <c r="Y987" s="49">
        <v>215.1823212392506</v>
      </c>
      <c r="Z987" s="49">
        <v>264.36387289784636</v>
      </c>
      <c r="AA987" s="49">
        <v>325.62940848814173</v>
      </c>
      <c r="AB987" s="49">
        <v>475.74267354396341</v>
      </c>
      <c r="AC987" s="49">
        <v>570.54800962853108</v>
      </c>
      <c r="AD987" s="49">
        <v>686.57195928475073</v>
      </c>
      <c r="AE987" s="49">
        <v>769.49029428284075</v>
      </c>
      <c r="AF987" s="49">
        <v>851.60921795501713</v>
      </c>
      <c r="AG987" s="49">
        <v>933.73037970030236</v>
      </c>
      <c r="AH987" s="49">
        <v>1041.0193364678601</v>
      </c>
      <c r="AI987" s="1"/>
      <c r="AJ987" s="33" t="str">
        <f t="shared" si="30"/>
        <v/>
      </c>
      <c r="AK987" s="33" t="str">
        <f t="shared" si="31"/>
        <v/>
      </c>
      <c r="AL987" s="29"/>
      <c r="AM987" s="29"/>
      <c r="AN987" s="29"/>
      <c r="AO987" s="29" t="s">
        <v>13</v>
      </c>
      <c r="AP987" s="29"/>
      <c r="AQ987" s="29"/>
      <c r="AR987" s="7"/>
      <c r="AS987" s="7"/>
      <c r="AT987" s="7"/>
      <c r="AU987" s="7"/>
      <c r="AV987" s="7"/>
      <c r="AW987" s="7"/>
      <c r="AX987" s="7"/>
      <c r="AY987" s="7"/>
      <c r="AZ987" s="7"/>
      <c r="BA987" s="7"/>
      <c r="BB987" s="7"/>
      <c r="BC987" s="7"/>
      <c r="BD987" s="7"/>
      <c r="BE987" s="7"/>
      <c r="BF987" s="7"/>
      <c r="BG987" s="7"/>
      <c r="BH987" s="7"/>
    </row>
    <row r="988" spans="1:60" x14ac:dyDescent="0.25">
      <c r="A988" s="1"/>
      <c r="B988" s="81" t="s">
        <v>2462</v>
      </c>
      <c r="C988" s="53" t="s">
        <v>4327</v>
      </c>
      <c r="D988" s="53" t="s">
        <v>4176</v>
      </c>
      <c r="E988" s="49">
        <v>238.23038377969584</v>
      </c>
      <c r="F988" s="49">
        <v>263.36049721630076</v>
      </c>
      <c r="G988" s="49">
        <v>296.53386082150399</v>
      </c>
      <c r="H988" s="49">
        <v>378.11758055669185</v>
      </c>
      <c r="I988" s="49">
        <v>432.54099526374915</v>
      </c>
      <c r="J988" s="49">
        <v>498.76455550040544</v>
      </c>
      <c r="K988" s="49">
        <v>544.89176268150686</v>
      </c>
      <c r="L988" s="49">
        <v>588.85129296921991</v>
      </c>
      <c r="M988" s="49">
        <v>636.9119734374143</v>
      </c>
      <c r="N988" s="49">
        <v>691.88498982070143</v>
      </c>
      <c r="O988" s="49">
        <v>238.23038377969584</v>
      </c>
      <c r="P988" s="49">
        <v>263.36049721630076</v>
      </c>
      <c r="Q988" s="49">
        <v>296.53386082150399</v>
      </c>
      <c r="R988" s="49">
        <v>378.11758055669185</v>
      </c>
      <c r="S988" s="49">
        <v>432.54099526374915</v>
      </c>
      <c r="T988" s="49">
        <v>498.76455550040544</v>
      </c>
      <c r="U988" s="49">
        <v>544.89176268150686</v>
      </c>
      <c r="V988" s="49">
        <v>588.85129296921991</v>
      </c>
      <c r="W988" s="49">
        <v>636.9119734374143</v>
      </c>
      <c r="X988" s="49">
        <v>691.88498982070143</v>
      </c>
      <c r="Y988" s="49">
        <v>238.23038377969584</v>
      </c>
      <c r="Z988" s="49">
        <v>263.36049721630076</v>
      </c>
      <c r="AA988" s="49">
        <v>296.53386082150399</v>
      </c>
      <c r="AB988" s="49">
        <v>378.11758055669185</v>
      </c>
      <c r="AC988" s="49">
        <v>432.54099526374915</v>
      </c>
      <c r="AD988" s="49">
        <v>498.76455550040544</v>
      </c>
      <c r="AE988" s="49">
        <v>544.89176268150686</v>
      </c>
      <c r="AF988" s="49">
        <v>588.85129296921991</v>
      </c>
      <c r="AG988" s="49">
        <v>636.9119734374143</v>
      </c>
      <c r="AH988" s="49">
        <v>691.88498982070143</v>
      </c>
      <c r="AI988" s="1"/>
      <c r="AJ988" s="33" t="str">
        <f t="shared" si="30"/>
        <v/>
      </c>
      <c r="AK988" s="33" t="str">
        <f t="shared" si="31"/>
        <v/>
      </c>
      <c r="AL988" s="29"/>
      <c r="AM988" s="29"/>
      <c r="AN988" s="29"/>
      <c r="AO988" s="29" t="s">
        <v>13</v>
      </c>
      <c r="AP988" s="29"/>
      <c r="AQ988" s="29"/>
      <c r="AR988" s="7"/>
      <c r="AS988" s="7"/>
      <c r="AT988" s="7"/>
      <c r="AU988" s="7"/>
      <c r="AV988" s="7"/>
      <c r="AW988" s="7"/>
      <c r="AX988" s="7"/>
      <c r="AY988" s="7"/>
      <c r="AZ988" s="7"/>
      <c r="BA988" s="7"/>
      <c r="BB988" s="7"/>
      <c r="BC988" s="7"/>
      <c r="BD988" s="7"/>
      <c r="BE988" s="7"/>
      <c r="BF988" s="7"/>
      <c r="BG988" s="7"/>
      <c r="BH988" s="7"/>
    </row>
    <row r="989" spans="1:60" s="33" customFormat="1" x14ac:dyDescent="0.25">
      <c r="A989" s="1"/>
      <c r="B989" s="79" t="s">
        <v>2464</v>
      </c>
      <c r="C989" s="80" t="s">
        <v>4333</v>
      </c>
      <c r="D989" s="34" t="s">
        <v>4359</v>
      </c>
      <c r="E989" s="49">
        <v>2655</v>
      </c>
      <c r="F989" s="49">
        <v>3054.9</v>
      </c>
      <c r="G989" s="49">
        <v>3528</v>
      </c>
      <c r="H989" s="49">
        <v>4635</v>
      </c>
      <c r="I989" s="49">
        <v>5322</v>
      </c>
      <c r="J989" s="49">
        <v>6145</v>
      </c>
      <c r="K989" s="49">
        <v>6731</v>
      </c>
      <c r="L989" s="49">
        <v>7296</v>
      </c>
      <c r="M989" s="49">
        <v>7847</v>
      </c>
      <c r="N989" s="49">
        <v>8560</v>
      </c>
      <c r="O989" s="49">
        <v>2371.6426509878011</v>
      </c>
      <c r="P989" s="49">
        <v>2869.7905818371119</v>
      </c>
      <c r="Q989" s="49">
        <v>3559.3007788213981</v>
      </c>
      <c r="R989" s="49">
        <v>5516.1124524961015</v>
      </c>
      <c r="S989" s="49">
        <v>6979.8664843809966</v>
      </c>
      <c r="T989" s="49">
        <v>9004.2310877372493</v>
      </c>
      <c r="U989" s="49">
        <v>10695.754276321664</v>
      </c>
      <c r="V989" s="49">
        <v>12399.519163521054</v>
      </c>
      <c r="W989" s="49">
        <v>14213.475823278912</v>
      </c>
      <c r="X989" s="49">
        <v>16802.731056983037</v>
      </c>
      <c r="Y989" s="49">
        <v>2613.5240622685797</v>
      </c>
      <c r="Z989" s="49">
        <v>3030.980219135914</v>
      </c>
      <c r="AA989" s="49">
        <v>3532.1206377589624</v>
      </c>
      <c r="AB989" s="49">
        <v>4805.0356408939788</v>
      </c>
      <c r="AC989" s="49">
        <v>5739.4844610166956</v>
      </c>
      <c r="AD989" s="49">
        <v>7057.8216283651009</v>
      </c>
      <c r="AE989" s="49">
        <v>8161.0513271903155</v>
      </c>
      <c r="AF989" s="49">
        <v>9284.8922573987165</v>
      </c>
      <c r="AG989" s="49">
        <v>10480.017881820384</v>
      </c>
      <c r="AH989" s="49">
        <v>12136.546930951123</v>
      </c>
      <c r="AI989" s="1"/>
      <c r="AJ989" s="33" t="str">
        <f t="shared" si="30"/>
        <v/>
      </c>
      <c r="AK989" s="33" t="str">
        <f t="shared" si="31"/>
        <v/>
      </c>
      <c r="AL989" s="29"/>
      <c r="AM989" s="29"/>
      <c r="AN989" s="29"/>
      <c r="AO989" s="29" t="s">
        <v>13</v>
      </c>
      <c r="AP989" s="29"/>
      <c r="AQ989" s="29"/>
      <c r="AR989" s="7"/>
      <c r="AS989" s="7"/>
      <c r="AT989" s="7"/>
      <c r="AU989" s="7"/>
      <c r="AV989" s="7"/>
      <c r="AW989" s="7"/>
      <c r="AX989" s="7"/>
      <c r="AY989" s="7"/>
      <c r="AZ989" s="7"/>
      <c r="BA989" s="7"/>
      <c r="BB989" s="7"/>
      <c r="BC989" s="7"/>
      <c r="BD989" s="7"/>
      <c r="BE989" s="7"/>
      <c r="BF989" s="7"/>
      <c r="BG989" s="7"/>
      <c r="BH989" s="7"/>
    </row>
    <row r="990" spans="1:60" x14ac:dyDescent="0.25">
      <c r="A990" s="1"/>
      <c r="B990" s="79" t="s">
        <v>2466</v>
      </c>
      <c r="C990" s="80" t="s">
        <v>4333</v>
      </c>
      <c r="D990" s="34" t="s">
        <v>3532</v>
      </c>
      <c r="E990" s="49">
        <v>2655</v>
      </c>
      <c r="F990" s="49">
        <v>3054.9</v>
      </c>
      <c r="G990" s="49">
        <v>3528</v>
      </c>
      <c r="H990" s="49">
        <v>4635</v>
      </c>
      <c r="I990" s="49">
        <v>5322</v>
      </c>
      <c r="J990" s="49">
        <v>6145</v>
      </c>
      <c r="K990" s="49">
        <v>6731</v>
      </c>
      <c r="L990" s="49">
        <v>7296</v>
      </c>
      <c r="M990" s="49">
        <v>7847</v>
      </c>
      <c r="N990" s="49">
        <v>8560</v>
      </c>
      <c r="O990" s="49">
        <v>2371.6426509878011</v>
      </c>
      <c r="P990" s="49">
        <v>2869.7905818371119</v>
      </c>
      <c r="Q990" s="49">
        <v>3559.3007788213981</v>
      </c>
      <c r="R990" s="49">
        <v>5516.1124524961015</v>
      </c>
      <c r="S990" s="49">
        <v>6979.8664843809966</v>
      </c>
      <c r="T990" s="49">
        <v>9004.2310877372493</v>
      </c>
      <c r="U990" s="49">
        <v>10695.754276321664</v>
      </c>
      <c r="V990" s="49">
        <v>12399.519163521054</v>
      </c>
      <c r="W990" s="49">
        <v>14213.475823278912</v>
      </c>
      <c r="X990" s="49">
        <v>16802.731056983037</v>
      </c>
      <c r="Y990" s="49">
        <v>2613.5240622685797</v>
      </c>
      <c r="Z990" s="49">
        <v>3030.980219135914</v>
      </c>
      <c r="AA990" s="49">
        <v>3532.1206377589624</v>
      </c>
      <c r="AB990" s="49">
        <v>4805.0356408939788</v>
      </c>
      <c r="AC990" s="49">
        <v>5739.4844610166956</v>
      </c>
      <c r="AD990" s="49">
        <v>7057.8216283651009</v>
      </c>
      <c r="AE990" s="49">
        <v>8161.0513271903155</v>
      </c>
      <c r="AF990" s="49">
        <v>9284.8922573987165</v>
      </c>
      <c r="AG990" s="49">
        <v>10480.017881820384</v>
      </c>
      <c r="AH990" s="49">
        <v>12136.546930951123</v>
      </c>
      <c r="AI990" s="1"/>
      <c r="AJ990" s="33" t="str">
        <f t="shared" si="30"/>
        <v/>
      </c>
      <c r="AK990" s="33" t="str">
        <f t="shared" si="31"/>
        <v/>
      </c>
      <c r="AL990" s="29"/>
      <c r="AM990" s="29"/>
      <c r="AN990" s="29"/>
      <c r="AO990" s="29" t="s">
        <v>13</v>
      </c>
      <c r="AP990" s="29"/>
      <c r="AQ990" s="29"/>
      <c r="AR990" s="7"/>
      <c r="AS990" s="7"/>
      <c r="AT990" s="7"/>
      <c r="AU990" s="7"/>
      <c r="AV990" s="7"/>
      <c r="AW990" s="7"/>
      <c r="AX990" s="7"/>
      <c r="AY990" s="7"/>
      <c r="AZ990" s="7"/>
      <c r="BA990" s="7"/>
      <c r="BB990" s="7"/>
      <c r="BC990" s="7"/>
      <c r="BD990" s="7"/>
      <c r="BE990" s="7"/>
      <c r="BF990" s="7"/>
      <c r="BG990" s="7"/>
      <c r="BH990" s="7"/>
    </row>
    <row r="991" spans="1:60" x14ac:dyDescent="0.25">
      <c r="A991" s="1"/>
      <c r="B991" s="79" t="s">
        <v>2470</v>
      </c>
      <c r="C991" s="80" t="s">
        <v>3585</v>
      </c>
      <c r="D991" s="80" t="s">
        <v>3533</v>
      </c>
      <c r="E991" s="50">
        <v>1109</v>
      </c>
      <c r="F991" s="50">
        <v>1276.7</v>
      </c>
      <c r="G991" s="50">
        <v>1464</v>
      </c>
      <c r="H991" s="50">
        <v>1846</v>
      </c>
      <c r="I991" s="50">
        <v>2050</v>
      </c>
      <c r="J991" s="50">
        <v>2265</v>
      </c>
      <c r="K991" s="50">
        <v>2401</v>
      </c>
      <c r="L991" s="50">
        <v>2519</v>
      </c>
      <c r="M991" s="50">
        <v>2625</v>
      </c>
      <c r="N991" s="50">
        <v>2748</v>
      </c>
      <c r="O991" s="50">
        <v>1109</v>
      </c>
      <c r="P991" s="50">
        <v>1276.7</v>
      </c>
      <c r="Q991" s="50">
        <v>1464</v>
      </c>
      <c r="R991" s="50">
        <v>1846</v>
      </c>
      <c r="S991" s="50">
        <v>2050</v>
      </c>
      <c r="T991" s="50">
        <v>2265</v>
      </c>
      <c r="U991" s="50">
        <v>2401</v>
      </c>
      <c r="V991" s="50">
        <v>2519</v>
      </c>
      <c r="W991" s="50">
        <v>2625</v>
      </c>
      <c r="X991" s="50">
        <v>2748</v>
      </c>
      <c r="Y991" s="50">
        <v>1109</v>
      </c>
      <c r="Z991" s="50">
        <v>1276.7</v>
      </c>
      <c r="AA991" s="50">
        <v>1464</v>
      </c>
      <c r="AB991" s="50">
        <v>1846</v>
      </c>
      <c r="AC991" s="50">
        <v>2050</v>
      </c>
      <c r="AD991" s="50">
        <v>2265</v>
      </c>
      <c r="AE991" s="50">
        <v>2401</v>
      </c>
      <c r="AF991" s="50">
        <v>2519</v>
      </c>
      <c r="AG991" s="50">
        <v>2625</v>
      </c>
      <c r="AH991" s="50">
        <v>2748</v>
      </c>
      <c r="AI991" s="1"/>
      <c r="AJ991" s="33" t="str">
        <f t="shared" si="30"/>
        <v/>
      </c>
      <c r="AK991" s="33" t="str">
        <f t="shared" si="31"/>
        <v/>
      </c>
      <c r="AL991" s="29"/>
      <c r="AM991" s="29"/>
      <c r="AN991" s="29"/>
      <c r="AO991" s="29" t="s">
        <v>13</v>
      </c>
      <c r="AP991" s="29"/>
      <c r="AQ991" s="29"/>
      <c r="AR991" s="7"/>
      <c r="AS991" s="7"/>
      <c r="AT991" s="7"/>
      <c r="AU991" s="7"/>
      <c r="AV991" s="7"/>
      <c r="AW991" s="7"/>
      <c r="AX991" s="7"/>
      <c r="AY991" s="7"/>
      <c r="AZ991" s="7"/>
      <c r="BA991" s="7"/>
      <c r="BB991" s="7"/>
      <c r="BC991" s="7"/>
      <c r="BD991" s="7"/>
      <c r="BE991" s="7"/>
      <c r="BF991" s="7"/>
      <c r="BG991" s="7"/>
      <c r="BH991" s="7"/>
    </row>
    <row r="992" spans="1:60" x14ac:dyDescent="0.25">
      <c r="A992" s="1"/>
      <c r="B992" s="79" t="s">
        <v>2484</v>
      </c>
      <c r="C992" s="80" t="s">
        <v>3585</v>
      </c>
      <c r="D992" s="80" t="s">
        <v>3534</v>
      </c>
      <c r="E992" s="50">
        <v>8692</v>
      </c>
      <c r="F992" s="50">
        <v>9656.1</v>
      </c>
      <c r="G992" s="50">
        <v>10790</v>
      </c>
      <c r="H992" s="50">
        <v>13430</v>
      </c>
      <c r="I992" s="50">
        <v>15080</v>
      </c>
      <c r="J992" s="50">
        <v>17080</v>
      </c>
      <c r="K992" s="50">
        <v>18510</v>
      </c>
      <c r="L992" s="50">
        <v>19920</v>
      </c>
      <c r="M992" s="50">
        <v>21300</v>
      </c>
      <c r="N992" s="50">
        <v>23110</v>
      </c>
      <c r="O992" s="50">
        <v>8692</v>
      </c>
      <c r="P992" s="50">
        <v>9656.1</v>
      </c>
      <c r="Q992" s="50">
        <v>10790</v>
      </c>
      <c r="R992" s="50">
        <v>13430</v>
      </c>
      <c r="S992" s="50">
        <v>15080</v>
      </c>
      <c r="T992" s="50">
        <v>17080</v>
      </c>
      <c r="U992" s="50">
        <v>18510</v>
      </c>
      <c r="V992" s="50">
        <v>19920</v>
      </c>
      <c r="W992" s="50">
        <v>21300</v>
      </c>
      <c r="X992" s="50">
        <v>23110</v>
      </c>
      <c r="Y992" s="50">
        <v>8692</v>
      </c>
      <c r="Z992" s="50">
        <v>9656.1</v>
      </c>
      <c r="AA992" s="50">
        <v>10790</v>
      </c>
      <c r="AB992" s="50">
        <v>13430</v>
      </c>
      <c r="AC992" s="50">
        <v>15080</v>
      </c>
      <c r="AD992" s="50">
        <v>17080</v>
      </c>
      <c r="AE992" s="50">
        <v>18510</v>
      </c>
      <c r="AF992" s="50">
        <v>19920</v>
      </c>
      <c r="AG992" s="50">
        <v>21300</v>
      </c>
      <c r="AH992" s="50">
        <v>23110</v>
      </c>
      <c r="AI992" s="1"/>
      <c r="AJ992" s="33" t="str">
        <f t="shared" si="30"/>
        <v/>
      </c>
      <c r="AK992" s="33" t="str">
        <f t="shared" si="31"/>
        <v/>
      </c>
      <c r="AL992" s="29"/>
      <c r="AM992" s="29"/>
      <c r="AN992" s="29"/>
      <c r="AO992" s="29" t="s">
        <v>13</v>
      </c>
      <c r="AP992" s="29"/>
      <c r="AQ992" s="29"/>
      <c r="AR992" s="7"/>
      <c r="AS992" s="7"/>
      <c r="AT992" s="7"/>
      <c r="AU992" s="7"/>
      <c r="AV992" s="7"/>
      <c r="AW992" s="7"/>
      <c r="AX992" s="7"/>
      <c r="AY992" s="7"/>
      <c r="AZ992" s="7"/>
      <c r="BA992" s="7"/>
      <c r="BB992" s="7"/>
      <c r="BC992" s="7"/>
      <c r="BD992" s="7"/>
      <c r="BE992" s="7"/>
      <c r="BF992" s="7"/>
      <c r="BG992" s="7"/>
      <c r="BH992" s="7"/>
    </row>
    <row r="993" spans="1:60" s="33" customFormat="1" x14ac:dyDescent="0.25">
      <c r="A993" s="1"/>
      <c r="B993" s="79" t="s">
        <v>2487</v>
      </c>
      <c r="C993" s="80" t="s">
        <v>4398</v>
      </c>
      <c r="D993" s="80" t="s">
        <v>2488</v>
      </c>
      <c r="E993" s="50">
        <v>8735.3469836309996</v>
      </c>
      <c r="F993" s="50">
        <v>9704.1932945979916</v>
      </c>
      <c r="G993" s="50">
        <v>10843.740811374399</v>
      </c>
      <c r="H993" s="50">
        <v>13497.404134409557</v>
      </c>
      <c r="I993" s="50">
        <v>15156.263096384957</v>
      </c>
      <c r="J993" s="50">
        <v>17167.141019780374</v>
      </c>
      <c r="K993" s="50">
        <v>18605.145990948491</v>
      </c>
      <c r="L993" s="50">
        <v>20023.157000234107</v>
      </c>
      <c r="M993" s="50">
        <v>21410.983556012183</v>
      </c>
      <c r="N993" s="50">
        <v>23231.595294222872</v>
      </c>
      <c r="O993" s="50">
        <v>8735.3469836309996</v>
      </c>
      <c r="P993" s="50">
        <v>9704.1932945979916</v>
      </c>
      <c r="Q993" s="50">
        <v>10843.740811374399</v>
      </c>
      <c r="R993" s="50">
        <v>13497.404134409557</v>
      </c>
      <c r="S993" s="50">
        <v>15156.263096384957</v>
      </c>
      <c r="T993" s="50">
        <v>17167.141019780374</v>
      </c>
      <c r="U993" s="50">
        <v>18605.145990948491</v>
      </c>
      <c r="V993" s="50">
        <v>20023.157000234107</v>
      </c>
      <c r="W993" s="50">
        <v>21410.983556012183</v>
      </c>
      <c r="X993" s="50">
        <v>23231.595294222872</v>
      </c>
      <c r="Y993" s="50">
        <v>8735.3469836309996</v>
      </c>
      <c r="Z993" s="50">
        <v>9704.1932945979916</v>
      </c>
      <c r="AA993" s="50">
        <v>10843.740811374399</v>
      </c>
      <c r="AB993" s="50">
        <v>13497.404134409557</v>
      </c>
      <c r="AC993" s="50">
        <v>15156.263096384957</v>
      </c>
      <c r="AD993" s="50">
        <v>17167.141019780374</v>
      </c>
      <c r="AE993" s="50">
        <v>18605.145990948491</v>
      </c>
      <c r="AF993" s="50">
        <v>20023.157000234107</v>
      </c>
      <c r="AG993" s="50">
        <v>21410.983556012183</v>
      </c>
      <c r="AH993" s="50">
        <v>23231.595294222872</v>
      </c>
      <c r="AI993" s="1"/>
      <c r="AJ993" s="33" t="str">
        <f t="shared" si="30"/>
        <v/>
      </c>
      <c r="AK993" s="33" t="str">
        <f t="shared" si="31"/>
        <v/>
      </c>
      <c r="AL993" s="29"/>
      <c r="AM993" s="29"/>
      <c r="AN993" s="29"/>
      <c r="AO993" s="29" t="s">
        <v>13</v>
      </c>
      <c r="AP993" s="29"/>
      <c r="AQ993" s="29"/>
      <c r="AR993" s="7"/>
      <c r="AS993" s="7"/>
      <c r="AT993" s="7"/>
      <c r="AU993" s="7"/>
      <c r="AV993" s="7"/>
      <c r="AW993" s="7"/>
      <c r="AX993" s="7"/>
      <c r="AY993" s="7"/>
      <c r="AZ993" s="7"/>
      <c r="BA993" s="7"/>
      <c r="BB993" s="7"/>
      <c r="BC993" s="7"/>
      <c r="BD993" s="7"/>
      <c r="BE993" s="7"/>
      <c r="BF993" s="7"/>
      <c r="BG993" s="7"/>
      <c r="BH993" s="7"/>
    </row>
    <row r="994" spans="1:60" x14ac:dyDescent="0.25">
      <c r="A994" s="1"/>
      <c r="B994" s="79" t="s">
        <v>2491</v>
      </c>
      <c r="C994" s="80" t="s">
        <v>4380</v>
      </c>
      <c r="D994" s="34" t="s">
        <v>3535</v>
      </c>
      <c r="E994" s="50">
        <v>5.9</v>
      </c>
      <c r="F994" s="50">
        <v>7.6</v>
      </c>
      <c r="G994" s="50">
        <v>9.9</v>
      </c>
      <c r="H994" s="50">
        <v>17.5</v>
      </c>
      <c r="I994" s="50">
        <v>24.1</v>
      </c>
      <c r="J994" s="50">
        <v>34.700000000000003</v>
      </c>
      <c r="K994" s="50">
        <v>44.3</v>
      </c>
      <c r="L994" s="50">
        <v>55.6</v>
      </c>
      <c r="M994" s="50">
        <v>68.8</v>
      </c>
      <c r="N994" s="50">
        <v>89.8</v>
      </c>
      <c r="O994" s="84" t="s">
        <v>4405</v>
      </c>
      <c r="P994" s="84" t="s">
        <v>4405</v>
      </c>
      <c r="Q994" s="84" t="s">
        <v>4405</v>
      </c>
      <c r="R994" s="84" t="s">
        <v>4405</v>
      </c>
      <c r="S994" s="84" t="s">
        <v>4405</v>
      </c>
      <c r="T994" s="84" t="s">
        <v>4405</v>
      </c>
      <c r="U994" s="84" t="s">
        <v>4405</v>
      </c>
      <c r="V994" s="84" t="s">
        <v>4405</v>
      </c>
      <c r="W994" s="84" t="s">
        <v>4405</v>
      </c>
      <c r="X994" s="84" t="s">
        <v>4405</v>
      </c>
      <c r="Y994" s="84" t="s">
        <v>4405</v>
      </c>
      <c r="Z994" s="84" t="s">
        <v>4405</v>
      </c>
      <c r="AA994" s="84" t="s">
        <v>4405</v>
      </c>
      <c r="AB994" s="84" t="s">
        <v>4405</v>
      </c>
      <c r="AC994" s="84" t="s">
        <v>4405</v>
      </c>
      <c r="AD994" s="84" t="s">
        <v>4405</v>
      </c>
      <c r="AE994" s="84" t="s">
        <v>4405</v>
      </c>
      <c r="AF994" s="84" t="s">
        <v>4405</v>
      </c>
      <c r="AG994" s="84" t="s">
        <v>4405</v>
      </c>
      <c r="AH994" s="84" t="s">
        <v>4405</v>
      </c>
      <c r="AI994" s="1"/>
      <c r="AJ994" s="33" t="str">
        <f t="shared" si="30"/>
        <v/>
      </c>
      <c r="AK994" s="33" t="str">
        <f t="shared" si="31"/>
        <v/>
      </c>
      <c r="AL994" s="29"/>
      <c r="AM994" s="29"/>
      <c r="AN994" s="29"/>
      <c r="AO994" s="29" t="s">
        <v>13</v>
      </c>
      <c r="AP994" s="29"/>
      <c r="AQ994" s="29"/>
      <c r="AR994" s="7"/>
      <c r="AS994" s="7"/>
      <c r="AT994" s="7"/>
      <c r="AU994" s="7"/>
      <c r="AV994" s="7"/>
      <c r="AW994" s="7"/>
      <c r="AX994" s="7"/>
      <c r="AY994" s="7"/>
      <c r="AZ994" s="7"/>
      <c r="BA994" s="7"/>
      <c r="BB994" s="7"/>
      <c r="BC994" s="7"/>
      <c r="BD994" s="7"/>
      <c r="BE994" s="7"/>
      <c r="BF994" s="7"/>
      <c r="BG994" s="7"/>
      <c r="BH994" s="7"/>
    </row>
    <row r="995" spans="1:60" x14ac:dyDescent="0.25">
      <c r="A995" s="1"/>
      <c r="B995" s="81" t="s">
        <v>2493</v>
      </c>
      <c r="C995" s="53" t="s">
        <v>4327</v>
      </c>
      <c r="D995" s="53" t="s">
        <v>4177</v>
      </c>
      <c r="E995" s="49">
        <v>44.490873016734071</v>
      </c>
      <c r="F995" s="49">
        <v>56.033725722518696</v>
      </c>
      <c r="G995" s="49">
        <v>70.908071702697796</v>
      </c>
      <c r="H995" s="49">
        <v>111.05567680108251</v>
      </c>
      <c r="I995" s="49">
        <v>138.49191116097433</v>
      </c>
      <c r="J995" s="49">
        <v>174.79214701994218</v>
      </c>
      <c r="K995" s="49">
        <v>202.08442887570885</v>
      </c>
      <c r="L995" s="49">
        <v>229.48226701394069</v>
      </c>
      <c r="M995" s="49">
        <v>257.72542391887737</v>
      </c>
      <c r="N995" s="49">
        <v>295.01847266293424</v>
      </c>
      <c r="O995" s="49">
        <v>44.490873016734071</v>
      </c>
      <c r="P995" s="49">
        <v>56.033725722518696</v>
      </c>
      <c r="Q995" s="49">
        <v>70.908071702697796</v>
      </c>
      <c r="R995" s="49">
        <v>111.05567680108251</v>
      </c>
      <c r="S995" s="49">
        <v>138.49191116097433</v>
      </c>
      <c r="T995" s="49">
        <v>174.79214701994218</v>
      </c>
      <c r="U995" s="49">
        <v>202.08442887570885</v>
      </c>
      <c r="V995" s="49">
        <v>229.48226701394069</v>
      </c>
      <c r="W995" s="49">
        <v>257.72542391887737</v>
      </c>
      <c r="X995" s="49">
        <v>295.01847266293424</v>
      </c>
      <c r="Y995" s="49">
        <v>44.490873016734071</v>
      </c>
      <c r="Z995" s="49">
        <v>56.033725722518696</v>
      </c>
      <c r="AA995" s="49">
        <v>70.908071702697796</v>
      </c>
      <c r="AB995" s="49">
        <v>111.05567680108251</v>
      </c>
      <c r="AC995" s="49">
        <v>138.49191116097433</v>
      </c>
      <c r="AD995" s="49">
        <v>174.79214701994218</v>
      </c>
      <c r="AE995" s="49">
        <v>202.08442887570885</v>
      </c>
      <c r="AF995" s="49">
        <v>229.48226701394069</v>
      </c>
      <c r="AG995" s="49">
        <v>257.72542391887737</v>
      </c>
      <c r="AH995" s="49">
        <v>295.01847266293424</v>
      </c>
      <c r="AI995" s="1"/>
      <c r="AJ995" s="33" t="str">
        <f t="shared" si="30"/>
        <v/>
      </c>
      <c r="AK995" s="33" t="str">
        <f t="shared" si="31"/>
        <v/>
      </c>
      <c r="AL995" s="29"/>
      <c r="AM995" s="29"/>
      <c r="AN995" s="29"/>
      <c r="AO995" s="29" t="s">
        <v>13</v>
      </c>
      <c r="AP995" s="29"/>
      <c r="AQ995" s="29"/>
      <c r="AR995" s="7"/>
      <c r="AS995" s="7"/>
      <c r="AT995" s="7"/>
      <c r="AU995" s="7"/>
      <c r="AV995" s="7"/>
      <c r="AW995" s="7"/>
      <c r="AX995" s="7"/>
      <c r="AY995" s="7"/>
      <c r="AZ995" s="7"/>
      <c r="BA995" s="7"/>
      <c r="BB995" s="7"/>
      <c r="BC995" s="7"/>
      <c r="BD995" s="7"/>
      <c r="BE995" s="7"/>
      <c r="BF995" s="7"/>
      <c r="BG995" s="7"/>
      <c r="BH995" s="7"/>
    </row>
    <row r="996" spans="1:60" x14ac:dyDescent="0.25">
      <c r="A996" s="1"/>
      <c r="B996" s="81" t="s">
        <v>2497</v>
      </c>
      <c r="C996" s="53" t="s">
        <v>4327</v>
      </c>
      <c r="D996" s="53" t="s">
        <v>4178</v>
      </c>
      <c r="E996" s="49">
        <v>75.4072118729691</v>
      </c>
      <c r="F996" s="49">
        <v>89.122383203541716</v>
      </c>
      <c r="G996" s="49">
        <v>105.82664210899809</v>
      </c>
      <c r="H996" s="49">
        <v>146.08612070640493</v>
      </c>
      <c r="I996" s="49">
        <v>171.39983215122064</v>
      </c>
      <c r="J996" s="49">
        <v>202.14098945951611</v>
      </c>
      <c r="K996" s="49">
        <v>224.01938675918433</v>
      </c>
      <c r="L996" s="49">
        <v>244.47249748636344</v>
      </c>
      <c r="M996" s="49">
        <v>265.9593646064705</v>
      </c>
      <c r="N996" s="49">
        <v>291.50115522422391</v>
      </c>
      <c r="O996" s="49">
        <v>75.4072118729691</v>
      </c>
      <c r="P996" s="49">
        <v>89.122383203541716</v>
      </c>
      <c r="Q996" s="49">
        <v>105.82664210899809</v>
      </c>
      <c r="R996" s="49">
        <v>146.08612070640493</v>
      </c>
      <c r="S996" s="49">
        <v>171.39983215122064</v>
      </c>
      <c r="T996" s="49">
        <v>202.14098945951611</v>
      </c>
      <c r="U996" s="49">
        <v>224.01938675918433</v>
      </c>
      <c r="V996" s="49">
        <v>244.47249748636344</v>
      </c>
      <c r="W996" s="49">
        <v>265.9593646064705</v>
      </c>
      <c r="X996" s="49">
        <v>291.50115522422391</v>
      </c>
      <c r="Y996" s="49">
        <v>75.4072118729691</v>
      </c>
      <c r="Z996" s="49">
        <v>89.122383203541716</v>
      </c>
      <c r="AA996" s="49">
        <v>105.82664210899809</v>
      </c>
      <c r="AB996" s="49">
        <v>146.08612070640493</v>
      </c>
      <c r="AC996" s="49">
        <v>171.39983215122064</v>
      </c>
      <c r="AD996" s="49">
        <v>202.14098945951611</v>
      </c>
      <c r="AE996" s="49">
        <v>224.01938675918433</v>
      </c>
      <c r="AF996" s="49">
        <v>244.47249748636344</v>
      </c>
      <c r="AG996" s="49">
        <v>265.9593646064705</v>
      </c>
      <c r="AH996" s="49">
        <v>291.50115522422391</v>
      </c>
      <c r="AI996" s="1"/>
      <c r="AJ996" s="33" t="str">
        <f t="shared" si="30"/>
        <v/>
      </c>
      <c r="AK996" s="33" t="str">
        <f t="shared" si="31"/>
        <v/>
      </c>
      <c r="AL996" s="29"/>
      <c r="AM996" s="29"/>
      <c r="AN996" s="29"/>
      <c r="AO996" s="29" t="s">
        <v>13</v>
      </c>
      <c r="AP996" s="29"/>
      <c r="AQ996" s="29"/>
      <c r="AR996" s="7"/>
      <c r="AS996" s="7"/>
      <c r="AT996" s="7"/>
      <c r="AU996" s="7"/>
      <c r="AV996" s="7"/>
      <c r="AW996" s="7"/>
      <c r="AX996" s="7"/>
      <c r="AY996" s="7"/>
      <c r="AZ996" s="7"/>
      <c r="BA996" s="7"/>
      <c r="BB996" s="7"/>
      <c r="BC996" s="7"/>
      <c r="BD996" s="7"/>
      <c r="BE996" s="7"/>
      <c r="BF996" s="7"/>
      <c r="BG996" s="7"/>
      <c r="BH996" s="7"/>
    </row>
    <row r="997" spans="1:60" x14ac:dyDescent="0.25">
      <c r="A997" s="1"/>
      <c r="B997" s="81" t="s">
        <v>2499</v>
      </c>
      <c r="C997" s="53" t="s">
        <v>4327</v>
      </c>
      <c r="D997" s="53" t="s">
        <v>4179</v>
      </c>
      <c r="E997" s="49">
        <v>94.602602955454969</v>
      </c>
      <c r="F997" s="49">
        <v>114.06654260385805</v>
      </c>
      <c r="G997" s="49">
        <v>137.47484435723425</v>
      </c>
      <c r="H997" s="49">
        <v>193.8163771973752</v>
      </c>
      <c r="I997" s="49">
        <v>228.95233197650035</v>
      </c>
      <c r="J997" s="49">
        <v>271.84895085613476</v>
      </c>
      <c r="K997" s="49">
        <v>302.7079094059938</v>
      </c>
      <c r="L997" s="49">
        <v>331.48961527453997</v>
      </c>
      <c r="M997" s="49">
        <v>361.72031139297633</v>
      </c>
      <c r="N997" s="49">
        <v>398.17563248674281</v>
      </c>
      <c r="O997" s="49">
        <v>94.602602955454969</v>
      </c>
      <c r="P997" s="49">
        <v>114.06654260385805</v>
      </c>
      <c r="Q997" s="49">
        <v>137.47484435723425</v>
      </c>
      <c r="R997" s="49">
        <v>193.8163771973752</v>
      </c>
      <c r="S997" s="49">
        <v>228.95233197650035</v>
      </c>
      <c r="T997" s="49">
        <v>271.84895085613476</v>
      </c>
      <c r="U997" s="49">
        <v>302.7079094059938</v>
      </c>
      <c r="V997" s="49">
        <v>331.48961527453997</v>
      </c>
      <c r="W997" s="49">
        <v>361.72031139297633</v>
      </c>
      <c r="X997" s="49">
        <v>398.17563248674281</v>
      </c>
      <c r="Y997" s="49">
        <v>94.602602955454969</v>
      </c>
      <c r="Z997" s="49">
        <v>114.06654260385805</v>
      </c>
      <c r="AA997" s="49">
        <v>137.47484435723425</v>
      </c>
      <c r="AB997" s="49">
        <v>193.8163771973752</v>
      </c>
      <c r="AC997" s="49">
        <v>228.95233197650035</v>
      </c>
      <c r="AD997" s="49">
        <v>271.84895085613476</v>
      </c>
      <c r="AE997" s="49">
        <v>302.7079094059938</v>
      </c>
      <c r="AF997" s="49">
        <v>331.48961527453997</v>
      </c>
      <c r="AG997" s="49">
        <v>361.72031139297633</v>
      </c>
      <c r="AH997" s="49">
        <v>398.17563248674281</v>
      </c>
      <c r="AI997" s="1"/>
      <c r="AJ997" s="33" t="str">
        <f t="shared" si="30"/>
        <v/>
      </c>
      <c r="AK997" s="33" t="str">
        <f t="shared" si="31"/>
        <v/>
      </c>
      <c r="AL997" s="29"/>
      <c r="AM997" s="29"/>
      <c r="AN997" s="29"/>
      <c r="AO997" s="29" t="s">
        <v>13</v>
      </c>
      <c r="AP997" s="29"/>
      <c r="AQ997" s="29"/>
      <c r="AR997" s="7"/>
      <c r="AS997" s="7"/>
      <c r="AT997" s="7"/>
      <c r="AU997" s="7"/>
      <c r="AV997" s="7"/>
      <c r="AW997" s="7"/>
      <c r="AX997" s="7"/>
      <c r="AY997" s="7"/>
      <c r="AZ997" s="7"/>
      <c r="BA997" s="7"/>
      <c r="BB997" s="7"/>
      <c r="BC997" s="7"/>
      <c r="BD997" s="7"/>
      <c r="BE997" s="7"/>
      <c r="BF997" s="7"/>
      <c r="BG997" s="7"/>
      <c r="BH997" s="7"/>
    </row>
    <row r="998" spans="1:60" x14ac:dyDescent="0.25">
      <c r="A998" s="1"/>
      <c r="B998" s="79" t="s">
        <v>2501</v>
      </c>
      <c r="C998" s="80" t="s">
        <v>3585</v>
      </c>
      <c r="D998" s="80" t="s">
        <v>3536</v>
      </c>
      <c r="E998" s="50">
        <v>885.7</v>
      </c>
      <c r="F998" s="50">
        <v>1047.2</v>
      </c>
      <c r="G998" s="50">
        <v>1249</v>
      </c>
      <c r="H998" s="50">
        <v>1766</v>
      </c>
      <c r="I998" s="50">
        <v>2119</v>
      </c>
      <c r="J998" s="50">
        <v>2577</v>
      </c>
      <c r="K998" s="50">
        <v>2925</v>
      </c>
      <c r="L998" s="50">
        <v>3279</v>
      </c>
      <c r="M998" s="50">
        <v>3642</v>
      </c>
      <c r="N998" s="50">
        <v>4137</v>
      </c>
      <c r="O998" s="50">
        <v>885.7</v>
      </c>
      <c r="P998" s="50">
        <v>1047.2</v>
      </c>
      <c r="Q998" s="50">
        <v>1249</v>
      </c>
      <c r="R998" s="50">
        <v>1766</v>
      </c>
      <c r="S998" s="50">
        <v>2119</v>
      </c>
      <c r="T998" s="50">
        <v>2577</v>
      </c>
      <c r="U998" s="50">
        <v>2925</v>
      </c>
      <c r="V998" s="50">
        <v>3279</v>
      </c>
      <c r="W998" s="50">
        <v>3642</v>
      </c>
      <c r="X998" s="50">
        <v>4137</v>
      </c>
      <c r="Y998" s="50">
        <v>885.7</v>
      </c>
      <c r="Z998" s="50">
        <v>1047.2</v>
      </c>
      <c r="AA998" s="50">
        <v>1249</v>
      </c>
      <c r="AB998" s="50">
        <v>1766</v>
      </c>
      <c r="AC998" s="50">
        <v>2119</v>
      </c>
      <c r="AD998" s="50">
        <v>2577</v>
      </c>
      <c r="AE998" s="50">
        <v>2925</v>
      </c>
      <c r="AF998" s="50">
        <v>3279</v>
      </c>
      <c r="AG998" s="50">
        <v>3642</v>
      </c>
      <c r="AH998" s="50">
        <v>4137</v>
      </c>
      <c r="AI998" s="1"/>
      <c r="AJ998" s="33" t="str">
        <f t="shared" si="30"/>
        <v/>
      </c>
      <c r="AK998" s="33" t="str">
        <f t="shared" si="31"/>
        <v/>
      </c>
      <c r="AL998" s="29"/>
      <c r="AM998" s="29"/>
      <c r="AN998" s="29"/>
      <c r="AO998" s="29" t="s">
        <v>13</v>
      </c>
      <c r="AP998" s="29"/>
      <c r="AQ998" s="29"/>
      <c r="AR998" s="7"/>
      <c r="AS998" s="7"/>
      <c r="AT998" s="7"/>
      <c r="AU998" s="7"/>
      <c r="AV998" s="7"/>
      <c r="AW998" s="7"/>
      <c r="AX998" s="7"/>
      <c r="AY998" s="7"/>
      <c r="AZ998" s="7"/>
      <c r="BA998" s="7"/>
      <c r="BB998" s="7"/>
      <c r="BC998" s="7"/>
      <c r="BD998" s="7"/>
      <c r="BE998" s="7"/>
      <c r="BF998" s="7"/>
      <c r="BG998" s="7"/>
      <c r="BH998" s="7"/>
    </row>
    <row r="999" spans="1:60" x14ac:dyDescent="0.25">
      <c r="A999" s="1"/>
      <c r="B999" s="81" t="s">
        <v>2503</v>
      </c>
      <c r="C999" s="80" t="s">
        <v>4398</v>
      </c>
      <c r="D999" s="53" t="s">
        <v>4180</v>
      </c>
      <c r="E999" s="49">
        <v>1036.953488372093</v>
      </c>
      <c r="F999" s="49">
        <v>1208.8837209302326</v>
      </c>
      <c r="G999" s="49">
        <v>1424.046511627907</v>
      </c>
      <c r="H999" s="49">
        <v>1980.046511627907</v>
      </c>
      <c r="I999" s="49">
        <v>2364.4883720930234</v>
      </c>
      <c r="J999" s="49">
        <v>2868.1395348837209</v>
      </c>
      <c r="K999" s="49">
        <v>3255.4418604651164</v>
      </c>
      <c r="L999" s="49">
        <v>3653.2790697674418</v>
      </c>
      <c r="M999" s="49">
        <v>4065.2558139534885</v>
      </c>
      <c r="N999" s="49">
        <v>4633.4186046511622</v>
      </c>
      <c r="O999" s="49">
        <v>1036.953488372093</v>
      </c>
      <c r="P999" s="49">
        <v>1208.8837209302326</v>
      </c>
      <c r="Q999" s="49">
        <v>1424.046511627907</v>
      </c>
      <c r="R999" s="49">
        <v>1980.046511627907</v>
      </c>
      <c r="S999" s="49">
        <v>2364.4883720930234</v>
      </c>
      <c r="T999" s="49">
        <v>2868.1395348837209</v>
      </c>
      <c r="U999" s="49">
        <v>3255.4418604651164</v>
      </c>
      <c r="V999" s="49">
        <v>3653.2790697674418</v>
      </c>
      <c r="W999" s="49">
        <v>4065.2558139534885</v>
      </c>
      <c r="X999" s="49">
        <v>4633.4186046511622</v>
      </c>
      <c r="Y999" s="49">
        <v>1036.953488372093</v>
      </c>
      <c r="Z999" s="49">
        <v>1208.8837209302326</v>
      </c>
      <c r="AA999" s="49">
        <v>1424.046511627907</v>
      </c>
      <c r="AB999" s="49">
        <v>1980.046511627907</v>
      </c>
      <c r="AC999" s="49">
        <v>2364.4883720930234</v>
      </c>
      <c r="AD999" s="49">
        <v>2868.1395348837209</v>
      </c>
      <c r="AE999" s="49">
        <v>3255.4418604651164</v>
      </c>
      <c r="AF999" s="49">
        <v>3653.2790697674418</v>
      </c>
      <c r="AG999" s="49">
        <v>4065.2558139534885</v>
      </c>
      <c r="AH999" s="49">
        <v>4633.4186046511622</v>
      </c>
      <c r="AI999" s="1"/>
      <c r="AJ999" s="33" t="str">
        <f t="shared" si="30"/>
        <v/>
      </c>
      <c r="AK999" s="33" t="str">
        <f t="shared" si="31"/>
        <v/>
      </c>
      <c r="AL999" s="29"/>
      <c r="AM999" s="29"/>
      <c r="AN999" s="29"/>
      <c r="AO999" s="29" t="s">
        <v>13</v>
      </c>
      <c r="AP999" s="29"/>
      <c r="AQ999" s="29"/>
      <c r="AR999" s="7"/>
      <c r="AS999" s="7"/>
      <c r="AT999" s="7"/>
      <c r="AU999" s="7"/>
      <c r="AV999" s="7"/>
      <c r="AW999" s="7"/>
      <c r="AX999" s="7"/>
      <c r="AY999" s="7"/>
      <c r="AZ999" s="7"/>
      <c r="BA999" s="7"/>
      <c r="BB999" s="7"/>
      <c r="BC999" s="7"/>
      <c r="BD999" s="7"/>
      <c r="BE999" s="7"/>
      <c r="BF999" s="7"/>
      <c r="BG999" s="7"/>
      <c r="BH999" s="7"/>
    </row>
    <row r="1000" spans="1:60" x14ac:dyDescent="0.25">
      <c r="A1000" s="1"/>
      <c r="B1000" s="81" t="s">
        <v>2505</v>
      </c>
      <c r="C1000" s="80" t="s">
        <v>4398</v>
      </c>
      <c r="D1000" s="53" t="s">
        <v>4181</v>
      </c>
      <c r="E1000" s="49">
        <v>1246.3813953488373</v>
      </c>
      <c r="F1000" s="49">
        <v>1432.753488372093</v>
      </c>
      <c r="G1000" s="49">
        <v>1666.4186046511629</v>
      </c>
      <c r="H1000" s="49">
        <v>2276.4186046511627</v>
      </c>
      <c r="I1000" s="49">
        <v>2704.395348837209</v>
      </c>
      <c r="J1000" s="49">
        <v>3271.2558139534881</v>
      </c>
      <c r="K1000" s="49">
        <v>3712.9767441860463</v>
      </c>
      <c r="L1000" s="49">
        <v>4171.5116279069762</v>
      </c>
      <c r="M1000" s="49">
        <v>4651.3023255813941</v>
      </c>
      <c r="N1000" s="49">
        <v>5320.7674418604638</v>
      </c>
      <c r="O1000" s="49">
        <v>1246.3813953488373</v>
      </c>
      <c r="P1000" s="49">
        <v>1432.753488372093</v>
      </c>
      <c r="Q1000" s="49">
        <v>1666.4186046511629</v>
      </c>
      <c r="R1000" s="49">
        <v>2276.4186046511627</v>
      </c>
      <c r="S1000" s="49">
        <v>2704.395348837209</v>
      </c>
      <c r="T1000" s="49">
        <v>3271.2558139534881</v>
      </c>
      <c r="U1000" s="49">
        <v>3712.9767441860463</v>
      </c>
      <c r="V1000" s="49">
        <v>4171.5116279069762</v>
      </c>
      <c r="W1000" s="49">
        <v>4651.3023255813941</v>
      </c>
      <c r="X1000" s="49">
        <v>5320.7674418604638</v>
      </c>
      <c r="Y1000" s="49">
        <v>1246.3813953488373</v>
      </c>
      <c r="Z1000" s="49">
        <v>1432.753488372093</v>
      </c>
      <c r="AA1000" s="49">
        <v>1666.4186046511629</v>
      </c>
      <c r="AB1000" s="49">
        <v>2276.4186046511627</v>
      </c>
      <c r="AC1000" s="49">
        <v>2704.395348837209</v>
      </c>
      <c r="AD1000" s="49">
        <v>3271.2558139534881</v>
      </c>
      <c r="AE1000" s="49">
        <v>3712.9767441860463</v>
      </c>
      <c r="AF1000" s="49">
        <v>4171.5116279069762</v>
      </c>
      <c r="AG1000" s="49">
        <v>4651.3023255813941</v>
      </c>
      <c r="AH1000" s="49">
        <v>5320.7674418604638</v>
      </c>
      <c r="AI1000" s="1"/>
      <c r="AJ1000" s="33" t="str">
        <f t="shared" si="30"/>
        <v/>
      </c>
      <c r="AK1000" s="33" t="str">
        <f t="shared" si="31"/>
        <v/>
      </c>
      <c r="AL1000" s="29"/>
      <c r="AM1000" s="29"/>
      <c r="AN1000" s="29"/>
      <c r="AO1000" s="29" t="s">
        <v>13</v>
      </c>
      <c r="AP1000" s="29"/>
      <c r="AQ1000" s="29"/>
      <c r="AR1000" s="7"/>
      <c r="AS1000" s="7"/>
      <c r="AT1000" s="7"/>
      <c r="AU1000" s="7"/>
      <c r="AV1000" s="7"/>
      <c r="AW1000" s="7"/>
      <c r="AX1000" s="7"/>
      <c r="AY1000" s="7"/>
      <c r="AZ1000" s="7"/>
      <c r="BA1000" s="7"/>
      <c r="BB1000" s="7"/>
      <c r="BC1000" s="7"/>
      <c r="BD1000" s="7"/>
      <c r="BE1000" s="7"/>
      <c r="BF1000" s="7"/>
      <c r="BG1000" s="7"/>
      <c r="BH1000" s="7"/>
    </row>
    <row r="1001" spans="1:60" x14ac:dyDescent="0.25">
      <c r="A1001" s="1"/>
      <c r="B1001" s="79" t="s">
        <v>2507</v>
      </c>
      <c r="C1001" s="80" t="s">
        <v>3585</v>
      </c>
      <c r="D1001" s="80" t="s">
        <v>3537</v>
      </c>
      <c r="E1001" s="50">
        <v>1386</v>
      </c>
      <c r="F1001" s="50">
        <v>1582</v>
      </c>
      <c r="G1001" s="50">
        <v>1828</v>
      </c>
      <c r="H1001" s="50">
        <v>2474</v>
      </c>
      <c r="I1001" s="50">
        <v>2931</v>
      </c>
      <c r="J1001" s="50">
        <v>3540</v>
      </c>
      <c r="K1001" s="50">
        <v>4018</v>
      </c>
      <c r="L1001" s="50">
        <v>4517</v>
      </c>
      <c r="M1001" s="50">
        <v>5042</v>
      </c>
      <c r="N1001" s="50">
        <v>5779</v>
      </c>
      <c r="O1001" s="50">
        <v>1386</v>
      </c>
      <c r="P1001" s="50">
        <v>1582</v>
      </c>
      <c r="Q1001" s="50">
        <v>1828</v>
      </c>
      <c r="R1001" s="50">
        <v>2474</v>
      </c>
      <c r="S1001" s="50">
        <v>2931</v>
      </c>
      <c r="T1001" s="50">
        <v>3540</v>
      </c>
      <c r="U1001" s="50">
        <v>4018</v>
      </c>
      <c r="V1001" s="50">
        <v>4517</v>
      </c>
      <c r="W1001" s="50">
        <v>5042</v>
      </c>
      <c r="X1001" s="50">
        <v>5779</v>
      </c>
      <c r="Y1001" s="50">
        <v>1386</v>
      </c>
      <c r="Z1001" s="50">
        <v>1582</v>
      </c>
      <c r="AA1001" s="50">
        <v>1828</v>
      </c>
      <c r="AB1001" s="50">
        <v>2474</v>
      </c>
      <c r="AC1001" s="50">
        <v>2931</v>
      </c>
      <c r="AD1001" s="50">
        <v>3540</v>
      </c>
      <c r="AE1001" s="50">
        <v>4018</v>
      </c>
      <c r="AF1001" s="50">
        <v>4517</v>
      </c>
      <c r="AG1001" s="50">
        <v>5042</v>
      </c>
      <c r="AH1001" s="50">
        <v>5779</v>
      </c>
      <c r="AI1001" s="1"/>
      <c r="AJ1001" s="33" t="str">
        <f t="shared" si="30"/>
        <v/>
      </c>
      <c r="AK1001" s="33" t="str">
        <f t="shared" si="31"/>
        <v/>
      </c>
      <c r="AL1001" s="29"/>
      <c r="AM1001" s="29"/>
      <c r="AN1001" s="29"/>
      <c r="AO1001" s="29" t="s">
        <v>13</v>
      </c>
      <c r="AP1001" s="29"/>
      <c r="AQ1001" s="29"/>
      <c r="AR1001" s="7"/>
      <c r="AS1001" s="7"/>
      <c r="AT1001" s="7"/>
      <c r="AU1001" s="7"/>
      <c r="AV1001" s="7"/>
      <c r="AW1001" s="7"/>
      <c r="AX1001" s="7"/>
      <c r="AY1001" s="7"/>
      <c r="AZ1001" s="7"/>
      <c r="BA1001" s="7"/>
      <c r="BB1001" s="7"/>
      <c r="BC1001" s="7"/>
      <c r="BD1001" s="7"/>
      <c r="BE1001" s="7"/>
      <c r="BF1001" s="7"/>
      <c r="BG1001" s="7"/>
      <c r="BH1001" s="7"/>
    </row>
    <row r="1002" spans="1:60" x14ac:dyDescent="0.25">
      <c r="A1002" s="1"/>
      <c r="B1002" s="79" t="s">
        <v>2509</v>
      </c>
      <c r="C1002" s="80" t="s">
        <v>4333</v>
      </c>
      <c r="D1002" s="34" t="s">
        <v>3538</v>
      </c>
      <c r="E1002" s="50">
        <v>156</v>
      </c>
      <c r="F1002" s="50">
        <v>189.6</v>
      </c>
      <c r="G1002" s="50">
        <v>231.1</v>
      </c>
      <c r="H1002" s="50">
        <v>333.1</v>
      </c>
      <c r="I1002" s="50">
        <v>398.9</v>
      </c>
      <c r="J1002" s="50">
        <v>479.6</v>
      </c>
      <c r="K1002" s="50">
        <v>537.9</v>
      </c>
      <c r="L1002" s="50">
        <v>594.6</v>
      </c>
      <c r="M1002" s="50">
        <v>650.20000000000005</v>
      </c>
      <c r="N1002" s="50">
        <v>722.4</v>
      </c>
      <c r="O1002" s="49">
        <v>306.93197762445806</v>
      </c>
      <c r="P1002" s="49">
        <v>362.41865899204379</v>
      </c>
      <c r="Q1002" s="49">
        <v>428.85865581382433</v>
      </c>
      <c r="R1002" s="49">
        <v>586.35567409972987</v>
      </c>
      <c r="S1002" s="49">
        <v>685.2888876857229</v>
      </c>
      <c r="T1002" s="49">
        <v>806.37733879483164</v>
      </c>
      <c r="U1002" s="49">
        <v>893.22111309128627</v>
      </c>
      <c r="V1002" s="49">
        <v>974.58874349809332</v>
      </c>
      <c r="W1002" s="49">
        <v>1062.1289502539043</v>
      </c>
      <c r="X1002" s="49">
        <v>1166.8068187749634</v>
      </c>
      <c r="Y1002" s="49">
        <v>162.39306719219621</v>
      </c>
      <c r="Z1002" s="49">
        <v>196.00069107377936</v>
      </c>
      <c r="AA1002" s="49">
        <v>238.07108434223127</v>
      </c>
      <c r="AB1002" s="49">
        <v>344.27304444557637</v>
      </c>
      <c r="AC1002" s="49">
        <v>415.01262344511326</v>
      </c>
      <c r="AD1002" s="49">
        <v>502.39841898568596</v>
      </c>
      <c r="AE1002" s="49">
        <v>566.19991166213788</v>
      </c>
      <c r="AF1002" s="49">
        <v>627.32310796380762</v>
      </c>
      <c r="AG1002" s="49">
        <v>687.64808638671855</v>
      </c>
      <c r="AH1002" s="49">
        <v>764.90847831760516</v>
      </c>
      <c r="AI1002" s="1"/>
      <c r="AJ1002" s="33" t="str">
        <f t="shared" si="30"/>
        <v/>
      </c>
      <c r="AK1002" s="33" t="str">
        <f t="shared" si="31"/>
        <v/>
      </c>
      <c r="AL1002" s="29"/>
      <c r="AM1002" s="29"/>
      <c r="AN1002" s="29"/>
      <c r="AO1002" s="29" t="s">
        <v>13</v>
      </c>
      <c r="AP1002" s="29"/>
      <c r="AQ1002" s="29"/>
      <c r="AR1002" s="7"/>
      <c r="AS1002" s="7"/>
      <c r="AT1002" s="7"/>
      <c r="AU1002" s="7"/>
      <c r="AV1002" s="7"/>
      <c r="AW1002" s="7"/>
      <c r="AX1002" s="7"/>
      <c r="AY1002" s="7"/>
      <c r="AZ1002" s="7"/>
      <c r="BA1002" s="7"/>
      <c r="BB1002" s="7"/>
      <c r="BC1002" s="7"/>
      <c r="BD1002" s="7"/>
      <c r="BE1002" s="7"/>
      <c r="BF1002" s="7"/>
      <c r="BG1002" s="7"/>
      <c r="BH1002" s="7"/>
    </row>
    <row r="1003" spans="1:60" x14ac:dyDescent="0.25">
      <c r="A1003" s="1"/>
      <c r="B1003" s="79" t="s">
        <v>2512</v>
      </c>
      <c r="C1003" s="80" t="s">
        <v>3584</v>
      </c>
      <c r="D1003" s="80" t="s">
        <v>3539</v>
      </c>
      <c r="E1003" s="50">
        <v>353.4</v>
      </c>
      <c r="F1003" s="50">
        <v>404.6</v>
      </c>
      <c r="G1003" s="50">
        <v>465.5</v>
      </c>
      <c r="H1003" s="50">
        <v>609.9</v>
      </c>
      <c r="I1003" s="50">
        <v>700.8</v>
      </c>
      <c r="J1003" s="50">
        <v>811.5</v>
      </c>
      <c r="K1003" s="50">
        <v>891.3</v>
      </c>
      <c r="L1003" s="50">
        <v>969.2</v>
      </c>
      <c r="M1003" s="50">
        <v>1046</v>
      </c>
      <c r="N1003" s="50">
        <v>1146</v>
      </c>
      <c r="O1003" s="50">
        <v>353.4</v>
      </c>
      <c r="P1003" s="50">
        <v>404.6</v>
      </c>
      <c r="Q1003" s="50">
        <v>465.5</v>
      </c>
      <c r="R1003" s="50">
        <v>609.9</v>
      </c>
      <c r="S1003" s="50">
        <v>700.8</v>
      </c>
      <c r="T1003" s="50">
        <v>811.5</v>
      </c>
      <c r="U1003" s="50">
        <v>891.3</v>
      </c>
      <c r="V1003" s="50">
        <v>969.2</v>
      </c>
      <c r="W1003" s="50">
        <v>1046</v>
      </c>
      <c r="X1003" s="50">
        <v>1146</v>
      </c>
      <c r="Y1003" s="50">
        <v>353.4</v>
      </c>
      <c r="Z1003" s="50">
        <v>404.6</v>
      </c>
      <c r="AA1003" s="50">
        <v>465.5</v>
      </c>
      <c r="AB1003" s="50">
        <v>609.9</v>
      </c>
      <c r="AC1003" s="50">
        <v>700.8</v>
      </c>
      <c r="AD1003" s="50">
        <v>811.5</v>
      </c>
      <c r="AE1003" s="50">
        <v>891.3</v>
      </c>
      <c r="AF1003" s="50">
        <v>969.2</v>
      </c>
      <c r="AG1003" s="50">
        <v>1046</v>
      </c>
      <c r="AH1003" s="50">
        <v>1146</v>
      </c>
      <c r="AI1003" s="1"/>
      <c r="AJ1003" s="33" t="str">
        <f t="shared" si="30"/>
        <v/>
      </c>
      <c r="AK1003" s="33" t="str">
        <f t="shared" si="31"/>
        <v/>
      </c>
      <c r="AL1003" s="29"/>
      <c r="AM1003" s="29"/>
      <c r="AN1003" s="29"/>
      <c r="AO1003" s="29" t="s">
        <v>13</v>
      </c>
      <c r="AP1003" s="29"/>
      <c r="AQ1003" s="29"/>
      <c r="AR1003" s="7"/>
      <c r="AS1003" s="7"/>
      <c r="AT1003" s="7"/>
      <c r="AU1003" s="7"/>
      <c r="AV1003" s="7"/>
      <c r="AW1003" s="7"/>
      <c r="AX1003" s="7"/>
      <c r="AY1003" s="7"/>
      <c r="AZ1003" s="7"/>
      <c r="BA1003" s="7"/>
      <c r="BB1003" s="7"/>
      <c r="BC1003" s="7"/>
      <c r="BD1003" s="7"/>
      <c r="BE1003" s="7"/>
      <c r="BF1003" s="7"/>
      <c r="BG1003" s="7"/>
      <c r="BH1003" s="7"/>
    </row>
    <row r="1004" spans="1:60" x14ac:dyDescent="0.25">
      <c r="A1004" s="1"/>
      <c r="B1004" s="79" t="s">
        <v>2516</v>
      </c>
      <c r="C1004" s="80" t="s">
        <v>3584</v>
      </c>
      <c r="D1004" s="80" t="s">
        <v>3540</v>
      </c>
      <c r="E1004" s="50">
        <v>561.79999999999995</v>
      </c>
      <c r="F1004" s="50">
        <v>629.4</v>
      </c>
      <c r="G1004" s="50">
        <v>710.9</v>
      </c>
      <c r="H1004" s="50">
        <v>910.4</v>
      </c>
      <c r="I1004" s="50">
        <v>1041</v>
      </c>
      <c r="J1004" s="50">
        <v>1206</v>
      </c>
      <c r="K1004" s="50">
        <v>1329</v>
      </c>
      <c r="L1004" s="50">
        <v>1452</v>
      </c>
      <c r="M1004" s="50">
        <v>1576</v>
      </c>
      <c r="N1004" s="50">
        <v>1744</v>
      </c>
      <c r="O1004" s="50">
        <v>561.79999999999995</v>
      </c>
      <c r="P1004" s="50">
        <v>629.4</v>
      </c>
      <c r="Q1004" s="50">
        <v>710.9</v>
      </c>
      <c r="R1004" s="50">
        <v>910.4</v>
      </c>
      <c r="S1004" s="50">
        <v>1041</v>
      </c>
      <c r="T1004" s="50">
        <v>1206</v>
      </c>
      <c r="U1004" s="50">
        <v>1329</v>
      </c>
      <c r="V1004" s="50">
        <v>1452</v>
      </c>
      <c r="W1004" s="50">
        <v>1576</v>
      </c>
      <c r="X1004" s="50">
        <v>1744</v>
      </c>
      <c r="Y1004" s="50">
        <v>561.79999999999995</v>
      </c>
      <c r="Z1004" s="50">
        <v>629.4</v>
      </c>
      <c r="AA1004" s="50">
        <v>710.9</v>
      </c>
      <c r="AB1004" s="50">
        <v>910.4</v>
      </c>
      <c r="AC1004" s="50">
        <v>1041</v>
      </c>
      <c r="AD1004" s="50">
        <v>1206</v>
      </c>
      <c r="AE1004" s="50">
        <v>1329</v>
      </c>
      <c r="AF1004" s="50">
        <v>1452</v>
      </c>
      <c r="AG1004" s="50">
        <v>1576</v>
      </c>
      <c r="AH1004" s="50">
        <v>1744</v>
      </c>
      <c r="AI1004" s="1"/>
      <c r="AJ1004" s="33" t="str">
        <f t="shared" si="30"/>
        <v/>
      </c>
      <c r="AK1004" s="33" t="str">
        <f t="shared" si="31"/>
        <v/>
      </c>
      <c r="AL1004" s="29"/>
      <c r="AM1004" s="29"/>
      <c r="AN1004" s="29"/>
      <c r="AO1004" s="29" t="s">
        <v>13</v>
      </c>
      <c r="AP1004" s="29"/>
      <c r="AQ1004" s="29"/>
      <c r="AR1004" s="7"/>
      <c r="AS1004" s="7"/>
      <c r="AT1004" s="7"/>
      <c r="AU1004" s="7"/>
      <c r="AV1004" s="7"/>
      <c r="AW1004" s="7"/>
      <c r="AX1004" s="7"/>
      <c r="AY1004" s="7"/>
      <c r="AZ1004" s="7"/>
      <c r="BA1004" s="7"/>
      <c r="BB1004" s="7"/>
      <c r="BC1004" s="7"/>
      <c r="BD1004" s="7"/>
      <c r="BE1004" s="7"/>
      <c r="BF1004" s="7"/>
      <c r="BG1004" s="7"/>
      <c r="BH1004" s="7"/>
    </row>
    <row r="1005" spans="1:60" x14ac:dyDescent="0.25">
      <c r="A1005" s="1"/>
      <c r="B1005" s="81" t="s">
        <v>2520</v>
      </c>
      <c r="C1005" s="53" t="s">
        <v>4327</v>
      </c>
      <c r="D1005" s="53" t="s">
        <v>4182</v>
      </c>
      <c r="E1005" s="49">
        <v>148.23287649050584</v>
      </c>
      <c r="F1005" s="49">
        <v>181.46063580932741</v>
      </c>
      <c r="G1005" s="49">
        <v>224.13691829896925</v>
      </c>
      <c r="H1005" s="49">
        <v>331.02275221548945</v>
      </c>
      <c r="I1005" s="49">
        <v>399.70357817968221</v>
      </c>
      <c r="J1005" s="49">
        <v>488.43617857215867</v>
      </c>
      <c r="K1005" s="49">
        <v>552.04277526303167</v>
      </c>
      <c r="L1005" s="49">
        <v>615.8571661057299</v>
      </c>
      <c r="M1005" s="49">
        <v>680.34181590235312</v>
      </c>
      <c r="N1005" s="49">
        <v>764.79825109216847</v>
      </c>
      <c r="O1005" s="49">
        <v>148.23287649050584</v>
      </c>
      <c r="P1005" s="49">
        <v>181.46063580932741</v>
      </c>
      <c r="Q1005" s="49">
        <v>224.13691829896925</v>
      </c>
      <c r="R1005" s="49">
        <v>331.02275221548945</v>
      </c>
      <c r="S1005" s="49">
        <v>399.70357817968221</v>
      </c>
      <c r="T1005" s="49">
        <v>488.43617857215867</v>
      </c>
      <c r="U1005" s="49">
        <v>552.04277526303167</v>
      </c>
      <c r="V1005" s="49">
        <v>615.8571661057299</v>
      </c>
      <c r="W1005" s="49">
        <v>680.34181590235312</v>
      </c>
      <c r="X1005" s="49">
        <v>764.79825109216847</v>
      </c>
      <c r="Y1005" s="49">
        <v>148.23287649050584</v>
      </c>
      <c r="Z1005" s="49">
        <v>181.46063580932741</v>
      </c>
      <c r="AA1005" s="49">
        <v>224.13691829896925</v>
      </c>
      <c r="AB1005" s="49">
        <v>331.02275221548945</v>
      </c>
      <c r="AC1005" s="49">
        <v>399.70357817968221</v>
      </c>
      <c r="AD1005" s="49">
        <v>488.43617857215867</v>
      </c>
      <c r="AE1005" s="49">
        <v>552.04277526303167</v>
      </c>
      <c r="AF1005" s="49">
        <v>615.8571661057299</v>
      </c>
      <c r="AG1005" s="49">
        <v>680.34181590235312</v>
      </c>
      <c r="AH1005" s="49">
        <v>764.79825109216847</v>
      </c>
      <c r="AI1005" s="1"/>
      <c r="AJ1005" s="33" t="str">
        <f t="shared" si="30"/>
        <v/>
      </c>
      <c r="AK1005" s="33" t="str">
        <f t="shared" si="31"/>
        <v/>
      </c>
      <c r="AL1005" s="29"/>
      <c r="AM1005" s="29"/>
      <c r="AN1005" s="29"/>
      <c r="AO1005" s="29" t="s">
        <v>13</v>
      </c>
      <c r="AP1005" s="29"/>
      <c r="AQ1005" s="29"/>
      <c r="AR1005" s="7"/>
      <c r="AS1005" s="7"/>
      <c r="AT1005" s="7"/>
      <c r="AU1005" s="7"/>
      <c r="AV1005" s="7"/>
      <c r="AW1005" s="7"/>
      <c r="AX1005" s="7"/>
      <c r="AY1005" s="7"/>
      <c r="AZ1005" s="7"/>
      <c r="BA1005" s="7"/>
      <c r="BB1005" s="7"/>
      <c r="BC1005" s="7"/>
      <c r="BD1005" s="7"/>
      <c r="BE1005" s="7"/>
      <c r="BF1005" s="7"/>
      <c r="BG1005" s="7"/>
      <c r="BH1005" s="7"/>
    </row>
    <row r="1006" spans="1:60" x14ac:dyDescent="0.25">
      <c r="A1006" s="1"/>
      <c r="B1006" s="81" t="s">
        <v>2524</v>
      </c>
      <c r="C1006" s="53" t="s">
        <v>4327</v>
      </c>
      <c r="D1006" s="53" t="s">
        <v>4183</v>
      </c>
      <c r="E1006" s="49">
        <v>289.74232684934981</v>
      </c>
      <c r="F1006" s="49">
        <v>348.88159502251966</v>
      </c>
      <c r="G1006" s="49">
        <v>424.46900496351651</v>
      </c>
      <c r="H1006" s="49">
        <v>610.81313601590989</v>
      </c>
      <c r="I1006" s="49">
        <v>730.29189361506394</v>
      </c>
      <c r="J1006" s="49">
        <v>883.99955146020466</v>
      </c>
      <c r="K1006" s="49">
        <v>993.56677091051301</v>
      </c>
      <c r="L1006" s="49">
        <v>1103.2859535888072</v>
      </c>
      <c r="M1006" s="49">
        <v>1215.5949898085175</v>
      </c>
      <c r="N1006" s="49">
        <v>1361.044115236996</v>
      </c>
      <c r="O1006" s="49">
        <v>289.74232684934981</v>
      </c>
      <c r="P1006" s="49">
        <v>348.88159502251966</v>
      </c>
      <c r="Q1006" s="49">
        <v>424.46900496351651</v>
      </c>
      <c r="R1006" s="49">
        <v>610.81313601590989</v>
      </c>
      <c r="S1006" s="49">
        <v>730.29189361506394</v>
      </c>
      <c r="T1006" s="49">
        <v>883.99955146020466</v>
      </c>
      <c r="U1006" s="49">
        <v>993.56677091051301</v>
      </c>
      <c r="V1006" s="49">
        <v>1103.2859535888072</v>
      </c>
      <c r="W1006" s="49">
        <v>1215.5949898085175</v>
      </c>
      <c r="X1006" s="49">
        <v>1361.044115236996</v>
      </c>
      <c r="Y1006" s="49">
        <v>289.74232684934981</v>
      </c>
      <c r="Z1006" s="49">
        <v>348.88159502251966</v>
      </c>
      <c r="AA1006" s="49">
        <v>424.46900496351651</v>
      </c>
      <c r="AB1006" s="49">
        <v>610.81313601590989</v>
      </c>
      <c r="AC1006" s="49">
        <v>730.29189361506394</v>
      </c>
      <c r="AD1006" s="49">
        <v>883.99955146020466</v>
      </c>
      <c r="AE1006" s="49">
        <v>993.56677091051301</v>
      </c>
      <c r="AF1006" s="49">
        <v>1103.2859535888072</v>
      </c>
      <c r="AG1006" s="49">
        <v>1215.5949898085175</v>
      </c>
      <c r="AH1006" s="49">
        <v>1361.044115236996</v>
      </c>
      <c r="AI1006" s="1"/>
      <c r="AJ1006" s="33" t="str">
        <f t="shared" si="30"/>
        <v/>
      </c>
      <c r="AK1006" s="33" t="str">
        <f t="shared" si="31"/>
        <v/>
      </c>
      <c r="AL1006" s="29"/>
      <c r="AM1006" s="29"/>
      <c r="AN1006" s="29"/>
      <c r="AO1006" s="29" t="s">
        <v>13</v>
      </c>
      <c r="AP1006" s="29"/>
      <c r="AQ1006" s="29"/>
      <c r="AR1006" s="7"/>
      <c r="AS1006" s="7"/>
      <c r="AT1006" s="7"/>
      <c r="AU1006" s="7"/>
      <c r="AV1006" s="7"/>
      <c r="AW1006" s="7"/>
      <c r="AX1006" s="7"/>
      <c r="AY1006" s="7"/>
      <c r="AZ1006" s="7"/>
      <c r="BA1006" s="7"/>
      <c r="BB1006" s="7"/>
      <c r="BC1006" s="7"/>
      <c r="BD1006" s="7"/>
      <c r="BE1006" s="7"/>
      <c r="BF1006" s="7"/>
      <c r="BG1006" s="7"/>
      <c r="BH1006" s="7"/>
    </row>
    <row r="1007" spans="1:60" s="33" customFormat="1" x14ac:dyDescent="0.25">
      <c r="A1007" s="1"/>
      <c r="B1007" s="46" t="s">
        <v>2528</v>
      </c>
      <c r="C1007" s="53" t="s">
        <v>4327</v>
      </c>
      <c r="D1007" s="80" t="s">
        <v>2529</v>
      </c>
      <c r="E1007" s="49">
        <v>113.1514231054675</v>
      </c>
      <c r="F1007" s="49">
        <v>140.31606738540324</v>
      </c>
      <c r="G1007" s="49">
        <v>174.78409750842016</v>
      </c>
      <c r="H1007" s="49">
        <v>261.84130765221278</v>
      </c>
      <c r="I1007" s="49">
        <v>318.02807786761571</v>
      </c>
      <c r="J1007" s="49">
        <v>390.2992146715664</v>
      </c>
      <c r="K1007" s="49">
        <v>442.73692317556737</v>
      </c>
      <c r="L1007" s="49">
        <v>494.64434116734316</v>
      </c>
      <c r="M1007" s="49">
        <v>547.47296654023796</v>
      </c>
      <c r="N1007" s="49">
        <v>616.10520466635182</v>
      </c>
      <c r="O1007" s="49">
        <v>113.1514231054675</v>
      </c>
      <c r="P1007" s="49">
        <v>140.31606738540324</v>
      </c>
      <c r="Q1007" s="49">
        <v>174.78409750842016</v>
      </c>
      <c r="R1007" s="49">
        <v>261.84130765221278</v>
      </c>
      <c r="S1007" s="49">
        <v>318.02807786761571</v>
      </c>
      <c r="T1007" s="49">
        <v>390.2992146715664</v>
      </c>
      <c r="U1007" s="49">
        <v>442.73692317556737</v>
      </c>
      <c r="V1007" s="49">
        <v>494.64434116734316</v>
      </c>
      <c r="W1007" s="49">
        <v>547.47296654023796</v>
      </c>
      <c r="X1007" s="49">
        <v>616.10520466635182</v>
      </c>
      <c r="Y1007" s="49">
        <v>113.1514231054675</v>
      </c>
      <c r="Z1007" s="49">
        <v>140.31606738540324</v>
      </c>
      <c r="AA1007" s="49">
        <v>174.78409750842016</v>
      </c>
      <c r="AB1007" s="49">
        <v>261.84130765221278</v>
      </c>
      <c r="AC1007" s="49">
        <v>318.02807786761571</v>
      </c>
      <c r="AD1007" s="49">
        <v>390.2992146715664</v>
      </c>
      <c r="AE1007" s="49">
        <v>442.73692317556737</v>
      </c>
      <c r="AF1007" s="49">
        <v>494.64434116734316</v>
      </c>
      <c r="AG1007" s="49">
        <v>547.47296654023796</v>
      </c>
      <c r="AH1007" s="49">
        <v>616.10520466635182</v>
      </c>
      <c r="AI1007" s="1"/>
      <c r="AJ1007" s="33" t="str">
        <f t="shared" si="30"/>
        <v/>
      </c>
      <c r="AK1007" s="33" t="str">
        <f t="shared" si="31"/>
        <v/>
      </c>
      <c r="AL1007" s="29"/>
      <c r="AM1007" s="29"/>
      <c r="AN1007" s="29"/>
      <c r="AO1007" s="29" t="s">
        <v>13</v>
      </c>
      <c r="AP1007" s="29"/>
      <c r="AQ1007" s="29"/>
      <c r="AR1007" s="7"/>
      <c r="AS1007" s="7"/>
      <c r="AT1007" s="7"/>
      <c r="AU1007" s="7"/>
      <c r="AV1007" s="7"/>
      <c r="AW1007" s="7"/>
      <c r="AX1007" s="7"/>
      <c r="AY1007" s="7"/>
      <c r="AZ1007" s="7"/>
      <c r="BA1007" s="7"/>
      <c r="BB1007" s="7"/>
      <c r="BC1007" s="7"/>
      <c r="BD1007" s="7"/>
      <c r="BE1007" s="7"/>
      <c r="BF1007" s="7"/>
      <c r="BG1007" s="7"/>
      <c r="BH1007" s="7"/>
    </row>
    <row r="1008" spans="1:60" x14ac:dyDescent="0.25">
      <c r="A1008" s="1"/>
      <c r="B1008" s="79" t="s">
        <v>2536</v>
      </c>
      <c r="C1008" s="80" t="s">
        <v>3585</v>
      </c>
      <c r="D1008" s="80" t="s">
        <v>3541</v>
      </c>
      <c r="E1008" s="50">
        <v>191.6</v>
      </c>
      <c r="F1008" s="50">
        <v>249.5</v>
      </c>
      <c r="G1008" s="50">
        <v>321.89999999999998</v>
      </c>
      <c r="H1008" s="50">
        <v>493.9</v>
      </c>
      <c r="I1008" s="50">
        <v>597.29999999999995</v>
      </c>
      <c r="J1008" s="50">
        <v>714.3</v>
      </c>
      <c r="K1008" s="50">
        <v>791.8</v>
      </c>
      <c r="L1008" s="50">
        <v>861.8</v>
      </c>
      <c r="M1008" s="50">
        <v>925.4</v>
      </c>
      <c r="N1008" s="50">
        <v>1001</v>
      </c>
      <c r="O1008" s="50">
        <v>191.6</v>
      </c>
      <c r="P1008" s="50">
        <v>249.5</v>
      </c>
      <c r="Q1008" s="50">
        <v>321.89999999999998</v>
      </c>
      <c r="R1008" s="50">
        <v>493.9</v>
      </c>
      <c r="S1008" s="50">
        <v>597.29999999999995</v>
      </c>
      <c r="T1008" s="50">
        <v>714.3</v>
      </c>
      <c r="U1008" s="50">
        <v>791.8</v>
      </c>
      <c r="V1008" s="50">
        <v>861.8</v>
      </c>
      <c r="W1008" s="50">
        <v>925.4</v>
      </c>
      <c r="X1008" s="50">
        <v>1001</v>
      </c>
      <c r="Y1008" s="50">
        <v>191.6</v>
      </c>
      <c r="Z1008" s="50">
        <v>249.5</v>
      </c>
      <c r="AA1008" s="50">
        <v>321.89999999999998</v>
      </c>
      <c r="AB1008" s="50">
        <v>493.9</v>
      </c>
      <c r="AC1008" s="50">
        <v>597.29999999999995</v>
      </c>
      <c r="AD1008" s="50">
        <v>714.3</v>
      </c>
      <c r="AE1008" s="50">
        <v>791.8</v>
      </c>
      <c r="AF1008" s="50">
        <v>861.8</v>
      </c>
      <c r="AG1008" s="50">
        <v>925.4</v>
      </c>
      <c r="AH1008" s="50">
        <v>1001</v>
      </c>
      <c r="AI1008" s="1"/>
      <c r="AJ1008" s="33" t="str">
        <f t="shared" si="30"/>
        <v/>
      </c>
      <c r="AK1008" s="33" t="str">
        <f t="shared" si="31"/>
        <v/>
      </c>
      <c r="AL1008" s="29"/>
      <c r="AM1008" s="29"/>
      <c r="AN1008" s="29"/>
      <c r="AO1008" s="29" t="s">
        <v>13</v>
      </c>
      <c r="AP1008" s="29"/>
      <c r="AQ1008" s="29"/>
      <c r="AR1008" s="7"/>
      <c r="AS1008" s="7"/>
      <c r="AT1008" s="7"/>
      <c r="AU1008" s="7"/>
      <c r="AV1008" s="7"/>
      <c r="AW1008" s="7"/>
      <c r="AX1008" s="7"/>
      <c r="AY1008" s="7"/>
      <c r="AZ1008" s="7"/>
      <c r="BA1008" s="7"/>
      <c r="BB1008" s="7"/>
      <c r="BC1008" s="7"/>
      <c r="BD1008" s="7"/>
      <c r="BE1008" s="7"/>
      <c r="BF1008" s="7"/>
      <c r="BG1008" s="7"/>
      <c r="BH1008" s="7"/>
    </row>
    <row r="1009" spans="1:60" x14ac:dyDescent="0.25">
      <c r="A1009" s="1"/>
      <c r="B1009" s="81" t="s">
        <v>2538</v>
      </c>
      <c r="C1009" s="53" t="s">
        <v>4327</v>
      </c>
      <c r="D1009" s="53" t="s">
        <v>4184</v>
      </c>
      <c r="E1009" s="49">
        <v>46.076253113100059</v>
      </c>
      <c r="F1009" s="49">
        <v>55.760307251621462</v>
      </c>
      <c r="G1009" s="49">
        <v>67.640939964357131</v>
      </c>
      <c r="H1009" s="49">
        <v>96.8017533476945</v>
      </c>
      <c r="I1009" s="49">
        <v>115.1796515182139</v>
      </c>
      <c r="J1009" s="49">
        <v>137.7875209975663</v>
      </c>
      <c r="K1009" s="49">
        <v>154.01787782924777</v>
      </c>
      <c r="L1009" s="49">
        <v>169.34305049919749</v>
      </c>
      <c r="M1009" s="49">
        <v>185.15176929547852</v>
      </c>
      <c r="N1009" s="49">
        <v>204.45053202819389</v>
      </c>
      <c r="O1009" s="49">
        <v>46.076253113100059</v>
      </c>
      <c r="P1009" s="49">
        <v>55.760307251621462</v>
      </c>
      <c r="Q1009" s="49">
        <v>67.640939964357131</v>
      </c>
      <c r="R1009" s="49">
        <v>96.8017533476945</v>
      </c>
      <c r="S1009" s="49">
        <v>115.1796515182139</v>
      </c>
      <c r="T1009" s="49">
        <v>137.7875209975663</v>
      </c>
      <c r="U1009" s="49">
        <v>154.01787782924777</v>
      </c>
      <c r="V1009" s="49">
        <v>169.34305049919749</v>
      </c>
      <c r="W1009" s="49">
        <v>185.15176929547852</v>
      </c>
      <c r="X1009" s="49">
        <v>204.45053202819389</v>
      </c>
      <c r="Y1009" s="49">
        <v>46.076253113100059</v>
      </c>
      <c r="Z1009" s="49">
        <v>55.760307251621462</v>
      </c>
      <c r="AA1009" s="49">
        <v>67.640939964357131</v>
      </c>
      <c r="AB1009" s="49">
        <v>96.8017533476945</v>
      </c>
      <c r="AC1009" s="49">
        <v>115.1796515182139</v>
      </c>
      <c r="AD1009" s="49">
        <v>137.7875209975663</v>
      </c>
      <c r="AE1009" s="49">
        <v>154.01787782924777</v>
      </c>
      <c r="AF1009" s="49">
        <v>169.34305049919749</v>
      </c>
      <c r="AG1009" s="49">
        <v>185.15176929547852</v>
      </c>
      <c r="AH1009" s="49">
        <v>204.45053202819389</v>
      </c>
      <c r="AI1009" s="1"/>
      <c r="AJ1009" s="33" t="str">
        <f t="shared" si="30"/>
        <v/>
      </c>
      <c r="AK1009" s="33" t="str">
        <f t="shared" si="31"/>
        <v/>
      </c>
      <c r="AL1009" s="29"/>
      <c r="AM1009" s="29"/>
      <c r="AN1009" s="29"/>
      <c r="AO1009" s="29" t="s">
        <v>13</v>
      </c>
      <c r="AP1009" s="29"/>
      <c r="AQ1009" s="29"/>
      <c r="AR1009" s="7"/>
      <c r="AS1009" s="7"/>
      <c r="AT1009" s="7"/>
      <c r="AU1009" s="7"/>
      <c r="AV1009" s="7"/>
      <c r="AW1009" s="7"/>
      <c r="AX1009" s="7"/>
      <c r="AY1009" s="7"/>
      <c r="AZ1009" s="7"/>
      <c r="BA1009" s="7"/>
      <c r="BB1009" s="7"/>
      <c r="BC1009" s="7"/>
      <c r="BD1009" s="7"/>
      <c r="BE1009" s="7"/>
      <c r="BF1009" s="7"/>
      <c r="BG1009" s="7"/>
      <c r="BH1009" s="7"/>
    </row>
    <row r="1010" spans="1:60" x14ac:dyDescent="0.25">
      <c r="A1010" s="1"/>
      <c r="B1010" s="79" t="s">
        <v>2540</v>
      </c>
      <c r="C1010" s="80" t="s">
        <v>4398</v>
      </c>
      <c r="D1010" s="80" t="s">
        <v>3542</v>
      </c>
      <c r="E1010" s="50">
        <v>702.90790875027358</v>
      </c>
      <c r="F1010" s="50">
        <v>793.40939596147712</v>
      </c>
      <c r="G1010" s="50">
        <v>902.83165076783007</v>
      </c>
      <c r="H1010" s="50">
        <v>1168.912595434532</v>
      </c>
      <c r="I1010" s="50">
        <v>1342.5676194768532</v>
      </c>
      <c r="J1010" s="50">
        <v>1561.108147347268</v>
      </c>
      <c r="K1010" s="50">
        <v>1722.4281295588899</v>
      </c>
      <c r="L1010" s="50">
        <v>1884.6958336367281</v>
      </c>
      <c r="M1010" s="50">
        <v>2048.5403556128563</v>
      </c>
      <c r="N1010" s="50">
        <v>2267.8429653329299</v>
      </c>
      <c r="O1010" s="50">
        <v>702.90790875027358</v>
      </c>
      <c r="P1010" s="50">
        <v>793.40939596147712</v>
      </c>
      <c r="Q1010" s="50">
        <v>902.83165076783007</v>
      </c>
      <c r="R1010" s="50">
        <v>1168.912595434532</v>
      </c>
      <c r="S1010" s="50">
        <v>1342.5676194768532</v>
      </c>
      <c r="T1010" s="50">
        <v>1561.108147347268</v>
      </c>
      <c r="U1010" s="50">
        <v>1722.4281295588899</v>
      </c>
      <c r="V1010" s="50">
        <v>1884.6958336367281</v>
      </c>
      <c r="W1010" s="50">
        <v>2048.5403556128563</v>
      </c>
      <c r="X1010" s="50">
        <v>2267.8429653329299</v>
      </c>
      <c r="Y1010" s="50">
        <v>702.90790875027358</v>
      </c>
      <c r="Z1010" s="50">
        <v>793.40939596147712</v>
      </c>
      <c r="AA1010" s="50">
        <v>902.83165076783007</v>
      </c>
      <c r="AB1010" s="50">
        <v>1168.912595434532</v>
      </c>
      <c r="AC1010" s="50">
        <v>1342.5676194768532</v>
      </c>
      <c r="AD1010" s="50">
        <v>1561.108147347268</v>
      </c>
      <c r="AE1010" s="50">
        <v>1722.4281295588899</v>
      </c>
      <c r="AF1010" s="50">
        <v>1884.6958336367281</v>
      </c>
      <c r="AG1010" s="50">
        <v>2048.5403556128563</v>
      </c>
      <c r="AH1010" s="50">
        <v>2267.8429653329299</v>
      </c>
      <c r="AI1010" s="1"/>
      <c r="AJ1010" s="33" t="str">
        <f t="shared" si="30"/>
        <v/>
      </c>
      <c r="AK1010" s="33" t="str">
        <f t="shared" si="31"/>
        <v/>
      </c>
      <c r="AL1010" s="29"/>
      <c r="AM1010" s="29"/>
      <c r="AN1010" s="29"/>
      <c r="AO1010" s="29" t="s">
        <v>13</v>
      </c>
      <c r="AP1010" s="29"/>
      <c r="AQ1010" s="29"/>
      <c r="AR1010" s="7"/>
      <c r="AS1010" s="7"/>
      <c r="AT1010" s="7"/>
      <c r="AU1010" s="7"/>
      <c r="AV1010" s="7"/>
      <c r="AW1010" s="7"/>
      <c r="AX1010" s="7"/>
      <c r="AY1010" s="7"/>
      <c r="AZ1010" s="7"/>
      <c r="BA1010" s="7"/>
      <c r="BB1010" s="7"/>
      <c r="BC1010" s="7"/>
      <c r="BD1010" s="7"/>
      <c r="BE1010" s="7"/>
      <c r="BF1010" s="7"/>
      <c r="BG1010" s="7"/>
      <c r="BH1010" s="7"/>
    </row>
    <row r="1011" spans="1:60" x14ac:dyDescent="0.25">
      <c r="A1011" s="1"/>
      <c r="B1011" s="79" t="s">
        <v>2543</v>
      </c>
      <c r="C1011" s="80" t="s">
        <v>3585</v>
      </c>
      <c r="D1011" s="80" t="s">
        <v>3543</v>
      </c>
      <c r="E1011" s="50">
        <v>896.4</v>
      </c>
      <c r="F1011" s="50">
        <v>1011.5</v>
      </c>
      <c r="G1011" s="50">
        <v>1151</v>
      </c>
      <c r="H1011" s="50">
        <v>1493</v>
      </c>
      <c r="I1011" s="50">
        <v>1718</v>
      </c>
      <c r="J1011" s="50">
        <v>2002</v>
      </c>
      <c r="K1011" s="50">
        <v>2213</v>
      </c>
      <c r="L1011" s="50">
        <v>2426</v>
      </c>
      <c r="M1011" s="50">
        <v>2641</v>
      </c>
      <c r="N1011" s="50">
        <v>2931</v>
      </c>
      <c r="O1011" s="50">
        <v>896.4</v>
      </c>
      <c r="P1011" s="50">
        <v>1011.5</v>
      </c>
      <c r="Q1011" s="50">
        <v>1151</v>
      </c>
      <c r="R1011" s="50">
        <v>1493</v>
      </c>
      <c r="S1011" s="50">
        <v>1718</v>
      </c>
      <c r="T1011" s="50">
        <v>2002</v>
      </c>
      <c r="U1011" s="50">
        <v>2213</v>
      </c>
      <c r="V1011" s="50">
        <v>2426</v>
      </c>
      <c r="W1011" s="50">
        <v>2641</v>
      </c>
      <c r="X1011" s="50">
        <v>2931</v>
      </c>
      <c r="Y1011" s="50">
        <v>896.4</v>
      </c>
      <c r="Z1011" s="50">
        <v>1011.5</v>
      </c>
      <c r="AA1011" s="50">
        <v>1151</v>
      </c>
      <c r="AB1011" s="50">
        <v>1493</v>
      </c>
      <c r="AC1011" s="50">
        <v>1718</v>
      </c>
      <c r="AD1011" s="50">
        <v>2002</v>
      </c>
      <c r="AE1011" s="50">
        <v>2213</v>
      </c>
      <c r="AF1011" s="50">
        <v>2426</v>
      </c>
      <c r="AG1011" s="50">
        <v>2641</v>
      </c>
      <c r="AH1011" s="50">
        <v>2931</v>
      </c>
      <c r="AI1011" s="1"/>
      <c r="AJ1011" s="33" t="str">
        <f t="shared" si="30"/>
        <v/>
      </c>
      <c r="AK1011" s="33" t="str">
        <f t="shared" si="31"/>
        <v/>
      </c>
      <c r="AL1011" s="29"/>
      <c r="AM1011" s="29"/>
      <c r="AN1011" s="29"/>
      <c r="AO1011" s="29" t="s">
        <v>13</v>
      </c>
      <c r="AP1011" s="29"/>
      <c r="AQ1011" s="29"/>
      <c r="AR1011" s="7"/>
      <c r="AS1011" s="7"/>
      <c r="AT1011" s="7"/>
      <c r="AU1011" s="7"/>
      <c r="AV1011" s="7"/>
      <c r="AW1011" s="7"/>
      <c r="AX1011" s="7"/>
      <c r="AY1011" s="7"/>
      <c r="AZ1011" s="7"/>
      <c r="BA1011" s="7"/>
      <c r="BB1011" s="7"/>
      <c r="BC1011" s="7"/>
      <c r="BD1011" s="7"/>
      <c r="BE1011" s="7"/>
      <c r="BF1011" s="7"/>
      <c r="BG1011" s="7"/>
      <c r="BH1011" s="7"/>
    </row>
    <row r="1012" spans="1:60" s="33" customFormat="1" x14ac:dyDescent="0.25">
      <c r="A1012" s="1"/>
      <c r="B1012" s="99" t="s">
        <v>2549</v>
      </c>
      <c r="C1012" s="80" t="s">
        <v>4398</v>
      </c>
      <c r="D1012" s="80" t="s">
        <v>2550</v>
      </c>
      <c r="E1012" s="50">
        <v>9353.159168399774</v>
      </c>
      <c r="F1012" s="50">
        <v>10389.620867643196</v>
      </c>
      <c r="G1012" s="50">
        <v>11609.657021144154</v>
      </c>
      <c r="H1012" s="50">
        <v>14458.323301662405</v>
      </c>
      <c r="I1012" s="50">
        <v>16243.785075253254</v>
      </c>
      <c r="J1012" s="50">
        <v>18410.195306009075</v>
      </c>
      <c r="K1012" s="50">
        <v>19962.775473755832</v>
      </c>
      <c r="L1012" s="50">
        <v>21495.51286679005</v>
      </c>
      <c r="M1012" s="50">
        <v>22995.422455780732</v>
      </c>
      <c r="N1012" s="50">
        <v>24968.188432519106</v>
      </c>
      <c r="O1012" s="50">
        <v>9353.159168399774</v>
      </c>
      <c r="P1012" s="50">
        <v>10389.620867643196</v>
      </c>
      <c r="Q1012" s="50">
        <v>11609.657021144154</v>
      </c>
      <c r="R1012" s="50">
        <v>14458.323301662405</v>
      </c>
      <c r="S1012" s="50">
        <v>16243.785075253254</v>
      </c>
      <c r="T1012" s="50">
        <v>18410.195306009075</v>
      </c>
      <c r="U1012" s="50">
        <v>19962.775473755832</v>
      </c>
      <c r="V1012" s="50">
        <v>21495.51286679005</v>
      </c>
      <c r="W1012" s="50">
        <v>22995.422455780732</v>
      </c>
      <c r="X1012" s="50">
        <v>24968.188432519106</v>
      </c>
      <c r="Y1012" s="50">
        <v>9353.159168399774</v>
      </c>
      <c r="Z1012" s="50">
        <v>10389.620867643196</v>
      </c>
      <c r="AA1012" s="50">
        <v>11609.657021144154</v>
      </c>
      <c r="AB1012" s="50">
        <v>14458.323301662405</v>
      </c>
      <c r="AC1012" s="50">
        <v>16243.785075253254</v>
      </c>
      <c r="AD1012" s="50">
        <v>18410.195306009075</v>
      </c>
      <c r="AE1012" s="50">
        <v>19962.775473755832</v>
      </c>
      <c r="AF1012" s="50">
        <v>21495.51286679005</v>
      </c>
      <c r="AG1012" s="50">
        <v>22995.422455780732</v>
      </c>
      <c r="AH1012" s="50">
        <v>24968.188432519106</v>
      </c>
      <c r="AI1012" s="1"/>
      <c r="AJ1012" s="33" t="str">
        <f t="shared" si="30"/>
        <v/>
      </c>
      <c r="AK1012" s="33" t="str">
        <f t="shared" si="31"/>
        <v/>
      </c>
      <c r="AL1012" s="29"/>
      <c r="AM1012" s="29"/>
      <c r="AN1012" s="29"/>
      <c r="AO1012" s="29" t="s">
        <v>13</v>
      </c>
      <c r="AP1012" s="29"/>
      <c r="AQ1012" s="29"/>
      <c r="AR1012" s="7"/>
      <c r="AS1012" s="7"/>
      <c r="AT1012" s="7"/>
      <c r="AU1012" s="7"/>
      <c r="AV1012" s="7"/>
      <c r="AW1012" s="7"/>
      <c r="AX1012" s="7"/>
      <c r="AY1012" s="7"/>
      <c r="AZ1012" s="7"/>
      <c r="BA1012" s="7"/>
      <c r="BB1012" s="7"/>
      <c r="BC1012" s="7"/>
      <c r="BD1012" s="7"/>
      <c r="BE1012" s="7"/>
      <c r="BF1012" s="7"/>
      <c r="BG1012" s="7"/>
      <c r="BH1012" s="7"/>
    </row>
    <row r="1013" spans="1:60" x14ac:dyDescent="0.25">
      <c r="A1013" s="1"/>
      <c r="B1013" s="81" t="s">
        <v>2551</v>
      </c>
      <c r="C1013" s="53" t="s">
        <v>4327</v>
      </c>
      <c r="D1013" s="53" t="s">
        <v>4185</v>
      </c>
      <c r="E1013" s="49">
        <v>1106.1047526966486</v>
      </c>
      <c r="F1013" s="49">
        <v>1252.546427440677</v>
      </c>
      <c r="G1013" s="49">
        <v>1433.6334955656321</v>
      </c>
      <c r="H1013" s="49">
        <v>1913.362376436794</v>
      </c>
      <c r="I1013" s="49">
        <v>2250.373667140339</v>
      </c>
      <c r="J1013" s="49">
        <v>2688.727483869297</v>
      </c>
      <c r="K1013" s="49">
        <v>3014.2145206885416</v>
      </c>
      <c r="L1013" s="49">
        <v>3388.2120389618331</v>
      </c>
      <c r="M1013" s="49">
        <v>3710.2306054647834</v>
      </c>
      <c r="N1013" s="49">
        <v>4223.8988350323025</v>
      </c>
      <c r="O1013" s="49">
        <v>1106.1047526966486</v>
      </c>
      <c r="P1013" s="49">
        <v>1252.546427440677</v>
      </c>
      <c r="Q1013" s="49">
        <v>1433.6334955656321</v>
      </c>
      <c r="R1013" s="49">
        <v>1913.362376436794</v>
      </c>
      <c r="S1013" s="49">
        <v>2250.373667140339</v>
      </c>
      <c r="T1013" s="49">
        <v>2688.727483869297</v>
      </c>
      <c r="U1013" s="49">
        <v>3014.2145206885416</v>
      </c>
      <c r="V1013" s="49">
        <v>3388.2120389618331</v>
      </c>
      <c r="W1013" s="49">
        <v>3710.2306054647834</v>
      </c>
      <c r="X1013" s="49">
        <v>4223.8988350323025</v>
      </c>
      <c r="Y1013" s="49">
        <v>1106.1047526966486</v>
      </c>
      <c r="Z1013" s="49">
        <v>1252.546427440677</v>
      </c>
      <c r="AA1013" s="49">
        <v>1433.6334955656321</v>
      </c>
      <c r="AB1013" s="49">
        <v>1913.362376436794</v>
      </c>
      <c r="AC1013" s="49">
        <v>2250.373667140339</v>
      </c>
      <c r="AD1013" s="49">
        <v>2688.727483869297</v>
      </c>
      <c r="AE1013" s="49">
        <v>3014.2145206885416</v>
      </c>
      <c r="AF1013" s="49">
        <v>3388.2120389618331</v>
      </c>
      <c r="AG1013" s="49">
        <v>3710.2306054647834</v>
      </c>
      <c r="AH1013" s="49">
        <v>4223.8988350323025</v>
      </c>
      <c r="AI1013" s="1"/>
      <c r="AJ1013" s="33" t="str">
        <f t="shared" si="30"/>
        <v/>
      </c>
      <c r="AK1013" s="33" t="str">
        <f t="shared" si="31"/>
        <v/>
      </c>
      <c r="AL1013" s="29"/>
      <c r="AM1013" s="29"/>
      <c r="AN1013" s="29"/>
      <c r="AO1013" s="29" t="s">
        <v>13</v>
      </c>
      <c r="AP1013" s="29"/>
      <c r="AQ1013" s="29"/>
      <c r="AR1013" s="7"/>
      <c r="AS1013" s="7"/>
      <c r="AT1013" s="7"/>
      <c r="AU1013" s="7"/>
      <c r="AV1013" s="7"/>
      <c r="AW1013" s="7"/>
      <c r="AX1013" s="7"/>
      <c r="AY1013" s="7"/>
      <c r="AZ1013" s="7"/>
      <c r="BA1013" s="7"/>
      <c r="BB1013" s="7"/>
      <c r="BC1013" s="7"/>
      <c r="BD1013" s="7"/>
      <c r="BE1013" s="7"/>
      <c r="BF1013" s="7"/>
      <c r="BG1013" s="7"/>
      <c r="BH1013" s="7"/>
    </row>
    <row r="1014" spans="1:60" x14ac:dyDescent="0.25">
      <c r="A1014" s="1"/>
      <c r="B1014" s="81" t="s">
        <v>2557</v>
      </c>
      <c r="C1014" s="53" t="s">
        <v>4327</v>
      </c>
      <c r="D1014" s="53" t="s">
        <v>4186</v>
      </c>
      <c r="E1014" s="49">
        <v>2438.1132615071583</v>
      </c>
      <c r="F1014" s="49">
        <v>2756.6666289643076</v>
      </c>
      <c r="G1014" s="49">
        <v>3146.3170744941067</v>
      </c>
      <c r="H1014" s="49">
        <v>4177.951297952658</v>
      </c>
      <c r="I1014" s="49">
        <v>4901.2261116177642</v>
      </c>
      <c r="J1014" s="49">
        <v>5840.5203025329447</v>
      </c>
      <c r="K1014" s="49">
        <v>6537.040763439355</v>
      </c>
      <c r="L1014" s="49">
        <v>7343.6560038948255</v>
      </c>
      <c r="M1014" s="49">
        <v>8029.7930511558616</v>
      </c>
      <c r="N1014" s="49">
        <v>9134.2772621818822</v>
      </c>
      <c r="O1014" s="49">
        <v>2438.1132615071583</v>
      </c>
      <c r="P1014" s="49">
        <v>2756.6666289643076</v>
      </c>
      <c r="Q1014" s="49">
        <v>3146.3170744941067</v>
      </c>
      <c r="R1014" s="49">
        <v>4177.951297952658</v>
      </c>
      <c r="S1014" s="49">
        <v>4901.2261116177642</v>
      </c>
      <c r="T1014" s="49">
        <v>5840.5203025329447</v>
      </c>
      <c r="U1014" s="49">
        <v>6537.040763439355</v>
      </c>
      <c r="V1014" s="49">
        <v>7343.6560038948255</v>
      </c>
      <c r="W1014" s="49">
        <v>8029.7930511558616</v>
      </c>
      <c r="X1014" s="49">
        <v>9134.2772621818822</v>
      </c>
      <c r="Y1014" s="49">
        <v>2438.1132615071583</v>
      </c>
      <c r="Z1014" s="49">
        <v>2756.6666289643076</v>
      </c>
      <c r="AA1014" s="49">
        <v>3146.3170744941067</v>
      </c>
      <c r="AB1014" s="49">
        <v>4177.951297952658</v>
      </c>
      <c r="AC1014" s="49">
        <v>4901.2261116177642</v>
      </c>
      <c r="AD1014" s="49">
        <v>5840.5203025329447</v>
      </c>
      <c r="AE1014" s="49">
        <v>6537.040763439355</v>
      </c>
      <c r="AF1014" s="49">
        <v>7343.6560038948255</v>
      </c>
      <c r="AG1014" s="49">
        <v>8029.7930511558616</v>
      </c>
      <c r="AH1014" s="49">
        <v>9134.2772621818822</v>
      </c>
      <c r="AI1014" s="1"/>
      <c r="AJ1014" s="33" t="str">
        <f t="shared" si="30"/>
        <v/>
      </c>
      <c r="AK1014" s="33" t="str">
        <f t="shared" si="31"/>
        <v/>
      </c>
      <c r="AL1014" s="29"/>
      <c r="AM1014" s="29"/>
      <c r="AN1014" s="29"/>
      <c r="AO1014" s="29" t="s">
        <v>13</v>
      </c>
      <c r="AP1014" s="29"/>
      <c r="AQ1014" s="29"/>
      <c r="AR1014" s="7"/>
      <c r="AS1014" s="7"/>
      <c r="AT1014" s="7"/>
      <c r="AU1014" s="7"/>
      <c r="AV1014" s="7"/>
      <c r="AW1014" s="7"/>
      <c r="AX1014" s="7"/>
      <c r="AY1014" s="7"/>
      <c r="AZ1014" s="7"/>
      <c r="BA1014" s="7"/>
      <c r="BB1014" s="7"/>
      <c r="BC1014" s="7"/>
      <c r="BD1014" s="7"/>
      <c r="BE1014" s="7"/>
      <c r="BF1014" s="7"/>
      <c r="BG1014" s="7"/>
      <c r="BH1014" s="7"/>
    </row>
    <row r="1015" spans="1:60" x14ac:dyDescent="0.25">
      <c r="A1015" s="1"/>
      <c r="B1015" s="81" t="s">
        <v>2559</v>
      </c>
      <c r="C1015" s="53" t="s">
        <v>4327</v>
      </c>
      <c r="D1015" s="53" t="s">
        <v>4187</v>
      </c>
      <c r="E1015" s="49">
        <v>2933.6116478235472</v>
      </c>
      <c r="F1015" s="49">
        <v>3308.3811219505346</v>
      </c>
      <c r="G1015" s="49">
        <v>3762.6039548667468</v>
      </c>
      <c r="H1015" s="49">
        <v>4963.6918868282355</v>
      </c>
      <c r="I1015" s="49">
        <v>5798.4555139862168</v>
      </c>
      <c r="J1015" s="49">
        <v>6876.7908862487448</v>
      </c>
      <c r="K1015" s="49">
        <v>7671.9168857849054</v>
      </c>
      <c r="L1015" s="49">
        <v>8594.6615685945162</v>
      </c>
      <c r="M1015" s="49">
        <v>9371.3470986333959</v>
      </c>
      <c r="N1015" s="49">
        <v>10627.411629799799</v>
      </c>
      <c r="O1015" s="49">
        <v>2933.6116478235472</v>
      </c>
      <c r="P1015" s="49">
        <v>3308.3811219505346</v>
      </c>
      <c r="Q1015" s="49">
        <v>3762.6039548667468</v>
      </c>
      <c r="R1015" s="49">
        <v>4963.6918868282355</v>
      </c>
      <c r="S1015" s="49">
        <v>5798.4555139862168</v>
      </c>
      <c r="T1015" s="49">
        <v>6876.7908862487448</v>
      </c>
      <c r="U1015" s="49">
        <v>7671.9168857849054</v>
      </c>
      <c r="V1015" s="49">
        <v>8594.6615685945162</v>
      </c>
      <c r="W1015" s="49">
        <v>9371.3470986333959</v>
      </c>
      <c r="X1015" s="49">
        <v>10627.411629799799</v>
      </c>
      <c r="Y1015" s="49">
        <v>2933.6116478235472</v>
      </c>
      <c r="Z1015" s="49">
        <v>3308.3811219505346</v>
      </c>
      <c r="AA1015" s="49">
        <v>3762.6039548667468</v>
      </c>
      <c r="AB1015" s="49">
        <v>4963.6918868282355</v>
      </c>
      <c r="AC1015" s="49">
        <v>5798.4555139862168</v>
      </c>
      <c r="AD1015" s="49">
        <v>6876.7908862487448</v>
      </c>
      <c r="AE1015" s="49">
        <v>7671.9168857849054</v>
      </c>
      <c r="AF1015" s="49">
        <v>8594.6615685945162</v>
      </c>
      <c r="AG1015" s="49">
        <v>9371.3470986333959</v>
      </c>
      <c r="AH1015" s="49">
        <v>10627.411629799799</v>
      </c>
      <c r="AI1015" s="1"/>
      <c r="AJ1015" s="33" t="str">
        <f t="shared" si="30"/>
        <v/>
      </c>
      <c r="AK1015" s="33" t="str">
        <f t="shared" si="31"/>
        <v/>
      </c>
      <c r="AL1015" s="29"/>
      <c r="AM1015" s="29"/>
      <c r="AN1015" s="29"/>
      <c r="AO1015" s="29" t="s">
        <v>13</v>
      </c>
      <c r="AP1015" s="29"/>
      <c r="AQ1015" s="29"/>
      <c r="AR1015" s="7"/>
      <c r="AS1015" s="7"/>
      <c r="AT1015" s="7"/>
      <c r="AU1015" s="7"/>
      <c r="AV1015" s="7"/>
      <c r="AW1015" s="7"/>
      <c r="AX1015" s="7"/>
      <c r="AY1015" s="7"/>
      <c r="AZ1015" s="7"/>
      <c r="BA1015" s="7"/>
      <c r="BB1015" s="7"/>
      <c r="BC1015" s="7"/>
      <c r="BD1015" s="7"/>
      <c r="BE1015" s="7"/>
      <c r="BF1015" s="7"/>
      <c r="BG1015" s="7"/>
      <c r="BH1015" s="7"/>
    </row>
    <row r="1016" spans="1:60" x14ac:dyDescent="0.25">
      <c r="A1016" s="1"/>
      <c r="B1016" s="81" t="s">
        <v>2561</v>
      </c>
      <c r="C1016" s="53" t="s">
        <v>4327</v>
      </c>
      <c r="D1016" s="53" t="s">
        <v>4188</v>
      </c>
      <c r="E1016" s="49">
        <v>2991.3897081397149</v>
      </c>
      <c r="F1016" s="49">
        <v>3366.3256127354302</v>
      </c>
      <c r="G1016" s="49">
        <v>3819.9891162714694</v>
      </c>
      <c r="H1016" s="49">
        <v>5019.7045907388456</v>
      </c>
      <c r="I1016" s="49">
        <v>5853.3473142105659</v>
      </c>
      <c r="J1016" s="49">
        <v>6931.6342657329815</v>
      </c>
      <c r="K1016" s="49">
        <v>7725.9412687302656</v>
      </c>
      <c r="L1016" s="49">
        <v>8649.0253035740043</v>
      </c>
      <c r="M1016" s="49">
        <v>9423.9794908494623</v>
      </c>
      <c r="N1016" s="49">
        <v>10677.205279544229</v>
      </c>
      <c r="O1016" s="49">
        <v>2991.3897081397149</v>
      </c>
      <c r="P1016" s="49">
        <v>3366.3256127354302</v>
      </c>
      <c r="Q1016" s="49">
        <v>3819.9891162714694</v>
      </c>
      <c r="R1016" s="49">
        <v>5019.7045907388456</v>
      </c>
      <c r="S1016" s="49">
        <v>5853.3473142105659</v>
      </c>
      <c r="T1016" s="49">
        <v>6931.6342657329815</v>
      </c>
      <c r="U1016" s="49">
        <v>7725.9412687302656</v>
      </c>
      <c r="V1016" s="49">
        <v>8649.0253035740043</v>
      </c>
      <c r="W1016" s="49">
        <v>9423.9794908494623</v>
      </c>
      <c r="X1016" s="49">
        <v>10677.205279544229</v>
      </c>
      <c r="Y1016" s="49">
        <v>2991.3897081397149</v>
      </c>
      <c r="Z1016" s="49">
        <v>3366.3256127354302</v>
      </c>
      <c r="AA1016" s="49">
        <v>3819.9891162714694</v>
      </c>
      <c r="AB1016" s="49">
        <v>5019.7045907388456</v>
      </c>
      <c r="AC1016" s="49">
        <v>5853.3473142105659</v>
      </c>
      <c r="AD1016" s="49">
        <v>6931.6342657329815</v>
      </c>
      <c r="AE1016" s="49">
        <v>7725.9412687302656</v>
      </c>
      <c r="AF1016" s="49">
        <v>8649.0253035740043</v>
      </c>
      <c r="AG1016" s="49">
        <v>9423.9794908494623</v>
      </c>
      <c r="AH1016" s="49">
        <v>10677.205279544229</v>
      </c>
      <c r="AI1016" s="1"/>
      <c r="AJ1016" s="33" t="str">
        <f t="shared" si="30"/>
        <v/>
      </c>
      <c r="AK1016" s="33" t="str">
        <f t="shared" si="31"/>
        <v/>
      </c>
      <c r="AL1016" s="29"/>
      <c r="AM1016" s="29"/>
      <c r="AN1016" s="29"/>
      <c r="AO1016" s="29" t="s">
        <v>13</v>
      </c>
      <c r="AP1016" s="29"/>
      <c r="AQ1016" s="29"/>
      <c r="AR1016" s="7"/>
      <c r="AS1016" s="7"/>
      <c r="AT1016" s="7"/>
      <c r="AU1016" s="7"/>
      <c r="AV1016" s="7"/>
      <c r="AW1016" s="7"/>
      <c r="AX1016" s="7"/>
      <c r="AY1016" s="7"/>
      <c r="AZ1016" s="7"/>
      <c r="BA1016" s="7"/>
      <c r="BB1016" s="7"/>
      <c r="BC1016" s="7"/>
      <c r="BD1016" s="7"/>
      <c r="BE1016" s="7"/>
      <c r="BF1016" s="7"/>
      <c r="BG1016" s="7"/>
      <c r="BH1016" s="7"/>
    </row>
    <row r="1017" spans="1:60" x14ac:dyDescent="0.25">
      <c r="A1017" s="1"/>
      <c r="B1017" s="81" t="s">
        <v>2563</v>
      </c>
      <c r="C1017" s="53" t="s">
        <v>4327</v>
      </c>
      <c r="D1017" s="53" t="s">
        <v>4189</v>
      </c>
      <c r="E1017" s="49">
        <v>1729.1163927089831</v>
      </c>
      <c r="F1017" s="49">
        <v>1936.997493191494</v>
      </c>
      <c r="G1017" s="49">
        <v>2191.6281905672327</v>
      </c>
      <c r="H1017" s="49">
        <v>2867.8499255267643</v>
      </c>
      <c r="I1017" s="49">
        <v>3344.875065224915</v>
      </c>
      <c r="J1017" s="49">
        <v>3961.9743402104459</v>
      </c>
      <c r="K1017" s="49">
        <v>4422.443811823061</v>
      </c>
      <c r="L1017" s="49">
        <v>4954.4096098773844</v>
      </c>
      <c r="M1017" s="49">
        <v>5410.0393899787387</v>
      </c>
      <c r="N1017" s="49">
        <v>6149.3103881181851</v>
      </c>
      <c r="O1017" s="49">
        <v>1729.1163927089831</v>
      </c>
      <c r="P1017" s="49">
        <v>1936.997493191494</v>
      </c>
      <c r="Q1017" s="49">
        <v>2191.6281905672327</v>
      </c>
      <c r="R1017" s="49">
        <v>2867.8499255267643</v>
      </c>
      <c r="S1017" s="49">
        <v>3344.875065224915</v>
      </c>
      <c r="T1017" s="49">
        <v>3961.9743402104459</v>
      </c>
      <c r="U1017" s="49">
        <v>4422.443811823061</v>
      </c>
      <c r="V1017" s="49">
        <v>4954.4096098773844</v>
      </c>
      <c r="W1017" s="49">
        <v>5410.0393899787387</v>
      </c>
      <c r="X1017" s="49">
        <v>6149.3103881181851</v>
      </c>
      <c r="Y1017" s="49">
        <v>1729.1163927089831</v>
      </c>
      <c r="Z1017" s="49">
        <v>1936.997493191494</v>
      </c>
      <c r="AA1017" s="49">
        <v>2191.6281905672327</v>
      </c>
      <c r="AB1017" s="49">
        <v>2867.8499255267643</v>
      </c>
      <c r="AC1017" s="49">
        <v>3344.875065224915</v>
      </c>
      <c r="AD1017" s="49">
        <v>3961.9743402104459</v>
      </c>
      <c r="AE1017" s="49">
        <v>4422.443811823061</v>
      </c>
      <c r="AF1017" s="49">
        <v>4954.4096098773844</v>
      </c>
      <c r="AG1017" s="49">
        <v>5410.0393899787387</v>
      </c>
      <c r="AH1017" s="49">
        <v>6149.3103881181851</v>
      </c>
      <c r="AI1017" s="1"/>
      <c r="AJ1017" s="33" t="str">
        <f t="shared" si="30"/>
        <v/>
      </c>
      <c r="AK1017" s="33" t="str">
        <f t="shared" si="31"/>
        <v/>
      </c>
      <c r="AL1017" s="29"/>
      <c r="AM1017" s="29"/>
      <c r="AN1017" s="29"/>
      <c r="AO1017" s="29" t="s">
        <v>13</v>
      </c>
      <c r="AP1017" s="29"/>
      <c r="AQ1017" s="29"/>
      <c r="AR1017" s="7"/>
      <c r="AS1017" s="7"/>
      <c r="AT1017" s="7"/>
      <c r="AU1017" s="7"/>
      <c r="AV1017" s="7"/>
      <c r="AW1017" s="7"/>
      <c r="AX1017" s="7"/>
      <c r="AY1017" s="7"/>
      <c r="AZ1017" s="7"/>
      <c r="BA1017" s="7"/>
      <c r="BB1017" s="7"/>
      <c r="BC1017" s="7"/>
      <c r="BD1017" s="7"/>
      <c r="BE1017" s="7"/>
      <c r="BF1017" s="7"/>
      <c r="BG1017" s="7"/>
      <c r="BH1017" s="7"/>
    </row>
    <row r="1018" spans="1:60" x14ac:dyDescent="0.25">
      <c r="A1018" s="1"/>
      <c r="B1018" s="81" t="s">
        <v>2565</v>
      </c>
      <c r="C1018" s="53" t="s">
        <v>4327</v>
      </c>
      <c r="D1018" s="53" t="s">
        <v>4190</v>
      </c>
      <c r="E1018" s="49">
        <v>2701.4154070478062</v>
      </c>
      <c r="F1018" s="49">
        <v>3018.6437214776033</v>
      </c>
      <c r="G1018" s="49">
        <v>3404.7311541844233</v>
      </c>
      <c r="H1018" s="49">
        <v>4430.9661285873817</v>
      </c>
      <c r="I1018" s="49">
        <v>5155.8419061357981</v>
      </c>
      <c r="J1018" s="49">
        <v>6094.385035045746</v>
      </c>
      <c r="K1018" s="49">
        <v>6794.9581011371456</v>
      </c>
      <c r="L1018" s="49">
        <v>7608.7087194347641</v>
      </c>
      <c r="M1018" s="49">
        <v>8301.0401164540726</v>
      </c>
      <c r="N1018" s="49">
        <v>9430.5735713068152</v>
      </c>
      <c r="O1018" s="49">
        <v>2701.4154070478062</v>
      </c>
      <c r="P1018" s="49">
        <v>3018.6437214776033</v>
      </c>
      <c r="Q1018" s="49">
        <v>3404.7311541844233</v>
      </c>
      <c r="R1018" s="49">
        <v>4430.9661285873817</v>
      </c>
      <c r="S1018" s="49">
        <v>5155.8419061357981</v>
      </c>
      <c r="T1018" s="49">
        <v>6094.385035045746</v>
      </c>
      <c r="U1018" s="49">
        <v>6794.9581011371456</v>
      </c>
      <c r="V1018" s="49">
        <v>7608.7087194347641</v>
      </c>
      <c r="W1018" s="49">
        <v>8301.0401164540726</v>
      </c>
      <c r="X1018" s="49">
        <v>9430.5735713068152</v>
      </c>
      <c r="Y1018" s="49">
        <v>2701.4154070478062</v>
      </c>
      <c r="Z1018" s="49">
        <v>3018.6437214776033</v>
      </c>
      <c r="AA1018" s="49">
        <v>3404.7311541844233</v>
      </c>
      <c r="AB1018" s="49">
        <v>4430.9661285873817</v>
      </c>
      <c r="AC1018" s="49">
        <v>5155.8419061357981</v>
      </c>
      <c r="AD1018" s="49">
        <v>6094.385035045746</v>
      </c>
      <c r="AE1018" s="49">
        <v>6794.9581011371456</v>
      </c>
      <c r="AF1018" s="49">
        <v>7608.7087194347641</v>
      </c>
      <c r="AG1018" s="49">
        <v>8301.0401164540726</v>
      </c>
      <c r="AH1018" s="49">
        <v>9430.5735713068152</v>
      </c>
      <c r="AI1018" s="1"/>
      <c r="AJ1018" s="33" t="str">
        <f t="shared" si="30"/>
        <v/>
      </c>
      <c r="AK1018" s="33" t="str">
        <f t="shared" si="31"/>
        <v/>
      </c>
      <c r="AL1018" s="29"/>
      <c r="AM1018" s="29"/>
      <c r="AN1018" s="29"/>
      <c r="AO1018" s="29" t="s">
        <v>13</v>
      </c>
      <c r="AP1018" s="29"/>
      <c r="AQ1018" s="29"/>
      <c r="AR1018" s="7"/>
      <c r="AS1018" s="7"/>
      <c r="AT1018" s="7"/>
      <c r="AU1018" s="7"/>
      <c r="AV1018" s="7"/>
      <c r="AW1018" s="7"/>
      <c r="AX1018" s="7"/>
      <c r="AY1018" s="7"/>
      <c r="AZ1018" s="7"/>
      <c r="BA1018" s="7"/>
      <c r="BB1018" s="7"/>
      <c r="BC1018" s="7"/>
      <c r="BD1018" s="7"/>
      <c r="BE1018" s="7"/>
      <c r="BF1018" s="7"/>
      <c r="BG1018" s="7"/>
      <c r="BH1018" s="7"/>
    </row>
    <row r="1019" spans="1:60" x14ac:dyDescent="0.25">
      <c r="A1019" s="1"/>
      <c r="B1019" s="79" t="s">
        <v>2568</v>
      </c>
      <c r="C1019" s="80" t="s">
        <v>4333</v>
      </c>
      <c r="D1019" s="34" t="s">
        <v>3544</v>
      </c>
      <c r="E1019" s="50">
        <v>5135</v>
      </c>
      <c r="F1019" s="50">
        <v>5848.4</v>
      </c>
      <c r="G1019" s="50">
        <v>6775</v>
      </c>
      <c r="H1019" s="50">
        <v>9385</v>
      </c>
      <c r="I1019" s="50">
        <v>11360</v>
      </c>
      <c r="J1019" s="50">
        <v>14140</v>
      </c>
      <c r="K1019" s="50">
        <v>16440</v>
      </c>
      <c r="L1019" s="50">
        <v>18940</v>
      </c>
      <c r="M1019" s="50">
        <v>21670</v>
      </c>
      <c r="N1019" s="50">
        <v>25680</v>
      </c>
      <c r="O1019" s="49">
        <v>4485.9148048865045</v>
      </c>
      <c r="P1019" s="49">
        <v>5020.8405828297791</v>
      </c>
      <c r="Q1019" s="49">
        <v>5666.8335536795666</v>
      </c>
      <c r="R1019" s="49">
        <v>7383.3045082060862</v>
      </c>
      <c r="S1019" s="49">
        <v>8592.9064310627018</v>
      </c>
      <c r="T1019" s="49">
        <v>10158.879354519455</v>
      </c>
      <c r="U1019" s="49">
        <v>11326.407231125522</v>
      </c>
      <c r="V1019" s="49">
        <v>12688.826242505504</v>
      </c>
      <c r="W1019" s="49">
        <v>13840.083561838479</v>
      </c>
      <c r="X1019" s="49">
        <v>15725.596911649873</v>
      </c>
      <c r="Y1019" s="49">
        <v>5116.5027535071285</v>
      </c>
      <c r="Z1019" s="49">
        <v>5826.9049502033713</v>
      </c>
      <c r="AA1019" s="49">
        <v>6744.8164781157866</v>
      </c>
      <c r="AB1019" s="49">
        <v>9293.3192904521875</v>
      </c>
      <c r="AC1019" s="49">
        <v>11183.818012464666</v>
      </c>
      <c r="AD1019" s="49">
        <v>13804.594231333142</v>
      </c>
      <c r="AE1019" s="49">
        <v>15947.123588542217</v>
      </c>
      <c r="AF1019" s="49">
        <v>18283.552159117524</v>
      </c>
      <c r="AG1019" s="49">
        <v>20797.947695275849</v>
      </c>
      <c r="AH1019" s="49">
        <v>24529.609077053876</v>
      </c>
      <c r="AI1019" s="1"/>
      <c r="AJ1019" s="33" t="str">
        <f t="shared" si="30"/>
        <v/>
      </c>
      <c r="AK1019" s="33" t="str">
        <f t="shared" si="31"/>
        <v/>
      </c>
      <c r="AL1019" s="29"/>
      <c r="AM1019" s="29"/>
      <c r="AN1019" s="29"/>
      <c r="AO1019" s="29" t="s">
        <v>13</v>
      </c>
      <c r="AP1019" s="29"/>
      <c r="AQ1019" s="29"/>
      <c r="AR1019" s="7"/>
      <c r="AS1019" s="7"/>
      <c r="AT1019" s="7"/>
      <c r="AU1019" s="7"/>
      <c r="AV1019" s="7"/>
      <c r="AW1019" s="7"/>
      <c r="AX1019" s="7"/>
      <c r="AY1019" s="7"/>
      <c r="AZ1019" s="7"/>
      <c r="BA1019" s="7"/>
      <c r="BB1019" s="7"/>
      <c r="BC1019" s="7"/>
      <c r="BD1019" s="7"/>
      <c r="BE1019" s="7"/>
      <c r="BF1019" s="7"/>
      <c r="BG1019" s="7"/>
      <c r="BH1019" s="7"/>
    </row>
    <row r="1020" spans="1:60" x14ac:dyDescent="0.25">
      <c r="A1020" s="1"/>
      <c r="B1020" s="79" t="s">
        <v>2571</v>
      </c>
      <c r="C1020" s="80" t="s">
        <v>4333</v>
      </c>
      <c r="D1020" s="34" t="s">
        <v>3545</v>
      </c>
      <c r="E1020" s="50">
        <v>55.2</v>
      </c>
      <c r="F1020" s="50">
        <v>65.2</v>
      </c>
      <c r="G1020" s="50">
        <v>78.5</v>
      </c>
      <c r="H1020" s="50">
        <v>117.1</v>
      </c>
      <c r="I1020" s="50">
        <v>147.19999999999999</v>
      </c>
      <c r="J1020" s="50">
        <v>190.8</v>
      </c>
      <c r="K1020" s="50">
        <v>227.7</v>
      </c>
      <c r="L1020" s="50">
        <v>268.39999999999998</v>
      </c>
      <c r="M1020" s="50">
        <v>313.60000000000002</v>
      </c>
      <c r="N1020" s="50">
        <v>381.2</v>
      </c>
      <c r="O1020" s="49">
        <v>47.197451089823211</v>
      </c>
      <c r="P1020" s="49">
        <v>54.484965335281032</v>
      </c>
      <c r="Q1020" s="49">
        <v>63.985733662689725</v>
      </c>
      <c r="R1020" s="49">
        <v>89.557977087080147</v>
      </c>
      <c r="S1020" s="49">
        <v>108.17170719401693</v>
      </c>
      <c r="T1020" s="49">
        <v>132.78710260824334</v>
      </c>
      <c r="U1020" s="49">
        <v>151.62836772006372</v>
      </c>
      <c r="V1020" s="49">
        <v>172.64463448696642</v>
      </c>
      <c r="W1020" s="49">
        <v>192.19446545126428</v>
      </c>
      <c r="X1020" s="49">
        <v>222.56230275182796</v>
      </c>
      <c r="Y1020" s="49">
        <v>53.756917409640252</v>
      </c>
      <c r="Z1020" s="49">
        <v>63.414160889213498</v>
      </c>
      <c r="AA1020" s="49">
        <v>75.980995098483348</v>
      </c>
      <c r="AB1020" s="49">
        <v>109.80946452305062</v>
      </c>
      <c r="AC1020" s="49">
        <v>134.01825872115805</v>
      </c>
      <c r="AD1020" s="49">
        <v>167.11426082821771</v>
      </c>
      <c r="AE1020" s="49">
        <v>193.89038565336165</v>
      </c>
      <c r="AF1020" s="49">
        <v>223.57833954709068</v>
      </c>
      <c r="AG1020" s="49">
        <v>254.77463789906622</v>
      </c>
      <c r="AH1020" s="49">
        <v>302.68235186706636</v>
      </c>
      <c r="AI1020" s="1"/>
      <c r="AJ1020" s="33" t="str">
        <f t="shared" si="30"/>
        <v/>
      </c>
      <c r="AK1020" s="33" t="str">
        <f t="shared" si="31"/>
        <v/>
      </c>
      <c r="AL1020" s="29"/>
      <c r="AM1020" s="29"/>
      <c r="AN1020" s="29"/>
      <c r="AO1020" s="29" t="s">
        <v>13</v>
      </c>
      <c r="AP1020" s="29"/>
      <c r="AQ1020" s="29"/>
      <c r="AR1020" s="7"/>
      <c r="AS1020" s="7"/>
      <c r="AT1020" s="7"/>
      <c r="AU1020" s="7"/>
      <c r="AV1020" s="7"/>
      <c r="AW1020" s="7"/>
      <c r="AX1020" s="7"/>
      <c r="AY1020" s="7"/>
      <c r="AZ1020" s="7"/>
      <c r="BA1020" s="7"/>
      <c r="BB1020" s="7"/>
      <c r="BC1020" s="7"/>
      <c r="BD1020" s="7"/>
      <c r="BE1020" s="7"/>
      <c r="BF1020" s="7"/>
      <c r="BG1020" s="7"/>
      <c r="BH1020" s="7"/>
    </row>
    <row r="1021" spans="1:60" x14ac:dyDescent="0.25">
      <c r="A1021" s="1"/>
      <c r="B1021" s="81" t="s">
        <v>2576</v>
      </c>
      <c r="C1021" s="53" t="s">
        <v>4327</v>
      </c>
      <c r="D1021" s="53" t="s">
        <v>4191</v>
      </c>
      <c r="E1021" s="49">
        <v>77.894356846236548</v>
      </c>
      <c r="F1021" s="49">
        <v>98.563088029996734</v>
      </c>
      <c r="G1021" s="49">
        <v>125.00267505085306</v>
      </c>
      <c r="H1021" s="49">
        <v>193.33378525958275</v>
      </c>
      <c r="I1021" s="49">
        <v>237.91086917237419</v>
      </c>
      <c r="J1021" s="49">
        <v>296.03378395753089</v>
      </c>
      <c r="K1021" s="49">
        <v>338.73753027569524</v>
      </c>
      <c r="L1021" s="49">
        <v>381.35582283336623</v>
      </c>
      <c r="M1021" s="49">
        <v>424.47588306320745</v>
      </c>
      <c r="N1021" s="49">
        <v>481.58321156710389</v>
      </c>
      <c r="O1021" s="49">
        <v>77.894356846236548</v>
      </c>
      <c r="P1021" s="49">
        <v>98.563088029996734</v>
      </c>
      <c r="Q1021" s="49">
        <v>125.00267505085306</v>
      </c>
      <c r="R1021" s="49">
        <v>193.33378525958275</v>
      </c>
      <c r="S1021" s="49">
        <v>237.91086917237419</v>
      </c>
      <c r="T1021" s="49">
        <v>296.03378395753089</v>
      </c>
      <c r="U1021" s="49">
        <v>338.73753027569524</v>
      </c>
      <c r="V1021" s="49">
        <v>381.35582283336623</v>
      </c>
      <c r="W1021" s="49">
        <v>424.47588306320745</v>
      </c>
      <c r="X1021" s="49">
        <v>481.58321156710389</v>
      </c>
      <c r="Y1021" s="49">
        <v>77.894356846236548</v>
      </c>
      <c r="Z1021" s="49">
        <v>98.563088029996734</v>
      </c>
      <c r="AA1021" s="49">
        <v>125.00267505085306</v>
      </c>
      <c r="AB1021" s="49">
        <v>193.33378525958275</v>
      </c>
      <c r="AC1021" s="49">
        <v>237.91086917237419</v>
      </c>
      <c r="AD1021" s="49">
        <v>296.03378395753089</v>
      </c>
      <c r="AE1021" s="49">
        <v>338.73753027569524</v>
      </c>
      <c r="AF1021" s="49">
        <v>381.35582283336623</v>
      </c>
      <c r="AG1021" s="49">
        <v>424.47588306320745</v>
      </c>
      <c r="AH1021" s="49">
        <v>481.58321156710389</v>
      </c>
      <c r="AI1021" s="1"/>
      <c r="AJ1021" s="33" t="str">
        <f t="shared" si="30"/>
        <v/>
      </c>
      <c r="AK1021" s="33" t="str">
        <f t="shared" si="31"/>
        <v/>
      </c>
      <c r="AL1021" s="29"/>
      <c r="AM1021" s="29"/>
      <c r="AN1021" s="29"/>
      <c r="AO1021" s="29" t="s">
        <v>13</v>
      </c>
      <c r="AP1021" s="29"/>
      <c r="AQ1021" s="29"/>
      <c r="AR1021" s="7"/>
      <c r="AS1021" s="7"/>
      <c r="AT1021" s="7"/>
      <c r="AU1021" s="7"/>
      <c r="AV1021" s="7"/>
      <c r="AW1021" s="7"/>
      <c r="AX1021" s="7"/>
      <c r="AY1021" s="7"/>
      <c r="AZ1021" s="7"/>
      <c r="BA1021" s="7"/>
      <c r="BB1021" s="7"/>
      <c r="BC1021" s="7"/>
      <c r="BD1021" s="7"/>
      <c r="BE1021" s="7"/>
      <c r="BF1021" s="7"/>
      <c r="BG1021" s="7"/>
      <c r="BH1021" s="7"/>
    </row>
    <row r="1022" spans="1:60" x14ac:dyDescent="0.25">
      <c r="A1022" s="1"/>
      <c r="B1022" s="81" t="s">
        <v>2578</v>
      </c>
      <c r="C1022" s="53" t="s">
        <v>4327</v>
      </c>
      <c r="D1022" s="53" t="s">
        <v>4192</v>
      </c>
      <c r="E1022" s="49">
        <v>1122.9001232433036</v>
      </c>
      <c r="F1022" s="49">
        <v>1356.7401773646911</v>
      </c>
      <c r="G1022" s="49">
        <v>1659.2641491824425</v>
      </c>
      <c r="H1022" s="49">
        <v>2464.3830994061223</v>
      </c>
      <c r="I1022" s="49">
        <v>3027.6017846815871</v>
      </c>
      <c r="J1022" s="49">
        <v>3791.0484493930862</v>
      </c>
      <c r="K1022" s="49">
        <v>4365.4230260981858</v>
      </c>
      <c r="L1022" s="49">
        <v>4958.5312900308145</v>
      </c>
      <c r="M1022" s="49">
        <v>5594.1186247958876</v>
      </c>
      <c r="N1022" s="49">
        <v>6442.997075148256</v>
      </c>
      <c r="O1022" s="49">
        <v>1122.9001232433036</v>
      </c>
      <c r="P1022" s="49">
        <v>1356.7401773646911</v>
      </c>
      <c r="Q1022" s="49">
        <v>1659.2641491824425</v>
      </c>
      <c r="R1022" s="49">
        <v>2464.3830994061223</v>
      </c>
      <c r="S1022" s="49">
        <v>3027.6017846815871</v>
      </c>
      <c r="T1022" s="49">
        <v>3791.0484493930862</v>
      </c>
      <c r="U1022" s="49">
        <v>4365.4230260981858</v>
      </c>
      <c r="V1022" s="49">
        <v>4958.5312900308145</v>
      </c>
      <c r="W1022" s="49">
        <v>5594.1186247958876</v>
      </c>
      <c r="X1022" s="49">
        <v>6442.997075148256</v>
      </c>
      <c r="Y1022" s="49">
        <v>1122.9001232433036</v>
      </c>
      <c r="Z1022" s="49">
        <v>1356.7401773646911</v>
      </c>
      <c r="AA1022" s="49">
        <v>1659.2641491824425</v>
      </c>
      <c r="AB1022" s="49">
        <v>2464.3830994061223</v>
      </c>
      <c r="AC1022" s="49">
        <v>3027.6017846815871</v>
      </c>
      <c r="AD1022" s="49">
        <v>3791.0484493930862</v>
      </c>
      <c r="AE1022" s="49">
        <v>4365.4230260981858</v>
      </c>
      <c r="AF1022" s="49">
        <v>4958.5312900308145</v>
      </c>
      <c r="AG1022" s="49">
        <v>5594.1186247958876</v>
      </c>
      <c r="AH1022" s="49">
        <v>6442.997075148256</v>
      </c>
      <c r="AI1022" s="1"/>
      <c r="AJ1022" s="33" t="str">
        <f t="shared" si="30"/>
        <v/>
      </c>
      <c r="AK1022" s="33" t="str">
        <f t="shared" si="31"/>
        <v/>
      </c>
      <c r="AL1022" s="29"/>
      <c r="AM1022" s="29"/>
      <c r="AN1022" s="29"/>
      <c r="AO1022" s="29" t="s">
        <v>13</v>
      </c>
      <c r="AP1022" s="29"/>
      <c r="AQ1022" s="29"/>
      <c r="AR1022" s="7"/>
      <c r="AS1022" s="7"/>
      <c r="AT1022" s="7"/>
      <c r="AU1022" s="7"/>
      <c r="AV1022" s="7"/>
      <c r="AW1022" s="7"/>
      <c r="AX1022" s="7"/>
      <c r="AY1022" s="7"/>
      <c r="AZ1022" s="7"/>
      <c r="BA1022" s="7"/>
      <c r="BB1022" s="7"/>
      <c r="BC1022" s="7"/>
      <c r="BD1022" s="7"/>
      <c r="BE1022" s="7"/>
      <c r="BF1022" s="7"/>
      <c r="BG1022" s="7"/>
      <c r="BH1022" s="7"/>
    </row>
    <row r="1023" spans="1:60" x14ac:dyDescent="0.25">
      <c r="A1023" s="1"/>
      <c r="B1023" s="81" t="s">
        <v>2580</v>
      </c>
      <c r="C1023" s="53" t="s">
        <v>4327</v>
      </c>
      <c r="D1023" s="53" t="s">
        <v>4193</v>
      </c>
      <c r="E1023" s="49">
        <v>136.97394347180767</v>
      </c>
      <c r="F1023" s="49">
        <v>162.04726975001992</v>
      </c>
      <c r="G1023" s="49">
        <v>192.72634190551722</v>
      </c>
      <c r="H1023" s="49">
        <v>265.54677708559927</v>
      </c>
      <c r="I1023" s="49">
        <v>310.73942787224581</v>
      </c>
      <c r="J1023" s="49">
        <v>366.03300144042151</v>
      </c>
      <c r="K1023" s="49">
        <v>405.06966054575048</v>
      </c>
      <c r="L1023" s="49">
        <v>442.03701352763898</v>
      </c>
      <c r="M1023" s="49">
        <v>480.62317204680841</v>
      </c>
      <c r="N1023" s="49">
        <v>527.30402214494063</v>
      </c>
      <c r="O1023" s="49">
        <v>136.97394347180767</v>
      </c>
      <c r="P1023" s="49">
        <v>162.04726975001992</v>
      </c>
      <c r="Q1023" s="49">
        <v>192.72634190551722</v>
      </c>
      <c r="R1023" s="49">
        <v>265.54677708559927</v>
      </c>
      <c r="S1023" s="49">
        <v>310.73942787224581</v>
      </c>
      <c r="T1023" s="49">
        <v>366.03300144042151</v>
      </c>
      <c r="U1023" s="49">
        <v>405.06966054575048</v>
      </c>
      <c r="V1023" s="49">
        <v>442.03701352763898</v>
      </c>
      <c r="W1023" s="49">
        <v>480.62317204680841</v>
      </c>
      <c r="X1023" s="49">
        <v>527.30402214494063</v>
      </c>
      <c r="Y1023" s="49">
        <v>136.97394347180767</v>
      </c>
      <c r="Z1023" s="49">
        <v>162.04726975001992</v>
      </c>
      <c r="AA1023" s="49">
        <v>192.72634190551722</v>
      </c>
      <c r="AB1023" s="49">
        <v>265.54677708559927</v>
      </c>
      <c r="AC1023" s="49">
        <v>310.73942787224581</v>
      </c>
      <c r="AD1023" s="49">
        <v>366.03300144042151</v>
      </c>
      <c r="AE1023" s="49">
        <v>405.06966054575048</v>
      </c>
      <c r="AF1023" s="49">
        <v>442.03701352763898</v>
      </c>
      <c r="AG1023" s="49">
        <v>480.62317204680841</v>
      </c>
      <c r="AH1023" s="49">
        <v>527.30402214494063</v>
      </c>
      <c r="AI1023" s="1"/>
      <c r="AJ1023" s="33" t="str">
        <f t="shared" si="30"/>
        <v/>
      </c>
      <c r="AK1023" s="33" t="str">
        <f t="shared" si="31"/>
        <v/>
      </c>
      <c r="AL1023" s="29"/>
      <c r="AM1023" s="29"/>
      <c r="AN1023" s="29"/>
      <c r="AO1023" s="29" t="s">
        <v>13</v>
      </c>
      <c r="AP1023" s="29"/>
      <c r="AQ1023" s="29"/>
      <c r="AR1023" s="7"/>
      <c r="AS1023" s="7"/>
      <c r="AT1023" s="7"/>
      <c r="AU1023" s="7"/>
      <c r="AV1023" s="7"/>
      <c r="AW1023" s="7"/>
      <c r="AX1023" s="7"/>
      <c r="AY1023" s="7"/>
      <c r="AZ1023" s="7"/>
      <c r="BA1023" s="7"/>
      <c r="BB1023" s="7"/>
      <c r="BC1023" s="7"/>
      <c r="BD1023" s="7"/>
      <c r="BE1023" s="7"/>
      <c r="BF1023" s="7"/>
      <c r="BG1023" s="7"/>
      <c r="BH1023" s="7"/>
    </row>
    <row r="1024" spans="1:60" x14ac:dyDescent="0.25">
      <c r="A1024" s="1"/>
      <c r="B1024" s="79" t="s">
        <v>2582</v>
      </c>
      <c r="C1024" s="80" t="s">
        <v>4333</v>
      </c>
      <c r="D1024" s="34" t="s">
        <v>3546</v>
      </c>
      <c r="E1024" s="50">
        <v>2249</v>
      </c>
      <c r="F1024" s="50">
        <v>2716.4</v>
      </c>
      <c r="G1024" s="50">
        <v>3318</v>
      </c>
      <c r="H1024" s="50">
        <v>4951</v>
      </c>
      <c r="I1024" s="50">
        <v>6131</v>
      </c>
      <c r="J1024" s="50">
        <v>7727</v>
      </c>
      <c r="K1024" s="50">
        <v>8989</v>
      </c>
      <c r="L1024" s="50">
        <v>10310</v>
      </c>
      <c r="M1024" s="50">
        <v>11710</v>
      </c>
      <c r="N1024" s="50">
        <v>13670</v>
      </c>
      <c r="O1024" s="49">
        <v>1852.6084378666962</v>
      </c>
      <c r="P1024" s="49">
        <v>2228.382769931271</v>
      </c>
      <c r="Q1024" s="49">
        <v>2710.7205174569649</v>
      </c>
      <c r="R1024" s="49">
        <v>3983.3227489708197</v>
      </c>
      <c r="S1024" s="49">
        <v>4872.1347187503052</v>
      </c>
      <c r="T1024" s="49">
        <v>6074.2248350608652</v>
      </c>
      <c r="U1024" s="49">
        <v>6978.5748373873666</v>
      </c>
      <c r="V1024" s="49">
        <v>7909.2928259182436</v>
      </c>
      <c r="W1024" s="49">
        <v>8914.9543556725603</v>
      </c>
      <c r="X1024" s="49">
        <v>10251.251310080143</v>
      </c>
      <c r="Y1024" s="49">
        <v>2234.8211416344229</v>
      </c>
      <c r="Z1024" s="49">
        <v>2701.1494615603524</v>
      </c>
      <c r="AA1024" s="49">
        <v>3299.943176575403</v>
      </c>
      <c r="AB1024" s="49">
        <v>4914.9374937504654</v>
      </c>
      <c r="AC1024" s="49">
        <v>6071.0540342262057</v>
      </c>
      <c r="AD1024" s="49">
        <v>7629.1878126970769</v>
      </c>
      <c r="AE1024" s="49">
        <v>8852.9561920036558</v>
      </c>
      <c r="AF1024" s="49">
        <v>10134.163450627793</v>
      </c>
      <c r="AG1024" s="49">
        <v>11493.71670609371</v>
      </c>
      <c r="AH1024" s="49">
        <v>13391.435291932456</v>
      </c>
      <c r="AI1024" s="1"/>
      <c r="AJ1024" s="33" t="str">
        <f t="shared" si="30"/>
        <v/>
      </c>
      <c r="AK1024" s="33" t="str">
        <f t="shared" si="31"/>
        <v/>
      </c>
      <c r="AL1024" s="29"/>
      <c r="AM1024" s="29"/>
      <c r="AN1024" s="29"/>
      <c r="AO1024" s="29" t="s">
        <v>13</v>
      </c>
      <c r="AP1024" s="29"/>
      <c r="AQ1024" s="29"/>
      <c r="AR1024" s="7"/>
      <c r="AS1024" s="7"/>
      <c r="AT1024" s="7"/>
      <c r="AU1024" s="7"/>
      <c r="AV1024" s="7"/>
      <c r="AW1024" s="7"/>
      <c r="AX1024" s="7"/>
      <c r="AY1024" s="7"/>
      <c r="AZ1024" s="7"/>
      <c r="BA1024" s="7"/>
      <c r="BB1024" s="7"/>
      <c r="BC1024" s="7"/>
      <c r="BD1024" s="7"/>
      <c r="BE1024" s="7"/>
      <c r="BF1024" s="7"/>
      <c r="BG1024" s="7"/>
      <c r="BH1024" s="7"/>
    </row>
    <row r="1025" spans="1:60" x14ac:dyDescent="0.25">
      <c r="A1025" s="1"/>
      <c r="B1025" s="81" t="s">
        <v>2584</v>
      </c>
      <c r="C1025" s="53" t="s">
        <v>4327</v>
      </c>
      <c r="D1025" s="53" t="s">
        <v>4194</v>
      </c>
      <c r="E1025" s="49">
        <v>29.468204465514745</v>
      </c>
      <c r="F1025" s="49">
        <v>35.283634001219994</v>
      </c>
      <c r="G1025" s="49">
        <v>43.09507889648674</v>
      </c>
      <c r="H1025" s="49">
        <v>64.348730050147381</v>
      </c>
      <c r="I1025" s="49">
        <v>79.761414392623905</v>
      </c>
      <c r="J1025" s="49">
        <v>100.02826916085104</v>
      </c>
      <c r="K1025" s="49">
        <v>115.32604527511322</v>
      </c>
      <c r="L1025" s="49">
        <v>132.2531152596535</v>
      </c>
      <c r="M1025" s="49">
        <v>147.88228334029733</v>
      </c>
      <c r="N1025" s="49">
        <v>171.71003156138295</v>
      </c>
      <c r="O1025" s="49">
        <v>29.468204465514745</v>
      </c>
      <c r="P1025" s="49">
        <v>35.283634001219994</v>
      </c>
      <c r="Q1025" s="49">
        <v>43.09507889648674</v>
      </c>
      <c r="R1025" s="49">
        <v>64.348730050147381</v>
      </c>
      <c r="S1025" s="49">
        <v>79.761414392623905</v>
      </c>
      <c r="T1025" s="49">
        <v>100.02826916085104</v>
      </c>
      <c r="U1025" s="49">
        <v>115.32604527511322</v>
      </c>
      <c r="V1025" s="49">
        <v>132.2531152596535</v>
      </c>
      <c r="W1025" s="49">
        <v>147.88228334029733</v>
      </c>
      <c r="X1025" s="49">
        <v>171.71003156138295</v>
      </c>
      <c r="Y1025" s="49">
        <v>29.468204465514745</v>
      </c>
      <c r="Z1025" s="49">
        <v>35.283634001219994</v>
      </c>
      <c r="AA1025" s="49">
        <v>43.09507889648674</v>
      </c>
      <c r="AB1025" s="49">
        <v>64.348730050147381</v>
      </c>
      <c r="AC1025" s="49">
        <v>79.761414392623905</v>
      </c>
      <c r="AD1025" s="49">
        <v>100.02826916085104</v>
      </c>
      <c r="AE1025" s="49">
        <v>115.32604527511322</v>
      </c>
      <c r="AF1025" s="49">
        <v>132.2531152596535</v>
      </c>
      <c r="AG1025" s="49">
        <v>147.88228334029733</v>
      </c>
      <c r="AH1025" s="49">
        <v>171.71003156138295</v>
      </c>
      <c r="AI1025" s="1"/>
      <c r="AJ1025" s="33" t="str">
        <f t="shared" si="30"/>
        <v/>
      </c>
      <c r="AK1025" s="33" t="str">
        <f t="shared" si="31"/>
        <v/>
      </c>
      <c r="AL1025" s="29"/>
      <c r="AM1025" s="29"/>
      <c r="AN1025" s="29"/>
      <c r="AO1025" s="29" t="s">
        <v>13</v>
      </c>
      <c r="AP1025" s="29"/>
      <c r="AQ1025" s="29"/>
      <c r="AR1025" s="7"/>
      <c r="AS1025" s="7"/>
      <c r="AT1025" s="7"/>
      <c r="AU1025" s="7"/>
      <c r="AV1025" s="7"/>
      <c r="AW1025" s="7"/>
      <c r="AX1025" s="7"/>
      <c r="AY1025" s="7"/>
      <c r="AZ1025" s="7"/>
      <c r="BA1025" s="7"/>
      <c r="BB1025" s="7"/>
      <c r="BC1025" s="7"/>
      <c r="BD1025" s="7"/>
      <c r="BE1025" s="7"/>
      <c r="BF1025" s="7"/>
      <c r="BG1025" s="7"/>
      <c r="BH1025" s="7"/>
    </row>
    <row r="1026" spans="1:60" x14ac:dyDescent="0.25">
      <c r="A1026" s="1"/>
      <c r="B1026" s="81" t="s">
        <v>2586</v>
      </c>
      <c r="C1026" s="53" t="s">
        <v>4327</v>
      </c>
      <c r="D1026" s="53" t="s">
        <v>4195</v>
      </c>
      <c r="E1026" s="49">
        <v>543.01638570557054</v>
      </c>
      <c r="F1026" s="49">
        <v>670.37280730423026</v>
      </c>
      <c r="G1026" s="49">
        <v>831.99001334688444</v>
      </c>
      <c r="H1026" s="49">
        <v>1246.0963155065492</v>
      </c>
      <c r="I1026" s="49">
        <v>1520.7321463477385</v>
      </c>
      <c r="J1026" s="49">
        <v>1884.3692194947594</v>
      </c>
      <c r="K1026" s="49">
        <v>2153.394802473189</v>
      </c>
      <c r="L1026" s="49">
        <v>2425.6805519335276</v>
      </c>
      <c r="M1026" s="49">
        <v>2710.3178215502207</v>
      </c>
      <c r="N1026" s="49">
        <v>3088.6217720679024</v>
      </c>
      <c r="O1026" s="49">
        <v>543.01638570557054</v>
      </c>
      <c r="P1026" s="49">
        <v>670.37280730423026</v>
      </c>
      <c r="Q1026" s="49">
        <v>831.99001334688444</v>
      </c>
      <c r="R1026" s="49">
        <v>1246.0963155065492</v>
      </c>
      <c r="S1026" s="49">
        <v>1520.7321463477385</v>
      </c>
      <c r="T1026" s="49">
        <v>1884.3692194947594</v>
      </c>
      <c r="U1026" s="49">
        <v>2153.394802473189</v>
      </c>
      <c r="V1026" s="49">
        <v>2425.6805519335276</v>
      </c>
      <c r="W1026" s="49">
        <v>2710.3178215502207</v>
      </c>
      <c r="X1026" s="49">
        <v>3088.6217720679024</v>
      </c>
      <c r="Y1026" s="49">
        <v>543.01638570557054</v>
      </c>
      <c r="Z1026" s="49">
        <v>670.37280730423026</v>
      </c>
      <c r="AA1026" s="49">
        <v>831.99001334688444</v>
      </c>
      <c r="AB1026" s="49">
        <v>1246.0963155065492</v>
      </c>
      <c r="AC1026" s="49">
        <v>1520.7321463477385</v>
      </c>
      <c r="AD1026" s="49">
        <v>1884.3692194947594</v>
      </c>
      <c r="AE1026" s="49">
        <v>2153.394802473189</v>
      </c>
      <c r="AF1026" s="49">
        <v>2425.6805519335276</v>
      </c>
      <c r="AG1026" s="49">
        <v>2710.3178215502207</v>
      </c>
      <c r="AH1026" s="49">
        <v>3088.6217720679024</v>
      </c>
      <c r="AI1026" s="1"/>
      <c r="AJ1026" s="33" t="str">
        <f t="shared" si="30"/>
        <v/>
      </c>
      <c r="AK1026" s="33" t="str">
        <f t="shared" si="31"/>
        <v/>
      </c>
      <c r="AL1026" s="29"/>
      <c r="AM1026" s="29"/>
      <c r="AN1026" s="29"/>
      <c r="AO1026" s="29" t="s">
        <v>13</v>
      </c>
      <c r="AP1026" s="29"/>
      <c r="AQ1026" s="29"/>
      <c r="AR1026" s="7"/>
      <c r="AS1026" s="7"/>
      <c r="AT1026" s="7"/>
      <c r="AU1026" s="7"/>
      <c r="AV1026" s="7"/>
      <c r="AW1026" s="7"/>
      <c r="AX1026" s="7"/>
      <c r="AY1026" s="7"/>
      <c r="AZ1026" s="7"/>
      <c r="BA1026" s="7"/>
      <c r="BB1026" s="7"/>
      <c r="BC1026" s="7"/>
      <c r="BD1026" s="7"/>
      <c r="BE1026" s="7"/>
      <c r="BF1026" s="7"/>
      <c r="BG1026" s="7"/>
      <c r="BH1026" s="7"/>
    </row>
    <row r="1027" spans="1:60" x14ac:dyDescent="0.25">
      <c r="A1027" s="1"/>
      <c r="B1027" s="81" t="s">
        <v>2588</v>
      </c>
      <c r="C1027" s="53" t="s">
        <v>4327</v>
      </c>
      <c r="D1027" s="53" t="s">
        <v>4196</v>
      </c>
      <c r="E1027" s="49">
        <v>421.83401432189891</v>
      </c>
      <c r="F1027" s="49">
        <v>510.93115427887227</v>
      </c>
      <c r="G1027" s="49">
        <v>623.39458444797924</v>
      </c>
      <c r="H1027" s="49">
        <v>899.81765260896884</v>
      </c>
      <c r="I1027" s="49">
        <v>1076.6406163766294</v>
      </c>
      <c r="J1027" s="49">
        <v>1304.5030827683699</v>
      </c>
      <c r="K1027" s="49">
        <v>1468.1704383095771</v>
      </c>
      <c r="L1027" s="49">
        <v>1631.417008047091</v>
      </c>
      <c r="M1027" s="49">
        <v>1800.0008587869438</v>
      </c>
      <c r="N1027" s="49">
        <v>2018.6926594226568</v>
      </c>
      <c r="O1027" s="49">
        <v>421.83401432189891</v>
      </c>
      <c r="P1027" s="49">
        <v>510.93115427887227</v>
      </c>
      <c r="Q1027" s="49">
        <v>623.39458444797924</v>
      </c>
      <c r="R1027" s="49">
        <v>899.81765260896884</v>
      </c>
      <c r="S1027" s="49">
        <v>1076.6406163766294</v>
      </c>
      <c r="T1027" s="49">
        <v>1304.5030827683699</v>
      </c>
      <c r="U1027" s="49">
        <v>1468.1704383095771</v>
      </c>
      <c r="V1027" s="49">
        <v>1631.417008047091</v>
      </c>
      <c r="W1027" s="49">
        <v>1800.0008587869438</v>
      </c>
      <c r="X1027" s="49">
        <v>2018.6926594226568</v>
      </c>
      <c r="Y1027" s="49">
        <v>421.83401432189891</v>
      </c>
      <c r="Z1027" s="49">
        <v>510.93115427887227</v>
      </c>
      <c r="AA1027" s="49">
        <v>623.39458444797924</v>
      </c>
      <c r="AB1027" s="49">
        <v>899.81765260896884</v>
      </c>
      <c r="AC1027" s="49">
        <v>1076.6406163766294</v>
      </c>
      <c r="AD1027" s="49">
        <v>1304.5030827683699</v>
      </c>
      <c r="AE1027" s="49">
        <v>1468.1704383095771</v>
      </c>
      <c r="AF1027" s="49">
        <v>1631.417008047091</v>
      </c>
      <c r="AG1027" s="49">
        <v>1800.0008587869438</v>
      </c>
      <c r="AH1027" s="49">
        <v>2018.6926594226568</v>
      </c>
      <c r="AI1027" s="1"/>
      <c r="AJ1027" s="33" t="str">
        <f t="shared" si="30"/>
        <v/>
      </c>
      <c r="AK1027" s="33" t="str">
        <f t="shared" si="31"/>
        <v/>
      </c>
      <c r="AL1027" s="29"/>
      <c r="AM1027" s="29"/>
      <c r="AN1027" s="29"/>
      <c r="AO1027" s="29" t="s">
        <v>13</v>
      </c>
      <c r="AP1027" s="29"/>
      <c r="AQ1027" s="29"/>
      <c r="AR1027" s="7"/>
      <c r="AS1027" s="7"/>
      <c r="AT1027" s="7"/>
      <c r="AU1027" s="7"/>
      <c r="AV1027" s="7"/>
      <c r="AW1027" s="7"/>
      <c r="AX1027" s="7"/>
      <c r="AY1027" s="7"/>
      <c r="AZ1027" s="7"/>
      <c r="BA1027" s="7"/>
      <c r="BB1027" s="7"/>
      <c r="BC1027" s="7"/>
      <c r="BD1027" s="7"/>
      <c r="BE1027" s="7"/>
      <c r="BF1027" s="7"/>
      <c r="BG1027" s="7"/>
      <c r="BH1027" s="7"/>
    </row>
    <row r="1028" spans="1:60" x14ac:dyDescent="0.25">
      <c r="A1028" s="1"/>
      <c r="B1028" s="81" t="s">
        <v>2590</v>
      </c>
      <c r="C1028" s="53" t="s">
        <v>4327</v>
      </c>
      <c r="D1028" s="53" t="s">
        <v>4197</v>
      </c>
      <c r="E1028" s="49">
        <v>418.63865879981125</v>
      </c>
      <c r="F1028" s="49">
        <v>516.10604051553082</v>
      </c>
      <c r="G1028" s="49">
        <v>640.66033962959932</v>
      </c>
      <c r="H1028" s="49">
        <v>968.23167148560958</v>
      </c>
      <c r="I1028" s="49">
        <v>1191.2249974312454</v>
      </c>
      <c r="J1028" s="49">
        <v>1489.2091451761933</v>
      </c>
      <c r="K1028" s="49">
        <v>1712.3774567759522</v>
      </c>
      <c r="L1028" s="49">
        <v>1939.3789589938358</v>
      </c>
      <c r="M1028" s="49">
        <v>2178.5085475749975</v>
      </c>
      <c r="N1028" s="49">
        <v>2496.7738264243217</v>
      </c>
      <c r="O1028" s="49">
        <v>418.63865879981125</v>
      </c>
      <c r="P1028" s="49">
        <v>516.10604051553082</v>
      </c>
      <c r="Q1028" s="49">
        <v>640.66033962959932</v>
      </c>
      <c r="R1028" s="49">
        <v>968.23167148560958</v>
      </c>
      <c r="S1028" s="49">
        <v>1191.2249974312454</v>
      </c>
      <c r="T1028" s="49">
        <v>1489.2091451761933</v>
      </c>
      <c r="U1028" s="49">
        <v>1712.3774567759522</v>
      </c>
      <c r="V1028" s="49">
        <v>1939.3789589938358</v>
      </c>
      <c r="W1028" s="49">
        <v>2178.5085475749975</v>
      </c>
      <c r="X1028" s="49">
        <v>2496.7738264243217</v>
      </c>
      <c r="Y1028" s="49">
        <v>418.63865879981125</v>
      </c>
      <c r="Z1028" s="49">
        <v>516.10604051553082</v>
      </c>
      <c r="AA1028" s="49">
        <v>640.66033962959932</v>
      </c>
      <c r="AB1028" s="49">
        <v>968.23167148560958</v>
      </c>
      <c r="AC1028" s="49">
        <v>1191.2249974312454</v>
      </c>
      <c r="AD1028" s="49">
        <v>1489.2091451761933</v>
      </c>
      <c r="AE1028" s="49">
        <v>1712.3774567759522</v>
      </c>
      <c r="AF1028" s="49">
        <v>1939.3789589938358</v>
      </c>
      <c r="AG1028" s="49">
        <v>2178.5085475749975</v>
      </c>
      <c r="AH1028" s="49">
        <v>2496.7738264243217</v>
      </c>
      <c r="AI1028" s="1"/>
      <c r="AJ1028" s="33" t="str">
        <f t="shared" ref="AJ1028:AJ1091" si="32">IF(C1028="Rural10W",IF(X1028=AH1028,"CHECK THIS",""),"")</f>
        <v/>
      </c>
      <c r="AK1028" s="33" t="str">
        <f t="shared" ref="AK1028:AK1091" si="33">IF(C1028="Rural10W",B1028,"")</f>
        <v/>
      </c>
      <c r="AL1028" s="29"/>
      <c r="AM1028" s="29"/>
      <c r="AN1028" s="29"/>
      <c r="AO1028" s="29" t="s">
        <v>13</v>
      </c>
      <c r="AP1028" s="29"/>
      <c r="AQ1028" s="29"/>
      <c r="AR1028" s="7"/>
      <c r="AS1028" s="7"/>
      <c r="AT1028" s="7"/>
      <c r="AU1028" s="7"/>
      <c r="AV1028" s="7"/>
      <c r="AW1028" s="7"/>
      <c r="AX1028" s="7"/>
      <c r="AY1028" s="7"/>
      <c r="AZ1028" s="7"/>
      <c r="BA1028" s="7"/>
      <c r="BB1028" s="7"/>
      <c r="BC1028" s="7"/>
      <c r="BD1028" s="7"/>
      <c r="BE1028" s="7"/>
      <c r="BF1028" s="7"/>
      <c r="BG1028" s="7"/>
      <c r="BH1028" s="7"/>
    </row>
    <row r="1029" spans="1:60" x14ac:dyDescent="0.25">
      <c r="A1029" s="1"/>
      <c r="B1029" s="79" t="s">
        <v>2592</v>
      </c>
      <c r="C1029" s="80" t="s">
        <v>3585</v>
      </c>
      <c r="D1029" s="80" t="s">
        <v>3547</v>
      </c>
      <c r="E1029" s="50">
        <v>1101</v>
      </c>
      <c r="F1029" s="50">
        <v>1405.5</v>
      </c>
      <c r="G1029" s="50">
        <v>1791</v>
      </c>
      <c r="H1029" s="50">
        <v>2759</v>
      </c>
      <c r="I1029" s="50">
        <v>3385</v>
      </c>
      <c r="J1029" s="50">
        <v>4145</v>
      </c>
      <c r="K1029" s="50">
        <v>4687</v>
      </c>
      <c r="L1029" s="50">
        <v>5206</v>
      </c>
      <c r="M1029" s="50">
        <v>5706</v>
      </c>
      <c r="N1029" s="50">
        <v>6343</v>
      </c>
      <c r="O1029" s="50">
        <v>1101</v>
      </c>
      <c r="P1029" s="50">
        <v>1405.5</v>
      </c>
      <c r="Q1029" s="50">
        <v>1791</v>
      </c>
      <c r="R1029" s="50">
        <v>2759</v>
      </c>
      <c r="S1029" s="50">
        <v>3385</v>
      </c>
      <c r="T1029" s="50">
        <v>4145</v>
      </c>
      <c r="U1029" s="50">
        <v>4687</v>
      </c>
      <c r="V1029" s="50">
        <v>5206</v>
      </c>
      <c r="W1029" s="50">
        <v>5706</v>
      </c>
      <c r="X1029" s="50">
        <v>6343</v>
      </c>
      <c r="Y1029" s="50">
        <v>1101</v>
      </c>
      <c r="Z1029" s="50">
        <v>1405.5</v>
      </c>
      <c r="AA1029" s="50">
        <v>1791</v>
      </c>
      <c r="AB1029" s="50">
        <v>2759</v>
      </c>
      <c r="AC1029" s="50">
        <v>3385</v>
      </c>
      <c r="AD1029" s="50">
        <v>4145</v>
      </c>
      <c r="AE1029" s="50">
        <v>4687</v>
      </c>
      <c r="AF1029" s="50">
        <v>5206</v>
      </c>
      <c r="AG1029" s="50">
        <v>5706</v>
      </c>
      <c r="AH1029" s="50">
        <v>6343</v>
      </c>
      <c r="AI1029" s="1"/>
      <c r="AJ1029" s="33" t="str">
        <f t="shared" si="32"/>
        <v/>
      </c>
      <c r="AK1029" s="33" t="str">
        <f t="shared" si="33"/>
        <v/>
      </c>
      <c r="AL1029" s="29"/>
      <c r="AM1029" s="29"/>
      <c r="AN1029" s="29"/>
      <c r="AO1029" s="29" t="s">
        <v>13</v>
      </c>
      <c r="AP1029" s="29"/>
      <c r="AQ1029" s="29"/>
      <c r="AR1029" s="7"/>
      <c r="AS1029" s="7"/>
      <c r="AT1029" s="7"/>
      <c r="AU1029" s="7"/>
      <c r="AV1029" s="7"/>
      <c r="AW1029" s="7"/>
      <c r="AX1029" s="7"/>
      <c r="AY1029" s="7"/>
      <c r="AZ1029" s="7"/>
      <c r="BA1029" s="7"/>
      <c r="BB1029" s="7"/>
      <c r="BC1029" s="7"/>
      <c r="BD1029" s="7"/>
      <c r="BE1029" s="7"/>
      <c r="BF1029" s="7"/>
      <c r="BG1029" s="7"/>
      <c r="BH1029" s="7"/>
    </row>
    <row r="1030" spans="1:60" x14ac:dyDescent="0.25">
      <c r="A1030" s="1"/>
      <c r="B1030" s="81" t="s">
        <v>2595</v>
      </c>
      <c r="C1030" s="53" t="s">
        <v>4327</v>
      </c>
      <c r="D1030" s="53" t="s">
        <v>4198</v>
      </c>
      <c r="E1030" s="49">
        <v>173.46592098335111</v>
      </c>
      <c r="F1030" s="49">
        <v>215.29003155188531</v>
      </c>
      <c r="G1030" s="49">
        <v>268.90911794593376</v>
      </c>
      <c r="H1030" s="49">
        <v>407.69235300810078</v>
      </c>
      <c r="I1030" s="49">
        <v>499.68978315762001</v>
      </c>
      <c r="J1030" s="49">
        <v>620.73875850748038</v>
      </c>
      <c r="K1030" s="49">
        <v>709.87994216954326</v>
      </c>
      <c r="L1030" s="49">
        <v>799.79391773510201</v>
      </c>
      <c r="M1030" s="49">
        <v>892.25020150248395</v>
      </c>
      <c r="N1030" s="49">
        <v>1014.7122091058395</v>
      </c>
      <c r="O1030" s="49">
        <v>173.46592098335111</v>
      </c>
      <c r="P1030" s="49">
        <v>215.29003155188531</v>
      </c>
      <c r="Q1030" s="49">
        <v>268.90911794593376</v>
      </c>
      <c r="R1030" s="49">
        <v>407.69235300810078</v>
      </c>
      <c r="S1030" s="49">
        <v>499.68978315762001</v>
      </c>
      <c r="T1030" s="49">
        <v>620.73875850748038</v>
      </c>
      <c r="U1030" s="49">
        <v>709.87994216954326</v>
      </c>
      <c r="V1030" s="49">
        <v>799.79391773510201</v>
      </c>
      <c r="W1030" s="49">
        <v>892.25020150248395</v>
      </c>
      <c r="X1030" s="49">
        <v>1014.7122091058395</v>
      </c>
      <c r="Y1030" s="49">
        <v>173.46592098335111</v>
      </c>
      <c r="Z1030" s="49">
        <v>215.29003155188531</v>
      </c>
      <c r="AA1030" s="49">
        <v>268.90911794593376</v>
      </c>
      <c r="AB1030" s="49">
        <v>407.69235300810078</v>
      </c>
      <c r="AC1030" s="49">
        <v>499.68978315762001</v>
      </c>
      <c r="AD1030" s="49">
        <v>620.73875850748038</v>
      </c>
      <c r="AE1030" s="49">
        <v>709.87994216954326</v>
      </c>
      <c r="AF1030" s="49">
        <v>799.79391773510201</v>
      </c>
      <c r="AG1030" s="49">
        <v>892.25020150248395</v>
      </c>
      <c r="AH1030" s="49">
        <v>1014.7122091058395</v>
      </c>
      <c r="AI1030" s="1"/>
      <c r="AJ1030" s="33" t="str">
        <f t="shared" si="32"/>
        <v/>
      </c>
      <c r="AK1030" s="33" t="str">
        <f t="shared" si="33"/>
        <v/>
      </c>
      <c r="AL1030" s="29"/>
      <c r="AM1030" s="29"/>
      <c r="AN1030" s="29"/>
      <c r="AO1030" s="29" t="s">
        <v>13</v>
      </c>
      <c r="AP1030" s="29"/>
      <c r="AQ1030" s="29"/>
      <c r="AR1030" s="7"/>
      <c r="AS1030" s="7"/>
      <c r="AT1030" s="7"/>
      <c r="AU1030" s="7"/>
      <c r="AV1030" s="7"/>
      <c r="AW1030" s="7"/>
      <c r="AX1030" s="7"/>
      <c r="AY1030" s="7"/>
      <c r="AZ1030" s="7"/>
      <c r="BA1030" s="7"/>
      <c r="BB1030" s="7"/>
      <c r="BC1030" s="7"/>
      <c r="BD1030" s="7"/>
      <c r="BE1030" s="7"/>
      <c r="BF1030" s="7"/>
      <c r="BG1030" s="7"/>
      <c r="BH1030" s="7"/>
    </row>
    <row r="1031" spans="1:60" x14ac:dyDescent="0.25">
      <c r="A1031" s="1"/>
      <c r="B1031" s="81" t="s">
        <v>2597</v>
      </c>
      <c r="C1031" s="53" t="s">
        <v>4327</v>
      </c>
      <c r="D1031" s="53" t="s">
        <v>4199</v>
      </c>
      <c r="E1031" s="49">
        <v>1192.8827572553676</v>
      </c>
      <c r="F1031" s="49">
        <v>1448.272002506679</v>
      </c>
      <c r="G1031" s="49">
        <v>1783.1283825156945</v>
      </c>
      <c r="H1031" s="49">
        <v>2707.9387985819153</v>
      </c>
      <c r="I1031" s="49">
        <v>3376.2159284914474</v>
      </c>
      <c r="J1031" s="49">
        <v>4303.1397823861971</v>
      </c>
      <c r="K1031" s="49">
        <v>5014.0709508110313</v>
      </c>
      <c r="L1031" s="49">
        <v>5760.4749399221591</v>
      </c>
      <c r="M1031" s="49">
        <v>6566.7940457074801</v>
      </c>
      <c r="N1031" s="49">
        <v>7664.1268227684523</v>
      </c>
      <c r="O1031" s="49">
        <v>1192.8827572553676</v>
      </c>
      <c r="P1031" s="49">
        <v>1448.272002506679</v>
      </c>
      <c r="Q1031" s="49">
        <v>1783.1283825156945</v>
      </c>
      <c r="R1031" s="49">
        <v>2707.9387985819153</v>
      </c>
      <c r="S1031" s="49">
        <v>3376.2159284914474</v>
      </c>
      <c r="T1031" s="49">
        <v>4303.1397823861971</v>
      </c>
      <c r="U1031" s="49">
        <v>5014.0709508110313</v>
      </c>
      <c r="V1031" s="49">
        <v>5760.4749399221591</v>
      </c>
      <c r="W1031" s="49">
        <v>6566.7940457074801</v>
      </c>
      <c r="X1031" s="49">
        <v>7664.1268227684523</v>
      </c>
      <c r="Y1031" s="49">
        <v>1192.8827572553676</v>
      </c>
      <c r="Z1031" s="49">
        <v>1448.272002506679</v>
      </c>
      <c r="AA1031" s="49">
        <v>1783.1283825156945</v>
      </c>
      <c r="AB1031" s="49">
        <v>2707.9387985819153</v>
      </c>
      <c r="AC1031" s="49">
        <v>3376.2159284914474</v>
      </c>
      <c r="AD1031" s="49">
        <v>4303.1397823861971</v>
      </c>
      <c r="AE1031" s="49">
        <v>5014.0709508110313</v>
      </c>
      <c r="AF1031" s="49">
        <v>5760.4749399221591</v>
      </c>
      <c r="AG1031" s="49">
        <v>6566.7940457074801</v>
      </c>
      <c r="AH1031" s="49">
        <v>7664.1268227684523</v>
      </c>
      <c r="AI1031" s="1"/>
      <c r="AJ1031" s="33" t="str">
        <f t="shared" si="32"/>
        <v/>
      </c>
      <c r="AK1031" s="33" t="str">
        <f t="shared" si="33"/>
        <v/>
      </c>
      <c r="AL1031" s="29"/>
      <c r="AM1031" s="29"/>
      <c r="AN1031" s="29"/>
      <c r="AO1031" s="29" t="s">
        <v>13</v>
      </c>
      <c r="AP1031" s="29"/>
      <c r="AQ1031" s="29"/>
      <c r="AR1031" s="7"/>
      <c r="AS1031" s="7"/>
      <c r="AT1031" s="7"/>
      <c r="AU1031" s="7"/>
      <c r="AV1031" s="7"/>
      <c r="AW1031" s="7"/>
      <c r="AX1031" s="7"/>
      <c r="AY1031" s="7"/>
      <c r="AZ1031" s="7"/>
      <c r="BA1031" s="7"/>
      <c r="BB1031" s="7"/>
      <c r="BC1031" s="7"/>
      <c r="BD1031" s="7"/>
      <c r="BE1031" s="7"/>
      <c r="BF1031" s="7"/>
      <c r="BG1031" s="7"/>
      <c r="BH1031" s="7"/>
    </row>
    <row r="1032" spans="1:60" x14ac:dyDescent="0.25">
      <c r="A1032" s="1"/>
      <c r="B1032" s="81" t="s">
        <v>2599</v>
      </c>
      <c r="C1032" s="53" t="s">
        <v>4327</v>
      </c>
      <c r="D1032" s="53" t="s">
        <v>4200</v>
      </c>
      <c r="E1032" s="49">
        <v>530.77637483997967</v>
      </c>
      <c r="F1032" s="49">
        <v>650.34025704625265</v>
      </c>
      <c r="G1032" s="49">
        <v>806.92825921952465</v>
      </c>
      <c r="H1032" s="49">
        <v>1236.0969305305891</v>
      </c>
      <c r="I1032" s="49">
        <v>1540.9310076514369</v>
      </c>
      <c r="J1032" s="49">
        <v>1960.1561991584176</v>
      </c>
      <c r="K1032" s="49">
        <v>2279.3874481685193</v>
      </c>
      <c r="L1032" s="49">
        <v>2612.607511208822</v>
      </c>
      <c r="M1032" s="49">
        <v>2967.0907599007783</v>
      </c>
      <c r="N1032" s="49">
        <v>3449.0120217947297</v>
      </c>
      <c r="O1032" s="49">
        <v>530.77637483997967</v>
      </c>
      <c r="P1032" s="49">
        <v>650.34025704625265</v>
      </c>
      <c r="Q1032" s="49">
        <v>806.92825921952465</v>
      </c>
      <c r="R1032" s="49">
        <v>1236.0969305305891</v>
      </c>
      <c r="S1032" s="49">
        <v>1540.9310076514369</v>
      </c>
      <c r="T1032" s="49">
        <v>1960.1561991584176</v>
      </c>
      <c r="U1032" s="49">
        <v>2279.3874481685193</v>
      </c>
      <c r="V1032" s="49">
        <v>2612.607511208822</v>
      </c>
      <c r="W1032" s="49">
        <v>2967.0907599007783</v>
      </c>
      <c r="X1032" s="49">
        <v>3449.0120217947297</v>
      </c>
      <c r="Y1032" s="49">
        <v>530.77637483997967</v>
      </c>
      <c r="Z1032" s="49">
        <v>650.34025704625265</v>
      </c>
      <c r="AA1032" s="49">
        <v>806.92825921952465</v>
      </c>
      <c r="AB1032" s="49">
        <v>1236.0969305305891</v>
      </c>
      <c r="AC1032" s="49">
        <v>1540.9310076514369</v>
      </c>
      <c r="AD1032" s="49">
        <v>1960.1561991584176</v>
      </c>
      <c r="AE1032" s="49">
        <v>2279.3874481685193</v>
      </c>
      <c r="AF1032" s="49">
        <v>2612.607511208822</v>
      </c>
      <c r="AG1032" s="49">
        <v>2967.0907599007783</v>
      </c>
      <c r="AH1032" s="49">
        <v>3449.0120217947297</v>
      </c>
      <c r="AI1032" s="1"/>
      <c r="AJ1032" s="33" t="str">
        <f t="shared" si="32"/>
        <v/>
      </c>
      <c r="AK1032" s="33" t="str">
        <f t="shared" si="33"/>
        <v/>
      </c>
      <c r="AL1032" s="29"/>
      <c r="AM1032" s="29"/>
      <c r="AN1032" s="29"/>
      <c r="AO1032" s="29" t="s">
        <v>13</v>
      </c>
      <c r="AP1032" s="29"/>
      <c r="AQ1032" s="29"/>
      <c r="AR1032" s="7"/>
      <c r="AS1032" s="7"/>
      <c r="AT1032" s="7"/>
      <c r="AU1032" s="7"/>
      <c r="AV1032" s="7"/>
      <c r="AW1032" s="7"/>
      <c r="AX1032" s="7"/>
      <c r="AY1032" s="7"/>
      <c r="AZ1032" s="7"/>
      <c r="BA1032" s="7"/>
      <c r="BB1032" s="7"/>
      <c r="BC1032" s="7"/>
      <c r="BD1032" s="7"/>
      <c r="BE1032" s="7"/>
      <c r="BF1032" s="7"/>
      <c r="BG1032" s="7"/>
      <c r="BH1032" s="7"/>
    </row>
    <row r="1033" spans="1:60" x14ac:dyDescent="0.25">
      <c r="A1033" s="1"/>
      <c r="B1033" s="81" t="s">
        <v>2601</v>
      </c>
      <c r="C1033" s="53" t="s">
        <v>4327</v>
      </c>
      <c r="D1033" s="53" t="s">
        <v>4201</v>
      </c>
      <c r="E1033" s="49">
        <v>1054.901511496648</v>
      </c>
      <c r="F1033" s="49">
        <v>1262.4547241017383</v>
      </c>
      <c r="G1033" s="49">
        <v>1530.4151557836262</v>
      </c>
      <c r="H1033" s="49">
        <v>2231.6636881767549</v>
      </c>
      <c r="I1033" s="49">
        <v>2714.7610904712747</v>
      </c>
      <c r="J1033" s="49">
        <v>3363.8352897545733</v>
      </c>
      <c r="K1033" s="49">
        <v>3846.6490041049128</v>
      </c>
      <c r="L1033" s="49">
        <v>4343.1800403046818</v>
      </c>
      <c r="M1033" s="49">
        <v>4873.03616931531</v>
      </c>
      <c r="N1033" s="49">
        <v>5575.8612485805334</v>
      </c>
      <c r="O1033" s="49">
        <v>1054.901511496648</v>
      </c>
      <c r="P1033" s="49">
        <v>1262.4547241017383</v>
      </c>
      <c r="Q1033" s="49">
        <v>1530.4151557836262</v>
      </c>
      <c r="R1033" s="49">
        <v>2231.6636881767549</v>
      </c>
      <c r="S1033" s="49">
        <v>2714.7610904712747</v>
      </c>
      <c r="T1033" s="49">
        <v>3363.8352897545733</v>
      </c>
      <c r="U1033" s="49">
        <v>3846.6490041049128</v>
      </c>
      <c r="V1033" s="49">
        <v>4343.1800403046818</v>
      </c>
      <c r="W1033" s="49">
        <v>4873.03616931531</v>
      </c>
      <c r="X1033" s="49">
        <v>5575.8612485805334</v>
      </c>
      <c r="Y1033" s="49">
        <v>1054.901511496648</v>
      </c>
      <c r="Z1033" s="49">
        <v>1262.4547241017383</v>
      </c>
      <c r="AA1033" s="49">
        <v>1530.4151557836262</v>
      </c>
      <c r="AB1033" s="49">
        <v>2231.6636881767549</v>
      </c>
      <c r="AC1033" s="49">
        <v>2714.7610904712747</v>
      </c>
      <c r="AD1033" s="49">
        <v>3363.8352897545733</v>
      </c>
      <c r="AE1033" s="49">
        <v>3846.6490041049128</v>
      </c>
      <c r="AF1033" s="49">
        <v>4343.1800403046818</v>
      </c>
      <c r="AG1033" s="49">
        <v>4873.03616931531</v>
      </c>
      <c r="AH1033" s="49">
        <v>5575.8612485805334</v>
      </c>
      <c r="AI1033" s="1"/>
      <c r="AJ1033" s="33" t="str">
        <f t="shared" si="32"/>
        <v/>
      </c>
      <c r="AK1033" s="33" t="str">
        <f t="shared" si="33"/>
        <v/>
      </c>
      <c r="AL1033" s="29"/>
      <c r="AM1033" s="29"/>
      <c r="AN1033" s="29"/>
      <c r="AO1033" s="29" t="s">
        <v>13</v>
      </c>
      <c r="AP1033" s="29"/>
      <c r="AQ1033" s="29"/>
      <c r="AR1033" s="7"/>
      <c r="AS1033" s="7"/>
      <c r="AT1033" s="7"/>
      <c r="AU1033" s="7"/>
      <c r="AV1033" s="7"/>
      <c r="AW1033" s="7"/>
      <c r="AX1033" s="7"/>
      <c r="AY1033" s="7"/>
      <c r="AZ1033" s="7"/>
      <c r="BA1033" s="7"/>
      <c r="BB1033" s="7"/>
      <c r="BC1033" s="7"/>
      <c r="BD1033" s="7"/>
      <c r="BE1033" s="7"/>
      <c r="BF1033" s="7"/>
      <c r="BG1033" s="7"/>
      <c r="BH1033" s="7"/>
    </row>
    <row r="1034" spans="1:60" x14ac:dyDescent="0.25">
      <c r="A1034" s="1"/>
      <c r="B1034" s="79" t="s">
        <v>2603</v>
      </c>
      <c r="C1034" s="80" t="s">
        <v>4333</v>
      </c>
      <c r="D1034" s="34" t="s">
        <v>3548</v>
      </c>
      <c r="E1034" s="50">
        <v>1491</v>
      </c>
      <c r="F1034" s="50">
        <v>1894.8</v>
      </c>
      <c r="G1034" s="50">
        <v>2429</v>
      </c>
      <c r="H1034" s="50">
        <v>3914</v>
      </c>
      <c r="I1034" s="50">
        <v>5000</v>
      </c>
      <c r="J1034" s="50">
        <v>6472</v>
      </c>
      <c r="K1034" s="50">
        <v>7631</v>
      </c>
      <c r="L1034" s="50">
        <v>8841</v>
      </c>
      <c r="M1034" s="50">
        <v>10100</v>
      </c>
      <c r="N1034" s="50">
        <v>11870</v>
      </c>
      <c r="O1034" s="49">
        <v>1520.5225064698511</v>
      </c>
      <c r="P1034" s="49">
        <v>1823.2649168659591</v>
      </c>
      <c r="Q1034" s="49">
        <v>2213.3924275102422</v>
      </c>
      <c r="R1034" s="49">
        <v>3240.3322416746637</v>
      </c>
      <c r="S1034" s="49">
        <v>3954.108984531179</v>
      </c>
      <c r="T1034" s="49">
        <v>4918.6450060956249</v>
      </c>
      <c r="U1034" s="49">
        <v>5641.0084314415335</v>
      </c>
      <c r="V1034" s="49">
        <v>6385.7555349110726</v>
      </c>
      <c r="W1034" s="49">
        <v>7186.2846646840617</v>
      </c>
      <c r="X1034" s="49">
        <v>8251.5322080062706</v>
      </c>
      <c r="Y1034" s="49">
        <v>1492.1646957955516</v>
      </c>
      <c r="Z1034" s="49">
        <v>1892.3332729953781</v>
      </c>
      <c r="AA1034" s="49">
        <v>2421.9247946851374</v>
      </c>
      <c r="AB1034" s="49">
        <v>3886.3150236304655</v>
      </c>
      <c r="AC1034" s="49">
        <v>4945.1393883595038</v>
      </c>
      <c r="AD1034" s="49">
        <v>6370.8633643367766</v>
      </c>
      <c r="AE1034" s="49">
        <v>7482.9840982063952</v>
      </c>
      <c r="AF1034" s="49">
        <v>8643.4515947629607</v>
      </c>
      <c r="AG1034" s="49">
        <v>9852.4294159535475</v>
      </c>
      <c r="AH1034" s="49">
        <v>11546.397189333895</v>
      </c>
      <c r="AI1034" s="1"/>
      <c r="AJ1034" s="33" t="str">
        <f t="shared" si="32"/>
        <v/>
      </c>
      <c r="AK1034" s="33" t="str">
        <f t="shared" si="33"/>
        <v/>
      </c>
      <c r="AL1034" s="29"/>
      <c r="AM1034" s="29"/>
      <c r="AN1034" s="29"/>
      <c r="AO1034" s="29" t="s">
        <v>13</v>
      </c>
      <c r="AP1034" s="29"/>
      <c r="AQ1034" s="29"/>
      <c r="AR1034" s="7"/>
      <c r="AS1034" s="7"/>
      <c r="AT1034" s="7"/>
      <c r="AU1034" s="7"/>
      <c r="AV1034" s="7"/>
      <c r="AW1034" s="7"/>
      <c r="AX1034" s="7"/>
      <c r="AY1034" s="7"/>
      <c r="AZ1034" s="7"/>
      <c r="BA1034" s="7"/>
      <c r="BB1034" s="7"/>
      <c r="BC1034" s="7"/>
      <c r="BD1034" s="7"/>
      <c r="BE1034" s="7"/>
      <c r="BF1034" s="7"/>
      <c r="BG1034" s="7"/>
      <c r="BH1034" s="7"/>
    </row>
    <row r="1035" spans="1:60" x14ac:dyDescent="0.25">
      <c r="A1035" s="1"/>
      <c r="B1035" s="81" t="s">
        <v>2605</v>
      </c>
      <c r="C1035" s="53" t="s">
        <v>4327</v>
      </c>
      <c r="D1035" s="53" t="s">
        <v>4202</v>
      </c>
      <c r="E1035" s="49">
        <v>526.65776483347554</v>
      </c>
      <c r="F1035" s="49">
        <v>640.71968979539008</v>
      </c>
      <c r="G1035" s="49">
        <v>788.51926601256389</v>
      </c>
      <c r="H1035" s="49">
        <v>1175.8594949524925</v>
      </c>
      <c r="I1035" s="49">
        <v>1440.2146491103763</v>
      </c>
      <c r="J1035" s="49">
        <v>1794.3647002285027</v>
      </c>
      <c r="K1035" s="49">
        <v>2057.0852693328397</v>
      </c>
      <c r="L1035" s="49">
        <v>2326.8783688433955</v>
      </c>
      <c r="M1035" s="49">
        <v>2610.0852490924676</v>
      </c>
      <c r="N1035" s="49">
        <v>2987.6903209082579</v>
      </c>
      <c r="O1035" s="49">
        <v>526.65776483347554</v>
      </c>
      <c r="P1035" s="49">
        <v>640.71968979539008</v>
      </c>
      <c r="Q1035" s="49">
        <v>788.51926601256389</v>
      </c>
      <c r="R1035" s="49">
        <v>1175.8594949524925</v>
      </c>
      <c r="S1035" s="49">
        <v>1440.2146491103763</v>
      </c>
      <c r="T1035" s="49">
        <v>1794.3647002285027</v>
      </c>
      <c r="U1035" s="49">
        <v>2057.0852693328397</v>
      </c>
      <c r="V1035" s="49">
        <v>2326.8783688433955</v>
      </c>
      <c r="W1035" s="49">
        <v>2610.0852490924676</v>
      </c>
      <c r="X1035" s="49">
        <v>2987.6903209082579</v>
      </c>
      <c r="Y1035" s="49">
        <v>526.65776483347554</v>
      </c>
      <c r="Z1035" s="49">
        <v>640.71968979539008</v>
      </c>
      <c r="AA1035" s="49">
        <v>788.51926601256389</v>
      </c>
      <c r="AB1035" s="49">
        <v>1175.8594949524925</v>
      </c>
      <c r="AC1035" s="49">
        <v>1440.2146491103763</v>
      </c>
      <c r="AD1035" s="49">
        <v>1794.3647002285027</v>
      </c>
      <c r="AE1035" s="49">
        <v>2057.0852693328397</v>
      </c>
      <c r="AF1035" s="49">
        <v>2326.8783688433955</v>
      </c>
      <c r="AG1035" s="49">
        <v>2610.0852490924676</v>
      </c>
      <c r="AH1035" s="49">
        <v>2987.6903209082579</v>
      </c>
      <c r="AI1035" s="1"/>
      <c r="AJ1035" s="33" t="str">
        <f t="shared" si="32"/>
        <v/>
      </c>
      <c r="AK1035" s="33" t="str">
        <f t="shared" si="33"/>
        <v/>
      </c>
      <c r="AL1035" s="29"/>
      <c r="AM1035" s="29"/>
      <c r="AN1035" s="29"/>
      <c r="AO1035" s="29" t="s">
        <v>13</v>
      </c>
      <c r="AP1035" s="29"/>
      <c r="AQ1035" s="29"/>
      <c r="AR1035" s="7"/>
      <c r="AS1035" s="7"/>
      <c r="AT1035" s="7"/>
      <c r="AU1035" s="7"/>
      <c r="AV1035" s="7"/>
      <c r="AW1035" s="7"/>
      <c r="AX1035" s="7"/>
      <c r="AY1035" s="7"/>
      <c r="AZ1035" s="7"/>
      <c r="BA1035" s="7"/>
      <c r="BB1035" s="7"/>
      <c r="BC1035" s="7"/>
      <c r="BD1035" s="7"/>
      <c r="BE1035" s="7"/>
      <c r="BF1035" s="7"/>
      <c r="BG1035" s="7"/>
      <c r="BH1035" s="7"/>
    </row>
    <row r="1036" spans="1:60" x14ac:dyDescent="0.25">
      <c r="A1036" s="1"/>
      <c r="B1036" s="81" t="s">
        <v>2607</v>
      </c>
      <c r="C1036" s="53" t="s">
        <v>4327</v>
      </c>
      <c r="D1036" s="53" t="s">
        <v>4203</v>
      </c>
      <c r="E1036" s="49">
        <v>66.011231310650899</v>
      </c>
      <c r="F1036" s="49">
        <v>83.593616987435283</v>
      </c>
      <c r="G1036" s="49">
        <v>106.30744207540076</v>
      </c>
      <c r="H1036" s="49">
        <v>165.02628707562113</v>
      </c>
      <c r="I1036" s="49">
        <v>203.27518352828227</v>
      </c>
      <c r="J1036" s="49">
        <v>253.18606267962252</v>
      </c>
      <c r="K1036" s="49">
        <v>289.61763702461707</v>
      </c>
      <c r="L1036" s="49">
        <v>326.16958176827069</v>
      </c>
      <c r="M1036" s="49">
        <v>362.77554644938982</v>
      </c>
      <c r="N1036" s="49">
        <v>411.46560357805123</v>
      </c>
      <c r="O1036" s="49">
        <v>66.011231310650899</v>
      </c>
      <c r="P1036" s="49">
        <v>83.593616987435283</v>
      </c>
      <c r="Q1036" s="49">
        <v>106.30744207540076</v>
      </c>
      <c r="R1036" s="49">
        <v>165.02628707562113</v>
      </c>
      <c r="S1036" s="49">
        <v>203.27518352828227</v>
      </c>
      <c r="T1036" s="49">
        <v>253.18606267962252</v>
      </c>
      <c r="U1036" s="49">
        <v>289.61763702461707</v>
      </c>
      <c r="V1036" s="49">
        <v>326.16958176827069</v>
      </c>
      <c r="W1036" s="49">
        <v>362.77554644938982</v>
      </c>
      <c r="X1036" s="49">
        <v>411.46560357805123</v>
      </c>
      <c r="Y1036" s="49">
        <v>66.011231310650899</v>
      </c>
      <c r="Z1036" s="49">
        <v>83.593616987435283</v>
      </c>
      <c r="AA1036" s="49">
        <v>106.30744207540076</v>
      </c>
      <c r="AB1036" s="49">
        <v>165.02628707562113</v>
      </c>
      <c r="AC1036" s="49">
        <v>203.27518352828227</v>
      </c>
      <c r="AD1036" s="49">
        <v>253.18606267962252</v>
      </c>
      <c r="AE1036" s="49">
        <v>289.61763702461707</v>
      </c>
      <c r="AF1036" s="49">
        <v>326.16958176827069</v>
      </c>
      <c r="AG1036" s="49">
        <v>362.77554644938982</v>
      </c>
      <c r="AH1036" s="49">
        <v>411.46560357805123</v>
      </c>
      <c r="AI1036" s="1"/>
      <c r="AJ1036" s="33" t="str">
        <f t="shared" si="32"/>
        <v/>
      </c>
      <c r="AK1036" s="33" t="str">
        <f t="shared" si="33"/>
        <v/>
      </c>
      <c r="AL1036" s="29"/>
      <c r="AM1036" s="29"/>
      <c r="AN1036" s="29"/>
      <c r="AO1036" s="29" t="s">
        <v>13</v>
      </c>
      <c r="AP1036" s="29"/>
      <c r="AQ1036" s="29"/>
      <c r="AR1036" s="7"/>
      <c r="AS1036" s="7"/>
      <c r="AT1036" s="7"/>
      <c r="AU1036" s="7"/>
      <c r="AV1036" s="7"/>
      <c r="AW1036" s="7"/>
      <c r="AX1036" s="7"/>
      <c r="AY1036" s="7"/>
      <c r="AZ1036" s="7"/>
      <c r="BA1036" s="7"/>
      <c r="BB1036" s="7"/>
      <c r="BC1036" s="7"/>
      <c r="BD1036" s="7"/>
      <c r="BE1036" s="7"/>
      <c r="BF1036" s="7"/>
      <c r="BG1036" s="7"/>
      <c r="BH1036" s="7"/>
    </row>
    <row r="1037" spans="1:60" x14ac:dyDescent="0.25">
      <c r="A1037" s="1"/>
      <c r="B1037" s="81" t="s">
        <v>2609</v>
      </c>
      <c r="C1037" s="53" t="s">
        <v>4327</v>
      </c>
      <c r="D1037" s="53" t="s">
        <v>4204</v>
      </c>
      <c r="E1037" s="49">
        <v>152.47206829360769</v>
      </c>
      <c r="F1037" s="49">
        <v>192.44654938263244</v>
      </c>
      <c r="G1037" s="49">
        <v>244.00598313478895</v>
      </c>
      <c r="H1037" s="49">
        <v>378.70486851476164</v>
      </c>
      <c r="I1037" s="49">
        <v>468.15036856486751</v>
      </c>
      <c r="J1037" s="49">
        <v>586.62344537936451</v>
      </c>
      <c r="K1037" s="49">
        <v>674.27438709588887</v>
      </c>
      <c r="L1037" s="49">
        <v>763.07688016078669</v>
      </c>
      <c r="M1037" s="49">
        <v>853.76092519218878</v>
      </c>
      <c r="N1037" s="49">
        <v>975.33909206482895</v>
      </c>
      <c r="O1037" s="49">
        <v>152.47206829360769</v>
      </c>
      <c r="P1037" s="49">
        <v>192.44654938263244</v>
      </c>
      <c r="Q1037" s="49">
        <v>244.00598313478895</v>
      </c>
      <c r="R1037" s="49">
        <v>378.70486851476164</v>
      </c>
      <c r="S1037" s="49">
        <v>468.15036856486751</v>
      </c>
      <c r="T1037" s="49">
        <v>586.62344537936451</v>
      </c>
      <c r="U1037" s="49">
        <v>674.27438709588887</v>
      </c>
      <c r="V1037" s="49">
        <v>763.07688016078669</v>
      </c>
      <c r="W1037" s="49">
        <v>853.76092519218878</v>
      </c>
      <c r="X1037" s="49">
        <v>975.33909206482895</v>
      </c>
      <c r="Y1037" s="49">
        <v>152.47206829360769</v>
      </c>
      <c r="Z1037" s="49">
        <v>192.44654938263244</v>
      </c>
      <c r="AA1037" s="49">
        <v>244.00598313478895</v>
      </c>
      <c r="AB1037" s="49">
        <v>378.70486851476164</v>
      </c>
      <c r="AC1037" s="49">
        <v>468.15036856486751</v>
      </c>
      <c r="AD1037" s="49">
        <v>586.62344537936451</v>
      </c>
      <c r="AE1037" s="49">
        <v>674.27438709588887</v>
      </c>
      <c r="AF1037" s="49">
        <v>763.07688016078669</v>
      </c>
      <c r="AG1037" s="49">
        <v>853.76092519218878</v>
      </c>
      <c r="AH1037" s="49">
        <v>975.33909206482895</v>
      </c>
      <c r="AI1037" s="1"/>
      <c r="AJ1037" s="33" t="str">
        <f t="shared" si="32"/>
        <v/>
      </c>
      <c r="AK1037" s="33" t="str">
        <f t="shared" si="33"/>
        <v/>
      </c>
      <c r="AL1037" s="29"/>
      <c r="AM1037" s="29"/>
      <c r="AN1037" s="29"/>
      <c r="AO1037" s="29" t="s">
        <v>13</v>
      </c>
      <c r="AP1037" s="29"/>
      <c r="AQ1037" s="29"/>
      <c r="AR1037" s="7"/>
      <c r="AS1037" s="7"/>
      <c r="AT1037" s="7"/>
      <c r="AU1037" s="7"/>
      <c r="AV1037" s="7"/>
      <c r="AW1037" s="7"/>
      <c r="AX1037" s="7"/>
      <c r="AY1037" s="7"/>
      <c r="AZ1037" s="7"/>
      <c r="BA1037" s="7"/>
      <c r="BB1037" s="7"/>
      <c r="BC1037" s="7"/>
      <c r="BD1037" s="7"/>
      <c r="BE1037" s="7"/>
      <c r="BF1037" s="7"/>
      <c r="BG1037" s="7"/>
      <c r="BH1037" s="7"/>
    </row>
    <row r="1038" spans="1:60" x14ac:dyDescent="0.25">
      <c r="A1038" s="1"/>
      <c r="B1038" s="79" t="s">
        <v>2611</v>
      </c>
      <c r="C1038" s="80" t="s">
        <v>4333</v>
      </c>
      <c r="D1038" s="34" t="s">
        <v>3549</v>
      </c>
      <c r="E1038" s="50">
        <v>632.79999999999995</v>
      </c>
      <c r="F1038" s="50">
        <v>741.1</v>
      </c>
      <c r="G1038" s="50">
        <v>880.7</v>
      </c>
      <c r="H1038" s="50">
        <v>1265</v>
      </c>
      <c r="I1038" s="50">
        <v>1549</v>
      </c>
      <c r="J1038" s="50">
        <v>1942</v>
      </c>
      <c r="K1038" s="50">
        <v>2260</v>
      </c>
      <c r="L1038" s="50">
        <v>2600</v>
      </c>
      <c r="M1038" s="50">
        <v>2965</v>
      </c>
      <c r="N1038" s="50">
        <v>3491</v>
      </c>
      <c r="O1038" s="49">
        <v>759.99813017211477</v>
      </c>
      <c r="P1038" s="49">
        <v>916.69765972447453</v>
      </c>
      <c r="Q1038" s="49">
        <v>1118.8926514257359</v>
      </c>
      <c r="R1038" s="49">
        <v>1639.8574730870484</v>
      </c>
      <c r="S1038" s="49">
        <v>1991.8682693969658</v>
      </c>
      <c r="T1038" s="49">
        <v>2460.276029106456</v>
      </c>
      <c r="U1038" s="49">
        <v>2804.9036444285584</v>
      </c>
      <c r="V1038" s="49">
        <v>3157.5455941819723</v>
      </c>
      <c r="W1038" s="49">
        <v>3528.57489931898</v>
      </c>
      <c r="X1038" s="49">
        <v>4019.5508942335041</v>
      </c>
      <c r="Y1038" s="49">
        <v>638.09033814459053</v>
      </c>
      <c r="Z1038" s="49">
        <v>747.48536944452644</v>
      </c>
      <c r="AA1038" s="49">
        <v>888.94346152475237</v>
      </c>
      <c r="AB1038" s="49">
        <v>1281.2393129135185</v>
      </c>
      <c r="AC1038" s="49">
        <v>1573.4722216600817</v>
      </c>
      <c r="AD1038" s="49">
        <v>1977.5233130670506</v>
      </c>
      <c r="AE1038" s="49">
        <v>2302.644633042235</v>
      </c>
      <c r="AF1038" s="49">
        <v>2647.1843421673861</v>
      </c>
      <c r="AG1038" s="49">
        <v>3015.3537710731734</v>
      </c>
      <c r="AH1038" s="49">
        <v>3540.6928191159705</v>
      </c>
      <c r="AI1038" s="1"/>
      <c r="AJ1038" s="33" t="str">
        <f t="shared" si="32"/>
        <v/>
      </c>
      <c r="AK1038" s="33" t="str">
        <f t="shared" si="33"/>
        <v/>
      </c>
      <c r="AL1038" s="29"/>
      <c r="AM1038" s="29"/>
      <c r="AN1038" s="29"/>
      <c r="AO1038" s="29" t="s">
        <v>13</v>
      </c>
      <c r="AP1038" s="29"/>
      <c r="AQ1038" s="29"/>
      <c r="AR1038" s="7"/>
      <c r="AS1038" s="7"/>
      <c r="AT1038" s="7"/>
      <c r="AU1038" s="7"/>
      <c r="AV1038" s="7"/>
      <c r="AW1038" s="7"/>
      <c r="AX1038" s="7"/>
      <c r="AY1038" s="7"/>
      <c r="AZ1038" s="7"/>
      <c r="BA1038" s="7"/>
      <c r="BB1038" s="7"/>
      <c r="BC1038" s="7"/>
      <c r="BD1038" s="7"/>
      <c r="BE1038" s="7"/>
      <c r="BF1038" s="7"/>
      <c r="BG1038" s="7"/>
      <c r="BH1038" s="7"/>
    </row>
    <row r="1039" spans="1:60" x14ac:dyDescent="0.25">
      <c r="A1039" s="1"/>
      <c r="B1039" s="81" t="s">
        <v>2613</v>
      </c>
      <c r="C1039" s="53" t="s">
        <v>4380</v>
      </c>
      <c r="D1039" s="53" t="s">
        <v>4205</v>
      </c>
      <c r="E1039" s="84" t="s">
        <v>4405</v>
      </c>
      <c r="F1039" s="84" t="s">
        <v>4405</v>
      </c>
      <c r="G1039" s="84" t="s">
        <v>4405</v>
      </c>
      <c r="H1039" s="84" t="s">
        <v>4405</v>
      </c>
      <c r="I1039" s="84" t="s">
        <v>4405</v>
      </c>
      <c r="J1039" s="84" t="s">
        <v>4405</v>
      </c>
      <c r="K1039" s="84" t="s">
        <v>4405</v>
      </c>
      <c r="L1039" s="84" t="s">
        <v>4405</v>
      </c>
      <c r="M1039" s="84" t="s">
        <v>4405</v>
      </c>
      <c r="N1039" s="84" t="s">
        <v>4405</v>
      </c>
      <c r="O1039" s="49">
        <v>811.40478699711286</v>
      </c>
      <c r="P1039" s="49">
        <v>977.84663447295077</v>
      </c>
      <c r="Q1039" s="49">
        <v>1192.4005610099812</v>
      </c>
      <c r="R1039" s="49">
        <v>1743.9245789201125</v>
      </c>
      <c r="S1039" s="49">
        <v>2116.1121375110715</v>
      </c>
      <c r="T1039" s="49">
        <v>2610.9704594265199</v>
      </c>
      <c r="U1039" s="49">
        <v>2974.770815240046</v>
      </c>
      <c r="V1039" s="49">
        <v>3346.8097486206561</v>
      </c>
      <c r="W1039" s="49">
        <v>3738.5203775184664</v>
      </c>
      <c r="X1039" s="49">
        <v>4256.3514394017766</v>
      </c>
      <c r="Y1039" s="49">
        <v>697.62607903058642</v>
      </c>
      <c r="Z1039" s="49">
        <v>821.43207439314369</v>
      </c>
      <c r="AA1039" s="49">
        <v>981.47581836767154</v>
      </c>
      <c r="AB1039" s="49">
        <v>1419.0620549340151</v>
      </c>
      <c r="AC1039" s="49">
        <v>1739.3833817233631</v>
      </c>
      <c r="AD1039" s="49">
        <v>2179.4142164082891</v>
      </c>
      <c r="AE1039" s="49">
        <v>2528.4675474001447</v>
      </c>
      <c r="AF1039" s="49">
        <v>2896.4919337561141</v>
      </c>
      <c r="AG1039" s="49">
        <v>3288.8686163655607</v>
      </c>
      <c r="AH1039" s="49">
        <v>3842.9880532178686</v>
      </c>
      <c r="AI1039" s="1"/>
      <c r="AJ1039" s="33" t="str">
        <f t="shared" si="32"/>
        <v/>
      </c>
      <c r="AK1039" s="33" t="str">
        <f t="shared" si="33"/>
        <v/>
      </c>
      <c r="AL1039" s="29"/>
      <c r="AM1039" s="29"/>
      <c r="AN1039" s="29"/>
      <c r="AO1039" s="29" t="s">
        <v>13</v>
      </c>
      <c r="AP1039" s="29"/>
      <c r="AQ1039" s="29"/>
      <c r="AR1039" s="7"/>
      <c r="AS1039" s="7"/>
      <c r="AT1039" s="7"/>
      <c r="AU1039" s="7"/>
      <c r="AV1039" s="7"/>
      <c r="AW1039" s="7"/>
      <c r="AX1039" s="7"/>
      <c r="AY1039" s="7"/>
      <c r="AZ1039" s="7"/>
      <c r="BA1039" s="7"/>
      <c r="BB1039" s="7"/>
      <c r="BC1039" s="7"/>
      <c r="BD1039" s="7"/>
      <c r="BE1039" s="7"/>
      <c r="BF1039" s="7"/>
      <c r="BG1039" s="7"/>
      <c r="BH1039" s="7"/>
    </row>
    <row r="1040" spans="1:60" x14ac:dyDescent="0.25">
      <c r="A1040" s="1"/>
      <c r="B1040" s="79" t="s">
        <v>2615</v>
      </c>
      <c r="C1040" s="80" t="s">
        <v>3584</v>
      </c>
      <c r="D1040" s="80" t="s">
        <v>3550</v>
      </c>
      <c r="E1040" s="50">
        <v>99.7</v>
      </c>
      <c r="F1040" s="50">
        <v>119.4</v>
      </c>
      <c r="G1040" s="50">
        <v>144.80000000000001</v>
      </c>
      <c r="H1040" s="50">
        <v>214.8</v>
      </c>
      <c r="I1040" s="50">
        <v>266.39999999999998</v>
      </c>
      <c r="J1040" s="50">
        <v>337.3</v>
      </c>
      <c r="K1040" s="50">
        <v>394.4</v>
      </c>
      <c r="L1040" s="50">
        <v>455.1</v>
      </c>
      <c r="M1040" s="50">
        <v>519.79999999999995</v>
      </c>
      <c r="N1040" s="50">
        <v>612.4</v>
      </c>
      <c r="O1040" s="50">
        <v>99.7</v>
      </c>
      <c r="P1040" s="50">
        <v>119.4</v>
      </c>
      <c r="Q1040" s="50">
        <v>144.80000000000001</v>
      </c>
      <c r="R1040" s="50">
        <v>214.8</v>
      </c>
      <c r="S1040" s="50">
        <v>266.39999999999998</v>
      </c>
      <c r="T1040" s="50">
        <v>337.3</v>
      </c>
      <c r="U1040" s="50">
        <v>394.4</v>
      </c>
      <c r="V1040" s="50">
        <v>455.1</v>
      </c>
      <c r="W1040" s="50">
        <v>519.79999999999995</v>
      </c>
      <c r="X1040" s="50">
        <v>612.4</v>
      </c>
      <c r="Y1040" s="50">
        <v>99.7</v>
      </c>
      <c r="Z1040" s="50">
        <v>119.4</v>
      </c>
      <c r="AA1040" s="50">
        <v>144.80000000000001</v>
      </c>
      <c r="AB1040" s="50">
        <v>214.8</v>
      </c>
      <c r="AC1040" s="50">
        <v>266.39999999999998</v>
      </c>
      <c r="AD1040" s="50">
        <v>337.3</v>
      </c>
      <c r="AE1040" s="50">
        <v>394.4</v>
      </c>
      <c r="AF1040" s="50">
        <v>455.1</v>
      </c>
      <c r="AG1040" s="50">
        <v>519.79999999999995</v>
      </c>
      <c r="AH1040" s="50">
        <v>612.4</v>
      </c>
      <c r="AI1040" s="1"/>
      <c r="AJ1040" s="33" t="str">
        <f t="shared" si="32"/>
        <v/>
      </c>
      <c r="AK1040" s="33" t="str">
        <f t="shared" si="33"/>
        <v/>
      </c>
      <c r="AL1040" s="29"/>
      <c r="AM1040" s="29"/>
      <c r="AN1040" s="29"/>
      <c r="AO1040" s="29" t="s">
        <v>13</v>
      </c>
      <c r="AP1040" s="29"/>
      <c r="AQ1040" s="29"/>
      <c r="AR1040" s="7"/>
      <c r="AS1040" s="7"/>
      <c r="AT1040" s="7"/>
      <c r="AU1040" s="7"/>
      <c r="AV1040" s="7"/>
      <c r="AW1040" s="7"/>
      <c r="AX1040" s="7"/>
      <c r="AY1040" s="7"/>
      <c r="AZ1040" s="7"/>
      <c r="BA1040" s="7"/>
      <c r="BB1040" s="7"/>
      <c r="BC1040" s="7"/>
      <c r="BD1040" s="7"/>
      <c r="BE1040" s="7"/>
      <c r="BF1040" s="7"/>
      <c r="BG1040" s="7"/>
      <c r="BH1040" s="7"/>
    </row>
    <row r="1041" spans="1:60" s="33" customFormat="1" x14ac:dyDescent="0.25">
      <c r="A1041" s="1"/>
      <c r="B1041" s="89" t="s">
        <v>2617</v>
      </c>
      <c r="C1041" s="53" t="s">
        <v>4399</v>
      </c>
      <c r="D1041" s="80" t="s">
        <v>2618</v>
      </c>
      <c r="E1041" s="50">
        <v>122.72613541028299</v>
      </c>
      <c r="F1041" s="50">
        <v>146.9369347236094</v>
      </c>
      <c r="G1041" s="50">
        <v>178.19487561121139</v>
      </c>
      <c r="H1041" s="50">
        <v>264.76003800755149</v>
      </c>
      <c r="I1041" s="50">
        <v>328.8848642162186</v>
      </c>
      <c r="J1041" s="50">
        <v>417.1889223213783</v>
      </c>
      <c r="K1041" s="50">
        <v>488.5903014152758</v>
      </c>
      <c r="L1041" s="50">
        <v>564.68503699673442</v>
      </c>
      <c r="M1041" s="50">
        <v>645.82072373294579</v>
      </c>
      <c r="N1041" s="50">
        <v>762.48779357094998</v>
      </c>
      <c r="O1041" s="50">
        <v>122.72613541028299</v>
      </c>
      <c r="P1041" s="50">
        <v>146.9369347236094</v>
      </c>
      <c r="Q1041" s="50">
        <v>178.19487561121139</v>
      </c>
      <c r="R1041" s="50">
        <v>264.76003800755149</v>
      </c>
      <c r="S1041" s="50">
        <v>328.8848642162186</v>
      </c>
      <c r="T1041" s="50">
        <v>417.1889223213783</v>
      </c>
      <c r="U1041" s="50">
        <v>488.5903014152758</v>
      </c>
      <c r="V1041" s="50">
        <v>564.68503699673442</v>
      </c>
      <c r="W1041" s="50">
        <v>645.82072373294579</v>
      </c>
      <c r="X1041" s="50">
        <v>762.48779357094998</v>
      </c>
      <c r="Y1041" s="50">
        <v>122.72613541028299</v>
      </c>
      <c r="Z1041" s="50">
        <v>146.9369347236094</v>
      </c>
      <c r="AA1041" s="50">
        <v>178.19487561121139</v>
      </c>
      <c r="AB1041" s="50">
        <v>264.76003800755149</v>
      </c>
      <c r="AC1041" s="50">
        <v>328.8848642162186</v>
      </c>
      <c r="AD1041" s="50">
        <v>417.1889223213783</v>
      </c>
      <c r="AE1041" s="50">
        <v>488.5903014152758</v>
      </c>
      <c r="AF1041" s="50">
        <v>564.68503699673442</v>
      </c>
      <c r="AG1041" s="50">
        <v>645.82072373294579</v>
      </c>
      <c r="AH1041" s="50">
        <v>762.48779357094998</v>
      </c>
      <c r="AI1041" s="1"/>
      <c r="AJ1041" s="33" t="str">
        <f t="shared" si="32"/>
        <v/>
      </c>
      <c r="AK1041" s="33" t="str">
        <f t="shared" si="33"/>
        <v/>
      </c>
      <c r="AL1041" s="29"/>
      <c r="AM1041" s="29"/>
      <c r="AN1041" s="29"/>
      <c r="AO1041" s="29" t="s">
        <v>13</v>
      </c>
      <c r="AP1041" s="29"/>
      <c r="AQ1041" s="29"/>
      <c r="AR1041" s="7"/>
      <c r="AS1041" s="7"/>
      <c r="AT1041" s="7"/>
      <c r="AU1041" s="7"/>
      <c r="AV1041" s="7"/>
      <c r="AW1041" s="7"/>
      <c r="AX1041" s="7"/>
      <c r="AY1041" s="7"/>
      <c r="AZ1041" s="7"/>
      <c r="BA1041" s="7"/>
      <c r="BB1041" s="7"/>
      <c r="BC1041" s="7"/>
      <c r="BD1041" s="7"/>
      <c r="BE1041" s="7"/>
      <c r="BF1041" s="7"/>
      <c r="BG1041" s="7"/>
      <c r="BH1041" s="7"/>
    </row>
    <row r="1042" spans="1:60" x14ac:dyDescent="0.25">
      <c r="A1042" s="1"/>
      <c r="B1042" s="81" t="s">
        <v>2619</v>
      </c>
      <c r="C1042" s="53" t="s">
        <v>4327</v>
      </c>
      <c r="D1042" s="53" t="s">
        <v>4206</v>
      </c>
      <c r="E1042" s="49">
        <v>1151.9769868757216</v>
      </c>
      <c r="F1042" s="49">
        <v>1383.4523055245256</v>
      </c>
      <c r="G1042" s="49">
        <v>1681.0111210189</v>
      </c>
      <c r="H1042" s="49">
        <v>2453.1275911408516</v>
      </c>
      <c r="I1042" s="49">
        <v>2982.0430149932035</v>
      </c>
      <c r="J1042" s="49">
        <v>3688.6013090245842</v>
      </c>
      <c r="K1042" s="49">
        <v>4212.6779227477009</v>
      </c>
      <c r="L1042" s="49">
        <v>4748.797931643071</v>
      </c>
      <c r="M1042" s="49">
        <v>5320.6110363130801</v>
      </c>
      <c r="N1042" s="49">
        <v>6074.8365797498791</v>
      </c>
      <c r="O1042" s="49">
        <v>1151.9769868757216</v>
      </c>
      <c r="P1042" s="49">
        <v>1383.4523055245256</v>
      </c>
      <c r="Q1042" s="49">
        <v>1681.0111210189</v>
      </c>
      <c r="R1042" s="49">
        <v>2453.1275911408516</v>
      </c>
      <c r="S1042" s="49">
        <v>2982.0430149932035</v>
      </c>
      <c r="T1042" s="49">
        <v>3688.6013090245842</v>
      </c>
      <c r="U1042" s="49">
        <v>4212.6779227477009</v>
      </c>
      <c r="V1042" s="49">
        <v>4748.797931643071</v>
      </c>
      <c r="W1042" s="49">
        <v>5320.6110363130801</v>
      </c>
      <c r="X1042" s="49">
        <v>6074.8365797498791</v>
      </c>
      <c r="Y1042" s="49">
        <v>1151.9769868757216</v>
      </c>
      <c r="Z1042" s="49">
        <v>1383.4523055245256</v>
      </c>
      <c r="AA1042" s="49">
        <v>1681.0111210189</v>
      </c>
      <c r="AB1042" s="49">
        <v>2453.1275911408516</v>
      </c>
      <c r="AC1042" s="49">
        <v>2982.0430149932035</v>
      </c>
      <c r="AD1042" s="49">
        <v>3688.6013090245842</v>
      </c>
      <c r="AE1042" s="49">
        <v>4212.6779227477009</v>
      </c>
      <c r="AF1042" s="49">
        <v>4748.797931643071</v>
      </c>
      <c r="AG1042" s="49">
        <v>5320.6110363130801</v>
      </c>
      <c r="AH1042" s="49">
        <v>6074.8365797498791</v>
      </c>
      <c r="AI1042" s="1"/>
      <c r="AJ1042" s="33" t="str">
        <f t="shared" si="32"/>
        <v/>
      </c>
      <c r="AK1042" s="33" t="str">
        <f t="shared" si="33"/>
        <v/>
      </c>
      <c r="AL1042" s="29"/>
      <c r="AM1042" s="29"/>
      <c r="AN1042" s="29"/>
      <c r="AO1042" s="29" t="s">
        <v>13</v>
      </c>
      <c r="AP1042" s="29"/>
      <c r="AQ1042" s="29"/>
      <c r="AR1042" s="7"/>
      <c r="AS1042" s="7"/>
      <c r="AT1042" s="7"/>
      <c r="AU1042" s="7"/>
      <c r="AV1042" s="7"/>
      <c r="AW1042" s="7"/>
      <c r="AX1042" s="7"/>
      <c r="AY1042" s="7"/>
      <c r="AZ1042" s="7"/>
      <c r="BA1042" s="7"/>
      <c r="BB1042" s="7"/>
      <c r="BC1042" s="7"/>
      <c r="BD1042" s="7"/>
      <c r="BE1042" s="7"/>
      <c r="BF1042" s="7"/>
      <c r="BG1042" s="7"/>
      <c r="BH1042" s="7"/>
    </row>
    <row r="1043" spans="1:60" x14ac:dyDescent="0.25">
      <c r="A1043" s="1"/>
      <c r="B1043" s="81" t="s">
        <v>2621</v>
      </c>
      <c r="C1043" s="53" t="s">
        <v>4327</v>
      </c>
      <c r="D1043" s="53" t="s">
        <v>4207</v>
      </c>
      <c r="E1043" s="49">
        <v>34.183932595771836</v>
      </c>
      <c r="F1043" s="49">
        <v>39.092291355648179</v>
      </c>
      <c r="G1043" s="49">
        <v>45.20685059605217</v>
      </c>
      <c r="H1043" s="49">
        <v>59.509670741799532</v>
      </c>
      <c r="I1043" s="49">
        <v>68.27405800663567</v>
      </c>
      <c r="J1043" s="49">
        <v>78.553154379502899</v>
      </c>
      <c r="K1043" s="49">
        <v>85.577051174034722</v>
      </c>
      <c r="L1043" s="49">
        <v>92.041992736521536</v>
      </c>
      <c r="M1043" s="49">
        <v>98.747038354557901</v>
      </c>
      <c r="N1043" s="49">
        <v>106.3386038105547</v>
      </c>
      <c r="O1043" s="49">
        <v>34.183932595771836</v>
      </c>
      <c r="P1043" s="49">
        <v>39.092291355648179</v>
      </c>
      <c r="Q1043" s="49">
        <v>45.20685059605217</v>
      </c>
      <c r="R1043" s="49">
        <v>59.509670741799532</v>
      </c>
      <c r="S1043" s="49">
        <v>68.27405800663567</v>
      </c>
      <c r="T1043" s="49">
        <v>78.553154379502899</v>
      </c>
      <c r="U1043" s="49">
        <v>85.577051174034722</v>
      </c>
      <c r="V1043" s="49">
        <v>92.041992736521536</v>
      </c>
      <c r="W1043" s="49">
        <v>98.747038354557901</v>
      </c>
      <c r="X1043" s="49">
        <v>106.3386038105547</v>
      </c>
      <c r="Y1043" s="49">
        <v>34.183932595771836</v>
      </c>
      <c r="Z1043" s="49">
        <v>39.092291355648179</v>
      </c>
      <c r="AA1043" s="49">
        <v>45.20685059605217</v>
      </c>
      <c r="AB1043" s="49">
        <v>59.509670741799532</v>
      </c>
      <c r="AC1043" s="49">
        <v>68.27405800663567</v>
      </c>
      <c r="AD1043" s="49">
        <v>78.553154379502899</v>
      </c>
      <c r="AE1043" s="49">
        <v>85.577051174034722</v>
      </c>
      <c r="AF1043" s="49">
        <v>92.041992736521536</v>
      </c>
      <c r="AG1043" s="49">
        <v>98.747038354557901</v>
      </c>
      <c r="AH1043" s="49">
        <v>106.3386038105547</v>
      </c>
      <c r="AI1043" s="1"/>
      <c r="AJ1043" s="33" t="str">
        <f t="shared" si="32"/>
        <v/>
      </c>
      <c r="AK1043" s="33" t="str">
        <f t="shared" si="33"/>
        <v/>
      </c>
      <c r="AL1043" s="29"/>
      <c r="AM1043" s="29"/>
      <c r="AN1043" s="29"/>
      <c r="AO1043" s="29" t="s">
        <v>13</v>
      </c>
      <c r="AP1043" s="29"/>
      <c r="AQ1043" s="29"/>
      <c r="AR1043" s="7"/>
      <c r="AS1043" s="7"/>
      <c r="AT1043" s="7"/>
      <c r="AU1043" s="7"/>
      <c r="AV1043" s="7"/>
      <c r="AW1043" s="7"/>
      <c r="AX1043" s="7"/>
      <c r="AY1043" s="7"/>
      <c r="AZ1043" s="7"/>
      <c r="BA1043" s="7"/>
      <c r="BB1043" s="7"/>
      <c r="BC1043" s="7"/>
      <c r="BD1043" s="7"/>
      <c r="BE1043" s="7"/>
      <c r="BF1043" s="7"/>
      <c r="BG1043" s="7"/>
      <c r="BH1043" s="7"/>
    </row>
    <row r="1044" spans="1:60" x14ac:dyDescent="0.25">
      <c r="A1044" s="1"/>
      <c r="B1044" s="79" t="s">
        <v>2623</v>
      </c>
      <c r="C1044" s="80" t="s">
        <v>4333</v>
      </c>
      <c r="D1044" s="34" t="s">
        <v>3551</v>
      </c>
      <c r="E1044" s="50">
        <v>586.5</v>
      </c>
      <c r="F1044" s="50">
        <v>665.4</v>
      </c>
      <c r="G1044" s="50">
        <v>759.9</v>
      </c>
      <c r="H1044" s="50">
        <v>988.2</v>
      </c>
      <c r="I1044" s="50">
        <v>1135</v>
      </c>
      <c r="J1044" s="50">
        <v>1318</v>
      </c>
      <c r="K1044" s="50">
        <v>1452</v>
      </c>
      <c r="L1044" s="50">
        <v>1584</v>
      </c>
      <c r="M1044" s="50">
        <v>1717</v>
      </c>
      <c r="N1044" s="50">
        <v>1893</v>
      </c>
      <c r="O1044" s="49">
        <v>616.76624230527682</v>
      </c>
      <c r="P1044" s="49">
        <v>713.32881173038311</v>
      </c>
      <c r="Q1044" s="49">
        <v>834.17851819396708</v>
      </c>
      <c r="R1044" s="49">
        <v>1155.0643008719662</v>
      </c>
      <c r="S1044" s="49">
        <v>1378.2383792257669</v>
      </c>
      <c r="T1044" s="49">
        <v>1663.585947061762</v>
      </c>
      <c r="U1044" s="49">
        <v>1874.9669369983867</v>
      </c>
      <c r="V1044" s="49">
        <v>2114.126270676049</v>
      </c>
      <c r="W1044" s="49">
        <v>2322.7256326931169</v>
      </c>
      <c r="X1044" s="49">
        <v>2654.5665971863632</v>
      </c>
      <c r="Y1044" s="49">
        <v>587.94124963358456</v>
      </c>
      <c r="Z1044" s="49">
        <v>667.48386137958187</v>
      </c>
      <c r="AA1044" s="49">
        <v>763.28362013464914</v>
      </c>
      <c r="AB1044" s="49">
        <v>1000.8199891415773</v>
      </c>
      <c r="AC1044" s="49">
        <v>1160.2650862332264</v>
      </c>
      <c r="AD1044" s="49">
        <v>1364.8476038256613</v>
      </c>
      <c r="AE1044" s="49">
        <v>1517.0718364612901</v>
      </c>
      <c r="AF1044" s="49">
        <v>1672.3543784460082</v>
      </c>
      <c r="AG1044" s="49">
        <v>1823.6258604366162</v>
      </c>
      <c r="AH1044" s="49">
        <v>2031.7240269967726</v>
      </c>
      <c r="AI1044" s="1"/>
      <c r="AJ1044" s="33" t="str">
        <f t="shared" si="32"/>
        <v/>
      </c>
      <c r="AK1044" s="33" t="str">
        <f t="shared" si="33"/>
        <v/>
      </c>
      <c r="AL1044" s="29"/>
      <c r="AM1044" s="29"/>
      <c r="AN1044" s="29"/>
      <c r="AO1044" s="29" t="s">
        <v>13</v>
      </c>
      <c r="AP1044" s="29"/>
      <c r="AQ1044" s="29"/>
      <c r="AR1044" s="7"/>
      <c r="AS1044" s="7"/>
      <c r="AT1044" s="7"/>
      <c r="AU1044" s="7"/>
      <c r="AV1044" s="7"/>
      <c r="AW1044" s="7"/>
      <c r="AX1044" s="7"/>
      <c r="AY1044" s="7"/>
      <c r="AZ1044" s="7"/>
      <c r="BA1044" s="7"/>
      <c r="BB1044" s="7"/>
      <c r="BC1044" s="7"/>
      <c r="BD1044" s="7"/>
      <c r="BE1044" s="7"/>
      <c r="BF1044" s="7"/>
      <c r="BG1044" s="7"/>
      <c r="BH1044" s="7"/>
    </row>
    <row r="1045" spans="1:60" x14ac:dyDescent="0.25">
      <c r="A1045" s="1"/>
      <c r="B1045" s="79" t="s">
        <v>2627</v>
      </c>
      <c r="C1045" s="80" t="s">
        <v>3585</v>
      </c>
      <c r="D1045" s="80" t="s">
        <v>3552</v>
      </c>
      <c r="E1045" s="50">
        <v>6417</v>
      </c>
      <c r="F1045" s="50">
        <v>6953.6</v>
      </c>
      <c r="G1045" s="50">
        <v>7539</v>
      </c>
      <c r="H1045" s="50">
        <v>8735</v>
      </c>
      <c r="I1045" s="50">
        <v>9384</v>
      </c>
      <c r="J1045" s="50">
        <v>10090</v>
      </c>
      <c r="K1045" s="50">
        <v>10550</v>
      </c>
      <c r="L1045" s="50">
        <v>10970</v>
      </c>
      <c r="M1045" s="50">
        <v>11350</v>
      </c>
      <c r="N1045" s="50">
        <v>11820</v>
      </c>
      <c r="O1045" s="50">
        <v>6417</v>
      </c>
      <c r="P1045" s="50">
        <v>6953.6</v>
      </c>
      <c r="Q1045" s="50">
        <v>7539</v>
      </c>
      <c r="R1045" s="50">
        <v>8735</v>
      </c>
      <c r="S1045" s="50">
        <v>9384</v>
      </c>
      <c r="T1045" s="50">
        <v>10090</v>
      </c>
      <c r="U1045" s="50">
        <v>10550</v>
      </c>
      <c r="V1045" s="50">
        <v>10970</v>
      </c>
      <c r="W1045" s="50">
        <v>11350</v>
      </c>
      <c r="X1045" s="50">
        <v>11820</v>
      </c>
      <c r="Y1045" s="50">
        <v>6417</v>
      </c>
      <c r="Z1045" s="50">
        <v>6953.6</v>
      </c>
      <c r="AA1045" s="50">
        <v>7539</v>
      </c>
      <c r="AB1045" s="50">
        <v>8735</v>
      </c>
      <c r="AC1045" s="50">
        <v>9384</v>
      </c>
      <c r="AD1045" s="50">
        <v>10090</v>
      </c>
      <c r="AE1045" s="50">
        <v>10550</v>
      </c>
      <c r="AF1045" s="50">
        <v>10970</v>
      </c>
      <c r="AG1045" s="50">
        <v>11350</v>
      </c>
      <c r="AH1045" s="50">
        <v>11820</v>
      </c>
      <c r="AI1045" s="1"/>
      <c r="AJ1045" s="33" t="str">
        <f t="shared" si="32"/>
        <v/>
      </c>
      <c r="AK1045" s="33" t="str">
        <f t="shared" si="33"/>
        <v/>
      </c>
      <c r="AL1045" s="29"/>
      <c r="AM1045" s="29"/>
      <c r="AN1045" s="29"/>
      <c r="AO1045" s="29" t="s">
        <v>13</v>
      </c>
      <c r="AP1045" s="29"/>
      <c r="AQ1045" s="29"/>
      <c r="AR1045" s="7"/>
      <c r="AS1045" s="7"/>
      <c r="AT1045" s="7"/>
      <c r="AU1045" s="7"/>
      <c r="AV1045" s="7"/>
      <c r="AW1045" s="7"/>
      <c r="AX1045" s="7"/>
      <c r="AY1045" s="7"/>
      <c r="AZ1045" s="7"/>
      <c r="BA1045" s="7"/>
      <c r="BB1045" s="7"/>
      <c r="BC1045" s="7"/>
      <c r="BD1045" s="7"/>
      <c r="BE1045" s="7"/>
      <c r="BF1045" s="7"/>
      <c r="BG1045" s="7"/>
      <c r="BH1045" s="7"/>
    </row>
    <row r="1046" spans="1:60" x14ac:dyDescent="0.25">
      <c r="A1046" s="1"/>
      <c r="B1046" s="81" t="s">
        <v>2629</v>
      </c>
      <c r="C1046" s="53" t="s">
        <v>4327</v>
      </c>
      <c r="D1046" s="53" t="s">
        <v>4208</v>
      </c>
      <c r="E1046" s="49">
        <v>39.289877786993188</v>
      </c>
      <c r="F1046" s="49">
        <v>45.520708271079997</v>
      </c>
      <c r="G1046" s="49">
        <v>53.301386610698813</v>
      </c>
      <c r="H1046" s="49">
        <v>72.634503020212549</v>
      </c>
      <c r="I1046" s="49">
        <v>85.124936880186539</v>
      </c>
      <c r="J1046" s="49">
        <v>100.38423370020429</v>
      </c>
      <c r="K1046" s="49">
        <v>111.24733729187626</v>
      </c>
      <c r="L1046" s="49">
        <v>121.51055196390169</v>
      </c>
      <c r="M1046" s="49">
        <v>132.29235658699278</v>
      </c>
      <c r="N1046" s="49">
        <v>145.06794611414685</v>
      </c>
      <c r="O1046" s="49">
        <v>39.289877786993188</v>
      </c>
      <c r="P1046" s="49">
        <v>45.520708271079997</v>
      </c>
      <c r="Q1046" s="49">
        <v>53.301386610698813</v>
      </c>
      <c r="R1046" s="49">
        <v>72.634503020212549</v>
      </c>
      <c r="S1046" s="49">
        <v>85.124936880186539</v>
      </c>
      <c r="T1046" s="49">
        <v>100.38423370020429</v>
      </c>
      <c r="U1046" s="49">
        <v>111.24733729187626</v>
      </c>
      <c r="V1046" s="49">
        <v>121.51055196390169</v>
      </c>
      <c r="W1046" s="49">
        <v>132.29235658699278</v>
      </c>
      <c r="X1046" s="49">
        <v>145.06794611414685</v>
      </c>
      <c r="Y1046" s="49">
        <v>39.289877786993188</v>
      </c>
      <c r="Z1046" s="49">
        <v>45.520708271079997</v>
      </c>
      <c r="AA1046" s="49">
        <v>53.301386610698813</v>
      </c>
      <c r="AB1046" s="49">
        <v>72.634503020212549</v>
      </c>
      <c r="AC1046" s="49">
        <v>85.124936880186539</v>
      </c>
      <c r="AD1046" s="49">
        <v>100.38423370020429</v>
      </c>
      <c r="AE1046" s="49">
        <v>111.24733729187626</v>
      </c>
      <c r="AF1046" s="49">
        <v>121.51055196390169</v>
      </c>
      <c r="AG1046" s="49">
        <v>132.29235658699278</v>
      </c>
      <c r="AH1046" s="49">
        <v>145.06794611414685</v>
      </c>
      <c r="AI1046" s="1"/>
      <c r="AJ1046" s="33" t="str">
        <f t="shared" si="32"/>
        <v/>
      </c>
      <c r="AK1046" s="33" t="str">
        <f t="shared" si="33"/>
        <v/>
      </c>
      <c r="AL1046" s="29"/>
      <c r="AM1046" s="29"/>
      <c r="AN1046" s="29"/>
      <c r="AO1046" s="29" t="s">
        <v>13</v>
      </c>
      <c r="AP1046" s="29"/>
      <c r="AQ1046" s="29"/>
      <c r="AR1046" s="7"/>
      <c r="AS1046" s="7"/>
      <c r="AT1046" s="7"/>
      <c r="AU1046" s="7"/>
      <c r="AV1046" s="7"/>
      <c r="AW1046" s="7"/>
      <c r="AX1046" s="7"/>
      <c r="AY1046" s="7"/>
      <c r="AZ1046" s="7"/>
      <c r="BA1046" s="7"/>
      <c r="BB1046" s="7"/>
      <c r="BC1046" s="7"/>
      <c r="BD1046" s="7"/>
      <c r="BE1046" s="7"/>
      <c r="BF1046" s="7"/>
      <c r="BG1046" s="7"/>
      <c r="BH1046" s="7"/>
    </row>
    <row r="1047" spans="1:60" s="33" customFormat="1" x14ac:dyDescent="0.25">
      <c r="A1047" s="1"/>
      <c r="B1047" s="81" t="s">
        <v>2633</v>
      </c>
      <c r="C1047" s="80" t="s">
        <v>4398</v>
      </c>
      <c r="D1047" s="53" t="s">
        <v>2634</v>
      </c>
      <c r="E1047" s="49">
        <v>17465.418858988818</v>
      </c>
      <c r="F1047" s="49">
        <v>19179.682398669825</v>
      </c>
      <c r="G1047" s="49">
        <v>21170.231496845008</v>
      </c>
      <c r="H1047" s="49">
        <v>25720.347305210704</v>
      </c>
      <c r="I1047" s="49">
        <v>28500.413544339466</v>
      </c>
      <c r="J1047" s="49">
        <v>31825.621953935712</v>
      </c>
      <c r="K1047" s="49">
        <v>34183.588585916747</v>
      </c>
      <c r="L1047" s="49">
        <v>36472.371565817099</v>
      </c>
      <c r="M1047" s="49">
        <v>38702.902337015563</v>
      </c>
      <c r="N1047" s="49">
        <v>41602.71932548585</v>
      </c>
      <c r="O1047" s="49">
        <v>17465.418858988818</v>
      </c>
      <c r="P1047" s="49">
        <v>19179.682398669825</v>
      </c>
      <c r="Q1047" s="49">
        <v>21170.231496845008</v>
      </c>
      <c r="R1047" s="49">
        <v>25720.347305210704</v>
      </c>
      <c r="S1047" s="49">
        <v>28500.413544339466</v>
      </c>
      <c r="T1047" s="49">
        <v>31825.621953935712</v>
      </c>
      <c r="U1047" s="49">
        <v>34183.588585916747</v>
      </c>
      <c r="V1047" s="49">
        <v>36472.371565817099</v>
      </c>
      <c r="W1047" s="49">
        <v>38702.902337015563</v>
      </c>
      <c r="X1047" s="49">
        <v>41602.71932548585</v>
      </c>
      <c r="Y1047" s="49">
        <v>17465.418858988818</v>
      </c>
      <c r="Z1047" s="49">
        <v>19179.682398669825</v>
      </c>
      <c r="AA1047" s="49">
        <v>21170.231496845008</v>
      </c>
      <c r="AB1047" s="49">
        <v>25720.347305210704</v>
      </c>
      <c r="AC1047" s="49">
        <v>28500.413544339466</v>
      </c>
      <c r="AD1047" s="49">
        <v>31825.621953935712</v>
      </c>
      <c r="AE1047" s="49">
        <v>34183.588585916747</v>
      </c>
      <c r="AF1047" s="49">
        <v>36472.371565817099</v>
      </c>
      <c r="AG1047" s="49">
        <v>38702.902337015563</v>
      </c>
      <c r="AH1047" s="49">
        <v>41602.71932548585</v>
      </c>
      <c r="AI1047" s="1"/>
      <c r="AJ1047" s="33" t="str">
        <f t="shared" si="32"/>
        <v/>
      </c>
      <c r="AK1047" s="33" t="str">
        <f t="shared" si="33"/>
        <v/>
      </c>
      <c r="AL1047" s="29"/>
      <c r="AM1047" s="29"/>
      <c r="AN1047" s="29"/>
      <c r="AO1047" s="29" t="s">
        <v>13</v>
      </c>
      <c r="AP1047" s="29"/>
      <c r="AQ1047" s="29"/>
      <c r="AR1047" s="7"/>
      <c r="AS1047" s="7"/>
      <c r="AT1047" s="7"/>
      <c r="AU1047" s="7"/>
      <c r="AV1047" s="7"/>
      <c r="AW1047" s="7"/>
      <c r="AX1047" s="7"/>
      <c r="AY1047" s="7"/>
      <c r="AZ1047" s="7"/>
      <c r="BA1047" s="7"/>
      <c r="BB1047" s="7"/>
      <c r="BC1047" s="7"/>
      <c r="BD1047" s="7"/>
      <c r="BE1047" s="7"/>
      <c r="BF1047" s="7"/>
      <c r="BG1047" s="7"/>
      <c r="BH1047" s="7"/>
    </row>
    <row r="1048" spans="1:60" s="33" customFormat="1" x14ac:dyDescent="0.25">
      <c r="A1048" s="1"/>
      <c r="B1048" s="81" t="s">
        <v>2635</v>
      </c>
      <c r="C1048" s="80" t="s">
        <v>4398</v>
      </c>
      <c r="D1048" s="53" t="s">
        <v>2636</v>
      </c>
      <c r="E1048" s="49">
        <v>17713.425973282112</v>
      </c>
      <c r="F1048" s="49">
        <v>19451.681592268684</v>
      </c>
      <c r="G1048" s="49">
        <v>21470.459924811177</v>
      </c>
      <c r="H1048" s="49">
        <v>26087.922347127136</v>
      </c>
      <c r="I1048" s="49">
        <v>28910.842649813672</v>
      </c>
      <c r="J1048" s="49">
        <v>32288.00653178271</v>
      </c>
      <c r="K1048" s="49">
        <v>34683.978596145891</v>
      </c>
      <c r="L1048" s="49">
        <v>37010.264093789345</v>
      </c>
      <c r="M1048" s="49">
        <v>39277.226911333062</v>
      </c>
      <c r="N1048" s="49">
        <v>42226.157924838517</v>
      </c>
      <c r="O1048" s="49">
        <v>17713.425973282112</v>
      </c>
      <c r="P1048" s="49">
        <v>19451.681592268684</v>
      </c>
      <c r="Q1048" s="49">
        <v>21470.459924811177</v>
      </c>
      <c r="R1048" s="49">
        <v>26087.922347127136</v>
      </c>
      <c r="S1048" s="49">
        <v>28910.842649813672</v>
      </c>
      <c r="T1048" s="49">
        <v>32288.00653178271</v>
      </c>
      <c r="U1048" s="49">
        <v>34683.978596145891</v>
      </c>
      <c r="V1048" s="49">
        <v>37010.264093789345</v>
      </c>
      <c r="W1048" s="49">
        <v>39277.226911333062</v>
      </c>
      <c r="X1048" s="49">
        <v>42226.157924838517</v>
      </c>
      <c r="Y1048" s="49">
        <v>17713.425973282112</v>
      </c>
      <c r="Z1048" s="49">
        <v>19451.681592268684</v>
      </c>
      <c r="AA1048" s="49">
        <v>21470.459924811177</v>
      </c>
      <c r="AB1048" s="49">
        <v>26087.922347127136</v>
      </c>
      <c r="AC1048" s="49">
        <v>28910.842649813672</v>
      </c>
      <c r="AD1048" s="49">
        <v>32288.00653178271</v>
      </c>
      <c r="AE1048" s="49">
        <v>34683.978596145891</v>
      </c>
      <c r="AF1048" s="49">
        <v>37010.264093789345</v>
      </c>
      <c r="AG1048" s="49">
        <v>39277.226911333062</v>
      </c>
      <c r="AH1048" s="49">
        <v>42226.157924838517</v>
      </c>
      <c r="AI1048" s="1"/>
      <c r="AJ1048" s="33" t="str">
        <f t="shared" si="32"/>
        <v/>
      </c>
      <c r="AK1048" s="33" t="str">
        <f t="shared" si="33"/>
        <v/>
      </c>
      <c r="AL1048" s="29"/>
      <c r="AM1048" s="29"/>
      <c r="AN1048" s="29"/>
      <c r="AO1048" s="29" t="s">
        <v>13</v>
      </c>
      <c r="AP1048" s="29"/>
      <c r="AQ1048" s="29"/>
      <c r="AR1048" s="7"/>
      <c r="AS1048" s="7"/>
      <c r="AT1048" s="7"/>
      <c r="AU1048" s="7"/>
      <c r="AV1048" s="7"/>
      <c r="AW1048" s="7"/>
      <c r="AX1048" s="7"/>
      <c r="AY1048" s="7"/>
      <c r="AZ1048" s="7"/>
      <c r="BA1048" s="7"/>
      <c r="BB1048" s="7"/>
      <c r="BC1048" s="7"/>
      <c r="BD1048" s="7"/>
      <c r="BE1048" s="7"/>
      <c r="BF1048" s="7"/>
      <c r="BG1048" s="7"/>
      <c r="BH1048" s="7"/>
    </row>
    <row r="1049" spans="1:60" x14ac:dyDescent="0.25">
      <c r="A1049" s="1"/>
      <c r="B1049" s="79" t="s">
        <v>2637</v>
      </c>
      <c r="C1049" s="80" t="s">
        <v>3585</v>
      </c>
      <c r="D1049" s="80" t="s">
        <v>3553</v>
      </c>
      <c r="E1049" s="50">
        <v>17870</v>
      </c>
      <c r="F1049" s="50">
        <v>19623.400000000001</v>
      </c>
      <c r="G1049" s="50">
        <v>21660</v>
      </c>
      <c r="H1049" s="50">
        <v>26320</v>
      </c>
      <c r="I1049" s="50">
        <v>29170</v>
      </c>
      <c r="J1049" s="50">
        <v>32580</v>
      </c>
      <c r="K1049" s="50">
        <v>35000</v>
      </c>
      <c r="L1049" s="50">
        <v>37350</v>
      </c>
      <c r="M1049" s="50">
        <v>39640</v>
      </c>
      <c r="N1049" s="50">
        <v>42620</v>
      </c>
      <c r="O1049" s="50">
        <v>17870</v>
      </c>
      <c r="P1049" s="50">
        <v>19623.400000000001</v>
      </c>
      <c r="Q1049" s="50">
        <v>21660</v>
      </c>
      <c r="R1049" s="50">
        <v>26320</v>
      </c>
      <c r="S1049" s="50">
        <v>29170</v>
      </c>
      <c r="T1049" s="50">
        <v>32580</v>
      </c>
      <c r="U1049" s="50">
        <v>35000</v>
      </c>
      <c r="V1049" s="50">
        <v>37350</v>
      </c>
      <c r="W1049" s="50">
        <v>39640</v>
      </c>
      <c r="X1049" s="50">
        <v>42620</v>
      </c>
      <c r="Y1049" s="50">
        <v>17870</v>
      </c>
      <c r="Z1049" s="50">
        <v>19623.400000000001</v>
      </c>
      <c r="AA1049" s="50">
        <v>21660</v>
      </c>
      <c r="AB1049" s="50">
        <v>26320</v>
      </c>
      <c r="AC1049" s="50">
        <v>29170</v>
      </c>
      <c r="AD1049" s="50">
        <v>32580</v>
      </c>
      <c r="AE1049" s="50">
        <v>35000</v>
      </c>
      <c r="AF1049" s="50">
        <v>37350</v>
      </c>
      <c r="AG1049" s="50">
        <v>39640</v>
      </c>
      <c r="AH1049" s="50">
        <v>42620</v>
      </c>
      <c r="AI1049" s="1"/>
      <c r="AJ1049" s="33" t="str">
        <f t="shared" si="32"/>
        <v/>
      </c>
      <c r="AK1049" s="33" t="str">
        <f t="shared" si="33"/>
        <v/>
      </c>
      <c r="AL1049" s="29"/>
      <c r="AM1049" s="29"/>
      <c r="AN1049" s="29"/>
      <c r="AO1049" s="29" t="s">
        <v>13</v>
      </c>
      <c r="AP1049" s="29"/>
      <c r="AQ1049" s="29"/>
      <c r="AR1049" s="7"/>
      <c r="AS1049" s="7"/>
      <c r="AT1049" s="7"/>
      <c r="AU1049" s="7"/>
      <c r="AV1049" s="7"/>
      <c r="AW1049" s="7"/>
      <c r="AX1049" s="7"/>
      <c r="AY1049" s="7"/>
      <c r="AZ1049" s="7"/>
      <c r="BA1049" s="7"/>
      <c r="BB1049" s="7"/>
      <c r="BC1049" s="7"/>
      <c r="BD1049" s="7"/>
      <c r="BE1049" s="7"/>
      <c r="BF1049" s="7"/>
      <c r="BG1049" s="7"/>
      <c r="BH1049" s="7"/>
    </row>
    <row r="1050" spans="1:60" x14ac:dyDescent="0.25">
      <c r="A1050" s="1"/>
      <c r="B1050" s="81" t="s">
        <v>2639</v>
      </c>
      <c r="C1050" s="53" t="s">
        <v>4327</v>
      </c>
      <c r="D1050" s="53" t="s">
        <v>4209</v>
      </c>
      <c r="E1050" s="49">
        <v>90.706942563942448</v>
      </c>
      <c r="F1050" s="49">
        <v>105.26165846288897</v>
      </c>
      <c r="G1050" s="49">
        <v>124.24064181101279</v>
      </c>
      <c r="H1050" s="49">
        <v>175.23340195156618</v>
      </c>
      <c r="I1050" s="49">
        <v>212.37131984850905</v>
      </c>
      <c r="J1050" s="49">
        <v>262.65879306795449</v>
      </c>
      <c r="K1050" s="49">
        <v>300.73809463764093</v>
      </c>
      <c r="L1050" s="49">
        <v>343.80027486511688</v>
      </c>
      <c r="M1050" s="49">
        <v>383.06928570023496</v>
      </c>
      <c r="N1050" s="49">
        <v>442.7537205378631</v>
      </c>
      <c r="O1050" s="49">
        <v>90.706942563942448</v>
      </c>
      <c r="P1050" s="49">
        <v>105.26165846288897</v>
      </c>
      <c r="Q1050" s="49">
        <v>124.24064181101279</v>
      </c>
      <c r="R1050" s="49">
        <v>175.23340195156618</v>
      </c>
      <c r="S1050" s="49">
        <v>212.37131984850905</v>
      </c>
      <c r="T1050" s="49">
        <v>262.65879306795449</v>
      </c>
      <c r="U1050" s="49">
        <v>300.73809463764093</v>
      </c>
      <c r="V1050" s="49">
        <v>343.80027486511688</v>
      </c>
      <c r="W1050" s="49">
        <v>383.06928570023496</v>
      </c>
      <c r="X1050" s="49">
        <v>442.7537205378631</v>
      </c>
      <c r="Y1050" s="49">
        <v>90.706942563942448</v>
      </c>
      <c r="Z1050" s="49">
        <v>105.26165846288897</v>
      </c>
      <c r="AA1050" s="49">
        <v>124.24064181101279</v>
      </c>
      <c r="AB1050" s="49">
        <v>175.23340195156618</v>
      </c>
      <c r="AC1050" s="49">
        <v>212.37131984850905</v>
      </c>
      <c r="AD1050" s="49">
        <v>262.65879306795449</v>
      </c>
      <c r="AE1050" s="49">
        <v>300.73809463764093</v>
      </c>
      <c r="AF1050" s="49">
        <v>343.80027486511688</v>
      </c>
      <c r="AG1050" s="49">
        <v>383.06928570023496</v>
      </c>
      <c r="AH1050" s="49">
        <v>442.7537205378631</v>
      </c>
      <c r="AI1050" s="1"/>
      <c r="AJ1050" s="33" t="str">
        <f t="shared" si="32"/>
        <v/>
      </c>
      <c r="AK1050" s="33" t="str">
        <f t="shared" si="33"/>
        <v/>
      </c>
      <c r="AL1050" s="29"/>
      <c r="AM1050" s="29"/>
      <c r="AN1050" s="29"/>
      <c r="AO1050" s="29" t="s">
        <v>13</v>
      </c>
      <c r="AP1050" s="29"/>
      <c r="AQ1050" s="29"/>
      <c r="AR1050" s="7"/>
      <c r="AS1050" s="7"/>
      <c r="AT1050" s="7"/>
      <c r="AU1050" s="7"/>
      <c r="AV1050" s="7"/>
      <c r="AW1050" s="7"/>
      <c r="AX1050" s="7"/>
      <c r="AY1050" s="7"/>
      <c r="AZ1050" s="7"/>
      <c r="BA1050" s="7"/>
      <c r="BB1050" s="7"/>
      <c r="BC1050" s="7"/>
      <c r="BD1050" s="7"/>
      <c r="BE1050" s="7"/>
      <c r="BF1050" s="7"/>
      <c r="BG1050" s="7"/>
      <c r="BH1050" s="7"/>
    </row>
    <row r="1051" spans="1:60" x14ac:dyDescent="0.25">
      <c r="A1051" s="1"/>
      <c r="B1051" s="79" t="s">
        <v>2641</v>
      </c>
      <c r="C1051" s="80" t="s">
        <v>4333</v>
      </c>
      <c r="D1051" s="34" t="s">
        <v>3554</v>
      </c>
      <c r="E1051" s="50">
        <v>382.5</v>
      </c>
      <c r="F1051" s="50">
        <v>436.2</v>
      </c>
      <c r="G1051" s="50">
        <v>504.1</v>
      </c>
      <c r="H1051" s="50">
        <v>686.4</v>
      </c>
      <c r="I1051" s="50">
        <v>817.4</v>
      </c>
      <c r="J1051" s="50">
        <v>995.1</v>
      </c>
      <c r="K1051" s="50">
        <v>1137</v>
      </c>
      <c r="L1051" s="50">
        <v>1286</v>
      </c>
      <c r="M1051" s="50">
        <v>1444</v>
      </c>
      <c r="N1051" s="50">
        <v>1670</v>
      </c>
      <c r="O1051" s="49">
        <v>392.80858591735677</v>
      </c>
      <c r="P1051" s="49">
        <v>444.41890282386845</v>
      </c>
      <c r="Q1051" s="49">
        <v>508.48524842293034</v>
      </c>
      <c r="R1051" s="49">
        <v>678.35371826312314</v>
      </c>
      <c r="S1051" s="49">
        <v>797.00612066111876</v>
      </c>
      <c r="T1051" s="49">
        <v>951.72078612477912</v>
      </c>
      <c r="U1051" s="49">
        <v>1066.14179854688</v>
      </c>
      <c r="V1051" s="49">
        <v>1196.4532211516478</v>
      </c>
      <c r="W1051" s="49">
        <v>1309.6338894911205</v>
      </c>
      <c r="X1051" s="49">
        <v>1487.7458764606679</v>
      </c>
      <c r="Y1051" s="49">
        <v>382.9429470511364</v>
      </c>
      <c r="Z1051" s="49">
        <v>436.52230991466149</v>
      </c>
      <c r="AA1051" s="49">
        <v>504.28021568861357</v>
      </c>
      <c r="AB1051" s="49">
        <v>685.84930391154455</v>
      </c>
      <c r="AC1051" s="49">
        <v>815.47747163348811</v>
      </c>
      <c r="AD1051" s="49">
        <v>989.7454995395525</v>
      </c>
      <c r="AE1051" s="49">
        <v>1127.0549892697375</v>
      </c>
      <c r="AF1051" s="49">
        <v>1272.3665803829499</v>
      </c>
      <c r="AG1051" s="49">
        <v>1422.3725781030228</v>
      </c>
      <c r="AH1051" s="49">
        <v>1639.6243127434448</v>
      </c>
      <c r="AI1051" s="1"/>
      <c r="AJ1051" s="33" t="str">
        <f t="shared" si="32"/>
        <v/>
      </c>
      <c r="AK1051" s="33" t="str">
        <f t="shared" si="33"/>
        <v/>
      </c>
      <c r="AL1051" s="29"/>
      <c r="AM1051" s="29"/>
      <c r="AN1051" s="29"/>
      <c r="AO1051" s="29" t="s">
        <v>13</v>
      </c>
      <c r="AP1051" s="29"/>
      <c r="AQ1051" s="29"/>
      <c r="AR1051" s="7"/>
      <c r="AS1051" s="7"/>
      <c r="AT1051" s="7"/>
      <c r="AU1051" s="7"/>
      <c r="AV1051" s="7"/>
      <c r="AW1051" s="7"/>
      <c r="AX1051" s="7"/>
      <c r="AY1051" s="7"/>
      <c r="AZ1051" s="7"/>
      <c r="BA1051" s="7"/>
      <c r="BB1051" s="7"/>
      <c r="BC1051" s="7"/>
      <c r="BD1051" s="7"/>
      <c r="BE1051" s="7"/>
      <c r="BF1051" s="7"/>
      <c r="BG1051" s="7"/>
      <c r="BH1051" s="7"/>
    </row>
    <row r="1052" spans="1:60" x14ac:dyDescent="0.25">
      <c r="A1052" s="1"/>
      <c r="B1052" s="81" t="s">
        <v>2643</v>
      </c>
      <c r="C1052" s="53" t="s">
        <v>4327</v>
      </c>
      <c r="D1052" s="53" t="s">
        <v>4210</v>
      </c>
      <c r="E1052" s="49">
        <v>1224.8143352908173</v>
      </c>
      <c r="F1052" s="49">
        <v>1389.8711868952823</v>
      </c>
      <c r="G1052" s="49">
        <v>1592.7496721394514</v>
      </c>
      <c r="H1052" s="49">
        <v>2129.920681522955</v>
      </c>
      <c r="I1052" s="49">
        <v>2504.5202199138489</v>
      </c>
      <c r="J1052" s="49">
        <v>2990.4200215437886</v>
      </c>
      <c r="K1052" s="49">
        <v>3349.677367508536</v>
      </c>
      <c r="L1052" s="49">
        <v>3762.5042706281779</v>
      </c>
      <c r="M1052" s="49">
        <v>4116.228418148029</v>
      </c>
      <c r="N1052" s="49">
        <v>4680.4316394801699</v>
      </c>
      <c r="O1052" s="49">
        <v>1224.8143352908173</v>
      </c>
      <c r="P1052" s="49">
        <v>1389.8711868952823</v>
      </c>
      <c r="Q1052" s="49">
        <v>1592.7496721394514</v>
      </c>
      <c r="R1052" s="49">
        <v>2129.920681522955</v>
      </c>
      <c r="S1052" s="49">
        <v>2504.5202199138489</v>
      </c>
      <c r="T1052" s="49">
        <v>2990.4200215437886</v>
      </c>
      <c r="U1052" s="49">
        <v>3349.677367508536</v>
      </c>
      <c r="V1052" s="49">
        <v>3762.5042706281779</v>
      </c>
      <c r="W1052" s="49">
        <v>4116.228418148029</v>
      </c>
      <c r="X1052" s="49">
        <v>4680.4316394801699</v>
      </c>
      <c r="Y1052" s="49">
        <v>1224.8143352908173</v>
      </c>
      <c r="Z1052" s="49">
        <v>1389.8711868952823</v>
      </c>
      <c r="AA1052" s="49">
        <v>1592.7496721394514</v>
      </c>
      <c r="AB1052" s="49">
        <v>2129.920681522955</v>
      </c>
      <c r="AC1052" s="49">
        <v>2504.5202199138489</v>
      </c>
      <c r="AD1052" s="49">
        <v>2990.4200215437886</v>
      </c>
      <c r="AE1052" s="49">
        <v>3349.677367508536</v>
      </c>
      <c r="AF1052" s="49">
        <v>3762.5042706281779</v>
      </c>
      <c r="AG1052" s="49">
        <v>4116.228418148029</v>
      </c>
      <c r="AH1052" s="49">
        <v>4680.4316394801699</v>
      </c>
      <c r="AI1052" s="1"/>
      <c r="AJ1052" s="33" t="str">
        <f t="shared" si="32"/>
        <v/>
      </c>
      <c r="AK1052" s="33" t="str">
        <f t="shared" si="33"/>
        <v/>
      </c>
      <c r="AL1052" s="29"/>
      <c r="AM1052" s="29"/>
      <c r="AN1052" s="29"/>
      <c r="AO1052" s="29" t="s">
        <v>13</v>
      </c>
      <c r="AP1052" s="29"/>
      <c r="AQ1052" s="29"/>
      <c r="AR1052" s="7"/>
      <c r="AS1052" s="7"/>
      <c r="AT1052" s="7"/>
      <c r="AU1052" s="7"/>
      <c r="AV1052" s="7"/>
      <c r="AW1052" s="7"/>
      <c r="AX1052" s="7"/>
      <c r="AY1052" s="7"/>
      <c r="AZ1052" s="7"/>
      <c r="BA1052" s="7"/>
      <c r="BB1052" s="7"/>
      <c r="BC1052" s="7"/>
      <c r="BD1052" s="7"/>
      <c r="BE1052" s="7"/>
      <c r="BF1052" s="7"/>
      <c r="BG1052" s="7"/>
      <c r="BH1052" s="7"/>
    </row>
    <row r="1053" spans="1:60" x14ac:dyDescent="0.25">
      <c r="A1053" s="1"/>
      <c r="B1053" s="81" t="s">
        <v>2647</v>
      </c>
      <c r="C1053" s="53" t="s">
        <v>4327</v>
      </c>
      <c r="D1053" s="53" t="s">
        <v>4211</v>
      </c>
      <c r="E1053" s="49">
        <v>476.88939203297821</v>
      </c>
      <c r="F1053" s="49">
        <v>536.99875234716421</v>
      </c>
      <c r="G1053" s="49">
        <v>613.18682494123948</v>
      </c>
      <c r="H1053" s="49">
        <v>815.74383614927149</v>
      </c>
      <c r="I1053" s="49">
        <v>961.51548303240747</v>
      </c>
      <c r="J1053" s="49">
        <v>1152.0808936616336</v>
      </c>
      <c r="K1053" s="49">
        <v>1295.9662593202941</v>
      </c>
      <c r="L1053" s="49">
        <v>1460.1792962791708</v>
      </c>
      <c r="M1053" s="49">
        <v>1605.3130884489549</v>
      </c>
      <c r="N1053" s="49">
        <v>1836.8193295748017</v>
      </c>
      <c r="O1053" s="49">
        <v>476.88939203297821</v>
      </c>
      <c r="P1053" s="49">
        <v>536.99875234716421</v>
      </c>
      <c r="Q1053" s="49">
        <v>613.18682494123948</v>
      </c>
      <c r="R1053" s="49">
        <v>815.74383614927149</v>
      </c>
      <c r="S1053" s="49">
        <v>961.51548303240747</v>
      </c>
      <c r="T1053" s="49">
        <v>1152.0808936616336</v>
      </c>
      <c r="U1053" s="49">
        <v>1295.9662593202941</v>
      </c>
      <c r="V1053" s="49">
        <v>1460.1792962791708</v>
      </c>
      <c r="W1053" s="49">
        <v>1605.3130884489549</v>
      </c>
      <c r="X1053" s="49">
        <v>1836.8193295748017</v>
      </c>
      <c r="Y1053" s="49">
        <v>476.88939203297821</v>
      </c>
      <c r="Z1053" s="49">
        <v>536.99875234716421</v>
      </c>
      <c r="AA1053" s="49">
        <v>613.18682494123948</v>
      </c>
      <c r="AB1053" s="49">
        <v>815.74383614927149</v>
      </c>
      <c r="AC1053" s="49">
        <v>961.51548303240747</v>
      </c>
      <c r="AD1053" s="49">
        <v>1152.0808936616336</v>
      </c>
      <c r="AE1053" s="49">
        <v>1295.9662593202941</v>
      </c>
      <c r="AF1053" s="49">
        <v>1460.1792962791708</v>
      </c>
      <c r="AG1053" s="49">
        <v>1605.3130884489549</v>
      </c>
      <c r="AH1053" s="49">
        <v>1836.8193295748017</v>
      </c>
      <c r="AI1053" s="1"/>
      <c r="AJ1053" s="33" t="str">
        <f t="shared" si="32"/>
        <v/>
      </c>
      <c r="AK1053" s="33" t="str">
        <f t="shared" si="33"/>
        <v/>
      </c>
      <c r="AL1053" s="29"/>
      <c r="AM1053" s="29"/>
      <c r="AN1053" s="29"/>
      <c r="AO1053" s="29" t="s">
        <v>13</v>
      </c>
      <c r="AP1053" s="29"/>
      <c r="AQ1053" s="29"/>
      <c r="AR1053" s="7"/>
      <c r="AS1053" s="7"/>
      <c r="AT1053" s="7"/>
      <c r="AU1053" s="7"/>
      <c r="AV1053" s="7"/>
      <c r="AW1053" s="7"/>
      <c r="AX1053" s="7"/>
      <c r="AY1053" s="7"/>
      <c r="AZ1053" s="7"/>
      <c r="BA1053" s="7"/>
      <c r="BB1053" s="7"/>
      <c r="BC1053" s="7"/>
      <c r="BD1053" s="7"/>
      <c r="BE1053" s="7"/>
      <c r="BF1053" s="7"/>
      <c r="BG1053" s="7"/>
      <c r="BH1053" s="7"/>
    </row>
    <row r="1054" spans="1:60" x14ac:dyDescent="0.25">
      <c r="A1054" s="1"/>
      <c r="B1054" s="81" t="s">
        <v>2649</v>
      </c>
      <c r="C1054" s="53" t="s">
        <v>4327</v>
      </c>
      <c r="D1054" s="53" t="s">
        <v>4212</v>
      </c>
      <c r="E1054" s="49">
        <v>1588.6726168057405</v>
      </c>
      <c r="F1054" s="49">
        <v>1794.3666958407598</v>
      </c>
      <c r="G1054" s="49">
        <v>2051.1201556329297</v>
      </c>
      <c r="H1054" s="49">
        <v>2731.9406446761272</v>
      </c>
      <c r="I1054" s="49">
        <v>3218.1940618051281</v>
      </c>
      <c r="J1054" s="49">
        <v>3851.5407461151431</v>
      </c>
      <c r="K1054" s="49">
        <v>4327.0352314550892</v>
      </c>
      <c r="L1054" s="49">
        <v>4875.3113537263334</v>
      </c>
      <c r="M1054" s="49">
        <v>5350.2985029499541</v>
      </c>
      <c r="N1054" s="49">
        <v>6115.0645807564224</v>
      </c>
      <c r="O1054" s="49">
        <v>1588.6726168057405</v>
      </c>
      <c r="P1054" s="49">
        <v>1794.3666958407598</v>
      </c>
      <c r="Q1054" s="49">
        <v>2051.1201556329297</v>
      </c>
      <c r="R1054" s="49">
        <v>2731.9406446761272</v>
      </c>
      <c r="S1054" s="49">
        <v>3218.1940618051281</v>
      </c>
      <c r="T1054" s="49">
        <v>3851.5407461151431</v>
      </c>
      <c r="U1054" s="49">
        <v>4327.0352314550892</v>
      </c>
      <c r="V1054" s="49">
        <v>4875.3113537263334</v>
      </c>
      <c r="W1054" s="49">
        <v>5350.2985029499541</v>
      </c>
      <c r="X1054" s="49">
        <v>6115.0645807564224</v>
      </c>
      <c r="Y1054" s="49">
        <v>1588.6726168057405</v>
      </c>
      <c r="Z1054" s="49">
        <v>1794.3666958407598</v>
      </c>
      <c r="AA1054" s="49">
        <v>2051.1201556329297</v>
      </c>
      <c r="AB1054" s="49">
        <v>2731.9406446761272</v>
      </c>
      <c r="AC1054" s="49">
        <v>3218.1940618051281</v>
      </c>
      <c r="AD1054" s="49">
        <v>3851.5407461151431</v>
      </c>
      <c r="AE1054" s="49">
        <v>4327.0352314550892</v>
      </c>
      <c r="AF1054" s="49">
        <v>4875.3113537263334</v>
      </c>
      <c r="AG1054" s="49">
        <v>5350.2985029499541</v>
      </c>
      <c r="AH1054" s="49">
        <v>6115.0645807564224</v>
      </c>
      <c r="AI1054" s="1"/>
      <c r="AJ1054" s="33" t="str">
        <f t="shared" si="32"/>
        <v/>
      </c>
      <c r="AK1054" s="33" t="str">
        <f t="shared" si="33"/>
        <v/>
      </c>
      <c r="AL1054" s="29"/>
      <c r="AM1054" s="29"/>
      <c r="AN1054" s="29"/>
      <c r="AO1054" s="29" t="s">
        <v>13</v>
      </c>
      <c r="AP1054" s="29"/>
      <c r="AQ1054" s="29"/>
      <c r="AR1054" s="7"/>
      <c r="AS1054" s="7"/>
      <c r="AT1054" s="7"/>
      <c r="AU1054" s="7"/>
      <c r="AV1054" s="7"/>
      <c r="AW1054" s="7"/>
      <c r="AX1054" s="7"/>
      <c r="AY1054" s="7"/>
      <c r="AZ1054" s="7"/>
      <c r="BA1054" s="7"/>
      <c r="BB1054" s="7"/>
      <c r="BC1054" s="7"/>
      <c r="BD1054" s="7"/>
      <c r="BE1054" s="7"/>
      <c r="BF1054" s="7"/>
      <c r="BG1054" s="7"/>
      <c r="BH1054" s="7"/>
    </row>
    <row r="1055" spans="1:60" x14ac:dyDescent="0.25">
      <c r="A1055" s="1"/>
      <c r="B1055" s="79" t="s">
        <v>2651</v>
      </c>
      <c r="C1055" s="80" t="s">
        <v>4333</v>
      </c>
      <c r="D1055" s="34" t="s">
        <v>3556</v>
      </c>
      <c r="E1055" s="50">
        <v>3470</v>
      </c>
      <c r="F1055" s="50">
        <v>3970.5</v>
      </c>
      <c r="G1055" s="50">
        <v>4624</v>
      </c>
      <c r="H1055" s="50">
        <v>6480</v>
      </c>
      <c r="I1055" s="50">
        <v>7895</v>
      </c>
      <c r="J1055" s="50">
        <v>9908</v>
      </c>
      <c r="K1055" s="50">
        <v>11580</v>
      </c>
      <c r="L1055" s="50">
        <v>13410</v>
      </c>
      <c r="M1055" s="50">
        <v>15420</v>
      </c>
      <c r="N1055" s="50">
        <v>18380</v>
      </c>
      <c r="O1055" s="49">
        <v>1868.6804991099302</v>
      </c>
      <c r="P1055" s="49">
        <v>2110.9873890887043</v>
      </c>
      <c r="Q1055" s="49">
        <v>2410.0555987087132</v>
      </c>
      <c r="R1055" s="49">
        <v>3201.0216135808218</v>
      </c>
      <c r="S1055" s="49">
        <v>3757.3795290823268</v>
      </c>
      <c r="T1055" s="49">
        <v>4475.3283930624475</v>
      </c>
      <c r="U1055" s="49">
        <v>5009.2586904370237</v>
      </c>
      <c r="V1055" s="49">
        <v>5625.0549361446147</v>
      </c>
      <c r="W1055" s="49">
        <v>6151.5814919221611</v>
      </c>
      <c r="X1055" s="49">
        <v>7002.323715223577</v>
      </c>
      <c r="Y1055" s="49">
        <v>3345.0743651787889</v>
      </c>
      <c r="Z1055" s="49">
        <v>3837.6776706491933</v>
      </c>
      <c r="AA1055" s="49">
        <v>4458.5450803305439</v>
      </c>
      <c r="AB1055" s="49">
        <v>6081.2053313814513</v>
      </c>
      <c r="AC1055" s="49">
        <v>7216.4834597530498</v>
      </c>
      <c r="AD1055" s="49">
        <v>8768.6251037121856</v>
      </c>
      <c r="AE1055" s="49">
        <v>10033.9432212793</v>
      </c>
      <c r="AF1055" s="49">
        <v>11441.393202243467</v>
      </c>
      <c r="AG1055" s="49">
        <v>12958.894520453909</v>
      </c>
      <c r="AH1055" s="49">
        <v>15265.440570089138</v>
      </c>
      <c r="AI1055" s="1"/>
      <c r="AJ1055" s="33" t="str">
        <f t="shared" si="32"/>
        <v/>
      </c>
      <c r="AK1055" s="33" t="str">
        <f t="shared" si="33"/>
        <v/>
      </c>
      <c r="AL1055" s="29"/>
      <c r="AM1055" s="29"/>
      <c r="AN1055" s="29"/>
      <c r="AO1055" s="29" t="s">
        <v>13</v>
      </c>
      <c r="AP1055" s="29"/>
      <c r="AQ1055" s="29"/>
      <c r="AR1055" s="7"/>
      <c r="AS1055" s="7"/>
      <c r="AT1055" s="7"/>
      <c r="AU1055" s="7"/>
      <c r="AV1055" s="7"/>
      <c r="AW1055" s="7"/>
      <c r="AX1055" s="7"/>
      <c r="AY1055" s="7"/>
      <c r="AZ1055" s="7"/>
      <c r="BA1055" s="7"/>
      <c r="BB1055" s="7"/>
      <c r="BC1055" s="7"/>
      <c r="BD1055" s="7"/>
      <c r="BE1055" s="7"/>
      <c r="BF1055" s="7"/>
      <c r="BG1055" s="7"/>
      <c r="BH1055" s="7"/>
    </row>
    <row r="1056" spans="1:60" x14ac:dyDescent="0.25">
      <c r="A1056" s="1"/>
      <c r="B1056" s="81" t="s">
        <v>2653</v>
      </c>
      <c r="C1056" s="53" t="s">
        <v>4327</v>
      </c>
      <c r="D1056" s="53" t="s">
        <v>4213</v>
      </c>
      <c r="E1056" s="49">
        <v>4207.0417269562395</v>
      </c>
      <c r="F1056" s="49">
        <v>4724.487219581737</v>
      </c>
      <c r="G1056" s="49">
        <v>5353.2548912075463</v>
      </c>
      <c r="H1056" s="49">
        <v>7016.449876490492</v>
      </c>
      <c r="I1056" s="49">
        <v>8182.7666438297156</v>
      </c>
      <c r="J1056" s="49">
        <v>9685.7948166597125</v>
      </c>
      <c r="K1056" s="49">
        <v>10800.747929605795</v>
      </c>
      <c r="L1056" s="49">
        <v>12099.475694948047</v>
      </c>
      <c r="M1056" s="49">
        <v>13191.778932581803</v>
      </c>
      <c r="N1056" s="49">
        <v>14976.820561432662</v>
      </c>
      <c r="O1056" s="49">
        <v>4207.0417269562395</v>
      </c>
      <c r="P1056" s="49">
        <v>4724.487219581737</v>
      </c>
      <c r="Q1056" s="49">
        <v>5353.2548912075463</v>
      </c>
      <c r="R1056" s="49">
        <v>7016.449876490492</v>
      </c>
      <c r="S1056" s="49">
        <v>8182.7666438297156</v>
      </c>
      <c r="T1056" s="49">
        <v>9685.7948166597125</v>
      </c>
      <c r="U1056" s="49">
        <v>10800.747929605795</v>
      </c>
      <c r="V1056" s="49">
        <v>12099.475694948047</v>
      </c>
      <c r="W1056" s="49">
        <v>13191.778932581803</v>
      </c>
      <c r="X1056" s="49">
        <v>14976.820561432662</v>
      </c>
      <c r="Y1056" s="49">
        <v>4207.0417269562395</v>
      </c>
      <c r="Z1056" s="49">
        <v>4724.487219581737</v>
      </c>
      <c r="AA1056" s="49">
        <v>5353.2548912075463</v>
      </c>
      <c r="AB1056" s="49">
        <v>7016.449876490492</v>
      </c>
      <c r="AC1056" s="49">
        <v>8182.7666438297156</v>
      </c>
      <c r="AD1056" s="49">
        <v>9685.7948166597125</v>
      </c>
      <c r="AE1056" s="49">
        <v>10800.747929605795</v>
      </c>
      <c r="AF1056" s="49">
        <v>12099.475694948047</v>
      </c>
      <c r="AG1056" s="49">
        <v>13191.778932581803</v>
      </c>
      <c r="AH1056" s="49">
        <v>14976.820561432662</v>
      </c>
      <c r="AI1056" s="1"/>
      <c r="AJ1056" s="33" t="str">
        <f t="shared" si="32"/>
        <v/>
      </c>
      <c r="AK1056" s="33" t="str">
        <f t="shared" si="33"/>
        <v/>
      </c>
      <c r="AL1056" s="29"/>
      <c r="AM1056" s="29"/>
      <c r="AN1056" s="29"/>
      <c r="AO1056" s="29" t="s">
        <v>13</v>
      </c>
      <c r="AP1056" s="29"/>
      <c r="AQ1056" s="29"/>
      <c r="AR1056" s="7"/>
      <c r="AS1056" s="7"/>
      <c r="AT1056" s="7"/>
      <c r="AU1056" s="7"/>
      <c r="AV1056" s="7"/>
      <c r="AW1056" s="7"/>
      <c r="AX1056" s="7"/>
      <c r="AY1056" s="7"/>
      <c r="AZ1056" s="7"/>
      <c r="BA1056" s="7"/>
      <c r="BB1056" s="7"/>
      <c r="BC1056" s="7"/>
      <c r="BD1056" s="7"/>
      <c r="BE1056" s="7"/>
      <c r="BF1056" s="7"/>
      <c r="BG1056" s="7"/>
      <c r="BH1056" s="7"/>
    </row>
    <row r="1057" spans="1:60" x14ac:dyDescent="0.25">
      <c r="A1057" s="1"/>
      <c r="B1057" s="81" t="s">
        <v>2655</v>
      </c>
      <c r="C1057" s="53" t="s">
        <v>4327</v>
      </c>
      <c r="D1057" s="53" t="s">
        <v>4214</v>
      </c>
      <c r="E1057" s="49">
        <v>397.57533859289993</v>
      </c>
      <c r="F1057" s="49">
        <v>457.2197111578534</v>
      </c>
      <c r="G1057" s="49">
        <v>532.88552646112646</v>
      </c>
      <c r="H1057" s="49">
        <v>734.09077910192605</v>
      </c>
      <c r="I1057" s="49">
        <v>876.68510067140153</v>
      </c>
      <c r="J1057" s="49">
        <v>1061.5714488315043</v>
      </c>
      <c r="K1057" s="49">
        <v>1200.0230797160716</v>
      </c>
      <c r="L1057" s="49">
        <v>1356.7788100170824</v>
      </c>
      <c r="M1057" s="49">
        <v>1495.4978299248914</v>
      </c>
      <c r="N1057" s="49">
        <v>1714.8584617463866</v>
      </c>
      <c r="O1057" s="49">
        <v>397.57533859289993</v>
      </c>
      <c r="P1057" s="49">
        <v>457.2197111578534</v>
      </c>
      <c r="Q1057" s="49">
        <v>532.88552646112646</v>
      </c>
      <c r="R1057" s="49">
        <v>734.09077910192605</v>
      </c>
      <c r="S1057" s="49">
        <v>876.68510067140153</v>
      </c>
      <c r="T1057" s="49">
        <v>1061.5714488315043</v>
      </c>
      <c r="U1057" s="49">
        <v>1200.0230797160716</v>
      </c>
      <c r="V1057" s="49">
        <v>1356.7788100170824</v>
      </c>
      <c r="W1057" s="49">
        <v>1495.4978299248914</v>
      </c>
      <c r="X1057" s="49">
        <v>1714.8584617463866</v>
      </c>
      <c r="Y1057" s="49">
        <v>397.57533859289993</v>
      </c>
      <c r="Z1057" s="49">
        <v>457.2197111578534</v>
      </c>
      <c r="AA1057" s="49">
        <v>532.88552646112646</v>
      </c>
      <c r="AB1057" s="49">
        <v>734.09077910192605</v>
      </c>
      <c r="AC1057" s="49">
        <v>876.68510067140153</v>
      </c>
      <c r="AD1057" s="49">
        <v>1061.5714488315043</v>
      </c>
      <c r="AE1057" s="49">
        <v>1200.0230797160716</v>
      </c>
      <c r="AF1057" s="49">
        <v>1356.7788100170824</v>
      </c>
      <c r="AG1057" s="49">
        <v>1495.4978299248914</v>
      </c>
      <c r="AH1057" s="49">
        <v>1714.8584617463866</v>
      </c>
      <c r="AI1057" s="1"/>
      <c r="AJ1057" s="33" t="str">
        <f t="shared" si="32"/>
        <v/>
      </c>
      <c r="AK1057" s="33" t="str">
        <f t="shared" si="33"/>
        <v/>
      </c>
      <c r="AL1057" s="29"/>
      <c r="AM1057" s="29"/>
      <c r="AN1057" s="29"/>
      <c r="AO1057" s="29" t="s">
        <v>13</v>
      </c>
      <c r="AP1057" s="29"/>
      <c r="AQ1057" s="29"/>
      <c r="AR1057" s="7"/>
      <c r="AS1057" s="7"/>
      <c r="AT1057" s="7"/>
      <c r="AU1057" s="7"/>
      <c r="AV1057" s="7"/>
      <c r="AW1057" s="7"/>
      <c r="AX1057" s="7"/>
      <c r="AY1057" s="7"/>
      <c r="AZ1057" s="7"/>
      <c r="BA1057" s="7"/>
      <c r="BB1057" s="7"/>
      <c r="BC1057" s="7"/>
      <c r="BD1057" s="7"/>
      <c r="BE1057" s="7"/>
      <c r="BF1057" s="7"/>
      <c r="BG1057" s="7"/>
      <c r="BH1057" s="7"/>
    </row>
    <row r="1058" spans="1:60" x14ac:dyDescent="0.25">
      <c r="A1058" s="1"/>
      <c r="B1058" s="81" t="s">
        <v>2657</v>
      </c>
      <c r="C1058" s="53" t="s">
        <v>4327</v>
      </c>
      <c r="D1058" s="53" t="s">
        <v>4215</v>
      </c>
      <c r="E1058" s="49">
        <v>529.39775750905005</v>
      </c>
      <c r="F1058" s="49">
        <v>615.60560660309602</v>
      </c>
      <c r="G1058" s="49">
        <v>725.43867270518149</v>
      </c>
      <c r="H1058" s="49">
        <v>1018.9720966625265</v>
      </c>
      <c r="I1058" s="49">
        <v>1228.1409979007433</v>
      </c>
      <c r="J1058" s="49">
        <v>1499.8530025255827</v>
      </c>
      <c r="K1058" s="49">
        <v>1704.3105446455431</v>
      </c>
      <c r="L1058" s="49">
        <v>1935.918005041091</v>
      </c>
      <c r="M1058" s="49">
        <v>2142.1123375876464</v>
      </c>
      <c r="N1058" s="49">
        <v>2468.4925056876318</v>
      </c>
      <c r="O1058" s="49">
        <v>529.39775750905005</v>
      </c>
      <c r="P1058" s="49">
        <v>615.60560660309602</v>
      </c>
      <c r="Q1058" s="49">
        <v>725.43867270518149</v>
      </c>
      <c r="R1058" s="49">
        <v>1018.9720966625265</v>
      </c>
      <c r="S1058" s="49">
        <v>1228.1409979007433</v>
      </c>
      <c r="T1058" s="49">
        <v>1499.8530025255827</v>
      </c>
      <c r="U1058" s="49">
        <v>1704.3105446455431</v>
      </c>
      <c r="V1058" s="49">
        <v>1935.918005041091</v>
      </c>
      <c r="W1058" s="49">
        <v>2142.1123375876464</v>
      </c>
      <c r="X1058" s="49">
        <v>2468.4925056876318</v>
      </c>
      <c r="Y1058" s="49">
        <v>529.39775750905005</v>
      </c>
      <c r="Z1058" s="49">
        <v>615.60560660309602</v>
      </c>
      <c r="AA1058" s="49">
        <v>725.43867270518149</v>
      </c>
      <c r="AB1058" s="49">
        <v>1018.9720966625265</v>
      </c>
      <c r="AC1058" s="49">
        <v>1228.1409979007433</v>
      </c>
      <c r="AD1058" s="49">
        <v>1499.8530025255827</v>
      </c>
      <c r="AE1058" s="49">
        <v>1704.3105446455431</v>
      </c>
      <c r="AF1058" s="49">
        <v>1935.918005041091</v>
      </c>
      <c r="AG1058" s="49">
        <v>2142.1123375876464</v>
      </c>
      <c r="AH1058" s="49">
        <v>2468.4925056876318</v>
      </c>
      <c r="AI1058" s="1"/>
      <c r="AJ1058" s="33" t="str">
        <f t="shared" si="32"/>
        <v/>
      </c>
      <c r="AK1058" s="33" t="str">
        <f t="shared" si="33"/>
        <v/>
      </c>
      <c r="AL1058" s="29"/>
      <c r="AM1058" s="29"/>
      <c r="AN1058" s="29"/>
      <c r="AO1058" s="29" t="s">
        <v>13</v>
      </c>
      <c r="AP1058" s="29"/>
      <c r="AQ1058" s="29"/>
      <c r="AR1058" s="7"/>
      <c r="AS1058" s="7"/>
      <c r="AT1058" s="7"/>
      <c r="AU1058" s="7"/>
      <c r="AV1058" s="7"/>
      <c r="AW1058" s="7"/>
      <c r="AX1058" s="7"/>
      <c r="AY1058" s="7"/>
      <c r="AZ1058" s="7"/>
      <c r="BA1058" s="7"/>
      <c r="BB1058" s="7"/>
      <c r="BC1058" s="7"/>
      <c r="BD1058" s="7"/>
      <c r="BE1058" s="7"/>
      <c r="BF1058" s="7"/>
      <c r="BG1058" s="7"/>
      <c r="BH1058" s="7"/>
    </row>
    <row r="1059" spans="1:60" x14ac:dyDescent="0.25">
      <c r="A1059" s="1"/>
      <c r="B1059" s="79" t="s">
        <v>2659</v>
      </c>
      <c r="C1059" s="80" t="s">
        <v>4333</v>
      </c>
      <c r="D1059" s="34" t="s">
        <v>3557</v>
      </c>
      <c r="E1059" s="50">
        <v>4705</v>
      </c>
      <c r="F1059" s="50">
        <v>5631.9</v>
      </c>
      <c r="G1059" s="50">
        <v>6834</v>
      </c>
      <c r="H1059" s="50">
        <v>10160</v>
      </c>
      <c r="I1059" s="50">
        <v>12620</v>
      </c>
      <c r="J1059" s="50">
        <v>16020</v>
      </c>
      <c r="K1059" s="50">
        <v>18760</v>
      </c>
      <c r="L1059" s="50">
        <v>21680</v>
      </c>
      <c r="M1059" s="50">
        <v>24800</v>
      </c>
      <c r="N1059" s="50">
        <v>29290</v>
      </c>
      <c r="O1059" s="49">
        <v>4832.7940090816319</v>
      </c>
      <c r="P1059" s="49">
        <v>5418.8035006936325</v>
      </c>
      <c r="Q1059" s="49">
        <v>6126.9654010305549</v>
      </c>
      <c r="R1059" s="49">
        <v>8000.2992801908522</v>
      </c>
      <c r="S1059" s="49">
        <v>9309.846601098232</v>
      </c>
      <c r="T1059" s="49">
        <v>10997.630704386027</v>
      </c>
      <c r="U1059" s="49">
        <v>12246.424305000484</v>
      </c>
      <c r="V1059" s="49">
        <v>13704.499816337397</v>
      </c>
      <c r="W1059" s="49">
        <v>14923.867776512585</v>
      </c>
      <c r="X1059" s="49">
        <v>16919.037818909554</v>
      </c>
      <c r="Y1059" s="49">
        <v>4718.2616424518674</v>
      </c>
      <c r="Z1059" s="49">
        <v>5611.6050953041549</v>
      </c>
      <c r="AA1059" s="49">
        <v>6763.6316275907184</v>
      </c>
      <c r="AB1059" s="49">
        <v>9815.9768764905784</v>
      </c>
      <c r="AC1059" s="49">
        <v>11919.511106456472</v>
      </c>
      <c r="AD1059" s="49">
        <v>14681.994280319059</v>
      </c>
      <c r="AE1059" s="49">
        <v>16830.051645926069</v>
      </c>
      <c r="AF1059" s="49">
        <v>19155.38123682623</v>
      </c>
      <c r="AG1059" s="49">
        <v>21531.139334479518</v>
      </c>
      <c r="AH1059" s="49">
        <v>25080.436480045613</v>
      </c>
      <c r="AI1059" s="1"/>
      <c r="AJ1059" s="33" t="str">
        <f t="shared" si="32"/>
        <v/>
      </c>
      <c r="AK1059" s="33" t="str">
        <f t="shared" si="33"/>
        <v/>
      </c>
      <c r="AL1059" s="29"/>
      <c r="AM1059" s="29"/>
      <c r="AN1059" s="29"/>
      <c r="AO1059" s="29" t="s">
        <v>13</v>
      </c>
      <c r="AP1059" s="29"/>
      <c r="AQ1059" s="29"/>
      <c r="AR1059" s="7"/>
      <c r="AS1059" s="7"/>
      <c r="AT1059" s="7"/>
      <c r="AU1059" s="7"/>
      <c r="AV1059" s="7"/>
      <c r="AW1059" s="7"/>
      <c r="AX1059" s="7"/>
      <c r="AY1059" s="7"/>
      <c r="AZ1059" s="7"/>
      <c r="BA1059" s="7"/>
      <c r="BB1059" s="7"/>
      <c r="BC1059" s="7"/>
      <c r="BD1059" s="7"/>
      <c r="BE1059" s="7"/>
      <c r="BF1059" s="7"/>
      <c r="BG1059" s="7"/>
      <c r="BH1059" s="7"/>
    </row>
    <row r="1060" spans="1:60" x14ac:dyDescent="0.25">
      <c r="A1060" s="1"/>
      <c r="B1060" s="81" t="s">
        <v>2661</v>
      </c>
      <c r="C1060" s="53" t="s">
        <v>4327</v>
      </c>
      <c r="D1060" s="53" t="s">
        <v>4216</v>
      </c>
      <c r="E1060" s="49">
        <v>539.56767448276275</v>
      </c>
      <c r="F1060" s="49">
        <v>631.02992636864872</v>
      </c>
      <c r="G1060" s="49">
        <v>748.6752428392515</v>
      </c>
      <c r="H1060" s="49">
        <v>1064.4032356745893</v>
      </c>
      <c r="I1060" s="49">
        <v>1292.0861199905273</v>
      </c>
      <c r="J1060" s="49">
        <v>1591.8828242662562</v>
      </c>
      <c r="K1060" s="49">
        <v>1818.6658418118341</v>
      </c>
      <c r="L1060" s="49">
        <v>2076.4018588448234</v>
      </c>
      <c r="M1060" s="49">
        <v>2307.3663455242749</v>
      </c>
      <c r="N1060" s="49">
        <v>2670.0742775710405</v>
      </c>
      <c r="O1060" s="49">
        <v>539.56767448276275</v>
      </c>
      <c r="P1060" s="49">
        <v>631.02992636864872</v>
      </c>
      <c r="Q1060" s="49">
        <v>748.6752428392515</v>
      </c>
      <c r="R1060" s="49">
        <v>1064.4032356745893</v>
      </c>
      <c r="S1060" s="49">
        <v>1292.0861199905273</v>
      </c>
      <c r="T1060" s="49">
        <v>1591.8828242662562</v>
      </c>
      <c r="U1060" s="49">
        <v>1818.6658418118341</v>
      </c>
      <c r="V1060" s="49">
        <v>2076.4018588448234</v>
      </c>
      <c r="W1060" s="49">
        <v>2307.3663455242749</v>
      </c>
      <c r="X1060" s="49">
        <v>2670.0742775710405</v>
      </c>
      <c r="Y1060" s="49">
        <v>539.56767448276275</v>
      </c>
      <c r="Z1060" s="49">
        <v>631.02992636864872</v>
      </c>
      <c r="AA1060" s="49">
        <v>748.6752428392515</v>
      </c>
      <c r="AB1060" s="49">
        <v>1064.4032356745893</v>
      </c>
      <c r="AC1060" s="49">
        <v>1292.0861199905273</v>
      </c>
      <c r="AD1060" s="49">
        <v>1591.8828242662562</v>
      </c>
      <c r="AE1060" s="49">
        <v>1818.6658418118341</v>
      </c>
      <c r="AF1060" s="49">
        <v>2076.4018588448234</v>
      </c>
      <c r="AG1060" s="49">
        <v>2307.3663455242749</v>
      </c>
      <c r="AH1060" s="49">
        <v>2670.0742775710405</v>
      </c>
      <c r="AI1060" s="1"/>
      <c r="AJ1060" s="33" t="str">
        <f t="shared" si="32"/>
        <v/>
      </c>
      <c r="AK1060" s="33" t="str">
        <f t="shared" si="33"/>
        <v/>
      </c>
      <c r="AL1060" s="29"/>
      <c r="AM1060" s="29"/>
      <c r="AN1060" s="29"/>
      <c r="AO1060" s="29" t="s">
        <v>13</v>
      </c>
      <c r="AP1060" s="29"/>
      <c r="AQ1060" s="29"/>
      <c r="AR1060" s="7"/>
      <c r="AS1060" s="7"/>
      <c r="AT1060" s="7"/>
      <c r="AU1060" s="7"/>
      <c r="AV1060" s="7"/>
      <c r="AW1060" s="7"/>
      <c r="AX1060" s="7"/>
      <c r="AY1060" s="7"/>
      <c r="AZ1060" s="7"/>
      <c r="BA1060" s="7"/>
      <c r="BB1060" s="7"/>
      <c r="BC1060" s="7"/>
      <c r="BD1060" s="7"/>
      <c r="BE1060" s="7"/>
      <c r="BF1060" s="7"/>
      <c r="BG1060" s="7"/>
      <c r="BH1060" s="7"/>
    </row>
    <row r="1061" spans="1:60" x14ac:dyDescent="0.25">
      <c r="A1061" s="1"/>
      <c r="B1061" s="81" t="s">
        <v>2663</v>
      </c>
      <c r="C1061" s="53" t="s">
        <v>4327</v>
      </c>
      <c r="D1061" s="53" t="s">
        <v>4217</v>
      </c>
      <c r="E1061" s="49">
        <v>564.84467551122225</v>
      </c>
      <c r="F1061" s="49">
        <v>660.31400365644015</v>
      </c>
      <c r="G1061" s="49">
        <v>782.85200191481442</v>
      </c>
      <c r="H1061" s="49">
        <v>1111.7314742616857</v>
      </c>
      <c r="I1061" s="49">
        <v>1348.6760135878974</v>
      </c>
      <c r="J1061" s="49">
        <v>1660.3533761331598</v>
      </c>
      <c r="K1061" s="49">
        <v>1896.1628684413301</v>
      </c>
      <c r="L1061" s="49">
        <v>2164.1621334082984</v>
      </c>
      <c r="M1061" s="49">
        <v>2404.306954215464</v>
      </c>
      <c r="N1061" s="49">
        <v>2781.9791882642749</v>
      </c>
      <c r="O1061" s="49">
        <v>564.84467551122225</v>
      </c>
      <c r="P1061" s="49">
        <v>660.31400365644015</v>
      </c>
      <c r="Q1061" s="49">
        <v>782.85200191481442</v>
      </c>
      <c r="R1061" s="49">
        <v>1111.7314742616857</v>
      </c>
      <c r="S1061" s="49">
        <v>1348.6760135878974</v>
      </c>
      <c r="T1061" s="49">
        <v>1660.3533761331598</v>
      </c>
      <c r="U1061" s="49">
        <v>1896.1628684413301</v>
      </c>
      <c r="V1061" s="49">
        <v>2164.1621334082984</v>
      </c>
      <c r="W1061" s="49">
        <v>2404.306954215464</v>
      </c>
      <c r="X1061" s="49">
        <v>2781.9791882642749</v>
      </c>
      <c r="Y1061" s="49">
        <v>564.84467551122225</v>
      </c>
      <c r="Z1061" s="49">
        <v>660.31400365644015</v>
      </c>
      <c r="AA1061" s="49">
        <v>782.85200191481442</v>
      </c>
      <c r="AB1061" s="49">
        <v>1111.7314742616857</v>
      </c>
      <c r="AC1061" s="49">
        <v>1348.6760135878974</v>
      </c>
      <c r="AD1061" s="49">
        <v>1660.3533761331598</v>
      </c>
      <c r="AE1061" s="49">
        <v>1896.1628684413301</v>
      </c>
      <c r="AF1061" s="49">
        <v>2164.1621334082984</v>
      </c>
      <c r="AG1061" s="49">
        <v>2404.306954215464</v>
      </c>
      <c r="AH1061" s="49">
        <v>2781.9791882642749</v>
      </c>
      <c r="AI1061" s="1"/>
      <c r="AJ1061" s="33" t="str">
        <f t="shared" si="32"/>
        <v/>
      </c>
      <c r="AK1061" s="33" t="str">
        <f t="shared" si="33"/>
        <v/>
      </c>
      <c r="AL1061" s="29"/>
      <c r="AM1061" s="29"/>
      <c r="AN1061" s="29"/>
      <c r="AO1061" s="29" t="s">
        <v>13</v>
      </c>
      <c r="AP1061" s="29"/>
      <c r="AQ1061" s="29"/>
      <c r="AR1061" s="7"/>
      <c r="AS1061" s="7"/>
      <c r="AT1061" s="7"/>
      <c r="AU1061" s="7"/>
      <c r="AV1061" s="7"/>
      <c r="AW1061" s="7"/>
      <c r="AX1061" s="7"/>
      <c r="AY1061" s="7"/>
      <c r="AZ1061" s="7"/>
      <c r="BA1061" s="7"/>
      <c r="BB1061" s="7"/>
      <c r="BC1061" s="7"/>
      <c r="BD1061" s="7"/>
      <c r="BE1061" s="7"/>
      <c r="BF1061" s="7"/>
      <c r="BG1061" s="7"/>
      <c r="BH1061" s="7"/>
    </row>
    <row r="1062" spans="1:60" x14ac:dyDescent="0.25">
      <c r="A1062" s="1"/>
      <c r="B1062" s="81" t="s">
        <v>2668</v>
      </c>
      <c r="C1062" s="53" t="s">
        <v>4380</v>
      </c>
      <c r="D1062" s="53" t="s">
        <v>4218</v>
      </c>
      <c r="E1062" s="84" t="s">
        <v>4405</v>
      </c>
      <c r="F1062" s="84" t="s">
        <v>4405</v>
      </c>
      <c r="G1062" s="84" t="s">
        <v>4405</v>
      </c>
      <c r="H1062" s="84" t="s">
        <v>4405</v>
      </c>
      <c r="I1062" s="84" t="s">
        <v>4405</v>
      </c>
      <c r="J1062" s="84" t="s">
        <v>4405</v>
      </c>
      <c r="K1062" s="84" t="s">
        <v>4405</v>
      </c>
      <c r="L1062" s="84" t="s">
        <v>4405</v>
      </c>
      <c r="M1062" s="84" t="s">
        <v>4405</v>
      </c>
      <c r="N1062" s="84" t="s">
        <v>4405</v>
      </c>
      <c r="O1062" s="49">
        <v>5189.5201816031658</v>
      </c>
      <c r="P1062" s="49">
        <v>5822.5397719860375</v>
      </c>
      <c r="Q1062" s="49">
        <v>6586.7002366230736</v>
      </c>
      <c r="R1062" s="49">
        <v>8607.9967540471443</v>
      </c>
      <c r="S1062" s="49">
        <v>10020.31119886056</v>
      </c>
      <c r="T1062" s="49">
        <v>11841.433226014791</v>
      </c>
      <c r="U1062" s="49">
        <v>13188.42415694326</v>
      </c>
      <c r="V1062" s="49">
        <v>14762.15542736218</v>
      </c>
      <c r="W1062" s="49">
        <v>16077.116526680971</v>
      </c>
      <c r="X1062" s="49">
        <v>18228.347624249236</v>
      </c>
      <c r="Y1062" s="49">
        <v>5109.5368453908604</v>
      </c>
      <c r="Z1062" s="49">
        <v>6008.1131366358222</v>
      </c>
      <c r="AA1062" s="49">
        <v>7156.7286242499731</v>
      </c>
      <c r="AB1062" s="49">
        <v>10196.847425739528</v>
      </c>
      <c r="AC1062" s="49">
        <v>12293.373044179269</v>
      </c>
      <c r="AD1062" s="49">
        <v>15036.885555731722</v>
      </c>
      <c r="AE1062" s="49">
        <v>17157.444778182908</v>
      </c>
      <c r="AF1062" s="49">
        <v>19472.955407473306</v>
      </c>
      <c r="AG1062" s="49">
        <v>21783.946374569561</v>
      </c>
      <c r="AH1062" s="49">
        <v>25270.591144901267</v>
      </c>
      <c r="AI1062" s="1"/>
      <c r="AJ1062" s="33" t="str">
        <f t="shared" si="32"/>
        <v/>
      </c>
      <c r="AK1062" s="33" t="str">
        <f t="shared" si="33"/>
        <v/>
      </c>
      <c r="AL1062" s="29"/>
      <c r="AM1062" s="29"/>
      <c r="AN1062" s="29"/>
      <c r="AO1062" s="29" t="s">
        <v>13</v>
      </c>
      <c r="AP1062" s="29"/>
      <c r="AQ1062" s="29"/>
      <c r="AR1062" s="7"/>
      <c r="AS1062" s="7"/>
      <c r="AT1062" s="7"/>
      <c r="AU1062" s="7"/>
      <c r="AV1062" s="7"/>
      <c r="AW1062" s="7"/>
      <c r="AX1062" s="7"/>
      <c r="AY1062" s="7"/>
      <c r="AZ1062" s="7"/>
      <c r="BA1062" s="7"/>
      <c r="BB1062" s="7"/>
      <c r="BC1062" s="7"/>
      <c r="BD1062" s="7"/>
      <c r="BE1062" s="7"/>
      <c r="BF1062" s="7"/>
      <c r="BG1062" s="7"/>
      <c r="BH1062" s="7"/>
    </row>
    <row r="1063" spans="1:60" x14ac:dyDescent="0.25">
      <c r="A1063" s="1"/>
      <c r="B1063" s="81" t="s">
        <v>2670</v>
      </c>
      <c r="C1063" s="53" t="s">
        <v>4327</v>
      </c>
      <c r="D1063" s="53" t="s">
        <v>4219</v>
      </c>
      <c r="E1063" s="49">
        <v>319.31738622262714</v>
      </c>
      <c r="F1063" s="49">
        <v>376.9918056311754</v>
      </c>
      <c r="G1063" s="49">
        <v>452.43898041428542</v>
      </c>
      <c r="H1063" s="49">
        <v>655.71037016893956</v>
      </c>
      <c r="I1063" s="49">
        <v>803.12713842851304</v>
      </c>
      <c r="J1063" s="49">
        <v>998.05751539909977</v>
      </c>
      <c r="K1063" s="49">
        <v>1145.48212370186</v>
      </c>
      <c r="L1063" s="49">
        <v>1312.383196886135</v>
      </c>
      <c r="M1063" s="49">
        <v>1462.8082458152096</v>
      </c>
      <c r="N1063" s="49">
        <v>1696.6058991053401</v>
      </c>
      <c r="O1063" s="49">
        <v>319.31738622262714</v>
      </c>
      <c r="P1063" s="49">
        <v>376.9918056311754</v>
      </c>
      <c r="Q1063" s="49">
        <v>452.43898041428542</v>
      </c>
      <c r="R1063" s="49">
        <v>655.71037016893956</v>
      </c>
      <c r="S1063" s="49">
        <v>803.12713842851304</v>
      </c>
      <c r="T1063" s="49">
        <v>998.05751539909977</v>
      </c>
      <c r="U1063" s="49">
        <v>1145.48212370186</v>
      </c>
      <c r="V1063" s="49">
        <v>1312.383196886135</v>
      </c>
      <c r="W1063" s="49">
        <v>1462.8082458152096</v>
      </c>
      <c r="X1063" s="49">
        <v>1696.6058991053401</v>
      </c>
      <c r="Y1063" s="49">
        <v>319.31738622262714</v>
      </c>
      <c r="Z1063" s="49">
        <v>376.9918056311754</v>
      </c>
      <c r="AA1063" s="49">
        <v>452.43898041428542</v>
      </c>
      <c r="AB1063" s="49">
        <v>655.71037016893956</v>
      </c>
      <c r="AC1063" s="49">
        <v>803.12713842851304</v>
      </c>
      <c r="AD1063" s="49">
        <v>998.05751539909977</v>
      </c>
      <c r="AE1063" s="49">
        <v>1145.48212370186</v>
      </c>
      <c r="AF1063" s="49">
        <v>1312.383196886135</v>
      </c>
      <c r="AG1063" s="49">
        <v>1462.8082458152096</v>
      </c>
      <c r="AH1063" s="49">
        <v>1696.6058991053401</v>
      </c>
      <c r="AI1063" s="1"/>
      <c r="AJ1063" s="33" t="str">
        <f t="shared" si="32"/>
        <v/>
      </c>
      <c r="AK1063" s="33" t="str">
        <f t="shared" si="33"/>
        <v/>
      </c>
      <c r="AL1063" s="29"/>
      <c r="AM1063" s="29"/>
      <c r="AN1063" s="29"/>
      <c r="AO1063" s="29" t="s">
        <v>13</v>
      </c>
      <c r="AP1063" s="29"/>
      <c r="AQ1063" s="29"/>
      <c r="AR1063" s="7"/>
      <c r="AS1063" s="7"/>
      <c r="AT1063" s="7"/>
      <c r="AU1063" s="7"/>
      <c r="AV1063" s="7"/>
      <c r="AW1063" s="7"/>
      <c r="AX1063" s="7"/>
      <c r="AY1063" s="7"/>
      <c r="AZ1063" s="7"/>
      <c r="BA1063" s="7"/>
      <c r="BB1063" s="7"/>
      <c r="BC1063" s="7"/>
      <c r="BD1063" s="7"/>
      <c r="BE1063" s="7"/>
      <c r="BF1063" s="7"/>
      <c r="BG1063" s="7"/>
      <c r="BH1063" s="7"/>
    </row>
    <row r="1064" spans="1:60" x14ac:dyDescent="0.25">
      <c r="A1064" s="1"/>
      <c r="B1064" s="81" t="s">
        <v>2673</v>
      </c>
      <c r="C1064" s="53" t="s">
        <v>4327</v>
      </c>
      <c r="D1064" s="53" t="s">
        <v>4220</v>
      </c>
      <c r="E1064" s="49">
        <v>1153.765617841196</v>
      </c>
      <c r="F1064" s="49">
        <v>1335.0706874103416</v>
      </c>
      <c r="G1064" s="49">
        <v>1564.5803112102101</v>
      </c>
      <c r="H1064" s="49">
        <v>2176.2152974581486</v>
      </c>
      <c r="I1064" s="49">
        <v>2613.1744552109676</v>
      </c>
      <c r="J1064" s="49">
        <v>3184.241446904166</v>
      </c>
      <c r="K1064" s="49">
        <v>3613.582489338879</v>
      </c>
      <c r="L1064" s="49">
        <v>4104.7804373586305</v>
      </c>
      <c r="M1064" s="49">
        <v>4536.9263986706883</v>
      </c>
      <c r="N1064" s="49">
        <v>5223.0267501858289</v>
      </c>
      <c r="O1064" s="49">
        <v>1153.765617841196</v>
      </c>
      <c r="P1064" s="49">
        <v>1335.0706874103416</v>
      </c>
      <c r="Q1064" s="49">
        <v>1564.5803112102101</v>
      </c>
      <c r="R1064" s="49">
        <v>2176.2152974581486</v>
      </c>
      <c r="S1064" s="49">
        <v>2613.1744552109676</v>
      </c>
      <c r="T1064" s="49">
        <v>3184.241446904166</v>
      </c>
      <c r="U1064" s="49">
        <v>3613.582489338879</v>
      </c>
      <c r="V1064" s="49">
        <v>4104.7804373586305</v>
      </c>
      <c r="W1064" s="49">
        <v>4536.9263986706883</v>
      </c>
      <c r="X1064" s="49">
        <v>5223.0267501858289</v>
      </c>
      <c r="Y1064" s="49">
        <v>1153.765617841196</v>
      </c>
      <c r="Z1064" s="49">
        <v>1335.0706874103416</v>
      </c>
      <c r="AA1064" s="49">
        <v>1564.5803112102101</v>
      </c>
      <c r="AB1064" s="49">
        <v>2176.2152974581486</v>
      </c>
      <c r="AC1064" s="49">
        <v>2613.1744552109676</v>
      </c>
      <c r="AD1064" s="49">
        <v>3184.241446904166</v>
      </c>
      <c r="AE1064" s="49">
        <v>3613.582489338879</v>
      </c>
      <c r="AF1064" s="49">
        <v>4104.7804373586305</v>
      </c>
      <c r="AG1064" s="49">
        <v>4536.9263986706883</v>
      </c>
      <c r="AH1064" s="49">
        <v>5223.0267501858289</v>
      </c>
      <c r="AI1064" s="1"/>
      <c r="AJ1064" s="33" t="str">
        <f t="shared" si="32"/>
        <v/>
      </c>
      <c r="AK1064" s="33" t="str">
        <f t="shared" si="33"/>
        <v/>
      </c>
      <c r="AL1064" s="29"/>
      <c r="AM1064" s="29"/>
      <c r="AN1064" s="29"/>
      <c r="AO1064" s="29" t="s">
        <v>13</v>
      </c>
      <c r="AP1064" s="29"/>
      <c r="AQ1064" s="29"/>
      <c r="AR1064" s="7"/>
      <c r="AS1064" s="7"/>
      <c r="AT1064" s="7"/>
      <c r="AU1064" s="7"/>
      <c r="AV1064" s="7"/>
      <c r="AW1064" s="7"/>
      <c r="AX1064" s="7"/>
      <c r="AY1064" s="7"/>
      <c r="AZ1064" s="7"/>
      <c r="BA1064" s="7"/>
      <c r="BB1064" s="7"/>
      <c r="BC1064" s="7"/>
      <c r="BD1064" s="7"/>
      <c r="BE1064" s="7"/>
      <c r="BF1064" s="7"/>
      <c r="BG1064" s="7"/>
      <c r="BH1064" s="7"/>
    </row>
    <row r="1065" spans="1:60" x14ac:dyDescent="0.25">
      <c r="A1065" s="1"/>
      <c r="B1065" s="81" t="s">
        <v>2676</v>
      </c>
      <c r="C1065" s="53" t="s">
        <v>4327</v>
      </c>
      <c r="D1065" s="53" t="s">
        <v>4221</v>
      </c>
      <c r="E1065" s="49">
        <v>126.11913664674813</v>
      </c>
      <c r="F1065" s="49">
        <v>150.48879449442924</v>
      </c>
      <c r="G1065" s="49">
        <v>182.63165002666989</v>
      </c>
      <c r="H1065" s="49">
        <v>271.8805283856812</v>
      </c>
      <c r="I1065" s="49">
        <v>339.97942222439889</v>
      </c>
      <c r="J1065" s="49">
        <v>434.97637383476479</v>
      </c>
      <c r="K1065" s="49">
        <v>510.16684998558958</v>
      </c>
      <c r="L1065" s="49">
        <v>595.88828709880772</v>
      </c>
      <c r="M1065" s="49">
        <v>678.26643347971537</v>
      </c>
      <c r="N1065" s="49">
        <v>805.32917829486325</v>
      </c>
      <c r="O1065" s="49">
        <v>126.11913664674813</v>
      </c>
      <c r="P1065" s="49">
        <v>150.48879449442924</v>
      </c>
      <c r="Q1065" s="49">
        <v>182.63165002666989</v>
      </c>
      <c r="R1065" s="49">
        <v>271.8805283856812</v>
      </c>
      <c r="S1065" s="49">
        <v>339.97942222439889</v>
      </c>
      <c r="T1065" s="49">
        <v>434.97637383476479</v>
      </c>
      <c r="U1065" s="49">
        <v>510.16684998558958</v>
      </c>
      <c r="V1065" s="49">
        <v>595.88828709880772</v>
      </c>
      <c r="W1065" s="49">
        <v>678.26643347971537</v>
      </c>
      <c r="X1065" s="49">
        <v>805.32917829486325</v>
      </c>
      <c r="Y1065" s="49">
        <v>126.11913664674813</v>
      </c>
      <c r="Z1065" s="49">
        <v>150.48879449442924</v>
      </c>
      <c r="AA1065" s="49">
        <v>182.63165002666989</v>
      </c>
      <c r="AB1065" s="49">
        <v>271.8805283856812</v>
      </c>
      <c r="AC1065" s="49">
        <v>339.97942222439889</v>
      </c>
      <c r="AD1065" s="49">
        <v>434.97637383476479</v>
      </c>
      <c r="AE1065" s="49">
        <v>510.16684998558958</v>
      </c>
      <c r="AF1065" s="49">
        <v>595.88828709880772</v>
      </c>
      <c r="AG1065" s="49">
        <v>678.26643347971537</v>
      </c>
      <c r="AH1065" s="49">
        <v>805.32917829486325</v>
      </c>
      <c r="AI1065" s="1"/>
      <c r="AJ1065" s="33" t="str">
        <f t="shared" si="32"/>
        <v/>
      </c>
      <c r="AK1065" s="33" t="str">
        <f t="shared" si="33"/>
        <v/>
      </c>
      <c r="AL1065" s="29"/>
      <c r="AM1065" s="29"/>
      <c r="AN1065" s="29"/>
      <c r="AO1065" s="29" t="s">
        <v>13</v>
      </c>
      <c r="AP1065" s="29"/>
      <c r="AQ1065" s="29"/>
      <c r="AR1065" s="7"/>
      <c r="AS1065" s="7"/>
      <c r="AT1065" s="7"/>
      <c r="AU1065" s="7"/>
      <c r="AV1065" s="7"/>
      <c r="AW1065" s="7"/>
      <c r="AX1065" s="7"/>
      <c r="AY1065" s="7"/>
      <c r="AZ1065" s="7"/>
      <c r="BA1065" s="7"/>
      <c r="BB1065" s="7"/>
      <c r="BC1065" s="7"/>
      <c r="BD1065" s="7"/>
      <c r="BE1065" s="7"/>
      <c r="BF1065" s="7"/>
      <c r="BG1065" s="7"/>
      <c r="BH1065" s="7"/>
    </row>
    <row r="1066" spans="1:60" x14ac:dyDescent="0.25">
      <c r="A1066" s="1"/>
      <c r="B1066" s="81" t="s">
        <v>2678</v>
      </c>
      <c r="C1066" s="53" t="s">
        <v>4380</v>
      </c>
      <c r="D1066" s="53" t="s">
        <v>4222</v>
      </c>
      <c r="E1066" s="84" t="s">
        <v>4405</v>
      </c>
      <c r="F1066" s="84" t="s">
        <v>4405</v>
      </c>
      <c r="G1066" s="84" t="s">
        <v>4405</v>
      </c>
      <c r="H1066" s="84" t="s">
        <v>4405</v>
      </c>
      <c r="I1066" s="84" t="s">
        <v>4405</v>
      </c>
      <c r="J1066" s="84" t="s">
        <v>4405</v>
      </c>
      <c r="K1066" s="84" t="s">
        <v>4405</v>
      </c>
      <c r="L1066" s="84" t="s">
        <v>4405</v>
      </c>
      <c r="M1066" s="84" t="s">
        <v>4405</v>
      </c>
      <c r="N1066" s="84" t="s">
        <v>4405</v>
      </c>
      <c r="O1066" s="49">
        <v>3400.9011198300814</v>
      </c>
      <c r="P1066" s="49">
        <v>3957.1536386309476</v>
      </c>
      <c r="Q1066" s="49">
        <v>4649.4941497268792</v>
      </c>
      <c r="R1066" s="49">
        <v>6507.1919699219197</v>
      </c>
      <c r="S1066" s="49">
        <v>7839.249927359615</v>
      </c>
      <c r="T1066" s="49">
        <v>9596.7735210414394</v>
      </c>
      <c r="U1066" s="49">
        <v>10927.203596237616</v>
      </c>
      <c r="V1066" s="49">
        <v>12463.896025692309</v>
      </c>
      <c r="W1066" s="49">
        <v>13816.973831927706</v>
      </c>
      <c r="X1066" s="49">
        <v>15978.074654051825</v>
      </c>
      <c r="Y1066" s="49">
        <v>3547.2589046849725</v>
      </c>
      <c r="Z1066" s="49">
        <v>4029.5875053980903</v>
      </c>
      <c r="AA1066" s="49">
        <v>4592.8578199564945</v>
      </c>
      <c r="AB1066" s="49">
        <v>5926.9340597800492</v>
      </c>
      <c r="AC1066" s="49">
        <v>6795.1154080317119</v>
      </c>
      <c r="AD1066" s="49">
        <v>7889.3110442783463</v>
      </c>
      <c r="AE1066" s="49">
        <v>8693.9256792585875</v>
      </c>
      <c r="AF1066" s="49">
        <v>9555.6764673450871</v>
      </c>
      <c r="AG1066" s="49">
        <v>10338.234089007323</v>
      </c>
      <c r="AH1066" s="49">
        <v>11481.513466990196</v>
      </c>
      <c r="AI1066" s="1"/>
      <c r="AJ1066" s="33" t="str">
        <f t="shared" si="32"/>
        <v/>
      </c>
      <c r="AK1066" s="33" t="str">
        <f t="shared" si="33"/>
        <v/>
      </c>
      <c r="AL1066" s="29"/>
      <c r="AM1066" s="29"/>
      <c r="AN1066" s="29"/>
      <c r="AO1066" s="29" t="s">
        <v>13</v>
      </c>
      <c r="AP1066" s="29"/>
      <c r="AQ1066" s="29"/>
      <c r="AR1066" s="7"/>
      <c r="AS1066" s="7"/>
      <c r="AT1066" s="7"/>
      <c r="AU1066" s="7"/>
      <c r="AV1066" s="7"/>
      <c r="AW1066" s="7"/>
      <c r="AX1066" s="7"/>
      <c r="AY1066" s="7"/>
      <c r="AZ1066" s="7"/>
      <c r="BA1066" s="7"/>
      <c r="BB1066" s="7"/>
      <c r="BC1066" s="7"/>
      <c r="BD1066" s="7"/>
      <c r="BE1066" s="7"/>
      <c r="BF1066" s="7"/>
      <c r="BG1066" s="7"/>
      <c r="BH1066" s="7"/>
    </row>
    <row r="1067" spans="1:60" x14ac:dyDescent="0.25">
      <c r="A1067" s="1"/>
      <c r="B1067" s="79" t="s">
        <v>2680</v>
      </c>
      <c r="C1067" s="80" t="s">
        <v>4333</v>
      </c>
      <c r="D1067" s="34" t="s">
        <v>3558</v>
      </c>
      <c r="E1067" s="50">
        <v>4076</v>
      </c>
      <c r="F1067" s="50">
        <v>4580.1000000000004</v>
      </c>
      <c r="G1067" s="50">
        <v>5151</v>
      </c>
      <c r="H1067" s="50">
        <v>6386</v>
      </c>
      <c r="I1067" s="50">
        <v>7093</v>
      </c>
      <c r="J1067" s="50">
        <v>7890</v>
      </c>
      <c r="K1067" s="50">
        <v>8427</v>
      </c>
      <c r="L1067" s="50">
        <v>8923</v>
      </c>
      <c r="M1067" s="50">
        <v>9388</v>
      </c>
      <c r="N1067" s="50">
        <v>9964</v>
      </c>
      <c r="O1067" s="49">
        <v>3660.7114868168451</v>
      </c>
      <c r="P1067" s="49">
        <v>4251.9736843882638</v>
      </c>
      <c r="Q1067" s="49">
        <v>4984.1313502842422</v>
      </c>
      <c r="R1067" s="49">
        <v>6947.2759924063312</v>
      </c>
      <c r="S1067" s="49">
        <v>8349.9106686511186</v>
      </c>
      <c r="T1067" s="49">
        <v>10196.173537409775</v>
      </c>
      <c r="U1067" s="49">
        <v>11591.679371729706</v>
      </c>
      <c r="V1067" s="49">
        <v>13204.042676764524</v>
      </c>
      <c r="W1067" s="49">
        <v>14619.846539322727</v>
      </c>
      <c r="X1067" s="49">
        <v>16885.967359720038</v>
      </c>
      <c r="Y1067" s="49">
        <v>4059.7431542882036</v>
      </c>
      <c r="Z1067" s="49">
        <v>4568.381203013867</v>
      </c>
      <c r="AA1067" s="49">
        <v>5144.7535799571642</v>
      </c>
      <c r="AB1067" s="49">
        <v>6421.0797495253955</v>
      </c>
      <c r="AC1067" s="49">
        <v>7201.4643724216694</v>
      </c>
      <c r="AD1067" s="49">
        <v>8151.2905978346053</v>
      </c>
      <c r="AE1067" s="49">
        <v>8835.345725384479</v>
      </c>
      <c r="AF1067" s="49">
        <v>9522.891330502036</v>
      </c>
      <c r="AG1067" s="49">
        <v>10163.699644631446</v>
      </c>
      <c r="AH1067" s="49">
        <v>11027.248904784583</v>
      </c>
      <c r="AI1067" s="1"/>
      <c r="AJ1067" s="33" t="str">
        <f t="shared" si="32"/>
        <v/>
      </c>
      <c r="AK1067" s="33" t="str">
        <f t="shared" si="33"/>
        <v/>
      </c>
      <c r="AL1067" s="29"/>
      <c r="AM1067" s="29"/>
      <c r="AN1067" s="29"/>
      <c r="AO1067" s="29" t="s">
        <v>13</v>
      </c>
      <c r="AP1067" s="29"/>
      <c r="AQ1067" s="29"/>
      <c r="AR1067" s="7"/>
      <c r="AS1067" s="7"/>
      <c r="AT1067" s="7"/>
      <c r="AU1067" s="7"/>
      <c r="AV1067" s="7"/>
      <c r="AW1067" s="7"/>
      <c r="AX1067" s="7"/>
      <c r="AY1067" s="7"/>
      <c r="AZ1067" s="7"/>
      <c r="BA1067" s="7"/>
      <c r="BB1067" s="7"/>
      <c r="BC1067" s="7"/>
      <c r="BD1067" s="7"/>
      <c r="BE1067" s="7"/>
      <c r="BF1067" s="7"/>
      <c r="BG1067" s="7"/>
      <c r="BH1067" s="7"/>
    </row>
    <row r="1068" spans="1:60" x14ac:dyDescent="0.25">
      <c r="A1068" s="1"/>
      <c r="B1068" s="81" t="s">
        <v>2682</v>
      </c>
      <c r="C1068" s="53" t="s">
        <v>4327</v>
      </c>
      <c r="D1068" s="53" t="s">
        <v>4223</v>
      </c>
      <c r="E1068" s="49">
        <v>261.55862760691076</v>
      </c>
      <c r="F1068" s="49">
        <v>315.83772862234713</v>
      </c>
      <c r="G1068" s="49">
        <v>387.33614024906115</v>
      </c>
      <c r="H1068" s="49">
        <v>587.48371793600029</v>
      </c>
      <c r="I1068" s="49">
        <v>740.71233943235256</v>
      </c>
      <c r="J1068" s="49">
        <v>955.32346205620138</v>
      </c>
      <c r="K1068" s="49">
        <v>1125.7121726595472</v>
      </c>
      <c r="L1068" s="49">
        <v>1321.0449656012599</v>
      </c>
      <c r="M1068" s="49">
        <v>1508.6180349606618</v>
      </c>
      <c r="N1068" s="49">
        <v>1799.0071945939064</v>
      </c>
      <c r="O1068" s="49">
        <v>261.55862760691076</v>
      </c>
      <c r="P1068" s="49">
        <v>315.83772862234713</v>
      </c>
      <c r="Q1068" s="49">
        <v>387.33614024906115</v>
      </c>
      <c r="R1068" s="49">
        <v>587.48371793600029</v>
      </c>
      <c r="S1068" s="49">
        <v>740.71233943235256</v>
      </c>
      <c r="T1068" s="49">
        <v>955.32346205620138</v>
      </c>
      <c r="U1068" s="49">
        <v>1125.7121726595472</v>
      </c>
      <c r="V1068" s="49">
        <v>1321.0449656012599</v>
      </c>
      <c r="W1068" s="49">
        <v>1508.6180349606618</v>
      </c>
      <c r="X1068" s="49">
        <v>1799.0071945939064</v>
      </c>
      <c r="Y1068" s="49">
        <v>261.55862760691076</v>
      </c>
      <c r="Z1068" s="49">
        <v>315.83772862234713</v>
      </c>
      <c r="AA1068" s="49">
        <v>387.33614024906115</v>
      </c>
      <c r="AB1068" s="49">
        <v>587.48371793600029</v>
      </c>
      <c r="AC1068" s="49">
        <v>740.71233943235256</v>
      </c>
      <c r="AD1068" s="49">
        <v>955.32346205620138</v>
      </c>
      <c r="AE1068" s="49">
        <v>1125.7121726595472</v>
      </c>
      <c r="AF1068" s="49">
        <v>1321.0449656012599</v>
      </c>
      <c r="AG1068" s="49">
        <v>1508.6180349606618</v>
      </c>
      <c r="AH1068" s="49">
        <v>1799.0071945939064</v>
      </c>
      <c r="AI1068" s="1"/>
      <c r="AJ1068" s="33" t="str">
        <f t="shared" si="32"/>
        <v/>
      </c>
      <c r="AK1068" s="33" t="str">
        <f t="shared" si="33"/>
        <v/>
      </c>
      <c r="AL1068" s="29"/>
      <c r="AM1068" s="29"/>
      <c r="AN1068" s="29"/>
      <c r="AO1068" s="29" t="s">
        <v>13</v>
      </c>
      <c r="AP1068" s="29"/>
      <c r="AQ1068" s="29"/>
      <c r="AR1068" s="7"/>
      <c r="AS1068" s="7"/>
      <c r="AT1068" s="7"/>
      <c r="AU1068" s="7"/>
      <c r="AV1068" s="7"/>
      <c r="AW1068" s="7"/>
      <c r="AX1068" s="7"/>
      <c r="AY1068" s="7"/>
      <c r="AZ1068" s="7"/>
      <c r="BA1068" s="7"/>
      <c r="BB1068" s="7"/>
      <c r="BC1068" s="7"/>
      <c r="BD1068" s="7"/>
      <c r="BE1068" s="7"/>
      <c r="BF1068" s="7"/>
      <c r="BG1068" s="7"/>
      <c r="BH1068" s="7"/>
    </row>
    <row r="1069" spans="1:60" x14ac:dyDescent="0.25">
      <c r="A1069" s="1"/>
      <c r="B1069" s="81" t="s">
        <v>2684</v>
      </c>
      <c r="C1069" s="53" t="s">
        <v>4327</v>
      </c>
      <c r="D1069" s="53" t="s">
        <v>4224</v>
      </c>
      <c r="E1069" s="49">
        <v>1614.4477090598268</v>
      </c>
      <c r="F1069" s="49">
        <v>1854.5597630450584</v>
      </c>
      <c r="G1069" s="49">
        <v>2151.500089026461</v>
      </c>
      <c r="H1069" s="49">
        <v>2938.8914957255047</v>
      </c>
      <c r="I1069" s="49">
        <v>3487.973386488532</v>
      </c>
      <c r="J1069" s="49">
        <v>4186.7183623794281</v>
      </c>
      <c r="K1069" s="49">
        <v>4706.8795798774418</v>
      </c>
      <c r="L1069" s="49">
        <v>5300.6230941399244</v>
      </c>
      <c r="M1069" s="49">
        <v>5814.1742579330539</v>
      </c>
      <c r="N1069" s="49">
        <v>6646.1509909534816</v>
      </c>
      <c r="O1069" s="49">
        <v>1614.4477090598268</v>
      </c>
      <c r="P1069" s="49">
        <v>1854.5597630450584</v>
      </c>
      <c r="Q1069" s="49">
        <v>2151.500089026461</v>
      </c>
      <c r="R1069" s="49">
        <v>2938.8914957255047</v>
      </c>
      <c r="S1069" s="49">
        <v>3487.973386488532</v>
      </c>
      <c r="T1069" s="49">
        <v>4186.7183623794281</v>
      </c>
      <c r="U1069" s="49">
        <v>4706.8795798774418</v>
      </c>
      <c r="V1069" s="49">
        <v>5300.6230941399244</v>
      </c>
      <c r="W1069" s="49">
        <v>5814.1742579330539</v>
      </c>
      <c r="X1069" s="49">
        <v>6646.1509909534816</v>
      </c>
      <c r="Y1069" s="49">
        <v>1614.4477090598268</v>
      </c>
      <c r="Z1069" s="49">
        <v>1854.5597630450584</v>
      </c>
      <c r="AA1069" s="49">
        <v>2151.500089026461</v>
      </c>
      <c r="AB1069" s="49">
        <v>2938.8914957255047</v>
      </c>
      <c r="AC1069" s="49">
        <v>3487.973386488532</v>
      </c>
      <c r="AD1069" s="49">
        <v>4186.7183623794281</v>
      </c>
      <c r="AE1069" s="49">
        <v>4706.8795798774418</v>
      </c>
      <c r="AF1069" s="49">
        <v>5300.6230941399244</v>
      </c>
      <c r="AG1069" s="49">
        <v>5814.1742579330539</v>
      </c>
      <c r="AH1069" s="49">
        <v>6646.1509909534816</v>
      </c>
      <c r="AI1069" s="1"/>
      <c r="AJ1069" s="33" t="str">
        <f t="shared" si="32"/>
        <v/>
      </c>
      <c r="AK1069" s="33" t="str">
        <f t="shared" si="33"/>
        <v/>
      </c>
      <c r="AL1069" s="29"/>
      <c r="AM1069" s="29"/>
      <c r="AN1069" s="29"/>
      <c r="AO1069" s="29" t="s">
        <v>13</v>
      </c>
      <c r="AP1069" s="29"/>
      <c r="AQ1069" s="29"/>
      <c r="AR1069" s="7"/>
      <c r="AS1069" s="7"/>
      <c r="AT1069" s="7"/>
      <c r="AU1069" s="7"/>
      <c r="AV1069" s="7"/>
      <c r="AW1069" s="7"/>
      <c r="AX1069" s="7"/>
      <c r="AY1069" s="7"/>
      <c r="AZ1069" s="7"/>
      <c r="BA1069" s="7"/>
      <c r="BB1069" s="7"/>
      <c r="BC1069" s="7"/>
      <c r="BD1069" s="7"/>
      <c r="BE1069" s="7"/>
      <c r="BF1069" s="7"/>
      <c r="BG1069" s="7"/>
      <c r="BH1069" s="7"/>
    </row>
    <row r="1070" spans="1:60" x14ac:dyDescent="0.25">
      <c r="A1070" s="1"/>
      <c r="B1070" s="81" t="s">
        <v>2686</v>
      </c>
      <c r="C1070" s="53" t="s">
        <v>4327</v>
      </c>
      <c r="D1070" s="53" t="s">
        <v>4225</v>
      </c>
      <c r="E1070" s="49">
        <v>529.4272898663495</v>
      </c>
      <c r="F1070" s="49">
        <v>607.41087209535488</v>
      </c>
      <c r="G1070" s="49">
        <v>705.05143598813959</v>
      </c>
      <c r="H1070" s="49">
        <v>964.41733639557685</v>
      </c>
      <c r="I1070" s="49">
        <v>1146.2653207439016</v>
      </c>
      <c r="J1070" s="49">
        <v>1379.3476791928172</v>
      </c>
      <c r="K1070" s="49">
        <v>1553.3145753025879</v>
      </c>
      <c r="L1070" s="49">
        <v>1750.2185888399458</v>
      </c>
      <c r="M1070" s="49">
        <v>1923.2874478457582</v>
      </c>
      <c r="N1070" s="49">
        <v>2199.8244763238567</v>
      </c>
      <c r="O1070" s="49">
        <v>529.4272898663495</v>
      </c>
      <c r="P1070" s="49">
        <v>607.41087209535488</v>
      </c>
      <c r="Q1070" s="49">
        <v>705.05143598813959</v>
      </c>
      <c r="R1070" s="49">
        <v>964.41733639557685</v>
      </c>
      <c r="S1070" s="49">
        <v>1146.2653207439016</v>
      </c>
      <c r="T1070" s="49">
        <v>1379.3476791928172</v>
      </c>
      <c r="U1070" s="49">
        <v>1553.3145753025879</v>
      </c>
      <c r="V1070" s="49">
        <v>1750.2185888399458</v>
      </c>
      <c r="W1070" s="49">
        <v>1923.2874478457582</v>
      </c>
      <c r="X1070" s="49">
        <v>2199.8244763238567</v>
      </c>
      <c r="Y1070" s="49">
        <v>529.4272898663495</v>
      </c>
      <c r="Z1070" s="49">
        <v>607.41087209535488</v>
      </c>
      <c r="AA1070" s="49">
        <v>705.05143598813959</v>
      </c>
      <c r="AB1070" s="49">
        <v>964.41733639557685</v>
      </c>
      <c r="AC1070" s="49">
        <v>1146.2653207439016</v>
      </c>
      <c r="AD1070" s="49">
        <v>1379.3476791928172</v>
      </c>
      <c r="AE1070" s="49">
        <v>1553.3145753025879</v>
      </c>
      <c r="AF1070" s="49">
        <v>1750.2185888399458</v>
      </c>
      <c r="AG1070" s="49">
        <v>1923.2874478457582</v>
      </c>
      <c r="AH1070" s="49">
        <v>2199.8244763238567</v>
      </c>
      <c r="AI1070" s="1"/>
      <c r="AJ1070" s="33" t="str">
        <f t="shared" si="32"/>
        <v/>
      </c>
      <c r="AK1070" s="33" t="str">
        <f t="shared" si="33"/>
        <v/>
      </c>
      <c r="AL1070" s="29"/>
      <c r="AM1070" s="29"/>
      <c r="AN1070" s="29"/>
      <c r="AO1070" s="29" t="s">
        <v>13</v>
      </c>
      <c r="AP1070" s="29"/>
      <c r="AQ1070" s="29"/>
      <c r="AR1070" s="7"/>
      <c r="AS1070" s="7"/>
      <c r="AT1070" s="7"/>
      <c r="AU1070" s="7"/>
      <c r="AV1070" s="7"/>
      <c r="AW1070" s="7"/>
      <c r="AX1070" s="7"/>
      <c r="AY1070" s="7"/>
      <c r="AZ1070" s="7"/>
      <c r="BA1070" s="7"/>
      <c r="BB1070" s="7"/>
      <c r="BC1070" s="7"/>
      <c r="BD1070" s="7"/>
      <c r="BE1070" s="7"/>
      <c r="BF1070" s="7"/>
      <c r="BG1070" s="7"/>
      <c r="BH1070" s="7"/>
    </row>
    <row r="1071" spans="1:60" x14ac:dyDescent="0.25">
      <c r="A1071" s="1"/>
      <c r="B1071" s="81" t="s">
        <v>2690</v>
      </c>
      <c r="C1071" s="53" t="s">
        <v>4380</v>
      </c>
      <c r="D1071" s="53" t="s">
        <v>4226</v>
      </c>
      <c r="E1071" s="84" t="s">
        <v>4405</v>
      </c>
      <c r="F1071" s="84" t="s">
        <v>4405</v>
      </c>
      <c r="G1071" s="84" t="s">
        <v>4405</v>
      </c>
      <c r="H1071" s="84" t="s">
        <v>4405</v>
      </c>
      <c r="I1071" s="84" t="s">
        <v>4405</v>
      </c>
      <c r="J1071" s="84" t="s">
        <v>4405</v>
      </c>
      <c r="K1071" s="84" t="s">
        <v>4405</v>
      </c>
      <c r="L1071" s="84" t="s">
        <v>4405</v>
      </c>
      <c r="M1071" s="84" t="s">
        <v>4405</v>
      </c>
      <c r="N1071" s="84" t="s">
        <v>4405</v>
      </c>
      <c r="O1071" s="49">
        <v>4404.940223496521</v>
      </c>
      <c r="P1071" s="49">
        <v>5027.0744065090357</v>
      </c>
      <c r="Q1071" s="49">
        <v>5780.4671317845414</v>
      </c>
      <c r="R1071" s="49">
        <v>7771.3308352586619</v>
      </c>
      <c r="S1071" s="49">
        <v>9144.5598831242551</v>
      </c>
      <c r="T1071" s="49">
        <v>10884.316419182838</v>
      </c>
      <c r="U1071" s="49">
        <v>12169.421337413694</v>
      </c>
      <c r="V1071" s="49">
        <v>13653.180714353282</v>
      </c>
      <c r="W1071" s="49">
        <v>14905.359305075441</v>
      </c>
      <c r="X1071" s="49">
        <v>16958.548441254363</v>
      </c>
      <c r="Y1071" s="49">
        <v>4093.412096340945</v>
      </c>
      <c r="Z1071" s="49">
        <v>4630.2353755027016</v>
      </c>
      <c r="AA1071" s="49">
        <v>5301.916074385148</v>
      </c>
      <c r="AB1071" s="49">
        <v>7110.3568767829474</v>
      </c>
      <c r="AC1071" s="49">
        <v>8403.1840797774257</v>
      </c>
      <c r="AD1071" s="49">
        <v>10128.580501116407</v>
      </c>
      <c r="AE1071" s="49">
        <v>11472.141642386807</v>
      </c>
      <c r="AF1071" s="49">
        <v>12945.662307025077</v>
      </c>
      <c r="AG1071" s="49">
        <v>14399.616807889222</v>
      </c>
      <c r="AH1071" s="49">
        <v>16583.713697831365</v>
      </c>
      <c r="AI1071" s="1"/>
      <c r="AJ1071" s="33" t="str">
        <f t="shared" si="32"/>
        <v/>
      </c>
      <c r="AK1071" s="33" t="str">
        <f t="shared" si="33"/>
        <v/>
      </c>
      <c r="AL1071" s="29"/>
      <c r="AM1071" s="29"/>
      <c r="AN1071" s="29"/>
      <c r="AO1071" s="29" t="s">
        <v>13</v>
      </c>
      <c r="AP1071" s="29"/>
      <c r="AQ1071" s="29"/>
      <c r="AR1071" s="7"/>
      <c r="AS1071" s="7"/>
      <c r="AT1071" s="7"/>
      <c r="AU1071" s="7"/>
      <c r="AV1071" s="7"/>
      <c r="AW1071" s="7"/>
      <c r="AX1071" s="7"/>
      <c r="AY1071" s="7"/>
      <c r="AZ1071" s="7"/>
      <c r="BA1071" s="7"/>
      <c r="BB1071" s="7"/>
      <c r="BC1071" s="7"/>
      <c r="BD1071" s="7"/>
      <c r="BE1071" s="7"/>
      <c r="BF1071" s="7"/>
      <c r="BG1071" s="7"/>
      <c r="BH1071" s="7"/>
    </row>
    <row r="1072" spans="1:60" x14ac:dyDescent="0.25">
      <c r="A1072" s="1"/>
      <c r="B1072" s="79" t="s">
        <v>2692</v>
      </c>
      <c r="C1072" s="80" t="s">
        <v>4333</v>
      </c>
      <c r="D1072" s="82" t="s">
        <v>3291</v>
      </c>
      <c r="E1072" s="50">
        <v>4522</v>
      </c>
      <c r="F1072" s="50">
        <v>5087.6000000000004</v>
      </c>
      <c r="G1072" s="50">
        <v>5807</v>
      </c>
      <c r="H1072" s="50">
        <v>7761</v>
      </c>
      <c r="I1072" s="50">
        <v>9183</v>
      </c>
      <c r="J1072" s="50">
        <v>11130</v>
      </c>
      <c r="K1072" s="50">
        <v>12690</v>
      </c>
      <c r="L1072" s="50">
        <v>14360</v>
      </c>
      <c r="M1072" s="50">
        <v>16130</v>
      </c>
      <c r="N1072" s="50">
        <v>18690</v>
      </c>
      <c r="O1072" s="49">
        <v>4497.1835894492597</v>
      </c>
      <c r="P1072" s="49">
        <v>5095.3855247273414</v>
      </c>
      <c r="Q1072" s="49">
        <v>5815.7938342567631</v>
      </c>
      <c r="R1072" s="49">
        <v>7716.8960684884096</v>
      </c>
      <c r="S1072" s="49">
        <v>9025.2397788584094</v>
      </c>
      <c r="T1072" s="49">
        <v>10687.937707784433</v>
      </c>
      <c r="U1072" s="49">
        <v>11911.136257115213</v>
      </c>
      <c r="V1072" s="49">
        <v>13329.314471524354</v>
      </c>
      <c r="W1072" s="49">
        <v>14515.182753426416</v>
      </c>
      <c r="X1072" s="49">
        <v>16458.83951951169</v>
      </c>
      <c r="Y1072" s="49">
        <v>4521.4709679921352</v>
      </c>
      <c r="Z1072" s="49">
        <v>5087.7511752374248</v>
      </c>
      <c r="AA1072" s="49">
        <v>5807.1791178655594</v>
      </c>
      <c r="AB1072" s="49">
        <v>7759.4820826630821</v>
      </c>
      <c r="AC1072" s="49">
        <v>9175.4168036963038</v>
      </c>
      <c r="AD1072" s="49">
        <v>11101.730956290201</v>
      </c>
      <c r="AE1072" s="49">
        <v>12632.835688595613</v>
      </c>
      <c r="AF1072" s="49">
        <v>14277.394966752407</v>
      </c>
      <c r="AG1072" s="49">
        <v>15992.506502556234</v>
      </c>
      <c r="AH1072" s="49">
        <v>18492.659091075944</v>
      </c>
      <c r="AI1072" s="1"/>
      <c r="AJ1072" s="33" t="str">
        <f t="shared" si="32"/>
        <v/>
      </c>
      <c r="AK1072" s="33" t="str">
        <f t="shared" si="33"/>
        <v/>
      </c>
      <c r="AL1072" s="29"/>
      <c r="AM1072" s="29"/>
      <c r="AN1072" s="29"/>
      <c r="AO1072" s="29" t="s">
        <v>13</v>
      </c>
      <c r="AP1072" s="29"/>
      <c r="AQ1072" s="29"/>
      <c r="AR1072" s="7"/>
      <c r="AS1072" s="7"/>
      <c r="AT1072" s="7"/>
      <c r="AU1072" s="7"/>
      <c r="AV1072" s="7"/>
      <c r="AW1072" s="7"/>
      <c r="AX1072" s="7"/>
      <c r="AY1072" s="7"/>
      <c r="AZ1072" s="7"/>
      <c r="BA1072" s="7"/>
      <c r="BB1072" s="7"/>
      <c r="BC1072" s="7"/>
      <c r="BD1072" s="7"/>
      <c r="BE1072" s="7"/>
      <c r="BF1072" s="7"/>
      <c r="BG1072" s="7"/>
      <c r="BH1072" s="7"/>
    </row>
    <row r="1073" spans="1:60" x14ac:dyDescent="0.25">
      <c r="A1073" s="1"/>
      <c r="B1073" s="81" t="s">
        <v>2694</v>
      </c>
      <c r="C1073" s="53" t="s">
        <v>4327</v>
      </c>
      <c r="D1073" s="53" t="s">
        <v>4227</v>
      </c>
      <c r="E1073" s="49">
        <v>1718.709593700255</v>
      </c>
      <c r="F1073" s="49">
        <v>1995.9083322299359</v>
      </c>
      <c r="G1073" s="49">
        <v>2345.7721924241723</v>
      </c>
      <c r="H1073" s="49">
        <v>3286.7490970347253</v>
      </c>
      <c r="I1073" s="49">
        <v>3971.1107926740983</v>
      </c>
      <c r="J1073" s="49">
        <v>4881.8696014272282</v>
      </c>
      <c r="K1073" s="49">
        <v>5577.4657861276737</v>
      </c>
      <c r="L1073" s="49">
        <v>6378.1972608458191</v>
      </c>
      <c r="M1073" s="49">
        <v>7094.801449939936</v>
      </c>
      <c r="N1073" s="49">
        <v>8232.9035909931772</v>
      </c>
      <c r="O1073" s="49">
        <v>1718.709593700255</v>
      </c>
      <c r="P1073" s="49">
        <v>1995.9083322299359</v>
      </c>
      <c r="Q1073" s="49">
        <v>2345.7721924241723</v>
      </c>
      <c r="R1073" s="49">
        <v>3286.7490970347253</v>
      </c>
      <c r="S1073" s="49">
        <v>3971.1107926740983</v>
      </c>
      <c r="T1073" s="49">
        <v>4881.8696014272282</v>
      </c>
      <c r="U1073" s="49">
        <v>5577.4657861276737</v>
      </c>
      <c r="V1073" s="49">
        <v>6378.1972608458191</v>
      </c>
      <c r="W1073" s="49">
        <v>7094.801449939936</v>
      </c>
      <c r="X1073" s="49">
        <v>8232.9035909931772</v>
      </c>
      <c r="Y1073" s="49">
        <v>1718.709593700255</v>
      </c>
      <c r="Z1073" s="49">
        <v>1995.9083322299359</v>
      </c>
      <c r="AA1073" s="49">
        <v>2345.7721924241723</v>
      </c>
      <c r="AB1073" s="49">
        <v>3286.7490970347253</v>
      </c>
      <c r="AC1073" s="49">
        <v>3971.1107926740983</v>
      </c>
      <c r="AD1073" s="49">
        <v>4881.8696014272282</v>
      </c>
      <c r="AE1073" s="49">
        <v>5577.4657861276737</v>
      </c>
      <c r="AF1073" s="49">
        <v>6378.1972608458191</v>
      </c>
      <c r="AG1073" s="49">
        <v>7094.801449939936</v>
      </c>
      <c r="AH1073" s="49">
        <v>8232.9035909931772</v>
      </c>
      <c r="AI1073" s="1"/>
      <c r="AJ1073" s="33" t="str">
        <f t="shared" si="32"/>
        <v/>
      </c>
      <c r="AK1073" s="33" t="str">
        <f t="shared" si="33"/>
        <v/>
      </c>
      <c r="AL1073" s="29"/>
      <c r="AM1073" s="29"/>
      <c r="AN1073" s="29"/>
      <c r="AO1073" s="29" t="s">
        <v>13</v>
      </c>
      <c r="AP1073" s="29"/>
      <c r="AQ1073" s="29"/>
      <c r="AR1073" s="7"/>
      <c r="AS1073" s="7"/>
      <c r="AT1073" s="7"/>
      <c r="AU1073" s="7"/>
      <c r="AV1073" s="7"/>
      <c r="AW1073" s="7"/>
      <c r="AX1073" s="7"/>
      <c r="AY1073" s="7"/>
      <c r="AZ1073" s="7"/>
      <c r="BA1073" s="7"/>
      <c r="BB1073" s="7"/>
      <c r="BC1073" s="7"/>
      <c r="BD1073" s="7"/>
      <c r="BE1073" s="7"/>
      <c r="BF1073" s="7"/>
      <c r="BG1073" s="7"/>
      <c r="BH1073" s="7"/>
    </row>
    <row r="1074" spans="1:60" x14ac:dyDescent="0.25">
      <c r="A1074" s="1"/>
      <c r="B1074" s="81" t="s">
        <v>2698</v>
      </c>
      <c r="C1074" s="53" t="s">
        <v>4327</v>
      </c>
      <c r="D1074" s="53" t="s">
        <v>4228</v>
      </c>
      <c r="E1074" s="49">
        <v>3547.2462867508671</v>
      </c>
      <c r="F1074" s="49">
        <v>4083.6437619162207</v>
      </c>
      <c r="G1074" s="49">
        <v>4740.6154619894642</v>
      </c>
      <c r="H1074" s="49">
        <v>6479.3782098327065</v>
      </c>
      <c r="I1074" s="49">
        <v>7682.6417036309622</v>
      </c>
      <c r="J1074" s="49">
        <v>9204.2997300250536</v>
      </c>
      <c r="K1074" s="49">
        <v>10331.254259545094</v>
      </c>
      <c r="L1074" s="49">
        <v>11625.150316092444</v>
      </c>
      <c r="M1074" s="49">
        <v>12727.691256521757</v>
      </c>
      <c r="N1074" s="49">
        <v>14529.109539168108</v>
      </c>
      <c r="O1074" s="49">
        <v>3547.2462867508671</v>
      </c>
      <c r="P1074" s="49">
        <v>4083.6437619162207</v>
      </c>
      <c r="Q1074" s="49">
        <v>4740.6154619894642</v>
      </c>
      <c r="R1074" s="49">
        <v>6479.3782098327065</v>
      </c>
      <c r="S1074" s="49">
        <v>7682.6417036309622</v>
      </c>
      <c r="T1074" s="49">
        <v>9204.2997300250536</v>
      </c>
      <c r="U1074" s="49">
        <v>10331.254259545094</v>
      </c>
      <c r="V1074" s="49">
        <v>11625.150316092444</v>
      </c>
      <c r="W1074" s="49">
        <v>12727.691256521757</v>
      </c>
      <c r="X1074" s="49">
        <v>14529.109539168108</v>
      </c>
      <c r="Y1074" s="49">
        <v>3547.2462867508671</v>
      </c>
      <c r="Z1074" s="49">
        <v>4083.6437619162207</v>
      </c>
      <c r="AA1074" s="49">
        <v>4740.6154619894642</v>
      </c>
      <c r="AB1074" s="49">
        <v>6479.3782098327065</v>
      </c>
      <c r="AC1074" s="49">
        <v>7682.6417036309622</v>
      </c>
      <c r="AD1074" s="49">
        <v>9204.2997300250536</v>
      </c>
      <c r="AE1074" s="49">
        <v>10331.254259545094</v>
      </c>
      <c r="AF1074" s="49">
        <v>11625.150316092444</v>
      </c>
      <c r="AG1074" s="49">
        <v>12727.691256521757</v>
      </c>
      <c r="AH1074" s="49">
        <v>14529.109539168108</v>
      </c>
      <c r="AI1074" s="1"/>
      <c r="AJ1074" s="33" t="str">
        <f t="shared" si="32"/>
        <v/>
      </c>
      <c r="AK1074" s="33" t="str">
        <f t="shared" si="33"/>
        <v/>
      </c>
      <c r="AL1074" s="29"/>
      <c r="AM1074" s="29"/>
      <c r="AN1074" s="29"/>
      <c r="AO1074" s="29" t="s">
        <v>13</v>
      </c>
      <c r="AP1074" s="29"/>
      <c r="AQ1074" s="29"/>
      <c r="AR1074" s="7"/>
      <c r="AS1074" s="7"/>
      <c r="AT1074" s="7"/>
      <c r="AU1074" s="7"/>
      <c r="AV1074" s="7"/>
      <c r="AW1074" s="7"/>
      <c r="AX1074" s="7"/>
      <c r="AY1074" s="7"/>
      <c r="AZ1074" s="7"/>
      <c r="BA1074" s="7"/>
      <c r="BB1074" s="7"/>
      <c r="BC1074" s="7"/>
      <c r="BD1074" s="7"/>
      <c r="BE1074" s="7"/>
      <c r="BF1074" s="7"/>
      <c r="BG1074" s="7"/>
      <c r="BH1074" s="7"/>
    </row>
    <row r="1075" spans="1:60" x14ac:dyDescent="0.25">
      <c r="A1075" s="1"/>
      <c r="B1075" s="79" t="s">
        <v>2702</v>
      </c>
      <c r="C1075" s="80" t="s">
        <v>3585</v>
      </c>
      <c r="D1075" s="50" t="s">
        <v>3292</v>
      </c>
      <c r="E1075" s="50">
        <v>306.3</v>
      </c>
      <c r="F1075" s="50">
        <v>344.3</v>
      </c>
      <c r="G1075" s="50">
        <v>393.6</v>
      </c>
      <c r="H1075" s="50">
        <v>531.70000000000005</v>
      </c>
      <c r="I1075" s="50">
        <v>635.5</v>
      </c>
      <c r="J1075" s="50">
        <v>781.4</v>
      </c>
      <c r="K1075" s="50">
        <v>901.4</v>
      </c>
      <c r="L1075" s="50">
        <v>1032</v>
      </c>
      <c r="M1075" s="50">
        <v>1173</v>
      </c>
      <c r="N1075" s="50">
        <v>1381</v>
      </c>
      <c r="O1075" s="50">
        <v>306.3</v>
      </c>
      <c r="P1075" s="50">
        <v>344.3</v>
      </c>
      <c r="Q1075" s="50">
        <v>393.6</v>
      </c>
      <c r="R1075" s="50">
        <v>531.70000000000005</v>
      </c>
      <c r="S1075" s="50">
        <v>635.5</v>
      </c>
      <c r="T1075" s="50">
        <v>781.4</v>
      </c>
      <c r="U1075" s="50">
        <v>901.4</v>
      </c>
      <c r="V1075" s="50">
        <v>1032</v>
      </c>
      <c r="W1075" s="50">
        <v>1173</v>
      </c>
      <c r="X1075" s="50">
        <v>1381</v>
      </c>
      <c r="Y1075" s="50">
        <v>306.3</v>
      </c>
      <c r="Z1075" s="50">
        <v>344.3</v>
      </c>
      <c r="AA1075" s="50">
        <v>393.6</v>
      </c>
      <c r="AB1075" s="50">
        <v>531.70000000000005</v>
      </c>
      <c r="AC1075" s="50">
        <v>635.5</v>
      </c>
      <c r="AD1075" s="50">
        <v>781.4</v>
      </c>
      <c r="AE1075" s="50">
        <v>901.4</v>
      </c>
      <c r="AF1075" s="50">
        <v>1032</v>
      </c>
      <c r="AG1075" s="50">
        <v>1173</v>
      </c>
      <c r="AH1075" s="50">
        <v>1381</v>
      </c>
      <c r="AI1075" s="1"/>
      <c r="AJ1075" s="33" t="str">
        <f t="shared" si="32"/>
        <v/>
      </c>
      <c r="AK1075" s="33" t="str">
        <f t="shared" si="33"/>
        <v/>
      </c>
      <c r="AL1075" s="29"/>
      <c r="AM1075" s="29"/>
      <c r="AN1075" s="29"/>
      <c r="AO1075" s="29" t="s">
        <v>13</v>
      </c>
      <c r="AP1075" s="29"/>
      <c r="AQ1075" s="29"/>
      <c r="AR1075" s="7"/>
      <c r="AS1075" s="7"/>
      <c r="AT1075" s="7"/>
      <c r="AU1075" s="7"/>
      <c r="AV1075" s="7"/>
      <c r="AW1075" s="7"/>
      <c r="AX1075" s="7"/>
      <c r="AY1075" s="7"/>
      <c r="AZ1075" s="7"/>
      <c r="BA1075" s="7"/>
      <c r="BB1075" s="7"/>
      <c r="BC1075" s="7"/>
      <c r="BD1075" s="7"/>
      <c r="BE1075" s="7"/>
      <c r="BF1075" s="7"/>
      <c r="BG1075" s="7"/>
      <c r="BH1075" s="7"/>
    </row>
    <row r="1076" spans="1:60" x14ac:dyDescent="0.25">
      <c r="A1076" s="1"/>
      <c r="B1076" s="79" t="s">
        <v>2706</v>
      </c>
      <c r="C1076" s="80" t="s">
        <v>3585</v>
      </c>
      <c r="D1076" s="50" t="s">
        <v>3293</v>
      </c>
      <c r="E1076" s="50">
        <v>1063</v>
      </c>
      <c r="F1076" s="50">
        <v>1180.8</v>
      </c>
      <c r="G1076" s="50">
        <v>1323</v>
      </c>
      <c r="H1076" s="50">
        <v>1675</v>
      </c>
      <c r="I1076" s="50">
        <v>1907</v>
      </c>
      <c r="J1076" s="50">
        <v>2203</v>
      </c>
      <c r="K1076" s="50">
        <v>2424</v>
      </c>
      <c r="L1076" s="50">
        <v>2648</v>
      </c>
      <c r="M1076" s="50">
        <v>2876</v>
      </c>
      <c r="N1076" s="50">
        <v>3185</v>
      </c>
      <c r="O1076" s="50">
        <v>1063</v>
      </c>
      <c r="P1076" s="50">
        <v>1180.8</v>
      </c>
      <c r="Q1076" s="50">
        <v>1323</v>
      </c>
      <c r="R1076" s="50">
        <v>1675</v>
      </c>
      <c r="S1076" s="50">
        <v>1907</v>
      </c>
      <c r="T1076" s="50">
        <v>2203</v>
      </c>
      <c r="U1076" s="50">
        <v>2424</v>
      </c>
      <c r="V1076" s="50">
        <v>2648</v>
      </c>
      <c r="W1076" s="50">
        <v>2876</v>
      </c>
      <c r="X1076" s="50">
        <v>3185</v>
      </c>
      <c r="Y1076" s="50">
        <v>1063</v>
      </c>
      <c r="Z1076" s="50">
        <v>1180.8</v>
      </c>
      <c r="AA1076" s="50">
        <v>1323</v>
      </c>
      <c r="AB1076" s="50">
        <v>1675</v>
      </c>
      <c r="AC1076" s="50">
        <v>1907</v>
      </c>
      <c r="AD1076" s="50">
        <v>2203</v>
      </c>
      <c r="AE1076" s="50">
        <v>2424</v>
      </c>
      <c r="AF1076" s="50">
        <v>2648</v>
      </c>
      <c r="AG1076" s="50">
        <v>2876</v>
      </c>
      <c r="AH1076" s="50">
        <v>3185</v>
      </c>
      <c r="AI1076" s="1"/>
      <c r="AJ1076" s="33" t="str">
        <f t="shared" si="32"/>
        <v/>
      </c>
      <c r="AK1076" s="33" t="str">
        <f t="shared" si="33"/>
        <v/>
      </c>
      <c r="AL1076" s="29"/>
      <c r="AM1076" s="29"/>
      <c r="AN1076" s="29"/>
      <c r="AO1076" s="29" t="s">
        <v>13</v>
      </c>
      <c r="AP1076" s="29"/>
      <c r="AQ1076" s="29"/>
      <c r="AR1076" s="7"/>
      <c r="AS1076" s="7"/>
      <c r="AT1076" s="7"/>
      <c r="AU1076" s="7"/>
      <c r="AV1076" s="7"/>
      <c r="AW1076" s="7"/>
      <c r="AX1076" s="7"/>
      <c r="AY1076" s="7"/>
      <c r="AZ1076" s="7"/>
      <c r="BA1076" s="7"/>
      <c r="BB1076" s="7"/>
      <c r="BC1076" s="7"/>
      <c r="BD1076" s="7"/>
      <c r="BE1076" s="7"/>
      <c r="BF1076" s="7"/>
      <c r="BG1076" s="7"/>
      <c r="BH1076" s="7"/>
    </row>
    <row r="1077" spans="1:60" x14ac:dyDescent="0.25">
      <c r="A1077" s="1"/>
      <c r="B1077" s="79" t="s">
        <v>2708</v>
      </c>
      <c r="C1077" s="80" t="s">
        <v>4333</v>
      </c>
      <c r="D1077" s="82" t="s">
        <v>3294</v>
      </c>
      <c r="E1077" s="50">
        <v>6016</v>
      </c>
      <c r="F1077" s="50">
        <v>6790.8</v>
      </c>
      <c r="G1077" s="50">
        <v>7745</v>
      </c>
      <c r="H1077" s="50">
        <v>10180</v>
      </c>
      <c r="I1077" s="50">
        <v>11840</v>
      </c>
      <c r="J1077" s="50">
        <v>14000</v>
      </c>
      <c r="K1077" s="50">
        <v>15660</v>
      </c>
      <c r="L1077" s="50">
        <v>17370</v>
      </c>
      <c r="M1077" s="50">
        <v>19130</v>
      </c>
      <c r="N1077" s="50">
        <v>21560</v>
      </c>
      <c r="O1077" s="49">
        <v>5931.3333288491258</v>
      </c>
      <c r="P1077" s="49">
        <v>6789.4808156415666</v>
      </c>
      <c r="Q1077" s="49">
        <v>7824.4211303738393</v>
      </c>
      <c r="R1077" s="49">
        <v>10556.192815676279</v>
      </c>
      <c r="S1077" s="49">
        <v>12428.478920178522</v>
      </c>
      <c r="T1077" s="49">
        <v>14787.334076748752</v>
      </c>
      <c r="U1077" s="49">
        <v>16523.055536673666</v>
      </c>
      <c r="V1077" s="49">
        <v>18529.290471718428</v>
      </c>
      <c r="W1077" s="49">
        <v>20210.362750264754</v>
      </c>
      <c r="X1077" s="49">
        <v>22977.558030368968</v>
      </c>
      <c r="Y1077" s="49">
        <v>6014.1031906666813</v>
      </c>
      <c r="Z1077" s="49">
        <v>6790.7730778702371</v>
      </c>
      <c r="AA1077" s="49">
        <v>7746.7001465217645</v>
      </c>
      <c r="AB1077" s="49">
        <v>10193.597330687095</v>
      </c>
      <c r="AC1077" s="49">
        <v>11869.685880246396</v>
      </c>
      <c r="AD1077" s="49">
        <v>14052.794996400062</v>
      </c>
      <c r="AE1077" s="49">
        <v>15726.388887436437</v>
      </c>
      <c r="AF1077" s="49">
        <v>17467.345001442009</v>
      </c>
      <c r="AG1077" s="49">
        <v>19226.351137120386</v>
      </c>
      <c r="AH1077" s="49">
        <v>21691.304997141928</v>
      </c>
      <c r="AI1077" s="1"/>
      <c r="AJ1077" s="33" t="str">
        <f t="shared" si="32"/>
        <v/>
      </c>
      <c r="AK1077" s="33" t="str">
        <f t="shared" si="33"/>
        <v/>
      </c>
      <c r="AL1077" s="29"/>
      <c r="AM1077" s="29"/>
      <c r="AN1077" s="29"/>
      <c r="AO1077" s="29" t="s">
        <v>13</v>
      </c>
      <c r="AP1077" s="29"/>
      <c r="AQ1077" s="29"/>
      <c r="AR1077" s="7"/>
      <c r="AS1077" s="7"/>
      <c r="AT1077" s="7"/>
      <c r="AU1077" s="7"/>
      <c r="AV1077" s="7"/>
      <c r="AW1077" s="7"/>
      <c r="AX1077" s="7"/>
      <c r="AY1077" s="7"/>
      <c r="AZ1077" s="7"/>
      <c r="BA1077" s="7"/>
      <c r="BB1077" s="7"/>
      <c r="BC1077" s="7"/>
      <c r="BD1077" s="7"/>
      <c r="BE1077" s="7"/>
      <c r="BF1077" s="7"/>
      <c r="BG1077" s="7"/>
      <c r="BH1077" s="7"/>
    </row>
    <row r="1078" spans="1:60" x14ac:dyDescent="0.25">
      <c r="A1078" s="1"/>
      <c r="B1078" s="81" t="s">
        <v>2710</v>
      </c>
      <c r="C1078" s="53" t="s">
        <v>4327</v>
      </c>
      <c r="D1078" s="53" t="s">
        <v>4229</v>
      </c>
      <c r="E1078" s="49">
        <v>6153.119992541212</v>
      </c>
      <c r="F1078" s="49">
        <v>6998.9245081880545</v>
      </c>
      <c r="G1078" s="49">
        <v>8012.3848786824365</v>
      </c>
      <c r="H1078" s="49">
        <v>10684.185925434427</v>
      </c>
      <c r="I1078" s="49">
        <v>12510.091794780199</v>
      </c>
      <c r="J1078" s="49">
        <v>14813.985425644234</v>
      </c>
      <c r="K1078" s="49">
        <v>16503.768099024281</v>
      </c>
      <c r="L1078" s="49">
        <v>18463.820924773161</v>
      </c>
      <c r="M1078" s="49">
        <v>20093.350732249302</v>
      </c>
      <c r="N1078" s="49">
        <v>22778.48343248024</v>
      </c>
      <c r="O1078" s="49">
        <v>6153.119992541212</v>
      </c>
      <c r="P1078" s="49">
        <v>6998.9245081880545</v>
      </c>
      <c r="Q1078" s="49">
        <v>8012.3848786824365</v>
      </c>
      <c r="R1078" s="49">
        <v>10684.185925434427</v>
      </c>
      <c r="S1078" s="49">
        <v>12510.091794780199</v>
      </c>
      <c r="T1078" s="49">
        <v>14813.985425644234</v>
      </c>
      <c r="U1078" s="49">
        <v>16503.768099024281</v>
      </c>
      <c r="V1078" s="49">
        <v>18463.820924773161</v>
      </c>
      <c r="W1078" s="49">
        <v>20093.350732249302</v>
      </c>
      <c r="X1078" s="49">
        <v>22778.48343248024</v>
      </c>
      <c r="Y1078" s="49">
        <v>6153.119992541212</v>
      </c>
      <c r="Z1078" s="49">
        <v>6998.9245081880545</v>
      </c>
      <c r="AA1078" s="49">
        <v>8012.3848786824365</v>
      </c>
      <c r="AB1078" s="49">
        <v>10684.185925434427</v>
      </c>
      <c r="AC1078" s="49">
        <v>12510.091794780199</v>
      </c>
      <c r="AD1078" s="49">
        <v>14813.985425644234</v>
      </c>
      <c r="AE1078" s="49">
        <v>16503.768099024281</v>
      </c>
      <c r="AF1078" s="49">
        <v>18463.820924773161</v>
      </c>
      <c r="AG1078" s="49">
        <v>20093.350732249302</v>
      </c>
      <c r="AH1078" s="49">
        <v>22778.48343248024</v>
      </c>
      <c r="AI1078" s="1"/>
      <c r="AJ1078" s="33" t="str">
        <f t="shared" si="32"/>
        <v/>
      </c>
      <c r="AK1078" s="33" t="str">
        <f t="shared" si="33"/>
        <v/>
      </c>
      <c r="AL1078" s="29"/>
      <c r="AM1078" s="29"/>
      <c r="AN1078" s="29"/>
      <c r="AO1078" s="29" t="s">
        <v>13</v>
      </c>
      <c r="AP1078" s="29"/>
      <c r="AQ1078" s="29"/>
      <c r="AR1078" s="7"/>
      <c r="AS1078" s="7"/>
      <c r="AT1078" s="7"/>
      <c r="AU1078" s="7"/>
      <c r="AV1078" s="7"/>
      <c r="AW1078" s="7"/>
      <c r="AX1078" s="7"/>
      <c r="AY1078" s="7"/>
      <c r="AZ1078" s="7"/>
      <c r="BA1078" s="7"/>
      <c r="BB1078" s="7"/>
      <c r="BC1078" s="7"/>
      <c r="BD1078" s="7"/>
      <c r="BE1078" s="7"/>
      <c r="BF1078" s="7"/>
      <c r="BG1078" s="7"/>
      <c r="BH1078" s="7"/>
    </row>
    <row r="1079" spans="1:60" x14ac:dyDescent="0.25">
      <c r="A1079" s="1"/>
      <c r="B1079" s="81" t="s">
        <v>2712</v>
      </c>
      <c r="C1079" s="53" t="s">
        <v>4327</v>
      </c>
      <c r="D1079" s="53" t="s">
        <v>4230</v>
      </c>
      <c r="E1079" s="49">
        <v>6232.451546360664</v>
      </c>
      <c r="F1079" s="49">
        <v>7088.0458936545247</v>
      </c>
      <c r="G1079" s="49">
        <v>8112.9956665561804</v>
      </c>
      <c r="H1079" s="49">
        <v>10814.685233465312</v>
      </c>
      <c r="I1079" s="49">
        <v>12660.526967449976</v>
      </c>
      <c r="J1079" s="49">
        <v>14989.631313838747</v>
      </c>
      <c r="K1079" s="49">
        <v>16697.303454214172</v>
      </c>
      <c r="L1079" s="49">
        <v>18678.624271800563</v>
      </c>
      <c r="M1079" s="49">
        <v>20324.640906330049</v>
      </c>
      <c r="N1079" s="49">
        <v>23036.999009371168</v>
      </c>
      <c r="O1079" s="49">
        <v>6232.451546360664</v>
      </c>
      <c r="P1079" s="49">
        <v>7088.0458936545247</v>
      </c>
      <c r="Q1079" s="49">
        <v>8112.9956665561804</v>
      </c>
      <c r="R1079" s="49">
        <v>10814.685233465312</v>
      </c>
      <c r="S1079" s="49">
        <v>12660.526967449976</v>
      </c>
      <c r="T1079" s="49">
        <v>14989.631313838747</v>
      </c>
      <c r="U1079" s="49">
        <v>16697.303454214172</v>
      </c>
      <c r="V1079" s="49">
        <v>18678.624271800563</v>
      </c>
      <c r="W1079" s="49">
        <v>20324.640906330049</v>
      </c>
      <c r="X1079" s="49">
        <v>23036.999009371168</v>
      </c>
      <c r="Y1079" s="49">
        <v>6232.451546360664</v>
      </c>
      <c r="Z1079" s="49">
        <v>7088.0458936545247</v>
      </c>
      <c r="AA1079" s="49">
        <v>8112.9956665561804</v>
      </c>
      <c r="AB1079" s="49">
        <v>10814.685233465312</v>
      </c>
      <c r="AC1079" s="49">
        <v>12660.526967449976</v>
      </c>
      <c r="AD1079" s="49">
        <v>14989.631313838747</v>
      </c>
      <c r="AE1079" s="49">
        <v>16697.303454214172</v>
      </c>
      <c r="AF1079" s="49">
        <v>18678.624271800563</v>
      </c>
      <c r="AG1079" s="49">
        <v>20324.640906330049</v>
      </c>
      <c r="AH1079" s="49">
        <v>23036.999009371168</v>
      </c>
      <c r="AI1079" s="1"/>
      <c r="AJ1079" s="33" t="str">
        <f t="shared" si="32"/>
        <v/>
      </c>
      <c r="AK1079" s="33" t="str">
        <f t="shared" si="33"/>
        <v/>
      </c>
      <c r="AL1079" s="29"/>
      <c r="AM1079" s="29"/>
      <c r="AN1079" s="29"/>
      <c r="AO1079" s="29" t="s">
        <v>13</v>
      </c>
      <c r="AP1079" s="29"/>
      <c r="AQ1079" s="29"/>
      <c r="AR1079" s="7"/>
      <c r="AS1079" s="7"/>
      <c r="AT1079" s="7"/>
      <c r="AU1079" s="7"/>
      <c r="AV1079" s="7"/>
      <c r="AW1079" s="7"/>
      <c r="AX1079" s="7"/>
      <c r="AY1079" s="7"/>
      <c r="AZ1079" s="7"/>
      <c r="BA1079" s="7"/>
      <c r="BB1079" s="7"/>
      <c r="BC1079" s="7"/>
      <c r="BD1079" s="7"/>
      <c r="BE1079" s="7"/>
      <c r="BF1079" s="7"/>
      <c r="BG1079" s="7"/>
      <c r="BH1079" s="7"/>
    </row>
    <row r="1080" spans="1:60" x14ac:dyDescent="0.25">
      <c r="A1080" s="1"/>
      <c r="B1080" s="81" t="s">
        <v>2714</v>
      </c>
      <c r="C1080" s="53" t="s">
        <v>4327</v>
      </c>
      <c r="D1080" s="53" t="s">
        <v>4231</v>
      </c>
      <c r="E1080" s="49">
        <v>74.397396313733125</v>
      </c>
      <c r="F1080" s="49">
        <v>88.052258726212258</v>
      </c>
      <c r="G1080" s="49">
        <v>106.13621219046479</v>
      </c>
      <c r="H1080" s="49">
        <v>155.71494345124322</v>
      </c>
      <c r="I1080" s="49">
        <v>192.89533516514177</v>
      </c>
      <c r="J1080" s="49">
        <v>243.73014993505805</v>
      </c>
      <c r="K1080" s="49">
        <v>283.33575083237275</v>
      </c>
      <c r="L1080" s="49">
        <v>328.06487118409513</v>
      </c>
      <c r="M1080" s="49">
        <v>370.41952948543798</v>
      </c>
      <c r="N1080" s="49">
        <v>435.54925054938502</v>
      </c>
      <c r="O1080" s="49">
        <v>74.397396313733125</v>
      </c>
      <c r="P1080" s="49">
        <v>88.052258726212258</v>
      </c>
      <c r="Q1080" s="49">
        <v>106.13621219046479</v>
      </c>
      <c r="R1080" s="49">
        <v>155.71494345124322</v>
      </c>
      <c r="S1080" s="49">
        <v>192.89533516514177</v>
      </c>
      <c r="T1080" s="49">
        <v>243.73014993505805</v>
      </c>
      <c r="U1080" s="49">
        <v>283.33575083237275</v>
      </c>
      <c r="V1080" s="49">
        <v>328.06487118409513</v>
      </c>
      <c r="W1080" s="49">
        <v>370.41952948543798</v>
      </c>
      <c r="X1080" s="49">
        <v>435.54925054938502</v>
      </c>
      <c r="Y1080" s="49">
        <v>74.397396313733125</v>
      </c>
      <c r="Z1080" s="49">
        <v>88.052258726212258</v>
      </c>
      <c r="AA1080" s="49">
        <v>106.13621219046479</v>
      </c>
      <c r="AB1080" s="49">
        <v>155.71494345124322</v>
      </c>
      <c r="AC1080" s="49">
        <v>192.89533516514177</v>
      </c>
      <c r="AD1080" s="49">
        <v>243.73014993505805</v>
      </c>
      <c r="AE1080" s="49">
        <v>283.33575083237275</v>
      </c>
      <c r="AF1080" s="49">
        <v>328.06487118409513</v>
      </c>
      <c r="AG1080" s="49">
        <v>370.41952948543798</v>
      </c>
      <c r="AH1080" s="49">
        <v>435.54925054938502</v>
      </c>
      <c r="AI1080" s="1"/>
      <c r="AJ1080" s="33" t="str">
        <f t="shared" si="32"/>
        <v/>
      </c>
      <c r="AK1080" s="33" t="str">
        <f t="shared" si="33"/>
        <v/>
      </c>
      <c r="AL1080" s="29"/>
      <c r="AM1080" s="29"/>
      <c r="AN1080" s="29"/>
      <c r="AO1080" s="29" t="s">
        <v>13</v>
      </c>
      <c r="AP1080" s="29"/>
      <c r="AQ1080" s="29"/>
      <c r="AR1080" s="7"/>
      <c r="AS1080" s="7"/>
      <c r="AT1080" s="7"/>
      <c r="AU1080" s="7"/>
      <c r="AV1080" s="7"/>
      <c r="AW1080" s="7"/>
      <c r="AX1080" s="7"/>
      <c r="AY1080" s="7"/>
      <c r="AZ1080" s="7"/>
      <c r="BA1080" s="7"/>
      <c r="BB1080" s="7"/>
      <c r="BC1080" s="7"/>
      <c r="BD1080" s="7"/>
      <c r="BE1080" s="7"/>
      <c r="BF1080" s="7"/>
      <c r="BG1080" s="7"/>
      <c r="BH1080" s="7"/>
    </row>
    <row r="1081" spans="1:60" x14ac:dyDescent="0.25">
      <c r="A1081" s="1"/>
      <c r="B1081" s="81" t="s">
        <v>2716</v>
      </c>
      <c r="C1081" s="53" t="s">
        <v>4327</v>
      </c>
      <c r="D1081" s="53" t="s">
        <v>4232</v>
      </c>
      <c r="E1081" s="49">
        <v>190.46602745867824</v>
      </c>
      <c r="F1081" s="49">
        <v>225.69247807639806</v>
      </c>
      <c r="G1081" s="49">
        <v>272.25182283529381</v>
      </c>
      <c r="H1081" s="49">
        <v>398.57791922763681</v>
      </c>
      <c r="I1081" s="49">
        <v>491.59566084011237</v>
      </c>
      <c r="J1081" s="49">
        <v>616.46527595102759</v>
      </c>
      <c r="K1081" s="49">
        <v>711.90189869807682</v>
      </c>
      <c r="L1081" s="49">
        <v>819.94108461128303</v>
      </c>
      <c r="M1081" s="49">
        <v>919.0194229503652</v>
      </c>
      <c r="N1081" s="49">
        <v>1071.8534480666867</v>
      </c>
      <c r="O1081" s="49">
        <v>190.46602745867824</v>
      </c>
      <c r="P1081" s="49">
        <v>225.69247807639806</v>
      </c>
      <c r="Q1081" s="49">
        <v>272.25182283529381</v>
      </c>
      <c r="R1081" s="49">
        <v>398.57791922763681</v>
      </c>
      <c r="S1081" s="49">
        <v>491.59566084011237</v>
      </c>
      <c r="T1081" s="49">
        <v>616.46527595102759</v>
      </c>
      <c r="U1081" s="49">
        <v>711.90189869807682</v>
      </c>
      <c r="V1081" s="49">
        <v>819.94108461128303</v>
      </c>
      <c r="W1081" s="49">
        <v>919.0194229503652</v>
      </c>
      <c r="X1081" s="49">
        <v>1071.8534480666867</v>
      </c>
      <c r="Y1081" s="49">
        <v>190.46602745867824</v>
      </c>
      <c r="Z1081" s="49">
        <v>225.69247807639806</v>
      </c>
      <c r="AA1081" s="49">
        <v>272.25182283529381</v>
      </c>
      <c r="AB1081" s="49">
        <v>398.57791922763681</v>
      </c>
      <c r="AC1081" s="49">
        <v>491.59566084011237</v>
      </c>
      <c r="AD1081" s="49">
        <v>616.46527595102759</v>
      </c>
      <c r="AE1081" s="49">
        <v>711.90189869807682</v>
      </c>
      <c r="AF1081" s="49">
        <v>819.94108461128303</v>
      </c>
      <c r="AG1081" s="49">
        <v>919.0194229503652</v>
      </c>
      <c r="AH1081" s="49">
        <v>1071.8534480666867</v>
      </c>
      <c r="AI1081" s="1"/>
      <c r="AJ1081" s="33" t="str">
        <f t="shared" si="32"/>
        <v/>
      </c>
      <c r="AK1081" s="33" t="str">
        <f t="shared" si="33"/>
        <v/>
      </c>
      <c r="AL1081" s="29"/>
      <c r="AM1081" s="29"/>
      <c r="AN1081" s="29"/>
      <c r="AO1081" s="29" t="s">
        <v>13</v>
      </c>
      <c r="AP1081" s="29"/>
      <c r="AQ1081" s="29"/>
      <c r="AR1081" s="7"/>
      <c r="AS1081" s="7"/>
      <c r="AT1081" s="7"/>
      <c r="AU1081" s="7"/>
      <c r="AV1081" s="7"/>
      <c r="AW1081" s="7"/>
      <c r="AX1081" s="7"/>
      <c r="AY1081" s="7"/>
      <c r="AZ1081" s="7"/>
      <c r="BA1081" s="7"/>
      <c r="BB1081" s="7"/>
      <c r="BC1081" s="7"/>
      <c r="BD1081" s="7"/>
      <c r="BE1081" s="7"/>
      <c r="BF1081" s="7"/>
      <c r="BG1081" s="7"/>
      <c r="BH1081" s="7"/>
    </row>
    <row r="1082" spans="1:60" x14ac:dyDescent="0.25">
      <c r="A1082" s="1"/>
      <c r="B1082" s="79" t="s">
        <v>2718</v>
      </c>
      <c r="C1082" s="80" t="s">
        <v>4327</v>
      </c>
      <c r="D1082" s="82" t="s">
        <v>3295</v>
      </c>
      <c r="E1082" s="49">
        <v>1130.3769279872724</v>
      </c>
      <c r="F1082" s="49">
        <v>1308.4110988198975</v>
      </c>
      <c r="G1082" s="49">
        <v>1530.3201662027841</v>
      </c>
      <c r="H1082" s="49">
        <v>2119.0076738446496</v>
      </c>
      <c r="I1082" s="49">
        <v>2528.0563007997102</v>
      </c>
      <c r="J1082" s="49">
        <v>3048.2455596083837</v>
      </c>
      <c r="K1082" s="49">
        <v>3433.6835759791511</v>
      </c>
      <c r="L1082" s="49">
        <v>3871.5056475748493</v>
      </c>
      <c r="M1082" s="49">
        <v>4250.7246014010379</v>
      </c>
      <c r="N1082" s="49">
        <v>4859.767316082768</v>
      </c>
      <c r="O1082" s="49">
        <v>1130.3769279872724</v>
      </c>
      <c r="P1082" s="49">
        <v>1308.4110988198975</v>
      </c>
      <c r="Q1082" s="49">
        <v>1530.3201662027841</v>
      </c>
      <c r="R1082" s="49">
        <v>2119.0076738446496</v>
      </c>
      <c r="S1082" s="49">
        <v>2528.0563007997102</v>
      </c>
      <c r="T1082" s="49">
        <v>3048.2455596083837</v>
      </c>
      <c r="U1082" s="49">
        <v>3433.6835759791511</v>
      </c>
      <c r="V1082" s="49">
        <v>3871.5056475748493</v>
      </c>
      <c r="W1082" s="49">
        <v>4250.7246014010379</v>
      </c>
      <c r="X1082" s="49">
        <v>4859.767316082768</v>
      </c>
      <c r="Y1082" s="49">
        <v>1130.3769279872724</v>
      </c>
      <c r="Z1082" s="49">
        <v>1308.4110988198975</v>
      </c>
      <c r="AA1082" s="49">
        <v>1530.3201662027841</v>
      </c>
      <c r="AB1082" s="49">
        <v>2119.0076738446496</v>
      </c>
      <c r="AC1082" s="49">
        <v>2528.0563007997102</v>
      </c>
      <c r="AD1082" s="49">
        <v>3048.2455596083837</v>
      </c>
      <c r="AE1082" s="49">
        <v>3433.6835759791511</v>
      </c>
      <c r="AF1082" s="49">
        <v>3871.5056475748493</v>
      </c>
      <c r="AG1082" s="49">
        <v>4250.7246014010379</v>
      </c>
      <c r="AH1082" s="49">
        <v>4859.767316082768</v>
      </c>
      <c r="AI1082" s="1"/>
      <c r="AJ1082" s="33" t="str">
        <f t="shared" si="32"/>
        <v/>
      </c>
      <c r="AK1082" s="33" t="str">
        <f t="shared" si="33"/>
        <v/>
      </c>
      <c r="AL1082" s="29"/>
      <c r="AM1082" s="29"/>
      <c r="AN1082" s="29"/>
      <c r="AO1082" s="29" t="s">
        <v>13</v>
      </c>
      <c r="AP1082" s="29"/>
      <c r="AQ1082" s="29"/>
      <c r="AR1082" s="7"/>
      <c r="AS1082" s="7"/>
      <c r="AT1082" s="7"/>
      <c r="AU1082" s="7"/>
      <c r="AV1082" s="7"/>
      <c r="AW1082" s="7"/>
      <c r="AX1082" s="7"/>
      <c r="AY1082" s="7"/>
      <c r="AZ1082" s="7"/>
      <c r="BA1082" s="7"/>
      <c r="BB1082" s="7"/>
      <c r="BC1082" s="7"/>
      <c r="BD1082" s="7"/>
      <c r="BE1082" s="7"/>
      <c r="BF1082" s="7"/>
      <c r="BG1082" s="7"/>
      <c r="BH1082" s="7"/>
    </row>
    <row r="1083" spans="1:60" x14ac:dyDescent="0.25">
      <c r="A1083" s="1"/>
      <c r="B1083" s="81" t="s">
        <v>2720</v>
      </c>
      <c r="C1083" s="53" t="s">
        <v>4327</v>
      </c>
      <c r="D1083" s="53" t="s">
        <v>4233</v>
      </c>
      <c r="E1083" s="49">
        <v>1129.8473440905593</v>
      </c>
      <c r="F1083" s="49">
        <v>1307.3217221950827</v>
      </c>
      <c r="G1083" s="49">
        <v>1528.4859384302215</v>
      </c>
      <c r="H1083" s="49">
        <v>2115.0830907453919</v>
      </c>
      <c r="I1083" s="49">
        <v>2522.6040293264709</v>
      </c>
      <c r="J1083" s="49">
        <v>3040.9001742858372</v>
      </c>
      <c r="K1083" s="49">
        <v>3424.8437293683664</v>
      </c>
      <c r="L1083" s="49">
        <v>3861.0321529776452</v>
      </c>
      <c r="M1083" s="49">
        <v>4238.6724380240203</v>
      </c>
      <c r="N1083" s="49">
        <v>4845.1213283162133</v>
      </c>
      <c r="O1083" s="49">
        <v>1129.8473440905593</v>
      </c>
      <c r="P1083" s="49">
        <v>1307.3217221950827</v>
      </c>
      <c r="Q1083" s="49">
        <v>1528.4859384302215</v>
      </c>
      <c r="R1083" s="49">
        <v>2115.0830907453919</v>
      </c>
      <c r="S1083" s="49">
        <v>2522.6040293264709</v>
      </c>
      <c r="T1083" s="49">
        <v>3040.9001742858372</v>
      </c>
      <c r="U1083" s="49">
        <v>3424.8437293683664</v>
      </c>
      <c r="V1083" s="49">
        <v>3861.0321529776452</v>
      </c>
      <c r="W1083" s="49">
        <v>4238.6724380240203</v>
      </c>
      <c r="X1083" s="49">
        <v>4845.1213283162133</v>
      </c>
      <c r="Y1083" s="49">
        <v>1129.8473440905593</v>
      </c>
      <c r="Z1083" s="49">
        <v>1307.3217221950827</v>
      </c>
      <c r="AA1083" s="49">
        <v>1528.4859384302215</v>
      </c>
      <c r="AB1083" s="49">
        <v>2115.0830907453919</v>
      </c>
      <c r="AC1083" s="49">
        <v>2522.6040293264709</v>
      </c>
      <c r="AD1083" s="49">
        <v>3040.9001742858372</v>
      </c>
      <c r="AE1083" s="49">
        <v>3424.8437293683664</v>
      </c>
      <c r="AF1083" s="49">
        <v>3861.0321529776452</v>
      </c>
      <c r="AG1083" s="49">
        <v>4238.6724380240203</v>
      </c>
      <c r="AH1083" s="49">
        <v>4845.1213283162133</v>
      </c>
      <c r="AI1083" s="1"/>
      <c r="AJ1083" s="33" t="str">
        <f t="shared" si="32"/>
        <v/>
      </c>
      <c r="AK1083" s="33" t="str">
        <f t="shared" si="33"/>
        <v/>
      </c>
      <c r="AL1083" s="29"/>
      <c r="AM1083" s="29"/>
      <c r="AN1083" s="29"/>
      <c r="AO1083" s="29" t="s">
        <v>13</v>
      </c>
      <c r="AP1083" s="29"/>
      <c r="AQ1083" s="29"/>
      <c r="AR1083" s="7"/>
      <c r="AS1083" s="7"/>
      <c r="AT1083" s="7"/>
      <c r="AU1083" s="7"/>
      <c r="AV1083" s="7"/>
      <c r="AW1083" s="7"/>
      <c r="AX1083" s="7"/>
      <c r="AY1083" s="7"/>
      <c r="AZ1083" s="7"/>
      <c r="BA1083" s="7"/>
      <c r="BB1083" s="7"/>
      <c r="BC1083" s="7"/>
      <c r="BD1083" s="7"/>
      <c r="BE1083" s="7"/>
      <c r="BF1083" s="7"/>
      <c r="BG1083" s="7"/>
      <c r="BH1083" s="7"/>
    </row>
    <row r="1084" spans="1:60" x14ac:dyDescent="0.25">
      <c r="A1084" s="1"/>
      <c r="B1084" s="81" t="s">
        <v>2722</v>
      </c>
      <c r="C1084" s="53" t="s">
        <v>4327</v>
      </c>
      <c r="D1084" s="53" t="s">
        <v>4234</v>
      </c>
      <c r="E1084" s="49">
        <v>574.27183912544717</v>
      </c>
      <c r="F1084" s="49">
        <v>670.6639880375659</v>
      </c>
      <c r="G1084" s="49">
        <v>793.16278596671611</v>
      </c>
      <c r="H1084" s="49">
        <v>1121.8208377189781</v>
      </c>
      <c r="I1084" s="49">
        <v>1356.3192739663682</v>
      </c>
      <c r="J1084" s="49">
        <v>1661.3645397159551</v>
      </c>
      <c r="K1084" s="49">
        <v>1891.6556665774676</v>
      </c>
      <c r="L1084" s="49">
        <v>2152.4557296902649</v>
      </c>
      <c r="M1084" s="49">
        <v>2385.8690562967904</v>
      </c>
      <c r="N1084" s="49">
        <v>2755.7247979658432</v>
      </c>
      <c r="O1084" s="49">
        <v>574.27183912544717</v>
      </c>
      <c r="P1084" s="49">
        <v>670.6639880375659</v>
      </c>
      <c r="Q1084" s="49">
        <v>793.16278596671611</v>
      </c>
      <c r="R1084" s="49">
        <v>1121.8208377189781</v>
      </c>
      <c r="S1084" s="49">
        <v>1356.3192739663682</v>
      </c>
      <c r="T1084" s="49">
        <v>1661.3645397159551</v>
      </c>
      <c r="U1084" s="49">
        <v>1891.6556665774676</v>
      </c>
      <c r="V1084" s="49">
        <v>2152.4557296902649</v>
      </c>
      <c r="W1084" s="49">
        <v>2385.8690562967904</v>
      </c>
      <c r="X1084" s="49">
        <v>2755.7247979658432</v>
      </c>
      <c r="Y1084" s="49">
        <v>574.27183912544717</v>
      </c>
      <c r="Z1084" s="49">
        <v>670.6639880375659</v>
      </c>
      <c r="AA1084" s="49">
        <v>793.16278596671611</v>
      </c>
      <c r="AB1084" s="49">
        <v>1121.8208377189781</v>
      </c>
      <c r="AC1084" s="49">
        <v>1356.3192739663682</v>
      </c>
      <c r="AD1084" s="49">
        <v>1661.3645397159551</v>
      </c>
      <c r="AE1084" s="49">
        <v>1891.6556665774676</v>
      </c>
      <c r="AF1084" s="49">
        <v>2152.4557296902649</v>
      </c>
      <c r="AG1084" s="49">
        <v>2385.8690562967904</v>
      </c>
      <c r="AH1084" s="49">
        <v>2755.7247979658432</v>
      </c>
      <c r="AI1084" s="1"/>
      <c r="AJ1084" s="33" t="str">
        <f t="shared" si="32"/>
        <v/>
      </c>
      <c r="AK1084" s="33" t="str">
        <f t="shared" si="33"/>
        <v/>
      </c>
      <c r="AL1084" s="29"/>
      <c r="AM1084" s="29"/>
      <c r="AN1084" s="29"/>
      <c r="AO1084" s="29" t="s">
        <v>13</v>
      </c>
      <c r="AP1084" s="29"/>
      <c r="AQ1084" s="29"/>
      <c r="AR1084" s="7"/>
      <c r="AS1084" s="7"/>
      <c r="AT1084" s="7"/>
      <c r="AU1084" s="7"/>
      <c r="AV1084" s="7"/>
      <c r="AW1084" s="7"/>
      <c r="AX1084" s="7"/>
      <c r="AY1084" s="7"/>
      <c r="AZ1084" s="7"/>
      <c r="BA1084" s="7"/>
      <c r="BB1084" s="7"/>
      <c r="BC1084" s="7"/>
      <c r="BD1084" s="7"/>
      <c r="BE1084" s="7"/>
      <c r="BF1084" s="7"/>
      <c r="BG1084" s="7"/>
      <c r="BH1084" s="7"/>
    </row>
    <row r="1085" spans="1:60" x14ac:dyDescent="0.25">
      <c r="A1085" s="1"/>
      <c r="B1085" s="81" t="s">
        <v>2724</v>
      </c>
      <c r="C1085" s="53" t="s">
        <v>4380</v>
      </c>
      <c r="D1085" s="53" t="s">
        <v>4235</v>
      </c>
      <c r="E1085" s="84" t="s">
        <v>4405</v>
      </c>
      <c r="F1085" s="84" t="s">
        <v>4405</v>
      </c>
      <c r="G1085" s="84" t="s">
        <v>4405</v>
      </c>
      <c r="H1085" s="84" t="s">
        <v>4405</v>
      </c>
      <c r="I1085" s="84" t="s">
        <v>4405</v>
      </c>
      <c r="J1085" s="84" t="s">
        <v>4405</v>
      </c>
      <c r="K1085" s="84" t="s">
        <v>4405</v>
      </c>
      <c r="L1085" s="84" t="s">
        <v>4405</v>
      </c>
      <c r="M1085" s="84" t="s">
        <v>4405</v>
      </c>
      <c r="N1085" s="84" t="s">
        <v>4405</v>
      </c>
      <c r="O1085" s="49">
        <v>1439.413552460968</v>
      </c>
      <c r="P1085" s="49">
        <v>1663.7466940296501</v>
      </c>
      <c r="Q1085" s="49">
        <v>1941.1437976266486</v>
      </c>
      <c r="R1085" s="49">
        <v>2677.1271810540266</v>
      </c>
      <c r="S1085" s="49">
        <v>3186.6753089497174</v>
      </c>
      <c r="T1085" s="49">
        <v>3832.4454201363978</v>
      </c>
      <c r="U1085" s="49">
        <v>4310.9102273855151</v>
      </c>
      <c r="V1085" s="49">
        <v>4855.1712936185249</v>
      </c>
      <c r="W1085" s="49">
        <v>5325.3283305286041</v>
      </c>
      <c r="X1085" s="49">
        <v>6084.7508200416478</v>
      </c>
      <c r="Y1085" s="49">
        <v>1497.7802698639059</v>
      </c>
      <c r="Z1085" s="49">
        <v>1701.2476238184488</v>
      </c>
      <c r="AA1085" s="49">
        <v>1967.654284128794</v>
      </c>
      <c r="AB1085" s="49">
        <v>2740.8926057511417</v>
      </c>
      <c r="AC1085" s="49">
        <v>3336.2428319197397</v>
      </c>
      <c r="AD1085" s="49">
        <v>4184.4804292846056</v>
      </c>
      <c r="AE1085" s="49">
        <v>4887.9872511586364</v>
      </c>
      <c r="AF1085" s="49">
        <v>5676.3738410916003</v>
      </c>
      <c r="AG1085" s="49">
        <v>6525.5239202727544</v>
      </c>
      <c r="AH1085" s="49">
        <v>7827.0493718643229</v>
      </c>
      <c r="AI1085" s="1"/>
      <c r="AJ1085" s="33" t="str">
        <f t="shared" si="32"/>
        <v/>
      </c>
      <c r="AK1085" s="33" t="str">
        <f t="shared" si="33"/>
        <v/>
      </c>
      <c r="AL1085" s="29"/>
      <c r="AM1085" s="29"/>
      <c r="AN1085" s="29"/>
      <c r="AO1085" s="29" t="s">
        <v>13</v>
      </c>
      <c r="AP1085" s="29"/>
      <c r="AQ1085" s="29"/>
      <c r="AR1085" s="7"/>
      <c r="AS1085" s="7"/>
      <c r="AT1085" s="7"/>
      <c r="AU1085" s="7"/>
      <c r="AV1085" s="7"/>
      <c r="AW1085" s="7"/>
      <c r="AX1085" s="7"/>
      <c r="AY1085" s="7"/>
      <c r="AZ1085" s="7"/>
      <c r="BA1085" s="7"/>
      <c r="BB1085" s="7"/>
      <c r="BC1085" s="7"/>
      <c r="BD1085" s="7"/>
      <c r="BE1085" s="7"/>
      <c r="BF1085" s="7"/>
      <c r="BG1085" s="7"/>
      <c r="BH1085" s="7"/>
    </row>
    <row r="1086" spans="1:60" x14ac:dyDescent="0.25">
      <c r="A1086" s="1"/>
      <c r="B1086" s="79" t="s">
        <v>2726</v>
      </c>
      <c r="C1086" s="80" t="s">
        <v>4333</v>
      </c>
      <c r="D1086" s="82" t="s">
        <v>3296</v>
      </c>
      <c r="E1086" s="50">
        <v>1618</v>
      </c>
      <c r="F1086" s="50">
        <v>1829.6</v>
      </c>
      <c r="G1086" s="50">
        <v>2111</v>
      </c>
      <c r="H1086" s="50">
        <v>2947</v>
      </c>
      <c r="I1086" s="50">
        <v>3610</v>
      </c>
      <c r="J1086" s="50">
        <v>4586</v>
      </c>
      <c r="K1086" s="50">
        <v>5421</v>
      </c>
      <c r="L1086" s="50">
        <v>6357</v>
      </c>
      <c r="M1086" s="50">
        <v>7409</v>
      </c>
      <c r="N1086" s="50">
        <v>9005</v>
      </c>
      <c r="O1086" s="49">
        <v>1490.9967243178171</v>
      </c>
      <c r="P1086" s="49">
        <v>1719.9173684683608</v>
      </c>
      <c r="Q1086" s="49">
        <v>2002.4828847611345</v>
      </c>
      <c r="R1086" s="49">
        <v>2751.3384484932553</v>
      </c>
      <c r="S1086" s="49">
        <v>3269.0525299280212</v>
      </c>
      <c r="T1086" s="49">
        <v>3925.3075479408058</v>
      </c>
      <c r="U1086" s="49">
        <v>4410.7576647277847</v>
      </c>
      <c r="V1086" s="49">
        <v>4963.5995056458478</v>
      </c>
      <c r="W1086" s="49">
        <v>5439.61778864403</v>
      </c>
      <c r="X1086" s="49">
        <v>6208.4894513961599</v>
      </c>
      <c r="Y1086" s="49">
        <v>1614.0757414817303</v>
      </c>
      <c r="Z1086" s="49">
        <v>1826.5103484075594</v>
      </c>
      <c r="AA1086" s="49">
        <v>2107.794853136405</v>
      </c>
      <c r="AB1086" s="49">
        <v>2937.2977743054507</v>
      </c>
      <c r="AC1086" s="49">
        <v>3586.5339797926172</v>
      </c>
      <c r="AD1086" s="49">
        <v>4525.9370498128001</v>
      </c>
      <c r="AE1086" s="49">
        <v>5316.0397573743148</v>
      </c>
      <c r="AF1086" s="49">
        <v>6199.3917178622551</v>
      </c>
      <c r="AG1086" s="49">
        <v>7172.8750920057892</v>
      </c>
      <c r="AH1086" s="49">
        <v>8657.2106170518073</v>
      </c>
      <c r="AI1086" s="1"/>
      <c r="AJ1086" s="33" t="str">
        <f t="shared" si="32"/>
        <v/>
      </c>
      <c r="AK1086" s="33" t="str">
        <f t="shared" si="33"/>
        <v/>
      </c>
      <c r="AL1086" s="29"/>
      <c r="AM1086" s="29"/>
      <c r="AN1086" s="29"/>
      <c r="AO1086" s="29" t="s">
        <v>13</v>
      </c>
      <c r="AP1086" s="29"/>
      <c r="AQ1086" s="29"/>
      <c r="AR1086" s="7"/>
      <c r="AS1086" s="7"/>
      <c r="AT1086" s="7"/>
      <c r="AU1086" s="7"/>
      <c r="AV1086" s="7"/>
      <c r="AW1086" s="7"/>
      <c r="AX1086" s="7"/>
      <c r="AY1086" s="7"/>
      <c r="AZ1086" s="7"/>
      <c r="BA1086" s="7"/>
      <c r="BB1086" s="7"/>
      <c r="BC1086" s="7"/>
      <c r="BD1086" s="7"/>
      <c r="BE1086" s="7"/>
      <c r="BF1086" s="7"/>
      <c r="BG1086" s="7"/>
      <c r="BH1086" s="7"/>
    </row>
    <row r="1087" spans="1:60" x14ac:dyDescent="0.25">
      <c r="A1087" s="1"/>
      <c r="B1087" s="81" t="s">
        <v>2728</v>
      </c>
      <c r="C1087" s="53" t="s">
        <v>4380</v>
      </c>
      <c r="D1087" s="53" t="s">
        <v>4236</v>
      </c>
      <c r="E1087" s="84" t="s">
        <v>4405</v>
      </c>
      <c r="F1087" s="84" t="s">
        <v>4405</v>
      </c>
      <c r="G1087" s="84" t="s">
        <v>4405</v>
      </c>
      <c r="H1087" s="84" t="s">
        <v>4405</v>
      </c>
      <c r="I1087" s="84" t="s">
        <v>4405</v>
      </c>
      <c r="J1087" s="84" t="s">
        <v>4405</v>
      </c>
      <c r="K1087" s="84" t="s">
        <v>4405</v>
      </c>
      <c r="L1087" s="84" t="s">
        <v>4405</v>
      </c>
      <c r="M1087" s="84" t="s">
        <v>4405</v>
      </c>
      <c r="N1087" s="84" t="s">
        <v>4405</v>
      </c>
      <c r="O1087" s="49">
        <v>1475.306048702199</v>
      </c>
      <c r="P1087" s="49">
        <v>1699.28544622803</v>
      </c>
      <c r="Q1087" s="49">
        <v>1975.5127693155775</v>
      </c>
      <c r="R1087" s="49">
        <v>2707.1349127139451</v>
      </c>
      <c r="S1087" s="49">
        <v>3212.6572726924396</v>
      </c>
      <c r="T1087" s="49">
        <v>3853.7471840447247</v>
      </c>
      <c r="U1087" s="49">
        <v>4327.6282786758602</v>
      </c>
      <c r="V1087" s="49">
        <v>4867.5837707621031</v>
      </c>
      <c r="W1087" s="49">
        <v>5331.851114681559</v>
      </c>
      <c r="X1087" s="49">
        <v>6081.5231831452211</v>
      </c>
      <c r="Y1087" s="49">
        <v>1627.0618872897489</v>
      </c>
      <c r="Z1087" s="49">
        <v>1841.733205836739</v>
      </c>
      <c r="AA1087" s="49">
        <v>2125.4891704904853</v>
      </c>
      <c r="AB1087" s="49">
        <v>2960.2511961106579</v>
      </c>
      <c r="AC1087" s="49">
        <v>3611.9260838851869</v>
      </c>
      <c r="AD1087" s="49">
        <v>4552.5294017565047</v>
      </c>
      <c r="AE1087" s="49">
        <v>5342.0728902316614</v>
      </c>
      <c r="AF1087" s="49">
        <v>6224.9645436979745</v>
      </c>
      <c r="AG1087" s="49">
        <v>7194.7607207356805</v>
      </c>
      <c r="AH1087" s="49">
        <v>8674.4315962052278</v>
      </c>
      <c r="AI1087" s="1"/>
      <c r="AJ1087" s="33" t="str">
        <f t="shared" si="32"/>
        <v/>
      </c>
      <c r="AK1087" s="33" t="str">
        <f t="shared" si="33"/>
        <v/>
      </c>
      <c r="AL1087" s="29"/>
      <c r="AM1087" s="29"/>
      <c r="AN1087" s="29"/>
      <c r="AO1087" s="29" t="s">
        <v>13</v>
      </c>
      <c r="AP1087" s="29"/>
      <c r="AQ1087" s="29"/>
      <c r="AR1087" s="7"/>
      <c r="AS1087" s="7"/>
      <c r="AT1087" s="7"/>
      <c r="AU1087" s="7"/>
      <c r="AV1087" s="7"/>
      <c r="AW1087" s="7"/>
      <c r="AX1087" s="7"/>
      <c r="AY1087" s="7"/>
      <c r="AZ1087" s="7"/>
      <c r="BA1087" s="7"/>
      <c r="BB1087" s="7"/>
      <c r="BC1087" s="7"/>
      <c r="BD1087" s="7"/>
      <c r="BE1087" s="7"/>
      <c r="BF1087" s="7"/>
      <c r="BG1087" s="7"/>
      <c r="BH1087" s="7"/>
    </row>
    <row r="1088" spans="1:60" x14ac:dyDescent="0.25">
      <c r="A1088" s="1"/>
      <c r="B1088" s="79" t="s">
        <v>2730</v>
      </c>
      <c r="C1088" s="80" t="s">
        <v>4333</v>
      </c>
      <c r="D1088" s="82" t="s">
        <v>3297</v>
      </c>
      <c r="E1088" s="50">
        <v>94.6</v>
      </c>
      <c r="F1088" s="50">
        <v>108.9</v>
      </c>
      <c r="G1088" s="50">
        <v>127.4</v>
      </c>
      <c r="H1088" s="50">
        <v>180.1</v>
      </c>
      <c r="I1088" s="50">
        <v>220.2</v>
      </c>
      <c r="J1088" s="50">
        <v>277.2</v>
      </c>
      <c r="K1088" s="50">
        <v>324.5</v>
      </c>
      <c r="L1088" s="50">
        <v>376.1</v>
      </c>
      <c r="M1088" s="50">
        <v>432.7</v>
      </c>
      <c r="N1088" s="50">
        <v>516.20000000000005</v>
      </c>
      <c r="O1088" s="49">
        <v>96.480375690462139</v>
      </c>
      <c r="P1088" s="49">
        <v>114.75637420280574</v>
      </c>
      <c r="Q1088" s="49">
        <v>138.97849399079337</v>
      </c>
      <c r="R1088" s="49">
        <v>205.81378534573682</v>
      </c>
      <c r="S1088" s="49">
        <v>256.44426508140896</v>
      </c>
      <c r="T1088" s="49">
        <v>326.42483474877326</v>
      </c>
      <c r="U1088" s="49">
        <v>381.3800789905012</v>
      </c>
      <c r="V1088" s="49">
        <v>443.76236424011046</v>
      </c>
      <c r="W1088" s="49">
        <v>503.24802892664599</v>
      </c>
      <c r="X1088" s="49">
        <v>594.7784649840072</v>
      </c>
      <c r="Y1088" s="49">
        <v>94.728472873261381</v>
      </c>
      <c r="Z1088" s="49">
        <v>109.26602338767536</v>
      </c>
      <c r="AA1088" s="49">
        <v>128.15747156949115</v>
      </c>
      <c r="AB1088" s="49">
        <v>182.85504842990036</v>
      </c>
      <c r="AC1088" s="49">
        <v>225.46626073832437</v>
      </c>
      <c r="AD1088" s="49">
        <v>286.40464389611213</v>
      </c>
      <c r="AE1088" s="49">
        <v>336.47475347168449</v>
      </c>
      <c r="AF1088" s="49">
        <v>391.44610322971579</v>
      </c>
      <c r="AG1088" s="49">
        <v>449.53125563224552</v>
      </c>
      <c r="AH1088" s="49">
        <v>535.54846625234359</v>
      </c>
      <c r="AI1088" s="1"/>
      <c r="AJ1088" s="33" t="str">
        <f t="shared" si="32"/>
        <v/>
      </c>
      <c r="AK1088" s="33" t="str">
        <f t="shared" si="33"/>
        <v/>
      </c>
      <c r="AL1088" s="29"/>
      <c r="AM1088" s="29"/>
      <c r="AN1088" s="29"/>
      <c r="AO1088" s="29" t="s">
        <v>13</v>
      </c>
      <c r="AP1088" s="29"/>
      <c r="AQ1088" s="29"/>
      <c r="AR1088" s="7"/>
      <c r="AS1088" s="7"/>
      <c r="AT1088" s="7"/>
      <c r="AU1088" s="7"/>
      <c r="AV1088" s="7"/>
      <c r="AW1088" s="7"/>
      <c r="AX1088" s="7"/>
      <c r="AY1088" s="7"/>
      <c r="AZ1088" s="7"/>
      <c r="BA1088" s="7"/>
      <c r="BB1088" s="7"/>
      <c r="BC1088" s="7"/>
      <c r="BD1088" s="7"/>
      <c r="BE1088" s="7"/>
      <c r="BF1088" s="7"/>
      <c r="BG1088" s="7"/>
      <c r="BH1088" s="7"/>
    </row>
    <row r="1089" spans="1:60" x14ac:dyDescent="0.25">
      <c r="A1089" s="1"/>
      <c r="B1089" s="81" t="s">
        <v>2732</v>
      </c>
      <c r="C1089" s="53" t="s">
        <v>4327</v>
      </c>
      <c r="D1089" s="53" t="s">
        <v>4237</v>
      </c>
      <c r="E1089" s="49">
        <v>14.092434570640942</v>
      </c>
      <c r="F1089" s="49">
        <v>16.509019322776123</v>
      </c>
      <c r="G1089" s="49">
        <v>19.738767289433781</v>
      </c>
      <c r="H1089" s="49">
        <v>28.426532055082383</v>
      </c>
      <c r="I1089" s="49">
        <v>34.702709381298249</v>
      </c>
      <c r="J1089" s="49">
        <v>42.928276294413152</v>
      </c>
      <c r="K1089" s="49">
        <v>49.145431149727685</v>
      </c>
      <c r="L1089" s="49">
        <v>55.988676753363919</v>
      </c>
      <c r="M1089" s="49">
        <v>62.34853722167108</v>
      </c>
      <c r="N1089" s="49">
        <v>72.057988444079882</v>
      </c>
      <c r="O1089" s="49">
        <v>14.092434570640942</v>
      </c>
      <c r="P1089" s="49">
        <v>16.509019322776123</v>
      </c>
      <c r="Q1089" s="49">
        <v>19.738767289433781</v>
      </c>
      <c r="R1089" s="49">
        <v>28.426532055082383</v>
      </c>
      <c r="S1089" s="49">
        <v>34.702709381298249</v>
      </c>
      <c r="T1089" s="49">
        <v>42.928276294413152</v>
      </c>
      <c r="U1089" s="49">
        <v>49.145431149727685</v>
      </c>
      <c r="V1089" s="49">
        <v>55.988676753363919</v>
      </c>
      <c r="W1089" s="49">
        <v>62.34853722167108</v>
      </c>
      <c r="X1089" s="49">
        <v>72.057988444079882</v>
      </c>
      <c r="Y1089" s="49">
        <v>14.092434570640942</v>
      </c>
      <c r="Z1089" s="49">
        <v>16.509019322776123</v>
      </c>
      <c r="AA1089" s="49">
        <v>19.738767289433781</v>
      </c>
      <c r="AB1089" s="49">
        <v>28.426532055082383</v>
      </c>
      <c r="AC1089" s="49">
        <v>34.702709381298249</v>
      </c>
      <c r="AD1089" s="49">
        <v>42.928276294413152</v>
      </c>
      <c r="AE1089" s="49">
        <v>49.145431149727685</v>
      </c>
      <c r="AF1089" s="49">
        <v>55.988676753363919</v>
      </c>
      <c r="AG1089" s="49">
        <v>62.34853722167108</v>
      </c>
      <c r="AH1089" s="49">
        <v>72.057988444079882</v>
      </c>
      <c r="AI1089" s="1"/>
      <c r="AJ1089" s="33" t="str">
        <f t="shared" si="32"/>
        <v/>
      </c>
      <c r="AK1089" s="33" t="str">
        <f t="shared" si="33"/>
        <v/>
      </c>
      <c r="AL1089" s="29"/>
      <c r="AM1089" s="29"/>
      <c r="AN1089" s="29"/>
      <c r="AO1089" s="29" t="s">
        <v>13</v>
      </c>
      <c r="AP1089" s="29"/>
      <c r="AQ1089" s="29"/>
      <c r="AR1089" s="7"/>
      <c r="AS1089" s="7"/>
      <c r="AT1089" s="7"/>
      <c r="AU1089" s="7"/>
      <c r="AV1089" s="7"/>
      <c r="AW1089" s="7"/>
      <c r="AX1089" s="7"/>
      <c r="AY1089" s="7"/>
      <c r="AZ1089" s="7"/>
      <c r="BA1089" s="7"/>
      <c r="BB1089" s="7"/>
      <c r="BC1089" s="7"/>
      <c r="BD1089" s="7"/>
      <c r="BE1089" s="7"/>
      <c r="BF1089" s="7"/>
      <c r="BG1089" s="7"/>
      <c r="BH1089" s="7"/>
    </row>
    <row r="1090" spans="1:60" x14ac:dyDescent="0.25">
      <c r="A1090" s="1"/>
      <c r="B1090" s="79" t="s">
        <v>2736</v>
      </c>
      <c r="C1090" s="80" t="s">
        <v>4333</v>
      </c>
      <c r="D1090" s="82" t="s">
        <v>3298</v>
      </c>
      <c r="E1090" s="50">
        <v>12.5</v>
      </c>
      <c r="F1090" s="50">
        <v>15.8</v>
      </c>
      <c r="G1090" s="50">
        <v>20.5</v>
      </c>
      <c r="H1090" s="50">
        <v>36.1</v>
      </c>
      <c r="I1090" s="50">
        <v>50.3</v>
      </c>
      <c r="J1090" s="50">
        <v>73.400000000000006</v>
      </c>
      <c r="K1090" s="50">
        <v>95</v>
      </c>
      <c r="L1090" s="50">
        <v>121.1</v>
      </c>
      <c r="M1090" s="50">
        <v>152.4</v>
      </c>
      <c r="N1090" s="50">
        <v>203.6</v>
      </c>
      <c r="O1090" s="49">
        <v>19.118959751200634</v>
      </c>
      <c r="P1090" s="49">
        <v>22.373546027489024</v>
      </c>
      <c r="Q1090" s="49">
        <v>26.69185370676497</v>
      </c>
      <c r="R1090" s="49">
        <v>38.299806048919834</v>
      </c>
      <c r="S1090" s="49">
        <v>46.650237503183135</v>
      </c>
      <c r="T1090" s="49">
        <v>57.547937294800953</v>
      </c>
      <c r="U1090" s="49">
        <v>65.777582352811535</v>
      </c>
      <c r="V1090" s="49">
        <v>74.84415657573345</v>
      </c>
      <c r="W1090" s="49">
        <v>83.243365897367752</v>
      </c>
      <c r="X1090" s="49">
        <v>96.134475682578909</v>
      </c>
      <c r="Y1090" s="49">
        <v>13.458007332410618</v>
      </c>
      <c r="Z1090" s="49">
        <v>16.676472803665202</v>
      </c>
      <c r="AA1090" s="49">
        <v>21.361118727430892</v>
      </c>
      <c r="AB1090" s="49">
        <v>36.577066372054901</v>
      </c>
      <c r="AC1090" s="49">
        <v>49.271613882112369</v>
      </c>
      <c r="AD1090" s="49">
        <v>67.903556147443553</v>
      </c>
      <c r="AE1090" s="49">
        <v>83.867650420118679</v>
      </c>
      <c r="AF1090" s="49">
        <v>102.4279164158924</v>
      </c>
      <c r="AG1090" s="49">
        <v>123.37891247478827</v>
      </c>
      <c r="AH1090" s="49">
        <v>157.40867814426636</v>
      </c>
      <c r="AI1090" s="1"/>
      <c r="AJ1090" s="33" t="str">
        <f t="shared" si="32"/>
        <v/>
      </c>
      <c r="AK1090" s="33" t="str">
        <f t="shared" si="33"/>
        <v/>
      </c>
      <c r="AL1090" s="29"/>
      <c r="AM1090" s="29"/>
      <c r="AN1090" s="29"/>
      <c r="AO1090" s="29" t="s">
        <v>13</v>
      </c>
      <c r="AP1090" s="29"/>
      <c r="AQ1090" s="29"/>
      <c r="AR1090" s="7"/>
      <c r="AS1090" s="7"/>
      <c r="AT1090" s="7"/>
      <c r="AU1090" s="7"/>
      <c r="AV1090" s="7"/>
      <c r="AW1090" s="7"/>
      <c r="AX1090" s="7"/>
      <c r="AY1090" s="7"/>
      <c r="AZ1090" s="7"/>
      <c r="BA1090" s="7"/>
      <c r="BB1090" s="7"/>
      <c r="BC1090" s="7"/>
      <c r="BD1090" s="7"/>
      <c r="BE1090" s="7"/>
      <c r="BF1090" s="7"/>
      <c r="BG1090" s="7"/>
      <c r="BH1090" s="7"/>
    </row>
    <row r="1091" spans="1:60" x14ac:dyDescent="0.25">
      <c r="A1091" s="1"/>
      <c r="B1091" s="79" t="s">
        <v>2738</v>
      </c>
      <c r="C1091" s="80" t="s">
        <v>3585</v>
      </c>
      <c r="D1091" s="50" t="s">
        <v>3299</v>
      </c>
      <c r="E1091" s="50">
        <v>851.3</v>
      </c>
      <c r="F1091" s="50">
        <v>1045.3</v>
      </c>
      <c r="G1091" s="50">
        <v>1301</v>
      </c>
      <c r="H1091" s="50">
        <v>2023</v>
      </c>
      <c r="I1091" s="50">
        <v>2566</v>
      </c>
      <c r="J1091" s="50">
        <v>3326</v>
      </c>
      <c r="K1091" s="50">
        <v>3943</v>
      </c>
      <c r="L1091" s="50">
        <v>4606</v>
      </c>
      <c r="M1091" s="50">
        <v>5318</v>
      </c>
      <c r="N1091" s="50">
        <v>6345</v>
      </c>
      <c r="O1091" s="50">
        <v>851.3</v>
      </c>
      <c r="P1091" s="50">
        <v>1045.3</v>
      </c>
      <c r="Q1091" s="50">
        <v>1301</v>
      </c>
      <c r="R1091" s="50">
        <v>2023</v>
      </c>
      <c r="S1091" s="50">
        <v>2566</v>
      </c>
      <c r="T1091" s="50">
        <v>3326</v>
      </c>
      <c r="U1091" s="50">
        <v>3943</v>
      </c>
      <c r="V1091" s="50">
        <v>4606</v>
      </c>
      <c r="W1091" s="50">
        <v>5318</v>
      </c>
      <c r="X1091" s="50">
        <v>6345</v>
      </c>
      <c r="Y1091" s="50">
        <v>851.3</v>
      </c>
      <c r="Z1091" s="50">
        <v>1045.3</v>
      </c>
      <c r="AA1091" s="50">
        <v>1301</v>
      </c>
      <c r="AB1091" s="50">
        <v>2023</v>
      </c>
      <c r="AC1091" s="50">
        <v>2566</v>
      </c>
      <c r="AD1091" s="50">
        <v>3326</v>
      </c>
      <c r="AE1091" s="50">
        <v>3943</v>
      </c>
      <c r="AF1091" s="50">
        <v>4606</v>
      </c>
      <c r="AG1091" s="50">
        <v>5318</v>
      </c>
      <c r="AH1091" s="50">
        <v>6345</v>
      </c>
      <c r="AI1091" s="1"/>
      <c r="AJ1091" s="33" t="str">
        <f t="shared" si="32"/>
        <v/>
      </c>
      <c r="AK1091" s="33" t="str">
        <f t="shared" si="33"/>
        <v/>
      </c>
      <c r="AL1091" s="29"/>
      <c r="AM1091" s="29"/>
      <c r="AN1091" s="29"/>
      <c r="AO1091" s="29" t="s">
        <v>13</v>
      </c>
      <c r="AP1091" s="29"/>
      <c r="AQ1091" s="29"/>
      <c r="AR1091" s="7"/>
      <c r="AS1091" s="7"/>
      <c r="AT1091" s="7"/>
      <c r="AU1091" s="7"/>
      <c r="AV1091" s="7"/>
      <c r="AW1091" s="7"/>
      <c r="AX1091" s="7"/>
      <c r="AY1091" s="7"/>
      <c r="AZ1091" s="7"/>
      <c r="BA1091" s="7"/>
      <c r="BB1091" s="7"/>
      <c r="BC1091" s="7"/>
      <c r="BD1091" s="7"/>
      <c r="BE1091" s="7"/>
      <c r="BF1091" s="7"/>
      <c r="BG1091" s="7"/>
      <c r="BH1091" s="7"/>
    </row>
    <row r="1092" spans="1:60" s="33" customFormat="1" x14ac:dyDescent="0.25">
      <c r="A1092" s="1"/>
      <c r="B1092" s="79" t="s">
        <v>2740</v>
      </c>
      <c r="C1092" s="80" t="s">
        <v>4398</v>
      </c>
      <c r="D1092" s="80" t="s">
        <v>2741</v>
      </c>
      <c r="E1092" s="50">
        <v>1235.0149999999999</v>
      </c>
      <c r="F1092" s="50">
        <v>1439.6799999999998</v>
      </c>
      <c r="G1092" s="50">
        <v>1703.3</v>
      </c>
      <c r="H1092" s="50">
        <v>2425.3000000000002</v>
      </c>
      <c r="I1092" s="50">
        <v>2954.3500000000004</v>
      </c>
      <c r="J1092" s="50">
        <v>3681.5</v>
      </c>
      <c r="K1092" s="50">
        <v>4264.75</v>
      </c>
      <c r="L1092" s="50">
        <v>4885</v>
      </c>
      <c r="M1092" s="50">
        <v>5545.7</v>
      </c>
      <c r="N1092" s="50">
        <v>6491.25</v>
      </c>
      <c r="O1092" s="50">
        <v>1235.0149999999999</v>
      </c>
      <c r="P1092" s="50">
        <v>1439.6799999999998</v>
      </c>
      <c r="Q1092" s="50">
        <v>1703.3</v>
      </c>
      <c r="R1092" s="50">
        <v>2425.3000000000002</v>
      </c>
      <c r="S1092" s="50">
        <v>2954.3500000000004</v>
      </c>
      <c r="T1092" s="50">
        <v>3681.5</v>
      </c>
      <c r="U1092" s="50">
        <v>4264.75</v>
      </c>
      <c r="V1092" s="50">
        <v>4885</v>
      </c>
      <c r="W1092" s="50">
        <v>5545.7</v>
      </c>
      <c r="X1092" s="50">
        <v>6491.25</v>
      </c>
      <c r="Y1092" s="50">
        <v>1235.0149999999999</v>
      </c>
      <c r="Z1092" s="50">
        <v>1439.6799999999998</v>
      </c>
      <c r="AA1092" s="50">
        <v>1703.3</v>
      </c>
      <c r="AB1092" s="50">
        <v>2425.3000000000002</v>
      </c>
      <c r="AC1092" s="50">
        <v>2954.3500000000004</v>
      </c>
      <c r="AD1092" s="50">
        <v>3681.5</v>
      </c>
      <c r="AE1092" s="50">
        <v>4264.75</v>
      </c>
      <c r="AF1092" s="50">
        <v>4885</v>
      </c>
      <c r="AG1092" s="50">
        <v>5545.7</v>
      </c>
      <c r="AH1092" s="50">
        <v>6491.25</v>
      </c>
      <c r="AI1092" s="1"/>
      <c r="AJ1092" s="33" t="str">
        <f t="shared" ref="AJ1092:AJ1154" si="34">IF(C1092="Rural10W",IF(X1092=AH1092,"CHECK THIS",""),"")</f>
        <v/>
      </c>
      <c r="AK1092" s="33" t="str">
        <f t="shared" ref="AK1092:AK1154" si="35">IF(C1092="Rural10W",B1092,"")</f>
        <v/>
      </c>
      <c r="AL1092" s="29"/>
      <c r="AM1092" s="29"/>
      <c r="AN1092" s="29"/>
      <c r="AO1092" s="29" t="s">
        <v>13</v>
      </c>
      <c r="AP1092" s="29"/>
      <c r="AQ1092" s="29"/>
      <c r="AR1092" s="7"/>
      <c r="AS1092" s="7"/>
      <c r="AT1092" s="7"/>
      <c r="AU1092" s="7"/>
      <c r="AV1092" s="7"/>
      <c r="AW1092" s="7"/>
      <c r="AX1092" s="7"/>
      <c r="AY1092" s="7"/>
      <c r="AZ1092" s="7"/>
      <c r="BA1092" s="7"/>
      <c r="BB1092" s="7"/>
      <c r="BC1092" s="7"/>
      <c r="BD1092" s="7"/>
      <c r="BE1092" s="7"/>
      <c r="BF1092" s="7"/>
      <c r="BG1092" s="7"/>
      <c r="BH1092" s="7"/>
    </row>
    <row r="1093" spans="1:60" s="33" customFormat="1" x14ac:dyDescent="0.25">
      <c r="A1093" s="1"/>
      <c r="B1093" s="79" t="s">
        <v>2742</v>
      </c>
      <c r="C1093" s="80" t="s">
        <v>4398</v>
      </c>
      <c r="D1093" s="80" t="s">
        <v>2743</v>
      </c>
      <c r="E1093" s="50">
        <v>1526.3541666666667</v>
      </c>
      <c r="F1093" s="50">
        <v>1739.1166666666666</v>
      </c>
      <c r="G1093" s="50">
        <v>2008.7499999999998</v>
      </c>
      <c r="H1093" s="50">
        <v>2730.75</v>
      </c>
      <c r="I1093" s="50">
        <v>3249.2083333333335</v>
      </c>
      <c r="J1093" s="50">
        <v>3951.4166666666665</v>
      </c>
      <c r="K1093" s="50">
        <v>4509.0416666666661</v>
      </c>
      <c r="L1093" s="50">
        <v>5096.833333333333</v>
      </c>
      <c r="M1093" s="50">
        <v>5718.583333333333</v>
      </c>
      <c r="N1093" s="50">
        <v>6602.2916666666661</v>
      </c>
      <c r="O1093" s="50">
        <v>1526.3541666666667</v>
      </c>
      <c r="P1093" s="50">
        <v>1739.1166666666666</v>
      </c>
      <c r="Q1093" s="50">
        <v>2008.7499999999998</v>
      </c>
      <c r="R1093" s="50">
        <v>2730.75</v>
      </c>
      <c r="S1093" s="50">
        <v>3249.2083333333335</v>
      </c>
      <c r="T1093" s="50">
        <v>3951.4166666666665</v>
      </c>
      <c r="U1093" s="50">
        <v>4509.0416666666661</v>
      </c>
      <c r="V1093" s="50">
        <v>5096.833333333333</v>
      </c>
      <c r="W1093" s="50">
        <v>5718.583333333333</v>
      </c>
      <c r="X1093" s="50">
        <v>6602.2916666666661</v>
      </c>
      <c r="Y1093" s="50">
        <v>1526.3541666666667</v>
      </c>
      <c r="Z1093" s="50">
        <v>1739.1166666666666</v>
      </c>
      <c r="AA1093" s="50">
        <v>2008.7499999999998</v>
      </c>
      <c r="AB1093" s="50">
        <v>2730.75</v>
      </c>
      <c r="AC1093" s="50">
        <v>3249.2083333333335</v>
      </c>
      <c r="AD1093" s="50">
        <v>3951.4166666666665</v>
      </c>
      <c r="AE1093" s="50">
        <v>4509.0416666666661</v>
      </c>
      <c r="AF1093" s="50">
        <v>5096.833333333333</v>
      </c>
      <c r="AG1093" s="50">
        <v>5718.583333333333</v>
      </c>
      <c r="AH1093" s="50">
        <v>6602.2916666666661</v>
      </c>
      <c r="AI1093" s="1"/>
      <c r="AJ1093" s="33" t="str">
        <f t="shared" si="34"/>
        <v/>
      </c>
      <c r="AK1093" s="33" t="str">
        <f t="shared" si="35"/>
        <v/>
      </c>
      <c r="AL1093" s="29"/>
      <c r="AM1093" s="29"/>
      <c r="AN1093" s="29"/>
      <c r="AO1093" s="29" t="s">
        <v>13</v>
      </c>
      <c r="AP1093" s="29"/>
      <c r="AQ1093" s="29"/>
      <c r="AR1093" s="7"/>
      <c r="AS1093" s="7"/>
      <c r="AT1093" s="7"/>
      <c r="AU1093" s="7"/>
      <c r="AV1093" s="7"/>
      <c r="AW1093" s="7"/>
      <c r="AX1093" s="7"/>
      <c r="AY1093" s="7"/>
      <c r="AZ1093" s="7"/>
      <c r="BA1093" s="7"/>
      <c r="BB1093" s="7"/>
      <c r="BC1093" s="7"/>
      <c r="BD1093" s="7"/>
      <c r="BE1093" s="7"/>
      <c r="BF1093" s="7"/>
      <c r="BG1093" s="7"/>
      <c r="BH1093" s="7"/>
    </row>
    <row r="1094" spans="1:60" x14ac:dyDescent="0.25">
      <c r="A1094" s="1"/>
      <c r="B1094" s="79" t="s">
        <v>2744</v>
      </c>
      <c r="C1094" s="80" t="s">
        <v>3585</v>
      </c>
      <c r="D1094" s="50" t="s">
        <v>3300</v>
      </c>
      <c r="E1094" s="50">
        <v>1704</v>
      </c>
      <c r="F1094" s="50">
        <v>1921.7</v>
      </c>
      <c r="G1094" s="50">
        <v>2195</v>
      </c>
      <c r="H1094" s="50">
        <v>2917</v>
      </c>
      <c r="I1094" s="50">
        <v>3429</v>
      </c>
      <c r="J1094" s="50">
        <v>4116</v>
      </c>
      <c r="K1094" s="50">
        <v>4658</v>
      </c>
      <c r="L1094" s="50">
        <v>5226</v>
      </c>
      <c r="M1094" s="50">
        <v>5824</v>
      </c>
      <c r="N1094" s="50">
        <v>6670</v>
      </c>
      <c r="O1094" s="50">
        <v>1704</v>
      </c>
      <c r="P1094" s="50">
        <v>1921.7</v>
      </c>
      <c r="Q1094" s="50">
        <v>2195</v>
      </c>
      <c r="R1094" s="50">
        <v>2917</v>
      </c>
      <c r="S1094" s="50">
        <v>3429</v>
      </c>
      <c r="T1094" s="50">
        <v>4116</v>
      </c>
      <c r="U1094" s="50">
        <v>4658</v>
      </c>
      <c r="V1094" s="50">
        <v>5226</v>
      </c>
      <c r="W1094" s="50">
        <v>5824</v>
      </c>
      <c r="X1094" s="50">
        <v>6670</v>
      </c>
      <c r="Y1094" s="50">
        <v>1704</v>
      </c>
      <c r="Z1094" s="50">
        <v>1921.7</v>
      </c>
      <c r="AA1094" s="50">
        <v>2195</v>
      </c>
      <c r="AB1094" s="50">
        <v>2917</v>
      </c>
      <c r="AC1094" s="50">
        <v>3429</v>
      </c>
      <c r="AD1094" s="50">
        <v>4116</v>
      </c>
      <c r="AE1094" s="50">
        <v>4658</v>
      </c>
      <c r="AF1094" s="50">
        <v>5226</v>
      </c>
      <c r="AG1094" s="50">
        <v>5824</v>
      </c>
      <c r="AH1094" s="50">
        <v>6670</v>
      </c>
      <c r="AI1094" s="1"/>
      <c r="AJ1094" s="33" t="str">
        <f t="shared" si="34"/>
        <v/>
      </c>
      <c r="AK1094" s="33" t="str">
        <f t="shared" si="35"/>
        <v/>
      </c>
      <c r="AL1094" s="29"/>
      <c r="AM1094" s="29"/>
      <c r="AN1094" s="29"/>
      <c r="AO1094" s="29" t="s">
        <v>13</v>
      </c>
      <c r="AP1094" s="29"/>
      <c r="AQ1094" s="29"/>
      <c r="AR1094" s="7"/>
      <c r="AS1094" s="7"/>
      <c r="AT1094" s="7"/>
      <c r="AU1094" s="7"/>
      <c r="AV1094" s="7"/>
      <c r="AW1094" s="7"/>
      <c r="AX1094" s="7"/>
      <c r="AY1094" s="7"/>
      <c r="AZ1094" s="7"/>
      <c r="BA1094" s="7"/>
      <c r="BB1094" s="7"/>
      <c r="BC1094" s="7"/>
      <c r="BD1094" s="7"/>
      <c r="BE1094" s="7"/>
      <c r="BF1094" s="7"/>
      <c r="BG1094" s="7"/>
      <c r="BH1094" s="7"/>
    </row>
    <row r="1095" spans="1:60" x14ac:dyDescent="0.25">
      <c r="A1095" s="1"/>
      <c r="B1095" s="81" t="s">
        <v>2746</v>
      </c>
      <c r="C1095" s="53" t="s">
        <v>4327</v>
      </c>
      <c r="D1095" s="53" t="s">
        <v>4238</v>
      </c>
      <c r="E1095" s="49">
        <v>3385.2939875179104</v>
      </c>
      <c r="F1095" s="49">
        <v>3818.843360914093</v>
      </c>
      <c r="G1095" s="49">
        <v>4336.6505830312335</v>
      </c>
      <c r="H1095" s="49">
        <v>5702.1385004804115</v>
      </c>
      <c r="I1095" s="49">
        <v>6631.8703306541966</v>
      </c>
      <c r="J1095" s="49">
        <v>7814.2840031108453</v>
      </c>
      <c r="K1095" s="49">
        <v>8676.5329312197373</v>
      </c>
      <c r="L1095" s="49">
        <v>9676.4913560169934</v>
      </c>
      <c r="M1095" s="49">
        <v>10505.173369292897</v>
      </c>
      <c r="N1095" s="49">
        <v>11857.099553266635</v>
      </c>
      <c r="O1095" s="49">
        <v>3385.2939875179104</v>
      </c>
      <c r="P1095" s="49">
        <v>3818.843360914093</v>
      </c>
      <c r="Q1095" s="49">
        <v>4336.6505830312335</v>
      </c>
      <c r="R1095" s="49">
        <v>5702.1385004804115</v>
      </c>
      <c r="S1095" s="49">
        <v>6631.8703306541966</v>
      </c>
      <c r="T1095" s="49">
        <v>7814.2840031108453</v>
      </c>
      <c r="U1095" s="49">
        <v>8676.5329312197373</v>
      </c>
      <c r="V1095" s="49">
        <v>9676.4913560169934</v>
      </c>
      <c r="W1095" s="49">
        <v>10505.173369292897</v>
      </c>
      <c r="X1095" s="49">
        <v>11857.099553266635</v>
      </c>
      <c r="Y1095" s="49">
        <v>3385.2939875179104</v>
      </c>
      <c r="Z1095" s="49">
        <v>3818.843360914093</v>
      </c>
      <c r="AA1095" s="49">
        <v>4336.6505830312335</v>
      </c>
      <c r="AB1095" s="49">
        <v>5702.1385004804115</v>
      </c>
      <c r="AC1095" s="49">
        <v>6631.8703306541966</v>
      </c>
      <c r="AD1095" s="49">
        <v>7814.2840031108453</v>
      </c>
      <c r="AE1095" s="49">
        <v>8676.5329312197373</v>
      </c>
      <c r="AF1095" s="49">
        <v>9676.4913560169934</v>
      </c>
      <c r="AG1095" s="49">
        <v>10505.173369292897</v>
      </c>
      <c r="AH1095" s="49">
        <v>11857.099553266635</v>
      </c>
      <c r="AI1095" s="1"/>
      <c r="AJ1095" s="33" t="str">
        <f t="shared" si="34"/>
        <v/>
      </c>
      <c r="AK1095" s="33" t="str">
        <f t="shared" si="35"/>
        <v/>
      </c>
      <c r="AL1095" s="29"/>
      <c r="AM1095" s="29"/>
      <c r="AN1095" s="29"/>
      <c r="AO1095" s="29" t="s">
        <v>13</v>
      </c>
      <c r="AP1095" s="29"/>
      <c r="AQ1095" s="29"/>
      <c r="AR1095" s="7"/>
      <c r="AS1095" s="7"/>
      <c r="AT1095" s="7"/>
      <c r="AU1095" s="7"/>
      <c r="AV1095" s="7"/>
      <c r="AW1095" s="7"/>
      <c r="AX1095" s="7"/>
      <c r="AY1095" s="7"/>
      <c r="AZ1095" s="7"/>
      <c r="BA1095" s="7"/>
      <c r="BB1095" s="7"/>
      <c r="BC1095" s="7"/>
      <c r="BD1095" s="7"/>
      <c r="BE1095" s="7"/>
      <c r="BF1095" s="7"/>
      <c r="BG1095" s="7"/>
      <c r="BH1095" s="7"/>
    </row>
    <row r="1096" spans="1:60" x14ac:dyDescent="0.25">
      <c r="A1096" s="1"/>
      <c r="B1096" s="81" t="s">
        <v>2748</v>
      </c>
      <c r="C1096" s="53" t="s">
        <v>4327</v>
      </c>
      <c r="D1096" s="53" t="s">
        <v>4239</v>
      </c>
      <c r="E1096" s="49">
        <v>52.425327425352336</v>
      </c>
      <c r="F1096" s="49">
        <v>63.275258723919912</v>
      </c>
      <c r="G1096" s="49">
        <v>77.686913627912944</v>
      </c>
      <c r="H1096" s="49">
        <v>117.20593121762613</v>
      </c>
      <c r="I1096" s="49">
        <v>145.81449274447888</v>
      </c>
      <c r="J1096" s="49">
        <v>183.40198965306431</v>
      </c>
      <c r="K1096" s="49">
        <v>211.87959520703379</v>
      </c>
      <c r="L1096" s="49">
        <v>243.4610434826711</v>
      </c>
      <c r="M1096" s="49">
        <v>272.70423965437936</v>
      </c>
      <c r="N1096" s="49">
        <v>317.63628172466218</v>
      </c>
      <c r="O1096" s="49">
        <v>52.425327425352336</v>
      </c>
      <c r="P1096" s="49">
        <v>63.275258723919912</v>
      </c>
      <c r="Q1096" s="49">
        <v>77.686913627912944</v>
      </c>
      <c r="R1096" s="49">
        <v>117.20593121762613</v>
      </c>
      <c r="S1096" s="49">
        <v>145.81449274447888</v>
      </c>
      <c r="T1096" s="49">
        <v>183.40198965306431</v>
      </c>
      <c r="U1096" s="49">
        <v>211.87959520703379</v>
      </c>
      <c r="V1096" s="49">
        <v>243.4610434826711</v>
      </c>
      <c r="W1096" s="49">
        <v>272.70423965437936</v>
      </c>
      <c r="X1096" s="49">
        <v>317.63628172466218</v>
      </c>
      <c r="Y1096" s="49">
        <v>52.425327425352336</v>
      </c>
      <c r="Z1096" s="49">
        <v>63.275258723919912</v>
      </c>
      <c r="AA1096" s="49">
        <v>77.686913627912944</v>
      </c>
      <c r="AB1096" s="49">
        <v>117.20593121762613</v>
      </c>
      <c r="AC1096" s="49">
        <v>145.81449274447888</v>
      </c>
      <c r="AD1096" s="49">
        <v>183.40198965306431</v>
      </c>
      <c r="AE1096" s="49">
        <v>211.87959520703379</v>
      </c>
      <c r="AF1096" s="49">
        <v>243.4610434826711</v>
      </c>
      <c r="AG1096" s="49">
        <v>272.70423965437936</v>
      </c>
      <c r="AH1096" s="49">
        <v>317.63628172466218</v>
      </c>
      <c r="AI1096" s="1"/>
      <c r="AJ1096" s="33" t="str">
        <f t="shared" si="34"/>
        <v/>
      </c>
      <c r="AK1096" s="33" t="str">
        <f t="shared" si="35"/>
        <v/>
      </c>
      <c r="AL1096" s="29"/>
      <c r="AM1096" s="29"/>
      <c r="AN1096" s="29"/>
      <c r="AO1096" s="29" t="s">
        <v>13</v>
      </c>
      <c r="AP1096" s="29"/>
      <c r="AQ1096" s="29"/>
      <c r="AR1096" s="7"/>
      <c r="AS1096" s="7"/>
      <c r="AT1096" s="7"/>
      <c r="AU1096" s="7"/>
      <c r="AV1096" s="7"/>
      <c r="AW1096" s="7"/>
      <c r="AX1096" s="7"/>
      <c r="AY1096" s="7"/>
      <c r="AZ1096" s="7"/>
      <c r="BA1096" s="7"/>
      <c r="BB1096" s="7"/>
      <c r="BC1096" s="7"/>
      <c r="BD1096" s="7"/>
      <c r="BE1096" s="7"/>
      <c r="BF1096" s="7"/>
      <c r="BG1096" s="7"/>
      <c r="BH1096" s="7"/>
    </row>
    <row r="1097" spans="1:60" x14ac:dyDescent="0.25">
      <c r="A1097" s="1"/>
      <c r="B1097" s="81" t="s">
        <v>2750</v>
      </c>
      <c r="C1097" s="53" t="s">
        <v>4380</v>
      </c>
      <c r="D1097" s="53" t="s">
        <v>4240</v>
      </c>
      <c r="E1097" s="84" t="s">
        <v>4405</v>
      </c>
      <c r="F1097" s="84" t="s">
        <v>4405</v>
      </c>
      <c r="G1097" s="84" t="s">
        <v>4405</v>
      </c>
      <c r="H1097" s="84" t="s">
        <v>4405</v>
      </c>
      <c r="I1097" s="84" t="s">
        <v>4405</v>
      </c>
      <c r="J1097" s="84" t="s">
        <v>4405</v>
      </c>
      <c r="K1097" s="84" t="s">
        <v>4405</v>
      </c>
      <c r="L1097" s="84" t="s">
        <v>4405</v>
      </c>
      <c r="M1097" s="84" t="s">
        <v>4405</v>
      </c>
      <c r="N1097" s="84" t="s">
        <v>4405</v>
      </c>
      <c r="O1097" s="49">
        <v>15750.577408847652</v>
      </c>
      <c r="P1097" s="49">
        <v>17437.6883159114</v>
      </c>
      <c r="Q1097" s="49">
        <v>19376.981372381644</v>
      </c>
      <c r="R1097" s="49">
        <v>24530.09006497269</v>
      </c>
      <c r="S1097" s="49">
        <v>28036.521936009911</v>
      </c>
      <c r="T1097" s="49">
        <v>32533.66538188823</v>
      </c>
      <c r="U1097" s="49">
        <v>35795.719552775474</v>
      </c>
      <c r="V1097" s="49">
        <v>39686.341843003938</v>
      </c>
      <c r="W1097" s="49">
        <v>42781.071652036182</v>
      </c>
      <c r="X1097" s="49">
        <v>47951.264469131951</v>
      </c>
      <c r="Y1097" s="49">
        <v>15686.393876828322</v>
      </c>
      <c r="Z1097" s="49">
        <v>17372.807641639822</v>
      </c>
      <c r="AA1097" s="49">
        <v>19393.465209969756</v>
      </c>
      <c r="AB1097" s="49">
        <v>24569.207086325318</v>
      </c>
      <c r="AC1097" s="49">
        <v>28066.689895193245</v>
      </c>
      <c r="AD1097" s="49">
        <v>32583.880657228758</v>
      </c>
      <c r="AE1097" s="49">
        <v>35978.415582629983</v>
      </c>
      <c r="AF1097" s="49">
        <v>39634.526830570001</v>
      </c>
      <c r="AG1097" s="49">
        <v>43099.877031646887</v>
      </c>
      <c r="AH1097" s="49">
        <v>48175.712261590503</v>
      </c>
      <c r="AI1097" s="1"/>
      <c r="AJ1097" s="33" t="str">
        <f t="shared" si="34"/>
        <v/>
      </c>
      <c r="AK1097" s="33" t="str">
        <f t="shared" si="35"/>
        <v/>
      </c>
      <c r="AL1097" s="29"/>
      <c r="AM1097" s="29"/>
      <c r="AN1097" s="29"/>
      <c r="AO1097" s="29" t="s">
        <v>13</v>
      </c>
      <c r="AP1097" s="29"/>
      <c r="AQ1097" s="29"/>
      <c r="AR1097" s="7"/>
      <c r="AS1097" s="7"/>
      <c r="AT1097" s="7"/>
      <c r="AU1097" s="7"/>
      <c r="AV1097" s="7"/>
      <c r="AW1097" s="7"/>
      <c r="AX1097" s="7"/>
      <c r="AY1097" s="7"/>
      <c r="AZ1097" s="7"/>
      <c r="BA1097" s="7"/>
      <c r="BB1097" s="7"/>
      <c r="BC1097" s="7"/>
      <c r="BD1097" s="7"/>
      <c r="BE1097" s="7"/>
      <c r="BF1097" s="7"/>
      <c r="BG1097" s="7"/>
      <c r="BH1097" s="7"/>
    </row>
    <row r="1098" spans="1:60" x14ac:dyDescent="0.25">
      <c r="A1098" s="1"/>
      <c r="B1098" s="81" t="s">
        <v>2752</v>
      </c>
      <c r="C1098" s="53" t="s">
        <v>4380</v>
      </c>
      <c r="D1098" s="53" t="s">
        <v>4241</v>
      </c>
      <c r="E1098" s="84" t="s">
        <v>4405</v>
      </c>
      <c r="F1098" s="84" t="s">
        <v>4405</v>
      </c>
      <c r="G1098" s="84" t="s">
        <v>4405</v>
      </c>
      <c r="H1098" s="84" t="s">
        <v>4405</v>
      </c>
      <c r="I1098" s="84" t="s">
        <v>4405</v>
      </c>
      <c r="J1098" s="84" t="s">
        <v>4405</v>
      </c>
      <c r="K1098" s="84" t="s">
        <v>4405</v>
      </c>
      <c r="L1098" s="84" t="s">
        <v>4405</v>
      </c>
      <c r="M1098" s="84" t="s">
        <v>4405</v>
      </c>
      <c r="N1098" s="84" t="s">
        <v>4405</v>
      </c>
      <c r="O1098" s="49">
        <v>2353.9910818531562</v>
      </c>
      <c r="P1098" s="49">
        <v>2683.3091041888124</v>
      </c>
      <c r="Q1098" s="49">
        <v>3089.5537924356813</v>
      </c>
      <c r="R1098" s="49">
        <v>4169.6534483300065</v>
      </c>
      <c r="S1098" s="49">
        <v>4935.3664163453532</v>
      </c>
      <c r="T1098" s="49">
        <v>5931.7239967432124</v>
      </c>
      <c r="U1098" s="49">
        <v>6679.1800087704796</v>
      </c>
      <c r="V1098" s="49">
        <v>7541.5132121763354</v>
      </c>
      <c r="W1098" s="49">
        <v>8288.8936787748462</v>
      </c>
      <c r="X1098" s="49">
        <v>9493.0735827659464</v>
      </c>
      <c r="Y1098" s="49">
        <v>4136.6838045220265</v>
      </c>
      <c r="Z1098" s="49">
        <v>4756.5693256026198</v>
      </c>
      <c r="AA1098" s="49">
        <v>5517.3938979582026</v>
      </c>
      <c r="AB1098" s="49">
        <v>7428.5950075839955</v>
      </c>
      <c r="AC1098" s="49">
        <v>8711.6721756487714</v>
      </c>
      <c r="AD1098" s="49">
        <v>10380.173781167185</v>
      </c>
      <c r="AE1098" s="49">
        <v>11672.125940475626</v>
      </c>
      <c r="AF1098" s="49">
        <v>13046.303479978358</v>
      </c>
      <c r="AG1098" s="49">
        <v>14438.902928010983</v>
      </c>
      <c r="AH1098" s="49">
        <v>16460.62375224095</v>
      </c>
      <c r="AI1098" s="1"/>
      <c r="AJ1098" s="33" t="str">
        <f t="shared" si="34"/>
        <v/>
      </c>
      <c r="AK1098" s="33" t="str">
        <f t="shared" si="35"/>
        <v/>
      </c>
      <c r="AL1098" s="29"/>
      <c r="AM1098" s="29"/>
      <c r="AN1098" s="29"/>
      <c r="AO1098" s="29" t="s">
        <v>13</v>
      </c>
      <c r="AP1098" s="29"/>
      <c r="AQ1098" s="29"/>
      <c r="AR1098" s="7"/>
      <c r="AS1098" s="7"/>
      <c r="AT1098" s="7"/>
      <c r="AU1098" s="7"/>
      <c r="AV1098" s="7"/>
      <c r="AW1098" s="7"/>
      <c r="AX1098" s="7"/>
      <c r="AY1098" s="7"/>
      <c r="AZ1098" s="7"/>
      <c r="BA1098" s="7"/>
      <c r="BB1098" s="7"/>
      <c r="BC1098" s="7"/>
      <c r="BD1098" s="7"/>
      <c r="BE1098" s="7"/>
      <c r="BF1098" s="7"/>
      <c r="BG1098" s="7"/>
      <c r="BH1098" s="7"/>
    </row>
    <row r="1099" spans="1:60" x14ac:dyDescent="0.25">
      <c r="A1099" s="1"/>
      <c r="B1099" s="79" t="s">
        <v>2754</v>
      </c>
      <c r="C1099" s="80" t="s">
        <v>4333</v>
      </c>
      <c r="D1099" s="82" t="s">
        <v>3301</v>
      </c>
      <c r="E1099" s="50">
        <v>4938</v>
      </c>
      <c r="F1099" s="50">
        <v>5669.7</v>
      </c>
      <c r="G1099" s="50">
        <v>6583</v>
      </c>
      <c r="H1099" s="50">
        <v>8962</v>
      </c>
      <c r="I1099" s="50">
        <v>10620</v>
      </c>
      <c r="J1099" s="50">
        <v>12810</v>
      </c>
      <c r="K1099" s="50">
        <v>14520</v>
      </c>
      <c r="L1099" s="50">
        <v>16290</v>
      </c>
      <c r="M1099" s="50">
        <v>18130</v>
      </c>
      <c r="N1099" s="50">
        <v>20700</v>
      </c>
      <c r="O1099" s="49">
        <v>2590.7889592270717</v>
      </c>
      <c r="P1099" s="49">
        <v>2957.889799081333</v>
      </c>
      <c r="Q1099" s="49">
        <v>3410.3488727642289</v>
      </c>
      <c r="R1099" s="49">
        <v>4614.3218858590426</v>
      </c>
      <c r="S1099" s="49">
        <v>5468.5393408300797</v>
      </c>
      <c r="T1099" s="49">
        <v>6581.5953020496117</v>
      </c>
      <c r="U1099" s="49">
        <v>7417.415380953883</v>
      </c>
      <c r="V1099" s="49">
        <v>8382.3297272757154</v>
      </c>
      <c r="W1099" s="49">
        <v>9219.4629657779806</v>
      </c>
      <c r="X1099" s="49">
        <v>10568.056823911473</v>
      </c>
      <c r="Y1099" s="49">
        <v>4844.4517338822388</v>
      </c>
      <c r="Z1099" s="49">
        <v>5571.088719966594</v>
      </c>
      <c r="AA1099" s="49">
        <v>6462.0822619383825</v>
      </c>
      <c r="AB1099" s="49">
        <v>8685.469236556406</v>
      </c>
      <c r="AC1099" s="49">
        <v>10167.806379315549</v>
      </c>
      <c r="AD1099" s="49">
        <v>12092.537689217734</v>
      </c>
      <c r="AE1099" s="49">
        <v>13588.513492584116</v>
      </c>
      <c r="AF1099" s="49">
        <v>15163.988699029553</v>
      </c>
      <c r="AG1099" s="49">
        <v>16787.707562152453</v>
      </c>
      <c r="AH1099" s="49">
        <v>19118.900587170898</v>
      </c>
      <c r="AI1099" s="1"/>
      <c r="AJ1099" s="33" t="str">
        <f t="shared" si="34"/>
        <v/>
      </c>
      <c r="AK1099" s="33" t="str">
        <f t="shared" si="35"/>
        <v/>
      </c>
      <c r="AL1099" s="29"/>
      <c r="AM1099" s="29"/>
      <c r="AN1099" s="29"/>
      <c r="AO1099" s="29" t="s">
        <v>13</v>
      </c>
      <c r="AP1099" s="29"/>
      <c r="AQ1099" s="29"/>
      <c r="AR1099" s="7"/>
      <c r="AS1099" s="7"/>
      <c r="AT1099" s="7"/>
      <c r="AU1099" s="7"/>
      <c r="AV1099" s="7"/>
      <c r="AW1099" s="7"/>
      <c r="AX1099" s="7"/>
      <c r="AY1099" s="7"/>
      <c r="AZ1099" s="7"/>
      <c r="BA1099" s="7"/>
      <c r="BB1099" s="7"/>
      <c r="BC1099" s="7"/>
      <c r="BD1099" s="7"/>
      <c r="BE1099" s="7"/>
      <c r="BF1099" s="7"/>
      <c r="BG1099" s="7"/>
      <c r="BH1099" s="7"/>
    </row>
    <row r="1100" spans="1:60" x14ac:dyDescent="0.25">
      <c r="A1100" s="1"/>
      <c r="B1100" s="81" t="s">
        <v>2758</v>
      </c>
      <c r="C1100" s="53" t="s">
        <v>4380</v>
      </c>
      <c r="D1100" s="53" t="s">
        <v>4242</v>
      </c>
      <c r="E1100" s="84" t="s">
        <v>4405</v>
      </c>
      <c r="F1100" s="84" t="s">
        <v>4405</v>
      </c>
      <c r="G1100" s="84" t="s">
        <v>4405</v>
      </c>
      <c r="H1100" s="84" t="s">
        <v>4405</v>
      </c>
      <c r="I1100" s="84" t="s">
        <v>4405</v>
      </c>
      <c r="J1100" s="84" t="s">
        <v>4405</v>
      </c>
      <c r="K1100" s="84" t="s">
        <v>4405</v>
      </c>
      <c r="L1100" s="84" t="s">
        <v>4405</v>
      </c>
      <c r="M1100" s="84" t="s">
        <v>4405</v>
      </c>
      <c r="N1100" s="84" t="s">
        <v>4405</v>
      </c>
      <c r="O1100" s="49">
        <v>16023.912625023362</v>
      </c>
      <c r="P1100" s="49">
        <v>17569.021297783329</v>
      </c>
      <c r="Q1100" s="49">
        <v>19329.391538794982</v>
      </c>
      <c r="R1100" s="49">
        <v>24049.569434954563</v>
      </c>
      <c r="S1100" s="49">
        <v>27276.868687763163</v>
      </c>
      <c r="T1100" s="49">
        <v>31460.867065595066</v>
      </c>
      <c r="U1100" s="49">
        <v>34488.673383515546</v>
      </c>
      <c r="V1100" s="49">
        <v>38130.051767872937</v>
      </c>
      <c r="W1100" s="49">
        <v>40995.029460920712</v>
      </c>
      <c r="X1100" s="49">
        <v>45785.703346517854</v>
      </c>
      <c r="Y1100" s="88">
        <v>17551.773486441547</v>
      </c>
      <c r="Z1100" s="88">
        <v>19413.994411258343</v>
      </c>
      <c r="AA1100" s="88">
        <v>21676.268158321436</v>
      </c>
      <c r="AB1100" s="88">
        <v>27396.733219989881</v>
      </c>
      <c r="AC1100" s="88">
        <v>31248.876655514254</v>
      </c>
      <c r="AD1100" s="88">
        <v>36226.783545831953</v>
      </c>
      <c r="AE1100" s="88">
        <v>40015.31046752377</v>
      </c>
      <c r="AF1100" s="88">
        <v>43946.225351254659</v>
      </c>
      <c r="AG1100" s="88">
        <v>47899.356992125788</v>
      </c>
      <c r="AH1100" s="88">
        <v>53443.077384486831</v>
      </c>
      <c r="AI1100" s="1"/>
      <c r="AJ1100" s="33" t="str">
        <f t="shared" si="34"/>
        <v/>
      </c>
      <c r="AK1100" s="33" t="str">
        <f t="shared" si="35"/>
        <v/>
      </c>
      <c r="AL1100" s="29"/>
      <c r="AM1100" s="29"/>
      <c r="AN1100" s="29"/>
      <c r="AO1100" s="29" t="s">
        <v>13</v>
      </c>
      <c r="AP1100" s="29"/>
      <c r="AQ1100" s="29"/>
      <c r="AR1100" s="7"/>
      <c r="AS1100" s="7"/>
      <c r="AT1100" s="7"/>
      <c r="AU1100" s="7"/>
      <c r="AV1100" s="7"/>
      <c r="AW1100" s="7"/>
      <c r="AX1100" s="7"/>
      <c r="AY1100" s="7"/>
      <c r="AZ1100" s="7"/>
      <c r="BA1100" s="7"/>
      <c r="BB1100" s="7"/>
      <c r="BC1100" s="7"/>
      <c r="BD1100" s="7"/>
      <c r="BE1100" s="7"/>
      <c r="BF1100" s="7"/>
      <c r="BG1100" s="7"/>
      <c r="BH1100" s="7"/>
    </row>
    <row r="1101" spans="1:60" x14ac:dyDescent="0.25">
      <c r="A1101" s="1"/>
      <c r="B1101" s="79" t="s">
        <v>2763</v>
      </c>
      <c r="C1101" s="80" t="s">
        <v>4333</v>
      </c>
      <c r="D1101" s="82" t="s">
        <v>3302</v>
      </c>
      <c r="E1101" s="50">
        <v>17780</v>
      </c>
      <c r="F1101" s="50">
        <v>19668.3</v>
      </c>
      <c r="G1101" s="50">
        <v>21970</v>
      </c>
      <c r="H1101" s="50">
        <v>27800</v>
      </c>
      <c r="I1101" s="50">
        <v>31740</v>
      </c>
      <c r="J1101" s="50">
        <v>36840</v>
      </c>
      <c r="K1101" s="50">
        <v>40740</v>
      </c>
      <c r="L1101" s="50">
        <v>44730</v>
      </c>
      <c r="M1101" s="50">
        <v>48830</v>
      </c>
      <c r="N1101" s="50">
        <v>54480</v>
      </c>
      <c r="O1101" s="49">
        <v>17035.499221651855</v>
      </c>
      <c r="P1101" s="49">
        <v>18752.485690335634</v>
      </c>
      <c r="Q1101" s="49">
        <v>20712.971767094987</v>
      </c>
      <c r="R1101" s="49">
        <v>25950.070807398522</v>
      </c>
      <c r="S1101" s="49">
        <v>29524.545315407173</v>
      </c>
      <c r="T1101" s="49">
        <v>34142.110746902559</v>
      </c>
      <c r="U1101" s="49">
        <v>37487.773941456799</v>
      </c>
      <c r="V1101" s="49">
        <v>41500.866681960186</v>
      </c>
      <c r="W1101" s="49">
        <v>44671.35768483374</v>
      </c>
      <c r="X1101" s="49">
        <v>49971.500934032687</v>
      </c>
      <c r="Y1101" s="49">
        <v>17765.657603219213</v>
      </c>
      <c r="Z1101" s="49">
        <v>19652.233082286592</v>
      </c>
      <c r="AA1101" s="49">
        <v>21946.86451105083</v>
      </c>
      <c r="AB1101" s="49">
        <v>27742.389748327292</v>
      </c>
      <c r="AC1101" s="49">
        <v>31643.51136728076</v>
      </c>
      <c r="AD1101" s="49">
        <v>36683.436199778196</v>
      </c>
      <c r="AE1101" s="49">
        <v>40523.184929430456</v>
      </c>
      <c r="AF1101" s="49">
        <v>44494.7651225269</v>
      </c>
      <c r="AG1101" s="49">
        <v>48507.996394048081</v>
      </c>
      <c r="AH1101" s="49">
        <v>54117.247201588834</v>
      </c>
      <c r="AI1101" s="1"/>
      <c r="AJ1101" s="33" t="str">
        <f t="shared" si="34"/>
        <v/>
      </c>
      <c r="AK1101" s="33" t="str">
        <f t="shared" si="35"/>
        <v/>
      </c>
      <c r="AL1101" s="29"/>
      <c r="AM1101" s="29"/>
      <c r="AN1101" s="29"/>
      <c r="AO1101" s="29" t="s">
        <v>13</v>
      </c>
      <c r="AP1101" s="29"/>
      <c r="AQ1101" s="29"/>
      <c r="AR1101" s="7"/>
      <c r="AS1101" s="7"/>
      <c r="AT1101" s="7"/>
      <c r="AU1101" s="7"/>
      <c r="AV1101" s="7"/>
      <c r="AW1101" s="7"/>
      <c r="AX1101" s="7"/>
      <c r="AY1101" s="7"/>
      <c r="AZ1101" s="7"/>
      <c r="BA1101" s="7"/>
      <c r="BB1101" s="7"/>
      <c r="BC1101" s="7"/>
      <c r="BD1101" s="7"/>
      <c r="BE1101" s="7"/>
      <c r="BF1101" s="7"/>
      <c r="BG1101" s="7"/>
      <c r="BH1101" s="7"/>
    </row>
    <row r="1102" spans="1:60" s="33" customFormat="1" x14ac:dyDescent="0.25">
      <c r="A1102" s="1"/>
      <c r="B1102" s="89" t="s">
        <v>2771</v>
      </c>
      <c r="C1102" s="53" t="s">
        <v>4327</v>
      </c>
      <c r="D1102" s="80" t="s">
        <v>2772</v>
      </c>
      <c r="E1102" s="50">
        <v>70.590162330894273</v>
      </c>
      <c r="F1102" s="50">
        <v>86.419547115364196</v>
      </c>
      <c r="G1102" s="50">
        <v>107.81842458838651</v>
      </c>
      <c r="H1102" s="50">
        <v>167.73683713666625</v>
      </c>
      <c r="I1102" s="50">
        <v>212.93699473360937</v>
      </c>
      <c r="J1102" s="50">
        <v>274.92172714822846</v>
      </c>
      <c r="K1102" s="50">
        <v>323.17054739042982</v>
      </c>
      <c r="L1102" s="50">
        <v>377.57960751251159</v>
      </c>
      <c r="M1102" s="50">
        <v>429.24377496875809</v>
      </c>
      <c r="N1102" s="50">
        <v>508.0856849648743</v>
      </c>
      <c r="O1102" s="49">
        <v>70.590162330894273</v>
      </c>
      <c r="P1102" s="49">
        <v>86.419547115364196</v>
      </c>
      <c r="Q1102" s="49">
        <v>107.81842458838651</v>
      </c>
      <c r="R1102" s="49">
        <v>167.73683713666625</v>
      </c>
      <c r="S1102" s="49">
        <v>212.93699473360937</v>
      </c>
      <c r="T1102" s="49">
        <v>274.92172714822846</v>
      </c>
      <c r="U1102" s="49">
        <v>323.17054739042982</v>
      </c>
      <c r="V1102" s="49">
        <v>377.57960751251159</v>
      </c>
      <c r="W1102" s="49">
        <v>429.24377496875809</v>
      </c>
      <c r="X1102" s="49">
        <v>508.0856849648743</v>
      </c>
      <c r="Y1102" s="49">
        <v>70.590162330894273</v>
      </c>
      <c r="Z1102" s="49">
        <v>86.419547115364196</v>
      </c>
      <c r="AA1102" s="49">
        <v>107.81842458838651</v>
      </c>
      <c r="AB1102" s="49">
        <v>167.73683713666625</v>
      </c>
      <c r="AC1102" s="49">
        <v>212.93699473360937</v>
      </c>
      <c r="AD1102" s="49">
        <v>274.92172714822846</v>
      </c>
      <c r="AE1102" s="49">
        <v>323.17054739042982</v>
      </c>
      <c r="AF1102" s="49">
        <v>377.57960751251159</v>
      </c>
      <c r="AG1102" s="49">
        <v>429.24377496875809</v>
      </c>
      <c r="AH1102" s="49">
        <v>508.0856849648743</v>
      </c>
      <c r="AI1102" s="1"/>
      <c r="AJ1102" s="33" t="str">
        <f t="shared" si="34"/>
        <v/>
      </c>
      <c r="AK1102" s="33" t="str">
        <f t="shared" si="35"/>
        <v/>
      </c>
      <c r="AL1102" s="29"/>
      <c r="AM1102" s="29"/>
      <c r="AN1102" s="29"/>
      <c r="AO1102" s="29" t="s">
        <v>13</v>
      </c>
      <c r="AP1102" s="29"/>
      <c r="AQ1102" s="29"/>
      <c r="AR1102" s="7"/>
      <c r="AS1102" s="7"/>
      <c r="AT1102" s="7"/>
      <c r="AU1102" s="7"/>
      <c r="AV1102" s="7"/>
      <c r="AW1102" s="7"/>
      <c r="AX1102" s="7"/>
      <c r="AY1102" s="7"/>
      <c r="AZ1102" s="7"/>
      <c r="BA1102" s="7"/>
      <c r="BB1102" s="7"/>
      <c r="BC1102" s="7"/>
      <c r="BD1102" s="7"/>
      <c r="BE1102" s="7"/>
      <c r="BF1102" s="7"/>
      <c r="BG1102" s="7"/>
      <c r="BH1102" s="7"/>
    </row>
    <row r="1103" spans="1:60" x14ac:dyDescent="0.25">
      <c r="A1103" s="1"/>
      <c r="B1103" s="79" t="s">
        <v>2775</v>
      </c>
      <c r="C1103" s="80" t="s">
        <v>4333</v>
      </c>
      <c r="D1103" s="82" t="s">
        <v>3303</v>
      </c>
      <c r="E1103" s="50">
        <v>160.69999999999999</v>
      </c>
      <c r="F1103" s="50">
        <v>208.4</v>
      </c>
      <c r="G1103" s="50">
        <v>274.5</v>
      </c>
      <c r="H1103" s="50">
        <v>476.5</v>
      </c>
      <c r="I1103" s="50">
        <v>639.9</v>
      </c>
      <c r="J1103" s="50">
        <v>880.7</v>
      </c>
      <c r="K1103" s="50">
        <v>1086</v>
      </c>
      <c r="L1103" s="50">
        <v>1313</v>
      </c>
      <c r="M1103" s="50">
        <v>1564</v>
      </c>
      <c r="N1103" s="50">
        <v>1938</v>
      </c>
      <c r="O1103" s="49">
        <v>144.05762984266678</v>
      </c>
      <c r="P1103" s="49">
        <v>175.3016406653505</v>
      </c>
      <c r="Q1103" s="49">
        <v>216.79374053407432</v>
      </c>
      <c r="R1103" s="49">
        <v>332.24018515603365</v>
      </c>
      <c r="S1103" s="49">
        <v>418.23587134266228</v>
      </c>
      <c r="T1103" s="49">
        <v>535.03142137317286</v>
      </c>
      <c r="U1103" s="49">
        <v>625.49346179485167</v>
      </c>
      <c r="V1103" s="49">
        <v>727.64939274326628</v>
      </c>
      <c r="W1103" s="49">
        <v>823.70207873976199</v>
      </c>
      <c r="X1103" s="49">
        <v>971.53008717300679</v>
      </c>
      <c r="Y1103" s="49">
        <v>157.92627164044444</v>
      </c>
      <c r="Z1103" s="49">
        <v>203.30794471774624</v>
      </c>
      <c r="AA1103" s="49">
        <v>265.24937825355391</v>
      </c>
      <c r="AB1103" s="49">
        <v>440.92908675080287</v>
      </c>
      <c r="AC1103" s="49">
        <v>569.68341266134018</v>
      </c>
      <c r="AD1103" s="49">
        <v>747.45345293155833</v>
      </c>
      <c r="AE1103" s="49">
        <v>892.10251022941122</v>
      </c>
      <c r="AF1103" s="49">
        <v>1052.8441745525629</v>
      </c>
      <c r="AG1103" s="49">
        <v>1222.8823303996944</v>
      </c>
      <c r="AH1103" s="49">
        <v>1482.6439833795896</v>
      </c>
      <c r="AI1103" s="1"/>
      <c r="AJ1103" s="33" t="str">
        <f t="shared" si="34"/>
        <v/>
      </c>
      <c r="AK1103" s="33" t="str">
        <f t="shared" si="35"/>
        <v/>
      </c>
      <c r="AL1103" s="29"/>
      <c r="AM1103" s="29"/>
      <c r="AN1103" s="29"/>
      <c r="AO1103" s="29" t="s">
        <v>13</v>
      </c>
      <c r="AP1103" s="29"/>
      <c r="AQ1103" s="29"/>
      <c r="AR1103" s="7"/>
      <c r="AS1103" s="7"/>
      <c r="AT1103" s="7"/>
      <c r="AU1103" s="7"/>
      <c r="AV1103" s="7"/>
      <c r="AW1103" s="7"/>
      <c r="AX1103" s="7"/>
      <c r="AY1103" s="7"/>
      <c r="AZ1103" s="7"/>
      <c r="BA1103" s="7"/>
      <c r="BB1103" s="7"/>
      <c r="BC1103" s="7"/>
      <c r="BD1103" s="7"/>
      <c r="BE1103" s="7"/>
      <c r="BF1103" s="7"/>
      <c r="BG1103" s="7"/>
      <c r="BH1103" s="7"/>
    </row>
    <row r="1104" spans="1:60" s="33" customFormat="1" x14ac:dyDescent="0.25">
      <c r="A1104" s="1"/>
      <c r="B1104" s="79" t="s">
        <v>2777</v>
      </c>
      <c r="C1104" s="53" t="s">
        <v>4327</v>
      </c>
      <c r="D1104" s="80" t="s">
        <v>2778</v>
      </c>
      <c r="E1104" s="50">
        <v>529.03068646135841</v>
      </c>
      <c r="F1104" s="50">
        <v>631.2180283802968</v>
      </c>
      <c r="G1104" s="50">
        <v>762.55866784257137</v>
      </c>
      <c r="H1104" s="50">
        <v>1120.7745339160624</v>
      </c>
      <c r="I1104" s="50">
        <v>1380.4520603727328</v>
      </c>
      <c r="J1104" s="50">
        <v>1728.364439095131</v>
      </c>
      <c r="K1104" s="50">
        <v>1992.981628843952</v>
      </c>
      <c r="L1104" s="50">
        <v>2294.0377986319054</v>
      </c>
      <c r="M1104" s="50">
        <v>2567.6453720995196</v>
      </c>
      <c r="N1104" s="50">
        <v>2991.9269995329128</v>
      </c>
      <c r="O1104" s="49">
        <v>529.03068646135841</v>
      </c>
      <c r="P1104" s="49">
        <v>631.2180283802968</v>
      </c>
      <c r="Q1104" s="49">
        <v>762.55866784257137</v>
      </c>
      <c r="R1104" s="49">
        <v>1120.7745339160624</v>
      </c>
      <c r="S1104" s="49">
        <v>1380.4520603727328</v>
      </c>
      <c r="T1104" s="49">
        <v>1728.364439095131</v>
      </c>
      <c r="U1104" s="49">
        <v>1992.981628843952</v>
      </c>
      <c r="V1104" s="49">
        <v>2294.0377986319054</v>
      </c>
      <c r="W1104" s="49">
        <v>2567.6453720995196</v>
      </c>
      <c r="X1104" s="49">
        <v>2991.9269995329128</v>
      </c>
      <c r="Y1104" s="49">
        <v>529.03068646135841</v>
      </c>
      <c r="Z1104" s="49">
        <v>631.2180283802968</v>
      </c>
      <c r="AA1104" s="49">
        <v>762.55866784257137</v>
      </c>
      <c r="AB1104" s="49">
        <v>1120.7745339160624</v>
      </c>
      <c r="AC1104" s="49">
        <v>1380.4520603727328</v>
      </c>
      <c r="AD1104" s="49">
        <v>1728.364439095131</v>
      </c>
      <c r="AE1104" s="49">
        <v>1992.981628843952</v>
      </c>
      <c r="AF1104" s="49">
        <v>2294.0377986319054</v>
      </c>
      <c r="AG1104" s="49">
        <v>2567.6453720995196</v>
      </c>
      <c r="AH1104" s="49">
        <v>2991.9269995329128</v>
      </c>
      <c r="AI1104" s="1"/>
      <c r="AJ1104" s="33" t="str">
        <f t="shared" si="34"/>
        <v/>
      </c>
      <c r="AK1104" s="33" t="str">
        <f t="shared" si="35"/>
        <v/>
      </c>
      <c r="AL1104" s="29"/>
      <c r="AM1104" s="29"/>
      <c r="AN1104" s="29"/>
      <c r="AO1104" s="29" t="s">
        <v>13</v>
      </c>
      <c r="AP1104" s="29"/>
      <c r="AQ1104" s="29"/>
      <c r="AR1104" s="7"/>
      <c r="AS1104" s="7"/>
      <c r="AT1104" s="7"/>
      <c r="AU1104" s="7"/>
      <c r="AV1104" s="7"/>
      <c r="AW1104" s="7"/>
      <c r="AX1104" s="7"/>
      <c r="AY1104" s="7"/>
      <c r="AZ1104" s="7"/>
      <c r="BA1104" s="7"/>
      <c r="BB1104" s="7"/>
      <c r="BC1104" s="7"/>
      <c r="BD1104" s="7"/>
      <c r="BE1104" s="7"/>
      <c r="BF1104" s="7"/>
      <c r="BG1104" s="7"/>
      <c r="BH1104" s="7"/>
    </row>
    <row r="1105" spans="1:60" x14ac:dyDescent="0.25">
      <c r="A1105" s="1"/>
      <c r="B1105" s="79" t="s">
        <v>2781</v>
      </c>
      <c r="C1105" s="80" t="s">
        <v>3585</v>
      </c>
      <c r="D1105" s="50" t="s">
        <v>3304</v>
      </c>
      <c r="E1105" s="50">
        <v>688.4</v>
      </c>
      <c r="F1105" s="50">
        <v>818.3</v>
      </c>
      <c r="G1105" s="50">
        <v>966.2</v>
      </c>
      <c r="H1105" s="50">
        <v>1276</v>
      </c>
      <c r="I1105" s="50">
        <v>1443</v>
      </c>
      <c r="J1105" s="50">
        <v>1618</v>
      </c>
      <c r="K1105" s="50">
        <v>1729</v>
      </c>
      <c r="L1105" s="50">
        <v>1825</v>
      </c>
      <c r="M1105" s="50">
        <v>1909</v>
      </c>
      <c r="N1105" s="50">
        <v>2007</v>
      </c>
      <c r="O1105" s="50">
        <v>688.4</v>
      </c>
      <c r="P1105" s="50">
        <v>818.3</v>
      </c>
      <c r="Q1105" s="50">
        <v>966.2</v>
      </c>
      <c r="R1105" s="50">
        <v>1276</v>
      </c>
      <c r="S1105" s="50">
        <v>1443</v>
      </c>
      <c r="T1105" s="50">
        <v>1618</v>
      </c>
      <c r="U1105" s="50">
        <v>1729</v>
      </c>
      <c r="V1105" s="50">
        <v>1825</v>
      </c>
      <c r="W1105" s="50">
        <v>1909</v>
      </c>
      <c r="X1105" s="50">
        <v>2007</v>
      </c>
      <c r="Y1105" s="50">
        <v>688.4</v>
      </c>
      <c r="Z1105" s="50">
        <v>818.3</v>
      </c>
      <c r="AA1105" s="50">
        <v>966.2</v>
      </c>
      <c r="AB1105" s="50">
        <v>1276</v>
      </c>
      <c r="AC1105" s="50">
        <v>1443</v>
      </c>
      <c r="AD1105" s="50">
        <v>1618</v>
      </c>
      <c r="AE1105" s="50">
        <v>1729</v>
      </c>
      <c r="AF1105" s="50">
        <v>1825</v>
      </c>
      <c r="AG1105" s="50">
        <v>1909</v>
      </c>
      <c r="AH1105" s="50">
        <v>2007</v>
      </c>
      <c r="AI1105" s="1"/>
      <c r="AJ1105" s="33" t="str">
        <f t="shared" si="34"/>
        <v/>
      </c>
      <c r="AK1105" s="33" t="str">
        <f t="shared" si="35"/>
        <v/>
      </c>
      <c r="AL1105" s="29"/>
      <c r="AM1105" s="29"/>
      <c r="AN1105" s="29"/>
      <c r="AO1105" s="29" t="s">
        <v>13</v>
      </c>
      <c r="AP1105" s="29"/>
      <c r="AQ1105" s="29"/>
      <c r="AR1105" s="7"/>
      <c r="AS1105" s="7"/>
      <c r="AT1105" s="7"/>
      <c r="AU1105" s="7"/>
      <c r="AV1105" s="7"/>
      <c r="AW1105" s="7"/>
      <c r="AX1105" s="7"/>
      <c r="AY1105" s="7"/>
      <c r="AZ1105" s="7"/>
      <c r="BA1105" s="7"/>
      <c r="BB1105" s="7"/>
      <c r="BC1105" s="7"/>
      <c r="BD1105" s="7"/>
      <c r="BE1105" s="7"/>
      <c r="BF1105" s="7"/>
      <c r="BG1105" s="7"/>
      <c r="BH1105" s="7"/>
    </row>
    <row r="1106" spans="1:60" x14ac:dyDescent="0.25">
      <c r="A1106" s="1"/>
      <c r="B1106" s="81" t="s">
        <v>2783</v>
      </c>
      <c r="C1106" s="53" t="s">
        <v>4398</v>
      </c>
      <c r="D1106" s="53" t="s">
        <v>4243</v>
      </c>
      <c r="E1106" s="49">
        <v>813.02492628363814</v>
      </c>
      <c r="F1106" s="49">
        <v>964.75416518353677</v>
      </c>
      <c r="G1106" s="49">
        <v>1137.1356004355985</v>
      </c>
      <c r="H1106" s="49">
        <v>1496.795409045015</v>
      </c>
      <c r="I1106" s="49">
        <v>1689.7373785168052</v>
      </c>
      <c r="J1106" s="49">
        <v>1890.6183449755615</v>
      </c>
      <c r="K1106" s="49">
        <v>2017.9686652735213</v>
      </c>
      <c r="L1106" s="49">
        <v>2127.5333104802289</v>
      </c>
      <c r="M1106" s="49">
        <v>2223.2987492528696</v>
      </c>
      <c r="N1106" s="49">
        <v>2334.7121448011771</v>
      </c>
      <c r="O1106" s="49">
        <v>813.02492628363814</v>
      </c>
      <c r="P1106" s="49">
        <v>964.75416518353677</v>
      </c>
      <c r="Q1106" s="49">
        <v>1137.1356004355985</v>
      </c>
      <c r="R1106" s="49">
        <v>1496.795409045015</v>
      </c>
      <c r="S1106" s="49">
        <v>1689.7373785168052</v>
      </c>
      <c r="T1106" s="49">
        <v>1890.6183449755615</v>
      </c>
      <c r="U1106" s="49">
        <v>2017.9686652735213</v>
      </c>
      <c r="V1106" s="49">
        <v>2127.5333104802289</v>
      </c>
      <c r="W1106" s="49">
        <v>2223.2987492528696</v>
      </c>
      <c r="X1106" s="49">
        <v>2334.7121448011771</v>
      </c>
      <c r="Y1106" s="49">
        <v>813.02492628363814</v>
      </c>
      <c r="Z1106" s="49">
        <v>964.75416518353677</v>
      </c>
      <c r="AA1106" s="49">
        <v>1137.1356004355985</v>
      </c>
      <c r="AB1106" s="49">
        <v>1496.795409045015</v>
      </c>
      <c r="AC1106" s="49">
        <v>1689.7373785168052</v>
      </c>
      <c r="AD1106" s="49">
        <v>1890.6183449755615</v>
      </c>
      <c r="AE1106" s="49">
        <v>2017.9686652735213</v>
      </c>
      <c r="AF1106" s="49">
        <v>2127.5333104802289</v>
      </c>
      <c r="AG1106" s="49">
        <v>2223.2987492528696</v>
      </c>
      <c r="AH1106" s="49">
        <v>2334.7121448011771</v>
      </c>
      <c r="AI1106" s="1"/>
      <c r="AJ1106" s="33" t="str">
        <f t="shared" si="34"/>
        <v/>
      </c>
      <c r="AK1106" s="33" t="str">
        <f t="shared" si="35"/>
        <v/>
      </c>
      <c r="AL1106" s="29"/>
      <c r="AM1106" s="29"/>
      <c r="AN1106" s="29"/>
      <c r="AO1106" s="29" t="s">
        <v>13</v>
      </c>
      <c r="AP1106" s="29"/>
      <c r="AQ1106" s="29"/>
      <c r="AR1106" s="7"/>
      <c r="AS1106" s="7"/>
      <c r="AT1106" s="7"/>
      <c r="AU1106" s="7"/>
      <c r="AV1106" s="7"/>
      <c r="AW1106" s="7"/>
      <c r="AX1106" s="7"/>
      <c r="AY1106" s="7"/>
      <c r="AZ1106" s="7"/>
      <c r="BA1106" s="7"/>
      <c r="BB1106" s="7"/>
      <c r="BC1106" s="7"/>
      <c r="BD1106" s="7"/>
      <c r="BE1106" s="7"/>
      <c r="BF1106" s="7"/>
      <c r="BG1106" s="7"/>
      <c r="BH1106" s="7"/>
    </row>
    <row r="1107" spans="1:60" x14ac:dyDescent="0.25">
      <c r="A1107" s="1"/>
      <c r="B1107" s="81" t="s">
        <v>2785</v>
      </c>
      <c r="C1107" s="53" t="s">
        <v>4327</v>
      </c>
      <c r="D1107" s="53" t="s">
        <v>4244</v>
      </c>
      <c r="E1107" s="49">
        <v>927.06476875865735</v>
      </c>
      <c r="F1107" s="49">
        <v>1073.1358445882104</v>
      </c>
      <c r="G1107" s="49">
        <v>1255.3520203775229</v>
      </c>
      <c r="H1107" s="49">
        <v>1737.9240844441811</v>
      </c>
      <c r="I1107" s="49">
        <v>2071.6258021209333</v>
      </c>
      <c r="J1107" s="49">
        <v>2496.4175154780546</v>
      </c>
      <c r="K1107" s="49">
        <v>2809.3272091632666</v>
      </c>
      <c r="L1107" s="49">
        <v>3164.4562693530838</v>
      </c>
      <c r="M1107" s="49">
        <v>3470.570314186863</v>
      </c>
      <c r="N1107" s="49">
        <v>3959.078349246518</v>
      </c>
      <c r="O1107" s="49">
        <v>927.06476875865735</v>
      </c>
      <c r="P1107" s="49">
        <v>1073.1358445882104</v>
      </c>
      <c r="Q1107" s="49">
        <v>1255.3520203775229</v>
      </c>
      <c r="R1107" s="49">
        <v>1737.9240844441811</v>
      </c>
      <c r="S1107" s="49">
        <v>2071.6258021209333</v>
      </c>
      <c r="T1107" s="49">
        <v>2496.4175154780546</v>
      </c>
      <c r="U1107" s="49">
        <v>2809.3272091632666</v>
      </c>
      <c r="V1107" s="49">
        <v>3164.4562693530838</v>
      </c>
      <c r="W1107" s="49">
        <v>3470.570314186863</v>
      </c>
      <c r="X1107" s="49">
        <v>3959.078349246518</v>
      </c>
      <c r="Y1107" s="49">
        <v>927.06476875865735</v>
      </c>
      <c r="Z1107" s="49">
        <v>1073.1358445882104</v>
      </c>
      <c r="AA1107" s="49">
        <v>1255.3520203775229</v>
      </c>
      <c r="AB1107" s="49">
        <v>1737.9240844441811</v>
      </c>
      <c r="AC1107" s="49">
        <v>2071.6258021209333</v>
      </c>
      <c r="AD1107" s="49">
        <v>2496.4175154780546</v>
      </c>
      <c r="AE1107" s="49">
        <v>2809.3272091632666</v>
      </c>
      <c r="AF1107" s="49">
        <v>3164.4562693530838</v>
      </c>
      <c r="AG1107" s="49">
        <v>3470.570314186863</v>
      </c>
      <c r="AH1107" s="49">
        <v>3959.078349246518</v>
      </c>
      <c r="AI1107" s="1"/>
      <c r="AJ1107" s="33" t="str">
        <f t="shared" si="34"/>
        <v/>
      </c>
      <c r="AK1107" s="33" t="str">
        <f t="shared" si="35"/>
        <v/>
      </c>
      <c r="AL1107" s="29"/>
      <c r="AM1107" s="29"/>
      <c r="AN1107" s="29"/>
      <c r="AO1107" s="29" t="s">
        <v>13</v>
      </c>
      <c r="AP1107" s="29"/>
      <c r="AQ1107" s="29"/>
      <c r="AR1107" s="7"/>
      <c r="AS1107" s="7"/>
      <c r="AT1107" s="7"/>
      <c r="AU1107" s="7"/>
      <c r="AV1107" s="7"/>
      <c r="AW1107" s="7"/>
      <c r="AX1107" s="7"/>
      <c r="AY1107" s="7"/>
      <c r="AZ1107" s="7"/>
      <c r="BA1107" s="7"/>
      <c r="BB1107" s="7"/>
      <c r="BC1107" s="7"/>
      <c r="BD1107" s="7"/>
      <c r="BE1107" s="7"/>
      <c r="BF1107" s="7"/>
      <c r="BG1107" s="7"/>
      <c r="BH1107" s="7"/>
    </row>
    <row r="1108" spans="1:60" x14ac:dyDescent="0.25">
      <c r="A1108" s="1"/>
      <c r="B1108" s="79" t="s">
        <v>2787</v>
      </c>
      <c r="C1108" s="80" t="s">
        <v>3585</v>
      </c>
      <c r="D1108" s="50" t="s">
        <v>3305</v>
      </c>
      <c r="E1108" s="50">
        <v>2054</v>
      </c>
      <c r="F1108" s="50">
        <v>2259.1999999999998</v>
      </c>
      <c r="G1108" s="50">
        <v>2505</v>
      </c>
      <c r="H1108" s="50">
        <v>3105</v>
      </c>
      <c r="I1108" s="50">
        <v>3497</v>
      </c>
      <c r="J1108" s="50">
        <v>3990</v>
      </c>
      <c r="K1108" s="50">
        <v>4357</v>
      </c>
      <c r="L1108" s="50">
        <v>4724</v>
      </c>
      <c r="M1108" s="50">
        <v>5096</v>
      </c>
      <c r="N1108" s="50">
        <v>5597</v>
      </c>
      <c r="O1108" s="50">
        <v>2054</v>
      </c>
      <c r="P1108" s="50">
        <v>2259.1999999999998</v>
      </c>
      <c r="Q1108" s="50">
        <v>2505</v>
      </c>
      <c r="R1108" s="50">
        <v>3105</v>
      </c>
      <c r="S1108" s="50">
        <v>3497</v>
      </c>
      <c r="T1108" s="50">
        <v>3990</v>
      </c>
      <c r="U1108" s="50">
        <v>4357</v>
      </c>
      <c r="V1108" s="50">
        <v>4724</v>
      </c>
      <c r="W1108" s="50">
        <v>5096</v>
      </c>
      <c r="X1108" s="50">
        <v>5597</v>
      </c>
      <c r="Y1108" s="50">
        <v>2054</v>
      </c>
      <c r="Z1108" s="50">
        <v>2259.1999999999998</v>
      </c>
      <c r="AA1108" s="50">
        <v>2505</v>
      </c>
      <c r="AB1108" s="50">
        <v>3105</v>
      </c>
      <c r="AC1108" s="50">
        <v>3497</v>
      </c>
      <c r="AD1108" s="50">
        <v>3990</v>
      </c>
      <c r="AE1108" s="50">
        <v>4357</v>
      </c>
      <c r="AF1108" s="50">
        <v>4724</v>
      </c>
      <c r="AG1108" s="50">
        <v>5096</v>
      </c>
      <c r="AH1108" s="50">
        <v>5597</v>
      </c>
      <c r="AI1108" s="1"/>
      <c r="AJ1108" s="33" t="str">
        <f t="shared" si="34"/>
        <v/>
      </c>
      <c r="AK1108" s="33" t="str">
        <f t="shared" si="35"/>
        <v/>
      </c>
      <c r="AL1108" s="29"/>
      <c r="AM1108" s="29"/>
      <c r="AN1108" s="29"/>
      <c r="AO1108" s="29" t="s">
        <v>13</v>
      </c>
      <c r="AP1108" s="29"/>
      <c r="AQ1108" s="29"/>
      <c r="AR1108" s="7"/>
      <c r="AS1108" s="7"/>
      <c r="AT1108" s="7"/>
      <c r="AU1108" s="7"/>
      <c r="AV1108" s="7"/>
      <c r="AW1108" s="7"/>
      <c r="AX1108" s="7"/>
      <c r="AY1108" s="7"/>
      <c r="AZ1108" s="7"/>
      <c r="BA1108" s="7"/>
      <c r="BB1108" s="7"/>
      <c r="BC1108" s="7"/>
      <c r="BD1108" s="7"/>
      <c r="BE1108" s="7"/>
      <c r="BF1108" s="7"/>
      <c r="BG1108" s="7"/>
      <c r="BH1108" s="7"/>
    </row>
    <row r="1109" spans="1:60" x14ac:dyDescent="0.25">
      <c r="A1109" s="1"/>
      <c r="B1109" s="79" t="s">
        <v>2789</v>
      </c>
      <c r="C1109" s="80" t="s">
        <v>4333</v>
      </c>
      <c r="D1109" s="82" t="s">
        <v>3306</v>
      </c>
      <c r="E1109" s="50">
        <v>3283</v>
      </c>
      <c r="F1109" s="50">
        <v>3665.4</v>
      </c>
      <c r="G1109" s="50">
        <v>4118</v>
      </c>
      <c r="H1109" s="50">
        <v>5194</v>
      </c>
      <c r="I1109" s="50">
        <v>5878</v>
      </c>
      <c r="J1109" s="50">
        <v>6717</v>
      </c>
      <c r="K1109" s="50">
        <v>7329</v>
      </c>
      <c r="L1109" s="50">
        <v>7931</v>
      </c>
      <c r="M1109" s="50">
        <v>8531</v>
      </c>
      <c r="N1109" s="50">
        <v>9324</v>
      </c>
      <c r="O1109" s="49">
        <v>3323.2133864237398</v>
      </c>
      <c r="P1109" s="49">
        <v>3820.457175908311</v>
      </c>
      <c r="Q1109" s="49">
        <v>4425.8355607257636</v>
      </c>
      <c r="R1109" s="49">
        <v>6022.1134156396101</v>
      </c>
      <c r="S1109" s="49">
        <v>7112.2889477241715</v>
      </c>
      <c r="T1109" s="49">
        <v>8487.2768077835299</v>
      </c>
      <c r="U1109" s="49">
        <v>9493.470111014698</v>
      </c>
      <c r="V1109" s="49">
        <v>10649.626182464464</v>
      </c>
      <c r="W1109" s="49">
        <v>11620.581393402774</v>
      </c>
      <c r="X1109" s="49">
        <v>13199.983781562933</v>
      </c>
      <c r="Y1109" s="49">
        <v>3283.910179528109</v>
      </c>
      <c r="Z1109" s="49">
        <v>3668.5970551733676</v>
      </c>
      <c r="AA1109" s="49">
        <v>4124.657617688199</v>
      </c>
      <c r="AB1109" s="49">
        <v>5224.2353782586479</v>
      </c>
      <c r="AC1109" s="49">
        <v>5940.8858504834498</v>
      </c>
      <c r="AD1109" s="49">
        <v>6836.871540468168</v>
      </c>
      <c r="AE1109" s="49">
        <v>7497.1141833797828</v>
      </c>
      <c r="AF1109" s="49">
        <v>8161.4808324247333</v>
      </c>
      <c r="AG1109" s="49">
        <v>8809.1807001722791</v>
      </c>
      <c r="AH1109" s="49">
        <v>9686.4488650698167</v>
      </c>
      <c r="AI1109" s="1"/>
      <c r="AJ1109" s="33" t="str">
        <f t="shared" si="34"/>
        <v/>
      </c>
      <c r="AK1109" s="33" t="str">
        <f t="shared" si="35"/>
        <v/>
      </c>
      <c r="AL1109" s="29"/>
      <c r="AM1109" s="29"/>
      <c r="AN1109" s="29"/>
      <c r="AO1109" s="29" t="s">
        <v>13</v>
      </c>
      <c r="AP1109" s="29"/>
      <c r="AQ1109" s="29"/>
      <c r="AR1109" s="7"/>
      <c r="AS1109" s="7"/>
      <c r="AT1109" s="7"/>
      <c r="AU1109" s="7"/>
      <c r="AV1109" s="7"/>
      <c r="AW1109" s="7"/>
      <c r="AX1109" s="7"/>
      <c r="AY1109" s="7"/>
      <c r="AZ1109" s="7"/>
      <c r="BA1109" s="7"/>
      <c r="BB1109" s="7"/>
      <c r="BC1109" s="7"/>
      <c r="BD1109" s="7"/>
      <c r="BE1109" s="7"/>
      <c r="BF1109" s="7"/>
      <c r="BG1109" s="7"/>
      <c r="BH1109" s="7"/>
    </row>
    <row r="1110" spans="1:60" x14ac:dyDescent="0.25">
      <c r="A1110" s="1"/>
      <c r="B1110" s="79" t="s">
        <v>2791</v>
      </c>
      <c r="C1110" s="80" t="s">
        <v>4333</v>
      </c>
      <c r="D1110" s="82" t="s">
        <v>3307</v>
      </c>
      <c r="E1110" s="50">
        <v>7338</v>
      </c>
      <c r="F1110" s="50">
        <v>8173.5</v>
      </c>
      <c r="G1110" s="50">
        <v>9180</v>
      </c>
      <c r="H1110" s="50">
        <v>11650</v>
      </c>
      <c r="I1110" s="50">
        <v>13280</v>
      </c>
      <c r="J1110" s="50">
        <v>15330</v>
      </c>
      <c r="K1110" s="50">
        <v>16860</v>
      </c>
      <c r="L1110" s="50">
        <v>18400</v>
      </c>
      <c r="M1110" s="50">
        <v>19960</v>
      </c>
      <c r="N1110" s="50">
        <v>22070</v>
      </c>
      <c r="O1110" s="49">
        <v>6159.6600203435055</v>
      </c>
      <c r="P1110" s="49">
        <v>6808.0548002679052</v>
      </c>
      <c r="Q1110" s="49">
        <v>7562.4403750072115</v>
      </c>
      <c r="R1110" s="49">
        <v>9559.4890758320744</v>
      </c>
      <c r="S1110" s="49">
        <v>10908.136328362474</v>
      </c>
      <c r="T1110" s="49">
        <v>12649.909195476315</v>
      </c>
      <c r="U1110" s="49">
        <v>13897.932793089769</v>
      </c>
      <c r="V1110" s="49">
        <v>15378.50992377297</v>
      </c>
      <c r="W1110" s="49">
        <v>16552.125523573781</v>
      </c>
      <c r="X1110" s="49">
        <v>18473.559262012637</v>
      </c>
      <c r="Y1110" s="49">
        <v>7311.3297535468691</v>
      </c>
      <c r="Z1110" s="49">
        <v>8145.3464907271737</v>
      </c>
      <c r="AA1110" s="49">
        <v>9145.016733136099</v>
      </c>
      <c r="AB1110" s="49">
        <v>11573.673029137886</v>
      </c>
      <c r="AC1110" s="49">
        <v>13159.155796949537</v>
      </c>
      <c r="AD1110" s="49">
        <v>15148.521819909583</v>
      </c>
      <c r="AE1110" s="49">
        <v>16629.936527618622</v>
      </c>
      <c r="AF1110" s="49">
        <v>18143.842845175357</v>
      </c>
      <c r="AG1110" s="49">
        <v>19653.160727218328</v>
      </c>
      <c r="AH1110" s="49">
        <v>21733.691610379046</v>
      </c>
      <c r="AI1110" s="1"/>
      <c r="AJ1110" s="33" t="str">
        <f t="shared" si="34"/>
        <v/>
      </c>
      <c r="AK1110" s="33" t="str">
        <f t="shared" si="35"/>
        <v/>
      </c>
      <c r="AL1110" s="29"/>
      <c r="AM1110" s="29"/>
      <c r="AN1110" s="29"/>
      <c r="AO1110" s="29" t="s">
        <v>13</v>
      </c>
      <c r="AP1110" s="29"/>
      <c r="AQ1110" s="29"/>
      <c r="AR1110" s="7"/>
      <c r="AS1110" s="7"/>
      <c r="AT1110" s="7"/>
      <c r="AU1110" s="7"/>
      <c r="AV1110" s="7"/>
      <c r="AW1110" s="7"/>
      <c r="AX1110" s="7"/>
      <c r="AY1110" s="7"/>
      <c r="AZ1110" s="7"/>
      <c r="BA1110" s="7"/>
      <c r="BB1110" s="7"/>
      <c r="BC1110" s="7"/>
      <c r="BD1110" s="7"/>
      <c r="BE1110" s="7"/>
      <c r="BF1110" s="7"/>
      <c r="BG1110" s="7"/>
      <c r="BH1110" s="7"/>
    </row>
    <row r="1111" spans="1:60" x14ac:dyDescent="0.25">
      <c r="A1111" s="1"/>
      <c r="B1111" s="79" t="s">
        <v>2793</v>
      </c>
      <c r="C1111" s="80" t="s">
        <v>4333</v>
      </c>
      <c r="D1111" s="82" t="s">
        <v>3308</v>
      </c>
      <c r="E1111" s="50">
        <v>42</v>
      </c>
      <c r="F1111" s="50">
        <v>48</v>
      </c>
      <c r="G1111" s="50">
        <v>55.2</v>
      </c>
      <c r="H1111" s="50">
        <v>72.400000000000006</v>
      </c>
      <c r="I1111" s="50">
        <v>83.5</v>
      </c>
      <c r="J1111" s="50">
        <v>97.2</v>
      </c>
      <c r="K1111" s="50">
        <v>107.2</v>
      </c>
      <c r="L1111" s="50">
        <v>117.1</v>
      </c>
      <c r="M1111" s="50">
        <v>126.9</v>
      </c>
      <c r="N1111" s="50">
        <v>139.9</v>
      </c>
      <c r="O1111" s="49">
        <v>34.186011401960911</v>
      </c>
      <c r="P1111" s="49">
        <v>41.757066451860624</v>
      </c>
      <c r="Q1111" s="49">
        <v>52.047843914788103</v>
      </c>
      <c r="R1111" s="49">
        <v>80.522721275457101</v>
      </c>
      <c r="S1111" s="49">
        <v>101.46181008199648</v>
      </c>
      <c r="T1111" s="49">
        <v>129.3736301719569</v>
      </c>
      <c r="U1111" s="49">
        <v>150.57351005372797</v>
      </c>
      <c r="V1111" s="49">
        <v>174.12897594091385</v>
      </c>
      <c r="W1111" s="49">
        <v>196.02519443187595</v>
      </c>
      <c r="X1111" s="49">
        <v>229.20003596041798</v>
      </c>
      <c r="Y1111" s="49">
        <v>40.5909200888782</v>
      </c>
      <c r="Z1111" s="49">
        <v>46.959511075310104</v>
      </c>
      <c r="AA1111" s="49">
        <v>54.652931588516942</v>
      </c>
      <c r="AB1111" s="49">
        <v>74.550132102326884</v>
      </c>
      <c r="AC1111" s="49">
        <v>89.566571617098148</v>
      </c>
      <c r="AD1111" s="49">
        <v>110.3359791826333</v>
      </c>
      <c r="AE1111" s="49">
        <v>126.47711557943467</v>
      </c>
      <c r="AF1111" s="49">
        <v>143.79441427021501</v>
      </c>
      <c r="AG1111" s="49">
        <v>160.39365091029043</v>
      </c>
      <c r="AH1111" s="49">
        <v>184.09900769758062</v>
      </c>
      <c r="AI1111" s="1"/>
      <c r="AJ1111" s="33" t="str">
        <f t="shared" si="34"/>
        <v/>
      </c>
      <c r="AK1111" s="33" t="str">
        <f t="shared" si="35"/>
        <v/>
      </c>
      <c r="AL1111" s="29"/>
      <c r="AM1111" s="29"/>
      <c r="AN1111" s="29"/>
      <c r="AO1111" s="29" t="s">
        <v>13</v>
      </c>
      <c r="AP1111" s="29"/>
      <c r="AQ1111" s="29"/>
      <c r="AR1111" s="7"/>
      <c r="AS1111" s="7"/>
      <c r="AT1111" s="7"/>
      <c r="AU1111" s="7"/>
      <c r="AV1111" s="7"/>
      <c r="AW1111" s="7"/>
      <c r="AX1111" s="7"/>
      <c r="AY1111" s="7"/>
      <c r="AZ1111" s="7"/>
      <c r="BA1111" s="7"/>
      <c r="BB1111" s="7"/>
      <c r="BC1111" s="7"/>
      <c r="BD1111" s="7"/>
      <c r="BE1111" s="7"/>
      <c r="BF1111" s="7"/>
      <c r="BG1111" s="7"/>
      <c r="BH1111" s="7"/>
    </row>
    <row r="1112" spans="1:60" x14ac:dyDescent="0.25">
      <c r="A1112" s="1"/>
      <c r="B1112" s="81" t="s">
        <v>2795</v>
      </c>
      <c r="C1112" s="53" t="s">
        <v>4327</v>
      </c>
      <c r="D1112" s="53" t="s">
        <v>4245</v>
      </c>
      <c r="E1112" s="49">
        <v>9030.2045464098737</v>
      </c>
      <c r="F1112" s="49">
        <v>9981.988963223841</v>
      </c>
      <c r="G1112" s="49">
        <v>11076.828833119816</v>
      </c>
      <c r="H1112" s="49">
        <v>13978.727420542471</v>
      </c>
      <c r="I1112" s="49">
        <v>15930.515633725601</v>
      </c>
      <c r="J1112" s="49">
        <v>18453.313025273812</v>
      </c>
      <c r="K1112" s="49">
        <v>20257.278266458015</v>
      </c>
      <c r="L1112" s="49">
        <v>22407.859914293385</v>
      </c>
      <c r="M1112" s="49">
        <v>24099.554511456445</v>
      </c>
      <c r="N1112" s="49">
        <v>26879.972626577342</v>
      </c>
      <c r="O1112" s="49">
        <v>9030.2045464098737</v>
      </c>
      <c r="P1112" s="49">
        <v>9981.988963223841</v>
      </c>
      <c r="Q1112" s="49">
        <v>11076.828833119816</v>
      </c>
      <c r="R1112" s="49">
        <v>13978.727420542471</v>
      </c>
      <c r="S1112" s="49">
        <v>15930.515633725601</v>
      </c>
      <c r="T1112" s="49">
        <v>18453.313025273812</v>
      </c>
      <c r="U1112" s="49">
        <v>20257.278266458015</v>
      </c>
      <c r="V1112" s="49">
        <v>22407.859914293385</v>
      </c>
      <c r="W1112" s="49">
        <v>24099.554511456445</v>
      </c>
      <c r="X1112" s="49">
        <v>26879.972626577342</v>
      </c>
      <c r="Y1112" s="49">
        <v>9030.2045464098737</v>
      </c>
      <c r="Z1112" s="49">
        <v>9981.988963223841</v>
      </c>
      <c r="AA1112" s="49">
        <v>11076.828833119816</v>
      </c>
      <c r="AB1112" s="49">
        <v>13978.727420542471</v>
      </c>
      <c r="AC1112" s="49">
        <v>15930.515633725601</v>
      </c>
      <c r="AD1112" s="49">
        <v>18453.313025273812</v>
      </c>
      <c r="AE1112" s="49">
        <v>20257.278266458015</v>
      </c>
      <c r="AF1112" s="49">
        <v>22407.859914293385</v>
      </c>
      <c r="AG1112" s="49">
        <v>24099.554511456445</v>
      </c>
      <c r="AH1112" s="49">
        <v>26879.972626577342</v>
      </c>
      <c r="AI1112" s="1"/>
      <c r="AJ1112" s="33" t="str">
        <f t="shared" si="34"/>
        <v/>
      </c>
      <c r="AK1112" s="33" t="str">
        <f t="shared" si="35"/>
        <v/>
      </c>
      <c r="AL1112" s="29"/>
      <c r="AM1112" s="29"/>
      <c r="AN1112" s="29"/>
      <c r="AO1112" s="29" t="s">
        <v>13</v>
      </c>
      <c r="AP1112" s="29"/>
      <c r="AQ1112" s="29"/>
      <c r="AR1112" s="7"/>
      <c r="AS1112" s="7"/>
      <c r="AT1112" s="7"/>
      <c r="AU1112" s="7"/>
      <c r="AV1112" s="7"/>
      <c r="AW1112" s="7"/>
      <c r="AX1112" s="7"/>
      <c r="AY1112" s="7"/>
      <c r="AZ1112" s="7"/>
      <c r="BA1112" s="7"/>
      <c r="BB1112" s="7"/>
      <c r="BC1112" s="7"/>
      <c r="BD1112" s="7"/>
      <c r="BE1112" s="7"/>
      <c r="BF1112" s="7"/>
      <c r="BG1112" s="7"/>
      <c r="BH1112" s="7"/>
    </row>
    <row r="1113" spans="1:60" x14ac:dyDescent="0.25">
      <c r="A1113" s="1"/>
      <c r="B1113" s="81" t="s">
        <v>2799</v>
      </c>
      <c r="C1113" s="53" t="s">
        <v>4327</v>
      </c>
      <c r="D1113" s="53" t="s">
        <v>4246</v>
      </c>
      <c r="E1113" s="49">
        <v>364.51228055504947</v>
      </c>
      <c r="F1113" s="49">
        <v>436.97876068574806</v>
      </c>
      <c r="G1113" s="49">
        <v>530.02759410829606</v>
      </c>
      <c r="H1113" s="49">
        <v>783.88730600306951</v>
      </c>
      <c r="I1113" s="49">
        <v>965.5452103780716</v>
      </c>
      <c r="J1113" s="49">
        <v>1205.6134283124413</v>
      </c>
      <c r="K1113" s="49">
        <v>1386.7275707646879</v>
      </c>
      <c r="L1113" s="49">
        <v>1591.1124986848811</v>
      </c>
      <c r="M1113" s="49">
        <v>1776.2664109845016</v>
      </c>
      <c r="N1113" s="49">
        <v>2063.3779684867468</v>
      </c>
      <c r="O1113" s="49">
        <v>364.51228055504947</v>
      </c>
      <c r="P1113" s="49">
        <v>436.97876068574806</v>
      </c>
      <c r="Q1113" s="49">
        <v>530.02759410829606</v>
      </c>
      <c r="R1113" s="49">
        <v>783.88730600306951</v>
      </c>
      <c r="S1113" s="49">
        <v>965.5452103780716</v>
      </c>
      <c r="T1113" s="49">
        <v>1205.6134283124413</v>
      </c>
      <c r="U1113" s="49">
        <v>1386.7275707646879</v>
      </c>
      <c r="V1113" s="49">
        <v>1591.1124986848811</v>
      </c>
      <c r="W1113" s="49">
        <v>1776.2664109845016</v>
      </c>
      <c r="X1113" s="49">
        <v>2063.3779684867468</v>
      </c>
      <c r="Y1113" s="49">
        <v>364.51228055504947</v>
      </c>
      <c r="Z1113" s="49">
        <v>436.97876068574806</v>
      </c>
      <c r="AA1113" s="49">
        <v>530.02759410829606</v>
      </c>
      <c r="AB1113" s="49">
        <v>783.88730600306951</v>
      </c>
      <c r="AC1113" s="49">
        <v>965.5452103780716</v>
      </c>
      <c r="AD1113" s="49">
        <v>1205.6134283124413</v>
      </c>
      <c r="AE1113" s="49">
        <v>1386.7275707646879</v>
      </c>
      <c r="AF1113" s="49">
        <v>1591.1124986848811</v>
      </c>
      <c r="AG1113" s="49">
        <v>1776.2664109845016</v>
      </c>
      <c r="AH1113" s="49">
        <v>2063.3779684867468</v>
      </c>
      <c r="AI1113" s="1"/>
      <c r="AJ1113" s="33" t="str">
        <f t="shared" si="34"/>
        <v/>
      </c>
      <c r="AK1113" s="33" t="str">
        <f t="shared" si="35"/>
        <v/>
      </c>
      <c r="AL1113" s="29"/>
      <c r="AM1113" s="29"/>
      <c r="AN1113" s="29"/>
      <c r="AO1113" s="29" t="s">
        <v>13</v>
      </c>
      <c r="AP1113" s="29"/>
      <c r="AQ1113" s="29"/>
      <c r="AR1113" s="7"/>
      <c r="AS1113" s="7"/>
      <c r="AT1113" s="7"/>
      <c r="AU1113" s="7"/>
      <c r="AV1113" s="7"/>
      <c r="AW1113" s="7"/>
      <c r="AX1113" s="7"/>
      <c r="AY1113" s="7"/>
      <c r="AZ1113" s="7"/>
      <c r="BA1113" s="7"/>
      <c r="BB1113" s="7"/>
      <c r="BC1113" s="7"/>
      <c r="BD1113" s="7"/>
      <c r="BE1113" s="7"/>
      <c r="BF1113" s="7"/>
      <c r="BG1113" s="7"/>
      <c r="BH1113" s="7"/>
    </row>
    <row r="1114" spans="1:60" x14ac:dyDescent="0.25">
      <c r="A1114" s="1"/>
      <c r="B1114" s="81" t="s">
        <v>2801</v>
      </c>
      <c r="C1114" s="53" t="s">
        <v>4327</v>
      </c>
      <c r="D1114" s="53" t="s">
        <v>4247</v>
      </c>
      <c r="E1114" s="49">
        <v>156.43330935920466</v>
      </c>
      <c r="F1114" s="49">
        <v>188.96982161148554</v>
      </c>
      <c r="G1114" s="49">
        <v>231.30186232923526</v>
      </c>
      <c r="H1114" s="49">
        <v>347.0232972926911</v>
      </c>
      <c r="I1114" s="49">
        <v>429.29066609978571</v>
      </c>
      <c r="J1114" s="49">
        <v>536.24968737162851</v>
      </c>
      <c r="K1114" s="49">
        <v>616.4275117053694</v>
      </c>
      <c r="L1114" s="49">
        <v>705.74366205343483</v>
      </c>
      <c r="M1114" s="49">
        <v>786.84380379272102</v>
      </c>
      <c r="N1114" s="49">
        <v>912.44877025346841</v>
      </c>
      <c r="O1114" s="49">
        <v>156.43330935920466</v>
      </c>
      <c r="P1114" s="49">
        <v>188.96982161148554</v>
      </c>
      <c r="Q1114" s="49">
        <v>231.30186232923526</v>
      </c>
      <c r="R1114" s="49">
        <v>347.0232972926911</v>
      </c>
      <c r="S1114" s="49">
        <v>429.29066609978571</v>
      </c>
      <c r="T1114" s="49">
        <v>536.24968737162851</v>
      </c>
      <c r="U1114" s="49">
        <v>616.4275117053694</v>
      </c>
      <c r="V1114" s="49">
        <v>705.74366205343483</v>
      </c>
      <c r="W1114" s="49">
        <v>786.84380379272102</v>
      </c>
      <c r="X1114" s="49">
        <v>912.44877025346841</v>
      </c>
      <c r="Y1114" s="49">
        <v>156.43330935920466</v>
      </c>
      <c r="Z1114" s="49">
        <v>188.96982161148554</v>
      </c>
      <c r="AA1114" s="49">
        <v>231.30186232923526</v>
      </c>
      <c r="AB1114" s="49">
        <v>347.0232972926911</v>
      </c>
      <c r="AC1114" s="49">
        <v>429.29066609978571</v>
      </c>
      <c r="AD1114" s="49">
        <v>536.24968737162851</v>
      </c>
      <c r="AE1114" s="49">
        <v>616.4275117053694</v>
      </c>
      <c r="AF1114" s="49">
        <v>705.74366205343483</v>
      </c>
      <c r="AG1114" s="49">
        <v>786.84380379272102</v>
      </c>
      <c r="AH1114" s="49">
        <v>912.44877025346841</v>
      </c>
      <c r="AI1114" s="1"/>
      <c r="AJ1114" s="33" t="str">
        <f t="shared" si="34"/>
        <v/>
      </c>
      <c r="AK1114" s="33" t="str">
        <f t="shared" si="35"/>
        <v/>
      </c>
      <c r="AL1114" s="29"/>
      <c r="AM1114" s="29"/>
      <c r="AN1114" s="29"/>
      <c r="AO1114" s="29" t="s">
        <v>13</v>
      </c>
      <c r="AP1114" s="29"/>
      <c r="AQ1114" s="29"/>
      <c r="AR1114" s="7"/>
      <c r="AS1114" s="7"/>
      <c r="AT1114" s="7"/>
      <c r="AU1114" s="7"/>
      <c r="AV1114" s="7"/>
      <c r="AW1114" s="7"/>
      <c r="AX1114" s="7"/>
      <c r="AY1114" s="7"/>
      <c r="AZ1114" s="7"/>
      <c r="BA1114" s="7"/>
      <c r="BB1114" s="7"/>
      <c r="BC1114" s="7"/>
      <c r="BD1114" s="7"/>
      <c r="BE1114" s="7"/>
      <c r="BF1114" s="7"/>
      <c r="BG1114" s="7"/>
      <c r="BH1114" s="7"/>
    </row>
    <row r="1115" spans="1:60" x14ac:dyDescent="0.25">
      <c r="A1115" s="1"/>
      <c r="B1115" s="79" t="s">
        <v>2803</v>
      </c>
      <c r="C1115" s="80" t="s">
        <v>4333</v>
      </c>
      <c r="D1115" s="82" t="s">
        <v>3309</v>
      </c>
      <c r="E1115" s="50">
        <v>234.1</v>
      </c>
      <c r="F1115" s="50">
        <v>290</v>
      </c>
      <c r="G1115" s="50">
        <v>365.6</v>
      </c>
      <c r="H1115" s="50">
        <v>589.79999999999995</v>
      </c>
      <c r="I1115" s="50">
        <v>767.3</v>
      </c>
      <c r="J1115" s="50">
        <v>1026</v>
      </c>
      <c r="K1115" s="50">
        <v>1245</v>
      </c>
      <c r="L1115" s="50">
        <v>1486</v>
      </c>
      <c r="M1115" s="50">
        <v>1754</v>
      </c>
      <c r="N1115" s="50">
        <v>2153</v>
      </c>
      <c r="O1115" s="49">
        <v>252.60268101823016</v>
      </c>
      <c r="P1115" s="49">
        <v>294.5315864454322</v>
      </c>
      <c r="Q1115" s="49">
        <v>346.7614831545261</v>
      </c>
      <c r="R1115" s="49">
        <v>486.74303125732422</v>
      </c>
      <c r="S1115" s="49">
        <v>583.8904712649736</v>
      </c>
      <c r="T1115" s="49">
        <v>710.02255079976624</v>
      </c>
      <c r="U1115" s="49">
        <v>803.58692107011905</v>
      </c>
      <c r="V1115" s="49">
        <v>908.74274426155273</v>
      </c>
      <c r="W1115" s="49">
        <v>1002.1835546090908</v>
      </c>
      <c r="X1115" s="49">
        <v>1147.8214785662417</v>
      </c>
      <c r="Y1115" s="49">
        <v>235.71531342222644</v>
      </c>
      <c r="Z1115" s="49">
        <v>290.36252691563459</v>
      </c>
      <c r="AA1115" s="49">
        <v>364.02386910854608</v>
      </c>
      <c r="AB1115" s="49">
        <v>575.85244032054004</v>
      </c>
      <c r="AC1115" s="49">
        <v>734.01214958901653</v>
      </c>
      <c r="AD1115" s="49">
        <v>953.08212710763848</v>
      </c>
      <c r="AE1115" s="49">
        <v>1131.086947372934</v>
      </c>
      <c r="AF1115" s="49">
        <v>1326.2558537579139</v>
      </c>
      <c r="AG1115" s="49">
        <v>1535.8804139915264</v>
      </c>
      <c r="AH1115" s="49">
        <v>1852.6722710350359</v>
      </c>
      <c r="AI1115" s="1"/>
      <c r="AJ1115" s="33" t="str">
        <f t="shared" si="34"/>
        <v/>
      </c>
      <c r="AK1115" s="33" t="str">
        <f t="shared" si="35"/>
        <v/>
      </c>
      <c r="AL1115" s="29"/>
      <c r="AM1115" s="29"/>
      <c r="AN1115" s="29"/>
      <c r="AO1115" s="29" t="s">
        <v>13</v>
      </c>
      <c r="AP1115" s="29"/>
      <c r="AQ1115" s="29"/>
      <c r="AR1115" s="7"/>
      <c r="AS1115" s="7"/>
      <c r="AT1115" s="7"/>
      <c r="AU1115" s="7"/>
      <c r="AV1115" s="7"/>
      <c r="AW1115" s="7"/>
      <c r="AX1115" s="7"/>
      <c r="AY1115" s="7"/>
      <c r="AZ1115" s="7"/>
      <c r="BA1115" s="7"/>
      <c r="BB1115" s="7"/>
      <c r="BC1115" s="7"/>
      <c r="BD1115" s="7"/>
      <c r="BE1115" s="7"/>
      <c r="BF1115" s="7"/>
      <c r="BG1115" s="7"/>
      <c r="BH1115" s="7"/>
    </row>
    <row r="1116" spans="1:60" x14ac:dyDescent="0.25">
      <c r="A1116" s="1"/>
      <c r="B1116" s="79" t="s">
        <v>2805</v>
      </c>
      <c r="C1116" s="80" t="s">
        <v>3585</v>
      </c>
      <c r="D1116" s="50" t="s">
        <v>3310</v>
      </c>
      <c r="E1116" s="50">
        <v>252400</v>
      </c>
      <c r="F1116" s="50">
        <v>266512.90000000002</v>
      </c>
      <c r="G1116" s="50">
        <v>281700</v>
      </c>
      <c r="H1116" s="50">
        <v>312700</v>
      </c>
      <c r="I1116" s="50">
        <v>329500</v>
      </c>
      <c r="J1116" s="50">
        <v>347900</v>
      </c>
      <c r="K1116" s="50">
        <v>360000</v>
      </c>
      <c r="L1116" s="50">
        <v>371000</v>
      </c>
      <c r="M1116" s="50">
        <v>381200</v>
      </c>
      <c r="N1116" s="50">
        <v>393700</v>
      </c>
      <c r="O1116" s="50">
        <v>252400</v>
      </c>
      <c r="P1116" s="50">
        <v>266512.90000000002</v>
      </c>
      <c r="Q1116" s="50">
        <v>281700</v>
      </c>
      <c r="R1116" s="50">
        <v>312700</v>
      </c>
      <c r="S1116" s="50">
        <v>329500</v>
      </c>
      <c r="T1116" s="50">
        <v>347900</v>
      </c>
      <c r="U1116" s="50">
        <v>360000</v>
      </c>
      <c r="V1116" s="50">
        <v>371000</v>
      </c>
      <c r="W1116" s="50">
        <v>381200</v>
      </c>
      <c r="X1116" s="50">
        <v>393700</v>
      </c>
      <c r="Y1116" s="50">
        <v>252400</v>
      </c>
      <c r="Z1116" s="50">
        <v>266512.90000000002</v>
      </c>
      <c r="AA1116" s="50">
        <v>281700</v>
      </c>
      <c r="AB1116" s="50">
        <v>312700</v>
      </c>
      <c r="AC1116" s="50">
        <v>329500</v>
      </c>
      <c r="AD1116" s="50">
        <v>347900</v>
      </c>
      <c r="AE1116" s="50">
        <v>360000</v>
      </c>
      <c r="AF1116" s="50">
        <v>371000</v>
      </c>
      <c r="AG1116" s="50">
        <v>381200</v>
      </c>
      <c r="AH1116" s="50">
        <v>393700</v>
      </c>
      <c r="AI1116" s="1"/>
      <c r="AJ1116" s="33" t="str">
        <f t="shared" si="34"/>
        <v/>
      </c>
      <c r="AK1116" s="33" t="str">
        <f t="shared" si="35"/>
        <v/>
      </c>
      <c r="AL1116" s="29"/>
      <c r="AM1116" s="29"/>
      <c r="AN1116" s="29"/>
      <c r="AO1116" s="29" t="s">
        <v>13</v>
      </c>
      <c r="AP1116" s="29"/>
      <c r="AQ1116" s="29"/>
      <c r="AR1116" s="7"/>
      <c r="AS1116" s="7"/>
      <c r="AT1116" s="7"/>
      <c r="AU1116" s="7"/>
      <c r="AV1116" s="7"/>
      <c r="AW1116" s="7"/>
      <c r="AX1116" s="7"/>
      <c r="AY1116" s="7"/>
      <c r="AZ1116" s="7"/>
      <c r="BA1116" s="7"/>
      <c r="BB1116" s="7"/>
      <c r="BC1116" s="7"/>
      <c r="BD1116" s="7"/>
      <c r="BE1116" s="7"/>
      <c r="BF1116" s="7"/>
      <c r="BG1116" s="7"/>
      <c r="BH1116" s="7"/>
    </row>
    <row r="1117" spans="1:60" x14ac:dyDescent="0.25">
      <c r="A1117" s="1"/>
      <c r="B1117" s="81" t="s">
        <v>2807</v>
      </c>
      <c r="C1117" s="53" t="s">
        <v>4327</v>
      </c>
      <c r="D1117" s="53" t="s">
        <v>4248</v>
      </c>
      <c r="E1117" s="49">
        <v>1316.9936040260727</v>
      </c>
      <c r="F1117" s="49">
        <v>1513.6049308188642</v>
      </c>
      <c r="G1117" s="49">
        <v>1757.7902391642328</v>
      </c>
      <c r="H1117" s="49">
        <v>2400.6110883069491</v>
      </c>
      <c r="I1117" s="49">
        <v>2842.9799280350694</v>
      </c>
      <c r="J1117" s="49">
        <v>3407.7027211427257</v>
      </c>
      <c r="K1117" s="49">
        <v>3820.1096790415827</v>
      </c>
      <c r="L1117" s="49">
        <v>4291.6675537671317</v>
      </c>
      <c r="M1117" s="49">
        <v>4690.5865929300498</v>
      </c>
      <c r="N1117" s="49">
        <v>5326.1995611686916</v>
      </c>
      <c r="O1117" s="49">
        <v>1316.9936040260727</v>
      </c>
      <c r="P1117" s="49">
        <v>1513.6049308188642</v>
      </c>
      <c r="Q1117" s="49">
        <v>1757.7902391642328</v>
      </c>
      <c r="R1117" s="49">
        <v>2400.6110883069491</v>
      </c>
      <c r="S1117" s="49">
        <v>2842.9799280350694</v>
      </c>
      <c r="T1117" s="49">
        <v>3407.7027211427257</v>
      </c>
      <c r="U1117" s="49">
        <v>3820.1096790415827</v>
      </c>
      <c r="V1117" s="49">
        <v>4291.6675537671317</v>
      </c>
      <c r="W1117" s="49">
        <v>4690.5865929300498</v>
      </c>
      <c r="X1117" s="49">
        <v>5326.1995611686916</v>
      </c>
      <c r="Y1117" s="49">
        <v>1316.9936040260727</v>
      </c>
      <c r="Z1117" s="49">
        <v>1513.6049308188642</v>
      </c>
      <c r="AA1117" s="49">
        <v>1757.7902391642328</v>
      </c>
      <c r="AB1117" s="49">
        <v>2400.6110883069491</v>
      </c>
      <c r="AC1117" s="49">
        <v>2842.9799280350694</v>
      </c>
      <c r="AD1117" s="49">
        <v>3407.7027211427257</v>
      </c>
      <c r="AE1117" s="49">
        <v>3820.1096790415827</v>
      </c>
      <c r="AF1117" s="49">
        <v>4291.6675537671317</v>
      </c>
      <c r="AG1117" s="49">
        <v>4690.5865929300498</v>
      </c>
      <c r="AH1117" s="49">
        <v>5326.1995611686916</v>
      </c>
      <c r="AI1117" s="1"/>
      <c r="AJ1117" s="33" t="str">
        <f t="shared" si="34"/>
        <v/>
      </c>
      <c r="AK1117" s="33" t="str">
        <f t="shared" si="35"/>
        <v/>
      </c>
      <c r="AL1117" s="29"/>
      <c r="AM1117" s="29"/>
      <c r="AN1117" s="29"/>
      <c r="AO1117" s="29" t="s">
        <v>13</v>
      </c>
      <c r="AP1117" s="29"/>
      <c r="AQ1117" s="29"/>
      <c r="AR1117" s="7"/>
      <c r="AS1117" s="7"/>
      <c r="AT1117" s="7"/>
      <c r="AU1117" s="7"/>
      <c r="AV1117" s="7"/>
      <c r="AW1117" s="7"/>
      <c r="AX1117" s="7"/>
      <c r="AY1117" s="7"/>
      <c r="AZ1117" s="7"/>
      <c r="BA1117" s="7"/>
      <c r="BB1117" s="7"/>
      <c r="BC1117" s="7"/>
      <c r="BD1117" s="7"/>
      <c r="BE1117" s="7"/>
      <c r="BF1117" s="7"/>
      <c r="BG1117" s="7"/>
      <c r="BH1117" s="7"/>
    </row>
    <row r="1118" spans="1:60" x14ac:dyDescent="0.25">
      <c r="A1118" s="1"/>
      <c r="B1118" s="79" t="s">
        <v>2809</v>
      </c>
      <c r="C1118" s="80" t="s">
        <v>4333</v>
      </c>
      <c r="D1118" s="82" t="s">
        <v>3311</v>
      </c>
      <c r="E1118" s="50">
        <v>928.3</v>
      </c>
      <c r="F1118" s="50">
        <v>1098.0999999999999</v>
      </c>
      <c r="G1118" s="50">
        <v>1318</v>
      </c>
      <c r="H1118" s="50">
        <v>1925</v>
      </c>
      <c r="I1118" s="50">
        <v>2374</v>
      </c>
      <c r="J1118" s="50">
        <v>2996</v>
      </c>
      <c r="K1118" s="50">
        <v>3499</v>
      </c>
      <c r="L1118" s="50">
        <v>4037</v>
      </c>
      <c r="M1118" s="50">
        <v>4614</v>
      </c>
      <c r="N1118" s="50">
        <v>5446</v>
      </c>
      <c r="O1118" s="49">
        <v>1072.6591432335579</v>
      </c>
      <c r="P1118" s="49">
        <v>1270.6655147781505</v>
      </c>
      <c r="Q1118" s="49">
        <v>1524.5991238720756</v>
      </c>
      <c r="R1118" s="49">
        <v>2204.0177300520686</v>
      </c>
      <c r="S1118" s="49">
        <v>2682.5507465456494</v>
      </c>
      <c r="T1118" s="49">
        <v>3298.9451391207031</v>
      </c>
      <c r="U1118" s="49">
        <v>3755.6191407946485</v>
      </c>
      <c r="V1118" s="49">
        <v>4273.8766682909254</v>
      </c>
      <c r="W1118" s="49">
        <v>4725.0180100445377</v>
      </c>
      <c r="X1118" s="49">
        <v>5436.1798559488907</v>
      </c>
      <c r="Y1118" s="49">
        <v>950.66550106435398</v>
      </c>
      <c r="Z1118" s="49">
        <v>1122.7522163968786</v>
      </c>
      <c r="AA1118" s="49">
        <v>1348.7700822788199</v>
      </c>
      <c r="AB1118" s="49">
        <v>1989.3887069350928</v>
      </c>
      <c r="AC1118" s="49">
        <v>2466.0239068644914</v>
      </c>
      <c r="AD1118" s="49">
        <v>3106.5990190440666</v>
      </c>
      <c r="AE1118" s="49">
        <v>3601.6476563178594</v>
      </c>
      <c r="AF1118" s="49">
        <v>4137.2170519692381</v>
      </c>
      <c r="AG1118" s="49">
        <v>4662.7649202999373</v>
      </c>
      <c r="AH1118" s="49">
        <v>5441.5854398302354</v>
      </c>
      <c r="AI1118" s="1"/>
      <c r="AJ1118" s="33" t="str">
        <f t="shared" si="34"/>
        <v/>
      </c>
      <c r="AK1118" s="33" t="str">
        <f t="shared" si="35"/>
        <v/>
      </c>
      <c r="AL1118" s="29"/>
      <c r="AM1118" s="29"/>
      <c r="AN1118" s="29"/>
      <c r="AO1118" s="29" t="s">
        <v>13</v>
      </c>
      <c r="AP1118" s="29"/>
      <c r="AQ1118" s="29"/>
      <c r="AR1118" s="7"/>
      <c r="AS1118" s="7"/>
      <c r="AT1118" s="7"/>
      <c r="AU1118" s="7"/>
      <c r="AV1118" s="7"/>
      <c r="AW1118" s="7"/>
      <c r="AX1118" s="7"/>
      <c r="AY1118" s="7"/>
      <c r="AZ1118" s="7"/>
      <c r="BA1118" s="7"/>
      <c r="BB1118" s="7"/>
      <c r="BC1118" s="7"/>
      <c r="BD1118" s="7"/>
      <c r="BE1118" s="7"/>
      <c r="BF1118" s="7"/>
      <c r="BG1118" s="7"/>
      <c r="BH1118" s="7"/>
    </row>
    <row r="1119" spans="1:60" x14ac:dyDescent="0.25">
      <c r="A1119" s="1"/>
      <c r="B1119" s="81" t="s">
        <v>2811</v>
      </c>
      <c r="C1119" s="53" t="s">
        <v>4327</v>
      </c>
      <c r="D1119" s="53" t="s">
        <v>4249</v>
      </c>
      <c r="E1119" s="49">
        <v>456.38011309915419</v>
      </c>
      <c r="F1119" s="49">
        <v>538.53220384447798</v>
      </c>
      <c r="G1119" s="49">
        <v>644.05632261686935</v>
      </c>
      <c r="H1119" s="49">
        <v>926.1411299354121</v>
      </c>
      <c r="I1119" s="49">
        <v>1124.1765972005608</v>
      </c>
      <c r="J1119" s="49">
        <v>1377.9101146412199</v>
      </c>
      <c r="K1119" s="49">
        <v>1565.96802603221</v>
      </c>
      <c r="L1119" s="49">
        <v>1777.5484071094304</v>
      </c>
      <c r="M1119" s="49">
        <v>1963.5072899360903</v>
      </c>
      <c r="N1119" s="49">
        <v>2256.1080325385856</v>
      </c>
      <c r="O1119" s="49">
        <v>456.38011309915419</v>
      </c>
      <c r="P1119" s="49">
        <v>538.53220384447798</v>
      </c>
      <c r="Q1119" s="49">
        <v>644.05632261686935</v>
      </c>
      <c r="R1119" s="49">
        <v>926.1411299354121</v>
      </c>
      <c r="S1119" s="49">
        <v>1124.1765972005608</v>
      </c>
      <c r="T1119" s="49">
        <v>1377.9101146412199</v>
      </c>
      <c r="U1119" s="49">
        <v>1565.96802603221</v>
      </c>
      <c r="V1119" s="49">
        <v>1777.5484071094304</v>
      </c>
      <c r="W1119" s="49">
        <v>1963.5072899360903</v>
      </c>
      <c r="X1119" s="49">
        <v>2256.1080325385856</v>
      </c>
      <c r="Y1119" s="49">
        <v>456.38011309915419</v>
      </c>
      <c r="Z1119" s="49">
        <v>538.53220384447798</v>
      </c>
      <c r="AA1119" s="49">
        <v>644.05632261686935</v>
      </c>
      <c r="AB1119" s="49">
        <v>926.1411299354121</v>
      </c>
      <c r="AC1119" s="49">
        <v>1124.1765972005608</v>
      </c>
      <c r="AD1119" s="49">
        <v>1377.9101146412199</v>
      </c>
      <c r="AE1119" s="49">
        <v>1565.96802603221</v>
      </c>
      <c r="AF1119" s="49">
        <v>1777.5484071094304</v>
      </c>
      <c r="AG1119" s="49">
        <v>1963.5072899360903</v>
      </c>
      <c r="AH1119" s="49">
        <v>2256.1080325385856</v>
      </c>
      <c r="AI1119" s="1"/>
      <c r="AJ1119" s="33" t="str">
        <f t="shared" si="34"/>
        <v/>
      </c>
      <c r="AK1119" s="33" t="str">
        <f t="shared" si="35"/>
        <v/>
      </c>
      <c r="AL1119" s="29"/>
      <c r="AM1119" s="29"/>
      <c r="AN1119" s="29"/>
      <c r="AO1119" s="29" t="s">
        <v>13</v>
      </c>
      <c r="AP1119" s="29"/>
      <c r="AQ1119" s="29"/>
      <c r="AR1119" s="7"/>
      <c r="AS1119" s="7"/>
      <c r="AT1119" s="7"/>
      <c r="AU1119" s="7"/>
      <c r="AV1119" s="7"/>
      <c r="AW1119" s="7"/>
      <c r="AX1119" s="7"/>
      <c r="AY1119" s="7"/>
      <c r="AZ1119" s="7"/>
      <c r="BA1119" s="7"/>
      <c r="BB1119" s="7"/>
      <c r="BC1119" s="7"/>
      <c r="BD1119" s="7"/>
      <c r="BE1119" s="7"/>
      <c r="BF1119" s="7"/>
      <c r="BG1119" s="7"/>
      <c r="BH1119" s="7"/>
    </row>
    <row r="1120" spans="1:60" x14ac:dyDescent="0.25">
      <c r="A1120" s="1"/>
      <c r="B1120" s="79" t="s">
        <v>2813</v>
      </c>
      <c r="C1120" s="80" t="s">
        <v>4333</v>
      </c>
      <c r="D1120" s="82" t="s">
        <v>3312</v>
      </c>
      <c r="E1120" s="50">
        <v>345.9</v>
      </c>
      <c r="F1120" s="50">
        <v>412.8</v>
      </c>
      <c r="G1120" s="50">
        <v>501.5</v>
      </c>
      <c r="H1120" s="50">
        <v>760.1</v>
      </c>
      <c r="I1120" s="50">
        <v>962</v>
      </c>
      <c r="J1120" s="50">
        <v>1255</v>
      </c>
      <c r="K1120" s="50">
        <v>1501</v>
      </c>
      <c r="L1120" s="50">
        <v>1773</v>
      </c>
      <c r="M1120" s="50">
        <v>2075</v>
      </c>
      <c r="N1120" s="50">
        <v>2525</v>
      </c>
      <c r="O1120" s="49">
        <v>699.23626548365974</v>
      </c>
      <c r="P1120" s="49">
        <v>822.5338467656876</v>
      </c>
      <c r="Q1120" s="49">
        <v>979.4902155770659</v>
      </c>
      <c r="R1120" s="49">
        <v>1397.650687966277</v>
      </c>
      <c r="S1120" s="49">
        <v>1689.1156698049101</v>
      </c>
      <c r="T1120" s="49">
        <v>2061.0430297914691</v>
      </c>
      <c r="U1120" s="49">
        <v>2335.4136960321766</v>
      </c>
      <c r="V1120" s="49">
        <v>2645.1664113636971</v>
      </c>
      <c r="W1120" s="49">
        <v>2914.5054329577733</v>
      </c>
      <c r="X1120" s="49">
        <v>3340.2713782590477</v>
      </c>
      <c r="Y1120" s="49">
        <v>404.78937758060994</v>
      </c>
      <c r="Z1120" s="49">
        <v>475.8359764254904</v>
      </c>
      <c r="AA1120" s="49">
        <v>578.12438570319375</v>
      </c>
      <c r="AB1120" s="49">
        <v>917.30427922456147</v>
      </c>
      <c r="AC1120" s="49">
        <v>1192.3285662114931</v>
      </c>
      <c r="AD1120" s="49">
        <v>1565.7093243330246</v>
      </c>
      <c r="AE1120" s="49">
        <v>1852.3320825398639</v>
      </c>
      <c r="AF1120" s="49">
        <v>2160.6295161616431</v>
      </c>
      <c r="AG1120" s="49">
        <v>2461.8309347942686</v>
      </c>
      <c r="AH1120" s="49">
        <v>2909.1182455258972</v>
      </c>
      <c r="AI1120" s="1"/>
      <c r="AJ1120" s="33" t="str">
        <f t="shared" si="34"/>
        <v/>
      </c>
      <c r="AK1120" s="33" t="str">
        <f t="shared" si="35"/>
        <v/>
      </c>
      <c r="AL1120" s="29"/>
      <c r="AM1120" s="29"/>
      <c r="AN1120" s="29"/>
      <c r="AO1120" s="29" t="s">
        <v>13</v>
      </c>
      <c r="AP1120" s="29"/>
      <c r="AQ1120" s="29"/>
      <c r="AR1120" s="7"/>
      <c r="AS1120" s="7"/>
      <c r="AT1120" s="7"/>
      <c r="AU1120" s="7"/>
      <c r="AV1120" s="7"/>
      <c r="AW1120" s="7"/>
      <c r="AX1120" s="7"/>
      <c r="AY1120" s="7"/>
      <c r="AZ1120" s="7"/>
      <c r="BA1120" s="7"/>
      <c r="BB1120" s="7"/>
      <c r="BC1120" s="7"/>
      <c r="BD1120" s="7"/>
      <c r="BE1120" s="7"/>
      <c r="BF1120" s="7"/>
      <c r="BG1120" s="7"/>
      <c r="BH1120" s="7"/>
    </row>
    <row r="1121" spans="1:60" x14ac:dyDescent="0.25">
      <c r="A1121" s="1"/>
      <c r="B1121" s="81" t="s">
        <v>2815</v>
      </c>
      <c r="C1121" s="53" t="s">
        <v>4327</v>
      </c>
      <c r="D1121" s="53" t="s">
        <v>4250</v>
      </c>
      <c r="E1121" s="49">
        <v>570.88111137953058</v>
      </c>
      <c r="F1121" s="49">
        <v>679.85335256853796</v>
      </c>
      <c r="G1121" s="49">
        <v>820.80991387567519</v>
      </c>
      <c r="H1121" s="49">
        <v>1199.6404178821281</v>
      </c>
      <c r="I1121" s="49">
        <v>1467.2526366063466</v>
      </c>
      <c r="J1121" s="49">
        <v>1812.4154620547708</v>
      </c>
      <c r="K1121" s="49">
        <v>2068.5963484854087</v>
      </c>
      <c r="L1121" s="49">
        <v>2357.5274037366903</v>
      </c>
      <c r="M1121" s="49">
        <v>2611.656639200573</v>
      </c>
      <c r="N1121" s="49">
        <v>3009.660907714821</v>
      </c>
      <c r="O1121" s="49">
        <v>570.88111137953058</v>
      </c>
      <c r="P1121" s="49">
        <v>679.85335256853796</v>
      </c>
      <c r="Q1121" s="49">
        <v>820.80991387567519</v>
      </c>
      <c r="R1121" s="49">
        <v>1199.6404178821281</v>
      </c>
      <c r="S1121" s="49">
        <v>1467.2526366063466</v>
      </c>
      <c r="T1121" s="49">
        <v>1812.4154620547708</v>
      </c>
      <c r="U1121" s="49">
        <v>2068.5963484854087</v>
      </c>
      <c r="V1121" s="49">
        <v>2357.5274037366903</v>
      </c>
      <c r="W1121" s="49">
        <v>2611.656639200573</v>
      </c>
      <c r="X1121" s="49">
        <v>3009.660907714821</v>
      </c>
      <c r="Y1121" s="49">
        <v>570.88111137953058</v>
      </c>
      <c r="Z1121" s="49">
        <v>679.85335256853796</v>
      </c>
      <c r="AA1121" s="49">
        <v>820.80991387567519</v>
      </c>
      <c r="AB1121" s="49">
        <v>1199.6404178821281</v>
      </c>
      <c r="AC1121" s="49">
        <v>1467.2526366063466</v>
      </c>
      <c r="AD1121" s="49">
        <v>1812.4154620547708</v>
      </c>
      <c r="AE1121" s="49">
        <v>2068.5963484854087</v>
      </c>
      <c r="AF1121" s="49">
        <v>2357.5274037366903</v>
      </c>
      <c r="AG1121" s="49">
        <v>2611.656639200573</v>
      </c>
      <c r="AH1121" s="49">
        <v>3009.660907714821</v>
      </c>
      <c r="AI1121" s="1"/>
      <c r="AJ1121" s="33" t="str">
        <f t="shared" si="34"/>
        <v/>
      </c>
      <c r="AK1121" s="33" t="str">
        <f t="shared" si="35"/>
        <v/>
      </c>
      <c r="AL1121" s="29"/>
      <c r="AM1121" s="29"/>
      <c r="AN1121" s="29"/>
      <c r="AO1121" s="29" t="s">
        <v>13</v>
      </c>
      <c r="AP1121" s="29"/>
      <c r="AQ1121" s="29"/>
      <c r="AR1121" s="7"/>
      <c r="AS1121" s="7"/>
      <c r="AT1121" s="7"/>
      <c r="AU1121" s="7"/>
      <c r="AV1121" s="7"/>
      <c r="AW1121" s="7"/>
      <c r="AX1121" s="7"/>
      <c r="AY1121" s="7"/>
      <c r="AZ1121" s="7"/>
      <c r="BA1121" s="7"/>
      <c r="BB1121" s="7"/>
      <c r="BC1121" s="7"/>
      <c r="BD1121" s="7"/>
      <c r="BE1121" s="7"/>
      <c r="BF1121" s="7"/>
      <c r="BG1121" s="7"/>
      <c r="BH1121" s="7"/>
    </row>
    <row r="1122" spans="1:60" x14ac:dyDescent="0.25">
      <c r="A1122" s="1"/>
      <c r="B1122" s="79" t="s">
        <v>2817</v>
      </c>
      <c r="C1122" s="80" t="s">
        <v>4333</v>
      </c>
      <c r="D1122" s="82" t="s">
        <v>3313</v>
      </c>
      <c r="E1122" s="50">
        <v>3620</v>
      </c>
      <c r="F1122" s="50">
        <v>4069.3</v>
      </c>
      <c r="G1122" s="50">
        <v>4589</v>
      </c>
      <c r="H1122" s="50">
        <v>5763</v>
      </c>
      <c r="I1122" s="50">
        <v>6467</v>
      </c>
      <c r="J1122" s="50">
        <v>7292</v>
      </c>
      <c r="K1122" s="50">
        <v>7868</v>
      </c>
      <c r="L1122" s="50">
        <v>8416</v>
      </c>
      <c r="M1122" s="50">
        <v>8944</v>
      </c>
      <c r="N1122" s="50">
        <v>9617</v>
      </c>
      <c r="O1122" s="49">
        <v>3435.3530683471758</v>
      </c>
      <c r="P1122" s="49">
        <v>3949.0664635040434</v>
      </c>
      <c r="Q1122" s="49">
        <v>4579.0225964690044</v>
      </c>
      <c r="R1122" s="49">
        <v>6233.2760494775812</v>
      </c>
      <c r="S1122" s="49">
        <v>7363.1034448661176</v>
      </c>
      <c r="T1122" s="49">
        <v>8801.8925755996352</v>
      </c>
      <c r="U1122" s="49">
        <v>9845.849722159568</v>
      </c>
      <c r="V1122" s="49">
        <v>11050.92456545106</v>
      </c>
      <c r="W1122" s="49">
        <v>12050.345718117907</v>
      </c>
      <c r="X1122" s="49">
        <v>13655.24854779172</v>
      </c>
      <c r="Y1122" s="49">
        <v>3613.7695820607942</v>
      </c>
      <c r="Z1122" s="49">
        <v>4065.6005065693557</v>
      </c>
      <c r="AA1122" s="49">
        <v>4588.678148273194</v>
      </c>
      <c r="AB1122" s="49">
        <v>5788.4203269987893</v>
      </c>
      <c r="AC1122" s="49">
        <v>6534.1090685582558</v>
      </c>
      <c r="AD1122" s="49">
        <v>7441.0451898660576</v>
      </c>
      <c r="AE1122" s="49">
        <v>8090.856306722204</v>
      </c>
      <c r="AF1122" s="49">
        <v>8738.9434007795189</v>
      </c>
      <c r="AG1122" s="49">
        <v>9347.3100794241473</v>
      </c>
      <c r="AH1122" s="49">
        <v>10160.610381433502</v>
      </c>
      <c r="AI1122" s="1"/>
      <c r="AJ1122" s="33" t="str">
        <f t="shared" si="34"/>
        <v/>
      </c>
      <c r="AK1122" s="33" t="str">
        <f t="shared" si="35"/>
        <v/>
      </c>
      <c r="AL1122" s="29"/>
      <c r="AM1122" s="29"/>
      <c r="AN1122" s="29"/>
      <c r="AO1122" s="29" t="s">
        <v>13</v>
      </c>
      <c r="AP1122" s="29"/>
      <c r="AQ1122" s="29"/>
      <c r="AR1122" s="7"/>
      <c r="AS1122" s="7"/>
      <c r="AT1122" s="7"/>
      <c r="AU1122" s="7"/>
      <c r="AV1122" s="7"/>
      <c r="AW1122" s="7"/>
      <c r="AX1122" s="7"/>
      <c r="AY1122" s="7"/>
      <c r="AZ1122" s="7"/>
      <c r="BA1122" s="7"/>
      <c r="BB1122" s="7"/>
      <c r="BC1122" s="7"/>
      <c r="BD1122" s="7"/>
      <c r="BE1122" s="7"/>
      <c r="BF1122" s="7"/>
      <c r="BG1122" s="7"/>
      <c r="BH1122" s="7"/>
    </row>
    <row r="1123" spans="1:60" x14ac:dyDescent="0.25">
      <c r="A1123" s="1"/>
      <c r="B1123" s="79" t="s">
        <v>2819</v>
      </c>
      <c r="C1123" s="80" t="s">
        <v>4333</v>
      </c>
      <c r="D1123" s="82" t="s">
        <v>3314</v>
      </c>
      <c r="E1123" s="50">
        <v>459.8</v>
      </c>
      <c r="F1123" s="50">
        <v>526.5</v>
      </c>
      <c r="G1123" s="50">
        <v>608.70000000000005</v>
      </c>
      <c r="H1123" s="50">
        <v>817.2</v>
      </c>
      <c r="I1123" s="50">
        <v>958.6</v>
      </c>
      <c r="J1123" s="50">
        <v>1141</v>
      </c>
      <c r="K1123" s="50">
        <v>1281</v>
      </c>
      <c r="L1123" s="50">
        <v>1423</v>
      </c>
      <c r="M1123" s="50">
        <v>1569</v>
      </c>
      <c r="N1123" s="50">
        <v>1769</v>
      </c>
      <c r="O1123" s="49">
        <v>495.79559403344223</v>
      </c>
      <c r="P1123" s="49">
        <v>587.26516892614893</v>
      </c>
      <c r="Q1123" s="49">
        <v>704.5331455006019</v>
      </c>
      <c r="R1123" s="49">
        <v>1019.3354781697418</v>
      </c>
      <c r="S1123" s="49">
        <v>1241.0106713313623</v>
      </c>
      <c r="T1123" s="49">
        <v>1527.2435072198082</v>
      </c>
      <c r="U1123" s="49">
        <v>1739.9456763651087</v>
      </c>
      <c r="V1123" s="49">
        <v>1979.7179219952834</v>
      </c>
      <c r="W1123" s="49">
        <v>2191.326295018604</v>
      </c>
      <c r="X1123" s="49">
        <v>2522.9285703264204</v>
      </c>
      <c r="Y1123" s="49">
        <v>461.23460700857919</v>
      </c>
      <c r="Z1123" s="49">
        <v>528.70964250640543</v>
      </c>
      <c r="AA1123" s="49">
        <v>612.35244293196479</v>
      </c>
      <c r="AB1123" s="49">
        <v>830.05667352316391</v>
      </c>
      <c r="AC1123" s="49">
        <v>983.38992123562741</v>
      </c>
      <c r="AD1123" s="49">
        <v>1185.4921569251533</v>
      </c>
      <c r="AE1123" s="49">
        <v>1341.1895969003422</v>
      </c>
      <c r="AF1123" s="49">
        <v>1502.2737494103317</v>
      </c>
      <c r="AG1123" s="49">
        <v>1662.7478713649821</v>
      </c>
      <c r="AH1123" s="49">
        <v>1886.6512737133587</v>
      </c>
      <c r="AI1123" s="1"/>
      <c r="AJ1123" s="33" t="str">
        <f t="shared" si="34"/>
        <v/>
      </c>
      <c r="AK1123" s="33" t="str">
        <f t="shared" si="35"/>
        <v/>
      </c>
      <c r="AL1123" s="29"/>
      <c r="AM1123" s="29"/>
      <c r="AN1123" s="29"/>
      <c r="AO1123" s="29" t="s">
        <v>13</v>
      </c>
      <c r="AP1123" s="29"/>
      <c r="AQ1123" s="29"/>
      <c r="AR1123" s="7"/>
      <c r="AS1123" s="7"/>
      <c r="AT1123" s="7"/>
      <c r="AU1123" s="7"/>
      <c r="AV1123" s="7"/>
      <c r="AW1123" s="7"/>
      <c r="AX1123" s="7"/>
      <c r="AY1123" s="7"/>
      <c r="AZ1123" s="7"/>
      <c r="BA1123" s="7"/>
      <c r="BB1123" s="7"/>
      <c r="BC1123" s="7"/>
      <c r="BD1123" s="7"/>
      <c r="BE1123" s="7"/>
      <c r="BF1123" s="7"/>
      <c r="BG1123" s="7"/>
      <c r="BH1123" s="7"/>
    </row>
    <row r="1124" spans="1:60" x14ac:dyDescent="0.25">
      <c r="A1124" s="1"/>
      <c r="B1124" s="79" t="s">
        <v>2821</v>
      </c>
      <c r="C1124" s="80" t="s">
        <v>4333</v>
      </c>
      <c r="D1124" s="82" t="s">
        <v>3315</v>
      </c>
      <c r="E1124" s="50">
        <v>536.6</v>
      </c>
      <c r="F1124" s="50">
        <v>640</v>
      </c>
      <c r="G1124" s="50">
        <v>772.1</v>
      </c>
      <c r="H1124" s="50">
        <v>1127</v>
      </c>
      <c r="I1124" s="50">
        <v>1382</v>
      </c>
      <c r="J1124" s="50">
        <v>1724</v>
      </c>
      <c r="K1124" s="50">
        <v>1994</v>
      </c>
      <c r="L1124" s="50">
        <v>2277</v>
      </c>
      <c r="M1124" s="50">
        <v>2574</v>
      </c>
      <c r="N1124" s="50">
        <v>2993</v>
      </c>
      <c r="O1124" s="49">
        <v>486.14068714231979</v>
      </c>
      <c r="P1124" s="49">
        <v>579.75002194379988</v>
      </c>
      <c r="Q1124" s="49">
        <v>700.26492156179347</v>
      </c>
      <c r="R1124" s="49">
        <v>1024.8345537241914</v>
      </c>
      <c r="S1124" s="49">
        <v>1253.1969402232517</v>
      </c>
      <c r="T1124" s="49">
        <v>1546.8591835752491</v>
      </c>
      <c r="U1124" s="49">
        <v>1764.8409138230365</v>
      </c>
      <c r="V1124" s="49">
        <v>2009.9205686174853</v>
      </c>
      <c r="W1124" s="49">
        <v>2226.3344587415527</v>
      </c>
      <c r="X1124" s="49">
        <v>2565.6407675019586</v>
      </c>
      <c r="Y1124" s="49">
        <v>528.19011452372001</v>
      </c>
      <c r="Z1124" s="49">
        <v>630.73077260673847</v>
      </c>
      <c r="AA1124" s="49">
        <v>760.58445307479144</v>
      </c>
      <c r="AB1124" s="49">
        <v>1101.808520096376</v>
      </c>
      <c r="AC1124" s="49">
        <v>1341.1990307539493</v>
      </c>
      <c r="AD1124" s="49">
        <v>1655.7166685290067</v>
      </c>
      <c r="AE1124" s="49">
        <v>1897.5119637149626</v>
      </c>
      <c r="AF1124" s="49">
        <v>2158.29803049666</v>
      </c>
      <c r="AG1124" s="49">
        <v>2413.8011721652256</v>
      </c>
      <c r="AH1124" s="49">
        <v>2791.6480539191921</v>
      </c>
      <c r="AI1124" s="1"/>
      <c r="AJ1124" s="33" t="str">
        <f t="shared" si="34"/>
        <v/>
      </c>
      <c r="AK1124" s="33" t="str">
        <f t="shared" si="35"/>
        <v/>
      </c>
      <c r="AL1124" s="29"/>
      <c r="AM1124" s="29"/>
      <c r="AN1124" s="29"/>
      <c r="AO1124" s="29" t="s">
        <v>13</v>
      </c>
      <c r="AP1124" s="29"/>
      <c r="AQ1124" s="29"/>
      <c r="AR1124" s="7"/>
      <c r="AS1124" s="7"/>
      <c r="AT1124" s="7"/>
      <c r="AU1124" s="7"/>
      <c r="AV1124" s="7"/>
      <c r="AW1124" s="7"/>
      <c r="AX1124" s="7"/>
      <c r="AY1124" s="7"/>
      <c r="AZ1124" s="7"/>
      <c r="BA1124" s="7"/>
      <c r="BB1124" s="7"/>
      <c r="BC1124" s="7"/>
      <c r="BD1124" s="7"/>
      <c r="BE1124" s="7"/>
      <c r="BF1124" s="7"/>
      <c r="BG1124" s="7"/>
      <c r="BH1124" s="7"/>
    </row>
    <row r="1125" spans="1:60" x14ac:dyDescent="0.25">
      <c r="A1125" s="1"/>
      <c r="B1125" s="79" t="s">
        <v>2823</v>
      </c>
      <c r="C1125" s="80" t="s">
        <v>4333</v>
      </c>
      <c r="D1125" s="82" t="s">
        <v>3316</v>
      </c>
      <c r="E1125" s="50">
        <v>747.8</v>
      </c>
      <c r="F1125" s="50">
        <v>927.8</v>
      </c>
      <c r="G1125" s="50">
        <v>1170</v>
      </c>
      <c r="H1125" s="50">
        <v>1879</v>
      </c>
      <c r="I1125" s="50">
        <v>2433</v>
      </c>
      <c r="J1125" s="50">
        <v>3232</v>
      </c>
      <c r="K1125" s="50">
        <v>3900</v>
      </c>
      <c r="L1125" s="50">
        <v>4633</v>
      </c>
      <c r="M1125" s="50">
        <v>5437</v>
      </c>
      <c r="N1125" s="50">
        <v>6624</v>
      </c>
      <c r="O1125" s="49">
        <v>694.62210518318204</v>
      </c>
      <c r="P1125" s="49">
        <v>833.22421790168403</v>
      </c>
      <c r="Q1125" s="49">
        <v>1012.3032747361322</v>
      </c>
      <c r="R1125" s="49">
        <v>1496.6686126310312</v>
      </c>
      <c r="S1125" s="49">
        <v>1839.587802272024</v>
      </c>
      <c r="T1125" s="49">
        <v>2282.2268224595896</v>
      </c>
      <c r="U1125" s="49">
        <v>2611.9652463332864</v>
      </c>
      <c r="V1125" s="49">
        <v>2983.8427240311685</v>
      </c>
      <c r="W1125" s="49">
        <v>3312.6426460146758</v>
      </c>
      <c r="X1125" s="49">
        <v>3828.8840168162023</v>
      </c>
      <c r="Y1125" s="49">
        <v>742.28153921712271</v>
      </c>
      <c r="Z1125" s="49">
        <v>918.79278265730341</v>
      </c>
      <c r="AA1125" s="49">
        <v>1154.3050652580982</v>
      </c>
      <c r="AB1125" s="49">
        <v>1818.0976551093677</v>
      </c>
      <c r="AC1125" s="49">
        <v>2307.423144879142</v>
      </c>
      <c r="AD1125" s="49">
        <v>2978.9716245162613</v>
      </c>
      <c r="AE1125" s="49">
        <v>3518.3600729876403</v>
      </c>
      <c r="AF1125" s="49">
        <v>4110.964603290442</v>
      </c>
      <c r="AG1125" s="49">
        <v>4733.8676363569703</v>
      </c>
      <c r="AH1125" s="49">
        <v>5672.8841446110691</v>
      </c>
      <c r="AI1125" s="1"/>
      <c r="AJ1125" s="33" t="str">
        <f t="shared" si="34"/>
        <v/>
      </c>
      <c r="AK1125" s="33" t="str">
        <f t="shared" si="35"/>
        <v/>
      </c>
      <c r="AL1125" s="29"/>
      <c r="AM1125" s="29"/>
      <c r="AN1125" s="29"/>
      <c r="AO1125" s="29" t="s">
        <v>13</v>
      </c>
      <c r="AP1125" s="29"/>
      <c r="AQ1125" s="29"/>
      <c r="AR1125" s="7"/>
      <c r="AS1125" s="7"/>
      <c r="AT1125" s="7"/>
      <c r="AU1125" s="7"/>
      <c r="AV1125" s="7"/>
      <c r="AW1125" s="7"/>
      <c r="AX1125" s="7"/>
      <c r="AY1125" s="7"/>
      <c r="AZ1125" s="7"/>
      <c r="BA1125" s="7"/>
      <c r="BB1125" s="7"/>
      <c r="BC1125" s="7"/>
      <c r="BD1125" s="7"/>
      <c r="BE1125" s="7"/>
      <c r="BF1125" s="7"/>
      <c r="BG1125" s="7"/>
      <c r="BH1125" s="7"/>
    </row>
    <row r="1126" spans="1:60" x14ac:dyDescent="0.25">
      <c r="A1126" s="1"/>
      <c r="B1126" s="81" t="s">
        <v>2825</v>
      </c>
      <c r="C1126" s="53" t="s">
        <v>4327</v>
      </c>
      <c r="D1126" s="53" t="s">
        <v>4251</v>
      </c>
      <c r="E1126" s="49">
        <v>400.46453193367597</v>
      </c>
      <c r="F1126" s="49">
        <v>482.04993061719659</v>
      </c>
      <c r="G1126" s="49">
        <v>588.76575683825683</v>
      </c>
      <c r="H1126" s="49">
        <v>878.87138791842506</v>
      </c>
      <c r="I1126" s="49">
        <v>1086.7300988985683</v>
      </c>
      <c r="J1126" s="49">
        <v>1357.8295687663283</v>
      </c>
      <c r="K1126" s="49">
        <v>1561.1416344914157</v>
      </c>
      <c r="L1126" s="49">
        <v>1790.0243009878709</v>
      </c>
      <c r="M1126" s="49">
        <v>1995.0448372042547</v>
      </c>
      <c r="N1126" s="49">
        <v>2314.3180777107218</v>
      </c>
      <c r="O1126" s="49">
        <v>400.46453193367597</v>
      </c>
      <c r="P1126" s="49">
        <v>482.04993061719659</v>
      </c>
      <c r="Q1126" s="49">
        <v>588.76575683825683</v>
      </c>
      <c r="R1126" s="49">
        <v>878.87138791842506</v>
      </c>
      <c r="S1126" s="49">
        <v>1086.7300988985683</v>
      </c>
      <c r="T1126" s="49">
        <v>1357.8295687663283</v>
      </c>
      <c r="U1126" s="49">
        <v>1561.1416344914157</v>
      </c>
      <c r="V1126" s="49">
        <v>1790.0243009878709</v>
      </c>
      <c r="W1126" s="49">
        <v>1995.0448372042547</v>
      </c>
      <c r="X1126" s="49">
        <v>2314.3180777107218</v>
      </c>
      <c r="Y1126" s="49">
        <v>400.46453193367597</v>
      </c>
      <c r="Z1126" s="49">
        <v>482.04993061719659</v>
      </c>
      <c r="AA1126" s="49">
        <v>588.76575683825683</v>
      </c>
      <c r="AB1126" s="49">
        <v>878.87138791842506</v>
      </c>
      <c r="AC1126" s="49">
        <v>1086.7300988985683</v>
      </c>
      <c r="AD1126" s="49">
        <v>1357.8295687663283</v>
      </c>
      <c r="AE1126" s="49">
        <v>1561.1416344914157</v>
      </c>
      <c r="AF1126" s="49">
        <v>1790.0243009878709</v>
      </c>
      <c r="AG1126" s="49">
        <v>1995.0448372042547</v>
      </c>
      <c r="AH1126" s="49">
        <v>2314.3180777107218</v>
      </c>
      <c r="AI1126" s="1"/>
      <c r="AJ1126" s="33" t="str">
        <f t="shared" si="34"/>
        <v/>
      </c>
      <c r="AK1126" s="33" t="str">
        <f t="shared" si="35"/>
        <v/>
      </c>
      <c r="AL1126" s="29"/>
      <c r="AM1126" s="29"/>
      <c r="AN1126" s="29"/>
      <c r="AO1126" s="29" t="s">
        <v>13</v>
      </c>
      <c r="AP1126" s="29"/>
      <c r="AQ1126" s="29"/>
      <c r="AR1126" s="7"/>
      <c r="AS1126" s="7"/>
      <c r="AT1126" s="7"/>
      <c r="AU1126" s="7"/>
      <c r="AV1126" s="7"/>
      <c r="AW1126" s="7"/>
      <c r="AX1126" s="7"/>
      <c r="AY1126" s="7"/>
      <c r="AZ1126" s="7"/>
      <c r="BA1126" s="7"/>
      <c r="BB1126" s="7"/>
      <c r="BC1126" s="7"/>
      <c r="BD1126" s="7"/>
      <c r="BE1126" s="7"/>
      <c r="BF1126" s="7"/>
      <c r="BG1126" s="7"/>
      <c r="BH1126" s="7"/>
    </row>
    <row r="1127" spans="1:60" x14ac:dyDescent="0.25">
      <c r="A1127" s="1"/>
      <c r="B1127" s="79" t="s">
        <v>2827</v>
      </c>
      <c r="C1127" s="80" t="s">
        <v>4333</v>
      </c>
      <c r="D1127" s="82" t="s">
        <v>3317</v>
      </c>
      <c r="E1127" s="50">
        <v>6661</v>
      </c>
      <c r="F1127" s="50">
        <v>7143.7</v>
      </c>
      <c r="G1127" s="50">
        <v>7709</v>
      </c>
      <c r="H1127" s="50">
        <v>9037</v>
      </c>
      <c r="I1127" s="50">
        <v>9872</v>
      </c>
      <c r="J1127" s="50">
        <v>10890</v>
      </c>
      <c r="K1127" s="50">
        <v>11630</v>
      </c>
      <c r="L1127" s="50">
        <v>12360</v>
      </c>
      <c r="M1127" s="50">
        <v>13080</v>
      </c>
      <c r="N1127" s="50">
        <v>14040</v>
      </c>
      <c r="O1127" s="49">
        <v>4913.0847282696805</v>
      </c>
      <c r="P1127" s="49">
        <v>5601.6482886166632</v>
      </c>
      <c r="Q1127" s="49">
        <v>6431.8074252082679</v>
      </c>
      <c r="R1127" s="49">
        <v>8609.7548474336472</v>
      </c>
      <c r="S1127" s="49">
        <v>10087.95705120098</v>
      </c>
      <c r="T1127" s="49">
        <v>11979.19569605652</v>
      </c>
      <c r="U1127" s="49">
        <v>13345.045436927068</v>
      </c>
      <c r="V1127" s="49">
        <v>14934.327335288604</v>
      </c>
      <c r="W1127" s="49">
        <v>16235.189300932931</v>
      </c>
      <c r="X1127" s="49">
        <v>18329.524675318808</v>
      </c>
      <c r="Y1127" s="49">
        <v>6283.9986668816964</v>
      </c>
      <c r="Z1127" s="49">
        <v>6835.2896577233332</v>
      </c>
      <c r="AA1127" s="49">
        <v>7443.4451082116193</v>
      </c>
      <c r="AB1127" s="49">
        <v>8904.406676789753</v>
      </c>
      <c r="AC1127" s="49">
        <v>9956.0748825286264</v>
      </c>
      <c r="AD1127" s="49">
        <v>11394.39263777114</v>
      </c>
      <c r="AE1127" s="49">
        <v>12487.522718463533</v>
      </c>
      <c r="AF1127" s="49">
        <v>13708.457175627365</v>
      </c>
      <c r="AG1127" s="49">
        <v>14784.527553377562</v>
      </c>
      <c r="AH1127" s="49">
        <v>16401.648416748554</v>
      </c>
      <c r="AI1127" s="1"/>
      <c r="AJ1127" s="33" t="str">
        <f t="shared" si="34"/>
        <v/>
      </c>
      <c r="AK1127" s="33" t="str">
        <f t="shared" si="35"/>
        <v/>
      </c>
      <c r="AL1127" s="29"/>
      <c r="AM1127" s="29"/>
      <c r="AN1127" s="29"/>
      <c r="AO1127" s="29" t="s">
        <v>13</v>
      </c>
      <c r="AP1127" s="29"/>
      <c r="AQ1127" s="29"/>
      <c r="AR1127" s="7"/>
      <c r="AS1127" s="7"/>
      <c r="AT1127" s="7"/>
      <c r="AU1127" s="7"/>
      <c r="AV1127" s="7"/>
      <c r="AW1127" s="7"/>
      <c r="AX1127" s="7"/>
      <c r="AY1127" s="7"/>
      <c r="AZ1127" s="7"/>
      <c r="BA1127" s="7"/>
      <c r="BB1127" s="7"/>
      <c r="BC1127" s="7"/>
      <c r="BD1127" s="7"/>
      <c r="BE1127" s="7"/>
      <c r="BF1127" s="7"/>
      <c r="BG1127" s="7"/>
      <c r="BH1127" s="7"/>
    </row>
    <row r="1128" spans="1:60" x14ac:dyDescent="0.25">
      <c r="A1128" s="1"/>
      <c r="B1128" s="81" t="s">
        <v>2833</v>
      </c>
      <c r="C1128" s="53" t="s">
        <v>4327</v>
      </c>
      <c r="D1128" s="53" t="s">
        <v>4252</v>
      </c>
      <c r="E1128" s="49">
        <v>25.868356153069474</v>
      </c>
      <c r="F1128" s="49">
        <v>30.641434325413634</v>
      </c>
      <c r="G1128" s="49">
        <v>36.96747108090927</v>
      </c>
      <c r="H1128" s="49">
        <v>54.067072389289045</v>
      </c>
      <c r="I1128" s="49">
        <v>66.323389855096408</v>
      </c>
      <c r="J1128" s="49">
        <v>82.231910167219453</v>
      </c>
      <c r="K1128" s="49">
        <v>94.218229419376684</v>
      </c>
      <c r="L1128" s="49">
        <v>107.41164394335979</v>
      </c>
      <c r="M1128" s="49">
        <v>119.60173890105843</v>
      </c>
      <c r="N1128" s="49">
        <v>138.35903260152696</v>
      </c>
      <c r="O1128" s="49">
        <v>25.868356153069474</v>
      </c>
      <c r="P1128" s="49">
        <v>30.641434325413634</v>
      </c>
      <c r="Q1128" s="49">
        <v>36.96747108090927</v>
      </c>
      <c r="R1128" s="49">
        <v>54.067072389289045</v>
      </c>
      <c r="S1128" s="49">
        <v>66.323389855096408</v>
      </c>
      <c r="T1128" s="49">
        <v>82.231910167219453</v>
      </c>
      <c r="U1128" s="49">
        <v>94.218229419376684</v>
      </c>
      <c r="V1128" s="49">
        <v>107.41164394335979</v>
      </c>
      <c r="W1128" s="49">
        <v>119.60173890105843</v>
      </c>
      <c r="X1128" s="49">
        <v>138.35903260152696</v>
      </c>
      <c r="Y1128" s="49">
        <v>25.868356153069474</v>
      </c>
      <c r="Z1128" s="49">
        <v>30.641434325413634</v>
      </c>
      <c r="AA1128" s="49">
        <v>36.96747108090927</v>
      </c>
      <c r="AB1128" s="49">
        <v>54.067072389289045</v>
      </c>
      <c r="AC1128" s="49">
        <v>66.323389855096408</v>
      </c>
      <c r="AD1128" s="49">
        <v>82.231910167219453</v>
      </c>
      <c r="AE1128" s="49">
        <v>94.218229419376684</v>
      </c>
      <c r="AF1128" s="49">
        <v>107.41164394335979</v>
      </c>
      <c r="AG1128" s="49">
        <v>119.60173890105843</v>
      </c>
      <c r="AH1128" s="49">
        <v>138.35903260152696</v>
      </c>
      <c r="AI1128" s="1"/>
      <c r="AJ1128" s="33" t="str">
        <f t="shared" si="34"/>
        <v/>
      </c>
      <c r="AK1128" s="33" t="str">
        <f t="shared" si="35"/>
        <v/>
      </c>
      <c r="AL1128" s="29"/>
      <c r="AM1128" s="29"/>
      <c r="AN1128" s="29"/>
      <c r="AO1128" s="29" t="s">
        <v>13</v>
      </c>
      <c r="AP1128" s="29"/>
      <c r="AQ1128" s="29"/>
      <c r="AR1128" s="7"/>
      <c r="AS1128" s="7"/>
      <c r="AT1128" s="7"/>
      <c r="AU1128" s="7"/>
      <c r="AV1128" s="7"/>
      <c r="AW1128" s="7"/>
      <c r="AX1128" s="7"/>
      <c r="AY1128" s="7"/>
      <c r="AZ1128" s="7"/>
      <c r="BA1128" s="7"/>
      <c r="BB1128" s="7"/>
      <c r="BC1128" s="7"/>
      <c r="BD1128" s="7"/>
      <c r="BE1128" s="7"/>
      <c r="BF1128" s="7"/>
      <c r="BG1128" s="7"/>
      <c r="BH1128" s="7"/>
    </row>
    <row r="1129" spans="1:60" x14ac:dyDescent="0.25">
      <c r="A1129" s="1"/>
      <c r="B1129" s="81" t="s">
        <v>2837</v>
      </c>
      <c r="C1129" s="53" t="s">
        <v>4327</v>
      </c>
      <c r="D1129" s="53" t="s">
        <v>4253</v>
      </c>
      <c r="E1129" s="49">
        <v>49.215829709761245</v>
      </c>
      <c r="F1129" s="49">
        <v>59.240990402406034</v>
      </c>
      <c r="G1129" s="49">
        <v>72.589515594421471</v>
      </c>
      <c r="H1129" s="49">
        <v>108.91143014311788</v>
      </c>
      <c r="I1129" s="49">
        <v>134.89080665533155</v>
      </c>
      <c r="J1129" s="49">
        <v>168.49030281554957</v>
      </c>
      <c r="K1129" s="49">
        <v>193.64459501336597</v>
      </c>
      <c r="L1129" s="49">
        <v>221.40492998378411</v>
      </c>
      <c r="M1129" s="49">
        <v>246.74857979012015</v>
      </c>
      <c r="N1129" s="49">
        <v>285.74171783861578</v>
      </c>
      <c r="O1129" s="49">
        <v>49.215829709761245</v>
      </c>
      <c r="P1129" s="49">
        <v>59.240990402406034</v>
      </c>
      <c r="Q1129" s="49">
        <v>72.589515594421471</v>
      </c>
      <c r="R1129" s="49">
        <v>108.91143014311788</v>
      </c>
      <c r="S1129" s="49">
        <v>134.89080665533155</v>
      </c>
      <c r="T1129" s="49">
        <v>168.49030281554957</v>
      </c>
      <c r="U1129" s="49">
        <v>193.64459501336597</v>
      </c>
      <c r="V1129" s="49">
        <v>221.40492998378411</v>
      </c>
      <c r="W1129" s="49">
        <v>246.74857979012015</v>
      </c>
      <c r="X1129" s="49">
        <v>285.74171783861578</v>
      </c>
      <c r="Y1129" s="49">
        <v>49.215829709761245</v>
      </c>
      <c r="Z1129" s="49">
        <v>59.240990402406034</v>
      </c>
      <c r="AA1129" s="49">
        <v>72.589515594421471</v>
      </c>
      <c r="AB1129" s="49">
        <v>108.91143014311788</v>
      </c>
      <c r="AC1129" s="49">
        <v>134.89080665533155</v>
      </c>
      <c r="AD1129" s="49">
        <v>168.49030281554957</v>
      </c>
      <c r="AE1129" s="49">
        <v>193.64459501336597</v>
      </c>
      <c r="AF1129" s="49">
        <v>221.40492998378411</v>
      </c>
      <c r="AG1129" s="49">
        <v>246.74857979012015</v>
      </c>
      <c r="AH1129" s="49">
        <v>285.74171783861578</v>
      </c>
      <c r="AI1129" s="1"/>
      <c r="AJ1129" s="33" t="str">
        <f t="shared" si="34"/>
        <v/>
      </c>
      <c r="AK1129" s="33" t="str">
        <f t="shared" si="35"/>
        <v/>
      </c>
      <c r="AL1129" s="29"/>
      <c r="AM1129" s="29"/>
      <c r="AN1129" s="29"/>
      <c r="AO1129" s="29" t="s">
        <v>13</v>
      </c>
      <c r="AP1129" s="29"/>
      <c r="AQ1129" s="29"/>
      <c r="AR1129" s="7"/>
      <c r="AS1129" s="7"/>
      <c r="AT1129" s="7"/>
      <c r="AU1129" s="7"/>
      <c r="AV1129" s="7"/>
      <c r="AW1129" s="7"/>
      <c r="AX1129" s="7"/>
      <c r="AY1129" s="7"/>
      <c r="AZ1129" s="7"/>
      <c r="BA1129" s="7"/>
      <c r="BB1129" s="7"/>
      <c r="BC1129" s="7"/>
      <c r="BD1129" s="7"/>
      <c r="BE1129" s="7"/>
      <c r="BF1129" s="7"/>
      <c r="BG1129" s="7"/>
      <c r="BH1129" s="7"/>
    </row>
    <row r="1130" spans="1:60" x14ac:dyDescent="0.25">
      <c r="A1130" s="1"/>
      <c r="B1130" s="81" t="s">
        <v>2839</v>
      </c>
      <c r="C1130" s="53" t="s">
        <v>4327</v>
      </c>
      <c r="D1130" s="53" t="s">
        <v>4254</v>
      </c>
      <c r="E1130" s="49">
        <v>1698.8475553924859</v>
      </c>
      <c r="F1130" s="49">
        <v>1975.6419207962638</v>
      </c>
      <c r="G1130" s="49">
        <v>2317.855864627481</v>
      </c>
      <c r="H1130" s="49">
        <v>3224.2730873651217</v>
      </c>
      <c r="I1130" s="49">
        <v>3845.5412030456546</v>
      </c>
      <c r="J1130" s="49">
        <v>4628.2887299785607</v>
      </c>
      <c r="K1130" s="49">
        <v>5202.6991094381538</v>
      </c>
      <c r="L1130" s="49">
        <v>5855.7808793452341</v>
      </c>
      <c r="M1130" s="49">
        <v>6413.452146436196</v>
      </c>
      <c r="N1130" s="49">
        <v>7312.358792961606</v>
      </c>
      <c r="O1130" s="49">
        <v>1698.8475553924859</v>
      </c>
      <c r="P1130" s="49">
        <v>1975.6419207962638</v>
      </c>
      <c r="Q1130" s="49">
        <v>2317.855864627481</v>
      </c>
      <c r="R1130" s="49">
        <v>3224.2730873651217</v>
      </c>
      <c r="S1130" s="49">
        <v>3845.5412030456546</v>
      </c>
      <c r="T1130" s="49">
        <v>4628.2887299785607</v>
      </c>
      <c r="U1130" s="49">
        <v>5202.6991094381538</v>
      </c>
      <c r="V1130" s="49">
        <v>5855.7808793452341</v>
      </c>
      <c r="W1130" s="49">
        <v>6413.452146436196</v>
      </c>
      <c r="X1130" s="49">
        <v>7312.358792961606</v>
      </c>
      <c r="Y1130" s="49">
        <v>1698.8475553924859</v>
      </c>
      <c r="Z1130" s="49">
        <v>1975.6419207962638</v>
      </c>
      <c r="AA1130" s="49">
        <v>2317.855864627481</v>
      </c>
      <c r="AB1130" s="49">
        <v>3224.2730873651217</v>
      </c>
      <c r="AC1130" s="49">
        <v>3845.5412030456546</v>
      </c>
      <c r="AD1130" s="49">
        <v>4628.2887299785607</v>
      </c>
      <c r="AE1130" s="49">
        <v>5202.6991094381538</v>
      </c>
      <c r="AF1130" s="49">
        <v>5855.7808793452341</v>
      </c>
      <c r="AG1130" s="49">
        <v>6413.452146436196</v>
      </c>
      <c r="AH1130" s="49">
        <v>7312.358792961606</v>
      </c>
      <c r="AI1130" s="1"/>
      <c r="AJ1130" s="33" t="str">
        <f t="shared" si="34"/>
        <v/>
      </c>
      <c r="AK1130" s="33" t="str">
        <f t="shared" si="35"/>
        <v/>
      </c>
      <c r="AL1130" s="29"/>
      <c r="AM1130" s="29"/>
      <c r="AN1130" s="29"/>
      <c r="AO1130" s="29" t="s">
        <v>13</v>
      </c>
      <c r="AP1130" s="29"/>
      <c r="AQ1130" s="29"/>
      <c r="AR1130" s="7"/>
      <c r="AS1130" s="7"/>
      <c r="AT1130" s="7"/>
      <c r="AU1130" s="7"/>
      <c r="AV1130" s="7"/>
      <c r="AW1130" s="7"/>
      <c r="AX1130" s="7"/>
      <c r="AY1130" s="7"/>
      <c r="AZ1130" s="7"/>
      <c r="BA1130" s="7"/>
      <c r="BB1130" s="7"/>
      <c r="BC1130" s="7"/>
      <c r="BD1130" s="7"/>
      <c r="BE1130" s="7"/>
      <c r="BF1130" s="7"/>
      <c r="BG1130" s="7"/>
      <c r="BH1130" s="7"/>
    </row>
    <row r="1131" spans="1:60" x14ac:dyDescent="0.25">
      <c r="A1131" s="1"/>
      <c r="B1131" s="79" t="s">
        <v>2841</v>
      </c>
      <c r="C1131" s="80" t="s">
        <v>3585</v>
      </c>
      <c r="D1131" s="50" t="s">
        <v>3318</v>
      </c>
      <c r="E1131" s="50">
        <v>4292</v>
      </c>
      <c r="F1131" s="50">
        <v>4778.3999999999996</v>
      </c>
      <c r="G1131" s="50">
        <v>5340</v>
      </c>
      <c r="H1131" s="50">
        <v>6604</v>
      </c>
      <c r="I1131" s="50">
        <v>7363</v>
      </c>
      <c r="J1131" s="50">
        <v>8255</v>
      </c>
      <c r="K1131" s="50">
        <v>8879</v>
      </c>
      <c r="L1131" s="50">
        <v>9474</v>
      </c>
      <c r="M1131" s="50">
        <v>10050</v>
      </c>
      <c r="N1131" s="50">
        <v>10780</v>
      </c>
      <c r="O1131" s="50">
        <v>4292</v>
      </c>
      <c r="P1131" s="50">
        <v>4778.3999999999996</v>
      </c>
      <c r="Q1131" s="50">
        <v>5340</v>
      </c>
      <c r="R1131" s="50">
        <v>6604</v>
      </c>
      <c r="S1131" s="50">
        <v>7363</v>
      </c>
      <c r="T1131" s="50">
        <v>8255</v>
      </c>
      <c r="U1131" s="50">
        <v>8879</v>
      </c>
      <c r="V1131" s="50">
        <v>9474</v>
      </c>
      <c r="W1131" s="50">
        <v>10050</v>
      </c>
      <c r="X1131" s="50">
        <v>10780</v>
      </c>
      <c r="Y1131" s="50">
        <v>4292</v>
      </c>
      <c r="Z1131" s="50">
        <v>4778.3999999999996</v>
      </c>
      <c r="AA1131" s="50">
        <v>5340</v>
      </c>
      <c r="AB1131" s="50">
        <v>6604</v>
      </c>
      <c r="AC1131" s="50">
        <v>7363</v>
      </c>
      <c r="AD1131" s="50">
        <v>8255</v>
      </c>
      <c r="AE1131" s="50">
        <v>8879</v>
      </c>
      <c r="AF1131" s="50">
        <v>9474</v>
      </c>
      <c r="AG1131" s="50">
        <v>10050</v>
      </c>
      <c r="AH1131" s="50">
        <v>10780</v>
      </c>
      <c r="AI1131" s="1"/>
      <c r="AJ1131" s="33" t="str">
        <f t="shared" si="34"/>
        <v/>
      </c>
      <c r="AK1131" s="33" t="str">
        <f t="shared" si="35"/>
        <v/>
      </c>
      <c r="AL1131" s="29"/>
      <c r="AM1131" s="29"/>
      <c r="AN1131" s="29"/>
      <c r="AO1131" s="29" t="s">
        <v>13</v>
      </c>
      <c r="AP1131" s="29"/>
      <c r="AQ1131" s="29"/>
      <c r="AR1131" s="7"/>
      <c r="AS1131" s="7"/>
      <c r="AT1131" s="7"/>
      <c r="AU1131" s="7"/>
      <c r="AV1131" s="7"/>
      <c r="AW1131" s="7"/>
      <c r="AX1131" s="7"/>
      <c r="AY1131" s="7"/>
      <c r="AZ1131" s="7"/>
      <c r="BA1131" s="7"/>
      <c r="BB1131" s="7"/>
      <c r="BC1131" s="7"/>
      <c r="BD1131" s="7"/>
      <c r="BE1131" s="7"/>
      <c r="BF1131" s="7"/>
      <c r="BG1131" s="7"/>
      <c r="BH1131" s="7"/>
    </row>
    <row r="1132" spans="1:60" x14ac:dyDescent="0.25">
      <c r="A1132" s="1"/>
      <c r="B1132" s="79" t="s">
        <v>2843</v>
      </c>
      <c r="C1132" s="80" t="s">
        <v>3585</v>
      </c>
      <c r="D1132" s="50" t="s">
        <v>3319</v>
      </c>
      <c r="E1132" s="50">
        <v>5047</v>
      </c>
      <c r="F1132" s="50">
        <v>5649.8</v>
      </c>
      <c r="G1132" s="50">
        <v>6332</v>
      </c>
      <c r="H1132" s="50">
        <v>7811</v>
      </c>
      <c r="I1132" s="50">
        <v>8660</v>
      </c>
      <c r="J1132" s="50">
        <v>9621</v>
      </c>
      <c r="K1132" s="50">
        <v>10270</v>
      </c>
      <c r="L1132" s="50">
        <v>10870</v>
      </c>
      <c r="M1132" s="50">
        <v>11440</v>
      </c>
      <c r="N1132" s="50">
        <v>12150</v>
      </c>
      <c r="O1132" s="50">
        <v>5047</v>
      </c>
      <c r="P1132" s="50">
        <v>5649.8</v>
      </c>
      <c r="Q1132" s="50">
        <v>6332</v>
      </c>
      <c r="R1132" s="50">
        <v>7811</v>
      </c>
      <c r="S1132" s="50">
        <v>8660</v>
      </c>
      <c r="T1132" s="50">
        <v>9621</v>
      </c>
      <c r="U1132" s="50">
        <v>10270</v>
      </c>
      <c r="V1132" s="50">
        <v>10870</v>
      </c>
      <c r="W1132" s="50">
        <v>11440</v>
      </c>
      <c r="X1132" s="50">
        <v>12150</v>
      </c>
      <c r="Y1132" s="50">
        <v>5047</v>
      </c>
      <c r="Z1132" s="50">
        <v>5649.8</v>
      </c>
      <c r="AA1132" s="50">
        <v>6332</v>
      </c>
      <c r="AB1132" s="50">
        <v>7811</v>
      </c>
      <c r="AC1132" s="50">
        <v>8660</v>
      </c>
      <c r="AD1132" s="50">
        <v>9621</v>
      </c>
      <c r="AE1132" s="50">
        <v>10270</v>
      </c>
      <c r="AF1132" s="50">
        <v>10870</v>
      </c>
      <c r="AG1132" s="50">
        <v>11440</v>
      </c>
      <c r="AH1132" s="50">
        <v>12150</v>
      </c>
      <c r="AI1132" s="1"/>
      <c r="AJ1132" s="33" t="str">
        <f t="shared" si="34"/>
        <v/>
      </c>
      <c r="AK1132" s="33" t="str">
        <f t="shared" si="35"/>
        <v/>
      </c>
      <c r="AL1132" s="29"/>
      <c r="AM1132" s="29"/>
      <c r="AN1132" s="29"/>
      <c r="AO1132" s="29" t="s">
        <v>13</v>
      </c>
      <c r="AP1132" s="29"/>
      <c r="AQ1132" s="29"/>
      <c r="AR1132" s="7"/>
      <c r="AS1132" s="7"/>
      <c r="AT1132" s="7"/>
      <c r="AU1132" s="7"/>
      <c r="AV1132" s="7"/>
      <c r="AW1132" s="7"/>
      <c r="AX1132" s="7"/>
      <c r="AY1132" s="7"/>
      <c r="AZ1132" s="7"/>
      <c r="BA1132" s="7"/>
      <c r="BB1132" s="7"/>
      <c r="BC1132" s="7"/>
      <c r="BD1132" s="7"/>
      <c r="BE1132" s="7"/>
      <c r="BF1132" s="7"/>
      <c r="BG1132" s="7"/>
      <c r="BH1132" s="7"/>
    </row>
    <row r="1133" spans="1:60" x14ac:dyDescent="0.25">
      <c r="A1133" s="1"/>
      <c r="B1133" s="79" t="s">
        <v>2845</v>
      </c>
      <c r="C1133" s="80" t="s">
        <v>4333</v>
      </c>
      <c r="D1133" s="82" t="s">
        <v>3320</v>
      </c>
      <c r="E1133" s="50">
        <v>271.2</v>
      </c>
      <c r="F1133" s="50">
        <v>316.7</v>
      </c>
      <c r="G1133" s="50">
        <v>373.8</v>
      </c>
      <c r="H1133" s="50">
        <v>522.5</v>
      </c>
      <c r="I1133" s="50">
        <v>626</v>
      </c>
      <c r="J1133" s="50">
        <v>762.4</v>
      </c>
      <c r="K1133" s="50">
        <v>868</v>
      </c>
      <c r="L1133" s="50">
        <v>977</v>
      </c>
      <c r="M1133" s="50">
        <v>1090</v>
      </c>
      <c r="N1133" s="50">
        <v>1247</v>
      </c>
      <c r="O1133" s="49">
        <v>357.32403966966115</v>
      </c>
      <c r="P1133" s="49">
        <v>424.55971420923294</v>
      </c>
      <c r="Q1133" s="49">
        <v>511.74707758254874</v>
      </c>
      <c r="R1133" s="49">
        <v>746.25560386546238</v>
      </c>
      <c r="S1133" s="49">
        <v>912.45222345360798</v>
      </c>
      <c r="T1133" s="49">
        <v>1126.6617447919496</v>
      </c>
      <c r="U1133" s="49">
        <v>1286.4108259169084</v>
      </c>
      <c r="V1133" s="49">
        <v>1465.8140983381766</v>
      </c>
      <c r="W1133" s="49">
        <v>1625.2653603370677</v>
      </c>
      <c r="X1133" s="49">
        <v>1875.1839810411618</v>
      </c>
      <c r="Y1133" s="49">
        <v>281.61059820182714</v>
      </c>
      <c r="Z1133" s="49">
        <v>328.68441268991478</v>
      </c>
      <c r="AA1133" s="49">
        <v>389.80490955377633</v>
      </c>
      <c r="AB1133" s="49">
        <v>563.59796805692167</v>
      </c>
      <c r="AC1133" s="49">
        <v>695.23726728025588</v>
      </c>
      <c r="AD1133" s="49">
        <v>872.15572222988874</v>
      </c>
      <c r="AE1133" s="49">
        <v>1007.4702753056362</v>
      </c>
      <c r="AF1133" s="49">
        <v>1150.4501639264497</v>
      </c>
      <c r="AG1133" s="49">
        <v>1288.0903302034819</v>
      </c>
      <c r="AH1133" s="49">
        <v>1485.6125199303635</v>
      </c>
      <c r="AI1133" s="1"/>
      <c r="AJ1133" s="33" t="str">
        <f t="shared" si="34"/>
        <v/>
      </c>
      <c r="AK1133" s="33" t="str">
        <f t="shared" si="35"/>
        <v/>
      </c>
      <c r="AL1133" s="29"/>
      <c r="AM1133" s="29"/>
      <c r="AN1133" s="29"/>
      <c r="AO1133" s="29" t="s">
        <v>13</v>
      </c>
      <c r="AP1133" s="29"/>
      <c r="AQ1133" s="29"/>
      <c r="AR1133" s="7"/>
      <c r="AS1133" s="7"/>
      <c r="AT1133" s="7"/>
      <c r="AU1133" s="7"/>
      <c r="AV1133" s="7"/>
      <c r="AW1133" s="7"/>
      <c r="AX1133" s="7"/>
      <c r="AY1133" s="7"/>
      <c r="AZ1133" s="7"/>
      <c r="BA1133" s="7"/>
      <c r="BB1133" s="7"/>
      <c r="BC1133" s="7"/>
      <c r="BD1133" s="7"/>
      <c r="BE1133" s="7"/>
      <c r="BF1133" s="7"/>
      <c r="BG1133" s="7"/>
      <c r="BH1133" s="7"/>
    </row>
    <row r="1134" spans="1:60" x14ac:dyDescent="0.25">
      <c r="A1134" s="1"/>
      <c r="B1134" s="79" t="s">
        <v>2847</v>
      </c>
      <c r="C1134" s="80" t="s">
        <v>4333</v>
      </c>
      <c r="D1134" s="82" t="s">
        <v>3321</v>
      </c>
      <c r="E1134" s="50">
        <v>239.7</v>
      </c>
      <c r="F1134" s="50">
        <v>288.3</v>
      </c>
      <c r="G1134" s="50">
        <v>353.3</v>
      </c>
      <c r="H1134" s="50">
        <v>544.1</v>
      </c>
      <c r="I1134" s="50">
        <v>694.1</v>
      </c>
      <c r="J1134" s="50">
        <v>912.5</v>
      </c>
      <c r="K1134" s="50">
        <v>1097</v>
      </c>
      <c r="L1134" s="50">
        <v>1302</v>
      </c>
      <c r="M1134" s="50">
        <v>1530</v>
      </c>
      <c r="N1134" s="50">
        <v>1870</v>
      </c>
      <c r="O1134" s="49">
        <v>296.60992229960715</v>
      </c>
      <c r="P1134" s="49">
        <v>356.3977617896046</v>
      </c>
      <c r="Q1134" s="49">
        <v>434.58039621545527</v>
      </c>
      <c r="R1134" s="49">
        <v>646.62606333817189</v>
      </c>
      <c r="S1134" s="49">
        <v>797.73430834500914</v>
      </c>
      <c r="T1134" s="49">
        <v>993.67238240034555</v>
      </c>
      <c r="U1134" s="49">
        <v>1140.0760538537213</v>
      </c>
      <c r="V1134" s="49">
        <v>1304.2361659725718</v>
      </c>
      <c r="W1134" s="49">
        <v>1451.0918006941552</v>
      </c>
      <c r="X1134" s="49">
        <v>1679.6579660687451</v>
      </c>
      <c r="Y1134" s="49">
        <v>245.89811034946217</v>
      </c>
      <c r="Z1134" s="49">
        <v>295.10977617896049</v>
      </c>
      <c r="AA1134" s="49">
        <v>361.79198169415207</v>
      </c>
      <c r="AB1134" s="49">
        <v>561.18767722302869</v>
      </c>
      <c r="AC1134" s="49">
        <v>716.98030184240463</v>
      </c>
      <c r="AD1134" s="49">
        <v>934.99355174949335</v>
      </c>
      <c r="AE1134" s="49">
        <v>1110.2541704165296</v>
      </c>
      <c r="AF1134" s="49">
        <v>1302.7342634536803</v>
      </c>
      <c r="AG1134" s="49">
        <v>1502.9293038877759</v>
      </c>
      <c r="AH1134" s="49">
        <v>1802.9010096213563</v>
      </c>
      <c r="AI1134" s="1"/>
      <c r="AJ1134" s="33" t="str">
        <f t="shared" si="34"/>
        <v/>
      </c>
      <c r="AK1134" s="33" t="str">
        <f t="shared" si="35"/>
        <v/>
      </c>
      <c r="AL1134" s="29"/>
      <c r="AM1134" s="29"/>
      <c r="AN1134" s="29"/>
      <c r="AO1134" s="29" t="s">
        <v>13</v>
      </c>
      <c r="AP1134" s="29"/>
      <c r="AQ1134" s="29"/>
      <c r="AR1134" s="7"/>
      <c r="AS1134" s="7"/>
      <c r="AT1134" s="7"/>
      <c r="AU1134" s="7"/>
      <c r="AV1134" s="7"/>
      <c r="AW1134" s="7"/>
      <c r="AX1134" s="7"/>
      <c r="AY1134" s="7"/>
      <c r="AZ1134" s="7"/>
      <c r="BA1134" s="7"/>
      <c r="BB1134" s="7"/>
      <c r="BC1134" s="7"/>
      <c r="BD1134" s="7"/>
      <c r="BE1134" s="7"/>
      <c r="BF1134" s="7"/>
      <c r="BG1134" s="7"/>
      <c r="BH1134" s="7"/>
    </row>
    <row r="1135" spans="1:60" x14ac:dyDescent="0.25">
      <c r="A1135" s="1"/>
      <c r="B1135" s="79" t="s">
        <v>2849</v>
      </c>
      <c r="C1135" s="80" t="s">
        <v>4333</v>
      </c>
      <c r="D1135" s="82" t="s">
        <v>3322</v>
      </c>
      <c r="E1135" s="50">
        <v>671.3</v>
      </c>
      <c r="F1135" s="50">
        <v>820.5</v>
      </c>
      <c r="G1135" s="50">
        <v>1019</v>
      </c>
      <c r="H1135" s="50">
        <v>1595</v>
      </c>
      <c r="I1135" s="50">
        <v>2040</v>
      </c>
      <c r="J1135" s="50">
        <v>2678</v>
      </c>
      <c r="K1135" s="50">
        <v>3209</v>
      </c>
      <c r="L1135" s="50">
        <v>3790</v>
      </c>
      <c r="M1135" s="50">
        <v>4427</v>
      </c>
      <c r="N1135" s="50">
        <v>5364</v>
      </c>
      <c r="O1135" s="49">
        <v>567.82382507751652</v>
      </c>
      <c r="P1135" s="49">
        <v>673.36769646317896</v>
      </c>
      <c r="Q1135" s="49">
        <v>807.09458647273027</v>
      </c>
      <c r="R1135" s="49">
        <v>1166.1253379987718</v>
      </c>
      <c r="S1135" s="49">
        <v>1416.0058121239217</v>
      </c>
      <c r="T1135" s="49">
        <v>1737.4617862557768</v>
      </c>
      <c r="U1135" s="49">
        <v>1974.8287494437604</v>
      </c>
      <c r="V1135" s="49">
        <v>2242.2935492963556</v>
      </c>
      <c r="W1135" s="49">
        <v>2476.8526582244222</v>
      </c>
      <c r="X1135" s="49">
        <v>2844.2938173145039</v>
      </c>
      <c r="Y1135" s="49">
        <v>663.76200050233558</v>
      </c>
      <c r="Z1135" s="49">
        <v>810.69117976421194</v>
      </c>
      <c r="AA1135" s="49">
        <v>1004.2159013818183</v>
      </c>
      <c r="AB1135" s="49">
        <v>1546.1408612909991</v>
      </c>
      <c r="AC1135" s="49">
        <v>1943.8558804178851</v>
      </c>
      <c r="AD1135" s="49">
        <v>2492.0483187726322</v>
      </c>
      <c r="AE1135" s="49">
        <v>2934.7397220986136</v>
      </c>
      <c r="AF1135" s="49">
        <v>3419.8962835273901</v>
      </c>
      <c r="AG1135" s="49">
        <v>3936.8560157034649</v>
      </c>
      <c r="AH1135" s="49">
        <v>4710.7428415259828</v>
      </c>
      <c r="AI1135" s="1"/>
      <c r="AJ1135" s="33" t="str">
        <f t="shared" si="34"/>
        <v/>
      </c>
      <c r="AK1135" s="33" t="str">
        <f t="shared" si="35"/>
        <v/>
      </c>
      <c r="AL1135" s="29"/>
      <c r="AM1135" s="29"/>
      <c r="AN1135" s="29"/>
      <c r="AO1135" s="29" t="s">
        <v>13</v>
      </c>
      <c r="AP1135" s="29"/>
      <c r="AQ1135" s="29"/>
      <c r="AR1135" s="7"/>
      <c r="AS1135" s="7"/>
      <c r="AT1135" s="7"/>
      <c r="AU1135" s="7"/>
      <c r="AV1135" s="7"/>
      <c r="AW1135" s="7"/>
      <c r="AX1135" s="7"/>
      <c r="AY1135" s="7"/>
      <c r="AZ1135" s="7"/>
      <c r="BA1135" s="7"/>
      <c r="BB1135" s="7"/>
      <c r="BC1135" s="7"/>
      <c r="BD1135" s="7"/>
      <c r="BE1135" s="7"/>
      <c r="BF1135" s="7"/>
      <c r="BG1135" s="7"/>
      <c r="BH1135" s="7"/>
    </row>
    <row r="1136" spans="1:60" x14ac:dyDescent="0.25">
      <c r="A1136" s="1"/>
      <c r="B1136" s="79" t="s">
        <v>2851</v>
      </c>
      <c r="C1136" s="80" t="s">
        <v>3585</v>
      </c>
      <c r="D1136" s="50" t="s">
        <v>3323</v>
      </c>
      <c r="E1136" s="50">
        <v>5608</v>
      </c>
      <c r="F1136" s="50">
        <v>6355</v>
      </c>
      <c r="G1136" s="50">
        <v>7233</v>
      </c>
      <c r="H1136" s="50">
        <v>9274</v>
      </c>
      <c r="I1136" s="50">
        <v>10540</v>
      </c>
      <c r="J1136" s="50">
        <v>12050</v>
      </c>
      <c r="K1136" s="50">
        <v>13130</v>
      </c>
      <c r="L1136" s="50">
        <v>14170</v>
      </c>
      <c r="M1136" s="50">
        <v>15200</v>
      </c>
      <c r="N1136" s="50">
        <v>16520</v>
      </c>
      <c r="O1136" s="50">
        <v>5608</v>
      </c>
      <c r="P1136" s="50">
        <v>6355</v>
      </c>
      <c r="Q1136" s="50">
        <v>7233</v>
      </c>
      <c r="R1136" s="50">
        <v>9274</v>
      </c>
      <c r="S1136" s="50">
        <v>10540</v>
      </c>
      <c r="T1136" s="50">
        <v>12050</v>
      </c>
      <c r="U1136" s="50">
        <v>13130</v>
      </c>
      <c r="V1136" s="50">
        <v>14170</v>
      </c>
      <c r="W1136" s="50">
        <v>15200</v>
      </c>
      <c r="X1136" s="50">
        <v>16520</v>
      </c>
      <c r="Y1136" s="50">
        <v>5608</v>
      </c>
      <c r="Z1136" s="50">
        <v>6355</v>
      </c>
      <c r="AA1136" s="50">
        <v>7233</v>
      </c>
      <c r="AB1136" s="50">
        <v>9274</v>
      </c>
      <c r="AC1136" s="50">
        <v>10540</v>
      </c>
      <c r="AD1136" s="50">
        <v>12050</v>
      </c>
      <c r="AE1136" s="50">
        <v>13130</v>
      </c>
      <c r="AF1136" s="50">
        <v>14170</v>
      </c>
      <c r="AG1136" s="50">
        <v>15200</v>
      </c>
      <c r="AH1136" s="50">
        <v>16520</v>
      </c>
      <c r="AI1136" s="1"/>
      <c r="AJ1136" s="33" t="str">
        <f t="shared" si="34"/>
        <v/>
      </c>
      <c r="AK1136" s="33" t="str">
        <f t="shared" si="35"/>
        <v/>
      </c>
      <c r="AL1136" s="29"/>
      <c r="AM1136" s="29"/>
      <c r="AN1136" s="29"/>
      <c r="AO1136" s="29" t="s">
        <v>13</v>
      </c>
      <c r="AP1136" s="29"/>
      <c r="AQ1136" s="29"/>
      <c r="AR1136" s="7"/>
      <c r="AS1136" s="7"/>
      <c r="AT1136" s="7"/>
      <c r="AU1136" s="7"/>
      <c r="AV1136" s="7"/>
      <c r="AW1136" s="7"/>
      <c r="AX1136" s="7"/>
      <c r="AY1136" s="7"/>
      <c r="AZ1136" s="7"/>
      <c r="BA1136" s="7"/>
      <c r="BB1136" s="7"/>
      <c r="BC1136" s="7"/>
      <c r="BD1136" s="7"/>
      <c r="BE1136" s="7"/>
      <c r="BF1136" s="7"/>
      <c r="BG1136" s="7"/>
      <c r="BH1136" s="7"/>
    </row>
    <row r="1137" spans="1:60" x14ac:dyDescent="0.25">
      <c r="A1137" s="1"/>
      <c r="B1137" s="79" t="s">
        <v>2853</v>
      </c>
      <c r="C1137" s="80" t="s">
        <v>4333</v>
      </c>
      <c r="D1137" s="82" t="s">
        <v>3324</v>
      </c>
      <c r="E1137" s="50">
        <v>482.3</v>
      </c>
      <c r="F1137" s="50">
        <v>567.6</v>
      </c>
      <c r="G1137" s="50">
        <v>675.4</v>
      </c>
      <c r="H1137" s="50">
        <v>959.8</v>
      </c>
      <c r="I1137" s="50">
        <v>1160</v>
      </c>
      <c r="J1137" s="50">
        <v>1426</v>
      </c>
      <c r="K1137" s="50">
        <v>1634</v>
      </c>
      <c r="L1137" s="50">
        <v>1850</v>
      </c>
      <c r="M1137" s="50">
        <v>2075</v>
      </c>
      <c r="N1137" s="50">
        <v>2389</v>
      </c>
      <c r="O1137" s="49">
        <v>418.1608896265929</v>
      </c>
      <c r="P1137" s="49">
        <v>498.9639602631442</v>
      </c>
      <c r="Q1137" s="49">
        <v>601.58424699338161</v>
      </c>
      <c r="R1137" s="49">
        <v>878.15771093720605</v>
      </c>
      <c r="S1137" s="49">
        <v>1069.9444781499758</v>
      </c>
      <c r="T1137" s="49">
        <v>1314.3185834618848</v>
      </c>
      <c r="U1137" s="49">
        <v>1494.7423010120601</v>
      </c>
      <c r="V1137" s="49">
        <v>1696.5737582233787</v>
      </c>
      <c r="W1137" s="49">
        <v>1874.6320078943645</v>
      </c>
      <c r="X1137" s="49">
        <v>2154.4938788511949</v>
      </c>
      <c r="Y1137" s="49">
        <v>479.48912265295832</v>
      </c>
      <c r="Z1137" s="49">
        <v>564.8545584105259</v>
      </c>
      <c r="AA1137" s="49">
        <v>672.3059265206806</v>
      </c>
      <c r="AB1137" s="49">
        <v>954.10402634445609</v>
      </c>
      <c r="AC1137" s="49">
        <v>1151.3505995963253</v>
      </c>
      <c r="AD1137" s="49">
        <v>1411.9635378121495</v>
      </c>
      <c r="AE1137" s="49">
        <v>1614.1060430017228</v>
      </c>
      <c r="AF1137" s="49">
        <v>1826.2297371895377</v>
      </c>
      <c r="AG1137" s="49">
        <v>2042.1871232440249</v>
      </c>
      <c r="AH1137" s="49">
        <v>2349.2394465872271</v>
      </c>
      <c r="AI1137" s="1"/>
      <c r="AJ1137" s="33" t="str">
        <f t="shared" si="34"/>
        <v/>
      </c>
      <c r="AK1137" s="33" t="str">
        <f t="shared" si="35"/>
        <v/>
      </c>
      <c r="AL1137" s="29"/>
      <c r="AM1137" s="29"/>
      <c r="AN1137" s="29"/>
      <c r="AO1137" s="29" t="s">
        <v>13</v>
      </c>
      <c r="AP1137" s="29"/>
      <c r="AQ1137" s="29"/>
      <c r="AR1137" s="7"/>
      <c r="AS1137" s="7"/>
      <c r="AT1137" s="7"/>
      <c r="AU1137" s="7"/>
      <c r="AV1137" s="7"/>
      <c r="AW1137" s="7"/>
      <c r="AX1137" s="7"/>
      <c r="AY1137" s="7"/>
      <c r="AZ1137" s="7"/>
      <c r="BA1137" s="7"/>
      <c r="BB1137" s="7"/>
      <c r="BC1137" s="7"/>
      <c r="BD1137" s="7"/>
      <c r="BE1137" s="7"/>
      <c r="BF1137" s="7"/>
      <c r="BG1137" s="7"/>
      <c r="BH1137" s="7"/>
    </row>
    <row r="1138" spans="1:60" x14ac:dyDescent="0.25">
      <c r="A1138" s="1"/>
      <c r="B1138" s="81" t="s">
        <v>2855</v>
      </c>
      <c r="C1138" s="53" t="s">
        <v>4398</v>
      </c>
      <c r="D1138" s="53" t="s">
        <v>4255</v>
      </c>
      <c r="E1138" s="49">
        <v>5909.9786799772464</v>
      </c>
      <c r="F1138" s="49">
        <v>6693.5152347520288</v>
      </c>
      <c r="G1138" s="49">
        <v>7614.089167919984</v>
      </c>
      <c r="H1138" s="49">
        <v>9752.4728013435852</v>
      </c>
      <c r="I1138" s="49">
        <v>11077.686214092992</v>
      </c>
      <c r="J1138" s="49">
        <v>12656.194195770917</v>
      </c>
      <c r="K1138" s="49">
        <v>13785.462373983406</v>
      </c>
      <c r="L1138" s="49">
        <v>14871.918248578513</v>
      </c>
      <c r="M1138" s="49">
        <v>15948.059006635645</v>
      </c>
      <c r="N1138" s="49">
        <v>17326.658547876494</v>
      </c>
      <c r="O1138" s="49">
        <v>5909.9786799772464</v>
      </c>
      <c r="P1138" s="49">
        <v>6693.5152347520288</v>
      </c>
      <c r="Q1138" s="49">
        <v>7614.089167919984</v>
      </c>
      <c r="R1138" s="49">
        <v>9752.4728013435852</v>
      </c>
      <c r="S1138" s="49">
        <v>11077.686214092992</v>
      </c>
      <c r="T1138" s="49">
        <v>12656.194195770917</v>
      </c>
      <c r="U1138" s="49">
        <v>13785.462373983406</v>
      </c>
      <c r="V1138" s="49">
        <v>14871.918248578513</v>
      </c>
      <c r="W1138" s="49">
        <v>15948.059006635645</v>
      </c>
      <c r="X1138" s="49">
        <v>17326.658547876494</v>
      </c>
      <c r="Y1138" s="49">
        <v>5909.9786799772464</v>
      </c>
      <c r="Z1138" s="49">
        <v>6693.5152347520288</v>
      </c>
      <c r="AA1138" s="49">
        <v>7614.089167919984</v>
      </c>
      <c r="AB1138" s="49">
        <v>9752.4728013435852</v>
      </c>
      <c r="AC1138" s="49">
        <v>11077.686214092992</v>
      </c>
      <c r="AD1138" s="49">
        <v>12656.194195770917</v>
      </c>
      <c r="AE1138" s="49">
        <v>13785.462373983406</v>
      </c>
      <c r="AF1138" s="49">
        <v>14871.918248578513</v>
      </c>
      <c r="AG1138" s="49">
        <v>15948.059006635645</v>
      </c>
      <c r="AH1138" s="49">
        <v>17326.658547876494</v>
      </c>
      <c r="AI1138" s="1"/>
      <c r="AJ1138" s="33" t="str">
        <f t="shared" si="34"/>
        <v/>
      </c>
      <c r="AK1138" s="33" t="str">
        <f t="shared" si="35"/>
        <v/>
      </c>
      <c r="AL1138" s="29"/>
      <c r="AM1138" s="29"/>
      <c r="AN1138" s="29"/>
      <c r="AO1138" s="29" t="s">
        <v>13</v>
      </c>
      <c r="AP1138" s="29"/>
      <c r="AQ1138" s="29"/>
      <c r="AR1138" s="7"/>
      <c r="AS1138" s="7"/>
      <c r="AT1138" s="7"/>
      <c r="AU1138" s="7"/>
      <c r="AV1138" s="7"/>
      <c r="AW1138" s="7"/>
      <c r="AX1138" s="7"/>
      <c r="AY1138" s="7"/>
      <c r="AZ1138" s="7"/>
      <c r="BA1138" s="7"/>
      <c r="BB1138" s="7"/>
      <c r="BC1138" s="7"/>
      <c r="BD1138" s="7"/>
      <c r="BE1138" s="7"/>
      <c r="BF1138" s="7"/>
      <c r="BG1138" s="7"/>
      <c r="BH1138" s="7"/>
    </row>
    <row r="1139" spans="1:60" x14ac:dyDescent="0.25">
      <c r="A1139" s="1"/>
      <c r="B1139" s="81" t="s">
        <v>2857</v>
      </c>
      <c r="C1139" s="53" t="s">
        <v>4327</v>
      </c>
      <c r="D1139" s="53" t="s">
        <v>4256</v>
      </c>
      <c r="E1139" s="49">
        <v>372.71498601546097</v>
      </c>
      <c r="F1139" s="49">
        <v>447.26754936633017</v>
      </c>
      <c r="G1139" s="49">
        <v>542.83793858398474</v>
      </c>
      <c r="H1139" s="49">
        <v>801.19614099117553</v>
      </c>
      <c r="I1139" s="49">
        <v>981.22143273510824</v>
      </c>
      <c r="J1139" s="49">
        <v>1211.3670623885359</v>
      </c>
      <c r="K1139" s="49">
        <v>1381.3020364116103</v>
      </c>
      <c r="L1139" s="49">
        <v>1571.2791131679978</v>
      </c>
      <c r="M1139" s="49">
        <v>1739.1195087812519</v>
      </c>
      <c r="N1139" s="49">
        <v>2001.579796044929</v>
      </c>
      <c r="O1139" s="49">
        <v>372.71498601546097</v>
      </c>
      <c r="P1139" s="49">
        <v>447.26754936633017</v>
      </c>
      <c r="Q1139" s="49">
        <v>542.83793858398474</v>
      </c>
      <c r="R1139" s="49">
        <v>801.19614099117553</v>
      </c>
      <c r="S1139" s="49">
        <v>981.22143273510824</v>
      </c>
      <c r="T1139" s="49">
        <v>1211.3670623885359</v>
      </c>
      <c r="U1139" s="49">
        <v>1381.3020364116103</v>
      </c>
      <c r="V1139" s="49">
        <v>1571.2791131679978</v>
      </c>
      <c r="W1139" s="49">
        <v>1739.1195087812519</v>
      </c>
      <c r="X1139" s="49">
        <v>2001.579796044929</v>
      </c>
      <c r="Y1139" s="49">
        <v>372.71498601546097</v>
      </c>
      <c r="Z1139" s="49">
        <v>447.26754936633017</v>
      </c>
      <c r="AA1139" s="49">
        <v>542.83793858398474</v>
      </c>
      <c r="AB1139" s="49">
        <v>801.19614099117553</v>
      </c>
      <c r="AC1139" s="49">
        <v>981.22143273510824</v>
      </c>
      <c r="AD1139" s="49">
        <v>1211.3670623885359</v>
      </c>
      <c r="AE1139" s="49">
        <v>1381.3020364116103</v>
      </c>
      <c r="AF1139" s="49">
        <v>1571.2791131679978</v>
      </c>
      <c r="AG1139" s="49">
        <v>1739.1195087812519</v>
      </c>
      <c r="AH1139" s="49">
        <v>2001.579796044929</v>
      </c>
      <c r="AI1139" s="1"/>
      <c r="AJ1139" s="33" t="str">
        <f t="shared" si="34"/>
        <v/>
      </c>
      <c r="AK1139" s="33" t="str">
        <f t="shared" si="35"/>
        <v/>
      </c>
      <c r="AL1139" s="29"/>
      <c r="AM1139" s="29"/>
      <c r="AN1139" s="29"/>
      <c r="AO1139" s="29" t="s">
        <v>13</v>
      </c>
      <c r="AP1139" s="29"/>
      <c r="AQ1139" s="29"/>
      <c r="AR1139" s="7"/>
      <c r="AS1139" s="7"/>
      <c r="AT1139" s="7"/>
      <c r="AU1139" s="7"/>
      <c r="AV1139" s="7"/>
      <c r="AW1139" s="7"/>
      <c r="AX1139" s="7"/>
      <c r="AY1139" s="7"/>
      <c r="AZ1139" s="7"/>
      <c r="BA1139" s="7"/>
      <c r="BB1139" s="7"/>
      <c r="BC1139" s="7"/>
      <c r="BD1139" s="7"/>
      <c r="BE1139" s="7"/>
      <c r="BF1139" s="7"/>
      <c r="BG1139" s="7"/>
      <c r="BH1139" s="7"/>
    </row>
    <row r="1140" spans="1:60" x14ac:dyDescent="0.25">
      <c r="A1140" s="1"/>
      <c r="B1140" s="81" t="s">
        <v>2859</v>
      </c>
      <c r="C1140" s="53" t="s">
        <v>4327</v>
      </c>
      <c r="D1140" s="53" t="s">
        <v>4257</v>
      </c>
      <c r="E1140" s="49">
        <v>245.36045413824718</v>
      </c>
      <c r="F1140" s="49">
        <v>290.70187291108124</v>
      </c>
      <c r="G1140" s="49">
        <v>348.80932646809902</v>
      </c>
      <c r="H1140" s="49">
        <v>504.56134879960365</v>
      </c>
      <c r="I1140" s="49">
        <v>612.86614330841098</v>
      </c>
      <c r="J1140" s="49">
        <v>750.47722122352354</v>
      </c>
      <c r="K1140" s="49">
        <v>852.07353720447918</v>
      </c>
      <c r="L1140" s="49">
        <v>965.31863916570069</v>
      </c>
      <c r="M1140" s="49">
        <v>1065.4088633932231</v>
      </c>
      <c r="N1140" s="49">
        <v>1222.5235088160482</v>
      </c>
      <c r="O1140" s="49">
        <v>245.36045413824718</v>
      </c>
      <c r="P1140" s="49">
        <v>290.70187291108124</v>
      </c>
      <c r="Q1140" s="49">
        <v>348.80932646809902</v>
      </c>
      <c r="R1140" s="49">
        <v>504.56134879960365</v>
      </c>
      <c r="S1140" s="49">
        <v>612.86614330841098</v>
      </c>
      <c r="T1140" s="49">
        <v>750.47722122352354</v>
      </c>
      <c r="U1140" s="49">
        <v>852.07353720447918</v>
      </c>
      <c r="V1140" s="49">
        <v>965.31863916570069</v>
      </c>
      <c r="W1140" s="49">
        <v>1065.4088633932231</v>
      </c>
      <c r="X1140" s="49">
        <v>1222.5235088160482</v>
      </c>
      <c r="Y1140" s="49">
        <v>245.36045413824718</v>
      </c>
      <c r="Z1140" s="49">
        <v>290.70187291108124</v>
      </c>
      <c r="AA1140" s="49">
        <v>348.80932646809902</v>
      </c>
      <c r="AB1140" s="49">
        <v>504.56134879960365</v>
      </c>
      <c r="AC1140" s="49">
        <v>612.86614330841098</v>
      </c>
      <c r="AD1140" s="49">
        <v>750.47722122352354</v>
      </c>
      <c r="AE1140" s="49">
        <v>852.07353720447918</v>
      </c>
      <c r="AF1140" s="49">
        <v>965.31863916570069</v>
      </c>
      <c r="AG1140" s="49">
        <v>1065.4088633932231</v>
      </c>
      <c r="AH1140" s="49">
        <v>1222.5235088160482</v>
      </c>
      <c r="AI1140" s="1"/>
      <c r="AJ1140" s="33" t="str">
        <f t="shared" si="34"/>
        <v/>
      </c>
      <c r="AK1140" s="33" t="str">
        <f t="shared" si="35"/>
        <v/>
      </c>
      <c r="AL1140" s="29"/>
      <c r="AM1140" s="29"/>
      <c r="AN1140" s="29"/>
      <c r="AO1140" s="29" t="s">
        <v>13</v>
      </c>
      <c r="AP1140" s="29"/>
      <c r="AQ1140" s="29"/>
      <c r="AR1140" s="7"/>
      <c r="AS1140" s="7"/>
      <c r="AT1140" s="7"/>
      <c r="AU1140" s="7"/>
      <c r="AV1140" s="7"/>
      <c r="AW1140" s="7"/>
      <c r="AX1140" s="7"/>
      <c r="AY1140" s="7"/>
      <c r="AZ1140" s="7"/>
      <c r="BA1140" s="7"/>
      <c r="BB1140" s="7"/>
      <c r="BC1140" s="7"/>
      <c r="BD1140" s="7"/>
      <c r="BE1140" s="7"/>
      <c r="BF1140" s="7"/>
      <c r="BG1140" s="7"/>
      <c r="BH1140" s="7"/>
    </row>
    <row r="1141" spans="1:60" x14ac:dyDescent="0.25">
      <c r="A1141" s="1"/>
      <c r="B1141" s="79" t="s">
        <v>2861</v>
      </c>
      <c r="C1141" s="80" t="s">
        <v>3585</v>
      </c>
      <c r="D1141" s="50" t="s">
        <v>3325</v>
      </c>
      <c r="E1141" s="50">
        <v>258</v>
      </c>
      <c r="F1141" s="50">
        <v>293.3</v>
      </c>
      <c r="G1141" s="50">
        <v>339.4</v>
      </c>
      <c r="H1141" s="50">
        <v>470.8</v>
      </c>
      <c r="I1141" s="50">
        <v>571.1</v>
      </c>
      <c r="J1141" s="50">
        <v>714</v>
      </c>
      <c r="K1141" s="50">
        <v>832.9</v>
      </c>
      <c r="L1141" s="50">
        <v>963</v>
      </c>
      <c r="M1141" s="50">
        <v>1106</v>
      </c>
      <c r="N1141" s="50">
        <v>1318</v>
      </c>
      <c r="O1141" s="50">
        <v>258</v>
      </c>
      <c r="P1141" s="50">
        <v>293.3</v>
      </c>
      <c r="Q1141" s="50">
        <v>339.4</v>
      </c>
      <c r="R1141" s="50">
        <v>470.8</v>
      </c>
      <c r="S1141" s="50">
        <v>571.1</v>
      </c>
      <c r="T1141" s="50">
        <v>714</v>
      </c>
      <c r="U1141" s="50">
        <v>832.9</v>
      </c>
      <c r="V1141" s="50">
        <v>963</v>
      </c>
      <c r="W1141" s="50">
        <v>1106</v>
      </c>
      <c r="X1141" s="50">
        <v>1318</v>
      </c>
      <c r="Y1141" s="50">
        <v>258</v>
      </c>
      <c r="Z1141" s="50">
        <v>293.3</v>
      </c>
      <c r="AA1141" s="50">
        <v>339.4</v>
      </c>
      <c r="AB1141" s="50">
        <v>470.8</v>
      </c>
      <c r="AC1141" s="50">
        <v>571.1</v>
      </c>
      <c r="AD1141" s="50">
        <v>714</v>
      </c>
      <c r="AE1141" s="50">
        <v>832.9</v>
      </c>
      <c r="AF1141" s="50">
        <v>963</v>
      </c>
      <c r="AG1141" s="50">
        <v>1106</v>
      </c>
      <c r="AH1141" s="50">
        <v>1318</v>
      </c>
      <c r="AI1141" s="1"/>
      <c r="AJ1141" s="33" t="str">
        <f t="shared" si="34"/>
        <v/>
      </c>
      <c r="AK1141" s="33" t="str">
        <f t="shared" si="35"/>
        <v/>
      </c>
      <c r="AL1141" s="29"/>
      <c r="AM1141" s="29"/>
      <c r="AN1141" s="29"/>
      <c r="AO1141" s="29" t="s">
        <v>13</v>
      </c>
      <c r="AP1141" s="29"/>
      <c r="AQ1141" s="29"/>
      <c r="AR1141" s="7"/>
      <c r="AS1141" s="7"/>
      <c r="AT1141" s="7"/>
      <c r="AU1141" s="7"/>
      <c r="AV1141" s="7"/>
      <c r="AW1141" s="7"/>
      <c r="AX1141" s="7"/>
      <c r="AY1141" s="7"/>
      <c r="AZ1141" s="7"/>
      <c r="BA1141" s="7"/>
      <c r="BB1141" s="7"/>
      <c r="BC1141" s="7"/>
      <c r="BD1141" s="7"/>
      <c r="BE1141" s="7"/>
      <c r="BF1141" s="7"/>
      <c r="BG1141" s="7"/>
      <c r="BH1141" s="7"/>
    </row>
    <row r="1142" spans="1:60" x14ac:dyDescent="0.25">
      <c r="A1142" s="1"/>
      <c r="B1142" s="79" t="s">
        <v>2863</v>
      </c>
      <c r="C1142" s="80" t="s">
        <v>4333</v>
      </c>
      <c r="D1142" s="82" t="s">
        <v>3326</v>
      </c>
      <c r="E1142" s="50">
        <v>1610</v>
      </c>
      <c r="F1142" s="50">
        <v>1834.8</v>
      </c>
      <c r="G1142" s="50">
        <v>2112</v>
      </c>
      <c r="H1142" s="50">
        <v>2816</v>
      </c>
      <c r="I1142" s="50">
        <v>3295</v>
      </c>
      <c r="J1142" s="50">
        <v>3916</v>
      </c>
      <c r="K1142" s="50">
        <v>4391</v>
      </c>
      <c r="L1142" s="50">
        <v>4877</v>
      </c>
      <c r="M1142" s="50">
        <v>5377</v>
      </c>
      <c r="N1142" s="50">
        <v>6065</v>
      </c>
      <c r="O1142" s="49">
        <v>2197.1212380437887</v>
      </c>
      <c r="P1142" s="49">
        <v>2492.4754260743739</v>
      </c>
      <c r="Q1142" s="49">
        <v>2850.6462228180467</v>
      </c>
      <c r="R1142" s="49">
        <v>3790.9076456481112</v>
      </c>
      <c r="S1142" s="49">
        <v>4429.5576522482843</v>
      </c>
      <c r="T1142" s="49">
        <v>5241.0597192331206</v>
      </c>
      <c r="U1142" s="49">
        <v>5829.1072865671294</v>
      </c>
      <c r="V1142" s="49">
        <v>6507.4512130707499</v>
      </c>
      <c r="W1142" s="49">
        <v>7069.2954013392909</v>
      </c>
      <c r="X1142" s="49">
        <v>7975.4883902095171</v>
      </c>
      <c r="Y1142" s="49">
        <v>1715.8743216144539</v>
      </c>
      <c r="Z1142" s="49">
        <v>1944.4125710123956</v>
      </c>
      <c r="AA1142" s="49">
        <v>2240.1947990014792</v>
      </c>
      <c r="AB1142" s="49">
        <v>3074.0637885539118</v>
      </c>
      <c r="AC1142" s="49">
        <v>3678.1949686401485</v>
      </c>
      <c r="AD1142" s="49">
        <v>4457.0007137697366</v>
      </c>
      <c r="AE1142" s="49">
        <v>5030.1587940298359</v>
      </c>
      <c r="AF1142" s="49">
        <v>5640.1899295224794</v>
      </c>
      <c r="AG1142" s="49">
        <v>6196.9781841540898</v>
      </c>
      <c r="AH1142" s="49">
        <v>7010.5952638410736</v>
      </c>
      <c r="AI1142" s="1"/>
      <c r="AJ1142" s="33" t="str">
        <f t="shared" si="34"/>
        <v/>
      </c>
      <c r="AK1142" s="33" t="str">
        <f t="shared" si="35"/>
        <v/>
      </c>
      <c r="AL1142" s="29"/>
      <c r="AM1142" s="29"/>
      <c r="AN1142" s="29"/>
      <c r="AO1142" s="29" t="s">
        <v>13</v>
      </c>
      <c r="AP1142" s="29"/>
      <c r="AQ1142" s="29"/>
      <c r="AR1142" s="7"/>
      <c r="AS1142" s="7"/>
      <c r="AT1142" s="7"/>
      <c r="AU1142" s="7"/>
      <c r="AV1142" s="7"/>
      <c r="AW1142" s="7"/>
      <c r="AX1142" s="7"/>
      <c r="AY1142" s="7"/>
      <c r="AZ1142" s="7"/>
      <c r="BA1142" s="7"/>
      <c r="BB1142" s="7"/>
      <c r="BC1142" s="7"/>
      <c r="BD1142" s="7"/>
      <c r="BE1142" s="7"/>
      <c r="BF1142" s="7"/>
      <c r="BG1142" s="7"/>
      <c r="BH1142" s="7"/>
    </row>
    <row r="1143" spans="1:60" x14ac:dyDescent="0.25">
      <c r="A1143" s="1"/>
      <c r="B1143" s="81" t="s">
        <v>2865</v>
      </c>
      <c r="C1143" s="53" t="s">
        <v>4327</v>
      </c>
      <c r="D1143" s="53" t="s">
        <v>4258</v>
      </c>
      <c r="E1143" s="49">
        <v>512.7585464709914</v>
      </c>
      <c r="F1143" s="49">
        <v>603.78587330303583</v>
      </c>
      <c r="G1143" s="49">
        <v>720.45312195114684</v>
      </c>
      <c r="H1143" s="49">
        <v>1032.10845778367</v>
      </c>
      <c r="I1143" s="49">
        <v>1251.0652675878018</v>
      </c>
      <c r="J1143" s="49">
        <v>1531.5433330562009</v>
      </c>
      <c r="K1143" s="49">
        <v>1739.7363791471514</v>
      </c>
      <c r="L1143" s="49">
        <v>1974.2554161369428</v>
      </c>
      <c r="M1143" s="49">
        <v>2180.3810744019506</v>
      </c>
      <c r="N1143" s="49">
        <v>2505.6461339842526</v>
      </c>
      <c r="O1143" s="49">
        <v>512.7585464709914</v>
      </c>
      <c r="P1143" s="49">
        <v>603.78587330303583</v>
      </c>
      <c r="Q1143" s="49">
        <v>720.45312195114684</v>
      </c>
      <c r="R1143" s="49">
        <v>1032.10845778367</v>
      </c>
      <c r="S1143" s="49">
        <v>1251.0652675878018</v>
      </c>
      <c r="T1143" s="49">
        <v>1531.5433330562009</v>
      </c>
      <c r="U1143" s="49">
        <v>1739.7363791471514</v>
      </c>
      <c r="V1143" s="49">
        <v>1974.2554161369428</v>
      </c>
      <c r="W1143" s="49">
        <v>2180.3810744019506</v>
      </c>
      <c r="X1143" s="49">
        <v>2505.6461339842526</v>
      </c>
      <c r="Y1143" s="49">
        <v>512.7585464709914</v>
      </c>
      <c r="Z1143" s="49">
        <v>603.78587330303583</v>
      </c>
      <c r="AA1143" s="49">
        <v>720.45312195114684</v>
      </c>
      <c r="AB1143" s="49">
        <v>1032.10845778367</v>
      </c>
      <c r="AC1143" s="49">
        <v>1251.0652675878018</v>
      </c>
      <c r="AD1143" s="49">
        <v>1531.5433330562009</v>
      </c>
      <c r="AE1143" s="49">
        <v>1739.7363791471514</v>
      </c>
      <c r="AF1143" s="49">
        <v>1974.2554161369428</v>
      </c>
      <c r="AG1143" s="49">
        <v>2180.3810744019506</v>
      </c>
      <c r="AH1143" s="49">
        <v>2505.6461339842526</v>
      </c>
      <c r="AI1143" s="1"/>
      <c r="AJ1143" s="33" t="str">
        <f t="shared" si="34"/>
        <v/>
      </c>
      <c r="AK1143" s="33" t="str">
        <f t="shared" si="35"/>
        <v/>
      </c>
      <c r="AL1143" s="29"/>
      <c r="AM1143" s="29"/>
      <c r="AN1143" s="29"/>
      <c r="AO1143" s="29" t="s">
        <v>13</v>
      </c>
      <c r="AP1143" s="29"/>
      <c r="AQ1143" s="29"/>
      <c r="AR1143" s="7"/>
      <c r="AS1143" s="7"/>
      <c r="AT1143" s="7"/>
      <c r="AU1143" s="7"/>
      <c r="AV1143" s="7"/>
      <c r="AW1143" s="7"/>
      <c r="AX1143" s="7"/>
      <c r="AY1143" s="7"/>
      <c r="AZ1143" s="7"/>
      <c r="BA1143" s="7"/>
      <c r="BB1143" s="7"/>
      <c r="BC1143" s="7"/>
      <c r="BD1143" s="7"/>
      <c r="BE1143" s="7"/>
      <c r="BF1143" s="7"/>
      <c r="BG1143" s="7"/>
      <c r="BH1143" s="7"/>
    </row>
    <row r="1144" spans="1:60" x14ac:dyDescent="0.25">
      <c r="A1144" s="1"/>
      <c r="B1144" s="79" t="s">
        <v>2867</v>
      </c>
      <c r="C1144" s="80" t="s">
        <v>4333</v>
      </c>
      <c r="D1144" s="82" t="s">
        <v>3327</v>
      </c>
      <c r="E1144" s="50">
        <v>363</v>
      </c>
      <c r="F1144" s="50">
        <v>419.8</v>
      </c>
      <c r="G1144" s="50">
        <v>488.4</v>
      </c>
      <c r="H1144" s="50">
        <v>655.6</v>
      </c>
      <c r="I1144" s="50">
        <v>763.9</v>
      </c>
      <c r="J1144" s="50">
        <v>898.5</v>
      </c>
      <c r="K1144" s="50">
        <v>997.4</v>
      </c>
      <c r="L1144" s="50">
        <v>1095</v>
      </c>
      <c r="M1144" s="50">
        <v>1193</v>
      </c>
      <c r="N1144" s="50">
        <v>1323</v>
      </c>
      <c r="O1144" s="49">
        <v>354.6828767718381</v>
      </c>
      <c r="P1144" s="49">
        <v>423.18473621765031</v>
      </c>
      <c r="Q1144" s="49">
        <v>512.17993798485713</v>
      </c>
      <c r="R1144" s="49">
        <v>751.96982517855849</v>
      </c>
      <c r="S1144" s="49">
        <v>921.60051438085497</v>
      </c>
      <c r="T1144" s="49">
        <v>1139.5487339169299</v>
      </c>
      <c r="U1144" s="49">
        <v>1301.791066362606</v>
      </c>
      <c r="V1144" s="49">
        <v>1483.6842425096791</v>
      </c>
      <c r="W1144" s="49">
        <v>1645.1844956379696</v>
      </c>
      <c r="X1144" s="49">
        <v>1898.3315014357254</v>
      </c>
      <c r="Y1144" s="49">
        <v>362.17578058099298</v>
      </c>
      <c r="Z1144" s="49">
        <v>420.10770329251369</v>
      </c>
      <c r="AA1144" s="49">
        <v>490.65963211620812</v>
      </c>
      <c r="AB1144" s="49">
        <v>670.30048180689869</v>
      </c>
      <c r="AC1144" s="49">
        <v>795.9427339977035</v>
      </c>
      <c r="AD1144" s="49">
        <v>960.33034438761399</v>
      </c>
      <c r="AE1144" s="49">
        <v>1084.3688761036017</v>
      </c>
      <c r="AF1144" s="49">
        <v>1213.7646296557352</v>
      </c>
      <c r="AG1144" s="49">
        <v>1337.5759952039766</v>
      </c>
      <c r="AH1144" s="49">
        <v>1512.2029769822184</v>
      </c>
      <c r="AI1144" s="1"/>
      <c r="AJ1144" s="33" t="str">
        <f t="shared" si="34"/>
        <v/>
      </c>
      <c r="AK1144" s="33" t="str">
        <f t="shared" si="35"/>
        <v/>
      </c>
      <c r="AL1144" s="29"/>
      <c r="AM1144" s="29"/>
      <c r="AN1144" s="29"/>
      <c r="AO1144" s="29" t="s">
        <v>13</v>
      </c>
      <c r="AP1144" s="29"/>
      <c r="AQ1144" s="29"/>
      <c r="AR1144" s="7"/>
      <c r="AS1144" s="7"/>
      <c r="AT1144" s="7"/>
      <c r="AU1144" s="7"/>
      <c r="AV1144" s="7"/>
      <c r="AW1144" s="7"/>
      <c r="AX1144" s="7"/>
      <c r="AY1144" s="7"/>
      <c r="AZ1144" s="7"/>
      <c r="BA1144" s="7"/>
      <c r="BB1144" s="7"/>
      <c r="BC1144" s="7"/>
      <c r="BD1144" s="7"/>
      <c r="BE1144" s="7"/>
      <c r="BF1144" s="7"/>
      <c r="BG1144" s="7"/>
      <c r="BH1144" s="7"/>
    </row>
    <row r="1145" spans="1:60" x14ac:dyDescent="0.25">
      <c r="A1145" s="1"/>
      <c r="B1145" s="79" t="s">
        <v>2869</v>
      </c>
      <c r="C1145" s="80" t="s">
        <v>4333</v>
      </c>
      <c r="D1145" s="82" t="s">
        <v>3328</v>
      </c>
      <c r="E1145" s="50">
        <v>1861</v>
      </c>
      <c r="F1145" s="50">
        <v>2171.5</v>
      </c>
      <c r="G1145" s="50">
        <v>2548</v>
      </c>
      <c r="H1145" s="50">
        <v>3462</v>
      </c>
      <c r="I1145" s="50">
        <v>4053</v>
      </c>
      <c r="J1145" s="50">
        <v>4783</v>
      </c>
      <c r="K1145" s="50">
        <v>5318</v>
      </c>
      <c r="L1145" s="50">
        <v>5844</v>
      </c>
      <c r="M1145" s="50">
        <v>6368</v>
      </c>
      <c r="N1145" s="50">
        <v>7060</v>
      </c>
      <c r="O1145" s="49">
        <v>1912.1816286692833</v>
      </c>
      <c r="P1145" s="49">
        <v>2185.2716362400188</v>
      </c>
      <c r="Q1145" s="49">
        <v>2521.4223234763872</v>
      </c>
      <c r="R1145" s="49">
        <v>3404.5808343598937</v>
      </c>
      <c r="S1145" s="49">
        <v>4010.3295688984672</v>
      </c>
      <c r="T1145" s="49">
        <v>4783.8754677852339</v>
      </c>
      <c r="U1145" s="49">
        <v>5347.1289071763285</v>
      </c>
      <c r="V1145" s="49">
        <v>5994.8934715253126</v>
      </c>
      <c r="W1145" s="49">
        <v>6537.0945662117038</v>
      </c>
      <c r="X1145" s="49">
        <v>7404.9992836273032</v>
      </c>
      <c r="Y1145" s="49">
        <v>1863.0398475194279</v>
      </c>
      <c r="Z1145" s="49">
        <v>2172.0007867723643</v>
      </c>
      <c r="AA1145" s="49">
        <v>2546.9870577005518</v>
      </c>
      <c r="AB1145" s="49">
        <v>3458.3478975917951</v>
      </c>
      <c r="AC1145" s="49">
        <v>4049.2544027776621</v>
      </c>
      <c r="AD1145" s="49">
        <v>4783.1008468734244</v>
      </c>
      <c r="AE1145" s="49">
        <v>5321.8201845477151</v>
      </c>
      <c r="AF1145" s="49">
        <v>5865.4864490197851</v>
      </c>
      <c r="AG1145" s="49">
        <v>6393.4725788844553</v>
      </c>
      <c r="AH1145" s="49">
        <v>7113.8374678271912</v>
      </c>
      <c r="AI1145" s="1"/>
      <c r="AJ1145" s="33" t="str">
        <f t="shared" si="34"/>
        <v/>
      </c>
      <c r="AK1145" s="33" t="str">
        <f t="shared" si="35"/>
        <v/>
      </c>
      <c r="AL1145" s="29"/>
      <c r="AM1145" s="29"/>
      <c r="AN1145" s="29"/>
      <c r="AO1145" s="29" t="s">
        <v>13</v>
      </c>
      <c r="AP1145" s="29"/>
      <c r="AQ1145" s="29"/>
      <c r="AR1145" s="7"/>
      <c r="AS1145" s="7"/>
      <c r="AT1145" s="7"/>
      <c r="AU1145" s="7"/>
      <c r="AV1145" s="7"/>
      <c r="AW1145" s="7"/>
      <c r="AX1145" s="7"/>
      <c r="AY1145" s="7"/>
      <c r="AZ1145" s="7"/>
      <c r="BA1145" s="7"/>
      <c r="BB1145" s="7"/>
      <c r="BC1145" s="7"/>
      <c r="BD1145" s="7"/>
      <c r="BE1145" s="7"/>
      <c r="BF1145" s="7"/>
      <c r="BG1145" s="7"/>
      <c r="BH1145" s="7"/>
    </row>
    <row r="1146" spans="1:60" x14ac:dyDescent="0.25">
      <c r="A1146" s="1"/>
      <c r="B1146" s="81" t="s">
        <v>2871</v>
      </c>
      <c r="C1146" s="53" t="s">
        <v>4327</v>
      </c>
      <c r="D1146" s="53" t="s">
        <v>4259</v>
      </c>
      <c r="E1146" s="49">
        <v>651.50171373233172</v>
      </c>
      <c r="F1146" s="49">
        <v>784.16677017291431</v>
      </c>
      <c r="G1146" s="49">
        <v>955.93480372099646</v>
      </c>
      <c r="H1146" s="49">
        <v>1421.4799281386993</v>
      </c>
      <c r="I1146" s="49">
        <v>1750.9768071841318</v>
      </c>
      <c r="J1146" s="49">
        <v>2176.3179070730048</v>
      </c>
      <c r="K1146" s="49">
        <v>2492.8526649586133</v>
      </c>
      <c r="L1146" s="49">
        <v>2849.4570574274262</v>
      </c>
      <c r="M1146" s="49">
        <v>3164.8521717299795</v>
      </c>
      <c r="N1146" s="49">
        <v>3659.0249165660148</v>
      </c>
      <c r="O1146" s="49">
        <v>651.50171373233172</v>
      </c>
      <c r="P1146" s="49">
        <v>784.16677017291431</v>
      </c>
      <c r="Q1146" s="49">
        <v>955.93480372099646</v>
      </c>
      <c r="R1146" s="49">
        <v>1421.4799281386993</v>
      </c>
      <c r="S1146" s="49">
        <v>1750.9768071841318</v>
      </c>
      <c r="T1146" s="49">
        <v>2176.3179070730048</v>
      </c>
      <c r="U1146" s="49">
        <v>2492.8526649586133</v>
      </c>
      <c r="V1146" s="49">
        <v>2849.4570574274262</v>
      </c>
      <c r="W1146" s="49">
        <v>3164.8521717299795</v>
      </c>
      <c r="X1146" s="49">
        <v>3659.0249165660148</v>
      </c>
      <c r="Y1146" s="49">
        <v>651.50171373233172</v>
      </c>
      <c r="Z1146" s="49">
        <v>784.16677017291431</v>
      </c>
      <c r="AA1146" s="49">
        <v>955.93480372099646</v>
      </c>
      <c r="AB1146" s="49">
        <v>1421.4799281386993</v>
      </c>
      <c r="AC1146" s="49">
        <v>1750.9768071841318</v>
      </c>
      <c r="AD1146" s="49">
        <v>2176.3179070730048</v>
      </c>
      <c r="AE1146" s="49">
        <v>2492.8526649586133</v>
      </c>
      <c r="AF1146" s="49">
        <v>2849.4570574274262</v>
      </c>
      <c r="AG1146" s="49">
        <v>3164.8521717299795</v>
      </c>
      <c r="AH1146" s="49">
        <v>3659.0249165660148</v>
      </c>
      <c r="AI1146" s="1"/>
      <c r="AJ1146" s="33" t="str">
        <f t="shared" si="34"/>
        <v/>
      </c>
      <c r="AK1146" s="33" t="str">
        <f t="shared" si="35"/>
        <v/>
      </c>
      <c r="AL1146" s="29"/>
      <c r="AM1146" s="29"/>
      <c r="AN1146" s="29"/>
      <c r="AO1146" s="29" t="s">
        <v>13</v>
      </c>
      <c r="AP1146" s="29"/>
      <c r="AQ1146" s="29"/>
      <c r="AR1146" s="7"/>
      <c r="AS1146" s="7"/>
      <c r="AT1146" s="7"/>
      <c r="AU1146" s="7"/>
      <c r="AV1146" s="7"/>
      <c r="AW1146" s="7"/>
      <c r="AX1146" s="7"/>
      <c r="AY1146" s="7"/>
      <c r="AZ1146" s="7"/>
      <c r="BA1146" s="7"/>
      <c r="BB1146" s="7"/>
      <c r="BC1146" s="7"/>
      <c r="BD1146" s="7"/>
      <c r="BE1146" s="7"/>
      <c r="BF1146" s="7"/>
      <c r="BG1146" s="7"/>
      <c r="BH1146" s="7"/>
    </row>
    <row r="1147" spans="1:60" x14ac:dyDescent="0.25">
      <c r="A1147" s="1"/>
      <c r="B1147" s="79" t="s">
        <v>2873</v>
      </c>
      <c r="C1147" s="80" t="s">
        <v>4333</v>
      </c>
      <c r="D1147" s="82" t="s">
        <v>3329</v>
      </c>
      <c r="E1147" s="50">
        <v>5702</v>
      </c>
      <c r="F1147" s="50">
        <v>6471.5</v>
      </c>
      <c r="G1147" s="50">
        <v>7421</v>
      </c>
      <c r="H1147" s="50">
        <v>9853</v>
      </c>
      <c r="I1147" s="50">
        <v>11520</v>
      </c>
      <c r="J1147" s="50">
        <v>13690</v>
      </c>
      <c r="K1147" s="50">
        <v>15360</v>
      </c>
      <c r="L1147" s="50">
        <v>17080</v>
      </c>
      <c r="M1147" s="50">
        <v>18860</v>
      </c>
      <c r="N1147" s="50">
        <v>21310</v>
      </c>
      <c r="O1147" s="49">
        <v>5921.2280655309669</v>
      </c>
      <c r="P1147" s="49">
        <v>6792.167529287065</v>
      </c>
      <c r="Q1147" s="49">
        <v>7843.5800312909087</v>
      </c>
      <c r="R1147" s="49">
        <v>10603.510585274398</v>
      </c>
      <c r="S1147" s="49">
        <v>12471.69662352528</v>
      </c>
      <c r="T1147" s="49">
        <v>14831.00755163018</v>
      </c>
      <c r="U1147" s="49">
        <v>16538.760992879717</v>
      </c>
      <c r="V1147" s="49">
        <v>18518.151381340169</v>
      </c>
      <c r="W1147" s="49">
        <v>20143.179754353827</v>
      </c>
      <c r="X1147" s="49">
        <v>22786.4849344463</v>
      </c>
      <c r="Y1147" s="49">
        <v>5706.7658275115427</v>
      </c>
      <c r="Z1147" s="49">
        <v>6477.8498520650901</v>
      </c>
      <c r="AA1147" s="49">
        <v>7429.7776267627196</v>
      </c>
      <c r="AB1147" s="49">
        <v>9879.3337047464702</v>
      </c>
      <c r="AC1147" s="49">
        <v>11566.62490662804</v>
      </c>
      <c r="AD1147" s="49">
        <v>13764.343268236527</v>
      </c>
      <c r="AE1147" s="49">
        <v>15448.131663019045</v>
      </c>
      <c r="AF1147" s="49">
        <v>17197.400112762465</v>
      </c>
      <c r="AG1147" s="49">
        <v>18971.272045119244</v>
      </c>
      <c r="AH1147" s="49">
        <v>21442.992209168879</v>
      </c>
      <c r="AI1147" s="1"/>
      <c r="AJ1147" s="33" t="str">
        <f t="shared" si="34"/>
        <v/>
      </c>
      <c r="AK1147" s="33" t="str">
        <f t="shared" si="35"/>
        <v/>
      </c>
      <c r="AL1147" s="29"/>
      <c r="AM1147" s="29"/>
      <c r="AN1147" s="29"/>
      <c r="AO1147" s="29" t="s">
        <v>13</v>
      </c>
      <c r="AP1147" s="29"/>
      <c r="AQ1147" s="29"/>
      <c r="AR1147" s="7"/>
      <c r="AS1147" s="7"/>
      <c r="AT1147" s="7"/>
      <c r="AU1147" s="7"/>
      <c r="AV1147" s="7"/>
      <c r="AW1147" s="7"/>
      <c r="AX1147" s="7"/>
      <c r="AY1147" s="7"/>
      <c r="AZ1147" s="7"/>
      <c r="BA1147" s="7"/>
      <c r="BB1147" s="7"/>
      <c r="BC1147" s="7"/>
      <c r="BD1147" s="7"/>
      <c r="BE1147" s="7"/>
      <c r="BF1147" s="7"/>
      <c r="BG1147" s="7"/>
      <c r="BH1147" s="7"/>
    </row>
    <row r="1148" spans="1:60" x14ac:dyDescent="0.25">
      <c r="A1148" s="1"/>
      <c r="B1148" s="81" t="s">
        <v>2875</v>
      </c>
      <c r="C1148" s="53" t="s">
        <v>4327</v>
      </c>
      <c r="D1148" s="53" t="s">
        <v>4260</v>
      </c>
      <c r="E1148" s="49">
        <v>1087.3679266516208</v>
      </c>
      <c r="F1148" s="49">
        <v>1263.4839406334654</v>
      </c>
      <c r="G1148" s="49">
        <v>1483.828954247082</v>
      </c>
      <c r="H1148" s="49">
        <v>2067.3327163977669</v>
      </c>
      <c r="I1148" s="49">
        <v>2470.9350043362074</v>
      </c>
      <c r="J1148" s="49">
        <v>2986.9896118430888</v>
      </c>
      <c r="K1148" s="49">
        <v>3365.9212374211897</v>
      </c>
      <c r="L1148" s="49">
        <v>3797.0012249774372</v>
      </c>
      <c r="M1148" s="49">
        <v>4166.7630823858626</v>
      </c>
      <c r="N1148" s="49">
        <v>4753.5288027003735</v>
      </c>
      <c r="O1148" s="49">
        <v>1087.3679266516208</v>
      </c>
      <c r="P1148" s="49">
        <v>1263.4839406334654</v>
      </c>
      <c r="Q1148" s="49">
        <v>1483.828954247082</v>
      </c>
      <c r="R1148" s="49">
        <v>2067.3327163977669</v>
      </c>
      <c r="S1148" s="49">
        <v>2470.9350043362074</v>
      </c>
      <c r="T1148" s="49">
        <v>2986.9896118430888</v>
      </c>
      <c r="U1148" s="49">
        <v>3365.9212374211897</v>
      </c>
      <c r="V1148" s="49">
        <v>3797.0012249774372</v>
      </c>
      <c r="W1148" s="49">
        <v>4166.7630823858626</v>
      </c>
      <c r="X1148" s="49">
        <v>4753.5288027003735</v>
      </c>
      <c r="Y1148" s="49">
        <v>1087.3679266516208</v>
      </c>
      <c r="Z1148" s="49">
        <v>1263.4839406334654</v>
      </c>
      <c r="AA1148" s="49">
        <v>1483.828954247082</v>
      </c>
      <c r="AB1148" s="49">
        <v>2067.3327163977669</v>
      </c>
      <c r="AC1148" s="49">
        <v>2470.9350043362074</v>
      </c>
      <c r="AD1148" s="49">
        <v>2986.9896118430888</v>
      </c>
      <c r="AE1148" s="49">
        <v>3365.9212374211897</v>
      </c>
      <c r="AF1148" s="49">
        <v>3797.0012249774372</v>
      </c>
      <c r="AG1148" s="49">
        <v>4166.7630823858626</v>
      </c>
      <c r="AH1148" s="49">
        <v>4753.5288027003735</v>
      </c>
      <c r="AI1148" s="1"/>
      <c r="AJ1148" s="33" t="str">
        <f t="shared" si="34"/>
        <v/>
      </c>
      <c r="AK1148" s="33" t="str">
        <f t="shared" si="35"/>
        <v/>
      </c>
      <c r="AL1148" s="29"/>
      <c r="AM1148" s="29"/>
      <c r="AN1148" s="29"/>
      <c r="AO1148" s="29" t="s">
        <v>13</v>
      </c>
      <c r="AP1148" s="29"/>
      <c r="AQ1148" s="29"/>
      <c r="AR1148" s="7"/>
      <c r="AS1148" s="7"/>
      <c r="AT1148" s="7"/>
      <c r="AU1148" s="7"/>
      <c r="AV1148" s="7"/>
      <c r="AW1148" s="7"/>
      <c r="AX1148" s="7"/>
      <c r="AY1148" s="7"/>
      <c r="AZ1148" s="7"/>
      <c r="BA1148" s="7"/>
      <c r="BB1148" s="7"/>
      <c r="BC1148" s="7"/>
      <c r="BD1148" s="7"/>
      <c r="BE1148" s="7"/>
      <c r="BF1148" s="7"/>
      <c r="BG1148" s="7"/>
      <c r="BH1148" s="7"/>
    </row>
    <row r="1149" spans="1:60" x14ac:dyDescent="0.25">
      <c r="A1149" s="1"/>
      <c r="B1149" s="79" t="s">
        <v>2877</v>
      </c>
      <c r="C1149" s="80" t="s">
        <v>4333</v>
      </c>
      <c r="D1149" s="82" t="s">
        <v>3330</v>
      </c>
      <c r="E1149" s="50">
        <v>331.8</v>
      </c>
      <c r="F1149" s="50">
        <v>417.5</v>
      </c>
      <c r="G1149" s="50">
        <v>528.20000000000005</v>
      </c>
      <c r="H1149" s="50">
        <v>823.4</v>
      </c>
      <c r="I1149" s="50">
        <v>1030</v>
      </c>
      <c r="J1149" s="50">
        <v>1299</v>
      </c>
      <c r="K1149" s="50">
        <v>1505</v>
      </c>
      <c r="L1149" s="50">
        <v>1713</v>
      </c>
      <c r="M1149" s="50">
        <v>1926</v>
      </c>
      <c r="N1149" s="50">
        <v>2214</v>
      </c>
      <c r="O1149" s="49">
        <v>263.52852278497255</v>
      </c>
      <c r="P1149" s="49">
        <v>320.90197586630114</v>
      </c>
      <c r="Q1149" s="49">
        <v>396.21749544214163</v>
      </c>
      <c r="R1149" s="49">
        <v>603.02351073162845</v>
      </c>
      <c r="S1149" s="49">
        <v>751.12629430831043</v>
      </c>
      <c r="T1149" s="49">
        <v>943.50564893657872</v>
      </c>
      <c r="U1149" s="49">
        <v>1088.0483688021811</v>
      </c>
      <c r="V1149" s="49">
        <v>1249.5993236265585</v>
      </c>
      <c r="W1149" s="49">
        <v>1395.8379331952037</v>
      </c>
      <c r="X1149" s="49">
        <v>1623.5064937867796</v>
      </c>
      <c r="Y1149" s="49">
        <v>326.27804228407871</v>
      </c>
      <c r="Z1149" s="49">
        <v>410.34459080491115</v>
      </c>
      <c r="AA1149" s="49">
        <v>517.9725734475461</v>
      </c>
      <c r="AB1149" s="49">
        <v>795.66030205013499</v>
      </c>
      <c r="AC1149" s="49">
        <v>982.74897345423199</v>
      </c>
      <c r="AD1149" s="49">
        <v>1222.1062375442757</v>
      </c>
      <c r="AE1149" s="49">
        <v>1403.9208166793167</v>
      </c>
      <c r="AF1149" s="49">
        <v>1592.3513031927137</v>
      </c>
      <c r="AG1149" s="49">
        <v>1781.130132907992</v>
      </c>
      <c r="AH1149" s="49">
        <v>2047.7115988250127</v>
      </c>
      <c r="AI1149" s="1"/>
      <c r="AJ1149" s="33" t="str">
        <f t="shared" si="34"/>
        <v/>
      </c>
      <c r="AK1149" s="33" t="str">
        <f t="shared" si="35"/>
        <v/>
      </c>
      <c r="AL1149" s="29"/>
      <c r="AM1149" s="29"/>
      <c r="AN1149" s="29"/>
      <c r="AO1149" s="29" t="s">
        <v>13</v>
      </c>
      <c r="AP1149" s="29"/>
      <c r="AQ1149" s="29"/>
      <c r="AR1149" s="7"/>
      <c r="AS1149" s="7"/>
      <c r="AT1149" s="7"/>
      <c r="AU1149" s="7"/>
      <c r="AV1149" s="7"/>
      <c r="AW1149" s="7"/>
      <c r="AX1149" s="7"/>
      <c r="AY1149" s="7"/>
      <c r="AZ1149" s="7"/>
      <c r="BA1149" s="7"/>
      <c r="BB1149" s="7"/>
      <c r="BC1149" s="7"/>
      <c r="BD1149" s="7"/>
      <c r="BE1149" s="7"/>
      <c r="BF1149" s="7"/>
      <c r="BG1149" s="7"/>
      <c r="BH1149" s="7"/>
    </row>
    <row r="1150" spans="1:60" x14ac:dyDescent="0.25">
      <c r="A1150" s="1"/>
      <c r="B1150" s="79" t="s">
        <v>2879</v>
      </c>
      <c r="C1150" s="80" t="s">
        <v>4333</v>
      </c>
      <c r="D1150" s="82" t="s">
        <v>3331</v>
      </c>
      <c r="E1150" s="50">
        <v>493.5</v>
      </c>
      <c r="F1150" s="50">
        <v>616.5</v>
      </c>
      <c r="G1150" s="50">
        <v>778.7</v>
      </c>
      <c r="H1150" s="50">
        <v>1232</v>
      </c>
      <c r="I1150" s="50">
        <v>1569</v>
      </c>
      <c r="J1150" s="50">
        <v>2030</v>
      </c>
      <c r="K1150" s="50">
        <v>2400</v>
      </c>
      <c r="L1150" s="50">
        <v>2790</v>
      </c>
      <c r="M1150" s="50">
        <v>3203</v>
      </c>
      <c r="N1150" s="50">
        <v>3788</v>
      </c>
      <c r="O1150" s="49">
        <v>465.81495371049743</v>
      </c>
      <c r="P1150" s="49">
        <v>568.85624732048609</v>
      </c>
      <c r="Q1150" s="49">
        <v>704.06742416242241</v>
      </c>
      <c r="R1150" s="49">
        <v>1076.0330366697376</v>
      </c>
      <c r="S1150" s="49">
        <v>1343.4053826561831</v>
      </c>
      <c r="T1150" s="49">
        <v>1692.4992900345908</v>
      </c>
      <c r="U1150" s="49">
        <v>1955.1043310068171</v>
      </c>
      <c r="V1150" s="49">
        <v>2250.3806320083636</v>
      </c>
      <c r="W1150" s="49">
        <v>2516.5039272059603</v>
      </c>
      <c r="X1150" s="49">
        <v>2931.2341990456903</v>
      </c>
      <c r="Y1150" s="49">
        <v>491.08305151440851</v>
      </c>
      <c r="Z1150" s="49">
        <v>612.6884997856389</v>
      </c>
      <c r="AA1150" s="49">
        <v>772.4558402685692</v>
      </c>
      <c r="AB1150" s="49">
        <v>1210.8916891733479</v>
      </c>
      <c r="AC1150" s="49">
        <v>1528.0557811938268</v>
      </c>
      <c r="AD1150" s="49">
        <v>1952.1152207772132</v>
      </c>
      <c r="AE1150" s="49">
        <v>2285.188214453372</v>
      </c>
      <c r="AF1150" s="49">
        <v>2640.6713698639496</v>
      </c>
      <c r="AG1150" s="49">
        <v>3003.8313862881491</v>
      </c>
      <c r="AH1150" s="49">
        <v>3532.0150960563346</v>
      </c>
      <c r="AI1150" s="1"/>
      <c r="AJ1150" s="33" t="str">
        <f t="shared" si="34"/>
        <v/>
      </c>
      <c r="AK1150" s="33" t="str">
        <f t="shared" si="35"/>
        <v/>
      </c>
      <c r="AL1150" s="29"/>
      <c r="AM1150" s="29"/>
      <c r="AN1150" s="29"/>
      <c r="AO1150" s="29" t="s">
        <v>13</v>
      </c>
      <c r="AP1150" s="29"/>
      <c r="AQ1150" s="29"/>
      <c r="AR1150" s="7"/>
      <c r="AS1150" s="7"/>
      <c r="AT1150" s="7"/>
      <c r="AU1150" s="7"/>
      <c r="AV1150" s="7"/>
      <c r="AW1150" s="7"/>
      <c r="AX1150" s="7"/>
      <c r="AY1150" s="7"/>
      <c r="AZ1150" s="7"/>
      <c r="BA1150" s="7"/>
      <c r="BB1150" s="7"/>
      <c r="BC1150" s="7"/>
      <c r="BD1150" s="7"/>
      <c r="BE1150" s="7"/>
      <c r="BF1150" s="7"/>
      <c r="BG1150" s="7"/>
      <c r="BH1150" s="7"/>
    </row>
    <row r="1151" spans="1:60" x14ac:dyDescent="0.25">
      <c r="A1151" s="1"/>
      <c r="B1151" s="79" t="s">
        <v>2881</v>
      </c>
      <c r="C1151" s="80" t="s">
        <v>4333</v>
      </c>
      <c r="D1151" s="82" t="s">
        <v>3332</v>
      </c>
      <c r="E1151" s="50">
        <v>1761</v>
      </c>
      <c r="F1151" s="50">
        <v>2125.6</v>
      </c>
      <c r="G1151" s="50">
        <v>2595</v>
      </c>
      <c r="H1151" s="50">
        <v>3867</v>
      </c>
      <c r="I1151" s="50">
        <v>4786</v>
      </c>
      <c r="J1151" s="50">
        <v>6028</v>
      </c>
      <c r="K1151" s="50">
        <v>7010</v>
      </c>
      <c r="L1151" s="50">
        <v>8040</v>
      </c>
      <c r="M1151" s="50">
        <v>9124</v>
      </c>
      <c r="N1151" s="50">
        <v>10650</v>
      </c>
      <c r="O1151" s="49">
        <v>1920.0181823085927</v>
      </c>
      <c r="P1151" s="49">
        <v>2251.2618403187494</v>
      </c>
      <c r="Q1151" s="49">
        <v>2662.5682660354601</v>
      </c>
      <c r="R1151" s="49">
        <v>3754.4839331838452</v>
      </c>
      <c r="S1151" s="49">
        <v>4502.7639787224007</v>
      </c>
      <c r="T1151" s="49">
        <v>5452.4225726639634</v>
      </c>
      <c r="U1151" s="49">
        <v>6146.2761864127961</v>
      </c>
      <c r="V1151" s="49">
        <v>6936.4512545647704</v>
      </c>
      <c r="W1151" s="49">
        <v>7608.6202148637112</v>
      </c>
      <c r="X1151" s="49">
        <v>8680.7887900537025</v>
      </c>
      <c r="Y1151" s="49">
        <v>1774.8825397253534</v>
      </c>
      <c r="Z1151" s="49">
        <v>2135.6529472254997</v>
      </c>
      <c r="AA1151" s="49">
        <v>2600.6531218595405</v>
      </c>
      <c r="AB1151" s="49">
        <v>3851.7722616339038</v>
      </c>
      <c r="AC1151" s="49">
        <v>4734.5941740741728</v>
      </c>
      <c r="AD1151" s="49">
        <v>5895.1744398455303</v>
      </c>
      <c r="AE1151" s="49">
        <v>6787.1035319774955</v>
      </c>
      <c r="AF1151" s="49">
        <v>7734.6154415147794</v>
      </c>
      <c r="AG1151" s="49">
        <v>8684.3527783863865</v>
      </c>
      <c r="AH1151" s="49">
        <v>10061.638114101412</v>
      </c>
      <c r="AI1151" s="1"/>
      <c r="AJ1151" s="33" t="str">
        <f t="shared" si="34"/>
        <v/>
      </c>
      <c r="AK1151" s="33" t="str">
        <f t="shared" si="35"/>
        <v/>
      </c>
      <c r="AL1151" s="29"/>
      <c r="AM1151" s="29"/>
      <c r="AN1151" s="29"/>
      <c r="AO1151" s="29" t="s">
        <v>13</v>
      </c>
      <c r="AP1151" s="29"/>
      <c r="AQ1151" s="29"/>
      <c r="AR1151" s="7"/>
      <c r="AS1151" s="7"/>
      <c r="AT1151" s="7"/>
      <c r="AU1151" s="7"/>
      <c r="AV1151" s="7"/>
      <c r="AW1151" s="7"/>
      <c r="AX1151" s="7"/>
      <c r="AY1151" s="7"/>
      <c r="AZ1151" s="7"/>
      <c r="BA1151" s="7"/>
      <c r="BB1151" s="7"/>
      <c r="BC1151" s="7"/>
      <c r="BD1151" s="7"/>
      <c r="BE1151" s="7"/>
      <c r="BF1151" s="7"/>
      <c r="BG1151" s="7"/>
      <c r="BH1151" s="7"/>
    </row>
    <row r="1152" spans="1:60" s="24" customFormat="1" x14ac:dyDescent="0.25">
      <c r="A1152" s="1"/>
      <c r="B1152" s="79" t="s">
        <v>2883</v>
      </c>
      <c r="C1152" s="80" t="s">
        <v>4333</v>
      </c>
      <c r="D1152" s="82" t="s">
        <v>2884</v>
      </c>
      <c r="E1152" s="50">
        <v>14</v>
      </c>
      <c r="F1152" s="50">
        <v>16.5</v>
      </c>
      <c r="G1152" s="50">
        <v>19.8</v>
      </c>
      <c r="H1152" s="50">
        <v>27.9</v>
      </c>
      <c r="I1152" s="50">
        <v>33.5</v>
      </c>
      <c r="J1152" s="50">
        <v>40.6</v>
      </c>
      <c r="K1152" s="50">
        <v>45.9</v>
      </c>
      <c r="L1152" s="50">
        <v>51.4</v>
      </c>
      <c r="M1152" s="50">
        <v>56.9</v>
      </c>
      <c r="N1152" s="50">
        <v>64.400000000000006</v>
      </c>
      <c r="O1152" s="49">
        <v>41.394163848496135</v>
      </c>
      <c r="P1152" s="49">
        <v>49.387961590893326</v>
      </c>
      <c r="Q1152" s="49">
        <v>60.17695120721833</v>
      </c>
      <c r="R1152" s="49">
        <v>89.47744465421566</v>
      </c>
      <c r="S1152" s="49">
        <v>110.94775329262916</v>
      </c>
      <c r="T1152" s="49">
        <v>139.54586584688585</v>
      </c>
      <c r="U1152" s="49">
        <v>161.21561841888919</v>
      </c>
      <c r="V1152" s="49">
        <v>185.39392884477007</v>
      </c>
      <c r="W1152" s="49">
        <v>207.66762538250211</v>
      </c>
      <c r="X1152" s="49">
        <v>241.50819649327102</v>
      </c>
      <c r="Y1152" s="49">
        <v>17.138914607640185</v>
      </c>
      <c r="Z1152" s="49">
        <v>19.961890693778244</v>
      </c>
      <c r="AA1152" s="49">
        <v>24.23935065629102</v>
      </c>
      <c r="AB1152" s="49">
        <v>38.661106832775545</v>
      </c>
      <c r="AC1152" s="49">
        <v>51.372558452145185</v>
      </c>
      <c r="AD1152" s="49">
        <v>69.165961269603031</v>
      </c>
      <c r="AE1152" s="49">
        <v>82.800997894044542</v>
      </c>
      <c r="AF1152" s="49">
        <v>97.103355574960332</v>
      </c>
      <c r="AG1152" s="49">
        <v>110.58241206801213</v>
      </c>
      <c r="AH1152" s="49">
        <v>129.16344498634538</v>
      </c>
      <c r="AI1152" s="1"/>
      <c r="AJ1152" s="33" t="str">
        <f t="shared" si="34"/>
        <v/>
      </c>
      <c r="AK1152" s="33" t="str">
        <f t="shared" si="35"/>
        <v/>
      </c>
      <c r="AL1152" s="29"/>
      <c r="AM1152" s="29"/>
      <c r="AN1152" s="29"/>
      <c r="AO1152" s="29" t="s">
        <v>13</v>
      </c>
      <c r="AP1152" s="29"/>
      <c r="AQ1152" s="29"/>
      <c r="AR1152" s="7"/>
      <c r="AS1152" s="7"/>
      <c r="AT1152" s="7"/>
      <c r="AU1152" s="7"/>
      <c r="AV1152" s="7"/>
      <c r="AW1152" s="7"/>
      <c r="AX1152" s="7"/>
      <c r="AY1152" s="7"/>
      <c r="AZ1152" s="7"/>
      <c r="BA1152" s="7"/>
      <c r="BB1152" s="7"/>
      <c r="BC1152" s="7"/>
      <c r="BD1152" s="7"/>
      <c r="BE1152" s="7"/>
      <c r="BF1152" s="7"/>
      <c r="BG1152" s="7"/>
      <c r="BH1152" s="7"/>
    </row>
    <row r="1153" spans="1:60" x14ac:dyDescent="0.25">
      <c r="A1153" s="1"/>
      <c r="B1153" s="81" t="s">
        <v>2885</v>
      </c>
      <c r="C1153" s="53" t="s">
        <v>4327</v>
      </c>
      <c r="D1153" s="53" t="s">
        <v>4261</v>
      </c>
      <c r="E1153" s="49">
        <v>143.09989667699122</v>
      </c>
      <c r="F1153" s="49">
        <v>170.91257199277464</v>
      </c>
      <c r="G1153" s="49">
        <v>207.50030084946528</v>
      </c>
      <c r="H1153" s="49">
        <v>306.37683617647866</v>
      </c>
      <c r="I1153" s="49">
        <v>376.90986170089718</v>
      </c>
      <c r="J1153" s="49">
        <v>468.14089014633947</v>
      </c>
      <c r="K1153" s="49">
        <v>536.36667832504668</v>
      </c>
      <c r="L1153" s="49">
        <v>612.42794057879155</v>
      </c>
      <c r="M1153" s="49">
        <v>680.91786918207663</v>
      </c>
      <c r="N1153" s="49">
        <v>787.25534607904126</v>
      </c>
      <c r="O1153" s="49">
        <v>143.09989667699122</v>
      </c>
      <c r="P1153" s="49">
        <v>170.91257199277464</v>
      </c>
      <c r="Q1153" s="49">
        <v>207.50030084946528</v>
      </c>
      <c r="R1153" s="49">
        <v>306.37683617647866</v>
      </c>
      <c r="S1153" s="49">
        <v>376.90986170089718</v>
      </c>
      <c r="T1153" s="49">
        <v>468.14089014633947</v>
      </c>
      <c r="U1153" s="49">
        <v>536.36667832504668</v>
      </c>
      <c r="V1153" s="49">
        <v>612.42794057879155</v>
      </c>
      <c r="W1153" s="49">
        <v>680.91786918207663</v>
      </c>
      <c r="X1153" s="49">
        <v>787.25534607904126</v>
      </c>
      <c r="Y1153" s="49">
        <v>143.09989667699122</v>
      </c>
      <c r="Z1153" s="49">
        <v>170.91257199277464</v>
      </c>
      <c r="AA1153" s="49">
        <v>207.50030084946528</v>
      </c>
      <c r="AB1153" s="49">
        <v>306.37683617647866</v>
      </c>
      <c r="AC1153" s="49">
        <v>376.90986170089718</v>
      </c>
      <c r="AD1153" s="49">
        <v>468.14089014633947</v>
      </c>
      <c r="AE1153" s="49">
        <v>536.36667832504668</v>
      </c>
      <c r="AF1153" s="49">
        <v>612.42794057879155</v>
      </c>
      <c r="AG1153" s="49">
        <v>680.91786918207663</v>
      </c>
      <c r="AH1153" s="49">
        <v>787.25534607904126</v>
      </c>
      <c r="AI1153" s="1"/>
      <c r="AJ1153" s="33" t="str">
        <f t="shared" si="34"/>
        <v/>
      </c>
      <c r="AK1153" s="33" t="str">
        <f t="shared" si="35"/>
        <v/>
      </c>
      <c r="AL1153" s="29"/>
      <c r="AM1153" s="29"/>
      <c r="AN1153" s="29"/>
      <c r="AO1153" s="29" t="s">
        <v>13</v>
      </c>
      <c r="AP1153" s="29"/>
      <c r="AQ1153" s="29"/>
      <c r="AR1153" s="7"/>
      <c r="AS1153" s="7"/>
      <c r="AT1153" s="7"/>
      <c r="AU1153" s="7"/>
      <c r="AV1153" s="7"/>
      <c r="AW1153" s="7"/>
      <c r="AX1153" s="7"/>
      <c r="AY1153" s="7"/>
      <c r="AZ1153" s="7"/>
      <c r="BA1153" s="7"/>
      <c r="BB1153" s="7"/>
      <c r="BC1153" s="7"/>
      <c r="BD1153" s="7"/>
      <c r="BE1153" s="7"/>
      <c r="BF1153" s="7"/>
      <c r="BG1153" s="7"/>
      <c r="BH1153" s="7"/>
    </row>
    <row r="1154" spans="1:60" x14ac:dyDescent="0.25">
      <c r="A1154" s="1"/>
      <c r="B1154" s="79" t="s">
        <v>2887</v>
      </c>
      <c r="C1154" s="80" t="s">
        <v>4333</v>
      </c>
      <c r="D1154" s="82" t="s">
        <v>3333</v>
      </c>
      <c r="E1154" s="50">
        <v>1219</v>
      </c>
      <c r="F1154" s="50">
        <v>1418.6</v>
      </c>
      <c r="G1154" s="50">
        <v>1656</v>
      </c>
      <c r="H1154" s="50">
        <v>2212</v>
      </c>
      <c r="I1154" s="50">
        <v>2555</v>
      </c>
      <c r="J1154" s="50">
        <v>2965</v>
      </c>
      <c r="K1154" s="50">
        <v>3254</v>
      </c>
      <c r="L1154" s="50">
        <v>3532</v>
      </c>
      <c r="M1154" s="50">
        <v>3802</v>
      </c>
      <c r="N1154" s="50">
        <v>4148</v>
      </c>
      <c r="O1154" s="49">
        <v>1785.8825088215851</v>
      </c>
      <c r="P1154" s="49">
        <v>2109.5421589057059</v>
      </c>
      <c r="Q1154" s="49">
        <v>2518.1085359865115</v>
      </c>
      <c r="R1154" s="49">
        <v>3606.2305755266402</v>
      </c>
      <c r="S1154" s="49">
        <v>4359.8546951427352</v>
      </c>
      <c r="T1154" s="49">
        <v>5316.1699644098453</v>
      </c>
      <c r="U1154" s="49">
        <v>6018.332452216915</v>
      </c>
      <c r="V1154" s="49">
        <v>6815.9673188738125</v>
      </c>
      <c r="W1154" s="49">
        <v>7499.3663711488725</v>
      </c>
      <c r="X1154" s="49">
        <v>8588.912409125558</v>
      </c>
      <c r="Y1154" s="49">
        <v>1233.8116570000889</v>
      </c>
      <c r="Z1154" s="49">
        <v>1435.0510037834692</v>
      </c>
      <c r="AA1154" s="49">
        <v>1677.5270859164289</v>
      </c>
      <c r="AB1154" s="49">
        <v>2270.6358653258872</v>
      </c>
      <c r="AC1154" s="49">
        <v>2660.6803552839033</v>
      </c>
      <c r="AD1154" s="49">
        <v>3147.4867576426086</v>
      </c>
      <c r="AE1154" s="49">
        <v>3499.718440197059</v>
      </c>
      <c r="AF1154" s="49">
        <v>3850.2699604194891</v>
      </c>
      <c r="AG1154" s="49">
        <v>4182.2543095054634</v>
      </c>
      <c r="AH1154" s="49">
        <v>4622.0843312574134</v>
      </c>
      <c r="AI1154" s="1"/>
      <c r="AJ1154" s="33" t="str">
        <f t="shared" si="34"/>
        <v/>
      </c>
      <c r="AK1154" s="33" t="str">
        <f t="shared" si="35"/>
        <v/>
      </c>
      <c r="AL1154" s="29"/>
      <c r="AM1154" s="29"/>
      <c r="AN1154" s="29"/>
      <c r="AO1154" s="29" t="s">
        <v>13</v>
      </c>
      <c r="AP1154" s="29"/>
      <c r="AQ1154" s="29"/>
      <c r="AR1154" s="7"/>
      <c r="AS1154" s="7"/>
      <c r="AT1154" s="7"/>
      <c r="AU1154" s="7"/>
      <c r="AV1154" s="7"/>
      <c r="AW1154" s="7"/>
      <c r="AX1154" s="7"/>
      <c r="AY1154" s="7"/>
      <c r="AZ1154" s="7"/>
      <c r="BA1154" s="7"/>
      <c r="BB1154" s="7"/>
      <c r="BC1154" s="7"/>
      <c r="BD1154" s="7"/>
      <c r="BE1154" s="7"/>
      <c r="BF1154" s="7"/>
      <c r="BG1154" s="7"/>
      <c r="BH1154" s="7"/>
    </row>
    <row r="1155" spans="1:60" x14ac:dyDescent="0.25">
      <c r="A1155" s="1"/>
      <c r="B1155" s="81" t="s">
        <v>2889</v>
      </c>
      <c r="C1155" s="53" t="s">
        <v>4380</v>
      </c>
      <c r="D1155" s="53" t="s">
        <v>4262</v>
      </c>
      <c r="E1155" s="84" t="s">
        <v>4405</v>
      </c>
      <c r="F1155" s="84" t="s">
        <v>4405</v>
      </c>
      <c r="G1155" s="84" t="s">
        <v>4405</v>
      </c>
      <c r="H1155" s="84" t="s">
        <v>4405</v>
      </c>
      <c r="I1155" s="84" t="s">
        <v>4405</v>
      </c>
      <c r="J1155" s="84" t="s">
        <v>4405</v>
      </c>
      <c r="K1155" s="84" t="s">
        <v>4405</v>
      </c>
      <c r="L1155" s="84" t="s">
        <v>4405</v>
      </c>
      <c r="M1155" s="84" t="s">
        <v>4405</v>
      </c>
      <c r="N1155" s="84" t="s">
        <v>4405</v>
      </c>
      <c r="O1155" s="49">
        <v>2320.4266569563079</v>
      </c>
      <c r="P1155" s="49">
        <v>2727.8148079013613</v>
      </c>
      <c r="Q1155" s="49">
        <v>3238.1958771159216</v>
      </c>
      <c r="R1155" s="49">
        <v>4594.0808449542546</v>
      </c>
      <c r="S1155" s="49">
        <v>5531.0563407220479</v>
      </c>
      <c r="T1155" s="49">
        <v>6722.5336730515137</v>
      </c>
      <c r="U1155" s="49">
        <v>7596.3530983109822</v>
      </c>
      <c r="V1155" s="49">
        <v>8593.1462355550757</v>
      </c>
      <c r="W1155" s="49">
        <v>9442.4539804468641</v>
      </c>
      <c r="X1155" s="49">
        <v>10798.779148275469</v>
      </c>
      <c r="Y1155" s="49">
        <v>2119.6473018531087</v>
      </c>
      <c r="Z1155" s="49">
        <v>2484.7199123826749</v>
      </c>
      <c r="AA1155" s="49">
        <v>2938.4471685364815</v>
      </c>
      <c r="AB1155" s="49">
        <v>4124.8112339596664</v>
      </c>
      <c r="AC1155" s="49">
        <v>4937.015195487721</v>
      </c>
      <c r="AD1155" s="49">
        <v>5965.5748474306083</v>
      </c>
      <c r="AE1155" s="49">
        <v>6718.2493359161235</v>
      </c>
      <c r="AF1155" s="49">
        <v>7558.3039884477839</v>
      </c>
      <c r="AG1155" s="49">
        <v>8285.654781951971</v>
      </c>
      <c r="AH1155" s="49">
        <v>9415.267796231723</v>
      </c>
      <c r="AI1155" s="1"/>
      <c r="AJ1155" s="33" t="str">
        <f t="shared" ref="AJ1155:AJ1218" si="36">IF(C1155="Rural10W",IF(X1155=AH1155,"CHECK THIS",""),"")</f>
        <v/>
      </c>
      <c r="AK1155" s="33" t="str">
        <f t="shared" ref="AK1155:AK1218" si="37">IF(C1155="Rural10W",B1155,"")</f>
        <v/>
      </c>
      <c r="AL1155" s="29"/>
      <c r="AM1155" s="29"/>
      <c r="AN1155" s="29"/>
      <c r="AO1155" s="29" t="s">
        <v>13</v>
      </c>
      <c r="AP1155" s="29"/>
      <c r="AQ1155" s="29"/>
      <c r="AR1155" s="7"/>
      <c r="AS1155" s="7"/>
      <c r="AT1155" s="7"/>
      <c r="AU1155" s="7"/>
      <c r="AV1155" s="7"/>
      <c r="AW1155" s="7"/>
      <c r="AX1155" s="7"/>
      <c r="AY1155" s="7"/>
      <c r="AZ1155" s="7"/>
      <c r="BA1155" s="7"/>
      <c r="BB1155" s="7"/>
      <c r="BC1155" s="7"/>
      <c r="BD1155" s="7"/>
      <c r="BE1155" s="7"/>
      <c r="BF1155" s="7"/>
      <c r="BG1155" s="7"/>
      <c r="BH1155" s="7"/>
    </row>
    <row r="1156" spans="1:60" x14ac:dyDescent="0.25">
      <c r="A1156" s="1"/>
      <c r="B1156" s="79" t="s">
        <v>2891</v>
      </c>
      <c r="C1156" s="80" t="s">
        <v>4333</v>
      </c>
      <c r="D1156" s="82" t="s">
        <v>3334</v>
      </c>
      <c r="E1156" s="50">
        <v>647.29999999999995</v>
      </c>
      <c r="F1156" s="50">
        <v>765.5</v>
      </c>
      <c r="G1156" s="50">
        <v>910.5</v>
      </c>
      <c r="H1156" s="50">
        <v>1270</v>
      </c>
      <c r="I1156" s="50">
        <v>1506</v>
      </c>
      <c r="J1156" s="50">
        <v>1802</v>
      </c>
      <c r="K1156" s="50">
        <v>2021</v>
      </c>
      <c r="L1156" s="50">
        <v>2238</v>
      </c>
      <c r="M1156" s="50">
        <v>2455</v>
      </c>
      <c r="N1156" s="50">
        <v>2744</v>
      </c>
      <c r="O1156" s="49">
        <v>498.56662036762498</v>
      </c>
      <c r="P1156" s="49">
        <v>609.23980767614603</v>
      </c>
      <c r="Q1156" s="49">
        <v>753.69075272080033</v>
      </c>
      <c r="R1156" s="49">
        <v>1151.4012894764212</v>
      </c>
      <c r="S1156" s="49">
        <v>1436.1867373602799</v>
      </c>
      <c r="T1156" s="49">
        <v>1807.1220483783015</v>
      </c>
      <c r="U1156" s="49">
        <v>2085.9873872184044</v>
      </c>
      <c r="V1156" s="49">
        <v>2399.2955894016118</v>
      </c>
      <c r="W1156" s="49">
        <v>2681.7357156936996</v>
      </c>
      <c r="X1156" s="49">
        <v>3122.7889401683888</v>
      </c>
      <c r="Y1156" s="49">
        <v>633.19597262106788</v>
      </c>
      <c r="Z1156" s="49">
        <v>751.91215718923002</v>
      </c>
      <c r="AA1156" s="49">
        <v>896.24461388370901</v>
      </c>
      <c r="AB1156" s="49">
        <v>1252.6440911428908</v>
      </c>
      <c r="AC1156" s="49">
        <v>1492.3583279899397</v>
      </c>
      <c r="AD1156" s="49">
        <v>1803.2667431473219</v>
      </c>
      <c r="AE1156" s="49">
        <v>2038.9275550947323</v>
      </c>
      <c r="AF1156" s="49">
        <v>2285.6309123065162</v>
      </c>
      <c r="AG1156" s="49">
        <v>2525.1090699842362</v>
      </c>
      <c r="AH1156" s="49">
        <v>2864.5237536899417</v>
      </c>
      <c r="AI1156" s="1"/>
      <c r="AJ1156" s="33" t="str">
        <f t="shared" si="36"/>
        <v/>
      </c>
      <c r="AK1156" s="33" t="str">
        <f t="shared" si="37"/>
        <v/>
      </c>
      <c r="AL1156" s="29"/>
      <c r="AM1156" s="29"/>
      <c r="AN1156" s="29"/>
      <c r="AO1156" s="29" t="s">
        <v>13</v>
      </c>
      <c r="AP1156" s="29"/>
      <c r="AQ1156" s="29"/>
      <c r="AR1156" s="7"/>
      <c r="AS1156" s="7"/>
      <c r="AT1156" s="7"/>
      <c r="AU1156" s="7"/>
      <c r="AV1156" s="7"/>
      <c r="AW1156" s="7"/>
      <c r="AX1156" s="7"/>
      <c r="AY1156" s="7"/>
      <c r="AZ1156" s="7"/>
      <c r="BA1156" s="7"/>
      <c r="BB1156" s="7"/>
      <c r="BC1156" s="7"/>
      <c r="BD1156" s="7"/>
      <c r="BE1156" s="7"/>
      <c r="BF1156" s="7"/>
      <c r="BG1156" s="7"/>
      <c r="BH1156" s="7"/>
    </row>
    <row r="1157" spans="1:60" x14ac:dyDescent="0.25">
      <c r="A1157" s="1"/>
      <c r="B1157" s="79" t="s">
        <v>2893</v>
      </c>
      <c r="C1157" s="80" t="s">
        <v>4333</v>
      </c>
      <c r="D1157" s="82" t="s">
        <v>3335</v>
      </c>
      <c r="E1157" s="50">
        <v>463.6</v>
      </c>
      <c r="F1157" s="50">
        <v>558.4</v>
      </c>
      <c r="G1157" s="50">
        <v>678.7</v>
      </c>
      <c r="H1157" s="50">
        <v>995.6</v>
      </c>
      <c r="I1157" s="50">
        <v>1217</v>
      </c>
      <c r="J1157" s="50">
        <v>1510</v>
      </c>
      <c r="K1157" s="50">
        <v>1735</v>
      </c>
      <c r="L1157" s="50">
        <v>1968</v>
      </c>
      <c r="M1157" s="50">
        <v>2208</v>
      </c>
      <c r="N1157" s="50">
        <v>2539</v>
      </c>
      <c r="O1157" s="49">
        <v>423.77551952733489</v>
      </c>
      <c r="P1157" s="49">
        <v>516.38227800963864</v>
      </c>
      <c r="Q1157" s="49">
        <v>637.34582396858411</v>
      </c>
      <c r="R1157" s="49">
        <v>970.3828977115578</v>
      </c>
      <c r="S1157" s="49">
        <v>1210.1065166338342</v>
      </c>
      <c r="T1157" s="49">
        <v>1523.9490044990991</v>
      </c>
      <c r="U1157" s="49">
        <v>1761.0481698812018</v>
      </c>
      <c r="V1157" s="49">
        <v>2027.6141505500032</v>
      </c>
      <c r="W1157" s="49">
        <v>2269.4841947608797</v>
      </c>
      <c r="X1157" s="49">
        <v>2646.9073577182639</v>
      </c>
      <c r="Y1157" s="49">
        <v>459.82354064483349</v>
      </c>
      <c r="Z1157" s="49">
        <v>554.74628504431644</v>
      </c>
      <c r="AA1157" s="49">
        <v>674.94052945168949</v>
      </c>
      <c r="AB1157" s="49">
        <v>991.90969234803288</v>
      </c>
      <c r="AC1157" s="49">
        <v>1215.6529975031631</v>
      </c>
      <c r="AD1157" s="49">
        <v>1513.4497538008527</v>
      </c>
      <c r="AE1157" s="49">
        <v>1742.1857020361936</v>
      </c>
      <c r="AF1157" s="49">
        <v>1985.6041786859068</v>
      </c>
      <c r="AG1157" s="49">
        <v>2227.0115602221144</v>
      </c>
      <c r="AH1157" s="49">
        <v>2573.334159273993</v>
      </c>
      <c r="AI1157" s="1"/>
      <c r="AJ1157" s="33" t="str">
        <f t="shared" si="36"/>
        <v/>
      </c>
      <c r="AK1157" s="33" t="str">
        <f t="shared" si="37"/>
        <v/>
      </c>
      <c r="AL1157" s="29"/>
      <c r="AM1157" s="29"/>
      <c r="AN1157" s="29"/>
      <c r="AO1157" s="29" t="s">
        <v>13</v>
      </c>
      <c r="AP1157" s="29"/>
      <c r="AQ1157" s="29"/>
      <c r="AR1157" s="7"/>
      <c r="AS1157" s="7"/>
      <c r="AT1157" s="7"/>
      <c r="AU1157" s="7"/>
      <c r="AV1157" s="7"/>
      <c r="AW1157" s="7"/>
      <c r="AX1157" s="7"/>
      <c r="AY1157" s="7"/>
      <c r="AZ1157" s="7"/>
      <c r="BA1157" s="7"/>
      <c r="BB1157" s="7"/>
      <c r="BC1157" s="7"/>
      <c r="BD1157" s="7"/>
      <c r="BE1157" s="7"/>
      <c r="BF1157" s="7"/>
      <c r="BG1157" s="7"/>
      <c r="BH1157" s="7"/>
    </row>
    <row r="1158" spans="1:60" x14ac:dyDescent="0.25">
      <c r="A1158" s="1"/>
      <c r="B1158" s="79" t="s">
        <v>2895</v>
      </c>
      <c r="C1158" s="80" t="s">
        <v>4333</v>
      </c>
      <c r="D1158" s="82" t="s">
        <v>3336</v>
      </c>
      <c r="E1158" s="50">
        <v>81.3</v>
      </c>
      <c r="F1158" s="50">
        <v>96</v>
      </c>
      <c r="G1158" s="50">
        <v>114.1</v>
      </c>
      <c r="H1158" s="50">
        <v>159.5</v>
      </c>
      <c r="I1158" s="50">
        <v>189.6</v>
      </c>
      <c r="J1158" s="50">
        <v>227.8</v>
      </c>
      <c r="K1158" s="50">
        <v>256.3</v>
      </c>
      <c r="L1158" s="50">
        <v>284.8</v>
      </c>
      <c r="M1158" s="50">
        <v>313.5</v>
      </c>
      <c r="N1158" s="50">
        <v>352.1</v>
      </c>
      <c r="O1158" s="49">
        <v>133.50404969549547</v>
      </c>
      <c r="P1158" s="49">
        <v>160.6681637619796</v>
      </c>
      <c r="Q1158" s="49">
        <v>196.53980358362563</v>
      </c>
      <c r="R1158" s="49">
        <v>294.05157904144266</v>
      </c>
      <c r="S1158" s="49">
        <v>363.78946996320002</v>
      </c>
      <c r="T1158" s="49">
        <v>454.1040792398083</v>
      </c>
      <c r="U1158" s="49">
        <v>521.74578670582002</v>
      </c>
      <c r="V1158" s="49">
        <v>597.04631632786084</v>
      </c>
      <c r="W1158" s="49">
        <v>665.1329886740391</v>
      </c>
      <c r="X1158" s="49">
        <v>770.67601490844379</v>
      </c>
      <c r="Y1158" s="49">
        <v>87.610379633521433</v>
      </c>
      <c r="Z1158" s="49">
        <v>103.18535152910884</v>
      </c>
      <c r="AA1158" s="49">
        <v>123.66483908981292</v>
      </c>
      <c r="AB1158" s="49">
        <v>184.21355533414251</v>
      </c>
      <c r="AC1158" s="49">
        <v>231.70266809537063</v>
      </c>
      <c r="AD1158" s="49">
        <v>295.98769199802086</v>
      </c>
      <c r="AE1158" s="49">
        <v>344.78192890194003</v>
      </c>
      <c r="AF1158" s="49">
        <v>395.59707998730545</v>
      </c>
      <c r="AG1158" s="49">
        <v>443.63189344629797</v>
      </c>
      <c r="AH1158" s="49">
        <v>511.0939901590213</v>
      </c>
      <c r="AI1158" s="1"/>
      <c r="AJ1158" s="33" t="str">
        <f t="shared" si="36"/>
        <v/>
      </c>
      <c r="AK1158" s="33" t="str">
        <f t="shared" si="37"/>
        <v/>
      </c>
      <c r="AL1158" s="29"/>
      <c r="AM1158" s="29"/>
      <c r="AN1158" s="29"/>
      <c r="AO1158" s="29" t="s">
        <v>13</v>
      </c>
      <c r="AP1158" s="29"/>
      <c r="AQ1158" s="29"/>
      <c r="AR1158" s="7"/>
      <c r="AS1158" s="7"/>
      <c r="AT1158" s="7"/>
      <c r="AU1158" s="7"/>
      <c r="AV1158" s="7"/>
      <c r="AW1158" s="7"/>
      <c r="AX1158" s="7"/>
      <c r="AY1158" s="7"/>
      <c r="AZ1158" s="7"/>
      <c r="BA1158" s="7"/>
      <c r="BB1158" s="7"/>
      <c r="BC1158" s="7"/>
      <c r="BD1158" s="7"/>
      <c r="BE1158" s="7"/>
      <c r="BF1158" s="7"/>
      <c r="BG1158" s="7"/>
      <c r="BH1158" s="7"/>
    </row>
    <row r="1159" spans="1:60" x14ac:dyDescent="0.25">
      <c r="A1159" s="1"/>
      <c r="B1159" s="81" t="s">
        <v>2897</v>
      </c>
      <c r="C1159" s="53" t="s">
        <v>4327</v>
      </c>
      <c r="D1159" s="53" t="s">
        <v>4263</v>
      </c>
      <c r="E1159" s="49">
        <v>350.95554077809953</v>
      </c>
      <c r="F1159" s="49">
        <v>431.58761290125415</v>
      </c>
      <c r="G1159" s="49">
        <v>538.76497954505783</v>
      </c>
      <c r="H1159" s="49">
        <v>835.8813636590487</v>
      </c>
      <c r="I1159" s="49">
        <v>1052.2495127397956</v>
      </c>
      <c r="J1159" s="49">
        <v>1337.8403840236845</v>
      </c>
      <c r="K1159" s="49">
        <v>1554.0709538405426</v>
      </c>
      <c r="L1159" s="49">
        <v>1797.3980297191933</v>
      </c>
      <c r="M1159" s="49">
        <v>2018.8051774767782</v>
      </c>
      <c r="N1159" s="49">
        <v>2361.6961286446331</v>
      </c>
      <c r="O1159" s="49">
        <v>350.95554077809953</v>
      </c>
      <c r="P1159" s="49">
        <v>431.58761290125415</v>
      </c>
      <c r="Q1159" s="49">
        <v>538.76497954505783</v>
      </c>
      <c r="R1159" s="49">
        <v>835.8813636590487</v>
      </c>
      <c r="S1159" s="49">
        <v>1052.2495127397956</v>
      </c>
      <c r="T1159" s="49">
        <v>1337.8403840236845</v>
      </c>
      <c r="U1159" s="49">
        <v>1554.0709538405426</v>
      </c>
      <c r="V1159" s="49">
        <v>1797.3980297191933</v>
      </c>
      <c r="W1159" s="49">
        <v>2018.8051774767782</v>
      </c>
      <c r="X1159" s="49">
        <v>2361.6961286446331</v>
      </c>
      <c r="Y1159" s="49">
        <v>350.95554077809953</v>
      </c>
      <c r="Z1159" s="49">
        <v>431.58761290125415</v>
      </c>
      <c r="AA1159" s="49">
        <v>538.76497954505783</v>
      </c>
      <c r="AB1159" s="49">
        <v>835.8813636590487</v>
      </c>
      <c r="AC1159" s="49">
        <v>1052.2495127397956</v>
      </c>
      <c r="AD1159" s="49">
        <v>1337.8403840236845</v>
      </c>
      <c r="AE1159" s="49">
        <v>1554.0709538405426</v>
      </c>
      <c r="AF1159" s="49">
        <v>1797.3980297191933</v>
      </c>
      <c r="AG1159" s="49">
        <v>2018.8051774767782</v>
      </c>
      <c r="AH1159" s="49">
        <v>2361.6961286446331</v>
      </c>
      <c r="AI1159" s="1"/>
      <c r="AJ1159" s="33" t="str">
        <f t="shared" si="36"/>
        <v/>
      </c>
      <c r="AK1159" s="33" t="str">
        <f t="shared" si="37"/>
        <v/>
      </c>
      <c r="AL1159" s="29"/>
      <c r="AM1159" s="29"/>
      <c r="AN1159" s="29"/>
      <c r="AO1159" s="29" t="s">
        <v>13</v>
      </c>
      <c r="AP1159" s="29"/>
      <c r="AQ1159" s="29"/>
      <c r="AR1159" s="7"/>
      <c r="AS1159" s="7"/>
      <c r="AT1159" s="7"/>
      <c r="AU1159" s="7"/>
      <c r="AV1159" s="7"/>
      <c r="AW1159" s="7"/>
      <c r="AX1159" s="7"/>
      <c r="AY1159" s="7"/>
      <c r="AZ1159" s="7"/>
      <c r="BA1159" s="7"/>
      <c r="BB1159" s="7"/>
      <c r="BC1159" s="7"/>
      <c r="BD1159" s="7"/>
      <c r="BE1159" s="7"/>
      <c r="BF1159" s="7"/>
      <c r="BG1159" s="7"/>
      <c r="BH1159" s="7"/>
    </row>
    <row r="1160" spans="1:60" x14ac:dyDescent="0.25">
      <c r="A1160" s="1"/>
      <c r="B1160" s="79" t="s">
        <v>2899</v>
      </c>
      <c r="C1160" s="80" t="s">
        <v>4333</v>
      </c>
      <c r="D1160" s="82" t="s">
        <v>3337</v>
      </c>
      <c r="E1160" s="50">
        <v>1312</v>
      </c>
      <c r="F1160" s="50">
        <v>1517.4</v>
      </c>
      <c r="G1160" s="50">
        <v>1763</v>
      </c>
      <c r="H1160" s="50">
        <v>2350</v>
      </c>
      <c r="I1160" s="50">
        <v>2723</v>
      </c>
      <c r="J1160" s="50">
        <v>3179</v>
      </c>
      <c r="K1160" s="50">
        <v>3509</v>
      </c>
      <c r="L1160" s="50">
        <v>3831</v>
      </c>
      <c r="M1160" s="50">
        <v>4150</v>
      </c>
      <c r="N1160" s="50">
        <v>4567</v>
      </c>
      <c r="O1160" s="49">
        <v>1218.8003587885121</v>
      </c>
      <c r="P1160" s="49">
        <v>1463.0129422404912</v>
      </c>
      <c r="Q1160" s="49">
        <v>1775.1740300049828</v>
      </c>
      <c r="R1160" s="49">
        <v>2619.2944720411774</v>
      </c>
      <c r="S1160" s="49">
        <v>3213.0375404158794</v>
      </c>
      <c r="T1160" s="49">
        <v>3978.415977216162</v>
      </c>
      <c r="U1160" s="49">
        <v>4546.7334678855314</v>
      </c>
      <c r="V1160" s="49">
        <v>5190.2324856774858</v>
      </c>
      <c r="W1160" s="49">
        <v>5754.60854132029</v>
      </c>
      <c r="X1160" s="49">
        <v>6643.8226388029443</v>
      </c>
      <c r="Y1160" s="49">
        <v>1308.0720457726957</v>
      </c>
      <c r="Z1160" s="49">
        <v>1515.3081900861728</v>
      </c>
      <c r="AA1160" s="49">
        <v>1763.4906998658437</v>
      </c>
      <c r="AB1160" s="49">
        <v>2368.0869421520192</v>
      </c>
      <c r="AC1160" s="49">
        <v>2768.3573766991103</v>
      </c>
      <c r="AD1160" s="49">
        <v>3275.9414805411516</v>
      </c>
      <c r="AE1160" s="49">
        <v>3652.1356507428322</v>
      </c>
      <c r="AF1160" s="49">
        <v>4034.422548876903</v>
      </c>
      <c r="AG1160" s="49">
        <v>4403.9279509833459</v>
      </c>
      <c r="AH1160" s="49">
        <v>4907.3488605396133</v>
      </c>
      <c r="AI1160" s="1"/>
      <c r="AJ1160" s="33" t="str">
        <f t="shared" si="36"/>
        <v/>
      </c>
      <c r="AK1160" s="33" t="str">
        <f t="shared" si="37"/>
        <v/>
      </c>
      <c r="AL1160" s="29"/>
      <c r="AM1160" s="29"/>
      <c r="AN1160" s="29"/>
      <c r="AO1160" s="29" t="s">
        <v>13</v>
      </c>
      <c r="AP1160" s="29"/>
      <c r="AQ1160" s="29"/>
      <c r="AR1160" s="7"/>
      <c r="AS1160" s="7"/>
      <c r="AT1160" s="7"/>
      <c r="AU1160" s="7"/>
      <c r="AV1160" s="7"/>
      <c r="AW1160" s="7"/>
      <c r="AX1160" s="7"/>
      <c r="AY1160" s="7"/>
      <c r="AZ1160" s="7"/>
      <c r="BA1160" s="7"/>
      <c r="BB1160" s="7"/>
      <c r="BC1160" s="7"/>
      <c r="BD1160" s="7"/>
      <c r="BE1160" s="7"/>
      <c r="BF1160" s="7"/>
      <c r="BG1160" s="7"/>
      <c r="BH1160" s="7"/>
    </row>
    <row r="1161" spans="1:60" x14ac:dyDescent="0.25">
      <c r="A1161" s="1"/>
      <c r="B1161" s="79" t="s">
        <v>2901</v>
      </c>
      <c r="C1161" s="80" t="s">
        <v>3585</v>
      </c>
      <c r="D1161" s="50" t="s">
        <v>3338</v>
      </c>
      <c r="E1161" s="50">
        <v>685.5</v>
      </c>
      <c r="F1161" s="50">
        <v>808.6</v>
      </c>
      <c r="G1161" s="50">
        <v>954.3</v>
      </c>
      <c r="H1161" s="50">
        <v>1289</v>
      </c>
      <c r="I1161" s="50">
        <v>1491</v>
      </c>
      <c r="J1161" s="50">
        <v>1726</v>
      </c>
      <c r="K1161" s="50">
        <v>1888</v>
      </c>
      <c r="L1161" s="50">
        <v>2041</v>
      </c>
      <c r="M1161" s="50">
        <v>2187</v>
      </c>
      <c r="N1161" s="50">
        <v>2370</v>
      </c>
      <c r="O1161" s="50">
        <v>685.5</v>
      </c>
      <c r="P1161" s="50">
        <v>808.6</v>
      </c>
      <c r="Q1161" s="50">
        <v>954.3</v>
      </c>
      <c r="R1161" s="50">
        <v>1289</v>
      </c>
      <c r="S1161" s="50">
        <v>1491</v>
      </c>
      <c r="T1161" s="50">
        <v>1726</v>
      </c>
      <c r="U1161" s="50">
        <v>1888</v>
      </c>
      <c r="V1161" s="50">
        <v>2041</v>
      </c>
      <c r="W1161" s="50">
        <v>2187</v>
      </c>
      <c r="X1161" s="50">
        <v>2370</v>
      </c>
      <c r="Y1161" s="50">
        <v>685.5</v>
      </c>
      <c r="Z1161" s="50">
        <v>808.6</v>
      </c>
      <c r="AA1161" s="50">
        <v>954.3</v>
      </c>
      <c r="AB1161" s="50">
        <v>1289</v>
      </c>
      <c r="AC1161" s="50">
        <v>1491</v>
      </c>
      <c r="AD1161" s="50">
        <v>1726</v>
      </c>
      <c r="AE1161" s="50">
        <v>1888</v>
      </c>
      <c r="AF1161" s="50">
        <v>2041</v>
      </c>
      <c r="AG1161" s="50">
        <v>2187</v>
      </c>
      <c r="AH1161" s="50">
        <v>2370</v>
      </c>
      <c r="AI1161" s="1"/>
      <c r="AJ1161" s="33" t="str">
        <f t="shared" si="36"/>
        <v/>
      </c>
      <c r="AK1161" s="33" t="str">
        <f t="shared" si="37"/>
        <v/>
      </c>
      <c r="AL1161" s="29"/>
      <c r="AM1161" s="29"/>
      <c r="AN1161" s="29"/>
      <c r="AO1161" s="29" t="s">
        <v>13</v>
      </c>
      <c r="AP1161" s="29"/>
      <c r="AQ1161" s="29"/>
      <c r="AR1161" s="7"/>
      <c r="AS1161" s="7"/>
      <c r="AT1161" s="7"/>
      <c r="AU1161" s="7"/>
      <c r="AV1161" s="7"/>
      <c r="AW1161" s="7"/>
      <c r="AX1161" s="7"/>
      <c r="AY1161" s="7"/>
      <c r="AZ1161" s="7"/>
      <c r="BA1161" s="7"/>
      <c r="BB1161" s="7"/>
      <c r="BC1161" s="7"/>
      <c r="BD1161" s="7"/>
      <c r="BE1161" s="7"/>
      <c r="BF1161" s="7"/>
      <c r="BG1161" s="7"/>
      <c r="BH1161" s="7"/>
    </row>
    <row r="1162" spans="1:60" x14ac:dyDescent="0.25">
      <c r="A1162" s="1"/>
      <c r="B1162" s="79" t="s">
        <v>2903</v>
      </c>
      <c r="C1162" s="80" t="s">
        <v>3585</v>
      </c>
      <c r="D1162" s="50" t="s">
        <v>3339</v>
      </c>
      <c r="E1162" s="50">
        <v>1366</v>
      </c>
      <c r="F1162" s="50">
        <v>1650.2</v>
      </c>
      <c r="G1162" s="50">
        <v>2037</v>
      </c>
      <c r="H1162" s="50">
        <v>3215</v>
      </c>
      <c r="I1162" s="50">
        <v>4177</v>
      </c>
      <c r="J1162" s="50">
        <v>5624</v>
      </c>
      <c r="K1162" s="50">
        <v>6886</v>
      </c>
      <c r="L1162" s="50">
        <v>8318</v>
      </c>
      <c r="M1162" s="50">
        <v>9946</v>
      </c>
      <c r="N1162" s="50">
        <v>12450</v>
      </c>
      <c r="O1162" s="50">
        <v>1366</v>
      </c>
      <c r="P1162" s="50">
        <v>1650.2</v>
      </c>
      <c r="Q1162" s="50">
        <v>2037</v>
      </c>
      <c r="R1162" s="50">
        <v>3215</v>
      </c>
      <c r="S1162" s="50">
        <v>4177</v>
      </c>
      <c r="T1162" s="50">
        <v>5624</v>
      </c>
      <c r="U1162" s="50">
        <v>6886</v>
      </c>
      <c r="V1162" s="50">
        <v>8318</v>
      </c>
      <c r="W1162" s="50">
        <v>9946</v>
      </c>
      <c r="X1162" s="50">
        <v>12450</v>
      </c>
      <c r="Y1162" s="50">
        <v>1366</v>
      </c>
      <c r="Z1162" s="50">
        <v>1650.2</v>
      </c>
      <c r="AA1162" s="50">
        <v>2037</v>
      </c>
      <c r="AB1162" s="50">
        <v>3215</v>
      </c>
      <c r="AC1162" s="50">
        <v>4177</v>
      </c>
      <c r="AD1162" s="50">
        <v>5624</v>
      </c>
      <c r="AE1162" s="50">
        <v>6886</v>
      </c>
      <c r="AF1162" s="50">
        <v>8318</v>
      </c>
      <c r="AG1162" s="50">
        <v>9946</v>
      </c>
      <c r="AH1162" s="50">
        <v>12450</v>
      </c>
      <c r="AI1162" s="1"/>
      <c r="AJ1162" s="33" t="str">
        <f t="shared" si="36"/>
        <v/>
      </c>
      <c r="AK1162" s="33" t="str">
        <f t="shared" si="37"/>
        <v/>
      </c>
      <c r="AL1162" s="29"/>
      <c r="AM1162" s="29"/>
      <c r="AN1162" s="29"/>
      <c r="AO1162" s="29" t="s">
        <v>13</v>
      </c>
      <c r="AP1162" s="29"/>
      <c r="AQ1162" s="29"/>
      <c r="AR1162" s="7"/>
      <c r="AS1162" s="7"/>
      <c r="AT1162" s="7"/>
      <c r="AU1162" s="7"/>
      <c r="AV1162" s="7"/>
      <c r="AW1162" s="7"/>
      <c r="AX1162" s="7"/>
      <c r="AY1162" s="7"/>
      <c r="AZ1162" s="7"/>
      <c r="BA1162" s="7"/>
      <c r="BB1162" s="7"/>
      <c r="BC1162" s="7"/>
      <c r="BD1162" s="7"/>
      <c r="BE1162" s="7"/>
      <c r="BF1162" s="7"/>
      <c r="BG1162" s="7"/>
      <c r="BH1162" s="7"/>
    </row>
    <row r="1163" spans="1:60" x14ac:dyDescent="0.25">
      <c r="A1163" s="1"/>
      <c r="B1163" s="81" t="s">
        <v>2905</v>
      </c>
      <c r="C1163" s="53" t="s">
        <v>4327</v>
      </c>
      <c r="D1163" s="53" t="s">
        <v>4264</v>
      </c>
      <c r="E1163" s="49">
        <v>464.60579605059735</v>
      </c>
      <c r="F1163" s="49">
        <v>562.07449816649398</v>
      </c>
      <c r="G1163" s="49">
        <v>689.84562119519978</v>
      </c>
      <c r="H1163" s="49">
        <v>1038.6084198134811</v>
      </c>
      <c r="I1163" s="49">
        <v>1289.2639168181111</v>
      </c>
      <c r="J1163" s="49">
        <v>1616.47349849342</v>
      </c>
      <c r="K1163" s="49">
        <v>1862.4224606139467</v>
      </c>
      <c r="L1163" s="49">
        <v>2139.4683341702807</v>
      </c>
      <c r="M1163" s="49">
        <v>2388.1740872456867</v>
      </c>
      <c r="N1163" s="49">
        <v>2776.0480784611132</v>
      </c>
      <c r="O1163" s="49">
        <v>464.60579605059735</v>
      </c>
      <c r="P1163" s="49">
        <v>562.07449816649398</v>
      </c>
      <c r="Q1163" s="49">
        <v>689.84562119519978</v>
      </c>
      <c r="R1163" s="49">
        <v>1038.6084198134811</v>
      </c>
      <c r="S1163" s="49">
        <v>1289.2639168181111</v>
      </c>
      <c r="T1163" s="49">
        <v>1616.47349849342</v>
      </c>
      <c r="U1163" s="49">
        <v>1862.4224606139467</v>
      </c>
      <c r="V1163" s="49">
        <v>2139.4683341702807</v>
      </c>
      <c r="W1163" s="49">
        <v>2388.1740872456867</v>
      </c>
      <c r="X1163" s="49">
        <v>2776.0480784611132</v>
      </c>
      <c r="Y1163" s="49">
        <v>464.60579605059735</v>
      </c>
      <c r="Z1163" s="49">
        <v>562.07449816649398</v>
      </c>
      <c r="AA1163" s="49">
        <v>689.84562119519978</v>
      </c>
      <c r="AB1163" s="49">
        <v>1038.6084198134811</v>
      </c>
      <c r="AC1163" s="49">
        <v>1289.2639168181111</v>
      </c>
      <c r="AD1163" s="49">
        <v>1616.47349849342</v>
      </c>
      <c r="AE1163" s="49">
        <v>1862.4224606139467</v>
      </c>
      <c r="AF1163" s="49">
        <v>2139.4683341702807</v>
      </c>
      <c r="AG1163" s="49">
        <v>2388.1740872456867</v>
      </c>
      <c r="AH1163" s="49">
        <v>2776.0480784611132</v>
      </c>
      <c r="AI1163" s="1"/>
      <c r="AJ1163" s="33" t="str">
        <f t="shared" si="36"/>
        <v/>
      </c>
      <c r="AK1163" s="33" t="str">
        <f t="shared" si="37"/>
        <v/>
      </c>
      <c r="AL1163" s="29"/>
      <c r="AM1163" s="29"/>
      <c r="AN1163" s="29"/>
      <c r="AO1163" s="29" t="s">
        <v>13</v>
      </c>
      <c r="AP1163" s="29"/>
      <c r="AQ1163" s="29"/>
      <c r="AR1163" s="7"/>
      <c r="AS1163" s="7"/>
      <c r="AT1163" s="7"/>
      <c r="AU1163" s="7"/>
      <c r="AV1163" s="7"/>
      <c r="AW1163" s="7"/>
      <c r="AX1163" s="7"/>
      <c r="AY1163" s="7"/>
      <c r="AZ1163" s="7"/>
      <c r="BA1163" s="7"/>
      <c r="BB1163" s="7"/>
      <c r="BC1163" s="7"/>
      <c r="BD1163" s="7"/>
      <c r="BE1163" s="7"/>
      <c r="BF1163" s="7"/>
      <c r="BG1163" s="7"/>
      <c r="BH1163" s="7"/>
    </row>
    <row r="1164" spans="1:60" x14ac:dyDescent="0.25">
      <c r="A1164" s="1"/>
      <c r="B1164" s="79" t="s">
        <v>2907</v>
      </c>
      <c r="C1164" s="80" t="s">
        <v>4333</v>
      </c>
      <c r="D1164" s="82" t="s">
        <v>3340</v>
      </c>
      <c r="E1164" s="50">
        <v>2045</v>
      </c>
      <c r="F1164" s="50">
        <v>2409.6</v>
      </c>
      <c r="G1164" s="50">
        <v>2862</v>
      </c>
      <c r="H1164" s="50">
        <v>4013</v>
      </c>
      <c r="I1164" s="50">
        <v>4792</v>
      </c>
      <c r="J1164" s="50">
        <v>5794</v>
      </c>
      <c r="K1164" s="50">
        <v>6552</v>
      </c>
      <c r="L1164" s="50">
        <v>7320</v>
      </c>
      <c r="M1164" s="50">
        <v>8103</v>
      </c>
      <c r="N1164" s="50">
        <v>9166</v>
      </c>
      <c r="O1164" s="49">
        <v>1846.7830061960976</v>
      </c>
      <c r="P1164" s="49">
        <v>2232.8975345087779</v>
      </c>
      <c r="Q1164" s="49">
        <v>2729.6887997202339</v>
      </c>
      <c r="R1164" s="49">
        <v>4081.1232121374555</v>
      </c>
      <c r="S1164" s="49">
        <v>5041.2716654788564</v>
      </c>
      <c r="T1164" s="49">
        <v>6284.5669629232216</v>
      </c>
      <c r="U1164" s="49">
        <v>7213.6488631896837</v>
      </c>
      <c r="V1164" s="49">
        <v>8269.1469993084793</v>
      </c>
      <c r="W1164" s="49">
        <v>9198.7115746046911</v>
      </c>
      <c r="X1164" s="49">
        <v>10667.757251449861</v>
      </c>
      <c r="Y1164" s="49">
        <v>2036.9542917644171</v>
      </c>
      <c r="Z1164" s="49">
        <v>2403.0554642410657</v>
      </c>
      <c r="AA1164" s="49">
        <v>2856.8640754050366</v>
      </c>
      <c r="AB1164" s="49">
        <v>4017.4108554621371</v>
      </c>
      <c r="AC1164" s="49">
        <v>4814.2641942897053</v>
      </c>
      <c r="AD1164" s="49">
        <v>5851.4687953169823</v>
      </c>
      <c r="AE1164" s="49">
        <v>6640.2198484252913</v>
      </c>
      <c r="AF1164" s="49">
        <v>7457.3765393735957</v>
      </c>
      <c r="AG1164" s="49">
        <v>8270.7473746137475</v>
      </c>
      <c r="AH1164" s="49">
        <v>9404.1427356668064</v>
      </c>
      <c r="AI1164" s="1"/>
      <c r="AJ1164" s="33" t="str">
        <f t="shared" si="36"/>
        <v/>
      </c>
      <c r="AK1164" s="33" t="str">
        <f t="shared" si="37"/>
        <v/>
      </c>
      <c r="AL1164" s="29"/>
      <c r="AM1164" s="29"/>
      <c r="AN1164" s="29"/>
      <c r="AO1164" s="29" t="s">
        <v>13</v>
      </c>
      <c r="AP1164" s="29"/>
      <c r="AQ1164" s="29"/>
      <c r="AR1164" s="7"/>
      <c r="AS1164" s="7"/>
      <c r="AT1164" s="7"/>
      <c r="AU1164" s="7"/>
      <c r="AV1164" s="7"/>
      <c r="AW1164" s="7"/>
      <c r="AX1164" s="7"/>
      <c r="AY1164" s="7"/>
      <c r="AZ1164" s="7"/>
      <c r="BA1164" s="7"/>
      <c r="BB1164" s="7"/>
      <c r="BC1164" s="7"/>
      <c r="BD1164" s="7"/>
      <c r="BE1164" s="7"/>
      <c r="BF1164" s="7"/>
      <c r="BG1164" s="7"/>
      <c r="BH1164" s="7"/>
    </row>
    <row r="1165" spans="1:60" x14ac:dyDescent="0.25">
      <c r="A1165" s="1"/>
      <c r="B1165" s="79" t="s">
        <v>2909</v>
      </c>
      <c r="C1165" s="80" t="s">
        <v>4333</v>
      </c>
      <c r="D1165" s="82" t="s">
        <v>3341</v>
      </c>
      <c r="E1165" s="50">
        <v>669.6</v>
      </c>
      <c r="F1165" s="50">
        <v>779.3</v>
      </c>
      <c r="G1165" s="50">
        <v>915.6</v>
      </c>
      <c r="H1165" s="50">
        <v>1266</v>
      </c>
      <c r="I1165" s="50">
        <v>1507</v>
      </c>
      <c r="J1165" s="50">
        <v>1820</v>
      </c>
      <c r="K1165" s="50">
        <v>2060</v>
      </c>
      <c r="L1165" s="50">
        <v>2305</v>
      </c>
      <c r="M1165" s="50">
        <v>2559</v>
      </c>
      <c r="N1165" s="50">
        <v>2907</v>
      </c>
      <c r="O1165" s="49">
        <v>501.79799526410915</v>
      </c>
      <c r="P1165" s="49">
        <v>613.40579647325274</v>
      </c>
      <c r="Q1165" s="49">
        <v>757.76175923839071</v>
      </c>
      <c r="R1165" s="49">
        <v>1154.1589123584956</v>
      </c>
      <c r="S1165" s="49">
        <v>1433.1897910830864</v>
      </c>
      <c r="T1165" s="49">
        <v>1788.205859720171</v>
      </c>
      <c r="U1165" s="49">
        <v>2052.9944229754665</v>
      </c>
      <c r="V1165" s="49">
        <v>2348.0256991882402</v>
      </c>
      <c r="W1165" s="49">
        <v>2612.3074748975559</v>
      </c>
      <c r="X1165" s="49">
        <v>3030.0523041897877</v>
      </c>
      <c r="Y1165" s="49">
        <v>649.31624118577156</v>
      </c>
      <c r="Z1165" s="49">
        <v>760.86731071925033</v>
      </c>
      <c r="AA1165" s="49">
        <v>897.28727593373594</v>
      </c>
      <c r="AB1165" s="49">
        <v>1245.4577594127848</v>
      </c>
      <c r="AC1165" s="49">
        <v>1489.1596177499403</v>
      </c>
      <c r="AD1165" s="49">
        <v>1810.4201062038946</v>
      </c>
      <c r="AE1165" s="49">
        <v>2057.6648076584888</v>
      </c>
      <c r="AF1165" s="49">
        <v>2320.2671835829237</v>
      </c>
      <c r="AG1165" s="49">
        <v>2578.7279631510642</v>
      </c>
      <c r="AH1165" s="49">
        <v>2953.7407977155003</v>
      </c>
      <c r="AI1165" s="1"/>
      <c r="AJ1165" s="33" t="str">
        <f t="shared" si="36"/>
        <v/>
      </c>
      <c r="AK1165" s="33" t="str">
        <f t="shared" si="37"/>
        <v/>
      </c>
      <c r="AL1165" s="29"/>
      <c r="AM1165" s="29"/>
      <c r="AN1165" s="29"/>
      <c r="AO1165" s="29" t="s">
        <v>13</v>
      </c>
      <c r="AP1165" s="29"/>
      <c r="AQ1165" s="29"/>
      <c r="AR1165" s="7"/>
      <c r="AS1165" s="7"/>
      <c r="AT1165" s="7"/>
      <c r="AU1165" s="7"/>
      <c r="AV1165" s="7"/>
      <c r="AW1165" s="7"/>
      <c r="AX1165" s="7"/>
      <c r="AY1165" s="7"/>
      <c r="AZ1165" s="7"/>
      <c r="BA1165" s="7"/>
      <c r="BB1165" s="7"/>
      <c r="BC1165" s="7"/>
      <c r="BD1165" s="7"/>
      <c r="BE1165" s="7"/>
      <c r="BF1165" s="7"/>
      <c r="BG1165" s="7"/>
      <c r="BH1165" s="7"/>
    </row>
    <row r="1166" spans="1:60" x14ac:dyDescent="0.25">
      <c r="A1166" s="1"/>
      <c r="B1166" s="79" t="s">
        <v>2911</v>
      </c>
      <c r="C1166" s="80" t="s">
        <v>3585</v>
      </c>
      <c r="D1166" s="50" t="s">
        <v>3342</v>
      </c>
      <c r="E1166" s="50">
        <v>2727</v>
      </c>
      <c r="F1166" s="50">
        <v>3133.3</v>
      </c>
      <c r="G1166" s="50">
        <v>3629</v>
      </c>
      <c r="H1166" s="50">
        <v>4866</v>
      </c>
      <c r="I1166" s="50">
        <v>5688</v>
      </c>
      <c r="J1166" s="50">
        <v>6735</v>
      </c>
      <c r="K1166" s="50">
        <v>7520</v>
      </c>
      <c r="L1166" s="50">
        <v>8312</v>
      </c>
      <c r="M1166" s="50">
        <v>9115</v>
      </c>
      <c r="N1166" s="50">
        <v>10200</v>
      </c>
      <c r="O1166" s="50">
        <v>2727</v>
      </c>
      <c r="P1166" s="50">
        <v>3133.3</v>
      </c>
      <c r="Q1166" s="50">
        <v>3629</v>
      </c>
      <c r="R1166" s="50">
        <v>4866</v>
      </c>
      <c r="S1166" s="50">
        <v>5688</v>
      </c>
      <c r="T1166" s="50">
        <v>6735</v>
      </c>
      <c r="U1166" s="50">
        <v>7520</v>
      </c>
      <c r="V1166" s="50">
        <v>8312</v>
      </c>
      <c r="W1166" s="50">
        <v>9115</v>
      </c>
      <c r="X1166" s="50">
        <v>10200</v>
      </c>
      <c r="Y1166" s="50">
        <v>2727</v>
      </c>
      <c r="Z1166" s="50">
        <v>3133.3</v>
      </c>
      <c r="AA1166" s="50">
        <v>3629</v>
      </c>
      <c r="AB1166" s="50">
        <v>4866</v>
      </c>
      <c r="AC1166" s="50">
        <v>5688</v>
      </c>
      <c r="AD1166" s="50">
        <v>6735</v>
      </c>
      <c r="AE1166" s="50">
        <v>7520</v>
      </c>
      <c r="AF1166" s="50">
        <v>8312</v>
      </c>
      <c r="AG1166" s="50">
        <v>9115</v>
      </c>
      <c r="AH1166" s="50">
        <v>10200</v>
      </c>
      <c r="AI1166" s="1"/>
      <c r="AJ1166" s="33" t="str">
        <f t="shared" si="36"/>
        <v/>
      </c>
      <c r="AK1166" s="33" t="str">
        <f t="shared" si="37"/>
        <v/>
      </c>
      <c r="AL1166" s="29"/>
      <c r="AM1166" s="29"/>
      <c r="AN1166" s="29"/>
      <c r="AO1166" s="29" t="s">
        <v>13</v>
      </c>
      <c r="AP1166" s="29"/>
      <c r="AQ1166" s="29"/>
      <c r="AR1166" s="7"/>
      <c r="AS1166" s="7"/>
      <c r="AT1166" s="7"/>
      <c r="AU1166" s="7"/>
      <c r="AV1166" s="7"/>
      <c r="AW1166" s="7"/>
      <c r="AX1166" s="7"/>
      <c r="AY1166" s="7"/>
      <c r="AZ1166" s="7"/>
      <c r="BA1166" s="7"/>
      <c r="BB1166" s="7"/>
      <c r="BC1166" s="7"/>
      <c r="BD1166" s="7"/>
      <c r="BE1166" s="7"/>
      <c r="BF1166" s="7"/>
      <c r="BG1166" s="7"/>
      <c r="BH1166" s="7"/>
    </row>
    <row r="1167" spans="1:60" x14ac:dyDescent="0.25">
      <c r="A1167" s="1"/>
      <c r="B1167" s="79" t="s">
        <v>2915</v>
      </c>
      <c r="C1167" s="80" t="s">
        <v>4333</v>
      </c>
      <c r="D1167" s="82" t="s">
        <v>3343</v>
      </c>
      <c r="E1167" s="50">
        <v>510.3</v>
      </c>
      <c r="F1167" s="50">
        <v>617.79999999999995</v>
      </c>
      <c r="G1167" s="50">
        <v>758.5</v>
      </c>
      <c r="H1167" s="50">
        <v>1153</v>
      </c>
      <c r="I1167" s="50">
        <v>1448</v>
      </c>
      <c r="J1167" s="50">
        <v>1859</v>
      </c>
      <c r="K1167" s="50">
        <v>2192</v>
      </c>
      <c r="L1167" s="50">
        <v>2550</v>
      </c>
      <c r="M1167" s="50">
        <v>2935</v>
      </c>
      <c r="N1167" s="50">
        <v>3490</v>
      </c>
      <c r="O1167" s="49">
        <v>594.97766742131182</v>
      </c>
      <c r="P1167" s="49">
        <v>725.94205910416952</v>
      </c>
      <c r="Q1167" s="49">
        <v>895.87793700862892</v>
      </c>
      <c r="R1167" s="49">
        <v>1361.1486366429999</v>
      </c>
      <c r="S1167" s="49">
        <v>1689.4901617377161</v>
      </c>
      <c r="T1167" s="49">
        <v>2110.8676867274567</v>
      </c>
      <c r="U1167" s="49">
        <v>2424.1758896410092</v>
      </c>
      <c r="V1167" s="49">
        <v>2775.1681419802426</v>
      </c>
      <c r="W1167" s="49">
        <v>3087.1031552979157</v>
      </c>
      <c r="X1167" s="49">
        <v>3576.3201375581316</v>
      </c>
      <c r="Y1167" s="49">
        <v>517.99796976557388</v>
      </c>
      <c r="Z1167" s="49">
        <v>626.81183825868072</v>
      </c>
      <c r="AA1167" s="49">
        <v>770.47069160656099</v>
      </c>
      <c r="AB1167" s="49">
        <v>1182.2709020279217</v>
      </c>
      <c r="AC1167" s="49">
        <v>1493.4464880023008</v>
      </c>
      <c r="AD1167" s="49">
        <v>1919.134499599289</v>
      </c>
      <c r="AE1167" s="49">
        <v>2253.9135705709359</v>
      </c>
      <c r="AF1167" s="49">
        <v>2614.3337548514978</v>
      </c>
      <c r="AG1167" s="49">
        <v>2980.5340655987393</v>
      </c>
      <c r="AH1167" s="49">
        <v>3516.6018033984174</v>
      </c>
      <c r="AI1167" s="1"/>
      <c r="AJ1167" s="33" t="str">
        <f t="shared" si="36"/>
        <v/>
      </c>
      <c r="AK1167" s="33" t="str">
        <f t="shared" si="37"/>
        <v/>
      </c>
      <c r="AL1167" s="29"/>
      <c r="AM1167" s="29"/>
      <c r="AN1167" s="29"/>
      <c r="AO1167" s="29" t="s">
        <v>13</v>
      </c>
      <c r="AP1167" s="29"/>
      <c r="AQ1167" s="29"/>
      <c r="AR1167" s="7"/>
      <c r="AS1167" s="7"/>
      <c r="AT1167" s="7"/>
      <c r="AU1167" s="7"/>
      <c r="AV1167" s="7"/>
      <c r="AW1167" s="7"/>
      <c r="AX1167" s="7"/>
      <c r="AY1167" s="7"/>
      <c r="AZ1167" s="7"/>
      <c r="BA1167" s="7"/>
      <c r="BB1167" s="7"/>
      <c r="BC1167" s="7"/>
      <c r="BD1167" s="7"/>
      <c r="BE1167" s="7"/>
      <c r="BF1167" s="7"/>
      <c r="BG1167" s="7"/>
      <c r="BH1167" s="7"/>
    </row>
    <row r="1168" spans="1:60" x14ac:dyDescent="0.25">
      <c r="A1168" s="1"/>
      <c r="B1168" s="81" t="s">
        <v>2917</v>
      </c>
      <c r="C1168" s="53" t="s">
        <v>4327</v>
      </c>
      <c r="D1168" s="53" t="s">
        <v>4265</v>
      </c>
      <c r="E1168" s="49">
        <v>1052.7982162239666</v>
      </c>
      <c r="F1168" s="49">
        <v>1182.6496943062305</v>
      </c>
      <c r="G1168" s="49">
        <v>1339.6295784848037</v>
      </c>
      <c r="H1168" s="49">
        <v>1750.9637214315969</v>
      </c>
      <c r="I1168" s="49">
        <v>2027.3723420226449</v>
      </c>
      <c r="J1168" s="49">
        <v>2380.2816704154316</v>
      </c>
      <c r="K1168" s="49">
        <v>2632.8660549640585</v>
      </c>
      <c r="L1168" s="49">
        <v>2923.9848939662033</v>
      </c>
      <c r="M1168" s="49">
        <v>3162.5876356880281</v>
      </c>
      <c r="N1168" s="49">
        <v>3542.9685924607934</v>
      </c>
      <c r="O1168" s="49">
        <v>1052.7982162239666</v>
      </c>
      <c r="P1168" s="49">
        <v>1182.6496943062305</v>
      </c>
      <c r="Q1168" s="49">
        <v>1339.6295784848037</v>
      </c>
      <c r="R1168" s="49">
        <v>1750.9637214315969</v>
      </c>
      <c r="S1168" s="49">
        <v>2027.3723420226449</v>
      </c>
      <c r="T1168" s="49">
        <v>2380.2816704154316</v>
      </c>
      <c r="U1168" s="49">
        <v>2632.8660549640585</v>
      </c>
      <c r="V1168" s="49">
        <v>2923.9848939662033</v>
      </c>
      <c r="W1168" s="49">
        <v>3162.5876356880281</v>
      </c>
      <c r="X1168" s="49">
        <v>3542.9685924607934</v>
      </c>
      <c r="Y1168" s="49">
        <v>1052.7982162239666</v>
      </c>
      <c r="Z1168" s="49">
        <v>1182.6496943062305</v>
      </c>
      <c r="AA1168" s="49">
        <v>1339.6295784848037</v>
      </c>
      <c r="AB1168" s="49">
        <v>1750.9637214315969</v>
      </c>
      <c r="AC1168" s="49">
        <v>2027.3723420226449</v>
      </c>
      <c r="AD1168" s="49">
        <v>2380.2816704154316</v>
      </c>
      <c r="AE1168" s="49">
        <v>2632.8660549640585</v>
      </c>
      <c r="AF1168" s="49">
        <v>2923.9848939662033</v>
      </c>
      <c r="AG1168" s="49">
        <v>3162.5876356880281</v>
      </c>
      <c r="AH1168" s="49">
        <v>3542.9685924607934</v>
      </c>
      <c r="AI1168" s="1"/>
      <c r="AJ1168" s="33" t="str">
        <f t="shared" si="36"/>
        <v/>
      </c>
      <c r="AK1168" s="33" t="str">
        <f t="shared" si="37"/>
        <v/>
      </c>
      <c r="AL1168" s="29"/>
      <c r="AM1168" s="29"/>
      <c r="AN1168" s="29"/>
      <c r="AO1168" s="29" t="s">
        <v>13</v>
      </c>
      <c r="AP1168" s="29"/>
      <c r="AQ1168" s="29"/>
      <c r="AR1168" s="7"/>
      <c r="AS1168" s="7"/>
      <c r="AT1168" s="7"/>
      <c r="AU1168" s="7"/>
      <c r="AV1168" s="7"/>
      <c r="AW1168" s="7"/>
      <c r="AX1168" s="7"/>
      <c r="AY1168" s="7"/>
      <c r="AZ1168" s="7"/>
      <c r="BA1168" s="7"/>
      <c r="BB1168" s="7"/>
      <c r="BC1168" s="7"/>
      <c r="BD1168" s="7"/>
      <c r="BE1168" s="7"/>
      <c r="BF1168" s="7"/>
      <c r="BG1168" s="7"/>
      <c r="BH1168" s="7"/>
    </row>
    <row r="1169" spans="1:60" x14ac:dyDescent="0.25">
      <c r="A1169" s="1"/>
      <c r="B1169" s="81" t="s">
        <v>2919</v>
      </c>
      <c r="C1169" s="53" t="s">
        <v>4327</v>
      </c>
      <c r="D1169" s="53" t="s">
        <v>4266</v>
      </c>
      <c r="E1169" s="49">
        <v>389.50691490833299</v>
      </c>
      <c r="F1169" s="49">
        <v>481.06796588039271</v>
      </c>
      <c r="G1169" s="49">
        <v>603.59306645315303</v>
      </c>
      <c r="H1169" s="49">
        <v>943.15093689200955</v>
      </c>
      <c r="I1169" s="49">
        <v>1189.5869655064471</v>
      </c>
      <c r="J1169" s="49">
        <v>1512.9106281018308</v>
      </c>
      <c r="K1169" s="49">
        <v>1755.9072317522148</v>
      </c>
      <c r="L1169" s="49">
        <v>2029.061484643217</v>
      </c>
      <c r="M1169" s="49">
        <v>2275.0094920849206</v>
      </c>
      <c r="N1169" s="49">
        <v>2655.2206400381001</v>
      </c>
      <c r="O1169" s="49">
        <v>389.50691490833299</v>
      </c>
      <c r="P1169" s="49">
        <v>481.06796588039271</v>
      </c>
      <c r="Q1169" s="49">
        <v>603.59306645315303</v>
      </c>
      <c r="R1169" s="49">
        <v>943.15093689200955</v>
      </c>
      <c r="S1169" s="49">
        <v>1189.5869655064471</v>
      </c>
      <c r="T1169" s="49">
        <v>1512.9106281018308</v>
      </c>
      <c r="U1169" s="49">
        <v>1755.9072317522148</v>
      </c>
      <c r="V1169" s="49">
        <v>2029.061484643217</v>
      </c>
      <c r="W1169" s="49">
        <v>2275.0094920849206</v>
      </c>
      <c r="X1169" s="49">
        <v>2655.2206400381001</v>
      </c>
      <c r="Y1169" s="49">
        <v>389.50691490833299</v>
      </c>
      <c r="Z1169" s="49">
        <v>481.06796588039271</v>
      </c>
      <c r="AA1169" s="49">
        <v>603.59306645315303</v>
      </c>
      <c r="AB1169" s="49">
        <v>943.15093689200955</v>
      </c>
      <c r="AC1169" s="49">
        <v>1189.5869655064471</v>
      </c>
      <c r="AD1169" s="49">
        <v>1512.9106281018308</v>
      </c>
      <c r="AE1169" s="49">
        <v>1755.9072317522148</v>
      </c>
      <c r="AF1169" s="49">
        <v>2029.061484643217</v>
      </c>
      <c r="AG1169" s="49">
        <v>2275.0094920849206</v>
      </c>
      <c r="AH1169" s="49">
        <v>2655.2206400381001</v>
      </c>
      <c r="AI1169" s="1"/>
      <c r="AJ1169" s="33" t="str">
        <f t="shared" si="36"/>
        <v/>
      </c>
      <c r="AK1169" s="33" t="str">
        <f t="shared" si="37"/>
        <v/>
      </c>
      <c r="AL1169" s="29"/>
      <c r="AM1169" s="29"/>
      <c r="AN1169" s="29"/>
      <c r="AO1169" s="29" t="s">
        <v>13</v>
      </c>
      <c r="AP1169" s="29"/>
      <c r="AQ1169" s="29"/>
      <c r="AR1169" s="7"/>
      <c r="AS1169" s="7"/>
      <c r="AT1169" s="7"/>
      <c r="AU1169" s="7"/>
      <c r="AV1169" s="7"/>
      <c r="AW1169" s="7"/>
      <c r="AX1169" s="7"/>
      <c r="AY1169" s="7"/>
      <c r="AZ1169" s="7"/>
      <c r="BA1169" s="7"/>
      <c r="BB1169" s="7"/>
      <c r="BC1169" s="7"/>
      <c r="BD1169" s="7"/>
      <c r="BE1169" s="7"/>
      <c r="BF1169" s="7"/>
      <c r="BG1169" s="7"/>
      <c r="BH1169" s="7"/>
    </row>
    <row r="1170" spans="1:60" x14ac:dyDescent="0.25">
      <c r="A1170" s="1"/>
      <c r="B1170" s="81" t="s">
        <v>2921</v>
      </c>
      <c r="C1170" s="53" t="s">
        <v>4327</v>
      </c>
      <c r="D1170" s="53" t="s">
        <v>4267</v>
      </c>
      <c r="E1170" s="49">
        <v>2855.2039700352652</v>
      </c>
      <c r="F1170" s="49">
        <v>3251.9638971929412</v>
      </c>
      <c r="G1170" s="49">
        <v>3730.4743364662731</v>
      </c>
      <c r="H1170" s="49">
        <v>4979.7372579463063</v>
      </c>
      <c r="I1170" s="49">
        <v>5813.4969661519972</v>
      </c>
      <c r="J1170" s="49">
        <v>6868.4197711328861</v>
      </c>
      <c r="K1170" s="49">
        <v>7619.768897904587</v>
      </c>
      <c r="L1170" s="49">
        <v>8489.3263644433773</v>
      </c>
      <c r="M1170" s="49">
        <v>9192.56362930449</v>
      </c>
      <c r="N1170" s="49">
        <v>10321.011650474433</v>
      </c>
      <c r="O1170" s="49">
        <v>2855.2039700352652</v>
      </c>
      <c r="P1170" s="49">
        <v>3251.9638971929412</v>
      </c>
      <c r="Q1170" s="49">
        <v>3730.4743364662731</v>
      </c>
      <c r="R1170" s="49">
        <v>4979.7372579463063</v>
      </c>
      <c r="S1170" s="49">
        <v>5813.4969661519972</v>
      </c>
      <c r="T1170" s="49">
        <v>6868.4197711328861</v>
      </c>
      <c r="U1170" s="49">
        <v>7619.768897904587</v>
      </c>
      <c r="V1170" s="49">
        <v>8489.3263644433773</v>
      </c>
      <c r="W1170" s="49">
        <v>9192.56362930449</v>
      </c>
      <c r="X1170" s="49">
        <v>10321.011650474433</v>
      </c>
      <c r="Y1170" s="49">
        <v>2855.2039700352652</v>
      </c>
      <c r="Z1170" s="49">
        <v>3251.9638971929412</v>
      </c>
      <c r="AA1170" s="49">
        <v>3730.4743364662731</v>
      </c>
      <c r="AB1170" s="49">
        <v>4979.7372579463063</v>
      </c>
      <c r="AC1170" s="49">
        <v>5813.4969661519972</v>
      </c>
      <c r="AD1170" s="49">
        <v>6868.4197711328861</v>
      </c>
      <c r="AE1170" s="49">
        <v>7619.768897904587</v>
      </c>
      <c r="AF1170" s="49">
        <v>8489.3263644433773</v>
      </c>
      <c r="AG1170" s="49">
        <v>9192.56362930449</v>
      </c>
      <c r="AH1170" s="49">
        <v>10321.011650474433</v>
      </c>
      <c r="AI1170" s="1"/>
      <c r="AJ1170" s="33" t="str">
        <f t="shared" si="36"/>
        <v/>
      </c>
      <c r="AK1170" s="33" t="str">
        <f t="shared" si="37"/>
        <v/>
      </c>
      <c r="AL1170" s="29"/>
      <c r="AM1170" s="29"/>
      <c r="AN1170" s="29"/>
      <c r="AO1170" s="29"/>
      <c r="AP1170" s="29"/>
      <c r="AQ1170" s="29"/>
      <c r="AR1170" s="7"/>
      <c r="AS1170" s="7"/>
      <c r="AT1170" s="7"/>
      <c r="AU1170" s="7"/>
      <c r="AV1170" s="7"/>
      <c r="AW1170" s="7"/>
      <c r="AX1170" s="7"/>
      <c r="AY1170" s="7"/>
      <c r="AZ1170" s="7"/>
      <c r="BA1170" s="7"/>
      <c r="BB1170" s="7"/>
      <c r="BC1170" s="7"/>
      <c r="BD1170" s="7"/>
      <c r="BE1170" s="7"/>
      <c r="BF1170" s="7"/>
      <c r="BG1170" s="7"/>
      <c r="BH1170" s="7"/>
    </row>
    <row r="1171" spans="1:60" x14ac:dyDescent="0.25">
      <c r="A1171" s="1"/>
      <c r="B1171" s="81" t="s">
        <v>2923</v>
      </c>
      <c r="C1171" s="53" t="s">
        <v>4327</v>
      </c>
      <c r="D1171" s="53" t="s">
        <v>4268</v>
      </c>
      <c r="E1171" s="49">
        <v>172.14219214196541</v>
      </c>
      <c r="F1171" s="49">
        <v>213.71213470213951</v>
      </c>
      <c r="G1171" s="49">
        <v>270.03604573367767</v>
      </c>
      <c r="H1171" s="49">
        <v>427.31621768092498</v>
      </c>
      <c r="I1171" s="49">
        <v>542.70318440665062</v>
      </c>
      <c r="J1171" s="49">
        <v>695.49167147808669</v>
      </c>
      <c r="K1171" s="49">
        <v>811.04507219822653</v>
      </c>
      <c r="L1171" s="49">
        <v>940.4779486232427</v>
      </c>
      <c r="M1171" s="49">
        <v>1058.7142769653949</v>
      </c>
      <c r="N1171" s="49">
        <v>1239.9476029898192</v>
      </c>
      <c r="O1171" s="49">
        <v>172.14219214196541</v>
      </c>
      <c r="P1171" s="49">
        <v>213.71213470213951</v>
      </c>
      <c r="Q1171" s="49">
        <v>270.03604573367767</v>
      </c>
      <c r="R1171" s="49">
        <v>427.31621768092498</v>
      </c>
      <c r="S1171" s="49">
        <v>542.70318440665062</v>
      </c>
      <c r="T1171" s="49">
        <v>695.49167147808669</v>
      </c>
      <c r="U1171" s="49">
        <v>811.04507219822653</v>
      </c>
      <c r="V1171" s="49">
        <v>940.4779486232427</v>
      </c>
      <c r="W1171" s="49">
        <v>1058.7142769653949</v>
      </c>
      <c r="X1171" s="49">
        <v>1239.9476029898192</v>
      </c>
      <c r="Y1171" s="49">
        <v>172.14219214196541</v>
      </c>
      <c r="Z1171" s="49">
        <v>213.71213470213951</v>
      </c>
      <c r="AA1171" s="49">
        <v>270.03604573367767</v>
      </c>
      <c r="AB1171" s="49">
        <v>427.31621768092498</v>
      </c>
      <c r="AC1171" s="49">
        <v>542.70318440665062</v>
      </c>
      <c r="AD1171" s="49">
        <v>695.49167147808669</v>
      </c>
      <c r="AE1171" s="49">
        <v>811.04507219822653</v>
      </c>
      <c r="AF1171" s="49">
        <v>940.4779486232427</v>
      </c>
      <c r="AG1171" s="49">
        <v>1058.7142769653949</v>
      </c>
      <c r="AH1171" s="49">
        <v>1239.9476029898192</v>
      </c>
      <c r="AI1171" s="1"/>
      <c r="AJ1171" s="33" t="str">
        <f t="shared" si="36"/>
        <v/>
      </c>
      <c r="AK1171" s="33" t="str">
        <f t="shared" si="37"/>
        <v/>
      </c>
      <c r="AL1171" s="29"/>
      <c r="AM1171" s="29"/>
      <c r="AN1171" s="29"/>
      <c r="AO1171" s="29"/>
      <c r="AP1171" s="29"/>
      <c r="AQ1171" s="29"/>
      <c r="AR1171" s="7"/>
      <c r="AS1171" s="7"/>
      <c r="AT1171" s="7"/>
      <c r="AU1171" s="7"/>
      <c r="AV1171" s="7"/>
      <c r="AW1171" s="7"/>
      <c r="AX1171" s="7"/>
      <c r="AY1171" s="7"/>
      <c r="AZ1171" s="7"/>
      <c r="BA1171" s="7"/>
      <c r="BB1171" s="7"/>
      <c r="BC1171" s="7"/>
      <c r="BD1171" s="7"/>
      <c r="BE1171" s="7"/>
      <c r="BF1171" s="7"/>
      <c r="BG1171" s="7"/>
      <c r="BH1171" s="7"/>
    </row>
    <row r="1172" spans="1:60" x14ac:dyDescent="0.25">
      <c r="A1172" s="1"/>
      <c r="B1172" s="81" t="s">
        <v>2925</v>
      </c>
      <c r="C1172" s="53" t="s">
        <v>4327</v>
      </c>
      <c r="D1172" s="53" t="s">
        <v>4269</v>
      </c>
      <c r="E1172" s="49">
        <v>3215.8990312189776</v>
      </c>
      <c r="F1172" s="49">
        <v>3674.4168589744072</v>
      </c>
      <c r="G1172" s="49">
        <v>4227.8003429072342</v>
      </c>
      <c r="H1172" s="49">
        <v>5673.2606852764766</v>
      </c>
      <c r="I1172" s="49">
        <v>6638.2644614516494</v>
      </c>
      <c r="J1172" s="49">
        <v>7858.4536184053231</v>
      </c>
      <c r="K1172" s="49">
        <v>8728.0456143940319</v>
      </c>
      <c r="L1172" s="49">
        <v>9734.2082514465183</v>
      </c>
      <c r="M1172" s="49">
        <v>10548.661954038284</v>
      </c>
      <c r="N1172" s="49">
        <v>11855.810994435926</v>
      </c>
      <c r="O1172" s="49">
        <v>3215.8990312189776</v>
      </c>
      <c r="P1172" s="49">
        <v>3674.4168589744072</v>
      </c>
      <c r="Q1172" s="49">
        <v>4227.8003429072342</v>
      </c>
      <c r="R1172" s="49">
        <v>5673.2606852764766</v>
      </c>
      <c r="S1172" s="49">
        <v>6638.2644614516494</v>
      </c>
      <c r="T1172" s="49">
        <v>7858.4536184053231</v>
      </c>
      <c r="U1172" s="49">
        <v>8728.0456143940319</v>
      </c>
      <c r="V1172" s="49">
        <v>9734.2082514465183</v>
      </c>
      <c r="W1172" s="49">
        <v>10548.661954038284</v>
      </c>
      <c r="X1172" s="49">
        <v>11855.810994435926</v>
      </c>
      <c r="Y1172" s="49">
        <v>3215.8990312189776</v>
      </c>
      <c r="Z1172" s="49">
        <v>3674.4168589744072</v>
      </c>
      <c r="AA1172" s="49">
        <v>4227.8003429072342</v>
      </c>
      <c r="AB1172" s="49">
        <v>5673.2606852764766</v>
      </c>
      <c r="AC1172" s="49">
        <v>6638.2644614516494</v>
      </c>
      <c r="AD1172" s="49">
        <v>7858.4536184053231</v>
      </c>
      <c r="AE1172" s="49">
        <v>8728.0456143940319</v>
      </c>
      <c r="AF1172" s="49">
        <v>9734.2082514465183</v>
      </c>
      <c r="AG1172" s="49">
        <v>10548.661954038284</v>
      </c>
      <c r="AH1172" s="49">
        <v>11855.810994435926</v>
      </c>
      <c r="AI1172" s="1"/>
      <c r="AJ1172" s="33" t="str">
        <f t="shared" si="36"/>
        <v/>
      </c>
      <c r="AK1172" s="33" t="str">
        <f t="shared" si="37"/>
        <v/>
      </c>
      <c r="AL1172" s="29"/>
      <c r="AM1172" s="29"/>
      <c r="AN1172" s="29"/>
      <c r="AO1172" s="29"/>
      <c r="AP1172" s="29"/>
      <c r="AQ1172" s="29"/>
      <c r="AR1172" s="7"/>
      <c r="AS1172" s="7"/>
      <c r="AT1172" s="7"/>
      <c r="AU1172" s="7"/>
      <c r="AV1172" s="7"/>
      <c r="AW1172" s="7"/>
      <c r="AX1172" s="7"/>
      <c r="AY1172" s="7"/>
      <c r="AZ1172" s="7"/>
      <c r="BA1172" s="7"/>
      <c r="BB1172" s="7"/>
      <c r="BC1172" s="7"/>
      <c r="BD1172" s="7"/>
      <c r="BE1172" s="7"/>
      <c r="BF1172" s="7"/>
      <c r="BG1172" s="7"/>
      <c r="BH1172" s="7"/>
    </row>
    <row r="1173" spans="1:60" x14ac:dyDescent="0.25">
      <c r="A1173" s="1"/>
      <c r="B1173" s="79" t="s">
        <v>2927</v>
      </c>
      <c r="C1173" s="80" t="s">
        <v>4333</v>
      </c>
      <c r="D1173" s="82" t="s">
        <v>3344</v>
      </c>
      <c r="E1173" s="50">
        <v>4017</v>
      </c>
      <c r="F1173" s="50">
        <v>4683.7</v>
      </c>
      <c r="G1173" s="50">
        <v>5503</v>
      </c>
      <c r="H1173" s="50">
        <v>7558</v>
      </c>
      <c r="I1173" s="50">
        <v>8929</v>
      </c>
      <c r="J1173" s="50">
        <v>10670</v>
      </c>
      <c r="K1173" s="50">
        <v>11980</v>
      </c>
      <c r="L1173" s="50">
        <v>13300</v>
      </c>
      <c r="M1173" s="50">
        <v>14640</v>
      </c>
      <c r="N1173" s="50">
        <v>16450</v>
      </c>
      <c r="O1173" s="49">
        <v>3523.6967999462272</v>
      </c>
      <c r="P1173" s="49">
        <v>4044.5481492884255</v>
      </c>
      <c r="Q1173" s="49">
        <v>4674.5044566755223</v>
      </c>
      <c r="R1173" s="49">
        <v>6321.9676927748442</v>
      </c>
      <c r="S1173" s="49">
        <v>7422.9857797889026</v>
      </c>
      <c r="T1173" s="49">
        <v>8812.6910369114739</v>
      </c>
      <c r="U1173" s="49">
        <v>9804.8235379795151</v>
      </c>
      <c r="V1173" s="49">
        <v>10951.046958544594</v>
      </c>
      <c r="W1173" s="49">
        <v>11882.030786067058</v>
      </c>
      <c r="X1173" s="49">
        <v>13377.210523808622</v>
      </c>
      <c r="Y1173" s="49">
        <v>4001.7574853915967</v>
      </c>
      <c r="Z1173" s="49">
        <v>4665.6957225151664</v>
      </c>
      <c r="AA1173" s="49">
        <v>5478.5296674967458</v>
      </c>
      <c r="AB1173" s="49">
        <v>7496.7091417904885</v>
      </c>
      <c r="AC1173" s="49">
        <v>8825.3471994186693</v>
      </c>
      <c r="AD1173" s="49">
        <v>10501.153730628315</v>
      </c>
      <c r="AE1173" s="49">
        <v>11754.007640309559</v>
      </c>
      <c r="AF1173" s="49">
        <v>13034.308653408643</v>
      </c>
      <c r="AG1173" s="49">
        <v>14309.325119758039</v>
      </c>
      <c r="AH1173" s="49">
        <v>16067.85105499143</v>
      </c>
      <c r="AI1173" s="1"/>
      <c r="AJ1173" s="33" t="str">
        <f t="shared" si="36"/>
        <v/>
      </c>
      <c r="AK1173" s="33" t="str">
        <f t="shared" si="37"/>
        <v/>
      </c>
      <c r="AL1173" s="29"/>
      <c r="AM1173" s="29"/>
      <c r="AN1173" s="29"/>
      <c r="AO1173" s="29"/>
      <c r="AP1173" s="29"/>
      <c r="AQ1173" s="29"/>
      <c r="AR1173" s="7"/>
      <c r="AS1173" s="7"/>
      <c r="AT1173" s="7"/>
      <c r="AU1173" s="7"/>
      <c r="AV1173" s="7"/>
      <c r="AW1173" s="7"/>
      <c r="AX1173" s="7"/>
      <c r="AY1173" s="7"/>
      <c r="AZ1173" s="7"/>
      <c r="BA1173" s="7"/>
      <c r="BB1173" s="7"/>
      <c r="BC1173" s="7"/>
      <c r="BD1173" s="7"/>
      <c r="BE1173" s="7"/>
      <c r="BF1173" s="7"/>
      <c r="BG1173" s="7"/>
      <c r="BH1173" s="7"/>
    </row>
    <row r="1174" spans="1:60" x14ac:dyDescent="0.25">
      <c r="A1174" s="1"/>
      <c r="B1174" s="79" t="s">
        <v>2929</v>
      </c>
      <c r="C1174" s="80" t="s">
        <v>4333</v>
      </c>
      <c r="D1174" s="82" t="s">
        <v>3345</v>
      </c>
      <c r="E1174" s="50">
        <v>544</v>
      </c>
      <c r="F1174" s="50">
        <v>695.2</v>
      </c>
      <c r="G1174" s="50">
        <v>902.9</v>
      </c>
      <c r="H1174" s="50">
        <v>1530</v>
      </c>
      <c r="I1174" s="50">
        <v>2032</v>
      </c>
      <c r="J1174" s="50">
        <v>2768</v>
      </c>
      <c r="K1174" s="50">
        <v>3392</v>
      </c>
      <c r="L1174" s="50">
        <v>4082</v>
      </c>
      <c r="M1174" s="50">
        <v>4845</v>
      </c>
      <c r="N1174" s="50">
        <v>5979</v>
      </c>
      <c r="O1174" s="49">
        <v>686.8836308831003</v>
      </c>
      <c r="P1174" s="49">
        <v>853.52911859649635</v>
      </c>
      <c r="Q1174" s="49">
        <v>1073.6435218077861</v>
      </c>
      <c r="R1174" s="49">
        <v>1683.7235596918524</v>
      </c>
      <c r="S1174" s="49">
        <v>2117.0809732622315</v>
      </c>
      <c r="T1174" s="49">
        <v>2672.5517296226908</v>
      </c>
      <c r="U1174" s="49">
        <v>3084.4805782241319</v>
      </c>
      <c r="V1174" s="49">
        <v>3545.1986307916641</v>
      </c>
      <c r="W1174" s="49">
        <v>3953.3494742069738</v>
      </c>
      <c r="X1174" s="49">
        <v>4591.4840141667319</v>
      </c>
      <c r="Y1174" s="49">
        <v>550.26183242913987</v>
      </c>
      <c r="Z1174" s="49">
        <v>701.53316474385997</v>
      </c>
      <c r="AA1174" s="49">
        <v>910.05691408775135</v>
      </c>
      <c r="AB1174" s="49">
        <v>1540.724899513385</v>
      </c>
      <c r="AC1174" s="49">
        <v>2040.1716189008923</v>
      </c>
      <c r="AD1174" s="49">
        <v>2756.0037692968413</v>
      </c>
      <c r="AE1174" s="49">
        <v>3348.0686540320189</v>
      </c>
      <c r="AF1174" s="49">
        <v>3998.8335906860325</v>
      </c>
      <c r="AG1174" s="49">
        <v>4698.9805759154278</v>
      </c>
      <c r="AH1174" s="49">
        <v>5743.7464245473002</v>
      </c>
      <c r="AI1174" s="1"/>
      <c r="AJ1174" s="33" t="str">
        <f t="shared" si="36"/>
        <v/>
      </c>
      <c r="AK1174" s="33" t="str">
        <f t="shared" si="37"/>
        <v/>
      </c>
      <c r="AL1174" s="29"/>
      <c r="AM1174" s="29"/>
      <c r="AN1174" s="29"/>
      <c r="AO1174" s="29"/>
      <c r="AP1174" s="29"/>
      <c r="AQ1174" s="29"/>
      <c r="AR1174" s="7"/>
      <c r="AS1174" s="7"/>
      <c r="AT1174" s="7"/>
      <c r="AU1174" s="7"/>
      <c r="AV1174" s="7"/>
      <c r="AW1174" s="7"/>
      <c r="AX1174" s="7"/>
      <c r="AY1174" s="7"/>
      <c r="AZ1174" s="7"/>
      <c r="BA1174" s="7"/>
      <c r="BB1174" s="7"/>
      <c r="BC1174" s="7"/>
      <c r="BD1174" s="7"/>
      <c r="BE1174" s="7"/>
      <c r="BF1174" s="7"/>
      <c r="BG1174" s="7"/>
      <c r="BH1174" s="7"/>
    </row>
    <row r="1175" spans="1:60" x14ac:dyDescent="0.25">
      <c r="A1175" s="1"/>
      <c r="B1175" s="79" t="s">
        <v>2933</v>
      </c>
      <c r="C1175" s="80" t="s">
        <v>4333</v>
      </c>
      <c r="D1175" s="82" t="s">
        <v>3346</v>
      </c>
      <c r="E1175" s="50">
        <v>450.3</v>
      </c>
      <c r="F1175" s="50">
        <v>614.4</v>
      </c>
      <c r="G1175" s="50">
        <v>852.4</v>
      </c>
      <c r="H1175" s="50">
        <v>1630</v>
      </c>
      <c r="I1175" s="50">
        <v>2296</v>
      </c>
      <c r="J1175" s="50">
        <v>3320</v>
      </c>
      <c r="K1175" s="50">
        <v>4219</v>
      </c>
      <c r="L1175" s="50">
        <v>5241</v>
      </c>
      <c r="M1175" s="50">
        <v>6397</v>
      </c>
      <c r="N1175" s="50">
        <v>8156</v>
      </c>
      <c r="O1175" s="49">
        <v>743.76665335394364</v>
      </c>
      <c r="P1175" s="49">
        <v>925.22061284007725</v>
      </c>
      <c r="Q1175" s="49">
        <v>1165.5219733804258</v>
      </c>
      <c r="R1175" s="49">
        <v>1832.8954215282945</v>
      </c>
      <c r="S1175" s="49">
        <v>2309.8922036613358</v>
      </c>
      <c r="T1175" s="49">
        <v>2927.5553369732706</v>
      </c>
      <c r="U1175" s="49">
        <v>3386.8872178572492</v>
      </c>
      <c r="V1175" s="49">
        <v>3902.7221997442093</v>
      </c>
      <c r="W1175" s="49">
        <v>4360.4873437413153</v>
      </c>
      <c r="X1175" s="49">
        <v>5072.2703618731184</v>
      </c>
      <c r="Y1175" s="49">
        <v>480.75408666880554</v>
      </c>
      <c r="Z1175" s="49">
        <v>644.00196312762648</v>
      </c>
      <c r="AA1175" s="49">
        <v>883.56379829852585</v>
      </c>
      <c r="AB1175" s="49">
        <v>1662.3196246682239</v>
      </c>
      <c r="AC1175" s="49">
        <v>2298.9398439283323</v>
      </c>
      <c r="AD1175" s="49">
        <v>3215.4491052168173</v>
      </c>
      <c r="AE1175" s="49">
        <v>3972.4480645502958</v>
      </c>
      <c r="AF1175" s="49">
        <v>4817.3724948830586</v>
      </c>
      <c r="AG1175" s="49">
        <v>5722.9429940552245</v>
      </c>
      <c r="AH1175" s="49">
        <v>7106.6753314707139</v>
      </c>
      <c r="AI1175" s="1"/>
      <c r="AJ1175" s="33" t="str">
        <f t="shared" si="36"/>
        <v/>
      </c>
      <c r="AK1175" s="33" t="str">
        <f t="shared" si="37"/>
        <v/>
      </c>
      <c r="AL1175" s="29"/>
      <c r="AM1175" s="29"/>
      <c r="AN1175" s="29"/>
      <c r="AO1175" s="29"/>
      <c r="AP1175" s="29"/>
      <c r="AQ1175" s="29"/>
      <c r="AR1175" s="7"/>
      <c r="AS1175" s="7"/>
      <c r="AT1175" s="7"/>
      <c r="AU1175" s="7"/>
      <c r="AV1175" s="7"/>
      <c r="AW1175" s="7"/>
      <c r="AX1175" s="7"/>
      <c r="AY1175" s="7"/>
      <c r="AZ1175" s="7"/>
      <c r="BA1175" s="7"/>
      <c r="BB1175" s="7"/>
      <c r="BC1175" s="7"/>
      <c r="BD1175" s="7"/>
      <c r="BE1175" s="7"/>
      <c r="BF1175" s="7"/>
      <c r="BG1175" s="7"/>
      <c r="BH1175" s="7"/>
    </row>
    <row r="1176" spans="1:60" x14ac:dyDescent="0.25">
      <c r="A1176" s="1"/>
      <c r="B1176" s="81" t="s">
        <v>2935</v>
      </c>
      <c r="C1176" s="53" t="s">
        <v>4327</v>
      </c>
      <c r="D1176" s="53" t="s">
        <v>4270</v>
      </c>
      <c r="E1176" s="49">
        <v>615.48814389036954</v>
      </c>
      <c r="F1176" s="49">
        <v>737.6859589116508</v>
      </c>
      <c r="G1176" s="49">
        <v>894.66179288165586</v>
      </c>
      <c r="H1176" s="49">
        <v>1318.5429132904972</v>
      </c>
      <c r="I1176" s="49">
        <v>1615.5299415355821</v>
      </c>
      <c r="J1176" s="49">
        <v>1992.2711206744357</v>
      </c>
      <c r="K1176" s="49">
        <v>2272.1003514204363</v>
      </c>
      <c r="L1176" s="49">
        <v>2585.5676297654645</v>
      </c>
      <c r="M1176" s="49">
        <v>2862.5255947857659</v>
      </c>
      <c r="N1176" s="49">
        <v>3302.0764376924212</v>
      </c>
      <c r="O1176" s="49">
        <v>615.48814389036954</v>
      </c>
      <c r="P1176" s="49">
        <v>737.6859589116508</v>
      </c>
      <c r="Q1176" s="49">
        <v>894.66179288165586</v>
      </c>
      <c r="R1176" s="49">
        <v>1318.5429132904972</v>
      </c>
      <c r="S1176" s="49">
        <v>1615.5299415355821</v>
      </c>
      <c r="T1176" s="49">
        <v>1992.2711206744357</v>
      </c>
      <c r="U1176" s="49">
        <v>2272.1003514204363</v>
      </c>
      <c r="V1176" s="49">
        <v>2585.5676297654645</v>
      </c>
      <c r="W1176" s="49">
        <v>2862.5255947857659</v>
      </c>
      <c r="X1176" s="49">
        <v>3302.0764376924212</v>
      </c>
      <c r="Y1176" s="49">
        <v>615.48814389036954</v>
      </c>
      <c r="Z1176" s="49">
        <v>737.6859589116508</v>
      </c>
      <c r="AA1176" s="49">
        <v>894.66179288165586</v>
      </c>
      <c r="AB1176" s="49">
        <v>1318.5429132904972</v>
      </c>
      <c r="AC1176" s="49">
        <v>1615.5299415355821</v>
      </c>
      <c r="AD1176" s="49">
        <v>1992.2711206744357</v>
      </c>
      <c r="AE1176" s="49">
        <v>2272.1003514204363</v>
      </c>
      <c r="AF1176" s="49">
        <v>2585.5676297654645</v>
      </c>
      <c r="AG1176" s="49">
        <v>2862.5255947857659</v>
      </c>
      <c r="AH1176" s="49">
        <v>3302.0764376924212</v>
      </c>
      <c r="AI1176" s="1"/>
      <c r="AJ1176" s="33" t="str">
        <f t="shared" si="36"/>
        <v/>
      </c>
      <c r="AK1176" s="33" t="str">
        <f t="shared" si="37"/>
        <v/>
      </c>
      <c r="AL1176" s="29"/>
      <c r="AM1176" s="29"/>
      <c r="AN1176" s="29"/>
      <c r="AO1176" s="29"/>
      <c r="AP1176" s="29"/>
      <c r="AQ1176" s="29"/>
      <c r="AR1176" s="7"/>
      <c r="AS1176" s="7"/>
      <c r="AT1176" s="7"/>
      <c r="AU1176" s="7"/>
      <c r="AV1176" s="7"/>
      <c r="AW1176" s="7"/>
      <c r="AX1176" s="7"/>
      <c r="AY1176" s="7"/>
      <c r="AZ1176" s="7"/>
      <c r="BA1176" s="7"/>
      <c r="BB1176" s="7"/>
      <c r="BC1176" s="7"/>
      <c r="BD1176" s="7"/>
      <c r="BE1176" s="7"/>
      <c r="BF1176" s="7"/>
      <c r="BG1176" s="7"/>
      <c r="BH1176" s="7"/>
    </row>
    <row r="1177" spans="1:60" x14ac:dyDescent="0.25">
      <c r="A1177" s="1"/>
      <c r="B1177" s="79" t="s">
        <v>2937</v>
      </c>
      <c r="C1177" s="80" t="s">
        <v>4333</v>
      </c>
      <c r="D1177" s="82" t="s">
        <v>3347</v>
      </c>
      <c r="E1177" s="50">
        <v>2400</v>
      </c>
      <c r="F1177" s="50">
        <v>2796</v>
      </c>
      <c r="G1177" s="50">
        <v>3320</v>
      </c>
      <c r="H1177" s="50">
        <v>4844</v>
      </c>
      <c r="I1177" s="50">
        <v>6036</v>
      </c>
      <c r="J1177" s="50">
        <v>7766</v>
      </c>
      <c r="K1177" s="50">
        <v>9229</v>
      </c>
      <c r="L1177" s="50">
        <v>10850</v>
      </c>
      <c r="M1177" s="50">
        <v>12660</v>
      </c>
      <c r="N1177" s="50">
        <v>15360</v>
      </c>
      <c r="O1177" s="49">
        <v>1867.5888974239592</v>
      </c>
      <c r="P1177" s="49">
        <v>2212.5650572004065</v>
      </c>
      <c r="Q1177" s="49">
        <v>2649.4526898860463</v>
      </c>
      <c r="R1177" s="49">
        <v>3817.339009093208</v>
      </c>
      <c r="S1177" s="49">
        <v>4631.9812842776755</v>
      </c>
      <c r="T1177" s="49">
        <v>5669.1246972680065</v>
      </c>
      <c r="U1177" s="49">
        <v>6435.4669808521303</v>
      </c>
      <c r="V1177" s="49">
        <v>7306.0404331369818</v>
      </c>
      <c r="W1177" s="49">
        <v>8058.0688638754918</v>
      </c>
      <c r="X1177" s="49">
        <v>9258.5255848957604</v>
      </c>
      <c r="Y1177" s="49">
        <v>2385.3952066625025</v>
      </c>
      <c r="Z1177" s="49">
        <v>2781.4141264300101</v>
      </c>
      <c r="AA1177" s="49">
        <v>3302.4201079745408</v>
      </c>
      <c r="AB1177" s="49">
        <v>4798.7061327541123</v>
      </c>
      <c r="AC1177" s="49">
        <v>5949.8327863997138</v>
      </c>
      <c r="AD1177" s="49">
        <v>7595.5825725694831</v>
      </c>
      <c r="AE1177" s="49">
        <v>8969.1364633350822</v>
      </c>
      <c r="AF1177" s="49">
        <v>10490.704560041537</v>
      </c>
      <c r="AG1177" s="49">
        <v>12165.055461332146</v>
      </c>
      <c r="AH1177" s="49">
        <v>14678.969826104538</v>
      </c>
      <c r="AI1177" s="1"/>
      <c r="AJ1177" s="33" t="str">
        <f t="shared" si="36"/>
        <v/>
      </c>
      <c r="AK1177" s="33" t="str">
        <f t="shared" si="37"/>
        <v/>
      </c>
      <c r="AL1177" s="29"/>
      <c r="AM1177" s="29"/>
      <c r="AN1177" s="29"/>
      <c r="AO1177" s="29"/>
      <c r="AP1177" s="29"/>
      <c r="AQ1177" s="29"/>
      <c r="AR1177" s="7"/>
      <c r="AS1177" s="7"/>
      <c r="AT1177" s="7"/>
      <c r="AU1177" s="7"/>
      <c r="AV1177" s="7"/>
      <c r="AW1177" s="7"/>
      <c r="AX1177" s="7"/>
      <c r="AY1177" s="7"/>
      <c r="AZ1177" s="7"/>
      <c r="BA1177" s="7"/>
      <c r="BB1177" s="7"/>
      <c r="BC1177" s="7"/>
      <c r="BD1177" s="7"/>
      <c r="BE1177" s="7"/>
      <c r="BF1177" s="7"/>
      <c r="BG1177" s="7"/>
      <c r="BH1177" s="7"/>
    </row>
    <row r="1178" spans="1:60" x14ac:dyDescent="0.25">
      <c r="A1178" s="1"/>
      <c r="B1178" s="81" t="s">
        <v>2939</v>
      </c>
      <c r="C1178" s="53" t="s">
        <v>4380</v>
      </c>
      <c r="D1178" s="53" t="s">
        <v>4271</v>
      </c>
      <c r="E1178" s="84" t="s">
        <v>4405</v>
      </c>
      <c r="F1178" s="84" t="s">
        <v>4405</v>
      </c>
      <c r="G1178" s="84" t="s">
        <v>4405</v>
      </c>
      <c r="H1178" s="84" t="s">
        <v>4405</v>
      </c>
      <c r="I1178" s="84" t="s">
        <v>4405</v>
      </c>
      <c r="J1178" s="84" t="s">
        <v>4405</v>
      </c>
      <c r="K1178" s="84" t="s">
        <v>4405</v>
      </c>
      <c r="L1178" s="84" t="s">
        <v>4405</v>
      </c>
      <c r="M1178" s="84" t="s">
        <v>4405</v>
      </c>
      <c r="N1178" s="84" t="s">
        <v>4405</v>
      </c>
      <c r="O1178" s="49">
        <v>2219.2807072810119</v>
      </c>
      <c r="P1178" s="49">
        <v>2639.8141786598121</v>
      </c>
      <c r="Q1178" s="49">
        <v>3173.1603609221861</v>
      </c>
      <c r="R1178" s="49">
        <v>4601.4693503105282</v>
      </c>
      <c r="S1178" s="49">
        <v>5597.9179618544085</v>
      </c>
      <c r="T1178" s="49">
        <v>6865.6125923555019</v>
      </c>
      <c r="U1178" s="49">
        <v>7801.7990844629767</v>
      </c>
      <c r="V1178" s="49">
        <v>8865.8243231848792</v>
      </c>
      <c r="W1178" s="49">
        <v>9783.616836988007</v>
      </c>
      <c r="X1178" s="49">
        <v>11249.515822533524</v>
      </c>
      <c r="Y1178" s="49">
        <v>2561.1604989639404</v>
      </c>
      <c r="Z1178" s="49">
        <v>3004.9450802626061</v>
      </c>
      <c r="AA1178" s="49">
        <v>3580.2588406190398</v>
      </c>
      <c r="AB1178" s="49">
        <v>5187.9246807965583</v>
      </c>
      <c r="AC1178" s="49">
        <v>6380.4918808727798</v>
      </c>
      <c r="AD1178" s="49">
        <v>8016.9083797098465</v>
      </c>
      <c r="AE1178" s="49">
        <v>9331.7075504452623</v>
      </c>
      <c r="AF1178" s="49">
        <v>10797.896325312562</v>
      </c>
      <c r="AG1178" s="49">
        <v>12305.009853892829</v>
      </c>
      <c r="AH1178" s="49">
        <v>14603.496966792518</v>
      </c>
      <c r="AI1178" s="1"/>
      <c r="AJ1178" s="33" t="str">
        <f t="shared" si="36"/>
        <v/>
      </c>
      <c r="AK1178" s="33" t="str">
        <f t="shared" si="37"/>
        <v/>
      </c>
      <c r="AL1178" s="29"/>
      <c r="AM1178" s="29"/>
      <c r="AN1178" s="29"/>
      <c r="AO1178" s="29"/>
      <c r="AP1178" s="29"/>
      <c r="AQ1178" s="29"/>
      <c r="AR1178" s="7"/>
      <c r="AS1178" s="7"/>
      <c r="AT1178" s="7"/>
      <c r="AU1178" s="7"/>
      <c r="AV1178" s="7"/>
      <c r="AW1178" s="7"/>
      <c r="AX1178" s="7"/>
      <c r="AY1178" s="7"/>
      <c r="AZ1178" s="7"/>
      <c r="BA1178" s="7"/>
      <c r="BB1178" s="7"/>
      <c r="BC1178" s="7"/>
      <c r="BD1178" s="7"/>
      <c r="BE1178" s="7"/>
      <c r="BF1178" s="7"/>
      <c r="BG1178" s="7"/>
      <c r="BH1178" s="7"/>
    </row>
    <row r="1179" spans="1:60" x14ac:dyDescent="0.25">
      <c r="A1179" s="26"/>
      <c r="B1179" s="79" t="s">
        <v>2941</v>
      </c>
      <c r="C1179" s="80" t="s">
        <v>3585</v>
      </c>
      <c r="D1179" s="50" t="s">
        <v>3348</v>
      </c>
      <c r="E1179" s="50">
        <v>334.3</v>
      </c>
      <c r="F1179" s="50">
        <v>398.3</v>
      </c>
      <c r="G1179" s="50">
        <v>475.3</v>
      </c>
      <c r="H1179" s="50">
        <v>657.2</v>
      </c>
      <c r="I1179" s="50">
        <v>770.2</v>
      </c>
      <c r="J1179" s="50">
        <v>904.9</v>
      </c>
      <c r="K1179" s="50">
        <v>999.9</v>
      </c>
      <c r="L1179" s="50">
        <v>1091</v>
      </c>
      <c r="M1179" s="50">
        <v>1179</v>
      </c>
      <c r="N1179" s="50">
        <v>1290</v>
      </c>
      <c r="O1179" s="50">
        <v>334.3</v>
      </c>
      <c r="P1179" s="50">
        <v>398.3</v>
      </c>
      <c r="Q1179" s="50">
        <v>475.3</v>
      </c>
      <c r="R1179" s="50">
        <v>657.2</v>
      </c>
      <c r="S1179" s="50">
        <v>770.2</v>
      </c>
      <c r="T1179" s="50">
        <v>904.9</v>
      </c>
      <c r="U1179" s="50">
        <v>999.9</v>
      </c>
      <c r="V1179" s="50">
        <v>1091</v>
      </c>
      <c r="W1179" s="50">
        <v>1179</v>
      </c>
      <c r="X1179" s="50">
        <v>1290</v>
      </c>
      <c r="Y1179" s="50">
        <v>334.3</v>
      </c>
      <c r="Z1179" s="50">
        <v>398.3</v>
      </c>
      <c r="AA1179" s="50">
        <v>475.3</v>
      </c>
      <c r="AB1179" s="50">
        <v>657.2</v>
      </c>
      <c r="AC1179" s="50">
        <v>770.2</v>
      </c>
      <c r="AD1179" s="50">
        <v>904.9</v>
      </c>
      <c r="AE1179" s="50">
        <v>999.9</v>
      </c>
      <c r="AF1179" s="50">
        <v>1091</v>
      </c>
      <c r="AG1179" s="50">
        <v>1179</v>
      </c>
      <c r="AH1179" s="50">
        <v>1290</v>
      </c>
      <c r="AI1179" s="1"/>
      <c r="AJ1179" s="33" t="str">
        <f t="shared" si="36"/>
        <v/>
      </c>
      <c r="AK1179" s="33" t="str">
        <f t="shared" si="37"/>
        <v/>
      </c>
      <c r="AL1179" s="29"/>
      <c r="AM1179" s="29"/>
      <c r="AN1179" s="29"/>
      <c r="AO1179" s="29"/>
      <c r="AP1179" s="29"/>
      <c r="AQ1179" s="29"/>
      <c r="AR1179" s="7"/>
      <c r="AS1179" s="7"/>
      <c r="AT1179" s="7"/>
      <c r="AU1179" s="7"/>
      <c r="AV1179" s="7"/>
      <c r="AW1179" s="7"/>
      <c r="AX1179" s="7"/>
      <c r="AY1179" s="7"/>
      <c r="AZ1179" s="7"/>
      <c r="BA1179" s="7"/>
      <c r="BB1179" s="7"/>
      <c r="BC1179" s="7"/>
      <c r="BD1179" s="7"/>
      <c r="BE1179" s="7"/>
      <c r="BF1179" s="7"/>
      <c r="BG1179" s="7"/>
      <c r="BH1179" s="7"/>
    </row>
    <row r="1180" spans="1:60" x14ac:dyDescent="0.25">
      <c r="A1180" s="1"/>
      <c r="B1180" s="81" t="s">
        <v>2943</v>
      </c>
      <c r="C1180" s="53" t="s">
        <v>4327</v>
      </c>
      <c r="D1180" s="53" t="s">
        <v>4272</v>
      </c>
      <c r="E1180" s="49">
        <v>2880.182226797906</v>
      </c>
      <c r="F1180" s="49">
        <v>3448.8344725442462</v>
      </c>
      <c r="G1180" s="49">
        <v>4169.3727058510131</v>
      </c>
      <c r="H1180" s="49">
        <v>6101.7634958221806</v>
      </c>
      <c r="I1180" s="49">
        <v>7439.8120278811457</v>
      </c>
      <c r="J1180" s="49">
        <v>9132.5082598895187</v>
      </c>
      <c r="K1180" s="49">
        <v>10373.611687063791</v>
      </c>
      <c r="L1180" s="49">
        <v>11783.732084789692</v>
      </c>
      <c r="M1180" s="49">
        <v>12988.642618568847</v>
      </c>
      <c r="N1180" s="49">
        <v>14913.308462861265</v>
      </c>
      <c r="O1180" s="49">
        <v>2880.182226797906</v>
      </c>
      <c r="P1180" s="49">
        <v>3448.8344725442462</v>
      </c>
      <c r="Q1180" s="49">
        <v>4169.3727058510131</v>
      </c>
      <c r="R1180" s="49">
        <v>6101.7634958221806</v>
      </c>
      <c r="S1180" s="49">
        <v>7439.8120278811457</v>
      </c>
      <c r="T1180" s="49">
        <v>9132.5082598895187</v>
      </c>
      <c r="U1180" s="49">
        <v>10373.611687063791</v>
      </c>
      <c r="V1180" s="49">
        <v>11783.732084789692</v>
      </c>
      <c r="W1180" s="49">
        <v>12988.642618568847</v>
      </c>
      <c r="X1180" s="49">
        <v>14913.308462861265</v>
      </c>
      <c r="Y1180" s="49">
        <v>2880.182226797906</v>
      </c>
      <c r="Z1180" s="49">
        <v>3448.8344725442462</v>
      </c>
      <c r="AA1180" s="49">
        <v>4169.3727058510131</v>
      </c>
      <c r="AB1180" s="49">
        <v>6101.7634958221806</v>
      </c>
      <c r="AC1180" s="49">
        <v>7439.8120278811457</v>
      </c>
      <c r="AD1180" s="49">
        <v>9132.5082598895187</v>
      </c>
      <c r="AE1180" s="49">
        <v>10373.611687063791</v>
      </c>
      <c r="AF1180" s="49">
        <v>11783.732084789692</v>
      </c>
      <c r="AG1180" s="49">
        <v>12988.642618568847</v>
      </c>
      <c r="AH1180" s="49">
        <v>14913.308462861265</v>
      </c>
      <c r="AI1180" s="1"/>
      <c r="AJ1180" s="33" t="str">
        <f t="shared" si="36"/>
        <v/>
      </c>
      <c r="AK1180" s="33" t="str">
        <f t="shared" si="37"/>
        <v/>
      </c>
      <c r="AL1180" s="29"/>
      <c r="AM1180" s="29"/>
      <c r="AN1180" s="29"/>
      <c r="AO1180" s="29"/>
      <c r="AP1180" s="29"/>
      <c r="AQ1180" s="29"/>
      <c r="AR1180" s="7"/>
      <c r="AS1180" s="7"/>
      <c r="AT1180" s="7"/>
      <c r="AU1180" s="7"/>
      <c r="AV1180" s="7"/>
      <c r="AW1180" s="7"/>
      <c r="AX1180" s="7"/>
      <c r="AY1180" s="7"/>
      <c r="AZ1180" s="7"/>
      <c r="BA1180" s="7"/>
      <c r="BB1180" s="7"/>
      <c r="BC1180" s="7"/>
      <c r="BD1180" s="7"/>
      <c r="BE1180" s="7"/>
      <c r="BF1180" s="7"/>
      <c r="BG1180" s="7"/>
      <c r="BH1180" s="7"/>
    </row>
    <row r="1181" spans="1:60" x14ac:dyDescent="0.25">
      <c r="A1181" s="1"/>
      <c r="B1181" s="81" t="s">
        <v>2947</v>
      </c>
      <c r="C1181" s="53" t="s">
        <v>4327</v>
      </c>
      <c r="D1181" s="53" t="s">
        <v>4273</v>
      </c>
      <c r="E1181" s="49">
        <v>961.23789358066779</v>
      </c>
      <c r="F1181" s="49">
        <v>1143.1787105552471</v>
      </c>
      <c r="G1181" s="49">
        <v>1377.0047763596901</v>
      </c>
      <c r="H1181" s="49">
        <v>2004.9417878913134</v>
      </c>
      <c r="I1181" s="49">
        <v>2448.0273794466311</v>
      </c>
      <c r="J1181" s="49">
        <v>3015.9526594997747</v>
      </c>
      <c r="K1181" s="49">
        <v>3438.4622217634937</v>
      </c>
      <c r="L1181" s="49">
        <v>3916.130058056624</v>
      </c>
      <c r="M1181" s="49">
        <v>4335.1841159953929</v>
      </c>
      <c r="N1181" s="49">
        <v>4999.0975410295723</v>
      </c>
      <c r="O1181" s="49">
        <v>961.23789358066779</v>
      </c>
      <c r="P1181" s="49">
        <v>1143.1787105552471</v>
      </c>
      <c r="Q1181" s="49">
        <v>1377.0047763596901</v>
      </c>
      <c r="R1181" s="49">
        <v>2004.9417878913134</v>
      </c>
      <c r="S1181" s="49">
        <v>2448.0273794466311</v>
      </c>
      <c r="T1181" s="49">
        <v>3015.9526594997747</v>
      </c>
      <c r="U1181" s="49">
        <v>3438.4622217634937</v>
      </c>
      <c r="V1181" s="49">
        <v>3916.130058056624</v>
      </c>
      <c r="W1181" s="49">
        <v>4335.1841159953929</v>
      </c>
      <c r="X1181" s="49">
        <v>4999.0975410295723</v>
      </c>
      <c r="Y1181" s="49">
        <v>961.23789358066779</v>
      </c>
      <c r="Z1181" s="49">
        <v>1143.1787105552471</v>
      </c>
      <c r="AA1181" s="49">
        <v>1377.0047763596901</v>
      </c>
      <c r="AB1181" s="49">
        <v>2004.9417878913134</v>
      </c>
      <c r="AC1181" s="49">
        <v>2448.0273794466311</v>
      </c>
      <c r="AD1181" s="49">
        <v>3015.9526594997747</v>
      </c>
      <c r="AE1181" s="49">
        <v>3438.4622217634937</v>
      </c>
      <c r="AF1181" s="49">
        <v>3916.130058056624</v>
      </c>
      <c r="AG1181" s="49">
        <v>4335.1841159953929</v>
      </c>
      <c r="AH1181" s="49">
        <v>4999.0975410295723</v>
      </c>
      <c r="AI1181" s="1"/>
      <c r="AJ1181" s="33" t="str">
        <f t="shared" si="36"/>
        <v/>
      </c>
      <c r="AK1181" s="33" t="str">
        <f t="shared" si="37"/>
        <v/>
      </c>
      <c r="AL1181" s="29"/>
      <c r="AM1181" s="29"/>
      <c r="AN1181" s="29"/>
      <c r="AO1181" s="29"/>
      <c r="AP1181" s="29"/>
      <c r="AQ1181" s="29"/>
      <c r="AR1181" s="7"/>
      <c r="AS1181" s="7"/>
      <c r="AT1181" s="7"/>
      <c r="AU1181" s="7"/>
      <c r="AV1181" s="7"/>
      <c r="AW1181" s="7"/>
      <c r="AX1181" s="7"/>
      <c r="AY1181" s="7"/>
      <c r="AZ1181" s="7"/>
      <c r="BA1181" s="7"/>
      <c r="BB1181" s="7"/>
      <c r="BC1181" s="7"/>
      <c r="BD1181" s="7"/>
      <c r="BE1181" s="7"/>
      <c r="BF1181" s="7"/>
      <c r="BG1181" s="7"/>
      <c r="BH1181" s="7"/>
    </row>
    <row r="1182" spans="1:60" x14ac:dyDescent="0.25">
      <c r="A1182" s="1"/>
      <c r="B1182" s="81" t="s">
        <v>2949</v>
      </c>
      <c r="C1182" s="53" t="s">
        <v>4327</v>
      </c>
      <c r="D1182" s="53" t="s">
        <v>4274</v>
      </c>
      <c r="E1182" s="49">
        <v>417.47418291872771</v>
      </c>
      <c r="F1182" s="49">
        <v>501.48481458604891</v>
      </c>
      <c r="G1182" s="49">
        <v>612.4898676981071</v>
      </c>
      <c r="H1182" s="49">
        <v>913.83948764303898</v>
      </c>
      <c r="I1182" s="49">
        <v>1132.1517734644372</v>
      </c>
      <c r="J1182" s="49">
        <v>1419.5603389441255</v>
      </c>
      <c r="K1182" s="49">
        <v>1635.9056679073417</v>
      </c>
      <c r="L1182" s="49">
        <v>1880.5518207193377</v>
      </c>
      <c r="M1182" s="49">
        <v>2099.8119050287787</v>
      </c>
      <c r="N1182" s="49">
        <v>2439.899627618347</v>
      </c>
      <c r="O1182" s="49">
        <v>417.47418291872771</v>
      </c>
      <c r="P1182" s="49">
        <v>501.48481458604891</v>
      </c>
      <c r="Q1182" s="49">
        <v>612.4898676981071</v>
      </c>
      <c r="R1182" s="49">
        <v>913.83948764303898</v>
      </c>
      <c r="S1182" s="49">
        <v>1132.1517734644372</v>
      </c>
      <c r="T1182" s="49">
        <v>1419.5603389441255</v>
      </c>
      <c r="U1182" s="49">
        <v>1635.9056679073417</v>
      </c>
      <c r="V1182" s="49">
        <v>1880.5518207193377</v>
      </c>
      <c r="W1182" s="49">
        <v>2099.8119050287787</v>
      </c>
      <c r="X1182" s="49">
        <v>2439.899627618347</v>
      </c>
      <c r="Y1182" s="49">
        <v>417.47418291872771</v>
      </c>
      <c r="Z1182" s="49">
        <v>501.48481458604891</v>
      </c>
      <c r="AA1182" s="49">
        <v>612.4898676981071</v>
      </c>
      <c r="AB1182" s="49">
        <v>913.83948764303898</v>
      </c>
      <c r="AC1182" s="49">
        <v>1132.1517734644372</v>
      </c>
      <c r="AD1182" s="49">
        <v>1419.5603389441255</v>
      </c>
      <c r="AE1182" s="49">
        <v>1635.9056679073417</v>
      </c>
      <c r="AF1182" s="49">
        <v>1880.5518207193377</v>
      </c>
      <c r="AG1182" s="49">
        <v>2099.8119050287787</v>
      </c>
      <c r="AH1182" s="49">
        <v>2439.899627618347</v>
      </c>
      <c r="AI1182" s="1"/>
      <c r="AJ1182" s="33" t="str">
        <f t="shared" si="36"/>
        <v/>
      </c>
      <c r="AK1182" s="33" t="str">
        <f t="shared" si="37"/>
        <v/>
      </c>
      <c r="AL1182" s="29"/>
      <c r="AM1182" s="29"/>
      <c r="AN1182" s="29"/>
      <c r="AO1182" s="29"/>
      <c r="AP1182" s="29"/>
      <c r="AQ1182" s="29"/>
      <c r="AR1182" s="7"/>
      <c r="AS1182" s="7"/>
      <c r="AT1182" s="7"/>
      <c r="AU1182" s="7"/>
      <c r="AV1182" s="7"/>
      <c r="AW1182" s="7"/>
      <c r="AX1182" s="7"/>
      <c r="AY1182" s="7"/>
      <c r="AZ1182" s="7"/>
      <c r="BA1182" s="7"/>
      <c r="BB1182" s="7"/>
      <c r="BC1182" s="7"/>
      <c r="BD1182" s="7"/>
      <c r="BE1182" s="7"/>
      <c r="BF1182" s="7"/>
      <c r="BG1182" s="7"/>
      <c r="BH1182" s="7"/>
    </row>
    <row r="1183" spans="1:60" x14ac:dyDescent="0.25">
      <c r="A1183" s="1"/>
      <c r="B1183" s="81" t="s">
        <v>2951</v>
      </c>
      <c r="C1183" s="53" t="s">
        <v>4327</v>
      </c>
      <c r="D1183" s="53" t="s">
        <v>4275</v>
      </c>
      <c r="E1183" s="49">
        <v>140.65816221058802</v>
      </c>
      <c r="F1183" s="49">
        <v>170.99172592972781</v>
      </c>
      <c r="G1183" s="49">
        <v>211.77957261704657</v>
      </c>
      <c r="H1183" s="49">
        <v>323.74196474012638</v>
      </c>
      <c r="I1183" s="49">
        <v>405.55809666576488</v>
      </c>
      <c r="J1183" s="49">
        <v>513.96204874210525</v>
      </c>
      <c r="K1183" s="49">
        <v>595.85854074832957</v>
      </c>
      <c r="L1183" s="49">
        <v>687.73644485502962</v>
      </c>
      <c r="M1183" s="49">
        <v>771.40758191950169</v>
      </c>
      <c r="N1183" s="49">
        <v>899.58272935111881</v>
      </c>
      <c r="O1183" s="49">
        <v>140.65816221058802</v>
      </c>
      <c r="P1183" s="49">
        <v>170.99172592972781</v>
      </c>
      <c r="Q1183" s="49">
        <v>211.77957261704657</v>
      </c>
      <c r="R1183" s="49">
        <v>323.74196474012638</v>
      </c>
      <c r="S1183" s="49">
        <v>405.55809666576488</v>
      </c>
      <c r="T1183" s="49">
        <v>513.96204874210525</v>
      </c>
      <c r="U1183" s="49">
        <v>595.85854074832957</v>
      </c>
      <c r="V1183" s="49">
        <v>687.73644485502962</v>
      </c>
      <c r="W1183" s="49">
        <v>771.40758191950169</v>
      </c>
      <c r="X1183" s="49">
        <v>899.58272935111881</v>
      </c>
      <c r="Y1183" s="49">
        <v>140.65816221058802</v>
      </c>
      <c r="Z1183" s="49">
        <v>170.99172592972781</v>
      </c>
      <c r="AA1183" s="49">
        <v>211.77957261704657</v>
      </c>
      <c r="AB1183" s="49">
        <v>323.74196474012638</v>
      </c>
      <c r="AC1183" s="49">
        <v>405.55809666576488</v>
      </c>
      <c r="AD1183" s="49">
        <v>513.96204874210525</v>
      </c>
      <c r="AE1183" s="49">
        <v>595.85854074832957</v>
      </c>
      <c r="AF1183" s="49">
        <v>687.73644485502962</v>
      </c>
      <c r="AG1183" s="49">
        <v>771.40758191950169</v>
      </c>
      <c r="AH1183" s="49">
        <v>899.58272935111881</v>
      </c>
      <c r="AI1183" s="1"/>
      <c r="AJ1183" s="33" t="str">
        <f t="shared" si="36"/>
        <v/>
      </c>
      <c r="AK1183" s="33" t="str">
        <f t="shared" si="37"/>
        <v/>
      </c>
      <c r="AL1183" s="29"/>
      <c r="AM1183" s="29"/>
      <c r="AN1183" s="29"/>
      <c r="AO1183" s="29"/>
      <c r="AP1183" s="29"/>
      <c r="AQ1183" s="29"/>
      <c r="AR1183" s="7"/>
      <c r="AS1183" s="7"/>
      <c r="AT1183" s="7"/>
      <c r="AU1183" s="7"/>
      <c r="AV1183" s="7"/>
      <c r="AW1183" s="7"/>
      <c r="AX1183" s="7"/>
      <c r="AY1183" s="7"/>
      <c r="AZ1183" s="7"/>
      <c r="BA1183" s="7"/>
      <c r="BB1183" s="7"/>
      <c r="BC1183" s="7"/>
      <c r="BD1183" s="7"/>
      <c r="BE1183" s="7"/>
      <c r="BF1183" s="7"/>
      <c r="BG1183" s="7"/>
      <c r="BH1183" s="7"/>
    </row>
    <row r="1184" spans="1:60" s="33" customFormat="1" x14ac:dyDescent="0.25">
      <c r="A1184" s="1"/>
      <c r="B1184" s="46" t="s">
        <v>2953</v>
      </c>
      <c r="C1184" s="53" t="s">
        <v>4327</v>
      </c>
      <c r="D1184" s="80" t="s">
        <v>2954</v>
      </c>
      <c r="E1184" s="49">
        <v>1738.0092042592546</v>
      </c>
      <c r="F1184" s="49">
        <v>2071.5826276604253</v>
      </c>
      <c r="G1184" s="49">
        <v>2498.9658701782828</v>
      </c>
      <c r="H1184" s="49">
        <v>3646.5544274268354</v>
      </c>
      <c r="I1184" s="49">
        <v>4455.4826426917016</v>
      </c>
      <c r="J1184" s="49">
        <v>5494.1278090749092</v>
      </c>
      <c r="K1184" s="49">
        <v>6264.925940740477</v>
      </c>
      <c r="L1184" s="49">
        <v>7141.1356056188815</v>
      </c>
      <c r="M1184" s="49">
        <v>7902.9391897402575</v>
      </c>
      <c r="N1184" s="49">
        <v>9111.4895813810617</v>
      </c>
      <c r="O1184" s="49">
        <v>1738.0092042592546</v>
      </c>
      <c r="P1184" s="49">
        <v>2071.5826276604253</v>
      </c>
      <c r="Q1184" s="49">
        <v>2498.9658701782828</v>
      </c>
      <c r="R1184" s="49">
        <v>3646.5544274268354</v>
      </c>
      <c r="S1184" s="49">
        <v>4455.4826426917016</v>
      </c>
      <c r="T1184" s="49">
        <v>5494.1278090749092</v>
      </c>
      <c r="U1184" s="49">
        <v>6264.925940740477</v>
      </c>
      <c r="V1184" s="49">
        <v>7141.1356056188815</v>
      </c>
      <c r="W1184" s="49">
        <v>7902.9391897402575</v>
      </c>
      <c r="X1184" s="49">
        <v>9111.4895813810617</v>
      </c>
      <c r="Y1184" s="49">
        <v>1738.0092042592546</v>
      </c>
      <c r="Z1184" s="49">
        <v>2071.5826276604253</v>
      </c>
      <c r="AA1184" s="49">
        <v>2498.9658701782828</v>
      </c>
      <c r="AB1184" s="49">
        <v>3646.5544274268354</v>
      </c>
      <c r="AC1184" s="49">
        <v>4455.4826426917016</v>
      </c>
      <c r="AD1184" s="49">
        <v>5494.1278090749092</v>
      </c>
      <c r="AE1184" s="49">
        <v>6264.925940740477</v>
      </c>
      <c r="AF1184" s="49">
        <v>7141.1356056188815</v>
      </c>
      <c r="AG1184" s="49">
        <v>7902.9391897402575</v>
      </c>
      <c r="AH1184" s="49">
        <v>9111.4895813810617</v>
      </c>
      <c r="AI1184" s="1"/>
      <c r="AJ1184" s="33" t="str">
        <f t="shared" si="36"/>
        <v/>
      </c>
      <c r="AK1184" s="33" t="str">
        <f t="shared" si="37"/>
        <v/>
      </c>
      <c r="AL1184" s="29"/>
      <c r="AM1184" s="29"/>
      <c r="AN1184" s="29"/>
      <c r="AO1184" s="29"/>
      <c r="AP1184" s="29"/>
      <c r="AQ1184" s="29"/>
      <c r="AR1184" s="7"/>
      <c r="AS1184" s="7"/>
      <c r="AT1184" s="7"/>
      <c r="AU1184" s="7"/>
      <c r="AV1184" s="7"/>
      <c r="AW1184" s="7"/>
      <c r="AX1184" s="7"/>
      <c r="AY1184" s="7"/>
      <c r="AZ1184" s="7"/>
      <c r="BA1184" s="7"/>
      <c r="BB1184" s="7"/>
      <c r="BC1184" s="7"/>
      <c r="BD1184" s="7"/>
      <c r="BE1184" s="7"/>
      <c r="BF1184" s="7"/>
      <c r="BG1184" s="7"/>
      <c r="BH1184" s="7"/>
    </row>
    <row r="1185" spans="1:60" x14ac:dyDescent="0.25">
      <c r="A1185" s="1"/>
      <c r="B1185" s="79" t="s">
        <v>2955</v>
      </c>
      <c r="C1185" s="80" t="s">
        <v>4333</v>
      </c>
      <c r="D1185" s="82" t="s">
        <v>3349</v>
      </c>
      <c r="E1185" s="50">
        <v>4381</v>
      </c>
      <c r="F1185" s="50">
        <v>5169.1000000000004</v>
      </c>
      <c r="G1185" s="50">
        <v>6224</v>
      </c>
      <c r="H1185" s="50">
        <v>9351</v>
      </c>
      <c r="I1185" s="50">
        <v>11840</v>
      </c>
      <c r="J1185" s="50">
        <v>15510</v>
      </c>
      <c r="K1185" s="50">
        <v>18650</v>
      </c>
      <c r="L1185" s="50">
        <v>22180</v>
      </c>
      <c r="M1185" s="50">
        <v>26130</v>
      </c>
      <c r="N1185" s="50">
        <v>32120</v>
      </c>
      <c r="O1185" s="49">
        <v>2910.4220921388205</v>
      </c>
      <c r="P1185" s="49">
        <v>3477.0351479183664</v>
      </c>
      <c r="Q1185" s="49">
        <v>4199.3392208092873</v>
      </c>
      <c r="R1185" s="49">
        <v>6136.7671149844191</v>
      </c>
      <c r="S1185" s="49">
        <v>7494.1396280032868</v>
      </c>
      <c r="T1185" s="49">
        <v>9236.2748799629662</v>
      </c>
      <c r="U1185" s="49">
        <v>10520.689816526436</v>
      </c>
      <c r="V1185" s="49">
        <v>11987.191392925441</v>
      </c>
      <c r="W1185" s="49">
        <v>13246.023668279953</v>
      </c>
      <c r="X1185" s="49">
        <v>15242.063755521665</v>
      </c>
      <c r="Y1185" s="49">
        <v>4344.7301412859351</v>
      </c>
      <c r="Z1185" s="49">
        <v>5131.0760707397385</v>
      </c>
      <c r="AA1185" s="49">
        <v>6176.2807223759764</v>
      </c>
      <c r="AB1185" s="49">
        <v>9223.2821370192487</v>
      </c>
      <c r="AC1185" s="49">
        <v>11599.349751387805</v>
      </c>
      <c r="AD1185" s="49">
        <v>15048.991444853507</v>
      </c>
      <c r="AE1185" s="49">
        <v>17965.426510865382</v>
      </c>
      <c r="AF1185" s="49">
        <v>21243.708603943047</v>
      </c>
      <c r="AG1185" s="49">
        <v>24873.678656450531</v>
      </c>
      <c r="AH1185" s="49">
        <v>30411.28331409207</v>
      </c>
      <c r="AI1185" s="1"/>
      <c r="AJ1185" s="33" t="str">
        <f t="shared" si="36"/>
        <v/>
      </c>
      <c r="AK1185" s="33" t="str">
        <f t="shared" si="37"/>
        <v/>
      </c>
      <c r="AL1185" s="29"/>
      <c r="AM1185" s="29"/>
      <c r="AN1185" s="29"/>
      <c r="AO1185" s="29"/>
      <c r="AP1185" s="29"/>
      <c r="AQ1185" s="29"/>
      <c r="AR1185" s="7"/>
      <c r="AS1185" s="7"/>
      <c r="AT1185" s="7"/>
      <c r="AU1185" s="7"/>
      <c r="AV1185" s="7"/>
      <c r="AW1185" s="7"/>
      <c r="AX1185" s="7"/>
      <c r="AY1185" s="7"/>
      <c r="AZ1185" s="7"/>
      <c r="BA1185" s="7"/>
      <c r="BB1185" s="7"/>
      <c r="BC1185" s="7"/>
      <c r="BD1185" s="7"/>
      <c r="BE1185" s="7"/>
      <c r="BF1185" s="7"/>
      <c r="BG1185" s="7"/>
      <c r="BH1185" s="7"/>
    </row>
    <row r="1186" spans="1:60" x14ac:dyDescent="0.25">
      <c r="A1186" s="1"/>
      <c r="B1186" s="79" t="s">
        <v>2957</v>
      </c>
      <c r="C1186" s="80" t="s">
        <v>4333</v>
      </c>
      <c r="D1186" s="82" t="s">
        <v>3350</v>
      </c>
      <c r="E1186" s="50">
        <v>7100</v>
      </c>
      <c r="F1186" s="50">
        <v>8269.1</v>
      </c>
      <c r="G1186" s="50">
        <v>9826</v>
      </c>
      <c r="H1186" s="50">
        <v>14410</v>
      </c>
      <c r="I1186" s="50">
        <v>18040</v>
      </c>
      <c r="J1186" s="50">
        <v>23350</v>
      </c>
      <c r="K1186" s="50">
        <v>27890</v>
      </c>
      <c r="L1186" s="50">
        <v>32960</v>
      </c>
      <c r="M1186" s="50">
        <v>38630</v>
      </c>
      <c r="N1186" s="50">
        <v>47210</v>
      </c>
      <c r="O1186" s="49">
        <v>5572.4583779733603</v>
      </c>
      <c r="P1186" s="49">
        <v>6663.9133693863178</v>
      </c>
      <c r="Q1186" s="49">
        <v>8038.3416883230348</v>
      </c>
      <c r="R1186" s="49">
        <v>11717.036525256055</v>
      </c>
      <c r="S1186" s="49">
        <v>14260.60511379054</v>
      </c>
      <c r="T1186" s="49">
        <v>17479.486644120636</v>
      </c>
      <c r="U1186" s="49">
        <v>19836.474009970054</v>
      </c>
      <c r="V1186" s="49">
        <v>22531.717073056265</v>
      </c>
      <c r="W1186" s="49">
        <v>24812.97200542361</v>
      </c>
      <c r="X1186" s="49">
        <v>28475.441872574564</v>
      </c>
      <c r="Y1186" s="49">
        <v>7059.1168908946638</v>
      </c>
      <c r="Z1186" s="49">
        <v>8229.9491065703987</v>
      </c>
      <c r="AA1186" s="49">
        <v>9780.2742697378617</v>
      </c>
      <c r="AB1186" s="49">
        <v>14294.035065680884</v>
      </c>
      <c r="AC1186" s="49">
        <v>17813.502774151963</v>
      </c>
      <c r="AD1186" s="49">
        <v>22883.871781869188</v>
      </c>
      <c r="AE1186" s="49">
        <v>27157.86127363364</v>
      </c>
      <c r="AF1186" s="49">
        <v>31926.566556789363</v>
      </c>
      <c r="AG1186" s="49">
        <v>37177.202873053488</v>
      </c>
      <c r="AH1186" s="49">
        <v>45165.471384757584</v>
      </c>
      <c r="AI1186" s="1"/>
      <c r="AJ1186" s="33" t="str">
        <f t="shared" si="36"/>
        <v/>
      </c>
      <c r="AK1186" s="33" t="str">
        <f t="shared" si="37"/>
        <v/>
      </c>
      <c r="AL1186" s="29"/>
      <c r="AM1186" s="29"/>
      <c r="AN1186" s="29"/>
      <c r="AO1186" s="29"/>
      <c r="AP1186" s="29"/>
      <c r="AQ1186" s="29"/>
      <c r="AR1186" s="7"/>
      <c r="AS1186" s="7"/>
      <c r="AT1186" s="7"/>
      <c r="AU1186" s="7"/>
      <c r="AV1186" s="7"/>
      <c r="AW1186" s="7"/>
      <c r="AX1186" s="7"/>
      <c r="AY1186" s="7"/>
      <c r="AZ1186" s="7"/>
      <c r="BA1186" s="7"/>
      <c r="BB1186" s="7"/>
      <c r="BC1186" s="7"/>
      <c r="BD1186" s="7"/>
      <c r="BE1186" s="7"/>
      <c r="BF1186" s="7"/>
      <c r="BG1186" s="7"/>
      <c r="BH1186" s="7"/>
    </row>
    <row r="1187" spans="1:60" x14ac:dyDescent="0.25">
      <c r="A1187" s="1"/>
      <c r="B1187" s="81" t="s">
        <v>2959</v>
      </c>
      <c r="C1187" s="53" t="s">
        <v>4380</v>
      </c>
      <c r="D1187" s="53" t="s">
        <v>4276</v>
      </c>
      <c r="E1187" s="84" t="s">
        <v>4405</v>
      </c>
      <c r="F1187" s="84" t="s">
        <v>4405</v>
      </c>
      <c r="G1187" s="84" t="s">
        <v>4405</v>
      </c>
      <c r="H1187" s="84" t="s">
        <v>4405</v>
      </c>
      <c r="I1187" s="84" t="s">
        <v>4405</v>
      </c>
      <c r="J1187" s="84" t="s">
        <v>4405</v>
      </c>
      <c r="K1187" s="84" t="s">
        <v>4405</v>
      </c>
      <c r="L1187" s="84" t="s">
        <v>4405</v>
      </c>
      <c r="M1187" s="84" t="s">
        <v>4405</v>
      </c>
      <c r="N1187" s="84" t="s">
        <v>4405</v>
      </c>
      <c r="O1187" s="49">
        <v>5246.0861319180158</v>
      </c>
      <c r="P1187" s="49">
        <v>6241.0162517707067</v>
      </c>
      <c r="Q1187" s="49">
        <v>7488.8771123933784</v>
      </c>
      <c r="R1187" s="49">
        <v>10816.106488247671</v>
      </c>
      <c r="S1187" s="49">
        <v>13108.945301139858</v>
      </c>
      <c r="T1187" s="49">
        <v>16012.497423360888</v>
      </c>
      <c r="U1187" s="49">
        <v>18132.64710596131</v>
      </c>
      <c r="V1187" s="49">
        <v>20560.221554809035</v>
      </c>
      <c r="W1187" s="49">
        <v>22605.737423807015</v>
      </c>
      <c r="X1187" s="49">
        <v>25885.26230080708</v>
      </c>
      <c r="Y1187" s="49">
        <v>7104.1173549774921</v>
      </c>
      <c r="Z1187" s="49">
        <v>8286.1183682615647</v>
      </c>
      <c r="AA1187" s="49">
        <v>9848.2610642236705</v>
      </c>
      <c r="AB1187" s="49">
        <v>14383.154319436799</v>
      </c>
      <c r="AC1187" s="49">
        <v>17905.942740500435</v>
      </c>
      <c r="AD1187" s="49">
        <v>22963.138050291207</v>
      </c>
      <c r="AE1187" s="49">
        <v>27212.449476371294</v>
      </c>
      <c r="AF1187" s="49">
        <v>31955.431198520266</v>
      </c>
      <c r="AG1187" s="49">
        <v>37151.514004842262</v>
      </c>
      <c r="AH1187" s="49">
        <v>45063.190072669488</v>
      </c>
      <c r="AI1187" s="1"/>
      <c r="AJ1187" s="33" t="str">
        <f t="shared" si="36"/>
        <v/>
      </c>
      <c r="AK1187" s="33" t="str">
        <f t="shared" si="37"/>
        <v/>
      </c>
      <c r="AL1187" s="29"/>
      <c r="AM1187" s="29"/>
      <c r="AN1187" s="29"/>
      <c r="AO1187" s="29"/>
      <c r="AP1187" s="29"/>
      <c r="AQ1187" s="29"/>
      <c r="AR1187" s="7"/>
      <c r="AS1187" s="7"/>
      <c r="AT1187" s="7"/>
      <c r="AU1187" s="7"/>
      <c r="AV1187" s="7"/>
      <c r="AW1187" s="7"/>
      <c r="AX1187" s="7"/>
      <c r="AY1187" s="7"/>
      <c r="AZ1187" s="7"/>
      <c r="BA1187" s="7"/>
      <c r="BB1187" s="7"/>
      <c r="BC1187" s="7"/>
      <c r="BD1187" s="7"/>
      <c r="BE1187" s="7"/>
      <c r="BF1187" s="7"/>
      <c r="BG1187" s="7"/>
      <c r="BH1187" s="7"/>
    </row>
    <row r="1188" spans="1:60" x14ac:dyDescent="0.25">
      <c r="A1188" s="1"/>
      <c r="B1188" s="81" t="s">
        <v>2961</v>
      </c>
      <c r="C1188" s="53" t="s">
        <v>4380</v>
      </c>
      <c r="D1188" s="53" t="s">
        <v>4277</v>
      </c>
      <c r="E1188" s="84" t="s">
        <v>4405</v>
      </c>
      <c r="F1188" s="84" t="s">
        <v>4405</v>
      </c>
      <c r="G1188" s="84" t="s">
        <v>4405</v>
      </c>
      <c r="H1188" s="84" t="s">
        <v>4405</v>
      </c>
      <c r="I1188" s="84" t="s">
        <v>4405</v>
      </c>
      <c r="J1188" s="84" t="s">
        <v>4405</v>
      </c>
      <c r="K1188" s="84" t="s">
        <v>4405</v>
      </c>
      <c r="L1188" s="84" t="s">
        <v>4405</v>
      </c>
      <c r="M1188" s="84" t="s">
        <v>4405</v>
      </c>
      <c r="N1188" s="84" t="s">
        <v>4405</v>
      </c>
      <c r="O1188" s="49">
        <v>5134.5348080978092</v>
      </c>
      <c r="P1188" s="49">
        <v>6093.9572951779683</v>
      </c>
      <c r="Q1188" s="49">
        <v>7294.9518384519633</v>
      </c>
      <c r="R1188" s="49">
        <v>10491.452111420402</v>
      </c>
      <c r="S1188" s="49">
        <v>12690.063694672641</v>
      </c>
      <c r="T1188" s="49">
        <v>15475.249530048504</v>
      </c>
      <c r="U1188" s="49">
        <v>17505.458280914088</v>
      </c>
      <c r="V1188" s="49">
        <v>19831.736937050977</v>
      </c>
      <c r="W1188" s="49">
        <v>21786.60546254928</v>
      </c>
      <c r="X1188" s="49">
        <v>24918.146100217509</v>
      </c>
      <c r="Y1188" s="49">
        <v>7141.021316729737</v>
      </c>
      <c r="Z1188" s="49">
        <v>8333.3501966494514</v>
      </c>
      <c r="AA1188" s="49">
        <v>9904.5438024026007</v>
      </c>
      <c r="AB1188" s="49">
        <v>14445.697810412745</v>
      </c>
      <c r="AC1188" s="49">
        <v>17953.681661924962</v>
      </c>
      <c r="AD1188" s="49">
        <v>22963.486113352796</v>
      </c>
      <c r="AE1188" s="49">
        <v>27152.63851573475</v>
      </c>
      <c r="AF1188" s="49">
        <v>31831.351816365084</v>
      </c>
      <c r="AG1188" s="49">
        <v>36917.844218805149</v>
      </c>
      <c r="AH1188" s="49">
        <v>44671.833613313807</v>
      </c>
      <c r="AI1188" s="1"/>
      <c r="AJ1188" s="33" t="str">
        <f t="shared" si="36"/>
        <v/>
      </c>
      <c r="AK1188" s="33" t="str">
        <f t="shared" si="37"/>
        <v/>
      </c>
      <c r="AL1188" s="29"/>
      <c r="AM1188" s="29"/>
      <c r="AN1188" s="29"/>
      <c r="AO1188" s="29"/>
      <c r="AP1188" s="29"/>
      <c r="AQ1188" s="29"/>
      <c r="AR1188" s="7"/>
      <c r="AS1188" s="7"/>
      <c r="AT1188" s="7"/>
      <c r="AU1188" s="7"/>
      <c r="AV1188" s="7"/>
      <c r="AW1188" s="7"/>
      <c r="AX1188" s="7"/>
      <c r="AY1188" s="7"/>
      <c r="AZ1188" s="7"/>
      <c r="BA1188" s="7"/>
      <c r="BB1188" s="7"/>
      <c r="BC1188" s="7"/>
      <c r="BD1188" s="7"/>
      <c r="BE1188" s="7"/>
      <c r="BF1188" s="7"/>
      <c r="BG1188" s="7"/>
      <c r="BH1188" s="7"/>
    </row>
    <row r="1189" spans="1:60" x14ac:dyDescent="0.25">
      <c r="A1189" s="1"/>
      <c r="B1189" s="81" t="s">
        <v>2963</v>
      </c>
      <c r="C1189" s="53" t="s">
        <v>4380</v>
      </c>
      <c r="D1189" s="53" t="s">
        <v>4278</v>
      </c>
      <c r="E1189" s="84" t="s">
        <v>4405</v>
      </c>
      <c r="F1189" s="84" t="s">
        <v>4405</v>
      </c>
      <c r="G1189" s="84" t="s">
        <v>4405</v>
      </c>
      <c r="H1189" s="84" t="s">
        <v>4405</v>
      </c>
      <c r="I1189" s="84" t="s">
        <v>4405</v>
      </c>
      <c r="J1189" s="84" t="s">
        <v>4405</v>
      </c>
      <c r="K1189" s="84" t="s">
        <v>4405</v>
      </c>
      <c r="L1189" s="84" t="s">
        <v>4405</v>
      </c>
      <c r="M1189" s="84" t="s">
        <v>4405</v>
      </c>
      <c r="N1189" s="84" t="s">
        <v>4405</v>
      </c>
      <c r="O1189" s="49">
        <v>5172.0689832880626</v>
      </c>
      <c r="P1189" s="49">
        <v>6133.3497856241938</v>
      </c>
      <c r="Q1189" s="49">
        <v>7334.8338945289634</v>
      </c>
      <c r="R1189" s="49">
        <v>10530.095675794748</v>
      </c>
      <c r="S1189" s="49">
        <v>12724.091403951437</v>
      </c>
      <c r="T1189" s="49">
        <v>15502.583276872816</v>
      </c>
      <c r="U1189" s="49">
        <v>17525.199173593242</v>
      </c>
      <c r="V1189" s="49">
        <v>19843.550654719522</v>
      </c>
      <c r="W1189" s="49">
        <v>21787.978605669326</v>
      </c>
      <c r="X1189" s="49">
        <v>24902.043618826086</v>
      </c>
      <c r="Y1189" s="49">
        <v>7156.5519290792981</v>
      </c>
      <c r="Z1189" s="49">
        <v>8360.5284791895574</v>
      </c>
      <c r="AA1189" s="49">
        <v>9937.9704850974194</v>
      </c>
      <c r="AB1189" s="49">
        <v>14458.52472454011</v>
      </c>
      <c r="AC1189" s="49">
        <v>17912.070159925883</v>
      </c>
      <c r="AD1189" s="49">
        <v>22793.450606435556</v>
      </c>
      <c r="AE1189" s="49">
        <v>26834.85313549764</v>
      </c>
      <c r="AF1189" s="49">
        <v>31354.72840929568</v>
      </c>
      <c r="AG1189" s="49">
        <v>36190.875960510159</v>
      </c>
      <c r="AH1189" s="49">
        <v>43581.842057665272</v>
      </c>
      <c r="AI1189" s="1"/>
      <c r="AJ1189" s="33" t="str">
        <f t="shared" si="36"/>
        <v/>
      </c>
      <c r="AK1189" s="33" t="str">
        <f t="shared" si="37"/>
        <v/>
      </c>
      <c r="AL1189" s="29"/>
      <c r="AM1189" s="29"/>
      <c r="AN1189" s="29"/>
      <c r="AO1189" s="29"/>
      <c r="AP1189" s="29"/>
      <c r="AQ1189" s="29"/>
      <c r="AR1189" s="7"/>
      <c r="AS1189" s="7"/>
      <c r="AT1189" s="7"/>
      <c r="AU1189" s="7"/>
      <c r="AV1189" s="7"/>
      <c r="AW1189" s="7"/>
      <c r="AX1189" s="7"/>
      <c r="AY1189" s="7"/>
      <c r="AZ1189" s="7"/>
      <c r="BA1189" s="7"/>
      <c r="BB1189" s="7"/>
      <c r="BC1189" s="7"/>
      <c r="BD1189" s="7"/>
      <c r="BE1189" s="7"/>
      <c r="BF1189" s="7"/>
      <c r="BG1189" s="7"/>
      <c r="BH1189" s="7"/>
    </row>
    <row r="1190" spans="1:60" x14ac:dyDescent="0.25">
      <c r="A1190" s="1"/>
      <c r="B1190" s="79" t="s">
        <v>2965</v>
      </c>
      <c r="C1190" s="80" t="s">
        <v>4327</v>
      </c>
      <c r="D1190" s="82" t="s">
        <v>3351</v>
      </c>
      <c r="E1190" s="50">
        <v>103.86035617348104</v>
      </c>
      <c r="F1190" s="50">
        <v>129.54266798075719</v>
      </c>
      <c r="G1190" s="50">
        <v>164.14738913390894</v>
      </c>
      <c r="H1190" s="50">
        <v>260.59646770373308</v>
      </c>
      <c r="I1190" s="50">
        <v>329.51847547508925</v>
      </c>
      <c r="J1190" s="50">
        <v>417.78589002277965</v>
      </c>
      <c r="K1190" s="50">
        <v>483.34214412432129</v>
      </c>
      <c r="L1190" s="50">
        <v>555.5177397108273</v>
      </c>
      <c r="M1190" s="50">
        <v>620.72355139408887</v>
      </c>
      <c r="N1190" s="50">
        <v>721.29452705369613</v>
      </c>
      <c r="O1190" s="49">
        <v>103.86035617348104</v>
      </c>
      <c r="P1190" s="49">
        <v>129.54266798075719</v>
      </c>
      <c r="Q1190" s="49">
        <v>164.14738913390894</v>
      </c>
      <c r="R1190" s="49">
        <v>260.59646770373308</v>
      </c>
      <c r="S1190" s="49">
        <v>329.51847547508925</v>
      </c>
      <c r="T1190" s="49">
        <v>417.78589002277965</v>
      </c>
      <c r="U1190" s="49">
        <v>483.34214412432129</v>
      </c>
      <c r="V1190" s="49">
        <v>555.5177397108273</v>
      </c>
      <c r="W1190" s="49">
        <v>620.72355139408887</v>
      </c>
      <c r="X1190" s="49">
        <v>721.29452705369613</v>
      </c>
      <c r="Y1190" s="49">
        <v>103.86035617348104</v>
      </c>
      <c r="Z1190" s="49">
        <v>129.54266798075719</v>
      </c>
      <c r="AA1190" s="49">
        <v>164.14738913390894</v>
      </c>
      <c r="AB1190" s="49">
        <v>260.59646770373308</v>
      </c>
      <c r="AC1190" s="49">
        <v>329.51847547508925</v>
      </c>
      <c r="AD1190" s="49">
        <v>417.78589002277965</v>
      </c>
      <c r="AE1190" s="49">
        <v>483.34214412432129</v>
      </c>
      <c r="AF1190" s="49">
        <v>555.5177397108273</v>
      </c>
      <c r="AG1190" s="49">
        <v>620.72355139408887</v>
      </c>
      <c r="AH1190" s="49">
        <v>721.29452705369613</v>
      </c>
      <c r="AI1190" s="1"/>
      <c r="AJ1190" s="33" t="str">
        <f t="shared" si="36"/>
        <v/>
      </c>
      <c r="AK1190" s="33" t="str">
        <f t="shared" si="37"/>
        <v/>
      </c>
      <c r="AL1190" s="29"/>
      <c r="AM1190" s="29"/>
      <c r="AN1190" s="29"/>
      <c r="AO1190" s="29"/>
      <c r="AP1190" s="29"/>
      <c r="AQ1190" s="29"/>
      <c r="AR1190" s="7"/>
      <c r="AS1190" s="7"/>
      <c r="AT1190" s="7"/>
      <c r="AU1190" s="7"/>
      <c r="AV1190" s="7"/>
      <c r="AW1190" s="7"/>
      <c r="AX1190" s="7"/>
      <c r="AY1190" s="7"/>
      <c r="AZ1190" s="7"/>
      <c r="BA1190" s="7"/>
      <c r="BB1190" s="7"/>
      <c r="BC1190" s="7"/>
      <c r="BD1190" s="7"/>
      <c r="BE1190" s="7"/>
      <c r="BF1190" s="7"/>
      <c r="BG1190" s="7"/>
      <c r="BH1190" s="7"/>
    </row>
    <row r="1191" spans="1:60" x14ac:dyDescent="0.25">
      <c r="A1191" s="1"/>
      <c r="B1191" s="81" t="s">
        <v>2967</v>
      </c>
      <c r="C1191" s="53" t="s">
        <v>4327</v>
      </c>
      <c r="D1191" s="53" t="s">
        <v>4279</v>
      </c>
      <c r="E1191" s="49">
        <v>19.238954240541759</v>
      </c>
      <c r="F1191" s="49">
        <v>23.129351466611038</v>
      </c>
      <c r="G1191" s="49">
        <v>28.454544058687567</v>
      </c>
      <c r="H1191" s="49">
        <v>43.027276773381118</v>
      </c>
      <c r="I1191" s="49">
        <v>53.81470183981731</v>
      </c>
      <c r="J1191" s="49">
        <v>68.32034909592312</v>
      </c>
      <c r="K1191" s="49">
        <v>79.363759737168195</v>
      </c>
      <c r="L1191" s="49">
        <v>91.648872775520204</v>
      </c>
      <c r="M1191" s="49">
        <v>103.1031734743881</v>
      </c>
      <c r="N1191" s="49">
        <v>120.33112291151194</v>
      </c>
      <c r="O1191" s="49">
        <v>19.238954240541759</v>
      </c>
      <c r="P1191" s="49">
        <v>23.129351466611038</v>
      </c>
      <c r="Q1191" s="49">
        <v>28.454544058687567</v>
      </c>
      <c r="R1191" s="49">
        <v>43.027276773381118</v>
      </c>
      <c r="S1191" s="49">
        <v>53.81470183981731</v>
      </c>
      <c r="T1191" s="49">
        <v>68.32034909592312</v>
      </c>
      <c r="U1191" s="49">
        <v>79.363759737168195</v>
      </c>
      <c r="V1191" s="49">
        <v>91.648872775520204</v>
      </c>
      <c r="W1191" s="49">
        <v>103.1031734743881</v>
      </c>
      <c r="X1191" s="49">
        <v>120.33112291151194</v>
      </c>
      <c r="Y1191" s="49">
        <v>19.238954240541759</v>
      </c>
      <c r="Z1191" s="49">
        <v>23.129351466611038</v>
      </c>
      <c r="AA1191" s="49">
        <v>28.454544058687567</v>
      </c>
      <c r="AB1191" s="49">
        <v>43.027276773381118</v>
      </c>
      <c r="AC1191" s="49">
        <v>53.81470183981731</v>
      </c>
      <c r="AD1191" s="49">
        <v>68.32034909592312</v>
      </c>
      <c r="AE1191" s="49">
        <v>79.363759737168195</v>
      </c>
      <c r="AF1191" s="49">
        <v>91.648872775520204</v>
      </c>
      <c r="AG1191" s="49">
        <v>103.1031734743881</v>
      </c>
      <c r="AH1191" s="49">
        <v>120.33112291151194</v>
      </c>
      <c r="AI1191" s="1"/>
      <c r="AJ1191" s="33" t="str">
        <f t="shared" si="36"/>
        <v/>
      </c>
      <c r="AK1191" s="33" t="str">
        <f t="shared" si="37"/>
        <v/>
      </c>
      <c r="AL1191" s="29"/>
      <c r="AM1191" s="29"/>
      <c r="AN1191" s="29"/>
      <c r="AO1191" s="29"/>
      <c r="AP1191" s="29"/>
      <c r="AQ1191" s="29"/>
      <c r="AR1191" s="7"/>
      <c r="AS1191" s="7"/>
      <c r="AT1191" s="7"/>
      <c r="AU1191" s="7"/>
      <c r="AV1191" s="7"/>
      <c r="AW1191" s="7"/>
      <c r="AX1191" s="7"/>
      <c r="AY1191" s="7"/>
      <c r="AZ1191" s="7"/>
      <c r="BA1191" s="7"/>
      <c r="BB1191" s="7"/>
      <c r="BC1191" s="7"/>
      <c r="BD1191" s="7"/>
      <c r="BE1191" s="7"/>
      <c r="BF1191" s="7"/>
      <c r="BG1191" s="7"/>
      <c r="BH1191" s="7"/>
    </row>
    <row r="1192" spans="1:60" x14ac:dyDescent="0.25">
      <c r="A1192" s="1"/>
      <c r="B1192" s="81" t="s">
        <v>2969</v>
      </c>
      <c r="C1192" s="53" t="s">
        <v>4327</v>
      </c>
      <c r="D1192" s="53" t="s">
        <v>4280</v>
      </c>
      <c r="E1192" s="49">
        <v>59.179927970336045</v>
      </c>
      <c r="F1192" s="49">
        <v>71.858079768037214</v>
      </c>
      <c r="G1192" s="49">
        <v>89.064331925190146</v>
      </c>
      <c r="H1192" s="49">
        <v>136.33694710583774</v>
      </c>
      <c r="I1192" s="49">
        <v>171.06111138298104</v>
      </c>
      <c r="J1192" s="49">
        <v>217.31009965679627</v>
      </c>
      <c r="K1192" s="49">
        <v>252.33347519807415</v>
      </c>
      <c r="L1192" s="49">
        <v>291.44986449933288</v>
      </c>
      <c r="M1192" s="49">
        <v>327.41830657591919</v>
      </c>
      <c r="N1192" s="49">
        <v>382.05048674705978</v>
      </c>
      <c r="O1192" s="49">
        <v>59.179927970336045</v>
      </c>
      <c r="P1192" s="49">
        <v>71.858079768037214</v>
      </c>
      <c r="Q1192" s="49">
        <v>89.064331925190146</v>
      </c>
      <c r="R1192" s="49">
        <v>136.33694710583774</v>
      </c>
      <c r="S1192" s="49">
        <v>171.06111138298104</v>
      </c>
      <c r="T1192" s="49">
        <v>217.31009965679627</v>
      </c>
      <c r="U1192" s="49">
        <v>252.33347519807415</v>
      </c>
      <c r="V1192" s="49">
        <v>291.44986449933288</v>
      </c>
      <c r="W1192" s="49">
        <v>327.41830657591919</v>
      </c>
      <c r="X1192" s="49">
        <v>382.05048674705978</v>
      </c>
      <c r="Y1192" s="49">
        <v>59.179927970336045</v>
      </c>
      <c r="Z1192" s="49">
        <v>71.858079768037214</v>
      </c>
      <c r="AA1192" s="49">
        <v>89.064331925190146</v>
      </c>
      <c r="AB1192" s="49">
        <v>136.33694710583774</v>
      </c>
      <c r="AC1192" s="49">
        <v>171.06111138298104</v>
      </c>
      <c r="AD1192" s="49">
        <v>217.31009965679627</v>
      </c>
      <c r="AE1192" s="49">
        <v>252.33347519807415</v>
      </c>
      <c r="AF1192" s="49">
        <v>291.44986449933288</v>
      </c>
      <c r="AG1192" s="49">
        <v>327.41830657591919</v>
      </c>
      <c r="AH1192" s="49">
        <v>382.05048674705978</v>
      </c>
      <c r="AI1192" s="1"/>
      <c r="AJ1192" s="33" t="str">
        <f t="shared" si="36"/>
        <v/>
      </c>
      <c r="AK1192" s="33" t="str">
        <f t="shared" si="37"/>
        <v/>
      </c>
      <c r="AL1192" s="29"/>
      <c r="AM1192" s="29"/>
      <c r="AN1192" s="29"/>
      <c r="AO1192" s="29"/>
      <c r="AP1192" s="29"/>
      <c r="AQ1192" s="29"/>
      <c r="AR1192" s="7"/>
      <c r="AS1192" s="7"/>
      <c r="AT1192" s="7"/>
      <c r="AU1192" s="7"/>
      <c r="AV1192" s="7"/>
      <c r="AW1192" s="7"/>
      <c r="AX1192" s="7"/>
      <c r="AY1192" s="7"/>
      <c r="AZ1192" s="7"/>
      <c r="BA1192" s="7"/>
      <c r="BB1192" s="7"/>
      <c r="BC1192" s="7"/>
      <c r="BD1192" s="7"/>
      <c r="BE1192" s="7"/>
      <c r="BF1192" s="7"/>
      <c r="BG1192" s="7"/>
      <c r="BH1192" s="7"/>
    </row>
    <row r="1193" spans="1:60" x14ac:dyDescent="0.25">
      <c r="A1193" s="1"/>
      <c r="B1193" s="79" t="s">
        <v>2971</v>
      </c>
      <c r="C1193" s="80" t="s">
        <v>4333</v>
      </c>
      <c r="D1193" s="82" t="s">
        <v>3352</v>
      </c>
      <c r="E1193" s="50">
        <v>1048</v>
      </c>
      <c r="F1193" s="50">
        <v>1228.3</v>
      </c>
      <c r="G1193" s="50">
        <v>1468</v>
      </c>
      <c r="H1193" s="50">
        <v>2171</v>
      </c>
      <c r="I1193" s="50">
        <v>2724</v>
      </c>
      <c r="J1193" s="50">
        <v>3533</v>
      </c>
      <c r="K1193" s="50">
        <v>4220</v>
      </c>
      <c r="L1193" s="50">
        <v>4984</v>
      </c>
      <c r="M1193" s="50">
        <v>5838</v>
      </c>
      <c r="N1193" s="50">
        <v>7123</v>
      </c>
      <c r="O1193" s="49">
        <v>801.68432121321473</v>
      </c>
      <c r="P1193" s="49">
        <v>969.3245891980124</v>
      </c>
      <c r="Q1193" s="49">
        <v>1189.688726460641</v>
      </c>
      <c r="R1193" s="49">
        <v>1789.2013437777423</v>
      </c>
      <c r="S1193" s="49">
        <v>2220.6385117246923</v>
      </c>
      <c r="T1193" s="49">
        <v>2784.7892696808626</v>
      </c>
      <c r="U1193" s="49">
        <v>3207.3837470148178</v>
      </c>
      <c r="V1193" s="49">
        <v>3686.231029676052</v>
      </c>
      <c r="W1193" s="49">
        <v>4111.0735681548058</v>
      </c>
      <c r="X1193" s="49">
        <v>4773.624079389002</v>
      </c>
      <c r="Y1193" s="49">
        <v>1031.6778767068997</v>
      </c>
      <c r="Z1193" s="49">
        <v>1212.6045205574551</v>
      </c>
      <c r="AA1193" s="49">
        <v>1450.3427892920649</v>
      </c>
      <c r="AB1193" s="49">
        <v>2131.2752843236954</v>
      </c>
      <c r="AC1193" s="49">
        <v>2652.8879891910228</v>
      </c>
      <c r="AD1193" s="49">
        <v>3396.7822153244847</v>
      </c>
      <c r="AE1193" s="49">
        <v>4012.2838455415008</v>
      </c>
      <c r="AF1193" s="49">
        <v>4697.0561070640524</v>
      </c>
      <c r="AG1193" s="49">
        <v>5436.1903846696832</v>
      </c>
      <c r="AH1193" s="49">
        <v>6558.6891171081434</v>
      </c>
      <c r="AI1193" s="1"/>
      <c r="AJ1193" s="33" t="str">
        <f t="shared" si="36"/>
        <v/>
      </c>
      <c r="AK1193" s="33" t="str">
        <f t="shared" si="37"/>
        <v/>
      </c>
      <c r="AL1193" s="29"/>
      <c r="AM1193" s="29"/>
      <c r="AN1193" s="29"/>
      <c r="AO1193" s="29"/>
      <c r="AP1193" s="29"/>
      <c r="AQ1193" s="29"/>
      <c r="AR1193" s="7"/>
      <c r="AS1193" s="7"/>
      <c r="AT1193" s="7"/>
      <c r="AU1193" s="7"/>
      <c r="AV1193" s="7"/>
      <c r="AW1193" s="7"/>
      <c r="AX1193" s="7"/>
      <c r="AY1193" s="7"/>
      <c r="AZ1193" s="7"/>
      <c r="BA1193" s="7"/>
      <c r="BB1193" s="7"/>
      <c r="BC1193" s="7"/>
      <c r="BD1193" s="7"/>
      <c r="BE1193" s="7"/>
      <c r="BF1193" s="7"/>
      <c r="BG1193" s="7"/>
      <c r="BH1193" s="7"/>
    </row>
    <row r="1194" spans="1:60" x14ac:dyDescent="0.25">
      <c r="A1194" s="1"/>
      <c r="B1194" s="81" t="s">
        <v>2974</v>
      </c>
      <c r="C1194" s="53" t="s">
        <v>4327</v>
      </c>
      <c r="D1194" s="53" t="s">
        <v>4281</v>
      </c>
      <c r="E1194" s="49">
        <v>195.89247536564784</v>
      </c>
      <c r="F1194" s="49">
        <v>238.84652264856564</v>
      </c>
      <c r="G1194" s="49">
        <v>296.48907844281689</v>
      </c>
      <c r="H1194" s="49">
        <v>454.85685134551858</v>
      </c>
      <c r="I1194" s="49">
        <v>570.23612544048137</v>
      </c>
      <c r="J1194" s="49">
        <v>722.52489676968412</v>
      </c>
      <c r="K1194" s="49">
        <v>837.29468805165232</v>
      </c>
      <c r="L1194" s="49">
        <v>966.164190178029</v>
      </c>
      <c r="M1194" s="49">
        <v>1082.9151347014713</v>
      </c>
      <c r="N1194" s="49">
        <v>1262.301891731375</v>
      </c>
      <c r="O1194" s="49">
        <v>195.89247536564784</v>
      </c>
      <c r="P1194" s="49">
        <v>238.84652264856564</v>
      </c>
      <c r="Q1194" s="49">
        <v>296.48907844281689</v>
      </c>
      <c r="R1194" s="49">
        <v>454.85685134551858</v>
      </c>
      <c r="S1194" s="49">
        <v>570.23612544048137</v>
      </c>
      <c r="T1194" s="49">
        <v>722.52489676968412</v>
      </c>
      <c r="U1194" s="49">
        <v>837.29468805165232</v>
      </c>
      <c r="V1194" s="49">
        <v>966.164190178029</v>
      </c>
      <c r="W1194" s="49">
        <v>1082.9151347014713</v>
      </c>
      <c r="X1194" s="49">
        <v>1262.301891731375</v>
      </c>
      <c r="Y1194" s="49">
        <v>195.89247536564784</v>
      </c>
      <c r="Z1194" s="49">
        <v>238.84652264856564</v>
      </c>
      <c r="AA1194" s="49">
        <v>296.48907844281689</v>
      </c>
      <c r="AB1194" s="49">
        <v>454.85685134551858</v>
      </c>
      <c r="AC1194" s="49">
        <v>570.23612544048137</v>
      </c>
      <c r="AD1194" s="49">
        <v>722.52489676968412</v>
      </c>
      <c r="AE1194" s="49">
        <v>837.29468805165232</v>
      </c>
      <c r="AF1194" s="49">
        <v>966.164190178029</v>
      </c>
      <c r="AG1194" s="49">
        <v>1082.9151347014713</v>
      </c>
      <c r="AH1194" s="49">
        <v>1262.301891731375</v>
      </c>
      <c r="AI1194" s="1"/>
      <c r="AJ1194" s="33" t="str">
        <f t="shared" si="36"/>
        <v/>
      </c>
      <c r="AK1194" s="33" t="str">
        <f t="shared" si="37"/>
        <v/>
      </c>
      <c r="AL1194" s="29"/>
      <c r="AM1194" s="29"/>
      <c r="AN1194" s="29"/>
      <c r="AO1194" s="29"/>
      <c r="AP1194" s="29"/>
      <c r="AQ1194" s="29"/>
      <c r="AR1194" s="7"/>
      <c r="AS1194" s="7"/>
      <c r="AT1194" s="7"/>
      <c r="AU1194" s="7"/>
      <c r="AV1194" s="7"/>
      <c r="AW1194" s="7"/>
      <c r="AX1194" s="7"/>
      <c r="AY1194" s="7"/>
      <c r="AZ1194" s="7"/>
      <c r="BA1194" s="7"/>
      <c r="BB1194" s="7"/>
      <c r="BC1194" s="7"/>
      <c r="BD1194" s="7"/>
      <c r="BE1194" s="7"/>
      <c r="BF1194" s="7"/>
      <c r="BG1194" s="7"/>
      <c r="BH1194" s="7"/>
    </row>
    <row r="1195" spans="1:60" x14ac:dyDescent="0.25">
      <c r="A1195" s="1"/>
      <c r="B1195" s="81" t="s">
        <v>2976</v>
      </c>
      <c r="C1195" s="53" t="s">
        <v>4327</v>
      </c>
      <c r="D1195" s="53" t="s">
        <v>4282</v>
      </c>
      <c r="E1195" s="49">
        <v>388.09882975925126</v>
      </c>
      <c r="F1195" s="49">
        <v>474.82531223271133</v>
      </c>
      <c r="G1195" s="49">
        <v>590.61508536209078</v>
      </c>
      <c r="H1195" s="49">
        <v>908.98375157812563</v>
      </c>
      <c r="I1195" s="49">
        <v>1139.9985259720531</v>
      </c>
      <c r="J1195" s="49">
        <v>1443.5336940266145</v>
      </c>
      <c r="K1195" s="49">
        <v>1671.634984598993</v>
      </c>
      <c r="L1195" s="49">
        <v>1928.5934967568971</v>
      </c>
      <c r="M1195" s="49">
        <v>2159.3630335062758</v>
      </c>
      <c r="N1195" s="49">
        <v>2516.0584603289135</v>
      </c>
      <c r="O1195" s="49">
        <v>388.09882975925126</v>
      </c>
      <c r="P1195" s="49">
        <v>474.82531223271133</v>
      </c>
      <c r="Q1195" s="49">
        <v>590.61508536209078</v>
      </c>
      <c r="R1195" s="49">
        <v>908.98375157812563</v>
      </c>
      <c r="S1195" s="49">
        <v>1139.9985259720531</v>
      </c>
      <c r="T1195" s="49">
        <v>1443.5336940266145</v>
      </c>
      <c r="U1195" s="49">
        <v>1671.634984598993</v>
      </c>
      <c r="V1195" s="49">
        <v>1928.5934967568971</v>
      </c>
      <c r="W1195" s="49">
        <v>2159.3630335062758</v>
      </c>
      <c r="X1195" s="49">
        <v>2516.0584603289135</v>
      </c>
      <c r="Y1195" s="49">
        <v>388.09882975925126</v>
      </c>
      <c r="Z1195" s="49">
        <v>474.82531223271133</v>
      </c>
      <c r="AA1195" s="49">
        <v>590.61508536209078</v>
      </c>
      <c r="AB1195" s="49">
        <v>908.98375157812563</v>
      </c>
      <c r="AC1195" s="49">
        <v>1139.9985259720531</v>
      </c>
      <c r="AD1195" s="49">
        <v>1443.5336940266145</v>
      </c>
      <c r="AE1195" s="49">
        <v>1671.634984598993</v>
      </c>
      <c r="AF1195" s="49">
        <v>1928.5934967568971</v>
      </c>
      <c r="AG1195" s="49">
        <v>2159.3630335062758</v>
      </c>
      <c r="AH1195" s="49">
        <v>2516.0584603289135</v>
      </c>
      <c r="AI1195" s="1"/>
      <c r="AJ1195" s="33" t="str">
        <f t="shared" si="36"/>
        <v/>
      </c>
      <c r="AK1195" s="33" t="str">
        <f t="shared" si="37"/>
        <v/>
      </c>
      <c r="AL1195" s="29"/>
      <c r="AM1195" s="29"/>
      <c r="AN1195" s="29"/>
      <c r="AO1195" s="29"/>
      <c r="AP1195" s="29"/>
      <c r="AQ1195" s="29"/>
      <c r="AR1195" s="7"/>
      <c r="AS1195" s="7"/>
      <c r="AT1195" s="7"/>
      <c r="AU1195" s="7"/>
      <c r="AV1195" s="7"/>
      <c r="AW1195" s="7"/>
      <c r="AX1195" s="7"/>
      <c r="AY1195" s="7"/>
      <c r="AZ1195" s="7"/>
      <c r="BA1195" s="7"/>
      <c r="BB1195" s="7"/>
      <c r="BC1195" s="7"/>
      <c r="BD1195" s="7"/>
      <c r="BE1195" s="7"/>
      <c r="BF1195" s="7"/>
      <c r="BG1195" s="7"/>
      <c r="BH1195" s="7"/>
    </row>
    <row r="1196" spans="1:60" x14ac:dyDescent="0.25">
      <c r="A1196" s="1"/>
      <c r="B1196" s="79" t="s">
        <v>2978</v>
      </c>
      <c r="C1196" s="80" t="s">
        <v>4333</v>
      </c>
      <c r="D1196" s="82" t="s">
        <v>3353</v>
      </c>
      <c r="E1196" s="50">
        <v>3036</v>
      </c>
      <c r="F1196" s="50">
        <v>3732</v>
      </c>
      <c r="G1196" s="50">
        <v>4611</v>
      </c>
      <c r="H1196" s="50">
        <v>6868</v>
      </c>
      <c r="I1196" s="50">
        <v>8394</v>
      </c>
      <c r="J1196" s="50">
        <v>10340</v>
      </c>
      <c r="K1196" s="50">
        <v>11790</v>
      </c>
      <c r="L1196" s="50">
        <v>13240</v>
      </c>
      <c r="M1196" s="50">
        <v>14700</v>
      </c>
      <c r="N1196" s="50">
        <v>16660</v>
      </c>
      <c r="O1196" s="49">
        <v>2988.1507392757658</v>
      </c>
      <c r="P1196" s="49">
        <v>3604.6030038179242</v>
      </c>
      <c r="Q1196" s="49">
        <v>4393.0391251606907</v>
      </c>
      <c r="R1196" s="49">
        <v>6518.7150162337311</v>
      </c>
      <c r="S1196" s="49">
        <v>8002.9878434837638</v>
      </c>
      <c r="T1196" s="49">
        <v>9905.9952549512709</v>
      </c>
      <c r="U1196" s="49">
        <v>11302.574912028675</v>
      </c>
      <c r="V1196" s="49">
        <v>12894.154133033886</v>
      </c>
      <c r="W1196" s="49">
        <v>14256.447158196983</v>
      </c>
      <c r="X1196" s="49">
        <v>16406.386692960437</v>
      </c>
      <c r="Y1196" s="49">
        <v>3034.5812887655884</v>
      </c>
      <c r="Z1196" s="49">
        <v>3728.5568379410252</v>
      </c>
      <c r="AA1196" s="49">
        <v>4604.8229711583999</v>
      </c>
      <c r="AB1196" s="49">
        <v>6851.3673817254166</v>
      </c>
      <c r="AC1196" s="49">
        <v>8368.1353826428949</v>
      </c>
      <c r="AD1196" s="49">
        <v>10302.045212410187</v>
      </c>
      <c r="AE1196" s="49">
        <v>11741.257491202869</v>
      </c>
      <c r="AF1196" s="49">
        <v>13202.333618449235</v>
      </c>
      <c r="AG1196" s="49">
        <v>14648.778910160339</v>
      </c>
      <c r="AH1196" s="49">
        <v>16629.616009670077</v>
      </c>
      <c r="AI1196" s="1"/>
      <c r="AJ1196" s="33" t="str">
        <f t="shared" si="36"/>
        <v/>
      </c>
      <c r="AK1196" s="33" t="str">
        <f t="shared" si="37"/>
        <v/>
      </c>
      <c r="AL1196" s="29"/>
      <c r="AM1196" s="29"/>
      <c r="AN1196" s="29"/>
      <c r="AO1196" s="29"/>
      <c r="AP1196" s="29"/>
      <c r="AQ1196" s="29"/>
      <c r="AR1196" s="7"/>
      <c r="AS1196" s="7"/>
      <c r="AT1196" s="7"/>
      <c r="AU1196" s="7"/>
      <c r="AV1196" s="7"/>
      <c r="AW1196" s="7"/>
      <c r="AX1196" s="7"/>
      <c r="AY1196" s="7"/>
      <c r="AZ1196" s="7"/>
      <c r="BA1196" s="7"/>
      <c r="BB1196" s="7"/>
      <c r="BC1196" s="7"/>
      <c r="BD1196" s="7"/>
      <c r="BE1196" s="7"/>
      <c r="BF1196" s="7"/>
      <c r="BG1196" s="7"/>
      <c r="BH1196" s="7"/>
    </row>
    <row r="1197" spans="1:60" x14ac:dyDescent="0.25">
      <c r="A1197" s="1"/>
      <c r="B1197" s="79" t="s">
        <v>2980</v>
      </c>
      <c r="C1197" s="80" t="s">
        <v>4333</v>
      </c>
      <c r="D1197" s="82" t="s">
        <v>3354</v>
      </c>
      <c r="E1197" s="50">
        <v>152.6</v>
      </c>
      <c r="F1197" s="50">
        <v>164</v>
      </c>
      <c r="G1197" s="50">
        <v>176.7</v>
      </c>
      <c r="H1197" s="50">
        <v>203.6</v>
      </c>
      <c r="I1197" s="50">
        <v>218.9</v>
      </c>
      <c r="J1197" s="50">
        <v>236.2</v>
      </c>
      <c r="K1197" s="50">
        <v>247.9</v>
      </c>
      <c r="L1197" s="50">
        <v>258.7</v>
      </c>
      <c r="M1197" s="50">
        <v>269</v>
      </c>
      <c r="N1197" s="50">
        <v>281.8</v>
      </c>
      <c r="O1197" s="49">
        <v>120.16671685667326</v>
      </c>
      <c r="P1197" s="49">
        <v>149.17731111556841</v>
      </c>
      <c r="Q1197" s="49">
        <v>188.63315361208683</v>
      </c>
      <c r="R1197" s="49">
        <v>298.88102077984195</v>
      </c>
      <c r="S1197" s="49">
        <v>379.92690510552842</v>
      </c>
      <c r="T1197" s="49">
        <v>487.4856291094498</v>
      </c>
      <c r="U1197" s="49">
        <v>568.88794600228744</v>
      </c>
      <c r="V1197" s="49">
        <v>659.90747682081383</v>
      </c>
      <c r="W1197" s="49">
        <v>743.34976058988343</v>
      </c>
      <c r="X1197" s="49">
        <v>870.7563439469244</v>
      </c>
      <c r="Y1197" s="49">
        <v>146.22917652541796</v>
      </c>
      <c r="Z1197" s="49">
        <v>161.30496565737607</v>
      </c>
      <c r="AA1197" s="49">
        <v>178.95762365634076</v>
      </c>
      <c r="AB1197" s="49">
        <v>230.82314879424058</v>
      </c>
      <c r="AC1197" s="49">
        <v>277.14377418710603</v>
      </c>
      <c r="AD1197" s="49">
        <v>345.24848055693104</v>
      </c>
      <c r="AE1197" s="49">
        <v>398.95315105989999</v>
      </c>
      <c r="AF1197" s="49">
        <v>457.04976382152591</v>
      </c>
      <c r="AG1197" s="49">
        <v>511.33085595352742</v>
      </c>
      <c r="AH1197" s="49">
        <v>588.80915801488618</v>
      </c>
      <c r="AI1197" s="1"/>
      <c r="AJ1197" s="33" t="str">
        <f t="shared" si="36"/>
        <v/>
      </c>
      <c r="AK1197" s="33" t="str">
        <f t="shared" si="37"/>
        <v/>
      </c>
      <c r="AL1197" s="29"/>
      <c r="AM1197" s="29"/>
      <c r="AN1197" s="29"/>
      <c r="AO1197" s="29"/>
      <c r="AP1197" s="29"/>
      <c r="AQ1197" s="29"/>
      <c r="AR1197" s="7"/>
      <c r="AS1197" s="7"/>
      <c r="AT1197" s="7"/>
      <c r="AU1197" s="7"/>
      <c r="AV1197" s="7"/>
      <c r="AW1197" s="7"/>
      <c r="AX1197" s="7"/>
      <c r="AY1197" s="7"/>
      <c r="AZ1197" s="7"/>
      <c r="BA1197" s="7"/>
      <c r="BB1197" s="7"/>
      <c r="BC1197" s="7"/>
      <c r="BD1197" s="7"/>
      <c r="BE1197" s="7"/>
      <c r="BF1197" s="7"/>
      <c r="BG1197" s="7"/>
      <c r="BH1197" s="7"/>
    </row>
    <row r="1198" spans="1:60" x14ac:dyDescent="0.25">
      <c r="A1198" s="1"/>
      <c r="B1198" s="79" t="s">
        <v>2982</v>
      </c>
      <c r="C1198" s="80" t="s">
        <v>4333</v>
      </c>
      <c r="D1198" s="82" t="s">
        <v>3355</v>
      </c>
      <c r="E1198" s="50">
        <v>437.2</v>
      </c>
      <c r="F1198" s="50">
        <v>544.70000000000005</v>
      </c>
      <c r="G1198" s="50">
        <v>682.8</v>
      </c>
      <c r="H1198" s="50">
        <v>1049</v>
      </c>
      <c r="I1198" s="50">
        <v>1304</v>
      </c>
      <c r="J1198" s="50">
        <v>1636</v>
      </c>
      <c r="K1198" s="50">
        <v>1889</v>
      </c>
      <c r="L1198" s="50">
        <v>2147</v>
      </c>
      <c r="M1198" s="50">
        <v>2409</v>
      </c>
      <c r="N1198" s="50">
        <v>2766</v>
      </c>
      <c r="O1198" s="49">
        <v>410.25281251720281</v>
      </c>
      <c r="P1198" s="49">
        <v>504.54619558394961</v>
      </c>
      <c r="Q1198" s="49">
        <v>629.68528640365378</v>
      </c>
      <c r="R1198" s="49">
        <v>974.40538371913374</v>
      </c>
      <c r="S1198" s="49">
        <v>1221.4118289599762</v>
      </c>
      <c r="T1198" s="49">
        <v>1541.1008587912052</v>
      </c>
      <c r="U1198" s="49">
        <v>1779.6516976973144</v>
      </c>
      <c r="V1198" s="49">
        <v>2046.7886949983942</v>
      </c>
      <c r="W1198" s="49">
        <v>2285.4244646887983</v>
      </c>
      <c r="X1198" s="49">
        <v>2656.4676547695467</v>
      </c>
      <c r="Y1198" s="49">
        <v>432.70880208620048</v>
      </c>
      <c r="Z1198" s="49">
        <v>538.52249162830003</v>
      </c>
      <c r="AA1198" s="49">
        <v>674.28542759142533</v>
      </c>
      <c r="AB1198" s="49">
        <v>1030.6068069444441</v>
      </c>
      <c r="AC1198" s="49">
        <v>1277.8385296705515</v>
      </c>
      <c r="AD1198" s="49">
        <v>1599.41876679661</v>
      </c>
      <c r="AE1198" s="49">
        <v>1842.958609556764</v>
      </c>
      <c r="AF1198" s="49">
        <v>2102.461642221509</v>
      </c>
      <c r="AG1198" s="49">
        <v>2352.0583317683681</v>
      </c>
      <c r="AH1198" s="49">
        <v>2714.3934142664211</v>
      </c>
      <c r="AI1198" s="1"/>
      <c r="AJ1198" s="33" t="str">
        <f t="shared" si="36"/>
        <v/>
      </c>
      <c r="AK1198" s="33" t="str">
        <f t="shared" si="37"/>
        <v/>
      </c>
      <c r="AL1198" s="29"/>
      <c r="AM1198" s="29"/>
      <c r="AN1198" s="29"/>
      <c r="AO1198" s="29"/>
      <c r="AP1198" s="29"/>
      <c r="AQ1198" s="29"/>
      <c r="AR1198" s="7"/>
      <c r="AS1198" s="7"/>
      <c r="AT1198" s="7"/>
      <c r="AU1198" s="7"/>
      <c r="AV1198" s="7"/>
      <c r="AW1198" s="7"/>
      <c r="AX1198" s="7"/>
      <c r="AY1198" s="7"/>
      <c r="AZ1198" s="7"/>
      <c r="BA1198" s="7"/>
      <c r="BB1198" s="7"/>
      <c r="BC1198" s="7"/>
      <c r="BD1198" s="7"/>
      <c r="BE1198" s="7"/>
      <c r="BF1198" s="7"/>
      <c r="BG1198" s="7"/>
      <c r="BH1198" s="7"/>
    </row>
    <row r="1199" spans="1:60" x14ac:dyDescent="0.25">
      <c r="A1199" s="1"/>
      <c r="B1199" s="79" t="s">
        <v>2984</v>
      </c>
      <c r="C1199" s="80" t="s">
        <v>4333</v>
      </c>
      <c r="D1199" s="82" t="s">
        <v>3356</v>
      </c>
      <c r="E1199" s="50">
        <v>796.8</v>
      </c>
      <c r="F1199" s="50">
        <v>1007.7</v>
      </c>
      <c r="G1199" s="50">
        <v>1290</v>
      </c>
      <c r="H1199" s="50">
        <v>2105</v>
      </c>
      <c r="I1199" s="50">
        <v>2727</v>
      </c>
      <c r="J1199" s="50">
        <v>3602</v>
      </c>
      <c r="K1199" s="50">
        <v>4317</v>
      </c>
      <c r="L1199" s="50">
        <v>5085</v>
      </c>
      <c r="M1199" s="50">
        <v>5910</v>
      </c>
      <c r="N1199" s="50">
        <v>7098</v>
      </c>
      <c r="O1199" s="49">
        <v>735.94306514366656</v>
      </c>
      <c r="P1199" s="49">
        <v>897.95598018258409</v>
      </c>
      <c r="Q1199" s="49">
        <v>1110.0178311686141</v>
      </c>
      <c r="R1199" s="49">
        <v>1688.9439019704944</v>
      </c>
      <c r="S1199" s="49">
        <v>2098.709897799547</v>
      </c>
      <c r="T1199" s="49">
        <v>2623.4818264032747</v>
      </c>
      <c r="U1199" s="49">
        <v>3012.6094535359202</v>
      </c>
      <c r="V1199" s="49">
        <v>3449.4636170863832</v>
      </c>
      <c r="W1199" s="49">
        <v>3834.4674468837638</v>
      </c>
      <c r="X1199" s="49">
        <v>4438.7194875075966</v>
      </c>
      <c r="Y1199" s="49">
        <v>791.26755137669682</v>
      </c>
      <c r="Z1199" s="49">
        <v>998.55466501521539</v>
      </c>
      <c r="AA1199" s="49">
        <v>1274.316906450377</v>
      </c>
      <c r="AB1199" s="49">
        <v>2046.4921112146005</v>
      </c>
      <c r="AC1199" s="49">
        <v>2608.7609032759292</v>
      </c>
      <c r="AD1199" s="49">
        <v>3368.3745537087402</v>
      </c>
      <c r="AE1199" s="49">
        <v>3969.1625209429121</v>
      </c>
      <c r="AF1199" s="49">
        <v>4617.7038905961099</v>
      </c>
      <c r="AG1199" s="49">
        <v>5288.6622293218916</v>
      </c>
      <c r="AH1199" s="49">
        <v>6278.4733011815861</v>
      </c>
      <c r="AI1199" s="1"/>
      <c r="AJ1199" s="33" t="str">
        <f t="shared" si="36"/>
        <v/>
      </c>
      <c r="AK1199" s="33" t="str">
        <f t="shared" si="37"/>
        <v/>
      </c>
      <c r="AL1199" s="29"/>
      <c r="AM1199" s="29"/>
      <c r="AN1199" s="29"/>
      <c r="AO1199" s="29"/>
      <c r="AP1199" s="29"/>
      <c r="AQ1199" s="29"/>
      <c r="AR1199" s="7"/>
      <c r="AS1199" s="7"/>
      <c r="AT1199" s="7"/>
      <c r="AU1199" s="7"/>
      <c r="AV1199" s="7"/>
      <c r="AW1199" s="7"/>
      <c r="AX1199" s="7"/>
      <c r="AY1199" s="7"/>
      <c r="AZ1199" s="7"/>
      <c r="BA1199" s="7"/>
      <c r="BB1199" s="7"/>
      <c r="BC1199" s="7"/>
      <c r="BD1199" s="7"/>
      <c r="BE1199" s="7"/>
      <c r="BF1199" s="7"/>
      <c r="BG1199" s="7"/>
      <c r="BH1199" s="7"/>
    </row>
    <row r="1200" spans="1:60" x14ac:dyDescent="0.25">
      <c r="A1200" s="1"/>
      <c r="B1200" s="81" t="s">
        <v>2986</v>
      </c>
      <c r="C1200" s="53" t="s">
        <v>4327</v>
      </c>
      <c r="D1200" s="53" t="s">
        <v>4283</v>
      </c>
      <c r="E1200" s="49">
        <v>178.35096888634033</v>
      </c>
      <c r="F1200" s="49">
        <v>215.32063718064157</v>
      </c>
      <c r="G1200" s="49">
        <v>264.48254118158439</v>
      </c>
      <c r="H1200" s="49">
        <v>398.53924996285889</v>
      </c>
      <c r="I1200" s="49">
        <v>495.49330580514754</v>
      </c>
      <c r="J1200" s="49">
        <v>622.66017116195405</v>
      </c>
      <c r="K1200" s="49">
        <v>718.32549352541935</v>
      </c>
      <c r="L1200" s="49">
        <v>825.53688139975543</v>
      </c>
      <c r="M1200" s="49">
        <v>922.53217760460768</v>
      </c>
      <c r="N1200" s="49">
        <v>1072.2014370886066</v>
      </c>
      <c r="O1200" s="49">
        <v>178.35096888634033</v>
      </c>
      <c r="P1200" s="49">
        <v>215.32063718064157</v>
      </c>
      <c r="Q1200" s="49">
        <v>264.48254118158439</v>
      </c>
      <c r="R1200" s="49">
        <v>398.53924996285889</v>
      </c>
      <c r="S1200" s="49">
        <v>495.49330580514754</v>
      </c>
      <c r="T1200" s="49">
        <v>622.66017116195405</v>
      </c>
      <c r="U1200" s="49">
        <v>718.32549352541935</v>
      </c>
      <c r="V1200" s="49">
        <v>825.53688139975543</v>
      </c>
      <c r="W1200" s="49">
        <v>922.53217760460768</v>
      </c>
      <c r="X1200" s="49">
        <v>1072.2014370886066</v>
      </c>
      <c r="Y1200" s="49">
        <v>178.35096888634033</v>
      </c>
      <c r="Z1200" s="49">
        <v>215.32063718064157</v>
      </c>
      <c r="AA1200" s="49">
        <v>264.48254118158439</v>
      </c>
      <c r="AB1200" s="49">
        <v>398.53924996285889</v>
      </c>
      <c r="AC1200" s="49">
        <v>495.49330580514754</v>
      </c>
      <c r="AD1200" s="49">
        <v>622.66017116195405</v>
      </c>
      <c r="AE1200" s="49">
        <v>718.32549352541935</v>
      </c>
      <c r="AF1200" s="49">
        <v>825.53688139975543</v>
      </c>
      <c r="AG1200" s="49">
        <v>922.53217760460768</v>
      </c>
      <c r="AH1200" s="49">
        <v>1072.2014370886066</v>
      </c>
      <c r="AI1200" s="1"/>
      <c r="AJ1200" s="33" t="str">
        <f t="shared" si="36"/>
        <v/>
      </c>
      <c r="AK1200" s="33" t="str">
        <f t="shared" si="37"/>
        <v/>
      </c>
      <c r="AL1200" s="29"/>
      <c r="AM1200" s="29"/>
      <c r="AN1200" s="29"/>
      <c r="AO1200" s="29"/>
      <c r="AP1200" s="29"/>
      <c r="AQ1200" s="29"/>
      <c r="AR1200" s="7"/>
      <c r="AS1200" s="7"/>
      <c r="AT1200" s="7"/>
      <c r="AU1200" s="7"/>
      <c r="AV1200" s="7"/>
      <c r="AW1200" s="7"/>
      <c r="AX1200" s="7"/>
      <c r="AY1200" s="7"/>
      <c r="AZ1200" s="7"/>
      <c r="BA1200" s="7"/>
      <c r="BB1200" s="7"/>
      <c r="BC1200" s="7"/>
      <c r="BD1200" s="7"/>
      <c r="BE1200" s="7"/>
      <c r="BF1200" s="7"/>
      <c r="BG1200" s="7"/>
      <c r="BH1200" s="7"/>
    </row>
    <row r="1201" spans="1:43" x14ac:dyDescent="0.25">
      <c r="A1201" s="1"/>
      <c r="B1201" s="81" t="s">
        <v>2988</v>
      </c>
      <c r="C1201" s="53" t="s">
        <v>4327</v>
      </c>
      <c r="D1201" s="53" t="s">
        <v>4284</v>
      </c>
      <c r="E1201" s="49">
        <v>182.76046025092927</v>
      </c>
      <c r="F1201" s="49">
        <v>222.06803821914454</v>
      </c>
      <c r="G1201" s="49">
        <v>274.75180463208255</v>
      </c>
      <c r="H1201" s="49">
        <v>419.32073350614013</v>
      </c>
      <c r="I1201" s="49">
        <v>524.9252793781352</v>
      </c>
      <c r="J1201" s="49">
        <v>664.86860426965575</v>
      </c>
      <c r="K1201" s="49">
        <v>770.64513189404158</v>
      </c>
      <c r="L1201" s="49">
        <v>889.55342473240773</v>
      </c>
      <c r="M1201" s="49">
        <v>997.66024583841431</v>
      </c>
      <c r="N1201" s="49">
        <v>1163.6792268835729</v>
      </c>
      <c r="O1201" s="49">
        <v>182.76046025092927</v>
      </c>
      <c r="P1201" s="49">
        <v>222.06803821914454</v>
      </c>
      <c r="Q1201" s="49">
        <v>274.75180463208255</v>
      </c>
      <c r="R1201" s="49">
        <v>419.32073350614013</v>
      </c>
      <c r="S1201" s="49">
        <v>524.9252793781352</v>
      </c>
      <c r="T1201" s="49">
        <v>664.86860426965575</v>
      </c>
      <c r="U1201" s="49">
        <v>770.64513189404158</v>
      </c>
      <c r="V1201" s="49">
        <v>889.55342473240773</v>
      </c>
      <c r="W1201" s="49">
        <v>997.66024583841431</v>
      </c>
      <c r="X1201" s="49">
        <v>1163.6792268835729</v>
      </c>
      <c r="Y1201" s="49">
        <v>182.76046025092927</v>
      </c>
      <c r="Z1201" s="49">
        <v>222.06803821914454</v>
      </c>
      <c r="AA1201" s="49">
        <v>274.75180463208255</v>
      </c>
      <c r="AB1201" s="49">
        <v>419.32073350614013</v>
      </c>
      <c r="AC1201" s="49">
        <v>524.9252793781352</v>
      </c>
      <c r="AD1201" s="49">
        <v>664.86860426965575</v>
      </c>
      <c r="AE1201" s="49">
        <v>770.64513189404158</v>
      </c>
      <c r="AF1201" s="49">
        <v>889.55342473240773</v>
      </c>
      <c r="AG1201" s="49">
        <v>997.66024583841431</v>
      </c>
      <c r="AH1201" s="49">
        <v>1163.6792268835729</v>
      </c>
      <c r="AI1201" s="1"/>
      <c r="AJ1201" s="33" t="str">
        <f t="shared" si="36"/>
        <v/>
      </c>
      <c r="AK1201" s="33" t="str">
        <f t="shared" si="37"/>
        <v/>
      </c>
      <c r="AL1201" s="29"/>
      <c r="AM1201" s="29"/>
      <c r="AN1201" s="29"/>
      <c r="AO1201" s="29"/>
      <c r="AP1201" s="29"/>
      <c r="AQ1201" s="29"/>
    </row>
    <row r="1202" spans="1:43" x14ac:dyDescent="0.25">
      <c r="A1202" s="1"/>
      <c r="B1202" s="79" t="s">
        <v>2990</v>
      </c>
      <c r="C1202" s="80" t="s">
        <v>4333</v>
      </c>
      <c r="D1202" s="82" t="s">
        <v>3357</v>
      </c>
      <c r="E1202" s="50">
        <v>745</v>
      </c>
      <c r="F1202" s="50">
        <v>877.3</v>
      </c>
      <c r="G1202" s="50">
        <v>1034</v>
      </c>
      <c r="H1202" s="50">
        <v>1392</v>
      </c>
      <c r="I1202" s="50">
        <v>1607</v>
      </c>
      <c r="J1202" s="50">
        <v>1857</v>
      </c>
      <c r="K1202" s="50">
        <v>2029</v>
      </c>
      <c r="L1202" s="50">
        <v>2191</v>
      </c>
      <c r="M1202" s="50">
        <v>2345</v>
      </c>
      <c r="N1202" s="50">
        <v>2538</v>
      </c>
      <c r="O1202" s="49">
        <v>385.31768335681147</v>
      </c>
      <c r="P1202" s="49">
        <v>468.54372659632554</v>
      </c>
      <c r="Q1202" s="49">
        <v>578.48446315285446</v>
      </c>
      <c r="R1202" s="49">
        <v>878.68174760996089</v>
      </c>
      <c r="S1202" s="49">
        <v>1093.4456077316163</v>
      </c>
      <c r="T1202" s="49">
        <v>1371.4805485079316</v>
      </c>
      <c r="U1202" s="49">
        <v>1578.9902658840799</v>
      </c>
      <c r="V1202" s="49">
        <v>1811.7207741227041</v>
      </c>
      <c r="W1202" s="49">
        <v>2019.277097238112</v>
      </c>
      <c r="X1202" s="49">
        <v>2342.3465629396514</v>
      </c>
      <c r="Y1202" s="49">
        <v>723.14085368466806</v>
      </c>
      <c r="Z1202" s="49">
        <v>854.59131814424029</v>
      </c>
      <c r="AA1202" s="49">
        <v>1007.5018662775898</v>
      </c>
      <c r="AB1202" s="49">
        <v>1342.8525077498898</v>
      </c>
      <c r="AC1202" s="49">
        <v>1540.0146444867325</v>
      </c>
      <c r="AD1202" s="49">
        <v>1775.0908504817785</v>
      </c>
      <c r="AE1202" s="49">
        <v>1943.2838601683961</v>
      </c>
      <c r="AF1202" s="49">
        <v>2113.0173554270982</v>
      </c>
      <c r="AG1202" s="49">
        <v>2274.4517215216188</v>
      </c>
      <c r="AH1202" s="49">
        <v>2494.2236602011094</v>
      </c>
      <c r="AI1202" s="1"/>
      <c r="AJ1202" s="33" t="str">
        <f t="shared" si="36"/>
        <v/>
      </c>
      <c r="AK1202" s="33" t="str">
        <f t="shared" si="37"/>
        <v/>
      </c>
      <c r="AL1202" s="29"/>
      <c r="AM1202" s="29"/>
      <c r="AN1202" s="29"/>
      <c r="AO1202" s="29"/>
      <c r="AP1202" s="29"/>
      <c r="AQ1202" s="29"/>
    </row>
    <row r="1203" spans="1:43" x14ac:dyDescent="0.25">
      <c r="A1203" s="1"/>
      <c r="B1203" s="79" t="s">
        <v>2992</v>
      </c>
      <c r="C1203" s="80" t="s">
        <v>3585</v>
      </c>
      <c r="D1203" s="50" t="s">
        <v>3358</v>
      </c>
      <c r="E1203" s="50">
        <v>917.8</v>
      </c>
      <c r="F1203" s="50">
        <v>968.6</v>
      </c>
      <c r="G1203" s="50">
        <v>1024</v>
      </c>
      <c r="H1203" s="50">
        <v>1140</v>
      </c>
      <c r="I1203" s="50">
        <v>1204</v>
      </c>
      <c r="J1203" s="50">
        <v>1275</v>
      </c>
      <c r="K1203" s="50">
        <v>1323</v>
      </c>
      <c r="L1203" s="50">
        <v>1367</v>
      </c>
      <c r="M1203" s="50">
        <v>1408</v>
      </c>
      <c r="N1203" s="50">
        <v>1459</v>
      </c>
      <c r="O1203" s="50">
        <v>917.8</v>
      </c>
      <c r="P1203" s="50">
        <v>968.6</v>
      </c>
      <c r="Q1203" s="50">
        <v>1024</v>
      </c>
      <c r="R1203" s="50">
        <v>1140</v>
      </c>
      <c r="S1203" s="50">
        <v>1204</v>
      </c>
      <c r="T1203" s="50">
        <v>1275</v>
      </c>
      <c r="U1203" s="50">
        <v>1323</v>
      </c>
      <c r="V1203" s="50">
        <v>1367</v>
      </c>
      <c r="W1203" s="50">
        <v>1408</v>
      </c>
      <c r="X1203" s="50">
        <v>1459</v>
      </c>
      <c r="Y1203" s="50">
        <v>917.8</v>
      </c>
      <c r="Z1203" s="50">
        <v>968.6</v>
      </c>
      <c r="AA1203" s="50">
        <v>1024</v>
      </c>
      <c r="AB1203" s="50">
        <v>1140</v>
      </c>
      <c r="AC1203" s="50">
        <v>1204</v>
      </c>
      <c r="AD1203" s="50">
        <v>1275</v>
      </c>
      <c r="AE1203" s="50">
        <v>1323</v>
      </c>
      <c r="AF1203" s="50">
        <v>1367</v>
      </c>
      <c r="AG1203" s="50">
        <v>1408</v>
      </c>
      <c r="AH1203" s="50">
        <v>1459</v>
      </c>
      <c r="AI1203" s="1"/>
      <c r="AJ1203" s="33" t="str">
        <f t="shared" si="36"/>
        <v/>
      </c>
      <c r="AK1203" s="33" t="str">
        <f t="shared" si="37"/>
        <v/>
      </c>
      <c r="AL1203" s="29"/>
      <c r="AM1203" s="29"/>
      <c r="AN1203" s="29"/>
      <c r="AO1203" s="29"/>
      <c r="AP1203" s="29"/>
      <c r="AQ1203" s="29"/>
    </row>
    <row r="1204" spans="1:43" x14ac:dyDescent="0.25">
      <c r="A1204" s="1"/>
      <c r="B1204" s="79" t="s">
        <v>2994</v>
      </c>
      <c r="C1204" s="80" t="s">
        <v>4327</v>
      </c>
      <c r="D1204" s="82" t="s">
        <v>3359</v>
      </c>
      <c r="E1204" s="49">
        <v>176.19200130952967</v>
      </c>
      <c r="F1204" s="49">
        <v>216.18789543231827</v>
      </c>
      <c r="G1204" s="49">
        <v>269.58408738026634</v>
      </c>
      <c r="H1204" s="49">
        <v>416.97795033883745</v>
      </c>
      <c r="I1204" s="49">
        <v>523.45035526283914</v>
      </c>
      <c r="J1204" s="49">
        <v>662.45018755827232</v>
      </c>
      <c r="K1204" s="49">
        <v>766.91254657712284</v>
      </c>
      <c r="L1204" s="49">
        <v>883.47118264101289</v>
      </c>
      <c r="M1204" s="49">
        <v>989.25737545116431</v>
      </c>
      <c r="N1204" s="49">
        <v>1152.5864393405261</v>
      </c>
      <c r="O1204" s="49">
        <v>176.19200130952967</v>
      </c>
      <c r="P1204" s="49">
        <v>216.18789543231827</v>
      </c>
      <c r="Q1204" s="49">
        <v>269.58408738026634</v>
      </c>
      <c r="R1204" s="49">
        <v>416.97795033883745</v>
      </c>
      <c r="S1204" s="49">
        <v>523.45035526283914</v>
      </c>
      <c r="T1204" s="49">
        <v>662.45018755827232</v>
      </c>
      <c r="U1204" s="49">
        <v>766.91254657712284</v>
      </c>
      <c r="V1204" s="49">
        <v>883.47118264101289</v>
      </c>
      <c r="W1204" s="49">
        <v>989.25737545116431</v>
      </c>
      <c r="X1204" s="49">
        <v>1152.5864393405261</v>
      </c>
      <c r="Y1204" s="49">
        <v>176.19200130952967</v>
      </c>
      <c r="Z1204" s="49">
        <v>216.18789543231827</v>
      </c>
      <c r="AA1204" s="49">
        <v>269.58408738026634</v>
      </c>
      <c r="AB1204" s="49">
        <v>416.97795033883745</v>
      </c>
      <c r="AC1204" s="49">
        <v>523.45035526283914</v>
      </c>
      <c r="AD1204" s="49">
        <v>662.45018755827232</v>
      </c>
      <c r="AE1204" s="49">
        <v>766.91254657712284</v>
      </c>
      <c r="AF1204" s="49">
        <v>883.47118264101289</v>
      </c>
      <c r="AG1204" s="49">
        <v>989.25737545116431</v>
      </c>
      <c r="AH1204" s="49">
        <v>1152.5864393405261</v>
      </c>
      <c r="AI1204" s="1"/>
      <c r="AJ1204" s="33" t="str">
        <f t="shared" si="36"/>
        <v/>
      </c>
      <c r="AK1204" s="33" t="str">
        <f t="shared" si="37"/>
        <v/>
      </c>
      <c r="AL1204" s="29"/>
      <c r="AM1204" s="29"/>
      <c r="AN1204" s="29"/>
      <c r="AO1204" s="29"/>
      <c r="AP1204" s="29"/>
      <c r="AQ1204" s="29"/>
    </row>
    <row r="1205" spans="1:43" x14ac:dyDescent="0.25">
      <c r="A1205" s="1"/>
      <c r="B1205" s="79" t="s">
        <v>2996</v>
      </c>
      <c r="C1205" s="80" t="s">
        <v>4327</v>
      </c>
      <c r="D1205" s="82" t="s">
        <v>3360</v>
      </c>
      <c r="E1205" s="49">
        <v>171.10484211253367</v>
      </c>
      <c r="F1205" s="49">
        <v>208.96262578870656</v>
      </c>
      <c r="G1205" s="49">
        <v>259.21786385261834</v>
      </c>
      <c r="H1205" s="49">
        <v>396.94125017171018</v>
      </c>
      <c r="I1205" s="49">
        <v>495.09053568439964</v>
      </c>
      <c r="J1205" s="49">
        <v>621.26459113898306</v>
      </c>
      <c r="K1205" s="49">
        <v>715.23442377578613</v>
      </c>
      <c r="L1205" s="49">
        <v>819.58413763018939</v>
      </c>
      <c r="M1205" s="49">
        <v>913.35622176891206</v>
      </c>
      <c r="N1205" s="49">
        <v>1058.8357052120509</v>
      </c>
      <c r="O1205" s="49">
        <v>171.10484211253367</v>
      </c>
      <c r="P1205" s="49">
        <v>208.96262578870656</v>
      </c>
      <c r="Q1205" s="49">
        <v>259.21786385261834</v>
      </c>
      <c r="R1205" s="49">
        <v>396.94125017171018</v>
      </c>
      <c r="S1205" s="49">
        <v>495.09053568439964</v>
      </c>
      <c r="T1205" s="49">
        <v>621.26459113898306</v>
      </c>
      <c r="U1205" s="49">
        <v>715.23442377578613</v>
      </c>
      <c r="V1205" s="49">
        <v>819.58413763018939</v>
      </c>
      <c r="W1205" s="49">
        <v>913.35622176891206</v>
      </c>
      <c r="X1205" s="49">
        <v>1058.8357052120509</v>
      </c>
      <c r="Y1205" s="49">
        <v>171.10484211253367</v>
      </c>
      <c r="Z1205" s="49">
        <v>208.96262578870656</v>
      </c>
      <c r="AA1205" s="49">
        <v>259.21786385261834</v>
      </c>
      <c r="AB1205" s="49">
        <v>396.94125017171018</v>
      </c>
      <c r="AC1205" s="49">
        <v>495.09053568439964</v>
      </c>
      <c r="AD1205" s="49">
        <v>621.26459113898306</v>
      </c>
      <c r="AE1205" s="49">
        <v>715.23442377578613</v>
      </c>
      <c r="AF1205" s="49">
        <v>819.58413763018939</v>
      </c>
      <c r="AG1205" s="49">
        <v>913.35622176891206</v>
      </c>
      <c r="AH1205" s="49">
        <v>1058.8357052120509</v>
      </c>
      <c r="AI1205" s="1"/>
      <c r="AJ1205" s="33" t="str">
        <f t="shared" si="36"/>
        <v/>
      </c>
      <c r="AK1205" s="33" t="str">
        <f t="shared" si="37"/>
        <v/>
      </c>
      <c r="AL1205" s="29"/>
      <c r="AM1205" s="29"/>
      <c r="AN1205" s="29"/>
      <c r="AO1205" s="29"/>
      <c r="AP1205" s="29"/>
      <c r="AQ1205" s="29"/>
    </row>
    <row r="1206" spans="1:43" x14ac:dyDescent="0.25">
      <c r="A1206" s="1"/>
      <c r="B1206" s="81" t="s">
        <v>4285</v>
      </c>
      <c r="C1206" s="53" t="s">
        <v>4327</v>
      </c>
      <c r="D1206" s="53" t="s">
        <v>4286</v>
      </c>
      <c r="E1206" s="49">
        <v>2346.3762579896616</v>
      </c>
      <c r="F1206" s="49">
        <v>2768.4733751122494</v>
      </c>
      <c r="G1206" s="49">
        <v>3295.8160255762555</v>
      </c>
      <c r="H1206" s="49">
        <v>4704.786157843253</v>
      </c>
      <c r="I1206" s="49">
        <v>5683.4292289115247</v>
      </c>
      <c r="J1206" s="49">
        <v>6939.598590012095</v>
      </c>
      <c r="K1206" s="49">
        <v>7866.2765486671487</v>
      </c>
      <c r="L1206" s="49">
        <v>8924.2919247125519</v>
      </c>
      <c r="M1206" s="49">
        <v>9834.8348480484929</v>
      </c>
      <c r="N1206" s="49">
        <v>11282.963570734531</v>
      </c>
      <c r="O1206" s="49">
        <v>2346.3762579896616</v>
      </c>
      <c r="P1206" s="49">
        <v>2768.4733751122494</v>
      </c>
      <c r="Q1206" s="49">
        <v>3295.8160255762555</v>
      </c>
      <c r="R1206" s="49">
        <v>4704.786157843253</v>
      </c>
      <c r="S1206" s="49">
        <v>5683.4292289115247</v>
      </c>
      <c r="T1206" s="49">
        <v>6939.598590012095</v>
      </c>
      <c r="U1206" s="49">
        <v>7866.2765486671487</v>
      </c>
      <c r="V1206" s="49">
        <v>8924.2919247125519</v>
      </c>
      <c r="W1206" s="49">
        <v>9834.8348480484929</v>
      </c>
      <c r="X1206" s="49">
        <v>11282.963570734531</v>
      </c>
      <c r="Y1206" s="49">
        <v>2346.3762579896616</v>
      </c>
      <c r="Z1206" s="49">
        <v>2768.4733751122494</v>
      </c>
      <c r="AA1206" s="49">
        <v>3295.8160255762555</v>
      </c>
      <c r="AB1206" s="49">
        <v>4704.786157843253</v>
      </c>
      <c r="AC1206" s="49">
        <v>5683.4292289115247</v>
      </c>
      <c r="AD1206" s="49">
        <v>6939.598590012095</v>
      </c>
      <c r="AE1206" s="49">
        <v>7866.2765486671487</v>
      </c>
      <c r="AF1206" s="49">
        <v>8924.2919247125519</v>
      </c>
      <c r="AG1206" s="49">
        <v>9834.8348480484929</v>
      </c>
      <c r="AH1206" s="49">
        <v>11282.963570734531</v>
      </c>
      <c r="AI1206" s="1"/>
      <c r="AJ1206" s="33" t="str">
        <f t="shared" si="36"/>
        <v/>
      </c>
      <c r="AK1206" s="33" t="str">
        <f t="shared" si="37"/>
        <v/>
      </c>
      <c r="AL1206" s="29"/>
      <c r="AM1206" s="29"/>
      <c r="AN1206" s="29"/>
      <c r="AO1206" s="29"/>
      <c r="AP1206" s="29"/>
      <c r="AQ1206" s="29"/>
    </row>
    <row r="1207" spans="1:43" x14ac:dyDescent="0.25">
      <c r="A1207" s="1"/>
      <c r="B1207" s="81" t="s">
        <v>2998</v>
      </c>
      <c r="C1207" s="53" t="s">
        <v>4380</v>
      </c>
      <c r="D1207" s="53" t="s">
        <v>4287</v>
      </c>
      <c r="E1207" s="84" t="s">
        <v>4405</v>
      </c>
      <c r="F1207" s="84" t="s">
        <v>4405</v>
      </c>
      <c r="G1207" s="84" t="s">
        <v>4405</v>
      </c>
      <c r="H1207" s="84" t="s">
        <v>4405</v>
      </c>
      <c r="I1207" s="84" t="s">
        <v>4405</v>
      </c>
      <c r="J1207" s="84" t="s">
        <v>4405</v>
      </c>
      <c r="K1207" s="84" t="s">
        <v>4405</v>
      </c>
      <c r="L1207" s="84" t="s">
        <v>4405</v>
      </c>
      <c r="M1207" s="84" t="s">
        <v>4405</v>
      </c>
      <c r="N1207" s="84" t="s">
        <v>4405</v>
      </c>
      <c r="O1207" s="49">
        <v>2900.3682497536747</v>
      </c>
      <c r="P1207" s="49">
        <v>3481.2711191667022</v>
      </c>
      <c r="Q1207" s="49">
        <v>4219.6079435810971</v>
      </c>
      <c r="R1207" s="49">
        <v>6219.1989854671001</v>
      </c>
      <c r="S1207" s="49">
        <v>7634.9967230702014</v>
      </c>
      <c r="T1207" s="49">
        <v>9465.8753358211761</v>
      </c>
      <c r="U1207" s="49">
        <v>10835.113965554903</v>
      </c>
      <c r="V1207" s="49">
        <v>12397.427614195225</v>
      </c>
      <c r="W1207" s="49">
        <v>13767.109811825285</v>
      </c>
      <c r="X1207" s="49">
        <v>15947.226759551255</v>
      </c>
      <c r="Y1207" s="49">
        <v>2529.4430273602284</v>
      </c>
      <c r="Z1207" s="49">
        <v>3145.829606423561</v>
      </c>
      <c r="AA1207" s="49">
        <v>3988.690940376227</v>
      </c>
      <c r="AB1207" s="49">
        <v>6514.0439741436703</v>
      </c>
      <c r="AC1207" s="49">
        <v>8480.577633826153</v>
      </c>
      <c r="AD1207" s="49">
        <v>11275.150880349946</v>
      </c>
      <c r="AE1207" s="49">
        <v>13578.094732279564</v>
      </c>
      <c r="AF1207" s="49">
        <v>16182.119800792196</v>
      </c>
      <c r="AG1207" s="49">
        <v>18971.136104281777</v>
      </c>
      <c r="AH1207" s="49">
        <v>23291.146202997388</v>
      </c>
      <c r="AI1207" s="1"/>
      <c r="AJ1207" s="33" t="str">
        <f t="shared" si="36"/>
        <v/>
      </c>
      <c r="AK1207" s="33" t="str">
        <f t="shared" si="37"/>
        <v/>
      </c>
      <c r="AL1207" s="29"/>
      <c r="AM1207" s="29"/>
      <c r="AN1207" s="29"/>
      <c r="AO1207" s="29"/>
      <c r="AP1207" s="29"/>
      <c r="AQ1207" s="29"/>
    </row>
    <row r="1208" spans="1:43" x14ac:dyDescent="0.25">
      <c r="A1208" s="1"/>
      <c r="B1208" s="79" t="s">
        <v>3000</v>
      </c>
      <c r="C1208" s="80" t="s">
        <v>4333</v>
      </c>
      <c r="D1208" s="82" t="s">
        <v>3361</v>
      </c>
      <c r="E1208" s="50">
        <v>2594</v>
      </c>
      <c r="F1208" s="50">
        <v>3264.6</v>
      </c>
      <c r="G1208" s="50">
        <v>4192</v>
      </c>
      <c r="H1208" s="50">
        <v>7071</v>
      </c>
      <c r="I1208" s="50">
        <v>9456</v>
      </c>
      <c r="J1208" s="50">
        <v>13070</v>
      </c>
      <c r="K1208" s="50">
        <v>16220</v>
      </c>
      <c r="L1208" s="50">
        <v>19810</v>
      </c>
      <c r="M1208" s="50">
        <v>23890</v>
      </c>
      <c r="N1208" s="50">
        <v>30130</v>
      </c>
      <c r="O1208" s="49">
        <v>3017.4800027920755</v>
      </c>
      <c r="P1208" s="49">
        <v>3615.3719192544063</v>
      </c>
      <c r="Q1208" s="49">
        <v>4373.6145541176766</v>
      </c>
      <c r="R1208" s="49">
        <v>6424.2973092332031</v>
      </c>
      <c r="S1208" s="49">
        <v>7874.2093270984569</v>
      </c>
      <c r="T1208" s="49">
        <v>9749.6846856472675</v>
      </c>
      <c r="U1208" s="49">
        <v>11150.826591902947</v>
      </c>
      <c r="V1208" s="49">
        <v>12750.861476138591</v>
      </c>
      <c r="W1208" s="49">
        <v>14150.756089922223</v>
      </c>
      <c r="X1208" s="49">
        <v>16378.554962705022</v>
      </c>
      <c r="Y1208" s="49">
        <v>2630.9704764342291</v>
      </c>
      <c r="Z1208" s="49">
        <v>3292.6617535403529</v>
      </c>
      <c r="AA1208" s="49">
        <v>4207.1948431731926</v>
      </c>
      <c r="AB1208" s="49">
        <v>6983.476327565395</v>
      </c>
      <c r="AC1208" s="49">
        <v>9168.913436590823</v>
      </c>
      <c r="AD1208" s="49">
        <v>12303.773388995525</v>
      </c>
      <c r="AE1208" s="49">
        <v>14911.826217265278</v>
      </c>
      <c r="AF1208" s="49">
        <v>17856.527704088665</v>
      </c>
      <c r="AG1208" s="49">
        <v>21064.416890286077</v>
      </c>
      <c r="AH1208" s="49">
        <v>26021.33654373504</v>
      </c>
      <c r="AI1208" s="1"/>
      <c r="AJ1208" s="33" t="str">
        <f t="shared" si="36"/>
        <v/>
      </c>
      <c r="AK1208" s="33" t="str">
        <f t="shared" si="37"/>
        <v/>
      </c>
      <c r="AL1208" s="29"/>
      <c r="AM1208" s="29"/>
      <c r="AN1208" s="29"/>
      <c r="AO1208" s="29"/>
      <c r="AP1208" s="29"/>
      <c r="AQ1208" s="29"/>
    </row>
    <row r="1209" spans="1:43" x14ac:dyDescent="0.25">
      <c r="A1209" s="1"/>
      <c r="B1209" s="81" t="s">
        <v>3002</v>
      </c>
      <c r="C1209" s="53" t="s">
        <v>4380</v>
      </c>
      <c r="D1209" s="53" t="s">
        <v>4288</v>
      </c>
      <c r="E1209" s="84" t="s">
        <v>4405</v>
      </c>
      <c r="F1209" s="84" t="s">
        <v>4405</v>
      </c>
      <c r="G1209" s="84" t="s">
        <v>4405</v>
      </c>
      <c r="H1209" s="84" t="s">
        <v>4405</v>
      </c>
      <c r="I1209" s="84" t="s">
        <v>4405</v>
      </c>
      <c r="J1209" s="84" t="s">
        <v>4405</v>
      </c>
      <c r="K1209" s="84" t="s">
        <v>4405</v>
      </c>
      <c r="L1209" s="84" t="s">
        <v>4405</v>
      </c>
      <c r="M1209" s="84" t="s">
        <v>4405</v>
      </c>
      <c r="N1209" s="84" t="s">
        <v>4405</v>
      </c>
      <c r="O1209" s="49">
        <v>3199.0402872290192</v>
      </c>
      <c r="P1209" s="49">
        <v>3797.2341215859369</v>
      </c>
      <c r="Q1209" s="49">
        <v>4549.118143326381</v>
      </c>
      <c r="R1209" s="49">
        <v>6567.8305843276594</v>
      </c>
      <c r="S1209" s="49">
        <v>7984.5876992072408</v>
      </c>
      <c r="T1209" s="49">
        <v>9816.4155061147721</v>
      </c>
      <c r="U1209" s="49">
        <v>11176.678585862057</v>
      </c>
      <c r="V1209" s="49">
        <v>12734.460643290766</v>
      </c>
      <c r="W1209" s="49">
        <v>14083.093725084676</v>
      </c>
      <c r="X1209" s="49">
        <v>16227.085585609353</v>
      </c>
      <c r="Y1209" s="49">
        <v>3194.3331414208669</v>
      </c>
      <c r="Z1209" s="49">
        <v>3889.7461797921314</v>
      </c>
      <c r="AA1209" s="49">
        <v>4812.4760930736447</v>
      </c>
      <c r="AB1209" s="49">
        <v>7476.9112824716613</v>
      </c>
      <c r="AC1209" s="49">
        <v>9483.9959247757542</v>
      </c>
      <c r="AD1209" s="49">
        <v>12256.045469994548</v>
      </c>
      <c r="AE1209" s="49">
        <v>14479.053422832472</v>
      </c>
      <c r="AF1209" s="49">
        <v>16996.905037093406</v>
      </c>
      <c r="AG1209" s="49">
        <v>19563.259249782706</v>
      </c>
      <c r="AH1209" s="49">
        <v>23556.71997430691</v>
      </c>
      <c r="AI1209" s="1"/>
      <c r="AJ1209" s="33" t="str">
        <f t="shared" si="36"/>
        <v/>
      </c>
      <c r="AK1209" s="33" t="str">
        <f t="shared" si="37"/>
        <v/>
      </c>
      <c r="AL1209" s="29"/>
      <c r="AM1209" s="29"/>
      <c r="AN1209" s="29"/>
      <c r="AO1209" s="29"/>
      <c r="AP1209" s="29"/>
      <c r="AQ1209" s="29"/>
    </row>
    <row r="1210" spans="1:43" x14ac:dyDescent="0.25">
      <c r="A1210" s="1"/>
      <c r="B1210" s="81" t="s">
        <v>3004</v>
      </c>
      <c r="C1210" s="53" t="s">
        <v>4327</v>
      </c>
      <c r="D1210" s="53" t="s">
        <v>4289</v>
      </c>
      <c r="E1210" s="49">
        <v>283.26718640615184</v>
      </c>
      <c r="F1210" s="49">
        <v>343.03442013186566</v>
      </c>
      <c r="G1210" s="49">
        <v>421.83910511489199</v>
      </c>
      <c r="H1210" s="49">
        <v>639.39603659990382</v>
      </c>
      <c r="I1210" s="49">
        <v>799.9522819706026</v>
      </c>
      <c r="J1210" s="49">
        <v>1015.9831695290003</v>
      </c>
      <c r="K1210" s="49">
        <v>1182.0240102618545</v>
      </c>
      <c r="L1210" s="49">
        <v>1370.0214633855783</v>
      </c>
      <c r="M1210" s="49">
        <v>1544.0288761536929</v>
      </c>
      <c r="N1210" s="49">
        <v>1813.3028694353759</v>
      </c>
      <c r="O1210" s="49">
        <v>283.26718640615184</v>
      </c>
      <c r="P1210" s="49">
        <v>343.03442013186566</v>
      </c>
      <c r="Q1210" s="49">
        <v>421.83910511489199</v>
      </c>
      <c r="R1210" s="49">
        <v>639.39603659990382</v>
      </c>
      <c r="S1210" s="49">
        <v>799.9522819706026</v>
      </c>
      <c r="T1210" s="49">
        <v>1015.9831695290003</v>
      </c>
      <c r="U1210" s="49">
        <v>1182.0240102618545</v>
      </c>
      <c r="V1210" s="49">
        <v>1370.0214633855783</v>
      </c>
      <c r="W1210" s="49">
        <v>1544.0288761536929</v>
      </c>
      <c r="X1210" s="49">
        <v>1813.3028694353759</v>
      </c>
      <c r="Y1210" s="49">
        <v>283.26718640615184</v>
      </c>
      <c r="Z1210" s="49">
        <v>343.03442013186566</v>
      </c>
      <c r="AA1210" s="49">
        <v>421.83910511489199</v>
      </c>
      <c r="AB1210" s="49">
        <v>639.39603659990382</v>
      </c>
      <c r="AC1210" s="49">
        <v>799.9522819706026</v>
      </c>
      <c r="AD1210" s="49">
        <v>1015.9831695290003</v>
      </c>
      <c r="AE1210" s="49">
        <v>1182.0240102618545</v>
      </c>
      <c r="AF1210" s="49">
        <v>1370.0214633855783</v>
      </c>
      <c r="AG1210" s="49">
        <v>1544.0288761536929</v>
      </c>
      <c r="AH1210" s="49">
        <v>1813.3028694353759</v>
      </c>
      <c r="AI1210" s="1"/>
      <c r="AJ1210" s="33" t="str">
        <f t="shared" si="36"/>
        <v/>
      </c>
      <c r="AK1210" s="33" t="str">
        <f t="shared" si="37"/>
        <v/>
      </c>
      <c r="AL1210" s="29"/>
      <c r="AM1210" s="29"/>
      <c r="AN1210" s="29"/>
      <c r="AO1210" s="29"/>
      <c r="AP1210" s="29"/>
      <c r="AQ1210" s="29"/>
    </row>
    <row r="1211" spans="1:43" x14ac:dyDescent="0.25">
      <c r="A1211" s="1"/>
      <c r="B1211" s="81" t="s">
        <v>401</v>
      </c>
      <c r="C1211" s="53" t="s">
        <v>4327</v>
      </c>
      <c r="D1211" s="53" t="s">
        <v>4290</v>
      </c>
      <c r="E1211" s="49">
        <v>786.1195053912985</v>
      </c>
      <c r="F1211" s="49">
        <v>895.37542677560373</v>
      </c>
      <c r="G1211" s="49">
        <v>1031.2422505925101</v>
      </c>
      <c r="H1211" s="49">
        <v>1390.8499010549024</v>
      </c>
      <c r="I1211" s="49">
        <v>1642.0723993621295</v>
      </c>
      <c r="J1211" s="49">
        <v>1964.2433845259543</v>
      </c>
      <c r="K1211" s="49">
        <v>2203.4382891021219</v>
      </c>
      <c r="L1211" s="49">
        <v>2475.9283641960874</v>
      </c>
      <c r="M1211" s="49">
        <v>2711.9865169019395</v>
      </c>
      <c r="N1211" s="49">
        <v>3090.269441176808</v>
      </c>
      <c r="O1211" s="49">
        <v>786.1195053912985</v>
      </c>
      <c r="P1211" s="49">
        <v>895.37542677560373</v>
      </c>
      <c r="Q1211" s="49">
        <v>1031.2422505925101</v>
      </c>
      <c r="R1211" s="49">
        <v>1390.8499010549024</v>
      </c>
      <c r="S1211" s="49">
        <v>1642.0723993621295</v>
      </c>
      <c r="T1211" s="49">
        <v>1964.2433845259543</v>
      </c>
      <c r="U1211" s="49">
        <v>2203.4382891021219</v>
      </c>
      <c r="V1211" s="49">
        <v>2475.9283641960874</v>
      </c>
      <c r="W1211" s="49">
        <v>2711.9865169019395</v>
      </c>
      <c r="X1211" s="49">
        <v>3090.269441176808</v>
      </c>
      <c r="Y1211" s="49">
        <v>786.1195053912985</v>
      </c>
      <c r="Z1211" s="49">
        <v>895.37542677560373</v>
      </c>
      <c r="AA1211" s="49">
        <v>1031.2422505925101</v>
      </c>
      <c r="AB1211" s="49">
        <v>1390.8499010549024</v>
      </c>
      <c r="AC1211" s="49">
        <v>1642.0723993621295</v>
      </c>
      <c r="AD1211" s="49">
        <v>1964.2433845259543</v>
      </c>
      <c r="AE1211" s="49">
        <v>2203.4382891021219</v>
      </c>
      <c r="AF1211" s="49">
        <v>2475.9283641960874</v>
      </c>
      <c r="AG1211" s="49">
        <v>2711.9865169019395</v>
      </c>
      <c r="AH1211" s="49">
        <v>3090.269441176808</v>
      </c>
      <c r="AI1211" s="1"/>
      <c r="AJ1211" s="33" t="str">
        <f t="shared" si="36"/>
        <v/>
      </c>
      <c r="AK1211" s="33" t="str">
        <f t="shared" si="37"/>
        <v/>
      </c>
      <c r="AL1211" s="29"/>
      <c r="AM1211" s="29"/>
      <c r="AN1211" s="29"/>
      <c r="AO1211" s="29"/>
      <c r="AP1211" s="29"/>
      <c r="AQ1211" s="29"/>
    </row>
    <row r="1212" spans="1:43" x14ac:dyDescent="0.25">
      <c r="A1212" s="1"/>
      <c r="B1212" s="79" t="s">
        <v>712</v>
      </c>
      <c r="C1212" s="80" t="s">
        <v>4333</v>
      </c>
      <c r="D1212" s="82" t="s">
        <v>3170</v>
      </c>
      <c r="E1212" s="50">
        <v>349</v>
      </c>
      <c r="F1212" s="50">
        <v>433</v>
      </c>
      <c r="G1212" s="50">
        <v>546.20000000000005</v>
      </c>
      <c r="H1212" s="50">
        <v>879.2</v>
      </c>
      <c r="I1212" s="50">
        <v>1141</v>
      </c>
      <c r="J1212" s="50">
        <v>1519</v>
      </c>
      <c r="K1212" s="50">
        <v>1836</v>
      </c>
      <c r="L1212" s="50">
        <v>2185</v>
      </c>
      <c r="M1212" s="50">
        <v>2570</v>
      </c>
      <c r="N1212" s="50">
        <v>3138</v>
      </c>
      <c r="O1212" s="49">
        <v>563.33991325523505</v>
      </c>
      <c r="P1212" s="49">
        <v>722.2544694818414</v>
      </c>
      <c r="Q1212" s="49">
        <v>955.05006424896612</v>
      </c>
      <c r="R1212" s="49">
        <v>1690.2063138204501</v>
      </c>
      <c r="S1212" s="49">
        <v>2319.2850128217624</v>
      </c>
      <c r="T1212" s="49">
        <v>3258.3968134851602</v>
      </c>
      <c r="U1212" s="49">
        <v>4070.8555408585607</v>
      </c>
      <c r="V1212" s="49">
        <v>4985.277062504666</v>
      </c>
      <c r="W1212" s="49">
        <v>6011.8098437454737</v>
      </c>
      <c r="X1212" s="49">
        <v>7566.5327273117955</v>
      </c>
      <c r="Y1212" s="49">
        <v>406.79952716995103</v>
      </c>
      <c r="Z1212" s="49">
        <v>504.89561958219178</v>
      </c>
      <c r="AA1212" s="49">
        <v>649.58737256870415</v>
      </c>
      <c r="AB1212" s="49">
        <v>1170.8426645758268</v>
      </c>
      <c r="AC1212" s="49">
        <v>1656.1808930519394</v>
      </c>
      <c r="AD1212" s="49">
        <v>2408.3156640375255</v>
      </c>
      <c r="AE1212" s="49">
        <v>3062.0665814432382</v>
      </c>
      <c r="AF1212" s="49">
        <v>3795.6168725517036</v>
      </c>
      <c r="AG1212" s="49">
        <v>4609.1914121250611</v>
      </c>
      <c r="AH1212" s="49">
        <v>5827.2298434733257</v>
      </c>
      <c r="AI1212" s="1"/>
      <c r="AJ1212" s="33" t="str">
        <f t="shared" si="36"/>
        <v/>
      </c>
      <c r="AK1212" s="33" t="str">
        <f t="shared" si="37"/>
        <v/>
      </c>
      <c r="AL1212" s="29"/>
      <c r="AM1212" s="29"/>
      <c r="AN1212" s="29"/>
      <c r="AO1212" s="29"/>
      <c r="AP1212" s="29"/>
      <c r="AQ1212" s="29"/>
    </row>
    <row r="1213" spans="1:43" x14ac:dyDescent="0.25">
      <c r="A1213" s="1"/>
      <c r="B1213" s="81" t="s">
        <v>776</v>
      </c>
      <c r="C1213" s="53" t="s">
        <v>4327</v>
      </c>
      <c r="D1213" s="53" t="s">
        <v>4291</v>
      </c>
      <c r="E1213" s="49">
        <v>5934.5187266569073</v>
      </c>
      <c r="F1213" s="49">
        <v>7172.7255614326896</v>
      </c>
      <c r="G1213" s="49">
        <v>8930.6110655732518</v>
      </c>
      <c r="H1213" s="49">
        <v>13989.37233672064</v>
      </c>
      <c r="I1213" s="49">
        <v>18050.356550235549</v>
      </c>
      <c r="J1213" s="49">
        <v>23927.33614714133</v>
      </c>
      <c r="K1213" s="49">
        <v>28778.554171854757</v>
      </c>
      <c r="L1213" s="49">
        <v>34243.477895683878</v>
      </c>
      <c r="M1213" s="49">
        <v>40311.251775243109</v>
      </c>
      <c r="N1213" s="49">
        <v>49344.619526426781</v>
      </c>
      <c r="O1213" s="49">
        <v>5934.5187266569073</v>
      </c>
      <c r="P1213" s="49">
        <v>7172.7255614326896</v>
      </c>
      <c r="Q1213" s="49">
        <v>8930.6110655732518</v>
      </c>
      <c r="R1213" s="49">
        <v>13989.37233672064</v>
      </c>
      <c r="S1213" s="49">
        <v>18050.356550235549</v>
      </c>
      <c r="T1213" s="49">
        <v>23927.33614714133</v>
      </c>
      <c r="U1213" s="49">
        <v>28778.554171854757</v>
      </c>
      <c r="V1213" s="49">
        <v>34243.477895683878</v>
      </c>
      <c r="W1213" s="49">
        <v>40311.251775243109</v>
      </c>
      <c r="X1213" s="49">
        <v>49344.619526426781</v>
      </c>
      <c r="Y1213" s="49">
        <v>5934.5187266569073</v>
      </c>
      <c r="Z1213" s="49">
        <v>7172.7255614326896</v>
      </c>
      <c r="AA1213" s="49">
        <v>8930.6110655732518</v>
      </c>
      <c r="AB1213" s="49">
        <v>13989.37233672064</v>
      </c>
      <c r="AC1213" s="49">
        <v>18050.356550235549</v>
      </c>
      <c r="AD1213" s="49">
        <v>23927.33614714133</v>
      </c>
      <c r="AE1213" s="49">
        <v>28778.554171854757</v>
      </c>
      <c r="AF1213" s="49">
        <v>34243.477895683878</v>
      </c>
      <c r="AG1213" s="49">
        <v>40311.251775243109</v>
      </c>
      <c r="AH1213" s="49">
        <v>49344.619526426781</v>
      </c>
      <c r="AI1213" s="1"/>
      <c r="AJ1213" s="33" t="str">
        <f t="shared" si="36"/>
        <v/>
      </c>
      <c r="AK1213" s="33" t="str">
        <f t="shared" si="37"/>
        <v/>
      </c>
      <c r="AL1213" s="29"/>
      <c r="AM1213" s="29"/>
      <c r="AN1213" s="29"/>
      <c r="AO1213" s="29"/>
      <c r="AP1213" s="29"/>
      <c r="AQ1213" s="29"/>
    </row>
    <row r="1214" spans="1:43" x14ac:dyDescent="0.25">
      <c r="A1214" s="1"/>
      <c r="B1214" s="81" t="s">
        <v>1814</v>
      </c>
      <c r="C1214" s="53" t="s">
        <v>4327</v>
      </c>
      <c r="D1214" s="53" t="s">
        <v>4292</v>
      </c>
      <c r="E1214" s="49">
        <v>138.88430039431736</v>
      </c>
      <c r="F1214" s="49">
        <v>175.60300307503664</v>
      </c>
      <c r="G1214" s="49">
        <v>230.07506090430957</v>
      </c>
      <c r="H1214" s="49">
        <v>398.26610215562312</v>
      </c>
      <c r="I1214" s="49">
        <v>536.96891064427348</v>
      </c>
      <c r="J1214" s="49">
        <v>734.42517199101383</v>
      </c>
      <c r="K1214" s="49">
        <v>908.84207616514004</v>
      </c>
      <c r="L1214" s="49">
        <v>1089.3630348166364</v>
      </c>
      <c r="M1214" s="49">
        <v>1282.9882341110463</v>
      </c>
      <c r="N1214" s="49">
        <v>1572.1165218836193</v>
      </c>
      <c r="O1214" s="49">
        <v>138.88430039431736</v>
      </c>
      <c r="P1214" s="49">
        <v>175.60300307503664</v>
      </c>
      <c r="Q1214" s="49">
        <v>230.07506090430957</v>
      </c>
      <c r="R1214" s="49">
        <v>398.26610215562312</v>
      </c>
      <c r="S1214" s="49">
        <v>536.96891064427348</v>
      </c>
      <c r="T1214" s="49">
        <v>734.42517199101383</v>
      </c>
      <c r="U1214" s="49">
        <v>908.84207616514004</v>
      </c>
      <c r="V1214" s="49">
        <v>1089.3630348166364</v>
      </c>
      <c r="W1214" s="49">
        <v>1282.9882341110463</v>
      </c>
      <c r="X1214" s="49">
        <v>1572.1165218836193</v>
      </c>
      <c r="Y1214" s="49">
        <v>138.88430039431736</v>
      </c>
      <c r="Z1214" s="49">
        <v>175.60300307503664</v>
      </c>
      <c r="AA1214" s="49">
        <v>230.07506090430957</v>
      </c>
      <c r="AB1214" s="49">
        <v>398.26610215562312</v>
      </c>
      <c r="AC1214" s="49">
        <v>536.96891064427348</v>
      </c>
      <c r="AD1214" s="49">
        <v>734.42517199101383</v>
      </c>
      <c r="AE1214" s="49">
        <v>908.84207616514004</v>
      </c>
      <c r="AF1214" s="49">
        <v>1089.3630348166364</v>
      </c>
      <c r="AG1214" s="49">
        <v>1282.9882341110463</v>
      </c>
      <c r="AH1214" s="49">
        <v>1572.1165218836193</v>
      </c>
      <c r="AI1214" s="1"/>
      <c r="AJ1214" s="33" t="str">
        <f t="shared" si="36"/>
        <v/>
      </c>
      <c r="AK1214" s="33" t="str">
        <f t="shared" si="37"/>
        <v/>
      </c>
      <c r="AL1214" s="29"/>
      <c r="AM1214" s="29"/>
      <c r="AN1214" s="29"/>
      <c r="AO1214" s="29"/>
      <c r="AP1214" s="29"/>
      <c r="AQ1214" s="29"/>
    </row>
    <row r="1215" spans="1:43" x14ac:dyDescent="0.25">
      <c r="A1215" s="1"/>
      <c r="B1215" s="79" t="s">
        <v>2287</v>
      </c>
      <c r="C1215" s="80" t="s">
        <v>4333</v>
      </c>
      <c r="D1215" s="34" t="s">
        <v>3502</v>
      </c>
      <c r="E1215" s="50">
        <v>76.3</v>
      </c>
      <c r="F1215" s="50">
        <v>91.7</v>
      </c>
      <c r="G1215" s="50">
        <v>110.4</v>
      </c>
      <c r="H1215" s="50">
        <v>154.69999999999999</v>
      </c>
      <c r="I1215" s="50">
        <v>182.3</v>
      </c>
      <c r="J1215" s="50">
        <v>215.3</v>
      </c>
      <c r="K1215" s="50">
        <v>238.5</v>
      </c>
      <c r="L1215" s="50">
        <v>260.8</v>
      </c>
      <c r="M1215" s="50">
        <v>282.10000000000002</v>
      </c>
      <c r="N1215" s="50">
        <v>309.39999999999998</v>
      </c>
      <c r="O1215" s="49">
        <v>65.804846444976008</v>
      </c>
      <c r="P1215" s="49">
        <v>80.210453229380803</v>
      </c>
      <c r="Q1215" s="49">
        <v>97.82026716183951</v>
      </c>
      <c r="R1215" s="49">
        <v>140.32505894338513</v>
      </c>
      <c r="S1215" s="49">
        <v>166.90643316362744</v>
      </c>
      <c r="T1215" s="49">
        <v>199.13827939285218</v>
      </c>
      <c r="U1215" s="49">
        <v>222.1076854173867</v>
      </c>
      <c r="V1215" s="49">
        <v>243.4873348494927</v>
      </c>
      <c r="W1215" s="49">
        <v>265.57524089613122</v>
      </c>
      <c r="X1215" s="49">
        <v>292.00958370482954</v>
      </c>
      <c r="Y1215" s="49">
        <v>74.722297178002918</v>
      </c>
      <c r="Z1215" s="49">
        <v>90.16806043058412</v>
      </c>
      <c r="AA1215" s="49">
        <v>108.79587299379162</v>
      </c>
      <c r="AB1215" s="49">
        <v>152.45974944572237</v>
      </c>
      <c r="AC1215" s="49">
        <v>179.33602129237545</v>
      </c>
      <c r="AD1215" s="49">
        <v>211.5703721675813</v>
      </c>
      <c r="AE1215" s="49">
        <v>234.28483339304231</v>
      </c>
      <c r="AF1215" s="49">
        <v>256.06077881354827</v>
      </c>
      <c r="AG1215" s="49">
        <v>277.37864025603756</v>
      </c>
      <c r="AH1215" s="49">
        <v>304.22987623657093</v>
      </c>
      <c r="AI1215" s="1"/>
      <c r="AJ1215" s="33" t="str">
        <f t="shared" si="36"/>
        <v/>
      </c>
      <c r="AK1215" s="33" t="str">
        <f t="shared" si="37"/>
        <v/>
      </c>
      <c r="AL1215" s="29"/>
      <c r="AM1215" s="29"/>
      <c r="AN1215" s="29"/>
      <c r="AO1215" s="29"/>
      <c r="AP1215" s="29"/>
      <c r="AQ1215" s="29"/>
    </row>
    <row r="1216" spans="1:43" x14ac:dyDescent="0.25">
      <c r="A1216" s="1"/>
      <c r="B1216" s="79" t="s">
        <v>2289</v>
      </c>
      <c r="C1216" s="80" t="s">
        <v>4333</v>
      </c>
      <c r="D1216" s="34" t="s">
        <v>3503</v>
      </c>
      <c r="E1216" s="50">
        <v>80.099999999999994</v>
      </c>
      <c r="F1216" s="50">
        <v>93.8</v>
      </c>
      <c r="G1216" s="50">
        <v>110.9</v>
      </c>
      <c r="H1216" s="50">
        <v>155.6</v>
      </c>
      <c r="I1216" s="50">
        <v>186.8</v>
      </c>
      <c r="J1216" s="50">
        <v>227.9</v>
      </c>
      <c r="K1216" s="50">
        <v>259.8</v>
      </c>
      <c r="L1216" s="50">
        <v>292.7</v>
      </c>
      <c r="M1216" s="50">
        <v>326.89999999999998</v>
      </c>
      <c r="N1216" s="50">
        <v>374.4</v>
      </c>
      <c r="O1216" s="49">
        <v>84.070595724750405</v>
      </c>
      <c r="P1216" s="49">
        <v>98.897148901945059</v>
      </c>
      <c r="Q1216" s="49">
        <v>117.42190254324021</v>
      </c>
      <c r="R1216" s="49">
        <v>163.31713385309848</v>
      </c>
      <c r="S1216" s="49">
        <v>193.25927763604005</v>
      </c>
      <c r="T1216" s="49">
        <v>230.06696438680189</v>
      </c>
      <c r="U1216" s="49">
        <v>256.37526392218984</v>
      </c>
      <c r="V1216" s="49">
        <v>281.3422788504148</v>
      </c>
      <c r="W1216" s="49">
        <v>307.65208986198235</v>
      </c>
      <c r="X1216" s="49">
        <v>339.00681562162032</v>
      </c>
      <c r="Y1216" s="49">
        <v>80.315895275813858</v>
      </c>
      <c r="Z1216" s="49">
        <v>94.042721376283097</v>
      </c>
      <c r="AA1216" s="49">
        <v>111.19574259742616</v>
      </c>
      <c r="AB1216" s="49">
        <v>156.0368188973452</v>
      </c>
      <c r="AC1216" s="49">
        <v>187.26458841465717</v>
      </c>
      <c r="AD1216" s="49">
        <v>228.09250936465892</v>
      </c>
      <c r="AE1216" s="49">
        <v>259.45367837415404</v>
      </c>
      <c r="AF1216" s="49">
        <v>291.46051595472233</v>
      </c>
      <c r="AG1216" s="49">
        <v>324.68563865668824</v>
      </c>
      <c r="AH1216" s="49">
        <v>370.12170298722879</v>
      </c>
      <c r="AI1216" s="1"/>
      <c r="AJ1216" s="33" t="str">
        <f t="shared" si="36"/>
        <v/>
      </c>
      <c r="AK1216" s="33" t="str">
        <f t="shared" si="37"/>
        <v/>
      </c>
      <c r="AL1216" s="29"/>
      <c r="AM1216" s="29"/>
      <c r="AN1216" s="29"/>
      <c r="AO1216" s="29"/>
      <c r="AP1216" s="29"/>
      <c r="AQ1216" s="29"/>
    </row>
    <row r="1217" spans="1:43" x14ac:dyDescent="0.25">
      <c r="A1217" s="1"/>
      <c r="B1217" s="79" t="s">
        <v>2408</v>
      </c>
      <c r="C1217" s="80" t="s">
        <v>4333</v>
      </c>
      <c r="D1217" s="34" t="s">
        <v>3520</v>
      </c>
      <c r="E1217" s="50">
        <v>55.4</v>
      </c>
      <c r="F1217" s="50">
        <v>67.7</v>
      </c>
      <c r="G1217" s="50">
        <v>83.7</v>
      </c>
      <c r="H1217" s="50">
        <v>127.9</v>
      </c>
      <c r="I1217" s="50">
        <v>160.4</v>
      </c>
      <c r="J1217" s="50">
        <v>205</v>
      </c>
      <c r="K1217" s="50">
        <v>240.6</v>
      </c>
      <c r="L1217" s="50">
        <v>278.39999999999998</v>
      </c>
      <c r="M1217" s="50">
        <v>318.5</v>
      </c>
      <c r="N1217" s="50">
        <v>375.5</v>
      </c>
      <c r="O1217" s="49">
        <v>63.899395691325076</v>
      </c>
      <c r="P1217" s="49">
        <v>77.968062243225106</v>
      </c>
      <c r="Q1217" s="49">
        <v>95.024282538405174</v>
      </c>
      <c r="R1217" s="49">
        <v>136.26416278971783</v>
      </c>
      <c r="S1217" s="49">
        <v>161.96407898400389</v>
      </c>
      <c r="T1217" s="49">
        <v>193.24208209118947</v>
      </c>
      <c r="U1217" s="49">
        <v>215.68198022918781</v>
      </c>
      <c r="V1217" s="49">
        <v>236.56496208767959</v>
      </c>
      <c r="W1217" s="49">
        <v>258.22263512057884</v>
      </c>
      <c r="X1217" s="49">
        <v>284.33033603279233</v>
      </c>
      <c r="Y1217" s="49">
        <v>56.989317893499802</v>
      </c>
      <c r="Z1217" s="49">
        <v>69.411343707204182</v>
      </c>
      <c r="AA1217" s="49">
        <v>85.50807872461931</v>
      </c>
      <c r="AB1217" s="49">
        <v>129.51887021736474</v>
      </c>
      <c r="AC1217" s="49">
        <v>160.77012556110017</v>
      </c>
      <c r="AD1217" s="49">
        <v>201.70101583853517</v>
      </c>
      <c r="AE1217" s="49">
        <v>232.86682145043758</v>
      </c>
      <c r="AF1217" s="49">
        <v>264.64216874024362</v>
      </c>
      <c r="AG1217" s="49">
        <v>297.8787962254612</v>
      </c>
      <c r="AH1217" s="49">
        <v>343.1494740761521</v>
      </c>
      <c r="AI1217" s="1"/>
      <c r="AJ1217" s="33" t="str">
        <f t="shared" si="36"/>
        <v/>
      </c>
      <c r="AK1217" s="33" t="str">
        <f t="shared" si="37"/>
        <v/>
      </c>
      <c r="AL1217" s="29"/>
      <c r="AM1217" s="29"/>
      <c r="AN1217" s="29"/>
      <c r="AO1217" s="29"/>
      <c r="AP1217" s="29"/>
      <c r="AQ1217" s="29"/>
    </row>
    <row r="1218" spans="1:43" x14ac:dyDescent="0.25">
      <c r="A1218" s="1"/>
      <c r="B1218" s="79" t="s">
        <v>2418</v>
      </c>
      <c r="C1218" s="80" t="s">
        <v>4333</v>
      </c>
      <c r="D1218" s="34" t="s">
        <v>3522</v>
      </c>
      <c r="E1218" s="50">
        <v>26.6</v>
      </c>
      <c r="F1218" s="50">
        <v>32.6</v>
      </c>
      <c r="G1218" s="50">
        <v>40.200000000000003</v>
      </c>
      <c r="H1218" s="50">
        <v>60.3</v>
      </c>
      <c r="I1218" s="50">
        <v>74.099999999999994</v>
      </c>
      <c r="J1218" s="50">
        <v>92.1</v>
      </c>
      <c r="K1218" s="50">
        <v>105.8</v>
      </c>
      <c r="L1218" s="50">
        <v>119.7</v>
      </c>
      <c r="M1218" s="50">
        <v>133.9</v>
      </c>
      <c r="N1218" s="50">
        <v>153.1</v>
      </c>
      <c r="O1218" s="49">
        <v>42.124451486328084</v>
      </c>
      <c r="P1218" s="49">
        <v>51.025777704414693</v>
      </c>
      <c r="Q1218" s="49">
        <v>62.101796507334875</v>
      </c>
      <c r="R1218" s="49">
        <v>90.634816695205359</v>
      </c>
      <c r="S1218" s="49">
        <v>109.59053335268509</v>
      </c>
      <c r="T1218" s="49">
        <v>133.43706601370735</v>
      </c>
      <c r="U1218" s="49">
        <v>150.97587552316853</v>
      </c>
      <c r="V1218" s="49">
        <v>167.78434702440273</v>
      </c>
      <c r="W1218" s="49">
        <v>185.4092813183822</v>
      </c>
      <c r="X1218" s="49">
        <v>207.11374204974845</v>
      </c>
      <c r="Y1218" s="49">
        <v>29.284679580342448</v>
      </c>
      <c r="Z1218" s="49">
        <v>35.434735031448412</v>
      </c>
      <c r="AA1218" s="49">
        <v>43.425845997204362</v>
      </c>
      <c r="AB1218" s="49">
        <v>65.733101497648718</v>
      </c>
      <c r="AC1218" s="49">
        <v>81.902883219384663</v>
      </c>
      <c r="AD1218" s="49">
        <v>102.91976895660795</v>
      </c>
      <c r="AE1218" s="49">
        <v>118.91557676479086</v>
      </c>
      <c r="AF1218" s="49">
        <v>134.51844656726877</v>
      </c>
      <c r="AG1218" s="49">
        <v>150.43384338614737</v>
      </c>
      <c r="AH1218" s="49">
        <v>171.10458068324948</v>
      </c>
      <c r="AI1218" s="1"/>
      <c r="AJ1218" s="33" t="str">
        <f t="shared" si="36"/>
        <v/>
      </c>
      <c r="AK1218" s="33" t="str">
        <f t="shared" si="37"/>
        <v/>
      </c>
      <c r="AL1218" s="29"/>
      <c r="AM1218" s="29"/>
      <c r="AN1218" s="29"/>
      <c r="AO1218" s="29"/>
      <c r="AP1218" s="29"/>
      <c r="AQ1218" s="29"/>
    </row>
    <row r="1219" spans="1:43" x14ac:dyDescent="0.25">
      <c r="A1219" s="1"/>
      <c r="B1219" s="79" t="s">
        <v>2645</v>
      </c>
      <c r="C1219" s="80" t="s">
        <v>4333</v>
      </c>
      <c r="D1219" s="34" t="s">
        <v>3555</v>
      </c>
      <c r="E1219" s="50">
        <v>215.2</v>
      </c>
      <c r="F1219" s="50">
        <v>250.4</v>
      </c>
      <c r="G1219" s="50">
        <v>292.7</v>
      </c>
      <c r="H1219" s="50">
        <v>394.3</v>
      </c>
      <c r="I1219" s="50">
        <v>459</v>
      </c>
      <c r="J1219" s="50">
        <v>538.20000000000005</v>
      </c>
      <c r="K1219" s="50">
        <v>595.5</v>
      </c>
      <c r="L1219" s="50">
        <v>651.6</v>
      </c>
      <c r="M1219" s="50">
        <v>707</v>
      </c>
      <c r="N1219" s="50">
        <v>779.5</v>
      </c>
      <c r="O1219" s="49">
        <v>237.49857628292889</v>
      </c>
      <c r="P1219" s="49">
        <v>276.29100965632557</v>
      </c>
      <c r="Q1219" s="49">
        <v>326.07073449439849</v>
      </c>
      <c r="R1219" s="49">
        <v>459.03317589823956</v>
      </c>
      <c r="S1219" s="49">
        <v>553.45152099974189</v>
      </c>
      <c r="T1219" s="49">
        <v>675.66057806096251</v>
      </c>
      <c r="U1219" s="49">
        <v>767.3450209483276</v>
      </c>
      <c r="V1219" s="49">
        <v>870.38125001497008</v>
      </c>
      <c r="W1219" s="49">
        <v>962.60495067431339</v>
      </c>
      <c r="X1219" s="49">
        <v>1107.6239868630735</v>
      </c>
      <c r="Y1219" s="49">
        <v>216.4842111995404</v>
      </c>
      <c r="Z1219" s="49">
        <v>251.76268471875397</v>
      </c>
      <c r="AA1219" s="49">
        <v>294.53933182252587</v>
      </c>
      <c r="AB1219" s="49">
        <v>400.18483417256726</v>
      </c>
      <c r="AC1219" s="49">
        <v>470.72026172989496</v>
      </c>
      <c r="AD1219" s="49">
        <v>560.30904402379122</v>
      </c>
      <c r="AE1219" s="49">
        <v>626.74454926333226</v>
      </c>
      <c r="AF1219" s="49">
        <v>694.57488839579787</v>
      </c>
      <c r="AG1219" s="49">
        <v>759.92261093256718</v>
      </c>
      <c r="AH1219" s="49">
        <v>849.70993605367084</v>
      </c>
      <c r="AI1219" s="1"/>
      <c r="AJ1219" s="33" t="str">
        <f t="shared" ref="AJ1219:AJ1266" si="38">IF(C1219="Rural10W",IF(X1219=AH1219,"CHECK THIS",""),"")</f>
        <v/>
      </c>
      <c r="AK1219" s="33" t="str">
        <f t="shared" ref="AK1219:AK1266" si="39">IF(C1219="Rural10W",B1219,"")</f>
        <v/>
      </c>
      <c r="AL1219" s="29"/>
      <c r="AM1219" s="29"/>
      <c r="AN1219" s="29"/>
      <c r="AO1219" s="29"/>
      <c r="AP1219" s="29"/>
      <c r="AQ1219" s="29"/>
    </row>
    <row r="1220" spans="1:43" x14ac:dyDescent="0.25">
      <c r="B1220" s="81" t="s">
        <v>351</v>
      </c>
      <c r="C1220" s="53" t="s">
        <v>4327</v>
      </c>
      <c r="D1220" s="53" t="s">
        <v>4293</v>
      </c>
      <c r="E1220" s="49">
        <v>126.2326609307049</v>
      </c>
      <c r="F1220" s="49">
        <v>150.70347518490863</v>
      </c>
      <c r="G1220" s="49">
        <v>183.3128425055657</v>
      </c>
      <c r="H1220" s="49">
        <v>272.56423333156118</v>
      </c>
      <c r="I1220" s="49">
        <v>339.02549393364114</v>
      </c>
      <c r="J1220" s="49">
        <v>429.24703338439741</v>
      </c>
      <c r="K1220" s="49">
        <v>498.7789048650946</v>
      </c>
      <c r="L1220" s="49">
        <v>577.45351364881049</v>
      </c>
      <c r="M1220" s="49">
        <v>650.65296979449874</v>
      </c>
      <c r="N1220" s="49">
        <v>762.958600540666</v>
      </c>
      <c r="O1220" s="49">
        <v>126.2326609307049</v>
      </c>
      <c r="P1220" s="49">
        <v>150.70347518490863</v>
      </c>
      <c r="Q1220" s="49">
        <v>183.3128425055657</v>
      </c>
      <c r="R1220" s="49">
        <v>272.56423333156118</v>
      </c>
      <c r="S1220" s="49">
        <v>339.02549393364114</v>
      </c>
      <c r="T1220" s="49">
        <v>429.24703338439741</v>
      </c>
      <c r="U1220" s="49">
        <v>498.7789048650946</v>
      </c>
      <c r="V1220" s="49">
        <v>577.45351364881049</v>
      </c>
      <c r="W1220" s="49">
        <v>650.65296979449874</v>
      </c>
      <c r="X1220" s="49">
        <v>762.958600540666</v>
      </c>
      <c r="Y1220" s="49">
        <v>126.2326609307049</v>
      </c>
      <c r="Z1220" s="49">
        <v>150.70347518490863</v>
      </c>
      <c r="AA1220" s="49">
        <v>183.3128425055657</v>
      </c>
      <c r="AB1220" s="49">
        <v>272.56423333156118</v>
      </c>
      <c r="AC1220" s="49">
        <v>339.02549393364114</v>
      </c>
      <c r="AD1220" s="49">
        <v>429.24703338439741</v>
      </c>
      <c r="AE1220" s="49">
        <v>498.7789048650946</v>
      </c>
      <c r="AF1220" s="49">
        <v>577.45351364881049</v>
      </c>
      <c r="AG1220" s="49">
        <v>650.65296979449874</v>
      </c>
      <c r="AH1220" s="49">
        <v>762.958600540666</v>
      </c>
      <c r="AJ1220" s="33" t="str">
        <f t="shared" si="38"/>
        <v/>
      </c>
      <c r="AK1220" s="33" t="str">
        <f t="shared" si="39"/>
        <v/>
      </c>
    </row>
    <row r="1221" spans="1:43" x14ac:dyDescent="0.25">
      <c r="B1221" s="79" t="s">
        <v>723</v>
      </c>
      <c r="C1221" s="80" t="s">
        <v>4333</v>
      </c>
      <c r="D1221" s="82" t="s">
        <v>3173</v>
      </c>
      <c r="E1221" s="50">
        <v>1826</v>
      </c>
      <c r="F1221" s="50">
        <v>2399.9</v>
      </c>
      <c r="G1221" s="50">
        <v>3185</v>
      </c>
      <c r="H1221" s="50">
        <v>5487</v>
      </c>
      <c r="I1221" s="50">
        <v>7255</v>
      </c>
      <c r="J1221" s="50">
        <v>9737</v>
      </c>
      <c r="K1221" s="50">
        <v>11750</v>
      </c>
      <c r="L1221" s="50">
        <v>13900</v>
      </c>
      <c r="M1221" s="50">
        <v>16190</v>
      </c>
      <c r="N1221" s="50">
        <v>19450</v>
      </c>
      <c r="O1221" s="49">
        <v>978.99990892542269</v>
      </c>
      <c r="P1221" s="49">
        <v>1265.404362524192</v>
      </c>
      <c r="Q1221" s="49">
        <v>1686.7063989140388</v>
      </c>
      <c r="R1221" s="49">
        <v>3023.7096928272849</v>
      </c>
      <c r="S1221" s="49">
        <v>4173.4897881104853</v>
      </c>
      <c r="T1221" s="49">
        <v>5898.4383624440252</v>
      </c>
      <c r="U1221" s="49">
        <v>7395.159549918897</v>
      </c>
      <c r="V1221" s="49">
        <v>9089.1065486128391</v>
      </c>
      <c r="W1221" s="49">
        <v>10997.289256208724</v>
      </c>
      <c r="X1221" s="49">
        <v>13900.240887031205</v>
      </c>
      <c r="Y1221" s="49">
        <v>1551.2972677595965</v>
      </c>
      <c r="Z1221" s="49">
        <v>2058.7579551646172</v>
      </c>
      <c r="AA1221" s="49">
        <v>2727.1880663348452</v>
      </c>
      <c r="AB1221" s="49">
        <v>4447.576922406889</v>
      </c>
      <c r="AC1221" s="49">
        <v>5706.5794457669599</v>
      </c>
      <c r="AD1221" s="49">
        <v>7524.9475308999454</v>
      </c>
      <c r="AE1221" s="49">
        <v>9083.0822049890921</v>
      </c>
      <c r="AF1221" s="49">
        <v>10832.183886071956</v>
      </c>
      <c r="AG1221" s="49">
        <v>12794.074980703974</v>
      </c>
      <c r="AH1221" s="49">
        <v>15744.01467871519</v>
      </c>
      <c r="AJ1221" s="33" t="str">
        <f t="shared" si="38"/>
        <v/>
      </c>
      <c r="AK1221" s="33" t="str">
        <f t="shared" si="39"/>
        <v/>
      </c>
    </row>
    <row r="1222" spans="1:43" x14ac:dyDescent="0.25">
      <c r="B1222" s="81" t="s">
        <v>747</v>
      </c>
      <c r="C1222" s="53" t="s">
        <v>4327</v>
      </c>
      <c r="D1222" s="53" t="s">
        <v>4294</v>
      </c>
      <c r="E1222" s="49">
        <v>402.63419779200024</v>
      </c>
      <c r="F1222" s="49">
        <v>518.74876820580596</v>
      </c>
      <c r="G1222" s="49">
        <v>689.60350908570331</v>
      </c>
      <c r="H1222" s="49">
        <v>1231.9463865199536</v>
      </c>
      <c r="I1222" s="49">
        <v>1696.9434610037126</v>
      </c>
      <c r="J1222" s="49">
        <v>2392.1845910309185</v>
      </c>
      <c r="K1222" s="49">
        <v>2995.6464215217206</v>
      </c>
      <c r="L1222" s="49">
        <v>3675.2006716014516</v>
      </c>
      <c r="M1222" s="49">
        <v>4439.542892674941</v>
      </c>
      <c r="N1222" s="49">
        <v>5600.6475968203877</v>
      </c>
      <c r="O1222" s="49">
        <v>402.63419779200024</v>
      </c>
      <c r="P1222" s="49">
        <v>518.74876820580596</v>
      </c>
      <c r="Q1222" s="49">
        <v>689.60350908570331</v>
      </c>
      <c r="R1222" s="49">
        <v>1231.9463865199536</v>
      </c>
      <c r="S1222" s="49">
        <v>1696.9434610037126</v>
      </c>
      <c r="T1222" s="49">
        <v>2392.1845910309185</v>
      </c>
      <c r="U1222" s="49">
        <v>2995.6464215217206</v>
      </c>
      <c r="V1222" s="49">
        <v>3675.2006716014516</v>
      </c>
      <c r="W1222" s="49">
        <v>4439.542892674941</v>
      </c>
      <c r="X1222" s="49">
        <v>5600.6475968203877</v>
      </c>
      <c r="Y1222" s="49">
        <v>402.63419779200024</v>
      </c>
      <c r="Z1222" s="49">
        <v>518.74876820580596</v>
      </c>
      <c r="AA1222" s="49">
        <v>689.60350908570331</v>
      </c>
      <c r="AB1222" s="49">
        <v>1231.9463865199536</v>
      </c>
      <c r="AC1222" s="49">
        <v>1696.9434610037126</v>
      </c>
      <c r="AD1222" s="49">
        <v>2392.1845910309185</v>
      </c>
      <c r="AE1222" s="49">
        <v>2995.6464215217206</v>
      </c>
      <c r="AF1222" s="49">
        <v>3675.2006716014516</v>
      </c>
      <c r="AG1222" s="49">
        <v>4439.542892674941</v>
      </c>
      <c r="AH1222" s="49">
        <v>5600.6475968203877</v>
      </c>
      <c r="AJ1222" s="33" t="str">
        <f t="shared" si="38"/>
        <v/>
      </c>
      <c r="AK1222" s="33" t="str">
        <f t="shared" si="39"/>
        <v/>
      </c>
    </row>
    <row r="1223" spans="1:43" x14ac:dyDescent="0.25">
      <c r="B1223" s="79" t="s">
        <v>957</v>
      </c>
      <c r="C1223" s="80" t="s">
        <v>3584</v>
      </c>
      <c r="D1223" s="50" t="s">
        <v>3209</v>
      </c>
      <c r="E1223" s="50">
        <v>815.8</v>
      </c>
      <c r="F1223" s="50">
        <v>1021</v>
      </c>
      <c r="G1223" s="50">
        <v>1277</v>
      </c>
      <c r="H1223" s="50">
        <v>1908</v>
      </c>
      <c r="I1223" s="50">
        <v>2312</v>
      </c>
      <c r="J1223" s="50">
        <v>2801</v>
      </c>
      <c r="K1223" s="50">
        <v>3149</v>
      </c>
      <c r="L1223" s="50">
        <v>3482</v>
      </c>
      <c r="M1223" s="50">
        <v>3803</v>
      </c>
      <c r="N1223" s="50">
        <v>4213</v>
      </c>
      <c r="O1223" s="50">
        <v>815.8</v>
      </c>
      <c r="P1223" s="50">
        <v>1021</v>
      </c>
      <c r="Q1223" s="50">
        <v>1277</v>
      </c>
      <c r="R1223" s="50">
        <v>1908</v>
      </c>
      <c r="S1223" s="50">
        <v>2312</v>
      </c>
      <c r="T1223" s="50">
        <v>2801</v>
      </c>
      <c r="U1223" s="50">
        <v>3149</v>
      </c>
      <c r="V1223" s="50">
        <v>3482</v>
      </c>
      <c r="W1223" s="50">
        <v>3803</v>
      </c>
      <c r="X1223" s="50">
        <v>4213</v>
      </c>
      <c r="Y1223" s="50">
        <v>815.8</v>
      </c>
      <c r="Z1223" s="50">
        <v>1021</v>
      </c>
      <c r="AA1223" s="50">
        <v>1277</v>
      </c>
      <c r="AB1223" s="50">
        <v>1908</v>
      </c>
      <c r="AC1223" s="50">
        <v>2312</v>
      </c>
      <c r="AD1223" s="50">
        <v>2801</v>
      </c>
      <c r="AE1223" s="50">
        <v>3149</v>
      </c>
      <c r="AF1223" s="50">
        <v>3482</v>
      </c>
      <c r="AG1223" s="50">
        <v>3803</v>
      </c>
      <c r="AH1223" s="50">
        <v>4213</v>
      </c>
      <c r="AJ1223" s="33" t="str">
        <f t="shared" si="38"/>
        <v/>
      </c>
      <c r="AK1223" s="33" t="str">
        <f t="shared" si="39"/>
        <v/>
      </c>
    </row>
    <row r="1224" spans="1:43" x14ac:dyDescent="0.25">
      <c r="B1224" s="79" t="s">
        <v>971</v>
      </c>
      <c r="C1224" s="80" t="s">
        <v>3585</v>
      </c>
      <c r="D1224" s="50" t="s">
        <v>3215</v>
      </c>
      <c r="E1224" s="50">
        <v>104.9</v>
      </c>
      <c r="F1224" s="50">
        <v>178.8</v>
      </c>
      <c r="G1224" s="50">
        <v>309</v>
      </c>
      <c r="H1224" s="50">
        <v>870.6</v>
      </c>
      <c r="I1224" s="50">
        <v>1470</v>
      </c>
      <c r="J1224" s="50">
        <v>2535</v>
      </c>
      <c r="K1224" s="50">
        <v>3579</v>
      </c>
      <c r="L1224" s="50">
        <v>4858</v>
      </c>
      <c r="M1224" s="50">
        <v>6400</v>
      </c>
      <c r="N1224" s="50">
        <v>8893</v>
      </c>
      <c r="O1224" s="50">
        <v>104.9</v>
      </c>
      <c r="P1224" s="50">
        <v>178.8</v>
      </c>
      <c r="Q1224" s="50">
        <v>309</v>
      </c>
      <c r="R1224" s="50">
        <v>870.6</v>
      </c>
      <c r="S1224" s="50">
        <v>1470</v>
      </c>
      <c r="T1224" s="50">
        <v>2535</v>
      </c>
      <c r="U1224" s="50">
        <v>3579</v>
      </c>
      <c r="V1224" s="50">
        <v>4858</v>
      </c>
      <c r="W1224" s="50">
        <v>6400</v>
      </c>
      <c r="X1224" s="50">
        <v>8893</v>
      </c>
      <c r="Y1224" s="50">
        <v>104.9</v>
      </c>
      <c r="Z1224" s="50">
        <v>178.8</v>
      </c>
      <c r="AA1224" s="50">
        <v>309</v>
      </c>
      <c r="AB1224" s="50">
        <v>870.6</v>
      </c>
      <c r="AC1224" s="50">
        <v>1470</v>
      </c>
      <c r="AD1224" s="50">
        <v>2535</v>
      </c>
      <c r="AE1224" s="50">
        <v>3579</v>
      </c>
      <c r="AF1224" s="50">
        <v>4858</v>
      </c>
      <c r="AG1224" s="50">
        <v>6400</v>
      </c>
      <c r="AH1224" s="50">
        <v>8893</v>
      </c>
      <c r="AJ1224" s="33" t="str">
        <f t="shared" si="38"/>
        <v/>
      </c>
      <c r="AK1224" s="33" t="str">
        <f t="shared" si="39"/>
        <v/>
      </c>
    </row>
    <row r="1225" spans="1:43" x14ac:dyDescent="0.25">
      <c r="B1225" s="79" t="s">
        <v>1001</v>
      </c>
      <c r="C1225" s="80" t="s">
        <v>3584</v>
      </c>
      <c r="D1225" s="50" t="s">
        <v>3226</v>
      </c>
      <c r="E1225" s="50">
        <v>293.10000000000002</v>
      </c>
      <c r="F1225" s="50">
        <v>400</v>
      </c>
      <c r="G1225" s="50">
        <v>577.4</v>
      </c>
      <c r="H1225" s="50">
        <v>1374</v>
      </c>
      <c r="I1225" s="50">
        <v>2343</v>
      </c>
      <c r="J1225" s="50">
        <v>4414</v>
      </c>
      <c r="K1225" s="50">
        <v>6890</v>
      </c>
      <c r="L1225" s="50">
        <v>10540</v>
      </c>
      <c r="M1225" s="50">
        <v>15880</v>
      </c>
      <c r="N1225" s="50">
        <v>26820</v>
      </c>
      <c r="O1225" s="50">
        <v>293.10000000000002</v>
      </c>
      <c r="P1225" s="50">
        <v>400</v>
      </c>
      <c r="Q1225" s="50">
        <v>577.4</v>
      </c>
      <c r="R1225" s="50">
        <v>1374</v>
      </c>
      <c r="S1225" s="50">
        <v>2343</v>
      </c>
      <c r="T1225" s="50">
        <v>4414</v>
      </c>
      <c r="U1225" s="50">
        <v>6890</v>
      </c>
      <c r="V1225" s="50">
        <v>10540</v>
      </c>
      <c r="W1225" s="50">
        <v>15880</v>
      </c>
      <c r="X1225" s="50">
        <v>26820</v>
      </c>
      <c r="Y1225" s="50">
        <v>293.10000000000002</v>
      </c>
      <c r="Z1225" s="50">
        <v>400</v>
      </c>
      <c r="AA1225" s="50">
        <v>577.4</v>
      </c>
      <c r="AB1225" s="50">
        <v>1374</v>
      </c>
      <c r="AC1225" s="50">
        <v>2343</v>
      </c>
      <c r="AD1225" s="50">
        <v>4414</v>
      </c>
      <c r="AE1225" s="50">
        <v>6890</v>
      </c>
      <c r="AF1225" s="50">
        <v>10540</v>
      </c>
      <c r="AG1225" s="50">
        <v>15880</v>
      </c>
      <c r="AH1225" s="50">
        <v>26820</v>
      </c>
      <c r="AJ1225" s="33" t="str">
        <f t="shared" si="38"/>
        <v/>
      </c>
      <c r="AK1225" s="33" t="str">
        <f t="shared" si="39"/>
        <v/>
      </c>
    </row>
    <row r="1226" spans="1:43" x14ac:dyDescent="0.25">
      <c r="B1226" s="81" t="s">
        <v>4295</v>
      </c>
      <c r="C1226" s="53" t="s">
        <v>4327</v>
      </c>
      <c r="D1226" s="53" t="s">
        <v>4296</v>
      </c>
      <c r="E1226" s="49">
        <v>5895.265770440853</v>
      </c>
      <c r="F1226" s="49">
        <v>7351.8393417682892</v>
      </c>
      <c r="G1226" s="49">
        <v>9498.5944233809805</v>
      </c>
      <c r="H1226" s="49">
        <v>15622.36462717205</v>
      </c>
      <c r="I1226" s="49">
        <v>20565.611215165016</v>
      </c>
      <c r="J1226" s="49">
        <v>27377.165642685515</v>
      </c>
      <c r="K1226" s="49">
        <v>33348.125493111758</v>
      </c>
      <c r="L1226" s="49">
        <v>39761.350090545719</v>
      </c>
      <c r="M1226" s="49">
        <v>46755.83693382323</v>
      </c>
      <c r="N1226" s="49">
        <v>56465.694610282524</v>
      </c>
      <c r="O1226" s="49">
        <v>5895.265770440853</v>
      </c>
      <c r="P1226" s="49">
        <v>7351.8393417682892</v>
      </c>
      <c r="Q1226" s="49">
        <v>9498.5944233809805</v>
      </c>
      <c r="R1226" s="49">
        <v>15622.36462717205</v>
      </c>
      <c r="S1226" s="49">
        <v>20565.611215165016</v>
      </c>
      <c r="T1226" s="49">
        <v>27377.165642685515</v>
      </c>
      <c r="U1226" s="49">
        <v>33348.125493111758</v>
      </c>
      <c r="V1226" s="49">
        <v>39761.350090545719</v>
      </c>
      <c r="W1226" s="49">
        <v>46755.83693382323</v>
      </c>
      <c r="X1226" s="49">
        <v>56465.694610282524</v>
      </c>
      <c r="Y1226" s="49">
        <v>5895.265770440853</v>
      </c>
      <c r="Z1226" s="49">
        <v>7351.8393417682892</v>
      </c>
      <c r="AA1226" s="49">
        <v>9498.5944233809805</v>
      </c>
      <c r="AB1226" s="49">
        <v>15622.36462717205</v>
      </c>
      <c r="AC1226" s="49">
        <v>20565.611215165016</v>
      </c>
      <c r="AD1226" s="49">
        <v>27377.165642685515</v>
      </c>
      <c r="AE1226" s="49">
        <v>33348.125493111758</v>
      </c>
      <c r="AF1226" s="49">
        <v>39761.350090545719</v>
      </c>
      <c r="AG1226" s="49">
        <v>46755.83693382323</v>
      </c>
      <c r="AH1226" s="49">
        <v>56465.694610282524</v>
      </c>
      <c r="AJ1226" s="33" t="str">
        <f t="shared" si="38"/>
        <v/>
      </c>
      <c r="AK1226" s="33" t="str">
        <f t="shared" si="39"/>
        <v/>
      </c>
    </row>
    <row r="1227" spans="1:43" x14ac:dyDescent="0.25">
      <c r="B1227" s="79" t="s">
        <v>1210</v>
      </c>
      <c r="C1227" s="80" t="s">
        <v>4333</v>
      </c>
      <c r="D1227" s="82" t="s">
        <v>3265</v>
      </c>
      <c r="E1227" s="50">
        <v>708.9</v>
      </c>
      <c r="F1227" s="50">
        <v>909.6</v>
      </c>
      <c r="G1227" s="50">
        <v>1180</v>
      </c>
      <c r="H1227" s="50">
        <v>1964</v>
      </c>
      <c r="I1227" s="50">
        <v>2561</v>
      </c>
      <c r="J1227" s="50">
        <v>3398</v>
      </c>
      <c r="K1227" s="50">
        <v>4079</v>
      </c>
      <c r="L1227" s="50">
        <v>4807</v>
      </c>
      <c r="M1227" s="50">
        <v>5586</v>
      </c>
      <c r="N1227" s="50">
        <v>6700</v>
      </c>
      <c r="O1227" s="49">
        <v>576.51795565050122</v>
      </c>
      <c r="P1227" s="49">
        <v>705.80784899414903</v>
      </c>
      <c r="Q1227" s="49">
        <v>871.87812457630366</v>
      </c>
      <c r="R1227" s="49">
        <v>1333.6557648732662</v>
      </c>
      <c r="S1227" s="49">
        <v>1670.409169564995</v>
      </c>
      <c r="T1227" s="49">
        <v>2119.4170366093012</v>
      </c>
      <c r="U1227" s="49">
        <v>2469.7761969951885</v>
      </c>
      <c r="V1227" s="49">
        <v>2834.3639142598349</v>
      </c>
      <c r="W1227" s="49">
        <v>3204.8835330391048</v>
      </c>
      <c r="X1227" s="49">
        <v>3703.8121919883165</v>
      </c>
      <c r="Y1227" s="49">
        <v>696.86526869550005</v>
      </c>
      <c r="Z1227" s="49">
        <v>893.83036926740442</v>
      </c>
      <c r="AA1227" s="49">
        <v>1157.0058301922616</v>
      </c>
      <c r="AB1227" s="49">
        <v>1888.7884719451056</v>
      </c>
      <c r="AC1227" s="49">
        <v>2406.6309227245993</v>
      </c>
      <c r="AD1227" s="49">
        <v>3088.5141482257236</v>
      </c>
      <c r="AE1227" s="49">
        <v>3613.9490844527381</v>
      </c>
      <c r="AF1227" s="49">
        <v>4163.7491024760329</v>
      </c>
      <c r="AG1227" s="49">
        <v>4739.4908194380187</v>
      </c>
      <c r="AH1227" s="49">
        <v>5546.7054865986775</v>
      </c>
      <c r="AJ1227" s="33" t="str">
        <f t="shared" si="38"/>
        <v/>
      </c>
      <c r="AK1227" s="33" t="str">
        <f t="shared" si="39"/>
        <v/>
      </c>
    </row>
    <row r="1228" spans="1:43" x14ac:dyDescent="0.25">
      <c r="B1228" s="79" t="s">
        <v>1310</v>
      </c>
      <c r="C1228" s="80" t="s">
        <v>4333</v>
      </c>
      <c r="D1228" s="82" t="s">
        <v>3279</v>
      </c>
      <c r="E1228" s="50">
        <v>1100</v>
      </c>
      <c r="F1228" s="50">
        <v>1348.2</v>
      </c>
      <c r="G1228" s="50">
        <v>1676</v>
      </c>
      <c r="H1228" s="50">
        <v>2598</v>
      </c>
      <c r="I1228" s="50">
        <v>3291</v>
      </c>
      <c r="J1228" s="50">
        <v>4257</v>
      </c>
      <c r="K1228" s="50">
        <v>5043</v>
      </c>
      <c r="L1228" s="50">
        <v>5884</v>
      </c>
      <c r="M1228" s="50">
        <v>6788</v>
      </c>
      <c r="N1228" s="50">
        <v>8089</v>
      </c>
      <c r="O1228" s="49">
        <v>672.9206771695259</v>
      </c>
      <c r="P1228" s="49">
        <v>819.81951563548307</v>
      </c>
      <c r="Q1228" s="49">
        <v>1046.2791472674694</v>
      </c>
      <c r="R1228" s="49">
        <v>1642.683239431092</v>
      </c>
      <c r="S1228" s="49">
        <v>2137.2318829621549</v>
      </c>
      <c r="T1228" s="49">
        <v>2849.5051767364439</v>
      </c>
      <c r="U1228" s="49">
        <v>3480.2369228284988</v>
      </c>
      <c r="V1228" s="49">
        <v>4144.5051478771084</v>
      </c>
      <c r="W1228" s="49">
        <v>4866.026827323919</v>
      </c>
      <c r="X1228" s="49">
        <v>5835.6999383803613</v>
      </c>
      <c r="Y1228" s="49">
        <v>1016.5477185273786</v>
      </c>
      <c r="Z1228" s="49">
        <v>1197.2341473244239</v>
      </c>
      <c r="AA1228" s="49">
        <v>1547.1934619410733</v>
      </c>
      <c r="AB1228" s="49">
        <v>2263.7870156523636</v>
      </c>
      <c r="AC1228" s="49">
        <v>2736.9628348877673</v>
      </c>
      <c r="AD1228" s="49">
        <v>3367.1477562204136</v>
      </c>
      <c r="AE1228" s="49">
        <v>3916.6468246981999</v>
      </c>
      <c r="AF1228" s="49">
        <v>4518.3986166036257</v>
      </c>
      <c r="AG1228" s="49">
        <v>5197.4015122680712</v>
      </c>
      <c r="AH1228" s="49">
        <v>6152.2170038921504</v>
      </c>
      <c r="AJ1228" s="33" t="str">
        <f t="shared" si="38"/>
        <v/>
      </c>
      <c r="AK1228" s="33" t="str">
        <f t="shared" si="39"/>
        <v/>
      </c>
    </row>
    <row r="1229" spans="1:43" x14ac:dyDescent="0.25">
      <c r="B1229" s="81" t="s">
        <v>1320</v>
      </c>
      <c r="C1229" s="53" t="s">
        <v>4327</v>
      </c>
      <c r="D1229" s="53" t="s">
        <v>4297</v>
      </c>
      <c r="E1229" s="49">
        <v>597.21993200705163</v>
      </c>
      <c r="F1229" s="49">
        <v>726.57412780620496</v>
      </c>
      <c r="G1229" s="49">
        <v>924.43153160261102</v>
      </c>
      <c r="H1229" s="49">
        <v>1445.4011092547162</v>
      </c>
      <c r="I1229" s="49">
        <v>1877.0084344787299</v>
      </c>
      <c r="J1229" s="49">
        <v>2497.5118845763027</v>
      </c>
      <c r="K1229" s="49">
        <v>3045.2812762832014</v>
      </c>
      <c r="L1229" s="49">
        <v>3619.7192824355498</v>
      </c>
      <c r="M1229" s="49">
        <v>4242.2441208482633</v>
      </c>
      <c r="N1229" s="49">
        <v>5075.3337705944768</v>
      </c>
      <c r="O1229" s="49">
        <v>597.21993200705163</v>
      </c>
      <c r="P1229" s="49">
        <v>726.57412780620496</v>
      </c>
      <c r="Q1229" s="49">
        <v>924.43153160261102</v>
      </c>
      <c r="R1229" s="49">
        <v>1445.4011092547162</v>
      </c>
      <c r="S1229" s="49">
        <v>1877.0084344787299</v>
      </c>
      <c r="T1229" s="49">
        <v>2497.5118845763027</v>
      </c>
      <c r="U1229" s="49">
        <v>3045.2812762832014</v>
      </c>
      <c r="V1229" s="49">
        <v>3619.7192824355498</v>
      </c>
      <c r="W1229" s="49">
        <v>4242.2441208482633</v>
      </c>
      <c r="X1229" s="49">
        <v>5075.3337705944768</v>
      </c>
      <c r="Y1229" s="49">
        <v>597.21993200705163</v>
      </c>
      <c r="Z1229" s="49">
        <v>726.57412780620496</v>
      </c>
      <c r="AA1229" s="49">
        <v>924.43153160261102</v>
      </c>
      <c r="AB1229" s="49">
        <v>1445.4011092547162</v>
      </c>
      <c r="AC1229" s="49">
        <v>1877.0084344787299</v>
      </c>
      <c r="AD1229" s="49">
        <v>2497.5118845763027</v>
      </c>
      <c r="AE1229" s="49">
        <v>3045.2812762832014</v>
      </c>
      <c r="AF1229" s="49">
        <v>3619.7192824355498</v>
      </c>
      <c r="AG1229" s="49">
        <v>4242.2441208482633</v>
      </c>
      <c r="AH1229" s="49">
        <v>5075.3337705944768</v>
      </c>
      <c r="AJ1229" s="33" t="str">
        <f t="shared" si="38"/>
        <v/>
      </c>
      <c r="AK1229" s="33" t="str">
        <f t="shared" si="39"/>
        <v/>
      </c>
    </row>
    <row r="1230" spans="1:43" x14ac:dyDescent="0.25">
      <c r="B1230" s="81" t="s">
        <v>1570</v>
      </c>
      <c r="C1230" s="53" t="s">
        <v>4380</v>
      </c>
      <c r="D1230" s="53" t="s">
        <v>4298</v>
      </c>
      <c r="E1230" s="84" t="s">
        <v>4405</v>
      </c>
      <c r="F1230" s="84" t="s">
        <v>4405</v>
      </c>
      <c r="G1230" s="84" t="s">
        <v>4405</v>
      </c>
      <c r="H1230" s="84" t="s">
        <v>4405</v>
      </c>
      <c r="I1230" s="84" t="s">
        <v>4405</v>
      </c>
      <c r="J1230" s="84" t="s">
        <v>4405</v>
      </c>
      <c r="K1230" s="84" t="s">
        <v>4405</v>
      </c>
      <c r="L1230" s="84" t="s">
        <v>4405</v>
      </c>
      <c r="M1230" s="84" t="s">
        <v>4405</v>
      </c>
      <c r="N1230" s="84" t="s">
        <v>4405</v>
      </c>
      <c r="O1230" s="49">
        <v>19961.740631425604</v>
      </c>
      <c r="P1230" s="49">
        <v>23257.271800821483</v>
      </c>
      <c r="Q1230" s="49">
        <v>27139.786936905068</v>
      </c>
      <c r="R1230" s="49">
        <v>36704.846666297781</v>
      </c>
      <c r="S1230" s="49">
        <v>42835.58209927928</v>
      </c>
      <c r="T1230" s="49">
        <v>50544.323619467017</v>
      </c>
      <c r="U1230" s="49">
        <v>56097.309337507235</v>
      </c>
      <c r="V1230" s="49">
        <v>61756.753780588908</v>
      </c>
      <c r="W1230" s="49">
        <v>67183.940480260688</v>
      </c>
      <c r="X1230" s="49">
        <v>74080.114200529497</v>
      </c>
      <c r="Y1230" s="49">
        <v>18323.718842280072</v>
      </c>
      <c r="Z1230" s="49">
        <v>20862.526382078398</v>
      </c>
      <c r="AA1230" s="49">
        <v>24069.958614805546</v>
      </c>
      <c r="AB1230" s="49">
        <v>32823.204503479094</v>
      </c>
      <c r="AC1230" s="49">
        <v>39191.782217088992</v>
      </c>
      <c r="AD1230" s="49">
        <v>47854.203166358704</v>
      </c>
      <c r="AE1230" s="49">
        <v>54699.026983512711</v>
      </c>
      <c r="AF1230" s="49">
        <v>61916.376619597911</v>
      </c>
      <c r="AG1230" s="49">
        <v>69458.269258786604</v>
      </c>
      <c r="AH1230" s="49">
        <v>80058.49943904634</v>
      </c>
      <c r="AJ1230" s="33" t="str">
        <f t="shared" si="38"/>
        <v/>
      </c>
      <c r="AK1230" s="33" t="str">
        <f t="shared" si="39"/>
        <v/>
      </c>
    </row>
    <row r="1231" spans="1:43" x14ac:dyDescent="0.25">
      <c r="B1231" s="81" t="s">
        <v>1812</v>
      </c>
      <c r="C1231" s="53" t="s">
        <v>4327</v>
      </c>
      <c r="D1231" s="53" t="s">
        <v>4299</v>
      </c>
      <c r="E1231" s="49">
        <v>209.07933811372939</v>
      </c>
      <c r="F1231" s="49">
        <v>262.3156931259698</v>
      </c>
      <c r="G1231" s="49">
        <v>340.70199485615984</v>
      </c>
      <c r="H1231" s="49">
        <v>580.10578433287174</v>
      </c>
      <c r="I1231" s="49">
        <v>775.29971561955006</v>
      </c>
      <c r="J1231" s="49">
        <v>1052.0000616201642</v>
      </c>
      <c r="K1231" s="49">
        <v>1295.3154273078017</v>
      </c>
      <c r="L1231" s="49">
        <v>1545.9618209038345</v>
      </c>
      <c r="M1231" s="49">
        <v>1814.2841837452215</v>
      </c>
      <c r="N1231" s="49">
        <v>2213.1671704836112</v>
      </c>
      <c r="O1231" s="49">
        <v>209.07933811372939</v>
      </c>
      <c r="P1231" s="49">
        <v>262.3156931259698</v>
      </c>
      <c r="Q1231" s="49">
        <v>340.70199485615984</v>
      </c>
      <c r="R1231" s="49">
        <v>580.10578433287174</v>
      </c>
      <c r="S1231" s="49">
        <v>775.29971561955006</v>
      </c>
      <c r="T1231" s="49">
        <v>1052.0000616201642</v>
      </c>
      <c r="U1231" s="49">
        <v>1295.3154273078017</v>
      </c>
      <c r="V1231" s="49">
        <v>1545.9618209038345</v>
      </c>
      <c r="W1231" s="49">
        <v>1814.2841837452215</v>
      </c>
      <c r="X1231" s="49">
        <v>2213.1671704836112</v>
      </c>
      <c r="Y1231" s="49">
        <v>209.07933811372939</v>
      </c>
      <c r="Z1231" s="49">
        <v>262.3156931259698</v>
      </c>
      <c r="AA1231" s="49">
        <v>340.70199485615984</v>
      </c>
      <c r="AB1231" s="49">
        <v>580.10578433287174</v>
      </c>
      <c r="AC1231" s="49">
        <v>775.29971561955006</v>
      </c>
      <c r="AD1231" s="49">
        <v>1052.0000616201642</v>
      </c>
      <c r="AE1231" s="49">
        <v>1295.3154273078017</v>
      </c>
      <c r="AF1231" s="49">
        <v>1545.9618209038345</v>
      </c>
      <c r="AG1231" s="49">
        <v>1814.2841837452215</v>
      </c>
      <c r="AH1231" s="49">
        <v>2213.1671704836112</v>
      </c>
      <c r="AJ1231" s="33" t="str">
        <f t="shared" si="38"/>
        <v/>
      </c>
      <c r="AK1231" s="33" t="str">
        <f t="shared" si="39"/>
        <v/>
      </c>
    </row>
    <row r="1232" spans="1:43" x14ac:dyDescent="0.25">
      <c r="B1232" s="81" t="s">
        <v>1889</v>
      </c>
      <c r="C1232" s="53" t="s">
        <v>4327</v>
      </c>
      <c r="D1232" s="53" t="s">
        <v>4300</v>
      </c>
      <c r="E1232" s="49">
        <v>124.13676184104281</v>
      </c>
      <c r="F1232" s="49">
        <v>157.20609994697753</v>
      </c>
      <c r="G1232" s="49">
        <v>206.08092876070197</v>
      </c>
      <c r="H1232" s="49">
        <v>355.82290369218038</v>
      </c>
      <c r="I1232" s="49">
        <v>477.66634485374328</v>
      </c>
      <c r="J1232" s="49">
        <v>649.44017997462606</v>
      </c>
      <c r="K1232" s="49">
        <v>799.7204710967211</v>
      </c>
      <c r="L1232" s="49">
        <v>954.08998841369691</v>
      </c>
      <c r="M1232" s="49">
        <v>1119.1086047752824</v>
      </c>
      <c r="N1232" s="49">
        <v>1363.7770285235374</v>
      </c>
      <c r="O1232" s="49">
        <v>124.13676184104281</v>
      </c>
      <c r="P1232" s="49">
        <v>157.20609994697753</v>
      </c>
      <c r="Q1232" s="49">
        <v>206.08092876070197</v>
      </c>
      <c r="R1232" s="49">
        <v>355.82290369218038</v>
      </c>
      <c r="S1232" s="49">
        <v>477.66634485374328</v>
      </c>
      <c r="T1232" s="49">
        <v>649.44017997462606</v>
      </c>
      <c r="U1232" s="49">
        <v>799.7204710967211</v>
      </c>
      <c r="V1232" s="49">
        <v>954.08998841369691</v>
      </c>
      <c r="W1232" s="49">
        <v>1119.1086047752824</v>
      </c>
      <c r="X1232" s="49">
        <v>1363.7770285235374</v>
      </c>
      <c r="Y1232" s="49">
        <v>124.13676184104281</v>
      </c>
      <c r="Z1232" s="49">
        <v>157.20609994697753</v>
      </c>
      <c r="AA1232" s="49">
        <v>206.08092876070197</v>
      </c>
      <c r="AB1232" s="49">
        <v>355.82290369218038</v>
      </c>
      <c r="AC1232" s="49">
        <v>477.66634485374328</v>
      </c>
      <c r="AD1232" s="49">
        <v>649.44017997462606</v>
      </c>
      <c r="AE1232" s="49">
        <v>799.7204710967211</v>
      </c>
      <c r="AF1232" s="49">
        <v>954.08998841369691</v>
      </c>
      <c r="AG1232" s="49">
        <v>1119.1086047752824</v>
      </c>
      <c r="AH1232" s="49">
        <v>1363.7770285235374</v>
      </c>
      <c r="AJ1232" s="33" t="str">
        <f t="shared" si="38"/>
        <v/>
      </c>
      <c r="AK1232" s="33" t="str">
        <f t="shared" si="39"/>
        <v/>
      </c>
    </row>
    <row r="1233" spans="2:37" x14ac:dyDescent="0.25">
      <c r="B1233" s="81" t="s">
        <v>1905</v>
      </c>
      <c r="C1233" s="53" t="s">
        <v>4327</v>
      </c>
      <c r="D1233" s="53" t="s">
        <v>4301</v>
      </c>
      <c r="E1233" s="49">
        <v>5416.5142179553686</v>
      </c>
      <c r="F1233" s="49">
        <v>6380.0064317973165</v>
      </c>
      <c r="G1233" s="49">
        <v>7714.4839703513835</v>
      </c>
      <c r="H1233" s="49">
        <v>11450.711157149688</v>
      </c>
      <c r="I1233" s="49">
        <v>14208.194989515021</v>
      </c>
      <c r="J1233" s="49">
        <v>18006.915122780174</v>
      </c>
      <c r="K1233" s="49">
        <v>21224.986216076384</v>
      </c>
      <c r="L1233" s="49">
        <v>24400.688693229087</v>
      </c>
      <c r="M1233" s="49">
        <v>27756.250762410687</v>
      </c>
      <c r="N1233" s="49">
        <v>32543.926506690728</v>
      </c>
      <c r="O1233" s="49">
        <v>5416.5142179553686</v>
      </c>
      <c r="P1233" s="49">
        <v>6380.0064317973165</v>
      </c>
      <c r="Q1233" s="49">
        <v>7714.4839703513835</v>
      </c>
      <c r="R1233" s="49">
        <v>11450.711157149688</v>
      </c>
      <c r="S1233" s="49">
        <v>14208.194989515021</v>
      </c>
      <c r="T1233" s="49">
        <v>18006.915122780174</v>
      </c>
      <c r="U1233" s="49">
        <v>21224.986216076384</v>
      </c>
      <c r="V1233" s="49">
        <v>24400.688693229087</v>
      </c>
      <c r="W1233" s="49">
        <v>27756.250762410687</v>
      </c>
      <c r="X1233" s="49">
        <v>32543.926506690728</v>
      </c>
      <c r="Y1233" s="49">
        <v>5416.5142179553686</v>
      </c>
      <c r="Z1233" s="49">
        <v>6380.0064317973165</v>
      </c>
      <c r="AA1233" s="49">
        <v>7714.4839703513835</v>
      </c>
      <c r="AB1233" s="49">
        <v>11450.711157149688</v>
      </c>
      <c r="AC1233" s="49">
        <v>14208.194989515021</v>
      </c>
      <c r="AD1233" s="49">
        <v>18006.915122780174</v>
      </c>
      <c r="AE1233" s="49">
        <v>21224.986216076384</v>
      </c>
      <c r="AF1233" s="49">
        <v>24400.688693229087</v>
      </c>
      <c r="AG1233" s="49">
        <v>27756.250762410687</v>
      </c>
      <c r="AH1233" s="49">
        <v>32543.926506690728</v>
      </c>
      <c r="AJ1233" s="33" t="str">
        <f t="shared" si="38"/>
        <v/>
      </c>
      <c r="AK1233" s="33" t="str">
        <f t="shared" si="39"/>
        <v/>
      </c>
    </row>
    <row r="1234" spans="2:37" x14ac:dyDescent="0.25">
      <c r="B1234" s="81" t="s">
        <v>1909</v>
      </c>
      <c r="C1234" s="53" t="s">
        <v>4327</v>
      </c>
      <c r="D1234" s="53" t="s">
        <v>4302</v>
      </c>
      <c r="E1234" s="49">
        <v>2473.0291741287601</v>
      </c>
      <c r="F1234" s="49">
        <v>2944.6291164387972</v>
      </c>
      <c r="G1234" s="49">
        <v>3610.1116628633863</v>
      </c>
      <c r="H1234" s="49">
        <v>5518.4486519047859</v>
      </c>
      <c r="I1234" s="49">
        <v>6980.1294467858206</v>
      </c>
      <c r="J1234" s="49">
        <v>9018.1008367346112</v>
      </c>
      <c r="K1234" s="49">
        <v>10774.589156351394</v>
      </c>
      <c r="L1234" s="49">
        <v>12536.59637621553</v>
      </c>
      <c r="M1234" s="49">
        <v>14404.321066551984</v>
      </c>
      <c r="N1234" s="49">
        <v>17113.452169072167</v>
      </c>
      <c r="O1234" s="49">
        <v>2473.0291741287601</v>
      </c>
      <c r="P1234" s="49">
        <v>2944.6291164387972</v>
      </c>
      <c r="Q1234" s="49">
        <v>3610.1116628633863</v>
      </c>
      <c r="R1234" s="49">
        <v>5518.4486519047859</v>
      </c>
      <c r="S1234" s="49">
        <v>6980.1294467858206</v>
      </c>
      <c r="T1234" s="49">
        <v>9018.1008367346112</v>
      </c>
      <c r="U1234" s="49">
        <v>10774.589156351394</v>
      </c>
      <c r="V1234" s="49">
        <v>12536.59637621553</v>
      </c>
      <c r="W1234" s="49">
        <v>14404.321066551984</v>
      </c>
      <c r="X1234" s="49">
        <v>17113.452169072167</v>
      </c>
      <c r="Y1234" s="49">
        <v>2473.0291741287601</v>
      </c>
      <c r="Z1234" s="49">
        <v>2944.6291164387972</v>
      </c>
      <c r="AA1234" s="49">
        <v>3610.1116628633863</v>
      </c>
      <c r="AB1234" s="49">
        <v>5518.4486519047859</v>
      </c>
      <c r="AC1234" s="49">
        <v>6980.1294467858206</v>
      </c>
      <c r="AD1234" s="49">
        <v>9018.1008367346112</v>
      </c>
      <c r="AE1234" s="49">
        <v>10774.589156351394</v>
      </c>
      <c r="AF1234" s="49">
        <v>12536.59637621553</v>
      </c>
      <c r="AG1234" s="49">
        <v>14404.321066551984</v>
      </c>
      <c r="AH1234" s="49">
        <v>17113.452169072167</v>
      </c>
      <c r="AJ1234" s="33" t="str">
        <f t="shared" si="38"/>
        <v/>
      </c>
      <c r="AK1234" s="33" t="str">
        <f t="shared" si="39"/>
        <v/>
      </c>
    </row>
    <row r="1235" spans="2:37" x14ac:dyDescent="0.25">
      <c r="B1235" s="81" t="s">
        <v>1921</v>
      </c>
      <c r="C1235" s="53" t="s">
        <v>4327</v>
      </c>
      <c r="D1235" s="53" t="s">
        <v>4303</v>
      </c>
      <c r="E1235" s="49">
        <v>393.78915690327949</v>
      </c>
      <c r="F1235" s="49">
        <v>487.24235796220802</v>
      </c>
      <c r="G1235" s="49">
        <v>623.280918252265</v>
      </c>
      <c r="H1235" s="49">
        <v>1031.6258702474142</v>
      </c>
      <c r="I1235" s="49">
        <v>1359.2498975480744</v>
      </c>
      <c r="J1235" s="49">
        <v>1821.2768365126922</v>
      </c>
      <c r="K1235" s="49">
        <v>2225.4371288701072</v>
      </c>
      <c r="L1235" s="49">
        <v>2639.0367613396825</v>
      </c>
      <c r="M1235" s="49">
        <v>3080.5233516436965</v>
      </c>
      <c r="N1235" s="49">
        <v>3732.913613100764</v>
      </c>
      <c r="O1235" s="49">
        <v>393.78915690327949</v>
      </c>
      <c r="P1235" s="49">
        <v>487.24235796220802</v>
      </c>
      <c r="Q1235" s="49">
        <v>623.280918252265</v>
      </c>
      <c r="R1235" s="49">
        <v>1031.6258702474142</v>
      </c>
      <c r="S1235" s="49">
        <v>1359.2498975480744</v>
      </c>
      <c r="T1235" s="49">
        <v>1821.2768365126922</v>
      </c>
      <c r="U1235" s="49">
        <v>2225.4371288701072</v>
      </c>
      <c r="V1235" s="49">
        <v>2639.0367613396825</v>
      </c>
      <c r="W1235" s="49">
        <v>3080.5233516436965</v>
      </c>
      <c r="X1235" s="49">
        <v>3732.913613100764</v>
      </c>
      <c r="Y1235" s="49">
        <v>393.78915690327949</v>
      </c>
      <c r="Z1235" s="49">
        <v>487.24235796220802</v>
      </c>
      <c r="AA1235" s="49">
        <v>623.280918252265</v>
      </c>
      <c r="AB1235" s="49">
        <v>1031.6258702474142</v>
      </c>
      <c r="AC1235" s="49">
        <v>1359.2498975480744</v>
      </c>
      <c r="AD1235" s="49">
        <v>1821.2768365126922</v>
      </c>
      <c r="AE1235" s="49">
        <v>2225.4371288701072</v>
      </c>
      <c r="AF1235" s="49">
        <v>2639.0367613396825</v>
      </c>
      <c r="AG1235" s="49">
        <v>3080.5233516436965</v>
      </c>
      <c r="AH1235" s="49">
        <v>3732.913613100764</v>
      </c>
      <c r="AJ1235" s="33" t="str">
        <f t="shared" si="38"/>
        <v/>
      </c>
      <c r="AK1235" s="33" t="str">
        <f t="shared" si="39"/>
        <v/>
      </c>
    </row>
    <row r="1236" spans="2:37" s="33" customFormat="1" x14ac:dyDescent="0.25">
      <c r="B1236" s="100" t="s">
        <v>1927</v>
      </c>
      <c r="C1236" s="53" t="s">
        <v>4327</v>
      </c>
      <c r="D1236" s="80" t="s">
        <v>1928</v>
      </c>
      <c r="E1236" s="49">
        <v>12149.106872868517</v>
      </c>
      <c r="F1236" s="49">
        <v>14150.744155390692</v>
      </c>
      <c r="G1236" s="49">
        <v>16906.073741651566</v>
      </c>
      <c r="H1236" s="49">
        <v>24598.228316462497</v>
      </c>
      <c r="I1236" s="49">
        <v>30250.076041395649</v>
      </c>
      <c r="J1236" s="49">
        <v>38089.218446489569</v>
      </c>
      <c r="K1236" s="49">
        <v>44742.051576563266</v>
      </c>
      <c r="L1236" s="49">
        <v>51302.67431999978</v>
      </c>
      <c r="M1236" s="49">
        <v>58246.172753017658</v>
      </c>
      <c r="N1236" s="49">
        <v>68136.214611405754</v>
      </c>
      <c r="O1236" s="49">
        <v>12149.106872868517</v>
      </c>
      <c r="P1236" s="49">
        <v>14150.744155390692</v>
      </c>
      <c r="Q1236" s="49">
        <v>16906.073741651566</v>
      </c>
      <c r="R1236" s="49">
        <v>24598.228316462497</v>
      </c>
      <c r="S1236" s="49">
        <v>30250.076041395649</v>
      </c>
      <c r="T1236" s="49">
        <v>38089.218446489569</v>
      </c>
      <c r="U1236" s="49">
        <v>44742.051576563266</v>
      </c>
      <c r="V1236" s="49">
        <v>51302.67431999978</v>
      </c>
      <c r="W1236" s="49">
        <v>58246.172753017658</v>
      </c>
      <c r="X1236" s="49">
        <v>68136.214611405754</v>
      </c>
      <c r="Y1236" s="49">
        <v>12149.106872868517</v>
      </c>
      <c r="Z1236" s="49">
        <v>14150.744155390692</v>
      </c>
      <c r="AA1236" s="49">
        <v>16906.073741651566</v>
      </c>
      <c r="AB1236" s="49">
        <v>24598.228316462497</v>
      </c>
      <c r="AC1236" s="49">
        <v>30250.076041395649</v>
      </c>
      <c r="AD1236" s="49">
        <v>38089.218446489569</v>
      </c>
      <c r="AE1236" s="49">
        <v>44742.051576563266</v>
      </c>
      <c r="AF1236" s="49">
        <v>51302.67431999978</v>
      </c>
      <c r="AG1236" s="49">
        <v>58246.172753017658</v>
      </c>
      <c r="AH1236" s="49">
        <v>68136.214611405754</v>
      </c>
      <c r="AJ1236" s="33" t="str">
        <f t="shared" si="38"/>
        <v/>
      </c>
      <c r="AK1236" s="33" t="str">
        <f t="shared" si="39"/>
        <v/>
      </c>
    </row>
    <row r="1237" spans="2:37" s="33" customFormat="1" x14ac:dyDescent="0.25">
      <c r="B1237" s="48" t="s">
        <v>1929</v>
      </c>
      <c r="C1237" s="53" t="s">
        <v>4327</v>
      </c>
      <c r="D1237" s="80" t="s">
        <v>1930</v>
      </c>
      <c r="E1237" s="49">
        <v>12138.817589853863</v>
      </c>
      <c r="F1237" s="49">
        <v>14141.502634398068</v>
      </c>
      <c r="G1237" s="49">
        <v>16898.131503602755</v>
      </c>
      <c r="H1237" s="49">
        <v>24594.221091046431</v>
      </c>
      <c r="I1237" s="49">
        <v>30248.003906752507</v>
      </c>
      <c r="J1237" s="49">
        <v>38088.975571105788</v>
      </c>
      <c r="K1237" s="49">
        <v>44742.343532257823</v>
      </c>
      <c r="L1237" s="49">
        <v>51303.188892781967</v>
      </c>
      <c r="M1237" s="49">
        <v>58247.087142752825</v>
      </c>
      <c r="N1237" s="49">
        <v>68136.953929210838</v>
      </c>
      <c r="O1237" s="49">
        <v>12138.817589853863</v>
      </c>
      <c r="P1237" s="49">
        <v>14141.502634398068</v>
      </c>
      <c r="Q1237" s="49">
        <v>16898.131503602755</v>
      </c>
      <c r="R1237" s="49">
        <v>24594.221091046431</v>
      </c>
      <c r="S1237" s="49">
        <v>30248.003906752507</v>
      </c>
      <c r="T1237" s="49">
        <v>38088.975571105788</v>
      </c>
      <c r="U1237" s="49">
        <v>44742.343532257823</v>
      </c>
      <c r="V1237" s="49">
        <v>51303.188892781967</v>
      </c>
      <c r="W1237" s="49">
        <v>58247.087142752825</v>
      </c>
      <c r="X1237" s="49">
        <v>68136.953929210838</v>
      </c>
      <c r="Y1237" s="49">
        <v>12138.817589853863</v>
      </c>
      <c r="Z1237" s="49">
        <v>14141.502634398068</v>
      </c>
      <c r="AA1237" s="49">
        <v>16898.131503602755</v>
      </c>
      <c r="AB1237" s="49">
        <v>24594.221091046431</v>
      </c>
      <c r="AC1237" s="49">
        <v>30248.003906752507</v>
      </c>
      <c r="AD1237" s="49">
        <v>38088.975571105788</v>
      </c>
      <c r="AE1237" s="49">
        <v>44742.343532257823</v>
      </c>
      <c r="AF1237" s="49">
        <v>51303.188892781967</v>
      </c>
      <c r="AG1237" s="49">
        <v>58247.087142752825</v>
      </c>
      <c r="AH1237" s="49">
        <v>68136.953929210838</v>
      </c>
      <c r="AJ1237" s="33" t="str">
        <f t="shared" si="38"/>
        <v/>
      </c>
      <c r="AK1237" s="33" t="str">
        <f t="shared" si="39"/>
        <v/>
      </c>
    </row>
    <row r="1238" spans="2:37" x14ac:dyDescent="0.25">
      <c r="B1238" s="81" t="s">
        <v>1931</v>
      </c>
      <c r="C1238" s="53" t="s">
        <v>4327</v>
      </c>
      <c r="D1238" s="53" t="s">
        <v>4304</v>
      </c>
      <c r="E1238" s="49">
        <v>12159.864887840989</v>
      </c>
      <c r="F1238" s="49">
        <v>14165.946533820528</v>
      </c>
      <c r="G1238" s="49">
        <v>16927.249695799816</v>
      </c>
      <c r="H1238" s="49">
        <v>24636.600880581947</v>
      </c>
      <c r="I1238" s="49">
        <v>30300.234189756473</v>
      </c>
      <c r="J1238" s="49">
        <v>38155.085498353743</v>
      </c>
      <c r="K1238" s="49">
        <v>44820.321375299216</v>
      </c>
      <c r="L1238" s="49">
        <v>51392.96787109218</v>
      </c>
      <c r="M1238" s="49">
        <v>58349.434134637777</v>
      </c>
      <c r="N1238" s="49">
        <v>68257.28747562677</v>
      </c>
      <c r="O1238" s="49">
        <v>12159.864887840989</v>
      </c>
      <c r="P1238" s="49">
        <v>14165.946533820528</v>
      </c>
      <c r="Q1238" s="49">
        <v>16927.249695799816</v>
      </c>
      <c r="R1238" s="49">
        <v>24636.600880581947</v>
      </c>
      <c r="S1238" s="49">
        <v>30300.234189756473</v>
      </c>
      <c r="T1238" s="49">
        <v>38155.085498353743</v>
      </c>
      <c r="U1238" s="49">
        <v>44820.321375299216</v>
      </c>
      <c r="V1238" s="49">
        <v>51392.96787109218</v>
      </c>
      <c r="W1238" s="49">
        <v>58349.434134637777</v>
      </c>
      <c r="X1238" s="49">
        <v>68257.28747562677</v>
      </c>
      <c r="Y1238" s="49">
        <v>12159.864887840989</v>
      </c>
      <c r="Z1238" s="49">
        <v>14165.946533820528</v>
      </c>
      <c r="AA1238" s="49">
        <v>16927.249695799816</v>
      </c>
      <c r="AB1238" s="49">
        <v>24636.600880581947</v>
      </c>
      <c r="AC1238" s="49">
        <v>30300.234189756473</v>
      </c>
      <c r="AD1238" s="49">
        <v>38155.085498353743</v>
      </c>
      <c r="AE1238" s="49">
        <v>44820.321375299216</v>
      </c>
      <c r="AF1238" s="49">
        <v>51392.96787109218</v>
      </c>
      <c r="AG1238" s="49">
        <v>58349.434134637777</v>
      </c>
      <c r="AH1238" s="49">
        <v>68257.28747562677</v>
      </c>
      <c r="AJ1238" s="33" t="str">
        <f t="shared" si="38"/>
        <v/>
      </c>
      <c r="AK1238" s="33" t="str">
        <f t="shared" si="39"/>
        <v/>
      </c>
    </row>
    <row r="1239" spans="2:37" x14ac:dyDescent="0.25">
      <c r="B1239" s="81" t="s">
        <v>1971</v>
      </c>
      <c r="C1239" s="53" t="s">
        <v>4327</v>
      </c>
      <c r="D1239" s="53" t="s">
        <v>4305</v>
      </c>
      <c r="E1239" s="49">
        <v>8415.5695659277098</v>
      </c>
      <c r="F1239" s="49">
        <v>9912.5346446298063</v>
      </c>
      <c r="G1239" s="49">
        <v>11981.316635525258</v>
      </c>
      <c r="H1239" s="49">
        <v>17797.812839532988</v>
      </c>
      <c r="I1239" s="49">
        <v>22086.498729026833</v>
      </c>
      <c r="J1239" s="49">
        <v>28017.964924739324</v>
      </c>
      <c r="K1239" s="49">
        <v>33042.085850648582</v>
      </c>
      <c r="L1239" s="49">
        <v>38006.492379940493</v>
      </c>
      <c r="M1239" s="49">
        <v>43265.271378609497</v>
      </c>
      <c r="N1239" s="49">
        <v>50765.581770965342</v>
      </c>
      <c r="O1239" s="49">
        <v>8415.5695659277098</v>
      </c>
      <c r="P1239" s="49">
        <v>9912.5346446298063</v>
      </c>
      <c r="Q1239" s="49">
        <v>11981.316635525258</v>
      </c>
      <c r="R1239" s="49">
        <v>17797.812839532988</v>
      </c>
      <c r="S1239" s="49">
        <v>22086.498729026833</v>
      </c>
      <c r="T1239" s="49">
        <v>28017.964924739324</v>
      </c>
      <c r="U1239" s="49">
        <v>33042.085850648582</v>
      </c>
      <c r="V1239" s="49">
        <v>38006.492379940493</v>
      </c>
      <c r="W1239" s="49">
        <v>43265.271378609497</v>
      </c>
      <c r="X1239" s="49">
        <v>50765.581770965342</v>
      </c>
      <c r="Y1239" s="49">
        <v>8415.5695659277098</v>
      </c>
      <c r="Z1239" s="49">
        <v>9912.5346446298063</v>
      </c>
      <c r="AA1239" s="49">
        <v>11981.316635525258</v>
      </c>
      <c r="AB1239" s="49">
        <v>17797.812839532988</v>
      </c>
      <c r="AC1239" s="49">
        <v>22086.498729026833</v>
      </c>
      <c r="AD1239" s="49">
        <v>28017.964924739324</v>
      </c>
      <c r="AE1239" s="49">
        <v>33042.085850648582</v>
      </c>
      <c r="AF1239" s="49">
        <v>38006.492379940493</v>
      </c>
      <c r="AG1239" s="49">
        <v>43265.271378609497</v>
      </c>
      <c r="AH1239" s="49">
        <v>50765.581770965342</v>
      </c>
      <c r="AJ1239" s="33" t="str">
        <f t="shared" si="38"/>
        <v/>
      </c>
      <c r="AK1239" s="33" t="str">
        <f t="shared" si="39"/>
        <v/>
      </c>
    </row>
    <row r="1240" spans="2:37" x14ac:dyDescent="0.25">
      <c r="B1240" s="81" t="s">
        <v>2014</v>
      </c>
      <c r="C1240" s="53" t="s">
        <v>4327</v>
      </c>
      <c r="D1240" s="53" t="s">
        <v>4306</v>
      </c>
      <c r="E1240" s="49">
        <v>5289.4492901443055</v>
      </c>
      <c r="F1240" s="49">
        <v>6148.6059142028471</v>
      </c>
      <c r="G1240" s="49">
        <v>7248.0426600535366</v>
      </c>
      <c r="H1240" s="49">
        <v>10048.062232676064</v>
      </c>
      <c r="I1240" s="49">
        <v>11990.275290789188</v>
      </c>
      <c r="J1240" s="49">
        <v>14570.372795572266</v>
      </c>
      <c r="K1240" s="49">
        <v>16474.025592034286</v>
      </c>
      <c r="L1240" s="49">
        <v>18411.595707090743</v>
      </c>
      <c r="M1240" s="49">
        <v>20544.382275527245</v>
      </c>
      <c r="N1240" s="49">
        <v>23291.046836076861</v>
      </c>
      <c r="O1240" s="49">
        <v>5289.4492901443055</v>
      </c>
      <c r="P1240" s="49">
        <v>6148.6059142028471</v>
      </c>
      <c r="Q1240" s="49">
        <v>7248.0426600535366</v>
      </c>
      <c r="R1240" s="49">
        <v>10048.062232676064</v>
      </c>
      <c r="S1240" s="49">
        <v>11990.275290789188</v>
      </c>
      <c r="T1240" s="49">
        <v>14570.372795572266</v>
      </c>
      <c r="U1240" s="49">
        <v>16474.025592034286</v>
      </c>
      <c r="V1240" s="49">
        <v>18411.595707090743</v>
      </c>
      <c r="W1240" s="49">
        <v>20544.382275527245</v>
      </c>
      <c r="X1240" s="49">
        <v>23291.046836076861</v>
      </c>
      <c r="Y1240" s="49">
        <v>5289.4492901443055</v>
      </c>
      <c r="Z1240" s="49">
        <v>6148.6059142028471</v>
      </c>
      <c r="AA1240" s="49">
        <v>7248.0426600535366</v>
      </c>
      <c r="AB1240" s="49">
        <v>10048.062232676064</v>
      </c>
      <c r="AC1240" s="49">
        <v>11990.275290789188</v>
      </c>
      <c r="AD1240" s="49">
        <v>14570.372795572266</v>
      </c>
      <c r="AE1240" s="49">
        <v>16474.025592034286</v>
      </c>
      <c r="AF1240" s="49">
        <v>18411.595707090743</v>
      </c>
      <c r="AG1240" s="49">
        <v>20544.382275527245</v>
      </c>
      <c r="AH1240" s="49">
        <v>23291.046836076861</v>
      </c>
      <c r="AJ1240" s="33" t="str">
        <f t="shared" si="38"/>
        <v/>
      </c>
      <c r="AK1240" s="33" t="str">
        <f t="shared" si="39"/>
        <v/>
      </c>
    </row>
    <row r="1241" spans="2:37" x14ac:dyDescent="0.25">
      <c r="B1241" s="79" t="s">
        <v>2058</v>
      </c>
      <c r="C1241" s="80" t="s">
        <v>4333</v>
      </c>
      <c r="D1241" s="34" t="s">
        <v>3469</v>
      </c>
      <c r="E1241" s="50">
        <v>265</v>
      </c>
      <c r="F1241" s="50">
        <v>319.39999999999998</v>
      </c>
      <c r="G1241" s="50">
        <v>387.9</v>
      </c>
      <c r="H1241" s="50">
        <v>564.9</v>
      </c>
      <c r="I1241" s="50">
        <v>686.2</v>
      </c>
      <c r="J1241" s="50">
        <v>843.1</v>
      </c>
      <c r="K1241" s="50">
        <v>962.3</v>
      </c>
      <c r="L1241" s="50">
        <v>1083</v>
      </c>
      <c r="M1241" s="50">
        <v>1207</v>
      </c>
      <c r="N1241" s="50">
        <v>1375</v>
      </c>
      <c r="O1241" s="49">
        <v>160.91098523874936</v>
      </c>
      <c r="P1241" s="49">
        <v>195.60492483930349</v>
      </c>
      <c r="Q1241" s="49">
        <v>238.5542726517879</v>
      </c>
      <c r="R1241" s="49">
        <v>346.34164726755051</v>
      </c>
      <c r="S1241" s="49">
        <v>417.38989589150185</v>
      </c>
      <c r="T1241" s="49">
        <v>506.33693012231953</v>
      </c>
      <c r="U1241" s="49">
        <v>571.30809964341188</v>
      </c>
      <c r="V1241" s="49">
        <v>633.36805265669818</v>
      </c>
      <c r="W1241" s="49">
        <v>699.06609785048204</v>
      </c>
      <c r="X1241" s="49">
        <v>779.39260707397113</v>
      </c>
      <c r="Y1241" s="49">
        <v>255.53736229443177</v>
      </c>
      <c r="Z1241" s="49">
        <v>309.49639398714424</v>
      </c>
      <c r="AA1241" s="49">
        <v>376.50414128668262</v>
      </c>
      <c r="AB1241" s="49">
        <v>544.24881706465044</v>
      </c>
      <c r="AC1241" s="49">
        <v>654.27236311355</v>
      </c>
      <c r="AD1241" s="49">
        <v>794.27561440435113</v>
      </c>
      <c r="AE1241" s="49">
        <v>898.31950721437647</v>
      </c>
      <c r="AF1241" s="49">
        <v>1004.0323820078073</v>
      </c>
      <c r="AG1241" s="49">
        <v>1113.3384293908691</v>
      </c>
      <c r="AH1241" s="49">
        <v>1260.058222417784</v>
      </c>
      <c r="AJ1241" s="33" t="str">
        <f t="shared" si="38"/>
        <v/>
      </c>
      <c r="AK1241" s="33" t="str">
        <f t="shared" si="39"/>
        <v/>
      </c>
    </row>
    <row r="1242" spans="2:37" x14ac:dyDescent="0.25">
      <c r="B1242" s="79" t="s">
        <v>2064</v>
      </c>
      <c r="C1242" s="80" t="s">
        <v>4333</v>
      </c>
      <c r="D1242" s="34" t="s">
        <v>3470</v>
      </c>
      <c r="E1242" s="50">
        <v>78.2</v>
      </c>
      <c r="F1242" s="50">
        <v>93.4</v>
      </c>
      <c r="G1242" s="50">
        <v>112.6</v>
      </c>
      <c r="H1242" s="50">
        <v>161.80000000000001</v>
      </c>
      <c r="I1242" s="50">
        <v>195.5</v>
      </c>
      <c r="J1242" s="50">
        <v>239</v>
      </c>
      <c r="K1242" s="50">
        <v>272.10000000000002</v>
      </c>
      <c r="L1242" s="50">
        <v>305.7</v>
      </c>
      <c r="M1242" s="50">
        <v>340</v>
      </c>
      <c r="N1242" s="50">
        <v>386.8</v>
      </c>
      <c r="O1242" s="49">
        <v>51.787091983526203</v>
      </c>
      <c r="P1242" s="49">
        <v>63.719481062879389</v>
      </c>
      <c r="Q1242" s="49">
        <v>78.404990907581947</v>
      </c>
      <c r="R1242" s="49">
        <v>114.34227973145748</v>
      </c>
      <c r="S1242" s="49">
        <v>137.03482318967917</v>
      </c>
      <c r="T1242" s="49">
        <v>164.70299270126284</v>
      </c>
      <c r="U1242" s="49">
        <v>184.52419650059298</v>
      </c>
      <c r="V1242" s="49">
        <v>203.03991188947515</v>
      </c>
      <c r="W1242" s="49">
        <v>222.0790464128134</v>
      </c>
      <c r="X1242" s="49">
        <v>245.01185926742647</v>
      </c>
      <c r="Y1242" s="49">
        <v>73.261000940008955</v>
      </c>
      <c r="Z1242" s="49">
        <v>88.453246843813233</v>
      </c>
      <c r="AA1242" s="49">
        <v>107.14029266591643</v>
      </c>
      <c r="AB1242" s="49">
        <v>152.61463478673369</v>
      </c>
      <c r="AC1242" s="49">
        <v>181.66472915175615</v>
      </c>
      <c r="AD1242" s="49">
        <v>218.15407708884351</v>
      </c>
      <c r="AE1242" s="49">
        <v>244.92130236225299</v>
      </c>
      <c r="AF1242" s="49">
        <v>271.93929988311601</v>
      </c>
      <c r="AG1242" s="49">
        <v>299.65862114122564</v>
      </c>
      <c r="AH1242" s="49">
        <v>336.48807909489329</v>
      </c>
      <c r="AJ1242" s="33" t="str">
        <f t="shared" si="38"/>
        <v/>
      </c>
      <c r="AK1242" s="33" t="str">
        <f t="shared" si="39"/>
        <v/>
      </c>
    </row>
    <row r="1243" spans="2:37" x14ac:dyDescent="0.25">
      <c r="B1243" s="81" t="s">
        <v>2082</v>
      </c>
      <c r="C1243" s="53" t="s">
        <v>4327</v>
      </c>
      <c r="D1243" s="53" t="s">
        <v>4307</v>
      </c>
      <c r="E1243" s="49">
        <v>4541.3217489470626</v>
      </c>
      <c r="F1243" s="49">
        <v>5474.4769540500183</v>
      </c>
      <c r="G1243" s="49">
        <v>6785.7074763729279</v>
      </c>
      <c r="H1243" s="49">
        <v>10583.412106372962</v>
      </c>
      <c r="I1243" s="49">
        <v>13461.67773252147</v>
      </c>
      <c r="J1243" s="49">
        <v>17472.712636540611</v>
      </c>
      <c r="K1243" s="49">
        <v>20896.979175249002</v>
      </c>
      <c r="L1243" s="49">
        <v>24326.352212426264</v>
      </c>
      <c r="M1243" s="49">
        <v>27978.770808224057</v>
      </c>
      <c r="N1243" s="49">
        <v>33246.699974909636</v>
      </c>
      <c r="O1243" s="49">
        <v>4541.3217489470626</v>
      </c>
      <c r="P1243" s="49">
        <v>5474.4769540500183</v>
      </c>
      <c r="Q1243" s="49">
        <v>6785.7074763729279</v>
      </c>
      <c r="R1243" s="49">
        <v>10583.412106372962</v>
      </c>
      <c r="S1243" s="49">
        <v>13461.67773252147</v>
      </c>
      <c r="T1243" s="49">
        <v>17472.712636540611</v>
      </c>
      <c r="U1243" s="49">
        <v>20896.979175249002</v>
      </c>
      <c r="V1243" s="49">
        <v>24326.352212426264</v>
      </c>
      <c r="W1243" s="49">
        <v>27978.770808224057</v>
      </c>
      <c r="X1243" s="49">
        <v>33246.699974909636</v>
      </c>
      <c r="Y1243" s="49">
        <v>4541.3217489470626</v>
      </c>
      <c r="Z1243" s="49">
        <v>5474.4769540500183</v>
      </c>
      <c r="AA1243" s="49">
        <v>6785.7074763729279</v>
      </c>
      <c r="AB1243" s="49">
        <v>10583.412106372962</v>
      </c>
      <c r="AC1243" s="49">
        <v>13461.67773252147</v>
      </c>
      <c r="AD1243" s="49">
        <v>17472.712636540611</v>
      </c>
      <c r="AE1243" s="49">
        <v>20896.979175249002</v>
      </c>
      <c r="AF1243" s="49">
        <v>24326.352212426264</v>
      </c>
      <c r="AG1243" s="49">
        <v>27978.770808224057</v>
      </c>
      <c r="AH1243" s="49">
        <v>33246.699974909636</v>
      </c>
      <c r="AJ1243" s="33" t="str">
        <f t="shared" si="38"/>
        <v/>
      </c>
      <c r="AK1243" s="33" t="str">
        <f t="shared" si="39"/>
        <v/>
      </c>
    </row>
    <row r="1244" spans="2:37" x14ac:dyDescent="0.25">
      <c r="B1244" s="81" t="s">
        <v>4308</v>
      </c>
      <c r="C1244" s="53" t="s">
        <v>4327</v>
      </c>
      <c r="D1244" s="53" t="s">
        <v>4309</v>
      </c>
      <c r="E1244" s="49">
        <v>2.9645282180637613</v>
      </c>
      <c r="F1244" s="49">
        <v>3.7769112000959977</v>
      </c>
      <c r="G1244" s="49">
        <v>4.7919446416805709</v>
      </c>
      <c r="H1244" s="49">
        <v>7.3285934829556636</v>
      </c>
      <c r="I1244" s="49">
        <v>8.8966951152822169</v>
      </c>
      <c r="J1244" s="49">
        <v>10.778292397940151</v>
      </c>
      <c r="K1244" s="49">
        <v>12.11647392721625</v>
      </c>
      <c r="L1244" s="49">
        <v>13.344212558858832</v>
      </c>
      <c r="M1244" s="49">
        <v>14.536898195133139</v>
      </c>
      <c r="N1244" s="49">
        <v>15.974954554508079</v>
      </c>
      <c r="O1244" s="49">
        <v>2.9645282180637613</v>
      </c>
      <c r="P1244" s="49">
        <v>3.7769112000959977</v>
      </c>
      <c r="Q1244" s="49">
        <v>4.7919446416805709</v>
      </c>
      <c r="R1244" s="49">
        <v>7.3285934829556636</v>
      </c>
      <c r="S1244" s="49">
        <v>8.8966951152822169</v>
      </c>
      <c r="T1244" s="49">
        <v>10.778292397940151</v>
      </c>
      <c r="U1244" s="49">
        <v>12.11647392721625</v>
      </c>
      <c r="V1244" s="49">
        <v>13.344212558858832</v>
      </c>
      <c r="W1244" s="49">
        <v>14.536898195133139</v>
      </c>
      <c r="X1244" s="49">
        <v>15.974954554508079</v>
      </c>
      <c r="Y1244" s="49">
        <v>2.9645282180637613</v>
      </c>
      <c r="Z1244" s="49">
        <v>3.7769112000959977</v>
      </c>
      <c r="AA1244" s="49">
        <v>4.7919446416805709</v>
      </c>
      <c r="AB1244" s="49">
        <v>7.3285934829556636</v>
      </c>
      <c r="AC1244" s="49">
        <v>8.8966951152822169</v>
      </c>
      <c r="AD1244" s="49">
        <v>10.778292397940151</v>
      </c>
      <c r="AE1244" s="49">
        <v>12.11647392721625</v>
      </c>
      <c r="AF1244" s="49">
        <v>13.344212558858832</v>
      </c>
      <c r="AG1244" s="49">
        <v>14.536898195133139</v>
      </c>
      <c r="AH1244" s="49">
        <v>15.974954554508079</v>
      </c>
      <c r="AJ1244" s="33" t="str">
        <f t="shared" si="38"/>
        <v/>
      </c>
      <c r="AK1244" s="33" t="str">
        <f t="shared" si="39"/>
        <v/>
      </c>
    </row>
    <row r="1245" spans="2:37" x14ac:dyDescent="0.25">
      <c r="B1245" s="81" t="s">
        <v>4310</v>
      </c>
      <c r="C1245" s="53" t="s">
        <v>4327</v>
      </c>
      <c r="D1245" s="53" t="s">
        <v>4311</v>
      </c>
      <c r="E1245" s="49">
        <v>3.0094199734002651</v>
      </c>
      <c r="F1245" s="49">
        <v>3.8393558800198044</v>
      </c>
      <c r="G1245" s="49">
        <v>4.8769247199521821</v>
      </c>
      <c r="H1245" s="49">
        <v>7.4768227523640629</v>
      </c>
      <c r="I1245" s="49">
        <v>9.08818356094522</v>
      </c>
      <c r="J1245" s="49">
        <v>11.025786089336302</v>
      </c>
      <c r="K1245" s="49">
        <v>12.406635442590195</v>
      </c>
      <c r="L1245" s="49">
        <v>13.675222925564361</v>
      </c>
      <c r="M1245" s="49">
        <v>14.909122385108317</v>
      </c>
      <c r="N1245" s="49">
        <v>16.399966024302394</v>
      </c>
      <c r="O1245" s="49">
        <v>3.0094199734002651</v>
      </c>
      <c r="P1245" s="49">
        <v>3.8393558800198044</v>
      </c>
      <c r="Q1245" s="49">
        <v>4.8769247199521821</v>
      </c>
      <c r="R1245" s="49">
        <v>7.4768227523640629</v>
      </c>
      <c r="S1245" s="49">
        <v>9.08818356094522</v>
      </c>
      <c r="T1245" s="49">
        <v>11.025786089336302</v>
      </c>
      <c r="U1245" s="49">
        <v>12.406635442590195</v>
      </c>
      <c r="V1245" s="49">
        <v>13.675222925564361</v>
      </c>
      <c r="W1245" s="49">
        <v>14.909122385108317</v>
      </c>
      <c r="X1245" s="49">
        <v>16.399966024302394</v>
      </c>
      <c r="Y1245" s="49">
        <v>3.0094199734002651</v>
      </c>
      <c r="Z1245" s="49">
        <v>3.8393558800198044</v>
      </c>
      <c r="AA1245" s="49">
        <v>4.8769247199521821</v>
      </c>
      <c r="AB1245" s="49">
        <v>7.4768227523640629</v>
      </c>
      <c r="AC1245" s="49">
        <v>9.08818356094522</v>
      </c>
      <c r="AD1245" s="49">
        <v>11.025786089336302</v>
      </c>
      <c r="AE1245" s="49">
        <v>12.406635442590195</v>
      </c>
      <c r="AF1245" s="49">
        <v>13.675222925564361</v>
      </c>
      <c r="AG1245" s="49">
        <v>14.909122385108317</v>
      </c>
      <c r="AH1245" s="49">
        <v>16.399966024302394</v>
      </c>
      <c r="AJ1245" s="33" t="str">
        <f t="shared" si="38"/>
        <v/>
      </c>
      <c r="AK1245" s="33" t="str">
        <f t="shared" si="39"/>
        <v/>
      </c>
    </row>
    <row r="1246" spans="2:37" x14ac:dyDescent="0.25">
      <c r="B1246" s="79" t="s">
        <v>2276</v>
      </c>
      <c r="C1246" s="80" t="s">
        <v>4333</v>
      </c>
      <c r="D1246" s="34" t="s">
        <v>3498</v>
      </c>
      <c r="E1246" s="50">
        <v>143</v>
      </c>
      <c r="F1246" s="50">
        <v>168</v>
      </c>
      <c r="G1246" s="50">
        <v>202</v>
      </c>
      <c r="H1246" s="50">
        <v>295</v>
      </c>
      <c r="I1246" s="50">
        <v>365</v>
      </c>
      <c r="J1246" s="50">
        <v>462</v>
      </c>
      <c r="K1246" s="50">
        <v>541</v>
      </c>
      <c r="L1246" s="50">
        <v>626</v>
      </c>
      <c r="M1246" s="50">
        <v>717</v>
      </c>
      <c r="N1246" s="50">
        <v>850</v>
      </c>
      <c r="O1246" s="49">
        <v>120.82311209652433</v>
      </c>
      <c r="P1246" s="49">
        <v>145.14072857147983</v>
      </c>
      <c r="Q1246" s="49">
        <v>175.17432516406092</v>
      </c>
      <c r="R1246" s="49">
        <v>249.07144719523734</v>
      </c>
      <c r="S1246" s="49">
        <v>296.8682510213311</v>
      </c>
      <c r="T1246" s="49">
        <v>355.77227142421941</v>
      </c>
      <c r="U1246" s="49">
        <v>398.13859004047094</v>
      </c>
      <c r="V1246" s="49">
        <v>438.22607086207074</v>
      </c>
      <c r="W1246" s="49">
        <v>480.40484710510447</v>
      </c>
      <c r="X1246" s="49">
        <v>531.15074961244079</v>
      </c>
      <c r="Y1246" s="49">
        <v>139.43308795958083</v>
      </c>
      <c r="Z1246" s="49">
        <v>164.73438979592569</v>
      </c>
      <c r="AA1246" s="49">
        <v>198.3331811375335</v>
      </c>
      <c r="AB1246" s="49">
        <v>287.34524119920621</v>
      </c>
      <c r="AC1246" s="49">
        <v>351.01268729576998</v>
      </c>
      <c r="AD1246" s="49">
        <v>435.94414204745004</v>
      </c>
      <c r="AE1246" s="49">
        <v>502.03779728376486</v>
      </c>
      <c r="AF1246" s="49">
        <v>571.55667143338144</v>
      </c>
      <c r="AG1246" s="49">
        <v>645.47123284572933</v>
      </c>
      <c r="AH1246" s="49">
        <v>749.79023559248139</v>
      </c>
      <c r="AJ1246" s="33" t="str">
        <f t="shared" si="38"/>
        <v/>
      </c>
      <c r="AK1246" s="33" t="str">
        <f t="shared" si="39"/>
        <v/>
      </c>
    </row>
    <row r="1247" spans="2:37" x14ac:dyDescent="0.25">
      <c r="B1247" s="79" t="s">
        <v>2281</v>
      </c>
      <c r="C1247" s="80" t="s">
        <v>4333</v>
      </c>
      <c r="D1247" s="34" t="s">
        <v>3500</v>
      </c>
      <c r="E1247" s="50">
        <v>982.9</v>
      </c>
      <c r="F1247" s="50">
        <v>1179.2</v>
      </c>
      <c r="G1247" s="50">
        <v>1429</v>
      </c>
      <c r="H1247" s="50">
        <v>2090</v>
      </c>
      <c r="I1247" s="50">
        <v>2557</v>
      </c>
      <c r="J1247" s="50">
        <v>3176</v>
      </c>
      <c r="K1247" s="50">
        <v>3658</v>
      </c>
      <c r="L1247" s="50">
        <v>4156</v>
      </c>
      <c r="M1247" s="50">
        <v>4674</v>
      </c>
      <c r="N1247" s="50">
        <v>5394</v>
      </c>
      <c r="O1247" s="49">
        <v>933.44667959089031</v>
      </c>
      <c r="P1247" s="49">
        <v>1080.5580461056727</v>
      </c>
      <c r="Q1247" s="49">
        <v>1263.3780234617357</v>
      </c>
      <c r="R1247" s="49">
        <v>1711.181594289953</v>
      </c>
      <c r="S1247" s="49">
        <v>2010.4830623840903</v>
      </c>
      <c r="T1247" s="49">
        <v>2384.3378664441457</v>
      </c>
      <c r="U1247" s="49">
        <v>2653.8736768734398</v>
      </c>
      <c r="V1247" s="49">
        <v>2912.8030972186143</v>
      </c>
      <c r="W1247" s="49">
        <v>3197.1452364681181</v>
      </c>
      <c r="X1247" s="49">
        <v>3537.1335167463208</v>
      </c>
      <c r="Y1247" s="49">
        <v>979.37855613185911</v>
      </c>
      <c r="Z1247" s="49">
        <v>1173.0348778816046</v>
      </c>
      <c r="AA1247" s="49">
        <v>1419.1353681685673</v>
      </c>
      <c r="AB1247" s="49">
        <v>2061.9393773548118</v>
      </c>
      <c r="AC1247" s="49">
        <v>2505.81563424141</v>
      </c>
      <c r="AD1247" s="49">
        <v>3084.9238253431317</v>
      </c>
      <c r="AE1247" s="49">
        <v>3527.0270013313184</v>
      </c>
      <c r="AF1247" s="49">
        <v>3981.4537299819831</v>
      </c>
      <c r="AG1247" s="49">
        <v>4455.8282735691537</v>
      </c>
      <c r="AH1247" s="49">
        <v>5106.3164603409787</v>
      </c>
      <c r="AJ1247" s="33" t="str">
        <f t="shared" si="38"/>
        <v/>
      </c>
      <c r="AK1247" s="33" t="str">
        <f t="shared" si="39"/>
        <v/>
      </c>
    </row>
    <row r="1248" spans="2:37" x14ac:dyDescent="0.25">
      <c r="B1248" s="81" t="s">
        <v>2283</v>
      </c>
      <c r="C1248" s="53" t="s">
        <v>4380</v>
      </c>
      <c r="D1248" s="53" t="s">
        <v>4312</v>
      </c>
      <c r="E1248" s="84" t="s">
        <v>4405</v>
      </c>
      <c r="F1248" s="84" t="s">
        <v>4405</v>
      </c>
      <c r="G1248" s="84" t="s">
        <v>4405</v>
      </c>
      <c r="H1248" s="84" t="s">
        <v>4405</v>
      </c>
      <c r="I1248" s="84" t="s">
        <v>4405</v>
      </c>
      <c r="J1248" s="84" t="s">
        <v>4405</v>
      </c>
      <c r="K1248" s="84" t="s">
        <v>4405</v>
      </c>
      <c r="L1248" s="84" t="s">
        <v>4405</v>
      </c>
      <c r="M1248" s="84" t="s">
        <v>4405</v>
      </c>
      <c r="N1248" s="84" t="s">
        <v>4405</v>
      </c>
      <c r="O1248" s="49">
        <v>963</v>
      </c>
      <c r="P1248" s="49">
        <v>1118.2201357315646</v>
      </c>
      <c r="Q1248" s="49">
        <v>1310.3975510725143</v>
      </c>
      <c r="R1248" s="49">
        <v>1783.5447071748101</v>
      </c>
      <c r="S1248" s="49">
        <v>2100.9667044112957</v>
      </c>
      <c r="T1248" s="49">
        <v>2498.8842472343135</v>
      </c>
      <c r="U1248" s="49">
        <v>2786.8937742827779</v>
      </c>
      <c r="V1248" s="49">
        <v>3064.1205035350376</v>
      </c>
      <c r="W1248" s="49">
        <v>3368.7073550906612</v>
      </c>
      <c r="X1248" s="49">
        <v>3734.4802467908139</v>
      </c>
      <c r="Y1248" s="49">
        <v>983.44444444444446</v>
      </c>
      <c r="Z1248" s="49">
        <v>1176.6666666666667</v>
      </c>
      <c r="AA1248" s="49">
        <v>1428.8888888888891</v>
      </c>
      <c r="AB1248" s="49">
        <v>2077.7777777777783</v>
      </c>
      <c r="AC1248" s="49">
        <v>2534.4444444444453</v>
      </c>
      <c r="AD1248" s="49">
        <v>3117.7777777777787</v>
      </c>
      <c r="AE1248" s="49">
        <v>3574.4444444444457</v>
      </c>
      <c r="AF1248" s="49">
        <v>4033.3333333333348</v>
      </c>
      <c r="AG1248" s="49">
        <v>4522.2222222222235</v>
      </c>
      <c r="AH1248" s="49">
        <v>5187.7777777777792</v>
      </c>
      <c r="AJ1248" s="33" t="str">
        <f t="shared" si="38"/>
        <v/>
      </c>
      <c r="AK1248" s="33" t="str">
        <f t="shared" si="39"/>
        <v/>
      </c>
    </row>
    <row r="1249" spans="2:37" x14ac:dyDescent="0.25">
      <c r="B1249" s="79" t="s">
        <v>2285</v>
      </c>
      <c r="C1249" s="80" t="s">
        <v>4333</v>
      </c>
      <c r="D1249" s="34" t="s">
        <v>3501</v>
      </c>
      <c r="E1249" s="50">
        <v>999</v>
      </c>
      <c r="F1249" s="50">
        <v>1203.8</v>
      </c>
      <c r="G1249" s="50">
        <v>1466</v>
      </c>
      <c r="H1249" s="50">
        <v>2166</v>
      </c>
      <c r="I1249" s="50">
        <v>2664</v>
      </c>
      <c r="J1249" s="50">
        <v>3330</v>
      </c>
      <c r="K1249" s="50">
        <v>3852</v>
      </c>
      <c r="L1249" s="50">
        <v>4393</v>
      </c>
      <c r="M1249" s="50">
        <v>4959</v>
      </c>
      <c r="N1249" s="50">
        <v>5748</v>
      </c>
      <c r="O1249" s="49">
        <v>998.78219315779427</v>
      </c>
      <c r="P1249" s="49">
        <v>1159.1581704089663</v>
      </c>
      <c r="Q1249" s="49">
        <v>1358.325545336254</v>
      </c>
      <c r="R1249" s="49">
        <v>1849.0162587689206</v>
      </c>
      <c r="S1249" s="49">
        <v>2178.549614542676</v>
      </c>
      <c r="T1249" s="49">
        <v>2591.9479705245476</v>
      </c>
      <c r="U1249" s="49">
        <v>2891.3436589659918</v>
      </c>
      <c r="V1249" s="49">
        <v>3179.6711122556967</v>
      </c>
      <c r="W1249" s="49">
        <v>3496.6613413860291</v>
      </c>
      <c r="X1249" s="49">
        <v>3877.5398942898591</v>
      </c>
      <c r="Y1249" s="49">
        <v>998.98449053445597</v>
      </c>
      <c r="Z1249" s="49">
        <v>1201.0098856505604</v>
      </c>
      <c r="AA1249" s="49">
        <v>1459.5867879667362</v>
      </c>
      <c r="AB1249" s="49">
        <v>2142.519722871772</v>
      </c>
      <c r="AC1249" s="49">
        <v>2618.5348581595858</v>
      </c>
      <c r="AD1249" s="49">
        <v>3245.0913594408776</v>
      </c>
      <c r="AE1249" s="49">
        <v>3726.6969989955642</v>
      </c>
      <c r="AF1249" s="49">
        <v>4222.6472335258713</v>
      </c>
      <c r="AG1249" s="49">
        <v>4742.9726981592994</v>
      </c>
      <c r="AH1249" s="49">
        <v>5458.2104061575837</v>
      </c>
      <c r="AJ1249" s="33" t="str">
        <f t="shared" si="38"/>
        <v/>
      </c>
      <c r="AK1249" s="33" t="str">
        <f t="shared" si="39"/>
        <v/>
      </c>
    </row>
    <row r="1250" spans="2:37" x14ac:dyDescent="0.25">
      <c r="B1250" s="81" t="s">
        <v>2392</v>
      </c>
      <c r="C1250" s="53" t="s">
        <v>4327</v>
      </c>
      <c r="D1250" s="53" t="s">
        <v>4313</v>
      </c>
      <c r="E1250" s="49">
        <v>914.0144096201542</v>
      </c>
      <c r="F1250" s="49">
        <v>1104.9066830169841</v>
      </c>
      <c r="G1250" s="49">
        <v>1374.9752516425747</v>
      </c>
      <c r="H1250" s="49">
        <v>2147.3294591777612</v>
      </c>
      <c r="I1250" s="49">
        <v>2732.9556809895689</v>
      </c>
      <c r="J1250" s="49">
        <v>3537.0255142495512</v>
      </c>
      <c r="K1250" s="49">
        <v>4221.8893627501602</v>
      </c>
      <c r="L1250" s="49">
        <v>4903.9882363258366</v>
      </c>
      <c r="M1250" s="49">
        <v>5624.2644281972389</v>
      </c>
      <c r="N1250" s="49">
        <v>6662.7934482782384</v>
      </c>
      <c r="O1250" s="49">
        <v>914.0144096201542</v>
      </c>
      <c r="P1250" s="49">
        <v>1104.9066830169841</v>
      </c>
      <c r="Q1250" s="49">
        <v>1374.9752516425747</v>
      </c>
      <c r="R1250" s="49">
        <v>2147.3294591777612</v>
      </c>
      <c r="S1250" s="49">
        <v>2732.9556809895689</v>
      </c>
      <c r="T1250" s="49">
        <v>3537.0255142495512</v>
      </c>
      <c r="U1250" s="49">
        <v>4221.8893627501602</v>
      </c>
      <c r="V1250" s="49">
        <v>4903.9882363258366</v>
      </c>
      <c r="W1250" s="49">
        <v>5624.2644281972389</v>
      </c>
      <c r="X1250" s="49">
        <v>6662.7934482782384</v>
      </c>
      <c r="Y1250" s="49">
        <v>914.0144096201542</v>
      </c>
      <c r="Z1250" s="49">
        <v>1104.9066830169841</v>
      </c>
      <c r="AA1250" s="49">
        <v>1374.9752516425747</v>
      </c>
      <c r="AB1250" s="49">
        <v>2147.3294591777612</v>
      </c>
      <c r="AC1250" s="49">
        <v>2732.9556809895689</v>
      </c>
      <c r="AD1250" s="49">
        <v>3537.0255142495512</v>
      </c>
      <c r="AE1250" s="49">
        <v>4221.8893627501602</v>
      </c>
      <c r="AF1250" s="49">
        <v>4903.9882363258366</v>
      </c>
      <c r="AG1250" s="49">
        <v>5624.2644281972389</v>
      </c>
      <c r="AH1250" s="49">
        <v>6662.7934482782384</v>
      </c>
      <c r="AJ1250" s="33" t="str">
        <f t="shared" si="38"/>
        <v/>
      </c>
      <c r="AK1250" s="33" t="str">
        <f t="shared" si="39"/>
        <v/>
      </c>
    </row>
    <row r="1251" spans="2:37" x14ac:dyDescent="0.25">
      <c r="B1251" s="79" t="s">
        <v>2412</v>
      </c>
      <c r="C1251" s="80" t="s">
        <v>4333</v>
      </c>
      <c r="D1251" s="34" t="s">
        <v>3521</v>
      </c>
      <c r="E1251" s="50">
        <v>148.6</v>
      </c>
      <c r="F1251" s="50">
        <v>165.4</v>
      </c>
      <c r="G1251" s="50">
        <v>185.7</v>
      </c>
      <c r="H1251" s="50">
        <v>235.3</v>
      </c>
      <c r="I1251" s="50">
        <v>267.8</v>
      </c>
      <c r="J1251" s="50">
        <v>308.8</v>
      </c>
      <c r="K1251" s="50">
        <v>339.4</v>
      </c>
      <c r="L1251" s="50">
        <v>370.1</v>
      </c>
      <c r="M1251" s="50">
        <v>401.2</v>
      </c>
      <c r="N1251" s="50">
        <v>443.2</v>
      </c>
      <c r="O1251" s="49">
        <v>114.94101882099075</v>
      </c>
      <c r="P1251" s="49">
        <v>145.99791987142308</v>
      </c>
      <c r="Q1251" s="49">
        <v>186.4625297966366</v>
      </c>
      <c r="R1251" s="49">
        <v>293.04185476529955</v>
      </c>
      <c r="S1251" s="49">
        <v>364.55423795821082</v>
      </c>
      <c r="T1251" s="49">
        <v>458.95288239832712</v>
      </c>
      <c r="U1251" s="49">
        <v>528.68635960588938</v>
      </c>
      <c r="V1251" s="49">
        <v>599.15398711138414</v>
      </c>
      <c r="W1251" s="49">
        <v>670.80074973491855</v>
      </c>
      <c r="X1251" s="49">
        <v>766.09879872662009</v>
      </c>
      <c r="Y1251" s="49">
        <v>141.74905692816623</v>
      </c>
      <c r="Z1251" s="49">
        <v>161.87234906753147</v>
      </c>
      <c r="AA1251" s="49">
        <v>185.8329180379458</v>
      </c>
      <c r="AB1251" s="49">
        <v>247.45617995058939</v>
      </c>
      <c r="AC1251" s="49">
        <v>292.58827584053336</v>
      </c>
      <c r="AD1251" s="49">
        <v>354.19505746926166</v>
      </c>
      <c r="AE1251" s="49">
        <v>402.49545320196313</v>
      </c>
      <c r="AF1251" s="49">
        <v>450.84565013279013</v>
      </c>
      <c r="AG1251" s="49">
        <v>499.92703511419552</v>
      </c>
      <c r="AH1251" s="49">
        <v>565.67885468940756</v>
      </c>
      <c r="AJ1251" s="33" t="str">
        <f t="shared" si="38"/>
        <v/>
      </c>
      <c r="AK1251" s="33" t="str">
        <f t="shared" si="39"/>
        <v/>
      </c>
    </row>
    <row r="1252" spans="2:37" s="33" customFormat="1" x14ac:dyDescent="0.25">
      <c r="B1252" s="48" t="s">
        <v>2403</v>
      </c>
      <c r="C1252" s="53" t="s">
        <v>4327</v>
      </c>
      <c r="D1252" s="80" t="s">
        <v>2404</v>
      </c>
      <c r="E1252" s="49">
        <v>1651.8364863683419</v>
      </c>
      <c r="F1252" s="49">
        <v>1977.3545638908631</v>
      </c>
      <c r="G1252" s="49">
        <v>2387.8079709264593</v>
      </c>
      <c r="H1252" s="49">
        <v>3415.8431747167142</v>
      </c>
      <c r="I1252" s="49">
        <v>4102.0087887390464</v>
      </c>
      <c r="J1252" s="49">
        <v>5000.554469592862</v>
      </c>
      <c r="K1252" s="49">
        <v>5658.874879177496</v>
      </c>
      <c r="L1252" s="49">
        <v>6320.4244047951561</v>
      </c>
      <c r="M1252" s="49">
        <v>7028.5692208094561</v>
      </c>
      <c r="N1252" s="49">
        <v>7943.8272483666597</v>
      </c>
      <c r="O1252" s="49">
        <v>1651.8364863683419</v>
      </c>
      <c r="P1252" s="49">
        <v>1977.3545638908631</v>
      </c>
      <c r="Q1252" s="49">
        <v>2387.8079709264593</v>
      </c>
      <c r="R1252" s="49">
        <v>3415.8431747167142</v>
      </c>
      <c r="S1252" s="49">
        <v>4102.0087887390464</v>
      </c>
      <c r="T1252" s="49">
        <v>5000.554469592862</v>
      </c>
      <c r="U1252" s="49">
        <v>5658.874879177496</v>
      </c>
      <c r="V1252" s="49">
        <v>6320.4244047951561</v>
      </c>
      <c r="W1252" s="49">
        <v>7028.5692208094561</v>
      </c>
      <c r="X1252" s="49">
        <v>7943.8272483666597</v>
      </c>
      <c r="Y1252" s="49">
        <v>1651.8364863683419</v>
      </c>
      <c r="Z1252" s="49">
        <v>1977.3545638908631</v>
      </c>
      <c r="AA1252" s="49">
        <v>2387.8079709264593</v>
      </c>
      <c r="AB1252" s="49">
        <v>3415.8431747167142</v>
      </c>
      <c r="AC1252" s="49">
        <v>4102.0087887390464</v>
      </c>
      <c r="AD1252" s="49">
        <v>5000.554469592862</v>
      </c>
      <c r="AE1252" s="49">
        <v>5658.874879177496</v>
      </c>
      <c r="AF1252" s="49">
        <v>6320.4244047951561</v>
      </c>
      <c r="AG1252" s="49">
        <v>7028.5692208094561</v>
      </c>
      <c r="AH1252" s="49">
        <v>7943.8272483666597</v>
      </c>
      <c r="AJ1252" s="33" t="str">
        <f t="shared" si="38"/>
        <v/>
      </c>
      <c r="AK1252" s="33" t="str">
        <f t="shared" si="39"/>
        <v/>
      </c>
    </row>
    <row r="1253" spans="2:37" x14ac:dyDescent="0.25">
      <c r="B1253" s="81" t="s">
        <v>2476</v>
      </c>
      <c r="C1253" s="53" t="s">
        <v>4327</v>
      </c>
      <c r="D1253" s="53" t="s">
        <v>4314</v>
      </c>
      <c r="E1253" s="49">
        <v>640.74708974278258</v>
      </c>
      <c r="F1253" s="49">
        <v>776.04919413560538</v>
      </c>
      <c r="G1253" s="49">
        <v>956.22290527664461</v>
      </c>
      <c r="H1253" s="49">
        <v>1469.6239289652481</v>
      </c>
      <c r="I1253" s="49">
        <v>1851.3510400105326</v>
      </c>
      <c r="J1253" s="49">
        <v>2384.1530418567736</v>
      </c>
      <c r="K1253" s="49">
        <v>2796.7168180568806</v>
      </c>
      <c r="L1253" s="49">
        <v>3231.5477823983942</v>
      </c>
      <c r="M1253" s="49">
        <v>3703.0349033064399</v>
      </c>
      <c r="N1253" s="49">
        <v>4343.2483532121059</v>
      </c>
      <c r="O1253" s="49">
        <v>640.74708974278258</v>
      </c>
      <c r="P1253" s="49">
        <v>776.04919413560538</v>
      </c>
      <c r="Q1253" s="49">
        <v>956.22290527664461</v>
      </c>
      <c r="R1253" s="49">
        <v>1469.6239289652481</v>
      </c>
      <c r="S1253" s="49">
        <v>1851.3510400105326</v>
      </c>
      <c r="T1253" s="49">
        <v>2384.1530418567736</v>
      </c>
      <c r="U1253" s="49">
        <v>2796.7168180568806</v>
      </c>
      <c r="V1253" s="49">
        <v>3231.5477823983942</v>
      </c>
      <c r="W1253" s="49">
        <v>3703.0349033064399</v>
      </c>
      <c r="X1253" s="49">
        <v>4343.2483532121059</v>
      </c>
      <c r="Y1253" s="49">
        <v>640.74708974278258</v>
      </c>
      <c r="Z1253" s="49">
        <v>776.04919413560538</v>
      </c>
      <c r="AA1253" s="49">
        <v>956.22290527664461</v>
      </c>
      <c r="AB1253" s="49">
        <v>1469.6239289652481</v>
      </c>
      <c r="AC1253" s="49">
        <v>1851.3510400105326</v>
      </c>
      <c r="AD1253" s="49">
        <v>2384.1530418567736</v>
      </c>
      <c r="AE1253" s="49">
        <v>2796.7168180568806</v>
      </c>
      <c r="AF1253" s="49">
        <v>3231.5477823983942</v>
      </c>
      <c r="AG1253" s="49">
        <v>3703.0349033064399</v>
      </c>
      <c r="AH1253" s="49">
        <v>4343.2483532121059</v>
      </c>
      <c r="AJ1253" s="33" t="str">
        <f t="shared" si="38"/>
        <v/>
      </c>
      <c r="AK1253" s="33" t="str">
        <f t="shared" si="39"/>
        <v/>
      </c>
    </row>
    <row r="1254" spans="2:37" x14ac:dyDescent="0.25">
      <c r="B1254" s="81" t="s">
        <v>2526</v>
      </c>
      <c r="C1254" s="53" t="s">
        <v>4327</v>
      </c>
      <c r="D1254" s="53" t="s">
        <v>4315</v>
      </c>
      <c r="E1254" s="49">
        <v>115.47162178740375</v>
      </c>
      <c r="F1254" s="49">
        <v>146.71149645822359</v>
      </c>
      <c r="G1254" s="49">
        <v>187.75608394414252</v>
      </c>
      <c r="H1254" s="49">
        <v>300.68464373635254</v>
      </c>
      <c r="I1254" s="49">
        <v>379.60345294911787</v>
      </c>
      <c r="J1254" s="49">
        <v>487.02622245213479</v>
      </c>
      <c r="K1254" s="49">
        <v>568.64080473312015</v>
      </c>
      <c r="L1254" s="49">
        <v>652.84752039450098</v>
      </c>
      <c r="M1254" s="49">
        <v>740.08315831556331</v>
      </c>
      <c r="N1254" s="49">
        <v>858.8129225464678</v>
      </c>
      <c r="O1254" s="49">
        <v>115.47162178740375</v>
      </c>
      <c r="P1254" s="49">
        <v>146.71149645822359</v>
      </c>
      <c r="Q1254" s="49">
        <v>187.75608394414252</v>
      </c>
      <c r="R1254" s="49">
        <v>300.68464373635254</v>
      </c>
      <c r="S1254" s="49">
        <v>379.60345294911787</v>
      </c>
      <c r="T1254" s="49">
        <v>487.02622245213479</v>
      </c>
      <c r="U1254" s="49">
        <v>568.64080473312015</v>
      </c>
      <c r="V1254" s="49">
        <v>652.84752039450098</v>
      </c>
      <c r="W1254" s="49">
        <v>740.08315831556331</v>
      </c>
      <c r="X1254" s="49">
        <v>858.8129225464678</v>
      </c>
      <c r="Y1254" s="49">
        <v>115.47162178740375</v>
      </c>
      <c r="Z1254" s="49">
        <v>146.71149645822359</v>
      </c>
      <c r="AA1254" s="49">
        <v>187.75608394414252</v>
      </c>
      <c r="AB1254" s="49">
        <v>300.68464373635254</v>
      </c>
      <c r="AC1254" s="49">
        <v>379.60345294911787</v>
      </c>
      <c r="AD1254" s="49">
        <v>487.02622245213479</v>
      </c>
      <c r="AE1254" s="49">
        <v>568.64080473312015</v>
      </c>
      <c r="AF1254" s="49">
        <v>652.84752039450098</v>
      </c>
      <c r="AG1254" s="49">
        <v>740.08315831556331</v>
      </c>
      <c r="AH1254" s="49">
        <v>858.8129225464678</v>
      </c>
      <c r="AJ1254" s="33" t="str">
        <f t="shared" si="38"/>
        <v/>
      </c>
      <c r="AK1254" s="33" t="str">
        <f t="shared" si="39"/>
        <v/>
      </c>
    </row>
    <row r="1255" spans="2:37" x14ac:dyDescent="0.25">
      <c r="B1255" s="81" t="s">
        <v>2530</v>
      </c>
      <c r="C1255" s="53" t="s">
        <v>4327</v>
      </c>
      <c r="D1255" s="53" t="s">
        <v>4316</v>
      </c>
      <c r="E1255" s="49">
        <v>183.80177479784641</v>
      </c>
      <c r="F1255" s="49">
        <v>227.13278755881291</v>
      </c>
      <c r="G1255" s="49">
        <v>282.20313096875395</v>
      </c>
      <c r="H1255" s="49">
        <v>421.41379792256242</v>
      </c>
      <c r="I1255" s="49">
        <v>511.83104676161446</v>
      </c>
      <c r="J1255" s="49">
        <v>628.91503685253906</v>
      </c>
      <c r="K1255" s="49">
        <v>714.0684626560809</v>
      </c>
      <c r="L1255" s="49">
        <v>798.92236323673831</v>
      </c>
      <c r="M1255" s="49">
        <v>885.85439261227407</v>
      </c>
      <c r="N1255" s="49">
        <v>999.34014314613137</v>
      </c>
      <c r="O1255" s="49">
        <v>183.80177479784641</v>
      </c>
      <c r="P1255" s="49">
        <v>227.13278755881291</v>
      </c>
      <c r="Q1255" s="49">
        <v>282.20313096875395</v>
      </c>
      <c r="R1255" s="49">
        <v>421.41379792256242</v>
      </c>
      <c r="S1255" s="49">
        <v>511.83104676161446</v>
      </c>
      <c r="T1255" s="49">
        <v>628.91503685253906</v>
      </c>
      <c r="U1255" s="49">
        <v>714.0684626560809</v>
      </c>
      <c r="V1255" s="49">
        <v>798.92236323673831</v>
      </c>
      <c r="W1255" s="49">
        <v>885.85439261227407</v>
      </c>
      <c r="X1255" s="49">
        <v>999.34014314613137</v>
      </c>
      <c r="Y1255" s="49">
        <v>183.80177479784641</v>
      </c>
      <c r="Z1255" s="49">
        <v>227.13278755881291</v>
      </c>
      <c r="AA1255" s="49">
        <v>282.20313096875395</v>
      </c>
      <c r="AB1255" s="49">
        <v>421.41379792256242</v>
      </c>
      <c r="AC1255" s="49">
        <v>511.83104676161446</v>
      </c>
      <c r="AD1255" s="49">
        <v>628.91503685253906</v>
      </c>
      <c r="AE1255" s="49">
        <v>714.0684626560809</v>
      </c>
      <c r="AF1255" s="49">
        <v>798.92236323673831</v>
      </c>
      <c r="AG1255" s="49">
        <v>885.85439261227407</v>
      </c>
      <c r="AH1255" s="49">
        <v>999.34014314613137</v>
      </c>
      <c r="AJ1255" s="33" t="str">
        <f t="shared" si="38"/>
        <v/>
      </c>
      <c r="AK1255" s="33" t="str">
        <f t="shared" si="39"/>
        <v/>
      </c>
    </row>
    <row r="1256" spans="2:37" x14ac:dyDescent="0.25">
      <c r="B1256" s="81" t="s">
        <v>2532</v>
      </c>
      <c r="C1256" s="53" t="s">
        <v>4327</v>
      </c>
      <c r="D1256" s="53" t="s">
        <v>4317</v>
      </c>
      <c r="E1256" s="49">
        <v>160.06785965694723</v>
      </c>
      <c r="F1256" s="49">
        <v>199.19660616338373</v>
      </c>
      <c r="G1256" s="49">
        <v>249.71556685036705</v>
      </c>
      <c r="H1256" s="49">
        <v>381.38099801864087</v>
      </c>
      <c r="I1256" s="49">
        <v>469.26502223453656</v>
      </c>
      <c r="J1256" s="49">
        <v>585.24948776137808</v>
      </c>
      <c r="K1256" s="49">
        <v>670.72836459245502</v>
      </c>
      <c r="L1256" s="49">
        <v>757.25360542070894</v>
      </c>
      <c r="M1256" s="49">
        <v>846.02484894316547</v>
      </c>
      <c r="N1256" s="49">
        <v>963.87285384285178</v>
      </c>
      <c r="O1256" s="49">
        <v>160.06785965694723</v>
      </c>
      <c r="P1256" s="49">
        <v>199.19660616338373</v>
      </c>
      <c r="Q1256" s="49">
        <v>249.71556685036705</v>
      </c>
      <c r="R1256" s="49">
        <v>381.38099801864087</v>
      </c>
      <c r="S1256" s="49">
        <v>469.26502223453656</v>
      </c>
      <c r="T1256" s="49">
        <v>585.24948776137808</v>
      </c>
      <c r="U1256" s="49">
        <v>670.72836459245502</v>
      </c>
      <c r="V1256" s="49">
        <v>757.25360542070894</v>
      </c>
      <c r="W1256" s="49">
        <v>846.02484894316547</v>
      </c>
      <c r="X1256" s="49">
        <v>963.87285384285178</v>
      </c>
      <c r="Y1256" s="49">
        <v>160.06785965694723</v>
      </c>
      <c r="Z1256" s="49">
        <v>199.19660616338373</v>
      </c>
      <c r="AA1256" s="49">
        <v>249.71556685036705</v>
      </c>
      <c r="AB1256" s="49">
        <v>381.38099801864087</v>
      </c>
      <c r="AC1256" s="49">
        <v>469.26502223453656</v>
      </c>
      <c r="AD1256" s="49">
        <v>585.24948776137808</v>
      </c>
      <c r="AE1256" s="49">
        <v>670.72836459245502</v>
      </c>
      <c r="AF1256" s="49">
        <v>757.25360542070894</v>
      </c>
      <c r="AG1256" s="49">
        <v>846.02484894316547</v>
      </c>
      <c r="AH1256" s="49">
        <v>963.87285384285178</v>
      </c>
      <c r="AJ1256" s="33" t="str">
        <f t="shared" si="38"/>
        <v/>
      </c>
      <c r="AK1256" s="33" t="str">
        <f t="shared" si="39"/>
        <v/>
      </c>
    </row>
    <row r="1257" spans="2:37" x14ac:dyDescent="0.25">
      <c r="B1257" s="81" t="s">
        <v>2534</v>
      </c>
      <c r="C1257" s="53" t="s">
        <v>4327</v>
      </c>
      <c r="D1257" s="53" t="s">
        <v>4318</v>
      </c>
      <c r="E1257" s="49">
        <v>135.07563103399795</v>
      </c>
      <c r="F1257" s="49">
        <v>162.89860185795786</v>
      </c>
      <c r="G1257" s="49">
        <v>198.54477672843186</v>
      </c>
      <c r="H1257" s="49">
        <v>290.62034844835335</v>
      </c>
      <c r="I1257" s="49">
        <v>352.292780307474</v>
      </c>
      <c r="J1257" s="49">
        <v>432.25301968545261</v>
      </c>
      <c r="K1257" s="49">
        <v>490.73887695374896</v>
      </c>
      <c r="L1257" s="49">
        <v>549.07007494621587</v>
      </c>
      <c r="M1257" s="49">
        <v>609.76314784037118</v>
      </c>
      <c r="N1257" s="49">
        <v>687.72310436895839</v>
      </c>
      <c r="O1257" s="49">
        <v>135.07563103399795</v>
      </c>
      <c r="P1257" s="49">
        <v>162.89860185795786</v>
      </c>
      <c r="Q1257" s="49">
        <v>198.54477672843186</v>
      </c>
      <c r="R1257" s="49">
        <v>290.62034844835335</v>
      </c>
      <c r="S1257" s="49">
        <v>352.292780307474</v>
      </c>
      <c r="T1257" s="49">
        <v>432.25301968545261</v>
      </c>
      <c r="U1257" s="49">
        <v>490.73887695374896</v>
      </c>
      <c r="V1257" s="49">
        <v>549.07007494621587</v>
      </c>
      <c r="W1257" s="49">
        <v>609.76314784037118</v>
      </c>
      <c r="X1257" s="49">
        <v>687.72310436895839</v>
      </c>
      <c r="Y1257" s="49">
        <v>135.07563103399795</v>
      </c>
      <c r="Z1257" s="49">
        <v>162.89860185795786</v>
      </c>
      <c r="AA1257" s="49">
        <v>198.54477672843186</v>
      </c>
      <c r="AB1257" s="49">
        <v>290.62034844835335</v>
      </c>
      <c r="AC1257" s="49">
        <v>352.292780307474</v>
      </c>
      <c r="AD1257" s="49">
        <v>432.25301968545261</v>
      </c>
      <c r="AE1257" s="49">
        <v>490.73887695374896</v>
      </c>
      <c r="AF1257" s="49">
        <v>549.07007494621587</v>
      </c>
      <c r="AG1257" s="49">
        <v>609.76314784037118</v>
      </c>
      <c r="AH1257" s="49">
        <v>687.72310436895839</v>
      </c>
      <c r="AJ1257" s="33" t="str">
        <f t="shared" si="38"/>
        <v/>
      </c>
      <c r="AK1257" s="33" t="str">
        <f t="shared" si="39"/>
        <v/>
      </c>
    </row>
    <row r="1258" spans="2:37" x14ac:dyDescent="0.25">
      <c r="B1258" s="81" t="s">
        <v>2554</v>
      </c>
      <c r="C1258" s="53" t="s">
        <v>4327</v>
      </c>
      <c r="D1258" s="53" t="s">
        <v>4319</v>
      </c>
      <c r="E1258" s="49">
        <v>1167.4125653725009</v>
      </c>
      <c r="F1258" s="49">
        <v>1336.8834718886819</v>
      </c>
      <c r="G1258" s="49">
        <v>1549.4272485715453</v>
      </c>
      <c r="H1258" s="49">
        <v>2113.3801824669445</v>
      </c>
      <c r="I1258" s="49">
        <v>2513.2392837337738</v>
      </c>
      <c r="J1258" s="49">
        <v>3033.2504259238303</v>
      </c>
      <c r="K1258" s="49">
        <v>3422.1217108238238</v>
      </c>
      <c r="L1258" s="49">
        <v>3867.6570617075645</v>
      </c>
      <c r="M1258" s="49">
        <v>4255.7065165404583</v>
      </c>
      <c r="N1258" s="49">
        <v>4874.3807158029549</v>
      </c>
      <c r="O1258" s="49">
        <v>1167.4125653725009</v>
      </c>
      <c r="P1258" s="49">
        <v>1336.8834718886819</v>
      </c>
      <c r="Q1258" s="49">
        <v>1549.4272485715453</v>
      </c>
      <c r="R1258" s="49">
        <v>2113.3801824669445</v>
      </c>
      <c r="S1258" s="49">
        <v>2513.2392837337738</v>
      </c>
      <c r="T1258" s="49">
        <v>3033.2504259238303</v>
      </c>
      <c r="U1258" s="49">
        <v>3422.1217108238238</v>
      </c>
      <c r="V1258" s="49">
        <v>3867.6570617075645</v>
      </c>
      <c r="W1258" s="49">
        <v>4255.7065165404583</v>
      </c>
      <c r="X1258" s="49">
        <v>4874.3807158029549</v>
      </c>
      <c r="Y1258" s="49">
        <v>1167.4125653725009</v>
      </c>
      <c r="Z1258" s="49">
        <v>1336.8834718886819</v>
      </c>
      <c r="AA1258" s="49">
        <v>1549.4272485715453</v>
      </c>
      <c r="AB1258" s="49">
        <v>2113.3801824669445</v>
      </c>
      <c r="AC1258" s="49">
        <v>2513.2392837337738</v>
      </c>
      <c r="AD1258" s="49">
        <v>3033.2504259238303</v>
      </c>
      <c r="AE1258" s="49">
        <v>3422.1217108238238</v>
      </c>
      <c r="AF1258" s="49">
        <v>3867.6570617075645</v>
      </c>
      <c r="AG1258" s="49">
        <v>4255.7065165404583</v>
      </c>
      <c r="AH1258" s="49">
        <v>4874.3807158029549</v>
      </c>
      <c r="AJ1258" s="33" t="str">
        <f t="shared" si="38"/>
        <v/>
      </c>
      <c r="AK1258" s="33" t="str">
        <f t="shared" si="39"/>
        <v/>
      </c>
    </row>
    <row r="1259" spans="2:37" x14ac:dyDescent="0.25">
      <c r="B1259" s="81" t="s">
        <v>2573</v>
      </c>
      <c r="C1259" s="53" t="s">
        <v>4327</v>
      </c>
      <c r="D1259" s="53" t="s">
        <v>4320</v>
      </c>
      <c r="E1259" s="49">
        <v>2254.2032289973627</v>
      </c>
      <c r="F1259" s="49">
        <v>2590.9465288867636</v>
      </c>
      <c r="G1259" s="49">
        <v>3001.358953433893</v>
      </c>
      <c r="H1259" s="49">
        <v>4099.9953936840966</v>
      </c>
      <c r="I1259" s="49">
        <v>4873.8470738453771</v>
      </c>
      <c r="J1259" s="49">
        <v>5883.6668505373163</v>
      </c>
      <c r="K1259" s="49">
        <v>6642.5248377471735</v>
      </c>
      <c r="L1259" s="49">
        <v>7508.7537267261887</v>
      </c>
      <c r="M1259" s="49">
        <v>8276.8456945157504</v>
      </c>
      <c r="N1259" s="49">
        <v>9493.359209104261</v>
      </c>
      <c r="O1259" s="49">
        <v>2254.2032289973627</v>
      </c>
      <c r="P1259" s="49">
        <v>2590.9465288867636</v>
      </c>
      <c r="Q1259" s="49">
        <v>3001.358953433893</v>
      </c>
      <c r="R1259" s="49">
        <v>4099.9953936840966</v>
      </c>
      <c r="S1259" s="49">
        <v>4873.8470738453771</v>
      </c>
      <c r="T1259" s="49">
        <v>5883.6668505373163</v>
      </c>
      <c r="U1259" s="49">
        <v>6642.5248377471735</v>
      </c>
      <c r="V1259" s="49">
        <v>7508.7537267261887</v>
      </c>
      <c r="W1259" s="49">
        <v>8276.8456945157504</v>
      </c>
      <c r="X1259" s="49">
        <v>9493.359209104261</v>
      </c>
      <c r="Y1259" s="49">
        <v>2254.2032289973627</v>
      </c>
      <c r="Z1259" s="49">
        <v>2590.9465288867636</v>
      </c>
      <c r="AA1259" s="49">
        <v>3001.358953433893</v>
      </c>
      <c r="AB1259" s="49">
        <v>4099.9953936840966</v>
      </c>
      <c r="AC1259" s="49">
        <v>4873.8470738453771</v>
      </c>
      <c r="AD1259" s="49">
        <v>5883.6668505373163</v>
      </c>
      <c r="AE1259" s="49">
        <v>6642.5248377471735</v>
      </c>
      <c r="AF1259" s="49">
        <v>7508.7537267261887</v>
      </c>
      <c r="AG1259" s="49">
        <v>8276.8456945157504</v>
      </c>
      <c r="AH1259" s="49">
        <v>9493.359209104261</v>
      </c>
      <c r="AJ1259" s="33" t="str">
        <f t="shared" si="38"/>
        <v/>
      </c>
      <c r="AK1259" s="33" t="str">
        <f t="shared" si="39"/>
        <v/>
      </c>
    </row>
    <row r="1260" spans="2:37" s="33" customFormat="1" x14ac:dyDescent="0.25">
      <c r="B1260" s="46" t="s">
        <v>2666</v>
      </c>
      <c r="C1260" s="53" t="s">
        <v>4327</v>
      </c>
      <c r="D1260" s="80" t="s">
        <v>2667</v>
      </c>
      <c r="E1260" s="49">
        <v>566.64489142335083</v>
      </c>
      <c r="F1260" s="49">
        <v>662.43496650264899</v>
      </c>
      <c r="G1260" s="49">
        <v>785.37748064086873</v>
      </c>
      <c r="H1260" s="49">
        <v>1115.3500894001006</v>
      </c>
      <c r="I1260" s="49">
        <v>1353.0822917001342</v>
      </c>
      <c r="J1260" s="49">
        <v>1665.819428523549</v>
      </c>
      <c r="K1260" s="49">
        <v>1902.4300310882008</v>
      </c>
      <c r="L1260" s="49">
        <v>2171.3514416730345</v>
      </c>
      <c r="M1260" s="49">
        <v>2412.3174224456825</v>
      </c>
      <c r="N1260" s="49">
        <v>2791.2676660047018</v>
      </c>
      <c r="O1260" s="49">
        <v>566.64489142335083</v>
      </c>
      <c r="P1260" s="49">
        <v>662.43496650264899</v>
      </c>
      <c r="Q1260" s="49">
        <v>785.37748064086873</v>
      </c>
      <c r="R1260" s="49">
        <v>1115.3500894001006</v>
      </c>
      <c r="S1260" s="49">
        <v>1353.0822917001342</v>
      </c>
      <c r="T1260" s="49">
        <v>1665.819428523549</v>
      </c>
      <c r="U1260" s="49">
        <v>1902.4300310882008</v>
      </c>
      <c r="V1260" s="49">
        <v>2171.3514416730345</v>
      </c>
      <c r="W1260" s="49">
        <v>2412.3174224456825</v>
      </c>
      <c r="X1260" s="49">
        <v>2791.2676660047018</v>
      </c>
      <c r="Y1260" s="49">
        <v>566.64489142335083</v>
      </c>
      <c r="Z1260" s="49">
        <v>662.43496650264899</v>
      </c>
      <c r="AA1260" s="49">
        <v>785.37748064086873</v>
      </c>
      <c r="AB1260" s="49">
        <v>1115.3500894001006</v>
      </c>
      <c r="AC1260" s="49">
        <v>1353.0822917001342</v>
      </c>
      <c r="AD1260" s="49">
        <v>1665.819428523549</v>
      </c>
      <c r="AE1260" s="49">
        <v>1902.4300310882008</v>
      </c>
      <c r="AF1260" s="49">
        <v>2171.3514416730345</v>
      </c>
      <c r="AG1260" s="49">
        <v>2412.3174224456825</v>
      </c>
      <c r="AH1260" s="49">
        <v>2791.2676660047018</v>
      </c>
      <c r="AJ1260" s="33" t="str">
        <f t="shared" si="38"/>
        <v/>
      </c>
      <c r="AK1260" s="33" t="str">
        <f t="shared" si="39"/>
        <v/>
      </c>
    </row>
    <row r="1261" spans="2:37" x14ac:dyDescent="0.25">
      <c r="B1261" s="81" t="s">
        <v>2688</v>
      </c>
      <c r="C1261" s="53" t="s">
        <v>4327</v>
      </c>
      <c r="D1261" s="53" t="s">
        <v>4321</v>
      </c>
      <c r="E1261" s="49">
        <v>1838.1721942580548</v>
      </c>
      <c r="F1261" s="49">
        <v>2107.9611162252322</v>
      </c>
      <c r="G1261" s="49">
        <v>2439.7906387042999</v>
      </c>
      <c r="H1261" s="49">
        <v>3318.5347742907238</v>
      </c>
      <c r="I1261" s="49">
        <v>3928.2288948127884</v>
      </c>
      <c r="J1261" s="49">
        <v>4703.3338850642676</v>
      </c>
      <c r="K1261" s="49">
        <v>5278.0436678164588</v>
      </c>
      <c r="L1261" s="49">
        <v>5935.2832304118765</v>
      </c>
      <c r="M1261" s="49">
        <v>6499.8553976030307</v>
      </c>
      <c r="N1261" s="49">
        <v>7414.9581752975164</v>
      </c>
      <c r="O1261" s="49">
        <v>1838.1721942580548</v>
      </c>
      <c r="P1261" s="49">
        <v>2107.9611162252322</v>
      </c>
      <c r="Q1261" s="49">
        <v>2439.7906387042999</v>
      </c>
      <c r="R1261" s="49">
        <v>3318.5347742907238</v>
      </c>
      <c r="S1261" s="49">
        <v>3928.2288948127884</v>
      </c>
      <c r="T1261" s="49">
        <v>4703.3338850642676</v>
      </c>
      <c r="U1261" s="49">
        <v>5278.0436678164588</v>
      </c>
      <c r="V1261" s="49">
        <v>5935.2832304118765</v>
      </c>
      <c r="W1261" s="49">
        <v>6499.8553976030307</v>
      </c>
      <c r="X1261" s="49">
        <v>7414.9581752975164</v>
      </c>
      <c r="Y1261" s="49">
        <v>1838.1721942580548</v>
      </c>
      <c r="Z1261" s="49">
        <v>2107.9611162252322</v>
      </c>
      <c r="AA1261" s="49">
        <v>2439.7906387042999</v>
      </c>
      <c r="AB1261" s="49">
        <v>3318.5347742907238</v>
      </c>
      <c r="AC1261" s="49">
        <v>3928.2288948127884</v>
      </c>
      <c r="AD1261" s="49">
        <v>4703.3338850642676</v>
      </c>
      <c r="AE1261" s="49">
        <v>5278.0436678164588</v>
      </c>
      <c r="AF1261" s="49">
        <v>5935.2832304118765</v>
      </c>
      <c r="AG1261" s="49">
        <v>6499.8553976030307</v>
      </c>
      <c r="AH1261" s="49">
        <v>7414.9581752975164</v>
      </c>
      <c r="AJ1261" s="33" t="str">
        <f t="shared" si="38"/>
        <v/>
      </c>
      <c r="AK1261" s="33" t="str">
        <f t="shared" si="39"/>
        <v/>
      </c>
    </row>
    <row r="1262" spans="2:37" x14ac:dyDescent="0.25">
      <c r="B1262" s="81" t="s">
        <v>2696</v>
      </c>
      <c r="C1262" s="53" t="s">
        <v>4327</v>
      </c>
      <c r="D1262" s="53" t="s">
        <v>4322</v>
      </c>
      <c r="E1262" s="49">
        <v>7272.2104191419758</v>
      </c>
      <c r="F1262" s="49">
        <v>8222.6084916228301</v>
      </c>
      <c r="G1262" s="49">
        <v>9357.9267908597176</v>
      </c>
      <c r="H1262" s="49">
        <v>12360.819263056013</v>
      </c>
      <c r="I1262" s="49">
        <v>14436.4485527774</v>
      </c>
      <c r="J1262" s="49">
        <v>17092.544560516442</v>
      </c>
      <c r="K1262" s="49">
        <v>19052.42617888928</v>
      </c>
      <c r="L1262" s="49">
        <v>21339.70149092795</v>
      </c>
      <c r="M1262" s="49">
        <v>23247.172925720064</v>
      </c>
      <c r="N1262" s="49">
        <v>26381.387931413621</v>
      </c>
      <c r="O1262" s="49">
        <v>7272.2104191419758</v>
      </c>
      <c r="P1262" s="49">
        <v>8222.6084916228301</v>
      </c>
      <c r="Q1262" s="49">
        <v>9357.9267908597176</v>
      </c>
      <c r="R1262" s="49">
        <v>12360.819263056013</v>
      </c>
      <c r="S1262" s="49">
        <v>14436.4485527774</v>
      </c>
      <c r="T1262" s="49">
        <v>17092.544560516442</v>
      </c>
      <c r="U1262" s="49">
        <v>19052.42617888928</v>
      </c>
      <c r="V1262" s="49">
        <v>21339.70149092795</v>
      </c>
      <c r="W1262" s="49">
        <v>23247.172925720064</v>
      </c>
      <c r="X1262" s="49">
        <v>26381.387931413621</v>
      </c>
      <c r="Y1262" s="49">
        <v>7272.2104191419758</v>
      </c>
      <c r="Z1262" s="49">
        <v>8222.6084916228301</v>
      </c>
      <c r="AA1262" s="49">
        <v>9357.9267908597176</v>
      </c>
      <c r="AB1262" s="49">
        <v>12360.819263056013</v>
      </c>
      <c r="AC1262" s="49">
        <v>14436.4485527774</v>
      </c>
      <c r="AD1262" s="49">
        <v>17092.544560516442</v>
      </c>
      <c r="AE1262" s="49">
        <v>19052.42617888928</v>
      </c>
      <c r="AF1262" s="49">
        <v>21339.70149092795</v>
      </c>
      <c r="AG1262" s="49">
        <v>23247.172925720064</v>
      </c>
      <c r="AH1262" s="49">
        <v>26381.387931413621</v>
      </c>
      <c r="AJ1262" s="33" t="str">
        <f t="shared" si="38"/>
        <v/>
      </c>
      <c r="AK1262" s="33" t="str">
        <f t="shared" si="39"/>
        <v/>
      </c>
    </row>
    <row r="1263" spans="2:37" x14ac:dyDescent="0.25">
      <c r="B1263" s="81" t="s">
        <v>2756</v>
      </c>
      <c r="C1263" s="53" t="s">
        <v>4380</v>
      </c>
      <c r="D1263" s="53" t="s">
        <v>4323</v>
      </c>
      <c r="E1263" s="84" t="s">
        <v>4405</v>
      </c>
      <c r="F1263" s="84" t="s">
        <v>4405</v>
      </c>
      <c r="G1263" s="84" t="s">
        <v>4405</v>
      </c>
      <c r="H1263" s="84" t="s">
        <v>4405</v>
      </c>
      <c r="I1263" s="84" t="s">
        <v>4405</v>
      </c>
      <c r="J1263" s="84" t="s">
        <v>4405</v>
      </c>
      <c r="K1263" s="84" t="s">
        <v>4405</v>
      </c>
      <c r="L1263" s="84" t="s">
        <v>4405</v>
      </c>
      <c r="M1263" s="84" t="s">
        <v>4405</v>
      </c>
      <c r="N1263" s="84" t="s">
        <v>4405</v>
      </c>
      <c r="O1263" s="88">
        <v>2592.8904945630638</v>
      </c>
      <c r="P1263" s="88">
        <v>2959.791194091747</v>
      </c>
      <c r="Q1263" s="88">
        <v>3411.8910788974254</v>
      </c>
      <c r="R1263" s="88">
        <v>4614.944141736155</v>
      </c>
      <c r="S1263" s="88">
        <v>5468.5146442060759</v>
      </c>
      <c r="T1263" s="88">
        <v>6581.1076349944988</v>
      </c>
      <c r="U1263" s="88">
        <v>7416.5276712508994</v>
      </c>
      <c r="V1263" s="88">
        <v>8381.11733002445</v>
      </c>
      <c r="W1263" s="88">
        <v>9217.8681057097547</v>
      </c>
      <c r="X1263" s="88">
        <v>10565.575035285412</v>
      </c>
      <c r="Y1263" s="88">
        <v>4841.2115838616583</v>
      </c>
      <c r="Z1263" s="88">
        <v>5566.6376419923918</v>
      </c>
      <c r="AA1263" s="88">
        <v>6456.1447205669219</v>
      </c>
      <c r="AB1263" s="88">
        <v>8676.8108665155833</v>
      </c>
      <c r="AC1263" s="88">
        <v>10157.992542397287</v>
      </c>
      <c r="AD1263" s="88">
        <v>12081.048861724828</v>
      </c>
      <c r="AE1263" s="88">
        <v>13575.309475540662</v>
      </c>
      <c r="AF1263" s="88">
        <v>15150.181036622114</v>
      </c>
      <c r="AG1263" s="88">
        <v>16770.838910923485</v>
      </c>
      <c r="AH1263" s="88">
        <v>19099.861487546383</v>
      </c>
      <c r="AJ1263" s="33" t="str">
        <f t="shared" si="38"/>
        <v/>
      </c>
      <c r="AK1263" s="33" t="str">
        <f t="shared" si="39"/>
        <v/>
      </c>
    </row>
    <row r="1264" spans="2:37" x14ac:dyDescent="0.25">
      <c r="B1264" s="81" t="s">
        <v>2829</v>
      </c>
      <c r="C1264" s="53" t="s">
        <v>4327</v>
      </c>
      <c r="D1264" s="53" t="s">
        <v>4324</v>
      </c>
      <c r="E1264" s="49">
        <v>365.6120504421271</v>
      </c>
      <c r="F1264" s="49">
        <v>430.77095121741564</v>
      </c>
      <c r="G1264" s="49">
        <v>515.13274462874369</v>
      </c>
      <c r="H1264" s="49">
        <v>741.09325957448004</v>
      </c>
      <c r="I1264" s="49">
        <v>901.7361601151938</v>
      </c>
      <c r="J1264" s="49">
        <v>1109.3704398824539</v>
      </c>
      <c r="K1264" s="49">
        <v>1264.6067144283365</v>
      </c>
      <c r="L1264" s="49">
        <v>1439.3924932499478</v>
      </c>
      <c r="M1264" s="49">
        <v>1594.7447941241135</v>
      </c>
      <c r="N1264" s="49">
        <v>1838.6738967838514</v>
      </c>
      <c r="O1264" s="49">
        <v>365.6120504421271</v>
      </c>
      <c r="P1264" s="49">
        <v>430.77095121741564</v>
      </c>
      <c r="Q1264" s="49">
        <v>515.13274462874369</v>
      </c>
      <c r="R1264" s="49">
        <v>741.09325957448004</v>
      </c>
      <c r="S1264" s="49">
        <v>901.7361601151938</v>
      </c>
      <c r="T1264" s="49">
        <v>1109.3704398824539</v>
      </c>
      <c r="U1264" s="49">
        <v>1264.6067144283365</v>
      </c>
      <c r="V1264" s="49">
        <v>1439.3924932499478</v>
      </c>
      <c r="W1264" s="49">
        <v>1594.7447941241135</v>
      </c>
      <c r="X1264" s="49">
        <v>1838.6738967838514</v>
      </c>
      <c r="Y1264" s="49">
        <v>365.6120504421271</v>
      </c>
      <c r="Z1264" s="49">
        <v>430.77095121741564</v>
      </c>
      <c r="AA1264" s="49">
        <v>515.13274462874369</v>
      </c>
      <c r="AB1264" s="49">
        <v>741.09325957448004</v>
      </c>
      <c r="AC1264" s="49">
        <v>901.7361601151938</v>
      </c>
      <c r="AD1264" s="49">
        <v>1109.3704398824539</v>
      </c>
      <c r="AE1264" s="49">
        <v>1264.6067144283365</v>
      </c>
      <c r="AF1264" s="49">
        <v>1439.3924932499478</v>
      </c>
      <c r="AG1264" s="49">
        <v>1594.7447941241135</v>
      </c>
      <c r="AH1264" s="49">
        <v>1838.6738967838514</v>
      </c>
      <c r="AJ1264" s="33" t="str">
        <f t="shared" si="38"/>
        <v/>
      </c>
      <c r="AK1264" s="33" t="str">
        <f t="shared" si="39"/>
        <v/>
      </c>
    </row>
    <row r="1265" spans="2:37" x14ac:dyDescent="0.25">
      <c r="B1265" s="81" t="s">
        <v>2831</v>
      </c>
      <c r="C1265" s="53" t="s">
        <v>4327</v>
      </c>
      <c r="D1265" s="53" t="s">
        <v>4325</v>
      </c>
      <c r="E1265" s="49">
        <v>398.15561594859543</v>
      </c>
      <c r="F1265" s="49">
        <v>468.29122073015566</v>
      </c>
      <c r="G1265" s="49">
        <v>558.76311321021706</v>
      </c>
      <c r="H1265" s="49">
        <v>800.75096153101958</v>
      </c>
      <c r="I1265" s="49">
        <v>972.23153375866798</v>
      </c>
      <c r="J1265" s="49">
        <v>1193.2846279886821</v>
      </c>
      <c r="K1265" s="49">
        <v>1358.2961867014465</v>
      </c>
      <c r="L1265" s="49">
        <v>1544.1281140280464</v>
      </c>
      <c r="M1265" s="49">
        <v>1708.8319058880018</v>
      </c>
      <c r="N1265" s="49">
        <v>1967.9975500308908</v>
      </c>
      <c r="O1265" s="49">
        <v>398.15561594859543</v>
      </c>
      <c r="P1265" s="49">
        <v>468.29122073015566</v>
      </c>
      <c r="Q1265" s="49">
        <v>558.76311321021706</v>
      </c>
      <c r="R1265" s="49">
        <v>800.75096153101958</v>
      </c>
      <c r="S1265" s="49">
        <v>972.23153375866798</v>
      </c>
      <c r="T1265" s="49">
        <v>1193.2846279886821</v>
      </c>
      <c r="U1265" s="49">
        <v>1358.2961867014465</v>
      </c>
      <c r="V1265" s="49">
        <v>1544.1281140280464</v>
      </c>
      <c r="W1265" s="49">
        <v>1708.8319058880018</v>
      </c>
      <c r="X1265" s="49">
        <v>1967.9975500308908</v>
      </c>
      <c r="Y1265" s="49">
        <v>398.15561594859543</v>
      </c>
      <c r="Z1265" s="49">
        <v>468.29122073015566</v>
      </c>
      <c r="AA1265" s="49">
        <v>558.76311321021706</v>
      </c>
      <c r="AB1265" s="49">
        <v>800.75096153101958</v>
      </c>
      <c r="AC1265" s="49">
        <v>972.23153375866798</v>
      </c>
      <c r="AD1265" s="49">
        <v>1193.2846279886821</v>
      </c>
      <c r="AE1265" s="49">
        <v>1358.2961867014465</v>
      </c>
      <c r="AF1265" s="49">
        <v>1544.1281140280464</v>
      </c>
      <c r="AG1265" s="49">
        <v>1708.8319058880018</v>
      </c>
      <c r="AH1265" s="49">
        <v>1967.9975500308908</v>
      </c>
      <c r="AJ1265" s="33" t="str">
        <f t="shared" si="38"/>
        <v/>
      </c>
      <c r="AK1265" s="33" t="str">
        <f t="shared" si="39"/>
        <v/>
      </c>
    </row>
    <row r="1266" spans="2:37" x14ac:dyDescent="0.25">
      <c r="B1266" s="81" t="s">
        <v>2931</v>
      </c>
      <c r="C1266" s="53" t="s">
        <v>4380</v>
      </c>
      <c r="D1266" s="53" t="s">
        <v>4326</v>
      </c>
      <c r="E1266" s="84" t="s">
        <v>4405</v>
      </c>
      <c r="F1266" s="84" t="s">
        <v>4405</v>
      </c>
      <c r="G1266" s="84" t="s">
        <v>4405</v>
      </c>
      <c r="H1266" s="84" t="s">
        <v>4405</v>
      </c>
      <c r="I1266" s="84" t="s">
        <v>4405</v>
      </c>
      <c r="J1266" s="84" t="s">
        <v>4405</v>
      </c>
      <c r="K1266" s="84" t="s">
        <v>4405</v>
      </c>
      <c r="L1266" s="84" t="s">
        <v>4405</v>
      </c>
      <c r="M1266" s="84" t="s">
        <v>4405</v>
      </c>
      <c r="N1266" s="84" t="s">
        <v>4405</v>
      </c>
      <c r="O1266" s="49">
        <v>743.73308104982073</v>
      </c>
      <c r="P1266" s="49">
        <v>925.554536238271</v>
      </c>
      <c r="Q1266" s="49">
        <v>1166.4303127653466</v>
      </c>
      <c r="R1266" s="49">
        <v>1835.636749430131</v>
      </c>
      <c r="S1266" s="49">
        <v>2314.0519135398649</v>
      </c>
      <c r="T1266" s="49">
        <v>2933.4907978483857</v>
      </c>
      <c r="U1266" s="49">
        <v>3394.1925458164137</v>
      </c>
      <c r="V1266" s="49">
        <v>3911.5138470949219</v>
      </c>
      <c r="W1266" s="49">
        <v>4370.6802566301058</v>
      </c>
      <c r="X1266" s="49">
        <v>5084.7236717737405</v>
      </c>
      <c r="Y1266" s="49">
        <v>481.15546018022604</v>
      </c>
      <c r="Z1266" s="49">
        <v>644.07284535097199</v>
      </c>
      <c r="AA1266" s="49">
        <v>882.9766903913262</v>
      </c>
      <c r="AB1266" s="49">
        <v>1658.8426552753267</v>
      </c>
      <c r="AC1266" s="49">
        <v>2292.6568796650954</v>
      </c>
      <c r="AD1266" s="49">
        <v>3204.696868815528</v>
      </c>
      <c r="AE1266" s="49">
        <v>3957.6640817420748</v>
      </c>
      <c r="AF1266" s="49">
        <v>4798.1350221887733</v>
      </c>
      <c r="AG1266" s="49">
        <v>5698.2873176177209</v>
      </c>
      <c r="AH1266" s="49">
        <v>7073.8459221785706</v>
      </c>
      <c r="AJ1266" s="33" t="str">
        <f t="shared" si="38"/>
        <v/>
      </c>
      <c r="AK1266" s="33" t="str">
        <f t="shared" si="39"/>
        <v/>
      </c>
    </row>
    <row r="1268" spans="2:37" x14ac:dyDescent="0.25">
      <c r="B1268" s="47"/>
    </row>
    <row r="1269" spans="2:37" x14ac:dyDescent="0.25">
      <c r="B1269" s="47"/>
    </row>
    <row r="1274" spans="2:37" ht="15.75" x14ac:dyDescent="0.25">
      <c r="B1274" s="35"/>
      <c r="D1274" s="35"/>
    </row>
    <row r="1275" spans="2:37" ht="15.75" x14ac:dyDescent="0.25">
      <c r="B1275" s="35"/>
      <c r="C1275" s="33"/>
      <c r="D1275" s="35"/>
      <c r="E1275" s="33"/>
    </row>
    <row r="1276" spans="2:37" ht="15.75" x14ac:dyDescent="0.25">
      <c r="B1276" s="35"/>
      <c r="C1276" s="33"/>
      <c r="D1276" s="41"/>
      <c r="E1276" s="33"/>
    </row>
    <row r="1277" spans="2:37" ht="15.75" x14ac:dyDescent="0.25">
      <c r="B1277" s="35"/>
      <c r="C1277" s="33"/>
      <c r="D1277" s="35"/>
    </row>
    <row r="1278" spans="2:37" ht="15.75" x14ac:dyDescent="0.25">
      <c r="B1278" s="35"/>
      <c r="C1278" s="33"/>
      <c r="D1278" s="35"/>
    </row>
    <row r="1279" spans="2:37" ht="15.75" x14ac:dyDescent="0.25">
      <c r="B1279" s="35"/>
      <c r="C1279" s="33"/>
      <c r="D1279" s="35"/>
    </row>
    <row r="1280" spans="2:37" ht="15.75" x14ac:dyDescent="0.25">
      <c r="B1280" s="35"/>
      <c r="C1280" s="33"/>
      <c r="D1280" s="35"/>
    </row>
    <row r="1281" spans="2:4" ht="15.75" x14ac:dyDescent="0.25">
      <c r="B1281" s="35"/>
      <c r="C1281" s="33"/>
      <c r="D1281" s="35"/>
    </row>
    <row r="1282" spans="2:4" ht="15.75" x14ac:dyDescent="0.25">
      <c r="B1282" s="35"/>
      <c r="C1282" s="33"/>
      <c r="D1282" s="35"/>
    </row>
    <row r="1283" spans="2:4" ht="15.75" x14ac:dyDescent="0.25">
      <c r="B1283" s="35"/>
      <c r="C1283" s="33"/>
      <c r="D1283" s="35"/>
    </row>
    <row r="1284" spans="2:4" ht="15.75" x14ac:dyDescent="0.25">
      <c r="B1284" s="35"/>
      <c r="C1284" s="33"/>
      <c r="D1284" s="35"/>
    </row>
    <row r="1285" spans="2:4" ht="15.75" x14ac:dyDescent="0.25">
      <c r="B1285" s="35"/>
      <c r="C1285" s="33"/>
      <c r="D1285" s="35"/>
    </row>
    <row r="1286" spans="2:4" ht="15.75" x14ac:dyDescent="0.25">
      <c r="B1286" s="35"/>
      <c r="C1286" s="33"/>
      <c r="D1286" s="35"/>
    </row>
    <row r="1287" spans="2:4" ht="15.75" x14ac:dyDescent="0.25">
      <c r="B1287" s="35"/>
      <c r="C1287" s="33"/>
      <c r="D1287" s="35"/>
    </row>
    <row r="1288" spans="2:4" ht="15.75" x14ac:dyDescent="0.25">
      <c r="B1288" s="35"/>
      <c r="C1288" s="33"/>
      <c r="D1288" s="35"/>
    </row>
    <row r="1289" spans="2:4" ht="15.75" x14ac:dyDescent="0.25">
      <c r="B1289" s="35"/>
      <c r="C1289" s="33"/>
      <c r="D1289" s="35"/>
    </row>
    <row r="1290" spans="2:4" ht="15.75" x14ac:dyDescent="0.25">
      <c r="B1290" s="35"/>
      <c r="C1290" s="33"/>
      <c r="D1290" s="35"/>
    </row>
    <row r="1291" spans="2:4" ht="15.75" x14ac:dyDescent="0.25">
      <c r="B1291" s="35"/>
      <c r="C1291" s="33"/>
      <c r="D1291" s="35"/>
    </row>
    <row r="1292" spans="2:4" ht="15.75" x14ac:dyDescent="0.25">
      <c r="B1292" s="35"/>
      <c r="C1292" s="33"/>
      <c r="D1292" s="35"/>
    </row>
    <row r="1293" spans="2:4" ht="15.75" x14ac:dyDescent="0.25">
      <c r="B1293" s="35"/>
      <c r="C1293" s="33"/>
      <c r="D1293" s="35"/>
    </row>
    <row r="1294" spans="2:4" ht="15.75" x14ac:dyDescent="0.25">
      <c r="B1294" s="35"/>
      <c r="C1294" s="33"/>
      <c r="D1294" s="35"/>
    </row>
    <row r="1295" spans="2:4" ht="15.75" x14ac:dyDescent="0.25">
      <c r="B1295" s="35"/>
      <c r="C1295" s="33"/>
      <c r="D1295" s="35"/>
    </row>
    <row r="1296" spans="2:4" ht="15.75" x14ac:dyDescent="0.25">
      <c r="B1296" s="35"/>
      <c r="C1296" s="33"/>
      <c r="D1296" s="35"/>
    </row>
    <row r="1297" spans="2:4" ht="15.75" x14ac:dyDescent="0.25">
      <c r="B1297" s="35"/>
      <c r="C1297" s="33"/>
      <c r="D1297" s="35"/>
    </row>
    <row r="1298" spans="2:4" ht="15.75" x14ac:dyDescent="0.25">
      <c r="B1298" s="35"/>
      <c r="C1298" s="33"/>
      <c r="D1298" s="35"/>
    </row>
    <row r="1299" spans="2:4" ht="15.75" x14ac:dyDescent="0.25">
      <c r="B1299" s="35"/>
      <c r="C1299" s="33"/>
      <c r="D1299" s="35"/>
    </row>
    <row r="1300" spans="2:4" ht="15.75" x14ac:dyDescent="0.25">
      <c r="B1300" s="35"/>
      <c r="C1300" s="33"/>
      <c r="D1300" s="35"/>
    </row>
    <row r="1301" spans="2:4" ht="15.75" x14ac:dyDescent="0.25">
      <c r="B1301" s="35"/>
      <c r="C1301" s="33"/>
      <c r="D1301" s="35"/>
    </row>
    <row r="1302" spans="2:4" ht="15.75" x14ac:dyDescent="0.25">
      <c r="B1302" s="35"/>
      <c r="C1302" s="33"/>
      <c r="D1302" s="35"/>
    </row>
    <row r="1303" spans="2:4" ht="15.75" x14ac:dyDescent="0.25">
      <c r="B1303" s="35"/>
      <c r="C1303" s="33"/>
      <c r="D1303" s="35"/>
    </row>
    <row r="1304" spans="2:4" ht="15.75" x14ac:dyDescent="0.25">
      <c r="B1304" s="35"/>
      <c r="C1304" s="33"/>
      <c r="D1304" s="35"/>
    </row>
    <row r="1305" spans="2:4" ht="15.75" x14ac:dyDescent="0.25">
      <c r="B1305" s="35"/>
      <c r="C1305" s="33"/>
      <c r="D1305" s="35"/>
    </row>
    <row r="1306" spans="2:4" ht="15.75" x14ac:dyDescent="0.25">
      <c r="B1306" s="35"/>
      <c r="C1306" s="33"/>
      <c r="D1306" s="35"/>
    </row>
    <row r="1307" spans="2:4" ht="15.75" x14ac:dyDescent="0.25">
      <c r="B1307" s="35"/>
      <c r="C1307" s="33"/>
      <c r="D1307" s="35"/>
    </row>
    <row r="1308" spans="2:4" ht="15.75" x14ac:dyDescent="0.25">
      <c r="B1308" s="35"/>
      <c r="C1308" s="33"/>
      <c r="D1308" s="35"/>
    </row>
    <row r="1309" spans="2:4" ht="15.75" x14ac:dyDescent="0.25">
      <c r="B1309" s="35"/>
      <c r="C1309" s="33"/>
      <c r="D1309" s="35"/>
    </row>
    <row r="1310" spans="2:4" ht="15.75" x14ac:dyDescent="0.25">
      <c r="B1310" s="35"/>
      <c r="C1310" s="33"/>
      <c r="D1310" s="35"/>
    </row>
    <row r="1311" spans="2:4" ht="15.75" x14ac:dyDescent="0.25">
      <c r="B1311" s="35"/>
      <c r="C1311" s="33"/>
      <c r="D1311" s="35"/>
    </row>
    <row r="1312" spans="2:4" ht="15.75" x14ac:dyDescent="0.25">
      <c r="B1312" s="41"/>
      <c r="C1312" s="33"/>
      <c r="D1312" s="35"/>
    </row>
    <row r="1313" spans="2:4" ht="15.75" x14ac:dyDescent="0.25">
      <c r="B1313" s="41"/>
      <c r="C1313" s="33"/>
      <c r="D1313" s="35"/>
    </row>
    <row r="1314" spans="2:4" ht="15.75" x14ac:dyDescent="0.25">
      <c r="B1314" s="41"/>
      <c r="C1314" s="33"/>
      <c r="D1314" s="35"/>
    </row>
    <row r="1315" spans="2:4" ht="15.75" x14ac:dyDescent="0.25">
      <c r="B1315" s="41"/>
      <c r="C1315" s="33"/>
      <c r="D1315" s="35"/>
    </row>
    <row r="1316" spans="2:4" ht="15.75" x14ac:dyDescent="0.25">
      <c r="B1316" s="41"/>
      <c r="C1316" s="33"/>
      <c r="D1316" s="35"/>
    </row>
    <row r="1317" spans="2:4" ht="15.75" x14ac:dyDescent="0.25">
      <c r="B1317" s="41"/>
      <c r="C1317" s="33"/>
      <c r="D1317" s="35"/>
    </row>
    <row r="1318" spans="2:4" ht="15.75" x14ac:dyDescent="0.25">
      <c r="B1318" s="41"/>
      <c r="C1318" s="33"/>
      <c r="D1318" s="35"/>
    </row>
    <row r="1319" spans="2:4" ht="15.75" x14ac:dyDescent="0.25">
      <c r="B1319" s="41"/>
      <c r="C1319" s="33"/>
      <c r="D1319" s="35"/>
    </row>
    <row r="1320" spans="2:4" ht="15.75" x14ac:dyDescent="0.25">
      <c r="B1320" s="41"/>
      <c r="C1320" s="33"/>
      <c r="D1320" s="35"/>
    </row>
    <row r="1321" spans="2:4" ht="15.75" x14ac:dyDescent="0.25">
      <c r="B1321" s="41"/>
      <c r="C1321" s="33"/>
      <c r="D1321" s="35"/>
    </row>
    <row r="1322" spans="2:4" ht="15.75" x14ac:dyDescent="0.25">
      <c r="B1322" s="41"/>
      <c r="C1322" s="33"/>
      <c r="D1322" s="35"/>
    </row>
    <row r="1323" spans="2:4" ht="15.75" x14ac:dyDescent="0.25">
      <c r="B1323" s="41"/>
      <c r="C1323" s="33"/>
      <c r="D1323" s="35"/>
    </row>
    <row r="1324" spans="2:4" ht="15.75" x14ac:dyDescent="0.25">
      <c r="B1324" s="41"/>
      <c r="C1324" s="33"/>
      <c r="D1324" s="35"/>
    </row>
    <row r="1325" spans="2:4" ht="15.75" x14ac:dyDescent="0.25">
      <c r="B1325" s="41"/>
      <c r="C1325" s="33"/>
      <c r="D1325" s="35"/>
    </row>
    <row r="1326" spans="2:4" ht="15.75" x14ac:dyDescent="0.25">
      <c r="B1326" s="41"/>
      <c r="C1326" s="33"/>
      <c r="D1326" s="35"/>
    </row>
    <row r="1327" spans="2:4" ht="15.75" x14ac:dyDescent="0.25">
      <c r="B1327" s="41"/>
      <c r="C1327" s="33"/>
      <c r="D1327" s="35"/>
    </row>
    <row r="1328" spans="2:4" ht="15.75" x14ac:dyDescent="0.25">
      <c r="B1328" s="41"/>
      <c r="C1328" s="33"/>
      <c r="D1328" s="35"/>
    </row>
    <row r="1329" spans="2:4" ht="15.75" x14ac:dyDescent="0.25">
      <c r="B1329" s="41"/>
      <c r="C1329" s="33"/>
      <c r="D1329" s="35"/>
    </row>
    <row r="1330" spans="2:4" ht="15.75" x14ac:dyDescent="0.25">
      <c r="B1330" s="41"/>
      <c r="C1330" s="33"/>
      <c r="D1330" s="35"/>
    </row>
    <row r="1331" spans="2:4" ht="15.75" x14ac:dyDescent="0.25">
      <c r="B1331" s="41"/>
      <c r="C1331" s="33"/>
      <c r="D1331" s="35"/>
    </row>
    <row r="1332" spans="2:4" ht="15.75" x14ac:dyDescent="0.25">
      <c r="B1332" s="41"/>
      <c r="C1332" s="33"/>
      <c r="D1332" s="35"/>
    </row>
    <row r="1333" spans="2:4" ht="15.75" x14ac:dyDescent="0.25">
      <c r="B1333" s="41"/>
      <c r="C1333" s="33"/>
      <c r="D1333" s="35"/>
    </row>
    <row r="1334" spans="2:4" ht="15.75" x14ac:dyDescent="0.25">
      <c r="B1334" s="41"/>
      <c r="C1334" s="33"/>
      <c r="D1334" s="37"/>
    </row>
    <row r="1335" spans="2:4" ht="15.75" x14ac:dyDescent="0.25">
      <c r="B1335" s="41"/>
      <c r="C1335" s="33"/>
      <c r="D1335" s="35"/>
    </row>
    <row r="1336" spans="2:4" ht="15.75" x14ac:dyDescent="0.25">
      <c r="B1336" s="41"/>
      <c r="C1336" s="33"/>
      <c r="D1336" s="35"/>
    </row>
    <row r="1337" spans="2:4" ht="15.75" x14ac:dyDescent="0.25">
      <c r="B1337" s="41"/>
      <c r="C1337" s="33"/>
      <c r="D1337" s="35"/>
    </row>
    <row r="1338" spans="2:4" ht="15.75" x14ac:dyDescent="0.25">
      <c r="B1338" s="41"/>
      <c r="C1338" s="33"/>
      <c r="D1338" s="35"/>
    </row>
    <row r="1339" spans="2:4" ht="15.75" x14ac:dyDescent="0.25">
      <c r="B1339" s="41"/>
      <c r="C1339" s="33"/>
      <c r="D1339" s="35"/>
    </row>
    <row r="1340" spans="2:4" ht="15.75" x14ac:dyDescent="0.25">
      <c r="B1340" s="41"/>
      <c r="C1340" s="33"/>
      <c r="D1340" s="35"/>
    </row>
    <row r="1341" spans="2:4" ht="15.75" x14ac:dyDescent="0.25">
      <c r="B1341" s="35"/>
      <c r="C1341" s="33"/>
      <c r="D1341" s="35"/>
    </row>
    <row r="1342" spans="2:4" ht="15.75" x14ac:dyDescent="0.25">
      <c r="B1342" s="35"/>
      <c r="C1342" s="33"/>
      <c r="D1342" s="35"/>
    </row>
    <row r="1343" spans="2:4" ht="15.75" x14ac:dyDescent="0.25">
      <c r="B1343" s="41"/>
      <c r="C1343" s="33"/>
      <c r="D1343" s="35"/>
    </row>
    <row r="1344" spans="2:4" ht="15.75" x14ac:dyDescent="0.25">
      <c r="B1344" s="41"/>
      <c r="C1344" s="33"/>
      <c r="D1344" s="35"/>
    </row>
    <row r="1345" spans="2:4" ht="15.75" x14ac:dyDescent="0.25">
      <c r="B1345" s="41"/>
      <c r="C1345" s="33"/>
      <c r="D1345" s="37"/>
    </row>
    <row r="1346" spans="2:4" ht="15.75" x14ac:dyDescent="0.25">
      <c r="B1346" s="35"/>
      <c r="D1346" s="35"/>
    </row>
    <row r="1347" spans="2:4" ht="15.75" x14ac:dyDescent="0.25">
      <c r="B1347" s="35"/>
      <c r="D1347" s="35"/>
    </row>
    <row r="1348" spans="2:4" ht="15.75" x14ac:dyDescent="0.25">
      <c r="B1348" s="35"/>
      <c r="D1348" s="35"/>
    </row>
    <row r="1349" spans="2:4" ht="15.75" x14ac:dyDescent="0.25">
      <c r="B1349" s="35"/>
      <c r="D1349" s="35"/>
    </row>
    <row r="1350" spans="2:4" ht="15.75" x14ac:dyDescent="0.25">
      <c r="B1350" s="35"/>
      <c r="D1350" s="35"/>
    </row>
    <row r="1351" spans="2:4" ht="15.75" x14ac:dyDescent="0.25">
      <c r="B1351" s="35"/>
      <c r="D1351" s="35"/>
    </row>
    <row r="1352" spans="2:4" ht="15.75" x14ac:dyDescent="0.25">
      <c r="B1352" s="35"/>
      <c r="D1352" s="35"/>
    </row>
    <row r="1353" spans="2:4" ht="15.75" x14ac:dyDescent="0.25">
      <c r="B1353" s="35"/>
      <c r="D1353" s="35"/>
    </row>
    <row r="1354" spans="2:4" ht="15.75" x14ac:dyDescent="0.25">
      <c r="B1354" s="35"/>
      <c r="D1354" s="35"/>
    </row>
    <row r="1355" spans="2:4" ht="15.75" x14ac:dyDescent="0.25">
      <c r="B1355" s="35"/>
      <c r="D1355" s="35"/>
    </row>
    <row r="1356" spans="2:4" ht="15.75" x14ac:dyDescent="0.25">
      <c r="B1356" s="35"/>
      <c r="D1356" s="35"/>
    </row>
    <row r="1357" spans="2:4" ht="15.75" x14ac:dyDescent="0.25">
      <c r="B1357" s="35"/>
      <c r="D1357" s="35"/>
    </row>
    <row r="1358" spans="2:4" ht="15.75" x14ac:dyDescent="0.25">
      <c r="B1358" s="35"/>
      <c r="D1358" s="35"/>
    </row>
    <row r="1359" spans="2:4" ht="15.75" x14ac:dyDescent="0.25">
      <c r="B1359" s="35"/>
      <c r="D1359" s="35"/>
    </row>
    <row r="1360" spans="2:4" ht="15.75" x14ac:dyDescent="0.25">
      <c r="B1360" s="35"/>
      <c r="D1360" s="35"/>
    </row>
    <row r="1361" spans="2:4" ht="15.75" x14ac:dyDescent="0.25">
      <c r="B1361" s="35"/>
      <c r="D1361" s="35"/>
    </row>
    <row r="1362" spans="2:4" ht="15.75" x14ac:dyDescent="0.25">
      <c r="B1362" s="35"/>
      <c r="D1362" s="35"/>
    </row>
    <row r="1363" spans="2:4" ht="15.75" x14ac:dyDescent="0.25">
      <c r="B1363" s="35"/>
      <c r="D1363" s="35"/>
    </row>
    <row r="1364" spans="2:4" ht="15.75" x14ac:dyDescent="0.25">
      <c r="B1364" s="35"/>
      <c r="D1364" s="35"/>
    </row>
    <row r="1365" spans="2:4" ht="15.75" x14ac:dyDescent="0.25">
      <c r="B1365" s="35"/>
      <c r="D1365" s="35"/>
    </row>
    <row r="1366" spans="2:4" ht="15.75" x14ac:dyDescent="0.25">
      <c r="B1366" s="35"/>
      <c r="D1366" s="35"/>
    </row>
    <row r="1367" spans="2:4" ht="15.75" x14ac:dyDescent="0.25">
      <c r="B1367" s="35"/>
      <c r="D1367" s="35"/>
    </row>
    <row r="1368" spans="2:4" ht="15.75" x14ac:dyDescent="0.25">
      <c r="B1368" s="35"/>
      <c r="D1368" s="37"/>
    </row>
    <row r="1369" spans="2:4" ht="15.75" x14ac:dyDescent="0.25">
      <c r="B1369" s="35"/>
      <c r="D1369" s="35"/>
    </row>
    <row r="1370" spans="2:4" ht="15.75" x14ac:dyDescent="0.25">
      <c r="B1370" s="35"/>
      <c r="D1370" s="35"/>
    </row>
    <row r="1371" spans="2:4" ht="15.75" x14ac:dyDescent="0.25">
      <c r="B1371" s="35"/>
      <c r="D1371" s="35"/>
    </row>
    <row r="1372" spans="2:4" ht="15.75" x14ac:dyDescent="0.25">
      <c r="B1372" s="35"/>
      <c r="D1372" s="35"/>
    </row>
    <row r="1373" spans="2:4" ht="15.75" x14ac:dyDescent="0.25">
      <c r="B1373" s="35"/>
      <c r="D1373" s="35"/>
    </row>
    <row r="1374" spans="2:4" ht="15.75" x14ac:dyDescent="0.25">
      <c r="B1374" s="35"/>
      <c r="D1374" s="35"/>
    </row>
    <row r="1375" spans="2:4" ht="15.75" x14ac:dyDescent="0.25">
      <c r="B1375" s="35"/>
      <c r="D1375" s="35"/>
    </row>
    <row r="1376" spans="2:4" ht="15.75" x14ac:dyDescent="0.25">
      <c r="B1376" s="35"/>
      <c r="D1376" s="35"/>
    </row>
    <row r="1377" spans="2:4" ht="15.75" x14ac:dyDescent="0.25">
      <c r="B1377" s="35"/>
      <c r="D1377" s="35"/>
    </row>
    <row r="1378" spans="2:4" ht="15.75" x14ac:dyDescent="0.25">
      <c r="B1378" s="35"/>
      <c r="D1378" s="35"/>
    </row>
    <row r="1379" spans="2:4" ht="15.75" x14ac:dyDescent="0.25">
      <c r="B1379" s="35"/>
      <c r="D1379" s="35"/>
    </row>
    <row r="1380" spans="2:4" ht="15.75" x14ac:dyDescent="0.25">
      <c r="B1380" s="35"/>
      <c r="D1380" s="35"/>
    </row>
    <row r="1381" spans="2:4" ht="15.75" x14ac:dyDescent="0.25">
      <c r="B1381" s="35"/>
      <c r="D1381" s="35"/>
    </row>
    <row r="1382" spans="2:4" ht="15.75" x14ac:dyDescent="0.25">
      <c r="B1382" s="35"/>
      <c r="D1382" s="35"/>
    </row>
    <row r="1383" spans="2:4" ht="15.75" x14ac:dyDescent="0.25">
      <c r="B1383" s="35"/>
      <c r="D1383" s="35"/>
    </row>
    <row r="1384" spans="2:4" ht="15.75" x14ac:dyDescent="0.25">
      <c r="B1384" s="35"/>
      <c r="D1384" s="35"/>
    </row>
    <row r="1385" spans="2:4" ht="15.75" x14ac:dyDescent="0.25">
      <c r="B1385" s="35"/>
      <c r="D1385" s="35"/>
    </row>
    <row r="1386" spans="2:4" ht="15.75" x14ac:dyDescent="0.25">
      <c r="B1386" s="35"/>
      <c r="D1386" s="35"/>
    </row>
    <row r="1387" spans="2:4" ht="15.75" x14ac:dyDescent="0.25">
      <c r="B1387" s="35"/>
      <c r="D1387" s="35"/>
    </row>
    <row r="1388" spans="2:4" ht="15.75" x14ac:dyDescent="0.25">
      <c r="B1388" s="35"/>
      <c r="D1388" s="35"/>
    </row>
    <row r="1389" spans="2:4" ht="15.75" x14ac:dyDescent="0.25">
      <c r="B1389" s="35"/>
      <c r="D1389" s="35"/>
    </row>
    <row r="1390" spans="2:4" ht="15.75" x14ac:dyDescent="0.25">
      <c r="B1390" s="35"/>
      <c r="D1390" s="35"/>
    </row>
    <row r="1391" spans="2:4" ht="15.75" x14ac:dyDescent="0.25">
      <c r="B1391" s="35"/>
      <c r="D1391" s="35"/>
    </row>
    <row r="1392" spans="2:4" ht="15.75" x14ac:dyDescent="0.25">
      <c r="B1392" s="35"/>
      <c r="D1392" s="35"/>
    </row>
    <row r="1393" spans="2:4" ht="15.75" x14ac:dyDescent="0.25">
      <c r="B1393" s="35"/>
      <c r="D1393" s="35"/>
    </row>
    <row r="1394" spans="2:4" ht="15.75" x14ac:dyDescent="0.25">
      <c r="B1394" s="35"/>
      <c r="D1394" s="35"/>
    </row>
    <row r="1395" spans="2:4" ht="15.75" x14ac:dyDescent="0.25">
      <c r="B1395" s="35"/>
      <c r="D1395" s="35"/>
    </row>
    <row r="1396" spans="2:4" ht="15.75" x14ac:dyDescent="0.25">
      <c r="B1396" s="35"/>
      <c r="D1396" s="35"/>
    </row>
    <row r="1397" spans="2:4" ht="15.75" x14ac:dyDescent="0.25">
      <c r="B1397" s="35"/>
      <c r="D1397" s="35"/>
    </row>
    <row r="1398" spans="2:4" ht="15.75" x14ac:dyDescent="0.25">
      <c r="B1398" s="35"/>
      <c r="D1398" s="35"/>
    </row>
    <row r="1399" spans="2:4" ht="15.75" x14ac:dyDescent="0.25">
      <c r="B1399" s="35"/>
      <c r="D1399" s="35"/>
    </row>
    <row r="1400" spans="2:4" ht="15.75" x14ac:dyDescent="0.25">
      <c r="B1400" s="35"/>
      <c r="D1400" s="35"/>
    </row>
    <row r="1401" spans="2:4" ht="15.75" x14ac:dyDescent="0.25">
      <c r="B1401" s="35"/>
      <c r="D1401" s="35"/>
    </row>
    <row r="1402" spans="2:4" ht="15.75" x14ac:dyDescent="0.25">
      <c r="B1402" s="35"/>
      <c r="D1402" s="35"/>
    </row>
    <row r="1403" spans="2:4" ht="15.75" x14ac:dyDescent="0.25">
      <c r="B1403" s="35"/>
      <c r="D1403" s="35"/>
    </row>
    <row r="1404" spans="2:4" ht="15.75" x14ac:dyDescent="0.25">
      <c r="B1404" s="35"/>
      <c r="D1404" s="35"/>
    </row>
    <row r="1405" spans="2:4" ht="15.75" x14ac:dyDescent="0.25">
      <c r="B1405" s="35"/>
      <c r="D1405" s="35"/>
    </row>
    <row r="1406" spans="2:4" ht="15.75" x14ac:dyDescent="0.25">
      <c r="B1406" s="35"/>
      <c r="D1406" s="35"/>
    </row>
    <row r="1407" spans="2:4" ht="15.75" x14ac:dyDescent="0.25">
      <c r="B1407" s="35"/>
      <c r="D1407" s="35"/>
    </row>
    <row r="1408" spans="2:4" ht="15.75" x14ac:dyDescent="0.25">
      <c r="B1408" s="35"/>
      <c r="D1408" s="35"/>
    </row>
    <row r="1409" spans="2:4" ht="15.75" x14ac:dyDescent="0.25">
      <c r="B1409" s="35"/>
      <c r="D1409" s="37"/>
    </row>
    <row r="1410" spans="2:4" ht="15.75" x14ac:dyDescent="0.25">
      <c r="B1410" s="35"/>
      <c r="D1410" s="35"/>
    </row>
    <row r="1411" spans="2:4" ht="15.75" x14ac:dyDescent="0.25">
      <c r="B1411" s="35"/>
      <c r="D1411" s="35"/>
    </row>
    <row r="1412" spans="2:4" ht="15.75" x14ac:dyDescent="0.25">
      <c r="B1412" s="35"/>
      <c r="D1412" s="35"/>
    </row>
    <row r="1413" spans="2:4" ht="15.75" x14ac:dyDescent="0.25">
      <c r="B1413" s="35"/>
      <c r="D1413" s="35"/>
    </row>
    <row r="1414" spans="2:4" ht="15.75" x14ac:dyDescent="0.25">
      <c r="B1414" s="35"/>
      <c r="D1414" s="35"/>
    </row>
    <row r="1415" spans="2:4" ht="15.75" x14ac:dyDescent="0.25">
      <c r="B1415" s="35"/>
      <c r="D1415" s="35"/>
    </row>
    <row r="1416" spans="2:4" ht="15.75" x14ac:dyDescent="0.25">
      <c r="B1416" s="35"/>
      <c r="D1416" s="35"/>
    </row>
    <row r="1417" spans="2:4" ht="15.75" x14ac:dyDescent="0.25">
      <c r="B1417" s="35"/>
      <c r="D1417" s="35"/>
    </row>
    <row r="1418" spans="2:4" ht="15.75" x14ac:dyDescent="0.25">
      <c r="B1418" s="35"/>
      <c r="D1418" s="35"/>
    </row>
    <row r="1419" spans="2:4" ht="15.75" x14ac:dyDescent="0.25">
      <c r="B1419" s="35"/>
      <c r="D1419" s="35"/>
    </row>
    <row r="1420" spans="2:4" ht="15.75" x14ac:dyDescent="0.25">
      <c r="B1420" s="35"/>
      <c r="D1420" s="35"/>
    </row>
    <row r="1421" spans="2:4" ht="15.75" x14ac:dyDescent="0.25">
      <c r="B1421" s="35"/>
      <c r="D1421" s="35"/>
    </row>
    <row r="1422" spans="2:4" ht="15.75" x14ac:dyDescent="0.25">
      <c r="B1422" s="35"/>
      <c r="D1422" s="35"/>
    </row>
    <row r="1423" spans="2:4" ht="15.75" x14ac:dyDescent="0.25">
      <c r="B1423" s="35"/>
      <c r="D1423" s="35"/>
    </row>
    <row r="1424" spans="2:4" ht="15.75" x14ac:dyDescent="0.25">
      <c r="B1424" s="35"/>
      <c r="D1424" s="35"/>
    </row>
    <row r="1425" spans="2:4" ht="15.75" x14ac:dyDescent="0.25">
      <c r="B1425" s="35"/>
      <c r="D1425" s="35"/>
    </row>
    <row r="1426" spans="2:4" ht="15.75" x14ac:dyDescent="0.25">
      <c r="B1426" s="35"/>
      <c r="D1426" s="35"/>
    </row>
    <row r="1427" spans="2:4" ht="15.75" x14ac:dyDescent="0.25">
      <c r="B1427" s="35"/>
      <c r="D1427" s="35"/>
    </row>
    <row r="1428" spans="2:4" ht="15.75" x14ac:dyDescent="0.25">
      <c r="B1428" s="35"/>
      <c r="D1428" s="35"/>
    </row>
    <row r="1429" spans="2:4" ht="15.75" x14ac:dyDescent="0.25">
      <c r="B1429" s="35"/>
      <c r="D1429" s="35"/>
    </row>
    <row r="1430" spans="2:4" ht="15.75" x14ac:dyDescent="0.25">
      <c r="B1430" s="35"/>
      <c r="D1430" s="35"/>
    </row>
    <row r="1431" spans="2:4" ht="15.75" x14ac:dyDescent="0.25">
      <c r="B1431" s="35"/>
      <c r="D1431" s="35"/>
    </row>
    <row r="1432" spans="2:4" ht="15.75" x14ac:dyDescent="0.25">
      <c r="B1432" s="35"/>
      <c r="D1432" s="35"/>
    </row>
    <row r="1433" spans="2:4" ht="15.75" x14ac:dyDescent="0.25">
      <c r="B1433" s="35"/>
      <c r="D1433" s="35"/>
    </row>
    <row r="1434" spans="2:4" ht="15.75" x14ac:dyDescent="0.25">
      <c r="B1434" s="35"/>
      <c r="D1434" s="35"/>
    </row>
    <row r="1435" spans="2:4" ht="15.75" x14ac:dyDescent="0.25">
      <c r="B1435" s="35"/>
      <c r="D1435" s="35"/>
    </row>
    <row r="1436" spans="2:4" ht="15.75" x14ac:dyDescent="0.25">
      <c r="B1436" s="35"/>
      <c r="D1436" s="35"/>
    </row>
    <row r="1437" spans="2:4" ht="15.75" x14ac:dyDescent="0.25">
      <c r="B1437" s="35"/>
      <c r="D1437" s="35"/>
    </row>
    <row r="1438" spans="2:4" ht="15.75" x14ac:dyDescent="0.25">
      <c r="B1438" s="35"/>
      <c r="D1438" s="35"/>
    </row>
    <row r="1439" spans="2:4" ht="15.75" x14ac:dyDescent="0.25">
      <c r="B1439" s="35"/>
      <c r="D1439" s="35"/>
    </row>
    <row r="1440" spans="2:4" ht="15.75" x14ac:dyDescent="0.25">
      <c r="B1440" s="35"/>
      <c r="D1440" s="35"/>
    </row>
    <row r="1441" spans="2:4" ht="15.75" x14ac:dyDescent="0.25">
      <c r="B1441" s="35"/>
      <c r="D1441" s="35"/>
    </row>
    <row r="1442" spans="2:4" ht="15.75" x14ac:dyDescent="0.25">
      <c r="B1442" s="35"/>
      <c r="D1442" s="35"/>
    </row>
    <row r="1443" spans="2:4" ht="15.75" x14ac:dyDescent="0.25">
      <c r="B1443" s="35"/>
      <c r="D1443" s="35"/>
    </row>
    <row r="1444" spans="2:4" ht="15.75" x14ac:dyDescent="0.25">
      <c r="B1444" s="35"/>
      <c r="D1444" s="35"/>
    </row>
    <row r="1445" spans="2:4" ht="15.75" x14ac:dyDescent="0.25">
      <c r="B1445" s="35"/>
      <c r="D1445" s="35"/>
    </row>
    <row r="1446" spans="2:4" ht="15.75" x14ac:dyDescent="0.25">
      <c r="B1446" s="35"/>
      <c r="D1446" s="35"/>
    </row>
    <row r="1447" spans="2:4" ht="15.75" x14ac:dyDescent="0.25">
      <c r="B1447" s="35"/>
      <c r="D1447" s="35"/>
    </row>
    <row r="1448" spans="2:4" ht="15.75" x14ac:dyDescent="0.25">
      <c r="B1448" s="35"/>
      <c r="D1448" s="35"/>
    </row>
    <row r="1449" spans="2:4" ht="15.75" x14ac:dyDescent="0.25">
      <c r="B1449" s="35"/>
      <c r="D1449" s="35"/>
    </row>
    <row r="1450" spans="2:4" ht="15.75" x14ac:dyDescent="0.25">
      <c r="B1450" s="35"/>
      <c r="D1450" s="35"/>
    </row>
    <row r="1451" spans="2:4" ht="15.75" x14ac:dyDescent="0.25">
      <c r="B1451" s="35"/>
      <c r="D1451" s="35"/>
    </row>
    <row r="1452" spans="2:4" ht="15.75" x14ac:dyDescent="0.25">
      <c r="B1452" s="35"/>
      <c r="D1452" s="35"/>
    </row>
    <row r="1453" spans="2:4" ht="15.75" x14ac:dyDescent="0.25">
      <c r="B1453" s="35"/>
      <c r="D1453" s="35"/>
    </row>
    <row r="1454" spans="2:4" ht="15.75" x14ac:dyDescent="0.25">
      <c r="B1454" s="35"/>
      <c r="D1454" s="35"/>
    </row>
    <row r="1455" spans="2:4" ht="15.75" x14ac:dyDescent="0.25">
      <c r="B1455" s="35"/>
      <c r="D1455" s="35"/>
    </row>
    <row r="1456" spans="2:4" ht="15.75" x14ac:dyDescent="0.25">
      <c r="B1456" s="35"/>
      <c r="D1456" s="35"/>
    </row>
    <row r="1457" spans="2:4" ht="15.75" x14ac:dyDescent="0.25">
      <c r="B1457" s="35"/>
      <c r="D1457" s="35"/>
    </row>
    <row r="1458" spans="2:4" ht="15.75" x14ac:dyDescent="0.25">
      <c r="B1458" s="35"/>
      <c r="D1458" s="35"/>
    </row>
    <row r="1459" spans="2:4" ht="15.75" x14ac:dyDescent="0.25">
      <c r="B1459" s="35"/>
      <c r="D1459" s="35"/>
    </row>
    <row r="1460" spans="2:4" ht="15.75" x14ac:dyDescent="0.25">
      <c r="B1460" s="35"/>
      <c r="D1460" s="35"/>
    </row>
    <row r="1461" spans="2:4" ht="15.75" x14ac:dyDescent="0.25">
      <c r="B1461" s="35"/>
      <c r="D1461" s="35"/>
    </row>
    <row r="1462" spans="2:4" ht="15.75" x14ac:dyDescent="0.25">
      <c r="B1462" s="35"/>
      <c r="D1462" s="35"/>
    </row>
    <row r="1463" spans="2:4" ht="15.75" x14ac:dyDescent="0.25">
      <c r="B1463" s="35"/>
      <c r="D1463" s="35"/>
    </row>
    <row r="1464" spans="2:4" ht="15.75" x14ac:dyDescent="0.25">
      <c r="B1464" s="35"/>
      <c r="D1464" s="35"/>
    </row>
    <row r="1465" spans="2:4" ht="15.75" x14ac:dyDescent="0.25">
      <c r="B1465" s="35"/>
      <c r="D1465" s="35"/>
    </row>
    <row r="1466" spans="2:4" ht="15.75" x14ac:dyDescent="0.25">
      <c r="B1466" s="35"/>
      <c r="D1466" s="35"/>
    </row>
    <row r="1467" spans="2:4" ht="15.75" x14ac:dyDescent="0.25">
      <c r="B1467" s="35"/>
      <c r="D1467" s="35"/>
    </row>
    <row r="1468" spans="2:4" ht="15.75" x14ac:dyDescent="0.25">
      <c r="B1468" s="35"/>
      <c r="D1468" s="35"/>
    </row>
    <row r="1469" spans="2:4" ht="15.75" x14ac:dyDescent="0.25">
      <c r="B1469" s="35"/>
      <c r="D1469" s="35"/>
    </row>
    <row r="1470" spans="2:4" ht="15.75" x14ac:dyDescent="0.25">
      <c r="B1470" s="35"/>
      <c r="D1470" s="35"/>
    </row>
    <row r="1471" spans="2:4" ht="15.75" x14ac:dyDescent="0.25">
      <c r="B1471" s="35"/>
      <c r="D1471" s="35"/>
    </row>
    <row r="1472" spans="2:4" ht="15.75" x14ac:dyDescent="0.25">
      <c r="B1472" s="35"/>
      <c r="D1472" s="35"/>
    </row>
    <row r="1473" spans="2:4" ht="15.75" x14ac:dyDescent="0.25">
      <c r="B1473" s="35"/>
      <c r="D1473" s="35"/>
    </row>
    <row r="1474" spans="2:4" ht="15.75" x14ac:dyDescent="0.25">
      <c r="B1474" s="35"/>
      <c r="D1474" s="35"/>
    </row>
    <row r="1475" spans="2:4" ht="15.75" x14ac:dyDescent="0.25">
      <c r="B1475" s="35"/>
      <c r="D1475" s="35"/>
    </row>
    <row r="1476" spans="2:4" ht="15.75" x14ac:dyDescent="0.25">
      <c r="B1476" s="35"/>
      <c r="D1476" s="35"/>
    </row>
    <row r="1477" spans="2:4" ht="15.75" x14ac:dyDescent="0.25">
      <c r="B1477" s="35"/>
      <c r="D1477" s="35"/>
    </row>
    <row r="1478" spans="2:4" ht="15.75" x14ac:dyDescent="0.25">
      <c r="B1478" s="35"/>
      <c r="D1478" s="35"/>
    </row>
    <row r="1479" spans="2:4" ht="15.75" x14ac:dyDescent="0.25">
      <c r="B1479" s="35"/>
      <c r="D1479" s="37"/>
    </row>
    <row r="1480" spans="2:4" ht="15.75" x14ac:dyDescent="0.25">
      <c r="B1480" s="35"/>
      <c r="D1480" s="35"/>
    </row>
    <row r="1481" spans="2:4" ht="15.75" x14ac:dyDescent="0.25">
      <c r="B1481" s="35"/>
      <c r="D1481" s="35"/>
    </row>
    <row r="1482" spans="2:4" ht="15.75" x14ac:dyDescent="0.25">
      <c r="B1482" s="35"/>
      <c r="D1482" s="35"/>
    </row>
    <row r="1483" spans="2:4" ht="15.75" x14ac:dyDescent="0.25">
      <c r="B1483" s="35"/>
      <c r="D1483" s="35"/>
    </row>
    <row r="1484" spans="2:4" ht="15.75" x14ac:dyDescent="0.25">
      <c r="B1484" s="35"/>
      <c r="D1484" s="35"/>
    </row>
    <row r="1485" spans="2:4" ht="15.75" x14ac:dyDescent="0.25">
      <c r="B1485" s="35"/>
      <c r="D1485" s="35"/>
    </row>
    <row r="1486" spans="2:4" ht="15.75" x14ac:dyDescent="0.25">
      <c r="B1486" s="35"/>
      <c r="D1486" s="35"/>
    </row>
    <row r="1487" spans="2:4" ht="15.75" x14ac:dyDescent="0.25">
      <c r="B1487" s="35"/>
      <c r="D1487" s="35"/>
    </row>
    <row r="1488" spans="2:4" ht="15.75" x14ac:dyDescent="0.25">
      <c r="B1488" s="35"/>
      <c r="D1488" s="35"/>
    </row>
    <row r="1489" spans="2:4" ht="15.75" x14ac:dyDescent="0.25">
      <c r="B1489" s="35"/>
      <c r="D1489" s="35"/>
    </row>
    <row r="1490" spans="2:4" ht="15.75" x14ac:dyDescent="0.25">
      <c r="B1490" s="35"/>
      <c r="D1490" s="35"/>
    </row>
    <row r="1491" spans="2:4" ht="15.75" x14ac:dyDescent="0.25">
      <c r="B1491" s="35"/>
      <c r="D1491" s="35"/>
    </row>
    <row r="1492" spans="2:4" ht="15.75" x14ac:dyDescent="0.25">
      <c r="B1492" s="35"/>
      <c r="D1492" s="35"/>
    </row>
    <row r="1493" spans="2:4" ht="15.75" x14ac:dyDescent="0.25">
      <c r="B1493" s="35"/>
      <c r="D1493" s="35"/>
    </row>
    <row r="1494" spans="2:4" ht="15.75" x14ac:dyDescent="0.25">
      <c r="B1494" s="35"/>
      <c r="D1494" s="35"/>
    </row>
    <row r="1495" spans="2:4" ht="15.75" x14ac:dyDescent="0.25">
      <c r="B1495" s="35"/>
      <c r="D1495" s="35"/>
    </row>
    <row r="1496" spans="2:4" ht="15.75" x14ac:dyDescent="0.25">
      <c r="B1496" s="35"/>
      <c r="D1496" s="35"/>
    </row>
    <row r="1497" spans="2:4" ht="15.75" x14ac:dyDescent="0.25">
      <c r="B1497" s="35"/>
      <c r="D1497" s="35"/>
    </row>
    <row r="1498" spans="2:4" ht="15.75" x14ac:dyDescent="0.25">
      <c r="B1498" s="35"/>
      <c r="D1498" s="35"/>
    </row>
    <row r="1499" spans="2:4" ht="15.75" x14ac:dyDescent="0.25">
      <c r="B1499" s="35"/>
      <c r="D1499" s="35"/>
    </row>
    <row r="1500" spans="2:4" ht="15.75" x14ac:dyDescent="0.25">
      <c r="B1500" s="35"/>
      <c r="D1500" s="35"/>
    </row>
    <row r="1501" spans="2:4" ht="15.75" x14ac:dyDescent="0.25">
      <c r="B1501" s="35"/>
      <c r="D1501" s="35"/>
    </row>
    <row r="1502" spans="2:4" ht="15.75" x14ac:dyDescent="0.25">
      <c r="B1502" s="35"/>
      <c r="D1502" s="35"/>
    </row>
    <row r="1503" spans="2:4" ht="15.75" x14ac:dyDescent="0.25">
      <c r="B1503" s="35"/>
      <c r="D1503" s="35"/>
    </row>
    <row r="1504" spans="2:4" ht="15.75" x14ac:dyDescent="0.25">
      <c r="B1504" s="35"/>
      <c r="D1504" s="35"/>
    </row>
    <row r="1505" spans="2:4" ht="15.75" x14ac:dyDescent="0.25">
      <c r="B1505" s="35"/>
      <c r="D1505" s="35"/>
    </row>
    <row r="1506" spans="2:4" ht="15.75" x14ac:dyDescent="0.25">
      <c r="B1506" s="36"/>
      <c r="D1506" s="35"/>
    </row>
    <row r="1507" spans="2:4" ht="15.75" x14ac:dyDescent="0.25">
      <c r="B1507" s="35"/>
      <c r="D1507" s="35"/>
    </row>
    <row r="1508" spans="2:4" ht="15.75" x14ac:dyDescent="0.25">
      <c r="B1508" s="35"/>
      <c r="D1508" s="35"/>
    </row>
    <row r="1509" spans="2:4" ht="15.75" x14ac:dyDescent="0.25">
      <c r="B1509" s="35"/>
      <c r="D1509" s="35"/>
    </row>
    <row r="1510" spans="2:4" ht="15.75" x14ac:dyDescent="0.25">
      <c r="B1510" s="35"/>
      <c r="D1510" s="35"/>
    </row>
    <row r="1511" spans="2:4" ht="15.75" x14ac:dyDescent="0.25">
      <c r="B1511" s="35"/>
      <c r="D1511" s="35"/>
    </row>
    <row r="1512" spans="2:4" ht="15.75" x14ac:dyDescent="0.25">
      <c r="B1512" s="35"/>
      <c r="D1512" s="35"/>
    </row>
    <row r="1513" spans="2:4" ht="15.75" x14ac:dyDescent="0.25">
      <c r="B1513" s="35"/>
      <c r="D1513" s="35"/>
    </row>
    <row r="1514" spans="2:4" ht="15.75" x14ac:dyDescent="0.25">
      <c r="B1514" s="35"/>
      <c r="D1514" s="35"/>
    </row>
    <row r="1515" spans="2:4" ht="15.75" x14ac:dyDescent="0.25">
      <c r="B1515" s="35"/>
      <c r="D1515" s="35"/>
    </row>
    <row r="1516" spans="2:4" ht="15.75" x14ac:dyDescent="0.25">
      <c r="B1516" s="35"/>
      <c r="D1516" s="35"/>
    </row>
    <row r="1517" spans="2:4" ht="15.75" x14ac:dyDescent="0.25">
      <c r="B1517" s="35"/>
      <c r="D1517" s="35"/>
    </row>
    <row r="1518" spans="2:4" ht="15.75" x14ac:dyDescent="0.25">
      <c r="B1518" s="37"/>
      <c r="D1518" s="35"/>
    </row>
    <row r="1519" spans="2:4" ht="15.75" x14ac:dyDescent="0.25">
      <c r="B1519" s="35"/>
      <c r="D1519" s="35"/>
    </row>
    <row r="1520" spans="2:4" ht="15.75" x14ac:dyDescent="0.25">
      <c r="B1520" s="35"/>
      <c r="D1520" s="35"/>
    </row>
    <row r="1521" spans="2:4" ht="15.75" x14ac:dyDescent="0.25">
      <c r="B1521" s="35"/>
      <c r="D1521" s="35"/>
    </row>
    <row r="1522" spans="2:4" ht="15.75" x14ac:dyDescent="0.25">
      <c r="B1522" s="35"/>
      <c r="D1522" s="35"/>
    </row>
    <row r="1523" spans="2:4" ht="15.75" x14ac:dyDescent="0.25">
      <c r="B1523" s="35"/>
      <c r="D1523" s="35"/>
    </row>
    <row r="1524" spans="2:4" ht="15.75" x14ac:dyDescent="0.25">
      <c r="B1524" s="35"/>
      <c r="D1524" s="35"/>
    </row>
    <row r="1525" spans="2:4" ht="15.75" x14ac:dyDescent="0.25">
      <c r="B1525" s="36"/>
      <c r="D1525" s="35"/>
    </row>
    <row r="1526" spans="2:4" ht="15.75" x14ac:dyDescent="0.25">
      <c r="B1526" s="35"/>
      <c r="D1526" s="35"/>
    </row>
    <row r="1527" spans="2:4" ht="15.75" x14ac:dyDescent="0.25">
      <c r="B1527" s="35"/>
      <c r="D1527" s="35"/>
    </row>
    <row r="1528" spans="2:4" ht="15.75" x14ac:dyDescent="0.25">
      <c r="B1528" s="35"/>
      <c r="D1528" s="35"/>
    </row>
    <row r="1529" spans="2:4" ht="15.75" x14ac:dyDescent="0.25">
      <c r="B1529" s="35"/>
      <c r="D1529" s="35"/>
    </row>
    <row r="1530" spans="2:4" ht="15.75" x14ac:dyDescent="0.25">
      <c r="B1530" s="35"/>
      <c r="D1530" s="35"/>
    </row>
    <row r="1531" spans="2:4" ht="15.75" x14ac:dyDescent="0.25">
      <c r="B1531" s="35"/>
      <c r="D1531" s="35"/>
    </row>
    <row r="1532" spans="2:4" ht="15.75" x14ac:dyDescent="0.25">
      <c r="B1532" s="35"/>
      <c r="D1532" s="35"/>
    </row>
    <row r="1533" spans="2:4" ht="15.75" x14ac:dyDescent="0.25">
      <c r="B1533" s="35"/>
      <c r="D1533" s="35"/>
    </row>
    <row r="1534" spans="2:4" ht="15.75" x14ac:dyDescent="0.25">
      <c r="B1534" s="35"/>
      <c r="D1534" s="35"/>
    </row>
    <row r="1535" spans="2:4" ht="15.75" x14ac:dyDescent="0.25">
      <c r="B1535" s="35"/>
      <c r="D1535" s="35"/>
    </row>
    <row r="1536" spans="2:4" ht="15.75" x14ac:dyDescent="0.25">
      <c r="B1536" s="35"/>
      <c r="D1536" s="35"/>
    </row>
    <row r="1537" spans="2:4" ht="15.75" x14ac:dyDescent="0.25">
      <c r="B1537" s="35"/>
      <c r="D1537" s="35"/>
    </row>
    <row r="1538" spans="2:4" ht="15.75" x14ac:dyDescent="0.25">
      <c r="B1538" s="35"/>
      <c r="D1538" s="35"/>
    </row>
    <row r="1539" spans="2:4" ht="15.75" x14ac:dyDescent="0.25">
      <c r="B1539" s="35"/>
      <c r="D1539" s="35"/>
    </row>
    <row r="1540" spans="2:4" ht="15.75" x14ac:dyDescent="0.25">
      <c r="B1540" s="35"/>
      <c r="D1540" s="35"/>
    </row>
    <row r="1541" spans="2:4" ht="15.75" x14ac:dyDescent="0.25">
      <c r="B1541" s="35"/>
      <c r="D1541" s="35"/>
    </row>
    <row r="1542" spans="2:4" ht="15.75" x14ac:dyDescent="0.25">
      <c r="B1542" s="35"/>
      <c r="D1542" s="35"/>
    </row>
    <row r="1543" spans="2:4" ht="15.75" x14ac:dyDescent="0.25">
      <c r="B1543" s="35"/>
      <c r="D1543" s="35"/>
    </row>
    <row r="1544" spans="2:4" ht="15.75" x14ac:dyDescent="0.25">
      <c r="B1544" s="35"/>
      <c r="D1544" s="35"/>
    </row>
    <row r="1545" spans="2:4" ht="15.75" x14ac:dyDescent="0.25">
      <c r="B1545" s="35"/>
      <c r="D1545" s="35"/>
    </row>
    <row r="1546" spans="2:4" ht="15.75" x14ac:dyDescent="0.25">
      <c r="B1546" s="35"/>
      <c r="D1546" s="35"/>
    </row>
    <row r="1547" spans="2:4" ht="15.75" x14ac:dyDescent="0.25">
      <c r="B1547" s="35"/>
      <c r="D1547" s="35"/>
    </row>
    <row r="1548" spans="2:4" ht="15.75" x14ac:dyDescent="0.25">
      <c r="B1548" s="35"/>
      <c r="D1548" s="35"/>
    </row>
    <row r="1549" spans="2:4" ht="15.75" x14ac:dyDescent="0.25">
      <c r="B1549" s="35"/>
      <c r="D1549" s="35"/>
    </row>
    <row r="1550" spans="2:4" ht="15.75" x14ac:dyDescent="0.25">
      <c r="B1550" s="35"/>
      <c r="D1550" s="35"/>
    </row>
    <row r="1551" spans="2:4" ht="15.75" x14ac:dyDescent="0.25">
      <c r="B1551" s="35"/>
      <c r="D1551" s="37"/>
    </row>
    <row r="1552" spans="2:4" ht="15.75" x14ac:dyDescent="0.25">
      <c r="B1552" s="35"/>
      <c r="D1552" s="35"/>
    </row>
    <row r="1553" spans="2:4" ht="15.75" x14ac:dyDescent="0.25">
      <c r="B1553" s="35"/>
      <c r="D1553" s="35"/>
    </row>
    <row r="1554" spans="2:4" ht="15.75" x14ac:dyDescent="0.25">
      <c r="B1554" s="35"/>
      <c r="D1554" s="37"/>
    </row>
    <row r="1555" spans="2:4" ht="15.75" x14ac:dyDescent="0.25">
      <c r="B1555" s="35"/>
      <c r="D1555" s="35"/>
    </row>
    <row r="1556" spans="2:4" ht="15.75" x14ac:dyDescent="0.25">
      <c r="B1556" s="35"/>
      <c r="D1556" s="35"/>
    </row>
    <row r="1557" spans="2:4" ht="15.75" x14ac:dyDescent="0.25">
      <c r="B1557" s="35"/>
      <c r="D1557" s="35"/>
    </row>
    <row r="1558" spans="2:4" ht="15.75" x14ac:dyDescent="0.25">
      <c r="B1558" s="35"/>
      <c r="D1558" s="35"/>
    </row>
    <row r="1559" spans="2:4" ht="15.75" x14ac:dyDescent="0.25">
      <c r="B1559" s="37"/>
      <c r="D1559" s="35"/>
    </row>
    <row r="1560" spans="2:4" ht="15.75" x14ac:dyDescent="0.25">
      <c r="B1560" s="35"/>
      <c r="D1560" s="35"/>
    </row>
    <row r="1561" spans="2:4" ht="15.75" x14ac:dyDescent="0.25">
      <c r="B1561" s="35"/>
      <c r="D1561" s="35"/>
    </row>
    <row r="1562" spans="2:4" ht="15.75" x14ac:dyDescent="0.25">
      <c r="B1562" s="35"/>
      <c r="D1562" s="35"/>
    </row>
    <row r="1563" spans="2:4" ht="15.75" x14ac:dyDescent="0.25">
      <c r="B1563" s="35"/>
      <c r="D1563" s="35"/>
    </row>
    <row r="1564" spans="2:4" ht="15.75" x14ac:dyDescent="0.25">
      <c r="B1564" s="35"/>
      <c r="D1564" s="35"/>
    </row>
    <row r="1565" spans="2:4" ht="15.75" x14ac:dyDescent="0.25">
      <c r="B1565" s="35"/>
      <c r="D1565" s="36"/>
    </row>
    <row r="1566" spans="2:4" ht="15.75" x14ac:dyDescent="0.25">
      <c r="B1566" s="35"/>
      <c r="D1566" s="35"/>
    </row>
    <row r="1567" spans="2:4" ht="15.75" x14ac:dyDescent="0.25">
      <c r="B1567" s="35"/>
      <c r="D1567" s="35"/>
    </row>
    <row r="1568" spans="2:4" ht="15.75" x14ac:dyDescent="0.25">
      <c r="B1568" s="35"/>
      <c r="D1568" s="35"/>
    </row>
    <row r="1569" spans="2:4" ht="15.75" x14ac:dyDescent="0.25">
      <c r="B1569" s="35"/>
      <c r="D1569" s="35"/>
    </row>
    <row r="1570" spans="2:4" ht="15.75" x14ac:dyDescent="0.25">
      <c r="B1570" s="35"/>
      <c r="D1570" s="37"/>
    </row>
    <row r="1571" spans="2:4" ht="15.75" x14ac:dyDescent="0.25">
      <c r="B1571" s="35"/>
      <c r="D1571" s="35"/>
    </row>
    <row r="1572" spans="2:4" ht="15.75" x14ac:dyDescent="0.25">
      <c r="B1572" s="35"/>
      <c r="D1572" s="35"/>
    </row>
    <row r="1573" spans="2:4" ht="15.75" x14ac:dyDescent="0.25">
      <c r="B1573" s="35"/>
      <c r="D1573" s="35"/>
    </row>
    <row r="1574" spans="2:4" ht="15.75" x14ac:dyDescent="0.25">
      <c r="B1574" s="35"/>
      <c r="D1574" s="35"/>
    </row>
    <row r="1575" spans="2:4" ht="15.75" x14ac:dyDescent="0.25">
      <c r="B1575" s="35"/>
      <c r="D1575" s="35"/>
    </row>
    <row r="1576" spans="2:4" ht="15.75" x14ac:dyDescent="0.25">
      <c r="B1576" s="35"/>
      <c r="D1576" s="35"/>
    </row>
    <row r="1577" spans="2:4" ht="15.75" x14ac:dyDescent="0.25">
      <c r="B1577" s="35"/>
      <c r="D1577" s="35"/>
    </row>
    <row r="1578" spans="2:4" ht="15.75" x14ac:dyDescent="0.25">
      <c r="B1578" s="35"/>
      <c r="D1578" s="35"/>
    </row>
    <row r="1579" spans="2:4" ht="15.75" x14ac:dyDescent="0.25">
      <c r="B1579" s="35"/>
      <c r="D1579" s="35"/>
    </row>
    <row r="1580" spans="2:4" ht="15.75" x14ac:dyDescent="0.25">
      <c r="B1580" s="35"/>
      <c r="D1580" s="35"/>
    </row>
    <row r="1581" spans="2:4" ht="15.75" x14ac:dyDescent="0.25">
      <c r="B1581" s="35"/>
      <c r="D1581" s="35"/>
    </row>
    <row r="1582" spans="2:4" ht="15.75" x14ac:dyDescent="0.25">
      <c r="B1582" s="35"/>
      <c r="D1582" s="35"/>
    </row>
    <row r="1583" spans="2:4" ht="15.75" x14ac:dyDescent="0.25">
      <c r="B1583" s="35"/>
      <c r="D1583" s="35"/>
    </row>
    <row r="1584" spans="2:4" ht="15.75" x14ac:dyDescent="0.25">
      <c r="B1584" s="35"/>
      <c r="D1584" s="35"/>
    </row>
    <row r="1585" spans="2:4" ht="15.75" x14ac:dyDescent="0.25">
      <c r="B1585" s="35"/>
      <c r="D1585" s="35"/>
    </row>
    <row r="1586" spans="2:4" ht="15.75" x14ac:dyDescent="0.25">
      <c r="B1586" s="35"/>
      <c r="D1586" s="35"/>
    </row>
    <row r="1587" spans="2:4" ht="15.75" x14ac:dyDescent="0.25">
      <c r="B1587" s="35"/>
      <c r="D1587" s="35"/>
    </row>
    <row r="1588" spans="2:4" ht="15.75" x14ac:dyDescent="0.25">
      <c r="B1588" s="35"/>
      <c r="D1588" s="35"/>
    </row>
    <row r="1589" spans="2:4" ht="15.75" x14ac:dyDescent="0.25">
      <c r="B1589" s="35"/>
      <c r="D1589" s="35"/>
    </row>
    <row r="1590" spans="2:4" ht="15.75" x14ac:dyDescent="0.25">
      <c r="B1590" s="35"/>
      <c r="D1590" s="35"/>
    </row>
    <row r="1591" spans="2:4" ht="15.75" x14ac:dyDescent="0.25">
      <c r="B1591" s="35"/>
      <c r="D1591" s="35"/>
    </row>
    <row r="1592" spans="2:4" ht="15.75" x14ac:dyDescent="0.25">
      <c r="B1592" s="35"/>
      <c r="D1592" s="35"/>
    </row>
    <row r="1593" spans="2:4" ht="15.75" x14ac:dyDescent="0.25">
      <c r="B1593" s="35"/>
      <c r="D1593" s="35"/>
    </row>
    <row r="1594" spans="2:4" ht="15.75" x14ac:dyDescent="0.25">
      <c r="B1594" s="35"/>
      <c r="D1594" s="35"/>
    </row>
    <row r="1595" spans="2:4" ht="15.75" x14ac:dyDescent="0.25">
      <c r="B1595" s="35"/>
      <c r="D1595" s="35"/>
    </row>
    <row r="1596" spans="2:4" ht="15.75" x14ac:dyDescent="0.25">
      <c r="B1596" s="35"/>
      <c r="D1596" s="35"/>
    </row>
    <row r="1597" spans="2:4" ht="15.75" x14ac:dyDescent="0.25">
      <c r="B1597" s="35"/>
      <c r="D1597" s="35"/>
    </row>
    <row r="1598" spans="2:4" ht="15.75" x14ac:dyDescent="0.25">
      <c r="B1598" s="35"/>
      <c r="D1598" s="35"/>
    </row>
    <row r="1599" spans="2:4" ht="15.75" x14ac:dyDescent="0.25">
      <c r="B1599" s="35"/>
      <c r="D1599" s="35"/>
    </row>
    <row r="1600" spans="2:4" ht="15.75" x14ac:dyDescent="0.25">
      <c r="B1600" s="35"/>
      <c r="D1600" s="35"/>
    </row>
    <row r="1601" spans="2:4" ht="15.75" x14ac:dyDescent="0.25">
      <c r="B1601" s="35"/>
      <c r="D1601" s="35"/>
    </row>
    <row r="1602" spans="2:4" ht="15.75" x14ac:dyDescent="0.25">
      <c r="B1602" s="35"/>
      <c r="D1602" s="35"/>
    </row>
    <row r="1603" spans="2:4" ht="15.75" x14ac:dyDescent="0.25">
      <c r="B1603" s="37"/>
      <c r="D1603" s="35"/>
    </row>
    <row r="1604" spans="2:4" ht="15.75" x14ac:dyDescent="0.25">
      <c r="B1604" s="35"/>
      <c r="D1604" s="35"/>
    </row>
    <row r="1605" spans="2:4" ht="15.75" x14ac:dyDescent="0.25">
      <c r="B1605" s="35"/>
      <c r="D1605" s="35"/>
    </row>
    <row r="1606" spans="2:4" ht="15.75" x14ac:dyDescent="0.25">
      <c r="B1606" s="35"/>
      <c r="D1606" s="35"/>
    </row>
    <row r="1607" spans="2:4" ht="15.75" x14ac:dyDescent="0.25">
      <c r="B1607" s="35"/>
      <c r="D1607" s="35"/>
    </row>
    <row r="1608" spans="2:4" ht="15.75" x14ac:dyDescent="0.25">
      <c r="B1608" s="35"/>
      <c r="D1608" s="35"/>
    </row>
    <row r="1609" spans="2:4" ht="15.75" x14ac:dyDescent="0.25">
      <c r="B1609" s="35"/>
      <c r="D1609" s="35"/>
    </row>
    <row r="1610" spans="2:4" ht="15.75" x14ac:dyDescent="0.25">
      <c r="B1610" s="35"/>
      <c r="D1610" s="35"/>
    </row>
    <row r="1611" spans="2:4" ht="15.75" x14ac:dyDescent="0.25">
      <c r="B1611" s="35"/>
      <c r="D1611" s="35"/>
    </row>
    <row r="1612" spans="2:4" ht="15.75" x14ac:dyDescent="0.25">
      <c r="B1612" s="35"/>
      <c r="D1612" s="35"/>
    </row>
    <row r="1613" spans="2:4" ht="15.75" x14ac:dyDescent="0.25">
      <c r="B1613" s="35"/>
      <c r="D1613" s="35"/>
    </row>
    <row r="1614" spans="2:4" ht="15.75" x14ac:dyDescent="0.25">
      <c r="B1614" s="35"/>
      <c r="D1614" s="35"/>
    </row>
    <row r="1615" spans="2:4" ht="15.75" x14ac:dyDescent="0.25">
      <c r="B1615" s="35"/>
      <c r="D1615" s="35"/>
    </row>
    <row r="1616" spans="2:4" ht="15.75" x14ac:dyDescent="0.25">
      <c r="B1616" s="35"/>
      <c r="D1616" s="35"/>
    </row>
    <row r="1617" spans="2:4" ht="15.75" x14ac:dyDescent="0.25">
      <c r="B1617" s="35"/>
      <c r="D1617" s="35"/>
    </row>
    <row r="1618" spans="2:4" ht="15.75" x14ac:dyDescent="0.25">
      <c r="B1618" s="35"/>
      <c r="D1618" s="35"/>
    </row>
    <row r="1619" spans="2:4" ht="15.75" x14ac:dyDescent="0.25">
      <c r="B1619" s="35"/>
      <c r="D1619" s="35"/>
    </row>
    <row r="1620" spans="2:4" ht="15.75" x14ac:dyDescent="0.25">
      <c r="B1620" s="35"/>
      <c r="D1620" s="35"/>
    </row>
    <row r="1621" spans="2:4" ht="15.75" x14ac:dyDescent="0.25">
      <c r="B1621" s="35"/>
      <c r="D1621" s="35"/>
    </row>
    <row r="1622" spans="2:4" ht="15.75" x14ac:dyDescent="0.25">
      <c r="B1622" s="35"/>
      <c r="D1622" s="35"/>
    </row>
    <row r="1623" spans="2:4" ht="15.75" x14ac:dyDescent="0.25">
      <c r="B1623" s="35"/>
      <c r="D1623" s="35"/>
    </row>
    <row r="1624" spans="2:4" ht="15.75" x14ac:dyDescent="0.25">
      <c r="B1624" s="35"/>
      <c r="D1624" s="35"/>
    </row>
    <row r="1625" spans="2:4" ht="15.75" x14ac:dyDescent="0.25">
      <c r="B1625" s="35"/>
      <c r="D1625" s="35"/>
    </row>
    <row r="1626" spans="2:4" ht="15.75" x14ac:dyDescent="0.25">
      <c r="B1626" s="35"/>
      <c r="D1626" s="35"/>
    </row>
    <row r="1627" spans="2:4" ht="15.75" x14ac:dyDescent="0.25">
      <c r="B1627" s="35"/>
      <c r="D1627" s="35"/>
    </row>
    <row r="1628" spans="2:4" ht="15.75" x14ac:dyDescent="0.25">
      <c r="B1628" s="35"/>
      <c r="D1628" s="35"/>
    </row>
    <row r="1629" spans="2:4" ht="15.75" x14ac:dyDescent="0.25">
      <c r="B1629" s="35"/>
      <c r="D1629" s="35"/>
    </row>
    <row r="1630" spans="2:4" ht="15.75" x14ac:dyDescent="0.25">
      <c r="B1630" s="35"/>
      <c r="D1630" s="35"/>
    </row>
    <row r="1631" spans="2:4" ht="15.75" x14ac:dyDescent="0.25">
      <c r="B1631" s="35"/>
      <c r="D1631" s="35"/>
    </row>
    <row r="1632" spans="2:4" ht="15.75" x14ac:dyDescent="0.25">
      <c r="B1632" s="35"/>
      <c r="D1632" s="35"/>
    </row>
    <row r="1633" spans="2:4" ht="15.75" x14ac:dyDescent="0.25">
      <c r="B1633" s="35"/>
      <c r="D1633" s="35"/>
    </row>
    <row r="1634" spans="2:4" ht="15.75" x14ac:dyDescent="0.25">
      <c r="B1634" s="35"/>
      <c r="D1634" s="35"/>
    </row>
    <row r="1635" spans="2:4" ht="15.75" x14ac:dyDescent="0.25">
      <c r="B1635" s="35"/>
      <c r="D1635" s="35"/>
    </row>
    <row r="1636" spans="2:4" ht="15.75" x14ac:dyDescent="0.25">
      <c r="B1636" s="35"/>
      <c r="D1636" s="35"/>
    </row>
    <row r="1637" spans="2:4" ht="15.75" x14ac:dyDescent="0.25">
      <c r="B1637" s="35"/>
      <c r="D1637" s="35"/>
    </row>
    <row r="1638" spans="2:4" ht="15.75" x14ac:dyDescent="0.25">
      <c r="B1638" s="35"/>
      <c r="D1638" s="35"/>
    </row>
    <row r="1639" spans="2:4" ht="15.75" x14ac:dyDescent="0.25">
      <c r="B1639" s="35"/>
      <c r="D1639" s="35"/>
    </row>
    <row r="1640" spans="2:4" ht="15.75" x14ac:dyDescent="0.25">
      <c r="B1640" s="35"/>
      <c r="D1640" s="35"/>
    </row>
    <row r="1641" spans="2:4" ht="15.75" x14ac:dyDescent="0.25">
      <c r="B1641" s="35"/>
      <c r="D1641" s="35"/>
    </row>
    <row r="1642" spans="2:4" ht="15.75" x14ac:dyDescent="0.25">
      <c r="B1642" s="35"/>
      <c r="D1642" s="35"/>
    </row>
    <row r="1643" spans="2:4" ht="15.75" x14ac:dyDescent="0.25">
      <c r="B1643" s="35"/>
      <c r="D1643" s="35"/>
    </row>
    <row r="1644" spans="2:4" ht="15.75" x14ac:dyDescent="0.25">
      <c r="B1644" s="35"/>
      <c r="D1644" s="35"/>
    </row>
    <row r="1645" spans="2:4" ht="15.75" x14ac:dyDescent="0.25">
      <c r="B1645" s="35"/>
      <c r="D1645" s="35"/>
    </row>
    <row r="1646" spans="2:4" ht="15.75" x14ac:dyDescent="0.25">
      <c r="B1646" s="35"/>
      <c r="D1646" s="35"/>
    </row>
    <row r="1647" spans="2:4" ht="15.75" x14ac:dyDescent="0.25">
      <c r="B1647" s="35"/>
      <c r="D1647" s="35"/>
    </row>
    <row r="1648" spans="2:4" ht="15.75" x14ac:dyDescent="0.25">
      <c r="B1648" s="35"/>
      <c r="D1648" s="35"/>
    </row>
    <row r="1649" spans="2:4" ht="15.75" x14ac:dyDescent="0.25">
      <c r="B1649" s="35"/>
      <c r="D1649" s="35"/>
    </row>
    <row r="1650" spans="2:4" ht="15.75" x14ac:dyDescent="0.25">
      <c r="B1650" s="35"/>
      <c r="D1650" s="35"/>
    </row>
    <row r="1651" spans="2:4" ht="15.75" x14ac:dyDescent="0.25">
      <c r="B1651" s="35"/>
      <c r="D1651" s="35"/>
    </row>
    <row r="1652" spans="2:4" ht="15.75" x14ac:dyDescent="0.25">
      <c r="B1652" s="35"/>
      <c r="D1652" s="35"/>
    </row>
    <row r="1653" spans="2:4" ht="15.75" x14ac:dyDescent="0.25">
      <c r="B1653" s="35"/>
      <c r="D1653" s="35"/>
    </row>
    <row r="1654" spans="2:4" ht="15.75" x14ac:dyDescent="0.25">
      <c r="B1654" s="35"/>
      <c r="D1654" s="35"/>
    </row>
    <row r="1655" spans="2:4" ht="15.75" x14ac:dyDescent="0.25">
      <c r="B1655" s="35"/>
      <c r="D1655" s="35"/>
    </row>
    <row r="1656" spans="2:4" ht="15.75" x14ac:dyDescent="0.25">
      <c r="B1656" s="35"/>
      <c r="D1656" s="35"/>
    </row>
    <row r="1657" spans="2:4" ht="15.75" x14ac:dyDescent="0.25">
      <c r="B1657" s="35"/>
      <c r="D1657" s="35"/>
    </row>
    <row r="1658" spans="2:4" ht="15.75" x14ac:dyDescent="0.25">
      <c r="B1658" s="35"/>
      <c r="D1658" s="35"/>
    </row>
    <row r="1659" spans="2:4" ht="15.75" x14ac:dyDescent="0.25">
      <c r="B1659" s="35"/>
      <c r="D1659" s="35"/>
    </row>
    <row r="1660" spans="2:4" ht="15.75" x14ac:dyDescent="0.25">
      <c r="B1660" s="35"/>
      <c r="D1660" s="35"/>
    </row>
    <row r="1661" spans="2:4" ht="15.75" x14ac:dyDescent="0.25">
      <c r="B1661" s="35"/>
      <c r="D1661" s="35"/>
    </row>
    <row r="1662" spans="2:4" ht="15.75" x14ac:dyDescent="0.25">
      <c r="B1662" s="35"/>
      <c r="D1662" s="35"/>
    </row>
    <row r="1663" spans="2:4" ht="15.75" x14ac:dyDescent="0.25">
      <c r="B1663" s="35"/>
      <c r="D1663" s="35"/>
    </row>
    <row r="1664" spans="2:4" ht="15.75" x14ac:dyDescent="0.25">
      <c r="B1664" s="35"/>
      <c r="D1664" s="35"/>
    </row>
    <row r="1665" spans="2:4" ht="15.75" x14ac:dyDescent="0.25">
      <c r="B1665" s="35"/>
      <c r="D1665" s="35"/>
    </row>
    <row r="1666" spans="2:4" ht="15.75" x14ac:dyDescent="0.25">
      <c r="B1666" s="35"/>
      <c r="D1666" s="35"/>
    </row>
    <row r="1667" spans="2:4" ht="15.75" x14ac:dyDescent="0.25">
      <c r="B1667" s="35"/>
      <c r="D1667" s="35"/>
    </row>
    <row r="1668" spans="2:4" ht="15.75" x14ac:dyDescent="0.25">
      <c r="B1668" s="35"/>
      <c r="D1668" s="35"/>
    </row>
    <row r="1669" spans="2:4" ht="15.75" x14ac:dyDescent="0.25">
      <c r="B1669" s="35"/>
      <c r="D1669" s="35"/>
    </row>
    <row r="1670" spans="2:4" ht="15.75" x14ac:dyDescent="0.25">
      <c r="B1670" s="35"/>
      <c r="D1670" s="35"/>
    </row>
    <row r="1671" spans="2:4" ht="15.75" x14ac:dyDescent="0.25">
      <c r="B1671" s="35"/>
      <c r="D1671" s="35"/>
    </row>
    <row r="1672" spans="2:4" ht="15.75" x14ac:dyDescent="0.25">
      <c r="B1672" s="35"/>
      <c r="D1672" s="35"/>
    </row>
    <row r="1673" spans="2:4" ht="15.75" x14ac:dyDescent="0.25">
      <c r="B1673" s="35"/>
      <c r="D1673" s="35"/>
    </row>
    <row r="1674" spans="2:4" ht="15.75" x14ac:dyDescent="0.25">
      <c r="B1674" s="35"/>
      <c r="D1674" s="35"/>
    </row>
    <row r="1675" spans="2:4" ht="15.75" x14ac:dyDescent="0.25">
      <c r="B1675" s="35"/>
      <c r="D1675" s="35"/>
    </row>
    <row r="1676" spans="2:4" ht="15.75" x14ac:dyDescent="0.25">
      <c r="B1676" s="35"/>
      <c r="D1676" s="35"/>
    </row>
    <row r="1677" spans="2:4" ht="15.75" x14ac:dyDescent="0.25">
      <c r="B1677" s="35"/>
      <c r="D1677" s="35"/>
    </row>
    <row r="1678" spans="2:4" ht="15.75" x14ac:dyDescent="0.25">
      <c r="B1678" s="35"/>
      <c r="D1678" s="35"/>
    </row>
    <row r="1679" spans="2:4" ht="15.75" x14ac:dyDescent="0.25">
      <c r="B1679" s="35"/>
      <c r="D1679" s="35"/>
    </row>
    <row r="1680" spans="2:4" ht="15.75" x14ac:dyDescent="0.25">
      <c r="B1680" s="35"/>
      <c r="D1680" s="35"/>
    </row>
    <row r="1681" spans="2:4" ht="15.75" x14ac:dyDescent="0.25">
      <c r="B1681" s="35"/>
      <c r="D1681" s="35"/>
    </row>
    <row r="1682" spans="2:4" ht="15.75" x14ac:dyDescent="0.25">
      <c r="B1682" s="35"/>
      <c r="D1682" s="35"/>
    </row>
    <row r="1683" spans="2:4" ht="15.75" x14ac:dyDescent="0.25">
      <c r="B1683" s="35"/>
      <c r="D1683" s="35"/>
    </row>
    <row r="1684" spans="2:4" ht="15.75" x14ac:dyDescent="0.25">
      <c r="B1684" s="35"/>
      <c r="D1684" s="35"/>
    </row>
    <row r="1685" spans="2:4" ht="15.75" x14ac:dyDescent="0.25">
      <c r="B1685" s="35"/>
      <c r="D1685" s="35"/>
    </row>
    <row r="1686" spans="2:4" ht="15.75" x14ac:dyDescent="0.25">
      <c r="B1686" s="35"/>
      <c r="D1686" s="35"/>
    </row>
    <row r="1687" spans="2:4" ht="15.75" x14ac:dyDescent="0.25">
      <c r="B1687" s="35"/>
      <c r="D1687" s="35"/>
    </row>
    <row r="1688" spans="2:4" ht="15.75" x14ac:dyDescent="0.25">
      <c r="B1688" s="35"/>
      <c r="D1688" s="35"/>
    </row>
    <row r="1689" spans="2:4" ht="15.75" x14ac:dyDescent="0.25">
      <c r="B1689" s="35"/>
      <c r="D1689" s="35"/>
    </row>
    <row r="1690" spans="2:4" ht="15.75" x14ac:dyDescent="0.25">
      <c r="B1690" s="35"/>
      <c r="D1690" s="35"/>
    </row>
    <row r="1691" spans="2:4" ht="15.75" x14ac:dyDescent="0.25">
      <c r="B1691" s="35"/>
      <c r="D1691" s="35"/>
    </row>
    <row r="1692" spans="2:4" ht="15.75" x14ac:dyDescent="0.25">
      <c r="B1692" s="35"/>
      <c r="D1692" s="35"/>
    </row>
    <row r="1693" spans="2:4" ht="15.75" x14ac:dyDescent="0.25">
      <c r="B1693" s="35"/>
      <c r="D1693" s="35"/>
    </row>
    <row r="1694" spans="2:4" ht="15.75" x14ac:dyDescent="0.25">
      <c r="B1694" s="35"/>
      <c r="D1694" s="35"/>
    </row>
    <row r="1695" spans="2:4" ht="15.75" x14ac:dyDescent="0.25">
      <c r="B1695" s="35"/>
      <c r="D1695" s="35"/>
    </row>
    <row r="1696" spans="2:4" ht="15.75" x14ac:dyDescent="0.25">
      <c r="B1696" s="35"/>
      <c r="D1696" s="35"/>
    </row>
    <row r="1697" spans="2:4" ht="15.75" x14ac:dyDescent="0.25">
      <c r="B1697" s="35"/>
      <c r="D1697" s="35"/>
    </row>
    <row r="1698" spans="2:4" ht="15.75" x14ac:dyDescent="0.25">
      <c r="B1698" s="35"/>
      <c r="D1698" s="35"/>
    </row>
    <row r="1699" spans="2:4" ht="15.75" x14ac:dyDescent="0.25">
      <c r="B1699" s="35"/>
      <c r="D1699" s="35"/>
    </row>
    <row r="1700" spans="2:4" ht="15.75" x14ac:dyDescent="0.25">
      <c r="B1700" s="35"/>
      <c r="D1700" s="35"/>
    </row>
    <row r="1701" spans="2:4" ht="15.75" x14ac:dyDescent="0.25">
      <c r="B1701" s="35"/>
      <c r="D1701" s="35"/>
    </row>
    <row r="1702" spans="2:4" ht="15.75" x14ac:dyDescent="0.25">
      <c r="B1702" s="35"/>
      <c r="D1702" s="35"/>
    </row>
    <row r="1703" spans="2:4" ht="15.75" x14ac:dyDescent="0.25">
      <c r="B1703" s="35"/>
      <c r="D1703" s="35"/>
    </row>
    <row r="1704" spans="2:4" ht="15.75" x14ac:dyDescent="0.25">
      <c r="B1704" s="35"/>
      <c r="D1704" s="35"/>
    </row>
    <row r="1705" spans="2:4" ht="15.75" x14ac:dyDescent="0.25">
      <c r="B1705" s="35"/>
      <c r="D1705" s="35"/>
    </row>
    <row r="1706" spans="2:4" ht="15.75" x14ac:dyDescent="0.25">
      <c r="B1706" s="35"/>
      <c r="D1706" s="35"/>
    </row>
    <row r="1707" spans="2:4" ht="15.75" x14ac:dyDescent="0.25">
      <c r="B1707" s="35"/>
      <c r="D1707" s="35"/>
    </row>
    <row r="1708" spans="2:4" ht="15.75" x14ac:dyDescent="0.25">
      <c r="B1708" s="35"/>
      <c r="D1708" s="35"/>
    </row>
    <row r="1709" spans="2:4" ht="15.75" x14ac:dyDescent="0.25">
      <c r="B1709" s="35"/>
      <c r="D1709" s="35"/>
    </row>
    <row r="1710" spans="2:4" ht="15.75" x14ac:dyDescent="0.25">
      <c r="B1710" s="35"/>
      <c r="D1710" s="35"/>
    </row>
    <row r="1711" spans="2:4" ht="15.75" x14ac:dyDescent="0.25">
      <c r="B1711" s="35"/>
      <c r="D1711" s="35"/>
    </row>
    <row r="1712" spans="2:4" ht="15.75" x14ac:dyDescent="0.25">
      <c r="B1712" s="35"/>
      <c r="D1712" s="35"/>
    </row>
    <row r="1713" spans="2:16" ht="15.75" x14ac:dyDescent="0.25">
      <c r="B1713" s="35"/>
      <c r="D1713" s="35"/>
    </row>
    <row r="1714" spans="2:16" ht="15.75" x14ac:dyDescent="0.25">
      <c r="B1714" s="35"/>
      <c r="D1714" s="35"/>
    </row>
    <row r="1715" spans="2:16" ht="15.75" x14ac:dyDescent="0.25">
      <c r="B1715" s="35"/>
      <c r="C1715" s="21"/>
      <c r="D1715" s="35"/>
      <c r="E1715" s="21"/>
      <c r="F1715" s="21"/>
      <c r="G1715" s="21"/>
      <c r="H1715" s="21"/>
      <c r="I1715" s="21"/>
      <c r="J1715" s="21"/>
      <c r="K1715" s="21"/>
      <c r="L1715" s="21"/>
      <c r="M1715" s="21"/>
      <c r="N1715" s="21"/>
      <c r="O1715" s="21"/>
      <c r="P1715" s="21"/>
    </row>
    <row r="1716" spans="2:16" ht="15.75" x14ac:dyDescent="0.25">
      <c r="B1716" s="35"/>
      <c r="C1716" s="5"/>
      <c r="D1716" s="35"/>
      <c r="E1716" s="5"/>
      <c r="F1716" s="22"/>
      <c r="G1716" s="22"/>
      <c r="H1716" s="22"/>
      <c r="I1716" s="22"/>
      <c r="J1716" s="22"/>
      <c r="K1716" s="22"/>
      <c r="L1716" s="22"/>
      <c r="M1716" s="22"/>
      <c r="N1716" s="22"/>
      <c r="O1716" s="22"/>
      <c r="P1716" s="18"/>
    </row>
    <row r="1717" spans="2:16" ht="15.75" x14ac:dyDescent="0.25">
      <c r="B1717" s="35"/>
      <c r="C1717" s="18"/>
      <c r="D1717" s="35"/>
      <c r="E1717" s="18"/>
      <c r="F1717" s="18"/>
      <c r="G1717" s="18"/>
      <c r="H1717" s="18"/>
      <c r="I1717" s="18"/>
      <c r="J1717" s="18"/>
      <c r="K1717" s="18"/>
      <c r="L1717" s="18"/>
      <c r="M1717" s="18"/>
      <c r="N1717" s="18"/>
      <c r="O1717" s="18"/>
      <c r="P1717" s="18"/>
    </row>
    <row r="1718" spans="2:16" ht="15.75" x14ac:dyDescent="0.25">
      <c r="B1718" s="35"/>
      <c r="C1718" s="5"/>
      <c r="D1718" s="35"/>
      <c r="E1718" s="5"/>
      <c r="F1718" s="22"/>
      <c r="G1718" s="22"/>
      <c r="H1718" s="22"/>
      <c r="I1718" s="22"/>
      <c r="J1718" s="22"/>
      <c r="K1718" s="22"/>
      <c r="L1718" s="22"/>
      <c r="M1718" s="22"/>
      <c r="N1718" s="22"/>
      <c r="O1718" s="22"/>
      <c r="P1718" s="18"/>
    </row>
    <row r="1719" spans="2:16" ht="15.75" x14ac:dyDescent="0.25">
      <c r="B1719" s="35"/>
      <c r="C1719" s="20"/>
      <c r="D1719" s="35"/>
      <c r="E1719" s="20"/>
      <c r="F1719" s="20"/>
      <c r="G1719" s="20"/>
      <c r="H1719" s="20"/>
      <c r="I1719" s="20"/>
      <c r="J1719" s="20"/>
      <c r="K1719" s="20"/>
      <c r="L1719" s="20"/>
      <c r="M1719" s="20"/>
      <c r="N1719" s="20"/>
      <c r="O1719" s="20"/>
      <c r="P1719" s="20"/>
    </row>
    <row r="1720" spans="2:16" ht="15.75" x14ac:dyDescent="0.25">
      <c r="B1720" s="35"/>
      <c r="C1720" s="20"/>
      <c r="D1720" s="35"/>
      <c r="E1720" s="20"/>
      <c r="F1720" s="20"/>
      <c r="G1720" s="20"/>
      <c r="H1720" s="20"/>
      <c r="I1720" s="20"/>
      <c r="J1720" s="20"/>
      <c r="K1720" s="20"/>
      <c r="L1720" s="20"/>
      <c r="M1720" s="20"/>
      <c r="N1720" s="20"/>
      <c r="O1720" s="20"/>
      <c r="P1720" s="20"/>
    </row>
    <row r="1721" spans="2:16" ht="15.75" x14ac:dyDescent="0.25">
      <c r="B1721" s="35"/>
      <c r="C1721" s="18"/>
      <c r="D1721" s="35"/>
      <c r="E1721" s="18"/>
      <c r="F1721" s="18"/>
      <c r="G1721" s="18"/>
      <c r="H1721" s="18"/>
      <c r="I1721" s="18"/>
      <c r="J1721" s="18"/>
      <c r="K1721" s="18"/>
      <c r="L1721" s="18"/>
      <c r="M1721" s="18"/>
      <c r="N1721" s="18"/>
      <c r="O1721" s="18"/>
      <c r="P1721" s="18"/>
    </row>
    <row r="1722" spans="2:16" ht="15.75" x14ac:dyDescent="0.25">
      <c r="B1722" s="35"/>
      <c r="C1722" s="18"/>
      <c r="D1722" s="35"/>
      <c r="E1722" s="18"/>
      <c r="F1722" s="18"/>
      <c r="G1722" s="18"/>
      <c r="H1722" s="18"/>
      <c r="I1722" s="18"/>
      <c r="J1722" s="18"/>
      <c r="K1722" s="18"/>
      <c r="L1722" s="18"/>
      <c r="M1722" s="18"/>
      <c r="N1722" s="18"/>
      <c r="O1722" s="18"/>
      <c r="P1722" s="18"/>
    </row>
    <row r="1723" spans="2:16" ht="15.75" x14ac:dyDescent="0.25">
      <c r="B1723" s="35"/>
      <c r="C1723" s="18"/>
      <c r="D1723" s="35"/>
      <c r="E1723" s="18"/>
      <c r="F1723" s="18"/>
      <c r="G1723" s="18"/>
      <c r="H1723" s="18"/>
      <c r="I1723" s="18"/>
      <c r="J1723" s="18"/>
      <c r="K1723" s="18"/>
      <c r="L1723" s="18"/>
      <c r="M1723" s="18"/>
      <c r="N1723" s="18"/>
      <c r="O1723" s="18"/>
      <c r="P1723" s="18"/>
    </row>
    <row r="1724" spans="2:16" ht="15.75" x14ac:dyDescent="0.25">
      <c r="B1724" s="35"/>
      <c r="D1724" s="35"/>
    </row>
    <row r="1725" spans="2:16" ht="15.75" x14ac:dyDescent="0.25">
      <c r="B1725" s="35"/>
      <c r="D1725" s="35"/>
    </row>
    <row r="1726" spans="2:16" ht="15.75" x14ac:dyDescent="0.25">
      <c r="B1726" s="35"/>
      <c r="D1726" s="35"/>
    </row>
    <row r="1727" spans="2:16" ht="15.75" x14ac:dyDescent="0.25">
      <c r="B1727" s="35"/>
      <c r="D1727" s="35"/>
    </row>
    <row r="1728" spans="2:16" ht="15.75" x14ac:dyDescent="0.25">
      <c r="B1728" s="35"/>
      <c r="D1728" s="35"/>
    </row>
    <row r="1729" spans="2:4" ht="15.75" x14ac:dyDescent="0.25">
      <c r="B1729" s="35"/>
      <c r="D1729" s="35"/>
    </row>
    <row r="1730" spans="2:4" ht="15.75" x14ac:dyDescent="0.25">
      <c r="B1730" s="35"/>
      <c r="D1730" s="35"/>
    </row>
    <row r="1731" spans="2:4" ht="15.75" x14ac:dyDescent="0.25">
      <c r="B1731" s="35"/>
      <c r="D1731" s="35"/>
    </row>
    <row r="1732" spans="2:4" ht="15.75" x14ac:dyDescent="0.25">
      <c r="B1732" s="35"/>
      <c r="D1732" s="35"/>
    </row>
    <row r="1733" spans="2:4" ht="15.75" x14ac:dyDescent="0.25">
      <c r="B1733" s="35"/>
      <c r="D1733" s="35"/>
    </row>
    <row r="1734" spans="2:4" ht="15.75" x14ac:dyDescent="0.25">
      <c r="B1734" s="35"/>
      <c r="D1734" s="35"/>
    </row>
    <row r="1735" spans="2:4" ht="15.75" x14ac:dyDescent="0.25">
      <c r="B1735" s="35"/>
      <c r="D1735" s="35"/>
    </row>
    <row r="1736" spans="2:4" ht="15.75" x14ac:dyDescent="0.25">
      <c r="B1736" s="37"/>
      <c r="D1736" s="35"/>
    </row>
    <row r="1737" spans="2:4" ht="15.75" x14ac:dyDescent="0.25">
      <c r="B1737" s="35"/>
      <c r="D1737" s="35"/>
    </row>
    <row r="1738" spans="2:4" ht="15.75" x14ac:dyDescent="0.25">
      <c r="B1738" s="35"/>
      <c r="D1738" s="35"/>
    </row>
    <row r="1739" spans="2:4" ht="15.75" x14ac:dyDescent="0.25">
      <c r="B1739" s="35"/>
      <c r="D1739" s="35"/>
    </row>
    <row r="1740" spans="2:4" ht="15.75" x14ac:dyDescent="0.25">
      <c r="B1740" s="35"/>
      <c r="D1740" s="35"/>
    </row>
    <row r="1741" spans="2:4" ht="15.75" x14ac:dyDescent="0.25">
      <c r="B1741" s="35"/>
      <c r="D1741" s="35"/>
    </row>
    <row r="1742" spans="2:4" ht="15.75" x14ac:dyDescent="0.25">
      <c r="B1742" s="35"/>
      <c r="D1742" s="35"/>
    </row>
    <row r="1743" spans="2:4" ht="15.75" x14ac:dyDescent="0.25">
      <c r="B1743" s="35"/>
      <c r="D1743" s="35"/>
    </row>
    <row r="1744" spans="2:4" ht="15.75" x14ac:dyDescent="0.25">
      <c r="B1744" s="35"/>
      <c r="D1744" s="35"/>
    </row>
    <row r="1745" spans="2:4" ht="15.75" x14ac:dyDescent="0.25">
      <c r="B1745" s="35"/>
      <c r="D1745" s="35"/>
    </row>
    <row r="1746" spans="2:4" ht="15.75" x14ac:dyDescent="0.25">
      <c r="B1746" s="35"/>
      <c r="D1746" s="35"/>
    </row>
    <row r="1747" spans="2:4" ht="15.75" x14ac:dyDescent="0.25">
      <c r="B1747" s="35"/>
      <c r="D1747" s="35"/>
    </row>
    <row r="1748" spans="2:4" ht="15.75" x14ac:dyDescent="0.25">
      <c r="B1748" s="35"/>
      <c r="D1748" s="35"/>
    </row>
    <row r="1749" spans="2:4" ht="15.75" x14ac:dyDescent="0.25">
      <c r="B1749" s="35"/>
      <c r="D1749" s="35"/>
    </row>
    <row r="1750" spans="2:4" ht="15.75" x14ac:dyDescent="0.25">
      <c r="B1750" s="35"/>
      <c r="D1750" s="35"/>
    </row>
    <row r="1751" spans="2:4" ht="15.75" x14ac:dyDescent="0.25">
      <c r="B1751" s="35"/>
      <c r="D1751" s="35"/>
    </row>
    <row r="1752" spans="2:4" ht="15.75" x14ac:dyDescent="0.25">
      <c r="B1752" s="35"/>
      <c r="D1752" s="35"/>
    </row>
    <row r="1753" spans="2:4" ht="15.75" x14ac:dyDescent="0.25">
      <c r="B1753" s="35"/>
      <c r="D1753" s="35"/>
    </row>
    <row r="1754" spans="2:4" ht="15.75" x14ac:dyDescent="0.25">
      <c r="B1754" s="35"/>
      <c r="D1754" s="35"/>
    </row>
    <row r="1755" spans="2:4" ht="15.75" x14ac:dyDescent="0.25">
      <c r="B1755" s="35"/>
      <c r="D1755" s="35"/>
    </row>
    <row r="1756" spans="2:4" ht="15.75" x14ac:dyDescent="0.25">
      <c r="B1756" s="35"/>
      <c r="D1756" s="35"/>
    </row>
    <row r="1757" spans="2:4" ht="15.75" x14ac:dyDescent="0.25">
      <c r="B1757" s="35"/>
      <c r="D1757" s="35"/>
    </row>
    <row r="1758" spans="2:4" ht="15.75" x14ac:dyDescent="0.25">
      <c r="B1758" s="35"/>
      <c r="D1758" s="35"/>
    </row>
    <row r="1759" spans="2:4" ht="15.75" x14ac:dyDescent="0.25">
      <c r="B1759" s="35"/>
      <c r="D1759" s="35"/>
    </row>
    <row r="1760" spans="2:4" ht="15.75" x14ac:dyDescent="0.25">
      <c r="B1760" s="35"/>
      <c r="D1760" s="35"/>
    </row>
    <row r="1761" spans="2:4" ht="15.75" x14ac:dyDescent="0.25">
      <c r="B1761" s="35"/>
      <c r="D1761" s="35"/>
    </row>
    <row r="1762" spans="2:4" ht="15.75" x14ac:dyDescent="0.25">
      <c r="B1762" s="35"/>
      <c r="D1762" s="35"/>
    </row>
    <row r="1763" spans="2:4" ht="15.75" x14ac:dyDescent="0.25">
      <c r="B1763" s="35"/>
      <c r="D1763" s="35"/>
    </row>
    <row r="1764" spans="2:4" ht="15.75" x14ac:dyDescent="0.25">
      <c r="B1764" s="35"/>
      <c r="D1764" s="35"/>
    </row>
    <row r="1765" spans="2:4" ht="15.75" x14ac:dyDescent="0.25">
      <c r="B1765" s="35"/>
      <c r="D1765" s="35"/>
    </row>
    <row r="1766" spans="2:4" ht="15.75" x14ac:dyDescent="0.25">
      <c r="B1766" s="35"/>
      <c r="D1766" s="35"/>
    </row>
    <row r="1767" spans="2:4" ht="15.75" x14ac:dyDescent="0.25">
      <c r="B1767" s="35"/>
      <c r="D1767" s="35"/>
    </row>
    <row r="1768" spans="2:4" ht="15.75" x14ac:dyDescent="0.25">
      <c r="B1768" s="35"/>
      <c r="D1768" s="35"/>
    </row>
    <row r="1769" spans="2:4" ht="15.75" x14ac:dyDescent="0.25">
      <c r="B1769" s="35"/>
      <c r="D1769" s="35"/>
    </row>
    <row r="1770" spans="2:4" ht="15.75" x14ac:dyDescent="0.25">
      <c r="B1770" s="35"/>
      <c r="D1770" s="35"/>
    </row>
    <row r="1771" spans="2:4" ht="15.75" x14ac:dyDescent="0.25">
      <c r="B1771" s="35"/>
      <c r="D1771" s="35"/>
    </row>
    <row r="1772" spans="2:4" ht="15.75" x14ac:dyDescent="0.25">
      <c r="B1772" s="35"/>
      <c r="D1772" s="35"/>
    </row>
    <row r="1773" spans="2:4" ht="15.75" x14ac:dyDescent="0.25">
      <c r="B1773" s="35"/>
      <c r="D1773" s="35"/>
    </row>
    <row r="1774" spans="2:4" ht="15.75" x14ac:dyDescent="0.25">
      <c r="B1774" s="35"/>
      <c r="D1774" s="35"/>
    </row>
    <row r="1775" spans="2:4" ht="15.75" x14ac:dyDescent="0.25">
      <c r="B1775" s="35"/>
      <c r="D1775" s="35"/>
    </row>
    <row r="1776" spans="2:4" ht="15.75" x14ac:dyDescent="0.25">
      <c r="B1776" s="35"/>
      <c r="D1776" s="35"/>
    </row>
    <row r="1777" spans="2:4" ht="15.75" x14ac:dyDescent="0.25">
      <c r="B1777" s="35"/>
      <c r="D1777" s="35"/>
    </row>
    <row r="1778" spans="2:4" ht="15.75" x14ac:dyDescent="0.25">
      <c r="B1778" s="35"/>
      <c r="D1778" s="35"/>
    </row>
    <row r="1779" spans="2:4" ht="15.75" x14ac:dyDescent="0.25">
      <c r="B1779" s="35"/>
      <c r="D1779" s="35"/>
    </row>
    <row r="1780" spans="2:4" ht="15.75" x14ac:dyDescent="0.25">
      <c r="B1780" s="35"/>
      <c r="D1780" s="35"/>
    </row>
    <row r="1781" spans="2:4" ht="15.75" x14ac:dyDescent="0.25">
      <c r="B1781" s="35"/>
      <c r="D1781" s="35"/>
    </row>
    <row r="1782" spans="2:4" ht="15.75" x14ac:dyDescent="0.25">
      <c r="B1782" s="35"/>
      <c r="D1782" s="35"/>
    </row>
    <row r="1783" spans="2:4" ht="15.75" x14ac:dyDescent="0.25">
      <c r="B1783" s="35"/>
      <c r="D1783" s="35"/>
    </row>
    <row r="1784" spans="2:4" ht="15.75" x14ac:dyDescent="0.25">
      <c r="B1784" s="35"/>
      <c r="D1784" s="35"/>
    </row>
    <row r="1785" spans="2:4" ht="15.75" x14ac:dyDescent="0.25">
      <c r="B1785" s="35"/>
      <c r="D1785" s="35"/>
    </row>
    <row r="1786" spans="2:4" ht="15.75" x14ac:dyDescent="0.25">
      <c r="B1786" s="35"/>
      <c r="D1786" s="35"/>
    </row>
    <row r="1787" spans="2:4" ht="15.75" x14ac:dyDescent="0.25">
      <c r="B1787" s="35"/>
      <c r="D1787" s="35"/>
    </row>
    <row r="1788" spans="2:4" ht="15.75" x14ac:dyDescent="0.25">
      <c r="B1788" s="35"/>
      <c r="D1788" s="35"/>
    </row>
    <row r="1789" spans="2:4" ht="15.75" x14ac:dyDescent="0.25">
      <c r="B1789" s="35"/>
      <c r="D1789" s="35"/>
    </row>
    <row r="1790" spans="2:4" ht="15.75" x14ac:dyDescent="0.25">
      <c r="B1790" s="35"/>
      <c r="D1790" s="35"/>
    </row>
    <row r="1791" spans="2:4" ht="15.75" x14ac:dyDescent="0.25">
      <c r="B1791" s="35"/>
      <c r="D1791" s="35"/>
    </row>
    <row r="1792" spans="2:4" ht="15.75" x14ac:dyDescent="0.25">
      <c r="B1792" s="35"/>
      <c r="D1792" s="35"/>
    </row>
    <row r="1793" spans="2:4" ht="15.75" x14ac:dyDescent="0.25">
      <c r="B1793" s="35"/>
      <c r="D1793" s="35"/>
    </row>
    <row r="1794" spans="2:4" ht="15.75" x14ac:dyDescent="0.25">
      <c r="B1794" s="35"/>
      <c r="D1794" s="35"/>
    </row>
    <row r="1795" spans="2:4" ht="15.75" x14ac:dyDescent="0.25">
      <c r="B1795" s="35"/>
      <c r="D1795" s="35"/>
    </row>
    <row r="1796" spans="2:4" ht="15.75" x14ac:dyDescent="0.25">
      <c r="B1796" s="35"/>
      <c r="D1796" s="35"/>
    </row>
    <row r="1797" spans="2:4" ht="15.75" x14ac:dyDescent="0.25">
      <c r="B1797" s="35"/>
      <c r="D1797" s="35"/>
    </row>
    <row r="1798" spans="2:4" ht="15.75" x14ac:dyDescent="0.25">
      <c r="B1798" s="35"/>
      <c r="D1798" s="35"/>
    </row>
    <row r="1799" spans="2:4" ht="15.75" x14ac:dyDescent="0.25">
      <c r="B1799" s="35"/>
      <c r="D1799" s="35"/>
    </row>
    <row r="1800" spans="2:4" ht="15.75" x14ac:dyDescent="0.25">
      <c r="B1800" s="35"/>
      <c r="D1800" s="35"/>
    </row>
    <row r="1801" spans="2:4" ht="15.75" x14ac:dyDescent="0.25">
      <c r="B1801" s="35"/>
      <c r="D1801" s="35"/>
    </row>
    <row r="1802" spans="2:4" ht="15.75" x14ac:dyDescent="0.25">
      <c r="B1802" s="35"/>
      <c r="D1802" s="35"/>
    </row>
    <row r="1803" spans="2:4" ht="15.75" x14ac:dyDescent="0.25">
      <c r="B1803" s="35"/>
      <c r="D1803" s="35"/>
    </row>
    <row r="1804" spans="2:4" ht="15.75" x14ac:dyDescent="0.25">
      <c r="B1804" s="35"/>
      <c r="D1804" s="35"/>
    </row>
    <row r="1805" spans="2:4" ht="15.75" x14ac:dyDescent="0.25">
      <c r="B1805" s="35"/>
      <c r="D1805" s="35"/>
    </row>
    <row r="1806" spans="2:4" ht="15.75" x14ac:dyDescent="0.25">
      <c r="B1806" s="35"/>
      <c r="D1806" s="35"/>
    </row>
    <row r="1807" spans="2:4" ht="15.75" x14ac:dyDescent="0.25">
      <c r="B1807" s="35"/>
      <c r="D1807" s="35"/>
    </row>
    <row r="1808" spans="2:4" ht="15.75" x14ac:dyDescent="0.25">
      <c r="B1808" s="35"/>
      <c r="D1808" s="35"/>
    </row>
    <row r="1809" spans="2:4" ht="15.75" x14ac:dyDescent="0.25">
      <c r="B1809" s="35"/>
      <c r="D1809" s="35"/>
    </row>
    <row r="1810" spans="2:4" ht="15.75" x14ac:dyDescent="0.25">
      <c r="B1810" s="35"/>
      <c r="D1810" s="35"/>
    </row>
    <row r="1811" spans="2:4" ht="15.75" x14ac:dyDescent="0.25">
      <c r="B1811" s="35"/>
      <c r="D1811" s="35"/>
    </row>
    <row r="1812" spans="2:4" ht="15.75" x14ac:dyDescent="0.25">
      <c r="B1812" s="35"/>
      <c r="D1812" s="35"/>
    </row>
    <row r="1813" spans="2:4" ht="15.75" x14ac:dyDescent="0.25">
      <c r="B1813" s="35"/>
      <c r="D1813" s="35"/>
    </row>
    <row r="1814" spans="2:4" ht="15.75" x14ac:dyDescent="0.25">
      <c r="B1814" s="35"/>
      <c r="D1814" s="35"/>
    </row>
    <row r="1815" spans="2:4" ht="15.75" x14ac:dyDescent="0.25">
      <c r="B1815" s="35"/>
      <c r="D1815" s="35"/>
    </row>
    <row r="1816" spans="2:4" ht="15.75" x14ac:dyDescent="0.25">
      <c r="B1816" s="35"/>
      <c r="D1816" s="35"/>
    </row>
    <row r="1817" spans="2:4" ht="15.75" x14ac:dyDescent="0.25">
      <c r="B1817" s="35"/>
      <c r="D1817" s="35"/>
    </row>
    <row r="1818" spans="2:4" ht="15.75" x14ac:dyDescent="0.25">
      <c r="B1818" s="35"/>
      <c r="D1818" s="35"/>
    </row>
    <row r="1819" spans="2:4" ht="15.75" x14ac:dyDescent="0.25">
      <c r="B1819" s="35"/>
      <c r="D1819" s="35"/>
    </row>
    <row r="1820" spans="2:4" ht="15.75" x14ac:dyDescent="0.25">
      <c r="B1820" s="35"/>
      <c r="D1820" s="35"/>
    </row>
    <row r="1821" spans="2:4" ht="15.75" x14ac:dyDescent="0.25">
      <c r="B1821" s="35"/>
      <c r="D1821" s="35"/>
    </row>
    <row r="1822" spans="2:4" ht="15.75" x14ac:dyDescent="0.25">
      <c r="B1822" s="35"/>
      <c r="D1822" s="35"/>
    </row>
    <row r="1823" spans="2:4" ht="15.75" x14ac:dyDescent="0.25">
      <c r="B1823" s="35"/>
      <c r="D1823" s="35"/>
    </row>
    <row r="1824" spans="2:4" ht="15.75" x14ac:dyDescent="0.25">
      <c r="B1824" s="35"/>
      <c r="D1824" s="35"/>
    </row>
    <row r="1825" spans="2:4" ht="15.75" x14ac:dyDescent="0.25">
      <c r="B1825" s="35"/>
      <c r="D1825" s="35"/>
    </row>
    <row r="1826" spans="2:4" ht="15.75" x14ac:dyDescent="0.25">
      <c r="B1826" s="35"/>
      <c r="D1826" s="35"/>
    </row>
    <row r="1827" spans="2:4" ht="15.75" x14ac:dyDescent="0.25">
      <c r="B1827" s="35"/>
      <c r="D1827" s="35"/>
    </row>
    <row r="1828" spans="2:4" ht="15.75" x14ac:dyDescent="0.25">
      <c r="B1828" s="35"/>
      <c r="D1828" s="35"/>
    </row>
    <row r="1829" spans="2:4" ht="15.75" x14ac:dyDescent="0.25">
      <c r="B1829" s="35"/>
      <c r="D1829" s="35"/>
    </row>
    <row r="1830" spans="2:4" ht="15.75" x14ac:dyDescent="0.25">
      <c r="B1830" s="35"/>
      <c r="D1830" s="35"/>
    </row>
    <row r="1831" spans="2:4" ht="15.75" x14ac:dyDescent="0.25">
      <c r="B1831" s="35"/>
      <c r="D1831" s="35"/>
    </row>
    <row r="1832" spans="2:4" ht="15.75" x14ac:dyDescent="0.25">
      <c r="B1832" s="35"/>
      <c r="D1832" s="35"/>
    </row>
    <row r="1833" spans="2:4" ht="15.75" x14ac:dyDescent="0.25">
      <c r="B1833" s="37"/>
      <c r="D1833" s="35"/>
    </row>
    <row r="1834" spans="2:4" ht="15.75" x14ac:dyDescent="0.25">
      <c r="B1834" s="35"/>
      <c r="D1834" s="35"/>
    </row>
    <row r="1835" spans="2:4" ht="15.75" x14ac:dyDescent="0.25">
      <c r="B1835" s="35"/>
      <c r="D1835" s="35"/>
    </row>
    <row r="1836" spans="2:4" ht="15.75" x14ac:dyDescent="0.25">
      <c r="B1836" s="35"/>
      <c r="D1836" s="35"/>
    </row>
    <row r="1837" spans="2:4" ht="15.75" x14ac:dyDescent="0.25">
      <c r="B1837" s="35"/>
      <c r="D1837" s="35"/>
    </row>
    <row r="1838" spans="2:4" ht="15.75" x14ac:dyDescent="0.25">
      <c r="B1838" s="35"/>
      <c r="D1838" s="35"/>
    </row>
    <row r="1839" spans="2:4" ht="15.75" x14ac:dyDescent="0.25">
      <c r="B1839" s="35"/>
      <c r="D1839" s="35"/>
    </row>
    <row r="1840" spans="2:4" ht="15.75" x14ac:dyDescent="0.25">
      <c r="B1840" s="35"/>
      <c r="D1840" s="35"/>
    </row>
    <row r="1841" spans="2:4" ht="15.75" x14ac:dyDescent="0.25">
      <c r="B1841" s="35"/>
      <c r="D1841" s="35"/>
    </row>
    <row r="1842" spans="2:4" ht="15.75" x14ac:dyDescent="0.25">
      <c r="B1842" s="35"/>
      <c r="D1842" s="35"/>
    </row>
    <row r="1843" spans="2:4" ht="15.75" x14ac:dyDescent="0.25">
      <c r="B1843" s="35"/>
      <c r="D1843" s="35"/>
    </row>
    <row r="1844" spans="2:4" ht="15.75" x14ac:dyDescent="0.25">
      <c r="B1844" s="37"/>
      <c r="D1844" s="35"/>
    </row>
    <row r="1845" spans="2:4" ht="15.75" x14ac:dyDescent="0.25">
      <c r="B1845" s="35"/>
      <c r="D1845" s="35"/>
    </row>
    <row r="1846" spans="2:4" ht="15.75" x14ac:dyDescent="0.25">
      <c r="B1846" s="35"/>
      <c r="D1846" s="35"/>
    </row>
    <row r="1847" spans="2:4" ht="15.75" x14ac:dyDescent="0.25">
      <c r="B1847" s="35"/>
      <c r="D1847" s="35"/>
    </row>
    <row r="1848" spans="2:4" ht="15.75" x14ac:dyDescent="0.25">
      <c r="B1848" s="35"/>
      <c r="D1848" s="35"/>
    </row>
    <row r="1849" spans="2:4" ht="15.75" x14ac:dyDescent="0.25">
      <c r="B1849" s="35"/>
      <c r="D1849" s="35"/>
    </row>
    <row r="1850" spans="2:4" ht="15.75" x14ac:dyDescent="0.25">
      <c r="B1850" s="35"/>
      <c r="D1850" s="35"/>
    </row>
    <row r="1851" spans="2:4" ht="15.75" x14ac:dyDescent="0.25">
      <c r="B1851" s="35"/>
      <c r="D1851" s="35"/>
    </row>
    <row r="1852" spans="2:4" ht="15.75" x14ac:dyDescent="0.25">
      <c r="B1852" s="35"/>
      <c r="D1852" s="35"/>
    </row>
    <row r="1853" spans="2:4" ht="15.75" x14ac:dyDescent="0.25">
      <c r="B1853" s="35"/>
      <c r="D1853" s="35"/>
    </row>
    <row r="1854" spans="2:4" ht="15.75" x14ac:dyDescent="0.25">
      <c r="B1854" s="35"/>
      <c r="D1854" s="35"/>
    </row>
    <row r="1855" spans="2:4" ht="15.75" x14ac:dyDescent="0.25">
      <c r="B1855" s="35"/>
      <c r="D1855" s="37"/>
    </row>
    <row r="1856" spans="2:4" ht="15.75" x14ac:dyDescent="0.25">
      <c r="B1856" s="35"/>
      <c r="D1856" s="35"/>
    </row>
    <row r="1857" spans="2:4" ht="15.75" x14ac:dyDescent="0.25">
      <c r="B1857" s="35"/>
      <c r="D1857" s="35"/>
    </row>
    <row r="1858" spans="2:4" ht="15.75" x14ac:dyDescent="0.25">
      <c r="B1858" s="35"/>
      <c r="D1858" s="35"/>
    </row>
    <row r="1859" spans="2:4" ht="15.75" x14ac:dyDescent="0.25">
      <c r="B1859" s="35"/>
      <c r="D1859" s="35"/>
    </row>
    <row r="1860" spans="2:4" ht="15.75" x14ac:dyDescent="0.25">
      <c r="B1860" s="35"/>
      <c r="D1860" s="35"/>
    </row>
    <row r="1861" spans="2:4" ht="15.75" x14ac:dyDescent="0.25">
      <c r="B1861" s="35"/>
      <c r="D1861" s="35"/>
    </row>
    <row r="1862" spans="2:4" ht="15.75" x14ac:dyDescent="0.25">
      <c r="B1862" s="35"/>
      <c r="D1862" s="35"/>
    </row>
    <row r="1863" spans="2:4" ht="15.75" x14ac:dyDescent="0.25">
      <c r="B1863" s="35"/>
      <c r="D1863" s="35"/>
    </row>
    <row r="1864" spans="2:4" ht="15.75" x14ac:dyDescent="0.25">
      <c r="B1864" s="35"/>
      <c r="D1864" s="35"/>
    </row>
    <row r="1865" spans="2:4" ht="15.75" x14ac:dyDescent="0.25">
      <c r="B1865" s="35"/>
      <c r="D1865" s="35"/>
    </row>
    <row r="1866" spans="2:4" ht="15.75" x14ac:dyDescent="0.25">
      <c r="B1866" s="35"/>
      <c r="D1866" s="35"/>
    </row>
    <row r="1867" spans="2:4" ht="15.75" x14ac:dyDescent="0.25">
      <c r="B1867" s="37"/>
      <c r="D1867" s="35"/>
    </row>
    <row r="1868" spans="2:4" ht="15.75" x14ac:dyDescent="0.25">
      <c r="B1868" s="35"/>
      <c r="D1868" s="35"/>
    </row>
    <row r="1869" spans="2:4" ht="15.75" x14ac:dyDescent="0.25">
      <c r="B1869" s="35"/>
      <c r="D1869" s="35"/>
    </row>
    <row r="1870" spans="2:4" ht="15.75" x14ac:dyDescent="0.25">
      <c r="B1870" s="35"/>
      <c r="D1870" s="35"/>
    </row>
    <row r="1871" spans="2:4" ht="15.75" x14ac:dyDescent="0.25">
      <c r="B1871" s="35"/>
      <c r="D1871" s="37"/>
    </row>
    <row r="1872" spans="2:4" ht="15.75" x14ac:dyDescent="0.25">
      <c r="B1872" s="35"/>
      <c r="D1872" s="35"/>
    </row>
    <row r="1873" spans="2:4" ht="15.75" x14ac:dyDescent="0.25">
      <c r="B1873" s="35"/>
      <c r="D1873" s="35"/>
    </row>
    <row r="1874" spans="2:4" ht="15.75" x14ac:dyDescent="0.25">
      <c r="B1874" s="35"/>
      <c r="D1874" s="35"/>
    </row>
    <row r="1875" spans="2:4" ht="15.75" x14ac:dyDescent="0.25">
      <c r="B1875" s="35"/>
      <c r="D1875" s="35"/>
    </row>
    <row r="1876" spans="2:4" ht="15.75" x14ac:dyDescent="0.25">
      <c r="B1876" s="35"/>
      <c r="D1876" s="35"/>
    </row>
    <row r="1877" spans="2:4" ht="15.75" x14ac:dyDescent="0.25">
      <c r="B1877" s="35"/>
      <c r="D1877" s="35"/>
    </row>
    <row r="1878" spans="2:4" ht="15.75" x14ac:dyDescent="0.25">
      <c r="B1878" s="35"/>
      <c r="D1878" s="35"/>
    </row>
    <row r="1879" spans="2:4" ht="15.75" x14ac:dyDescent="0.25">
      <c r="B1879" s="35"/>
      <c r="D1879" s="35"/>
    </row>
    <row r="1880" spans="2:4" ht="15.75" x14ac:dyDescent="0.25">
      <c r="B1880" s="35"/>
      <c r="D1880" s="35"/>
    </row>
    <row r="1881" spans="2:4" ht="15.75" x14ac:dyDescent="0.25">
      <c r="B1881" s="35"/>
      <c r="D1881" s="35"/>
    </row>
    <row r="1882" spans="2:4" ht="15.75" x14ac:dyDescent="0.25">
      <c r="B1882" s="35"/>
      <c r="D1882" s="35"/>
    </row>
    <row r="1883" spans="2:4" ht="15.75" x14ac:dyDescent="0.25">
      <c r="B1883" s="35"/>
      <c r="D1883" s="35"/>
    </row>
    <row r="1884" spans="2:4" ht="15.75" x14ac:dyDescent="0.25">
      <c r="B1884" s="35"/>
      <c r="D1884" s="35"/>
    </row>
    <row r="1885" spans="2:4" ht="15.75" x14ac:dyDescent="0.25">
      <c r="B1885" s="35"/>
      <c r="D1885" s="35"/>
    </row>
    <row r="1886" spans="2:4" ht="15.75" x14ac:dyDescent="0.25">
      <c r="B1886" s="35"/>
      <c r="D1886" s="35"/>
    </row>
    <row r="1887" spans="2:4" ht="15.75" x14ac:dyDescent="0.25">
      <c r="B1887" s="35"/>
      <c r="D1887" s="35"/>
    </row>
    <row r="1888" spans="2:4" ht="15.75" x14ac:dyDescent="0.25">
      <c r="B1888" s="35"/>
      <c r="D1888" s="35"/>
    </row>
    <row r="1889" spans="2:4" ht="15.75" x14ac:dyDescent="0.25">
      <c r="B1889" s="35"/>
      <c r="D1889" s="35"/>
    </row>
    <row r="1890" spans="2:4" ht="15.75" x14ac:dyDescent="0.25">
      <c r="B1890" s="35"/>
      <c r="D1890" s="35"/>
    </row>
    <row r="1891" spans="2:4" ht="15.75" x14ac:dyDescent="0.25">
      <c r="B1891" s="35"/>
      <c r="D1891" s="35"/>
    </row>
    <row r="1892" spans="2:4" ht="15.75" x14ac:dyDescent="0.25">
      <c r="B1892" s="35"/>
      <c r="D1892" s="35"/>
    </row>
    <row r="1893" spans="2:4" ht="15.75" x14ac:dyDescent="0.25">
      <c r="B1893" s="35"/>
      <c r="D1893" s="35"/>
    </row>
    <row r="1894" spans="2:4" ht="15.75" x14ac:dyDescent="0.25">
      <c r="B1894" s="35"/>
      <c r="D1894" s="35"/>
    </row>
    <row r="1895" spans="2:4" ht="15.75" x14ac:dyDescent="0.25">
      <c r="B1895" s="35"/>
      <c r="D1895" s="35"/>
    </row>
    <row r="1896" spans="2:4" ht="15.75" x14ac:dyDescent="0.25">
      <c r="B1896" s="35"/>
      <c r="D1896" s="35"/>
    </row>
    <row r="1897" spans="2:4" ht="15.75" x14ac:dyDescent="0.25">
      <c r="B1897" s="35"/>
      <c r="D1897" s="35"/>
    </row>
    <row r="1898" spans="2:4" ht="15.75" x14ac:dyDescent="0.25">
      <c r="B1898" s="35"/>
      <c r="D1898" s="35"/>
    </row>
    <row r="1899" spans="2:4" ht="15.75" x14ac:dyDescent="0.25">
      <c r="B1899" s="35"/>
      <c r="D1899" s="35"/>
    </row>
    <row r="1900" spans="2:4" ht="15.75" x14ac:dyDescent="0.25">
      <c r="B1900" s="35"/>
      <c r="D1900" s="35"/>
    </row>
    <row r="1901" spans="2:4" ht="15.75" x14ac:dyDescent="0.25">
      <c r="B1901" s="35"/>
      <c r="D1901" s="35"/>
    </row>
    <row r="1902" spans="2:4" ht="15.75" x14ac:dyDescent="0.25">
      <c r="B1902" s="35"/>
      <c r="D1902" s="35"/>
    </row>
    <row r="1903" spans="2:4" ht="15.75" x14ac:dyDescent="0.25">
      <c r="B1903" s="35"/>
      <c r="D1903" s="35"/>
    </row>
    <row r="1904" spans="2:4" ht="15.75" x14ac:dyDescent="0.25">
      <c r="B1904" s="35"/>
      <c r="D1904" s="35"/>
    </row>
    <row r="1905" spans="2:4" ht="15.75" x14ac:dyDescent="0.25">
      <c r="B1905" s="35"/>
      <c r="D1905" s="35"/>
    </row>
    <row r="1906" spans="2:4" ht="15.75" x14ac:dyDescent="0.25">
      <c r="B1906" s="35"/>
      <c r="D1906" s="35"/>
    </row>
    <row r="1907" spans="2:4" ht="15.75" x14ac:dyDescent="0.25">
      <c r="B1907" s="37"/>
      <c r="D1907" s="35"/>
    </row>
    <row r="1908" spans="2:4" ht="15.75" x14ac:dyDescent="0.25">
      <c r="B1908" s="35"/>
      <c r="D1908" s="35"/>
    </row>
    <row r="1909" spans="2:4" ht="15.75" x14ac:dyDescent="0.25">
      <c r="B1909" s="35"/>
      <c r="D1909" s="35"/>
    </row>
    <row r="1910" spans="2:4" ht="15.75" x14ac:dyDescent="0.25">
      <c r="B1910" s="35"/>
      <c r="D1910" s="35"/>
    </row>
    <row r="1911" spans="2:4" ht="15.75" x14ac:dyDescent="0.25">
      <c r="B1911" s="35"/>
      <c r="D1911" s="35"/>
    </row>
    <row r="1912" spans="2:4" ht="15.75" x14ac:dyDescent="0.25">
      <c r="B1912" s="35"/>
      <c r="D1912" s="35"/>
    </row>
    <row r="1913" spans="2:4" ht="15.75" x14ac:dyDescent="0.25">
      <c r="B1913" s="35"/>
      <c r="D1913" s="35"/>
    </row>
    <row r="1914" spans="2:4" ht="15.75" x14ac:dyDescent="0.25">
      <c r="B1914" s="35"/>
      <c r="D1914" s="35"/>
    </row>
    <row r="1915" spans="2:4" ht="15.75" x14ac:dyDescent="0.25">
      <c r="B1915" s="35"/>
      <c r="D1915" s="35"/>
    </row>
    <row r="1916" spans="2:4" ht="15.75" x14ac:dyDescent="0.25">
      <c r="B1916" s="35"/>
      <c r="D1916" s="35"/>
    </row>
    <row r="1917" spans="2:4" ht="15.75" x14ac:dyDescent="0.25">
      <c r="B1917" s="35"/>
      <c r="D1917" s="35"/>
    </row>
    <row r="1918" spans="2:4" ht="15.75" x14ac:dyDescent="0.25">
      <c r="B1918" s="35"/>
      <c r="D1918" s="35"/>
    </row>
    <row r="1919" spans="2:4" ht="15.75" x14ac:dyDescent="0.25">
      <c r="B1919" s="35"/>
      <c r="D1919" s="35"/>
    </row>
    <row r="1920" spans="2:4" ht="15.75" x14ac:dyDescent="0.25">
      <c r="B1920" s="35"/>
      <c r="D1920" s="35"/>
    </row>
    <row r="1921" spans="2:4" ht="15.75" x14ac:dyDescent="0.25">
      <c r="B1921" s="35"/>
      <c r="D1921" s="35"/>
    </row>
    <row r="1922" spans="2:4" ht="15.75" x14ac:dyDescent="0.25">
      <c r="B1922" s="35"/>
      <c r="D1922" s="35"/>
    </row>
    <row r="1923" spans="2:4" ht="15.75" x14ac:dyDescent="0.25">
      <c r="B1923" s="35"/>
      <c r="D1923" s="35"/>
    </row>
    <row r="1924" spans="2:4" ht="15.75" x14ac:dyDescent="0.25">
      <c r="B1924" s="35"/>
      <c r="D1924" s="35"/>
    </row>
    <row r="1925" spans="2:4" ht="15.75" x14ac:dyDescent="0.25">
      <c r="B1925" s="35"/>
      <c r="D1925" s="35"/>
    </row>
    <row r="1926" spans="2:4" ht="15.75" x14ac:dyDescent="0.25">
      <c r="B1926" s="35"/>
      <c r="D1926" s="35"/>
    </row>
    <row r="1927" spans="2:4" ht="15.75" x14ac:dyDescent="0.25">
      <c r="B1927" s="35"/>
      <c r="D1927" s="35"/>
    </row>
    <row r="1928" spans="2:4" ht="15.75" x14ac:dyDescent="0.25">
      <c r="B1928" s="35"/>
      <c r="D1928" s="35"/>
    </row>
    <row r="1929" spans="2:4" ht="15.75" x14ac:dyDescent="0.25">
      <c r="B1929" s="35"/>
      <c r="D1929" s="35"/>
    </row>
    <row r="1930" spans="2:4" ht="15.75" x14ac:dyDescent="0.25">
      <c r="B1930" s="35"/>
      <c r="D1930" s="35"/>
    </row>
    <row r="1931" spans="2:4" ht="15.75" x14ac:dyDescent="0.25">
      <c r="B1931" s="35"/>
      <c r="D1931" s="35"/>
    </row>
    <row r="1932" spans="2:4" ht="15.75" x14ac:dyDescent="0.25">
      <c r="B1932" s="35"/>
      <c r="D1932" s="35"/>
    </row>
    <row r="1933" spans="2:4" ht="15.75" x14ac:dyDescent="0.25">
      <c r="B1933" s="35"/>
      <c r="D1933" s="35"/>
    </row>
    <row r="1934" spans="2:4" ht="15.75" x14ac:dyDescent="0.25">
      <c r="B1934" s="35"/>
      <c r="D1934" s="35"/>
    </row>
    <row r="1935" spans="2:4" ht="15.75" x14ac:dyDescent="0.25">
      <c r="B1935" s="35"/>
      <c r="D1935" s="35"/>
    </row>
    <row r="1936" spans="2:4" ht="15.75" x14ac:dyDescent="0.25">
      <c r="B1936" s="35"/>
      <c r="D1936" s="35"/>
    </row>
    <row r="1937" spans="2:4" ht="15.75" x14ac:dyDescent="0.25">
      <c r="B1937" s="35"/>
      <c r="D1937" s="35"/>
    </row>
    <row r="1938" spans="2:4" ht="15.75" x14ac:dyDescent="0.25">
      <c r="B1938" s="35"/>
      <c r="D1938" s="35"/>
    </row>
    <row r="1939" spans="2:4" ht="15.75" x14ac:dyDescent="0.25">
      <c r="B1939" s="35"/>
      <c r="D1939" s="35"/>
    </row>
    <row r="1940" spans="2:4" ht="15.75" x14ac:dyDescent="0.25">
      <c r="B1940" s="35"/>
      <c r="D1940" s="35"/>
    </row>
    <row r="1941" spans="2:4" ht="15.75" x14ac:dyDescent="0.25">
      <c r="B1941" s="35"/>
      <c r="D1941" s="35"/>
    </row>
    <row r="1942" spans="2:4" ht="15.75" x14ac:dyDescent="0.25">
      <c r="B1942" s="35"/>
      <c r="D1942" s="35"/>
    </row>
    <row r="1943" spans="2:4" ht="15.75" x14ac:dyDescent="0.25">
      <c r="B1943" s="35"/>
      <c r="D1943" s="35"/>
    </row>
    <row r="1944" spans="2:4" ht="15.75" x14ac:dyDescent="0.25">
      <c r="B1944" s="35"/>
      <c r="D1944" s="35"/>
    </row>
    <row r="1945" spans="2:4" ht="15.75" x14ac:dyDescent="0.25">
      <c r="B1945" s="35"/>
      <c r="D1945" s="35"/>
    </row>
    <row r="1946" spans="2:4" ht="15.75" x14ac:dyDescent="0.25">
      <c r="B1946" s="35"/>
      <c r="D1946" s="35"/>
    </row>
    <row r="1947" spans="2:4" ht="15.75" x14ac:dyDescent="0.25">
      <c r="B1947" s="35"/>
      <c r="D1947" s="35"/>
    </row>
    <row r="1948" spans="2:4" ht="15.75" x14ac:dyDescent="0.25">
      <c r="B1948" s="35"/>
      <c r="D1948" s="35"/>
    </row>
    <row r="1949" spans="2:4" ht="15.75" x14ac:dyDescent="0.25">
      <c r="B1949" s="35"/>
      <c r="D1949" s="35"/>
    </row>
    <row r="1950" spans="2:4" ht="15.75" x14ac:dyDescent="0.25">
      <c r="B1950" s="35"/>
      <c r="D1950" s="35"/>
    </row>
    <row r="1951" spans="2:4" ht="15.75" x14ac:dyDescent="0.25">
      <c r="B1951" s="35"/>
      <c r="D1951" s="35"/>
    </row>
    <row r="1952" spans="2:4" ht="15.75" x14ac:dyDescent="0.25">
      <c r="B1952" s="35"/>
      <c r="D1952" s="35"/>
    </row>
    <row r="1953" spans="2:4" ht="15.75" x14ac:dyDescent="0.25">
      <c r="B1953" s="35"/>
      <c r="D1953" s="35"/>
    </row>
    <row r="1954" spans="2:4" ht="15.75" x14ac:dyDescent="0.25">
      <c r="B1954" s="35"/>
      <c r="D1954" s="35"/>
    </row>
    <row r="1955" spans="2:4" ht="15.75" x14ac:dyDescent="0.25">
      <c r="B1955" s="35"/>
      <c r="D1955" s="35"/>
    </row>
    <row r="1956" spans="2:4" ht="15.75" x14ac:dyDescent="0.25">
      <c r="B1956" s="35"/>
      <c r="D1956" s="35"/>
    </row>
    <row r="1957" spans="2:4" ht="15.75" x14ac:dyDescent="0.25">
      <c r="B1957" s="35"/>
      <c r="D1957" s="35"/>
    </row>
    <row r="1958" spans="2:4" ht="15.75" x14ac:dyDescent="0.25">
      <c r="B1958" s="35"/>
      <c r="D1958" s="35"/>
    </row>
    <row r="1959" spans="2:4" ht="15.75" x14ac:dyDescent="0.25">
      <c r="B1959" s="35"/>
      <c r="D1959" s="35"/>
    </row>
    <row r="1960" spans="2:4" ht="15.75" x14ac:dyDescent="0.25">
      <c r="B1960" s="35"/>
      <c r="D1960" s="35"/>
    </row>
    <row r="1961" spans="2:4" ht="15.75" x14ac:dyDescent="0.25">
      <c r="B1961" s="35"/>
      <c r="D1961" s="35"/>
    </row>
    <row r="1962" spans="2:4" ht="15.75" x14ac:dyDescent="0.25">
      <c r="B1962" s="35"/>
      <c r="D1962" s="37"/>
    </row>
    <row r="1963" spans="2:4" ht="15.75" x14ac:dyDescent="0.25">
      <c r="B1963" s="35"/>
      <c r="D1963" s="35"/>
    </row>
    <row r="1964" spans="2:4" ht="15.75" x14ac:dyDescent="0.25">
      <c r="B1964" s="35"/>
      <c r="D1964" s="35"/>
    </row>
    <row r="1965" spans="2:4" ht="15.75" x14ac:dyDescent="0.25">
      <c r="B1965" s="35"/>
      <c r="D1965" s="35"/>
    </row>
    <row r="1966" spans="2:4" ht="15.75" x14ac:dyDescent="0.25">
      <c r="B1966" s="35"/>
      <c r="D1966" s="35"/>
    </row>
    <row r="1967" spans="2:4" ht="15.75" x14ac:dyDescent="0.25">
      <c r="B1967" s="35"/>
      <c r="D1967" s="35"/>
    </row>
    <row r="1968" spans="2:4" ht="15.75" x14ac:dyDescent="0.25">
      <c r="B1968" s="35"/>
      <c r="D1968" s="35"/>
    </row>
    <row r="1969" spans="2:4" ht="15.75" x14ac:dyDescent="0.25">
      <c r="B1969" s="35"/>
      <c r="D1969" s="35"/>
    </row>
    <row r="1970" spans="2:4" ht="15.75" x14ac:dyDescent="0.25">
      <c r="B1970" s="35"/>
      <c r="D1970" s="35"/>
    </row>
    <row r="1971" spans="2:4" ht="15.75" x14ac:dyDescent="0.25">
      <c r="B1971" s="35"/>
      <c r="D1971" s="35"/>
    </row>
    <row r="1972" spans="2:4" ht="15.75" x14ac:dyDescent="0.25">
      <c r="B1972" s="35"/>
      <c r="D1972" s="35"/>
    </row>
    <row r="1973" spans="2:4" ht="15.75" x14ac:dyDescent="0.25">
      <c r="B1973" s="35"/>
      <c r="D1973" s="35"/>
    </row>
    <row r="1974" spans="2:4" ht="15.75" x14ac:dyDescent="0.25">
      <c r="B1974" s="35"/>
      <c r="D1974" s="35"/>
    </row>
    <row r="1975" spans="2:4" ht="15.75" x14ac:dyDescent="0.25">
      <c r="B1975" s="35"/>
      <c r="D1975" s="35"/>
    </row>
    <row r="1976" spans="2:4" ht="15.75" x14ac:dyDescent="0.25">
      <c r="B1976" s="37"/>
      <c r="D1976" s="35"/>
    </row>
    <row r="1977" spans="2:4" ht="15.75" x14ac:dyDescent="0.25">
      <c r="B1977" s="35"/>
      <c r="D1977" s="35"/>
    </row>
    <row r="1978" spans="2:4" ht="15.75" x14ac:dyDescent="0.25">
      <c r="B1978" s="35"/>
      <c r="D1978" s="35"/>
    </row>
    <row r="1979" spans="2:4" ht="15.75" x14ac:dyDescent="0.25">
      <c r="B1979" s="35"/>
      <c r="D1979" s="35"/>
    </row>
    <row r="1980" spans="2:4" ht="15.75" x14ac:dyDescent="0.25">
      <c r="B1980" s="35"/>
      <c r="D1980" s="35"/>
    </row>
    <row r="1981" spans="2:4" ht="15.75" x14ac:dyDescent="0.25">
      <c r="B1981" s="35"/>
      <c r="D1981" s="35"/>
    </row>
    <row r="1982" spans="2:4" ht="15.75" x14ac:dyDescent="0.25">
      <c r="B1982" s="35"/>
      <c r="D1982" s="35"/>
    </row>
    <row r="1983" spans="2:4" ht="15.75" x14ac:dyDescent="0.25">
      <c r="B1983" s="35"/>
      <c r="D1983" s="35"/>
    </row>
    <row r="1984" spans="2:4" ht="15.75" x14ac:dyDescent="0.25">
      <c r="B1984" s="35"/>
      <c r="D1984" s="35"/>
    </row>
    <row r="1985" spans="2:4" ht="15.75" x14ac:dyDescent="0.25">
      <c r="B1985" s="35"/>
      <c r="D1985" s="41"/>
    </row>
    <row r="1986" spans="2:4" ht="15.75" x14ac:dyDescent="0.25">
      <c r="B1986" s="35"/>
      <c r="D1986" s="41"/>
    </row>
    <row r="1987" spans="2:4" ht="15.75" x14ac:dyDescent="0.25">
      <c r="B1987" s="35"/>
      <c r="D1987" s="41"/>
    </row>
    <row r="1988" spans="2:4" ht="15.75" x14ac:dyDescent="0.25">
      <c r="B1988" s="35"/>
      <c r="D1988" s="41"/>
    </row>
    <row r="1989" spans="2:4" ht="15.75" x14ac:dyDescent="0.25">
      <c r="B1989" s="35"/>
      <c r="D1989" s="41"/>
    </row>
    <row r="1990" spans="2:4" ht="15.75" x14ac:dyDescent="0.25">
      <c r="B1990" s="35"/>
      <c r="D1990" s="41"/>
    </row>
    <row r="1991" spans="2:4" ht="15.75" x14ac:dyDescent="0.25">
      <c r="B1991" s="35"/>
      <c r="D1991" s="41"/>
    </row>
    <row r="1992" spans="2:4" ht="15.75" x14ac:dyDescent="0.25">
      <c r="B1992" s="35"/>
      <c r="D1992" s="41"/>
    </row>
    <row r="1993" spans="2:4" ht="15.75" x14ac:dyDescent="0.25">
      <c r="B1993" s="35"/>
      <c r="D1993" s="41"/>
    </row>
    <row r="1994" spans="2:4" ht="15.75" x14ac:dyDescent="0.25">
      <c r="B1994" s="35"/>
      <c r="D1994" s="41"/>
    </row>
    <row r="1995" spans="2:4" ht="15.75" x14ac:dyDescent="0.25">
      <c r="B1995" s="35"/>
      <c r="D1995" s="41"/>
    </row>
    <row r="1996" spans="2:4" ht="15.75" x14ac:dyDescent="0.25">
      <c r="B1996" s="35"/>
      <c r="D1996" s="41"/>
    </row>
    <row r="1997" spans="2:4" ht="15.75" x14ac:dyDescent="0.25">
      <c r="B1997" s="35"/>
      <c r="D1997" s="41"/>
    </row>
    <row r="1998" spans="2:4" ht="15.75" x14ac:dyDescent="0.25">
      <c r="B1998" s="35"/>
      <c r="D1998" s="41"/>
    </row>
    <row r="1999" spans="2:4" ht="15.75" x14ac:dyDescent="0.25">
      <c r="B1999" s="35"/>
      <c r="D1999" s="41"/>
    </row>
    <row r="2000" spans="2:4" ht="15.75" x14ac:dyDescent="0.25">
      <c r="B2000" s="35"/>
      <c r="D2000" s="41"/>
    </row>
    <row r="2001" spans="2:4" ht="15.75" x14ac:dyDescent="0.25">
      <c r="B2001" s="35"/>
      <c r="D2001" s="41"/>
    </row>
    <row r="2002" spans="2:4" ht="15.75" x14ac:dyDescent="0.25">
      <c r="B2002" s="35"/>
      <c r="D2002" s="41"/>
    </row>
    <row r="2003" spans="2:4" ht="15.75" x14ac:dyDescent="0.25">
      <c r="B2003" s="35"/>
      <c r="D2003" s="41"/>
    </row>
    <row r="2004" spans="2:4" ht="15.75" x14ac:dyDescent="0.25">
      <c r="B2004" s="35"/>
      <c r="D2004" s="41"/>
    </row>
    <row r="2005" spans="2:4" ht="15.75" x14ac:dyDescent="0.25">
      <c r="B2005" s="35"/>
      <c r="D2005" s="41"/>
    </row>
    <row r="2006" spans="2:4" ht="15.75" x14ac:dyDescent="0.25">
      <c r="B2006" s="35"/>
      <c r="D2006" s="41"/>
    </row>
    <row r="2007" spans="2:4" ht="15.75" x14ac:dyDescent="0.25">
      <c r="B2007" s="35"/>
      <c r="D2007" s="41"/>
    </row>
    <row r="2008" spans="2:4" ht="15.75" x14ac:dyDescent="0.25">
      <c r="B2008" s="35"/>
      <c r="D2008" s="41"/>
    </row>
    <row r="2009" spans="2:4" ht="15.75" x14ac:dyDescent="0.25">
      <c r="B2009" s="35"/>
      <c r="D2009" s="41"/>
    </row>
    <row r="2010" spans="2:4" ht="15.75" x14ac:dyDescent="0.25">
      <c r="B2010" s="35"/>
      <c r="D2010" s="41"/>
    </row>
    <row r="2011" spans="2:4" ht="15.75" x14ac:dyDescent="0.25">
      <c r="B2011" s="35"/>
      <c r="D2011" s="41"/>
    </row>
    <row r="2012" spans="2:4" ht="15.75" x14ac:dyDescent="0.25">
      <c r="B2012" s="35"/>
      <c r="D2012" s="41"/>
    </row>
    <row r="2013" spans="2:4" ht="15.75" x14ac:dyDescent="0.25">
      <c r="B2013" s="35"/>
      <c r="D2013" s="41"/>
    </row>
    <row r="2014" spans="2:4" ht="15.75" x14ac:dyDescent="0.25">
      <c r="B2014" s="35"/>
      <c r="D2014" s="41"/>
    </row>
    <row r="2015" spans="2:4" ht="15.75" x14ac:dyDescent="0.25">
      <c r="B2015" s="35"/>
      <c r="D2015" s="41"/>
    </row>
    <row r="2016" spans="2:4" ht="15.75" x14ac:dyDescent="0.25">
      <c r="B2016" s="35"/>
      <c r="D2016" s="41"/>
    </row>
    <row r="2017" spans="2:4" ht="15.75" x14ac:dyDescent="0.25">
      <c r="B2017" s="35"/>
      <c r="D2017" s="41"/>
    </row>
    <row r="2018" spans="2:4" ht="15.75" x14ac:dyDescent="0.25">
      <c r="B2018" s="35"/>
      <c r="D2018" s="41"/>
    </row>
    <row r="2019" spans="2:4" ht="15.75" x14ac:dyDescent="0.25">
      <c r="B2019" s="35"/>
      <c r="D2019" s="41"/>
    </row>
    <row r="2020" spans="2:4" ht="15.75" x14ac:dyDescent="0.25">
      <c r="B2020" s="35"/>
      <c r="D2020" s="41"/>
    </row>
    <row r="2021" spans="2:4" ht="15.75" x14ac:dyDescent="0.25">
      <c r="B2021" s="35"/>
      <c r="D2021" s="41"/>
    </row>
    <row r="2022" spans="2:4" ht="15.75" x14ac:dyDescent="0.25">
      <c r="B2022" s="35"/>
      <c r="D2022" s="41"/>
    </row>
    <row r="2023" spans="2:4" ht="15.75" x14ac:dyDescent="0.25">
      <c r="B2023" s="35"/>
      <c r="D2023" s="41"/>
    </row>
    <row r="2024" spans="2:4" ht="15.75" x14ac:dyDescent="0.25">
      <c r="B2024" s="35"/>
      <c r="D2024" s="41"/>
    </row>
    <row r="2025" spans="2:4" ht="15.75" x14ac:dyDescent="0.25">
      <c r="B2025" s="35"/>
      <c r="D2025" s="41"/>
    </row>
    <row r="2026" spans="2:4" ht="15.75" x14ac:dyDescent="0.25">
      <c r="B2026" s="35"/>
      <c r="D2026" s="41"/>
    </row>
    <row r="2027" spans="2:4" ht="15.75" x14ac:dyDescent="0.25">
      <c r="B2027" s="35"/>
      <c r="D2027" s="41"/>
    </row>
    <row r="2028" spans="2:4" ht="15.75" x14ac:dyDescent="0.25">
      <c r="B2028" s="35"/>
      <c r="D2028" s="41"/>
    </row>
    <row r="2029" spans="2:4" ht="15.75" x14ac:dyDescent="0.25">
      <c r="B2029" s="35"/>
      <c r="D2029" s="41"/>
    </row>
    <row r="2030" spans="2:4" ht="15.75" x14ac:dyDescent="0.25">
      <c r="B2030" s="35"/>
      <c r="D2030" s="41"/>
    </row>
    <row r="2031" spans="2:4" ht="15.75" x14ac:dyDescent="0.25">
      <c r="B2031" s="35"/>
      <c r="D2031" s="41"/>
    </row>
    <row r="2032" spans="2:4" ht="15.75" x14ac:dyDescent="0.25">
      <c r="B2032" s="35"/>
      <c r="D2032" s="41"/>
    </row>
    <row r="2033" spans="2:4" ht="15.75" x14ac:dyDescent="0.25">
      <c r="B2033" s="35"/>
      <c r="D2033" s="41"/>
    </row>
    <row r="2034" spans="2:4" ht="15.75" x14ac:dyDescent="0.25">
      <c r="B2034" s="35"/>
      <c r="D2034" s="41"/>
    </row>
    <row r="2035" spans="2:4" ht="15.75" x14ac:dyDescent="0.25">
      <c r="B2035" s="35"/>
      <c r="D2035" s="41"/>
    </row>
    <row r="2036" spans="2:4" ht="15.75" x14ac:dyDescent="0.25">
      <c r="B2036" s="35"/>
      <c r="D2036" s="41"/>
    </row>
    <row r="2037" spans="2:4" ht="15.75" x14ac:dyDescent="0.25">
      <c r="B2037" s="35"/>
      <c r="D2037" s="41"/>
    </row>
    <row r="2038" spans="2:4" ht="15.75" x14ac:dyDescent="0.25">
      <c r="B2038" s="35"/>
      <c r="D2038" s="41"/>
    </row>
    <row r="2039" spans="2:4" ht="15.75" x14ac:dyDescent="0.25">
      <c r="B2039" s="35"/>
      <c r="D2039" s="41"/>
    </row>
    <row r="2040" spans="2:4" ht="15.75" x14ac:dyDescent="0.25">
      <c r="B2040" s="35"/>
      <c r="D2040" s="41"/>
    </row>
    <row r="2041" spans="2:4" ht="15.75" x14ac:dyDescent="0.25">
      <c r="B2041" s="35"/>
      <c r="D2041" s="41"/>
    </row>
    <row r="2042" spans="2:4" ht="15.75" x14ac:dyDescent="0.25">
      <c r="B2042" s="35"/>
      <c r="D2042" s="41"/>
    </row>
    <row r="2043" spans="2:4" ht="15.75" x14ac:dyDescent="0.25">
      <c r="B2043" s="35"/>
      <c r="D2043" s="41"/>
    </row>
    <row r="2044" spans="2:4" ht="15.75" x14ac:dyDescent="0.25">
      <c r="B2044" s="35"/>
      <c r="D2044" s="41"/>
    </row>
    <row r="2045" spans="2:4" ht="15.75" x14ac:dyDescent="0.25">
      <c r="B2045" s="35"/>
      <c r="D2045" s="41"/>
    </row>
    <row r="2046" spans="2:4" ht="15.75" x14ac:dyDescent="0.25">
      <c r="B2046" s="35"/>
      <c r="D2046" s="41"/>
    </row>
    <row r="2047" spans="2:4" ht="15.75" x14ac:dyDescent="0.25">
      <c r="B2047" s="35"/>
      <c r="D2047" s="41"/>
    </row>
    <row r="2048" spans="2:4" ht="15.75" x14ac:dyDescent="0.25">
      <c r="B2048" s="37"/>
      <c r="D2048" s="41"/>
    </row>
    <row r="2049" spans="2:4" ht="15.75" x14ac:dyDescent="0.25">
      <c r="B2049" s="35"/>
      <c r="D2049" s="41"/>
    </row>
    <row r="2050" spans="2:4" ht="15.75" x14ac:dyDescent="0.25">
      <c r="B2050" s="35"/>
      <c r="D2050" s="41"/>
    </row>
    <row r="2051" spans="2:4" ht="15.75" x14ac:dyDescent="0.25">
      <c r="B2051" s="37"/>
      <c r="D2051" s="41"/>
    </row>
    <row r="2052" spans="2:4" ht="15.75" x14ac:dyDescent="0.25">
      <c r="B2052" s="35"/>
      <c r="D2052" s="41"/>
    </row>
    <row r="2053" spans="2:4" ht="15.75" x14ac:dyDescent="0.25">
      <c r="B2053" s="35"/>
      <c r="D2053" s="41"/>
    </row>
    <row r="2054" spans="2:4" ht="15.75" x14ac:dyDescent="0.25">
      <c r="B2054" s="35"/>
      <c r="D2054" s="41"/>
    </row>
    <row r="2055" spans="2:4" ht="15.75" x14ac:dyDescent="0.25">
      <c r="B2055" s="35"/>
      <c r="D2055" s="41"/>
    </row>
    <row r="2056" spans="2:4" ht="15.75" x14ac:dyDescent="0.25">
      <c r="B2056" s="35"/>
      <c r="D2056" s="41"/>
    </row>
    <row r="2057" spans="2:4" ht="15.75" x14ac:dyDescent="0.25">
      <c r="B2057" s="35"/>
      <c r="D2057" s="41"/>
    </row>
    <row r="2058" spans="2:4" ht="15.75" x14ac:dyDescent="0.25">
      <c r="B2058" s="35"/>
      <c r="D2058" s="41"/>
    </row>
    <row r="2059" spans="2:4" ht="15.75" x14ac:dyDescent="0.25">
      <c r="B2059" s="35"/>
      <c r="D2059" s="41"/>
    </row>
    <row r="2060" spans="2:4" ht="15.75" x14ac:dyDescent="0.25">
      <c r="B2060" s="35"/>
      <c r="D2060" s="41"/>
    </row>
    <row r="2061" spans="2:4" ht="15.75" x14ac:dyDescent="0.25">
      <c r="B2061" s="35"/>
      <c r="D2061" s="41"/>
    </row>
    <row r="2062" spans="2:4" ht="15.75" x14ac:dyDescent="0.25">
      <c r="B2062" s="36"/>
      <c r="D2062" s="41"/>
    </row>
    <row r="2063" spans="2:4" ht="15.75" x14ac:dyDescent="0.25">
      <c r="B2063" s="35"/>
      <c r="D2063" s="41"/>
    </row>
    <row r="2064" spans="2:4" ht="15.75" x14ac:dyDescent="0.25">
      <c r="B2064" s="35"/>
      <c r="D2064" s="41"/>
    </row>
    <row r="2065" spans="2:4" ht="15.75" x14ac:dyDescent="0.25">
      <c r="B2065" s="35"/>
      <c r="D2065" s="41"/>
    </row>
    <row r="2066" spans="2:4" ht="15.75" x14ac:dyDescent="0.25">
      <c r="B2066" s="35"/>
      <c r="D2066" s="41"/>
    </row>
    <row r="2067" spans="2:4" ht="15.75" x14ac:dyDescent="0.25">
      <c r="B2067" s="37"/>
      <c r="D2067" s="41"/>
    </row>
    <row r="2068" spans="2:4" ht="15.75" x14ac:dyDescent="0.25">
      <c r="B2068" s="35"/>
      <c r="D2068" s="41"/>
    </row>
    <row r="2069" spans="2:4" ht="15.75" x14ac:dyDescent="0.25">
      <c r="B2069" s="35"/>
      <c r="D2069" s="41"/>
    </row>
    <row r="2070" spans="2:4" ht="15.75" x14ac:dyDescent="0.25">
      <c r="B2070" s="35"/>
      <c r="D2070" s="41"/>
    </row>
    <row r="2071" spans="2:4" ht="15.75" x14ac:dyDescent="0.25">
      <c r="B2071" s="35"/>
      <c r="D2071" s="41"/>
    </row>
    <row r="2072" spans="2:4" ht="15.75" x14ac:dyDescent="0.25">
      <c r="B2072" s="35"/>
      <c r="D2072" s="41"/>
    </row>
    <row r="2073" spans="2:4" ht="15.75" x14ac:dyDescent="0.25">
      <c r="B2073" s="35"/>
      <c r="D2073" s="41"/>
    </row>
    <row r="2074" spans="2:4" ht="15.75" x14ac:dyDescent="0.25">
      <c r="B2074" s="35"/>
      <c r="D2074" s="41"/>
    </row>
    <row r="2075" spans="2:4" ht="15.75" x14ac:dyDescent="0.25">
      <c r="B2075" s="35"/>
      <c r="D2075" s="41"/>
    </row>
    <row r="2076" spans="2:4" ht="15.75" x14ac:dyDescent="0.25">
      <c r="B2076" s="35"/>
      <c r="D2076" s="41"/>
    </row>
    <row r="2077" spans="2:4" ht="15.75" x14ac:dyDescent="0.25">
      <c r="B2077" s="35"/>
      <c r="D2077" s="41"/>
    </row>
    <row r="2078" spans="2:4" ht="15.75" x14ac:dyDescent="0.25">
      <c r="B2078" s="35"/>
      <c r="D2078" s="41"/>
    </row>
    <row r="2079" spans="2:4" ht="15.75" x14ac:dyDescent="0.25">
      <c r="B2079" s="35"/>
      <c r="D2079" s="41"/>
    </row>
    <row r="2080" spans="2:4" ht="15.75" x14ac:dyDescent="0.25">
      <c r="B2080" s="35"/>
      <c r="D2080" s="41"/>
    </row>
    <row r="2081" spans="2:4" ht="15.75" x14ac:dyDescent="0.25">
      <c r="B2081" s="35"/>
      <c r="D2081" s="41"/>
    </row>
    <row r="2082" spans="2:4" ht="15.75" x14ac:dyDescent="0.25">
      <c r="B2082" s="35"/>
      <c r="D2082" s="41"/>
    </row>
    <row r="2083" spans="2:4" ht="15.75" x14ac:dyDescent="0.25">
      <c r="B2083" s="35"/>
      <c r="D2083" s="41"/>
    </row>
    <row r="2084" spans="2:4" ht="15.75" x14ac:dyDescent="0.25">
      <c r="B2084" s="35"/>
      <c r="D2084" s="41"/>
    </row>
    <row r="2085" spans="2:4" ht="15.75" x14ac:dyDescent="0.25">
      <c r="B2085" s="35"/>
      <c r="D2085" s="41"/>
    </row>
    <row r="2086" spans="2:4" ht="15.75" x14ac:dyDescent="0.25">
      <c r="B2086" s="35"/>
      <c r="D2086" s="41"/>
    </row>
    <row r="2087" spans="2:4" ht="15.75" x14ac:dyDescent="0.25">
      <c r="B2087" s="35"/>
      <c r="D2087" s="41"/>
    </row>
    <row r="2088" spans="2:4" ht="15.75" x14ac:dyDescent="0.25">
      <c r="B2088" s="35"/>
      <c r="D2088" s="41"/>
    </row>
    <row r="2089" spans="2:4" ht="15.75" x14ac:dyDescent="0.25">
      <c r="B2089" s="35"/>
      <c r="D2089" s="41"/>
    </row>
    <row r="2090" spans="2:4" ht="15.75" x14ac:dyDescent="0.25">
      <c r="B2090" s="35"/>
      <c r="D2090" s="41"/>
    </row>
    <row r="2091" spans="2:4" ht="15.75" x14ac:dyDescent="0.25">
      <c r="B2091" s="35"/>
      <c r="D2091" s="41"/>
    </row>
    <row r="2092" spans="2:4" ht="15.75" x14ac:dyDescent="0.25">
      <c r="B2092" s="35"/>
      <c r="D2092" s="41"/>
    </row>
    <row r="2093" spans="2:4" ht="15.75" x14ac:dyDescent="0.25">
      <c r="B2093" s="35"/>
      <c r="D2093" s="41"/>
    </row>
    <row r="2094" spans="2:4" ht="15.75" x14ac:dyDescent="0.25">
      <c r="B2094" s="35"/>
      <c r="D2094" s="41"/>
    </row>
    <row r="2095" spans="2:4" ht="15.75" x14ac:dyDescent="0.25">
      <c r="B2095" s="35"/>
      <c r="D2095" s="41"/>
    </row>
    <row r="2096" spans="2:4" ht="15.75" x14ac:dyDescent="0.25">
      <c r="B2096" s="35"/>
      <c r="D2096" s="41"/>
    </row>
    <row r="2097" spans="2:4" ht="15.75" x14ac:dyDescent="0.25">
      <c r="B2097" s="35"/>
      <c r="D2097" s="41"/>
    </row>
    <row r="2098" spans="2:4" ht="15.75" x14ac:dyDescent="0.25">
      <c r="B2098" s="35"/>
      <c r="D2098" s="41"/>
    </row>
    <row r="2099" spans="2:4" ht="15.75" x14ac:dyDescent="0.25">
      <c r="B2099" s="35"/>
      <c r="D2099" s="41"/>
    </row>
    <row r="2100" spans="2:4" ht="15.75" x14ac:dyDescent="0.25">
      <c r="B2100" s="35"/>
      <c r="D2100" s="41"/>
    </row>
    <row r="2101" spans="2:4" ht="15.75" x14ac:dyDescent="0.25">
      <c r="B2101" s="35"/>
      <c r="D2101" s="41"/>
    </row>
    <row r="2102" spans="2:4" ht="15.75" x14ac:dyDescent="0.25">
      <c r="B2102" s="35"/>
      <c r="D2102" s="41"/>
    </row>
    <row r="2103" spans="2:4" ht="15.75" x14ac:dyDescent="0.25">
      <c r="B2103" s="35"/>
      <c r="D2103" s="41"/>
    </row>
    <row r="2104" spans="2:4" ht="15.75" x14ac:dyDescent="0.25">
      <c r="B2104" s="35"/>
      <c r="D2104" s="41"/>
    </row>
    <row r="2105" spans="2:4" ht="15.75" x14ac:dyDescent="0.25">
      <c r="B2105" s="35"/>
      <c r="D2105" s="41"/>
    </row>
    <row r="2106" spans="2:4" ht="15.75" x14ac:dyDescent="0.25">
      <c r="B2106" s="35"/>
      <c r="D2106" s="41"/>
    </row>
    <row r="2107" spans="2:4" ht="15.75" x14ac:dyDescent="0.25">
      <c r="B2107" s="35"/>
      <c r="D2107" s="41"/>
    </row>
    <row r="2108" spans="2:4" ht="15.75" x14ac:dyDescent="0.25">
      <c r="B2108" s="35"/>
      <c r="D2108" s="41"/>
    </row>
    <row r="2109" spans="2:4" ht="15.75" x14ac:dyDescent="0.25">
      <c r="B2109" s="35"/>
      <c r="D2109" s="41"/>
    </row>
    <row r="2110" spans="2:4" ht="15.75" x14ac:dyDescent="0.25">
      <c r="B2110" s="35"/>
      <c r="D2110" s="41"/>
    </row>
    <row r="2111" spans="2:4" ht="15.75" x14ac:dyDescent="0.25">
      <c r="B2111" s="35"/>
      <c r="D2111" s="41"/>
    </row>
    <row r="2112" spans="2:4" ht="15.75" x14ac:dyDescent="0.25">
      <c r="B2112" s="35"/>
      <c r="D2112" s="41"/>
    </row>
    <row r="2113" spans="2:4" ht="15.75" x14ac:dyDescent="0.25">
      <c r="B2113" s="35"/>
      <c r="D2113" s="41"/>
    </row>
    <row r="2114" spans="2:4" ht="15.75" x14ac:dyDescent="0.25">
      <c r="B2114" s="35"/>
      <c r="D2114" s="41"/>
    </row>
    <row r="2115" spans="2:4" ht="15.75" x14ac:dyDescent="0.25">
      <c r="B2115" s="35"/>
      <c r="D2115" s="41"/>
    </row>
    <row r="2116" spans="2:4" ht="15.75" x14ac:dyDescent="0.25">
      <c r="B2116" s="35"/>
      <c r="D2116" s="41"/>
    </row>
    <row r="2117" spans="2:4" ht="15.75" x14ac:dyDescent="0.25">
      <c r="B2117" s="35"/>
      <c r="D2117" s="41"/>
    </row>
    <row r="2118" spans="2:4" ht="15.75" x14ac:dyDescent="0.25">
      <c r="B2118" s="35"/>
      <c r="D2118" s="41"/>
    </row>
    <row r="2119" spans="2:4" ht="15.75" x14ac:dyDescent="0.25">
      <c r="B2119" s="35"/>
      <c r="D2119" s="41"/>
    </row>
    <row r="2120" spans="2:4" ht="15.75" x14ac:dyDescent="0.25">
      <c r="B2120" s="35"/>
      <c r="D2120" s="41"/>
    </row>
    <row r="2121" spans="2:4" ht="15.75" x14ac:dyDescent="0.25">
      <c r="B2121" s="35"/>
      <c r="D2121" s="41"/>
    </row>
    <row r="2122" spans="2:4" ht="15.75" x14ac:dyDescent="0.25">
      <c r="B2122" s="35"/>
      <c r="D2122" s="41"/>
    </row>
    <row r="2123" spans="2:4" ht="15.75" x14ac:dyDescent="0.25">
      <c r="B2123" s="35"/>
      <c r="D2123" s="41"/>
    </row>
    <row r="2124" spans="2:4" ht="15.75" x14ac:dyDescent="0.25">
      <c r="B2124" s="35"/>
      <c r="D2124" s="41"/>
    </row>
    <row r="2125" spans="2:4" ht="15.75" x14ac:dyDescent="0.25">
      <c r="B2125" s="35"/>
      <c r="D2125" s="41"/>
    </row>
    <row r="2126" spans="2:4" ht="15.75" x14ac:dyDescent="0.25">
      <c r="B2126" s="35"/>
      <c r="D2126" s="41"/>
    </row>
    <row r="2127" spans="2:4" ht="15.75" x14ac:dyDescent="0.25">
      <c r="B2127" s="35"/>
      <c r="D2127" s="41"/>
    </row>
    <row r="2128" spans="2:4" ht="15.75" x14ac:dyDescent="0.25">
      <c r="B2128" s="35"/>
      <c r="D2128" s="41"/>
    </row>
    <row r="2129" spans="2:4" ht="15.75" x14ac:dyDescent="0.25">
      <c r="B2129" s="35"/>
      <c r="D2129" s="41"/>
    </row>
    <row r="2130" spans="2:4" ht="15.75" x14ac:dyDescent="0.25">
      <c r="B2130" s="35"/>
      <c r="D2130" s="41"/>
    </row>
    <row r="2131" spans="2:4" ht="15.75" x14ac:dyDescent="0.25">
      <c r="B2131" s="35"/>
      <c r="D2131" s="41"/>
    </row>
    <row r="2132" spans="2:4" ht="15.75" x14ac:dyDescent="0.25">
      <c r="B2132" s="35"/>
      <c r="D2132" s="41"/>
    </row>
    <row r="2133" spans="2:4" ht="15.75" x14ac:dyDescent="0.25">
      <c r="B2133" s="35"/>
      <c r="D2133" s="41"/>
    </row>
    <row r="2134" spans="2:4" ht="15.75" x14ac:dyDescent="0.25">
      <c r="B2134" s="35"/>
      <c r="D2134" s="41"/>
    </row>
    <row r="2135" spans="2:4" ht="15.75" x14ac:dyDescent="0.25">
      <c r="B2135" s="35"/>
      <c r="D2135" s="41"/>
    </row>
    <row r="2136" spans="2:4" ht="15.75" x14ac:dyDescent="0.25">
      <c r="B2136" s="35"/>
      <c r="D2136" s="41"/>
    </row>
    <row r="2137" spans="2:4" ht="15.75" x14ac:dyDescent="0.25">
      <c r="B2137" s="35"/>
      <c r="D2137" s="41"/>
    </row>
    <row r="2138" spans="2:4" ht="15.75" x14ac:dyDescent="0.25">
      <c r="B2138" s="35"/>
      <c r="D2138" s="41"/>
    </row>
    <row r="2139" spans="2:4" ht="15.75" x14ac:dyDescent="0.25">
      <c r="B2139" s="35"/>
      <c r="D2139" s="41"/>
    </row>
    <row r="2140" spans="2:4" ht="15.75" x14ac:dyDescent="0.25">
      <c r="B2140" s="35"/>
      <c r="D2140" s="41"/>
    </row>
    <row r="2141" spans="2:4" ht="15.75" x14ac:dyDescent="0.25">
      <c r="B2141" s="35"/>
      <c r="D2141" s="41"/>
    </row>
    <row r="2142" spans="2:4" ht="15.75" x14ac:dyDescent="0.25">
      <c r="B2142" s="35"/>
      <c r="D2142" s="41"/>
    </row>
    <row r="2143" spans="2:4" ht="15.75" x14ac:dyDescent="0.25">
      <c r="B2143" s="35"/>
      <c r="D2143" s="41"/>
    </row>
    <row r="2144" spans="2:4" ht="15.75" x14ac:dyDescent="0.25">
      <c r="B2144" s="35"/>
      <c r="D2144" s="41"/>
    </row>
    <row r="2145" spans="2:4" ht="15.75" x14ac:dyDescent="0.25">
      <c r="B2145" s="35"/>
      <c r="D2145" s="41"/>
    </row>
    <row r="2146" spans="2:4" ht="15.75" x14ac:dyDescent="0.25">
      <c r="B2146" s="35"/>
      <c r="D2146" s="41"/>
    </row>
    <row r="2147" spans="2:4" ht="15.75" x14ac:dyDescent="0.25">
      <c r="B2147" s="35"/>
      <c r="D2147" s="41"/>
    </row>
    <row r="2148" spans="2:4" ht="15.75" x14ac:dyDescent="0.25">
      <c r="B2148" s="35"/>
      <c r="D2148" s="41"/>
    </row>
    <row r="2149" spans="2:4" ht="15.75" x14ac:dyDescent="0.25">
      <c r="B2149" s="35"/>
      <c r="D2149" s="41"/>
    </row>
    <row r="2150" spans="2:4" ht="15.75" x14ac:dyDescent="0.25">
      <c r="B2150" s="35"/>
      <c r="D2150" s="41"/>
    </row>
    <row r="2151" spans="2:4" ht="15.75" x14ac:dyDescent="0.25">
      <c r="B2151" s="35"/>
      <c r="D2151" s="41"/>
    </row>
    <row r="2152" spans="2:4" ht="15.75" x14ac:dyDescent="0.25">
      <c r="B2152" s="35"/>
      <c r="D2152" s="41"/>
    </row>
    <row r="2153" spans="2:4" ht="15.75" x14ac:dyDescent="0.25">
      <c r="B2153" s="35"/>
      <c r="D2153" s="41"/>
    </row>
    <row r="2154" spans="2:4" ht="15.75" x14ac:dyDescent="0.25">
      <c r="B2154" s="35"/>
      <c r="D2154" s="41"/>
    </row>
    <row r="2155" spans="2:4" ht="15.75" x14ac:dyDescent="0.25">
      <c r="B2155" s="35"/>
      <c r="D2155" s="41"/>
    </row>
    <row r="2156" spans="2:4" ht="15.75" x14ac:dyDescent="0.25">
      <c r="B2156" s="35"/>
      <c r="D2156" s="41"/>
    </row>
    <row r="2157" spans="2:4" ht="15.75" x14ac:dyDescent="0.25">
      <c r="B2157" s="35"/>
      <c r="D2157" s="41"/>
    </row>
    <row r="2158" spans="2:4" ht="15.75" x14ac:dyDescent="0.25">
      <c r="B2158" s="35"/>
      <c r="D2158" s="41"/>
    </row>
    <row r="2159" spans="2:4" ht="15.75" x14ac:dyDescent="0.25">
      <c r="B2159" s="35"/>
      <c r="D2159" s="41"/>
    </row>
    <row r="2160" spans="2:4" ht="15.75" x14ac:dyDescent="0.25">
      <c r="B2160" s="35"/>
      <c r="D2160" s="41"/>
    </row>
    <row r="2161" spans="2:4" ht="15.75" x14ac:dyDescent="0.25">
      <c r="B2161" s="35"/>
      <c r="D2161" s="41"/>
    </row>
    <row r="2162" spans="2:4" ht="15.75" x14ac:dyDescent="0.25">
      <c r="B2162" s="35"/>
      <c r="D2162" s="41"/>
    </row>
    <row r="2163" spans="2:4" ht="15.75" x14ac:dyDescent="0.25">
      <c r="B2163" s="35"/>
      <c r="D2163" s="41"/>
    </row>
    <row r="2164" spans="2:4" ht="15.75" x14ac:dyDescent="0.25">
      <c r="B2164" s="35"/>
      <c r="D2164" s="41"/>
    </row>
    <row r="2165" spans="2:4" ht="15.75" x14ac:dyDescent="0.25">
      <c r="B2165" s="35"/>
      <c r="D2165" s="41"/>
    </row>
    <row r="2166" spans="2:4" ht="15.75" x14ac:dyDescent="0.25">
      <c r="B2166" s="35"/>
      <c r="D2166" s="41"/>
    </row>
    <row r="2167" spans="2:4" ht="15.75" x14ac:dyDescent="0.25">
      <c r="B2167" s="35"/>
      <c r="D2167" s="41"/>
    </row>
    <row r="2168" spans="2:4" ht="15.75" x14ac:dyDescent="0.25">
      <c r="B2168" s="35"/>
      <c r="D2168" s="41"/>
    </row>
    <row r="2169" spans="2:4" ht="15.75" x14ac:dyDescent="0.25">
      <c r="B2169" s="35"/>
      <c r="D2169" s="41"/>
    </row>
    <row r="2170" spans="2:4" ht="15.75" x14ac:dyDescent="0.25">
      <c r="B2170" s="35"/>
      <c r="D2170" s="41"/>
    </row>
    <row r="2171" spans="2:4" ht="15.75" x14ac:dyDescent="0.25">
      <c r="B2171" s="35"/>
      <c r="D2171" s="41"/>
    </row>
    <row r="2172" spans="2:4" ht="15.75" x14ac:dyDescent="0.25">
      <c r="B2172" s="35"/>
      <c r="D2172" s="41"/>
    </row>
    <row r="2173" spans="2:4" ht="15.75" x14ac:dyDescent="0.25">
      <c r="B2173" s="35"/>
      <c r="D2173" s="41"/>
    </row>
    <row r="2174" spans="2:4" ht="15.75" x14ac:dyDescent="0.25">
      <c r="B2174" s="35"/>
      <c r="D2174" s="41"/>
    </row>
    <row r="2175" spans="2:4" ht="15.75" x14ac:dyDescent="0.25">
      <c r="B2175" s="35"/>
      <c r="D2175" s="41"/>
    </row>
    <row r="2176" spans="2:4" ht="15.75" x14ac:dyDescent="0.25">
      <c r="B2176" s="35"/>
      <c r="D2176" s="41"/>
    </row>
    <row r="2177" spans="2:4" ht="15.75" x14ac:dyDescent="0.25">
      <c r="B2177" s="35"/>
      <c r="D2177" s="41"/>
    </row>
    <row r="2178" spans="2:4" ht="15.75" x14ac:dyDescent="0.25">
      <c r="B2178" s="35"/>
      <c r="D2178" s="41"/>
    </row>
    <row r="2179" spans="2:4" ht="15.75" x14ac:dyDescent="0.25">
      <c r="B2179" s="35"/>
      <c r="D2179" s="41"/>
    </row>
    <row r="2180" spans="2:4" ht="15.75" x14ac:dyDescent="0.25">
      <c r="B2180" s="35"/>
      <c r="D2180" s="41"/>
    </row>
    <row r="2181" spans="2:4" ht="15.75" x14ac:dyDescent="0.25">
      <c r="B2181" s="35"/>
      <c r="D2181" s="41"/>
    </row>
    <row r="2182" spans="2:4" ht="15.75" x14ac:dyDescent="0.25">
      <c r="B2182" s="35"/>
      <c r="D2182" s="41"/>
    </row>
    <row r="2183" spans="2:4" ht="15.75" x14ac:dyDescent="0.25">
      <c r="B2183" s="35"/>
      <c r="D2183" s="41"/>
    </row>
    <row r="2184" spans="2:4" ht="15.75" x14ac:dyDescent="0.25">
      <c r="B2184" s="35"/>
      <c r="D2184" s="41"/>
    </row>
    <row r="2185" spans="2:4" ht="15.75" x14ac:dyDescent="0.25">
      <c r="B2185" s="35"/>
      <c r="D2185" s="41"/>
    </row>
    <row r="2186" spans="2:4" ht="15.75" x14ac:dyDescent="0.25">
      <c r="B2186" s="35"/>
      <c r="D2186" s="41"/>
    </row>
    <row r="2187" spans="2:4" ht="15.75" x14ac:dyDescent="0.25">
      <c r="B2187" s="35"/>
      <c r="D2187" s="41"/>
    </row>
    <row r="2188" spans="2:4" ht="15.75" x14ac:dyDescent="0.25">
      <c r="B2188" s="35"/>
      <c r="D2188" s="41"/>
    </row>
    <row r="2189" spans="2:4" ht="15.75" x14ac:dyDescent="0.25">
      <c r="B2189" s="35"/>
      <c r="D2189" s="43"/>
    </row>
    <row r="2190" spans="2:4" ht="15.75" x14ac:dyDescent="0.25">
      <c r="B2190" s="35"/>
      <c r="D2190" s="43"/>
    </row>
    <row r="2191" spans="2:4" ht="15.75" x14ac:dyDescent="0.25">
      <c r="B2191" s="35"/>
      <c r="D2191" s="43"/>
    </row>
    <row r="2192" spans="2:4" ht="15.75" x14ac:dyDescent="0.25">
      <c r="B2192" s="35"/>
      <c r="D2192" s="43"/>
    </row>
    <row r="2193" spans="2:4" ht="15.75" x14ac:dyDescent="0.25">
      <c r="B2193" s="35"/>
      <c r="D2193" s="41"/>
    </row>
    <row r="2194" spans="2:4" ht="15.75" x14ac:dyDescent="0.25">
      <c r="B2194" s="35"/>
      <c r="D2194" s="41"/>
    </row>
    <row r="2195" spans="2:4" ht="15.75" x14ac:dyDescent="0.25">
      <c r="B2195" s="35"/>
      <c r="D2195" s="41"/>
    </row>
    <row r="2196" spans="2:4" ht="15.75" x14ac:dyDescent="0.25">
      <c r="B2196" s="35"/>
      <c r="D2196" s="41"/>
    </row>
    <row r="2197" spans="2:4" ht="15.75" x14ac:dyDescent="0.25">
      <c r="B2197" s="35"/>
      <c r="D2197" s="41"/>
    </row>
    <row r="2198" spans="2:4" ht="15.75" x14ac:dyDescent="0.25">
      <c r="B2198" s="35"/>
      <c r="D2198" s="41"/>
    </row>
    <row r="2199" spans="2:4" ht="15.75" x14ac:dyDescent="0.25">
      <c r="B2199" s="35"/>
      <c r="D2199" s="41"/>
    </row>
    <row r="2200" spans="2:4" ht="15.75" x14ac:dyDescent="0.25">
      <c r="B2200" s="35"/>
      <c r="D2200" s="41"/>
    </row>
    <row r="2201" spans="2:4" ht="15.75" x14ac:dyDescent="0.25">
      <c r="B2201" s="35"/>
      <c r="D2201" s="41"/>
    </row>
    <row r="2202" spans="2:4" ht="15.75" x14ac:dyDescent="0.25">
      <c r="B2202" s="35"/>
      <c r="D2202" s="41"/>
    </row>
    <row r="2203" spans="2:4" ht="15.75" x14ac:dyDescent="0.25">
      <c r="B2203" s="35"/>
      <c r="D2203" s="41"/>
    </row>
    <row r="2204" spans="2:4" ht="15.75" x14ac:dyDescent="0.25">
      <c r="B2204" s="35"/>
      <c r="D2204" s="41"/>
    </row>
    <row r="2205" spans="2:4" ht="15.75" x14ac:dyDescent="0.25">
      <c r="B2205" s="35"/>
      <c r="D2205" s="41"/>
    </row>
    <row r="2206" spans="2:4" ht="15.75" x14ac:dyDescent="0.25">
      <c r="B2206" s="35"/>
      <c r="D2206" s="41"/>
    </row>
    <row r="2207" spans="2:4" ht="15.75" x14ac:dyDescent="0.25">
      <c r="B2207" s="35"/>
      <c r="D2207" s="41"/>
    </row>
    <row r="2208" spans="2:4" ht="15.75" x14ac:dyDescent="0.25">
      <c r="B2208" s="35"/>
      <c r="D2208" s="41"/>
    </row>
    <row r="2209" spans="2:4" ht="15.75" x14ac:dyDescent="0.25">
      <c r="B2209" s="35"/>
      <c r="D2209" s="41"/>
    </row>
    <row r="2210" spans="2:4" ht="15.75" x14ac:dyDescent="0.25">
      <c r="B2210" s="35"/>
      <c r="D2210" s="41"/>
    </row>
    <row r="2211" spans="2:4" ht="15.75" x14ac:dyDescent="0.25">
      <c r="B2211" s="35"/>
      <c r="D2211" s="41"/>
    </row>
    <row r="2212" spans="2:4" ht="15.75" x14ac:dyDescent="0.25">
      <c r="B2212" s="35"/>
      <c r="D2212" s="41"/>
    </row>
    <row r="2213" spans="2:4" ht="15.75" x14ac:dyDescent="0.25">
      <c r="B2213" s="35"/>
      <c r="D2213" s="41"/>
    </row>
    <row r="2214" spans="2:4" ht="15.75" x14ac:dyDescent="0.25">
      <c r="B2214" s="35"/>
      <c r="D2214" s="41"/>
    </row>
    <row r="2215" spans="2:4" ht="15.75" x14ac:dyDescent="0.25">
      <c r="B2215" s="35"/>
      <c r="D2215" s="41"/>
    </row>
    <row r="2216" spans="2:4" ht="15.75" x14ac:dyDescent="0.25">
      <c r="B2216" s="35"/>
      <c r="D2216" s="41"/>
    </row>
    <row r="2217" spans="2:4" ht="15.75" x14ac:dyDescent="0.25">
      <c r="B2217" s="35"/>
      <c r="D2217" s="41"/>
    </row>
    <row r="2218" spans="2:4" ht="15.75" x14ac:dyDescent="0.25">
      <c r="B2218" s="35"/>
      <c r="D2218" s="41"/>
    </row>
    <row r="2219" spans="2:4" ht="15.75" x14ac:dyDescent="0.25">
      <c r="B2219" s="35"/>
      <c r="D2219" s="41"/>
    </row>
    <row r="2220" spans="2:4" ht="15.75" x14ac:dyDescent="0.25">
      <c r="B2220" s="35"/>
      <c r="D2220" s="41"/>
    </row>
    <row r="2221" spans="2:4" ht="15.75" x14ac:dyDescent="0.25">
      <c r="B2221" s="35"/>
      <c r="D2221" s="41"/>
    </row>
    <row r="2222" spans="2:4" ht="15.75" x14ac:dyDescent="0.25">
      <c r="B2222" s="35"/>
      <c r="D2222" s="41"/>
    </row>
    <row r="2223" spans="2:4" ht="15.75" x14ac:dyDescent="0.25">
      <c r="B2223" s="35"/>
      <c r="D2223" s="41"/>
    </row>
    <row r="2224" spans="2:4" ht="15.75" x14ac:dyDescent="0.25">
      <c r="B2224" s="35"/>
      <c r="D2224" s="41"/>
    </row>
    <row r="2225" spans="2:4" ht="15.75" x14ac:dyDescent="0.25">
      <c r="B2225" s="35"/>
      <c r="D2225" s="41"/>
    </row>
    <row r="2226" spans="2:4" ht="15.75" x14ac:dyDescent="0.25">
      <c r="B2226" s="35"/>
      <c r="D2226" s="41"/>
    </row>
    <row r="2227" spans="2:4" ht="15.75" x14ac:dyDescent="0.25">
      <c r="B2227" s="35"/>
      <c r="D2227" s="41"/>
    </row>
    <row r="2228" spans="2:4" ht="15.75" x14ac:dyDescent="0.25">
      <c r="B2228" s="35"/>
      <c r="D2228" s="41"/>
    </row>
    <row r="2229" spans="2:4" ht="15.75" x14ac:dyDescent="0.25">
      <c r="B2229" s="35"/>
      <c r="D2229" s="41"/>
    </row>
    <row r="2230" spans="2:4" ht="15.75" x14ac:dyDescent="0.25">
      <c r="B2230" s="35"/>
      <c r="D2230" s="41"/>
    </row>
    <row r="2231" spans="2:4" ht="15.75" x14ac:dyDescent="0.25">
      <c r="B2231" s="35"/>
      <c r="D2231" s="41"/>
    </row>
    <row r="2232" spans="2:4" ht="15.75" x14ac:dyDescent="0.25">
      <c r="B2232" s="35"/>
      <c r="D2232" s="41"/>
    </row>
    <row r="2233" spans="2:4" ht="15.75" x14ac:dyDescent="0.25">
      <c r="B2233" s="35"/>
      <c r="D2233" s="41"/>
    </row>
    <row r="2234" spans="2:4" ht="15.75" x14ac:dyDescent="0.25">
      <c r="B2234" s="35"/>
      <c r="D2234" s="41"/>
    </row>
    <row r="2235" spans="2:4" ht="15.75" x14ac:dyDescent="0.25">
      <c r="B2235" s="35"/>
      <c r="D2235" s="41"/>
    </row>
    <row r="2236" spans="2:4" ht="15.75" x14ac:dyDescent="0.25">
      <c r="B2236" s="35"/>
      <c r="D2236" s="41"/>
    </row>
    <row r="2237" spans="2:4" ht="15.75" x14ac:dyDescent="0.25">
      <c r="B2237" s="35"/>
      <c r="D2237" s="41"/>
    </row>
    <row r="2238" spans="2:4" ht="15.75" x14ac:dyDescent="0.25">
      <c r="B2238" s="35"/>
      <c r="D2238" s="41"/>
    </row>
    <row r="2239" spans="2:4" ht="15.75" x14ac:dyDescent="0.25">
      <c r="B2239" s="35"/>
      <c r="D2239" s="41"/>
    </row>
    <row r="2240" spans="2:4" ht="15.75" x14ac:dyDescent="0.25">
      <c r="B2240" s="35"/>
      <c r="D2240" s="41"/>
    </row>
    <row r="2241" spans="2:4" ht="15.75" x14ac:dyDescent="0.25">
      <c r="B2241" s="35"/>
      <c r="D2241" s="41"/>
    </row>
    <row r="2242" spans="2:4" ht="15.75" x14ac:dyDescent="0.25">
      <c r="B2242" s="35"/>
      <c r="D2242" s="41"/>
    </row>
    <row r="2243" spans="2:4" ht="15.75" x14ac:dyDescent="0.25">
      <c r="B2243" s="35"/>
      <c r="D2243" s="41"/>
    </row>
    <row r="2244" spans="2:4" ht="15.75" x14ac:dyDescent="0.25">
      <c r="B2244" s="35"/>
      <c r="D2244" s="41"/>
    </row>
    <row r="2245" spans="2:4" ht="15.75" x14ac:dyDescent="0.25">
      <c r="B2245" s="35"/>
      <c r="D2245" s="41"/>
    </row>
    <row r="2246" spans="2:4" ht="15.75" x14ac:dyDescent="0.25">
      <c r="B2246" s="35"/>
      <c r="D2246" s="41"/>
    </row>
    <row r="2247" spans="2:4" ht="15.75" x14ac:dyDescent="0.25">
      <c r="B2247" s="35"/>
      <c r="D2247" s="41"/>
    </row>
    <row r="2248" spans="2:4" ht="15.75" x14ac:dyDescent="0.25">
      <c r="B2248" s="35"/>
      <c r="D2248" s="41"/>
    </row>
    <row r="2249" spans="2:4" ht="15.75" x14ac:dyDescent="0.25">
      <c r="B2249" s="35"/>
      <c r="D2249" s="41"/>
    </row>
    <row r="2250" spans="2:4" ht="15.75" x14ac:dyDescent="0.25">
      <c r="B2250" s="35"/>
      <c r="D2250" s="41"/>
    </row>
    <row r="2251" spans="2:4" ht="15.75" x14ac:dyDescent="0.25">
      <c r="B2251" s="35"/>
      <c r="D2251" s="41"/>
    </row>
    <row r="2252" spans="2:4" ht="15.75" x14ac:dyDescent="0.25">
      <c r="B2252" s="35"/>
      <c r="D2252" s="41"/>
    </row>
    <row r="2253" spans="2:4" ht="15.75" x14ac:dyDescent="0.25">
      <c r="B2253" s="35"/>
      <c r="D2253" s="41"/>
    </row>
    <row r="2254" spans="2:4" ht="15.75" x14ac:dyDescent="0.25">
      <c r="B2254" s="35"/>
      <c r="D2254" s="41"/>
    </row>
    <row r="2255" spans="2:4" ht="15.75" x14ac:dyDescent="0.25">
      <c r="B2255" s="35"/>
      <c r="D2255" s="41"/>
    </row>
    <row r="2256" spans="2:4" ht="15.75" x14ac:dyDescent="0.25">
      <c r="B2256" s="35"/>
      <c r="D2256" s="41"/>
    </row>
    <row r="2257" spans="2:4" ht="15.75" x14ac:dyDescent="0.25">
      <c r="B2257" s="35"/>
      <c r="D2257" s="41"/>
    </row>
    <row r="2258" spans="2:4" ht="15.75" x14ac:dyDescent="0.25">
      <c r="B2258" s="35"/>
      <c r="D2258" s="41"/>
    </row>
    <row r="2259" spans="2:4" ht="15.75" x14ac:dyDescent="0.25">
      <c r="B2259" s="35"/>
      <c r="D2259" s="41"/>
    </row>
    <row r="2260" spans="2:4" ht="15.75" x14ac:dyDescent="0.25">
      <c r="B2260" s="35"/>
      <c r="D2260" s="41"/>
    </row>
    <row r="2261" spans="2:4" ht="15.75" x14ac:dyDescent="0.25">
      <c r="B2261" s="35"/>
      <c r="D2261" s="41"/>
    </row>
    <row r="2262" spans="2:4" ht="15.75" x14ac:dyDescent="0.25">
      <c r="B2262" s="35"/>
      <c r="D2262" s="41"/>
    </row>
    <row r="2263" spans="2:4" ht="15.75" x14ac:dyDescent="0.25">
      <c r="B2263" s="35"/>
      <c r="D2263" s="41"/>
    </row>
    <row r="2264" spans="2:4" ht="15.75" x14ac:dyDescent="0.25">
      <c r="B2264" s="35"/>
      <c r="D2264" s="41"/>
    </row>
    <row r="2265" spans="2:4" ht="15.75" x14ac:dyDescent="0.25">
      <c r="B2265" s="35"/>
      <c r="D2265" s="41"/>
    </row>
    <row r="2266" spans="2:4" ht="15.75" x14ac:dyDescent="0.25">
      <c r="B2266" s="35"/>
      <c r="D2266" s="41"/>
    </row>
    <row r="2267" spans="2:4" ht="15.75" x14ac:dyDescent="0.25">
      <c r="B2267" s="35"/>
      <c r="D2267" s="41"/>
    </row>
    <row r="2268" spans="2:4" ht="15.75" x14ac:dyDescent="0.25">
      <c r="B2268" s="35"/>
      <c r="D2268" s="41"/>
    </row>
    <row r="2269" spans="2:4" ht="15.75" x14ac:dyDescent="0.25">
      <c r="B2269" s="35"/>
      <c r="D2269" s="41"/>
    </row>
    <row r="2270" spans="2:4" ht="15.75" x14ac:dyDescent="0.25">
      <c r="B2270" s="35"/>
      <c r="D2270" s="41"/>
    </row>
    <row r="2271" spans="2:4" ht="15.75" x14ac:dyDescent="0.25">
      <c r="B2271" s="35"/>
      <c r="D2271" s="41"/>
    </row>
    <row r="2272" spans="2:4" ht="15.75" x14ac:dyDescent="0.25">
      <c r="B2272" s="35"/>
      <c r="D2272" s="41"/>
    </row>
    <row r="2273" spans="2:4" ht="15.75" x14ac:dyDescent="0.25">
      <c r="B2273" s="35"/>
      <c r="D2273" s="41"/>
    </row>
    <row r="2274" spans="2:4" ht="15.75" x14ac:dyDescent="0.25">
      <c r="B2274" s="35"/>
      <c r="D2274" s="41"/>
    </row>
    <row r="2275" spans="2:4" ht="15.75" x14ac:dyDescent="0.25">
      <c r="B2275" s="35"/>
      <c r="D2275" s="41"/>
    </row>
    <row r="2276" spans="2:4" ht="15.75" x14ac:dyDescent="0.25">
      <c r="B2276" s="35"/>
      <c r="D2276" s="41"/>
    </row>
    <row r="2277" spans="2:4" ht="15.75" x14ac:dyDescent="0.25">
      <c r="B2277" s="35"/>
      <c r="D2277" s="41"/>
    </row>
    <row r="2278" spans="2:4" ht="15.75" x14ac:dyDescent="0.25">
      <c r="B2278" s="35"/>
      <c r="D2278" s="41"/>
    </row>
    <row r="2279" spans="2:4" ht="15.75" x14ac:dyDescent="0.25">
      <c r="B2279" s="35"/>
      <c r="D2279" s="41"/>
    </row>
    <row r="2280" spans="2:4" ht="15.75" x14ac:dyDescent="0.25">
      <c r="B2280" s="35"/>
      <c r="D2280" s="41"/>
    </row>
    <row r="2281" spans="2:4" ht="15.75" x14ac:dyDescent="0.25">
      <c r="B2281" s="35"/>
      <c r="D2281" s="41"/>
    </row>
    <row r="2282" spans="2:4" ht="15.75" x14ac:dyDescent="0.25">
      <c r="B2282" s="35"/>
      <c r="D2282" s="41"/>
    </row>
    <row r="2283" spans="2:4" ht="15.75" x14ac:dyDescent="0.25">
      <c r="B2283" s="35"/>
      <c r="D2283" s="41"/>
    </row>
    <row r="2284" spans="2:4" ht="15.75" x14ac:dyDescent="0.25">
      <c r="B2284" s="35"/>
      <c r="D2284" s="41"/>
    </row>
    <row r="2285" spans="2:4" ht="15.75" x14ac:dyDescent="0.25">
      <c r="B2285" s="35"/>
      <c r="D2285" s="41"/>
    </row>
    <row r="2286" spans="2:4" ht="15.75" x14ac:dyDescent="0.25">
      <c r="B2286" s="35"/>
      <c r="D2286" s="41"/>
    </row>
    <row r="2287" spans="2:4" ht="15.75" x14ac:dyDescent="0.25">
      <c r="B2287" s="35"/>
      <c r="D2287" s="41"/>
    </row>
    <row r="2288" spans="2:4" ht="15.75" x14ac:dyDescent="0.25">
      <c r="B2288" s="35"/>
      <c r="D2288" s="41"/>
    </row>
    <row r="2289" spans="2:4" ht="15.75" x14ac:dyDescent="0.25">
      <c r="B2289" s="35"/>
      <c r="D2289" s="41"/>
    </row>
    <row r="2290" spans="2:4" ht="15.75" x14ac:dyDescent="0.25">
      <c r="B2290" s="35"/>
      <c r="D2290" s="41"/>
    </row>
    <row r="2291" spans="2:4" ht="15.75" x14ac:dyDescent="0.25">
      <c r="B2291" s="35"/>
      <c r="D2291" s="41"/>
    </row>
    <row r="2292" spans="2:4" ht="15.75" x14ac:dyDescent="0.25">
      <c r="B2292" s="35"/>
      <c r="D2292" s="41"/>
    </row>
    <row r="2293" spans="2:4" ht="15.75" x14ac:dyDescent="0.25">
      <c r="B2293" s="35"/>
      <c r="D2293" s="41"/>
    </row>
    <row r="2294" spans="2:4" ht="15.75" x14ac:dyDescent="0.25">
      <c r="B2294" s="35"/>
      <c r="D2294" s="41"/>
    </row>
    <row r="2295" spans="2:4" ht="15.75" x14ac:dyDescent="0.25">
      <c r="B2295" s="35"/>
      <c r="D2295" s="41"/>
    </row>
    <row r="2296" spans="2:4" ht="15.75" x14ac:dyDescent="0.25">
      <c r="B2296" s="35"/>
      <c r="D2296" s="41"/>
    </row>
    <row r="2297" spans="2:4" ht="15.75" x14ac:dyDescent="0.25">
      <c r="B2297" s="35"/>
      <c r="D2297" s="41"/>
    </row>
    <row r="2298" spans="2:4" ht="15.75" x14ac:dyDescent="0.25">
      <c r="B2298" s="35"/>
      <c r="D2298" s="41"/>
    </row>
    <row r="2299" spans="2:4" ht="15.75" x14ac:dyDescent="0.25">
      <c r="B2299" s="35"/>
      <c r="D2299" s="41"/>
    </row>
    <row r="2300" spans="2:4" ht="15.75" x14ac:dyDescent="0.25">
      <c r="B2300" s="35"/>
      <c r="D2300" s="41"/>
    </row>
    <row r="2301" spans="2:4" ht="15.75" x14ac:dyDescent="0.25">
      <c r="B2301" s="35"/>
      <c r="D2301" s="41"/>
    </row>
    <row r="2302" spans="2:4" ht="15.75" x14ac:dyDescent="0.25">
      <c r="B2302" s="35"/>
      <c r="D2302" s="41"/>
    </row>
    <row r="2303" spans="2:4" ht="15.75" x14ac:dyDescent="0.25">
      <c r="B2303" s="35"/>
      <c r="D2303" s="41"/>
    </row>
    <row r="2304" spans="2:4" ht="15.75" x14ac:dyDescent="0.25">
      <c r="B2304" s="35"/>
      <c r="D2304" s="41"/>
    </row>
    <row r="2305" spans="2:4" ht="15.75" x14ac:dyDescent="0.25">
      <c r="B2305" s="35"/>
      <c r="D2305" s="41"/>
    </row>
    <row r="2306" spans="2:4" ht="15.75" x14ac:dyDescent="0.25">
      <c r="B2306" s="35"/>
      <c r="D2306" s="41"/>
    </row>
    <row r="2307" spans="2:4" ht="15.75" x14ac:dyDescent="0.25">
      <c r="B2307" s="35"/>
      <c r="D2307" s="41"/>
    </row>
    <row r="2308" spans="2:4" ht="15.75" x14ac:dyDescent="0.25">
      <c r="B2308" s="35"/>
      <c r="D2308" s="41"/>
    </row>
    <row r="2309" spans="2:4" ht="15.75" x14ac:dyDescent="0.25">
      <c r="B2309" s="35"/>
      <c r="D2309" s="41"/>
    </row>
    <row r="2310" spans="2:4" ht="15.75" x14ac:dyDescent="0.25">
      <c r="B2310" s="35"/>
      <c r="D2310" s="41"/>
    </row>
    <row r="2311" spans="2:4" ht="15.75" x14ac:dyDescent="0.25">
      <c r="B2311" s="35"/>
      <c r="D2311" s="41"/>
    </row>
    <row r="2312" spans="2:4" ht="15.75" x14ac:dyDescent="0.25">
      <c r="B2312" s="35"/>
      <c r="D2312" s="41"/>
    </row>
    <row r="2313" spans="2:4" ht="15.75" x14ac:dyDescent="0.25">
      <c r="B2313" s="35"/>
      <c r="D2313" s="41"/>
    </row>
    <row r="2314" spans="2:4" ht="15.75" x14ac:dyDescent="0.25">
      <c r="B2314" s="35"/>
      <c r="D2314" s="41"/>
    </row>
    <row r="2315" spans="2:4" ht="15.75" x14ac:dyDescent="0.25">
      <c r="B2315" s="35"/>
      <c r="D2315" s="41"/>
    </row>
    <row r="2316" spans="2:4" ht="15.75" x14ac:dyDescent="0.25">
      <c r="B2316" s="35"/>
      <c r="D2316" s="41"/>
    </row>
    <row r="2317" spans="2:4" ht="15.75" x14ac:dyDescent="0.25">
      <c r="B2317" s="35"/>
      <c r="D2317" s="41"/>
    </row>
    <row r="2318" spans="2:4" ht="15.75" x14ac:dyDescent="0.25">
      <c r="B2318" s="35"/>
      <c r="D2318" s="41"/>
    </row>
    <row r="2319" spans="2:4" ht="15.75" x14ac:dyDescent="0.25">
      <c r="B2319" s="35"/>
      <c r="D2319" s="41"/>
    </row>
    <row r="2320" spans="2:4" ht="15.75" x14ac:dyDescent="0.25">
      <c r="B2320" s="35"/>
      <c r="D2320" s="41"/>
    </row>
    <row r="2321" spans="2:4" ht="15.75" x14ac:dyDescent="0.25">
      <c r="B2321" s="35"/>
      <c r="D2321" s="41"/>
    </row>
    <row r="2322" spans="2:4" ht="15.75" x14ac:dyDescent="0.25">
      <c r="B2322" s="35"/>
      <c r="D2322" s="41"/>
    </row>
    <row r="2323" spans="2:4" ht="15.75" x14ac:dyDescent="0.25">
      <c r="B2323" s="35"/>
      <c r="D2323" s="41"/>
    </row>
    <row r="2324" spans="2:4" ht="15.75" x14ac:dyDescent="0.25">
      <c r="B2324" s="35"/>
      <c r="D2324" s="41"/>
    </row>
    <row r="2325" spans="2:4" ht="15.75" x14ac:dyDescent="0.25">
      <c r="B2325" s="35"/>
      <c r="D2325" s="41"/>
    </row>
    <row r="2326" spans="2:4" ht="15.75" x14ac:dyDescent="0.25">
      <c r="B2326" s="35"/>
      <c r="D2326" s="41"/>
    </row>
    <row r="2327" spans="2:4" ht="15.75" x14ac:dyDescent="0.25">
      <c r="B2327" s="35"/>
      <c r="D2327" s="41"/>
    </row>
    <row r="2328" spans="2:4" ht="15.75" x14ac:dyDescent="0.25">
      <c r="B2328" s="35"/>
      <c r="D2328" s="41"/>
    </row>
    <row r="2329" spans="2:4" ht="15.75" x14ac:dyDescent="0.25">
      <c r="B2329" s="35"/>
      <c r="D2329" s="41"/>
    </row>
    <row r="2330" spans="2:4" ht="15.75" x14ac:dyDescent="0.25">
      <c r="B2330" s="35"/>
      <c r="D2330" s="41"/>
    </row>
    <row r="2331" spans="2:4" ht="15.75" x14ac:dyDescent="0.25">
      <c r="B2331" s="35"/>
      <c r="D2331" s="41"/>
    </row>
    <row r="2332" spans="2:4" ht="15.75" x14ac:dyDescent="0.25">
      <c r="B2332" s="35"/>
      <c r="D2332" s="41"/>
    </row>
    <row r="2333" spans="2:4" ht="15.75" x14ac:dyDescent="0.25">
      <c r="B2333" s="35"/>
      <c r="D2333" s="41"/>
    </row>
    <row r="2334" spans="2:4" ht="15.75" x14ac:dyDescent="0.25">
      <c r="B2334" s="35"/>
      <c r="D2334" s="41"/>
    </row>
    <row r="2335" spans="2:4" ht="15.75" x14ac:dyDescent="0.25">
      <c r="B2335" s="35"/>
      <c r="D2335" s="41"/>
    </row>
    <row r="2336" spans="2:4" ht="15.75" x14ac:dyDescent="0.25">
      <c r="B2336" s="37"/>
      <c r="D2336" s="41"/>
    </row>
    <row r="2337" spans="2:4" ht="15.75" x14ac:dyDescent="0.25">
      <c r="B2337" s="35"/>
      <c r="D2337" s="41"/>
    </row>
    <row r="2338" spans="2:4" ht="15.75" x14ac:dyDescent="0.25">
      <c r="B2338" s="35"/>
      <c r="D2338" s="41"/>
    </row>
    <row r="2339" spans="2:4" ht="15.75" x14ac:dyDescent="0.25">
      <c r="B2339" s="35"/>
      <c r="D2339" s="41"/>
    </row>
    <row r="2340" spans="2:4" ht="15.75" x14ac:dyDescent="0.25">
      <c r="B2340" s="35"/>
      <c r="D2340" s="41"/>
    </row>
    <row r="2341" spans="2:4" ht="15.75" x14ac:dyDescent="0.25">
      <c r="B2341" s="35"/>
      <c r="D2341" s="41"/>
    </row>
    <row r="2342" spans="2:4" ht="15.75" x14ac:dyDescent="0.25">
      <c r="B2342" s="35"/>
      <c r="D2342" s="41"/>
    </row>
    <row r="2343" spans="2:4" ht="15.75" x14ac:dyDescent="0.25">
      <c r="B2343" s="35"/>
      <c r="D2343" s="41"/>
    </row>
    <row r="2344" spans="2:4" ht="15.75" x14ac:dyDescent="0.25">
      <c r="B2344" s="35"/>
      <c r="D2344" s="41"/>
    </row>
    <row r="2345" spans="2:4" ht="15.75" x14ac:dyDescent="0.25">
      <c r="B2345" s="35"/>
      <c r="D2345" s="41"/>
    </row>
    <row r="2346" spans="2:4" ht="15.75" x14ac:dyDescent="0.25">
      <c r="B2346" s="35"/>
      <c r="D2346" s="41"/>
    </row>
    <row r="2347" spans="2:4" ht="15.75" x14ac:dyDescent="0.25">
      <c r="B2347" s="35"/>
      <c r="D2347" s="41"/>
    </row>
    <row r="2348" spans="2:4" ht="15.75" x14ac:dyDescent="0.25">
      <c r="B2348" s="35"/>
      <c r="D2348" s="41"/>
    </row>
    <row r="2349" spans="2:4" ht="15.75" x14ac:dyDescent="0.25">
      <c r="B2349" s="35"/>
      <c r="D2349" s="41"/>
    </row>
    <row r="2350" spans="2:4" ht="15.75" x14ac:dyDescent="0.25">
      <c r="B2350" s="35"/>
      <c r="D2350" s="41"/>
    </row>
    <row r="2351" spans="2:4" ht="15.75" x14ac:dyDescent="0.25">
      <c r="B2351" s="35"/>
      <c r="D2351" s="41"/>
    </row>
    <row r="2352" spans="2:4" ht="15.75" x14ac:dyDescent="0.25">
      <c r="B2352" s="37"/>
      <c r="D2352" s="41"/>
    </row>
    <row r="2353" spans="2:4" ht="15.75" x14ac:dyDescent="0.25">
      <c r="B2353" s="35"/>
      <c r="D2353" s="41"/>
    </row>
    <row r="2354" spans="2:4" ht="15.75" x14ac:dyDescent="0.25">
      <c r="B2354" s="35"/>
      <c r="D2354" s="41"/>
    </row>
    <row r="2355" spans="2:4" ht="15.75" x14ac:dyDescent="0.25">
      <c r="B2355" s="35"/>
      <c r="D2355" s="41"/>
    </row>
    <row r="2356" spans="2:4" ht="15.75" x14ac:dyDescent="0.25">
      <c r="B2356" s="35"/>
      <c r="D2356" s="41"/>
    </row>
    <row r="2357" spans="2:4" ht="15.75" x14ac:dyDescent="0.25">
      <c r="B2357" s="35"/>
      <c r="D2357" s="41"/>
    </row>
    <row r="2358" spans="2:4" ht="15.75" x14ac:dyDescent="0.25">
      <c r="B2358" s="35"/>
      <c r="D2358" s="41"/>
    </row>
    <row r="2359" spans="2:4" ht="15.75" x14ac:dyDescent="0.25">
      <c r="B2359" s="35"/>
      <c r="D2359" s="41"/>
    </row>
    <row r="2360" spans="2:4" ht="15.75" x14ac:dyDescent="0.25">
      <c r="B2360" s="35"/>
      <c r="D2360" s="41"/>
    </row>
    <row r="2361" spans="2:4" ht="15.75" x14ac:dyDescent="0.25">
      <c r="B2361" s="35"/>
      <c r="D2361" s="41"/>
    </row>
    <row r="2362" spans="2:4" ht="15.75" x14ac:dyDescent="0.25">
      <c r="B2362" s="35"/>
      <c r="D2362" s="41"/>
    </row>
    <row r="2363" spans="2:4" ht="15.75" x14ac:dyDescent="0.25">
      <c r="B2363" s="35"/>
      <c r="D2363" s="41"/>
    </row>
    <row r="2364" spans="2:4" ht="15.75" x14ac:dyDescent="0.25">
      <c r="B2364" s="35"/>
      <c r="D2364" s="41"/>
    </row>
    <row r="2365" spans="2:4" ht="15.75" x14ac:dyDescent="0.25">
      <c r="B2365" s="35"/>
      <c r="D2365" s="41"/>
    </row>
    <row r="2366" spans="2:4" ht="15.75" x14ac:dyDescent="0.25">
      <c r="B2366" s="35"/>
      <c r="D2366" s="41"/>
    </row>
    <row r="2367" spans="2:4" ht="15.75" x14ac:dyDescent="0.25">
      <c r="B2367" s="35"/>
      <c r="D2367" s="41"/>
    </row>
    <row r="2368" spans="2:4" ht="15.75" x14ac:dyDescent="0.25">
      <c r="B2368" s="35"/>
      <c r="D2368" s="41"/>
    </row>
    <row r="2369" spans="2:4" ht="15.75" x14ac:dyDescent="0.25">
      <c r="B2369" s="35"/>
      <c r="D2369" s="41"/>
    </row>
    <row r="2370" spans="2:4" ht="15.75" x14ac:dyDescent="0.25">
      <c r="B2370" s="35"/>
      <c r="D2370" s="41"/>
    </row>
    <row r="2371" spans="2:4" ht="15.75" x14ac:dyDescent="0.25">
      <c r="B2371" s="35"/>
      <c r="D2371" s="41"/>
    </row>
    <row r="2372" spans="2:4" ht="15.75" x14ac:dyDescent="0.25">
      <c r="B2372" s="35"/>
      <c r="D2372" s="41"/>
    </row>
    <row r="2373" spans="2:4" ht="15.75" x14ac:dyDescent="0.25">
      <c r="B2373" s="35"/>
      <c r="D2373" s="41"/>
    </row>
    <row r="2374" spans="2:4" ht="15.75" x14ac:dyDescent="0.25">
      <c r="B2374" s="35"/>
      <c r="D2374" s="41"/>
    </row>
    <row r="2375" spans="2:4" ht="15.75" x14ac:dyDescent="0.25">
      <c r="B2375" s="35"/>
      <c r="D2375" s="41"/>
    </row>
    <row r="2376" spans="2:4" ht="15.75" x14ac:dyDescent="0.25">
      <c r="B2376" s="35"/>
      <c r="D2376" s="41"/>
    </row>
    <row r="2377" spans="2:4" ht="15.75" x14ac:dyDescent="0.25">
      <c r="B2377" s="35"/>
      <c r="D2377" s="41"/>
    </row>
    <row r="2378" spans="2:4" ht="15.75" x14ac:dyDescent="0.25">
      <c r="B2378" s="35"/>
      <c r="D2378" s="41"/>
    </row>
    <row r="2379" spans="2:4" ht="15.75" x14ac:dyDescent="0.25">
      <c r="B2379" s="35"/>
      <c r="D2379" s="41"/>
    </row>
    <row r="2380" spans="2:4" ht="15.75" x14ac:dyDescent="0.25">
      <c r="B2380" s="35"/>
      <c r="D2380" s="41"/>
    </row>
    <row r="2381" spans="2:4" ht="15.75" x14ac:dyDescent="0.25">
      <c r="B2381" s="35"/>
      <c r="D2381" s="41"/>
    </row>
    <row r="2382" spans="2:4" ht="15.75" x14ac:dyDescent="0.25">
      <c r="B2382" s="35"/>
      <c r="D2382" s="41"/>
    </row>
    <row r="2383" spans="2:4" ht="15.75" x14ac:dyDescent="0.25">
      <c r="B2383" s="35"/>
      <c r="D2383" s="41"/>
    </row>
    <row r="2384" spans="2:4" ht="15.75" x14ac:dyDescent="0.25">
      <c r="B2384" s="35"/>
      <c r="D2384" s="41"/>
    </row>
    <row r="2385" spans="2:4" ht="15.75" x14ac:dyDescent="0.25">
      <c r="B2385" s="35"/>
      <c r="D2385" s="41"/>
    </row>
    <row r="2386" spans="2:4" ht="15.75" x14ac:dyDescent="0.25">
      <c r="B2386" s="35"/>
      <c r="D2386" s="41"/>
    </row>
    <row r="2387" spans="2:4" ht="15.75" x14ac:dyDescent="0.25">
      <c r="B2387" s="35"/>
      <c r="D2387" s="41"/>
    </row>
    <row r="2388" spans="2:4" ht="15.75" x14ac:dyDescent="0.25">
      <c r="B2388" s="35"/>
      <c r="D2388" s="41"/>
    </row>
    <row r="2389" spans="2:4" ht="15.75" x14ac:dyDescent="0.25">
      <c r="B2389" s="35"/>
      <c r="D2389" s="41"/>
    </row>
    <row r="2390" spans="2:4" ht="15.75" x14ac:dyDescent="0.25">
      <c r="B2390" s="35"/>
      <c r="D2390" s="41"/>
    </row>
    <row r="2391" spans="2:4" ht="15.75" x14ac:dyDescent="0.25">
      <c r="B2391" s="35"/>
      <c r="D2391" s="41"/>
    </row>
    <row r="2392" spans="2:4" ht="15.75" x14ac:dyDescent="0.25">
      <c r="B2392" s="35"/>
      <c r="D2392" s="41"/>
    </row>
    <row r="2393" spans="2:4" ht="15.75" x14ac:dyDescent="0.25">
      <c r="B2393" s="35"/>
      <c r="D2393" s="41"/>
    </row>
    <row r="2394" spans="2:4" ht="15.75" x14ac:dyDescent="0.25">
      <c r="B2394" s="35"/>
      <c r="D2394" s="41"/>
    </row>
    <row r="2395" spans="2:4" ht="15.75" x14ac:dyDescent="0.25">
      <c r="B2395" s="35"/>
      <c r="D2395" s="41"/>
    </row>
    <row r="2396" spans="2:4" ht="15.75" x14ac:dyDescent="0.25">
      <c r="B2396" s="35"/>
      <c r="D2396" s="41"/>
    </row>
    <row r="2397" spans="2:4" ht="15.75" x14ac:dyDescent="0.25">
      <c r="B2397" s="35"/>
      <c r="D2397" s="41"/>
    </row>
    <row r="2398" spans="2:4" ht="15.75" x14ac:dyDescent="0.25">
      <c r="B2398" s="35"/>
      <c r="D2398" s="41"/>
    </row>
    <row r="2399" spans="2:4" ht="15.75" x14ac:dyDescent="0.25">
      <c r="B2399" s="35"/>
      <c r="D2399" s="41"/>
    </row>
    <row r="2400" spans="2:4" ht="15.75" x14ac:dyDescent="0.25">
      <c r="B2400" s="35"/>
      <c r="D2400" s="41"/>
    </row>
    <row r="2401" spans="2:4" ht="15.75" x14ac:dyDescent="0.25">
      <c r="B2401" s="35"/>
      <c r="D2401" s="41"/>
    </row>
    <row r="2402" spans="2:4" ht="15.75" x14ac:dyDescent="0.25">
      <c r="B2402" s="35"/>
      <c r="D2402" s="41"/>
    </row>
    <row r="2403" spans="2:4" ht="15.75" x14ac:dyDescent="0.25">
      <c r="B2403" s="35"/>
      <c r="D2403" s="41"/>
    </row>
    <row r="2404" spans="2:4" ht="15.75" x14ac:dyDescent="0.25">
      <c r="B2404" s="35"/>
      <c r="D2404" s="41"/>
    </row>
    <row r="2405" spans="2:4" ht="15.75" x14ac:dyDescent="0.25">
      <c r="B2405" s="35"/>
      <c r="D2405" s="41"/>
    </row>
    <row r="2406" spans="2:4" ht="15.75" x14ac:dyDescent="0.25">
      <c r="B2406" s="35"/>
      <c r="D2406" s="41"/>
    </row>
    <row r="2407" spans="2:4" ht="15.75" x14ac:dyDescent="0.25">
      <c r="B2407" s="35"/>
      <c r="D2407" s="41"/>
    </row>
    <row r="2408" spans="2:4" ht="15.75" x14ac:dyDescent="0.25">
      <c r="B2408" s="35"/>
      <c r="D2408" s="41"/>
    </row>
    <row r="2409" spans="2:4" ht="15.75" x14ac:dyDescent="0.25">
      <c r="B2409" s="35"/>
      <c r="D2409" s="41"/>
    </row>
    <row r="2410" spans="2:4" ht="15.75" x14ac:dyDescent="0.25">
      <c r="B2410" s="35"/>
      <c r="D2410" s="41"/>
    </row>
    <row r="2411" spans="2:4" ht="15.75" x14ac:dyDescent="0.25">
      <c r="B2411" s="35"/>
      <c r="D2411" s="41"/>
    </row>
    <row r="2412" spans="2:4" ht="15.75" x14ac:dyDescent="0.25">
      <c r="B2412" s="35"/>
      <c r="D2412" s="41"/>
    </row>
    <row r="2413" spans="2:4" ht="15.75" x14ac:dyDescent="0.25">
      <c r="B2413" s="35"/>
      <c r="D2413" s="41"/>
    </row>
    <row r="2414" spans="2:4" ht="15.75" x14ac:dyDescent="0.25">
      <c r="B2414" s="35"/>
      <c r="D2414" s="41"/>
    </row>
    <row r="2415" spans="2:4" ht="15.75" x14ac:dyDescent="0.25">
      <c r="B2415" s="35"/>
      <c r="D2415" s="41"/>
    </row>
    <row r="2416" spans="2:4" ht="15.75" x14ac:dyDescent="0.25">
      <c r="B2416" s="35"/>
      <c r="D2416" s="41"/>
    </row>
    <row r="2417" spans="2:4" ht="15.75" x14ac:dyDescent="0.25">
      <c r="B2417" s="35"/>
      <c r="D2417" s="41"/>
    </row>
    <row r="2418" spans="2:4" ht="15.75" x14ac:dyDescent="0.25">
      <c r="B2418" s="35"/>
      <c r="D2418" s="41"/>
    </row>
    <row r="2419" spans="2:4" ht="15.75" x14ac:dyDescent="0.25">
      <c r="B2419" s="35"/>
      <c r="D2419" s="41"/>
    </row>
    <row r="2420" spans="2:4" ht="15.75" x14ac:dyDescent="0.25">
      <c r="B2420" s="35"/>
      <c r="D2420" s="41"/>
    </row>
    <row r="2421" spans="2:4" ht="15.75" x14ac:dyDescent="0.25">
      <c r="B2421" s="35"/>
      <c r="D2421" s="41"/>
    </row>
    <row r="2422" spans="2:4" ht="15.75" x14ac:dyDescent="0.25">
      <c r="B2422" s="35"/>
      <c r="D2422" s="41"/>
    </row>
    <row r="2423" spans="2:4" ht="15.75" x14ac:dyDescent="0.25">
      <c r="B2423" s="35"/>
      <c r="D2423" s="41"/>
    </row>
    <row r="2424" spans="2:4" ht="15.75" x14ac:dyDescent="0.25">
      <c r="B2424" s="35"/>
      <c r="D2424" s="41"/>
    </row>
    <row r="2425" spans="2:4" ht="15.75" x14ac:dyDescent="0.25">
      <c r="B2425" s="35"/>
      <c r="D2425" s="41"/>
    </row>
    <row r="2426" spans="2:4" ht="15.75" x14ac:dyDescent="0.25">
      <c r="B2426" s="35"/>
      <c r="D2426" s="41"/>
    </row>
    <row r="2427" spans="2:4" ht="15.75" x14ac:dyDescent="0.25">
      <c r="B2427" s="35"/>
      <c r="D2427" s="41"/>
    </row>
    <row r="2428" spans="2:4" ht="15.75" x14ac:dyDescent="0.25">
      <c r="B2428" s="35"/>
      <c r="D2428" s="41"/>
    </row>
    <row r="2429" spans="2:4" ht="15.75" x14ac:dyDescent="0.25">
      <c r="B2429" s="35"/>
      <c r="D2429" s="41"/>
    </row>
    <row r="2430" spans="2:4" ht="15.75" x14ac:dyDescent="0.25">
      <c r="B2430" s="35"/>
      <c r="D2430" s="41"/>
    </row>
    <row r="2431" spans="2:4" ht="15.75" x14ac:dyDescent="0.25">
      <c r="B2431" s="35"/>
      <c r="D2431" s="41"/>
    </row>
    <row r="2432" spans="2:4" ht="15.75" x14ac:dyDescent="0.25">
      <c r="B2432" s="35"/>
      <c r="D2432" s="41"/>
    </row>
    <row r="2433" spans="2:4" ht="15.75" x14ac:dyDescent="0.25">
      <c r="B2433" s="35"/>
      <c r="D2433" s="41"/>
    </row>
    <row r="2434" spans="2:4" ht="15.75" x14ac:dyDescent="0.25">
      <c r="B2434" s="35"/>
      <c r="D2434" s="41"/>
    </row>
    <row r="2435" spans="2:4" ht="15.75" x14ac:dyDescent="0.25">
      <c r="B2435" s="35"/>
      <c r="D2435" s="41"/>
    </row>
    <row r="2436" spans="2:4" ht="15.75" x14ac:dyDescent="0.25">
      <c r="B2436" s="35"/>
      <c r="D2436" s="41"/>
    </row>
    <row r="2437" spans="2:4" ht="15.75" x14ac:dyDescent="0.25">
      <c r="B2437" s="35"/>
      <c r="D2437" s="41"/>
    </row>
    <row r="2438" spans="2:4" ht="15.75" x14ac:dyDescent="0.25">
      <c r="B2438" s="37"/>
      <c r="D2438" s="41"/>
    </row>
    <row r="2439" spans="2:4" ht="15.75" x14ac:dyDescent="0.25">
      <c r="B2439" s="35"/>
      <c r="D2439" s="41"/>
    </row>
    <row r="2440" spans="2:4" ht="15.75" x14ac:dyDescent="0.25">
      <c r="B2440" s="35"/>
      <c r="D2440" s="41"/>
    </row>
    <row r="2441" spans="2:4" ht="15.75" x14ac:dyDescent="0.25">
      <c r="B2441" s="35"/>
      <c r="D2441" s="41"/>
    </row>
    <row r="2442" spans="2:4" ht="15.75" x14ac:dyDescent="0.25">
      <c r="B2442" s="35"/>
      <c r="D2442" s="41"/>
    </row>
    <row r="2443" spans="2:4" ht="15.75" x14ac:dyDescent="0.25">
      <c r="B2443" s="35"/>
      <c r="D2443" s="41"/>
    </row>
    <row r="2444" spans="2:4" ht="15.75" x14ac:dyDescent="0.25">
      <c r="B2444" s="35"/>
      <c r="D2444" s="41"/>
    </row>
    <row r="2445" spans="2:4" ht="15.75" x14ac:dyDescent="0.25">
      <c r="B2445" s="35"/>
      <c r="D2445" s="41"/>
    </row>
    <row r="2446" spans="2:4" ht="15.75" x14ac:dyDescent="0.25">
      <c r="B2446" s="35"/>
      <c r="D2446" s="41"/>
    </row>
    <row r="2447" spans="2:4" ht="15.75" x14ac:dyDescent="0.25">
      <c r="B2447" s="35"/>
      <c r="D2447" s="41"/>
    </row>
    <row r="2448" spans="2:4" ht="15.75" x14ac:dyDescent="0.25">
      <c r="B2448" s="35"/>
      <c r="D2448" s="41"/>
    </row>
    <row r="2449" spans="2:4" ht="15.75" x14ac:dyDescent="0.25">
      <c r="B2449" s="35"/>
      <c r="D2449" s="41"/>
    </row>
    <row r="2450" spans="2:4" ht="15.75" x14ac:dyDescent="0.25">
      <c r="B2450" s="35"/>
      <c r="D2450" s="41"/>
    </row>
    <row r="2451" spans="2:4" ht="15.75" x14ac:dyDescent="0.25">
      <c r="B2451" s="35"/>
      <c r="D2451" s="41"/>
    </row>
    <row r="2452" spans="2:4" ht="15.75" x14ac:dyDescent="0.25">
      <c r="B2452" s="35"/>
      <c r="D2452" s="41"/>
    </row>
    <row r="2453" spans="2:4" ht="15.75" x14ac:dyDescent="0.25">
      <c r="B2453" s="35"/>
      <c r="D2453" s="41"/>
    </row>
    <row r="2454" spans="2:4" ht="15.75" x14ac:dyDescent="0.25">
      <c r="B2454" s="35"/>
      <c r="D2454" s="41"/>
    </row>
    <row r="2455" spans="2:4" ht="15.75" x14ac:dyDescent="0.25">
      <c r="B2455" s="35"/>
      <c r="D2455" s="41"/>
    </row>
    <row r="2456" spans="2:4" ht="15.75" x14ac:dyDescent="0.25">
      <c r="B2456" s="35"/>
      <c r="D2456" s="41"/>
    </row>
    <row r="2457" spans="2:4" ht="15.75" x14ac:dyDescent="0.25">
      <c r="B2457" s="35"/>
      <c r="D2457" s="41"/>
    </row>
    <row r="2458" spans="2:4" ht="15.75" x14ac:dyDescent="0.25">
      <c r="B2458" s="35"/>
      <c r="D2458" s="41"/>
    </row>
    <row r="2459" spans="2:4" ht="15.75" x14ac:dyDescent="0.25">
      <c r="B2459" s="35"/>
      <c r="D2459" s="41"/>
    </row>
    <row r="2460" spans="2:4" ht="15.75" x14ac:dyDescent="0.25">
      <c r="B2460" s="35"/>
      <c r="D2460" s="41"/>
    </row>
    <row r="2461" spans="2:4" ht="15.75" x14ac:dyDescent="0.25">
      <c r="B2461" s="38"/>
      <c r="D2461" s="41"/>
    </row>
    <row r="2462" spans="2:4" ht="15.75" x14ac:dyDescent="0.25">
      <c r="B2462" s="39"/>
      <c r="D2462" s="41"/>
    </row>
    <row r="2463" spans="2:4" ht="15.75" x14ac:dyDescent="0.25">
      <c r="B2463" s="39"/>
      <c r="D2463" s="41"/>
    </row>
    <row r="2464" spans="2:4" ht="15.75" x14ac:dyDescent="0.25">
      <c r="B2464" s="39"/>
      <c r="D2464" s="41"/>
    </row>
    <row r="2465" spans="2:4" ht="15.75" x14ac:dyDescent="0.25">
      <c r="B2465" s="39"/>
      <c r="D2465" s="41"/>
    </row>
    <row r="2466" spans="2:4" ht="15.75" x14ac:dyDescent="0.25">
      <c r="B2466" s="39"/>
      <c r="D2466" s="41"/>
    </row>
    <row r="2467" spans="2:4" ht="15.75" x14ac:dyDescent="0.25">
      <c r="B2467" s="39"/>
      <c r="D2467" s="41"/>
    </row>
    <row r="2468" spans="2:4" ht="15.75" x14ac:dyDescent="0.25">
      <c r="B2468" s="39"/>
      <c r="D2468" s="41"/>
    </row>
    <row r="2469" spans="2:4" ht="15.75" x14ac:dyDescent="0.25">
      <c r="B2469" s="39"/>
      <c r="D2469" s="41"/>
    </row>
    <row r="2470" spans="2:4" ht="15.75" x14ac:dyDescent="0.25">
      <c r="B2470" s="39"/>
      <c r="D2470" s="41"/>
    </row>
    <row r="2471" spans="2:4" ht="15.75" x14ac:dyDescent="0.25">
      <c r="B2471" s="39"/>
      <c r="D2471" s="41"/>
    </row>
    <row r="2472" spans="2:4" ht="15.75" x14ac:dyDescent="0.25">
      <c r="B2472" s="39"/>
      <c r="D2472" s="41"/>
    </row>
    <row r="2473" spans="2:4" ht="15.75" x14ac:dyDescent="0.25">
      <c r="B2473" s="39"/>
      <c r="D2473" s="41"/>
    </row>
    <row r="2474" spans="2:4" ht="15.75" x14ac:dyDescent="0.25">
      <c r="B2474" s="39"/>
      <c r="D2474" s="41"/>
    </row>
    <row r="2475" spans="2:4" ht="15.75" x14ac:dyDescent="0.25">
      <c r="B2475" s="39"/>
      <c r="D2475" s="41"/>
    </row>
    <row r="2476" spans="2:4" ht="15.75" x14ac:dyDescent="0.25">
      <c r="B2476" s="39"/>
      <c r="D2476" s="41"/>
    </row>
    <row r="2477" spans="2:4" ht="15.75" x14ac:dyDescent="0.25">
      <c r="B2477" s="39"/>
      <c r="D2477" s="41"/>
    </row>
    <row r="2478" spans="2:4" ht="15.75" x14ac:dyDescent="0.25">
      <c r="B2478" s="39"/>
      <c r="D2478" s="41"/>
    </row>
    <row r="2479" spans="2:4" ht="15.75" x14ac:dyDescent="0.25">
      <c r="B2479" s="39"/>
      <c r="D2479" s="41"/>
    </row>
    <row r="2480" spans="2:4" ht="15.75" x14ac:dyDescent="0.25">
      <c r="B2480" s="39"/>
      <c r="D2480" s="41"/>
    </row>
    <row r="2481" spans="2:4" ht="15.75" x14ac:dyDescent="0.25">
      <c r="B2481" s="39"/>
      <c r="D2481" s="41"/>
    </row>
    <row r="2482" spans="2:4" ht="15.75" x14ac:dyDescent="0.25">
      <c r="B2482" s="39"/>
      <c r="D2482" s="41"/>
    </row>
    <row r="2483" spans="2:4" ht="15.75" x14ac:dyDescent="0.25">
      <c r="B2483" s="39"/>
      <c r="D2483" s="41"/>
    </row>
    <row r="2484" spans="2:4" ht="15.75" x14ac:dyDescent="0.25">
      <c r="B2484" s="39"/>
      <c r="D2484" s="41"/>
    </row>
    <row r="2485" spans="2:4" ht="15.75" x14ac:dyDescent="0.25">
      <c r="B2485" s="39"/>
      <c r="D2485" s="41"/>
    </row>
    <row r="2486" spans="2:4" ht="15.75" x14ac:dyDescent="0.25">
      <c r="B2486" s="39"/>
      <c r="D2486" s="41"/>
    </row>
    <row r="2487" spans="2:4" ht="15.75" x14ac:dyDescent="0.25">
      <c r="B2487" s="39"/>
      <c r="D2487" s="41"/>
    </row>
    <row r="2488" spans="2:4" ht="15.75" x14ac:dyDescent="0.25">
      <c r="B2488" s="39"/>
      <c r="D2488" s="41"/>
    </row>
    <row r="2489" spans="2:4" ht="15.75" x14ac:dyDescent="0.25">
      <c r="B2489" s="39"/>
      <c r="D2489" s="41"/>
    </row>
    <row r="2490" spans="2:4" ht="15.75" x14ac:dyDescent="0.25">
      <c r="B2490" s="39"/>
      <c r="D2490" s="41"/>
    </row>
    <row r="2491" spans="2:4" ht="15.75" x14ac:dyDescent="0.25">
      <c r="B2491" s="39"/>
      <c r="D2491" s="41"/>
    </row>
    <row r="2492" spans="2:4" ht="15.75" x14ac:dyDescent="0.25">
      <c r="B2492" s="39"/>
      <c r="D2492" s="41"/>
    </row>
    <row r="2493" spans="2:4" ht="15.75" x14ac:dyDescent="0.25">
      <c r="B2493" s="39"/>
      <c r="D2493" s="41"/>
    </row>
    <row r="2494" spans="2:4" ht="15.75" x14ac:dyDescent="0.25">
      <c r="B2494" s="39"/>
      <c r="D2494" s="41"/>
    </row>
    <row r="2495" spans="2:4" ht="15.75" x14ac:dyDescent="0.25">
      <c r="B2495" s="39"/>
      <c r="D2495" s="41"/>
    </row>
    <row r="2496" spans="2:4" ht="15.75" x14ac:dyDescent="0.25">
      <c r="B2496" s="39"/>
      <c r="D2496" s="41"/>
    </row>
    <row r="2497" spans="2:4" ht="15.75" x14ac:dyDescent="0.25">
      <c r="B2497" s="39"/>
      <c r="D2497" s="41"/>
    </row>
    <row r="2498" spans="2:4" ht="15.75" x14ac:dyDescent="0.25">
      <c r="B2498" s="39"/>
      <c r="D2498" s="41"/>
    </row>
    <row r="2499" spans="2:4" ht="15.75" x14ac:dyDescent="0.25">
      <c r="B2499" s="39"/>
      <c r="D2499" s="41"/>
    </row>
    <row r="2500" spans="2:4" ht="15.75" x14ac:dyDescent="0.25">
      <c r="B2500" s="39"/>
      <c r="D2500" s="41"/>
    </row>
    <row r="2501" spans="2:4" ht="15.75" x14ac:dyDescent="0.25">
      <c r="B2501" s="39"/>
      <c r="D2501" s="41"/>
    </row>
    <row r="2502" spans="2:4" ht="15.75" x14ac:dyDescent="0.25">
      <c r="B2502" s="39"/>
      <c r="D2502" s="41"/>
    </row>
    <row r="2503" spans="2:4" ht="15.75" x14ac:dyDescent="0.25">
      <c r="B2503" s="39"/>
      <c r="D2503" s="41"/>
    </row>
    <row r="2504" spans="2:4" ht="15.75" x14ac:dyDescent="0.25">
      <c r="B2504" s="39"/>
      <c r="D2504" s="41"/>
    </row>
    <row r="2505" spans="2:4" ht="15.75" x14ac:dyDescent="0.25">
      <c r="B2505" s="39"/>
      <c r="D2505" s="41"/>
    </row>
    <row r="2506" spans="2:4" ht="15.75" x14ac:dyDescent="0.25">
      <c r="B2506" s="39"/>
      <c r="D2506" s="41"/>
    </row>
    <row r="2507" spans="2:4" ht="15.75" x14ac:dyDescent="0.25">
      <c r="B2507" s="39"/>
      <c r="D2507" s="41"/>
    </row>
    <row r="2508" spans="2:4" ht="15.75" x14ac:dyDescent="0.25">
      <c r="B2508" s="39"/>
      <c r="D2508" s="41"/>
    </row>
    <row r="2509" spans="2:4" ht="15.75" x14ac:dyDescent="0.25">
      <c r="B2509" s="39"/>
      <c r="D2509" s="41"/>
    </row>
    <row r="2510" spans="2:4" ht="15.75" x14ac:dyDescent="0.25">
      <c r="B2510" s="39"/>
      <c r="D2510" s="41"/>
    </row>
    <row r="2511" spans="2:4" ht="15.75" x14ac:dyDescent="0.25">
      <c r="B2511" s="39"/>
      <c r="D2511" s="41"/>
    </row>
    <row r="2512" spans="2:4" ht="15.75" x14ac:dyDescent="0.25">
      <c r="B2512" s="39"/>
      <c r="D2512" s="41"/>
    </row>
    <row r="2513" spans="2:4" ht="15.75" x14ac:dyDescent="0.25">
      <c r="B2513" s="39"/>
      <c r="D2513" s="41"/>
    </row>
    <row r="2514" spans="2:4" ht="15.75" x14ac:dyDescent="0.25">
      <c r="B2514" s="39"/>
      <c r="D2514" s="41"/>
    </row>
    <row r="2515" spans="2:4" ht="15.75" x14ac:dyDescent="0.25">
      <c r="B2515" s="39"/>
      <c r="D2515" s="41"/>
    </row>
    <row r="2516" spans="2:4" ht="15.75" x14ac:dyDescent="0.25">
      <c r="B2516" s="39"/>
      <c r="D2516" s="41"/>
    </row>
    <row r="2517" spans="2:4" ht="15.75" x14ac:dyDescent="0.25">
      <c r="B2517" s="39"/>
      <c r="D2517" s="41"/>
    </row>
    <row r="2518" spans="2:4" ht="15.75" x14ac:dyDescent="0.25">
      <c r="B2518" s="39"/>
      <c r="D2518" s="41"/>
    </row>
    <row r="2519" spans="2:4" ht="15.75" x14ac:dyDescent="0.25">
      <c r="B2519" s="39"/>
      <c r="D2519" s="41"/>
    </row>
    <row r="2520" spans="2:4" ht="15.75" x14ac:dyDescent="0.25">
      <c r="B2520" s="39"/>
      <c r="D2520" s="41"/>
    </row>
    <row r="2521" spans="2:4" ht="15.75" x14ac:dyDescent="0.25">
      <c r="B2521" s="39"/>
      <c r="D2521" s="41"/>
    </row>
    <row r="2522" spans="2:4" ht="15.75" x14ac:dyDescent="0.25">
      <c r="B2522" s="39"/>
      <c r="D2522" s="41"/>
    </row>
    <row r="2523" spans="2:4" ht="15.75" x14ac:dyDescent="0.25">
      <c r="B2523" s="39"/>
      <c r="D2523" s="41"/>
    </row>
    <row r="2524" spans="2:4" ht="15.75" x14ac:dyDescent="0.25">
      <c r="B2524" s="39"/>
      <c r="D2524" s="41"/>
    </row>
    <row r="2525" spans="2:4" ht="15.75" x14ac:dyDescent="0.25">
      <c r="B2525" s="39"/>
      <c r="D2525" s="41"/>
    </row>
    <row r="2526" spans="2:4" ht="15.75" x14ac:dyDescent="0.25">
      <c r="B2526" s="39"/>
      <c r="D2526" s="41"/>
    </row>
    <row r="2527" spans="2:4" ht="15.75" x14ac:dyDescent="0.25">
      <c r="B2527" s="39"/>
      <c r="D2527" s="41"/>
    </row>
    <row r="2528" spans="2:4" ht="15.75" x14ac:dyDescent="0.25">
      <c r="B2528" s="39"/>
      <c r="D2528" s="41"/>
    </row>
    <row r="2529" spans="2:4" ht="15.75" x14ac:dyDescent="0.25">
      <c r="B2529" s="39"/>
      <c r="D2529" s="41"/>
    </row>
    <row r="2530" spans="2:4" ht="15.75" x14ac:dyDescent="0.25">
      <c r="B2530" s="39"/>
      <c r="D2530" s="41"/>
    </row>
    <row r="2531" spans="2:4" ht="15.75" x14ac:dyDescent="0.25">
      <c r="B2531" s="39"/>
      <c r="D2531" s="41"/>
    </row>
    <row r="2532" spans="2:4" ht="15.75" x14ac:dyDescent="0.25">
      <c r="B2532" s="39"/>
      <c r="D2532" s="41"/>
    </row>
    <row r="2533" spans="2:4" ht="15.75" x14ac:dyDescent="0.25">
      <c r="B2533" s="39"/>
      <c r="D2533" s="41"/>
    </row>
    <row r="2534" spans="2:4" ht="15.75" x14ac:dyDescent="0.25">
      <c r="B2534" s="39"/>
      <c r="D2534" s="41"/>
    </row>
    <row r="2535" spans="2:4" ht="15.75" x14ac:dyDescent="0.25">
      <c r="B2535" s="39"/>
      <c r="D2535" s="41"/>
    </row>
    <row r="2536" spans="2:4" ht="15.75" x14ac:dyDescent="0.25">
      <c r="B2536" s="39"/>
      <c r="D2536" s="41"/>
    </row>
    <row r="2537" spans="2:4" ht="15.75" x14ac:dyDescent="0.25">
      <c r="B2537" s="39"/>
      <c r="D2537" s="41"/>
    </row>
    <row r="2538" spans="2:4" ht="15.75" x14ac:dyDescent="0.25">
      <c r="B2538" s="39"/>
      <c r="D2538" s="41"/>
    </row>
    <row r="2539" spans="2:4" ht="15.75" x14ac:dyDescent="0.25">
      <c r="B2539" s="39"/>
      <c r="D2539" s="41"/>
    </row>
    <row r="2540" spans="2:4" ht="15.75" x14ac:dyDescent="0.25">
      <c r="B2540" s="39"/>
      <c r="D2540" s="41"/>
    </row>
    <row r="2541" spans="2:4" ht="15.75" x14ac:dyDescent="0.25">
      <c r="B2541" s="39"/>
      <c r="D2541" s="41"/>
    </row>
    <row r="2542" spans="2:4" ht="15.75" x14ac:dyDescent="0.25">
      <c r="B2542" s="39"/>
      <c r="D2542" s="41"/>
    </row>
    <row r="2543" spans="2:4" ht="15.75" x14ac:dyDescent="0.25">
      <c r="B2543" s="39"/>
      <c r="D2543" s="41"/>
    </row>
    <row r="2544" spans="2:4" ht="15.75" x14ac:dyDescent="0.25">
      <c r="B2544" s="39"/>
      <c r="D2544" s="41"/>
    </row>
    <row r="2545" spans="2:4" ht="15.75" x14ac:dyDescent="0.25">
      <c r="B2545" s="39"/>
      <c r="D2545" s="41"/>
    </row>
    <row r="2546" spans="2:4" ht="15.75" x14ac:dyDescent="0.25">
      <c r="B2546" s="39"/>
      <c r="D2546" s="41"/>
    </row>
    <row r="2547" spans="2:4" ht="15.75" x14ac:dyDescent="0.25">
      <c r="B2547" s="39"/>
      <c r="D2547" s="41"/>
    </row>
    <row r="2548" spans="2:4" ht="15.75" x14ac:dyDescent="0.25">
      <c r="B2548" s="39"/>
      <c r="D2548" s="41"/>
    </row>
    <row r="2549" spans="2:4" ht="15.75" x14ac:dyDescent="0.25">
      <c r="B2549" s="39"/>
      <c r="D2549" s="41"/>
    </row>
    <row r="2550" spans="2:4" ht="15.75" x14ac:dyDescent="0.25">
      <c r="B2550" s="39"/>
      <c r="D2550" s="41"/>
    </row>
    <row r="2551" spans="2:4" ht="15.75" x14ac:dyDescent="0.25">
      <c r="B2551" s="39"/>
      <c r="D2551" s="41"/>
    </row>
    <row r="2552" spans="2:4" ht="15.75" x14ac:dyDescent="0.25">
      <c r="B2552" s="39"/>
      <c r="D2552" s="41"/>
    </row>
    <row r="2553" spans="2:4" ht="15.75" x14ac:dyDescent="0.25">
      <c r="B2553" s="39"/>
      <c r="D2553" s="41"/>
    </row>
    <row r="2554" spans="2:4" ht="15.75" x14ac:dyDescent="0.25">
      <c r="B2554" s="39"/>
      <c r="D2554" s="41"/>
    </row>
    <row r="2555" spans="2:4" ht="15.75" x14ac:dyDescent="0.25">
      <c r="B2555" s="39"/>
      <c r="D2555" s="41"/>
    </row>
    <row r="2556" spans="2:4" ht="15.75" x14ac:dyDescent="0.25">
      <c r="B2556" s="39"/>
      <c r="D2556" s="41"/>
    </row>
    <row r="2557" spans="2:4" ht="15.75" x14ac:dyDescent="0.25">
      <c r="B2557" s="39"/>
      <c r="D2557" s="41"/>
    </row>
    <row r="2558" spans="2:4" ht="15.75" x14ac:dyDescent="0.25">
      <c r="B2558" s="39"/>
      <c r="D2558" s="41"/>
    </row>
    <row r="2559" spans="2:4" ht="15.75" x14ac:dyDescent="0.25">
      <c r="B2559" s="39"/>
      <c r="D2559" s="41"/>
    </row>
    <row r="2560" spans="2:4" ht="15.75" x14ac:dyDescent="0.25">
      <c r="B2560" s="39"/>
      <c r="D2560" s="41"/>
    </row>
    <row r="2561" spans="2:4" ht="15.75" x14ac:dyDescent="0.25">
      <c r="B2561" s="39"/>
      <c r="D2561" s="41"/>
    </row>
    <row r="2562" spans="2:4" ht="15.75" x14ac:dyDescent="0.25">
      <c r="B2562" s="39"/>
      <c r="D2562" s="41"/>
    </row>
    <row r="2563" spans="2:4" ht="15.75" x14ac:dyDescent="0.25">
      <c r="B2563" s="39"/>
      <c r="D2563" s="41"/>
    </row>
    <row r="2564" spans="2:4" ht="15.75" x14ac:dyDescent="0.25">
      <c r="B2564" s="39"/>
      <c r="D2564" s="41"/>
    </row>
    <row r="2565" spans="2:4" ht="15.75" x14ac:dyDescent="0.25">
      <c r="B2565" s="39"/>
      <c r="D2565" s="41"/>
    </row>
    <row r="2566" spans="2:4" ht="15.75" x14ac:dyDescent="0.25">
      <c r="B2566" s="39"/>
      <c r="D2566" s="41"/>
    </row>
    <row r="2567" spans="2:4" ht="15.75" x14ac:dyDescent="0.25">
      <c r="B2567" s="39"/>
      <c r="D2567" s="41"/>
    </row>
    <row r="2568" spans="2:4" ht="15.75" x14ac:dyDescent="0.25">
      <c r="B2568" s="39"/>
      <c r="D2568" s="41"/>
    </row>
    <row r="2569" spans="2:4" ht="15.75" x14ac:dyDescent="0.25">
      <c r="B2569" s="39"/>
      <c r="D2569" s="41"/>
    </row>
    <row r="2570" spans="2:4" ht="15.75" x14ac:dyDescent="0.25">
      <c r="B2570" s="39"/>
      <c r="D2570" s="41"/>
    </row>
    <row r="2571" spans="2:4" ht="15.75" x14ac:dyDescent="0.25">
      <c r="B2571" s="39"/>
      <c r="D2571" s="41"/>
    </row>
    <row r="2572" spans="2:4" ht="15.75" x14ac:dyDescent="0.25">
      <c r="B2572" s="39"/>
      <c r="D2572" s="41"/>
    </row>
    <row r="2573" spans="2:4" ht="15.75" x14ac:dyDescent="0.25">
      <c r="B2573" s="39"/>
      <c r="D2573" s="41"/>
    </row>
    <row r="2574" spans="2:4" ht="15.75" x14ac:dyDescent="0.25">
      <c r="B2574" s="39"/>
      <c r="D2574" s="41"/>
    </row>
    <row r="2575" spans="2:4" ht="15.75" x14ac:dyDescent="0.25">
      <c r="B2575" s="39"/>
      <c r="D2575" s="41"/>
    </row>
    <row r="2576" spans="2:4" ht="15.75" x14ac:dyDescent="0.25">
      <c r="B2576" s="39"/>
      <c r="D2576" s="41"/>
    </row>
    <row r="2577" spans="2:4" ht="15.75" x14ac:dyDescent="0.25">
      <c r="B2577" s="39"/>
      <c r="D2577" s="41"/>
    </row>
    <row r="2578" spans="2:4" ht="15.75" x14ac:dyDescent="0.25">
      <c r="B2578" s="39"/>
      <c r="D2578" s="41"/>
    </row>
    <row r="2579" spans="2:4" ht="15.75" x14ac:dyDescent="0.25">
      <c r="B2579" s="39"/>
      <c r="D2579" s="41"/>
    </row>
    <row r="2580" spans="2:4" ht="15.75" x14ac:dyDescent="0.25">
      <c r="B2580" s="39"/>
      <c r="D2580" s="41"/>
    </row>
    <row r="2581" spans="2:4" ht="15.75" x14ac:dyDescent="0.25">
      <c r="B2581" s="39"/>
      <c r="D2581" s="41"/>
    </row>
    <row r="2582" spans="2:4" ht="15.75" x14ac:dyDescent="0.25">
      <c r="B2582" s="39"/>
      <c r="D2582" s="41"/>
    </row>
    <row r="2583" spans="2:4" ht="15.75" x14ac:dyDescent="0.25">
      <c r="B2583" s="39"/>
      <c r="D2583" s="41"/>
    </row>
    <row r="2584" spans="2:4" ht="15.75" x14ac:dyDescent="0.25">
      <c r="B2584" s="39"/>
      <c r="D2584" s="41"/>
    </row>
    <row r="2585" spans="2:4" ht="15.75" x14ac:dyDescent="0.25">
      <c r="B2585" s="39"/>
      <c r="D2585" s="41"/>
    </row>
    <row r="2586" spans="2:4" ht="15.75" x14ac:dyDescent="0.25">
      <c r="B2586" s="39"/>
      <c r="D2586" s="41"/>
    </row>
    <row r="2587" spans="2:4" ht="15.75" x14ac:dyDescent="0.25">
      <c r="B2587" s="39"/>
      <c r="D2587" s="41"/>
    </row>
    <row r="2588" spans="2:4" ht="15.75" x14ac:dyDescent="0.25">
      <c r="B2588" s="39"/>
      <c r="D2588" s="41"/>
    </row>
    <row r="2589" spans="2:4" ht="15.75" x14ac:dyDescent="0.25">
      <c r="B2589" s="39"/>
      <c r="D2589" s="41"/>
    </row>
    <row r="2590" spans="2:4" ht="15.75" x14ac:dyDescent="0.25">
      <c r="B2590" s="39"/>
      <c r="D2590" s="41"/>
    </row>
    <row r="2591" spans="2:4" ht="15.75" x14ac:dyDescent="0.25">
      <c r="B2591" s="39"/>
      <c r="D2591" s="41"/>
    </row>
    <row r="2592" spans="2:4" ht="15.75" x14ac:dyDescent="0.25">
      <c r="B2592" s="39"/>
      <c r="D2592" s="41"/>
    </row>
    <row r="2593" spans="2:4" ht="15.75" x14ac:dyDescent="0.25">
      <c r="B2593" s="39"/>
      <c r="D2593" s="41"/>
    </row>
    <row r="2594" spans="2:4" ht="15.75" x14ac:dyDescent="0.25">
      <c r="B2594" s="39"/>
      <c r="D2594" s="41"/>
    </row>
    <row r="2595" spans="2:4" ht="15.75" x14ac:dyDescent="0.25">
      <c r="B2595" s="39"/>
      <c r="D2595" s="41"/>
    </row>
    <row r="2596" spans="2:4" ht="15.75" x14ac:dyDescent="0.25">
      <c r="B2596" s="39"/>
      <c r="D2596" s="41"/>
    </row>
    <row r="2597" spans="2:4" ht="15.75" x14ac:dyDescent="0.25">
      <c r="B2597" s="39"/>
      <c r="D2597" s="41"/>
    </row>
    <row r="2598" spans="2:4" ht="15.75" x14ac:dyDescent="0.25">
      <c r="B2598" s="39"/>
      <c r="D2598" s="41"/>
    </row>
    <row r="2599" spans="2:4" ht="15.75" x14ac:dyDescent="0.25">
      <c r="B2599" s="39"/>
      <c r="D2599" s="41"/>
    </row>
    <row r="2600" spans="2:4" ht="15.75" x14ac:dyDescent="0.25">
      <c r="B2600" s="39"/>
      <c r="D2600" s="41"/>
    </row>
    <row r="2601" spans="2:4" ht="15.75" x14ac:dyDescent="0.25">
      <c r="B2601" s="39"/>
      <c r="D2601" s="41"/>
    </row>
    <row r="2602" spans="2:4" ht="15.75" x14ac:dyDescent="0.25">
      <c r="B2602" s="39"/>
      <c r="D2602" s="41"/>
    </row>
    <row r="2603" spans="2:4" ht="15.75" x14ac:dyDescent="0.25">
      <c r="B2603" s="39"/>
      <c r="D2603" s="41"/>
    </row>
    <row r="2604" spans="2:4" ht="15.75" x14ac:dyDescent="0.25">
      <c r="B2604" s="39"/>
      <c r="D2604" s="41"/>
    </row>
    <row r="2605" spans="2:4" ht="15.75" x14ac:dyDescent="0.25">
      <c r="B2605" s="39"/>
      <c r="D2605" s="41"/>
    </row>
    <row r="2606" spans="2:4" ht="15.75" x14ac:dyDescent="0.25">
      <c r="B2606" s="39"/>
      <c r="D2606" s="41"/>
    </row>
    <row r="2607" spans="2:4" ht="15.75" x14ac:dyDescent="0.25">
      <c r="B2607" s="39"/>
      <c r="D2607" s="41"/>
    </row>
    <row r="2608" spans="2:4" ht="15.75" x14ac:dyDescent="0.25">
      <c r="B2608" s="39"/>
      <c r="D2608" s="41"/>
    </row>
    <row r="2609" spans="2:4" ht="15.75" x14ac:dyDescent="0.25">
      <c r="B2609" s="39"/>
      <c r="D2609" s="41"/>
    </row>
    <row r="2610" spans="2:4" ht="15.75" x14ac:dyDescent="0.25">
      <c r="B2610" s="39"/>
      <c r="D2610" s="41"/>
    </row>
    <row r="2611" spans="2:4" ht="15.75" x14ac:dyDescent="0.25">
      <c r="B2611" s="39"/>
      <c r="D2611" s="41"/>
    </row>
    <row r="2612" spans="2:4" ht="15.75" x14ac:dyDescent="0.25">
      <c r="B2612" s="39"/>
      <c r="D2612" s="41"/>
    </row>
    <row r="2613" spans="2:4" ht="15.75" x14ac:dyDescent="0.25">
      <c r="B2613" s="39"/>
      <c r="D2613" s="41"/>
    </row>
    <row r="2614" spans="2:4" ht="15.75" x14ac:dyDescent="0.25">
      <c r="B2614" s="39"/>
      <c r="D2614" s="41"/>
    </row>
    <row r="2615" spans="2:4" ht="15.75" x14ac:dyDescent="0.25">
      <c r="B2615" s="39"/>
      <c r="D2615" s="41"/>
    </row>
    <row r="2616" spans="2:4" ht="15.75" x14ac:dyDescent="0.25">
      <c r="B2616" s="39"/>
      <c r="D2616" s="41"/>
    </row>
    <row r="2617" spans="2:4" ht="15.75" x14ac:dyDescent="0.25">
      <c r="B2617" s="39"/>
      <c r="D2617" s="41"/>
    </row>
    <row r="2618" spans="2:4" ht="15.75" x14ac:dyDescent="0.25">
      <c r="B2618" s="39"/>
      <c r="D2618" s="41"/>
    </row>
    <row r="2619" spans="2:4" ht="15.75" x14ac:dyDescent="0.25">
      <c r="B2619" s="39"/>
      <c r="D2619" s="41"/>
    </row>
    <row r="2620" spans="2:4" ht="15.75" x14ac:dyDescent="0.25">
      <c r="B2620" s="39"/>
      <c r="D2620" s="41"/>
    </row>
    <row r="2621" spans="2:4" ht="15.75" x14ac:dyDescent="0.25">
      <c r="B2621" s="39"/>
      <c r="D2621" s="41"/>
    </row>
    <row r="2622" spans="2:4" ht="15.75" x14ac:dyDescent="0.25">
      <c r="B2622" s="39"/>
      <c r="D2622" s="41"/>
    </row>
    <row r="2623" spans="2:4" ht="15.75" x14ac:dyDescent="0.25">
      <c r="B2623" s="39"/>
      <c r="D2623" s="41"/>
    </row>
    <row r="2624" spans="2:4" ht="15.75" x14ac:dyDescent="0.25">
      <c r="B2624" s="39"/>
      <c r="D2624" s="41"/>
    </row>
    <row r="2625" spans="2:4" ht="15.75" x14ac:dyDescent="0.25">
      <c r="B2625" s="39"/>
      <c r="D2625" s="41"/>
    </row>
    <row r="2626" spans="2:4" ht="15.75" x14ac:dyDescent="0.25">
      <c r="B2626" s="39"/>
      <c r="D2626" s="41"/>
    </row>
    <row r="2627" spans="2:4" ht="15.75" x14ac:dyDescent="0.25">
      <c r="B2627" s="39"/>
      <c r="D2627" s="41"/>
    </row>
    <row r="2628" spans="2:4" ht="15.75" x14ac:dyDescent="0.25">
      <c r="B2628" s="39"/>
      <c r="D2628" s="41"/>
    </row>
    <row r="2629" spans="2:4" ht="15.75" x14ac:dyDescent="0.25">
      <c r="B2629" s="39"/>
      <c r="D2629" s="41"/>
    </row>
    <row r="2630" spans="2:4" ht="15.75" x14ac:dyDescent="0.25">
      <c r="B2630" s="39"/>
      <c r="D2630" s="41"/>
    </row>
    <row r="2631" spans="2:4" ht="15.75" x14ac:dyDescent="0.25">
      <c r="B2631" s="39"/>
      <c r="D2631" s="41"/>
    </row>
    <row r="2632" spans="2:4" ht="15.75" x14ac:dyDescent="0.25">
      <c r="B2632" s="39"/>
      <c r="D2632" s="41"/>
    </row>
    <row r="2633" spans="2:4" ht="15.75" x14ac:dyDescent="0.25">
      <c r="B2633" s="39"/>
      <c r="D2633" s="41"/>
    </row>
    <row r="2634" spans="2:4" ht="15.75" x14ac:dyDescent="0.25">
      <c r="B2634" s="39"/>
      <c r="D2634" s="41"/>
    </row>
    <row r="2635" spans="2:4" ht="15.75" x14ac:dyDescent="0.25">
      <c r="B2635" s="39"/>
      <c r="D2635" s="41"/>
    </row>
    <row r="2636" spans="2:4" ht="15.75" x14ac:dyDescent="0.25">
      <c r="B2636" s="39"/>
      <c r="D2636" s="41"/>
    </row>
    <row r="2637" spans="2:4" ht="15.75" x14ac:dyDescent="0.25">
      <c r="B2637" s="39"/>
      <c r="D2637" s="41"/>
    </row>
    <row r="2638" spans="2:4" ht="15.75" x14ac:dyDescent="0.25">
      <c r="B2638" s="39"/>
      <c r="D2638" s="41"/>
    </row>
    <row r="2639" spans="2:4" ht="15.75" x14ac:dyDescent="0.25">
      <c r="B2639" s="39"/>
      <c r="D2639" s="41"/>
    </row>
    <row r="2640" spans="2:4" ht="15.75" x14ac:dyDescent="0.25">
      <c r="B2640" s="39"/>
      <c r="D2640" s="41"/>
    </row>
    <row r="2641" spans="2:4" ht="15.75" x14ac:dyDescent="0.25">
      <c r="B2641" s="39"/>
      <c r="D2641" s="41"/>
    </row>
    <row r="2642" spans="2:4" ht="15.75" x14ac:dyDescent="0.25">
      <c r="B2642" s="39"/>
      <c r="D2642" s="41"/>
    </row>
    <row r="2643" spans="2:4" ht="15.75" x14ac:dyDescent="0.25">
      <c r="B2643" s="39"/>
      <c r="D2643" s="41"/>
    </row>
    <row r="2644" spans="2:4" ht="15.75" x14ac:dyDescent="0.25">
      <c r="B2644" s="39"/>
      <c r="D2644" s="41"/>
    </row>
    <row r="2645" spans="2:4" ht="15.75" x14ac:dyDescent="0.25">
      <c r="B2645" s="39"/>
      <c r="D2645" s="41"/>
    </row>
    <row r="2646" spans="2:4" ht="15.75" x14ac:dyDescent="0.25">
      <c r="B2646" s="39"/>
      <c r="D2646" s="41"/>
    </row>
    <row r="2647" spans="2:4" ht="15.75" x14ac:dyDescent="0.25">
      <c r="B2647" s="39"/>
      <c r="D2647" s="41"/>
    </row>
    <row r="2648" spans="2:4" ht="15.75" x14ac:dyDescent="0.25">
      <c r="B2648" s="39"/>
      <c r="D2648" s="41"/>
    </row>
    <row r="2649" spans="2:4" ht="15.75" x14ac:dyDescent="0.25">
      <c r="B2649" s="39"/>
      <c r="D2649" s="41"/>
    </row>
    <row r="2650" spans="2:4" ht="15.75" x14ac:dyDescent="0.25">
      <c r="B2650" s="39"/>
      <c r="D2650" s="41"/>
    </row>
    <row r="2651" spans="2:4" ht="15.75" x14ac:dyDescent="0.25">
      <c r="B2651" s="39"/>
      <c r="D2651" s="41"/>
    </row>
    <row r="2652" spans="2:4" ht="15.75" x14ac:dyDescent="0.25">
      <c r="B2652" s="39"/>
      <c r="D2652" s="41"/>
    </row>
    <row r="2653" spans="2:4" ht="15.75" x14ac:dyDescent="0.25">
      <c r="B2653" s="39"/>
      <c r="D2653" s="41"/>
    </row>
    <row r="2654" spans="2:4" ht="15.75" x14ac:dyDescent="0.25">
      <c r="B2654" s="39"/>
      <c r="D2654" s="41"/>
    </row>
    <row r="2655" spans="2:4" ht="15.75" x14ac:dyDescent="0.25">
      <c r="B2655" s="39"/>
      <c r="D2655" s="41"/>
    </row>
    <row r="2656" spans="2:4" ht="15.75" x14ac:dyDescent="0.25">
      <c r="B2656" s="39"/>
      <c r="D2656" s="41"/>
    </row>
    <row r="2657" spans="2:4" ht="15.75" x14ac:dyDescent="0.25">
      <c r="B2657" s="39"/>
      <c r="D2657" s="41"/>
    </row>
    <row r="2658" spans="2:4" ht="15.75" x14ac:dyDescent="0.25">
      <c r="B2658" s="40"/>
      <c r="D2658" s="41"/>
    </row>
    <row r="2659" spans="2:4" ht="15.75" x14ac:dyDescent="0.25">
      <c r="B2659" s="40"/>
      <c r="D2659" s="41"/>
    </row>
    <row r="2660" spans="2:4" ht="15.75" x14ac:dyDescent="0.25">
      <c r="B2660" s="40"/>
      <c r="D2660" s="41"/>
    </row>
    <row r="2661" spans="2:4" ht="15.75" x14ac:dyDescent="0.25">
      <c r="B2661" s="40"/>
      <c r="D2661" s="41"/>
    </row>
    <row r="2662" spans="2:4" ht="15.75" x14ac:dyDescent="0.25">
      <c r="B2662" s="39"/>
      <c r="D2662" s="41"/>
    </row>
    <row r="2663" spans="2:4" ht="15.75" x14ac:dyDescent="0.25">
      <c r="B2663" s="39"/>
      <c r="D2663" s="41"/>
    </row>
    <row r="2664" spans="2:4" ht="15.75" x14ac:dyDescent="0.25">
      <c r="B2664" s="39"/>
      <c r="D2664" s="41"/>
    </row>
    <row r="2665" spans="2:4" ht="15.75" x14ac:dyDescent="0.25">
      <c r="B2665" s="39"/>
      <c r="D2665" s="41"/>
    </row>
    <row r="2666" spans="2:4" ht="15.75" x14ac:dyDescent="0.25">
      <c r="B2666" s="39"/>
      <c r="D2666" s="41"/>
    </row>
    <row r="2667" spans="2:4" ht="15.75" x14ac:dyDescent="0.25">
      <c r="B2667" s="39"/>
      <c r="D2667" s="41"/>
    </row>
    <row r="2668" spans="2:4" ht="15.75" x14ac:dyDescent="0.25">
      <c r="B2668" s="39"/>
      <c r="D2668" s="41"/>
    </row>
    <row r="2669" spans="2:4" ht="15.75" x14ac:dyDescent="0.25">
      <c r="B2669" s="39"/>
      <c r="D2669" s="41"/>
    </row>
    <row r="2670" spans="2:4" ht="15.75" x14ac:dyDescent="0.25">
      <c r="B2670" s="39"/>
      <c r="D2670" s="41"/>
    </row>
    <row r="2671" spans="2:4" ht="15.75" x14ac:dyDescent="0.25">
      <c r="B2671" s="39"/>
      <c r="D2671" s="41"/>
    </row>
    <row r="2672" spans="2:4" ht="15.75" x14ac:dyDescent="0.25">
      <c r="B2672" s="39"/>
      <c r="D2672" s="41"/>
    </row>
    <row r="2673" spans="2:4" ht="15.75" x14ac:dyDescent="0.25">
      <c r="B2673" s="39"/>
      <c r="D2673" s="41"/>
    </row>
    <row r="2674" spans="2:4" ht="15.75" x14ac:dyDescent="0.25">
      <c r="B2674" s="39"/>
      <c r="D2674" s="41"/>
    </row>
    <row r="2675" spans="2:4" ht="15.75" x14ac:dyDescent="0.25">
      <c r="B2675" s="39"/>
      <c r="D2675" s="41"/>
    </row>
    <row r="2676" spans="2:4" ht="15.75" x14ac:dyDescent="0.25">
      <c r="B2676" s="39"/>
      <c r="D2676" s="41"/>
    </row>
    <row r="2677" spans="2:4" ht="15.75" x14ac:dyDescent="0.25">
      <c r="B2677" s="39"/>
      <c r="D2677" s="41"/>
    </row>
    <row r="2678" spans="2:4" ht="15.75" x14ac:dyDescent="0.25">
      <c r="B2678" s="39"/>
      <c r="D2678" s="41"/>
    </row>
    <row r="2679" spans="2:4" ht="15.75" x14ac:dyDescent="0.25">
      <c r="B2679" s="39"/>
      <c r="D2679" s="41"/>
    </row>
    <row r="2680" spans="2:4" ht="15.75" x14ac:dyDescent="0.25">
      <c r="B2680" s="39"/>
      <c r="D2680" s="41"/>
    </row>
    <row r="2681" spans="2:4" ht="15.75" x14ac:dyDescent="0.25">
      <c r="B2681" s="39"/>
      <c r="D2681" s="41"/>
    </row>
    <row r="2682" spans="2:4" ht="15.75" x14ac:dyDescent="0.25">
      <c r="B2682" s="39"/>
      <c r="D2682" s="41"/>
    </row>
    <row r="2683" spans="2:4" ht="15.75" x14ac:dyDescent="0.25">
      <c r="B2683" s="39"/>
      <c r="D2683" s="41"/>
    </row>
    <row r="2684" spans="2:4" ht="15.75" x14ac:dyDescent="0.25">
      <c r="B2684" s="39"/>
      <c r="D2684" s="41"/>
    </row>
    <row r="2685" spans="2:4" ht="15.75" x14ac:dyDescent="0.25">
      <c r="B2685" s="39"/>
      <c r="D2685" s="41"/>
    </row>
    <row r="2686" spans="2:4" ht="15.75" x14ac:dyDescent="0.25">
      <c r="B2686" s="39"/>
      <c r="D2686" s="41"/>
    </row>
    <row r="2687" spans="2:4" ht="15.75" x14ac:dyDescent="0.25">
      <c r="B2687" s="39"/>
      <c r="D2687" s="41"/>
    </row>
    <row r="2688" spans="2:4" ht="15.75" x14ac:dyDescent="0.25">
      <c r="B2688" s="39"/>
      <c r="D2688" s="41"/>
    </row>
    <row r="2689" spans="2:4" ht="15.75" x14ac:dyDescent="0.25">
      <c r="B2689" s="39"/>
      <c r="D2689" s="41"/>
    </row>
    <row r="2690" spans="2:4" ht="15.75" x14ac:dyDescent="0.25">
      <c r="B2690" s="39"/>
      <c r="D2690" s="41"/>
    </row>
    <row r="2691" spans="2:4" ht="15.75" x14ac:dyDescent="0.25">
      <c r="B2691" s="39"/>
      <c r="D2691" s="41"/>
    </row>
    <row r="2692" spans="2:4" ht="15.75" x14ac:dyDescent="0.25">
      <c r="B2692" s="39"/>
      <c r="D2692" s="41"/>
    </row>
    <row r="2693" spans="2:4" ht="15.75" x14ac:dyDescent="0.25">
      <c r="B2693" s="39"/>
      <c r="D2693" s="41"/>
    </row>
    <row r="2694" spans="2:4" ht="15.75" x14ac:dyDescent="0.25">
      <c r="B2694" s="39"/>
      <c r="D2694" s="41"/>
    </row>
    <row r="2695" spans="2:4" ht="15.75" x14ac:dyDescent="0.25">
      <c r="B2695" s="39"/>
      <c r="D2695" s="41"/>
    </row>
    <row r="2696" spans="2:4" ht="15.75" x14ac:dyDescent="0.25">
      <c r="B2696" s="39"/>
      <c r="D2696" s="41"/>
    </row>
    <row r="2697" spans="2:4" ht="15.75" x14ac:dyDescent="0.25">
      <c r="B2697" s="39"/>
      <c r="D2697" s="41"/>
    </row>
    <row r="2698" spans="2:4" ht="15.75" x14ac:dyDescent="0.25">
      <c r="B2698" s="39"/>
      <c r="D2698" s="41"/>
    </row>
    <row r="2699" spans="2:4" ht="15.75" x14ac:dyDescent="0.25">
      <c r="B2699" s="39"/>
      <c r="D2699" s="41"/>
    </row>
    <row r="2700" spans="2:4" ht="15.75" x14ac:dyDescent="0.25">
      <c r="B2700" s="39"/>
      <c r="D2700" s="41"/>
    </row>
    <row r="2701" spans="2:4" ht="15.75" x14ac:dyDescent="0.25">
      <c r="B2701" s="39"/>
      <c r="D2701" s="41"/>
    </row>
    <row r="2702" spans="2:4" ht="15.75" x14ac:dyDescent="0.25">
      <c r="B2702" s="39"/>
      <c r="D2702" s="41"/>
    </row>
    <row r="2703" spans="2:4" ht="15.75" x14ac:dyDescent="0.25">
      <c r="B2703" s="39"/>
      <c r="D2703" s="41"/>
    </row>
    <row r="2704" spans="2:4" ht="15.75" x14ac:dyDescent="0.25">
      <c r="B2704" s="39"/>
      <c r="D2704" s="41"/>
    </row>
    <row r="2705" spans="2:4" ht="15.75" x14ac:dyDescent="0.25">
      <c r="B2705" s="39"/>
      <c r="D2705" s="41"/>
    </row>
    <row r="2706" spans="2:4" ht="15.75" x14ac:dyDescent="0.25">
      <c r="B2706" s="39"/>
      <c r="D2706" s="41"/>
    </row>
    <row r="2707" spans="2:4" ht="15.75" x14ac:dyDescent="0.25">
      <c r="B2707" s="39"/>
      <c r="D2707" s="41"/>
    </row>
    <row r="2708" spans="2:4" ht="15.75" x14ac:dyDescent="0.25">
      <c r="B2708" s="39"/>
      <c r="D2708" s="41"/>
    </row>
    <row r="2709" spans="2:4" ht="15.75" x14ac:dyDescent="0.25">
      <c r="B2709" s="39"/>
      <c r="D2709" s="41"/>
    </row>
    <row r="2710" spans="2:4" ht="15.75" x14ac:dyDescent="0.25">
      <c r="B2710" s="39"/>
      <c r="D2710" s="41"/>
    </row>
    <row r="2711" spans="2:4" ht="15.75" x14ac:dyDescent="0.25">
      <c r="B2711" s="39"/>
      <c r="D2711" s="41"/>
    </row>
    <row r="2712" spans="2:4" ht="15.75" x14ac:dyDescent="0.25">
      <c r="B2712" s="39"/>
      <c r="D2712" s="41"/>
    </row>
    <row r="2713" spans="2:4" ht="15.75" x14ac:dyDescent="0.25">
      <c r="B2713" s="39"/>
      <c r="D2713" s="41"/>
    </row>
    <row r="2714" spans="2:4" ht="15.75" x14ac:dyDescent="0.25">
      <c r="B2714" s="39"/>
      <c r="D2714" s="41"/>
    </row>
    <row r="2715" spans="2:4" ht="15.75" x14ac:dyDescent="0.25">
      <c r="B2715" s="39"/>
      <c r="D2715" s="41"/>
    </row>
    <row r="2716" spans="2:4" ht="15.75" x14ac:dyDescent="0.25">
      <c r="B2716" s="39"/>
      <c r="D2716" s="41"/>
    </row>
    <row r="2717" spans="2:4" ht="15.75" x14ac:dyDescent="0.25">
      <c r="B2717" s="39"/>
      <c r="D2717" s="41"/>
    </row>
    <row r="2718" spans="2:4" ht="15.75" x14ac:dyDescent="0.25">
      <c r="B2718" s="39"/>
      <c r="D2718" s="41"/>
    </row>
    <row r="2719" spans="2:4" ht="15.75" x14ac:dyDescent="0.25">
      <c r="B2719" s="39"/>
      <c r="D2719" s="41"/>
    </row>
    <row r="2720" spans="2:4" ht="15.75" x14ac:dyDescent="0.25">
      <c r="B2720" s="39"/>
      <c r="D2720" s="41"/>
    </row>
    <row r="2721" spans="2:4" ht="15.75" x14ac:dyDescent="0.25">
      <c r="B2721" s="39"/>
      <c r="D2721" s="41"/>
    </row>
    <row r="2722" spans="2:4" ht="15.75" x14ac:dyDescent="0.25">
      <c r="B2722" s="39"/>
      <c r="D2722" s="41"/>
    </row>
    <row r="2723" spans="2:4" ht="15.75" x14ac:dyDescent="0.25">
      <c r="B2723" s="39"/>
      <c r="D2723" s="41"/>
    </row>
    <row r="2724" spans="2:4" ht="15.75" x14ac:dyDescent="0.25">
      <c r="B2724" s="39"/>
      <c r="D2724" s="41"/>
    </row>
    <row r="2725" spans="2:4" ht="15.75" x14ac:dyDescent="0.25">
      <c r="B2725" s="39"/>
      <c r="D2725" s="41"/>
    </row>
    <row r="2726" spans="2:4" ht="15.75" x14ac:dyDescent="0.25">
      <c r="B2726" s="39"/>
      <c r="D2726" s="41"/>
    </row>
    <row r="2727" spans="2:4" ht="15.75" x14ac:dyDescent="0.25">
      <c r="B2727" s="39"/>
      <c r="D2727" s="41"/>
    </row>
    <row r="2728" spans="2:4" ht="15.75" x14ac:dyDescent="0.25">
      <c r="B2728" s="39"/>
      <c r="D2728" s="41"/>
    </row>
    <row r="2729" spans="2:4" ht="15.75" x14ac:dyDescent="0.25">
      <c r="B2729" s="39"/>
      <c r="D2729" s="41"/>
    </row>
    <row r="2730" spans="2:4" ht="15.75" x14ac:dyDescent="0.25">
      <c r="B2730" s="39"/>
      <c r="D2730" s="41"/>
    </row>
    <row r="2731" spans="2:4" ht="15.75" x14ac:dyDescent="0.25">
      <c r="B2731" s="39"/>
      <c r="D2731" s="41"/>
    </row>
    <row r="2732" spans="2:4" ht="15.75" x14ac:dyDescent="0.25">
      <c r="B2732" s="39"/>
      <c r="D2732" s="41"/>
    </row>
    <row r="2733" spans="2:4" ht="15.75" x14ac:dyDescent="0.25">
      <c r="B2733" s="39"/>
      <c r="D2733" s="41"/>
    </row>
    <row r="2734" spans="2:4" ht="15.75" x14ac:dyDescent="0.25">
      <c r="B2734" s="39"/>
      <c r="D2734" s="41"/>
    </row>
    <row r="2735" spans="2:4" ht="15.75" x14ac:dyDescent="0.25">
      <c r="B2735" s="39"/>
      <c r="D2735" s="41"/>
    </row>
    <row r="2736" spans="2:4" ht="15.75" x14ac:dyDescent="0.25">
      <c r="B2736" s="39"/>
      <c r="D2736" s="41"/>
    </row>
    <row r="2737" spans="2:4" ht="15.75" x14ac:dyDescent="0.25">
      <c r="B2737" s="39"/>
      <c r="D2737" s="41"/>
    </row>
    <row r="2738" spans="2:4" ht="15.75" x14ac:dyDescent="0.25">
      <c r="B2738" s="39"/>
      <c r="D2738" s="41"/>
    </row>
    <row r="2739" spans="2:4" ht="15.75" x14ac:dyDescent="0.25">
      <c r="B2739" s="39"/>
      <c r="D2739" s="41"/>
    </row>
    <row r="2740" spans="2:4" ht="15.75" x14ac:dyDescent="0.25">
      <c r="B2740" s="39"/>
      <c r="D2740" s="41"/>
    </row>
    <row r="2741" spans="2:4" ht="15.75" x14ac:dyDescent="0.25">
      <c r="B2741" s="39"/>
      <c r="D2741" s="41"/>
    </row>
    <row r="2742" spans="2:4" ht="15.75" x14ac:dyDescent="0.25">
      <c r="B2742" s="39"/>
      <c r="D2742" s="41"/>
    </row>
    <row r="2743" spans="2:4" ht="15.75" x14ac:dyDescent="0.25">
      <c r="B2743" s="39"/>
      <c r="D2743" s="41"/>
    </row>
    <row r="2744" spans="2:4" ht="15.75" x14ac:dyDescent="0.25">
      <c r="B2744" s="39"/>
      <c r="D2744" s="41"/>
    </row>
    <row r="2745" spans="2:4" ht="15.75" x14ac:dyDescent="0.25">
      <c r="B2745" s="39"/>
      <c r="D2745" s="41"/>
    </row>
    <row r="2746" spans="2:4" ht="15.75" x14ac:dyDescent="0.25">
      <c r="B2746" s="39"/>
      <c r="D2746" s="41"/>
    </row>
    <row r="2747" spans="2:4" ht="15.75" x14ac:dyDescent="0.25">
      <c r="B2747" s="39"/>
      <c r="D2747" s="41"/>
    </row>
    <row r="2748" spans="2:4" ht="15.75" x14ac:dyDescent="0.25">
      <c r="B2748" s="39"/>
      <c r="D2748" s="41"/>
    </row>
    <row r="2749" spans="2:4" ht="15.75" x14ac:dyDescent="0.25">
      <c r="B2749" s="39"/>
      <c r="D2749" s="41"/>
    </row>
    <row r="2750" spans="2:4" ht="15.75" x14ac:dyDescent="0.25">
      <c r="B2750" s="39"/>
      <c r="D2750" s="41"/>
    </row>
    <row r="2751" spans="2:4" ht="15.75" x14ac:dyDescent="0.25">
      <c r="B2751" s="39"/>
      <c r="D2751" s="41"/>
    </row>
    <row r="2752" spans="2:4" ht="15.75" x14ac:dyDescent="0.25">
      <c r="B2752" s="39"/>
      <c r="D2752" s="41"/>
    </row>
    <row r="2753" spans="2:4" ht="15.75" x14ac:dyDescent="0.25">
      <c r="B2753" s="39"/>
      <c r="D2753" s="41"/>
    </row>
    <row r="2754" spans="2:4" ht="15.75" x14ac:dyDescent="0.25">
      <c r="B2754" s="39"/>
      <c r="D2754" s="41"/>
    </row>
    <row r="2755" spans="2:4" ht="15.75" x14ac:dyDescent="0.25">
      <c r="B2755" s="39"/>
      <c r="D2755" s="41"/>
    </row>
    <row r="2756" spans="2:4" ht="15.75" x14ac:dyDescent="0.25">
      <c r="B2756" s="39"/>
      <c r="D2756" s="41"/>
    </row>
    <row r="2757" spans="2:4" ht="15.75" x14ac:dyDescent="0.25">
      <c r="B2757" s="39"/>
      <c r="D2757" s="41"/>
    </row>
    <row r="2758" spans="2:4" ht="15.75" x14ac:dyDescent="0.25">
      <c r="B2758" s="39"/>
      <c r="D2758" s="41"/>
    </row>
    <row r="2759" spans="2:4" ht="15.75" x14ac:dyDescent="0.25">
      <c r="B2759" s="39"/>
      <c r="D2759" s="41"/>
    </row>
    <row r="2760" spans="2:4" ht="15.75" x14ac:dyDescent="0.25">
      <c r="B2760" s="39"/>
      <c r="D2760" s="41"/>
    </row>
    <row r="2761" spans="2:4" ht="15.75" x14ac:dyDescent="0.25">
      <c r="B2761" s="39"/>
      <c r="D2761" s="41"/>
    </row>
    <row r="2762" spans="2:4" ht="15.75" x14ac:dyDescent="0.25">
      <c r="B2762" s="39"/>
      <c r="D2762" s="41"/>
    </row>
    <row r="2763" spans="2:4" ht="15.75" x14ac:dyDescent="0.25">
      <c r="B2763" s="39"/>
      <c r="D2763" s="41"/>
    </row>
    <row r="2764" spans="2:4" ht="15.75" x14ac:dyDescent="0.25">
      <c r="B2764" s="39"/>
      <c r="D2764" s="41"/>
    </row>
    <row r="2765" spans="2:4" ht="15.75" x14ac:dyDescent="0.25">
      <c r="B2765" s="39"/>
      <c r="D2765" s="41"/>
    </row>
    <row r="2766" spans="2:4" ht="15.75" x14ac:dyDescent="0.25">
      <c r="B2766" s="39"/>
      <c r="D2766" s="41"/>
    </row>
    <row r="2767" spans="2:4" ht="15.75" x14ac:dyDescent="0.25">
      <c r="B2767" s="39"/>
      <c r="D2767" s="41"/>
    </row>
    <row r="2768" spans="2:4" ht="15.75" x14ac:dyDescent="0.25">
      <c r="B2768" s="39"/>
      <c r="D2768" s="41"/>
    </row>
    <row r="2769" spans="2:4" ht="15.75" x14ac:dyDescent="0.25">
      <c r="B2769" s="39"/>
      <c r="D2769" s="41"/>
    </row>
    <row r="2770" spans="2:4" ht="15.75" x14ac:dyDescent="0.25">
      <c r="B2770" s="39"/>
      <c r="D2770" s="41"/>
    </row>
    <row r="2771" spans="2:4" ht="15.75" x14ac:dyDescent="0.25">
      <c r="B2771" s="39"/>
      <c r="D2771" s="41"/>
    </row>
    <row r="2772" spans="2:4" ht="15.75" x14ac:dyDescent="0.25">
      <c r="B2772" s="39"/>
      <c r="D2772" s="41"/>
    </row>
    <row r="2773" spans="2:4" ht="15.75" x14ac:dyDescent="0.25">
      <c r="B2773" s="39"/>
      <c r="D2773" s="41"/>
    </row>
    <row r="2774" spans="2:4" ht="15.75" x14ac:dyDescent="0.25">
      <c r="B2774" s="39"/>
      <c r="D2774" s="41"/>
    </row>
    <row r="2775" spans="2:4" ht="15.75" x14ac:dyDescent="0.25">
      <c r="B2775" s="39"/>
      <c r="D2775" s="41"/>
    </row>
    <row r="2776" spans="2:4" ht="15.75" x14ac:dyDescent="0.25">
      <c r="B2776" s="39"/>
      <c r="D2776" s="41"/>
    </row>
    <row r="2777" spans="2:4" ht="15.75" x14ac:dyDescent="0.25">
      <c r="B2777" s="39"/>
      <c r="D2777" s="41"/>
    </row>
    <row r="2778" spans="2:4" ht="15.75" x14ac:dyDescent="0.25">
      <c r="B2778" s="39"/>
      <c r="D2778" s="41"/>
    </row>
    <row r="2779" spans="2:4" ht="15.75" x14ac:dyDescent="0.25">
      <c r="B2779" s="39"/>
      <c r="D2779" s="41"/>
    </row>
    <row r="2780" spans="2:4" ht="15.75" x14ac:dyDescent="0.25">
      <c r="B2780" s="39"/>
      <c r="D2780" s="41"/>
    </row>
    <row r="2781" spans="2:4" ht="15.75" x14ac:dyDescent="0.25">
      <c r="B2781" s="39"/>
      <c r="D2781" s="41"/>
    </row>
    <row r="2782" spans="2:4" ht="15.75" x14ac:dyDescent="0.25">
      <c r="B2782" s="39"/>
      <c r="D2782" s="41"/>
    </row>
    <row r="2783" spans="2:4" ht="15.75" x14ac:dyDescent="0.25">
      <c r="B2783" s="39"/>
      <c r="D2783" s="41"/>
    </row>
    <row r="2784" spans="2:4" ht="15.75" x14ac:dyDescent="0.25">
      <c r="B2784" s="39"/>
      <c r="D2784" s="41"/>
    </row>
    <row r="2785" spans="2:4" ht="15.75" x14ac:dyDescent="0.25">
      <c r="B2785" s="39"/>
      <c r="D2785" s="41"/>
    </row>
    <row r="2786" spans="2:4" ht="15.75" x14ac:dyDescent="0.25">
      <c r="B2786" s="39"/>
      <c r="D2786" s="41"/>
    </row>
    <row r="2787" spans="2:4" ht="15.75" x14ac:dyDescent="0.25">
      <c r="B2787" s="39"/>
      <c r="D2787" s="41"/>
    </row>
    <row r="2788" spans="2:4" ht="15.75" x14ac:dyDescent="0.25">
      <c r="B2788" s="39"/>
      <c r="D2788" s="41"/>
    </row>
    <row r="2789" spans="2:4" ht="15.75" x14ac:dyDescent="0.25">
      <c r="B2789" s="39"/>
      <c r="D2789" s="41"/>
    </row>
    <row r="2790" spans="2:4" ht="15.75" x14ac:dyDescent="0.25">
      <c r="B2790" s="39"/>
      <c r="D2790" s="41"/>
    </row>
    <row r="2791" spans="2:4" ht="15.75" x14ac:dyDescent="0.25">
      <c r="B2791" s="39"/>
      <c r="D2791" s="41"/>
    </row>
    <row r="2792" spans="2:4" ht="15.75" x14ac:dyDescent="0.25">
      <c r="B2792" s="39"/>
      <c r="D2792" s="41"/>
    </row>
    <row r="2793" spans="2:4" ht="15.75" x14ac:dyDescent="0.25">
      <c r="B2793" s="39"/>
      <c r="D2793" s="41"/>
    </row>
    <row r="2794" spans="2:4" ht="15.75" x14ac:dyDescent="0.25">
      <c r="B2794" s="39"/>
      <c r="D2794" s="41"/>
    </row>
    <row r="2795" spans="2:4" ht="15.75" x14ac:dyDescent="0.25">
      <c r="B2795" s="39"/>
      <c r="D2795" s="41"/>
    </row>
    <row r="2796" spans="2:4" ht="15.75" x14ac:dyDescent="0.25">
      <c r="B2796" s="39"/>
      <c r="D2796" s="41"/>
    </row>
    <row r="2797" spans="2:4" ht="15.75" x14ac:dyDescent="0.25">
      <c r="B2797" s="39"/>
      <c r="D2797" s="41"/>
    </row>
    <row r="2798" spans="2:4" ht="15.75" x14ac:dyDescent="0.25">
      <c r="B2798" s="39"/>
      <c r="D2798" s="41"/>
    </row>
    <row r="2799" spans="2:4" ht="15.75" x14ac:dyDescent="0.25">
      <c r="B2799" s="39"/>
      <c r="D2799" s="41"/>
    </row>
    <row r="2800" spans="2:4" ht="15.75" x14ac:dyDescent="0.25">
      <c r="B2800" s="39"/>
      <c r="D2800" s="41"/>
    </row>
    <row r="2801" spans="2:4" ht="15.75" x14ac:dyDescent="0.25">
      <c r="B2801" s="39"/>
      <c r="D2801" s="41"/>
    </row>
    <row r="2802" spans="2:4" ht="15.75" x14ac:dyDescent="0.25">
      <c r="B2802" s="39"/>
      <c r="D2802" s="41"/>
    </row>
    <row r="2803" spans="2:4" ht="15.75" x14ac:dyDescent="0.25">
      <c r="B2803" s="39"/>
      <c r="D2803" s="41"/>
    </row>
    <row r="2804" spans="2:4" ht="15.75" x14ac:dyDescent="0.25">
      <c r="B2804" s="39"/>
      <c r="D2804" s="41"/>
    </row>
    <row r="2805" spans="2:4" ht="15.75" x14ac:dyDescent="0.25">
      <c r="B2805" s="39"/>
      <c r="D2805" s="41"/>
    </row>
    <row r="2806" spans="2:4" ht="15.75" x14ac:dyDescent="0.25">
      <c r="B2806" s="39"/>
      <c r="D2806" s="41"/>
    </row>
    <row r="2807" spans="2:4" ht="15.75" x14ac:dyDescent="0.25">
      <c r="B2807" s="39"/>
      <c r="D2807" s="41"/>
    </row>
    <row r="2808" spans="2:4" ht="15.75" x14ac:dyDescent="0.25">
      <c r="B2808" s="39"/>
      <c r="D2808" s="41"/>
    </row>
    <row r="2809" spans="2:4" ht="15.75" x14ac:dyDescent="0.25">
      <c r="B2809" s="39"/>
      <c r="D2809" s="41"/>
    </row>
    <row r="2810" spans="2:4" ht="15.75" x14ac:dyDescent="0.25">
      <c r="B2810" s="39"/>
      <c r="D2810" s="41"/>
    </row>
    <row r="2811" spans="2:4" ht="15.75" x14ac:dyDescent="0.25">
      <c r="B2811" s="39"/>
      <c r="D2811" s="41"/>
    </row>
    <row r="2812" spans="2:4" ht="15.75" x14ac:dyDescent="0.25">
      <c r="B2812" s="39"/>
      <c r="D2812" s="41"/>
    </row>
    <row r="2813" spans="2:4" ht="15.75" x14ac:dyDescent="0.25">
      <c r="B2813" s="39"/>
      <c r="D2813" s="41"/>
    </row>
    <row r="2814" spans="2:4" ht="15.75" x14ac:dyDescent="0.25">
      <c r="B2814" s="39"/>
      <c r="D2814" s="41"/>
    </row>
    <row r="2815" spans="2:4" ht="15.75" x14ac:dyDescent="0.25">
      <c r="B2815" s="39"/>
      <c r="D2815" s="41"/>
    </row>
    <row r="2816" spans="2:4" ht="15.75" x14ac:dyDescent="0.25">
      <c r="B2816" s="39"/>
      <c r="D2816" s="41"/>
    </row>
    <row r="2817" spans="2:4" ht="15.75" x14ac:dyDescent="0.25">
      <c r="B2817" s="39"/>
      <c r="D2817" s="41"/>
    </row>
    <row r="2818" spans="2:4" ht="15.75" x14ac:dyDescent="0.25">
      <c r="B2818" s="39"/>
      <c r="D2818" s="41"/>
    </row>
    <row r="2819" spans="2:4" ht="15.75" x14ac:dyDescent="0.25">
      <c r="B2819" s="39"/>
      <c r="D2819" s="41"/>
    </row>
    <row r="2820" spans="2:4" ht="15.75" x14ac:dyDescent="0.25">
      <c r="B2820" s="39"/>
      <c r="D2820" s="41"/>
    </row>
    <row r="2821" spans="2:4" ht="15.75" x14ac:dyDescent="0.25">
      <c r="B2821" s="39"/>
      <c r="D2821" s="41"/>
    </row>
    <row r="2822" spans="2:4" ht="15.75" x14ac:dyDescent="0.25">
      <c r="B2822" s="39"/>
      <c r="D2822" s="41"/>
    </row>
    <row r="2823" spans="2:4" ht="15.75" x14ac:dyDescent="0.25">
      <c r="B2823" s="39"/>
      <c r="D2823" s="41"/>
    </row>
    <row r="2824" spans="2:4" ht="15.75" x14ac:dyDescent="0.25">
      <c r="B2824" s="39"/>
      <c r="D2824" s="41"/>
    </row>
    <row r="2825" spans="2:4" ht="15.75" x14ac:dyDescent="0.25">
      <c r="B2825" s="39"/>
      <c r="D2825" s="41"/>
    </row>
    <row r="2826" spans="2:4" ht="15.75" x14ac:dyDescent="0.25">
      <c r="B2826" s="39"/>
      <c r="D2826" s="41"/>
    </row>
    <row r="2827" spans="2:4" ht="15.75" x14ac:dyDescent="0.25">
      <c r="B2827" s="39"/>
      <c r="D2827" s="41"/>
    </row>
    <row r="2828" spans="2:4" ht="15.75" x14ac:dyDescent="0.25">
      <c r="B2828" s="39"/>
      <c r="D2828" s="41"/>
    </row>
    <row r="2829" spans="2:4" ht="15.75" x14ac:dyDescent="0.25">
      <c r="B2829" s="39"/>
      <c r="D2829" s="41"/>
    </row>
    <row r="2830" spans="2:4" ht="15.75" x14ac:dyDescent="0.25">
      <c r="B2830" s="39"/>
      <c r="D2830" s="41"/>
    </row>
    <row r="2831" spans="2:4" ht="15.75" x14ac:dyDescent="0.25">
      <c r="B2831" s="39"/>
      <c r="D2831" s="41"/>
    </row>
    <row r="2832" spans="2:4" ht="15.75" x14ac:dyDescent="0.25">
      <c r="B2832" s="39"/>
      <c r="D2832" s="41"/>
    </row>
    <row r="2833" spans="2:4" ht="15.75" x14ac:dyDescent="0.25">
      <c r="B2833" s="39"/>
      <c r="D2833" s="41"/>
    </row>
    <row r="2834" spans="2:4" ht="15.75" x14ac:dyDescent="0.25">
      <c r="B2834" s="39"/>
      <c r="D2834" s="41"/>
    </row>
    <row r="2835" spans="2:4" ht="15.75" x14ac:dyDescent="0.25">
      <c r="B2835" s="39"/>
      <c r="D2835" s="41"/>
    </row>
    <row r="2836" spans="2:4" ht="15.75" x14ac:dyDescent="0.25">
      <c r="B2836" s="39"/>
      <c r="D2836" s="41"/>
    </row>
    <row r="2837" spans="2:4" ht="15.75" x14ac:dyDescent="0.25">
      <c r="B2837" s="39"/>
      <c r="D2837" s="41"/>
    </row>
    <row r="2838" spans="2:4" ht="15.75" x14ac:dyDescent="0.25">
      <c r="B2838" s="39"/>
      <c r="D2838" s="41"/>
    </row>
    <row r="2839" spans="2:4" ht="15.75" x14ac:dyDescent="0.25">
      <c r="B2839" s="39"/>
      <c r="D2839" s="41"/>
    </row>
    <row r="2840" spans="2:4" ht="15.75" x14ac:dyDescent="0.25">
      <c r="B2840" s="39"/>
      <c r="D2840" s="41"/>
    </row>
    <row r="2841" spans="2:4" ht="15.75" x14ac:dyDescent="0.25">
      <c r="B2841" s="39"/>
      <c r="D2841" s="41"/>
    </row>
    <row r="2842" spans="2:4" ht="15.75" x14ac:dyDescent="0.25">
      <c r="B2842" s="39"/>
      <c r="D2842" s="41"/>
    </row>
    <row r="2843" spans="2:4" ht="15.75" x14ac:dyDescent="0.25">
      <c r="B2843" s="39"/>
      <c r="D2843" s="41"/>
    </row>
    <row r="2844" spans="2:4" ht="15.75" x14ac:dyDescent="0.25">
      <c r="B2844" s="39"/>
      <c r="D2844" s="41"/>
    </row>
    <row r="2845" spans="2:4" ht="15.75" x14ac:dyDescent="0.25">
      <c r="B2845" s="39"/>
      <c r="D2845" s="41"/>
    </row>
    <row r="2846" spans="2:4" ht="15.75" x14ac:dyDescent="0.25">
      <c r="B2846" s="39"/>
      <c r="D2846" s="41"/>
    </row>
    <row r="2847" spans="2:4" ht="15.75" x14ac:dyDescent="0.25">
      <c r="B2847" s="39"/>
      <c r="D2847" s="41"/>
    </row>
    <row r="2848" spans="2:4" ht="15.75" x14ac:dyDescent="0.25">
      <c r="B2848" s="39"/>
      <c r="D2848" s="41"/>
    </row>
    <row r="2849" spans="2:4" ht="15.75" x14ac:dyDescent="0.25">
      <c r="B2849" s="39"/>
      <c r="D2849" s="41"/>
    </row>
    <row r="2850" spans="2:4" ht="15.75" x14ac:dyDescent="0.25">
      <c r="B2850" s="39"/>
      <c r="D2850" s="41"/>
    </row>
    <row r="2851" spans="2:4" ht="15.75" x14ac:dyDescent="0.25">
      <c r="B2851" s="39"/>
      <c r="D2851" s="41"/>
    </row>
    <row r="2852" spans="2:4" ht="15.75" x14ac:dyDescent="0.25">
      <c r="B2852" s="39"/>
      <c r="D2852" s="41"/>
    </row>
    <row r="2853" spans="2:4" ht="15.75" x14ac:dyDescent="0.25">
      <c r="B2853" s="39"/>
      <c r="D2853" s="41"/>
    </row>
    <row r="2854" spans="2:4" ht="15.75" x14ac:dyDescent="0.25">
      <c r="B2854" s="39"/>
      <c r="D2854" s="41"/>
    </row>
    <row r="2855" spans="2:4" ht="15.75" x14ac:dyDescent="0.25">
      <c r="B2855" s="39"/>
      <c r="D2855" s="41"/>
    </row>
    <row r="2856" spans="2:4" ht="15.75" x14ac:dyDescent="0.25">
      <c r="B2856" s="39"/>
      <c r="D2856" s="41"/>
    </row>
    <row r="2857" spans="2:4" ht="15.75" x14ac:dyDescent="0.25">
      <c r="B2857" s="39"/>
      <c r="D2857" s="41"/>
    </row>
    <row r="2858" spans="2:4" ht="15.75" x14ac:dyDescent="0.25">
      <c r="B2858" s="39"/>
      <c r="D2858" s="41"/>
    </row>
    <row r="2859" spans="2:4" ht="15.75" x14ac:dyDescent="0.25">
      <c r="B2859" s="39"/>
      <c r="D2859" s="41"/>
    </row>
    <row r="2860" spans="2:4" ht="15.75" x14ac:dyDescent="0.25">
      <c r="B2860" s="39"/>
      <c r="D2860" s="41"/>
    </row>
    <row r="2861" spans="2:4" ht="15.75" x14ac:dyDescent="0.25">
      <c r="B2861" s="39"/>
      <c r="D2861" s="41"/>
    </row>
    <row r="2862" spans="2:4" ht="15.75" x14ac:dyDescent="0.25">
      <c r="B2862" s="39"/>
      <c r="D2862" s="41"/>
    </row>
    <row r="2863" spans="2:4" ht="15.75" x14ac:dyDescent="0.25">
      <c r="B2863" s="39"/>
      <c r="D2863" s="41"/>
    </row>
    <row r="2864" spans="2:4" ht="15.75" x14ac:dyDescent="0.25">
      <c r="B2864" s="39"/>
      <c r="D2864" s="41"/>
    </row>
    <row r="2865" spans="2:4" ht="15.75" x14ac:dyDescent="0.25">
      <c r="B2865" s="39"/>
      <c r="D2865" s="41"/>
    </row>
    <row r="2866" spans="2:4" ht="15.75" x14ac:dyDescent="0.25">
      <c r="B2866" s="39"/>
      <c r="D2866" s="41"/>
    </row>
    <row r="2867" spans="2:4" ht="15.75" x14ac:dyDescent="0.25">
      <c r="B2867" s="39"/>
      <c r="D2867" s="41"/>
    </row>
    <row r="2868" spans="2:4" ht="15.75" x14ac:dyDescent="0.25">
      <c r="B2868" s="39"/>
      <c r="D2868" s="41"/>
    </row>
    <row r="2869" spans="2:4" ht="15.75" x14ac:dyDescent="0.25">
      <c r="B2869" s="39"/>
      <c r="D2869" s="41"/>
    </row>
    <row r="2870" spans="2:4" ht="15.75" x14ac:dyDescent="0.25">
      <c r="B2870" s="39"/>
      <c r="D2870" s="41"/>
    </row>
    <row r="2871" spans="2:4" ht="15.75" x14ac:dyDescent="0.25">
      <c r="B2871" s="39"/>
      <c r="D2871" s="41"/>
    </row>
    <row r="2872" spans="2:4" ht="15.75" x14ac:dyDescent="0.25">
      <c r="B2872" s="39"/>
      <c r="D2872" s="44"/>
    </row>
    <row r="2873" spans="2:4" ht="15.75" x14ac:dyDescent="0.25">
      <c r="B2873" s="39"/>
      <c r="D2873" s="44"/>
    </row>
    <row r="2874" spans="2:4" ht="15.75" x14ac:dyDescent="0.25">
      <c r="B2874" s="39"/>
      <c r="D2874" s="44"/>
    </row>
    <row r="2875" spans="2:4" ht="15.75" x14ac:dyDescent="0.25">
      <c r="B2875" s="39"/>
      <c r="D2875" s="44"/>
    </row>
    <row r="2876" spans="2:4" ht="15.75" x14ac:dyDescent="0.25">
      <c r="B2876" s="39"/>
      <c r="D2876" s="44"/>
    </row>
    <row r="2877" spans="2:4" ht="15.75" x14ac:dyDescent="0.25">
      <c r="B2877" s="39"/>
      <c r="D2877" s="44"/>
    </row>
    <row r="2878" spans="2:4" ht="15.75" x14ac:dyDescent="0.25">
      <c r="B2878" s="39"/>
      <c r="D2878" s="44"/>
    </row>
    <row r="2879" spans="2:4" ht="15.75" x14ac:dyDescent="0.25">
      <c r="B2879" s="39"/>
      <c r="D2879" s="44"/>
    </row>
    <row r="2880" spans="2:4" ht="15.75" x14ac:dyDescent="0.25">
      <c r="B2880" s="39"/>
      <c r="D2880" s="44"/>
    </row>
    <row r="2881" spans="2:4" ht="15.75" x14ac:dyDescent="0.25">
      <c r="B2881" s="39"/>
      <c r="D2881" s="44"/>
    </row>
    <row r="2882" spans="2:4" ht="15.75" x14ac:dyDescent="0.25">
      <c r="B2882" s="39"/>
      <c r="D2882" s="44"/>
    </row>
    <row r="2883" spans="2:4" ht="15.75" x14ac:dyDescent="0.25">
      <c r="B2883" s="39"/>
      <c r="D2883" s="44"/>
    </row>
    <row r="2884" spans="2:4" ht="15.75" x14ac:dyDescent="0.25">
      <c r="B2884" s="39"/>
      <c r="D2884" s="44"/>
    </row>
    <row r="2885" spans="2:4" ht="15.75" x14ac:dyDescent="0.25">
      <c r="B2885" s="39"/>
      <c r="D2885" s="44"/>
    </row>
    <row r="2886" spans="2:4" ht="15.75" x14ac:dyDescent="0.25">
      <c r="B2886" s="39"/>
      <c r="D2886" s="44"/>
    </row>
    <row r="2887" spans="2:4" ht="15.75" x14ac:dyDescent="0.25">
      <c r="B2887" s="39"/>
      <c r="D2887" s="44"/>
    </row>
    <row r="2888" spans="2:4" ht="15.75" x14ac:dyDescent="0.25">
      <c r="B2888" s="39"/>
      <c r="D2888" s="44"/>
    </row>
    <row r="2889" spans="2:4" ht="15.75" x14ac:dyDescent="0.25">
      <c r="B2889" s="39"/>
      <c r="D2889" s="44"/>
    </row>
    <row r="2890" spans="2:4" ht="15.75" x14ac:dyDescent="0.25">
      <c r="B2890" s="39"/>
      <c r="D2890" s="44"/>
    </row>
    <row r="2891" spans="2:4" ht="15.75" x14ac:dyDescent="0.25">
      <c r="B2891" s="39"/>
      <c r="D2891" s="44"/>
    </row>
    <row r="2892" spans="2:4" ht="15.75" x14ac:dyDescent="0.25">
      <c r="B2892" s="39"/>
      <c r="D2892" s="44"/>
    </row>
    <row r="2893" spans="2:4" ht="15.75" x14ac:dyDescent="0.25">
      <c r="B2893" s="39"/>
      <c r="D2893" s="44"/>
    </row>
    <row r="2894" spans="2:4" ht="15.75" x14ac:dyDescent="0.25">
      <c r="B2894" s="39"/>
      <c r="D2894" s="44"/>
    </row>
    <row r="2895" spans="2:4" ht="15.75" x14ac:dyDescent="0.25">
      <c r="B2895" s="39"/>
      <c r="D2895" s="44"/>
    </row>
    <row r="2896" spans="2:4" ht="15.75" x14ac:dyDescent="0.25">
      <c r="B2896" s="39"/>
      <c r="D2896" s="44"/>
    </row>
    <row r="2897" spans="2:4" ht="15.75" x14ac:dyDescent="0.25">
      <c r="B2897" s="39"/>
      <c r="D2897" s="44"/>
    </row>
    <row r="2898" spans="2:4" ht="15.75" x14ac:dyDescent="0.25">
      <c r="B2898" s="39"/>
      <c r="D2898" s="44"/>
    </row>
    <row r="2899" spans="2:4" ht="15.75" x14ac:dyDescent="0.25">
      <c r="B2899" s="39"/>
      <c r="D2899" s="44"/>
    </row>
    <row r="2900" spans="2:4" ht="15.75" x14ac:dyDescent="0.25">
      <c r="B2900" s="39"/>
      <c r="D2900" s="44"/>
    </row>
    <row r="2901" spans="2:4" ht="15.75" x14ac:dyDescent="0.25">
      <c r="B2901" s="39"/>
      <c r="D2901" s="44"/>
    </row>
    <row r="2902" spans="2:4" ht="15.75" x14ac:dyDescent="0.25">
      <c r="B2902" s="39"/>
      <c r="D2902" s="44"/>
    </row>
    <row r="2903" spans="2:4" ht="15.75" x14ac:dyDescent="0.25">
      <c r="B2903" s="39"/>
      <c r="D2903" s="44"/>
    </row>
    <row r="2904" spans="2:4" ht="15.75" x14ac:dyDescent="0.25">
      <c r="B2904" s="39"/>
      <c r="D2904" s="44"/>
    </row>
    <row r="2905" spans="2:4" ht="15.75" x14ac:dyDescent="0.25">
      <c r="B2905" s="39"/>
      <c r="D2905" s="44"/>
    </row>
    <row r="2906" spans="2:4" ht="15.75" x14ac:dyDescent="0.25">
      <c r="B2906" s="39"/>
      <c r="D2906" s="44"/>
    </row>
    <row r="2907" spans="2:4" ht="15.75" x14ac:dyDescent="0.25">
      <c r="B2907" s="39"/>
      <c r="D2907" s="44"/>
    </row>
    <row r="2908" spans="2:4" ht="15.75" x14ac:dyDescent="0.25">
      <c r="B2908" s="39"/>
      <c r="D2908" s="44"/>
    </row>
    <row r="2909" spans="2:4" ht="15.75" x14ac:dyDescent="0.25">
      <c r="B2909" s="39"/>
      <c r="D2909" s="44"/>
    </row>
    <row r="2910" spans="2:4" ht="15.75" x14ac:dyDescent="0.25">
      <c r="B2910" s="39"/>
      <c r="D2910" s="44"/>
    </row>
    <row r="2911" spans="2:4" ht="15.75" x14ac:dyDescent="0.25">
      <c r="B2911" s="39"/>
      <c r="D2911" s="44"/>
    </row>
    <row r="2912" spans="2:4" ht="15.75" x14ac:dyDescent="0.25">
      <c r="B2912" s="39"/>
      <c r="D2912" s="44"/>
    </row>
    <row r="2913" spans="2:4" ht="15.75" x14ac:dyDescent="0.25">
      <c r="B2913" s="39"/>
      <c r="D2913" s="44"/>
    </row>
    <row r="2914" spans="2:4" ht="15.75" x14ac:dyDescent="0.25">
      <c r="B2914" s="39"/>
      <c r="D2914" s="44"/>
    </row>
    <row r="2915" spans="2:4" ht="15.75" x14ac:dyDescent="0.25">
      <c r="B2915" s="39"/>
      <c r="D2915" s="44"/>
    </row>
    <row r="2916" spans="2:4" ht="15.75" x14ac:dyDescent="0.25">
      <c r="B2916" s="39"/>
      <c r="D2916" s="44"/>
    </row>
    <row r="2917" spans="2:4" ht="15.75" x14ac:dyDescent="0.25">
      <c r="B2917" s="39"/>
      <c r="D2917" s="44"/>
    </row>
    <row r="2918" spans="2:4" ht="15.75" x14ac:dyDescent="0.25">
      <c r="B2918" s="39"/>
      <c r="D2918" s="44"/>
    </row>
    <row r="2919" spans="2:4" ht="15.75" x14ac:dyDescent="0.25">
      <c r="B2919" s="39"/>
      <c r="D2919" s="44"/>
    </row>
    <row r="2920" spans="2:4" ht="15.75" x14ac:dyDescent="0.25">
      <c r="B2920" s="39"/>
      <c r="D2920" s="44"/>
    </row>
    <row r="2921" spans="2:4" ht="15.75" x14ac:dyDescent="0.25">
      <c r="B2921" s="39"/>
      <c r="D2921" s="44"/>
    </row>
    <row r="2922" spans="2:4" ht="15.75" x14ac:dyDescent="0.25">
      <c r="B2922" s="39"/>
      <c r="D2922" s="44"/>
    </row>
    <row r="2923" spans="2:4" ht="15.75" x14ac:dyDescent="0.25">
      <c r="B2923" s="39"/>
      <c r="D2923" s="44"/>
    </row>
    <row r="2924" spans="2:4" ht="15.75" x14ac:dyDescent="0.25">
      <c r="B2924" s="39"/>
      <c r="D2924" s="44"/>
    </row>
    <row r="2925" spans="2:4" ht="15.75" x14ac:dyDescent="0.25">
      <c r="B2925" s="39"/>
      <c r="D2925" s="44"/>
    </row>
    <row r="2926" spans="2:4" ht="15.75" x14ac:dyDescent="0.25">
      <c r="B2926" s="39"/>
      <c r="D2926" s="44"/>
    </row>
    <row r="2927" spans="2:4" ht="15.75" x14ac:dyDescent="0.25">
      <c r="B2927" s="39"/>
      <c r="D2927" s="44"/>
    </row>
    <row r="2928" spans="2:4" ht="15.75" x14ac:dyDescent="0.25">
      <c r="B2928" s="39"/>
      <c r="D2928" s="44"/>
    </row>
    <row r="2929" spans="2:4" ht="15.75" x14ac:dyDescent="0.25">
      <c r="B2929" s="39"/>
      <c r="D2929" s="44"/>
    </row>
    <row r="2930" spans="2:4" ht="15.75" x14ac:dyDescent="0.25">
      <c r="B2930" s="39"/>
      <c r="D2930" s="44"/>
    </row>
    <row r="2931" spans="2:4" ht="15.75" x14ac:dyDescent="0.25">
      <c r="B2931" s="39"/>
      <c r="D2931" s="44"/>
    </row>
    <row r="2932" spans="2:4" ht="15.75" x14ac:dyDescent="0.25">
      <c r="B2932" s="39"/>
      <c r="D2932" s="44"/>
    </row>
    <row r="2933" spans="2:4" ht="15.75" x14ac:dyDescent="0.25">
      <c r="B2933" s="39"/>
      <c r="D2933" s="44"/>
    </row>
    <row r="2934" spans="2:4" ht="15.75" x14ac:dyDescent="0.25">
      <c r="B2934" s="39"/>
      <c r="D2934" s="44"/>
    </row>
    <row r="2935" spans="2:4" ht="15.75" x14ac:dyDescent="0.25">
      <c r="B2935" s="39"/>
      <c r="D2935" s="44"/>
    </row>
    <row r="2936" spans="2:4" ht="15.75" x14ac:dyDescent="0.25">
      <c r="B2936" s="39"/>
      <c r="D2936" s="44"/>
    </row>
    <row r="2937" spans="2:4" ht="15.75" x14ac:dyDescent="0.25">
      <c r="B2937" s="39"/>
      <c r="D2937" s="44"/>
    </row>
    <row r="2938" spans="2:4" ht="15.75" x14ac:dyDescent="0.25">
      <c r="B2938" s="39"/>
      <c r="D2938" s="44"/>
    </row>
    <row r="2939" spans="2:4" ht="15.75" x14ac:dyDescent="0.25">
      <c r="B2939" s="39"/>
      <c r="D2939" s="44"/>
    </row>
    <row r="2940" spans="2:4" ht="15.75" x14ac:dyDescent="0.25">
      <c r="B2940" s="39"/>
      <c r="D2940" s="44"/>
    </row>
    <row r="2941" spans="2:4" ht="15.75" x14ac:dyDescent="0.25">
      <c r="B2941" s="39"/>
      <c r="D2941" s="44"/>
    </row>
    <row r="2942" spans="2:4" ht="15.75" x14ac:dyDescent="0.25">
      <c r="B2942" s="39"/>
      <c r="D2942" s="44"/>
    </row>
    <row r="2943" spans="2:4" ht="15.75" x14ac:dyDescent="0.25">
      <c r="B2943" s="39"/>
      <c r="D2943" s="44"/>
    </row>
    <row r="2944" spans="2:4" ht="15.75" x14ac:dyDescent="0.25">
      <c r="B2944" s="39"/>
      <c r="D2944" s="44"/>
    </row>
    <row r="2945" spans="2:4" ht="15.75" x14ac:dyDescent="0.25">
      <c r="B2945" s="39"/>
      <c r="D2945" s="44"/>
    </row>
    <row r="2946" spans="2:4" ht="15.75" x14ac:dyDescent="0.25">
      <c r="B2946" s="39"/>
      <c r="D2946" s="44"/>
    </row>
    <row r="2947" spans="2:4" ht="15.75" x14ac:dyDescent="0.25">
      <c r="B2947" s="39"/>
      <c r="D2947" s="44"/>
    </row>
    <row r="2948" spans="2:4" ht="15.75" x14ac:dyDescent="0.25">
      <c r="B2948" s="39"/>
      <c r="D2948" s="44"/>
    </row>
    <row r="2949" spans="2:4" ht="15.75" x14ac:dyDescent="0.25">
      <c r="B2949" s="39"/>
      <c r="D2949" s="44"/>
    </row>
    <row r="2950" spans="2:4" ht="15.75" x14ac:dyDescent="0.25">
      <c r="B2950" s="39"/>
      <c r="D2950" s="44"/>
    </row>
    <row r="2951" spans="2:4" ht="15.75" x14ac:dyDescent="0.25">
      <c r="B2951" s="39"/>
      <c r="D2951" s="44"/>
    </row>
    <row r="2952" spans="2:4" ht="15.75" x14ac:dyDescent="0.25">
      <c r="B2952" s="39"/>
      <c r="D2952" s="44"/>
    </row>
    <row r="2953" spans="2:4" ht="15.75" x14ac:dyDescent="0.25">
      <c r="B2953" s="39"/>
      <c r="D2953" s="44"/>
    </row>
    <row r="2954" spans="2:4" ht="15.75" x14ac:dyDescent="0.25">
      <c r="B2954" s="39"/>
      <c r="D2954" s="44"/>
    </row>
    <row r="2955" spans="2:4" ht="15.75" x14ac:dyDescent="0.25">
      <c r="B2955" s="39"/>
      <c r="D2955" s="44"/>
    </row>
    <row r="2956" spans="2:4" ht="15.75" x14ac:dyDescent="0.25">
      <c r="B2956" s="39"/>
      <c r="D2956" s="44"/>
    </row>
    <row r="2957" spans="2:4" ht="15.75" x14ac:dyDescent="0.25">
      <c r="B2957" s="39"/>
      <c r="D2957" s="44"/>
    </row>
    <row r="2958" spans="2:4" ht="15.75" x14ac:dyDescent="0.25">
      <c r="B2958" s="39"/>
      <c r="D2958" s="44"/>
    </row>
    <row r="2959" spans="2:4" ht="15.75" x14ac:dyDescent="0.25">
      <c r="B2959" s="39"/>
      <c r="D2959" s="44"/>
    </row>
    <row r="2960" spans="2:4" ht="15.75" x14ac:dyDescent="0.25">
      <c r="B2960" s="39"/>
      <c r="D2960" s="44"/>
    </row>
    <row r="2961" spans="2:4" ht="15.75" x14ac:dyDescent="0.25">
      <c r="B2961" s="39"/>
      <c r="D2961" s="44"/>
    </row>
    <row r="2962" spans="2:4" ht="15.75" x14ac:dyDescent="0.25">
      <c r="B2962" s="39"/>
      <c r="D2962" s="44"/>
    </row>
    <row r="2963" spans="2:4" ht="15.75" x14ac:dyDescent="0.25">
      <c r="B2963" s="39"/>
      <c r="D2963" s="44"/>
    </row>
    <row r="2964" spans="2:4" ht="15.75" x14ac:dyDescent="0.25">
      <c r="B2964" s="39"/>
      <c r="D2964" s="44"/>
    </row>
    <row r="2965" spans="2:4" ht="15.75" x14ac:dyDescent="0.25">
      <c r="B2965" s="39"/>
      <c r="D2965" s="44"/>
    </row>
    <row r="2966" spans="2:4" ht="15.75" x14ac:dyDescent="0.25">
      <c r="B2966" s="39"/>
      <c r="D2966" s="44"/>
    </row>
    <row r="2967" spans="2:4" ht="15.75" x14ac:dyDescent="0.25">
      <c r="B2967" s="39"/>
      <c r="D2967" s="44"/>
    </row>
    <row r="2968" spans="2:4" ht="15.75" x14ac:dyDescent="0.25">
      <c r="B2968" s="39"/>
      <c r="D2968" s="44"/>
    </row>
    <row r="2969" spans="2:4" ht="15.75" x14ac:dyDescent="0.25">
      <c r="B2969" s="39"/>
      <c r="D2969" s="44"/>
    </row>
    <row r="2970" spans="2:4" ht="15.75" x14ac:dyDescent="0.25">
      <c r="B2970" s="39"/>
      <c r="D2970" s="44"/>
    </row>
    <row r="2971" spans="2:4" ht="15.75" x14ac:dyDescent="0.25">
      <c r="B2971" s="39"/>
      <c r="D2971" s="44"/>
    </row>
    <row r="2972" spans="2:4" ht="15.75" x14ac:dyDescent="0.25">
      <c r="B2972" s="39"/>
      <c r="D2972" s="44"/>
    </row>
    <row r="2973" spans="2:4" ht="15.75" x14ac:dyDescent="0.25">
      <c r="B2973" s="39"/>
      <c r="D2973" s="44"/>
    </row>
    <row r="2974" spans="2:4" ht="15.75" x14ac:dyDescent="0.25">
      <c r="B2974" s="39"/>
      <c r="D2974" s="44"/>
    </row>
    <row r="2975" spans="2:4" ht="15.75" x14ac:dyDescent="0.25">
      <c r="B2975" s="39"/>
      <c r="D2975" s="44"/>
    </row>
    <row r="2976" spans="2:4" ht="15.75" x14ac:dyDescent="0.25">
      <c r="B2976" s="39"/>
      <c r="D2976" s="44"/>
    </row>
    <row r="2977" spans="2:4" ht="15.75" x14ac:dyDescent="0.25">
      <c r="B2977" s="39"/>
      <c r="D2977" s="44"/>
    </row>
    <row r="2978" spans="2:4" ht="15.75" x14ac:dyDescent="0.25">
      <c r="B2978" s="39"/>
      <c r="D2978" s="44"/>
    </row>
    <row r="2979" spans="2:4" ht="15.75" x14ac:dyDescent="0.25">
      <c r="B2979" s="39"/>
      <c r="D2979" s="44"/>
    </row>
    <row r="2980" spans="2:4" ht="15.75" x14ac:dyDescent="0.25">
      <c r="B2980" s="39"/>
      <c r="D2980" s="44"/>
    </row>
    <row r="2981" spans="2:4" ht="15.75" x14ac:dyDescent="0.25">
      <c r="B2981" s="39"/>
      <c r="D2981" s="44"/>
    </row>
    <row r="2982" spans="2:4" ht="15.75" x14ac:dyDescent="0.25">
      <c r="B2982" s="39"/>
      <c r="D2982" s="44"/>
    </row>
    <row r="2983" spans="2:4" ht="15.75" x14ac:dyDescent="0.25">
      <c r="B2983" s="39"/>
      <c r="D2983" s="44"/>
    </row>
    <row r="2984" spans="2:4" ht="15.75" x14ac:dyDescent="0.25">
      <c r="B2984" s="39"/>
      <c r="D2984" s="44"/>
    </row>
    <row r="2985" spans="2:4" ht="15.75" x14ac:dyDescent="0.25">
      <c r="B2985" s="39"/>
      <c r="D2985" s="44"/>
    </row>
    <row r="2986" spans="2:4" ht="15.75" x14ac:dyDescent="0.25">
      <c r="B2986" s="39"/>
      <c r="D2986" s="44"/>
    </row>
    <row r="2987" spans="2:4" ht="15.75" x14ac:dyDescent="0.25">
      <c r="B2987" s="39"/>
      <c r="D2987" s="44"/>
    </row>
    <row r="2988" spans="2:4" ht="15.75" x14ac:dyDescent="0.25">
      <c r="B2988" s="39"/>
      <c r="D2988" s="44"/>
    </row>
    <row r="2989" spans="2:4" ht="15.75" x14ac:dyDescent="0.25">
      <c r="B2989" s="39"/>
      <c r="D2989" s="44"/>
    </row>
    <row r="2990" spans="2:4" ht="15.75" x14ac:dyDescent="0.25">
      <c r="B2990" s="39"/>
      <c r="D2990" s="44"/>
    </row>
    <row r="2991" spans="2:4" ht="15.75" x14ac:dyDescent="0.25">
      <c r="B2991" s="39"/>
      <c r="D2991" s="44"/>
    </row>
    <row r="2992" spans="2:4" ht="15.75" x14ac:dyDescent="0.25">
      <c r="B2992" s="39"/>
      <c r="D2992" s="44"/>
    </row>
    <row r="2993" spans="2:4" ht="15.75" x14ac:dyDescent="0.25">
      <c r="B2993" s="39"/>
      <c r="D2993" s="44"/>
    </row>
    <row r="2994" spans="2:4" ht="15.75" x14ac:dyDescent="0.25">
      <c r="B2994" s="39"/>
      <c r="D2994" s="44"/>
    </row>
    <row r="2995" spans="2:4" ht="15.75" x14ac:dyDescent="0.25">
      <c r="B2995" s="39"/>
      <c r="D2995" s="44"/>
    </row>
    <row r="2996" spans="2:4" ht="15.75" x14ac:dyDescent="0.25">
      <c r="B2996" s="39"/>
      <c r="D2996" s="44"/>
    </row>
    <row r="2997" spans="2:4" ht="15.75" x14ac:dyDescent="0.25">
      <c r="B2997" s="39"/>
      <c r="D2997" s="44"/>
    </row>
    <row r="2998" spans="2:4" ht="15.75" x14ac:dyDescent="0.25">
      <c r="B2998" s="39"/>
      <c r="D2998" s="44"/>
    </row>
    <row r="2999" spans="2:4" ht="15.75" x14ac:dyDescent="0.25">
      <c r="B2999" s="39"/>
      <c r="D2999" s="44"/>
    </row>
    <row r="3000" spans="2:4" ht="15.75" x14ac:dyDescent="0.25">
      <c r="B3000" s="39"/>
      <c r="D3000" s="44"/>
    </row>
    <row r="3001" spans="2:4" ht="15.75" x14ac:dyDescent="0.25">
      <c r="B3001" s="39"/>
      <c r="D3001" s="44"/>
    </row>
    <row r="3002" spans="2:4" ht="15.75" x14ac:dyDescent="0.25">
      <c r="B3002" s="39"/>
      <c r="D3002" s="44"/>
    </row>
    <row r="3003" spans="2:4" ht="15.75" x14ac:dyDescent="0.25">
      <c r="B3003" s="39"/>
      <c r="D3003" s="44"/>
    </row>
    <row r="3004" spans="2:4" ht="15.75" x14ac:dyDescent="0.25">
      <c r="B3004" s="39"/>
      <c r="D3004" s="44"/>
    </row>
    <row r="3005" spans="2:4" ht="15.75" x14ac:dyDescent="0.25">
      <c r="B3005" s="39"/>
      <c r="D3005" s="44"/>
    </row>
    <row r="3006" spans="2:4" ht="15.75" x14ac:dyDescent="0.25">
      <c r="B3006" s="39"/>
      <c r="D3006" s="44"/>
    </row>
    <row r="3007" spans="2:4" ht="15.75" x14ac:dyDescent="0.25">
      <c r="B3007" s="39"/>
      <c r="D3007" s="44"/>
    </row>
    <row r="3008" spans="2:4" ht="15.75" x14ac:dyDescent="0.25">
      <c r="B3008" s="39"/>
      <c r="D3008" s="44"/>
    </row>
    <row r="3009" spans="2:4" ht="15.75" x14ac:dyDescent="0.25">
      <c r="B3009" s="39"/>
      <c r="D3009" s="44"/>
    </row>
    <row r="3010" spans="2:4" ht="15.75" x14ac:dyDescent="0.25">
      <c r="B3010" s="39"/>
      <c r="D3010" s="44"/>
    </row>
    <row r="3011" spans="2:4" ht="15.75" x14ac:dyDescent="0.25">
      <c r="B3011" s="39"/>
      <c r="D3011" s="44"/>
    </row>
    <row r="3012" spans="2:4" ht="15.75" x14ac:dyDescent="0.25">
      <c r="B3012" s="39"/>
      <c r="D3012" s="44"/>
    </row>
    <row r="3013" spans="2:4" ht="15.75" x14ac:dyDescent="0.25">
      <c r="B3013" s="39"/>
      <c r="D3013" s="44"/>
    </row>
    <row r="3014" spans="2:4" ht="15.75" x14ac:dyDescent="0.25">
      <c r="B3014" s="39"/>
      <c r="D3014" s="44"/>
    </row>
    <row r="3015" spans="2:4" ht="15.75" x14ac:dyDescent="0.25">
      <c r="B3015" s="39"/>
      <c r="D3015" s="44"/>
    </row>
    <row r="3016" spans="2:4" ht="15.75" x14ac:dyDescent="0.25">
      <c r="B3016" s="39"/>
      <c r="D3016" s="44"/>
    </row>
    <row r="3017" spans="2:4" ht="15.75" x14ac:dyDescent="0.25">
      <c r="B3017" s="39"/>
      <c r="D3017" s="44"/>
    </row>
    <row r="3018" spans="2:4" ht="15.75" x14ac:dyDescent="0.25">
      <c r="B3018" s="39"/>
      <c r="D3018" s="44"/>
    </row>
    <row r="3019" spans="2:4" ht="15.75" x14ac:dyDescent="0.25">
      <c r="B3019" s="39"/>
      <c r="D3019" s="44"/>
    </row>
    <row r="3020" spans="2:4" ht="15.75" x14ac:dyDescent="0.25">
      <c r="B3020" s="39"/>
      <c r="D3020" s="44"/>
    </row>
    <row r="3021" spans="2:4" ht="15.75" x14ac:dyDescent="0.25">
      <c r="B3021" s="39"/>
      <c r="D3021" s="44"/>
    </row>
    <row r="3022" spans="2:4" ht="15.75" x14ac:dyDescent="0.25">
      <c r="B3022" s="39"/>
      <c r="D3022" s="44"/>
    </row>
    <row r="3023" spans="2:4" ht="15.75" x14ac:dyDescent="0.25">
      <c r="B3023" s="39"/>
      <c r="D3023" s="44"/>
    </row>
    <row r="3024" spans="2:4" ht="15.75" x14ac:dyDescent="0.25">
      <c r="B3024" s="39"/>
      <c r="D3024" s="44"/>
    </row>
    <row r="3025" spans="2:4" ht="15.75" x14ac:dyDescent="0.25">
      <c r="B3025" s="39"/>
      <c r="D3025" s="44"/>
    </row>
    <row r="3026" spans="2:4" ht="15.75" x14ac:dyDescent="0.25">
      <c r="B3026" s="39"/>
      <c r="D3026" s="44"/>
    </row>
    <row r="3027" spans="2:4" ht="15.75" x14ac:dyDescent="0.25">
      <c r="B3027" s="39"/>
      <c r="D3027" s="44"/>
    </row>
    <row r="3028" spans="2:4" ht="15.75" x14ac:dyDescent="0.25">
      <c r="B3028" s="39"/>
      <c r="D3028" s="44"/>
    </row>
    <row r="3029" spans="2:4" ht="15.75" x14ac:dyDescent="0.25">
      <c r="B3029" s="39"/>
      <c r="D3029" s="44"/>
    </row>
    <row r="3030" spans="2:4" ht="15.75" x14ac:dyDescent="0.25">
      <c r="B3030" s="39"/>
      <c r="D3030" s="44"/>
    </row>
    <row r="3031" spans="2:4" ht="15.75" x14ac:dyDescent="0.25">
      <c r="B3031" s="39"/>
      <c r="D3031" s="44"/>
    </row>
    <row r="3032" spans="2:4" ht="15.75" x14ac:dyDescent="0.25">
      <c r="B3032" s="39"/>
      <c r="D3032" s="44"/>
    </row>
    <row r="3033" spans="2:4" ht="15.75" x14ac:dyDescent="0.25">
      <c r="B3033" s="39"/>
      <c r="D3033" s="44"/>
    </row>
    <row r="3034" spans="2:4" ht="15.75" x14ac:dyDescent="0.25">
      <c r="B3034" s="39"/>
      <c r="D3034" s="44"/>
    </row>
    <row r="3035" spans="2:4" ht="15.75" x14ac:dyDescent="0.25">
      <c r="B3035" s="39"/>
      <c r="D3035" s="44"/>
    </row>
    <row r="3036" spans="2:4" ht="15.75" x14ac:dyDescent="0.25">
      <c r="B3036" s="39"/>
      <c r="D3036" s="44"/>
    </row>
    <row r="3037" spans="2:4" ht="15.75" x14ac:dyDescent="0.25">
      <c r="B3037" s="39"/>
      <c r="D3037" s="44"/>
    </row>
    <row r="3038" spans="2:4" ht="15.75" x14ac:dyDescent="0.25">
      <c r="B3038" s="39"/>
      <c r="D3038" s="44"/>
    </row>
    <row r="3039" spans="2:4" ht="15.75" x14ac:dyDescent="0.25">
      <c r="B3039" s="39"/>
      <c r="D3039" s="44"/>
    </row>
    <row r="3040" spans="2:4" ht="15.75" x14ac:dyDescent="0.25">
      <c r="B3040" s="39"/>
      <c r="D3040" s="44"/>
    </row>
    <row r="3041" spans="2:4" ht="15.75" x14ac:dyDescent="0.25">
      <c r="B3041" s="39"/>
      <c r="D3041" s="44"/>
    </row>
    <row r="3042" spans="2:4" ht="15.75" x14ac:dyDescent="0.25">
      <c r="B3042" s="39"/>
      <c r="D3042" s="44"/>
    </row>
    <row r="3043" spans="2:4" ht="15.75" x14ac:dyDescent="0.25">
      <c r="B3043" s="39"/>
      <c r="D3043" s="44"/>
    </row>
    <row r="3044" spans="2:4" ht="15.75" x14ac:dyDescent="0.25">
      <c r="B3044" s="39"/>
      <c r="D3044" s="44"/>
    </row>
    <row r="3045" spans="2:4" ht="15.75" x14ac:dyDescent="0.25">
      <c r="B3045" s="39"/>
      <c r="D3045" s="44"/>
    </row>
    <row r="3046" spans="2:4" ht="15.75" x14ac:dyDescent="0.25">
      <c r="B3046" s="39"/>
    </row>
    <row r="3047" spans="2:4" ht="15.75" x14ac:dyDescent="0.25">
      <c r="B3047" s="39"/>
    </row>
    <row r="3048" spans="2:4" ht="15.75" x14ac:dyDescent="0.25">
      <c r="B3048" s="39"/>
    </row>
    <row r="3049" spans="2:4" ht="15.75" x14ac:dyDescent="0.25">
      <c r="B3049" s="39"/>
    </row>
    <row r="3050" spans="2:4" ht="15.75" x14ac:dyDescent="0.25">
      <c r="B3050" s="39"/>
    </row>
    <row r="3051" spans="2:4" ht="15.75" x14ac:dyDescent="0.25">
      <c r="B3051" s="39"/>
    </row>
    <row r="3052" spans="2:4" ht="15.75" x14ac:dyDescent="0.25">
      <c r="B3052" s="39"/>
    </row>
    <row r="3053" spans="2:4" ht="15.75" x14ac:dyDescent="0.25">
      <c r="B3053" s="39"/>
    </row>
    <row r="3054" spans="2:4" ht="15.75" x14ac:dyDescent="0.25">
      <c r="B3054" s="39"/>
    </row>
    <row r="3055" spans="2:4" ht="15.75" x14ac:dyDescent="0.25">
      <c r="B3055" s="39"/>
    </row>
    <row r="3056" spans="2:4" ht="15.75" x14ac:dyDescent="0.25">
      <c r="B3056" s="39"/>
    </row>
    <row r="3057" spans="2:2" ht="15.75" x14ac:dyDescent="0.25">
      <c r="B3057" s="39"/>
    </row>
    <row r="3058" spans="2:2" ht="15.75" x14ac:dyDescent="0.25">
      <c r="B3058" s="39"/>
    </row>
    <row r="3059" spans="2:2" ht="15.75" x14ac:dyDescent="0.25">
      <c r="B3059" s="39"/>
    </row>
    <row r="3060" spans="2:2" ht="15.75" x14ac:dyDescent="0.25">
      <c r="B3060" s="39"/>
    </row>
    <row r="3061" spans="2:2" ht="15.75" x14ac:dyDescent="0.25">
      <c r="B3061" s="39"/>
    </row>
    <row r="3062" spans="2:2" ht="15.75" x14ac:dyDescent="0.25">
      <c r="B3062" s="39"/>
    </row>
    <row r="3063" spans="2:2" ht="15.75" x14ac:dyDescent="0.25">
      <c r="B3063" s="39"/>
    </row>
    <row r="3064" spans="2:2" ht="15.75" x14ac:dyDescent="0.25">
      <c r="B3064" s="39"/>
    </row>
    <row r="3065" spans="2:2" ht="15.75" x14ac:dyDescent="0.25">
      <c r="B3065" s="39"/>
    </row>
    <row r="3066" spans="2:2" ht="15.75" x14ac:dyDescent="0.25">
      <c r="B3066" s="39"/>
    </row>
    <row r="3067" spans="2:2" ht="15.75" x14ac:dyDescent="0.25">
      <c r="B3067" s="39"/>
    </row>
    <row r="3068" spans="2:2" ht="15.75" x14ac:dyDescent="0.25">
      <c r="B3068" s="39"/>
    </row>
    <row r="3069" spans="2:2" ht="15.75" x14ac:dyDescent="0.25">
      <c r="B3069" s="39"/>
    </row>
    <row r="3070" spans="2:2" ht="15.75" x14ac:dyDescent="0.25">
      <c r="B3070" s="39"/>
    </row>
    <row r="3071" spans="2:2" ht="15.75" x14ac:dyDescent="0.25">
      <c r="B3071" s="39"/>
    </row>
    <row r="3072" spans="2:2" ht="15.75" x14ac:dyDescent="0.25">
      <c r="B3072" s="39"/>
    </row>
    <row r="3073" spans="2:2" ht="15.75" x14ac:dyDescent="0.25">
      <c r="B3073" s="39"/>
    </row>
    <row r="3074" spans="2:2" ht="15.75" x14ac:dyDescent="0.25">
      <c r="B3074" s="39"/>
    </row>
    <row r="3075" spans="2:2" ht="15.75" x14ac:dyDescent="0.25">
      <c r="B3075" s="39"/>
    </row>
    <row r="3076" spans="2:2" ht="15.75" x14ac:dyDescent="0.25">
      <c r="B3076" s="39"/>
    </row>
    <row r="3077" spans="2:2" ht="15.75" x14ac:dyDescent="0.25">
      <c r="B3077" s="39"/>
    </row>
    <row r="3078" spans="2:2" ht="15.75" x14ac:dyDescent="0.25">
      <c r="B3078" s="39"/>
    </row>
    <row r="3079" spans="2:2" ht="15.75" x14ac:dyDescent="0.25">
      <c r="B3079" s="39"/>
    </row>
    <row r="3080" spans="2:2" ht="15.75" x14ac:dyDescent="0.25">
      <c r="B3080" s="39"/>
    </row>
    <row r="3081" spans="2:2" ht="15.75" x14ac:dyDescent="0.25">
      <c r="B3081" s="39"/>
    </row>
    <row r="3082" spans="2:2" ht="15.75" x14ac:dyDescent="0.25">
      <c r="B3082" s="39"/>
    </row>
    <row r="3083" spans="2:2" ht="15.75" x14ac:dyDescent="0.25">
      <c r="B3083" s="39"/>
    </row>
    <row r="3084" spans="2:2" ht="15.75" x14ac:dyDescent="0.25">
      <c r="B3084" s="39"/>
    </row>
    <row r="3085" spans="2:2" ht="15.75" x14ac:dyDescent="0.25">
      <c r="B3085" s="39"/>
    </row>
    <row r="3086" spans="2:2" ht="15.75" x14ac:dyDescent="0.25">
      <c r="B3086" s="39"/>
    </row>
    <row r="3087" spans="2:2" ht="15.75" x14ac:dyDescent="0.25">
      <c r="B3087" s="39"/>
    </row>
    <row r="3088" spans="2:2" ht="15.75" x14ac:dyDescent="0.25">
      <c r="B3088" s="39"/>
    </row>
    <row r="3089" spans="2:2" ht="15.75" x14ac:dyDescent="0.25">
      <c r="B3089" s="39"/>
    </row>
    <row r="3090" spans="2:2" ht="15.75" x14ac:dyDescent="0.25">
      <c r="B3090" s="39"/>
    </row>
    <row r="3091" spans="2:2" ht="15.75" x14ac:dyDescent="0.25">
      <c r="B3091" s="39"/>
    </row>
    <row r="3092" spans="2:2" ht="15.75" x14ac:dyDescent="0.25">
      <c r="B3092" s="39"/>
    </row>
    <row r="3093" spans="2:2" ht="15.75" x14ac:dyDescent="0.25">
      <c r="B3093" s="39"/>
    </row>
    <row r="3094" spans="2:2" ht="15.75" x14ac:dyDescent="0.25">
      <c r="B3094" s="39"/>
    </row>
    <row r="3095" spans="2:2" ht="15.75" x14ac:dyDescent="0.25">
      <c r="B3095" s="39"/>
    </row>
    <row r="3096" spans="2:2" ht="15.75" x14ac:dyDescent="0.25">
      <c r="B3096" s="39"/>
    </row>
    <row r="3097" spans="2:2" ht="15.75" x14ac:dyDescent="0.25">
      <c r="B3097" s="39"/>
    </row>
    <row r="3098" spans="2:2" ht="15.75" x14ac:dyDescent="0.25">
      <c r="B3098" s="39"/>
    </row>
    <row r="3099" spans="2:2" ht="15.75" x14ac:dyDescent="0.25">
      <c r="B3099" s="39"/>
    </row>
    <row r="3100" spans="2:2" ht="15.75" x14ac:dyDescent="0.25">
      <c r="B3100" s="39"/>
    </row>
    <row r="3101" spans="2:2" ht="15.75" x14ac:dyDescent="0.25">
      <c r="B3101" s="39"/>
    </row>
    <row r="3102" spans="2:2" ht="15.75" x14ac:dyDescent="0.25">
      <c r="B3102" s="39"/>
    </row>
    <row r="3103" spans="2:2" ht="15.75" x14ac:dyDescent="0.25">
      <c r="B3103" s="39"/>
    </row>
    <row r="3104" spans="2:2" ht="15.75" x14ac:dyDescent="0.25">
      <c r="B3104" s="39"/>
    </row>
    <row r="3105" spans="2:2" ht="15.75" x14ac:dyDescent="0.25">
      <c r="B3105" s="39"/>
    </row>
    <row r="3106" spans="2:2" ht="15.75" x14ac:dyDescent="0.25">
      <c r="B3106" s="39"/>
    </row>
    <row r="3107" spans="2:2" ht="15.75" x14ac:dyDescent="0.25">
      <c r="B3107" s="39"/>
    </row>
    <row r="3108" spans="2:2" ht="15.75" x14ac:dyDescent="0.25">
      <c r="B3108" s="39"/>
    </row>
    <row r="3109" spans="2:2" ht="15.75" x14ac:dyDescent="0.25">
      <c r="B3109" s="39"/>
    </row>
    <row r="3110" spans="2:2" ht="15.75" x14ac:dyDescent="0.25">
      <c r="B3110" s="39"/>
    </row>
    <row r="3111" spans="2:2" ht="15.75" x14ac:dyDescent="0.25">
      <c r="B3111" s="39"/>
    </row>
    <row r="3112" spans="2:2" ht="15.75" x14ac:dyDescent="0.25">
      <c r="B3112" s="39"/>
    </row>
    <row r="3113" spans="2:2" ht="15.75" x14ac:dyDescent="0.25">
      <c r="B3113" s="39"/>
    </row>
    <row r="3114" spans="2:2" ht="15.75" x14ac:dyDescent="0.25">
      <c r="B3114" s="39"/>
    </row>
    <row r="3115" spans="2:2" ht="15.75" x14ac:dyDescent="0.25">
      <c r="B3115" s="39"/>
    </row>
    <row r="3116" spans="2:2" ht="15.75" x14ac:dyDescent="0.25">
      <c r="B3116" s="39"/>
    </row>
    <row r="3117" spans="2:2" ht="15.75" x14ac:dyDescent="0.25">
      <c r="B3117" s="39"/>
    </row>
    <row r="3118" spans="2:2" ht="15.75" x14ac:dyDescent="0.25">
      <c r="B3118" s="39"/>
    </row>
    <row r="3119" spans="2:2" ht="15.75" x14ac:dyDescent="0.25">
      <c r="B3119" s="39"/>
    </row>
    <row r="3120" spans="2:2" ht="15.75" x14ac:dyDescent="0.25">
      <c r="B3120" s="39"/>
    </row>
    <row r="3121" spans="2:2" ht="15.75" x14ac:dyDescent="0.25">
      <c r="B3121" s="39"/>
    </row>
    <row r="3122" spans="2:2" ht="15.75" x14ac:dyDescent="0.25">
      <c r="B3122" s="39"/>
    </row>
    <row r="3123" spans="2:2" ht="15.75" x14ac:dyDescent="0.25">
      <c r="B3123" s="39"/>
    </row>
    <row r="3124" spans="2:2" ht="15.75" x14ac:dyDescent="0.25">
      <c r="B3124" s="39"/>
    </row>
    <row r="3125" spans="2:2" ht="15.75" x14ac:dyDescent="0.25">
      <c r="B3125" s="39"/>
    </row>
    <row r="3126" spans="2:2" ht="15.75" x14ac:dyDescent="0.25">
      <c r="B3126" s="39"/>
    </row>
    <row r="3127" spans="2:2" ht="15.75" x14ac:dyDescent="0.25">
      <c r="B3127" s="39"/>
    </row>
    <row r="3128" spans="2:2" ht="15.75" x14ac:dyDescent="0.25">
      <c r="B3128" s="39"/>
    </row>
    <row r="3129" spans="2:2" ht="15.75" x14ac:dyDescent="0.25">
      <c r="B3129" s="39"/>
    </row>
    <row r="3130" spans="2:2" ht="15.75" x14ac:dyDescent="0.25">
      <c r="B3130" s="39"/>
    </row>
    <row r="3131" spans="2:2" ht="15.75" x14ac:dyDescent="0.25">
      <c r="B3131" s="39"/>
    </row>
    <row r="3132" spans="2:2" ht="15.75" x14ac:dyDescent="0.25">
      <c r="B3132" s="39"/>
    </row>
    <row r="3133" spans="2:2" ht="15.75" x14ac:dyDescent="0.25">
      <c r="B3133" s="39"/>
    </row>
    <row r="3134" spans="2:2" ht="15.75" x14ac:dyDescent="0.25">
      <c r="B3134" s="39"/>
    </row>
    <row r="3135" spans="2:2" ht="15.75" x14ac:dyDescent="0.25">
      <c r="B3135" s="39"/>
    </row>
    <row r="3136" spans="2:2" ht="15.75" x14ac:dyDescent="0.25">
      <c r="B3136" s="39"/>
    </row>
    <row r="3137" spans="2:2" ht="15.75" x14ac:dyDescent="0.25">
      <c r="B3137" s="39"/>
    </row>
    <row r="3138" spans="2:2" ht="15.75" x14ac:dyDescent="0.25">
      <c r="B3138" s="39"/>
    </row>
    <row r="3139" spans="2:2" ht="15.75" x14ac:dyDescent="0.25">
      <c r="B3139" s="39"/>
    </row>
    <row r="3140" spans="2:2" ht="15.75" x14ac:dyDescent="0.25">
      <c r="B3140" s="39"/>
    </row>
    <row r="3141" spans="2:2" ht="15.75" x14ac:dyDescent="0.25">
      <c r="B3141" s="39"/>
    </row>
    <row r="3142" spans="2:2" ht="15.75" x14ac:dyDescent="0.25">
      <c r="B3142" s="39"/>
    </row>
    <row r="3143" spans="2:2" ht="15.75" x14ac:dyDescent="0.25">
      <c r="B3143" s="39"/>
    </row>
    <row r="3144" spans="2:2" ht="15.75" x14ac:dyDescent="0.25">
      <c r="B3144" s="39"/>
    </row>
    <row r="3145" spans="2:2" ht="15.75" x14ac:dyDescent="0.25">
      <c r="B3145" s="39"/>
    </row>
    <row r="3146" spans="2:2" ht="15.75" x14ac:dyDescent="0.25">
      <c r="B3146" s="39"/>
    </row>
    <row r="3147" spans="2:2" ht="15.75" x14ac:dyDescent="0.25">
      <c r="B3147" s="39"/>
    </row>
    <row r="3148" spans="2:2" ht="15.75" x14ac:dyDescent="0.25">
      <c r="B3148" s="39"/>
    </row>
    <row r="3149" spans="2:2" ht="15.75" x14ac:dyDescent="0.25">
      <c r="B3149" s="39"/>
    </row>
    <row r="3150" spans="2:2" ht="15.75" x14ac:dyDescent="0.25">
      <c r="B3150" s="39"/>
    </row>
    <row r="3151" spans="2:2" ht="15.75" x14ac:dyDescent="0.25">
      <c r="B3151" s="39"/>
    </row>
    <row r="3152" spans="2:2" ht="15.75" x14ac:dyDescent="0.25">
      <c r="B3152" s="39"/>
    </row>
    <row r="3153" spans="2:2" ht="15.75" x14ac:dyDescent="0.25">
      <c r="B3153" s="39"/>
    </row>
    <row r="3154" spans="2:2" ht="15.75" x14ac:dyDescent="0.25">
      <c r="B3154" s="39"/>
    </row>
    <row r="3155" spans="2:2" ht="15.75" x14ac:dyDescent="0.25">
      <c r="B3155" s="39"/>
    </row>
    <row r="3156" spans="2:2" ht="15.75" x14ac:dyDescent="0.25">
      <c r="B3156" s="39"/>
    </row>
    <row r="3157" spans="2:2" ht="15.75" x14ac:dyDescent="0.25">
      <c r="B3157" s="39"/>
    </row>
    <row r="3158" spans="2:2" ht="15.75" x14ac:dyDescent="0.25">
      <c r="B3158" s="39"/>
    </row>
    <row r="3159" spans="2:2" ht="15.75" x14ac:dyDescent="0.25">
      <c r="B3159" s="39"/>
    </row>
    <row r="3160" spans="2:2" ht="15.75" x14ac:dyDescent="0.25">
      <c r="B3160" s="39"/>
    </row>
    <row r="3161" spans="2:2" ht="15.75" x14ac:dyDescent="0.25">
      <c r="B3161" s="39"/>
    </row>
    <row r="3162" spans="2:2" ht="15.75" x14ac:dyDescent="0.25">
      <c r="B3162" s="39"/>
    </row>
    <row r="3163" spans="2:2" ht="15.75" x14ac:dyDescent="0.25">
      <c r="B3163" s="39"/>
    </row>
    <row r="3164" spans="2:2" ht="15.75" x14ac:dyDescent="0.25">
      <c r="B3164" s="39"/>
    </row>
    <row r="3165" spans="2:2" ht="15.75" x14ac:dyDescent="0.25">
      <c r="B3165" s="39"/>
    </row>
    <row r="3166" spans="2:2" ht="15.75" x14ac:dyDescent="0.25">
      <c r="B3166" s="39"/>
    </row>
    <row r="3167" spans="2:2" ht="15.75" x14ac:dyDescent="0.25">
      <c r="B3167" s="39"/>
    </row>
    <row r="3168" spans="2:2" ht="15.75" x14ac:dyDescent="0.25">
      <c r="B3168" s="39"/>
    </row>
    <row r="3169" spans="2:2" ht="15.75" x14ac:dyDescent="0.25">
      <c r="B3169" s="39"/>
    </row>
    <row r="3170" spans="2:2" ht="15.75" x14ac:dyDescent="0.25">
      <c r="B3170" s="39"/>
    </row>
    <row r="3171" spans="2:2" ht="15.75" x14ac:dyDescent="0.25">
      <c r="B3171" s="39"/>
    </row>
    <row r="3172" spans="2:2" ht="15.75" x14ac:dyDescent="0.25">
      <c r="B3172" s="39"/>
    </row>
    <row r="3173" spans="2:2" ht="15.75" x14ac:dyDescent="0.25">
      <c r="B3173" s="39"/>
    </row>
    <row r="3174" spans="2:2" ht="15.75" x14ac:dyDescent="0.25">
      <c r="B3174" s="39"/>
    </row>
    <row r="3175" spans="2:2" ht="15.75" x14ac:dyDescent="0.25">
      <c r="B3175" s="39"/>
    </row>
    <row r="3176" spans="2:2" ht="15.75" x14ac:dyDescent="0.25">
      <c r="B3176" s="39"/>
    </row>
    <row r="3177" spans="2:2" ht="15.75" x14ac:dyDescent="0.25">
      <c r="B3177" s="39"/>
    </row>
    <row r="3178" spans="2:2" ht="15.75" x14ac:dyDescent="0.25">
      <c r="B3178" s="39"/>
    </row>
    <row r="3179" spans="2:2" ht="15.75" x14ac:dyDescent="0.25">
      <c r="B3179" s="39"/>
    </row>
    <row r="3180" spans="2:2" ht="15.75" x14ac:dyDescent="0.25">
      <c r="B3180" s="39"/>
    </row>
    <row r="3181" spans="2:2" ht="15.75" x14ac:dyDescent="0.25">
      <c r="B3181" s="39"/>
    </row>
    <row r="3182" spans="2:2" ht="15.75" x14ac:dyDescent="0.25">
      <c r="B3182" s="39"/>
    </row>
    <row r="3183" spans="2:2" ht="15.75" x14ac:dyDescent="0.25">
      <c r="B3183" s="39"/>
    </row>
    <row r="3184" spans="2:2" ht="15.75" x14ac:dyDescent="0.25">
      <c r="B3184" s="39"/>
    </row>
    <row r="3185" spans="2:2" ht="15.75" x14ac:dyDescent="0.25">
      <c r="B3185" s="39"/>
    </row>
    <row r="3186" spans="2:2" ht="15.75" x14ac:dyDescent="0.25">
      <c r="B3186" s="39"/>
    </row>
    <row r="3187" spans="2:2" ht="15.75" x14ac:dyDescent="0.25">
      <c r="B3187" s="39"/>
    </row>
    <row r="3188" spans="2:2" ht="15.75" x14ac:dyDescent="0.25">
      <c r="B3188" s="39"/>
    </row>
    <row r="3189" spans="2:2" ht="15.75" x14ac:dyDescent="0.25">
      <c r="B3189" s="39"/>
    </row>
    <row r="3190" spans="2:2" ht="15.75" x14ac:dyDescent="0.25">
      <c r="B3190" s="39"/>
    </row>
    <row r="3191" spans="2:2" ht="15.75" x14ac:dyDescent="0.25">
      <c r="B3191" s="39"/>
    </row>
    <row r="3192" spans="2:2" ht="15.75" x14ac:dyDescent="0.25">
      <c r="B3192" s="39"/>
    </row>
    <row r="3193" spans="2:2" ht="15.75" x14ac:dyDescent="0.25">
      <c r="B3193" s="39"/>
    </row>
    <row r="3194" spans="2:2" ht="15.75" x14ac:dyDescent="0.25">
      <c r="B3194" s="39"/>
    </row>
    <row r="3195" spans="2:2" ht="15.75" x14ac:dyDescent="0.25">
      <c r="B3195" s="39"/>
    </row>
    <row r="3196" spans="2:2" ht="15.75" x14ac:dyDescent="0.25">
      <c r="B3196" s="39"/>
    </row>
    <row r="3197" spans="2:2" ht="15.75" x14ac:dyDescent="0.25">
      <c r="B3197" s="39"/>
    </row>
    <row r="3198" spans="2:2" ht="15.75" x14ac:dyDescent="0.25">
      <c r="B3198" s="39"/>
    </row>
    <row r="3199" spans="2:2" ht="15.75" x14ac:dyDescent="0.25">
      <c r="B3199" s="39"/>
    </row>
    <row r="3200" spans="2:2" ht="15.75" x14ac:dyDescent="0.25">
      <c r="B3200" s="39"/>
    </row>
    <row r="3201" spans="2:2" ht="15.75" x14ac:dyDescent="0.25">
      <c r="B3201" s="39"/>
    </row>
    <row r="3202" spans="2:2" ht="15.75" x14ac:dyDescent="0.25">
      <c r="B3202" s="39"/>
    </row>
    <row r="3203" spans="2:2" ht="15.75" x14ac:dyDescent="0.25">
      <c r="B3203" s="39"/>
    </row>
    <row r="3204" spans="2:2" ht="15.75" x14ac:dyDescent="0.25">
      <c r="B3204" s="39"/>
    </row>
    <row r="3205" spans="2:2" ht="15.75" x14ac:dyDescent="0.25">
      <c r="B3205" s="39"/>
    </row>
    <row r="3206" spans="2:2" ht="15.75" x14ac:dyDescent="0.25">
      <c r="B3206" s="39"/>
    </row>
    <row r="3207" spans="2:2" ht="15.75" x14ac:dyDescent="0.25">
      <c r="B3207" s="39"/>
    </row>
    <row r="3208" spans="2:2" ht="15.75" x14ac:dyDescent="0.25">
      <c r="B3208" s="39"/>
    </row>
    <row r="3209" spans="2:2" ht="15.75" x14ac:dyDescent="0.25">
      <c r="B3209" s="39"/>
    </row>
    <row r="3210" spans="2:2" ht="15.75" x14ac:dyDescent="0.25">
      <c r="B3210" s="39"/>
    </row>
    <row r="3211" spans="2:2" ht="15.75" x14ac:dyDescent="0.25">
      <c r="B3211" s="39"/>
    </row>
    <row r="3212" spans="2:2" ht="15.75" x14ac:dyDescent="0.25">
      <c r="B3212" s="39"/>
    </row>
    <row r="3213" spans="2:2" ht="15.75" x14ac:dyDescent="0.25">
      <c r="B3213" s="39"/>
    </row>
    <row r="3214" spans="2:2" ht="15.75" x14ac:dyDescent="0.25">
      <c r="B3214" s="39"/>
    </row>
    <row r="3215" spans="2:2" ht="15.75" x14ac:dyDescent="0.25">
      <c r="B3215" s="39"/>
    </row>
    <row r="3216" spans="2:2" ht="15.75" x14ac:dyDescent="0.25">
      <c r="B3216" s="39"/>
    </row>
    <row r="3217" spans="2:2" ht="15.75" x14ac:dyDescent="0.25">
      <c r="B3217" s="39"/>
    </row>
    <row r="3218" spans="2:2" ht="15.75" x14ac:dyDescent="0.25">
      <c r="B3218" s="39"/>
    </row>
    <row r="3219" spans="2:2" ht="15.75" x14ac:dyDescent="0.25">
      <c r="B3219" s="39"/>
    </row>
    <row r="3220" spans="2:2" ht="15.75" x14ac:dyDescent="0.25">
      <c r="B3220" s="39"/>
    </row>
    <row r="3221" spans="2:2" ht="15.75" x14ac:dyDescent="0.25">
      <c r="B3221" s="39"/>
    </row>
    <row r="3222" spans="2:2" ht="15.75" x14ac:dyDescent="0.25">
      <c r="B3222" s="39"/>
    </row>
    <row r="3223" spans="2:2" ht="15.75" x14ac:dyDescent="0.25">
      <c r="B3223" s="39"/>
    </row>
    <row r="3224" spans="2:2" ht="15.75" x14ac:dyDescent="0.25">
      <c r="B3224" s="39"/>
    </row>
    <row r="3225" spans="2:2" ht="15.75" x14ac:dyDescent="0.25">
      <c r="B3225" s="39"/>
    </row>
    <row r="3226" spans="2:2" ht="15.75" x14ac:dyDescent="0.25">
      <c r="B3226" s="39"/>
    </row>
    <row r="3227" spans="2:2" ht="15.75" x14ac:dyDescent="0.25">
      <c r="B3227" s="39"/>
    </row>
    <row r="3228" spans="2:2" ht="15.75" x14ac:dyDescent="0.25">
      <c r="B3228" s="39"/>
    </row>
    <row r="3229" spans="2:2" ht="15.75" x14ac:dyDescent="0.25">
      <c r="B3229" s="39"/>
    </row>
    <row r="3230" spans="2:2" ht="15.75" x14ac:dyDescent="0.25">
      <c r="B3230" s="39"/>
    </row>
    <row r="3231" spans="2:2" ht="15.75" x14ac:dyDescent="0.25">
      <c r="B3231" s="39"/>
    </row>
    <row r="3232" spans="2:2" ht="15.75" x14ac:dyDescent="0.25">
      <c r="B3232" s="39"/>
    </row>
    <row r="3233" spans="2:2" ht="15.75" x14ac:dyDescent="0.25">
      <c r="B3233" s="39"/>
    </row>
    <row r="3234" spans="2:2" ht="15.75" x14ac:dyDescent="0.25">
      <c r="B3234" s="39"/>
    </row>
    <row r="3235" spans="2:2" ht="15.75" x14ac:dyDescent="0.25">
      <c r="B3235" s="39"/>
    </row>
    <row r="3236" spans="2:2" ht="15.75" x14ac:dyDescent="0.25">
      <c r="B3236" s="39"/>
    </row>
    <row r="3237" spans="2:2" ht="15.75" x14ac:dyDescent="0.25">
      <c r="B3237" s="39"/>
    </row>
    <row r="3238" spans="2:2" ht="15.75" x14ac:dyDescent="0.25">
      <c r="B3238" s="39"/>
    </row>
    <row r="3239" spans="2:2" ht="15.75" x14ac:dyDescent="0.25">
      <c r="B3239" s="39"/>
    </row>
    <row r="3240" spans="2:2" ht="15.75" x14ac:dyDescent="0.25">
      <c r="B3240" s="39"/>
    </row>
    <row r="3241" spans="2:2" ht="15.75" x14ac:dyDescent="0.25">
      <c r="B3241" s="39"/>
    </row>
    <row r="3242" spans="2:2" ht="15.75" x14ac:dyDescent="0.25">
      <c r="B3242" s="39"/>
    </row>
    <row r="3243" spans="2:2" ht="15.75" x14ac:dyDescent="0.25">
      <c r="B3243" s="39"/>
    </row>
    <row r="3244" spans="2:2" ht="15.75" x14ac:dyDescent="0.25">
      <c r="B3244" s="39"/>
    </row>
    <row r="3245" spans="2:2" ht="15.75" x14ac:dyDescent="0.25">
      <c r="B3245" s="39"/>
    </row>
    <row r="3246" spans="2:2" ht="15.75" x14ac:dyDescent="0.25">
      <c r="B3246" s="39"/>
    </row>
    <row r="3247" spans="2:2" ht="15.75" x14ac:dyDescent="0.25">
      <c r="B3247" s="39"/>
    </row>
    <row r="3248" spans="2:2" ht="15.75" x14ac:dyDescent="0.25">
      <c r="B3248" s="39"/>
    </row>
    <row r="3249" spans="2:2" ht="15.75" x14ac:dyDescent="0.25">
      <c r="B3249" s="39"/>
    </row>
    <row r="3250" spans="2:2" ht="15.75" x14ac:dyDescent="0.25">
      <c r="B3250" s="39"/>
    </row>
    <row r="3251" spans="2:2" ht="15.75" x14ac:dyDescent="0.25">
      <c r="B3251" s="39"/>
    </row>
    <row r="3252" spans="2:2" ht="15.75" x14ac:dyDescent="0.25">
      <c r="B3252" s="39"/>
    </row>
    <row r="3253" spans="2:2" ht="15.75" x14ac:dyDescent="0.25">
      <c r="B3253" s="39"/>
    </row>
    <row r="3254" spans="2:2" ht="15.75" x14ac:dyDescent="0.25">
      <c r="B3254" s="39"/>
    </row>
    <row r="3255" spans="2:2" ht="15.75" x14ac:dyDescent="0.25">
      <c r="B3255" s="39"/>
    </row>
    <row r="3256" spans="2:2" ht="15.75" x14ac:dyDescent="0.25">
      <c r="B3256" s="39"/>
    </row>
    <row r="3257" spans="2:2" ht="15.75" x14ac:dyDescent="0.25">
      <c r="B3257" s="39"/>
    </row>
    <row r="3258" spans="2:2" ht="15.75" x14ac:dyDescent="0.25">
      <c r="B3258" s="39"/>
    </row>
    <row r="3259" spans="2:2" ht="15.75" x14ac:dyDescent="0.25">
      <c r="B3259" s="39"/>
    </row>
    <row r="3260" spans="2:2" ht="15.75" x14ac:dyDescent="0.25">
      <c r="B3260" s="39"/>
    </row>
    <row r="3261" spans="2:2" ht="15.75" x14ac:dyDescent="0.25">
      <c r="B3261" s="39"/>
    </row>
    <row r="3262" spans="2:2" ht="15.75" x14ac:dyDescent="0.25">
      <c r="B3262" s="39"/>
    </row>
    <row r="3263" spans="2:2" ht="15.75" x14ac:dyDescent="0.25">
      <c r="B3263" s="39"/>
    </row>
    <row r="3264" spans="2:2" ht="15.75" x14ac:dyDescent="0.25">
      <c r="B3264" s="39"/>
    </row>
    <row r="3265" spans="2:2" ht="15.75" x14ac:dyDescent="0.25">
      <c r="B3265" s="39"/>
    </row>
    <row r="3266" spans="2:2" ht="15.75" x14ac:dyDescent="0.25">
      <c r="B3266" s="39"/>
    </row>
    <row r="3267" spans="2:2" ht="15.75" x14ac:dyDescent="0.25">
      <c r="B3267" s="39"/>
    </row>
    <row r="3268" spans="2:2" ht="15.75" x14ac:dyDescent="0.25">
      <c r="B3268" s="39"/>
    </row>
    <row r="3269" spans="2:2" ht="15.75" x14ac:dyDescent="0.25">
      <c r="B3269" s="39"/>
    </row>
    <row r="3270" spans="2:2" ht="15.75" x14ac:dyDescent="0.25">
      <c r="B3270" s="39"/>
    </row>
    <row r="3271" spans="2:2" ht="15.75" x14ac:dyDescent="0.25">
      <c r="B3271" s="39"/>
    </row>
    <row r="3272" spans="2:2" ht="15.75" x14ac:dyDescent="0.25">
      <c r="B3272" s="39"/>
    </row>
    <row r="3273" spans="2:2" ht="15.75" x14ac:dyDescent="0.25">
      <c r="B3273" s="39"/>
    </row>
    <row r="3274" spans="2:2" ht="15.75" x14ac:dyDescent="0.25">
      <c r="B3274" s="39"/>
    </row>
    <row r="3275" spans="2:2" ht="15.75" x14ac:dyDescent="0.25">
      <c r="B3275" s="39"/>
    </row>
    <row r="3276" spans="2:2" ht="15.75" x14ac:dyDescent="0.25">
      <c r="B3276" s="39"/>
    </row>
    <row r="3277" spans="2:2" ht="15.75" x14ac:dyDescent="0.25">
      <c r="B3277" s="39"/>
    </row>
    <row r="3278" spans="2:2" ht="15.75" x14ac:dyDescent="0.25">
      <c r="B3278" s="39"/>
    </row>
    <row r="3279" spans="2:2" ht="15.75" x14ac:dyDescent="0.25">
      <c r="B3279" s="39"/>
    </row>
    <row r="3280" spans="2:2" ht="15.75" x14ac:dyDescent="0.25">
      <c r="B3280" s="39"/>
    </row>
    <row r="3281" spans="2:2" ht="15.75" x14ac:dyDescent="0.25">
      <c r="B3281" s="39"/>
    </row>
    <row r="3282" spans="2:2" ht="15.75" x14ac:dyDescent="0.25">
      <c r="B3282" s="39"/>
    </row>
    <row r="3283" spans="2:2" ht="15.75" x14ac:dyDescent="0.25">
      <c r="B3283" s="39"/>
    </row>
    <row r="3284" spans="2:2" ht="15.75" x14ac:dyDescent="0.25">
      <c r="B3284" s="39"/>
    </row>
    <row r="3285" spans="2:2" ht="15.75" x14ac:dyDescent="0.25">
      <c r="B3285" s="39"/>
    </row>
    <row r="3286" spans="2:2" ht="15.75" x14ac:dyDescent="0.25">
      <c r="B3286" s="39"/>
    </row>
    <row r="3287" spans="2:2" ht="15.75" x14ac:dyDescent="0.25">
      <c r="B3287" s="39"/>
    </row>
    <row r="3288" spans="2:2" ht="15.75" x14ac:dyDescent="0.25">
      <c r="B3288" s="39"/>
    </row>
    <row r="3289" spans="2:2" ht="15.75" x14ac:dyDescent="0.25">
      <c r="B3289" s="39"/>
    </row>
    <row r="3290" spans="2:2" ht="15.75" x14ac:dyDescent="0.25">
      <c r="B3290" s="39"/>
    </row>
    <row r="3291" spans="2:2" ht="15.75" x14ac:dyDescent="0.25">
      <c r="B3291" s="39"/>
    </row>
    <row r="3292" spans="2:2" ht="15.75" x14ac:dyDescent="0.25">
      <c r="B3292" s="39"/>
    </row>
    <row r="3293" spans="2:2" ht="15.75" x14ac:dyDescent="0.25">
      <c r="B3293" s="39"/>
    </row>
    <row r="3294" spans="2:2" ht="15.75" x14ac:dyDescent="0.25">
      <c r="B3294" s="39"/>
    </row>
    <row r="3295" spans="2:2" ht="15.75" x14ac:dyDescent="0.25">
      <c r="B3295" s="39"/>
    </row>
    <row r="3296" spans="2:2" ht="15.75" x14ac:dyDescent="0.25">
      <c r="B3296" s="39"/>
    </row>
    <row r="3297" spans="2:2" ht="15.75" x14ac:dyDescent="0.25">
      <c r="B3297" s="39"/>
    </row>
    <row r="3298" spans="2:2" ht="15.75" x14ac:dyDescent="0.25">
      <c r="B3298" s="39"/>
    </row>
    <row r="3299" spans="2:2" ht="15.75" x14ac:dyDescent="0.25">
      <c r="B3299" s="39"/>
    </row>
    <row r="3300" spans="2:2" ht="15.75" x14ac:dyDescent="0.25">
      <c r="B3300" s="39"/>
    </row>
    <row r="3301" spans="2:2" ht="15.75" x14ac:dyDescent="0.25">
      <c r="B3301" s="39"/>
    </row>
    <row r="3302" spans="2:2" ht="15.75" x14ac:dyDescent="0.25">
      <c r="B3302" s="39"/>
    </row>
    <row r="3303" spans="2:2" ht="15.75" x14ac:dyDescent="0.25">
      <c r="B3303" s="39"/>
    </row>
    <row r="3304" spans="2:2" ht="15.75" x14ac:dyDescent="0.25">
      <c r="B3304" s="39"/>
    </row>
    <row r="3305" spans="2:2" ht="15.75" x14ac:dyDescent="0.25">
      <c r="B3305" s="39"/>
    </row>
    <row r="3306" spans="2:2" ht="15.75" x14ac:dyDescent="0.25">
      <c r="B3306" s="39"/>
    </row>
    <row r="3307" spans="2:2" ht="15.75" x14ac:dyDescent="0.25">
      <c r="B3307" s="39"/>
    </row>
    <row r="3308" spans="2:2" ht="15.75" x14ac:dyDescent="0.25">
      <c r="B3308" s="39"/>
    </row>
    <row r="3309" spans="2:2" ht="15.75" x14ac:dyDescent="0.25">
      <c r="B3309" s="39"/>
    </row>
    <row r="3310" spans="2:2" ht="15.75" x14ac:dyDescent="0.25">
      <c r="B3310" s="39"/>
    </row>
    <row r="3311" spans="2:2" ht="15.75" x14ac:dyDescent="0.25">
      <c r="B3311" s="39"/>
    </row>
    <row r="3312" spans="2:2" ht="15.75" x14ac:dyDescent="0.25">
      <c r="B3312" s="39"/>
    </row>
    <row r="3313" spans="2:2" ht="15.75" x14ac:dyDescent="0.25">
      <c r="B3313" s="39"/>
    </row>
    <row r="3314" spans="2:2" ht="15.75" x14ac:dyDescent="0.25">
      <c r="B3314" s="39"/>
    </row>
    <row r="3315" spans="2:2" ht="15.75" x14ac:dyDescent="0.25">
      <c r="B3315" s="39"/>
    </row>
    <row r="3316" spans="2:2" ht="15.75" x14ac:dyDescent="0.25">
      <c r="B3316" s="39"/>
    </row>
    <row r="3317" spans="2:2" x14ac:dyDescent="0.25">
      <c r="B3317" s="30"/>
    </row>
    <row r="3318" spans="2:2" x14ac:dyDescent="0.25">
      <c r="B3318" s="30"/>
    </row>
    <row r="3319" spans="2:2" x14ac:dyDescent="0.25">
      <c r="B3319" s="30"/>
    </row>
    <row r="3320" spans="2:2" x14ac:dyDescent="0.25">
      <c r="B3320" s="30"/>
    </row>
    <row r="3321" spans="2:2" x14ac:dyDescent="0.25">
      <c r="B3321" s="30"/>
    </row>
    <row r="3322" spans="2:2" x14ac:dyDescent="0.25">
      <c r="B3322" s="30"/>
    </row>
    <row r="3323" spans="2:2" x14ac:dyDescent="0.25">
      <c r="B3323" s="30"/>
    </row>
    <row r="3324" spans="2:2" x14ac:dyDescent="0.25">
      <c r="B3324" s="30"/>
    </row>
    <row r="3325" spans="2:2" x14ac:dyDescent="0.25">
      <c r="B3325" s="30"/>
    </row>
    <row r="3326" spans="2:2" x14ac:dyDescent="0.25">
      <c r="B3326" s="30"/>
    </row>
    <row r="3327" spans="2:2" x14ac:dyDescent="0.25">
      <c r="B3327" s="30"/>
    </row>
    <row r="3328" spans="2:2" x14ac:dyDescent="0.25">
      <c r="B3328" s="30"/>
    </row>
    <row r="3329" spans="2:2" x14ac:dyDescent="0.25">
      <c r="B3329" s="30"/>
    </row>
    <row r="3330" spans="2:2" x14ac:dyDescent="0.25">
      <c r="B3330" s="30"/>
    </row>
    <row r="3331" spans="2:2" x14ac:dyDescent="0.25">
      <c r="B3331" s="30"/>
    </row>
    <row r="3332" spans="2:2" x14ac:dyDescent="0.25">
      <c r="B3332" s="30"/>
    </row>
    <row r="3333" spans="2:2" x14ac:dyDescent="0.25">
      <c r="B3333" s="30"/>
    </row>
    <row r="3334" spans="2:2" x14ac:dyDescent="0.25">
      <c r="B3334" s="30"/>
    </row>
    <row r="3335" spans="2:2" x14ac:dyDescent="0.25">
      <c r="B3335" s="30"/>
    </row>
    <row r="3336" spans="2:2" x14ac:dyDescent="0.25">
      <c r="B3336" s="30"/>
    </row>
    <row r="3337" spans="2:2" x14ac:dyDescent="0.25">
      <c r="B3337" s="30"/>
    </row>
    <row r="3338" spans="2:2" x14ac:dyDescent="0.25">
      <c r="B3338" s="30"/>
    </row>
    <row r="3339" spans="2:2" x14ac:dyDescent="0.25">
      <c r="B3339" s="30"/>
    </row>
    <row r="3340" spans="2:2" x14ac:dyDescent="0.25">
      <c r="B3340" s="30"/>
    </row>
    <row r="3341" spans="2:2" x14ac:dyDescent="0.25">
      <c r="B3341" s="30"/>
    </row>
    <row r="3342" spans="2:2" x14ac:dyDescent="0.25">
      <c r="B3342" s="30"/>
    </row>
    <row r="3343" spans="2:2" x14ac:dyDescent="0.25">
      <c r="B3343" s="30"/>
    </row>
    <row r="3344" spans="2:2" x14ac:dyDescent="0.25">
      <c r="B3344" s="30"/>
    </row>
    <row r="3345" spans="2:2" x14ac:dyDescent="0.25">
      <c r="B3345" s="30"/>
    </row>
    <row r="3346" spans="2:2" x14ac:dyDescent="0.25">
      <c r="B3346" s="30"/>
    </row>
    <row r="3347" spans="2:2" x14ac:dyDescent="0.25">
      <c r="B3347" s="30"/>
    </row>
    <row r="3348" spans="2:2" x14ac:dyDescent="0.25">
      <c r="B3348" s="30"/>
    </row>
    <row r="3349" spans="2:2" x14ac:dyDescent="0.25">
      <c r="B3349" s="30"/>
    </row>
    <row r="3350" spans="2:2" x14ac:dyDescent="0.25">
      <c r="B3350" s="30"/>
    </row>
    <row r="3351" spans="2:2" x14ac:dyDescent="0.25">
      <c r="B3351" s="30"/>
    </row>
    <row r="3352" spans="2:2" x14ac:dyDescent="0.25">
      <c r="B3352" s="30"/>
    </row>
    <row r="3353" spans="2:2" x14ac:dyDescent="0.25">
      <c r="B3353" s="30"/>
    </row>
    <row r="3354" spans="2:2" x14ac:dyDescent="0.25">
      <c r="B3354" s="30"/>
    </row>
    <row r="3355" spans="2:2" x14ac:dyDescent="0.25">
      <c r="B3355" s="30"/>
    </row>
    <row r="3356" spans="2:2" x14ac:dyDescent="0.25">
      <c r="B3356" s="30"/>
    </row>
    <row r="3357" spans="2:2" x14ac:dyDescent="0.25">
      <c r="B3357" s="30"/>
    </row>
    <row r="3358" spans="2:2" x14ac:dyDescent="0.25">
      <c r="B3358" s="30"/>
    </row>
    <row r="3359" spans="2:2" x14ac:dyDescent="0.25">
      <c r="B3359" s="30"/>
    </row>
    <row r="3360" spans="2:2" x14ac:dyDescent="0.25">
      <c r="B3360" s="30"/>
    </row>
    <row r="3361" spans="2:2" x14ac:dyDescent="0.25">
      <c r="B3361" s="30"/>
    </row>
    <row r="3362" spans="2:2" x14ac:dyDescent="0.25">
      <c r="B3362" s="30"/>
    </row>
    <row r="3363" spans="2:2" x14ac:dyDescent="0.25">
      <c r="B3363" s="30"/>
    </row>
    <row r="3364" spans="2:2" x14ac:dyDescent="0.25">
      <c r="B3364" s="30"/>
    </row>
    <row r="3365" spans="2:2" x14ac:dyDescent="0.25">
      <c r="B3365" s="30"/>
    </row>
    <row r="3366" spans="2:2" x14ac:dyDescent="0.25">
      <c r="B3366" s="30"/>
    </row>
    <row r="3367" spans="2:2" x14ac:dyDescent="0.25">
      <c r="B3367" s="30"/>
    </row>
    <row r="3368" spans="2:2" x14ac:dyDescent="0.25">
      <c r="B3368" s="30"/>
    </row>
    <row r="3369" spans="2:2" x14ac:dyDescent="0.25">
      <c r="B3369" s="30"/>
    </row>
    <row r="3370" spans="2:2" x14ac:dyDescent="0.25">
      <c r="B3370" s="30"/>
    </row>
    <row r="3371" spans="2:2" x14ac:dyDescent="0.25">
      <c r="B3371" s="30"/>
    </row>
    <row r="3372" spans="2:2" x14ac:dyDescent="0.25">
      <c r="B3372" s="30"/>
    </row>
    <row r="3373" spans="2:2" x14ac:dyDescent="0.25">
      <c r="B3373" s="30"/>
    </row>
    <row r="3374" spans="2:2" x14ac:dyDescent="0.25">
      <c r="B3374" s="30"/>
    </row>
    <row r="3375" spans="2:2" x14ac:dyDescent="0.25">
      <c r="B3375" s="30"/>
    </row>
    <row r="3376" spans="2:2" x14ac:dyDescent="0.25">
      <c r="B3376" s="30"/>
    </row>
    <row r="3377" spans="2:2" x14ac:dyDescent="0.25">
      <c r="B3377" s="30"/>
    </row>
    <row r="3378" spans="2:2" x14ac:dyDescent="0.25">
      <c r="B3378" s="30"/>
    </row>
    <row r="3379" spans="2:2" x14ac:dyDescent="0.25">
      <c r="B3379" s="30"/>
    </row>
    <row r="3380" spans="2:2" x14ac:dyDescent="0.25">
      <c r="B3380" s="30"/>
    </row>
    <row r="3381" spans="2:2" x14ac:dyDescent="0.25">
      <c r="B3381" s="30"/>
    </row>
    <row r="3382" spans="2:2" x14ac:dyDescent="0.25">
      <c r="B3382" s="30"/>
    </row>
    <row r="3383" spans="2:2" x14ac:dyDescent="0.25">
      <c r="B3383" s="30"/>
    </row>
    <row r="3384" spans="2:2" x14ac:dyDescent="0.25">
      <c r="B3384" s="30"/>
    </row>
    <row r="3385" spans="2:2" x14ac:dyDescent="0.25">
      <c r="B3385" s="30"/>
    </row>
    <row r="3386" spans="2:2" x14ac:dyDescent="0.25">
      <c r="B3386" s="30"/>
    </row>
    <row r="3387" spans="2:2" x14ac:dyDescent="0.25">
      <c r="B3387" s="30"/>
    </row>
    <row r="3388" spans="2:2" x14ac:dyDescent="0.25">
      <c r="B3388" s="30"/>
    </row>
    <row r="3389" spans="2:2" x14ac:dyDescent="0.25">
      <c r="B3389" s="30"/>
    </row>
    <row r="3390" spans="2:2" x14ac:dyDescent="0.25">
      <c r="B3390" s="30"/>
    </row>
    <row r="3391" spans="2:2" x14ac:dyDescent="0.25">
      <c r="B3391" s="30"/>
    </row>
    <row r="3392" spans="2:2" x14ac:dyDescent="0.25">
      <c r="B3392" s="30"/>
    </row>
    <row r="3393" spans="2:2" x14ac:dyDescent="0.25">
      <c r="B3393" s="30"/>
    </row>
    <row r="3394" spans="2:2" x14ac:dyDescent="0.25">
      <c r="B3394" s="30"/>
    </row>
    <row r="3395" spans="2:2" x14ac:dyDescent="0.25">
      <c r="B3395" s="30"/>
    </row>
    <row r="3396" spans="2:2" x14ac:dyDescent="0.25">
      <c r="B3396" s="30"/>
    </row>
    <row r="3397" spans="2:2" x14ac:dyDescent="0.25">
      <c r="B3397" s="30"/>
    </row>
    <row r="3398" spans="2:2" x14ac:dyDescent="0.25">
      <c r="B3398" s="30"/>
    </row>
    <row r="3399" spans="2:2" x14ac:dyDescent="0.25">
      <c r="B3399" s="30"/>
    </row>
    <row r="3400" spans="2:2" x14ac:dyDescent="0.25">
      <c r="B3400" s="30"/>
    </row>
    <row r="3401" spans="2:2" x14ac:dyDescent="0.25">
      <c r="B3401" s="30"/>
    </row>
    <row r="3402" spans="2:2" x14ac:dyDescent="0.25">
      <c r="B3402" s="30"/>
    </row>
    <row r="3403" spans="2:2" x14ac:dyDescent="0.25">
      <c r="B3403" s="30"/>
    </row>
    <row r="3404" spans="2:2" x14ac:dyDescent="0.25">
      <c r="B3404" s="30"/>
    </row>
    <row r="3405" spans="2:2" x14ac:dyDescent="0.25">
      <c r="B3405" s="30"/>
    </row>
    <row r="3406" spans="2:2" x14ac:dyDescent="0.25">
      <c r="B3406" s="30"/>
    </row>
    <row r="3407" spans="2:2" x14ac:dyDescent="0.25">
      <c r="B3407" s="30"/>
    </row>
    <row r="3408" spans="2:2" x14ac:dyDescent="0.25">
      <c r="B3408" s="30"/>
    </row>
    <row r="3409" spans="2:2" x14ac:dyDescent="0.25">
      <c r="B3409" s="30"/>
    </row>
    <row r="3410" spans="2:2" x14ac:dyDescent="0.25">
      <c r="B3410" s="30"/>
    </row>
    <row r="3411" spans="2:2" x14ac:dyDescent="0.25">
      <c r="B3411" s="30"/>
    </row>
    <row r="3412" spans="2:2" x14ac:dyDescent="0.25">
      <c r="B3412" s="30"/>
    </row>
    <row r="3413" spans="2:2" x14ac:dyDescent="0.25">
      <c r="B3413" s="30"/>
    </row>
    <row r="3414" spans="2:2" x14ac:dyDescent="0.25">
      <c r="B3414" s="30"/>
    </row>
    <row r="3415" spans="2:2" x14ac:dyDescent="0.25">
      <c r="B3415" s="30"/>
    </row>
    <row r="3416" spans="2:2" x14ac:dyDescent="0.25">
      <c r="B3416" s="30"/>
    </row>
    <row r="3417" spans="2:2" x14ac:dyDescent="0.25">
      <c r="B3417" s="30"/>
    </row>
    <row r="3418" spans="2:2" x14ac:dyDescent="0.25">
      <c r="B3418" s="30"/>
    </row>
    <row r="3419" spans="2:2" x14ac:dyDescent="0.25">
      <c r="B3419" s="30"/>
    </row>
    <row r="3420" spans="2:2" x14ac:dyDescent="0.25">
      <c r="B3420" s="30"/>
    </row>
    <row r="3421" spans="2:2" x14ac:dyDescent="0.25">
      <c r="B3421" s="30"/>
    </row>
    <row r="3422" spans="2:2" x14ac:dyDescent="0.25">
      <c r="B3422" s="30"/>
    </row>
    <row r="3423" spans="2:2" x14ac:dyDescent="0.25">
      <c r="B3423" s="30"/>
    </row>
    <row r="3424" spans="2:2" x14ac:dyDescent="0.25">
      <c r="B3424" s="30"/>
    </row>
    <row r="3425" spans="2:2" x14ac:dyDescent="0.25">
      <c r="B3425" s="30"/>
    </row>
    <row r="3426" spans="2:2" x14ac:dyDescent="0.25">
      <c r="B3426" s="30"/>
    </row>
    <row r="3427" spans="2:2" x14ac:dyDescent="0.25">
      <c r="B3427" s="30"/>
    </row>
    <row r="3428" spans="2:2" x14ac:dyDescent="0.25">
      <c r="B3428" s="30"/>
    </row>
    <row r="3429" spans="2:2" x14ac:dyDescent="0.25">
      <c r="B3429" s="30"/>
    </row>
    <row r="3430" spans="2:2" x14ac:dyDescent="0.25">
      <c r="B3430" s="30"/>
    </row>
    <row r="3431" spans="2:2" x14ac:dyDescent="0.25">
      <c r="B3431" s="30"/>
    </row>
    <row r="3432" spans="2:2" x14ac:dyDescent="0.25">
      <c r="B3432" s="30"/>
    </row>
    <row r="3433" spans="2:2" x14ac:dyDescent="0.25">
      <c r="B3433" s="30"/>
    </row>
    <row r="3434" spans="2:2" x14ac:dyDescent="0.25">
      <c r="B3434" s="30"/>
    </row>
    <row r="3435" spans="2:2" x14ac:dyDescent="0.25">
      <c r="B3435" s="30"/>
    </row>
    <row r="3436" spans="2:2" x14ac:dyDescent="0.25">
      <c r="B3436" s="30"/>
    </row>
    <row r="3437" spans="2:2" x14ac:dyDescent="0.25">
      <c r="B3437" s="30"/>
    </row>
    <row r="3438" spans="2:2" x14ac:dyDescent="0.25">
      <c r="B3438" s="30"/>
    </row>
    <row r="3439" spans="2:2" x14ac:dyDescent="0.25">
      <c r="B3439" s="30"/>
    </row>
    <row r="3440" spans="2:2" x14ac:dyDescent="0.25">
      <c r="B3440" s="30"/>
    </row>
    <row r="3441" spans="2:2" x14ac:dyDescent="0.25">
      <c r="B3441" s="30"/>
    </row>
    <row r="3442" spans="2:2" x14ac:dyDescent="0.25">
      <c r="B3442" s="30"/>
    </row>
    <row r="3443" spans="2:2" x14ac:dyDescent="0.25">
      <c r="B3443" s="30"/>
    </row>
    <row r="3444" spans="2:2" x14ac:dyDescent="0.25">
      <c r="B3444" s="30"/>
    </row>
    <row r="3445" spans="2:2" x14ac:dyDescent="0.25">
      <c r="B3445" s="30"/>
    </row>
    <row r="3446" spans="2:2" x14ac:dyDescent="0.25">
      <c r="B3446" s="30"/>
    </row>
    <row r="3447" spans="2:2" x14ac:dyDescent="0.25">
      <c r="B3447" s="30"/>
    </row>
    <row r="3448" spans="2:2" x14ac:dyDescent="0.25">
      <c r="B3448" s="30"/>
    </row>
    <row r="3449" spans="2:2" x14ac:dyDescent="0.25">
      <c r="B3449" s="30"/>
    </row>
    <row r="3450" spans="2:2" x14ac:dyDescent="0.25">
      <c r="B3450" s="30"/>
    </row>
    <row r="3451" spans="2:2" x14ac:dyDescent="0.25">
      <c r="B3451" s="30"/>
    </row>
    <row r="3452" spans="2:2" x14ac:dyDescent="0.25">
      <c r="B3452" s="30"/>
    </row>
    <row r="3453" spans="2:2" x14ac:dyDescent="0.25">
      <c r="B3453" s="30"/>
    </row>
    <row r="3454" spans="2:2" x14ac:dyDescent="0.25">
      <c r="B3454" s="30"/>
    </row>
    <row r="3455" spans="2:2" x14ac:dyDescent="0.25">
      <c r="B3455" s="30"/>
    </row>
    <row r="3456" spans="2:2" x14ac:dyDescent="0.25">
      <c r="B3456" s="30"/>
    </row>
    <row r="3457" spans="2:2" x14ac:dyDescent="0.25">
      <c r="B3457" s="30"/>
    </row>
    <row r="3458" spans="2:2" x14ac:dyDescent="0.25">
      <c r="B3458" s="30"/>
    </row>
    <row r="3459" spans="2:2" x14ac:dyDescent="0.25">
      <c r="B3459" s="30"/>
    </row>
    <row r="3460" spans="2:2" x14ac:dyDescent="0.25">
      <c r="B3460" s="30"/>
    </row>
    <row r="3461" spans="2:2" x14ac:dyDescent="0.25">
      <c r="B3461" s="30"/>
    </row>
    <row r="3462" spans="2:2" x14ac:dyDescent="0.25">
      <c r="B3462" s="30"/>
    </row>
    <row r="3463" spans="2:2" x14ac:dyDescent="0.25">
      <c r="B3463" s="30"/>
    </row>
    <row r="3464" spans="2:2" x14ac:dyDescent="0.25">
      <c r="B3464" s="30"/>
    </row>
    <row r="3465" spans="2:2" x14ac:dyDescent="0.25">
      <c r="B3465" s="30"/>
    </row>
    <row r="3466" spans="2:2" x14ac:dyDescent="0.25">
      <c r="B3466" s="30"/>
    </row>
    <row r="3467" spans="2:2" x14ac:dyDescent="0.25">
      <c r="B3467" s="30"/>
    </row>
    <row r="3468" spans="2:2" x14ac:dyDescent="0.25">
      <c r="B3468" s="30"/>
    </row>
    <row r="3469" spans="2:2" x14ac:dyDescent="0.25">
      <c r="B3469" s="30"/>
    </row>
    <row r="3470" spans="2:2" x14ac:dyDescent="0.25">
      <c r="B3470" s="30"/>
    </row>
    <row r="3471" spans="2:2" x14ac:dyDescent="0.25">
      <c r="B3471" s="30"/>
    </row>
    <row r="3472" spans="2:2" x14ac:dyDescent="0.25">
      <c r="B3472" s="30"/>
    </row>
    <row r="3473" spans="2:2" x14ac:dyDescent="0.25">
      <c r="B3473" s="30"/>
    </row>
    <row r="3474" spans="2:2" x14ac:dyDescent="0.25">
      <c r="B3474" s="30"/>
    </row>
    <row r="3475" spans="2:2" x14ac:dyDescent="0.25">
      <c r="B3475" s="30"/>
    </row>
    <row r="3476" spans="2:2" x14ac:dyDescent="0.25">
      <c r="B3476" s="30"/>
    </row>
    <row r="3477" spans="2:2" x14ac:dyDescent="0.25">
      <c r="B3477" s="30"/>
    </row>
    <row r="3478" spans="2:2" x14ac:dyDescent="0.25">
      <c r="B3478" s="30"/>
    </row>
    <row r="3479" spans="2:2" x14ac:dyDescent="0.25">
      <c r="B3479" s="30"/>
    </row>
    <row r="3480" spans="2:2" x14ac:dyDescent="0.25">
      <c r="B3480" s="30"/>
    </row>
    <row r="3481" spans="2:2" x14ac:dyDescent="0.25">
      <c r="B3481" s="30"/>
    </row>
    <row r="3482" spans="2:2" x14ac:dyDescent="0.25">
      <c r="B3482" s="30"/>
    </row>
    <row r="3483" spans="2:2" x14ac:dyDescent="0.25">
      <c r="B3483" s="30"/>
    </row>
    <row r="3484" spans="2:2" x14ac:dyDescent="0.25">
      <c r="B3484" s="30"/>
    </row>
    <row r="3485" spans="2:2" x14ac:dyDescent="0.25">
      <c r="B3485" s="30"/>
    </row>
    <row r="3486" spans="2:2" x14ac:dyDescent="0.25">
      <c r="B3486" s="30"/>
    </row>
    <row r="3487" spans="2:2" x14ac:dyDescent="0.25">
      <c r="B3487" s="30"/>
    </row>
    <row r="3488" spans="2:2" x14ac:dyDescent="0.25">
      <c r="B3488" s="30"/>
    </row>
    <row r="3489" spans="2:2" x14ac:dyDescent="0.25">
      <c r="B3489" s="30"/>
    </row>
    <row r="3490" spans="2:2" x14ac:dyDescent="0.25">
      <c r="B3490" s="30"/>
    </row>
    <row r="3491" spans="2:2" x14ac:dyDescent="0.25">
      <c r="B3491" s="30"/>
    </row>
    <row r="3492" spans="2:2" x14ac:dyDescent="0.25">
      <c r="B3492" s="30"/>
    </row>
    <row r="3493" spans="2:2" x14ac:dyDescent="0.25">
      <c r="B3493" s="30"/>
    </row>
    <row r="3494" spans="2:2" x14ac:dyDescent="0.25">
      <c r="B3494" s="30"/>
    </row>
    <row r="3495" spans="2:2" x14ac:dyDescent="0.25">
      <c r="B3495" s="30"/>
    </row>
    <row r="3496" spans="2:2" x14ac:dyDescent="0.25">
      <c r="B3496" s="30"/>
    </row>
    <row r="3497" spans="2:2" x14ac:dyDescent="0.25">
      <c r="B3497" s="30"/>
    </row>
    <row r="3498" spans="2:2" x14ac:dyDescent="0.25">
      <c r="B3498" s="30"/>
    </row>
    <row r="3499" spans="2:2" x14ac:dyDescent="0.25">
      <c r="B3499" s="30"/>
    </row>
    <row r="3500" spans="2:2" x14ac:dyDescent="0.25">
      <c r="B3500" s="30"/>
    </row>
    <row r="3501" spans="2:2" x14ac:dyDescent="0.25">
      <c r="B3501" s="30"/>
    </row>
    <row r="3502" spans="2:2" x14ac:dyDescent="0.25">
      <c r="B3502" s="30"/>
    </row>
    <row r="3503" spans="2:2" x14ac:dyDescent="0.25">
      <c r="B3503" s="30"/>
    </row>
    <row r="3504" spans="2:2" x14ac:dyDescent="0.25">
      <c r="B3504" s="30"/>
    </row>
    <row r="3505" spans="2:2" x14ac:dyDescent="0.25">
      <c r="B3505" s="30"/>
    </row>
    <row r="3506" spans="2:2" x14ac:dyDescent="0.25">
      <c r="B3506" s="30"/>
    </row>
    <row r="3507" spans="2:2" x14ac:dyDescent="0.25">
      <c r="B3507" s="30"/>
    </row>
    <row r="3508" spans="2:2" x14ac:dyDescent="0.25">
      <c r="B3508" s="30"/>
    </row>
    <row r="3509" spans="2:2" x14ac:dyDescent="0.25">
      <c r="B3509" s="30"/>
    </row>
    <row r="3510" spans="2:2" x14ac:dyDescent="0.25">
      <c r="B3510" s="30"/>
    </row>
    <row r="3511" spans="2:2" x14ac:dyDescent="0.25">
      <c r="B3511" s="30"/>
    </row>
    <row r="3512" spans="2:2" x14ac:dyDescent="0.25">
      <c r="B3512" s="30"/>
    </row>
    <row r="3513" spans="2:2" x14ac:dyDescent="0.25">
      <c r="B3513" s="30"/>
    </row>
    <row r="3514" spans="2:2" x14ac:dyDescent="0.25">
      <c r="B3514" s="30"/>
    </row>
    <row r="3515" spans="2:2" x14ac:dyDescent="0.25">
      <c r="B3515" s="30"/>
    </row>
    <row r="3516" spans="2:2" x14ac:dyDescent="0.25">
      <c r="B3516" s="30"/>
    </row>
    <row r="3517" spans="2:2" x14ac:dyDescent="0.25">
      <c r="B3517" s="30"/>
    </row>
    <row r="3518" spans="2:2" x14ac:dyDescent="0.25">
      <c r="B3518" s="30"/>
    </row>
    <row r="3519" spans="2:2" x14ac:dyDescent="0.25">
      <c r="B3519" s="30"/>
    </row>
    <row r="3520" spans="2:2" x14ac:dyDescent="0.25">
      <c r="B3520" s="30"/>
    </row>
    <row r="3521" spans="2:2" x14ac:dyDescent="0.25">
      <c r="B3521" s="30"/>
    </row>
    <row r="3522" spans="2:2" x14ac:dyDescent="0.25">
      <c r="B3522" s="30"/>
    </row>
    <row r="3523" spans="2:2" x14ac:dyDescent="0.25">
      <c r="B3523" s="30"/>
    </row>
    <row r="3524" spans="2:2" x14ac:dyDescent="0.25">
      <c r="B3524" s="30"/>
    </row>
    <row r="3525" spans="2:2" x14ac:dyDescent="0.25">
      <c r="B3525" s="30"/>
    </row>
    <row r="3526" spans="2:2" x14ac:dyDescent="0.25">
      <c r="B3526" s="30"/>
    </row>
    <row r="3527" spans="2:2" x14ac:dyDescent="0.25">
      <c r="B3527" s="30"/>
    </row>
    <row r="3528" spans="2:2" x14ac:dyDescent="0.25">
      <c r="B3528" s="30"/>
    </row>
    <row r="3529" spans="2:2" x14ac:dyDescent="0.25">
      <c r="B3529" s="30"/>
    </row>
    <row r="3530" spans="2:2" x14ac:dyDescent="0.25">
      <c r="B3530" s="30"/>
    </row>
    <row r="3531" spans="2:2" x14ac:dyDescent="0.25">
      <c r="B3531" s="30"/>
    </row>
    <row r="3532" spans="2:2" x14ac:dyDescent="0.25">
      <c r="B3532" s="30"/>
    </row>
    <row r="3533" spans="2:2" x14ac:dyDescent="0.25">
      <c r="B3533" s="30"/>
    </row>
    <row r="3534" spans="2:2" x14ac:dyDescent="0.25">
      <c r="B3534" s="30"/>
    </row>
    <row r="3535" spans="2:2" x14ac:dyDescent="0.25">
      <c r="B3535" s="30"/>
    </row>
    <row r="3536" spans="2:2" x14ac:dyDescent="0.25">
      <c r="B3536" s="30"/>
    </row>
    <row r="3537" spans="2:2" x14ac:dyDescent="0.25">
      <c r="B3537" s="30"/>
    </row>
    <row r="3538" spans="2:2" x14ac:dyDescent="0.25">
      <c r="B3538" s="30"/>
    </row>
    <row r="3539" spans="2:2" x14ac:dyDescent="0.25">
      <c r="B3539" s="30"/>
    </row>
    <row r="3540" spans="2:2" x14ac:dyDescent="0.25">
      <c r="B3540" s="30"/>
    </row>
    <row r="3541" spans="2:2" x14ac:dyDescent="0.25">
      <c r="B3541" s="30"/>
    </row>
    <row r="3542" spans="2:2" x14ac:dyDescent="0.25">
      <c r="B3542" s="30"/>
    </row>
    <row r="3543" spans="2:2" x14ac:dyDescent="0.25">
      <c r="B3543" s="30"/>
    </row>
    <row r="3544" spans="2:2" x14ac:dyDescent="0.25">
      <c r="B3544" s="30"/>
    </row>
    <row r="3545" spans="2:2" x14ac:dyDescent="0.25">
      <c r="B3545" s="30"/>
    </row>
    <row r="3546" spans="2:2" x14ac:dyDescent="0.25">
      <c r="B3546" s="30"/>
    </row>
    <row r="3547" spans="2:2" x14ac:dyDescent="0.25">
      <c r="B3547" s="30"/>
    </row>
    <row r="3548" spans="2:2" x14ac:dyDescent="0.25">
      <c r="B3548" s="30"/>
    </row>
    <row r="3549" spans="2:2" x14ac:dyDescent="0.25">
      <c r="B3549" s="30"/>
    </row>
    <row r="3550" spans="2:2" x14ac:dyDescent="0.25">
      <c r="B3550" s="30"/>
    </row>
    <row r="3551" spans="2:2" x14ac:dyDescent="0.25">
      <c r="B3551" s="30"/>
    </row>
    <row r="3552" spans="2:2" x14ac:dyDescent="0.25">
      <c r="B3552" s="30"/>
    </row>
    <row r="3553" spans="2:2" x14ac:dyDescent="0.25">
      <c r="B3553" s="30"/>
    </row>
    <row r="3554" spans="2:2" x14ac:dyDescent="0.25">
      <c r="B3554" s="30"/>
    </row>
    <row r="3555" spans="2:2" x14ac:dyDescent="0.25">
      <c r="B3555" s="30"/>
    </row>
    <row r="3556" spans="2:2" x14ac:dyDescent="0.25">
      <c r="B3556" s="30"/>
    </row>
    <row r="3557" spans="2:2" x14ac:dyDescent="0.25">
      <c r="B3557" s="30"/>
    </row>
    <row r="3558" spans="2:2" x14ac:dyDescent="0.25">
      <c r="B3558" s="30"/>
    </row>
    <row r="3559" spans="2:2" x14ac:dyDescent="0.25">
      <c r="B3559" s="30"/>
    </row>
    <row r="3560" spans="2:2" x14ac:dyDescent="0.25">
      <c r="B3560" s="30"/>
    </row>
    <row r="3561" spans="2:2" x14ac:dyDescent="0.25">
      <c r="B3561" s="30"/>
    </row>
    <row r="3562" spans="2:2" x14ac:dyDescent="0.25">
      <c r="B3562" s="30"/>
    </row>
    <row r="3563" spans="2:2" x14ac:dyDescent="0.25">
      <c r="B3563" s="30"/>
    </row>
    <row r="3564" spans="2:2" x14ac:dyDescent="0.25">
      <c r="B3564" s="30"/>
    </row>
    <row r="3565" spans="2:2" x14ac:dyDescent="0.25">
      <c r="B3565" s="30"/>
    </row>
    <row r="3566" spans="2:2" x14ac:dyDescent="0.25">
      <c r="B3566" s="30"/>
    </row>
    <row r="3567" spans="2:2" x14ac:dyDescent="0.25">
      <c r="B3567" s="30"/>
    </row>
    <row r="3568" spans="2:2" x14ac:dyDescent="0.25">
      <c r="B3568" s="30"/>
    </row>
    <row r="3569" spans="2:2" x14ac:dyDescent="0.25">
      <c r="B3569" s="30"/>
    </row>
    <row r="3570" spans="2:2" x14ac:dyDescent="0.25">
      <c r="B3570" s="30"/>
    </row>
    <row r="3571" spans="2:2" x14ac:dyDescent="0.25">
      <c r="B3571" s="30"/>
    </row>
    <row r="3572" spans="2:2" x14ac:dyDescent="0.25">
      <c r="B3572" s="30"/>
    </row>
  </sheetData>
  <sheetProtection password="CBC1" sheet="1" objects="1" scenarios="1"/>
  <sortState ref="AO3:AO1170">
    <sortCondition ref="AO3"/>
  </sortState>
  <dataValidations count="12">
    <dataValidation allowBlank="1" showInputMessage="1" showErrorMessage="1" promptTitle="Note" prompt="From U.S. Army Corp of Engineers" sqref="B2007 D1562"/>
    <dataValidation allowBlank="1" showInputMessage="1" showErrorMessage="1" promptTitle="Note" prompt="From local residents; flood of October 1903 is known to have reached a higher stage." sqref="B1434"/>
    <dataValidation allowBlank="1" showInputMessage="1" showErrorMessage="1" promptTitle="Note" prompt="From local residents." sqref="B1490 B1672"/>
    <dataValidation allowBlank="1" showInputMessage="1" showErrorMessage="1" promptTitle="Note" prompt="From National Weather Service." sqref="B1810 B1776 B1851 D1365 D1331 D1406"/>
    <dataValidation allowBlank="1" showInputMessage="1" showErrorMessage="1" promptTitle="Note" prompt="Local reports indicate that during the flood of July 1935, the roadway near the gage corresponding to a stage of about 18 ft was under water for a short time." sqref="B1787 D1342"/>
    <dataValidation allowBlank="1" showInputMessage="1" showErrorMessage="1" promptTitle="Note" prompt="From Elmira City Engineer." sqref="B1921 D1476"/>
    <dataValidation allowBlank="1" showInputMessage="1" showErrorMessage="1" promptTitle="Note" prompt="From records of Village of Attica." sqref="B1993 D1548"/>
    <dataValidation allowBlank="1" showInputMessage="1" showErrorMessage="1" promptTitle="Note" prompt="From records of City of Batavia." sqref="B1996 D1551"/>
    <dataValidation allowBlank="1" showInputMessage="1" showErrorMessage="1" promptTitle="Note" prompt="From U.S. Army Corps of Engineers." sqref="B1534 B1448 B1455 B2012 D1567"/>
    <dataValidation allowBlank="1" showInputMessage="1" showErrorMessage="1" promptTitle="Note" prompt="According to powerplant operators." sqref="B2297 D1852"/>
    <dataValidation allowBlank="1" showInputMessage="1" showErrorMessage="1" promptTitle="Note" prompt="Maximum daily elevation; International Great Lakes Datum." sqref="B2313 D1868"/>
    <dataValidation allowBlank="1" showInputMessage="1" showErrorMessage="1" promptTitle="Note" prompt="Floodmark 560 ft upstream in generator room below dam." sqref="B2405 D1960"/>
  </dataValidations>
  <pageMargins left="0.7" right="0.7" top="0.75" bottom="0.75" header="0.3" footer="0.3"/>
  <pageSetup orientation="portrait" r:id="rId1"/>
  <ignoredErrors>
    <ignoredError sqref="E221:AH221 B3:B126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1310"/>
  <sheetViews>
    <sheetView workbookViewId="0">
      <selection sqref="A1:XFD1048576"/>
    </sheetView>
  </sheetViews>
  <sheetFormatPr defaultRowHeight="15" x14ac:dyDescent="0.25"/>
  <cols>
    <col min="1" max="1" width="11" style="34" bestFit="1" customWidth="1"/>
    <col min="2" max="2" width="10" style="34" bestFit="1" customWidth="1"/>
    <col min="3" max="3" width="7" style="34" bestFit="1" customWidth="1"/>
    <col min="4" max="4" width="12" style="34" bestFit="1" customWidth="1"/>
    <col min="5" max="5" width="4.42578125" style="287" bestFit="1" customWidth="1"/>
    <col min="6" max="6" width="5.42578125" style="34" bestFit="1" customWidth="1"/>
    <col min="7" max="7" width="3.42578125" style="34" bestFit="1" customWidth="1"/>
    <col min="8" max="8" width="4.42578125" style="34" bestFit="1" customWidth="1"/>
    <col min="9" max="9" width="5.42578125" style="34" bestFit="1" customWidth="1"/>
    <col min="10" max="11" width="4.42578125" style="34" bestFit="1" customWidth="1"/>
    <col min="12" max="12" width="3.42578125" style="34" bestFit="1" customWidth="1"/>
    <col min="13" max="15" width="12" style="34" bestFit="1" customWidth="1"/>
    <col min="16" max="17" width="9.140625" style="34"/>
    <col min="18" max="19" width="4" style="104" bestFit="1" customWidth="1"/>
    <col min="20" max="20" width="5" style="104" bestFit="1" customWidth="1"/>
    <col min="21" max="21" width="6" style="104" bestFit="1" customWidth="1"/>
    <col min="22" max="23" width="5" style="104" bestFit="1" customWidth="1"/>
    <col min="24" max="24" width="4" style="104" bestFit="1" customWidth="1"/>
    <col min="25" max="16384" width="9.140625" style="34"/>
  </cols>
  <sheetData>
    <row r="1" spans="1:24" x14ac:dyDescent="0.25">
      <c r="A1" s="104"/>
      <c r="B1" s="104"/>
      <c r="C1" s="104"/>
      <c r="D1" s="104"/>
      <c r="E1" s="105"/>
      <c r="F1" s="104"/>
      <c r="G1" s="104"/>
      <c r="H1" s="104"/>
      <c r="I1" s="104"/>
      <c r="J1" s="104"/>
      <c r="K1" s="104"/>
      <c r="L1" s="104"/>
      <c r="M1" s="104"/>
      <c r="N1" s="281" t="s">
        <v>4377</v>
      </c>
      <c r="O1" s="104" t="s">
        <v>4376</v>
      </c>
    </row>
    <row r="2" spans="1:24" x14ac:dyDescent="0.25">
      <c r="A2" s="104" t="s">
        <v>10</v>
      </c>
      <c r="B2" s="104" t="s">
        <v>4333</v>
      </c>
      <c r="C2" s="104"/>
      <c r="D2" s="104"/>
      <c r="E2" s="105"/>
      <c r="F2" s="104"/>
      <c r="G2" s="104"/>
      <c r="H2" s="104"/>
      <c r="I2" s="104"/>
      <c r="J2" s="104"/>
      <c r="K2" s="104"/>
      <c r="L2" s="104"/>
      <c r="M2" s="104">
        <v>15</v>
      </c>
      <c r="N2" s="104">
        <f t="shared" ref="N2:N33" si="0">1-BETAINV(0.833,M2-1+1,1,0,1)</f>
        <v>1.2107549031377118E-2</v>
      </c>
      <c r="O2" s="104">
        <f t="shared" ref="O2:O33" si="1">1-BETAINV(0.167,M2-1+1,1,0,1)</f>
        <v>0.11247397232456713</v>
      </c>
    </row>
    <row r="3" spans="1:24" x14ac:dyDescent="0.25">
      <c r="A3" s="104" t="s">
        <v>15</v>
      </c>
      <c r="B3" s="104" t="s">
        <v>4333</v>
      </c>
      <c r="C3" s="104"/>
      <c r="D3" s="104"/>
      <c r="E3" s="105"/>
      <c r="F3" s="104"/>
      <c r="G3" s="104"/>
      <c r="H3" s="104"/>
      <c r="I3" s="104"/>
      <c r="J3" s="104"/>
      <c r="K3" s="104"/>
      <c r="L3" s="104"/>
      <c r="M3" s="104">
        <v>16</v>
      </c>
      <c r="N3" s="104">
        <f t="shared" si="0"/>
        <v>1.1355140458131352E-2</v>
      </c>
      <c r="O3" s="104">
        <f t="shared" si="1"/>
        <v>0.1058306495014173</v>
      </c>
      <c r="S3" s="545" t="s">
        <v>4374</v>
      </c>
      <c r="T3" s="545"/>
      <c r="U3" s="545"/>
      <c r="V3" s="545"/>
      <c r="W3" s="545"/>
      <c r="X3" s="545"/>
    </row>
    <row r="4" spans="1:24" x14ac:dyDescent="0.25">
      <c r="A4" s="104" t="s">
        <v>18</v>
      </c>
      <c r="B4" s="104" t="s">
        <v>4333</v>
      </c>
      <c r="C4" s="104"/>
      <c r="D4" s="104"/>
      <c r="E4" s="105"/>
      <c r="F4" s="104"/>
      <c r="G4" s="104"/>
      <c r="H4" s="104"/>
      <c r="I4" s="104"/>
      <c r="J4" s="104"/>
      <c r="K4" s="104"/>
      <c r="L4" s="104"/>
      <c r="M4" s="104">
        <v>36</v>
      </c>
      <c r="N4" s="104">
        <f t="shared" si="0"/>
        <v>5.0627419248587824E-3</v>
      </c>
      <c r="O4" s="104">
        <f t="shared" si="1"/>
        <v>4.8500003851243756E-2</v>
      </c>
      <c r="R4" s="282" t="s">
        <v>4375</v>
      </c>
      <c r="S4" s="283">
        <v>1</v>
      </c>
      <c r="T4" s="283">
        <v>2</v>
      </c>
      <c r="U4" s="283">
        <v>3</v>
      </c>
      <c r="V4" s="283">
        <v>4</v>
      </c>
      <c r="W4" s="283">
        <v>5</v>
      </c>
      <c r="X4" s="283">
        <v>6</v>
      </c>
    </row>
    <row r="5" spans="1:24" x14ac:dyDescent="0.25">
      <c r="A5" s="104" t="s">
        <v>22</v>
      </c>
      <c r="B5" s="104" t="s">
        <v>4327</v>
      </c>
      <c r="C5" s="104">
        <v>3370</v>
      </c>
      <c r="D5" s="104">
        <v>1.5612871177512972E-2</v>
      </c>
      <c r="E5" s="284">
        <v>2</v>
      </c>
      <c r="F5" s="285">
        <f>IF(D5="&lt;0.2%",1/0.002,IF(D5="&gt;50%",1/0.5,1/D5))</f>
        <v>64.049718250432235</v>
      </c>
      <c r="G5" s="285">
        <f t="shared" ref="G5:L7" si="2">IF($F5&lt;5,LINEST(S$5:S$6,$R$5:$R$6)*$F5+INTERCEPT(S$5:S$6,$R$5:$R$6),IF($F5&lt;10,LINEST(S$6:S$7,$R$6:$R$7)*$F5+INTERCEPT(S$6:S$7,$R$6:$R$7),IF($F5&lt;25,LINEST(S$7:S$8,$R$7:$R$8)*$F5+INTERCEPT(S$7:S$8,$R$7:$R$8),IF($F5&lt;50,LINEST(S$8:S$9,$R$8:$R$9)*$F5+INTERCEPT(S$8:S$9,$R$8:$R$9),IF($F5&lt;100,LINEST(S$9:S$10,$R$9:$R$10)*$F5+INTERCEPT(S$9:S$10,$R$9:$R$10),IF($F5&lt;200,LINEST(S$10:S$11,$R$10:$R$11)*$F5+INTERCEPT(S$10:S$11,$R$10:$R$11),IF($F5&lt;500,LINEST(S$11:S$12,$R$11:$R$12)*$F5+INTERCEPT(S$11:S$12,$R$11:$R$12),S$12)))))))</f>
        <v>8.2247954920069155</v>
      </c>
      <c r="H5" s="285">
        <f t="shared" si="2"/>
        <v>16.305789857015561</v>
      </c>
      <c r="I5" s="285">
        <f t="shared" si="2"/>
        <v>60.522373212694511</v>
      </c>
      <c r="J5" s="285">
        <f t="shared" si="2"/>
        <v>13.274386476020748</v>
      </c>
      <c r="K5" s="285">
        <f t="shared" si="2"/>
        <v>8.8371932380103733</v>
      </c>
      <c r="L5" s="285">
        <f t="shared" si="2"/>
        <v>4.6123977460034578</v>
      </c>
      <c r="M5" s="285">
        <f>IF(E5=S$4,G5,IF(E5=T$4,H5,IF(E5=U$4,I5,IF(E5=V$4,J5,IF(E5=W$4,K5,L5)))))</f>
        <v>16.305789857015561</v>
      </c>
      <c r="N5" s="104">
        <f t="shared" si="0"/>
        <v>1.1143383325200706E-2</v>
      </c>
      <c r="O5" s="104">
        <f t="shared" si="1"/>
        <v>0.10395292536729717</v>
      </c>
      <c r="R5" s="283">
        <v>2</v>
      </c>
      <c r="S5" s="104">
        <v>2.1</v>
      </c>
      <c r="T5" s="104">
        <v>4.4000000000000004</v>
      </c>
      <c r="U5" s="104">
        <v>5.4</v>
      </c>
      <c r="V5" s="104">
        <v>2.5</v>
      </c>
      <c r="W5" s="104">
        <v>2</v>
      </c>
      <c r="X5" s="104">
        <v>1.9</v>
      </c>
    </row>
    <row r="6" spans="1:24" x14ac:dyDescent="0.25">
      <c r="A6" s="104" t="s">
        <v>26</v>
      </c>
      <c r="B6" s="104" t="s">
        <v>4327</v>
      </c>
      <c r="C6" s="104">
        <v>4690</v>
      </c>
      <c r="D6" s="104">
        <v>0.18700245034809199</v>
      </c>
      <c r="E6" s="286">
        <v>2</v>
      </c>
      <c r="F6" s="285">
        <f>IF(D6="&lt;0.2%",1/0.002,IF(D6="&gt;50%",1/0.5,1/D6))</f>
        <v>5.3475235117966093</v>
      </c>
      <c r="G6" s="285">
        <f t="shared" si="2"/>
        <v>3.7042570535389823</v>
      </c>
      <c r="H6" s="285">
        <f t="shared" si="2"/>
        <v>7.4946131666061007</v>
      </c>
      <c r="I6" s="285">
        <f t="shared" si="2"/>
        <v>11.862988089110509</v>
      </c>
      <c r="J6" s="285">
        <f t="shared" si="2"/>
        <v>4.3598608154264387</v>
      </c>
      <c r="K6" s="285">
        <f t="shared" si="2"/>
        <v>3.504257053538983</v>
      </c>
      <c r="L6" s="285">
        <f t="shared" si="2"/>
        <v>2.4486532916515253</v>
      </c>
      <c r="M6" s="285">
        <f>IF(E6=S$4,G6,IF(E6=T$4,H6,IF(E6=U$4,I6,IF(E6=V$4,J6,IF(E6=W$4,K6,L6)))))</f>
        <v>7.4946131666061007</v>
      </c>
      <c r="N6" s="104">
        <f t="shared" si="0"/>
        <v>2.4085594788128661E-2</v>
      </c>
      <c r="O6" s="104">
        <f t="shared" si="1"/>
        <v>0.21243264640803505</v>
      </c>
      <c r="R6" s="283">
        <v>5</v>
      </c>
      <c r="S6" s="104">
        <v>3.6</v>
      </c>
      <c r="T6" s="104">
        <v>7.3</v>
      </c>
      <c r="U6" s="104">
        <v>11.3</v>
      </c>
      <c r="V6" s="104">
        <v>4.2</v>
      </c>
      <c r="W6" s="104">
        <v>3.4</v>
      </c>
      <c r="X6" s="104">
        <v>2.4</v>
      </c>
    </row>
    <row r="7" spans="1:24" x14ac:dyDescent="0.25">
      <c r="A7" s="104" t="s">
        <v>33</v>
      </c>
      <c r="B7" s="104" t="s">
        <v>4327</v>
      </c>
      <c r="C7" s="104">
        <v>119</v>
      </c>
      <c r="D7" s="104">
        <v>0.12088131708225754</v>
      </c>
      <c r="E7" s="286">
        <v>2</v>
      </c>
      <c r="F7" s="285">
        <f>IF(D7="&lt;0.2%",1/0.002,IF(D7="&gt;50%",1/0.5,1/D7))</f>
        <v>8.2725769716714641</v>
      </c>
      <c r="G7" s="285">
        <f t="shared" si="2"/>
        <v>4.5817730915014385</v>
      </c>
      <c r="H7" s="285">
        <f t="shared" si="2"/>
        <v>9.1326431041360188</v>
      </c>
      <c r="I7" s="285">
        <f t="shared" si="2"/>
        <v>16.601574694107772</v>
      </c>
      <c r="J7" s="285">
        <f t="shared" si="2"/>
        <v>5.7053854069688716</v>
      </c>
      <c r="K7" s="285">
        <f t="shared" si="2"/>
        <v>4.3817730915014392</v>
      </c>
      <c r="L7" s="285">
        <f t="shared" si="2"/>
        <v>2.8581607760340049</v>
      </c>
      <c r="M7" s="285">
        <f>IF(E7=S$4,G7,IF(E7=T$4,H7,IF(E7=U$4,I7,IF(E7=V$4,J7,IF(E7=W$4,K7,L7)))))</f>
        <v>9.1326431041360188</v>
      </c>
      <c r="N7" s="104">
        <f t="shared" si="0"/>
        <v>1.9808708197922575E-2</v>
      </c>
      <c r="O7" s="104">
        <f t="shared" si="1"/>
        <v>0.17796647075374072</v>
      </c>
      <c r="R7" s="283">
        <v>10</v>
      </c>
      <c r="S7" s="104">
        <v>5.0999999999999996</v>
      </c>
      <c r="T7" s="104">
        <v>10.1</v>
      </c>
      <c r="U7" s="104">
        <v>19.399999999999999</v>
      </c>
      <c r="V7" s="104">
        <v>6.5</v>
      </c>
      <c r="W7" s="104">
        <v>4.9000000000000004</v>
      </c>
      <c r="X7" s="104">
        <v>3.1</v>
      </c>
    </row>
    <row r="8" spans="1:24" x14ac:dyDescent="0.25">
      <c r="A8" s="104" t="s">
        <v>35</v>
      </c>
      <c r="B8" s="104" t="s">
        <v>3584</v>
      </c>
      <c r="C8" s="104"/>
      <c r="D8" s="104"/>
      <c r="E8" s="105"/>
      <c r="F8" s="104"/>
      <c r="G8" s="104"/>
      <c r="H8" s="104"/>
      <c r="I8" s="104"/>
      <c r="J8" s="104"/>
      <c r="K8" s="104"/>
      <c r="L8" s="104"/>
      <c r="M8" s="104">
        <v>47</v>
      </c>
      <c r="N8" s="104">
        <f t="shared" si="0"/>
        <v>3.8801471001502774E-3</v>
      </c>
      <c r="O8" s="104">
        <f t="shared" si="1"/>
        <v>3.7364103101100277E-2</v>
      </c>
      <c r="R8" s="283">
        <v>25</v>
      </c>
      <c r="S8" s="104">
        <v>6.9</v>
      </c>
      <c r="T8" s="104">
        <v>13.6</v>
      </c>
      <c r="U8" s="104">
        <v>36.1</v>
      </c>
      <c r="V8" s="104">
        <v>9.9</v>
      </c>
      <c r="W8" s="104">
        <v>7</v>
      </c>
      <c r="X8" s="104">
        <v>3.9</v>
      </c>
    </row>
    <row r="9" spans="1:24" x14ac:dyDescent="0.25">
      <c r="A9" s="104" t="s">
        <v>42</v>
      </c>
      <c r="B9" s="104" t="s">
        <v>3584</v>
      </c>
      <c r="C9" s="104"/>
      <c r="D9" s="104"/>
      <c r="E9" s="105"/>
      <c r="F9" s="104"/>
      <c r="G9" s="104"/>
      <c r="H9" s="104"/>
      <c r="I9" s="104"/>
      <c r="J9" s="104"/>
      <c r="K9" s="104"/>
      <c r="L9" s="104"/>
      <c r="M9" s="104">
        <v>46</v>
      </c>
      <c r="N9" s="104">
        <f t="shared" si="0"/>
        <v>3.9643307073633505E-3</v>
      </c>
      <c r="O9" s="104">
        <f t="shared" si="1"/>
        <v>3.8160669106965472E-2</v>
      </c>
      <c r="R9" s="283">
        <v>50</v>
      </c>
      <c r="S9" s="104">
        <v>8</v>
      </c>
      <c r="T9" s="104">
        <v>15.8</v>
      </c>
      <c r="U9" s="104">
        <v>54.2</v>
      </c>
      <c r="V9" s="104">
        <v>12.6</v>
      </c>
      <c r="W9" s="104">
        <v>8.5</v>
      </c>
      <c r="X9" s="104">
        <v>4.5</v>
      </c>
    </row>
    <row r="10" spans="1:24" x14ac:dyDescent="0.25">
      <c r="A10" s="104" t="s">
        <v>46</v>
      </c>
      <c r="B10" s="104" t="s">
        <v>3584</v>
      </c>
      <c r="C10" s="104"/>
      <c r="D10" s="104"/>
      <c r="E10" s="105"/>
      <c r="F10" s="104"/>
      <c r="G10" s="104"/>
      <c r="H10" s="104"/>
      <c r="I10" s="104"/>
      <c r="J10" s="104"/>
      <c r="K10" s="104"/>
      <c r="L10" s="104"/>
      <c r="M10" s="104">
        <v>50</v>
      </c>
      <c r="N10" s="104">
        <f t="shared" si="0"/>
        <v>3.6477634236521395E-3</v>
      </c>
      <c r="O10" s="104">
        <f t="shared" si="1"/>
        <v>3.5162156253373378E-2</v>
      </c>
      <c r="R10" s="283">
        <v>100</v>
      </c>
      <c r="S10" s="104">
        <v>8.8000000000000007</v>
      </c>
      <c r="T10" s="104">
        <v>17.600000000000001</v>
      </c>
      <c r="U10" s="104">
        <v>76.7</v>
      </c>
      <c r="V10" s="104">
        <v>15</v>
      </c>
      <c r="W10" s="104">
        <v>9.6999999999999993</v>
      </c>
      <c r="X10" s="104">
        <v>4.9000000000000004</v>
      </c>
    </row>
    <row r="11" spans="1:24" x14ac:dyDescent="0.25">
      <c r="A11" s="104" t="s">
        <v>55</v>
      </c>
      <c r="B11" s="104" t="s">
        <v>3584</v>
      </c>
      <c r="C11" s="104"/>
      <c r="D11" s="104"/>
      <c r="E11" s="105"/>
      <c r="F11" s="104"/>
      <c r="G11" s="104"/>
      <c r="H11" s="104"/>
      <c r="I11" s="104"/>
      <c r="J11" s="104"/>
      <c r="K11" s="104"/>
      <c r="L11" s="104"/>
      <c r="M11" s="104">
        <v>50</v>
      </c>
      <c r="N11" s="104">
        <f t="shared" si="0"/>
        <v>3.6477634236521395E-3</v>
      </c>
      <c r="O11" s="104">
        <f t="shared" si="1"/>
        <v>3.5162156253373378E-2</v>
      </c>
      <c r="R11" s="283">
        <v>200</v>
      </c>
      <c r="S11" s="104">
        <v>9.4</v>
      </c>
      <c r="T11" s="104">
        <v>18.899999999999999</v>
      </c>
      <c r="U11" s="104">
        <v>100.8</v>
      </c>
      <c r="V11" s="104">
        <v>17.100000000000001</v>
      </c>
      <c r="W11" s="104">
        <v>10.8</v>
      </c>
      <c r="X11" s="104">
        <v>5.2</v>
      </c>
    </row>
    <row r="12" spans="1:24" x14ac:dyDescent="0.25">
      <c r="A12" s="104" t="s">
        <v>61</v>
      </c>
      <c r="B12" s="104" t="s">
        <v>3584</v>
      </c>
      <c r="C12" s="104"/>
      <c r="D12" s="104"/>
      <c r="E12" s="105"/>
      <c r="F12" s="104"/>
      <c r="G12" s="104"/>
      <c r="H12" s="104"/>
      <c r="I12" s="104"/>
      <c r="J12" s="104"/>
      <c r="K12" s="104"/>
      <c r="L12" s="104"/>
      <c r="M12" s="104">
        <v>46</v>
      </c>
      <c r="N12" s="104">
        <f t="shared" si="0"/>
        <v>3.9643307073633505E-3</v>
      </c>
      <c r="O12" s="104">
        <f t="shared" si="1"/>
        <v>3.8160669106965472E-2</v>
      </c>
      <c r="P12" s="287"/>
      <c r="R12" s="283">
        <v>500</v>
      </c>
      <c r="S12" s="104">
        <v>9.8000000000000007</v>
      </c>
      <c r="T12" s="104">
        <v>20.100000000000001</v>
      </c>
      <c r="U12" s="104">
        <v>128.5</v>
      </c>
      <c r="V12" s="104">
        <v>19.399999999999999</v>
      </c>
      <c r="W12" s="104">
        <v>11.8</v>
      </c>
      <c r="X12" s="104">
        <v>5.5</v>
      </c>
    </row>
    <row r="13" spans="1:24" x14ac:dyDescent="0.25">
      <c r="A13" s="104" t="s">
        <v>67</v>
      </c>
      <c r="B13" s="104" t="s">
        <v>3584</v>
      </c>
      <c r="C13" s="104"/>
      <c r="D13" s="104"/>
      <c r="E13" s="105"/>
      <c r="F13" s="104"/>
      <c r="G13" s="104"/>
      <c r="H13" s="104"/>
      <c r="I13" s="104"/>
      <c r="J13" s="104"/>
      <c r="K13" s="104"/>
      <c r="L13" s="104"/>
      <c r="M13" s="104">
        <v>47</v>
      </c>
      <c r="N13" s="104">
        <f t="shared" si="0"/>
        <v>3.8801471001502774E-3</v>
      </c>
      <c r="O13" s="104">
        <f t="shared" si="1"/>
        <v>3.7364103101100277E-2</v>
      </c>
      <c r="P13" s="287"/>
    </row>
    <row r="14" spans="1:24" x14ac:dyDescent="0.25">
      <c r="A14" s="104" t="s">
        <v>73</v>
      </c>
      <c r="B14" s="104" t="s">
        <v>3584</v>
      </c>
      <c r="C14" s="104"/>
      <c r="D14" s="104"/>
      <c r="E14" s="105"/>
      <c r="F14" s="104"/>
      <c r="G14" s="104"/>
      <c r="H14" s="104"/>
      <c r="I14" s="104"/>
      <c r="J14" s="104"/>
      <c r="K14" s="104"/>
      <c r="L14" s="104"/>
      <c r="M14" s="104">
        <v>17</v>
      </c>
      <c r="N14" s="104">
        <f t="shared" si="0"/>
        <v>1.0690774659705471E-2</v>
      </c>
      <c r="O14" s="104">
        <f t="shared" si="1"/>
        <v>9.9927610638575914E-2</v>
      </c>
      <c r="P14" s="287"/>
    </row>
    <row r="15" spans="1:24" x14ac:dyDescent="0.25">
      <c r="A15" s="104" t="s">
        <v>76</v>
      </c>
      <c r="B15" s="104" t="s">
        <v>3584</v>
      </c>
      <c r="C15" s="104"/>
      <c r="D15" s="104"/>
      <c r="E15" s="105"/>
      <c r="F15" s="104"/>
      <c r="G15" s="104"/>
      <c r="H15" s="104"/>
      <c r="I15" s="104"/>
      <c r="J15" s="104"/>
      <c r="K15" s="104"/>
      <c r="L15" s="104"/>
      <c r="M15" s="104">
        <v>11</v>
      </c>
      <c r="N15" s="104">
        <f t="shared" si="0"/>
        <v>1.6473855015570193E-2</v>
      </c>
      <c r="O15" s="104">
        <f t="shared" si="1"/>
        <v>0.1501586448093829</v>
      </c>
      <c r="P15" s="287"/>
    </row>
    <row r="16" spans="1:24" x14ac:dyDescent="0.25">
      <c r="A16" s="104" t="s">
        <v>78</v>
      </c>
      <c r="B16" s="104" t="s">
        <v>3584</v>
      </c>
      <c r="C16" s="104"/>
      <c r="D16" s="104"/>
      <c r="E16" s="105"/>
      <c r="F16" s="104"/>
      <c r="G16" s="104"/>
      <c r="H16" s="104"/>
      <c r="I16" s="104"/>
      <c r="J16" s="104"/>
      <c r="K16" s="104"/>
      <c r="L16" s="104"/>
      <c r="M16" s="104">
        <v>68</v>
      </c>
      <c r="N16" s="104">
        <f t="shared" si="0"/>
        <v>2.6834759185729862E-3</v>
      </c>
      <c r="O16" s="104">
        <f t="shared" si="1"/>
        <v>2.5976668746185427E-2</v>
      </c>
      <c r="P16" s="287"/>
    </row>
    <row r="17" spans="1:16" x14ac:dyDescent="0.25">
      <c r="A17" s="104" t="s">
        <v>81</v>
      </c>
      <c r="B17" s="104" t="s">
        <v>3584</v>
      </c>
      <c r="C17" s="104"/>
      <c r="D17" s="104"/>
      <c r="E17" s="105"/>
      <c r="F17" s="104"/>
      <c r="G17" s="104"/>
      <c r="H17" s="104"/>
      <c r="I17" s="104"/>
      <c r="J17" s="104"/>
      <c r="K17" s="104"/>
      <c r="L17" s="104"/>
      <c r="M17" s="104">
        <v>70</v>
      </c>
      <c r="N17" s="104">
        <f t="shared" si="0"/>
        <v>2.6069052029524808E-3</v>
      </c>
      <c r="O17" s="104">
        <f t="shared" si="1"/>
        <v>2.5243927124340759E-2</v>
      </c>
      <c r="P17" s="287"/>
    </row>
    <row r="18" spans="1:16" x14ac:dyDescent="0.25">
      <c r="A18" s="104" t="s">
        <v>85</v>
      </c>
      <c r="B18" s="104" t="s">
        <v>3584</v>
      </c>
      <c r="C18" s="104"/>
      <c r="D18" s="104"/>
      <c r="E18" s="105"/>
      <c r="F18" s="104"/>
      <c r="G18" s="104"/>
      <c r="H18" s="104"/>
      <c r="I18" s="104"/>
      <c r="J18" s="104"/>
      <c r="K18" s="104"/>
      <c r="L18" s="104"/>
      <c r="M18" s="104">
        <v>59</v>
      </c>
      <c r="N18" s="104">
        <f t="shared" si="0"/>
        <v>3.0921862090540486E-3</v>
      </c>
      <c r="O18" s="104">
        <f t="shared" si="1"/>
        <v>2.987945315790741E-2</v>
      </c>
      <c r="P18" s="287"/>
    </row>
    <row r="19" spans="1:16" x14ac:dyDescent="0.25">
      <c r="A19" s="104" t="s">
        <v>88</v>
      </c>
      <c r="B19" s="104" t="s">
        <v>3584</v>
      </c>
      <c r="C19" s="104"/>
      <c r="D19" s="104"/>
      <c r="E19" s="105"/>
      <c r="F19" s="104"/>
      <c r="G19" s="104"/>
      <c r="H19" s="104"/>
      <c r="I19" s="104"/>
      <c r="J19" s="104"/>
      <c r="K19" s="104"/>
      <c r="L19" s="104"/>
      <c r="M19" s="104">
        <v>66</v>
      </c>
      <c r="N19" s="104">
        <f t="shared" si="0"/>
        <v>2.7646808600402251E-3</v>
      </c>
      <c r="O19" s="104">
        <f t="shared" si="1"/>
        <v>2.6753217059605428E-2</v>
      </c>
      <c r="P19" s="287"/>
    </row>
    <row r="20" spans="1:16" x14ac:dyDescent="0.25">
      <c r="A20" s="104" t="s">
        <v>90</v>
      </c>
      <c r="B20" s="104" t="s">
        <v>3584</v>
      </c>
      <c r="C20" s="104"/>
      <c r="D20" s="104"/>
      <c r="E20" s="105"/>
      <c r="F20" s="104"/>
      <c r="G20" s="104"/>
      <c r="H20" s="104"/>
      <c r="I20" s="104"/>
      <c r="J20" s="104"/>
      <c r="K20" s="104"/>
      <c r="L20" s="104"/>
      <c r="M20" s="104">
        <v>68</v>
      </c>
      <c r="N20" s="104">
        <f t="shared" si="0"/>
        <v>2.6834759185729862E-3</v>
      </c>
      <c r="O20" s="104">
        <f t="shared" si="1"/>
        <v>2.5976668746185427E-2</v>
      </c>
      <c r="P20" s="287"/>
    </row>
    <row r="21" spans="1:16" x14ac:dyDescent="0.25">
      <c r="A21" s="104" t="s">
        <v>93</v>
      </c>
      <c r="B21" s="104" t="s">
        <v>3584</v>
      </c>
      <c r="C21" s="104"/>
      <c r="D21" s="104"/>
      <c r="E21" s="105"/>
      <c r="F21" s="104"/>
      <c r="G21" s="104"/>
      <c r="H21" s="104"/>
      <c r="I21" s="104"/>
      <c r="J21" s="104"/>
      <c r="K21" s="104"/>
      <c r="L21" s="104"/>
      <c r="M21" s="104">
        <v>68</v>
      </c>
      <c r="N21" s="104">
        <f t="shared" si="0"/>
        <v>2.6834759185729862E-3</v>
      </c>
      <c r="O21" s="104">
        <f t="shared" si="1"/>
        <v>2.5976668746185427E-2</v>
      </c>
      <c r="P21" s="287"/>
    </row>
    <row r="22" spans="1:16" x14ac:dyDescent="0.25">
      <c r="A22" s="104" t="s">
        <v>96</v>
      </c>
      <c r="B22" s="104" t="s">
        <v>3584</v>
      </c>
      <c r="C22" s="104"/>
      <c r="D22" s="104"/>
      <c r="E22" s="105"/>
      <c r="F22" s="104"/>
      <c r="G22" s="104"/>
      <c r="H22" s="104"/>
      <c r="I22" s="104"/>
      <c r="J22" s="104"/>
      <c r="K22" s="104"/>
      <c r="L22" s="104"/>
      <c r="M22" s="104">
        <v>64</v>
      </c>
      <c r="N22" s="104">
        <f t="shared" si="0"/>
        <v>2.8509538655880906E-3</v>
      </c>
      <c r="O22" s="104">
        <f t="shared" si="1"/>
        <v>2.7577621293461085E-2</v>
      </c>
      <c r="P22" s="287"/>
    </row>
    <row r="23" spans="1:16" x14ac:dyDescent="0.25">
      <c r="A23" s="104" t="s">
        <v>98</v>
      </c>
      <c r="B23" s="104" t="s">
        <v>3584</v>
      </c>
      <c r="C23" s="104"/>
      <c r="D23" s="104"/>
      <c r="E23" s="105"/>
      <c r="F23" s="104"/>
      <c r="G23" s="104"/>
      <c r="H23" s="104"/>
      <c r="I23" s="104"/>
      <c r="J23" s="104"/>
      <c r="K23" s="104"/>
      <c r="L23" s="104"/>
      <c r="M23" s="104">
        <v>27</v>
      </c>
      <c r="N23" s="104">
        <f t="shared" si="0"/>
        <v>6.7446202879347661E-3</v>
      </c>
      <c r="O23" s="104">
        <f t="shared" si="1"/>
        <v>6.4138198826595882E-2</v>
      </c>
      <c r="P23" s="287"/>
    </row>
    <row r="24" spans="1:16" x14ac:dyDescent="0.25">
      <c r="A24" s="104" t="s">
        <v>101</v>
      </c>
      <c r="B24" s="104" t="s">
        <v>3584</v>
      </c>
      <c r="C24" s="104"/>
      <c r="D24" s="104"/>
      <c r="E24" s="105"/>
      <c r="F24" s="104"/>
      <c r="G24" s="104"/>
      <c r="H24" s="104"/>
      <c r="I24" s="104"/>
      <c r="J24" s="104"/>
      <c r="K24" s="104"/>
      <c r="L24" s="104"/>
      <c r="M24" s="104">
        <v>32</v>
      </c>
      <c r="N24" s="104">
        <f t="shared" si="0"/>
        <v>5.6937797932326006E-3</v>
      </c>
      <c r="O24" s="104">
        <f t="shared" si="1"/>
        <v>5.4394717390716552E-2</v>
      </c>
      <c r="P24" s="287"/>
    </row>
    <row r="25" spans="1:16" x14ac:dyDescent="0.25">
      <c r="A25" s="104" t="s">
        <v>103</v>
      </c>
      <c r="B25" s="104" t="s">
        <v>3584</v>
      </c>
      <c r="C25" s="104"/>
      <c r="D25" s="104"/>
      <c r="E25" s="105"/>
      <c r="F25" s="104"/>
      <c r="G25" s="104"/>
      <c r="H25" s="104"/>
      <c r="I25" s="104"/>
      <c r="J25" s="104"/>
      <c r="K25" s="104"/>
      <c r="L25" s="104"/>
      <c r="M25" s="104">
        <v>33</v>
      </c>
      <c r="N25" s="104">
        <f t="shared" si="0"/>
        <v>5.5217182598226167E-3</v>
      </c>
      <c r="O25" s="104">
        <f t="shared" si="1"/>
        <v>5.2790699496172544E-2</v>
      </c>
      <c r="P25" s="287"/>
    </row>
    <row r="26" spans="1:16" x14ac:dyDescent="0.25">
      <c r="A26" s="104" t="s">
        <v>106</v>
      </c>
      <c r="B26" s="104" t="s">
        <v>3584</v>
      </c>
      <c r="C26" s="104"/>
      <c r="D26" s="104"/>
      <c r="E26" s="105"/>
      <c r="F26" s="104"/>
      <c r="G26" s="104"/>
      <c r="H26" s="104"/>
      <c r="I26" s="104"/>
      <c r="J26" s="104"/>
      <c r="K26" s="104"/>
      <c r="L26" s="104"/>
      <c r="M26" s="104">
        <v>64</v>
      </c>
      <c r="N26" s="104">
        <f t="shared" si="0"/>
        <v>2.8509538655880906E-3</v>
      </c>
      <c r="O26" s="104">
        <f t="shared" si="1"/>
        <v>2.7577621293461085E-2</v>
      </c>
      <c r="P26" s="287"/>
    </row>
    <row r="27" spans="1:16" x14ac:dyDescent="0.25">
      <c r="A27" s="104" t="s">
        <v>108</v>
      </c>
      <c r="B27" s="104" t="s">
        <v>3584</v>
      </c>
      <c r="C27" s="104"/>
      <c r="D27" s="104"/>
      <c r="E27" s="105"/>
      <c r="F27" s="104"/>
      <c r="G27" s="104"/>
      <c r="H27" s="104"/>
      <c r="I27" s="104"/>
      <c r="J27" s="104"/>
      <c r="K27" s="104"/>
      <c r="L27" s="104"/>
      <c r="M27" s="104">
        <v>22</v>
      </c>
      <c r="N27" s="104">
        <f t="shared" si="0"/>
        <v>8.2711333310753199E-3</v>
      </c>
      <c r="O27" s="104">
        <f t="shared" si="1"/>
        <v>7.813159551342852E-2</v>
      </c>
      <c r="P27" s="287"/>
    </row>
    <row r="28" spans="1:16" x14ac:dyDescent="0.25">
      <c r="A28" s="104" t="s">
        <v>110</v>
      </c>
      <c r="B28" s="104" t="s">
        <v>3584</v>
      </c>
      <c r="C28" s="104"/>
      <c r="D28" s="104"/>
      <c r="E28" s="105"/>
      <c r="F28" s="104"/>
      <c r="G28" s="104"/>
      <c r="H28" s="104"/>
      <c r="I28" s="104"/>
      <c r="J28" s="104"/>
      <c r="K28" s="104"/>
      <c r="L28" s="104"/>
      <c r="M28" s="104">
        <v>31</v>
      </c>
      <c r="N28" s="104">
        <f t="shared" si="0"/>
        <v>5.8769093584254417E-3</v>
      </c>
      <c r="O28" s="104">
        <f t="shared" si="1"/>
        <v>5.6099235634859634E-2</v>
      </c>
      <c r="P28" s="287"/>
    </row>
    <row r="29" spans="1:16" x14ac:dyDescent="0.25">
      <c r="A29" s="104" t="s">
        <v>113</v>
      </c>
      <c r="B29" s="104" t="s">
        <v>3584</v>
      </c>
      <c r="C29" s="104"/>
      <c r="D29" s="104"/>
      <c r="E29" s="105"/>
      <c r="F29" s="104"/>
      <c r="G29" s="104"/>
      <c r="H29" s="104"/>
      <c r="I29" s="104"/>
      <c r="J29" s="104"/>
      <c r="K29" s="104"/>
      <c r="L29" s="104"/>
      <c r="M29" s="104">
        <v>66</v>
      </c>
      <c r="N29" s="104">
        <f t="shared" si="0"/>
        <v>2.7646808600402251E-3</v>
      </c>
      <c r="O29" s="104">
        <f t="shared" si="1"/>
        <v>2.6753217059605428E-2</v>
      </c>
      <c r="P29" s="287"/>
    </row>
    <row r="30" spans="1:16" x14ac:dyDescent="0.25">
      <c r="A30" s="104" t="s">
        <v>115</v>
      </c>
      <c r="B30" s="104" t="s">
        <v>3584</v>
      </c>
      <c r="C30" s="104"/>
      <c r="D30" s="104"/>
      <c r="E30" s="105"/>
      <c r="F30" s="104"/>
      <c r="G30" s="104"/>
      <c r="H30" s="104"/>
      <c r="I30" s="104"/>
      <c r="J30" s="104"/>
      <c r="K30" s="104"/>
      <c r="L30" s="104"/>
      <c r="M30" s="104">
        <v>66</v>
      </c>
      <c r="N30" s="104">
        <f t="shared" si="0"/>
        <v>2.7646808600402251E-3</v>
      </c>
      <c r="O30" s="104">
        <f t="shared" si="1"/>
        <v>2.6753217059605428E-2</v>
      </c>
      <c r="P30" s="287"/>
    </row>
    <row r="31" spans="1:16" x14ac:dyDescent="0.25">
      <c r="A31" s="104" t="s">
        <v>117</v>
      </c>
      <c r="B31" s="104" t="s">
        <v>3584</v>
      </c>
      <c r="C31" s="104"/>
      <c r="D31" s="104"/>
      <c r="E31" s="105"/>
      <c r="F31" s="104"/>
      <c r="G31" s="104"/>
      <c r="H31" s="104"/>
      <c r="I31" s="104"/>
      <c r="J31" s="104"/>
      <c r="K31" s="104"/>
      <c r="L31" s="104"/>
      <c r="M31" s="104">
        <v>23</v>
      </c>
      <c r="N31" s="104">
        <f t="shared" si="0"/>
        <v>7.9129454967692414E-3</v>
      </c>
      <c r="O31" s="104">
        <f t="shared" si="1"/>
        <v>7.4865101547239687E-2</v>
      </c>
      <c r="P31" s="287"/>
    </row>
    <row r="32" spans="1:16" x14ac:dyDescent="0.25">
      <c r="A32" s="104" t="s">
        <v>119</v>
      </c>
      <c r="B32" s="104" t="s">
        <v>3584</v>
      </c>
      <c r="C32" s="104"/>
      <c r="D32" s="104"/>
      <c r="E32" s="105"/>
      <c r="F32" s="104"/>
      <c r="G32" s="104"/>
      <c r="H32" s="104"/>
      <c r="I32" s="104"/>
      <c r="J32" s="104"/>
      <c r="K32" s="104"/>
      <c r="L32" s="104"/>
      <c r="M32" s="104">
        <v>69</v>
      </c>
      <c r="N32" s="104">
        <f t="shared" si="0"/>
        <v>2.6446364351784268E-3</v>
      </c>
      <c r="O32" s="104">
        <f t="shared" si="1"/>
        <v>2.5605057076791726E-2</v>
      </c>
      <c r="P32" s="287"/>
    </row>
    <row r="33" spans="1:16" x14ac:dyDescent="0.25">
      <c r="A33" s="104" t="s">
        <v>123</v>
      </c>
      <c r="B33" s="104" t="s">
        <v>3584</v>
      </c>
      <c r="C33" s="104"/>
      <c r="D33" s="104"/>
      <c r="E33" s="105"/>
      <c r="F33" s="104"/>
      <c r="G33" s="104"/>
      <c r="H33" s="104"/>
      <c r="I33" s="104"/>
      <c r="J33" s="104"/>
      <c r="K33" s="104"/>
      <c r="L33" s="104"/>
      <c r="M33" s="104">
        <v>48</v>
      </c>
      <c r="N33" s="104">
        <f t="shared" si="0"/>
        <v>3.7994644666760058E-3</v>
      </c>
      <c r="O33" s="104">
        <f t="shared" si="1"/>
        <v>3.6600108319001512E-2</v>
      </c>
      <c r="P33" s="287"/>
    </row>
    <row r="34" spans="1:16" x14ac:dyDescent="0.25">
      <c r="A34" s="104" t="s">
        <v>125</v>
      </c>
      <c r="B34" s="104" t="s">
        <v>3584</v>
      </c>
      <c r="C34" s="104"/>
      <c r="D34" s="104"/>
      <c r="E34" s="105"/>
      <c r="F34" s="104"/>
      <c r="G34" s="104"/>
      <c r="H34" s="104"/>
      <c r="I34" s="104"/>
      <c r="J34" s="104"/>
      <c r="K34" s="104"/>
      <c r="L34" s="104"/>
      <c r="M34" s="104">
        <v>69</v>
      </c>
      <c r="N34" s="104">
        <f t="shared" ref="N34:N65" si="3">1-BETAINV(0.833,M34-1+1,1,0,1)</f>
        <v>2.6446364351784268E-3</v>
      </c>
      <c r="O34" s="104">
        <f t="shared" ref="O34:O65" si="4">1-BETAINV(0.167,M34-1+1,1,0,1)</f>
        <v>2.5605057076791726E-2</v>
      </c>
      <c r="P34" s="287"/>
    </row>
    <row r="35" spans="1:16" x14ac:dyDescent="0.25">
      <c r="A35" s="104" t="s">
        <v>128</v>
      </c>
      <c r="B35" s="104" t="s">
        <v>3584</v>
      </c>
      <c r="C35" s="104"/>
      <c r="D35" s="104"/>
      <c r="E35" s="105"/>
      <c r="F35" s="104"/>
      <c r="G35" s="104"/>
      <c r="H35" s="104"/>
      <c r="I35" s="104"/>
      <c r="J35" s="104"/>
      <c r="K35" s="104"/>
      <c r="L35" s="104"/>
      <c r="M35" s="104">
        <v>63</v>
      </c>
      <c r="N35" s="104">
        <f t="shared" si="3"/>
        <v>2.8961415088042397E-3</v>
      </c>
      <c r="O35" s="104">
        <f t="shared" si="4"/>
        <v>2.8009173348630845E-2</v>
      </c>
      <c r="P35" s="287"/>
    </row>
    <row r="36" spans="1:16" x14ac:dyDescent="0.25">
      <c r="A36" s="104" t="s">
        <v>130</v>
      </c>
      <c r="B36" s="104" t="s">
        <v>3584</v>
      </c>
      <c r="C36" s="104"/>
      <c r="D36" s="104"/>
      <c r="E36" s="105"/>
      <c r="F36" s="104"/>
      <c r="G36" s="104"/>
      <c r="H36" s="104"/>
      <c r="I36" s="104"/>
      <c r="J36" s="104"/>
      <c r="K36" s="104"/>
      <c r="L36" s="104"/>
      <c r="M36" s="104">
        <v>57</v>
      </c>
      <c r="N36" s="104">
        <f t="shared" si="3"/>
        <v>3.2005101642995637E-3</v>
      </c>
      <c r="O36" s="104">
        <f t="shared" si="4"/>
        <v>3.0911484477492923E-2</v>
      </c>
      <c r="P36" s="287"/>
    </row>
    <row r="37" spans="1:16" x14ac:dyDescent="0.25">
      <c r="A37" s="104" t="s">
        <v>132</v>
      </c>
      <c r="B37" s="104" t="s">
        <v>3584</v>
      </c>
      <c r="C37" s="104"/>
      <c r="D37" s="104"/>
      <c r="E37" s="105"/>
      <c r="F37" s="104"/>
      <c r="G37" s="104"/>
      <c r="H37" s="104"/>
      <c r="I37" s="104"/>
      <c r="J37" s="104"/>
      <c r="K37" s="104"/>
      <c r="L37" s="104"/>
      <c r="M37" s="104">
        <v>16</v>
      </c>
      <c r="N37" s="104">
        <f t="shared" si="3"/>
        <v>1.1355140458131352E-2</v>
      </c>
      <c r="O37" s="104">
        <f t="shared" si="4"/>
        <v>0.1058306495014173</v>
      </c>
      <c r="P37" s="287"/>
    </row>
    <row r="38" spans="1:16" x14ac:dyDescent="0.25">
      <c r="A38" s="104" t="s">
        <v>134</v>
      </c>
      <c r="B38" s="104" t="s">
        <v>4327</v>
      </c>
      <c r="C38" s="104">
        <v>2600</v>
      </c>
      <c r="D38" s="104" t="s">
        <v>4372</v>
      </c>
      <c r="E38" s="286">
        <v>1</v>
      </c>
      <c r="F38" s="285">
        <f>IF(D38="&lt;0.2%",1/0.002,IF(D38="&gt;50%",1/0.5,1/D38))</f>
        <v>500</v>
      </c>
      <c r="G38" s="285">
        <f t="shared" ref="G38:L38" si="5">IF($F38&lt;5,LINEST(S$5:S$6,$R$5:$R$6)*$F38+INTERCEPT(S$5:S$6,$R$5:$R$6),IF($F38&lt;10,LINEST(S$6:S$7,$R$6:$R$7)*$F38+INTERCEPT(S$6:S$7,$R$6:$R$7),IF($F38&lt;25,LINEST(S$7:S$8,$R$7:$R$8)*$F38+INTERCEPT(S$7:S$8,$R$7:$R$8),IF($F38&lt;50,LINEST(S$8:S$9,$R$8:$R$9)*$F38+INTERCEPT(S$8:S$9,$R$8:$R$9),IF($F38&lt;100,LINEST(S$9:S$10,$R$9:$R$10)*$F38+INTERCEPT(S$9:S$10,$R$9:$R$10),IF($F38&lt;200,LINEST(S$10:S$11,$R$10:$R$11)*$F38+INTERCEPT(S$10:S$11,$R$10:$R$11),IF($F38&lt;500,LINEST(S$11:S$12,$R$11:$R$12)*$F38+INTERCEPT(S$11:S$12,$R$11:$R$12),S$12)))))))</f>
        <v>9.8000000000000007</v>
      </c>
      <c r="H38" s="285">
        <f t="shared" si="5"/>
        <v>20.100000000000001</v>
      </c>
      <c r="I38" s="285">
        <f t="shared" si="5"/>
        <v>128.5</v>
      </c>
      <c r="J38" s="285">
        <f t="shared" si="5"/>
        <v>19.399999999999999</v>
      </c>
      <c r="K38" s="285">
        <f t="shared" si="5"/>
        <v>11.8</v>
      </c>
      <c r="L38" s="285">
        <f t="shared" si="5"/>
        <v>5.5</v>
      </c>
      <c r="M38" s="285">
        <f>IF(E38=S$4,G38,IF(E38=T$4,H38,IF(E38=U$4,I38,IF(E38=V$4,J38,IF(E38=W$4,K38,L38)))))</f>
        <v>9.8000000000000007</v>
      </c>
      <c r="N38" s="104">
        <f t="shared" si="3"/>
        <v>1.8472321030518324E-2</v>
      </c>
      <c r="O38" s="104">
        <f t="shared" si="4"/>
        <v>0.16692259759502215</v>
      </c>
      <c r="P38" s="287"/>
    </row>
    <row r="39" spans="1:16" x14ac:dyDescent="0.25">
      <c r="A39" s="104" t="s">
        <v>137</v>
      </c>
      <c r="B39" s="104" t="s">
        <v>4333</v>
      </c>
      <c r="C39" s="104"/>
      <c r="D39" s="104"/>
      <c r="E39" s="105"/>
      <c r="F39" s="104"/>
      <c r="G39" s="104"/>
      <c r="H39" s="104"/>
      <c r="I39" s="104"/>
      <c r="J39" s="104"/>
      <c r="K39" s="104"/>
      <c r="L39" s="104"/>
      <c r="M39" s="104">
        <v>21</v>
      </c>
      <c r="N39" s="104">
        <f t="shared" si="3"/>
        <v>8.663285911275409E-3</v>
      </c>
      <c r="O39" s="104">
        <f t="shared" si="4"/>
        <v>8.1695952253656889E-2</v>
      </c>
      <c r="P39" s="287"/>
    </row>
    <row r="40" spans="1:16" x14ac:dyDescent="0.25">
      <c r="A40" s="104" t="s">
        <v>139</v>
      </c>
      <c r="B40" s="104" t="s">
        <v>4333</v>
      </c>
      <c r="C40" s="104"/>
      <c r="D40" s="104"/>
      <c r="E40" s="105"/>
      <c r="F40" s="104"/>
      <c r="G40" s="104"/>
      <c r="H40" s="104"/>
      <c r="I40" s="104"/>
      <c r="J40" s="104"/>
      <c r="K40" s="104"/>
      <c r="L40" s="104"/>
      <c r="M40" s="104">
        <v>86</v>
      </c>
      <c r="N40" s="104">
        <f t="shared" si="3"/>
        <v>2.1224146814973199E-3</v>
      </c>
      <c r="O40" s="104">
        <f t="shared" si="4"/>
        <v>2.0596121695509506E-2</v>
      </c>
      <c r="P40" s="287"/>
    </row>
    <row r="41" spans="1:16" x14ac:dyDescent="0.25">
      <c r="A41" s="104" t="s">
        <v>141</v>
      </c>
      <c r="B41" s="104" t="s">
        <v>4327</v>
      </c>
      <c r="C41" s="104">
        <v>4250</v>
      </c>
      <c r="D41" s="104">
        <v>4.5797421044616968E-2</v>
      </c>
      <c r="E41" s="286">
        <v>1</v>
      </c>
      <c r="F41" s="285">
        <f>IF(D41="&lt;0.2%",1/0.002,IF(D41="&gt;50%",1/0.5,1/D41))</f>
        <v>21.835290660270488</v>
      </c>
      <c r="G41" s="285">
        <f t="shared" ref="G41:L41" si="6">IF($F41&lt;5,LINEST(S$5:S$6,$R$5:$R$6)*$F41+INTERCEPT(S$5:S$6,$R$5:$R$6),IF($F41&lt;10,LINEST(S$6:S$7,$R$6:$R$7)*$F41+INTERCEPT(S$6:S$7,$R$6:$R$7),IF($F41&lt;25,LINEST(S$7:S$8,$R$7:$R$8)*$F41+INTERCEPT(S$7:S$8,$R$7:$R$8),IF($F41&lt;50,LINEST(S$8:S$9,$R$8:$R$9)*$F41+INTERCEPT(S$8:S$9,$R$8:$R$9),IF($F41&lt;100,LINEST(S$9:S$10,$R$9:$R$10)*$F41+INTERCEPT(S$9:S$10,$R$9:$R$10),IF($F41&lt;200,LINEST(S$10:S$11,$R$10:$R$11)*$F41+INTERCEPT(S$10:S$11,$R$10:$R$11),IF($F41&lt;500,LINEST(S$11:S$12,$R$11:$R$12)*$F41+INTERCEPT(S$11:S$12,$R$11:$R$12),S$12)))))))</f>
        <v>6.5202348792324587</v>
      </c>
      <c r="H41" s="285">
        <f t="shared" si="6"/>
        <v>12.86156782072978</v>
      </c>
      <c r="I41" s="285">
        <f t="shared" si="6"/>
        <v>32.576623601767807</v>
      </c>
      <c r="J41" s="285">
        <f t="shared" si="6"/>
        <v>9.1826658829946446</v>
      </c>
      <c r="K41" s="285">
        <f t="shared" si="6"/>
        <v>6.5569406924378679</v>
      </c>
      <c r="L41" s="285">
        <f t="shared" si="6"/>
        <v>3.7312155018810929</v>
      </c>
      <c r="M41" s="285">
        <f>IF(E41=S$4,G41,IF(E41=T$4,H41,IF(E41=U$4,I41,IF(E41=V$4,J41,IF(E41=W$4,K41,L41)))))</f>
        <v>6.5202348792324587</v>
      </c>
      <c r="N41" s="104">
        <f t="shared" si="3"/>
        <v>2.7634757663048015E-2</v>
      </c>
      <c r="O41" s="104">
        <f t="shared" si="4"/>
        <v>0.24004298305445015</v>
      </c>
      <c r="P41" s="287"/>
    </row>
    <row r="42" spans="1:16" x14ac:dyDescent="0.25">
      <c r="A42" s="104" t="s">
        <v>143</v>
      </c>
      <c r="B42" s="104" t="s">
        <v>4333</v>
      </c>
      <c r="C42" s="104"/>
      <c r="D42" s="104"/>
      <c r="E42" s="105"/>
      <c r="F42" s="104"/>
      <c r="G42" s="104"/>
      <c r="H42" s="104"/>
      <c r="I42" s="104"/>
      <c r="J42" s="104"/>
      <c r="K42" s="104"/>
      <c r="L42" s="104"/>
      <c r="M42" s="104">
        <v>36</v>
      </c>
      <c r="N42" s="104">
        <f t="shared" si="3"/>
        <v>5.0627419248587824E-3</v>
      </c>
      <c r="O42" s="104">
        <f t="shared" si="4"/>
        <v>4.8500003851243756E-2</v>
      </c>
      <c r="P42" s="287"/>
    </row>
    <row r="43" spans="1:16" x14ac:dyDescent="0.25">
      <c r="A43" s="104" t="s">
        <v>146</v>
      </c>
      <c r="B43" s="104" t="s">
        <v>4333</v>
      </c>
      <c r="C43" s="104"/>
      <c r="D43" s="104"/>
      <c r="E43" s="105"/>
      <c r="F43" s="104"/>
      <c r="G43" s="104"/>
      <c r="H43" s="104"/>
      <c r="I43" s="104"/>
      <c r="J43" s="104"/>
      <c r="K43" s="104"/>
      <c r="L43" s="104"/>
      <c r="M43" s="104">
        <v>52</v>
      </c>
      <c r="N43" s="104">
        <f t="shared" si="3"/>
        <v>3.507711187883733E-3</v>
      </c>
      <c r="O43" s="104">
        <f t="shared" si="4"/>
        <v>3.3832910993948806E-2</v>
      </c>
      <c r="P43" s="287"/>
    </row>
    <row r="44" spans="1:16" x14ac:dyDescent="0.25">
      <c r="A44" s="104" t="s">
        <v>148</v>
      </c>
      <c r="B44" s="104" t="s">
        <v>3585</v>
      </c>
      <c r="C44" s="104"/>
      <c r="D44" s="104"/>
      <c r="E44" s="105"/>
      <c r="F44" s="104"/>
      <c r="G44" s="104"/>
      <c r="H44" s="104"/>
      <c r="I44" s="104"/>
      <c r="J44" s="104"/>
      <c r="K44" s="104"/>
      <c r="L44" s="104"/>
      <c r="M44" s="104">
        <v>96</v>
      </c>
      <c r="N44" s="104">
        <f t="shared" si="3"/>
        <v>1.9015401608295512E-3</v>
      </c>
      <c r="O44" s="104">
        <f t="shared" si="4"/>
        <v>1.8470636363334014E-2</v>
      </c>
      <c r="P44" s="287"/>
    </row>
    <row r="45" spans="1:16" x14ac:dyDescent="0.25">
      <c r="A45" s="104" t="s">
        <v>153</v>
      </c>
      <c r="B45" s="104" t="s">
        <v>4333</v>
      </c>
      <c r="C45" s="104"/>
      <c r="D45" s="104"/>
      <c r="E45" s="105"/>
      <c r="F45" s="104"/>
      <c r="G45" s="104"/>
      <c r="H45" s="104"/>
      <c r="I45" s="104"/>
      <c r="J45" s="104"/>
      <c r="K45" s="104"/>
      <c r="L45" s="104"/>
      <c r="M45" s="104">
        <v>104</v>
      </c>
      <c r="N45" s="104">
        <f t="shared" si="3"/>
        <v>1.7553963020304764E-3</v>
      </c>
      <c r="O45" s="104">
        <f t="shared" si="4"/>
        <v>1.7062011617186901E-2</v>
      </c>
      <c r="P45" s="287"/>
    </row>
    <row r="46" spans="1:16" x14ac:dyDescent="0.25">
      <c r="A46" s="104" t="s">
        <v>155</v>
      </c>
      <c r="B46" s="104" t="s">
        <v>4327</v>
      </c>
      <c r="C46" s="104">
        <v>1690</v>
      </c>
      <c r="D46" s="104">
        <v>3.1322568447325463E-2</v>
      </c>
      <c r="E46" s="286">
        <v>1</v>
      </c>
      <c r="F46" s="285">
        <f>IF(D46="&lt;0.2%",1/0.002,IF(D46="&gt;50%",1/0.5,1/D46))</f>
        <v>31.925862072316324</v>
      </c>
      <c r="G46" s="285">
        <f t="shared" ref="G46:L48" si="7">IF($F46&lt;5,LINEST(S$5:S$6,$R$5:$R$6)*$F46+INTERCEPT(S$5:S$6,$R$5:$R$6),IF($F46&lt;10,LINEST(S$6:S$7,$R$6:$R$7)*$F46+INTERCEPT(S$6:S$7,$R$6:$R$7),IF($F46&lt;25,LINEST(S$7:S$8,$R$7:$R$8)*$F46+INTERCEPT(S$7:S$8,$R$7:$R$8),IF($F46&lt;50,LINEST(S$8:S$9,$R$8:$R$9)*$F46+INTERCEPT(S$8:S$9,$R$8:$R$9),IF($F46&lt;100,LINEST(S$9:S$10,$R$9:$R$10)*$F46+INTERCEPT(S$9:S$10,$R$9:$R$10),IF($F46&lt;200,LINEST(S$10:S$11,$R$10:$R$11)*$F46+INTERCEPT(S$10:S$11,$R$10:$R$11),IF($F46&lt;500,LINEST(S$11:S$12,$R$11:$R$12)*$F46+INTERCEPT(S$11:S$12,$R$11:$R$12),S$12)))))))</f>
        <v>7.2047379311819189</v>
      </c>
      <c r="H46" s="285">
        <f t="shared" si="7"/>
        <v>14.209475862363835</v>
      </c>
      <c r="I46" s="285">
        <f t="shared" si="7"/>
        <v>41.11432414035702</v>
      </c>
      <c r="J46" s="285">
        <f t="shared" si="7"/>
        <v>10.647993103810164</v>
      </c>
      <c r="K46" s="285">
        <f t="shared" si="7"/>
        <v>7.4155517243389788</v>
      </c>
      <c r="L46" s="285">
        <f t="shared" si="7"/>
        <v>4.0662206897355917</v>
      </c>
      <c r="M46" s="285">
        <f>IF(E46=S$4,G46,IF(E46=T$4,H46,IF(E46=U$4,I46,IF(E46=V$4,J46,IF(E46=W$4,K46,L46)))))</f>
        <v>7.2047379311819189</v>
      </c>
      <c r="N46" s="104">
        <f t="shared" si="3"/>
        <v>2.5042419588113374E-2</v>
      </c>
      <c r="O46" s="104">
        <f t="shared" si="4"/>
        <v>0.21996345925843841</v>
      </c>
      <c r="P46" s="287"/>
    </row>
    <row r="47" spans="1:16" x14ac:dyDescent="0.25">
      <c r="A47" s="104" t="s">
        <v>158</v>
      </c>
      <c r="B47" s="104" t="s">
        <v>4327</v>
      </c>
      <c r="C47" s="104">
        <v>8620</v>
      </c>
      <c r="D47" s="104">
        <v>3.5295121815301666E-3</v>
      </c>
      <c r="E47" s="286">
        <v>1</v>
      </c>
      <c r="F47" s="285">
        <f>IF(D47="&lt;0.2%",1/0.002,IF(D47="&gt;50%",1/0.5,1/D47))</f>
        <v>283.32527232317557</v>
      </c>
      <c r="G47" s="285">
        <f t="shared" si="7"/>
        <v>9.5111003630975688</v>
      </c>
      <c r="H47" s="285">
        <f t="shared" si="7"/>
        <v>19.233301089292702</v>
      </c>
      <c r="I47" s="285">
        <f t="shared" si="7"/>
        <v>108.49370014450656</v>
      </c>
      <c r="J47" s="285">
        <f t="shared" si="7"/>
        <v>17.738827087811014</v>
      </c>
      <c r="K47" s="285">
        <f t="shared" si="7"/>
        <v>11.077750907743919</v>
      </c>
      <c r="L47" s="285">
        <f t="shared" si="7"/>
        <v>5.2833252723231752</v>
      </c>
      <c r="M47" s="285">
        <f>IF(E47=S$4,G47,IF(E47=T$4,H47,IF(E47=U$4,I47,IF(E47=V$4,J47,IF(E47=W$4,K47,L47)))))</f>
        <v>9.5111003630975688</v>
      </c>
      <c r="N47" s="104">
        <f t="shared" si="3"/>
        <v>1.9028045742987221E-2</v>
      </c>
      <c r="O47" s="104">
        <f t="shared" si="4"/>
        <v>0.1715311722745545</v>
      </c>
      <c r="P47" s="287"/>
    </row>
    <row r="48" spans="1:16" x14ac:dyDescent="0.25">
      <c r="A48" s="104" t="s">
        <v>161</v>
      </c>
      <c r="B48" s="104" t="s">
        <v>4327</v>
      </c>
      <c r="C48" s="104">
        <v>1540</v>
      </c>
      <c r="D48" s="104">
        <v>0.13438113937267149</v>
      </c>
      <c r="E48" s="286">
        <v>1</v>
      </c>
      <c r="F48" s="285">
        <f>IF(D48="&lt;0.2%",1/0.002,IF(D48="&gt;50%",1/0.5,1/D48))</f>
        <v>7.4415204742888621</v>
      </c>
      <c r="G48" s="285">
        <f t="shared" si="7"/>
        <v>4.3324561422866577</v>
      </c>
      <c r="H48" s="285">
        <f t="shared" si="7"/>
        <v>8.6672514656017619</v>
      </c>
      <c r="I48" s="285">
        <f t="shared" si="7"/>
        <v>15.255263168347957</v>
      </c>
      <c r="J48" s="285">
        <f t="shared" si="7"/>
        <v>5.323099418172875</v>
      </c>
      <c r="K48" s="285">
        <f t="shared" si="7"/>
        <v>4.1324561422866584</v>
      </c>
      <c r="L48" s="285">
        <f t="shared" si="7"/>
        <v>2.7418128664004406</v>
      </c>
      <c r="M48" s="285">
        <f>IF(E48=S$4,G48,IF(E48=T$4,H48,IF(E48=U$4,I48,IF(E48=V$4,J48,IF(E48=W$4,K48,L48)))))</f>
        <v>4.3324561422866577</v>
      </c>
      <c r="N48" s="104">
        <f t="shared" si="3"/>
        <v>4.1298073124283685E-2</v>
      </c>
      <c r="O48" s="104">
        <f t="shared" si="4"/>
        <v>0.33840751972794847</v>
      </c>
      <c r="P48" s="287"/>
    </row>
    <row r="49" spans="1:16" x14ac:dyDescent="0.25">
      <c r="A49" s="104" t="s">
        <v>163</v>
      </c>
      <c r="B49" s="104" t="s">
        <v>4333</v>
      </c>
      <c r="C49" s="104"/>
      <c r="D49" s="104"/>
      <c r="E49" s="105"/>
      <c r="F49" s="104"/>
      <c r="G49" s="104"/>
      <c r="H49" s="104"/>
      <c r="I49" s="104"/>
      <c r="J49" s="104"/>
      <c r="K49" s="104"/>
      <c r="L49" s="104"/>
      <c r="M49" s="104">
        <v>88</v>
      </c>
      <c r="N49" s="104">
        <f t="shared" si="3"/>
        <v>2.0742280461734097E-3</v>
      </c>
      <c r="O49" s="104">
        <f t="shared" si="4"/>
        <v>2.0132772347911221E-2</v>
      </c>
      <c r="P49" s="287"/>
    </row>
    <row r="50" spans="1:16" x14ac:dyDescent="0.25">
      <c r="A50" s="104" t="s">
        <v>165</v>
      </c>
      <c r="B50" s="104" t="s">
        <v>4327</v>
      </c>
      <c r="C50" s="104">
        <v>7740</v>
      </c>
      <c r="D50" s="104">
        <v>0.14933924072190385</v>
      </c>
      <c r="E50" s="286">
        <v>1</v>
      </c>
      <c r="F50" s="285">
        <f>IF(D50="&lt;0.2%",1/0.002,IF(D50="&gt;50%",1/0.5,1/D50))</f>
        <v>6.6961636818696384</v>
      </c>
      <c r="G50" s="285">
        <f t="shared" ref="G50:L52" si="8">IF($F50&lt;5,LINEST(S$5:S$6,$R$5:$R$6)*$F50+INTERCEPT(S$5:S$6,$R$5:$R$6),IF($F50&lt;10,LINEST(S$6:S$7,$R$6:$R$7)*$F50+INTERCEPT(S$6:S$7,$R$6:$R$7),IF($F50&lt;25,LINEST(S$7:S$8,$R$7:$R$8)*$F50+INTERCEPT(S$7:S$8,$R$7:$R$8),IF($F50&lt;50,LINEST(S$8:S$9,$R$8:$R$9)*$F50+INTERCEPT(S$8:S$9,$R$8:$R$9),IF($F50&lt;100,LINEST(S$9:S$10,$R$9:$R$10)*$F50+INTERCEPT(S$9:S$10,$R$9:$R$10),IF($F50&lt;200,LINEST(S$10:S$11,$R$10:$R$11)*$F50+INTERCEPT(S$10:S$11,$R$10:$R$11),IF($F50&lt;500,LINEST(S$11:S$12,$R$11:$R$12)*$F50+INTERCEPT(S$11:S$12,$R$11:$R$12),S$12)))))))</f>
        <v>4.1088491045608908</v>
      </c>
      <c r="H50" s="285">
        <f t="shared" si="8"/>
        <v>8.2498516618469964</v>
      </c>
      <c r="I50" s="285">
        <f t="shared" si="8"/>
        <v>14.047785164628815</v>
      </c>
      <c r="J50" s="285">
        <f t="shared" si="8"/>
        <v>4.9802352936600318</v>
      </c>
      <c r="K50" s="285">
        <f t="shared" si="8"/>
        <v>3.9088491045608915</v>
      </c>
      <c r="L50" s="285">
        <f t="shared" si="8"/>
        <v>2.6374629154617493</v>
      </c>
      <c r="M50" s="285">
        <f>IF(E50=S$4,G50,IF(E50=T$4,H50,IF(E50=U$4,I50,IF(E50=V$4,J50,IF(E50=W$4,K50,L50)))))</f>
        <v>4.1088491045608908</v>
      </c>
      <c r="N50" s="104">
        <f t="shared" si="3"/>
        <v>4.3495965267333347E-2</v>
      </c>
      <c r="O50" s="104">
        <f t="shared" si="4"/>
        <v>0.35311519911232969</v>
      </c>
      <c r="P50" s="287"/>
    </row>
    <row r="51" spans="1:16" x14ac:dyDescent="0.25">
      <c r="A51" s="104" t="s">
        <v>167</v>
      </c>
      <c r="B51" s="104" t="s">
        <v>4327</v>
      </c>
      <c r="C51" s="104">
        <v>46000</v>
      </c>
      <c r="D51" s="104">
        <v>1.686057008054577E-2</v>
      </c>
      <c r="E51" s="286">
        <v>1</v>
      </c>
      <c r="F51" s="285">
        <f>IF(D51="&lt;0.2%",1/0.002,IF(D51="&gt;50%",1/0.5,1/D51))</f>
        <v>59.309975595299115</v>
      </c>
      <c r="G51" s="285">
        <f t="shared" si="8"/>
        <v>8.1489596095247858</v>
      </c>
      <c r="H51" s="285">
        <f t="shared" si="8"/>
        <v>16.135159121430771</v>
      </c>
      <c r="I51" s="285">
        <f t="shared" si="8"/>
        <v>58.3894890178846</v>
      </c>
      <c r="J51" s="285">
        <f t="shared" si="8"/>
        <v>13.046878828574357</v>
      </c>
      <c r="K51" s="285">
        <f t="shared" si="8"/>
        <v>8.7234394142871796</v>
      </c>
      <c r="L51" s="285">
        <f t="shared" si="8"/>
        <v>4.5744798047623929</v>
      </c>
      <c r="M51" s="285">
        <f>IF(E51=S$4,G51,IF(E51=T$4,H51,IF(E51=U$4,I51,IF(E51=V$4,J51,IF(E51=W$4,K51,L51)))))</f>
        <v>8.1489596095247858</v>
      </c>
      <c r="N51" s="104">
        <f t="shared" si="3"/>
        <v>2.2173174936472195E-2</v>
      </c>
      <c r="O51" s="104">
        <f t="shared" si="4"/>
        <v>0.19718475379028666</v>
      </c>
      <c r="P51" s="287"/>
    </row>
    <row r="52" spans="1:16" x14ac:dyDescent="0.25">
      <c r="A52" s="104" t="s">
        <v>169</v>
      </c>
      <c r="B52" s="104" t="s">
        <v>4327</v>
      </c>
      <c r="C52" s="104">
        <v>6730</v>
      </c>
      <c r="D52" s="104" t="s">
        <v>4372</v>
      </c>
      <c r="E52" s="286">
        <v>1</v>
      </c>
      <c r="F52" s="285">
        <f>IF(D52="&lt;0.2%",1/0.002,IF(D52="&gt;50%",1/0.5,1/D52))</f>
        <v>500</v>
      </c>
      <c r="G52" s="285">
        <f t="shared" si="8"/>
        <v>9.8000000000000007</v>
      </c>
      <c r="H52" s="285">
        <f t="shared" si="8"/>
        <v>20.100000000000001</v>
      </c>
      <c r="I52" s="285">
        <f t="shared" si="8"/>
        <v>128.5</v>
      </c>
      <c r="J52" s="285">
        <f t="shared" si="8"/>
        <v>19.399999999999999</v>
      </c>
      <c r="K52" s="285">
        <f t="shared" si="8"/>
        <v>11.8</v>
      </c>
      <c r="L52" s="285">
        <f t="shared" si="8"/>
        <v>5.5</v>
      </c>
      <c r="M52" s="285">
        <f>IF(E52=S$4,G52,IF(E52=T$4,H52,IF(E52=U$4,I52,IF(E52=V$4,J52,IF(E52=W$4,K52,L52)))))</f>
        <v>9.8000000000000007</v>
      </c>
      <c r="N52" s="104">
        <f t="shared" si="3"/>
        <v>1.8472321030518324E-2</v>
      </c>
      <c r="O52" s="104">
        <f t="shared" si="4"/>
        <v>0.16692259759502215</v>
      </c>
      <c r="P52" s="287"/>
    </row>
    <row r="53" spans="1:16" x14ac:dyDescent="0.25">
      <c r="A53" s="104" t="s">
        <v>171</v>
      </c>
      <c r="B53" s="104" t="s">
        <v>4333</v>
      </c>
      <c r="C53" s="104"/>
      <c r="D53" s="104"/>
      <c r="E53" s="105"/>
      <c r="F53" s="104"/>
      <c r="G53" s="104"/>
      <c r="H53" s="104"/>
      <c r="I53" s="104"/>
      <c r="J53" s="104"/>
      <c r="K53" s="104"/>
      <c r="L53" s="104"/>
      <c r="M53" s="104">
        <v>90</v>
      </c>
      <c r="N53" s="104">
        <f t="shared" si="3"/>
        <v>2.0281808650250976E-3</v>
      </c>
      <c r="O53" s="104">
        <f t="shared" si="4"/>
        <v>1.9689811495973264E-2</v>
      </c>
      <c r="P53" s="287"/>
    </row>
    <row r="54" spans="1:16" x14ac:dyDescent="0.25">
      <c r="A54" s="104" t="s">
        <v>173</v>
      </c>
      <c r="B54" s="104" t="s">
        <v>4333</v>
      </c>
      <c r="C54" s="104"/>
      <c r="D54" s="104"/>
      <c r="E54" s="105"/>
      <c r="F54" s="104"/>
      <c r="G54" s="104"/>
      <c r="H54" s="104"/>
      <c r="I54" s="104"/>
      <c r="J54" s="104"/>
      <c r="K54" s="104"/>
      <c r="L54" s="104"/>
      <c r="M54" s="104">
        <v>45</v>
      </c>
      <c r="N54" s="104">
        <f t="shared" si="3"/>
        <v>4.0522482124289994E-3</v>
      </c>
      <c r="O54" s="104">
        <f t="shared" si="4"/>
        <v>3.8991934315199428E-2</v>
      </c>
      <c r="P54" s="287"/>
    </row>
    <row r="55" spans="1:16" x14ac:dyDescent="0.25">
      <c r="A55" s="104" t="s">
        <v>175</v>
      </c>
      <c r="B55" s="104" t="s">
        <v>4327</v>
      </c>
      <c r="C55" s="104">
        <v>5600</v>
      </c>
      <c r="D55" s="104" t="s">
        <v>4373</v>
      </c>
      <c r="E55" s="286">
        <v>1</v>
      </c>
      <c r="F55" s="285">
        <f>IF(D55="&lt;0.2%",1/0.002,IF(D55="&gt;50%",1/0.5,1/D55))</f>
        <v>2</v>
      </c>
      <c r="G55" s="285">
        <f t="shared" ref="G55:L55" si="9">IF($F55&lt;5,LINEST(S$5:S$6,$R$5:$R$6)*$F55+INTERCEPT(S$5:S$6,$R$5:$R$6),IF($F55&lt;10,LINEST(S$6:S$7,$R$6:$R$7)*$F55+INTERCEPT(S$6:S$7,$R$6:$R$7),IF($F55&lt;25,LINEST(S$7:S$8,$R$7:$R$8)*$F55+INTERCEPT(S$7:S$8,$R$7:$R$8),IF($F55&lt;50,LINEST(S$8:S$9,$R$8:$R$9)*$F55+INTERCEPT(S$8:S$9,$R$8:$R$9),IF($F55&lt;100,LINEST(S$9:S$10,$R$9:$R$10)*$F55+INTERCEPT(S$9:S$10,$R$9:$R$10),IF($F55&lt;200,LINEST(S$10:S$11,$R$10:$R$11)*$F55+INTERCEPT(S$10:S$11,$R$10:$R$11),IF($F55&lt;500,LINEST(S$11:S$12,$R$11:$R$12)*$F55+INTERCEPT(S$11:S$12,$R$11:$R$12),S$12)))))))</f>
        <v>2.1</v>
      </c>
      <c r="H55" s="285">
        <f t="shared" si="9"/>
        <v>4.4000000000000004</v>
      </c>
      <c r="I55" s="285">
        <f t="shared" si="9"/>
        <v>5.4000000000000021</v>
      </c>
      <c r="J55" s="285">
        <f t="shared" si="9"/>
        <v>2.5</v>
      </c>
      <c r="K55" s="285">
        <f t="shared" si="9"/>
        <v>2.0000000000000009</v>
      </c>
      <c r="L55" s="285">
        <f t="shared" si="9"/>
        <v>1.9000000000000001</v>
      </c>
      <c r="M55" s="285">
        <f>IF(E55=S$4,G55,IF(E55=T$4,H55,IF(E55=U$4,I55,IF(E55=V$4,J55,IF(E55=W$4,K55,L55)))))</f>
        <v>2.1</v>
      </c>
      <c r="N55" s="104">
        <f t="shared" si="3"/>
        <v>8.3332349067241074E-2</v>
      </c>
      <c r="O55" s="104">
        <f t="shared" si="4"/>
        <v>0.5735530758934867</v>
      </c>
      <c r="P55" s="287"/>
    </row>
    <row r="56" spans="1:16" x14ac:dyDescent="0.25">
      <c r="A56" s="104" t="s">
        <v>177</v>
      </c>
      <c r="B56" s="104" t="s">
        <v>4333</v>
      </c>
      <c r="C56" s="104"/>
      <c r="D56" s="104"/>
      <c r="E56" s="105"/>
      <c r="F56" s="104"/>
      <c r="G56" s="104"/>
      <c r="H56" s="104"/>
      <c r="I56" s="104"/>
      <c r="J56" s="104"/>
      <c r="K56" s="104"/>
      <c r="L56" s="104"/>
      <c r="M56" s="104">
        <v>23</v>
      </c>
      <c r="N56" s="104">
        <f t="shared" si="3"/>
        <v>7.9129454967692414E-3</v>
      </c>
      <c r="O56" s="104">
        <f t="shared" si="4"/>
        <v>7.4865101547239687E-2</v>
      </c>
      <c r="P56" s="287"/>
    </row>
    <row r="57" spans="1:16" x14ac:dyDescent="0.25">
      <c r="A57" s="104" t="s">
        <v>179</v>
      </c>
      <c r="B57" s="104" t="s">
        <v>4333</v>
      </c>
      <c r="C57" s="104"/>
      <c r="D57" s="104"/>
      <c r="E57" s="105"/>
      <c r="F57" s="104"/>
      <c r="G57" s="104"/>
      <c r="H57" s="104"/>
      <c r="I57" s="104"/>
      <c r="J57" s="104"/>
      <c r="K57" s="104"/>
      <c r="L57" s="104"/>
      <c r="M57" s="104">
        <v>23</v>
      </c>
      <c r="N57" s="104">
        <f t="shared" si="3"/>
        <v>7.9129454967692414E-3</v>
      </c>
      <c r="O57" s="104">
        <f t="shared" si="4"/>
        <v>7.4865101547239687E-2</v>
      </c>
      <c r="P57" s="287"/>
    </row>
    <row r="58" spans="1:16" x14ac:dyDescent="0.25">
      <c r="A58" s="104" t="s">
        <v>181</v>
      </c>
      <c r="B58" s="104" t="s">
        <v>4327</v>
      </c>
      <c r="C58" s="104">
        <v>14500</v>
      </c>
      <c r="D58" s="104" t="s">
        <v>4372</v>
      </c>
      <c r="E58" s="286">
        <v>1</v>
      </c>
      <c r="F58" s="285">
        <f>IF(D58="&lt;0.2%",1/0.002,IF(D58="&gt;50%",1/0.5,1/D58))</f>
        <v>500</v>
      </c>
      <c r="G58" s="285">
        <f t="shared" ref="G58:L58" si="10">IF($F58&lt;5,LINEST(S$5:S$6,$R$5:$R$6)*$F58+INTERCEPT(S$5:S$6,$R$5:$R$6),IF($F58&lt;10,LINEST(S$6:S$7,$R$6:$R$7)*$F58+INTERCEPT(S$6:S$7,$R$6:$R$7),IF($F58&lt;25,LINEST(S$7:S$8,$R$7:$R$8)*$F58+INTERCEPT(S$7:S$8,$R$7:$R$8),IF($F58&lt;50,LINEST(S$8:S$9,$R$8:$R$9)*$F58+INTERCEPT(S$8:S$9,$R$8:$R$9),IF($F58&lt;100,LINEST(S$9:S$10,$R$9:$R$10)*$F58+INTERCEPT(S$9:S$10,$R$9:$R$10),IF($F58&lt;200,LINEST(S$10:S$11,$R$10:$R$11)*$F58+INTERCEPT(S$10:S$11,$R$10:$R$11),IF($F58&lt;500,LINEST(S$11:S$12,$R$11:$R$12)*$F58+INTERCEPT(S$11:S$12,$R$11:$R$12),S$12)))))))</f>
        <v>9.8000000000000007</v>
      </c>
      <c r="H58" s="285">
        <f t="shared" si="10"/>
        <v>20.100000000000001</v>
      </c>
      <c r="I58" s="285">
        <f t="shared" si="10"/>
        <v>128.5</v>
      </c>
      <c r="J58" s="285">
        <f t="shared" si="10"/>
        <v>19.399999999999999</v>
      </c>
      <c r="K58" s="285">
        <f t="shared" si="10"/>
        <v>11.8</v>
      </c>
      <c r="L58" s="285">
        <f t="shared" si="10"/>
        <v>5.5</v>
      </c>
      <c r="M58" s="285">
        <f>IF(E58=S$4,G58,IF(E58=T$4,H58,IF(E58=U$4,I58,IF(E58=V$4,J58,IF(E58=W$4,K58,L58)))))</f>
        <v>9.8000000000000007</v>
      </c>
      <c r="N58" s="104">
        <f t="shared" si="3"/>
        <v>1.8472321030518324E-2</v>
      </c>
      <c r="O58" s="104">
        <f t="shared" si="4"/>
        <v>0.16692259759502215</v>
      </c>
      <c r="P58" s="287"/>
    </row>
    <row r="59" spans="1:16" x14ac:dyDescent="0.25">
      <c r="A59" s="104" t="s">
        <v>183</v>
      </c>
      <c r="B59" s="104" t="s">
        <v>4333</v>
      </c>
      <c r="C59" s="104"/>
      <c r="D59" s="104"/>
      <c r="E59" s="105"/>
      <c r="F59" s="104"/>
      <c r="G59" s="104"/>
      <c r="H59" s="104"/>
      <c r="I59" s="104"/>
      <c r="J59" s="104"/>
      <c r="K59" s="104"/>
      <c r="L59" s="104"/>
      <c r="M59" s="104">
        <v>100</v>
      </c>
      <c r="N59" s="104">
        <f t="shared" si="3"/>
        <v>1.8255480246212041E-3</v>
      </c>
      <c r="O59" s="104">
        <f t="shared" si="4"/>
        <v>1.7738403607966191E-2</v>
      </c>
      <c r="P59" s="287"/>
    </row>
    <row r="60" spans="1:16" x14ac:dyDescent="0.25">
      <c r="A60" s="104" t="s">
        <v>187</v>
      </c>
      <c r="B60" s="104" t="s">
        <v>4327</v>
      </c>
      <c r="C60" s="104">
        <v>8680</v>
      </c>
      <c r="D60" s="104">
        <v>2.5177143128484783E-3</v>
      </c>
      <c r="E60" s="286">
        <v>1</v>
      </c>
      <c r="F60" s="285">
        <f>IF(D60="&lt;0.2%",1/0.002,IF(D60="&gt;50%",1/0.5,1/D60))</f>
        <v>397.18565164314663</v>
      </c>
      <c r="G60" s="285">
        <f t="shared" ref="G60:L64" si="11">IF($F60&lt;5,LINEST(S$5:S$6,$R$5:$R$6)*$F60+INTERCEPT(S$5:S$6,$R$5:$R$6),IF($F60&lt;10,LINEST(S$6:S$7,$R$6:$R$7)*$F60+INTERCEPT(S$6:S$7,$R$6:$R$7),IF($F60&lt;25,LINEST(S$7:S$8,$R$7:$R$8)*$F60+INTERCEPT(S$7:S$8,$R$7:$R$8),IF($F60&lt;50,LINEST(S$8:S$9,$R$8:$R$9)*$F60+INTERCEPT(S$8:S$9,$R$8:$R$9),IF($F60&lt;100,LINEST(S$9:S$10,$R$9:$R$10)*$F60+INTERCEPT(S$9:S$10,$R$9:$R$10),IF($F60&lt;200,LINEST(S$10:S$11,$R$10:$R$11)*$F60+INTERCEPT(S$10:S$11,$R$10:$R$11),IF($F60&lt;500,LINEST(S$11:S$12,$R$11:$R$12)*$F60+INTERCEPT(S$11:S$12,$R$11:$R$12),S$12)))))))</f>
        <v>9.6629142021908638</v>
      </c>
      <c r="H60" s="285">
        <f t="shared" si="11"/>
        <v>19.688742606572589</v>
      </c>
      <c r="I60" s="285">
        <f t="shared" si="11"/>
        <v>119.00680850171722</v>
      </c>
      <c r="J60" s="285">
        <f t="shared" si="11"/>
        <v>18.611756662597458</v>
      </c>
      <c r="K60" s="285">
        <f t="shared" si="11"/>
        <v>11.457285505477158</v>
      </c>
      <c r="L60" s="285">
        <f t="shared" si="11"/>
        <v>5.3971856516431469</v>
      </c>
      <c r="M60" s="285">
        <f>IF(E60=S$4,G60,IF(E60=T$4,H60,IF(E60=U$4,I60,IF(E60=V$4,J60,IF(E60=W$4,K60,L60)))))</f>
        <v>9.6629142021908638</v>
      </c>
      <c r="N60" s="104">
        <f t="shared" si="3"/>
        <v>1.8731914256669202E-2</v>
      </c>
      <c r="O60" s="104">
        <f t="shared" si="4"/>
        <v>0.16907823784239207</v>
      </c>
      <c r="P60" s="287"/>
    </row>
    <row r="61" spans="1:16" x14ac:dyDescent="0.25">
      <c r="A61" s="104" t="s">
        <v>191</v>
      </c>
      <c r="B61" s="104" t="s">
        <v>4327</v>
      </c>
      <c r="C61" s="104">
        <v>10400</v>
      </c>
      <c r="D61" s="104" t="s">
        <v>4372</v>
      </c>
      <c r="E61" s="286">
        <v>1</v>
      </c>
      <c r="F61" s="285">
        <f>IF(D61="&lt;0.2%",1/0.002,IF(D61="&gt;50%",1/0.5,1/D61))</f>
        <v>500</v>
      </c>
      <c r="G61" s="285">
        <f t="shared" si="11"/>
        <v>9.8000000000000007</v>
      </c>
      <c r="H61" s="285">
        <f t="shared" si="11"/>
        <v>20.100000000000001</v>
      </c>
      <c r="I61" s="285">
        <f t="shared" si="11"/>
        <v>128.5</v>
      </c>
      <c r="J61" s="285">
        <f t="shared" si="11"/>
        <v>19.399999999999999</v>
      </c>
      <c r="K61" s="285">
        <f t="shared" si="11"/>
        <v>11.8</v>
      </c>
      <c r="L61" s="285">
        <f t="shared" si="11"/>
        <v>5.5</v>
      </c>
      <c r="M61" s="285">
        <f>IF(E61=S$4,G61,IF(E61=T$4,H61,IF(E61=U$4,I61,IF(E61=V$4,J61,IF(E61=W$4,K61,L61)))))</f>
        <v>9.8000000000000007</v>
      </c>
      <c r="N61" s="104">
        <f t="shared" si="3"/>
        <v>1.8472321030518324E-2</v>
      </c>
      <c r="O61" s="104">
        <f t="shared" si="4"/>
        <v>0.16692259759502215</v>
      </c>
      <c r="P61" s="287"/>
    </row>
    <row r="62" spans="1:16" x14ac:dyDescent="0.25">
      <c r="A62" s="104" t="s">
        <v>193</v>
      </c>
      <c r="B62" s="104" t="s">
        <v>4327</v>
      </c>
      <c r="C62" s="104">
        <v>23100</v>
      </c>
      <c r="D62" s="104">
        <v>7.6821564966223416E-2</v>
      </c>
      <c r="E62" s="286">
        <v>1</v>
      </c>
      <c r="F62" s="285">
        <f>IF(D62="&lt;0.2%",1/0.002,IF(D62="&gt;50%",1/0.5,1/D62))</f>
        <v>13.017178190000109</v>
      </c>
      <c r="G62" s="285">
        <f t="shared" si="11"/>
        <v>5.4620613828000124</v>
      </c>
      <c r="H62" s="285">
        <f t="shared" si="11"/>
        <v>10.804008244333358</v>
      </c>
      <c r="I62" s="285">
        <f t="shared" si="11"/>
        <v>22.759125051533452</v>
      </c>
      <c r="J62" s="285">
        <f t="shared" si="11"/>
        <v>7.1838937230666904</v>
      </c>
      <c r="K62" s="285">
        <f t="shared" si="11"/>
        <v>5.322404946600015</v>
      </c>
      <c r="L62" s="285">
        <f t="shared" si="11"/>
        <v>3.2609161701333393</v>
      </c>
      <c r="M62" s="285">
        <f>IF(E62=S$4,G62,IF(E62=T$4,H62,IF(E62=U$4,I62,IF(E62=V$4,J62,IF(E62=W$4,K62,L62)))))</f>
        <v>5.4620613828000124</v>
      </c>
      <c r="N62" s="104">
        <f t="shared" si="3"/>
        <v>3.2899511714685414E-2</v>
      </c>
      <c r="O62" s="104">
        <f t="shared" si="4"/>
        <v>0.2794002520603599</v>
      </c>
      <c r="P62" s="287"/>
    </row>
    <row r="63" spans="1:16" x14ac:dyDescent="0.25">
      <c r="A63" s="104" t="s">
        <v>195</v>
      </c>
      <c r="B63" s="104" t="s">
        <v>4333</v>
      </c>
      <c r="C63" s="104">
        <v>1840</v>
      </c>
      <c r="D63" s="104">
        <v>1.3335480363241099E-2</v>
      </c>
      <c r="E63" s="286"/>
      <c r="F63" s="285"/>
      <c r="G63" s="285"/>
      <c r="H63" s="285"/>
      <c r="I63" s="285"/>
      <c r="J63" s="285"/>
      <c r="K63" s="285"/>
      <c r="L63" s="285"/>
      <c r="M63" s="285">
        <v>16</v>
      </c>
      <c r="N63" s="104">
        <f t="shared" si="3"/>
        <v>1.1355140458131352E-2</v>
      </c>
      <c r="O63" s="104">
        <f t="shared" si="4"/>
        <v>0.1058306495014173</v>
      </c>
      <c r="P63" s="287"/>
    </row>
    <row r="64" spans="1:16" x14ac:dyDescent="0.25">
      <c r="A64" s="104" t="s">
        <v>197</v>
      </c>
      <c r="B64" s="104" t="s">
        <v>4327</v>
      </c>
      <c r="C64" s="104">
        <v>250</v>
      </c>
      <c r="D64" s="104">
        <v>0.2741400975306103</v>
      </c>
      <c r="E64" s="286">
        <v>1</v>
      </c>
      <c r="F64" s="285">
        <f>IF(D64="&lt;0.2%",1/0.002,IF(D64="&gt;50%",1/0.5,1/D64))</f>
        <v>3.6477699140248561</v>
      </c>
      <c r="G64" s="285">
        <f t="shared" si="11"/>
        <v>2.9238849570124281</v>
      </c>
      <c r="H64" s="285">
        <f t="shared" si="11"/>
        <v>5.9928442502240271</v>
      </c>
      <c r="I64" s="285">
        <f t="shared" si="11"/>
        <v>8.6406141642488876</v>
      </c>
      <c r="J64" s="285">
        <f t="shared" si="11"/>
        <v>3.4337362846140849</v>
      </c>
      <c r="K64" s="285">
        <f t="shared" si="11"/>
        <v>2.7689592932116005</v>
      </c>
      <c r="L64" s="285">
        <f t="shared" si="11"/>
        <v>2.1746283190041429</v>
      </c>
      <c r="M64" s="285">
        <f>IF(E64=S$4,G64,IF(E64=T$4,H64,IF(E64=U$4,I64,IF(E64=V$4,J64,IF(E64=W$4,K64,L64)))))</f>
        <v>2.9238849570124281</v>
      </c>
      <c r="N64" s="104">
        <f t="shared" si="3"/>
        <v>6.0580134503384286E-2</v>
      </c>
      <c r="O64" s="104">
        <f t="shared" si="4"/>
        <v>0.45779851778130864</v>
      </c>
      <c r="P64" s="287"/>
    </row>
    <row r="65" spans="1:16" x14ac:dyDescent="0.25">
      <c r="A65" s="104" t="s">
        <v>200</v>
      </c>
      <c r="B65" s="104" t="s">
        <v>3585</v>
      </c>
      <c r="C65" s="104"/>
      <c r="D65" s="104"/>
      <c r="E65" s="105"/>
      <c r="F65" s="104"/>
      <c r="G65" s="104"/>
      <c r="H65" s="104"/>
      <c r="I65" s="104"/>
      <c r="J65" s="104"/>
      <c r="K65" s="104"/>
      <c r="L65" s="104"/>
      <c r="M65" s="104">
        <v>82</v>
      </c>
      <c r="N65" s="104">
        <f t="shared" si="3"/>
        <v>2.225831798511102E-3</v>
      </c>
      <c r="O65" s="104">
        <f t="shared" si="4"/>
        <v>2.158988792856209E-2</v>
      </c>
      <c r="P65" s="287"/>
    </row>
    <row r="66" spans="1:16" x14ac:dyDescent="0.25">
      <c r="A66" s="104" t="s">
        <v>204</v>
      </c>
      <c r="B66" s="104" t="s">
        <v>4327</v>
      </c>
      <c r="C66" s="104">
        <v>365</v>
      </c>
      <c r="D66" s="104">
        <v>8.8039177008120334E-2</v>
      </c>
      <c r="E66" s="286">
        <v>1</v>
      </c>
      <c r="F66" s="285">
        <f>IF(D66="&lt;0.2%",1/0.002,IF(D66="&gt;50%",1/0.5,1/D66))</f>
        <v>11.358579600394998</v>
      </c>
      <c r="G66" s="285">
        <f t="shared" ref="G66:L67" si="12">IF($F66&lt;5,LINEST(S$5:S$6,$R$5:$R$6)*$F66+INTERCEPT(S$5:S$6,$R$5:$R$6),IF($F66&lt;10,LINEST(S$6:S$7,$R$6:$R$7)*$F66+INTERCEPT(S$6:S$7,$R$6:$R$7),IF($F66&lt;25,LINEST(S$7:S$8,$R$7:$R$8)*$F66+INTERCEPT(S$7:S$8,$R$7:$R$8),IF($F66&lt;50,LINEST(S$8:S$9,$R$8:$R$9)*$F66+INTERCEPT(S$8:S$9,$R$8:$R$9),IF($F66&lt;100,LINEST(S$9:S$10,$R$9:$R$10)*$F66+INTERCEPT(S$9:S$10,$R$9:$R$10),IF($F66&lt;200,LINEST(S$10:S$11,$R$10:$R$11)*$F66+INTERCEPT(S$10:S$11,$R$10:$R$11),IF($F66&lt;500,LINEST(S$11:S$12,$R$11:$R$12)*$F66+INTERCEPT(S$11:S$12,$R$11:$R$12),S$12)))))))</f>
        <v>5.2630295520473993</v>
      </c>
      <c r="H66" s="285">
        <f t="shared" si="12"/>
        <v>10.417001906758832</v>
      </c>
      <c r="I66" s="285">
        <f t="shared" si="12"/>
        <v>20.91255195510643</v>
      </c>
      <c r="J66" s="285">
        <f t="shared" si="12"/>
        <v>6.8079447094228662</v>
      </c>
      <c r="K66" s="285">
        <f t="shared" si="12"/>
        <v>5.0902011440552997</v>
      </c>
      <c r="L66" s="285">
        <f t="shared" si="12"/>
        <v>3.1724575786877334</v>
      </c>
      <c r="M66" s="285">
        <f>IF(E66=S$4,G66,IF(E66=T$4,H66,IF(E66=U$4,I66,IF(E66=V$4,J66,IF(E66=W$4,K66,L66)))))</f>
        <v>5.2630295520473993</v>
      </c>
      <c r="N66" s="104">
        <f t="shared" ref="N66:N93" si="13">1-BETAINV(0.833,M66-1+1,1,0,1)</f>
        <v>3.4122203660105876E-2</v>
      </c>
      <c r="O66" s="104">
        <f t="shared" ref="O66:O93" si="14">1-BETAINV(0.167,M66-1+1,1,0,1)</f>
        <v>0.28827449680112482</v>
      </c>
      <c r="P66" s="287"/>
    </row>
    <row r="67" spans="1:16" x14ac:dyDescent="0.25">
      <c r="A67" s="104" t="s">
        <v>206</v>
      </c>
      <c r="B67" s="104" t="s">
        <v>4327</v>
      </c>
      <c r="C67" s="104">
        <v>41900</v>
      </c>
      <c r="D67" s="104">
        <v>0.15394527514571932</v>
      </c>
      <c r="E67" s="286">
        <v>1</v>
      </c>
      <c r="F67" s="285">
        <f>IF(D67="&lt;0.2%",1/0.002,IF(D67="&gt;50%",1/0.5,1/D67))</f>
        <v>6.4958148215554798</v>
      </c>
      <c r="G67" s="285">
        <f t="shared" si="12"/>
        <v>4.0487444464666433</v>
      </c>
      <c r="H67" s="285">
        <f t="shared" si="12"/>
        <v>8.1376563000710682</v>
      </c>
      <c r="I67" s="285">
        <f t="shared" si="12"/>
        <v>13.723220010919878</v>
      </c>
      <c r="J67" s="285">
        <f t="shared" si="12"/>
        <v>4.8880748179155198</v>
      </c>
      <c r="K67" s="285">
        <f t="shared" si="12"/>
        <v>3.848744446466644</v>
      </c>
      <c r="L67" s="285">
        <f t="shared" si="12"/>
        <v>2.6094140750177672</v>
      </c>
      <c r="M67" s="285">
        <f>IF(E67=S$4,G67,IF(E67=T$4,H67,IF(E67=U$4,I67,IF(E67=V$4,J67,IF(E67=W$4,K67,L67)))))</f>
        <v>4.0487444464666433</v>
      </c>
      <c r="N67" s="104">
        <f t="shared" si="13"/>
        <v>4.4127214713208907E-2</v>
      </c>
      <c r="O67" s="104">
        <f t="shared" si="14"/>
        <v>0.35728472110831244</v>
      </c>
      <c r="P67" s="287"/>
    </row>
    <row r="68" spans="1:16" x14ac:dyDescent="0.25">
      <c r="A68" s="104" t="s">
        <v>208</v>
      </c>
      <c r="B68" s="104" t="s">
        <v>4333</v>
      </c>
      <c r="C68" s="104"/>
      <c r="D68" s="104"/>
      <c r="E68" s="105"/>
      <c r="F68" s="104"/>
      <c r="G68" s="104"/>
      <c r="H68" s="104"/>
      <c r="I68" s="104"/>
      <c r="J68" s="104"/>
      <c r="K68" s="104"/>
      <c r="L68" s="104"/>
      <c r="M68" s="104">
        <v>23</v>
      </c>
      <c r="N68" s="104">
        <f t="shared" si="13"/>
        <v>7.9129454967692414E-3</v>
      </c>
      <c r="O68" s="104">
        <f t="shared" si="14"/>
        <v>7.4865101547239687E-2</v>
      </c>
      <c r="P68" s="287"/>
    </row>
    <row r="69" spans="1:16" x14ac:dyDescent="0.25">
      <c r="A69" s="104" t="s">
        <v>210</v>
      </c>
      <c r="B69" s="104" t="s">
        <v>3585</v>
      </c>
      <c r="C69" s="104"/>
      <c r="D69" s="104"/>
      <c r="E69" s="105"/>
      <c r="F69" s="104"/>
      <c r="G69" s="104"/>
      <c r="H69" s="104"/>
      <c r="I69" s="104"/>
      <c r="J69" s="104"/>
      <c r="K69" s="104"/>
      <c r="L69" s="104"/>
      <c r="M69" s="104">
        <v>35</v>
      </c>
      <c r="N69" s="104">
        <f t="shared" si="13"/>
        <v>5.2070144511677796E-3</v>
      </c>
      <c r="O69" s="104">
        <f t="shared" si="14"/>
        <v>4.9850598392022438E-2</v>
      </c>
      <c r="P69" s="287"/>
    </row>
    <row r="70" spans="1:16" x14ac:dyDescent="0.25">
      <c r="A70" s="104" t="s">
        <v>215</v>
      </c>
      <c r="B70" s="104" t="s">
        <v>4333</v>
      </c>
      <c r="C70" s="104"/>
      <c r="D70" s="104"/>
      <c r="E70" s="105"/>
      <c r="F70" s="104"/>
      <c r="G70" s="104"/>
      <c r="H70" s="104"/>
      <c r="I70" s="104"/>
      <c r="J70" s="104"/>
      <c r="K70" s="104"/>
      <c r="L70" s="104"/>
      <c r="M70" s="104">
        <v>35</v>
      </c>
      <c r="N70" s="104">
        <f t="shared" si="13"/>
        <v>5.2070144511677796E-3</v>
      </c>
      <c r="O70" s="104">
        <f t="shared" si="14"/>
        <v>4.9850598392022438E-2</v>
      </c>
      <c r="P70" s="287"/>
    </row>
    <row r="71" spans="1:16" x14ac:dyDescent="0.25">
      <c r="A71" s="104" t="s">
        <v>218</v>
      </c>
      <c r="B71" s="104" t="s">
        <v>4333</v>
      </c>
      <c r="C71" s="104"/>
      <c r="D71" s="104"/>
      <c r="E71" s="105"/>
      <c r="F71" s="104"/>
      <c r="G71" s="104"/>
      <c r="H71" s="104"/>
      <c r="I71" s="104"/>
      <c r="J71" s="104"/>
      <c r="K71" s="104"/>
      <c r="L71" s="104"/>
      <c r="M71" s="104">
        <v>12</v>
      </c>
      <c r="N71" s="104">
        <f t="shared" si="13"/>
        <v>1.5111461472122611E-2</v>
      </c>
      <c r="O71" s="104">
        <f t="shared" si="14"/>
        <v>0.13855734458519664</v>
      </c>
      <c r="P71" s="287"/>
    </row>
    <row r="72" spans="1:16" x14ac:dyDescent="0.25">
      <c r="A72" s="104" t="s">
        <v>220</v>
      </c>
      <c r="B72" s="104" t="s">
        <v>4333</v>
      </c>
      <c r="C72" s="104"/>
      <c r="D72" s="104"/>
      <c r="E72" s="105"/>
      <c r="F72" s="104"/>
      <c r="G72" s="104"/>
      <c r="H72" s="104"/>
      <c r="I72" s="104"/>
      <c r="J72" s="104"/>
      <c r="K72" s="104"/>
      <c r="L72" s="104"/>
      <c r="M72" s="104">
        <v>32</v>
      </c>
      <c r="N72" s="104">
        <f t="shared" si="13"/>
        <v>5.6937797932326006E-3</v>
      </c>
      <c r="O72" s="104">
        <f t="shared" si="14"/>
        <v>5.4394717390716552E-2</v>
      </c>
      <c r="P72" s="287"/>
    </row>
    <row r="73" spans="1:16" x14ac:dyDescent="0.25">
      <c r="A73" s="104" t="s">
        <v>222</v>
      </c>
      <c r="B73" s="104" t="s">
        <v>4333</v>
      </c>
      <c r="C73" s="104"/>
      <c r="D73" s="104"/>
      <c r="E73" s="105"/>
      <c r="F73" s="104"/>
      <c r="G73" s="104"/>
      <c r="H73" s="104"/>
      <c r="I73" s="104"/>
      <c r="J73" s="104"/>
      <c r="K73" s="104"/>
      <c r="L73" s="104"/>
      <c r="M73" s="104">
        <v>71</v>
      </c>
      <c r="N73" s="104">
        <f t="shared" si="13"/>
        <v>2.5702354546652817E-3</v>
      </c>
      <c r="O73" s="104">
        <f t="shared" si="14"/>
        <v>2.4892841607370597E-2</v>
      </c>
      <c r="P73" s="287"/>
    </row>
    <row r="74" spans="1:16" x14ac:dyDescent="0.25">
      <c r="A74" s="104" t="s">
        <v>226</v>
      </c>
      <c r="B74" s="104" t="s">
        <v>4333</v>
      </c>
      <c r="C74" s="104"/>
      <c r="D74" s="104"/>
      <c r="E74" s="105"/>
      <c r="F74" s="104"/>
      <c r="G74" s="104"/>
      <c r="H74" s="104"/>
      <c r="I74" s="104"/>
      <c r="J74" s="104"/>
      <c r="K74" s="104"/>
      <c r="L74" s="104"/>
      <c r="M74" s="104">
        <v>19</v>
      </c>
      <c r="N74" s="104">
        <f t="shared" si="13"/>
        <v>9.5708334806381412E-3</v>
      </c>
      <c r="O74" s="104">
        <f t="shared" si="14"/>
        <v>8.9897430352381624E-2</v>
      </c>
      <c r="P74" s="287"/>
    </row>
    <row r="75" spans="1:16" x14ac:dyDescent="0.25">
      <c r="A75" s="104" t="s">
        <v>228</v>
      </c>
      <c r="B75" s="104" t="s">
        <v>4333</v>
      </c>
      <c r="C75" s="104"/>
      <c r="D75" s="104"/>
      <c r="E75" s="105"/>
      <c r="F75" s="104"/>
      <c r="G75" s="104"/>
      <c r="H75" s="104"/>
      <c r="I75" s="104"/>
      <c r="J75" s="104"/>
      <c r="K75" s="104"/>
      <c r="L75" s="104"/>
      <c r="M75" s="104">
        <v>19</v>
      </c>
      <c r="N75" s="104">
        <f t="shared" si="13"/>
        <v>9.5708334806381412E-3</v>
      </c>
      <c r="O75" s="104">
        <f t="shared" si="14"/>
        <v>8.9897430352381624E-2</v>
      </c>
      <c r="P75" s="287"/>
    </row>
    <row r="76" spans="1:16" x14ac:dyDescent="0.25">
      <c r="A76" s="104" t="s">
        <v>230</v>
      </c>
      <c r="B76" s="104" t="s">
        <v>4333</v>
      </c>
      <c r="C76" s="104"/>
      <c r="D76" s="104"/>
      <c r="E76" s="105"/>
      <c r="F76" s="104"/>
      <c r="G76" s="104"/>
      <c r="H76" s="104"/>
      <c r="I76" s="104"/>
      <c r="J76" s="104"/>
      <c r="K76" s="104"/>
      <c r="L76" s="104"/>
      <c r="M76" s="104">
        <v>36</v>
      </c>
      <c r="N76" s="104">
        <f t="shared" si="13"/>
        <v>5.0627419248587824E-3</v>
      </c>
      <c r="O76" s="104">
        <f t="shared" si="14"/>
        <v>4.8500003851243756E-2</v>
      </c>
      <c r="P76" s="287"/>
    </row>
    <row r="77" spans="1:16" x14ac:dyDescent="0.25">
      <c r="A77" s="104" t="s">
        <v>232</v>
      </c>
      <c r="B77" s="104" t="s">
        <v>4333</v>
      </c>
      <c r="C77" s="104"/>
      <c r="D77" s="104"/>
      <c r="E77" s="105"/>
      <c r="F77" s="104"/>
      <c r="G77" s="104"/>
      <c r="H77" s="104"/>
      <c r="I77" s="104"/>
      <c r="J77" s="104"/>
      <c r="K77" s="104"/>
      <c r="L77" s="104"/>
      <c r="M77" s="104">
        <v>70</v>
      </c>
      <c r="N77" s="104">
        <f t="shared" si="13"/>
        <v>2.6069052029524808E-3</v>
      </c>
      <c r="O77" s="104">
        <f t="shared" si="14"/>
        <v>2.5243927124340759E-2</v>
      </c>
      <c r="P77" s="287"/>
    </row>
    <row r="78" spans="1:16" x14ac:dyDescent="0.25">
      <c r="A78" s="104" t="s">
        <v>235</v>
      </c>
      <c r="B78" s="104" t="s">
        <v>4327</v>
      </c>
      <c r="C78" s="104">
        <v>1600</v>
      </c>
      <c r="D78" s="104">
        <v>5.2791688442004846E-3</v>
      </c>
      <c r="E78" s="286">
        <v>1</v>
      </c>
      <c r="F78" s="285">
        <f>IF(D78="&lt;0.2%",1/0.002,IF(D78="&gt;50%",1/0.5,1/D78))</f>
        <v>189.4237576997686</v>
      </c>
      <c r="G78" s="285">
        <f t="shared" ref="G78:L78" si="15">IF($F78&lt;5,LINEST(S$5:S$6,$R$5:$R$6)*$F78+INTERCEPT(S$5:S$6,$R$5:$R$6),IF($F78&lt;10,LINEST(S$6:S$7,$R$6:$R$7)*$F78+INTERCEPT(S$6:S$7,$R$6:$R$7),IF($F78&lt;25,LINEST(S$7:S$8,$R$7:$R$8)*$F78+INTERCEPT(S$7:S$8,$R$7:$R$8),IF($F78&lt;50,LINEST(S$8:S$9,$R$8:$R$9)*$F78+INTERCEPT(S$8:S$9,$R$8:$R$9),IF($F78&lt;100,LINEST(S$9:S$10,$R$9:$R$10)*$F78+INTERCEPT(S$9:S$10,$R$9:$R$10),IF($F78&lt;200,LINEST(S$10:S$11,$R$10:$R$11)*$F78+INTERCEPT(S$10:S$11,$R$10:$R$11),IF($F78&lt;500,LINEST(S$11:S$12,$R$11:$R$12)*$F78+INTERCEPT(S$11:S$12,$R$11:$R$12),S$12)))))))</f>
        <v>9.3365425461986149</v>
      </c>
      <c r="H78" s="285">
        <f t="shared" si="15"/>
        <v>18.762508850096992</v>
      </c>
      <c r="I78" s="285">
        <f t="shared" si="15"/>
        <v>98.251125605644248</v>
      </c>
      <c r="J78" s="285">
        <f t="shared" si="15"/>
        <v>16.877898911695144</v>
      </c>
      <c r="K78" s="285">
        <f t="shared" si="15"/>
        <v>10.683661334697456</v>
      </c>
      <c r="L78" s="285">
        <f t="shared" si="15"/>
        <v>5.1682712730993075</v>
      </c>
      <c r="M78" s="285">
        <f>IF(E78=S$4,G78,IF(E78=T$4,H78,IF(E78=U$4,I78,IF(E78=V$4,J78,IF(E78=W$4,K78,L78)))))</f>
        <v>9.3365425461986149</v>
      </c>
      <c r="N78" s="104">
        <f t="shared" si="13"/>
        <v>1.9380328212596831E-2</v>
      </c>
      <c r="O78" s="104">
        <f t="shared" si="14"/>
        <v>0.17444075054118147</v>
      </c>
      <c r="P78" s="287"/>
    </row>
    <row r="79" spans="1:16" x14ac:dyDescent="0.25">
      <c r="A79" s="104" t="s">
        <v>237</v>
      </c>
      <c r="B79" s="104" t="s">
        <v>4333</v>
      </c>
      <c r="C79" s="104"/>
      <c r="D79" s="104"/>
      <c r="E79" s="105"/>
      <c r="F79" s="104"/>
      <c r="G79" s="104"/>
      <c r="H79" s="104"/>
      <c r="I79" s="104"/>
      <c r="J79" s="104"/>
      <c r="K79" s="104"/>
      <c r="L79" s="104"/>
      <c r="M79" s="104">
        <v>25</v>
      </c>
      <c r="N79" s="104">
        <f t="shared" si="13"/>
        <v>7.2822206693092806E-3</v>
      </c>
      <c r="O79" s="104">
        <f t="shared" si="14"/>
        <v>6.9087935274360079E-2</v>
      </c>
      <c r="P79" s="287"/>
    </row>
    <row r="80" spans="1:16" x14ac:dyDescent="0.25">
      <c r="A80" s="104" t="s">
        <v>239</v>
      </c>
      <c r="B80" s="104" t="s">
        <v>4327</v>
      </c>
      <c r="C80" s="104">
        <v>1500</v>
      </c>
      <c r="D80" s="104" t="s">
        <v>4372</v>
      </c>
      <c r="E80" s="286">
        <v>1</v>
      </c>
      <c r="F80" s="285">
        <f>IF(D80="&lt;0.2%",1/0.002,IF(D80="&gt;50%",1/0.5,1/D80))</f>
        <v>500</v>
      </c>
      <c r="G80" s="285">
        <f t="shared" ref="G80:L81" si="16">IF($F80&lt;5,LINEST(S$5:S$6,$R$5:$R$6)*$F80+INTERCEPT(S$5:S$6,$R$5:$R$6),IF($F80&lt;10,LINEST(S$6:S$7,$R$6:$R$7)*$F80+INTERCEPT(S$6:S$7,$R$6:$R$7),IF($F80&lt;25,LINEST(S$7:S$8,$R$7:$R$8)*$F80+INTERCEPT(S$7:S$8,$R$7:$R$8),IF($F80&lt;50,LINEST(S$8:S$9,$R$8:$R$9)*$F80+INTERCEPT(S$8:S$9,$R$8:$R$9),IF($F80&lt;100,LINEST(S$9:S$10,$R$9:$R$10)*$F80+INTERCEPT(S$9:S$10,$R$9:$R$10),IF($F80&lt;200,LINEST(S$10:S$11,$R$10:$R$11)*$F80+INTERCEPT(S$10:S$11,$R$10:$R$11),IF($F80&lt;500,LINEST(S$11:S$12,$R$11:$R$12)*$F80+INTERCEPT(S$11:S$12,$R$11:$R$12),S$12)))))))</f>
        <v>9.8000000000000007</v>
      </c>
      <c r="H80" s="285">
        <f t="shared" si="16"/>
        <v>20.100000000000001</v>
      </c>
      <c r="I80" s="285">
        <f t="shared" si="16"/>
        <v>128.5</v>
      </c>
      <c r="J80" s="285">
        <f t="shared" si="16"/>
        <v>19.399999999999999</v>
      </c>
      <c r="K80" s="285">
        <f t="shared" si="16"/>
        <v>11.8</v>
      </c>
      <c r="L80" s="285">
        <f t="shared" si="16"/>
        <v>5.5</v>
      </c>
      <c r="M80" s="285">
        <f>IF(E80=S$4,G80,IF(E80=T$4,H80,IF(E80=U$4,I80,IF(E80=V$4,J80,IF(E80=W$4,K80,L80)))))</f>
        <v>9.8000000000000007</v>
      </c>
      <c r="N80" s="104">
        <f t="shared" si="13"/>
        <v>1.8472321030518324E-2</v>
      </c>
      <c r="O80" s="104">
        <f t="shared" si="14"/>
        <v>0.16692259759502215</v>
      </c>
      <c r="P80" s="287"/>
    </row>
    <row r="81" spans="1:16" x14ac:dyDescent="0.25">
      <c r="A81" s="104" t="s">
        <v>241</v>
      </c>
      <c r="B81" s="104" t="s">
        <v>4327</v>
      </c>
      <c r="C81" s="104">
        <v>1640</v>
      </c>
      <c r="D81" s="104" t="s">
        <v>4372</v>
      </c>
      <c r="E81" s="286">
        <v>1</v>
      </c>
      <c r="F81" s="285">
        <f>IF(D81="&lt;0.2%",1/0.002,IF(D81="&gt;50%",1/0.5,1/D81))</f>
        <v>500</v>
      </c>
      <c r="G81" s="285">
        <f t="shared" si="16"/>
        <v>9.8000000000000007</v>
      </c>
      <c r="H81" s="285">
        <f t="shared" si="16"/>
        <v>20.100000000000001</v>
      </c>
      <c r="I81" s="285">
        <f t="shared" si="16"/>
        <v>128.5</v>
      </c>
      <c r="J81" s="285">
        <f t="shared" si="16"/>
        <v>19.399999999999999</v>
      </c>
      <c r="K81" s="285">
        <f t="shared" si="16"/>
        <v>11.8</v>
      </c>
      <c r="L81" s="285">
        <f t="shared" si="16"/>
        <v>5.5</v>
      </c>
      <c r="M81" s="285">
        <f>IF(E81=S$4,G81,IF(E81=T$4,H81,IF(E81=U$4,I81,IF(E81=V$4,J81,IF(E81=W$4,K81,L81)))))</f>
        <v>9.8000000000000007</v>
      </c>
      <c r="N81" s="104">
        <f t="shared" si="13"/>
        <v>1.8472321030518324E-2</v>
      </c>
      <c r="O81" s="104">
        <f t="shared" si="14"/>
        <v>0.16692259759502215</v>
      </c>
      <c r="P81" s="287"/>
    </row>
    <row r="82" spans="1:16" x14ac:dyDescent="0.25">
      <c r="A82" s="104" t="s">
        <v>243</v>
      </c>
      <c r="B82" s="104" t="s">
        <v>3585</v>
      </c>
      <c r="C82" s="104"/>
      <c r="D82" s="104"/>
      <c r="E82" s="105"/>
      <c r="F82" s="104"/>
      <c r="G82" s="104"/>
      <c r="H82" s="104"/>
      <c r="I82" s="104"/>
      <c r="J82" s="104"/>
      <c r="K82" s="104"/>
      <c r="L82" s="104"/>
      <c r="M82" s="104">
        <v>16</v>
      </c>
      <c r="N82" s="104">
        <f t="shared" si="13"/>
        <v>1.1355140458131352E-2</v>
      </c>
      <c r="O82" s="104">
        <f t="shared" si="14"/>
        <v>0.1058306495014173</v>
      </c>
      <c r="P82" s="287"/>
    </row>
    <row r="83" spans="1:16" x14ac:dyDescent="0.25">
      <c r="A83" s="104" t="s">
        <v>248</v>
      </c>
      <c r="B83" s="104" t="s">
        <v>4327</v>
      </c>
      <c r="C83" s="104">
        <v>915</v>
      </c>
      <c r="D83" s="104">
        <v>2.4581571594249865E-3</v>
      </c>
      <c r="E83" s="286">
        <v>1</v>
      </c>
      <c r="F83" s="285">
        <f>IF(D83="&lt;0.2%",1/0.002,IF(D83="&gt;50%",1/0.5,1/D83))</f>
        <v>406.80881454866807</v>
      </c>
      <c r="G83" s="285">
        <f t="shared" ref="G83:L83" si="17">IF($F83&lt;5,LINEST(S$5:S$6,$R$5:$R$6)*$F83+INTERCEPT(S$5:S$6,$R$5:$R$6),IF($F83&lt;10,LINEST(S$6:S$7,$R$6:$R$7)*$F83+INTERCEPT(S$6:S$7,$R$6:$R$7),IF($F83&lt;25,LINEST(S$7:S$8,$R$7:$R$8)*$F83+INTERCEPT(S$7:S$8,$R$7:$R$8),IF($F83&lt;50,LINEST(S$8:S$9,$R$8:$R$9)*$F83+INTERCEPT(S$8:S$9,$R$8:$R$9),IF($F83&lt;100,LINEST(S$9:S$10,$R$9:$R$10)*$F83+INTERCEPT(S$9:S$10,$R$9:$R$10),IF($F83&lt;200,LINEST(S$10:S$11,$R$10:$R$11)*$F83+INTERCEPT(S$10:S$11,$R$10:$R$11),IF($F83&lt;500,LINEST(S$11:S$12,$R$11:$R$12)*$F83+INTERCEPT(S$11:S$12,$R$11:$R$12),S$12)))))))</f>
        <v>9.675745086064893</v>
      </c>
      <c r="H83" s="285">
        <f t="shared" si="17"/>
        <v>19.727235258194675</v>
      </c>
      <c r="I83" s="285">
        <f t="shared" si="17"/>
        <v>119.8953472099937</v>
      </c>
      <c r="J83" s="285">
        <f t="shared" si="17"/>
        <v>18.685534244873121</v>
      </c>
      <c r="K83" s="285">
        <f t="shared" si="17"/>
        <v>11.489362715162228</v>
      </c>
      <c r="L83" s="285">
        <f t="shared" si="17"/>
        <v>5.4068088145486684</v>
      </c>
      <c r="M83" s="285">
        <f>IF(E83=S$4,G83,IF(E83=T$4,H83,IF(E83=U$4,I83,IF(E83=V$4,J83,IF(E83=W$4,K83,L83)))))</f>
        <v>9.675745086064893</v>
      </c>
      <c r="N83" s="104">
        <f t="shared" si="13"/>
        <v>1.8707307910508009E-2</v>
      </c>
      <c r="O83" s="104">
        <f t="shared" si="14"/>
        <v>0.16887412390700418</v>
      </c>
      <c r="P83" s="287"/>
    </row>
    <row r="84" spans="1:16" x14ac:dyDescent="0.25">
      <c r="A84" s="104" t="s">
        <v>250</v>
      </c>
      <c r="B84" s="104" t="s">
        <v>4333</v>
      </c>
      <c r="C84" s="104"/>
      <c r="D84" s="104"/>
      <c r="E84" s="105"/>
      <c r="F84" s="104"/>
      <c r="G84" s="104"/>
      <c r="H84" s="104"/>
      <c r="I84" s="104"/>
      <c r="J84" s="104"/>
      <c r="K84" s="104"/>
      <c r="L84" s="104"/>
      <c r="M84" s="104">
        <v>10</v>
      </c>
      <c r="N84" s="104">
        <f t="shared" si="13"/>
        <v>1.8106239831579218E-2</v>
      </c>
      <c r="O84" s="104">
        <f t="shared" si="14"/>
        <v>0.16387415644390924</v>
      </c>
      <c r="P84" s="287"/>
    </row>
    <row r="85" spans="1:16" x14ac:dyDescent="0.25">
      <c r="A85" s="104" t="s">
        <v>252</v>
      </c>
      <c r="B85" s="104" t="s">
        <v>4327</v>
      </c>
      <c r="C85" s="104">
        <v>524</v>
      </c>
      <c r="D85" s="104">
        <v>7.4873012636785446E-2</v>
      </c>
      <c r="E85" s="286">
        <v>1</v>
      </c>
      <c r="F85" s="285">
        <f>IF(D85="&lt;0.2%",1/0.002,IF(D85="&gt;50%",1/0.5,1/D85))</f>
        <v>13.355947153496739</v>
      </c>
      <c r="G85" s="285">
        <f t="shared" ref="G85:L86" si="18">IF($F85&lt;5,LINEST(S$5:S$6,$R$5:$R$6)*$F85+INTERCEPT(S$5:S$6,$R$5:$R$6),IF($F85&lt;10,LINEST(S$6:S$7,$R$6:$R$7)*$F85+INTERCEPT(S$6:S$7,$R$6:$R$7),IF($F85&lt;25,LINEST(S$7:S$8,$R$7:$R$8)*$F85+INTERCEPT(S$7:S$8,$R$7:$R$8),IF($F85&lt;50,LINEST(S$8:S$9,$R$8:$R$9)*$F85+INTERCEPT(S$8:S$9,$R$8:$R$9),IF($F85&lt;100,LINEST(S$9:S$10,$R$9:$R$10)*$F85+INTERCEPT(S$9:S$10,$R$9:$R$10),IF($F85&lt;200,LINEST(S$10:S$11,$R$10:$R$11)*$F85+INTERCEPT(S$10:S$11,$R$10:$R$11),IF($F85&lt;500,LINEST(S$11:S$12,$R$11:$R$12)*$F85+INTERCEPT(S$11:S$12,$R$11:$R$12),S$12)))))))</f>
        <v>5.5027136584196086</v>
      </c>
      <c r="H85" s="285">
        <f t="shared" si="18"/>
        <v>10.883054335815906</v>
      </c>
      <c r="I85" s="285">
        <f t="shared" si="18"/>
        <v>23.136287830893032</v>
      </c>
      <c r="J85" s="285">
        <f t="shared" si="18"/>
        <v>7.2606813547925935</v>
      </c>
      <c r="K85" s="285">
        <f t="shared" si="18"/>
        <v>5.3698326014895432</v>
      </c>
      <c r="L85" s="285">
        <f t="shared" si="18"/>
        <v>3.2789838481864928</v>
      </c>
      <c r="M85" s="285">
        <f>IF(E85=S$4,G85,IF(E85=T$4,H85,IF(E85=U$4,I85,IF(E85=V$4,J85,IF(E85=W$4,K85,L85)))))</f>
        <v>5.5027136584196086</v>
      </c>
      <c r="N85" s="104">
        <f t="shared" si="13"/>
        <v>3.2660473896077846E-2</v>
      </c>
      <c r="O85" s="104">
        <f t="shared" si="14"/>
        <v>0.27765376090273763</v>
      </c>
      <c r="P85" s="287"/>
    </row>
    <row r="86" spans="1:16" x14ac:dyDescent="0.25">
      <c r="A86" s="104" t="s">
        <v>254</v>
      </c>
      <c r="B86" s="104" t="s">
        <v>4327</v>
      </c>
      <c r="C86" s="104">
        <v>442</v>
      </c>
      <c r="D86" s="104">
        <v>2.4019112621353465E-3</v>
      </c>
      <c r="E86" s="286">
        <v>1</v>
      </c>
      <c r="F86" s="285">
        <f>IF(D86="&lt;0.2%",1/0.002,IF(D86="&gt;50%",1/0.5,1/D86))</f>
        <v>416.33511435846316</v>
      </c>
      <c r="G86" s="285">
        <f t="shared" si="18"/>
        <v>9.6884468191446196</v>
      </c>
      <c r="H86" s="285">
        <f t="shared" si="18"/>
        <v>19.765340457433854</v>
      </c>
      <c r="I86" s="285">
        <f t="shared" si="18"/>
        <v>120.77494222576478</v>
      </c>
      <c r="J86" s="285">
        <f t="shared" si="18"/>
        <v>18.75856921008155</v>
      </c>
      <c r="K86" s="285">
        <f t="shared" si="18"/>
        <v>11.521117047861546</v>
      </c>
      <c r="L86" s="285">
        <f t="shared" si="18"/>
        <v>5.4163351143584633</v>
      </c>
      <c r="M86" s="285">
        <f>IF(E86=S$4,G86,IF(E86=T$4,H86,IF(E86=U$4,I86,IF(E86=V$4,J86,IF(E86=W$4,K86,L86)))))</f>
        <v>9.6884468191446196</v>
      </c>
      <c r="N86" s="104">
        <f t="shared" si="13"/>
        <v>1.8683012831153922E-2</v>
      </c>
      <c r="O86" s="104">
        <f t="shared" si="14"/>
        <v>0.16867254781475094</v>
      </c>
      <c r="P86" s="287"/>
    </row>
    <row r="87" spans="1:16" x14ac:dyDescent="0.25">
      <c r="A87" s="104" t="s">
        <v>256</v>
      </c>
      <c r="B87" s="104" t="s">
        <v>4333</v>
      </c>
      <c r="C87" s="104"/>
      <c r="D87" s="104"/>
      <c r="E87" s="105"/>
      <c r="F87" s="104"/>
      <c r="G87" s="104"/>
      <c r="H87" s="104"/>
      <c r="I87" s="104"/>
      <c r="J87" s="104"/>
      <c r="K87" s="104"/>
      <c r="L87" s="104"/>
      <c r="M87" s="104">
        <v>60</v>
      </c>
      <c r="N87" s="104">
        <f t="shared" si="13"/>
        <v>3.0407282065978425E-3</v>
      </c>
      <c r="O87" s="104">
        <f t="shared" si="14"/>
        <v>2.9388853337570131E-2</v>
      </c>
      <c r="P87" s="287"/>
    </row>
    <row r="88" spans="1:16" x14ac:dyDescent="0.25">
      <c r="A88" s="104" t="s">
        <v>259</v>
      </c>
      <c r="B88" s="104" t="s">
        <v>4327</v>
      </c>
      <c r="C88" s="104">
        <v>312</v>
      </c>
      <c r="D88" s="104">
        <v>9.6122575925910534E-3</v>
      </c>
      <c r="E88" s="286">
        <v>1</v>
      </c>
      <c r="F88" s="285">
        <f>IF(D88="&lt;0.2%",1/0.002,IF(D88="&gt;50%",1/0.5,1/D88))</f>
        <v>104.03383288133904</v>
      </c>
      <c r="G88" s="285">
        <f t="shared" ref="G88:L89" si="19">IF($F88&lt;5,LINEST(S$5:S$6,$R$5:$R$6)*$F88+INTERCEPT(S$5:S$6,$R$5:$R$6),IF($F88&lt;10,LINEST(S$6:S$7,$R$6:$R$7)*$F88+INTERCEPT(S$6:S$7,$R$6:$R$7),IF($F88&lt;25,LINEST(S$7:S$8,$R$7:$R$8)*$F88+INTERCEPT(S$7:S$8,$R$7:$R$8),IF($F88&lt;50,LINEST(S$8:S$9,$R$8:$R$9)*$F88+INTERCEPT(S$8:S$9,$R$8:$R$9),IF($F88&lt;100,LINEST(S$9:S$10,$R$9:$R$10)*$F88+INTERCEPT(S$9:S$10,$R$9:$R$10),IF($F88&lt;200,LINEST(S$10:S$11,$R$10:$R$11)*$F88+INTERCEPT(S$10:S$11,$R$10:$R$11),IF($F88&lt;500,LINEST(S$11:S$12,$R$11:$R$12)*$F88+INTERCEPT(S$11:S$12,$R$11:$R$12),S$12)))))))</f>
        <v>8.8242029972880367</v>
      </c>
      <c r="H88" s="285">
        <f t="shared" si="19"/>
        <v>17.65243982745741</v>
      </c>
      <c r="I88" s="285">
        <f t="shared" si="19"/>
        <v>77.672153724402719</v>
      </c>
      <c r="J88" s="285">
        <f t="shared" si="19"/>
        <v>15.084710490508121</v>
      </c>
      <c r="K88" s="285">
        <f t="shared" si="19"/>
        <v>9.744372161694729</v>
      </c>
      <c r="L88" s="285">
        <f t="shared" si="19"/>
        <v>4.9121014986440183</v>
      </c>
      <c r="M88" s="285">
        <f>IF(E88=S$4,G88,IF(E88=T$4,H88,IF(E88=U$4,I88,IF(E88=V$4,J88,IF(E88=W$4,K88,L88)))))</f>
        <v>8.8242029972880367</v>
      </c>
      <c r="N88" s="104">
        <f t="shared" si="13"/>
        <v>2.0493956288730963E-2</v>
      </c>
      <c r="O88" s="104">
        <f t="shared" si="14"/>
        <v>0.18357820288849969</v>
      </c>
      <c r="P88" s="287"/>
    </row>
    <row r="89" spans="1:16" x14ac:dyDescent="0.25">
      <c r="A89" s="104" t="s">
        <v>261</v>
      </c>
      <c r="B89" s="104" t="s">
        <v>4327</v>
      </c>
      <c r="C89" s="104">
        <v>331</v>
      </c>
      <c r="D89" s="104">
        <v>5.9889317676176751E-2</v>
      </c>
      <c r="E89" s="286">
        <v>1</v>
      </c>
      <c r="F89" s="285">
        <f>IF(D89="&lt;0.2%",1/0.002,IF(D89="&gt;50%",1/0.5,1/D89))</f>
        <v>16.697468577067927</v>
      </c>
      <c r="G89" s="285">
        <f t="shared" si="19"/>
        <v>5.9036962292481512</v>
      </c>
      <c r="H89" s="285">
        <f t="shared" si="19"/>
        <v>11.662742667982517</v>
      </c>
      <c r="I89" s="285">
        <f t="shared" si="19"/>
        <v>26.856515015802291</v>
      </c>
      <c r="J89" s="285">
        <f t="shared" si="19"/>
        <v>8.0180928774687299</v>
      </c>
      <c r="K89" s="285">
        <f t="shared" si="19"/>
        <v>5.837645600789509</v>
      </c>
      <c r="L89" s="285">
        <f t="shared" si="19"/>
        <v>3.4571983241102897</v>
      </c>
      <c r="M89" s="285">
        <f>IF(E89=S$4,G89,IF(E89=T$4,H89,IF(E89=U$4,I89,IF(E89=V$4,J89,IF(E89=W$4,K89,L89)))))</f>
        <v>5.9036962292481512</v>
      </c>
      <c r="N89" s="104">
        <f t="shared" si="13"/>
        <v>3.047631955037533E-2</v>
      </c>
      <c r="O89" s="104">
        <f t="shared" si="14"/>
        <v>0.26151868447366988</v>
      </c>
      <c r="P89" s="287"/>
    </row>
    <row r="90" spans="1:16" x14ac:dyDescent="0.25">
      <c r="A90" s="104" t="s">
        <v>263</v>
      </c>
      <c r="B90" s="104" t="s">
        <v>4333</v>
      </c>
      <c r="C90" s="104"/>
      <c r="D90" s="104"/>
      <c r="E90" s="105"/>
      <c r="F90" s="104"/>
      <c r="G90" s="104"/>
      <c r="H90" s="104"/>
      <c r="I90" s="104"/>
      <c r="J90" s="104"/>
      <c r="K90" s="104"/>
      <c r="L90" s="104"/>
      <c r="M90" s="104">
        <v>100</v>
      </c>
      <c r="N90" s="104">
        <f t="shared" si="13"/>
        <v>1.8255480246212041E-3</v>
      </c>
      <c r="O90" s="104">
        <f t="shared" si="14"/>
        <v>1.7738403607966191E-2</v>
      </c>
      <c r="P90" s="287"/>
    </row>
    <row r="91" spans="1:16" x14ac:dyDescent="0.25">
      <c r="A91" s="104" t="s">
        <v>266</v>
      </c>
      <c r="B91" s="104" t="s">
        <v>4327</v>
      </c>
      <c r="C91" s="104">
        <v>220</v>
      </c>
      <c r="D91" s="104">
        <v>0.20328193606578598</v>
      </c>
      <c r="E91" s="286">
        <v>1</v>
      </c>
      <c r="F91" s="285">
        <f>IF(D91="&lt;0.2%",1/0.002,IF(D91="&gt;50%",1/0.5,1/D91))</f>
        <v>4.9192762492993012</v>
      </c>
      <c r="G91" s="285">
        <f t="shared" ref="G91:L93" si="20">IF($F91&lt;5,LINEST(S$5:S$6,$R$5:$R$6)*$F91+INTERCEPT(S$5:S$6,$R$5:$R$6),IF($F91&lt;10,LINEST(S$6:S$7,$R$6:$R$7)*$F91+INTERCEPT(S$6:S$7,$R$6:$R$7),IF($F91&lt;25,LINEST(S$7:S$8,$R$7:$R$8)*$F91+INTERCEPT(S$7:S$8,$R$7:$R$8),IF($F91&lt;50,LINEST(S$8:S$9,$R$8:$R$9)*$F91+INTERCEPT(S$8:S$9,$R$8:$R$9),IF($F91&lt;100,LINEST(S$9:S$10,$R$9:$R$10)*$F91+INTERCEPT(S$9:S$10,$R$9:$R$10),IF($F91&lt;200,LINEST(S$10:S$11,$R$10:$R$11)*$F91+INTERCEPT(S$10:S$11,$R$10:$R$11),IF($F91&lt;500,LINEST(S$11:S$12,$R$11:$R$12)*$F91+INTERCEPT(S$11:S$12,$R$11:$R$12),S$12)))))))</f>
        <v>3.5596381246496507</v>
      </c>
      <c r="H91" s="285">
        <f t="shared" si="20"/>
        <v>7.2219670409893242</v>
      </c>
      <c r="I91" s="285">
        <f t="shared" si="20"/>
        <v>11.141243290288632</v>
      </c>
      <c r="J91" s="285">
        <f t="shared" si="20"/>
        <v>4.1542565412696044</v>
      </c>
      <c r="K91" s="285">
        <f t="shared" si="20"/>
        <v>3.3623289163396746</v>
      </c>
      <c r="L91" s="285">
        <f t="shared" si="20"/>
        <v>2.3865460415498836</v>
      </c>
      <c r="M91" s="285">
        <f>IF(E91=S$4,G91,IF(E91=T$4,H91,IF(E91=U$4,I91,IF(E91=V$4,J91,IF(E91=W$4,K91,L91)))))</f>
        <v>3.5596381246496507</v>
      </c>
      <c r="N91" s="104">
        <f t="shared" si="13"/>
        <v>5.0036313965238444E-2</v>
      </c>
      <c r="O91" s="104">
        <f t="shared" si="14"/>
        <v>0.39516107380859822</v>
      </c>
      <c r="P91" s="287"/>
    </row>
    <row r="92" spans="1:16" x14ac:dyDescent="0.25">
      <c r="A92" s="104" t="s">
        <v>268</v>
      </c>
      <c r="B92" s="104" t="s">
        <v>4327</v>
      </c>
      <c r="C92" s="104">
        <v>262</v>
      </c>
      <c r="D92" s="104" t="s">
        <v>4373</v>
      </c>
      <c r="E92" s="286">
        <v>1</v>
      </c>
      <c r="F92" s="285">
        <f>IF(D92="&lt;0.2%",1/0.002,IF(D92="&gt;50%",1/0.5,1/D92))</f>
        <v>2</v>
      </c>
      <c r="G92" s="285">
        <f t="shared" si="20"/>
        <v>2.1</v>
      </c>
      <c r="H92" s="285">
        <f t="shared" si="20"/>
        <v>4.4000000000000004</v>
      </c>
      <c r="I92" s="285">
        <f t="shared" si="20"/>
        <v>5.4000000000000021</v>
      </c>
      <c r="J92" s="285">
        <f t="shared" si="20"/>
        <v>2.5</v>
      </c>
      <c r="K92" s="285">
        <f t="shared" si="20"/>
        <v>2.0000000000000009</v>
      </c>
      <c r="L92" s="285">
        <f t="shared" si="20"/>
        <v>1.9000000000000001</v>
      </c>
      <c r="M92" s="285">
        <f>IF(E92=S$4,G92,IF(E92=T$4,H92,IF(E92=U$4,I92,IF(E92=V$4,J92,IF(E92=W$4,K92,L92)))))</f>
        <v>2.1</v>
      </c>
      <c r="N92" s="104">
        <f t="shared" si="13"/>
        <v>8.3332349067241074E-2</v>
      </c>
      <c r="O92" s="104">
        <f t="shared" si="14"/>
        <v>0.5735530758934867</v>
      </c>
      <c r="P92" s="287"/>
    </row>
    <row r="93" spans="1:16" x14ac:dyDescent="0.25">
      <c r="A93" s="104" t="s">
        <v>270</v>
      </c>
      <c r="B93" s="104" t="s">
        <v>4327</v>
      </c>
      <c r="C93" s="104">
        <v>3440</v>
      </c>
      <c r="D93" s="104">
        <v>0.10141467090365508</v>
      </c>
      <c r="E93" s="286">
        <v>1</v>
      </c>
      <c r="F93" s="285">
        <f>IF(D93="&lt;0.2%",1/0.002,IF(D93="&gt;50%",1/0.5,1/D93))</f>
        <v>9.8605062866102458</v>
      </c>
      <c r="G93" s="285">
        <f t="shared" si="20"/>
        <v>5.0581518859830723</v>
      </c>
      <c r="H93" s="285">
        <f t="shared" si="20"/>
        <v>10.021883520501735</v>
      </c>
      <c r="I93" s="285">
        <f t="shared" si="20"/>
        <v>19.174020184308596</v>
      </c>
      <c r="J93" s="285">
        <f t="shared" si="20"/>
        <v>6.4358328918407111</v>
      </c>
      <c r="K93" s="285">
        <f t="shared" si="20"/>
        <v>4.858151885983073</v>
      </c>
      <c r="L93" s="285">
        <f t="shared" si="20"/>
        <v>3.0804708801254344</v>
      </c>
      <c r="M93" s="285">
        <f>IF(E93=S$4,G93,IF(E93=T$4,H93,IF(E93=U$4,I93,IF(E93=V$4,J93,IF(E93=W$4,K93,L93)))))</f>
        <v>5.0581518859830723</v>
      </c>
      <c r="N93" s="104">
        <f t="shared" si="13"/>
        <v>3.5479497191365006E-2</v>
      </c>
      <c r="O93" s="104">
        <f t="shared" si="14"/>
        <v>0.29801064236012675</v>
      </c>
      <c r="P93" s="287"/>
    </row>
    <row r="94" spans="1:16" x14ac:dyDescent="0.25">
      <c r="A94" s="104" t="s">
        <v>272</v>
      </c>
      <c r="B94" s="104" t="s">
        <v>4396</v>
      </c>
      <c r="C94" s="104">
        <v>21000</v>
      </c>
      <c r="D94" s="104">
        <v>0.13767535129589725</v>
      </c>
      <c r="E94" s="105"/>
      <c r="F94" s="104"/>
      <c r="G94" s="104"/>
      <c r="H94" s="104"/>
      <c r="I94" s="104"/>
      <c r="J94" s="104"/>
      <c r="K94" s="104"/>
      <c r="L94" s="104"/>
      <c r="M94" s="288">
        <v>83.083951317991136</v>
      </c>
      <c r="N94" s="104">
        <v>2.1968244970297368E-3</v>
      </c>
      <c r="O94" s="104">
        <v>2.1311239431802131E-2</v>
      </c>
      <c r="P94" s="287"/>
    </row>
    <row r="95" spans="1:16" x14ac:dyDescent="0.25">
      <c r="A95" s="104" t="s">
        <v>274</v>
      </c>
      <c r="B95" s="104" t="s">
        <v>4396</v>
      </c>
      <c r="C95" s="104">
        <v>39000</v>
      </c>
      <c r="D95" s="104">
        <v>1.1443994979464786E-2</v>
      </c>
      <c r="E95" s="105"/>
      <c r="F95" s="104"/>
      <c r="G95" s="104"/>
      <c r="H95" s="104"/>
      <c r="I95" s="104"/>
      <c r="J95" s="104"/>
      <c r="K95" s="104"/>
      <c r="L95" s="104"/>
      <c r="M95" s="288">
        <v>75.20621793020959</v>
      </c>
      <c r="N95" s="104">
        <v>2.4266589985671994E-3</v>
      </c>
      <c r="O95" s="104">
        <v>2.3517111146608927E-2</v>
      </c>
      <c r="P95" s="287"/>
    </row>
    <row r="96" spans="1:16" x14ac:dyDescent="0.25">
      <c r="A96" s="104" t="s">
        <v>277</v>
      </c>
      <c r="B96" s="104" t="s">
        <v>4396</v>
      </c>
      <c r="C96" s="104">
        <v>40000</v>
      </c>
      <c r="D96" s="104">
        <v>8.5707051379135951E-3</v>
      </c>
      <c r="E96" s="105"/>
      <c r="F96" s="104"/>
      <c r="G96" s="104"/>
      <c r="H96" s="104"/>
      <c r="I96" s="104"/>
      <c r="J96" s="104"/>
      <c r="K96" s="104"/>
      <c r="L96" s="104"/>
      <c r="M96" s="288">
        <v>64.609320680893433</v>
      </c>
      <c r="N96" s="104">
        <v>2.8241049547996777E-3</v>
      </c>
      <c r="O96" s="104">
        <v>2.7321126745215474E-2</v>
      </c>
      <c r="P96" s="287"/>
    </row>
    <row r="97" spans="1:16" x14ac:dyDescent="0.25">
      <c r="A97" s="104" t="s">
        <v>280</v>
      </c>
      <c r="B97" s="104" t="s">
        <v>4327</v>
      </c>
      <c r="C97" s="104">
        <v>710</v>
      </c>
      <c r="D97" s="104">
        <v>2.4989067961741572E-2</v>
      </c>
      <c r="E97" s="286">
        <v>1</v>
      </c>
      <c r="F97" s="285">
        <f>IF(D97="&lt;0.2%",1/0.002,IF(D97="&gt;50%",1/0.5,1/D97))</f>
        <v>40.017498913165014</v>
      </c>
      <c r="G97" s="285">
        <f t="shared" ref="G97:L98" si="21">IF($F97&lt;5,LINEST(S$5:S$6,$R$5:$R$6)*$F97+INTERCEPT(S$5:S$6,$R$5:$R$6),IF($F97&lt;10,LINEST(S$6:S$7,$R$6:$R$7)*$F97+INTERCEPT(S$6:S$7,$R$6:$R$7),IF($F97&lt;25,LINEST(S$7:S$8,$R$7:$R$8)*$F97+INTERCEPT(S$7:S$8,$R$7:$R$8),IF($F97&lt;50,LINEST(S$8:S$9,$R$8:$R$9)*$F97+INTERCEPT(S$8:S$9,$R$8:$R$9),IF($F97&lt;100,LINEST(S$9:S$10,$R$9:$R$10)*$F97+INTERCEPT(S$9:S$10,$R$9:$R$10),IF($F97&lt;200,LINEST(S$10:S$11,$R$10:$R$11)*$F97+INTERCEPT(S$10:S$11,$R$10:$R$11),IF($F97&lt;500,LINEST(S$11:S$12,$R$11:$R$12)*$F97+INTERCEPT(S$11:S$12,$R$11:$R$12),S$12)))))))</f>
        <v>7.5607699521792604</v>
      </c>
      <c r="H97" s="285">
        <f t="shared" si="21"/>
        <v>14.921539904358522</v>
      </c>
      <c r="I97" s="285">
        <f t="shared" si="21"/>
        <v>46.972669213131468</v>
      </c>
      <c r="J97" s="285">
        <f t="shared" si="21"/>
        <v>11.521889882621821</v>
      </c>
      <c r="K97" s="285">
        <f t="shared" si="21"/>
        <v>7.901049934789901</v>
      </c>
      <c r="L97" s="285">
        <f t="shared" si="21"/>
        <v>4.2604199739159601</v>
      </c>
      <c r="M97" s="285">
        <f>IF(E97=S$4,G97,IF(E97=T$4,H97,IF(E97=U$4,I97,IF(E97=V$4,J97,IF(E97=W$4,K97,L97)))))</f>
        <v>7.5607699521792604</v>
      </c>
      <c r="N97" s="104">
        <f t="shared" ref="N97:N128" si="22">1-BETAINV(0.833,M97-1+1,1,0,1)</f>
        <v>2.387738210548207E-2</v>
      </c>
      <c r="O97" s="104">
        <f t="shared" ref="O97:O128" si="23">1-BETAINV(0.167,M97-1+1,1,0,1)</f>
        <v>0.21078525866972109</v>
      </c>
      <c r="P97" s="287"/>
    </row>
    <row r="98" spans="1:16" x14ac:dyDescent="0.25">
      <c r="A98" s="104" t="s">
        <v>282</v>
      </c>
      <c r="B98" s="104" t="s">
        <v>4327</v>
      </c>
      <c r="C98" s="104">
        <v>1530</v>
      </c>
      <c r="D98" s="104" t="s">
        <v>4372</v>
      </c>
      <c r="E98" s="286">
        <v>1</v>
      </c>
      <c r="F98" s="285">
        <f>IF(D98="&lt;0.2%",1/0.002,IF(D98="&gt;50%",1/0.5,1/D98))</f>
        <v>500</v>
      </c>
      <c r="G98" s="285">
        <f t="shared" si="21"/>
        <v>9.8000000000000007</v>
      </c>
      <c r="H98" s="285">
        <f t="shared" si="21"/>
        <v>20.100000000000001</v>
      </c>
      <c r="I98" s="285">
        <f t="shared" si="21"/>
        <v>128.5</v>
      </c>
      <c r="J98" s="285">
        <f t="shared" si="21"/>
        <v>19.399999999999999</v>
      </c>
      <c r="K98" s="285">
        <f t="shared" si="21"/>
        <v>11.8</v>
      </c>
      <c r="L98" s="285">
        <f t="shared" si="21"/>
        <v>5.5</v>
      </c>
      <c r="M98" s="285">
        <f>IF(E98=S$4,G98,IF(E98=T$4,H98,IF(E98=U$4,I98,IF(E98=V$4,J98,IF(E98=W$4,K98,L98)))))</f>
        <v>9.8000000000000007</v>
      </c>
      <c r="N98" s="104">
        <f t="shared" si="22"/>
        <v>1.8472321030518324E-2</v>
      </c>
      <c r="O98" s="104">
        <f t="shared" si="23"/>
        <v>0.16692259759502215</v>
      </c>
      <c r="P98" s="287"/>
    </row>
    <row r="99" spans="1:16" x14ac:dyDescent="0.25">
      <c r="A99" s="104" t="s">
        <v>284</v>
      </c>
      <c r="B99" s="104" t="s">
        <v>3585</v>
      </c>
      <c r="C99" s="104"/>
      <c r="D99" s="104"/>
      <c r="E99" s="105"/>
      <c r="F99" s="104"/>
      <c r="G99" s="104"/>
      <c r="H99" s="104"/>
      <c r="I99" s="104"/>
      <c r="J99" s="104"/>
      <c r="K99" s="104"/>
      <c r="L99" s="104"/>
      <c r="M99" s="104">
        <v>31</v>
      </c>
      <c r="N99" s="104">
        <f t="shared" si="22"/>
        <v>5.8769093584254417E-3</v>
      </c>
      <c r="O99" s="104">
        <f t="shared" si="23"/>
        <v>5.6099235634859634E-2</v>
      </c>
      <c r="P99" s="287"/>
    </row>
    <row r="100" spans="1:16" x14ac:dyDescent="0.25">
      <c r="A100" s="104" t="s">
        <v>291</v>
      </c>
      <c r="B100" s="104" t="s">
        <v>4327</v>
      </c>
      <c r="C100" s="104">
        <v>10300</v>
      </c>
      <c r="D100" s="104">
        <v>1.2268717234178234E-2</v>
      </c>
      <c r="E100" s="286">
        <v>1</v>
      </c>
      <c r="F100" s="285">
        <f>IF(D100="&lt;0.2%",1/0.002,IF(D100="&gt;50%",1/0.5,1/D100))</f>
        <v>81.508113758967127</v>
      </c>
      <c r="G100" s="285">
        <f t="shared" ref="G100:L103" si="24">IF($F100&lt;5,LINEST(S$5:S$6,$R$5:$R$6)*$F100+INTERCEPT(S$5:S$6,$R$5:$R$6),IF($F100&lt;10,LINEST(S$6:S$7,$R$6:$R$7)*$F100+INTERCEPT(S$6:S$7,$R$6:$R$7),IF($F100&lt;25,LINEST(S$7:S$8,$R$7:$R$8)*$F100+INTERCEPT(S$7:S$8,$R$7:$R$8),IF($F100&lt;50,LINEST(S$8:S$9,$R$8:$R$9)*$F100+INTERCEPT(S$8:S$9,$R$8:$R$9),IF($F100&lt;100,LINEST(S$9:S$10,$R$9:$R$10)*$F100+INTERCEPT(S$9:S$10,$R$9:$R$10),IF($F100&lt;200,LINEST(S$10:S$11,$R$10:$R$11)*$F100+INTERCEPT(S$10:S$11,$R$10:$R$11),IF($F100&lt;500,LINEST(S$11:S$12,$R$11:$R$12)*$F100+INTERCEPT(S$11:S$12,$R$11:$R$12),S$12)))))))</f>
        <v>8.5041298201434756</v>
      </c>
      <c r="H100" s="285">
        <f t="shared" si="24"/>
        <v>16.934292095322817</v>
      </c>
      <c r="I100" s="285">
        <f t="shared" si="24"/>
        <v>68.378651191535212</v>
      </c>
      <c r="J100" s="285">
        <f t="shared" si="24"/>
        <v>14.112389460430423</v>
      </c>
      <c r="K100" s="285">
        <f t="shared" si="24"/>
        <v>9.2561947302152117</v>
      </c>
      <c r="L100" s="285">
        <f t="shared" si="24"/>
        <v>4.7520649100717378</v>
      </c>
      <c r="M100" s="285">
        <f>IF(E100=S$4,G100,IF(E100=T$4,H100,IF(E100=U$4,I100,IF(E100=V$4,J100,IF(E100=W$4,K100,L100)))))</f>
        <v>8.5041298201434756</v>
      </c>
      <c r="N100" s="104">
        <f t="shared" si="22"/>
        <v>2.1257039296651348E-2</v>
      </c>
      <c r="O100" s="104">
        <f t="shared" si="23"/>
        <v>0.18978685114760618</v>
      </c>
      <c r="P100" s="287"/>
    </row>
    <row r="101" spans="1:16" x14ac:dyDescent="0.25">
      <c r="A101" s="104" t="s">
        <v>293</v>
      </c>
      <c r="B101" s="104" t="s">
        <v>4327</v>
      </c>
      <c r="C101" s="104">
        <v>197</v>
      </c>
      <c r="D101" s="104" t="s">
        <v>4372</v>
      </c>
      <c r="E101" s="286">
        <v>1</v>
      </c>
      <c r="F101" s="285">
        <f>IF(D101="&lt;0.2%",1/0.002,IF(D101="&gt;50%",1/0.5,1/D101))</f>
        <v>500</v>
      </c>
      <c r="G101" s="285">
        <f t="shared" si="24"/>
        <v>9.8000000000000007</v>
      </c>
      <c r="H101" s="285">
        <f t="shared" si="24"/>
        <v>20.100000000000001</v>
      </c>
      <c r="I101" s="285">
        <f t="shared" si="24"/>
        <v>128.5</v>
      </c>
      <c r="J101" s="285">
        <f t="shared" si="24"/>
        <v>19.399999999999999</v>
      </c>
      <c r="K101" s="285">
        <f t="shared" si="24"/>
        <v>11.8</v>
      </c>
      <c r="L101" s="285">
        <f t="shared" si="24"/>
        <v>5.5</v>
      </c>
      <c r="M101" s="285">
        <f>IF(E101=S$4,G101,IF(E101=T$4,H101,IF(E101=U$4,I101,IF(E101=V$4,J101,IF(E101=W$4,K101,L101)))))</f>
        <v>9.8000000000000007</v>
      </c>
      <c r="N101" s="104">
        <f t="shared" si="22"/>
        <v>1.8472321030518324E-2</v>
      </c>
      <c r="O101" s="104">
        <f t="shared" si="23"/>
        <v>0.16692259759502215</v>
      </c>
      <c r="P101" s="287"/>
    </row>
    <row r="102" spans="1:16" x14ac:dyDescent="0.25">
      <c r="A102" s="104" t="s">
        <v>295</v>
      </c>
      <c r="B102" s="104" t="s">
        <v>4327</v>
      </c>
      <c r="C102" s="104">
        <v>2610</v>
      </c>
      <c r="D102" s="104">
        <v>1.6421302409870508E-2</v>
      </c>
      <c r="E102" s="286">
        <v>1</v>
      </c>
      <c r="F102" s="285">
        <f>IF(D102="&lt;0.2%",1/0.002,IF(D102="&gt;50%",1/0.5,1/D102))</f>
        <v>60.896509609306051</v>
      </c>
      <c r="G102" s="285">
        <f t="shared" si="24"/>
        <v>8.1743441537488977</v>
      </c>
      <c r="H102" s="285">
        <f t="shared" si="24"/>
        <v>16.192274345935019</v>
      </c>
      <c r="I102" s="285">
        <f t="shared" si="24"/>
        <v>59.103429324187729</v>
      </c>
      <c r="J102" s="285">
        <f t="shared" si="24"/>
        <v>13.123032461246691</v>
      </c>
      <c r="K102" s="285">
        <f t="shared" si="24"/>
        <v>8.7615162306233447</v>
      </c>
      <c r="L102" s="285">
        <f t="shared" si="24"/>
        <v>4.5871720768744488</v>
      </c>
      <c r="M102" s="285">
        <f>IF(E102=S$4,G102,IF(E102=T$4,H102,IF(E102=U$4,I102,IF(E102=V$4,J102,IF(E102=W$4,K102,L102)))))</f>
        <v>8.1743441537488977</v>
      </c>
      <c r="N102" s="104">
        <f t="shared" si="22"/>
        <v>2.210508525051269E-2</v>
      </c>
      <c r="O102" s="104">
        <f t="shared" si="23"/>
        <v>0.19663701542281697</v>
      </c>
      <c r="P102" s="287"/>
    </row>
    <row r="103" spans="1:16" x14ac:dyDescent="0.25">
      <c r="A103" s="104" t="s">
        <v>297</v>
      </c>
      <c r="B103" s="104" t="s">
        <v>4327</v>
      </c>
      <c r="C103" s="104">
        <v>178</v>
      </c>
      <c r="D103" s="104" t="s">
        <v>4372</v>
      </c>
      <c r="E103" s="286">
        <v>1</v>
      </c>
      <c r="F103" s="285">
        <f>IF(D103="&lt;0.2%",1/0.002,IF(D103="&gt;50%",1/0.5,1/D103))</f>
        <v>500</v>
      </c>
      <c r="G103" s="285">
        <f t="shared" si="24"/>
        <v>9.8000000000000007</v>
      </c>
      <c r="H103" s="285">
        <f t="shared" si="24"/>
        <v>20.100000000000001</v>
      </c>
      <c r="I103" s="285">
        <f t="shared" si="24"/>
        <v>128.5</v>
      </c>
      <c r="J103" s="285">
        <f t="shared" si="24"/>
        <v>19.399999999999999</v>
      </c>
      <c r="K103" s="285">
        <f t="shared" si="24"/>
        <v>11.8</v>
      </c>
      <c r="L103" s="285">
        <f t="shared" si="24"/>
        <v>5.5</v>
      </c>
      <c r="M103" s="285">
        <f>IF(E103=S$4,G103,IF(E103=T$4,H103,IF(E103=U$4,I103,IF(E103=V$4,J103,IF(E103=W$4,K103,L103)))))</f>
        <v>9.8000000000000007</v>
      </c>
      <c r="N103" s="104">
        <f t="shared" si="22"/>
        <v>1.8472321030518324E-2</v>
      </c>
      <c r="O103" s="104">
        <f t="shared" si="23"/>
        <v>0.16692259759502215</v>
      </c>
      <c r="P103" s="287"/>
    </row>
    <row r="104" spans="1:16" x14ac:dyDescent="0.25">
      <c r="A104" s="104" t="s">
        <v>299</v>
      </c>
      <c r="B104" s="104" t="s">
        <v>3585</v>
      </c>
      <c r="C104" s="104"/>
      <c r="D104" s="104"/>
      <c r="E104" s="105"/>
      <c r="F104" s="104"/>
      <c r="G104" s="104"/>
      <c r="H104" s="104"/>
      <c r="I104" s="104"/>
      <c r="J104" s="104"/>
      <c r="K104" s="104"/>
      <c r="L104" s="104"/>
      <c r="M104" s="104">
        <v>84</v>
      </c>
      <c r="N104" s="104">
        <f t="shared" si="22"/>
        <v>2.1728934228907315E-3</v>
      </c>
      <c r="O104" s="104">
        <f t="shared" si="23"/>
        <v>2.1081300297047467E-2</v>
      </c>
      <c r="P104" s="287"/>
    </row>
    <row r="105" spans="1:16" x14ac:dyDescent="0.25">
      <c r="A105" s="104" t="s">
        <v>302</v>
      </c>
      <c r="B105" s="104" t="s">
        <v>4327</v>
      </c>
      <c r="C105" s="104">
        <v>7080</v>
      </c>
      <c r="D105" s="104">
        <v>0.34603068716127161</v>
      </c>
      <c r="E105" s="286">
        <v>1</v>
      </c>
      <c r="F105" s="285">
        <f t="shared" ref="F105:F126" si="25">IF(D105="&lt;0.2%",1/0.002,IF(D105="&gt;50%",1/0.5,1/D105))</f>
        <v>2.8899171001384003</v>
      </c>
      <c r="G105" s="285">
        <f t="shared" ref="G105:G126" si="26">IF($F105&lt;5,LINEST(S$5:S$6,$R$5:$R$6)*$F105+INTERCEPT(S$5:S$6,$R$5:$R$6),IF($F105&lt;10,LINEST(S$6:S$7,$R$6:$R$7)*$F105+INTERCEPT(S$6:S$7,$R$6:$R$7),IF($F105&lt;25,LINEST(S$7:S$8,$R$7:$R$8)*$F105+INTERCEPT(S$7:S$8,$R$7:$R$8),IF($F105&lt;50,LINEST(S$8:S$9,$R$8:$R$9)*$F105+INTERCEPT(S$8:S$9,$R$8:$R$9),IF($F105&lt;100,LINEST(S$9:S$10,$R$9:$R$10)*$F105+INTERCEPT(S$9:S$10,$R$9:$R$10),IF($F105&lt;200,LINEST(S$10:S$11,$R$10:$R$11)*$F105+INTERCEPT(S$10:S$11,$R$10:$R$11),IF($F105&lt;500,LINEST(S$11:S$12,$R$11:$R$12)*$F105+INTERCEPT(S$11:S$12,$R$11:$R$12),S$12)))))))</f>
        <v>2.5449585500692002</v>
      </c>
      <c r="H105" s="285">
        <f t="shared" ref="H105:H126" si="27">IF($F105&lt;5,LINEST(T$5:T$6,$R$5:$R$6)*$F105+INTERCEPT(T$5:T$6,$R$5:$R$6),IF($F105&lt;10,LINEST(T$6:T$7,$R$6:$R$7)*$F105+INTERCEPT(T$6:T$7,$R$6:$R$7),IF($F105&lt;25,LINEST(T$7:T$8,$R$7:$R$8)*$F105+INTERCEPT(T$7:T$8,$R$7:$R$8),IF($F105&lt;50,LINEST(T$8:T$9,$R$8:$R$9)*$F105+INTERCEPT(T$8:T$9,$R$8:$R$9),IF($F105&lt;100,LINEST(T$9:T$10,$R$9:$R$10)*$F105+INTERCEPT(T$9:T$10,$R$9:$R$10),IF($F105&lt;200,LINEST(T$10:T$11,$R$10:$R$11)*$F105+INTERCEPT(T$10:T$11,$R$10:$R$11),IF($F105&lt;500,LINEST(T$11:T$12,$R$11:$R$12)*$F105+INTERCEPT(T$11:T$12,$R$11:$R$12),T$12)))))))</f>
        <v>5.2602531968004538</v>
      </c>
      <c r="I105" s="285">
        <f t="shared" ref="I105:I126" si="28">IF($F105&lt;5,LINEST(U$5:U$6,$R$5:$R$6)*$F105+INTERCEPT(U$5:U$6,$R$5:$R$6),IF($F105&lt;10,LINEST(U$6:U$7,$R$6:$R$7)*$F105+INTERCEPT(U$6:U$7,$R$6:$R$7),IF($F105&lt;25,LINEST(U$7:U$8,$R$7:$R$8)*$F105+INTERCEPT(U$7:U$8,$R$7:$R$8),IF($F105&lt;50,LINEST(U$8:U$9,$R$8:$R$9)*$F105+INTERCEPT(U$8:U$9,$R$8:$R$9),IF($F105&lt;100,LINEST(U$9:U$10,$R$9:$R$10)*$F105+INTERCEPT(U$9:U$10,$R$9:$R$10),IF($F105&lt;200,LINEST(U$10:U$11,$R$10:$R$11)*$F105+INTERCEPT(U$10:U$11,$R$10:$R$11),IF($F105&lt;500,LINEST(U$11:U$12,$R$11:$R$12)*$F105+INTERCEPT(U$11:U$12,$R$11:$R$12),U$12)))))))</f>
        <v>7.1501702969388576</v>
      </c>
      <c r="J105" s="285">
        <f t="shared" ref="J105:J126" si="29">IF($F105&lt;5,LINEST(V$5:V$6,$R$5:$R$6)*$F105+INTERCEPT(V$5:V$6,$R$5:$R$6),IF($F105&lt;10,LINEST(V$6:V$7,$R$6:$R$7)*$F105+INTERCEPT(V$6:V$7,$R$6:$R$7),IF($F105&lt;25,LINEST(V$7:V$8,$R$7:$R$8)*$F105+INTERCEPT(V$7:V$8,$R$7:$R$8),IF($F105&lt;50,LINEST(V$8:V$9,$R$8:$R$9)*$F105+INTERCEPT(V$8:V$9,$R$8:$R$9),IF($F105&lt;100,LINEST(V$9:V$10,$R$9:$R$10)*$F105+INTERCEPT(V$9:V$10,$R$9:$R$10),IF($F105&lt;200,LINEST(V$10:V$11,$R$10:$R$11)*$F105+INTERCEPT(V$10:V$11,$R$10:$R$11),IF($F105&lt;500,LINEST(V$11:V$12,$R$11:$R$12)*$F105+INTERCEPT(V$11:V$12,$R$11:$R$12),V$12)))))))</f>
        <v>3.0042863567450935</v>
      </c>
      <c r="K105" s="285">
        <f t="shared" ref="K105:K126" si="30">IF($F105&lt;5,LINEST(W$5:W$6,$R$5:$R$6)*$F105+INTERCEPT(W$5:W$6,$R$5:$R$6),IF($F105&lt;10,LINEST(W$6:W$7,$R$6:$R$7)*$F105+INTERCEPT(W$6:W$7,$R$6:$R$7),IF($F105&lt;25,LINEST(W$7:W$8,$R$7:$R$8)*$F105+INTERCEPT(W$7:W$8,$R$7:$R$8),IF($F105&lt;50,LINEST(W$8:W$9,$R$8:$R$9)*$F105+INTERCEPT(W$8:W$9,$R$8:$R$9),IF($F105&lt;100,LINEST(W$9:W$10,$R$9:$R$10)*$F105+INTERCEPT(W$9:W$10,$R$9:$R$10),IF($F105&lt;200,LINEST(W$10:W$11,$R$10:$R$11)*$F105+INTERCEPT(W$10:W$11,$R$10:$R$11),IF($F105&lt;500,LINEST(W$11:W$12,$R$11:$R$12)*$F105+INTERCEPT(W$11:W$12,$R$11:$R$12),W$12)))))))</f>
        <v>2.4152946467312542</v>
      </c>
      <c r="L105" s="285">
        <f t="shared" ref="L105:L126" si="31">IF($F105&lt;5,LINEST(X$5:X$6,$R$5:$R$6)*$F105+INTERCEPT(X$5:X$6,$R$5:$R$6),IF($F105&lt;10,LINEST(X$6:X$7,$R$6:$R$7)*$F105+INTERCEPT(X$6:X$7,$R$6:$R$7),IF($F105&lt;25,LINEST(X$7:X$8,$R$7:$R$8)*$F105+INTERCEPT(X$7:X$8,$R$7:$R$8),IF($F105&lt;50,LINEST(X$8:X$9,$R$8:$R$9)*$F105+INTERCEPT(X$8:X$9,$R$8:$R$9),IF($F105&lt;100,LINEST(X$9:X$10,$R$9:$R$10)*$F105+INTERCEPT(X$9:X$10,$R$9:$R$10),IF($F105&lt;200,LINEST(X$10:X$11,$R$10:$R$11)*$F105+INTERCEPT(X$10:X$11,$R$10:$R$11),IF($F105&lt;500,LINEST(X$11:X$12,$R$11:$R$12)*$F105+INTERCEPT(X$11:X$12,$R$11:$R$12),X$12)))))))</f>
        <v>2.0483195166897334</v>
      </c>
      <c r="M105" s="285">
        <f t="shared" ref="M105:M126" si="32">IF(E105=S$4,G105,IF(E105=T$4,H105,IF(E105=U$4,I105,IF(E105=V$4,J105,IF(E105=W$4,K105,L105)))))</f>
        <v>2.5449585500692002</v>
      </c>
      <c r="N105" s="104">
        <f t="shared" si="22"/>
        <v>6.9280643575359235E-2</v>
      </c>
      <c r="O105" s="104">
        <f t="shared" si="23"/>
        <v>0.50502974525549826</v>
      </c>
      <c r="P105" s="287"/>
    </row>
    <row r="106" spans="1:16" x14ac:dyDescent="0.25">
      <c r="A106" s="104" t="s">
        <v>307</v>
      </c>
      <c r="B106" s="104" t="s">
        <v>4327</v>
      </c>
      <c r="C106" s="104">
        <v>6130</v>
      </c>
      <c r="D106" s="104">
        <v>0.45357594002411078</v>
      </c>
      <c r="E106" s="286">
        <v>1</v>
      </c>
      <c r="F106" s="285">
        <f t="shared" si="25"/>
        <v>2.2047024803538804</v>
      </c>
      <c r="G106" s="285">
        <f t="shared" si="26"/>
        <v>2.2023512401769403</v>
      </c>
      <c r="H106" s="285">
        <f t="shared" si="27"/>
        <v>4.5978790643420844</v>
      </c>
      <c r="I106" s="285">
        <f t="shared" si="28"/>
        <v>5.8025815446959674</v>
      </c>
      <c r="J106" s="285">
        <f t="shared" si="29"/>
        <v>2.615998072200532</v>
      </c>
      <c r="K106" s="285">
        <f t="shared" si="30"/>
        <v>2.0955278241651447</v>
      </c>
      <c r="L106" s="285">
        <f t="shared" si="31"/>
        <v>1.9341170800589802</v>
      </c>
      <c r="M106" s="285">
        <f t="shared" si="32"/>
        <v>2.2023512401769403</v>
      </c>
      <c r="N106" s="104">
        <f t="shared" si="22"/>
        <v>7.961813026255804E-2</v>
      </c>
      <c r="O106" s="104">
        <f t="shared" si="23"/>
        <v>0.55632342347220276</v>
      </c>
      <c r="P106" s="287"/>
    </row>
    <row r="107" spans="1:16" x14ac:dyDescent="0.25">
      <c r="A107" s="104" t="s">
        <v>309</v>
      </c>
      <c r="B107" s="104" t="s">
        <v>4327</v>
      </c>
      <c r="C107" s="104">
        <v>605</v>
      </c>
      <c r="D107" s="104">
        <v>5.4483598624660373E-2</v>
      </c>
      <c r="E107" s="286">
        <v>1</v>
      </c>
      <c r="F107" s="285">
        <f t="shared" si="25"/>
        <v>18.35414739927586</v>
      </c>
      <c r="G107" s="285">
        <f t="shared" si="26"/>
        <v>6.102497687913103</v>
      </c>
      <c r="H107" s="285">
        <f t="shared" si="27"/>
        <v>12.049301059831034</v>
      </c>
      <c r="I107" s="285">
        <f t="shared" si="28"/>
        <v>28.700950771193789</v>
      </c>
      <c r="J107" s="285">
        <f t="shared" si="29"/>
        <v>8.3936067438358606</v>
      </c>
      <c r="K107" s="285">
        <f t="shared" si="30"/>
        <v>6.0695806358986202</v>
      </c>
      <c r="L107" s="285">
        <f t="shared" si="31"/>
        <v>3.5455545279613792</v>
      </c>
      <c r="M107" s="285">
        <f t="shared" si="32"/>
        <v>6.102497687913103</v>
      </c>
      <c r="N107" s="104">
        <f t="shared" si="22"/>
        <v>2.9498282516020935E-2</v>
      </c>
      <c r="O107" s="104">
        <f t="shared" si="23"/>
        <v>0.25418927599544516</v>
      </c>
      <c r="P107" s="287"/>
    </row>
    <row r="108" spans="1:16" x14ac:dyDescent="0.25">
      <c r="A108" s="104" t="s">
        <v>311</v>
      </c>
      <c r="B108" s="104" t="s">
        <v>4327</v>
      </c>
      <c r="C108" s="104">
        <v>7820</v>
      </c>
      <c r="D108" s="104">
        <v>7.0768907241080554E-3</v>
      </c>
      <c r="E108" s="286">
        <v>1</v>
      </c>
      <c r="F108" s="285">
        <f t="shared" si="25"/>
        <v>141.30499381506789</v>
      </c>
      <c r="G108" s="285">
        <f t="shared" si="26"/>
        <v>9.0478299628904093</v>
      </c>
      <c r="H108" s="285">
        <f t="shared" si="27"/>
        <v>18.136964919595883</v>
      </c>
      <c r="I108" s="285">
        <f t="shared" si="28"/>
        <v>86.654503509431379</v>
      </c>
      <c r="J108" s="285">
        <f t="shared" si="29"/>
        <v>15.867404870116427</v>
      </c>
      <c r="K108" s="285">
        <f t="shared" si="30"/>
        <v>10.154354931965747</v>
      </c>
      <c r="L108" s="285">
        <f t="shared" si="31"/>
        <v>5.0239149814452047</v>
      </c>
      <c r="M108" s="285">
        <f t="shared" si="32"/>
        <v>9.0478299628904093</v>
      </c>
      <c r="N108" s="104">
        <f t="shared" si="22"/>
        <v>1.9992523780145488E-2</v>
      </c>
      <c r="O108" s="104">
        <f t="shared" si="23"/>
        <v>0.17947518875357615</v>
      </c>
      <c r="P108" s="287"/>
    </row>
    <row r="109" spans="1:16" x14ac:dyDescent="0.25">
      <c r="A109" s="104" t="s">
        <v>314</v>
      </c>
      <c r="B109" s="104" t="s">
        <v>4327</v>
      </c>
      <c r="C109" s="104">
        <v>7830</v>
      </c>
      <c r="D109" s="104">
        <v>0.21000416623618517</v>
      </c>
      <c r="E109" s="286">
        <v>1</v>
      </c>
      <c r="F109" s="285">
        <f t="shared" si="25"/>
        <v>4.7618102913031306</v>
      </c>
      <c r="G109" s="285">
        <f t="shared" si="26"/>
        <v>3.4809051456515654</v>
      </c>
      <c r="H109" s="285">
        <f t="shared" si="27"/>
        <v>7.0697499482596928</v>
      </c>
      <c r="I109" s="285">
        <f t="shared" si="28"/>
        <v>10.83156023956283</v>
      </c>
      <c r="J109" s="285">
        <f t="shared" si="29"/>
        <v>4.0650258317384411</v>
      </c>
      <c r="K109" s="285">
        <f t="shared" si="30"/>
        <v>3.2888448026081285</v>
      </c>
      <c r="L109" s="285">
        <f t="shared" si="31"/>
        <v>2.3603017152171888</v>
      </c>
      <c r="M109" s="285">
        <f t="shared" si="32"/>
        <v>3.4809051456515654</v>
      </c>
      <c r="N109" s="104">
        <f t="shared" si="22"/>
        <v>5.1138623422391394E-2</v>
      </c>
      <c r="O109" s="104">
        <f t="shared" si="23"/>
        <v>0.40200060569034024</v>
      </c>
      <c r="P109" s="287"/>
    </row>
    <row r="110" spans="1:16" x14ac:dyDescent="0.25">
      <c r="A110" s="104" t="s">
        <v>316</v>
      </c>
      <c r="B110" s="104" t="s">
        <v>4327</v>
      </c>
      <c r="C110" s="104">
        <v>7510</v>
      </c>
      <c r="D110" s="104">
        <v>0.23855289771944727</v>
      </c>
      <c r="E110" s="286">
        <v>1</v>
      </c>
      <c r="F110" s="285">
        <f t="shared" si="25"/>
        <v>4.1919423723624636</v>
      </c>
      <c r="G110" s="285">
        <f t="shared" si="26"/>
        <v>3.1959711861812319</v>
      </c>
      <c r="H110" s="285">
        <f t="shared" si="27"/>
        <v>6.5188776266170478</v>
      </c>
      <c r="I110" s="285">
        <f t="shared" si="28"/>
        <v>9.7108199989795168</v>
      </c>
      <c r="J110" s="285">
        <f t="shared" si="29"/>
        <v>3.7421006776720631</v>
      </c>
      <c r="K110" s="285">
        <f t="shared" si="30"/>
        <v>3.022906440435817</v>
      </c>
      <c r="L110" s="285">
        <f t="shared" si="31"/>
        <v>2.2653237287270773</v>
      </c>
      <c r="M110" s="285">
        <f t="shared" si="32"/>
        <v>3.1959711861812319</v>
      </c>
      <c r="N110" s="104">
        <f t="shared" si="22"/>
        <v>5.5568851425511046E-2</v>
      </c>
      <c r="O110" s="104">
        <f t="shared" si="23"/>
        <v>0.42879408216447901</v>
      </c>
      <c r="P110" s="287"/>
    </row>
    <row r="111" spans="1:16" x14ac:dyDescent="0.25">
      <c r="A111" s="104" t="s">
        <v>319</v>
      </c>
      <c r="B111" s="104" t="s">
        <v>4327</v>
      </c>
      <c r="C111" s="104">
        <v>1690</v>
      </c>
      <c r="D111" s="104" t="s">
        <v>4373</v>
      </c>
      <c r="E111" s="286">
        <v>1</v>
      </c>
      <c r="F111" s="285">
        <f t="shared" si="25"/>
        <v>2</v>
      </c>
      <c r="G111" s="285">
        <f t="shared" si="26"/>
        <v>2.1</v>
      </c>
      <c r="H111" s="285">
        <f t="shared" si="27"/>
        <v>4.4000000000000004</v>
      </c>
      <c r="I111" s="285">
        <f t="shared" si="28"/>
        <v>5.4000000000000021</v>
      </c>
      <c r="J111" s="285">
        <f t="shared" si="29"/>
        <v>2.5</v>
      </c>
      <c r="K111" s="285">
        <f t="shared" si="30"/>
        <v>2.0000000000000009</v>
      </c>
      <c r="L111" s="285">
        <f t="shared" si="31"/>
        <v>1.9000000000000001</v>
      </c>
      <c r="M111" s="285">
        <f t="shared" si="32"/>
        <v>2.1</v>
      </c>
      <c r="N111" s="104">
        <f t="shared" si="22"/>
        <v>8.3332349067241074E-2</v>
      </c>
      <c r="O111" s="104">
        <f t="shared" si="23"/>
        <v>0.5735530758934867</v>
      </c>
      <c r="P111" s="287"/>
    </row>
    <row r="112" spans="1:16" x14ac:dyDescent="0.25">
      <c r="A112" s="104" t="s">
        <v>322</v>
      </c>
      <c r="B112" s="104" t="s">
        <v>4327</v>
      </c>
      <c r="C112" s="104">
        <v>1660</v>
      </c>
      <c r="D112" s="104" t="s">
        <v>4373</v>
      </c>
      <c r="E112" s="286">
        <v>1</v>
      </c>
      <c r="F112" s="285">
        <f t="shared" si="25"/>
        <v>2</v>
      </c>
      <c r="G112" s="285">
        <f t="shared" si="26"/>
        <v>2.1</v>
      </c>
      <c r="H112" s="285">
        <f t="shared" si="27"/>
        <v>4.4000000000000004</v>
      </c>
      <c r="I112" s="285">
        <f t="shared" si="28"/>
        <v>5.4000000000000021</v>
      </c>
      <c r="J112" s="285">
        <f t="shared" si="29"/>
        <v>2.5</v>
      </c>
      <c r="K112" s="285">
        <f t="shared" si="30"/>
        <v>2.0000000000000009</v>
      </c>
      <c r="L112" s="285">
        <f t="shared" si="31"/>
        <v>1.9000000000000001</v>
      </c>
      <c r="M112" s="285">
        <f t="shared" si="32"/>
        <v>2.1</v>
      </c>
      <c r="N112" s="104">
        <f t="shared" si="22"/>
        <v>8.3332349067241074E-2</v>
      </c>
      <c r="O112" s="104">
        <f t="shared" si="23"/>
        <v>0.5735530758934867</v>
      </c>
      <c r="P112" s="287"/>
    </row>
    <row r="113" spans="1:16" x14ac:dyDescent="0.25">
      <c r="A113" s="104" t="s">
        <v>324</v>
      </c>
      <c r="B113" s="104" t="s">
        <v>4327</v>
      </c>
      <c r="C113" s="104">
        <v>370</v>
      </c>
      <c r="D113" s="104" t="s">
        <v>4372</v>
      </c>
      <c r="E113" s="286">
        <v>1</v>
      </c>
      <c r="F113" s="285">
        <f t="shared" si="25"/>
        <v>500</v>
      </c>
      <c r="G113" s="285">
        <f t="shared" si="26"/>
        <v>9.8000000000000007</v>
      </c>
      <c r="H113" s="285">
        <f t="shared" si="27"/>
        <v>20.100000000000001</v>
      </c>
      <c r="I113" s="285">
        <f t="shared" si="28"/>
        <v>128.5</v>
      </c>
      <c r="J113" s="285">
        <f t="shared" si="29"/>
        <v>19.399999999999999</v>
      </c>
      <c r="K113" s="285">
        <f t="shared" si="30"/>
        <v>11.8</v>
      </c>
      <c r="L113" s="285">
        <f t="shared" si="31"/>
        <v>5.5</v>
      </c>
      <c r="M113" s="285">
        <f t="shared" si="32"/>
        <v>9.8000000000000007</v>
      </c>
      <c r="N113" s="104">
        <f t="shared" si="22"/>
        <v>1.8472321030518324E-2</v>
      </c>
      <c r="O113" s="104">
        <f t="shared" si="23"/>
        <v>0.16692259759502215</v>
      </c>
      <c r="P113" s="287"/>
    </row>
    <row r="114" spans="1:16" x14ac:dyDescent="0.25">
      <c r="A114" s="104" t="s">
        <v>326</v>
      </c>
      <c r="B114" s="104" t="s">
        <v>4327</v>
      </c>
      <c r="C114" s="104">
        <v>1600</v>
      </c>
      <c r="D114" s="104" t="s">
        <v>4372</v>
      </c>
      <c r="E114" s="286">
        <v>1</v>
      </c>
      <c r="F114" s="285">
        <f t="shared" si="25"/>
        <v>500</v>
      </c>
      <c r="G114" s="285">
        <f t="shared" si="26"/>
        <v>9.8000000000000007</v>
      </c>
      <c r="H114" s="285">
        <f t="shared" si="27"/>
        <v>20.100000000000001</v>
      </c>
      <c r="I114" s="285">
        <f t="shared" si="28"/>
        <v>128.5</v>
      </c>
      <c r="J114" s="285">
        <f t="shared" si="29"/>
        <v>19.399999999999999</v>
      </c>
      <c r="K114" s="285">
        <f t="shared" si="30"/>
        <v>11.8</v>
      </c>
      <c r="L114" s="285">
        <f t="shared" si="31"/>
        <v>5.5</v>
      </c>
      <c r="M114" s="285">
        <f t="shared" si="32"/>
        <v>9.8000000000000007</v>
      </c>
      <c r="N114" s="104">
        <f t="shared" si="22"/>
        <v>1.8472321030518324E-2</v>
      </c>
      <c r="O114" s="104">
        <f t="shared" si="23"/>
        <v>0.16692259759502215</v>
      </c>
      <c r="P114" s="287"/>
    </row>
    <row r="115" spans="1:16" x14ac:dyDescent="0.25">
      <c r="A115" s="104" t="s">
        <v>328</v>
      </c>
      <c r="B115" s="104" t="s">
        <v>4327</v>
      </c>
      <c r="C115" s="104">
        <v>17300</v>
      </c>
      <c r="D115" s="104">
        <v>0.16363777127164986</v>
      </c>
      <c r="E115" s="286">
        <v>1</v>
      </c>
      <c r="F115" s="285">
        <f t="shared" si="25"/>
        <v>6.1110585424677524</v>
      </c>
      <c r="G115" s="285">
        <f t="shared" si="26"/>
        <v>3.9333175627403252</v>
      </c>
      <c r="H115" s="285">
        <f t="shared" si="27"/>
        <v>7.9221927837819397</v>
      </c>
      <c r="I115" s="285">
        <f t="shared" si="28"/>
        <v>13.09991483879776</v>
      </c>
      <c r="J115" s="285">
        <f t="shared" si="29"/>
        <v>4.7110869295351652</v>
      </c>
      <c r="K115" s="285">
        <f t="shared" si="30"/>
        <v>3.7333175627403254</v>
      </c>
      <c r="L115" s="285">
        <f t="shared" si="31"/>
        <v>2.5555481959454851</v>
      </c>
      <c r="M115" s="285">
        <f t="shared" si="32"/>
        <v>3.9333175627403252</v>
      </c>
      <c r="N115" s="104">
        <f t="shared" si="22"/>
        <v>4.5392330022317573E-2</v>
      </c>
      <c r="O115" s="104">
        <f t="shared" si="23"/>
        <v>0.36556848058937519</v>
      </c>
      <c r="P115" s="287"/>
    </row>
    <row r="116" spans="1:16" x14ac:dyDescent="0.25">
      <c r="A116" s="104" t="s">
        <v>331</v>
      </c>
      <c r="B116" s="104" t="s">
        <v>4327</v>
      </c>
      <c r="C116" s="104">
        <v>214</v>
      </c>
      <c r="D116" s="104" t="s">
        <v>4373</v>
      </c>
      <c r="E116" s="286">
        <v>1</v>
      </c>
      <c r="F116" s="285">
        <f t="shared" si="25"/>
        <v>2</v>
      </c>
      <c r="G116" s="285">
        <f t="shared" si="26"/>
        <v>2.1</v>
      </c>
      <c r="H116" s="285">
        <f t="shared" si="27"/>
        <v>4.4000000000000004</v>
      </c>
      <c r="I116" s="285">
        <f t="shared" si="28"/>
        <v>5.4000000000000021</v>
      </c>
      <c r="J116" s="285">
        <f t="shared" si="29"/>
        <v>2.5</v>
      </c>
      <c r="K116" s="285">
        <f t="shared" si="30"/>
        <v>2.0000000000000009</v>
      </c>
      <c r="L116" s="285">
        <f t="shared" si="31"/>
        <v>1.9000000000000001</v>
      </c>
      <c r="M116" s="285">
        <f t="shared" si="32"/>
        <v>2.1</v>
      </c>
      <c r="N116" s="104">
        <f t="shared" si="22"/>
        <v>8.3332349067241074E-2</v>
      </c>
      <c r="O116" s="104">
        <f t="shared" si="23"/>
        <v>0.5735530758934867</v>
      </c>
      <c r="P116" s="287"/>
    </row>
    <row r="117" spans="1:16" x14ac:dyDescent="0.25">
      <c r="A117" s="104" t="s">
        <v>337</v>
      </c>
      <c r="B117" s="104" t="s">
        <v>4327</v>
      </c>
      <c r="C117" s="104">
        <v>4270</v>
      </c>
      <c r="D117" s="104" t="s">
        <v>4372</v>
      </c>
      <c r="E117" s="286">
        <v>1</v>
      </c>
      <c r="F117" s="285">
        <f t="shared" si="25"/>
        <v>500</v>
      </c>
      <c r="G117" s="285">
        <f t="shared" si="26"/>
        <v>9.8000000000000007</v>
      </c>
      <c r="H117" s="285">
        <f t="shared" si="27"/>
        <v>20.100000000000001</v>
      </c>
      <c r="I117" s="285">
        <f t="shared" si="28"/>
        <v>128.5</v>
      </c>
      <c r="J117" s="285">
        <f t="shared" si="29"/>
        <v>19.399999999999999</v>
      </c>
      <c r="K117" s="285">
        <f t="shared" si="30"/>
        <v>11.8</v>
      </c>
      <c r="L117" s="285">
        <f t="shared" si="31"/>
        <v>5.5</v>
      </c>
      <c r="M117" s="285">
        <f t="shared" si="32"/>
        <v>9.8000000000000007</v>
      </c>
      <c r="N117" s="104">
        <f t="shared" si="22"/>
        <v>1.8472321030518324E-2</v>
      </c>
      <c r="O117" s="104">
        <f t="shared" si="23"/>
        <v>0.16692259759502215</v>
      </c>
      <c r="P117" s="287"/>
    </row>
    <row r="118" spans="1:16" x14ac:dyDescent="0.25">
      <c r="A118" s="104" t="s">
        <v>339</v>
      </c>
      <c r="B118" s="104" t="s">
        <v>4327</v>
      </c>
      <c r="C118" s="104">
        <v>1520</v>
      </c>
      <c r="D118" s="104">
        <v>6.7004639902868649E-3</v>
      </c>
      <c r="E118" s="286">
        <v>1</v>
      </c>
      <c r="F118" s="285">
        <f t="shared" si="25"/>
        <v>149.24339589760072</v>
      </c>
      <c r="G118" s="285">
        <f t="shared" si="26"/>
        <v>9.0954603753856063</v>
      </c>
      <c r="H118" s="285">
        <f t="shared" si="27"/>
        <v>18.24016414666881</v>
      </c>
      <c r="I118" s="285">
        <f t="shared" si="28"/>
        <v>88.567658411321787</v>
      </c>
      <c r="J118" s="285">
        <f t="shared" si="29"/>
        <v>16.034111313849618</v>
      </c>
      <c r="K118" s="285">
        <f t="shared" si="30"/>
        <v>10.241677354873609</v>
      </c>
      <c r="L118" s="285">
        <f t="shared" si="31"/>
        <v>5.0477301876928031</v>
      </c>
      <c r="M118" s="285">
        <f t="shared" si="32"/>
        <v>9.0954603753856063</v>
      </c>
      <c r="N118" s="104">
        <f t="shared" si="22"/>
        <v>1.9888876584289727E-2</v>
      </c>
      <c r="O118" s="104">
        <f t="shared" si="23"/>
        <v>0.17862478130383297</v>
      </c>
      <c r="P118" s="287"/>
    </row>
    <row r="119" spans="1:16" x14ac:dyDescent="0.25">
      <c r="A119" s="104" t="s">
        <v>341</v>
      </c>
      <c r="B119" s="104" t="s">
        <v>4327</v>
      </c>
      <c r="C119" s="104">
        <v>21000</v>
      </c>
      <c r="D119" s="104">
        <v>7.0225870507545543E-2</v>
      </c>
      <c r="E119" s="286">
        <v>1</v>
      </c>
      <c r="F119" s="285">
        <f t="shared" si="25"/>
        <v>14.239766524397206</v>
      </c>
      <c r="G119" s="285">
        <f t="shared" si="26"/>
        <v>5.6087719829276645</v>
      </c>
      <c r="H119" s="285">
        <f t="shared" si="27"/>
        <v>11.089278855692681</v>
      </c>
      <c r="I119" s="285">
        <f t="shared" si="28"/>
        <v>24.120273397162222</v>
      </c>
      <c r="J119" s="285">
        <f t="shared" si="29"/>
        <v>7.4610137455300327</v>
      </c>
      <c r="K119" s="285">
        <f t="shared" si="30"/>
        <v>5.4935673134156087</v>
      </c>
      <c r="L119" s="285">
        <f t="shared" si="31"/>
        <v>3.3261208813011844</v>
      </c>
      <c r="M119" s="285">
        <f t="shared" si="32"/>
        <v>5.6087719829276645</v>
      </c>
      <c r="N119" s="104">
        <f t="shared" si="22"/>
        <v>3.2052891296984187E-2</v>
      </c>
      <c r="O119" s="104">
        <f t="shared" si="23"/>
        <v>0.27319743613027003</v>
      </c>
      <c r="P119" s="287"/>
    </row>
    <row r="120" spans="1:16" x14ac:dyDescent="0.25">
      <c r="A120" s="104" t="s">
        <v>344</v>
      </c>
      <c r="B120" s="104" t="s">
        <v>4327</v>
      </c>
      <c r="C120" s="104">
        <v>70</v>
      </c>
      <c r="D120" s="104">
        <v>0.33958031378940134</v>
      </c>
      <c r="E120" s="286">
        <v>1</v>
      </c>
      <c r="F120" s="285">
        <f t="shared" si="25"/>
        <v>2.9448114610677147</v>
      </c>
      <c r="G120" s="285">
        <f t="shared" si="26"/>
        <v>2.5724057305338572</v>
      </c>
      <c r="H120" s="285">
        <f t="shared" si="27"/>
        <v>5.3133177456987912</v>
      </c>
      <c r="I120" s="285">
        <f t="shared" si="28"/>
        <v>7.2581292067665091</v>
      </c>
      <c r="J120" s="285">
        <f t="shared" si="29"/>
        <v>3.0353931612717053</v>
      </c>
      <c r="K120" s="285">
        <f t="shared" si="30"/>
        <v>2.4409120151649342</v>
      </c>
      <c r="L120" s="285">
        <f t="shared" si="31"/>
        <v>2.0574685768446193</v>
      </c>
      <c r="M120" s="285">
        <f t="shared" si="32"/>
        <v>2.5724057305338572</v>
      </c>
      <c r="N120" s="104">
        <f t="shared" si="22"/>
        <v>6.8567375740993697E-2</v>
      </c>
      <c r="O120" s="104">
        <f t="shared" si="23"/>
        <v>0.50130169097846289</v>
      </c>
      <c r="P120" s="287"/>
    </row>
    <row r="121" spans="1:16" x14ac:dyDescent="0.25">
      <c r="A121" s="104" t="s">
        <v>347</v>
      </c>
      <c r="B121" s="104" t="s">
        <v>4327</v>
      </c>
      <c r="C121" s="104">
        <v>15</v>
      </c>
      <c r="D121" s="104" t="s">
        <v>4373</v>
      </c>
      <c r="E121" s="286">
        <v>1</v>
      </c>
      <c r="F121" s="285">
        <f t="shared" si="25"/>
        <v>2</v>
      </c>
      <c r="G121" s="285">
        <f t="shared" si="26"/>
        <v>2.1</v>
      </c>
      <c r="H121" s="285">
        <f t="shared" si="27"/>
        <v>4.4000000000000004</v>
      </c>
      <c r="I121" s="285">
        <f t="shared" si="28"/>
        <v>5.4000000000000021</v>
      </c>
      <c r="J121" s="285">
        <f t="shared" si="29"/>
        <v>2.5</v>
      </c>
      <c r="K121" s="285">
        <f t="shared" si="30"/>
        <v>2.0000000000000009</v>
      </c>
      <c r="L121" s="285">
        <f t="shared" si="31"/>
        <v>1.9000000000000001</v>
      </c>
      <c r="M121" s="285">
        <f t="shared" si="32"/>
        <v>2.1</v>
      </c>
      <c r="N121" s="104">
        <f t="shared" si="22"/>
        <v>8.3332349067241074E-2</v>
      </c>
      <c r="O121" s="104">
        <f t="shared" si="23"/>
        <v>0.5735530758934867</v>
      </c>
      <c r="P121" s="287"/>
    </row>
    <row r="122" spans="1:16" x14ac:dyDescent="0.25">
      <c r="A122" s="104" t="s">
        <v>349</v>
      </c>
      <c r="B122" s="104" t="s">
        <v>4327</v>
      </c>
      <c r="C122" s="104">
        <v>730</v>
      </c>
      <c r="D122" s="104" t="s">
        <v>4372</v>
      </c>
      <c r="E122" s="286">
        <v>1</v>
      </c>
      <c r="F122" s="285">
        <f t="shared" si="25"/>
        <v>500</v>
      </c>
      <c r="G122" s="285">
        <f t="shared" si="26"/>
        <v>9.8000000000000007</v>
      </c>
      <c r="H122" s="285">
        <f t="shared" si="27"/>
        <v>20.100000000000001</v>
      </c>
      <c r="I122" s="285">
        <f t="shared" si="28"/>
        <v>128.5</v>
      </c>
      <c r="J122" s="285">
        <f t="shared" si="29"/>
        <v>19.399999999999999</v>
      </c>
      <c r="K122" s="285">
        <f t="shared" si="30"/>
        <v>11.8</v>
      </c>
      <c r="L122" s="285">
        <f t="shared" si="31"/>
        <v>5.5</v>
      </c>
      <c r="M122" s="285">
        <f t="shared" si="32"/>
        <v>9.8000000000000007</v>
      </c>
      <c r="N122" s="104">
        <f t="shared" si="22"/>
        <v>1.8472321030518324E-2</v>
      </c>
      <c r="O122" s="104">
        <f t="shared" si="23"/>
        <v>0.16692259759502215</v>
      </c>
      <c r="P122" s="287"/>
    </row>
    <row r="123" spans="1:16" x14ac:dyDescent="0.25">
      <c r="A123" s="104" t="s">
        <v>353</v>
      </c>
      <c r="B123" s="104" t="s">
        <v>4327</v>
      </c>
      <c r="C123" s="104">
        <v>637</v>
      </c>
      <c r="D123" s="104">
        <v>3.1936396942133002E-2</v>
      </c>
      <c r="E123" s="286">
        <v>1</v>
      </c>
      <c r="F123" s="285">
        <f t="shared" si="25"/>
        <v>31.312236061317282</v>
      </c>
      <c r="G123" s="285">
        <f t="shared" si="26"/>
        <v>7.1777383866979605</v>
      </c>
      <c r="H123" s="285">
        <f t="shared" si="27"/>
        <v>14.15547677339592</v>
      </c>
      <c r="I123" s="285">
        <f t="shared" si="28"/>
        <v>40.670058908393713</v>
      </c>
      <c r="J123" s="285">
        <f t="shared" si="29"/>
        <v>10.581721494622267</v>
      </c>
      <c r="K123" s="285">
        <f t="shared" si="30"/>
        <v>7.3787341636790362</v>
      </c>
      <c r="L123" s="285">
        <f t="shared" si="31"/>
        <v>4.0514936654716145</v>
      </c>
      <c r="M123" s="285">
        <f t="shared" si="32"/>
        <v>7.1777383866979605</v>
      </c>
      <c r="N123" s="104">
        <f t="shared" si="22"/>
        <v>2.5135424440062781E-2</v>
      </c>
      <c r="O123" s="104">
        <f t="shared" si="23"/>
        <v>0.22069200669142175</v>
      </c>
      <c r="P123" s="287"/>
    </row>
    <row r="124" spans="1:16" x14ac:dyDescent="0.25">
      <c r="A124" s="104" t="s">
        <v>355</v>
      </c>
      <c r="B124" s="104" t="s">
        <v>4327</v>
      </c>
      <c r="C124" s="104">
        <v>5160</v>
      </c>
      <c r="D124" s="104" t="s">
        <v>4372</v>
      </c>
      <c r="E124" s="286">
        <v>1</v>
      </c>
      <c r="F124" s="285">
        <f t="shared" si="25"/>
        <v>500</v>
      </c>
      <c r="G124" s="285">
        <f t="shared" si="26"/>
        <v>9.8000000000000007</v>
      </c>
      <c r="H124" s="285">
        <f t="shared" si="27"/>
        <v>20.100000000000001</v>
      </c>
      <c r="I124" s="285">
        <f t="shared" si="28"/>
        <v>128.5</v>
      </c>
      <c r="J124" s="285">
        <f t="shared" si="29"/>
        <v>19.399999999999999</v>
      </c>
      <c r="K124" s="285">
        <f t="shared" si="30"/>
        <v>11.8</v>
      </c>
      <c r="L124" s="285">
        <f t="shared" si="31"/>
        <v>5.5</v>
      </c>
      <c r="M124" s="285">
        <f t="shared" si="32"/>
        <v>9.8000000000000007</v>
      </c>
      <c r="N124" s="104">
        <f t="shared" si="22"/>
        <v>1.8472321030518324E-2</v>
      </c>
      <c r="O124" s="104">
        <f t="shared" si="23"/>
        <v>0.16692259759502215</v>
      </c>
      <c r="P124" s="287"/>
    </row>
    <row r="125" spans="1:16" x14ac:dyDescent="0.25">
      <c r="A125" s="104" t="s">
        <v>357</v>
      </c>
      <c r="B125" s="104" t="s">
        <v>4327</v>
      </c>
      <c r="C125" s="104">
        <v>2640</v>
      </c>
      <c r="D125" s="104">
        <v>1.6503713292334032E-2</v>
      </c>
      <c r="E125" s="286">
        <v>1</v>
      </c>
      <c r="F125" s="285">
        <f t="shared" si="25"/>
        <v>60.592424400907376</v>
      </c>
      <c r="G125" s="285">
        <f t="shared" si="26"/>
        <v>8.1694787904145176</v>
      </c>
      <c r="H125" s="285">
        <f t="shared" si="27"/>
        <v>16.181327278432668</v>
      </c>
      <c r="I125" s="285">
        <f t="shared" si="28"/>
        <v>58.966590980408327</v>
      </c>
      <c r="J125" s="285">
        <f t="shared" si="29"/>
        <v>13.108436371243554</v>
      </c>
      <c r="K125" s="285">
        <f t="shared" si="30"/>
        <v>8.7542181856217773</v>
      </c>
      <c r="L125" s="285">
        <f t="shared" si="31"/>
        <v>4.5847393952072588</v>
      </c>
      <c r="M125" s="285">
        <f t="shared" si="32"/>
        <v>8.1694787904145176</v>
      </c>
      <c r="N125" s="104">
        <f t="shared" si="22"/>
        <v>2.2118103340941442E-2</v>
      </c>
      <c r="O125" s="104">
        <f t="shared" si="23"/>
        <v>0.1967417636463451</v>
      </c>
      <c r="P125" s="287"/>
    </row>
    <row r="126" spans="1:16" x14ac:dyDescent="0.25">
      <c r="A126" s="104" t="s">
        <v>359</v>
      </c>
      <c r="B126" s="104" t="s">
        <v>4327</v>
      </c>
      <c r="C126" s="104">
        <v>1580</v>
      </c>
      <c r="D126" s="104" t="s">
        <v>4372</v>
      </c>
      <c r="E126" s="286">
        <v>1</v>
      </c>
      <c r="F126" s="285">
        <f t="shared" si="25"/>
        <v>500</v>
      </c>
      <c r="G126" s="285">
        <f t="shared" si="26"/>
        <v>9.8000000000000007</v>
      </c>
      <c r="H126" s="285">
        <f t="shared" si="27"/>
        <v>20.100000000000001</v>
      </c>
      <c r="I126" s="285">
        <f t="shared" si="28"/>
        <v>128.5</v>
      </c>
      <c r="J126" s="285">
        <f t="shared" si="29"/>
        <v>19.399999999999999</v>
      </c>
      <c r="K126" s="285">
        <f t="shared" si="30"/>
        <v>11.8</v>
      </c>
      <c r="L126" s="285">
        <f t="shared" si="31"/>
        <v>5.5</v>
      </c>
      <c r="M126" s="285">
        <f t="shared" si="32"/>
        <v>9.8000000000000007</v>
      </c>
      <c r="N126" s="104">
        <f t="shared" si="22"/>
        <v>1.8472321030518324E-2</v>
      </c>
      <c r="O126" s="104">
        <f t="shared" si="23"/>
        <v>0.16692259759502215</v>
      </c>
      <c r="P126" s="287"/>
    </row>
    <row r="127" spans="1:16" x14ac:dyDescent="0.25">
      <c r="A127" s="104" t="s">
        <v>361</v>
      </c>
      <c r="B127" s="104" t="s">
        <v>4333</v>
      </c>
      <c r="C127" s="104"/>
      <c r="D127" s="104"/>
      <c r="E127" s="105"/>
      <c r="F127" s="104"/>
      <c r="G127" s="104"/>
      <c r="H127" s="104"/>
      <c r="I127" s="104"/>
      <c r="J127" s="104"/>
      <c r="K127" s="104"/>
      <c r="L127" s="104"/>
      <c r="M127" s="104">
        <v>19</v>
      </c>
      <c r="N127" s="104">
        <f t="shared" si="22"/>
        <v>9.5708334806381412E-3</v>
      </c>
      <c r="O127" s="104">
        <f t="shared" si="23"/>
        <v>8.9897430352381624E-2</v>
      </c>
      <c r="P127" s="287"/>
    </row>
    <row r="128" spans="1:16" x14ac:dyDescent="0.25">
      <c r="A128" s="104" t="s">
        <v>363</v>
      </c>
      <c r="B128" s="104" t="s">
        <v>4327</v>
      </c>
      <c r="C128" s="104">
        <v>540</v>
      </c>
      <c r="D128" s="104" t="s">
        <v>4372</v>
      </c>
      <c r="E128" s="286">
        <v>1</v>
      </c>
      <c r="F128" s="285">
        <f>IF(D128="&lt;0.2%",1/0.002,IF(D128="&gt;50%",1/0.5,1/D128))</f>
        <v>500</v>
      </c>
      <c r="G128" s="285">
        <f t="shared" ref="G128:L130" si="33">IF($F128&lt;5,LINEST(S$5:S$6,$R$5:$R$6)*$F128+INTERCEPT(S$5:S$6,$R$5:$R$6),IF($F128&lt;10,LINEST(S$6:S$7,$R$6:$R$7)*$F128+INTERCEPT(S$6:S$7,$R$6:$R$7),IF($F128&lt;25,LINEST(S$7:S$8,$R$7:$R$8)*$F128+INTERCEPT(S$7:S$8,$R$7:$R$8),IF($F128&lt;50,LINEST(S$8:S$9,$R$8:$R$9)*$F128+INTERCEPT(S$8:S$9,$R$8:$R$9),IF($F128&lt;100,LINEST(S$9:S$10,$R$9:$R$10)*$F128+INTERCEPT(S$9:S$10,$R$9:$R$10),IF($F128&lt;200,LINEST(S$10:S$11,$R$10:$R$11)*$F128+INTERCEPT(S$10:S$11,$R$10:$R$11),IF($F128&lt;500,LINEST(S$11:S$12,$R$11:$R$12)*$F128+INTERCEPT(S$11:S$12,$R$11:$R$12),S$12)))))))</f>
        <v>9.8000000000000007</v>
      </c>
      <c r="H128" s="285">
        <f t="shared" si="33"/>
        <v>20.100000000000001</v>
      </c>
      <c r="I128" s="285">
        <f t="shared" si="33"/>
        <v>128.5</v>
      </c>
      <c r="J128" s="285">
        <f t="shared" si="33"/>
        <v>19.399999999999999</v>
      </c>
      <c r="K128" s="285">
        <f t="shared" si="33"/>
        <v>11.8</v>
      </c>
      <c r="L128" s="285">
        <f t="shared" si="33"/>
        <v>5.5</v>
      </c>
      <c r="M128" s="285">
        <f>IF(E128=S$4,G128,IF(E128=T$4,H128,IF(E128=U$4,I128,IF(E128=V$4,J128,IF(E128=W$4,K128,L128)))))</f>
        <v>9.8000000000000007</v>
      </c>
      <c r="N128" s="104">
        <f t="shared" si="22"/>
        <v>1.8472321030518324E-2</v>
      </c>
      <c r="O128" s="104">
        <f t="shared" si="23"/>
        <v>0.16692259759502215</v>
      </c>
      <c r="P128" s="287"/>
    </row>
    <row r="129" spans="1:16" x14ac:dyDescent="0.25">
      <c r="A129" s="104" t="s">
        <v>365</v>
      </c>
      <c r="B129" s="104" t="s">
        <v>4327</v>
      </c>
      <c r="C129" s="104">
        <v>540</v>
      </c>
      <c r="D129" s="104" t="s">
        <v>4372</v>
      </c>
      <c r="E129" s="286">
        <v>1</v>
      </c>
      <c r="F129" s="285">
        <f>IF(D129="&lt;0.2%",1/0.002,IF(D129="&gt;50%",1/0.5,1/D129))</f>
        <v>500</v>
      </c>
      <c r="G129" s="285">
        <f t="shared" si="33"/>
        <v>9.8000000000000007</v>
      </c>
      <c r="H129" s="285">
        <f t="shared" si="33"/>
        <v>20.100000000000001</v>
      </c>
      <c r="I129" s="285">
        <f t="shared" si="33"/>
        <v>128.5</v>
      </c>
      <c r="J129" s="285">
        <f t="shared" si="33"/>
        <v>19.399999999999999</v>
      </c>
      <c r="K129" s="285">
        <f t="shared" si="33"/>
        <v>11.8</v>
      </c>
      <c r="L129" s="285">
        <f t="shared" si="33"/>
        <v>5.5</v>
      </c>
      <c r="M129" s="285">
        <f>IF(E129=S$4,G129,IF(E129=T$4,H129,IF(E129=U$4,I129,IF(E129=V$4,J129,IF(E129=W$4,K129,L129)))))</f>
        <v>9.8000000000000007</v>
      </c>
      <c r="N129" s="104">
        <f t="shared" ref="N129:N146" si="34">1-BETAINV(0.833,M129-1+1,1,0,1)</f>
        <v>1.8472321030518324E-2</v>
      </c>
      <c r="O129" s="104">
        <f t="shared" ref="O129:O146" si="35">1-BETAINV(0.167,M129-1+1,1,0,1)</f>
        <v>0.16692259759502215</v>
      </c>
      <c r="P129" s="287"/>
    </row>
    <row r="130" spans="1:16" x14ac:dyDescent="0.25">
      <c r="A130" s="104" t="s">
        <v>367</v>
      </c>
      <c r="B130" s="104" t="s">
        <v>4327</v>
      </c>
      <c r="C130" s="104">
        <v>1540</v>
      </c>
      <c r="D130" s="104">
        <v>0.2284988365557844</v>
      </c>
      <c r="E130" s="286">
        <v>1</v>
      </c>
      <c r="F130" s="285">
        <f>IF(D130="&lt;0.2%",1/0.002,IF(D130="&gt;50%",1/0.5,1/D130))</f>
        <v>4.37638989796723</v>
      </c>
      <c r="G130" s="285">
        <f t="shared" si="33"/>
        <v>3.2881949489836151</v>
      </c>
      <c r="H130" s="285">
        <f t="shared" si="33"/>
        <v>6.697176901368322</v>
      </c>
      <c r="I130" s="285">
        <f t="shared" si="33"/>
        <v>10.073566799335557</v>
      </c>
      <c r="J130" s="285">
        <f t="shared" si="33"/>
        <v>3.8466209421814304</v>
      </c>
      <c r="K130" s="285">
        <f t="shared" si="33"/>
        <v>3.108981952384708</v>
      </c>
      <c r="L130" s="285">
        <f t="shared" si="33"/>
        <v>2.2960649829945385</v>
      </c>
      <c r="M130" s="285">
        <f>IF(E130=S$4,G130,IF(E130=T$4,H130,IF(E130=U$4,I130,IF(E130=V$4,J130,IF(E130=W$4,K130,L130)))))</f>
        <v>3.2881949489836151</v>
      </c>
      <c r="N130" s="104">
        <f t="shared" si="34"/>
        <v>5.4053229257374991E-2</v>
      </c>
      <c r="O130" s="104">
        <f t="shared" si="35"/>
        <v>0.4197516481315996</v>
      </c>
      <c r="P130" s="287"/>
    </row>
    <row r="131" spans="1:16" x14ac:dyDescent="0.25">
      <c r="A131" s="104" t="s">
        <v>371</v>
      </c>
      <c r="B131" s="104" t="s">
        <v>4333</v>
      </c>
      <c r="C131" s="104"/>
      <c r="D131" s="104"/>
      <c r="E131" s="105"/>
      <c r="F131" s="104"/>
      <c r="G131" s="104"/>
      <c r="H131" s="104"/>
      <c r="I131" s="104"/>
      <c r="J131" s="104"/>
      <c r="K131" s="104"/>
      <c r="L131" s="104"/>
      <c r="M131" s="104">
        <v>19</v>
      </c>
      <c r="N131" s="104">
        <f t="shared" si="34"/>
        <v>9.5708334806381412E-3</v>
      </c>
      <c r="O131" s="104">
        <f t="shared" si="35"/>
        <v>8.9897430352381624E-2</v>
      </c>
      <c r="P131" s="287"/>
    </row>
    <row r="132" spans="1:16" x14ac:dyDescent="0.25">
      <c r="A132" s="104" t="s">
        <v>373</v>
      </c>
      <c r="B132" s="104" t="s">
        <v>4333</v>
      </c>
      <c r="C132" s="104"/>
      <c r="D132" s="104"/>
      <c r="E132" s="105"/>
      <c r="F132" s="104"/>
      <c r="G132" s="104"/>
      <c r="H132" s="104"/>
      <c r="I132" s="104"/>
      <c r="J132" s="104"/>
      <c r="K132" s="104"/>
      <c r="L132" s="104"/>
      <c r="M132" s="104">
        <v>44</v>
      </c>
      <c r="N132" s="104">
        <f t="shared" si="34"/>
        <v>4.1441536703594739E-3</v>
      </c>
      <c r="O132" s="104">
        <f t="shared" si="35"/>
        <v>3.9860216173409735E-2</v>
      </c>
      <c r="P132" s="287"/>
    </row>
    <row r="133" spans="1:16" x14ac:dyDescent="0.25">
      <c r="A133" s="104" t="s">
        <v>375</v>
      </c>
      <c r="B133" s="104" t="s">
        <v>4333</v>
      </c>
      <c r="C133" s="104"/>
      <c r="D133" s="104"/>
      <c r="E133" s="105"/>
      <c r="F133" s="104"/>
      <c r="G133" s="104"/>
      <c r="H133" s="104"/>
      <c r="I133" s="104"/>
      <c r="J133" s="104"/>
      <c r="K133" s="104"/>
      <c r="L133" s="104"/>
      <c r="M133" s="104">
        <v>44</v>
      </c>
      <c r="N133" s="104">
        <f t="shared" si="34"/>
        <v>4.1441536703594739E-3</v>
      </c>
      <c r="O133" s="104">
        <f t="shared" si="35"/>
        <v>3.9860216173409735E-2</v>
      </c>
      <c r="P133" s="287"/>
    </row>
    <row r="134" spans="1:16" x14ac:dyDescent="0.25">
      <c r="A134" s="104" t="s">
        <v>377</v>
      </c>
      <c r="B134" s="104" t="s">
        <v>4327</v>
      </c>
      <c r="C134" s="104">
        <v>34400</v>
      </c>
      <c r="D134" s="104" t="s">
        <v>4372</v>
      </c>
      <c r="E134" s="286">
        <v>1</v>
      </c>
      <c r="F134" s="285">
        <f>IF(D134="&lt;0.2%",1/0.002,IF(D134="&gt;50%",1/0.5,1/D134))</f>
        <v>500</v>
      </c>
      <c r="G134" s="285">
        <f t="shared" ref="G134:L134" si="36">IF($F134&lt;5,LINEST(S$5:S$6,$R$5:$R$6)*$F134+INTERCEPT(S$5:S$6,$R$5:$R$6),IF($F134&lt;10,LINEST(S$6:S$7,$R$6:$R$7)*$F134+INTERCEPT(S$6:S$7,$R$6:$R$7),IF($F134&lt;25,LINEST(S$7:S$8,$R$7:$R$8)*$F134+INTERCEPT(S$7:S$8,$R$7:$R$8),IF($F134&lt;50,LINEST(S$8:S$9,$R$8:$R$9)*$F134+INTERCEPT(S$8:S$9,$R$8:$R$9),IF($F134&lt;100,LINEST(S$9:S$10,$R$9:$R$10)*$F134+INTERCEPT(S$9:S$10,$R$9:$R$10),IF($F134&lt;200,LINEST(S$10:S$11,$R$10:$R$11)*$F134+INTERCEPT(S$10:S$11,$R$10:$R$11),IF($F134&lt;500,LINEST(S$11:S$12,$R$11:$R$12)*$F134+INTERCEPT(S$11:S$12,$R$11:$R$12),S$12)))))))</f>
        <v>9.8000000000000007</v>
      </c>
      <c r="H134" s="285">
        <f t="shared" si="36"/>
        <v>20.100000000000001</v>
      </c>
      <c r="I134" s="285">
        <f t="shared" si="36"/>
        <v>128.5</v>
      </c>
      <c r="J134" s="285">
        <f t="shared" si="36"/>
        <v>19.399999999999999</v>
      </c>
      <c r="K134" s="285">
        <f t="shared" si="36"/>
        <v>11.8</v>
      </c>
      <c r="L134" s="285">
        <f t="shared" si="36"/>
        <v>5.5</v>
      </c>
      <c r="M134" s="285">
        <f>IF(E134=S$4,G134,IF(E134=T$4,H134,IF(E134=U$4,I134,IF(E134=V$4,J134,IF(E134=W$4,K134,L134)))))</f>
        <v>9.8000000000000007</v>
      </c>
      <c r="N134" s="104">
        <f t="shared" si="34"/>
        <v>1.8472321030518324E-2</v>
      </c>
      <c r="O134" s="104">
        <f t="shared" si="35"/>
        <v>0.16692259759502215</v>
      </c>
      <c r="P134" s="287"/>
    </row>
    <row r="135" spans="1:16" x14ac:dyDescent="0.25">
      <c r="A135" s="104" t="s">
        <v>379</v>
      </c>
      <c r="B135" s="104" t="s">
        <v>3585</v>
      </c>
      <c r="C135" s="104"/>
      <c r="D135" s="104"/>
      <c r="E135" s="105"/>
      <c r="F135" s="104"/>
      <c r="G135" s="104"/>
      <c r="H135" s="104"/>
      <c r="I135" s="104"/>
      <c r="J135" s="104"/>
      <c r="K135" s="104"/>
      <c r="L135" s="104"/>
      <c r="M135" s="104">
        <v>40</v>
      </c>
      <c r="N135" s="104">
        <f t="shared" si="34"/>
        <v>4.5576232902141411E-3</v>
      </c>
      <c r="O135" s="104">
        <f t="shared" si="35"/>
        <v>4.3757786542545807E-2</v>
      </c>
      <c r="P135" s="287"/>
    </row>
    <row r="136" spans="1:16" x14ac:dyDescent="0.25">
      <c r="A136" s="104" t="s">
        <v>381</v>
      </c>
      <c r="B136" s="104" t="s">
        <v>4327</v>
      </c>
      <c r="C136" s="104">
        <v>36300</v>
      </c>
      <c r="D136" s="104" t="s">
        <v>4372</v>
      </c>
      <c r="E136" s="286">
        <v>1</v>
      </c>
      <c r="F136" s="285">
        <f>IF(D136="&lt;0.2%",1/0.002,IF(D136="&gt;50%",1/0.5,1/D136))</f>
        <v>500</v>
      </c>
      <c r="G136" s="285">
        <f t="shared" ref="G136:L140" si="37">IF($F136&lt;5,LINEST(S$5:S$6,$R$5:$R$6)*$F136+INTERCEPT(S$5:S$6,$R$5:$R$6),IF($F136&lt;10,LINEST(S$6:S$7,$R$6:$R$7)*$F136+INTERCEPT(S$6:S$7,$R$6:$R$7),IF($F136&lt;25,LINEST(S$7:S$8,$R$7:$R$8)*$F136+INTERCEPT(S$7:S$8,$R$7:$R$8),IF($F136&lt;50,LINEST(S$8:S$9,$R$8:$R$9)*$F136+INTERCEPT(S$8:S$9,$R$8:$R$9),IF($F136&lt;100,LINEST(S$9:S$10,$R$9:$R$10)*$F136+INTERCEPT(S$9:S$10,$R$9:$R$10),IF($F136&lt;200,LINEST(S$10:S$11,$R$10:$R$11)*$F136+INTERCEPT(S$10:S$11,$R$10:$R$11),IF($F136&lt;500,LINEST(S$11:S$12,$R$11:$R$12)*$F136+INTERCEPT(S$11:S$12,$R$11:$R$12),S$12)))))))</f>
        <v>9.8000000000000007</v>
      </c>
      <c r="H136" s="285">
        <f t="shared" si="37"/>
        <v>20.100000000000001</v>
      </c>
      <c r="I136" s="285">
        <f t="shared" si="37"/>
        <v>128.5</v>
      </c>
      <c r="J136" s="285">
        <f t="shared" si="37"/>
        <v>19.399999999999999</v>
      </c>
      <c r="K136" s="285">
        <f t="shared" si="37"/>
        <v>11.8</v>
      </c>
      <c r="L136" s="285">
        <f t="shared" si="37"/>
        <v>5.5</v>
      </c>
      <c r="M136" s="285">
        <f>IF(E136=S$4,G136,IF(E136=T$4,H136,IF(E136=U$4,I136,IF(E136=V$4,J136,IF(E136=W$4,K136,L136)))))</f>
        <v>9.8000000000000007</v>
      </c>
      <c r="N136" s="104">
        <f t="shared" si="34"/>
        <v>1.8472321030518324E-2</v>
      </c>
      <c r="O136" s="104">
        <f t="shared" si="35"/>
        <v>0.16692259759502215</v>
      </c>
      <c r="P136" s="287"/>
    </row>
    <row r="137" spans="1:16" x14ac:dyDescent="0.25">
      <c r="A137" s="104" t="s">
        <v>383</v>
      </c>
      <c r="B137" s="104" t="s">
        <v>4327</v>
      </c>
      <c r="C137" s="104">
        <v>3600</v>
      </c>
      <c r="D137" s="104">
        <v>0.1059176471788006</v>
      </c>
      <c r="E137" s="286">
        <v>1</v>
      </c>
      <c r="F137" s="285">
        <f>IF(D137="&lt;0.2%",1/0.002,IF(D137="&gt;50%",1/0.5,1/D137))</f>
        <v>9.4412973346348075</v>
      </c>
      <c r="G137" s="285">
        <f t="shared" si="37"/>
        <v>4.9323892003904408</v>
      </c>
      <c r="H137" s="285">
        <f t="shared" si="37"/>
        <v>9.7871265073954916</v>
      </c>
      <c r="I137" s="285">
        <f t="shared" si="37"/>
        <v>18.494901682108388</v>
      </c>
      <c r="J137" s="285">
        <f t="shared" si="37"/>
        <v>6.2429967739320098</v>
      </c>
      <c r="K137" s="285">
        <f t="shared" si="37"/>
        <v>4.7323892003904415</v>
      </c>
      <c r="L137" s="285">
        <f t="shared" si="37"/>
        <v>3.0217816268488731</v>
      </c>
      <c r="M137" s="285">
        <f>IF(E137=S$4,G137,IF(E137=T$4,H137,IF(E137=U$4,I137,IF(E137=V$4,J137,IF(E137=W$4,K137,L137)))))</f>
        <v>4.9323892003904408</v>
      </c>
      <c r="N137" s="104">
        <f t="shared" si="34"/>
        <v>3.6367478955315446E-2</v>
      </c>
      <c r="O137" s="104">
        <f t="shared" si="35"/>
        <v>0.30431543305552544</v>
      </c>
      <c r="P137" s="287"/>
    </row>
    <row r="138" spans="1:16" x14ac:dyDescent="0.25">
      <c r="A138" s="104" t="s">
        <v>385</v>
      </c>
      <c r="B138" s="104" t="s">
        <v>4327</v>
      </c>
      <c r="C138" s="104">
        <v>17300</v>
      </c>
      <c r="D138" s="104">
        <v>7.6799659196005204E-2</v>
      </c>
      <c r="E138" s="286">
        <v>1</v>
      </c>
      <c r="F138" s="285">
        <f>IF(D138="&lt;0.2%",1/0.002,IF(D138="&gt;50%",1/0.5,1/D138))</f>
        <v>13.020891114214942</v>
      </c>
      <c r="G138" s="285">
        <f t="shared" si="37"/>
        <v>5.462506933705793</v>
      </c>
      <c r="H138" s="285">
        <f t="shared" si="37"/>
        <v>10.80487459331682</v>
      </c>
      <c r="I138" s="285">
        <f t="shared" si="37"/>
        <v>22.763258773825967</v>
      </c>
      <c r="J138" s="285">
        <f t="shared" si="37"/>
        <v>7.1847353192220531</v>
      </c>
      <c r="K138" s="285">
        <f t="shared" si="37"/>
        <v>5.3229247559900923</v>
      </c>
      <c r="L138" s="285">
        <f t="shared" si="37"/>
        <v>3.2611141927581304</v>
      </c>
      <c r="M138" s="285">
        <f>IF(E138=S$4,G138,IF(E138=T$4,H138,IF(E138=U$4,I138,IF(E138=V$4,J138,IF(E138=W$4,K138,L138)))))</f>
        <v>5.462506933705793</v>
      </c>
      <c r="N138" s="104">
        <f t="shared" si="34"/>
        <v>3.2896872887647644E-2</v>
      </c>
      <c r="O138" s="104">
        <f t="shared" si="35"/>
        <v>0.27938099261321614</v>
      </c>
      <c r="P138" s="287"/>
    </row>
    <row r="139" spans="1:16" x14ac:dyDescent="0.25">
      <c r="A139" s="104" t="s">
        <v>388</v>
      </c>
      <c r="B139" s="104" t="s">
        <v>4327</v>
      </c>
      <c r="C139" s="104">
        <v>22000</v>
      </c>
      <c r="D139" s="104">
        <v>1.7588450202806021E-2</v>
      </c>
      <c r="E139" s="286">
        <v>1</v>
      </c>
      <c r="F139" s="285">
        <f>IF(D139="&lt;0.2%",1/0.002,IF(D139="&gt;50%",1/0.5,1/D139))</f>
        <v>56.855492580037684</v>
      </c>
      <c r="G139" s="285">
        <f t="shared" si="37"/>
        <v>8.1096878812806032</v>
      </c>
      <c r="H139" s="285">
        <f t="shared" si="37"/>
        <v>16.046797732881359</v>
      </c>
      <c r="I139" s="285">
        <f t="shared" si="37"/>
        <v>57.284971661016961</v>
      </c>
      <c r="J139" s="285">
        <f t="shared" si="37"/>
        <v>12.929063643841809</v>
      </c>
      <c r="K139" s="285">
        <f t="shared" si="37"/>
        <v>8.6645318219209049</v>
      </c>
      <c r="L139" s="285">
        <f t="shared" si="37"/>
        <v>4.5548439406403016</v>
      </c>
      <c r="M139" s="285">
        <f>IF(E139=S$4,G139,IF(E139=T$4,H139,IF(E139=U$4,I139,IF(E139=V$4,J139,IF(E139=W$4,K139,L139)))))</f>
        <v>8.1096878812806032</v>
      </c>
      <c r="N139" s="104">
        <f t="shared" si="34"/>
        <v>2.2279344994487804E-2</v>
      </c>
      <c r="O139" s="104">
        <f t="shared" si="35"/>
        <v>0.19803815556486182</v>
      </c>
      <c r="P139" s="287"/>
    </row>
    <row r="140" spans="1:16" x14ac:dyDescent="0.25">
      <c r="A140" s="104" t="s">
        <v>390</v>
      </c>
      <c r="B140" s="104" t="s">
        <v>4327</v>
      </c>
      <c r="C140" s="104">
        <v>13000</v>
      </c>
      <c r="D140" s="104">
        <v>0.37353125863711589</v>
      </c>
      <c r="E140" s="286">
        <v>1</v>
      </c>
      <c r="F140" s="285">
        <f>IF(D140="&lt;0.2%",1/0.002,IF(D140="&gt;50%",1/0.5,1/D140))</f>
        <v>2.677152117465746</v>
      </c>
      <c r="G140" s="285">
        <f t="shared" si="37"/>
        <v>2.4385760587328731</v>
      </c>
      <c r="H140" s="285">
        <f t="shared" si="37"/>
        <v>5.0545803802168878</v>
      </c>
      <c r="I140" s="285">
        <f t="shared" si="37"/>
        <v>6.7317324976826374</v>
      </c>
      <c r="J140" s="285">
        <f t="shared" si="37"/>
        <v>2.8837195332305896</v>
      </c>
      <c r="K140" s="285">
        <f t="shared" si="37"/>
        <v>2.3160043214840154</v>
      </c>
      <c r="L140" s="285">
        <f t="shared" si="37"/>
        <v>2.0128586862442912</v>
      </c>
      <c r="M140" s="285">
        <f>IF(E140=S$4,G140,IF(E140=T$4,H140,IF(E140=U$4,I140,IF(E140=V$4,J140,IF(E140=W$4,K140,L140)))))</f>
        <v>2.4385760587328731</v>
      </c>
      <c r="N140" s="104">
        <f t="shared" si="34"/>
        <v>7.2191239384584938E-2</v>
      </c>
      <c r="O140" s="104">
        <f t="shared" si="35"/>
        <v>0.5199846088107497</v>
      </c>
      <c r="P140" s="287"/>
    </row>
    <row r="141" spans="1:16" x14ac:dyDescent="0.25">
      <c r="A141" s="104" t="s">
        <v>392</v>
      </c>
      <c r="B141" s="104" t="s">
        <v>3585</v>
      </c>
      <c r="C141" s="104"/>
      <c r="D141" s="104"/>
      <c r="E141" s="105"/>
      <c r="F141" s="104"/>
      <c r="G141" s="104"/>
      <c r="H141" s="104"/>
      <c r="I141" s="104"/>
      <c r="J141" s="104"/>
      <c r="K141" s="104"/>
      <c r="L141" s="104"/>
      <c r="M141" s="104">
        <v>91</v>
      </c>
      <c r="N141" s="104">
        <f t="shared" si="34"/>
        <v>2.0059155318798982E-3</v>
      </c>
      <c r="O141" s="104">
        <f t="shared" si="35"/>
        <v>1.9475560809465997E-2</v>
      </c>
      <c r="P141" s="287"/>
    </row>
    <row r="142" spans="1:16" x14ac:dyDescent="0.25">
      <c r="A142" s="104" t="s">
        <v>394</v>
      </c>
      <c r="B142" s="104" t="s">
        <v>4327</v>
      </c>
      <c r="C142" s="104">
        <v>32400</v>
      </c>
      <c r="D142" s="104">
        <v>5.8584259272010088E-2</v>
      </c>
      <c r="E142" s="286">
        <v>1</v>
      </c>
      <c r="F142" s="285">
        <f>IF(D142="&lt;0.2%",1/0.002,IF(D142="&gt;50%",1/0.5,1/D142))</f>
        <v>17.069431489385952</v>
      </c>
      <c r="G142" s="285">
        <f t="shared" ref="G142:L142" si="38">IF($F142&lt;5,LINEST(S$5:S$6,$R$5:$R$6)*$F142+INTERCEPT(S$5:S$6,$R$5:$R$6),IF($F142&lt;10,LINEST(S$6:S$7,$R$6:$R$7)*$F142+INTERCEPT(S$6:S$7,$R$6:$R$7),IF($F142&lt;25,LINEST(S$7:S$8,$R$7:$R$8)*$F142+INTERCEPT(S$7:S$8,$R$7:$R$8),IF($F142&lt;50,LINEST(S$8:S$9,$R$8:$R$9)*$F142+INTERCEPT(S$8:S$9,$R$8:$R$9),IF($F142&lt;100,LINEST(S$9:S$10,$R$9:$R$10)*$F142+INTERCEPT(S$9:S$10,$R$9:$R$10),IF($F142&lt;200,LINEST(S$10:S$11,$R$10:$R$11)*$F142+INTERCEPT(S$10:S$11,$R$10:$R$11),IF($F142&lt;500,LINEST(S$11:S$12,$R$11:$R$12)*$F142+INTERCEPT(S$11:S$12,$R$11:$R$12),S$12)))))))</f>
        <v>5.9483317787263141</v>
      </c>
      <c r="H142" s="285">
        <f t="shared" si="38"/>
        <v>11.749534014190056</v>
      </c>
      <c r="I142" s="285">
        <f t="shared" si="38"/>
        <v>27.270633724849692</v>
      </c>
      <c r="J142" s="285">
        <f t="shared" si="38"/>
        <v>8.1024044709274818</v>
      </c>
      <c r="K142" s="285">
        <f t="shared" si="38"/>
        <v>5.8897204085140329</v>
      </c>
      <c r="L142" s="285">
        <f t="shared" si="38"/>
        <v>3.4770363461005842</v>
      </c>
      <c r="M142" s="285">
        <f>IF(E142=S$4,G142,IF(E142=T$4,H142,IF(E142=U$4,I142,IF(E142=V$4,J142,IF(E142=W$4,K142,L142)))))</f>
        <v>5.9483317787263141</v>
      </c>
      <c r="N142" s="104">
        <f t="shared" si="34"/>
        <v>3.0251123624425169E-2</v>
      </c>
      <c r="O142" s="104">
        <f t="shared" si="35"/>
        <v>0.25983682216030979</v>
      </c>
      <c r="P142" s="287"/>
    </row>
    <row r="143" spans="1:16" x14ac:dyDescent="0.25">
      <c r="A143" s="104" t="s">
        <v>397</v>
      </c>
      <c r="B143" s="104" t="s">
        <v>4333</v>
      </c>
      <c r="C143" s="104"/>
      <c r="D143" s="104"/>
      <c r="E143" s="105"/>
      <c r="F143" s="104"/>
      <c r="G143" s="104"/>
      <c r="H143" s="104"/>
      <c r="I143" s="104"/>
      <c r="J143" s="104"/>
      <c r="K143" s="104"/>
      <c r="L143" s="104"/>
      <c r="M143" s="104">
        <v>13</v>
      </c>
      <c r="N143" s="104">
        <f t="shared" si="34"/>
        <v>1.3957193009523694E-2</v>
      </c>
      <c r="O143" s="104">
        <f t="shared" si="35"/>
        <v>0.12861724803139551</v>
      </c>
      <c r="P143" s="287"/>
    </row>
    <row r="144" spans="1:16" x14ac:dyDescent="0.25">
      <c r="A144" s="104" t="s">
        <v>399</v>
      </c>
      <c r="B144" s="104" t="s">
        <v>3585</v>
      </c>
      <c r="C144" s="104"/>
      <c r="D144" s="104"/>
      <c r="E144" s="105"/>
      <c r="F144" s="104"/>
      <c r="G144" s="104"/>
      <c r="H144" s="104"/>
      <c r="I144" s="104"/>
      <c r="J144" s="104"/>
      <c r="K144" s="104"/>
      <c r="L144" s="104"/>
      <c r="M144" s="104">
        <v>84</v>
      </c>
      <c r="N144" s="104">
        <f t="shared" si="34"/>
        <v>2.1728934228907315E-3</v>
      </c>
      <c r="O144" s="104">
        <f t="shared" si="35"/>
        <v>2.1081300297047467E-2</v>
      </c>
      <c r="P144" s="287"/>
    </row>
    <row r="145" spans="1:16" x14ac:dyDescent="0.25">
      <c r="A145" s="104" t="s">
        <v>404</v>
      </c>
      <c r="B145" s="104" t="s">
        <v>4333</v>
      </c>
      <c r="C145" s="104"/>
      <c r="D145" s="104"/>
      <c r="E145" s="105"/>
      <c r="F145" s="104"/>
      <c r="G145" s="104"/>
      <c r="H145" s="104"/>
      <c r="I145" s="104"/>
      <c r="J145" s="104"/>
      <c r="K145" s="104"/>
      <c r="L145" s="104"/>
      <c r="M145" s="104">
        <v>12</v>
      </c>
      <c r="N145" s="104">
        <f t="shared" si="34"/>
        <v>1.5111461472122611E-2</v>
      </c>
      <c r="O145" s="104">
        <f t="shared" si="35"/>
        <v>0.13855734458519664</v>
      </c>
      <c r="P145" s="287"/>
    </row>
    <row r="146" spans="1:16" x14ac:dyDescent="0.25">
      <c r="A146" s="279" t="s">
        <v>406</v>
      </c>
      <c r="B146" s="104" t="s">
        <v>4327</v>
      </c>
      <c r="C146" s="104">
        <v>2800</v>
      </c>
      <c r="D146" s="104">
        <f>'Table 1'!O260</f>
        <v>5.3405944784225312</v>
      </c>
      <c r="E146" s="286">
        <v>1</v>
      </c>
      <c r="F146" s="285">
        <f>IF(D146="&lt;0.2%",1/0.002,IF(D146="&gt;50%",1/0.5,1/D146))</f>
        <v>0.18724507244282912</v>
      </c>
      <c r="G146" s="285">
        <f t="shared" ref="G146:L146" si="39">IF($F146&lt;5,LINEST(S$5:S$6,$R$5:$R$6)*$F146+INTERCEPT(S$5:S$6,$R$5:$R$6),IF($F146&lt;10,LINEST(S$6:S$7,$R$6:$R$7)*$F146+INTERCEPT(S$6:S$7,$R$6:$R$7),IF($F146&lt;25,LINEST(S$7:S$8,$R$7:$R$8)*$F146+INTERCEPT(S$7:S$8,$R$7:$R$8),IF($F146&lt;50,LINEST(S$8:S$9,$R$8:$R$9)*$F146+INTERCEPT(S$8:S$9,$R$8:$R$9),IF($F146&lt;100,LINEST(S$9:S$10,$R$9:$R$10)*$F146+INTERCEPT(S$9:S$10,$R$9:$R$10),IF($F146&lt;200,LINEST(S$10:S$11,$R$10:$R$11)*$F146+INTERCEPT(S$10:S$11,$R$10:$R$11),IF($F146&lt;500,LINEST(S$11:S$12,$R$11:$R$12)*$F146+INTERCEPT(S$11:S$12,$R$11:$R$12),S$12)))))))</f>
        <v>1.1936225362214146</v>
      </c>
      <c r="H146" s="285">
        <f t="shared" si="39"/>
        <v>2.6476702366947351</v>
      </c>
      <c r="I146" s="285">
        <f t="shared" si="39"/>
        <v>1.8349153091375643</v>
      </c>
      <c r="J146" s="285">
        <f t="shared" si="39"/>
        <v>1.4727722077176031</v>
      </c>
      <c r="K146" s="285">
        <f t="shared" si="39"/>
        <v>1.1540477004733209</v>
      </c>
      <c r="L146" s="285">
        <f t="shared" si="39"/>
        <v>1.5978741787404716</v>
      </c>
      <c r="M146" s="285">
        <f>IF(E146=S$4,G146,IF(E146=T$4,H146,IF(E146=U$4,I146,IF(E146=V$4,J146,IF(E146=W$4,K146,L146)))))</f>
        <v>1.1936225362214146</v>
      </c>
      <c r="N146" s="104">
        <f t="shared" si="34"/>
        <v>0.14194029093487281</v>
      </c>
      <c r="O146" s="104">
        <f t="shared" si="35"/>
        <v>0.77674412080063227</v>
      </c>
      <c r="P146" s="287"/>
    </row>
    <row r="147" spans="1:16" x14ac:dyDescent="0.25">
      <c r="A147" s="104" t="s">
        <v>408</v>
      </c>
      <c r="B147" s="104" t="s">
        <v>4396</v>
      </c>
      <c r="C147" s="104">
        <v>19300</v>
      </c>
      <c r="D147" s="104">
        <v>9.3060814562832533E-3</v>
      </c>
      <c r="E147" s="105"/>
      <c r="F147" s="104"/>
      <c r="G147" s="104"/>
      <c r="H147" s="104"/>
      <c r="I147" s="104"/>
      <c r="J147" s="104"/>
      <c r="K147" s="104"/>
      <c r="L147" s="104"/>
      <c r="M147" s="288">
        <v>45.796045838664938</v>
      </c>
      <c r="N147" s="104">
        <v>3.9819507836594825E-3</v>
      </c>
      <c r="O147" s="104">
        <v>3.8327319682185501E-2</v>
      </c>
      <c r="P147" s="287"/>
    </row>
    <row r="148" spans="1:16" x14ac:dyDescent="0.25">
      <c r="A148" s="104" t="s">
        <v>411</v>
      </c>
      <c r="B148" s="104" t="s">
        <v>4333</v>
      </c>
      <c r="C148" s="104"/>
      <c r="D148" s="104"/>
      <c r="E148" s="105"/>
      <c r="F148" s="104"/>
      <c r="G148" s="104"/>
      <c r="H148" s="104"/>
      <c r="I148" s="104"/>
      <c r="J148" s="104"/>
      <c r="K148" s="104"/>
      <c r="L148" s="104"/>
      <c r="M148" s="104">
        <v>61</v>
      </c>
      <c r="N148" s="104">
        <f t="shared" ref="N148:N176" si="40">1-BETAINV(0.833,M148-1+1,1,0,1)</f>
        <v>2.9909548248275852E-3</v>
      </c>
      <c r="O148" s="104">
        <f t="shared" ref="O148:O176" si="41">1-BETAINV(0.167,M148-1+1,1,0,1)</f>
        <v>2.8914102725584923E-2</v>
      </c>
      <c r="P148" s="287"/>
    </row>
    <row r="149" spans="1:16" x14ac:dyDescent="0.25">
      <c r="A149" s="104" t="s">
        <v>414</v>
      </c>
      <c r="B149" s="104" t="s">
        <v>4327</v>
      </c>
      <c r="C149" s="104">
        <v>1870</v>
      </c>
      <c r="D149" s="104">
        <v>0.24575615939099504</v>
      </c>
      <c r="E149" s="286">
        <v>1</v>
      </c>
      <c r="F149" s="285">
        <f>IF(D149="&lt;0.2%",1/0.002,IF(D149="&gt;50%",1/0.5,1/D149))</f>
        <v>4.0690740060313697</v>
      </c>
      <c r="G149" s="285">
        <f t="shared" ref="G149:L149" si="42">IF($F149&lt;5,LINEST(S$5:S$6,$R$5:$R$6)*$F149+INTERCEPT(S$5:S$6,$R$5:$R$6),IF($F149&lt;10,LINEST(S$6:S$7,$R$6:$R$7)*$F149+INTERCEPT(S$6:S$7,$R$6:$R$7),IF($F149&lt;25,LINEST(S$7:S$8,$R$7:$R$8)*$F149+INTERCEPT(S$7:S$8,$R$7:$R$8),IF($F149&lt;50,LINEST(S$8:S$9,$R$8:$R$9)*$F149+INTERCEPT(S$8:S$9,$R$8:$R$9),IF($F149&lt;100,LINEST(S$9:S$10,$R$9:$R$10)*$F149+INTERCEPT(S$9:S$10,$R$9:$R$10),IF($F149&lt;200,LINEST(S$10:S$11,$R$10:$R$11)*$F149+INTERCEPT(S$10:S$11,$R$10:$R$11),IF($F149&lt;500,LINEST(S$11:S$12,$R$11:$R$12)*$F149+INTERCEPT(S$11:S$12,$R$11:$R$12),S$12)))))))</f>
        <v>3.1345370030156849</v>
      </c>
      <c r="H149" s="285">
        <f t="shared" si="42"/>
        <v>6.4001048724969909</v>
      </c>
      <c r="I149" s="285">
        <f t="shared" si="42"/>
        <v>9.4691788785283659</v>
      </c>
      <c r="J149" s="285">
        <f t="shared" si="42"/>
        <v>3.6724752700844432</v>
      </c>
      <c r="K149" s="285">
        <f t="shared" si="42"/>
        <v>2.9655678694813066</v>
      </c>
      <c r="L149" s="285">
        <f t="shared" si="42"/>
        <v>2.2448456676718953</v>
      </c>
      <c r="M149" s="285">
        <f>IF(E149=S$4,G149,IF(E149=T$4,H149,IF(E149=U$4,I149,IF(E149=V$4,J149,IF(E149=W$4,K149,L149)))))</f>
        <v>3.1345370030156849</v>
      </c>
      <c r="N149" s="104">
        <f t="shared" si="40"/>
        <v>5.6626522954124514E-2</v>
      </c>
      <c r="O149" s="104">
        <f t="shared" si="41"/>
        <v>0.43502914074815779</v>
      </c>
      <c r="P149" s="287"/>
    </row>
    <row r="150" spans="1:16" x14ac:dyDescent="0.25">
      <c r="A150" s="104" t="s">
        <v>416</v>
      </c>
      <c r="B150" s="104" t="s">
        <v>4333</v>
      </c>
      <c r="C150" s="104"/>
      <c r="D150" s="104"/>
      <c r="E150" s="105"/>
      <c r="F150" s="104"/>
      <c r="G150" s="104"/>
      <c r="H150" s="104"/>
      <c r="I150" s="104"/>
      <c r="J150" s="104"/>
      <c r="K150" s="104"/>
      <c r="L150" s="104"/>
      <c r="M150" s="104">
        <v>37</v>
      </c>
      <c r="N150" s="104">
        <f t="shared" si="40"/>
        <v>4.9262486559580321E-3</v>
      </c>
      <c r="O150" s="104">
        <f t="shared" si="41"/>
        <v>4.7220647512283054E-2</v>
      </c>
      <c r="P150" s="287"/>
    </row>
    <row r="151" spans="1:16" x14ac:dyDescent="0.25">
      <c r="A151" s="279" t="s">
        <v>418</v>
      </c>
      <c r="B151" s="104" t="s">
        <v>4327</v>
      </c>
      <c r="C151" s="104">
        <f>'Table 1'!L269</f>
        <v>114</v>
      </c>
      <c r="D151" s="104">
        <f>'Table 1'!O269</f>
        <v>39.341620561139649</v>
      </c>
      <c r="E151" s="286">
        <v>0</v>
      </c>
      <c r="F151" s="285">
        <f>IF(D151="&lt;0.2%",1/0.002,IF(D151="&gt;50%",1/0.5,1/D151))</f>
        <v>2.5418373359733099E-2</v>
      </c>
      <c r="G151" s="285">
        <f t="shared" ref="G151:L154" si="43">IF($F151&lt;5,LINEST(S$5:S$6,$R$5:$R$6)*$F151+INTERCEPT(S$5:S$6,$R$5:$R$6),IF($F151&lt;10,LINEST(S$6:S$7,$R$6:$R$7)*$F151+INTERCEPT(S$6:S$7,$R$6:$R$7),IF($F151&lt;25,LINEST(S$7:S$8,$R$7:$R$8)*$F151+INTERCEPT(S$7:S$8,$R$7:$R$8),IF($F151&lt;50,LINEST(S$8:S$9,$R$8:$R$9)*$F151+INTERCEPT(S$8:S$9,$R$8:$R$9),IF($F151&lt;100,LINEST(S$9:S$10,$R$9:$R$10)*$F151+INTERCEPT(S$9:S$10,$R$9:$R$10),IF($F151&lt;200,LINEST(S$10:S$11,$R$10:$R$11)*$F151+INTERCEPT(S$10:S$11,$R$10:$R$11),IF($F151&lt;500,LINEST(S$11:S$12,$R$11:$R$12)*$F151+INTERCEPT(S$11:S$12,$R$11:$R$12),S$12)))))))</f>
        <v>1.1127091866798666</v>
      </c>
      <c r="H151" s="285">
        <f t="shared" si="43"/>
        <v>2.4912377609144087</v>
      </c>
      <c r="I151" s="285">
        <f t="shared" si="43"/>
        <v>1.5166561342741418</v>
      </c>
      <c r="J151" s="285">
        <f t="shared" si="43"/>
        <v>1.3810704115705152</v>
      </c>
      <c r="K151" s="285">
        <f t="shared" si="43"/>
        <v>1.0785285742345427</v>
      </c>
      <c r="L151" s="285">
        <f t="shared" si="43"/>
        <v>1.5709030622266222</v>
      </c>
      <c r="M151" s="285">
        <f>IF(E151=S$4,G151,IF(E151=T$4,H151,IF(E151=U$4,I151,IF(E151=V$4,J151,IF(E151=W$4,K151,L151)))))</f>
        <v>1.5709030622266222</v>
      </c>
      <c r="N151" s="104">
        <f t="shared" si="40"/>
        <v>0.10980639228606992</v>
      </c>
      <c r="O151" s="104">
        <f t="shared" si="41"/>
        <v>0.67996346593899926</v>
      </c>
      <c r="P151" s="287"/>
    </row>
    <row r="152" spans="1:16" x14ac:dyDescent="0.25">
      <c r="A152" s="104" t="s">
        <v>420</v>
      </c>
      <c r="B152" s="104" t="s">
        <v>4327</v>
      </c>
      <c r="C152" s="104">
        <v>53</v>
      </c>
      <c r="D152" s="104" t="s">
        <v>4372</v>
      </c>
      <c r="E152" s="286">
        <v>1</v>
      </c>
      <c r="F152" s="285">
        <f>IF(D152="&lt;0.2%",1/0.002,IF(D152="&gt;50%",1/0.5,1/D152))</f>
        <v>500</v>
      </c>
      <c r="G152" s="285">
        <f t="shared" si="43"/>
        <v>9.8000000000000007</v>
      </c>
      <c r="H152" s="285">
        <f t="shared" si="43"/>
        <v>20.100000000000001</v>
      </c>
      <c r="I152" s="285">
        <f t="shared" si="43"/>
        <v>128.5</v>
      </c>
      <c r="J152" s="285">
        <f t="shared" si="43"/>
        <v>19.399999999999999</v>
      </c>
      <c r="K152" s="285">
        <f t="shared" si="43"/>
        <v>11.8</v>
      </c>
      <c r="L152" s="285">
        <f t="shared" si="43"/>
        <v>5.5</v>
      </c>
      <c r="M152" s="285">
        <f>IF(E152=S$4,G152,IF(E152=T$4,H152,IF(E152=U$4,I152,IF(E152=V$4,J152,IF(E152=W$4,K152,L152)))))</f>
        <v>9.8000000000000007</v>
      </c>
      <c r="N152" s="104">
        <f t="shared" si="40"/>
        <v>1.8472321030518324E-2</v>
      </c>
      <c r="O152" s="104">
        <f t="shared" si="41"/>
        <v>0.16692259759502215</v>
      </c>
      <c r="P152" s="287"/>
    </row>
    <row r="153" spans="1:16" x14ac:dyDescent="0.25">
      <c r="A153" s="104" t="s">
        <v>422</v>
      </c>
      <c r="B153" s="104" t="s">
        <v>4327</v>
      </c>
      <c r="C153" s="104">
        <v>31</v>
      </c>
      <c r="D153" s="104" t="s">
        <v>4372</v>
      </c>
      <c r="E153" s="286">
        <v>1</v>
      </c>
      <c r="F153" s="285">
        <f>IF(D153="&lt;0.2%",1/0.002,IF(D153="&gt;50%",1/0.5,1/D153))</f>
        <v>500</v>
      </c>
      <c r="G153" s="285">
        <f t="shared" si="43"/>
        <v>9.8000000000000007</v>
      </c>
      <c r="H153" s="285">
        <f t="shared" si="43"/>
        <v>20.100000000000001</v>
      </c>
      <c r="I153" s="285">
        <f t="shared" si="43"/>
        <v>128.5</v>
      </c>
      <c r="J153" s="285">
        <f t="shared" si="43"/>
        <v>19.399999999999999</v>
      </c>
      <c r="K153" s="285">
        <f t="shared" si="43"/>
        <v>11.8</v>
      </c>
      <c r="L153" s="285">
        <f t="shared" si="43"/>
        <v>5.5</v>
      </c>
      <c r="M153" s="285">
        <f>IF(E153=S$4,G153,IF(E153=T$4,H153,IF(E153=U$4,I153,IF(E153=V$4,J153,IF(E153=W$4,K153,L153)))))</f>
        <v>9.8000000000000007</v>
      </c>
      <c r="N153" s="104">
        <f t="shared" si="40"/>
        <v>1.8472321030518324E-2</v>
      </c>
      <c r="O153" s="104">
        <f t="shared" si="41"/>
        <v>0.16692259759502215</v>
      </c>
      <c r="P153" s="287"/>
    </row>
    <row r="154" spans="1:16" x14ac:dyDescent="0.25">
      <c r="A154" s="104" t="s">
        <v>424</v>
      </c>
      <c r="B154" s="104" t="s">
        <v>4327</v>
      </c>
      <c r="C154" s="104">
        <v>704</v>
      </c>
      <c r="D154" s="104">
        <v>0.39933372200655304</v>
      </c>
      <c r="E154" s="286">
        <v>1</v>
      </c>
      <c r="F154" s="285">
        <f>IF(D154="&lt;0.2%",1/0.002,IF(D154="&gt;50%",1/0.5,1/D154))</f>
        <v>2.5041711853816095</v>
      </c>
      <c r="G154" s="285">
        <f t="shared" si="43"/>
        <v>2.3520855926908046</v>
      </c>
      <c r="H154" s="285">
        <f t="shared" si="43"/>
        <v>4.8873654792022219</v>
      </c>
      <c r="I154" s="285">
        <f t="shared" si="43"/>
        <v>6.3915366645838354</v>
      </c>
      <c r="J154" s="285">
        <f t="shared" si="43"/>
        <v>2.7856970050495788</v>
      </c>
      <c r="K154" s="285">
        <f t="shared" si="43"/>
        <v>2.2352798865114183</v>
      </c>
      <c r="L154" s="285">
        <f t="shared" si="43"/>
        <v>1.984028530896935</v>
      </c>
      <c r="M154" s="285">
        <f>IF(E154=S$4,G154,IF(E154=T$4,H154,IF(E154=U$4,I154,IF(E154=V$4,J154,IF(E154=W$4,K154,L154)))))</f>
        <v>2.3520855926908046</v>
      </c>
      <c r="N154" s="104">
        <f t="shared" si="40"/>
        <v>7.4744111663591073E-2</v>
      </c>
      <c r="O154" s="104">
        <f t="shared" si="41"/>
        <v>0.53276611081529768</v>
      </c>
      <c r="P154" s="287"/>
    </row>
    <row r="155" spans="1:16" x14ac:dyDescent="0.25">
      <c r="A155" s="104" t="s">
        <v>426</v>
      </c>
      <c r="B155" s="104" t="s">
        <v>4333</v>
      </c>
      <c r="C155" s="104"/>
      <c r="D155" s="104"/>
      <c r="E155" s="105"/>
      <c r="F155" s="104"/>
      <c r="G155" s="104"/>
      <c r="H155" s="104"/>
      <c r="I155" s="104"/>
      <c r="J155" s="104"/>
      <c r="K155" s="104"/>
      <c r="L155" s="104"/>
      <c r="M155" s="104">
        <v>40</v>
      </c>
      <c r="N155" s="104">
        <f t="shared" si="40"/>
        <v>4.5576232902141411E-3</v>
      </c>
      <c r="O155" s="104">
        <f t="shared" si="41"/>
        <v>4.3757786542545807E-2</v>
      </c>
      <c r="P155" s="287"/>
    </row>
    <row r="156" spans="1:16" x14ac:dyDescent="0.25">
      <c r="A156" s="104" t="s">
        <v>428</v>
      </c>
      <c r="B156" s="104" t="s">
        <v>4327</v>
      </c>
      <c r="C156" s="104">
        <v>315</v>
      </c>
      <c r="D156" s="104">
        <v>0.24975950401781272</v>
      </c>
      <c r="E156" s="286">
        <v>1</v>
      </c>
      <c r="F156" s="285">
        <f>IF(D156="&lt;0.2%",1/0.002,IF(D156="&gt;50%",1/0.5,1/D156))</f>
        <v>4.0038516409316722</v>
      </c>
      <c r="G156" s="285">
        <f t="shared" ref="G156:L157" si="44">IF($F156&lt;5,LINEST(S$5:S$6,$R$5:$R$6)*$F156+INTERCEPT(S$5:S$6,$R$5:$R$6),IF($F156&lt;10,LINEST(S$6:S$7,$R$6:$R$7)*$F156+INTERCEPT(S$6:S$7,$R$6:$R$7),IF($F156&lt;25,LINEST(S$7:S$8,$R$7:$R$8)*$F156+INTERCEPT(S$7:S$8,$R$7:$R$8),IF($F156&lt;50,LINEST(S$8:S$9,$R$8:$R$9)*$F156+INTERCEPT(S$8:S$9,$R$8:$R$9),IF($F156&lt;100,LINEST(S$9:S$10,$R$9:$R$10)*$F156+INTERCEPT(S$9:S$10,$R$9:$R$10),IF($F156&lt;200,LINEST(S$10:S$11,$R$10:$R$11)*$F156+INTERCEPT(S$10:S$11,$R$10:$R$11),IF($F156&lt;500,LINEST(S$11:S$12,$R$11:$R$12)*$F156+INTERCEPT(S$11:S$12,$R$11:$R$12),S$12)))))))</f>
        <v>3.1019258204658362</v>
      </c>
      <c r="H156" s="285">
        <f t="shared" si="44"/>
        <v>6.337056586233949</v>
      </c>
      <c r="I156" s="285">
        <f t="shared" si="44"/>
        <v>9.3409082271656274</v>
      </c>
      <c r="J156" s="285">
        <f t="shared" si="44"/>
        <v>3.6355159298612811</v>
      </c>
      <c r="K156" s="285">
        <f t="shared" si="44"/>
        <v>2.9351307657681147</v>
      </c>
      <c r="L156" s="285">
        <f t="shared" si="44"/>
        <v>2.2339752734886122</v>
      </c>
      <c r="M156" s="285">
        <f>IF(E156=S$4,G156,IF(E156=T$4,H156,IF(E156=U$4,I156,IF(E156=V$4,J156,IF(E156=W$4,K156,L156)))))</f>
        <v>3.1019258204658362</v>
      </c>
      <c r="N156" s="104">
        <f t="shared" si="40"/>
        <v>5.7204488974652135E-2</v>
      </c>
      <c r="O156" s="104">
        <f t="shared" si="41"/>
        <v>0.43841041261852354</v>
      </c>
      <c r="P156" s="287"/>
    </row>
    <row r="157" spans="1:16" x14ac:dyDescent="0.25">
      <c r="A157" s="104" t="s">
        <v>430</v>
      </c>
      <c r="B157" s="104" t="s">
        <v>4327</v>
      </c>
      <c r="C157" s="104">
        <v>1580</v>
      </c>
      <c r="D157" s="104">
        <v>4.4063993948168685E-3</v>
      </c>
      <c r="E157" s="286">
        <v>1</v>
      </c>
      <c r="F157" s="285">
        <f>IF(D157="&lt;0.2%",1/0.002,IF(D157="&gt;50%",1/0.5,1/D157))</f>
        <v>226.94266007213818</v>
      </c>
      <c r="G157" s="285">
        <f t="shared" si="44"/>
        <v>9.4359235467628526</v>
      </c>
      <c r="H157" s="285">
        <f t="shared" si="44"/>
        <v>19.007770640288552</v>
      </c>
      <c r="I157" s="285">
        <f t="shared" si="44"/>
        <v>103.28770561332743</v>
      </c>
      <c r="J157" s="285">
        <f t="shared" si="44"/>
        <v>17.306560393886393</v>
      </c>
      <c r="K157" s="285">
        <f t="shared" si="44"/>
        <v>10.889808866907128</v>
      </c>
      <c r="L157" s="285">
        <f t="shared" si="44"/>
        <v>5.2269426600721385</v>
      </c>
      <c r="M157" s="285">
        <f>IF(E157=S$4,G157,IF(E157=T$4,H157,IF(E157=U$4,I157,IF(E157=V$4,J157,IF(E157=W$4,K157,L157)))))</f>
        <v>9.4359235467628526</v>
      </c>
      <c r="N157" s="104">
        <f t="shared" si="40"/>
        <v>1.9178180789965138E-2</v>
      </c>
      <c r="O157" s="104">
        <f t="shared" si="41"/>
        <v>0.17277229454298615</v>
      </c>
      <c r="P157" s="287"/>
    </row>
    <row r="158" spans="1:16" x14ac:dyDescent="0.25">
      <c r="A158" s="104" t="s">
        <v>432</v>
      </c>
      <c r="B158" s="104" t="s">
        <v>4333</v>
      </c>
      <c r="C158" s="104"/>
      <c r="D158" s="104"/>
      <c r="E158" s="105"/>
      <c r="F158" s="104"/>
      <c r="G158" s="104"/>
      <c r="H158" s="104"/>
      <c r="I158" s="104"/>
      <c r="J158" s="104"/>
      <c r="K158" s="104"/>
      <c r="L158" s="104"/>
      <c r="M158" s="104">
        <v>19</v>
      </c>
      <c r="N158" s="104">
        <f t="shared" si="40"/>
        <v>9.5708334806381412E-3</v>
      </c>
      <c r="O158" s="104">
        <f t="shared" si="41"/>
        <v>8.9897430352381624E-2</v>
      </c>
      <c r="P158" s="287"/>
    </row>
    <row r="159" spans="1:16" x14ac:dyDescent="0.25">
      <c r="A159" s="104" t="s">
        <v>436</v>
      </c>
      <c r="B159" s="104" t="s">
        <v>4327</v>
      </c>
      <c r="C159" s="104">
        <v>628</v>
      </c>
      <c r="D159" s="104">
        <v>9.0815809000182379E-2</v>
      </c>
      <c r="E159" s="286">
        <v>1</v>
      </c>
      <c r="F159" s="285">
        <f>IF(D159="&lt;0.2%",1/0.002,IF(D159="&gt;50%",1/0.5,1/D159))</f>
        <v>11.011298704589988</v>
      </c>
      <c r="G159" s="285">
        <f t="shared" ref="G159:L159" si="45">IF($F159&lt;5,LINEST(S$5:S$6,$R$5:$R$6)*$F159+INTERCEPT(S$5:S$6,$R$5:$R$6),IF($F159&lt;10,LINEST(S$6:S$7,$R$6:$R$7)*$F159+INTERCEPT(S$6:S$7,$R$6:$R$7),IF($F159&lt;25,LINEST(S$7:S$8,$R$7:$R$8)*$F159+INTERCEPT(S$7:S$8,$R$7:$R$8),IF($F159&lt;50,LINEST(S$8:S$9,$R$8:$R$9)*$F159+INTERCEPT(S$8:S$9,$R$8:$R$9),IF($F159&lt;100,LINEST(S$9:S$10,$R$9:$R$10)*$F159+INTERCEPT(S$9:S$10,$R$9:$R$10),IF($F159&lt;200,LINEST(S$10:S$11,$R$10:$R$11)*$F159+INTERCEPT(S$10:S$11,$R$10:$R$11),IF($F159&lt;500,LINEST(S$11:S$12,$R$11:$R$12)*$F159+INTERCEPT(S$11:S$12,$R$11:$R$12),S$12)))))))</f>
        <v>5.2213558445507982</v>
      </c>
      <c r="H159" s="285">
        <f t="shared" si="45"/>
        <v>10.335969697737664</v>
      </c>
      <c r="I159" s="285">
        <f t="shared" si="45"/>
        <v>20.525912557776849</v>
      </c>
      <c r="J159" s="285">
        <f t="shared" si="45"/>
        <v>6.72922770637373</v>
      </c>
      <c r="K159" s="285">
        <f t="shared" si="45"/>
        <v>5.041581818642598</v>
      </c>
      <c r="L159" s="285">
        <f t="shared" si="45"/>
        <v>3.1539359309114663</v>
      </c>
      <c r="M159" s="285">
        <f>IF(E159=S$4,G159,IF(E159=T$4,H159,IF(E159=U$4,I159,IF(E159=V$4,J159,IF(E159=W$4,K159,L159)))))</f>
        <v>5.2213558445507982</v>
      </c>
      <c r="N159" s="104">
        <f t="shared" si="40"/>
        <v>3.4389809155946249E-2</v>
      </c>
      <c r="O159" s="104">
        <f t="shared" si="41"/>
        <v>0.29020362672317579</v>
      </c>
      <c r="P159" s="287"/>
    </row>
    <row r="160" spans="1:16" x14ac:dyDescent="0.25">
      <c r="A160" s="104" t="s">
        <v>438</v>
      </c>
      <c r="B160" s="104" t="s">
        <v>4333</v>
      </c>
      <c r="C160" s="104"/>
      <c r="D160" s="104"/>
      <c r="E160" s="105"/>
      <c r="F160" s="104"/>
      <c r="G160" s="104"/>
      <c r="H160" s="104"/>
      <c r="I160" s="104"/>
      <c r="J160" s="104"/>
      <c r="K160" s="104"/>
      <c r="L160" s="104"/>
      <c r="M160" s="104">
        <v>12</v>
      </c>
      <c r="N160" s="104">
        <f t="shared" si="40"/>
        <v>1.5111461472122611E-2</v>
      </c>
      <c r="O160" s="104">
        <f t="shared" si="41"/>
        <v>0.13855734458519664</v>
      </c>
      <c r="P160" s="287"/>
    </row>
    <row r="161" spans="1:16" x14ac:dyDescent="0.25">
      <c r="A161" s="104" t="s">
        <v>440</v>
      </c>
      <c r="B161" s="104" t="s">
        <v>4327</v>
      </c>
      <c r="C161" s="104">
        <v>190</v>
      </c>
      <c r="D161" s="104" t="s">
        <v>4373</v>
      </c>
      <c r="E161" s="286">
        <v>1</v>
      </c>
      <c r="F161" s="285">
        <f t="shared" ref="F161:F166" si="46">IF(D161="&lt;0.2%",1/0.002,IF(D161="&gt;50%",1/0.5,1/D161))</f>
        <v>2</v>
      </c>
      <c r="G161" s="285">
        <f t="shared" ref="G161:L166" si="47">IF($F161&lt;5,LINEST(S$5:S$6,$R$5:$R$6)*$F161+INTERCEPT(S$5:S$6,$R$5:$R$6),IF($F161&lt;10,LINEST(S$6:S$7,$R$6:$R$7)*$F161+INTERCEPT(S$6:S$7,$R$6:$R$7),IF($F161&lt;25,LINEST(S$7:S$8,$R$7:$R$8)*$F161+INTERCEPT(S$7:S$8,$R$7:$R$8),IF($F161&lt;50,LINEST(S$8:S$9,$R$8:$R$9)*$F161+INTERCEPT(S$8:S$9,$R$8:$R$9),IF($F161&lt;100,LINEST(S$9:S$10,$R$9:$R$10)*$F161+INTERCEPT(S$9:S$10,$R$9:$R$10),IF($F161&lt;200,LINEST(S$10:S$11,$R$10:$R$11)*$F161+INTERCEPT(S$10:S$11,$R$10:$R$11),IF($F161&lt;500,LINEST(S$11:S$12,$R$11:$R$12)*$F161+INTERCEPT(S$11:S$12,$R$11:$R$12),S$12)))))))</f>
        <v>2.1</v>
      </c>
      <c r="H161" s="285">
        <f t="shared" si="47"/>
        <v>4.4000000000000004</v>
      </c>
      <c r="I161" s="285">
        <f t="shared" si="47"/>
        <v>5.4000000000000021</v>
      </c>
      <c r="J161" s="285">
        <f t="shared" si="47"/>
        <v>2.5</v>
      </c>
      <c r="K161" s="285">
        <f t="shared" si="47"/>
        <v>2.0000000000000009</v>
      </c>
      <c r="L161" s="285">
        <f t="shared" si="47"/>
        <v>1.9000000000000001</v>
      </c>
      <c r="M161" s="285">
        <f t="shared" ref="M161:M166" si="48">IF(E161=S$4,G161,IF(E161=T$4,H161,IF(E161=U$4,I161,IF(E161=V$4,J161,IF(E161=W$4,K161,L161)))))</f>
        <v>2.1</v>
      </c>
      <c r="N161" s="104">
        <f t="shared" si="40"/>
        <v>8.3332349067241074E-2</v>
      </c>
      <c r="O161" s="104">
        <f t="shared" si="41"/>
        <v>0.5735530758934867</v>
      </c>
      <c r="P161" s="287"/>
    </row>
    <row r="162" spans="1:16" x14ac:dyDescent="0.25">
      <c r="A162" s="104" t="s">
        <v>442</v>
      </c>
      <c r="B162" s="104" t="s">
        <v>4327</v>
      </c>
      <c r="C162" s="104">
        <v>2900</v>
      </c>
      <c r="D162" s="104">
        <v>8.4221998593792965E-2</v>
      </c>
      <c r="E162" s="286">
        <v>1</v>
      </c>
      <c r="F162" s="285">
        <f t="shared" si="46"/>
        <v>11.873382449911352</v>
      </c>
      <c r="G162" s="285">
        <f t="shared" si="47"/>
        <v>5.3248058939893621</v>
      </c>
      <c r="H162" s="285">
        <f t="shared" si="47"/>
        <v>10.537122571645982</v>
      </c>
      <c r="I162" s="285">
        <f t="shared" si="47"/>
        <v>21.485699127567969</v>
      </c>
      <c r="J162" s="285">
        <f t="shared" si="47"/>
        <v>6.9246333553132393</v>
      </c>
      <c r="K162" s="285">
        <f t="shared" si="47"/>
        <v>5.1622735429875899</v>
      </c>
      <c r="L162" s="285">
        <f t="shared" si="47"/>
        <v>3.199913730661939</v>
      </c>
      <c r="M162" s="285">
        <f t="shared" si="48"/>
        <v>5.3248058939893621</v>
      </c>
      <c r="N162" s="104">
        <f t="shared" si="40"/>
        <v>3.373308485055404E-2</v>
      </c>
      <c r="O162" s="104">
        <f t="shared" si="41"/>
        <v>0.28546099454065021</v>
      </c>
      <c r="P162" s="287"/>
    </row>
    <row r="163" spans="1:16" x14ac:dyDescent="0.25">
      <c r="A163" s="104" t="s">
        <v>444</v>
      </c>
      <c r="B163" s="104" t="s">
        <v>4327</v>
      </c>
      <c r="C163" s="104">
        <v>128</v>
      </c>
      <c r="D163" s="104">
        <v>0.21094714035963952</v>
      </c>
      <c r="E163" s="286">
        <v>1</v>
      </c>
      <c r="F163" s="285">
        <f t="shared" si="46"/>
        <v>4.7405240871960634</v>
      </c>
      <c r="G163" s="285">
        <f t="shared" si="47"/>
        <v>3.4702620435980318</v>
      </c>
      <c r="H163" s="285">
        <f t="shared" si="47"/>
        <v>7.0491732842895276</v>
      </c>
      <c r="I163" s="285">
        <f t="shared" si="47"/>
        <v>10.789697371485598</v>
      </c>
      <c r="J163" s="285">
        <f t="shared" si="47"/>
        <v>4.0529636494111028</v>
      </c>
      <c r="K163" s="285">
        <f t="shared" si="47"/>
        <v>3.2789112406914969</v>
      </c>
      <c r="L163" s="285">
        <f t="shared" si="47"/>
        <v>2.3567540145326773</v>
      </c>
      <c r="M163" s="285">
        <f t="shared" si="48"/>
        <v>3.4702620435980318</v>
      </c>
      <c r="N163" s="104">
        <f t="shared" si="40"/>
        <v>5.1291370023426319E-2</v>
      </c>
      <c r="O163" s="104">
        <f t="shared" si="41"/>
        <v>0.40294285816515341</v>
      </c>
      <c r="P163" s="287"/>
    </row>
    <row r="164" spans="1:16" x14ac:dyDescent="0.25">
      <c r="A164" s="104" t="s">
        <v>446</v>
      </c>
      <c r="B164" s="104" t="s">
        <v>4327</v>
      </c>
      <c r="C164" s="104">
        <v>183</v>
      </c>
      <c r="D164" s="104">
        <v>1.304571088951504E-2</v>
      </c>
      <c r="E164" s="286">
        <v>1</v>
      </c>
      <c r="F164" s="285">
        <f t="shared" si="46"/>
        <v>76.653546017466127</v>
      </c>
      <c r="G164" s="285">
        <f t="shared" si="47"/>
        <v>8.4264567362794587</v>
      </c>
      <c r="H164" s="285">
        <f t="shared" si="47"/>
        <v>16.759527656628784</v>
      </c>
      <c r="I164" s="285">
        <f t="shared" si="47"/>
        <v>66.194095707859759</v>
      </c>
      <c r="J164" s="285">
        <f t="shared" si="47"/>
        <v>13.879370208838374</v>
      </c>
      <c r="K164" s="285">
        <f t="shared" si="47"/>
        <v>9.1396851044191862</v>
      </c>
      <c r="L164" s="285">
        <f t="shared" si="47"/>
        <v>4.7132283681397293</v>
      </c>
      <c r="M164" s="285">
        <f t="shared" si="48"/>
        <v>8.4264567362794587</v>
      </c>
      <c r="N164" s="104">
        <f t="shared" si="40"/>
        <v>2.1450864966644279E-2</v>
      </c>
      <c r="O164" s="104">
        <f t="shared" si="41"/>
        <v>0.19135710159301078</v>
      </c>
      <c r="P164" s="287"/>
    </row>
    <row r="165" spans="1:16" x14ac:dyDescent="0.25">
      <c r="A165" s="104" t="s">
        <v>448</v>
      </c>
      <c r="B165" s="104" t="s">
        <v>4327</v>
      </c>
      <c r="C165" s="104">
        <v>761</v>
      </c>
      <c r="D165" s="104" t="s">
        <v>4372</v>
      </c>
      <c r="E165" s="286">
        <v>3</v>
      </c>
      <c r="F165" s="285">
        <f t="shared" si="46"/>
        <v>500</v>
      </c>
      <c r="G165" s="285">
        <f t="shared" si="47"/>
        <v>9.8000000000000007</v>
      </c>
      <c r="H165" s="285">
        <f t="shared" si="47"/>
        <v>20.100000000000001</v>
      </c>
      <c r="I165" s="285">
        <f t="shared" si="47"/>
        <v>128.5</v>
      </c>
      <c r="J165" s="285">
        <f t="shared" si="47"/>
        <v>19.399999999999999</v>
      </c>
      <c r="K165" s="285">
        <f t="shared" si="47"/>
        <v>11.8</v>
      </c>
      <c r="L165" s="285">
        <f t="shared" si="47"/>
        <v>5.5</v>
      </c>
      <c r="M165" s="285">
        <f t="shared" si="48"/>
        <v>128.5</v>
      </c>
      <c r="N165" s="104">
        <f t="shared" si="40"/>
        <v>1.4209477595243936E-3</v>
      </c>
      <c r="O165" s="104">
        <f t="shared" si="41"/>
        <v>1.3831557506582604E-2</v>
      </c>
      <c r="P165" s="287"/>
    </row>
    <row r="166" spans="1:16" x14ac:dyDescent="0.25">
      <c r="A166" s="104" t="s">
        <v>450</v>
      </c>
      <c r="B166" s="104" t="s">
        <v>4327</v>
      </c>
      <c r="C166" s="104">
        <v>13800</v>
      </c>
      <c r="D166" s="104">
        <v>7.811367216352459E-3</v>
      </c>
      <c r="E166" s="286">
        <v>3</v>
      </c>
      <c r="F166" s="285">
        <f t="shared" si="46"/>
        <v>128.01856221873447</v>
      </c>
      <c r="G166" s="285">
        <f t="shared" si="47"/>
        <v>8.9681113733124089</v>
      </c>
      <c r="H166" s="285">
        <f t="shared" si="47"/>
        <v>17.964241308843548</v>
      </c>
      <c r="I166" s="285">
        <f t="shared" si="47"/>
        <v>83.452473494715022</v>
      </c>
      <c r="J166" s="285">
        <f t="shared" si="47"/>
        <v>15.588389806593426</v>
      </c>
      <c r="K166" s="285">
        <f t="shared" si="47"/>
        <v>10.008204184406079</v>
      </c>
      <c r="L166" s="285">
        <f t="shared" si="47"/>
        <v>4.9840556866562045</v>
      </c>
      <c r="M166" s="285">
        <f t="shared" si="48"/>
        <v>83.452473494715022</v>
      </c>
      <c r="N166" s="104">
        <f t="shared" si="40"/>
        <v>2.1871340404659989E-3</v>
      </c>
      <c r="O166" s="104">
        <f t="shared" si="41"/>
        <v>2.1218135572695473E-2</v>
      </c>
      <c r="P166" s="287"/>
    </row>
    <row r="167" spans="1:16" x14ac:dyDescent="0.25">
      <c r="A167" s="104" t="s">
        <v>452</v>
      </c>
      <c r="B167" s="104" t="s">
        <v>4333</v>
      </c>
      <c r="C167" s="104"/>
      <c r="D167" s="104"/>
      <c r="E167" s="105"/>
      <c r="F167" s="104"/>
      <c r="G167" s="104"/>
      <c r="H167" s="104"/>
      <c r="I167" s="104"/>
      <c r="J167" s="104"/>
      <c r="K167" s="104"/>
      <c r="L167" s="104"/>
      <c r="M167" s="104">
        <v>24</v>
      </c>
      <c r="N167" s="104">
        <f t="shared" si="40"/>
        <v>7.5844930031184754E-3</v>
      </c>
      <c r="O167" s="104">
        <f t="shared" si="41"/>
        <v>7.1860648709040409E-2</v>
      </c>
      <c r="P167" s="287"/>
    </row>
    <row r="168" spans="1:16" x14ac:dyDescent="0.25">
      <c r="A168" s="104" t="s">
        <v>455</v>
      </c>
      <c r="B168" s="104" t="s">
        <v>4333</v>
      </c>
      <c r="C168" s="104"/>
      <c r="D168" s="104"/>
      <c r="E168" s="105"/>
      <c r="F168" s="104"/>
      <c r="G168" s="104"/>
      <c r="H168" s="104"/>
      <c r="I168" s="104"/>
      <c r="J168" s="104"/>
      <c r="K168" s="104"/>
      <c r="L168" s="104"/>
      <c r="M168" s="104">
        <v>13</v>
      </c>
      <c r="N168" s="104">
        <f t="shared" si="40"/>
        <v>1.3957193009523694E-2</v>
      </c>
      <c r="O168" s="104">
        <f t="shared" si="41"/>
        <v>0.12861724803139551</v>
      </c>
      <c r="P168" s="287"/>
    </row>
    <row r="169" spans="1:16" x14ac:dyDescent="0.25">
      <c r="A169" s="104" t="s">
        <v>458</v>
      </c>
      <c r="B169" s="104" t="s">
        <v>4333</v>
      </c>
      <c r="C169" s="104"/>
      <c r="D169" s="104"/>
      <c r="E169" s="105"/>
      <c r="F169" s="104"/>
      <c r="G169" s="104"/>
      <c r="H169" s="104"/>
      <c r="I169" s="104"/>
      <c r="J169" s="104"/>
      <c r="K169" s="104"/>
      <c r="L169" s="104"/>
      <c r="M169" s="104">
        <v>14</v>
      </c>
      <c r="N169" s="104">
        <f t="shared" si="40"/>
        <v>1.2966743400683489E-2</v>
      </c>
      <c r="O169" s="104">
        <f t="shared" si="41"/>
        <v>0.12000592523546294</v>
      </c>
      <c r="P169" s="287"/>
    </row>
    <row r="170" spans="1:16" x14ac:dyDescent="0.25">
      <c r="A170" s="104" t="s">
        <v>460</v>
      </c>
      <c r="B170" s="104" t="s">
        <v>4333</v>
      </c>
      <c r="C170" s="104"/>
      <c r="D170" s="104"/>
      <c r="E170" s="105"/>
      <c r="F170" s="104"/>
      <c r="G170" s="104"/>
      <c r="H170" s="104"/>
      <c r="I170" s="104"/>
      <c r="J170" s="104"/>
      <c r="K170" s="104"/>
      <c r="L170" s="104"/>
      <c r="M170" s="104">
        <v>15</v>
      </c>
      <c r="N170" s="104">
        <f t="shared" si="40"/>
        <v>1.2107549031377118E-2</v>
      </c>
      <c r="O170" s="104">
        <f t="shared" si="41"/>
        <v>0.11247397232456713</v>
      </c>
      <c r="P170" s="287"/>
    </row>
    <row r="171" spans="1:16" x14ac:dyDescent="0.25">
      <c r="A171" s="104" t="s">
        <v>463</v>
      </c>
      <c r="B171" s="104" t="s">
        <v>4327</v>
      </c>
      <c r="C171" s="104">
        <v>31600</v>
      </c>
      <c r="D171" s="104">
        <v>2.0924053943926005E-2</v>
      </c>
      <c r="E171" s="286">
        <v>3</v>
      </c>
      <c r="F171" s="285">
        <f>IF(D171="&lt;0.2%",1/0.002,IF(D171="&gt;50%",1/0.5,1/D171))</f>
        <v>47.791885964349071</v>
      </c>
      <c r="G171" s="285">
        <f t="shared" ref="G171:L172" si="49">IF($F171&lt;5,LINEST(S$5:S$6,$R$5:$R$6)*$F171+INTERCEPT(S$5:S$6,$R$5:$R$6),IF($F171&lt;10,LINEST(S$6:S$7,$R$6:$R$7)*$F171+INTERCEPT(S$6:S$7,$R$6:$R$7),IF($F171&lt;25,LINEST(S$7:S$8,$R$7:$R$8)*$F171+INTERCEPT(S$7:S$8,$R$7:$R$8),IF($F171&lt;50,LINEST(S$8:S$9,$R$8:$R$9)*$F171+INTERCEPT(S$8:S$9,$R$8:$R$9),IF($F171&lt;100,LINEST(S$9:S$10,$R$9:$R$10)*$F171+INTERCEPT(S$9:S$10,$R$9:$R$10),IF($F171&lt;200,LINEST(S$10:S$11,$R$10:$R$11)*$F171+INTERCEPT(S$10:S$11,$R$10:$R$11),IF($F171&lt;500,LINEST(S$11:S$12,$R$11:$R$12)*$F171+INTERCEPT(S$11:S$12,$R$11:$R$12),S$12)))))))</f>
        <v>7.9028429824313591</v>
      </c>
      <c r="H171" s="285">
        <f t="shared" si="49"/>
        <v>15.605685964862719</v>
      </c>
      <c r="I171" s="285">
        <f t="shared" si="49"/>
        <v>52.601325438188724</v>
      </c>
      <c r="J171" s="285">
        <f t="shared" si="49"/>
        <v>12.361523684149699</v>
      </c>
      <c r="K171" s="285">
        <f t="shared" si="49"/>
        <v>8.3675131578609445</v>
      </c>
      <c r="L171" s="285">
        <f t="shared" si="49"/>
        <v>4.4470052631443782</v>
      </c>
      <c r="M171" s="285">
        <f>IF(E171=S$4,G171,IF(E171=T$4,H171,IF(E171=U$4,I171,IF(E171=V$4,J171,IF(E171=W$4,K171,L171)))))</f>
        <v>52.601325438188724</v>
      </c>
      <c r="N171" s="104">
        <f t="shared" si="40"/>
        <v>3.4676815015246554E-3</v>
      </c>
      <c r="O171" s="104">
        <f t="shared" si="41"/>
        <v>3.3452684494762797E-2</v>
      </c>
      <c r="P171" s="287"/>
    </row>
    <row r="172" spans="1:16" x14ac:dyDescent="0.25">
      <c r="A172" s="104" t="s">
        <v>465</v>
      </c>
      <c r="B172" s="104" t="s">
        <v>4327</v>
      </c>
      <c r="C172" s="104">
        <v>800</v>
      </c>
      <c r="D172" s="104">
        <v>3.5790392365120361E-3</v>
      </c>
      <c r="E172" s="286">
        <v>3</v>
      </c>
      <c r="F172" s="285">
        <f>IF(D172="&lt;0.2%",1/0.002,IF(D172="&gt;50%",1/0.5,1/D172))</f>
        <v>279.40459266229033</v>
      </c>
      <c r="G172" s="285">
        <f t="shared" si="49"/>
        <v>9.5058727902163884</v>
      </c>
      <c r="H172" s="285">
        <f t="shared" si="49"/>
        <v>19.217618370649163</v>
      </c>
      <c r="I172" s="285">
        <f t="shared" si="49"/>
        <v>108.13169072248482</v>
      </c>
      <c r="J172" s="285">
        <f t="shared" si="49"/>
        <v>17.708768543744227</v>
      </c>
      <c r="K172" s="285">
        <f t="shared" si="49"/>
        <v>11.064681975540969</v>
      </c>
      <c r="L172" s="285">
        <f t="shared" si="49"/>
        <v>5.2794045926622903</v>
      </c>
      <c r="M172" s="285">
        <f>IF(E172=S$4,G172,IF(E172=T$4,H172,IF(E172=U$4,I172,IF(E172=V$4,J172,IF(E172=W$4,K172,L172)))))</f>
        <v>108.13169072248482</v>
      </c>
      <c r="N172" s="104">
        <f t="shared" si="40"/>
        <v>1.6883796083282387E-3</v>
      </c>
      <c r="O172" s="104">
        <f t="shared" si="41"/>
        <v>1.6415456518157345E-2</v>
      </c>
      <c r="P172" s="287"/>
    </row>
    <row r="173" spans="1:16" x14ac:dyDescent="0.25">
      <c r="A173" s="104" t="s">
        <v>469</v>
      </c>
      <c r="B173" s="104" t="s">
        <v>3585</v>
      </c>
      <c r="C173" s="104"/>
      <c r="D173" s="104"/>
      <c r="E173" s="105"/>
      <c r="F173" s="104"/>
      <c r="G173" s="104"/>
      <c r="H173" s="104"/>
      <c r="I173" s="104"/>
      <c r="J173" s="104"/>
      <c r="K173" s="104"/>
      <c r="L173" s="104"/>
      <c r="M173" s="104">
        <v>26</v>
      </c>
      <c r="N173" s="104">
        <f t="shared" si="40"/>
        <v>7.0031183379898332E-3</v>
      </c>
      <c r="O173" s="104">
        <f t="shared" si="41"/>
        <v>6.6521156121573166E-2</v>
      </c>
      <c r="P173" s="287"/>
    </row>
    <row r="174" spans="1:16" x14ac:dyDescent="0.25">
      <c r="A174" s="104" t="s">
        <v>472</v>
      </c>
      <c r="B174" s="104" t="s">
        <v>4327</v>
      </c>
      <c r="C174" s="104">
        <v>1700</v>
      </c>
      <c r="D174" s="104">
        <v>2.430633019678316E-3</v>
      </c>
      <c r="E174" s="286">
        <v>3</v>
      </c>
      <c r="F174" s="285">
        <f>IF(D174="&lt;0.2%",1/0.002,IF(D174="&gt;50%",1/0.5,1/D174))</f>
        <v>411.41545922565712</v>
      </c>
      <c r="G174" s="285">
        <f t="shared" ref="G174:L175" si="50">IF($F174&lt;5,LINEST(S$5:S$6,$R$5:$R$6)*$F174+INTERCEPT(S$5:S$6,$R$5:$R$6),IF($F174&lt;10,LINEST(S$6:S$7,$R$6:$R$7)*$F174+INTERCEPT(S$6:S$7,$R$6:$R$7),IF($F174&lt;25,LINEST(S$7:S$8,$R$7:$R$8)*$F174+INTERCEPT(S$7:S$8,$R$7:$R$8),IF($F174&lt;50,LINEST(S$8:S$9,$R$8:$R$9)*$F174+INTERCEPT(S$8:S$9,$R$8:$R$9),IF($F174&lt;100,LINEST(S$9:S$10,$R$9:$R$10)*$F174+INTERCEPT(S$9:S$10,$R$9:$R$10),IF($F174&lt;200,LINEST(S$10:S$11,$R$10:$R$11)*$F174+INTERCEPT(S$10:S$11,$R$10:$R$11),IF($F174&lt;500,LINEST(S$11:S$12,$R$11:$R$12)*$F174+INTERCEPT(S$11:S$12,$R$11:$R$12),S$12)))))))</f>
        <v>9.6818872789675439</v>
      </c>
      <c r="H174" s="285">
        <f t="shared" si="50"/>
        <v>19.745661836902631</v>
      </c>
      <c r="I174" s="285">
        <f t="shared" si="50"/>
        <v>120.32069406850235</v>
      </c>
      <c r="J174" s="285">
        <f t="shared" si="50"/>
        <v>18.720851854063369</v>
      </c>
      <c r="K174" s="285">
        <f t="shared" si="50"/>
        <v>11.504718197418859</v>
      </c>
      <c r="L174" s="285">
        <f t="shared" si="50"/>
        <v>5.4114154592256565</v>
      </c>
      <c r="M174" s="285">
        <f>IF(E174=S$4,G174,IF(E174=T$4,H174,IF(E174=U$4,I174,IF(E174=V$4,J174,IF(E174=W$4,K174,L174)))))</f>
        <v>120.32069406850235</v>
      </c>
      <c r="N174" s="104">
        <f t="shared" si="40"/>
        <v>1.5174693422291829E-3</v>
      </c>
      <c r="O174" s="104">
        <f t="shared" si="41"/>
        <v>1.4764841177474453E-2</v>
      </c>
      <c r="P174" s="287"/>
    </row>
    <row r="175" spans="1:16" x14ac:dyDescent="0.25">
      <c r="A175" s="104" t="s">
        <v>474</v>
      </c>
      <c r="B175" s="104" t="s">
        <v>4327</v>
      </c>
      <c r="C175" s="104">
        <v>4550</v>
      </c>
      <c r="D175" s="104" t="s">
        <v>4372</v>
      </c>
      <c r="E175" s="286">
        <v>3</v>
      </c>
      <c r="F175" s="285">
        <f>IF(D175="&lt;0.2%",1/0.002,IF(D175="&gt;50%",1/0.5,1/D175))</f>
        <v>500</v>
      </c>
      <c r="G175" s="285">
        <f t="shared" si="50"/>
        <v>9.8000000000000007</v>
      </c>
      <c r="H175" s="285">
        <f t="shared" si="50"/>
        <v>20.100000000000001</v>
      </c>
      <c r="I175" s="285">
        <f t="shared" si="50"/>
        <v>128.5</v>
      </c>
      <c r="J175" s="285">
        <f t="shared" si="50"/>
        <v>19.399999999999999</v>
      </c>
      <c r="K175" s="285">
        <f t="shared" si="50"/>
        <v>11.8</v>
      </c>
      <c r="L175" s="285">
        <f t="shared" si="50"/>
        <v>5.5</v>
      </c>
      <c r="M175" s="285">
        <f>IF(E175=S$4,G175,IF(E175=T$4,H175,IF(E175=U$4,I175,IF(E175=V$4,J175,IF(E175=W$4,K175,L175)))))</f>
        <v>128.5</v>
      </c>
      <c r="N175" s="104">
        <f t="shared" si="40"/>
        <v>1.4209477595243936E-3</v>
      </c>
      <c r="O175" s="104">
        <f t="shared" si="41"/>
        <v>1.3831557506582604E-2</v>
      </c>
      <c r="P175" s="287"/>
    </row>
    <row r="176" spans="1:16" x14ac:dyDescent="0.25">
      <c r="A176" s="104" t="s">
        <v>476</v>
      </c>
      <c r="B176" s="104" t="s">
        <v>4333</v>
      </c>
      <c r="C176" s="104"/>
      <c r="D176" s="104"/>
      <c r="E176" s="105"/>
      <c r="F176" s="104"/>
      <c r="G176" s="104"/>
      <c r="H176" s="104"/>
      <c r="I176" s="104"/>
      <c r="J176" s="104"/>
      <c r="K176" s="104"/>
      <c r="L176" s="104"/>
      <c r="M176" s="104">
        <v>20</v>
      </c>
      <c r="N176" s="104">
        <f t="shared" si="40"/>
        <v>9.0944746503727192E-3</v>
      </c>
      <c r="O176" s="104">
        <f t="shared" si="41"/>
        <v>8.5600829201988637E-2</v>
      </c>
      <c r="P176" s="287"/>
    </row>
    <row r="177" spans="1:16" x14ac:dyDescent="0.25">
      <c r="A177" s="104" t="s">
        <v>479</v>
      </c>
      <c r="B177" s="104" t="s">
        <v>4396</v>
      </c>
      <c r="C177" s="104">
        <v>24000</v>
      </c>
      <c r="D177" s="104">
        <v>2.3033183383605908E-3</v>
      </c>
      <c r="E177" s="105"/>
      <c r="F177" s="104"/>
      <c r="G177" s="104"/>
      <c r="H177" s="104"/>
      <c r="I177" s="104"/>
      <c r="J177" s="104"/>
      <c r="K177" s="104"/>
      <c r="L177" s="104"/>
      <c r="M177" s="288">
        <v>64.825839500844594</v>
      </c>
      <c r="N177" s="104">
        <v>2.8146857090717292E-3</v>
      </c>
      <c r="O177" s="104">
        <v>2.723112787559212E-2</v>
      </c>
      <c r="P177" s="287"/>
    </row>
    <row r="178" spans="1:16" x14ac:dyDescent="0.25">
      <c r="A178" s="104" t="s">
        <v>482</v>
      </c>
      <c r="B178" s="104" t="s">
        <v>4333</v>
      </c>
      <c r="C178" s="104"/>
      <c r="D178" s="104"/>
      <c r="E178" s="105"/>
      <c r="F178" s="104"/>
      <c r="G178" s="104"/>
      <c r="H178" s="104"/>
      <c r="I178" s="104"/>
      <c r="J178" s="104"/>
      <c r="K178" s="104"/>
      <c r="L178" s="104"/>
      <c r="M178" s="104">
        <v>15</v>
      </c>
      <c r="N178" s="104">
        <f t="shared" ref="N178:N220" si="51">1-BETAINV(0.833,M178-1+1,1,0,1)</f>
        <v>1.2107549031377118E-2</v>
      </c>
      <c r="O178" s="104">
        <f t="shared" ref="O178:O220" si="52">1-BETAINV(0.167,M178-1+1,1,0,1)</f>
        <v>0.11247397232456713</v>
      </c>
      <c r="P178" s="287"/>
    </row>
    <row r="179" spans="1:16" x14ac:dyDescent="0.25">
      <c r="A179" s="104" t="s">
        <v>485</v>
      </c>
      <c r="B179" s="104" t="s">
        <v>4333</v>
      </c>
      <c r="C179" s="104"/>
      <c r="D179" s="104"/>
      <c r="E179" s="105"/>
      <c r="F179" s="104"/>
      <c r="G179" s="104"/>
      <c r="H179" s="104"/>
      <c r="I179" s="104"/>
      <c r="J179" s="104"/>
      <c r="K179" s="104"/>
      <c r="L179" s="104"/>
      <c r="M179" s="104">
        <v>101</v>
      </c>
      <c r="N179" s="104">
        <f t="shared" si="51"/>
        <v>1.8074896365503079E-3</v>
      </c>
      <c r="O179" s="104">
        <f t="shared" si="52"/>
        <v>1.7564327397257773E-2</v>
      </c>
      <c r="P179" s="287"/>
    </row>
    <row r="180" spans="1:16" x14ac:dyDescent="0.25">
      <c r="A180" s="104" t="s">
        <v>487</v>
      </c>
      <c r="B180" s="104" t="s">
        <v>4327</v>
      </c>
      <c r="C180" s="104">
        <v>2840</v>
      </c>
      <c r="D180" s="104">
        <v>4.4127610500220821E-2</v>
      </c>
      <c r="E180" s="286">
        <v>3</v>
      </c>
      <c r="F180" s="285">
        <f>IF(D180="&lt;0.2%",1/0.002,IF(D180="&gt;50%",1/0.5,1/D180))</f>
        <v>22.661548827689092</v>
      </c>
      <c r="G180" s="285">
        <f t="shared" ref="G180:L181" si="53">IF($F180&lt;5,LINEST(S$5:S$6,$R$5:$R$6)*$F180+INTERCEPT(S$5:S$6,$R$5:$R$6),IF($F180&lt;10,LINEST(S$6:S$7,$R$6:$R$7)*$F180+INTERCEPT(S$6:S$7,$R$6:$R$7),IF($F180&lt;25,LINEST(S$7:S$8,$R$7:$R$8)*$F180+INTERCEPT(S$7:S$8,$R$7:$R$8),IF($F180&lt;50,LINEST(S$8:S$9,$R$8:$R$9)*$F180+INTERCEPT(S$8:S$9,$R$8:$R$9),IF($F180&lt;100,LINEST(S$9:S$10,$R$9:$R$10)*$F180+INTERCEPT(S$9:S$10,$R$9:$R$10),IF($F180&lt;200,LINEST(S$10:S$11,$R$10:$R$11)*$F180+INTERCEPT(S$10:S$11,$R$10:$R$11),IF($F180&lt;500,LINEST(S$11:S$12,$R$11:$R$12)*$F180+INTERCEPT(S$11:S$12,$R$11:$R$12),S$12)))))))</f>
        <v>6.6193858593226906</v>
      </c>
      <c r="H180" s="285">
        <f t="shared" si="53"/>
        <v>13.054361393127454</v>
      </c>
      <c r="I180" s="285">
        <f t="shared" si="53"/>
        <v>33.496524361493854</v>
      </c>
      <c r="J180" s="285">
        <f t="shared" si="53"/>
        <v>9.3699510676095272</v>
      </c>
      <c r="K180" s="285">
        <f t="shared" si="53"/>
        <v>6.6726168358764717</v>
      </c>
      <c r="L180" s="285">
        <f t="shared" si="53"/>
        <v>3.7752826041434182</v>
      </c>
      <c r="M180" s="285">
        <f>IF(E180=S$4,G180,IF(E180=T$4,H180,IF(E180=U$4,I180,IF(E180=V$4,J180,IF(E180=W$4,K180,L180)))))</f>
        <v>33.496524361493854</v>
      </c>
      <c r="N180" s="104">
        <f t="shared" si="51"/>
        <v>5.4400919848176521E-3</v>
      </c>
      <c r="O180" s="104">
        <f t="shared" si="52"/>
        <v>5.2028896692198456E-2</v>
      </c>
      <c r="P180" s="287"/>
    </row>
    <row r="181" spans="1:16" x14ac:dyDescent="0.25">
      <c r="A181" s="104" t="s">
        <v>489</v>
      </c>
      <c r="B181" s="104" t="s">
        <v>4327</v>
      </c>
      <c r="C181" s="104">
        <v>165</v>
      </c>
      <c r="D181" s="104">
        <v>3.6069924557244191E-2</v>
      </c>
      <c r="E181" s="286">
        <v>3</v>
      </c>
      <c r="F181" s="285">
        <f>IF(D181="&lt;0.2%",1/0.002,IF(D181="&gt;50%",1/0.5,1/D181))</f>
        <v>27.723928238689997</v>
      </c>
      <c r="G181" s="285">
        <f t="shared" si="53"/>
        <v>7.0198528425023596</v>
      </c>
      <c r="H181" s="285">
        <f t="shared" si="53"/>
        <v>13.839705685004718</v>
      </c>
      <c r="I181" s="285">
        <f t="shared" si="53"/>
        <v>38.072124044811559</v>
      </c>
      <c r="J181" s="285">
        <f t="shared" si="53"/>
        <v>10.19418424977852</v>
      </c>
      <c r="K181" s="285">
        <f t="shared" si="53"/>
        <v>7.1634356943213993</v>
      </c>
      <c r="L181" s="285">
        <f t="shared" si="53"/>
        <v>3.9653742777285599</v>
      </c>
      <c r="M181" s="285">
        <f>IF(E181=S$4,G181,IF(E181=T$4,H181,IF(E181=U$4,I181,IF(E181=V$4,J181,IF(E181=W$4,K181,L181)))))</f>
        <v>38.072124044811559</v>
      </c>
      <c r="N181" s="104">
        <f t="shared" si="51"/>
        <v>4.7878564439111093E-3</v>
      </c>
      <c r="O181" s="104">
        <f t="shared" si="52"/>
        <v>4.5921915573540306E-2</v>
      </c>
      <c r="P181" s="287"/>
    </row>
    <row r="182" spans="1:16" x14ac:dyDescent="0.25">
      <c r="A182" s="104" t="s">
        <v>491</v>
      </c>
      <c r="B182" s="104" t="s">
        <v>4333</v>
      </c>
      <c r="C182" s="104"/>
      <c r="D182" s="104"/>
      <c r="E182" s="105"/>
      <c r="F182" s="104"/>
      <c r="G182" s="104"/>
      <c r="H182" s="104"/>
      <c r="I182" s="104"/>
      <c r="J182" s="104"/>
      <c r="K182" s="104"/>
      <c r="L182" s="104"/>
      <c r="M182" s="104">
        <v>13</v>
      </c>
      <c r="N182" s="104">
        <f t="shared" si="51"/>
        <v>1.3957193009523694E-2</v>
      </c>
      <c r="O182" s="104">
        <f t="shared" si="52"/>
        <v>0.12861724803139551</v>
      </c>
      <c r="P182" s="287"/>
    </row>
    <row r="183" spans="1:16" x14ac:dyDescent="0.25">
      <c r="A183" s="104" t="s">
        <v>493</v>
      </c>
      <c r="B183" s="104" t="s">
        <v>4327</v>
      </c>
      <c r="C183" s="104">
        <v>3470</v>
      </c>
      <c r="D183" s="104" t="s">
        <v>4372</v>
      </c>
      <c r="E183" s="286">
        <v>3</v>
      </c>
      <c r="F183" s="285">
        <f>IF(D183="&lt;0.2%",1/0.002,IF(D183="&gt;50%",1/0.5,1/D183))</f>
        <v>500</v>
      </c>
      <c r="G183" s="285">
        <f t="shared" ref="G183:L183" si="54">IF($F183&lt;5,LINEST(S$5:S$6,$R$5:$R$6)*$F183+INTERCEPT(S$5:S$6,$R$5:$R$6),IF($F183&lt;10,LINEST(S$6:S$7,$R$6:$R$7)*$F183+INTERCEPT(S$6:S$7,$R$6:$R$7),IF($F183&lt;25,LINEST(S$7:S$8,$R$7:$R$8)*$F183+INTERCEPT(S$7:S$8,$R$7:$R$8),IF($F183&lt;50,LINEST(S$8:S$9,$R$8:$R$9)*$F183+INTERCEPT(S$8:S$9,$R$8:$R$9),IF($F183&lt;100,LINEST(S$9:S$10,$R$9:$R$10)*$F183+INTERCEPT(S$9:S$10,$R$9:$R$10),IF($F183&lt;200,LINEST(S$10:S$11,$R$10:$R$11)*$F183+INTERCEPT(S$10:S$11,$R$10:$R$11),IF($F183&lt;500,LINEST(S$11:S$12,$R$11:$R$12)*$F183+INTERCEPT(S$11:S$12,$R$11:$R$12),S$12)))))))</f>
        <v>9.8000000000000007</v>
      </c>
      <c r="H183" s="285">
        <f t="shared" si="54"/>
        <v>20.100000000000001</v>
      </c>
      <c r="I183" s="285">
        <f t="shared" si="54"/>
        <v>128.5</v>
      </c>
      <c r="J183" s="285">
        <f t="shared" si="54"/>
        <v>19.399999999999999</v>
      </c>
      <c r="K183" s="285">
        <f t="shared" si="54"/>
        <v>11.8</v>
      </c>
      <c r="L183" s="285">
        <f t="shared" si="54"/>
        <v>5.5</v>
      </c>
      <c r="M183" s="285">
        <f>IF(E183=S$4,G183,IF(E183=T$4,H183,IF(E183=U$4,I183,IF(E183=V$4,J183,IF(E183=W$4,K183,L183)))))</f>
        <v>128.5</v>
      </c>
      <c r="N183" s="104">
        <f t="shared" si="51"/>
        <v>1.4209477595243936E-3</v>
      </c>
      <c r="O183" s="104">
        <f t="shared" si="52"/>
        <v>1.3831557506582604E-2</v>
      </c>
      <c r="P183" s="287"/>
    </row>
    <row r="184" spans="1:16" x14ac:dyDescent="0.25">
      <c r="A184" s="104" t="s">
        <v>495</v>
      </c>
      <c r="B184" s="104" t="s">
        <v>4333</v>
      </c>
      <c r="C184" s="104"/>
      <c r="D184" s="104"/>
      <c r="E184" s="105"/>
      <c r="F184" s="104"/>
      <c r="G184" s="104"/>
      <c r="H184" s="104"/>
      <c r="I184" s="104"/>
      <c r="J184" s="104"/>
      <c r="K184" s="104"/>
      <c r="L184" s="104"/>
      <c r="M184" s="104">
        <v>25</v>
      </c>
      <c r="N184" s="104">
        <f t="shared" si="51"/>
        <v>7.2822206693092806E-3</v>
      </c>
      <c r="O184" s="104">
        <f t="shared" si="52"/>
        <v>6.9087935274360079E-2</v>
      </c>
      <c r="P184" s="287"/>
    </row>
    <row r="185" spans="1:16" x14ac:dyDescent="0.25">
      <c r="A185" s="104" t="s">
        <v>497</v>
      </c>
      <c r="B185" s="104" t="s">
        <v>3585</v>
      </c>
      <c r="C185" s="104"/>
      <c r="D185" s="104"/>
      <c r="E185" s="105"/>
      <c r="F185" s="104"/>
      <c r="G185" s="104"/>
      <c r="H185" s="104"/>
      <c r="I185" s="104"/>
      <c r="J185" s="104"/>
      <c r="K185" s="104"/>
      <c r="L185" s="104"/>
      <c r="M185" s="104">
        <v>37</v>
      </c>
      <c r="N185" s="104">
        <f t="shared" si="51"/>
        <v>4.9262486559580321E-3</v>
      </c>
      <c r="O185" s="104">
        <f t="shared" si="52"/>
        <v>4.7220647512283054E-2</v>
      </c>
      <c r="P185" s="287"/>
    </row>
    <row r="186" spans="1:16" x14ac:dyDescent="0.25">
      <c r="A186" s="104" t="s">
        <v>501</v>
      </c>
      <c r="B186" s="104" t="s">
        <v>4333</v>
      </c>
      <c r="C186" s="104"/>
      <c r="D186" s="104"/>
      <c r="E186" s="105"/>
      <c r="F186" s="104"/>
      <c r="G186" s="104"/>
      <c r="H186" s="104"/>
      <c r="I186" s="104"/>
      <c r="J186" s="104"/>
      <c r="K186" s="104"/>
      <c r="L186" s="104"/>
      <c r="M186" s="104">
        <v>36</v>
      </c>
      <c r="N186" s="104">
        <f t="shared" si="51"/>
        <v>5.0627419248587824E-3</v>
      </c>
      <c r="O186" s="104">
        <f t="shared" si="52"/>
        <v>4.8500003851243756E-2</v>
      </c>
      <c r="P186" s="287"/>
    </row>
    <row r="187" spans="1:16" x14ac:dyDescent="0.25">
      <c r="A187" s="104" t="s">
        <v>503</v>
      </c>
      <c r="B187" s="104" t="s">
        <v>4333</v>
      </c>
      <c r="C187" s="104"/>
      <c r="D187" s="104"/>
      <c r="E187" s="105"/>
      <c r="F187" s="104"/>
      <c r="G187" s="104"/>
      <c r="H187" s="104"/>
      <c r="I187" s="104"/>
      <c r="J187" s="104"/>
      <c r="K187" s="104"/>
      <c r="L187" s="104"/>
      <c r="M187" s="104">
        <v>37</v>
      </c>
      <c r="N187" s="104">
        <f t="shared" si="51"/>
        <v>4.9262486559580321E-3</v>
      </c>
      <c r="O187" s="104">
        <f t="shared" si="52"/>
        <v>4.7220647512283054E-2</v>
      </c>
      <c r="P187" s="287"/>
    </row>
    <row r="188" spans="1:16" x14ac:dyDescent="0.25">
      <c r="A188" s="104" t="s">
        <v>506</v>
      </c>
      <c r="B188" s="104" t="s">
        <v>3585</v>
      </c>
      <c r="C188" s="104"/>
      <c r="D188" s="104"/>
      <c r="E188" s="105"/>
      <c r="F188" s="104"/>
      <c r="G188" s="104"/>
      <c r="H188" s="104"/>
      <c r="I188" s="104"/>
      <c r="J188" s="104"/>
      <c r="K188" s="104"/>
      <c r="L188" s="104"/>
      <c r="M188" s="104">
        <v>41</v>
      </c>
      <c r="N188" s="104">
        <f t="shared" si="51"/>
        <v>4.4467092698268207E-3</v>
      </c>
      <c r="O188" s="104">
        <f t="shared" si="52"/>
        <v>4.27136525963564E-2</v>
      </c>
      <c r="P188" s="287"/>
    </row>
    <row r="189" spans="1:16" x14ac:dyDescent="0.25">
      <c r="A189" s="104" t="s">
        <v>510</v>
      </c>
      <c r="B189" s="104" t="s">
        <v>4327</v>
      </c>
      <c r="C189" s="104">
        <v>5760</v>
      </c>
      <c r="D189" s="104" t="s">
        <v>4372</v>
      </c>
      <c r="E189" s="286">
        <v>3</v>
      </c>
      <c r="F189" s="285">
        <f>IF(D189="&lt;0.2%",1/0.002,IF(D189="&gt;50%",1/0.5,1/D189))</f>
        <v>500</v>
      </c>
      <c r="G189" s="285">
        <f t="shared" ref="G189:L189" si="55">IF($F189&lt;5,LINEST(S$5:S$6,$R$5:$R$6)*$F189+INTERCEPT(S$5:S$6,$R$5:$R$6),IF($F189&lt;10,LINEST(S$6:S$7,$R$6:$R$7)*$F189+INTERCEPT(S$6:S$7,$R$6:$R$7),IF($F189&lt;25,LINEST(S$7:S$8,$R$7:$R$8)*$F189+INTERCEPT(S$7:S$8,$R$7:$R$8),IF($F189&lt;50,LINEST(S$8:S$9,$R$8:$R$9)*$F189+INTERCEPT(S$8:S$9,$R$8:$R$9),IF($F189&lt;100,LINEST(S$9:S$10,$R$9:$R$10)*$F189+INTERCEPT(S$9:S$10,$R$9:$R$10),IF($F189&lt;200,LINEST(S$10:S$11,$R$10:$R$11)*$F189+INTERCEPT(S$10:S$11,$R$10:$R$11),IF($F189&lt;500,LINEST(S$11:S$12,$R$11:$R$12)*$F189+INTERCEPT(S$11:S$12,$R$11:$R$12),S$12)))))))</f>
        <v>9.8000000000000007</v>
      </c>
      <c r="H189" s="285">
        <f t="shared" si="55"/>
        <v>20.100000000000001</v>
      </c>
      <c r="I189" s="285">
        <f t="shared" si="55"/>
        <v>128.5</v>
      </c>
      <c r="J189" s="285">
        <f t="shared" si="55"/>
        <v>19.399999999999999</v>
      </c>
      <c r="K189" s="285">
        <f t="shared" si="55"/>
        <v>11.8</v>
      </c>
      <c r="L189" s="285">
        <f t="shared" si="55"/>
        <v>5.5</v>
      </c>
      <c r="M189" s="285">
        <f>IF(E189=S$4,G189,IF(E189=T$4,H189,IF(E189=U$4,I189,IF(E189=V$4,J189,IF(E189=W$4,K189,L189)))))</f>
        <v>128.5</v>
      </c>
      <c r="N189" s="104">
        <f t="shared" si="51"/>
        <v>1.4209477595243936E-3</v>
      </c>
      <c r="O189" s="104">
        <f t="shared" si="52"/>
        <v>1.3831557506582604E-2</v>
      </c>
      <c r="P189" s="287"/>
    </row>
    <row r="190" spans="1:16" x14ac:dyDescent="0.25">
      <c r="A190" s="104" t="s">
        <v>512</v>
      </c>
      <c r="B190" s="104" t="s">
        <v>3585</v>
      </c>
      <c r="C190" s="104"/>
      <c r="D190" s="104"/>
      <c r="E190" s="105"/>
      <c r="F190" s="104"/>
      <c r="G190" s="104"/>
      <c r="H190" s="104"/>
      <c r="I190" s="104"/>
      <c r="J190" s="104"/>
      <c r="K190" s="104"/>
      <c r="L190" s="104"/>
      <c r="M190" s="104">
        <v>36</v>
      </c>
      <c r="N190" s="104">
        <f t="shared" si="51"/>
        <v>5.0627419248587824E-3</v>
      </c>
      <c r="O190" s="104">
        <f t="shared" si="52"/>
        <v>4.8500003851243756E-2</v>
      </c>
      <c r="P190" s="287"/>
    </row>
    <row r="191" spans="1:16" x14ac:dyDescent="0.25">
      <c r="A191" s="104" t="s">
        <v>515</v>
      </c>
      <c r="B191" s="104" t="s">
        <v>4327</v>
      </c>
      <c r="C191" s="104">
        <v>1860</v>
      </c>
      <c r="D191" s="104">
        <v>0.14011659100625715</v>
      </c>
      <c r="E191" s="286">
        <v>3</v>
      </c>
      <c r="F191" s="285">
        <f>IF(D191="&lt;0.2%",1/0.002,IF(D191="&gt;50%",1/0.5,1/D191))</f>
        <v>7.136913571893448</v>
      </c>
      <c r="G191" s="285">
        <f t="shared" ref="G191:L192" si="56">IF($F191&lt;5,LINEST(S$5:S$6,$R$5:$R$6)*$F191+INTERCEPT(S$5:S$6,$R$5:$R$6),IF($F191&lt;10,LINEST(S$6:S$7,$R$6:$R$7)*$F191+INTERCEPT(S$6:S$7,$R$6:$R$7),IF($F191&lt;25,LINEST(S$7:S$8,$R$7:$R$8)*$F191+INTERCEPT(S$7:S$8,$R$7:$R$8),IF($F191&lt;50,LINEST(S$8:S$9,$R$8:$R$9)*$F191+INTERCEPT(S$8:S$9,$R$8:$R$9),IF($F191&lt;100,LINEST(S$9:S$10,$R$9:$R$10)*$F191+INTERCEPT(S$9:S$10,$R$9:$R$10),IF($F191&lt;200,LINEST(S$10:S$11,$R$10:$R$11)*$F191+INTERCEPT(S$10:S$11,$R$10:$R$11),IF($F191&lt;500,LINEST(S$11:S$12,$R$11:$R$12)*$F191+INTERCEPT(S$11:S$12,$R$11:$R$12),S$12)))))))</f>
        <v>4.2410740715680335</v>
      </c>
      <c r="H191" s="285">
        <f t="shared" si="56"/>
        <v>8.4966716002603295</v>
      </c>
      <c r="I191" s="285">
        <f t="shared" si="56"/>
        <v>14.761799986467386</v>
      </c>
      <c r="J191" s="285">
        <f t="shared" si="56"/>
        <v>5.1829802430709844</v>
      </c>
      <c r="K191" s="285">
        <f t="shared" si="56"/>
        <v>4.0410740715680342</v>
      </c>
      <c r="L191" s="285">
        <f t="shared" si="56"/>
        <v>2.6991679000650826</v>
      </c>
      <c r="M191" s="285">
        <f>IF(E191=S$4,G191,IF(E191=T$4,H191,IF(E191=U$4,I191,IF(E191=V$4,J191,IF(E191=W$4,K191,L191)))))</f>
        <v>14.761799986467386</v>
      </c>
      <c r="N191" s="104">
        <f t="shared" si="51"/>
        <v>1.2301712788689301E-2</v>
      </c>
      <c r="O191" s="104">
        <f t="shared" si="52"/>
        <v>0.11418111352419624</v>
      </c>
      <c r="P191" s="287"/>
    </row>
    <row r="192" spans="1:16" x14ac:dyDescent="0.25">
      <c r="A192" s="104" t="s">
        <v>517</v>
      </c>
      <c r="B192" s="104" t="s">
        <v>4327</v>
      </c>
      <c r="C192" s="104">
        <v>47800</v>
      </c>
      <c r="D192" s="104">
        <v>8.7988964385580293E-2</v>
      </c>
      <c r="E192" s="286">
        <v>3</v>
      </c>
      <c r="F192" s="285">
        <f>IF(D192="&lt;0.2%",1/0.002,IF(D192="&gt;50%",1/0.5,1/D192))</f>
        <v>11.365061595882141</v>
      </c>
      <c r="G192" s="285">
        <f t="shared" si="56"/>
        <v>5.263807391505857</v>
      </c>
      <c r="H192" s="285">
        <f t="shared" si="56"/>
        <v>10.418514372372499</v>
      </c>
      <c r="I192" s="285">
        <f t="shared" si="56"/>
        <v>20.91976857674878</v>
      </c>
      <c r="J192" s="285">
        <f t="shared" si="56"/>
        <v>6.8094139617332843</v>
      </c>
      <c r="K192" s="285">
        <f t="shared" si="56"/>
        <v>5.0911086234234997</v>
      </c>
      <c r="L192" s="285">
        <f t="shared" si="56"/>
        <v>3.172803285113714</v>
      </c>
      <c r="M192" s="285">
        <f>IF(E192=S$4,G192,IF(E192=T$4,H192,IF(E192=U$4,I192,IF(E192=V$4,J192,IF(E192=W$4,K192,L192)))))</f>
        <v>20.91976857674878</v>
      </c>
      <c r="N192" s="104">
        <f t="shared" si="51"/>
        <v>8.6963664251324957E-3</v>
      </c>
      <c r="O192" s="104">
        <f t="shared" si="52"/>
        <v>8.1996061241966456E-2</v>
      </c>
      <c r="P192" s="287"/>
    </row>
    <row r="193" spans="1:16" x14ac:dyDescent="0.25">
      <c r="A193" s="104" t="s">
        <v>519</v>
      </c>
      <c r="B193" s="104" t="s">
        <v>4333</v>
      </c>
      <c r="C193" s="104"/>
      <c r="D193" s="104"/>
      <c r="E193" s="105"/>
      <c r="F193" s="104"/>
      <c r="G193" s="104"/>
      <c r="H193" s="104"/>
      <c r="I193" s="104"/>
      <c r="J193" s="104"/>
      <c r="K193" s="104"/>
      <c r="L193" s="104"/>
      <c r="M193" s="104">
        <v>23</v>
      </c>
      <c r="N193" s="104">
        <f t="shared" si="51"/>
        <v>7.9129454967692414E-3</v>
      </c>
      <c r="O193" s="104">
        <f t="shared" si="52"/>
        <v>7.4865101547239687E-2</v>
      </c>
      <c r="P193" s="287"/>
    </row>
    <row r="194" spans="1:16" x14ac:dyDescent="0.25">
      <c r="A194" s="104" t="s">
        <v>523</v>
      </c>
      <c r="B194" s="104" t="s">
        <v>4333</v>
      </c>
      <c r="C194" s="104"/>
      <c r="D194" s="104"/>
      <c r="E194" s="105"/>
      <c r="F194" s="104"/>
      <c r="G194" s="104"/>
      <c r="H194" s="104"/>
      <c r="I194" s="104"/>
      <c r="J194" s="104"/>
      <c r="K194" s="104"/>
      <c r="L194" s="104"/>
      <c r="M194" s="104">
        <v>20</v>
      </c>
      <c r="N194" s="104">
        <f t="shared" si="51"/>
        <v>9.0944746503727192E-3</v>
      </c>
      <c r="O194" s="104">
        <f t="shared" si="52"/>
        <v>8.5600829201988637E-2</v>
      </c>
      <c r="P194" s="287"/>
    </row>
    <row r="195" spans="1:16" x14ac:dyDescent="0.25">
      <c r="A195" s="104" t="s">
        <v>525</v>
      </c>
      <c r="B195" s="104" t="s">
        <v>4327</v>
      </c>
      <c r="C195" s="104">
        <v>8000</v>
      </c>
      <c r="D195" s="104">
        <v>4.2508385175553054E-2</v>
      </c>
      <c r="E195" s="286">
        <v>3</v>
      </c>
      <c r="F195" s="285">
        <f>IF(D195="&lt;0.2%",1/0.002,IF(D195="&gt;50%",1/0.5,1/D195))</f>
        <v>23.524770368720304</v>
      </c>
      <c r="G195" s="285">
        <f t="shared" ref="G195:L199" si="57">IF($F195&lt;5,LINEST(S$5:S$6,$R$5:$R$6)*$F195+INTERCEPT(S$5:S$6,$R$5:$R$6),IF($F195&lt;10,LINEST(S$6:S$7,$R$6:$R$7)*$F195+INTERCEPT(S$6:S$7,$R$6:$R$7),IF($F195&lt;25,LINEST(S$7:S$8,$R$7:$R$8)*$F195+INTERCEPT(S$7:S$8,$R$7:$R$8),IF($F195&lt;50,LINEST(S$8:S$9,$R$8:$R$9)*$F195+INTERCEPT(S$8:S$9,$R$8:$R$9),IF($F195&lt;100,LINEST(S$9:S$10,$R$9:$R$10)*$F195+INTERCEPT(S$9:S$10,$R$9:$R$10),IF($F195&lt;200,LINEST(S$10:S$11,$R$10:$R$11)*$F195+INTERCEPT(S$10:S$11,$R$10:$R$11),IF($F195&lt;500,LINEST(S$11:S$12,$R$11:$R$12)*$F195+INTERCEPT(S$11:S$12,$R$11:$R$12),S$12)))))))</f>
        <v>6.7229724442464374</v>
      </c>
      <c r="H195" s="285">
        <f t="shared" si="57"/>
        <v>13.255779752701404</v>
      </c>
      <c r="I195" s="285">
        <f t="shared" si="57"/>
        <v>34.457577677175273</v>
      </c>
      <c r="J195" s="285">
        <f t="shared" si="57"/>
        <v>9.5656146169099348</v>
      </c>
      <c r="K195" s="285">
        <f t="shared" si="57"/>
        <v>6.793467851620842</v>
      </c>
      <c r="L195" s="285">
        <f t="shared" si="57"/>
        <v>3.8213210863317495</v>
      </c>
      <c r="M195" s="285">
        <f>IF(E195=S$4,G195,IF(E195=T$4,H195,IF(E195=U$4,I195,IF(E195=V$4,J195,IF(E195=W$4,K195,L195)))))</f>
        <v>34.457577677175273</v>
      </c>
      <c r="N195" s="104">
        <f t="shared" si="51"/>
        <v>5.2887647995085718E-3</v>
      </c>
      <c r="O195" s="104">
        <f t="shared" si="52"/>
        <v>5.0615132795785889E-2</v>
      </c>
      <c r="P195" s="287"/>
    </row>
    <row r="196" spans="1:16" x14ac:dyDescent="0.25">
      <c r="A196" s="104" t="s">
        <v>527</v>
      </c>
      <c r="B196" s="104" t="s">
        <v>4327</v>
      </c>
      <c r="C196" s="104">
        <v>7840</v>
      </c>
      <c r="D196" s="104">
        <v>9.1862569099007724E-2</v>
      </c>
      <c r="E196" s="286">
        <v>3</v>
      </c>
      <c r="F196" s="285">
        <f>IF(D196="&lt;0.2%",1/0.002,IF(D196="&gt;50%",1/0.5,1/D196))</f>
        <v>10.885826619133839</v>
      </c>
      <c r="G196" s="285">
        <f t="shared" si="57"/>
        <v>5.2062991942960606</v>
      </c>
      <c r="H196" s="285">
        <f t="shared" si="57"/>
        <v>10.306692877797897</v>
      </c>
      <c r="I196" s="285">
        <f t="shared" si="57"/>
        <v>20.386220302635671</v>
      </c>
      <c r="J196" s="285">
        <f t="shared" si="57"/>
        <v>6.7007873670036702</v>
      </c>
      <c r="K196" s="285">
        <f t="shared" si="57"/>
        <v>5.0240157266787371</v>
      </c>
      <c r="L196" s="285">
        <f t="shared" si="57"/>
        <v>3.1472440863538047</v>
      </c>
      <c r="M196" s="285">
        <f>IF(E196=S$4,G196,IF(E196=T$4,H196,IF(E196=U$4,I196,IF(E196=V$4,J196,IF(E196=W$4,K196,L196)))))</f>
        <v>20.386220302635671</v>
      </c>
      <c r="N196" s="104">
        <f t="shared" si="51"/>
        <v>8.9229493440858842E-3</v>
      </c>
      <c r="O196" s="104">
        <f t="shared" si="52"/>
        <v>8.404927281198582E-2</v>
      </c>
      <c r="P196" s="287"/>
    </row>
    <row r="197" spans="1:16" x14ac:dyDescent="0.25">
      <c r="A197" s="104" t="s">
        <v>529</v>
      </c>
      <c r="B197" s="104" t="s">
        <v>4327</v>
      </c>
      <c r="C197" s="104">
        <v>62200</v>
      </c>
      <c r="D197" s="104">
        <v>5.0161940763438717E-2</v>
      </c>
      <c r="E197" s="286">
        <v>3</v>
      </c>
      <c r="F197" s="285">
        <f>IF(D197="&lt;0.2%",1/0.002,IF(D197="&gt;50%",1/0.5,1/D197))</f>
        <v>19.935432815806539</v>
      </c>
      <c r="G197" s="285">
        <f t="shared" si="57"/>
        <v>6.2922519378967845</v>
      </c>
      <c r="H197" s="285">
        <f t="shared" si="57"/>
        <v>12.418267657021527</v>
      </c>
      <c r="I197" s="285">
        <f t="shared" si="57"/>
        <v>30.461448534931279</v>
      </c>
      <c r="J197" s="285">
        <f t="shared" si="57"/>
        <v>8.7520314382494817</v>
      </c>
      <c r="K197" s="285">
        <f t="shared" si="57"/>
        <v>6.2909605942129154</v>
      </c>
      <c r="L197" s="285">
        <f t="shared" si="57"/>
        <v>3.629889750176349</v>
      </c>
      <c r="M197" s="285">
        <f>IF(E197=S$4,G197,IF(E197=T$4,H197,IF(E197=U$4,I197,IF(E197=V$4,J197,IF(E197=W$4,K197,L197)))))</f>
        <v>30.461448534931279</v>
      </c>
      <c r="N197" s="104">
        <f t="shared" si="51"/>
        <v>5.9805004659221339E-3</v>
      </c>
      <c r="O197" s="104">
        <f t="shared" si="52"/>
        <v>5.7062210226201726E-2</v>
      </c>
      <c r="P197" s="287"/>
    </row>
    <row r="198" spans="1:16" x14ac:dyDescent="0.25">
      <c r="A198" s="104" t="s">
        <v>531</v>
      </c>
      <c r="B198" s="104" t="s">
        <v>4327</v>
      </c>
      <c r="C198" s="104">
        <v>3290</v>
      </c>
      <c r="D198" s="104">
        <v>0.23643868536491341</v>
      </c>
      <c r="E198" s="286">
        <v>3</v>
      </c>
      <c r="F198" s="285">
        <f>IF(D198="&lt;0.2%",1/0.002,IF(D198="&gt;50%",1/0.5,1/D198))</f>
        <v>4.2294263244469725</v>
      </c>
      <c r="G198" s="285">
        <f t="shared" si="57"/>
        <v>3.2147131622234864</v>
      </c>
      <c r="H198" s="285">
        <f t="shared" si="57"/>
        <v>6.5551121136320729</v>
      </c>
      <c r="I198" s="285">
        <f t="shared" si="57"/>
        <v>9.7845384380790517</v>
      </c>
      <c r="J198" s="285">
        <f t="shared" si="57"/>
        <v>3.7633415838532844</v>
      </c>
      <c r="K198" s="285">
        <f t="shared" si="57"/>
        <v>3.0403989514085881</v>
      </c>
      <c r="L198" s="285">
        <f t="shared" si="57"/>
        <v>2.2715710540744958</v>
      </c>
      <c r="M198" s="285">
        <f>IF(E198=S$4,G198,IF(E198=T$4,H198,IF(E198=U$4,I198,IF(E198=V$4,J198,IF(E198=W$4,K198,L198)))))</f>
        <v>9.7845384380790517</v>
      </c>
      <c r="N198" s="104">
        <f t="shared" si="51"/>
        <v>1.8501239351574772E-2</v>
      </c>
      <c r="O198" s="104">
        <f t="shared" si="52"/>
        <v>0.16716298116864903</v>
      </c>
      <c r="P198" s="287"/>
    </row>
    <row r="199" spans="1:16" x14ac:dyDescent="0.25">
      <c r="A199" s="104" t="s">
        <v>533</v>
      </c>
      <c r="B199" s="104" t="s">
        <v>4327</v>
      </c>
      <c r="C199" s="104">
        <v>6570</v>
      </c>
      <c r="D199" s="104">
        <v>0.22435999701094911</v>
      </c>
      <c r="E199" s="286">
        <v>3</v>
      </c>
      <c r="F199" s="285">
        <f>IF(D199="&lt;0.2%",1/0.002,IF(D199="&gt;50%",1/0.5,1/D199))</f>
        <v>4.4571225411061066</v>
      </c>
      <c r="G199" s="285">
        <f t="shared" si="57"/>
        <v>3.3285612705530534</v>
      </c>
      <c r="H199" s="285">
        <f t="shared" si="57"/>
        <v>6.7752184564025697</v>
      </c>
      <c r="I199" s="285">
        <f t="shared" si="57"/>
        <v>10.232340997508683</v>
      </c>
      <c r="J199" s="285">
        <f t="shared" si="57"/>
        <v>3.8923694399601274</v>
      </c>
      <c r="K199" s="285">
        <f t="shared" si="57"/>
        <v>3.1466571858495169</v>
      </c>
      <c r="L199" s="285">
        <f t="shared" si="57"/>
        <v>2.3095204235176845</v>
      </c>
      <c r="M199" s="285">
        <f>IF(E199=S$4,G199,IF(E199=T$4,H199,IF(E199=U$4,I199,IF(E199=V$4,J199,IF(E199=W$4,K199,L199)))))</f>
        <v>10.232340997508683</v>
      </c>
      <c r="N199" s="104">
        <f t="shared" si="51"/>
        <v>1.769877003837661E-2</v>
      </c>
      <c r="O199" s="104">
        <f t="shared" si="52"/>
        <v>0.16046928738397381</v>
      </c>
      <c r="P199" s="287"/>
    </row>
    <row r="200" spans="1:16" x14ac:dyDescent="0.25">
      <c r="A200" s="104" t="s">
        <v>535</v>
      </c>
      <c r="B200" s="104" t="s">
        <v>4398</v>
      </c>
      <c r="C200" s="104"/>
      <c r="D200" s="104"/>
      <c r="E200" s="286"/>
      <c r="F200" s="285"/>
      <c r="G200" s="285"/>
      <c r="H200" s="285"/>
      <c r="I200" s="285"/>
      <c r="J200" s="285"/>
      <c r="K200" s="285"/>
      <c r="L200" s="285"/>
      <c r="M200" s="104">
        <v>72</v>
      </c>
      <c r="N200" s="104">
        <f t="shared" si="51"/>
        <v>2.5345830179668294E-3</v>
      </c>
      <c r="O200" s="104">
        <f t="shared" si="52"/>
        <v>2.4551387233158084E-2</v>
      </c>
      <c r="P200" s="287"/>
    </row>
    <row r="201" spans="1:16" x14ac:dyDescent="0.25">
      <c r="A201" s="289" t="s">
        <v>537</v>
      </c>
      <c r="B201" s="104" t="s">
        <v>4404</v>
      </c>
      <c r="C201" s="104"/>
      <c r="D201" s="104"/>
      <c r="E201" s="286"/>
      <c r="F201" s="285"/>
      <c r="G201" s="285"/>
      <c r="H201" s="285"/>
      <c r="I201" s="285"/>
      <c r="J201" s="285"/>
      <c r="K201" s="285"/>
      <c r="L201" s="285"/>
      <c r="M201" s="104">
        <v>72</v>
      </c>
      <c r="N201" s="104">
        <f>1-BETAINV(0.833,M201-1+1,1,0,1)</f>
        <v>2.5345830179668294E-3</v>
      </c>
      <c r="O201" s="104">
        <f>1-BETAINV(0.167,M201-1+1,1,0,1)</f>
        <v>2.4551387233158084E-2</v>
      </c>
      <c r="P201" s="287"/>
    </row>
    <row r="202" spans="1:16" x14ac:dyDescent="0.25">
      <c r="A202" s="104" t="s">
        <v>539</v>
      </c>
      <c r="B202" s="104" t="s">
        <v>3585</v>
      </c>
      <c r="C202" s="104"/>
      <c r="D202" s="104"/>
      <c r="E202" s="105"/>
      <c r="F202" s="104"/>
      <c r="G202" s="104"/>
      <c r="H202" s="104"/>
      <c r="I202" s="104"/>
      <c r="J202" s="104"/>
      <c r="K202" s="104"/>
      <c r="L202" s="104"/>
      <c r="M202" s="104">
        <v>72</v>
      </c>
      <c r="N202" s="104">
        <f t="shared" si="51"/>
        <v>2.5345830179668294E-3</v>
      </c>
      <c r="O202" s="104">
        <f t="shared" si="52"/>
        <v>2.4551387233158084E-2</v>
      </c>
      <c r="P202" s="287"/>
    </row>
    <row r="203" spans="1:16" x14ac:dyDescent="0.25">
      <c r="A203" s="104" t="s">
        <v>542</v>
      </c>
      <c r="B203" s="104" t="s">
        <v>4327</v>
      </c>
      <c r="C203" s="104">
        <v>197</v>
      </c>
      <c r="D203" s="104">
        <v>3.6948141230573092E-2</v>
      </c>
      <c r="E203" s="286">
        <v>3</v>
      </c>
      <c r="F203" s="285">
        <f>IF(D203="&lt;0.2%",1/0.002,IF(D203="&gt;50%",1/0.5,1/D203))</f>
        <v>27.064960961352515</v>
      </c>
      <c r="G203" s="285">
        <f t="shared" ref="G203:L207" si="58">IF($F203&lt;5,LINEST(S$5:S$6,$R$5:$R$6)*$F203+INTERCEPT(S$5:S$6,$R$5:$R$6),IF($F203&lt;10,LINEST(S$6:S$7,$R$6:$R$7)*$F203+INTERCEPT(S$6:S$7,$R$6:$R$7),IF($F203&lt;25,LINEST(S$7:S$8,$R$7:$R$8)*$F203+INTERCEPT(S$7:S$8,$R$7:$R$8),IF($F203&lt;50,LINEST(S$8:S$9,$R$8:$R$9)*$F203+INTERCEPT(S$8:S$9,$R$8:$R$9),IF($F203&lt;100,LINEST(S$9:S$10,$R$9:$R$10)*$F203+INTERCEPT(S$9:S$10,$R$9:$R$10),IF($F203&lt;200,LINEST(S$10:S$11,$R$10:$R$11)*$F203+INTERCEPT(S$10:S$11,$R$10:$R$11),IF($F203&lt;500,LINEST(S$11:S$12,$R$11:$R$12)*$F203+INTERCEPT(S$11:S$12,$R$11:$R$12),S$12)))))))</f>
        <v>6.9908582822995111</v>
      </c>
      <c r="H203" s="285">
        <f t="shared" si="58"/>
        <v>13.781716564599019</v>
      </c>
      <c r="I203" s="285">
        <f t="shared" si="58"/>
        <v>37.595031736019223</v>
      </c>
      <c r="J203" s="285">
        <f t="shared" si="58"/>
        <v>10.123015783826073</v>
      </c>
      <c r="K203" s="285">
        <f t="shared" si="58"/>
        <v>7.1238976576811508</v>
      </c>
      <c r="L203" s="285">
        <f t="shared" si="58"/>
        <v>3.9495590630724604</v>
      </c>
      <c r="M203" s="285">
        <f>IF(E203=S$4,G203,IF(E203=T$4,H203,IF(E203=U$4,I203,IF(E203=V$4,J203,IF(E203=W$4,K203,L203)))))</f>
        <v>37.595031736019223</v>
      </c>
      <c r="N203" s="104">
        <f t="shared" si="51"/>
        <v>4.8484682564062798E-3</v>
      </c>
      <c r="O203" s="104">
        <f t="shared" si="52"/>
        <v>4.6490918355401978E-2</v>
      </c>
      <c r="P203" s="287"/>
    </row>
    <row r="204" spans="1:16" x14ac:dyDescent="0.25">
      <c r="A204" s="104" t="s">
        <v>544</v>
      </c>
      <c r="B204" s="104" t="s">
        <v>4327</v>
      </c>
      <c r="C204" s="104">
        <v>49600</v>
      </c>
      <c r="D204" s="104">
        <v>0.15385359742584875</v>
      </c>
      <c r="E204" s="286">
        <v>3</v>
      </c>
      <c r="F204" s="285">
        <f>IF(D204="&lt;0.2%",1/0.002,IF(D204="&gt;50%",1/0.5,1/D204))</f>
        <v>6.4996855239732678</v>
      </c>
      <c r="G204" s="285">
        <f t="shared" si="58"/>
        <v>4.0499056571919798</v>
      </c>
      <c r="H204" s="285">
        <f t="shared" si="58"/>
        <v>8.139823893425028</v>
      </c>
      <c r="I204" s="285">
        <f t="shared" si="58"/>
        <v>13.729490548836695</v>
      </c>
      <c r="J204" s="285">
        <f t="shared" si="58"/>
        <v>4.8898553410277019</v>
      </c>
      <c r="K204" s="285">
        <f t="shared" si="58"/>
        <v>3.8499056571919801</v>
      </c>
      <c r="L204" s="285">
        <f t="shared" si="58"/>
        <v>2.6099559733562572</v>
      </c>
      <c r="M204" s="285">
        <f>IF(E204=S$4,G204,IF(E204=T$4,H204,IF(E204=U$4,I204,IF(E204=V$4,J204,IF(E204=W$4,K204,L204)))))</f>
        <v>13.729490548836695</v>
      </c>
      <c r="N204" s="104">
        <f t="shared" si="51"/>
        <v>1.3220528377181129E-2</v>
      </c>
      <c r="O204" s="104">
        <f t="shared" si="52"/>
        <v>0.12221967255876243</v>
      </c>
      <c r="P204" s="287"/>
    </row>
    <row r="205" spans="1:16" x14ac:dyDescent="0.25">
      <c r="A205" s="104" t="s">
        <v>547</v>
      </c>
      <c r="B205" s="104" t="s">
        <v>4327</v>
      </c>
      <c r="C205" s="104">
        <v>90400</v>
      </c>
      <c r="D205" s="104">
        <v>0.34750097332697316</v>
      </c>
      <c r="E205" s="286">
        <v>1</v>
      </c>
      <c r="F205" s="285">
        <f>IF(D205="&lt;0.2%",1/0.002,IF(D205="&gt;50%",1/0.5,1/D205))</f>
        <v>2.877689781487526</v>
      </c>
      <c r="G205" s="285">
        <f t="shared" si="58"/>
        <v>2.5388448907437633</v>
      </c>
      <c r="H205" s="285">
        <f t="shared" si="58"/>
        <v>5.2484334554379419</v>
      </c>
      <c r="I205" s="285">
        <f t="shared" si="58"/>
        <v>7.126123236925471</v>
      </c>
      <c r="J205" s="285">
        <f t="shared" si="58"/>
        <v>2.9973575428429315</v>
      </c>
      <c r="K205" s="285">
        <f t="shared" si="58"/>
        <v>2.4095885646941797</v>
      </c>
      <c r="L205" s="285">
        <f t="shared" si="58"/>
        <v>2.046281630247921</v>
      </c>
      <c r="M205" s="285">
        <f>IF(E205=S$4,G205,IF(E205=T$4,H205,IF(E205=U$4,I205,IF(E205=V$4,J205,IF(E205=W$4,K205,L205)))))</f>
        <v>2.5388448907437633</v>
      </c>
      <c r="N205" s="104">
        <f t="shared" si="51"/>
        <v>6.944154338611197E-2</v>
      </c>
      <c r="O205" s="104">
        <f t="shared" si="52"/>
        <v>0.50586725703634905</v>
      </c>
      <c r="P205" s="287"/>
    </row>
    <row r="206" spans="1:16" x14ac:dyDescent="0.25">
      <c r="A206" s="104" t="s">
        <v>550</v>
      </c>
      <c r="B206" s="104" t="s">
        <v>4327</v>
      </c>
      <c r="C206" s="104">
        <v>2190</v>
      </c>
      <c r="D206" s="104" t="s">
        <v>4372</v>
      </c>
      <c r="E206" s="286">
        <v>1</v>
      </c>
      <c r="F206" s="285">
        <f>IF(D206="&lt;0.2%",1/0.002,IF(D206="&gt;50%",1/0.5,1/D206))</f>
        <v>500</v>
      </c>
      <c r="G206" s="285">
        <f t="shared" si="58"/>
        <v>9.8000000000000007</v>
      </c>
      <c r="H206" s="285">
        <f t="shared" si="58"/>
        <v>20.100000000000001</v>
      </c>
      <c r="I206" s="285">
        <f t="shared" si="58"/>
        <v>128.5</v>
      </c>
      <c r="J206" s="285">
        <f t="shared" si="58"/>
        <v>19.399999999999999</v>
      </c>
      <c r="K206" s="285">
        <f t="shared" si="58"/>
        <v>11.8</v>
      </c>
      <c r="L206" s="285">
        <f t="shared" si="58"/>
        <v>5.5</v>
      </c>
      <c r="M206" s="285">
        <f>IF(E206=S$4,G206,IF(E206=T$4,H206,IF(E206=U$4,I206,IF(E206=V$4,J206,IF(E206=W$4,K206,L206)))))</f>
        <v>9.8000000000000007</v>
      </c>
      <c r="N206" s="104">
        <f t="shared" si="51"/>
        <v>1.8472321030518324E-2</v>
      </c>
      <c r="O206" s="104">
        <f t="shared" si="52"/>
        <v>0.16692259759502215</v>
      </c>
      <c r="P206" s="287"/>
    </row>
    <row r="207" spans="1:16" x14ac:dyDescent="0.25">
      <c r="A207" s="104" t="s">
        <v>552</v>
      </c>
      <c r="B207" s="104" t="s">
        <v>4327</v>
      </c>
      <c r="C207" s="104">
        <v>2300</v>
      </c>
      <c r="D207" s="104" t="s">
        <v>4372</v>
      </c>
      <c r="E207" s="286">
        <v>1</v>
      </c>
      <c r="F207" s="285">
        <f>IF(D207="&lt;0.2%",1/0.002,IF(D207="&gt;50%",1/0.5,1/D207))</f>
        <v>500</v>
      </c>
      <c r="G207" s="285">
        <f t="shared" si="58"/>
        <v>9.8000000000000007</v>
      </c>
      <c r="H207" s="285">
        <f t="shared" si="58"/>
        <v>20.100000000000001</v>
      </c>
      <c r="I207" s="285">
        <f t="shared" si="58"/>
        <v>128.5</v>
      </c>
      <c r="J207" s="285">
        <f t="shared" si="58"/>
        <v>19.399999999999999</v>
      </c>
      <c r="K207" s="285">
        <f t="shared" si="58"/>
        <v>11.8</v>
      </c>
      <c r="L207" s="285">
        <f t="shared" si="58"/>
        <v>5.5</v>
      </c>
      <c r="M207" s="285">
        <f>IF(E207=S$4,G207,IF(E207=T$4,H207,IF(E207=U$4,I207,IF(E207=V$4,J207,IF(E207=W$4,K207,L207)))))</f>
        <v>9.8000000000000007</v>
      </c>
      <c r="N207" s="104">
        <f t="shared" si="51"/>
        <v>1.8472321030518324E-2</v>
      </c>
      <c r="O207" s="104">
        <f t="shared" si="52"/>
        <v>0.16692259759502215</v>
      </c>
      <c r="P207" s="287"/>
    </row>
    <row r="208" spans="1:16" x14ac:dyDescent="0.25">
      <c r="A208" s="104" t="s">
        <v>555</v>
      </c>
      <c r="B208" s="104" t="s">
        <v>4333</v>
      </c>
      <c r="C208" s="104"/>
      <c r="D208" s="104"/>
      <c r="E208" s="105"/>
      <c r="F208" s="104"/>
      <c r="G208" s="104"/>
      <c r="H208" s="104"/>
      <c r="I208" s="104"/>
      <c r="J208" s="104"/>
      <c r="K208" s="104"/>
      <c r="L208" s="104"/>
      <c r="M208" s="104">
        <v>26</v>
      </c>
      <c r="N208" s="104">
        <f t="shared" si="51"/>
        <v>7.0031183379898332E-3</v>
      </c>
      <c r="O208" s="104">
        <f t="shared" si="52"/>
        <v>6.6521156121573166E-2</v>
      </c>
      <c r="P208" s="287"/>
    </row>
    <row r="209" spans="1:19" x14ac:dyDescent="0.25">
      <c r="A209" s="104" t="s">
        <v>557</v>
      </c>
      <c r="B209" s="104" t="s">
        <v>4327</v>
      </c>
      <c r="C209" s="104">
        <v>1560</v>
      </c>
      <c r="D209" s="104" t="s">
        <v>4372</v>
      </c>
      <c r="E209" s="286">
        <v>1</v>
      </c>
      <c r="F209" s="285">
        <f>IF(D209="&lt;0.2%",1/0.002,IF(D209="&gt;50%",1/0.5,1/D209))</f>
        <v>500</v>
      </c>
      <c r="G209" s="285">
        <f t="shared" ref="G209:L210" si="59">IF($F209&lt;5,LINEST(S$5:S$6,$R$5:$R$6)*$F209+INTERCEPT(S$5:S$6,$R$5:$R$6),IF($F209&lt;10,LINEST(S$6:S$7,$R$6:$R$7)*$F209+INTERCEPT(S$6:S$7,$R$6:$R$7),IF($F209&lt;25,LINEST(S$7:S$8,$R$7:$R$8)*$F209+INTERCEPT(S$7:S$8,$R$7:$R$8),IF($F209&lt;50,LINEST(S$8:S$9,$R$8:$R$9)*$F209+INTERCEPT(S$8:S$9,$R$8:$R$9),IF($F209&lt;100,LINEST(S$9:S$10,$R$9:$R$10)*$F209+INTERCEPT(S$9:S$10,$R$9:$R$10),IF($F209&lt;200,LINEST(S$10:S$11,$R$10:$R$11)*$F209+INTERCEPT(S$10:S$11,$R$10:$R$11),IF($F209&lt;500,LINEST(S$11:S$12,$R$11:$R$12)*$F209+INTERCEPT(S$11:S$12,$R$11:$R$12),S$12)))))))</f>
        <v>9.8000000000000007</v>
      </c>
      <c r="H209" s="285">
        <f t="shared" si="59"/>
        <v>20.100000000000001</v>
      </c>
      <c r="I209" s="285">
        <f t="shared" si="59"/>
        <v>128.5</v>
      </c>
      <c r="J209" s="285">
        <f t="shared" si="59"/>
        <v>19.399999999999999</v>
      </c>
      <c r="K209" s="285">
        <f t="shared" si="59"/>
        <v>11.8</v>
      </c>
      <c r="L209" s="285">
        <f t="shared" si="59"/>
        <v>5.5</v>
      </c>
      <c r="M209" s="285">
        <f>IF(E209=S$4,G209,IF(E209=T$4,H209,IF(E209=U$4,I209,IF(E209=V$4,J209,IF(E209=W$4,K209,L209)))))</f>
        <v>9.8000000000000007</v>
      </c>
      <c r="N209" s="104">
        <f t="shared" si="51"/>
        <v>1.8472321030518324E-2</v>
      </c>
      <c r="O209" s="104">
        <f t="shared" si="52"/>
        <v>0.16692259759502215</v>
      </c>
      <c r="P209" s="287"/>
    </row>
    <row r="210" spans="1:19" x14ac:dyDescent="0.25">
      <c r="A210" s="104" t="s">
        <v>559</v>
      </c>
      <c r="B210" s="104" t="s">
        <v>4327</v>
      </c>
      <c r="C210" s="104">
        <v>915</v>
      </c>
      <c r="D210" s="104">
        <v>0.32018769274617775</v>
      </c>
      <c r="E210" s="286">
        <v>1</v>
      </c>
      <c r="F210" s="285">
        <f>IF(D210="&lt;0.2%",1/0.002,IF(D210="&gt;50%",1/0.5,1/D210))</f>
        <v>3.1231681374859388</v>
      </c>
      <c r="G210" s="285">
        <f t="shared" si="59"/>
        <v>2.6615840687429695</v>
      </c>
      <c r="H210" s="285">
        <f t="shared" si="59"/>
        <v>5.4857291995697413</v>
      </c>
      <c r="I210" s="285">
        <f t="shared" si="59"/>
        <v>7.6088973370556836</v>
      </c>
      <c r="J210" s="285">
        <f t="shared" si="59"/>
        <v>3.1364619445753652</v>
      </c>
      <c r="K210" s="285">
        <f t="shared" si="59"/>
        <v>2.5241451308267724</v>
      </c>
      <c r="L210" s="285">
        <f t="shared" si="59"/>
        <v>2.0871946895809899</v>
      </c>
      <c r="M210" s="285">
        <f>IF(E210=S$4,G210,IF(E210=T$4,H210,IF(E210=U$4,I210,IF(E210=V$4,J210,IF(E210=W$4,K210,L210)))))</f>
        <v>2.6615840687429695</v>
      </c>
      <c r="N210" s="104">
        <f t="shared" si="51"/>
        <v>6.6347963151597189E-2</v>
      </c>
      <c r="O210" s="104">
        <f t="shared" si="52"/>
        <v>0.48953959595706142</v>
      </c>
      <c r="P210" s="287"/>
    </row>
    <row r="211" spans="1:19" x14ac:dyDescent="0.25">
      <c r="A211" s="104" t="s">
        <v>561</v>
      </c>
      <c r="B211" s="104" t="s">
        <v>4333</v>
      </c>
      <c r="C211" s="104"/>
      <c r="D211" s="104"/>
      <c r="E211" s="105"/>
      <c r="F211" s="104"/>
      <c r="G211" s="104"/>
      <c r="H211" s="104"/>
      <c r="I211" s="104"/>
      <c r="J211" s="104"/>
      <c r="K211" s="104"/>
      <c r="L211" s="104"/>
      <c r="M211" s="104">
        <v>17</v>
      </c>
      <c r="N211" s="104">
        <f t="shared" si="51"/>
        <v>1.0690774659705471E-2</v>
      </c>
      <c r="O211" s="104">
        <f t="shared" si="52"/>
        <v>9.9927610638575914E-2</v>
      </c>
      <c r="P211" s="287"/>
    </row>
    <row r="212" spans="1:19" x14ac:dyDescent="0.25">
      <c r="A212" s="104" t="s">
        <v>567</v>
      </c>
      <c r="B212" s="104" t="s">
        <v>4327</v>
      </c>
      <c r="C212" s="104">
        <v>78400</v>
      </c>
      <c r="D212" s="104">
        <v>0.37331276141895609</v>
      </c>
      <c r="E212" s="286">
        <v>1</v>
      </c>
      <c r="F212" s="285">
        <f>IF(D212="&lt;0.2%",1/0.002,IF(D212="&gt;50%",1/0.5,1/D212))</f>
        <v>2.6787190349427523</v>
      </c>
      <c r="G212" s="285">
        <f t="shared" ref="G212:L213" si="60">IF($F212&lt;5,LINEST(S$5:S$6,$R$5:$R$6)*$F212+INTERCEPT(S$5:S$6,$R$5:$R$6),IF($F212&lt;10,LINEST(S$6:S$7,$R$6:$R$7)*$F212+INTERCEPT(S$6:S$7,$R$6:$R$7),IF($F212&lt;25,LINEST(S$7:S$8,$R$7:$R$8)*$F212+INTERCEPT(S$7:S$8,$R$7:$R$8),IF($F212&lt;50,LINEST(S$8:S$9,$R$8:$R$9)*$F212+INTERCEPT(S$8:S$9,$R$8:$R$9),IF($F212&lt;100,LINEST(S$9:S$10,$R$9:$R$10)*$F212+INTERCEPT(S$9:S$10,$R$9:$R$10),IF($F212&lt;200,LINEST(S$10:S$11,$R$10:$R$11)*$F212+INTERCEPT(S$10:S$11,$R$10:$R$11),IF($F212&lt;500,LINEST(S$11:S$12,$R$11:$R$12)*$F212+INTERCEPT(S$11:S$12,$R$11:$R$12),S$12)))))))</f>
        <v>2.4393595174713765</v>
      </c>
      <c r="H212" s="285">
        <f t="shared" si="60"/>
        <v>5.0560950671113272</v>
      </c>
      <c r="I212" s="285">
        <f t="shared" si="60"/>
        <v>6.7348141020540826</v>
      </c>
      <c r="J212" s="285">
        <f t="shared" si="60"/>
        <v>2.8846074531342261</v>
      </c>
      <c r="K212" s="285">
        <f t="shared" si="60"/>
        <v>2.3167355496399518</v>
      </c>
      <c r="L212" s="285">
        <f t="shared" si="60"/>
        <v>2.0131198391571257</v>
      </c>
      <c r="M212" s="285">
        <f>IF(E212=S$4,G212,IF(E212=T$4,H212,IF(E212=U$4,I212,IF(E212=V$4,J212,IF(E212=W$4,K212,L212)))))</f>
        <v>2.4393595174713765</v>
      </c>
      <c r="N212" s="104">
        <f t="shared" si="51"/>
        <v>7.2168910980521694E-2</v>
      </c>
      <c r="O212" s="104">
        <f t="shared" si="52"/>
        <v>0.51987144553393205</v>
      </c>
      <c r="P212" s="287"/>
    </row>
    <row r="213" spans="1:19" x14ac:dyDescent="0.25">
      <c r="A213" s="104" t="s">
        <v>570</v>
      </c>
      <c r="B213" s="104" t="s">
        <v>4327</v>
      </c>
      <c r="C213" s="104">
        <v>140000</v>
      </c>
      <c r="D213" s="104">
        <v>6.3712730202004825E-2</v>
      </c>
      <c r="E213" s="286">
        <v>1</v>
      </c>
      <c r="F213" s="285">
        <f>IF(D213="&lt;0.2%",1/0.002,IF(D213="&gt;50%",1/0.5,1/D213))</f>
        <v>15.695450451259006</v>
      </c>
      <c r="G213" s="285">
        <f t="shared" si="60"/>
        <v>5.7834540541510808</v>
      </c>
      <c r="H213" s="285">
        <f t="shared" si="60"/>
        <v>11.428938438627101</v>
      </c>
      <c r="I213" s="285">
        <f t="shared" si="60"/>
        <v>25.740934835735025</v>
      </c>
      <c r="J213" s="285">
        <f t="shared" si="60"/>
        <v>7.790968768952041</v>
      </c>
      <c r="K213" s="285">
        <f t="shared" si="60"/>
        <v>5.6973630631762608</v>
      </c>
      <c r="L213" s="285">
        <f t="shared" si="60"/>
        <v>3.4037573574004805</v>
      </c>
      <c r="M213" s="285">
        <f>IF(E213=S$4,G213,IF(E213=T$4,H213,IF(E213=U$4,I213,IF(E213=V$4,J213,IF(E213=W$4,K213,L213)))))</f>
        <v>5.7834540541510808</v>
      </c>
      <c r="N213" s="104">
        <f t="shared" si="51"/>
        <v>3.1099988620542751E-2</v>
      </c>
      <c r="O213" s="104">
        <f t="shared" si="52"/>
        <v>0.26615862332100104</v>
      </c>
      <c r="P213" s="287"/>
    </row>
    <row r="214" spans="1:19" x14ac:dyDescent="0.25">
      <c r="A214" s="104" t="s">
        <v>573</v>
      </c>
      <c r="B214" s="104" t="s">
        <v>4333</v>
      </c>
      <c r="C214" s="104"/>
      <c r="D214" s="104"/>
      <c r="E214" s="105"/>
      <c r="F214" s="104"/>
      <c r="G214" s="104"/>
      <c r="H214" s="104"/>
      <c r="I214" s="104"/>
      <c r="J214" s="104"/>
      <c r="K214" s="104"/>
      <c r="L214" s="104"/>
      <c r="M214" s="104">
        <v>15</v>
      </c>
      <c r="N214" s="104">
        <f t="shared" si="51"/>
        <v>1.2107549031377118E-2</v>
      </c>
      <c r="O214" s="104">
        <f t="shared" si="52"/>
        <v>0.11247397232456713</v>
      </c>
      <c r="P214" s="287"/>
    </row>
    <row r="215" spans="1:19" x14ac:dyDescent="0.25">
      <c r="A215" s="104" t="s">
        <v>575</v>
      </c>
      <c r="B215" s="104" t="s">
        <v>4327</v>
      </c>
      <c r="C215" s="104">
        <v>84600</v>
      </c>
      <c r="D215" s="104">
        <v>0.29451082837740467</v>
      </c>
      <c r="E215" s="286">
        <v>1</v>
      </c>
      <c r="F215" s="285">
        <f>IF(D215="&lt;0.2%",1/0.002,IF(D215="&gt;50%",1/0.5,1/D215))</f>
        <v>3.3954608919117133</v>
      </c>
      <c r="G215" s="285">
        <f t="shared" ref="G215:L216" si="61">IF($F215&lt;5,LINEST(S$5:S$6,$R$5:$R$6)*$F215+INTERCEPT(S$5:S$6,$R$5:$R$6),IF($F215&lt;10,LINEST(S$6:S$7,$R$6:$R$7)*$F215+INTERCEPT(S$6:S$7,$R$6:$R$7),IF($F215&lt;25,LINEST(S$7:S$8,$R$7:$R$8)*$F215+INTERCEPT(S$7:S$8,$R$7:$R$8),IF($F215&lt;50,LINEST(S$8:S$9,$R$8:$R$9)*$F215+INTERCEPT(S$8:S$9,$R$8:$R$9),IF($F215&lt;100,LINEST(S$9:S$10,$R$9:$R$10)*$F215+INTERCEPT(S$9:S$10,$R$9:$R$10),IF($F215&lt;200,LINEST(S$10:S$11,$R$10:$R$11)*$F215+INTERCEPT(S$10:S$11,$R$10:$R$11),IF($F215&lt;500,LINEST(S$11:S$12,$R$11:$R$12)*$F215+INTERCEPT(S$11:S$12,$R$11:$R$12),S$12)))))))</f>
        <v>2.7977304459558567</v>
      </c>
      <c r="H215" s="285">
        <f t="shared" si="61"/>
        <v>5.7489455288479894</v>
      </c>
      <c r="I215" s="285">
        <f t="shared" si="61"/>
        <v>8.144406420759708</v>
      </c>
      <c r="J215" s="285">
        <f t="shared" si="61"/>
        <v>3.2907611720833043</v>
      </c>
      <c r="K215" s="285">
        <f t="shared" si="61"/>
        <v>2.6512150828921337</v>
      </c>
      <c r="L215" s="285">
        <f t="shared" si="61"/>
        <v>2.1325768153186191</v>
      </c>
      <c r="M215" s="285">
        <f>IF(E215=S$4,G215,IF(E215=T$4,H215,IF(E215=U$4,I215,IF(E215=V$4,J215,IF(E215=W$4,K215,L215)))))</f>
        <v>2.7977304459558567</v>
      </c>
      <c r="N215" s="104">
        <f t="shared" si="51"/>
        <v>6.322360577238717E-2</v>
      </c>
      <c r="O215" s="104">
        <f t="shared" si="52"/>
        <v>0.47255941300216997</v>
      </c>
      <c r="P215" s="287"/>
    </row>
    <row r="216" spans="1:19" x14ac:dyDescent="0.25">
      <c r="A216" s="104" t="s">
        <v>577</v>
      </c>
      <c r="B216" s="104" t="s">
        <v>4327</v>
      </c>
      <c r="C216" s="104">
        <v>38000</v>
      </c>
      <c r="D216" s="104" t="s">
        <v>4373</v>
      </c>
      <c r="E216" s="286">
        <v>1</v>
      </c>
      <c r="F216" s="285">
        <f>IF(D216="&lt;0.2%",1/0.002,IF(D216="&gt;50%",1/0.5,1/D216))</f>
        <v>2</v>
      </c>
      <c r="G216" s="285">
        <f t="shared" si="61"/>
        <v>2.1</v>
      </c>
      <c r="H216" s="285">
        <f t="shared" si="61"/>
        <v>4.4000000000000004</v>
      </c>
      <c r="I216" s="285">
        <f t="shared" si="61"/>
        <v>5.4000000000000021</v>
      </c>
      <c r="J216" s="285">
        <f t="shared" si="61"/>
        <v>2.5</v>
      </c>
      <c r="K216" s="285">
        <f t="shared" si="61"/>
        <v>2.0000000000000009</v>
      </c>
      <c r="L216" s="285">
        <f t="shared" si="61"/>
        <v>1.9000000000000001</v>
      </c>
      <c r="M216" s="285">
        <f>IF(E216=S$4,G216,IF(E216=T$4,H216,IF(E216=U$4,I216,IF(E216=V$4,J216,IF(E216=W$4,K216,L216)))))</f>
        <v>2.1</v>
      </c>
      <c r="N216" s="104">
        <f t="shared" si="51"/>
        <v>8.3332349067241074E-2</v>
      </c>
      <c r="O216" s="104">
        <f t="shared" si="52"/>
        <v>0.5735530758934867</v>
      </c>
      <c r="P216" s="287"/>
    </row>
    <row r="217" spans="1:19" x14ac:dyDescent="0.25">
      <c r="A217" s="104" t="s">
        <v>579</v>
      </c>
      <c r="B217" s="104" t="s">
        <v>3585</v>
      </c>
      <c r="C217" s="104"/>
      <c r="D217" s="104"/>
      <c r="E217" s="105"/>
      <c r="F217" s="104"/>
      <c r="G217" s="104"/>
      <c r="H217" s="104"/>
      <c r="I217" s="104"/>
      <c r="J217" s="104"/>
      <c r="K217" s="104"/>
      <c r="L217" s="104"/>
      <c r="M217" s="104">
        <v>98</v>
      </c>
      <c r="N217" s="104">
        <f t="shared" si="51"/>
        <v>1.8627693856614336E-3</v>
      </c>
      <c r="O217" s="104">
        <f t="shared" si="52"/>
        <v>1.8097116450936812E-2</v>
      </c>
      <c r="P217" s="287"/>
      <c r="S217" s="279"/>
    </row>
    <row r="218" spans="1:19" x14ac:dyDescent="0.25">
      <c r="A218" s="104" t="s">
        <v>583</v>
      </c>
      <c r="B218" s="104" t="s">
        <v>3585</v>
      </c>
      <c r="C218" s="104"/>
      <c r="D218" s="104"/>
      <c r="E218" s="105"/>
      <c r="F218" s="104"/>
      <c r="G218" s="104"/>
      <c r="H218" s="104"/>
      <c r="I218" s="104"/>
      <c r="J218" s="104"/>
      <c r="K218" s="104"/>
      <c r="L218" s="104"/>
      <c r="M218" s="104">
        <v>66</v>
      </c>
      <c r="N218" s="104">
        <f t="shared" si="51"/>
        <v>2.7646808600402251E-3</v>
      </c>
      <c r="O218" s="104">
        <f t="shared" si="52"/>
        <v>2.6753217059605428E-2</v>
      </c>
      <c r="P218" s="287"/>
    </row>
    <row r="219" spans="1:19" x14ac:dyDescent="0.25">
      <c r="A219" s="104" t="s">
        <v>587</v>
      </c>
      <c r="B219" s="104" t="s">
        <v>4327</v>
      </c>
      <c r="C219" s="104">
        <v>464</v>
      </c>
      <c r="D219" s="104" t="s">
        <v>4372</v>
      </c>
      <c r="E219" s="286">
        <v>2</v>
      </c>
      <c r="F219" s="285">
        <f>IF(D219="&lt;0.2%",1/0.002,IF(D219="&gt;50%",1/0.5,1/D219))</f>
        <v>500</v>
      </c>
      <c r="G219" s="285">
        <f t="shared" ref="G219:L220" si="62">IF($F219&lt;5,LINEST(S$5:S$6,$R$5:$R$6)*$F219+INTERCEPT(S$5:S$6,$R$5:$R$6),IF($F219&lt;10,LINEST(S$6:S$7,$R$6:$R$7)*$F219+INTERCEPT(S$6:S$7,$R$6:$R$7),IF($F219&lt;25,LINEST(S$7:S$8,$R$7:$R$8)*$F219+INTERCEPT(S$7:S$8,$R$7:$R$8),IF($F219&lt;50,LINEST(S$8:S$9,$R$8:$R$9)*$F219+INTERCEPT(S$8:S$9,$R$8:$R$9),IF($F219&lt;100,LINEST(S$9:S$10,$R$9:$R$10)*$F219+INTERCEPT(S$9:S$10,$R$9:$R$10),IF($F219&lt;200,LINEST(S$10:S$11,$R$10:$R$11)*$F219+INTERCEPT(S$10:S$11,$R$10:$R$11),IF($F219&lt;500,LINEST(S$11:S$12,$R$11:$R$12)*$F219+INTERCEPT(S$11:S$12,$R$11:$R$12),S$12)))))))</f>
        <v>9.8000000000000007</v>
      </c>
      <c r="H219" s="285">
        <f t="shared" si="62"/>
        <v>20.100000000000001</v>
      </c>
      <c r="I219" s="285">
        <f t="shared" si="62"/>
        <v>128.5</v>
      </c>
      <c r="J219" s="285">
        <f t="shared" si="62"/>
        <v>19.399999999999999</v>
      </c>
      <c r="K219" s="285">
        <f t="shared" si="62"/>
        <v>11.8</v>
      </c>
      <c r="L219" s="285">
        <f t="shared" si="62"/>
        <v>5.5</v>
      </c>
      <c r="M219" s="285">
        <f>IF(E219=S$4,G219,IF(E219=T$4,H219,IF(E219=U$4,I219,IF(E219=V$4,J219,IF(E219=W$4,K219,L219)))))</f>
        <v>20.100000000000001</v>
      </c>
      <c r="N219" s="104">
        <f t="shared" si="51"/>
        <v>9.049433855732536E-3</v>
      </c>
      <c r="O219" s="104">
        <f t="shared" si="52"/>
        <v>8.519363498204402E-2</v>
      </c>
      <c r="P219" s="287"/>
    </row>
    <row r="220" spans="1:19" x14ac:dyDescent="0.25">
      <c r="A220" s="104" t="s">
        <v>589</v>
      </c>
      <c r="B220" s="104" t="s">
        <v>4327</v>
      </c>
      <c r="C220" s="104">
        <v>2930</v>
      </c>
      <c r="D220" s="104" t="s">
        <v>4372</v>
      </c>
      <c r="E220" s="286">
        <v>2</v>
      </c>
      <c r="F220" s="285">
        <f>IF(D220="&lt;0.2%",1/0.002,IF(D220="&gt;50%",1/0.5,1/D220))</f>
        <v>500</v>
      </c>
      <c r="G220" s="285">
        <f t="shared" si="62"/>
        <v>9.8000000000000007</v>
      </c>
      <c r="H220" s="285">
        <f t="shared" si="62"/>
        <v>20.100000000000001</v>
      </c>
      <c r="I220" s="285">
        <f t="shared" si="62"/>
        <v>128.5</v>
      </c>
      <c r="J220" s="285">
        <f t="shared" si="62"/>
        <v>19.399999999999999</v>
      </c>
      <c r="K220" s="285">
        <f t="shared" si="62"/>
        <v>11.8</v>
      </c>
      <c r="L220" s="285">
        <f t="shared" si="62"/>
        <v>5.5</v>
      </c>
      <c r="M220" s="285">
        <f>IF(E220=S$4,G220,IF(E220=T$4,H220,IF(E220=U$4,I220,IF(E220=V$4,J220,IF(E220=W$4,K220,L220)))))</f>
        <v>20.100000000000001</v>
      </c>
      <c r="N220" s="104">
        <f t="shared" si="51"/>
        <v>9.049433855732536E-3</v>
      </c>
      <c r="O220" s="104">
        <f t="shared" si="52"/>
        <v>8.519363498204402E-2</v>
      </c>
      <c r="P220" s="287"/>
    </row>
    <row r="221" spans="1:19" x14ac:dyDescent="0.25">
      <c r="A221" s="104" t="s">
        <v>591</v>
      </c>
      <c r="B221" s="104" t="s">
        <v>4396</v>
      </c>
      <c r="C221" s="104">
        <v>10500</v>
      </c>
      <c r="D221" s="104">
        <v>5.7838828177525E-3</v>
      </c>
      <c r="E221" s="105"/>
      <c r="F221" s="104"/>
      <c r="G221" s="104"/>
      <c r="H221" s="104"/>
      <c r="I221" s="104"/>
      <c r="J221" s="104"/>
      <c r="K221" s="104"/>
      <c r="L221" s="104"/>
      <c r="M221" s="288">
        <v>42.015664404692046</v>
      </c>
      <c r="N221" s="104">
        <v>4.3394504477571871E-3</v>
      </c>
      <c r="O221" s="104">
        <v>4.1702954795357461E-2</v>
      </c>
      <c r="P221" s="287"/>
    </row>
    <row r="222" spans="1:19" x14ac:dyDescent="0.25">
      <c r="A222" s="104" t="s">
        <v>593</v>
      </c>
      <c r="B222" s="104" t="s">
        <v>4333</v>
      </c>
      <c r="C222" s="104"/>
      <c r="D222" s="104"/>
      <c r="E222" s="105"/>
      <c r="F222" s="104"/>
      <c r="G222" s="104"/>
      <c r="H222" s="104"/>
      <c r="I222" s="104"/>
      <c r="J222" s="104"/>
      <c r="K222" s="104"/>
      <c r="L222" s="104"/>
      <c r="M222" s="104">
        <v>47</v>
      </c>
      <c r="N222" s="104">
        <f t="shared" ref="N222:N230" si="63">1-BETAINV(0.833,M222-1+1,1,0,1)</f>
        <v>3.8801471001502774E-3</v>
      </c>
      <c r="O222" s="104">
        <f t="shared" ref="O222:O230" si="64">1-BETAINV(0.167,M222-1+1,1,0,1)</f>
        <v>3.7364103101100277E-2</v>
      </c>
      <c r="P222" s="287"/>
    </row>
    <row r="223" spans="1:19" x14ac:dyDescent="0.25">
      <c r="A223" s="104" t="s">
        <v>595</v>
      </c>
      <c r="B223" s="104" t="s">
        <v>4327</v>
      </c>
      <c r="C223" s="104">
        <v>241</v>
      </c>
      <c r="D223" s="104">
        <v>5.2129382631625219E-2</v>
      </c>
      <c r="E223" s="286">
        <v>2</v>
      </c>
      <c r="F223" s="285">
        <f>IF(D223="&lt;0.2%",1/0.002,IF(D223="&gt;50%",1/0.5,1/D223))</f>
        <v>19.183039382348873</v>
      </c>
      <c r="G223" s="285">
        <f t="shared" ref="G223:L223" si="65">IF($F223&lt;5,LINEST(S$5:S$6,$R$5:$R$6)*$F223+INTERCEPT(S$5:S$6,$R$5:$R$6),IF($F223&lt;10,LINEST(S$6:S$7,$R$6:$R$7)*$F223+INTERCEPT(S$6:S$7,$R$6:$R$7),IF($F223&lt;25,LINEST(S$7:S$8,$R$7:$R$8)*$F223+INTERCEPT(S$7:S$8,$R$7:$R$8),IF($F223&lt;50,LINEST(S$8:S$9,$R$8:$R$9)*$F223+INTERCEPT(S$8:S$9,$R$8:$R$9),IF($F223&lt;100,LINEST(S$9:S$10,$R$9:$R$10)*$F223+INTERCEPT(S$9:S$10,$R$9:$R$10),IF($F223&lt;200,LINEST(S$10:S$11,$R$10:$R$11)*$F223+INTERCEPT(S$10:S$11,$R$10:$R$11),IF($F223&lt;500,LINEST(S$11:S$12,$R$11:$R$12)*$F223+INTERCEPT(S$11:S$12,$R$11:$R$12),S$12)))))))</f>
        <v>6.2019647258818651</v>
      </c>
      <c r="H223" s="285">
        <f t="shared" si="65"/>
        <v>12.242709189214736</v>
      </c>
      <c r="I223" s="285">
        <f t="shared" si="65"/>
        <v>29.623783845681743</v>
      </c>
      <c r="J223" s="285">
        <f t="shared" si="65"/>
        <v>8.5814889266657453</v>
      </c>
      <c r="K223" s="285">
        <f t="shared" si="65"/>
        <v>6.1856255135288416</v>
      </c>
      <c r="L223" s="285">
        <f t="shared" si="65"/>
        <v>3.58976210039194</v>
      </c>
      <c r="M223" s="285">
        <f>IF(E223=S$4,G223,IF(E223=T$4,H223,IF(E223=U$4,I223,IF(E223=V$4,J223,IF(E223=W$4,K223,L223)))))</f>
        <v>12.242709189214736</v>
      </c>
      <c r="N223" s="104">
        <f t="shared" si="63"/>
        <v>1.4814110028109062E-2</v>
      </c>
      <c r="O223" s="104">
        <f t="shared" si="64"/>
        <v>0.13600645778690379</v>
      </c>
      <c r="P223" s="287"/>
    </row>
    <row r="224" spans="1:19" x14ac:dyDescent="0.25">
      <c r="A224" s="279" t="s">
        <v>597</v>
      </c>
      <c r="B224" s="104" t="s">
        <v>3584</v>
      </c>
      <c r="C224" s="104">
        <v>620</v>
      </c>
      <c r="D224" s="290">
        <v>7.8E-2</v>
      </c>
      <c r="E224" s="286"/>
      <c r="F224" s="285"/>
      <c r="G224" s="285"/>
      <c r="H224" s="285"/>
      <c r="I224" s="285"/>
      <c r="J224" s="285"/>
      <c r="K224" s="285"/>
      <c r="L224" s="285"/>
      <c r="M224" s="285">
        <v>11</v>
      </c>
      <c r="N224" s="104">
        <f t="shared" si="63"/>
        <v>1.6473855015570193E-2</v>
      </c>
      <c r="O224" s="104">
        <f t="shared" si="64"/>
        <v>0.1501586448093829</v>
      </c>
      <c r="P224" s="287"/>
    </row>
    <row r="225" spans="1:16" x14ac:dyDescent="0.25">
      <c r="A225" s="104" t="s">
        <v>599</v>
      </c>
      <c r="B225" s="104" t="s">
        <v>4327</v>
      </c>
      <c r="C225" s="104">
        <v>240000</v>
      </c>
      <c r="D225" s="104">
        <v>2.220301551954609E-2</v>
      </c>
      <c r="E225" s="286">
        <v>2</v>
      </c>
      <c r="F225" s="285">
        <f>IF(D225="&lt;0.2%",1/0.002,IF(D225="&gt;50%",1/0.5,1/D225))</f>
        <v>45.038927217776575</v>
      </c>
      <c r="G225" s="285">
        <f t="shared" ref="G225:L227" si="66">IF($F225&lt;5,LINEST(S$5:S$6,$R$5:$R$6)*$F225+INTERCEPT(S$5:S$6,$R$5:$R$6),IF($F225&lt;10,LINEST(S$6:S$7,$R$6:$R$7)*$F225+INTERCEPT(S$6:S$7,$R$6:$R$7),IF($F225&lt;25,LINEST(S$7:S$8,$R$7:$R$8)*$F225+INTERCEPT(S$7:S$8,$R$7:$R$8),IF($F225&lt;50,LINEST(S$8:S$9,$R$8:$R$9)*$F225+INTERCEPT(S$8:S$9,$R$8:$R$9),IF($F225&lt;100,LINEST(S$9:S$10,$R$9:$R$10)*$F225+INTERCEPT(S$9:S$10,$R$9:$R$10),IF($F225&lt;200,LINEST(S$10:S$11,$R$10:$R$11)*$F225+INTERCEPT(S$10:S$11,$R$10:$R$11),IF($F225&lt;500,LINEST(S$11:S$12,$R$11:$R$12)*$F225+INTERCEPT(S$11:S$12,$R$11:$R$12),S$12)))))))</f>
        <v>7.7817127975821689</v>
      </c>
      <c r="H225" s="285">
        <f t="shared" si="66"/>
        <v>15.363425595164339</v>
      </c>
      <c r="I225" s="285">
        <f t="shared" si="66"/>
        <v>50.608183305670238</v>
      </c>
      <c r="J225" s="285">
        <f t="shared" si="66"/>
        <v>12.06420413951987</v>
      </c>
      <c r="K225" s="285">
        <f t="shared" si="66"/>
        <v>8.2023356330665944</v>
      </c>
      <c r="L225" s="285">
        <f t="shared" si="66"/>
        <v>4.3809342532266378</v>
      </c>
      <c r="M225" s="285">
        <f>IF(E225=S$4,G225,IF(E225=T$4,H225,IF(E225=U$4,I225,IF(E225=V$4,J225,IF(E225=W$4,K225,L225)))))</f>
        <v>15.363425595164339</v>
      </c>
      <c r="N225" s="104">
        <f t="shared" si="63"/>
        <v>1.1822841859638666E-2</v>
      </c>
      <c r="O225" s="104">
        <f t="shared" si="64"/>
        <v>0.10996540662364418</v>
      </c>
      <c r="P225" s="287"/>
    </row>
    <row r="226" spans="1:16" x14ac:dyDescent="0.25">
      <c r="A226" s="104" t="s">
        <v>603</v>
      </c>
      <c r="B226" s="104" t="s">
        <v>4327</v>
      </c>
      <c r="C226" s="104">
        <v>507</v>
      </c>
      <c r="D226" s="104">
        <v>0.26255984616742256</v>
      </c>
      <c r="E226" s="286">
        <v>2</v>
      </c>
      <c r="F226" s="285">
        <f>IF(D226="&lt;0.2%",1/0.002,IF(D226="&gt;50%",1/0.5,1/D226))</f>
        <v>3.8086554916792004</v>
      </c>
      <c r="G226" s="285">
        <f t="shared" si="66"/>
        <v>3.0043277458396003</v>
      </c>
      <c r="H226" s="285">
        <f t="shared" si="66"/>
        <v>6.1483669752898935</v>
      </c>
      <c r="I226" s="285">
        <f t="shared" si="66"/>
        <v>8.9570224669691001</v>
      </c>
      <c r="J226" s="285">
        <f t="shared" si="66"/>
        <v>3.5249047786182137</v>
      </c>
      <c r="K226" s="285">
        <f t="shared" si="66"/>
        <v>2.8440392294502939</v>
      </c>
      <c r="L226" s="285">
        <f t="shared" si="66"/>
        <v>2.2014425819465337</v>
      </c>
      <c r="M226" s="285">
        <f>IF(E226=S$4,G226,IF(E226=T$4,H226,IF(E226=U$4,I226,IF(E226=V$4,J226,IF(E226=W$4,K226,L226)))))</f>
        <v>6.1483669752898935</v>
      </c>
      <c r="N226" s="104">
        <f t="shared" si="63"/>
        <v>2.9281467488081914E-2</v>
      </c>
      <c r="O226" s="104">
        <f t="shared" si="64"/>
        <v>0.25255564647380657</v>
      </c>
      <c r="P226" s="287"/>
    </row>
    <row r="227" spans="1:16" x14ac:dyDescent="0.25">
      <c r="A227" s="104" t="s">
        <v>605</v>
      </c>
      <c r="B227" s="104" t="s">
        <v>4327</v>
      </c>
      <c r="C227" s="104">
        <v>4130</v>
      </c>
      <c r="D227" s="104" t="s">
        <v>4372</v>
      </c>
      <c r="E227" s="286">
        <v>2</v>
      </c>
      <c r="F227" s="285">
        <f>IF(D227="&lt;0.2%",1/0.002,IF(D227="&gt;50%",1/0.5,1/D227))</f>
        <v>500</v>
      </c>
      <c r="G227" s="285">
        <f t="shared" si="66"/>
        <v>9.8000000000000007</v>
      </c>
      <c r="H227" s="285">
        <f t="shared" si="66"/>
        <v>20.100000000000001</v>
      </c>
      <c r="I227" s="285">
        <f t="shared" si="66"/>
        <v>128.5</v>
      </c>
      <c r="J227" s="285">
        <f t="shared" si="66"/>
        <v>19.399999999999999</v>
      </c>
      <c r="K227" s="285">
        <f t="shared" si="66"/>
        <v>11.8</v>
      </c>
      <c r="L227" s="285">
        <f t="shared" si="66"/>
        <v>5.5</v>
      </c>
      <c r="M227" s="285">
        <f>IF(E227=S$4,G227,IF(E227=T$4,H227,IF(E227=U$4,I227,IF(E227=V$4,J227,IF(E227=W$4,K227,L227)))))</f>
        <v>20.100000000000001</v>
      </c>
      <c r="N227" s="104">
        <f t="shared" si="63"/>
        <v>9.049433855732536E-3</v>
      </c>
      <c r="O227" s="104">
        <f t="shared" si="64"/>
        <v>8.519363498204402E-2</v>
      </c>
      <c r="P227" s="287"/>
    </row>
    <row r="228" spans="1:16" x14ac:dyDescent="0.25">
      <c r="A228" s="104" t="s">
        <v>611</v>
      </c>
      <c r="B228" s="104" t="s">
        <v>4333</v>
      </c>
      <c r="C228" s="104"/>
      <c r="D228" s="104"/>
      <c r="E228" s="105"/>
      <c r="F228" s="104"/>
      <c r="G228" s="104"/>
      <c r="H228" s="104"/>
      <c r="I228" s="104"/>
      <c r="J228" s="104"/>
      <c r="K228" s="104"/>
      <c r="L228" s="104"/>
      <c r="M228" s="104">
        <v>10</v>
      </c>
      <c r="N228" s="104">
        <f t="shared" si="63"/>
        <v>1.8106239831579218E-2</v>
      </c>
      <c r="O228" s="104">
        <f t="shared" si="64"/>
        <v>0.16387415644390924</v>
      </c>
      <c r="P228" s="287"/>
    </row>
    <row r="229" spans="1:16" x14ac:dyDescent="0.25">
      <c r="A229" s="104" t="s">
        <v>614</v>
      </c>
      <c r="B229" s="104" t="s">
        <v>4396</v>
      </c>
      <c r="C229" s="104">
        <v>10800</v>
      </c>
      <c r="D229" s="104"/>
      <c r="E229" s="105"/>
      <c r="F229" s="104"/>
      <c r="G229" s="104"/>
      <c r="H229" s="104"/>
      <c r="I229" s="104"/>
      <c r="J229" s="104"/>
      <c r="K229" s="104"/>
      <c r="L229" s="104"/>
      <c r="M229" s="104">
        <v>35.700000000000003</v>
      </c>
      <c r="N229" s="104">
        <f t="shared" si="63"/>
        <v>5.1051771926868827E-3</v>
      </c>
      <c r="O229" s="104">
        <f t="shared" si="64"/>
        <v>4.8897436705766628E-2</v>
      </c>
      <c r="P229" s="287"/>
    </row>
    <row r="230" spans="1:16" x14ac:dyDescent="0.25">
      <c r="A230" s="104" t="s">
        <v>617</v>
      </c>
      <c r="B230" s="104" t="s">
        <v>4327</v>
      </c>
      <c r="C230" s="104">
        <v>607</v>
      </c>
      <c r="D230" s="104">
        <v>8.9714923138371153E-3</v>
      </c>
      <c r="E230" s="286">
        <v>2</v>
      </c>
      <c r="F230" s="285">
        <f>IF(D230="&lt;0.2%",1/0.002,IF(D230="&gt;50%",1/0.5,1/D230))</f>
        <v>111.46417619481849</v>
      </c>
      <c r="G230" s="285">
        <f t="shared" ref="G230:L230" si="67">IF($F230&lt;5,LINEST(S$5:S$6,$R$5:$R$6)*$F230+INTERCEPT(S$5:S$6,$R$5:$R$6),IF($F230&lt;10,LINEST(S$6:S$7,$R$6:$R$7)*$F230+INTERCEPT(S$6:S$7,$R$6:$R$7),IF($F230&lt;25,LINEST(S$7:S$8,$R$7:$R$8)*$F230+INTERCEPT(S$7:S$8,$R$7:$R$8),IF($F230&lt;50,LINEST(S$8:S$9,$R$8:$R$9)*$F230+INTERCEPT(S$8:S$9,$R$8:$R$9),IF($F230&lt;100,LINEST(S$9:S$10,$R$9:$R$10)*$F230+INTERCEPT(S$9:S$10,$R$9:$R$10),IF($F230&lt;200,LINEST(S$10:S$11,$R$10:$R$11)*$F230+INTERCEPT(S$10:S$11,$R$10:$R$11),IF($F230&lt;500,LINEST(S$11:S$12,$R$11:$R$12)*$F230+INTERCEPT(S$11:S$12,$R$11:$R$12),S$12)))))))</f>
        <v>8.868785057168914</v>
      </c>
      <c r="H230" s="285">
        <f t="shared" si="67"/>
        <v>17.749034290532641</v>
      </c>
      <c r="I230" s="285">
        <f t="shared" si="67"/>
        <v>79.462866462951268</v>
      </c>
      <c r="J230" s="285">
        <f t="shared" si="67"/>
        <v>15.240747700091189</v>
      </c>
      <c r="K230" s="285">
        <f t="shared" si="67"/>
        <v>9.8261059381430034</v>
      </c>
      <c r="L230" s="285">
        <f t="shared" si="67"/>
        <v>4.934392528584457</v>
      </c>
      <c r="M230" s="285">
        <f>IF(E230=S$4,G230,IF(E230=T$4,H230,IF(E230=U$4,I230,IF(E230=V$4,J230,IF(E230=W$4,K230,L230)))))</f>
        <v>17.749034290532641</v>
      </c>
      <c r="N230" s="104">
        <f t="shared" si="63"/>
        <v>1.0241927391154482E-2</v>
      </c>
      <c r="O230" s="104">
        <f t="shared" si="64"/>
        <v>9.5919720774883643E-2</v>
      </c>
      <c r="P230" s="287"/>
    </row>
    <row r="231" spans="1:16" x14ac:dyDescent="0.25">
      <c r="A231" s="104" t="s">
        <v>619</v>
      </c>
      <c r="B231" s="104" t="s">
        <v>4396</v>
      </c>
      <c r="C231" s="104">
        <v>13200</v>
      </c>
      <c r="D231" s="104">
        <v>2.0893961595211032E-2</v>
      </c>
      <c r="E231" s="105"/>
      <c r="F231" s="104"/>
      <c r="G231" s="104"/>
      <c r="H231" s="104"/>
      <c r="I231" s="104"/>
      <c r="J231" s="104"/>
      <c r="K231" s="104"/>
      <c r="L231" s="104"/>
      <c r="M231" s="288">
        <v>36.192470030410021</v>
      </c>
      <c r="N231" s="104">
        <v>5.0358863827573153E-3</v>
      </c>
      <c r="O231" s="104">
        <v>4.8248407842706897E-2</v>
      </c>
      <c r="P231" s="287"/>
    </row>
    <row r="232" spans="1:16" x14ac:dyDescent="0.25">
      <c r="A232" s="104" t="s">
        <v>622</v>
      </c>
      <c r="B232" s="104" t="s">
        <v>4333</v>
      </c>
      <c r="C232" s="104"/>
      <c r="D232" s="104"/>
      <c r="E232" s="105"/>
      <c r="F232" s="104"/>
      <c r="G232" s="104"/>
      <c r="H232" s="104"/>
      <c r="I232" s="104"/>
      <c r="J232" s="104"/>
      <c r="K232" s="104"/>
      <c r="L232" s="104"/>
      <c r="M232" s="104">
        <v>38</v>
      </c>
      <c r="N232" s="104">
        <f t="shared" ref="N232:N238" si="68">1-BETAINV(0.833,M232-1+1,1,0,1)</f>
        <v>4.7969219705146227E-3</v>
      </c>
      <c r="O232" s="104">
        <f t="shared" ref="O232:O238" si="69">1-BETAINV(0.167,M232-1+1,1,0,1)</f>
        <v>4.6007038994721694E-2</v>
      </c>
      <c r="P232" s="287"/>
    </row>
    <row r="233" spans="1:16" x14ac:dyDescent="0.25">
      <c r="A233" s="104" t="s">
        <v>624</v>
      </c>
      <c r="B233" s="104" t="s">
        <v>4327</v>
      </c>
      <c r="C233" s="104">
        <v>1520</v>
      </c>
      <c r="D233" s="104">
        <v>0.16193818374476762</v>
      </c>
      <c r="E233" s="286">
        <v>2</v>
      </c>
      <c r="F233" s="285">
        <f>IF(D233="&lt;0.2%",1/0.002,IF(D233="&gt;50%",1/0.5,1/D233))</f>
        <v>6.1751958486585838</v>
      </c>
      <c r="G233" s="285">
        <f t="shared" ref="G233:L235" si="70">IF($F233&lt;5,LINEST(S$5:S$6,$R$5:$R$6)*$F233+INTERCEPT(S$5:S$6,$R$5:$R$6),IF($F233&lt;10,LINEST(S$6:S$7,$R$6:$R$7)*$F233+INTERCEPT(S$6:S$7,$R$6:$R$7),IF($F233&lt;25,LINEST(S$7:S$8,$R$7:$R$8)*$F233+INTERCEPT(S$7:S$8,$R$7:$R$8),IF($F233&lt;50,LINEST(S$8:S$9,$R$8:$R$9)*$F233+INTERCEPT(S$8:S$9,$R$8:$R$9),IF($F233&lt;100,LINEST(S$9:S$10,$R$9:$R$10)*$F233+INTERCEPT(S$9:S$10,$R$9:$R$10),IF($F233&lt;200,LINEST(S$10:S$11,$R$10:$R$11)*$F233+INTERCEPT(S$10:S$11,$R$10:$R$11),IF($F233&lt;500,LINEST(S$11:S$12,$R$11:$R$12)*$F233+INTERCEPT(S$11:S$12,$R$11:$R$12),S$12)))))))</f>
        <v>3.9525587545975744</v>
      </c>
      <c r="H233" s="285">
        <f t="shared" si="70"/>
        <v>7.9581096752488056</v>
      </c>
      <c r="I233" s="285">
        <f t="shared" si="70"/>
        <v>13.203817274826907</v>
      </c>
      <c r="J233" s="285">
        <f t="shared" si="70"/>
        <v>4.7405900903829465</v>
      </c>
      <c r="K233" s="285">
        <f t="shared" si="70"/>
        <v>3.7525587545975752</v>
      </c>
      <c r="L233" s="285">
        <f t="shared" si="70"/>
        <v>2.5645274188122018</v>
      </c>
      <c r="M233" s="285">
        <f>IF(E233=S$4,G233,IF(E233=T$4,H233,IF(E233=U$4,I233,IF(E233=V$4,J233,IF(E233=W$4,K233,L233)))))</f>
        <v>7.9581096752488056</v>
      </c>
      <c r="N233" s="104">
        <f t="shared" si="68"/>
        <v>2.2698847234080333E-2</v>
      </c>
      <c r="O233" s="104">
        <f t="shared" si="69"/>
        <v>0.20140217959503359</v>
      </c>
      <c r="P233" s="287"/>
    </row>
    <row r="234" spans="1:16" x14ac:dyDescent="0.25">
      <c r="A234" s="104" t="s">
        <v>626</v>
      </c>
      <c r="B234" s="104" t="s">
        <v>4327</v>
      </c>
      <c r="C234" s="104">
        <v>3440</v>
      </c>
      <c r="D234" s="104">
        <v>2.6162019738398323E-2</v>
      </c>
      <c r="E234" s="286">
        <v>2</v>
      </c>
      <c r="F234" s="285">
        <f>IF(D234="&lt;0.2%",1/0.002,IF(D234="&gt;50%",1/0.5,1/D234))</f>
        <v>38.223348579325759</v>
      </c>
      <c r="G234" s="285">
        <f t="shared" si="70"/>
        <v>7.4818273374903335</v>
      </c>
      <c r="H234" s="285">
        <f t="shared" si="70"/>
        <v>14.763654674980666</v>
      </c>
      <c r="I234" s="285">
        <f t="shared" si="70"/>
        <v>45.673704371431853</v>
      </c>
      <c r="J234" s="285">
        <f t="shared" si="70"/>
        <v>11.328121646567183</v>
      </c>
      <c r="K234" s="285">
        <f t="shared" si="70"/>
        <v>7.7934009147595447</v>
      </c>
      <c r="L234" s="285">
        <f t="shared" si="70"/>
        <v>4.2173603659038186</v>
      </c>
      <c r="M234" s="285">
        <f>IF(E234=S$4,G234,IF(E234=T$4,H234,IF(E234=U$4,I234,IF(E234=V$4,J234,IF(E234=W$4,K234,L234)))))</f>
        <v>14.763654674980666</v>
      </c>
      <c r="N234" s="104">
        <f t="shared" si="68"/>
        <v>1.230017692595653E-2</v>
      </c>
      <c r="O234" s="104">
        <f t="shared" si="69"/>
        <v>0.11416762137348413</v>
      </c>
      <c r="P234" s="287"/>
    </row>
    <row r="235" spans="1:16" x14ac:dyDescent="0.25">
      <c r="A235" s="104" t="s">
        <v>628</v>
      </c>
      <c r="B235" s="104" t="s">
        <v>4327</v>
      </c>
      <c r="C235" s="104">
        <v>1390</v>
      </c>
      <c r="D235" s="104">
        <v>0.11581558729147381</v>
      </c>
      <c r="E235" s="286">
        <v>2</v>
      </c>
      <c r="F235" s="285">
        <f>IF(D235="&lt;0.2%",1/0.002,IF(D235="&gt;50%",1/0.5,1/D235))</f>
        <v>8.6344163457315446</v>
      </c>
      <c r="G235" s="285">
        <f t="shared" si="70"/>
        <v>4.6903249037194623</v>
      </c>
      <c r="H235" s="285">
        <f t="shared" si="70"/>
        <v>9.3352731536096627</v>
      </c>
      <c r="I235" s="285">
        <f t="shared" si="70"/>
        <v>17.187754480085104</v>
      </c>
      <c r="J235" s="285">
        <f t="shared" si="70"/>
        <v>5.8718315190365082</v>
      </c>
      <c r="K235" s="285">
        <f t="shared" si="70"/>
        <v>4.490324903719463</v>
      </c>
      <c r="L235" s="285">
        <f t="shared" si="70"/>
        <v>2.9088182884024159</v>
      </c>
      <c r="M235" s="285">
        <f>IF(E235=S$4,G235,IF(E235=T$4,H235,IF(E235=U$4,I235,IF(E235=V$4,J235,IF(E235=W$4,K235,L235)))))</f>
        <v>9.3352731536096627</v>
      </c>
      <c r="N235" s="104">
        <f t="shared" si="68"/>
        <v>1.9382937806013412E-2</v>
      </c>
      <c r="O235" s="104">
        <f t="shared" si="69"/>
        <v>0.17446226946700971</v>
      </c>
      <c r="P235" s="287"/>
    </row>
    <row r="236" spans="1:16" x14ac:dyDescent="0.25">
      <c r="A236" s="104" t="s">
        <v>630</v>
      </c>
      <c r="B236" s="104" t="s">
        <v>4333</v>
      </c>
      <c r="C236" s="104"/>
      <c r="D236" s="104"/>
      <c r="E236" s="105"/>
      <c r="F236" s="104"/>
      <c r="G236" s="104"/>
      <c r="H236" s="104"/>
      <c r="I236" s="104"/>
      <c r="J236" s="104"/>
      <c r="K236" s="104"/>
      <c r="L236" s="104"/>
      <c r="M236" s="104">
        <v>39</v>
      </c>
      <c r="N236" s="104">
        <f t="shared" si="68"/>
        <v>4.6742118854643522E-3</v>
      </c>
      <c r="O236" s="104">
        <f t="shared" si="69"/>
        <v>4.4854237879440206E-2</v>
      </c>
      <c r="P236" s="287"/>
    </row>
    <row r="237" spans="1:16" x14ac:dyDescent="0.25">
      <c r="A237" s="104" t="s">
        <v>632</v>
      </c>
      <c r="B237" s="104" t="s">
        <v>4327</v>
      </c>
      <c r="C237" s="104">
        <v>935</v>
      </c>
      <c r="D237" s="104">
        <v>0.44726541571664996</v>
      </c>
      <c r="E237" s="286">
        <v>2</v>
      </c>
      <c r="F237" s="285">
        <f>IF(D237="&lt;0.2%",1/0.002,IF(D237="&gt;50%",1/0.5,1/D237))</f>
        <v>2.2358089064358078</v>
      </c>
      <c r="G237" s="285">
        <f t="shared" ref="G237:L238" si="71">IF($F237&lt;5,LINEST(S$5:S$6,$R$5:$R$6)*$F237+INTERCEPT(S$5:S$6,$R$5:$R$6),IF($F237&lt;10,LINEST(S$6:S$7,$R$6:$R$7)*$F237+INTERCEPT(S$6:S$7,$R$6:$R$7),IF($F237&lt;25,LINEST(S$7:S$8,$R$7:$R$8)*$F237+INTERCEPT(S$7:S$8,$R$7:$R$8),IF($F237&lt;50,LINEST(S$8:S$9,$R$8:$R$9)*$F237+INTERCEPT(S$8:S$9,$R$8:$R$9),IF($F237&lt;100,LINEST(S$9:S$10,$R$9:$R$10)*$F237+INTERCEPT(S$9:S$10,$R$9:$R$10),IF($F237&lt;200,LINEST(S$10:S$11,$R$10:$R$11)*$F237+INTERCEPT(S$10:S$11,$R$10:$R$11),IF($F237&lt;500,LINEST(S$11:S$12,$R$11:$R$12)*$F237+INTERCEPT(S$11:S$12,$R$11:$R$12),S$12)))))))</f>
        <v>2.217904453217904</v>
      </c>
      <c r="H237" s="285">
        <f t="shared" si="71"/>
        <v>4.6279486095546138</v>
      </c>
      <c r="I237" s="285">
        <f t="shared" si="71"/>
        <v>5.8637575159904252</v>
      </c>
      <c r="J237" s="285">
        <f t="shared" si="71"/>
        <v>2.6336250469802911</v>
      </c>
      <c r="K237" s="285">
        <f t="shared" si="71"/>
        <v>2.1100441563367109</v>
      </c>
      <c r="L237" s="285">
        <f t="shared" si="71"/>
        <v>1.9393014844059682</v>
      </c>
      <c r="M237" s="285">
        <f>IF(E237=S$4,G237,IF(E237=T$4,H237,IF(E237=U$4,I237,IF(E237=V$4,J237,IF(E237=W$4,K237,L237)))))</f>
        <v>4.6279486095546138</v>
      </c>
      <c r="N237" s="104">
        <f t="shared" si="68"/>
        <v>3.8712944437674812E-2</v>
      </c>
      <c r="O237" s="104">
        <f t="shared" si="69"/>
        <v>0.32072477727795379</v>
      </c>
      <c r="P237" s="287"/>
    </row>
    <row r="238" spans="1:16" x14ac:dyDescent="0.25">
      <c r="A238" s="104" t="s">
        <v>634</v>
      </c>
      <c r="B238" s="104" t="s">
        <v>4327</v>
      </c>
      <c r="C238" s="104">
        <v>3720</v>
      </c>
      <c r="D238" s="104">
        <v>3.1648467233673941E-2</v>
      </c>
      <c r="E238" s="286">
        <v>2</v>
      </c>
      <c r="F238" s="285">
        <f>IF(D238="&lt;0.2%",1/0.002,IF(D238="&gt;50%",1/0.5,1/D238))</f>
        <v>31.597106824055</v>
      </c>
      <c r="G238" s="285">
        <f t="shared" si="71"/>
        <v>7.1902727002584204</v>
      </c>
      <c r="H238" s="285">
        <f t="shared" si="71"/>
        <v>14.180545400516838</v>
      </c>
      <c r="I238" s="285">
        <f t="shared" si="71"/>
        <v>40.876305340615822</v>
      </c>
      <c r="J238" s="285">
        <f t="shared" si="71"/>
        <v>10.612487536997941</v>
      </c>
      <c r="K238" s="285">
        <f t="shared" si="71"/>
        <v>7.3958264094433002</v>
      </c>
      <c r="L238" s="285">
        <f t="shared" si="71"/>
        <v>4.0583305637773197</v>
      </c>
      <c r="M238" s="285">
        <f>IF(E238=S$4,G238,IF(E238=T$4,H238,IF(E238=U$4,I238,IF(E238=V$4,J238,IF(E238=W$4,K238,L238)))))</f>
        <v>14.180545400516838</v>
      </c>
      <c r="N238" s="104">
        <f t="shared" si="68"/>
        <v>1.2802713392863652E-2</v>
      </c>
      <c r="O238" s="104">
        <f t="shared" si="69"/>
        <v>0.11857243794265859</v>
      </c>
      <c r="P238" s="287"/>
    </row>
    <row r="239" spans="1:16" x14ac:dyDescent="0.25">
      <c r="A239" s="104" t="s">
        <v>636</v>
      </c>
      <c r="B239" s="104" t="s">
        <v>4396</v>
      </c>
      <c r="C239" s="104">
        <v>2740</v>
      </c>
      <c r="D239" s="104">
        <v>0.10936083753131602</v>
      </c>
      <c r="E239" s="105"/>
      <c r="F239" s="104"/>
      <c r="G239" s="104"/>
      <c r="H239" s="104"/>
      <c r="I239" s="104"/>
      <c r="J239" s="104"/>
      <c r="K239" s="104"/>
      <c r="L239" s="104"/>
      <c r="M239" s="288">
        <v>9.653295115144477</v>
      </c>
      <c r="N239" s="104">
        <v>1.8750403694542728E-2</v>
      </c>
      <c r="O239" s="104">
        <v>0.16923158133765093</v>
      </c>
      <c r="P239" s="287"/>
    </row>
    <row r="240" spans="1:16" x14ac:dyDescent="0.25">
      <c r="A240" s="104" t="s">
        <v>638</v>
      </c>
      <c r="B240" s="104" t="s">
        <v>4333</v>
      </c>
      <c r="C240" s="104"/>
      <c r="D240" s="104"/>
      <c r="E240" s="105"/>
      <c r="F240" s="104"/>
      <c r="G240" s="104"/>
      <c r="H240" s="104"/>
      <c r="I240" s="104"/>
      <c r="J240" s="104"/>
      <c r="K240" s="104"/>
      <c r="L240" s="104"/>
      <c r="M240" s="104">
        <v>10</v>
      </c>
      <c r="N240" s="104">
        <f>1-BETAINV(0.833,M240-1+1,1,0,1)</f>
        <v>1.8106239831579218E-2</v>
      </c>
      <c r="O240" s="104">
        <f>1-BETAINV(0.167,M240-1+1,1,0,1)</f>
        <v>0.16387415644390924</v>
      </c>
      <c r="P240" s="287"/>
    </row>
    <row r="241" spans="1:16" x14ac:dyDescent="0.25">
      <c r="A241" s="104" t="s">
        <v>640</v>
      </c>
      <c r="B241" s="104" t="s">
        <v>4396</v>
      </c>
      <c r="C241" s="104">
        <v>1640</v>
      </c>
      <c r="D241" s="104" t="s">
        <v>4373</v>
      </c>
      <c r="E241" s="105"/>
      <c r="F241" s="104"/>
      <c r="G241" s="104"/>
      <c r="H241" s="104"/>
      <c r="I241" s="104"/>
      <c r="J241" s="104"/>
      <c r="K241" s="104"/>
      <c r="L241" s="104"/>
      <c r="M241" s="288">
        <v>15.423806487994902</v>
      </c>
      <c r="N241" s="104">
        <v>1.1776831587773318E-2</v>
      </c>
      <c r="O241" s="104">
        <v>0.10955941135170622</v>
      </c>
      <c r="P241" s="287"/>
    </row>
    <row r="242" spans="1:16" x14ac:dyDescent="0.25">
      <c r="A242" s="104" t="s">
        <v>642</v>
      </c>
      <c r="B242" s="104" t="s">
        <v>4327</v>
      </c>
      <c r="C242" s="104">
        <v>618</v>
      </c>
      <c r="D242" s="104">
        <v>1.3983123260981209E-2</v>
      </c>
      <c r="E242" s="286">
        <v>2</v>
      </c>
      <c r="F242" s="285">
        <f>IF(D242="&lt;0.2%",1/0.002,IF(D242="&gt;50%",1/0.5,1/D242))</f>
        <v>71.514781164120919</v>
      </c>
      <c r="G242" s="285">
        <f t="shared" ref="G242:L242" si="72">IF($F242&lt;5,LINEST(S$5:S$6,$R$5:$R$6)*$F242+INTERCEPT(S$5:S$6,$R$5:$R$6),IF($F242&lt;10,LINEST(S$6:S$7,$R$6:$R$7)*$F242+INTERCEPT(S$6:S$7,$R$6:$R$7),IF($F242&lt;25,LINEST(S$7:S$8,$R$7:$R$8)*$F242+INTERCEPT(S$7:S$8,$R$7:$R$8),IF($F242&lt;50,LINEST(S$8:S$9,$R$8:$R$9)*$F242+INTERCEPT(S$8:S$9,$R$8:$R$9),IF($F242&lt;100,LINEST(S$9:S$10,$R$9:$R$10)*$F242+INTERCEPT(S$9:S$10,$R$9:$R$10),IF($F242&lt;200,LINEST(S$10:S$11,$R$10:$R$11)*$F242+INTERCEPT(S$10:S$11,$R$10:$R$11),IF($F242&lt;500,LINEST(S$11:S$12,$R$11:$R$12)*$F242+INTERCEPT(S$11:S$12,$R$11:$R$12),S$12)))))))</f>
        <v>8.3442364986259356</v>
      </c>
      <c r="H242" s="285">
        <f t="shared" si="72"/>
        <v>16.574532121908355</v>
      </c>
      <c r="I242" s="285">
        <f t="shared" si="72"/>
        <v>63.881651523854416</v>
      </c>
      <c r="J242" s="285">
        <f t="shared" si="72"/>
        <v>13.632709495877805</v>
      </c>
      <c r="K242" s="285">
        <f t="shared" si="72"/>
        <v>9.0163547479389017</v>
      </c>
      <c r="L242" s="285">
        <f t="shared" si="72"/>
        <v>4.6721182493129678</v>
      </c>
      <c r="M242" s="285">
        <f>IF(E242=S$4,G242,IF(E242=T$4,H242,IF(E242=U$4,I242,IF(E242=V$4,J242,IF(E242=W$4,K242,L242)))))</f>
        <v>16.574532121908355</v>
      </c>
      <c r="N242" s="104">
        <f t="shared" ref="N242:N248" si="73">1-BETAINV(0.833,M242-1+1,1,0,1)</f>
        <v>1.0963696758641728E-2</v>
      </c>
      <c r="O242" s="104">
        <f t="shared" ref="O242:O248" si="74">1-BETAINV(0.167,M242-1+1,1,0,1)</f>
        <v>0.10235680606573194</v>
      </c>
      <c r="P242" s="287"/>
    </row>
    <row r="243" spans="1:16" x14ac:dyDescent="0.25">
      <c r="A243" s="104" t="s">
        <v>644</v>
      </c>
      <c r="B243" s="104" t="s">
        <v>4333</v>
      </c>
      <c r="C243" s="104"/>
      <c r="D243" s="104"/>
      <c r="E243" s="105"/>
      <c r="F243" s="104"/>
      <c r="G243" s="104"/>
      <c r="H243" s="104"/>
      <c r="I243" s="104"/>
      <c r="J243" s="104"/>
      <c r="K243" s="104"/>
      <c r="L243" s="104"/>
      <c r="M243" s="104">
        <v>11</v>
      </c>
      <c r="N243" s="104">
        <f t="shared" si="73"/>
        <v>1.6473855015570193E-2</v>
      </c>
      <c r="O243" s="104">
        <f t="shared" si="74"/>
        <v>0.1501586448093829</v>
      </c>
      <c r="P243" s="287"/>
    </row>
    <row r="244" spans="1:16" x14ac:dyDescent="0.25">
      <c r="A244" s="104" t="s">
        <v>647</v>
      </c>
      <c r="B244" s="104" t="s">
        <v>4327</v>
      </c>
      <c r="C244" s="104">
        <v>2190</v>
      </c>
      <c r="D244" s="104">
        <v>0.11653339227301446</v>
      </c>
      <c r="E244" s="286">
        <v>2</v>
      </c>
      <c r="F244" s="285">
        <f>IF(D244="&lt;0.2%",1/0.002,IF(D244="&gt;50%",1/0.5,1/D244))</f>
        <v>8.5812313577656756</v>
      </c>
      <c r="G244" s="285">
        <f t="shared" ref="G244:L247" si="75">IF($F244&lt;5,LINEST(S$5:S$6,$R$5:$R$6)*$F244+INTERCEPT(S$5:S$6,$R$5:$R$6),IF($F244&lt;10,LINEST(S$6:S$7,$R$6:$R$7)*$F244+INTERCEPT(S$6:S$7,$R$6:$R$7),IF($F244&lt;25,LINEST(S$7:S$8,$R$7:$R$8)*$F244+INTERCEPT(S$7:S$8,$R$7:$R$8),IF($F244&lt;50,LINEST(S$8:S$9,$R$8:$R$9)*$F244+INTERCEPT(S$8:S$9,$R$8:$R$9),IF($F244&lt;100,LINEST(S$9:S$10,$R$9:$R$10)*$F244+INTERCEPT(S$9:S$10,$R$9:$R$10),IF($F244&lt;200,LINEST(S$10:S$11,$R$10:$R$11)*$F244+INTERCEPT(S$10:S$11,$R$10:$R$11),IF($F244&lt;500,LINEST(S$11:S$12,$R$11:$R$12)*$F244+INTERCEPT(S$11:S$12,$R$11:$R$12),S$12)))))))</f>
        <v>4.6743694073297011</v>
      </c>
      <c r="H244" s="285">
        <f t="shared" si="75"/>
        <v>9.3054895603487768</v>
      </c>
      <c r="I244" s="285">
        <f t="shared" si="75"/>
        <v>17.101594799580393</v>
      </c>
      <c r="J244" s="285">
        <f t="shared" si="75"/>
        <v>5.8473664245722095</v>
      </c>
      <c r="K244" s="285">
        <f t="shared" si="75"/>
        <v>4.4743694073297027</v>
      </c>
      <c r="L244" s="285">
        <f t="shared" si="75"/>
        <v>2.9013723900871944</v>
      </c>
      <c r="M244" s="285">
        <f>IF(E244=S$4,G244,IF(E244=T$4,H244,IF(E244=U$4,I244,IF(E244=V$4,J244,IF(E244=W$4,K244,L244)))))</f>
        <v>9.3054895603487768</v>
      </c>
      <c r="N244" s="104">
        <f t="shared" si="73"/>
        <v>1.9444368674444545E-2</v>
      </c>
      <c r="O244" s="104">
        <f t="shared" si="74"/>
        <v>0.17496868809882404</v>
      </c>
      <c r="P244" s="287"/>
    </row>
    <row r="245" spans="1:16" x14ac:dyDescent="0.25">
      <c r="A245" s="104" t="s">
        <v>649</v>
      </c>
      <c r="B245" s="104" t="s">
        <v>4327</v>
      </c>
      <c r="C245" s="104">
        <v>1850</v>
      </c>
      <c r="D245" s="104">
        <v>0.02</v>
      </c>
      <c r="E245" s="286">
        <v>2</v>
      </c>
      <c r="F245" s="285">
        <f>IF(D245="&lt;0.2%",1/0.002,IF(D245="&gt;50%",1/0.5,1/D245))</f>
        <v>50</v>
      </c>
      <c r="G245" s="285">
        <f t="shared" si="75"/>
        <v>8</v>
      </c>
      <c r="H245" s="285">
        <f t="shared" si="75"/>
        <v>15.800000000000002</v>
      </c>
      <c r="I245" s="285">
        <f t="shared" si="75"/>
        <v>54.2</v>
      </c>
      <c r="J245" s="285">
        <f t="shared" si="75"/>
        <v>12.6</v>
      </c>
      <c r="K245" s="285">
        <f t="shared" si="75"/>
        <v>8.5</v>
      </c>
      <c r="L245" s="285">
        <f t="shared" si="75"/>
        <v>4.5</v>
      </c>
      <c r="M245" s="285">
        <f>IF(E245=S$4,G245,IF(E245=T$4,H245,IF(E245=U$4,I245,IF(E245=V$4,J245,IF(E245=W$4,K245,L245)))))</f>
        <v>15.800000000000002</v>
      </c>
      <c r="N245" s="104">
        <f t="shared" si="73"/>
        <v>1.149804690639078E-2</v>
      </c>
      <c r="O245" s="104">
        <f t="shared" si="74"/>
        <v>0.10709585312054093</v>
      </c>
      <c r="P245" s="287"/>
    </row>
    <row r="246" spans="1:16" x14ac:dyDescent="0.25">
      <c r="A246" s="104" t="s">
        <v>651</v>
      </c>
      <c r="B246" s="104" t="s">
        <v>4327</v>
      </c>
      <c r="C246" s="104">
        <v>16500</v>
      </c>
      <c r="D246" s="104">
        <v>4.7448065448524339E-3</v>
      </c>
      <c r="E246" s="286">
        <v>2</v>
      </c>
      <c r="F246" s="285">
        <f>IF(D246="&lt;0.2%",1/0.002,IF(D246="&gt;50%",1/0.5,1/D246))</f>
        <v>210.75674857279151</v>
      </c>
      <c r="G246" s="285">
        <f t="shared" si="75"/>
        <v>9.4143423314303902</v>
      </c>
      <c r="H246" s="285">
        <f t="shared" si="75"/>
        <v>18.943026994291166</v>
      </c>
      <c r="I246" s="285">
        <f t="shared" si="75"/>
        <v>101.79320645155443</v>
      </c>
      <c r="J246" s="285">
        <f t="shared" si="75"/>
        <v>17.182468405724737</v>
      </c>
      <c r="K246" s="285">
        <f t="shared" si="75"/>
        <v>10.835855828575973</v>
      </c>
      <c r="L246" s="285">
        <f t="shared" si="75"/>
        <v>5.2107567485727913</v>
      </c>
      <c r="M246" s="285">
        <f>IF(E246=S$4,G246,IF(E246=T$4,H246,IF(E246=U$4,I246,IF(E246=V$4,J246,IF(E246=W$4,K246,L246)))))</f>
        <v>18.943026994291166</v>
      </c>
      <c r="N246" s="104">
        <f t="shared" si="73"/>
        <v>9.5994800929312118E-3</v>
      </c>
      <c r="O246" s="104">
        <f t="shared" si="74"/>
        <v>9.0155234635616366E-2</v>
      </c>
      <c r="P246" s="287"/>
    </row>
    <row r="247" spans="1:16" x14ac:dyDescent="0.25">
      <c r="A247" s="104" t="s">
        <v>653</v>
      </c>
      <c r="B247" s="104" t="s">
        <v>4327</v>
      </c>
      <c r="C247" s="104">
        <v>19600</v>
      </c>
      <c r="D247" s="104">
        <v>4.0244650816666141E-3</v>
      </c>
      <c r="E247" s="286">
        <v>2</v>
      </c>
      <c r="F247" s="285">
        <f>IF(D247="&lt;0.2%",1/0.002,IF(D247="&gt;50%",1/0.5,1/D247))</f>
        <v>248.48022773398728</v>
      </c>
      <c r="G247" s="285">
        <f t="shared" si="75"/>
        <v>9.4646403036453179</v>
      </c>
      <c r="H247" s="285">
        <f t="shared" si="75"/>
        <v>19.09392091093595</v>
      </c>
      <c r="I247" s="285">
        <f t="shared" si="75"/>
        <v>105.27634102743816</v>
      </c>
      <c r="J247" s="285">
        <f t="shared" si="75"/>
        <v>17.47168174596057</v>
      </c>
      <c r="K247" s="285">
        <f t="shared" si="75"/>
        <v>10.961600759113292</v>
      </c>
      <c r="L247" s="285">
        <f t="shared" si="75"/>
        <v>5.248480227733987</v>
      </c>
      <c r="M247" s="285">
        <f>IF(E247=S$4,G247,IF(E247=T$4,H247,IF(E247=U$4,I247,IF(E247=V$4,J247,IF(E247=W$4,K247,L247)))))</f>
        <v>19.09392091093595</v>
      </c>
      <c r="N247" s="104">
        <f t="shared" si="73"/>
        <v>9.5239804976787745E-3</v>
      </c>
      <c r="O247" s="104">
        <f t="shared" si="74"/>
        <v>8.9475637040706935E-2</v>
      </c>
      <c r="P247" s="287"/>
    </row>
    <row r="248" spans="1:16" x14ac:dyDescent="0.25">
      <c r="A248" s="104" t="s">
        <v>655</v>
      </c>
      <c r="B248" s="104" t="s">
        <v>4333</v>
      </c>
      <c r="C248" s="104"/>
      <c r="D248" s="104"/>
      <c r="E248" s="105"/>
      <c r="F248" s="104"/>
      <c r="G248" s="104"/>
      <c r="H248" s="104"/>
      <c r="I248" s="104"/>
      <c r="J248" s="104"/>
      <c r="K248" s="104"/>
      <c r="L248" s="104"/>
      <c r="M248" s="104">
        <v>21</v>
      </c>
      <c r="N248" s="104">
        <f t="shared" si="73"/>
        <v>8.663285911275409E-3</v>
      </c>
      <c r="O248" s="104">
        <f t="shared" si="74"/>
        <v>8.1695952253656889E-2</v>
      </c>
      <c r="P248" s="287"/>
    </row>
    <row r="249" spans="1:16" x14ac:dyDescent="0.25">
      <c r="A249" s="104" t="s">
        <v>657</v>
      </c>
      <c r="B249" s="104" t="s">
        <v>4396</v>
      </c>
      <c r="C249" s="104">
        <v>29000</v>
      </c>
      <c r="D249" s="104">
        <v>6.9970601728473174E-3</v>
      </c>
      <c r="E249" s="105"/>
      <c r="F249" s="104"/>
      <c r="G249" s="104"/>
      <c r="H249" s="104"/>
      <c r="I249" s="104"/>
      <c r="J249" s="104"/>
      <c r="K249" s="104"/>
      <c r="L249" s="104"/>
      <c r="M249" s="288">
        <v>66.750185501993968</v>
      </c>
      <c r="N249" s="104">
        <v>2.7336519415031013E-3</v>
      </c>
      <c r="O249" s="104">
        <v>2.645655871735364E-2</v>
      </c>
      <c r="P249" s="287"/>
    </row>
    <row r="250" spans="1:16" x14ac:dyDescent="0.25">
      <c r="A250" s="104" t="s">
        <v>659</v>
      </c>
      <c r="B250" s="104" t="s">
        <v>4333</v>
      </c>
      <c r="C250" s="104"/>
      <c r="D250" s="104"/>
      <c r="E250" s="105"/>
      <c r="F250" s="104"/>
      <c r="G250" s="104"/>
      <c r="H250" s="104"/>
      <c r="I250" s="104"/>
      <c r="J250" s="104"/>
      <c r="K250" s="104"/>
      <c r="L250" s="104"/>
      <c r="M250" s="104">
        <v>68</v>
      </c>
      <c r="N250" s="104">
        <f t="shared" ref="N250:N260" si="76">1-BETAINV(0.833,M250-1+1,1,0,1)</f>
        <v>2.6834759185729862E-3</v>
      </c>
      <c r="O250" s="104">
        <f t="shared" ref="O250:O260" si="77">1-BETAINV(0.167,M250-1+1,1,0,1)</f>
        <v>2.5976668746185427E-2</v>
      </c>
      <c r="P250" s="287"/>
    </row>
    <row r="251" spans="1:16" x14ac:dyDescent="0.25">
      <c r="A251" s="104" t="s">
        <v>661</v>
      </c>
      <c r="B251" s="104" t="s">
        <v>4327</v>
      </c>
      <c r="C251" s="104">
        <v>3670</v>
      </c>
      <c r="D251" s="104" t="s">
        <v>4372</v>
      </c>
      <c r="E251" s="286">
        <v>2</v>
      </c>
      <c r="F251" s="285">
        <f>IF(D251="&lt;0.2%",1/0.002,IF(D251="&gt;50%",1/0.5,1/D251))</f>
        <v>500</v>
      </c>
      <c r="G251" s="285">
        <f t="shared" ref="G251:L251" si="78">IF($F251&lt;5,LINEST(S$5:S$6,$R$5:$R$6)*$F251+INTERCEPT(S$5:S$6,$R$5:$R$6),IF($F251&lt;10,LINEST(S$6:S$7,$R$6:$R$7)*$F251+INTERCEPT(S$6:S$7,$R$6:$R$7),IF($F251&lt;25,LINEST(S$7:S$8,$R$7:$R$8)*$F251+INTERCEPT(S$7:S$8,$R$7:$R$8),IF($F251&lt;50,LINEST(S$8:S$9,$R$8:$R$9)*$F251+INTERCEPT(S$8:S$9,$R$8:$R$9),IF($F251&lt;100,LINEST(S$9:S$10,$R$9:$R$10)*$F251+INTERCEPT(S$9:S$10,$R$9:$R$10),IF($F251&lt;200,LINEST(S$10:S$11,$R$10:$R$11)*$F251+INTERCEPT(S$10:S$11,$R$10:$R$11),IF($F251&lt;500,LINEST(S$11:S$12,$R$11:$R$12)*$F251+INTERCEPT(S$11:S$12,$R$11:$R$12),S$12)))))))</f>
        <v>9.8000000000000007</v>
      </c>
      <c r="H251" s="285">
        <f t="shared" si="78"/>
        <v>20.100000000000001</v>
      </c>
      <c r="I251" s="285">
        <f t="shared" si="78"/>
        <v>128.5</v>
      </c>
      <c r="J251" s="285">
        <f t="shared" si="78"/>
        <v>19.399999999999999</v>
      </c>
      <c r="K251" s="285">
        <f t="shared" si="78"/>
        <v>11.8</v>
      </c>
      <c r="L251" s="285">
        <f t="shared" si="78"/>
        <v>5.5</v>
      </c>
      <c r="M251" s="285">
        <f>IF(E251=S$4,G251,IF(E251=T$4,H251,IF(E251=U$4,I251,IF(E251=V$4,J251,IF(E251=W$4,K251,L251)))))</f>
        <v>20.100000000000001</v>
      </c>
      <c r="N251" s="104">
        <f t="shared" si="76"/>
        <v>9.049433855732536E-3</v>
      </c>
      <c r="O251" s="104">
        <f t="shared" si="77"/>
        <v>8.519363498204402E-2</v>
      </c>
      <c r="P251" s="287"/>
    </row>
    <row r="252" spans="1:16" x14ac:dyDescent="0.25">
      <c r="A252" s="104" t="s">
        <v>663</v>
      </c>
      <c r="B252" s="104" t="s">
        <v>4333</v>
      </c>
      <c r="C252" s="104"/>
      <c r="D252" s="104"/>
      <c r="E252" s="105"/>
      <c r="F252" s="104"/>
      <c r="G252" s="104"/>
      <c r="H252" s="104"/>
      <c r="I252" s="104"/>
      <c r="J252" s="104"/>
      <c r="K252" s="104"/>
      <c r="L252" s="104"/>
      <c r="M252" s="104">
        <v>24</v>
      </c>
      <c r="N252" s="104">
        <f t="shared" si="76"/>
        <v>7.5844930031184754E-3</v>
      </c>
      <c r="O252" s="104">
        <f t="shared" si="77"/>
        <v>7.1860648709040409E-2</v>
      </c>
      <c r="P252" s="287"/>
    </row>
    <row r="253" spans="1:16" x14ac:dyDescent="0.25">
      <c r="A253" s="104" t="s">
        <v>665</v>
      </c>
      <c r="B253" s="104" t="s">
        <v>4327</v>
      </c>
      <c r="C253" s="104">
        <v>99</v>
      </c>
      <c r="D253" s="104">
        <v>5.3629349520885571E-2</v>
      </c>
      <c r="E253" s="286">
        <v>2</v>
      </c>
      <c r="F253" s="285">
        <f>IF(D253="&lt;0.2%",1/0.002,IF(D253="&gt;50%",1/0.5,1/D253))</f>
        <v>18.646506230894282</v>
      </c>
      <c r="G253" s="285">
        <f t="shared" ref="G253:L254" si="79">IF($F253&lt;5,LINEST(S$5:S$6,$R$5:$R$6)*$F253+INTERCEPT(S$5:S$6,$R$5:$R$6),IF($F253&lt;10,LINEST(S$6:S$7,$R$6:$R$7)*$F253+INTERCEPT(S$6:S$7,$R$6:$R$7),IF($F253&lt;25,LINEST(S$7:S$8,$R$7:$R$8)*$F253+INTERCEPT(S$7:S$8,$R$7:$R$8),IF($F253&lt;50,LINEST(S$8:S$9,$R$8:$R$9)*$F253+INTERCEPT(S$8:S$9,$R$8:$R$9),IF($F253&lt;100,LINEST(S$9:S$10,$R$9:$R$10)*$F253+INTERCEPT(S$9:S$10,$R$9:$R$10),IF($F253&lt;200,LINEST(S$10:S$11,$R$10:$R$11)*$F253+INTERCEPT(S$10:S$11,$R$10:$R$11),IF($F253&lt;500,LINEST(S$11:S$12,$R$11:$R$12)*$F253+INTERCEPT(S$11:S$12,$R$11:$R$12),S$12)))))))</f>
        <v>6.1375807477073137</v>
      </c>
      <c r="H253" s="285">
        <f t="shared" si="79"/>
        <v>12.117518120541998</v>
      </c>
      <c r="I253" s="285">
        <f t="shared" si="79"/>
        <v>29.026443603728968</v>
      </c>
      <c r="J253" s="285">
        <f t="shared" si="79"/>
        <v>8.4598747456693708</v>
      </c>
      <c r="K253" s="285">
        <f t="shared" si="79"/>
        <v>6.1105108723251984</v>
      </c>
      <c r="L253" s="285">
        <f t="shared" si="79"/>
        <v>3.5611469989810285</v>
      </c>
      <c r="M253" s="285">
        <f>IF(E253=S$4,G253,IF(E253=T$4,H253,IF(E253=U$4,I253,IF(E253=V$4,J253,IF(E253=W$4,K253,L253)))))</f>
        <v>12.117518120541998</v>
      </c>
      <c r="N253" s="104">
        <f t="shared" si="76"/>
        <v>1.4966009691975368E-2</v>
      </c>
      <c r="O253" s="104">
        <f t="shared" si="77"/>
        <v>0.13731040454382049</v>
      </c>
      <c r="P253" s="287"/>
    </row>
    <row r="254" spans="1:16" x14ac:dyDescent="0.25">
      <c r="A254" s="104" t="s">
        <v>667</v>
      </c>
      <c r="B254" s="104" t="s">
        <v>4327</v>
      </c>
      <c r="C254" s="104">
        <v>5260</v>
      </c>
      <c r="D254" s="104">
        <v>2.9514446196306634E-2</v>
      </c>
      <c r="E254" s="286">
        <v>2</v>
      </c>
      <c r="F254" s="285">
        <f>IF(D254="&lt;0.2%",1/0.002,IF(D254="&gt;50%",1/0.5,1/D254))</f>
        <v>33.88171315662828</v>
      </c>
      <c r="G254" s="285">
        <f t="shared" si="79"/>
        <v>7.2907953788916444</v>
      </c>
      <c r="H254" s="285">
        <f t="shared" si="79"/>
        <v>14.381590757783288</v>
      </c>
      <c r="I254" s="285">
        <f t="shared" si="79"/>
        <v>42.530360325398874</v>
      </c>
      <c r="J254" s="285">
        <f t="shared" si="79"/>
        <v>10.859225020915854</v>
      </c>
      <c r="K254" s="285">
        <f t="shared" si="79"/>
        <v>7.5329027893976965</v>
      </c>
      <c r="L254" s="285">
        <f t="shared" si="79"/>
        <v>4.1131611157590786</v>
      </c>
      <c r="M254" s="285">
        <f>IF(E254=S$4,G254,IF(E254=T$4,H254,IF(E254=U$4,I254,IF(E254=V$4,J254,IF(E254=W$4,K254,L254)))))</f>
        <v>14.381590757783288</v>
      </c>
      <c r="N254" s="104">
        <f t="shared" si="76"/>
        <v>1.2624874300754652E-2</v>
      </c>
      <c r="O254" s="104">
        <f t="shared" si="77"/>
        <v>0.11701590200664136</v>
      </c>
      <c r="P254" s="287"/>
    </row>
    <row r="255" spans="1:16" x14ac:dyDescent="0.25">
      <c r="A255" s="104" t="s">
        <v>669</v>
      </c>
      <c r="B255" s="104" t="s">
        <v>4333</v>
      </c>
      <c r="C255" s="104"/>
      <c r="D255" s="104"/>
      <c r="E255" s="105"/>
      <c r="F255" s="104"/>
      <c r="G255" s="104"/>
      <c r="H255" s="104"/>
      <c r="I255" s="104"/>
      <c r="J255" s="104"/>
      <c r="K255" s="104"/>
      <c r="L255" s="104"/>
      <c r="M255" s="104">
        <v>19</v>
      </c>
      <c r="N255" s="104">
        <f t="shared" si="76"/>
        <v>9.5708334806381412E-3</v>
      </c>
      <c r="O255" s="104">
        <f t="shared" si="77"/>
        <v>8.9897430352381624E-2</v>
      </c>
      <c r="P255" s="287"/>
    </row>
    <row r="256" spans="1:16" x14ac:dyDescent="0.25">
      <c r="A256" s="104" t="s">
        <v>671</v>
      </c>
      <c r="B256" s="104" t="s">
        <v>4327</v>
      </c>
      <c r="C256" s="104">
        <v>3980</v>
      </c>
      <c r="D256" s="104">
        <v>4.1982046444045275E-2</v>
      </c>
      <c r="E256" s="286">
        <v>2</v>
      </c>
      <c r="F256" s="285">
        <f>IF(D256="&lt;0.2%",1/0.002,IF(D256="&gt;50%",1/0.5,1/D256))</f>
        <v>23.81970591483255</v>
      </c>
      <c r="G256" s="285">
        <f t="shared" ref="G256:L257" si="80">IF($F256&lt;5,LINEST(S$5:S$6,$R$5:$R$6)*$F256+INTERCEPT(S$5:S$6,$R$5:$R$6),IF($F256&lt;10,LINEST(S$6:S$7,$R$6:$R$7)*$F256+INTERCEPT(S$6:S$7,$R$6:$R$7),IF($F256&lt;25,LINEST(S$7:S$8,$R$7:$R$8)*$F256+INTERCEPT(S$7:S$8,$R$7:$R$8),IF($F256&lt;50,LINEST(S$8:S$9,$R$8:$R$9)*$F256+INTERCEPT(S$8:S$9,$R$8:$R$9),IF($F256&lt;100,LINEST(S$9:S$10,$R$9:$R$10)*$F256+INTERCEPT(S$9:S$10,$R$9:$R$10),IF($F256&lt;200,LINEST(S$10:S$11,$R$10:$R$11)*$F256+INTERCEPT(S$10:S$11,$R$10:$R$11),IF($F256&lt;500,LINEST(S$11:S$12,$R$11:$R$12)*$F256+INTERCEPT(S$11:S$12,$R$11:$R$12),S$12)))))))</f>
        <v>6.7583647097799062</v>
      </c>
      <c r="H256" s="285">
        <f t="shared" si="80"/>
        <v>13.324598046794261</v>
      </c>
      <c r="I256" s="285">
        <f t="shared" si="80"/>
        <v>34.785939251846905</v>
      </c>
      <c r="J256" s="285">
        <f t="shared" si="80"/>
        <v>9.632466674028711</v>
      </c>
      <c r="K256" s="285">
        <f t="shared" si="80"/>
        <v>6.8347588280765557</v>
      </c>
      <c r="L256" s="285">
        <f t="shared" si="80"/>
        <v>3.8370509821244028</v>
      </c>
      <c r="M256" s="285">
        <f>IF(E256=S$4,G256,IF(E256=T$4,H256,IF(E256=U$4,I256,IF(E256=V$4,J256,IF(E256=W$4,K256,L256)))))</f>
        <v>13.324598046794261</v>
      </c>
      <c r="N256" s="104">
        <f t="shared" si="76"/>
        <v>1.3619510525784029E-2</v>
      </c>
      <c r="O256" s="104">
        <f t="shared" si="77"/>
        <v>0.12568985504073316</v>
      </c>
      <c r="P256" s="287"/>
    </row>
    <row r="257" spans="1:16" x14ac:dyDescent="0.25">
      <c r="A257" s="104" t="s">
        <v>673</v>
      </c>
      <c r="B257" s="104" t="s">
        <v>4327</v>
      </c>
      <c r="C257" s="104">
        <v>2860</v>
      </c>
      <c r="D257" s="104" t="s">
        <v>4372</v>
      </c>
      <c r="E257" s="286">
        <v>2</v>
      </c>
      <c r="F257" s="285">
        <f>IF(D257="&lt;0.2%",1/0.002,IF(D257="&gt;50%",1/0.5,1/D257))</f>
        <v>500</v>
      </c>
      <c r="G257" s="285">
        <f t="shared" si="80"/>
        <v>9.8000000000000007</v>
      </c>
      <c r="H257" s="285">
        <f t="shared" si="80"/>
        <v>20.100000000000001</v>
      </c>
      <c r="I257" s="285">
        <f t="shared" si="80"/>
        <v>128.5</v>
      </c>
      <c r="J257" s="285">
        <f t="shared" si="80"/>
        <v>19.399999999999999</v>
      </c>
      <c r="K257" s="285">
        <f t="shared" si="80"/>
        <v>11.8</v>
      </c>
      <c r="L257" s="285">
        <f t="shared" si="80"/>
        <v>5.5</v>
      </c>
      <c r="M257" s="285">
        <f>IF(E257=S$4,G257,IF(E257=T$4,H257,IF(E257=U$4,I257,IF(E257=V$4,J257,IF(E257=W$4,K257,L257)))))</f>
        <v>20.100000000000001</v>
      </c>
      <c r="N257" s="104">
        <f t="shared" si="76"/>
        <v>9.049433855732536E-3</v>
      </c>
      <c r="O257" s="104">
        <f t="shared" si="77"/>
        <v>8.519363498204402E-2</v>
      </c>
      <c r="P257" s="287"/>
    </row>
    <row r="258" spans="1:16" x14ac:dyDescent="0.25">
      <c r="A258" s="104" t="s">
        <v>675</v>
      </c>
      <c r="B258" s="104" t="s">
        <v>4333</v>
      </c>
      <c r="C258" s="104"/>
      <c r="D258" s="104"/>
      <c r="E258" s="105"/>
      <c r="F258" s="104"/>
      <c r="G258" s="104"/>
      <c r="H258" s="104"/>
      <c r="I258" s="104"/>
      <c r="J258" s="104"/>
      <c r="K258" s="104"/>
      <c r="L258" s="104"/>
      <c r="M258" s="104">
        <v>92</v>
      </c>
      <c r="N258" s="104">
        <f t="shared" si="76"/>
        <v>1.9841337470447584E-3</v>
      </c>
      <c r="O258" s="104">
        <f t="shared" si="77"/>
        <v>1.9265922437160077E-2</v>
      </c>
      <c r="P258" s="287"/>
    </row>
    <row r="259" spans="1:16" x14ac:dyDescent="0.25">
      <c r="A259" s="104" t="s">
        <v>677</v>
      </c>
      <c r="B259" s="104" t="s">
        <v>4327</v>
      </c>
      <c r="C259" s="104">
        <v>1710</v>
      </c>
      <c r="D259" s="104">
        <v>9.5198258263135618E-3</v>
      </c>
      <c r="E259" s="286">
        <v>2</v>
      </c>
      <c r="F259" s="285">
        <f>IF(D259="&lt;0.2%",1/0.002,IF(D259="&gt;50%",1/0.5,1/D259))</f>
        <v>105.04393864391088</v>
      </c>
      <c r="G259" s="285">
        <f t="shared" ref="G259:L259" si="81">IF($F259&lt;5,LINEST(S$5:S$6,$R$5:$R$6)*$F259+INTERCEPT(S$5:S$6,$R$5:$R$6),IF($F259&lt;10,LINEST(S$6:S$7,$R$6:$R$7)*$F259+INTERCEPT(S$6:S$7,$R$6:$R$7),IF($F259&lt;25,LINEST(S$7:S$8,$R$7:$R$8)*$F259+INTERCEPT(S$7:S$8,$R$7:$R$8),IF($F259&lt;50,LINEST(S$8:S$9,$R$8:$R$9)*$F259+INTERCEPT(S$8:S$9,$R$8:$R$9),IF($F259&lt;100,LINEST(S$9:S$10,$R$9:$R$10)*$F259+INTERCEPT(S$9:S$10,$R$9:$R$10),IF($F259&lt;200,LINEST(S$10:S$11,$R$10:$R$11)*$F259+INTERCEPT(S$10:S$11,$R$10:$R$11),IF($F259&lt;500,LINEST(S$11:S$12,$R$11:$R$12)*$F259+INTERCEPT(S$11:S$12,$R$11:$R$12),S$12)))))))</f>
        <v>8.8302636318634686</v>
      </c>
      <c r="H259" s="285">
        <f t="shared" si="81"/>
        <v>17.665571202370842</v>
      </c>
      <c r="I259" s="285">
        <f t="shared" si="81"/>
        <v>77.915589213182528</v>
      </c>
      <c r="J259" s="285">
        <f t="shared" si="81"/>
        <v>15.10592271152213</v>
      </c>
      <c r="K259" s="285">
        <f t="shared" si="81"/>
        <v>9.75548332508302</v>
      </c>
      <c r="L259" s="285">
        <f t="shared" si="81"/>
        <v>4.9151318159317343</v>
      </c>
      <c r="M259" s="285">
        <f>IF(E259=S$4,G259,IF(E259=T$4,H259,IF(E259=U$4,I259,IF(E259=V$4,J259,IF(E259=W$4,K259,L259)))))</f>
        <v>17.665571202370842</v>
      </c>
      <c r="N259" s="104">
        <f t="shared" si="76"/>
        <v>1.0290066772482787E-2</v>
      </c>
      <c r="O259" s="104">
        <f t="shared" si="77"/>
        <v>9.6350337345287973E-2</v>
      </c>
      <c r="P259" s="287"/>
    </row>
    <row r="260" spans="1:16" x14ac:dyDescent="0.25">
      <c r="A260" s="104" t="s">
        <v>679</v>
      </c>
      <c r="B260" s="104" t="s">
        <v>4333</v>
      </c>
      <c r="C260" s="104"/>
      <c r="D260" s="104"/>
      <c r="E260" s="105"/>
      <c r="F260" s="104"/>
      <c r="G260" s="104"/>
      <c r="H260" s="104"/>
      <c r="I260" s="104"/>
      <c r="J260" s="104"/>
      <c r="K260" s="104"/>
      <c r="L260" s="104"/>
      <c r="M260" s="104">
        <v>13</v>
      </c>
      <c r="N260" s="104">
        <f t="shared" si="76"/>
        <v>1.3957193009523694E-2</v>
      </c>
      <c r="O260" s="104">
        <f t="shared" si="77"/>
        <v>0.12861724803139551</v>
      </c>
      <c r="P260" s="287"/>
    </row>
    <row r="261" spans="1:16" x14ac:dyDescent="0.25">
      <c r="A261" s="104" t="s">
        <v>681</v>
      </c>
      <c r="B261" s="104" t="s">
        <v>4396</v>
      </c>
      <c r="C261" s="104">
        <v>26000</v>
      </c>
      <c r="D261" s="104" t="s">
        <v>4372</v>
      </c>
      <c r="E261" s="105"/>
      <c r="F261" s="104"/>
      <c r="G261" s="104"/>
      <c r="H261" s="104"/>
      <c r="I261" s="104"/>
      <c r="J261" s="104"/>
      <c r="K261" s="104"/>
      <c r="L261" s="104"/>
      <c r="M261" s="288">
        <v>40.909472637137583</v>
      </c>
      <c r="N261" s="104">
        <v>4.4565273026377916E-3</v>
      </c>
      <c r="O261" s="104">
        <v>4.2806119895862249E-2</v>
      </c>
      <c r="P261" s="287"/>
    </row>
    <row r="262" spans="1:16" x14ac:dyDescent="0.25">
      <c r="A262" s="104" t="s">
        <v>683</v>
      </c>
      <c r="B262" s="104" t="s">
        <v>4396</v>
      </c>
      <c r="C262" s="104">
        <v>18000</v>
      </c>
      <c r="D262" s="104">
        <v>9.4843626349952904E-3</v>
      </c>
      <c r="E262" s="105"/>
      <c r="F262" s="104"/>
      <c r="G262" s="104"/>
      <c r="H262" s="104"/>
      <c r="I262" s="104"/>
      <c r="J262" s="104"/>
      <c r="K262" s="104"/>
      <c r="L262" s="104"/>
      <c r="M262" s="288">
        <v>19.033048778289604</v>
      </c>
      <c r="N262" s="104">
        <v>9.5542944339861435E-3</v>
      </c>
      <c r="O262" s="104">
        <v>8.974855785969349E-2</v>
      </c>
      <c r="P262" s="287"/>
    </row>
    <row r="263" spans="1:16" x14ac:dyDescent="0.25">
      <c r="A263" s="104" t="s">
        <v>685</v>
      </c>
      <c r="B263" s="104" t="s">
        <v>4327</v>
      </c>
      <c r="C263" s="104">
        <v>169</v>
      </c>
      <c r="D263" s="104">
        <v>0.36436759432540533</v>
      </c>
      <c r="E263" s="286">
        <v>2</v>
      </c>
      <c r="F263" s="285">
        <f>IF(D263="&lt;0.2%",1/0.002,IF(D263="&gt;50%",1/0.5,1/D263))</f>
        <v>2.7444811656519903</v>
      </c>
      <c r="G263" s="285">
        <f t="shared" ref="G263:L265" si="82">IF($F263&lt;5,LINEST(S$5:S$6,$R$5:$R$6)*$F263+INTERCEPT(S$5:S$6,$R$5:$R$6),IF($F263&lt;10,LINEST(S$6:S$7,$R$6:$R$7)*$F263+INTERCEPT(S$6:S$7,$R$6:$R$7),IF($F263&lt;25,LINEST(S$7:S$8,$R$7:$R$8)*$F263+INTERCEPT(S$7:S$8,$R$7:$R$8),IF($F263&lt;50,LINEST(S$8:S$9,$R$8:$R$9)*$F263+INTERCEPT(S$8:S$9,$R$8:$R$9),IF($F263&lt;100,LINEST(S$9:S$10,$R$9:$R$10)*$F263+INTERCEPT(S$9:S$10,$R$9:$R$10),IF($F263&lt;200,LINEST(S$10:S$11,$R$10:$R$11)*$F263+INTERCEPT(S$10:S$11,$R$10:$R$11),IF($F263&lt;500,LINEST(S$11:S$12,$R$11:$R$12)*$F263+INTERCEPT(S$11:S$12,$R$11:$R$12),S$12)))))))</f>
        <v>2.4722405828259952</v>
      </c>
      <c r="H263" s="285">
        <f t="shared" si="82"/>
        <v>5.1196651267969244</v>
      </c>
      <c r="I263" s="285">
        <f t="shared" si="82"/>
        <v>6.8641462924489174</v>
      </c>
      <c r="J263" s="285">
        <f t="shared" si="82"/>
        <v>2.9218726605361276</v>
      </c>
      <c r="K263" s="285">
        <f t="shared" si="82"/>
        <v>2.3474245439709294</v>
      </c>
      <c r="L263" s="285">
        <f t="shared" si="82"/>
        <v>2.0240801942753319</v>
      </c>
      <c r="M263" s="285">
        <f>IF(E263=S$4,G263,IF(E263=T$4,H263,IF(E263=U$4,I263,IF(E263=V$4,J263,IF(E263=W$4,K263,L263)))))</f>
        <v>5.1196651267969244</v>
      </c>
      <c r="N263" s="104">
        <f t="shared" ref="N263:N282" si="83">1-BETAINV(0.833,M263-1+1,1,0,1)</f>
        <v>3.5060770272958175E-2</v>
      </c>
      <c r="O263" s="104">
        <f t="shared" ref="O263:O282" si="84">1-BETAINV(0.167,M263-1+1,1,0,1)</f>
        <v>0.29501986301839722</v>
      </c>
      <c r="P263" s="287"/>
    </row>
    <row r="264" spans="1:16" x14ac:dyDescent="0.25">
      <c r="A264" s="104" t="s">
        <v>687</v>
      </c>
      <c r="B264" s="104" t="s">
        <v>4327</v>
      </c>
      <c r="C264" s="104">
        <v>3330</v>
      </c>
      <c r="D264" s="104">
        <v>6.1553722144310027E-2</v>
      </c>
      <c r="E264" s="286">
        <v>2</v>
      </c>
      <c r="F264" s="285">
        <f>IF(D264="&lt;0.2%",1/0.002,IF(D264="&gt;50%",1/0.5,1/D264))</f>
        <v>16.245971245338232</v>
      </c>
      <c r="G264" s="285">
        <f t="shared" si="82"/>
        <v>5.8495165494405876</v>
      </c>
      <c r="H264" s="285">
        <f t="shared" si="82"/>
        <v>11.55739329057892</v>
      </c>
      <c r="I264" s="285">
        <f t="shared" si="82"/>
        <v>26.353847986476563</v>
      </c>
      <c r="J264" s="285">
        <f t="shared" si="82"/>
        <v>7.9157534822766653</v>
      </c>
      <c r="K264" s="285">
        <f t="shared" si="82"/>
        <v>5.7744359743473517</v>
      </c>
      <c r="L264" s="285">
        <f t="shared" si="82"/>
        <v>3.4331184664180392</v>
      </c>
      <c r="M264" s="285">
        <f>IF(E264=S$4,G264,IF(E264=T$4,H264,IF(E264=U$4,I264,IF(E264=V$4,J264,IF(E264=W$4,K264,L264)))))</f>
        <v>11.55739329057892</v>
      </c>
      <c r="N264" s="104">
        <f t="shared" si="83"/>
        <v>1.5685614019222083E-2</v>
      </c>
      <c r="O264" s="104">
        <f t="shared" si="84"/>
        <v>0.14346369624063771</v>
      </c>
      <c r="P264" s="287"/>
    </row>
    <row r="265" spans="1:16" x14ac:dyDescent="0.25">
      <c r="A265" s="104" t="s">
        <v>690</v>
      </c>
      <c r="B265" s="104" t="s">
        <v>4327</v>
      </c>
      <c r="C265" s="104">
        <v>40900</v>
      </c>
      <c r="D265" s="104" t="s">
        <v>4372</v>
      </c>
      <c r="E265" s="286">
        <v>2</v>
      </c>
      <c r="F265" s="285">
        <f>IF(D265="&lt;0.2%",1/0.002,IF(D265="&gt;50%",1/0.5,1/D265))</f>
        <v>500</v>
      </c>
      <c r="G265" s="285">
        <f t="shared" si="82"/>
        <v>9.8000000000000007</v>
      </c>
      <c r="H265" s="285">
        <f t="shared" si="82"/>
        <v>20.100000000000001</v>
      </c>
      <c r="I265" s="285">
        <f t="shared" si="82"/>
        <v>128.5</v>
      </c>
      <c r="J265" s="285">
        <f t="shared" si="82"/>
        <v>19.399999999999999</v>
      </c>
      <c r="K265" s="285">
        <f t="shared" si="82"/>
        <v>11.8</v>
      </c>
      <c r="L265" s="285">
        <f t="shared" si="82"/>
        <v>5.5</v>
      </c>
      <c r="M265" s="285">
        <f>IF(E265=S$4,G265,IF(E265=T$4,H265,IF(E265=U$4,I265,IF(E265=V$4,J265,IF(E265=W$4,K265,L265)))))</f>
        <v>20.100000000000001</v>
      </c>
      <c r="N265" s="104">
        <f t="shared" si="83"/>
        <v>9.049433855732536E-3</v>
      </c>
      <c r="O265" s="104">
        <f t="shared" si="84"/>
        <v>8.519363498204402E-2</v>
      </c>
      <c r="P265" s="287"/>
    </row>
    <row r="266" spans="1:16" x14ac:dyDescent="0.25">
      <c r="A266" s="104" t="s">
        <v>692</v>
      </c>
      <c r="B266" s="104" t="s">
        <v>4333</v>
      </c>
      <c r="C266" s="104"/>
      <c r="D266" s="104"/>
      <c r="E266" s="105"/>
      <c r="F266" s="104"/>
      <c r="G266" s="104"/>
      <c r="H266" s="104"/>
      <c r="I266" s="104"/>
      <c r="J266" s="104"/>
      <c r="K266" s="104"/>
      <c r="L266" s="104"/>
      <c r="M266" s="104">
        <v>25</v>
      </c>
      <c r="N266" s="104">
        <f t="shared" si="83"/>
        <v>7.2822206693092806E-3</v>
      </c>
      <c r="O266" s="104">
        <f t="shared" si="84"/>
        <v>6.9087935274360079E-2</v>
      </c>
      <c r="P266" s="287"/>
    </row>
    <row r="267" spans="1:16" x14ac:dyDescent="0.25">
      <c r="A267" s="104" t="s">
        <v>694</v>
      </c>
      <c r="B267" s="104" t="s">
        <v>4327</v>
      </c>
      <c r="C267" s="104">
        <v>25000</v>
      </c>
      <c r="D267" s="104">
        <v>1.9320187857543979E-2</v>
      </c>
      <c r="E267" s="286">
        <v>2</v>
      </c>
      <c r="F267" s="285">
        <f t="shared" ref="F267:F272" si="85">IF(D267="&lt;0.2%",1/0.002,IF(D267="&gt;50%",1/0.5,1/D267))</f>
        <v>51.759331087949469</v>
      </c>
      <c r="G267" s="285">
        <f t="shared" ref="G267:L272" si="86">IF($F267&lt;5,LINEST(S$5:S$6,$R$5:$R$6)*$F267+INTERCEPT(S$5:S$6,$R$5:$R$6),IF($F267&lt;10,LINEST(S$6:S$7,$R$6:$R$7)*$F267+INTERCEPT(S$6:S$7,$R$6:$R$7),IF($F267&lt;25,LINEST(S$7:S$8,$R$7:$R$8)*$F267+INTERCEPT(S$7:S$8,$R$7:$R$8),IF($F267&lt;50,LINEST(S$8:S$9,$R$8:$R$9)*$F267+INTERCEPT(S$8:S$9,$R$8:$R$9),IF($F267&lt;100,LINEST(S$9:S$10,$R$9:$R$10)*$F267+INTERCEPT(S$9:S$10,$R$9:$R$10),IF($F267&lt;200,LINEST(S$10:S$11,$R$10:$R$11)*$F267+INTERCEPT(S$10:S$11,$R$10:$R$11),IF($F267&lt;500,LINEST(S$11:S$12,$R$11:$R$12)*$F267+INTERCEPT(S$11:S$12,$R$11:$R$12),S$12)))))))</f>
        <v>8.0281492974071913</v>
      </c>
      <c r="H267" s="285">
        <f t="shared" si="86"/>
        <v>15.863335919166182</v>
      </c>
      <c r="I267" s="285">
        <f t="shared" si="86"/>
        <v>54.991698989577266</v>
      </c>
      <c r="J267" s="285">
        <f t="shared" si="86"/>
        <v>12.684447892221574</v>
      </c>
      <c r="K267" s="285">
        <f t="shared" si="86"/>
        <v>8.5422239461107878</v>
      </c>
      <c r="L267" s="285">
        <f t="shared" si="86"/>
        <v>4.5140746487035956</v>
      </c>
      <c r="M267" s="285">
        <f t="shared" ref="M267:M272" si="87">IF(E267=S$4,G267,IF(E267=T$4,H267,IF(E267=U$4,I267,IF(E267=V$4,J267,IF(E267=W$4,K267,L267)))))</f>
        <v>15.863335919166182</v>
      </c>
      <c r="N267" s="104">
        <f t="shared" si="83"/>
        <v>1.1452403714782178E-2</v>
      </c>
      <c r="O267" s="104">
        <f t="shared" si="84"/>
        <v>0.10669193189514026</v>
      </c>
      <c r="P267" s="287"/>
    </row>
    <row r="268" spans="1:16" x14ac:dyDescent="0.25">
      <c r="A268" s="104" t="s">
        <v>696</v>
      </c>
      <c r="B268" s="104" t="s">
        <v>4327</v>
      </c>
      <c r="C268" s="104">
        <v>1230</v>
      </c>
      <c r="D268" s="104">
        <v>1.9157745691726093E-2</v>
      </c>
      <c r="E268" s="286">
        <v>2</v>
      </c>
      <c r="F268" s="285">
        <f t="shared" si="85"/>
        <v>52.198208290857679</v>
      </c>
      <c r="G268" s="285">
        <f t="shared" si="86"/>
        <v>8.0351713326537233</v>
      </c>
      <c r="H268" s="285">
        <f t="shared" si="86"/>
        <v>15.879135498470879</v>
      </c>
      <c r="I268" s="285">
        <f t="shared" si="86"/>
        <v>55.189193730885961</v>
      </c>
      <c r="J268" s="285">
        <f t="shared" si="86"/>
        <v>12.70551399796117</v>
      </c>
      <c r="K268" s="285">
        <f t="shared" si="86"/>
        <v>8.5527569989805841</v>
      </c>
      <c r="L268" s="285">
        <f t="shared" si="86"/>
        <v>4.5175856663268616</v>
      </c>
      <c r="M268" s="285">
        <f t="shared" si="87"/>
        <v>15.879135498470879</v>
      </c>
      <c r="N268" s="104">
        <f t="shared" si="83"/>
        <v>1.1441074124676653E-2</v>
      </c>
      <c r="O268" s="104">
        <f t="shared" si="84"/>
        <v>0.10659164482713102</v>
      </c>
      <c r="P268" s="287"/>
    </row>
    <row r="269" spans="1:16" x14ac:dyDescent="0.25">
      <c r="A269" s="104" t="s">
        <v>698</v>
      </c>
      <c r="B269" s="104" t="s">
        <v>4327</v>
      </c>
      <c r="C269" s="104">
        <v>6040</v>
      </c>
      <c r="D269" s="104">
        <v>4.3369833000956081E-3</v>
      </c>
      <c r="E269" s="286">
        <v>2</v>
      </c>
      <c r="F269" s="285">
        <f t="shared" si="85"/>
        <v>230.57501742696476</v>
      </c>
      <c r="G269" s="285">
        <f t="shared" si="86"/>
        <v>9.4407666899026204</v>
      </c>
      <c r="H269" s="285">
        <f t="shared" si="86"/>
        <v>19.02230006970786</v>
      </c>
      <c r="I269" s="285">
        <f t="shared" si="86"/>
        <v>103.62309327575642</v>
      </c>
      <c r="J269" s="285">
        <f t="shared" si="86"/>
        <v>17.334408466940065</v>
      </c>
      <c r="K269" s="285">
        <f t="shared" si="86"/>
        <v>10.90191672475655</v>
      </c>
      <c r="L269" s="285">
        <f t="shared" si="86"/>
        <v>5.2305750174269647</v>
      </c>
      <c r="M269" s="285">
        <f t="shared" si="87"/>
        <v>19.02230006970786</v>
      </c>
      <c r="N269" s="104">
        <f t="shared" si="83"/>
        <v>9.5596672797291227E-3</v>
      </c>
      <c r="O269" s="104">
        <f t="shared" si="84"/>
        <v>8.9796922714771132E-2</v>
      </c>
      <c r="P269" s="287"/>
    </row>
    <row r="270" spans="1:16" x14ac:dyDescent="0.25">
      <c r="A270" s="104" t="s">
        <v>700</v>
      </c>
      <c r="B270" s="104" t="s">
        <v>4327</v>
      </c>
      <c r="C270" s="104">
        <v>4820</v>
      </c>
      <c r="D270" s="104">
        <v>8.3703393700870973E-3</v>
      </c>
      <c r="E270" s="286">
        <v>2</v>
      </c>
      <c r="F270" s="285">
        <f t="shared" si="85"/>
        <v>119.46946901265181</v>
      </c>
      <c r="G270" s="285">
        <f t="shared" si="86"/>
        <v>8.9168168140759132</v>
      </c>
      <c r="H270" s="285">
        <f t="shared" si="86"/>
        <v>17.853103097164475</v>
      </c>
      <c r="I270" s="285">
        <f t="shared" si="86"/>
        <v>81.392142032049094</v>
      </c>
      <c r="J270" s="285">
        <f t="shared" si="86"/>
        <v>15.408858849265689</v>
      </c>
      <c r="K270" s="285">
        <f t="shared" si="86"/>
        <v>9.9141641591391689</v>
      </c>
      <c r="L270" s="285">
        <f t="shared" si="86"/>
        <v>4.9584084070379566</v>
      </c>
      <c r="M270" s="285">
        <f t="shared" si="87"/>
        <v>17.853103097164475</v>
      </c>
      <c r="N270" s="104">
        <f t="shared" si="83"/>
        <v>1.0182530434460713E-2</v>
      </c>
      <c r="O270" s="104">
        <f t="shared" si="84"/>
        <v>9.5388148982311516E-2</v>
      </c>
      <c r="P270" s="287"/>
    </row>
    <row r="271" spans="1:16" x14ac:dyDescent="0.25">
      <c r="A271" s="104" t="s">
        <v>702</v>
      </c>
      <c r="B271" s="104" t="s">
        <v>4327</v>
      </c>
      <c r="C271" s="104">
        <v>230</v>
      </c>
      <c r="D271" s="104">
        <v>0.17454675217595889</v>
      </c>
      <c r="E271" s="286">
        <v>2</v>
      </c>
      <c r="F271" s="285">
        <f t="shared" si="85"/>
        <v>5.7291240744021961</v>
      </c>
      <c r="G271" s="285">
        <f t="shared" si="86"/>
        <v>3.8187372223206584</v>
      </c>
      <c r="H271" s="285">
        <f t="shared" si="86"/>
        <v>7.7083094816652284</v>
      </c>
      <c r="I271" s="285">
        <f t="shared" si="86"/>
        <v>12.481181000531558</v>
      </c>
      <c r="J271" s="285">
        <f t="shared" si="86"/>
        <v>4.5353970742250089</v>
      </c>
      <c r="K271" s="285">
        <f t="shared" si="86"/>
        <v>3.6187372223206586</v>
      </c>
      <c r="L271" s="285">
        <f t="shared" si="86"/>
        <v>2.5020773704163073</v>
      </c>
      <c r="M271" s="285">
        <f t="shared" si="87"/>
        <v>7.7083094816652284</v>
      </c>
      <c r="N271" s="104">
        <f t="shared" si="83"/>
        <v>2.3425757049168716E-2</v>
      </c>
      <c r="O271" s="104">
        <f t="shared" si="84"/>
        <v>0.20720134285785363</v>
      </c>
      <c r="P271" s="287"/>
    </row>
    <row r="272" spans="1:16" x14ac:dyDescent="0.25">
      <c r="A272" s="104" t="s">
        <v>4341</v>
      </c>
      <c r="B272" s="104" t="s">
        <v>4327</v>
      </c>
      <c r="C272" s="104">
        <v>64000</v>
      </c>
      <c r="D272" s="104" t="s">
        <v>4372</v>
      </c>
      <c r="E272" s="284">
        <v>2</v>
      </c>
      <c r="F272" s="285">
        <f t="shared" si="85"/>
        <v>500</v>
      </c>
      <c r="G272" s="285">
        <f t="shared" si="86"/>
        <v>9.8000000000000007</v>
      </c>
      <c r="H272" s="285">
        <f t="shared" si="86"/>
        <v>20.100000000000001</v>
      </c>
      <c r="I272" s="285">
        <f t="shared" si="86"/>
        <v>128.5</v>
      </c>
      <c r="J272" s="285">
        <f t="shared" si="86"/>
        <v>19.399999999999999</v>
      </c>
      <c r="K272" s="285">
        <f t="shared" si="86"/>
        <v>11.8</v>
      </c>
      <c r="L272" s="285">
        <f t="shared" si="86"/>
        <v>5.5</v>
      </c>
      <c r="M272" s="285">
        <f t="shared" si="87"/>
        <v>20.100000000000001</v>
      </c>
      <c r="N272" s="104">
        <f t="shared" si="83"/>
        <v>9.049433855732536E-3</v>
      </c>
      <c r="O272" s="104">
        <f t="shared" si="84"/>
        <v>8.519363498204402E-2</v>
      </c>
      <c r="P272" s="287"/>
    </row>
    <row r="273" spans="1:16" x14ac:dyDescent="0.25">
      <c r="A273" s="104" t="s">
        <v>704</v>
      </c>
      <c r="B273" s="104" t="s">
        <v>4333</v>
      </c>
      <c r="C273" s="104"/>
      <c r="D273" s="104"/>
      <c r="E273" s="105"/>
      <c r="F273" s="104"/>
      <c r="G273" s="104"/>
      <c r="H273" s="104"/>
      <c r="I273" s="104"/>
      <c r="J273" s="104"/>
      <c r="K273" s="104"/>
      <c r="L273" s="104"/>
      <c r="M273" s="104">
        <v>53</v>
      </c>
      <c r="N273" s="104">
        <f t="shared" si="83"/>
        <v>3.4416419795543218E-3</v>
      </c>
      <c r="O273" s="104">
        <f t="shared" si="84"/>
        <v>3.3205273030778804E-2</v>
      </c>
      <c r="P273" s="287"/>
    </row>
    <row r="274" spans="1:16" x14ac:dyDescent="0.25">
      <c r="A274" s="104" t="s">
        <v>706</v>
      </c>
      <c r="B274" s="104" t="s">
        <v>4327</v>
      </c>
      <c r="C274" s="104">
        <v>10800</v>
      </c>
      <c r="D274" s="104" t="s">
        <v>4372</v>
      </c>
      <c r="E274" s="286">
        <v>2</v>
      </c>
      <c r="F274" s="285">
        <f>IF(D274="&lt;0.2%",1/0.002,IF(D274="&gt;50%",1/0.5,1/D274))</f>
        <v>500</v>
      </c>
      <c r="G274" s="285">
        <f t="shared" ref="G274:L277" si="88">IF($F274&lt;5,LINEST(S$5:S$6,$R$5:$R$6)*$F274+INTERCEPT(S$5:S$6,$R$5:$R$6),IF($F274&lt;10,LINEST(S$6:S$7,$R$6:$R$7)*$F274+INTERCEPT(S$6:S$7,$R$6:$R$7),IF($F274&lt;25,LINEST(S$7:S$8,$R$7:$R$8)*$F274+INTERCEPT(S$7:S$8,$R$7:$R$8),IF($F274&lt;50,LINEST(S$8:S$9,$R$8:$R$9)*$F274+INTERCEPT(S$8:S$9,$R$8:$R$9),IF($F274&lt;100,LINEST(S$9:S$10,$R$9:$R$10)*$F274+INTERCEPT(S$9:S$10,$R$9:$R$10),IF($F274&lt;200,LINEST(S$10:S$11,$R$10:$R$11)*$F274+INTERCEPT(S$10:S$11,$R$10:$R$11),IF($F274&lt;500,LINEST(S$11:S$12,$R$11:$R$12)*$F274+INTERCEPT(S$11:S$12,$R$11:$R$12),S$12)))))))</f>
        <v>9.8000000000000007</v>
      </c>
      <c r="H274" s="285">
        <f t="shared" si="88"/>
        <v>20.100000000000001</v>
      </c>
      <c r="I274" s="285">
        <f t="shared" si="88"/>
        <v>128.5</v>
      </c>
      <c r="J274" s="285">
        <f t="shared" si="88"/>
        <v>19.399999999999999</v>
      </c>
      <c r="K274" s="285">
        <f t="shared" si="88"/>
        <v>11.8</v>
      </c>
      <c r="L274" s="285">
        <f t="shared" si="88"/>
        <v>5.5</v>
      </c>
      <c r="M274" s="285">
        <f>IF(E274=S$4,G274,IF(E274=T$4,H274,IF(E274=U$4,I274,IF(E274=V$4,J274,IF(E274=W$4,K274,L274)))))</f>
        <v>20.100000000000001</v>
      </c>
      <c r="N274" s="104">
        <f t="shared" si="83"/>
        <v>9.049433855732536E-3</v>
      </c>
      <c r="O274" s="104">
        <f t="shared" si="84"/>
        <v>8.519363498204402E-2</v>
      </c>
      <c r="P274" s="287"/>
    </row>
    <row r="275" spans="1:16" x14ac:dyDescent="0.25">
      <c r="A275" s="104" t="s">
        <v>4342</v>
      </c>
      <c r="B275" s="104" t="s">
        <v>4327</v>
      </c>
      <c r="C275" s="104">
        <v>8180</v>
      </c>
      <c r="D275" s="104">
        <v>7.2998120591678803E-2</v>
      </c>
      <c r="E275" s="284">
        <v>2</v>
      </c>
      <c r="F275" s="285">
        <f>IF(D275="&lt;0.2%",1/0.002,IF(D275="&gt;50%",1/0.5,1/D275))</f>
        <v>13.698982821675438</v>
      </c>
      <c r="G275" s="285">
        <f t="shared" si="88"/>
        <v>5.5438779386010522</v>
      </c>
      <c r="H275" s="285">
        <f t="shared" si="88"/>
        <v>10.96309599172427</v>
      </c>
      <c r="I275" s="285">
        <f t="shared" si="88"/>
        <v>23.518200874798652</v>
      </c>
      <c r="J275" s="285">
        <f t="shared" si="88"/>
        <v>7.3384361062464318</v>
      </c>
      <c r="K275" s="285">
        <f t="shared" si="88"/>
        <v>5.4178575950345618</v>
      </c>
      <c r="L275" s="285">
        <f t="shared" si="88"/>
        <v>3.2972790838226902</v>
      </c>
      <c r="M275" s="285">
        <f>IF(E275=S$4,G275,IF(E275=T$4,H275,IF(E275=U$4,I275,IF(E275=V$4,J275,IF(E275=W$4,K275,L275)))))</f>
        <v>10.96309599172427</v>
      </c>
      <c r="N275" s="104">
        <f t="shared" si="83"/>
        <v>1.6528848518169825E-2</v>
      </c>
      <c r="O275" s="104">
        <f t="shared" si="84"/>
        <v>0.15062397553037854</v>
      </c>
      <c r="P275" s="287"/>
    </row>
    <row r="276" spans="1:16" x14ac:dyDescent="0.25">
      <c r="A276" s="104" t="s">
        <v>709</v>
      </c>
      <c r="B276" s="104" t="s">
        <v>4327</v>
      </c>
      <c r="C276" s="104">
        <v>160</v>
      </c>
      <c r="D276" s="104" t="s">
        <v>4373</v>
      </c>
      <c r="E276" s="286">
        <v>2</v>
      </c>
      <c r="F276" s="285">
        <f>IF(D276="&lt;0.2%",1/0.002,IF(D276="&gt;50%",1/0.5,1/D276))</f>
        <v>2</v>
      </c>
      <c r="G276" s="285">
        <f t="shared" si="88"/>
        <v>2.1</v>
      </c>
      <c r="H276" s="285">
        <f t="shared" si="88"/>
        <v>4.4000000000000004</v>
      </c>
      <c r="I276" s="285">
        <f t="shared" si="88"/>
        <v>5.4000000000000021</v>
      </c>
      <c r="J276" s="285">
        <f t="shared" si="88"/>
        <v>2.5</v>
      </c>
      <c r="K276" s="285">
        <f t="shared" si="88"/>
        <v>2.0000000000000009</v>
      </c>
      <c r="L276" s="285">
        <f t="shared" si="88"/>
        <v>1.9000000000000001</v>
      </c>
      <c r="M276" s="285">
        <f>IF(E276=S$4,G276,IF(E276=T$4,H276,IF(E276=U$4,I276,IF(E276=V$4,J276,IF(E276=W$4,K276,L276)))))</f>
        <v>4.4000000000000004</v>
      </c>
      <c r="N276" s="104">
        <f t="shared" si="83"/>
        <v>4.0677185246018155E-2</v>
      </c>
      <c r="O276" s="104">
        <f t="shared" si="84"/>
        <v>0.33419867894012623</v>
      </c>
      <c r="P276" s="287"/>
    </row>
    <row r="277" spans="1:16" x14ac:dyDescent="0.25">
      <c r="A277" s="104" t="s">
        <v>714</v>
      </c>
      <c r="B277" s="104" t="s">
        <v>4327</v>
      </c>
      <c r="C277" s="104">
        <v>9210</v>
      </c>
      <c r="D277" s="104">
        <v>8.2867843977329519E-2</v>
      </c>
      <c r="E277" s="286">
        <v>2</v>
      </c>
      <c r="F277" s="285">
        <f>IF(D277="&lt;0.2%",1/0.002,IF(D277="&gt;50%",1/0.5,1/D277))</f>
        <v>12.067406994123969</v>
      </c>
      <c r="G277" s="285">
        <f t="shared" si="88"/>
        <v>5.348088839294876</v>
      </c>
      <c r="H277" s="285">
        <f t="shared" si="88"/>
        <v>10.582394965295592</v>
      </c>
      <c r="I277" s="285">
        <f t="shared" si="88"/>
        <v>21.701713120124683</v>
      </c>
      <c r="J277" s="285">
        <f t="shared" si="88"/>
        <v>6.9686122520014324</v>
      </c>
      <c r="K277" s="285">
        <f t="shared" si="88"/>
        <v>5.1894369791773558</v>
      </c>
      <c r="L277" s="285">
        <f t="shared" si="88"/>
        <v>3.2102617063532786</v>
      </c>
      <c r="M277" s="285">
        <f>IF(E277=S$4,G277,IF(E277=T$4,H277,IF(E277=U$4,I277,IF(E277=V$4,J277,IF(E277=W$4,K277,L277)))))</f>
        <v>10.582394965295592</v>
      </c>
      <c r="N277" s="104">
        <f t="shared" si="83"/>
        <v>1.7118354576829975E-2</v>
      </c>
      <c r="O277" s="104">
        <f t="shared" si="84"/>
        <v>0.15559776419548199</v>
      </c>
      <c r="P277" s="287"/>
    </row>
    <row r="278" spans="1:16" x14ac:dyDescent="0.25">
      <c r="A278" s="104" t="s">
        <v>716</v>
      </c>
      <c r="B278" s="104" t="s">
        <v>4333</v>
      </c>
      <c r="C278" s="104"/>
      <c r="D278" s="104"/>
      <c r="E278" s="105"/>
      <c r="F278" s="104"/>
      <c r="G278" s="104"/>
      <c r="H278" s="104"/>
      <c r="I278" s="104"/>
      <c r="J278" s="104"/>
      <c r="K278" s="104"/>
      <c r="L278" s="104"/>
      <c r="M278" s="104">
        <v>33</v>
      </c>
      <c r="N278" s="104">
        <f t="shared" si="83"/>
        <v>5.5217182598226167E-3</v>
      </c>
      <c r="O278" s="104">
        <f t="shared" si="84"/>
        <v>5.2790699496172544E-2</v>
      </c>
      <c r="P278" s="287"/>
    </row>
    <row r="279" spans="1:16" x14ac:dyDescent="0.25">
      <c r="A279" s="104" t="s">
        <v>719</v>
      </c>
      <c r="B279" s="104" t="s">
        <v>4333</v>
      </c>
      <c r="C279" s="104"/>
      <c r="D279" s="104"/>
      <c r="E279" s="105"/>
      <c r="F279" s="104"/>
      <c r="G279" s="104"/>
      <c r="H279" s="104"/>
      <c r="I279" s="104"/>
      <c r="J279" s="104"/>
      <c r="K279" s="104"/>
      <c r="L279" s="104"/>
      <c r="M279" s="104">
        <v>49</v>
      </c>
      <c r="N279" s="104">
        <f t="shared" si="83"/>
        <v>3.7220688615385855E-3</v>
      </c>
      <c r="O279" s="104">
        <f t="shared" si="84"/>
        <v>3.586672727803486E-2</v>
      </c>
      <c r="P279" s="287"/>
    </row>
    <row r="280" spans="1:16" x14ac:dyDescent="0.25">
      <c r="A280" s="104" t="s">
        <v>721</v>
      </c>
      <c r="B280" s="104" t="s">
        <v>4327</v>
      </c>
      <c r="C280" s="104">
        <v>2640</v>
      </c>
      <c r="D280" s="104">
        <v>0.11569129139667654</v>
      </c>
      <c r="E280" s="286">
        <v>2</v>
      </c>
      <c r="F280" s="285">
        <f>IF(D280="&lt;0.2%",1/0.002,IF(D280="&gt;50%",1/0.5,1/D280))</f>
        <v>8.6436929515398848</v>
      </c>
      <c r="G280" s="285">
        <f t="shared" ref="G280:L280" si="89">IF($F280&lt;5,LINEST(S$5:S$6,$R$5:$R$6)*$F280+INTERCEPT(S$5:S$6,$R$5:$R$6),IF($F280&lt;10,LINEST(S$6:S$7,$R$6:$R$7)*$F280+INTERCEPT(S$6:S$7,$R$6:$R$7),IF($F280&lt;25,LINEST(S$7:S$8,$R$7:$R$8)*$F280+INTERCEPT(S$7:S$8,$R$7:$R$8),IF($F280&lt;50,LINEST(S$8:S$9,$R$8:$R$9)*$F280+INTERCEPT(S$8:S$9,$R$8:$R$9),IF($F280&lt;100,LINEST(S$9:S$10,$R$9:$R$10)*$F280+INTERCEPT(S$9:S$10,$R$9:$R$10),IF($F280&lt;200,LINEST(S$10:S$11,$R$10:$R$11)*$F280+INTERCEPT(S$10:S$11,$R$10:$R$11),IF($F280&lt;500,LINEST(S$11:S$12,$R$11:$R$12)*$F280+INTERCEPT(S$11:S$12,$R$11:$R$12),S$12)))))))</f>
        <v>4.6931078854619646</v>
      </c>
      <c r="H280" s="285">
        <f t="shared" si="89"/>
        <v>9.3404680528623345</v>
      </c>
      <c r="I280" s="285">
        <f t="shared" si="89"/>
        <v>17.202782581494613</v>
      </c>
      <c r="J280" s="285">
        <f t="shared" si="89"/>
        <v>5.8760987577083448</v>
      </c>
      <c r="K280" s="285">
        <f t="shared" si="89"/>
        <v>4.4931078854619653</v>
      </c>
      <c r="L280" s="285">
        <f t="shared" si="89"/>
        <v>2.9101170132155838</v>
      </c>
      <c r="M280" s="285">
        <f>IF(E280=S$4,G280,IF(E280=T$4,H280,IF(E280=U$4,I280,IF(E280=V$4,J280,IF(E280=W$4,K280,L280)))))</f>
        <v>9.3404680528623345</v>
      </c>
      <c r="N280" s="104">
        <f t="shared" si="83"/>
        <v>1.9372262674198115E-2</v>
      </c>
      <c r="O280" s="104">
        <f t="shared" si="84"/>
        <v>0.17437423825218357</v>
      </c>
      <c r="P280" s="287"/>
    </row>
    <row r="281" spans="1:16" x14ac:dyDescent="0.25">
      <c r="A281" s="104" t="s">
        <v>725</v>
      </c>
      <c r="B281" s="104" t="s">
        <v>4333</v>
      </c>
      <c r="C281" s="104"/>
      <c r="D281" s="104"/>
      <c r="E281" s="105"/>
      <c r="F281" s="104"/>
      <c r="G281" s="104"/>
      <c r="H281" s="104"/>
      <c r="I281" s="104"/>
      <c r="J281" s="104"/>
      <c r="K281" s="104"/>
      <c r="L281" s="104"/>
      <c r="M281" s="104">
        <v>14</v>
      </c>
      <c r="N281" s="104">
        <f t="shared" si="83"/>
        <v>1.2966743400683489E-2</v>
      </c>
      <c r="O281" s="104">
        <f t="shared" si="84"/>
        <v>0.12000592523546294</v>
      </c>
      <c r="P281" s="287"/>
    </row>
    <row r="282" spans="1:16" x14ac:dyDescent="0.25">
      <c r="A282" s="104" t="s">
        <v>727</v>
      </c>
      <c r="B282" s="104" t="s">
        <v>4327</v>
      </c>
      <c r="C282" s="104">
        <v>8540</v>
      </c>
      <c r="D282" s="104">
        <v>3.461202511458812E-3</v>
      </c>
      <c r="E282" s="286">
        <v>2</v>
      </c>
      <c r="F282" s="285">
        <f>IF(D282="&lt;0.2%",1/0.002,IF(D282="&gt;50%",1/0.5,1/D282))</f>
        <v>288.91692892552669</v>
      </c>
      <c r="G282" s="285">
        <f t="shared" ref="G282:L282" si="90">IF($F282&lt;5,LINEST(S$5:S$6,$R$5:$R$6)*$F282+INTERCEPT(S$5:S$6,$R$5:$R$6),IF($F282&lt;10,LINEST(S$6:S$7,$R$6:$R$7)*$F282+INTERCEPT(S$6:S$7,$R$6:$R$7),IF($F282&lt;25,LINEST(S$7:S$8,$R$7:$R$8)*$F282+INTERCEPT(S$7:S$8,$R$7:$R$8),IF($F282&lt;50,LINEST(S$8:S$9,$R$8:$R$9)*$F282+INTERCEPT(S$8:S$9,$R$8:$R$9),IF($F282&lt;100,LINEST(S$9:S$10,$R$9:$R$10)*$F282+INTERCEPT(S$9:S$10,$R$9:$R$10),IF($F282&lt;200,LINEST(S$10:S$11,$R$10:$R$11)*$F282+INTERCEPT(S$10:S$11,$R$10:$R$11),IF($F282&lt;500,LINEST(S$11:S$12,$R$11:$R$12)*$F282+INTERCEPT(S$11:S$12,$R$11:$R$12),S$12)))))))</f>
        <v>9.5185559052340381</v>
      </c>
      <c r="H282" s="285">
        <f t="shared" si="90"/>
        <v>19.255667715702106</v>
      </c>
      <c r="I282" s="285">
        <f t="shared" si="90"/>
        <v>109.00999643745698</v>
      </c>
      <c r="J282" s="285">
        <f t="shared" si="90"/>
        <v>17.781696455095705</v>
      </c>
      <c r="K282" s="285">
        <f t="shared" si="90"/>
        <v>11.096389763085091</v>
      </c>
      <c r="L282" s="285">
        <f t="shared" si="90"/>
        <v>5.2889169289255262</v>
      </c>
      <c r="M282" s="285">
        <f>IF(E282=S$4,G282,IF(E282=T$4,H282,IF(E282=U$4,I282,IF(E282=V$4,J282,IF(E282=W$4,K282,L282)))))</f>
        <v>19.255667715702106</v>
      </c>
      <c r="N282" s="104">
        <f t="shared" si="83"/>
        <v>9.444358438429612E-3</v>
      </c>
      <c r="O282" s="104">
        <f t="shared" si="84"/>
        <v>8.8758437970493098E-2</v>
      </c>
      <c r="P282" s="287"/>
    </row>
    <row r="283" spans="1:16" x14ac:dyDescent="0.25">
      <c r="A283" s="104" t="s">
        <v>729</v>
      </c>
      <c r="B283" s="104" t="s">
        <v>4396</v>
      </c>
      <c r="C283" s="104">
        <v>7600</v>
      </c>
      <c r="D283" s="104">
        <v>7.5514598195393468E-2</v>
      </c>
      <c r="E283" s="105"/>
      <c r="F283" s="104"/>
      <c r="G283" s="104"/>
      <c r="H283" s="104"/>
      <c r="I283" s="104"/>
      <c r="J283" s="104"/>
      <c r="K283" s="104"/>
      <c r="L283" s="104"/>
      <c r="M283" s="288">
        <v>14.97120388313903</v>
      </c>
      <c r="N283" s="104">
        <v>1.2130695273910197E-2</v>
      </c>
      <c r="O283" s="104">
        <v>0.11267763542972153</v>
      </c>
      <c r="P283" s="287"/>
    </row>
    <row r="284" spans="1:16" x14ac:dyDescent="0.25">
      <c r="A284" s="104" t="s">
        <v>731</v>
      </c>
      <c r="B284" s="104" t="s">
        <v>4333</v>
      </c>
      <c r="C284" s="104"/>
      <c r="D284" s="104"/>
      <c r="E284" s="105"/>
      <c r="F284" s="104"/>
      <c r="G284" s="104"/>
      <c r="H284" s="104"/>
      <c r="I284" s="104"/>
      <c r="J284" s="104"/>
      <c r="K284" s="104"/>
      <c r="L284" s="104"/>
      <c r="M284" s="104">
        <v>18</v>
      </c>
      <c r="N284" s="104">
        <f t="shared" ref="N284:N315" si="91">1-BETAINV(0.833,M284-1+1,1,0,1)</f>
        <v>1.0099852493919759E-2</v>
      </c>
      <c r="O284" s="104">
        <f t="shared" ref="O284:O315" si="92">1-BETAINV(0.167,M284-1+1,1,0,1)</f>
        <v>9.4647757328916948E-2</v>
      </c>
      <c r="P284" s="287"/>
    </row>
    <row r="285" spans="1:16" x14ac:dyDescent="0.25">
      <c r="A285" s="104" t="s">
        <v>733</v>
      </c>
      <c r="B285" s="104" t="s">
        <v>4327</v>
      </c>
      <c r="C285" s="104">
        <v>6560</v>
      </c>
      <c r="D285" s="104">
        <v>6.122501179866862E-2</v>
      </c>
      <c r="E285" s="286">
        <v>2</v>
      </c>
      <c r="F285" s="285">
        <f>IF(D285="&lt;0.2%",1/0.002,IF(D285="&gt;50%",1/0.5,1/D285))</f>
        <v>16.333194075786942</v>
      </c>
      <c r="G285" s="285">
        <f t="shared" ref="G285:L285" si="93">IF($F285&lt;5,LINEST(S$5:S$6,$R$5:$R$6)*$F285+INTERCEPT(S$5:S$6,$R$5:$R$6),IF($F285&lt;10,LINEST(S$6:S$7,$R$6:$R$7)*$F285+INTERCEPT(S$6:S$7,$R$6:$R$7),IF($F285&lt;25,LINEST(S$7:S$8,$R$7:$R$8)*$F285+INTERCEPT(S$7:S$8,$R$7:$R$8),IF($F285&lt;50,LINEST(S$8:S$9,$R$8:$R$9)*$F285+INTERCEPT(S$8:S$9,$R$8:$R$9),IF($F285&lt;100,LINEST(S$9:S$10,$R$9:$R$10)*$F285+INTERCEPT(S$9:S$10,$R$9:$R$10),IF($F285&lt;200,LINEST(S$10:S$11,$R$10:$R$11)*$F285+INTERCEPT(S$10:S$11,$R$10:$R$11),IF($F285&lt;500,LINEST(S$11:S$12,$R$11:$R$12)*$F285+INTERCEPT(S$11:S$12,$R$11:$R$12),S$12)))))))</f>
        <v>5.8599832890944326</v>
      </c>
      <c r="H285" s="285">
        <f t="shared" si="93"/>
        <v>11.577745284350286</v>
      </c>
      <c r="I285" s="285">
        <f t="shared" si="93"/>
        <v>26.450956071042793</v>
      </c>
      <c r="J285" s="285">
        <f t="shared" si="93"/>
        <v>7.9355239905117063</v>
      </c>
      <c r="K285" s="285">
        <f t="shared" si="93"/>
        <v>5.7866471706101716</v>
      </c>
      <c r="L285" s="285">
        <f t="shared" si="93"/>
        <v>3.4377703507086368</v>
      </c>
      <c r="M285" s="285">
        <f>IF(E285=S$4,G285,IF(E285=T$4,H285,IF(E285=U$4,I285,IF(E285=V$4,J285,IF(E285=W$4,K285,L285)))))</f>
        <v>11.577745284350286</v>
      </c>
      <c r="N285" s="104">
        <f t="shared" si="91"/>
        <v>1.565825799860121E-2</v>
      </c>
      <c r="O285" s="104">
        <f t="shared" si="92"/>
        <v>0.1432304991544755</v>
      </c>
      <c r="P285" s="287"/>
    </row>
    <row r="286" spans="1:16" x14ac:dyDescent="0.25">
      <c r="A286" s="104" t="s">
        <v>735</v>
      </c>
      <c r="B286" s="104" t="s">
        <v>4333</v>
      </c>
      <c r="C286" s="104"/>
      <c r="D286" s="104"/>
      <c r="E286" s="105"/>
      <c r="F286" s="104"/>
      <c r="G286" s="104"/>
      <c r="H286" s="104"/>
      <c r="I286" s="104"/>
      <c r="J286" s="104"/>
      <c r="K286" s="104"/>
      <c r="L286" s="104"/>
      <c r="M286" s="104">
        <v>10</v>
      </c>
      <c r="N286" s="104">
        <f t="shared" si="91"/>
        <v>1.8106239831579218E-2</v>
      </c>
      <c r="O286" s="104">
        <f t="shared" si="92"/>
        <v>0.16387415644390924</v>
      </c>
      <c r="P286" s="287"/>
    </row>
    <row r="287" spans="1:16" x14ac:dyDescent="0.25">
      <c r="A287" s="104" t="s">
        <v>737</v>
      </c>
      <c r="B287" s="104" t="s">
        <v>4327</v>
      </c>
      <c r="C287" s="104">
        <v>4130</v>
      </c>
      <c r="D287" s="104">
        <v>5.0494387127610604E-2</v>
      </c>
      <c r="E287" s="286">
        <v>2</v>
      </c>
      <c r="F287" s="285">
        <f>IF(D287="&lt;0.2%",1/0.002,IF(D287="&gt;50%",1/0.5,1/D287))</f>
        <v>19.804181353321042</v>
      </c>
      <c r="G287" s="285">
        <f t="shared" ref="G287:L289" si="94">IF($F287&lt;5,LINEST(S$5:S$6,$R$5:$R$6)*$F287+INTERCEPT(S$5:S$6,$R$5:$R$6),IF($F287&lt;10,LINEST(S$6:S$7,$R$6:$R$7)*$F287+INTERCEPT(S$6:S$7,$R$6:$R$7),IF($F287&lt;25,LINEST(S$7:S$8,$R$7:$R$8)*$F287+INTERCEPT(S$7:S$8,$R$7:$R$8),IF($F287&lt;50,LINEST(S$8:S$9,$R$8:$R$9)*$F287+INTERCEPT(S$8:S$9,$R$8:$R$9),IF($F287&lt;100,LINEST(S$9:S$10,$R$9:$R$10)*$F287+INTERCEPT(S$9:S$10,$R$9:$R$10),IF($F287&lt;200,LINEST(S$10:S$11,$R$10:$R$11)*$F287+INTERCEPT(S$10:S$11,$R$10:$R$11),IF($F287&lt;500,LINEST(S$11:S$12,$R$11:$R$12)*$F287+INTERCEPT(S$11:S$12,$R$11:$R$12),S$12)))))))</f>
        <v>6.2765017623985244</v>
      </c>
      <c r="H287" s="285">
        <f t="shared" si="94"/>
        <v>12.38764231577491</v>
      </c>
      <c r="I287" s="285">
        <f t="shared" si="94"/>
        <v>30.315321906697424</v>
      </c>
      <c r="J287" s="285">
        <f t="shared" si="94"/>
        <v>8.722281106752769</v>
      </c>
      <c r="K287" s="285">
        <f t="shared" si="94"/>
        <v>6.272585389464945</v>
      </c>
      <c r="L287" s="285">
        <f t="shared" si="94"/>
        <v>3.6228896721771222</v>
      </c>
      <c r="M287" s="285">
        <f>IF(E287=S$4,G287,IF(E287=T$4,H287,IF(E287=U$4,I287,IF(E287=V$4,J287,IF(E287=W$4,K287,L287)))))</f>
        <v>12.38764231577491</v>
      </c>
      <c r="N287" s="104">
        <f t="shared" si="91"/>
        <v>1.4642062851730087E-2</v>
      </c>
      <c r="O287" s="104">
        <f t="shared" si="92"/>
        <v>0.13452742234414472</v>
      </c>
      <c r="P287" s="287"/>
    </row>
    <row r="288" spans="1:16" x14ac:dyDescent="0.25">
      <c r="A288" s="104" t="s">
        <v>739</v>
      </c>
      <c r="B288" s="104" t="s">
        <v>4327</v>
      </c>
      <c r="C288" s="104">
        <v>4290</v>
      </c>
      <c r="D288" s="104">
        <v>5.0166620557707001E-2</v>
      </c>
      <c r="E288" s="286">
        <v>2</v>
      </c>
      <c r="F288" s="285">
        <f>IF(D288="&lt;0.2%",1/0.002,IF(D288="&gt;50%",1/0.5,1/D288))</f>
        <v>19.933573138531294</v>
      </c>
      <c r="G288" s="285">
        <f t="shared" si="94"/>
        <v>6.2920287766237557</v>
      </c>
      <c r="H288" s="285">
        <f t="shared" si="94"/>
        <v>12.417833732323968</v>
      </c>
      <c r="I288" s="285">
        <f t="shared" si="94"/>
        <v>30.459378094231507</v>
      </c>
      <c r="J288" s="285">
        <f t="shared" si="94"/>
        <v>8.7516099114004255</v>
      </c>
      <c r="K288" s="285">
        <f t="shared" si="94"/>
        <v>6.2907002393943809</v>
      </c>
      <c r="L288" s="285">
        <f t="shared" si="94"/>
        <v>3.6297905673883357</v>
      </c>
      <c r="M288" s="285">
        <f>IF(E288=S$4,G288,IF(E288=T$4,H288,IF(E288=U$4,I288,IF(E288=V$4,J288,IF(E288=W$4,K288,L288)))))</f>
        <v>12.417833732323968</v>
      </c>
      <c r="N288" s="104">
        <f t="shared" si="91"/>
        <v>1.4606724948571292E-2</v>
      </c>
      <c r="O288" s="104">
        <f t="shared" si="92"/>
        <v>0.13422335222932902</v>
      </c>
      <c r="P288" s="287"/>
    </row>
    <row r="289" spans="1:16" x14ac:dyDescent="0.25">
      <c r="A289" s="104" t="s">
        <v>741</v>
      </c>
      <c r="B289" s="104" t="s">
        <v>4327</v>
      </c>
      <c r="C289" s="104">
        <v>3930</v>
      </c>
      <c r="D289" s="104">
        <v>9.4886412412706789E-2</v>
      </c>
      <c r="E289" s="286">
        <v>2</v>
      </c>
      <c r="F289" s="285">
        <f>IF(D289="&lt;0.2%",1/0.002,IF(D289="&gt;50%",1/0.5,1/D289))</f>
        <v>10.538916738157594</v>
      </c>
      <c r="G289" s="285">
        <f t="shared" si="94"/>
        <v>5.164670008578911</v>
      </c>
      <c r="H289" s="285">
        <f t="shared" si="94"/>
        <v>10.225747238903438</v>
      </c>
      <c r="I289" s="285">
        <f t="shared" si="94"/>
        <v>19.999993968482119</v>
      </c>
      <c r="J289" s="285">
        <f t="shared" si="94"/>
        <v>6.6221544606490541</v>
      </c>
      <c r="K289" s="285">
        <f t="shared" si="94"/>
        <v>4.9754483433420633</v>
      </c>
      <c r="L289" s="285">
        <f t="shared" si="94"/>
        <v>3.1287422260350719</v>
      </c>
      <c r="M289" s="285">
        <f>IF(E289=S$4,G289,IF(E289=T$4,H289,IF(E289=U$4,I289,IF(E289=V$4,J289,IF(E289=W$4,K289,L289)))))</f>
        <v>10.225747238903438</v>
      </c>
      <c r="N289" s="104">
        <f t="shared" si="91"/>
        <v>1.7710080885950386E-2</v>
      </c>
      <c r="O289" s="104">
        <f t="shared" si="92"/>
        <v>0.16056396999731215</v>
      </c>
      <c r="P289" s="287"/>
    </row>
    <row r="290" spans="1:16" x14ac:dyDescent="0.25">
      <c r="A290" s="104" t="s">
        <v>743</v>
      </c>
      <c r="B290" s="104" t="s">
        <v>4333</v>
      </c>
      <c r="C290" s="104"/>
      <c r="D290" s="104"/>
      <c r="E290" s="105"/>
      <c r="F290" s="104"/>
      <c r="G290" s="104"/>
      <c r="H290" s="104"/>
      <c r="I290" s="104"/>
      <c r="J290" s="104"/>
      <c r="K290" s="104"/>
      <c r="L290" s="104"/>
      <c r="M290" s="104">
        <v>14</v>
      </c>
      <c r="N290" s="104">
        <f t="shared" si="91"/>
        <v>1.2966743400683489E-2</v>
      </c>
      <c r="O290" s="104">
        <f t="shared" si="92"/>
        <v>0.12000592523546294</v>
      </c>
      <c r="P290" s="287"/>
    </row>
    <row r="291" spans="1:16" x14ac:dyDescent="0.25">
      <c r="A291" s="104" t="s">
        <v>745</v>
      </c>
      <c r="B291" s="104" t="s">
        <v>4333</v>
      </c>
      <c r="C291" s="104"/>
      <c r="D291" s="104"/>
      <c r="E291" s="105"/>
      <c r="F291" s="104"/>
      <c r="G291" s="104"/>
      <c r="H291" s="104"/>
      <c r="I291" s="104"/>
      <c r="J291" s="104"/>
      <c r="K291" s="104"/>
      <c r="L291" s="104"/>
      <c r="M291" s="104">
        <v>80</v>
      </c>
      <c r="N291" s="104">
        <f t="shared" si="91"/>
        <v>2.2814140701868935E-3</v>
      </c>
      <c r="O291" s="104">
        <f t="shared" si="92"/>
        <v>2.2123620564718727E-2</v>
      </c>
      <c r="P291" s="287"/>
    </row>
    <row r="292" spans="1:16" x14ac:dyDescent="0.25">
      <c r="A292" s="104" t="s">
        <v>749</v>
      </c>
      <c r="B292" s="104" t="s">
        <v>4327</v>
      </c>
      <c r="C292" s="104">
        <v>3670</v>
      </c>
      <c r="D292" s="104">
        <v>1.5672122968373878E-2</v>
      </c>
      <c r="E292" s="286">
        <v>2</v>
      </c>
      <c r="F292" s="285">
        <f>IF(D292="&lt;0.2%",1/0.002,IF(D292="&gt;50%",1/0.5,1/D292))</f>
        <v>63.807564681440148</v>
      </c>
      <c r="G292" s="285">
        <f t="shared" ref="G292:L293" si="95">IF($F292&lt;5,LINEST(S$5:S$6,$R$5:$R$6)*$F292+INTERCEPT(S$5:S$6,$R$5:$R$6),IF($F292&lt;10,LINEST(S$6:S$7,$R$6:$R$7)*$F292+INTERCEPT(S$6:S$7,$R$6:$R$7),IF($F292&lt;25,LINEST(S$7:S$8,$R$7:$R$8)*$F292+INTERCEPT(S$7:S$8,$R$7:$R$8),IF($F292&lt;50,LINEST(S$8:S$9,$R$8:$R$9)*$F292+INTERCEPT(S$8:S$9,$R$8:$R$9),IF($F292&lt;100,LINEST(S$9:S$10,$R$9:$R$10)*$F292+INTERCEPT(S$9:S$10,$R$9:$R$10),IF($F292&lt;200,LINEST(S$10:S$11,$R$10:$R$11)*$F292+INTERCEPT(S$10:S$11,$R$10:$R$11),IF($F292&lt;500,LINEST(S$11:S$12,$R$11:$R$12)*$F292+INTERCEPT(S$11:S$12,$R$11:$R$12),S$12)))))))</f>
        <v>8.2209210349030428</v>
      </c>
      <c r="H292" s="285">
        <f t="shared" si="95"/>
        <v>16.297072328531847</v>
      </c>
      <c r="I292" s="285">
        <f t="shared" si="95"/>
        <v>60.413404106648073</v>
      </c>
      <c r="J292" s="285">
        <f t="shared" si="95"/>
        <v>13.262763104709126</v>
      </c>
      <c r="K292" s="285">
        <f t="shared" si="95"/>
        <v>8.8313815523545642</v>
      </c>
      <c r="L292" s="285">
        <f t="shared" si="95"/>
        <v>4.6104605174515214</v>
      </c>
      <c r="M292" s="285">
        <f>IF(E292=S$4,G292,IF(E292=T$4,H292,IF(E292=U$4,I292,IF(E292=V$4,J292,IF(E292=W$4,K292,L292)))))</f>
        <v>16.297072328531847</v>
      </c>
      <c r="N292" s="104">
        <f t="shared" si="91"/>
        <v>1.1149310721166983E-2</v>
      </c>
      <c r="O292" s="104">
        <f t="shared" si="92"/>
        <v>0.1040055337767305</v>
      </c>
      <c r="P292" s="287"/>
    </row>
    <row r="293" spans="1:16" x14ac:dyDescent="0.25">
      <c r="A293" s="104" t="s">
        <v>751</v>
      </c>
      <c r="B293" s="104" t="s">
        <v>4327</v>
      </c>
      <c r="C293" s="104">
        <v>1880</v>
      </c>
      <c r="D293" s="104">
        <v>6.5089695868036271E-2</v>
      </c>
      <c r="E293" s="286">
        <v>2</v>
      </c>
      <c r="F293" s="285">
        <f>IF(D293="&lt;0.2%",1/0.002,IF(D293="&gt;50%",1/0.5,1/D293))</f>
        <v>15.363414848755992</v>
      </c>
      <c r="G293" s="285">
        <f t="shared" si="95"/>
        <v>5.7436097818507186</v>
      </c>
      <c r="H293" s="285">
        <f t="shared" si="95"/>
        <v>11.351463464709731</v>
      </c>
      <c r="I293" s="285">
        <f t="shared" si="95"/>
        <v>25.371268531615002</v>
      </c>
      <c r="J293" s="285">
        <f t="shared" si="95"/>
        <v>7.7157073657180248</v>
      </c>
      <c r="K293" s="285">
        <f t="shared" si="95"/>
        <v>5.6508780788258388</v>
      </c>
      <c r="L293" s="285">
        <f t="shared" si="95"/>
        <v>3.386048791933653</v>
      </c>
      <c r="M293" s="285">
        <f>IF(E293=S$4,G293,IF(E293=T$4,H293,IF(E293=U$4,I293,IF(E293=V$4,J293,IF(E293=W$4,K293,L293)))))</f>
        <v>11.351463464709731</v>
      </c>
      <c r="N293" s="104">
        <f t="shared" si="91"/>
        <v>1.5967886821508293E-2</v>
      </c>
      <c r="O293" s="104">
        <f t="shared" si="92"/>
        <v>0.1458666119545321</v>
      </c>
      <c r="P293" s="287"/>
    </row>
    <row r="294" spans="1:16" x14ac:dyDescent="0.25">
      <c r="A294" s="104" t="s">
        <v>753</v>
      </c>
      <c r="B294" s="104" t="s">
        <v>4333</v>
      </c>
      <c r="C294" s="104"/>
      <c r="D294" s="104"/>
      <c r="E294" s="105"/>
      <c r="F294" s="104"/>
      <c r="G294" s="104"/>
      <c r="H294" s="104"/>
      <c r="I294" s="104"/>
      <c r="J294" s="104"/>
      <c r="K294" s="104"/>
      <c r="L294" s="104"/>
      <c r="M294" s="104">
        <v>11</v>
      </c>
      <c r="N294" s="104">
        <f t="shared" si="91"/>
        <v>1.6473855015570193E-2</v>
      </c>
      <c r="O294" s="104">
        <f t="shared" si="92"/>
        <v>0.1501586448093829</v>
      </c>
      <c r="P294" s="287"/>
    </row>
    <row r="295" spans="1:16" x14ac:dyDescent="0.25">
      <c r="A295" s="104" t="s">
        <v>755</v>
      </c>
      <c r="B295" s="104" t="s">
        <v>4327</v>
      </c>
      <c r="C295" s="104">
        <v>400</v>
      </c>
      <c r="D295" s="104">
        <v>0.10300130068238397</v>
      </c>
      <c r="E295" s="286">
        <v>2</v>
      </c>
      <c r="F295" s="285">
        <f t="shared" ref="F295:F302" si="96">IF(D295="&lt;0.2%",1/0.002,IF(D295="&gt;50%",1/0.5,1/D295))</f>
        <v>9.7086152638364425</v>
      </c>
      <c r="G295" s="285">
        <f t="shared" ref="G295:L302" si="97">IF($F295&lt;5,LINEST(S$5:S$6,$R$5:$R$6)*$F295+INTERCEPT(S$5:S$6,$R$5:$R$6),IF($F295&lt;10,LINEST(S$6:S$7,$R$6:$R$7)*$F295+INTERCEPT(S$6:S$7,$R$6:$R$7),IF($F295&lt;25,LINEST(S$7:S$8,$R$7:$R$8)*$F295+INTERCEPT(S$7:S$8,$R$7:$R$8),IF($F295&lt;50,LINEST(S$8:S$9,$R$8:$R$9)*$F295+INTERCEPT(S$8:S$9,$R$8:$R$9),IF($F295&lt;100,LINEST(S$9:S$10,$R$9:$R$10)*$F295+INTERCEPT(S$9:S$10,$R$9:$R$10),IF($F295&lt;200,LINEST(S$10:S$11,$R$10:$R$11)*$F295+INTERCEPT(S$10:S$11,$R$10:$R$11),IF($F295&lt;500,LINEST(S$11:S$12,$R$11:$R$12)*$F295+INTERCEPT(S$11:S$12,$R$11:$R$12),S$12)))))))</f>
        <v>5.012584579150932</v>
      </c>
      <c r="H295" s="285">
        <f t="shared" si="97"/>
        <v>9.9368245477484063</v>
      </c>
      <c r="I295" s="285">
        <f t="shared" si="97"/>
        <v>18.927956727415037</v>
      </c>
      <c r="J295" s="285">
        <f t="shared" si="97"/>
        <v>6.3659630213647613</v>
      </c>
      <c r="K295" s="285">
        <f t="shared" si="97"/>
        <v>4.8125845791509327</v>
      </c>
      <c r="L295" s="285">
        <f t="shared" si="97"/>
        <v>3.0592061369371017</v>
      </c>
      <c r="M295" s="285">
        <f t="shared" ref="M295:M302" si="98">IF(E295=S$4,G295,IF(E295=T$4,H295,IF(E295=U$4,I295,IF(E295=V$4,J295,IF(E295=W$4,K295,L295)))))</f>
        <v>9.9368245477484063</v>
      </c>
      <c r="N295" s="104">
        <f t="shared" si="91"/>
        <v>1.8220298944470081E-2</v>
      </c>
      <c r="O295" s="104">
        <f t="shared" si="92"/>
        <v>0.16482502497523455</v>
      </c>
      <c r="P295" s="287"/>
    </row>
    <row r="296" spans="1:16" x14ac:dyDescent="0.25">
      <c r="A296" s="104" t="s">
        <v>757</v>
      </c>
      <c r="B296" s="104" t="s">
        <v>4327</v>
      </c>
      <c r="C296" s="104">
        <v>28100</v>
      </c>
      <c r="D296" s="104">
        <v>1.6262142591051795E-2</v>
      </c>
      <c r="E296" s="286">
        <v>2</v>
      </c>
      <c r="F296" s="285">
        <f t="shared" si="96"/>
        <v>61.492512096791451</v>
      </c>
      <c r="G296" s="285">
        <f t="shared" si="97"/>
        <v>8.1838801935486636</v>
      </c>
      <c r="H296" s="285">
        <f t="shared" si="97"/>
        <v>16.213730435484493</v>
      </c>
      <c r="I296" s="285">
        <f t="shared" si="97"/>
        <v>59.371630443556157</v>
      </c>
      <c r="J296" s="285">
        <f t="shared" si="97"/>
        <v>13.15164058064599</v>
      </c>
      <c r="K296" s="285">
        <f t="shared" si="97"/>
        <v>8.7758202903229954</v>
      </c>
      <c r="L296" s="285">
        <f t="shared" si="97"/>
        <v>4.5919400967743318</v>
      </c>
      <c r="M296" s="285">
        <f t="shared" si="98"/>
        <v>16.213730435484493</v>
      </c>
      <c r="N296" s="104">
        <f t="shared" si="91"/>
        <v>1.1206298142105497E-2</v>
      </c>
      <c r="O296" s="104">
        <f t="shared" si="92"/>
        <v>0.10451118228005529</v>
      </c>
      <c r="P296" s="287"/>
    </row>
    <row r="297" spans="1:16" x14ac:dyDescent="0.25">
      <c r="A297" s="104" t="s">
        <v>759</v>
      </c>
      <c r="B297" s="104" t="s">
        <v>4327</v>
      </c>
      <c r="C297" s="104">
        <v>27900</v>
      </c>
      <c r="D297" s="104">
        <v>1.9816263418702802E-2</v>
      </c>
      <c r="E297" s="286">
        <v>2</v>
      </c>
      <c r="F297" s="285">
        <f t="shared" si="96"/>
        <v>50.463600471529325</v>
      </c>
      <c r="G297" s="285">
        <f t="shared" si="97"/>
        <v>8.0074176075444701</v>
      </c>
      <c r="H297" s="285">
        <f t="shared" si="97"/>
        <v>15.816689616975058</v>
      </c>
      <c r="I297" s="285">
        <f t="shared" si="97"/>
        <v>54.408620212188197</v>
      </c>
      <c r="J297" s="285">
        <f t="shared" si="97"/>
        <v>12.622252822633408</v>
      </c>
      <c r="K297" s="285">
        <f t="shared" si="97"/>
        <v>8.5111264113167042</v>
      </c>
      <c r="L297" s="285">
        <f t="shared" si="97"/>
        <v>4.503708803772235</v>
      </c>
      <c r="M297" s="285">
        <f t="shared" si="98"/>
        <v>15.816689616975058</v>
      </c>
      <c r="N297" s="104">
        <f t="shared" si="91"/>
        <v>1.1485984225218848E-2</v>
      </c>
      <c r="O297" s="104">
        <f t="shared" si="92"/>
        <v>0.10698911989372129</v>
      </c>
      <c r="P297" s="287"/>
    </row>
    <row r="298" spans="1:16" x14ac:dyDescent="0.25">
      <c r="A298" s="104" t="s">
        <v>762</v>
      </c>
      <c r="B298" s="104" t="s">
        <v>4327</v>
      </c>
      <c r="C298" s="104">
        <v>24500</v>
      </c>
      <c r="D298" s="104">
        <v>3.1355752868040217E-2</v>
      </c>
      <c r="E298" s="286">
        <v>2</v>
      </c>
      <c r="F298" s="285">
        <f t="shared" si="96"/>
        <v>31.892074293622329</v>
      </c>
      <c r="G298" s="285">
        <f t="shared" si="97"/>
        <v>7.2032512689193826</v>
      </c>
      <c r="H298" s="285">
        <f t="shared" si="97"/>
        <v>14.206502537838764</v>
      </c>
      <c r="I298" s="285">
        <f t="shared" si="97"/>
        <v>41.089861788582567</v>
      </c>
      <c r="J298" s="285">
        <f t="shared" si="97"/>
        <v>10.644344023711213</v>
      </c>
      <c r="K298" s="285">
        <f t="shared" si="97"/>
        <v>7.4135244576173394</v>
      </c>
      <c r="L298" s="285">
        <f t="shared" si="97"/>
        <v>4.0654097830469365</v>
      </c>
      <c r="M298" s="285">
        <f t="shared" si="98"/>
        <v>14.206502537838764</v>
      </c>
      <c r="N298" s="104">
        <f t="shared" si="91"/>
        <v>1.277947127339929E-2</v>
      </c>
      <c r="O298" s="104">
        <f t="shared" si="92"/>
        <v>0.11836915144036331</v>
      </c>
      <c r="P298" s="287"/>
    </row>
    <row r="299" spans="1:16" x14ac:dyDescent="0.25">
      <c r="A299" s="104" t="s">
        <v>764</v>
      </c>
      <c r="B299" s="104" t="s">
        <v>4327</v>
      </c>
      <c r="C299" s="104">
        <v>9180</v>
      </c>
      <c r="D299" s="104" t="s">
        <v>4372</v>
      </c>
      <c r="E299" s="286">
        <v>2</v>
      </c>
      <c r="F299" s="285">
        <f t="shared" si="96"/>
        <v>500</v>
      </c>
      <c r="G299" s="285">
        <f t="shared" si="97"/>
        <v>9.8000000000000007</v>
      </c>
      <c r="H299" s="285">
        <f t="shared" si="97"/>
        <v>20.100000000000001</v>
      </c>
      <c r="I299" s="285">
        <f t="shared" si="97"/>
        <v>128.5</v>
      </c>
      <c r="J299" s="285">
        <f t="shared" si="97"/>
        <v>19.399999999999999</v>
      </c>
      <c r="K299" s="285">
        <f t="shared" si="97"/>
        <v>11.8</v>
      </c>
      <c r="L299" s="285">
        <f t="shared" si="97"/>
        <v>5.5</v>
      </c>
      <c r="M299" s="285">
        <f t="shared" si="98"/>
        <v>20.100000000000001</v>
      </c>
      <c r="N299" s="104">
        <f t="shared" si="91"/>
        <v>9.049433855732536E-3</v>
      </c>
      <c r="O299" s="104">
        <f t="shared" si="92"/>
        <v>8.519363498204402E-2</v>
      </c>
      <c r="P299" s="287"/>
    </row>
    <row r="300" spans="1:16" x14ac:dyDescent="0.25">
      <c r="A300" s="104" t="s">
        <v>766</v>
      </c>
      <c r="B300" s="104" t="s">
        <v>4327</v>
      </c>
      <c r="C300" s="104">
        <v>304</v>
      </c>
      <c r="D300" s="104" t="s">
        <v>4372</v>
      </c>
      <c r="E300" s="286">
        <v>2</v>
      </c>
      <c r="F300" s="285">
        <f t="shared" si="96"/>
        <v>500</v>
      </c>
      <c r="G300" s="285">
        <f t="shared" si="97"/>
        <v>9.8000000000000007</v>
      </c>
      <c r="H300" s="285">
        <f t="shared" si="97"/>
        <v>20.100000000000001</v>
      </c>
      <c r="I300" s="285">
        <f t="shared" si="97"/>
        <v>128.5</v>
      </c>
      <c r="J300" s="285">
        <f t="shared" si="97"/>
        <v>19.399999999999999</v>
      </c>
      <c r="K300" s="285">
        <f t="shared" si="97"/>
        <v>11.8</v>
      </c>
      <c r="L300" s="285">
        <f t="shared" si="97"/>
        <v>5.5</v>
      </c>
      <c r="M300" s="285">
        <f t="shared" si="98"/>
        <v>20.100000000000001</v>
      </c>
      <c r="N300" s="104">
        <f t="shared" si="91"/>
        <v>9.049433855732536E-3</v>
      </c>
      <c r="O300" s="104">
        <f t="shared" si="92"/>
        <v>8.519363498204402E-2</v>
      </c>
      <c r="P300" s="287"/>
    </row>
    <row r="301" spans="1:16" x14ac:dyDescent="0.25">
      <c r="A301" s="104" t="s">
        <v>768</v>
      </c>
      <c r="B301" s="104" t="s">
        <v>4327</v>
      </c>
      <c r="C301" s="104">
        <v>9980</v>
      </c>
      <c r="D301" s="104" t="s">
        <v>4372</v>
      </c>
      <c r="E301" s="286">
        <v>2</v>
      </c>
      <c r="F301" s="285">
        <f t="shared" si="96"/>
        <v>500</v>
      </c>
      <c r="G301" s="285">
        <f t="shared" si="97"/>
        <v>9.8000000000000007</v>
      </c>
      <c r="H301" s="285">
        <f t="shared" si="97"/>
        <v>20.100000000000001</v>
      </c>
      <c r="I301" s="285">
        <f t="shared" si="97"/>
        <v>128.5</v>
      </c>
      <c r="J301" s="285">
        <f t="shared" si="97"/>
        <v>19.399999999999999</v>
      </c>
      <c r="K301" s="285">
        <f t="shared" si="97"/>
        <v>11.8</v>
      </c>
      <c r="L301" s="285">
        <f t="shared" si="97"/>
        <v>5.5</v>
      </c>
      <c r="M301" s="285">
        <f t="shared" si="98"/>
        <v>20.100000000000001</v>
      </c>
      <c r="N301" s="104">
        <f t="shared" si="91"/>
        <v>9.049433855732536E-3</v>
      </c>
      <c r="O301" s="104">
        <f t="shared" si="92"/>
        <v>8.519363498204402E-2</v>
      </c>
      <c r="P301" s="287"/>
    </row>
    <row r="302" spans="1:16" x14ac:dyDescent="0.25">
      <c r="A302" s="104" t="s">
        <v>770</v>
      </c>
      <c r="B302" s="104" t="s">
        <v>4327</v>
      </c>
      <c r="C302" s="104">
        <v>7800</v>
      </c>
      <c r="D302" s="104">
        <v>1.7797597585956521E-2</v>
      </c>
      <c r="E302" s="286">
        <v>2</v>
      </c>
      <c r="F302" s="285">
        <f t="shared" si="96"/>
        <v>56.187358724700346</v>
      </c>
      <c r="G302" s="285">
        <f t="shared" si="97"/>
        <v>8.0989977395952053</v>
      </c>
      <c r="H302" s="285">
        <f t="shared" si="97"/>
        <v>16.022744914089216</v>
      </c>
      <c r="I302" s="285">
        <f t="shared" si="97"/>
        <v>56.984311426115156</v>
      </c>
      <c r="J302" s="285">
        <f t="shared" si="97"/>
        <v>12.896993218785617</v>
      </c>
      <c r="K302" s="285">
        <f t="shared" si="97"/>
        <v>8.648496609392808</v>
      </c>
      <c r="L302" s="285">
        <f t="shared" si="97"/>
        <v>4.5494988697976027</v>
      </c>
      <c r="M302" s="285">
        <f t="shared" si="98"/>
        <v>16.022744914089216</v>
      </c>
      <c r="N302" s="104">
        <f t="shared" si="91"/>
        <v>1.1339113127017297E-2</v>
      </c>
      <c r="O302" s="104">
        <f t="shared" si="92"/>
        <v>0.1056886532715432</v>
      </c>
      <c r="P302" s="287"/>
    </row>
    <row r="303" spans="1:16" x14ac:dyDescent="0.25">
      <c r="A303" s="104" t="s">
        <v>774</v>
      </c>
      <c r="B303" s="104" t="s">
        <v>3585</v>
      </c>
      <c r="C303" s="104"/>
      <c r="D303" s="104"/>
      <c r="E303" s="105"/>
      <c r="F303" s="104"/>
      <c r="G303" s="104"/>
      <c r="H303" s="104"/>
      <c r="I303" s="104"/>
      <c r="J303" s="104"/>
      <c r="K303" s="104"/>
      <c r="L303" s="104"/>
      <c r="M303" s="104">
        <v>41</v>
      </c>
      <c r="N303" s="104">
        <f t="shared" si="91"/>
        <v>4.4467092698268207E-3</v>
      </c>
      <c r="O303" s="104">
        <f t="shared" si="92"/>
        <v>4.27136525963564E-2</v>
      </c>
      <c r="P303" s="287"/>
    </row>
    <row r="304" spans="1:16" x14ac:dyDescent="0.25">
      <c r="A304" s="104" t="s">
        <v>781</v>
      </c>
      <c r="B304" s="104" t="s">
        <v>4327</v>
      </c>
      <c r="C304" s="104">
        <v>364</v>
      </c>
      <c r="D304" s="104" t="s">
        <v>4373</v>
      </c>
      <c r="E304" s="286">
        <v>2</v>
      </c>
      <c r="F304" s="285">
        <f>IF(D304="&lt;0.2%",1/0.002,IF(D304="&gt;50%",1/0.5,1/D304))</f>
        <v>2</v>
      </c>
      <c r="G304" s="285">
        <f t="shared" ref="G304:L304" si="99">IF($F304&lt;5,LINEST(S$5:S$6,$R$5:$R$6)*$F304+INTERCEPT(S$5:S$6,$R$5:$R$6),IF($F304&lt;10,LINEST(S$6:S$7,$R$6:$R$7)*$F304+INTERCEPT(S$6:S$7,$R$6:$R$7),IF($F304&lt;25,LINEST(S$7:S$8,$R$7:$R$8)*$F304+INTERCEPT(S$7:S$8,$R$7:$R$8),IF($F304&lt;50,LINEST(S$8:S$9,$R$8:$R$9)*$F304+INTERCEPT(S$8:S$9,$R$8:$R$9),IF($F304&lt;100,LINEST(S$9:S$10,$R$9:$R$10)*$F304+INTERCEPT(S$9:S$10,$R$9:$R$10),IF($F304&lt;200,LINEST(S$10:S$11,$R$10:$R$11)*$F304+INTERCEPT(S$10:S$11,$R$10:$R$11),IF($F304&lt;500,LINEST(S$11:S$12,$R$11:$R$12)*$F304+INTERCEPT(S$11:S$12,$R$11:$R$12),S$12)))))))</f>
        <v>2.1</v>
      </c>
      <c r="H304" s="285">
        <f t="shared" si="99"/>
        <v>4.4000000000000004</v>
      </c>
      <c r="I304" s="285">
        <f t="shared" si="99"/>
        <v>5.4000000000000021</v>
      </c>
      <c r="J304" s="285">
        <f t="shared" si="99"/>
        <v>2.5</v>
      </c>
      <c r="K304" s="285">
        <f t="shared" si="99"/>
        <v>2.0000000000000009</v>
      </c>
      <c r="L304" s="285">
        <f t="shared" si="99"/>
        <v>1.9000000000000001</v>
      </c>
      <c r="M304" s="285">
        <f>IF(E304=S$4,G304,IF(E304=T$4,H304,IF(E304=U$4,I304,IF(E304=V$4,J304,IF(E304=W$4,K304,L304)))))</f>
        <v>4.4000000000000004</v>
      </c>
      <c r="N304" s="104">
        <f t="shared" si="91"/>
        <v>4.0677185246018155E-2</v>
      </c>
      <c r="O304" s="104">
        <f t="shared" si="92"/>
        <v>0.33419867894012623</v>
      </c>
      <c r="P304" s="287"/>
    </row>
    <row r="305" spans="1:16" x14ac:dyDescent="0.25">
      <c r="A305" s="104" t="s">
        <v>783</v>
      </c>
      <c r="B305" s="104" t="s">
        <v>4333</v>
      </c>
      <c r="C305" s="104"/>
      <c r="D305" s="104"/>
      <c r="E305" s="105"/>
      <c r="F305" s="104"/>
      <c r="G305" s="104"/>
      <c r="H305" s="104"/>
      <c r="I305" s="104"/>
      <c r="J305" s="104"/>
      <c r="K305" s="104"/>
      <c r="L305" s="104"/>
      <c r="M305" s="104">
        <v>14</v>
      </c>
      <c r="N305" s="104">
        <f t="shared" si="91"/>
        <v>1.2966743400683489E-2</v>
      </c>
      <c r="O305" s="104">
        <f t="shared" si="92"/>
        <v>0.12000592523546294</v>
      </c>
      <c r="P305" s="287"/>
    </row>
    <row r="306" spans="1:16" x14ac:dyDescent="0.25">
      <c r="A306" s="104" t="s">
        <v>785</v>
      </c>
      <c r="B306" s="104" t="s">
        <v>4327</v>
      </c>
      <c r="C306" s="104">
        <v>1790</v>
      </c>
      <c r="D306" s="104">
        <v>1.8902132310283946E-2</v>
      </c>
      <c r="E306" s="286">
        <v>2</v>
      </c>
      <c r="F306" s="285">
        <f>IF(D306="&lt;0.2%",1/0.002,IF(D306="&gt;50%",1/0.5,1/D306))</f>
        <v>52.9040842368846</v>
      </c>
      <c r="G306" s="285">
        <f t="shared" ref="G306:L306" si="100">IF($F306&lt;5,LINEST(S$5:S$6,$R$5:$R$6)*$F306+INTERCEPT(S$5:S$6,$R$5:$R$6),IF($F306&lt;10,LINEST(S$6:S$7,$R$6:$R$7)*$F306+INTERCEPT(S$6:S$7,$R$6:$R$7),IF($F306&lt;25,LINEST(S$7:S$8,$R$7:$R$8)*$F306+INTERCEPT(S$7:S$8,$R$7:$R$8),IF($F306&lt;50,LINEST(S$8:S$9,$R$8:$R$9)*$F306+INTERCEPT(S$8:S$9,$R$8:$R$9),IF($F306&lt;100,LINEST(S$9:S$10,$R$9:$R$10)*$F306+INTERCEPT(S$9:S$10,$R$9:$R$10),IF($F306&lt;200,LINEST(S$10:S$11,$R$10:$R$11)*$F306+INTERCEPT(S$10:S$11,$R$10:$R$11),IF($F306&lt;500,LINEST(S$11:S$12,$R$11:$R$12)*$F306+INTERCEPT(S$11:S$12,$R$11:$R$12),S$12)))))))</f>
        <v>8.0464653477901535</v>
      </c>
      <c r="H306" s="285">
        <f t="shared" si="100"/>
        <v>15.904547032527848</v>
      </c>
      <c r="I306" s="285">
        <f t="shared" si="100"/>
        <v>55.506837906598072</v>
      </c>
      <c r="J306" s="285">
        <f t="shared" si="100"/>
        <v>12.73939604337046</v>
      </c>
      <c r="K306" s="285">
        <f t="shared" si="100"/>
        <v>8.5696980216852303</v>
      </c>
      <c r="L306" s="285">
        <f t="shared" si="100"/>
        <v>4.5232326738950768</v>
      </c>
      <c r="M306" s="285">
        <f>IF(E306=S$4,G306,IF(E306=T$4,H306,IF(E306=U$4,I306,IF(E306=V$4,J306,IF(E306=W$4,K306,L306)))))</f>
        <v>15.904547032527848</v>
      </c>
      <c r="N306" s="104">
        <f t="shared" si="91"/>
        <v>1.1422898922300861E-2</v>
      </c>
      <c r="O306" s="104">
        <f t="shared" si="92"/>
        <v>0.1064307407706726</v>
      </c>
      <c r="P306" s="287"/>
    </row>
    <row r="307" spans="1:16" x14ac:dyDescent="0.25">
      <c r="A307" s="104" t="s">
        <v>787</v>
      </c>
      <c r="B307" s="104" t="s">
        <v>4333</v>
      </c>
      <c r="C307" s="104"/>
      <c r="D307" s="104"/>
      <c r="E307" s="105"/>
      <c r="F307" s="104"/>
      <c r="G307" s="104"/>
      <c r="H307" s="104"/>
      <c r="I307" s="104"/>
      <c r="J307" s="104"/>
      <c r="K307" s="104"/>
      <c r="L307" s="104"/>
      <c r="M307" s="104">
        <v>75</v>
      </c>
      <c r="N307" s="104">
        <f t="shared" si="91"/>
        <v>2.4333231486970419E-3</v>
      </c>
      <c r="O307" s="104">
        <f t="shared" si="92"/>
        <v>2.3581004692892704E-2</v>
      </c>
      <c r="P307" s="287"/>
    </row>
    <row r="308" spans="1:16" x14ac:dyDescent="0.25">
      <c r="A308" s="104" t="s">
        <v>789</v>
      </c>
      <c r="B308" s="104" t="s">
        <v>4327</v>
      </c>
      <c r="C308" s="104">
        <v>2600</v>
      </c>
      <c r="D308" s="104">
        <v>4.4833982583217857E-2</v>
      </c>
      <c r="E308" s="286">
        <v>2</v>
      </c>
      <c r="F308" s="285">
        <f>IF(D308="&lt;0.2%",1/0.002,IF(D308="&gt;50%",1/0.5,1/D308))</f>
        <v>22.304509713003224</v>
      </c>
      <c r="G308" s="285">
        <f t="shared" ref="G308:L309" si="101">IF($F308&lt;5,LINEST(S$5:S$6,$R$5:$R$6)*$F308+INTERCEPT(S$5:S$6,$R$5:$R$6),IF($F308&lt;10,LINEST(S$6:S$7,$R$6:$R$7)*$F308+INTERCEPT(S$6:S$7,$R$6:$R$7),IF($F308&lt;25,LINEST(S$7:S$8,$R$7:$R$8)*$F308+INTERCEPT(S$7:S$8,$R$7:$R$8),IF($F308&lt;50,LINEST(S$8:S$9,$R$8:$R$9)*$F308+INTERCEPT(S$8:S$9,$R$8:$R$9),IF($F308&lt;100,LINEST(S$9:S$10,$R$9:$R$10)*$F308+INTERCEPT(S$9:S$10,$R$9:$R$10),IF($F308&lt;200,LINEST(S$10:S$11,$R$10:$R$11)*$F308+INTERCEPT(S$10:S$11,$R$10:$R$11),IF($F308&lt;500,LINEST(S$11:S$12,$R$11:$R$12)*$F308+INTERCEPT(S$11:S$12,$R$11:$R$12),S$12)))))))</f>
        <v>6.5765411655603874</v>
      </c>
      <c r="H308" s="285">
        <f t="shared" si="101"/>
        <v>12.971052266367419</v>
      </c>
      <c r="I308" s="285">
        <f t="shared" si="101"/>
        <v>33.099020813810256</v>
      </c>
      <c r="J308" s="285">
        <f t="shared" si="101"/>
        <v>9.2890222016140633</v>
      </c>
      <c r="K308" s="285">
        <f t="shared" si="101"/>
        <v>6.6226313598204509</v>
      </c>
      <c r="L308" s="285">
        <f t="shared" si="101"/>
        <v>3.7562405180268383</v>
      </c>
      <c r="M308" s="285">
        <f>IF(E308=S$4,G308,IF(E308=T$4,H308,IF(E308=U$4,I308,IF(E308=V$4,J308,IF(E308=W$4,K308,L308)))))</f>
        <v>12.971052266367419</v>
      </c>
      <c r="N308" s="104">
        <f t="shared" si="91"/>
        <v>1.3988122654926327E-2</v>
      </c>
      <c r="O308" s="104">
        <f t="shared" si="92"/>
        <v>0.12888493880469598</v>
      </c>
      <c r="P308" s="287"/>
    </row>
    <row r="309" spans="1:16" x14ac:dyDescent="0.25">
      <c r="A309" s="104" t="s">
        <v>791</v>
      </c>
      <c r="B309" s="104" t="s">
        <v>4327</v>
      </c>
      <c r="C309" s="104">
        <v>736</v>
      </c>
      <c r="D309" s="104">
        <v>8.863106164212757E-2</v>
      </c>
      <c r="E309" s="286">
        <v>2</v>
      </c>
      <c r="F309" s="285">
        <f>IF(D309="&lt;0.2%",1/0.002,IF(D309="&gt;50%",1/0.5,1/D309))</f>
        <v>11.282726185067901</v>
      </c>
      <c r="G309" s="285">
        <f t="shared" si="101"/>
        <v>5.2539271422081475</v>
      </c>
      <c r="H309" s="285">
        <f t="shared" si="101"/>
        <v>10.399302776515844</v>
      </c>
      <c r="I309" s="285">
        <f t="shared" si="101"/>
        <v>20.828101819375593</v>
      </c>
      <c r="J309" s="285">
        <f t="shared" si="101"/>
        <v>6.7907512686153897</v>
      </c>
      <c r="K309" s="285">
        <f t="shared" si="101"/>
        <v>5.0795816659095063</v>
      </c>
      <c r="L309" s="285">
        <f t="shared" si="101"/>
        <v>3.1684120632036215</v>
      </c>
      <c r="M309" s="285">
        <f>IF(E309=S$4,G309,IF(E309=T$4,H309,IF(E309=U$4,I309,IF(E309=V$4,J309,IF(E309=W$4,K309,L309)))))</f>
        <v>10.399302776515844</v>
      </c>
      <c r="N309" s="104">
        <f t="shared" si="91"/>
        <v>1.7417103823051283E-2</v>
      </c>
      <c r="O309" s="104">
        <f t="shared" si="92"/>
        <v>0.15810837690104984</v>
      </c>
      <c r="P309" s="287"/>
    </row>
    <row r="310" spans="1:16" x14ac:dyDescent="0.25">
      <c r="A310" s="104" t="s">
        <v>793</v>
      </c>
      <c r="B310" s="104" t="s">
        <v>4333</v>
      </c>
      <c r="C310" s="104"/>
      <c r="D310" s="104"/>
      <c r="E310" s="105"/>
      <c r="F310" s="104"/>
      <c r="G310" s="104"/>
      <c r="H310" s="104"/>
      <c r="I310" s="104"/>
      <c r="J310" s="104"/>
      <c r="K310" s="104"/>
      <c r="L310" s="104"/>
      <c r="M310" s="104">
        <v>62</v>
      </c>
      <c r="N310" s="104">
        <f t="shared" si="91"/>
        <v>2.942784670019738E-3</v>
      </c>
      <c r="O310" s="104">
        <f t="shared" si="92"/>
        <v>2.8454445553302787E-2</v>
      </c>
      <c r="P310" s="287"/>
    </row>
    <row r="311" spans="1:16" x14ac:dyDescent="0.25">
      <c r="A311" s="104" t="s">
        <v>795</v>
      </c>
      <c r="B311" s="104" t="s">
        <v>3585</v>
      </c>
      <c r="C311" s="104"/>
      <c r="D311" s="104"/>
      <c r="E311" s="105"/>
      <c r="F311" s="104"/>
      <c r="G311" s="104"/>
      <c r="H311" s="104"/>
      <c r="I311" s="104"/>
      <c r="J311" s="104"/>
      <c r="K311" s="104"/>
      <c r="L311" s="104"/>
      <c r="M311" s="104">
        <v>16</v>
      </c>
      <c r="N311" s="104">
        <f t="shared" si="91"/>
        <v>1.1355140458131352E-2</v>
      </c>
      <c r="O311" s="104">
        <f t="shared" si="92"/>
        <v>0.1058306495014173</v>
      </c>
      <c r="P311" s="287"/>
    </row>
    <row r="312" spans="1:16" x14ac:dyDescent="0.25">
      <c r="A312" s="104" t="s">
        <v>800</v>
      </c>
      <c r="B312" s="104" t="s">
        <v>4327</v>
      </c>
      <c r="C312" s="104">
        <v>3210</v>
      </c>
      <c r="D312" s="104">
        <v>3.6160023998152033E-2</v>
      </c>
      <c r="E312" s="286">
        <v>2</v>
      </c>
      <c r="F312" s="285">
        <f>IF(D312="&lt;0.2%",1/0.002,IF(D312="&gt;50%",1/0.5,1/D312))</f>
        <v>27.654848903062266</v>
      </c>
      <c r="G312" s="285">
        <f t="shared" ref="G312:L314" si="102">IF($F312&lt;5,LINEST(S$5:S$6,$R$5:$R$6)*$F312+INTERCEPT(S$5:S$6,$R$5:$R$6),IF($F312&lt;10,LINEST(S$6:S$7,$R$6:$R$7)*$F312+INTERCEPT(S$6:S$7,$R$6:$R$7),IF($F312&lt;25,LINEST(S$7:S$8,$R$7:$R$8)*$F312+INTERCEPT(S$7:S$8,$R$7:$R$8),IF($F312&lt;50,LINEST(S$8:S$9,$R$8:$R$9)*$F312+INTERCEPT(S$8:S$9,$R$8:$R$9),IF($F312&lt;100,LINEST(S$9:S$10,$R$9:$R$10)*$F312+INTERCEPT(S$9:S$10,$R$9:$R$10),IF($F312&lt;200,LINEST(S$10:S$11,$R$10:$R$11)*$F312+INTERCEPT(S$10:S$11,$R$10:$R$11),IF($F312&lt;500,LINEST(S$11:S$12,$R$11:$R$12)*$F312+INTERCEPT(S$11:S$12,$R$11:$R$12),S$12)))))))</f>
        <v>7.01681335173474</v>
      </c>
      <c r="H312" s="285">
        <f t="shared" si="102"/>
        <v>13.833626703469477</v>
      </c>
      <c r="I312" s="285">
        <f t="shared" si="102"/>
        <v>38.022110605817083</v>
      </c>
      <c r="J312" s="285">
        <f t="shared" si="102"/>
        <v>10.186723681530726</v>
      </c>
      <c r="K312" s="285">
        <f t="shared" si="102"/>
        <v>7.1592909341837352</v>
      </c>
      <c r="L312" s="285">
        <f t="shared" si="102"/>
        <v>3.9637163736734946</v>
      </c>
      <c r="M312" s="285">
        <f>IF(E312=S$4,G312,IF(E312=T$4,H312,IF(E312=U$4,I312,IF(E312=V$4,J312,IF(E312=W$4,K312,L312)))))</f>
        <v>13.833626703469477</v>
      </c>
      <c r="N312" s="104">
        <f t="shared" si="91"/>
        <v>1.3121663302178233E-2</v>
      </c>
      <c r="O312" s="104">
        <f t="shared" si="92"/>
        <v>0.12135787518731567</v>
      </c>
      <c r="P312" s="287"/>
    </row>
    <row r="313" spans="1:16" x14ac:dyDescent="0.25">
      <c r="A313" s="104" t="s">
        <v>802</v>
      </c>
      <c r="B313" s="104" t="s">
        <v>4327</v>
      </c>
      <c r="C313" s="104">
        <v>286</v>
      </c>
      <c r="D313" s="104">
        <v>9.1818756802774723E-2</v>
      </c>
      <c r="E313" s="286">
        <v>2</v>
      </c>
      <c r="F313" s="285">
        <f>IF(D313="&lt;0.2%",1/0.002,IF(D313="&gt;50%",1/0.5,1/D313))</f>
        <v>10.891020907067873</v>
      </c>
      <c r="G313" s="285">
        <f t="shared" si="102"/>
        <v>5.2069225088481446</v>
      </c>
      <c r="H313" s="285">
        <f t="shared" si="102"/>
        <v>10.307904878315837</v>
      </c>
      <c r="I313" s="285">
        <f t="shared" si="102"/>
        <v>20.392003276535561</v>
      </c>
      <c r="J313" s="285">
        <f t="shared" si="102"/>
        <v>6.7019647389353842</v>
      </c>
      <c r="K313" s="285">
        <f t="shared" si="102"/>
        <v>5.0247429269895019</v>
      </c>
      <c r="L313" s="285">
        <f t="shared" si="102"/>
        <v>3.1475211150436202</v>
      </c>
      <c r="M313" s="285">
        <f>IF(E313=S$4,G313,IF(E313=T$4,H313,IF(E313=U$4,I313,IF(E313=V$4,J313,IF(E313=W$4,K313,L313)))))</f>
        <v>10.307904878315837</v>
      </c>
      <c r="N313" s="104">
        <f t="shared" si="91"/>
        <v>1.7570172712338294E-2</v>
      </c>
      <c r="O313" s="104">
        <f t="shared" si="92"/>
        <v>0.15939213027844212</v>
      </c>
      <c r="P313" s="287"/>
    </row>
    <row r="314" spans="1:16" x14ac:dyDescent="0.25">
      <c r="A314" s="104" t="s">
        <v>804</v>
      </c>
      <c r="B314" s="104" t="s">
        <v>4327</v>
      </c>
      <c r="C314" s="104">
        <v>345</v>
      </c>
      <c r="D314" s="104">
        <v>0.17696809309410858</v>
      </c>
      <c r="E314" s="286">
        <v>2</v>
      </c>
      <c r="F314" s="285">
        <f>IF(D314="&lt;0.2%",1/0.002,IF(D314="&gt;50%",1/0.5,1/D314))</f>
        <v>5.6507361441037691</v>
      </c>
      <c r="G314" s="285">
        <f t="shared" si="102"/>
        <v>3.7952208432311298</v>
      </c>
      <c r="H314" s="285">
        <f t="shared" si="102"/>
        <v>7.664412240698109</v>
      </c>
      <c r="I314" s="285">
        <f t="shared" si="102"/>
        <v>12.354192553448108</v>
      </c>
      <c r="J314" s="285">
        <f t="shared" si="102"/>
        <v>4.4993386262877326</v>
      </c>
      <c r="K314" s="285">
        <f t="shared" si="102"/>
        <v>3.5952208432311306</v>
      </c>
      <c r="L314" s="285">
        <f t="shared" si="102"/>
        <v>2.4911030601745274</v>
      </c>
      <c r="M314" s="285">
        <f>IF(E314=S$4,G314,IF(E314=T$4,H314,IF(E314=U$4,I314,IF(E314=V$4,J314,IF(E314=W$4,K314,L314)))))</f>
        <v>7.664412240698109</v>
      </c>
      <c r="N314" s="104">
        <f t="shared" si="91"/>
        <v>2.355833307247468E-2</v>
      </c>
      <c r="O314" s="104">
        <f t="shared" si="92"/>
        <v>0.20825492536114032</v>
      </c>
      <c r="P314" s="287"/>
    </row>
    <row r="315" spans="1:16" x14ac:dyDescent="0.25">
      <c r="A315" s="104" t="s">
        <v>806</v>
      </c>
      <c r="B315" s="104" t="s">
        <v>4333</v>
      </c>
      <c r="C315" s="104"/>
      <c r="D315" s="104"/>
      <c r="E315" s="105"/>
      <c r="F315" s="104"/>
      <c r="G315" s="104"/>
      <c r="H315" s="104"/>
      <c r="I315" s="104"/>
      <c r="J315" s="104"/>
      <c r="K315" s="104"/>
      <c r="L315" s="104"/>
      <c r="M315" s="104">
        <v>21</v>
      </c>
      <c r="N315" s="104">
        <f t="shared" si="91"/>
        <v>8.663285911275409E-3</v>
      </c>
      <c r="O315" s="104">
        <f t="shared" si="92"/>
        <v>8.1695952253656889E-2</v>
      </c>
      <c r="P315" s="287"/>
    </row>
    <row r="316" spans="1:16" x14ac:dyDescent="0.25">
      <c r="A316" s="104" t="s">
        <v>808</v>
      </c>
      <c r="B316" s="104" t="s">
        <v>4327</v>
      </c>
      <c r="C316" s="104">
        <v>1380</v>
      </c>
      <c r="D316" s="104">
        <v>2.1867984890069837E-2</v>
      </c>
      <c r="E316" s="286">
        <v>2</v>
      </c>
      <c r="F316" s="285">
        <f t="shared" ref="F316:F322" si="103">IF(D316="&lt;0.2%",1/0.002,IF(D316="&gt;50%",1/0.5,1/D316))</f>
        <v>45.728950565266572</v>
      </c>
      <c r="G316" s="285">
        <f t="shared" ref="G316:L322" si="104">IF($F316&lt;5,LINEST(S$5:S$6,$R$5:$R$6)*$F316+INTERCEPT(S$5:S$6,$R$5:$R$6),IF($F316&lt;10,LINEST(S$6:S$7,$R$6:$R$7)*$F316+INTERCEPT(S$6:S$7,$R$6:$R$7),IF($F316&lt;25,LINEST(S$7:S$8,$R$7:$R$8)*$F316+INTERCEPT(S$7:S$8,$R$7:$R$8),IF($F316&lt;50,LINEST(S$8:S$9,$R$8:$R$9)*$F316+INTERCEPT(S$8:S$9,$R$8:$R$9),IF($F316&lt;100,LINEST(S$9:S$10,$R$9:$R$10)*$F316+INTERCEPT(S$9:S$10,$R$9:$R$10),IF($F316&lt;200,LINEST(S$10:S$11,$R$10:$R$11)*$F316+INTERCEPT(S$10:S$11,$R$10:$R$11),IF($F316&lt;500,LINEST(S$11:S$12,$R$11:$R$12)*$F316+INTERCEPT(S$11:S$12,$R$11:$R$12),S$12)))))))</f>
        <v>7.812073824871729</v>
      </c>
      <c r="H316" s="285">
        <f t="shared" si="104"/>
        <v>15.424147649743457</v>
      </c>
      <c r="I316" s="285">
        <f t="shared" si="104"/>
        <v>51.107760209253001</v>
      </c>
      <c r="J316" s="285">
        <f t="shared" si="104"/>
        <v>12.138726661048789</v>
      </c>
      <c r="K316" s="285">
        <f t="shared" si="104"/>
        <v>8.2437370339159948</v>
      </c>
      <c r="L316" s="285">
        <f t="shared" si="104"/>
        <v>4.3974948135663983</v>
      </c>
      <c r="M316" s="285">
        <f t="shared" ref="M316:M322" si="105">IF(E316=S$4,G316,IF(E316=T$4,H316,IF(E316=U$4,I316,IF(E316=V$4,J316,IF(E316=W$4,K316,L316)))))</f>
        <v>15.424147649743457</v>
      </c>
      <c r="N316" s="104">
        <f t="shared" ref="N316:N347" si="106">1-BETAINV(0.833,M316-1+1,1,0,1)</f>
        <v>1.1776572639717209E-2</v>
      </c>
      <c r="O316" s="104">
        <f t="shared" ref="O316:O347" si="107">1-BETAINV(0.167,M316-1+1,1,0,1)</f>
        <v>0.10955712591999622</v>
      </c>
      <c r="P316" s="287"/>
    </row>
    <row r="317" spans="1:16" x14ac:dyDescent="0.25">
      <c r="A317" s="104" t="s">
        <v>810</v>
      </c>
      <c r="B317" s="104" t="s">
        <v>4327</v>
      </c>
      <c r="C317" s="104">
        <v>3110</v>
      </c>
      <c r="D317" s="104">
        <v>1.2157436158243223E-2</v>
      </c>
      <c r="E317" s="286">
        <v>2</v>
      </c>
      <c r="F317" s="285">
        <f t="shared" si="103"/>
        <v>82.254184762628626</v>
      </c>
      <c r="G317" s="285">
        <f t="shared" si="104"/>
        <v>8.5160669562020583</v>
      </c>
      <c r="H317" s="285">
        <f t="shared" si="104"/>
        <v>16.961150651454634</v>
      </c>
      <c r="I317" s="285">
        <f t="shared" si="104"/>
        <v>68.714383143182886</v>
      </c>
      <c r="J317" s="285">
        <f t="shared" si="104"/>
        <v>14.148200868606175</v>
      </c>
      <c r="K317" s="285">
        <f t="shared" si="104"/>
        <v>9.2741004343030866</v>
      </c>
      <c r="L317" s="285">
        <f t="shared" si="104"/>
        <v>4.7580334781010292</v>
      </c>
      <c r="M317" s="285">
        <f t="shared" si="105"/>
        <v>16.961150651454634</v>
      </c>
      <c r="N317" s="104">
        <f t="shared" si="106"/>
        <v>1.0715130111915716E-2</v>
      </c>
      <c r="O317" s="104">
        <f t="shared" si="107"/>
        <v>0.10014463062807122</v>
      </c>
      <c r="P317" s="287"/>
    </row>
    <row r="318" spans="1:16" x14ac:dyDescent="0.25">
      <c r="A318" s="104" t="s">
        <v>812</v>
      </c>
      <c r="B318" s="104" t="s">
        <v>4327</v>
      </c>
      <c r="C318" s="104">
        <v>1300</v>
      </c>
      <c r="D318" s="104">
        <v>0.42896161464058558</v>
      </c>
      <c r="E318" s="286">
        <v>2</v>
      </c>
      <c r="F318" s="285">
        <f t="shared" si="103"/>
        <v>2.3312109192750752</v>
      </c>
      <c r="G318" s="285">
        <f t="shared" si="104"/>
        <v>2.2656054596375377</v>
      </c>
      <c r="H318" s="285">
        <f t="shared" si="104"/>
        <v>4.720170555299239</v>
      </c>
      <c r="I318" s="285">
        <f t="shared" si="104"/>
        <v>6.0513814745743177</v>
      </c>
      <c r="J318" s="285">
        <f t="shared" si="104"/>
        <v>2.6876861875892093</v>
      </c>
      <c r="K318" s="285">
        <f t="shared" si="104"/>
        <v>2.1545650956617024</v>
      </c>
      <c r="L318" s="285">
        <f t="shared" si="104"/>
        <v>1.9552018198791794</v>
      </c>
      <c r="M318" s="285">
        <f t="shared" si="105"/>
        <v>4.720170555299239</v>
      </c>
      <c r="N318" s="104">
        <f t="shared" si="106"/>
        <v>3.7971124245471555E-2</v>
      </c>
      <c r="O318" s="104">
        <f t="shared" si="107"/>
        <v>0.31557283778867473</v>
      </c>
      <c r="P318" s="287"/>
    </row>
    <row r="319" spans="1:16" x14ac:dyDescent="0.25">
      <c r="A319" s="104" t="s">
        <v>814</v>
      </c>
      <c r="B319" s="104" t="s">
        <v>4327</v>
      </c>
      <c r="C319" s="104">
        <v>1410</v>
      </c>
      <c r="D319" s="104">
        <v>4.3244407933209954E-3</v>
      </c>
      <c r="E319" s="286">
        <v>2</v>
      </c>
      <c r="F319" s="285">
        <f t="shared" si="103"/>
        <v>231.24377180616699</v>
      </c>
      <c r="G319" s="285">
        <f t="shared" si="104"/>
        <v>9.4416583624082246</v>
      </c>
      <c r="H319" s="285">
        <f t="shared" si="104"/>
        <v>19.024975087224668</v>
      </c>
      <c r="I319" s="285">
        <f t="shared" si="104"/>
        <v>103.68484159676943</v>
      </c>
      <c r="J319" s="285">
        <f t="shared" si="104"/>
        <v>17.33953558384728</v>
      </c>
      <c r="K319" s="285">
        <f t="shared" si="104"/>
        <v>10.904145906020558</v>
      </c>
      <c r="L319" s="285">
        <f t="shared" si="104"/>
        <v>5.2312437718061666</v>
      </c>
      <c r="M319" s="285">
        <f t="shared" si="105"/>
        <v>19.024975087224668</v>
      </c>
      <c r="N319" s="104">
        <f t="shared" si="106"/>
        <v>9.5583295816824565E-3</v>
      </c>
      <c r="O319" s="104">
        <f t="shared" si="107"/>
        <v>8.9784881346722356E-2</v>
      </c>
      <c r="P319" s="287"/>
    </row>
    <row r="320" spans="1:16" x14ac:dyDescent="0.25">
      <c r="A320" s="104" t="s">
        <v>816</v>
      </c>
      <c r="B320" s="104" t="s">
        <v>4327</v>
      </c>
      <c r="C320" s="104">
        <v>4770</v>
      </c>
      <c r="D320" s="104">
        <v>0.10957737816843847</v>
      </c>
      <c r="E320" s="286">
        <v>2</v>
      </c>
      <c r="F320" s="285">
        <f t="shared" si="103"/>
        <v>9.1259712243053972</v>
      </c>
      <c r="G320" s="285">
        <f t="shared" si="104"/>
        <v>4.8377913672916186</v>
      </c>
      <c r="H320" s="285">
        <f t="shared" si="104"/>
        <v>9.6105438856110208</v>
      </c>
      <c r="I320" s="285">
        <f t="shared" si="104"/>
        <v>17.984073383374742</v>
      </c>
      <c r="J320" s="285">
        <f t="shared" si="104"/>
        <v>6.0979467631804809</v>
      </c>
      <c r="K320" s="285">
        <f t="shared" si="104"/>
        <v>4.6377913672916193</v>
      </c>
      <c r="L320" s="285">
        <f t="shared" si="104"/>
        <v>2.9776359714027554</v>
      </c>
      <c r="M320" s="285">
        <f t="shared" si="105"/>
        <v>9.6105438856110208</v>
      </c>
      <c r="N320" s="104">
        <f t="shared" si="106"/>
        <v>1.8833021992609611E-2</v>
      </c>
      <c r="O320" s="104">
        <f t="shared" si="107"/>
        <v>0.16991647179182789</v>
      </c>
      <c r="P320" s="287"/>
    </row>
    <row r="321" spans="1:16" x14ac:dyDescent="0.25">
      <c r="A321" s="104" t="s">
        <v>818</v>
      </c>
      <c r="B321" s="104" t="s">
        <v>4327</v>
      </c>
      <c r="C321" s="104">
        <v>3530</v>
      </c>
      <c r="D321" s="104" t="s">
        <v>4372</v>
      </c>
      <c r="E321" s="286">
        <v>2</v>
      </c>
      <c r="F321" s="285">
        <f t="shared" si="103"/>
        <v>500</v>
      </c>
      <c r="G321" s="285">
        <f t="shared" si="104"/>
        <v>9.8000000000000007</v>
      </c>
      <c r="H321" s="285">
        <f t="shared" si="104"/>
        <v>20.100000000000001</v>
      </c>
      <c r="I321" s="285">
        <f t="shared" si="104"/>
        <v>128.5</v>
      </c>
      <c r="J321" s="285">
        <f t="shared" si="104"/>
        <v>19.399999999999999</v>
      </c>
      <c r="K321" s="285">
        <f t="shared" si="104"/>
        <v>11.8</v>
      </c>
      <c r="L321" s="285">
        <f t="shared" si="104"/>
        <v>5.5</v>
      </c>
      <c r="M321" s="285">
        <f t="shared" si="105"/>
        <v>20.100000000000001</v>
      </c>
      <c r="N321" s="104">
        <f t="shared" si="106"/>
        <v>9.049433855732536E-3</v>
      </c>
      <c r="O321" s="104">
        <f t="shared" si="107"/>
        <v>8.519363498204402E-2</v>
      </c>
      <c r="P321" s="287"/>
    </row>
    <row r="322" spans="1:16" x14ac:dyDescent="0.25">
      <c r="A322" s="104" t="s">
        <v>820</v>
      </c>
      <c r="B322" s="104" t="s">
        <v>4327</v>
      </c>
      <c r="C322" s="104">
        <v>2550</v>
      </c>
      <c r="D322" s="104" t="s">
        <v>4372</v>
      </c>
      <c r="E322" s="286">
        <v>2</v>
      </c>
      <c r="F322" s="285">
        <f t="shared" si="103"/>
        <v>500</v>
      </c>
      <c r="G322" s="285">
        <f t="shared" si="104"/>
        <v>9.8000000000000007</v>
      </c>
      <c r="H322" s="285">
        <f t="shared" si="104"/>
        <v>20.100000000000001</v>
      </c>
      <c r="I322" s="285">
        <f t="shared" si="104"/>
        <v>128.5</v>
      </c>
      <c r="J322" s="285">
        <f t="shared" si="104"/>
        <v>19.399999999999999</v>
      </c>
      <c r="K322" s="285">
        <f t="shared" si="104"/>
        <v>11.8</v>
      </c>
      <c r="L322" s="285">
        <f t="shared" si="104"/>
        <v>5.5</v>
      </c>
      <c r="M322" s="285">
        <f t="shared" si="105"/>
        <v>20.100000000000001</v>
      </c>
      <c r="N322" s="104">
        <f t="shared" si="106"/>
        <v>9.049433855732536E-3</v>
      </c>
      <c r="O322" s="104">
        <f t="shared" si="107"/>
        <v>8.519363498204402E-2</v>
      </c>
      <c r="P322" s="287"/>
    </row>
    <row r="323" spans="1:16" x14ac:dyDescent="0.25">
      <c r="A323" s="104" t="s">
        <v>824</v>
      </c>
      <c r="B323" s="104" t="s">
        <v>3585</v>
      </c>
      <c r="C323" s="104"/>
      <c r="D323" s="104"/>
      <c r="E323" s="105"/>
      <c r="F323" s="104"/>
      <c r="G323" s="104"/>
      <c r="H323" s="104"/>
      <c r="I323" s="104"/>
      <c r="J323" s="104"/>
      <c r="K323" s="104"/>
      <c r="L323" s="104"/>
      <c r="M323" s="104">
        <v>61</v>
      </c>
      <c r="N323" s="104">
        <f t="shared" si="106"/>
        <v>2.9909548248275852E-3</v>
      </c>
      <c r="O323" s="104">
        <f t="shared" si="107"/>
        <v>2.8914102725584923E-2</v>
      </c>
      <c r="P323" s="287"/>
    </row>
    <row r="324" spans="1:16" x14ac:dyDescent="0.25">
      <c r="A324" s="104" t="s">
        <v>829</v>
      </c>
      <c r="B324" s="104" t="s">
        <v>4327</v>
      </c>
      <c r="C324" s="104">
        <v>81</v>
      </c>
      <c r="D324" s="104">
        <v>6.5625540800639806E-3</v>
      </c>
      <c r="E324" s="286">
        <v>2</v>
      </c>
      <c r="F324" s="285">
        <f>IF(D324="&lt;0.2%",1/0.002,IF(D324="&gt;50%",1/0.5,1/D324))</f>
        <v>152.37969665466753</v>
      </c>
      <c r="G324" s="285">
        <f t="shared" ref="G324:L324" si="108">IF($F324&lt;5,LINEST(S$5:S$6,$R$5:$R$6)*$F324+INTERCEPT(S$5:S$6,$R$5:$R$6),IF($F324&lt;10,LINEST(S$6:S$7,$R$6:$R$7)*$F324+INTERCEPT(S$6:S$7,$R$6:$R$7),IF($F324&lt;25,LINEST(S$7:S$8,$R$7:$R$8)*$F324+INTERCEPT(S$7:S$8,$R$7:$R$8),IF($F324&lt;50,LINEST(S$8:S$9,$R$8:$R$9)*$F324+INTERCEPT(S$8:S$9,$R$8:$R$9),IF($F324&lt;100,LINEST(S$9:S$10,$R$9:$R$10)*$F324+INTERCEPT(S$9:S$10,$R$9:$R$10),IF($F324&lt;200,LINEST(S$10:S$11,$R$10:$R$11)*$F324+INTERCEPT(S$10:S$11,$R$10:$R$11),IF($F324&lt;500,LINEST(S$11:S$12,$R$11:$R$12)*$F324+INTERCEPT(S$11:S$12,$R$11:$R$12),S$12)))))))</f>
        <v>9.1142781799280073</v>
      </c>
      <c r="H324" s="285">
        <f t="shared" si="108"/>
        <v>18.280936056510679</v>
      </c>
      <c r="I324" s="285">
        <f t="shared" si="108"/>
        <v>89.323506893774891</v>
      </c>
      <c r="J324" s="285">
        <f t="shared" si="108"/>
        <v>16.099973629748021</v>
      </c>
      <c r="K324" s="285">
        <f t="shared" si="108"/>
        <v>10.276176663201344</v>
      </c>
      <c r="L324" s="285">
        <f t="shared" si="108"/>
        <v>5.0571390899640036</v>
      </c>
      <c r="M324" s="285">
        <f>IF(E324=S$4,G324,IF(E324=T$4,H324,IF(E324=U$4,I324,IF(E324=V$4,J324,IF(E324=W$4,K324,L324)))))</f>
        <v>18.280936056510679</v>
      </c>
      <c r="N324" s="104">
        <f t="shared" si="106"/>
        <v>9.9454153402640522E-3</v>
      </c>
      <c r="O324" s="104">
        <f t="shared" si="107"/>
        <v>9.3263295035041827E-2</v>
      </c>
      <c r="P324" s="287"/>
    </row>
    <row r="325" spans="1:16" x14ac:dyDescent="0.25">
      <c r="A325" s="104" t="s">
        <v>831</v>
      </c>
      <c r="B325" s="104" t="s">
        <v>4333</v>
      </c>
      <c r="C325" s="104"/>
      <c r="D325" s="104"/>
      <c r="E325" s="105"/>
      <c r="F325" s="104"/>
      <c r="G325" s="104"/>
      <c r="H325" s="104"/>
      <c r="I325" s="104"/>
      <c r="J325" s="104"/>
      <c r="K325" s="104"/>
      <c r="L325" s="104"/>
      <c r="M325" s="104">
        <v>50</v>
      </c>
      <c r="N325" s="104">
        <f t="shared" si="106"/>
        <v>3.6477634236521395E-3</v>
      </c>
      <c r="O325" s="104">
        <f t="shared" si="107"/>
        <v>3.5162156253373378E-2</v>
      </c>
      <c r="P325" s="287"/>
    </row>
    <row r="326" spans="1:16" x14ac:dyDescent="0.25">
      <c r="A326" s="104" t="s">
        <v>835</v>
      </c>
      <c r="B326" s="104" t="s">
        <v>4327</v>
      </c>
      <c r="C326" s="104">
        <v>300</v>
      </c>
      <c r="D326" s="104">
        <v>0.117295635771582</v>
      </c>
      <c r="E326" s="286">
        <v>2</v>
      </c>
      <c r="F326" s="285">
        <f>IF(D326="&lt;0.2%",1/0.002,IF(D326="&gt;50%",1/0.5,1/D326))</f>
        <v>8.5254663860415913</v>
      </c>
      <c r="G326" s="285">
        <f t="shared" ref="G326:L326" si="109">IF($F326&lt;5,LINEST(S$5:S$6,$R$5:$R$6)*$F326+INTERCEPT(S$5:S$6,$R$5:$R$6),IF($F326&lt;10,LINEST(S$6:S$7,$R$6:$R$7)*$F326+INTERCEPT(S$6:S$7,$R$6:$R$7),IF($F326&lt;25,LINEST(S$7:S$8,$R$7:$R$8)*$F326+INTERCEPT(S$7:S$8,$R$7:$R$8),IF($F326&lt;50,LINEST(S$8:S$9,$R$8:$R$9)*$F326+INTERCEPT(S$8:S$9,$R$8:$R$9),IF($F326&lt;100,LINEST(S$9:S$10,$R$9:$R$10)*$F326+INTERCEPT(S$9:S$10,$R$9:$R$10),IF($F326&lt;200,LINEST(S$10:S$11,$R$10:$R$11)*$F326+INTERCEPT(S$10:S$11,$R$10:$R$11),IF($F326&lt;500,LINEST(S$11:S$12,$R$11:$R$12)*$F326+INTERCEPT(S$11:S$12,$R$11:$R$12),S$12)))))))</f>
        <v>4.6576399158124762</v>
      </c>
      <c r="H326" s="285">
        <f t="shared" si="109"/>
        <v>9.2742611761832894</v>
      </c>
      <c r="I326" s="285">
        <f t="shared" si="109"/>
        <v>17.011255545387378</v>
      </c>
      <c r="J326" s="285">
        <f t="shared" si="109"/>
        <v>5.8217145375791297</v>
      </c>
      <c r="K326" s="285">
        <f t="shared" si="109"/>
        <v>4.4576399158124769</v>
      </c>
      <c r="L326" s="285">
        <f t="shared" si="109"/>
        <v>2.893565294045823</v>
      </c>
      <c r="M326" s="285">
        <f>IF(E326=S$4,G326,IF(E326=T$4,H326,IF(E326=U$4,I326,IF(E326=V$4,J326,IF(E326=W$4,K326,L326)))))</f>
        <v>9.2742611761832894</v>
      </c>
      <c r="N326" s="104">
        <f t="shared" si="106"/>
        <v>1.9509199092611507E-2</v>
      </c>
      <c r="O326" s="104">
        <f t="shared" si="107"/>
        <v>0.17550282911303616</v>
      </c>
      <c r="P326" s="287"/>
    </row>
    <row r="327" spans="1:16" x14ac:dyDescent="0.25">
      <c r="A327" s="104" t="s">
        <v>837</v>
      </c>
      <c r="B327" s="104" t="s">
        <v>4333</v>
      </c>
      <c r="C327" s="104"/>
      <c r="D327" s="104"/>
      <c r="E327" s="105"/>
      <c r="F327" s="104"/>
      <c r="G327" s="104"/>
      <c r="H327" s="104"/>
      <c r="I327" s="104"/>
      <c r="J327" s="104"/>
      <c r="K327" s="104"/>
      <c r="L327" s="104"/>
      <c r="M327" s="104">
        <v>49</v>
      </c>
      <c r="N327" s="104">
        <f t="shared" si="106"/>
        <v>3.7220688615385855E-3</v>
      </c>
      <c r="O327" s="104">
        <f t="shared" si="107"/>
        <v>3.586672727803486E-2</v>
      </c>
      <c r="P327" s="287"/>
    </row>
    <row r="328" spans="1:16" x14ac:dyDescent="0.25">
      <c r="A328" s="104" t="s">
        <v>839</v>
      </c>
      <c r="B328" s="104" t="s">
        <v>3585</v>
      </c>
      <c r="C328" s="104"/>
      <c r="D328" s="104"/>
      <c r="E328" s="105"/>
      <c r="F328" s="104"/>
      <c r="G328" s="104"/>
      <c r="H328" s="104"/>
      <c r="I328" s="104"/>
      <c r="J328" s="104"/>
      <c r="K328" s="104"/>
      <c r="L328" s="104"/>
      <c r="M328" s="104">
        <v>10</v>
      </c>
      <c r="N328" s="104">
        <f t="shared" si="106"/>
        <v>1.8106239831579218E-2</v>
      </c>
      <c r="O328" s="104">
        <f t="shared" si="107"/>
        <v>0.16387415644390924</v>
      </c>
      <c r="P328" s="287"/>
    </row>
    <row r="329" spans="1:16" x14ac:dyDescent="0.25">
      <c r="A329" s="104" t="s">
        <v>843</v>
      </c>
      <c r="B329" s="104" t="s">
        <v>3585</v>
      </c>
      <c r="C329" s="104"/>
      <c r="D329" s="104"/>
      <c r="E329" s="105"/>
      <c r="F329" s="104"/>
      <c r="G329" s="104"/>
      <c r="H329" s="104"/>
      <c r="I329" s="104"/>
      <c r="J329" s="104"/>
      <c r="K329" s="104"/>
      <c r="L329" s="104"/>
      <c r="M329" s="104">
        <v>10</v>
      </c>
      <c r="N329" s="104">
        <f t="shared" si="106"/>
        <v>1.8106239831579218E-2</v>
      </c>
      <c r="O329" s="104">
        <f t="shared" si="107"/>
        <v>0.16387415644390924</v>
      </c>
      <c r="P329" s="287"/>
    </row>
    <row r="330" spans="1:16" x14ac:dyDescent="0.25">
      <c r="A330" s="104" t="s">
        <v>845</v>
      </c>
      <c r="B330" s="104" t="s">
        <v>4333</v>
      </c>
      <c r="C330" s="104"/>
      <c r="D330" s="104"/>
      <c r="E330" s="105"/>
      <c r="F330" s="104"/>
      <c r="G330" s="104"/>
      <c r="H330" s="104"/>
      <c r="I330" s="104"/>
      <c r="J330" s="104"/>
      <c r="K330" s="104"/>
      <c r="L330" s="104"/>
      <c r="M330" s="104">
        <v>41</v>
      </c>
      <c r="N330" s="104">
        <f t="shared" si="106"/>
        <v>4.4467092698268207E-3</v>
      </c>
      <c r="O330" s="104">
        <f t="shared" si="107"/>
        <v>4.27136525963564E-2</v>
      </c>
      <c r="P330" s="287"/>
    </row>
    <row r="331" spans="1:16" x14ac:dyDescent="0.25">
      <c r="A331" s="104" t="s">
        <v>847</v>
      </c>
      <c r="B331" s="104" t="s">
        <v>4333</v>
      </c>
      <c r="C331" s="104"/>
      <c r="D331" s="104"/>
      <c r="E331" s="105"/>
      <c r="F331" s="104"/>
      <c r="G331" s="104"/>
      <c r="H331" s="104"/>
      <c r="I331" s="104"/>
      <c r="J331" s="104"/>
      <c r="K331" s="104"/>
      <c r="L331" s="104"/>
      <c r="M331" s="104">
        <v>43</v>
      </c>
      <c r="N331" s="104">
        <f t="shared" si="106"/>
        <v>4.2403247189145565E-3</v>
      </c>
      <c r="O331" s="104">
        <f t="shared" si="107"/>
        <v>4.076804316212268E-2</v>
      </c>
      <c r="P331" s="287"/>
    </row>
    <row r="332" spans="1:16" x14ac:dyDescent="0.25">
      <c r="A332" s="104" t="s">
        <v>849</v>
      </c>
      <c r="B332" s="104" t="s">
        <v>4333</v>
      </c>
      <c r="C332" s="104"/>
      <c r="D332" s="104"/>
      <c r="E332" s="105"/>
      <c r="F332" s="104"/>
      <c r="G332" s="104"/>
      <c r="H332" s="104"/>
      <c r="I332" s="104"/>
      <c r="J332" s="104"/>
      <c r="K332" s="104"/>
      <c r="L332" s="104"/>
      <c r="M332" s="104">
        <v>55</v>
      </c>
      <c r="N332" s="104">
        <f t="shared" si="106"/>
        <v>3.3166991397594048E-3</v>
      </c>
      <c r="O332" s="104">
        <f t="shared" si="107"/>
        <v>3.2017352085042527E-2</v>
      </c>
      <c r="P332" s="287"/>
    </row>
    <row r="333" spans="1:16" x14ac:dyDescent="0.25">
      <c r="A333" s="104" t="s">
        <v>853</v>
      </c>
      <c r="B333" s="104" t="s">
        <v>4327</v>
      </c>
      <c r="C333" s="104">
        <v>268</v>
      </c>
      <c r="D333" s="104">
        <v>7.1681323683133916E-2</v>
      </c>
      <c r="E333" s="286">
        <v>2</v>
      </c>
      <c r="F333" s="285">
        <f>IF(D333="&lt;0.2%",1/0.002,IF(D333="&gt;50%",1/0.5,1/D333))</f>
        <v>13.950635236878203</v>
      </c>
      <c r="G333" s="285">
        <f t="shared" ref="G333:L333" si="110">IF($F333&lt;5,LINEST(S$5:S$6,$R$5:$R$6)*$F333+INTERCEPT(S$5:S$6,$R$5:$R$6),IF($F333&lt;10,LINEST(S$6:S$7,$R$6:$R$7)*$F333+INTERCEPT(S$6:S$7,$R$6:$R$7),IF($F333&lt;25,LINEST(S$7:S$8,$R$7:$R$8)*$F333+INTERCEPT(S$7:S$8,$R$7:$R$8),IF($F333&lt;50,LINEST(S$8:S$9,$R$8:$R$9)*$F333+INTERCEPT(S$8:S$9,$R$8:$R$9),IF($F333&lt;100,LINEST(S$9:S$10,$R$9:$R$10)*$F333+INTERCEPT(S$9:S$10,$R$9:$R$10),IF($F333&lt;200,LINEST(S$10:S$11,$R$10:$R$11)*$F333+INTERCEPT(S$10:S$11,$R$10:$R$11),IF($F333&lt;500,LINEST(S$11:S$12,$R$11:$R$12)*$F333+INTERCEPT(S$11:S$12,$R$11:$R$12),S$12)))))))</f>
        <v>5.5740762284253842</v>
      </c>
      <c r="H333" s="285">
        <f t="shared" si="110"/>
        <v>11.021814888604915</v>
      </c>
      <c r="I333" s="285">
        <f t="shared" si="110"/>
        <v>23.798373897057729</v>
      </c>
      <c r="J333" s="285">
        <f t="shared" si="110"/>
        <v>7.395477320359058</v>
      </c>
      <c r="K333" s="285">
        <f t="shared" si="110"/>
        <v>5.453088933162948</v>
      </c>
      <c r="L333" s="285">
        <f t="shared" si="110"/>
        <v>3.3107005459668377</v>
      </c>
      <c r="M333" s="285">
        <f>IF(E333=S$4,G333,IF(E333=T$4,H333,IF(E333=U$4,I333,IF(E333=V$4,J333,IF(E333=W$4,K333,L333)))))</f>
        <v>11.021814888604915</v>
      </c>
      <c r="N333" s="104">
        <f t="shared" si="106"/>
        <v>1.6441518722880577E-2</v>
      </c>
      <c r="O333" s="104">
        <f t="shared" si="107"/>
        <v>0.14988492253052743</v>
      </c>
      <c r="P333" s="287"/>
    </row>
    <row r="334" spans="1:16" x14ac:dyDescent="0.25">
      <c r="A334" s="104" t="s">
        <v>855</v>
      </c>
      <c r="B334" s="104" t="s">
        <v>4333</v>
      </c>
      <c r="C334" s="104"/>
      <c r="D334" s="104"/>
      <c r="E334" s="105"/>
      <c r="F334" s="104"/>
      <c r="G334" s="104"/>
      <c r="H334" s="104"/>
      <c r="I334" s="104"/>
      <c r="J334" s="104"/>
      <c r="K334" s="104"/>
      <c r="L334" s="104"/>
      <c r="M334" s="104">
        <v>29</v>
      </c>
      <c r="N334" s="104">
        <f t="shared" si="106"/>
        <v>6.2809380201114262E-3</v>
      </c>
      <c r="O334" s="104">
        <f t="shared" si="107"/>
        <v>5.9850066430556792E-2</v>
      </c>
      <c r="P334" s="287"/>
    </row>
    <row r="335" spans="1:16" x14ac:dyDescent="0.25">
      <c r="A335" s="104" t="s">
        <v>857</v>
      </c>
      <c r="B335" s="104" t="s">
        <v>4327</v>
      </c>
      <c r="C335" s="104">
        <v>243</v>
      </c>
      <c r="D335" s="104" t="s">
        <v>4373</v>
      </c>
      <c r="E335" s="286">
        <v>2</v>
      </c>
      <c r="F335" s="285">
        <f t="shared" ref="F335:F340" si="111">IF(D335="&lt;0.2%",1/0.002,IF(D335="&gt;50%",1/0.5,1/D335))</f>
        <v>2</v>
      </c>
      <c r="G335" s="285">
        <f t="shared" ref="G335:L340" si="112">IF($F335&lt;5,LINEST(S$5:S$6,$R$5:$R$6)*$F335+INTERCEPT(S$5:S$6,$R$5:$R$6),IF($F335&lt;10,LINEST(S$6:S$7,$R$6:$R$7)*$F335+INTERCEPT(S$6:S$7,$R$6:$R$7),IF($F335&lt;25,LINEST(S$7:S$8,$R$7:$R$8)*$F335+INTERCEPT(S$7:S$8,$R$7:$R$8),IF($F335&lt;50,LINEST(S$8:S$9,$R$8:$R$9)*$F335+INTERCEPT(S$8:S$9,$R$8:$R$9),IF($F335&lt;100,LINEST(S$9:S$10,$R$9:$R$10)*$F335+INTERCEPT(S$9:S$10,$R$9:$R$10),IF($F335&lt;200,LINEST(S$10:S$11,$R$10:$R$11)*$F335+INTERCEPT(S$10:S$11,$R$10:$R$11),IF($F335&lt;500,LINEST(S$11:S$12,$R$11:$R$12)*$F335+INTERCEPT(S$11:S$12,$R$11:$R$12),S$12)))))))</f>
        <v>2.1</v>
      </c>
      <c r="H335" s="285">
        <f t="shared" si="112"/>
        <v>4.4000000000000004</v>
      </c>
      <c r="I335" s="285">
        <f t="shared" si="112"/>
        <v>5.4000000000000021</v>
      </c>
      <c r="J335" s="285">
        <f t="shared" si="112"/>
        <v>2.5</v>
      </c>
      <c r="K335" s="285">
        <f t="shared" si="112"/>
        <v>2.0000000000000009</v>
      </c>
      <c r="L335" s="285">
        <f t="shared" si="112"/>
        <v>1.9000000000000001</v>
      </c>
      <c r="M335" s="285">
        <f t="shared" ref="M335:M340" si="113">IF(E335=S$4,G335,IF(E335=T$4,H335,IF(E335=U$4,I335,IF(E335=V$4,J335,IF(E335=W$4,K335,L335)))))</f>
        <v>4.4000000000000004</v>
      </c>
      <c r="N335" s="104">
        <f t="shared" si="106"/>
        <v>4.0677185246018155E-2</v>
      </c>
      <c r="O335" s="104">
        <f t="shared" si="107"/>
        <v>0.33419867894012623</v>
      </c>
      <c r="P335" s="287"/>
    </row>
    <row r="336" spans="1:16" x14ac:dyDescent="0.25">
      <c r="A336" s="104" t="s">
        <v>860</v>
      </c>
      <c r="B336" s="104" t="s">
        <v>4327</v>
      </c>
      <c r="C336" s="104">
        <v>460</v>
      </c>
      <c r="D336" s="104">
        <v>0.24418450346118037</v>
      </c>
      <c r="E336" s="286">
        <v>2</v>
      </c>
      <c r="F336" s="285">
        <f t="shared" si="111"/>
        <v>4.0952639738621937</v>
      </c>
      <c r="G336" s="285">
        <f t="shared" si="112"/>
        <v>3.1476319869310969</v>
      </c>
      <c r="H336" s="285">
        <f t="shared" si="112"/>
        <v>6.4254218414001203</v>
      </c>
      <c r="I336" s="285">
        <f t="shared" si="112"/>
        <v>9.5206858152623202</v>
      </c>
      <c r="J336" s="285">
        <f t="shared" si="112"/>
        <v>3.6873162518552434</v>
      </c>
      <c r="K336" s="285">
        <f t="shared" si="112"/>
        <v>2.9777898544690244</v>
      </c>
      <c r="L336" s="285">
        <f t="shared" si="112"/>
        <v>2.2492106623103658</v>
      </c>
      <c r="M336" s="285">
        <f t="shared" si="113"/>
        <v>6.4254218414001203</v>
      </c>
      <c r="N336" s="104">
        <f t="shared" si="106"/>
        <v>2.8036763897433259E-2</v>
      </c>
      <c r="O336" s="104">
        <f t="shared" si="107"/>
        <v>0.24311489046443557</v>
      </c>
      <c r="P336" s="287"/>
    </row>
    <row r="337" spans="1:16" x14ac:dyDescent="0.25">
      <c r="A337" s="104" t="s">
        <v>862</v>
      </c>
      <c r="B337" s="104" t="s">
        <v>4327</v>
      </c>
      <c r="C337" s="104">
        <v>1030</v>
      </c>
      <c r="D337" s="104">
        <v>6.9580667503541162E-3</v>
      </c>
      <c r="E337" s="286">
        <v>2</v>
      </c>
      <c r="F337" s="285">
        <f t="shared" si="111"/>
        <v>143.71808088059908</v>
      </c>
      <c r="G337" s="285">
        <f t="shared" si="112"/>
        <v>9.0623084852835962</v>
      </c>
      <c r="H337" s="285">
        <f t="shared" si="112"/>
        <v>18.168335051447787</v>
      </c>
      <c r="I337" s="285">
        <f t="shared" si="112"/>
        <v>87.23605749222439</v>
      </c>
      <c r="J337" s="285">
        <f t="shared" si="112"/>
        <v>15.918079698492583</v>
      </c>
      <c r="K337" s="285">
        <f t="shared" si="112"/>
        <v>10.18089888968659</v>
      </c>
      <c r="L337" s="285">
        <f t="shared" si="112"/>
        <v>5.0311542426417981</v>
      </c>
      <c r="M337" s="285">
        <f t="shared" si="113"/>
        <v>18.168335051447787</v>
      </c>
      <c r="N337" s="104">
        <f t="shared" si="106"/>
        <v>1.0006744126806799E-2</v>
      </c>
      <c r="O337" s="104">
        <f t="shared" si="107"/>
        <v>9.381330847937952E-2</v>
      </c>
      <c r="P337" s="287"/>
    </row>
    <row r="338" spans="1:16" x14ac:dyDescent="0.25">
      <c r="A338" s="104" t="s">
        <v>864</v>
      </c>
      <c r="B338" s="104" t="s">
        <v>4327</v>
      </c>
      <c r="C338" s="104">
        <v>2370</v>
      </c>
      <c r="D338" s="104">
        <v>4.9623004370237069E-2</v>
      </c>
      <c r="E338" s="286">
        <v>2</v>
      </c>
      <c r="F338" s="285">
        <f t="shared" si="111"/>
        <v>20.151943895597359</v>
      </c>
      <c r="G338" s="285">
        <f t="shared" si="112"/>
        <v>6.3182332674716832</v>
      </c>
      <c r="H338" s="285">
        <f t="shared" si="112"/>
        <v>12.468786908972717</v>
      </c>
      <c r="I338" s="285">
        <f t="shared" si="112"/>
        <v>30.702497537098392</v>
      </c>
      <c r="J338" s="285">
        <f t="shared" si="112"/>
        <v>8.801107283002068</v>
      </c>
      <c r="K338" s="285">
        <f t="shared" si="112"/>
        <v>6.3212721453836291</v>
      </c>
      <c r="L338" s="285">
        <f t="shared" si="112"/>
        <v>3.6414370077651927</v>
      </c>
      <c r="M338" s="285">
        <f t="shared" si="113"/>
        <v>12.468786908972717</v>
      </c>
      <c r="N338" s="104">
        <f t="shared" si="106"/>
        <v>1.4547471470233386E-2</v>
      </c>
      <c r="O338" s="104">
        <f t="shared" si="107"/>
        <v>0.13371328180415598</v>
      </c>
      <c r="P338" s="287"/>
    </row>
    <row r="339" spans="1:16" x14ac:dyDescent="0.25">
      <c r="A339" s="104" t="s">
        <v>866</v>
      </c>
      <c r="B339" s="104" t="s">
        <v>4327</v>
      </c>
      <c r="C339" s="104">
        <v>2240</v>
      </c>
      <c r="D339" s="104">
        <v>1.9087020816638135E-2</v>
      </c>
      <c r="E339" s="286">
        <v>2</v>
      </c>
      <c r="F339" s="285">
        <f t="shared" si="111"/>
        <v>52.391623061902941</v>
      </c>
      <c r="G339" s="285">
        <f t="shared" si="112"/>
        <v>8.0382659689904479</v>
      </c>
      <c r="H339" s="285">
        <f t="shared" si="112"/>
        <v>15.886098430228508</v>
      </c>
      <c r="I339" s="285">
        <f t="shared" si="112"/>
        <v>55.276230377856322</v>
      </c>
      <c r="J339" s="285">
        <f t="shared" si="112"/>
        <v>12.714797906971341</v>
      </c>
      <c r="K339" s="285">
        <f t="shared" si="112"/>
        <v>8.55739895348567</v>
      </c>
      <c r="L339" s="285">
        <f t="shared" si="112"/>
        <v>4.5191329844952239</v>
      </c>
      <c r="M339" s="285">
        <f t="shared" si="113"/>
        <v>15.886098430228508</v>
      </c>
      <c r="N339" s="104">
        <f t="shared" si="106"/>
        <v>1.1436088246429832E-2</v>
      </c>
      <c r="O339" s="104">
        <f t="shared" si="107"/>
        <v>0.10654750771381349</v>
      </c>
      <c r="P339" s="287"/>
    </row>
    <row r="340" spans="1:16" x14ac:dyDescent="0.25">
      <c r="A340" s="104" t="s">
        <v>868</v>
      </c>
      <c r="B340" s="104" t="s">
        <v>4327</v>
      </c>
      <c r="C340" s="104">
        <v>917</v>
      </c>
      <c r="D340" s="104">
        <v>2.757232474799453E-2</v>
      </c>
      <c r="E340" s="286">
        <v>2</v>
      </c>
      <c r="F340" s="285">
        <f t="shared" si="111"/>
        <v>36.268251195348874</v>
      </c>
      <c r="G340" s="285">
        <f t="shared" si="112"/>
        <v>7.3958030525953511</v>
      </c>
      <c r="H340" s="285">
        <f t="shared" si="112"/>
        <v>14.591606105190699</v>
      </c>
      <c r="I340" s="285">
        <f t="shared" si="112"/>
        <v>44.258213865432587</v>
      </c>
      <c r="J340" s="285">
        <f t="shared" si="112"/>
        <v>11.11697112909768</v>
      </c>
      <c r="K340" s="285">
        <f t="shared" si="112"/>
        <v>7.6760950717209315</v>
      </c>
      <c r="L340" s="285">
        <f t="shared" si="112"/>
        <v>4.1704380286883733</v>
      </c>
      <c r="M340" s="285">
        <f t="shared" si="113"/>
        <v>14.591606105190699</v>
      </c>
      <c r="N340" s="104">
        <f t="shared" si="106"/>
        <v>1.2444301274053049E-2</v>
      </c>
      <c r="O340" s="104">
        <f t="shared" si="107"/>
        <v>0.11543291244860376</v>
      </c>
      <c r="P340" s="287"/>
    </row>
    <row r="341" spans="1:16" x14ac:dyDescent="0.25">
      <c r="A341" s="104" t="s">
        <v>870</v>
      </c>
      <c r="B341" s="104" t="s">
        <v>4333</v>
      </c>
      <c r="C341" s="104"/>
      <c r="D341" s="104"/>
      <c r="E341" s="105"/>
      <c r="F341" s="104"/>
      <c r="G341" s="104"/>
      <c r="H341" s="104"/>
      <c r="I341" s="104"/>
      <c r="J341" s="104"/>
      <c r="K341" s="104"/>
      <c r="L341" s="104"/>
      <c r="M341" s="104">
        <v>30</v>
      </c>
      <c r="N341" s="104">
        <f t="shared" si="106"/>
        <v>6.0722103851693632E-3</v>
      </c>
      <c r="O341" s="104">
        <f t="shared" si="107"/>
        <v>5.7914001974643026E-2</v>
      </c>
      <c r="P341" s="287"/>
    </row>
    <row r="342" spans="1:16" x14ac:dyDescent="0.25">
      <c r="A342" s="104" t="s">
        <v>873</v>
      </c>
      <c r="B342" s="104" t="s">
        <v>4327</v>
      </c>
      <c r="C342" s="104">
        <v>1870</v>
      </c>
      <c r="D342" s="104">
        <v>2.2465242558786756E-2</v>
      </c>
      <c r="E342" s="286">
        <v>2</v>
      </c>
      <c r="F342" s="285">
        <f>IF(D342="&lt;0.2%",1/0.002,IF(D342="&gt;50%",1/0.5,1/D342))</f>
        <v>44.513207341661811</v>
      </c>
      <c r="G342" s="285">
        <f t="shared" ref="G342:L342" si="114">IF($F342&lt;5,LINEST(S$5:S$6,$R$5:$R$6)*$F342+INTERCEPT(S$5:S$6,$R$5:$R$6),IF($F342&lt;10,LINEST(S$6:S$7,$R$6:$R$7)*$F342+INTERCEPT(S$6:S$7,$R$6:$R$7),IF($F342&lt;25,LINEST(S$7:S$8,$R$7:$R$8)*$F342+INTERCEPT(S$7:S$8,$R$7:$R$8),IF($F342&lt;50,LINEST(S$8:S$9,$R$8:$R$9)*$F342+INTERCEPT(S$8:S$9,$R$8:$R$9),IF($F342&lt;100,LINEST(S$9:S$10,$R$9:$R$10)*$F342+INTERCEPT(S$9:S$10,$R$9:$R$10),IF($F342&lt;200,LINEST(S$10:S$11,$R$10:$R$11)*$F342+INTERCEPT(S$10:S$11,$R$10:$R$11),IF($F342&lt;500,LINEST(S$11:S$12,$R$11:$R$12)*$F342+INTERCEPT(S$11:S$12,$R$11:$R$12),S$12)))))))</f>
        <v>7.7585811230331192</v>
      </c>
      <c r="H342" s="285">
        <f t="shared" si="114"/>
        <v>15.317162246066239</v>
      </c>
      <c r="I342" s="285">
        <f t="shared" si="114"/>
        <v>50.227562115363156</v>
      </c>
      <c r="J342" s="285">
        <f t="shared" si="114"/>
        <v>12.007426392899475</v>
      </c>
      <c r="K342" s="285">
        <f t="shared" si="114"/>
        <v>8.1707924404997083</v>
      </c>
      <c r="L342" s="285">
        <f t="shared" si="114"/>
        <v>4.3683169761998837</v>
      </c>
      <c r="M342" s="285">
        <f>IF(E342=S$4,G342,IF(E342=T$4,H342,IF(E342=U$4,I342,IF(E342=V$4,J342,IF(E342=W$4,K342,L342)))))</f>
        <v>15.317162246066239</v>
      </c>
      <c r="N342" s="104">
        <f t="shared" si="106"/>
        <v>1.1858338535308488E-2</v>
      </c>
      <c r="O342" s="104">
        <f t="shared" si="107"/>
        <v>0.11027851618723694</v>
      </c>
      <c r="P342" s="287"/>
    </row>
    <row r="343" spans="1:16" x14ac:dyDescent="0.25">
      <c r="A343" s="104" t="s">
        <v>875</v>
      </c>
      <c r="B343" s="104" t="s">
        <v>4333</v>
      </c>
      <c r="C343" s="104"/>
      <c r="D343" s="104"/>
      <c r="E343" s="105"/>
      <c r="F343" s="104"/>
      <c r="G343" s="104"/>
      <c r="H343" s="104"/>
      <c r="I343" s="104"/>
      <c r="J343" s="104"/>
      <c r="K343" s="104"/>
      <c r="L343" s="104"/>
      <c r="M343" s="104">
        <v>8</v>
      </c>
      <c r="N343" s="104">
        <f t="shared" si="106"/>
        <v>2.2581341701438884E-2</v>
      </c>
      <c r="O343" s="104">
        <f t="shared" si="107"/>
        <v>0.2004611726289427</v>
      </c>
      <c r="P343" s="287"/>
    </row>
    <row r="344" spans="1:16" x14ac:dyDescent="0.25">
      <c r="A344" s="104" t="s">
        <v>877</v>
      </c>
      <c r="B344" s="104" t="s">
        <v>4333</v>
      </c>
      <c r="C344" s="104"/>
      <c r="D344" s="104"/>
      <c r="E344" s="105"/>
      <c r="F344" s="104"/>
      <c r="G344" s="104"/>
      <c r="H344" s="104"/>
      <c r="I344" s="104"/>
      <c r="J344" s="104"/>
      <c r="K344" s="104"/>
      <c r="L344" s="104"/>
      <c r="M344" s="104">
        <v>87</v>
      </c>
      <c r="N344" s="104">
        <f t="shared" si="106"/>
        <v>2.0980447199655528E-3</v>
      </c>
      <c r="O344" s="104">
        <f t="shared" si="107"/>
        <v>2.0361811485281267E-2</v>
      </c>
      <c r="P344" s="287"/>
    </row>
    <row r="345" spans="1:16" x14ac:dyDescent="0.25">
      <c r="A345" s="104" t="s">
        <v>879</v>
      </c>
      <c r="B345" s="104" t="s">
        <v>4327</v>
      </c>
      <c r="C345" s="104">
        <v>24500</v>
      </c>
      <c r="D345" s="104">
        <v>5.0000000000000001E-3</v>
      </c>
      <c r="E345" s="286">
        <v>2</v>
      </c>
      <c r="F345" s="285">
        <f>IF(D345="&lt;0.2%",1/0.002,IF(D345="&gt;50%",1/0.5,1/D345))</f>
        <v>200</v>
      </c>
      <c r="G345" s="285">
        <f t="shared" ref="G345:L347" si="115">IF($F345&lt;5,LINEST(S$5:S$6,$R$5:$R$6)*$F345+INTERCEPT(S$5:S$6,$R$5:$R$6),IF($F345&lt;10,LINEST(S$6:S$7,$R$6:$R$7)*$F345+INTERCEPT(S$6:S$7,$R$6:$R$7),IF($F345&lt;25,LINEST(S$7:S$8,$R$7:$R$8)*$F345+INTERCEPT(S$7:S$8,$R$7:$R$8),IF($F345&lt;50,LINEST(S$8:S$9,$R$8:$R$9)*$F345+INTERCEPT(S$8:S$9,$R$8:$R$9),IF($F345&lt;100,LINEST(S$9:S$10,$R$9:$R$10)*$F345+INTERCEPT(S$9:S$10,$R$9:$R$10),IF($F345&lt;200,LINEST(S$10:S$11,$R$10:$R$11)*$F345+INTERCEPT(S$10:S$11,$R$10:$R$11),IF($F345&lt;500,LINEST(S$11:S$12,$R$11:$R$12)*$F345+INTERCEPT(S$11:S$12,$R$11:$R$12),S$12)))))))</f>
        <v>9.4000000000000021</v>
      </c>
      <c r="H345" s="285">
        <f t="shared" si="115"/>
        <v>18.899999999999999</v>
      </c>
      <c r="I345" s="285">
        <f t="shared" si="115"/>
        <v>100.80000000000001</v>
      </c>
      <c r="J345" s="285">
        <f t="shared" si="115"/>
        <v>17.100000000000001</v>
      </c>
      <c r="K345" s="285">
        <f t="shared" si="115"/>
        <v>10.8</v>
      </c>
      <c r="L345" s="285">
        <f t="shared" si="115"/>
        <v>5.2</v>
      </c>
      <c r="M345" s="285">
        <f>IF(E345=S$4,G345,IF(E345=T$4,H345,IF(E345=U$4,I345,IF(E345=V$4,J345,IF(E345=W$4,K345,L345)))))</f>
        <v>18.899999999999999</v>
      </c>
      <c r="N345" s="104">
        <f t="shared" si="106"/>
        <v>9.6212284219618915E-3</v>
      </c>
      <c r="O345" s="104">
        <f t="shared" si="107"/>
        <v>9.0350914246023706E-2</v>
      </c>
      <c r="P345" s="287"/>
    </row>
    <row r="346" spans="1:16" x14ac:dyDescent="0.25">
      <c r="A346" s="104" t="s">
        <v>881</v>
      </c>
      <c r="B346" s="104" t="s">
        <v>4327</v>
      </c>
      <c r="C346" s="104">
        <v>27000</v>
      </c>
      <c r="D346" s="104">
        <v>3.1007085691350175E-3</v>
      </c>
      <c r="E346" s="286">
        <v>2</v>
      </c>
      <c r="F346" s="285">
        <f>IF(D346="&lt;0.2%",1/0.002,IF(D346="&gt;50%",1/0.5,1/D346))</f>
        <v>322.5069295302921</v>
      </c>
      <c r="G346" s="285">
        <f t="shared" si="115"/>
        <v>9.5633425727070573</v>
      </c>
      <c r="H346" s="285">
        <f t="shared" si="115"/>
        <v>19.390027718121168</v>
      </c>
      <c r="I346" s="285">
        <f t="shared" si="115"/>
        <v>112.11147315996365</v>
      </c>
      <c r="J346" s="285">
        <f t="shared" si="115"/>
        <v>18.039219793065573</v>
      </c>
      <c r="K346" s="285">
        <f t="shared" si="115"/>
        <v>11.208356431767642</v>
      </c>
      <c r="L346" s="285">
        <f t="shared" si="115"/>
        <v>5.3225069295302916</v>
      </c>
      <c r="M346" s="285">
        <f>IF(E346=S$4,G346,IF(E346=T$4,H346,IF(E346=U$4,I346,IF(E346=V$4,J346,IF(E346=W$4,K346,L346)))))</f>
        <v>19.390027718121168</v>
      </c>
      <c r="N346" s="104">
        <f t="shared" si="106"/>
        <v>9.3792231828930817E-3</v>
      </c>
      <c r="O346" s="104">
        <f t="shared" si="107"/>
        <v>8.8171352236300127E-2</v>
      </c>
      <c r="P346" s="287"/>
    </row>
    <row r="347" spans="1:16" x14ac:dyDescent="0.25">
      <c r="A347" s="104" t="s">
        <v>883</v>
      </c>
      <c r="B347" s="104" t="s">
        <v>4327</v>
      </c>
      <c r="C347" s="104">
        <v>294</v>
      </c>
      <c r="D347" s="104">
        <v>0.49579129952115814</v>
      </c>
      <c r="E347" s="286">
        <v>2</v>
      </c>
      <c r="F347" s="285">
        <f>IF(D347="&lt;0.2%",1/0.002,IF(D347="&gt;50%",1/0.5,1/D347))</f>
        <v>2.0169777101086956</v>
      </c>
      <c r="G347" s="285">
        <f t="shared" si="115"/>
        <v>2.1084888550543477</v>
      </c>
      <c r="H347" s="285">
        <f t="shared" si="115"/>
        <v>4.416411786438406</v>
      </c>
      <c r="I347" s="285">
        <f t="shared" si="115"/>
        <v>5.4333894965471039</v>
      </c>
      <c r="J347" s="285">
        <f t="shared" si="115"/>
        <v>2.5096207023949275</v>
      </c>
      <c r="K347" s="285">
        <f t="shared" si="115"/>
        <v>2.0079229313840585</v>
      </c>
      <c r="L347" s="285">
        <f t="shared" si="115"/>
        <v>1.9028296183514493</v>
      </c>
      <c r="M347" s="285">
        <f>IF(E347=S$4,G347,IF(E347=T$4,H347,IF(E347=U$4,I347,IF(E347=V$4,J347,IF(E347=W$4,K347,L347)))))</f>
        <v>4.416411786438406</v>
      </c>
      <c r="N347" s="104">
        <f t="shared" si="106"/>
        <v>4.0529130654307188E-2</v>
      </c>
      <c r="O347" s="104">
        <f t="shared" si="107"/>
        <v>0.33319151144455017</v>
      </c>
      <c r="P347" s="287"/>
    </row>
    <row r="348" spans="1:16" x14ac:dyDescent="0.25">
      <c r="A348" s="104" t="s">
        <v>887</v>
      </c>
      <c r="B348" s="104" t="s">
        <v>4333</v>
      </c>
      <c r="C348" s="104"/>
      <c r="D348" s="104"/>
      <c r="E348" s="105"/>
      <c r="F348" s="104"/>
      <c r="G348" s="104"/>
      <c r="H348" s="104"/>
      <c r="I348" s="104"/>
      <c r="J348" s="104"/>
      <c r="K348" s="104"/>
      <c r="L348" s="104"/>
      <c r="M348" s="104">
        <v>17</v>
      </c>
      <c r="N348" s="104">
        <f t="shared" ref="N348:N369" si="116">1-BETAINV(0.833,M348-1+1,1,0,1)</f>
        <v>1.0690774659705471E-2</v>
      </c>
      <c r="O348" s="104">
        <f t="shared" ref="O348:O369" si="117">1-BETAINV(0.167,M348-1+1,1,0,1)</f>
        <v>9.9927610638575914E-2</v>
      </c>
      <c r="P348" s="287"/>
    </row>
    <row r="349" spans="1:16" x14ac:dyDescent="0.25">
      <c r="A349" s="104" t="s">
        <v>889</v>
      </c>
      <c r="B349" s="104" t="s">
        <v>4327</v>
      </c>
      <c r="C349" s="104">
        <v>232</v>
      </c>
      <c r="D349" s="104" t="s">
        <v>4373</v>
      </c>
      <c r="E349" s="286">
        <v>2</v>
      </c>
      <c r="F349" s="285">
        <f>IF(D349="&lt;0.2%",1/0.002,IF(D349="&gt;50%",1/0.5,1/D349))</f>
        <v>2</v>
      </c>
      <c r="G349" s="285">
        <f t="shared" ref="G349:L350" si="118">IF($F349&lt;5,LINEST(S$5:S$6,$R$5:$R$6)*$F349+INTERCEPT(S$5:S$6,$R$5:$R$6),IF($F349&lt;10,LINEST(S$6:S$7,$R$6:$R$7)*$F349+INTERCEPT(S$6:S$7,$R$6:$R$7),IF($F349&lt;25,LINEST(S$7:S$8,$R$7:$R$8)*$F349+INTERCEPT(S$7:S$8,$R$7:$R$8),IF($F349&lt;50,LINEST(S$8:S$9,$R$8:$R$9)*$F349+INTERCEPT(S$8:S$9,$R$8:$R$9),IF($F349&lt;100,LINEST(S$9:S$10,$R$9:$R$10)*$F349+INTERCEPT(S$9:S$10,$R$9:$R$10),IF($F349&lt;200,LINEST(S$10:S$11,$R$10:$R$11)*$F349+INTERCEPT(S$10:S$11,$R$10:$R$11),IF($F349&lt;500,LINEST(S$11:S$12,$R$11:$R$12)*$F349+INTERCEPT(S$11:S$12,$R$11:$R$12),S$12)))))))</f>
        <v>2.1</v>
      </c>
      <c r="H349" s="285">
        <f t="shared" si="118"/>
        <v>4.4000000000000004</v>
      </c>
      <c r="I349" s="285">
        <f t="shared" si="118"/>
        <v>5.4000000000000021</v>
      </c>
      <c r="J349" s="285">
        <f t="shared" si="118"/>
        <v>2.5</v>
      </c>
      <c r="K349" s="285">
        <f t="shared" si="118"/>
        <v>2.0000000000000009</v>
      </c>
      <c r="L349" s="285">
        <f t="shared" si="118"/>
        <v>1.9000000000000001</v>
      </c>
      <c r="M349" s="285">
        <f>IF(E349=S$4,G349,IF(E349=T$4,H349,IF(E349=U$4,I349,IF(E349=V$4,J349,IF(E349=W$4,K349,L349)))))</f>
        <v>4.4000000000000004</v>
      </c>
      <c r="N349" s="104">
        <f t="shared" si="116"/>
        <v>4.0677185246018155E-2</v>
      </c>
      <c r="O349" s="104">
        <f t="shared" si="117"/>
        <v>0.33419867894012623</v>
      </c>
      <c r="P349" s="287"/>
    </row>
    <row r="350" spans="1:16" x14ac:dyDescent="0.25">
      <c r="A350" s="104" t="s">
        <v>893</v>
      </c>
      <c r="B350" s="104" t="s">
        <v>4327</v>
      </c>
      <c r="C350" s="104">
        <v>1340</v>
      </c>
      <c r="D350" s="104">
        <v>0.30694568678786405</v>
      </c>
      <c r="E350" s="286">
        <v>2</v>
      </c>
      <c r="F350" s="285">
        <f>IF(D350="&lt;0.2%",1/0.002,IF(D350="&gt;50%",1/0.5,1/D350))</f>
        <v>3.2579053658151542</v>
      </c>
      <c r="G350" s="285">
        <f t="shared" si="118"/>
        <v>2.7289526829075772</v>
      </c>
      <c r="H350" s="285">
        <f t="shared" si="118"/>
        <v>5.6159751869546488</v>
      </c>
      <c r="I350" s="285">
        <f t="shared" si="118"/>
        <v>7.8738805527698075</v>
      </c>
      <c r="J350" s="285">
        <f t="shared" si="118"/>
        <v>3.2128130406285873</v>
      </c>
      <c r="K350" s="285">
        <f t="shared" si="118"/>
        <v>2.5870225040470727</v>
      </c>
      <c r="L350" s="285">
        <f t="shared" si="118"/>
        <v>2.1096508943025256</v>
      </c>
      <c r="M350" s="285">
        <f>IF(E350=S$4,G350,IF(E350=T$4,H350,IF(E350=U$4,I350,IF(E350=V$4,J350,IF(E350=W$4,K350,L350)))))</f>
        <v>5.6159751869546488</v>
      </c>
      <c r="N350" s="104">
        <f t="shared" si="116"/>
        <v>3.2012444565804987E-2</v>
      </c>
      <c r="O350" s="104">
        <f t="shared" si="117"/>
        <v>0.27289990443700096</v>
      </c>
      <c r="P350" s="287"/>
    </row>
    <row r="351" spans="1:16" x14ac:dyDescent="0.25">
      <c r="A351" s="104" t="s">
        <v>895</v>
      </c>
      <c r="B351" s="104" t="s">
        <v>4333</v>
      </c>
      <c r="C351" s="104"/>
      <c r="D351" s="104"/>
      <c r="E351" s="105"/>
      <c r="F351" s="104"/>
      <c r="G351" s="104"/>
      <c r="H351" s="104"/>
      <c r="I351" s="104"/>
      <c r="J351" s="104"/>
      <c r="K351" s="104"/>
      <c r="L351" s="104"/>
      <c r="M351" s="104">
        <v>27</v>
      </c>
      <c r="N351" s="104">
        <f t="shared" si="116"/>
        <v>6.7446202879347661E-3</v>
      </c>
      <c r="O351" s="104">
        <f t="shared" si="117"/>
        <v>6.4138198826595882E-2</v>
      </c>
      <c r="P351" s="287"/>
    </row>
    <row r="352" spans="1:16" x14ac:dyDescent="0.25">
      <c r="A352" s="104" t="s">
        <v>897</v>
      </c>
      <c r="B352" s="104" t="s">
        <v>4333</v>
      </c>
      <c r="C352" s="104"/>
      <c r="D352" s="104"/>
      <c r="E352" s="105"/>
      <c r="F352" s="104"/>
      <c r="G352" s="104"/>
      <c r="H352" s="104"/>
      <c r="I352" s="104"/>
      <c r="J352" s="104"/>
      <c r="K352" s="104"/>
      <c r="L352" s="104"/>
      <c r="M352" s="104">
        <v>20</v>
      </c>
      <c r="N352" s="104">
        <f t="shared" si="116"/>
        <v>9.0944746503727192E-3</v>
      </c>
      <c r="O352" s="104">
        <f t="shared" si="117"/>
        <v>8.5600829201988637E-2</v>
      </c>
      <c r="P352" s="287"/>
    </row>
    <row r="353" spans="1:16" x14ac:dyDescent="0.25">
      <c r="A353" s="104" t="s">
        <v>899</v>
      </c>
      <c r="B353" s="104" t="s">
        <v>4327</v>
      </c>
      <c r="C353" s="104">
        <v>260</v>
      </c>
      <c r="D353" s="104" t="s">
        <v>4373</v>
      </c>
      <c r="E353" s="286">
        <v>2</v>
      </c>
      <c r="F353" s="285">
        <f>IF(D353="&lt;0.2%",1/0.002,IF(D353="&gt;50%",1/0.5,1/D353))</f>
        <v>2</v>
      </c>
      <c r="G353" s="285">
        <f t="shared" ref="G353:L353" si="119">IF($F353&lt;5,LINEST(S$5:S$6,$R$5:$R$6)*$F353+INTERCEPT(S$5:S$6,$R$5:$R$6),IF($F353&lt;10,LINEST(S$6:S$7,$R$6:$R$7)*$F353+INTERCEPT(S$6:S$7,$R$6:$R$7),IF($F353&lt;25,LINEST(S$7:S$8,$R$7:$R$8)*$F353+INTERCEPT(S$7:S$8,$R$7:$R$8),IF($F353&lt;50,LINEST(S$8:S$9,$R$8:$R$9)*$F353+INTERCEPT(S$8:S$9,$R$8:$R$9),IF($F353&lt;100,LINEST(S$9:S$10,$R$9:$R$10)*$F353+INTERCEPT(S$9:S$10,$R$9:$R$10),IF($F353&lt;200,LINEST(S$10:S$11,$R$10:$R$11)*$F353+INTERCEPT(S$10:S$11,$R$10:$R$11),IF($F353&lt;500,LINEST(S$11:S$12,$R$11:$R$12)*$F353+INTERCEPT(S$11:S$12,$R$11:$R$12),S$12)))))))</f>
        <v>2.1</v>
      </c>
      <c r="H353" s="285">
        <f t="shared" si="119"/>
        <v>4.4000000000000004</v>
      </c>
      <c r="I353" s="285">
        <f t="shared" si="119"/>
        <v>5.4000000000000021</v>
      </c>
      <c r="J353" s="285">
        <f t="shared" si="119"/>
        <v>2.5</v>
      </c>
      <c r="K353" s="285">
        <f t="shared" si="119"/>
        <v>2.0000000000000009</v>
      </c>
      <c r="L353" s="285">
        <f t="shared" si="119"/>
        <v>1.9000000000000001</v>
      </c>
      <c r="M353" s="285">
        <f>IF(E353=S$4,G353,IF(E353=T$4,H353,IF(E353=U$4,I353,IF(E353=V$4,J353,IF(E353=W$4,K353,L353)))))</f>
        <v>4.4000000000000004</v>
      </c>
      <c r="N353" s="104">
        <f t="shared" si="116"/>
        <v>4.0677185246018155E-2</v>
      </c>
      <c r="O353" s="104">
        <f t="shared" si="117"/>
        <v>0.33419867894012623</v>
      </c>
      <c r="P353" s="287"/>
    </row>
    <row r="354" spans="1:16" x14ac:dyDescent="0.25">
      <c r="A354" s="104" t="s">
        <v>901</v>
      </c>
      <c r="B354" s="104" t="s">
        <v>4333</v>
      </c>
      <c r="C354" s="104"/>
      <c r="D354" s="104"/>
      <c r="E354" s="105"/>
      <c r="F354" s="104"/>
      <c r="G354" s="104"/>
      <c r="H354" s="104"/>
      <c r="I354" s="104"/>
      <c r="J354" s="104"/>
      <c r="K354" s="104"/>
      <c r="L354" s="104"/>
      <c r="M354" s="104">
        <v>83</v>
      </c>
      <c r="N354" s="104">
        <f t="shared" si="116"/>
        <v>2.1990440558538049E-3</v>
      </c>
      <c r="O354" s="104">
        <f t="shared" si="117"/>
        <v>2.133256336467948E-2</v>
      </c>
      <c r="P354" s="287"/>
    </row>
    <row r="355" spans="1:16" x14ac:dyDescent="0.25">
      <c r="A355" s="104" t="s">
        <v>904</v>
      </c>
      <c r="B355" s="104" t="s">
        <v>4327</v>
      </c>
      <c r="C355" s="104">
        <v>1890</v>
      </c>
      <c r="D355" s="104">
        <v>3.8461323142637102E-2</v>
      </c>
      <c r="E355" s="286">
        <v>2</v>
      </c>
      <c r="F355" s="285">
        <f>IF(D355="&lt;0.2%",1/0.002,IF(D355="&gt;50%",1/0.5,1/D355))</f>
        <v>26.000145556392187</v>
      </c>
      <c r="G355" s="285">
        <f t="shared" ref="G355:L355" si="120">IF($F355&lt;5,LINEST(S$5:S$6,$R$5:$R$6)*$F355+INTERCEPT(S$5:S$6,$R$5:$R$6),IF($F355&lt;10,LINEST(S$6:S$7,$R$6:$R$7)*$F355+INTERCEPT(S$6:S$7,$R$6:$R$7),IF($F355&lt;25,LINEST(S$7:S$8,$R$7:$R$8)*$F355+INTERCEPT(S$7:S$8,$R$7:$R$8),IF($F355&lt;50,LINEST(S$8:S$9,$R$8:$R$9)*$F355+INTERCEPT(S$8:S$9,$R$8:$R$9),IF($F355&lt;100,LINEST(S$9:S$10,$R$9:$R$10)*$F355+INTERCEPT(S$9:S$10,$R$9:$R$10),IF($F355&lt;200,LINEST(S$10:S$11,$R$10:$R$11)*$F355+INTERCEPT(S$10:S$11,$R$10:$R$11),IF($F355&lt;500,LINEST(S$11:S$12,$R$11:$R$12)*$F355+INTERCEPT(S$11:S$12,$R$11:$R$12),S$12)))))))</f>
        <v>6.9440064044812564</v>
      </c>
      <c r="H355" s="285">
        <f t="shared" si="120"/>
        <v>13.688012808962512</v>
      </c>
      <c r="I355" s="285">
        <f t="shared" si="120"/>
        <v>36.824105382827945</v>
      </c>
      <c r="J355" s="285">
        <f t="shared" si="120"/>
        <v>10.008015720090357</v>
      </c>
      <c r="K355" s="285">
        <f t="shared" si="120"/>
        <v>7.0600087333835315</v>
      </c>
      <c r="L355" s="285">
        <f t="shared" si="120"/>
        <v>3.9240034933534123</v>
      </c>
      <c r="M355" s="285">
        <f>IF(E355=S$4,G355,IF(E355=T$4,H355,IF(E355=U$4,I355,IF(E355=V$4,J355,IF(E355=W$4,K355,L355)))))</f>
        <v>13.688012808962512</v>
      </c>
      <c r="N355" s="104">
        <f t="shared" si="116"/>
        <v>1.3260322742649433E-2</v>
      </c>
      <c r="O355" s="104">
        <f t="shared" si="117"/>
        <v>0.12256634193666016</v>
      </c>
      <c r="P355" s="287"/>
    </row>
    <row r="356" spans="1:16" x14ac:dyDescent="0.25">
      <c r="A356" s="104" t="s">
        <v>906</v>
      </c>
      <c r="B356" s="104" t="s">
        <v>4333</v>
      </c>
      <c r="C356" s="104"/>
      <c r="D356" s="104"/>
      <c r="E356" s="105"/>
      <c r="F356" s="104"/>
      <c r="G356" s="104"/>
      <c r="H356" s="104"/>
      <c r="I356" s="104"/>
      <c r="J356" s="104"/>
      <c r="K356" s="104"/>
      <c r="L356" s="104"/>
      <c r="M356" s="104">
        <v>44</v>
      </c>
      <c r="N356" s="104">
        <f t="shared" si="116"/>
        <v>4.1441536703594739E-3</v>
      </c>
      <c r="O356" s="104">
        <f t="shared" si="117"/>
        <v>3.9860216173409735E-2</v>
      </c>
      <c r="P356" s="287"/>
    </row>
    <row r="357" spans="1:16" x14ac:dyDescent="0.25">
      <c r="A357" s="104" t="s">
        <v>908</v>
      </c>
      <c r="B357" s="104" t="s">
        <v>4327</v>
      </c>
      <c r="C357" s="104">
        <v>126</v>
      </c>
      <c r="D357" s="104" t="s">
        <v>4373</v>
      </c>
      <c r="E357" s="286">
        <v>2</v>
      </c>
      <c r="F357" s="285">
        <f>IF(D357="&lt;0.2%",1/0.002,IF(D357="&gt;50%",1/0.5,1/D357))</f>
        <v>2</v>
      </c>
      <c r="G357" s="285">
        <f t="shared" ref="G357:L358" si="121">IF($F357&lt;5,LINEST(S$5:S$6,$R$5:$R$6)*$F357+INTERCEPT(S$5:S$6,$R$5:$R$6),IF($F357&lt;10,LINEST(S$6:S$7,$R$6:$R$7)*$F357+INTERCEPT(S$6:S$7,$R$6:$R$7),IF($F357&lt;25,LINEST(S$7:S$8,$R$7:$R$8)*$F357+INTERCEPT(S$7:S$8,$R$7:$R$8),IF($F357&lt;50,LINEST(S$8:S$9,$R$8:$R$9)*$F357+INTERCEPT(S$8:S$9,$R$8:$R$9),IF($F357&lt;100,LINEST(S$9:S$10,$R$9:$R$10)*$F357+INTERCEPT(S$9:S$10,$R$9:$R$10),IF($F357&lt;200,LINEST(S$10:S$11,$R$10:$R$11)*$F357+INTERCEPT(S$10:S$11,$R$10:$R$11),IF($F357&lt;500,LINEST(S$11:S$12,$R$11:$R$12)*$F357+INTERCEPT(S$11:S$12,$R$11:$R$12),S$12)))))))</f>
        <v>2.1</v>
      </c>
      <c r="H357" s="285">
        <f t="shared" si="121"/>
        <v>4.4000000000000004</v>
      </c>
      <c r="I357" s="285">
        <f t="shared" si="121"/>
        <v>5.4000000000000021</v>
      </c>
      <c r="J357" s="285">
        <f t="shared" si="121"/>
        <v>2.5</v>
      </c>
      <c r="K357" s="285">
        <f t="shared" si="121"/>
        <v>2.0000000000000009</v>
      </c>
      <c r="L357" s="285">
        <f t="shared" si="121"/>
        <v>1.9000000000000001</v>
      </c>
      <c r="M357" s="285">
        <f>IF(E357=S$4,G357,IF(E357=T$4,H357,IF(E357=U$4,I357,IF(E357=V$4,J357,IF(E357=W$4,K357,L357)))))</f>
        <v>4.4000000000000004</v>
      </c>
      <c r="N357" s="104">
        <f t="shared" si="116"/>
        <v>4.0677185246018155E-2</v>
      </c>
      <c r="O357" s="104">
        <f t="shared" si="117"/>
        <v>0.33419867894012623</v>
      </c>
      <c r="P357" s="287"/>
    </row>
    <row r="358" spans="1:16" x14ac:dyDescent="0.25">
      <c r="A358" s="104" t="s">
        <v>910</v>
      </c>
      <c r="B358" s="104" t="s">
        <v>4327</v>
      </c>
      <c r="C358" s="104">
        <v>745</v>
      </c>
      <c r="D358" s="104" t="s">
        <v>4373</v>
      </c>
      <c r="E358" s="286">
        <v>2</v>
      </c>
      <c r="F358" s="285">
        <f>IF(D358="&lt;0.2%",1/0.002,IF(D358="&gt;50%",1/0.5,1/D358))</f>
        <v>2</v>
      </c>
      <c r="G358" s="285">
        <f t="shared" si="121"/>
        <v>2.1</v>
      </c>
      <c r="H358" s="285">
        <f t="shared" si="121"/>
        <v>4.4000000000000004</v>
      </c>
      <c r="I358" s="285">
        <f t="shared" si="121"/>
        <v>5.4000000000000021</v>
      </c>
      <c r="J358" s="285">
        <f t="shared" si="121"/>
        <v>2.5</v>
      </c>
      <c r="K358" s="285">
        <f t="shared" si="121"/>
        <v>2.0000000000000009</v>
      </c>
      <c r="L358" s="285">
        <f t="shared" si="121"/>
        <v>1.9000000000000001</v>
      </c>
      <c r="M358" s="285">
        <f>IF(E358=S$4,G358,IF(E358=T$4,H358,IF(E358=U$4,I358,IF(E358=V$4,J358,IF(E358=W$4,K358,L358)))))</f>
        <v>4.4000000000000004</v>
      </c>
      <c r="N358" s="104">
        <f t="shared" si="116"/>
        <v>4.0677185246018155E-2</v>
      </c>
      <c r="O358" s="104">
        <f t="shared" si="117"/>
        <v>0.33419867894012623</v>
      </c>
      <c r="P358" s="287"/>
    </row>
    <row r="359" spans="1:16" x14ac:dyDescent="0.25">
      <c r="A359" s="104" t="s">
        <v>914</v>
      </c>
      <c r="B359" s="104" t="s">
        <v>4333</v>
      </c>
      <c r="C359" s="104"/>
      <c r="D359" s="104"/>
      <c r="E359" s="105"/>
      <c r="F359" s="104"/>
      <c r="G359" s="104"/>
      <c r="H359" s="104"/>
      <c r="I359" s="104"/>
      <c r="J359" s="104"/>
      <c r="K359" s="104"/>
      <c r="L359" s="104"/>
      <c r="M359" s="104">
        <v>25</v>
      </c>
      <c r="N359" s="104">
        <f t="shared" si="116"/>
        <v>7.2822206693092806E-3</v>
      </c>
      <c r="O359" s="104">
        <f t="shared" si="117"/>
        <v>6.9087935274360079E-2</v>
      </c>
      <c r="P359" s="287"/>
    </row>
    <row r="360" spans="1:16" x14ac:dyDescent="0.25">
      <c r="A360" s="104" t="s">
        <v>916</v>
      </c>
      <c r="B360" s="104" t="s">
        <v>4327</v>
      </c>
      <c r="C360" s="104">
        <v>800</v>
      </c>
      <c r="D360" s="104" t="s">
        <v>4372</v>
      </c>
      <c r="E360" s="286">
        <v>2</v>
      </c>
      <c r="F360" s="285">
        <f>IF(D360="&lt;0.2%",1/0.002,IF(D360="&gt;50%",1/0.5,1/D360))</f>
        <v>500</v>
      </c>
      <c r="G360" s="285">
        <f t="shared" ref="G360:L361" si="122">IF($F360&lt;5,LINEST(S$5:S$6,$R$5:$R$6)*$F360+INTERCEPT(S$5:S$6,$R$5:$R$6),IF($F360&lt;10,LINEST(S$6:S$7,$R$6:$R$7)*$F360+INTERCEPT(S$6:S$7,$R$6:$R$7),IF($F360&lt;25,LINEST(S$7:S$8,$R$7:$R$8)*$F360+INTERCEPT(S$7:S$8,$R$7:$R$8),IF($F360&lt;50,LINEST(S$8:S$9,$R$8:$R$9)*$F360+INTERCEPT(S$8:S$9,$R$8:$R$9),IF($F360&lt;100,LINEST(S$9:S$10,$R$9:$R$10)*$F360+INTERCEPT(S$9:S$10,$R$9:$R$10),IF($F360&lt;200,LINEST(S$10:S$11,$R$10:$R$11)*$F360+INTERCEPT(S$10:S$11,$R$10:$R$11),IF($F360&lt;500,LINEST(S$11:S$12,$R$11:$R$12)*$F360+INTERCEPT(S$11:S$12,$R$11:$R$12),S$12)))))))</f>
        <v>9.8000000000000007</v>
      </c>
      <c r="H360" s="285">
        <f t="shared" si="122"/>
        <v>20.100000000000001</v>
      </c>
      <c r="I360" s="285">
        <f t="shared" si="122"/>
        <v>128.5</v>
      </c>
      <c r="J360" s="285">
        <f t="shared" si="122"/>
        <v>19.399999999999999</v>
      </c>
      <c r="K360" s="285">
        <f t="shared" si="122"/>
        <v>11.8</v>
      </c>
      <c r="L360" s="285">
        <f t="shared" si="122"/>
        <v>5.5</v>
      </c>
      <c r="M360" s="285">
        <f>IF(E360=S$4,G360,IF(E360=T$4,H360,IF(E360=U$4,I360,IF(E360=V$4,J360,IF(E360=W$4,K360,L360)))))</f>
        <v>20.100000000000001</v>
      </c>
      <c r="N360" s="104">
        <f t="shared" si="116"/>
        <v>9.049433855732536E-3</v>
      </c>
      <c r="O360" s="104">
        <f t="shared" si="117"/>
        <v>8.519363498204402E-2</v>
      </c>
      <c r="P360" s="287"/>
    </row>
    <row r="361" spans="1:16" x14ac:dyDescent="0.25">
      <c r="A361" s="104" t="s">
        <v>919</v>
      </c>
      <c r="B361" s="104" t="s">
        <v>4327</v>
      </c>
      <c r="C361" s="104">
        <v>516</v>
      </c>
      <c r="D361" s="104">
        <v>0.47748924234503232</v>
      </c>
      <c r="E361" s="286">
        <v>2</v>
      </c>
      <c r="F361" s="285">
        <f>IF(D361="&lt;0.2%",1/0.002,IF(D361="&gt;50%",1/0.5,1/D361))</f>
        <v>2.0942880201631913</v>
      </c>
      <c r="G361" s="285">
        <f t="shared" si="122"/>
        <v>2.1471440100815959</v>
      </c>
      <c r="H361" s="285">
        <f t="shared" si="122"/>
        <v>4.4911450861577515</v>
      </c>
      <c r="I361" s="285">
        <f t="shared" si="122"/>
        <v>5.5854331063209459</v>
      </c>
      <c r="J361" s="285">
        <f t="shared" si="122"/>
        <v>2.5534298780924751</v>
      </c>
      <c r="K361" s="285">
        <f t="shared" si="122"/>
        <v>2.0440010760761567</v>
      </c>
      <c r="L361" s="285">
        <f t="shared" si="122"/>
        <v>1.9157146700271985</v>
      </c>
      <c r="M361" s="285">
        <f>IF(E361=S$4,G361,IF(E361=T$4,H361,IF(E361=U$4,I361,IF(E361=V$4,J361,IF(E361=W$4,K361,L361)))))</f>
        <v>4.4911450861577515</v>
      </c>
      <c r="N361" s="104">
        <f t="shared" si="116"/>
        <v>3.9868347764797862E-2</v>
      </c>
      <c r="O361" s="104">
        <f t="shared" si="117"/>
        <v>0.32867972087292618</v>
      </c>
      <c r="P361" s="287"/>
    </row>
    <row r="362" spans="1:16" x14ac:dyDescent="0.25">
      <c r="A362" s="104" t="s">
        <v>921</v>
      </c>
      <c r="B362" s="104" t="s">
        <v>4333</v>
      </c>
      <c r="C362" s="104"/>
      <c r="D362" s="104"/>
      <c r="E362" s="105"/>
      <c r="F362" s="104"/>
      <c r="G362" s="104"/>
      <c r="H362" s="104"/>
      <c r="I362" s="104"/>
      <c r="J362" s="104"/>
      <c r="K362" s="104"/>
      <c r="L362" s="104"/>
      <c r="M362" s="104">
        <v>13</v>
      </c>
      <c r="N362" s="104">
        <f t="shared" si="116"/>
        <v>1.3957193009523694E-2</v>
      </c>
      <c r="O362" s="104">
        <f t="shared" si="117"/>
        <v>0.12861724803139551</v>
      </c>
      <c r="P362" s="287"/>
    </row>
    <row r="363" spans="1:16" x14ac:dyDescent="0.25">
      <c r="A363" s="104" t="s">
        <v>923</v>
      </c>
      <c r="B363" s="104" t="s">
        <v>4327</v>
      </c>
      <c r="C363" s="104">
        <v>1520</v>
      </c>
      <c r="D363" s="104">
        <v>0.15150362785180654</v>
      </c>
      <c r="E363" s="286">
        <v>2</v>
      </c>
      <c r="F363" s="285">
        <f>IF(D363="&lt;0.2%",1/0.002,IF(D363="&gt;50%",1/0.5,1/D363))</f>
        <v>6.6005020089561892</v>
      </c>
      <c r="G363" s="285">
        <f t="shared" ref="G363:L365" si="123">IF($F363&lt;5,LINEST(S$5:S$6,$R$5:$R$6)*$F363+INTERCEPT(S$5:S$6,$R$5:$R$6),IF($F363&lt;10,LINEST(S$6:S$7,$R$6:$R$7)*$F363+INTERCEPT(S$6:S$7,$R$6:$R$7),IF($F363&lt;25,LINEST(S$7:S$8,$R$7:$R$8)*$F363+INTERCEPT(S$7:S$8,$R$7:$R$8),IF($F363&lt;50,LINEST(S$8:S$9,$R$8:$R$9)*$F363+INTERCEPT(S$8:S$9,$R$8:$R$9),IF($F363&lt;100,LINEST(S$9:S$10,$R$9:$R$10)*$F363+INTERCEPT(S$9:S$10,$R$9:$R$10),IF($F363&lt;200,LINEST(S$10:S$11,$R$10:$R$11)*$F363+INTERCEPT(S$10:S$11,$R$10:$R$11),IF($F363&lt;500,LINEST(S$11:S$12,$R$11:$R$12)*$F363+INTERCEPT(S$11:S$12,$R$11:$R$12),S$12)))))))</f>
        <v>4.0801506026868566</v>
      </c>
      <c r="H363" s="285">
        <f t="shared" si="123"/>
        <v>8.1962811250154637</v>
      </c>
      <c r="I363" s="285">
        <f t="shared" si="123"/>
        <v>13.892813254509027</v>
      </c>
      <c r="J363" s="285">
        <f t="shared" si="123"/>
        <v>4.9362309241198457</v>
      </c>
      <c r="K363" s="285">
        <f t="shared" si="123"/>
        <v>3.8801506026868564</v>
      </c>
      <c r="L363" s="285">
        <f t="shared" si="123"/>
        <v>2.6240702812538661</v>
      </c>
      <c r="M363" s="285">
        <f>IF(E363=S$4,G363,IF(E363=T$4,H363,IF(E363=U$4,I363,IF(E363=V$4,J363,IF(E363=W$4,K363,L363)))))</f>
        <v>8.1962811250154637</v>
      </c>
      <c r="N363" s="104">
        <f t="shared" si="116"/>
        <v>2.2046579028042301E-2</v>
      </c>
      <c r="O363" s="104">
        <f t="shared" si="117"/>
        <v>0.19616610193563966</v>
      </c>
      <c r="P363" s="287"/>
    </row>
    <row r="364" spans="1:16" x14ac:dyDescent="0.25">
      <c r="A364" s="104" t="s">
        <v>925</v>
      </c>
      <c r="B364" s="104" t="s">
        <v>4327</v>
      </c>
      <c r="C364" s="104">
        <v>11000</v>
      </c>
      <c r="D364" s="104">
        <v>1.0534127843343304E-2</v>
      </c>
      <c r="E364" s="286">
        <v>2</v>
      </c>
      <c r="F364" s="285">
        <f>IF(D364="&lt;0.2%",1/0.002,IF(D364="&gt;50%",1/0.5,1/D364))</f>
        <v>94.929548499064126</v>
      </c>
      <c r="G364" s="285">
        <f t="shared" si="123"/>
        <v>8.7188727759850266</v>
      </c>
      <c r="H364" s="285">
        <f t="shared" si="123"/>
        <v>17.417463745966312</v>
      </c>
      <c r="I364" s="285">
        <f t="shared" si="123"/>
        <v>74.41829682457886</v>
      </c>
      <c r="J364" s="285">
        <f t="shared" si="123"/>
        <v>14.756618327955078</v>
      </c>
      <c r="K364" s="285">
        <f t="shared" si="123"/>
        <v>9.5783091639775382</v>
      </c>
      <c r="L364" s="285">
        <f t="shared" si="123"/>
        <v>4.8594363879925133</v>
      </c>
      <c r="M364" s="285">
        <f>IF(E364=S$4,G364,IF(E364=T$4,H364,IF(E364=U$4,I364,IF(E364=V$4,J364,IF(E364=W$4,K364,L364)))))</f>
        <v>17.417463745966312</v>
      </c>
      <c r="N364" s="104">
        <f t="shared" si="116"/>
        <v>1.0435878726116288E-2</v>
      </c>
      <c r="O364" s="104">
        <f t="shared" si="117"/>
        <v>9.7653531474003352E-2</v>
      </c>
      <c r="P364" s="287"/>
    </row>
    <row r="365" spans="1:16" x14ac:dyDescent="0.25">
      <c r="A365" s="104" t="s">
        <v>927</v>
      </c>
      <c r="B365" s="104" t="s">
        <v>4327</v>
      </c>
      <c r="C365" s="104">
        <v>2010</v>
      </c>
      <c r="D365" s="104">
        <v>1.0933791418159479E-2</v>
      </c>
      <c r="E365" s="286">
        <v>2</v>
      </c>
      <c r="F365" s="285">
        <f>IF(D365="&lt;0.2%",1/0.002,IF(D365="&gt;50%",1/0.5,1/D365))</f>
        <v>91.459582660333325</v>
      </c>
      <c r="G365" s="285">
        <f t="shared" si="123"/>
        <v>8.6633533225653334</v>
      </c>
      <c r="H365" s="285">
        <f t="shared" si="123"/>
        <v>17.292544975772003</v>
      </c>
      <c r="I365" s="285">
        <f t="shared" si="123"/>
        <v>72.856812197149992</v>
      </c>
      <c r="J365" s="285">
        <f t="shared" si="123"/>
        <v>14.590059967696</v>
      </c>
      <c r="K365" s="285">
        <f t="shared" si="123"/>
        <v>9.4950299838479992</v>
      </c>
      <c r="L365" s="285">
        <f t="shared" si="123"/>
        <v>4.8316766612826667</v>
      </c>
      <c r="M365" s="285">
        <f>IF(E365=S$4,G365,IF(E365=T$4,H365,IF(E365=U$4,I365,IF(E365=V$4,J365,IF(E365=W$4,K365,L365)))))</f>
        <v>17.292544975772003</v>
      </c>
      <c r="N365" s="104">
        <f t="shared" si="116"/>
        <v>1.0510868377127003E-2</v>
      </c>
      <c r="O365" s="104">
        <f t="shared" si="117"/>
        <v>9.8323094046274373E-2</v>
      </c>
      <c r="P365" s="287"/>
    </row>
    <row r="366" spans="1:16" x14ac:dyDescent="0.25">
      <c r="A366" s="104" t="s">
        <v>929</v>
      </c>
      <c r="B366" s="104" t="s">
        <v>4333</v>
      </c>
      <c r="C366" s="104"/>
      <c r="D366" s="104"/>
      <c r="E366" s="105"/>
      <c r="F366" s="104"/>
      <c r="G366" s="104"/>
      <c r="H366" s="104"/>
      <c r="I366" s="104"/>
      <c r="J366" s="104"/>
      <c r="K366" s="104"/>
      <c r="L366" s="104"/>
      <c r="M366" s="104">
        <v>12</v>
      </c>
      <c r="N366" s="104">
        <f t="shared" si="116"/>
        <v>1.5111461472122611E-2</v>
      </c>
      <c r="O366" s="104">
        <f t="shared" si="117"/>
        <v>0.13855734458519664</v>
      </c>
      <c r="P366" s="287"/>
    </row>
    <row r="367" spans="1:16" x14ac:dyDescent="0.25">
      <c r="A367" s="104" t="s">
        <v>931</v>
      </c>
      <c r="B367" s="104" t="s">
        <v>4333</v>
      </c>
      <c r="C367" s="104"/>
      <c r="D367" s="104"/>
      <c r="E367" s="105"/>
      <c r="F367" s="104"/>
      <c r="G367" s="104"/>
      <c r="H367" s="104"/>
      <c r="I367" s="104"/>
      <c r="J367" s="104"/>
      <c r="K367" s="104"/>
      <c r="L367" s="104"/>
      <c r="M367" s="104">
        <v>37</v>
      </c>
      <c r="N367" s="104">
        <f t="shared" si="116"/>
        <v>4.9262486559580321E-3</v>
      </c>
      <c r="O367" s="104">
        <f t="shared" si="117"/>
        <v>4.7220647512283054E-2</v>
      </c>
      <c r="P367" s="287"/>
    </row>
    <row r="368" spans="1:16" x14ac:dyDescent="0.25">
      <c r="A368" s="104" t="s">
        <v>933</v>
      </c>
      <c r="B368" s="104" t="s">
        <v>4327</v>
      </c>
      <c r="C368" s="104">
        <v>3200</v>
      </c>
      <c r="D368" s="104">
        <v>6.0312503392856355E-2</v>
      </c>
      <c r="E368" s="286">
        <v>2</v>
      </c>
      <c r="F368" s="285">
        <f>IF(D368="&lt;0.2%",1/0.002,IF(D368="&gt;50%",1/0.5,1/D368))</f>
        <v>16.580309948110095</v>
      </c>
      <c r="G368" s="285">
        <f t="shared" ref="G368:L369" si="124">IF($F368&lt;5,LINEST(S$5:S$6,$R$5:$R$6)*$F368+INTERCEPT(S$5:S$6,$R$5:$R$6),IF($F368&lt;10,LINEST(S$6:S$7,$R$6:$R$7)*$F368+INTERCEPT(S$6:S$7,$R$6:$R$7),IF($F368&lt;25,LINEST(S$7:S$8,$R$7:$R$8)*$F368+INTERCEPT(S$7:S$8,$R$7:$R$8),IF($F368&lt;50,LINEST(S$8:S$9,$R$8:$R$9)*$F368+INTERCEPT(S$8:S$9,$R$8:$R$9),IF($F368&lt;100,LINEST(S$9:S$10,$R$9:$R$10)*$F368+INTERCEPT(S$9:S$10,$R$9:$R$10),IF($F368&lt;200,LINEST(S$10:S$11,$R$10:$R$11)*$F368+INTERCEPT(S$10:S$11,$R$10:$R$11),IF($F368&lt;500,LINEST(S$11:S$12,$R$11:$R$12)*$F368+INTERCEPT(S$11:S$12,$R$11:$R$12),S$12)))))))</f>
        <v>5.8896371937732113</v>
      </c>
      <c r="H368" s="285">
        <f t="shared" si="124"/>
        <v>11.635405654559023</v>
      </c>
      <c r="I368" s="285">
        <f t="shared" si="124"/>
        <v>26.726078408895905</v>
      </c>
      <c r="J368" s="285">
        <f t="shared" si="124"/>
        <v>7.9915369215716208</v>
      </c>
      <c r="K368" s="285">
        <f t="shared" si="124"/>
        <v>5.821243392735413</v>
      </c>
      <c r="L368" s="285">
        <f t="shared" si="124"/>
        <v>3.4509498638992051</v>
      </c>
      <c r="M368" s="285">
        <f>IF(E368=S$4,G368,IF(E368=T$4,H368,IF(E368=U$4,I368,IF(E368=V$4,J368,IF(E368=W$4,K368,L368)))))</f>
        <v>11.635405654559023</v>
      </c>
      <c r="N368" s="104">
        <f t="shared" si="116"/>
        <v>1.5581269691663069E-2</v>
      </c>
      <c r="O368" s="104">
        <f t="shared" si="117"/>
        <v>0.14257390438541584</v>
      </c>
      <c r="P368" s="287"/>
    </row>
    <row r="369" spans="1:16" x14ac:dyDescent="0.25">
      <c r="A369" s="104" t="s">
        <v>935</v>
      </c>
      <c r="B369" s="104" t="s">
        <v>4327</v>
      </c>
      <c r="C369" s="104">
        <v>769</v>
      </c>
      <c r="D369" s="104">
        <v>0.14522103306183082</v>
      </c>
      <c r="E369" s="286">
        <v>2</v>
      </c>
      <c r="F369" s="285">
        <f>IF(D369="&lt;0.2%",1/0.002,IF(D369="&gt;50%",1/0.5,1/D369))</f>
        <v>6.8860548566283066</v>
      </c>
      <c r="G369" s="285">
        <f t="shared" si="124"/>
        <v>4.165816456988491</v>
      </c>
      <c r="H369" s="285">
        <f t="shared" si="124"/>
        <v>8.3561907197118508</v>
      </c>
      <c r="I369" s="285">
        <f t="shared" si="124"/>
        <v>14.355408867737857</v>
      </c>
      <c r="J369" s="285">
        <f t="shared" si="124"/>
        <v>5.0675852340490195</v>
      </c>
      <c r="K369" s="285">
        <f t="shared" si="124"/>
        <v>3.9658164569884917</v>
      </c>
      <c r="L369" s="285">
        <f t="shared" si="124"/>
        <v>2.6640476799279629</v>
      </c>
      <c r="M369" s="285">
        <f>IF(E369=S$4,G369,IF(E369=T$4,H369,IF(E369=U$4,I369,IF(E369=V$4,J369,IF(E369=W$4,K369,L369)))))</f>
        <v>8.3561907197118508</v>
      </c>
      <c r="N369" s="104">
        <f t="shared" si="116"/>
        <v>2.1629277358316878E-2</v>
      </c>
      <c r="O369" s="104">
        <f t="shared" si="117"/>
        <v>0.19280006777478664</v>
      </c>
      <c r="P369" s="287"/>
    </row>
    <row r="370" spans="1:16" x14ac:dyDescent="0.25">
      <c r="A370" s="104" t="s">
        <v>937</v>
      </c>
      <c r="B370" s="104" t="s">
        <v>4396</v>
      </c>
      <c r="C370" s="104">
        <v>2740</v>
      </c>
      <c r="D370" s="104">
        <v>2.1529311888838276E-2</v>
      </c>
      <c r="E370" s="286"/>
      <c r="F370" s="285"/>
      <c r="G370" s="285"/>
      <c r="H370" s="285"/>
      <c r="I370" s="285"/>
      <c r="J370" s="285"/>
      <c r="K370" s="285"/>
      <c r="L370" s="285"/>
      <c r="M370" s="291">
        <v>13.493917012144262</v>
      </c>
      <c r="N370" s="292">
        <v>1.3449770106944592E-2</v>
      </c>
      <c r="O370" s="292">
        <v>0.12421503115885013</v>
      </c>
      <c r="P370" s="287"/>
    </row>
    <row r="371" spans="1:16" x14ac:dyDescent="0.25">
      <c r="A371" s="104" t="s">
        <v>939</v>
      </c>
      <c r="B371" s="104" t="s">
        <v>4333</v>
      </c>
      <c r="C371" s="104"/>
      <c r="D371" s="104"/>
      <c r="E371" s="105"/>
      <c r="F371" s="104"/>
      <c r="G371" s="104"/>
      <c r="H371" s="104"/>
      <c r="I371" s="104"/>
      <c r="J371" s="104"/>
      <c r="K371" s="104"/>
      <c r="L371" s="104"/>
      <c r="M371" s="104">
        <v>14</v>
      </c>
      <c r="N371" s="104">
        <f t="shared" ref="N371:N415" si="125">1-BETAINV(0.833,M371-1+1,1,0,1)</f>
        <v>1.2966743400683489E-2</v>
      </c>
      <c r="O371" s="104">
        <f t="shared" ref="O371:O415" si="126">1-BETAINV(0.167,M371-1+1,1,0,1)</f>
        <v>0.12000592523546294</v>
      </c>
      <c r="P371" s="287"/>
    </row>
    <row r="372" spans="1:16" x14ac:dyDescent="0.25">
      <c r="A372" s="104" t="s">
        <v>946</v>
      </c>
      <c r="B372" s="104" t="s">
        <v>3584</v>
      </c>
      <c r="C372" s="104"/>
      <c r="D372" s="104"/>
      <c r="E372" s="105"/>
      <c r="F372" s="104"/>
      <c r="G372" s="104"/>
      <c r="H372" s="104"/>
      <c r="I372" s="104"/>
      <c r="J372" s="104"/>
      <c r="K372" s="104"/>
      <c r="L372" s="104"/>
      <c r="M372" s="104">
        <v>17</v>
      </c>
      <c r="N372" s="104">
        <f t="shared" si="125"/>
        <v>1.0690774659705471E-2</v>
      </c>
      <c r="O372" s="104">
        <f t="shared" si="126"/>
        <v>9.9927610638575914E-2</v>
      </c>
      <c r="P372" s="287"/>
    </row>
    <row r="373" spans="1:16" x14ac:dyDescent="0.25">
      <c r="A373" s="104" t="s">
        <v>948</v>
      </c>
      <c r="B373" s="104" t="s">
        <v>4327</v>
      </c>
      <c r="C373" s="104">
        <v>1640</v>
      </c>
      <c r="D373" s="104">
        <v>2.5637529490497968E-2</v>
      </c>
      <c r="E373" s="286">
        <v>2</v>
      </c>
      <c r="F373" s="285">
        <f>IF(D373="&lt;0.2%",1/0.002,IF(D373="&gt;50%",1/0.5,1/D373))</f>
        <v>39.005318370111667</v>
      </c>
      <c r="G373" s="285">
        <f t="shared" ref="G373:L376" si="127">IF($F373&lt;5,LINEST(S$5:S$6,$R$5:$R$6)*$F373+INTERCEPT(S$5:S$6,$R$5:$R$6),IF($F373&lt;10,LINEST(S$6:S$7,$R$6:$R$7)*$F373+INTERCEPT(S$6:S$7,$R$6:$R$7),IF($F373&lt;25,LINEST(S$7:S$8,$R$7:$R$8)*$F373+INTERCEPT(S$7:S$8,$R$7:$R$8),IF($F373&lt;50,LINEST(S$8:S$9,$R$8:$R$9)*$F373+INTERCEPT(S$8:S$9,$R$8:$R$9),IF($F373&lt;100,LINEST(S$9:S$10,$R$9:$R$10)*$F373+INTERCEPT(S$9:S$10,$R$9:$R$10),IF($F373&lt;200,LINEST(S$10:S$11,$R$10:$R$11)*$F373+INTERCEPT(S$10:S$11,$R$10:$R$11),IF($F373&lt;500,LINEST(S$11:S$12,$R$11:$R$12)*$F373+INTERCEPT(S$11:S$12,$R$11:$R$12),S$12)))))))</f>
        <v>7.5162340082849131</v>
      </c>
      <c r="H373" s="285">
        <f t="shared" si="127"/>
        <v>14.832468016569827</v>
      </c>
      <c r="I373" s="285">
        <f t="shared" si="127"/>
        <v>46.239850499960852</v>
      </c>
      <c r="J373" s="285">
        <f t="shared" si="127"/>
        <v>11.412574383972061</v>
      </c>
      <c r="K373" s="285">
        <f t="shared" si="127"/>
        <v>7.8403191022066991</v>
      </c>
      <c r="L373" s="285">
        <f t="shared" si="127"/>
        <v>4.23612764088268</v>
      </c>
      <c r="M373" s="285">
        <f>IF(E373=S$4,G373,IF(E373=T$4,H373,IF(E373=U$4,I373,IF(E373=V$4,J373,IF(E373=W$4,K373,L373)))))</f>
        <v>14.832468016569827</v>
      </c>
      <c r="N373" s="104">
        <f t="shared" si="125"/>
        <v>1.2243462600611155E-2</v>
      </c>
      <c r="O373" s="104">
        <f t="shared" si="126"/>
        <v>0.11366927169044083</v>
      </c>
      <c r="P373" s="287"/>
    </row>
    <row r="374" spans="1:16" x14ac:dyDescent="0.25">
      <c r="A374" s="104" t="s">
        <v>952</v>
      </c>
      <c r="B374" s="104" t="s">
        <v>4327</v>
      </c>
      <c r="C374" s="104">
        <v>2480</v>
      </c>
      <c r="D374" s="104">
        <v>9.2672626058186852E-3</v>
      </c>
      <c r="E374" s="286">
        <v>2</v>
      </c>
      <c r="F374" s="285">
        <f>IF(D374="&lt;0.2%",1/0.002,IF(D374="&gt;50%",1/0.5,1/D374))</f>
        <v>107.90672958507993</v>
      </c>
      <c r="G374" s="285">
        <f t="shared" si="127"/>
        <v>8.8474403775104822</v>
      </c>
      <c r="H374" s="285">
        <f t="shared" si="127"/>
        <v>17.702787484606041</v>
      </c>
      <c r="I374" s="285">
        <f t="shared" si="127"/>
        <v>78.605521830004278</v>
      </c>
      <c r="J374" s="285">
        <f t="shared" si="127"/>
        <v>15.166041321286679</v>
      </c>
      <c r="K374" s="285">
        <f t="shared" si="127"/>
        <v>9.7869740254358781</v>
      </c>
      <c r="L374" s="285">
        <f t="shared" si="127"/>
        <v>4.9237201887552411</v>
      </c>
      <c r="M374" s="285">
        <f>IF(E374=S$4,G374,IF(E374=T$4,H374,IF(E374=U$4,I374,IF(E374=V$4,J374,IF(E374=W$4,K374,L374)))))</f>
        <v>17.702787484606041</v>
      </c>
      <c r="N374" s="104">
        <f t="shared" si="125"/>
        <v>1.0268545582860611E-2</v>
      </c>
      <c r="O374" s="104">
        <f t="shared" si="126"/>
        <v>9.6157848688713576E-2</v>
      </c>
      <c r="P374" s="287"/>
    </row>
    <row r="375" spans="1:16" x14ac:dyDescent="0.25">
      <c r="A375" s="104" t="s">
        <v>954</v>
      </c>
      <c r="B375" s="104" t="s">
        <v>4327</v>
      </c>
      <c r="C375" s="104">
        <v>2780</v>
      </c>
      <c r="D375" s="104">
        <v>3.9636146989648E-3</v>
      </c>
      <c r="E375" s="286">
        <v>2</v>
      </c>
      <c r="F375" s="285">
        <f>IF(D375="&lt;0.2%",1/0.002,IF(D375="&gt;50%",1/0.5,1/D375))</f>
        <v>252.2949569899354</v>
      </c>
      <c r="G375" s="285">
        <f t="shared" si="127"/>
        <v>9.4697266093199151</v>
      </c>
      <c r="H375" s="285">
        <f t="shared" si="127"/>
        <v>19.109179827959743</v>
      </c>
      <c r="I375" s="285">
        <f t="shared" si="127"/>
        <v>105.62856769540404</v>
      </c>
      <c r="J375" s="285">
        <f t="shared" si="127"/>
        <v>17.500928003589507</v>
      </c>
      <c r="K375" s="285">
        <f t="shared" si="127"/>
        <v>10.974316523299786</v>
      </c>
      <c r="L375" s="285">
        <f t="shared" si="127"/>
        <v>5.2522949569899353</v>
      </c>
      <c r="M375" s="285">
        <f>IF(E375=S$4,G375,IF(E375=T$4,H375,IF(E375=U$4,I375,IF(E375=V$4,J375,IF(E375=W$4,K375,L375)))))</f>
        <v>19.109179827959743</v>
      </c>
      <c r="N375" s="104">
        <f t="shared" si="125"/>
        <v>9.5164117827828409E-3</v>
      </c>
      <c r="O375" s="104">
        <f t="shared" si="126"/>
        <v>8.9407483327549331E-2</v>
      </c>
      <c r="P375" s="287"/>
    </row>
    <row r="376" spans="1:16" x14ac:dyDescent="0.25">
      <c r="A376" s="104" t="s">
        <v>959</v>
      </c>
      <c r="B376" s="104" t="s">
        <v>4327</v>
      </c>
      <c r="C376" s="104">
        <v>8130</v>
      </c>
      <c r="D376" s="104" t="s">
        <v>4372</v>
      </c>
      <c r="E376" s="286">
        <v>2</v>
      </c>
      <c r="F376" s="285">
        <f>IF(D376="&lt;0.2%",1/0.002,IF(D376="&gt;50%",1/0.5,1/D376))</f>
        <v>500</v>
      </c>
      <c r="G376" s="285">
        <f t="shared" si="127"/>
        <v>9.8000000000000007</v>
      </c>
      <c r="H376" s="285">
        <f t="shared" si="127"/>
        <v>20.100000000000001</v>
      </c>
      <c r="I376" s="285">
        <f t="shared" si="127"/>
        <v>128.5</v>
      </c>
      <c r="J376" s="285">
        <f t="shared" si="127"/>
        <v>19.399999999999999</v>
      </c>
      <c r="K376" s="285">
        <f t="shared" si="127"/>
        <v>11.8</v>
      </c>
      <c r="L376" s="285">
        <f t="shared" si="127"/>
        <v>5.5</v>
      </c>
      <c r="M376" s="285">
        <f>IF(E376=S$4,G376,IF(E376=T$4,H376,IF(E376=U$4,I376,IF(E376=V$4,J376,IF(E376=W$4,K376,L376)))))</f>
        <v>20.100000000000001</v>
      </c>
      <c r="N376" s="104">
        <f t="shared" si="125"/>
        <v>9.049433855732536E-3</v>
      </c>
      <c r="O376" s="104">
        <f t="shared" si="126"/>
        <v>8.519363498204402E-2</v>
      </c>
      <c r="P376" s="287"/>
    </row>
    <row r="377" spans="1:16" x14ac:dyDescent="0.25">
      <c r="A377" s="104" t="s">
        <v>961</v>
      </c>
      <c r="B377" s="104" t="s">
        <v>3585</v>
      </c>
      <c r="C377" s="104"/>
      <c r="D377" s="104"/>
      <c r="E377" s="105"/>
      <c r="F377" s="104"/>
      <c r="G377" s="104"/>
      <c r="H377" s="104"/>
      <c r="I377" s="104"/>
      <c r="J377" s="104"/>
      <c r="K377" s="104"/>
      <c r="L377" s="104"/>
      <c r="M377" s="104">
        <v>17</v>
      </c>
      <c r="N377" s="104">
        <f t="shared" si="125"/>
        <v>1.0690774659705471E-2</v>
      </c>
      <c r="O377" s="104">
        <f t="shared" si="126"/>
        <v>9.9927610638575914E-2</v>
      </c>
      <c r="P377" s="287"/>
    </row>
    <row r="378" spans="1:16" x14ac:dyDescent="0.25">
      <c r="A378" s="104" t="s">
        <v>963</v>
      </c>
      <c r="B378" s="104" t="s">
        <v>3585</v>
      </c>
      <c r="C378" s="104"/>
      <c r="D378" s="104"/>
      <c r="E378" s="105"/>
      <c r="F378" s="104"/>
      <c r="G378" s="104"/>
      <c r="H378" s="104"/>
      <c r="I378" s="104"/>
      <c r="J378" s="104"/>
      <c r="K378" s="104"/>
      <c r="L378" s="104"/>
      <c r="M378" s="104">
        <v>17</v>
      </c>
      <c r="N378" s="104">
        <f t="shared" si="125"/>
        <v>1.0690774659705471E-2</v>
      </c>
      <c r="O378" s="104">
        <f t="shared" si="126"/>
        <v>9.9927610638575914E-2</v>
      </c>
      <c r="P378" s="287"/>
    </row>
    <row r="379" spans="1:16" x14ac:dyDescent="0.25">
      <c r="A379" s="104" t="s">
        <v>965</v>
      </c>
      <c r="B379" s="104" t="s">
        <v>3584</v>
      </c>
      <c r="C379" s="104"/>
      <c r="D379" s="104"/>
      <c r="E379" s="105"/>
      <c r="F379" s="104"/>
      <c r="G379" s="104"/>
      <c r="H379" s="104"/>
      <c r="I379" s="104"/>
      <c r="J379" s="104"/>
      <c r="K379" s="104"/>
      <c r="L379" s="104"/>
      <c r="M379" s="104">
        <v>16</v>
      </c>
      <c r="N379" s="104">
        <f t="shared" si="125"/>
        <v>1.1355140458131352E-2</v>
      </c>
      <c r="O379" s="104">
        <f t="shared" si="126"/>
        <v>0.1058306495014173</v>
      </c>
      <c r="P379" s="287"/>
    </row>
    <row r="380" spans="1:16" x14ac:dyDescent="0.25">
      <c r="A380" s="104" t="s">
        <v>967</v>
      </c>
      <c r="B380" s="104" t="s">
        <v>3584</v>
      </c>
      <c r="C380" s="104"/>
      <c r="D380" s="104"/>
      <c r="E380" s="105"/>
      <c r="F380" s="104"/>
      <c r="G380" s="104"/>
      <c r="H380" s="104"/>
      <c r="I380" s="104"/>
      <c r="J380" s="104"/>
      <c r="K380" s="104"/>
      <c r="L380" s="104"/>
      <c r="M380" s="104">
        <v>10</v>
      </c>
      <c r="N380" s="104">
        <f t="shared" si="125"/>
        <v>1.8106239831579218E-2</v>
      </c>
      <c r="O380" s="104">
        <f t="shared" si="126"/>
        <v>0.16387415644390924</v>
      </c>
      <c r="P380" s="287"/>
    </row>
    <row r="381" spans="1:16" x14ac:dyDescent="0.25">
      <c r="A381" s="104" t="s">
        <v>969</v>
      </c>
      <c r="B381" s="104" t="s">
        <v>3584</v>
      </c>
      <c r="C381" s="104"/>
      <c r="D381" s="104"/>
      <c r="E381" s="105"/>
      <c r="F381" s="104"/>
      <c r="G381" s="104"/>
      <c r="H381" s="104"/>
      <c r="I381" s="104"/>
      <c r="J381" s="104"/>
      <c r="K381" s="104"/>
      <c r="L381" s="104"/>
      <c r="M381" s="104">
        <v>15</v>
      </c>
      <c r="N381" s="104">
        <f t="shared" si="125"/>
        <v>1.2107549031377118E-2</v>
      </c>
      <c r="O381" s="104">
        <f t="shared" si="126"/>
        <v>0.11247397232456713</v>
      </c>
      <c r="P381" s="287"/>
    </row>
    <row r="382" spans="1:16" x14ac:dyDescent="0.25">
      <c r="A382" s="104" t="s">
        <v>975</v>
      </c>
      <c r="B382" s="104" t="s">
        <v>3585</v>
      </c>
      <c r="C382" s="104"/>
      <c r="D382" s="104"/>
      <c r="E382" s="105"/>
      <c r="F382" s="104"/>
      <c r="G382" s="104"/>
      <c r="H382" s="104"/>
      <c r="I382" s="104"/>
      <c r="J382" s="104"/>
      <c r="K382" s="104"/>
      <c r="L382" s="104"/>
      <c r="M382" s="104">
        <v>16</v>
      </c>
      <c r="N382" s="104">
        <f t="shared" si="125"/>
        <v>1.1355140458131352E-2</v>
      </c>
      <c r="O382" s="104">
        <f t="shared" si="126"/>
        <v>0.1058306495014173</v>
      </c>
      <c r="P382" s="287"/>
    </row>
    <row r="383" spans="1:16" x14ac:dyDescent="0.25">
      <c r="A383" s="104" t="s">
        <v>977</v>
      </c>
      <c r="B383" s="104" t="s">
        <v>3585</v>
      </c>
      <c r="C383" s="104"/>
      <c r="D383" s="104"/>
      <c r="E383" s="105"/>
      <c r="F383" s="104"/>
      <c r="G383" s="104"/>
      <c r="H383" s="104"/>
      <c r="I383" s="104"/>
      <c r="J383" s="104"/>
      <c r="K383" s="104"/>
      <c r="L383" s="104"/>
      <c r="M383" s="104">
        <v>17</v>
      </c>
      <c r="N383" s="104">
        <f t="shared" si="125"/>
        <v>1.0690774659705471E-2</v>
      </c>
      <c r="O383" s="104">
        <f t="shared" si="126"/>
        <v>9.9927610638575914E-2</v>
      </c>
      <c r="P383" s="287"/>
    </row>
    <row r="384" spans="1:16" x14ac:dyDescent="0.25">
      <c r="A384" s="104" t="s">
        <v>981</v>
      </c>
      <c r="B384" s="104" t="s">
        <v>3585</v>
      </c>
      <c r="C384" s="104"/>
      <c r="D384" s="104"/>
      <c r="E384" s="105"/>
      <c r="F384" s="104"/>
      <c r="G384" s="104"/>
      <c r="H384" s="104"/>
      <c r="I384" s="104"/>
      <c r="J384" s="104"/>
      <c r="K384" s="104"/>
      <c r="L384" s="104"/>
      <c r="M384" s="104">
        <v>17</v>
      </c>
      <c r="N384" s="104">
        <f t="shared" si="125"/>
        <v>1.0690774659705471E-2</v>
      </c>
      <c r="O384" s="104">
        <f t="shared" si="126"/>
        <v>9.9927610638575914E-2</v>
      </c>
      <c r="P384" s="287"/>
    </row>
    <row r="385" spans="1:16" x14ac:dyDescent="0.25">
      <c r="A385" s="104" t="s">
        <v>983</v>
      </c>
      <c r="B385" s="104" t="s">
        <v>3584</v>
      </c>
      <c r="C385" s="104"/>
      <c r="D385" s="104"/>
      <c r="E385" s="105"/>
      <c r="F385" s="104"/>
      <c r="G385" s="104"/>
      <c r="H385" s="104"/>
      <c r="I385" s="104"/>
      <c r="J385" s="104"/>
      <c r="K385" s="104"/>
      <c r="L385" s="104"/>
      <c r="M385" s="104">
        <v>16</v>
      </c>
      <c r="N385" s="104">
        <f t="shared" si="125"/>
        <v>1.1355140458131352E-2</v>
      </c>
      <c r="O385" s="104">
        <f t="shared" si="126"/>
        <v>0.1058306495014173</v>
      </c>
      <c r="P385" s="287"/>
    </row>
    <row r="386" spans="1:16" x14ac:dyDescent="0.25">
      <c r="A386" s="104" t="s">
        <v>985</v>
      </c>
      <c r="B386" s="104" t="s">
        <v>3585</v>
      </c>
      <c r="C386" s="104"/>
      <c r="D386" s="104"/>
      <c r="E386" s="105"/>
      <c r="F386" s="104"/>
      <c r="G386" s="104"/>
      <c r="H386" s="104"/>
      <c r="I386" s="104"/>
      <c r="J386" s="104"/>
      <c r="K386" s="104"/>
      <c r="L386" s="104"/>
      <c r="M386" s="104">
        <v>17</v>
      </c>
      <c r="N386" s="104">
        <f t="shared" si="125"/>
        <v>1.0690774659705471E-2</v>
      </c>
      <c r="O386" s="104">
        <f t="shared" si="126"/>
        <v>9.9927610638575914E-2</v>
      </c>
      <c r="P386" s="287"/>
    </row>
    <row r="387" spans="1:16" x14ac:dyDescent="0.25">
      <c r="A387" s="104" t="s">
        <v>987</v>
      </c>
      <c r="B387" s="104" t="s">
        <v>3584</v>
      </c>
      <c r="C387" s="104"/>
      <c r="D387" s="104"/>
      <c r="E387" s="105"/>
      <c r="F387" s="104"/>
      <c r="G387" s="104"/>
      <c r="H387" s="104"/>
      <c r="I387" s="104"/>
      <c r="J387" s="104"/>
      <c r="K387" s="104"/>
      <c r="L387" s="104"/>
      <c r="M387" s="104">
        <v>10</v>
      </c>
      <c r="N387" s="104">
        <f t="shared" si="125"/>
        <v>1.8106239831579218E-2</v>
      </c>
      <c r="O387" s="104">
        <f t="shared" si="126"/>
        <v>0.16387415644390924</v>
      </c>
      <c r="P387" s="287"/>
    </row>
    <row r="388" spans="1:16" x14ac:dyDescent="0.25">
      <c r="A388" s="104" t="s">
        <v>989</v>
      </c>
      <c r="B388" s="104" t="s">
        <v>4396</v>
      </c>
      <c r="C388" s="104">
        <v>3100</v>
      </c>
      <c r="D388" s="104">
        <v>9.4124137797777958E-3</v>
      </c>
      <c r="E388" s="286"/>
      <c r="F388" s="285"/>
      <c r="G388" s="285"/>
      <c r="H388" s="285"/>
      <c r="I388" s="285"/>
      <c r="J388" s="285"/>
      <c r="K388" s="285"/>
      <c r="L388" s="285"/>
      <c r="M388" s="285">
        <v>10.419410417263368</v>
      </c>
      <c r="N388" s="104">
        <f t="shared" si="125"/>
        <v>1.7383785718284139E-2</v>
      </c>
      <c r="O388" s="104">
        <f t="shared" si="126"/>
        <v>0.1578287124829143</v>
      </c>
      <c r="P388" s="287"/>
    </row>
    <row r="389" spans="1:16" x14ac:dyDescent="0.25">
      <c r="A389" s="104" t="s">
        <v>991</v>
      </c>
      <c r="B389" s="104" t="s">
        <v>3584</v>
      </c>
      <c r="C389" s="104"/>
      <c r="D389" s="104"/>
      <c r="E389" s="105"/>
      <c r="F389" s="104"/>
      <c r="G389" s="104"/>
      <c r="H389" s="104"/>
      <c r="I389" s="104"/>
      <c r="J389" s="104"/>
      <c r="K389" s="104"/>
      <c r="L389" s="104"/>
      <c r="M389" s="104">
        <v>16</v>
      </c>
      <c r="N389" s="104">
        <f t="shared" si="125"/>
        <v>1.1355140458131352E-2</v>
      </c>
      <c r="O389" s="104">
        <f t="shared" si="126"/>
        <v>0.1058306495014173</v>
      </c>
      <c r="P389" s="287"/>
    </row>
    <row r="390" spans="1:16" x14ac:dyDescent="0.25">
      <c r="A390" s="104" t="s">
        <v>993</v>
      </c>
      <c r="B390" s="104" t="s">
        <v>3585</v>
      </c>
      <c r="C390" s="104"/>
      <c r="D390" s="104"/>
      <c r="E390" s="105"/>
      <c r="F390" s="104"/>
      <c r="G390" s="104"/>
      <c r="H390" s="104"/>
      <c r="I390" s="104"/>
      <c r="J390" s="104"/>
      <c r="K390" s="104"/>
      <c r="L390" s="104"/>
      <c r="M390" s="104">
        <v>17</v>
      </c>
      <c r="N390" s="104">
        <f t="shared" si="125"/>
        <v>1.0690774659705471E-2</v>
      </c>
      <c r="O390" s="104">
        <f t="shared" si="126"/>
        <v>9.9927610638575914E-2</v>
      </c>
      <c r="P390" s="287"/>
    </row>
    <row r="391" spans="1:16" x14ac:dyDescent="0.25">
      <c r="A391" s="104" t="s">
        <v>995</v>
      </c>
      <c r="B391" s="104" t="s">
        <v>3584</v>
      </c>
      <c r="C391" s="104"/>
      <c r="D391" s="104"/>
      <c r="E391" s="105"/>
      <c r="F391" s="104"/>
      <c r="G391" s="104"/>
      <c r="H391" s="104"/>
      <c r="I391" s="104"/>
      <c r="J391" s="104"/>
      <c r="K391" s="104"/>
      <c r="L391" s="104"/>
      <c r="M391" s="104">
        <v>10</v>
      </c>
      <c r="N391" s="104">
        <f t="shared" si="125"/>
        <v>1.8106239831579218E-2</v>
      </c>
      <c r="O391" s="104">
        <f t="shared" si="126"/>
        <v>0.16387415644390924</v>
      </c>
      <c r="P391" s="287"/>
    </row>
    <row r="392" spans="1:16" x14ac:dyDescent="0.25">
      <c r="A392" s="104" t="s">
        <v>997</v>
      </c>
      <c r="B392" s="104" t="s">
        <v>4327</v>
      </c>
      <c r="C392" s="104">
        <v>2800</v>
      </c>
      <c r="D392" s="104">
        <v>1.3863241455580575E-2</v>
      </c>
      <c r="E392" s="286">
        <v>2</v>
      </c>
      <c r="F392" s="285">
        <f>IF(D392="&lt;0.2%",1/0.002,IF(D392="&gt;50%",1/0.5,1/D392))</f>
        <v>72.133202267602087</v>
      </c>
      <c r="G392" s="285">
        <f t="shared" ref="G392:L392" si="128">IF($F392&lt;5,LINEST(S$5:S$6,$R$5:$R$6)*$F392+INTERCEPT(S$5:S$6,$R$5:$R$6),IF($F392&lt;10,LINEST(S$6:S$7,$R$6:$R$7)*$F392+INTERCEPT(S$6:S$7,$R$6:$R$7),IF($F392&lt;25,LINEST(S$7:S$8,$R$7:$R$8)*$F392+INTERCEPT(S$7:S$8,$R$7:$R$8),IF($F392&lt;50,LINEST(S$8:S$9,$R$8:$R$9)*$F392+INTERCEPT(S$8:S$9,$R$8:$R$9),IF($F392&lt;100,LINEST(S$9:S$10,$R$9:$R$10)*$F392+INTERCEPT(S$9:S$10,$R$9:$R$10),IF($F392&lt;200,LINEST(S$10:S$11,$R$10:$R$11)*$F392+INTERCEPT(S$10:S$11,$R$10:$R$11),IF($F392&lt;500,LINEST(S$11:S$12,$R$11:$R$12)*$F392+INTERCEPT(S$11:S$12,$R$11:$R$12),S$12)))))))</f>
        <v>8.3541312362816349</v>
      </c>
      <c r="H392" s="285">
        <f t="shared" si="128"/>
        <v>16.596795281633678</v>
      </c>
      <c r="I392" s="285">
        <f t="shared" si="128"/>
        <v>64.159941020420945</v>
      </c>
      <c r="J392" s="285">
        <f t="shared" si="128"/>
        <v>13.662393708844901</v>
      </c>
      <c r="K392" s="285">
        <f t="shared" si="128"/>
        <v>9.0311968544224506</v>
      </c>
      <c r="L392" s="285">
        <f t="shared" si="128"/>
        <v>4.6770656181408174</v>
      </c>
      <c r="M392" s="285">
        <f>IF(E392=S$4,G392,IF(E392=T$4,H392,IF(E392=U$4,I392,IF(E392=V$4,J392,IF(E392=W$4,K392,L392)))))</f>
        <v>16.596795281633678</v>
      </c>
      <c r="N392" s="104">
        <f t="shared" si="125"/>
        <v>1.0949070720268406E-2</v>
      </c>
      <c r="O392" s="104">
        <f t="shared" si="126"/>
        <v>0.1022267736481004</v>
      </c>
      <c r="P392" s="287"/>
    </row>
    <row r="393" spans="1:16" x14ac:dyDescent="0.25">
      <c r="A393" s="104" t="s">
        <v>999</v>
      </c>
      <c r="B393" s="104" t="s">
        <v>3584</v>
      </c>
      <c r="C393" s="104"/>
      <c r="D393" s="104"/>
      <c r="E393" s="105"/>
      <c r="F393" s="104"/>
      <c r="G393" s="104"/>
      <c r="H393" s="104"/>
      <c r="I393" s="104"/>
      <c r="J393" s="104"/>
      <c r="K393" s="104"/>
      <c r="L393" s="104"/>
      <c r="M393" s="104">
        <v>13</v>
      </c>
      <c r="N393" s="104">
        <f t="shared" si="125"/>
        <v>1.3957193009523694E-2</v>
      </c>
      <c r="O393" s="104">
        <f t="shared" si="126"/>
        <v>0.12861724803139551</v>
      </c>
      <c r="P393" s="287"/>
    </row>
    <row r="394" spans="1:16" x14ac:dyDescent="0.25">
      <c r="A394" s="104" t="s">
        <v>1003</v>
      </c>
      <c r="B394" s="104" t="s">
        <v>3585</v>
      </c>
      <c r="C394" s="104"/>
      <c r="D394" s="104"/>
      <c r="E394" s="105"/>
      <c r="F394" s="104"/>
      <c r="G394" s="104"/>
      <c r="H394" s="104"/>
      <c r="I394" s="104"/>
      <c r="J394" s="104"/>
      <c r="K394" s="104"/>
      <c r="L394" s="104"/>
      <c r="M394" s="104">
        <v>78</v>
      </c>
      <c r="N394" s="104">
        <f t="shared" si="125"/>
        <v>2.3398433762448212E-3</v>
      </c>
      <c r="O394" s="104">
        <f t="shared" si="126"/>
        <v>2.2684410172149283E-2</v>
      </c>
      <c r="P394" s="287"/>
    </row>
    <row r="395" spans="1:16" x14ac:dyDescent="0.25">
      <c r="A395" s="104" t="s">
        <v>1005</v>
      </c>
      <c r="B395" s="104" t="s">
        <v>4327</v>
      </c>
      <c r="C395" s="104">
        <v>27</v>
      </c>
      <c r="D395" s="104">
        <v>0.30904661226660235</v>
      </c>
      <c r="E395" s="286">
        <v>2</v>
      </c>
      <c r="F395" s="285">
        <f>IF(D395="&lt;0.2%",1/0.002,IF(D395="&gt;50%",1/0.5,1/D395))</f>
        <v>3.2357578446365216</v>
      </c>
      <c r="G395" s="285">
        <f t="shared" ref="G395:L395" si="129">IF($F395&lt;5,LINEST(S$5:S$6,$R$5:$R$6)*$F395+INTERCEPT(S$5:S$6,$R$5:$R$6),IF($F395&lt;10,LINEST(S$6:S$7,$R$6:$R$7)*$F395+INTERCEPT(S$6:S$7,$R$6:$R$7),IF($F395&lt;25,LINEST(S$7:S$8,$R$7:$R$8)*$F395+INTERCEPT(S$7:S$8,$R$7:$R$8),IF($F395&lt;50,LINEST(S$8:S$9,$R$8:$R$9)*$F395+INTERCEPT(S$8:S$9,$R$8:$R$9),IF($F395&lt;100,LINEST(S$9:S$10,$R$9:$R$10)*$F395+INTERCEPT(S$9:S$10,$R$9:$R$10),IF($F395&lt;200,LINEST(S$10:S$11,$R$10:$R$11)*$F395+INTERCEPT(S$10:S$11,$R$10:$R$11),IF($F395&lt;500,LINEST(S$11:S$12,$R$11:$R$12)*$F395+INTERCEPT(S$11:S$12,$R$11:$R$12),S$12)))))))</f>
        <v>2.7178789223182607</v>
      </c>
      <c r="H395" s="285">
        <f t="shared" si="129"/>
        <v>5.5945659164819705</v>
      </c>
      <c r="I395" s="285">
        <f t="shared" si="129"/>
        <v>7.8303237611184962</v>
      </c>
      <c r="J395" s="285">
        <f t="shared" si="129"/>
        <v>3.2002627786273621</v>
      </c>
      <c r="K395" s="285">
        <f t="shared" si="129"/>
        <v>2.5766869941637109</v>
      </c>
      <c r="L395" s="285">
        <f t="shared" si="129"/>
        <v>2.1059596407727539</v>
      </c>
      <c r="M395" s="285">
        <f>IF(E395=S$4,G395,IF(E395=T$4,H395,IF(E395=U$4,I395,IF(E395=V$4,J395,IF(E395=W$4,K395,L395)))))</f>
        <v>5.5945659164819705</v>
      </c>
      <c r="N395" s="104">
        <f t="shared" si="125"/>
        <v>3.2132960093820273E-2</v>
      </c>
      <c r="O395" s="104">
        <f t="shared" si="126"/>
        <v>0.27378611077162252</v>
      </c>
      <c r="P395" s="287"/>
    </row>
    <row r="396" spans="1:16" x14ac:dyDescent="0.25">
      <c r="A396" s="104" t="s">
        <v>1013</v>
      </c>
      <c r="B396" s="104" t="s">
        <v>3584</v>
      </c>
      <c r="C396" s="104"/>
      <c r="D396" s="104"/>
      <c r="E396" s="105"/>
      <c r="F396" s="104"/>
      <c r="G396" s="104"/>
      <c r="H396" s="104"/>
      <c r="I396" s="104"/>
      <c r="J396" s="104"/>
      <c r="K396" s="104"/>
      <c r="L396" s="104"/>
      <c r="M396" s="104">
        <v>13</v>
      </c>
      <c r="N396" s="104">
        <f t="shared" si="125"/>
        <v>1.3957193009523694E-2</v>
      </c>
      <c r="O396" s="104">
        <f t="shared" si="126"/>
        <v>0.12861724803139551</v>
      </c>
      <c r="P396" s="287"/>
    </row>
    <row r="397" spans="1:16" x14ac:dyDescent="0.25">
      <c r="A397" s="104" t="s">
        <v>1020</v>
      </c>
      <c r="B397" s="104" t="s">
        <v>3584</v>
      </c>
      <c r="C397" s="104"/>
      <c r="D397" s="104"/>
      <c r="E397" s="105"/>
      <c r="F397" s="104"/>
      <c r="G397" s="104"/>
      <c r="H397" s="104"/>
      <c r="I397" s="104"/>
      <c r="J397" s="104"/>
      <c r="K397" s="104"/>
      <c r="L397" s="104"/>
      <c r="M397" s="104">
        <v>16</v>
      </c>
      <c r="N397" s="104">
        <f t="shared" si="125"/>
        <v>1.1355140458131352E-2</v>
      </c>
      <c r="O397" s="104">
        <f t="shared" si="126"/>
        <v>0.1058306495014173</v>
      </c>
      <c r="P397" s="287"/>
    </row>
    <row r="398" spans="1:16" x14ac:dyDescent="0.25">
      <c r="A398" s="104" t="s">
        <v>1025</v>
      </c>
      <c r="B398" s="104" t="s">
        <v>3584</v>
      </c>
      <c r="C398" s="104"/>
      <c r="D398" s="104"/>
      <c r="E398" s="105"/>
      <c r="F398" s="104"/>
      <c r="G398" s="104"/>
      <c r="H398" s="104"/>
      <c r="I398" s="104"/>
      <c r="J398" s="104"/>
      <c r="K398" s="104"/>
      <c r="L398" s="104"/>
      <c r="M398" s="104">
        <v>58</v>
      </c>
      <c r="N398" s="104">
        <f t="shared" si="125"/>
        <v>3.1454158304289326E-3</v>
      </c>
      <c r="O398" s="104">
        <f t="shared" si="126"/>
        <v>3.0386709265264211E-2</v>
      </c>
      <c r="P398" s="287"/>
    </row>
    <row r="399" spans="1:16" x14ac:dyDescent="0.25">
      <c r="A399" s="104" t="s">
        <v>1034</v>
      </c>
      <c r="B399" s="104" t="s">
        <v>4333</v>
      </c>
      <c r="C399" s="104"/>
      <c r="D399" s="104"/>
      <c r="E399" s="105"/>
      <c r="F399" s="104"/>
      <c r="G399" s="104"/>
      <c r="H399" s="104"/>
      <c r="I399" s="104"/>
      <c r="J399" s="104"/>
      <c r="K399" s="104"/>
      <c r="L399" s="104"/>
      <c r="M399" s="104">
        <v>13</v>
      </c>
      <c r="N399" s="104">
        <f t="shared" si="125"/>
        <v>1.3957193009523694E-2</v>
      </c>
      <c r="O399" s="104">
        <f t="shared" si="126"/>
        <v>0.12861724803139551</v>
      </c>
      <c r="P399" s="287"/>
    </row>
    <row r="400" spans="1:16" x14ac:dyDescent="0.25">
      <c r="A400" s="104" t="s">
        <v>1036</v>
      </c>
      <c r="B400" s="104" t="s">
        <v>3585</v>
      </c>
      <c r="C400" s="104"/>
      <c r="D400" s="104"/>
      <c r="E400" s="105"/>
      <c r="F400" s="104"/>
      <c r="G400" s="104"/>
      <c r="H400" s="104"/>
      <c r="I400" s="104"/>
      <c r="J400" s="104"/>
      <c r="K400" s="104"/>
      <c r="L400" s="104"/>
      <c r="M400" s="104">
        <v>52</v>
      </c>
      <c r="N400" s="104">
        <f t="shared" si="125"/>
        <v>3.507711187883733E-3</v>
      </c>
      <c r="O400" s="104">
        <f t="shared" si="126"/>
        <v>3.3832910993948806E-2</v>
      </c>
      <c r="P400" s="287"/>
    </row>
    <row r="401" spans="1:16" x14ac:dyDescent="0.25">
      <c r="A401" s="104" t="s">
        <v>1050</v>
      </c>
      <c r="B401" s="104" t="s">
        <v>3584</v>
      </c>
      <c r="C401" s="104"/>
      <c r="D401" s="104"/>
      <c r="E401" s="105"/>
      <c r="F401" s="104"/>
      <c r="G401" s="104"/>
      <c r="H401" s="104"/>
      <c r="I401" s="104"/>
      <c r="J401" s="104"/>
      <c r="K401" s="104"/>
      <c r="L401" s="104"/>
      <c r="M401" s="104">
        <v>18</v>
      </c>
      <c r="N401" s="104">
        <f t="shared" si="125"/>
        <v>1.0099852493919759E-2</v>
      </c>
      <c r="O401" s="104">
        <f t="shared" si="126"/>
        <v>9.4647757328916948E-2</v>
      </c>
      <c r="P401" s="287"/>
    </row>
    <row r="402" spans="1:16" x14ac:dyDescent="0.25">
      <c r="A402" s="104" t="s">
        <v>1058</v>
      </c>
      <c r="B402" s="104" t="s">
        <v>4327</v>
      </c>
      <c r="C402" s="104">
        <v>5970</v>
      </c>
      <c r="D402" s="104">
        <v>1.7532306390826192E-2</v>
      </c>
      <c r="E402" s="286">
        <v>2</v>
      </c>
      <c r="F402" s="285">
        <f>IF(D402="&lt;0.2%",1/0.002,IF(D402="&gt;50%",1/0.5,1/D402))</f>
        <v>57.037561271644876</v>
      </c>
      <c r="G402" s="285">
        <f t="shared" ref="G402:L402" si="130">IF($F402&lt;5,LINEST(S$5:S$6,$R$5:$R$6)*$F402+INTERCEPT(S$5:S$6,$R$5:$R$6),IF($F402&lt;10,LINEST(S$6:S$7,$R$6:$R$7)*$F402+INTERCEPT(S$6:S$7,$R$6:$R$7),IF($F402&lt;25,LINEST(S$7:S$8,$R$7:$R$8)*$F402+INTERCEPT(S$7:S$8,$R$7:$R$8),IF($F402&lt;50,LINEST(S$8:S$9,$R$8:$R$9)*$F402+INTERCEPT(S$8:S$9,$R$8:$R$9),IF($F402&lt;100,LINEST(S$9:S$10,$R$9:$R$10)*$F402+INTERCEPT(S$9:S$10,$R$9:$R$10),IF($F402&lt;200,LINEST(S$10:S$11,$R$10:$R$11)*$F402+INTERCEPT(S$10:S$11,$R$10:$R$11),IF($F402&lt;500,LINEST(S$11:S$12,$R$11:$R$12)*$F402+INTERCEPT(S$11:S$12,$R$11:$R$12),S$12)))))))</f>
        <v>8.1126009803463184</v>
      </c>
      <c r="H402" s="285">
        <f t="shared" si="130"/>
        <v>16.05335220577922</v>
      </c>
      <c r="I402" s="285">
        <f t="shared" si="130"/>
        <v>57.366902572240193</v>
      </c>
      <c r="J402" s="285">
        <f t="shared" si="130"/>
        <v>12.937802941038955</v>
      </c>
      <c r="K402" s="285">
        <f t="shared" si="130"/>
        <v>8.6689014705194776</v>
      </c>
      <c r="L402" s="285">
        <f t="shared" si="130"/>
        <v>4.5563004901731592</v>
      </c>
      <c r="M402" s="285">
        <f>IF(E402=S$4,G402,IF(E402=T$4,H402,IF(E402=U$4,I402,IF(E402=V$4,J402,IF(E402=W$4,K402,L402)))))</f>
        <v>16.05335220577922</v>
      </c>
      <c r="N402" s="104">
        <f t="shared" si="125"/>
        <v>1.1317616797981378E-2</v>
      </c>
      <c r="O402" s="104">
        <f t="shared" si="126"/>
        <v>0.10549817195210776</v>
      </c>
      <c r="P402" s="287"/>
    </row>
    <row r="403" spans="1:16" x14ac:dyDescent="0.25">
      <c r="A403" s="104" t="s">
        <v>1060</v>
      </c>
      <c r="B403" s="104" t="s">
        <v>4333</v>
      </c>
      <c r="C403" s="104"/>
      <c r="D403" s="104"/>
      <c r="E403" s="105"/>
      <c r="F403" s="104"/>
      <c r="G403" s="104"/>
      <c r="H403" s="104"/>
      <c r="I403" s="104"/>
      <c r="J403" s="104"/>
      <c r="K403" s="104"/>
      <c r="L403" s="104"/>
      <c r="M403" s="104">
        <v>11</v>
      </c>
      <c r="N403" s="104">
        <f t="shared" si="125"/>
        <v>1.6473855015570193E-2</v>
      </c>
      <c r="O403" s="104">
        <f t="shared" si="126"/>
        <v>0.1501586448093829</v>
      </c>
      <c r="P403" s="287"/>
    </row>
    <row r="404" spans="1:16" x14ac:dyDescent="0.25">
      <c r="A404" s="104" t="s">
        <v>1064</v>
      </c>
      <c r="B404" s="104" t="s">
        <v>4333</v>
      </c>
      <c r="C404" s="104"/>
      <c r="D404" s="104"/>
      <c r="E404" s="105"/>
      <c r="F404" s="104"/>
      <c r="G404" s="104"/>
      <c r="H404" s="104"/>
      <c r="I404" s="104"/>
      <c r="J404" s="104"/>
      <c r="K404" s="104"/>
      <c r="L404" s="104"/>
      <c r="M404" s="104">
        <v>10</v>
      </c>
      <c r="N404" s="104">
        <f t="shared" si="125"/>
        <v>1.8106239831579218E-2</v>
      </c>
      <c r="O404" s="104">
        <f t="shared" si="126"/>
        <v>0.16387415644390924</v>
      </c>
      <c r="P404" s="287"/>
    </row>
    <row r="405" spans="1:16" x14ac:dyDescent="0.25">
      <c r="A405" s="104" t="s">
        <v>1066</v>
      </c>
      <c r="B405" s="104" t="s">
        <v>4333</v>
      </c>
      <c r="C405" s="104"/>
      <c r="D405" s="104"/>
      <c r="E405" s="105"/>
      <c r="F405" s="104"/>
      <c r="G405" s="104"/>
      <c r="H405" s="104"/>
      <c r="I405" s="104"/>
      <c r="J405" s="104"/>
      <c r="K405" s="104"/>
      <c r="L405" s="104"/>
      <c r="M405" s="104">
        <v>19</v>
      </c>
      <c r="N405" s="104">
        <f t="shared" si="125"/>
        <v>9.5708334806381412E-3</v>
      </c>
      <c r="O405" s="104">
        <f t="shared" si="126"/>
        <v>8.9897430352381624E-2</v>
      </c>
      <c r="P405" s="287"/>
    </row>
    <row r="406" spans="1:16" x14ac:dyDescent="0.25">
      <c r="A406" s="104" t="s">
        <v>1068</v>
      </c>
      <c r="B406" s="104" t="s">
        <v>4333</v>
      </c>
      <c r="C406" s="104"/>
      <c r="D406" s="104"/>
      <c r="E406" s="105"/>
      <c r="F406" s="104"/>
      <c r="G406" s="104"/>
      <c r="H406" s="104"/>
      <c r="I406" s="104"/>
      <c r="J406" s="104"/>
      <c r="K406" s="104"/>
      <c r="L406" s="104"/>
      <c r="M406" s="104">
        <v>32</v>
      </c>
      <c r="N406" s="104">
        <f t="shared" si="125"/>
        <v>5.6937797932326006E-3</v>
      </c>
      <c r="O406" s="104">
        <f t="shared" si="126"/>
        <v>5.4394717390716552E-2</v>
      </c>
      <c r="P406" s="287"/>
    </row>
    <row r="407" spans="1:16" x14ac:dyDescent="0.25">
      <c r="A407" s="104" t="s">
        <v>1071</v>
      </c>
      <c r="B407" s="104" t="s">
        <v>4333</v>
      </c>
      <c r="C407" s="104"/>
      <c r="D407" s="104"/>
      <c r="E407" s="105"/>
      <c r="F407" s="104"/>
      <c r="G407" s="104"/>
      <c r="H407" s="104"/>
      <c r="I407" s="104"/>
      <c r="J407" s="104"/>
      <c r="K407" s="104"/>
      <c r="L407" s="104"/>
      <c r="M407" s="104">
        <v>43</v>
      </c>
      <c r="N407" s="104">
        <f t="shared" si="125"/>
        <v>4.2403247189145565E-3</v>
      </c>
      <c r="O407" s="104">
        <f t="shared" si="126"/>
        <v>4.076804316212268E-2</v>
      </c>
      <c r="P407" s="287"/>
    </row>
    <row r="408" spans="1:16" x14ac:dyDescent="0.25">
      <c r="A408" s="104" t="s">
        <v>1073</v>
      </c>
      <c r="B408" s="104" t="s">
        <v>4327</v>
      </c>
      <c r="C408" s="104">
        <v>6600</v>
      </c>
      <c r="D408" s="104">
        <v>3.2808306814602166E-2</v>
      </c>
      <c r="E408" s="286">
        <v>2</v>
      </c>
      <c r="F408" s="285">
        <f>IF(D408="&lt;0.2%",1/0.002,IF(D408="&gt;50%",1/0.5,1/D408))</f>
        <v>30.480085596947806</v>
      </c>
      <c r="G408" s="285">
        <f t="shared" ref="G408:L408" si="131">IF($F408&lt;5,LINEST(S$5:S$6,$R$5:$R$6)*$F408+INTERCEPT(S$5:S$6,$R$5:$R$6),IF($F408&lt;10,LINEST(S$6:S$7,$R$6:$R$7)*$F408+INTERCEPT(S$6:S$7,$R$6:$R$7),IF($F408&lt;25,LINEST(S$7:S$8,$R$7:$R$8)*$F408+INTERCEPT(S$7:S$8,$R$7:$R$8),IF($F408&lt;50,LINEST(S$8:S$9,$R$8:$R$9)*$F408+INTERCEPT(S$8:S$9,$R$8:$R$9),IF($F408&lt;100,LINEST(S$9:S$10,$R$9:$R$10)*$F408+INTERCEPT(S$9:S$10,$R$9:$R$10),IF($F408&lt;200,LINEST(S$10:S$11,$R$10:$R$11)*$F408+INTERCEPT(S$10:S$11,$R$10:$R$11),IF($F408&lt;500,LINEST(S$11:S$12,$R$11:$R$12)*$F408+INTERCEPT(S$11:S$12,$R$11:$R$12),S$12)))))))</f>
        <v>7.1411237662657037</v>
      </c>
      <c r="H408" s="285">
        <f t="shared" si="131"/>
        <v>14.082247532531406</v>
      </c>
      <c r="I408" s="285">
        <f t="shared" si="131"/>
        <v>40.067581972190212</v>
      </c>
      <c r="J408" s="285">
        <f t="shared" si="131"/>
        <v>10.491849244470364</v>
      </c>
      <c r="K408" s="285">
        <f t="shared" si="131"/>
        <v>7.328805135816868</v>
      </c>
      <c r="L408" s="285">
        <f t="shared" si="131"/>
        <v>4.0315220543267474</v>
      </c>
      <c r="M408" s="285">
        <f>IF(E408=S$4,G408,IF(E408=T$4,H408,IF(E408=U$4,I408,IF(E408=V$4,J408,IF(E408=W$4,K408,L408)))))</f>
        <v>14.082247532531406</v>
      </c>
      <c r="N408" s="104">
        <f t="shared" si="125"/>
        <v>1.2891501252946913E-2</v>
      </c>
      <c r="O408" s="104">
        <f t="shared" si="126"/>
        <v>0.1193486308644528</v>
      </c>
      <c r="P408" s="287"/>
    </row>
    <row r="409" spans="1:16" x14ac:dyDescent="0.25">
      <c r="A409" s="104" t="s">
        <v>1075</v>
      </c>
      <c r="B409" s="104" t="s">
        <v>4333</v>
      </c>
      <c r="C409" s="104"/>
      <c r="D409" s="104"/>
      <c r="E409" s="105"/>
      <c r="F409" s="104"/>
      <c r="G409" s="104"/>
      <c r="H409" s="104"/>
      <c r="I409" s="104"/>
      <c r="J409" s="104"/>
      <c r="K409" s="104"/>
      <c r="L409" s="104"/>
      <c r="M409" s="104">
        <v>32</v>
      </c>
      <c r="N409" s="104">
        <f t="shared" si="125"/>
        <v>5.6937797932326006E-3</v>
      </c>
      <c r="O409" s="104">
        <f t="shared" si="126"/>
        <v>5.4394717390716552E-2</v>
      </c>
      <c r="P409" s="287"/>
    </row>
    <row r="410" spans="1:16" x14ac:dyDescent="0.25">
      <c r="A410" s="104" t="s">
        <v>1077</v>
      </c>
      <c r="B410" s="104" t="s">
        <v>3584</v>
      </c>
      <c r="C410" s="104"/>
      <c r="D410" s="104"/>
      <c r="E410" s="105"/>
      <c r="F410" s="104"/>
      <c r="G410" s="104"/>
      <c r="H410" s="104"/>
      <c r="I410" s="104"/>
      <c r="J410" s="104"/>
      <c r="K410" s="104"/>
      <c r="L410" s="104"/>
      <c r="M410" s="104">
        <v>51</v>
      </c>
      <c r="N410" s="104">
        <f t="shared" si="125"/>
        <v>3.5763667043200442E-3</v>
      </c>
      <c r="O410" s="104">
        <f t="shared" si="126"/>
        <v>3.4484730473535508E-2</v>
      </c>
      <c r="P410" s="287"/>
    </row>
    <row r="411" spans="1:16" x14ac:dyDescent="0.25">
      <c r="A411" s="104" t="s">
        <v>1087</v>
      </c>
      <c r="B411" s="104" t="s">
        <v>4333</v>
      </c>
      <c r="C411" s="104"/>
      <c r="D411" s="104"/>
      <c r="E411" s="105"/>
      <c r="F411" s="104"/>
      <c r="G411" s="104"/>
      <c r="H411" s="104"/>
      <c r="I411" s="104"/>
      <c r="J411" s="104"/>
      <c r="K411" s="104"/>
      <c r="L411" s="104"/>
      <c r="M411" s="104">
        <v>11</v>
      </c>
      <c r="N411" s="104">
        <f t="shared" si="125"/>
        <v>1.6473855015570193E-2</v>
      </c>
      <c r="O411" s="104">
        <f t="shared" si="126"/>
        <v>0.1501586448093829</v>
      </c>
      <c r="P411" s="287"/>
    </row>
    <row r="412" spans="1:16" x14ac:dyDescent="0.25">
      <c r="A412" s="104" t="s">
        <v>1089</v>
      </c>
      <c r="B412" s="104" t="s">
        <v>4327</v>
      </c>
      <c r="C412" s="104">
        <v>1610</v>
      </c>
      <c r="D412" s="104">
        <v>0.29136803990520177</v>
      </c>
      <c r="E412" s="286">
        <v>3</v>
      </c>
      <c r="F412" s="285">
        <f>IF(D412="&lt;0.2%",1/0.002,IF(D412="&gt;50%",1/0.5,1/D412))</f>
        <v>3.4320854144653463</v>
      </c>
      <c r="G412" s="285">
        <f t="shared" ref="G412:L415" si="132">IF($F412&lt;5,LINEST(S$5:S$6,$R$5:$R$6)*$F412+INTERCEPT(S$5:S$6,$R$5:$R$6),IF($F412&lt;10,LINEST(S$6:S$7,$R$6:$R$7)*$F412+INTERCEPT(S$6:S$7,$R$6:$R$7),IF($F412&lt;25,LINEST(S$7:S$8,$R$7:$R$8)*$F412+INTERCEPT(S$7:S$8,$R$7:$R$8),IF($F412&lt;50,LINEST(S$8:S$9,$R$8:$R$9)*$F412+INTERCEPT(S$8:S$9,$R$8:$R$9),IF($F412&lt;100,LINEST(S$9:S$10,$R$9:$R$10)*$F412+INTERCEPT(S$9:S$10,$R$9:$R$10),IF($F412&lt;200,LINEST(S$10:S$11,$R$10:$R$11)*$F412+INTERCEPT(S$10:S$11,$R$10:$R$11),IF($F412&lt;500,LINEST(S$11:S$12,$R$11:$R$12)*$F412+INTERCEPT(S$11:S$12,$R$11:$R$12),S$12)))))))</f>
        <v>2.8160427072326732</v>
      </c>
      <c r="H412" s="285">
        <f t="shared" si="132"/>
        <v>5.7843492339831677</v>
      </c>
      <c r="I412" s="285">
        <f t="shared" si="132"/>
        <v>8.2164346484485193</v>
      </c>
      <c r="J412" s="285">
        <f t="shared" si="132"/>
        <v>3.3115150681970298</v>
      </c>
      <c r="K412" s="285">
        <f t="shared" si="132"/>
        <v>2.668306526750496</v>
      </c>
      <c r="L412" s="285">
        <f t="shared" si="132"/>
        <v>2.1386809024108913</v>
      </c>
      <c r="M412" s="285">
        <f>IF(E412=S$4,G412,IF(E412=T$4,H412,IF(E412=U$4,I412,IF(E412=V$4,J412,IF(E412=W$4,K412,L412)))))</f>
        <v>8.2164346484485193</v>
      </c>
      <c r="N412" s="104">
        <f t="shared" si="125"/>
        <v>2.1993101570122686E-2</v>
      </c>
      <c r="O412" s="104">
        <f t="shared" si="126"/>
        <v>0.19573544790697839</v>
      </c>
      <c r="P412" s="287"/>
    </row>
    <row r="413" spans="1:16" x14ac:dyDescent="0.25">
      <c r="A413" s="104" t="s">
        <v>1091</v>
      </c>
      <c r="B413" s="104" t="s">
        <v>4327</v>
      </c>
      <c r="C413" s="104">
        <v>4840</v>
      </c>
      <c r="D413" s="104">
        <v>0.11468738897792891</v>
      </c>
      <c r="E413" s="286">
        <v>3</v>
      </c>
      <c r="F413" s="285">
        <f>IF(D413="&lt;0.2%",1/0.002,IF(D413="&gt;50%",1/0.5,1/D413))</f>
        <v>8.7193544897289943</v>
      </c>
      <c r="G413" s="285">
        <f t="shared" si="132"/>
        <v>4.715806346918697</v>
      </c>
      <c r="H413" s="285">
        <f t="shared" si="132"/>
        <v>9.3828385142482347</v>
      </c>
      <c r="I413" s="285">
        <f t="shared" si="132"/>
        <v>17.325354273360972</v>
      </c>
      <c r="J413" s="285">
        <f t="shared" si="132"/>
        <v>5.9109030652753356</v>
      </c>
      <c r="K413" s="285">
        <f t="shared" si="132"/>
        <v>4.5158063469186978</v>
      </c>
      <c r="L413" s="285">
        <f t="shared" si="132"/>
        <v>2.9207096285620588</v>
      </c>
      <c r="M413" s="285">
        <f>IF(E413=S$4,G413,IF(E413=T$4,H413,IF(E413=U$4,I413,IF(E413=V$4,J413,IF(E413=W$4,K413,L413)))))</f>
        <v>17.325354273360972</v>
      </c>
      <c r="N413" s="104">
        <f t="shared" si="125"/>
        <v>1.0491068556980565E-2</v>
      </c>
      <c r="O413" s="104">
        <f t="shared" si="126"/>
        <v>9.8146350096562363E-2</v>
      </c>
      <c r="P413" s="287"/>
    </row>
    <row r="414" spans="1:16" x14ac:dyDescent="0.25">
      <c r="A414" s="104" t="s">
        <v>1093</v>
      </c>
      <c r="B414" s="104" t="s">
        <v>4327</v>
      </c>
      <c r="C414" s="104">
        <v>13300</v>
      </c>
      <c r="D414" s="104">
        <v>3.2402790124680322E-3</v>
      </c>
      <c r="E414" s="286">
        <v>3</v>
      </c>
      <c r="F414" s="285">
        <f>IF(D414="&lt;0.2%",1/0.002,IF(D414="&gt;50%",1/0.5,1/D414))</f>
        <v>308.61539890613534</v>
      </c>
      <c r="G414" s="285">
        <f t="shared" si="132"/>
        <v>9.5448205318748496</v>
      </c>
      <c r="H414" s="285">
        <f t="shared" si="132"/>
        <v>19.334461595624543</v>
      </c>
      <c r="I414" s="285">
        <f t="shared" si="132"/>
        <v>110.82882183233318</v>
      </c>
      <c r="J414" s="285">
        <f t="shared" si="132"/>
        <v>17.932718058280372</v>
      </c>
      <c r="K414" s="285">
        <f t="shared" si="132"/>
        <v>11.16205132968712</v>
      </c>
      <c r="L414" s="285">
        <f t="shared" si="132"/>
        <v>5.3086153989061353</v>
      </c>
      <c r="M414" s="285">
        <f>IF(E414=S$4,G414,IF(E414=T$4,H414,IF(E414=U$4,I414,IF(E414=V$4,J414,IF(E414=W$4,K414,L414)))))</f>
        <v>110.82882183233318</v>
      </c>
      <c r="N414" s="104">
        <f t="shared" si="125"/>
        <v>1.6473250502652137E-3</v>
      </c>
      <c r="O414" s="104">
        <f t="shared" si="126"/>
        <v>1.6019186999364665E-2</v>
      </c>
      <c r="P414" s="287"/>
    </row>
    <row r="415" spans="1:16" x14ac:dyDescent="0.25">
      <c r="A415" s="104" t="s">
        <v>1095</v>
      </c>
      <c r="B415" s="104" t="s">
        <v>4327</v>
      </c>
      <c r="C415" s="104">
        <v>810</v>
      </c>
      <c r="D415" s="104">
        <v>0.27541130685474835</v>
      </c>
      <c r="E415" s="286">
        <v>3</v>
      </c>
      <c r="F415" s="285">
        <f>IF(D415="&lt;0.2%",1/0.002,IF(D415="&gt;50%",1/0.5,1/D415))</f>
        <v>3.6309329904432683</v>
      </c>
      <c r="G415" s="285">
        <f t="shared" si="132"/>
        <v>2.9154664952216343</v>
      </c>
      <c r="H415" s="285">
        <f t="shared" si="132"/>
        <v>5.976568557428493</v>
      </c>
      <c r="I415" s="285">
        <f t="shared" si="132"/>
        <v>8.6075015478717667</v>
      </c>
      <c r="J415" s="285">
        <f t="shared" si="132"/>
        <v>3.4241953612511855</v>
      </c>
      <c r="K415" s="285">
        <f t="shared" si="132"/>
        <v>2.7611020622068594</v>
      </c>
      <c r="L415" s="285">
        <f t="shared" si="132"/>
        <v>2.1718221650738783</v>
      </c>
      <c r="M415" s="285">
        <f>IF(E415=S$4,G415,IF(E415=T$4,H415,IF(E415=U$4,I415,IF(E415=V$4,J415,IF(E415=W$4,K415,L415)))))</f>
        <v>8.6075015478717667</v>
      </c>
      <c r="N415" s="104">
        <f t="shared" si="125"/>
        <v>2.1004453197216777E-2</v>
      </c>
      <c r="O415" s="104">
        <f t="shared" si="126"/>
        <v>0.18773645310550413</v>
      </c>
      <c r="P415" s="287"/>
    </row>
    <row r="416" spans="1:16" x14ac:dyDescent="0.25">
      <c r="A416" s="104" t="s">
        <v>1097</v>
      </c>
      <c r="B416" s="104" t="s">
        <v>4396</v>
      </c>
      <c r="C416" s="104">
        <v>12700</v>
      </c>
      <c r="D416" s="104">
        <v>8.7173402732234184E-3</v>
      </c>
      <c r="E416" s="105"/>
      <c r="F416" s="104"/>
      <c r="G416" s="104"/>
      <c r="H416" s="104"/>
      <c r="I416" s="104"/>
      <c r="J416" s="104"/>
      <c r="K416" s="104"/>
      <c r="L416" s="104"/>
      <c r="M416" s="288">
        <v>26.958319057784799</v>
      </c>
      <c r="N416" s="104">
        <v>6.7550130165217048E-3</v>
      </c>
      <c r="O416" s="104">
        <v>6.4234109198359701E-2</v>
      </c>
      <c r="P416" s="287"/>
    </row>
    <row r="417" spans="1:16" x14ac:dyDescent="0.25">
      <c r="A417" s="104" t="s">
        <v>1099</v>
      </c>
      <c r="B417" s="104" t="s">
        <v>4333</v>
      </c>
      <c r="C417" s="104"/>
      <c r="D417" s="104"/>
      <c r="E417" s="105"/>
      <c r="F417" s="104"/>
      <c r="G417" s="104"/>
      <c r="H417" s="104"/>
      <c r="I417" s="104"/>
      <c r="J417" s="104"/>
      <c r="K417" s="104"/>
      <c r="L417" s="104"/>
      <c r="M417" s="104">
        <v>15</v>
      </c>
      <c r="N417" s="104">
        <f>1-BETAINV(0.833,M417-1+1,1,0,1)</f>
        <v>1.2107549031377118E-2</v>
      </c>
      <c r="O417" s="104">
        <f>1-BETAINV(0.167,M417-1+1,1,0,1)</f>
        <v>0.11247397232456713</v>
      </c>
      <c r="P417" s="287"/>
    </row>
    <row r="418" spans="1:16" x14ac:dyDescent="0.25">
      <c r="A418" s="104" t="s">
        <v>1101</v>
      </c>
      <c r="B418" s="104" t="s">
        <v>4327</v>
      </c>
      <c r="C418" s="104">
        <v>7600</v>
      </c>
      <c r="D418" s="104">
        <v>7.2833551801682953E-2</v>
      </c>
      <c r="E418" s="286">
        <v>3</v>
      </c>
      <c r="F418" s="285">
        <f>IF(D418="&lt;0.2%",1/0.002,IF(D418="&gt;50%",1/0.5,1/D418))</f>
        <v>13.729935932863475</v>
      </c>
      <c r="G418" s="285">
        <f t="shared" ref="G418:L418" si="133">IF($F418&lt;5,LINEST(S$5:S$6,$R$5:$R$6)*$F418+INTERCEPT(S$5:S$6,$R$5:$R$6),IF($F418&lt;10,LINEST(S$6:S$7,$R$6:$R$7)*$F418+INTERCEPT(S$6:S$7,$R$6:$R$7),IF($F418&lt;25,LINEST(S$7:S$8,$R$7:$R$8)*$F418+INTERCEPT(S$7:S$8,$R$7:$R$8),IF($F418&lt;50,LINEST(S$8:S$9,$R$8:$R$9)*$F418+INTERCEPT(S$8:S$9,$R$8:$R$9),IF($F418&lt;100,LINEST(S$9:S$10,$R$9:$R$10)*$F418+INTERCEPT(S$9:S$10,$R$9:$R$10),IF($F418&lt;200,LINEST(S$10:S$11,$R$10:$R$11)*$F418+INTERCEPT(S$10:S$11,$R$10:$R$11),IF($F418&lt;500,LINEST(S$11:S$12,$R$11:$R$12)*$F418+INTERCEPT(S$11:S$12,$R$11:$R$12),S$12)))))))</f>
        <v>5.5475923119436166</v>
      </c>
      <c r="H418" s="285">
        <f t="shared" si="133"/>
        <v>10.97031838433481</v>
      </c>
      <c r="I418" s="285">
        <f t="shared" si="133"/>
        <v>23.552662005254668</v>
      </c>
      <c r="J418" s="285">
        <f t="shared" si="133"/>
        <v>7.3454521447823868</v>
      </c>
      <c r="K418" s="285">
        <f t="shared" si="133"/>
        <v>5.4221910306008869</v>
      </c>
      <c r="L418" s="285">
        <f t="shared" si="133"/>
        <v>3.2989299164193855</v>
      </c>
      <c r="M418" s="285">
        <f>IF(E418=S$4,G418,IF(E418=T$4,H418,IF(E418=U$4,I418,IF(E418=V$4,J418,IF(E418=W$4,K418,L418)))))</f>
        <v>23.552662005254668</v>
      </c>
      <c r="N418" s="104">
        <f>1-BETAINV(0.833,M418-1+1,1,0,1)</f>
        <v>7.7279879686663611E-3</v>
      </c>
      <c r="O418" s="104">
        <f>1-BETAINV(0.167,M418-1+1,1,0,1)</f>
        <v>7.3174315914745436E-2</v>
      </c>
      <c r="P418" s="287"/>
    </row>
    <row r="419" spans="1:16" x14ac:dyDescent="0.25">
      <c r="A419" s="104" t="s">
        <v>1103</v>
      </c>
      <c r="B419" s="104" t="s">
        <v>4333</v>
      </c>
      <c r="C419" s="104"/>
      <c r="D419" s="104"/>
      <c r="E419" s="105"/>
      <c r="F419" s="104"/>
      <c r="G419" s="104"/>
      <c r="H419" s="104"/>
      <c r="I419" s="104"/>
      <c r="J419" s="104"/>
      <c r="K419" s="104"/>
      <c r="L419" s="104"/>
      <c r="M419" s="104">
        <v>16</v>
      </c>
      <c r="N419" s="104">
        <f>1-BETAINV(0.833,M419-1+1,1,0,1)</f>
        <v>1.1355140458131352E-2</v>
      </c>
      <c r="O419" s="104">
        <f>1-BETAINV(0.167,M419-1+1,1,0,1)</f>
        <v>0.1058306495014173</v>
      </c>
      <c r="P419" s="287"/>
    </row>
    <row r="420" spans="1:16" x14ac:dyDescent="0.25">
      <c r="A420" s="104" t="s">
        <v>1106</v>
      </c>
      <c r="B420" s="104" t="s">
        <v>4327</v>
      </c>
      <c r="C420" s="104">
        <v>722</v>
      </c>
      <c r="D420" s="104">
        <v>8.1809717855269026E-3</v>
      </c>
      <c r="E420" s="286">
        <v>3</v>
      </c>
      <c r="F420" s="285">
        <f>IF(D420="&lt;0.2%",1/0.002,IF(D420="&gt;50%",1/0.5,1/D420))</f>
        <v>122.23486722801283</v>
      </c>
      <c r="G420" s="285">
        <f t="shared" ref="G420:L420" si="134">IF($F420&lt;5,LINEST(S$5:S$6,$R$5:$R$6)*$F420+INTERCEPT(S$5:S$6,$R$5:$R$6),IF($F420&lt;10,LINEST(S$6:S$7,$R$6:$R$7)*$F420+INTERCEPT(S$6:S$7,$R$6:$R$7),IF($F420&lt;25,LINEST(S$7:S$8,$R$7:$R$8)*$F420+INTERCEPT(S$7:S$8,$R$7:$R$8),IF($F420&lt;50,LINEST(S$8:S$9,$R$8:$R$9)*$F420+INTERCEPT(S$8:S$9,$R$8:$R$9),IF($F420&lt;100,LINEST(S$9:S$10,$R$9:$R$10)*$F420+INTERCEPT(S$9:S$10,$R$9:$R$10),IF($F420&lt;200,LINEST(S$10:S$11,$R$10:$R$11)*$F420+INTERCEPT(S$10:S$11,$R$10:$R$11),IF($F420&lt;500,LINEST(S$11:S$12,$R$11:$R$12)*$F420+INTERCEPT(S$11:S$12,$R$11:$R$12),S$12)))))))</f>
        <v>8.933409203368079</v>
      </c>
      <c r="H420" s="285">
        <f t="shared" si="134"/>
        <v>17.889053273964169</v>
      </c>
      <c r="I420" s="285">
        <f t="shared" si="134"/>
        <v>82.058603001951099</v>
      </c>
      <c r="J420" s="285">
        <f t="shared" si="134"/>
        <v>15.46693221178827</v>
      </c>
      <c r="K420" s="285">
        <f t="shared" si="134"/>
        <v>9.944583539508141</v>
      </c>
      <c r="L420" s="285">
        <f t="shared" si="134"/>
        <v>4.9667046016840395</v>
      </c>
      <c r="M420" s="285">
        <f>IF(E420=S$4,G420,IF(E420=T$4,H420,IF(E420=U$4,I420,IF(E420=V$4,J420,IF(E420=W$4,K420,L420)))))</f>
        <v>82.058603001951099</v>
      </c>
      <c r="N420" s="104">
        <f>1-BETAINV(0.833,M420-1+1,1,0,1)</f>
        <v>2.2242439668018754E-3</v>
      </c>
      <c r="O420" s="104">
        <f>1-BETAINV(0.167,M420-1+1,1,0,1)</f>
        <v>2.1574636821745652E-2</v>
      </c>
      <c r="P420" s="287"/>
    </row>
    <row r="421" spans="1:16" x14ac:dyDescent="0.25">
      <c r="A421" s="104" t="s">
        <v>1108</v>
      </c>
      <c r="B421" s="104" t="s">
        <v>4333</v>
      </c>
      <c r="C421" s="104"/>
      <c r="D421" s="104"/>
      <c r="E421" s="105"/>
      <c r="F421" s="104"/>
      <c r="G421" s="104"/>
      <c r="H421" s="104"/>
      <c r="I421" s="104"/>
      <c r="J421" s="104"/>
      <c r="K421" s="104"/>
      <c r="L421" s="104"/>
      <c r="M421" s="104">
        <v>75</v>
      </c>
      <c r="N421" s="104">
        <f>1-BETAINV(0.833,M421-1+1,1,0,1)</f>
        <v>2.4333231486970419E-3</v>
      </c>
      <c r="O421" s="104">
        <f>1-BETAINV(0.167,M421-1+1,1,0,1)</f>
        <v>2.3581004692892704E-2</v>
      </c>
      <c r="P421" s="287"/>
    </row>
    <row r="422" spans="1:16" x14ac:dyDescent="0.25">
      <c r="A422" s="104" t="s">
        <v>1110</v>
      </c>
      <c r="B422" s="104" t="s">
        <v>4396</v>
      </c>
      <c r="C422" s="104">
        <v>27100</v>
      </c>
      <c r="D422" s="104">
        <v>2.8231369889839094E-2</v>
      </c>
      <c r="E422" s="105"/>
      <c r="F422" s="104"/>
      <c r="G422" s="104"/>
      <c r="H422" s="104"/>
      <c r="I422" s="104"/>
      <c r="J422" s="104"/>
      <c r="K422" s="104"/>
      <c r="L422" s="104"/>
      <c r="M422" s="288">
        <v>74.54682687113015</v>
      </c>
      <c r="N422" s="104">
        <v>2.4480972958036418E-3</v>
      </c>
      <c r="O422" s="104">
        <v>2.3722640674659123E-2</v>
      </c>
      <c r="P422" s="287"/>
    </row>
    <row r="423" spans="1:16" x14ac:dyDescent="0.25">
      <c r="A423" s="104" t="s">
        <v>1112</v>
      </c>
      <c r="B423" s="104" t="s">
        <v>4327</v>
      </c>
      <c r="C423" s="104">
        <v>2730</v>
      </c>
      <c r="D423" s="104">
        <v>0.10910046911410039</v>
      </c>
      <c r="E423" s="286">
        <v>3</v>
      </c>
      <c r="F423" s="285">
        <f>IF(D423="&lt;0.2%",1/0.002,IF(D423="&gt;50%",1/0.5,1/D423))</f>
        <v>9.165863429552914</v>
      </c>
      <c r="G423" s="285">
        <f t="shared" ref="G423:L424" si="135">IF($F423&lt;5,LINEST(S$5:S$6,$R$5:$R$6)*$F423+INTERCEPT(S$5:S$6,$R$5:$R$6),IF($F423&lt;10,LINEST(S$6:S$7,$R$6:$R$7)*$F423+INTERCEPT(S$6:S$7,$R$6:$R$7),IF($F423&lt;25,LINEST(S$7:S$8,$R$7:$R$8)*$F423+INTERCEPT(S$7:S$8,$R$7:$R$8),IF($F423&lt;50,LINEST(S$8:S$9,$R$8:$R$9)*$F423+INTERCEPT(S$8:S$9,$R$8:$R$9),IF($F423&lt;100,LINEST(S$9:S$10,$R$9:$R$10)*$F423+INTERCEPT(S$9:S$10,$R$9:$R$10),IF($F423&lt;200,LINEST(S$10:S$11,$R$10:$R$11)*$F423+INTERCEPT(S$10:S$11,$R$10:$R$11),IF($F423&lt;500,LINEST(S$11:S$12,$R$11:$R$12)*$F423+INTERCEPT(S$11:S$12,$R$11:$R$12),S$12)))))))</f>
        <v>4.849759028865873</v>
      </c>
      <c r="H423" s="285">
        <f t="shared" si="135"/>
        <v>9.6328835205496297</v>
      </c>
      <c r="I423" s="285">
        <f t="shared" si="135"/>
        <v>18.048698755875719</v>
      </c>
      <c r="J423" s="285">
        <f t="shared" si="135"/>
        <v>6.1162971775943387</v>
      </c>
      <c r="K423" s="285">
        <f t="shared" si="135"/>
        <v>4.6497590288658746</v>
      </c>
      <c r="L423" s="285">
        <f t="shared" si="135"/>
        <v>2.9832208801374076</v>
      </c>
      <c r="M423" s="285">
        <f>IF(E423=S$4,G423,IF(E423=T$4,H423,IF(E423=U$4,I423,IF(E423=V$4,J423,IF(E423=W$4,K423,L423)))))</f>
        <v>18.048698755875719</v>
      </c>
      <c r="N423" s="104">
        <f>1-BETAINV(0.833,M423-1+1,1,0,1)</f>
        <v>1.0072738919286284E-2</v>
      </c>
      <c r="O423" s="104">
        <f>1-BETAINV(0.167,M423-1+1,1,0,1)</f>
        <v>9.4404833309417291E-2</v>
      </c>
      <c r="P423" s="287"/>
    </row>
    <row r="424" spans="1:16" x14ac:dyDescent="0.25">
      <c r="A424" s="104" t="s">
        <v>1114</v>
      </c>
      <c r="B424" s="104" t="s">
        <v>4327</v>
      </c>
      <c r="C424" s="104">
        <v>1120</v>
      </c>
      <c r="D424" s="104">
        <v>3.5649915211408784E-2</v>
      </c>
      <c r="E424" s="286">
        <v>3</v>
      </c>
      <c r="F424" s="285">
        <f>IF(D424="&lt;0.2%",1/0.002,IF(D424="&gt;50%",1/0.5,1/D424))</f>
        <v>28.050557597959653</v>
      </c>
      <c r="G424" s="285">
        <f t="shared" si="135"/>
        <v>7.0342245343102245</v>
      </c>
      <c r="H424" s="285">
        <f t="shared" si="135"/>
        <v>13.868449068620448</v>
      </c>
      <c r="I424" s="285">
        <f t="shared" si="135"/>
        <v>38.308603700922788</v>
      </c>
      <c r="J424" s="285">
        <f t="shared" si="135"/>
        <v>10.229460220579643</v>
      </c>
      <c r="K424" s="285">
        <f t="shared" si="135"/>
        <v>7.1830334558775792</v>
      </c>
      <c r="L424" s="285">
        <f t="shared" si="135"/>
        <v>3.9732133823510316</v>
      </c>
      <c r="M424" s="285">
        <f>IF(E424=S$4,G424,IF(E424=T$4,H424,IF(E424=U$4,I424,IF(E424=V$4,J424,IF(E424=W$4,K424,L424)))))</f>
        <v>38.308603700922788</v>
      </c>
      <c r="N424" s="104">
        <f>1-BETAINV(0.833,M424-1+1,1,0,1)</f>
        <v>4.7583713556246243E-3</v>
      </c>
      <c r="O424" s="104">
        <f>1-BETAINV(0.167,M424-1+1,1,0,1)</f>
        <v>4.5645009523224811E-2</v>
      </c>
      <c r="P424" s="287"/>
    </row>
    <row r="425" spans="1:16" x14ac:dyDescent="0.25">
      <c r="A425" s="104" t="s">
        <v>1116</v>
      </c>
      <c r="B425" s="104" t="s">
        <v>4333</v>
      </c>
      <c r="C425" s="104"/>
      <c r="D425" s="104"/>
      <c r="E425" s="105"/>
      <c r="F425" s="104"/>
      <c r="G425" s="104"/>
      <c r="H425" s="104"/>
      <c r="I425" s="104"/>
      <c r="J425" s="104"/>
      <c r="K425" s="104"/>
      <c r="L425" s="104"/>
      <c r="M425" s="104">
        <v>37</v>
      </c>
      <c r="N425" s="104">
        <f>1-BETAINV(0.833,M425-1+1,1,0,1)</f>
        <v>4.9262486559580321E-3</v>
      </c>
      <c r="O425" s="104">
        <f>1-BETAINV(0.167,M425-1+1,1,0,1)</f>
        <v>4.7220647512283054E-2</v>
      </c>
      <c r="P425" s="287"/>
    </row>
    <row r="426" spans="1:16" x14ac:dyDescent="0.25">
      <c r="A426" s="104" t="s">
        <v>1118</v>
      </c>
      <c r="B426" s="104" t="s">
        <v>4333</v>
      </c>
      <c r="C426" s="104"/>
      <c r="D426" s="104"/>
      <c r="E426" s="105"/>
      <c r="F426" s="104"/>
      <c r="G426" s="104"/>
      <c r="H426" s="104"/>
      <c r="I426" s="104"/>
      <c r="J426" s="104"/>
      <c r="K426" s="104"/>
      <c r="L426" s="104"/>
      <c r="M426" s="104">
        <v>75</v>
      </c>
      <c r="N426" s="104">
        <f>1-BETAINV(0.833,M426-1+1,1,0,1)</f>
        <v>2.4333231486970419E-3</v>
      </c>
      <c r="O426" s="104">
        <f>1-BETAINV(0.167,M426-1+1,1,0,1)</f>
        <v>2.3581004692892704E-2</v>
      </c>
      <c r="P426" s="287"/>
    </row>
    <row r="427" spans="1:16" x14ac:dyDescent="0.25">
      <c r="A427" s="104" t="s">
        <v>1120</v>
      </c>
      <c r="B427" s="104" t="s">
        <v>4396</v>
      </c>
      <c r="C427" s="104">
        <v>4480</v>
      </c>
      <c r="D427" s="104">
        <v>2.3387662912929767E-2</v>
      </c>
      <c r="E427" s="105"/>
      <c r="F427" s="104"/>
      <c r="G427" s="104"/>
      <c r="H427" s="104"/>
      <c r="I427" s="104"/>
      <c r="J427" s="104"/>
      <c r="K427" s="104"/>
      <c r="L427" s="104"/>
      <c r="M427" s="288">
        <v>65.593044848653207</v>
      </c>
      <c r="N427" s="104">
        <v>2.7818097303825562E-3</v>
      </c>
      <c r="O427" s="104">
        <v>2.6916946365381889E-2</v>
      </c>
      <c r="P427" s="287"/>
    </row>
    <row r="428" spans="1:16" x14ac:dyDescent="0.25">
      <c r="A428" s="104" t="s">
        <v>1122</v>
      </c>
      <c r="B428" s="104" t="s">
        <v>4333</v>
      </c>
      <c r="C428" s="104"/>
      <c r="D428" s="104"/>
      <c r="E428" s="105"/>
      <c r="F428" s="104"/>
      <c r="G428" s="104"/>
      <c r="H428" s="104"/>
      <c r="I428" s="104"/>
      <c r="J428" s="104"/>
      <c r="K428" s="104"/>
      <c r="L428" s="104"/>
      <c r="M428" s="104">
        <v>75</v>
      </c>
      <c r="N428" s="104">
        <f t="shared" ref="N428:N467" si="136">1-BETAINV(0.833,M428-1+1,1,0,1)</f>
        <v>2.4333231486970419E-3</v>
      </c>
      <c r="O428" s="104">
        <f t="shared" ref="O428:O467" si="137">1-BETAINV(0.167,M428-1+1,1,0,1)</f>
        <v>2.3581004692892704E-2</v>
      </c>
      <c r="P428" s="287"/>
    </row>
    <row r="429" spans="1:16" x14ac:dyDescent="0.25">
      <c r="A429" s="104" t="s">
        <v>1124</v>
      </c>
      <c r="B429" s="104" t="s">
        <v>4333</v>
      </c>
      <c r="C429" s="104"/>
      <c r="D429" s="104"/>
      <c r="E429" s="105"/>
      <c r="F429" s="104"/>
      <c r="G429" s="104"/>
      <c r="H429" s="104"/>
      <c r="I429" s="104"/>
      <c r="J429" s="104"/>
      <c r="K429" s="104"/>
      <c r="L429" s="104"/>
      <c r="M429" s="104">
        <v>26</v>
      </c>
      <c r="N429" s="104">
        <f t="shared" si="136"/>
        <v>7.0031183379898332E-3</v>
      </c>
      <c r="O429" s="104">
        <f t="shared" si="137"/>
        <v>6.6521156121573166E-2</v>
      </c>
      <c r="P429" s="287"/>
    </row>
    <row r="430" spans="1:16" x14ac:dyDescent="0.25">
      <c r="A430" s="104" t="s">
        <v>1126</v>
      </c>
      <c r="B430" s="104" t="s">
        <v>4327</v>
      </c>
      <c r="C430" s="104">
        <v>960</v>
      </c>
      <c r="D430" s="104">
        <v>0.16850305395298446</v>
      </c>
      <c r="E430" s="286">
        <v>3</v>
      </c>
      <c r="F430" s="285">
        <f>IF(D430="&lt;0.2%",1/0.002,IF(D430="&gt;50%",1/0.5,1/D430))</f>
        <v>5.9346105399313354</v>
      </c>
      <c r="G430" s="285">
        <f t="shared" ref="G430:L431" si="138">IF($F430&lt;5,LINEST(S$5:S$6,$R$5:$R$6)*$F430+INTERCEPT(S$5:S$6,$R$5:$R$6),IF($F430&lt;10,LINEST(S$6:S$7,$R$6:$R$7)*$F430+INTERCEPT(S$6:S$7,$R$6:$R$7),IF($F430&lt;25,LINEST(S$7:S$8,$R$7:$R$8)*$F430+INTERCEPT(S$7:S$8,$R$7:$R$8),IF($F430&lt;50,LINEST(S$8:S$9,$R$8:$R$9)*$F430+INTERCEPT(S$8:S$9,$R$8:$R$9),IF($F430&lt;100,LINEST(S$9:S$10,$R$9:$R$10)*$F430+INTERCEPT(S$9:S$10,$R$9:$R$10),IF($F430&lt;200,LINEST(S$10:S$11,$R$10:$R$11)*$F430+INTERCEPT(S$10:S$11,$R$10:$R$11),IF($F430&lt;500,LINEST(S$11:S$12,$R$11:$R$12)*$F430+INTERCEPT(S$11:S$12,$R$11:$R$12),S$12)))))))</f>
        <v>3.8803831619793998</v>
      </c>
      <c r="H430" s="285">
        <f t="shared" si="138"/>
        <v>7.8233819023615467</v>
      </c>
      <c r="I430" s="285">
        <f t="shared" si="138"/>
        <v>12.814069074688765</v>
      </c>
      <c r="J430" s="285">
        <f t="shared" si="138"/>
        <v>4.6299208483684122</v>
      </c>
      <c r="K430" s="285">
        <f t="shared" si="138"/>
        <v>3.6803831619794005</v>
      </c>
      <c r="L430" s="285">
        <f t="shared" si="138"/>
        <v>2.5308454755903869</v>
      </c>
      <c r="M430" s="285">
        <f>IF(E430=S$4,G430,IF(E430=T$4,H430,IF(E430=U$4,I430,IF(E430=V$4,J430,IF(E430=W$4,K430,L430)))))</f>
        <v>12.814069074688765</v>
      </c>
      <c r="N430" s="104">
        <f t="shared" si="136"/>
        <v>1.4158270139935314E-2</v>
      </c>
      <c r="O430" s="104">
        <f t="shared" si="137"/>
        <v>0.13035621615614179</v>
      </c>
      <c r="P430" s="287"/>
    </row>
    <row r="431" spans="1:16" x14ac:dyDescent="0.25">
      <c r="A431" s="104" t="s">
        <v>1128</v>
      </c>
      <c r="B431" s="104" t="s">
        <v>4327</v>
      </c>
      <c r="C431" s="104">
        <v>2400</v>
      </c>
      <c r="D431" s="104">
        <v>0.15578433336869041</v>
      </c>
      <c r="E431" s="286">
        <v>3</v>
      </c>
      <c r="F431" s="285">
        <f>IF(D431="&lt;0.2%",1/0.002,IF(D431="&gt;50%",1/0.5,1/D431))</f>
        <v>6.4191307198608225</v>
      </c>
      <c r="G431" s="285">
        <f t="shared" si="138"/>
        <v>4.0257392159582466</v>
      </c>
      <c r="H431" s="285">
        <f t="shared" si="138"/>
        <v>8.0947132031220583</v>
      </c>
      <c r="I431" s="285">
        <f t="shared" si="138"/>
        <v>13.598991766174533</v>
      </c>
      <c r="J431" s="285">
        <f t="shared" si="138"/>
        <v>4.852800131135977</v>
      </c>
      <c r="K431" s="285">
        <f t="shared" si="138"/>
        <v>3.8257392159582464</v>
      </c>
      <c r="L431" s="285">
        <f t="shared" si="138"/>
        <v>2.5986783007805148</v>
      </c>
      <c r="M431" s="285">
        <f>IF(E431=S$4,G431,IF(E431=T$4,H431,IF(E431=U$4,I431,IF(E431=V$4,J431,IF(E431=W$4,K431,L431)))))</f>
        <v>13.598991766174533</v>
      </c>
      <c r="N431" s="104">
        <f t="shared" si="136"/>
        <v>1.3346544953992012E-2</v>
      </c>
      <c r="O431" s="104">
        <f t="shared" si="137"/>
        <v>0.1233170466734439</v>
      </c>
      <c r="P431" s="287"/>
    </row>
    <row r="432" spans="1:16" x14ac:dyDescent="0.25">
      <c r="A432" s="104" t="s">
        <v>1131</v>
      </c>
      <c r="B432" s="104" t="s">
        <v>3585</v>
      </c>
      <c r="C432" s="104"/>
      <c r="D432" s="104"/>
      <c r="E432" s="105"/>
      <c r="F432" s="104"/>
      <c r="G432" s="104"/>
      <c r="H432" s="104"/>
      <c r="I432" s="104"/>
      <c r="J432" s="104"/>
      <c r="K432" s="104"/>
      <c r="L432" s="104"/>
      <c r="M432" s="104">
        <v>57</v>
      </c>
      <c r="N432" s="104">
        <f t="shared" si="136"/>
        <v>3.2005101642995637E-3</v>
      </c>
      <c r="O432" s="104">
        <f t="shared" si="137"/>
        <v>3.0911484477492923E-2</v>
      </c>
      <c r="P432" s="287"/>
    </row>
    <row r="433" spans="1:16" x14ac:dyDescent="0.25">
      <c r="A433" s="104" t="s">
        <v>1134</v>
      </c>
      <c r="B433" s="104" t="s">
        <v>4327</v>
      </c>
      <c r="C433" s="104">
        <v>4940</v>
      </c>
      <c r="D433" s="104" t="s">
        <v>4372</v>
      </c>
      <c r="E433" s="286">
        <v>3</v>
      </c>
      <c r="F433" s="285">
        <f>IF(D433="&lt;0.2%",1/0.002,IF(D433="&gt;50%",1/0.5,1/D433))</f>
        <v>500</v>
      </c>
      <c r="G433" s="285">
        <f t="shared" ref="G433:L434" si="139">IF($F433&lt;5,LINEST(S$5:S$6,$R$5:$R$6)*$F433+INTERCEPT(S$5:S$6,$R$5:$R$6),IF($F433&lt;10,LINEST(S$6:S$7,$R$6:$R$7)*$F433+INTERCEPT(S$6:S$7,$R$6:$R$7),IF($F433&lt;25,LINEST(S$7:S$8,$R$7:$R$8)*$F433+INTERCEPT(S$7:S$8,$R$7:$R$8),IF($F433&lt;50,LINEST(S$8:S$9,$R$8:$R$9)*$F433+INTERCEPT(S$8:S$9,$R$8:$R$9),IF($F433&lt;100,LINEST(S$9:S$10,$R$9:$R$10)*$F433+INTERCEPT(S$9:S$10,$R$9:$R$10),IF($F433&lt;200,LINEST(S$10:S$11,$R$10:$R$11)*$F433+INTERCEPT(S$10:S$11,$R$10:$R$11),IF($F433&lt;500,LINEST(S$11:S$12,$R$11:$R$12)*$F433+INTERCEPT(S$11:S$12,$R$11:$R$12),S$12)))))))</f>
        <v>9.8000000000000007</v>
      </c>
      <c r="H433" s="285">
        <f t="shared" si="139"/>
        <v>20.100000000000001</v>
      </c>
      <c r="I433" s="285">
        <f t="shared" si="139"/>
        <v>128.5</v>
      </c>
      <c r="J433" s="285">
        <f t="shared" si="139"/>
        <v>19.399999999999999</v>
      </c>
      <c r="K433" s="285">
        <f t="shared" si="139"/>
        <v>11.8</v>
      </c>
      <c r="L433" s="285">
        <f t="shared" si="139"/>
        <v>5.5</v>
      </c>
      <c r="M433" s="285">
        <f>IF(E433=S$4,G433,IF(E433=T$4,H433,IF(E433=U$4,I433,IF(E433=V$4,J433,IF(E433=W$4,K433,L433)))))</f>
        <v>128.5</v>
      </c>
      <c r="N433" s="104">
        <f t="shared" si="136"/>
        <v>1.4209477595243936E-3</v>
      </c>
      <c r="O433" s="104">
        <f t="shared" si="137"/>
        <v>1.3831557506582604E-2</v>
      </c>
      <c r="P433" s="287"/>
    </row>
    <row r="434" spans="1:16" x14ac:dyDescent="0.25">
      <c r="A434" s="104" t="s">
        <v>1136</v>
      </c>
      <c r="B434" s="104" t="s">
        <v>4327</v>
      </c>
      <c r="C434" s="104">
        <v>850</v>
      </c>
      <c r="D434" s="104">
        <v>8.3399400521385475E-2</v>
      </c>
      <c r="E434" s="286">
        <v>3</v>
      </c>
      <c r="F434" s="285">
        <f>IF(D434="&lt;0.2%",1/0.002,IF(D434="&gt;50%",1/0.5,1/D434))</f>
        <v>11.990493861446613</v>
      </c>
      <c r="G434" s="285">
        <f t="shared" si="139"/>
        <v>5.3388592633735934</v>
      </c>
      <c r="H434" s="285">
        <f t="shared" si="139"/>
        <v>10.564448567670876</v>
      </c>
      <c r="I434" s="285">
        <f t="shared" si="139"/>
        <v>21.616083165743895</v>
      </c>
      <c r="J434" s="285">
        <f t="shared" si="139"/>
        <v>6.9511786085945655</v>
      </c>
      <c r="K434" s="285">
        <f t="shared" si="139"/>
        <v>5.1786691406025263</v>
      </c>
      <c r="L434" s="285">
        <f t="shared" si="139"/>
        <v>3.206159672610486</v>
      </c>
      <c r="M434" s="285">
        <f>IF(E434=S$4,G434,IF(E434=T$4,H434,IF(E434=U$4,I434,IF(E434=V$4,J434,IF(E434=W$4,K434,L434)))))</f>
        <v>21.616083165743895</v>
      </c>
      <c r="N434" s="104">
        <f t="shared" si="136"/>
        <v>8.4174144833026876E-3</v>
      </c>
      <c r="O434" s="104">
        <f t="shared" si="137"/>
        <v>7.9462625506508289E-2</v>
      </c>
      <c r="P434" s="287"/>
    </row>
    <row r="435" spans="1:16" x14ac:dyDescent="0.25">
      <c r="A435" s="104" t="s">
        <v>1138</v>
      </c>
      <c r="B435" s="104" t="s">
        <v>4333</v>
      </c>
      <c r="C435" s="104"/>
      <c r="D435" s="104"/>
      <c r="E435" s="105"/>
      <c r="F435" s="104"/>
      <c r="G435" s="104"/>
      <c r="H435" s="104"/>
      <c r="I435" s="104"/>
      <c r="J435" s="104"/>
      <c r="K435" s="104"/>
      <c r="L435" s="104"/>
      <c r="M435" s="104">
        <v>12</v>
      </c>
      <c r="N435" s="104">
        <f t="shared" si="136"/>
        <v>1.5111461472122611E-2</v>
      </c>
      <c r="O435" s="104">
        <f t="shared" si="137"/>
        <v>0.13855734458519664</v>
      </c>
      <c r="P435" s="287"/>
    </row>
    <row r="436" spans="1:16" x14ac:dyDescent="0.25">
      <c r="A436" s="104" t="s">
        <v>1140</v>
      </c>
      <c r="B436" s="104" t="s">
        <v>3585</v>
      </c>
      <c r="C436" s="104"/>
      <c r="D436" s="104"/>
      <c r="E436" s="105"/>
      <c r="F436" s="104"/>
      <c r="G436" s="104"/>
      <c r="H436" s="104"/>
      <c r="I436" s="104"/>
      <c r="J436" s="104"/>
      <c r="K436" s="104"/>
      <c r="L436" s="104"/>
      <c r="M436" s="104">
        <v>47</v>
      </c>
      <c r="N436" s="104">
        <f t="shared" si="136"/>
        <v>3.8801471001502774E-3</v>
      </c>
      <c r="O436" s="104">
        <f t="shared" si="137"/>
        <v>3.7364103101100277E-2</v>
      </c>
      <c r="P436" s="287"/>
    </row>
    <row r="437" spans="1:16" x14ac:dyDescent="0.25">
      <c r="A437" s="104" t="s">
        <v>1143</v>
      </c>
      <c r="B437" s="104" t="s">
        <v>4333</v>
      </c>
      <c r="C437" s="104"/>
      <c r="D437" s="104"/>
      <c r="E437" s="105"/>
      <c r="F437" s="104"/>
      <c r="G437" s="104"/>
      <c r="H437" s="104"/>
      <c r="I437" s="104"/>
      <c r="J437" s="104"/>
      <c r="K437" s="104"/>
      <c r="L437" s="104"/>
      <c r="M437" s="104">
        <v>11</v>
      </c>
      <c r="N437" s="104">
        <f t="shared" si="136"/>
        <v>1.6473855015570193E-2</v>
      </c>
      <c r="O437" s="104">
        <f t="shared" si="137"/>
        <v>0.1501586448093829</v>
      </c>
      <c r="P437" s="287"/>
    </row>
    <row r="438" spans="1:16" x14ac:dyDescent="0.25">
      <c r="A438" s="104" t="s">
        <v>1145</v>
      </c>
      <c r="B438" s="104" t="s">
        <v>4333</v>
      </c>
      <c r="C438" s="104"/>
      <c r="D438" s="104"/>
      <c r="E438" s="105"/>
      <c r="F438" s="104"/>
      <c r="G438" s="104"/>
      <c r="H438" s="104"/>
      <c r="I438" s="104"/>
      <c r="J438" s="104"/>
      <c r="K438" s="104"/>
      <c r="L438" s="104"/>
      <c r="M438" s="104">
        <v>38</v>
      </c>
      <c r="N438" s="104">
        <f t="shared" si="136"/>
        <v>4.7969219705146227E-3</v>
      </c>
      <c r="O438" s="104">
        <f t="shared" si="137"/>
        <v>4.6007038994721694E-2</v>
      </c>
      <c r="P438" s="287"/>
    </row>
    <row r="439" spans="1:16" x14ac:dyDescent="0.25">
      <c r="A439" s="104" t="s">
        <v>1147</v>
      </c>
      <c r="B439" s="104" t="s">
        <v>4327</v>
      </c>
      <c r="C439" s="104">
        <v>2430</v>
      </c>
      <c r="D439" s="104">
        <v>1.8358856289149628E-2</v>
      </c>
      <c r="E439" s="286">
        <v>3</v>
      </c>
      <c r="F439" s="285">
        <f>IF(D439="&lt;0.2%",1/0.002,IF(D439="&gt;50%",1/0.5,1/D439))</f>
        <v>54.46962404684303</v>
      </c>
      <c r="G439" s="285">
        <f t="shared" ref="G439:L440" si="140">IF($F439&lt;5,LINEST(S$5:S$6,$R$5:$R$6)*$F439+INTERCEPT(S$5:S$6,$R$5:$R$6),IF($F439&lt;10,LINEST(S$6:S$7,$R$6:$R$7)*$F439+INTERCEPT(S$6:S$7,$R$6:$R$7),IF($F439&lt;25,LINEST(S$7:S$8,$R$7:$R$8)*$F439+INTERCEPT(S$7:S$8,$R$7:$R$8),IF($F439&lt;50,LINEST(S$8:S$9,$R$8:$R$9)*$F439+INTERCEPT(S$8:S$9,$R$8:$R$9),IF($F439&lt;100,LINEST(S$9:S$10,$R$9:$R$10)*$F439+INTERCEPT(S$9:S$10,$R$9:$R$10),IF($F439&lt;200,LINEST(S$10:S$11,$R$10:$R$11)*$F439+INTERCEPT(S$10:S$11,$R$10:$R$11),IF($F439&lt;500,LINEST(S$11:S$12,$R$11:$R$12)*$F439+INTERCEPT(S$11:S$12,$R$11:$R$12),S$12)))))))</f>
        <v>8.0715139847494886</v>
      </c>
      <c r="H439" s="285">
        <f t="shared" si="140"/>
        <v>15.960906465686351</v>
      </c>
      <c r="I439" s="285">
        <f t="shared" si="140"/>
        <v>56.211330821079372</v>
      </c>
      <c r="J439" s="285">
        <f t="shared" si="140"/>
        <v>12.814541954248465</v>
      </c>
      <c r="K439" s="285">
        <f t="shared" si="140"/>
        <v>8.6072709771242337</v>
      </c>
      <c r="L439" s="285">
        <f t="shared" si="140"/>
        <v>4.5357569923747443</v>
      </c>
      <c r="M439" s="285">
        <f>IF(E439=S$4,G439,IF(E439=T$4,H439,IF(E439=U$4,I439,IF(E439=V$4,J439,IF(E439=W$4,K439,L439)))))</f>
        <v>56.211330821079372</v>
      </c>
      <c r="N439" s="104">
        <f t="shared" si="136"/>
        <v>3.2453417565206921E-3</v>
      </c>
      <c r="O439" s="104">
        <f t="shared" si="137"/>
        <v>3.1338318556094258E-2</v>
      </c>
      <c r="P439" s="287"/>
    </row>
    <row r="440" spans="1:16" x14ac:dyDescent="0.25">
      <c r="A440" s="104" t="s">
        <v>1149</v>
      </c>
      <c r="B440" s="104" t="s">
        <v>4327</v>
      </c>
      <c r="C440" s="104">
        <v>9480</v>
      </c>
      <c r="D440" s="104">
        <v>1.484627349350473E-2</v>
      </c>
      <c r="E440" s="286">
        <v>3</v>
      </c>
      <c r="F440" s="285">
        <f>IF(D440="&lt;0.2%",1/0.002,IF(D440="&gt;50%",1/0.5,1/D440))</f>
        <v>67.356970113577773</v>
      </c>
      <c r="G440" s="285">
        <f t="shared" si="140"/>
        <v>8.2777115218172455</v>
      </c>
      <c r="H440" s="285">
        <f t="shared" si="140"/>
        <v>16.424850924088801</v>
      </c>
      <c r="I440" s="285">
        <f t="shared" si="140"/>
        <v>62.010636551109997</v>
      </c>
      <c r="J440" s="285">
        <f t="shared" si="140"/>
        <v>13.433134565451734</v>
      </c>
      <c r="K440" s="285">
        <f t="shared" si="140"/>
        <v>8.9165672827258664</v>
      </c>
      <c r="L440" s="285">
        <f t="shared" si="140"/>
        <v>4.6388557609086227</v>
      </c>
      <c r="M440" s="285">
        <f>IF(E440=S$4,G440,IF(E440=T$4,H440,IF(E440=U$4,I440,IF(E440=V$4,J440,IF(E440=W$4,K440,L440)))))</f>
        <v>62.010636551109997</v>
      </c>
      <c r="N440" s="104">
        <f t="shared" si="136"/>
        <v>2.9422806438110793E-3</v>
      </c>
      <c r="O440" s="104">
        <f t="shared" si="137"/>
        <v>2.844963491893171E-2</v>
      </c>
      <c r="P440" s="287"/>
    </row>
    <row r="441" spans="1:16" x14ac:dyDescent="0.25">
      <c r="A441" s="104" t="s">
        <v>1151</v>
      </c>
      <c r="B441" s="104" t="s">
        <v>4333</v>
      </c>
      <c r="C441" s="104"/>
      <c r="D441" s="104"/>
      <c r="E441" s="105"/>
      <c r="F441" s="104"/>
      <c r="G441" s="104"/>
      <c r="H441" s="104"/>
      <c r="I441" s="104"/>
      <c r="J441" s="104"/>
      <c r="K441" s="104"/>
      <c r="L441" s="104"/>
      <c r="M441" s="104">
        <v>38</v>
      </c>
      <c r="N441" s="104">
        <f t="shared" si="136"/>
        <v>4.7969219705146227E-3</v>
      </c>
      <c r="O441" s="104">
        <f t="shared" si="137"/>
        <v>4.6007038994721694E-2</v>
      </c>
      <c r="P441" s="287"/>
    </row>
    <row r="442" spans="1:16" x14ac:dyDescent="0.25">
      <c r="A442" s="104" t="s">
        <v>1153</v>
      </c>
      <c r="B442" s="104" t="s">
        <v>4333</v>
      </c>
      <c r="C442" s="104"/>
      <c r="D442" s="104"/>
      <c r="E442" s="105"/>
      <c r="F442" s="104"/>
      <c r="G442" s="104"/>
      <c r="H442" s="104"/>
      <c r="I442" s="104"/>
      <c r="J442" s="104"/>
      <c r="K442" s="104"/>
      <c r="L442" s="104"/>
      <c r="M442" s="104">
        <v>57</v>
      </c>
      <c r="N442" s="104">
        <f t="shared" si="136"/>
        <v>3.2005101642995637E-3</v>
      </c>
      <c r="O442" s="104">
        <f t="shared" si="137"/>
        <v>3.0911484477492923E-2</v>
      </c>
      <c r="P442" s="287"/>
    </row>
    <row r="443" spans="1:16" x14ac:dyDescent="0.25">
      <c r="A443" s="104" t="s">
        <v>1155</v>
      </c>
      <c r="B443" s="104" t="s">
        <v>4333</v>
      </c>
      <c r="C443" s="104"/>
      <c r="D443" s="104"/>
      <c r="E443" s="105"/>
      <c r="F443" s="104"/>
      <c r="G443" s="104"/>
      <c r="H443" s="104"/>
      <c r="I443" s="104"/>
      <c r="J443" s="104"/>
      <c r="K443" s="104"/>
      <c r="L443" s="104"/>
      <c r="M443" s="104">
        <v>98</v>
      </c>
      <c r="N443" s="104">
        <f t="shared" si="136"/>
        <v>1.8627693856614336E-3</v>
      </c>
      <c r="O443" s="104">
        <f t="shared" si="137"/>
        <v>1.8097116450936812E-2</v>
      </c>
      <c r="P443" s="287"/>
    </row>
    <row r="444" spans="1:16" x14ac:dyDescent="0.25">
      <c r="A444" s="104" t="s">
        <v>1157</v>
      </c>
      <c r="B444" s="104" t="s">
        <v>4327</v>
      </c>
      <c r="C444" s="104">
        <v>3320</v>
      </c>
      <c r="D444" s="104">
        <v>7.5060297782177186E-3</v>
      </c>
      <c r="E444" s="286">
        <v>3</v>
      </c>
      <c r="F444" s="285">
        <f>IF(D444="&lt;0.2%",1/0.002,IF(D444="&gt;50%",1/0.5,1/D444))</f>
        <v>133.22622338935707</v>
      </c>
      <c r="G444" s="285">
        <f t="shared" ref="G444:L444" si="141">IF($F444&lt;5,LINEST(S$5:S$6,$R$5:$R$6)*$F444+INTERCEPT(S$5:S$6,$R$5:$R$6),IF($F444&lt;10,LINEST(S$6:S$7,$R$6:$R$7)*$F444+INTERCEPT(S$6:S$7,$R$6:$R$7),IF($F444&lt;25,LINEST(S$7:S$8,$R$7:$R$8)*$F444+INTERCEPT(S$7:S$8,$R$7:$R$8),IF($F444&lt;50,LINEST(S$8:S$9,$R$8:$R$9)*$F444+INTERCEPT(S$8:S$9,$R$8:$R$9),IF($F444&lt;100,LINEST(S$9:S$10,$R$9:$R$10)*$F444+INTERCEPT(S$9:S$10,$R$9:$R$10),IF($F444&lt;200,LINEST(S$10:S$11,$R$10:$R$11)*$F444+INTERCEPT(S$10:S$11,$R$10:$R$11),IF($F444&lt;500,LINEST(S$11:S$12,$R$11:$R$12)*$F444+INTERCEPT(S$11:S$12,$R$11:$R$12),S$12)))))))</f>
        <v>8.9993573403361449</v>
      </c>
      <c r="H444" s="285">
        <f t="shared" si="141"/>
        <v>18.031940904061642</v>
      </c>
      <c r="I444" s="285">
        <f t="shared" si="141"/>
        <v>84.707519836835075</v>
      </c>
      <c r="J444" s="285">
        <f t="shared" si="141"/>
        <v>15.6977506911765</v>
      </c>
      <c r="K444" s="285">
        <f t="shared" si="141"/>
        <v>10.065488457282928</v>
      </c>
      <c r="L444" s="285">
        <f t="shared" si="141"/>
        <v>4.9996786701680724</v>
      </c>
      <c r="M444" s="285">
        <f>IF(E444=S$4,G444,IF(E444=T$4,H444,IF(E444=U$4,I444,IF(E444=V$4,J444,IF(E444=W$4,K444,L444)))))</f>
        <v>84.707519836835075</v>
      </c>
      <c r="N444" s="104">
        <f t="shared" si="136"/>
        <v>2.1547638910910383E-3</v>
      </c>
      <c r="O444" s="104">
        <f t="shared" si="137"/>
        <v>2.0907072361074808E-2</v>
      </c>
      <c r="P444" s="287"/>
    </row>
    <row r="445" spans="1:16" x14ac:dyDescent="0.25">
      <c r="A445" s="104" t="s">
        <v>1159</v>
      </c>
      <c r="B445" s="104" t="s">
        <v>3585</v>
      </c>
      <c r="C445" s="104"/>
      <c r="D445" s="104"/>
      <c r="E445" s="105"/>
      <c r="F445" s="104"/>
      <c r="G445" s="104"/>
      <c r="H445" s="104"/>
      <c r="I445" s="104"/>
      <c r="J445" s="104"/>
      <c r="K445" s="104"/>
      <c r="L445" s="104"/>
      <c r="M445" s="104">
        <v>57</v>
      </c>
      <c r="N445" s="104">
        <f t="shared" si="136"/>
        <v>3.2005101642995637E-3</v>
      </c>
      <c r="O445" s="104">
        <f t="shared" si="137"/>
        <v>3.0911484477492923E-2</v>
      </c>
      <c r="P445" s="287"/>
    </row>
    <row r="446" spans="1:16" x14ac:dyDescent="0.25">
      <c r="A446" s="104" t="s">
        <v>1161</v>
      </c>
      <c r="B446" s="104" t="s">
        <v>4327</v>
      </c>
      <c r="C446" s="104">
        <v>2510</v>
      </c>
      <c r="D446" s="104">
        <v>2.6680153207116228E-3</v>
      </c>
      <c r="E446" s="286">
        <v>3</v>
      </c>
      <c r="F446" s="285">
        <f>IF(D446="&lt;0.2%",1/0.002,IF(D446="&gt;50%",1/0.5,1/D446))</f>
        <v>374.81044139329617</v>
      </c>
      <c r="G446" s="285">
        <f t="shared" ref="G446:L447" si="142">IF($F446&lt;5,LINEST(S$5:S$6,$R$5:$R$6)*$F446+INTERCEPT(S$5:S$6,$R$5:$R$6),IF($F446&lt;10,LINEST(S$6:S$7,$R$6:$R$7)*$F446+INTERCEPT(S$6:S$7,$R$6:$R$7),IF($F446&lt;25,LINEST(S$7:S$8,$R$7:$R$8)*$F446+INTERCEPT(S$7:S$8,$R$7:$R$8),IF($F446&lt;50,LINEST(S$8:S$9,$R$8:$R$9)*$F446+INTERCEPT(S$8:S$9,$R$8:$R$9),IF($F446&lt;100,LINEST(S$9:S$10,$R$9:$R$10)*$F446+INTERCEPT(S$9:S$10,$R$9:$R$10),IF($F446&lt;200,LINEST(S$10:S$11,$R$10:$R$11)*$F446+INTERCEPT(S$10:S$11,$R$10:$R$11),IF($F446&lt;500,LINEST(S$11:S$12,$R$11:$R$12)*$F446+INTERCEPT(S$11:S$12,$R$11:$R$12),S$12)))))))</f>
        <v>9.6330805885243969</v>
      </c>
      <c r="H446" s="285">
        <f t="shared" si="142"/>
        <v>19.599241765573186</v>
      </c>
      <c r="I446" s="285">
        <f t="shared" si="142"/>
        <v>116.94083075531435</v>
      </c>
      <c r="J446" s="285">
        <f t="shared" si="142"/>
        <v>18.440213384015269</v>
      </c>
      <c r="K446" s="285">
        <f t="shared" si="142"/>
        <v>11.382701471310989</v>
      </c>
      <c r="L446" s="285">
        <f t="shared" si="142"/>
        <v>5.3748104413932962</v>
      </c>
      <c r="M446" s="285">
        <f>IF(E446=S$4,G446,IF(E446=T$4,H446,IF(E446=U$4,I446,IF(E446=V$4,J446,IF(E446=W$4,K446,L446)))))</f>
        <v>116.94083075531435</v>
      </c>
      <c r="N446" s="104">
        <f t="shared" si="136"/>
        <v>1.5612934972148995E-3</v>
      </c>
      <c r="O446" s="104">
        <f t="shared" si="137"/>
        <v>1.5188322573714719E-2</v>
      </c>
      <c r="P446" s="287"/>
    </row>
    <row r="447" spans="1:16" x14ac:dyDescent="0.25">
      <c r="A447" s="104" t="s">
        <v>1163</v>
      </c>
      <c r="B447" s="104" t="s">
        <v>4327</v>
      </c>
      <c r="C447" s="104">
        <v>72500</v>
      </c>
      <c r="D447" s="104">
        <v>3.393493998867618E-2</v>
      </c>
      <c r="E447" s="286">
        <v>3</v>
      </c>
      <c r="F447" s="285">
        <f>IF(D447="&lt;0.2%",1/0.002,IF(D447="&gt;50%",1/0.5,1/D447))</f>
        <v>29.4681528929679</v>
      </c>
      <c r="G447" s="285">
        <f t="shared" si="142"/>
        <v>7.0965987272905879</v>
      </c>
      <c r="H447" s="285">
        <f t="shared" si="142"/>
        <v>13.993197454581175</v>
      </c>
      <c r="I447" s="285">
        <f t="shared" si="142"/>
        <v>39.334942694508761</v>
      </c>
      <c r="J447" s="285">
        <f t="shared" si="142"/>
        <v>10.382560512440534</v>
      </c>
      <c r="K447" s="285">
        <f t="shared" si="142"/>
        <v>7.2680891735780735</v>
      </c>
      <c r="L447" s="285">
        <f t="shared" si="142"/>
        <v>4.0072356694312301</v>
      </c>
      <c r="M447" s="285">
        <f>IF(E447=S$4,G447,IF(E447=T$4,H447,IF(E447=U$4,I447,IF(E447=V$4,J447,IF(E447=W$4,K447,L447)))))</f>
        <v>39.334942694508761</v>
      </c>
      <c r="N447" s="104">
        <f t="shared" si="136"/>
        <v>4.6345026726815064E-3</v>
      </c>
      <c r="O447" s="104">
        <f t="shared" si="137"/>
        <v>4.44809215000187E-2</v>
      </c>
      <c r="P447" s="287"/>
    </row>
    <row r="448" spans="1:16" x14ac:dyDescent="0.25">
      <c r="A448" s="104" t="s">
        <v>1165</v>
      </c>
      <c r="B448" s="104" t="s">
        <v>4333</v>
      </c>
      <c r="C448" s="104"/>
      <c r="D448" s="104"/>
      <c r="E448" s="105"/>
      <c r="F448" s="104"/>
      <c r="G448" s="104"/>
      <c r="H448" s="104"/>
      <c r="I448" s="104"/>
      <c r="J448" s="104"/>
      <c r="K448" s="104"/>
      <c r="L448" s="104"/>
      <c r="M448" s="104">
        <v>11</v>
      </c>
      <c r="N448" s="104">
        <f t="shared" si="136"/>
        <v>1.6473855015570193E-2</v>
      </c>
      <c r="O448" s="104">
        <f t="shared" si="137"/>
        <v>0.1501586448093829</v>
      </c>
      <c r="P448" s="287"/>
    </row>
    <row r="449" spans="1:16" x14ac:dyDescent="0.25">
      <c r="A449" s="104" t="s">
        <v>1167</v>
      </c>
      <c r="B449" s="104" t="s">
        <v>4333</v>
      </c>
      <c r="C449" s="104"/>
      <c r="D449" s="104"/>
      <c r="E449" s="286"/>
      <c r="F449" s="285"/>
      <c r="G449" s="285"/>
      <c r="H449" s="285"/>
      <c r="I449" s="285"/>
      <c r="J449" s="285"/>
      <c r="K449" s="285"/>
      <c r="L449" s="285"/>
      <c r="M449" s="285">
        <v>10</v>
      </c>
      <c r="N449" s="104">
        <f t="shared" si="136"/>
        <v>1.8106239831579218E-2</v>
      </c>
      <c r="O449" s="104">
        <f t="shared" si="137"/>
        <v>0.16387415644390924</v>
      </c>
      <c r="P449" s="287"/>
    </row>
    <row r="450" spans="1:16" x14ac:dyDescent="0.25">
      <c r="A450" s="104" t="s">
        <v>1169</v>
      </c>
      <c r="B450" s="104" t="s">
        <v>4333</v>
      </c>
      <c r="C450" s="104"/>
      <c r="D450" s="104"/>
      <c r="E450" s="105"/>
      <c r="F450" s="104"/>
      <c r="G450" s="104"/>
      <c r="H450" s="104"/>
      <c r="I450" s="104"/>
      <c r="J450" s="104"/>
      <c r="K450" s="104"/>
      <c r="L450" s="104"/>
      <c r="M450" s="104">
        <v>15</v>
      </c>
      <c r="N450" s="104">
        <f t="shared" si="136"/>
        <v>1.2107549031377118E-2</v>
      </c>
      <c r="O450" s="104">
        <f t="shared" si="137"/>
        <v>0.11247397232456713</v>
      </c>
      <c r="P450" s="287"/>
    </row>
    <row r="451" spans="1:16" x14ac:dyDescent="0.25">
      <c r="A451" s="104" t="s">
        <v>1171</v>
      </c>
      <c r="B451" s="104" t="s">
        <v>4327</v>
      </c>
      <c r="C451" s="104">
        <v>2330</v>
      </c>
      <c r="D451" s="104" t="s">
        <v>4372</v>
      </c>
      <c r="E451" s="286">
        <v>4</v>
      </c>
      <c r="F451" s="285">
        <f>IF(D451="&lt;0.2%",1/0.002,IF(D451="&gt;50%",1/0.5,1/D451))</f>
        <v>500</v>
      </c>
      <c r="G451" s="285">
        <f t="shared" ref="G451:L453" si="143">IF($F451&lt;5,LINEST(S$5:S$6,$R$5:$R$6)*$F451+INTERCEPT(S$5:S$6,$R$5:$R$6),IF($F451&lt;10,LINEST(S$6:S$7,$R$6:$R$7)*$F451+INTERCEPT(S$6:S$7,$R$6:$R$7),IF($F451&lt;25,LINEST(S$7:S$8,$R$7:$R$8)*$F451+INTERCEPT(S$7:S$8,$R$7:$R$8),IF($F451&lt;50,LINEST(S$8:S$9,$R$8:$R$9)*$F451+INTERCEPT(S$8:S$9,$R$8:$R$9),IF($F451&lt;100,LINEST(S$9:S$10,$R$9:$R$10)*$F451+INTERCEPT(S$9:S$10,$R$9:$R$10),IF($F451&lt;200,LINEST(S$10:S$11,$R$10:$R$11)*$F451+INTERCEPT(S$10:S$11,$R$10:$R$11),IF($F451&lt;500,LINEST(S$11:S$12,$R$11:$R$12)*$F451+INTERCEPT(S$11:S$12,$R$11:$R$12),S$12)))))))</f>
        <v>9.8000000000000007</v>
      </c>
      <c r="H451" s="285">
        <f t="shared" si="143"/>
        <v>20.100000000000001</v>
      </c>
      <c r="I451" s="285">
        <f t="shared" si="143"/>
        <v>128.5</v>
      </c>
      <c r="J451" s="285">
        <f t="shared" si="143"/>
        <v>19.399999999999999</v>
      </c>
      <c r="K451" s="285">
        <f t="shared" si="143"/>
        <v>11.8</v>
      </c>
      <c r="L451" s="285">
        <f t="shared" si="143"/>
        <v>5.5</v>
      </c>
      <c r="M451" s="285">
        <f>IF(E451=S$4,G451,IF(E451=T$4,H451,IF(E451=U$4,I451,IF(E451=V$4,J451,IF(E451=W$4,K451,L451)))))</f>
        <v>19.399999999999999</v>
      </c>
      <c r="N451" s="104">
        <f t="shared" si="136"/>
        <v>9.374424601702791E-3</v>
      </c>
      <c r="O451" s="104">
        <f t="shared" si="137"/>
        <v>8.8128087598196903E-2</v>
      </c>
      <c r="P451" s="287"/>
    </row>
    <row r="452" spans="1:16" x14ac:dyDescent="0.25">
      <c r="A452" s="104" t="s">
        <v>1173</v>
      </c>
      <c r="B452" s="104" t="s">
        <v>4327</v>
      </c>
      <c r="C452" s="104">
        <v>2370</v>
      </c>
      <c r="D452" s="104" t="s">
        <v>4372</v>
      </c>
      <c r="E452" s="286">
        <v>4</v>
      </c>
      <c r="F452" s="285">
        <f>IF(D452="&lt;0.2%",1/0.002,IF(D452="&gt;50%",1/0.5,1/D452))</f>
        <v>500</v>
      </c>
      <c r="G452" s="285">
        <f t="shared" si="143"/>
        <v>9.8000000000000007</v>
      </c>
      <c r="H452" s="285">
        <f t="shared" si="143"/>
        <v>20.100000000000001</v>
      </c>
      <c r="I452" s="285">
        <f t="shared" si="143"/>
        <v>128.5</v>
      </c>
      <c r="J452" s="285">
        <f t="shared" si="143"/>
        <v>19.399999999999999</v>
      </c>
      <c r="K452" s="285">
        <f t="shared" si="143"/>
        <v>11.8</v>
      </c>
      <c r="L452" s="285">
        <f t="shared" si="143"/>
        <v>5.5</v>
      </c>
      <c r="M452" s="285">
        <f>IF(E452=S$4,G452,IF(E452=T$4,H452,IF(E452=U$4,I452,IF(E452=V$4,J452,IF(E452=W$4,K452,L452)))))</f>
        <v>19.399999999999999</v>
      </c>
      <c r="N452" s="104">
        <f t="shared" si="136"/>
        <v>9.374424601702791E-3</v>
      </c>
      <c r="O452" s="104">
        <f t="shared" si="137"/>
        <v>8.8128087598196903E-2</v>
      </c>
      <c r="P452" s="287"/>
    </row>
    <row r="453" spans="1:16" x14ac:dyDescent="0.25">
      <c r="A453" s="104" t="s">
        <v>1175</v>
      </c>
      <c r="B453" s="104" t="s">
        <v>4327</v>
      </c>
      <c r="C453" s="104">
        <v>383</v>
      </c>
      <c r="D453" s="104">
        <v>9.5163261242346767E-3</v>
      </c>
      <c r="E453" s="286">
        <v>4</v>
      </c>
      <c r="F453" s="285">
        <f>IF(D453="&lt;0.2%",1/0.002,IF(D453="&gt;50%",1/0.5,1/D453))</f>
        <v>105.08256935976142</v>
      </c>
      <c r="G453" s="285">
        <f t="shared" si="143"/>
        <v>8.8304954161585716</v>
      </c>
      <c r="H453" s="285">
        <f t="shared" si="143"/>
        <v>17.666073401676901</v>
      </c>
      <c r="I453" s="285">
        <f t="shared" si="143"/>
        <v>77.92489921570251</v>
      </c>
      <c r="J453" s="285">
        <f t="shared" si="143"/>
        <v>15.10673395655499</v>
      </c>
      <c r="K453" s="285">
        <f t="shared" si="143"/>
        <v>9.7559082629573748</v>
      </c>
      <c r="L453" s="285">
        <f t="shared" si="143"/>
        <v>4.9152477080792858</v>
      </c>
      <c r="M453" s="285">
        <f>IF(E453=S$4,G453,IF(E453=T$4,H453,IF(E453=U$4,I453,IF(E453=V$4,J453,IF(E453=W$4,K453,L453)))))</f>
        <v>15.10673395655499</v>
      </c>
      <c r="N453" s="104">
        <f t="shared" si="136"/>
        <v>1.2022521591772195E-2</v>
      </c>
      <c r="O453" s="104">
        <f t="shared" si="137"/>
        <v>0.11172545804167966</v>
      </c>
      <c r="P453" s="287"/>
    </row>
    <row r="454" spans="1:16" x14ac:dyDescent="0.25">
      <c r="A454" s="104" t="s">
        <v>1177</v>
      </c>
      <c r="B454" s="104" t="s">
        <v>4333</v>
      </c>
      <c r="C454" s="104"/>
      <c r="D454" s="104"/>
      <c r="E454" s="105"/>
      <c r="F454" s="104"/>
      <c r="G454" s="104"/>
      <c r="H454" s="104"/>
      <c r="I454" s="104"/>
      <c r="J454" s="104"/>
      <c r="K454" s="104"/>
      <c r="L454" s="104"/>
      <c r="M454" s="104">
        <v>54</v>
      </c>
      <c r="N454" s="104">
        <f t="shared" si="136"/>
        <v>3.3780156387953619E-3</v>
      </c>
      <c r="O454" s="104">
        <f t="shared" si="137"/>
        <v>3.2600495568969157E-2</v>
      </c>
      <c r="P454" s="287"/>
    </row>
    <row r="455" spans="1:16" x14ac:dyDescent="0.25">
      <c r="A455" s="104" t="s">
        <v>1179</v>
      </c>
      <c r="B455" s="104" t="s">
        <v>4327</v>
      </c>
      <c r="C455" s="104">
        <v>2850</v>
      </c>
      <c r="D455" s="104" t="s">
        <v>4372</v>
      </c>
      <c r="E455" s="286">
        <v>4</v>
      </c>
      <c r="F455" s="285">
        <f>IF(D455="&lt;0.2%",1/0.002,IF(D455="&gt;50%",1/0.5,1/D455))</f>
        <v>500</v>
      </c>
      <c r="G455" s="285">
        <f t="shared" ref="G455:L455" si="144">IF($F455&lt;5,LINEST(S$5:S$6,$R$5:$R$6)*$F455+INTERCEPT(S$5:S$6,$R$5:$R$6),IF($F455&lt;10,LINEST(S$6:S$7,$R$6:$R$7)*$F455+INTERCEPT(S$6:S$7,$R$6:$R$7),IF($F455&lt;25,LINEST(S$7:S$8,$R$7:$R$8)*$F455+INTERCEPT(S$7:S$8,$R$7:$R$8),IF($F455&lt;50,LINEST(S$8:S$9,$R$8:$R$9)*$F455+INTERCEPT(S$8:S$9,$R$8:$R$9),IF($F455&lt;100,LINEST(S$9:S$10,$R$9:$R$10)*$F455+INTERCEPT(S$9:S$10,$R$9:$R$10),IF($F455&lt;200,LINEST(S$10:S$11,$R$10:$R$11)*$F455+INTERCEPT(S$10:S$11,$R$10:$R$11),IF($F455&lt;500,LINEST(S$11:S$12,$R$11:$R$12)*$F455+INTERCEPT(S$11:S$12,$R$11:$R$12),S$12)))))))</f>
        <v>9.8000000000000007</v>
      </c>
      <c r="H455" s="285">
        <f t="shared" si="144"/>
        <v>20.100000000000001</v>
      </c>
      <c r="I455" s="285">
        <f t="shared" si="144"/>
        <v>128.5</v>
      </c>
      <c r="J455" s="285">
        <f t="shared" si="144"/>
        <v>19.399999999999999</v>
      </c>
      <c r="K455" s="285">
        <f t="shared" si="144"/>
        <v>11.8</v>
      </c>
      <c r="L455" s="285">
        <f t="shared" si="144"/>
        <v>5.5</v>
      </c>
      <c r="M455" s="285">
        <f>IF(E455=S$4,G455,IF(E455=T$4,H455,IF(E455=U$4,I455,IF(E455=V$4,J455,IF(E455=W$4,K455,L455)))))</f>
        <v>19.399999999999999</v>
      </c>
      <c r="N455" s="104">
        <f t="shared" si="136"/>
        <v>9.374424601702791E-3</v>
      </c>
      <c r="O455" s="104">
        <f t="shared" si="137"/>
        <v>8.8128087598196903E-2</v>
      </c>
      <c r="P455" s="287"/>
    </row>
    <row r="456" spans="1:16" x14ac:dyDescent="0.25">
      <c r="A456" s="104" t="s">
        <v>1181</v>
      </c>
      <c r="B456" s="104" t="s">
        <v>4333</v>
      </c>
      <c r="C456" s="104">
        <v>95</v>
      </c>
      <c r="D456" s="104">
        <f>'Table 1'!O777</f>
        <v>9.4880221746832536</v>
      </c>
      <c r="E456" s="286">
        <v>4</v>
      </c>
      <c r="F456" s="285"/>
      <c r="G456" s="285"/>
      <c r="H456" s="285"/>
      <c r="I456" s="285"/>
      <c r="J456" s="285"/>
      <c r="K456" s="285"/>
      <c r="L456" s="285"/>
      <c r="M456" s="285">
        <v>11</v>
      </c>
      <c r="N456" s="104">
        <f t="shared" si="136"/>
        <v>1.6473855015570193E-2</v>
      </c>
      <c r="O456" s="104">
        <f t="shared" si="137"/>
        <v>0.1501586448093829</v>
      </c>
      <c r="P456" s="287"/>
    </row>
    <row r="457" spans="1:16" x14ac:dyDescent="0.25">
      <c r="A457" s="104" t="s">
        <v>1184</v>
      </c>
      <c r="B457" s="104" t="s">
        <v>4327</v>
      </c>
      <c r="C457" s="104">
        <v>489</v>
      </c>
      <c r="D457" s="104" t="s">
        <v>4372</v>
      </c>
      <c r="E457" s="286">
        <v>4</v>
      </c>
      <c r="F457" s="285">
        <f>IF(D457="&lt;0.2%",1/0.002,IF(D457="&gt;50%",1/0.5,1/D457))</f>
        <v>500</v>
      </c>
      <c r="G457" s="285">
        <f t="shared" ref="G457:L459" si="145">IF($F457&lt;5,LINEST(S$5:S$6,$R$5:$R$6)*$F457+INTERCEPT(S$5:S$6,$R$5:$R$6),IF($F457&lt;10,LINEST(S$6:S$7,$R$6:$R$7)*$F457+INTERCEPT(S$6:S$7,$R$6:$R$7),IF($F457&lt;25,LINEST(S$7:S$8,$R$7:$R$8)*$F457+INTERCEPT(S$7:S$8,$R$7:$R$8),IF($F457&lt;50,LINEST(S$8:S$9,$R$8:$R$9)*$F457+INTERCEPT(S$8:S$9,$R$8:$R$9),IF($F457&lt;100,LINEST(S$9:S$10,$R$9:$R$10)*$F457+INTERCEPT(S$9:S$10,$R$9:$R$10),IF($F457&lt;200,LINEST(S$10:S$11,$R$10:$R$11)*$F457+INTERCEPT(S$10:S$11,$R$10:$R$11),IF($F457&lt;500,LINEST(S$11:S$12,$R$11:$R$12)*$F457+INTERCEPT(S$11:S$12,$R$11:$R$12),S$12)))))))</f>
        <v>9.8000000000000007</v>
      </c>
      <c r="H457" s="285">
        <f t="shared" si="145"/>
        <v>20.100000000000001</v>
      </c>
      <c r="I457" s="285">
        <f t="shared" si="145"/>
        <v>128.5</v>
      </c>
      <c r="J457" s="285">
        <f t="shared" si="145"/>
        <v>19.399999999999999</v>
      </c>
      <c r="K457" s="285">
        <f t="shared" si="145"/>
        <v>11.8</v>
      </c>
      <c r="L457" s="285">
        <f t="shared" si="145"/>
        <v>5.5</v>
      </c>
      <c r="M457" s="285">
        <f>IF(E457=S$4,G457,IF(E457=T$4,H457,IF(E457=U$4,I457,IF(E457=V$4,J457,IF(E457=W$4,K457,L457)))))</f>
        <v>19.399999999999999</v>
      </c>
      <c r="N457" s="104">
        <f t="shared" si="136"/>
        <v>9.374424601702791E-3</v>
      </c>
      <c r="O457" s="104">
        <f t="shared" si="137"/>
        <v>8.8128087598196903E-2</v>
      </c>
      <c r="P457" s="287"/>
    </row>
    <row r="458" spans="1:16" x14ac:dyDescent="0.25">
      <c r="A458" s="104" t="s">
        <v>1186</v>
      </c>
      <c r="B458" s="104" t="s">
        <v>4327</v>
      </c>
      <c r="C458" s="104">
        <v>2570</v>
      </c>
      <c r="D458" s="104" t="s">
        <v>4372</v>
      </c>
      <c r="E458" s="286">
        <v>4</v>
      </c>
      <c r="F458" s="285">
        <f>IF(D458="&lt;0.2%",1/0.002,IF(D458="&gt;50%",1/0.5,1/D458))</f>
        <v>500</v>
      </c>
      <c r="G458" s="285">
        <f t="shared" si="145"/>
        <v>9.8000000000000007</v>
      </c>
      <c r="H458" s="285">
        <f t="shared" si="145"/>
        <v>20.100000000000001</v>
      </c>
      <c r="I458" s="285">
        <f t="shared" si="145"/>
        <v>128.5</v>
      </c>
      <c r="J458" s="285">
        <f t="shared" si="145"/>
        <v>19.399999999999999</v>
      </c>
      <c r="K458" s="285">
        <f t="shared" si="145"/>
        <v>11.8</v>
      </c>
      <c r="L458" s="285">
        <f t="shared" si="145"/>
        <v>5.5</v>
      </c>
      <c r="M458" s="285">
        <f>IF(E458=S$4,G458,IF(E458=T$4,H458,IF(E458=U$4,I458,IF(E458=V$4,J458,IF(E458=W$4,K458,L458)))))</f>
        <v>19.399999999999999</v>
      </c>
      <c r="N458" s="104">
        <f t="shared" si="136"/>
        <v>9.374424601702791E-3</v>
      </c>
      <c r="O458" s="104">
        <f t="shared" si="137"/>
        <v>8.8128087598196903E-2</v>
      </c>
      <c r="P458" s="287"/>
    </row>
    <row r="459" spans="1:16" x14ac:dyDescent="0.25">
      <c r="A459" s="104" t="s">
        <v>1188</v>
      </c>
      <c r="B459" s="104" t="s">
        <v>4327</v>
      </c>
      <c r="C459" s="104">
        <v>1560</v>
      </c>
      <c r="D459" s="104" t="s">
        <v>4372</v>
      </c>
      <c r="E459" s="286">
        <v>4</v>
      </c>
      <c r="F459" s="285">
        <f>IF(D459="&lt;0.2%",1/0.002,IF(D459="&gt;50%",1/0.5,1/D459))</f>
        <v>500</v>
      </c>
      <c r="G459" s="285">
        <f t="shared" si="145"/>
        <v>9.8000000000000007</v>
      </c>
      <c r="H459" s="285">
        <f t="shared" si="145"/>
        <v>20.100000000000001</v>
      </c>
      <c r="I459" s="285">
        <f t="shared" si="145"/>
        <v>128.5</v>
      </c>
      <c r="J459" s="285">
        <f t="shared" si="145"/>
        <v>19.399999999999999</v>
      </c>
      <c r="K459" s="285">
        <f t="shared" si="145"/>
        <v>11.8</v>
      </c>
      <c r="L459" s="285">
        <f t="shared" si="145"/>
        <v>5.5</v>
      </c>
      <c r="M459" s="285">
        <f>IF(E459=S$4,G459,IF(E459=T$4,H459,IF(E459=U$4,I459,IF(E459=V$4,J459,IF(E459=W$4,K459,L459)))))</f>
        <v>19.399999999999999</v>
      </c>
      <c r="N459" s="104">
        <f t="shared" si="136"/>
        <v>9.374424601702791E-3</v>
      </c>
      <c r="O459" s="104">
        <f t="shared" si="137"/>
        <v>8.8128087598196903E-2</v>
      </c>
      <c r="P459" s="287"/>
    </row>
    <row r="460" spans="1:16" x14ac:dyDescent="0.25">
      <c r="A460" s="104" t="s">
        <v>1190</v>
      </c>
      <c r="B460" s="104" t="s">
        <v>4333</v>
      </c>
      <c r="C460" s="104"/>
      <c r="D460" s="104"/>
      <c r="E460" s="105"/>
      <c r="F460" s="104"/>
      <c r="G460" s="104"/>
      <c r="H460" s="104"/>
      <c r="I460" s="104"/>
      <c r="J460" s="104"/>
      <c r="K460" s="104"/>
      <c r="L460" s="104"/>
      <c r="M460" s="104">
        <v>53</v>
      </c>
      <c r="N460" s="104">
        <f t="shared" si="136"/>
        <v>3.4416419795543218E-3</v>
      </c>
      <c r="O460" s="104">
        <f t="shared" si="137"/>
        <v>3.3205273030778804E-2</v>
      </c>
      <c r="P460" s="287"/>
    </row>
    <row r="461" spans="1:16" x14ac:dyDescent="0.25">
      <c r="A461" s="104" t="s">
        <v>1192</v>
      </c>
      <c r="B461" s="104" t="s">
        <v>4327</v>
      </c>
      <c r="C461" s="104">
        <v>725</v>
      </c>
      <c r="D461" s="104">
        <v>0.12067691277621387</v>
      </c>
      <c r="E461" s="286">
        <v>4</v>
      </c>
      <c r="F461" s="285">
        <f>IF(D461="&lt;0.2%",1/0.002,IF(D461="&gt;50%",1/0.5,1/D461))</f>
        <v>8.2865891825922304</v>
      </c>
      <c r="G461" s="285">
        <f t="shared" ref="G461:L464" si="146">IF($F461&lt;5,LINEST(S$5:S$6,$R$5:$R$6)*$F461+INTERCEPT(S$5:S$6,$R$5:$R$6),IF($F461&lt;10,LINEST(S$6:S$7,$R$6:$R$7)*$F461+INTERCEPT(S$6:S$7,$R$6:$R$7),IF($F461&lt;25,LINEST(S$7:S$8,$R$7:$R$8)*$F461+INTERCEPT(S$7:S$8,$R$7:$R$8),IF($F461&lt;50,LINEST(S$8:S$9,$R$8:$R$9)*$F461+INTERCEPT(S$8:S$9,$R$8:$R$9),IF($F461&lt;100,LINEST(S$9:S$10,$R$9:$R$10)*$F461+INTERCEPT(S$9:S$10,$R$9:$R$10),IF($F461&lt;200,LINEST(S$10:S$11,$R$10:$R$11)*$F461+INTERCEPT(S$10:S$11,$R$10:$R$11),IF($F461&lt;500,LINEST(S$11:S$12,$R$11:$R$12)*$F461+INTERCEPT(S$11:S$12,$R$11:$R$12),S$12)))))))</f>
        <v>4.5859767547776684</v>
      </c>
      <c r="H461" s="285">
        <f t="shared" si="146"/>
        <v>9.1404899422516479</v>
      </c>
      <c r="I461" s="285">
        <f t="shared" si="146"/>
        <v>16.624274475799414</v>
      </c>
      <c r="J461" s="285">
        <f t="shared" si="146"/>
        <v>5.7118310239924242</v>
      </c>
      <c r="K461" s="285">
        <f t="shared" si="146"/>
        <v>4.3859767547776691</v>
      </c>
      <c r="L461" s="285">
        <f t="shared" si="146"/>
        <v>2.8601224855629122</v>
      </c>
      <c r="M461" s="285">
        <f>IF(E461=S$4,G461,IF(E461=T$4,H461,IF(E461=U$4,I461,IF(E461=V$4,J461,IF(E461=W$4,K461,L461)))))</f>
        <v>5.7118310239924242</v>
      </c>
      <c r="N461" s="104">
        <f t="shared" si="136"/>
        <v>3.1483760336457722E-2</v>
      </c>
      <c r="O461" s="104">
        <f t="shared" si="137"/>
        <v>0.26900076050266786</v>
      </c>
      <c r="P461" s="287"/>
    </row>
    <row r="462" spans="1:16" x14ac:dyDescent="0.25">
      <c r="A462" s="104" t="s">
        <v>1194</v>
      </c>
      <c r="B462" s="104" t="s">
        <v>4327</v>
      </c>
      <c r="C462" s="104">
        <v>16200</v>
      </c>
      <c r="D462" s="104">
        <v>2.9691161667372575E-2</v>
      </c>
      <c r="E462" s="286">
        <v>4</v>
      </c>
      <c r="F462" s="285">
        <f>IF(D462="&lt;0.2%",1/0.002,IF(D462="&gt;50%",1/0.5,1/D462))</f>
        <v>33.680056415539092</v>
      </c>
      <c r="G462" s="285">
        <f t="shared" si="146"/>
        <v>7.2819224822837203</v>
      </c>
      <c r="H462" s="285">
        <f t="shared" si="146"/>
        <v>14.36384496456744</v>
      </c>
      <c r="I462" s="285">
        <f t="shared" si="146"/>
        <v>42.384360844850306</v>
      </c>
      <c r="J462" s="285">
        <f t="shared" si="146"/>
        <v>10.837446092878222</v>
      </c>
      <c r="K462" s="285">
        <f t="shared" si="146"/>
        <v>7.5208033849323446</v>
      </c>
      <c r="L462" s="285">
        <f t="shared" si="146"/>
        <v>4.1083213539729382</v>
      </c>
      <c r="M462" s="285">
        <f>IF(E462=S$4,G462,IF(E462=T$4,H462,IF(E462=U$4,I462,IF(E462=V$4,J462,IF(E462=W$4,K462,L462)))))</f>
        <v>10.837446092878222</v>
      </c>
      <c r="N462" s="104">
        <f t="shared" si="136"/>
        <v>1.6718873901826248E-2</v>
      </c>
      <c r="O462" s="104">
        <f t="shared" si="137"/>
        <v>0.15223012583138129</v>
      </c>
      <c r="P462" s="287"/>
    </row>
    <row r="463" spans="1:16" x14ac:dyDescent="0.25">
      <c r="A463" s="104" t="s">
        <v>1196</v>
      </c>
      <c r="B463" s="104" t="s">
        <v>4327</v>
      </c>
      <c r="C463" s="104">
        <v>350</v>
      </c>
      <c r="D463" s="104" t="s">
        <v>4372</v>
      </c>
      <c r="E463" s="286">
        <v>4</v>
      </c>
      <c r="F463" s="285">
        <f>IF(D463="&lt;0.2%",1/0.002,IF(D463="&gt;50%",1/0.5,1/D463))</f>
        <v>500</v>
      </c>
      <c r="G463" s="285">
        <f t="shared" si="146"/>
        <v>9.8000000000000007</v>
      </c>
      <c r="H463" s="285">
        <f t="shared" si="146"/>
        <v>20.100000000000001</v>
      </c>
      <c r="I463" s="285">
        <f t="shared" si="146"/>
        <v>128.5</v>
      </c>
      <c r="J463" s="285">
        <f t="shared" si="146"/>
        <v>19.399999999999999</v>
      </c>
      <c r="K463" s="285">
        <f t="shared" si="146"/>
        <v>11.8</v>
      </c>
      <c r="L463" s="285">
        <f t="shared" si="146"/>
        <v>5.5</v>
      </c>
      <c r="M463" s="285">
        <f>IF(E463=S$4,G463,IF(E463=T$4,H463,IF(E463=U$4,I463,IF(E463=V$4,J463,IF(E463=W$4,K463,L463)))))</f>
        <v>19.399999999999999</v>
      </c>
      <c r="N463" s="104">
        <f t="shared" si="136"/>
        <v>9.374424601702791E-3</v>
      </c>
      <c r="O463" s="104">
        <f t="shared" si="137"/>
        <v>8.8128087598196903E-2</v>
      </c>
      <c r="P463" s="287"/>
    </row>
    <row r="464" spans="1:16" x14ac:dyDescent="0.25">
      <c r="A464" s="104" t="s">
        <v>1198</v>
      </c>
      <c r="B464" s="104" t="s">
        <v>4327</v>
      </c>
      <c r="C464" s="104">
        <v>2790</v>
      </c>
      <c r="D464" s="104">
        <v>2.1437098192184038E-2</v>
      </c>
      <c r="E464" s="286">
        <v>4</v>
      </c>
      <c r="F464" s="285">
        <f>IF(D464="&lt;0.2%",1/0.002,IF(D464="&gt;50%",1/0.5,1/D464))</f>
        <v>46.648104656468838</v>
      </c>
      <c r="G464" s="285">
        <f t="shared" si="146"/>
        <v>7.8525166048846291</v>
      </c>
      <c r="H464" s="285">
        <f t="shared" si="146"/>
        <v>15.505033209769257</v>
      </c>
      <c r="I464" s="285">
        <f t="shared" si="146"/>
        <v>51.773227771283445</v>
      </c>
      <c r="J464" s="285">
        <f t="shared" si="146"/>
        <v>12.237995302898636</v>
      </c>
      <c r="K464" s="285">
        <f t="shared" si="146"/>
        <v>8.2988862793881299</v>
      </c>
      <c r="L464" s="285">
        <f t="shared" si="146"/>
        <v>4.4195545117552522</v>
      </c>
      <c r="M464" s="285">
        <f>IF(E464=S$4,G464,IF(E464=T$4,H464,IF(E464=U$4,I464,IF(E464=V$4,J464,IF(E464=W$4,K464,L464)))))</f>
        <v>12.237995302898636</v>
      </c>
      <c r="N464" s="104">
        <f t="shared" si="136"/>
        <v>1.481977370149834E-2</v>
      </c>
      <c r="O464" s="104">
        <f t="shared" si="137"/>
        <v>0.13605510799601084</v>
      </c>
      <c r="P464" s="287"/>
    </row>
    <row r="465" spans="1:16" x14ac:dyDescent="0.25">
      <c r="A465" s="104" t="s">
        <v>1200</v>
      </c>
      <c r="B465" s="104" t="s">
        <v>4333</v>
      </c>
      <c r="C465" s="104"/>
      <c r="D465" s="104"/>
      <c r="E465" s="105"/>
      <c r="F465" s="104"/>
      <c r="G465" s="104"/>
      <c r="H465" s="104"/>
      <c r="I465" s="104"/>
      <c r="J465" s="104"/>
      <c r="K465" s="104"/>
      <c r="L465" s="104"/>
      <c r="M465" s="104">
        <v>13</v>
      </c>
      <c r="N465" s="104">
        <f t="shared" si="136"/>
        <v>1.3957193009523694E-2</v>
      </c>
      <c r="O465" s="104">
        <f t="shared" si="137"/>
        <v>0.12861724803139551</v>
      </c>
      <c r="P465" s="287"/>
    </row>
    <row r="466" spans="1:16" x14ac:dyDescent="0.25">
      <c r="A466" s="104" t="s">
        <v>1202</v>
      </c>
      <c r="B466" s="104" t="s">
        <v>4327</v>
      </c>
      <c r="C466" s="104">
        <v>1090</v>
      </c>
      <c r="D466" s="104">
        <v>1.3779821880435288E-2</v>
      </c>
      <c r="E466" s="286">
        <v>4</v>
      </c>
      <c r="F466" s="285">
        <f>IF(D466="&lt;0.2%",1/0.002,IF(D466="&gt;50%",1/0.5,1/D466))</f>
        <v>72.569878527951715</v>
      </c>
      <c r="G466" s="285">
        <f t="shared" ref="G466:L466" si="147">IF($F466&lt;5,LINEST(S$5:S$6,$R$5:$R$6)*$F466+INTERCEPT(S$5:S$6,$R$5:$R$6),IF($F466&lt;10,LINEST(S$6:S$7,$R$6:$R$7)*$F466+INTERCEPT(S$6:S$7,$R$6:$R$7),IF($F466&lt;25,LINEST(S$7:S$8,$R$7:$R$8)*$F466+INTERCEPT(S$7:S$8,$R$7:$R$8),IF($F466&lt;50,LINEST(S$8:S$9,$R$8:$R$9)*$F466+INTERCEPT(S$8:S$9,$R$8:$R$9),IF($F466&lt;100,LINEST(S$9:S$10,$R$9:$R$10)*$F466+INTERCEPT(S$9:S$10,$R$9:$R$10),IF($F466&lt;200,LINEST(S$10:S$11,$R$10:$R$11)*$F466+INTERCEPT(S$10:S$11,$R$10:$R$11),IF($F466&lt;500,LINEST(S$11:S$12,$R$11:$R$12)*$F466+INTERCEPT(S$11:S$12,$R$11:$R$12),S$12)))))))</f>
        <v>8.3611180564472285</v>
      </c>
      <c r="H466" s="285">
        <f t="shared" si="147"/>
        <v>16.612515627006264</v>
      </c>
      <c r="I466" s="285">
        <f t="shared" si="147"/>
        <v>64.356445337578279</v>
      </c>
      <c r="J466" s="285">
        <f t="shared" si="147"/>
        <v>13.683354169341683</v>
      </c>
      <c r="K466" s="285">
        <f t="shared" si="147"/>
        <v>9.041677084670841</v>
      </c>
      <c r="L466" s="285">
        <f t="shared" si="147"/>
        <v>4.6805590282236142</v>
      </c>
      <c r="M466" s="285">
        <f>IF(E466=S$4,G466,IF(E466=T$4,H466,IF(E466=U$4,I466,IF(E466=V$4,J466,IF(E466=W$4,K466,L466)))))</f>
        <v>13.683354169341683</v>
      </c>
      <c r="N466" s="104">
        <f t="shared" si="136"/>
        <v>1.3264807280839452E-2</v>
      </c>
      <c r="O466" s="104">
        <f t="shared" si="137"/>
        <v>0.12260540136849374</v>
      </c>
      <c r="P466" s="287"/>
    </row>
    <row r="467" spans="1:16" x14ac:dyDescent="0.25">
      <c r="A467" s="104" t="s">
        <v>1204</v>
      </c>
      <c r="B467" s="104" t="s">
        <v>4333</v>
      </c>
      <c r="C467" s="104"/>
      <c r="D467" s="104"/>
      <c r="E467" s="105"/>
      <c r="F467" s="104"/>
      <c r="G467" s="104"/>
      <c r="H467" s="104"/>
      <c r="I467" s="104"/>
      <c r="J467" s="104"/>
      <c r="K467" s="104"/>
      <c r="L467" s="104"/>
      <c r="M467" s="104">
        <v>61</v>
      </c>
      <c r="N467" s="104">
        <f t="shared" si="136"/>
        <v>2.9909548248275852E-3</v>
      </c>
      <c r="O467" s="104">
        <f t="shared" si="137"/>
        <v>2.8914102725584923E-2</v>
      </c>
      <c r="P467" s="287"/>
    </row>
    <row r="468" spans="1:16" x14ac:dyDescent="0.25">
      <c r="A468" s="104" t="s">
        <v>1206</v>
      </c>
      <c r="B468" s="104" t="s">
        <v>4396</v>
      </c>
      <c r="C468" s="104">
        <v>26200</v>
      </c>
      <c r="D468" s="104">
        <v>1.6781792471722838E-2</v>
      </c>
      <c r="E468" s="286"/>
      <c r="F468" s="285"/>
      <c r="G468" s="285"/>
      <c r="H468" s="285"/>
      <c r="I468" s="285"/>
      <c r="J468" s="285"/>
      <c r="K468" s="285"/>
      <c r="L468" s="285"/>
      <c r="M468" s="285">
        <v>50.561871077565733</v>
      </c>
      <c r="N468" s="104">
        <v>3.6073006889625336E-3</v>
      </c>
      <c r="O468" s="104">
        <v>3.4778290473871154E-2</v>
      </c>
      <c r="P468" s="287"/>
    </row>
    <row r="469" spans="1:16" x14ac:dyDescent="0.25">
      <c r="A469" s="104" t="s">
        <v>1208</v>
      </c>
      <c r="B469" s="104" t="s">
        <v>4333</v>
      </c>
      <c r="C469" s="104"/>
      <c r="D469" s="104"/>
      <c r="E469" s="105"/>
      <c r="F469" s="104"/>
      <c r="G469" s="104"/>
      <c r="H469" s="104"/>
      <c r="I469" s="104"/>
      <c r="J469" s="104"/>
      <c r="K469" s="104"/>
      <c r="L469" s="104"/>
      <c r="M469" s="104">
        <v>15</v>
      </c>
      <c r="N469" s="104">
        <f t="shared" ref="N469:N515" si="148">1-BETAINV(0.833,M469-1+1,1,0,1)</f>
        <v>1.2107549031377118E-2</v>
      </c>
      <c r="O469" s="104">
        <f t="shared" ref="O469:O515" si="149">1-BETAINV(0.167,M469-1+1,1,0,1)</f>
        <v>0.11247397232456713</v>
      </c>
      <c r="P469" s="287"/>
    </row>
    <row r="470" spans="1:16" x14ac:dyDescent="0.25">
      <c r="A470" s="104" t="s">
        <v>1212</v>
      </c>
      <c r="B470" s="104" t="s">
        <v>4333</v>
      </c>
      <c r="C470" s="104"/>
      <c r="D470" s="104"/>
      <c r="E470" s="286"/>
      <c r="F470" s="285"/>
      <c r="G470" s="285"/>
      <c r="H470" s="285"/>
      <c r="I470" s="285"/>
      <c r="J470" s="285"/>
      <c r="K470" s="285"/>
      <c r="L470" s="285"/>
      <c r="M470" s="285">
        <v>10</v>
      </c>
      <c r="N470" s="104">
        <f t="shared" si="148"/>
        <v>1.8106239831579218E-2</v>
      </c>
      <c r="O470" s="104">
        <f t="shared" si="149"/>
        <v>0.16387415644390924</v>
      </c>
      <c r="P470" s="287"/>
    </row>
    <row r="471" spans="1:16" x14ac:dyDescent="0.25">
      <c r="A471" s="104" t="s">
        <v>1214</v>
      </c>
      <c r="B471" s="104" t="s">
        <v>4333</v>
      </c>
      <c r="C471" s="104"/>
      <c r="D471" s="104"/>
      <c r="E471" s="105"/>
      <c r="F471" s="104"/>
      <c r="G471" s="104"/>
      <c r="H471" s="104"/>
      <c r="I471" s="104"/>
      <c r="J471" s="104"/>
      <c r="K471" s="104"/>
      <c r="L471" s="104"/>
      <c r="M471" s="104">
        <v>23</v>
      </c>
      <c r="N471" s="104">
        <f t="shared" si="148"/>
        <v>7.9129454967692414E-3</v>
      </c>
      <c r="O471" s="104">
        <f t="shared" si="149"/>
        <v>7.4865101547239687E-2</v>
      </c>
      <c r="P471" s="287"/>
    </row>
    <row r="472" spans="1:16" x14ac:dyDescent="0.25">
      <c r="A472" s="104" t="s">
        <v>1216</v>
      </c>
      <c r="B472" s="104" t="s">
        <v>3585</v>
      </c>
      <c r="C472" s="104"/>
      <c r="D472" s="104"/>
      <c r="E472" s="105"/>
      <c r="F472" s="104"/>
      <c r="G472" s="104"/>
      <c r="H472" s="104"/>
      <c r="I472" s="104"/>
      <c r="J472" s="104"/>
      <c r="K472" s="104"/>
      <c r="L472" s="104"/>
      <c r="M472" s="104">
        <v>48</v>
      </c>
      <c r="N472" s="104">
        <f t="shared" si="148"/>
        <v>3.7994644666760058E-3</v>
      </c>
      <c r="O472" s="104">
        <f t="shared" si="149"/>
        <v>3.6600108319001512E-2</v>
      </c>
      <c r="P472" s="287"/>
    </row>
    <row r="473" spans="1:16" x14ac:dyDescent="0.25">
      <c r="A473" s="104" t="s">
        <v>1218</v>
      </c>
      <c r="B473" s="104" t="s">
        <v>4333</v>
      </c>
      <c r="C473" s="104"/>
      <c r="D473" s="104"/>
      <c r="E473" s="105"/>
      <c r="F473" s="104"/>
      <c r="G473" s="104"/>
      <c r="H473" s="104"/>
      <c r="I473" s="104"/>
      <c r="J473" s="104"/>
      <c r="K473" s="104"/>
      <c r="L473" s="104"/>
      <c r="M473" s="104">
        <v>34</v>
      </c>
      <c r="N473" s="104">
        <f t="shared" si="148"/>
        <v>5.3597507941403055E-3</v>
      </c>
      <c r="O473" s="104">
        <f t="shared" si="149"/>
        <v>5.1278550173221804E-2</v>
      </c>
      <c r="P473" s="287"/>
    </row>
    <row r="474" spans="1:16" x14ac:dyDescent="0.25">
      <c r="A474" s="104" t="s">
        <v>1220</v>
      </c>
      <c r="B474" s="104" t="s">
        <v>4327</v>
      </c>
      <c r="C474" s="104">
        <v>932</v>
      </c>
      <c r="D474" s="104">
        <v>3.0352397586567502E-3</v>
      </c>
      <c r="E474" s="286">
        <v>4</v>
      </c>
      <c r="F474" s="285">
        <f>IF(D474="&lt;0.2%",1/0.002,IF(D474="&gt;50%",1/0.5,1/D474))</f>
        <v>329.46326468870171</v>
      </c>
      <c r="G474" s="285">
        <f t="shared" ref="G474:L475" si="150">IF($F474&lt;5,LINEST(S$5:S$6,$R$5:$R$6)*$F474+INTERCEPT(S$5:S$6,$R$5:$R$6),IF($F474&lt;10,LINEST(S$6:S$7,$R$6:$R$7)*$F474+INTERCEPT(S$6:S$7,$R$6:$R$7),IF($F474&lt;25,LINEST(S$7:S$8,$R$7:$R$8)*$F474+INTERCEPT(S$7:S$8,$R$7:$R$8),IF($F474&lt;50,LINEST(S$8:S$9,$R$8:$R$9)*$F474+INTERCEPT(S$8:S$9,$R$8:$R$9),IF($F474&lt;100,LINEST(S$9:S$10,$R$9:$R$10)*$F474+INTERCEPT(S$9:S$10,$R$9:$R$10),IF($F474&lt;200,LINEST(S$10:S$11,$R$10:$R$11)*$F474+INTERCEPT(S$10:S$11,$R$10:$R$11),IF($F474&lt;500,LINEST(S$11:S$12,$R$11:$R$12)*$F474+INTERCEPT(S$11:S$12,$R$11:$R$12),S$12)))))))</f>
        <v>9.5726176862516041</v>
      </c>
      <c r="H474" s="285">
        <f t="shared" si="150"/>
        <v>19.417853058754808</v>
      </c>
      <c r="I474" s="285">
        <f t="shared" si="150"/>
        <v>112.75377477292346</v>
      </c>
      <c r="J474" s="285">
        <f t="shared" si="150"/>
        <v>18.092551695946714</v>
      </c>
      <c r="K474" s="285">
        <f t="shared" si="150"/>
        <v>11.231544215629008</v>
      </c>
      <c r="L474" s="285">
        <f t="shared" si="150"/>
        <v>5.3294632646887017</v>
      </c>
      <c r="M474" s="285">
        <f>IF(E474=S$4,G474,IF(E474=T$4,H474,IF(E474=U$4,I474,IF(E474=V$4,J474,IF(E474=W$4,K474,L474)))))</f>
        <v>18.092551695946714</v>
      </c>
      <c r="N474" s="104">
        <f t="shared" si="148"/>
        <v>1.0048447572923003E-2</v>
      </c>
      <c r="O474" s="104">
        <f t="shared" si="149"/>
        <v>9.4187145334521882E-2</v>
      </c>
      <c r="P474" s="287"/>
    </row>
    <row r="475" spans="1:16" x14ac:dyDescent="0.25">
      <c r="A475" s="104" t="s">
        <v>1222</v>
      </c>
      <c r="B475" s="104" t="s">
        <v>4327</v>
      </c>
      <c r="C475" s="104">
        <v>1810</v>
      </c>
      <c r="D475" s="104" t="s">
        <v>4372</v>
      </c>
      <c r="E475" s="286">
        <v>4</v>
      </c>
      <c r="F475" s="285">
        <f>IF(D475="&lt;0.2%",1/0.002,IF(D475="&gt;50%",1/0.5,1/D475))</f>
        <v>500</v>
      </c>
      <c r="G475" s="285">
        <f t="shared" si="150"/>
        <v>9.8000000000000007</v>
      </c>
      <c r="H475" s="285">
        <f t="shared" si="150"/>
        <v>20.100000000000001</v>
      </c>
      <c r="I475" s="285">
        <f t="shared" si="150"/>
        <v>128.5</v>
      </c>
      <c r="J475" s="285">
        <f t="shared" si="150"/>
        <v>19.399999999999999</v>
      </c>
      <c r="K475" s="285">
        <f t="shared" si="150"/>
        <v>11.8</v>
      </c>
      <c r="L475" s="285">
        <f t="shared" si="150"/>
        <v>5.5</v>
      </c>
      <c r="M475" s="285">
        <f>IF(E475=S$4,G475,IF(E475=T$4,H475,IF(E475=U$4,I475,IF(E475=V$4,J475,IF(E475=W$4,K475,L475)))))</f>
        <v>19.399999999999999</v>
      </c>
      <c r="N475" s="104">
        <f t="shared" si="148"/>
        <v>9.374424601702791E-3</v>
      </c>
      <c r="O475" s="104">
        <f t="shared" si="149"/>
        <v>8.8128087598196903E-2</v>
      </c>
      <c r="P475" s="287"/>
    </row>
    <row r="476" spans="1:16" x14ac:dyDescent="0.25">
      <c r="A476" s="104" t="s">
        <v>1224</v>
      </c>
      <c r="B476" s="104" t="s">
        <v>4333</v>
      </c>
      <c r="C476" s="104"/>
      <c r="D476" s="104"/>
      <c r="E476" s="105"/>
      <c r="F476" s="104"/>
      <c r="G476" s="104"/>
      <c r="H476" s="104"/>
      <c r="I476" s="104"/>
      <c r="J476" s="104"/>
      <c r="K476" s="104"/>
      <c r="L476" s="104"/>
      <c r="M476" s="104">
        <v>12</v>
      </c>
      <c r="N476" s="104">
        <f t="shared" si="148"/>
        <v>1.5111461472122611E-2</v>
      </c>
      <c r="O476" s="104">
        <f t="shared" si="149"/>
        <v>0.13855734458519664</v>
      </c>
      <c r="P476" s="287"/>
    </row>
    <row r="477" spans="1:16" x14ac:dyDescent="0.25">
      <c r="A477" s="104" t="s">
        <v>1226</v>
      </c>
      <c r="B477" s="104" t="s">
        <v>4327</v>
      </c>
      <c r="C477" s="104">
        <v>1780</v>
      </c>
      <c r="D477" s="104" t="s">
        <v>4372</v>
      </c>
      <c r="E477" s="286">
        <v>4</v>
      </c>
      <c r="F477" s="285">
        <f>IF(D477="&lt;0.2%",1/0.002,IF(D477="&gt;50%",1/0.5,1/D477))</f>
        <v>500</v>
      </c>
      <c r="G477" s="285">
        <f t="shared" ref="G477:L477" si="151">IF($F477&lt;5,LINEST(S$5:S$6,$R$5:$R$6)*$F477+INTERCEPT(S$5:S$6,$R$5:$R$6),IF($F477&lt;10,LINEST(S$6:S$7,$R$6:$R$7)*$F477+INTERCEPT(S$6:S$7,$R$6:$R$7),IF($F477&lt;25,LINEST(S$7:S$8,$R$7:$R$8)*$F477+INTERCEPT(S$7:S$8,$R$7:$R$8),IF($F477&lt;50,LINEST(S$8:S$9,$R$8:$R$9)*$F477+INTERCEPT(S$8:S$9,$R$8:$R$9),IF($F477&lt;100,LINEST(S$9:S$10,$R$9:$R$10)*$F477+INTERCEPT(S$9:S$10,$R$9:$R$10),IF($F477&lt;200,LINEST(S$10:S$11,$R$10:$R$11)*$F477+INTERCEPT(S$10:S$11,$R$10:$R$11),IF($F477&lt;500,LINEST(S$11:S$12,$R$11:$R$12)*$F477+INTERCEPT(S$11:S$12,$R$11:$R$12),S$12)))))))</f>
        <v>9.8000000000000007</v>
      </c>
      <c r="H477" s="285">
        <f t="shared" si="151"/>
        <v>20.100000000000001</v>
      </c>
      <c r="I477" s="285">
        <f t="shared" si="151"/>
        <v>128.5</v>
      </c>
      <c r="J477" s="285">
        <f t="shared" si="151"/>
        <v>19.399999999999999</v>
      </c>
      <c r="K477" s="285">
        <f t="shared" si="151"/>
        <v>11.8</v>
      </c>
      <c r="L477" s="285">
        <f t="shared" si="151"/>
        <v>5.5</v>
      </c>
      <c r="M477" s="285">
        <f>IF(E477=S$4,G477,IF(E477=T$4,H477,IF(E477=U$4,I477,IF(E477=V$4,J477,IF(E477=W$4,K477,L477)))))</f>
        <v>19.399999999999999</v>
      </c>
      <c r="N477" s="104">
        <f t="shared" si="148"/>
        <v>9.374424601702791E-3</v>
      </c>
      <c r="O477" s="104">
        <f t="shared" si="149"/>
        <v>8.8128087598196903E-2</v>
      </c>
      <c r="P477" s="287"/>
    </row>
    <row r="478" spans="1:16" x14ac:dyDescent="0.25">
      <c r="A478" s="104" t="s">
        <v>1228</v>
      </c>
      <c r="B478" s="104" t="s">
        <v>4333</v>
      </c>
      <c r="C478" s="104"/>
      <c r="D478" s="104"/>
      <c r="E478" s="105"/>
      <c r="F478" s="104"/>
      <c r="G478" s="104"/>
      <c r="H478" s="104"/>
      <c r="I478" s="104"/>
      <c r="J478" s="104"/>
      <c r="K478" s="104"/>
      <c r="L478" s="104"/>
      <c r="M478" s="104">
        <v>40</v>
      </c>
      <c r="N478" s="104">
        <f t="shared" si="148"/>
        <v>4.5576232902141411E-3</v>
      </c>
      <c r="O478" s="104">
        <f t="shared" si="149"/>
        <v>4.3757786542545807E-2</v>
      </c>
      <c r="P478" s="287"/>
    </row>
    <row r="479" spans="1:16" x14ac:dyDescent="0.25">
      <c r="A479" s="104" t="s">
        <v>1230</v>
      </c>
      <c r="B479" s="104" t="s">
        <v>3585</v>
      </c>
      <c r="C479" s="104"/>
      <c r="D479" s="104"/>
      <c r="E479" s="105"/>
      <c r="F479" s="104"/>
      <c r="G479" s="104"/>
      <c r="H479" s="104"/>
      <c r="I479" s="104"/>
      <c r="J479" s="104"/>
      <c r="K479" s="104"/>
      <c r="L479" s="104"/>
      <c r="M479" s="104">
        <v>48</v>
      </c>
      <c r="N479" s="104">
        <f t="shared" si="148"/>
        <v>3.7994644666760058E-3</v>
      </c>
      <c r="O479" s="104">
        <f t="shared" si="149"/>
        <v>3.6600108319001512E-2</v>
      </c>
      <c r="P479" s="287"/>
    </row>
    <row r="480" spans="1:16" x14ac:dyDescent="0.25">
      <c r="A480" s="104" t="s">
        <v>1232</v>
      </c>
      <c r="B480" s="104" t="s">
        <v>4327</v>
      </c>
      <c r="C480" s="104">
        <v>33740</v>
      </c>
      <c r="D480" s="104" t="s">
        <v>4372</v>
      </c>
      <c r="E480" s="286">
        <v>4</v>
      </c>
      <c r="F480" s="285">
        <f t="shared" ref="F480:F502" si="152">IF(D480="&lt;0.2%",1/0.002,IF(D480="&gt;50%",1/0.5,1/D480))</f>
        <v>500</v>
      </c>
      <c r="G480" s="285">
        <f t="shared" ref="G480:G502" si="153">IF($F480&lt;5,LINEST(S$5:S$6,$R$5:$R$6)*$F480+INTERCEPT(S$5:S$6,$R$5:$R$6),IF($F480&lt;10,LINEST(S$6:S$7,$R$6:$R$7)*$F480+INTERCEPT(S$6:S$7,$R$6:$R$7),IF($F480&lt;25,LINEST(S$7:S$8,$R$7:$R$8)*$F480+INTERCEPT(S$7:S$8,$R$7:$R$8),IF($F480&lt;50,LINEST(S$8:S$9,$R$8:$R$9)*$F480+INTERCEPT(S$8:S$9,$R$8:$R$9),IF($F480&lt;100,LINEST(S$9:S$10,$R$9:$R$10)*$F480+INTERCEPT(S$9:S$10,$R$9:$R$10),IF($F480&lt;200,LINEST(S$10:S$11,$R$10:$R$11)*$F480+INTERCEPT(S$10:S$11,$R$10:$R$11),IF($F480&lt;500,LINEST(S$11:S$12,$R$11:$R$12)*$F480+INTERCEPT(S$11:S$12,$R$11:$R$12),S$12)))))))</f>
        <v>9.8000000000000007</v>
      </c>
      <c r="H480" s="285">
        <f t="shared" ref="H480:H502" si="154">IF($F480&lt;5,LINEST(T$5:T$6,$R$5:$R$6)*$F480+INTERCEPT(T$5:T$6,$R$5:$R$6),IF($F480&lt;10,LINEST(T$6:T$7,$R$6:$R$7)*$F480+INTERCEPT(T$6:T$7,$R$6:$R$7),IF($F480&lt;25,LINEST(T$7:T$8,$R$7:$R$8)*$F480+INTERCEPT(T$7:T$8,$R$7:$R$8),IF($F480&lt;50,LINEST(T$8:T$9,$R$8:$R$9)*$F480+INTERCEPT(T$8:T$9,$R$8:$R$9),IF($F480&lt;100,LINEST(T$9:T$10,$R$9:$R$10)*$F480+INTERCEPT(T$9:T$10,$R$9:$R$10),IF($F480&lt;200,LINEST(T$10:T$11,$R$10:$R$11)*$F480+INTERCEPT(T$10:T$11,$R$10:$R$11),IF($F480&lt;500,LINEST(T$11:T$12,$R$11:$R$12)*$F480+INTERCEPT(T$11:T$12,$R$11:$R$12),T$12)))))))</f>
        <v>20.100000000000001</v>
      </c>
      <c r="I480" s="285">
        <f t="shared" ref="I480:I502" si="155">IF($F480&lt;5,LINEST(U$5:U$6,$R$5:$R$6)*$F480+INTERCEPT(U$5:U$6,$R$5:$R$6),IF($F480&lt;10,LINEST(U$6:U$7,$R$6:$R$7)*$F480+INTERCEPT(U$6:U$7,$R$6:$R$7),IF($F480&lt;25,LINEST(U$7:U$8,$R$7:$R$8)*$F480+INTERCEPT(U$7:U$8,$R$7:$R$8),IF($F480&lt;50,LINEST(U$8:U$9,$R$8:$R$9)*$F480+INTERCEPT(U$8:U$9,$R$8:$R$9),IF($F480&lt;100,LINEST(U$9:U$10,$R$9:$R$10)*$F480+INTERCEPT(U$9:U$10,$R$9:$R$10),IF($F480&lt;200,LINEST(U$10:U$11,$R$10:$R$11)*$F480+INTERCEPT(U$10:U$11,$R$10:$R$11),IF($F480&lt;500,LINEST(U$11:U$12,$R$11:$R$12)*$F480+INTERCEPT(U$11:U$12,$R$11:$R$12),U$12)))))))</f>
        <v>128.5</v>
      </c>
      <c r="J480" s="285">
        <f t="shared" ref="J480:J502" si="156">IF($F480&lt;5,LINEST(V$5:V$6,$R$5:$R$6)*$F480+INTERCEPT(V$5:V$6,$R$5:$R$6),IF($F480&lt;10,LINEST(V$6:V$7,$R$6:$R$7)*$F480+INTERCEPT(V$6:V$7,$R$6:$R$7),IF($F480&lt;25,LINEST(V$7:V$8,$R$7:$R$8)*$F480+INTERCEPT(V$7:V$8,$R$7:$R$8),IF($F480&lt;50,LINEST(V$8:V$9,$R$8:$R$9)*$F480+INTERCEPT(V$8:V$9,$R$8:$R$9),IF($F480&lt;100,LINEST(V$9:V$10,$R$9:$R$10)*$F480+INTERCEPT(V$9:V$10,$R$9:$R$10),IF($F480&lt;200,LINEST(V$10:V$11,$R$10:$R$11)*$F480+INTERCEPT(V$10:V$11,$R$10:$R$11),IF($F480&lt;500,LINEST(V$11:V$12,$R$11:$R$12)*$F480+INTERCEPT(V$11:V$12,$R$11:$R$12),V$12)))))))</f>
        <v>19.399999999999999</v>
      </c>
      <c r="K480" s="285">
        <f t="shared" ref="K480:K502" si="157">IF($F480&lt;5,LINEST(W$5:W$6,$R$5:$R$6)*$F480+INTERCEPT(W$5:W$6,$R$5:$R$6),IF($F480&lt;10,LINEST(W$6:W$7,$R$6:$R$7)*$F480+INTERCEPT(W$6:W$7,$R$6:$R$7),IF($F480&lt;25,LINEST(W$7:W$8,$R$7:$R$8)*$F480+INTERCEPT(W$7:W$8,$R$7:$R$8),IF($F480&lt;50,LINEST(W$8:W$9,$R$8:$R$9)*$F480+INTERCEPT(W$8:W$9,$R$8:$R$9),IF($F480&lt;100,LINEST(W$9:W$10,$R$9:$R$10)*$F480+INTERCEPT(W$9:W$10,$R$9:$R$10),IF($F480&lt;200,LINEST(W$10:W$11,$R$10:$R$11)*$F480+INTERCEPT(W$10:W$11,$R$10:$R$11),IF($F480&lt;500,LINEST(W$11:W$12,$R$11:$R$12)*$F480+INTERCEPT(W$11:W$12,$R$11:$R$12),W$12)))))))</f>
        <v>11.8</v>
      </c>
      <c r="L480" s="285">
        <f t="shared" ref="L480:L502" si="158">IF($F480&lt;5,LINEST(X$5:X$6,$R$5:$R$6)*$F480+INTERCEPT(X$5:X$6,$R$5:$R$6),IF($F480&lt;10,LINEST(X$6:X$7,$R$6:$R$7)*$F480+INTERCEPT(X$6:X$7,$R$6:$R$7),IF($F480&lt;25,LINEST(X$7:X$8,$R$7:$R$8)*$F480+INTERCEPT(X$7:X$8,$R$7:$R$8),IF($F480&lt;50,LINEST(X$8:X$9,$R$8:$R$9)*$F480+INTERCEPT(X$8:X$9,$R$8:$R$9),IF($F480&lt;100,LINEST(X$9:X$10,$R$9:$R$10)*$F480+INTERCEPT(X$9:X$10,$R$9:$R$10),IF($F480&lt;200,LINEST(X$10:X$11,$R$10:$R$11)*$F480+INTERCEPT(X$10:X$11,$R$10:$R$11),IF($F480&lt;500,LINEST(X$11:X$12,$R$11:$R$12)*$F480+INTERCEPT(X$11:X$12,$R$11:$R$12),X$12)))))))</f>
        <v>5.5</v>
      </c>
      <c r="M480" s="285">
        <f t="shared" ref="M480:M502" si="159">IF(E480=S$4,G480,IF(E480=T$4,H480,IF(E480=U$4,I480,IF(E480=V$4,J480,IF(E480=W$4,K480,L480)))))</f>
        <v>19.399999999999999</v>
      </c>
      <c r="N480" s="104">
        <f t="shared" si="148"/>
        <v>9.374424601702791E-3</v>
      </c>
      <c r="O480" s="104">
        <f t="shared" si="149"/>
        <v>8.8128087598196903E-2</v>
      </c>
      <c r="P480" s="287"/>
    </row>
    <row r="481" spans="1:20" x14ac:dyDescent="0.25">
      <c r="A481" s="104" t="s">
        <v>1234</v>
      </c>
      <c r="B481" s="104" t="s">
        <v>4327</v>
      </c>
      <c r="C481" s="104">
        <v>1200</v>
      </c>
      <c r="D481" s="104" t="s">
        <v>4372</v>
      </c>
      <c r="E481" s="286">
        <v>3</v>
      </c>
      <c r="F481" s="285">
        <f t="shared" si="152"/>
        <v>500</v>
      </c>
      <c r="G481" s="285">
        <f t="shared" si="153"/>
        <v>9.8000000000000007</v>
      </c>
      <c r="H481" s="285">
        <f t="shared" si="154"/>
        <v>20.100000000000001</v>
      </c>
      <c r="I481" s="285">
        <f t="shared" si="155"/>
        <v>128.5</v>
      </c>
      <c r="J481" s="285">
        <f t="shared" si="156"/>
        <v>19.399999999999999</v>
      </c>
      <c r="K481" s="285">
        <f t="shared" si="157"/>
        <v>11.8</v>
      </c>
      <c r="L481" s="285">
        <f t="shared" si="158"/>
        <v>5.5</v>
      </c>
      <c r="M481" s="285">
        <f t="shared" si="159"/>
        <v>128.5</v>
      </c>
      <c r="N481" s="104">
        <f t="shared" si="148"/>
        <v>1.4209477595243936E-3</v>
      </c>
      <c r="O481" s="104">
        <f t="shared" si="149"/>
        <v>1.3831557506582604E-2</v>
      </c>
      <c r="P481" s="287"/>
    </row>
    <row r="482" spans="1:20" x14ac:dyDescent="0.25">
      <c r="A482" s="104" t="s">
        <v>1239</v>
      </c>
      <c r="B482" s="104" t="s">
        <v>4327</v>
      </c>
      <c r="C482" s="104">
        <v>1390</v>
      </c>
      <c r="D482" s="104">
        <v>3.1866655487329037E-3</v>
      </c>
      <c r="E482" s="286">
        <v>3</v>
      </c>
      <c r="F482" s="285">
        <f t="shared" si="152"/>
        <v>313.80764146950548</v>
      </c>
      <c r="G482" s="285">
        <f t="shared" si="153"/>
        <v>9.5517435219593416</v>
      </c>
      <c r="H482" s="285">
        <f t="shared" si="154"/>
        <v>19.355230565878024</v>
      </c>
      <c r="I482" s="285">
        <f t="shared" si="155"/>
        <v>111.30823889568435</v>
      </c>
      <c r="J482" s="285">
        <f t="shared" si="156"/>
        <v>17.972525251266209</v>
      </c>
      <c r="K482" s="285">
        <f t="shared" si="157"/>
        <v>11.179358804898353</v>
      </c>
      <c r="L482" s="285">
        <f t="shared" si="158"/>
        <v>5.3138076414695057</v>
      </c>
      <c r="M482" s="285">
        <f t="shared" si="159"/>
        <v>111.30823889568435</v>
      </c>
      <c r="N482" s="104">
        <f t="shared" si="148"/>
        <v>1.6402356586993072E-3</v>
      </c>
      <c r="O482" s="104">
        <f t="shared" si="149"/>
        <v>1.5950743793007871E-2</v>
      </c>
      <c r="P482" s="287"/>
    </row>
    <row r="483" spans="1:20" x14ac:dyDescent="0.25">
      <c r="A483" s="104" t="s">
        <v>1241</v>
      </c>
      <c r="B483" s="104" t="s">
        <v>4327</v>
      </c>
      <c r="C483" s="104">
        <v>1660</v>
      </c>
      <c r="D483" s="104" t="s">
        <v>4372</v>
      </c>
      <c r="E483" s="286">
        <v>3</v>
      </c>
      <c r="F483" s="285">
        <f t="shared" si="152"/>
        <v>500</v>
      </c>
      <c r="G483" s="285">
        <f t="shared" si="153"/>
        <v>9.8000000000000007</v>
      </c>
      <c r="H483" s="285">
        <f t="shared" si="154"/>
        <v>20.100000000000001</v>
      </c>
      <c r="I483" s="285">
        <f t="shared" si="155"/>
        <v>128.5</v>
      </c>
      <c r="J483" s="285">
        <f t="shared" si="156"/>
        <v>19.399999999999999</v>
      </c>
      <c r="K483" s="285">
        <f t="shared" si="157"/>
        <v>11.8</v>
      </c>
      <c r="L483" s="285">
        <f t="shared" si="158"/>
        <v>5.5</v>
      </c>
      <c r="M483" s="285">
        <f t="shared" si="159"/>
        <v>128.5</v>
      </c>
      <c r="N483" s="104">
        <f t="shared" si="148"/>
        <v>1.4209477595243936E-3</v>
      </c>
      <c r="O483" s="104">
        <f t="shared" si="149"/>
        <v>1.3831557506582604E-2</v>
      </c>
      <c r="P483" s="287"/>
    </row>
    <row r="484" spans="1:20" x14ac:dyDescent="0.25">
      <c r="A484" s="104" t="s">
        <v>1243</v>
      </c>
      <c r="B484" s="104" t="s">
        <v>4327</v>
      </c>
      <c r="C484" s="104">
        <v>5340</v>
      </c>
      <c r="D484" s="104" t="s">
        <v>4372</v>
      </c>
      <c r="E484" s="286">
        <v>3</v>
      </c>
      <c r="F484" s="285">
        <f t="shared" si="152"/>
        <v>500</v>
      </c>
      <c r="G484" s="285">
        <f t="shared" si="153"/>
        <v>9.8000000000000007</v>
      </c>
      <c r="H484" s="285">
        <f t="shared" si="154"/>
        <v>20.100000000000001</v>
      </c>
      <c r="I484" s="285">
        <f t="shared" si="155"/>
        <v>128.5</v>
      </c>
      <c r="J484" s="285">
        <f t="shared" si="156"/>
        <v>19.399999999999999</v>
      </c>
      <c r="K484" s="285">
        <f t="shared" si="157"/>
        <v>11.8</v>
      </c>
      <c r="L484" s="285">
        <f t="shared" si="158"/>
        <v>5.5</v>
      </c>
      <c r="M484" s="285">
        <f t="shared" si="159"/>
        <v>128.5</v>
      </c>
      <c r="N484" s="104">
        <f t="shared" si="148"/>
        <v>1.4209477595243936E-3</v>
      </c>
      <c r="O484" s="104">
        <f t="shared" si="149"/>
        <v>1.3831557506582604E-2</v>
      </c>
      <c r="P484" s="287"/>
    </row>
    <row r="485" spans="1:20" x14ac:dyDescent="0.25">
      <c r="A485" s="104" t="s">
        <v>1245</v>
      </c>
      <c r="B485" s="104" t="s">
        <v>4327</v>
      </c>
      <c r="C485" s="104">
        <v>3340</v>
      </c>
      <c r="D485" s="104" t="s">
        <v>4372</v>
      </c>
      <c r="E485" s="286">
        <v>3</v>
      </c>
      <c r="F485" s="285">
        <f t="shared" si="152"/>
        <v>500</v>
      </c>
      <c r="G485" s="285">
        <f t="shared" si="153"/>
        <v>9.8000000000000007</v>
      </c>
      <c r="H485" s="285">
        <f t="shared" si="154"/>
        <v>20.100000000000001</v>
      </c>
      <c r="I485" s="285">
        <f t="shared" si="155"/>
        <v>128.5</v>
      </c>
      <c r="J485" s="285">
        <f t="shared" si="156"/>
        <v>19.399999999999999</v>
      </c>
      <c r="K485" s="285">
        <f t="shared" si="157"/>
        <v>11.8</v>
      </c>
      <c r="L485" s="285">
        <f t="shared" si="158"/>
        <v>5.5</v>
      </c>
      <c r="M485" s="285">
        <f t="shared" si="159"/>
        <v>128.5</v>
      </c>
      <c r="N485" s="104">
        <f t="shared" si="148"/>
        <v>1.4209477595243936E-3</v>
      </c>
      <c r="O485" s="104">
        <f t="shared" si="149"/>
        <v>1.3831557506582604E-2</v>
      </c>
      <c r="P485" s="287"/>
    </row>
    <row r="486" spans="1:20" x14ac:dyDescent="0.25">
      <c r="A486" s="104" t="s">
        <v>1247</v>
      </c>
      <c r="B486" s="104" t="s">
        <v>4327</v>
      </c>
      <c r="C486" s="104">
        <v>60500</v>
      </c>
      <c r="D486" s="104">
        <v>0.1935138935876739</v>
      </c>
      <c r="E486" s="286">
        <v>3</v>
      </c>
      <c r="F486" s="285">
        <f t="shared" si="152"/>
        <v>5.1675876158573466</v>
      </c>
      <c r="G486" s="285">
        <f t="shared" si="153"/>
        <v>3.6502762847572034</v>
      </c>
      <c r="H486" s="285">
        <f t="shared" si="154"/>
        <v>7.3938490648801132</v>
      </c>
      <c r="I486" s="285">
        <f t="shared" si="155"/>
        <v>11.571491937688902</v>
      </c>
      <c r="J486" s="285">
        <f t="shared" si="156"/>
        <v>4.2770903032943783</v>
      </c>
      <c r="K486" s="285">
        <f t="shared" si="157"/>
        <v>3.4502762847572042</v>
      </c>
      <c r="L486" s="285">
        <f t="shared" si="158"/>
        <v>2.4234622662200285</v>
      </c>
      <c r="M486" s="285">
        <f t="shared" si="159"/>
        <v>11.571491937688902</v>
      </c>
      <c r="N486" s="104">
        <f t="shared" si="148"/>
        <v>1.566665323992078E-2</v>
      </c>
      <c r="O486" s="104">
        <f t="shared" si="149"/>
        <v>0.14330207066258982</v>
      </c>
      <c r="P486" s="287"/>
    </row>
    <row r="487" spans="1:20" x14ac:dyDescent="0.25">
      <c r="A487" s="104" t="s">
        <v>1250</v>
      </c>
      <c r="B487" s="104" t="s">
        <v>4327</v>
      </c>
      <c r="C487" s="104">
        <v>555</v>
      </c>
      <c r="D487" s="104" t="s">
        <v>4372</v>
      </c>
      <c r="E487" s="286">
        <v>3</v>
      </c>
      <c r="F487" s="285">
        <f t="shared" si="152"/>
        <v>500</v>
      </c>
      <c r="G487" s="285">
        <f t="shared" si="153"/>
        <v>9.8000000000000007</v>
      </c>
      <c r="H487" s="285">
        <f t="shared" si="154"/>
        <v>20.100000000000001</v>
      </c>
      <c r="I487" s="285">
        <f t="shared" si="155"/>
        <v>128.5</v>
      </c>
      <c r="J487" s="285">
        <f t="shared" si="156"/>
        <v>19.399999999999999</v>
      </c>
      <c r="K487" s="285">
        <f t="shared" si="157"/>
        <v>11.8</v>
      </c>
      <c r="L487" s="285">
        <f t="shared" si="158"/>
        <v>5.5</v>
      </c>
      <c r="M487" s="285">
        <f t="shared" si="159"/>
        <v>128.5</v>
      </c>
      <c r="N487" s="104">
        <f t="shared" si="148"/>
        <v>1.4209477595243936E-3</v>
      </c>
      <c r="O487" s="104">
        <f t="shared" si="149"/>
        <v>1.3831557506582604E-2</v>
      </c>
      <c r="P487" s="287"/>
    </row>
    <row r="488" spans="1:20" x14ac:dyDescent="0.25">
      <c r="A488" s="104" t="s">
        <v>1252</v>
      </c>
      <c r="B488" s="104" t="s">
        <v>4327</v>
      </c>
      <c r="C488" s="104">
        <v>2890</v>
      </c>
      <c r="D488" s="104" t="s">
        <v>4372</v>
      </c>
      <c r="E488" s="286">
        <v>3</v>
      </c>
      <c r="F488" s="285">
        <f t="shared" si="152"/>
        <v>500</v>
      </c>
      <c r="G488" s="285">
        <f t="shared" si="153"/>
        <v>9.8000000000000007</v>
      </c>
      <c r="H488" s="285">
        <f t="shared" si="154"/>
        <v>20.100000000000001</v>
      </c>
      <c r="I488" s="285">
        <f t="shared" si="155"/>
        <v>128.5</v>
      </c>
      <c r="J488" s="285">
        <f t="shared" si="156"/>
        <v>19.399999999999999</v>
      </c>
      <c r="K488" s="285">
        <f t="shared" si="157"/>
        <v>11.8</v>
      </c>
      <c r="L488" s="285">
        <f t="shared" si="158"/>
        <v>5.5</v>
      </c>
      <c r="M488" s="285">
        <f t="shared" si="159"/>
        <v>128.5</v>
      </c>
      <c r="N488" s="104">
        <f t="shared" si="148"/>
        <v>1.4209477595243936E-3</v>
      </c>
      <c r="O488" s="104">
        <f t="shared" si="149"/>
        <v>1.3831557506582604E-2</v>
      </c>
      <c r="P488" s="287"/>
    </row>
    <row r="489" spans="1:20" x14ac:dyDescent="0.25">
      <c r="A489" s="104" t="s">
        <v>1254</v>
      </c>
      <c r="B489" s="104" t="s">
        <v>4327</v>
      </c>
      <c r="C489" s="104">
        <v>3000</v>
      </c>
      <c r="D489" s="104" t="s">
        <v>4372</v>
      </c>
      <c r="E489" s="286">
        <v>3</v>
      </c>
      <c r="F489" s="285">
        <f t="shared" si="152"/>
        <v>500</v>
      </c>
      <c r="G489" s="285">
        <f t="shared" si="153"/>
        <v>9.8000000000000007</v>
      </c>
      <c r="H489" s="285">
        <f t="shared" si="154"/>
        <v>20.100000000000001</v>
      </c>
      <c r="I489" s="285">
        <f t="shared" si="155"/>
        <v>128.5</v>
      </c>
      <c r="J489" s="285">
        <f t="shared" si="156"/>
        <v>19.399999999999999</v>
      </c>
      <c r="K489" s="285">
        <f t="shared" si="157"/>
        <v>11.8</v>
      </c>
      <c r="L489" s="285">
        <f t="shared" si="158"/>
        <v>5.5</v>
      </c>
      <c r="M489" s="285">
        <f t="shared" si="159"/>
        <v>128.5</v>
      </c>
      <c r="N489" s="104">
        <f t="shared" si="148"/>
        <v>1.4209477595243936E-3</v>
      </c>
      <c r="O489" s="104">
        <f t="shared" si="149"/>
        <v>1.3831557506582604E-2</v>
      </c>
      <c r="P489" s="287"/>
    </row>
    <row r="490" spans="1:20" x14ac:dyDescent="0.25">
      <c r="A490" s="104" t="s">
        <v>1256</v>
      </c>
      <c r="B490" s="104" t="s">
        <v>4327</v>
      </c>
      <c r="C490" s="104">
        <v>1500</v>
      </c>
      <c r="D490" s="104">
        <v>3.0843589038074607E-2</v>
      </c>
      <c r="E490" s="286">
        <v>3</v>
      </c>
      <c r="F490" s="285">
        <f t="shared" si="152"/>
        <v>32.421648426373416</v>
      </c>
      <c r="G490" s="285">
        <f t="shared" si="153"/>
        <v>7.226552530760431</v>
      </c>
      <c r="H490" s="285">
        <f t="shared" si="154"/>
        <v>14.253105061520859</v>
      </c>
      <c r="I490" s="285">
        <f t="shared" si="155"/>
        <v>41.473273460694358</v>
      </c>
      <c r="J490" s="285">
        <f t="shared" si="156"/>
        <v>10.701538030048329</v>
      </c>
      <c r="K490" s="285">
        <f t="shared" si="157"/>
        <v>7.4452989055824048</v>
      </c>
      <c r="L490" s="285">
        <f t="shared" si="158"/>
        <v>4.0781195622329616</v>
      </c>
      <c r="M490" s="285">
        <f t="shared" si="159"/>
        <v>41.473273460694358</v>
      </c>
      <c r="N490" s="104">
        <f t="shared" si="148"/>
        <v>4.3960772197397802E-3</v>
      </c>
      <c r="O490" s="104">
        <f t="shared" si="149"/>
        <v>4.2236667100325254E-2</v>
      </c>
      <c r="P490" s="287"/>
    </row>
    <row r="491" spans="1:20" x14ac:dyDescent="0.25">
      <c r="A491" s="104" t="s">
        <v>1258</v>
      </c>
      <c r="B491" s="104" t="s">
        <v>4327</v>
      </c>
      <c r="C491" s="104">
        <v>8100</v>
      </c>
      <c r="D491" s="104" t="s">
        <v>4372</v>
      </c>
      <c r="E491" s="286">
        <v>3</v>
      </c>
      <c r="F491" s="285">
        <f t="shared" si="152"/>
        <v>500</v>
      </c>
      <c r="G491" s="285">
        <f t="shared" si="153"/>
        <v>9.8000000000000007</v>
      </c>
      <c r="H491" s="285">
        <f t="shared" si="154"/>
        <v>20.100000000000001</v>
      </c>
      <c r="I491" s="285">
        <f t="shared" si="155"/>
        <v>128.5</v>
      </c>
      <c r="J491" s="285">
        <f t="shared" si="156"/>
        <v>19.399999999999999</v>
      </c>
      <c r="K491" s="285">
        <f t="shared" si="157"/>
        <v>11.8</v>
      </c>
      <c r="L491" s="285">
        <f t="shared" si="158"/>
        <v>5.5</v>
      </c>
      <c r="M491" s="285">
        <f t="shared" si="159"/>
        <v>128.5</v>
      </c>
      <c r="N491" s="104">
        <f t="shared" si="148"/>
        <v>1.4209477595243936E-3</v>
      </c>
      <c r="O491" s="104">
        <f t="shared" si="149"/>
        <v>1.3831557506582604E-2</v>
      </c>
      <c r="P491" s="287"/>
      <c r="Q491" s="293"/>
      <c r="R491" s="294"/>
      <c r="S491" s="294"/>
      <c r="T491" s="294"/>
    </row>
    <row r="492" spans="1:20" x14ac:dyDescent="0.25">
      <c r="A492" s="104" t="s">
        <v>1260</v>
      </c>
      <c r="B492" s="104" t="s">
        <v>4327</v>
      </c>
      <c r="C492" s="104">
        <v>8700</v>
      </c>
      <c r="D492" s="104">
        <v>4.6688952131741981E-3</v>
      </c>
      <c r="E492" s="286">
        <v>3</v>
      </c>
      <c r="F492" s="285">
        <f t="shared" si="152"/>
        <v>214.18343191303694</v>
      </c>
      <c r="G492" s="285">
        <f t="shared" si="153"/>
        <v>9.4189112425507169</v>
      </c>
      <c r="H492" s="285">
        <f t="shared" si="154"/>
        <v>18.956733727652146</v>
      </c>
      <c r="I492" s="285">
        <f t="shared" si="155"/>
        <v>102.10960354663709</v>
      </c>
      <c r="J492" s="285">
        <f t="shared" si="156"/>
        <v>17.208739644666618</v>
      </c>
      <c r="K492" s="285">
        <f t="shared" si="157"/>
        <v>10.847278106376791</v>
      </c>
      <c r="L492" s="285">
        <f t="shared" si="158"/>
        <v>5.2141834319130371</v>
      </c>
      <c r="M492" s="285">
        <f t="shared" si="159"/>
        <v>102.10960354663709</v>
      </c>
      <c r="N492" s="104">
        <f t="shared" si="148"/>
        <v>1.7878655963281531E-3</v>
      </c>
      <c r="O492" s="104">
        <f t="shared" si="149"/>
        <v>1.737512747011305E-2</v>
      </c>
      <c r="P492" s="287"/>
      <c r="Q492" s="293"/>
      <c r="R492" s="294"/>
      <c r="S492" s="294"/>
      <c r="T492" s="294"/>
    </row>
    <row r="493" spans="1:20" x14ac:dyDescent="0.25">
      <c r="A493" s="104" t="s">
        <v>1262</v>
      </c>
      <c r="B493" s="104" t="s">
        <v>4327</v>
      </c>
      <c r="C493" s="104">
        <v>680</v>
      </c>
      <c r="D493" s="104">
        <v>0.26252059206967343</v>
      </c>
      <c r="E493" s="286">
        <v>3</v>
      </c>
      <c r="F493" s="285">
        <f t="shared" si="152"/>
        <v>3.8092249911374503</v>
      </c>
      <c r="G493" s="285">
        <f t="shared" si="153"/>
        <v>3.0046124955687254</v>
      </c>
      <c r="H493" s="285">
        <f t="shared" si="154"/>
        <v>6.1489174914328686</v>
      </c>
      <c r="I493" s="285">
        <f t="shared" si="155"/>
        <v>8.9581424825703238</v>
      </c>
      <c r="J493" s="285">
        <f t="shared" si="156"/>
        <v>3.525227494977889</v>
      </c>
      <c r="K493" s="285">
        <f t="shared" si="157"/>
        <v>2.8443049958641442</v>
      </c>
      <c r="L493" s="285">
        <f t="shared" si="158"/>
        <v>2.2015374985229084</v>
      </c>
      <c r="M493" s="285">
        <f t="shared" si="159"/>
        <v>8.9581424825703238</v>
      </c>
      <c r="N493" s="104">
        <f t="shared" si="148"/>
        <v>2.0190651339036525E-2</v>
      </c>
      <c r="O493" s="104">
        <f t="shared" si="149"/>
        <v>0.18109859166144526</v>
      </c>
      <c r="P493" s="287"/>
      <c r="Q493" s="293"/>
      <c r="R493" s="294"/>
      <c r="S493" s="294"/>
      <c r="T493" s="294"/>
    </row>
    <row r="494" spans="1:20" x14ac:dyDescent="0.25">
      <c r="A494" s="104" t="s">
        <v>1264</v>
      </c>
      <c r="B494" s="104" t="s">
        <v>4327</v>
      </c>
      <c r="C494" s="104">
        <v>7400</v>
      </c>
      <c r="D494" s="104">
        <v>3.7549341203342634E-2</v>
      </c>
      <c r="E494" s="286">
        <v>3</v>
      </c>
      <c r="F494" s="285">
        <f t="shared" si="152"/>
        <v>26.631625694433762</v>
      </c>
      <c r="G494" s="285">
        <f t="shared" si="153"/>
        <v>6.9717915305550857</v>
      </c>
      <c r="H494" s="285">
        <f t="shared" si="154"/>
        <v>13.743583061110169</v>
      </c>
      <c r="I494" s="285">
        <f t="shared" si="155"/>
        <v>37.281297002770046</v>
      </c>
      <c r="J494" s="285">
        <f t="shared" si="156"/>
        <v>10.076215574998848</v>
      </c>
      <c r="K494" s="285">
        <f t="shared" si="157"/>
        <v>7.0978975416660255</v>
      </c>
      <c r="L494" s="285">
        <f t="shared" si="158"/>
        <v>3.9391590166664106</v>
      </c>
      <c r="M494" s="285">
        <f t="shared" si="159"/>
        <v>37.281297002770046</v>
      </c>
      <c r="N494" s="104">
        <f t="shared" si="148"/>
        <v>4.8891698528858996E-3</v>
      </c>
      <c r="O494" s="104">
        <f t="shared" si="149"/>
        <v>4.6872839874400829E-2</v>
      </c>
      <c r="P494" s="287"/>
      <c r="Q494" s="293"/>
      <c r="R494" s="294"/>
      <c r="S494" s="294"/>
      <c r="T494" s="294"/>
    </row>
    <row r="495" spans="1:20" x14ac:dyDescent="0.25">
      <c r="A495" s="104" t="s">
        <v>1266</v>
      </c>
      <c r="B495" s="104" t="s">
        <v>4327</v>
      </c>
      <c r="C495" s="104">
        <v>1700</v>
      </c>
      <c r="D495" s="104" t="s">
        <v>4372</v>
      </c>
      <c r="E495" s="286">
        <v>3</v>
      </c>
      <c r="F495" s="285">
        <f t="shared" si="152"/>
        <v>500</v>
      </c>
      <c r="G495" s="285">
        <f t="shared" si="153"/>
        <v>9.8000000000000007</v>
      </c>
      <c r="H495" s="285">
        <f t="shared" si="154"/>
        <v>20.100000000000001</v>
      </c>
      <c r="I495" s="285">
        <f t="shared" si="155"/>
        <v>128.5</v>
      </c>
      <c r="J495" s="285">
        <f t="shared" si="156"/>
        <v>19.399999999999999</v>
      </c>
      <c r="K495" s="285">
        <f t="shared" si="157"/>
        <v>11.8</v>
      </c>
      <c r="L495" s="285">
        <f t="shared" si="158"/>
        <v>5.5</v>
      </c>
      <c r="M495" s="285">
        <f t="shared" si="159"/>
        <v>128.5</v>
      </c>
      <c r="N495" s="104">
        <f t="shared" si="148"/>
        <v>1.4209477595243936E-3</v>
      </c>
      <c r="O495" s="104">
        <f t="shared" si="149"/>
        <v>1.3831557506582604E-2</v>
      </c>
      <c r="P495" s="287"/>
      <c r="Q495" s="293"/>
      <c r="R495" s="294"/>
      <c r="S495" s="294"/>
      <c r="T495" s="294"/>
    </row>
    <row r="496" spans="1:20" x14ac:dyDescent="0.25">
      <c r="A496" s="104" t="s">
        <v>1268</v>
      </c>
      <c r="B496" s="104" t="s">
        <v>4327</v>
      </c>
      <c r="C496" s="104">
        <v>470</v>
      </c>
      <c r="D496" s="104" t="s">
        <v>4372</v>
      </c>
      <c r="E496" s="286">
        <v>3</v>
      </c>
      <c r="F496" s="285">
        <f t="shared" si="152"/>
        <v>500</v>
      </c>
      <c r="G496" s="285">
        <f t="shared" si="153"/>
        <v>9.8000000000000007</v>
      </c>
      <c r="H496" s="285">
        <f t="shared" si="154"/>
        <v>20.100000000000001</v>
      </c>
      <c r="I496" s="285">
        <f t="shared" si="155"/>
        <v>128.5</v>
      </c>
      <c r="J496" s="285">
        <f t="shared" si="156"/>
        <v>19.399999999999999</v>
      </c>
      <c r="K496" s="285">
        <f t="shared" si="157"/>
        <v>11.8</v>
      </c>
      <c r="L496" s="285">
        <f t="shared" si="158"/>
        <v>5.5</v>
      </c>
      <c r="M496" s="285">
        <f t="shared" si="159"/>
        <v>128.5</v>
      </c>
      <c r="N496" s="104">
        <f t="shared" si="148"/>
        <v>1.4209477595243936E-3</v>
      </c>
      <c r="O496" s="104">
        <f t="shared" si="149"/>
        <v>1.3831557506582604E-2</v>
      </c>
      <c r="P496" s="287"/>
      <c r="Q496" s="293"/>
      <c r="R496" s="294"/>
      <c r="S496" s="294"/>
      <c r="T496" s="294"/>
    </row>
    <row r="497" spans="1:20" x14ac:dyDescent="0.25">
      <c r="A497" s="104" t="s">
        <v>1270</v>
      </c>
      <c r="B497" s="104" t="s">
        <v>4327</v>
      </c>
      <c r="C497" s="104">
        <v>430</v>
      </c>
      <c r="D497" s="104" t="s">
        <v>4372</v>
      </c>
      <c r="E497" s="286">
        <v>3</v>
      </c>
      <c r="F497" s="285">
        <f t="shared" si="152"/>
        <v>500</v>
      </c>
      <c r="G497" s="285">
        <f t="shared" si="153"/>
        <v>9.8000000000000007</v>
      </c>
      <c r="H497" s="285">
        <f t="shared" si="154"/>
        <v>20.100000000000001</v>
      </c>
      <c r="I497" s="285">
        <f t="shared" si="155"/>
        <v>128.5</v>
      </c>
      <c r="J497" s="285">
        <f t="shared" si="156"/>
        <v>19.399999999999999</v>
      </c>
      <c r="K497" s="285">
        <f t="shared" si="157"/>
        <v>11.8</v>
      </c>
      <c r="L497" s="285">
        <f t="shared" si="158"/>
        <v>5.5</v>
      </c>
      <c r="M497" s="285">
        <f t="shared" si="159"/>
        <v>128.5</v>
      </c>
      <c r="N497" s="104">
        <f t="shared" si="148"/>
        <v>1.4209477595243936E-3</v>
      </c>
      <c r="O497" s="104">
        <f t="shared" si="149"/>
        <v>1.3831557506582604E-2</v>
      </c>
      <c r="P497" s="287"/>
      <c r="Q497" s="293"/>
      <c r="R497" s="294"/>
      <c r="S497" s="294"/>
      <c r="T497" s="294"/>
    </row>
    <row r="498" spans="1:20" x14ac:dyDescent="0.25">
      <c r="A498" s="104" t="s">
        <v>1272</v>
      </c>
      <c r="B498" s="104" t="s">
        <v>4327</v>
      </c>
      <c r="C498" s="104">
        <v>1100</v>
      </c>
      <c r="D498" s="104" t="s">
        <v>4372</v>
      </c>
      <c r="E498" s="286">
        <v>3</v>
      </c>
      <c r="F498" s="285">
        <f t="shared" si="152"/>
        <v>500</v>
      </c>
      <c r="G498" s="285">
        <f t="shared" si="153"/>
        <v>9.8000000000000007</v>
      </c>
      <c r="H498" s="285">
        <f t="shared" si="154"/>
        <v>20.100000000000001</v>
      </c>
      <c r="I498" s="285">
        <f t="shared" si="155"/>
        <v>128.5</v>
      </c>
      <c r="J498" s="285">
        <f t="shared" si="156"/>
        <v>19.399999999999999</v>
      </c>
      <c r="K498" s="285">
        <f t="shared" si="157"/>
        <v>11.8</v>
      </c>
      <c r="L498" s="285">
        <f t="shared" si="158"/>
        <v>5.5</v>
      </c>
      <c r="M498" s="285">
        <f t="shared" si="159"/>
        <v>128.5</v>
      </c>
      <c r="N498" s="104">
        <f t="shared" si="148"/>
        <v>1.4209477595243936E-3</v>
      </c>
      <c r="O498" s="104">
        <f t="shared" si="149"/>
        <v>1.3831557506582604E-2</v>
      </c>
      <c r="P498" s="287"/>
    </row>
    <row r="499" spans="1:20" x14ac:dyDescent="0.25">
      <c r="A499" s="104" t="s">
        <v>1274</v>
      </c>
      <c r="B499" s="104" t="s">
        <v>4327</v>
      </c>
      <c r="C499" s="104">
        <v>8300</v>
      </c>
      <c r="D499" s="104" t="s">
        <v>4372</v>
      </c>
      <c r="E499" s="286">
        <v>3</v>
      </c>
      <c r="F499" s="285">
        <f t="shared" si="152"/>
        <v>500</v>
      </c>
      <c r="G499" s="285">
        <f t="shared" si="153"/>
        <v>9.8000000000000007</v>
      </c>
      <c r="H499" s="285">
        <f t="shared" si="154"/>
        <v>20.100000000000001</v>
      </c>
      <c r="I499" s="285">
        <f t="shared" si="155"/>
        <v>128.5</v>
      </c>
      <c r="J499" s="285">
        <f t="shared" si="156"/>
        <v>19.399999999999999</v>
      </c>
      <c r="K499" s="285">
        <f t="shared" si="157"/>
        <v>11.8</v>
      </c>
      <c r="L499" s="285">
        <f t="shared" si="158"/>
        <v>5.5</v>
      </c>
      <c r="M499" s="285">
        <f t="shared" si="159"/>
        <v>128.5</v>
      </c>
      <c r="N499" s="104">
        <f t="shared" si="148"/>
        <v>1.4209477595243936E-3</v>
      </c>
      <c r="O499" s="104">
        <f t="shared" si="149"/>
        <v>1.3831557506582604E-2</v>
      </c>
      <c r="P499" s="287"/>
    </row>
    <row r="500" spans="1:20" x14ac:dyDescent="0.25">
      <c r="A500" s="104" t="s">
        <v>1276</v>
      </c>
      <c r="B500" s="104" t="s">
        <v>4327</v>
      </c>
      <c r="C500" s="104">
        <v>8900</v>
      </c>
      <c r="D500" s="104" t="s">
        <v>4372</v>
      </c>
      <c r="E500" s="286">
        <v>3</v>
      </c>
      <c r="F500" s="285">
        <f t="shared" si="152"/>
        <v>500</v>
      </c>
      <c r="G500" s="285">
        <f t="shared" si="153"/>
        <v>9.8000000000000007</v>
      </c>
      <c r="H500" s="285">
        <f t="shared" si="154"/>
        <v>20.100000000000001</v>
      </c>
      <c r="I500" s="285">
        <f t="shared" si="155"/>
        <v>128.5</v>
      </c>
      <c r="J500" s="285">
        <f t="shared" si="156"/>
        <v>19.399999999999999</v>
      </c>
      <c r="K500" s="285">
        <f t="shared" si="157"/>
        <v>11.8</v>
      </c>
      <c r="L500" s="285">
        <f t="shared" si="158"/>
        <v>5.5</v>
      </c>
      <c r="M500" s="285">
        <f t="shared" si="159"/>
        <v>128.5</v>
      </c>
      <c r="N500" s="104">
        <f t="shared" si="148"/>
        <v>1.4209477595243936E-3</v>
      </c>
      <c r="O500" s="104">
        <f t="shared" si="149"/>
        <v>1.3831557506582604E-2</v>
      </c>
      <c r="P500" s="287"/>
    </row>
    <row r="501" spans="1:20" x14ac:dyDescent="0.25">
      <c r="A501" s="104" t="s">
        <v>1278</v>
      </c>
      <c r="B501" s="104" t="s">
        <v>4327</v>
      </c>
      <c r="C501" s="104">
        <v>2300</v>
      </c>
      <c r="D501" s="104" t="s">
        <v>4372</v>
      </c>
      <c r="E501" s="286">
        <v>3</v>
      </c>
      <c r="F501" s="285">
        <f t="shared" si="152"/>
        <v>500</v>
      </c>
      <c r="G501" s="285">
        <f t="shared" si="153"/>
        <v>9.8000000000000007</v>
      </c>
      <c r="H501" s="285">
        <f t="shared" si="154"/>
        <v>20.100000000000001</v>
      </c>
      <c r="I501" s="285">
        <f t="shared" si="155"/>
        <v>128.5</v>
      </c>
      <c r="J501" s="285">
        <f t="shared" si="156"/>
        <v>19.399999999999999</v>
      </c>
      <c r="K501" s="285">
        <f t="shared" si="157"/>
        <v>11.8</v>
      </c>
      <c r="L501" s="285">
        <f t="shared" si="158"/>
        <v>5.5</v>
      </c>
      <c r="M501" s="285">
        <f t="shared" si="159"/>
        <v>128.5</v>
      </c>
      <c r="N501" s="104">
        <f t="shared" si="148"/>
        <v>1.4209477595243936E-3</v>
      </c>
      <c r="O501" s="104">
        <f t="shared" si="149"/>
        <v>1.3831557506582604E-2</v>
      </c>
    </row>
    <row r="502" spans="1:20" x14ac:dyDescent="0.25">
      <c r="A502" s="104" t="s">
        <v>1280</v>
      </c>
      <c r="B502" s="104" t="s">
        <v>4327</v>
      </c>
      <c r="C502" s="104">
        <v>4620</v>
      </c>
      <c r="D502" s="104" t="s">
        <v>4372</v>
      </c>
      <c r="E502" s="286">
        <v>3</v>
      </c>
      <c r="F502" s="285">
        <f t="shared" si="152"/>
        <v>500</v>
      </c>
      <c r="G502" s="285">
        <f t="shared" si="153"/>
        <v>9.8000000000000007</v>
      </c>
      <c r="H502" s="285">
        <f t="shared" si="154"/>
        <v>20.100000000000001</v>
      </c>
      <c r="I502" s="285">
        <f t="shared" si="155"/>
        <v>128.5</v>
      </c>
      <c r="J502" s="285">
        <f t="shared" si="156"/>
        <v>19.399999999999999</v>
      </c>
      <c r="K502" s="285">
        <f t="shared" si="157"/>
        <v>11.8</v>
      </c>
      <c r="L502" s="285">
        <f t="shared" si="158"/>
        <v>5.5</v>
      </c>
      <c r="M502" s="285">
        <f t="shared" si="159"/>
        <v>128.5</v>
      </c>
      <c r="N502" s="104">
        <f t="shared" si="148"/>
        <v>1.4209477595243936E-3</v>
      </c>
      <c r="O502" s="104">
        <f t="shared" si="149"/>
        <v>1.3831557506582604E-2</v>
      </c>
    </row>
    <row r="503" spans="1:20" x14ac:dyDescent="0.25">
      <c r="A503" s="104" t="s">
        <v>1282</v>
      </c>
      <c r="B503" s="104" t="s">
        <v>4333</v>
      </c>
      <c r="C503" s="104"/>
      <c r="D503" s="104"/>
      <c r="E503" s="105"/>
      <c r="F503" s="104"/>
      <c r="G503" s="104"/>
      <c r="H503" s="104"/>
      <c r="I503" s="104"/>
      <c r="J503" s="104"/>
      <c r="K503" s="104"/>
      <c r="L503" s="104"/>
      <c r="M503" s="104">
        <v>55</v>
      </c>
      <c r="N503" s="104">
        <f t="shared" si="148"/>
        <v>3.3166991397594048E-3</v>
      </c>
      <c r="O503" s="104">
        <f t="shared" si="149"/>
        <v>3.2017352085042527E-2</v>
      </c>
    </row>
    <row r="504" spans="1:20" x14ac:dyDescent="0.25">
      <c r="A504" s="104" t="s">
        <v>1284</v>
      </c>
      <c r="B504" s="104" t="s">
        <v>3585</v>
      </c>
      <c r="C504" s="104"/>
      <c r="D504" s="104"/>
      <c r="E504" s="105"/>
      <c r="F504" s="104"/>
      <c r="G504" s="104"/>
      <c r="H504" s="104"/>
      <c r="I504" s="104"/>
      <c r="J504" s="104"/>
      <c r="K504" s="104"/>
      <c r="L504" s="104"/>
      <c r="M504" s="104">
        <v>36</v>
      </c>
      <c r="N504" s="104">
        <f t="shared" si="148"/>
        <v>5.0627419248587824E-3</v>
      </c>
      <c r="O504" s="104">
        <f t="shared" si="149"/>
        <v>4.8500003851243756E-2</v>
      </c>
    </row>
    <row r="505" spans="1:20" x14ac:dyDescent="0.25">
      <c r="A505" s="104" t="s">
        <v>1286</v>
      </c>
      <c r="B505" s="104" t="s">
        <v>4333</v>
      </c>
      <c r="C505" s="104"/>
      <c r="D505" s="104"/>
      <c r="E505" s="105"/>
      <c r="F505" s="104"/>
      <c r="G505" s="104"/>
      <c r="H505" s="104"/>
      <c r="I505" s="104"/>
      <c r="J505" s="104"/>
      <c r="K505" s="104"/>
      <c r="L505" s="104"/>
      <c r="M505" s="104">
        <v>28</v>
      </c>
      <c r="N505" s="104">
        <f t="shared" si="148"/>
        <v>6.5045261304325086E-3</v>
      </c>
      <c r="O505" s="104">
        <f t="shared" si="149"/>
        <v>6.1920006201743427E-2</v>
      </c>
    </row>
    <row r="506" spans="1:20" x14ac:dyDescent="0.25">
      <c r="A506" s="104" t="s">
        <v>1288</v>
      </c>
      <c r="B506" s="104" t="s">
        <v>3585</v>
      </c>
      <c r="C506" s="104"/>
      <c r="D506" s="104"/>
      <c r="E506" s="105"/>
      <c r="F506" s="104"/>
      <c r="G506" s="104"/>
      <c r="H506" s="104"/>
      <c r="I506" s="104"/>
      <c r="J506" s="104"/>
      <c r="K506" s="104"/>
      <c r="L506" s="104"/>
      <c r="M506" s="104">
        <v>48</v>
      </c>
      <c r="N506" s="104">
        <f t="shared" si="148"/>
        <v>3.7994644666760058E-3</v>
      </c>
      <c r="O506" s="104">
        <f t="shared" si="149"/>
        <v>3.6600108319001512E-2</v>
      </c>
    </row>
    <row r="507" spans="1:20" x14ac:dyDescent="0.25">
      <c r="A507" s="104" t="s">
        <v>1291</v>
      </c>
      <c r="B507" s="104" t="s">
        <v>4327</v>
      </c>
      <c r="C507" s="104">
        <v>1120</v>
      </c>
      <c r="D507" s="104">
        <v>2.7486061107689422E-2</v>
      </c>
      <c r="E507" s="286">
        <v>3</v>
      </c>
      <c r="F507" s="285">
        <f>IF(D507="&lt;0.2%",1/0.002,IF(D507="&gt;50%",1/0.5,1/D507))</f>
        <v>36.382077303911792</v>
      </c>
      <c r="G507" s="285">
        <f t="shared" ref="G507:L509" si="160">IF($F507&lt;5,LINEST(S$5:S$6,$R$5:$R$6)*$F507+INTERCEPT(S$5:S$6,$R$5:$R$6),IF($F507&lt;10,LINEST(S$6:S$7,$R$6:$R$7)*$F507+INTERCEPT(S$6:S$7,$R$6:$R$7),IF($F507&lt;25,LINEST(S$7:S$8,$R$7:$R$8)*$F507+INTERCEPT(S$7:S$8,$R$7:$R$8),IF($F507&lt;50,LINEST(S$8:S$9,$R$8:$R$9)*$F507+INTERCEPT(S$8:S$9,$R$8:$R$9),IF($F507&lt;100,LINEST(S$9:S$10,$R$9:$R$10)*$F507+INTERCEPT(S$9:S$10,$R$9:$R$10),IF($F507&lt;200,LINEST(S$10:S$11,$R$10:$R$11)*$F507+INTERCEPT(S$10:S$11,$R$10:$R$11),IF($F507&lt;500,LINEST(S$11:S$12,$R$11:$R$12)*$F507+INTERCEPT(S$11:S$12,$R$11:$R$12),S$12)))))))</f>
        <v>7.4008114013721187</v>
      </c>
      <c r="H507" s="285">
        <f t="shared" si="160"/>
        <v>14.601622802744236</v>
      </c>
      <c r="I507" s="285">
        <f t="shared" si="160"/>
        <v>44.340623968032141</v>
      </c>
      <c r="J507" s="285">
        <f t="shared" si="160"/>
        <v>11.129264348822474</v>
      </c>
      <c r="K507" s="285">
        <f t="shared" si="160"/>
        <v>7.6829246382347076</v>
      </c>
      <c r="L507" s="285">
        <f t="shared" si="160"/>
        <v>4.1731698552938834</v>
      </c>
      <c r="M507" s="285">
        <f>IF(E507=S$4,G507,IF(E507=T$4,H507,IF(E507=U$4,I507,IF(E507=V$4,J507,IF(E507=W$4,K507,L507)))))</f>
        <v>44.340623968032141</v>
      </c>
      <c r="N507" s="104">
        <f t="shared" si="148"/>
        <v>4.112383897579952E-3</v>
      </c>
      <c r="O507" s="104">
        <f t="shared" si="149"/>
        <v>3.9560149197942818E-2</v>
      </c>
    </row>
    <row r="508" spans="1:20" x14ac:dyDescent="0.25">
      <c r="A508" s="104" t="s">
        <v>1293</v>
      </c>
      <c r="B508" s="104" t="s">
        <v>4327</v>
      </c>
      <c r="C508" s="104">
        <v>844</v>
      </c>
      <c r="D508" s="104" t="s">
        <v>4372</v>
      </c>
      <c r="E508" s="286">
        <v>3</v>
      </c>
      <c r="F508" s="285">
        <f>IF(D508="&lt;0.2%",1/0.002,IF(D508="&gt;50%",1/0.5,1/D508))</f>
        <v>500</v>
      </c>
      <c r="G508" s="285">
        <f t="shared" si="160"/>
        <v>9.8000000000000007</v>
      </c>
      <c r="H508" s="285">
        <f t="shared" si="160"/>
        <v>20.100000000000001</v>
      </c>
      <c r="I508" s="285">
        <f t="shared" si="160"/>
        <v>128.5</v>
      </c>
      <c r="J508" s="285">
        <f t="shared" si="160"/>
        <v>19.399999999999999</v>
      </c>
      <c r="K508" s="285">
        <f t="shared" si="160"/>
        <v>11.8</v>
      </c>
      <c r="L508" s="285">
        <f t="shared" si="160"/>
        <v>5.5</v>
      </c>
      <c r="M508" s="285">
        <f>IF(E508=S$4,G508,IF(E508=T$4,H508,IF(E508=U$4,I508,IF(E508=V$4,J508,IF(E508=W$4,K508,L508)))))</f>
        <v>128.5</v>
      </c>
      <c r="N508" s="104">
        <f t="shared" si="148"/>
        <v>1.4209477595243936E-3</v>
      </c>
      <c r="O508" s="104">
        <f t="shared" si="149"/>
        <v>1.3831557506582604E-2</v>
      </c>
    </row>
    <row r="509" spans="1:20" x14ac:dyDescent="0.25">
      <c r="A509" s="104" t="s">
        <v>1295</v>
      </c>
      <c r="B509" s="104" t="s">
        <v>4327</v>
      </c>
      <c r="C509" s="104">
        <v>2710</v>
      </c>
      <c r="D509" s="104">
        <v>5.2524366520903176E-3</v>
      </c>
      <c r="E509" s="286">
        <v>3</v>
      </c>
      <c r="F509" s="285">
        <f>IF(D509="&lt;0.2%",1/0.002,IF(D509="&gt;50%",1/0.5,1/D509))</f>
        <v>190.38782687688942</v>
      </c>
      <c r="G509" s="285">
        <f t="shared" si="160"/>
        <v>9.3423269612613389</v>
      </c>
      <c r="H509" s="285">
        <f t="shared" si="160"/>
        <v>18.775041749399563</v>
      </c>
      <c r="I509" s="285">
        <f t="shared" si="160"/>
        <v>98.483466277330365</v>
      </c>
      <c r="J509" s="285">
        <f t="shared" si="160"/>
        <v>16.89814436441468</v>
      </c>
      <c r="K509" s="285">
        <f t="shared" si="160"/>
        <v>10.694266095645784</v>
      </c>
      <c r="L509" s="285">
        <f t="shared" si="160"/>
        <v>5.1711634806306694</v>
      </c>
      <c r="M509" s="285">
        <f>IF(E509=S$4,G509,IF(E509=T$4,H509,IF(E509=U$4,I509,IF(E509=V$4,J509,IF(E509=W$4,K509,L509)))))</f>
        <v>98.483466277330365</v>
      </c>
      <c r="N509" s="104">
        <f t="shared" si="148"/>
        <v>1.8536333243643899E-3</v>
      </c>
      <c r="O509" s="104">
        <f t="shared" si="149"/>
        <v>1.8009080523782584E-2</v>
      </c>
    </row>
    <row r="510" spans="1:20" x14ac:dyDescent="0.25">
      <c r="A510" s="104" t="s">
        <v>1297</v>
      </c>
      <c r="B510" s="104" t="s">
        <v>3585</v>
      </c>
      <c r="C510" s="104"/>
      <c r="D510" s="104"/>
      <c r="E510" s="105"/>
      <c r="F510" s="104"/>
      <c r="G510" s="104"/>
      <c r="H510" s="104"/>
      <c r="I510" s="104"/>
      <c r="J510" s="104"/>
      <c r="K510" s="104"/>
      <c r="L510" s="104"/>
      <c r="M510" s="104">
        <v>9</v>
      </c>
      <c r="N510" s="104">
        <f t="shared" si="148"/>
        <v>2.0097697967440542E-2</v>
      </c>
      <c r="O510" s="104">
        <f t="shared" si="149"/>
        <v>0.18033731669044029</v>
      </c>
    </row>
    <row r="511" spans="1:20" x14ac:dyDescent="0.25">
      <c r="A511" s="104" t="s">
        <v>1299</v>
      </c>
      <c r="B511" s="104" t="s">
        <v>4327</v>
      </c>
      <c r="C511" s="104">
        <v>6500</v>
      </c>
      <c r="D511" s="104" t="s">
        <v>4373</v>
      </c>
      <c r="E511" s="286">
        <v>3</v>
      </c>
      <c r="F511" s="285">
        <f>IF(D511="&lt;0.2%",1/0.002,IF(D511="&gt;50%",1/0.5,1/D511))</f>
        <v>2</v>
      </c>
      <c r="G511" s="285">
        <f t="shared" ref="G511:L511" si="161">IF($F511&lt;5,LINEST(S$5:S$6,$R$5:$R$6)*$F511+INTERCEPT(S$5:S$6,$R$5:$R$6),IF($F511&lt;10,LINEST(S$6:S$7,$R$6:$R$7)*$F511+INTERCEPT(S$6:S$7,$R$6:$R$7),IF($F511&lt;25,LINEST(S$7:S$8,$R$7:$R$8)*$F511+INTERCEPT(S$7:S$8,$R$7:$R$8),IF($F511&lt;50,LINEST(S$8:S$9,$R$8:$R$9)*$F511+INTERCEPT(S$8:S$9,$R$8:$R$9),IF($F511&lt;100,LINEST(S$9:S$10,$R$9:$R$10)*$F511+INTERCEPT(S$9:S$10,$R$9:$R$10),IF($F511&lt;200,LINEST(S$10:S$11,$R$10:$R$11)*$F511+INTERCEPT(S$10:S$11,$R$10:$R$11),IF($F511&lt;500,LINEST(S$11:S$12,$R$11:$R$12)*$F511+INTERCEPT(S$11:S$12,$R$11:$R$12),S$12)))))))</f>
        <v>2.1</v>
      </c>
      <c r="H511" s="285">
        <f t="shared" si="161"/>
        <v>4.4000000000000004</v>
      </c>
      <c r="I511" s="285">
        <f t="shared" si="161"/>
        <v>5.4000000000000021</v>
      </c>
      <c r="J511" s="285">
        <f t="shared" si="161"/>
        <v>2.5</v>
      </c>
      <c r="K511" s="285">
        <f t="shared" si="161"/>
        <v>2.0000000000000009</v>
      </c>
      <c r="L511" s="285">
        <f t="shared" si="161"/>
        <v>1.9000000000000001</v>
      </c>
      <c r="M511" s="285">
        <f>IF(E511=S$4,G511,IF(E511=T$4,H511,IF(E511=U$4,I511,IF(E511=V$4,J511,IF(E511=W$4,K511,L511)))))</f>
        <v>5.4000000000000021</v>
      </c>
      <c r="N511" s="104">
        <f t="shared" si="148"/>
        <v>3.3271260199905228E-2</v>
      </c>
      <c r="O511" s="104">
        <f t="shared" si="149"/>
        <v>0.28210883960874222</v>
      </c>
    </row>
    <row r="512" spans="1:20" x14ac:dyDescent="0.25">
      <c r="A512" s="104" t="s">
        <v>1301</v>
      </c>
      <c r="B512" s="104" t="s">
        <v>3585</v>
      </c>
      <c r="C512" s="104"/>
      <c r="D512" s="104"/>
      <c r="E512" s="105"/>
      <c r="F512" s="104"/>
      <c r="G512" s="104"/>
      <c r="H512" s="104"/>
      <c r="I512" s="104"/>
      <c r="J512" s="104"/>
      <c r="K512" s="104"/>
      <c r="L512" s="104"/>
      <c r="M512" s="104">
        <v>41</v>
      </c>
      <c r="N512" s="104">
        <f t="shared" si="148"/>
        <v>4.4467092698268207E-3</v>
      </c>
      <c r="O512" s="104">
        <f t="shared" si="149"/>
        <v>4.27136525963564E-2</v>
      </c>
    </row>
    <row r="513" spans="1:15" x14ac:dyDescent="0.25">
      <c r="A513" s="104" t="s">
        <v>1303</v>
      </c>
      <c r="B513" s="104" t="s">
        <v>4327</v>
      </c>
      <c r="C513" s="104">
        <v>6590</v>
      </c>
      <c r="D513" s="104" t="s">
        <v>4372</v>
      </c>
      <c r="E513" s="286">
        <v>3</v>
      </c>
      <c r="F513" s="285">
        <f>IF(D513="&lt;0.2%",1/0.002,IF(D513="&gt;50%",1/0.5,1/D513))</f>
        <v>500</v>
      </c>
      <c r="G513" s="285">
        <f t="shared" ref="G513:L513" si="162">IF($F513&lt;5,LINEST(S$5:S$6,$R$5:$R$6)*$F513+INTERCEPT(S$5:S$6,$R$5:$R$6),IF($F513&lt;10,LINEST(S$6:S$7,$R$6:$R$7)*$F513+INTERCEPT(S$6:S$7,$R$6:$R$7),IF($F513&lt;25,LINEST(S$7:S$8,$R$7:$R$8)*$F513+INTERCEPT(S$7:S$8,$R$7:$R$8),IF($F513&lt;50,LINEST(S$8:S$9,$R$8:$R$9)*$F513+INTERCEPT(S$8:S$9,$R$8:$R$9),IF($F513&lt;100,LINEST(S$9:S$10,$R$9:$R$10)*$F513+INTERCEPT(S$9:S$10,$R$9:$R$10),IF($F513&lt;200,LINEST(S$10:S$11,$R$10:$R$11)*$F513+INTERCEPT(S$10:S$11,$R$10:$R$11),IF($F513&lt;500,LINEST(S$11:S$12,$R$11:$R$12)*$F513+INTERCEPT(S$11:S$12,$R$11:$R$12),S$12)))))))</f>
        <v>9.8000000000000007</v>
      </c>
      <c r="H513" s="285">
        <f t="shared" si="162"/>
        <v>20.100000000000001</v>
      </c>
      <c r="I513" s="285">
        <f t="shared" si="162"/>
        <v>128.5</v>
      </c>
      <c r="J513" s="285">
        <f t="shared" si="162"/>
        <v>19.399999999999999</v>
      </c>
      <c r="K513" s="285">
        <f t="shared" si="162"/>
        <v>11.8</v>
      </c>
      <c r="L513" s="285">
        <f t="shared" si="162"/>
        <v>5.5</v>
      </c>
      <c r="M513" s="285">
        <f>IF(E513=S$4,G513,IF(E513=T$4,H513,IF(E513=U$4,I513,IF(E513=V$4,J513,IF(E513=W$4,K513,L513)))))</f>
        <v>128.5</v>
      </c>
      <c r="N513" s="104">
        <f t="shared" si="148"/>
        <v>1.4209477595243936E-3</v>
      </c>
      <c r="O513" s="104">
        <f t="shared" si="149"/>
        <v>1.3831557506582604E-2</v>
      </c>
    </row>
    <row r="514" spans="1:15" x14ac:dyDescent="0.25">
      <c r="A514" s="104" t="s">
        <v>1305</v>
      </c>
      <c r="B514" s="104" t="s">
        <v>3585</v>
      </c>
      <c r="C514" s="104"/>
      <c r="D514" s="104"/>
      <c r="E514" s="105"/>
      <c r="F514" s="104"/>
      <c r="G514" s="104"/>
      <c r="H514" s="104"/>
      <c r="I514" s="104"/>
      <c r="J514" s="104"/>
      <c r="K514" s="104"/>
      <c r="L514" s="104"/>
      <c r="M514" s="104">
        <v>48</v>
      </c>
      <c r="N514" s="104">
        <f t="shared" si="148"/>
        <v>3.7994644666760058E-3</v>
      </c>
      <c r="O514" s="104">
        <f t="shared" si="149"/>
        <v>3.6600108319001512E-2</v>
      </c>
    </row>
    <row r="515" spans="1:15" x14ac:dyDescent="0.25">
      <c r="A515" s="104" t="s">
        <v>1312</v>
      </c>
      <c r="B515" s="104" t="s">
        <v>4333</v>
      </c>
      <c r="C515" s="104"/>
      <c r="D515" s="104"/>
      <c r="E515" s="105"/>
      <c r="F515" s="104"/>
      <c r="G515" s="104"/>
      <c r="H515" s="104"/>
      <c r="I515" s="104"/>
      <c r="J515" s="104"/>
      <c r="K515" s="104"/>
      <c r="L515" s="104"/>
      <c r="M515" s="104">
        <v>18</v>
      </c>
      <c r="N515" s="104">
        <f t="shared" si="148"/>
        <v>1.0099852493919759E-2</v>
      </c>
      <c r="O515" s="104">
        <f t="shared" si="149"/>
        <v>9.4647757328916948E-2</v>
      </c>
    </row>
    <row r="516" spans="1:15" x14ac:dyDescent="0.25">
      <c r="A516" s="104" t="s">
        <v>1314</v>
      </c>
      <c r="B516" s="104" t="s">
        <v>4396</v>
      </c>
      <c r="C516" s="104">
        <v>2140</v>
      </c>
      <c r="D516" s="104">
        <v>0.46958098555211025</v>
      </c>
      <c r="E516" s="105"/>
      <c r="F516" s="104"/>
      <c r="G516" s="104"/>
      <c r="H516" s="104"/>
      <c r="I516" s="104"/>
      <c r="J516" s="104"/>
      <c r="K516" s="104"/>
      <c r="L516" s="104"/>
      <c r="M516" s="105">
        <v>58.451109478139976</v>
      </c>
      <c r="N516" s="104">
        <v>3.121178305629968E-3</v>
      </c>
      <c r="O516" s="104">
        <v>3.0155765294777148E-2</v>
      </c>
    </row>
    <row r="517" spans="1:15" x14ac:dyDescent="0.25">
      <c r="A517" s="104" t="s">
        <v>1316</v>
      </c>
      <c r="B517" s="104" t="s">
        <v>4333</v>
      </c>
      <c r="C517" s="104"/>
      <c r="D517" s="104"/>
      <c r="E517" s="105"/>
      <c r="F517" s="104"/>
      <c r="G517" s="104"/>
      <c r="H517" s="104"/>
      <c r="I517" s="104"/>
      <c r="J517" s="104"/>
      <c r="K517" s="104"/>
      <c r="L517" s="104"/>
      <c r="M517" s="104">
        <v>20</v>
      </c>
      <c r="N517" s="104">
        <f t="shared" ref="N517:N528" si="163">1-BETAINV(0.833,M517-1+1,1,0,1)</f>
        <v>9.0944746503727192E-3</v>
      </c>
      <c r="O517" s="104">
        <f t="shared" ref="O517:O528" si="164">1-BETAINV(0.167,M517-1+1,1,0,1)</f>
        <v>8.5600829201988637E-2</v>
      </c>
    </row>
    <row r="518" spans="1:15" x14ac:dyDescent="0.25">
      <c r="A518" s="104" t="s">
        <v>1318</v>
      </c>
      <c r="B518" s="104" t="s">
        <v>4333</v>
      </c>
      <c r="C518" s="104"/>
      <c r="D518" s="104"/>
      <c r="E518" s="105"/>
      <c r="F518" s="104"/>
      <c r="G518" s="104"/>
      <c r="H518" s="104"/>
      <c r="I518" s="104"/>
      <c r="J518" s="104"/>
      <c r="K518" s="104"/>
      <c r="L518" s="104"/>
      <c r="M518" s="104">
        <v>20</v>
      </c>
      <c r="N518" s="104">
        <f t="shared" si="163"/>
        <v>9.0944746503727192E-3</v>
      </c>
      <c r="O518" s="104">
        <f t="shared" si="164"/>
        <v>8.5600829201988637E-2</v>
      </c>
    </row>
    <row r="519" spans="1:15" x14ac:dyDescent="0.25">
      <c r="A519" s="104" t="s">
        <v>1322</v>
      </c>
      <c r="B519" s="104" t="s">
        <v>4333</v>
      </c>
      <c r="C519" s="104"/>
      <c r="D519" s="104"/>
      <c r="E519" s="105"/>
      <c r="F519" s="104"/>
      <c r="G519" s="104"/>
      <c r="H519" s="104"/>
      <c r="I519" s="104"/>
      <c r="J519" s="104"/>
      <c r="K519" s="104"/>
      <c r="L519" s="104"/>
      <c r="M519" s="104">
        <v>28</v>
      </c>
      <c r="N519" s="104">
        <f t="shared" si="163"/>
        <v>6.5045261304325086E-3</v>
      </c>
      <c r="O519" s="104">
        <f t="shared" si="164"/>
        <v>6.1920006201743427E-2</v>
      </c>
    </row>
    <row r="520" spans="1:15" x14ac:dyDescent="0.25">
      <c r="A520" s="104" t="s">
        <v>1324</v>
      </c>
      <c r="B520" s="104" t="s">
        <v>4327</v>
      </c>
      <c r="C520" s="104">
        <v>17</v>
      </c>
      <c r="D520" s="104" t="s">
        <v>4373</v>
      </c>
      <c r="E520" s="286">
        <v>3</v>
      </c>
      <c r="F520" s="285">
        <f t="shared" ref="F520:F526" si="165">IF(D520="&lt;0.2%",1/0.002,IF(D520="&gt;50%",1/0.5,1/D520))</f>
        <v>2</v>
      </c>
      <c r="G520" s="285">
        <f t="shared" ref="G520:L526" si="166">IF($F520&lt;5,LINEST(S$5:S$6,$R$5:$R$6)*$F520+INTERCEPT(S$5:S$6,$R$5:$R$6),IF($F520&lt;10,LINEST(S$6:S$7,$R$6:$R$7)*$F520+INTERCEPT(S$6:S$7,$R$6:$R$7),IF($F520&lt;25,LINEST(S$7:S$8,$R$7:$R$8)*$F520+INTERCEPT(S$7:S$8,$R$7:$R$8),IF($F520&lt;50,LINEST(S$8:S$9,$R$8:$R$9)*$F520+INTERCEPT(S$8:S$9,$R$8:$R$9),IF($F520&lt;100,LINEST(S$9:S$10,$R$9:$R$10)*$F520+INTERCEPT(S$9:S$10,$R$9:$R$10),IF($F520&lt;200,LINEST(S$10:S$11,$R$10:$R$11)*$F520+INTERCEPT(S$10:S$11,$R$10:$R$11),IF($F520&lt;500,LINEST(S$11:S$12,$R$11:$R$12)*$F520+INTERCEPT(S$11:S$12,$R$11:$R$12),S$12)))))))</f>
        <v>2.1</v>
      </c>
      <c r="H520" s="285">
        <f t="shared" si="166"/>
        <v>4.4000000000000004</v>
      </c>
      <c r="I520" s="285">
        <f t="shared" si="166"/>
        <v>5.4000000000000021</v>
      </c>
      <c r="J520" s="285">
        <f t="shared" si="166"/>
        <v>2.5</v>
      </c>
      <c r="K520" s="285">
        <f t="shared" si="166"/>
        <v>2.0000000000000009</v>
      </c>
      <c r="L520" s="285">
        <f t="shared" si="166"/>
        <v>1.9000000000000001</v>
      </c>
      <c r="M520" s="285">
        <f t="shared" ref="M520:M526" si="167">IF(E520=S$4,G520,IF(E520=T$4,H520,IF(E520=U$4,I520,IF(E520=V$4,J520,IF(E520=W$4,K520,L520)))))</f>
        <v>5.4000000000000021</v>
      </c>
      <c r="N520" s="104">
        <f t="shared" si="163"/>
        <v>3.3271260199905228E-2</v>
      </c>
      <c r="O520" s="104">
        <f t="shared" si="164"/>
        <v>0.28210883960874222</v>
      </c>
    </row>
    <row r="521" spans="1:15" x14ac:dyDescent="0.25">
      <c r="A521" s="104" t="s">
        <v>1326</v>
      </c>
      <c r="B521" s="104" t="s">
        <v>4327</v>
      </c>
      <c r="C521" s="104">
        <v>18</v>
      </c>
      <c r="D521" s="104">
        <v>0.37203829006628758</v>
      </c>
      <c r="E521" s="286">
        <v>3</v>
      </c>
      <c r="F521" s="285">
        <f t="shared" si="165"/>
        <v>2.6878953771715968</v>
      </c>
      <c r="G521" s="285">
        <f t="shared" si="166"/>
        <v>2.4439476885857987</v>
      </c>
      <c r="H521" s="285">
        <f t="shared" si="166"/>
        <v>5.0649655312658766</v>
      </c>
      <c r="I521" s="285">
        <f t="shared" si="166"/>
        <v>6.7528609084374773</v>
      </c>
      <c r="J521" s="285">
        <f t="shared" si="166"/>
        <v>2.8898073803972384</v>
      </c>
      <c r="K521" s="285">
        <f t="shared" si="166"/>
        <v>2.3210178426800789</v>
      </c>
      <c r="L521" s="285">
        <f t="shared" si="166"/>
        <v>2.0146492295285996</v>
      </c>
      <c r="M521" s="285">
        <f t="shared" si="167"/>
        <v>6.7528609084374773</v>
      </c>
      <c r="N521" s="104">
        <f t="shared" si="163"/>
        <v>2.669560474598065E-2</v>
      </c>
      <c r="O521" s="104">
        <f t="shared" si="164"/>
        <v>0.23282283033531181</v>
      </c>
    </row>
    <row r="522" spans="1:15" x14ac:dyDescent="0.25">
      <c r="A522" s="104" t="s">
        <v>1328</v>
      </c>
      <c r="B522" s="104" t="s">
        <v>4327</v>
      </c>
      <c r="C522" s="104">
        <v>54</v>
      </c>
      <c r="D522" s="104">
        <v>0.3762054945993617</v>
      </c>
      <c r="E522" s="286">
        <v>3</v>
      </c>
      <c r="F522" s="285">
        <f t="shared" si="165"/>
        <v>2.6581217296279669</v>
      </c>
      <c r="G522" s="285">
        <f t="shared" si="166"/>
        <v>2.4290608648139838</v>
      </c>
      <c r="H522" s="285">
        <f t="shared" si="166"/>
        <v>5.0361843386403677</v>
      </c>
      <c r="I522" s="285">
        <f t="shared" si="166"/>
        <v>6.6943060682683386</v>
      </c>
      <c r="J522" s="285">
        <f t="shared" si="166"/>
        <v>2.8729356467891813</v>
      </c>
      <c r="K522" s="285">
        <f t="shared" si="166"/>
        <v>2.3071234738263851</v>
      </c>
      <c r="L522" s="285">
        <f t="shared" si="166"/>
        <v>2.0096869549379948</v>
      </c>
      <c r="M522" s="285">
        <f t="shared" si="167"/>
        <v>6.6943060682683386</v>
      </c>
      <c r="N522" s="104">
        <f t="shared" si="163"/>
        <v>2.6925938029694341E-2</v>
      </c>
      <c r="O522" s="104">
        <f t="shared" si="164"/>
        <v>0.23459929652024125</v>
      </c>
    </row>
    <row r="523" spans="1:15" x14ac:dyDescent="0.25">
      <c r="A523" s="104" t="s">
        <v>1330</v>
      </c>
      <c r="B523" s="104" t="s">
        <v>4327</v>
      </c>
      <c r="C523" s="104">
        <v>10</v>
      </c>
      <c r="D523" s="104" t="s">
        <v>4373</v>
      </c>
      <c r="E523" s="286">
        <v>3</v>
      </c>
      <c r="F523" s="285">
        <f t="shared" si="165"/>
        <v>2</v>
      </c>
      <c r="G523" s="285">
        <f t="shared" si="166"/>
        <v>2.1</v>
      </c>
      <c r="H523" s="285">
        <f t="shared" si="166"/>
        <v>4.4000000000000004</v>
      </c>
      <c r="I523" s="285">
        <f t="shared" si="166"/>
        <v>5.4000000000000021</v>
      </c>
      <c r="J523" s="285">
        <f t="shared" si="166"/>
        <v>2.5</v>
      </c>
      <c r="K523" s="285">
        <f t="shared" si="166"/>
        <v>2.0000000000000009</v>
      </c>
      <c r="L523" s="285">
        <f t="shared" si="166"/>
        <v>1.9000000000000001</v>
      </c>
      <c r="M523" s="285">
        <f t="shared" si="167"/>
        <v>5.4000000000000021</v>
      </c>
      <c r="N523" s="104">
        <f t="shared" si="163"/>
        <v>3.3271260199905228E-2</v>
      </c>
      <c r="O523" s="104">
        <f t="shared" si="164"/>
        <v>0.28210883960874222</v>
      </c>
    </row>
    <row r="524" spans="1:15" x14ac:dyDescent="0.25">
      <c r="A524" s="104" t="s">
        <v>1332</v>
      </c>
      <c r="B524" s="104" t="s">
        <v>4327</v>
      </c>
      <c r="C524" s="104">
        <v>4.9000000000000004</v>
      </c>
      <c r="D524" s="104" t="s">
        <v>4373</v>
      </c>
      <c r="E524" s="286">
        <v>3</v>
      </c>
      <c r="F524" s="285">
        <f t="shared" si="165"/>
        <v>2</v>
      </c>
      <c r="G524" s="285">
        <f t="shared" si="166"/>
        <v>2.1</v>
      </c>
      <c r="H524" s="285">
        <f t="shared" si="166"/>
        <v>4.4000000000000004</v>
      </c>
      <c r="I524" s="285">
        <f t="shared" si="166"/>
        <v>5.4000000000000021</v>
      </c>
      <c r="J524" s="285">
        <f t="shared" si="166"/>
        <v>2.5</v>
      </c>
      <c r="K524" s="285">
        <f t="shared" si="166"/>
        <v>2.0000000000000009</v>
      </c>
      <c r="L524" s="285">
        <f t="shared" si="166"/>
        <v>1.9000000000000001</v>
      </c>
      <c r="M524" s="285">
        <f t="shared" si="167"/>
        <v>5.4000000000000021</v>
      </c>
      <c r="N524" s="104">
        <f t="shared" si="163"/>
        <v>3.3271260199905228E-2</v>
      </c>
      <c r="O524" s="104">
        <f t="shared" si="164"/>
        <v>0.28210883960874222</v>
      </c>
    </row>
    <row r="525" spans="1:15" x14ac:dyDescent="0.25">
      <c r="A525" s="104" t="s">
        <v>1334</v>
      </c>
      <c r="B525" s="104" t="s">
        <v>4327</v>
      </c>
      <c r="C525" s="104">
        <v>11</v>
      </c>
      <c r="D525" s="104" t="s">
        <v>4373</v>
      </c>
      <c r="E525" s="286">
        <v>3</v>
      </c>
      <c r="F525" s="285">
        <f t="shared" si="165"/>
        <v>2</v>
      </c>
      <c r="G525" s="285">
        <f t="shared" si="166"/>
        <v>2.1</v>
      </c>
      <c r="H525" s="285">
        <f t="shared" si="166"/>
        <v>4.4000000000000004</v>
      </c>
      <c r="I525" s="285">
        <f t="shared" si="166"/>
        <v>5.4000000000000021</v>
      </c>
      <c r="J525" s="285">
        <f t="shared" si="166"/>
        <v>2.5</v>
      </c>
      <c r="K525" s="285">
        <f t="shared" si="166"/>
        <v>2.0000000000000009</v>
      </c>
      <c r="L525" s="285">
        <f t="shared" si="166"/>
        <v>1.9000000000000001</v>
      </c>
      <c r="M525" s="285">
        <f t="shared" si="167"/>
        <v>5.4000000000000021</v>
      </c>
      <c r="N525" s="104">
        <f t="shared" si="163"/>
        <v>3.3271260199905228E-2</v>
      </c>
      <c r="O525" s="104">
        <f t="shared" si="164"/>
        <v>0.28210883960874222</v>
      </c>
    </row>
    <row r="526" spans="1:15" x14ac:dyDescent="0.25">
      <c r="A526" s="104" t="s">
        <v>1336</v>
      </c>
      <c r="B526" s="104" t="s">
        <v>4327</v>
      </c>
      <c r="C526" s="104">
        <v>0.6</v>
      </c>
      <c r="D526" s="104" t="s">
        <v>4373</v>
      </c>
      <c r="E526" s="286">
        <v>3</v>
      </c>
      <c r="F526" s="285">
        <f t="shared" si="165"/>
        <v>2</v>
      </c>
      <c r="G526" s="285">
        <f t="shared" si="166"/>
        <v>2.1</v>
      </c>
      <c r="H526" s="285">
        <f t="shared" si="166"/>
        <v>4.4000000000000004</v>
      </c>
      <c r="I526" s="285">
        <f t="shared" si="166"/>
        <v>5.4000000000000021</v>
      </c>
      <c r="J526" s="285">
        <f t="shared" si="166"/>
        <v>2.5</v>
      </c>
      <c r="K526" s="285">
        <f t="shared" si="166"/>
        <v>2.0000000000000009</v>
      </c>
      <c r="L526" s="285">
        <f t="shared" si="166"/>
        <v>1.9000000000000001</v>
      </c>
      <c r="M526" s="285">
        <f t="shared" si="167"/>
        <v>5.4000000000000021</v>
      </c>
      <c r="N526" s="104">
        <f t="shared" si="163"/>
        <v>3.3271260199905228E-2</v>
      </c>
      <c r="O526" s="104">
        <f t="shared" si="164"/>
        <v>0.28210883960874222</v>
      </c>
    </row>
    <row r="527" spans="1:15" x14ac:dyDescent="0.25">
      <c r="A527" s="104" t="s">
        <v>1338</v>
      </c>
      <c r="B527" s="104" t="s">
        <v>4333</v>
      </c>
      <c r="C527" s="104"/>
      <c r="D527" s="104"/>
      <c r="E527" s="286"/>
      <c r="F527" s="285"/>
      <c r="G527" s="285"/>
      <c r="H527" s="285"/>
      <c r="I527" s="285"/>
      <c r="J527" s="285"/>
      <c r="K527" s="285"/>
      <c r="L527" s="285"/>
      <c r="M527" s="285">
        <v>15</v>
      </c>
      <c r="N527" s="104">
        <f t="shared" si="163"/>
        <v>1.2107549031377118E-2</v>
      </c>
      <c r="O527" s="104">
        <f t="shared" si="164"/>
        <v>0.11247397232456713</v>
      </c>
    </row>
    <row r="528" spans="1:15" x14ac:dyDescent="0.25">
      <c r="A528" s="104" t="s">
        <v>1340</v>
      </c>
      <c r="B528" s="104" t="s">
        <v>4327</v>
      </c>
      <c r="C528" s="104">
        <v>108</v>
      </c>
      <c r="D528" s="104" t="s">
        <v>4373</v>
      </c>
      <c r="E528" s="286">
        <v>3</v>
      </c>
      <c r="F528" s="285">
        <f>IF(D528="&lt;0.2%",1/0.002,IF(D528="&gt;50%",1/0.5,1/D528))</f>
        <v>2</v>
      </c>
      <c r="G528" s="285">
        <f t="shared" ref="G528:L528" si="168">IF($F528&lt;5,LINEST(S$5:S$6,$R$5:$R$6)*$F528+INTERCEPT(S$5:S$6,$R$5:$R$6),IF($F528&lt;10,LINEST(S$6:S$7,$R$6:$R$7)*$F528+INTERCEPT(S$6:S$7,$R$6:$R$7),IF($F528&lt;25,LINEST(S$7:S$8,$R$7:$R$8)*$F528+INTERCEPT(S$7:S$8,$R$7:$R$8),IF($F528&lt;50,LINEST(S$8:S$9,$R$8:$R$9)*$F528+INTERCEPT(S$8:S$9,$R$8:$R$9),IF($F528&lt;100,LINEST(S$9:S$10,$R$9:$R$10)*$F528+INTERCEPT(S$9:S$10,$R$9:$R$10),IF($F528&lt;200,LINEST(S$10:S$11,$R$10:$R$11)*$F528+INTERCEPT(S$10:S$11,$R$10:$R$11),IF($F528&lt;500,LINEST(S$11:S$12,$R$11:$R$12)*$F528+INTERCEPT(S$11:S$12,$R$11:$R$12),S$12)))))))</f>
        <v>2.1</v>
      </c>
      <c r="H528" s="285">
        <f t="shared" si="168"/>
        <v>4.4000000000000004</v>
      </c>
      <c r="I528" s="285">
        <f t="shared" si="168"/>
        <v>5.4000000000000021</v>
      </c>
      <c r="J528" s="285">
        <f t="shared" si="168"/>
        <v>2.5</v>
      </c>
      <c r="K528" s="285">
        <f t="shared" si="168"/>
        <v>2.0000000000000009</v>
      </c>
      <c r="L528" s="285">
        <f t="shared" si="168"/>
        <v>1.9000000000000001</v>
      </c>
      <c r="M528" s="285">
        <f>IF(E528=S$4,G528,IF(E528=T$4,H528,IF(E528=U$4,I528,IF(E528=V$4,J528,IF(E528=W$4,K528,L528)))))</f>
        <v>5.4000000000000021</v>
      </c>
      <c r="N528" s="104">
        <f t="shared" si="163"/>
        <v>3.3271260199905228E-2</v>
      </c>
      <c r="O528" s="104">
        <f t="shared" si="164"/>
        <v>0.28210883960874222</v>
      </c>
    </row>
    <row r="529" spans="1:15" x14ac:dyDescent="0.25">
      <c r="A529" s="104" t="s">
        <v>1342</v>
      </c>
      <c r="B529" s="104" t="s">
        <v>4396</v>
      </c>
      <c r="C529" s="104">
        <v>2970</v>
      </c>
      <c r="D529" s="104">
        <v>0.42400373852409157</v>
      </c>
      <c r="E529" s="105"/>
      <c r="F529" s="104"/>
      <c r="G529" s="104"/>
      <c r="H529" s="104"/>
      <c r="I529" s="104"/>
      <c r="J529" s="104"/>
      <c r="K529" s="104"/>
      <c r="L529" s="104"/>
      <c r="M529" s="105">
        <v>9.4408990005601545</v>
      </c>
      <c r="N529" s="104">
        <v>1.9168171177943893E-2</v>
      </c>
      <c r="O529" s="104">
        <v>0.17268959999760025</v>
      </c>
    </row>
    <row r="530" spans="1:15" x14ac:dyDescent="0.25">
      <c r="A530" s="104" t="s">
        <v>1344</v>
      </c>
      <c r="B530" s="104" t="s">
        <v>4333</v>
      </c>
      <c r="C530" s="104"/>
      <c r="D530" s="104"/>
      <c r="E530" s="105"/>
      <c r="F530" s="104"/>
      <c r="G530" s="104"/>
      <c r="H530" s="104"/>
      <c r="I530" s="104"/>
      <c r="J530" s="104"/>
      <c r="K530" s="104"/>
      <c r="L530" s="104"/>
      <c r="M530" s="104">
        <v>20</v>
      </c>
      <c r="N530" s="104">
        <f t="shared" ref="N530:N561" si="169">1-BETAINV(0.833,M530-1+1,1,0,1)</f>
        <v>9.0944746503727192E-3</v>
      </c>
      <c r="O530" s="104">
        <f t="shared" ref="O530:O561" si="170">1-BETAINV(0.167,M530-1+1,1,0,1)</f>
        <v>8.5600829201988637E-2</v>
      </c>
    </row>
    <row r="531" spans="1:15" x14ac:dyDescent="0.25">
      <c r="A531" s="104" t="s">
        <v>1346</v>
      </c>
      <c r="B531" s="104" t="s">
        <v>4327</v>
      </c>
      <c r="C531" s="104">
        <v>22000</v>
      </c>
      <c r="D531" s="104">
        <v>9.7012388408682492E-3</v>
      </c>
      <c r="E531" s="286">
        <v>3</v>
      </c>
      <c r="F531" s="285">
        <f>IF(D531="&lt;0.2%",1/0.002,IF(D531="&gt;50%",1/0.5,1/D531))</f>
        <v>103.0796186346136</v>
      </c>
      <c r="G531" s="285">
        <f t="shared" ref="G531:L531" si="171">IF($F531&lt;5,LINEST(S$5:S$6,$R$5:$R$6)*$F531+INTERCEPT(S$5:S$6,$R$5:$R$6),IF($F531&lt;10,LINEST(S$6:S$7,$R$6:$R$7)*$F531+INTERCEPT(S$6:S$7,$R$6:$R$7),IF($F531&lt;25,LINEST(S$7:S$8,$R$7:$R$8)*$F531+INTERCEPT(S$7:S$8,$R$7:$R$8),IF($F531&lt;50,LINEST(S$8:S$9,$R$8:$R$9)*$F531+INTERCEPT(S$8:S$9,$R$8:$R$9),IF($F531&lt;100,LINEST(S$9:S$10,$R$9:$R$10)*$F531+INTERCEPT(S$9:S$10,$R$9:$R$10),IF($F531&lt;200,LINEST(S$10:S$11,$R$10:$R$11)*$F531+INTERCEPT(S$10:S$11,$R$10:$R$11),IF($F531&lt;500,LINEST(S$11:S$12,$R$11:$R$12)*$F531+INTERCEPT(S$11:S$12,$R$11:$R$12),S$12)))))))</f>
        <v>8.8184777118076845</v>
      </c>
      <c r="H531" s="285">
        <f t="shared" si="171"/>
        <v>17.640035042249977</v>
      </c>
      <c r="I531" s="285">
        <f t="shared" si="171"/>
        <v>77.442188090941883</v>
      </c>
      <c r="J531" s="285">
        <f t="shared" si="171"/>
        <v>15.064671991326886</v>
      </c>
      <c r="K531" s="285">
        <f t="shared" si="171"/>
        <v>9.7338758049807499</v>
      </c>
      <c r="L531" s="285">
        <f t="shared" si="171"/>
        <v>4.9092388559038422</v>
      </c>
      <c r="M531" s="285">
        <f>IF(E531=S$4,G531,IF(E531=T$4,H531,IF(E531=U$4,I531,IF(E531=V$4,J531,IF(E531=W$4,K531,L531)))))</f>
        <v>77.442188090941883</v>
      </c>
      <c r="N531" s="104">
        <f t="shared" si="169"/>
        <v>2.3566772670313707E-3</v>
      </c>
      <c r="O531" s="104">
        <f t="shared" si="170"/>
        <v>2.2845923979693539E-2</v>
      </c>
    </row>
    <row r="532" spans="1:15" x14ac:dyDescent="0.25">
      <c r="A532" s="104" t="s">
        <v>1348</v>
      </c>
      <c r="B532" s="104" t="s">
        <v>4333</v>
      </c>
      <c r="C532" s="104"/>
      <c r="D532" s="104"/>
      <c r="E532" s="105"/>
      <c r="F532" s="104"/>
      <c r="G532" s="104"/>
      <c r="H532" s="104"/>
      <c r="I532" s="104"/>
      <c r="J532" s="104"/>
      <c r="K532" s="104"/>
      <c r="L532" s="104"/>
      <c r="M532" s="104">
        <v>73</v>
      </c>
      <c r="N532" s="104">
        <f t="shared" si="169"/>
        <v>2.499906137877872E-3</v>
      </c>
      <c r="O532" s="104">
        <f t="shared" si="170"/>
        <v>2.4219173075067935E-2</v>
      </c>
    </row>
    <row r="533" spans="1:15" x14ac:dyDescent="0.25">
      <c r="A533" s="104" t="s">
        <v>1350</v>
      </c>
      <c r="B533" s="104" t="s">
        <v>3585</v>
      </c>
      <c r="C533" s="104"/>
      <c r="D533" s="104"/>
      <c r="E533" s="105"/>
      <c r="F533" s="104"/>
      <c r="G533" s="104"/>
      <c r="H533" s="104"/>
      <c r="I533" s="104"/>
      <c r="J533" s="104"/>
      <c r="K533" s="104"/>
      <c r="L533" s="104"/>
      <c r="M533" s="104">
        <v>58</v>
      </c>
      <c r="N533" s="104">
        <f t="shared" si="169"/>
        <v>3.1454158304289326E-3</v>
      </c>
      <c r="O533" s="104">
        <f t="shared" si="170"/>
        <v>3.0386709265264211E-2</v>
      </c>
    </row>
    <row r="534" spans="1:15" x14ac:dyDescent="0.25">
      <c r="A534" s="104" t="s">
        <v>1353</v>
      </c>
      <c r="B534" s="104" t="s">
        <v>4327</v>
      </c>
      <c r="C534" s="104">
        <v>120</v>
      </c>
      <c r="D534" s="104">
        <v>0.19397964141281906</v>
      </c>
      <c r="E534" s="286">
        <v>3</v>
      </c>
      <c r="F534" s="285">
        <f>IF(D534="&lt;0.2%",1/0.002,IF(D534="&gt;50%",1/0.5,1/D534))</f>
        <v>5.1551801659012417</v>
      </c>
      <c r="G534" s="285">
        <f t="shared" ref="G534:L534" si="172">IF($F534&lt;5,LINEST(S$5:S$6,$R$5:$R$6)*$F534+INTERCEPT(S$5:S$6,$R$5:$R$6),IF($F534&lt;10,LINEST(S$6:S$7,$R$6:$R$7)*$F534+INTERCEPT(S$6:S$7,$R$6:$R$7),IF($F534&lt;25,LINEST(S$7:S$8,$R$7:$R$8)*$F534+INTERCEPT(S$7:S$8,$R$7:$R$8),IF($F534&lt;50,LINEST(S$8:S$9,$R$8:$R$9)*$F534+INTERCEPT(S$8:S$9,$R$8:$R$9),IF($F534&lt;100,LINEST(S$9:S$10,$R$9:$R$10)*$F534+INTERCEPT(S$9:S$10,$R$9:$R$10),IF($F534&lt;200,LINEST(S$10:S$11,$R$10:$R$11)*$F534+INTERCEPT(S$10:S$11,$R$10:$R$11),IF($F534&lt;500,LINEST(S$11:S$12,$R$11:$R$12)*$F534+INTERCEPT(S$11:S$12,$R$11:$R$12),S$12)))))))</f>
        <v>3.6465540497703719</v>
      </c>
      <c r="H534" s="285">
        <f t="shared" si="172"/>
        <v>7.386900892904694</v>
      </c>
      <c r="I534" s="285">
        <f t="shared" si="172"/>
        <v>11.551391868760014</v>
      </c>
      <c r="J534" s="285">
        <f t="shared" si="172"/>
        <v>4.2713828763145703</v>
      </c>
      <c r="K534" s="285">
        <f t="shared" si="172"/>
        <v>3.4465540497703726</v>
      </c>
      <c r="L534" s="285">
        <f t="shared" si="172"/>
        <v>2.4217252232261739</v>
      </c>
      <c r="M534" s="285">
        <f>IF(E534=S$4,G534,IF(E534=T$4,H534,IF(E534=U$4,I534,IF(E534=V$4,J534,IF(E534=W$4,K534,L534)))))</f>
        <v>11.551391868760014</v>
      </c>
      <c r="N534" s="104">
        <f t="shared" si="169"/>
        <v>1.5693699055432497E-2</v>
      </c>
      <c r="O534" s="104">
        <f t="shared" si="170"/>
        <v>0.14353260642335608</v>
      </c>
    </row>
    <row r="535" spans="1:15" x14ac:dyDescent="0.25">
      <c r="A535" s="104" t="s">
        <v>1355</v>
      </c>
      <c r="B535" s="104" t="s">
        <v>3585</v>
      </c>
      <c r="C535" s="104"/>
      <c r="D535" s="104"/>
      <c r="E535" s="105"/>
      <c r="F535" s="104"/>
      <c r="G535" s="104"/>
      <c r="H535" s="104"/>
      <c r="I535" s="104"/>
      <c r="J535" s="104"/>
      <c r="K535" s="104"/>
      <c r="L535" s="104"/>
      <c r="M535" s="104">
        <v>38</v>
      </c>
      <c r="N535" s="104">
        <f t="shared" si="169"/>
        <v>4.7969219705146227E-3</v>
      </c>
      <c r="O535" s="104">
        <f t="shared" si="170"/>
        <v>4.6007038994721694E-2</v>
      </c>
    </row>
    <row r="536" spans="1:15" x14ac:dyDescent="0.25">
      <c r="A536" s="104" t="s">
        <v>1359</v>
      </c>
      <c r="B536" s="104" t="s">
        <v>3585</v>
      </c>
      <c r="C536" s="104"/>
      <c r="D536" s="104"/>
      <c r="E536" s="105"/>
      <c r="F536" s="104"/>
      <c r="G536" s="104"/>
      <c r="H536" s="104"/>
      <c r="I536" s="104"/>
      <c r="J536" s="104"/>
      <c r="K536" s="104"/>
      <c r="L536" s="104"/>
      <c r="M536" s="104">
        <v>19</v>
      </c>
      <c r="N536" s="104">
        <f t="shared" si="169"/>
        <v>9.5708334806381412E-3</v>
      </c>
      <c r="O536" s="104">
        <f t="shared" si="170"/>
        <v>8.9897430352381624E-2</v>
      </c>
    </row>
    <row r="537" spans="1:15" x14ac:dyDescent="0.25">
      <c r="A537" s="104" t="s">
        <v>1361</v>
      </c>
      <c r="B537" s="104" t="s">
        <v>3585</v>
      </c>
      <c r="C537" s="104"/>
      <c r="D537" s="104"/>
      <c r="E537" s="105"/>
      <c r="F537" s="104"/>
      <c r="G537" s="104"/>
      <c r="H537" s="104"/>
      <c r="I537" s="104"/>
      <c r="J537" s="104"/>
      <c r="K537" s="104"/>
      <c r="L537" s="104"/>
      <c r="M537" s="104">
        <v>20</v>
      </c>
      <c r="N537" s="104">
        <f t="shared" si="169"/>
        <v>9.0944746503727192E-3</v>
      </c>
      <c r="O537" s="104">
        <f t="shared" si="170"/>
        <v>8.5600829201988637E-2</v>
      </c>
    </row>
    <row r="538" spans="1:15" x14ac:dyDescent="0.25">
      <c r="A538" s="104" t="s">
        <v>1364</v>
      </c>
      <c r="B538" s="104" t="s">
        <v>4327</v>
      </c>
      <c r="C538" s="104">
        <v>440</v>
      </c>
      <c r="D538" s="104" t="s">
        <v>4373</v>
      </c>
      <c r="E538" s="286">
        <v>3</v>
      </c>
      <c r="F538" s="285">
        <f t="shared" ref="F538:F543" si="173">IF(D538="&lt;0.2%",1/0.002,IF(D538="&gt;50%",1/0.5,1/D538))</f>
        <v>2</v>
      </c>
      <c r="G538" s="285">
        <f t="shared" ref="G538:L543" si="174">IF($F538&lt;5,LINEST(S$5:S$6,$R$5:$R$6)*$F538+INTERCEPT(S$5:S$6,$R$5:$R$6),IF($F538&lt;10,LINEST(S$6:S$7,$R$6:$R$7)*$F538+INTERCEPT(S$6:S$7,$R$6:$R$7),IF($F538&lt;25,LINEST(S$7:S$8,$R$7:$R$8)*$F538+INTERCEPT(S$7:S$8,$R$7:$R$8),IF($F538&lt;50,LINEST(S$8:S$9,$R$8:$R$9)*$F538+INTERCEPT(S$8:S$9,$R$8:$R$9),IF($F538&lt;100,LINEST(S$9:S$10,$R$9:$R$10)*$F538+INTERCEPT(S$9:S$10,$R$9:$R$10),IF($F538&lt;200,LINEST(S$10:S$11,$R$10:$R$11)*$F538+INTERCEPT(S$10:S$11,$R$10:$R$11),IF($F538&lt;500,LINEST(S$11:S$12,$R$11:$R$12)*$F538+INTERCEPT(S$11:S$12,$R$11:$R$12),S$12)))))))</f>
        <v>2.1</v>
      </c>
      <c r="H538" s="285">
        <f t="shared" si="174"/>
        <v>4.4000000000000004</v>
      </c>
      <c r="I538" s="285">
        <f t="shared" si="174"/>
        <v>5.4000000000000021</v>
      </c>
      <c r="J538" s="285">
        <f t="shared" si="174"/>
        <v>2.5</v>
      </c>
      <c r="K538" s="285">
        <f t="shared" si="174"/>
        <v>2.0000000000000009</v>
      </c>
      <c r="L538" s="285">
        <f t="shared" si="174"/>
        <v>1.9000000000000001</v>
      </c>
      <c r="M538" s="285">
        <f t="shared" ref="M538:M543" si="175">IF(E538=S$4,G538,IF(E538=T$4,H538,IF(E538=U$4,I538,IF(E538=V$4,J538,IF(E538=W$4,K538,L538)))))</f>
        <v>5.4000000000000021</v>
      </c>
      <c r="N538" s="104">
        <f t="shared" si="169"/>
        <v>3.3271260199905228E-2</v>
      </c>
      <c r="O538" s="104">
        <f t="shared" si="170"/>
        <v>0.28210883960874222</v>
      </c>
    </row>
    <row r="539" spans="1:15" x14ac:dyDescent="0.25">
      <c r="A539" s="104" t="s">
        <v>1366</v>
      </c>
      <c r="B539" s="104" t="s">
        <v>4327</v>
      </c>
      <c r="C539" s="104">
        <v>83</v>
      </c>
      <c r="D539" s="104">
        <v>5.0000000000000001E-3</v>
      </c>
      <c r="E539" s="286">
        <v>3</v>
      </c>
      <c r="F539" s="285">
        <f t="shared" si="173"/>
        <v>200</v>
      </c>
      <c r="G539" s="285">
        <f t="shared" si="174"/>
        <v>9.4000000000000021</v>
      </c>
      <c r="H539" s="285">
        <f t="shared" si="174"/>
        <v>18.899999999999999</v>
      </c>
      <c r="I539" s="285">
        <f t="shared" si="174"/>
        <v>100.80000000000001</v>
      </c>
      <c r="J539" s="285">
        <f t="shared" si="174"/>
        <v>17.100000000000001</v>
      </c>
      <c r="K539" s="285">
        <f t="shared" si="174"/>
        <v>10.8</v>
      </c>
      <c r="L539" s="285">
        <f t="shared" si="174"/>
        <v>5.2</v>
      </c>
      <c r="M539" s="285">
        <f t="shared" si="175"/>
        <v>100.80000000000001</v>
      </c>
      <c r="N539" s="104">
        <f t="shared" si="169"/>
        <v>1.8110726760363072E-3</v>
      </c>
      <c r="O539" s="104">
        <f t="shared" si="170"/>
        <v>1.7598868781031229E-2</v>
      </c>
    </row>
    <row r="540" spans="1:15" x14ac:dyDescent="0.25">
      <c r="A540" s="104" t="s">
        <v>1368</v>
      </c>
      <c r="B540" s="104" t="s">
        <v>4327</v>
      </c>
      <c r="C540" s="104">
        <v>2870</v>
      </c>
      <c r="D540" s="104" t="s">
        <v>4372</v>
      </c>
      <c r="E540" s="286">
        <v>3</v>
      </c>
      <c r="F540" s="285">
        <f t="shared" si="173"/>
        <v>500</v>
      </c>
      <c r="G540" s="285">
        <f t="shared" si="174"/>
        <v>9.8000000000000007</v>
      </c>
      <c r="H540" s="285">
        <f t="shared" si="174"/>
        <v>20.100000000000001</v>
      </c>
      <c r="I540" s="285">
        <f t="shared" si="174"/>
        <v>128.5</v>
      </c>
      <c r="J540" s="285">
        <f t="shared" si="174"/>
        <v>19.399999999999999</v>
      </c>
      <c r="K540" s="285">
        <f t="shared" si="174"/>
        <v>11.8</v>
      </c>
      <c r="L540" s="285">
        <f t="shared" si="174"/>
        <v>5.5</v>
      </c>
      <c r="M540" s="285">
        <f t="shared" si="175"/>
        <v>128.5</v>
      </c>
      <c r="N540" s="104">
        <f t="shared" si="169"/>
        <v>1.4209477595243936E-3</v>
      </c>
      <c r="O540" s="104">
        <f t="shared" si="170"/>
        <v>1.3831557506582604E-2</v>
      </c>
    </row>
    <row r="541" spans="1:15" x14ac:dyDescent="0.25">
      <c r="A541" s="104" t="s">
        <v>1370</v>
      </c>
      <c r="B541" s="104" t="s">
        <v>4327</v>
      </c>
      <c r="C541" s="104">
        <v>117</v>
      </c>
      <c r="D541" s="104">
        <v>4.1740736977366071E-2</v>
      </c>
      <c r="E541" s="286">
        <v>3</v>
      </c>
      <c r="F541" s="285">
        <f t="shared" si="173"/>
        <v>23.957411210593872</v>
      </c>
      <c r="G541" s="285">
        <f t="shared" si="174"/>
        <v>6.7748893452712649</v>
      </c>
      <c r="H541" s="285">
        <f t="shared" si="174"/>
        <v>13.356729282471903</v>
      </c>
      <c r="I541" s="285">
        <f t="shared" si="174"/>
        <v>34.939251147794508</v>
      </c>
      <c r="J541" s="285">
        <f t="shared" si="174"/>
        <v>9.6636798744012768</v>
      </c>
      <c r="K541" s="285">
        <f t="shared" si="174"/>
        <v>6.8540375694831415</v>
      </c>
      <c r="L541" s="285">
        <f t="shared" si="174"/>
        <v>3.8443952645650064</v>
      </c>
      <c r="M541" s="285">
        <f t="shared" si="175"/>
        <v>34.939251147794508</v>
      </c>
      <c r="N541" s="104">
        <f t="shared" si="169"/>
        <v>5.2160442309754362E-3</v>
      </c>
      <c r="O541" s="104">
        <f t="shared" si="170"/>
        <v>4.993507261119301E-2</v>
      </c>
    </row>
    <row r="542" spans="1:15" x14ac:dyDescent="0.25">
      <c r="A542" s="104" t="s">
        <v>1372</v>
      </c>
      <c r="B542" s="104" t="s">
        <v>4327</v>
      </c>
      <c r="C542" s="104">
        <v>2640</v>
      </c>
      <c r="D542" s="104" t="s">
        <v>4372</v>
      </c>
      <c r="E542" s="286">
        <v>3</v>
      </c>
      <c r="F542" s="285">
        <f t="shared" si="173"/>
        <v>500</v>
      </c>
      <c r="G542" s="285">
        <f t="shared" si="174"/>
        <v>9.8000000000000007</v>
      </c>
      <c r="H542" s="285">
        <f t="shared" si="174"/>
        <v>20.100000000000001</v>
      </c>
      <c r="I542" s="285">
        <f t="shared" si="174"/>
        <v>128.5</v>
      </c>
      <c r="J542" s="285">
        <f t="shared" si="174"/>
        <v>19.399999999999999</v>
      </c>
      <c r="K542" s="285">
        <f t="shared" si="174"/>
        <v>11.8</v>
      </c>
      <c r="L542" s="285">
        <f t="shared" si="174"/>
        <v>5.5</v>
      </c>
      <c r="M542" s="285">
        <f t="shared" si="175"/>
        <v>128.5</v>
      </c>
      <c r="N542" s="104">
        <f t="shared" si="169"/>
        <v>1.4209477595243936E-3</v>
      </c>
      <c r="O542" s="104">
        <f t="shared" si="170"/>
        <v>1.3831557506582604E-2</v>
      </c>
    </row>
    <row r="543" spans="1:15" x14ac:dyDescent="0.25">
      <c r="A543" s="104" t="s">
        <v>1374</v>
      </c>
      <c r="B543" s="104" t="s">
        <v>4327</v>
      </c>
      <c r="C543" s="104">
        <v>4150</v>
      </c>
      <c r="D543" s="104">
        <v>0.13625226726679984</v>
      </c>
      <c r="E543" s="286">
        <v>3</v>
      </c>
      <c r="F543" s="285">
        <f t="shared" si="173"/>
        <v>7.3393274112779983</v>
      </c>
      <c r="G543" s="285">
        <f t="shared" si="174"/>
        <v>4.3017982233833987</v>
      </c>
      <c r="H543" s="285">
        <f t="shared" si="174"/>
        <v>8.6100233503156787</v>
      </c>
      <c r="I543" s="285">
        <f t="shared" si="174"/>
        <v>15.089710406270358</v>
      </c>
      <c r="J543" s="285">
        <f t="shared" si="174"/>
        <v>5.276090609187877</v>
      </c>
      <c r="K543" s="285">
        <f t="shared" si="174"/>
        <v>4.1017982233833994</v>
      </c>
      <c r="L543" s="285">
        <f t="shared" si="174"/>
        <v>2.7275058375789198</v>
      </c>
      <c r="M543" s="285">
        <f t="shared" si="175"/>
        <v>15.089710406270358</v>
      </c>
      <c r="N543" s="104">
        <f t="shared" si="169"/>
        <v>1.203600292086604E-2</v>
      </c>
      <c r="O543" s="104">
        <f t="shared" si="170"/>
        <v>0.11184417479136299</v>
      </c>
    </row>
    <row r="544" spans="1:15" x14ac:dyDescent="0.25">
      <c r="A544" s="104" t="s">
        <v>1376</v>
      </c>
      <c r="B544" s="104" t="s">
        <v>3585</v>
      </c>
      <c r="C544" s="104"/>
      <c r="D544" s="104"/>
      <c r="E544" s="105"/>
      <c r="F544" s="104"/>
      <c r="G544" s="104"/>
      <c r="H544" s="104"/>
      <c r="I544" s="104"/>
      <c r="J544" s="104"/>
      <c r="K544" s="104"/>
      <c r="L544" s="104"/>
      <c r="M544" s="104">
        <v>58</v>
      </c>
      <c r="N544" s="104">
        <f t="shared" si="169"/>
        <v>3.1454158304289326E-3</v>
      </c>
      <c r="O544" s="104">
        <f t="shared" si="170"/>
        <v>3.0386709265264211E-2</v>
      </c>
    </row>
    <row r="545" spans="1:15" x14ac:dyDescent="0.25">
      <c r="A545" s="104" t="s">
        <v>1378</v>
      </c>
      <c r="B545" s="104" t="s">
        <v>4327</v>
      </c>
      <c r="C545" s="104">
        <v>586</v>
      </c>
      <c r="D545" s="104">
        <v>0.2571344268009309</v>
      </c>
      <c r="E545" s="286">
        <v>3</v>
      </c>
      <c r="F545" s="285">
        <f>IF(D545="&lt;0.2%",1/0.002,IF(D545="&gt;50%",1/0.5,1/D545))</f>
        <v>3.8890163889807838</v>
      </c>
      <c r="G545" s="285">
        <f t="shared" ref="G545:L546" si="176">IF($F545&lt;5,LINEST(S$5:S$6,$R$5:$R$6)*$F545+INTERCEPT(S$5:S$6,$R$5:$R$6),IF($F545&lt;10,LINEST(S$6:S$7,$R$6:$R$7)*$F545+INTERCEPT(S$6:S$7,$R$6:$R$7),IF($F545&lt;25,LINEST(S$7:S$8,$R$7:$R$8)*$F545+INTERCEPT(S$7:S$8,$R$7:$R$8),IF($F545&lt;50,LINEST(S$8:S$9,$R$8:$R$9)*$F545+INTERCEPT(S$8:S$9,$R$8:$R$9),IF($F545&lt;100,LINEST(S$9:S$10,$R$9:$R$10)*$F545+INTERCEPT(S$9:S$10,$R$9:$R$10),IF($F545&lt;200,LINEST(S$10:S$11,$R$10:$R$11)*$F545+INTERCEPT(S$10:S$11,$R$10:$R$11),IF($F545&lt;500,LINEST(S$11:S$12,$R$11:$R$12)*$F545+INTERCEPT(S$11:S$12,$R$11:$R$12),S$12)))))))</f>
        <v>3.0445081944903922</v>
      </c>
      <c r="H545" s="285">
        <f t="shared" si="176"/>
        <v>6.226049176014758</v>
      </c>
      <c r="I545" s="285">
        <f t="shared" si="176"/>
        <v>9.1150655649955468</v>
      </c>
      <c r="J545" s="285">
        <f t="shared" si="176"/>
        <v>3.570442620422444</v>
      </c>
      <c r="K545" s="285">
        <f t="shared" si="176"/>
        <v>2.8815409815243664</v>
      </c>
      <c r="L545" s="285">
        <f t="shared" si="176"/>
        <v>2.2148360648301306</v>
      </c>
      <c r="M545" s="285">
        <f>IF(E545=S$4,G545,IF(E545=T$4,H545,IF(E545=U$4,I545,IF(E545=V$4,J545,IF(E545=W$4,K545,L545)))))</f>
        <v>9.1150655649955468</v>
      </c>
      <c r="N545" s="104">
        <f t="shared" si="169"/>
        <v>1.9846525821034966E-2</v>
      </c>
      <c r="O545" s="104">
        <f t="shared" si="170"/>
        <v>0.17827707287326611</v>
      </c>
    </row>
    <row r="546" spans="1:15" x14ac:dyDescent="0.25">
      <c r="A546" s="104" t="s">
        <v>1381</v>
      </c>
      <c r="B546" s="104" t="s">
        <v>4327</v>
      </c>
      <c r="C546" s="104">
        <v>1000</v>
      </c>
      <c r="D546" s="104">
        <v>2.3963352448169276E-2</v>
      </c>
      <c r="E546" s="286">
        <v>4</v>
      </c>
      <c r="F546" s="285">
        <f>IF(D546="&lt;0.2%",1/0.002,IF(D546="&gt;50%",1/0.5,1/D546))</f>
        <v>41.730388190171482</v>
      </c>
      <c r="G546" s="285">
        <f t="shared" si="176"/>
        <v>7.6361370803675452</v>
      </c>
      <c r="H546" s="285">
        <f t="shared" si="176"/>
        <v>15.072274160735089</v>
      </c>
      <c r="I546" s="285">
        <f t="shared" si="176"/>
        <v>48.21280104968416</v>
      </c>
      <c r="J546" s="285">
        <f t="shared" si="176"/>
        <v>11.706881924538521</v>
      </c>
      <c r="K546" s="285">
        <f t="shared" si="176"/>
        <v>8.0038232914102885</v>
      </c>
      <c r="L546" s="285">
        <f t="shared" si="176"/>
        <v>4.3015293165641157</v>
      </c>
      <c r="M546" s="285">
        <f>IF(E546=S$4,G546,IF(E546=T$4,H546,IF(E546=U$4,I546,IF(E546=V$4,J546,IF(E546=W$4,K546,L546)))))</f>
        <v>11.706881924538521</v>
      </c>
      <c r="N546" s="104">
        <f t="shared" si="169"/>
        <v>1.5486878867293941E-2</v>
      </c>
      <c r="O546" s="104">
        <f t="shared" si="170"/>
        <v>0.1417682757147295</v>
      </c>
    </row>
    <row r="547" spans="1:15" x14ac:dyDescent="0.25">
      <c r="A547" s="104" t="s">
        <v>1383</v>
      </c>
      <c r="B547" s="104" t="s">
        <v>4333</v>
      </c>
      <c r="C547" s="104"/>
      <c r="D547" s="104"/>
      <c r="E547" s="105"/>
      <c r="F547" s="104"/>
      <c r="G547" s="104"/>
      <c r="H547" s="104"/>
      <c r="I547" s="104"/>
      <c r="J547" s="104"/>
      <c r="K547" s="104"/>
      <c r="L547" s="104"/>
      <c r="M547" s="104">
        <v>18</v>
      </c>
      <c r="N547" s="104">
        <f t="shared" si="169"/>
        <v>1.0099852493919759E-2</v>
      </c>
      <c r="O547" s="104">
        <f t="shared" si="170"/>
        <v>9.4647757328916948E-2</v>
      </c>
    </row>
    <row r="548" spans="1:15" x14ac:dyDescent="0.25">
      <c r="A548" s="104" t="s">
        <v>1385</v>
      </c>
      <c r="B548" s="104" t="s">
        <v>4327</v>
      </c>
      <c r="C548" s="104">
        <v>720</v>
      </c>
      <c r="D548" s="104">
        <v>3.077180212920215E-2</v>
      </c>
      <c r="E548" s="286">
        <v>4</v>
      </c>
      <c r="F548" s="285">
        <f>IF(D548="&lt;0.2%",1/0.002,IF(D548="&gt;50%",1/0.5,1/D548))</f>
        <v>32.497284227985119</v>
      </c>
      <c r="G548" s="285">
        <f t="shared" ref="G548:L549" si="177">IF($F548&lt;5,LINEST(S$5:S$6,$R$5:$R$6)*$F548+INTERCEPT(S$5:S$6,$R$5:$R$6),IF($F548&lt;10,LINEST(S$6:S$7,$R$6:$R$7)*$F548+INTERCEPT(S$6:S$7,$R$6:$R$7),IF($F548&lt;25,LINEST(S$7:S$8,$R$7:$R$8)*$F548+INTERCEPT(S$7:S$8,$R$7:$R$8),IF($F548&lt;50,LINEST(S$8:S$9,$R$8:$R$9)*$F548+INTERCEPT(S$8:S$9,$R$8:$R$9),IF($F548&lt;100,LINEST(S$9:S$10,$R$9:$R$10)*$F548+INTERCEPT(S$9:S$10,$R$9:$R$10),IF($F548&lt;200,LINEST(S$10:S$11,$R$10:$R$11)*$F548+INTERCEPT(S$10:S$11,$R$10:$R$11),IF($F548&lt;500,LINEST(S$11:S$12,$R$11:$R$12)*$F548+INTERCEPT(S$11:S$12,$R$11:$R$12),S$12)))))))</f>
        <v>7.2298805060313454</v>
      </c>
      <c r="H548" s="285">
        <f t="shared" si="177"/>
        <v>14.25976101206269</v>
      </c>
      <c r="I548" s="285">
        <f t="shared" si="177"/>
        <v>41.528033781061225</v>
      </c>
      <c r="J548" s="285">
        <f t="shared" si="177"/>
        <v>10.709706696622394</v>
      </c>
      <c r="K548" s="285">
        <f t="shared" si="177"/>
        <v>7.449837053679107</v>
      </c>
      <c r="L548" s="285">
        <f t="shared" si="177"/>
        <v>4.0799348214716424</v>
      </c>
      <c r="M548" s="285">
        <f>IF(E548=S$4,G548,IF(E548=T$4,H548,IF(E548=U$4,I548,IF(E548=V$4,J548,IF(E548=W$4,K548,L548)))))</f>
        <v>10.709706696622394</v>
      </c>
      <c r="N548" s="104">
        <f t="shared" si="169"/>
        <v>1.6916591053089403E-2</v>
      </c>
      <c r="O548" s="104">
        <f t="shared" si="170"/>
        <v>0.15389839377658954</v>
      </c>
    </row>
    <row r="549" spans="1:15" x14ac:dyDescent="0.25">
      <c r="A549" s="104" t="s">
        <v>1387</v>
      </c>
      <c r="B549" s="104" t="s">
        <v>4327</v>
      </c>
      <c r="C549" s="104">
        <v>660</v>
      </c>
      <c r="D549" s="104">
        <v>0.20476792763613166</v>
      </c>
      <c r="E549" s="286">
        <v>4</v>
      </c>
      <c r="F549" s="285">
        <f>IF(D549="&lt;0.2%",1/0.002,IF(D549="&gt;50%",1/0.5,1/D549))</f>
        <v>4.8835772845099994</v>
      </c>
      <c r="G549" s="285">
        <f t="shared" si="177"/>
        <v>3.5417886422549998</v>
      </c>
      <c r="H549" s="285">
        <f t="shared" si="177"/>
        <v>7.1874580416929987</v>
      </c>
      <c r="I549" s="285">
        <f t="shared" si="177"/>
        <v>11.071035326203004</v>
      </c>
      <c r="J549" s="285">
        <f t="shared" si="177"/>
        <v>4.1340271278889995</v>
      </c>
      <c r="K549" s="285">
        <f t="shared" si="177"/>
        <v>3.3456693994380005</v>
      </c>
      <c r="L549" s="285">
        <f t="shared" si="177"/>
        <v>2.3805962140850001</v>
      </c>
      <c r="M549" s="285">
        <f>IF(E549=S$4,G549,IF(E549=T$4,H549,IF(E549=U$4,I549,IF(E549=V$4,J549,IF(E549=W$4,K549,L549)))))</f>
        <v>4.1340271278889995</v>
      </c>
      <c r="N549" s="104">
        <f t="shared" si="169"/>
        <v>4.3236867473780305E-2</v>
      </c>
      <c r="O549" s="104">
        <f t="shared" si="170"/>
        <v>0.35139679058870787</v>
      </c>
    </row>
    <row r="550" spans="1:15" x14ac:dyDescent="0.25">
      <c r="A550" s="104" t="s">
        <v>1389</v>
      </c>
      <c r="B550" s="104" t="s">
        <v>4333</v>
      </c>
      <c r="C550" s="104"/>
      <c r="D550" s="104"/>
      <c r="E550" s="105"/>
      <c r="F550" s="104"/>
      <c r="G550" s="104"/>
      <c r="H550" s="104"/>
      <c r="I550" s="104"/>
      <c r="J550" s="104"/>
      <c r="K550" s="104"/>
      <c r="L550" s="104"/>
      <c r="M550" s="104">
        <v>62</v>
      </c>
      <c r="N550" s="104">
        <f t="shared" si="169"/>
        <v>2.942784670019738E-3</v>
      </c>
      <c r="O550" s="104">
        <f t="shared" si="170"/>
        <v>2.8454445553302787E-2</v>
      </c>
    </row>
    <row r="551" spans="1:15" x14ac:dyDescent="0.25">
      <c r="A551" s="104" t="s">
        <v>1393</v>
      </c>
      <c r="B551" s="104" t="s">
        <v>4327</v>
      </c>
      <c r="C551" s="104">
        <v>4470</v>
      </c>
      <c r="D551" s="104" t="s">
        <v>4372</v>
      </c>
      <c r="E551" s="286">
        <v>4</v>
      </c>
      <c r="F551" s="285">
        <f>IF(D551="&lt;0.2%",1/0.002,IF(D551="&gt;50%",1/0.5,1/D551))</f>
        <v>500</v>
      </c>
      <c r="G551" s="285">
        <f t="shared" ref="G551:L551" si="178">IF($F551&lt;5,LINEST(S$5:S$6,$R$5:$R$6)*$F551+INTERCEPT(S$5:S$6,$R$5:$R$6),IF($F551&lt;10,LINEST(S$6:S$7,$R$6:$R$7)*$F551+INTERCEPT(S$6:S$7,$R$6:$R$7),IF($F551&lt;25,LINEST(S$7:S$8,$R$7:$R$8)*$F551+INTERCEPT(S$7:S$8,$R$7:$R$8),IF($F551&lt;50,LINEST(S$8:S$9,$R$8:$R$9)*$F551+INTERCEPT(S$8:S$9,$R$8:$R$9),IF($F551&lt;100,LINEST(S$9:S$10,$R$9:$R$10)*$F551+INTERCEPT(S$9:S$10,$R$9:$R$10),IF($F551&lt;200,LINEST(S$10:S$11,$R$10:$R$11)*$F551+INTERCEPT(S$10:S$11,$R$10:$R$11),IF($F551&lt;500,LINEST(S$11:S$12,$R$11:$R$12)*$F551+INTERCEPT(S$11:S$12,$R$11:$R$12),S$12)))))))</f>
        <v>9.8000000000000007</v>
      </c>
      <c r="H551" s="285">
        <f t="shared" si="178"/>
        <v>20.100000000000001</v>
      </c>
      <c r="I551" s="285">
        <f t="shared" si="178"/>
        <v>128.5</v>
      </c>
      <c r="J551" s="285">
        <f t="shared" si="178"/>
        <v>19.399999999999999</v>
      </c>
      <c r="K551" s="285">
        <f t="shared" si="178"/>
        <v>11.8</v>
      </c>
      <c r="L551" s="285">
        <f t="shared" si="178"/>
        <v>5.5</v>
      </c>
      <c r="M551" s="285">
        <f>IF(E551=S$4,G551,IF(E551=T$4,H551,IF(E551=U$4,I551,IF(E551=V$4,J551,IF(E551=W$4,K551,L551)))))</f>
        <v>19.399999999999999</v>
      </c>
      <c r="N551" s="104">
        <f t="shared" si="169"/>
        <v>9.374424601702791E-3</v>
      </c>
      <c r="O551" s="104">
        <f t="shared" si="170"/>
        <v>8.8128087598196903E-2</v>
      </c>
    </row>
    <row r="552" spans="1:15" x14ac:dyDescent="0.25">
      <c r="A552" s="104" t="s">
        <v>1395</v>
      </c>
      <c r="B552" s="104" t="s">
        <v>4333</v>
      </c>
      <c r="C552" s="104"/>
      <c r="D552" s="104"/>
      <c r="E552" s="105"/>
      <c r="F552" s="104"/>
      <c r="G552" s="104"/>
      <c r="H552" s="104"/>
      <c r="I552" s="104"/>
      <c r="J552" s="104"/>
      <c r="K552" s="104"/>
      <c r="L552" s="104"/>
      <c r="M552" s="104">
        <v>48</v>
      </c>
      <c r="N552" s="104">
        <f t="shared" si="169"/>
        <v>3.7994644666760058E-3</v>
      </c>
      <c r="O552" s="104">
        <f t="shared" si="170"/>
        <v>3.6600108319001512E-2</v>
      </c>
    </row>
    <row r="553" spans="1:15" x14ac:dyDescent="0.25">
      <c r="A553" s="104" t="s">
        <v>1397</v>
      </c>
      <c r="B553" s="104" t="s">
        <v>4333</v>
      </c>
      <c r="C553" s="104"/>
      <c r="D553" s="104"/>
      <c r="E553" s="105"/>
      <c r="F553" s="104"/>
      <c r="G553" s="104"/>
      <c r="H553" s="104"/>
      <c r="I553" s="104"/>
      <c r="J553" s="104"/>
      <c r="K553" s="104"/>
      <c r="L553" s="104"/>
      <c r="M553" s="104">
        <v>14</v>
      </c>
      <c r="N553" s="104">
        <f t="shared" si="169"/>
        <v>1.2966743400683489E-2</v>
      </c>
      <c r="O553" s="104">
        <f t="shared" si="170"/>
        <v>0.12000592523546294</v>
      </c>
    </row>
    <row r="554" spans="1:15" x14ac:dyDescent="0.25">
      <c r="A554" s="104" t="s">
        <v>1399</v>
      </c>
      <c r="B554" s="104" t="s">
        <v>4333</v>
      </c>
      <c r="C554" s="104"/>
      <c r="D554" s="104"/>
      <c r="E554" s="105"/>
      <c r="F554" s="104"/>
      <c r="G554" s="104"/>
      <c r="H554" s="104"/>
      <c r="I554" s="104"/>
      <c r="J554" s="104"/>
      <c r="K554" s="104"/>
      <c r="L554" s="104"/>
      <c r="M554" s="104">
        <v>34</v>
      </c>
      <c r="N554" s="104">
        <f t="shared" si="169"/>
        <v>5.3597507941403055E-3</v>
      </c>
      <c r="O554" s="104">
        <f t="shared" si="170"/>
        <v>5.1278550173221804E-2</v>
      </c>
    </row>
    <row r="555" spans="1:15" x14ac:dyDescent="0.25">
      <c r="A555" s="104" t="s">
        <v>1401</v>
      </c>
      <c r="B555" s="104" t="s">
        <v>4333</v>
      </c>
      <c r="C555" s="104"/>
      <c r="D555" s="104"/>
      <c r="E555" s="105"/>
      <c r="F555" s="104"/>
      <c r="G555" s="104"/>
      <c r="H555" s="104"/>
      <c r="I555" s="104"/>
      <c r="J555" s="104"/>
      <c r="K555" s="104"/>
      <c r="L555" s="104"/>
      <c r="M555" s="104">
        <v>38</v>
      </c>
      <c r="N555" s="104">
        <f t="shared" si="169"/>
        <v>4.7969219705146227E-3</v>
      </c>
      <c r="O555" s="104">
        <f t="shared" si="170"/>
        <v>4.6007038994721694E-2</v>
      </c>
    </row>
    <row r="556" spans="1:15" x14ac:dyDescent="0.25">
      <c r="A556" s="104" t="s">
        <v>1403</v>
      </c>
      <c r="B556" s="104" t="s">
        <v>4327</v>
      </c>
      <c r="C556" s="104">
        <v>16600</v>
      </c>
      <c r="D556" s="104">
        <v>6.5282305000207458E-2</v>
      </c>
      <c r="E556" s="286">
        <v>4</v>
      </c>
      <c r="F556" s="285">
        <f>IF(D556="&lt;0.2%",1/0.002,IF(D556="&gt;50%",1/0.5,1/D556))</f>
        <v>15.31808657792984</v>
      </c>
      <c r="G556" s="285">
        <f t="shared" ref="G556:L557" si="179">IF($F556&lt;5,LINEST(S$5:S$6,$R$5:$R$6)*$F556+INTERCEPT(S$5:S$6,$R$5:$R$6),IF($F556&lt;10,LINEST(S$6:S$7,$R$6:$R$7)*$F556+INTERCEPT(S$6:S$7,$R$6:$R$7),IF($F556&lt;25,LINEST(S$7:S$8,$R$7:$R$8)*$F556+INTERCEPT(S$7:S$8,$R$7:$R$8),IF($F556&lt;50,LINEST(S$8:S$9,$R$8:$R$9)*$F556+INTERCEPT(S$8:S$9,$R$8:$R$9),IF($F556&lt;100,LINEST(S$9:S$10,$R$9:$R$10)*$F556+INTERCEPT(S$9:S$10,$R$9:$R$10),IF($F556&lt;200,LINEST(S$10:S$11,$R$10:$R$11)*$F556+INTERCEPT(S$10:S$11,$R$10:$R$11),IF($F556&lt;500,LINEST(S$11:S$12,$R$11:$R$12)*$F556+INTERCEPT(S$11:S$12,$R$11:$R$12),S$12)))))))</f>
        <v>5.7381703893515805</v>
      </c>
      <c r="H556" s="285">
        <f t="shared" si="179"/>
        <v>11.340886868183629</v>
      </c>
      <c r="I556" s="285">
        <f t="shared" si="179"/>
        <v>25.320803056761886</v>
      </c>
      <c r="J556" s="285">
        <f t="shared" si="179"/>
        <v>7.7054329576640965</v>
      </c>
      <c r="K556" s="285">
        <f t="shared" si="179"/>
        <v>5.6445321209101778</v>
      </c>
      <c r="L556" s="285">
        <f t="shared" si="179"/>
        <v>3.3836312841562579</v>
      </c>
      <c r="M556" s="285">
        <f>IF(E556=S$4,G556,IF(E556=T$4,H556,IF(E556=U$4,I556,IF(E556=V$4,J556,IF(E556=W$4,K556,L556)))))</f>
        <v>7.7054329576640965</v>
      </c>
      <c r="N556" s="104">
        <f t="shared" si="169"/>
        <v>2.3434398867534956E-2</v>
      </c>
      <c r="O556" s="104">
        <f t="shared" si="170"/>
        <v>0.20727005777872776</v>
      </c>
    </row>
    <row r="557" spans="1:15" x14ac:dyDescent="0.25">
      <c r="A557" s="104" t="s">
        <v>1405</v>
      </c>
      <c r="B557" s="104" t="s">
        <v>4327</v>
      </c>
      <c r="C557" s="104">
        <v>22400</v>
      </c>
      <c r="D557" s="104">
        <v>7.1725315961292009E-3</v>
      </c>
      <c r="E557" s="286">
        <v>4</v>
      </c>
      <c r="F557" s="285">
        <f>IF(D557="&lt;0.2%",1/0.002,IF(D557="&gt;50%",1/0.5,1/D557))</f>
        <v>139.42078701189268</v>
      </c>
      <c r="G557" s="285">
        <f t="shared" si="179"/>
        <v>9.0365247220713592</v>
      </c>
      <c r="H557" s="285">
        <f t="shared" si="179"/>
        <v>18.112470231154607</v>
      </c>
      <c r="I557" s="285">
        <f t="shared" si="179"/>
        <v>86.200409669866147</v>
      </c>
      <c r="J557" s="285">
        <f t="shared" si="179"/>
        <v>15.827836527249747</v>
      </c>
      <c r="K557" s="285">
        <f t="shared" si="179"/>
        <v>10.133628657130821</v>
      </c>
      <c r="L557" s="285">
        <f t="shared" si="179"/>
        <v>5.0182623610356796</v>
      </c>
      <c r="M557" s="285">
        <f>IF(E557=S$4,G557,IF(E557=T$4,H557,IF(E557=U$4,I557,IF(E557=V$4,J557,IF(E557=W$4,K557,L557)))))</f>
        <v>15.827836527249747</v>
      </c>
      <c r="N557" s="104">
        <f t="shared" si="169"/>
        <v>1.1477941709246542E-2</v>
      </c>
      <c r="O557" s="104">
        <f t="shared" si="170"/>
        <v>0.1069179515980313</v>
      </c>
    </row>
    <row r="558" spans="1:15" x14ac:dyDescent="0.25">
      <c r="A558" s="104" t="s">
        <v>1407</v>
      </c>
      <c r="B558" s="104" t="s">
        <v>4333</v>
      </c>
      <c r="C558" s="104"/>
      <c r="D558" s="104"/>
      <c r="E558" s="105"/>
      <c r="F558" s="104"/>
      <c r="G558" s="104"/>
      <c r="H558" s="104"/>
      <c r="I558" s="104"/>
      <c r="J558" s="104"/>
      <c r="K558" s="104"/>
      <c r="L558" s="104"/>
      <c r="M558" s="104">
        <v>35</v>
      </c>
      <c r="N558" s="104">
        <f t="shared" si="169"/>
        <v>5.2070144511677796E-3</v>
      </c>
      <c r="O558" s="104">
        <f t="shared" si="170"/>
        <v>4.9850598392022438E-2</v>
      </c>
    </row>
    <row r="559" spans="1:15" x14ac:dyDescent="0.25">
      <c r="A559" s="104" t="s">
        <v>1409</v>
      </c>
      <c r="B559" s="104" t="s">
        <v>4327</v>
      </c>
      <c r="C559" s="104">
        <v>612</v>
      </c>
      <c r="D559" s="104">
        <v>1.2507659331905511E-2</v>
      </c>
      <c r="E559" s="286">
        <v>4</v>
      </c>
      <c r="F559" s="285">
        <f>IF(D559="&lt;0.2%",1/0.002,IF(D559="&gt;50%",1/0.5,1/D559))</f>
        <v>79.951010294078145</v>
      </c>
      <c r="G559" s="285">
        <f t="shared" ref="G559:L562" si="180">IF($F559&lt;5,LINEST(S$5:S$6,$R$5:$R$6)*$F559+INTERCEPT(S$5:S$6,$R$5:$R$6),IF($F559&lt;10,LINEST(S$6:S$7,$R$6:$R$7)*$F559+INTERCEPT(S$6:S$7,$R$6:$R$7),IF($F559&lt;25,LINEST(S$7:S$8,$R$7:$R$8)*$F559+INTERCEPT(S$7:S$8,$R$7:$R$8),IF($F559&lt;50,LINEST(S$8:S$9,$R$8:$R$9)*$F559+INTERCEPT(S$8:S$9,$R$8:$R$9),IF($F559&lt;100,LINEST(S$9:S$10,$R$9:$R$10)*$F559+INTERCEPT(S$9:S$10,$R$9:$R$10),IF($F559&lt;200,LINEST(S$10:S$11,$R$10:$R$11)*$F559+INTERCEPT(S$10:S$11,$R$10:$R$11),IF($F559&lt;500,LINEST(S$11:S$12,$R$11:$R$12)*$F559+INTERCEPT(S$11:S$12,$R$11:$R$12),S$12)))))))</f>
        <v>8.4792161647052513</v>
      </c>
      <c r="H559" s="285">
        <f t="shared" si="180"/>
        <v>16.878236370586816</v>
      </c>
      <c r="I559" s="285">
        <f t="shared" si="180"/>
        <v>67.677954632335172</v>
      </c>
      <c r="J559" s="285">
        <f t="shared" si="180"/>
        <v>14.037648494115752</v>
      </c>
      <c r="K559" s="285">
        <f t="shared" si="180"/>
        <v>9.2188242470578761</v>
      </c>
      <c r="L559" s="285">
        <f t="shared" si="180"/>
        <v>4.7396080823526257</v>
      </c>
      <c r="M559" s="285">
        <f>IF(E559=S$4,G559,IF(E559=T$4,H559,IF(E559=U$4,I559,IF(E559=V$4,J559,IF(E559=W$4,K559,L559)))))</f>
        <v>14.037648494115752</v>
      </c>
      <c r="N559" s="104">
        <f t="shared" si="169"/>
        <v>1.2932192881764948E-2</v>
      </c>
      <c r="O559" s="104">
        <f t="shared" si="170"/>
        <v>0.11970415627557496</v>
      </c>
    </row>
    <row r="560" spans="1:15" x14ac:dyDescent="0.25">
      <c r="A560" s="104" t="s">
        <v>1411</v>
      </c>
      <c r="B560" s="104" t="s">
        <v>4327</v>
      </c>
      <c r="C560" s="104">
        <v>170</v>
      </c>
      <c r="D560" s="104">
        <v>6.3846267916241473E-3</v>
      </c>
      <c r="E560" s="286">
        <v>4</v>
      </c>
      <c r="F560" s="285">
        <f>IF(D560="&lt;0.2%",1/0.002,IF(D560="&gt;50%",1/0.5,1/D560))</f>
        <v>156.62622618942711</v>
      </c>
      <c r="G560" s="285">
        <f t="shared" si="180"/>
        <v>9.1397573571365651</v>
      </c>
      <c r="H560" s="285">
        <f t="shared" si="180"/>
        <v>18.336140940462553</v>
      </c>
      <c r="I560" s="285">
        <f t="shared" si="180"/>
        <v>90.346920511651945</v>
      </c>
      <c r="J560" s="285">
        <f t="shared" si="180"/>
        <v>16.189150749977973</v>
      </c>
      <c r="K560" s="285">
        <f t="shared" si="180"/>
        <v>10.322888488083699</v>
      </c>
      <c r="L560" s="285">
        <f t="shared" si="180"/>
        <v>5.0698786785682826</v>
      </c>
      <c r="M560" s="285">
        <f>IF(E560=S$4,G560,IF(E560=T$4,H560,IF(E560=U$4,I560,IF(E560=V$4,J560,IF(E560=W$4,K560,L560)))))</f>
        <v>16.189150749977973</v>
      </c>
      <c r="N560" s="104">
        <f t="shared" si="169"/>
        <v>1.1223216618876819E-2</v>
      </c>
      <c r="O560" s="104">
        <f t="shared" si="170"/>
        <v>0.10466125032835827</v>
      </c>
    </row>
    <row r="561" spans="1:15" x14ac:dyDescent="0.25">
      <c r="A561" s="104" t="s">
        <v>1413</v>
      </c>
      <c r="B561" s="104" t="s">
        <v>4327</v>
      </c>
      <c r="C561" s="104">
        <v>156</v>
      </c>
      <c r="D561" s="104">
        <v>7.185053789886011E-3</v>
      </c>
      <c r="E561" s="286">
        <v>4</v>
      </c>
      <c r="F561" s="285">
        <f>IF(D561="&lt;0.2%",1/0.002,IF(D561="&gt;50%",1/0.5,1/D561))</f>
        <v>139.17780287290859</v>
      </c>
      <c r="G561" s="285">
        <f t="shared" si="180"/>
        <v>9.0350668172374533</v>
      </c>
      <c r="H561" s="285">
        <f t="shared" si="180"/>
        <v>18.109311437347813</v>
      </c>
      <c r="I561" s="285">
        <f t="shared" si="180"/>
        <v>86.141850492370978</v>
      </c>
      <c r="J561" s="285">
        <f t="shared" si="180"/>
        <v>15.822733860331082</v>
      </c>
      <c r="K561" s="285">
        <f t="shared" si="180"/>
        <v>10.130955831601995</v>
      </c>
      <c r="L561" s="285">
        <f t="shared" si="180"/>
        <v>5.0175334086187267</v>
      </c>
      <c r="M561" s="285">
        <f>IF(E561=S$4,G561,IF(E561=T$4,H561,IF(E561=U$4,I561,IF(E561=V$4,J561,IF(E561=W$4,K561,L561)))))</f>
        <v>15.822733860331082</v>
      </c>
      <c r="N561" s="104">
        <f t="shared" si="169"/>
        <v>1.148162189444446E-2</v>
      </c>
      <c r="O561" s="104">
        <f t="shared" si="170"/>
        <v>0.10695051822170831</v>
      </c>
    </row>
    <row r="562" spans="1:15" x14ac:dyDescent="0.25">
      <c r="A562" s="104" t="s">
        <v>1415</v>
      </c>
      <c r="B562" s="104" t="s">
        <v>4327</v>
      </c>
      <c r="C562" s="104">
        <v>320</v>
      </c>
      <c r="D562" s="104" t="s">
        <v>4373</v>
      </c>
      <c r="E562" s="286">
        <v>4</v>
      </c>
      <c r="F562" s="285">
        <f>IF(D562="&lt;0.2%",1/0.002,IF(D562="&gt;50%",1/0.5,1/D562))</f>
        <v>2</v>
      </c>
      <c r="G562" s="285">
        <f t="shared" si="180"/>
        <v>2.1</v>
      </c>
      <c r="H562" s="285">
        <f t="shared" si="180"/>
        <v>4.4000000000000004</v>
      </c>
      <c r="I562" s="285">
        <f t="shared" si="180"/>
        <v>5.4000000000000021</v>
      </c>
      <c r="J562" s="285">
        <f t="shared" si="180"/>
        <v>2.5</v>
      </c>
      <c r="K562" s="285">
        <f t="shared" si="180"/>
        <v>2.0000000000000009</v>
      </c>
      <c r="L562" s="285">
        <f t="shared" si="180"/>
        <v>1.9000000000000001</v>
      </c>
      <c r="M562" s="285">
        <f>IF(E562=S$4,G562,IF(E562=T$4,H562,IF(E562=U$4,I562,IF(E562=V$4,J562,IF(E562=W$4,K562,L562)))))</f>
        <v>2.5</v>
      </c>
      <c r="N562" s="104">
        <f t="shared" ref="N562:N591" si="181">1-BETAINV(0.833,M562-1+1,1,0,1)</f>
        <v>7.0481579828126639E-2</v>
      </c>
      <c r="O562" s="104">
        <f t="shared" ref="O562:O591" si="182">1-BETAINV(0.167,M562-1+1,1,0,1)</f>
        <v>0.51125020475863736</v>
      </c>
    </row>
    <row r="563" spans="1:15" x14ac:dyDescent="0.25">
      <c r="A563" s="104" t="s">
        <v>1417</v>
      </c>
      <c r="B563" s="104" t="s">
        <v>3585</v>
      </c>
      <c r="C563" s="104"/>
      <c r="D563" s="104"/>
      <c r="E563" s="105"/>
      <c r="F563" s="104"/>
      <c r="G563" s="104"/>
      <c r="H563" s="104"/>
      <c r="I563" s="104"/>
      <c r="J563" s="104"/>
      <c r="K563" s="104"/>
      <c r="L563" s="104"/>
      <c r="M563" s="104">
        <v>62</v>
      </c>
      <c r="N563" s="104">
        <f t="shared" si="181"/>
        <v>2.942784670019738E-3</v>
      </c>
      <c r="O563" s="104">
        <f t="shared" si="182"/>
        <v>2.8454445553302787E-2</v>
      </c>
    </row>
    <row r="564" spans="1:15" x14ac:dyDescent="0.25">
      <c r="A564" s="104" t="s">
        <v>1420</v>
      </c>
      <c r="B564" s="104" t="s">
        <v>4327</v>
      </c>
      <c r="C564" s="104">
        <v>4500</v>
      </c>
      <c r="D564" s="104" t="s">
        <v>4372</v>
      </c>
      <c r="E564" s="286">
        <v>4</v>
      </c>
      <c r="F564" s="285">
        <f>IF(D564="&lt;0.2%",1/0.002,IF(D564="&gt;50%",1/0.5,1/D564))</f>
        <v>500</v>
      </c>
      <c r="G564" s="285">
        <f t="shared" ref="G564:L566" si="183">IF($F564&lt;5,LINEST(S$5:S$6,$R$5:$R$6)*$F564+INTERCEPT(S$5:S$6,$R$5:$R$6),IF($F564&lt;10,LINEST(S$6:S$7,$R$6:$R$7)*$F564+INTERCEPT(S$6:S$7,$R$6:$R$7),IF($F564&lt;25,LINEST(S$7:S$8,$R$7:$R$8)*$F564+INTERCEPT(S$7:S$8,$R$7:$R$8),IF($F564&lt;50,LINEST(S$8:S$9,$R$8:$R$9)*$F564+INTERCEPT(S$8:S$9,$R$8:$R$9),IF($F564&lt;100,LINEST(S$9:S$10,$R$9:$R$10)*$F564+INTERCEPT(S$9:S$10,$R$9:$R$10),IF($F564&lt;200,LINEST(S$10:S$11,$R$10:$R$11)*$F564+INTERCEPT(S$10:S$11,$R$10:$R$11),IF($F564&lt;500,LINEST(S$11:S$12,$R$11:$R$12)*$F564+INTERCEPT(S$11:S$12,$R$11:$R$12),S$12)))))))</f>
        <v>9.8000000000000007</v>
      </c>
      <c r="H564" s="285">
        <f t="shared" si="183"/>
        <v>20.100000000000001</v>
      </c>
      <c r="I564" s="285">
        <f t="shared" si="183"/>
        <v>128.5</v>
      </c>
      <c r="J564" s="285">
        <f t="shared" si="183"/>
        <v>19.399999999999999</v>
      </c>
      <c r="K564" s="285">
        <f t="shared" si="183"/>
        <v>11.8</v>
      </c>
      <c r="L564" s="285">
        <f t="shared" si="183"/>
        <v>5.5</v>
      </c>
      <c r="M564" s="285">
        <f>IF(E564=S$4,G564,IF(E564=T$4,H564,IF(E564=U$4,I564,IF(E564=V$4,J564,IF(E564=W$4,K564,L564)))))</f>
        <v>19.399999999999999</v>
      </c>
      <c r="N564" s="104">
        <f t="shared" si="181"/>
        <v>9.374424601702791E-3</v>
      </c>
      <c r="O564" s="104">
        <f t="shared" si="182"/>
        <v>8.8128087598196903E-2</v>
      </c>
    </row>
    <row r="565" spans="1:15" x14ac:dyDescent="0.25">
      <c r="A565" s="104" t="s">
        <v>1422</v>
      </c>
      <c r="B565" s="104" t="s">
        <v>4327</v>
      </c>
      <c r="C565" s="104">
        <v>319</v>
      </c>
      <c r="D565" s="104" t="s">
        <v>4372</v>
      </c>
      <c r="E565" s="286">
        <v>4</v>
      </c>
      <c r="F565" s="285">
        <f>IF(D565="&lt;0.2%",1/0.002,IF(D565="&gt;50%",1/0.5,1/D565))</f>
        <v>500</v>
      </c>
      <c r="G565" s="285">
        <f t="shared" si="183"/>
        <v>9.8000000000000007</v>
      </c>
      <c r="H565" s="285">
        <f t="shared" si="183"/>
        <v>20.100000000000001</v>
      </c>
      <c r="I565" s="285">
        <f t="shared" si="183"/>
        <v>128.5</v>
      </c>
      <c r="J565" s="285">
        <f t="shared" si="183"/>
        <v>19.399999999999999</v>
      </c>
      <c r="K565" s="285">
        <f t="shared" si="183"/>
        <v>11.8</v>
      </c>
      <c r="L565" s="285">
        <f t="shared" si="183"/>
        <v>5.5</v>
      </c>
      <c r="M565" s="285">
        <f>IF(E565=S$4,G565,IF(E565=T$4,H565,IF(E565=U$4,I565,IF(E565=V$4,J565,IF(E565=W$4,K565,L565)))))</f>
        <v>19.399999999999999</v>
      </c>
      <c r="N565" s="104">
        <f t="shared" si="181"/>
        <v>9.374424601702791E-3</v>
      </c>
      <c r="O565" s="104">
        <f t="shared" si="182"/>
        <v>8.8128087598196903E-2</v>
      </c>
    </row>
    <row r="566" spans="1:15" x14ac:dyDescent="0.25">
      <c r="A566" s="104" t="s">
        <v>1424</v>
      </c>
      <c r="B566" s="104" t="s">
        <v>4327</v>
      </c>
      <c r="C566" s="104">
        <v>2530</v>
      </c>
      <c r="D566" s="104" t="s">
        <v>4372</v>
      </c>
      <c r="E566" s="286">
        <v>4</v>
      </c>
      <c r="F566" s="285">
        <f>IF(D566="&lt;0.2%",1/0.002,IF(D566="&gt;50%",1/0.5,1/D566))</f>
        <v>500</v>
      </c>
      <c r="G566" s="285">
        <f t="shared" si="183"/>
        <v>9.8000000000000007</v>
      </c>
      <c r="H566" s="285">
        <f t="shared" si="183"/>
        <v>20.100000000000001</v>
      </c>
      <c r="I566" s="285">
        <f t="shared" si="183"/>
        <v>128.5</v>
      </c>
      <c r="J566" s="285">
        <f t="shared" si="183"/>
        <v>19.399999999999999</v>
      </c>
      <c r="K566" s="285">
        <f t="shared" si="183"/>
        <v>11.8</v>
      </c>
      <c r="L566" s="285">
        <f t="shared" si="183"/>
        <v>5.5</v>
      </c>
      <c r="M566" s="285">
        <f>IF(E566=S$4,G566,IF(E566=T$4,H566,IF(E566=U$4,I566,IF(E566=V$4,J566,IF(E566=W$4,K566,L566)))))</f>
        <v>19.399999999999999</v>
      </c>
      <c r="N566" s="104">
        <f t="shared" si="181"/>
        <v>9.374424601702791E-3</v>
      </c>
      <c r="O566" s="104">
        <f t="shared" si="182"/>
        <v>8.8128087598196903E-2</v>
      </c>
    </row>
    <row r="567" spans="1:15" x14ac:dyDescent="0.25">
      <c r="A567" s="104" t="s">
        <v>1426</v>
      </c>
      <c r="B567" s="104" t="s">
        <v>4333</v>
      </c>
      <c r="C567" s="104"/>
      <c r="D567" s="104"/>
      <c r="E567" s="105"/>
      <c r="F567" s="104"/>
      <c r="G567" s="104"/>
      <c r="H567" s="104"/>
      <c r="I567" s="104"/>
      <c r="J567" s="104"/>
      <c r="K567" s="104"/>
      <c r="L567" s="104"/>
      <c r="M567" s="104">
        <v>76</v>
      </c>
      <c r="N567" s="104">
        <f t="shared" si="181"/>
        <v>2.4013442122702289E-3</v>
      </c>
      <c r="O567" s="104">
        <f t="shared" si="182"/>
        <v>2.3274367590735201E-2</v>
      </c>
    </row>
    <row r="568" spans="1:15" x14ac:dyDescent="0.25">
      <c r="A568" s="104" t="s">
        <v>1428</v>
      </c>
      <c r="B568" s="104" t="s">
        <v>4327</v>
      </c>
      <c r="C568" s="104">
        <v>2300</v>
      </c>
      <c r="D568" s="104" t="s">
        <v>4372</v>
      </c>
      <c r="E568" s="286">
        <v>4</v>
      </c>
      <c r="F568" s="285">
        <f t="shared" ref="F568:F575" si="184">IF(D568="&lt;0.2%",1/0.002,IF(D568="&gt;50%",1/0.5,1/D568))</f>
        <v>500</v>
      </c>
      <c r="G568" s="285">
        <f t="shared" ref="G568:L575" si="185">IF($F568&lt;5,LINEST(S$5:S$6,$R$5:$R$6)*$F568+INTERCEPT(S$5:S$6,$R$5:$R$6),IF($F568&lt;10,LINEST(S$6:S$7,$R$6:$R$7)*$F568+INTERCEPT(S$6:S$7,$R$6:$R$7),IF($F568&lt;25,LINEST(S$7:S$8,$R$7:$R$8)*$F568+INTERCEPT(S$7:S$8,$R$7:$R$8),IF($F568&lt;50,LINEST(S$8:S$9,$R$8:$R$9)*$F568+INTERCEPT(S$8:S$9,$R$8:$R$9),IF($F568&lt;100,LINEST(S$9:S$10,$R$9:$R$10)*$F568+INTERCEPT(S$9:S$10,$R$9:$R$10),IF($F568&lt;200,LINEST(S$10:S$11,$R$10:$R$11)*$F568+INTERCEPT(S$10:S$11,$R$10:$R$11),IF($F568&lt;500,LINEST(S$11:S$12,$R$11:$R$12)*$F568+INTERCEPT(S$11:S$12,$R$11:$R$12),S$12)))))))</f>
        <v>9.8000000000000007</v>
      </c>
      <c r="H568" s="285">
        <f t="shared" si="185"/>
        <v>20.100000000000001</v>
      </c>
      <c r="I568" s="285">
        <f t="shared" si="185"/>
        <v>128.5</v>
      </c>
      <c r="J568" s="285">
        <f t="shared" si="185"/>
        <v>19.399999999999999</v>
      </c>
      <c r="K568" s="285">
        <f t="shared" si="185"/>
        <v>11.8</v>
      </c>
      <c r="L568" s="285">
        <f t="shared" si="185"/>
        <v>5.5</v>
      </c>
      <c r="M568" s="285">
        <f t="shared" ref="M568:M575" si="186">IF(E568=S$4,G568,IF(E568=T$4,H568,IF(E568=U$4,I568,IF(E568=V$4,J568,IF(E568=W$4,K568,L568)))))</f>
        <v>19.399999999999999</v>
      </c>
      <c r="N568" s="104">
        <f t="shared" si="181"/>
        <v>9.374424601702791E-3</v>
      </c>
      <c r="O568" s="104">
        <f t="shared" si="182"/>
        <v>8.8128087598196903E-2</v>
      </c>
    </row>
    <row r="569" spans="1:15" x14ac:dyDescent="0.25">
      <c r="A569" s="104" t="s">
        <v>1430</v>
      </c>
      <c r="B569" s="104" t="s">
        <v>4327</v>
      </c>
      <c r="C569" s="104">
        <v>752</v>
      </c>
      <c r="D569" s="104">
        <v>5.3759334139849117E-3</v>
      </c>
      <c r="E569" s="286">
        <v>4</v>
      </c>
      <c r="F569" s="285">
        <f t="shared" si="184"/>
        <v>186.01420869510915</v>
      </c>
      <c r="G569" s="285">
        <f t="shared" si="185"/>
        <v>9.316085252170657</v>
      </c>
      <c r="H569" s="285">
        <f t="shared" si="185"/>
        <v>18.718184713036418</v>
      </c>
      <c r="I569" s="285">
        <f t="shared" si="185"/>
        <v>97.429424295521315</v>
      </c>
      <c r="J569" s="285">
        <f t="shared" si="185"/>
        <v>16.806298382597294</v>
      </c>
      <c r="K569" s="285">
        <f t="shared" si="185"/>
        <v>10.646156295646202</v>
      </c>
      <c r="L569" s="285">
        <f t="shared" si="185"/>
        <v>5.1580426260853285</v>
      </c>
      <c r="M569" s="285">
        <f t="shared" si="186"/>
        <v>16.806298382597294</v>
      </c>
      <c r="N569" s="104">
        <f t="shared" si="181"/>
        <v>1.0813322988123319E-2</v>
      </c>
      <c r="O569" s="104">
        <f t="shared" si="182"/>
        <v>0.10101910472468367</v>
      </c>
    </row>
    <row r="570" spans="1:15" x14ac:dyDescent="0.25">
      <c r="A570" s="104" t="s">
        <v>1432</v>
      </c>
      <c r="B570" s="104" t="s">
        <v>4327</v>
      </c>
      <c r="C570" s="104">
        <v>1660</v>
      </c>
      <c r="D570" s="104" t="s">
        <v>4372</v>
      </c>
      <c r="E570" s="286">
        <v>4</v>
      </c>
      <c r="F570" s="285">
        <f t="shared" si="184"/>
        <v>500</v>
      </c>
      <c r="G570" s="285">
        <f t="shared" si="185"/>
        <v>9.8000000000000007</v>
      </c>
      <c r="H570" s="285">
        <f t="shared" si="185"/>
        <v>20.100000000000001</v>
      </c>
      <c r="I570" s="285">
        <f t="shared" si="185"/>
        <v>128.5</v>
      </c>
      <c r="J570" s="285">
        <f t="shared" si="185"/>
        <v>19.399999999999999</v>
      </c>
      <c r="K570" s="285">
        <f t="shared" si="185"/>
        <v>11.8</v>
      </c>
      <c r="L570" s="285">
        <f t="shared" si="185"/>
        <v>5.5</v>
      </c>
      <c r="M570" s="285">
        <f t="shared" si="186"/>
        <v>19.399999999999999</v>
      </c>
      <c r="N570" s="104">
        <f t="shared" si="181"/>
        <v>9.374424601702791E-3</v>
      </c>
      <c r="O570" s="104">
        <f t="shared" si="182"/>
        <v>8.8128087598196903E-2</v>
      </c>
    </row>
    <row r="571" spans="1:15" x14ac:dyDescent="0.25">
      <c r="A571" s="104" t="s">
        <v>1434</v>
      </c>
      <c r="B571" s="104" t="s">
        <v>4327</v>
      </c>
      <c r="C571" s="104">
        <v>3400</v>
      </c>
      <c r="D571" s="104">
        <v>3.6728492821747382E-3</v>
      </c>
      <c r="E571" s="286">
        <v>4</v>
      </c>
      <c r="F571" s="285">
        <f t="shared" si="184"/>
        <v>272.26818286643334</v>
      </c>
      <c r="G571" s="285">
        <f t="shared" si="185"/>
        <v>9.496357577155246</v>
      </c>
      <c r="H571" s="285">
        <f t="shared" si="185"/>
        <v>19.189072731465735</v>
      </c>
      <c r="I571" s="285">
        <f t="shared" si="185"/>
        <v>107.4727622180007</v>
      </c>
      <c r="J571" s="285">
        <f t="shared" si="185"/>
        <v>17.654056068642657</v>
      </c>
      <c r="K571" s="285">
        <f t="shared" si="185"/>
        <v>11.040893942888113</v>
      </c>
      <c r="L571" s="285">
        <f t="shared" si="185"/>
        <v>5.2722681828664335</v>
      </c>
      <c r="M571" s="285">
        <f t="shared" si="186"/>
        <v>17.654056068642657</v>
      </c>
      <c r="N571" s="104">
        <f t="shared" si="181"/>
        <v>1.0296743954895882E-2</v>
      </c>
      <c r="O571" s="104">
        <f t="shared" si="182"/>
        <v>9.6410051555736231E-2</v>
      </c>
    </row>
    <row r="572" spans="1:15" x14ac:dyDescent="0.25">
      <c r="A572" s="104" t="s">
        <v>1436</v>
      </c>
      <c r="B572" s="104" t="s">
        <v>4327</v>
      </c>
      <c r="C572" s="104">
        <v>3200</v>
      </c>
      <c r="D572" s="104" t="s">
        <v>4372</v>
      </c>
      <c r="E572" s="286">
        <v>4</v>
      </c>
      <c r="F572" s="285">
        <f t="shared" si="184"/>
        <v>500</v>
      </c>
      <c r="G572" s="285">
        <f t="shared" si="185"/>
        <v>9.8000000000000007</v>
      </c>
      <c r="H572" s="285">
        <f t="shared" si="185"/>
        <v>20.100000000000001</v>
      </c>
      <c r="I572" s="285">
        <f t="shared" si="185"/>
        <v>128.5</v>
      </c>
      <c r="J572" s="285">
        <f t="shared" si="185"/>
        <v>19.399999999999999</v>
      </c>
      <c r="K572" s="285">
        <f t="shared" si="185"/>
        <v>11.8</v>
      </c>
      <c r="L572" s="285">
        <f t="shared" si="185"/>
        <v>5.5</v>
      </c>
      <c r="M572" s="285">
        <f t="shared" si="186"/>
        <v>19.399999999999999</v>
      </c>
      <c r="N572" s="104">
        <f t="shared" si="181"/>
        <v>9.374424601702791E-3</v>
      </c>
      <c r="O572" s="104">
        <f t="shared" si="182"/>
        <v>8.8128087598196903E-2</v>
      </c>
    </row>
    <row r="573" spans="1:15" x14ac:dyDescent="0.25">
      <c r="A573" s="104" t="s">
        <v>1438</v>
      </c>
      <c r="B573" s="104" t="s">
        <v>4327</v>
      </c>
      <c r="C573" s="104">
        <v>376</v>
      </c>
      <c r="D573" s="104" t="s">
        <v>4372</v>
      </c>
      <c r="E573" s="286">
        <v>4</v>
      </c>
      <c r="F573" s="285">
        <f t="shared" si="184"/>
        <v>500</v>
      </c>
      <c r="G573" s="285">
        <f t="shared" si="185"/>
        <v>9.8000000000000007</v>
      </c>
      <c r="H573" s="285">
        <f t="shared" si="185"/>
        <v>20.100000000000001</v>
      </c>
      <c r="I573" s="285">
        <f t="shared" si="185"/>
        <v>128.5</v>
      </c>
      <c r="J573" s="285">
        <f t="shared" si="185"/>
        <v>19.399999999999999</v>
      </c>
      <c r="K573" s="285">
        <f t="shared" si="185"/>
        <v>11.8</v>
      </c>
      <c r="L573" s="285">
        <f t="shared" si="185"/>
        <v>5.5</v>
      </c>
      <c r="M573" s="285">
        <f t="shared" si="186"/>
        <v>19.399999999999999</v>
      </c>
      <c r="N573" s="104">
        <f t="shared" si="181"/>
        <v>9.374424601702791E-3</v>
      </c>
      <c r="O573" s="104">
        <f t="shared" si="182"/>
        <v>8.8128087598196903E-2</v>
      </c>
    </row>
    <row r="574" spans="1:15" x14ac:dyDescent="0.25">
      <c r="A574" s="104" t="s">
        <v>1440</v>
      </c>
      <c r="B574" s="104" t="s">
        <v>4327</v>
      </c>
      <c r="C574" s="104">
        <v>7730</v>
      </c>
      <c r="D574" s="104" t="s">
        <v>4372</v>
      </c>
      <c r="E574" s="286">
        <v>4</v>
      </c>
      <c r="F574" s="285">
        <f t="shared" si="184"/>
        <v>500</v>
      </c>
      <c r="G574" s="285">
        <f t="shared" si="185"/>
        <v>9.8000000000000007</v>
      </c>
      <c r="H574" s="285">
        <f t="shared" si="185"/>
        <v>20.100000000000001</v>
      </c>
      <c r="I574" s="285">
        <f t="shared" si="185"/>
        <v>128.5</v>
      </c>
      <c r="J574" s="285">
        <f t="shared" si="185"/>
        <v>19.399999999999999</v>
      </c>
      <c r="K574" s="285">
        <f t="shared" si="185"/>
        <v>11.8</v>
      </c>
      <c r="L574" s="285">
        <f t="shared" si="185"/>
        <v>5.5</v>
      </c>
      <c r="M574" s="285">
        <f t="shared" si="186"/>
        <v>19.399999999999999</v>
      </c>
      <c r="N574" s="104">
        <f t="shared" si="181"/>
        <v>9.374424601702791E-3</v>
      </c>
      <c r="O574" s="104">
        <f t="shared" si="182"/>
        <v>8.8128087598196903E-2</v>
      </c>
    </row>
    <row r="575" spans="1:15" x14ac:dyDescent="0.25">
      <c r="A575" s="104" t="s">
        <v>1442</v>
      </c>
      <c r="B575" s="104" t="s">
        <v>4327</v>
      </c>
      <c r="C575" s="104">
        <v>2580</v>
      </c>
      <c r="D575" s="104" t="s">
        <v>4372</v>
      </c>
      <c r="E575" s="286">
        <v>4</v>
      </c>
      <c r="F575" s="285">
        <f t="shared" si="184"/>
        <v>500</v>
      </c>
      <c r="G575" s="285">
        <f t="shared" si="185"/>
        <v>9.8000000000000007</v>
      </c>
      <c r="H575" s="285">
        <f t="shared" si="185"/>
        <v>20.100000000000001</v>
      </c>
      <c r="I575" s="285">
        <f t="shared" si="185"/>
        <v>128.5</v>
      </c>
      <c r="J575" s="285">
        <f t="shared" si="185"/>
        <v>19.399999999999999</v>
      </c>
      <c r="K575" s="285">
        <f t="shared" si="185"/>
        <v>11.8</v>
      </c>
      <c r="L575" s="285">
        <f t="shared" si="185"/>
        <v>5.5</v>
      </c>
      <c r="M575" s="285">
        <f t="shared" si="186"/>
        <v>19.399999999999999</v>
      </c>
      <c r="N575" s="104">
        <f t="shared" si="181"/>
        <v>9.374424601702791E-3</v>
      </c>
      <c r="O575" s="104">
        <f t="shared" si="182"/>
        <v>8.8128087598196903E-2</v>
      </c>
    </row>
    <row r="576" spans="1:15" x14ac:dyDescent="0.25">
      <c r="A576" s="104" t="s">
        <v>1444</v>
      </c>
      <c r="B576" s="104" t="s">
        <v>4333</v>
      </c>
      <c r="C576" s="104"/>
      <c r="D576" s="104"/>
      <c r="E576" s="105"/>
      <c r="F576" s="104"/>
      <c r="G576" s="104"/>
      <c r="H576" s="104"/>
      <c r="I576" s="104"/>
      <c r="J576" s="104"/>
      <c r="K576" s="104"/>
      <c r="L576" s="104"/>
      <c r="M576" s="104">
        <v>49</v>
      </c>
      <c r="N576" s="104">
        <f t="shared" si="181"/>
        <v>3.7220688615385855E-3</v>
      </c>
      <c r="O576" s="104">
        <f t="shared" si="182"/>
        <v>3.586672727803486E-2</v>
      </c>
    </row>
    <row r="577" spans="1:15" x14ac:dyDescent="0.25">
      <c r="A577" s="104" t="s">
        <v>1446</v>
      </c>
      <c r="B577" s="104" t="s">
        <v>4333</v>
      </c>
      <c r="C577" s="104"/>
      <c r="D577" s="104"/>
      <c r="E577" s="105"/>
      <c r="F577" s="104"/>
      <c r="G577" s="104"/>
      <c r="H577" s="104"/>
      <c r="I577" s="104"/>
      <c r="J577" s="104"/>
      <c r="K577" s="104"/>
      <c r="L577" s="104"/>
      <c r="M577" s="104">
        <v>12</v>
      </c>
      <c r="N577" s="104">
        <f t="shared" si="181"/>
        <v>1.5111461472122611E-2</v>
      </c>
      <c r="O577" s="104">
        <f t="shared" si="182"/>
        <v>0.13855734458519664</v>
      </c>
    </row>
    <row r="578" spans="1:15" x14ac:dyDescent="0.25">
      <c r="A578" s="104" t="s">
        <v>1448</v>
      </c>
      <c r="B578" s="104" t="s">
        <v>4333</v>
      </c>
      <c r="C578" s="104"/>
      <c r="D578" s="104"/>
      <c r="E578" s="105"/>
      <c r="F578" s="104"/>
      <c r="G578" s="104"/>
      <c r="H578" s="104"/>
      <c r="I578" s="104"/>
      <c r="J578" s="104"/>
      <c r="K578" s="104"/>
      <c r="L578" s="104"/>
      <c r="M578" s="104">
        <v>11</v>
      </c>
      <c r="N578" s="104">
        <f t="shared" si="181"/>
        <v>1.6473855015570193E-2</v>
      </c>
      <c r="O578" s="104">
        <f t="shared" si="182"/>
        <v>0.1501586448093829</v>
      </c>
    </row>
    <row r="579" spans="1:15" x14ac:dyDescent="0.25">
      <c r="A579" s="104" t="s">
        <v>1450</v>
      </c>
      <c r="B579" s="104" t="s">
        <v>4327</v>
      </c>
      <c r="C579" s="104">
        <v>2300</v>
      </c>
      <c r="D579" s="104" t="s">
        <v>4372</v>
      </c>
      <c r="E579" s="286">
        <v>4</v>
      </c>
      <c r="F579" s="285">
        <f>IF(D579="&lt;0.2%",1/0.002,IF(D579="&gt;50%",1/0.5,1/D579))</f>
        <v>500</v>
      </c>
      <c r="G579" s="285">
        <f t="shared" ref="G579:L579" si="187">IF($F579&lt;5,LINEST(S$5:S$6,$R$5:$R$6)*$F579+INTERCEPT(S$5:S$6,$R$5:$R$6),IF($F579&lt;10,LINEST(S$6:S$7,$R$6:$R$7)*$F579+INTERCEPT(S$6:S$7,$R$6:$R$7),IF($F579&lt;25,LINEST(S$7:S$8,$R$7:$R$8)*$F579+INTERCEPT(S$7:S$8,$R$7:$R$8),IF($F579&lt;50,LINEST(S$8:S$9,$R$8:$R$9)*$F579+INTERCEPT(S$8:S$9,$R$8:$R$9),IF($F579&lt;100,LINEST(S$9:S$10,$R$9:$R$10)*$F579+INTERCEPT(S$9:S$10,$R$9:$R$10),IF($F579&lt;200,LINEST(S$10:S$11,$R$10:$R$11)*$F579+INTERCEPT(S$10:S$11,$R$10:$R$11),IF($F579&lt;500,LINEST(S$11:S$12,$R$11:$R$12)*$F579+INTERCEPT(S$11:S$12,$R$11:$R$12),S$12)))))))</f>
        <v>9.8000000000000007</v>
      </c>
      <c r="H579" s="285">
        <f t="shared" si="187"/>
        <v>20.100000000000001</v>
      </c>
      <c r="I579" s="285">
        <f t="shared" si="187"/>
        <v>128.5</v>
      </c>
      <c r="J579" s="285">
        <f t="shared" si="187"/>
        <v>19.399999999999999</v>
      </c>
      <c r="K579" s="285">
        <f t="shared" si="187"/>
        <v>11.8</v>
      </c>
      <c r="L579" s="285">
        <f t="shared" si="187"/>
        <v>5.5</v>
      </c>
      <c r="M579" s="285">
        <f>IF(E579=S$4,G579,IF(E579=T$4,H579,IF(E579=U$4,I579,IF(E579=V$4,J579,IF(E579=W$4,K579,L579)))))</f>
        <v>19.399999999999999</v>
      </c>
      <c r="N579" s="104">
        <f t="shared" si="181"/>
        <v>9.374424601702791E-3</v>
      </c>
      <c r="O579" s="104">
        <f t="shared" si="182"/>
        <v>8.8128087598196903E-2</v>
      </c>
    </row>
    <row r="580" spans="1:15" x14ac:dyDescent="0.25">
      <c r="A580" s="104" t="s">
        <v>1452</v>
      </c>
      <c r="B580" s="104" t="s">
        <v>4333</v>
      </c>
      <c r="C580" s="104"/>
      <c r="D580" s="104"/>
      <c r="E580" s="105"/>
      <c r="F580" s="104"/>
      <c r="G580" s="104"/>
      <c r="H580" s="104"/>
      <c r="I580" s="104"/>
      <c r="J580" s="104"/>
      <c r="K580" s="104"/>
      <c r="L580" s="104"/>
      <c r="M580" s="104">
        <v>36</v>
      </c>
      <c r="N580" s="104">
        <f t="shared" si="181"/>
        <v>5.0627419248587824E-3</v>
      </c>
      <c r="O580" s="104">
        <f t="shared" si="182"/>
        <v>4.8500003851243756E-2</v>
      </c>
    </row>
    <row r="581" spans="1:15" x14ac:dyDescent="0.25">
      <c r="A581" s="104" t="s">
        <v>1454</v>
      </c>
      <c r="B581" s="104" t="s">
        <v>4333</v>
      </c>
      <c r="C581" s="104"/>
      <c r="D581" s="104"/>
      <c r="E581" s="105"/>
      <c r="F581" s="104"/>
      <c r="G581" s="104"/>
      <c r="H581" s="104"/>
      <c r="I581" s="104"/>
      <c r="J581" s="104"/>
      <c r="K581" s="104"/>
      <c r="L581" s="104"/>
      <c r="M581" s="104">
        <v>58</v>
      </c>
      <c r="N581" s="104">
        <f t="shared" si="181"/>
        <v>3.1454158304289326E-3</v>
      </c>
      <c r="O581" s="104">
        <f t="shared" si="182"/>
        <v>3.0386709265264211E-2</v>
      </c>
    </row>
    <row r="582" spans="1:15" x14ac:dyDescent="0.25">
      <c r="A582" s="104" t="s">
        <v>1456</v>
      </c>
      <c r="B582" s="104" t="s">
        <v>4333</v>
      </c>
      <c r="C582" s="104"/>
      <c r="D582" s="104"/>
      <c r="E582" s="105"/>
      <c r="F582" s="104"/>
      <c r="G582" s="104"/>
      <c r="H582" s="104"/>
      <c r="I582" s="104"/>
      <c r="J582" s="104"/>
      <c r="K582" s="104"/>
      <c r="L582" s="104"/>
      <c r="M582" s="104">
        <v>79</v>
      </c>
      <c r="N582" s="104">
        <f t="shared" si="181"/>
        <v>2.3102593451491682E-3</v>
      </c>
      <c r="O582" s="104">
        <f t="shared" si="182"/>
        <v>2.2400506272250098E-2</v>
      </c>
    </row>
    <row r="583" spans="1:15" x14ac:dyDescent="0.25">
      <c r="A583" s="104" t="s">
        <v>1458</v>
      </c>
      <c r="B583" s="104" t="s">
        <v>4333</v>
      </c>
      <c r="C583" s="104"/>
      <c r="D583" s="104"/>
      <c r="E583" s="105"/>
      <c r="F583" s="104"/>
      <c r="G583" s="104"/>
      <c r="H583" s="104"/>
      <c r="I583" s="104"/>
      <c r="J583" s="104"/>
      <c r="K583" s="104"/>
      <c r="L583" s="104"/>
      <c r="M583" s="104">
        <v>24</v>
      </c>
      <c r="N583" s="104">
        <f t="shared" si="181"/>
        <v>7.5844930031184754E-3</v>
      </c>
      <c r="O583" s="104">
        <f t="shared" si="182"/>
        <v>7.1860648709040409E-2</v>
      </c>
    </row>
    <row r="584" spans="1:15" x14ac:dyDescent="0.25">
      <c r="A584" s="104" t="s">
        <v>1460</v>
      </c>
      <c r="B584" s="104" t="s">
        <v>4333</v>
      </c>
      <c r="C584" s="104"/>
      <c r="D584" s="104"/>
      <c r="E584" s="105"/>
      <c r="F584" s="104"/>
      <c r="G584" s="104"/>
      <c r="H584" s="104"/>
      <c r="I584" s="104"/>
      <c r="J584" s="104"/>
      <c r="K584" s="104"/>
      <c r="L584" s="104"/>
      <c r="M584" s="104">
        <v>15</v>
      </c>
      <c r="N584" s="104">
        <f t="shared" si="181"/>
        <v>1.2107549031377118E-2</v>
      </c>
      <c r="O584" s="104">
        <f t="shared" si="182"/>
        <v>0.11247397232456713</v>
      </c>
    </row>
    <row r="585" spans="1:15" x14ac:dyDescent="0.25">
      <c r="A585" s="104" t="s">
        <v>1462</v>
      </c>
      <c r="B585" s="104" t="s">
        <v>4333</v>
      </c>
      <c r="C585" s="104"/>
      <c r="D585" s="104"/>
      <c r="E585" s="105"/>
      <c r="F585" s="104"/>
      <c r="G585" s="104"/>
      <c r="H585" s="104"/>
      <c r="I585" s="104"/>
      <c r="J585" s="104"/>
      <c r="K585" s="104"/>
      <c r="L585" s="104"/>
      <c r="M585" s="104">
        <v>12</v>
      </c>
      <c r="N585" s="104">
        <f t="shared" si="181"/>
        <v>1.5111461472122611E-2</v>
      </c>
      <c r="O585" s="104">
        <f t="shared" si="182"/>
        <v>0.13855734458519664</v>
      </c>
    </row>
    <row r="586" spans="1:15" x14ac:dyDescent="0.25">
      <c r="A586" s="104" t="s">
        <v>1464</v>
      </c>
      <c r="B586" s="104" t="s">
        <v>4333</v>
      </c>
      <c r="C586" s="104"/>
      <c r="D586" s="104"/>
      <c r="E586" s="105"/>
      <c r="F586" s="104"/>
      <c r="G586" s="104"/>
      <c r="H586" s="104"/>
      <c r="I586" s="104"/>
      <c r="J586" s="104"/>
      <c r="K586" s="104"/>
      <c r="L586" s="104"/>
      <c r="M586" s="104">
        <v>24</v>
      </c>
      <c r="N586" s="104">
        <f t="shared" si="181"/>
        <v>7.5844930031184754E-3</v>
      </c>
      <c r="O586" s="104">
        <f t="shared" si="182"/>
        <v>7.1860648709040409E-2</v>
      </c>
    </row>
    <row r="587" spans="1:15" x14ac:dyDescent="0.25">
      <c r="A587" s="104" t="s">
        <v>1466</v>
      </c>
      <c r="B587" s="104" t="s">
        <v>4327</v>
      </c>
      <c r="C587" s="104">
        <v>190</v>
      </c>
      <c r="D587" s="104">
        <v>7.6562412447019251E-2</v>
      </c>
      <c r="E587" s="286">
        <v>4</v>
      </c>
      <c r="F587" s="285">
        <f>IF(D587="&lt;0.2%",1/0.002,IF(D587="&gt;50%",1/0.5,1/D587))</f>
        <v>13.061239425964983</v>
      </c>
      <c r="G587" s="285">
        <f t="shared" ref="G587:L589" si="188">IF($F587&lt;5,LINEST(S$5:S$6,$R$5:$R$6)*$F587+INTERCEPT(S$5:S$6,$R$5:$R$6),IF($F587&lt;10,LINEST(S$6:S$7,$R$6:$R$7)*$F587+INTERCEPT(S$6:S$7,$R$6:$R$7),IF($F587&lt;25,LINEST(S$7:S$8,$R$7:$R$8)*$F587+INTERCEPT(S$7:S$8,$R$7:$R$8),IF($F587&lt;50,LINEST(S$8:S$9,$R$8:$R$9)*$F587+INTERCEPT(S$8:S$9,$R$8:$R$9),IF($F587&lt;100,LINEST(S$9:S$10,$R$9:$R$10)*$F587+INTERCEPT(S$9:S$10,$R$9:$R$10),IF($F587&lt;200,LINEST(S$10:S$11,$R$10:$R$11)*$F587+INTERCEPT(S$10:S$11,$R$10:$R$11),IF($F587&lt;500,LINEST(S$11:S$12,$R$11:$R$12)*$F587+INTERCEPT(S$11:S$12,$R$11:$R$12),S$12)))))))</f>
        <v>5.4673487311157976</v>
      </c>
      <c r="H587" s="285">
        <f t="shared" si="188"/>
        <v>10.81428919939183</v>
      </c>
      <c r="I587" s="285">
        <f t="shared" si="188"/>
        <v>22.808179894241015</v>
      </c>
      <c r="J587" s="285">
        <f t="shared" si="188"/>
        <v>7.1938809365520626</v>
      </c>
      <c r="K587" s="285">
        <f t="shared" si="188"/>
        <v>5.3285735196350981</v>
      </c>
      <c r="L587" s="285">
        <f t="shared" si="188"/>
        <v>3.2632661027181324</v>
      </c>
      <c r="M587" s="285">
        <f>IF(E587=S$4,G587,IF(E587=T$4,H587,IF(E587=U$4,I587,IF(E587=V$4,J587,IF(E587=W$4,K587,L587)))))</f>
        <v>7.1938809365520626</v>
      </c>
      <c r="N587" s="104">
        <f t="shared" si="181"/>
        <v>2.5079735630275879E-2</v>
      </c>
      <c r="O587" s="104">
        <f t="shared" si="182"/>
        <v>0.22025584546643096</v>
      </c>
    </row>
    <row r="588" spans="1:15" x14ac:dyDescent="0.25">
      <c r="A588" s="104" t="s">
        <v>1468</v>
      </c>
      <c r="B588" s="104" t="s">
        <v>4327</v>
      </c>
      <c r="C588" s="104">
        <v>255</v>
      </c>
      <c r="D588" s="104">
        <v>1.50327165657144E-2</v>
      </c>
      <c r="E588" s="286">
        <v>4</v>
      </c>
      <c r="F588" s="285">
        <f>IF(D588="&lt;0.2%",1/0.002,IF(D588="&gt;50%",1/0.5,1/D588))</f>
        <v>66.521576165463813</v>
      </c>
      <c r="G588" s="285">
        <f t="shared" si="188"/>
        <v>8.2643452186474207</v>
      </c>
      <c r="H588" s="285">
        <f t="shared" si="188"/>
        <v>16.394776741956701</v>
      </c>
      <c r="I588" s="285">
        <f t="shared" si="188"/>
        <v>61.634709274458714</v>
      </c>
      <c r="J588" s="285">
        <f t="shared" si="188"/>
        <v>13.393035655942263</v>
      </c>
      <c r="K588" s="285">
        <f t="shared" si="188"/>
        <v>8.896517827971131</v>
      </c>
      <c r="L588" s="285">
        <f t="shared" si="188"/>
        <v>4.6321726093237103</v>
      </c>
      <c r="M588" s="285">
        <f>IF(E588=S$4,G588,IF(E588=T$4,H588,IF(E588=U$4,I588,IF(E588=V$4,J588,IF(E588=W$4,K588,L588)))))</f>
        <v>13.393035655942263</v>
      </c>
      <c r="N588" s="104">
        <f t="shared" si="181"/>
        <v>1.3550389312313671E-2</v>
      </c>
      <c r="O588" s="104">
        <f t="shared" si="182"/>
        <v>0.1250895508020804</v>
      </c>
    </row>
    <row r="589" spans="1:15" x14ac:dyDescent="0.25">
      <c r="A589" s="104" t="s">
        <v>1470</v>
      </c>
      <c r="B589" s="104" t="s">
        <v>4327</v>
      </c>
      <c r="C589" s="104">
        <v>1040</v>
      </c>
      <c r="D589" s="104" t="s">
        <v>4372</v>
      </c>
      <c r="E589" s="286">
        <v>4</v>
      </c>
      <c r="F589" s="285">
        <f>IF(D589="&lt;0.2%",1/0.002,IF(D589="&gt;50%",1/0.5,1/D589))</f>
        <v>500</v>
      </c>
      <c r="G589" s="285">
        <f t="shared" si="188"/>
        <v>9.8000000000000007</v>
      </c>
      <c r="H589" s="285">
        <f t="shared" si="188"/>
        <v>20.100000000000001</v>
      </c>
      <c r="I589" s="285">
        <f t="shared" si="188"/>
        <v>128.5</v>
      </c>
      <c r="J589" s="285">
        <f t="shared" si="188"/>
        <v>19.399999999999999</v>
      </c>
      <c r="K589" s="285">
        <f t="shared" si="188"/>
        <v>11.8</v>
      </c>
      <c r="L589" s="285">
        <f t="shared" si="188"/>
        <v>5.5</v>
      </c>
      <c r="M589" s="285">
        <f>IF(E589=S$4,G589,IF(E589=T$4,H589,IF(E589=U$4,I589,IF(E589=V$4,J589,IF(E589=W$4,K589,L589)))))</f>
        <v>19.399999999999999</v>
      </c>
      <c r="N589" s="104">
        <f t="shared" si="181"/>
        <v>9.374424601702791E-3</v>
      </c>
      <c r="O589" s="104">
        <f t="shared" si="182"/>
        <v>8.8128087598196903E-2</v>
      </c>
    </row>
    <row r="590" spans="1:15" x14ac:dyDescent="0.25">
      <c r="A590" s="104" t="s">
        <v>1472</v>
      </c>
      <c r="B590" s="104" t="s">
        <v>4333</v>
      </c>
      <c r="C590" s="104"/>
      <c r="D590" s="104"/>
      <c r="E590" s="105"/>
      <c r="F590" s="104"/>
      <c r="G590" s="104"/>
      <c r="H590" s="104"/>
      <c r="I590" s="104"/>
      <c r="J590" s="104"/>
      <c r="K590" s="104"/>
      <c r="L590" s="104"/>
      <c r="M590" s="104">
        <v>99</v>
      </c>
      <c r="N590" s="104">
        <f t="shared" si="181"/>
        <v>1.8439708919503195E-3</v>
      </c>
      <c r="O590" s="104">
        <f t="shared" si="182"/>
        <v>1.7915964724582345E-2</v>
      </c>
    </row>
    <row r="591" spans="1:15" x14ac:dyDescent="0.25">
      <c r="A591" s="104" t="s">
        <v>1474</v>
      </c>
      <c r="B591" s="104" t="s">
        <v>4327</v>
      </c>
      <c r="C591" s="104">
        <v>3070</v>
      </c>
      <c r="D591" s="104" t="s">
        <v>4372</v>
      </c>
      <c r="E591" s="286">
        <v>4</v>
      </c>
      <c r="F591" s="285">
        <f>IF(D591="&lt;0.2%",1/0.002,IF(D591="&gt;50%",1/0.5,1/D591))</f>
        <v>500</v>
      </c>
      <c r="G591" s="285">
        <f t="shared" ref="G591:L591" si="189">IF($F591&lt;5,LINEST(S$5:S$6,$R$5:$R$6)*$F591+INTERCEPT(S$5:S$6,$R$5:$R$6),IF($F591&lt;10,LINEST(S$6:S$7,$R$6:$R$7)*$F591+INTERCEPT(S$6:S$7,$R$6:$R$7),IF($F591&lt;25,LINEST(S$7:S$8,$R$7:$R$8)*$F591+INTERCEPT(S$7:S$8,$R$7:$R$8),IF($F591&lt;50,LINEST(S$8:S$9,$R$8:$R$9)*$F591+INTERCEPT(S$8:S$9,$R$8:$R$9),IF($F591&lt;100,LINEST(S$9:S$10,$R$9:$R$10)*$F591+INTERCEPT(S$9:S$10,$R$9:$R$10),IF($F591&lt;200,LINEST(S$10:S$11,$R$10:$R$11)*$F591+INTERCEPT(S$10:S$11,$R$10:$R$11),IF($F591&lt;500,LINEST(S$11:S$12,$R$11:$R$12)*$F591+INTERCEPT(S$11:S$12,$R$11:$R$12),S$12)))))))</f>
        <v>9.8000000000000007</v>
      </c>
      <c r="H591" s="285">
        <f t="shared" si="189"/>
        <v>20.100000000000001</v>
      </c>
      <c r="I591" s="285">
        <f t="shared" si="189"/>
        <v>128.5</v>
      </c>
      <c r="J591" s="285">
        <f t="shared" si="189"/>
        <v>19.399999999999999</v>
      </c>
      <c r="K591" s="285">
        <f t="shared" si="189"/>
        <v>11.8</v>
      </c>
      <c r="L591" s="285">
        <f t="shared" si="189"/>
        <v>5.5</v>
      </c>
      <c r="M591" s="285">
        <f>IF(E591=S$4,G591,IF(E591=T$4,H591,IF(E591=U$4,I591,IF(E591=V$4,J591,IF(E591=W$4,K591,L591)))))</f>
        <v>19.399999999999999</v>
      </c>
      <c r="N591" s="104">
        <f t="shared" si="181"/>
        <v>9.374424601702791E-3</v>
      </c>
      <c r="O591" s="104">
        <f t="shared" si="182"/>
        <v>8.8128087598196903E-2</v>
      </c>
    </row>
    <row r="592" spans="1:15" x14ac:dyDescent="0.25">
      <c r="A592" s="104" t="s">
        <v>1478</v>
      </c>
      <c r="B592" s="104" t="s">
        <v>4396</v>
      </c>
      <c r="C592" s="104"/>
      <c r="D592" s="104"/>
      <c r="E592" s="105"/>
      <c r="F592" s="104"/>
      <c r="G592" s="104"/>
      <c r="H592" s="104"/>
      <c r="I592" s="104"/>
      <c r="J592" s="104"/>
      <c r="K592" s="104"/>
      <c r="L592" s="104"/>
      <c r="M592" s="105">
        <v>96.580663070190198</v>
      </c>
      <c r="N592" s="104">
        <v>1.8901185163548995E-3</v>
      </c>
      <c r="O592" s="104">
        <v>1.836061283196555E-2</v>
      </c>
    </row>
    <row r="593" spans="1:15" x14ac:dyDescent="0.25">
      <c r="A593" s="104" t="s">
        <v>1480</v>
      </c>
      <c r="B593" s="104" t="s">
        <v>4333</v>
      </c>
      <c r="C593" s="104"/>
      <c r="D593" s="104"/>
      <c r="E593" s="105"/>
      <c r="F593" s="104"/>
      <c r="G593" s="104"/>
      <c r="H593" s="104"/>
      <c r="I593" s="104"/>
      <c r="J593" s="104"/>
      <c r="K593" s="104"/>
      <c r="L593" s="104"/>
      <c r="M593" s="104">
        <v>11</v>
      </c>
      <c r="N593" s="104">
        <f t="shared" ref="N593:N599" si="190">1-BETAINV(0.833,M593-1+1,1,0,1)</f>
        <v>1.6473855015570193E-2</v>
      </c>
      <c r="O593" s="104">
        <f t="shared" ref="O593:O599" si="191">1-BETAINV(0.167,M593-1+1,1,0,1)</f>
        <v>0.1501586448093829</v>
      </c>
    </row>
    <row r="594" spans="1:15" x14ac:dyDescent="0.25">
      <c r="A594" s="104" t="s">
        <v>1482</v>
      </c>
      <c r="B594" s="104" t="s">
        <v>4333</v>
      </c>
      <c r="C594" s="104"/>
      <c r="D594" s="104"/>
      <c r="E594" s="105"/>
      <c r="F594" s="104"/>
      <c r="G594" s="104"/>
      <c r="H594" s="104"/>
      <c r="I594" s="104"/>
      <c r="J594" s="104"/>
      <c r="K594" s="104"/>
      <c r="L594" s="104"/>
      <c r="M594" s="104">
        <v>47</v>
      </c>
      <c r="N594" s="104">
        <f t="shared" si="190"/>
        <v>3.8801471001502774E-3</v>
      </c>
      <c r="O594" s="104">
        <f t="shared" si="191"/>
        <v>3.7364103101100277E-2</v>
      </c>
    </row>
    <row r="595" spans="1:15" x14ac:dyDescent="0.25">
      <c r="A595" s="104" t="s">
        <v>1484</v>
      </c>
      <c r="B595" s="104" t="s">
        <v>4327</v>
      </c>
      <c r="C595" s="104">
        <v>543</v>
      </c>
      <c r="D595" s="104">
        <v>1.4692089456756877E-2</v>
      </c>
      <c r="E595" s="286">
        <v>4</v>
      </c>
      <c r="F595" s="285">
        <f>IF(D595="&lt;0.2%",1/0.002,IF(D595="&gt;50%",1/0.5,1/D595))</f>
        <v>68.063838226910676</v>
      </c>
      <c r="G595" s="285">
        <f t="shared" ref="G595:L595" si="192">IF($F595&lt;5,LINEST(S$5:S$6,$R$5:$R$6)*$F595+INTERCEPT(S$5:S$6,$R$5:$R$6),IF($F595&lt;10,LINEST(S$6:S$7,$R$6:$R$7)*$F595+INTERCEPT(S$6:S$7,$R$6:$R$7),IF($F595&lt;25,LINEST(S$7:S$8,$R$7:$R$8)*$F595+INTERCEPT(S$7:S$8,$R$7:$R$8),IF($F595&lt;50,LINEST(S$8:S$9,$R$8:$R$9)*$F595+INTERCEPT(S$8:S$9,$R$8:$R$9),IF($F595&lt;100,LINEST(S$9:S$10,$R$9:$R$10)*$F595+INTERCEPT(S$9:S$10,$R$9:$R$10),IF($F595&lt;200,LINEST(S$10:S$11,$R$10:$R$11)*$F595+INTERCEPT(S$10:S$11,$R$10:$R$11),IF($F595&lt;500,LINEST(S$11:S$12,$R$11:$R$12)*$F595+INTERCEPT(S$11:S$12,$R$11:$R$12),S$12)))))))</f>
        <v>8.2890214116305714</v>
      </c>
      <c r="H595" s="285">
        <f t="shared" si="192"/>
        <v>16.450298176168786</v>
      </c>
      <c r="I595" s="285">
        <f t="shared" si="192"/>
        <v>62.328727202109803</v>
      </c>
      <c r="J595" s="285">
        <f t="shared" si="192"/>
        <v>13.467064234891712</v>
      </c>
      <c r="K595" s="285">
        <f t="shared" si="192"/>
        <v>8.9335321174458571</v>
      </c>
      <c r="L595" s="285">
        <f t="shared" si="192"/>
        <v>4.6445107058152857</v>
      </c>
      <c r="M595" s="285">
        <f>IF(E595=S$4,G595,IF(E595=T$4,H595,IF(E595=U$4,I595,IF(E595=V$4,J595,IF(E595=W$4,K595,L595)))))</f>
        <v>13.467064234891712</v>
      </c>
      <c r="N595" s="104">
        <f t="shared" si="190"/>
        <v>1.3476406876831382E-2</v>
      </c>
      <c r="O595" s="104">
        <f t="shared" si="191"/>
        <v>0.12444661777452737</v>
      </c>
    </row>
    <row r="596" spans="1:15" x14ac:dyDescent="0.25">
      <c r="A596" s="104" t="s">
        <v>1486</v>
      </c>
      <c r="B596" s="104" t="s">
        <v>4333</v>
      </c>
      <c r="C596" s="104"/>
      <c r="D596" s="104"/>
      <c r="E596" s="105"/>
      <c r="F596" s="104"/>
      <c r="G596" s="104"/>
      <c r="H596" s="104"/>
      <c r="I596" s="104"/>
      <c r="J596" s="104"/>
      <c r="K596" s="104"/>
      <c r="L596" s="104"/>
      <c r="M596" s="104">
        <v>74</v>
      </c>
      <c r="N596" s="104">
        <f t="shared" si="190"/>
        <v>2.4661653136561767E-3</v>
      </c>
      <c r="O596" s="104">
        <f t="shared" si="191"/>
        <v>2.3895829079848219E-2</v>
      </c>
    </row>
    <row r="597" spans="1:15" x14ac:dyDescent="0.25">
      <c r="A597" s="104" t="s">
        <v>1488</v>
      </c>
      <c r="B597" s="104" t="s">
        <v>4327</v>
      </c>
      <c r="C597" s="104">
        <v>1300</v>
      </c>
      <c r="D597" s="104" t="s">
        <v>4372</v>
      </c>
      <c r="E597" s="286">
        <v>4</v>
      </c>
      <c r="F597" s="285">
        <f>IF(D597="&lt;0.2%",1/0.002,IF(D597="&gt;50%",1/0.5,1/D597))</f>
        <v>500</v>
      </c>
      <c r="G597" s="285">
        <f t="shared" ref="G597:L597" si="193">IF($F597&lt;5,LINEST(S$5:S$6,$R$5:$R$6)*$F597+INTERCEPT(S$5:S$6,$R$5:$R$6),IF($F597&lt;10,LINEST(S$6:S$7,$R$6:$R$7)*$F597+INTERCEPT(S$6:S$7,$R$6:$R$7),IF($F597&lt;25,LINEST(S$7:S$8,$R$7:$R$8)*$F597+INTERCEPT(S$7:S$8,$R$7:$R$8),IF($F597&lt;50,LINEST(S$8:S$9,$R$8:$R$9)*$F597+INTERCEPT(S$8:S$9,$R$8:$R$9),IF($F597&lt;100,LINEST(S$9:S$10,$R$9:$R$10)*$F597+INTERCEPT(S$9:S$10,$R$9:$R$10),IF($F597&lt;200,LINEST(S$10:S$11,$R$10:$R$11)*$F597+INTERCEPT(S$10:S$11,$R$10:$R$11),IF($F597&lt;500,LINEST(S$11:S$12,$R$11:$R$12)*$F597+INTERCEPT(S$11:S$12,$R$11:$R$12),S$12)))))))</f>
        <v>9.8000000000000007</v>
      </c>
      <c r="H597" s="285">
        <f t="shared" si="193"/>
        <v>20.100000000000001</v>
      </c>
      <c r="I597" s="285">
        <f t="shared" si="193"/>
        <v>128.5</v>
      </c>
      <c r="J597" s="285">
        <f t="shared" si="193"/>
        <v>19.399999999999999</v>
      </c>
      <c r="K597" s="285">
        <f t="shared" si="193"/>
        <v>11.8</v>
      </c>
      <c r="L597" s="285">
        <f t="shared" si="193"/>
        <v>5.5</v>
      </c>
      <c r="M597" s="285">
        <f>IF(E597=S$4,G597,IF(E597=T$4,H597,IF(E597=U$4,I597,IF(E597=V$4,J597,IF(E597=W$4,K597,L597)))))</f>
        <v>19.399999999999999</v>
      </c>
      <c r="N597" s="104">
        <f t="shared" si="190"/>
        <v>9.374424601702791E-3</v>
      </c>
      <c r="O597" s="104">
        <f t="shared" si="191"/>
        <v>8.8128087598196903E-2</v>
      </c>
    </row>
    <row r="598" spans="1:15" x14ac:dyDescent="0.25">
      <c r="A598" s="104" t="s">
        <v>1490</v>
      </c>
      <c r="B598" s="104" t="s">
        <v>4333</v>
      </c>
      <c r="C598" s="104"/>
      <c r="D598" s="104"/>
      <c r="E598" s="105"/>
      <c r="F598" s="104"/>
      <c r="G598" s="104"/>
      <c r="H598" s="104"/>
      <c r="I598" s="104"/>
      <c r="J598" s="104"/>
      <c r="K598" s="104"/>
      <c r="L598" s="104"/>
      <c r="M598" s="104">
        <v>12</v>
      </c>
      <c r="N598" s="104">
        <f t="shared" si="190"/>
        <v>1.5111461472122611E-2</v>
      </c>
      <c r="O598" s="104">
        <f t="shared" si="191"/>
        <v>0.13855734458519664</v>
      </c>
    </row>
    <row r="599" spans="1:15" x14ac:dyDescent="0.25">
      <c r="A599" s="104" t="s">
        <v>1492</v>
      </c>
      <c r="B599" s="104" t="s">
        <v>4333</v>
      </c>
      <c r="C599" s="104"/>
      <c r="D599" s="104"/>
      <c r="E599" s="286"/>
      <c r="F599" s="285"/>
      <c r="G599" s="285"/>
      <c r="H599" s="285"/>
      <c r="I599" s="285"/>
      <c r="J599" s="285"/>
      <c r="K599" s="285"/>
      <c r="L599" s="285"/>
      <c r="M599" s="104">
        <v>12</v>
      </c>
      <c r="N599" s="104">
        <f t="shared" si="190"/>
        <v>1.5111461472122611E-2</v>
      </c>
      <c r="O599" s="104">
        <f t="shared" si="191"/>
        <v>0.13855734458519664</v>
      </c>
    </row>
    <row r="600" spans="1:15" x14ac:dyDescent="0.25">
      <c r="A600" s="289" t="s">
        <v>1494</v>
      </c>
      <c r="B600" s="104" t="s">
        <v>4396</v>
      </c>
      <c r="C600" s="104">
        <v>8500</v>
      </c>
      <c r="D600" s="104">
        <v>0.13769998753955123</v>
      </c>
      <c r="E600" s="105"/>
      <c r="F600" s="104"/>
      <c r="G600" s="104"/>
      <c r="H600" s="104"/>
      <c r="I600" s="104"/>
      <c r="J600" s="104"/>
      <c r="K600" s="104"/>
      <c r="L600" s="104"/>
      <c r="M600" s="105">
        <v>45.461585490168233</v>
      </c>
      <c r="N600" s="104">
        <v>4.0111871160083412E-3</v>
      </c>
      <c r="O600" s="104">
        <v>3.860377953867089E-2</v>
      </c>
    </row>
    <row r="601" spans="1:15" x14ac:dyDescent="0.25">
      <c r="A601" s="104" t="s">
        <v>1496</v>
      </c>
      <c r="B601" s="104" t="s">
        <v>4333</v>
      </c>
      <c r="C601" s="104"/>
      <c r="D601" s="104"/>
      <c r="E601" s="105"/>
      <c r="F601" s="104"/>
      <c r="G601" s="104"/>
      <c r="H601" s="104"/>
      <c r="I601" s="104"/>
      <c r="J601" s="104"/>
      <c r="K601" s="104"/>
      <c r="L601" s="104"/>
      <c r="M601" s="104">
        <v>32</v>
      </c>
      <c r="N601" s="104">
        <f>1-BETAINV(0.833,M601-1+1,1,0,1)</f>
        <v>5.6937797932326006E-3</v>
      </c>
      <c r="O601" s="104">
        <f>1-BETAINV(0.167,M601-1+1,1,0,1)</f>
        <v>5.4394717390716552E-2</v>
      </c>
    </row>
    <row r="602" spans="1:15" x14ac:dyDescent="0.25">
      <c r="A602" s="104" t="s">
        <v>1498</v>
      </c>
      <c r="B602" s="104" t="s">
        <v>4327</v>
      </c>
      <c r="C602" s="104">
        <v>518</v>
      </c>
      <c r="D602" s="104" t="s">
        <v>4372</v>
      </c>
      <c r="E602" s="286">
        <v>4</v>
      </c>
      <c r="F602" s="285">
        <f>IF(D602="&lt;0.2%",1/0.002,IF(D602="&gt;50%",1/0.5,1/D602))</f>
        <v>500</v>
      </c>
      <c r="G602" s="285">
        <f t="shared" ref="G602:L604" si="194">IF($F602&lt;5,LINEST(S$5:S$6,$R$5:$R$6)*$F602+INTERCEPT(S$5:S$6,$R$5:$R$6),IF($F602&lt;10,LINEST(S$6:S$7,$R$6:$R$7)*$F602+INTERCEPT(S$6:S$7,$R$6:$R$7),IF($F602&lt;25,LINEST(S$7:S$8,$R$7:$R$8)*$F602+INTERCEPT(S$7:S$8,$R$7:$R$8),IF($F602&lt;50,LINEST(S$8:S$9,$R$8:$R$9)*$F602+INTERCEPT(S$8:S$9,$R$8:$R$9),IF($F602&lt;100,LINEST(S$9:S$10,$R$9:$R$10)*$F602+INTERCEPT(S$9:S$10,$R$9:$R$10),IF($F602&lt;200,LINEST(S$10:S$11,$R$10:$R$11)*$F602+INTERCEPT(S$10:S$11,$R$10:$R$11),IF($F602&lt;500,LINEST(S$11:S$12,$R$11:$R$12)*$F602+INTERCEPT(S$11:S$12,$R$11:$R$12),S$12)))))))</f>
        <v>9.8000000000000007</v>
      </c>
      <c r="H602" s="285">
        <f t="shared" si="194"/>
        <v>20.100000000000001</v>
      </c>
      <c r="I602" s="285">
        <f t="shared" si="194"/>
        <v>128.5</v>
      </c>
      <c r="J602" s="285">
        <f t="shared" si="194"/>
        <v>19.399999999999999</v>
      </c>
      <c r="K602" s="285">
        <f t="shared" si="194"/>
        <v>11.8</v>
      </c>
      <c r="L602" s="285">
        <f t="shared" si="194"/>
        <v>5.5</v>
      </c>
      <c r="M602" s="285">
        <f>IF(E602=S$4,G602,IF(E602=T$4,H602,IF(E602=U$4,I602,IF(E602=V$4,J602,IF(E602=W$4,K602,L602)))))</f>
        <v>19.399999999999999</v>
      </c>
      <c r="N602" s="104">
        <f>1-BETAINV(0.833,M602-1+1,1,0,1)</f>
        <v>9.374424601702791E-3</v>
      </c>
      <c r="O602" s="104">
        <f>1-BETAINV(0.167,M602-1+1,1,0,1)</f>
        <v>8.8128087598196903E-2</v>
      </c>
    </row>
    <row r="603" spans="1:15" x14ac:dyDescent="0.25">
      <c r="A603" s="104" t="s">
        <v>1500</v>
      </c>
      <c r="B603" s="104" t="s">
        <v>4327</v>
      </c>
      <c r="C603" s="104">
        <v>449</v>
      </c>
      <c r="D603" s="104" t="s">
        <v>4372</v>
      </c>
      <c r="E603" s="286">
        <v>4</v>
      </c>
      <c r="F603" s="285">
        <f>IF(D603="&lt;0.2%",1/0.002,IF(D603="&gt;50%",1/0.5,1/D603))</f>
        <v>500</v>
      </c>
      <c r="G603" s="285">
        <f t="shared" si="194"/>
        <v>9.8000000000000007</v>
      </c>
      <c r="H603" s="285">
        <f t="shared" si="194"/>
        <v>20.100000000000001</v>
      </c>
      <c r="I603" s="285">
        <f t="shared" si="194"/>
        <v>128.5</v>
      </c>
      <c r="J603" s="285">
        <f t="shared" si="194"/>
        <v>19.399999999999999</v>
      </c>
      <c r="K603" s="285">
        <f t="shared" si="194"/>
        <v>11.8</v>
      </c>
      <c r="L603" s="285">
        <f t="shared" si="194"/>
        <v>5.5</v>
      </c>
      <c r="M603" s="285">
        <f>IF(E603=S$4,G603,IF(E603=T$4,H603,IF(E603=U$4,I603,IF(E603=V$4,J603,IF(E603=W$4,K603,L603)))))</f>
        <v>19.399999999999999</v>
      </c>
      <c r="N603" s="104">
        <f>1-BETAINV(0.833,M603-1+1,1,0,1)</f>
        <v>9.374424601702791E-3</v>
      </c>
      <c r="O603" s="104">
        <f>1-BETAINV(0.167,M603-1+1,1,0,1)</f>
        <v>8.8128087598196903E-2</v>
      </c>
    </row>
    <row r="604" spans="1:15" x14ac:dyDescent="0.25">
      <c r="A604" s="104" t="s">
        <v>1502</v>
      </c>
      <c r="B604" s="104" t="s">
        <v>4327</v>
      </c>
      <c r="C604" s="104">
        <v>152</v>
      </c>
      <c r="D604" s="104">
        <v>0.12383550092459572</v>
      </c>
      <c r="E604" s="286">
        <v>4</v>
      </c>
      <c r="F604" s="285">
        <f>IF(D604="&lt;0.2%",1/0.002,IF(D604="&gt;50%",1/0.5,1/D604))</f>
        <v>8.0752287715047633</v>
      </c>
      <c r="G604" s="285">
        <f t="shared" si="194"/>
        <v>4.5225686314514277</v>
      </c>
      <c r="H604" s="285">
        <f t="shared" si="194"/>
        <v>9.0221281120426653</v>
      </c>
      <c r="I604" s="285">
        <f t="shared" si="194"/>
        <v>16.281870609837718</v>
      </c>
      <c r="J604" s="285">
        <f t="shared" si="194"/>
        <v>5.6146052348921893</v>
      </c>
      <c r="K604" s="285">
        <f t="shared" si="194"/>
        <v>4.3225686314514284</v>
      </c>
      <c r="L604" s="285">
        <f t="shared" si="194"/>
        <v>2.8305320280106665</v>
      </c>
      <c r="M604" s="285">
        <f>IF(E604=S$4,G604,IF(E604=T$4,H604,IF(E604=U$4,I604,IF(E604=V$4,J604,IF(E604=W$4,K604,L604)))))</f>
        <v>5.6146052348921893</v>
      </c>
      <c r="N604" s="104">
        <f>1-BETAINV(0.833,M604-1+1,1,0,1)</f>
        <v>3.2020129125543972E-2</v>
      </c>
      <c r="O604" s="104">
        <f>1-BETAINV(0.167,M604-1+1,1,0,1)</f>
        <v>0.2729564415247443</v>
      </c>
    </row>
    <row r="605" spans="1:15" x14ac:dyDescent="0.25">
      <c r="A605" s="289" t="s">
        <v>1504</v>
      </c>
      <c r="B605" s="104" t="s">
        <v>4396</v>
      </c>
      <c r="C605" s="104">
        <v>14100</v>
      </c>
      <c r="D605" s="104">
        <v>5.4986026525958999E-2</v>
      </c>
      <c r="E605" s="105"/>
      <c r="F605" s="104"/>
      <c r="G605" s="104"/>
      <c r="H605" s="104"/>
      <c r="I605" s="104"/>
      <c r="J605" s="104"/>
      <c r="K605" s="104"/>
      <c r="L605" s="104"/>
      <c r="M605" s="105">
        <v>37.498664070642633</v>
      </c>
      <c r="N605" s="104">
        <v>4.8608979827375887E-3</v>
      </c>
      <c r="O605" s="104">
        <v>4.660756668049526E-2</v>
      </c>
    </row>
    <row r="606" spans="1:15" x14ac:dyDescent="0.25">
      <c r="A606" s="104" t="s">
        <v>1506</v>
      </c>
      <c r="B606" s="104" t="s">
        <v>4333</v>
      </c>
      <c r="C606" s="104"/>
      <c r="D606" s="104"/>
      <c r="E606" s="105"/>
      <c r="F606" s="104"/>
      <c r="G606" s="104"/>
      <c r="H606" s="104"/>
      <c r="I606" s="104"/>
      <c r="J606" s="104"/>
      <c r="K606" s="104"/>
      <c r="L606" s="104"/>
      <c r="M606" s="104">
        <v>75</v>
      </c>
      <c r="N606" s="104">
        <f t="shared" ref="N606:N636" si="195">1-BETAINV(0.833,M606-1+1,1,0,1)</f>
        <v>2.4333231486970419E-3</v>
      </c>
      <c r="O606" s="104">
        <f t="shared" ref="O606:O636" si="196">1-BETAINV(0.167,M606-1+1,1,0,1)</f>
        <v>2.3581004692892704E-2</v>
      </c>
    </row>
    <row r="607" spans="1:15" x14ac:dyDescent="0.25">
      <c r="A607" s="104" t="s">
        <v>1508</v>
      </c>
      <c r="B607" s="104" t="s">
        <v>4327</v>
      </c>
      <c r="C607" s="104">
        <v>6650</v>
      </c>
      <c r="D607" s="104" t="s">
        <v>4372</v>
      </c>
      <c r="E607" s="286">
        <v>4</v>
      </c>
      <c r="F607" s="285">
        <f>IF(D607="&lt;0.2%",1/0.002,IF(D607="&gt;50%",1/0.5,1/D607))</f>
        <v>500</v>
      </c>
      <c r="G607" s="285">
        <f t="shared" ref="G607:L608" si="197">IF($F607&lt;5,LINEST(S$5:S$6,$R$5:$R$6)*$F607+INTERCEPT(S$5:S$6,$R$5:$R$6),IF($F607&lt;10,LINEST(S$6:S$7,$R$6:$R$7)*$F607+INTERCEPT(S$6:S$7,$R$6:$R$7),IF($F607&lt;25,LINEST(S$7:S$8,$R$7:$R$8)*$F607+INTERCEPT(S$7:S$8,$R$7:$R$8),IF($F607&lt;50,LINEST(S$8:S$9,$R$8:$R$9)*$F607+INTERCEPT(S$8:S$9,$R$8:$R$9),IF($F607&lt;100,LINEST(S$9:S$10,$R$9:$R$10)*$F607+INTERCEPT(S$9:S$10,$R$9:$R$10),IF($F607&lt;200,LINEST(S$10:S$11,$R$10:$R$11)*$F607+INTERCEPT(S$10:S$11,$R$10:$R$11),IF($F607&lt;500,LINEST(S$11:S$12,$R$11:$R$12)*$F607+INTERCEPT(S$11:S$12,$R$11:$R$12),S$12)))))))</f>
        <v>9.8000000000000007</v>
      </c>
      <c r="H607" s="285">
        <f t="shared" si="197"/>
        <v>20.100000000000001</v>
      </c>
      <c r="I607" s="285">
        <f t="shared" si="197"/>
        <v>128.5</v>
      </c>
      <c r="J607" s="285">
        <f t="shared" si="197"/>
        <v>19.399999999999999</v>
      </c>
      <c r="K607" s="285">
        <f t="shared" si="197"/>
        <v>11.8</v>
      </c>
      <c r="L607" s="285">
        <f t="shared" si="197"/>
        <v>5.5</v>
      </c>
      <c r="M607" s="285">
        <f>IF(E607=S$4,G607,IF(E607=T$4,H607,IF(E607=U$4,I607,IF(E607=V$4,J607,IF(E607=W$4,K607,L607)))))</f>
        <v>19.399999999999999</v>
      </c>
      <c r="N607" s="104">
        <f t="shared" si="195"/>
        <v>9.374424601702791E-3</v>
      </c>
      <c r="O607" s="104">
        <f t="shared" si="196"/>
        <v>8.8128087598196903E-2</v>
      </c>
    </row>
    <row r="608" spans="1:15" x14ac:dyDescent="0.25">
      <c r="A608" s="104" t="s">
        <v>1510</v>
      </c>
      <c r="B608" s="104" t="s">
        <v>4327</v>
      </c>
      <c r="C608" s="104">
        <v>110</v>
      </c>
      <c r="D608" s="104" t="s">
        <v>4373</v>
      </c>
      <c r="E608" s="286">
        <v>4</v>
      </c>
      <c r="F608" s="285">
        <f>IF(D608="&lt;0.2%",1/0.002,IF(D608="&gt;50%",1/0.5,1/D608))</f>
        <v>2</v>
      </c>
      <c r="G608" s="285">
        <f t="shared" si="197"/>
        <v>2.1</v>
      </c>
      <c r="H608" s="285">
        <f t="shared" si="197"/>
        <v>4.4000000000000004</v>
      </c>
      <c r="I608" s="285">
        <f t="shared" si="197"/>
        <v>5.4000000000000021</v>
      </c>
      <c r="J608" s="285">
        <f t="shared" si="197"/>
        <v>2.5</v>
      </c>
      <c r="K608" s="285">
        <f t="shared" si="197"/>
        <v>2.0000000000000009</v>
      </c>
      <c r="L608" s="285">
        <f t="shared" si="197"/>
        <v>1.9000000000000001</v>
      </c>
      <c r="M608" s="285">
        <f>IF(E608=S$4,G608,IF(E608=T$4,H608,IF(E608=U$4,I608,IF(E608=V$4,J608,IF(E608=W$4,K608,L608)))))</f>
        <v>2.5</v>
      </c>
      <c r="N608" s="104">
        <f t="shared" si="195"/>
        <v>7.0481579828126639E-2</v>
      </c>
      <c r="O608" s="104">
        <f t="shared" si="196"/>
        <v>0.51125020475863736</v>
      </c>
    </row>
    <row r="609" spans="1:15" x14ac:dyDescent="0.25">
      <c r="A609" s="104" t="s">
        <v>1511</v>
      </c>
      <c r="B609" s="104" t="s">
        <v>4333</v>
      </c>
      <c r="C609" s="104"/>
      <c r="D609" s="104"/>
      <c r="E609" s="105"/>
      <c r="F609" s="104"/>
      <c r="G609" s="104"/>
      <c r="H609" s="104"/>
      <c r="I609" s="104"/>
      <c r="J609" s="104"/>
      <c r="K609" s="104"/>
      <c r="L609" s="104"/>
      <c r="M609" s="104">
        <v>34</v>
      </c>
      <c r="N609" s="104">
        <f t="shared" si="195"/>
        <v>5.3597507941403055E-3</v>
      </c>
      <c r="O609" s="104">
        <f t="shared" si="196"/>
        <v>5.1278550173221804E-2</v>
      </c>
    </row>
    <row r="610" spans="1:15" x14ac:dyDescent="0.25">
      <c r="A610" s="104" t="s">
        <v>1513</v>
      </c>
      <c r="B610" s="104" t="s">
        <v>4327</v>
      </c>
      <c r="C610" s="104">
        <v>187</v>
      </c>
      <c r="D610" s="104">
        <v>0.44125227262605216</v>
      </c>
      <c r="E610" s="286">
        <v>4</v>
      </c>
      <c r="F610" s="285">
        <f>IF(D610="&lt;0.2%",1/0.002,IF(D610="&gt;50%",1/0.5,1/D610))</f>
        <v>2.2662772795449588</v>
      </c>
      <c r="G610" s="285">
        <f t="shared" ref="G610:L610" si="198">IF($F610&lt;5,LINEST(S$5:S$6,$R$5:$R$6)*$F610+INTERCEPT(S$5:S$6,$R$5:$R$6),IF($F610&lt;10,LINEST(S$6:S$7,$R$6:$R$7)*$F610+INTERCEPT(S$6:S$7,$R$6:$R$7),IF($F610&lt;25,LINEST(S$7:S$8,$R$7:$R$8)*$F610+INTERCEPT(S$7:S$8,$R$7:$R$8),IF($F610&lt;50,LINEST(S$8:S$9,$R$8:$R$9)*$F610+INTERCEPT(S$8:S$9,$R$8:$R$9),IF($F610&lt;100,LINEST(S$9:S$10,$R$9:$R$10)*$F610+INTERCEPT(S$9:S$10,$R$9:$R$10),IF($F610&lt;200,LINEST(S$10:S$11,$R$10:$R$11)*$F610+INTERCEPT(S$10:S$11,$R$10:$R$11),IF($F610&lt;500,LINEST(S$11:S$12,$R$11:$R$12)*$F610+INTERCEPT(S$11:S$12,$R$11:$R$12),S$12)))))))</f>
        <v>2.2331386397724797</v>
      </c>
      <c r="H610" s="285">
        <f t="shared" si="198"/>
        <v>4.6574013702267933</v>
      </c>
      <c r="I610" s="285">
        <f t="shared" si="198"/>
        <v>5.9236786497717553</v>
      </c>
      <c r="J610" s="285">
        <f t="shared" si="198"/>
        <v>2.65089045840881</v>
      </c>
      <c r="K610" s="285">
        <f t="shared" si="198"/>
        <v>2.1242627304543147</v>
      </c>
      <c r="L610" s="285">
        <f t="shared" si="198"/>
        <v>1.9443795465908265</v>
      </c>
      <c r="M610" s="285">
        <f>IF(E610=S$4,G610,IF(E610=T$4,H610,IF(E610=U$4,I610,IF(E610=V$4,J610,IF(E610=W$4,K610,L610)))))</f>
        <v>2.65089045840881</v>
      </c>
      <c r="N610" s="104">
        <f t="shared" si="195"/>
        <v>6.6606490966509835E-2</v>
      </c>
      <c r="O610" s="104">
        <f t="shared" si="196"/>
        <v>0.49092240017311384</v>
      </c>
    </row>
    <row r="611" spans="1:15" x14ac:dyDescent="0.25">
      <c r="A611" s="104" t="s">
        <v>1515</v>
      </c>
      <c r="B611" s="104" t="s">
        <v>4333</v>
      </c>
      <c r="C611" s="104"/>
      <c r="D611" s="104"/>
      <c r="E611" s="105"/>
      <c r="F611" s="104"/>
      <c r="G611" s="104"/>
      <c r="H611" s="104"/>
      <c r="I611" s="104"/>
      <c r="J611" s="104"/>
      <c r="K611" s="104"/>
      <c r="L611" s="104"/>
      <c r="M611" s="104">
        <v>36</v>
      </c>
      <c r="N611" s="104">
        <f t="shared" si="195"/>
        <v>5.0627419248587824E-3</v>
      </c>
      <c r="O611" s="104">
        <f t="shared" si="196"/>
        <v>4.8500003851243756E-2</v>
      </c>
    </row>
    <row r="612" spans="1:15" x14ac:dyDescent="0.25">
      <c r="A612" s="104" t="s">
        <v>1517</v>
      </c>
      <c r="B612" s="104" t="s">
        <v>4333</v>
      </c>
      <c r="C612" s="104"/>
      <c r="D612" s="104"/>
      <c r="E612" s="105"/>
      <c r="F612" s="104"/>
      <c r="G612" s="104"/>
      <c r="H612" s="104"/>
      <c r="I612" s="104"/>
      <c r="J612" s="104"/>
      <c r="K612" s="104"/>
      <c r="L612" s="104"/>
      <c r="M612" s="104">
        <v>38</v>
      </c>
      <c r="N612" s="104">
        <f t="shared" si="195"/>
        <v>4.7969219705146227E-3</v>
      </c>
      <c r="O612" s="104">
        <f t="shared" si="196"/>
        <v>4.6007038994721694E-2</v>
      </c>
    </row>
    <row r="613" spans="1:15" x14ac:dyDescent="0.25">
      <c r="A613" s="104" t="s">
        <v>1519</v>
      </c>
      <c r="B613" s="104" t="s">
        <v>4327</v>
      </c>
      <c r="C613" s="104">
        <v>740</v>
      </c>
      <c r="D613" s="104">
        <v>0.31913450138675514</v>
      </c>
      <c r="E613" s="286">
        <v>4</v>
      </c>
      <c r="F613" s="285">
        <f>IF(D613="&lt;0.2%",1/0.002,IF(D613="&gt;50%",1/0.5,1/D613))</f>
        <v>3.1334750572396195</v>
      </c>
      <c r="G613" s="285">
        <f t="shared" ref="G613:L613" si="199">IF($F613&lt;5,LINEST(S$5:S$6,$R$5:$R$6)*$F613+INTERCEPT(S$5:S$6,$R$5:$R$6),IF($F613&lt;10,LINEST(S$6:S$7,$R$6:$R$7)*$F613+INTERCEPT(S$6:S$7,$R$6:$R$7),IF($F613&lt;25,LINEST(S$7:S$8,$R$7:$R$8)*$F613+INTERCEPT(S$7:S$8,$R$7:$R$8),IF($F613&lt;50,LINEST(S$8:S$9,$R$8:$R$9)*$F613+INTERCEPT(S$8:S$9,$R$8:$R$9),IF($F613&lt;100,LINEST(S$9:S$10,$R$9:$R$10)*$F613+INTERCEPT(S$9:S$10,$R$9:$R$10),IF($F613&lt;200,LINEST(S$10:S$11,$R$10:$R$11)*$F613+INTERCEPT(S$10:S$11,$R$10:$R$11),IF($F613&lt;500,LINEST(S$11:S$12,$R$11:$R$12)*$F613+INTERCEPT(S$11:S$12,$R$11:$R$12),S$12)))))))</f>
        <v>2.6667375286198096</v>
      </c>
      <c r="H613" s="285">
        <f t="shared" si="199"/>
        <v>5.4956925553316314</v>
      </c>
      <c r="I613" s="285">
        <f t="shared" si="199"/>
        <v>7.6291676125712558</v>
      </c>
      <c r="J613" s="285">
        <f t="shared" si="199"/>
        <v>3.1423025324357843</v>
      </c>
      <c r="K613" s="285">
        <f t="shared" si="199"/>
        <v>2.5289550267118228</v>
      </c>
      <c r="L613" s="285">
        <f t="shared" si="199"/>
        <v>2.0889125095399366</v>
      </c>
      <c r="M613" s="285">
        <f>IF(E613=S$4,G613,IF(E613=T$4,H613,IF(E613=U$4,I613,IF(E613=V$4,J613,IF(E613=W$4,K613,L613)))))</f>
        <v>3.1423025324357843</v>
      </c>
      <c r="N613" s="104">
        <f t="shared" si="195"/>
        <v>5.6490611958434078E-2</v>
      </c>
      <c r="O613" s="104">
        <f t="shared" si="196"/>
        <v>0.43423137145182822</v>
      </c>
    </row>
    <row r="614" spans="1:15" x14ac:dyDescent="0.25">
      <c r="A614" s="104" t="s">
        <v>1521</v>
      </c>
      <c r="B614" s="104" t="s">
        <v>4333</v>
      </c>
      <c r="C614" s="104"/>
      <c r="D614" s="104"/>
      <c r="E614" s="105"/>
      <c r="F614" s="104"/>
      <c r="G614" s="104"/>
      <c r="H614" s="104"/>
      <c r="I614" s="104"/>
      <c r="J614" s="104"/>
      <c r="K614" s="104"/>
      <c r="L614" s="104"/>
      <c r="M614" s="104">
        <v>22</v>
      </c>
      <c r="N614" s="104">
        <f t="shared" si="195"/>
        <v>8.2711333310753199E-3</v>
      </c>
      <c r="O614" s="104">
        <f t="shared" si="196"/>
        <v>7.813159551342852E-2</v>
      </c>
    </row>
    <row r="615" spans="1:15" x14ac:dyDescent="0.25">
      <c r="A615" s="104" t="s">
        <v>1523</v>
      </c>
      <c r="B615" s="104" t="s">
        <v>4333</v>
      </c>
      <c r="C615" s="104"/>
      <c r="D615" s="104"/>
      <c r="E615" s="105"/>
      <c r="F615" s="104"/>
      <c r="G615" s="104"/>
      <c r="H615" s="104"/>
      <c r="I615" s="104"/>
      <c r="J615" s="104"/>
      <c r="K615" s="104"/>
      <c r="L615" s="104"/>
      <c r="M615" s="104">
        <v>11</v>
      </c>
      <c r="N615" s="104">
        <f t="shared" si="195"/>
        <v>1.6473855015570193E-2</v>
      </c>
      <c r="O615" s="104">
        <f t="shared" si="196"/>
        <v>0.1501586448093829</v>
      </c>
    </row>
    <row r="616" spans="1:15" x14ac:dyDescent="0.25">
      <c r="A616" s="104" t="s">
        <v>1525</v>
      </c>
      <c r="B616" s="104" t="s">
        <v>4327</v>
      </c>
      <c r="C616" s="104">
        <v>1460</v>
      </c>
      <c r="D616" s="104" t="s">
        <v>4373</v>
      </c>
      <c r="E616" s="286">
        <v>4</v>
      </c>
      <c r="F616" s="285">
        <f>IF(D616="&lt;0.2%",1/0.002,IF(D616="&gt;50%",1/0.5,1/D616))</f>
        <v>2</v>
      </c>
      <c r="G616" s="285">
        <f t="shared" ref="G616:L616" si="200">IF($F616&lt;5,LINEST(S$5:S$6,$R$5:$R$6)*$F616+INTERCEPT(S$5:S$6,$R$5:$R$6),IF($F616&lt;10,LINEST(S$6:S$7,$R$6:$R$7)*$F616+INTERCEPT(S$6:S$7,$R$6:$R$7),IF($F616&lt;25,LINEST(S$7:S$8,$R$7:$R$8)*$F616+INTERCEPT(S$7:S$8,$R$7:$R$8),IF($F616&lt;50,LINEST(S$8:S$9,$R$8:$R$9)*$F616+INTERCEPT(S$8:S$9,$R$8:$R$9),IF($F616&lt;100,LINEST(S$9:S$10,$R$9:$R$10)*$F616+INTERCEPT(S$9:S$10,$R$9:$R$10),IF($F616&lt;200,LINEST(S$10:S$11,$R$10:$R$11)*$F616+INTERCEPT(S$10:S$11,$R$10:$R$11),IF($F616&lt;500,LINEST(S$11:S$12,$R$11:$R$12)*$F616+INTERCEPT(S$11:S$12,$R$11:$R$12),S$12)))))))</f>
        <v>2.1</v>
      </c>
      <c r="H616" s="285">
        <f t="shared" si="200"/>
        <v>4.4000000000000004</v>
      </c>
      <c r="I616" s="285">
        <f t="shared" si="200"/>
        <v>5.4000000000000021</v>
      </c>
      <c r="J616" s="285">
        <f t="shared" si="200"/>
        <v>2.5</v>
      </c>
      <c r="K616" s="285">
        <f t="shared" si="200"/>
        <v>2.0000000000000009</v>
      </c>
      <c r="L616" s="285">
        <f t="shared" si="200"/>
        <v>1.9000000000000001</v>
      </c>
      <c r="M616" s="285">
        <f>IF(E616=S$4,G616,IF(E616=T$4,H616,IF(E616=U$4,I616,IF(E616=V$4,J616,IF(E616=W$4,K616,L616)))))</f>
        <v>2.5</v>
      </c>
      <c r="N616" s="104">
        <f t="shared" si="195"/>
        <v>7.0481579828126639E-2</v>
      </c>
      <c r="O616" s="104">
        <f t="shared" si="196"/>
        <v>0.51125020475863736</v>
      </c>
    </row>
    <row r="617" spans="1:15" x14ac:dyDescent="0.25">
      <c r="A617" s="104" t="s">
        <v>1527</v>
      </c>
      <c r="B617" s="104" t="s">
        <v>4333</v>
      </c>
      <c r="C617" s="104"/>
      <c r="D617" s="104"/>
      <c r="E617" s="105"/>
      <c r="F617" s="104"/>
      <c r="G617" s="104"/>
      <c r="H617" s="104"/>
      <c r="I617" s="104"/>
      <c r="J617" s="104"/>
      <c r="K617" s="104"/>
      <c r="L617" s="104"/>
      <c r="M617" s="104">
        <v>73</v>
      </c>
      <c r="N617" s="104">
        <f t="shared" si="195"/>
        <v>2.499906137877872E-3</v>
      </c>
      <c r="O617" s="104">
        <f t="shared" si="196"/>
        <v>2.4219173075067935E-2</v>
      </c>
    </row>
    <row r="618" spans="1:15" x14ac:dyDescent="0.25">
      <c r="A618" s="104" t="s">
        <v>1529</v>
      </c>
      <c r="B618" s="104" t="s">
        <v>4327</v>
      </c>
      <c r="C618" s="104">
        <v>2480</v>
      </c>
      <c r="D618" s="104" t="s">
        <v>4372</v>
      </c>
      <c r="E618" s="286">
        <v>4</v>
      </c>
      <c r="F618" s="285">
        <f t="shared" ref="F618:F623" si="201">IF(D618="&lt;0.2%",1/0.002,IF(D618="&gt;50%",1/0.5,1/D618))</f>
        <v>500</v>
      </c>
      <c r="G618" s="285">
        <f t="shared" ref="G618:L623" si="202">IF($F618&lt;5,LINEST(S$5:S$6,$R$5:$R$6)*$F618+INTERCEPT(S$5:S$6,$R$5:$R$6),IF($F618&lt;10,LINEST(S$6:S$7,$R$6:$R$7)*$F618+INTERCEPT(S$6:S$7,$R$6:$R$7),IF($F618&lt;25,LINEST(S$7:S$8,$R$7:$R$8)*$F618+INTERCEPT(S$7:S$8,$R$7:$R$8),IF($F618&lt;50,LINEST(S$8:S$9,$R$8:$R$9)*$F618+INTERCEPT(S$8:S$9,$R$8:$R$9),IF($F618&lt;100,LINEST(S$9:S$10,$R$9:$R$10)*$F618+INTERCEPT(S$9:S$10,$R$9:$R$10),IF($F618&lt;200,LINEST(S$10:S$11,$R$10:$R$11)*$F618+INTERCEPT(S$10:S$11,$R$10:$R$11),IF($F618&lt;500,LINEST(S$11:S$12,$R$11:$R$12)*$F618+INTERCEPT(S$11:S$12,$R$11:$R$12),S$12)))))))</f>
        <v>9.8000000000000007</v>
      </c>
      <c r="H618" s="285">
        <f t="shared" si="202"/>
        <v>20.100000000000001</v>
      </c>
      <c r="I618" s="285">
        <f t="shared" si="202"/>
        <v>128.5</v>
      </c>
      <c r="J618" s="285">
        <f t="shared" si="202"/>
        <v>19.399999999999999</v>
      </c>
      <c r="K618" s="285">
        <f t="shared" si="202"/>
        <v>11.8</v>
      </c>
      <c r="L618" s="285">
        <f t="shared" si="202"/>
        <v>5.5</v>
      </c>
      <c r="M618" s="285">
        <f t="shared" ref="M618:M623" si="203">IF(E618=S$4,G618,IF(E618=T$4,H618,IF(E618=U$4,I618,IF(E618=V$4,J618,IF(E618=W$4,K618,L618)))))</f>
        <v>19.399999999999999</v>
      </c>
      <c r="N618" s="104">
        <f t="shared" si="195"/>
        <v>9.374424601702791E-3</v>
      </c>
      <c r="O618" s="104">
        <f t="shared" si="196"/>
        <v>8.8128087598196903E-2</v>
      </c>
    </row>
    <row r="619" spans="1:15" x14ac:dyDescent="0.25">
      <c r="A619" s="104" t="s">
        <v>1531</v>
      </c>
      <c r="B619" s="104" t="s">
        <v>4327</v>
      </c>
      <c r="C619" s="104">
        <v>810</v>
      </c>
      <c r="D619" s="104">
        <v>1.6588744627672708E-2</v>
      </c>
      <c r="E619" s="286">
        <v>4</v>
      </c>
      <c r="F619" s="285">
        <f t="shared" si="201"/>
        <v>60.281837019290677</v>
      </c>
      <c r="G619" s="285">
        <f t="shared" si="202"/>
        <v>8.164509392308652</v>
      </c>
      <c r="H619" s="285">
        <f t="shared" si="202"/>
        <v>16.170146132694466</v>
      </c>
      <c r="I619" s="285">
        <f t="shared" si="202"/>
        <v>58.826826658680808</v>
      </c>
      <c r="J619" s="285">
        <f t="shared" si="202"/>
        <v>13.093528176925952</v>
      </c>
      <c r="K619" s="285">
        <f t="shared" si="202"/>
        <v>8.7467640884629763</v>
      </c>
      <c r="L619" s="285">
        <f t="shared" si="202"/>
        <v>4.582254696154326</v>
      </c>
      <c r="M619" s="285">
        <f t="shared" si="203"/>
        <v>13.093528176925952</v>
      </c>
      <c r="N619" s="104">
        <f t="shared" si="195"/>
        <v>1.3858189639587182E-2</v>
      </c>
      <c r="O619" s="104">
        <f t="shared" si="196"/>
        <v>0.12775989417399247</v>
      </c>
    </row>
    <row r="620" spans="1:15" x14ac:dyDescent="0.25">
      <c r="A620" s="104" t="s">
        <v>1533</v>
      </c>
      <c r="B620" s="104" t="s">
        <v>4327</v>
      </c>
      <c r="C620" s="104">
        <v>5100</v>
      </c>
      <c r="D620" s="104">
        <v>1.5496028901870549E-2</v>
      </c>
      <c r="E620" s="286">
        <v>4</v>
      </c>
      <c r="F620" s="285">
        <f t="shared" si="201"/>
        <v>64.532662292549574</v>
      </c>
      <c r="G620" s="285">
        <f t="shared" si="202"/>
        <v>8.2325225966807931</v>
      </c>
      <c r="H620" s="285">
        <f t="shared" si="202"/>
        <v>16.323175842531786</v>
      </c>
      <c r="I620" s="285">
        <f t="shared" si="202"/>
        <v>60.739698031647308</v>
      </c>
      <c r="J620" s="285">
        <f t="shared" si="202"/>
        <v>13.297567790042379</v>
      </c>
      <c r="K620" s="285">
        <f t="shared" si="202"/>
        <v>8.8487838950211906</v>
      </c>
      <c r="L620" s="285">
        <f t="shared" si="202"/>
        <v>4.6162612983403966</v>
      </c>
      <c r="M620" s="285">
        <f t="shared" si="203"/>
        <v>13.297567790042379</v>
      </c>
      <c r="N620" s="104">
        <f t="shared" si="195"/>
        <v>1.364700543173536E-2</v>
      </c>
      <c r="O620" s="104">
        <f t="shared" si="196"/>
        <v>0.12592854009451171</v>
      </c>
    </row>
    <row r="621" spans="1:15" x14ac:dyDescent="0.25">
      <c r="A621" s="104" t="s">
        <v>1535</v>
      </c>
      <c r="B621" s="104" t="s">
        <v>4327</v>
      </c>
      <c r="C621" s="104">
        <v>4080</v>
      </c>
      <c r="D621" s="104" t="s">
        <v>4372</v>
      </c>
      <c r="E621" s="286">
        <v>4</v>
      </c>
      <c r="F621" s="285">
        <f t="shared" si="201"/>
        <v>500</v>
      </c>
      <c r="G621" s="285">
        <f t="shared" si="202"/>
        <v>9.8000000000000007</v>
      </c>
      <c r="H621" s="285">
        <f t="shared" si="202"/>
        <v>20.100000000000001</v>
      </c>
      <c r="I621" s="285">
        <f t="shared" si="202"/>
        <v>128.5</v>
      </c>
      <c r="J621" s="285">
        <f t="shared" si="202"/>
        <v>19.399999999999999</v>
      </c>
      <c r="K621" s="285">
        <f t="shared" si="202"/>
        <v>11.8</v>
      </c>
      <c r="L621" s="285">
        <f t="shared" si="202"/>
        <v>5.5</v>
      </c>
      <c r="M621" s="285">
        <f t="shared" si="203"/>
        <v>19.399999999999999</v>
      </c>
      <c r="N621" s="104">
        <f t="shared" si="195"/>
        <v>9.374424601702791E-3</v>
      </c>
      <c r="O621" s="104">
        <f t="shared" si="196"/>
        <v>8.8128087598196903E-2</v>
      </c>
    </row>
    <row r="622" spans="1:15" x14ac:dyDescent="0.25">
      <c r="A622" s="104" t="s">
        <v>1537</v>
      </c>
      <c r="B622" s="104" t="s">
        <v>4327</v>
      </c>
      <c r="C622" s="104">
        <v>6430</v>
      </c>
      <c r="D622" s="104" t="s">
        <v>4372</v>
      </c>
      <c r="E622" s="286">
        <v>4</v>
      </c>
      <c r="F622" s="285">
        <f t="shared" si="201"/>
        <v>500</v>
      </c>
      <c r="G622" s="285">
        <f t="shared" si="202"/>
        <v>9.8000000000000007</v>
      </c>
      <c r="H622" s="285">
        <f t="shared" si="202"/>
        <v>20.100000000000001</v>
      </c>
      <c r="I622" s="285">
        <f t="shared" si="202"/>
        <v>128.5</v>
      </c>
      <c r="J622" s="285">
        <f t="shared" si="202"/>
        <v>19.399999999999999</v>
      </c>
      <c r="K622" s="285">
        <f t="shared" si="202"/>
        <v>11.8</v>
      </c>
      <c r="L622" s="285">
        <f t="shared" si="202"/>
        <v>5.5</v>
      </c>
      <c r="M622" s="285">
        <f t="shared" si="203"/>
        <v>19.399999999999999</v>
      </c>
      <c r="N622" s="104">
        <f t="shared" si="195"/>
        <v>9.374424601702791E-3</v>
      </c>
      <c r="O622" s="104">
        <f t="shared" si="196"/>
        <v>8.8128087598196903E-2</v>
      </c>
    </row>
    <row r="623" spans="1:15" x14ac:dyDescent="0.25">
      <c r="A623" s="104" t="s">
        <v>1539</v>
      </c>
      <c r="B623" s="104" t="s">
        <v>4327</v>
      </c>
      <c r="C623" s="104">
        <v>16200</v>
      </c>
      <c r="D623" s="104" t="s">
        <v>4372</v>
      </c>
      <c r="E623" s="286">
        <v>4</v>
      </c>
      <c r="F623" s="285">
        <f t="shared" si="201"/>
        <v>500</v>
      </c>
      <c r="G623" s="285">
        <f t="shared" si="202"/>
        <v>9.8000000000000007</v>
      </c>
      <c r="H623" s="285">
        <f t="shared" si="202"/>
        <v>20.100000000000001</v>
      </c>
      <c r="I623" s="285">
        <f t="shared" si="202"/>
        <v>128.5</v>
      </c>
      <c r="J623" s="285">
        <f t="shared" si="202"/>
        <v>19.399999999999999</v>
      </c>
      <c r="K623" s="285">
        <f t="shared" si="202"/>
        <v>11.8</v>
      </c>
      <c r="L623" s="285">
        <f t="shared" si="202"/>
        <v>5.5</v>
      </c>
      <c r="M623" s="285">
        <f t="shared" si="203"/>
        <v>19.399999999999999</v>
      </c>
      <c r="N623" s="104">
        <f t="shared" si="195"/>
        <v>9.374424601702791E-3</v>
      </c>
      <c r="O623" s="104">
        <f t="shared" si="196"/>
        <v>8.8128087598196903E-2</v>
      </c>
    </row>
    <row r="624" spans="1:15" x14ac:dyDescent="0.25">
      <c r="A624" s="104" t="s">
        <v>1541</v>
      </c>
      <c r="B624" s="104" t="s">
        <v>4333</v>
      </c>
      <c r="C624" s="104"/>
      <c r="D624" s="104"/>
      <c r="E624" s="105"/>
      <c r="F624" s="104"/>
      <c r="G624" s="104"/>
      <c r="H624" s="104"/>
      <c r="I624" s="104"/>
      <c r="J624" s="104"/>
      <c r="K624" s="104"/>
      <c r="L624" s="104"/>
      <c r="M624" s="104">
        <v>24</v>
      </c>
      <c r="N624" s="104">
        <f t="shared" si="195"/>
        <v>7.5844930031184754E-3</v>
      </c>
      <c r="O624" s="104">
        <f t="shared" si="196"/>
        <v>7.1860648709040409E-2</v>
      </c>
    </row>
    <row r="625" spans="1:15" x14ac:dyDescent="0.25">
      <c r="A625" s="104" t="s">
        <v>1543</v>
      </c>
      <c r="B625" s="104" t="s">
        <v>4327</v>
      </c>
      <c r="C625" s="104">
        <v>1070</v>
      </c>
      <c r="D625" s="104">
        <v>7.0943979337531422E-3</v>
      </c>
      <c r="E625" s="286">
        <v>4</v>
      </c>
      <c r="F625" s="285">
        <f>IF(D625="&lt;0.2%",1/0.002,IF(D625="&gt;50%",1/0.5,1/D625))</f>
        <v>140.9562882344508</v>
      </c>
      <c r="G625" s="285">
        <f t="shared" ref="G625:L625" si="204">IF($F625&lt;5,LINEST(S$5:S$6,$R$5:$R$6)*$F625+INTERCEPT(S$5:S$6,$R$5:$R$6),IF($F625&lt;10,LINEST(S$6:S$7,$R$6:$R$7)*$F625+INTERCEPT(S$6:S$7,$R$6:$R$7),IF($F625&lt;25,LINEST(S$7:S$8,$R$7:$R$8)*$F625+INTERCEPT(S$7:S$8,$R$7:$R$8),IF($F625&lt;50,LINEST(S$8:S$9,$R$8:$R$9)*$F625+INTERCEPT(S$8:S$9,$R$8:$R$9),IF($F625&lt;100,LINEST(S$9:S$10,$R$9:$R$10)*$F625+INTERCEPT(S$9:S$10,$R$9:$R$10),IF($F625&lt;200,LINEST(S$10:S$11,$R$10:$R$11)*$F625+INTERCEPT(S$10:S$11,$R$10:$R$11),IF($F625&lt;500,LINEST(S$11:S$12,$R$11:$R$12)*$F625+INTERCEPT(S$11:S$12,$R$11:$R$12),S$12)))))))</f>
        <v>9.0457377294067065</v>
      </c>
      <c r="H625" s="285">
        <f t="shared" si="204"/>
        <v>18.13243174704786</v>
      </c>
      <c r="I625" s="285">
        <f t="shared" si="204"/>
        <v>86.570465464502661</v>
      </c>
      <c r="J625" s="285">
        <f t="shared" si="204"/>
        <v>15.860082052923469</v>
      </c>
      <c r="K625" s="285">
        <f t="shared" si="204"/>
        <v>10.15051917057896</v>
      </c>
      <c r="L625" s="285">
        <f t="shared" si="204"/>
        <v>5.0228688647033533</v>
      </c>
      <c r="M625" s="285">
        <f>IF(E625=S$4,G625,IF(E625=T$4,H625,IF(E625=U$4,I625,IF(E625=V$4,J625,IF(E625=W$4,K625,L625)))))</f>
        <v>15.860082052923469</v>
      </c>
      <c r="N625" s="104">
        <f t="shared" si="195"/>
        <v>1.1454739789847568E-2</v>
      </c>
      <c r="O625" s="104">
        <f t="shared" si="196"/>
        <v>0.10671260906661217</v>
      </c>
    </row>
    <row r="626" spans="1:15" x14ac:dyDescent="0.25">
      <c r="A626" s="104" t="s">
        <v>1545</v>
      </c>
      <c r="B626" s="104" t="s">
        <v>4333</v>
      </c>
      <c r="C626" s="104"/>
      <c r="D626" s="104"/>
      <c r="E626" s="105"/>
      <c r="F626" s="104"/>
      <c r="G626" s="104"/>
      <c r="H626" s="104"/>
      <c r="I626" s="104"/>
      <c r="J626" s="104"/>
      <c r="K626" s="104"/>
      <c r="L626" s="104"/>
      <c r="M626" s="104">
        <v>69</v>
      </c>
      <c r="N626" s="104">
        <f t="shared" si="195"/>
        <v>2.6446364351784268E-3</v>
      </c>
      <c r="O626" s="104">
        <f t="shared" si="196"/>
        <v>2.5605057076791726E-2</v>
      </c>
    </row>
    <row r="627" spans="1:15" x14ac:dyDescent="0.25">
      <c r="A627" s="104" t="s">
        <v>1547</v>
      </c>
      <c r="B627" s="104" t="s">
        <v>4333</v>
      </c>
      <c r="C627" s="104"/>
      <c r="D627" s="104"/>
      <c r="E627" s="105"/>
      <c r="F627" s="104"/>
      <c r="G627" s="104"/>
      <c r="H627" s="104"/>
      <c r="I627" s="104"/>
      <c r="J627" s="104"/>
      <c r="K627" s="104"/>
      <c r="L627" s="104"/>
      <c r="M627" s="104">
        <v>33</v>
      </c>
      <c r="N627" s="104">
        <f t="shared" si="195"/>
        <v>5.5217182598226167E-3</v>
      </c>
      <c r="O627" s="104">
        <f t="shared" si="196"/>
        <v>5.2790699496172544E-2</v>
      </c>
    </row>
    <row r="628" spans="1:15" x14ac:dyDescent="0.25">
      <c r="A628" s="104" t="s">
        <v>1550</v>
      </c>
      <c r="B628" s="104" t="s">
        <v>4333</v>
      </c>
      <c r="C628" s="104"/>
      <c r="D628" s="104"/>
      <c r="E628" s="105"/>
      <c r="F628" s="104"/>
      <c r="G628" s="104"/>
      <c r="H628" s="104"/>
      <c r="I628" s="104"/>
      <c r="J628" s="104"/>
      <c r="K628" s="104"/>
      <c r="L628" s="104"/>
      <c r="M628" s="104">
        <v>35</v>
      </c>
      <c r="N628" s="104">
        <f t="shared" si="195"/>
        <v>5.2070144511677796E-3</v>
      </c>
      <c r="O628" s="104">
        <f t="shared" si="196"/>
        <v>4.9850598392022438E-2</v>
      </c>
    </row>
    <row r="629" spans="1:15" x14ac:dyDescent="0.25">
      <c r="A629" s="104" t="s">
        <v>1552</v>
      </c>
      <c r="B629" s="104" t="s">
        <v>4327</v>
      </c>
      <c r="C629" s="104">
        <v>15100</v>
      </c>
      <c r="D629" s="104" t="s">
        <v>4372</v>
      </c>
      <c r="E629" s="286">
        <v>4</v>
      </c>
      <c r="F629" s="285">
        <f>IF(D629="&lt;0.2%",1/0.002,IF(D629="&gt;50%",1/0.5,1/D629))</f>
        <v>500</v>
      </c>
      <c r="G629" s="285">
        <f t="shared" ref="G629:L629" si="205">IF($F629&lt;5,LINEST(S$5:S$6,$R$5:$R$6)*$F629+INTERCEPT(S$5:S$6,$R$5:$R$6),IF($F629&lt;10,LINEST(S$6:S$7,$R$6:$R$7)*$F629+INTERCEPT(S$6:S$7,$R$6:$R$7),IF($F629&lt;25,LINEST(S$7:S$8,$R$7:$R$8)*$F629+INTERCEPT(S$7:S$8,$R$7:$R$8),IF($F629&lt;50,LINEST(S$8:S$9,$R$8:$R$9)*$F629+INTERCEPT(S$8:S$9,$R$8:$R$9),IF($F629&lt;100,LINEST(S$9:S$10,$R$9:$R$10)*$F629+INTERCEPT(S$9:S$10,$R$9:$R$10),IF($F629&lt;200,LINEST(S$10:S$11,$R$10:$R$11)*$F629+INTERCEPT(S$10:S$11,$R$10:$R$11),IF($F629&lt;500,LINEST(S$11:S$12,$R$11:$R$12)*$F629+INTERCEPT(S$11:S$12,$R$11:$R$12),S$12)))))))</f>
        <v>9.8000000000000007</v>
      </c>
      <c r="H629" s="285">
        <f t="shared" si="205"/>
        <v>20.100000000000001</v>
      </c>
      <c r="I629" s="285">
        <f t="shared" si="205"/>
        <v>128.5</v>
      </c>
      <c r="J629" s="285">
        <f t="shared" si="205"/>
        <v>19.399999999999999</v>
      </c>
      <c r="K629" s="285">
        <f t="shared" si="205"/>
        <v>11.8</v>
      </c>
      <c r="L629" s="285">
        <f t="shared" si="205"/>
        <v>5.5</v>
      </c>
      <c r="M629" s="285">
        <f>IF(E629=S$4,G629,IF(E629=T$4,H629,IF(E629=U$4,I629,IF(E629=V$4,J629,IF(E629=W$4,K629,L629)))))</f>
        <v>19.399999999999999</v>
      </c>
      <c r="N629" s="104">
        <f t="shared" si="195"/>
        <v>9.374424601702791E-3</v>
      </c>
      <c r="O629" s="104">
        <f t="shared" si="196"/>
        <v>8.8128087598196903E-2</v>
      </c>
    </row>
    <row r="630" spans="1:15" x14ac:dyDescent="0.25">
      <c r="A630" s="104" t="s">
        <v>1554</v>
      </c>
      <c r="B630" s="104" t="s">
        <v>3585</v>
      </c>
      <c r="C630" s="104"/>
      <c r="D630" s="104"/>
      <c r="E630" s="105"/>
      <c r="F630" s="104"/>
      <c r="G630" s="104"/>
      <c r="H630" s="104"/>
      <c r="I630" s="104"/>
      <c r="J630" s="104"/>
      <c r="K630" s="104"/>
      <c r="L630" s="104"/>
      <c r="M630" s="104">
        <v>69</v>
      </c>
      <c r="N630" s="104">
        <f t="shared" si="195"/>
        <v>2.6446364351784268E-3</v>
      </c>
      <c r="O630" s="104">
        <f t="shared" si="196"/>
        <v>2.5605057076791726E-2</v>
      </c>
    </row>
    <row r="631" spans="1:15" x14ac:dyDescent="0.25">
      <c r="A631" s="104" t="s">
        <v>1556</v>
      </c>
      <c r="B631" s="104" t="s">
        <v>4327</v>
      </c>
      <c r="C631" s="104">
        <v>2410</v>
      </c>
      <c r="D631" s="104" t="s">
        <v>4372</v>
      </c>
      <c r="E631" s="286">
        <v>4</v>
      </c>
      <c r="F631" s="285">
        <f>IF(D631="&lt;0.2%",1/0.002,IF(D631="&gt;50%",1/0.5,1/D631))</f>
        <v>500</v>
      </c>
      <c r="G631" s="285">
        <f t="shared" ref="G631:L631" si="206">IF($F631&lt;5,LINEST(S$5:S$6,$R$5:$R$6)*$F631+INTERCEPT(S$5:S$6,$R$5:$R$6),IF($F631&lt;10,LINEST(S$6:S$7,$R$6:$R$7)*$F631+INTERCEPT(S$6:S$7,$R$6:$R$7),IF($F631&lt;25,LINEST(S$7:S$8,$R$7:$R$8)*$F631+INTERCEPT(S$7:S$8,$R$7:$R$8),IF($F631&lt;50,LINEST(S$8:S$9,$R$8:$R$9)*$F631+INTERCEPT(S$8:S$9,$R$8:$R$9),IF($F631&lt;100,LINEST(S$9:S$10,$R$9:$R$10)*$F631+INTERCEPT(S$9:S$10,$R$9:$R$10),IF($F631&lt;200,LINEST(S$10:S$11,$R$10:$R$11)*$F631+INTERCEPT(S$10:S$11,$R$10:$R$11),IF($F631&lt;500,LINEST(S$11:S$12,$R$11:$R$12)*$F631+INTERCEPT(S$11:S$12,$R$11:$R$12),S$12)))))))</f>
        <v>9.8000000000000007</v>
      </c>
      <c r="H631" s="285">
        <f t="shared" si="206"/>
        <v>20.100000000000001</v>
      </c>
      <c r="I631" s="285">
        <f t="shared" si="206"/>
        <v>128.5</v>
      </c>
      <c r="J631" s="285">
        <f t="shared" si="206"/>
        <v>19.399999999999999</v>
      </c>
      <c r="K631" s="285">
        <f t="shared" si="206"/>
        <v>11.8</v>
      </c>
      <c r="L631" s="285">
        <f t="shared" si="206"/>
        <v>5.5</v>
      </c>
      <c r="M631" s="285">
        <f>IF(E631=S$4,G631,IF(E631=T$4,H631,IF(E631=U$4,I631,IF(E631=V$4,J631,IF(E631=W$4,K631,L631)))))</f>
        <v>19.399999999999999</v>
      </c>
      <c r="N631" s="104">
        <f t="shared" si="195"/>
        <v>9.374424601702791E-3</v>
      </c>
      <c r="O631" s="104">
        <f t="shared" si="196"/>
        <v>8.8128087598196903E-2</v>
      </c>
    </row>
    <row r="632" spans="1:15" x14ac:dyDescent="0.25">
      <c r="A632" s="104" t="s">
        <v>1558</v>
      </c>
      <c r="B632" s="104" t="s">
        <v>4333</v>
      </c>
      <c r="C632" s="104"/>
      <c r="D632" s="104"/>
      <c r="E632" s="105"/>
      <c r="F632" s="104"/>
      <c r="G632" s="104"/>
      <c r="H632" s="104"/>
      <c r="I632" s="104"/>
      <c r="J632" s="104"/>
      <c r="K632" s="104"/>
      <c r="L632" s="104"/>
      <c r="M632" s="104">
        <v>99</v>
      </c>
      <c r="N632" s="104">
        <f t="shared" si="195"/>
        <v>1.8439708919503195E-3</v>
      </c>
      <c r="O632" s="104">
        <f t="shared" si="196"/>
        <v>1.7915964724582345E-2</v>
      </c>
    </row>
    <row r="633" spans="1:15" x14ac:dyDescent="0.25">
      <c r="A633" s="104" t="s">
        <v>1560</v>
      </c>
      <c r="B633" s="104" t="s">
        <v>4327</v>
      </c>
      <c r="C633" s="104">
        <v>864</v>
      </c>
      <c r="D633" s="104" t="s">
        <v>4372</v>
      </c>
      <c r="E633" s="286">
        <v>4</v>
      </c>
      <c r="F633" s="285">
        <f>IF(D633="&lt;0.2%",1/0.002,IF(D633="&gt;50%",1/0.5,1/D633))</f>
        <v>500</v>
      </c>
      <c r="G633" s="285">
        <f t="shared" ref="G633:L636" si="207">IF($F633&lt;5,LINEST(S$5:S$6,$R$5:$R$6)*$F633+INTERCEPT(S$5:S$6,$R$5:$R$6),IF($F633&lt;10,LINEST(S$6:S$7,$R$6:$R$7)*$F633+INTERCEPT(S$6:S$7,$R$6:$R$7),IF($F633&lt;25,LINEST(S$7:S$8,$R$7:$R$8)*$F633+INTERCEPT(S$7:S$8,$R$7:$R$8),IF($F633&lt;50,LINEST(S$8:S$9,$R$8:$R$9)*$F633+INTERCEPT(S$8:S$9,$R$8:$R$9),IF($F633&lt;100,LINEST(S$9:S$10,$R$9:$R$10)*$F633+INTERCEPT(S$9:S$10,$R$9:$R$10),IF($F633&lt;200,LINEST(S$10:S$11,$R$10:$R$11)*$F633+INTERCEPT(S$10:S$11,$R$10:$R$11),IF($F633&lt;500,LINEST(S$11:S$12,$R$11:$R$12)*$F633+INTERCEPT(S$11:S$12,$R$11:$R$12),S$12)))))))</f>
        <v>9.8000000000000007</v>
      </c>
      <c r="H633" s="285">
        <f t="shared" si="207"/>
        <v>20.100000000000001</v>
      </c>
      <c r="I633" s="285">
        <f t="shared" si="207"/>
        <v>128.5</v>
      </c>
      <c r="J633" s="285">
        <f t="shared" si="207"/>
        <v>19.399999999999999</v>
      </c>
      <c r="K633" s="285">
        <f t="shared" si="207"/>
        <v>11.8</v>
      </c>
      <c r="L633" s="285">
        <f t="shared" si="207"/>
        <v>5.5</v>
      </c>
      <c r="M633" s="285">
        <f>IF(E633=S$4,G633,IF(E633=T$4,H633,IF(E633=U$4,I633,IF(E633=V$4,J633,IF(E633=W$4,K633,L633)))))</f>
        <v>19.399999999999999</v>
      </c>
      <c r="N633" s="104">
        <f t="shared" si="195"/>
        <v>9.374424601702791E-3</v>
      </c>
      <c r="O633" s="104">
        <f t="shared" si="196"/>
        <v>8.8128087598196903E-2</v>
      </c>
    </row>
    <row r="634" spans="1:15" x14ac:dyDescent="0.25">
      <c r="A634" s="104" t="s">
        <v>1562</v>
      </c>
      <c r="B634" s="104" t="s">
        <v>4327</v>
      </c>
      <c r="C634" s="104">
        <v>777</v>
      </c>
      <c r="D634" s="104" t="s">
        <v>4372</v>
      </c>
      <c r="E634" s="286">
        <v>4</v>
      </c>
      <c r="F634" s="285">
        <f>IF(D634="&lt;0.2%",1/0.002,IF(D634="&gt;50%",1/0.5,1/D634))</f>
        <v>500</v>
      </c>
      <c r="G634" s="285">
        <f t="shared" si="207"/>
        <v>9.8000000000000007</v>
      </c>
      <c r="H634" s="285">
        <f t="shared" si="207"/>
        <v>20.100000000000001</v>
      </c>
      <c r="I634" s="285">
        <f t="shared" si="207"/>
        <v>128.5</v>
      </c>
      <c r="J634" s="285">
        <f t="shared" si="207"/>
        <v>19.399999999999999</v>
      </c>
      <c r="K634" s="285">
        <f t="shared" si="207"/>
        <v>11.8</v>
      </c>
      <c r="L634" s="285">
        <f t="shared" si="207"/>
        <v>5.5</v>
      </c>
      <c r="M634" s="285">
        <f>IF(E634=S$4,G634,IF(E634=T$4,H634,IF(E634=U$4,I634,IF(E634=V$4,J634,IF(E634=W$4,K634,L634)))))</f>
        <v>19.399999999999999</v>
      </c>
      <c r="N634" s="104">
        <f t="shared" si="195"/>
        <v>9.374424601702791E-3</v>
      </c>
      <c r="O634" s="104">
        <f t="shared" si="196"/>
        <v>8.8128087598196903E-2</v>
      </c>
    </row>
    <row r="635" spans="1:15" x14ac:dyDescent="0.25">
      <c r="A635" s="104" t="s">
        <v>1564</v>
      </c>
      <c r="B635" s="104" t="s">
        <v>4327</v>
      </c>
      <c r="C635" s="104">
        <v>5530</v>
      </c>
      <c r="D635" s="104" t="s">
        <v>4372</v>
      </c>
      <c r="E635" s="286">
        <v>4</v>
      </c>
      <c r="F635" s="285">
        <f>IF(D635="&lt;0.2%",1/0.002,IF(D635="&gt;50%",1/0.5,1/D635))</f>
        <v>500</v>
      </c>
      <c r="G635" s="285">
        <f t="shared" si="207"/>
        <v>9.8000000000000007</v>
      </c>
      <c r="H635" s="285">
        <f t="shared" si="207"/>
        <v>20.100000000000001</v>
      </c>
      <c r="I635" s="285">
        <f t="shared" si="207"/>
        <v>128.5</v>
      </c>
      <c r="J635" s="285">
        <f t="shared" si="207"/>
        <v>19.399999999999999</v>
      </c>
      <c r="K635" s="285">
        <f t="shared" si="207"/>
        <v>11.8</v>
      </c>
      <c r="L635" s="285">
        <f t="shared" si="207"/>
        <v>5.5</v>
      </c>
      <c r="M635" s="285">
        <f>IF(E635=S$4,G635,IF(E635=T$4,H635,IF(E635=U$4,I635,IF(E635=V$4,J635,IF(E635=W$4,K635,L635)))))</f>
        <v>19.399999999999999</v>
      </c>
      <c r="N635" s="104">
        <f t="shared" si="195"/>
        <v>9.374424601702791E-3</v>
      </c>
      <c r="O635" s="104">
        <f t="shared" si="196"/>
        <v>8.8128087598196903E-2</v>
      </c>
    </row>
    <row r="636" spans="1:15" x14ac:dyDescent="0.25">
      <c r="A636" s="104" t="s">
        <v>1566</v>
      </c>
      <c r="B636" s="104" t="s">
        <v>4327</v>
      </c>
      <c r="C636" s="104">
        <v>916</v>
      </c>
      <c r="D636" s="104" t="s">
        <v>4372</v>
      </c>
      <c r="E636" s="286">
        <v>4</v>
      </c>
      <c r="F636" s="285">
        <f>IF(D636="&lt;0.2%",1/0.002,IF(D636="&gt;50%",1/0.5,1/D636))</f>
        <v>500</v>
      </c>
      <c r="G636" s="285">
        <f t="shared" si="207"/>
        <v>9.8000000000000007</v>
      </c>
      <c r="H636" s="285">
        <f t="shared" si="207"/>
        <v>20.100000000000001</v>
      </c>
      <c r="I636" s="285">
        <f t="shared" si="207"/>
        <v>128.5</v>
      </c>
      <c r="J636" s="285">
        <f t="shared" si="207"/>
        <v>19.399999999999999</v>
      </c>
      <c r="K636" s="285">
        <f t="shared" si="207"/>
        <v>11.8</v>
      </c>
      <c r="L636" s="285">
        <f t="shared" si="207"/>
        <v>5.5</v>
      </c>
      <c r="M636" s="285">
        <f>IF(E636=S$4,G636,IF(E636=T$4,H636,IF(E636=U$4,I636,IF(E636=V$4,J636,IF(E636=W$4,K636,L636)))))</f>
        <v>19.399999999999999</v>
      </c>
      <c r="N636" s="104">
        <f t="shared" si="195"/>
        <v>9.374424601702791E-3</v>
      </c>
      <c r="O636" s="104">
        <f t="shared" si="196"/>
        <v>8.8128087598196903E-2</v>
      </c>
    </row>
    <row r="637" spans="1:15" x14ac:dyDescent="0.25">
      <c r="A637" s="295" t="s">
        <v>1568</v>
      </c>
      <c r="B637" s="104" t="s">
        <v>4396</v>
      </c>
      <c r="C637" s="104">
        <v>14100</v>
      </c>
      <c r="D637" s="104" t="s">
        <v>4373</v>
      </c>
      <c r="E637" s="105"/>
      <c r="F637" s="104"/>
      <c r="G637" s="104"/>
      <c r="H637" s="104"/>
      <c r="I637" s="104"/>
      <c r="J637" s="104"/>
      <c r="K637" s="104"/>
      <c r="L637" s="104"/>
      <c r="M637" s="105">
        <v>90.909646663783903</v>
      </c>
      <c r="N637" s="104">
        <v>2.0079071695944251E-3</v>
      </c>
      <c r="O637" s="104">
        <v>1.9494727280742419E-2</v>
      </c>
    </row>
    <row r="638" spans="1:15" x14ac:dyDescent="0.25">
      <c r="A638" s="104" t="s">
        <v>1572</v>
      </c>
      <c r="B638" s="104" t="s">
        <v>4327</v>
      </c>
      <c r="C638" s="104">
        <v>8200</v>
      </c>
      <c r="D638" s="104" t="s">
        <v>4372</v>
      </c>
      <c r="E638" s="286">
        <v>4</v>
      </c>
      <c r="F638" s="285">
        <f>IF(D638="&lt;0.2%",1/0.002,IF(D638="&gt;50%",1/0.5,1/D638))</f>
        <v>500</v>
      </c>
      <c r="G638" s="285">
        <f t="shared" ref="G638:L639" si="208">IF($F638&lt;5,LINEST(S$5:S$6,$R$5:$R$6)*$F638+INTERCEPT(S$5:S$6,$R$5:$R$6),IF($F638&lt;10,LINEST(S$6:S$7,$R$6:$R$7)*$F638+INTERCEPT(S$6:S$7,$R$6:$R$7),IF($F638&lt;25,LINEST(S$7:S$8,$R$7:$R$8)*$F638+INTERCEPT(S$7:S$8,$R$7:$R$8),IF($F638&lt;50,LINEST(S$8:S$9,$R$8:$R$9)*$F638+INTERCEPT(S$8:S$9,$R$8:$R$9),IF($F638&lt;100,LINEST(S$9:S$10,$R$9:$R$10)*$F638+INTERCEPT(S$9:S$10,$R$9:$R$10),IF($F638&lt;200,LINEST(S$10:S$11,$R$10:$R$11)*$F638+INTERCEPT(S$10:S$11,$R$10:$R$11),IF($F638&lt;500,LINEST(S$11:S$12,$R$11:$R$12)*$F638+INTERCEPT(S$11:S$12,$R$11:$R$12),S$12)))))))</f>
        <v>9.8000000000000007</v>
      </c>
      <c r="H638" s="285">
        <f t="shared" si="208"/>
        <v>20.100000000000001</v>
      </c>
      <c r="I638" s="285">
        <f t="shared" si="208"/>
        <v>128.5</v>
      </c>
      <c r="J638" s="285">
        <f t="shared" si="208"/>
        <v>19.399999999999999</v>
      </c>
      <c r="K638" s="285">
        <f t="shared" si="208"/>
        <v>11.8</v>
      </c>
      <c r="L638" s="285">
        <f t="shared" si="208"/>
        <v>5.5</v>
      </c>
      <c r="M638" s="285">
        <f>IF(E638=S$4,G638,IF(E638=T$4,H638,IF(E638=U$4,I638,IF(E638=V$4,J638,IF(E638=W$4,K638,L638)))))</f>
        <v>19.399999999999999</v>
      </c>
      <c r="N638" s="104">
        <f t="shared" ref="N638:N656" si="209">1-BETAINV(0.833,M638-1+1,1,0,1)</f>
        <v>9.374424601702791E-3</v>
      </c>
      <c r="O638" s="104">
        <f t="shared" ref="O638:O656" si="210">1-BETAINV(0.167,M638-1+1,1,0,1)</f>
        <v>8.8128087598196903E-2</v>
      </c>
    </row>
    <row r="639" spans="1:15" x14ac:dyDescent="0.25">
      <c r="A639" s="104" t="s">
        <v>1574</v>
      </c>
      <c r="B639" s="104" t="s">
        <v>4327</v>
      </c>
      <c r="C639" s="104">
        <v>623</v>
      </c>
      <c r="D639" s="104" t="s">
        <v>4372</v>
      </c>
      <c r="E639" s="286">
        <v>4</v>
      </c>
      <c r="F639" s="285">
        <f>IF(D639="&lt;0.2%",1/0.002,IF(D639="&gt;50%",1/0.5,1/D639))</f>
        <v>500</v>
      </c>
      <c r="G639" s="285">
        <f t="shared" si="208"/>
        <v>9.8000000000000007</v>
      </c>
      <c r="H639" s="285">
        <f t="shared" si="208"/>
        <v>20.100000000000001</v>
      </c>
      <c r="I639" s="285">
        <f t="shared" si="208"/>
        <v>128.5</v>
      </c>
      <c r="J639" s="285">
        <f t="shared" si="208"/>
        <v>19.399999999999999</v>
      </c>
      <c r="K639" s="285">
        <f t="shared" si="208"/>
        <v>11.8</v>
      </c>
      <c r="L639" s="285">
        <f t="shared" si="208"/>
        <v>5.5</v>
      </c>
      <c r="M639" s="285">
        <f>IF(E639=S$4,G639,IF(E639=T$4,H639,IF(E639=U$4,I639,IF(E639=V$4,J639,IF(E639=W$4,K639,L639)))))</f>
        <v>19.399999999999999</v>
      </c>
      <c r="N639" s="104">
        <f t="shared" si="209"/>
        <v>9.374424601702791E-3</v>
      </c>
      <c r="O639" s="104">
        <f t="shared" si="210"/>
        <v>8.8128087598196903E-2</v>
      </c>
    </row>
    <row r="640" spans="1:15" x14ac:dyDescent="0.25">
      <c r="A640" s="104" t="s">
        <v>1582</v>
      </c>
      <c r="B640" s="104" t="s">
        <v>4333</v>
      </c>
      <c r="C640" s="104"/>
      <c r="D640" s="104"/>
      <c r="E640" s="105"/>
      <c r="F640" s="104"/>
      <c r="G640" s="104"/>
      <c r="H640" s="104"/>
      <c r="I640" s="104"/>
      <c r="J640" s="104"/>
      <c r="K640" s="104"/>
      <c r="L640" s="104"/>
      <c r="M640" s="104">
        <v>77</v>
      </c>
      <c r="N640" s="104">
        <f t="shared" si="209"/>
        <v>2.3701949120171761E-3</v>
      </c>
      <c r="O640" s="104">
        <f t="shared" si="210"/>
        <v>2.2975602511142168E-2</v>
      </c>
    </row>
    <row r="641" spans="1:15" x14ac:dyDescent="0.25">
      <c r="A641" s="104" t="s">
        <v>1585</v>
      </c>
      <c r="B641" s="104" t="s">
        <v>4327</v>
      </c>
      <c r="C641" s="104">
        <v>3650</v>
      </c>
      <c r="D641" s="104">
        <v>0.25695331134702681</v>
      </c>
      <c r="E641" s="286">
        <v>5</v>
      </c>
      <c r="F641" s="285">
        <f>IF(D641="&lt;0.2%",1/0.002,IF(D641="&gt;50%",1/0.5,1/D641))</f>
        <v>3.8917575911269569</v>
      </c>
      <c r="G641" s="285">
        <f t="shared" ref="G641:L641" si="211">IF($F641&lt;5,LINEST(S$5:S$6,$R$5:$R$6)*$F641+INTERCEPT(S$5:S$6,$R$5:$R$6),IF($F641&lt;10,LINEST(S$6:S$7,$R$6:$R$7)*$F641+INTERCEPT(S$6:S$7,$R$6:$R$7),IF($F641&lt;25,LINEST(S$7:S$8,$R$7:$R$8)*$F641+INTERCEPT(S$7:S$8,$R$7:$R$8),IF($F641&lt;50,LINEST(S$8:S$9,$R$8:$R$9)*$F641+INTERCEPT(S$8:S$9,$R$8:$R$9),IF($F641&lt;100,LINEST(S$9:S$10,$R$9:$R$10)*$F641+INTERCEPT(S$9:S$10,$R$9:$R$10),IF($F641&lt;200,LINEST(S$10:S$11,$R$10:$R$11)*$F641+INTERCEPT(S$10:S$11,$R$10:$R$11),IF($F641&lt;500,LINEST(S$11:S$12,$R$11:$R$12)*$F641+INTERCEPT(S$11:S$12,$R$11:$R$12),S$12)))))))</f>
        <v>3.0458787955634783</v>
      </c>
      <c r="H641" s="285">
        <f t="shared" si="211"/>
        <v>6.2286990047560575</v>
      </c>
      <c r="I641" s="285">
        <f t="shared" si="211"/>
        <v>9.1204565958830202</v>
      </c>
      <c r="J641" s="285">
        <f t="shared" si="211"/>
        <v>3.5719959683052753</v>
      </c>
      <c r="K641" s="285">
        <f t="shared" si="211"/>
        <v>2.8828202091925803</v>
      </c>
      <c r="L641" s="285">
        <f t="shared" si="211"/>
        <v>2.2152929318544929</v>
      </c>
      <c r="M641" s="285">
        <f>IF(E641=S$4,G641,IF(E641=T$4,H641,IF(E641=U$4,I641,IF(E641=V$4,J641,IF(E641=W$4,K641,L641)))))</f>
        <v>2.8828202091925803</v>
      </c>
      <c r="N641" s="104">
        <f t="shared" si="209"/>
        <v>6.1416021849434732E-2</v>
      </c>
      <c r="O641" s="104">
        <f t="shared" si="210"/>
        <v>0.46250563656713661</v>
      </c>
    </row>
    <row r="642" spans="1:15" x14ac:dyDescent="0.25">
      <c r="A642" s="104" t="s">
        <v>1587</v>
      </c>
      <c r="B642" s="104" t="s">
        <v>4333</v>
      </c>
      <c r="C642" s="104"/>
      <c r="D642" s="104"/>
      <c r="E642" s="105"/>
      <c r="F642" s="104"/>
      <c r="G642" s="104"/>
      <c r="H642" s="104"/>
      <c r="I642" s="104"/>
      <c r="J642" s="104"/>
      <c r="K642" s="104"/>
      <c r="L642" s="104"/>
      <c r="M642" s="104">
        <v>12</v>
      </c>
      <c r="N642" s="104">
        <f t="shared" si="209"/>
        <v>1.5111461472122611E-2</v>
      </c>
      <c r="O642" s="104">
        <f t="shared" si="210"/>
        <v>0.13855734458519664</v>
      </c>
    </row>
    <row r="643" spans="1:15" x14ac:dyDescent="0.25">
      <c r="A643" s="104" t="s">
        <v>1589</v>
      </c>
      <c r="B643" s="104" t="s">
        <v>4327</v>
      </c>
      <c r="C643" s="104">
        <v>4240</v>
      </c>
      <c r="D643" s="104" t="s">
        <v>4372</v>
      </c>
      <c r="E643" s="286">
        <v>5</v>
      </c>
      <c r="F643" s="285">
        <f>IF(D643="&lt;0.2%",1/0.002,IF(D643="&gt;50%",1/0.5,1/D643))</f>
        <v>500</v>
      </c>
      <c r="G643" s="285">
        <f t="shared" ref="G643:L644" si="212">IF($F643&lt;5,LINEST(S$5:S$6,$R$5:$R$6)*$F643+INTERCEPT(S$5:S$6,$R$5:$R$6),IF($F643&lt;10,LINEST(S$6:S$7,$R$6:$R$7)*$F643+INTERCEPT(S$6:S$7,$R$6:$R$7),IF($F643&lt;25,LINEST(S$7:S$8,$R$7:$R$8)*$F643+INTERCEPT(S$7:S$8,$R$7:$R$8),IF($F643&lt;50,LINEST(S$8:S$9,$R$8:$R$9)*$F643+INTERCEPT(S$8:S$9,$R$8:$R$9),IF($F643&lt;100,LINEST(S$9:S$10,$R$9:$R$10)*$F643+INTERCEPT(S$9:S$10,$R$9:$R$10),IF($F643&lt;200,LINEST(S$10:S$11,$R$10:$R$11)*$F643+INTERCEPT(S$10:S$11,$R$10:$R$11),IF($F643&lt;500,LINEST(S$11:S$12,$R$11:$R$12)*$F643+INTERCEPT(S$11:S$12,$R$11:$R$12),S$12)))))))</f>
        <v>9.8000000000000007</v>
      </c>
      <c r="H643" s="285">
        <f t="shared" si="212"/>
        <v>20.100000000000001</v>
      </c>
      <c r="I643" s="285">
        <f t="shared" si="212"/>
        <v>128.5</v>
      </c>
      <c r="J643" s="285">
        <f t="shared" si="212"/>
        <v>19.399999999999999</v>
      </c>
      <c r="K643" s="285">
        <f t="shared" si="212"/>
        <v>11.8</v>
      </c>
      <c r="L643" s="285">
        <f t="shared" si="212"/>
        <v>5.5</v>
      </c>
      <c r="M643" s="285">
        <f>IF(E643=S$4,G643,IF(E643=T$4,H643,IF(E643=U$4,I643,IF(E643=V$4,J643,IF(E643=W$4,K643,L643)))))</f>
        <v>11.8</v>
      </c>
      <c r="N643" s="104">
        <f t="shared" si="209"/>
        <v>1.5365610095873228E-2</v>
      </c>
      <c r="O643" s="104">
        <f t="shared" si="210"/>
        <v>0.14073224539520079</v>
      </c>
    </row>
    <row r="644" spans="1:15" x14ac:dyDescent="0.25">
      <c r="A644" s="104" t="s">
        <v>1591</v>
      </c>
      <c r="B644" s="104" t="s">
        <v>4327</v>
      </c>
      <c r="C644" s="104">
        <v>1780</v>
      </c>
      <c r="D644" s="104">
        <v>2.486815449366337E-3</v>
      </c>
      <c r="E644" s="286">
        <v>5</v>
      </c>
      <c r="F644" s="285">
        <f>IF(D644="&lt;0.2%",1/0.002,IF(D644="&gt;50%",1/0.5,1/D644))</f>
        <v>402.12071235716706</v>
      </c>
      <c r="G644" s="285">
        <f t="shared" si="212"/>
        <v>9.6694942831428907</v>
      </c>
      <c r="H644" s="285">
        <f t="shared" si="212"/>
        <v>19.70848284942867</v>
      </c>
      <c r="I644" s="285">
        <f t="shared" si="212"/>
        <v>119.46247910764509</v>
      </c>
      <c r="J644" s="285">
        <f t="shared" si="212"/>
        <v>18.649592128071614</v>
      </c>
      <c r="K644" s="285">
        <f t="shared" si="212"/>
        <v>11.473735707857225</v>
      </c>
      <c r="L644" s="285">
        <f t="shared" si="212"/>
        <v>5.4021207123571671</v>
      </c>
      <c r="M644" s="285">
        <f>IF(E644=S$4,G644,IF(E644=T$4,H644,IF(E644=U$4,I644,IF(E644=V$4,J644,IF(E644=W$4,K644,L644)))))</f>
        <v>11.473735707857225</v>
      </c>
      <c r="N644" s="104">
        <f t="shared" si="209"/>
        <v>1.5799073124811214E-2</v>
      </c>
      <c r="O644" s="104">
        <f t="shared" si="210"/>
        <v>0.14443027299436983</v>
      </c>
    </row>
    <row r="645" spans="1:15" x14ac:dyDescent="0.25">
      <c r="A645" s="104" t="s">
        <v>1593</v>
      </c>
      <c r="B645" s="104" t="s">
        <v>4333</v>
      </c>
      <c r="C645" s="104"/>
      <c r="D645" s="104"/>
      <c r="E645" s="105"/>
      <c r="F645" s="104"/>
      <c r="G645" s="104"/>
      <c r="H645" s="104"/>
      <c r="I645" s="104"/>
      <c r="J645" s="104"/>
      <c r="K645" s="104"/>
      <c r="L645" s="104"/>
      <c r="M645" s="104">
        <v>12</v>
      </c>
      <c r="N645" s="104">
        <f t="shared" si="209"/>
        <v>1.5111461472122611E-2</v>
      </c>
      <c r="O645" s="104">
        <f t="shared" si="210"/>
        <v>0.13855734458519664</v>
      </c>
    </row>
    <row r="646" spans="1:15" x14ac:dyDescent="0.25">
      <c r="A646" s="104" t="s">
        <v>1595</v>
      </c>
      <c r="B646" s="104" t="s">
        <v>4327</v>
      </c>
      <c r="C646" s="104">
        <v>3540</v>
      </c>
      <c r="D646" s="104" t="s">
        <v>4372</v>
      </c>
      <c r="E646" s="286">
        <v>5</v>
      </c>
      <c r="F646" s="285">
        <f>IF(D646="&lt;0.2%",1/0.002,IF(D646="&gt;50%",1/0.5,1/D646))</f>
        <v>500</v>
      </c>
      <c r="G646" s="285">
        <f t="shared" ref="G646:L646" si="213">IF($F646&lt;5,LINEST(S$5:S$6,$R$5:$R$6)*$F646+INTERCEPT(S$5:S$6,$R$5:$R$6),IF($F646&lt;10,LINEST(S$6:S$7,$R$6:$R$7)*$F646+INTERCEPT(S$6:S$7,$R$6:$R$7),IF($F646&lt;25,LINEST(S$7:S$8,$R$7:$R$8)*$F646+INTERCEPT(S$7:S$8,$R$7:$R$8),IF($F646&lt;50,LINEST(S$8:S$9,$R$8:$R$9)*$F646+INTERCEPT(S$8:S$9,$R$8:$R$9),IF($F646&lt;100,LINEST(S$9:S$10,$R$9:$R$10)*$F646+INTERCEPT(S$9:S$10,$R$9:$R$10),IF($F646&lt;200,LINEST(S$10:S$11,$R$10:$R$11)*$F646+INTERCEPT(S$10:S$11,$R$10:$R$11),IF($F646&lt;500,LINEST(S$11:S$12,$R$11:$R$12)*$F646+INTERCEPT(S$11:S$12,$R$11:$R$12),S$12)))))))</f>
        <v>9.8000000000000007</v>
      </c>
      <c r="H646" s="285">
        <f t="shared" si="213"/>
        <v>20.100000000000001</v>
      </c>
      <c r="I646" s="285">
        <f t="shared" si="213"/>
        <v>128.5</v>
      </c>
      <c r="J646" s="285">
        <f t="shared" si="213"/>
        <v>19.399999999999999</v>
      </c>
      <c r="K646" s="285">
        <f t="shared" si="213"/>
        <v>11.8</v>
      </c>
      <c r="L646" s="285">
        <f t="shared" si="213"/>
        <v>5.5</v>
      </c>
      <c r="M646" s="285">
        <f>IF(E646=S$4,G646,IF(E646=T$4,H646,IF(E646=U$4,I646,IF(E646=V$4,J646,IF(E646=W$4,K646,L646)))))</f>
        <v>11.8</v>
      </c>
      <c r="N646" s="104">
        <f t="shared" si="209"/>
        <v>1.5365610095873228E-2</v>
      </c>
      <c r="O646" s="104">
        <f t="shared" si="210"/>
        <v>0.14073224539520079</v>
      </c>
    </row>
    <row r="647" spans="1:15" x14ac:dyDescent="0.25">
      <c r="A647" s="104" t="s">
        <v>1597</v>
      </c>
      <c r="B647" s="104" t="s">
        <v>4333</v>
      </c>
      <c r="C647" s="104"/>
      <c r="D647" s="104"/>
      <c r="E647" s="105"/>
      <c r="F647" s="104"/>
      <c r="G647" s="104"/>
      <c r="H647" s="104"/>
      <c r="I647" s="104"/>
      <c r="J647" s="104"/>
      <c r="K647" s="104"/>
      <c r="L647" s="104"/>
      <c r="M647" s="104">
        <v>23</v>
      </c>
      <c r="N647" s="104">
        <f t="shared" si="209"/>
        <v>7.9129454967692414E-3</v>
      </c>
      <c r="O647" s="104">
        <f t="shared" si="210"/>
        <v>7.4865101547239687E-2</v>
      </c>
    </row>
    <row r="648" spans="1:15" x14ac:dyDescent="0.25">
      <c r="A648" s="104" t="s">
        <v>1599</v>
      </c>
      <c r="B648" s="104" t="s">
        <v>4327</v>
      </c>
      <c r="C648" s="104">
        <v>1660</v>
      </c>
      <c r="D648" s="104">
        <v>2.9806179877736982E-2</v>
      </c>
      <c r="E648" s="286">
        <v>5</v>
      </c>
      <c r="F648" s="285">
        <f>IF(D648="&lt;0.2%",1/0.002,IF(D648="&gt;50%",1/0.5,1/D648))</f>
        <v>33.550089414407857</v>
      </c>
      <c r="G648" s="285">
        <f t="shared" ref="G648:L650" si="214">IF($F648&lt;5,LINEST(S$5:S$6,$R$5:$R$6)*$F648+INTERCEPT(S$5:S$6,$R$5:$R$6),IF($F648&lt;10,LINEST(S$6:S$7,$R$6:$R$7)*$F648+INTERCEPT(S$6:S$7,$R$6:$R$7),IF($F648&lt;25,LINEST(S$7:S$8,$R$7:$R$8)*$F648+INTERCEPT(S$7:S$8,$R$7:$R$8),IF($F648&lt;50,LINEST(S$8:S$9,$R$8:$R$9)*$F648+INTERCEPT(S$8:S$9,$R$8:$R$9),IF($F648&lt;100,LINEST(S$9:S$10,$R$9:$R$10)*$F648+INTERCEPT(S$9:S$10,$R$9:$R$10),IF($F648&lt;200,LINEST(S$10:S$11,$R$10:$R$11)*$F648+INTERCEPT(S$10:S$11,$R$10:$R$11),IF($F648&lt;500,LINEST(S$11:S$12,$R$11:$R$12)*$F648+INTERCEPT(S$11:S$12,$R$11:$R$12),S$12)))))))</f>
        <v>7.276203934233946</v>
      </c>
      <c r="H648" s="285">
        <f t="shared" si="214"/>
        <v>14.352407868467891</v>
      </c>
      <c r="I648" s="285">
        <f t="shared" si="214"/>
        <v>42.29026473603129</v>
      </c>
      <c r="J648" s="285">
        <f t="shared" si="214"/>
        <v>10.823409656756048</v>
      </c>
      <c r="K648" s="285">
        <f t="shared" si="214"/>
        <v>7.5130053648644708</v>
      </c>
      <c r="L648" s="285">
        <f t="shared" si="214"/>
        <v>4.105202145945789</v>
      </c>
      <c r="M648" s="285">
        <f>IF(E648=S$4,G648,IF(E648=T$4,H648,IF(E648=U$4,I648,IF(E648=V$4,J648,IF(E648=W$4,K648,L648)))))</f>
        <v>7.5130053648644708</v>
      </c>
      <c r="N648" s="104">
        <f t="shared" si="209"/>
        <v>2.4027346202427968E-2</v>
      </c>
      <c r="O648" s="104">
        <f t="shared" si="210"/>
        <v>0.21197209243782311</v>
      </c>
    </row>
    <row r="649" spans="1:15" x14ac:dyDescent="0.25">
      <c r="A649" s="104" t="s">
        <v>1601</v>
      </c>
      <c r="B649" s="104" t="s">
        <v>4327</v>
      </c>
      <c r="C649" s="104">
        <v>3370</v>
      </c>
      <c r="D649" s="104" t="s">
        <v>4372</v>
      </c>
      <c r="E649" s="286">
        <v>5</v>
      </c>
      <c r="F649" s="285">
        <f>IF(D649="&lt;0.2%",1/0.002,IF(D649="&gt;50%",1/0.5,1/D649))</f>
        <v>500</v>
      </c>
      <c r="G649" s="285">
        <f t="shared" si="214"/>
        <v>9.8000000000000007</v>
      </c>
      <c r="H649" s="285">
        <f t="shared" si="214"/>
        <v>20.100000000000001</v>
      </c>
      <c r="I649" s="285">
        <f t="shared" si="214"/>
        <v>128.5</v>
      </c>
      <c r="J649" s="285">
        <f t="shared" si="214"/>
        <v>19.399999999999999</v>
      </c>
      <c r="K649" s="285">
        <f t="shared" si="214"/>
        <v>11.8</v>
      </c>
      <c r="L649" s="285">
        <f t="shared" si="214"/>
        <v>5.5</v>
      </c>
      <c r="M649" s="285">
        <f>IF(E649=S$4,G649,IF(E649=T$4,H649,IF(E649=U$4,I649,IF(E649=V$4,J649,IF(E649=W$4,K649,L649)))))</f>
        <v>11.8</v>
      </c>
      <c r="N649" s="104">
        <f t="shared" si="209"/>
        <v>1.5365610095873228E-2</v>
      </c>
      <c r="O649" s="104">
        <f t="shared" si="210"/>
        <v>0.14073224539520079</v>
      </c>
    </row>
    <row r="650" spans="1:15" x14ac:dyDescent="0.25">
      <c r="A650" s="104" t="s">
        <v>1603</v>
      </c>
      <c r="B650" s="104" t="s">
        <v>4327</v>
      </c>
      <c r="C650" s="104">
        <v>22900</v>
      </c>
      <c r="D650" s="104" t="s">
        <v>4372</v>
      </c>
      <c r="E650" s="286">
        <v>5</v>
      </c>
      <c r="F650" s="285">
        <f>IF(D650="&lt;0.2%",1/0.002,IF(D650="&gt;50%",1/0.5,1/D650))</f>
        <v>500</v>
      </c>
      <c r="G650" s="285">
        <f t="shared" si="214"/>
        <v>9.8000000000000007</v>
      </c>
      <c r="H650" s="285">
        <f t="shared" si="214"/>
        <v>20.100000000000001</v>
      </c>
      <c r="I650" s="285">
        <f t="shared" si="214"/>
        <v>128.5</v>
      </c>
      <c r="J650" s="285">
        <f t="shared" si="214"/>
        <v>19.399999999999999</v>
      </c>
      <c r="K650" s="285">
        <f t="shared" si="214"/>
        <v>11.8</v>
      </c>
      <c r="L650" s="285">
        <f t="shared" si="214"/>
        <v>5.5</v>
      </c>
      <c r="M650" s="285">
        <f>IF(E650=S$4,G650,IF(E650=T$4,H650,IF(E650=U$4,I650,IF(E650=V$4,J650,IF(E650=W$4,K650,L650)))))</f>
        <v>11.8</v>
      </c>
      <c r="N650" s="104">
        <f t="shared" si="209"/>
        <v>1.5365610095873228E-2</v>
      </c>
      <c r="O650" s="104">
        <f t="shared" si="210"/>
        <v>0.14073224539520079</v>
      </c>
    </row>
    <row r="651" spans="1:15" x14ac:dyDescent="0.25">
      <c r="A651" s="104" t="s">
        <v>1605</v>
      </c>
      <c r="B651" s="104" t="s">
        <v>4333</v>
      </c>
      <c r="C651" s="104"/>
      <c r="D651" s="104"/>
      <c r="E651" s="105"/>
      <c r="F651" s="104"/>
      <c r="G651" s="104"/>
      <c r="H651" s="104"/>
      <c r="I651" s="104"/>
      <c r="J651" s="104"/>
      <c r="K651" s="104"/>
      <c r="L651" s="104"/>
      <c r="M651" s="104">
        <v>82</v>
      </c>
      <c r="N651" s="104">
        <f t="shared" si="209"/>
        <v>2.225831798511102E-3</v>
      </c>
      <c r="O651" s="104">
        <f t="shared" si="210"/>
        <v>2.158988792856209E-2</v>
      </c>
    </row>
    <row r="652" spans="1:15" x14ac:dyDescent="0.25">
      <c r="A652" s="104" t="s">
        <v>1607</v>
      </c>
      <c r="B652" s="104" t="s">
        <v>4327</v>
      </c>
      <c r="C652" s="104">
        <v>1680</v>
      </c>
      <c r="D652" s="104">
        <v>0.1690091860814687</v>
      </c>
      <c r="E652" s="286">
        <v>5</v>
      </c>
      <c r="F652" s="285">
        <f>IF(D652="&lt;0.2%",1/0.002,IF(D652="&gt;50%",1/0.5,1/D652))</f>
        <v>5.9168381505485916</v>
      </c>
      <c r="G652" s="285">
        <f t="shared" ref="G652:L654" si="215">IF($F652&lt;5,LINEST(S$5:S$6,$R$5:$R$6)*$F652+INTERCEPT(S$5:S$6,$R$5:$R$6),IF($F652&lt;10,LINEST(S$6:S$7,$R$6:$R$7)*$F652+INTERCEPT(S$6:S$7,$R$6:$R$7),IF($F652&lt;25,LINEST(S$7:S$8,$R$7:$R$8)*$F652+INTERCEPT(S$7:S$8,$R$7:$R$8),IF($F652&lt;50,LINEST(S$8:S$9,$R$8:$R$9)*$F652+INTERCEPT(S$8:S$9,$R$8:$R$9),IF($F652&lt;100,LINEST(S$9:S$10,$R$9:$R$10)*$F652+INTERCEPT(S$9:S$10,$R$9:$R$10),IF($F652&lt;200,LINEST(S$10:S$11,$R$10:$R$11)*$F652+INTERCEPT(S$10:S$11,$R$10:$R$11),IF($F652&lt;500,LINEST(S$11:S$12,$R$11:$R$12)*$F652+INTERCEPT(S$11:S$12,$R$11:$R$12),S$12)))))))</f>
        <v>3.8750514451645768</v>
      </c>
      <c r="H652" s="285">
        <f t="shared" si="215"/>
        <v>7.8134293643072095</v>
      </c>
      <c r="I652" s="285">
        <f t="shared" si="215"/>
        <v>12.78527780388872</v>
      </c>
      <c r="J652" s="285">
        <f t="shared" si="215"/>
        <v>4.6217455492523509</v>
      </c>
      <c r="K652" s="285">
        <f t="shared" si="215"/>
        <v>3.675051445164577</v>
      </c>
      <c r="L652" s="285">
        <f t="shared" si="215"/>
        <v>2.5283573410768025</v>
      </c>
      <c r="M652" s="285">
        <f>IF(E652=S$4,G652,IF(E652=T$4,H652,IF(E652=U$4,I652,IF(E652=V$4,J652,IF(E652=W$4,K652,L652)))))</f>
        <v>3.675051445164577</v>
      </c>
      <c r="N652" s="104">
        <f t="shared" si="209"/>
        <v>4.8503696598747759E-2</v>
      </c>
      <c r="O652" s="104">
        <f t="shared" si="210"/>
        <v>0.38553487526271768</v>
      </c>
    </row>
    <row r="653" spans="1:15" x14ac:dyDescent="0.25">
      <c r="A653" s="104" t="s">
        <v>1609</v>
      </c>
      <c r="B653" s="104" t="s">
        <v>4327</v>
      </c>
      <c r="C653" s="104">
        <v>597</v>
      </c>
      <c r="D653" s="104">
        <v>1.9736216344046823E-2</v>
      </c>
      <c r="E653" s="286">
        <v>5</v>
      </c>
      <c r="F653" s="285">
        <f>IF(D653="&lt;0.2%",1/0.002,IF(D653="&gt;50%",1/0.5,1/D653))</f>
        <v>50.66827311617088</v>
      </c>
      <c r="G653" s="285">
        <f t="shared" si="215"/>
        <v>8.0106923698587345</v>
      </c>
      <c r="H653" s="285">
        <f t="shared" si="215"/>
        <v>15.824057832182154</v>
      </c>
      <c r="I653" s="285">
        <f t="shared" si="215"/>
        <v>54.500722902276898</v>
      </c>
      <c r="J653" s="285">
        <f t="shared" si="215"/>
        <v>12.632077109576201</v>
      </c>
      <c r="K653" s="285">
        <f t="shared" si="215"/>
        <v>8.5160385547881017</v>
      </c>
      <c r="L653" s="285">
        <f t="shared" si="215"/>
        <v>4.5053461849293672</v>
      </c>
      <c r="M653" s="285">
        <f>IF(E653=S$4,G653,IF(E653=T$4,H653,IF(E653=U$4,I653,IF(E653=V$4,J653,IF(E653=W$4,K653,L653)))))</f>
        <v>8.5160385547881017</v>
      </c>
      <c r="N653" s="104">
        <f t="shared" si="209"/>
        <v>2.1227631446892659E-2</v>
      </c>
      <c r="O653" s="104">
        <f t="shared" si="210"/>
        <v>0.18954836867439473</v>
      </c>
    </row>
    <row r="654" spans="1:15" x14ac:dyDescent="0.25">
      <c r="A654" s="104" t="s">
        <v>1611</v>
      </c>
      <c r="B654" s="104" t="s">
        <v>4327</v>
      </c>
      <c r="C654" s="104">
        <v>544</v>
      </c>
      <c r="D654" s="104">
        <v>0.36313074327172767</v>
      </c>
      <c r="E654" s="286">
        <v>5</v>
      </c>
      <c r="F654" s="285">
        <f>IF(D654="&lt;0.2%",1/0.002,IF(D654="&gt;50%",1/0.5,1/D654))</f>
        <v>2.7538290781722892</v>
      </c>
      <c r="G654" s="285">
        <f t="shared" si="215"/>
        <v>2.4769145390861445</v>
      </c>
      <c r="H654" s="285">
        <f t="shared" si="215"/>
        <v>5.1287014422332131</v>
      </c>
      <c r="I654" s="285">
        <f t="shared" si="215"/>
        <v>6.8825305204055054</v>
      </c>
      <c r="J654" s="285">
        <f t="shared" si="215"/>
        <v>2.9271698109642972</v>
      </c>
      <c r="K654" s="285">
        <f t="shared" si="215"/>
        <v>2.3517869031470688</v>
      </c>
      <c r="L654" s="285">
        <f t="shared" si="215"/>
        <v>2.0256381796953815</v>
      </c>
      <c r="M654" s="285">
        <f>IF(E654=S$4,G654,IF(E654=T$4,H654,IF(E654=U$4,I654,IF(E654=V$4,J654,IF(E654=W$4,K654,L654)))))</f>
        <v>2.3517869031470688</v>
      </c>
      <c r="N654" s="104">
        <f t="shared" si="209"/>
        <v>7.4753240567220214E-2</v>
      </c>
      <c r="O654" s="104">
        <f t="shared" si="210"/>
        <v>0.5328112628612186</v>
      </c>
    </row>
    <row r="655" spans="1:15" x14ac:dyDescent="0.25">
      <c r="A655" s="104" t="s">
        <v>1614</v>
      </c>
      <c r="B655" s="104" t="s">
        <v>4333</v>
      </c>
      <c r="C655" s="104"/>
      <c r="D655" s="104"/>
      <c r="E655" s="105"/>
      <c r="F655" s="104"/>
      <c r="G655" s="104"/>
      <c r="H655" s="104"/>
      <c r="I655" s="104"/>
      <c r="J655" s="104"/>
      <c r="K655" s="104"/>
      <c r="L655" s="104"/>
      <c r="M655" s="104">
        <v>24</v>
      </c>
      <c r="N655" s="104">
        <f t="shared" si="209"/>
        <v>7.5844930031184754E-3</v>
      </c>
      <c r="O655" s="104">
        <f t="shared" si="210"/>
        <v>7.1860648709040409E-2</v>
      </c>
    </row>
    <row r="656" spans="1:15" x14ac:dyDescent="0.25">
      <c r="A656" s="104" t="s">
        <v>1616</v>
      </c>
      <c r="B656" s="104" t="s">
        <v>4327</v>
      </c>
      <c r="C656" s="104">
        <v>1010</v>
      </c>
      <c r="D656" s="104">
        <v>6.632036914630858E-2</v>
      </c>
      <c r="E656" s="286">
        <v>5</v>
      </c>
      <c r="F656" s="285">
        <f>IF(D656="&lt;0.2%",1/0.002,IF(D656="&gt;50%",1/0.5,1/D656))</f>
        <v>15.078323792105436</v>
      </c>
      <c r="G656" s="285">
        <f t="shared" ref="G656:L656" si="216">IF($F656&lt;5,LINEST(S$5:S$6,$R$5:$R$6)*$F656+INTERCEPT(S$5:S$6,$R$5:$R$6),IF($F656&lt;10,LINEST(S$6:S$7,$R$6:$R$7)*$F656+INTERCEPT(S$6:S$7,$R$6:$R$7),IF($F656&lt;25,LINEST(S$7:S$8,$R$7:$R$8)*$F656+INTERCEPT(S$7:S$8,$R$7:$R$8),IF($F656&lt;50,LINEST(S$8:S$9,$R$8:$R$9)*$F656+INTERCEPT(S$8:S$9,$R$8:$R$9),IF($F656&lt;100,LINEST(S$9:S$10,$R$9:$R$10)*$F656+INTERCEPT(S$9:S$10,$R$9:$R$10),IF($F656&lt;200,LINEST(S$10:S$11,$R$10:$R$11)*$F656+INTERCEPT(S$10:S$11,$R$10:$R$11),IF($F656&lt;500,LINEST(S$11:S$12,$R$11:$R$12)*$F656+INTERCEPT(S$11:S$12,$R$11:$R$12),S$12)))))))</f>
        <v>5.709398855052652</v>
      </c>
      <c r="H656" s="285">
        <f t="shared" si="216"/>
        <v>11.284942218157935</v>
      </c>
      <c r="I656" s="285">
        <f t="shared" si="216"/>
        <v>25.053867155210717</v>
      </c>
      <c r="J656" s="285">
        <f t="shared" si="216"/>
        <v>7.6510867262105648</v>
      </c>
      <c r="K656" s="285">
        <f t="shared" si="216"/>
        <v>5.6109653308947607</v>
      </c>
      <c r="L656" s="285">
        <f t="shared" si="216"/>
        <v>3.3708439355789568</v>
      </c>
      <c r="M656" s="285">
        <f>IF(E656=S$4,G656,IF(E656=T$4,H656,IF(E656=U$4,I656,IF(E656=V$4,J656,IF(E656=W$4,K656,L656)))))</f>
        <v>5.6109653308947607</v>
      </c>
      <c r="N656" s="104">
        <f t="shared" si="209"/>
        <v>3.204056460523852E-2</v>
      </c>
      <c r="O656" s="104">
        <f t="shared" si="210"/>
        <v>0.27310677088153612</v>
      </c>
    </row>
    <row r="657" spans="1:15" x14ac:dyDescent="0.25">
      <c r="A657" s="295" t="s">
        <v>1618</v>
      </c>
      <c r="B657" s="104" t="s">
        <v>4396</v>
      </c>
      <c r="C657" s="104">
        <v>45500</v>
      </c>
      <c r="D657" s="104" t="s">
        <v>4373</v>
      </c>
      <c r="E657" s="105"/>
      <c r="F657" s="104"/>
      <c r="G657" s="104"/>
      <c r="H657" s="104"/>
      <c r="I657" s="104"/>
      <c r="J657" s="104"/>
      <c r="K657" s="104"/>
      <c r="L657" s="104"/>
      <c r="M657" s="290">
        <v>74.288172494937044</v>
      </c>
      <c r="N657" s="296">
        <v>2.4566105307451958E-3</v>
      </c>
      <c r="O657" s="296">
        <v>2.3804246509742111E-2</v>
      </c>
    </row>
    <row r="658" spans="1:15" x14ac:dyDescent="0.25">
      <c r="A658" s="104" t="s">
        <v>1620</v>
      </c>
      <c r="B658" s="104" t="s">
        <v>4333</v>
      </c>
      <c r="C658" s="104"/>
      <c r="D658" s="104"/>
      <c r="E658" s="105"/>
      <c r="F658" s="104"/>
      <c r="G658" s="104"/>
      <c r="H658" s="104"/>
      <c r="I658" s="104"/>
      <c r="J658" s="104"/>
      <c r="K658" s="104"/>
      <c r="L658" s="104"/>
      <c r="M658" s="104">
        <v>76</v>
      </c>
      <c r="N658" s="104">
        <f t="shared" ref="N658:N701" si="217">1-BETAINV(0.833,M658-1+1,1,0,1)</f>
        <v>2.4013442122702289E-3</v>
      </c>
      <c r="O658" s="104">
        <f t="shared" ref="O658:O701" si="218">1-BETAINV(0.167,M658-1+1,1,0,1)</f>
        <v>2.3274367590735201E-2</v>
      </c>
    </row>
    <row r="659" spans="1:15" x14ac:dyDescent="0.25">
      <c r="A659" s="104" t="s">
        <v>1622</v>
      </c>
      <c r="B659" s="104" t="s">
        <v>4327</v>
      </c>
      <c r="C659" s="104">
        <v>185</v>
      </c>
      <c r="D659" s="104" t="s">
        <v>4373</v>
      </c>
      <c r="E659" s="286">
        <v>5</v>
      </c>
      <c r="F659" s="285">
        <f>IF(D659="&lt;0.2%",1/0.002,IF(D659="&gt;50%",1/0.5,1/D659))</f>
        <v>2</v>
      </c>
      <c r="G659" s="285">
        <f t="shared" ref="G659:L662" si="219">IF($F659&lt;5,LINEST(S$5:S$6,$R$5:$R$6)*$F659+INTERCEPT(S$5:S$6,$R$5:$R$6),IF($F659&lt;10,LINEST(S$6:S$7,$R$6:$R$7)*$F659+INTERCEPT(S$6:S$7,$R$6:$R$7),IF($F659&lt;25,LINEST(S$7:S$8,$R$7:$R$8)*$F659+INTERCEPT(S$7:S$8,$R$7:$R$8),IF($F659&lt;50,LINEST(S$8:S$9,$R$8:$R$9)*$F659+INTERCEPT(S$8:S$9,$R$8:$R$9),IF($F659&lt;100,LINEST(S$9:S$10,$R$9:$R$10)*$F659+INTERCEPT(S$9:S$10,$R$9:$R$10),IF($F659&lt;200,LINEST(S$10:S$11,$R$10:$R$11)*$F659+INTERCEPT(S$10:S$11,$R$10:$R$11),IF($F659&lt;500,LINEST(S$11:S$12,$R$11:$R$12)*$F659+INTERCEPT(S$11:S$12,$R$11:$R$12),S$12)))))))</f>
        <v>2.1</v>
      </c>
      <c r="H659" s="285">
        <f t="shared" si="219"/>
        <v>4.4000000000000004</v>
      </c>
      <c r="I659" s="285">
        <f t="shared" si="219"/>
        <v>5.4000000000000021</v>
      </c>
      <c r="J659" s="285">
        <f t="shared" si="219"/>
        <v>2.5</v>
      </c>
      <c r="K659" s="285">
        <f t="shared" si="219"/>
        <v>2.0000000000000009</v>
      </c>
      <c r="L659" s="285">
        <f t="shared" si="219"/>
        <v>1.9000000000000001</v>
      </c>
      <c r="M659" s="285">
        <f>IF(E659=S$4,G659,IF(E659=T$4,H659,IF(E659=U$4,I659,IF(E659=V$4,J659,IF(E659=W$4,K659,L659)))))</f>
        <v>2.0000000000000009</v>
      </c>
      <c r="N659" s="104">
        <f t="shared" si="217"/>
        <v>8.7311663271629092E-2</v>
      </c>
      <c r="O659" s="104">
        <f t="shared" si="218"/>
        <v>0.59134366516594883</v>
      </c>
    </row>
    <row r="660" spans="1:15" x14ac:dyDescent="0.25">
      <c r="A660" s="104" t="s">
        <v>1624</v>
      </c>
      <c r="B660" s="104" t="s">
        <v>4327</v>
      </c>
      <c r="C660" s="104">
        <v>652</v>
      </c>
      <c r="D660" s="104">
        <v>9.8916102894744659E-2</v>
      </c>
      <c r="E660" s="286">
        <v>5</v>
      </c>
      <c r="F660" s="285">
        <f>IF(D660="&lt;0.2%",1/0.002,IF(D660="&gt;50%",1/0.5,1/D660))</f>
        <v>10.109577416976153</v>
      </c>
      <c r="G660" s="285">
        <f t="shared" si="219"/>
        <v>5.1131492900371374</v>
      </c>
      <c r="H660" s="285">
        <f t="shared" si="219"/>
        <v>10.125568063961103</v>
      </c>
      <c r="I660" s="285">
        <f t="shared" si="219"/>
        <v>19.521996190900115</v>
      </c>
      <c r="J660" s="285">
        <f t="shared" si="219"/>
        <v>6.5248375478479268</v>
      </c>
      <c r="K660" s="285">
        <f t="shared" si="219"/>
        <v>4.9153408383766619</v>
      </c>
      <c r="L660" s="285">
        <f t="shared" si="219"/>
        <v>3.1058441289053951</v>
      </c>
      <c r="M660" s="285">
        <f>IF(E660=S$4,G660,IF(E660=T$4,H660,IF(E660=U$4,I660,IF(E660=V$4,J660,IF(E660=W$4,K660,L660)))))</f>
        <v>4.9153408383766619</v>
      </c>
      <c r="N660" s="104">
        <f t="shared" si="217"/>
        <v>3.6491285957401365E-2</v>
      </c>
      <c r="O660" s="104">
        <f t="shared" si="218"/>
        <v>0.30519042880956715</v>
      </c>
    </row>
    <row r="661" spans="1:15" x14ac:dyDescent="0.25">
      <c r="A661" s="104" t="s">
        <v>1626</v>
      </c>
      <c r="B661" s="104" t="s">
        <v>4327</v>
      </c>
      <c r="C661" s="104">
        <v>1080</v>
      </c>
      <c r="D661" s="104">
        <v>5.4920425166078486E-2</v>
      </c>
      <c r="E661" s="286">
        <v>5</v>
      </c>
      <c r="F661" s="285">
        <f>IF(D661="&lt;0.2%",1/0.002,IF(D661="&gt;50%",1/0.5,1/D661))</f>
        <v>18.208162026714398</v>
      </c>
      <c r="G661" s="285">
        <f t="shared" si="219"/>
        <v>6.0849794432057278</v>
      </c>
      <c r="H661" s="285">
        <f t="shared" si="219"/>
        <v>12.015237806233358</v>
      </c>
      <c r="I661" s="285">
        <f t="shared" si="219"/>
        <v>28.538420389742029</v>
      </c>
      <c r="J661" s="285">
        <f t="shared" si="219"/>
        <v>8.3605167260552626</v>
      </c>
      <c r="K661" s="285">
        <f t="shared" si="219"/>
        <v>6.0491426837400155</v>
      </c>
      <c r="L661" s="285">
        <f t="shared" si="219"/>
        <v>3.5377686414247678</v>
      </c>
      <c r="M661" s="285">
        <f>IF(E661=S$4,G661,IF(E661=T$4,H661,IF(E661=U$4,I661,IF(E661=V$4,J661,IF(E661=W$4,K661,L661)))))</f>
        <v>6.0491426837400155</v>
      </c>
      <c r="N661" s="104">
        <f t="shared" si="217"/>
        <v>2.975455539317684E-2</v>
      </c>
      <c r="O661" s="104">
        <f t="shared" si="218"/>
        <v>0.25611607263534175</v>
      </c>
    </row>
    <row r="662" spans="1:15" x14ac:dyDescent="0.25">
      <c r="A662" s="104" t="s">
        <v>1628</v>
      </c>
      <c r="B662" s="104" t="s">
        <v>4327</v>
      </c>
      <c r="C662" s="104">
        <v>4500</v>
      </c>
      <c r="D662" s="104">
        <v>3.9573245735801607E-2</v>
      </c>
      <c r="E662" s="286">
        <v>5</v>
      </c>
      <c r="F662" s="285">
        <f>IF(D662="&lt;0.2%",1/0.002,IF(D662="&gt;50%",1/0.5,1/D662))</f>
        <v>25.269597714480817</v>
      </c>
      <c r="G662" s="285">
        <f t="shared" si="219"/>
        <v>6.9118622994371561</v>
      </c>
      <c r="H662" s="285">
        <f t="shared" si="219"/>
        <v>13.623724598874311</v>
      </c>
      <c r="I662" s="285">
        <f t="shared" si="219"/>
        <v>36.295188745284115</v>
      </c>
      <c r="J662" s="285">
        <f t="shared" si="219"/>
        <v>9.9291165531639294</v>
      </c>
      <c r="K662" s="285">
        <f t="shared" si="219"/>
        <v>7.0161758628688489</v>
      </c>
      <c r="L662" s="285">
        <f t="shared" si="219"/>
        <v>3.9064703451475395</v>
      </c>
      <c r="M662" s="285">
        <f>IF(E662=S$4,G662,IF(E662=T$4,H662,IF(E662=U$4,I662,IF(E662=V$4,J662,IF(E662=W$4,K662,L662)))))</f>
        <v>7.0161758628688489</v>
      </c>
      <c r="N662" s="104">
        <f t="shared" si="217"/>
        <v>2.5706718251060745E-2</v>
      </c>
      <c r="O662" s="104">
        <f t="shared" si="218"/>
        <v>0.22515381187129002</v>
      </c>
    </row>
    <row r="663" spans="1:15" x14ac:dyDescent="0.25">
      <c r="A663" s="104" t="s">
        <v>1630</v>
      </c>
      <c r="B663" s="104" t="s">
        <v>3585</v>
      </c>
      <c r="C663" s="104"/>
      <c r="D663" s="104"/>
      <c r="E663" s="105"/>
      <c r="F663" s="104"/>
      <c r="G663" s="104"/>
      <c r="H663" s="104"/>
      <c r="I663" s="104"/>
      <c r="J663" s="104"/>
      <c r="K663" s="104"/>
      <c r="L663" s="104"/>
      <c r="M663" s="104">
        <v>32</v>
      </c>
      <c r="N663" s="104">
        <f t="shared" si="217"/>
        <v>5.6937797932326006E-3</v>
      </c>
      <c r="O663" s="104">
        <f t="shared" si="218"/>
        <v>5.4394717390716552E-2</v>
      </c>
    </row>
    <row r="664" spans="1:15" x14ac:dyDescent="0.25">
      <c r="A664" s="104" t="s">
        <v>1632</v>
      </c>
      <c r="B664" s="104" t="s">
        <v>4327</v>
      </c>
      <c r="C664" s="104">
        <v>2730</v>
      </c>
      <c r="D664" s="104">
        <v>6.6824828720174704E-3</v>
      </c>
      <c r="E664" s="286">
        <v>5</v>
      </c>
      <c r="F664" s="285">
        <f>IF(D664="&lt;0.2%",1/0.002,IF(D664="&gt;50%",1/0.5,1/D664))</f>
        <v>149.64497764557618</v>
      </c>
      <c r="G664" s="285">
        <f t="shared" ref="G664:L667" si="220">IF($F664&lt;5,LINEST(S$5:S$6,$R$5:$R$6)*$F664+INTERCEPT(S$5:S$6,$R$5:$R$6),IF($F664&lt;10,LINEST(S$6:S$7,$R$6:$R$7)*$F664+INTERCEPT(S$6:S$7,$R$6:$R$7),IF($F664&lt;25,LINEST(S$7:S$8,$R$7:$R$8)*$F664+INTERCEPT(S$7:S$8,$R$7:$R$8),IF($F664&lt;50,LINEST(S$8:S$9,$R$8:$R$9)*$F664+INTERCEPT(S$8:S$9,$R$8:$R$9),IF($F664&lt;100,LINEST(S$9:S$10,$R$9:$R$10)*$F664+INTERCEPT(S$9:S$10,$R$9:$R$10),IF($F664&lt;200,LINEST(S$10:S$11,$R$10:$R$11)*$F664+INTERCEPT(S$10:S$11,$R$10:$R$11),IF($F664&lt;500,LINEST(S$11:S$12,$R$11:$R$12)*$F664+INTERCEPT(S$11:S$12,$R$11:$R$12),S$12)))))))</f>
        <v>9.0978698658734594</v>
      </c>
      <c r="H664" s="285">
        <f t="shared" si="220"/>
        <v>18.245384709392489</v>
      </c>
      <c r="I664" s="285">
        <f t="shared" si="220"/>
        <v>88.664439612583863</v>
      </c>
      <c r="J664" s="285">
        <f t="shared" si="220"/>
        <v>16.042544530557102</v>
      </c>
      <c r="K664" s="285">
        <f t="shared" si="220"/>
        <v>10.246094754101339</v>
      </c>
      <c r="L664" s="285">
        <f t="shared" si="220"/>
        <v>5.0489349329367297</v>
      </c>
      <c r="M664" s="285">
        <f>IF(E664=S$4,G664,IF(E664=T$4,H664,IF(E664=U$4,I664,IF(E664=V$4,J664,IF(E664=W$4,K664,L664)))))</f>
        <v>10.246094754101339</v>
      </c>
      <c r="N664" s="104">
        <f t="shared" si="217"/>
        <v>1.7675223458695211E-2</v>
      </c>
      <c r="O664" s="104">
        <f t="shared" si="218"/>
        <v>0.16027214922836752</v>
      </c>
    </row>
    <row r="665" spans="1:15" x14ac:dyDescent="0.25">
      <c r="A665" s="104" t="s">
        <v>1634</v>
      </c>
      <c r="B665" s="104" t="s">
        <v>4327</v>
      </c>
      <c r="C665" s="104">
        <v>56</v>
      </c>
      <c r="D665" s="104">
        <v>6.586331591328852E-2</v>
      </c>
      <c r="E665" s="286">
        <v>5</v>
      </c>
      <c r="F665" s="285">
        <f>IF(D665="&lt;0.2%",1/0.002,IF(D665="&gt;50%",1/0.5,1/D665))</f>
        <v>15.182958618672295</v>
      </c>
      <c r="G665" s="285">
        <f t="shared" si="220"/>
        <v>5.7219550342406755</v>
      </c>
      <c r="H665" s="285">
        <f t="shared" si="220"/>
        <v>11.309357011023536</v>
      </c>
      <c r="I665" s="285">
        <f t="shared" si="220"/>
        <v>25.170360595455154</v>
      </c>
      <c r="J665" s="285">
        <f t="shared" si="220"/>
        <v>7.6748039535657195</v>
      </c>
      <c r="K665" s="285">
        <f t="shared" si="220"/>
        <v>5.625614206614121</v>
      </c>
      <c r="L665" s="285">
        <f t="shared" si="220"/>
        <v>3.3764244596625224</v>
      </c>
      <c r="M665" s="285">
        <f>IF(E665=S$4,G665,IF(E665=T$4,H665,IF(E665=U$4,I665,IF(E665=V$4,J665,IF(E665=W$4,K665,L665)))))</f>
        <v>5.625614206614121</v>
      </c>
      <c r="N665" s="104">
        <f t="shared" si="217"/>
        <v>3.1958479887003288E-2</v>
      </c>
      <c r="O665" s="104">
        <f t="shared" si="218"/>
        <v>0.27250276256922812</v>
      </c>
    </row>
    <row r="666" spans="1:15" x14ac:dyDescent="0.25">
      <c r="A666" s="104" t="s">
        <v>1636</v>
      </c>
      <c r="B666" s="104" t="s">
        <v>4327</v>
      </c>
      <c r="C666" s="104">
        <v>43</v>
      </c>
      <c r="D666" s="104">
        <v>0.33400444963307219</v>
      </c>
      <c r="E666" s="286">
        <v>5</v>
      </c>
      <c r="F666" s="285">
        <f>IF(D666="&lt;0.2%",1/0.002,IF(D666="&gt;50%",1/0.5,1/D666))</f>
        <v>2.9939720895891404</v>
      </c>
      <c r="G666" s="285">
        <f t="shared" si="220"/>
        <v>2.5969860447945701</v>
      </c>
      <c r="H666" s="285">
        <f t="shared" si="220"/>
        <v>5.3608396866028354</v>
      </c>
      <c r="I666" s="285">
        <f t="shared" si="220"/>
        <v>7.3548117761919798</v>
      </c>
      <c r="J666" s="285">
        <f t="shared" si="220"/>
        <v>3.0632508507671794</v>
      </c>
      <c r="K666" s="285">
        <f t="shared" si="220"/>
        <v>2.4638536418082664</v>
      </c>
      <c r="L666" s="285">
        <f t="shared" si="220"/>
        <v>2.0656620149315237</v>
      </c>
      <c r="M666" s="285">
        <f>IF(E666=S$4,G666,IF(E666=T$4,H666,IF(E666=U$4,I666,IF(E666=V$4,J666,IF(E666=W$4,K666,L666)))))</f>
        <v>2.4638536418082664</v>
      </c>
      <c r="N666" s="104">
        <f t="shared" si="217"/>
        <v>7.1477729952044933E-2</v>
      </c>
      <c r="O666" s="104">
        <f t="shared" si="218"/>
        <v>0.51635657991704198</v>
      </c>
    </row>
    <row r="667" spans="1:15" x14ac:dyDescent="0.25">
      <c r="A667" s="104" t="s">
        <v>1638</v>
      </c>
      <c r="B667" s="104" t="s">
        <v>4327</v>
      </c>
      <c r="C667" s="104">
        <v>3400</v>
      </c>
      <c r="D667" s="104">
        <v>4.7748221047638088E-2</v>
      </c>
      <c r="E667" s="286">
        <v>5</v>
      </c>
      <c r="F667" s="285">
        <f>IF(D667="&lt;0.2%",1/0.002,IF(D667="&gt;50%",1/0.5,1/D667))</f>
        <v>20.943188626908352</v>
      </c>
      <c r="G667" s="285">
        <f t="shared" si="220"/>
        <v>6.4131826352290027</v>
      </c>
      <c r="H667" s="285">
        <f t="shared" si="220"/>
        <v>12.653410679611948</v>
      </c>
      <c r="I667" s="285">
        <f t="shared" si="220"/>
        <v>31.583416671291296</v>
      </c>
      <c r="J667" s="285">
        <f t="shared" si="220"/>
        <v>8.9804560887658926</v>
      </c>
      <c r="K667" s="285">
        <f t="shared" si="220"/>
        <v>6.4320464077671691</v>
      </c>
      <c r="L667" s="285">
        <f t="shared" si="220"/>
        <v>3.6836367267684453</v>
      </c>
      <c r="M667" s="285">
        <f>IF(E667=S$4,G667,IF(E667=T$4,H667,IF(E667=U$4,I667,IF(E667=V$4,J667,IF(E667=W$4,K667,L667)))))</f>
        <v>6.4320464077671691</v>
      </c>
      <c r="N667" s="104">
        <f t="shared" si="217"/>
        <v>2.8008296168875235E-2</v>
      </c>
      <c r="O667" s="104">
        <f t="shared" si="218"/>
        <v>0.24289772335407467</v>
      </c>
    </row>
    <row r="668" spans="1:15" x14ac:dyDescent="0.25">
      <c r="A668" s="104" t="s">
        <v>1640</v>
      </c>
      <c r="B668" s="104" t="s">
        <v>3585</v>
      </c>
      <c r="C668" s="104"/>
      <c r="D668" s="104"/>
      <c r="E668" s="105"/>
      <c r="F668" s="104"/>
      <c r="G668" s="104"/>
      <c r="H668" s="104"/>
      <c r="I668" s="104"/>
      <c r="J668" s="104"/>
      <c r="K668" s="104"/>
      <c r="L668" s="104"/>
      <c r="M668" s="104">
        <v>72</v>
      </c>
      <c r="N668" s="104">
        <f t="shared" si="217"/>
        <v>2.5345830179668294E-3</v>
      </c>
      <c r="O668" s="104">
        <f t="shared" si="218"/>
        <v>2.4551387233158084E-2</v>
      </c>
    </row>
    <row r="669" spans="1:15" x14ac:dyDescent="0.25">
      <c r="A669" s="104" t="s">
        <v>1642</v>
      </c>
      <c r="B669" s="104" t="s">
        <v>4327</v>
      </c>
      <c r="C669" s="104">
        <v>3750</v>
      </c>
      <c r="D669" s="104" t="s">
        <v>4372</v>
      </c>
      <c r="E669" s="286">
        <v>5</v>
      </c>
      <c r="F669" s="285">
        <f>IF(D669="&lt;0.2%",1/0.002,IF(D669="&gt;50%",1/0.5,1/D669))</f>
        <v>500</v>
      </c>
      <c r="G669" s="285">
        <f t="shared" ref="G669:L669" si="221">IF($F669&lt;5,LINEST(S$5:S$6,$R$5:$R$6)*$F669+INTERCEPT(S$5:S$6,$R$5:$R$6),IF($F669&lt;10,LINEST(S$6:S$7,$R$6:$R$7)*$F669+INTERCEPT(S$6:S$7,$R$6:$R$7),IF($F669&lt;25,LINEST(S$7:S$8,$R$7:$R$8)*$F669+INTERCEPT(S$7:S$8,$R$7:$R$8),IF($F669&lt;50,LINEST(S$8:S$9,$R$8:$R$9)*$F669+INTERCEPT(S$8:S$9,$R$8:$R$9),IF($F669&lt;100,LINEST(S$9:S$10,$R$9:$R$10)*$F669+INTERCEPT(S$9:S$10,$R$9:$R$10),IF($F669&lt;200,LINEST(S$10:S$11,$R$10:$R$11)*$F669+INTERCEPT(S$10:S$11,$R$10:$R$11),IF($F669&lt;500,LINEST(S$11:S$12,$R$11:$R$12)*$F669+INTERCEPT(S$11:S$12,$R$11:$R$12),S$12)))))))</f>
        <v>9.8000000000000007</v>
      </c>
      <c r="H669" s="285">
        <f t="shared" si="221"/>
        <v>20.100000000000001</v>
      </c>
      <c r="I669" s="285">
        <f t="shared" si="221"/>
        <v>128.5</v>
      </c>
      <c r="J669" s="285">
        <f t="shared" si="221"/>
        <v>19.399999999999999</v>
      </c>
      <c r="K669" s="285">
        <f t="shared" si="221"/>
        <v>11.8</v>
      </c>
      <c r="L669" s="285">
        <f t="shared" si="221"/>
        <v>5.5</v>
      </c>
      <c r="M669" s="285">
        <f>IF(E669=S$4,G669,IF(E669=T$4,H669,IF(E669=U$4,I669,IF(E669=V$4,J669,IF(E669=W$4,K669,L669)))))</f>
        <v>11.8</v>
      </c>
      <c r="N669" s="104">
        <f t="shared" si="217"/>
        <v>1.5365610095873228E-2</v>
      </c>
      <c r="O669" s="104">
        <f t="shared" si="218"/>
        <v>0.14073224539520079</v>
      </c>
    </row>
    <row r="670" spans="1:15" x14ac:dyDescent="0.25">
      <c r="A670" s="104" t="s">
        <v>1644</v>
      </c>
      <c r="B670" s="104" t="s">
        <v>4333</v>
      </c>
      <c r="C670" s="104"/>
      <c r="D670" s="104"/>
      <c r="E670" s="105"/>
      <c r="F670" s="104"/>
      <c r="G670" s="104"/>
      <c r="H670" s="104"/>
      <c r="I670" s="104"/>
      <c r="J670" s="104"/>
      <c r="K670" s="104"/>
      <c r="L670" s="104"/>
      <c r="M670" s="104">
        <v>32</v>
      </c>
      <c r="N670" s="104">
        <f t="shared" si="217"/>
        <v>5.6937797932326006E-3</v>
      </c>
      <c r="O670" s="104">
        <f t="shared" si="218"/>
        <v>5.4394717390716552E-2</v>
      </c>
    </row>
    <row r="671" spans="1:15" x14ac:dyDescent="0.25">
      <c r="A671" s="104" t="s">
        <v>1647</v>
      </c>
      <c r="B671" s="104" t="s">
        <v>4327</v>
      </c>
      <c r="C671" s="104">
        <v>11900</v>
      </c>
      <c r="D671" s="104" t="s">
        <v>4372</v>
      </c>
      <c r="E671" s="286">
        <v>5</v>
      </c>
      <c r="F671" s="285">
        <f>IF(D671="&lt;0.2%",1/0.002,IF(D671="&gt;50%",1/0.5,1/D671))</f>
        <v>500</v>
      </c>
      <c r="G671" s="285">
        <f t="shared" ref="G671:L672" si="222">IF($F671&lt;5,LINEST(S$5:S$6,$R$5:$R$6)*$F671+INTERCEPT(S$5:S$6,$R$5:$R$6),IF($F671&lt;10,LINEST(S$6:S$7,$R$6:$R$7)*$F671+INTERCEPT(S$6:S$7,$R$6:$R$7),IF($F671&lt;25,LINEST(S$7:S$8,$R$7:$R$8)*$F671+INTERCEPT(S$7:S$8,$R$7:$R$8),IF($F671&lt;50,LINEST(S$8:S$9,$R$8:$R$9)*$F671+INTERCEPT(S$8:S$9,$R$8:$R$9),IF($F671&lt;100,LINEST(S$9:S$10,$R$9:$R$10)*$F671+INTERCEPT(S$9:S$10,$R$9:$R$10),IF($F671&lt;200,LINEST(S$10:S$11,$R$10:$R$11)*$F671+INTERCEPT(S$10:S$11,$R$10:$R$11),IF($F671&lt;500,LINEST(S$11:S$12,$R$11:$R$12)*$F671+INTERCEPT(S$11:S$12,$R$11:$R$12),S$12)))))))</f>
        <v>9.8000000000000007</v>
      </c>
      <c r="H671" s="285">
        <f t="shared" si="222"/>
        <v>20.100000000000001</v>
      </c>
      <c r="I671" s="285">
        <f t="shared" si="222"/>
        <v>128.5</v>
      </c>
      <c r="J671" s="285">
        <f t="shared" si="222"/>
        <v>19.399999999999999</v>
      </c>
      <c r="K671" s="285">
        <f t="shared" si="222"/>
        <v>11.8</v>
      </c>
      <c r="L671" s="285">
        <f t="shared" si="222"/>
        <v>5.5</v>
      </c>
      <c r="M671" s="285">
        <f>IF(E671=S$4,G671,IF(E671=T$4,H671,IF(E671=U$4,I671,IF(E671=V$4,J671,IF(E671=W$4,K671,L671)))))</f>
        <v>11.8</v>
      </c>
      <c r="N671" s="104">
        <f t="shared" si="217"/>
        <v>1.5365610095873228E-2</v>
      </c>
      <c r="O671" s="104">
        <f t="shared" si="218"/>
        <v>0.14073224539520079</v>
      </c>
    </row>
    <row r="672" spans="1:15" x14ac:dyDescent="0.25">
      <c r="A672" s="289" t="s">
        <v>1649</v>
      </c>
      <c r="B672" s="104" t="s">
        <v>4327</v>
      </c>
      <c r="C672" s="104">
        <f>'Table 1'!L1116</f>
        <v>3060</v>
      </c>
      <c r="D672" s="104" t="s">
        <v>4373</v>
      </c>
      <c r="E672" s="286">
        <v>5</v>
      </c>
      <c r="F672" s="285">
        <f>IF(D672="&lt;0.2%",1/0.002,IF(D672="&gt;50%",1/0.5,1/D672))</f>
        <v>2</v>
      </c>
      <c r="G672" s="285">
        <f t="shared" si="222"/>
        <v>2.1</v>
      </c>
      <c r="H672" s="285">
        <f t="shared" si="222"/>
        <v>4.4000000000000004</v>
      </c>
      <c r="I672" s="285">
        <f t="shared" si="222"/>
        <v>5.4000000000000021</v>
      </c>
      <c r="J672" s="285">
        <f t="shared" si="222"/>
        <v>2.5</v>
      </c>
      <c r="K672" s="285">
        <f t="shared" si="222"/>
        <v>2.0000000000000009</v>
      </c>
      <c r="L672" s="285">
        <f t="shared" si="222"/>
        <v>1.9000000000000001</v>
      </c>
      <c r="M672" s="285">
        <f>IF(E672=S$4,G672,IF(E672=T$4,H672,IF(E672=U$4,I672,IF(E672=V$4,J672,IF(E672=W$4,K672,L672)))))</f>
        <v>2.0000000000000009</v>
      </c>
      <c r="N672" s="104">
        <f t="shared" si="217"/>
        <v>8.7311663271629092E-2</v>
      </c>
      <c r="O672" s="104">
        <f t="shared" si="218"/>
        <v>0.59134366516594883</v>
      </c>
    </row>
    <row r="673" spans="1:15" x14ac:dyDescent="0.25">
      <c r="A673" s="104" t="s">
        <v>1651</v>
      </c>
      <c r="B673" s="104" t="s">
        <v>4333</v>
      </c>
      <c r="C673" s="104"/>
      <c r="D673" s="104"/>
      <c r="E673" s="105"/>
      <c r="F673" s="104"/>
      <c r="G673" s="104"/>
      <c r="H673" s="104"/>
      <c r="I673" s="104"/>
      <c r="J673" s="104"/>
      <c r="K673" s="104"/>
      <c r="L673" s="104"/>
      <c r="M673" s="104">
        <v>13</v>
      </c>
      <c r="N673" s="104">
        <f t="shared" si="217"/>
        <v>1.3957193009523694E-2</v>
      </c>
      <c r="O673" s="104">
        <f t="shared" si="218"/>
        <v>0.12861724803139551</v>
      </c>
    </row>
    <row r="674" spans="1:15" x14ac:dyDescent="0.25">
      <c r="A674" s="104" t="s">
        <v>1653</v>
      </c>
      <c r="B674" s="104" t="s">
        <v>4327</v>
      </c>
      <c r="C674" s="104">
        <v>358</v>
      </c>
      <c r="D674" s="104">
        <v>1.1964114122722131E-2</v>
      </c>
      <c r="E674" s="286">
        <v>5</v>
      </c>
      <c r="F674" s="285">
        <f t="shared" ref="F674:F680" si="223">IF(D674="&lt;0.2%",1/0.002,IF(D674="&gt;50%",1/0.5,1/D674))</f>
        <v>83.583288302207819</v>
      </c>
      <c r="G674" s="285">
        <f t="shared" ref="G674:L680" si="224">IF($F674&lt;5,LINEST(S$5:S$6,$R$5:$R$6)*$F674+INTERCEPT(S$5:S$6,$R$5:$R$6),IF($F674&lt;10,LINEST(S$6:S$7,$R$6:$R$7)*$F674+INTERCEPT(S$6:S$7,$R$6:$R$7),IF($F674&lt;25,LINEST(S$7:S$8,$R$7:$R$8)*$F674+INTERCEPT(S$7:S$8,$R$7:$R$8),IF($F674&lt;50,LINEST(S$8:S$9,$R$8:$R$9)*$F674+INTERCEPT(S$8:S$9,$R$8:$R$9),IF($F674&lt;100,LINEST(S$9:S$10,$R$9:$R$10)*$F674+INTERCEPT(S$9:S$10,$R$9:$R$10),IF($F674&lt;200,LINEST(S$10:S$11,$R$10:$R$11)*$F674+INTERCEPT(S$10:S$11,$R$10:$R$11),IF($F674&lt;500,LINEST(S$11:S$12,$R$11:$R$12)*$F674+INTERCEPT(S$11:S$12,$R$11:$R$12),S$12)))))))</f>
        <v>8.5373326128353266</v>
      </c>
      <c r="H674" s="285">
        <f t="shared" si="224"/>
        <v>17.008998378879483</v>
      </c>
      <c r="I674" s="285">
        <f t="shared" si="224"/>
        <v>69.31247973599352</v>
      </c>
      <c r="J674" s="285">
        <f t="shared" si="224"/>
        <v>14.211997838505976</v>
      </c>
      <c r="K674" s="285">
        <f t="shared" si="224"/>
        <v>9.3059989192529873</v>
      </c>
      <c r="L674" s="285">
        <f t="shared" si="224"/>
        <v>4.7686663064176633</v>
      </c>
      <c r="M674" s="285">
        <f t="shared" ref="M674:M680" si="225">IF(E674=S$4,G674,IF(E674=T$4,H674,IF(E674=U$4,I674,IF(E674=V$4,J674,IF(E674=W$4,K674,L674)))))</f>
        <v>9.3059989192529873</v>
      </c>
      <c r="N674" s="104">
        <f t="shared" si="217"/>
        <v>1.9443314811517509E-2</v>
      </c>
      <c r="O674" s="104">
        <f t="shared" si="218"/>
        <v>0.17496000270432266</v>
      </c>
    </row>
    <row r="675" spans="1:15" x14ac:dyDescent="0.25">
      <c r="A675" s="104" t="s">
        <v>1655</v>
      </c>
      <c r="B675" s="104" t="s">
        <v>4327</v>
      </c>
      <c r="C675" s="104">
        <v>570</v>
      </c>
      <c r="D675" s="104">
        <v>9.5979393662311598E-3</v>
      </c>
      <c r="E675" s="286">
        <v>5</v>
      </c>
      <c r="F675" s="285">
        <f t="shared" si="223"/>
        <v>104.18903077449549</v>
      </c>
      <c r="G675" s="285">
        <f t="shared" si="224"/>
        <v>8.8251341846469753</v>
      </c>
      <c r="H675" s="285">
        <f t="shared" si="224"/>
        <v>17.654457400068441</v>
      </c>
      <c r="I675" s="285">
        <f t="shared" si="224"/>
        <v>77.709556416653427</v>
      </c>
      <c r="J675" s="285">
        <f t="shared" si="224"/>
        <v>15.087969646264407</v>
      </c>
      <c r="K675" s="285">
        <f t="shared" si="224"/>
        <v>9.7460793385194506</v>
      </c>
      <c r="L675" s="285">
        <f t="shared" si="224"/>
        <v>4.9125670923234876</v>
      </c>
      <c r="M675" s="285">
        <f t="shared" si="225"/>
        <v>9.7460793385194506</v>
      </c>
      <c r="N675" s="104">
        <f t="shared" si="217"/>
        <v>1.8573565036720252E-2</v>
      </c>
      <c r="O675" s="104">
        <f t="shared" si="218"/>
        <v>0.16776391585179784</v>
      </c>
    </row>
    <row r="676" spans="1:15" x14ac:dyDescent="0.25">
      <c r="A676" s="104" t="s">
        <v>1657</v>
      </c>
      <c r="B676" s="104" t="s">
        <v>4327</v>
      </c>
      <c r="C676" s="104">
        <v>2660</v>
      </c>
      <c r="D676" s="104" t="s">
        <v>4372</v>
      </c>
      <c r="E676" s="286">
        <v>5</v>
      </c>
      <c r="F676" s="285">
        <f t="shared" si="223"/>
        <v>500</v>
      </c>
      <c r="G676" s="285">
        <f t="shared" si="224"/>
        <v>9.8000000000000007</v>
      </c>
      <c r="H676" s="285">
        <f t="shared" si="224"/>
        <v>20.100000000000001</v>
      </c>
      <c r="I676" s="285">
        <f t="shared" si="224"/>
        <v>128.5</v>
      </c>
      <c r="J676" s="285">
        <f t="shared" si="224"/>
        <v>19.399999999999999</v>
      </c>
      <c r="K676" s="285">
        <f t="shared" si="224"/>
        <v>11.8</v>
      </c>
      <c r="L676" s="285">
        <f t="shared" si="224"/>
        <v>5.5</v>
      </c>
      <c r="M676" s="285">
        <f t="shared" si="225"/>
        <v>11.8</v>
      </c>
      <c r="N676" s="104">
        <f t="shared" si="217"/>
        <v>1.5365610095873228E-2</v>
      </c>
      <c r="O676" s="104">
        <f t="shared" si="218"/>
        <v>0.14073224539520079</v>
      </c>
    </row>
    <row r="677" spans="1:15" x14ac:dyDescent="0.25">
      <c r="A677" s="104" t="s">
        <v>1659</v>
      </c>
      <c r="B677" s="104" t="s">
        <v>4327</v>
      </c>
      <c r="C677" s="104">
        <v>6080</v>
      </c>
      <c r="D677" s="104" t="s">
        <v>4372</v>
      </c>
      <c r="E677" s="286">
        <v>5</v>
      </c>
      <c r="F677" s="285">
        <f t="shared" si="223"/>
        <v>500</v>
      </c>
      <c r="G677" s="285">
        <f t="shared" si="224"/>
        <v>9.8000000000000007</v>
      </c>
      <c r="H677" s="285">
        <f t="shared" si="224"/>
        <v>20.100000000000001</v>
      </c>
      <c r="I677" s="285">
        <f t="shared" si="224"/>
        <v>128.5</v>
      </c>
      <c r="J677" s="285">
        <f t="shared" si="224"/>
        <v>19.399999999999999</v>
      </c>
      <c r="K677" s="285">
        <f t="shared" si="224"/>
        <v>11.8</v>
      </c>
      <c r="L677" s="285">
        <f t="shared" si="224"/>
        <v>5.5</v>
      </c>
      <c r="M677" s="285">
        <f t="shared" si="225"/>
        <v>11.8</v>
      </c>
      <c r="N677" s="104">
        <f t="shared" si="217"/>
        <v>1.5365610095873228E-2</v>
      </c>
      <c r="O677" s="104">
        <f t="shared" si="218"/>
        <v>0.14073224539520079</v>
      </c>
    </row>
    <row r="678" spans="1:15" x14ac:dyDescent="0.25">
      <c r="A678" s="104" t="s">
        <v>1661</v>
      </c>
      <c r="B678" s="104" t="s">
        <v>4327</v>
      </c>
      <c r="C678" s="104">
        <v>18000</v>
      </c>
      <c r="D678" s="104" t="s">
        <v>4372</v>
      </c>
      <c r="E678" s="286">
        <v>5</v>
      </c>
      <c r="F678" s="285">
        <f t="shared" si="223"/>
        <v>500</v>
      </c>
      <c r="G678" s="285">
        <f t="shared" si="224"/>
        <v>9.8000000000000007</v>
      </c>
      <c r="H678" s="285">
        <f t="shared" si="224"/>
        <v>20.100000000000001</v>
      </c>
      <c r="I678" s="285">
        <f t="shared" si="224"/>
        <v>128.5</v>
      </c>
      <c r="J678" s="285">
        <f t="shared" si="224"/>
        <v>19.399999999999999</v>
      </c>
      <c r="K678" s="285">
        <f t="shared" si="224"/>
        <v>11.8</v>
      </c>
      <c r="L678" s="285">
        <f t="shared" si="224"/>
        <v>5.5</v>
      </c>
      <c r="M678" s="285">
        <f t="shared" si="225"/>
        <v>11.8</v>
      </c>
      <c r="N678" s="104">
        <f t="shared" si="217"/>
        <v>1.5365610095873228E-2</v>
      </c>
      <c r="O678" s="104">
        <f t="shared" si="218"/>
        <v>0.14073224539520079</v>
      </c>
    </row>
    <row r="679" spans="1:15" x14ac:dyDescent="0.25">
      <c r="A679" s="104" t="s">
        <v>1663</v>
      </c>
      <c r="B679" s="104" t="s">
        <v>4327</v>
      </c>
      <c r="C679" s="104">
        <v>1100</v>
      </c>
      <c r="D679" s="104">
        <v>8.4055587548009427E-3</v>
      </c>
      <c r="E679" s="286">
        <v>5</v>
      </c>
      <c r="F679" s="285">
        <f t="shared" si="223"/>
        <v>118.96889060811539</v>
      </c>
      <c r="G679" s="285">
        <f t="shared" si="224"/>
        <v>8.9138133436486946</v>
      </c>
      <c r="H679" s="285">
        <f t="shared" si="224"/>
        <v>17.8465955779055</v>
      </c>
      <c r="I679" s="285">
        <f t="shared" si="224"/>
        <v>81.271502636555823</v>
      </c>
      <c r="J679" s="285">
        <f t="shared" si="224"/>
        <v>15.398346702770425</v>
      </c>
      <c r="K679" s="285">
        <f t="shared" si="224"/>
        <v>9.908657796689269</v>
      </c>
      <c r="L679" s="285">
        <f t="shared" si="224"/>
        <v>4.9569066718243473</v>
      </c>
      <c r="M679" s="285">
        <f t="shared" si="225"/>
        <v>9.908657796689269</v>
      </c>
      <c r="N679" s="104">
        <f t="shared" si="217"/>
        <v>1.8271616620275211E-2</v>
      </c>
      <c r="O679" s="104">
        <f t="shared" si="218"/>
        <v>0.16525252461745799</v>
      </c>
    </row>
    <row r="680" spans="1:15" x14ac:dyDescent="0.25">
      <c r="A680" s="104" t="s">
        <v>1665</v>
      </c>
      <c r="B680" s="104" t="s">
        <v>4327</v>
      </c>
      <c r="C680" s="104">
        <v>450</v>
      </c>
      <c r="D680" s="104">
        <v>1.7906270986082128E-2</v>
      </c>
      <c r="E680" s="286">
        <v>5</v>
      </c>
      <c r="F680" s="285">
        <f t="shared" si="223"/>
        <v>55.846356886772377</v>
      </c>
      <c r="G680" s="285">
        <f t="shared" si="224"/>
        <v>8.093541710188358</v>
      </c>
      <c r="H680" s="285">
        <f t="shared" si="224"/>
        <v>16.010468847923807</v>
      </c>
      <c r="I680" s="285">
        <f t="shared" si="224"/>
        <v>56.830860599047568</v>
      </c>
      <c r="J680" s="285">
        <f t="shared" si="224"/>
        <v>12.880625130565074</v>
      </c>
      <c r="K680" s="285">
        <f t="shared" si="224"/>
        <v>8.640312565282537</v>
      </c>
      <c r="L680" s="285">
        <f t="shared" si="224"/>
        <v>4.546770855094179</v>
      </c>
      <c r="M680" s="285">
        <f t="shared" si="225"/>
        <v>8.640312565282537</v>
      </c>
      <c r="N680" s="104">
        <f t="shared" si="217"/>
        <v>2.0925530606575315E-2</v>
      </c>
      <c r="O680" s="104">
        <f t="shared" si="218"/>
        <v>0.18709483483498801</v>
      </c>
    </row>
    <row r="681" spans="1:15" x14ac:dyDescent="0.25">
      <c r="A681" s="104" t="s">
        <v>1667</v>
      </c>
      <c r="B681" s="104" t="s">
        <v>4333</v>
      </c>
      <c r="C681" s="104"/>
      <c r="D681" s="104"/>
      <c r="E681" s="105"/>
      <c r="F681" s="104"/>
      <c r="G681" s="104"/>
      <c r="H681" s="104"/>
      <c r="I681" s="104"/>
      <c r="J681" s="104"/>
      <c r="K681" s="104"/>
      <c r="L681" s="104"/>
      <c r="M681" s="104">
        <v>35</v>
      </c>
      <c r="N681" s="104">
        <f t="shared" si="217"/>
        <v>5.2070144511677796E-3</v>
      </c>
      <c r="O681" s="104">
        <f t="shared" si="218"/>
        <v>4.9850598392022438E-2</v>
      </c>
    </row>
    <row r="682" spans="1:15" x14ac:dyDescent="0.25">
      <c r="A682" s="104" t="s">
        <v>1669</v>
      </c>
      <c r="B682" s="104" t="s">
        <v>3585</v>
      </c>
      <c r="C682" s="104"/>
      <c r="D682" s="104"/>
      <c r="E682" s="105"/>
      <c r="F682" s="104"/>
      <c r="G682" s="104"/>
      <c r="H682" s="104"/>
      <c r="I682" s="104"/>
      <c r="J682" s="104"/>
      <c r="K682" s="104"/>
      <c r="L682" s="104"/>
      <c r="M682" s="104">
        <v>63</v>
      </c>
      <c r="N682" s="104">
        <f t="shared" si="217"/>
        <v>2.8961415088042397E-3</v>
      </c>
      <c r="O682" s="104">
        <f t="shared" si="218"/>
        <v>2.8009173348630845E-2</v>
      </c>
    </row>
    <row r="683" spans="1:15" x14ac:dyDescent="0.25">
      <c r="A683" s="104" t="s">
        <v>1672</v>
      </c>
      <c r="B683" s="104" t="s">
        <v>4327</v>
      </c>
      <c r="C683" s="104">
        <v>21000</v>
      </c>
      <c r="D683" s="104" t="s">
        <v>4372</v>
      </c>
      <c r="E683" s="286">
        <v>5</v>
      </c>
      <c r="F683" s="285">
        <f>IF(D683="&lt;0.2%",1/0.002,IF(D683="&gt;50%",1/0.5,1/D683))</f>
        <v>500</v>
      </c>
      <c r="G683" s="285">
        <f t="shared" ref="G683:L683" si="226">IF($F683&lt;5,LINEST(S$5:S$6,$R$5:$R$6)*$F683+INTERCEPT(S$5:S$6,$R$5:$R$6),IF($F683&lt;10,LINEST(S$6:S$7,$R$6:$R$7)*$F683+INTERCEPT(S$6:S$7,$R$6:$R$7),IF($F683&lt;25,LINEST(S$7:S$8,$R$7:$R$8)*$F683+INTERCEPT(S$7:S$8,$R$7:$R$8),IF($F683&lt;50,LINEST(S$8:S$9,$R$8:$R$9)*$F683+INTERCEPT(S$8:S$9,$R$8:$R$9),IF($F683&lt;100,LINEST(S$9:S$10,$R$9:$R$10)*$F683+INTERCEPT(S$9:S$10,$R$9:$R$10),IF($F683&lt;200,LINEST(S$10:S$11,$R$10:$R$11)*$F683+INTERCEPT(S$10:S$11,$R$10:$R$11),IF($F683&lt;500,LINEST(S$11:S$12,$R$11:$R$12)*$F683+INTERCEPT(S$11:S$12,$R$11:$R$12),S$12)))))))</f>
        <v>9.8000000000000007</v>
      </c>
      <c r="H683" s="285">
        <f t="shared" si="226"/>
        <v>20.100000000000001</v>
      </c>
      <c r="I683" s="285">
        <f t="shared" si="226"/>
        <v>128.5</v>
      </c>
      <c r="J683" s="285">
        <f t="shared" si="226"/>
        <v>19.399999999999999</v>
      </c>
      <c r="K683" s="285">
        <f t="shared" si="226"/>
        <v>11.8</v>
      </c>
      <c r="L683" s="285">
        <f t="shared" si="226"/>
        <v>5.5</v>
      </c>
      <c r="M683" s="285">
        <f>IF(E683=S$4,G683,IF(E683=T$4,H683,IF(E683=U$4,I683,IF(E683=V$4,J683,IF(E683=W$4,K683,L683)))))</f>
        <v>11.8</v>
      </c>
      <c r="N683" s="104">
        <f t="shared" si="217"/>
        <v>1.5365610095873228E-2</v>
      </c>
      <c r="O683" s="104">
        <f t="shared" si="218"/>
        <v>0.14073224539520079</v>
      </c>
    </row>
    <row r="684" spans="1:15" x14ac:dyDescent="0.25">
      <c r="A684" s="104" t="s">
        <v>1674</v>
      </c>
      <c r="B684" s="104" t="s">
        <v>3585</v>
      </c>
      <c r="C684" s="104"/>
      <c r="D684" s="104"/>
      <c r="E684" s="105"/>
      <c r="F684" s="104"/>
      <c r="G684" s="104"/>
      <c r="H684" s="104"/>
      <c r="I684" s="104"/>
      <c r="J684" s="104"/>
      <c r="K684" s="104"/>
      <c r="L684" s="104"/>
      <c r="M684" s="104">
        <v>63</v>
      </c>
      <c r="N684" s="104">
        <f t="shared" si="217"/>
        <v>2.8961415088042397E-3</v>
      </c>
      <c r="O684" s="104">
        <f t="shared" si="218"/>
        <v>2.8009173348630845E-2</v>
      </c>
    </row>
    <row r="685" spans="1:15" x14ac:dyDescent="0.25">
      <c r="A685" s="104" t="s">
        <v>1676</v>
      </c>
      <c r="B685" s="104" t="s">
        <v>4327</v>
      </c>
      <c r="C685" s="104">
        <v>25000</v>
      </c>
      <c r="D685" s="104">
        <v>3.7355005162114192E-3</v>
      </c>
      <c r="E685" s="286">
        <v>5</v>
      </c>
      <c r="F685" s="285">
        <f>IF(D685="&lt;0.2%",1/0.002,IF(D685="&gt;50%",1/0.5,1/D685))</f>
        <v>267.70174322294292</v>
      </c>
      <c r="G685" s="285">
        <f t="shared" ref="G685:L688" si="227">IF($F685&lt;5,LINEST(S$5:S$6,$R$5:$R$6)*$F685+INTERCEPT(S$5:S$6,$R$5:$R$6),IF($F685&lt;10,LINEST(S$6:S$7,$R$6:$R$7)*$F685+INTERCEPT(S$6:S$7,$R$6:$R$7),IF($F685&lt;25,LINEST(S$7:S$8,$R$7:$R$8)*$F685+INTERCEPT(S$7:S$8,$R$7:$R$8),IF($F685&lt;50,LINEST(S$8:S$9,$R$8:$R$9)*$F685+INTERCEPT(S$8:S$9,$R$8:$R$9),IF($F685&lt;100,LINEST(S$9:S$10,$R$9:$R$10)*$F685+INTERCEPT(S$9:S$10,$R$9:$R$10),IF($F685&lt;200,LINEST(S$10:S$11,$R$10:$R$11)*$F685+INTERCEPT(S$10:S$11,$R$10:$R$11),IF($F685&lt;500,LINEST(S$11:S$12,$R$11:$R$12)*$F685+INTERCEPT(S$11:S$12,$R$11:$R$12),S$12)))))))</f>
        <v>9.4902689909639246</v>
      </c>
      <c r="H685" s="285">
        <f t="shared" si="227"/>
        <v>19.170806972891771</v>
      </c>
      <c r="I685" s="285">
        <f t="shared" si="227"/>
        <v>107.05112762425173</v>
      </c>
      <c r="J685" s="285">
        <f t="shared" si="227"/>
        <v>17.619046698042563</v>
      </c>
      <c r="K685" s="285">
        <f t="shared" si="227"/>
        <v>11.025672477409811</v>
      </c>
      <c r="L685" s="285">
        <f t="shared" si="227"/>
        <v>5.2677017432229425</v>
      </c>
      <c r="M685" s="285">
        <f>IF(E685=S$4,G685,IF(E685=T$4,H685,IF(E685=U$4,I685,IF(E685=V$4,J685,IF(E685=W$4,K685,L685)))))</f>
        <v>11.025672477409811</v>
      </c>
      <c r="N685" s="104">
        <f t="shared" si="217"/>
        <v>1.6435813808161726E-2</v>
      </c>
      <c r="O685" s="104">
        <f t="shared" si="218"/>
        <v>0.1498366229964001</v>
      </c>
    </row>
    <row r="686" spans="1:15" x14ac:dyDescent="0.25">
      <c r="A686" s="104" t="s">
        <v>1678</v>
      </c>
      <c r="B686" s="104" t="s">
        <v>4327</v>
      </c>
      <c r="C686" s="104">
        <v>680</v>
      </c>
      <c r="D686" s="104">
        <v>0.11529635838550643</v>
      </c>
      <c r="E686" s="286">
        <v>5</v>
      </c>
      <c r="F686" s="285">
        <f>IF(D686="&lt;0.2%",1/0.002,IF(D686="&gt;50%",1/0.5,1/D686))</f>
        <v>8.6733008223589056</v>
      </c>
      <c r="G686" s="285">
        <f t="shared" si="227"/>
        <v>4.7019902467076706</v>
      </c>
      <c r="H686" s="285">
        <f t="shared" si="227"/>
        <v>9.3570484605209856</v>
      </c>
      <c r="I686" s="285">
        <f t="shared" si="227"/>
        <v>17.25074733222143</v>
      </c>
      <c r="J686" s="285">
        <f t="shared" si="227"/>
        <v>5.8897183782850941</v>
      </c>
      <c r="K686" s="285">
        <f t="shared" si="227"/>
        <v>4.5019902467076713</v>
      </c>
      <c r="L686" s="285">
        <f t="shared" si="227"/>
        <v>2.9142621151302466</v>
      </c>
      <c r="M686" s="285">
        <f>IF(E686=S$4,G686,IF(E686=T$4,H686,IF(E686=U$4,I686,IF(E686=V$4,J686,IF(E686=W$4,K686,L686)))))</f>
        <v>4.5019902467076713</v>
      </c>
      <c r="N686" s="104">
        <f t="shared" si="217"/>
        <v>3.9774241963444812E-2</v>
      </c>
      <c r="O686" s="104">
        <f t="shared" si="218"/>
        <v>0.32803494652952103</v>
      </c>
    </row>
    <row r="687" spans="1:15" x14ac:dyDescent="0.25">
      <c r="A687" s="104" t="s">
        <v>1680</v>
      </c>
      <c r="B687" s="104" t="s">
        <v>4327</v>
      </c>
      <c r="C687" s="104">
        <v>19500</v>
      </c>
      <c r="D687" s="104" t="s">
        <v>4372</v>
      </c>
      <c r="E687" s="286">
        <v>5</v>
      </c>
      <c r="F687" s="285">
        <f>IF(D687="&lt;0.2%",1/0.002,IF(D687="&gt;50%",1/0.5,1/D687))</f>
        <v>500</v>
      </c>
      <c r="G687" s="285">
        <f t="shared" si="227"/>
        <v>9.8000000000000007</v>
      </c>
      <c r="H687" s="285">
        <f t="shared" si="227"/>
        <v>20.100000000000001</v>
      </c>
      <c r="I687" s="285">
        <f t="shared" si="227"/>
        <v>128.5</v>
      </c>
      <c r="J687" s="285">
        <f t="shared" si="227"/>
        <v>19.399999999999999</v>
      </c>
      <c r="K687" s="285">
        <f t="shared" si="227"/>
        <v>11.8</v>
      </c>
      <c r="L687" s="285">
        <f t="shared" si="227"/>
        <v>5.5</v>
      </c>
      <c r="M687" s="285">
        <f>IF(E687=S$4,G687,IF(E687=T$4,H687,IF(E687=U$4,I687,IF(E687=V$4,J687,IF(E687=W$4,K687,L687)))))</f>
        <v>11.8</v>
      </c>
      <c r="N687" s="104">
        <f t="shared" si="217"/>
        <v>1.5365610095873228E-2</v>
      </c>
      <c r="O687" s="104">
        <f t="shared" si="218"/>
        <v>0.14073224539520079</v>
      </c>
    </row>
    <row r="688" spans="1:15" x14ac:dyDescent="0.25">
      <c r="A688" s="104" t="s">
        <v>1682</v>
      </c>
      <c r="B688" s="104" t="s">
        <v>4327</v>
      </c>
      <c r="C688" s="104">
        <v>8990</v>
      </c>
      <c r="D688" s="104">
        <v>2.5228159150915679E-3</v>
      </c>
      <c r="E688" s="286">
        <v>5</v>
      </c>
      <c r="F688" s="285">
        <f>IF(D688="&lt;0.2%",1/0.002,IF(D688="&gt;50%",1/0.5,1/D688))</f>
        <v>396.38246850194935</v>
      </c>
      <c r="G688" s="285">
        <f t="shared" si="227"/>
        <v>9.6618432913359342</v>
      </c>
      <c r="H688" s="285">
        <f t="shared" si="227"/>
        <v>19.685529874007798</v>
      </c>
      <c r="I688" s="285">
        <f t="shared" si="227"/>
        <v>118.93264792501333</v>
      </c>
      <c r="J688" s="285">
        <f t="shared" si="227"/>
        <v>18.60559892518161</v>
      </c>
      <c r="K688" s="285">
        <f t="shared" si="227"/>
        <v>11.454608228339833</v>
      </c>
      <c r="L688" s="285">
        <f t="shared" si="227"/>
        <v>5.3963824685019492</v>
      </c>
      <c r="M688" s="285">
        <f>IF(E688=S$4,G688,IF(E688=T$4,H688,IF(E688=U$4,I688,IF(E688=V$4,J688,IF(E688=W$4,K688,L688)))))</f>
        <v>11.454608228339833</v>
      </c>
      <c r="N688" s="104">
        <f t="shared" si="217"/>
        <v>1.5825245349245565E-2</v>
      </c>
      <c r="O688" s="104">
        <f t="shared" si="218"/>
        <v>0.14465309940579829</v>
      </c>
    </row>
    <row r="689" spans="1:15" x14ac:dyDescent="0.25">
      <c r="A689" s="104" t="s">
        <v>1684</v>
      </c>
      <c r="B689" s="104" t="s">
        <v>4333</v>
      </c>
      <c r="C689" s="104"/>
      <c r="D689" s="104"/>
      <c r="E689" s="105"/>
      <c r="F689" s="104"/>
      <c r="G689" s="104"/>
      <c r="H689" s="104"/>
      <c r="I689" s="104"/>
      <c r="J689" s="104"/>
      <c r="K689" s="104"/>
      <c r="L689" s="104"/>
      <c r="M689" s="104">
        <v>9</v>
      </c>
      <c r="N689" s="104">
        <f t="shared" si="217"/>
        <v>2.0097697967440542E-2</v>
      </c>
      <c r="O689" s="104">
        <f t="shared" si="218"/>
        <v>0.18033731669044029</v>
      </c>
    </row>
    <row r="690" spans="1:15" x14ac:dyDescent="0.25">
      <c r="A690" s="104" t="s">
        <v>1686</v>
      </c>
      <c r="B690" s="104" t="s">
        <v>4327</v>
      </c>
      <c r="C690" s="104">
        <v>2820</v>
      </c>
      <c r="D690" s="104">
        <v>2.0308688100801494E-2</v>
      </c>
      <c r="E690" s="286">
        <v>5</v>
      </c>
      <c r="F690" s="285">
        <f>IF(D690="&lt;0.2%",1/0.002,IF(D690="&gt;50%",1/0.5,1/D690))</f>
        <v>49.240009745412081</v>
      </c>
      <c r="G690" s="285">
        <f t="shared" ref="G690:L691" si="228">IF($F690&lt;5,LINEST(S$5:S$6,$R$5:$R$6)*$F690+INTERCEPT(S$5:S$6,$R$5:$R$6),IF($F690&lt;10,LINEST(S$6:S$7,$R$6:$R$7)*$F690+INTERCEPT(S$6:S$7,$R$6:$R$7),IF($F690&lt;25,LINEST(S$7:S$8,$R$7:$R$8)*$F690+INTERCEPT(S$7:S$8,$R$7:$R$8),IF($F690&lt;50,LINEST(S$8:S$9,$R$8:$R$9)*$F690+INTERCEPT(S$8:S$9,$R$8:$R$9),IF($F690&lt;100,LINEST(S$9:S$10,$R$9:$R$10)*$F690+INTERCEPT(S$9:S$10,$R$9:$R$10),IF($F690&lt;200,LINEST(S$10:S$11,$R$10:$R$11)*$F690+INTERCEPT(S$10:S$11,$R$10:$R$11),IF($F690&lt;500,LINEST(S$11:S$12,$R$11:$R$12)*$F690+INTERCEPT(S$11:S$12,$R$11:$R$12),S$12)))))))</f>
        <v>7.9665604287981315</v>
      </c>
      <c r="H690" s="285">
        <f t="shared" si="228"/>
        <v>15.733120857596262</v>
      </c>
      <c r="I690" s="285">
        <f t="shared" si="228"/>
        <v>53.649767055678353</v>
      </c>
      <c r="J690" s="285">
        <f t="shared" si="228"/>
        <v>12.517921052504505</v>
      </c>
      <c r="K690" s="285">
        <f t="shared" si="228"/>
        <v>8.4544005847247234</v>
      </c>
      <c r="L690" s="285">
        <f t="shared" si="228"/>
        <v>4.4817602338898901</v>
      </c>
      <c r="M690" s="285">
        <f>IF(E690=S$4,G690,IF(E690=T$4,H690,IF(E690=U$4,I690,IF(E690=V$4,J690,IF(E690=W$4,K690,L690)))))</f>
        <v>8.4544005847247234</v>
      </c>
      <c r="N690" s="104">
        <f t="shared" si="217"/>
        <v>2.1380728064774646E-2</v>
      </c>
      <c r="O690" s="104">
        <f t="shared" si="218"/>
        <v>0.19078921347407385</v>
      </c>
    </row>
    <row r="691" spans="1:15" x14ac:dyDescent="0.25">
      <c r="A691" s="104" t="s">
        <v>1688</v>
      </c>
      <c r="B691" s="104" t="s">
        <v>4327</v>
      </c>
      <c r="C691" s="104">
        <v>6700</v>
      </c>
      <c r="D691" s="104" t="s">
        <v>4372</v>
      </c>
      <c r="E691" s="286">
        <v>5</v>
      </c>
      <c r="F691" s="285">
        <f>IF(D691="&lt;0.2%",1/0.002,IF(D691="&gt;50%",1/0.5,1/D691))</f>
        <v>500</v>
      </c>
      <c r="G691" s="285">
        <f t="shared" si="228"/>
        <v>9.8000000000000007</v>
      </c>
      <c r="H691" s="285">
        <f t="shared" si="228"/>
        <v>20.100000000000001</v>
      </c>
      <c r="I691" s="285">
        <f t="shared" si="228"/>
        <v>128.5</v>
      </c>
      <c r="J691" s="285">
        <f t="shared" si="228"/>
        <v>19.399999999999999</v>
      </c>
      <c r="K691" s="285">
        <f t="shared" si="228"/>
        <v>11.8</v>
      </c>
      <c r="L691" s="285">
        <f t="shared" si="228"/>
        <v>5.5</v>
      </c>
      <c r="M691" s="285">
        <f>IF(E691=S$4,G691,IF(E691=T$4,H691,IF(E691=U$4,I691,IF(E691=V$4,J691,IF(E691=W$4,K691,L691)))))</f>
        <v>11.8</v>
      </c>
      <c r="N691" s="104">
        <f t="shared" si="217"/>
        <v>1.5365610095873228E-2</v>
      </c>
      <c r="O691" s="104">
        <f t="shared" si="218"/>
        <v>0.14073224539520079</v>
      </c>
    </row>
    <row r="692" spans="1:15" x14ac:dyDescent="0.25">
      <c r="A692" s="104" t="s">
        <v>1690</v>
      </c>
      <c r="B692" s="104" t="s">
        <v>4333</v>
      </c>
      <c r="C692" s="104"/>
      <c r="D692" s="104"/>
      <c r="E692" s="105"/>
      <c r="F692" s="104"/>
      <c r="G692" s="104"/>
      <c r="H692" s="104"/>
      <c r="I692" s="104"/>
      <c r="J692" s="104"/>
      <c r="K692" s="104"/>
      <c r="L692" s="104"/>
      <c r="M692" s="104">
        <v>77</v>
      </c>
      <c r="N692" s="104">
        <f t="shared" si="217"/>
        <v>2.3701949120171761E-3</v>
      </c>
      <c r="O692" s="104">
        <f t="shared" si="218"/>
        <v>2.2975602511142168E-2</v>
      </c>
    </row>
    <row r="693" spans="1:15" x14ac:dyDescent="0.25">
      <c r="A693" s="104" t="s">
        <v>1692</v>
      </c>
      <c r="B693" s="104" t="s">
        <v>4327</v>
      </c>
      <c r="C693" s="104">
        <v>625</v>
      </c>
      <c r="D693" s="104">
        <v>0.11927795123809433</v>
      </c>
      <c r="E693" s="286">
        <v>5</v>
      </c>
      <c r="F693" s="285">
        <f>IF(D693="&lt;0.2%",1/0.002,IF(D693="&gt;50%",1/0.5,1/D693))</f>
        <v>8.3837791445953815</v>
      </c>
      <c r="G693" s="285">
        <f t="shared" ref="G693:L694" si="229">IF($F693&lt;5,LINEST(S$5:S$6,$R$5:$R$6)*$F693+INTERCEPT(S$5:S$6,$R$5:$R$6),IF($F693&lt;10,LINEST(S$6:S$7,$R$6:$R$7)*$F693+INTERCEPT(S$6:S$7,$R$6:$R$7),IF($F693&lt;25,LINEST(S$7:S$8,$R$7:$R$8)*$F693+INTERCEPT(S$7:S$8,$R$7:$R$8),IF($F693&lt;50,LINEST(S$8:S$9,$R$8:$R$9)*$F693+INTERCEPT(S$8:S$9,$R$8:$R$9),IF($F693&lt;100,LINEST(S$9:S$10,$R$9:$R$10)*$F693+INTERCEPT(S$9:S$10,$R$9:$R$10),IF($F693&lt;200,LINEST(S$10:S$11,$R$10:$R$11)*$F693+INTERCEPT(S$10:S$11,$R$10:$R$11),IF($F693&lt;500,LINEST(S$11:S$12,$R$11:$R$12)*$F693+INTERCEPT(S$11:S$12,$R$11:$R$12),S$12)))))))</f>
        <v>4.6151337433786139</v>
      </c>
      <c r="H693" s="285">
        <f t="shared" si="229"/>
        <v>9.1949163209734124</v>
      </c>
      <c r="I693" s="285">
        <f t="shared" si="229"/>
        <v>16.781722214244517</v>
      </c>
      <c r="J693" s="285">
        <f t="shared" si="229"/>
        <v>5.7565384065138741</v>
      </c>
      <c r="K693" s="285">
        <f t="shared" si="229"/>
        <v>4.4151337433786146</v>
      </c>
      <c r="L693" s="285">
        <f t="shared" si="229"/>
        <v>2.8737290802433533</v>
      </c>
      <c r="M693" s="285">
        <f>IF(E693=S$4,G693,IF(E693=T$4,H693,IF(E693=U$4,I693,IF(E693=V$4,J693,IF(E693=W$4,K693,L693)))))</f>
        <v>4.4151337433786146</v>
      </c>
      <c r="N693" s="104">
        <f t="shared" si="217"/>
        <v>4.0540621479879912E-2</v>
      </c>
      <c r="O693" s="104">
        <f t="shared" si="218"/>
        <v>0.33326972875218863</v>
      </c>
    </row>
    <row r="694" spans="1:15" x14ac:dyDescent="0.25">
      <c r="A694" s="104" t="s">
        <v>1694</v>
      </c>
      <c r="B694" s="104" t="s">
        <v>4327</v>
      </c>
      <c r="C694" s="104">
        <v>2360</v>
      </c>
      <c r="D694" s="104">
        <v>4.1936522802937899E-3</v>
      </c>
      <c r="E694" s="286">
        <v>5</v>
      </c>
      <c r="F694" s="285">
        <f>IF(D694="&lt;0.2%",1/0.002,IF(D694="&gt;50%",1/0.5,1/D694))</f>
        <v>238.45563083497808</v>
      </c>
      <c r="G694" s="285">
        <f t="shared" si="229"/>
        <v>9.4512741744466382</v>
      </c>
      <c r="H694" s="285">
        <f t="shared" si="229"/>
        <v>19.053822523339914</v>
      </c>
      <c r="I694" s="285">
        <f t="shared" si="229"/>
        <v>104.35073658042965</v>
      </c>
      <c r="J694" s="285">
        <f t="shared" si="229"/>
        <v>17.394826503068167</v>
      </c>
      <c r="K694" s="285">
        <f t="shared" si="229"/>
        <v>10.928185436116594</v>
      </c>
      <c r="L694" s="285">
        <f t="shared" si="229"/>
        <v>5.2384556308349781</v>
      </c>
      <c r="M694" s="285">
        <f>IF(E694=S$4,G694,IF(E694=T$4,H694,IF(E694=U$4,I694,IF(E694=V$4,J694,IF(E694=W$4,K694,L694)))))</f>
        <v>10.928185436116594</v>
      </c>
      <c r="N694" s="104">
        <f t="shared" si="217"/>
        <v>1.6581210434057247E-2</v>
      </c>
      <c r="O694" s="104">
        <f t="shared" si="218"/>
        <v>0.15106682629412083</v>
      </c>
    </row>
    <row r="695" spans="1:15" x14ac:dyDescent="0.25">
      <c r="A695" s="104" t="s">
        <v>1696</v>
      </c>
      <c r="B695" s="104" t="s">
        <v>4333</v>
      </c>
      <c r="C695" s="104"/>
      <c r="D695" s="104"/>
      <c r="E695" s="105"/>
      <c r="F695" s="104"/>
      <c r="G695" s="104"/>
      <c r="H695" s="104"/>
      <c r="I695" s="104"/>
      <c r="J695" s="104"/>
      <c r="K695" s="104"/>
      <c r="L695" s="104"/>
      <c r="M695" s="104">
        <v>58</v>
      </c>
      <c r="N695" s="104">
        <f t="shared" si="217"/>
        <v>3.1454158304289326E-3</v>
      </c>
      <c r="O695" s="104">
        <f t="shared" si="218"/>
        <v>3.0386709265264211E-2</v>
      </c>
    </row>
    <row r="696" spans="1:15" x14ac:dyDescent="0.25">
      <c r="A696" s="104" t="s">
        <v>1698</v>
      </c>
      <c r="B696" s="104" t="s">
        <v>4333</v>
      </c>
      <c r="C696" s="104"/>
      <c r="D696" s="104"/>
      <c r="E696" s="105"/>
      <c r="F696" s="104"/>
      <c r="G696" s="104"/>
      <c r="H696" s="104"/>
      <c r="I696" s="104"/>
      <c r="J696" s="104"/>
      <c r="K696" s="104"/>
      <c r="L696" s="104"/>
      <c r="M696" s="104">
        <v>58</v>
      </c>
      <c r="N696" s="104">
        <f t="shared" si="217"/>
        <v>3.1454158304289326E-3</v>
      </c>
      <c r="O696" s="104">
        <f t="shared" si="218"/>
        <v>3.0386709265264211E-2</v>
      </c>
    </row>
    <row r="697" spans="1:15" x14ac:dyDescent="0.25">
      <c r="A697" s="104" t="s">
        <v>1700</v>
      </c>
      <c r="B697" s="104" t="s">
        <v>4327</v>
      </c>
      <c r="C697" s="104">
        <v>65000</v>
      </c>
      <c r="D697" s="104" t="s">
        <v>4372</v>
      </c>
      <c r="E697" s="286">
        <v>5</v>
      </c>
      <c r="F697" s="285">
        <f>IF(D697="&lt;0.2%",1/0.002,IF(D697="&gt;50%",1/0.5,1/D697))</f>
        <v>500</v>
      </c>
      <c r="G697" s="285">
        <f t="shared" ref="G697:L698" si="230">IF($F697&lt;5,LINEST(S$5:S$6,$R$5:$R$6)*$F697+INTERCEPT(S$5:S$6,$R$5:$R$6),IF($F697&lt;10,LINEST(S$6:S$7,$R$6:$R$7)*$F697+INTERCEPT(S$6:S$7,$R$6:$R$7),IF($F697&lt;25,LINEST(S$7:S$8,$R$7:$R$8)*$F697+INTERCEPT(S$7:S$8,$R$7:$R$8),IF($F697&lt;50,LINEST(S$8:S$9,$R$8:$R$9)*$F697+INTERCEPT(S$8:S$9,$R$8:$R$9),IF($F697&lt;100,LINEST(S$9:S$10,$R$9:$R$10)*$F697+INTERCEPT(S$9:S$10,$R$9:$R$10),IF($F697&lt;200,LINEST(S$10:S$11,$R$10:$R$11)*$F697+INTERCEPT(S$10:S$11,$R$10:$R$11),IF($F697&lt;500,LINEST(S$11:S$12,$R$11:$R$12)*$F697+INTERCEPT(S$11:S$12,$R$11:$R$12),S$12)))))))</f>
        <v>9.8000000000000007</v>
      </c>
      <c r="H697" s="285">
        <f t="shared" si="230"/>
        <v>20.100000000000001</v>
      </c>
      <c r="I697" s="285">
        <f t="shared" si="230"/>
        <v>128.5</v>
      </c>
      <c r="J697" s="285">
        <f t="shared" si="230"/>
        <v>19.399999999999999</v>
      </c>
      <c r="K697" s="285">
        <f t="shared" si="230"/>
        <v>11.8</v>
      </c>
      <c r="L697" s="285">
        <f t="shared" si="230"/>
        <v>5.5</v>
      </c>
      <c r="M697" s="285">
        <f>IF(E697=S$4,G697,IF(E697=T$4,H697,IF(E697=U$4,I697,IF(E697=V$4,J697,IF(E697=W$4,K697,L697)))))</f>
        <v>11.8</v>
      </c>
      <c r="N697" s="104">
        <f t="shared" si="217"/>
        <v>1.5365610095873228E-2</v>
      </c>
      <c r="O697" s="104">
        <f t="shared" si="218"/>
        <v>0.14073224539520079</v>
      </c>
    </row>
    <row r="698" spans="1:15" x14ac:dyDescent="0.25">
      <c r="A698" s="104" t="s">
        <v>1702</v>
      </c>
      <c r="B698" s="104" t="s">
        <v>4327</v>
      </c>
      <c r="C698" s="104">
        <v>590</v>
      </c>
      <c r="D698" s="104">
        <v>0.22979790225712232</v>
      </c>
      <c r="E698" s="286">
        <v>5</v>
      </c>
      <c r="F698" s="285">
        <f>IF(D698="&lt;0.2%",1/0.002,IF(D698="&gt;50%",1/0.5,1/D698))</f>
        <v>4.3516498200279203</v>
      </c>
      <c r="G698" s="285">
        <f t="shared" si="230"/>
        <v>3.2758249100139603</v>
      </c>
      <c r="H698" s="285">
        <f t="shared" si="230"/>
        <v>6.6732614926936558</v>
      </c>
      <c r="I698" s="285">
        <f t="shared" si="230"/>
        <v>10.024911312721581</v>
      </c>
      <c r="J698" s="285">
        <f t="shared" si="230"/>
        <v>3.8326015646824887</v>
      </c>
      <c r="K698" s="285">
        <f t="shared" si="230"/>
        <v>3.097436582679697</v>
      </c>
      <c r="L698" s="285">
        <f t="shared" si="230"/>
        <v>2.2919416366713201</v>
      </c>
      <c r="M698" s="285">
        <f>IF(E698=S$4,G698,IF(E698=T$4,H698,IF(E698=U$4,I698,IF(E698=V$4,J698,IF(E698=W$4,K698,L698)))))</f>
        <v>3.097436582679697</v>
      </c>
      <c r="N698" s="104">
        <f t="shared" si="217"/>
        <v>5.7284976342088401E-2</v>
      </c>
      <c r="O698" s="104">
        <f t="shared" si="218"/>
        <v>0.4388798432263219</v>
      </c>
    </row>
    <row r="699" spans="1:15" x14ac:dyDescent="0.25">
      <c r="A699" s="104" t="s">
        <v>1704</v>
      </c>
      <c r="B699" s="104" t="s">
        <v>3585</v>
      </c>
      <c r="C699" s="104"/>
      <c r="D699" s="104"/>
      <c r="E699" s="105"/>
      <c r="F699" s="104"/>
      <c r="G699" s="104"/>
      <c r="H699" s="104"/>
      <c r="I699" s="104"/>
      <c r="J699" s="104"/>
      <c r="K699" s="104"/>
      <c r="L699" s="104"/>
      <c r="M699" s="104">
        <v>32</v>
      </c>
      <c r="N699" s="104">
        <f t="shared" si="217"/>
        <v>5.6937797932326006E-3</v>
      </c>
      <c r="O699" s="104">
        <f t="shared" si="218"/>
        <v>5.4394717390716552E-2</v>
      </c>
    </row>
    <row r="700" spans="1:15" x14ac:dyDescent="0.25">
      <c r="A700" s="104" t="s">
        <v>1707</v>
      </c>
      <c r="B700" s="104" t="s">
        <v>4327</v>
      </c>
      <c r="C700" s="104">
        <v>810</v>
      </c>
      <c r="D700" s="104">
        <v>0.1047594990584573</v>
      </c>
      <c r="E700" s="286">
        <v>5</v>
      </c>
      <c r="F700" s="285">
        <f>IF(D700="&lt;0.2%",1/0.002,IF(D700="&gt;50%",1/0.5,1/D700))</f>
        <v>9.5456737478477791</v>
      </c>
      <c r="G700" s="285">
        <f t="shared" ref="G700:L701" si="231">IF($F700&lt;5,LINEST(S$5:S$6,$R$5:$R$6)*$F700+INTERCEPT(S$5:S$6,$R$5:$R$6),IF($F700&lt;10,LINEST(S$6:S$7,$R$6:$R$7)*$F700+INTERCEPT(S$6:S$7,$R$6:$R$7),IF($F700&lt;25,LINEST(S$7:S$8,$R$7:$R$8)*$F700+INTERCEPT(S$7:S$8,$R$7:$R$8),IF($F700&lt;50,LINEST(S$8:S$9,$R$8:$R$9)*$F700+INTERCEPT(S$8:S$9,$R$8:$R$9),IF($F700&lt;100,LINEST(S$9:S$10,$R$9:$R$10)*$F700+INTERCEPT(S$9:S$10,$R$9:$R$10),IF($F700&lt;200,LINEST(S$10:S$11,$R$10:$R$11)*$F700+INTERCEPT(S$10:S$11,$R$10:$R$11),IF($F700&lt;500,LINEST(S$11:S$12,$R$11:$R$12)*$F700+INTERCEPT(S$11:S$12,$R$11:$R$12),S$12)))))))</f>
        <v>4.9637021243543327</v>
      </c>
      <c r="H700" s="285">
        <f t="shared" si="231"/>
        <v>9.8455772987947547</v>
      </c>
      <c r="I700" s="285">
        <f t="shared" si="231"/>
        <v>18.663991471513402</v>
      </c>
      <c r="J700" s="285">
        <f t="shared" si="231"/>
        <v>6.2910099240099768</v>
      </c>
      <c r="K700" s="285">
        <f t="shared" si="231"/>
        <v>4.7637021243543334</v>
      </c>
      <c r="L700" s="285">
        <f t="shared" si="231"/>
        <v>3.0363943246986889</v>
      </c>
      <c r="M700" s="285">
        <f>IF(E700=S$4,G700,IF(E700=T$4,H700,IF(E700=U$4,I700,IF(E700=V$4,J700,IF(E700=W$4,K700,L700)))))</f>
        <v>4.7637021243543334</v>
      </c>
      <c r="N700" s="104">
        <f t="shared" si="217"/>
        <v>3.7630749809444031E-2</v>
      </c>
      <c r="O700" s="104">
        <f t="shared" si="218"/>
        <v>0.31319721739532691</v>
      </c>
    </row>
    <row r="701" spans="1:15" x14ac:dyDescent="0.25">
      <c r="A701" s="104" t="s">
        <v>1709</v>
      </c>
      <c r="B701" s="104" t="s">
        <v>4327</v>
      </c>
      <c r="C701" s="104">
        <v>76</v>
      </c>
      <c r="D701" s="104" t="s">
        <v>4373</v>
      </c>
      <c r="E701" s="286">
        <v>5</v>
      </c>
      <c r="F701" s="285">
        <f>IF(D701="&lt;0.2%",1/0.002,IF(D701="&gt;50%",1/0.5,1/D701))</f>
        <v>2</v>
      </c>
      <c r="G701" s="285">
        <f t="shared" si="231"/>
        <v>2.1</v>
      </c>
      <c r="H701" s="285">
        <f t="shared" si="231"/>
        <v>4.4000000000000004</v>
      </c>
      <c r="I701" s="285">
        <f t="shared" si="231"/>
        <v>5.4000000000000021</v>
      </c>
      <c r="J701" s="285">
        <f t="shared" si="231"/>
        <v>2.5</v>
      </c>
      <c r="K701" s="285">
        <f t="shared" si="231"/>
        <v>2.0000000000000009</v>
      </c>
      <c r="L701" s="285">
        <f t="shared" si="231"/>
        <v>1.9000000000000001</v>
      </c>
      <c r="M701" s="285">
        <f>IF(E701=S$4,G701,IF(E701=T$4,H701,IF(E701=U$4,I701,IF(E701=V$4,J701,IF(E701=W$4,K701,L701)))))</f>
        <v>2.0000000000000009</v>
      </c>
      <c r="N701" s="104">
        <f t="shared" si="217"/>
        <v>8.7311663271629092E-2</v>
      </c>
      <c r="O701" s="104">
        <f t="shared" si="218"/>
        <v>0.59134366516594883</v>
      </c>
    </row>
    <row r="702" spans="1:15" x14ac:dyDescent="0.25">
      <c r="A702" s="295" t="s">
        <v>1711</v>
      </c>
      <c r="B702" s="104" t="s">
        <v>4396</v>
      </c>
      <c r="C702" s="104">
        <v>891</v>
      </c>
      <c r="D702" s="104">
        <v>0.36244646315627083</v>
      </c>
      <c r="E702" s="105"/>
      <c r="F702" s="104"/>
      <c r="G702" s="104"/>
      <c r="H702" s="104"/>
      <c r="I702" s="104"/>
      <c r="J702" s="104"/>
      <c r="K702" s="104"/>
      <c r="L702" s="104"/>
      <c r="M702" s="290">
        <v>28.503404886367967</v>
      </c>
      <c r="N702" s="296">
        <v>6.3900160946148699E-3</v>
      </c>
      <c r="O702" s="296">
        <v>6.0860404022371029E-2</v>
      </c>
    </row>
    <row r="703" spans="1:15" x14ac:dyDescent="0.25">
      <c r="A703" s="104" t="s">
        <v>1713</v>
      </c>
      <c r="B703" s="104" t="s">
        <v>4333</v>
      </c>
      <c r="C703" s="104"/>
      <c r="D703" s="104"/>
      <c r="E703" s="105"/>
      <c r="F703" s="104"/>
      <c r="G703" s="104"/>
      <c r="H703" s="104"/>
      <c r="I703" s="104"/>
      <c r="J703" s="104"/>
      <c r="K703" s="104"/>
      <c r="L703" s="104"/>
      <c r="M703" s="104">
        <v>50</v>
      </c>
      <c r="N703" s="104">
        <f t="shared" ref="N703:N749" si="232">1-BETAINV(0.833,M703-1+1,1,0,1)</f>
        <v>3.6477634236521395E-3</v>
      </c>
      <c r="O703" s="104">
        <f t="shared" ref="O703:O749" si="233">1-BETAINV(0.167,M703-1+1,1,0,1)</f>
        <v>3.5162156253373378E-2</v>
      </c>
    </row>
    <row r="704" spans="1:15" x14ac:dyDescent="0.25">
      <c r="A704" s="104" t="s">
        <v>1715</v>
      </c>
      <c r="B704" s="104" t="s">
        <v>4327</v>
      </c>
      <c r="C704" s="104">
        <v>112</v>
      </c>
      <c r="D704" s="104" t="s">
        <v>4373</v>
      </c>
      <c r="E704" s="286">
        <v>5</v>
      </c>
      <c r="F704" s="285">
        <f>IF(D704="&lt;0.2%",1/0.002,IF(D704="&gt;50%",1/0.5,1/D704))</f>
        <v>2</v>
      </c>
      <c r="G704" s="285">
        <f t="shared" ref="G704:L707" si="234">IF($F704&lt;5,LINEST(S$5:S$6,$R$5:$R$6)*$F704+INTERCEPT(S$5:S$6,$R$5:$R$6),IF($F704&lt;10,LINEST(S$6:S$7,$R$6:$R$7)*$F704+INTERCEPT(S$6:S$7,$R$6:$R$7),IF($F704&lt;25,LINEST(S$7:S$8,$R$7:$R$8)*$F704+INTERCEPT(S$7:S$8,$R$7:$R$8),IF($F704&lt;50,LINEST(S$8:S$9,$R$8:$R$9)*$F704+INTERCEPT(S$8:S$9,$R$8:$R$9),IF($F704&lt;100,LINEST(S$9:S$10,$R$9:$R$10)*$F704+INTERCEPT(S$9:S$10,$R$9:$R$10),IF($F704&lt;200,LINEST(S$10:S$11,$R$10:$R$11)*$F704+INTERCEPT(S$10:S$11,$R$10:$R$11),IF($F704&lt;500,LINEST(S$11:S$12,$R$11:$R$12)*$F704+INTERCEPT(S$11:S$12,$R$11:$R$12),S$12)))))))</f>
        <v>2.1</v>
      </c>
      <c r="H704" s="285">
        <f t="shared" si="234"/>
        <v>4.4000000000000004</v>
      </c>
      <c r="I704" s="285">
        <f t="shared" si="234"/>
        <v>5.4000000000000021</v>
      </c>
      <c r="J704" s="285">
        <f t="shared" si="234"/>
        <v>2.5</v>
      </c>
      <c r="K704" s="285">
        <f t="shared" si="234"/>
        <v>2.0000000000000009</v>
      </c>
      <c r="L704" s="285">
        <f t="shared" si="234"/>
        <v>1.9000000000000001</v>
      </c>
      <c r="M704" s="285">
        <f>IF(E704=S$4,G704,IF(E704=T$4,H704,IF(E704=U$4,I704,IF(E704=V$4,J704,IF(E704=W$4,K704,L704)))))</f>
        <v>2.0000000000000009</v>
      </c>
      <c r="N704" s="104">
        <f t="shared" si="232"/>
        <v>8.7311663271629092E-2</v>
      </c>
      <c r="O704" s="104">
        <f t="shared" si="233"/>
        <v>0.59134366516594883</v>
      </c>
    </row>
    <row r="705" spans="1:15" x14ac:dyDescent="0.25">
      <c r="A705" s="104" t="s">
        <v>1717</v>
      </c>
      <c r="B705" s="104" t="s">
        <v>4327</v>
      </c>
      <c r="C705" s="104">
        <v>5040</v>
      </c>
      <c r="D705" s="104" t="s">
        <v>4372</v>
      </c>
      <c r="E705" s="286">
        <v>5</v>
      </c>
      <c r="F705" s="285">
        <f>IF(D705="&lt;0.2%",1/0.002,IF(D705="&gt;50%",1/0.5,1/D705))</f>
        <v>500</v>
      </c>
      <c r="G705" s="285">
        <f t="shared" si="234"/>
        <v>9.8000000000000007</v>
      </c>
      <c r="H705" s="285">
        <f t="shared" si="234"/>
        <v>20.100000000000001</v>
      </c>
      <c r="I705" s="285">
        <f t="shared" si="234"/>
        <v>128.5</v>
      </c>
      <c r="J705" s="285">
        <f t="shared" si="234"/>
        <v>19.399999999999999</v>
      </c>
      <c r="K705" s="285">
        <f t="shared" si="234"/>
        <v>11.8</v>
      </c>
      <c r="L705" s="285">
        <f t="shared" si="234"/>
        <v>5.5</v>
      </c>
      <c r="M705" s="285">
        <f>IF(E705=S$4,G705,IF(E705=T$4,H705,IF(E705=U$4,I705,IF(E705=V$4,J705,IF(E705=W$4,K705,L705)))))</f>
        <v>11.8</v>
      </c>
      <c r="N705" s="104">
        <f t="shared" si="232"/>
        <v>1.5365610095873228E-2</v>
      </c>
      <c r="O705" s="104">
        <f t="shared" si="233"/>
        <v>0.14073224539520079</v>
      </c>
    </row>
    <row r="706" spans="1:15" x14ac:dyDescent="0.25">
      <c r="A706" s="104" t="s">
        <v>1719</v>
      </c>
      <c r="B706" s="104" t="s">
        <v>4327</v>
      </c>
      <c r="C706" s="104">
        <v>1510</v>
      </c>
      <c r="D706" s="104">
        <v>1.1486450681550161E-2</v>
      </c>
      <c r="E706" s="286">
        <v>5</v>
      </c>
      <c r="F706" s="285">
        <f>IF(D706="&lt;0.2%",1/0.002,IF(D706="&gt;50%",1/0.5,1/D706))</f>
        <v>87.059094904418671</v>
      </c>
      <c r="G706" s="285">
        <f t="shared" si="234"/>
        <v>8.5929455184706995</v>
      </c>
      <c r="H706" s="285">
        <f t="shared" si="234"/>
        <v>17.134127416559075</v>
      </c>
      <c r="I706" s="285">
        <f t="shared" si="234"/>
        <v>70.876592706988404</v>
      </c>
      <c r="J706" s="285">
        <f t="shared" si="234"/>
        <v>14.378836555412096</v>
      </c>
      <c r="K706" s="285">
        <f t="shared" si="234"/>
        <v>9.3894182777060475</v>
      </c>
      <c r="L706" s="285">
        <f t="shared" si="234"/>
        <v>4.7964727592353498</v>
      </c>
      <c r="M706" s="285">
        <f>IF(E706=S$4,G706,IF(E706=T$4,H706,IF(E706=U$4,I706,IF(E706=V$4,J706,IF(E706=W$4,K706,L706)))))</f>
        <v>9.3894182777060475</v>
      </c>
      <c r="N706" s="104">
        <f t="shared" si="232"/>
        <v>1.9272248014523541E-2</v>
      </c>
      <c r="O706" s="104">
        <f t="shared" si="233"/>
        <v>0.17354906965664563</v>
      </c>
    </row>
    <row r="707" spans="1:15" x14ac:dyDescent="0.25">
      <c r="A707" s="104" t="s">
        <v>1721</v>
      </c>
      <c r="B707" s="104" t="s">
        <v>4327</v>
      </c>
      <c r="C707" s="104">
        <v>2240</v>
      </c>
      <c r="D707" s="104">
        <v>6.1882366384153772E-2</v>
      </c>
      <c r="E707" s="286">
        <v>5</v>
      </c>
      <c r="F707" s="285">
        <f>IF(D707="&lt;0.2%",1/0.002,IF(D707="&gt;50%",1/0.5,1/D707))</f>
        <v>16.159692307049042</v>
      </c>
      <c r="G707" s="285">
        <f t="shared" si="234"/>
        <v>5.8391630768458853</v>
      </c>
      <c r="H707" s="285">
        <f t="shared" si="234"/>
        <v>11.537261538311443</v>
      </c>
      <c r="I707" s="285">
        <f t="shared" si="234"/>
        <v>26.257790768514599</v>
      </c>
      <c r="J707" s="285">
        <f t="shared" si="234"/>
        <v>7.8961969229311162</v>
      </c>
      <c r="K707" s="285">
        <f t="shared" si="234"/>
        <v>5.7623569229868661</v>
      </c>
      <c r="L707" s="285">
        <f t="shared" si="234"/>
        <v>3.4285169230426158</v>
      </c>
      <c r="M707" s="285">
        <f>IF(E707=S$4,G707,IF(E707=T$4,H707,IF(E707=U$4,I707,IF(E707=V$4,J707,IF(E707=W$4,K707,L707)))))</f>
        <v>5.7623569229868661</v>
      </c>
      <c r="N707" s="104">
        <f t="shared" si="232"/>
        <v>3.1212056144992673E-2</v>
      </c>
      <c r="O707" s="104">
        <f t="shared" si="233"/>
        <v>0.26698959706458292</v>
      </c>
    </row>
    <row r="708" spans="1:15" x14ac:dyDescent="0.25">
      <c r="A708" s="104" t="s">
        <v>1723</v>
      </c>
      <c r="B708" s="104" t="s">
        <v>4333</v>
      </c>
      <c r="C708" s="104"/>
      <c r="D708" s="104"/>
      <c r="E708" s="105"/>
      <c r="F708" s="104"/>
      <c r="G708" s="104"/>
      <c r="H708" s="104"/>
      <c r="I708" s="104"/>
      <c r="J708" s="104"/>
      <c r="K708" s="104"/>
      <c r="L708" s="104"/>
      <c r="M708" s="104">
        <v>18</v>
      </c>
      <c r="N708" s="104">
        <f t="shared" si="232"/>
        <v>1.0099852493919759E-2</v>
      </c>
      <c r="O708" s="104">
        <f t="shared" si="233"/>
        <v>9.4647757328916948E-2</v>
      </c>
    </row>
    <row r="709" spans="1:15" x14ac:dyDescent="0.25">
      <c r="A709" s="104" t="s">
        <v>1725</v>
      </c>
      <c r="B709" s="104" t="s">
        <v>4327</v>
      </c>
      <c r="C709" s="104">
        <v>660</v>
      </c>
      <c r="D709" s="104">
        <v>7.8900711550571725E-2</v>
      </c>
      <c r="E709" s="286">
        <v>5</v>
      </c>
      <c r="F709" s="285">
        <f>IF(D709="&lt;0.2%",1/0.002,IF(D709="&gt;50%",1/0.5,1/D709))</f>
        <v>12.67415692897834</v>
      </c>
      <c r="G709" s="285">
        <f t="shared" ref="G709:L710" si="235">IF($F709&lt;5,LINEST(S$5:S$6,$R$5:$R$6)*$F709+INTERCEPT(S$5:S$6,$R$5:$R$6),IF($F709&lt;10,LINEST(S$6:S$7,$R$6:$R$7)*$F709+INTERCEPT(S$6:S$7,$R$6:$R$7),IF($F709&lt;25,LINEST(S$7:S$8,$R$7:$R$8)*$F709+INTERCEPT(S$7:S$8,$R$7:$R$8),IF($F709&lt;50,LINEST(S$8:S$9,$R$8:$R$9)*$F709+INTERCEPT(S$8:S$9,$R$8:$R$9),IF($F709&lt;100,LINEST(S$9:S$10,$R$9:$R$10)*$F709+INTERCEPT(S$9:S$10,$R$9:$R$10),IF($F709&lt;200,LINEST(S$10:S$11,$R$10:$R$11)*$F709+INTERCEPT(S$10:S$11,$R$10:$R$11),IF($F709&lt;500,LINEST(S$11:S$12,$R$11:$R$12)*$F709+INTERCEPT(S$11:S$12,$R$11:$R$12),S$12)))))))</f>
        <v>5.4208988314774</v>
      </c>
      <c r="H709" s="285">
        <f t="shared" si="235"/>
        <v>10.723969950094945</v>
      </c>
      <c r="I709" s="285">
        <f t="shared" si="235"/>
        <v>22.377228047595882</v>
      </c>
      <c r="J709" s="285">
        <f t="shared" si="235"/>
        <v>7.1061422372350895</v>
      </c>
      <c r="K709" s="285">
        <f t="shared" si="235"/>
        <v>5.2743819700569681</v>
      </c>
      <c r="L709" s="285">
        <f t="shared" si="235"/>
        <v>3.2426217028788447</v>
      </c>
      <c r="M709" s="285">
        <f>IF(E709=S$4,G709,IF(E709=T$4,H709,IF(E709=U$4,I709,IF(E709=V$4,J709,IF(E709=W$4,K709,L709)))))</f>
        <v>5.2743819700569681</v>
      </c>
      <c r="N709" s="104">
        <f t="shared" si="232"/>
        <v>3.4050024907313015E-2</v>
      </c>
      <c r="O709" s="104">
        <f t="shared" si="233"/>
        <v>0.28775336495010972</v>
      </c>
    </row>
    <row r="710" spans="1:15" x14ac:dyDescent="0.25">
      <c r="A710" s="104" t="s">
        <v>1727</v>
      </c>
      <c r="B710" s="104" t="s">
        <v>4327</v>
      </c>
      <c r="C710" s="104">
        <v>3550</v>
      </c>
      <c r="D710" s="104">
        <v>2.1940178937810459E-2</v>
      </c>
      <c r="E710" s="286">
        <v>5</v>
      </c>
      <c r="F710" s="285">
        <f>IF(D710="&lt;0.2%",1/0.002,IF(D710="&gt;50%",1/0.5,1/D710))</f>
        <v>45.57847968489704</v>
      </c>
      <c r="G710" s="285">
        <f t="shared" si="235"/>
        <v>7.8054531061354702</v>
      </c>
      <c r="H710" s="285">
        <f t="shared" si="235"/>
        <v>15.410906212270939</v>
      </c>
      <c r="I710" s="285">
        <f t="shared" si="235"/>
        <v>50.998819291865459</v>
      </c>
      <c r="J710" s="285">
        <f t="shared" si="235"/>
        <v>12.122475805968881</v>
      </c>
      <c r="K710" s="285">
        <f t="shared" si="235"/>
        <v>8.234708781093822</v>
      </c>
      <c r="L710" s="285">
        <f t="shared" si="235"/>
        <v>4.3938835124375295</v>
      </c>
      <c r="M710" s="285">
        <f>IF(E710=S$4,G710,IF(E710=T$4,H710,IF(E710=U$4,I710,IF(E710=V$4,J710,IF(E710=W$4,K710,L710)))))</f>
        <v>8.234708781093822</v>
      </c>
      <c r="N710" s="104">
        <f t="shared" si="232"/>
        <v>2.1944834855996964E-2</v>
      </c>
      <c r="O710" s="104">
        <f t="shared" si="233"/>
        <v>0.19534657814397116</v>
      </c>
    </row>
    <row r="711" spans="1:15" x14ac:dyDescent="0.25">
      <c r="A711" s="104" t="s">
        <v>1729</v>
      </c>
      <c r="B711" s="104" t="s">
        <v>4333</v>
      </c>
      <c r="C711" s="104"/>
      <c r="D711" s="104"/>
      <c r="E711" s="105"/>
      <c r="F711" s="104"/>
      <c r="G711" s="104"/>
      <c r="H711" s="104"/>
      <c r="I711" s="104"/>
      <c r="J711" s="104"/>
      <c r="K711" s="104"/>
      <c r="L711" s="104"/>
      <c r="M711" s="104">
        <v>59</v>
      </c>
      <c r="N711" s="104">
        <f t="shared" si="232"/>
        <v>3.0921862090540486E-3</v>
      </c>
      <c r="O711" s="104">
        <f t="shared" si="233"/>
        <v>2.987945315790741E-2</v>
      </c>
    </row>
    <row r="712" spans="1:15" x14ac:dyDescent="0.25">
      <c r="A712" s="104" t="s">
        <v>1731</v>
      </c>
      <c r="B712" s="104" t="s">
        <v>4327</v>
      </c>
      <c r="C712" s="104">
        <v>14000</v>
      </c>
      <c r="D712" s="104" t="s">
        <v>4372</v>
      </c>
      <c r="E712" s="286">
        <v>5</v>
      </c>
      <c r="F712" s="285">
        <f>IF(D712="&lt;0.2%",1/0.002,IF(D712="&gt;50%",1/0.5,1/D712))</f>
        <v>500</v>
      </c>
      <c r="G712" s="285">
        <f t="shared" ref="G712:L714" si="236">IF($F712&lt;5,LINEST(S$5:S$6,$R$5:$R$6)*$F712+INTERCEPT(S$5:S$6,$R$5:$R$6),IF($F712&lt;10,LINEST(S$6:S$7,$R$6:$R$7)*$F712+INTERCEPT(S$6:S$7,$R$6:$R$7),IF($F712&lt;25,LINEST(S$7:S$8,$R$7:$R$8)*$F712+INTERCEPT(S$7:S$8,$R$7:$R$8),IF($F712&lt;50,LINEST(S$8:S$9,$R$8:$R$9)*$F712+INTERCEPT(S$8:S$9,$R$8:$R$9),IF($F712&lt;100,LINEST(S$9:S$10,$R$9:$R$10)*$F712+INTERCEPT(S$9:S$10,$R$9:$R$10),IF($F712&lt;200,LINEST(S$10:S$11,$R$10:$R$11)*$F712+INTERCEPT(S$10:S$11,$R$10:$R$11),IF($F712&lt;500,LINEST(S$11:S$12,$R$11:$R$12)*$F712+INTERCEPT(S$11:S$12,$R$11:$R$12),S$12)))))))</f>
        <v>9.8000000000000007</v>
      </c>
      <c r="H712" s="285">
        <f t="shared" si="236"/>
        <v>20.100000000000001</v>
      </c>
      <c r="I712" s="285">
        <f t="shared" si="236"/>
        <v>128.5</v>
      </c>
      <c r="J712" s="285">
        <f t="shared" si="236"/>
        <v>19.399999999999999</v>
      </c>
      <c r="K712" s="285">
        <f t="shared" si="236"/>
        <v>11.8</v>
      </c>
      <c r="L712" s="285">
        <f t="shared" si="236"/>
        <v>5.5</v>
      </c>
      <c r="M712" s="285">
        <f>IF(E712=S$4,G712,IF(E712=T$4,H712,IF(E712=U$4,I712,IF(E712=V$4,J712,IF(E712=W$4,K712,L712)))))</f>
        <v>11.8</v>
      </c>
      <c r="N712" s="104">
        <f t="shared" si="232"/>
        <v>1.5365610095873228E-2</v>
      </c>
      <c r="O712" s="104">
        <f t="shared" si="233"/>
        <v>0.14073224539520079</v>
      </c>
    </row>
    <row r="713" spans="1:15" x14ac:dyDescent="0.25">
      <c r="A713" s="104" t="s">
        <v>1733</v>
      </c>
      <c r="B713" s="104" t="s">
        <v>4327</v>
      </c>
      <c r="C713" s="104">
        <v>2220</v>
      </c>
      <c r="D713" s="104" t="s">
        <v>4372</v>
      </c>
      <c r="E713" s="286">
        <v>5</v>
      </c>
      <c r="F713" s="285">
        <f>IF(D713="&lt;0.2%",1/0.002,IF(D713="&gt;50%",1/0.5,1/D713))</f>
        <v>500</v>
      </c>
      <c r="G713" s="285">
        <f t="shared" si="236"/>
        <v>9.8000000000000007</v>
      </c>
      <c r="H713" s="285">
        <f t="shared" si="236"/>
        <v>20.100000000000001</v>
      </c>
      <c r="I713" s="285">
        <f t="shared" si="236"/>
        <v>128.5</v>
      </c>
      <c r="J713" s="285">
        <f t="shared" si="236"/>
        <v>19.399999999999999</v>
      </c>
      <c r="K713" s="285">
        <f t="shared" si="236"/>
        <v>11.8</v>
      </c>
      <c r="L713" s="285">
        <f t="shared" si="236"/>
        <v>5.5</v>
      </c>
      <c r="M713" s="285">
        <f>IF(E713=S$4,G713,IF(E713=T$4,H713,IF(E713=U$4,I713,IF(E713=V$4,J713,IF(E713=W$4,K713,L713)))))</f>
        <v>11.8</v>
      </c>
      <c r="N713" s="104">
        <f t="shared" si="232"/>
        <v>1.5365610095873228E-2</v>
      </c>
      <c r="O713" s="104">
        <f t="shared" si="233"/>
        <v>0.14073224539520079</v>
      </c>
    </row>
    <row r="714" spans="1:15" x14ac:dyDescent="0.25">
      <c r="A714" s="104" t="s">
        <v>1735</v>
      </c>
      <c r="B714" s="104" t="s">
        <v>4327</v>
      </c>
      <c r="C714" s="104">
        <v>2810</v>
      </c>
      <c r="D714" s="104" t="s">
        <v>4372</v>
      </c>
      <c r="E714" s="286">
        <v>5</v>
      </c>
      <c r="F714" s="285">
        <f>IF(D714="&lt;0.2%",1/0.002,IF(D714="&gt;50%",1/0.5,1/D714))</f>
        <v>500</v>
      </c>
      <c r="G714" s="285">
        <f t="shared" si="236"/>
        <v>9.8000000000000007</v>
      </c>
      <c r="H714" s="285">
        <f t="shared" si="236"/>
        <v>20.100000000000001</v>
      </c>
      <c r="I714" s="285">
        <f t="shared" si="236"/>
        <v>128.5</v>
      </c>
      <c r="J714" s="285">
        <f t="shared" si="236"/>
        <v>19.399999999999999</v>
      </c>
      <c r="K714" s="285">
        <f t="shared" si="236"/>
        <v>11.8</v>
      </c>
      <c r="L714" s="285">
        <f t="shared" si="236"/>
        <v>5.5</v>
      </c>
      <c r="M714" s="285">
        <f>IF(E714=S$4,G714,IF(E714=T$4,H714,IF(E714=U$4,I714,IF(E714=V$4,J714,IF(E714=W$4,K714,L714)))))</f>
        <v>11.8</v>
      </c>
      <c r="N714" s="104">
        <f t="shared" si="232"/>
        <v>1.5365610095873228E-2</v>
      </c>
      <c r="O714" s="104">
        <f t="shared" si="233"/>
        <v>0.14073224539520079</v>
      </c>
    </row>
    <row r="715" spans="1:15" x14ac:dyDescent="0.25">
      <c r="A715" s="104" t="s">
        <v>1737</v>
      </c>
      <c r="B715" s="104" t="s">
        <v>4333</v>
      </c>
      <c r="C715" s="104"/>
      <c r="D715" s="104"/>
      <c r="E715" s="105"/>
      <c r="F715" s="104"/>
      <c r="G715" s="104"/>
      <c r="H715" s="104"/>
      <c r="I715" s="104"/>
      <c r="J715" s="104"/>
      <c r="K715" s="104"/>
      <c r="L715" s="104"/>
      <c r="M715" s="104">
        <v>21</v>
      </c>
      <c r="N715" s="104">
        <f t="shared" si="232"/>
        <v>8.663285911275409E-3</v>
      </c>
      <c r="O715" s="104">
        <f t="shared" si="233"/>
        <v>8.1695952253656889E-2</v>
      </c>
    </row>
    <row r="716" spans="1:15" x14ac:dyDescent="0.25">
      <c r="A716" s="104" t="s">
        <v>1739</v>
      </c>
      <c r="B716" s="104" t="s">
        <v>4327</v>
      </c>
      <c r="C716" s="104">
        <v>452</v>
      </c>
      <c r="D716" s="104">
        <v>8.5897313814097473E-2</v>
      </c>
      <c r="E716" s="286">
        <v>5</v>
      </c>
      <c r="F716" s="285">
        <f>IF(D716="&lt;0.2%",1/0.002,IF(D716="&gt;50%",1/0.5,1/D716))</f>
        <v>11.641807590913047</v>
      </c>
      <c r="G716" s="285">
        <f t="shared" ref="G716:L719" si="237">IF($F716&lt;5,LINEST(S$5:S$6,$R$5:$R$6)*$F716+INTERCEPT(S$5:S$6,$R$5:$R$6),IF($F716&lt;10,LINEST(S$6:S$7,$R$6:$R$7)*$F716+INTERCEPT(S$6:S$7,$R$6:$R$7),IF($F716&lt;25,LINEST(S$7:S$8,$R$7:$R$8)*$F716+INTERCEPT(S$7:S$8,$R$7:$R$8),IF($F716&lt;50,LINEST(S$8:S$9,$R$8:$R$9)*$F716+INTERCEPT(S$8:S$9,$R$8:$R$9),IF($F716&lt;100,LINEST(S$9:S$10,$R$9:$R$10)*$F716+INTERCEPT(S$9:S$10,$R$9:$R$10),IF($F716&lt;200,LINEST(S$10:S$11,$R$10:$R$11)*$F716+INTERCEPT(S$10:S$11,$R$10:$R$11),IF($F716&lt;500,LINEST(S$11:S$12,$R$11:$R$12)*$F716+INTERCEPT(S$11:S$12,$R$11:$R$12),S$12)))))))</f>
        <v>5.2970169109095657</v>
      </c>
      <c r="H716" s="285">
        <f t="shared" si="237"/>
        <v>10.483088437879712</v>
      </c>
      <c r="I716" s="285">
        <f t="shared" si="237"/>
        <v>21.227879117883191</v>
      </c>
      <c r="J716" s="285">
        <f t="shared" si="237"/>
        <v>6.8721430539402899</v>
      </c>
      <c r="K716" s="285">
        <f t="shared" si="237"/>
        <v>5.1298530627278263</v>
      </c>
      <c r="L716" s="285">
        <f t="shared" si="237"/>
        <v>3.1875630715153624</v>
      </c>
      <c r="M716" s="285">
        <f>IF(E716=S$4,G716,IF(E716=T$4,H716,IF(E716=U$4,I716,IF(E716=V$4,J716,IF(E716=W$4,K716,L716)))))</f>
        <v>5.1298530627278263</v>
      </c>
      <c r="N716" s="104">
        <f t="shared" si="232"/>
        <v>3.4992372012557116E-2</v>
      </c>
      <c r="O716" s="104">
        <f t="shared" si="233"/>
        <v>0.29453023920883847</v>
      </c>
    </row>
    <row r="717" spans="1:15" x14ac:dyDescent="0.25">
      <c r="A717" s="104" t="s">
        <v>1741</v>
      </c>
      <c r="B717" s="104" t="s">
        <v>4327</v>
      </c>
      <c r="C717" s="104">
        <v>6900</v>
      </c>
      <c r="D717" s="104" t="s">
        <v>4373</v>
      </c>
      <c r="E717" s="286">
        <v>5</v>
      </c>
      <c r="F717" s="285">
        <f>IF(D717="&lt;0.2%",1/0.002,IF(D717="&gt;50%",1/0.5,1/D717))</f>
        <v>2</v>
      </c>
      <c r="G717" s="285">
        <f t="shared" si="237"/>
        <v>2.1</v>
      </c>
      <c r="H717" s="285">
        <f t="shared" si="237"/>
        <v>4.4000000000000004</v>
      </c>
      <c r="I717" s="285">
        <f t="shared" si="237"/>
        <v>5.4000000000000021</v>
      </c>
      <c r="J717" s="285">
        <f t="shared" si="237"/>
        <v>2.5</v>
      </c>
      <c r="K717" s="285">
        <f t="shared" si="237"/>
        <v>2.0000000000000009</v>
      </c>
      <c r="L717" s="285">
        <f t="shared" si="237"/>
        <v>1.9000000000000001</v>
      </c>
      <c r="M717" s="285">
        <f>IF(E717=S$4,G717,IF(E717=T$4,H717,IF(E717=U$4,I717,IF(E717=V$4,J717,IF(E717=W$4,K717,L717)))))</f>
        <v>2.0000000000000009</v>
      </c>
      <c r="N717" s="104">
        <f t="shared" si="232"/>
        <v>8.7311663271629092E-2</v>
      </c>
      <c r="O717" s="104">
        <f t="shared" si="233"/>
        <v>0.59134366516594883</v>
      </c>
    </row>
    <row r="718" spans="1:15" x14ac:dyDescent="0.25">
      <c r="A718" s="104" t="s">
        <v>1743</v>
      </c>
      <c r="B718" s="104" t="s">
        <v>4327</v>
      </c>
      <c r="C718" s="104">
        <v>1940</v>
      </c>
      <c r="D718" s="104" t="s">
        <v>4372</v>
      </c>
      <c r="E718" s="286">
        <v>5</v>
      </c>
      <c r="F718" s="285">
        <f>IF(D718="&lt;0.2%",1/0.002,IF(D718="&gt;50%",1/0.5,1/D718))</f>
        <v>500</v>
      </c>
      <c r="G718" s="285">
        <f t="shared" si="237"/>
        <v>9.8000000000000007</v>
      </c>
      <c r="H718" s="285">
        <f t="shared" si="237"/>
        <v>20.100000000000001</v>
      </c>
      <c r="I718" s="285">
        <f t="shared" si="237"/>
        <v>128.5</v>
      </c>
      <c r="J718" s="285">
        <f t="shared" si="237"/>
        <v>19.399999999999999</v>
      </c>
      <c r="K718" s="285">
        <f t="shared" si="237"/>
        <v>11.8</v>
      </c>
      <c r="L718" s="285">
        <f t="shared" si="237"/>
        <v>5.5</v>
      </c>
      <c r="M718" s="285">
        <f>IF(E718=S$4,G718,IF(E718=T$4,H718,IF(E718=U$4,I718,IF(E718=V$4,J718,IF(E718=W$4,K718,L718)))))</f>
        <v>11.8</v>
      </c>
      <c r="N718" s="104">
        <f t="shared" si="232"/>
        <v>1.5365610095873228E-2</v>
      </c>
      <c r="O718" s="104">
        <f t="shared" si="233"/>
        <v>0.14073224539520079</v>
      </c>
    </row>
    <row r="719" spans="1:15" x14ac:dyDescent="0.25">
      <c r="A719" s="104" t="s">
        <v>1745</v>
      </c>
      <c r="B719" s="104" t="s">
        <v>4327</v>
      </c>
      <c r="C719" s="104">
        <v>757</v>
      </c>
      <c r="D719" s="104">
        <v>2.8226419538431372E-2</v>
      </c>
      <c r="E719" s="286">
        <v>5</v>
      </c>
      <c r="F719" s="285">
        <f>IF(D719="&lt;0.2%",1/0.002,IF(D719="&gt;50%",1/0.5,1/D719))</f>
        <v>35.427801908721044</v>
      </c>
      <c r="G719" s="285">
        <f t="shared" si="237"/>
        <v>7.3588232839837264</v>
      </c>
      <c r="H719" s="285">
        <f t="shared" si="237"/>
        <v>14.51764656796745</v>
      </c>
      <c r="I719" s="285">
        <f t="shared" si="237"/>
        <v>43.64972858191404</v>
      </c>
      <c r="J719" s="285">
        <f t="shared" si="237"/>
        <v>11.026202606141872</v>
      </c>
      <c r="K719" s="285">
        <f t="shared" si="237"/>
        <v>7.6256681145232621</v>
      </c>
      <c r="L719" s="285">
        <f t="shared" si="237"/>
        <v>4.1502672458093048</v>
      </c>
      <c r="M719" s="285">
        <f>IF(E719=S$4,G719,IF(E719=T$4,H719,IF(E719=U$4,I719,IF(E719=V$4,J719,IF(E719=W$4,K719,L719)))))</f>
        <v>7.6256681145232621</v>
      </c>
      <c r="N719" s="104">
        <f t="shared" si="232"/>
        <v>2.3676598850463138E-2</v>
      </c>
      <c r="O719" s="104">
        <f t="shared" si="233"/>
        <v>0.20919372309524809</v>
      </c>
    </row>
    <row r="720" spans="1:15" x14ac:dyDescent="0.25">
      <c r="A720" s="104" t="s">
        <v>1747</v>
      </c>
      <c r="B720" s="104" t="s">
        <v>3585</v>
      </c>
      <c r="C720" s="104"/>
      <c r="D720" s="104"/>
      <c r="E720" s="105"/>
      <c r="F720" s="104"/>
      <c r="G720" s="104"/>
      <c r="H720" s="104"/>
      <c r="I720" s="104"/>
      <c r="J720" s="104"/>
      <c r="K720" s="104"/>
      <c r="L720" s="104"/>
      <c r="M720" s="104">
        <v>46</v>
      </c>
      <c r="N720" s="104">
        <f t="shared" si="232"/>
        <v>3.9643307073633505E-3</v>
      </c>
      <c r="O720" s="104">
        <f t="shared" si="233"/>
        <v>3.8160669106965472E-2</v>
      </c>
    </row>
    <row r="721" spans="1:15" x14ac:dyDescent="0.25">
      <c r="A721" s="104" t="s">
        <v>1750</v>
      </c>
      <c r="B721" s="104" t="s">
        <v>4333</v>
      </c>
      <c r="C721" s="104"/>
      <c r="D721" s="104"/>
      <c r="E721" s="105"/>
      <c r="F721" s="104"/>
      <c r="G721" s="104"/>
      <c r="H721" s="104"/>
      <c r="I721" s="104"/>
      <c r="J721" s="104"/>
      <c r="K721" s="104"/>
      <c r="L721" s="104"/>
      <c r="M721" s="104">
        <v>93</v>
      </c>
      <c r="N721" s="104">
        <f t="shared" si="232"/>
        <v>1.9628199275156799E-3</v>
      </c>
      <c r="O721" s="104">
        <f t="shared" si="233"/>
        <v>1.9060749031328372E-2</v>
      </c>
    </row>
    <row r="722" spans="1:15" x14ac:dyDescent="0.25">
      <c r="A722" s="104" t="s">
        <v>1752</v>
      </c>
      <c r="B722" s="104" t="s">
        <v>4327</v>
      </c>
      <c r="C722" s="104">
        <v>819</v>
      </c>
      <c r="D722" s="104" t="s">
        <v>4372</v>
      </c>
      <c r="E722" s="286">
        <v>5</v>
      </c>
      <c r="F722" s="285">
        <f>IF(D722="&lt;0.2%",1/0.002,IF(D722="&gt;50%",1/0.5,1/D722))</f>
        <v>500</v>
      </c>
      <c r="G722" s="285">
        <f t="shared" ref="G722:L724" si="238">IF($F722&lt;5,LINEST(S$5:S$6,$R$5:$R$6)*$F722+INTERCEPT(S$5:S$6,$R$5:$R$6),IF($F722&lt;10,LINEST(S$6:S$7,$R$6:$R$7)*$F722+INTERCEPT(S$6:S$7,$R$6:$R$7),IF($F722&lt;25,LINEST(S$7:S$8,$R$7:$R$8)*$F722+INTERCEPT(S$7:S$8,$R$7:$R$8),IF($F722&lt;50,LINEST(S$8:S$9,$R$8:$R$9)*$F722+INTERCEPT(S$8:S$9,$R$8:$R$9),IF($F722&lt;100,LINEST(S$9:S$10,$R$9:$R$10)*$F722+INTERCEPT(S$9:S$10,$R$9:$R$10),IF($F722&lt;200,LINEST(S$10:S$11,$R$10:$R$11)*$F722+INTERCEPT(S$10:S$11,$R$10:$R$11),IF($F722&lt;500,LINEST(S$11:S$12,$R$11:$R$12)*$F722+INTERCEPT(S$11:S$12,$R$11:$R$12),S$12)))))))</f>
        <v>9.8000000000000007</v>
      </c>
      <c r="H722" s="285">
        <f t="shared" si="238"/>
        <v>20.100000000000001</v>
      </c>
      <c r="I722" s="285">
        <f t="shared" si="238"/>
        <v>128.5</v>
      </c>
      <c r="J722" s="285">
        <f t="shared" si="238"/>
        <v>19.399999999999999</v>
      </c>
      <c r="K722" s="285">
        <f t="shared" si="238"/>
        <v>11.8</v>
      </c>
      <c r="L722" s="285">
        <f t="shared" si="238"/>
        <v>5.5</v>
      </c>
      <c r="M722" s="285">
        <f>IF(E722=S$4,G722,IF(E722=T$4,H722,IF(E722=U$4,I722,IF(E722=V$4,J722,IF(E722=W$4,K722,L722)))))</f>
        <v>11.8</v>
      </c>
      <c r="N722" s="104">
        <f t="shared" si="232"/>
        <v>1.5365610095873228E-2</v>
      </c>
      <c r="O722" s="104">
        <f t="shared" si="233"/>
        <v>0.14073224539520079</v>
      </c>
    </row>
    <row r="723" spans="1:15" x14ac:dyDescent="0.25">
      <c r="A723" s="104" t="s">
        <v>1754</v>
      </c>
      <c r="B723" s="104" t="s">
        <v>4327</v>
      </c>
      <c r="C723" s="104">
        <v>3270</v>
      </c>
      <c r="D723" s="104" t="s">
        <v>4372</v>
      </c>
      <c r="E723" s="286">
        <v>5</v>
      </c>
      <c r="F723" s="285">
        <f>IF(D723="&lt;0.2%",1/0.002,IF(D723="&gt;50%",1/0.5,1/D723))</f>
        <v>500</v>
      </c>
      <c r="G723" s="285">
        <f t="shared" si="238"/>
        <v>9.8000000000000007</v>
      </c>
      <c r="H723" s="285">
        <f t="shared" si="238"/>
        <v>20.100000000000001</v>
      </c>
      <c r="I723" s="285">
        <f t="shared" si="238"/>
        <v>128.5</v>
      </c>
      <c r="J723" s="285">
        <f t="shared" si="238"/>
        <v>19.399999999999999</v>
      </c>
      <c r="K723" s="285">
        <f t="shared" si="238"/>
        <v>11.8</v>
      </c>
      <c r="L723" s="285">
        <f t="shared" si="238"/>
        <v>5.5</v>
      </c>
      <c r="M723" s="285">
        <f>IF(E723=S$4,G723,IF(E723=T$4,H723,IF(E723=U$4,I723,IF(E723=V$4,J723,IF(E723=W$4,K723,L723)))))</f>
        <v>11.8</v>
      </c>
      <c r="N723" s="104">
        <f t="shared" si="232"/>
        <v>1.5365610095873228E-2</v>
      </c>
      <c r="O723" s="104">
        <f t="shared" si="233"/>
        <v>0.14073224539520079</v>
      </c>
    </row>
    <row r="724" spans="1:15" x14ac:dyDescent="0.25">
      <c r="A724" s="104" t="s">
        <v>1756</v>
      </c>
      <c r="B724" s="104" t="s">
        <v>4327</v>
      </c>
      <c r="C724" s="104">
        <v>30300</v>
      </c>
      <c r="D724" s="104" t="s">
        <v>4372</v>
      </c>
      <c r="E724" s="286">
        <v>5</v>
      </c>
      <c r="F724" s="285">
        <f>IF(D724="&lt;0.2%",1/0.002,IF(D724="&gt;50%",1/0.5,1/D724))</f>
        <v>500</v>
      </c>
      <c r="G724" s="285">
        <f t="shared" si="238"/>
        <v>9.8000000000000007</v>
      </c>
      <c r="H724" s="285">
        <f t="shared" si="238"/>
        <v>20.100000000000001</v>
      </c>
      <c r="I724" s="285">
        <f t="shared" si="238"/>
        <v>128.5</v>
      </c>
      <c r="J724" s="285">
        <f t="shared" si="238"/>
        <v>19.399999999999999</v>
      </c>
      <c r="K724" s="285">
        <f t="shared" si="238"/>
        <v>11.8</v>
      </c>
      <c r="L724" s="285">
        <f t="shared" si="238"/>
        <v>5.5</v>
      </c>
      <c r="M724" s="285">
        <f>IF(E724=S$4,G724,IF(E724=T$4,H724,IF(E724=U$4,I724,IF(E724=V$4,J724,IF(E724=W$4,K724,L724)))))</f>
        <v>11.8</v>
      </c>
      <c r="N724" s="104">
        <f t="shared" si="232"/>
        <v>1.5365610095873228E-2</v>
      </c>
      <c r="O724" s="104">
        <f t="shared" si="233"/>
        <v>0.14073224539520079</v>
      </c>
    </row>
    <row r="725" spans="1:15" x14ac:dyDescent="0.25">
      <c r="A725" s="104" t="s">
        <v>1758</v>
      </c>
      <c r="B725" s="104" t="s">
        <v>3585</v>
      </c>
      <c r="C725" s="104"/>
      <c r="D725" s="104"/>
      <c r="E725" s="105"/>
      <c r="F725" s="104"/>
      <c r="G725" s="104"/>
      <c r="H725" s="104"/>
      <c r="I725" s="104"/>
      <c r="J725" s="104"/>
      <c r="K725" s="104"/>
      <c r="L725" s="104"/>
      <c r="M725" s="104">
        <v>32</v>
      </c>
      <c r="N725" s="104">
        <f t="shared" si="232"/>
        <v>5.6937797932326006E-3</v>
      </c>
      <c r="O725" s="104">
        <f t="shared" si="233"/>
        <v>5.4394717390716552E-2</v>
      </c>
    </row>
    <row r="726" spans="1:15" x14ac:dyDescent="0.25">
      <c r="A726" s="104" t="s">
        <v>1761</v>
      </c>
      <c r="B726" s="104" t="s">
        <v>4327</v>
      </c>
      <c r="C726" s="104">
        <v>3000</v>
      </c>
      <c r="D726" s="104">
        <v>2.0718429607194576E-2</v>
      </c>
      <c r="E726" s="286">
        <v>5</v>
      </c>
      <c r="F726" s="285">
        <f>IF(D726="&lt;0.2%",1/0.002,IF(D726="&gt;50%",1/0.5,1/D726))</f>
        <v>48.266206414251833</v>
      </c>
      <c r="G726" s="285">
        <f t="shared" ref="G726:L729" si="239">IF($F726&lt;5,LINEST(S$5:S$6,$R$5:$R$6)*$F726+INTERCEPT(S$5:S$6,$R$5:$R$6),IF($F726&lt;10,LINEST(S$6:S$7,$R$6:$R$7)*$F726+INTERCEPT(S$6:S$7,$R$6:$R$7),IF($F726&lt;25,LINEST(S$7:S$8,$R$7:$R$8)*$F726+INTERCEPT(S$7:S$8,$R$7:$R$8),IF($F726&lt;50,LINEST(S$8:S$9,$R$8:$R$9)*$F726+INTERCEPT(S$8:S$9,$R$8:$R$9),IF($F726&lt;100,LINEST(S$9:S$10,$R$9:$R$10)*$F726+INTERCEPT(S$9:S$10,$R$9:$R$10),IF($F726&lt;200,LINEST(S$10:S$11,$R$10:$R$11)*$F726+INTERCEPT(S$10:S$11,$R$10:$R$11),IF($F726&lt;500,LINEST(S$11:S$12,$R$11:$R$12)*$F726+INTERCEPT(S$11:S$12,$R$11:$R$12),S$12)))))))</f>
        <v>7.9237130822270805</v>
      </c>
      <c r="H726" s="285">
        <f t="shared" si="239"/>
        <v>15.64742616445416</v>
      </c>
      <c r="I726" s="285">
        <f t="shared" si="239"/>
        <v>52.944733443918324</v>
      </c>
      <c r="J726" s="285">
        <f t="shared" si="239"/>
        <v>12.412750292739197</v>
      </c>
      <c r="K726" s="285">
        <f t="shared" si="239"/>
        <v>8.39597238485511</v>
      </c>
      <c r="L726" s="285">
        <f t="shared" si="239"/>
        <v>4.4583889539420447</v>
      </c>
      <c r="M726" s="285">
        <f>IF(E726=S$4,G726,IF(E726=T$4,H726,IF(E726=U$4,I726,IF(E726=V$4,J726,IF(E726=W$4,K726,L726)))))</f>
        <v>8.39597238485511</v>
      </c>
      <c r="N726" s="104">
        <f t="shared" si="232"/>
        <v>2.152790500330537E-2</v>
      </c>
      <c r="O726" s="104">
        <f t="shared" si="233"/>
        <v>0.19198047094183546</v>
      </c>
    </row>
    <row r="727" spans="1:15" x14ac:dyDescent="0.25">
      <c r="A727" s="104" t="s">
        <v>1763</v>
      </c>
      <c r="B727" s="104" t="s">
        <v>4327</v>
      </c>
      <c r="C727" s="104">
        <v>6100</v>
      </c>
      <c r="D727" s="104" t="s">
        <v>4372</v>
      </c>
      <c r="E727" s="286">
        <v>5</v>
      </c>
      <c r="F727" s="285">
        <f>IF(D727="&lt;0.2%",1/0.002,IF(D727="&gt;50%",1/0.5,1/D727))</f>
        <v>500</v>
      </c>
      <c r="G727" s="285">
        <f t="shared" si="239"/>
        <v>9.8000000000000007</v>
      </c>
      <c r="H727" s="285">
        <f t="shared" si="239"/>
        <v>20.100000000000001</v>
      </c>
      <c r="I727" s="285">
        <f t="shared" si="239"/>
        <v>128.5</v>
      </c>
      <c r="J727" s="285">
        <f t="shared" si="239"/>
        <v>19.399999999999999</v>
      </c>
      <c r="K727" s="285">
        <f t="shared" si="239"/>
        <v>11.8</v>
      </c>
      <c r="L727" s="285">
        <f t="shared" si="239"/>
        <v>5.5</v>
      </c>
      <c r="M727" s="285">
        <f>IF(E727=S$4,G727,IF(E727=T$4,H727,IF(E727=U$4,I727,IF(E727=V$4,J727,IF(E727=W$4,K727,L727)))))</f>
        <v>11.8</v>
      </c>
      <c r="N727" s="104">
        <f t="shared" si="232"/>
        <v>1.5365610095873228E-2</v>
      </c>
      <c r="O727" s="104">
        <f t="shared" si="233"/>
        <v>0.14073224539520079</v>
      </c>
    </row>
    <row r="728" spans="1:15" x14ac:dyDescent="0.25">
      <c r="A728" s="104" t="s">
        <v>1765</v>
      </c>
      <c r="B728" s="104" t="s">
        <v>4327</v>
      </c>
      <c r="C728" s="104">
        <v>1000</v>
      </c>
      <c r="D728" s="104">
        <v>1.2786762021310481E-2</v>
      </c>
      <c r="E728" s="286">
        <v>5</v>
      </c>
      <c r="F728" s="285">
        <f>IF(D728="&lt;0.2%",1/0.002,IF(D728="&gt;50%",1/0.5,1/D728))</f>
        <v>78.205881859175534</v>
      </c>
      <c r="G728" s="285">
        <f t="shared" si="239"/>
        <v>8.4512941097468097</v>
      </c>
      <c r="H728" s="285">
        <f t="shared" si="239"/>
        <v>16.815411746930323</v>
      </c>
      <c r="I728" s="285">
        <f t="shared" si="239"/>
        <v>66.892646836628984</v>
      </c>
      <c r="J728" s="285">
        <f t="shared" si="239"/>
        <v>13.953882329240425</v>
      </c>
      <c r="K728" s="285">
        <f t="shared" si="239"/>
        <v>9.1769411646202137</v>
      </c>
      <c r="L728" s="285">
        <f t="shared" si="239"/>
        <v>4.7256470548734049</v>
      </c>
      <c r="M728" s="285">
        <f>IF(E728=S$4,G728,IF(E728=T$4,H728,IF(E728=U$4,I728,IF(E728=V$4,J728,IF(E728=W$4,K728,L728)))))</f>
        <v>9.1769411646202137</v>
      </c>
      <c r="N728" s="104">
        <f t="shared" si="232"/>
        <v>1.9714038265513656E-2</v>
      </c>
      <c r="O728" s="104">
        <f t="shared" si="233"/>
        <v>0.17718846931774046</v>
      </c>
    </row>
    <row r="729" spans="1:15" x14ac:dyDescent="0.25">
      <c r="A729" s="104" t="s">
        <v>1767</v>
      </c>
      <c r="B729" s="104" t="s">
        <v>4327</v>
      </c>
      <c r="C729" s="104">
        <v>4700</v>
      </c>
      <c r="D729" s="104">
        <v>4.0424431637644887E-3</v>
      </c>
      <c r="E729" s="286">
        <v>5</v>
      </c>
      <c r="F729" s="285">
        <f>IF(D729="&lt;0.2%",1/0.002,IF(D729="&gt;50%",1/0.5,1/D729))</f>
        <v>247.37515395733084</v>
      </c>
      <c r="G729" s="285">
        <f t="shared" si="239"/>
        <v>9.463166871943109</v>
      </c>
      <c r="H729" s="285">
        <f t="shared" si="239"/>
        <v>19.089500615829323</v>
      </c>
      <c r="I729" s="285">
        <f t="shared" si="239"/>
        <v>105.17430588206022</v>
      </c>
      <c r="J729" s="285">
        <f t="shared" si="239"/>
        <v>17.463209513672872</v>
      </c>
      <c r="K729" s="285">
        <f t="shared" si="239"/>
        <v>10.957917179857771</v>
      </c>
      <c r="L729" s="285">
        <f t="shared" si="239"/>
        <v>5.2473751539573303</v>
      </c>
      <c r="M729" s="285">
        <f>IF(E729=S$4,G729,IF(E729=T$4,H729,IF(E729=U$4,I729,IF(E729=V$4,J729,IF(E729=W$4,K729,L729)))))</f>
        <v>10.957917179857771</v>
      </c>
      <c r="N729" s="104">
        <f t="shared" si="232"/>
        <v>1.6536595254877495E-2</v>
      </c>
      <c r="O729" s="104">
        <f t="shared" si="233"/>
        <v>0.15068950660675873</v>
      </c>
    </row>
    <row r="730" spans="1:15" x14ac:dyDescent="0.25">
      <c r="A730" s="104" t="s">
        <v>1769</v>
      </c>
      <c r="B730" s="104" t="s">
        <v>4333</v>
      </c>
      <c r="C730" s="104"/>
      <c r="D730" s="104"/>
      <c r="E730" s="105"/>
      <c r="F730" s="104"/>
      <c r="G730" s="104"/>
      <c r="H730" s="104"/>
      <c r="I730" s="104"/>
      <c r="J730" s="104"/>
      <c r="K730" s="104"/>
      <c r="L730" s="104"/>
      <c r="M730" s="104">
        <v>34</v>
      </c>
      <c r="N730" s="104">
        <f t="shared" si="232"/>
        <v>5.3597507941403055E-3</v>
      </c>
      <c r="O730" s="104">
        <f t="shared" si="233"/>
        <v>5.1278550173221804E-2</v>
      </c>
    </row>
    <row r="731" spans="1:15" x14ac:dyDescent="0.25">
      <c r="A731" s="104" t="s">
        <v>1771</v>
      </c>
      <c r="B731" s="104" t="s">
        <v>4327</v>
      </c>
      <c r="C731" s="104">
        <v>235000</v>
      </c>
      <c r="D731" s="104" t="s">
        <v>4372</v>
      </c>
      <c r="E731" s="286">
        <v>5</v>
      </c>
      <c r="F731" s="285">
        <f>IF(D731="&lt;0.2%",1/0.002,IF(D731="&gt;50%",1/0.5,1/D731))</f>
        <v>500</v>
      </c>
      <c r="G731" s="285">
        <f t="shared" ref="G731:L732" si="240">IF($F731&lt;5,LINEST(S$5:S$6,$R$5:$R$6)*$F731+INTERCEPT(S$5:S$6,$R$5:$R$6),IF($F731&lt;10,LINEST(S$6:S$7,$R$6:$R$7)*$F731+INTERCEPT(S$6:S$7,$R$6:$R$7),IF($F731&lt;25,LINEST(S$7:S$8,$R$7:$R$8)*$F731+INTERCEPT(S$7:S$8,$R$7:$R$8),IF($F731&lt;50,LINEST(S$8:S$9,$R$8:$R$9)*$F731+INTERCEPT(S$8:S$9,$R$8:$R$9),IF($F731&lt;100,LINEST(S$9:S$10,$R$9:$R$10)*$F731+INTERCEPT(S$9:S$10,$R$9:$R$10),IF($F731&lt;200,LINEST(S$10:S$11,$R$10:$R$11)*$F731+INTERCEPT(S$10:S$11,$R$10:$R$11),IF($F731&lt;500,LINEST(S$11:S$12,$R$11:$R$12)*$F731+INTERCEPT(S$11:S$12,$R$11:$R$12),S$12)))))))</f>
        <v>9.8000000000000007</v>
      </c>
      <c r="H731" s="285">
        <f t="shared" si="240"/>
        <v>20.100000000000001</v>
      </c>
      <c r="I731" s="285">
        <f t="shared" si="240"/>
        <v>128.5</v>
      </c>
      <c r="J731" s="285">
        <f t="shared" si="240"/>
        <v>19.399999999999999</v>
      </c>
      <c r="K731" s="285">
        <f t="shared" si="240"/>
        <v>11.8</v>
      </c>
      <c r="L731" s="285">
        <f t="shared" si="240"/>
        <v>5.5</v>
      </c>
      <c r="M731" s="285">
        <f>IF(E731=S$4,G731,IF(E731=T$4,H731,IF(E731=U$4,I731,IF(E731=V$4,J731,IF(E731=W$4,K731,L731)))))</f>
        <v>11.8</v>
      </c>
      <c r="N731" s="104">
        <f t="shared" si="232"/>
        <v>1.5365610095873228E-2</v>
      </c>
      <c r="O731" s="104">
        <f t="shared" si="233"/>
        <v>0.14073224539520079</v>
      </c>
    </row>
    <row r="732" spans="1:15" x14ac:dyDescent="0.25">
      <c r="A732" s="104" t="s">
        <v>1773</v>
      </c>
      <c r="B732" s="104" t="s">
        <v>4327</v>
      </c>
      <c r="C732" s="104">
        <v>138000</v>
      </c>
      <c r="D732" s="104">
        <v>1.0464771646130857E-2</v>
      </c>
      <c r="E732" s="286">
        <v>5</v>
      </c>
      <c r="F732" s="285">
        <f>IF(D732="&lt;0.2%",1/0.002,IF(D732="&gt;50%",1/0.5,1/D732))</f>
        <v>95.558702455751174</v>
      </c>
      <c r="G732" s="285">
        <f t="shared" si="240"/>
        <v>8.7289392392920195</v>
      </c>
      <c r="H732" s="285">
        <f t="shared" si="240"/>
        <v>17.440113288407044</v>
      </c>
      <c r="I732" s="285">
        <f t="shared" si="240"/>
        <v>74.701416105088029</v>
      </c>
      <c r="J732" s="285">
        <f t="shared" si="240"/>
        <v>14.786817717876058</v>
      </c>
      <c r="K732" s="285">
        <f t="shared" si="240"/>
        <v>9.5934088589380284</v>
      </c>
      <c r="L732" s="285">
        <f t="shared" si="240"/>
        <v>4.8644696196460098</v>
      </c>
      <c r="M732" s="285">
        <f>IF(E732=S$4,G732,IF(E732=T$4,H732,IF(E732=U$4,I732,IF(E732=V$4,J732,IF(E732=W$4,K732,L732)))))</f>
        <v>9.5934088589380284</v>
      </c>
      <c r="N732" s="104">
        <f t="shared" si="232"/>
        <v>1.8866340795617331E-2</v>
      </c>
      <c r="O732" s="104">
        <f t="shared" si="233"/>
        <v>0.17019253503572696</v>
      </c>
    </row>
    <row r="733" spans="1:15" x14ac:dyDescent="0.25">
      <c r="A733" s="104" t="s">
        <v>1776</v>
      </c>
      <c r="B733" s="104" t="s">
        <v>3585</v>
      </c>
      <c r="C733" s="104"/>
      <c r="D733" s="104"/>
      <c r="E733" s="105"/>
      <c r="F733" s="104"/>
      <c r="G733" s="104"/>
      <c r="H733" s="104"/>
      <c r="I733" s="104"/>
      <c r="J733" s="104"/>
      <c r="K733" s="104"/>
      <c r="L733" s="104"/>
      <c r="M733" s="104">
        <v>24</v>
      </c>
      <c r="N733" s="104">
        <f t="shared" si="232"/>
        <v>7.5844930031184754E-3</v>
      </c>
      <c r="O733" s="104">
        <f t="shared" si="233"/>
        <v>7.1860648709040409E-2</v>
      </c>
    </row>
    <row r="734" spans="1:15" x14ac:dyDescent="0.25">
      <c r="A734" s="104" t="s">
        <v>1779</v>
      </c>
      <c r="B734" s="104" t="s">
        <v>4327</v>
      </c>
      <c r="C734" s="104">
        <v>2300</v>
      </c>
      <c r="D734" s="104">
        <v>6.6488525298480483E-2</v>
      </c>
      <c r="E734" s="286">
        <v>5</v>
      </c>
      <c r="F734" s="285">
        <f>IF(D734="&lt;0.2%",1/0.002,IF(D734="&gt;50%",1/0.5,1/D734))</f>
        <v>15.040189198223258</v>
      </c>
      <c r="G734" s="285">
        <f t="shared" ref="G734:L735" si="241">IF($F734&lt;5,LINEST(S$5:S$6,$R$5:$R$6)*$F734+INTERCEPT(S$5:S$6,$R$5:$R$6),IF($F734&lt;10,LINEST(S$6:S$7,$R$6:$R$7)*$F734+INTERCEPT(S$6:S$7,$R$6:$R$7),IF($F734&lt;25,LINEST(S$7:S$8,$R$7:$R$8)*$F734+INTERCEPT(S$7:S$8,$R$7:$R$8),IF($F734&lt;50,LINEST(S$8:S$9,$R$8:$R$9)*$F734+INTERCEPT(S$8:S$9,$R$8:$R$9),IF($F734&lt;100,LINEST(S$9:S$10,$R$9:$R$10)*$F734+INTERCEPT(S$9:S$10,$R$9:$R$10),IF($F734&lt;200,LINEST(S$10:S$11,$R$10:$R$11)*$F734+INTERCEPT(S$10:S$11,$R$10:$R$11),IF($F734&lt;500,LINEST(S$11:S$12,$R$11:$R$12)*$F734+INTERCEPT(S$11:S$12,$R$11:$R$12),S$12)))))))</f>
        <v>5.7048227037867907</v>
      </c>
      <c r="H734" s="285">
        <f t="shared" si="241"/>
        <v>11.276044146252094</v>
      </c>
      <c r="I734" s="285">
        <f t="shared" si="241"/>
        <v>25.01141064068856</v>
      </c>
      <c r="J734" s="285">
        <f t="shared" si="241"/>
        <v>7.6424428849306043</v>
      </c>
      <c r="K734" s="285">
        <f t="shared" si="241"/>
        <v>5.6056264877512554</v>
      </c>
      <c r="L734" s="285">
        <f t="shared" si="241"/>
        <v>3.3688100905719072</v>
      </c>
      <c r="M734" s="285">
        <f>IF(E734=S$4,G734,IF(E734=T$4,H734,IF(E734=U$4,I734,IF(E734=V$4,J734,IF(E734=W$4,K734,L734)))))</f>
        <v>5.6056264877512554</v>
      </c>
      <c r="N734" s="104">
        <f t="shared" si="232"/>
        <v>3.2070585651182371E-2</v>
      </c>
      <c r="O734" s="104">
        <f t="shared" si="233"/>
        <v>0.2733275638456758</v>
      </c>
    </row>
    <row r="735" spans="1:15" x14ac:dyDescent="0.25">
      <c r="A735" s="104" t="s">
        <v>1781</v>
      </c>
      <c r="B735" s="104" t="s">
        <v>4327</v>
      </c>
      <c r="C735" s="104">
        <v>5200</v>
      </c>
      <c r="D735" s="104">
        <v>7.0826591455891541E-2</v>
      </c>
      <c r="E735" s="286">
        <v>5</v>
      </c>
      <c r="F735" s="285">
        <f>IF(D735="&lt;0.2%",1/0.002,IF(D735="&gt;50%",1/0.5,1/D735))</f>
        <v>14.11899089655849</v>
      </c>
      <c r="G735" s="285">
        <f t="shared" si="241"/>
        <v>5.5942789075870181</v>
      </c>
      <c r="H735" s="285">
        <f t="shared" si="241"/>
        <v>11.061097875863648</v>
      </c>
      <c r="I735" s="285">
        <f t="shared" si="241"/>
        <v>23.985809864835119</v>
      </c>
      <c r="J735" s="285">
        <f t="shared" si="241"/>
        <v>7.4336379365532572</v>
      </c>
      <c r="K735" s="285">
        <f t="shared" si="241"/>
        <v>5.4766587255181882</v>
      </c>
      <c r="L735" s="285">
        <f t="shared" si="241"/>
        <v>3.3196795144831195</v>
      </c>
      <c r="M735" s="285">
        <f>IF(E735=S$4,G735,IF(E735=T$4,H735,IF(E735=U$4,I735,IF(E735=V$4,J735,IF(E735=W$4,K735,L735)))))</f>
        <v>5.4766587255181882</v>
      </c>
      <c r="N735" s="104">
        <f t="shared" si="232"/>
        <v>3.2813276928554291E-2</v>
      </c>
      <c r="O735" s="104">
        <f t="shared" si="233"/>
        <v>0.27877062922390416</v>
      </c>
    </row>
    <row r="736" spans="1:15" x14ac:dyDescent="0.25">
      <c r="A736" s="104" t="s">
        <v>1783</v>
      </c>
      <c r="B736" s="104" t="s">
        <v>3585</v>
      </c>
      <c r="C736" s="104"/>
      <c r="D736" s="104"/>
      <c r="E736" s="105"/>
      <c r="F736" s="104"/>
      <c r="G736" s="104"/>
      <c r="H736" s="104"/>
      <c r="I736" s="104"/>
      <c r="J736" s="104"/>
      <c r="K736" s="104"/>
      <c r="L736" s="104"/>
      <c r="M736" s="104">
        <v>18</v>
      </c>
      <c r="N736" s="104">
        <f t="shared" si="232"/>
        <v>1.0099852493919759E-2</v>
      </c>
      <c r="O736" s="104">
        <f t="shared" si="233"/>
        <v>9.4647757328916948E-2</v>
      </c>
    </row>
    <row r="737" spans="1:15" x14ac:dyDescent="0.25">
      <c r="A737" s="104" t="s">
        <v>1786</v>
      </c>
      <c r="B737" s="104" t="s">
        <v>4327</v>
      </c>
      <c r="C737" s="104">
        <v>3520</v>
      </c>
      <c r="D737" s="104">
        <v>1.0504149345396294E-2</v>
      </c>
      <c r="E737" s="286">
        <v>5</v>
      </c>
      <c r="F737" s="285">
        <f>IF(D737="&lt;0.2%",1/0.002,IF(D737="&gt;50%",1/0.5,1/D737))</f>
        <v>95.200474319062778</v>
      </c>
      <c r="G737" s="285">
        <f t="shared" ref="G737:L739" si="242">IF($F737&lt;5,LINEST(S$5:S$6,$R$5:$R$6)*$F737+INTERCEPT(S$5:S$6,$R$5:$R$6),IF($F737&lt;10,LINEST(S$6:S$7,$R$6:$R$7)*$F737+INTERCEPT(S$6:S$7,$R$6:$R$7),IF($F737&lt;25,LINEST(S$7:S$8,$R$7:$R$8)*$F737+INTERCEPT(S$7:S$8,$R$7:$R$8),IF($F737&lt;50,LINEST(S$8:S$9,$R$8:$R$9)*$F737+INTERCEPT(S$8:S$9,$R$8:$R$9),IF($F737&lt;100,LINEST(S$9:S$10,$R$9:$R$10)*$F737+INTERCEPT(S$9:S$10,$R$9:$R$10),IF($F737&lt;200,LINEST(S$10:S$11,$R$10:$R$11)*$F737+INTERCEPT(S$10:S$11,$R$10:$R$11),IF($F737&lt;500,LINEST(S$11:S$12,$R$11:$R$12)*$F737+INTERCEPT(S$11:S$12,$R$11:$R$12),S$12)))))))</f>
        <v>8.7232075891050052</v>
      </c>
      <c r="H737" s="285">
        <f t="shared" si="242"/>
        <v>17.427217075486261</v>
      </c>
      <c r="I737" s="285">
        <f t="shared" si="242"/>
        <v>74.540213443578253</v>
      </c>
      <c r="J737" s="285">
        <f t="shared" si="242"/>
        <v>14.769622767315013</v>
      </c>
      <c r="K737" s="285">
        <f t="shared" si="242"/>
        <v>9.584811383657506</v>
      </c>
      <c r="L737" s="285">
        <f t="shared" si="242"/>
        <v>4.8616037945525026</v>
      </c>
      <c r="M737" s="285">
        <f>IF(E737=S$4,G737,IF(E737=T$4,H737,IF(E737=U$4,I737,IF(E737=V$4,J737,IF(E737=W$4,K737,L737)))))</f>
        <v>9.584811383657506</v>
      </c>
      <c r="N737" s="104">
        <f t="shared" si="232"/>
        <v>1.8883102912052641E-2</v>
      </c>
      <c r="O737" s="104">
        <f t="shared" si="233"/>
        <v>0.17033138653200808</v>
      </c>
    </row>
    <row r="738" spans="1:15" x14ac:dyDescent="0.25">
      <c r="A738" s="104" t="s">
        <v>1788</v>
      </c>
      <c r="B738" s="104" t="s">
        <v>4327</v>
      </c>
      <c r="C738" s="104">
        <v>18900</v>
      </c>
      <c r="D738" s="104">
        <v>2.5726637219089603E-3</v>
      </c>
      <c r="E738" s="286">
        <v>5</v>
      </c>
      <c r="F738" s="285">
        <f>IF(D738="&lt;0.2%",1/0.002,IF(D738="&gt;50%",1/0.5,1/D738))</f>
        <v>388.7021811222117</v>
      </c>
      <c r="G738" s="285">
        <f t="shared" si="242"/>
        <v>9.6516029081629497</v>
      </c>
      <c r="H738" s="285">
        <f t="shared" si="242"/>
        <v>19.654808724488849</v>
      </c>
      <c r="I738" s="285">
        <f t="shared" si="242"/>
        <v>118.22350139028423</v>
      </c>
      <c r="J738" s="285">
        <f t="shared" si="242"/>
        <v>18.546716721936956</v>
      </c>
      <c r="K738" s="285">
        <f t="shared" si="242"/>
        <v>11.429007270407373</v>
      </c>
      <c r="L738" s="285">
        <f t="shared" si="242"/>
        <v>5.3887021811222118</v>
      </c>
      <c r="M738" s="285">
        <f>IF(E738=S$4,G738,IF(E738=T$4,H738,IF(E738=U$4,I738,IF(E738=V$4,J738,IF(E738=W$4,K738,L738)))))</f>
        <v>11.429007270407373</v>
      </c>
      <c r="N738" s="104">
        <f t="shared" si="232"/>
        <v>1.5860411262908825E-2</v>
      </c>
      <c r="O738" s="104">
        <f t="shared" si="233"/>
        <v>0.14495241469964704</v>
      </c>
    </row>
    <row r="739" spans="1:15" x14ac:dyDescent="0.25">
      <c r="A739" s="104" t="s">
        <v>1790</v>
      </c>
      <c r="B739" s="104" t="s">
        <v>4327</v>
      </c>
      <c r="C739" s="104">
        <v>370</v>
      </c>
      <c r="D739" s="104">
        <v>9.5025935985502782E-2</v>
      </c>
      <c r="E739" s="286">
        <v>5</v>
      </c>
      <c r="F739" s="285">
        <f>IF(D739="&lt;0.2%",1/0.002,IF(D739="&gt;50%",1/0.5,1/D739))</f>
        <v>10.523442780427446</v>
      </c>
      <c r="G739" s="285">
        <f t="shared" si="242"/>
        <v>5.1628131336512935</v>
      </c>
      <c r="H739" s="285">
        <f t="shared" si="242"/>
        <v>10.222136648766405</v>
      </c>
      <c r="I739" s="285">
        <f t="shared" si="242"/>
        <v>19.982766295542554</v>
      </c>
      <c r="J739" s="285">
        <f t="shared" si="242"/>
        <v>6.6186470302302212</v>
      </c>
      <c r="K739" s="285">
        <f t="shared" si="242"/>
        <v>4.9732819892598421</v>
      </c>
      <c r="L739" s="285">
        <f t="shared" si="242"/>
        <v>3.1279169482894638</v>
      </c>
      <c r="M739" s="285">
        <f>IF(E739=S$4,G739,IF(E739=T$4,H739,IF(E739=U$4,I739,IF(E739=V$4,J739,IF(E739=W$4,K739,L739)))))</f>
        <v>4.9732819892598421</v>
      </c>
      <c r="N739" s="104">
        <f t="shared" si="232"/>
        <v>3.6073907464506116E-2</v>
      </c>
      <c r="O739" s="104">
        <f t="shared" si="233"/>
        <v>0.30223668491973532</v>
      </c>
    </row>
    <row r="740" spans="1:15" x14ac:dyDescent="0.25">
      <c r="A740" s="104" t="s">
        <v>1792</v>
      </c>
      <c r="B740" s="104" t="s">
        <v>3585</v>
      </c>
      <c r="C740" s="104"/>
      <c r="D740" s="104"/>
      <c r="E740" s="105"/>
      <c r="F740" s="104"/>
      <c r="G740" s="104"/>
      <c r="H740" s="104"/>
      <c r="I740" s="104"/>
      <c r="J740" s="104"/>
      <c r="K740" s="104"/>
      <c r="L740" s="104"/>
      <c r="M740" s="104">
        <v>32</v>
      </c>
      <c r="N740" s="104">
        <f t="shared" si="232"/>
        <v>5.6937797932326006E-3</v>
      </c>
      <c r="O740" s="104">
        <f t="shared" si="233"/>
        <v>5.4394717390716552E-2</v>
      </c>
    </row>
    <row r="741" spans="1:15" x14ac:dyDescent="0.25">
      <c r="A741" s="104" t="s">
        <v>1795</v>
      </c>
      <c r="B741" s="104" t="s">
        <v>4327</v>
      </c>
      <c r="C741" s="104">
        <v>3500</v>
      </c>
      <c r="D741" s="104">
        <v>3.1556399026503694E-2</v>
      </c>
      <c r="E741" s="286">
        <v>5</v>
      </c>
      <c r="F741" s="285">
        <f>IF(D741="&lt;0.2%",1/0.002,IF(D741="&gt;50%",1/0.5,1/D741))</f>
        <v>31.689293799337392</v>
      </c>
      <c r="G741" s="285">
        <f t="shared" ref="G741:L745" si="243">IF($F741&lt;5,LINEST(S$5:S$6,$R$5:$R$6)*$F741+INTERCEPT(S$5:S$6,$R$5:$R$6),IF($F741&lt;10,LINEST(S$6:S$7,$R$6:$R$7)*$F741+INTERCEPT(S$6:S$7,$R$6:$R$7),IF($F741&lt;25,LINEST(S$7:S$8,$R$7:$R$8)*$F741+INTERCEPT(S$7:S$8,$R$7:$R$8),IF($F741&lt;50,LINEST(S$8:S$9,$R$8:$R$9)*$F741+INTERCEPT(S$8:S$9,$R$8:$R$9),IF($F741&lt;100,LINEST(S$9:S$10,$R$9:$R$10)*$F741+INTERCEPT(S$9:S$10,$R$9:$R$10),IF($F741&lt;200,LINEST(S$10:S$11,$R$10:$R$11)*$F741+INTERCEPT(S$10:S$11,$R$10:$R$11),IF($F741&lt;500,LINEST(S$11:S$12,$R$11:$R$12)*$F741+INTERCEPT(S$11:S$12,$R$11:$R$12),S$12)))))))</f>
        <v>7.1943289271708455</v>
      </c>
      <c r="H741" s="285">
        <f t="shared" si="243"/>
        <v>14.18865785434169</v>
      </c>
      <c r="I741" s="285">
        <f t="shared" si="243"/>
        <v>40.943048710720277</v>
      </c>
      <c r="J741" s="285">
        <f t="shared" si="243"/>
        <v>10.622443730328438</v>
      </c>
      <c r="K741" s="285">
        <f t="shared" si="243"/>
        <v>7.4013576279602429</v>
      </c>
      <c r="L741" s="285">
        <f t="shared" si="243"/>
        <v>4.0605430511840979</v>
      </c>
      <c r="M741" s="285">
        <f>IF(E741=S$4,G741,IF(E741=T$4,H741,IF(E741=U$4,I741,IF(E741=V$4,J741,IF(E741=W$4,K741,L741)))))</f>
        <v>7.4013576279602429</v>
      </c>
      <c r="N741" s="104">
        <f t="shared" si="232"/>
        <v>2.4385337771775095E-2</v>
      </c>
      <c r="O741" s="104">
        <f t="shared" si="233"/>
        <v>0.21479880401969964</v>
      </c>
    </row>
    <row r="742" spans="1:15" x14ac:dyDescent="0.25">
      <c r="A742" s="104" t="s">
        <v>1798</v>
      </c>
      <c r="B742" s="104" t="s">
        <v>4327</v>
      </c>
      <c r="C742" s="104">
        <v>8330</v>
      </c>
      <c r="D742" s="104">
        <v>2.1890690430066816E-3</v>
      </c>
      <c r="E742" s="286">
        <v>5</v>
      </c>
      <c r="F742" s="285">
        <f>IF(D742="&lt;0.2%",1/0.002,IF(D742="&gt;50%",1/0.5,1/D742))</f>
        <v>456.8151942007741</v>
      </c>
      <c r="G742" s="285">
        <f t="shared" si="243"/>
        <v>9.7424202589343665</v>
      </c>
      <c r="H742" s="285">
        <f t="shared" si="243"/>
        <v>19.927260776803099</v>
      </c>
      <c r="I742" s="285">
        <f t="shared" si="243"/>
        <v>124.51260293120481</v>
      </c>
      <c r="J742" s="285">
        <f t="shared" si="243"/>
        <v>19.068916488872599</v>
      </c>
      <c r="K742" s="285">
        <f t="shared" si="243"/>
        <v>11.656050647335915</v>
      </c>
      <c r="L742" s="285">
        <f t="shared" si="243"/>
        <v>5.4568151942007743</v>
      </c>
      <c r="M742" s="285">
        <f>IF(E742=S$4,G742,IF(E742=T$4,H742,IF(E742=U$4,I742,IF(E742=V$4,J742,IF(E742=W$4,K742,L742)))))</f>
        <v>11.656050647335915</v>
      </c>
      <c r="N742" s="104">
        <f t="shared" si="232"/>
        <v>1.5553888164565488E-2</v>
      </c>
      <c r="O742" s="104">
        <f t="shared" si="233"/>
        <v>0.14234027213475564</v>
      </c>
    </row>
    <row r="743" spans="1:15" x14ac:dyDescent="0.25">
      <c r="A743" s="104" t="s">
        <v>1800</v>
      </c>
      <c r="B743" s="104" t="s">
        <v>4327</v>
      </c>
      <c r="C743" s="104">
        <v>1110</v>
      </c>
      <c r="D743" s="104" t="s">
        <v>4372</v>
      </c>
      <c r="E743" s="286">
        <v>5</v>
      </c>
      <c r="F743" s="285">
        <f>IF(D743="&lt;0.2%",1/0.002,IF(D743="&gt;50%",1/0.5,1/D743))</f>
        <v>500</v>
      </c>
      <c r="G743" s="285">
        <f t="shared" si="243"/>
        <v>9.8000000000000007</v>
      </c>
      <c r="H743" s="285">
        <f t="shared" si="243"/>
        <v>20.100000000000001</v>
      </c>
      <c r="I743" s="285">
        <f t="shared" si="243"/>
        <v>128.5</v>
      </c>
      <c r="J743" s="285">
        <f t="shared" si="243"/>
        <v>19.399999999999999</v>
      </c>
      <c r="K743" s="285">
        <f t="shared" si="243"/>
        <v>11.8</v>
      </c>
      <c r="L743" s="285">
        <f t="shared" si="243"/>
        <v>5.5</v>
      </c>
      <c r="M743" s="285">
        <f>IF(E743=S$4,G743,IF(E743=T$4,H743,IF(E743=U$4,I743,IF(E743=V$4,J743,IF(E743=W$4,K743,L743)))))</f>
        <v>11.8</v>
      </c>
      <c r="N743" s="104">
        <f t="shared" si="232"/>
        <v>1.5365610095873228E-2</v>
      </c>
      <c r="O743" s="104">
        <f t="shared" si="233"/>
        <v>0.14073224539520079</v>
      </c>
    </row>
    <row r="744" spans="1:15" x14ac:dyDescent="0.25">
      <c r="A744" s="104" t="s">
        <v>1802</v>
      </c>
      <c r="B744" s="104" t="s">
        <v>4327</v>
      </c>
      <c r="C744" s="104">
        <v>4200</v>
      </c>
      <c r="D744" s="104">
        <v>4.2910748618895017E-2</v>
      </c>
      <c r="E744" s="286">
        <v>5</v>
      </c>
      <c r="F744" s="285">
        <f>IF(D744="&lt;0.2%",1/0.002,IF(D744="&gt;50%",1/0.5,1/D744))</f>
        <v>23.304184433633186</v>
      </c>
      <c r="G744" s="285">
        <f t="shared" si="243"/>
        <v>6.6965021320359828</v>
      </c>
      <c r="H744" s="285">
        <f t="shared" si="243"/>
        <v>13.204309701181078</v>
      </c>
      <c r="I744" s="285">
        <f t="shared" si="243"/>
        <v>34.211992002778281</v>
      </c>
      <c r="J744" s="285">
        <f t="shared" si="243"/>
        <v>9.5156151382901886</v>
      </c>
      <c r="K744" s="285">
        <f t="shared" si="243"/>
        <v>6.7625858207086456</v>
      </c>
      <c r="L744" s="285">
        <f t="shared" si="243"/>
        <v>3.8095565031271033</v>
      </c>
      <c r="M744" s="285">
        <f>IF(E744=S$4,G744,IF(E744=T$4,H744,IF(E744=U$4,I744,IF(E744=V$4,J744,IF(E744=W$4,K744,L744)))))</f>
        <v>6.7625858207086456</v>
      </c>
      <c r="N744" s="104">
        <f t="shared" si="232"/>
        <v>2.6657731527845563E-2</v>
      </c>
      <c r="O744" s="104">
        <f t="shared" si="233"/>
        <v>0.23253037558008183</v>
      </c>
    </row>
    <row r="745" spans="1:15" x14ac:dyDescent="0.25">
      <c r="A745" s="104" t="s">
        <v>1804</v>
      </c>
      <c r="B745" s="104" t="s">
        <v>4327</v>
      </c>
      <c r="C745" s="104">
        <v>40800</v>
      </c>
      <c r="D745" s="104">
        <v>2.3085228695322004E-2</v>
      </c>
      <c r="E745" s="286">
        <v>5</v>
      </c>
      <c r="F745" s="285">
        <f>IF(D745="&lt;0.2%",1/0.002,IF(D745="&gt;50%",1/0.5,1/D745))</f>
        <v>43.31774283885003</v>
      </c>
      <c r="G745" s="285">
        <f t="shared" si="243"/>
        <v>7.7059806849094015</v>
      </c>
      <c r="H745" s="285">
        <f t="shared" si="243"/>
        <v>15.211961369818802</v>
      </c>
      <c r="I745" s="285">
        <f t="shared" si="243"/>
        <v>49.36204581532742</v>
      </c>
      <c r="J745" s="285">
        <f t="shared" si="243"/>
        <v>11.878316226595803</v>
      </c>
      <c r="K745" s="285">
        <f t="shared" si="243"/>
        <v>8.0990645703310022</v>
      </c>
      <c r="L745" s="285">
        <f t="shared" si="243"/>
        <v>4.3396258281324007</v>
      </c>
      <c r="M745" s="285">
        <f>IF(E745=S$4,G745,IF(E745=T$4,H745,IF(E745=U$4,I745,IF(E745=V$4,J745,IF(E745=W$4,K745,L745)))))</f>
        <v>8.0990645703310022</v>
      </c>
      <c r="N745" s="104">
        <f t="shared" si="232"/>
        <v>2.2308239764498694E-2</v>
      </c>
      <c r="O745" s="104">
        <f t="shared" si="233"/>
        <v>0.1982702725355836</v>
      </c>
    </row>
    <row r="746" spans="1:15" x14ac:dyDescent="0.25">
      <c r="A746" s="104" t="s">
        <v>1806</v>
      </c>
      <c r="B746" s="104" t="s">
        <v>4333</v>
      </c>
      <c r="C746" s="104"/>
      <c r="D746" s="104"/>
      <c r="E746" s="105"/>
      <c r="F746" s="104"/>
      <c r="G746" s="104"/>
      <c r="H746" s="104"/>
      <c r="I746" s="104"/>
      <c r="J746" s="104"/>
      <c r="K746" s="104"/>
      <c r="L746" s="104"/>
      <c r="M746" s="104">
        <v>32</v>
      </c>
      <c r="N746" s="104">
        <f t="shared" si="232"/>
        <v>5.6937797932326006E-3</v>
      </c>
      <c r="O746" s="104">
        <f t="shared" si="233"/>
        <v>5.4394717390716552E-2</v>
      </c>
    </row>
    <row r="747" spans="1:15" x14ac:dyDescent="0.25">
      <c r="A747" s="104" t="s">
        <v>1808</v>
      </c>
      <c r="B747" s="104" t="s">
        <v>4327</v>
      </c>
      <c r="C747" s="104">
        <v>260</v>
      </c>
      <c r="D747" s="104" t="s">
        <v>4373</v>
      </c>
      <c r="E747" s="286">
        <v>5</v>
      </c>
      <c r="F747" s="285">
        <f>IF(D747="&lt;0.2%",1/0.002,IF(D747="&gt;50%",1/0.5,1/D747))</f>
        <v>2</v>
      </c>
      <c r="G747" s="285">
        <f t="shared" ref="G747:L748" si="244">IF($F747&lt;5,LINEST(S$5:S$6,$R$5:$R$6)*$F747+INTERCEPT(S$5:S$6,$R$5:$R$6),IF($F747&lt;10,LINEST(S$6:S$7,$R$6:$R$7)*$F747+INTERCEPT(S$6:S$7,$R$6:$R$7),IF($F747&lt;25,LINEST(S$7:S$8,$R$7:$R$8)*$F747+INTERCEPT(S$7:S$8,$R$7:$R$8),IF($F747&lt;50,LINEST(S$8:S$9,$R$8:$R$9)*$F747+INTERCEPT(S$8:S$9,$R$8:$R$9),IF($F747&lt;100,LINEST(S$9:S$10,$R$9:$R$10)*$F747+INTERCEPT(S$9:S$10,$R$9:$R$10),IF($F747&lt;200,LINEST(S$10:S$11,$R$10:$R$11)*$F747+INTERCEPT(S$10:S$11,$R$10:$R$11),IF($F747&lt;500,LINEST(S$11:S$12,$R$11:$R$12)*$F747+INTERCEPT(S$11:S$12,$R$11:$R$12),S$12)))))))</f>
        <v>2.1</v>
      </c>
      <c r="H747" s="285">
        <f t="shared" si="244"/>
        <v>4.4000000000000004</v>
      </c>
      <c r="I747" s="285">
        <f t="shared" si="244"/>
        <v>5.4000000000000021</v>
      </c>
      <c r="J747" s="285">
        <f t="shared" si="244"/>
        <v>2.5</v>
      </c>
      <c r="K747" s="285">
        <f t="shared" si="244"/>
        <v>2.0000000000000009</v>
      </c>
      <c r="L747" s="285">
        <f t="shared" si="244"/>
        <v>1.9000000000000001</v>
      </c>
      <c r="M747" s="285">
        <f>IF(E747=S$4,G747,IF(E747=T$4,H747,IF(E747=U$4,I747,IF(E747=V$4,J747,IF(E747=W$4,K747,L747)))))</f>
        <v>2.0000000000000009</v>
      </c>
      <c r="N747" s="104">
        <f t="shared" si="232"/>
        <v>8.7311663271629092E-2</v>
      </c>
      <c r="O747" s="104">
        <f t="shared" si="233"/>
        <v>0.59134366516594883</v>
      </c>
    </row>
    <row r="748" spans="1:15" x14ac:dyDescent="0.25">
      <c r="A748" s="104" t="s">
        <v>1810</v>
      </c>
      <c r="B748" s="104" t="s">
        <v>4327</v>
      </c>
      <c r="C748" s="104">
        <v>4880</v>
      </c>
      <c r="D748" s="104">
        <v>3.0675551817789045E-3</v>
      </c>
      <c r="E748" s="286">
        <v>5</v>
      </c>
      <c r="F748" s="285">
        <f>IF(D748="&lt;0.2%",1/0.002,IF(D748="&gt;50%",1/0.5,1/D748))</f>
        <v>325.99250567355415</v>
      </c>
      <c r="G748" s="285">
        <f t="shared" si="244"/>
        <v>9.5679900075647399</v>
      </c>
      <c r="H748" s="285">
        <f t="shared" si="244"/>
        <v>19.403970022694217</v>
      </c>
      <c r="I748" s="285">
        <f t="shared" si="244"/>
        <v>112.43330802385817</v>
      </c>
      <c r="J748" s="285">
        <f t="shared" si="244"/>
        <v>18.06594254349725</v>
      </c>
      <c r="K748" s="285">
        <f t="shared" si="244"/>
        <v>11.21997501891185</v>
      </c>
      <c r="L748" s="285">
        <f t="shared" si="244"/>
        <v>5.325992505673554</v>
      </c>
      <c r="M748" s="285">
        <f>IF(E748=S$4,G748,IF(E748=T$4,H748,IF(E748=U$4,I748,IF(E748=V$4,J748,IF(E748=W$4,K748,L748)))))</f>
        <v>11.21997501891185</v>
      </c>
      <c r="N748" s="104">
        <f t="shared" si="232"/>
        <v>1.6153497147231244E-2</v>
      </c>
      <c r="O748" s="104">
        <f t="shared" si="233"/>
        <v>0.14744336446262962</v>
      </c>
    </row>
    <row r="749" spans="1:15" x14ac:dyDescent="0.25">
      <c r="A749" s="104" t="s">
        <v>1816</v>
      </c>
      <c r="B749" s="104" t="s">
        <v>4333</v>
      </c>
      <c r="C749" s="104"/>
      <c r="D749" s="104"/>
      <c r="E749" s="105"/>
      <c r="F749" s="104"/>
      <c r="G749" s="104"/>
      <c r="H749" s="104"/>
      <c r="I749" s="104"/>
      <c r="J749" s="104"/>
      <c r="K749" s="104"/>
      <c r="L749" s="104"/>
      <c r="M749" s="104">
        <v>37</v>
      </c>
      <c r="N749" s="104">
        <f t="shared" si="232"/>
        <v>4.9262486559580321E-3</v>
      </c>
      <c r="O749" s="104">
        <f t="shared" si="233"/>
        <v>4.7220647512283054E-2</v>
      </c>
    </row>
    <row r="750" spans="1:15" x14ac:dyDescent="0.25">
      <c r="A750" s="295" t="s">
        <v>1818</v>
      </c>
      <c r="B750" s="104" t="s">
        <v>4396</v>
      </c>
      <c r="C750" s="104">
        <v>16100</v>
      </c>
      <c r="D750" s="104">
        <v>6.9328911566403535E-3</v>
      </c>
      <c r="E750" s="105"/>
      <c r="F750" s="104"/>
      <c r="G750" s="104"/>
      <c r="H750" s="104"/>
      <c r="I750" s="104"/>
      <c r="J750" s="104"/>
      <c r="K750" s="104"/>
      <c r="L750" s="104"/>
      <c r="M750" s="290">
        <v>36.019922282768732</v>
      </c>
      <c r="N750" s="296">
        <v>5.059948865864472E-3</v>
      </c>
      <c r="O750" s="296">
        <v>4.847383987518028E-2</v>
      </c>
    </row>
    <row r="751" spans="1:15" x14ac:dyDescent="0.25">
      <c r="A751" s="104" t="s">
        <v>1820</v>
      </c>
      <c r="B751" s="104" t="s">
        <v>4327</v>
      </c>
      <c r="C751" s="104">
        <v>59000</v>
      </c>
      <c r="D751" s="104">
        <v>6.5290511395685886E-3</v>
      </c>
      <c r="E751" s="286">
        <v>5</v>
      </c>
      <c r="F751" s="285">
        <f t="shared" ref="F751:F757" si="245">IF(D751="&lt;0.2%",1/0.002,IF(D751="&gt;50%",1/0.5,1/D751))</f>
        <v>153.16161240331098</v>
      </c>
      <c r="G751" s="285">
        <f t="shared" ref="G751:L757" si="246">IF($F751&lt;5,LINEST(S$5:S$6,$R$5:$R$6)*$F751+INTERCEPT(S$5:S$6,$R$5:$R$6),IF($F751&lt;10,LINEST(S$6:S$7,$R$6:$R$7)*$F751+INTERCEPT(S$6:S$7,$R$6:$R$7),IF($F751&lt;25,LINEST(S$7:S$8,$R$7:$R$8)*$F751+INTERCEPT(S$7:S$8,$R$7:$R$8),IF($F751&lt;50,LINEST(S$8:S$9,$R$8:$R$9)*$F751+INTERCEPT(S$8:S$9,$R$8:$R$9),IF($F751&lt;100,LINEST(S$9:S$10,$R$9:$R$10)*$F751+INTERCEPT(S$9:S$10,$R$9:$R$10),IF($F751&lt;200,LINEST(S$10:S$11,$R$10:$R$11)*$F751+INTERCEPT(S$10:S$11,$R$10:$R$11),IF($F751&lt;500,LINEST(S$11:S$12,$R$11:$R$12)*$F751+INTERCEPT(S$11:S$12,$R$11:$R$12),S$12)))))))</f>
        <v>9.1189696744198692</v>
      </c>
      <c r="H751" s="285">
        <f t="shared" si="246"/>
        <v>18.291100961243043</v>
      </c>
      <c r="I751" s="285">
        <f t="shared" si="246"/>
        <v>89.511948589197956</v>
      </c>
      <c r="J751" s="285">
        <f t="shared" si="246"/>
        <v>16.116393860469532</v>
      </c>
      <c r="K751" s="285">
        <f t="shared" si="246"/>
        <v>10.284777736436421</v>
      </c>
      <c r="L751" s="285">
        <f t="shared" si="246"/>
        <v>5.0594848372099346</v>
      </c>
      <c r="M751" s="285">
        <f t="shared" ref="M751:M757" si="247">IF(E751=S$4,G751,IF(E751=T$4,H751,IF(E751=U$4,I751,IF(E751=V$4,J751,IF(E751=W$4,K751,L751)))))</f>
        <v>10.284777736436421</v>
      </c>
      <c r="N751" s="104">
        <f t="shared" ref="N751:N782" si="248">1-BETAINV(0.833,M751-1+1,1,0,1)</f>
        <v>1.7609332426462232E-2</v>
      </c>
      <c r="O751" s="104">
        <f t="shared" ref="O751:O782" si="249">1-BETAINV(0.167,M751-1+1,1,0,1)</f>
        <v>0.15972027126326527</v>
      </c>
    </row>
    <row r="752" spans="1:15" x14ac:dyDescent="0.25">
      <c r="A752" s="104" t="s">
        <v>1822</v>
      </c>
      <c r="B752" s="104" t="s">
        <v>4327</v>
      </c>
      <c r="C752" s="104">
        <v>3840</v>
      </c>
      <c r="D752" s="104">
        <v>1.019104827444068E-2</v>
      </c>
      <c r="E752" s="286">
        <v>5</v>
      </c>
      <c r="F752" s="285">
        <f t="shared" si="245"/>
        <v>98.125332455545006</v>
      </c>
      <c r="G752" s="285">
        <f t="shared" si="246"/>
        <v>8.7700053192887211</v>
      </c>
      <c r="H752" s="285">
        <f t="shared" si="246"/>
        <v>17.532511968399625</v>
      </c>
      <c r="I752" s="285">
        <f t="shared" si="246"/>
        <v>75.856399604995261</v>
      </c>
      <c r="J752" s="285">
        <f t="shared" si="246"/>
        <v>14.910015957866161</v>
      </c>
      <c r="K752" s="285">
        <f t="shared" si="246"/>
        <v>9.6550079789330798</v>
      </c>
      <c r="L752" s="285">
        <f t="shared" si="246"/>
        <v>4.8850026596443605</v>
      </c>
      <c r="M752" s="285">
        <f t="shared" si="247"/>
        <v>9.6550079789330798</v>
      </c>
      <c r="N752" s="104">
        <f t="shared" si="248"/>
        <v>1.8747108623330178E-2</v>
      </c>
      <c r="O752" s="104">
        <f t="shared" si="249"/>
        <v>0.16920425528616512</v>
      </c>
    </row>
    <row r="753" spans="1:15" x14ac:dyDescent="0.25">
      <c r="A753" s="104" t="s">
        <v>1824</v>
      </c>
      <c r="B753" s="104" t="s">
        <v>4327</v>
      </c>
      <c r="C753" s="104">
        <v>1820</v>
      </c>
      <c r="D753" s="104">
        <v>5.365356168527545E-2</v>
      </c>
      <c r="E753" s="286">
        <v>5</v>
      </c>
      <c r="F753" s="285">
        <f t="shared" si="245"/>
        <v>18.638091649271395</v>
      </c>
      <c r="G753" s="285">
        <f t="shared" si="246"/>
        <v>6.1365709979125675</v>
      </c>
      <c r="H753" s="285">
        <f t="shared" si="246"/>
        <v>12.115554718163326</v>
      </c>
      <c r="I753" s="285">
        <f t="shared" si="246"/>
        <v>29.017075369522153</v>
      </c>
      <c r="J753" s="285">
        <f t="shared" si="246"/>
        <v>8.4579674405015162</v>
      </c>
      <c r="K753" s="285">
        <f t="shared" si="246"/>
        <v>6.1093328308979951</v>
      </c>
      <c r="L753" s="285">
        <f t="shared" si="246"/>
        <v>3.5606982212944747</v>
      </c>
      <c r="M753" s="285">
        <f t="shared" si="247"/>
        <v>6.1093328308979951</v>
      </c>
      <c r="N753" s="104">
        <f t="shared" si="248"/>
        <v>2.9465770810371161E-2</v>
      </c>
      <c r="O753" s="104">
        <f t="shared" si="249"/>
        <v>0.25394451555514908</v>
      </c>
    </row>
    <row r="754" spans="1:15" x14ac:dyDescent="0.25">
      <c r="A754" s="104" t="s">
        <v>1826</v>
      </c>
      <c r="B754" s="104" t="s">
        <v>4327</v>
      </c>
      <c r="C754" s="104">
        <v>1540</v>
      </c>
      <c r="D754" s="104">
        <v>1.1065637375462612E-2</v>
      </c>
      <c r="E754" s="286">
        <v>5</v>
      </c>
      <c r="F754" s="285">
        <f t="shared" si="245"/>
        <v>90.369850924036257</v>
      </c>
      <c r="G754" s="285">
        <f t="shared" si="246"/>
        <v>8.6459176147845813</v>
      </c>
      <c r="H754" s="285">
        <f t="shared" si="246"/>
        <v>17.253314633265308</v>
      </c>
      <c r="I754" s="285">
        <f t="shared" si="246"/>
        <v>72.366432915816318</v>
      </c>
      <c r="J754" s="285">
        <f t="shared" si="246"/>
        <v>14.53775284435374</v>
      </c>
      <c r="K754" s="285">
        <f t="shared" si="246"/>
        <v>9.4688764221768693</v>
      </c>
      <c r="L754" s="285">
        <f t="shared" si="246"/>
        <v>4.8229588073922907</v>
      </c>
      <c r="M754" s="285">
        <f t="shared" si="247"/>
        <v>9.4688764221768693</v>
      </c>
      <c r="N754" s="104">
        <f t="shared" si="248"/>
        <v>1.9112080223138372E-2</v>
      </c>
      <c r="O754" s="104">
        <f t="shared" si="249"/>
        <v>0.17222606645990168</v>
      </c>
    </row>
    <row r="755" spans="1:15" x14ac:dyDescent="0.25">
      <c r="A755" s="104" t="s">
        <v>1828</v>
      </c>
      <c r="B755" s="104" t="s">
        <v>4327</v>
      </c>
      <c r="C755" s="104">
        <v>1120</v>
      </c>
      <c r="D755" s="104">
        <v>3.1147938180254707E-2</v>
      </c>
      <c r="E755" s="286">
        <v>5</v>
      </c>
      <c r="F755" s="285">
        <f t="shared" si="245"/>
        <v>32.104853753495625</v>
      </c>
      <c r="G755" s="285">
        <f t="shared" si="246"/>
        <v>7.2126135651538075</v>
      </c>
      <c r="H755" s="285">
        <f t="shared" si="246"/>
        <v>14.225227130307614</v>
      </c>
      <c r="I755" s="285">
        <f t="shared" si="246"/>
        <v>41.243914117530835</v>
      </c>
      <c r="J755" s="285">
        <f t="shared" si="246"/>
        <v>10.667324205377529</v>
      </c>
      <c r="K755" s="285">
        <f t="shared" si="246"/>
        <v>7.4262912252097371</v>
      </c>
      <c r="L755" s="285">
        <f t="shared" si="246"/>
        <v>4.0705164900838948</v>
      </c>
      <c r="M755" s="285">
        <f t="shared" si="247"/>
        <v>7.4262912252097371</v>
      </c>
      <c r="N755" s="104">
        <f t="shared" si="248"/>
        <v>2.4304467692491505E-2</v>
      </c>
      <c r="O755" s="104">
        <f t="shared" si="249"/>
        <v>0.21416104884421705</v>
      </c>
    </row>
    <row r="756" spans="1:15" x14ac:dyDescent="0.25">
      <c r="A756" s="104" t="s">
        <v>1830</v>
      </c>
      <c r="B756" s="104" t="s">
        <v>4327</v>
      </c>
      <c r="C756" s="104">
        <v>9300</v>
      </c>
      <c r="D756" s="104" t="s">
        <v>4372</v>
      </c>
      <c r="E756" s="286">
        <v>5</v>
      </c>
      <c r="F756" s="285">
        <f t="shared" si="245"/>
        <v>500</v>
      </c>
      <c r="G756" s="285">
        <f t="shared" si="246"/>
        <v>9.8000000000000007</v>
      </c>
      <c r="H756" s="285">
        <f t="shared" si="246"/>
        <v>20.100000000000001</v>
      </c>
      <c r="I756" s="285">
        <f t="shared" si="246"/>
        <v>128.5</v>
      </c>
      <c r="J756" s="285">
        <f t="shared" si="246"/>
        <v>19.399999999999999</v>
      </c>
      <c r="K756" s="285">
        <f t="shared" si="246"/>
        <v>11.8</v>
      </c>
      <c r="L756" s="285">
        <f t="shared" si="246"/>
        <v>5.5</v>
      </c>
      <c r="M756" s="285">
        <f t="shared" si="247"/>
        <v>11.8</v>
      </c>
      <c r="N756" s="104">
        <f t="shared" si="248"/>
        <v>1.5365610095873228E-2</v>
      </c>
      <c r="O756" s="104">
        <f t="shared" si="249"/>
        <v>0.14073224539520079</v>
      </c>
    </row>
    <row r="757" spans="1:15" x14ac:dyDescent="0.25">
      <c r="A757" s="104" t="s">
        <v>1832</v>
      </c>
      <c r="B757" s="104" t="s">
        <v>4327</v>
      </c>
      <c r="C757" s="104">
        <v>380</v>
      </c>
      <c r="D757" s="104" t="s">
        <v>4373</v>
      </c>
      <c r="E757" s="286">
        <v>5</v>
      </c>
      <c r="F757" s="285">
        <f t="shared" si="245"/>
        <v>2</v>
      </c>
      <c r="G757" s="285">
        <f t="shared" si="246"/>
        <v>2.1</v>
      </c>
      <c r="H757" s="285">
        <f t="shared" si="246"/>
        <v>4.4000000000000004</v>
      </c>
      <c r="I757" s="285">
        <f t="shared" si="246"/>
        <v>5.4000000000000021</v>
      </c>
      <c r="J757" s="285">
        <f t="shared" si="246"/>
        <v>2.5</v>
      </c>
      <c r="K757" s="285">
        <f t="shared" si="246"/>
        <v>2.0000000000000009</v>
      </c>
      <c r="L757" s="285">
        <f t="shared" si="246"/>
        <v>1.9000000000000001</v>
      </c>
      <c r="M757" s="285">
        <f t="shared" si="247"/>
        <v>2.0000000000000009</v>
      </c>
      <c r="N757" s="104">
        <f t="shared" si="248"/>
        <v>8.7311663271629092E-2</v>
      </c>
      <c r="O757" s="104">
        <f t="shared" si="249"/>
        <v>0.59134366516594883</v>
      </c>
    </row>
    <row r="758" spans="1:15" x14ac:dyDescent="0.25">
      <c r="A758" s="104" t="s">
        <v>1834</v>
      </c>
      <c r="B758" s="104" t="s">
        <v>4333</v>
      </c>
      <c r="C758" s="104"/>
      <c r="D758" s="104"/>
      <c r="E758" s="105"/>
      <c r="F758" s="104"/>
      <c r="G758" s="104"/>
      <c r="H758" s="104"/>
      <c r="I758" s="104"/>
      <c r="J758" s="104"/>
      <c r="K758" s="104"/>
      <c r="L758" s="104"/>
      <c r="M758" s="104">
        <v>35</v>
      </c>
      <c r="N758" s="104">
        <f t="shared" si="248"/>
        <v>5.2070144511677796E-3</v>
      </c>
      <c r="O758" s="104">
        <f t="shared" si="249"/>
        <v>4.9850598392022438E-2</v>
      </c>
    </row>
    <row r="759" spans="1:15" x14ac:dyDescent="0.25">
      <c r="A759" s="104" t="s">
        <v>1836</v>
      </c>
      <c r="B759" s="104" t="s">
        <v>4333</v>
      </c>
      <c r="C759" s="104"/>
      <c r="D759" s="104"/>
      <c r="E759" s="105"/>
      <c r="F759" s="104"/>
      <c r="G759" s="104"/>
      <c r="H759" s="104"/>
      <c r="I759" s="104"/>
      <c r="J759" s="104"/>
      <c r="K759" s="104"/>
      <c r="L759" s="104"/>
      <c r="M759" s="104">
        <v>108</v>
      </c>
      <c r="N759" s="104">
        <f t="shared" si="248"/>
        <v>1.6904366073593469E-3</v>
      </c>
      <c r="O759" s="104">
        <f t="shared" si="249"/>
        <v>1.6435307449972125E-2</v>
      </c>
    </row>
    <row r="760" spans="1:15" x14ac:dyDescent="0.25">
      <c r="A760" s="104" t="s">
        <v>1838</v>
      </c>
      <c r="B760" s="104" t="s">
        <v>4327</v>
      </c>
      <c r="C760" s="104">
        <v>6700</v>
      </c>
      <c r="D760" s="104">
        <v>8.4212082198778775E-3</v>
      </c>
      <c r="E760" s="286">
        <v>5</v>
      </c>
      <c r="F760" s="285">
        <f>IF(D760="&lt;0.2%",1/0.002,IF(D760="&gt;50%",1/0.5,1/D760))</f>
        <v>118.7478060024149</v>
      </c>
      <c r="G760" s="285">
        <f t="shared" ref="G760:L764" si="250">IF($F760&lt;5,LINEST(S$5:S$6,$R$5:$R$6)*$F760+INTERCEPT(S$5:S$6,$R$5:$R$6),IF($F760&lt;10,LINEST(S$6:S$7,$R$6:$R$7)*$F760+INTERCEPT(S$6:S$7,$R$6:$R$7),IF($F760&lt;25,LINEST(S$7:S$8,$R$7:$R$8)*$F760+INTERCEPT(S$7:S$8,$R$7:$R$8),IF($F760&lt;50,LINEST(S$8:S$9,$R$8:$R$9)*$F760+INTERCEPT(S$8:S$9,$R$8:$R$9),IF($F760&lt;100,LINEST(S$9:S$10,$R$9:$R$10)*$F760+INTERCEPT(S$9:S$10,$R$9:$R$10),IF($F760&lt;200,LINEST(S$10:S$11,$R$10:$R$11)*$F760+INTERCEPT(S$10:S$11,$R$10:$R$11),IF($F760&lt;500,LINEST(S$11:S$12,$R$11:$R$12)*$F760+INTERCEPT(S$11:S$12,$R$11:$R$12),S$12)))))))</f>
        <v>8.9124868360144927</v>
      </c>
      <c r="H760" s="285">
        <f t="shared" si="250"/>
        <v>17.843721478031394</v>
      </c>
      <c r="I760" s="285">
        <f t="shared" si="250"/>
        <v>81.218221246582004</v>
      </c>
      <c r="J760" s="285">
        <f t="shared" si="250"/>
        <v>15.393703926050714</v>
      </c>
      <c r="K760" s="285">
        <f t="shared" si="250"/>
        <v>9.9062258660265634</v>
      </c>
      <c r="L760" s="285">
        <f t="shared" si="250"/>
        <v>4.9562434180072463</v>
      </c>
      <c r="M760" s="285">
        <f>IF(E760=S$4,G760,IF(E760=T$4,H760,IF(E760=U$4,I760,IF(E760=V$4,J760,IF(E760=W$4,K760,L760)))))</f>
        <v>9.9062258660265634</v>
      </c>
      <c r="N760" s="104">
        <f t="shared" si="248"/>
        <v>1.8276060972536201E-2</v>
      </c>
      <c r="O760" s="104">
        <f t="shared" si="249"/>
        <v>0.16528953885191588</v>
      </c>
    </row>
    <row r="761" spans="1:15" x14ac:dyDescent="0.25">
      <c r="A761" s="104" t="s">
        <v>1840</v>
      </c>
      <c r="B761" s="104" t="s">
        <v>4327</v>
      </c>
      <c r="C761" s="104">
        <v>1700</v>
      </c>
      <c r="D761" s="104">
        <v>0.22171756024684125</v>
      </c>
      <c r="E761" s="286">
        <v>5</v>
      </c>
      <c r="F761" s="285">
        <f>IF(D761="&lt;0.2%",1/0.002,IF(D761="&gt;50%",1/0.5,1/D761))</f>
        <v>4.5102426658794466</v>
      </c>
      <c r="G761" s="285">
        <f t="shared" si="250"/>
        <v>3.3551213329397234</v>
      </c>
      <c r="H761" s="285">
        <f t="shared" si="250"/>
        <v>6.8265679103501311</v>
      </c>
      <c r="I761" s="285">
        <f t="shared" si="250"/>
        <v>10.336810576229585</v>
      </c>
      <c r="J761" s="285">
        <f t="shared" si="250"/>
        <v>3.9224708439983536</v>
      </c>
      <c r="K761" s="285">
        <f t="shared" si="250"/>
        <v>3.1714465774104093</v>
      </c>
      <c r="L761" s="285">
        <f t="shared" si="250"/>
        <v>2.3183737776465745</v>
      </c>
      <c r="M761" s="285">
        <f>IF(E761=S$4,G761,IF(E761=T$4,H761,IF(E761=U$4,I761,IF(E761=V$4,J761,IF(E761=W$4,K761,L761)))))</f>
        <v>3.1714465774104093</v>
      </c>
      <c r="N761" s="104">
        <f t="shared" si="248"/>
        <v>5.5986303008374261E-2</v>
      </c>
      <c r="O761" s="104">
        <f t="shared" si="249"/>
        <v>0.43126233514360113</v>
      </c>
    </row>
    <row r="762" spans="1:15" x14ac:dyDescent="0.25">
      <c r="A762" s="104" t="s">
        <v>1842</v>
      </c>
      <c r="B762" s="104" t="s">
        <v>4327</v>
      </c>
      <c r="C762" s="104">
        <v>860</v>
      </c>
      <c r="D762" s="104">
        <v>0.15509223407466755</v>
      </c>
      <c r="E762" s="286">
        <v>5</v>
      </c>
      <c r="F762" s="285">
        <f>IF(D762="&lt;0.2%",1/0.002,IF(D762="&gt;50%",1/0.5,1/D762))</f>
        <v>6.4477760989538675</v>
      </c>
      <c r="G762" s="285">
        <f t="shared" si="250"/>
        <v>4.0343328296861598</v>
      </c>
      <c r="H762" s="285">
        <f t="shared" si="250"/>
        <v>8.1107546154141641</v>
      </c>
      <c r="I762" s="285">
        <f t="shared" si="250"/>
        <v>13.645397280305266</v>
      </c>
      <c r="J762" s="285">
        <f t="shared" si="250"/>
        <v>4.8659770055187774</v>
      </c>
      <c r="K762" s="285">
        <f t="shared" si="250"/>
        <v>3.8343328296861601</v>
      </c>
      <c r="L762" s="285">
        <f t="shared" si="250"/>
        <v>2.6026886538535412</v>
      </c>
      <c r="M762" s="285">
        <f>IF(E762=S$4,G762,IF(E762=T$4,H762,IF(E762=U$4,I762,IF(E762=V$4,J762,IF(E762=W$4,K762,L762)))))</f>
        <v>3.8343328296861601</v>
      </c>
      <c r="N762" s="104">
        <f t="shared" si="248"/>
        <v>4.653645615609181E-2</v>
      </c>
      <c r="O762" s="104">
        <f t="shared" si="249"/>
        <v>0.37297733469488237</v>
      </c>
    </row>
    <row r="763" spans="1:15" x14ac:dyDescent="0.25">
      <c r="A763" s="104" t="s">
        <v>1844</v>
      </c>
      <c r="B763" s="104" t="s">
        <v>4327</v>
      </c>
      <c r="C763" s="104">
        <v>1750</v>
      </c>
      <c r="D763" s="104">
        <v>0.12448093738475363</v>
      </c>
      <c r="E763" s="286">
        <v>5</v>
      </c>
      <c r="F763" s="285">
        <f>IF(D763="&lt;0.2%",1/0.002,IF(D763="&gt;50%",1/0.5,1/D763))</f>
        <v>8.0333585286969367</v>
      </c>
      <c r="G763" s="285">
        <f t="shared" si="250"/>
        <v>4.5100075586090806</v>
      </c>
      <c r="H763" s="285">
        <f t="shared" si="250"/>
        <v>8.9986807760702838</v>
      </c>
      <c r="I763" s="285">
        <f t="shared" si="250"/>
        <v>16.214040816489039</v>
      </c>
      <c r="J763" s="285">
        <f t="shared" si="250"/>
        <v>5.5953449232005887</v>
      </c>
      <c r="K763" s="285">
        <f t="shared" si="250"/>
        <v>4.3100075586090814</v>
      </c>
      <c r="L763" s="285">
        <f t="shared" si="250"/>
        <v>2.8246701940175711</v>
      </c>
      <c r="M763" s="285">
        <f>IF(E763=S$4,G763,IF(E763=T$4,H763,IF(E763=U$4,I763,IF(E763=V$4,J763,IF(E763=W$4,K763,L763)))))</f>
        <v>4.3100075586090814</v>
      </c>
      <c r="N763" s="104">
        <f t="shared" si="248"/>
        <v>4.150864609144056E-2</v>
      </c>
      <c r="O763" s="104">
        <f t="shared" si="249"/>
        <v>0.33982950569787307</v>
      </c>
    </row>
    <row r="764" spans="1:15" x14ac:dyDescent="0.25">
      <c r="A764" s="104" t="s">
        <v>1846</v>
      </c>
      <c r="B764" s="104" t="s">
        <v>4327</v>
      </c>
      <c r="C764" s="104">
        <v>621</v>
      </c>
      <c r="D764" s="104">
        <v>4.7371866369170346E-2</v>
      </c>
      <c r="E764" s="286">
        <v>5</v>
      </c>
      <c r="F764" s="285">
        <f>IF(D764="&lt;0.2%",1/0.002,IF(D764="&gt;50%",1/0.5,1/D764))</f>
        <v>21.109575717514918</v>
      </c>
      <c r="G764" s="285">
        <f t="shared" si="250"/>
        <v>6.4331490861017908</v>
      </c>
      <c r="H764" s="285">
        <f t="shared" si="250"/>
        <v>12.692234334086814</v>
      </c>
      <c r="I764" s="285">
        <f t="shared" si="250"/>
        <v>31.76866096549994</v>
      </c>
      <c r="J764" s="285">
        <f t="shared" si="250"/>
        <v>9.0181704959700468</v>
      </c>
      <c r="K764" s="285">
        <f t="shared" si="250"/>
        <v>6.4553406004520877</v>
      </c>
      <c r="L764" s="285">
        <f t="shared" si="250"/>
        <v>3.6925107049341293</v>
      </c>
      <c r="M764" s="285">
        <f>IF(E764=S$4,G764,IF(E764=T$4,H764,IF(E764=U$4,I764,IF(E764=V$4,J764,IF(E764=W$4,K764,L764)))))</f>
        <v>6.4553406004520877</v>
      </c>
      <c r="N764" s="104">
        <f t="shared" si="248"/>
        <v>2.790865148634003E-2</v>
      </c>
      <c r="O764" s="104">
        <f t="shared" si="249"/>
        <v>0.24213713951578975</v>
      </c>
    </row>
    <row r="765" spans="1:15" x14ac:dyDescent="0.25">
      <c r="A765" s="104" t="s">
        <v>1848</v>
      </c>
      <c r="B765" s="104" t="s">
        <v>4333</v>
      </c>
      <c r="C765" s="104"/>
      <c r="D765" s="104"/>
      <c r="E765" s="105"/>
      <c r="F765" s="104"/>
      <c r="G765" s="104"/>
      <c r="H765" s="104"/>
      <c r="I765" s="104"/>
      <c r="J765" s="104"/>
      <c r="K765" s="104"/>
      <c r="L765" s="104"/>
      <c r="M765" s="104">
        <v>56</v>
      </c>
      <c r="N765" s="104">
        <f t="shared" si="248"/>
        <v>3.2575689429252819E-3</v>
      </c>
      <c r="O765" s="104">
        <f t="shared" si="249"/>
        <v>3.1454702247614819E-2</v>
      </c>
    </row>
    <row r="766" spans="1:15" x14ac:dyDescent="0.25">
      <c r="A766" s="104" t="s">
        <v>1850</v>
      </c>
      <c r="B766" s="104" t="s">
        <v>4327</v>
      </c>
      <c r="C766" s="104">
        <v>1000</v>
      </c>
      <c r="D766" s="104">
        <v>3.2803555763399973E-2</v>
      </c>
      <c r="E766" s="286">
        <v>5</v>
      </c>
      <c r="F766" s="285">
        <f t="shared" ref="F766:F772" si="251">IF(D766="&lt;0.2%",1/0.002,IF(D766="&gt;50%",1/0.5,1/D766))</f>
        <v>30.4845001320172</v>
      </c>
      <c r="G766" s="285">
        <f t="shared" ref="G766:L772" si="252">IF($F766&lt;5,LINEST(S$5:S$6,$R$5:$R$6)*$F766+INTERCEPT(S$5:S$6,$R$5:$R$6),IF($F766&lt;10,LINEST(S$6:S$7,$R$6:$R$7)*$F766+INTERCEPT(S$6:S$7,$R$6:$R$7),IF($F766&lt;25,LINEST(S$7:S$8,$R$7:$R$8)*$F766+INTERCEPT(S$7:S$8,$R$7:$R$8),IF($F766&lt;50,LINEST(S$8:S$9,$R$8:$R$9)*$F766+INTERCEPT(S$8:S$9,$R$8:$R$9),IF($F766&lt;100,LINEST(S$9:S$10,$R$9:$R$10)*$F766+INTERCEPT(S$9:S$10,$R$9:$R$10),IF($F766&lt;200,LINEST(S$10:S$11,$R$10:$R$11)*$F766+INTERCEPT(S$10:S$11,$R$10:$R$11),IF($F766&lt;500,LINEST(S$11:S$12,$R$11:$R$12)*$F766+INTERCEPT(S$11:S$12,$R$11:$R$12),S$12)))))))</f>
        <v>7.1413180058087571</v>
      </c>
      <c r="H766" s="285">
        <f t="shared" si="252"/>
        <v>14.082636011617513</v>
      </c>
      <c r="I766" s="285">
        <f t="shared" si="252"/>
        <v>40.070778095580451</v>
      </c>
      <c r="J766" s="285">
        <f t="shared" si="252"/>
        <v>10.492326014257859</v>
      </c>
      <c r="K766" s="285">
        <f t="shared" si="252"/>
        <v>7.3290700079210316</v>
      </c>
      <c r="L766" s="285">
        <f t="shared" si="252"/>
        <v>4.0316280031684126</v>
      </c>
      <c r="M766" s="285">
        <f t="shared" ref="M766:M772" si="253">IF(E766=S$4,G766,IF(E766=T$4,H766,IF(E766=U$4,I766,IF(E766=V$4,J766,IF(E766=W$4,K766,L766)))))</f>
        <v>7.3290700079210316</v>
      </c>
      <c r="N766" s="104">
        <f t="shared" si="248"/>
        <v>2.4622868110897311E-2</v>
      </c>
      <c r="O766" s="104">
        <f t="shared" si="249"/>
        <v>0.21666932234426461</v>
      </c>
    </row>
    <row r="767" spans="1:15" x14ac:dyDescent="0.25">
      <c r="A767" s="104" t="s">
        <v>1852</v>
      </c>
      <c r="B767" s="104" t="s">
        <v>4327</v>
      </c>
      <c r="C767" s="104">
        <v>1230</v>
      </c>
      <c r="D767" s="104">
        <v>6.969775211831121E-2</v>
      </c>
      <c r="E767" s="286">
        <v>5</v>
      </c>
      <c r="F767" s="285">
        <f t="shared" si="251"/>
        <v>14.347665019418566</v>
      </c>
      <c r="G767" s="285">
        <f t="shared" si="252"/>
        <v>5.6217198023302277</v>
      </c>
      <c r="H767" s="285">
        <f t="shared" si="252"/>
        <v>11.114455171197665</v>
      </c>
      <c r="I767" s="285">
        <f t="shared" si="252"/>
        <v>24.240400388286002</v>
      </c>
      <c r="J767" s="285">
        <f t="shared" si="252"/>
        <v>7.4854707377348744</v>
      </c>
      <c r="K767" s="285">
        <f t="shared" si="252"/>
        <v>5.5086731027185989</v>
      </c>
      <c r="L767" s="285">
        <f t="shared" si="252"/>
        <v>3.3318754677023237</v>
      </c>
      <c r="M767" s="285">
        <f t="shared" si="253"/>
        <v>5.5086731027185989</v>
      </c>
      <c r="N767" s="104">
        <f t="shared" si="248"/>
        <v>3.2625723595871015E-2</v>
      </c>
      <c r="O767" s="104">
        <f t="shared" si="249"/>
        <v>0.2773995472751738</v>
      </c>
    </row>
    <row r="768" spans="1:15" x14ac:dyDescent="0.25">
      <c r="A768" s="104" t="s">
        <v>1854</v>
      </c>
      <c r="B768" s="104" t="s">
        <v>4327</v>
      </c>
      <c r="C768" s="104">
        <v>6060</v>
      </c>
      <c r="D768" s="104" t="s">
        <v>4372</v>
      </c>
      <c r="E768" s="286">
        <v>5</v>
      </c>
      <c r="F768" s="285">
        <f t="shared" si="251"/>
        <v>500</v>
      </c>
      <c r="G768" s="285">
        <f t="shared" si="252"/>
        <v>9.8000000000000007</v>
      </c>
      <c r="H768" s="285">
        <f t="shared" si="252"/>
        <v>20.100000000000001</v>
      </c>
      <c r="I768" s="285">
        <f t="shared" si="252"/>
        <v>128.5</v>
      </c>
      <c r="J768" s="285">
        <f t="shared" si="252"/>
        <v>19.399999999999999</v>
      </c>
      <c r="K768" s="285">
        <f t="shared" si="252"/>
        <v>11.8</v>
      </c>
      <c r="L768" s="285">
        <f t="shared" si="252"/>
        <v>5.5</v>
      </c>
      <c r="M768" s="285">
        <f t="shared" si="253"/>
        <v>11.8</v>
      </c>
      <c r="N768" s="104">
        <f t="shared" si="248"/>
        <v>1.5365610095873228E-2</v>
      </c>
      <c r="O768" s="104">
        <f t="shared" si="249"/>
        <v>0.14073224539520079</v>
      </c>
    </row>
    <row r="769" spans="1:15" x14ac:dyDescent="0.25">
      <c r="A769" s="104" t="s">
        <v>1856</v>
      </c>
      <c r="B769" s="104" t="s">
        <v>4327</v>
      </c>
      <c r="C769" s="104">
        <v>2740</v>
      </c>
      <c r="D769" s="104">
        <v>6.4358892274218121E-2</v>
      </c>
      <c r="E769" s="286">
        <v>5</v>
      </c>
      <c r="F769" s="285">
        <f t="shared" si="251"/>
        <v>15.537868422893839</v>
      </c>
      <c r="G769" s="285">
        <f t="shared" si="252"/>
        <v>5.7645442107472604</v>
      </c>
      <c r="H769" s="285">
        <f t="shared" si="252"/>
        <v>11.392169298675229</v>
      </c>
      <c r="I769" s="285">
        <f t="shared" si="252"/>
        <v>25.565493510821806</v>
      </c>
      <c r="J769" s="285">
        <f t="shared" si="252"/>
        <v>7.7552501758559362</v>
      </c>
      <c r="K769" s="285">
        <f t="shared" si="252"/>
        <v>5.6753015792051373</v>
      </c>
      <c r="L769" s="285">
        <f t="shared" si="252"/>
        <v>3.3953529825543383</v>
      </c>
      <c r="M769" s="285">
        <f t="shared" si="253"/>
        <v>5.6753015792051373</v>
      </c>
      <c r="N769" s="104">
        <f t="shared" si="248"/>
        <v>3.1683162997188985E-2</v>
      </c>
      <c r="O769" s="104">
        <f t="shared" si="249"/>
        <v>0.27047359169912377</v>
      </c>
    </row>
    <row r="770" spans="1:15" x14ac:dyDescent="0.25">
      <c r="A770" s="104" t="s">
        <v>1858</v>
      </c>
      <c r="B770" s="104" t="s">
        <v>4327</v>
      </c>
      <c r="C770" s="104">
        <v>2900</v>
      </c>
      <c r="D770" s="104">
        <v>5.0000000000000001E-3</v>
      </c>
      <c r="E770" s="286">
        <v>5</v>
      </c>
      <c r="F770" s="285">
        <f t="shared" si="251"/>
        <v>200</v>
      </c>
      <c r="G770" s="285">
        <f t="shared" si="252"/>
        <v>9.4000000000000021</v>
      </c>
      <c r="H770" s="285">
        <f t="shared" si="252"/>
        <v>18.899999999999999</v>
      </c>
      <c r="I770" s="285">
        <f t="shared" si="252"/>
        <v>100.80000000000001</v>
      </c>
      <c r="J770" s="285">
        <f t="shared" si="252"/>
        <v>17.100000000000001</v>
      </c>
      <c r="K770" s="285">
        <f t="shared" si="252"/>
        <v>10.8</v>
      </c>
      <c r="L770" s="285">
        <f t="shared" si="252"/>
        <v>5.2</v>
      </c>
      <c r="M770" s="285">
        <f t="shared" si="253"/>
        <v>10.8</v>
      </c>
      <c r="N770" s="104">
        <f t="shared" si="248"/>
        <v>1.6776353111818798E-2</v>
      </c>
      <c r="O770" s="104">
        <f t="shared" si="249"/>
        <v>0.15271541947745926</v>
      </c>
    </row>
    <row r="771" spans="1:15" x14ac:dyDescent="0.25">
      <c r="A771" s="104" t="s">
        <v>1860</v>
      </c>
      <c r="B771" s="104" t="s">
        <v>4327</v>
      </c>
      <c r="C771" s="104">
        <v>935</v>
      </c>
      <c r="D771" s="104" t="s">
        <v>4373</v>
      </c>
      <c r="E771" s="286">
        <v>5</v>
      </c>
      <c r="F771" s="285">
        <f t="shared" si="251"/>
        <v>2</v>
      </c>
      <c r="G771" s="285">
        <f t="shared" si="252"/>
        <v>2.1</v>
      </c>
      <c r="H771" s="285">
        <f t="shared" si="252"/>
        <v>4.4000000000000004</v>
      </c>
      <c r="I771" s="285">
        <f t="shared" si="252"/>
        <v>5.4000000000000021</v>
      </c>
      <c r="J771" s="285">
        <f t="shared" si="252"/>
        <v>2.5</v>
      </c>
      <c r="K771" s="285">
        <f t="shared" si="252"/>
        <v>2.0000000000000009</v>
      </c>
      <c r="L771" s="285">
        <f t="shared" si="252"/>
        <v>1.9000000000000001</v>
      </c>
      <c r="M771" s="285">
        <f t="shared" si="253"/>
        <v>2.0000000000000009</v>
      </c>
      <c r="N771" s="104">
        <f t="shared" si="248"/>
        <v>8.7311663271629092E-2</v>
      </c>
      <c r="O771" s="104">
        <f t="shared" si="249"/>
        <v>0.59134366516594883</v>
      </c>
    </row>
    <row r="772" spans="1:15" x14ac:dyDescent="0.25">
      <c r="A772" s="104" t="s">
        <v>1862</v>
      </c>
      <c r="B772" s="104" t="s">
        <v>4327</v>
      </c>
      <c r="C772" s="104">
        <v>891</v>
      </c>
      <c r="D772" s="104">
        <v>0.15522177223091979</v>
      </c>
      <c r="E772" s="286">
        <v>5</v>
      </c>
      <c r="F772" s="285">
        <f t="shared" si="251"/>
        <v>6.442395197706694</v>
      </c>
      <c r="G772" s="285">
        <f t="shared" si="252"/>
        <v>4.0327185593120074</v>
      </c>
      <c r="H772" s="285">
        <f t="shared" si="252"/>
        <v>8.1077413107157472</v>
      </c>
      <c r="I772" s="285">
        <f t="shared" si="252"/>
        <v>13.636680220284845</v>
      </c>
      <c r="J772" s="285">
        <f t="shared" si="252"/>
        <v>4.8635017909450777</v>
      </c>
      <c r="K772" s="285">
        <f t="shared" si="252"/>
        <v>3.8327185593120081</v>
      </c>
      <c r="L772" s="285">
        <f t="shared" si="252"/>
        <v>2.601935327678937</v>
      </c>
      <c r="M772" s="285">
        <f t="shared" si="253"/>
        <v>3.8327185593120081</v>
      </c>
      <c r="N772" s="104">
        <f t="shared" si="248"/>
        <v>4.6555592953074654E-2</v>
      </c>
      <c r="O772" s="104">
        <f t="shared" si="249"/>
        <v>0.37310059273061613</v>
      </c>
    </row>
    <row r="773" spans="1:15" x14ac:dyDescent="0.25">
      <c r="A773" s="104" t="s">
        <v>1864</v>
      </c>
      <c r="B773" s="104" t="s">
        <v>4333</v>
      </c>
      <c r="C773" s="104"/>
      <c r="D773" s="104"/>
      <c r="E773" s="105"/>
      <c r="F773" s="104"/>
      <c r="G773" s="104"/>
      <c r="H773" s="104"/>
      <c r="I773" s="104"/>
      <c r="J773" s="104"/>
      <c r="K773" s="104"/>
      <c r="L773" s="104"/>
      <c r="M773" s="104">
        <v>36</v>
      </c>
      <c r="N773" s="104">
        <f t="shared" si="248"/>
        <v>5.0627419248587824E-3</v>
      </c>
      <c r="O773" s="104">
        <f t="shared" si="249"/>
        <v>4.8500003851243756E-2</v>
      </c>
    </row>
    <row r="774" spans="1:15" x14ac:dyDescent="0.25">
      <c r="A774" s="104" t="s">
        <v>1866</v>
      </c>
      <c r="B774" s="104" t="s">
        <v>4327</v>
      </c>
      <c r="C774" s="104">
        <v>1460</v>
      </c>
      <c r="D774" s="104" t="s">
        <v>4373</v>
      </c>
      <c r="E774" s="286">
        <v>5</v>
      </c>
      <c r="F774" s="285">
        <f>IF(D774="&lt;0.2%",1/0.002,IF(D774="&gt;50%",1/0.5,1/D774))</f>
        <v>2</v>
      </c>
      <c r="G774" s="285">
        <f t="shared" ref="G774:L774" si="254">IF($F774&lt;5,LINEST(S$5:S$6,$R$5:$R$6)*$F774+INTERCEPT(S$5:S$6,$R$5:$R$6),IF($F774&lt;10,LINEST(S$6:S$7,$R$6:$R$7)*$F774+INTERCEPT(S$6:S$7,$R$6:$R$7),IF($F774&lt;25,LINEST(S$7:S$8,$R$7:$R$8)*$F774+INTERCEPT(S$7:S$8,$R$7:$R$8),IF($F774&lt;50,LINEST(S$8:S$9,$R$8:$R$9)*$F774+INTERCEPT(S$8:S$9,$R$8:$R$9),IF($F774&lt;100,LINEST(S$9:S$10,$R$9:$R$10)*$F774+INTERCEPT(S$9:S$10,$R$9:$R$10),IF($F774&lt;200,LINEST(S$10:S$11,$R$10:$R$11)*$F774+INTERCEPT(S$10:S$11,$R$10:$R$11),IF($F774&lt;500,LINEST(S$11:S$12,$R$11:$R$12)*$F774+INTERCEPT(S$11:S$12,$R$11:$R$12),S$12)))))))</f>
        <v>2.1</v>
      </c>
      <c r="H774" s="285">
        <f t="shared" si="254"/>
        <v>4.4000000000000004</v>
      </c>
      <c r="I774" s="285">
        <f t="shared" si="254"/>
        <v>5.4000000000000021</v>
      </c>
      <c r="J774" s="285">
        <f t="shared" si="254"/>
        <v>2.5</v>
      </c>
      <c r="K774" s="285">
        <f t="shared" si="254"/>
        <v>2.0000000000000009</v>
      </c>
      <c r="L774" s="285">
        <f t="shared" si="254"/>
        <v>1.9000000000000001</v>
      </c>
      <c r="M774" s="285">
        <f>IF(E774=S$4,G774,IF(E774=T$4,H774,IF(E774=U$4,I774,IF(E774=V$4,J774,IF(E774=W$4,K774,L774)))))</f>
        <v>2.0000000000000009</v>
      </c>
      <c r="N774" s="104">
        <f t="shared" si="248"/>
        <v>8.7311663271629092E-2</v>
      </c>
      <c r="O774" s="104">
        <f t="shared" si="249"/>
        <v>0.59134366516594883</v>
      </c>
    </row>
    <row r="775" spans="1:15" x14ac:dyDescent="0.25">
      <c r="A775" s="104" t="s">
        <v>1868</v>
      </c>
      <c r="B775" s="104" t="s">
        <v>3585</v>
      </c>
      <c r="C775" s="104"/>
      <c r="D775" s="104"/>
      <c r="E775" s="105"/>
      <c r="F775" s="104"/>
      <c r="G775" s="104"/>
      <c r="H775" s="104"/>
      <c r="I775" s="104"/>
      <c r="J775" s="104"/>
      <c r="K775" s="104"/>
      <c r="L775" s="104"/>
      <c r="M775" s="104">
        <v>77</v>
      </c>
      <c r="N775" s="104">
        <f t="shared" si="248"/>
        <v>2.3701949120171761E-3</v>
      </c>
      <c r="O775" s="104">
        <f t="shared" si="249"/>
        <v>2.2975602511142168E-2</v>
      </c>
    </row>
    <row r="776" spans="1:15" x14ac:dyDescent="0.25">
      <c r="A776" s="104" t="s">
        <v>1870</v>
      </c>
      <c r="B776" s="104" t="s">
        <v>4327</v>
      </c>
      <c r="C776" s="104">
        <v>11400</v>
      </c>
      <c r="D776" s="104">
        <v>0.28134021381996155</v>
      </c>
      <c r="E776" s="286">
        <v>5</v>
      </c>
      <c r="F776" s="285">
        <f>IF(D776="&lt;0.2%",1/0.002,IF(D776="&gt;50%",1/0.5,1/D776))</f>
        <v>3.5544154403747323</v>
      </c>
      <c r="G776" s="285">
        <f t="shared" ref="G776:L780" si="255">IF($F776&lt;5,LINEST(S$5:S$6,$R$5:$R$6)*$F776+INTERCEPT(S$5:S$6,$R$5:$R$6),IF($F776&lt;10,LINEST(S$6:S$7,$R$6:$R$7)*$F776+INTERCEPT(S$6:S$7,$R$6:$R$7),IF($F776&lt;25,LINEST(S$7:S$8,$R$7:$R$8)*$F776+INTERCEPT(S$7:S$8,$R$7:$R$8),IF($F776&lt;50,LINEST(S$8:S$9,$R$8:$R$9)*$F776+INTERCEPT(S$8:S$9,$R$8:$R$9),IF($F776&lt;100,LINEST(S$9:S$10,$R$9:$R$10)*$F776+INTERCEPT(S$9:S$10,$R$9:$R$10),IF($F776&lt;200,LINEST(S$10:S$11,$R$10:$R$11)*$F776+INTERCEPT(S$10:S$11,$R$10:$R$11),IF($F776&lt;500,LINEST(S$11:S$12,$R$11:$R$12)*$F776+INTERCEPT(S$11:S$12,$R$11:$R$12),S$12)))))))</f>
        <v>2.877207720187366</v>
      </c>
      <c r="H776" s="285">
        <f t="shared" si="255"/>
        <v>5.9026015923622408</v>
      </c>
      <c r="I776" s="285">
        <f t="shared" si="255"/>
        <v>8.457017032736978</v>
      </c>
      <c r="J776" s="285">
        <f t="shared" si="255"/>
        <v>3.3808354162123484</v>
      </c>
      <c r="K776" s="285">
        <f t="shared" si="255"/>
        <v>2.7253938721748758</v>
      </c>
      <c r="L776" s="285">
        <f t="shared" si="255"/>
        <v>2.1590692400624554</v>
      </c>
      <c r="M776" s="285">
        <f>IF(E776=S$4,G776,IF(E776=T$4,H776,IF(E776=U$4,I776,IF(E776=V$4,J776,IF(E776=W$4,K776,L776)))))</f>
        <v>2.7253938721748758</v>
      </c>
      <c r="N776" s="104">
        <f t="shared" si="248"/>
        <v>6.4846059595349503E-2</v>
      </c>
      <c r="O776" s="104">
        <f t="shared" si="249"/>
        <v>0.48143934651999709</v>
      </c>
    </row>
    <row r="777" spans="1:15" x14ac:dyDescent="0.25">
      <c r="A777" s="104" t="s">
        <v>1872</v>
      </c>
      <c r="B777" s="104" t="s">
        <v>4327</v>
      </c>
      <c r="C777" s="104">
        <v>640</v>
      </c>
      <c r="D777" s="104">
        <v>0.10161106135434739</v>
      </c>
      <c r="E777" s="286">
        <v>5</v>
      </c>
      <c r="F777" s="285">
        <f>IF(D777="&lt;0.2%",1/0.002,IF(D777="&gt;50%",1/0.5,1/D777))</f>
        <v>9.8414482308447546</v>
      </c>
      <c r="G777" s="285">
        <f t="shared" si="255"/>
        <v>5.0524344692534253</v>
      </c>
      <c r="H777" s="285">
        <f t="shared" si="255"/>
        <v>10.011211009273062</v>
      </c>
      <c r="I777" s="285">
        <f t="shared" si="255"/>
        <v>19.1431461339685</v>
      </c>
      <c r="J777" s="285">
        <f t="shared" si="255"/>
        <v>6.4270661861885854</v>
      </c>
      <c r="K777" s="285">
        <f t="shared" si="255"/>
        <v>4.852434469253426</v>
      </c>
      <c r="L777" s="285">
        <f t="shared" si="255"/>
        <v>3.0778027523182656</v>
      </c>
      <c r="M777" s="285">
        <f>IF(E777=S$4,G777,IF(E777=T$4,H777,IF(E777=U$4,I777,IF(E777=V$4,J777,IF(E777=W$4,K777,L777)))))</f>
        <v>4.852434469253426</v>
      </c>
      <c r="N777" s="104">
        <f t="shared" si="248"/>
        <v>3.6955504285605234E-2</v>
      </c>
      <c r="O777" s="104">
        <f t="shared" si="249"/>
        <v>0.30846246150534984</v>
      </c>
    </row>
    <row r="778" spans="1:15" x14ac:dyDescent="0.25">
      <c r="A778" s="104" t="s">
        <v>1874</v>
      </c>
      <c r="B778" s="104" t="s">
        <v>4327</v>
      </c>
      <c r="C778" s="104">
        <v>2500</v>
      </c>
      <c r="D778" s="104" t="s">
        <v>4372</v>
      </c>
      <c r="E778" s="286">
        <v>5</v>
      </c>
      <c r="F778" s="285">
        <f>IF(D778="&lt;0.2%",1/0.002,IF(D778="&gt;50%",1/0.5,1/D778))</f>
        <v>500</v>
      </c>
      <c r="G778" s="285">
        <f t="shared" si="255"/>
        <v>9.8000000000000007</v>
      </c>
      <c r="H778" s="285">
        <f t="shared" si="255"/>
        <v>20.100000000000001</v>
      </c>
      <c r="I778" s="285">
        <f t="shared" si="255"/>
        <v>128.5</v>
      </c>
      <c r="J778" s="285">
        <f t="shared" si="255"/>
        <v>19.399999999999999</v>
      </c>
      <c r="K778" s="285">
        <f t="shared" si="255"/>
        <v>11.8</v>
      </c>
      <c r="L778" s="285">
        <f t="shared" si="255"/>
        <v>5.5</v>
      </c>
      <c r="M778" s="285">
        <f>IF(E778=S$4,G778,IF(E778=T$4,H778,IF(E778=U$4,I778,IF(E778=V$4,J778,IF(E778=W$4,K778,L778)))))</f>
        <v>11.8</v>
      </c>
      <c r="N778" s="104">
        <f t="shared" si="248"/>
        <v>1.5365610095873228E-2</v>
      </c>
      <c r="O778" s="104">
        <f t="shared" si="249"/>
        <v>0.14073224539520079</v>
      </c>
    </row>
    <row r="779" spans="1:15" x14ac:dyDescent="0.25">
      <c r="A779" s="104" t="s">
        <v>1877</v>
      </c>
      <c r="B779" s="104" t="s">
        <v>4327</v>
      </c>
      <c r="C779" s="104">
        <v>7730</v>
      </c>
      <c r="D779" s="104">
        <v>8.2080000778678233E-3</v>
      </c>
      <c r="E779" s="286">
        <v>5</v>
      </c>
      <c r="F779" s="285">
        <f>IF(D779="&lt;0.2%",1/0.002,IF(D779="&gt;50%",1/0.5,1/D779))</f>
        <v>121.83235751866222</v>
      </c>
      <c r="G779" s="285">
        <f t="shared" si="255"/>
        <v>8.9309941451119759</v>
      </c>
      <c r="H779" s="285">
        <f t="shared" si="255"/>
        <v>17.88382064774261</v>
      </c>
      <c r="I779" s="285">
        <f t="shared" si="255"/>
        <v>81.961598161997614</v>
      </c>
      <c r="J779" s="285">
        <f t="shared" si="255"/>
        <v>15.458479507891909</v>
      </c>
      <c r="K779" s="285">
        <f t="shared" si="255"/>
        <v>9.9401559327052844</v>
      </c>
      <c r="L779" s="285">
        <f t="shared" si="255"/>
        <v>4.9654970725559879</v>
      </c>
      <c r="M779" s="285">
        <f>IF(E779=S$4,G779,IF(E779=T$4,H779,IF(E779=U$4,I779,IF(E779=V$4,J779,IF(E779=W$4,K779,L779)))))</f>
        <v>9.9401559327052844</v>
      </c>
      <c r="N779" s="104">
        <f t="shared" si="248"/>
        <v>1.8214248470942662E-2</v>
      </c>
      <c r="O779" s="104">
        <f t="shared" si="249"/>
        <v>0.16477460881853956</v>
      </c>
    </row>
    <row r="780" spans="1:15" x14ac:dyDescent="0.25">
      <c r="A780" s="104" t="s">
        <v>1879</v>
      </c>
      <c r="B780" s="104" t="s">
        <v>4327</v>
      </c>
      <c r="C780" s="104">
        <v>1880</v>
      </c>
      <c r="D780" s="104" t="s">
        <v>4372</v>
      </c>
      <c r="E780" s="286">
        <v>5</v>
      </c>
      <c r="F780" s="285">
        <f>IF(D780="&lt;0.2%",1/0.002,IF(D780="&gt;50%",1/0.5,1/D780))</f>
        <v>500</v>
      </c>
      <c r="G780" s="285">
        <f t="shared" si="255"/>
        <v>9.8000000000000007</v>
      </c>
      <c r="H780" s="285">
        <f t="shared" si="255"/>
        <v>20.100000000000001</v>
      </c>
      <c r="I780" s="285">
        <f t="shared" si="255"/>
        <v>128.5</v>
      </c>
      <c r="J780" s="285">
        <f t="shared" si="255"/>
        <v>19.399999999999999</v>
      </c>
      <c r="K780" s="285">
        <f t="shared" si="255"/>
        <v>11.8</v>
      </c>
      <c r="L780" s="285">
        <f t="shared" si="255"/>
        <v>5.5</v>
      </c>
      <c r="M780" s="285">
        <f>IF(E780=S$4,G780,IF(E780=T$4,H780,IF(E780=U$4,I780,IF(E780=V$4,J780,IF(E780=W$4,K780,L780)))))</f>
        <v>11.8</v>
      </c>
      <c r="N780" s="104">
        <f t="shared" si="248"/>
        <v>1.5365610095873228E-2</v>
      </c>
      <c r="O780" s="104">
        <f t="shared" si="249"/>
        <v>0.14073224539520079</v>
      </c>
    </row>
    <row r="781" spans="1:15" x14ac:dyDescent="0.25">
      <c r="A781" s="104" t="s">
        <v>1883</v>
      </c>
      <c r="B781" s="104" t="s">
        <v>4333</v>
      </c>
      <c r="C781" s="104"/>
      <c r="D781" s="104"/>
      <c r="E781" s="105"/>
      <c r="F781" s="104"/>
      <c r="G781" s="104"/>
      <c r="H781" s="104"/>
      <c r="I781" s="104"/>
      <c r="J781" s="104"/>
      <c r="K781" s="104"/>
      <c r="L781" s="104"/>
      <c r="M781" s="104">
        <v>26</v>
      </c>
      <c r="N781" s="104">
        <f t="shared" si="248"/>
        <v>7.0031183379898332E-3</v>
      </c>
      <c r="O781" s="104">
        <f t="shared" si="249"/>
        <v>6.6521156121573166E-2</v>
      </c>
    </row>
    <row r="782" spans="1:15" x14ac:dyDescent="0.25">
      <c r="A782" s="104" t="s">
        <v>1887</v>
      </c>
      <c r="B782" s="104" t="s">
        <v>4327</v>
      </c>
      <c r="C782" s="104">
        <v>5700</v>
      </c>
      <c r="D782" s="104" t="s">
        <v>4372</v>
      </c>
      <c r="E782" s="286">
        <v>5</v>
      </c>
      <c r="F782" s="285">
        <f t="shared" ref="F782:F789" si="256">IF(D782="&lt;0.2%",1/0.002,IF(D782="&gt;50%",1/0.5,1/D782))</f>
        <v>500</v>
      </c>
      <c r="G782" s="285">
        <f t="shared" ref="G782:L789" si="257">IF($F782&lt;5,LINEST(S$5:S$6,$R$5:$R$6)*$F782+INTERCEPT(S$5:S$6,$R$5:$R$6),IF($F782&lt;10,LINEST(S$6:S$7,$R$6:$R$7)*$F782+INTERCEPT(S$6:S$7,$R$6:$R$7),IF($F782&lt;25,LINEST(S$7:S$8,$R$7:$R$8)*$F782+INTERCEPT(S$7:S$8,$R$7:$R$8),IF($F782&lt;50,LINEST(S$8:S$9,$R$8:$R$9)*$F782+INTERCEPT(S$8:S$9,$R$8:$R$9),IF($F782&lt;100,LINEST(S$9:S$10,$R$9:$R$10)*$F782+INTERCEPT(S$9:S$10,$R$9:$R$10),IF($F782&lt;200,LINEST(S$10:S$11,$R$10:$R$11)*$F782+INTERCEPT(S$10:S$11,$R$10:$R$11),IF($F782&lt;500,LINEST(S$11:S$12,$R$11:$R$12)*$F782+INTERCEPT(S$11:S$12,$R$11:$R$12),S$12)))))))</f>
        <v>9.8000000000000007</v>
      </c>
      <c r="H782" s="285">
        <f t="shared" si="257"/>
        <v>20.100000000000001</v>
      </c>
      <c r="I782" s="285">
        <f t="shared" si="257"/>
        <v>128.5</v>
      </c>
      <c r="J782" s="285">
        <f t="shared" si="257"/>
        <v>19.399999999999999</v>
      </c>
      <c r="K782" s="285">
        <f t="shared" si="257"/>
        <v>11.8</v>
      </c>
      <c r="L782" s="285">
        <f t="shared" si="257"/>
        <v>5.5</v>
      </c>
      <c r="M782" s="285">
        <f t="shared" ref="M782:M789" si="258">IF(E782=S$4,G782,IF(E782=T$4,H782,IF(E782=U$4,I782,IF(E782=V$4,J782,IF(E782=W$4,K782,L782)))))</f>
        <v>11.8</v>
      </c>
      <c r="N782" s="104">
        <f t="shared" si="248"/>
        <v>1.5365610095873228E-2</v>
      </c>
      <c r="O782" s="104">
        <f t="shared" si="249"/>
        <v>0.14073224539520079</v>
      </c>
    </row>
    <row r="783" spans="1:15" x14ac:dyDescent="0.25">
      <c r="A783" s="104" t="s">
        <v>1891</v>
      </c>
      <c r="B783" s="104" t="s">
        <v>4327</v>
      </c>
      <c r="C783" s="104">
        <v>480</v>
      </c>
      <c r="D783" s="104">
        <v>4.9670018067979309E-3</v>
      </c>
      <c r="E783" s="286">
        <v>5</v>
      </c>
      <c r="F783" s="285">
        <f t="shared" si="256"/>
        <v>201.32869664580781</v>
      </c>
      <c r="G783" s="285">
        <f t="shared" si="257"/>
        <v>9.4017715955277446</v>
      </c>
      <c r="H783" s="285">
        <f t="shared" si="257"/>
        <v>18.905314786583233</v>
      </c>
      <c r="I783" s="285">
        <f t="shared" si="257"/>
        <v>100.92268299029627</v>
      </c>
      <c r="J783" s="285">
        <f t="shared" si="257"/>
        <v>17.110186674284527</v>
      </c>
      <c r="K783" s="285">
        <f t="shared" si="257"/>
        <v>10.80442898881936</v>
      </c>
      <c r="L783" s="285">
        <f t="shared" si="257"/>
        <v>5.2013286966458079</v>
      </c>
      <c r="M783" s="285">
        <f t="shared" si="258"/>
        <v>10.80442898881936</v>
      </c>
      <c r="N783" s="104">
        <f t="shared" ref="N783:N814" si="259">1-BETAINV(0.833,M783-1+1,1,0,1)</f>
        <v>1.6769534078587611E-2</v>
      </c>
      <c r="O783" s="104">
        <f t="shared" ref="O783:O814" si="260">1-BETAINV(0.167,M783-1+1,1,0,1)</f>
        <v>0.15265785981788749</v>
      </c>
    </row>
    <row r="784" spans="1:15" x14ac:dyDescent="0.25">
      <c r="A784" s="104" t="s">
        <v>1893</v>
      </c>
      <c r="B784" s="104" t="s">
        <v>4327</v>
      </c>
      <c r="C784" s="104">
        <v>27000</v>
      </c>
      <c r="D784" s="104" t="s">
        <v>4372</v>
      </c>
      <c r="E784" s="286">
        <v>5</v>
      </c>
      <c r="F784" s="285">
        <f t="shared" si="256"/>
        <v>500</v>
      </c>
      <c r="G784" s="285">
        <f t="shared" si="257"/>
        <v>9.8000000000000007</v>
      </c>
      <c r="H784" s="285">
        <f t="shared" si="257"/>
        <v>20.100000000000001</v>
      </c>
      <c r="I784" s="285">
        <f t="shared" si="257"/>
        <v>128.5</v>
      </c>
      <c r="J784" s="285">
        <f t="shared" si="257"/>
        <v>19.399999999999999</v>
      </c>
      <c r="K784" s="285">
        <f t="shared" si="257"/>
        <v>11.8</v>
      </c>
      <c r="L784" s="285">
        <f t="shared" si="257"/>
        <v>5.5</v>
      </c>
      <c r="M784" s="285">
        <f t="shared" si="258"/>
        <v>11.8</v>
      </c>
      <c r="N784" s="104">
        <f t="shared" si="259"/>
        <v>1.5365610095873228E-2</v>
      </c>
      <c r="O784" s="104">
        <f t="shared" si="260"/>
        <v>0.14073224539520079</v>
      </c>
    </row>
    <row r="785" spans="1:15" x14ac:dyDescent="0.25">
      <c r="A785" s="104" t="s">
        <v>1895</v>
      </c>
      <c r="B785" s="104" t="s">
        <v>4327</v>
      </c>
      <c r="C785" s="104">
        <v>6130</v>
      </c>
      <c r="D785" s="104">
        <v>5.9161791501459678E-2</v>
      </c>
      <c r="E785" s="286">
        <v>5</v>
      </c>
      <c r="F785" s="285">
        <f t="shared" si="256"/>
        <v>16.902801193492042</v>
      </c>
      <c r="G785" s="285">
        <f t="shared" si="257"/>
        <v>5.9283361432190453</v>
      </c>
      <c r="H785" s="285">
        <f t="shared" si="257"/>
        <v>11.710653611814809</v>
      </c>
      <c r="I785" s="285">
        <f t="shared" si="257"/>
        <v>27.085118662087805</v>
      </c>
      <c r="J785" s="285">
        <f t="shared" si="257"/>
        <v>8.0646349371915296</v>
      </c>
      <c r="K785" s="285">
        <f t="shared" si="257"/>
        <v>5.8663921670888861</v>
      </c>
      <c r="L785" s="285">
        <f t="shared" si="257"/>
        <v>3.4681493969862425</v>
      </c>
      <c r="M785" s="285">
        <f t="shared" si="258"/>
        <v>5.8663921670888861</v>
      </c>
      <c r="N785" s="104">
        <f t="shared" si="259"/>
        <v>3.0667114420015462E-2</v>
      </c>
      <c r="O785" s="104">
        <f t="shared" si="260"/>
        <v>0.26294093843626698</v>
      </c>
    </row>
    <row r="786" spans="1:15" x14ac:dyDescent="0.25">
      <c r="A786" s="104" t="s">
        <v>1897</v>
      </c>
      <c r="B786" s="104" t="s">
        <v>4327</v>
      </c>
      <c r="C786" s="104">
        <v>101</v>
      </c>
      <c r="D786" s="104">
        <v>0.13638577757286499</v>
      </c>
      <c r="E786" s="286">
        <v>5</v>
      </c>
      <c r="F786" s="285">
        <f t="shared" si="256"/>
        <v>7.3321428216057463</v>
      </c>
      <c r="G786" s="285">
        <f t="shared" si="257"/>
        <v>4.2996428464817225</v>
      </c>
      <c r="H786" s="285">
        <f t="shared" si="257"/>
        <v>8.6059999800992166</v>
      </c>
      <c r="I786" s="285">
        <f t="shared" si="257"/>
        <v>15.078071371001309</v>
      </c>
      <c r="J786" s="285">
        <f t="shared" si="257"/>
        <v>5.2727856979386418</v>
      </c>
      <c r="K786" s="285">
        <f t="shared" si="257"/>
        <v>4.0996428464817232</v>
      </c>
      <c r="L786" s="285">
        <f t="shared" si="257"/>
        <v>2.7264999950248043</v>
      </c>
      <c r="M786" s="285">
        <f t="shared" si="258"/>
        <v>4.0996428464817232</v>
      </c>
      <c r="N786" s="104">
        <f t="shared" si="259"/>
        <v>4.359148036585303E-2</v>
      </c>
      <c r="O786" s="104">
        <f t="shared" si="260"/>
        <v>0.35374764976013739</v>
      </c>
    </row>
    <row r="787" spans="1:15" x14ac:dyDescent="0.25">
      <c r="A787" s="104" t="s">
        <v>1899</v>
      </c>
      <c r="B787" s="104" t="s">
        <v>4327</v>
      </c>
      <c r="C787" s="104">
        <v>520</v>
      </c>
      <c r="D787" s="104">
        <v>1.3169725191129163E-2</v>
      </c>
      <c r="E787" s="286">
        <v>5</v>
      </c>
      <c r="F787" s="285">
        <f t="shared" si="256"/>
        <v>75.93172867977367</v>
      </c>
      <c r="G787" s="285">
        <f t="shared" si="257"/>
        <v>8.4149076588763787</v>
      </c>
      <c r="H787" s="285">
        <f t="shared" si="257"/>
        <v>16.733542232471855</v>
      </c>
      <c r="I787" s="285">
        <f t="shared" si="257"/>
        <v>65.869277905898159</v>
      </c>
      <c r="J787" s="285">
        <f t="shared" si="257"/>
        <v>13.844722976629136</v>
      </c>
      <c r="K787" s="285">
        <f t="shared" si="257"/>
        <v>9.1223614883145672</v>
      </c>
      <c r="L787" s="285">
        <f t="shared" si="257"/>
        <v>4.7074538294381894</v>
      </c>
      <c r="M787" s="285">
        <f t="shared" si="258"/>
        <v>9.1223614883145672</v>
      </c>
      <c r="N787" s="104">
        <f t="shared" si="259"/>
        <v>1.983081131521558E-2</v>
      </c>
      <c r="O787" s="104">
        <f t="shared" si="260"/>
        <v>0.17814801995037621</v>
      </c>
    </row>
    <row r="788" spans="1:15" x14ac:dyDescent="0.25">
      <c r="A788" s="104" t="s">
        <v>1901</v>
      </c>
      <c r="B788" s="104" t="s">
        <v>4327</v>
      </c>
      <c r="C788" s="104">
        <v>820</v>
      </c>
      <c r="D788" s="104">
        <v>6.3445073793487905E-2</v>
      </c>
      <c r="E788" s="286">
        <v>5</v>
      </c>
      <c r="F788" s="285">
        <f t="shared" si="256"/>
        <v>15.761665015237817</v>
      </c>
      <c r="G788" s="285">
        <f t="shared" si="257"/>
        <v>5.791399801828538</v>
      </c>
      <c r="H788" s="285">
        <f t="shared" si="257"/>
        <v>11.444388503555491</v>
      </c>
      <c r="I788" s="285">
        <f t="shared" si="257"/>
        <v>25.814653716964767</v>
      </c>
      <c r="J788" s="285">
        <f t="shared" si="257"/>
        <v>7.8059774034539045</v>
      </c>
      <c r="K788" s="285">
        <f t="shared" si="257"/>
        <v>5.7066331021332939</v>
      </c>
      <c r="L788" s="285">
        <f t="shared" si="257"/>
        <v>3.4072888008126836</v>
      </c>
      <c r="M788" s="285">
        <f t="shared" si="258"/>
        <v>5.7066331021332939</v>
      </c>
      <c r="N788" s="104">
        <f t="shared" si="259"/>
        <v>3.1511980855749577E-2</v>
      </c>
      <c r="O788" s="104">
        <f t="shared" si="260"/>
        <v>0.26920936542318863</v>
      </c>
    </row>
    <row r="789" spans="1:15" x14ac:dyDescent="0.25">
      <c r="A789" s="104" t="s">
        <v>1903</v>
      </c>
      <c r="B789" s="104" t="s">
        <v>4327</v>
      </c>
      <c r="C789" s="104">
        <v>3910</v>
      </c>
      <c r="D789" s="104">
        <v>0.10772712730258673</v>
      </c>
      <c r="E789" s="286">
        <v>5</v>
      </c>
      <c r="F789" s="285">
        <f t="shared" si="256"/>
        <v>9.2827129529888452</v>
      </c>
      <c r="G789" s="285">
        <f t="shared" si="257"/>
        <v>4.8848138858966523</v>
      </c>
      <c r="H789" s="285">
        <f t="shared" si="257"/>
        <v>9.6983192536737519</v>
      </c>
      <c r="I789" s="285">
        <f t="shared" si="257"/>
        <v>18.237994983841929</v>
      </c>
      <c r="J789" s="285">
        <f t="shared" si="257"/>
        <v>6.1700479583748669</v>
      </c>
      <c r="K789" s="285">
        <f t="shared" si="257"/>
        <v>4.6848138858966539</v>
      </c>
      <c r="L789" s="285">
        <f t="shared" si="257"/>
        <v>2.9995798134184382</v>
      </c>
      <c r="M789" s="285">
        <f t="shared" si="258"/>
        <v>4.6848138858966539</v>
      </c>
      <c r="N789" s="104">
        <f t="shared" si="259"/>
        <v>3.825214342404204E-2</v>
      </c>
      <c r="O789" s="104">
        <f t="shared" si="260"/>
        <v>0.31752862883256383</v>
      </c>
    </row>
    <row r="790" spans="1:15" x14ac:dyDescent="0.25">
      <c r="A790" s="104" t="s">
        <v>1907</v>
      </c>
      <c r="B790" s="104" t="s">
        <v>4333</v>
      </c>
      <c r="C790" s="104"/>
      <c r="D790" s="104"/>
      <c r="E790" s="105"/>
      <c r="F790" s="104"/>
      <c r="G790" s="104"/>
      <c r="H790" s="104"/>
      <c r="I790" s="104"/>
      <c r="J790" s="104"/>
      <c r="K790" s="104"/>
      <c r="L790" s="104"/>
      <c r="M790" s="104">
        <v>36</v>
      </c>
      <c r="N790" s="104">
        <f t="shared" si="259"/>
        <v>5.0627419248587824E-3</v>
      </c>
      <c r="O790" s="104">
        <f t="shared" si="260"/>
        <v>4.8500003851243756E-2</v>
      </c>
    </row>
    <row r="791" spans="1:15" x14ac:dyDescent="0.25">
      <c r="A791" s="104" t="s">
        <v>1911</v>
      </c>
      <c r="B791" s="104" t="s">
        <v>4327</v>
      </c>
      <c r="C791" s="104">
        <v>4000</v>
      </c>
      <c r="D791" s="104">
        <v>0.41002676263182908</v>
      </c>
      <c r="E791" s="286">
        <v>5</v>
      </c>
      <c r="F791" s="285">
        <f>IF(D791="&lt;0.2%",1/0.002,IF(D791="&gt;50%",1/0.5,1/D791))</f>
        <v>2.4388651940212966</v>
      </c>
      <c r="G791" s="285">
        <f t="shared" ref="G791:L792" si="261">IF($F791&lt;5,LINEST(S$5:S$6,$R$5:$R$6)*$F791+INTERCEPT(S$5:S$6,$R$5:$R$6),IF($F791&lt;10,LINEST(S$6:S$7,$R$6:$R$7)*$F791+INTERCEPT(S$6:S$7,$R$6:$R$7),IF($F791&lt;25,LINEST(S$7:S$8,$R$7:$R$8)*$F791+INTERCEPT(S$7:S$8,$R$7:$R$8),IF($F791&lt;50,LINEST(S$8:S$9,$R$8:$R$9)*$F791+INTERCEPT(S$8:S$9,$R$8:$R$9),IF($F791&lt;100,LINEST(S$9:S$10,$R$9:$R$10)*$F791+INTERCEPT(S$9:S$10,$R$9:$R$10),IF($F791&lt;200,LINEST(S$10:S$11,$R$10:$R$11)*$F791+INTERCEPT(S$10:S$11,$R$10:$R$11),IF($F791&lt;500,LINEST(S$11:S$12,$R$11:$R$12)*$F791+INTERCEPT(S$11:S$12,$R$11:$R$12),S$12)))))))</f>
        <v>2.3194325970106484</v>
      </c>
      <c r="H791" s="285">
        <f t="shared" si="261"/>
        <v>4.8242363542205862</v>
      </c>
      <c r="I791" s="285">
        <f t="shared" si="261"/>
        <v>6.2631015482418864</v>
      </c>
      <c r="J791" s="285">
        <f t="shared" si="261"/>
        <v>2.7486902766120682</v>
      </c>
      <c r="K791" s="285">
        <f t="shared" si="261"/>
        <v>2.2048037572099393</v>
      </c>
      <c r="L791" s="285">
        <f t="shared" si="261"/>
        <v>1.9731441990035496</v>
      </c>
      <c r="M791" s="285">
        <f>IF(E791=S$4,G791,IF(E791=T$4,H791,IF(E791=U$4,I791,IF(E791=V$4,J791,IF(E791=W$4,K791,L791)))))</f>
        <v>2.2048037572099393</v>
      </c>
      <c r="N791" s="104">
        <f t="shared" si="259"/>
        <v>7.9533186091802044E-2</v>
      </c>
      <c r="O791" s="104">
        <f t="shared" si="260"/>
        <v>0.55592217492657525</v>
      </c>
    </row>
    <row r="792" spans="1:15" x14ac:dyDescent="0.25">
      <c r="A792" s="104" t="s">
        <v>1913</v>
      </c>
      <c r="B792" s="104" t="s">
        <v>4327</v>
      </c>
      <c r="C792" s="104">
        <v>1410</v>
      </c>
      <c r="D792" s="104" t="s">
        <v>4373</v>
      </c>
      <c r="E792" s="286">
        <v>5</v>
      </c>
      <c r="F792" s="285">
        <f>IF(D792="&lt;0.2%",1/0.002,IF(D792="&gt;50%",1/0.5,1/D792))</f>
        <v>2</v>
      </c>
      <c r="G792" s="285">
        <f t="shared" si="261"/>
        <v>2.1</v>
      </c>
      <c r="H792" s="285">
        <f t="shared" si="261"/>
        <v>4.4000000000000004</v>
      </c>
      <c r="I792" s="285">
        <f t="shared" si="261"/>
        <v>5.4000000000000021</v>
      </c>
      <c r="J792" s="285">
        <f t="shared" si="261"/>
        <v>2.5</v>
      </c>
      <c r="K792" s="285">
        <f t="shared" si="261"/>
        <v>2.0000000000000009</v>
      </c>
      <c r="L792" s="285">
        <f t="shared" si="261"/>
        <v>1.9000000000000001</v>
      </c>
      <c r="M792" s="285">
        <f>IF(E792=S$4,G792,IF(E792=T$4,H792,IF(E792=U$4,I792,IF(E792=V$4,J792,IF(E792=W$4,K792,L792)))))</f>
        <v>2.0000000000000009</v>
      </c>
      <c r="N792" s="104">
        <f t="shared" si="259"/>
        <v>8.7311663271629092E-2</v>
      </c>
      <c r="O792" s="104">
        <f t="shared" si="260"/>
        <v>0.59134366516594883</v>
      </c>
    </row>
    <row r="793" spans="1:15" x14ac:dyDescent="0.25">
      <c r="A793" s="104" t="s">
        <v>1915</v>
      </c>
      <c r="B793" s="104" t="s">
        <v>4333</v>
      </c>
      <c r="C793" s="104"/>
      <c r="D793" s="104"/>
      <c r="E793" s="105"/>
      <c r="F793" s="104"/>
      <c r="G793" s="104"/>
      <c r="H793" s="104"/>
      <c r="I793" s="104"/>
      <c r="J793" s="104"/>
      <c r="K793" s="104"/>
      <c r="L793" s="104"/>
      <c r="M793" s="104">
        <v>69</v>
      </c>
      <c r="N793" s="104">
        <f t="shared" si="259"/>
        <v>2.6446364351784268E-3</v>
      </c>
      <c r="O793" s="104">
        <f t="shared" si="260"/>
        <v>2.5605057076791726E-2</v>
      </c>
    </row>
    <row r="794" spans="1:15" x14ac:dyDescent="0.25">
      <c r="A794" s="104" t="s">
        <v>1917</v>
      </c>
      <c r="B794" s="104" t="s">
        <v>4327</v>
      </c>
      <c r="C794" s="104">
        <v>1580</v>
      </c>
      <c r="D794" s="104" t="s">
        <v>4372</v>
      </c>
      <c r="E794" s="286">
        <v>5</v>
      </c>
      <c r="F794" s="285">
        <f>IF(D794="&lt;0.2%",1/0.002,IF(D794="&gt;50%",1/0.5,1/D794))</f>
        <v>500</v>
      </c>
      <c r="G794" s="285">
        <f t="shared" ref="G794:L798" si="262">IF($F794&lt;5,LINEST(S$5:S$6,$R$5:$R$6)*$F794+INTERCEPT(S$5:S$6,$R$5:$R$6),IF($F794&lt;10,LINEST(S$6:S$7,$R$6:$R$7)*$F794+INTERCEPT(S$6:S$7,$R$6:$R$7),IF($F794&lt;25,LINEST(S$7:S$8,$R$7:$R$8)*$F794+INTERCEPT(S$7:S$8,$R$7:$R$8),IF($F794&lt;50,LINEST(S$8:S$9,$R$8:$R$9)*$F794+INTERCEPT(S$8:S$9,$R$8:$R$9),IF($F794&lt;100,LINEST(S$9:S$10,$R$9:$R$10)*$F794+INTERCEPT(S$9:S$10,$R$9:$R$10),IF($F794&lt;200,LINEST(S$10:S$11,$R$10:$R$11)*$F794+INTERCEPT(S$10:S$11,$R$10:$R$11),IF($F794&lt;500,LINEST(S$11:S$12,$R$11:$R$12)*$F794+INTERCEPT(S$11:S$12,$R$11:$R$12),S$12)))))))</f>
        <v>9.8000000000000007</v>
      </c>
      <c r="H794" s="285">
        <f t="shared" si="262"/>
        <v>20.100000000000001</v>
      </c>
      <c r="I794" s="285">
        <f t="shared" si="262"/>
        <v>128.5</v>
      </c>
      <c r="J794" s="285">
        <f t="shared" si="262"/>
        <v>19.399999999999999</v>
      </c>
      <c r="K794" s="285">
        <f t="shared" si="262"/>
        <v>11.8</v>
      </c>
      <c r="L794" s="285">
        <f t="shared" si="262"/>
        <v>5.5</v>
      </c>
      <c r="M794" s="285">
        <f>IF(E794=S$4,G794,IF(E794=T$4,H794,IF(E794=U$4,I794,IF(E794=V$4,J794,IF(E794=W$4,K794,L794)))))</f>
        <v>11.8</v>
      </c>
      <c r="N794" s="104">
        <f t="shared" si="259"/>
        <v>1.5365610095873228E-2</v>
      </c>
      <c r="O794" s="104">
        <f t="shared" si="260"/>
        <v>0.14073224539520079</v>
      </c>
    </row>
    <row r="795" spans="1:15" x14ac:dyDescent="0.25">
      <c r="A795" s="104" t="s">
        <v>1919</v>
      </c>
      <c r="B795" s="104" t="s">
        <v>4327</v>
      </c>
      <c r="C795" s="104">
        <v>3100</v>
      </c>
      <c r="D795" s="104">
        <v>5.9993345321505756E-3</v>
      </c>
      <c r="E795" s="286">
        <v>5</v>
      </c>
      <c r="F795" s="285">
        <f>IF(D795="&lt;0.2%",1/0.002,IF(D795="&gt;50%",1/0.5,1/D795))</f>
        <v>166.68515393515338</v>
      </c>
      <c r="G795" s="285">
        <f t="shared" si="262"/>
        <v>9.2001109236109233</v>
      </c>
      <c r="H795" s="285">
        <f t="shared" si="262"/>
        <v>18.466907001156994</v>
      </c>
      <c r="I795" s="285">
        <f t="shared" si="262"/>
        <v>92.771122098371976</v>
      </c>
      <c r="J795" s="285">
        <f t="shared" si="262"/>
        <v>16.400388232638225</v>
      </c>
      <c r="K795" s="285">
        <f t="shared" si="262"/>
        <v>10.433536693286687</v>
      </c>
      <c r="L795" s="285">
        <f t="shared" si="262"/>
        <v>5.1000554618054617</v>
      </c>
      <c r="M795" s="285">
        <f>IF(E795=S$4,G795,IF(E795=T$4,H795,IF(E795=U$4,I795,IF(E795=V$4,J795,IF(E795=W$4,K795,L795)))))</f>
        <v>10.433536693286687</v>
      </c>
      <c r="N795" s="104">
        <f t="shared" si="259"/>
        <v>1.7360454788095336E-2</v>
      </c>
      <c r="O795" s="104">
        <f t="shared" si="260"/>
        <v>0.15763282842975168</v>
      </c>
    </row>
    <row r="796" spans="1:15" x14ac:dyDescent="0.25">
      <c r="A796" s="104" t="s">
        <v>1923</v>
      </c>
      <c r="B796" s="104" t="s">
        <v>4327</v>
      </c>
      <c r="C796" s="104">
        <v>25500</v>
      </c>
      <c r="D796" s="104">
        <v>0.11839683871952546</v>
      </c>
      <c r="E796" s="286">
        <v>5</v>
      </c>
      <c r="F796" s="285">
        <f>IF(D796="&lt;0.2%",1/0.002,IF(D796="&gt;50%",1/0.5,1/D796))</f>
        <v>8.4461714587577461</v>
      </c>
      <c r="G796" s="285">
        <f t="shared" si="262"/>
        <v>4.6338514376273228</v>
      </c>
      <c r="H796" s="285">
        <f t="shared" si="262"/>
        <v>9.2298560169043355</v>
      </c>
      <c r="I796" s="285">
        <f t="shared" si="262"/>
        <v>16.882797763187547</v>
      </c>
      <c r="J796" s="285">
        <f t="shared" si="262"/>
        <v>5.7852388710285609</v>
      </c>
      <c r="K796" s="285">
        <f t="shared" si="262"/>
        <v>4.4338514376273235</v>
      </c>
      <c r="L796" s="285">
        <f t="shared" si="262"/>
        <v>2.8824640042260841</v>
      </c>
      <c r="M796" s="285">
        <f>IF(E796=S$4,G796,IF(E796=T$4,H796,IF(E796=U$4,I796,IF(E796=V$4,J796,IF(E796=W$4,K796,L796)))))</f>
        <v>4.4338514376273235</v>
      </c>
      <c r="N796" s="104">
        <f t="shared" si="259"/>
        <v>4.0372979857424829E-2</v>
      </c>
      <c r="O796" s="104">
        <f t="shared" si="260"/>
        <v>0.3321277860095373</v>
      </c>
    </row>
    <row r="797" spans="1:15" x14ac:dyDescent="0.25">
      <c r="A797" s="104" t="s">
        <v>1925</v>
      </c>
      <c r="B797" s="104" t="s">
        <v>4327</v>
      </c>
      <c r="C797" s="104">
        <v>3360</v>
      </c>
      <c r="D797" s="104">
        <v>0.31719294550490618</v>
      </c>
      <c r="E797" s="286">
        <v>5</v>
      </c>
      <c r="F797" s="285">
        <f>IF(D797="&lt;0.2%",1/0.002,IF(D797="&gt;50%",1/0.5,1/D797))</f>
        <v>3.1526552345235954</v>
      </c>
      <c r="G797" s="285">
        <f t="shared" si="262"/>
        <v>2.6763276172617978</v>
      </c>
      <c r="H797" s="285">
        <f t="shared" si="262"/>
        <v>5.5142333933728089</v>
      </c>
      <c r="I797" s="285">
        <f t="shared" si="262"/>
        <v>7.6668886278964079</v>
      </c>
      <c r="J797" s="285">
        <f t="shared" si="262"/>
        <v>3.1531712995633709</v>
      </c>
      <c r="K797" s="285">
        <f t="shared" si="262"/>
        <v>2.5379057761110122</v>
      </c>
      <c r="L797" s="285">
        <f t="shared" si="262"/>
        <v>2.0921092057539328</v>
      </c>
      <c r="M797" s="285">
        <f>IF(E797=S$4,G797,IF(E797=T$4,H797,IF(E797=U$4,I797,IF(E797=V$4,J797,IF(E797=W$4,K797,L797)))))</f>
        <v>2.5379057761110122</v>
      </c>
      <c r="N797" s="104">
        <f t="shared" si="259"/>
        <v>6.9466325297449893E-2</v>
      </c>
      <c r="O797" s="104">
        <f t="shared" si="260"/>
        <v>0.50599613809291977</v>
      </c>
    </row>
    <row r="798" spans="1:15" x14ac:dyDescent="0.25">
      <c r="A798" s="104" t="s">
        <v>1933</v>
      </c>
      <c r="B798" s="104" t="s">
        <v>4327</v>
      </c>
      <c r="C798" s="104">
        <v>331</v>
      </c>
      <c r="D798" s="104" t="s">
        <v>4373</v>
      </c>
      <c r="E798" s="286">
        <v>5</v>
      </c>
      <c r="F798" s="285">
        <f>IF(D798="&lt;0.2%",1/0.002,IF(D798="&gt;50%",1/0.5,1/D798))</f>
        <v>2</v>
      </c>
      <c r="G798" s="285">
        <f t="shared" si="262"/>
        <v>2.1</v>
      </c>
      <c r="H798" s="285">
        <f t="shared" si="262"/>
        <v>4.4000000000000004</v>
      </c>
      <c r="I798" s="285">
        <f t="shared" si="262"/>
        <v>5.4000000000000021</v>
      </c>
      <c r="J798" s="285">
        <f t="shared" si="262"/>
        <v>2.5</v>
      </c>
      <c r="K798" s="285">
        <f t="shared" si="262"/>
        <v>2.0000000000000009</v>
      </c>
      <c r="L798" s="285">
        <f t="shared" si="262"/>
        <v>1.9000000000000001</v>
      </c>
      <c r="M798" s="285">
        <f>IF(E798=S$4,G798,IF(E798=T$4,H798,IF(E798=U$4,I798,IF(E798=V$4,J798,IF(E798=W$4,K798,L798)))))</f>
        <v>2.0000000000000009</v>
      </c>
      <c r="N798" s="104">
        <f t="shared" si="259"/>
        <v>8.7311663271629092E-2</v>
      </c>
      <c r="O798" s="104">
        <f t="shared" si="260"/>
        <v>0.59134366516594883</v>
      </c>
    </row>
    <row r="799" spans="1:15" x14ac:dyDescent="0.25">
      <c r="A799" s="104" t="s">
        <v>1935</v>
      </c>
      <c r="B799" s="104" t="s">
        <v>4333</v>
      </c>
      <c r="C799" s="104"/>
      <c r="D799" s="104"/>
      <c r="E799" s="105"/>
      <c r="F799" s="104"/>
      <c r="G799" s="104"/>
      <c r="H799" s="104"/>
      <c r="I799" s="104"/>
      <c r="J799" s="104"/>
      <c r="K799" s="104"/>
      <c r="L799" s="104"/>
      <c r="M799" s="104">
        <v>24</v>
      </c>
      <c r="N799" s="104">
        <f t="shared" si="259"/>
        <v>7.5844930031184754E-3</v>
      </c>
      <c r="O799" s="104">
        <f t="shared" si="260"/>
        <v>7.1860648709040409E-2</v>
      </c>
    </row>
    <row r="800" spans="1:15" x14ac:dyDescent="0.25">
      <c r="A800" s="104" t="s">
        <v>1937</v>
      </c>
      <c r="B800" s="104" t="s">
        <v>4327</v>
      </c>
      <c r="C800" s="104">
        <v>5080</v>
      </c>
      <c r="D800" s="104">
        <v>3.0993874805129991E-3</v>
      </c>
      <c r="E800" s="286">
        <v>5</v>
      </c>
      <c r="F800" s="285">
        <f>IF(D800="&lt;0.2%",1/0.002,IF(D800="&gt;50%",1/0.5,1/D800))</f>
        <v>322.6443954772908</v>
      </c>
      <c r="G800" s="285">
        <f t="shared" ref="G800:L800" si="263">IF($F800&lt;5,LINEST(S$5:S$6,$R$5:$R$6)*$F800+INTERCEPT(S$5:S$6,$R$5:$R$6),IF($F800&lt;10,LINEST(S$6:S$7,$R$6:$R$7)*$F800+INTERCEPT(S$6:S$7,$R$6:$R$7),IF($F800&lt;25,LINEST(S$7:S$8,$R$7:$R$8)*$F800+INTERCEPT(S$7:S$8,$R$7:$R$8),IF($F800&lt;50,LINEST(S$8:S$9,$R$8:$R$9)*$F800+INTERCEPT(S$8:S$9,$R$8:$R$9),IF($F800&lt;100,LINEST(S$9:S$10,$R$9:$R$10)*$F800+INTERCEPT(S$9:S$10,$R$9:$R$10),IF($F800&lt;200,LINEST(S$10:S$11,$R$10:$R$11)*$F800+INTERCEPT(S$10:S$11,$R$10:$R$11),IF($F800&lt;500,LINEST(S$11:S$12,$R$11:$R$12)*$F800+INTERCEPT(S$11:S$12,$R$11:$R$12),S$12)))))))</f>
        <v>9.5635258606363891</v>
      </c>
      <c r="H800" s="285">
        <f t="shared" si="263"/>
        <v>19.390577581909163</v>
      </c>
      <c r="I800" s="285">
        <f t="shared" si="263"/>
        <v>112.12416584906987</v>
      </c>
      <c r="J800" s="285">
        <f t="shared" si="263"/>
        <v>18.040273698659231</v>
      </c>
      <c r="K800" s="285">
        <f t="shared" si="263"/>
        <v>11.20881465159097</v>
      </c>
      <c r="L800" s="285">
        <f t="shared" si="263"/>
        <v>5.3226443954772904</v>
      </c>
      <c r="M800" s="285">
        <f>IF(E800=S$4,G800,IF(E800=T$4,H800,IF(E800=U$4,I800,IF(E800=V$4,J800,IF(E800=W$4,K800,L800)))))</f>
        <v>11.20881465159097</v>
      </c>
      <c r="N800" s="104">
        <f t="shared" si="259"/>
        <v>1.6169450086548909E-2</v>
      </c>
      <c r="O800" s="104">
        <f t="shared" si="260"/>
        <v>0.14757876201553877</v>
      </c>
    </row>
    <row r="801" spans="1:15" x14ac:dyDescent="0.25">
      <c r="A801" s="104" t="s">
        <v>1939</v>
      </c>
      <c r="B801" s="104" t="s">
        <v>4333</v>
      </c>
      <c r="C801" s="104"/>
      <c r="D801" s="104"/>
      <c r="E801" s="105"/>
      <c r="F801" s="104"/>
      <c r="G801" s="104"/>
      <c r="H801" s="104"/>
      <c r="I801" s="104"/>
      <c r="J801" s="104"/>
      <c r="K801" s="104"/>
      <c r="L801" s="104"/>
      <c r="M801" s="104">
        <v>14</v>
      </c>
      <c r="N801" s="104">
        <f t="shared" si="259"/>
        <v>1.2966743400683489E-2</v>
      </c>
      <c r="O801" s="104">
        <f t="shared" si="260"/>
        <v>0.12000592523546294</v>
      </c>
    </row>
    <row r="802" spans="1:15" x14ac:dyDescent="0.25">
      <c r="A802" s="104" t="s">
        <v>1941</v>
      </c>
      <c r="B802" s="104" t="s">
        <v>4327</v>
      </c>
      <c r="C802" s="104">
        <v>3190</v>
      </c>
      <c r="D802" s="104">
        <v>0.17130936808999372</v>
      </c>
      <c r="E802" s="286">
        <v>5</v>
      </c>
      <c r="F802" s="285">
        <f>IF(D802="&lt;0.2%",1/0.002,IF(D802="&gt;50%",1/0.5,1/D802))</f>
        <v>5.8373923805186845</v>
      </c>
      <c r="G802" s="285">
        <f t="shared" ref="G802:L803" si="264">IF($F802&lt;5,LINEST(S$5:S$6,$R$5:$R$6)*$F802+INTERCEPT(S$5:S$6,$R$5:$R$6),IF($F802&lt;10,LINEST(S$6:S$7,$R$6:$R$7)*$F802+INTERCEPT(S$6:S$7,$R$6:$R$7),IF($F802&lt;25,LINEST(S$7:S$8,$R$7:$R$8)*$F802+INTERCEPT(S$7:S$8,$R$7:$R$8),IF($F802&lt;50,LINEST(S$8:S$9,$R$8:$R$9)*$F802+INTERCEPT(S$8:S$9,$R$8:$R$9),IF($F802&lt;100,LINEST(S$9:S$10,$R$9:$R$10)*$F802+INTERCEPT(S$9:S$10,$R$9:$R$10),IF($F802&lt;200,LINEST(S$10:S$11,$R$10:$R$11)*$F802+INTERCEPT(S$10:S$11,$R$10:$R$11),IF($F802&lt;500,LINEST(S$11:S$12,$R$11:$R$12)*$F802+INTERCEPT(S$11:S$12,$R$11:$R$12),S$12)))))))</f>
        <v>3.851217714155605</v>
      </c>
      <c r="H802" s="285">
        <f t="shared" si="264"/>
        <v>7.7689397330904626</v>
      </c>
      <c r="I802" s="285">
        <f t="shared" si="264"/>
        <v>12.656575656440269</v>
      </c>
      <c r="J802" s="285">
        <f t="shared" si="264"/>
        <v>4.5852004950385936</v>
      </c>
      <c r="K802" s="285">
        <f t="shared" si="264"/>
        <v>3.6512177141556053</v>
      </c>
      <c r="L802" s="285">
        <f t="shared" si="264"/>
        <v>2.5172349332726158</v>
      </c>
      <c r="M802" s="285">
        <f>IF(E802=S$4,G802,IF(E802=T$4,H802,IF(E802=U$4,I802,IF(E802=V$4,J802,IF(E802=W$4,K802,L802)))))</f>
        <v>3.6512177141556053</v>
      </c>
      <c r="N802" s="104">
        <f t="shared" si="259"/>
        <v>4.8812454080466416E-2</v>
      </c>
      <c r="O802" s="104">
        <f t="shared" si="260"/>
        <v>0.38748513812991559</v>
      </c>
    </row>
    <row r="803" spans="1:15" x14ac:dyDescent="0.25">
      <c r="A803" s="104" t="s">
        <v>1943</v>
      </c>
      <c r="B803" s="104" t="s">
        <v>4327</v>
      </c>
      <c r="C803" s="104">
        <v>2520</v>
      </c>
      <c r="D803" s="104" t="s">
        <v>4372</v>
      </c>
      <c r="E803" s="286">
        <v>5</v>
      </c>
      <c r="F803" s="285">
        <f>IF(D803="&lt;0.2%",1/0.002,IF(D803="&gt;50%",1/0.5,1/D803))</f>
        <v>500</v>
      </c>
      <c r="G803" s="285">
        <f t="shared" si="264"/>
        <v>9.8000000000000007</v>
      </c>
      <c r="H803" s="285">
        <f t="shared" si="264"/>
        <v>20.100000000000001</v>
      </c>
      <c r="I803" s="285">
        <f t="shared" si="264"/>
        <v>128.5</v>
      </c>
      <c r="J803" s="285">
        <f t="shared" si="264"/>
        <v>19.399999999999999</v>
      </c>
      <c r="K803" s="285">
        <f t="shared" si="264"/>
        <v>11.8</v>
      </c>
      <c r="L803" s="285">
        <f t="shared" si="264"/>
        <v>5.5</v>
      </c>
      <c r="M803" s="285">
        <f>IF(E803=S$4,G803,IF(E803=T$4,H803,IF(E803=U$4,I803,IF(E803=V$4,J803,IF(E803=W$4,K803,L803)))))</f>
        <v>11.8</v>
      </c>
      <c r="N803" s="104">
        <f t="shared" si="259"/>
        <v>1.5365610095873228E-2</v>
      </c>
      <c r="O803" s="104">
        <f t="shared" si="260"/>
        <v>0.14073224539520079</v>
      </c>
    </row>
    <row r="804" spans="1:15" x14ac:dyDescent="0.25">
      <c r="A804" s="104" t="s">
        <v>1945</v>
      </c>
      <c r="B804" s="104" t="s">
        <v>4333</v>
      </c>
      <c r="C804" s="104"/>
      <c r="D804" s="104"/>
      <c r="E804" s="105"/>
      <c r="F804" s="104"/>
      <c r="G804" s="104"/>
      <c r="H804" s="104"/>
      <c r="I804" s="104"/>
      <c r="J804" s="104"/>
      <c r="K804" s="104"/>
      <c r="L804" s="104"/>
      <c r="M804" s="104">
        <v>13</v>
      </c>
      <c r="N804" s="104">
        <f t="shared" si="259"/>
        <v>1.3957193009523694E-2</v>
      </c>
      <c r="O804" s="104">
        <f t="shared" si="260"/>
        <v>0.12861724803139551</v>
      </c>
    </row>
    <row r="805" spans="1:15" x14ac:dyDescent="0.25">
      <c r="A805" s="104" t="s">
        <v>1951</v>
      </c>
      <c r="B805" s="104" t="s">
        <v>4333</v>
      </c>
      <c r="C805" s="104"/>
      <c r="D805" s="104"/>
      <c r="E805" s="105"/>
      <c r="F805" s="104"/>
      <c r="G805" s="104"/>
      <c r="H805" s="104"/>
      <c r="I805" s="104"/>
      <c r="J805" s="104"/>
      <c r="K805" s="104"/>
      <c r="L805" s="104"/>
      <c r="M805" s="104">
        <v>12</v>
      </c>
      <c r="N805" s="104">
        <f t="shared" si="259"/>
        <v>1.5111461472122611E-2</v>
      </c>
      <c r="O805" s="104">
        <f t="shared" si="260"/>
        <v>0.13855734458519664</v>
      </c>
    </row>
    <row r="806" spans="1:15" x14ac:dyDescent="0.25">
      <c r="A806" s="104" t="s">
        <v>1953</v>
      </c>
      <c r="B806" s="104" t="s">
        <v>4333</v>
      </c>
      <c r="C806" s="104"/>
      <c r="D806" s="104"/>
      <c r="E806" s="105"/>
      <c r="F806" s="104"/>
      <c r="G806" s="104"/>
      <c r="H806" s="104"/>
      <c r="I806" s="104"/>
      <c r="J806" s="104"/>
      <c r="K806" s="104"/>
      <c r="L806" s="104"/>
      <c r="M806" s="104">
        <v>23</v>
      </c>
      <c r="N806" s="104">
        <f t="shared" si="259"/>
        <v>7.9129454967692414E-3</v>
      </c>
      <c r="O806" s="104">
        <f t="shared" si="260"/>
        <v>7.4865101547239687E-2</v>
      </c>
    </row>
    <row r="807" spans="1:15" x14ac:dyDescent="0.25">
      <c r="A807" s="104" t="s">
        <v>1955</v>
      </c>
      <c r="B807" s="104" t="s">
        <v>4396</v>
      </c>
      <c r="C807" s="104">
        <v>6770</v>
      </c>
      <c r="D807" s="104">
        <v>0.16602351993154951</v>
      </c>
      <c r="E807" s="286"/>
      <c r="F807" s="285"/>
      <c r="G807" s="285"/>
      <c r="H807" s="285"/>
      <c r="I807" s="285"/>
      <c r="J807" s="285"/>
      <c r="K807" s="285"/>
      <c r="L807" s="285"/>
      <c r="M807" s="285">
        <v>65.373129766513884</v>
      </c>
      <c r="N807" s="104">
        <f t="shared" si="259"/>
        <v>2.7911546609735716E-3</v>
      </c>
      <c r="O807" s="104">
        <f t="shared" si="260"/>
        <v>2.700626109281945E-2</v>
      </c>
    </row>
    <row r="808" spans="1:15" x14ac:dyDescent="0.25">
      <c r="A808" s="104" t="s">
        <v>1957</v>
      </c>
      <c r="B808" s="104" t="s">
        <v>4333</v>
      </c>
      <c r="C808" s="104"/>
      <c r="D808" s="104"/>
      <c r="E808" s="105"/>
      <c r="F808" s="104"/>
      <c r="G808" s="104"/>
      <c r="H808" s="104"/>
      <c r="I808" s="104"/>
      <c r="J808" s="104"/>
      <c r="K808" s="104"/>
      <c r="L808" s="104"/>
      <c r="M808" s="104">
        <v>74</v>
      </c>
      <c r="N808" s="104">
        <f t="shared" si="259"/>
        <v>2.4661653136561767E-3</v>
      </c>
      <c r="O808" s="104">
        <f t="shared" si="260"/>
        <v>2.3895829079848219E-2</v>
      </c>
    </row>
    <row r="809" spans="1:15" x14ac:dyDescent="0.25">
      <c r="A809" s="104" t="s">
        <v>1959</v>
      </c>
      <c r="B809" s="104" t="s">
        <v>4333</v>
      </c>
      <c r="C809" s="104"/>
      <c r="D809" s="104"/>
      <c r="E809" s="105"/>
      <c r="F809" s="104"/>
      <c r="G809" s="104"/>
      <c r="H809" s="104"/>
      <c r="I809" s="104"/>
      <c r="J809" s="104"/>
      <c r="K809" s="104"/>
      <c r="L809" s="104"/>
      <c r="M809" s="104">
        <v>14</v>
      </c>
      <c r="N809" s="104">
        <f t="shared" si="259"/>
        <v>1.2966743400683489E-2</v>
      </c>
      <c r="O809" s="104">
        <f t="shared" si="260"/>
        <v>0.12000592523546294</v>
      </c>
    </row>
    <row r="810" spans="1:15" x14ac:dyDescent="0.25">
      <c r="A810" s="104" t="s">
        <v>1961</v>
      </c>
      <c r="B810" s="104" t="s">
        <v>4333</v>
      </c>
      <c r="C810" s="104"/>
      <c r="D810" s="104"/>
      <c r="E810" s="105"/>
      <c r="F810" s="104"/>
      <c r="G810" s="104"/>
      <c r="H810" s="104"/>
      <c r="I810" s="104"/>
      <c r="J810" s="104"/>
      <c r="K810" s="104"/>
      <c r="L810" s="104"/>
      <c r="M810" s="104">
        <v>71</v>
      </c>
      <c r="N810" s="104">
        <f t="shared" si="259"/>
        <v>2.5702354546652817E-3</v>
      </c>
      <c r="O810" s="104">
        <f t="shared" si="260"/>
        <v>2.4892841607370597E-2</v>
      </c>
    </row>
    <row r="811" spans="1:15" x14ac:dyDescent="0.25">
      <c r="A811" s="104" t="s">
        <v>1963</v>
      </c>
      <c r="B811" s="104" t="s">
        <v>4327</v>
      </c>
      <c r="C811" s="104">
        <v>1310</v>
      </c>
      <c r="D811" s="104" t="s">
        <v>4372</v>
      </c>
      <c r="E811" s="286">
        <v>5</v>
      </c>
      <c r="F811" s="285">
        <f>IF(D811="&lt;0.2%",1/0.002,IF(D811="&gt;50%",1/0.5,1/D811))</f>
        <v>500</v>
      </c>
      <c r="G811" s="285">
        <f t="shared" ref="G811:L813" si="265">IF($F811&lt;5,LINEST(S$5:S$6,$R$5:$R$6)*$F811+INTERCEPT(S$5:S$6,$R$5:$R$6),IF($F811&lt;10,LINEST(S$6:S$7,$R$6:$R$7)*$F811+INTERCEPT(S$6:S$7,$R$6:$R$7),IF($F811&lt;25,LINEST(S$7:S$8,$R$7:$R$8)*$F811+INTERCEPT(S$7:S$8,$R$7:$R$8),IF($F811&lt;50,LINEST(S$8:S$9,$R$8:$R$9)*$F811+INTERCEPT(S$8:S$9,$R$8:$R$9),IF($F811&lt;100,LINEST(S$9:S$10,$R$9:$R$10)*$F811+INTERCEPT(S$9:S$10,$R$9:$R$10),IF($F811&lt;200,LINEST(S$10:S$11,$R$10:$R$11)*$F811+INTERCEPT(S$10:S$11,$R$10:$R$11),IF($F811&lt;500,LINEST(S$11:S$12,$R$11:$R$12)*$F811+INTERCEPT(S$11:S$12,$R$11:$R$12),S$12)))))))</f>
        <v>9.8000000000000007</v>
      </c>
      <c r="H811" s="285">
        <f t="shared" si="265"/>
        <v>20.100000000000001</v>
      </c>
      <c r="I811" s="285">
        <f t="shared" si="265"/>
        <v>128.5</v>
      </c>
      <c r="J811" s="285">
        <f t="shared" si="265"/>
        <v>19.399999999999999</v>
      </c>
      <c r="K811" s="285">
        <f t="shared" si="265"/>
        <v>11.8</v>
      </c>
      <c r="L811" s="285">
        <f t="shared" si="265"/>
        <v>5.5</v>
      </c>
      <c r="M811" s="285">
        <f>IF(E811=S$4,G811,IF(E811=T$4,H811,IF(E811=U$4,I811,IF(E811=V$4,J811,IF(E811=W$4,K811,L811)))))</f>
        <v>11.8</v>
      </c>
      <c r="N811" s="104">
        <f t="shared" si="259"/>
        <v>1.5365610095873228E-2</v>
      </c>
      <c r="O811" s="104">
        <f t="shared" si="260"/>
        <v>0.14073224539520079</v>
      </c>
    </row>
    <row r="812" spans="1:15" x14ac:dyDescent="0.25">
      <c r="A812" s="104" t="s">
        <v>1965</v>
      </c>
      <c r="B812" s="104" t="s">
        <v>4327</v>
      </c>
      <c r="C812" s="104">
        <v>11800</v>
      </c>
      <c r="D812" s="104">
        <v>4.0889902505148951E-3</v>
      </c>
      <c r="E812" s="286">
        <v>5</v>
      </c>
      <c r="F812" s="285">
        <f>IF(D812="&lt;0.2%",1/0.002,IF(D812="&gt;50%",1/0.5,1/D812))</f>
        <v>244.55915488526236</v>
      </c>
      <c r="G812" s="285">
        <f t="shared" si="265"/>
        <v>9.4594122065136848</v>
      </c>
      <c r="H812" s="285">
        <f t="shared" si="265"/>
        <v>19.078236619541048</v>
      </c>
      <c r="I812" s="285">
        <f t="shared" si="265"/>
        <v>104.91429530107257</v>
      </c>
      <c r="J812" s="285">
        <f t="shared" si="265"/>
        <v>17.44162018745368</v>
      </c>
      <c r="K812" s="285">
        <f t="shared" si="265"/>
        <v>10.94853051628421</v>
      </c>
      <c r="L812" s="285">
        <f t="shared" si="265"/>
        <v>5.2445591548852626</v>
      </c>
      <c r="M812" s="285">
        <f>IF(E812=S$4,G812,IF(E812=T$4,H812,IF(E812=U$4,I812,IF(E812=V$4,J812,IF(E812=W$4,K812,L812)))))</f>
        <v>10.94853051628421</v>
      </c>
      <c r="N812" s="104">
        <f t="shared" si="259"/>
        <v>1.6550654839258105E-2</v>
      </c>
      <c r="O812" s="104">
        <f t="shared" si="260"/>
        <v>0.15080842763134428</v>
      </c>
    </row>
    <row r="813" spans="1:15" x14ac:dyDescent="0.25">
      <c r="A813" s="104" t="s">
        <v>1967</v>
      </c>
      <c r="B813" s="104" t="s">
        <v>4327</v>
      </c>
      <c r="C813" s="104">
        <v>3080</v>
      </c>
      <c r="D813" s="104">
        <v>0.16716823728246683</v>
      </c>
      <c r="E813" s="286">
        <v>5</v>
      </c>
      <c r="F813" s="285">
        <f>IF(D813="&lt;0.2%",1/0.002,IF(D813="&gt;50%",1/0.5,1/D813))</f>
        <v>5.9819976345762633</v>
      </c>
      <c r="G813" s="285">
        <f t="shared" si="265"/>
        <v>3.8945992903728781</v>
      </c>
      <c r="H813" s="285">
        <f t="shared" si="265"/>
        <v>7.8499186753627068</v>
      </c>
      <c r="I813" s="285">
        <f t="shared" si="265"/>
        <v>12.890836168013548</v>
      </c>
      <c r="J813" s="285">
        <f t="shared" si="265"/>
        <v>4.6517189119050801</v>
      </c>
      <c r="K813" s="285">
        <f t="shared" si="265"/>
        <v>3.6945992903728788</v>
      </c>
      <c r="L813" s="285">
        <f t="shared" si="265"/>
        <v>2.5374796688406764</v>
      </c>
      <c r="M813" s="285">
        <f>IF(E813=S$4,G813,IF(E813=T$4,H813,IF(E813=U$4,I813,IF(E813=V$4,J813,IF(E813=W$4,K813,L813)))))</f>
        <v>3.6945992903728788</v>
      </c>
      <c r="N813" s="104">
        <f t="shared" si="259"/>
        <v>4.8253361161229469E-2</v>
      </c>
      <c r="O813" s="104">
        <f t="shared" si="260"/>
        <v>0.38394954350064814</v>
      </c>
    </row>
    <row r="814" spans="1:15" x14ac:dyDescent="0.25">
      <c r="A814" s="104" t="s">
        <v>1969</v>
      </c>
      <c r="B814" s="104" t="s">
        <v>4333</v>
      </c>
      <c r="C814" s="104"/>
      <c r="D814" s="104"/>
      <c r="E814" s="105"/>
      <c r="F814" s="104"/>
      <c r="G814" s="104"/>
      <c r="H814" s="104"/>
      <c r="I814" s="104"/>
      <c r="J814" s="104"/>
      <c r="K814" s="104"/>
      <c r="L814" s="104"/>
      <c r="M814" s="104">
        <v>71</v>
      </c>
      <c r="N814" s="104">
        <f t="shared" si="259"/>
        <v>2.5702354546652817E-3</v>
      </c>
      <c r="O814" s="104">
        <f t="shared" si="260"/>
        <v>2.4892841607370597E-2</v>
      </c>
    </row>
    <row r="815" spans="1:15" x14ac:dyDescent="0.25">
      <c r="A815" s="104" t="s">
        <v>1974</v>
      </c>
      <c r="B815" s="104" t="s">
        <v>3585</v>
      </c>
      <c r="C815" s="104"/>
      <c r="D815" s="104"/>
      <c r="E815" s="105"/>
      <c r="F815" s="104"/>
      <c r="G815" s="104"/>
      <c r="H815" s="104"/>
      <c r="I815" s="104"/>
      <c r="J815" s="104"/>
      <c r="K815" s="104"/>
      <c r="L815" s="104"/>
      <c r="M815" s="104">
        <v>52</v>
      </c>
      <c r="N815" s="104">
        <f t="shared" ref="N815:N844" si="266">1-BETAINV(0.833,M815-1+1,1,0,1)</f>
        <v>3.507711187883733E-3</v>
      </c>
      <c r="O815" s="104">
        <f t="shared" ref="O815:O844" si="267">1-BETAINV(0.167,M815-1+1,1,0,1)</f>
        <v>3.3832910993948806E-2</v>
      </c>
    </row>
    <row r="816" spans="1:15" x14ac:dyDescent="0.25">
      <c r="A816" s="104" t="s">
        <v>1976</v>
      </c>
      <c r="B816" s="104" t="s">
        <v>3584</v>
      </c>
      <c r="C816" s="104"/>
      <c r="D816" s="104"/>
      <c r="E816" s="105"/>
      <c r="F816" s="104"/>
      <c r="G816" s="104"/>
      <c r="H816" s="104"/>
      <c r="I816" s="104"/>
      <c r="J816" s="104"/>
      <c r="K816" s="104"/>
      <c r="L816" s="104"/>
      <c r="M816" s="104">
        <v>37</v>
      </c>
      <c r="N816" s="104">
        <f t="shared" si="266"/>
        <v>4.9262486559580321E-3</v>
      </c>
      <c r="O816" s="104">
        <f t="shared" si="267"/>
        <v>4.7220647512283054E-2</v>
      </c>
    </row>
    <row r="817" spans="1:15" x14ac:dyDescent="0.25">
      <c r="A817" s="104" t="s">
        <v>1982</v>
      </c>
      <c r="B817" s="104" t="s">
        <v>4333</v>
      </c>
      <c r="C817" s="104"/>
      <c r="D817" s="104"/>
      <c r="E817" s="105"/>
      <c r="F817" s="104"/>
      <c r="G817" s="104"/>
      <c r="H817" s="104"/>
      <c r="I817" s="104"/>
      <c r="J817" s="104"/>
      <c r="K817" s="104"/>
      <c r="L817" s="104"/>
      <c r="M817" s="104">
        <v>25</v>
      </c>
      <c r="N817" s="104">
        <f t="shared" si="266"/>
        <v>7.2822206693092806E-3</v>
      </c>
      <c r="O817" s="104">
        <f t="shared" si="267"/>
        <v>6.9087935274360079E-2</v>
      </c>
    </row>
    <row r="818" spans="1:15" x14ac:dyDescent="0.25">
      <c r="A818" s="104" t="s">
        <v>1984</v>
      </c>
      <c r="B818" s="104" t="s">
        <v>4333</v>
      </c>
      <c r="C818" s="104"/>
      <c r="D818" s="104"/>
      <c r="E818" s="105"/>
      <c r="F818" s="104"/>
      <c r="G818" s="104"/>
      <c r="H818" s="104"/>
      <c r="I818" s="104"/>
      <c r="J818" s="104"/>
      <c r="K818" s="104"/>
      <c r="L818" s="104"/>
      <c r="M818" s="104">
        <v>35</v>
      </c>
      <c r="N818" s="104">
        <f t="shared" si="266"/>
        <v>5.2070144511677796E-3</v>
      </c>
      <c r="O818" s="104">
        <f t="shared" si="267"/>
        <v>4.9850598392022438E-2</v>
      </c>
    </row>
    <row r="819" spans="1:15" x14ac:dyDescent="0.25">
      <c r="A819" s="104" t="s">
        <v>1986</v>
      </c>
      <c r="B819" s="104" t="s">
        <v>4333</v>
      </c>
      <c r="C819" s="104"/>
      <c r="D819" s="104"/>
      <c r="E819" s="105"/>
      <c r="F819" s="104"/>
      <c r="G819" s="104"/>
      <c r="H819" s="104"/>
      <c r="I819" s="104"/>
      <c r="J819" s="104"/>
      <c r="K819" s="104"/>
      <c r="L819" s="104"/>
      <c r="M819" s="104">
        <v>85</v>
      </c>
      <c r="N819" s="104">
        <f t="shared" si="266"/>
        <v>2.1473574375754367E-3</v>
      </c>
      <c r="O819" s="104">
        <f t="shared" si="267"/>
        <v>2.0835887051383728E-2</v>
      </c>
    </row>
    <row r="820" spans="1:15" x14ac:dyDescent="0.25">
      <c r="A820" s="104" t="s">
        <v>1988</v>
      </c>
      <c r="B820" s="104" t="s">
        <v>4333</v>
      </c>
      <c r="C820" s="104"/>
      <c r="D820" s="104"/>
      <c r="E820" s="105"/>
      <c r="F820" s="104"/>
      <c r="G820" s="104"/>
      <c r="H820" s="104"/>
      <c r="I820" s="104"/>
      <c r="J820" s="104"/>
      <c r="K820" s="104"/>
      <c r="L820" s="104"/>
      <c r="M820" s="104">
        <v>11</v>
      </c>
      <c r="N820" s="104">
        <f t="shared" si="266"/>
        <v>1.6473855015570193E-2</v>
      </c>
      <c r="O820" s="104">
        <f t="shared" si="267"/>
        <v>0.1501586448093829</v>
      </c>
    </row>
    <row r="821" spans="1:15" x14ac:dyDescent="0.25">
      <c r="A821" s="104" t="s">
        <v>1990</v>
      </c>
      <c r="B821" s="104" t="s">
        <v>4333</v>
      </c>
      <c r="C821" s="104"/>
      <c r="D821" s="104"/>
      <c r="E821" s="105"/>
      <c r="F821" s="104"/>
      <c r="G821" s="104"/>
      <c r="H821" s="104"/>
      <c r="I821" s="104"/>
      <c r="J821" s="104"/>
      <c r="K821" s="104"/>
      <c r="L821" s="104"/>
      <c r="M821" s="104">
        <v>67</v>
      </c>
      <c r="N821" s="104">
        <f t="shared" si="266"/>
        <v>2.7234732086285351E-3</v>
      </c>
      <c r="O821" s="104">
        <f t="shared" si="267"/>
        <v>2.6359225168711253E-2</v>
      </c>
    </row>
    <row r="822" spans="1:15" x14ac:dyDescent="0.25">
      <c r="A822" s="104" t="s">
        <v>1992</v>
      </c>
      <c r="B822" s="104" t="s">
        <v>4333</v>
      </c>
      <c r="C822" s="104"/>
      <c r="D822" s="104"/>
      <c r="E822" s="105"/>
      <c r="F822" s="104"/>
      <c r="G822" s="104"/>
      <c r="H822" s="104"/>
      <c r="I822" s="104"/>
      <c r="J822" s="104"/>
      <c r="K822" s="104"/>
      <c r="L822" s="104"/>
      <c r="M822" s="104">
        <v>65</v>
      </c>
      <c r="N822" s="104">
        <f t="shared" si="266"/>
        <v>2.807154657088029E-3</v>
      </c>
      <c r="O822" s="104">
        <f t="shared" si="267"/>
        <v>2.7159164912610945E-2</v>
      </c>
    </row>
    <row r="823" spans="1:15" x14ac:dyDescent="0.25">
      <c r="A823" s="104" t="s">
        <v>1994</v>
      </c>
      <c r="B823" s="104" t="s">
        <v>4333</v>
      </c>
      <c r="C823" s="104"/>
      <c r="D823" s="104"/>
      <c r="E823" s="105"/>
      <c r="F823" s="104"/>
      <c r="G823" s="104"/>
      <c r="H823" s="104"/>
      <c r="I823" s="104"/>
      <c r="J823" s="104"/>
      <c r="K823" s="104"/>
      <c r="L823" s="104"/>
      <c r="M823" s="104">
        <v>25</v>
      </c>
      <c r="N823" s="104">
        <f t="shared" si="266"/>
        <v>7.2822206693092806E-3</v>
      </c>
      <c r="O823" s="104">
        <f t="shared" si="267"/>
        <v>6.9087935274360079E-2</v>
      </c>
    </row>
    <row r="824" spans="1:15" x14ac:dyDescent="0.25">
      <c r="A824" s="104" t="s">
        <v>1996</v>
      </c>
      <c r="B824" s="104" t="s">
        <v>4333</v>
      </c>
      <c r="C824" s="104"/>
      <c r="D824" s="104"/>
      <c r="E824" s="105"/>
      <c r="F824" s="104"/>
      <c r="G824" s="104"/>
      <c r="H824" s="104"/>
      <c r="I824" s="104"/>
      <c r="J824" s="104"/>
      <c r="K824" s="104"/>
      <c r="L824" s="104"/>
      <c r="M824" s="104">
        <v>17</v>
      </c>
      <c r="N824" s="104">
        <f t="shared" si="266"/>
        <v>1.0690774659705471E-2</v>
      </c>
      <c r="O824" s="104">
        <f t="shared" si="267"/>
        <v>9.9927610638575914E-2</v>
      </c>
    </row>
    <row r="825" spans="1:15" x14ac:dyDescent="0.25">
      <c r="A825" s="104" t="s">
        <v>1998</v>
      </c>
      <c r="B825" s="104" t="s">
        <v>4333</v>
      </c>
      <c r="C825" s="104"/>
      <c r="D825" s="104"/>
      <c r="E825" s="105"/>
      <c r="F825" s="104"/>
      <c r="G825" s="104"/>
      <c r="H825" s="104"/>
      <c r="I825" s="104"/>
      <c r="J825" s="104"/>
      <c r="K825" s="104"/>
      <c r="L825" s="104"/>
      <c r="M825" s="104">
        <v>44</v>
      </c>
      <c r="N825" s="104">
        <f t="shared" si="266"/>
        <v>4.1441536703594739E-3</v>
      </c>
      <c r="O825" s="104">
        <f t="shared" si="267"/>
        <v>3.9860216173409735E-2</v>
      </c>
    </row>
    <row r="826" spans="1:15" x14ac:dyDescent="0.25">
      <c r="A826" s="104" t="s">
        <v>2004</v>
      </c>
      <c r="B826" s="104" t="s">
        <v>4327</v>
      </c>
      <c r="C826" s="104">
        <v>885</v>
      </c>
      <c r="D826" s="104" t="s">
        <v>4372</v>
      </c>
      <c r="E826" s="286">
        <v>6</v>
      </c>
      <c r="F826" s="285">
        <f>IF(D826="&lt;0.2%",1/0.002,IF(D826="&gt;50%",1/0.5,1/D826))</f>
        <v>500</v>
      </c>
      <c r="G826" s="285">
        <f t="shared" ref="G826:L826" si="268">IF($F826&lt;5,LINEST(S$5:S$6,$R$5:$R$6)*$F826+INTERCEPT(S$5:S$6,$R$5:$R$6),IF($F826&lt;10,LINEST(S$6:S$7,$R$6:$R$7)*$F826+INTERCEPT(S$6:S$7,$R$6:$R$7),IF($F826&lt;25,LINEST(S$7:S$8,$R$7:$R$8)*$F826+INTERCEPT(S$7:S$8,$R$7:$R$8),IF($F826&lt;50,LINEST(S$8:S$9,$R$8:$R$9)*$F826+INTERCEPT(S$8:S$9,$R$8:$R$9),IF($F826&lt;100,LINEST(S$9:S$10,$R$9:$R$10)*$F826+INTERCEPT(S$9:S$10,$R$9:$R$10),IF($F826&lt;200,LINEST(S$10:S$11,$R$10:$R$11)*$F826+INTERCEPT(S$10:S$11,$R$10:$R$11),IF($F826&lt;500,LINEST(S$11:S$12,$R$11:$R$12)*$F826+INTERCEPT(S$11:S$12,$R$11:$R$12),S$12)))))))</f>
        <v>9.8000000000000007</v>
      </c>
      <c r="H826" s="285">
        <f t="shared" si="268"/>
        <v>20.100000000000001</v>
      </c>
      <c r="I826" s="285">
        <f t="shared" si="268"/>
        <v>128.5</v>
      </c>
      <c r="J826" s="285">
        <f t="shared" si="268"/>
        <v>19.399999999999999</v>
      </c>
      <c r="K826" s="285">
        <f t="shared" si="268"/>
        <v>11.8</v>
      </c>
      <c r="L826" s="285">
        <f t="shared" si="268"/>
        <v>5.5</v>
      </c>
      <c r="M826" s="285">
        <f>IF(E826=S$4,G826,IF(E826=T$4,H826,IF(E826=U$4,I826,IF(E826=V$4,J826,IF(E826=W$4,K826,L826)))))</f>
        <v>5.5</v>
      </c>
      <c r="N826" s="104">
        <f t="shared" si="266"/>
        <v>3.2676322132066393E-2</v>
      </c>
      <c r="O826" s="104">
        <f t="shared" si="267"/>
        <v>0.2777696710077755</v>
      </c>
    </row>
    <row r="827" spans="1:15" x14ac:dyDescent="0.25">
      <c r="A827" s="104" t="s">
        <v>2006</v>
      </c>
      <c r="B827" s="104" t="s">
        <v>4406</v>
      </c>
      <c r="C827" s="104">
        <v>1400</v>
      </c>
      <c r="D827" s="104">
        <v>0.28978715319449172</v>
      </c>
      <c r="E827" s="286"/>
      <c r="F827" s="285"/>
      <c r="G827" s="285"/>
      <c r="H827" s="285"/>
      <c r="I827" s="285"/>
      <c r="J827" s="285"/>
      <c r="K827" s="285"/>
      <c r="L827" s="285"/>
      <c r="M827" s="285">
        <v>0.77562788685424522</v>
      </c>
      <c r="N827" s="104">
        <f t="shared" si="266"/>
        <v>0.20988675316491934</v>
      </c>
      <c r="O827" s="104">
        <f t="shared" si="267"/>
        <v>0.90049029995527519</v>
      </c>
    </row>
    <row r="828" spans="1:15" x14ac:dyDescent="0.25">
      <c r="A828" s="104" t="s">
        <v>2008</v>
      </c>
      <c r="B828" s="104" t="s">
        <v>4406</v>
      </c>
      <c r="C828" s="104">
        <v>3390</v>
      </c>
      <c r="D828" s="104">
        <v>1.1451832639539394E-2</v>
      </c>
      <c r="E828" s="286"/>
      <c r="F828" s="285"/>
      <c r="G828" s="285"/>
      <c r="H828" s="285"/>
      <c r="I828" s="285"/>
      <c r="J828" s="285"/>
      <c r="K828" s="285"/>
      <c r="L828" s="285"/>
      <c r="M828" s="285">
        <v>10.092940805073338</v>
      </c>
      <c r="N828" s="104">
        <f t="shared" si="266"/>
        <v>1.7941013325741495E-2</v>
      </c>
      <c r="O828" s="104">
        <f t="shared" si="267"/>
        <v>0.16249500031300534</v>
      </c>
    </row>
    <row r="829" spans="1:15" x14ac:dyDescent="0.25">
      <c r="A829" s="104" t="s">
        <v>2010</v>
      </c>
      <c r="B829" s="104" t="s">
        <v>4406</v>
      </c>
      <c r="C829" s="104">
        <v>6500</v>
      </c>
      <c r="D829" s="104" t="s">
        <v>4372</v>
      </c>
      <c r="E829" s="286"/>
      <c r="F829" s="285"/>
      <c r="G829" s="285"/>
      <c r="H829" s="285"/>
      <c r="I829" s="285"/>
      <c r="J829" s="285"/>
      <c r="K829" s="285"/>
      <c r="L829" s="285"/>
      <c r="M829" s="285">
        <v>43.515917922953697</v>
      </c>
      <c r="N829" s="104">
        <f t="shared" si="266"/>
        <v>4.1901575650719058E-3</v>
      </c>
      <c r="O829" s="104">
        <f t="shared" si="267"/>
        <v>4.0294575891370088E-2</v>
      </c>
    </row>
    <row r="830" spans="1:15" x14ac:dyDescent="0.25">
      <c r="A830" s="104" t="s">
        <v>2012</v>
      </c>
      <c r="B830" s="104" t="s">
        <v>4333</v>
      </c>
      <c r="C830" s="104"/>
      <c r="D830" s="104"/>
      <c r="E830" s="105"/>
      <c r="F830" s="104"/>
      <c r="G830" s="104"/>
      <c r="H830" s="104"/>
      <c r="I830" s="104"/>
      <c r="J830" s="104"/>
      <c r="K830" s="104"/>
      <c r="L830" s="104"/>
      <c r="M830" s="104">
        <v>56</v>
      </c>
      <c r="N830" s="104">
        <f t="shared" si="266"/>
        <v>3.2575689429252819E-3</v>
      </c>
      <c r="O830" s="104">
        <f t="shared" si="267"/>
        <v>3.1454702247614819E-2</v>
      </c>
    </row>
    <row r="831" spans="1:15" x14ac:dyDescent="0.25">
      <c r="A831" s="104" t="s">
        <v>2017</v>
      </c>
      <c r="B831" s="104" t="s">
        <v>3585</v>
      </c>
      <c r="C831" s="104"/>
      <c r="D831" s="104"/>
      <c r="E831" s="105"/>
      <c r="F831" s="104"/>
      <c r="G831" s="104"/>
      <c r="H831" s="104"/>
      <c r="I831" s="104"/>
      <c r="J831" s="104"/>
      <c r="K831" s="104"/>
      <c r="L831" s="104"/>
      <c r="M831" s="104">
        <v>38</v>
      </c>
      <c r="N831" s="104">
        <f t="shared" si="266"/>
        <v>4.7969219705146227E-3</v>
      </c>
      <c r="O831" s="104">
        <f t="shared" si="267"/>
        <v>4.6007038994721694E-2</v>
      </c>
    </row>
    <row r="832" spans="1:15" x14ac:dyDescent="0.25">
      <c r="A832" s="104" t="s">
        <v>2020</v>
      </c>
      <c r="B832" s="104" t="s">
        <v>4327</v>
      </c>
      <c r="C832" s="104">
        <v>1070</v>
      </c>
      <c r="D832" s="104" t="s">
        <v>4372</v>
      </c>
      <c r="E832" s="286">
        <v>6</v>
      </c>
      <c r="F832" s="285">
        <f>IF(D832="&lt;0.2%",1/0.002,IF(D832="&gt;50%",1/0.5,1/D832))</f>
        <v>500</v>
      </c>
      <c r="G832" s="285">
        <f t="shared" ref="G832:L832" si="269">IF($F832&lt;5,LINEST(S$5:S$6,$R$5:$R$6)*$F832+INTERCEPT(S$5:S$6,$R$5:$R$6),IF($F832&lt;10,LINEST(S$6:S$7,$R$6:$R$7)*$F832+INTERCEPT(S$6:S$7,$R$6:$R$7),IF($F832&lt;25,LINEST(S$7:S$8,$R$7:$R$8)*$F832+INTERCEPT(S$7:S$8,$R$7:$R$8),IF($F832&lt;50,LINEST(S$8:S$9,$R$8:$R$9)*$F832+INTERCEPT(S$8:S$9,$R$8:$R$9),IF($F832&lt;100,LINEST(S$9:S$10,$R$9:$R$10)*$F832+INTERCEPT(S$9:S$10,$R$9:$R$10),IF($F832&lt;200,LINEST(S$10:S$11,$R$10:$R$11)*$F832+INTERCEPT(S$10:S$11,$R$10:$R$11),IF($F832&lt;500,LINEST(S$11:S$12,$R$11:$R$12)*$F832+INTERCEPT(S$11:S$12,$R$11:$R$12),S$12)))))))</f>
        <v>9.8000000000000007</v>
      </c>
      <c r="H832" s="285">
        <f t="shared" si="269"/>
        <v>20.100000000000001</v>
      </c>
      <c r="I832" s="285">
        <f t="shared" si="269"/>
        <v>128.5</v>
      </c>
      <c r="J832" s="285">
        <f t="shared" si="269"/>
        <v>19.399999999999999</v>
      </c>
      <c r="K832" s="285">
        <f t="shared" si="269"/>
        <v>11.8</v>
      </c>
      <c r="L832" s="285">
        <f t="shared" si="269"/>
        <v>5.5</v>
      </c>
      <c r="M832" s="285">
        <f>IF(E832=S$4,G832,IF(E832=T$4,H832,IF(E832=U$4,I832,IF(E832=V$4,J832,IF(E832=W$4,K832,L832)))))</f>
        <v>5.5</v>
      </c>
      <c r="N832" s="104">
        <f t="shared" si="266"/>
        <v>3.2676322132066393E-2</v>
      </c>
      <c r="O832" s="104">
        <f t="shared" si="267"/>
        <v>0.2777696710077755</v>
      </c>
    </row>
    <row r="833" spans="1:15" x14ac:dyDescent="0.25">
      <c r="A833" s="104" t="s">
        <v>2025</v>
      </c>
      <c r="B833" s="104" t="s">
        <v>4333</v>
      </c>
      <c r="C833" s="104"/>
      <c r="D833" s="104"/>
      <c r="E833" s="105"/>
      <c r="F833" s="104"/>
      <c r="G833" s="104"/>
      <c r="H833" s="104"/>
      <c r="I833" s="104"/>
      <c r="J833" s="104"/>
      <c r="K833" s="104"/>
      <c r="L833" s="104"/>
      <c r="M833" s="104">
        <v>15</v>
      </c>
      <c r="N833" s="104">
        <f t="shared" si="266"/>
        <v>1.2107549031377118E-2</v>
      </c>
      <c r="O833" s="104">
        <f t="shared" si="267"/>
        <v>0.11247397232456713</v>
      </c>
    </row>
    <row r="834" spans="1:15" x14ac:dyDescent="0.25">
      <c r="A834" s="104" t="s">
        <v>2029</v>
      </c>
      <c r="B834" s="104" t="s">
        <v>4327</v>
      </c>
      <c r="C834" s="104">
        <v>760</v>
      </c>
      <c r="D834" s="104">
        <v>0.35890703595482354</v>
      </c>
      <c r="E834" s="286">
        <v>6</v>
      </c>
      <c r="F834" s="285">
        <f>IF(D834="&lt;0.2%",1/0.002,IF(D834="&gt;50%",1/0.5,1/D834))</f>
        <v>2.7862368240835278</v>
      </c>
      <c r="G834" s="285">
        <f t="shared" ref="G834:L834" si="270">IF($F834&lt;5,LINEST(S$5:S$6,$R$5:$R$6)*$F834+INTERCEPT(S$5:S$6,$R$5:$R$6),IF($F834&lt;10,LINEST(S$6:S$7,$R$6:$R$7)*$F834+INTERCEPT(S$6:S$7,$R$6:$R$7),IF($F834&lt;25,LINEST(S$7:S$8,$R$7:$R$8)*$F834+INTERCEPT(S$7:S$8,$R$7:$R$8),IF($F834&lt;50,LINEST(S$8:S$9,$R$8:$R$9)*$F834+INTERCEPT(S$8:S$9,$R$8:$R$9),IF($F834&lt;100,LINEST(S$9:S$10,$R$9:$R$10)*$F834+INTERCEPT(S$9:S$10,$R$9:$R$10),IF($F834&lt;200,LINEST(S$10:S$11,$R$10:$R$11)*$F834+INTERCEPT(S$10:S$11,$R$10:$R$11),IF($F834&lt;500,LINEST(S$11:S$12,$R$11:$R$12)*$F834+INTERCEPT(S$11:S$12,$R$11:$R$12),S$12)))))))</f>
        <v>2.4931184120417642</v>
      </c>
      <c r="H834" s="285">
        <f t="shared" si="270"/>
        <v>5.1600289299474102</v>
      </c>
      <c r="I834" s="285">
        <f t="shared" si="270"/>
        <v>6.9462657540309412</v>
      </c>
      <c r="J834" s="285">
        <f t="shared" si="270"/>
        <v>2.9455342003139995</v>
      </c>
      <c r="K834" s="285">
        <f t="shared" si="270"/>
        <v>2.3669105179056471</v>
      </c>
      <c r="L834" s="285">
        <f t="shared" si="270"/>
        <v>2.0310394706805881</v>
      </c>
      <c r="M834" s="285">
        <f>IF(E834=S$4,G834,IF(E834=T$4,H834,IF(E834=U$4,I834,IF(E834=V$4,J834,IF(E834=W$4,K834,L834)))))</f>
        <v>2.0310394706805881</v>
      </c>
      <c r="N834" s="104">
        <f t="shared" si="266"/>
        <v>8.6036453455276884E-2</v>
      </c>
      <c r="O834" s="104">
        <f t="shared" si="267"/>
        <v>0.5857164640064445</v>
      </c>
    </row>
    <row r="835" spans="1:15" x14ac:dyDescent="0.25">
      <c r="A835" s="104" t="s">
        <v>2031</v>
      </c>
      <c r="B835" s="104" t="s">
        <v>4333</v>
      </c>
      <c r="C835" s="104"/>
      <c r="D835" s="104"/>
      <c r="E835" s="105"/>
      <c r="F835" s="104"/>
      <c r="G835" s="104"/>
      <c r="H835" s="104"/>
      <c r="I835" s="104"/>
      <c r="J835" s="104"/>
      <c r="K835" s="104"/>
      <c r="L835" s="104"/>
      <c r="M835" s="104">
        <v>10</v>
      </c>
      <c r="N835" s="104">
        <f t="shared" si="266"/>
        <v>1.8106239831579218E-2</v>
      </c>
      <c r="O835" s="104">
        <f t="shared" si="267"/>
        <v>0.16387415644390924</v>
      </c>
    </row>
    <row r="836" spans="1:15" x14ac:dyDescent="0.25">
      <c r="A836" s="104" t="s">
        <v>2033</v>
      </c>
      <c r="B836" s="104" t="s">
        <v>4327</v>
      </c>
      <c r="C836" s="104">
        <v>2180</v>
      </c>
      <c r="D836" s="104" t="s">
        <v>4372</v>
      </c>
      <c r="E836" s="286">
        <v>6</v>
      </c>
      <c r="F836" s="285">
        <f>IF(D836="&lt;0.2%",1/0.002,IF(D836="&gt;50%",1/0.5,1/D836))</f>
        <v>500</v>
      </c>
      <c r="G836" s="285">
        <f t="shared" ref="G836:L836" si="271">IF($F836&lt;5,LINEST(S$5:S$6,$R$5:$R$6)*$F836+INTERCEPT(S$5:S$6,$R$5:$R$6),IF($F836&lt;10,LINEST(S$6:S$7,$R$6:$R$7)*$F836+INTERCEPT(S$6:S$7,$R$6:$R$7),IF($F836&lt;25,LINEST(S$7:S$8,$R$7:$R$8)*$F836+INTERCEPT(S$7:S$8,$R$7:$R$8),IF($F836&lt;50,LINEST(S$8:S$9,$R$8:$R$9)*$F836+INTERCEPT(S$8:S$9,$R$8:$R$9),IF($F836&lt;100,LINEST(S$9:S$10,$R$9:$R$10)*$F836+INTERCEPT(S$9:S$10,$R$9:$R$10),IF($F836&lt;200,LINEST(S$10:S$11,$R$10:$R$11)*$F836+INTERCEPT(S$10:S$11,$R$10:$R$11),IF($F836&lt;500,LINEST(S$11:S$12,$R$11:$R$12)*$F836+INTERCEPT(S$11:S$12,$R$11:$R$12),S$12)))))))</f>
        <v>9.8000000000000007</v>
      </c>
      <c r="H836" s="285">
        <f t="shared" si="271"/>
        <v>20.100000000000001</v>
      </c>
      <c r="I836" s="285">
        <f t="shared" si="271"/>
        <v>128.5</v>
      </c>
      <c r="J836" s="285">
        <f t="shared" si="271"/>
        <v>19.399999999999999</v>
      </c>
      <c r="K836" s="285">
        <f t="shared" si="271"/>
        <v>11.8</v>
      </c>
      <c r="L836" s="285">
        <f t="shared" si="271"/>
        <v>5.5</v>
      </c>
      <c r="M836" s="285">
        <f>IF(E836=S$4,G836,IF(E836=T$4,H836,IF(E836=U$4,I836,IF(E836=V$4,J836,IF(E836=W$4,K836,L836)))))</f>
        <v>5.5</v>
      </c>
      <c r="N836" s="104">
        <f t="shared" si="266"/>
        <v>3.2676322132066393E-2</v>
      </c>
      <c r="O836" s="104">
        <f t="shared" si="267"/>
        <v>0.2777696710077755</v>
      </c>
    </row>
    <row r="837" spans="1:15" x14ac:dyDescent="0.25">
      <c r="A837" s="104" t="s">
        <v>2035</v>
      </c>
      <c r="B837" s="104" t="s">
        <v>4333</v>
      </c>
      <c r="C837" s="104"/>
      <c r="D837" s="104"/>
      <c r="E837" s="105"/>
      <c r="F837" s="104"/>
      <c r="G837" s="104"/>
      <c r="H837" s="104"/>
      <c r="I837" s="104"/>
      <c r="J837" s="104"/>
      <c r="K837" s="104"/>
      <c r="L837" s="104"/>
      <c r="M837" s="104">
        <v>8</v>
      </c>
      <c r="N837" s="104">
        <f t="shared" si="266"/>
        <v>2.2581341701438884E-2</v>
      </c>
      <c r="O837" s="104">
        <f t="shared" si="267"/>
        <v>0.2004611726289427</v>
      </c>
    </row>
    <row r="838" spans="1:15" x14ac:dyDescent="0.25">
      <c r="A838" s="104" t="s">
        <v>2037</v>
      </c>
      <c r="B838" s="104" t="s">
        <v>4333</v>
      </c>
      <c r="C838" s="104"/>
      <c r="D838" s="104"/>
      <c r="E838" s="105"/>
      <c r="F838" s="104"/>
      <c r="G838" s="104"/>
      <c r="H838" s="104"/>
      <c r="I838" s="104"/>
      <c r="J838" s="104"/>
      <c r="K838" s="104"/>
      <c r="L838" s="104"/>
      <c r="M838" s="104">
        <v>39</v>
      </c>
      <c r="N838" s="104">
        <f t="shared" si="266"/>
        <v>4.6742118854643522E-3</v>
      </c>
      <c r="O838" s="104">
        <f t="shared" si="267"/>
        <v>4.4854237879440206E-2</v>
      </c>
    </row>
    <row r="839" spans="1:15" x14ac:dyDescent="0.25">
      <c r="A839" s="104" t="s">
        <v>2039</v>
      </c>
      <c r="B839" s="104" t="s">
        <v>4327</v>
      </c>
      <c r="C839" s="104">
        <v>155</v>
      </c>
      <c r="D839" s="104">
        <v>0.41300680577729804</v>
      </c>
      <c r="E839" s="286">
        <v>6</v>
      </c>
      <c r="F839" s="285">
        <f>IF(D839="&lt;0.2%",1/0.002,IF(D839="&gt;50%",1/0.5,1/D839))</f>
        <v>2.4212676062757694</v>
      </c>
      <c r="G839" s="285">
        <f t="shared" ref="G839:L839" si="272">IF($F839&lt;5,LINEST(S$5:S$6,$R$5:$R$6)*$F839+INTERCEPT(S$5:S$6,$R$5:$R$6),IF($F839&lt;10,LINEST(S$6:S$7,$R$6:$R$7)*$F839+INTERCEPT(S$6:S$7,$R$6:$R$7),IF($F839&lt;25,LINEST(S$7:S$8,$R$7:$R$8)*$F839+INTERCEPT(S$7:S$8,$R$7:$R$8),IF($F839&lt;50,LINEST(S$8:S$9,$R$8:$R$9)*$F839+INTERCEPT(S$8:S$9,$R$8:$R$9),IF($F839&lt;100,LINEST(S$9:S$10,$R$9:$R$10)*$F839+INTERCEPT(S$9:S$10,$R$9:$R$10),IF($F839&lt;200,LINEST(S$10:S$11,$R$10:$R$11)*$F839+INTERCEPT(S$10:S$11,$R$10:$R$11),IF($F839&lt;500,LINEST(S$11:S$12,$R$11:$R$12)*$F839+INTERCEPT(S$11:S$12,$R$11:$R$12),S$12)))))))</f>
        <v>2.3106338031378848</v>
      </c>
      <c r="H839" s="285">
        <f t="shared" si="272"/>
        <v>4.8072253527332443</v>
      </c>
      <c r="I839" s="285">
        <f t="shared" si="272"/>
        <v>6.2284929590090163</v>
      </c>
      <c r="J839" s="285">
        <f t="shared" si="272"/>
        <v>2.7387183102229358</v>
      </c>
      <c r="K839" s="285">
        <f t="shared" si="272"/>
        <v>2.1965915495953596</v>
      </c>
      <c r="L839" s="285">
        <f t="shared" si="272"/>
        <v>1.9702112677126284</v>
      </c>
      <c r="M839" s="285">
        <f>IF(E839=S$4,G839,IF(E839=T$4,H839,IF(E839=U$4,I839,IF(E839=V$4,J839,IF(E839=W$4,K839,L839)))))</f>
        <v>1.9702112677126284</v>
      </c>
      <c r="N839" s="104">
        <f t="shared" si="266"/>
        <v>8.8571521817636945E-2</v>
      </c>
      <c r="O839" s="104">
        <f t="shared" si="267"/>
        <v>0.59683563170258425</v>
      </c>
    </row>
    <row r="840" spans="1:15" x14ac:dyDescent="0.25">
      <c r="A840" s="104" t="s">
        <v>2041</v>
      </c>
      <c r="B840" s="104" t="s">
        <v>4333</v>
      </c>
      <c r="C840" s="104"/>
      <c r="D840" s="104"/>
      <c r="E840" s="105"/>
      <c r="F840" s="104"/>
      <c r="G840" s="104"/>
      <c r="H840" s="104"/>
      <c r="I840" s="104"/>
      <c r="J840" s="104"/>
      <c r="K840" s="104"/>
      <c r="L840" s="104"/>
      <c r="M840" s="104">
        <v>11</v>
      </c>
      <c r="N840" s="104">
        <f t="shared" si="266"/>
        <v>1.6473855015570193E-2</v>
      </c>
      <c r="O840" s="104">
        <f t="shared" si="267"/>
        <v>0.1501586448093829</v>
      </c>
    </row>
    <row r="841" spans="1:15" x14ac:dyDescent="0.25">
      <c r="A841" s="104" t="s">
        <v>2043</v>
      </c>
      <c r="B841" s="104" t="s">
        <v>4327</v>
      </c>
      <c r="C841" s="104">
        <v>218</v>
      </c>
      <c r="D841" s="104">
        <v>0.46097334637726017</v>
      </c>
      <c r="E841" s="286">
        <v>6</v>
      </c>
      <c r="F841" s="285">
        <f>IF(D841="&lt;0.2%",1/0.002,IF(D841="&gt;50%",1/0.5,1/D841))</f>
        <v>2.1693228206335404</v>
      </c>
      <c r="G841" s="285">
        <f t="shared" ref="G841:L844" si="273">IF($F841&lt;5,LINEST(S$5:S$6,$R$5:$R$6)*$F841+INTERCEPT(S$5:S$6,$R$5:$R$6),IF($F841&lt;10,LINEST(S$6:S$7,$R$6:$R$7)*$F841+INTERCEPT(S$6:S$7,$R$6:$R$7),IF($F841&lt;25,LINEST(S$7:S$8,$R$7:$R$8)*$F841+INTERCEPT(S$7:S$8,$R$7:$R$8),IF($F841&lt;50,LINEST(S$8:S$9,$R$8:$R$9)*$F841+INTERCEPT(S$8:S$9,$R$8:$R$9),IF($F841&lt;100,LINEST(S$9:S$10,$R$9:$R$10)*$F841+INTERCEPT(S$9:S$10,$R$9:$R$10),IF($F841&lt;200,LINEST(S$10:S$11,$R$10:$R$11)*$F841+INTERCEPT(S$10:S$11,$R$10:$R$11),IF($F841&lt;500,LINEST(S$11:S$12,$R$11:$R$12)*$F841+INTERCEPT(S$11:S$12,$R$11:$R$12),S$12)))))))</f>
        <v>2.1846614103167701</v>
      </c>
      <c r="H841" s="285">
        <f t="shared" si="273"/>
        <v>4.5636787266124221</v>
      </c>
      <c r="I841" s="285">
        <f t="shared" si="273"/>
        <v>5.7330015472459657</v>
      </c>
      <c r="J841" s="285">
        <f t="shared" si="273"/>
        <v>2.595949598359006</v>
      </c>
      <c r="K841" s="285">
        <f t="shared" si="273"/>
        <v>2.0790173162956531</v>
      </c>
      <c r="L841" s="285">
        <f t="shared" si="273"/>
        <v>1.9282204701055901</v>
      </c>
      <c r="M841" s="285">
        <f>IF(E841=S$4,G841,IF(E841=T$4,H841,IF(E841=U$4,I841,IF(E841=V$4,J841,IF(E841=W$4,K841,L841)))))</f>
        <v>1.9282204701055901</v>
      </c>
      <c r="N841" s="104">
        <f t="shared" si="266"/>
        <v>9.0410424395767741E-2</v>
      </c>
      <c r="O841" s="104">
        <f t="shared" si="267"/>
        <v>0.60473283489090601</v>
      </c>
    </row>
    <row r="842" spans="1:15" x14ac:dyDescent="0.25">
      <c r="A842" s="104" t="s">
        <v>2045</v>
      </c>
      <c r="B842" s="104" t="s">
        <v>4327</v>
      </c>
      <c r="C842" s="104">
        <v>378</v>
      </c>
      <c r="D842" s="104" t="s">
        <v>4372</v>
      </c>
      <c r="E842" s="286">
        <v>6</v>
      </c>
      <c r="F842" s="285">
        <f>IF(D842="&lt;0.2%",1/0.002,IF(D842="&gt;50%",1/0.5,1/D842))</f>
        <v>500</v>
      </c>
      <c r="G842" s="285">
        <f t="shared" si="273"/>
        <v>9.8000000000000007</v>
      </c>
      <c r="H842" s="285">
        <f t="shared" si="273"/>
        <v>20.100000000000001</v>
      </c>
      <c r="I842" s="285">
        <f t="shared" si="273"/>
        <v>128.5</v>
      </c>
      <c r="J842" s="285">
        <f t="shared" si="273"/>
        <v>19.399999999999999</v>
      </c>
      <c r="K842" s="285">
        <f t="shared" si="273"/>
        <v>11.8</v>
      </c>
      <c r="L842" s="285">
        <f t="shared" si="273"/>
        <v>5.5</v>
      </c>
      <c r="M842" s="285">
        <f>IF(E842=S$4,G842,IF(E842=T$4,H842,IF(E842=U$4,I842,IF(E842=V$4,J842,IF(E842=W$4,K842,L842)))))</f>
        <v>5.5</v>
      </c>
      <c r="N842" s="104">
        <f t="shared" si="266"/>
        <v>3.2676322132066393E-2</v>
      </c>
      <c r="O842" s="104">
        <f t="shared" si="267"/>
        <v>0.2777696710077755</v>
      </c>
    </row>
    <row r="843" spans="1:15" x14ac:dyDescent="0.25">
      <c r="A843" s="104" t="s">
        <v>2046</v>
      </c>
      <c r="B843" s="104" t="s">
        <v>4327</v>
      </c>
      <c r="C843" s="104">
        <v>100</v>
      </c>
      <c r="D843" s="104" t="s">
        <v>4373</v>
      </c>
      <c r="E843" s="286">
        <v>6</v>
      </c>
      <c r="F843" s="285">
        <f>IF(D843="&lt;0.2%",1/0.002,IF(D843="&gt;50%",1/0.5,1/D843))</f>
        <v>2</v>
      </c>
      <c r="G843" s="285">
        <f t="shared" si="273"/>
        <v>2.1</v>
      </c>
      <c r="H843" s="285">
        <f t="shared" si="273"/>
        <v>4.4000000000000004</v>
      </c>
      <c r="I843" s="285">
        <f t="shared" si="273"/>
        <v>5.4000000000000021</v>
      </c>
      <c r="J843" s="285">
        <f t="shared" si="273"/>
        <v>2.5</v>
      </c>
      <c r="K843" s="285">
        <f t="shared" si="273"/>
        <v>2.0000000000000009</v>
      </c>
      <c r="L843" s="285">
        <f t="shared" si="273"/>
        <v>1.9000000000000001</v>
      </c>
      <c r="M843" s="285">
        <f>IF(E843=S$4,G843,IF(E843=T$4,H843,IF(E843=U$4,I843,IF(E843=V$4,J843,IF(E843=W$4,K843,L843)))))</f>
        <v>1.9000000000000001</v>
      </c>
      <c r="N843" s="104">
        <f t="shared" si="266"/>
        <v>9.168975800631407E-2</v>
      </c>
      <c r="O843" s="104">
        <f t="shared" si="267"/>
        <v>0.61014473309809925</v>
      </c>
    </row>
    <row r="844" spans="1:15" x14ac:dyDescent="0.25">
      <c r="A844" s="104" t="s">
        <v>2048</v>
      </c>
      <c r="B844" s="104" t="s">
        <v>4327</v>
      </c>
      <c r="C844" s="104">
        <v>216</v>
      </c>
      <c r="D844" s="104">
        <v>3.4578922962546284E-2</v>
      </c>
      <c r="E844" s="286">
        <v>6</v>
      </c>
      <c r="F844" s="285">
        <f>IF(D844="&lt;0.2%",1/0.002,IF(D844="&gt;50%",1/0.5,1/D844))</f>
        <v>28.919350700515952</v>
      </c>
      <c r="G844" s="285">
        <f t="shared" si="273"/>
        <v>7.072451430822702</v>
      </c>
      <c r="H844" s="285">
        <f t="shared" si="273"/>
        <v>13.944902861645403</v>
      </c>
      <c r="I844" s="285">
        <f t="shared" si="273"/>
        <v>38.937609907173552</v>
      </c>
      <c r="J844" s="285">
        <f t="shared" si="273"/>
        <v>10.323289875655723</v>
      </c>
      <c r="K844" s="285">
        <f t="shared" si="273"/>
        <v>7.2351610420309571</v>
      </c>
      <c r="L844" s="285">
        <f t="shared" si="273"/>
        <v>3.9940644168123827</v>
      </c>
      <c r="M844" s="285">
        <f>IF(E844=S$4,G844,IF(E844=T$4,H844,IF(E844=U$4,I844,IF(E844=V$4,J844,IF(E844=W$4,K844,L844)))))</f>
        <v>3.9940644168123827</v>
      </c>
      <c r="N844" s="104">
        <f t="shared" si="266"/>
        <v>4.4717618626656019E-2</v>
      </c>
      <c r="O844" s="104">
        <f t="shared" si="267"/>
        <v>0.3611625943436243</v>
      </c>
    </row>
    <row r="845" spans="1:15" x14ac:dyDescent="0.25">
      <c r="A845" s="295" t="s">
        <v>2050</v>
      </c>
      <c r="B845" s="104" t="s">
        <v>4396</v>
      </c>
      <c r="C845" s="104">
        <v>1100</v>
      </c>
      <c r="D845" s="104">
        <v>0.43048615973696025</v>
      </c>
      <c r="E845" s="105"/>
      <c r="F845" s="104"/>
      <c r="G845" s="104"/>
      <c r="H845" s="104"/>
      <c r="I845" s="104"/>
      <c r="J845" s="104"/>
      <c r="K845" s="104"/>
      <c r="L845" s="104"/>
      <c r="M845" s="290">
        <v>13.247346492242578</v>
      </c>
      <c r="N845" s="296">
        <v>1.3698385876032892E-2</v>
      </c>
      <c r="O845" s="296">
        <v>0.12637442022724832</v>
      </c>
    </row>
    <row r="846" spans="1:15" x14ac:dyDescent="0.25">
      <c r="A846" s="104" t="s">
        <v>2052</v>
      </c>
      <c r="B846" s="104" t="s">
        <v>4333</v>
      </c>
      <c r="C846" s="104"/>
      <c r="D846" s="104"/>
      <c r="E846" s="105"/>
      <c r="F846" s="104"/>
      <c r="G846" s="104"/>
      <c r="H846" s="104"/>
      <c r="I846" s="104"/>
      <c r="J846" s="104"/>
      <c r="K846" s="104"/>
      <c r="L846" s="104"/>
      <c r="M846" s="104">
        <v>15</v>
      </c>
      <c r="N846" s="104">
        <f t="shared" ref="N846:N877" si="274">1-BETAINV(0.833,M846-1+1,1,0,1)</f>
        <v>1.2107549031377118E-2</v>
      </c>
      <c r="O846" s="104">
        <f t="shared" ref="O846:O877" si="275">1-BETAINV(0.167,M846-1+1,1,0,1)</f>
        <v>0.11247397232456713</v>
      </c>
    </row>
    <row r="847" spans="1:15" x14ac:dyDescent="0.25">
      <c r="A847" s="104" t="s">
        <v>2054</v>
      </c>
      <c r="B847" s="104" t="s">
        <v>4327</v>
      </c>
      <c r="C847" s="104">
        <v>520</v>
      </c>
      <c r="D847" s="104" t="s">
        <v>4372</v>
      </c>
      <c r="E847" s="286">
        <v>6</v>
      </c>
      <c r="F847" s="285">
        <f>IF(D847="&lt;0.2%",1/0.002,IF(D847="&gt;50%",1/0.5,1/D847))</f>
        <v>500</v>
      </c>
      <c r="G847" s="285">
        <f t="shared" ref="G847:L847" si="276">IF($F847&lt;5,LINEST(S$5:S$6,$R$5:$R$6)*$F847+INTERCEPT(S$5:S$6,$R$5:$R$6),IF($F847&lt;10,LINEST(S$6:S$7,$R$6:$R$7)*$F847+INTERCEPT(S$6:S$7,$R$6:$R$7),IF($F847&lt;25,LINEST(S$7:S$8,$R$7:$R$8)*$F847+INTERCEPT(S$7:S$8,$R$7:$R$8),IF($F847&lt;50,LINEST(S$8:S$9,$R$8:$R$9)*$F847+INTERCEPT(S$8:S$9,$R$8:$R$9),IF($F847&lt;100,LINEST(S$9:S$10,$R$9:$R$10)*$F847+INTERCEPT(S$9:S$10,$R$9:$R$10),IF($F847&lt;200,LINEST(S$10:S$11,$R$10:$R$11)*$F847+INTERCEPT(S$10:S$11,$R$10:$R$11),IF($F847&lt;500,LINEST(S$11:S$12,$R$11:$R$12)*$F847+INTERCEPT(S$11:S$12,$R$11:$R$12),S$12)))))))</f>
        <v>9.8000000000000007</v>
      </c>
      <c r="H847" s="285">
        <f t="shared" si="276"/>
        <v>20.100000000000001</v>
      </c>
      <c r="I847" s="285">
        <f t="shared" si="276"/>
        <v>128.5</v>
      </c>
      <c r="J847" s="285">
        <f t="shared" si="276"/>
        <v>19.399999999999999</v>
      </c>
      <c r="K847" s="285">
        <f t="shared" si="276"/>
        <v>11.8</v>
      </c>
      <c r="L847" s="285">
        <f t="shared" si="276"/>
        <v>5.5</v>
      </c>
      <c r="M847" s="285">
        <f>IF(E847=S$4,G847,IF(E847=T$4,H847,IF(E847=U$4,I847,IF(E847=V$4,J847,IF(E847=W$4,K847,L847)))))</f>
        <v>5.5</v>
      </c>
      <c r="N847" s="104">
        <f t="shared" si="274"/>
        <v>3.2676322132066393E-2</v>
      </c>
      <c r="O847" s="104">
        <f t="shared" si="275"/>
        <v>0.2777696710077755</v>
      </c>
    </row>
    <row r="848" spans="1:15" x14ac:dyDescent="0.25">
      <c r="A848" s="104" t="s">
        <v>2056</v>
      </c>
      <c r="B848" s="104" t="s">
        <v>4333</v>
      </c>
      <c r="C848" s="104"/>
      <c r="D848" s="104"/>
      <c r="E848" s="105"/>
      <c r="F848" s="104"/>
      <c r="G848" s="104"/>
      <c r="H848" s="104"/>
      <c r="I848" s="104"/>
      <c r="J848" s="104"/>
      <c r="K848" s="104"/>
      <c r="L848" s="104"/>
      <c r="M848" s="104">
        <v>29</v>
      </c>
      <c r="N848" s="104">
        <f t="shared" si="274"/>
        <v>6.2809380201114262E-3</v>
      </c>
      <c r="O848" s="104">
        <f t="shared" si="275"/>
        <v>5.9850066430556792E-2</v>
      </c>
    </row>
    <row r="849" spans="1:15" x14ac:dyDescent="0.25">
      <c r="A849" s="104" t="s">
        <v>2068</v>
      </c>
      <c r="B849" s="104" t="s">
        <v>4327</v>
      </c>
      <c r="C849" s="104">
        <v>595</v>
      </c>
      <c r="D849" s="104">
        <v>0.16569589452261962</v>
      </c>
      <c r="E849" s="286">
        <v>5</v>
      </c>
      <c r="F849" s="285">
        <f t="shared" ref="F849:F864" si="277">IF(D849="&lt;0.2%",1/0.002,IF(D849="&gt;50%",1/0.5,1/D849))</f>
        <v>6.035152547871288</v>
      </c>
      <c r="G849" s="285">
        <f t="shared" ref="G849:G864" si="278">IF($F849&lt;5,LINEST(S$5:S$6,$R$5:$R$6)*$F849+INTERCEPT(S$5:S$6,$R$5:$R$6),IF($F849&lt;10,LINEST(S$6:S$7,$R$6:$R$7)*$F849+INTERCEPT(S$6:S$7,$R$6:$R$7),IF($F849&lt;25,LINEST(S$7:S$8,$R$7:$R$8)*$F849+INTERCEPT(S$7:S$8,$R$7:$R$8),IF($F849&lt;50,LINEST(S$8:S$9,$R$8:$R$9)*$F849+INTERCEPT(S$8:S$9,$R$8:$R$9),IF($F849&lt;100,LINEST(S$9:S$10,$R$9:$R$10)*$F849+INTERCEPT(S$9:S$10,$R$9:$R$10),IF($F849&lt;200,LINEST(S$10:S$11,$R$10:$R$11)*$F849+INTERCEPT(S$10:S$11,$R$10:$R$11),IF($F849&lt;500,LINEST(S$11:S$12,$R$11:$R$12)*$F849+INTERCEPT(S$11:S$12,$R$11:$R$12),S$12)))))))</f>
        <v>3.9105457643613857</v>
      </c>
      <c r="H849" s="285">
        <f t="shared" ref="H849:H864" si="279">IF($F849&lt;5,LINEST(T$5:T$6,$R$5:$R$6)*$F849+INTERCEPT(T$5:T$6,$R$5:$R$6),IF($F849&lt;10,LINEST(T$6:T$7,$R$6:$R$7)*$F849+INTERCEPT(T$6:T$7,$R$6:$R$7),IF($F849&lt;25,LINEST(T$7:T$8,$R$7:$R$8)*$F849+INTERCEPT(T$7:T$8,$R$7:$R$8),IF($F849&lt;50,LINEST(T$8:T$9,$R$8:$R$9)*$F849+INTERCEPT(T$8:T$9,$R$8:$R$9),IF($F849&lt;100,LINEST(T$9:T$10,$R$9:$R$10)*$F849+INTERCEPT(T$9:T$10,$R$9:$R$10),IF($F849&lt;200,LINEST(T$10:T$11,$R$10:$R$11)*$F849+INTERCEPT(T$10:T$11,$R$10:$R$11),IF($F849&lt;500,LINEST(T$11:T$12,$R$11:$R$12)*$F849+INTERCEPT(T$11:T$12,$R$11:$R$12),T$12)))))))</f>
        <v>7.8796854268079199</v>
      </c>
      <c r="I849" s="285">
        <f t="shared" ref="I849:I864" si="280">IF($F849&lt;5,LINEST(U$5:U$6,$R$5:$R$6)*$F849+INTERCEPT(U$5:U$6,$R$5:$R$6),IF($F849&lt;10,LINEST(U$6:U$7,$R$6:$R$7)*$F849+INTERCEPT(U$6:U$7,$R$6:$R$7),IF($F849&lt;25,LINEST(U$7:U$8,$R$7:$R$8)*$F849+INTERCEPT(U$7:U$8,$R$7:$R$8),IF($F849&lt;50,LINEST(U$8:U$9,$R$8:$R$9)*$F849+INTERCEPT(U$8:U$9,$R$8:$R$9),IF($F849&lt;100,LINEST(U$9:U$10,$R$9:$R$10)*$F849+INTERCEPT(U$9:U$10,$R$9:$R$10),IF($F849&lt;200,LINEST(U$10:U$11,$R$10:$R$11)*$F849+INTERCEPT(U$10:U$11,$R$10:$R$11),IF($F849&lt;500,LINEST(U$11:U$12,$R$11:$R$12)*$F849+INTERCEPT(U$11:U$12,$R$11:$R$12),U$12)))))))</f>
        <v>12.976947127551488</v>
      </c>
      <c r="J849" s="285">
        <f t="shared" ref="J849:J864" si="281">IF($F849&lt;5,LINEST(V$5:V$6,$R$5:$R$6)*$F849+INTERCEPT(V$5:V$6,$R$5:$R$6),IF($F849&lt;10,LINEST(V$6:V$7,$R$6:$R$7)*$F849+INTERCEPT(V$6:V$7,$R$6:$R$7),IF($F849&lt;25,LINEST(V$7:V$8,$R$7:$R$8)*$F849+INTERCEPT(V$7:V$8,$R$7:$R$8),IF($F849&lt;50,LINEST(V$8:V$9,$R$8:$R$9)*$F849+INTERCEPT(V$8:V$9,$R$8:$R$9),IF($F849&lt;100,LINEST(V$9:V$10,$R$9:$R$10)*$F849+INTERCEPT(V$9:V$10,$R$9:$R$10),IF($F849&lt;200,LINEST(V$10:V$11,$R$10:$R$11)*$F849+INTERCEPT(V$10:V$11,$R$10:$R$11),IF($F849&lt;500,LINEST(V$11:V$12,$R$11:$R$12)*$F849+INTERCEPT(V$11:V$12,$R$11:$R$12),V$12)))))))</f>
        <v>4.6761701720207913</v>
      </c>
      <c r="K849" s="285">
        <f t="shared" ref="K849:K864" si="282">IF($F849&lt;5,LINEST(W$5:W$6,$R$5:$R$6)*$F849+INTERCEPT(W$5:W$6,$R$5:$R$6),IF($F849&lt;10,LINEST(W$6:W$7,$R$6:$R$7)*$F849+INTERCEPT(W$6:W$7,$R$6:$R$7),IF($F849&lt;25,LINEST(W$7:W$8,$R$7:$R$8)*$F849+INTERCEPT(W$7:W$8,$R$7:$R$8),IF($F849&lt;50,LINEST(W$8:W$9,$R$8:$R$9)*$F849+INTERCEPT(W$8:W$9,$R$8:$R$9),IF($F849&lt;100,LINEST(W$9:W$10,$R$9:$R$10)*$F849+INTERCEPT(W$9:W$10,$R$9:$R$10),IF($F849&lt;200,LINEST(W$10:W$11,$R$10:$R$11)*$F849+INTERCEPT(W$10:W$11,$R$10:$R$11),IF($F849&lt;500,LINEST(W$11:W$12,$R$11:$R$12)*$F849+INTERCEPT(W$11:W$12,$R$11:$R$12),W$12)))))))</f>
        <v>3.7105457643613864</v>
      </c>
      <c r="L849" s="285">
        <f t="shared" ref="L849:L864" si="283">IF($F849&lt;5,LINEST(X$5:X$6,$R$5:$R$6)*$F849+INTERCEPT(X$5:X$6,$R$5:$R$6),IF($F849&lt;10,LINEST(X$6:X$7,$R$6:$R$7)*$F849+INTERCEPT(X$6:X$7,$R$6:$R$7),IF($F849&lt;25,LINEST(X$7:X$8,$R$7:$R$8)*$F849+INTERCEPT(X$7:X$8,$R$7:$R$8),IF($F849&lt;50,LINEST(X$8:X$9,$R$8:$R$9)*$F849+INTERCEPT(X$8:X$9,$R$8:$R$9),IF($F849&lt;100,LINEST(X$9:X$10,$R$9:$R$10)*$F849+INTERCEPT(X$9:X$10,$R$9:$R$10),IF($F849&lt;200,LINEST(X$10:X$11,$R$10:$R$11)*$F849+INTERCEPT(X$10:X$11,$R$10:$R$11),IF($F849&lt;500,LINEST(X$11:X$12,$R$11:$R$12)*$F849+INTERCEPT(X$11:X$12,$R$11:$R$12),X$12)))))))</f>
        <v>2.5449213567019804</v>
      </c>
      <c r="M849" s="285">
        <f t="shared" ref="M849:M864" si="284">IF(E849=S$4,G849,IF(E849=T$4,H849,IF(E849=U$4,I849,IF(E849=V$4,J849,IF(E849=W$4,K849,L849)))))</f>
        <v>3.7105457643613864</v>
      </c>
      <c r="N849" s="104">
        <f t="shared" si="274"/>
        <v>4.8051051316437055E-2</v>
      </c>
      <c r="O849" s="104">
        <f t="shared" si="275"/>
        <v>0.38266566737479224</v>
      </c>
    </row>
    <row r="850" spans="1:15" x14ac:dyDescent="0.25">
      <c r="A850" s="104" t="s">
        <v>2070</v>
      </c>
      <c r="B850" s="104" t="s">
        <v>4327</v>
      </c>
      <c r="C850" s="104">
        <v>965</v>
      </c>
      <c r="D850" s="104">
        <v>3.4578640548749394E-2</v>
      </c>
      <c r="E850" s="286">
        <v>5</v>
      </c>
      <c r="F850" s="285">
        <f t="shared" si="277"/>
        <v>28.919586893249537</v>
      </c>
      <c r="G850" s="285">
        <f t="shared" si="278"/>
        <v>7.0724618233029801</v>
      </c>
      <c r="H850" s="285">
        <f t="shared" si="279"/>
        <v>13.944923646605957</v>
      </c>
      <c r="I850" s="285">
        <f t="shared" si="280"/>
        <v>38.937780910712668</v>
      </c>
      <c r="J850" s="285">
        <f t="shared" si="281"/>
        <v>10.32331538447095</v>
      </c>
      <c r="K850" s="285">
        <f t="shared" si="282"/>
        <v>7.2351752135949718</v>
      </c>
      <c r="L850" s="285">
        <f t="shared" si="283"/>
        <v>3.9940700854379889</v>
      </c>
      <c r="M850" s="285">
        <f t="shared" si="284"/>
        <v>7.2351752135949718</v>
      </c>
      <c r="N850" s="104">
        <f t="shared" si="274"/>
        <v>2.4938394642334716E-2</v>
      </c>
      <c r="O850" s="104">
        <f t="shared" si="275"/>
        <v>0.21914786214166393</v>
      </c>
    </row>
    <row r="851" spans="1:15" x14ac:dyDescent="0.25">
      <c r="A851" s="104" t="s">
        <v>2072</v>
      </c>
      <c r="B851" s="104" t="s">
        <v>4327</v>
      </c>
      <c r="C851" s="104">
        <v>20200</v>
      </c>
      <c r="D851" s="104">
        <v>1.9051383475633121E-2</v>
      </c>
      <c r="E851" s="286">
        <v>5</v>
      </c>
      <c r="F851" s="285">
        <f t="shared" si="277"/>
        <v>52.489626345457189</v>
      </c>
      <c r="G851" s="285">
        <f t="shared" si="278"/>
        <v>8.0398340215273159</v>
      </c>
      <c r="H851" s="285">
        <f t="shared" si="279"/>
        <v>15.88962654843646</v>
      </c>
      <c r="I851" s="285">
        <f t="shared" si="280"/>
        <v>55.320331855455734</v>
      </c>
      <c r="J851" s="285">
        <f t="shared" si="281"/>
        <v>12.719502064581945</v>
      </c>
      <c r="K851" s="285">
        <f t="shared" si="282"/>
        <v>8.559751032290972</v>
      </c>
      <c r="L851" s="285">
        <f t="shared" si="283"/>
        <v>4.5199170107636579</v>
      </c>
      <c r="M851" s="285">
        <f t="shared" si="284"/>
        <v>8.559751032290972</v>
      </c>
      <c r="N851" s="104">
        <f t="shared" si="274"/>
        <v>2.1120380251721915E-2</v>
      </c>
      <c r="O851" s="104">
        <f t="shared" si="275"/>
        <v>0.18867808267141428</v>
      </c>
    </row>
    <row r="852" spans="1:15" x14ac:dyDescent="0.25">
      <c r="A852" s="104" t="s">
        <v>2074</v>
      </c>
      <c r="B852" s="104" t="s">
        <v>4327</v>
      </c>
      <c r="C852" s="104">
        <v>173</v>
      </c>
      <c r="D852" s="104">
        <v>0.10526894374059965</v>
      </c>
      <c r="E852" s="286">
        <v>5</v>
      </c>
      <c r="F852" s="285">
        <f t="shared" si="277"/>
        <v>9.4994778561107989</v>
      </c>
      <c r="G852" s="285">
        <f t="shared" si="278"/>
        <v>4.9498433568332381</v>
      </c>
      <c r="H852" s="285">
        <f t="shared" si="279"/>
        <v>9.8197075994220455</v>
      </c>
      <c r="I852" s="285">
        <f t="shared" si="280"/>
        <v>18.589154126899494</v>
      </c>
      <c r="J852" s="285">
        <f t="shared" si="281"/>
        <v>6.2697598138109658</v>
      </c>
      <c r="K852" s="285">
        <f t="shared" si="282"/>
        <v>4.7498433568332397</v>
      </c>
      <c r="L852" s="285">
        <f t="shared" si="283"/>
        <v>3.0299268998555116</v>
      </c>
      <c r="M852" s="285">
        <f t="shared" si="284"/>
        <v>4.7498433568332397</v>
      </c>
      <c r="N852" s="104">
        <f t="shared" si="274"/>
        <v>3.7738447933351349E-2</v>
      </c>
      <c r="O852" s="104">
        <f t="shared" si="275"/>
        <v>0.31394968863654316</v>
      </c>
    </row>
    <row r="853" spans="1:15" x14ac:dyDescent="0.25">
      <c r="A853" s="104" t="s">
        <v>2076</v>
      </c>
      <c r="B853" s="104" t="s">
        <v>4327</v>
      </c>
      <c r="C853" s="104">
        <v>3200</v>
      </c>
      <c r="D853" s="104">
        <v>4.2647534469419128E-3</v>
      </c>
      <c r="E853" s="286">
        <v>5</v>
      </c>
      <c r="F853" s="285">
        <f t="shared" si="277"/>
        <v>234.48014344582117</v>
      </c>
      <c r="G853" s="285">
        <f t="shared" si="278"/>
        <v>9.4459735245944305</v>
      </c>
      <c r="H853" s="285">
        <f t="shared" si="279"/>
        <v>19.037920573783286</v>
      </c>
      <c r="I853" s="285">
        <f t="shared" si="280"/>
        <v>103.98366657816416</v>
      </c>
      <c r="J853" s="285">
        <f t="shared" si="281"/>
        <v>17.364347766417964</v>
      </c>
      <c r="K853" s="285">
        <f t="shared" si="282"/>
        <v>10.914933811486073</v>
      </c>
      <c r="L853" s="285">
        <f t="shared" si="283"/>
        <v>5.234480143445821</v>
      </c>
      <c r="M853" s="285">
        <f t="shared" si="284"/>
        <v>10.914933811486073</v>
      </c>
      <c r="N853" s="104">
        <f t="shared" si="274"/>
        <v>1.6601173352567833E-2</v>
      </c>
      <c r="O853" s="104">
        <f t="shared" si="275"/>
        <v>0.15123560802857672</v>
      </c>
    </row>
    <row r="854" spans="1:15" x14ac:dyDescent="0.25">
      <c r="A854" s="104" t="s">
        <v>2078</v>
      </c>
      <c r="B854" s="104" t="s">
        <v>4327</v>
      </c>
      <c r="C854" s="104">
        <v>27</v>
      </c>
      <c r="D854" s="104">
        <v>4.5627263064295334E-2</v>
      </c>
      <c r="E854" s="286">
        <v>5</v>
      </c>
      <c r="F854" s="285">
        <f t="shared" si="277"/>
        <v>21.91672111892526</v>
      </c>
      <c r="G854" s="285">
        <f t="shared" si="278"/>
        <v>6.5300065342710312</v>
      </c>
      <c r="H854" s="285">
        <f t="shared" si="279"/>
        <v>12.88056826108256</v>
      </c>
      <c r="I854" s="285">
        <f t="shared" si="280"/>
        <v>32.667282845736793</v>
      </c>
      <c r="J854" s="285">
        <f t="shared" si="281"/>
        <v>9.2011234536230582</v>
      </c>
      <c r="K854" s="285">
        <f t="shared" si="282"/>
        <v>6.5683409566495357</v>
      </c>
      <c r="L854" s="285">
        <f t="shared" si="283"/>
        <v>3.7355584596760139</v>
      </c>
      <c r="M854" s="285">
        <f t="shared" si="284"/>
        <v>6.5683409566495357</v>
      </c>
      <c r="N854" s="104">
        <f t="shared" si="274"/>
        <v>2.7435164808689905E-2</v>
      </c>
      <c r="O854" s="104">
        <f t="shared" si="275"/>
        <v>0.23851365090210319</v>
      </c>
    </row>
    <row r="855" spans="1:15" x14ac:dyDescent="0.25">
      <c r="A855" s="104" t="s">
        <v>2080</v>
      </c>
      <c r="B855" s="104" t="s">
        <v>4327</v>
      </c>
      <c r="C855" s="104">
        <v>9200</v>
      </c>
      <c r="D855" s="104" t="s">
        <v>4372</v>
      </c>
      <c r="E855" s="286">
        <v>5</v>
      </c>
      <c r="F855" s="285">
        <f t="shared" si="277"/>
        <v>500</v>
      </c>
      <c r="G855" s="285">
        <f t="shared" si="278"/>
        <v>9.8000000000000007</v>
      </c>
      <c r="H855" s="285">
        <f t="shared" si="279"/>
        <v>20.100000000000001</v>
      </c>
      <c r="I855" s="285">
        <f t="shared" si="280"/>
        <v>128.5</v>
      </c>
      <c r="J855" s="285">
        <f t="shared" si="281"/>
        <v>19.399999999999999</v>
      </c>
      <c r="K855" s="285">
        <f t="shared" si="282"/>
        <v>11.8</v>
      </c>
      <c r="L855" s="285">
        <f t="shared" si="283"/>
        <v>5.5</v>
      </c>
      <c r="M855" s="285">
        <f t="shared" si="284"/>
        <v>11.8</v>
      </c>
      <c r="N855" s="104">
        <f t="shared" si="274"/>
        <v>1.5365610095873228E-2</v>
      </c>
      <c r="O855" s="104">
        <f t="shared" si="275"/>
        <v>0.14073224539520079</v>
      </c>
    </row>
    <row r="856" spans="1:15" x14ac:dyDescent="0.25">
      <c r="A856" s="104" t="s">
        <v>2084</v>
      </c>
      <c r="B856" s="104" t="s">
        <v>4327</v>
      </c>
      <c r="C856" s="104">
        <v>73</v>
      </c>
      <c r="D856" s="104" t="s">
        <v>4373</v>
      </c>
      <c r="E856" s="286">
        <v>5</v>
      </c>
      <c r="F856" s="285">
        <f t="shared" si="277"/>
        <v>2</v>
      </c>
      <c r="G856" s="285">
        <f t="shared" si="278"/>
        <v>2.1</v>
      </c>
      <c r="H856" s="285">
        <f t="shared" si="279"/>
        <v>4.4000000000000004</v>
      </c>
      <c r="I856" s="285">
        <f t="shared" si="280"/>
        <v>5.4000000000000021</v>
      </c>
      <c r="J856" s="285">
        <f t="shared" si="281"/>
        <v>2.5</v>
      </c>
      <c r="K856" s="285">
        <f t="shared" si="282"/>
        <v>2.0000000000000009</v>
      </c>
      <c r="L856" s="285">
        <f t="shared" si="283"/>
        <v>1.9000000000000001</v>
      </c>
      <c r="M856" s="285">
        <f t="shared" si="284"/>
        <v>2.0000000000000009</v>
      </c>
      <c r="N856" s="104">
        <f t="shared" si="274"/>
        <v>8.7311663271629092E-2</v>
      </c>
      <c r="O856" s="104">
        <f t="shared" si="275"/>
        <v>0.59134366516594883</v>
      </c>
    </row>
    <row r="857" spans="1:15" x14ac:dyDescent="0.25">
      <c r="A857" s="104" t="s">
        <v>2086</v>
      </c>
      <c r="B857" s="104" t="s">
        <v>4327</v>
      </c>
      <c r="C857" s="104">
        <v>1100</v>
      </c>
      <c r="D857" s="104">
        <v>2.3365846748781876E-2</v>
      </c>
      <c r="E857" s="286">
        <v>5</v>
      </c>
      <c r="F857" s="285">
        <f t="shared" si="277"/>
        <v>42.797507436880394</v>
      </c>
      <c r="G857" s="285">
        <f t="shared" si="278"/>
        <v>7.6830903272227378</v>
      </c>
      <c r="H857" s="285">
        <f t="shared" si="279"/>
        <v>15.166180654445474</v>
      </c>
      <c r="I857" s="285">
        <f t="shared" si="280"/>
        <v>48.985395384301412</v>
      </c>
      <c r="J857" s="285">
        <f t="shared" si="281"/>
        <v>11.822130803183082</v>
      </c>
      <c r="K857" s="285">
        <f t="shared" si="282"/>
        <v>8.0678504462128231</v>
      </c>
      <c r="L857" s="285">
        <f t="shared" si="283"/>
        <v>4.3271401784851298</v>
      </c>
      <c r="M857" s="285">
        <f t="shared" si="284"/>
        <v>8.0678504462128231</v>
      </c>
      <c r="N857" s="104">
        <f t="shared" si="274"/>
        <v>2.2393575597174697E-2</v>
      </c>
      <c r="O857" s="104">
        <f t="shared" si="275"/>
        <v>0.19895543876745658</v>
      </c>
    </row>
    <row r="858" spans="1:15" x14ac:dyDescent="0.25">
      <c r="A858" s="104" t="s">
        <v>2088</v>
      </c>
      <c r="B858" s="104" t="s">
        <v>4327</v>
      </c>
      <c r="C858" s="104">
        <v>670</v>
      </c>
      <c r="D858" s="104">
        <v>8.2036923866312481E-3</v>
      </c>
      <c r="E858" s="286">
        <v>5</v>
      </c>
      <c r="F858" s="285">
        <f t="shared" si="277"/>
        <v>121.89633068514389</v>
      </c>
      <c r="G858" s="285">
        <f t="shared" si="278"/>
        <v>8.9313779841108651</v>
      </c>
      <c r="H858" s="285">
        <f t="shared" si="279"/>
        <v>17.884652298906872</v>
      </c>
      <c r="I858" s="285">
        <f t="shared" si="280"/>
        <v>81.97701569511969</v>
      </c>
      <c r="J858" s="285">
        <f t="shared" si="281"/>
        <v>15.459822944388023</v>
      </c>
      <c r="K858" s="285">
        <f t="shared" si="282"/>
        <v>9.9408596375365832</v>
      </c>
      <c r="L858" s="285">
        <f t="shared" si="283"/>
        <v>4.9656889920554326</v>
      </c>
      <c r="M858" s="285">
        <f t="shared" si="284"/>
        <v>9.9408596375365832</v>
      </c>
      <c r="N858" s="104">
        <f t="shared" si="274"/>
        <v>1.8212970913671134E-2</v>
      </c>
      <c r="O858" s="104">
        <f t="shared" si="275"/>
        <v>0.16476396309941732</v>
      </c>
    </row>
    <row r="859" spans="1:15" x14ac:dyDescent="0.25">
      <c r="A859" s="104" t="s">
        <v>2090</v>
      </c>
      <c r="B859" s="104" t="s">
        <v>4327</v>
      </c>
      <c r="C859" s="104">
        <v>920</v>
      </c>
      <c r="D859" s="104" t="s">
        <v>4372</v>
      </c>
      <c r="E859" s="286">
        <v>5</v>
      </c>
      <c r="F859" s="285">
        <f t="shared" si="277"/>
        <v>500</v>
      </c>
      <c r="G859" s="285">
        <f t="shared" si="278"/>
        <v>9.8000000000000007</v>
      </c>
      <c r="H859" s="285">
        <f t="shared" si="279"/>
        <v>20.100000000000001</v>
      </c>
      <c r="I859" s="285">
        <f t="shared" si="280"/>
        <v>128.5</v>
      </c>
      <c r="J859" s="285">
        <f t="shared" si="281"/>
        <v>19.399999999999999</v>
      </c>
      <c r="K859" s="285">
        <f t="shared" si="282"/>
        <v>11.8</v>
      </c>
      <c r="L859" s="285">
        <f t="shared" si="283"/>
        <v>5.5</v>
      </c>
      <c r="M859" s="285">
        <f t="shared" si="284"/>
        <v>11.8</v>
      </c>
      <c r="N859" s="104">
        <f t="shared" si="274"/>
        <v>1.5365610095873228E-2</v>
      </c>
      <c r="O859" s="104">
        <f t="shared" si="275"/>
        <v>0.14073224539520079</v>
      </c>
    </row>
    <row r="860" spans="1:15" x14ac:dyDescent="0.25">
      <c r="A860" s="104" t="s">
        <v>2092</v>
      </c>
      <c r="B860" s="104" t="s">
        <v>4327</v>
      </c>
      <c r="C860" s="104">
        <v>3780</v>
      </c>
      <c r="D860" s="104">
        <v>0.19089454147761839</v>
      </c>
      <c r="E860" s="286">
        <v>5</v>
      </c>
      <c r="F860" s="285">
        <f t="shared" si="277"/>
        <v>5.2384944706092913</v>
      </c>
      <c r="G860" s="285">
        <f t="shared" si="278"/>
        <v>3.6715483411827869</v>
      </c>
      <c r="H860" s="285">
        <f t="shared" si="279"/>
        <v>7.4335569035412021</v>
      </c>
      <c r="I860" s="285">
        <f t="shared" si="280"/>
        <v>11.686361042387054</v>
      </c>
      <c r="J860" s="285">
        <f t="shared" si="281"/>
        <v>4.3097074564802726</v>
      </c>
      <c r="K860" s="285">
        <f t="shared" si="282"/>
        <v>3.4715483411827872</v>
      </c>
      <c r="L860" s="285">
        <f t="shared" si="283"/>
        <v>2.4333892258853007</v>
      </c>
      <c r="M860" s="285">
        <f t="shared" si="284"/>
        <v>3.4715483411827872</v>
      </c>
      <c r="N860" s="104">
        <f t="shared" si="274"/>
        <v>5.127286102018469E-2</v>
      </c>
      <c r="O860" s="104">
        <f t="shared" si="275"/>
        <v>0.40282875215642477</v>
      </c>
    </row>
    <row r="861" spans="1:15" x14ac:dyDescent="0.25">
      <c r="A861" s="104" t="s">
        <v>2094</v>
      </c>
      <c r="B861" s="104" t="s">
        <v>4327</v>
      </c>
      <c r="C861" s="104">
        <v>929</v>
      </c>
      <c r="D861" s="104">
        <v>2.8598662911930458E-3</v>
      </c>
      <c r="E861" s="286">
        <v>5</v>
      </c>
      <c r="F861" s="285">
        <f t="shared" si="277"/>
        <v>349.66669703387834</v>
      </c>
      <c r="G861" s="285">
        <f t="shared" si="278"/>
        <v>9.5995555960451728</v>
      </c>
      <c r="H861" s="285">
        <f t="shared" si="279"/>
        <v>19.498666788135516</v>
      </c>
      <c r="I861" s="285">
        <f t="shared" si="280"/>
        <v>114.61922502612811</v>
      </c>
      <c r="J861" s="285">
        <f t="shared" si="281"/>
        <v>18.247444677259733</v>
      </c>
      <c r="K861" s="285">
        <f t="shared" si="282"/>
        <v>11.298888990112928</v>
      </c>
      <c r="L861" s="285">
        <f t="shared" si="283"/>
        <v>5.3496666970338786</v>
      </c>
      <c r="M861" s="285">
        <f t="shared" si="284"/>
        <v>11.298888990112928</v>
      </c>
      <c r="N861" s="104">
        <f t="shared" si="274"/>
        <v>1.6041587303527005E-2</v>
      </c>
      <c r="O861" s="104">
        <f t="shared" si="275"/>
        <v>0.14649300784248109</v>
      </c>
    </row>
    <row r="862" spans="1:15" x14ac:dyDescent="0.25">
      <c r="A862" s="104" t="s">
        <v>2096</v>
      </c>
      <c r="B862" s="104" t="s">
        <v>4327</v>
      </c>
      <c r="C862" s="104">
        <v>288</v>
      </c>
      <c r="D862" s="104">
        <v>7.2986514148179443E-2</v>
      </c>
      <c r="E862" s="286">
        <v>5</v>
      </c>
      <c r="F862" s="285">
        <f t="shared" si="277"/>
        <v>13.701161257951977</v>
      </c>
      <c r="G862" s="285">
        <f t="shared" si="278"/>
        <v>5.5441393509542367</v>
      </c>
      <c r="H862" s="285">
        <f t="shared" si="279"/>
        <v>10.963604293522128</v>
      </c>
      <c r="I862" s="285">
        <f t="shared" si="280"/>
        <v>23.520626200519864</v>
      </c>
      <c r="J862" s="285">
        <f t="shared" si="281"/>
        <v>7.3389298851357809</v>
      </c>
      <c r="K862" s="285">
        <f t="shared" si="282"/>
        <v>5.4181625761132768</v>
      </c>
      <c r="L862" s="285">
        <f t="shared" si="283"/>
        <v>3.297395267090772</v>
      </c>
      <c r="M862" s="285">
        <f t="shared" si="284"/>
        <v>5.4181625761132768</v>
      </c>
      <c r="N862" s="104">
        <f t="shared" si="274"/>
        <v>3.3161599530408203E-2</v>
      </c>
      <c r="O862" s="104">
        <f t="shared" si="275"/>
        <v>0.28131079587008645</v>
      </c>
    </row>
    <row r="863" spans="1:15" x14ac:dyDescent="0.25">
      <c r="A863" s="104" t="s">
        <v>2098</v>
      </c>
      <c r="B863" s="104" t="s">
        <v>4327</v>
      </c>
      <c r="C863" s="104">
        <v>1840</v>
      </c>
      <c r="D863" s="104">
        <v>4.4415133999631852E-3</v>
      </c>
      <c r="E863" s="286">
        <v>5</v>
      </c>
      <c r="F863" s="285">
        <f t="shared" si="277"/>
        <v>225.14848204854877</v>
      </c>
      <c r="G863" s="285">
        <f t="shared" si="278"/>
        <v>9.4335313093980666</v>
      </c>
      <c r="H863" s="285">
        <f t="shared" si="279"/>
        <v>19.000593928194196</v>
      </c>
      <c r="I863" s="285">
        <f t="shared" si="280"/>
        <v>103.12204317581602</v>
      </c>
      <c r="J863" s="285">
        <f t="shared" si="281"/>
        <v>17.292805029038874</v>
      </c>
      <c r="K863" s="285">
        <f t="shared" si="282"/>
        <v>10.883828273495164</v>
      </c>
      <c r="L863" s="285">
        <f t="shared" si="283"/>
        <v>5.2251484820485485</v>
      </c>
      <c r="M863" s="285">
        <f t="shared" si="284"/>
        <v>10.883828273495164</v>
      </c>
      <c r="N863" s="104">
        <f t="shared" si="274"/>
        <v>1.6648221681588637E-2</v>
      </c>
      <c r="O863" s="104">
        <f t="shared" si="275"/>
        <v>0.15163327129642923</v>
      </c>
    </row>
    <row r="864" spans="1:15" x14ac:dyDescent="0.25">
      <c r="A864" s="104" t="s">
        <v>2100</v>
      </c>
      <c r="B864" s="104" t="s">
        <v>4327</v>
      </c>
      <c r="C864" s="104">
        <v>630</v>
      </c>
      <c r="D864" s="104">
        <v>0.11580709831464724</v>
      </c>
      <c r="E864" s="286">
        <v>5</v>
      </c>
      <c r="F864" s="285">
        <f t="shared" si="277"/>
        <v>8.6350492720489864</v>
      </c>
      <c r="G864" s="285">
        <f t="shared" si="278"/>
        <v>4.690514781614695</v>
      </c>
      <c r="H864" s="285">
        <f t="shared" si="279"/>
        <v>9.3356275923474321</v>
      </c>
      <c r="I864" s="285">
        <f t="shared" si="280"/>
        <v>17.188779820719358</v>
      </c>
      <c r="J864" s="285">
        <f t="shared" si="281"/>
        <v>5.8721226651425322</v>
      </c>
      <c r="K864" s="285">
        <f t="shared" si="282"/>
        <v>4.4905147816146957</v>
      </c>
      <c r="L864" s="285">
        <f t="shared" si="283"/>
        <v>2.9089068980868582</v>
      </c>
      <c r="M864" s="285">
        <f t="shared" si="284"/>
        <v>4.4905147816146957</v>
      </c>
      <c r="N864" s="104">
        <f t="shared" si="274"/>
        <v>3.9873830745861705E-2</v>
      </c>
      <c r="O864" s="104">
        <f t="shared" si="275"/>
        <v>0.3287172708776197</v>
      </c>
    </row>
    <row r="865" spans="1:15" x14ac:dyDescent="0.25">
      <c r="A865" s="104" t="s">
        <v>2102</v>
      </c>
      <c r="B865" s="104" t="s">
        <v>4333</v>
      </c>
      <c r="C865" s="104"/>
      <c r="D865" s="104"/>
      <c r="E865" s="105"/>
      <c r="F865" s="104"/>
      <c r="G865" s="104"/>
      <c r="H865" s="104"/>
      <c r="I865" s="104"/>
      <c r="J865" s="104"/>
      <c r="K865" s="104"/>
      <c r="L865" s="104"/>
      <c r="M865" s="104">
        <v>11</v>
      </c>
      <c r="N865" s="104">
        <f t="shared" si="274"/>
        <v>1.6473855015570193E-2</v>
      </c>
      <c r="O865" s="104">
        <f t="shared" si="275"/>
        <v>0.1501586448093829</v>
      </c>
    </row>
    <row r="866" spans="1:15" x14ac:dyDescent="0.25">
      <c r="A866" s="104" t="s">
        <v>2104</v>
      </c>
      <c r="B866" s="104" t="s">
        <v>4333</v>
      </c>
      <c r="C866" s="104"/>
      <c r="D866" s="104"/>
      <c r="E866" s="105"/>
      <c r="F866" s="104"/>
      <c r="G866" s="104"/>
      <c r="H866" s="104"/>
      <c r="I866" s="104"/>
      <c r="J866" s="104"/>
      <c r="K866" s="104"/>
      <c r="L866" s="104"/>
      <c r="M866" s="104">
        <v>94</v>
      </c>
      <c r="N866" s="104">
        <f t="shared" si="274"/>
        <v>1.9419591527506386E-3</v>
      </c>
      <c r="O866" s="104">
        <f t="shared" si="275"/>
        <v>1.8859899454262585E-2</v>
      </c>
    </row>
    <row r="867" spans="1:15" x14ac:dyDescent="0.25">
      <c r="A867" s="104" t="s">
        <v>2106</v>
      </c>
      <c r="B867" s="104" t="s">
        <v>4333</v>
      </c>
      <c r="C867" s="104"/>
      <c r="D867" s="104"/>
      <c r="E867" s="105"/>
      <c r="F867" s="104"/>
      <c r="G867" s="104"/>
      <c r="H867" s="104"/>
      <c r="I867" s="104"/>
      <c r="J867" s="104"/>
      <c r="K867" s="104"/>
      <c r="L867" s="104"/>
      <c r="M867" s="104">
        <v>56</v>
      </c>
      <c r="N867" s="104">
        <f t="shared" si="274"/>
        <v>3.2575689429252819E-3</v>
      </c>
      <c r="O867" s="104">
        <f t="shared" si="275"/>
        <v>3.1454702247614819E-2</v>
      </c>
    </row>
    <row r="868" spans="1:15" x14ac:dyDescent="0.25">
      <c r="A868" s="104" t="s">
        <v>2108</v>
      </c>
      <c r="B868" s="104" t="s">
        <v>4327</v>
      </c>
      <c r="C868" s="104">
        <v>8670</v>
      </c>
      <c r="D868" s="104" t="s">
        <v>4372</v>
      </c>
      <c r="E868" s="286">
        <v>5</v>
      </c>
      <c r="F868" s="285">
        <f t="shared" ref="F868:F883" si="285">IF(D868="&lt;0.2%",1/0.002,IF(D868="&gt;50%",1/0.5,1/D868))</f>
        <v>500</v>
      </c>
      <c r="G868" s="285">
        <f t="shared" ref="G868:G883" si="286">IF($F868&lt;5,LINEST(S$5:S$6,$R$5:$R$6)*$F868+INTERCEPT(S$5:S$6,$R$5:$R$6),IF($F868&lt;10,LINEST(S$6:S$7,$R$6:$R$7)*$F868+INTERCEPT(S$6:S$7,$R$6:$R$7),IF($F868&lt;25,LINEST(S$7:S$8,$R$7:$R$8)*$F868+INTERCEPT(S$7:S$8,$R$7:$R$8),IF($F868&lt;50,LINEST(S$8:S$9,$R$8:$R$9)*$F868+INTERCEPT(S$8:S$9,$R$8:$R$9),IF($F868&lt;100,LINEST(S$9:S$10,$R$9:$R$10)*$F868+INTERCEPT(S$9:S$10,$R$9:$R$10),IF($F868&lt;200,LINEST(S$10:S$11,$R$10:$R$11)*$F868+INTERCEPT(S$10:S$11,$R$10:$R$11),IF($F868&lt;500,LINEST(S$11:S$12,$R$11:$R$12)*$F868+INTERCEPT(S$11:S$12,$R$11:$R$12),S$12)))))))</f>
        <v>9.8000000000000007</v>
      </c>
      <c r="H868" s="285">
        <f t="shared" ref="H868:H883" si="287">IF($F868&lt;5,LINEST(T$5:T$6,$R$5:$R$6)*$F868+INTERCEPT(T$5:T$6,$R$5:$R$6),IF($F868&lt;10,LINEST(T$6:T$7,$R$6:$R$7)*$F868+INTERCEPT(T$6:T$7,$R$6:$R$7),IF($F868&lt;25,LINEST(T$7:T$8,$R$7:$R$8)*$F868+INTERCEPT(T$7:T$8,$R$7:$R$8),IF($F868&lt;50,LINEST(T$8:T$9,$R$8:$R$9)*$F868+INTERCEPT(T$8:T$9,$R$8:$R$9),IF($F868&lt;100,LINEST(T$9:T$10,$R$9:$R$10)*$F868+INTERCEPT(T$9:T$10,$R$9:$R$10),IF($F868&lt;200,LINEST(T$10:T$11,$R$10:$R$11)*$F868+INTERCEPT(T$10:T$11,$R$10:$R$11),IF($F868&lt;500,LINEST(T$11:T$12,$R$11:$R$12)*$F868+INTERCEPT(T$11:T$12,$R$11:$R$12),T$12)))))))</f>
        <v>20.100000000000001</v>
      </c>
      <c r="I868" s="285">
        <f t="shared" ref="I868:I883" si="288">IF($F868&lt;5,LINEST(U$5:U$6,$R$5:$R$6)*$F868+INTERCEPT(U$5:U$6,$R$5:$R$6),IF($F868&lt;10,LINEST(U$6:U$7,$R$6:$R$7)*$F868+INTERCEPT(U$6:U$7,$R$6:$R$7),IF($F868&lt;25,LINEST(U$7:U$8,$R$7:$R$8)*$F868+INTERCEPT(U$7:U$8,$R$7:$R$8),IF($F868&lt;50,LINEST(U$8:U$9,$R$8:$R$9)*$F868+INTERCEPT(U$8:U$9,$R$8:$R$9),IF($F868&lt;100,LINEST(U$9:U$10,$R$9:$R$10)*$F868+INTERCEPT(U$9:U$10,$R$9:$R$10),IF($F868&lt;200,LINEST(U$10:U$11,$R$10:$R$11)*$F868+INTERCEPT(U$10:U$11,$R$10:$R$11),IF($F868&lt;500,LINEST(U$11:U$12,$R$11:$R$12)*$F868+INTERCEPT(U$11:U$12,$R$11:$R$12),U$12)))))))</f>
        <v>128.5</v>
      </c>
      <c r="J868" s="285">
        <f t="shared" ref="J868:J883" si="289">IF($F868&lt;5,LINEST(V$5:V$6,$R$5:$R$6)*$F868+INTERCEPT(V$5:V$6,$R$5:$R$6),IF($F868&lt;10,LINEST(V$6:V$7,$R$6:$R$7)*$F868+INTERCEPT(V$6:V$7,$R$6:$R$7),IF($F868&lt;25,LINEST(V$7:V$8,$R$7:$R$8)*$F868+INTERCEPT(V$7:V$8,$R$7:$R$8),IF($F868&lt;50,LINEST(V$8:V$9,$R$8:$R$9)*$F868+INTERCEPT(V$8:V$9,$R$8:$R$9),IF($F868&lt;100,LINEST(V$9:V$10,$R$9:$R$10)*$F868+INTERCEPT(V$9:V$10,$R$9:$R$10),IF($F868&lt;200,LINEST(V$10:V$11,$R$10:$R$11)*$F868+INTERCEPT(V$10:V$11,$R$10:$R$11),IF($F868&lt;500,LINEST(V$11:V$12,$R$11:$R$12)*$F868+INTERCEPT(V$11:V$12,$R$11:$R$12),V$12)))))))</f>
        <v>19.399999999999999</v>
      </c>
      <c r="K868" s="285">
        <f t="shared" ref="K868:K883" si="290">IF($F868&lt;5,LINEST(W$5:W$6,$R$5:$R$6)*$F868+INTERCEPT(W$5:W$6,$R$5:$R$6),IF($F868&lt;10,LINEST(W$6:W$7,$R$6:$R$7)*$F868+INTERCEPT(W$6:W$7,$R$6:$R$7),IF($F868&lt;25,LINEST(W$7:W$8,$R$7:$R$8)*$F868+INTERCEPT(W$7:W$8,$R$7:$R$8),IF($F868&lt;50,LINEST(W$8:W$9,$R$8:$R$9)*$F868+INTERCEPT(W$8:W$9,$R$8:$R$9),IF($F868&lt;100,LINEST(W$9:W$10,$R$9:$R$10)*$F868+INTERCEPT(W$9:W$10,$R$9:$R$10),IF($F868&lt;200,LINEST(W$10:W$11,$R$10:$R$11)*$F868+INTERCEPT(W$10:W$11,$R$10:$R$11),IF($F868&lt;500,LINEST(W$11:W$12,$R$11:$R$12)*$F868+INTERCEPT(W$11:W$12,$R$11:$R$12),W$12)))))))</f>
        <v>11.8</v>
      </c>
      <c r="L868" s="285">
        <f t="shared" ref="L868:L883" si="291">IF($F868&lt;5,LINEST(X$5:X$6,$R$5:$R$6)*$F868+INTERCEPT(X$5:X$6,$R$5:$R$6),IF($F868&lt;10,LINEST(X$6:X$7,$R$6:$R$7)*$F868+INTERCEPT(X$6:X$7,$R$6:$R$7),IF($F868&lt;25,LINEST(X$7:X$8,$R$7:$R$8)*$F868+INTERCEPT(X$7:X$8,$R$7:$R$8),IF($F868&lt;50,LINEST(X$8:X$9,$R$8:$R$9)*$F868+INTERCEPT(X$8:X$9,$R$8:$R$9),IF($F868&lt;100,LINEST(X$9:X$10,$R$9:$R$10)*$F868+INTERCEPT(X$9:X$10,$R$9:$R$10),IF($F868&lt;200,LINEST(X$10:X$11,$R$10:$R$11)*$F868+INTERCEPT(X$10:X$11,$R$10:$R$11),IF($F868&lt;500,LINEST(X$11:X$12,$R$11:$R$12)*$F868+INTERCEPT(X$11:X$12,$R$11:$R$12),X$12)))))))</f>
        <v>5.5</v>
      </c>
      <c r="M868" s="285">
        <f t="shared" ref="M868:M883" si="292">IF(E868=S$4,G868,IF(E868=T$4,H868,IF(E868=U$4,I868,IF(E868=V$4,J868,IF(E868=W$4,K868,L868)))))</f>
        <v>11.8</v>
      </c>
      <c r="N868" s="104">
        <f t="shared" si="274"/>
        <v>1.5365610095873228E-2</v>
      </c>
      <c r="O868" s="104">
        <f t="shared" si="275"/>
        <v>0.14073224539520079</v>
      </c>
    </row>
    <row r="869" spans="1:15" x14ac:dyDescent="0.25">
      <c r="A869" s="104" t="s">
        <v>2110</v>
      </c>
      <c r="B869" s="104" t="s">
        <v>4327</v>
      </c>
      <c r="C869" s="104">
        <v>580</v>
      </c>
      <c r="D869" s="104">
        <v>0.17005080678557344</v>
      </c>
      <c r="E869" s="286">
        <v>5</v>
      </c>
      <c r="F869" s="285">
        <f t="shared" si="285"/>
        <v>5.8805954461654268</v>
      </c>
      <c r="G869" s="285">
        <f t="shared" si="286"/>
        <v>3.8641786338496273</v>
      </c>
      <c r="H869" s="285">
        <f t="shared" si="287"/>
        <v>7.7931334498526379</v>
      </c>
      <c r="I869" s="285">
        <f t="shared" si="288"/>
        <v>12.726564622787993</v>
      </c>
      <c r="J869" s="285">
        <f t="shared" si="289"/>
        <v>4.6050739052360949</v>
      </c>
      <c r="K869" s="285">
        <f t="shared" si="290"/>
        <v>3.6641786338496276</v>
      </c>
      <c r="L869" s="285">
        <f t="shared" si="291"/>
        <v>2.5232833624631597</v>
      </c>
      <c r="M869" s="285">
        <f t="shared" si="292"/>
        <v>3.6641786338496276</v>
      </c>
      <c r="N869" s="104">
        <f t="shared" si="274"/>
        <v>4.8644064186551317E-2</v>
      </c>
      <c r="O869" s="104">
        <f t="shared" si="275"/>
        <v>0.38642219557148494</v>
      </c>
    </row>
    <row r="870" spans="1:15" x14ac:dyDescent="0.25">
      <c r="A870" s="104" t="s">
        <v>2112</v>
      </c>
      <c r="B870" s="104" t="s">
        <v>4327</v>
      </c>
      <c r="C870" s="104">
        <v>1730</v>
      </c>
      <c r="D870" s="104">
        <v>1.2921902012672203E-2</v>
      </c>
      <c r="E870" s="286">
        <v>5</v>
      </c>
      <c r="F870" s="285">
        <f t="shared" si="285"/>
        <v>77.387988162990538</v>
      </c>
      <c r="G870" s="285">
        <f t="shared" si="286"/>
        <v>8.4382078106078495</v>
      </c>
      <c r="H870" s="285">
        <f t="shared" si="287"/>
        <v>16.785967573867662</v>
      </c>
      <c r="I870" s="285">
        <f t="shared" si="288"/>
        <v>66.524594673345746</v>
      </c>
      <c r="J870" s="285">
        <f t="shared" si="289"/>
        <v>13.914623431823546</v>
      </c>
      <c r="K870" s="285">
        <f t="shared" si="290"/>
        <v>9.1573117159117725</v>
      </c>
      <c r="L870" s="285">
        <f t="shared" si="291"/>
        <v>4.7191039053039248</v>
      </c>
      <c r="M870" s="285">
        <f t="shared" si="292"/>
        <v>9.1573117159117725</v>
      </c>
      <c r="N870" s="104">
        <f t="shared" si="274"/>
        <v>1.9755876721584631E-2</v>
      </c>
      <c r="O870" s="104">
        <f t="shared" si="275"/>
        <v>0.17753238097975343</v>
      </c>
    </row>
    <row r="871" spans="1:15" x14ac:dyDescent="0.25">
      <c r="A871" s="104" t="s">
        <v>2114</v>
      </c>
      <c r="B871" s="104" t="s">
        <v>4327</v>
      </c>
      <c r="C871" s="104">
        <v>5910</v>
      </c>
      <c r="D871" s="104">
        <v>4.3521544550656922E-3</v>
      </c>
      <c r="E871" s="286">
        <v>5</v>
      </c>
      <c r="F871" s="285">
        <f t="shared" si="285"/>
        <v>229.7712570462773</v>
      </c>
      <c r="G871" s="285">
        <f t="shared" si="286"/>
        <v>9.439695009395038</v>
      </c>
      <c r="H871" s="285">
        <f t="shared" si="287"/>
        <v>19.01908502818511</v>
      </c>
      <c r="I871" s="285">
        <f t="shared" si="288"/>
        <v>103.54887940060628</v>
      </c>
      <c r="J871" s="285">
        <f t="shared" si="289"/>
        <v>17.328246304021459</v>
      </c>
      <c r="K871" s="285">
        <f t="shared" si="290"/>
        <v>10.899237523487592</v>
      </c>
      <c r="L871" s="285">
        <f t="shared" si="291"/>
        <v>5.2297712570462771</v>
      </c>
      <c r="M871" s="285">
        <f t="shared" si="292"/>
        <v>10.899237523487592</v>
      </c>
      <c r="N871" s="104">
        <f t="shared" si="274"/>
        <v>1.6624881311305462E-2</v>
      </c>
      <c r="O871" s="104">
        <f t="shared" si="275"/>
        <v>0.15143601404858498</v>
      </c>
    </row>
    <row r="872" spans="1:15" x14ac:dyDescent="0.25">
      <c r="A872" s="104" t="s">
        <v>2116</v>
      </c>
      <c r="B872" s="104" t="s">
        <v>4327</v>
      </c>
      <c r="C872" s="104">
        <v>931</v>
      </c>
      <c r="D872" s="104">
        <v>3.6085679509660198E-2</v>
      </c>
      <c r="E872" s="286">
        <v>5</v>
      </c>
      <c r="F872" s="285">
        <f t="shared" si="285"/>
        <v>27.711824014074566</v>
      </c>
      <c r="G872" s="285">
        <f t="shared" si="286"/>
        <v>7.0193202566192809</v>
      </c>
      <c r="H872" s="285">
        <f t="shared" si="287"/>
        <v>13.838640513238561</v>
      </c>
      <c r="I872" s="285">
        <f t="shared" si="288"/>
        <v>38.063360586189987</v>
      </c>
      <c r="J872" s="285">
        <f t="shared" si="289"/>
        <v>10.192876993520054</v>
      </c>
      <c r="K872" s="285">
        <f t="shared" si="290"/>
        <v>7.1627094408444734</v>
      </c>
      <c r="L872" s="285">
        <f t="shared" si="291"/>
        <v>3.9650837763377895</v>
      </c>
      <c r="M872" s="285">
        <f t="shared" si="292"/>
        <v>7.1627094408444734</v>
      </c>
      <c r="N872" s="104">
        <f t="shared" si="274"/>
        <v>2.518749427826783E-2</v>
      </c>
      <c r="O872" s="104">
        <f t="shared" si="275"/>
        <v>0.22109962552383466</v>
      </c>
    </row>
    <row r="873" spans="1:15" x14ac:dyDescent="0.25">
      <c r="A873" s="104" t="s">
        <v>2118</v>
      </c>
      <c r="B873" s="104" t="s">
        <v>4327</v>
      </c>
      <c r="C873" s="104">
        <v>784</v>
      </c>
      <c r="D873" s="104">
        <v>3.7355261106577213E-2</v>
      </c>
      <c r="E873" s="286">
        <v>5</v>
      </c>
      <c r="F873" s="285">
        <f t="shared" si="285"/>
        <v>26.769990902939455</v>
      </c>
      <c r="G873" s="285">
        <f t="shared" si="286"/>
        <v>6.9778795997293361</v>
      </c>
      <c r="H873" s="285">
        <f t="shared" si="287"/>
        <v>13.755759199458669</v>
      </c>
      <c r="I873" s="285">
        <f t="shared" si="288"/>
        <v>37.381473413728173</v>
      </c>
      <c r="J873" s="285">
        <f t="shared" si="289"/>
        <v>10.091159017517462</v>
      </c>
      <c r="K873" s="285">
        <f t="shared" si="290"/>
        <v>7.1061994541763669</v>
      </c>
      <c r="L873" s="285">
        <f t="shared" si="291"/>
        <v>3.942479781670547</v>
      </c>
      <c r="M873" s="285">
        <f t="shared" si="292"/>
        <v>7.1061994541763669</v>
      </c>
      <c r="N873" s="104">
        <f t="shared" si="274"/>
        <v>2.5385226522990467E-2</v>
      </c>
      <c r="O873" s="104">
        <f t="shared" si="275"/>
        <v>0.22264579158483477</v>
      </c>
    </row>
    <row r="874" spans="1:15" x14ac:dyDescent="0.25">
      <c r="A874" s="104" t="s">
        <v>2120</v>
      </c>
      <c r="B874" s="104" t="s">
        <v>4327</v>
      </c>
      <c r="C874" s="104">
        <v>3280</v>
      </c>
      <c r="D874" s="104" t="s">
        <v>4372</v>
      </c>
      <c r="E874" s="286">
        <v>5</v>
      </c>
      <c r="F874" s="285">
        <f t="shared" si="285"/>
        <v>500</v>
      </c>
      <c r="G874" s="285">
        <f t="shared" si="286"/>
        <v>9.8000000000000007</v>
      </c>
      <c r="H874" s="285">
        <f t="shared" si="287"/>
        <v>20.100000000000001</v>
      </c>
      <c r="I874" s="285">
        <f t="shared" si="288"/>
        <v>128.5</v>
      </c>
      <c r="J874" s="285">
        <f t="shared" si="289"/>
        <v>19.399999999999999</v>
      </c>
      <c r="K874" s="285">
        <f t="shared" si="290"/>
        <v>11.8</v>
      </c>
      <c r="L874" s="285">
        <f t="shared" si="291"/>
        <v>5.5</v>
      </c>
      <c r="M874" s="285">
        <f t="shared" si="292"/>
        <v>11.8</v>
      </c>
      <c r="N874" s="104">
        <f t="shared" si="274"/>
        <v>1.5365610095873228E-2</v>
      </c>
      <c r="O874" s="104">
        <f t="shared" si="275"/>
        <v>0.14073224539520079</v>
      </c>
    </row>
    <row r="875" spans="1:15" x14ac:dyDescent="0.25">
      <c r="A875" s="104" t="s">
        <v>2122</v>
      </c>
      <c r="B875" s="104" t="s">
        <v>4327</v>
      </c>
      <c r="C875" s="104">
        <v>13400</v>
      </c>
      <c r="D875" s="104" t="s">
        <v>4372</v>
      </c>
      <c r="E875" s="286">
        <v>5</v>
      </c>
      <c r="F875" s="285">
        <f t="shared" si="285"/>
        <v>500</v>
      </c>
      <c r="G875" s="285">
        <f t="shared" si="286"/>
        <v>9.8000000000000007</v>
      </c>
      <c r="H875" s="285">
        <f t="shared" si="287"/>
        <v>20.100000000000001</v>
      </c>
      <c r="I875" s="285">
        <f t="shared" si="288"/>
        <v>128.5</v>
      </c>
      <c r="J875" s="285">
        <f t="shared" si="289"/>
        <v>19.399999999999999</v>
      </c>
      <c r="K875" s="285">
        <f t="shared" si="290"/>
        <v>11.8</v>
      </c>
      <c r="L875" s="285">
        <f t="shared" si="291"/>
        <v>5.5</v>
      </c>
      <c r="M875" s="285">
        <f t="shared" si="292"/>
        <v>11.8</v>
      </c>
      <c r="N875" s="104">
        <f t="shared" si="274"/>
        <v>1.5365610095873228E-2</v>
      </c>
      <c r="O875" s="104">
        <f t="shared" si="275"/>
        <v>0.14073224539520079</v>
      </c>
    </row>
    <row r="876" spans="1:15" x14ac:dyDescent="0.25">
      <c r="A876" s="104" t="s">
        <v>2124</v>
      </c>
      <c r="B876" s="104" t="s">
        <v>4327</v>
      </c>
      <c r="C876" s="104">
        <v>14200</v>
      </c>
      <c r="D876" s="104" t="s">
        <v>4372</v>
      </c>
      <c r="E876" s="286">
        <v>5</v>
      </c>
      <c r="F876" s="285">
        <f t="shared" si="285"/>
        <v>500</v>
      </c>
      <c r="G876" s="285">
        <f t="shared" si="286"/>
        <v>9.8000000000000007</v>
      </c>
      <c r="H876" s="285">
        <f t="shared" si="287"/>
        <v>20.100000000000001</v>
      </c>
      <c r="I876" s="285">
        <f t="shared" si="288"/>
        <v>128.5</v>
      </c>
      <c r="J876" s="285">
        <f t="shared" si="289"/>
        <v>19.399999999999999</v>
      </c>
      <c r="K876" s="285">
        <f t="shared" si="290"/>
        <v>11.8</v>
      </c>
      <c r="L876" s="285">
        <f t="shared" si="291"/>
        <v>5.5</v>
      </c>
      <c r="M876" s="285">
        <f t="shared" si="292"/>
        <v>11.8</v>
      </c>
      <c r="N876" s="104">
        <f t="shared" si="274"/>
        <v>1.5365610095873228E-2</v>
      </c>
      <c r="O876" s="104">
        <f t="shared" si="275"/>
        <v>0.14073224539520079</v>
      </c>
    </row>
    <row r="877" spans="1:15" x14ac:dyDescent="0.25">
      <c r="A877" s="104" t="s">
        <v>2126</v>
      </c>
      <c r="B877" s="104" t="s">
        <v>4327</v>
      </c>
      <c r="C877" s="104">
        <v>876</v>
      </c>
      <c r="D877" s="104">
        <v>2.4212832679626706E-2</v>
      </c>
      <c r="E877" s="286">
        <v>5</v>
      </c>
      <c r="F877" s="285">
        <f t="shared" si="285"/>
        <v>41.300413430826104</v>
      </c>
      <c r="G877" s="285">
        <f t="shared" si="286"/>
        <v>7.6172181909563488</v>
      </c>
      <c r="H877" s="285">
        <f t="shared" si="287"/>
        <v>15.034436381912696</v>
      </c>
      <c r="I877" s="285">
        <f t="shared" si="288"/>
        <v>47.901499323918102</v>
      </c>
      <c r="J877" s="285">
        <f t="shared" si="289"/>
        <v>11.66044465052922</v>
      </c>
      <c r="K877" s="285">
        <f t="shared" si="290"/>
        <v>7.9780248058495662</v>
      </c>
      <c r="L877" s="285">
        <f t="shared" si="291"/>
        <v>4.291209922339827</v>
      </c>
      <c r="M877" s="285">
        <f t="shared" si="292"/>
        <v>7.9780248058495662</v>
      </c>
      <c r="N877" s="104">
        <f t="shared" si="274"/>
        <v>2.2642831673027386E-2</v>
      </c>
      <c r="O877" s="104">
        <f t="shared" si="275"/>
        <v>0.20095372028669611</v>
      </c>
    </row>
    <row r="878" spans="1:15" x14ac:dyDescent="0.25">
      <c r="A878" s="104" t="s">
        <v>2128</v>
      </c>
      <c r="B878" s="104" t="s">
        <v>4327</v>
      </c>
      <c r="C878" s="104">
        <v>1860</v>
      </c>
      <c r="D878" s="104" t="s">
        <v>4372</v>
      </c>
      <c r="E878" s="286">
        <v>5</v>
      </c>
      <c r="F878" s="285">
        <f t="shared" si="285"/>
        <v>500</v>
      </c>
      <c r="G878" s="285">
        <f t="shared" si="286"/>
        <v>9.8000000000000007</v>
      </c>
      <c r="H878" s="285">
        <f t="shared" si="287"/>
        <v>20.100000000000001</v>
      </c>
      <c r="I878" s="285">
        <f t="shared" si="288"/>
        <v>128.5</v>
      </c>
      <c r="J878" s="285">
        <f t="shared" si="289"/>
        <v>19.399999999999999</v>
      </c>
      <c r="K878" s="285">
        <f t="shared" si="290"/>
        <v>11.8</v>
      </c>
      <c r="L878" s="285">
        <f t="shared" si="291"/>
        <v>5.5</v>
      </c>
      <c r="M878" s="285">
        <f t="shared" si="292"/>
        <v>11.8</v>
      </c>
      <c r="N878" s="104">
        <f t="shared" ref="N878:N909" si="293">1-BETAINV(0.833,M878-1+1,1,0,1)</f>
        <v>1.5365610095873228E-2</v>
      </c>
      <c r="O878" s="104">
        <f t="shared" ref="O878:O909" si="294">1-BETAINV(0.167,M878-1+1,1,0,1)</f>
        <v>0.14073224539520079</v>
      </c>
    </row>
    <row r="879" spans="1:15" x14ac:dyDescent="0.25">
      <c r="A879" s="104" t="s">
        <v>2130</v>
      </c>
      <c r="B879" s="104" t="s">
        <v>4327</v>
      </c>
      <c r="C879" s="104">
        <v>14000</v>
      </c>
      <c r="D879" s="104" t="s">
        <v>4372</v>
      </c>
      <c r="E879" s="286">
        <v>5</v>
      </c>
      <c r="F879" s="285">
        <f t="shared" si="285"/>
        <v>500</v>
      </c>
      <c r="G879" s="285">
        <f t="shared" si="286"/>
        <v>9.8000000000000007</v>
      </c>
      <c r="H879" s="285">
        <f t="shared" si="287"/>
        <v>20.100000000000001</v>
      </c>
      <c r="I879" s="285">
        <f t="shared" si="288"/>
        <v>128.5</v>
      </c>
      <c r="J879" s="285">
        <f t="shared" si="289"/>
        <v>19.399999999999999</v>
      </c>
      <c r="K879" s="285">
        <f t="shared" si="290"/>
        <v>11.8</v>
      </c>
      <c r="L879" s="285">
        <f t="shared" si="291"/>
        <v>5.5</v>
      </c>
      <c r="M879" s="285">
        <f t="shared" si="292"/>
        <v>11.8</v>
      </c>
      <c r="N879" s="104">
        <f t="shared" si="293"/>
        <v>1.5365610095873228E-2</v>
      </c>
      <c r="O879" s="104">
        <f t="shared" si="294"/>
        <v>0.14073224539520079</v>
      </c>
    </row>
    <row r="880" spans="1:15" x14ac:dyDescent="0.25">
      <c r="A880" s="104" t="s">
        <v>2132</v>
      </c>
      <c r="B880" s="104" t="s">
        <v>4327</v>
      </c>
      <c r="C880" s="104">
        <v>6120</v>
      </c>
      <c r="D880" s="104">
        <v>3.7605167520474922E-3</v>
      </c>
      <c r="E880" s="286">
        <v>5</v>
      </c>
      <c r="F880" s="285">
        <f t="shared" si="285"/>
        <v>265.92090022083511</v>
      </c>
      <c r="G880" s="285">
        <f t="shared" si="286"/>
        <v>9.4878945336277809</v>
      </c>
      <c r="H880" s="285">
        <f t="shared" si="287"/>
        <v>19.163683600883342</v>
      </c>
      <c r="I880" s="285">
        <f t="shared" si="288"/>
        <v>106.88669645372379</v>
      </c>
      <c r="J880" s="285">
        <f t="shared" si="289"/>
        <v>17.605393568359737</v>
      </c>
      <c r="K880" s="285">
        <f t="shared" si="290"/>
        <v>11.019736334069451</v>
      </c>
      <c r="L880" s="285">
        <f t="shared" si="291"/>
        <v>5.2659209002208351</v>
      </c>
      <c r="M880" s="285">
        <f t="shared" si="292"/>
        <v>11.019736334069451</v>
      </c>
      <c r="N880" s="104">
        <f t="shared" si="293"/>
        <v>1.6444594299800164E-2</v>
      </c>
      <c r="O880" s="104">
        <f t="shared" si="294"/>
        <v>0.14991096027309314</v>
      </c>
    </row>
    <row r="881" spans="1:15" x14ac:dyDescent="0.25">
      <c r="A881" s="104" t="s">
        <v>2134</v>
      </c>
      <c r="B881" s="104" t="s">
        <v>4327</v>
      </c>
      <c r="C881" s="104">
        <v>3050</v>
      </c>
      <c r="D881" s="104">
        <v>2.397054490910085E-2</v>
      </c>
      <c r="E881" s="286">
        <v>5</v>
      </c>
      <c r="F881" s="285">
        <f t="shared" si="285"/>
        <v>41.717866814964722</v>
      </c>
      <c r="G881" s="285">
        <f t="shared" si="286"/>
        <v>7.6355861398584475</v>
      </c>
      <c r="H881" s="285">
        <f t="shared" si="287"/>
        <v>15.071172279716896</v>
      </c>
      <c r="I881" s="285">
        <f t="shared" si="288"/>
        <v>48.203735574034461</v>
      </c>
      <c r="J881" s="285">
        <f t="shared" si="289"/>
        <v>11.705529616016189</v>
      </c>
      <c r="K881" s="285">
        <f t="shared" si="290"/>
        <v>8.0030720088978828</v>
      </c>
      <c r="L881" s="285">
        <f t="shared" si="291"/>
        <v>4.3012288035591535</v>
      </c>
      <c r="M881" s="285">
        <f t="shared" si="292"/>
        <v>8.0030720088978828</v>
      </c>
      <c r="N881" s="104">
        <f t="shared" si="293"/>
        <v>2.2572772343891545E-2</v>
      </c>
      <c r="O881" s="104">
        <f t="shared" si="294"/>
        <v>0.20039250862602442</v>
      </c>
    </row>
    <row r="882" spans="1:15" x14ac:dyDescent="0.25">
      <c r="A882" s="104" t="s">
        <v>2136</v>
      </c>
      <c r="B882" s="104" t="s">
        <v>4327</v>
      </c>
      <c r="C882" s="104">
        <v>9560</v>
      </c>
      <c r="D882" s="104">
        <v>2.1933905239939571E-3</v>
      </c>
      <c r="E882" s="286">
        <v>5</v>
      </c>
      <c r="F882" s="285">
        <f t="shared" si="285"/>
        <v>455.91516378902486</v>
      </c>
      <c r="G882" s="285">
        <f t="shared" si="286"/>
        <v>9.7412202183853687</v>
      </c>
      <c r="H882" s="285">
        <f t="shared" si="287"/>
        <v>19.923660655156102</v>
      </c>
      <c r="I882" s="285">
        <f t="shared" si="288"/>
        <v>124.42950012318664</v>
      </c>
      <c r="J882" s="285">
        <f t="shared" si="289"/>
        <v>19.062016255715857</v>
      </c>
      <c r="K882" s="285">
        <f t="shared" si="290"/>
        <v>11.653050545963417</v>
      </c>
      <c r="L882" s="285">
        <f t="shared" si="291"/>
        <v>5.4559151637890251</v>
      </c>
      <c r="M882" s="285">
        <f t="shared" si="292"/>
        <v>11.653050545963417</v>
      </c>
      <c r="N882" s="104">
        <f t="shared" si="293"/>
        <v>1.5557861231870418E-2</v>
      </c>
      <c r="O882" s="104">
        <f t="shared" si="294"/>
        <v>0.14237417578513822</v>
      </c>
    </row>
    <row r="883" spans="1:15" x14ac:dyDescent="0.25">
      <c r="A883" s="104" t="s">
        <v>2138</v>
      </c>
      <c r="B883" s="104" t="s">
        <v>4327</v>
      </c>
      <c r="C883" s="104">
        <v>19500</v>
      </c>
      <c r="D883" s="104">
        <v>0.24340714003715763</v>
      </c>
      <c r="E883" s="286">
        <v>5</v>
      </c>
      <c r="F883" s="285">
        <f t="shared" si="285"/>
        <v>4.1083429181549223</v>
      </c>
      <c r="G883" s="285">
        <f t="shared" si="286"/>
        <v>3.1541714590774612</v>
      </c>
      <c r="H883" s="285">
        <f t="shared" si="287"/>
        <v>6.4380648208830911</v>
      </c>
      <c r="I883" s="285">
        <f t="shared" si="288"/>
        <v>9.5464077390380186</v>
      </c>
      <c r="J883" s="285">
        <f t="shared" si="289"/>
        <v>3.6947276536211229</v>
      </c>
      <c r="K883" s="285">
        <f t="shared" si="290"/>
        <v>2.9838933618056309</v>
      </c>
      <c r="L883" s="285">
        <f t="shared" si="291"/>
        <v>2.2513904863591536</v>
      </c>
      <c r="M883" s="285">
        <f t="shared" si="292"/>
        <v>2.9838933618056309</v>
      </c>
      <c r="N883" s="104">
        <f t="shared" si="293"/>
        <v>5.9398750314887727E-2</v>
      </c>
      <c r="O883" s="104">
        <f t="shared" si="294"/>
        <v>0.45108267971051363</v>
      </c>
    </row>
    <row r="884" spans="1:15" x14ac:dyDescent="0.25">
      <c r="A884" s="104" t="s">
        <v>2140</v>
      </c>
      <c r="B884" s="104" t="s">
        <v>4333</v>
      </c>
      <c r="C884" s="104"/>
      <c r="D884" s="104"/>
      <c r="E884" s="105"/>
      <c r="F884" s="104"/>
      <c r="G884" s="104"/>
      <c r="H884" s="104"/>
      <c r="I884" s="104"/>
      <c r="J884" s="104"/>
      <c r="K884" s="104"/>
      <c r="L884" s="104"/>
      <c r="M884" s="104">
        <v>16</v>
      </c>
      <c r="N884" s="104">
        <f t="shared" si="293"/>
        <v>1.1355140458131352E-2</v>
      </c>
      <c r="O884" s="104">
        <f t="shared" si="294"/>
        <v>0.1058306495014173</v>
      </c>
    </row>
    <row r="885" spans="1:15" x14ac:dyDescent="0.25">
      <c r="A885" s="104" t="s">
        <v>2142</v>
      </c>
      <c r="B885" s="104" t="s">
        <v>4327</v>
      </c>
      <c r="C885" s="104">
        <v>62000</v>
      </c>
      <c r="D885" s="104" t="s">
        <v>4372</v>
      </c>
      <c r="E885" s="286">
        <v>5</v>
      </c>
      <c r="F885" s="285">
        <f>IF(D885="&lt;0.2%",1/0.002,IF(D885="&gt;50%",1/0.5,1/D885))</f>
        <v>500</v>
      </c>
      <c r="G885" s="285">
        <f t="shared" ref="G885:L885" si="295">IF($F885&lt;5,LINEST(S$5:S$6,$R$5:$R$6)*$F885+INTERCEPT(S$5:S$6,$R$5:$R$6),IF($F885&lt;10,LINEST(S$6:S$7,$R$6:$R$7)*$F885+INTERCEPT(S$6:S$7,$R$6:$R$7),IF($F885&lt;25,LINEST(S$7:S$8,$R$7:$R$8)*$F885+INTERCEPT(S$7:S$8,$R$7:$R$8),IF($F885&lt;50,LINEST(S$8:S$9,$R$8:$R$9)*$F885+INTERCEPT(S$8:S$9,$R$8:$R$9),IF($F885&lt;100,LINEST(S$9:S$10,$R$9:$R$10)*$F885+INTERCEPT(S$9:S$10,$R$9:$R$10),IF($F885&lt;200,LINEST(S$10:S$11,$R$10:$R$11)*$F885+INTERCEPT(S$10:S$11,$R$10:$R$11),IF($F885&lt;500,LINEST(S$11:S$12,$R$11:$R$12)*$F885+INTERCEPT(S$11:S$12,$R$11:$R$12),S$12)))))))</f>
        <v>9.8000000000000007</v>
      </c>
      <c r="H885" s="285">
        <f t="shared" si="295"/>
        <v>20.100000000000001</v>
      </c>
      <c r="I885" s="285">
        <f t="shared" si="295"/>
        <v>128.5</v>
      </c>
      <c r="J885" s="285">
        <f t="shared" si="295"/>
        <v>19.399999999999999</v>
      </c>
      <c r="K885" s="285">
        <f t="shared" si="295"/>
        <v>11.8</v>
      </c>
      <c r="L885" s="285">
        <f t="shared" si="295"/>
        <v>5.5</v>
      </c>
      <c r="M885" s="285">
        <f>IF(E885=S$4,G885,IF(E885=T$4,H885,IF(E885=U$4,I885,IF(E885=V$4,J885,IF(E885=W$4,K885,L885)))))</f>
        <v>11.8</v>
      </c>
      <c r="N885" s="104">
        <f t="shared" si="293"/>
        <v>1.5365610095873228E-2</v>
      </c>
      <c r="O885" s="104">
        <f t="shared" si="294"/>
        <v>0.14073224539520079</v>
      </c>
    </row>
    <row r="886" spans="1:15" x14ac:dyDescent="0.25">
      <c r="A886" s="104" t="s">
        <v>2144</v>
      </c>
      <c r="B886" s="104" t="s">
        <v>3585</v>
      </c>
      <c r="C886" s="104"/>
      <c r="D886" s="104"/>
      <c r="E886" s="105"/>
      <c r="F886" s="104"/>
      <c r="G886" s="104"/>
      <c r="H886" s="104"/>
      <c r="I886" s="104"/>
      <c r="J886" s="104"/>
      <c r="K886" s="104"/>
      <c r="L886" s="104"/>
      <c r="M886" s="104">
        <v>19</v>
      </c>
      <c r="N886" s="104">
        <f t="shared" si="293"/>
        <v>9.5708334806381412E-3</v>
      </c>
      <c r="O886" s="104">
        <f t="shared" si="294"/>
        <v>8.9897430352381624E-2</v>
      </c>
    </row>
    <row r="887" spans="1:15" x14ac:dyDescent="0.25">
      <c r="A887" s="104" t="s">
        <v>2146</v>
      </c>
      <c r="B887" s="104" t="s">
        <v>4327</v>
      </c>
      <c r="C887" s="104">
        <v>49</v>
      </c>
      <c r="D887" s="104" t="s">
        <v>4373</v>
      </c>
      <c r="E887" s="286">
        <v>5</v>
      </c>
      <c r="F887" s="285">
        <f>IF(D887="&lt;0.2%",1/0.002,IF(D887="&gt;50%",1/0.5,1/D887))</f>
        <v>2</v>
      </c>
      <c r="G887" s="285">
        <f t="shared" ref="G887:L889" si="296">IF($F887&lt;5,LINEST(S$5:S$6,$R$5:$R$6)*$F887+INTERCEPT(S$5:S$6,$R$5:$R$6),IF($F887&lt;10,LINEST(S$6:S$7,$R$6:$R$7)*$F887+INTERCEPT(S$6:S$7,$R$6:$R$7),IF($F887&lt;25,LINEST(S$7:S$8,$R$7:$R$8)*$F887+INTERCEPT(S$7:S$8,$R$7:$R$8),IF($F887&lt;50,LINEST(S$8:S$9,$R$8:$R$9)*$F887+INTERCEPT(S$8:S$9,$R$8:$R$9),IF($F887&lt;100,LINEST(S$9:S$10,$R$9:$R$10)*$F887+INTERCEPT(S$9:S$10,$R$9:$R$10),IF($F887&lt;200,LINEST(S$10:S$11,$R$10:$R$11)*$F887+INTERCEPT(S$10:S$11,$R$10:$R$11),IF($F887&lt;500,LINEST(S$11:S$12,$R$11:$R$12)*$F887+INTERCEPT(S$11:S$12,$R$11:$R$12),S$12)))))))</f>
        <v>2.1</v>
      </c>
      <c r="H887" s="285">
        <f t="shared" si="296"/>
        <v>4.4000000000000004</v>
      </c>
      <c r="I887" s="285">
        <f t="shared" si="296"/>
        <v>5.4000000000000021</v>
      </c>
      <c r="J887" s="285">
        <f t="shared" si="296"/>
        <v>2.5</v>
      </c>
      <c r="K887" s="285">
        <f t="shared" si="296"/>
        <v>2.0000000000000009</v>
      </c>
      <c r="L887" s="285">
        <f t="shared" si="296"/>
        <v>1.9000000000000001</v>
      </c>
      <c r="M887" s="285">
        <f>IF(E887=S$4,G887,IF(E887=T$4,H887,IF(E887=U$4,I887,IF(E887=V$4,J887,IF(E887=W$4,K887,L887)))))</f>
        <v>2.0000000000000009</v>
      </c>
      <c r="N887" s="104">
        <f t="shared" si="293"/>
        <v>8.7311663271629092E-2</v>
      </c>
      <c r="O887" s="104">
        <f t="shared" si="294"/>
        <v>0.59134366516594883</v>
      </c>
    </row>
    <row r="888" spans="1:15" x14ac:dyDescent="0.25">
      <c r="A888" s="104" t="s">
        <v>2148</v>
      </c>
      <c r="B888" s="104" t="s">
        <v>4327</v>
      </c>
      <c r="C888" s="104">
        <v>201</v>
      </c>
      <c r="D888" s="104">
        <v>0.36487484525236569</v>
      </c>
      <c r="E888" s="286">
        <v>5</v>
      </c>
      <c r="F888" s="285">
        <f>IF(D888="&lt;0.2%",1/0.002,IF(D888="&gt;50%",1/0.5,1/D888))</f>
        <v>2.7406657735157105</v>
      </c>
      <c r="G888" s="285">
        <f t="shared" si="296"/>
        <v>2.4703328867578556</v>
      </c>
      <c r="H888" s="285">
        <f t="shared" si="296"/>
        <v>5.1159769143985194</v>
      </c>
      <c r="I888" s="285">
        <f t="shared" si="296"/>
        <v>6.8566426879142339</v>
      </c>
      <c r="J888" s="285">
        <f t="shared" si="296"/>
        <v>2.9197106049922361</v>
      </c>
      <c r="K888" s="285">
        <f t="shared" si="296"/>
        <v>2.3456440276406658</v>
      </c>
      <c r="L888" s="285">
        <f t="shared" si="296"/>
        <v>2.0234442955859517</v>
      </c>
      <c r="M888" s="285">
        <f>IF(E888=S$4,G888,IF(E888=T$4,H888,IF(E888=U$4,I888,IF(E888=V$4,J888,IF(E888=W$4,K888,L888)))))</f>
        <v>2.3456440276406658</v>
      </c>
      <c r="N888" s="104">
        <f t="shared" si="293"/>
        <v>7.4941481908638474E-2</v>
      </c>
      <c r="O888" s="104">
        <f t="shared" si="294"/>
        <v>0.53374144170469751</v>
      </c>
    </row>
    <row r="889" spans="1:15" x14ac:dyDescent="0.25">
      <c r="A889" s="104" t="s">
        <v>2150</v>
      </c>
      <c r="B889" s="104" t="s">
        <v>4327</v>
      </c>
      <c r="C889" s="104">
        <v>2460</v>
      </c>
      <c r="D889" s="104">
        <v>8.3299243213239574E-2</v>
      </c>
      <c r="E889" s="286">
        <v>5</v>
      </c>
      <c r="F889" s="285">
        <f>IF(D889="&lt;0.2%",1/0.002,IF(D889="&gt;50%",1/0.5,1/D889))</f>
        <v>12.004910986286848</v>
      </c>
      <c r="G889" s="285">
        <f t="shared" si="296"/>
        <v>5.3405893183544215</v>
      </c>
      <c r="H889" s="285">
        <f t="shared" si="296"/>
        <v>10.567812563466932</v>
      </c>
      <c r="I889" s="285">
        <f t="shared" si="296"/>
        <v>21.632134231399355</v>
      </c>
      <c r="J889" s="285">
        <f t="shared" si="296"/>
        <v>6.9544464902250187</v>
      </c>
      <c r="K889" s="285">
        <f t="shared" si="296"/>
        <v>5.1806875380801589</v>
      </c>
      <c r="L889" s="285">
        <f t="shared" si="296"/>
        <v>3.2069285859352985</v>
      </c>
      <c r="M889" s="285">
        <f>IF(E889=S$4,G889,IF(E889=T$4,H889,IF(E889=U$4,I889,IF(E889=V$4,J889,IF(E889=W$4,K889,L889)))))</f>
        <v>5.1806875380801589</v>
      </c>
      <c r="N889" s="104">
        <f t="shared" si="293"/>
        <v>3.465503605167819E-2</v>
      </c>
      <c r="O889" s="104">
        <f t="shared" si="294"/>
        <v>0.29211097568751088</v>
      </c>
    </row>
    <row r="890" spans="1:15" x14ac:dyDescent="0.25">
      <c r="A890" s="104" t="s">
        <v>2152</v>
      </c>
      <c r="B890" s="104" t="s">
        <v>4333</v>
      </c>
      <c r="C890" s="104"/>
      <c r="D890" s="104"/>
      <c r="E890" s="105"/>
      <c r="F890" s="104"/>
      <c r="G890" s="104"/>
      <c r="H890" s="104"/>
      <c r="I890" s="104"/>
      <c r="J890" s="104"/>
      <c r="K890" s="104"/>
      <c r="L890" s="104"/>
      <c r="M890" s="104">
        <v>25</v>
      </c>
      <c r="N890" s="104">
        <f t="shared" si="293"/>
        <v>7.2822206693092806E-3</v>
      </c>
      <c r="O890" s="104">
        <f t="shared" si="294"/>
        <v>6.9087935274360079E-2</v>
      </c>
    </row>
    <row r="891" spans="1:15" x14ac:dyDescent="0.25">
      <c r="A891" s="104" t="s">
        <v>2154</v>
      </c>
      <c r="B891" s="104" t="s">
        <v>4327</v>
      </c>
      <c r="C891" s="104">
        <v>1240</v>
      </c>
      <c r="D891" s="104" t="s">
        <v>4373</v>
      </c>
      <c r="E891" s="286">
        <v>5</v>
      </c>
      <c r="F891" s="285">
        <f>IF(D891="&lt;0.2%",1/0.002,IF(D891="&gt;50%",1/0.5,1/D891))</f>
        <v>2</v>
      </c>
      <c r="G891" s="285">
        <f t="shared" ref="G891:L891" si="297">IF($F891&lt;5,LINEST(S$5:S$6,$R$5:$R$6)*$F891+INTERCEPT(S$5:S$6,$R$5:$R$6),IF($F891&lt;10,LINEST(S$6:S$7,$R$6:$R$7)*$F891+INTERCEPT(S$6:S$7,$R$6:$R$7),IF($F891&lt;25,LINEST(S$7:S$8,$R$7:$R$8)*$F891+INTERCEPT(S$7:S$8,$R$7:$R$8),IF($F891&lt;50,LINEST(S$8:S$9,$R$8:$R$9)*$F891+INTERCEPT(S$8:S$9,$R$8:$R$9),IF($F891&lt;100,LINEST(S$9:S$10,$R$9:$R$10)*$F891+INTERCEPT(S$9:S$10,$R$9:$R$10),IF($F891&lt;200,LINEST(S$10:S$11,$R$10:$R$11)*$F891+INTERCEPT(S$10:S$11,$R$10:$R$11),IF($F891&lt;500,LINEST(S$11:S$12,$R$11:$R$12)*$F891+INTERCEPT(S$11:S$12,$R$11:$R$12),S$12)))))))</f>
        <v>2.1</v>
      </c>
      <c r="H891" s="285">
        <f t="shared" si="297"/>
        <v>4.4000000000000004</v>
      </c>
      <c r="I891" s="285">
        <f t="shared" si="297"/>
        <v>5.4000000000000021</v>
      </c>
      <c r="J891" s="285">
        <f t="shared" si="297"/>
        <v>2.5</v>
      </c>
      <c r="K891" s="285">
        <f t="shared" si="297"/>
        <v>2.0000000000000009</v>
      </c>
      <c r="L891" s="285">
        <f t="shared" si="297"/>
        <v>1.9000000000000001</v>
      </c>
      <c r="M891" s="285">
        <f>IF(E891=S$4,G891,IF(E891=T$4,H891,IF(E891=U$4,I891,IF(E891=V$4,J891,IF(E891=W$4,K891,L891)))))</f>
        <v>2.0000000000000009</v>
      </c>
      <c r="N891" s="104">
        <f t="shared" si="293"/>
        <v>8.7311663271629092E-2</v>
      </c>
      <c r="O891" s="104">
        <f t="shared" si="294"/>
        <v>0.59134366516594883</v>
      </c>
    </row>
    <row r="892" spans="1:15" x14ac:dyDescent="0.25">
      <c r="A892" s="104" t="s">
        <v>2156</v>
      </c>
      <c r="B892" s="104" t="s">
        <v>4333</v>
      </c>
      <c r="C892" s="104"/>
      <c r="D892" s="104"/>
      <c r="E892" s="105"/>
      <c r="F892" s="104"/>
      <c r="G892" s="104"/>
      <c r="H892" s="104"/>
      <c r="I892" s="104"/>
      <c r="J892" s="104"/>
      <c r="K892" s="104"/>
      <c r="L892" s="104"/>
      <c r="M892" s="104">
        <v>104</v>
      </c>
      <c r="N892" s="104">
        <f t="shared" si="293"/>
        <v>1.7553963020304764E-3</v>
      </c>
      <c r="O892" s="104">
        <f t="shared" si="294"/>
        <v>1.7062011617186901E-2</v>
      </c>
    </row>
    <row r="893" spans="1:15" x14ac:dyDescent="0.25">
      <c r="A893" s="104" t="s">
        <v>2160</v>
      </c>
      <c r="B893" s="104" t="s">
        <v>4327</v>
      </c>
      <c r="C893" s="104">
        <v>42000</v>
      </c>
      <c r="D893" s="104">
        <v>0.11614040546227034</v>
      </c>
      <c r="E893" s="286">
        <v>5</v>
      </c>
      <c r="F893" s="285">
        <f>IF(D893="&lt;0.2%",1/0.002,IF(D893="&gt;50%",1/0.5,1/D893))</f>
        <v>8.610267856563171</v>
      </c>
      <c r="G893" s="285">
        <f t="shared" ref="G893:L895" si="298">IF($F893&lt;5,LINEST(S$5:S$6,$R$5:$R$6)*$F893+INTERCEPT(S$5:S$6,$R$5:$R$6),IF($F893&lt;10,LINEST(S$6:S$7,$R$6:$R$7)*$F893+INTERCEPT(S$6:S$7,$R$6:$R$7),IF($F893&lt;25,LINEST(S$7:S$8,$R$7:$R$8)*$F893+INTERCEPT(S$7:S$8,$R$7:$R$8),IF($F893&lt;50,LINEST(S$8:S$9,$R$8:$R$9)*$F893+INTERCEPT(S$8:S$9,$R$8:$R$9),IF($F893&lt;100,LINEST(S$9:S$10,$R$9:$R$10)*$F893+INTERCEPT(S$9:S$10,$R$9:$R$10),IF($F893&lt;200,LINEST(S$10:S$11,$R$10:$R$11)*$F893+INTERCEPT(S$10:S$11,$R$10:$R$11),IF($F893&lt;500,LINEST(S$11:S$12,$R$11:$R$12)*$F893+INTERCEPT(S$11:S$12,$R$11:$R$12),S$12)))))))</f>
        <v>4.6830803569689508</v>
      </c>
      <c r="H893" s="285">
        <f t="shared" si="298"/>
        <v>9.3217499996753741</v>
      </c>
      <c r="I893" s="285">
        <f t="shared" si="298"/>
        <v>17.148633927632339</v>
      </c>
      <c r="J893" s="285">
        <f t="shared" si="298"/>
        <v>5.8607232140190568</v>
      </c>
      <c r="K893" s="285">
        <f t="shared" si="298"/>
        <v>4.4830803569689515</v>
      </c>
      <c r="L893" s="285">
        <f t="shared" si="298"/>
        <v>2.9054374999188437</v>
      </c>
      <c r="M893" s="285">
        <f>IF(E893=S$4,G893,IF(E893=T$4,H893,IF(E893=U$4,I893,IF(E893=V$4,J893,IF(E893=W$4,K893,L893)))))</f>
        <v>4.4830803569689515</v>
      </c>
      <c r="N893" s="104">
        <f t="shared" si="293"/>
        <v>3.9938616324406429E-2</v>
      </c>
      <c r="O893" s="104">
        <f t="shared" si="294"/>
        <v>0.3291608098861859</v>
      </c>
    </row>
    <row r="894" spans="1:15" x14ac:dyDescent="0.25">
      <c r="A894" s="104" t="s">
        <v>2163</v>
      </c>
      <c r="B894" s="104" t="s">
        <v>4327</v>
      </c>
      <c r="C894" s="104">
        <v>720</v>
      </c>
      <c r="D894" s="104">
        <v>9.6762555546750242E-2</v>
      </c>
      <c r="E894" s="286">
        <v>5</v>
      </c>
      <c r="F894" s="285">
        <f>IF(D894="&lt;0.2%",1/0.002,IF(D894="&gt;50%",1/0.5,1/D894))</f>
        <v>10.334576162747748</v>
      </c>
      <c r="G894" s="285">
        <f t="shared" si="298"/>
        <v>5.1401491395297292</v>
      </c>
      <c r="H894" s="285">
        <f t="shared" si="298"/>
        <v>10.178067771307807</v>
      </c>
      <c r="I894" s="285">
        <f t="shared" si="298"/>
        <v>19.772494794525823</v>
      </c>
      <c r="J894" s="285">
        <f t="shared" si="298"/>
        <v>6.5758372635561555</v>
      </c>
      <c r="K894" s="285">
        <f t="shared" si="298"/>
        <v>4.9468406627846848</v>
      </c>
      <c r="L894" s="285">
        <f t="shared" si="298"/>
        <v>3.1178440620132131</v>
      </c>
      <c r="M894" s="285">
        <f>IF(E894=S$4,G894,IF(E894=T$4,H894,IF(E894=U$4,I894,IF(E894=V$4,J894,IF(E894=W$4,K894,L894)))))</f>
        <v>4.9468406627846848</v>
      </c>
      <c r="N894" s="104">
        <f t="shared" si="293"/>
        <v>3.6263186843264572E-2</v>
      </c>
      <c r="O894" s="104">
        <f t="shared" si="294"/>
        <v>0.30357758954096237</v>
      </c>
    </row>
    <row r="895" spans="1:15" x14ac:dyDescent="0.25">
      <c r="A895" s="104" t="s">
        <v>2165</v>
      </c>
      <c r="B895" s="104" t="s">
        <v>4327</v>
      </c>
      <c r="C895" s="104">
        <v>12400</v>
      </c>
      <c r="D895" s="104" t="s">
        <v>4372</v>
      </c>
      <c r="E895" s="286">
        <v>5</v>
      </c>
      <c r="F895" s="285">
        <f>IF(D895="&lt;0.2%",1/0.002,IF(D895="&gt;50%",1/0.5,1/D895))</f>
        <v>500</v>
      </c>
      <c r="G895" s="285">
        <f t="shared" si="298"/>
        <v>9.8000000000000007</v>
      </c>
      <c r="H895" s="285">
        <f t="shared" si="298"/>
        <v>20.100000000000001</v>
      </c>
      <c r="I895" s="285">
        <f t="shared" si="298"/>
        <v>128.5</v>
      </c>
      <c r="J895" s="285">
        <f t="shared" si="298"/>
        <v>19.399999999999999</v>
      </c>
      <c r="K895" s="285">
        <f t="shared" si="298"/>
        <v>11.8</v>
      </c>
      <c r="L895" s="285">
        <f t="shared" si="298"/>
        <v>5.5</v>
      </c>
      <c r="M895" s="285">
        <f>IF(E895=S$4,G895,IF(E895=T$4,H895,IF(E895=U$4,I895,IF(E895=V$4,J895,IF(E895=W$4,K895,L895)))))</f>
        <v>11.8</v>
      </c>
      <c r="N895" s="104">
        <f t="shared" si="293"/>
        <v>1.5365610095873228E-2</v>
      </c>
      <c r="O895" s="104">
        <f t="shared" si="294"/>
        <v>0.14073224539520079</v>
      </c>
    </row>
    <row r="896" spans="1:15" x14ac:dyDescent="0.25">
      <c r="A896" s="104" t="s">
        <v>2167</v>
      </c>
      <c r="B896" s="104" t="s">
        <v>4333</v>
      </c>
      <c r="C896" s="104"/>
      <c r="D896" s="104"/>
      <c r="E896" s="105"/>
      <c r="F896" s="104"/>
      <c r="G896" s="104"/>
      <c r="H896" s="104"/>
      <c r="I896" s="104"/>
      <c r="J896" s="104"/>
      <c r="K896" s="104"/>
      <c r="L896" s="104"/>
      <c r="M896" s="104">
        <v>23</v>
      </c>
      <c r="N896" s="104">
        <f t="shared" si="293"/>
        <v>7.9129454967692414E-3</v>
      </c>
      <c r="O896" s="104">
        <f t="shared" si="294"/>
        <v>7.4865101547239687E-2</v>
      </c>
    </row>
    <row r="897" spans="1:15" x14ac:dyDescent="0.25">
      <c r="A897" s="104" t="s">
        <v>2169</v>
      </c>
      <c r="B897" s="104" t="s">
        <v>4327</v>
      </c>
      <c r="C897" s="104">
        <v>1200</v>
      </c>
      <c r="D897" s="104">
        <v>0.18855704916719196</v>
      </c>
      <c r="E897" s="286">
        <v>5</v>
      </c>
      <c r="F897" s="285">
        <f>IF(D897="&lt;0.2%",1/0.002,IF(D897="&gt;50%",1/0.5,1/D897))</f>
        <v>5.3034347133493185</v>
      </c>
      <c r="G897" s="285">
        <f t="shared" ref="G897:L897" si="299">IF($F897&lt;5,LINEST(S$5:S$6,$R$5:$R$6)*$F897+INTERCEPT(S$5:S$6,$R$5:$R$6),IF($F897&lt;10,LINEST(S$6:S$7,$R$6:$R$7)*$F897+INTERCEPT(S$6:S$7,$R$6:$R$7),IF($F897&lt;25,LINEST(S$7:S$8,$R$7:$R$8)*$F897+INTERCEPT(S$7:S$8,$R$7:$R$8),IF($F897&lt;50,LINEST(S$8:S$9,$R$8:$R$9)*$F897+INTERCEPT(S$8:S$9,$R$8:$R$9),IF($F897&lt;100,LINEST(S$9:S$10,$R$9:$R$10)*$F897+INTERCEPT(S$9:S$10,$R$9:$R$10),IF($F897&lt;200,LINEST(S$10:S$11,$R$10:$R$11)*$F897+INTERCEPT(S$10:S$11,$R$10:$R$11),IF($F897&lt;500,LINEST(S$11:S$12,$R$11:$R$12)*$F897+INTERCEPT(S$11:S$12,$R$11:$R$12),S$12)))))))</f>
        <v>3.6910304140047949</v>
      </c>
      <c r="H897" s="285">
        <f t="shared" si="299"/>
        <v>7.4699234394756173</v>
      </c>
      <c r="I897" s="285">
        <f t="shared" si="299"/>
        <v>11.791564235625897</v>
      </c>
      <c r="J897" s="285">
        <f t="shared" si="299"/>
        <v>4.3395799681406846</v>
      </c>
      <c r="K897" s="285">
        <f t="shared" si="299"/>
        <v>3.4910304140047952</v>
      </c>
      <c r="L897" s="285">
        <f t="shared" si="299"/>
        <v>2.4424808598689043</v>
      </c>
      <c r="M897" s="285">
        <f>IF(E897=S$4,G897,IF(E897=T$4,H897,IF(E897=U$4,I897,IF(E897=V$4,J897,IF(E897=W$4,K897,L897)))))</f>
        <v>3.4910304140047952</v>
      </c>
      <c r="N897" s="104">
        <f t="shared" si="293"/>
        <v>5.099415047680278E-2</v>
      </c>
      <c r="O897" s="104">
        <f t="shared" si="294"/>
        <v>0.40110816269817096</v>
      </c>
    </row>
    <row r="898" spans="1:15" x14ac:dyDescent="0.25">
      <c r="A898" s="104" t="s">
        <v>2171</v>
      </c>
      <c r="B898" s="104" t="s">
        <v>4333</v>
      </c>
      <c r="C898" s="104"/>
      <c r="D898" s="104"/>
      <c r="E898" s="105"/>
      <c r="F898" s="104"/>
      <c r="G898" s="104"/>
      <c r="H898" s="104"/>
      <c r="I898" s="104"/>
      <c r="J898" s="104"/>
      <c r="K898" s="104"/>
      <c r="L898" s="104"/>
      <c r="M898" s="104">
        <v>37</v>
      </c>
      <c r="N898" s="104">
        <f t="shared" si="293"/>
        <v>4.9262486559580321E-3</v>
      </c>
      <c r="O898" s="104">
        <f t="shared" si="294"/>
        <v>4.7220647512283054E-2</v>
      </c>
    </row>
    <row r="899" spans="1:15" x14ac:dyDescent="0.25">
      <c r="A899" s="104" t="s">
        <v>2173</v>
      </c>
      <c r="B899" s="104" t="s">
        <v>4327</v>
      </c>
      <c r="C899" s="104">
        <v>490</v>
      </c>
      <c r="D899" s="104">
        <v>8.9151081687806791E-2</v>
      </c>
      <c r="E899" s="286">
        <v>5</v>
      </c>
      <c r="F899" s="285">
        <f>IF(D899="&lt;0.2%",1/0.002,IF(D899="&gt;50%",1/0.5,1/D899))</f>
        <v>11.21691381717436</v>
      </c>
      <c r="G899" s="285">
        <f t="shared" ref="G899:L899" si="300">IF($F899&lt;5,LINEST(S$5:S$6,$R$5:$R$6)*$F899+INTERCEPT(S$5:S$6,$R$5:$R$6),IF($F899&lt;10,LINEST(S$6:S$7,$R$6:$R$7)*$F899+INTERCEPT(S$6:S$7,$R$6:$R$7),IF($F899&lt;25,LINEST(S$7:S$8,$R$7:$R$8)*$F899+INTERCEPT(S$7:S$8,$R$7:$R$8),IF($F899&lt;50,LINEST(S$8:S$9,$R$8:$R$9)*$F899+INTERCEPT(S$8:S$9,$R$8:$R$9),IF($F899&lt;100,LINEST(S$9:S$10,$R$9:$R$10)*$F899+INTERCEPT(S$9:S$10,$R$9:$R$10),IF($F899&lt;200,LINEST(S$10:S$11,$R$10:$R$11)*$F899+INTERCEPT(S$10:S$11,$R$10:$R$11),IF($F899&lt;500,LINEST(S$11:S$12,$R$11:$R$12)*$F899+INTERCEPT(S$11:S$12,$R$11:$R$12),S$12)))))))</f>
        <v>5.2460296580609231</v>
      </c>
      <c r="H899" s="285">
        <f t="shared" si="300"/>
        <v>10.383946557340684</v>
      </c>
      <c r="I899" s="285">
        <f t="shared" si="300"/>
        <v>20.754830716454116</v>
      </c>
      <c r="J899" s="285">
        <f t="shared" si="300"/>
        <v>6.7758337985595212</v>
      </c>
      <c r="K899" s="285">
        <f t="shared" si="300"/>
        <v>5.0703679344044108</v>
      </c>
      <c r="L899" s="285">
        <f t="shared" si="300"/>
        <v>3.1649020702492994</v>
      </c>
      <c r="M899" s="285">
        <f>IF(E899=S$4,G899,IF(E899=T$4,H899,IF(E899=U$4,I899,IF(E899=V$4,J899,IF(E899=W$4,K899,L899)))))</f>
        <v>5.0703679344044108</v>
      </c>
      <c r="N899" s="104">
        <f t="shared" si="293"/>
        <v>3.5395547376217973E-2</v>
      </c>
      <c r="O899" s="104">
        <f t="shared" si="294"/>
        <v>0.29741194103843716</v>
      </c>
    </row>
    <row r="900" spans="1:15" x14ac:dyDescent="0.25">
      <c r="A900" s="104" t="s">
        <v>2175</v>
      </c>
      <c r="B900" s="104" t="s">
        <v>4333</v>
      </c>
      <c r="C900" s="104"/>
      <c r="D900" s="104"/>
      <c r="E900" s="105"/>
      <c r="F900" s="104"/>
      <c r="G900" s="104"/>
      <c r="H900" s="104"/>
      <c r="I900" s="104"/>
      <c r="J900" s="104"/>
      <c r="K900" s="104"/>
      <c r="L900" s="104"/>
      <c r="M900" s="104">
        <v>28</v>
      </c>
      <c r="N900" s="104">
        <f t="shared" si="293"/>
        <v>6.5045261304325086E-3</v>
      </c>
      <c r="O900" s="104">
        <f t="shared" si="294"/>
        <v>6.1920006201743427E-2</v>
      </c>
    </row>
    <row r="901" spans="1:15" x14ac:dyDescent="0.25">
      <c r="A901" s="104" t="s">
        <v>2177</v>
      </c>
      <c r="B901" s="104" t="s">
        <v>4327</v>
      </c>
      <c r="C901" s="104">
        <v>121</v>
      </c>
      <c r="D901" s="104">
        <v>0.22999596544256012</v>
      </c>
      <c r="E901" s="286">
        <v>5</v>
      </c>
      <c r="F901" s="285">
        <f>IF(D901="&lt;0.2%",1/0.002,IF(D901="&gt;50%",1/0.5,1/D901))</f>
        <v>4.3479023559208603</v>
      </c>
      <c r="G901" s="285">
        <f t="shared" ref="G901:L904" si="301">IF($F901&lt;5,LINEST(S$5:S$6,$R$5:$R$6)*$F901+INTERCEPT(S$5:S$6,$R$5:$R$6),IF($F901&lt;10,LINEST(S$6:S$7,$R$6:$R$7)*$F901+INTERCEPT(S$6:S$7,$R$6:$R$7),IF($F901&lt;25,LINEST(S$7:S$8,$R$7:$R$8)*$F901+INTERCEPT(S$7:S$8,$R$7:$R$8),IF($F901&lt;50,LINEST(S$8:S$9,$R$8:$R$9)*$F901+INTERCEPT(S$8:S$9,$R$8:$R$9),IF($F901&lt;100,LINEST(S$9:S$10,$R$9:$R$10)*$F901+INTERCEPT(S$9:S$10,$R$9:$R$10),IF($F901&lt;200,LINEST(S$10:S$11,$R$10:$R$11)*$F901+INTERCEPT(S$10:S$11,$R$10:$R$11),IF($F901&lt;500,LINEST(S$11:S$12,$R$11:$R$12)*$F901+INTERCEPT(S$11:S$12,$R$11:$R$12),S$12)))))))</f>
        <v>3.2739511779604302</v>
      </c>
      <c r="H901" s="285">
        <f t="shared" si="301"/>
        <v>6.6696389440568309</v>
      </c>
      <c r="I901" s="285">
        <f t="shared" si="301"/>
        <v>10.017541299977697</v>
      </c>
      <c r="J901" s="285">
        <f t="shared" si="301"/>
        <v>3.8304780016884878</v>
      </c>
      <c r="K901" s="285">
        <f t="shared" si="301"/>
        <v>3.0956877660964022</v>
      </c>
      <c r="L901" s="285">
        <f t="shared" si="301"/>
        <v>2.2913170593201437</v>
      </c>
      <c r="M901" s="285">
        <f>IF(E901=S$4,G901,IF(E901=T$4,H901,IF(E901=U$4,I901,IF(E901=V$4,J901,IF(E901=W$4,K901,L901)))))</f>
        <v>3.0956877660964022</v>
      </c>
      <c r="N901" s="104">
        <f t="shared" si="293"/>
        <v>5.7316392122845672E-2</v>
      </c>
      <c r="O901" s="104">
        <f t="shared" si="294"/>
        <v>0.43906297547673856</v>
      </c>
    </row>
    <row r="902" spans="1:15" x14ac:dyDescent="0.25">
      <c r="A902" s="104" t="s">
        <v>2179</v>
      </c>
      <c r="B902" s="104" t="s">
        <v>4327</v>
      </c>
      <c r="C902" s="104">
        <v>5800</v>
      </c>
      <c r="D902" s="104">
        <v>6.573744065554347E-3</v>
      </c>
      <c r="E902" s="286">
        <v>5</v>
      </c>
      <c r="F902" s="285">
        <f>IF(D902="&lt;0.2%",1/0.002,IF(D902="&gt;50%",1/0.5,1/D902))</f>
        <v>152.1203122646474</v>
      </c>
      <c r="G902" s="285">
        <f t="shared" si="301"/>
        <v>9.112721873587887</v>
      </c>
      <c r="H902" s="285">
        <f t="shared" si="301"/>
        <v>18.277564059440415</v>
      </c>
      <c r="I902" s="285">
        <f t="shared" si="301"/>
        <v>89.260995255780031</v>
      </c>
      <c r="J902" s="285">
        <f t="shared" si="301"/>
        <v>16.094526557557597</v>
      </c>
      <c r="K902" s="285">
        <f t="shared" si="301"/>
        <v>10.273323434911122</v>
      </c>
      <c r="L902" s="285">
        <f t="shared" si="301"/>
        <v>5.0563609367939435</v>
      </c>
      <c r="M902" s="285">
        <f>IF(E902=S$4,G902,IF(E902=T$4,H902,IF(E902=U$4,I902,IF(E902=V$4,J902,IF(E902=W$4,K902,L902)))))</f>
        <v>10.273323434911122</v>
      </c>
      <c r="N902" s="104">
        <f t="shared" si="293"/>
        <v>1.7628791969752866E-2</v>
      </c>
      <c r="O902" s="104">
        <f t="shared" si="294"/>
        <v>0.15988329079761832</v>
      </c>
    </row>
    <row r="903" spans="1:15" x14ac:dyDescent="0.25">
      <c r="A903" s="104" t="s">
        <v>2181</v>
      </c>
      <c r="B903" s="104" t="s">
        <v>4327</v>
      </c>
      <c r="C903" s="104">
        <v>1170</v>
      </c>
      <c r="D903" s="104" t="s">
        <v>4372</v>
      </c>
      <c r="E903" s="286">
        <v>5</v>
      </c>
      <c r="F903" s="285">
        <f>IF(D903="&lt;0.2%",1/0.002,IF(D903="&gt;50%",1/0.5,1/D903))</f>
        <v>500</v>
      </c>
      <c r="G903" s="285">
        <f t="shared" si="301"/>
        <v>9.8000000000000007</v>
      </c>
      <c r="H903" s="285">
        <f t="shared" si="301"/>
        <v>20.100000000000001</v>
      </c>
      <c r="I903" s="285">
        <f t="shared" si="301"/>
        <v>128.5</v>
      </c>
      <c r="J903" s="285">
        <f t="shared" si="301"/>
        <v>19.399999999999999</v>
      </c>
      <c r="K903" s="285">
        <f t="shared" si="301"/>
        <v>11.8</v>
      </c>
      <c r="L903" s="285">
        <f t="shared" si="301"/>
        <v>5.5</v>
      </c>
      <c r="M903" s="285">
        <f>IF(E903=S$4,G903,IF(E903=T$4,H903,IF(E903=U$4,I903,IF(E903=V$4,J903,IF(E903=W$4,K903,L903)))))</f>
        <v>11.8</v>
      </c>
      <c r="N903" s="104">
        <f t="shared" si="293"/>
        <v>1.5365610095873228E-2</v>
      </c>
      <c r="O903" s="104">
        <f t="shared" si="294"/>
        <v>0.14073224539520079</v>
      </c>
    </row>
    <row r="904" spans="1:15" x14ac:dyDescent="0.25">
      <c r="A904" s="104" t="s">
        <v>2183</v>
      </c>
      <c r="B904" s="104" t="s">
        <v>4327</v>
      </c>
      <c r="C904" s="104">
        <v>1320</v>
      </c>
      <c r="D904" s="104">
        <v>0.41424772987596181</v>
      </c>
      <c r="E904" s="286">
        <v>5</v>
      </c>
      <c r="F904" s="285">
        <f>IF(D904="&lt;0.2%",1/0.002,IF(D904="&gt;50%",1/0.5,1/D904))</f>
        <v>2.4140144359980682</v>
      </c>
      <c r="G904" s="285">
        <f t="shared" si="301"/>
        <v>2.3070072179990344</v>
      </c>
      <c r="H904" s="285">
        <f t="shared" si="301"/>
        <v>4.8002139547981324</v>
      </c>
      <c r="I904" s="285">
        <f t="shared" si="301"/>
        <v>6.2142283907962037</v>
      </c>
      <c r="J904" s="285">
        <f t="shared" si="301"/>
        <v>2.7346081803989053</v>
      </c>
      <c r="K904" s="285">
        <f t="shared" si="301"/>
        <v>2.1932067367990991</v>
      </c>
      <c r="L904" s="285">
        <f t="shared" si="301"/>
        <v>1.969002405999678</v>
      </c>
      <c r="M904" s="285">
        <f>IF(E904=S$4,G904,IF(E904=T$4,H904,IF(E904=U$4,I904,IF(E904=V$4,J904,IF(E904=W$4,K904,L904)))))</f>
        <v>2.1932067367990991</v>
      </c>
      <c r="N904" s="104">
        <f t="shared" si="293"/>
        <v>7.993645976277719E-2</v>
      </c>
      <c r="O904" s="104">
        <f t="shared" si="294"/>
        <v>0.55782421393198578</v>
      </c>
    </row>
    <row r="905" spans="1:15" x14ac:dyDescent="0.25">
      <c r="A905" s="104" t="s">
        <v>2185</v>
      </c>
      <c r="B905" s="104" t="s">
        <v>4333</v>
      </c>
      <c r="C905" s="104"/>
      <c r="D905" s="104"/>
      <c r="E905" s="105"/>
      <c r="F905" s="104"/>
      <c r="G905" s="104"/>
      <c r="H905" s="104"/>
      <c r="I905" s="104"/>
      <c r="J905" s="104"/>
      <c r="K905" s="104"/>
      <c r="L905" s="104"/>
      <c r="M905" s="104">
        <v>22</v>
      </c>
      <c r="N905" s="104">
        <f t="shared" si="293"/>
        <v>8.2711333310753199E-3</v>
      </c>
      <c r="O905" s="104">
        <f t="shared" si="294"/>
        <v>7.813159551342852E-2</v>
      </c>
    </row>
    <row r="906" spans="1:15" x14ac:dyDescent="0.25">
      <c r="A906" s="104" t="s">
        <v>2187</v>
      </c>
      <c r="B906" s="104" t="s">
        <v>4327</v>
      </c>
      <c r="C906" s="104">
        <v>835</v>
      </c>
      <c r="D906" s="104">
        <v>0.13232616098577499</v>
      </c>
      <c r="E906" s="286">
        <v>5</v>
      </c>
      <c r="F906" s="285">
        <f>IF(D906="&lt;0.2%",1/0.002,IF(D906="&gt;50%",1/0.5,1/D906))</f>
        <v>7.5570846501584796</v>
      </c>
      <c r="G906" s="285">
        <f t="shared" ref="G906:L908" si="302">IF($F906&lt;5,LINEST(S$5:S$6,$R$5:$R$6)*$F906+INTERCEPT(S$5:S$6,$R$5:$R$6),IF($F906&lt;10,LINEST(S$6:S$7,$R$6:$R$7)*$F906+INTERCEPT(S$6:S$7,$R$6:$R$7),IF($F906&lt;25,LINEST(S$7:S$8,$R$7:$R$8)*$F906+INTERCEPT(S$7:S$8,$R$7:$R$8),IF($F906&lt;50,LINEST(S$8:S$9,$R$8:$R$9)*$F906+INTERCEPT(S$8:S$9,$R$8:$R$9),IF($F906&lt;100,LINEST(S$9:S$10,$R$9:$R$10)*$F906+INTERCEPT(S$9:S$10,$R$9:$R$10),IF($F906&lt;200,LINEST(S$10:S$11,$R$10:$R$11)*$F906+INTERCEPT(S$10:S$11,$R$10:$R$11),IF($F906&lt;500,LINEST(S$11:S$12,$R$11:$R$12)*$F906+INTERCEPT(S$11:S$12,$R$11:$R$12),S$12)))))))</f>
        <v>4.3671253950475428</v>
      </c>
      <c r="H906" s="285">
        <f t="shared" si="302"/>
        <v>8.7319674040887474</v>
      </c>
      <c r="I906" s="285">
        <f t="shared" si="302"/>
        <v>15.442477133256737</v>
      </c>
      <c r="J906" s="285">
        <f t="shared" si="302"/>
        <v>5.3762589390728994</v>
      </c>
      <c r="K906" s="285">
        <f t="shared" si="302"/>
        <v>4.1671253950475435</v>
      </c>
      <c r="L906" s="285">
        <f t="shared" si="302"/>
        <v>2.757991851022187</v>
      </c>
      <c r="M906" s="285">
        <f>IF(E906=S$4,G906,IF(E906=T$4,H906,IF(E906=U$4,I906,IF(E906=V$4,J906,IF(E906=W$4,K906,L906)))))</f>
        <v>4.1671253950475435</v>
      </c>
      <c r="N906" s="104">
        <f t="shared" si="293"/>
        <v>4.2900924154142484E-2</v>
      </c>
      <c r="O906" s="104">
        <f t="shared" si="294"/>
        <v>0.34916261900239431</v>
      </c>
    </row>
    <row r="907" spans="1:15" x14ac:dyDescent="0.25">
      <c r="A907" s="104" t="s">
        <v>2189</v>
      </c>
      <c r="B907" s="104" t="s">
        <v>4327</v>
      </c>
      <c r="C907" s="104">
        <v>113</v>
      </c>
      <c r="D907" s="104">
        <v>0.26025682873130401</v>
      </c>
      <c r="E907" s="286">
        <v>5</v>
      </c>
      <c r="F907" s="285">
        <f>IF(D907="&lt;0.2%",1/0.002,IF(D907="&gt;50%",1/0.5,1/D907))</f>
        <v>3.8423583537645665</v>
      </c>
      <c r="G907" s="285">
        <f t="shared" si="302"/>
        <v>3.0211791768822831</v>
      </c>
      <c r="H907" s="285">
        <f t="shared" si="302"/>
        <v>6.1809464086390804</v>
      </c>
      <c r="I907" s="285">
        <f t="shared" si="302"/>
        <v>9.0233047624036526</v>
      </c>
      <c r="J907" s="285">
        <f t="shared" si="302"/>
        <v>3.5440030671332545</v>
      </c>
      <c r="K907" s="285">
        <f t="shared" si="302"/>
        <v>2.8597672317567984</v>
      </c>
      <c r="L907" s="285">
        <f t="shared" si="302"/>
        <v>2.207059725627428</v>
      </c>
      <c r="M907" s="285">
        <f>IF(E907=S$4,G907,IF(E907=T$4,H907,IF(E907=U$4,I907,IF(E907=V$4,J907,IF(E907=W$4,K907,L907)))))</f>
        <v>2.8597672317567984</v>
      </c>
      <c r="N907" s="104">
        <f t="shared" si="293"/>
        <v>6.1895458191253416E-2</v>
      </c>
      <c r="O907" s="104">
        <f t="shared" si="294"/>
        <v>0.46518888915115919</v>
      </c>
    </row>
    <row r="908" spans="1:15" x14ac:dyDescent="0.25">
      <c r="A908" s="104" t="s">
        <v>2191</v>
      </c>
      <c r="B908" s="104" t="s">
        <v>4327</v>
      </c>
      <c r="C908" s="104">
        <v>720</v>
      </c>
      <c r="D908" s="104" t="s">
        <v>4373</v>
      </c>
      <c r="E908" s="286">
        <v>5</v>
      </c>
      <c r="F908" s="285">
        <f>IF(D908="&lt;0.2%",1/0.002,IF(D908="&gt;50%",1/0.5,1/D908))</f>
        <v>2</v>
      </c>
      <c r="G908" s="285">
        <f t="shared" si="302"/>
        <v>2.1</v>
      </c>
      <c r="H908" s="285">
        <f t="shared" si="302"/>
        <v>4.4000000000000004</v>
      </c>
      <c r="I908" s="285">
        <f t="shared" si="302"/>
        <v>5.4000000000000021</v>
      </c>
      <c r="J908" s="285">
        <f t="shared" si="302"/>
        <v>2.5</v>
      </c>
      <c r="K908" s="285">
        <f t="shared" si="302"/>
        <v>2.0000000000000009</v>
      </c>
      <c r="L908" s="285">
        <f t="shared" si="302"/>
        <v>1.9000000000000001</v>
      </c>
      <c r="M908" s="285">
        <f>IF(E908=S$4,G908,IF(E908=T$4,H908,IF(E908=U$4,I908,IF(E908=V$4,J908,IF(E908=W$4,K908,L908)))))</f>
        <v>2.0000000000000009</v>
      </c>
      <c r="N908" s="104">
        <f t="shared" si="293"/>
        <v>8.7311663271629092E-2</v>
      </c>
      <c r="O908" s="104">
        <f t="shared" si="294"/>
        <v>0.59134366516594883</v>
      </c>
    </row>
    <row r="909" spans="1:15" x14ac:dyDescent="0.25">
      <c r="A909" s="104" t="s">
        <v>2193</v>
      </c>
      <c r="B909" s="104" t="s">
        <v>4333</v>
      </c>
      <c r="C909" s="104"/>
      <c r="D909" s="104"/>
      <c r="E909" s="105"/>
      <c r="F909" s="104"/>
      <c r="G909" s="104"/>
      <c r="H909" s="104"/>
      <c r="I909" s="104"/>
      <c r="J909" s="104"/>
      <c r="K909" s="104"/>
      <c r="L909" s="104"/>
      <c r="M909" s="104">
        <v>61</v>
      </c>
      <c r="N909" s="104">
        <f t="shared" si="293"/>
        <v>2.9909548248275852E-3</v>
      </c>
      <c r="O909" s="104">
        <f t="shared" si="294"/>
        <v>2.8914102725584923E-2</v>
      </c>
    </row>
    <row r="910" spans="1:15" x14ac:dyDescent="0.25">
      <c r="A910" s="104" t="s">
        <v>2195</v>
      </c>
      <c r="B910" s="104" t="s">
        <v>4327</v>
      </c>
      <c r="C910" s="104">
        <v>4380</v>
      </c>
      <c r="D910" s="104" t="s">
        <v>4373</v>
      </c>
      <c r="E910" s="286">
        <v>5</v>
      </c>
      <c r="F910" s="285">
        <f>IF(D910="&lt;0.2%",1/0.002,IF(D910="&gt;50%",1/0.5,1/D910))</f>
        <v>2</v>
      </c>
      <c r="G910" s="285">
        <f t="shared" ref="G910:L913" si="303">IF($F910&lt;5,LINEST(S$5:S$6,$R$5:$R$6)*$F910+INTERCEPT(S$5:S$6,$R$5:$R$6),IF($F910&lt;10,LINEST(S$6:S$7,$R$6:$R$7)*$F910+INTERCEPT(S$6:S$7,$R$6:$R$7),IF($F910&lt;25,LINEST(S$7:S$8,$R$7:$R$8)*$F910+INTERCEPT(S$7:S$8,$R$7:$R$8),IF($F910&lt;50,LINEST(S$8:S$9,$R$8:$R$9)*$F910+INTERCEPT(S$8:S$9,$R$8:$R$9),IF($F910&lt;100,LINEST(S$9:S$10,$R$9:$R$10)*$F910+INTERCEPT(S$9:S$10,$R$9:$R$10),IF($F910&lt;200,LINEST(S$10:S$11,$R$10:$R$11)*$F910+INTERCEPT(S$10:S$11,$R$10:$R$11),IF($F910&lt;500,LINEST(S$11:S$12,$R$11:$R$12)*$F910+INTERCEPT(S$11:S$12,$R$11:$R$12),S$12)))))))</f>
        <v>2.1</v>
      </c>
      <c r="H910" s="285">
        <f t="shared" si="303"/>
        <v>4.4000000000000004</v>
      </c>
      <c r="I910" s="285">
        <f t="shared" si="303"/>
        <v>5.4000000000000021</v>
      </c>
      <c r="J910" s="285">
        <f t="shared" si="303"/>
        <v>2.5</v>
      </c>
      <c r="K910" s="285">
        <f t="shared" si="303"/>
        <v>2.0000000000000009</v>
      </c>
      <c r="L910" s="285">
        <f t="shared" si="303"/>
        <v>1.9000000000000001</v>
      </c>
      <c r="M910" s="285">
        <f>IF(E910=S$4,G910,IF(E910=T$4,H910,IF(E910=U$4,I910,IF(E910=V$4,J910,IF(E910=W$4,K910,L910)))))</f>
        <v>2.0000000000000009</v>
      </c>
      <c r="N910" s="104">
        <f t="shared" ref="N910:N925" si="304">1-BETAINV(0.833,M910-1+1,1,0,1)</f>
        <v>8.7311663271629092E-2</v>
      </c>
      <c r="O910" s="104">
        <f t="shared" ref="O910:O925" si="305">1-BETAINV(0.167,M910-1+1,1,0,1)</f>
        <v>0.59134366516594883</v>
      </c>
    </row>
    <row r="911" spans="1:15" x14ac:dyDescent="0.25">
      <c r="A911" s="104" t="s">
        <v>2197</v>
      </c>
      <c r="B911" s="104" t="s">
        <v>4327</v>
      </c>
      <c r="C911" s="104">
        <v>2000</v>
      </c>
      <c r="D911" s="104">
        <v>0.04</v>
      </c>
      <c r="E911" s="286">
        <v>5</v>
      </c>
      <c r="F911" s="285">
        <f>IF(D911="&lt;0.2%",1/0.002,IF(D911="&gt;50%",1/0.5,1/D911))</f>
        <v>25</v>
      </c>
      <c r="G911" s="285">
        <f t="shared" si="303"/>
        <v>6.9</v>
      </c>
      <c r="H911" s="285">
        <f t="shared" si="303"/>
        <v>13.599999999999998</v>
      </c>
      <c r="I911" s="285">
        <f t="shared" si="303"/>
        <v>36.1</v>
      </c>
      <c r="J911" s="285">
        <f t="shared" si="303"/>
        <v>9.9</v>
      </c>
      <c r="K911" s="285">
        <f t="shared" si="303"/>
        <v>7</v>
      </c>
      <c r="L911" s="285">
        <f t="shared" si="303"/>
        <v>3.9</v>
      </c>
      <c r="M911" s="285">
        <f>IF(E911=S$4,G911,IF(E911=T$4,H911,IF(E911=U$4,I911,IF(E911=V$4,J911,IF(E911=W$4,K911,L911)))))</f>
        <v>7</v>
      </c>
      <c r="N911" s="104">
        <f t="shared" si="304"/>
        <v>2.5765350366947826E-2</v>
      </c>
      <c r="O911" s="104">
        <f t="shared" si="305"/>
        <v>0.22561042837930645</v>
      </c>
    </row>
    <row r="912" spans="1:15" x14ac:dyDescent="0.25">
      <c r="A912" s="104" t="s">
        <v>2199</v>
      </c>
      <c r="B912" s="104" t="s">
        <v>4327</v>
      </c>
      <c r="C912" s="104">
        <v>2160</v>
      </c>
      <c r="D912" s="104">
        <v>0.25454895058765803</v>
      </c>
      <c r="E912" s="286">
        <v>5</v>
      </c>
      <c r="F912" s="285">
        <f>IF(D912="&lt;0.2%",1/0.002,IF(D912="&gt;50%",1/0.5,1/D912))</f>
        <v>3.9285174725386813</v>
      </c>
      <c r="G912" s="285">
        <f t="shared" si="303"/>
        <v>3.0642587362693408</v>
      </c>
      <c r="H912" s="285">
        <f t="shared" si="303"/>
        <v>6.2642335567873921</v>
      </c>
      <c r="I912" s="285">
        <f t="shared" si="303"/>
        <v>9.1927510293260788</v>
      </c>
      <c r="J912" s="285">
        <f t="shared" si="303"/>
        <v>3.5928265677719198</v>
      </c>
      <c r="K912" s="285">
        <f t="shared" si="303"/>
        <v>2.899974820518052</v>
      </c>
      <c r="L912" s="285">
        <f t="shared" si="303"/>
        <v>2.2214195787564472</v>
      </c>
      <c r="M912" s="285">
        <f>IF(E912=S$4,G912,IF(E912=T$4,H912,IF(E912=U$4,I912,IF(E912=V$4,J912,IF(E912=W$4,K912,L912)))))</f>
        <v>2.899974820518052</v>
      </c>
      <c r="N912" s="104">
        <f t="shared" si="304"/>
        <v>6.1064045380341048E-2</v>
      </c>
      <c r="O912" s="104">
        <f t="shared" si="305"/>
        <v>0.46052804825239257</v>
      </c>
    </row>
    <row r="913" spans="1:15" x14ac:dyDescent="0.25">
      <c r="A913" s="104" t="s">
        <v>2201</v>
      </c>
      <c r="B913" s="104" t="s">
        <v>4327</v>
      </c>
      <c r="C913" s="104">
        <v>3300</v>
      </c>
      <c r="D913" s="104">
        <v>0.243674636350662</v>
      </c>
      <c r="E913" s="286">
        <v>5</v>
      </c>
      <c r="F913" s="285">
        <f>IF(D913="&lt;0.2%",1/0.002,IF(D913="&gt;50%",1/0.5,1/D913))</f>
        <v>4.1038329428793805</v>
      </c>
      <c r="G913" s="285">
        <f t="shared" si="303"/>
        <v>3.1519164714396903</v>
      </c>
      <c r="H913" s="285">
        <f t="shared" si="303"/>
        <v>6.4337051781167336</v>
      </c>
      <c r="I913" s="285">
        <f t="shared" si="303"/>
        <v>9.5375381209961194</v>
      </c>
      <c r="J913" s="285">
        <f t="shared" si="303"/>
        <v>3.6921720009649821</v>
      </c>
      <c r="K913" s="285">
        <f t="shared" si="303"/>
        <v>2.9817887066770448</v>
      </c>
      <c r="L913" s="285">
        <f t="shared" si="303"/>
        <v>2.2506388238132304</v>
      </c>
      <c r="M913" s="285">
        <f>IF(E913=S$4,G913,IF(E913=T$4,H913,IF(E913=U$4,I913,IF(E913=V$4,J913,IF(E913=W$4,K913,L913)))))</f>
        <v>2.9817887066770448</v>
      </c>
      <c r="N913" s="104">
        <f t="shared" si="304"/>
        <v>5.9439404655445283E-2</v>
      </c>
      <c r="O913" s="104">
        <f t="shared" si="305"/>
        <v>0.45131502342955399</v>
      </c>
    </row>
    <row r="914" spans="1:15" x14ac:dyDescent="0.25">
      <c r="A914" s="104" t="s">
        <v>2203</v>
      </c>
      <c r="B914" s="104" t="s">
        <v>4333</v>
      </c>
      <c r="C914" s="104"/>
      <c r="D914" s="104"/>
      <c r="E914" s="105"/>
      <c r="F914" s="104"/>
      <c r="G914" s="104"/>
      <c r="H914" s="104"/>
      <c r="I914" s="104"/>
      <c r="J914" s="104"/>
      <c r="K914" s="104"/>
      <c r="L914" s="104"/>
      <c r="M914" s="104">
        <v>18</v>
      </c>
      <c r="N914" s="104">
        <f t="shared" si="304"/>
        <v>1.0099852493919759E-2</v>
      </c>
      <c r="O914" s="104">
        <f t="shared" si="305"/>
        <v>9.4647757328916948E-2</v>
      </c>
    </row>
    <row r="915" spans="1:15" x14ac:dyDescent="0.25">
      <c r="A915" s="104" t="s">
        <v>2205</v>
      </c>
      <c r="B915" s="104" t="s">
        <v>4333</v>
      </c>
      <c r="C915" s="104"/>
      <c r="D915" s="104"/>
      <c r="E915" s="105"/>
      <c r="F915" s="104"/>
      <c r="G915" s="104"/>
      <c r="H915" s="104"/>
      <c r="I915" s="104"/>
      <c r="J915" s="104"/>
      <c r="K915" s="104"/>
      <c r="L915" s="104"/>
      <c r="M915" s="104">
        <v>50</v>
      </c>
      <c r="N915" s="104">
        <f t="shared" si="304"/>
        <v>3.6477634236521395E-3</v>
      </c>
      <c r="O915" s="104">
        <f t="shared" si="305"/>
        <v>3.5162156253373378E-2</v>
      </c>
    </row>
    <row r="916" spans="1:15" x14ac:dyDescent="0.25">
      <c r="A916" s="104" t="s">
        <v>2207</v>
      </c>
      <c r="B916" s="104" t="s">
        <v>3585</v>
      </c>
      <c r="C916" s="104"/>
      <c r="D916" s="104"/>
      <c r="E916" s="105"/>
      <c r="F916" s="104"/>
      <c r="G916" s="104"/>
      <c r="H916" s="104"/>
      <c r="I916" s="104"/>
      <c r="J916" s="104"/>
      <c r="K916" s="104"/>
      <c r="L916" s="104"/>
      <c r="M916" s="104">
        <v>60</v>
      </c>
      <c r="N916" s="104">
        <f t="shared" si="304"/>
        <v>3.0407282065978425E-3</v>
      </c>
      <c r="O916" s="104">
        <f t="shared" si="305"/>
        <v>2.9388853337570131E-2</v>
      </c>
    </row>
    <row r="917" spans="1:15" x14ac:dyDescent="0.25">
      <c r="A917" s="104" t="s">
        <v>2209</v>
      </c>
      <c r="B917" s="104" t="s">
        <v>4327</v>
      </c>
      <c r="C917" s="104">
        <v>2260</v>
      </c>
      <c r="D917" s="104">
        <v>3.2600329084144348E-3</v>
      </c>
      <c r="E917" s="286">
        <v>6</v>
      </c>
      <c r="F917" s="285">
        <f>IF(D917="&lt;0.2%",1/0.002,IF(D917="&gt;50%",1/0.5,1/D917))</f>
        <v>306.74536978412431</v>
      </c>
      <c r="G917" s="285">
        <f t="shared" ref="G917:L917" si="306">IF($F917&lt;5,LINEST(S$5:S$6,$R$5:$R$6)*$F917+INTERCEPT(S$5:S$6,$R$5:$R$6),IF($F917&lt;10,LINEST(S$6:S$7,$R$6:$R$7)*$F917+INTERCEPT(S$6:S$7,$R$6:$R$7),IF($F917&lt;25,LINEST(S$7:S$8,$R$7:$R$8)*$F917+INTERCEPT(S$7:S$8,$R$7:$R$8),IF($F917&lt;50,LINEST(S$8:S$9,$R$8:$R$9)*$F917+INTERCEPT(S$8:S$9,$R$8:$R$9),IF($F917&lt;100,LINEST(S$9:S$10,$R$9:$R$10)*$F917+INTERCEPT(S$9:S$10,$R$9:$R$10),IF($F917&lt;200,LINEST(S$10:S$11,$R$10:$R$11)*$F917+INTERCEPT(S$10:S$11,$R$10:$R$11),IF($F917&lt;500,LINEST(S$11:S$12,$R$11:$R$12)*$F917+INTERCEPT(S$11:S$12,$R$11:$R$12),S$12)))))))</f>
        <v>9.5423271597121673</v>
      </c>
      <c r="H917" s="285">
        <f t="shared" si="306"/>
        <v>19.326981479136499</v>
      </c>
      <c r="I917" s="285">
        <f t="shared" si="306"/>
        <v>110.65615581006749</v>
      </c>
      <c r="J917" s="285">
        <f t="shared" si="306"/>
        <v>17.918381168344954</v>
      </c>
      <c r="K917" s="285">
        <f t="shared" si="306"/>
        <v>11.155817899280416</v>
      </c>
      <c r="L917" s="285">
        <f t="shared" si="306"/>
        <v>5.3067453697841245</v>
      </c>
      <c r="M917" s="285">
        <f>IF(E917=S$4,G917,IF(E917=T$4,H917,IF(E917=U$4,I917,IF(E917=V$4,J917,IF(E917=W$4,K917,L917)))))</f>
        <v>5.3067453697841245</v>
      </c>
      <c r="N917" s="104">
        <f t="shared" si="304"/>
        <v>3.3845924063451882E-2</v>
      </c>
      <c r="O917" s="104">
        <f t="shared" si="305"/>
        <v>0.28627789857603425</v>
      </c>
    </row>
    <row r="918" spans="1:15" x14ac:dyDescent="0.25">
      <c r="A918" s="104" t="s">
        <v>2211</v>
      </c>
      <c r="B918" s="104" t="s">
        <v>3585</v>
      </c>
      <c r="C918" s="104"/>
      <c r="D918" s="104"/>
      <c r="E918" s="105"/>
      <c r="F918" s="104"/>
      <c r="G918" s="104"/>
      <c r="H918" s="104"/>
      <c r="I918" s="104"/>
      <c r="J918" s="104"/>
      <c r="K918" s="104"/>
      <c r="L918" s="104"/>
      <c r="M918" s="104">
        <v>16</v>
      </c>
      <c r="N918" s="104">
        <f t="shared" si="304"/>
        <v>1.1355140458131352E-2</v>
      </c>
      <c r="O918" s="104">
        <f t="shared" si="305"/>
        <v>0.1058306495014173</v>
      </c>
    </row>
    <row r="919" spans="1:15" x14ac:dyDescent="0.25">
      <c r="A919" s="104" t="s">
        <v>2213</v>
      </c>
      <c r="B919" s="104" t="s">
        <v>4327</v>
      </c>
      <c r="C919" s="104">
        <v>160</v>
      </c>
      <c r="D919" s="104" t="s">
        <v>4373</v>
      </c>
      <c r="E919" s="286">
        <v>6</v>
      </c>
      <c r="F919" s="285">
        <f>IF(D919="&lt;0.2%",1/0.002,IF(D919="&gt;50%",1/0.5,1/D919))</f>
        <v>2</v>
      </c>
      <c r="G919" s="285">
        <f t="shared" ref="G919:L920" si="307">IF($F919&lt;5,LINEST(S$5:S$6,$R$5:$R$6)*$F919+INTERCEPT(S$5:S$6,$R$5:$R$6),IF($F919&lt;10,LINEST(S$6:S$7,$R$6:$R$7)*$F919+INTERCEPT(S$6:S$7,$R$6:$R$7),IF($F919&lt;25,LINEST(S$7:S$8,$R$7:$R$8)*$F919+INTERCEPT(S$7:S$8,$R$7:$R$8),IF($F919&lt;50,LINEST(S$8:S$9,$R$8:$R$9)*$F919+INTERCEPT(S$8:S$9,$R$8:$R$9),IF($F919&lt;100,LINEST(S$9:S$10,$R$9:$R$10)*$F919+INTERCEPT(S$9:S$10,$R$9:$R$10),IF($F919&lt;200,LINEST(S$10:S$11,$R$10:$R$11)*$F919+INTERCEPT(S$10:S$11,$R$10:$R$11),IF($F919&lt;500,LINEST(S$11:S$12,$R$11:$R$12)*$F919+INTERCEPT(S$11:S$12,$R$11:$R$12),S$12)))))))</f>
        <v>2.1</v>
      </c>
      <c r="H919" s="285">
        <f t="shared" si="307"/>
        <v>4.4000000000000004</v>
      </c>
      <c r="I919" s="285">
        <f t="shared" si="307"/>
        <v>5.4000000000000021</v>
      </c>
      <c r="J919" s="285">
        <f t="shared" si="307"/>
        <v>2.5</v>
      </c>
      <c r="K919" s="285">
        <f t="shared" si="307"/>
        <v>2.0000000000000009</v>
      </c>
      <c r="L919" s="285">
        <f t="shared" si="307"/>
        <v>1.9000000000000001</v>
      </c>
      <c r="M919" s="285">
        <f>IF(E919=S$4,G919,IF(E919=T$4,H919,IF(E919=U$4,I919,IF(E919=V$4,J919,IF(E919=W$4,K919,L919)))))</f>
        <v>1.9000000000000001</v>
      </c>
      <c r="N919" s="104">
        <f t="shared" si="304"/>
        <v>9.168975800631407E-2</v>
      </c>
      <c r="O919" s="104">
        <f t="shared" si="305"/>
        <v>0.61014473309809925</v>
      </c>
    </row>
    <row r="920" spans="1:15" x14ac:dyDescent="0.25">
      <c r="A920" s="104" t="s">
        <v>2215</v>
      </c>
      <c r="B920" s="104" t="s">
        <v>4327</v>
      </c>
      <c r="C920" s="104">
        <v>168</v>
      </c>
      <c r="D920" s="104">
        <v>0.45655320827812657</v>
      </c>
      <c r="E920" s="286">
        <v>6</v>
      </c>
      <c r="F920" s="285">
        <f>IF(D920="&lt;0.2%",1/0.002,IF(D920="&gt;50%",1/0.5,1/D920))</f>
        <v>2.1903252060618801</v>
      </c>
      <c r="G920" s="285">
        <f t="shared" si="307"/>
        <v>2.1951626030309401</v>
      </c>
      <c r="H920" s="285">
        <f t="shared" si="307"/>
        <v>4.5839810325264843</v>
      </c>
      <c r="I920" s="285">
        <f t="shared" si="307"/>
        <v>5.774306238588367</v>
      </c>
      <c r="J920" s="285">
        <f t="shared" si="307"/>
        <v>2.607850950101732</v>
      </c>
      <c r="K920" s="285">
        <f t="shared" si="307"/>
        <v>2.0888184294955447</v>
      </c>
      <c r="L920" s="285">
        <f t="shared" si="307"/>
        <v>1.9317208676769801</v>
      </c>
      <c r="M920" s="285">
        <f>IF(E920=S$4,G920,IF(E920=T$4,H920,IF(E920=U$4,I920,IF(E920=V$4,J920,IF(E920=W$4,K920,L920)))))</f>
        <v>1.9317208676769801</v>
      </c>
      <c r="N920" s="104">
        <f t="shared" si="304"/>
        <v>9.025422151010698E-2</v>
      </c>
      <c r="O920" s="104">
        <f t="shared" si="305"/>
        <v>0.60406745834754183</v>
      </c>
    </row>
    <row r="921" spans="1:15" x14ac:dyDescent="0.25">
      <c r="A921" s="104" t="s">
        <v>2217</v>
      </c>
      <c r="B921" s="104" t="s">
        <v>3585</v>
      </c>
      <c r="C921" s="104"/>
      <c r="D921" s="104"/>
      <c r="E921" s="105"/>
      <c r="F921" s="104"/>
      <c r="G921" s="104"/>
      <c r="H921" s="104"/>
      <c r="I921" s="104"/>
      <c r="J921" s="104"/>
      <c r="K921" s="104"/>
      <c r="L921" s="104"/>
      <c r="M921" s="104">
        <v>56</v>
      </c>
      <c r="N921" s="104">
        <f t="shared" si="304"/>
        <v>3.2575689429252819E-3</v>
      </c>
      <c r="O921" s="104">
        <f t="shared" si="305"/>
        <v>3.1454702247614819E-2</v>
      </c>
    </row>
    <row r="922" spans="1:15" x14ac:dyDescent="0.25">
      <c r="A922" s="104" t="s">
        <v>2219</v>
      </c>
      <c r="B922" s="104" t="s">
        <v>4327</v>
      </c>
      <c r="C922" s="104">
        <v>1180</v>
      </c>
      <c r="D922" s="104">
        <v>1.5458500091777109E-2</v>
      </c>
      <c r="E922" s="286">
        <v>6</v>
      </c>
      <c r="F922" s="285">
        <f>IF(D922="&lt;0.2%",1/0.002,IF(D922="&gt;50%",1/0.5,1/D922))</f>
        <v>64.689329111039257</v>
      </c>
      <c r="G922" s="285">
        <f t="shared" ref="G922:L924" si="308">IF($F922&lt;5,LINEST(S$5:S$6,$R$5:$R$6)*$F922+INTERCEPT(S$5:S$6,$R$5:$R$6),IF($F922&lt;10,LINEST(S$6:S$7,$R$6:$R$7)*$F922+INTERCEPT(S$6:S$7,$R$6:$R$7),IF($F922&lt;25,LINEST(S$7:S$8,$R$7:$R$8)*$F922+INTERCEPT(S$7:S$8,$R$7:$R$8),IF($F922&lt;50,LINEST(S$8:S$9,$R$8:$R$9)*$F922+INTERCEPT(S$8:S$9,$R$8:$R$9),IF($F922&lt;100,LINEST(S$9:S$10,$R$9:$R$10)*$F922+INTERCEPT(S$9:S$10,$R$9:$R$10),IF($F922&lt;200,LINEST(S$10:S$11,$R$10:$R$11)*$F922+INTERCEPT(S$10:S$11,$R$10:$R$11),IF($F922&lt;500,LINEST(S$11:S$12,$R$11:$R$12)*$F922+INTERCEPT(S$11:S$12,$R$11:$R$12),S$12)))))))</f>
        <v>8.2350292657766282</v>
      </c>
      <c r="H922" s="285">
        <f t="shared" si="308"/>
        <v>16.328815847997415</v>
      </c>
      <c r="I922" s="285">
        <f t="shared" si="308"/>
        <v>60.810198099967664</v>
      </c>
      <c r="J922" s="285">
        <f t="shared" si="308"/>
        <v>13.305087797329884</v>
      </c>
      <c r="K922" s="285">
        <f t="shared" si="308"/>
        <v>8.8525438986649423</v>
      </c>
      <c r="L922" s="285">
        <f t="shared" si="308"/>
        <v>4.6175146328883141</v>
      </c>
      <c r="M922" s="285">
        <f>IF(E922=S$4,G922,IF(E922=T$4,H922,IF(E922=U$4,I922,IF(E922=V$4,J922,IF(E922=W$4,K922,L922)))))</f>
        <v>4.6175146328883141</v>
      </c>
      <c r="N922" s="104">
        <f t="shared" si="304"/>
        <v>3.8798702853793943E-2</v>
      </c>
      <c r="O922" s="104">
        <f t="shared" si="305"/>
        <v>0.32131811810802047</v>
      </c>
    </row>
    <row r="923" spans="1:15" x14ac:dyDescent="0.25">
      <c r="A923" s="104" t="s">
        <v>2221</v>
      </c>
      <c r="B923" s="104" t="s">
        <v>4327</v>
      </c>
      <c r="C923" s="104">
        <v>2130</v>
      </c>
      <c r="D923" s="104" t="s">
        <v>4372</v>
      </c>
      <c r="E923" s="286">
        <v>6</v>
      </c>
      <c r="F923" s="285">
        <f>IF(D923="&lt;0.2%",1/0.002,IF(D923="&gt;50%",1/0.5,1/D923))</f>
        <v>500</v>
      </c>
      <c r="G923" s="285">
        <f t="shared" si="308"/>
        <v>9.8000000000000007</v>
      </c>
      <c r="H923" s="285">
        <f t="shared" si="308"/>
        <v>20.100000000000001</v>
      </c>
      <c r="I923" s="285">
        <f t="shared" si="308"/>
        <v>128.5</v>
      </c>
      <c r="J923" s="285">
        <f t="shared" si="308"/>
        <v>19.399999999999999</v>
      </c>
      <c r="K923" s="285">
        <f t="shared" si="308"/>
        <v>11.8</v>
      </c>
      <c r="L923" s="285">
        <f t="shared" si="308"/>
        <v>5.5</v>
      </c>
      <c r="M923" s="285">
        <f>IF(E923=S$4,G923,IF(E923=T$4,H923,IF(E923=U$4,I923,IF(E923=V$4,J923,IF(E923=W$4,K923,L923)))))</f>
        <v>5.5</v>
      </c>
      <c r="N923" s="104">
        <f t="shared" si="304"/>
        <v>3.2676322132066393E-2</v>
      </c>
      <c r="O923" s="104">
        <f t="shared" si="305"/>
        <v>0.2777696710077755</v>
      </c>
    </row>
    <row r="924" spans="1:15" x14ac:dyDescent="0.25">
      <c r="A924" s="104" t="s">
        <v>2223</v>
      </c>
      <c r="B924" s="104" t="s">
        <v>4327</v>
      </c>
      <c r="C924" s="104">
        <v>165</v>
      </c>
      <c r="D924" s="104">
        <v>1.1283759241310524E-2</v>
      </c>
      <c r="E924" s="286">
        <v>6</v>
      </c>
      <c r="F924" s="285">
        <f>IF(D924="&lt;0.2%",1/0.002,IF(D924="&gt;50%",1/0.5,1/D924))</f>
        <v>88.622947247840912</v>
      </c>
      <c r="G924" s="285">
        <f t="shared" si="308"/>
        <v>8.6179671559654558</v>
      </c>
      <c r="H924" s="285">
        <f t="shared" si="308"/>
        <v>17.190426100922274</v>
      </c>
      <c r="I924" s="285">
        <f t="shared" si="308"/>
        <v>71.580326261528413</v>
      </c>
      <c r="J924" s="285">
        <f t="shared" si="308"/>
        <v>14.453901467896365</v>
      </c>
      <c r="K924" s="285">
        <f t="shared" si="308"/>
        <v>9.4269507339481819</v>
      </c>
      <c r="L924" s="285">
        <f t="shared" si="308"/>
        <v>4.8089835779827279</v>
      </c>
      <c r="M924" s="285">
        <f>IF(E924=S$4,G924,IF(E924=T$4,H924,IF(E924=U$4,I924,IF(E924=V$4,J924,IF(E924=W$4,K924,L924)))))</f>
        <v>4.8089835779827279</v>
      </c>
      <c r="N924" s="104">
        <f t="shared" si="304"/>
        <v>3.7283107510305391E-2</v>
      </c>
      <c r="O924" s="104">
        <f t="shared" si="305"/>
        <v>0.31076323131127614</v>
      </c>
    </row>
    <row r="925" spans="1:15" x14ac:dyDescent="0.25">
      <c r="A925" s="104" t="s">
        <v>2225</v>
      </c>
      <c r="B925" s="104" t="s">
        <v>4333</v>
      </c>
      <c r="C925" s="104"/>
      <c r="D925" s="104"/>
      <c r="E925" s="105"/>
      <c r="F925" s="104"/>
      <c r="G925" s="104"/>
      <c r="H925" s="104"/>
      <c r="I925" s="104"/>
      <c r="J925" s="104"/>
      <c r="K925" s="104"/>
      <c r="L925" s="104"/>
      <c r="M925" s="104">
        <v>64</v>
      </c>
      <c r="N925" s="104">
        <f t="shared" si="304"/>
        <v>2.8509538655880906E-3</v>
      </c>
      <c r="O925" s="104">
        <f t="shared" si="305"/>
        <v>2.7577621293461085E-2</v>
      </c>
    </row>
    <row r="926" spans="1:15" x14ac:dyDescent="0.25">
      <c r="A926" s="295" t="s">
        <v>2227</v>
      </c>
      <c r="B926" s="104" t="s">
        <v>4396</v>
      </c>
      <c r="C926" s="104">
        <v>2710</v>
      </c>
      <c r="D926" s="104">
        <v>0.26398062391874422</v>
      </c>
      <c r="E926" s="105"/>
      <c r="F926" s="104"/>
      <c r="G926" s="104"/>
      <c r="H926" s="104"/>
      <c r="I926" s="104"/>
      <c r="J926" s="104"/>
      <c r="K926" s="104"/>
      <c r="L926" s="104"/>
      <c r="M926" s="290">
        <v>40.500477060359138</v>
      </c>
      <c r="N926" s="296">
        <v>4.5014302660006944E-3</v>
      </c>
      <c r="O926" s="296">
        <v>4.3228918675463968E-2</v>
      </c>
    </row>
    <row r="927" spans="1:15" x14ac:dyDescent="0.25">
      <c r="A927" s="104" t="s">
        <v>2229</v>
      </c>
      <c r="B927" s="104" t="s">
        <v>4327</v>
      </c>
      <c r="C927" s="104">
        <v>1200</v>
      </c>
      <c r="D927" s="104">
        <v>8.8983783070223907E-2</v>
      </c>
      <c r="E927" s="286">
        <v>6</v>
      </c>
      <c r="F927" s="285">
        <f>IF(D927="&lt;0.2%",1/0.002,IF(D927="&gt;50%",1/0.5,1/D927))</f>
        <v>11.238002762939665</v>
      </c>
      <c r="G927" s="285">
        <f t="shared" ref="G927:L929" si="309">IF($F927&lt;5,LINEST(S$5:S$6,$R$5:$R$6)*$F927+INTERCEPT(S$5:S$6,$R$5:$R$6),IF($F927&lt;10,LINEST(S$6:S$7,$R$6:$R$7)*$F927+INTERCEPT(S$6:S$7,$R$6:$R$7),IF($F927&lt;25,LINEST(S$7:S$8,$R$7:$R$8)*$F927+INTERCEPT(S$7:S$8,$R$7:$R$8),IF($F927&lt;50,LINEST(S$8:S$9,$R$8:$R$9)*$F927+INTERCEPT(S$8:S$9,$R$8:$R$9),IF($F927&lt;100,LINEST(S$9:S$10,$R$9:$R$10)*$F927+INTERCEPT(S$9:S$10,$R$9:$R$10),IF($F927&lt;200,LINEST(S$10:S$11,$R$10:$R$11)*$F927+INTERCEPT(S$10:S$11,$R$10:$R$11),IF($F927&lt;500,LINEST(S$11:S$12,$R$11:$R$12)*$F927+INTERCEPT(S$11:S$12,$R$11:$R$12),S$12)))))))</f>
        <v>5.2485603315527598</v>
      </c>
      <c r="H927" s="285">
        <f t="shared" si="309"/>
        <v>10.388867311352588</v>
      </c>
      <c r="I927" s="285">
        <f t="shared" si="309"/>
        <v>20.778309742739491</v>
      </c>
      <c r="J927" s="285">
        <f t="shared" si="309"/>
        <v>6.7806139595996573</v>
      </c>
      <c r="K927" s="285">
        <f t="shared" si="309"/>
        <v>5.0733203868115533</v>
      </c>
      <c r="L927" s="285">
        <f t="shared" si="309"/>
        <v>3.1660268140234491</v>
      </c>
      <c r="M927" s="285">
        <f>IF(E927=S$4,G927,IF(E927=T$4,H927,IF(E927=U$4,I927,IF(E927=V$4,J927,IF(E927=W$4,K927,L927)))))</f>
        <v>3.1660268140234491</v>
      </c>
      <c r="N927" s="104">
        <f t="shared" ref="N927:N954" si="310">1-BETAINV(0.833,M927-1+1,1,0,1)</f>
        <v>5.6079404190211513E-2</v>
      </c>
      <c r="O927" s="104">
        <f t="shared" ref="O927:O954" si="311">1-BETAINV(0.167,M927-1+1,1,0,1)</f>
        <v>0.43181150377441324</v>
      </c>
    </row>
    <row r="928" spans="1:15" x14ac:dyDescent="0.25">
      <c r="A928" s="104" t="s">
        <v>2231</v>
      </c>
      <c r="B928" s="104" t="s">
        <v>4327</v>
      </c>
      <c r="C928" s="104">
        <v>1760</v>
      </c>
      <c r="D928" s="104">
        <v>0.17349887175760781</v>
      </c>
      <c r="E928" s="286">
        <v>6</v>
      </c>
      <c r="F928" s="285">
        <f>IF(D928="&lt;0.2%",1/0.002,IF(D928="&gt;50%",1/0.5,1/D928))</f>
        <v>5.763726241384914</v>
      </c>
      <c r="G928" s="285">
        <f t="shared" si="309"/>
        <v>3.8291178724154733</v>
      </c>
      <c r="H928" s="285">
        <f t="shared" si="309"/>
        <v>7.7276866951755512</v>
      </c>
      <c r="I928" s="285">
        <f t="shared" si="309"/>
        <v>12.537236511043561</v>
      </c>
      <c r="J928" s="285">
        <f t="shared" si="309"/>
        <v>4.5513140710370585</v>
      </c>
      <c r="K928" s="285">
        <f t="shared" si="309"/>
        <v>3.629117872415474</v>
      </c>
      <c r="L928" s="285">
        <f t="shared" si="309"/>
        <v>2.5069216737938875</v>
      </c>
      <c r="M928" s="285">
        <f>IF(E928=S$4,G928,IF(E928=T$4,H928,IF(E928=U$4,I928,IF(E928=V$4,J928,IF(E928=W$4,K928,L928)))))</f>
        <v>2.5069216737938875</v>
      </c>
      <c r="N928" s="104">
        <f t="shared" si="310"/>
        <v>7.0293984442047486E-2</v>
      </c>
      <c r="O928" s="104">
        <f t="shared" si="311"/>
        <v>0.51028317155360414</v>
      </c>
    </row>
    <row r="929" spans="1:15" x14ac:dyDescent="0.25">
      <c r="A929" s="104" t="s">
        <v>2233</v>
      </c>
      <c r="B929" s="104" t="s">
        <v>4327</v>
      </c>
      <c r="C929" s="104">
        <v>1080</v>
      </c>
      <c r="D929" s="104">
        <v>5.4828702024396714E-2</v>
      </c>
      <c r="E929" s="286">
        <v>6</v>
      </c>
      <c r="F929" s="285">
        <f>IF(D929="&lt;0.2%",1/0.002,IF(D929="&gt;50%",1/0.5,1/D929))</f>
        <v>18.238622529401436</v>
      </c>
      <c r="G929" s="285">
        <f t="shared" si="309"/>
        <v>6.0886347035281716</v>
      </c>
      <c r="H929" s="285">
        <f t="shared" si="309"/>
        <v>12.022345256860335</v>
      </c>
      <c r="I929" s="285">
        <f t="shared" si="309"/>
        <v>28.572333082733596</v>
      </c>
      <c r="J929" s="285">
        <f t="shared" si="309"/>
        <v>8.3674211066643238</v>
      </c>
      <c r="K929" s="285">
        <f t="shared" si="309"/>
        <v>6.0534071541162007</v>
      </c>
      <c r="L929" s="285">
        <f t="shared" si="309"/>
        <v>3.5393932015680765</v>
      </c>
      <c r="M929" s="285">
        <f>IF(E929=S$4,G929,IF(E929=T$4,H929,IF(E929=U$4,I929,IF(E929=V$4,J929,IF(E929=W$4,K929,L929)))))</f>
        <v>3.5393932015680765</v>
      </c>
      <c r="N929" s="104">
        <f t="shared" si="310"/>
        <v>5.0315192247639917E-2</v>
      </c>
      <c r="O929" s="104">
        <f t="shared" si="311"/>
        <v>0.39689804257108485</v>
      </c>
    </row>
    <row r="930" spans="1:15" x14ac:dyDescent="0.25">
      <c r="A930" s="104" t="s">
        <v>2235</v>
      </c>
      <c r="B930" s="104" t="s">
        <v>4333</v>
      </c>
      <c r="C930" s="104"/>
      <c r="D930" s="104"/>
      <c r="E930" s="105"/>
      <c r="F930" s="104"/>
      <c r="G930" s="104"/>
      <c r="H930" s="104"/>
      <c r="I930" s="104"/>
      <c r="J930" s="104"/>
      <c r="K930" s="104"/>
      <c r="L930" s="104"/>
      <c r="M930" s="104">
        <v>48</v>
      </c>
      <c r="N930" s="104">
        <f t="shared" si="310"/>
        <v>3.7994644666760058E-3</v>
      </c>
      <c r="O930" s="104">
        <f t="shared" si="311"/>
        <v>3.6600108319001512E-2</v>
      </c>
    </row>
    <row r="931" spans="1:15" x14ac:dyDescent="0.25">
      <c r="A931" s="104" t="s">
        <v>2237</v>
      </c>
      <c r="B931" s="104" t="s">
        <v>4327</v>
      </c>
      <c r="C931" s="104">
        <v>2870</v>
      </c>
      <c r="D931" s="104">
        <v>0.22122159428261917</v>
      </c>
      <c r="E931" s="286">
        <v>6</v>
      </c>
      <c r="F931" s="285">
        <f>IF(D931="&lt;0.2%",1/0.002,IF(D931="&gt;50%",1/0.5,1/D931))</f>
        <v>4.5203543679486424</v>
      </c>
      <c r="G931" s="285">
        <f t="shared" ref="G931:L934" si="312">IF($F931&lt;5,LINEST(S$5:S$6,$R$5:$R$6)*$F931+INTERCEPT(S$5:S$6,$R$5:$R$6),IF($F931&lt;10,LINEST(S$6:S$7,$R$6:$R$7)*$F931+INTERCEPT(S$6:S$7,$R$6:$R$7),IF($F931&lt;25,LINEST(S$7:S$8,$R$7:$R$8)*$F931+INTERCEPT(S$7:S$8,$R$7:$R$8),IF($F931&lt;50,LINEST(S$8:S$9,$R$8:$R$9)*$F931+INTERCEPT(S$8:S$9,$R$8:$R$9),IF($F931&lt;100,LINEST(S$9:S$10,$R$9:$R$10)*$F931+INTERCEPT(S$9:S$10,$R$9:$R$10),IF($F931&lt;200,LINEST(S$10:S$11,$R$10:$R$11)*$F931+INTERCEPT(S$10:S$11,$R$10:$R$11),IF($F931&lt;500,LINEST(S$11:S$12,$R$11:$R$12)*$F931+INTERCEPT(S$11:S$12,$R$11:$R$12),S$12)))))))</f>
        <v>3.3601771839743213</v>
      </c>
      <c r="H931" s="285">
        <f t="shared" si="312"/>
        <v>6.8363425556836876</v>
      </c>
      <c r="I931" s="285">
        <f t="shared" si="312"/>
        <v>10.356696923632336</v>
      </c>
      <c r="J931" s="285">
        <f t="shared" si="312"/>
        <v>3.928200808504231</v>
      </c>
      <c r="K931" s="285">
        <f t="shared" si="312"/>
        <v>3.176165371709367</v>
      </c>
      <c r="L931" s="285">
        <f t="shared" si="312"/>
        <v>2.3200590613247738</v>
      </c>
      <c r="M931" s="285">
        <f>IF(E931=S$4,G931,IF(E931=T$4,H931,IF(E931=U$4,I931,IF(E931=V$4,J931,IF(E931=W$4,K931,L931)))))</f>
        <v>2.3200590613247738</v>
      </c>
      <c r="N931" s="104">
        <f t="shared" si="310"/>
        <v>7.5735803490587728E-2</v>
      </c>
      <c r="O931" s="104">
        <f t="shared" si="311"/>
        <v>0.53764822938484969</v>
      </c>
    </row>
    <row r="932" spans="1:15" x14ac:dyDescent="0.25">
      <c r="A932" s="104" t="s">
        <v>2239</v>
      </c>
      <c r="B932" s="104" t="s">
        <v>4327</v>
      </c>
      <c r="C932" s="104">
        <v>532</v>
      </c>
      <c r="D932" s="104">
        <v>0.43878719050924836</v>
      </c>
      <c r="E932" s="286">
        <v>6</v>
      </c>
      <c r="F932" s="285">
        <f>IF(D932="&lt;0.2%",1/0.002,IF(D932="&gt;50%",1/0.5,1/D932))</f>
        <v>2.2790090996945884</v>
      </c>
      <c r="G932" s="285">
        <f t="shared" si="312"/>
        <v>2.2395045498472941</v>
      </c>
      <c r="H932" s="285">
        <f t="shared" si="312"/>
        <v>4.6697087963714354</v>
      </c>
      <c r="I932" s="285">
        <f t="shared" si="312"/>
        <v>5.948717896066027</v>
      </c>
      <c r="J932" s="285">
        <f t="shared" si="312"/>
        <v>2.6581051564936002</v>
      </c>
      <c r="K932" s="285">
        <f t="shared" si="312"/>
        <v>2.130204246524142</v>
      </c>
      <c r="L932" s="285">
        <f t="shared" si="312"/>
        <v>1.9465015166157649</v>
      </c>
      <c r="M932" s="285">
        <f>IF(E932=S$4,G932,IF(E932=T$4,H932,IF(E932=U$4,I932,IF(E932=V$4,J932,IF(E932=W$4,K932,L932)))))</f>
        <v>1.9465015166157649</v>
      </c>
      <c r="N932" s="104">
        <f t="shared" si="310"/>
        <v>8.9600548748082431E-2</v>
      </c>
      <c r="O932" s="104">
        <f t="shared" si="311"/>
        <v>0.60127208801563903</v>
      </c>
    </row>
    <row r="933" spans="1:15" x14ac:dyDescent="0.25">
      <c r="A933" s="104" t="s">
        <v>2241</v>
      </c>
      <c r="B933" s="104" t="s">
        <v>4327</v>
      </c>
      <c r="C933" s="104">
        <v>4700</v>
      </c>
      <c r="D933" s="104">
        <v>7.1516376189810271E-2</v>
      </c>
      <c r="E933" s="286">
        <v>6</v>
      </c>
      <c r="F933" s="285">
        <f>IF(D933="&lt;0.2%",1/0.002,IF(D933="&gt;50%",1/0.5,1/D933))</f>
        <v>13.982811396174755</v>
      </c>
      <c r="G933" s="285">
        <f t="shared" si="312"/>
        <v>5.5779373675409705</v>
      </c>
      <c r="H933" s="285">
        <f t="shared" si="312"/>
        <v>11.029322659107443</v>
      </c>
      <c r="I933" s="285">
        <f t="shared" si="312"/>
        <v>23.834196687741226</v>
      </c>
      <c r="J933" s="285">
        <f t="shared" si="312"/>
        <v>7.402770583132944</v>
      </c>
      <c r="K933" s="285">
        <f t="shared" si="312"/>
        <v>5.4575935954644654</v>
      </c>
      <c r="L933" s="285">
        <f t="shared" si="312"/>
        <v>3.3124166077959871</v>
      </c>
      <c r="M933" s="285">
        <f>IF(E933=S$4,G933,IF(E933=T$4,H933,IF(E933=U$4,I933,IF(E933=V$4,J933,IF(E933=W$4,K933,L933)))))</f>
        <v>3.3124166077959871</v>
      </c>
      <c r="N933" s="104">
        <f t="shared" si="310"/>
        <v>5.3668773573568251E-2</v>
      </c>
      <c r="O933" s="104">
        <f t="shared" si="311"/>
        <v>0.41743758608444936</v>
      </c>
    </row>
    <row r="934" spans="1:15" x14ac:dyDescent="0.25">
      <c r="A934" s="104" t="s">
        <v>2243</v>
      </c>
      <c r="B934" s="104" t="s">
        <v>4327</v>
      </c>
      <c r="C934" s="104">
        <v>550</v>
      </c>
      <c r="D934" s="104">
        <v>3.5270076124956737E-2</v>
      </c>
      <c r="E934" s="286">
        <v>6</v>
      </c>
      <c r="F934" s="285">
        <f>IF(D934="&lt;0.2%",1/0.002,IF(D934="&gt;50%",1/0.5,1/D934))</f>
        <v>28.352646488687629</v>
      </c>
      <c r="G934" s="285">
        <f t="shared" si="312"/>
        <v>7.0475164455022554</v>
      </c>
      <c r="H934" s="285">
        <f t="shared" si="312"/>
        <v>13.89503289100451</v>
      </c>
      <c r="I934" s="285">
        <f t="shared" si="312"/>
        <v>38.527316057809841</v>
      </c>
      <c r="J934" s="285">
        <f t="shared" si="312"/>
        <v>10.262085820778264</v>
      </c>
      <c r="K934" s="285">
        <f t="shared" si="312"/>
        <v>7.2011587893212576</v>
      </c>
      <c r="L934" s="285">
        <f t="shared" si="312"/>
        <v>3.9804635157285029</v>
      </c>
      <c r="M934" s="285">
        <f>IF(E934=S$4,G934,IF(E934=T$4,H934,IF(E934=U$4,I934,IF(E934=V$4,J934,IF(E934=W$4,K934,L934)))))</f>
        <v>3.9804635157285029</v>
      </c>
      <c r="N934" s="104">
        <f t="shared" si="310"/>
        <v>4.4866934772346712E-2</v>
      </c>
      <c r="O934" s="104">
        <f t="shared" si="311"/>
        <v>0.36213999363672034</v>
      </c>
    </row>
    <row r="935" spans="1:15" x14ac:dyDescent="0.25">
      <c r="A935" s="104" t="s">
        <v>2245</v>
      </c>
      <c r="B935" s="104" t="s">
        <v>4333</v>
      </c>
      <c r="C935" s="104"/>
      <c r="D935" s="104"/>
      <c r="E935" s="105"/>
      <c r="F935" s="104"/>
      <c r="G935" s="104"/>
      <c r="H935" s="104"/>
      <c r="I935" s="104"/>
      <c r="J935" s="104"/>
      <c r="K935" s="104"/>
      <c r="L935" s="104"/>
      <c r="M935" s="104">
        <v>66</v>
      </c>
      <c r="N935" s="104">
        <f t="shared" si="310"/>
        <v>2.7646808600402251E-3</v>
      </c>
      <c r="O935" s="104">
        <f t="shared" si="311"/>
        <v>2.6753217059605428E-2</v>
      </c>
    </row>
    <row r="936" spans="1:15" x14ac:dyDescent="0.25">
      <c r="A936" s="104" t="s">
        <v>2249</v>
      </c>
      <c r="B936" s="104" t="s">
        <v>4333</v>
      </c>
      <c r="C936" s="104"/>
      <c r="D936" s="104"/>
      <c r="E936" s="105"/>
      <c r="F936" s="104"/>
      <c r="G936" s="104"/>
      <c r="H936" s="104"/>
      <c r="I936" s="104"/>
      <c r="J936" s="104"/>
      <c r="K936" s="104"/>
      <c r="L936" s="104"/>
      <c r="M936" s="104">
        <v>66</v>
      </c>
      <c r="N936" s="104">
        <f t="shared" si="310"/>
        <v>2.7646808600402251E-3</v>
      </c>
      <c r="O936" s="104">
        <f t="shared" si="311"/>
        <v>2.6753217059605428E-2</v>
      </c>
    </row>
    <row r="937" spans="1:15" x14ac:dyDescent="0.25">
      <c r="A937" s="104" t="s">
        <v>2251</v>
      </c>
      <c r="B937" s="104" t="s">
        <v>4333</v>
      </c>
      <c r="C937" s="104"/>
      <c r="D937" s="104"/>
      <c r="E937" s="105"/>
      <c r="F937" s="104"/>
      <c r="G937" s="104"/>
      <c r="H937" s="104"/>
      <c r="I937" s="104"/>
      <c r="J937" s="104"/>
      <c r="K937" s="104"/>
      <c r="L937" s="104"/>
      <c r="M937" s="104">
        <v>11</v>
      </c>
      <c r="N937" s="104">
        <f t="shared" si="310"/>
        <v>1.6473855015570193E-2</v>
      </c>
      <c r="O937" s="104">
        <f t="shared" si="311"/>
        <v>0.1501586448093829</v>
      </c>
    </row>
    <row r="938" spans="1:15" x14ac:dyDescent="0.25">
      <c r="A938" s="104" t="s">
        <v>2253</v>
      </c>
      <c r="B938" s="104" t="s">
        <v>4327</v>
      </c>
      <c r="C938" s="104">
        <v>543</v>
      </c>
      <c r="D938" s="104">
        <v>2.9201734575883695E-2</v>
      </c>
      <c r="E938" s="286">
        <v>6</v>
      </c>
      <c r="F938" s="285">
        <f>IF(D938="&lt;0.2%",1/0.002,IF(D938="&gt;50%",1/0.5,1/D938))</f>
        <v>34.244541104275761</v>
      </c>
      <c r="G938" s="285">
        <f t="shared" ref="G938:L939" si="313">IF($F938&lt;5,LINEST(S$5:S$6,$R$5:$R$6)*$F938+INTERCEPT(S$5:S$6,$R$5:$R$6),IF($F938&lt;10,LINEST(S$6:S$7,$R$6:$R$7)*$F938+INTERCEPT(S$6:S$7,$R$6:$R$7),IF($F938&lt;25,LINEST(S$7:S$8,$R$7:$R$8)*$F938+INTERCEPT(S$7:S$8,$R$7:$R$8),IF($F938&lt;50,LINEST(S$8:S$9,$R$8:$R$9)*$F938+INTERCEPT(S$8:S$9,$R$8:$R$9),IF($F938&lt;100,LINEST(S$9:S$10,$R$9:$R$10)*$F938+INTERCEPT(S$9:S$10,$R$9:$R$10),IF($F938&lt;200,LINEST(S$10:S$11,$R$10:$R$11)*$F938+INTERCEPT(S$10:S$11,$R$10:$R$11),IF($F938&lt;500,LINEST(S$11:S$12,$R$11:$R$12)*$F938+INTERCEPT(S$11:S$12,$R$11:$R$12),S$12)))))))</f>
        <v>7.3067598085881338</v>
      </c>
      <c r="H938" s="285">
        <f t="shared" si="313"/>
        <v>14.413519617176267</v>
      </c>
      <c r="I938" s="285">
        <f t="shared" si="313"/>
        <v>42.79304775949565</v>
      </c>
      <c r="J938" s="285">
        <f t="shared" si="313"/>
        <v>10.898410439261783</v>
      </c>
      <c r="K938" s="285">
        <f t="shared" si="313"/>
        <v>7.5546724662565454</v>
      </c>
      <c r="L938" s="285">
        <f t="shared" si="313"/>
        <v>4.1218689865026183</v>
      </c>
      <c r="M938" s="285">
        <f>IF(E938=S$4,G938,IF(E938=T$4,H938,IF(E938=U$4,I938,IF(E938=V$4,J938,IF(E938=W$4,K938,L938)))))</f>
        <v>4.1218689865026183</v>
      </c>
      <c r="N938" s="104">
        <f t="shared" si="310"/>
        <v>4.3361595997687519E-2</v>
      </c>
      <c r="O938" s="104">
        <f t="shared" si="311"/>
        <v>0.35222453576859847</v>
      </c>
    </row>
    <row r="939" spans="1:15" x14ac:dyDescent="0.25">
      <c r="A939" s="104" t="s">
        <v>2255</v>
      </c>
      <c r="B939" s="104" t="s">
        <v>4327</v>
      </c>
      <c r="C939" s="104">
        <v>549</v>
      </c>
      <c r="D939" s="104">
        <v>0.11782561770498312</v>
      </c>
      <c r="E939" s="286">
        <v>6</v>
      </c>
      <c r="F939" s="285">
        <f>IF(D939="&lt;0.2%",1/0.002,IF(D939="&gt;50%",1/0.5,1/D939))</f>
        <v>8.487118671457706</v>
      </c>
      <c r="G939" s="285">
        <f t="shared" si="313"/>
        <v>4.6461356014373107</v>
      </c>
      <c r="H939" s="285">
        <f t="shared" si="313"/>
        <v>9.2527864560163131</v>
      </c>
      <c r="I939" s="285">
        <f t="shared" si="313"/>
        <v>16.949132247761483</v>
      </c>
      <c r="J939" s="285">
        <f t="shared" si="313"/>
        <v>5.8040745888705434</v>
      </c>
      <c r="K939" s="285">
        <f t="shared" si="313"/>
        <v>4.4461356014373115</v>
      </c>
      <c r="L939" s="285">
        <f t="shared" si="313"/>
        <v>2.8881966140040785</v>
      </c>
      <c r="M939" s="285">
        <f>IF(E939=S$4,G939,IF(E939=T$4,H939,IF(E939=U$4,I939,IF(E939=V$4,J939,IF(E939=W$4,K939,L939)))))</f>
        <v>2.8881966140040785</v>
      </c>
      <c r="N939" s="104">
        <f t="shared" si="310"/>
        <v>6.1305273724208798E-2</v>
      </c>
      <c r="O939" s="104">
        <f t="shared" si="311"/>
        <v>0.46188409855224533</v>
      </c>
    </row>
    <row r="940" spans="1:15" x14ac:dyDescent="0.25">
      <c r="A940" s="281" t="s">
        <v>2257</v>
      </c>
      <c r="B940" s="104" t="s">
        <v>3585</v>
      </c>
      <c r="C940" s="104"/>
      <c r="D940" s="104"/>
      <c r="E940" s="286"/>
      <c r="F940" s="285"/>
      <c r="G940" s="285"/>
      <c r="H940" s="285"/>
      <c r="I940" s="285"/>
      <c r="J940" s="285"/>
      <c r="K940" s="285"/>
      <c r="L940" s="285"/>
      <c r="M940" s="285">
        <v>60</v>
      </c>
      <c r="N940" s="104">
        <f t="shared" si="310"/>
        <v>3.0407282065978425E-3</v>
      </c>
      <c r="O940" s="104">
        <f t="shared" si="311"/>
        <v>2.9388853337570131E-2</v>
      </c>
    </row>
    <row r="941" spans="1:15" x14ac:dyDescent="0.25">
      <c r="A941" s="104" t="s">
        <v>2260</v>
      </c>
      <c r="B941" s="104" t="s">
        <v>4333</v>
      </c>
      <c r="C941" s="104"/>
      <c r="D941" s="104"/>
      <c r="E941" s="105"/>
      <c r="F941" s="104"/>
      <c r="G941" s="104"/>
      <c r="H941" s="104"/>
      <c r="I941" s="104"/>
      <c r="J941" s="104"/>
      <c r="K941" s="104"/>
      <c r="L941" s="104"/>
      <c r="M941" s="104">
        <v>38</v>
      </c>
      <c r="N941" s="104">
        <f t="shared" si="310"/>
        <v>4.7969219705146227E-3</v>
      </c>
      <c r="O941" s="104">
        <f t="shared" si="311"/>
        <v>4.6007038994721694E-2</v>
      </c>
    </row>
    <row r="942" spans="1:15" x14ac:dyDescent="0.25">
      <c r="A942" s="104" t="s">
        <v>2262</v>
      </c>
      <c r="B942" s="104" t="s">
        <v>4333</v>
      </c>
      <c r="C942" s="104"/>
      <c r="D942" s="104"/>
      <c r="E942" s="105"/>
      <c r="F942" s="104"/>
      <c r="G942" s="104"/>
      <c r="H942" s="104"/>
      <c r="I942" s="104"/>
      <c r="J942" s="104"/>
      <c r="K942" s="104"/>
      <c r="L942" s="104"/>
      <c r="M942" s="104">
        <v>38</v>
      </c>
      <c r="N942" s="104">
        <f t="shared" si="310"/>
        <v>4.7969219705146227E-3</v>
      </c>
      <c r="O942" s="104">
        <f t="shared" si="311"/>
        <v>4.6007038994721694E-2</v>
      </c>
    </row>
    <row r="943" spans="1:15" x14ac:dyDescent="0.25">
      <c r="A943" s="104" t="s">
        <v>2264</v>
      </c>
      <c r="B943" s="104" t="s">
        <v>4333</v>
      </c>
      <c r="C943" s="104"/>
      <c r="D943" s="104"/>
      <c r="E943" s="105"/>
      <c r="F943" s="104"/>
      <c r="G943" s="104"/>
      <c r="H943" s="104"/>
      <c r="I943" s="104"/>
      <c r="J943" s="104"/>
      <c r="K943" s="104"/>
      <c r="L943" s="104"/>
      <c r="M943" s="104">
        <v>44</v>
      </c>
      <c r="N943" s="104">
        <f t="shared" si="310"/>
        <v>4.1441536703594739E-3</v>
      </c>
      <c r="O943" s="104">
        <f t="shared" si="311"/>
        <v>3.9860216173409735E-2</v>
      </c>
    </row>
    <row r="944" spans="1:15" x14ac:dyDescent="0.25">
      <c r="A944" s="104" t="s">
        <v>2272</v>
      </c>
      <c r="B944" s="104" t="s">
        <v>4333</v>
      </c>
      <c r="C944" s="104"/>
      <c r="D944" s="104"/>
      <c r="E944" s="105"/>
      <c r="F944" s="104"/>
      <c r="G944" s="104"/>
      <c r="H944" s="104"/>
      <c r="I944" s="104"/>
      <c r="J944" s="104"/>
      <c r="K944" s="104"/>
      <c r="L944" s="104"/>
      <c r="M944" s="104">
        <v>9</v>
      </c>
      <c r="N944" s="104">
        <f t="shared" si="310"/>
        <v>2.0097697967440542E-2</v>
      </c>
      <c r="O944" s="104">
        <f t="shared" si="311"/>
        <v>0.18033731669044029</v>
      </c>
    </row>
    <row r="945" spans="1:15" x14ac:dyDescent="0.25">
      <c r="A945" s="104" t="s">
        <v>2274</v>
      </c>
      <c r="B945" s="104" t="s">
        <v>4333</v>
      </c>
      <c r="C945" s="104"/>
      <c r="D945" s="104"/>
      <c r="E945" s="105"/>
      <c r="F945" s="104"/>
      <c r="G945" s="104"/>
      <c r="H945" s="104"/>
      <c r="I945" s="104"/>
      <c r="J945" s="104"/>
      <c r="K945" s="104"/>
      <c r="L945" s="104"/>
      <c r="M945" s="104">
        <v>15</v>
      </c>
      <c r="N945" s="104">
        <f t="shared" si="310"/>
        <v>1.2107549031377118E-2</v>
      </c>
      <c r="O945" s="104">
        <f t="shared" si="311"/>
        <v>0.11247397232456713</v>
      </c>
    </row>
    <row r="946" spans="1:15" x14ac:dyDescent="0.25">
      <c r="A946" s="104" t="s">
        <v>2278</v>
      </c>
      <c r="B946" s="104" t="s">
        <v>3584</v>
      </c>
      <c r="C946" s="104"/>
      <c r="D946" s="104"/>
      <c r="E946" s="105"/>
      <c r="F946" s="104"/>
      <c r="G946" s="104"/>
      <c r="H946" s="104"/>
      <c r="I946" s="104"/>
      <c r="J946" s="104"/>
      <c r="K946" s="104"/>
      <c r="L946" s="104"/>
      <c r="M946" s="104">
        <v>52</v>
      </c>
      <c r="N946" s="104">
        <f t="shared" si="310"/>
        <v>3.507711187883733E-3</v>
      </c>
      <c r="O946" s="104">
        <f t="shared" si="311"/>
        <v>3.3832910993948806E-2</v>
      </c>
    </row>
    <row r="947" spans="1:15" x14ac:dyDescent="0.25">
      <c r="A947" s="104" t="s">
        <v>2291</v>
      </c>
      <c r="B947" s="104" t="s">
        <v>4327</v>
      </c>
      <c r="C947" s="104">
        <v>550</v>
      </c>
      <c r="D947" s="104">
        <v>0.1568098605118417</v>
      </c>
      <c r="E947" s="286">
        <v>6</v>
      </c>
      <c r="F947" s="285">
        <f>IF(D947="&lt;0.2%",1/0.002,IF(D947="&gt;50%",1/0.5,1/D947))</f>
        <v>6.3771499874810722</v>
      </c>
      <c r="G947" s="285">
        <f t="shared" ref="G947:L948" si="314">IF($F947&lt;5,LINEST(S$5:S$6,$R$5:$R$6)*$F947+INTERCEPT(S$5:S$6,$R$5:$R$6),IF($F947&lt;10,LINEST(S$6:S$7,$R$6:$R$7)*$F947+INTERCEPT(S$6:S$7,$R$6:$R$7),IF($F947&lt;25,LINEST(S$7:S$8,$R$7:$R$8)*$F947+INTERCEPT(S$7:S$8,$R$7:$R$8),IF($F947&lt;50,LINEST(S$8:S$9,$R$8:$R$9)*$F947+INTERCEPT(S$8:S$9,$R$8:$R$9),IF($F947&lt;100,LINEST(S$9:S$10,$R$9:$R$10)*$F947+INTERCEPT(S$9:S$10,$R$9:$R$10),IF($F947&lt;200,LINEST(S$10:S$11,$R$10:$R$11)*$F947+INTERCEPT(S$10:S$11,$R$10:$R$11),IF($F947&lt;500,LINEST(S$11:S$12,$R$11:$R$12)*$F947+INTERCEPT(S$11:S$12,$R$11:$R$12),S$12)))))))</f>
        <v>4.0131449962443213</v>
      </c>
      <c r="H947" s="285">
        <f t="shared" si="314"/>
        <v>8.0712039929893997</v>
      </c>
      <c r="I947" s="285">
        <f t="shared" si="314"/>
        <v>13.530982979719338</v>
      </c>
      <c r="J947" s="285">
        <f t="shared" si="314"/>
        <v>4.8334889942412911</v>
      </c>
      <c r="K947" s="285">
        <f t="shared" si="314"/>
        <v>3.8131449962443216</v>
      </c>
      <c r="L947" s="285">
        <f t="shared" si="314"/>
        <v>2.5928009982473501</v>
      </c>
      <c r="M947" s="285">
        <f>IF(E947=S$4,G947,IF(E947=T$4,H947,IF(E947=U$4,I947,IF(E947=V$4,J947,IF(E947=W$4,K947,L947)))))</f>
        <v>2.5928009982473501</v>
      </c>
      <c r="N947" s="104">
        <f t="shared" si="310"/>
        <v>6.8046800493942738E-2</v>
      </c>
      <c r="O947" s="104">
        <f t="shared" si="311"/>
        <v>0.49856489282201732</v>
      </c>
    </row>
    <row r="948" spans="1:15" x14ac:dyDescent="0.25">
      <c r="A948" s="104" t="s">
        <v>2293</v>
      </c>
      <c r="B948" s="104" t="s">
        <v>4327</v>
      </c>
      <c r="C948" s="104">
        <v>348</v>
      </c>
      <c r="D948" s="104" t="s">
        <v>4373</v>
      </c>
      <c r="E948" s="286">
        <v>6</v>
      </c>
      <c r="F948" s="285">
        <f>IF(D948="&lt;0.2%",1/0.002,IF(D948="&gt;50%",1/0.5,1/D948))</f>
        <v>2</v>
      </c>
      <c r="G948" s="285">
        <f t="shared" si="314"/>
        <v>2.1</v>
      </c>
      <c r="H948" s="285">
        <f t="shared" si="314"/>
        <v>4.4000000000000004</v>
      </c>
      <c r="I948" s="285">
        <f t="shared" si="314"/>
        <v>5.4000000000000021</v>
      </c>
      <c r="J948" s="285">
        <f t="shared" si="314"/>
        <v>2.5</v>
      </c>
      <c r="K948" s="285">
        <f t="shared" si="314"/>
        <v>2.0000000000000009</v>
      </c>
      <c r="L948" s="285">
        <f t="shared" si="314"/>
        <v>1.9000000000000001</v>
      </c>
      <c r="M948" s="285">
        <f>IF(E948=S$4,G948,IF(E948=T$4,H948,IF(E948=U$4,I948,IF(E948=V$4,J948,IF(E948=W$4,K948,L948)))))</f>
        <v>1.9000000000000001</v>
      </c>
      <c r="N948" s="104">
        <f t="shared" si="310"/>
        <v>9.168975800631407E-2</v>
      </c>
      <c r="O948" s="104">
        <f t="shared" si="311"/>
        <v>0.61014473309809925</v>
      </c>
    </row>
    <row r="949" spans="1:15" x14ac:dyDescent="0.25">
      <c r="A949" s="104" t="s">
        <v>2295</v>
      </c>
      <c r="B949" s="104" t="s">
        <v>4333</v>
      </c>
      <c r="C949" s="104"/>
      <c r="D949" s="104"/>
      <c r="E949" s="105"/>
      <c r="F949" s="104"/>
      <c r="G949" s="104"/>
      <c r="H949" s="104"/>
      <c r="I949" s="104"/>
      <c r="J949" s="104"/>
      <c r="K949" s="104"/>
      <c r="L949" s="104"/>
      <c r="M949" s="104">
        <v>13</v>
      </c>
      <c r="N949" s="104">
        <f t="shared" si="310"/>
        <v>1.3957193009523694E-2</v>
      </c>
      <c r="O949" s="104">
        <f t="shared" si="311"/>
        <v>0.12861724803139551</v>
      </c>
    </row>
    <row r="950" spans="1:15" x14ac:dyDescent="0.25">
      <c r="A950" s="104" t="s">
        <v>2297</v>
      </c>
      <c r="B950" s="104" t="s">
        <v>4333</v>
      </c>
      <c r="C950" s="104"/>
      <c r="D950" s="104"/>
      <c r="E950" s="105"/>
      <c r="F950" s="104"/>
      <c r="G950" s="104"/>
      <c r="H950" s="104"/>
      <c r="I950" s="104"/>
      <c r="J950" s="104"/>
      <c r="K950" s="104"/>
      <c r="L950" s="104"/>
      <c r="M950" s="104">
        <v>11</v>
      </c>
      <c r="N950" s="104">
        <f t="shared" si="310"/>
        <v>1.6473855015570193E-2</v>
      </c>
      <c r="O950" s="104">
        <f t="shared" si="311"/>
        <v>0.1501586448093829</v>
      </c>
    </row>
    <row r="951" spans="1:15" x14ac:dyDescent="0.25">
      <c r="A951" s="104" t="s">
        <v>2299</v>
      </c>
      <c r="B951" s="104" t="s">
        <v>4333</v>
      </c>
      <c r="C951" s="104"/>
      <c r="D951" s="104"/>
      <c r="E951" s="105"/>
      <c r="F951" s="104"/>
      <c r="G951" s="104"/>
      <c r="H951" s="104"/>
      <c r="I951" s="104"/>
      <c r="J951" s="104"/>
      <c r="K951" s="104"/>
      <c r="L951" s="104"/>
      <c r="M951" s="104">
        <v>38</v>
      </c>
      <c r="N951" s="104">
        <f t="shared" si="310"/>
        <v>4.7969219705146227E-3</v>
      </c>
      <c r="O951" s="104">
        <f t="shared" si="311"/>
        <v>4.6007038994721694E-2</v>
      </c>
    </row>
    <row r="952" spans="1:15" x14ac:dyDescent="0.25">
      <c r="A952" s="104" t="s">
        <v>2301</v>
      </c>
      <c r="B952" s="104" t="s">
        <v>4327</v>
      </c>
      <c r="C952" s="104">
        <v>1050</v>
      </c>
      <c r="D952" s="104" t="s">
        <v>4372</v>
      </c>
      <c r="E952" s="286">
        <v>5</v>
      </c>
      <c r="F952" s="285">
        <f>IF(D952="&lt;0.2%",1/0.002,IF(D952="&gt;50%",1/0.5,1/D952))</f>
        <v>500</v>
      </c>
      <c r="G952" s="285">
        <f t="shared" ref="G952:L954" si="315">IF($F952&lt;5,LINEST(S$5:S$6,$R$5:$R$6)*$F952+INTERCEPT(S$5:S$6,$R$5:$R$6),IF($F952&lt;10,LINEST(S$6:S$7,$R$6:$R$7)*$F952+INTERCEPT(S$6:S$7,$R$6:$R$7),IF($F952&lt;25,LINEST(S$7:S$8,$R$7:$R$8)*$F952+INTERCEPT(S$7:S$8,$R$7:$R$8),IF($F952&lt;50,LINEST(S$8:S$9,$R$8:$R$9)*$F952+INTERCEPT(S$8:S$9,$R$8:$R$9),IF($F952&lt;100,LINEST(S$9:S$10,$R$9:$R$10)*$F952+INTERCEPT(S$9:S$10,$R$9:$R$10),IF($F952&lt;200,LINEST(S$10:S$11,$R$10:$R$11)*$F952+INTERCEPT(S$10:S$11,$R$10:$R$11),IF($F952&lt;500,LINEST(S$11:S$12,$R$11:$R$12)*$F952+INTERCEPT(S$11:S$12,$R$11:$R$12),S$12)))))))</f>
        <v>9.8000000000000007</v>
      </c>
      <c r="H952" s="285">
        <f t="shared" si="315"/>
        <v>20.100000000000001</v>
      </c>
      <c r="I952" s="285">
        <f t="shared" si="315"/>
        <v>128.5</v>
      </c>
      <c r="J952" s="285">
        <f t="shared" si="315"/>
        <v>19.399999999999999</v>
      </c>
      <c r="K952" s="285">
        <f t="shared" si="315"/>
        <v>11.8</v>
      </c>
      <c r="L952" s="285">
        <f t="shared" si="315"/>
        <v>5.5</v>
      </c>
      <c r="M952" s="285">
        <f>IF(E952=S$4,G952,IF(E952=T$4,H952,IF(E952=U$4,I952,IF(E952=V$4,J952,IF(E952=W$4,K952,L952)))))</f>
        <v>11.8</v>
      </c>
      <c r="N952" s="104">
        <f t="shared" si="310"/>
        <v>1.5365610095873228E-2</v>
      </c>
      <c r="O952" s="104">
        <f t="shared" si="311"/>
        <v>0.14073224539520079</v>
      </c>
    </row>
    <row r="953" spans="1:15" x14ac:dyDescent="0.25">
      <c r="A953" s="104" t="s">
        <v>2303</v>
      </c>
      <c r="B953" s="104" t="s">
        <v>4327</v>
      </c>
      <c r="C953" s="104">
        <v>1360</v>
      </c>
      <c r="D953" s="104">
        <v>0.38550266779800058</v>
      </c>
      <c r="E953" s="286">
        <v>5</v>
      </c>
      <c r="F953" s="285">
        <f>IF(D953="&lt;0.2%",1/0.002,IF(D953="&gt;50%",1/0.5,1/D953))</f>
        <v>2.5940157709206559</v>
      </c>
      <c r="G953" s="285">
        <f t="shared" si="315"/>
        <v>2.3970078854603281</v>
      </c>
      <c r="H953" s="285">
        <f t="shared" si="315"/>
        <v>4.9742152452233004</v>
      </c>
      <c r="I953" s="285">
        <f t="shared" si="315"/>
        <v>6.5682310161439599</v>
      </c>
      <c r="J953" s="285">
        <f t="shared" si="315"/>
        <v>2.8366089368550385</v>
      </c>
      <c r="K953" s="285">
        <f t="shared" si="315"/>
        <v>2.2772073597629734</v>
      </c>
      <c r="L953" s="285">
        <f t="shared" si="315"/>
        <v>1.9990026284867761</v>
      </c>
      <c r="M953" s="285">
        <f>IF(E953=S$4,G953,IF(E953=T$4,H953,IF(E953=U$4,I953,IF(E953=V$4,J953,IF(E953=W$4,K953,L953)))))</f>
        <v>2.2772073597629734</v>
      </c>
      <c r="N953" s="104">
        <f t="shared" si="310"/>
        <v>7.7104574443958462E-2</v>
      </c>
      <c r="O953" s="104">
        <f t="shared" si="311"/>
        <v>0.54431147356045639</v>
      </c>
    </row>
    <row r="954" spans="1:15" x14ac:dyDescent="0.25">
      <c r="A954" s="104" t="s">
        <v>2305</v>
      </c>
      <c r="B954" s="104" t="s">
        <v>4327</v>
      </c>
      <c r="C954" s="104">
        <v>296</v>
      </c>
      <c r="D954" s="104">
        <v>7.5815386495890119E-2</v>
      </c>
      <c r="E954" s="286">
        <v>5</v>
      </c>
      <c r="F954" s="285">
        <f>IF(D954="&lt;0.2%",1/0.002,IF(D954="&gt;50%",1/0.5,1/D954))</f>
        <v>13.18993473777528</v>
      </c>
      <c r="G954" s="285">
        <f t="shared" si="315"/>
        <v>5.4827921685330328</v>
      </c>
      <c r="H954" s="285">
        <f t="shared" si="315"/>
        <v>10.844318105480898</v>
      </c>
      <c r="I954" s="285">
        <f t="shared" si="315"/>
        <v>22.951460674723144</v>
      </c>
      <c r="J954" s="285">
        <f t="shared" si="315"/>
        <v>7.223051873895729</v>
      </c>
      <c r="K954" s="285">
        <f t="shared" si="315"/>
        <v>5.3465908632885393</v>
      </c>
      <c r="L954" s="285">
        <f t="shared" si="315"/>
        <v>3.2701298526813485</v>
      </c>
      <c r="M954" s="285">
        <f>IF(E954=S$4,G954,IF(E954=T$4,H954,IF(E954=U$4,I954,IF(E954=V$4,J954,IF(E954=W$4,K954,L954)))))</f>
        <v>5.3465908632885393</v>
      </c>
      <c r="N954" s="104">
        <f t="shared" si="310"/>
        <v>3.3597972929912401E-2</v>
      </c>
      <c r="O954" s="104">
        <f t="shared" si="311"/>
        <v>0.28448174193117359</v>
      </c>
    </row>
    <row r="955" spans="1:15" x14ac:dyDescent="0.25">
      <c r="A955" s="295" t="s">
        <v>2307</v>
      </c>
      <c r="B955" s="104" t="s">
        <v>4396</v>
      </c>
      <c r="C955" s="104">
        <v>3150</v>
      </c>
      <c r="D955" s="104">
        <v>5.5343730969186593E-2</v>
      </c>
      <c r="E955" s="105"/>
      <c r="F955" s="104"/>
      <c r="G955" s="104"/>
      <c r="H955" s="104"/>
      <c r="I955" s="104"/>
      <c r="J955" s="104"/>
      <c r="K955" s="104"/>
      <c r="L955" s="104"/>
      <c r="M955" s="290">
        <v>27.398274913808262</v>
      </c>
      <c r="N955" s="296">
        <v>6.6469037134415654E-3</v>
      </c>
      <c r="O955" s="296">
        <v>6.3235979552030197E-2</v>
      </c>
    </row>
    <row r="956" spans="1:15" x14ac:dyDescent="0.25">
      <c r="A956" s="104" t="s">
        <v>2309</v>
      </c>
      <c r="B956" s="104" t="s">
        <v>4333</v>
      </c>
      <c r="C956" s="104"/>
      <c r="D956" s="104"/>
      <c r="E956" s="105"/>
      <c r="F956" s="104"/>
      <c r="G956" s="104"/>
      <c r="H956" s="104"/>
      <c r="I956" s="104"/>
      <c r="J956" s="104"/>
      <c r="K956" s="104"/>
      <c r="L956" s="104"/>
      <c r="M956" s="104">
        <v>28</v>
      </c>
      <c r="N956" s="104">
        <f t="shared" ref="N956:N987" si="316">1-BETAINV(0.833,M956-1+1,1,0,1)</f>
        <v>6.5045261304325086E-3</v>
      </c>
      <c r="O956" s="104">
        <f t="shared" ref="O956:O987" si="317">1-BETAINV(0.167,M956-1+1,1,0,1)</f>
        <v>6.1920006201743427E-2</v>
      </c>
    </row>
    <row r="957" spans="1:15" x14ac:dyDescent="0.25">
      <c r="A957" s="104" t="s">
        <v>2311</v>
      </c>
      <c r="B957" s="104" t="s">
        <v>4327</v>
      </c>
      <c r="C957" s="104">
        <v>3600</v>
      </c>
      <c r="D957" s="104" t="s">
        <v>4372</v>
      </c>
      <c r="E957" s="286">
        <v>5</v>
      </c>
      <c r="F957" s="285">
        <f t="shared" ref="F957:F963" si="318">IF(D957="&lt;0.2%",1/0.002,IF(D957="&gt;50%",1/0.5,1/D957))</f>
        <v>500</v>
      </c>
      <c r="G957" s="285">
        <f t="shared" ref="G957:L963" si="319">IF($F957&lt;5,LINEST(S$5:S$6,$R$5:$R$6)*$F957+INTERCEPT(S$5:S$6,$R$5:$R$6),IF($F957&lt;10,LINEST(S$6:S$7,$R$6:$R$7)*$F957+INTERCEPT(S$6:S$7,$R$6:$R$7),IF($F957&lt;25,LINEST(S$7:S$8,$R$7:$R$8)*$F957+INTERCEPT(S$7:S$8,$R$7:$R$8),IF($F957&lt;50,LINEST(S$8:S$9,$R$8:$R$9)*$F957+INTERCEPT(S$8:S$9,$R$8:$R$9),IF($F957&lt;100,LINEST(S$9:S$10,$R$9:$R$10)*$F957+INTERCEPT(S$9:S$10,$R$9:$R$10),IF($F957&lt;200,LINEST(S$10:S$11,$R$10:$R$11)*$F957+INTERCEPT(S$10:S$11,$R$10:$R$11),IF($F957&lt;500,LINEST(S$11:S$12,$R$11:$R$12)*$F957+INTERCEPT(S$11:S$12,$R$11:$R$12),S$12)))))))</f>
        <v>9.8000000000000007</v>
      </c>
      <c r="H957" s="285">
        <f t="shared" si="319"/>
        <v>20.100000000000001</v>
      </c>
      <c r="I957" s="285">
        <f t="shared" si="319"/>
        <v>128.5</v>
      </c>
      <c r="J957" s="285">
        <f t="shared" si="319"/>
        <v>19.399999999999999</v>
      </c>
      <c r="K957" s="285">
        <f t="shared" si="319"/>
        <v>11.8</v>
      </c>
      <c r="L957" s="285">
        <f t="shared" si="319"/>
        <v>5.5</v>
      </c>
      <c r="M957" s="285">
        <f t="shared" ref="M957:M963" si="320">IF(E957=S$4,G957,IF(E957=T$4,H957,IF(E957=U$4,I957,IF(E957=V$4,J957,IF(E957=W$4,K957,L957)))))</f>
        <v>11.8</v>
      </c>
      <c r="N957" s="104">
        <f t="shared" si="316"/>
        <v>1.5365610095873228E-2</v>
      </c>
      <c r="O957" s="104">
        <f t="shared" si="317"/>
        <v>0.14073224539520079</v>
      </c>
    </row>
    <row r="958" spans="1:15" x14ac:dyDescent="0.25">
      <c r="A958" s="104" t="s">
        <v>2313</v>
      </c>
      <c r="B958" s="104" t="s">
        <v>4327</v>
      </c>
      <c r="C958" s="104">
        <v>7330</v>
      </c>
      <c r="D958" s="104" t="s">
        <v>4372</v>
      </c>
      <c r="E958" s="286">
        <v>5</v>
      </c>
      <c r="F958" s="285">
        <f t="shared" si="318"/>
        <v>500</v>
      </c>
      <c r="G958" s="285">
        <f t="shared" si="319"/>
        <v>9.8000000000000007</v>
      </c>
      <c r="H958" s="285">
        <f t="shared" si="319"/>
        <v>20.100000000000001</v>
      </c>
      <c r="I958" s="285">
        <f t="shared" si="319"/>
        <v>128.5</v>
      </c>
      <c r="J958" s="285">
        <f t="shared" si="319"/>
        <v>19.399999999999999</v>
      </c>
      <c r="K958" s="285">
        <f t="shared" si="319"/>
        <v>11.8</v>
      </c>
      <c r="L958" s="285">
        <f t="shared" si="319"/>
        <v>5.5</v>
      </c>
      <c r="M958" s="285">
        <f t="shared" si="320"/>
        <v>11.8</v>
      </c>
      <c r="N958" s="104">
        <f t="shared" si="316"/>
        <v>1.5365610095873228E-2</v>
      </c>
      <c r="O958" s="104">
        <f t="shared" si="317"/>
        <v>0.14073224539520079</v>
      </c>
    </row>
    <row r="959" spans="1:15" x14ac:dyDescent="0.25">
      <c r="A959" s="104" t="s">
        <v>2315</v>
      </c>
      <c r="B959" s="104" t="s">
        <v>4327</v>
      </c>
      <c r="C959" s="104">
        <v>27900</v>
      </c>
      <c r="D959" s="104" t="s">
        <v>4372</v>
      </c>
      <c r="E959" s="286">
        <v>5</v>
      </c>
      <c r="F959" s="285">
        <f t="shared" si="318"/>
        <v>500</v>
      </c>
      <c r="G959" s="285">
        <f t="shared" si="319"/>
        <v>9.8000000000000007</v>
      </c>
      <c r="H959" s="285">
        <f t="shared" si="319"/>
        <v>20.100000000000001</v>
      </c>
      <c r="I959" s="285">
        <f t="shared" si="319"/>
        <v>128.5</v>
      </c>
      <c r="J959" s="285">
        <f t="shared" si="319"/>
        <v>19.399999999999999</v>
      </c>
      <c r="K959" s="285">
        <f t="shared" si="319"/>
        <v>11.8</v>
      </c>
      <c r="L959" s="285">
        <f t="shared" si="319"/>
        <v>5.5</v>
      </c>
      <c r="M959" s="285">
        <f t="shared" si="320"/>
        <v>11.8</v>
      </c>
      <c r="N959" s="104">
        <f t="shared" si="316"/>
        <v>1.5365610095873228E-2</v>
      </c>
      <c r="O959" s="104">
        <f t="shared" si="317"/>
        <v>0.14073224539520079</v>
      </c>
    </row>
    <row r="960" spans="1:15" x14ac:dyDescent="0.25">
      <c r="A960" s="104" t="s">
        <v>2317</v>
      </c>
      <c r="B960" s="104" t="s">
        <v>4327</v>
      </c>
      <c r="C960" s="104">
        <v>4600</v>
      </c>
      <c r="D960" s="104" t="s">
        <v>4372</v>
      </c>
      <c r="E960" s="286">
        <v>6</v>
      </c>
      <c r="F960" s="285">
        <f t="shared" si="318"/>
        <v>500</v>
      </c>
      <c r="G960" s="285">
        <f t="shared" si="319"/>
        <v>9.8000000000000007</v>
      </c>
      <c r="H960" s="285">
        <f t="shared" si="319"/>
        <v>20.100000000000001</v>
      </c>
      <c r="I960" s="285">
        <f t="shared" si="319"/>
        <v>128.5</v>
      </c>
      <c r="J960" s="285">
        <f t="shared" si="319"/>
        <v>19.399999999999999</v>
      </c>
      <c r="K960" s="285">
        <f t="shared" si="319"/>
        <v>11.8</v>
      </c>
      <c r="L960" s="285">
        <f t="shared" si="319"/>
        <v>5.5</v>
      </c>
      <c r="M960" s="285">
        <f t="shared" si="320"/>
        <v>5.5</v>
      </c>
      <c r="N960" s="104">
        <f t="shared" si="316"/>
        <v>3.2676322132066393E-2</v>
      </c>
      <c r="O960" s="104">
        <f t="shared" si="317"/>
        <v>0.2777696710077755</v>
      </c>
    </row>
    <row r="961" spans="1:15" x14ac:dyDescent="0.25">
      <c r="A961" s="104" t="s">
        <v>2319</v>
      </c>
      <c r="B961" s="104" t="s">
        <v>4327</v>
      </c>
      <c r="C961" s="104">
        <v>4750</v>
      </c>
      <c r="D961" s="104" t="s">
        <v>4372</v>
      </c>
      <c r="E961" s="286">
        <v>5</v>
      </c>
      <c r="F961" s="285">
        <f t="shared" si="318"/>
        <v>500</v>
      </c>
      <c r="G961" s="285">
        <f t="shared" si="319"/>
        <v>9.8000000000000007</v>
      </c>
      <c r="H961" s="285">
        <f t="shared" si="319"/>
        <v>20.100000000000001</v>
      </c>
      <c r="I961" s="285">
        <f t="shared" si="319"/>
        <v>128.5</v>
      </c>
      <c r="J961" s="285">
        <f t="shared" si="319"/>
        <v>19.399999999999999</v>
      </c>
      <c r="K961" s="285">
        <f t="shared" si="319"/>
        <v>11.8</v>
      </c>
      <c r="L961" s="285">
        <f t="shared" si="319"/>
        <v>5.5</v>
      </c>
      <c r="M961" s="285">
        <f t="shared" si="320"/>
        <v>11.8</v>
      </c>
      <c r="N961" s="104">
        <f t="shared" si="316"/>
        <v>1.5365610095873228E-2</v>
      </c>
      <c r="O961" s="104">
        <f t="shared" si="317"/>
        <v>0.14073224539520079</v>
      </c>
    </row>
    <row r="962" spans="1:15" x14ac:dyDescent="0.25">
      <c r="A962" s="104" t="s">
        <v>2321</v>
      </c>
      <c r="B962" s="104" t="s">
        <v>4327</v>
      </c>
      <c r="C962" s="104">
        <v>4990</v>
      </c>
      <c r="D962" s="104" t="s">
        <v>4372</v>
      </c>
      <c r="E962" s="286">
        <v>5</v>
      </c>
      <c r="F962" s="285">
        <f t="shared" si="318"/>
        <v>500</v>
      </c>
      <c r="G962" s="285">
        <f t="shared" si="319"/>
        <v>9.8000000000000007</v>
      </c>
      <c r="H962" s="285">
        <f t="shared" si="319"/>
        <v>20.100000000000001</v>
      </c>
      <c r="I962" s="285">
        <f t="shared" si="319"/>
        <v>128.5</v>
      </c>
      <c r="J962" s="285">
        <f t="shared" si="319"/>
        <v>19.399999999999999</v>
      </c>
      <c r="K962" s="285">
        <f t="shared" si="319"/>
        <v>11.8</v>
      </c>
      <c r="L962" s="285">
        <f t="shared" si="319"/>
        <v>5.5</v>
      </c>
      <c r="M962" s="285">
        <f t="shared" si="320"/>
        <v>11.8</v>
      </c>
      <c r="N962" s="104">
        <f t="shared" si="316"/>
        <v>1.5365610095873228E-2</v>
      </c>
      <c r="O962" s="104">
        <f t="shared" si="317"/>
        <v>0.14073224539520079</v>
      </c>
    </row>
    <row r="963" spans="1:15" x14ac:dyDescent="0.25">
      <c r="A963" s="104" t="s">
        <v>2323</v>
      </c>
      <c r="B963" s="104" t="s">
        <v>4327</v>
      </c>
      <c r="C963" s="104">
        <v>119</v>
      </c>
      <c r="D963" s="104">
        <v>2E-3</v>
      </c>
      <c r="E963" s="286">
        <v>6</v>
      </c>
      <c r="F963" s="285">
        <f t="shared" si="318"/>
        <v>500</v>
      </c>
      <c r="G963" s="285">
        <f t="shared" si="319"/>
        <v>9.8000000000000007</v>
      </c>
      <c r="H963" s="285">
        <f t="shared" si="319"/>
        <v>20.100000000000001</v>
      </c>
      <c r="I963" s="285">
        <f t="shared" si="319"/>
        <v>128.5</v>
      </c>
      <c r="J963" s="285">
        <f t="shared" si="319"/>
        <v>19.399999999999999</v>
      </c>
      <c r="K963" s="285">
        <f t="shared" si="319"/>
        <v>11.8</v>
      </c>
      <c r="L963" s="285">
        <f t="shared" si="319"/>
        <v>5.5</v>
      </c>
      <c r="M963" s="285">
        <f t="shared" si="320"/>
        <v>5.5</v>
      </c>
      <c r="N963" s="104">
        <f t="shared" si="316"/>
        <v>3.2676322132066393E-2</v>
      </c>
      <c r="O963" s="104">
        <f t="shared" si="317"/>
        <v>0.2777696710077755</v>
      </c>
    </row>
    <row r="964" spans="1:15" x14ac:dyDescent="0.25">
      <c r="A964" s="104" t="s">
        <v>2325</v>
      </c>
      <c r="B964" s="104" t="s">
        <v>4333</v>
      </c>
      <c r="C964" s="104"/>
      <c r="D964" s="104"/>
      <c r="E964" s="105"/>
      <c r="F964" s="104"/>
      <c r="G964" s="104"/>
      <c r="H964" s="104"/>
      <c r="I964" s="104"/>
      <c r="J964" s="104"/>
      <c r="K964" s="104"/>
      <c r="L964" s="104"/>
      <c r="M964" s="104">
        <v>35</v>
      </c>
      <c r="N964" s="104">
        <f t="shared" si="316"/>
        <v>5.2070144511677796E-3</v>
      </c>
      <c r="O964" s="104">
        <f t="shared" si="317"/>
        <v>4.9850598392022438E-2</v>
      </c>
    </row>
    <row r="965" spans="1:15" x14ac:dyDescent="0.25">
      <c r="A965" s="104" t="s">
        <v>2327</v>
      </c>
      <c r="B965" s="104" t="s">
        <v>4327</v>
      </c>
      <c r="C965" s="104">
        <v>2320</v>
      </c>
      <c r="D965" s="104" t="s">
        <v>4372</v>
      </c>
      <c r="E965" s="286">
        <v>6</v>
      </c>
      <c r="F965" s="285">
        <f>IF(D965="&lt;0.2%",1/0.002,IF(D965="&gt;50%",1/0.5,1/D965))</f>
        <v>500</v>
      </c>
      <c r="G965" s="285">
        <f t="shared" ref="G965:L966" si="321">IF($F965&lt;5,LINEST(S$5:S$6,$R$5:$R$6)*$F965+INTERCEPT(S$5:S$6,$R$5:$R$6),IF($F965&lt;10,LINEST(S$6:S$7,$R$6:$R$7)*$F965+INTERCEPT(S$6:S$7,$R$6:$R$7),IF($F965&lt;25,LINEST(S$7:S$8,$R$7:$R$8)*$F965+INTERCEPT(S$7:S$8,$R$7:$R$8),IF($F965&lt;50,LINEST(S$8:S$9,$R$8:$R$9)*$F965+INTERCEPT(S$8:S$9,$R$8:$R$9),IF($F965&lt;100,LINEST(S$9:S$10,$R$9:$R$10)*$F965+INTERCEPT(S$9:S$10,$R$9:$R$10),IF($F965&lt;200,LINEST(S$10:S$11,$R$10:$R$11)*$F965+INTERCEPT(S$10:S$11,$R$10:$R$11),IF($F965&lt;500,LINEST(S$11:S$12,$R$11:$R$12)*$F965+INTERCEPT(S$11:S$12,$R$11:$R$12),S$12)))))))</f>
        <v>9.8000000000000007</v>
      </c>
      <c r="H965" s="285">
        <f t="shared" si="321"/>
        <v>20.100000000000001</v>
      </c>
      <c r="I965" s="285">
        <f t="shared" si="321"/>
        <v>128.5</v>
      </c>
      <c r="J965" s="285">
        <f t="shared" si="321"/>
        <v>19.399999999999999</v>
      </c>
      <c r="K965" s="285">
        <f t="shared" si="321"/>
        <v>11.8</v>
      </c>
      <c r="L965" s="285">
        <f t="shared" si="321"/>
        <v>5.5</v>
      </c>
      <c r="M965" s="285">
        <f>IF(E965=S$4,G965,IF(E965=T$4,H965,IF(E965=U$4,I965,IF(E965=V$4,J965,IF(E965=W$4,K965,L965)))))</f>
        <v>5.5</v>
      </c>
      <c r="N965" s="104">
        <f t="shared" si="316"/>
        <v>3.2676322132066393E-2</v>
      </c>
      <c r="O965" s="104">
        <f t="shared" si="317"/>
        <v>0.2777696710077755</v>
      </c>
    </row>
    <row r="966" spans="1:15" x14ac:dyDescent="0.25">
      <c r="A966" s="104" t="s">
        <v>2329</v>
      </c>
      <c r="B966" s="104" t="s">
        <v>4327</v>
      </c>
      <c r="C966" s="104">
        <v>255</v>
      </c>
      <c r="D966" s="104">
        <v>7.4781903813653822E-2</v>
      </c>
      <c r="E966" s="286">
        <v>6</v>
      </c>
      <c r="F966" s="285">
        <f>IF(D966="&lt;0.2%",1/0.002,IF(D966="&gt;50%",1/0.5,1/D966))</f>
        <v>13.372219066418287</v>
      </c>
      <c r="G966" s="285">
        <f t="shared" si="321"/>
        <v>5.5046662879701937</v>
      </c>
      <c r="H966" s="285">
        <f t="shared" si="321"/>
        <v>10.886851115497601</v>
      </c>
      <c r="I966" s="285">
        <f t="shared" si="321"/>
        <v>23.154403893945691</v>
      </c>
      <c r="J966" s="285">
        <f t="shared" si="321"/>
        <v>7.2643696550548107</v>
      </c>
      <c r="K966" s="285">
        <f t="shared" si="321"/>
        <v>5.3721106692985598</v>
      </c>
      <c r="L966" s="285">
        <f t="shared" si="321"/>
        <v>3.2798516835423088</v>
      </c>
      <c r="M966" s="285">
        <f>IF(E966=S$4,G966,IF(E966=T$4,H966,IF(E966=U$4,I966,IF(E966=V$4,J966,IF(E966=W$4,K966,L966)))))</f>
        <v>3.2798516835423088</v>
      </c>
      <c r="N966" s="104">
        <f t="shared" si="316"/>
        <v>5.4186935067301656E-2</v>
      </c>
      <c r="O966" s="104">
        <f t="shared" si="317"/>
        <v>0.4205544950466763</v>
      </c>
    </row>
    <row r="967" spans="1:15" x14ac:dyDescent="0.25">
      <c r="A967" s="104" t="s">
        <v>2331</v>
      </c>
      <c r="B967" s="104" t="s">
        <v>3585</v>
      </c>
      <c r="C967" s="104"/>
      <c r="D967" s="104"/>
      <c r="E967" s="105"/>
      <c r="F967" s="104"/>
      <c r="G967" s="104"/>
      <c r="H967" s="104"/>
      <c r="I967" s="104"/>
      <c r="J967" s="104"/>
      <c r="K967" s="104"/>
      <c r="L967" s="104"/>
      <c r="M967" s="104">
        <v>46</v>
      </c>
      <c r="N967" s="104">
        <f t="shared" si="316"/>
        <v>3.9643307073633505E-3</v>
      </c>
      <c r="O967" s="104">
        <f t="shared" si="317"/>
        <v>3.8160669106965472E-2</v>
      </c>
    </row>
    <row r="968" spans="1:15" x14ac:dyDescent="0.25">
      <c r="A968" s="104" t="s">
        <v>2334</v>
      </c>
      <c r="B968" s="104" t="s">
        <v>4327</v>
      </c>
      <c r="C968" s="104">
        <v>610</v>
      </c>
      <c r="D968" s="104">
        <v>0.41997006117809554</v>
      </c>
      <c r="E968" s="286">
        <v>6</v>
      </c>
      <c r="F968" s="285">
        <f>IF(D968="&lt;0.2%",1/0.002,IF(D968="&gt;50%",1/0.5,1/D968))</f>
        <v>2.3811221142640755</v>
      </c>
      <c r="G968" s="285">
        <f t="shared" ref="G968:L969" si="322">IF($F968&lt;5,LINEST(S$5:S$6,$R$5:$R$6)*$F968+INTERCEPT(S$5:S$6,$R$5:$R$6),IF($F968&lt;10,LINEST(S$6:S$7,$R$6:$R$7)*$F968+INTERCEPT(S$6:S$7,$R$6:$R$7),IF($F968&lt;25,LINEST(S$7:S$8,$R$7:$R$8)*$F968+INTERCEPT(S$7:S$8,$R$7:$R$8),IF($F968&lt;50,LINEST(S$8:S$9,$R$8:$R$9)*$F968+INTERCEPT(S$8:S$9,$R$8:$R$9),IF($F968&lt;100,LINEST(S$9:S$10,$R$9:$R$10)*$F968+INTERCEPT(S$9:S$10,$R$9:$R$10),IF($F968&lt;200,LINEST(S$10:S$11,$R$10:$R$11)*$F968+INTERCEPT(S$10:S$11,$R$10:$R$11),IF($F968&lt;500,LINEST(S$11:S$12,$R$11:$R$12)*$F968+INTERCEPT(S$11:S$12,$R$11:$R$12),S$12)))))))</f>
        <v>2.2905610571320381</v>
      </c>
      <c r="H968" s="285">
        <f t="shared" si="322"/>
        <v>4.7684180437886061</v>
      </c>
      <c r="I968" s="285">
        <f t="shared" si="322"/>
        <v>6.1495401580526847</v>
      </c>
      <c r="J968" s="285">
        <f t="shared" si="322"/>
        <v>2.7159691980829761</v>
      </c>
      <c r="K968" s="285">
        <f t="shared" si="322"/>
        <v>2.1778569866565691</v>
      </c>
      <c r="L968" s="285">
        <f t="shared" si="322"/>
        <v>1.9635203523773459</v>
      </c>
      <c r="M968" s="285">
        <f>IF(E968=S$4,G968,IF(E968=T$4,H968,IF(E968=U$4,I968,IF(E968=V$4,J968,IF(E968=W$4,K968,L968)))))</f>
        <v>1.9635203523773459</v>
      </c>
      <c r="N968" s="104">
        <f t="shared" si="316"/>
        <v>8.8859514383367477E-2</v>
      </c>
      <c r="O968" s="104">
        <f t="shared" si="317"/>
        <v>0.5980817022069419</v>
      </c>
    </row>
    <row r="969" spans="1:15" x14ac:dyDescent="0.25">
      <c r="A969" s="104" t="s">
        <v>2336</v>
      </c>
      <c r="B969" s="104" t="s">
        <v>4327</v>
      </c>
      <c r="C969" s="104">
        <v>360</v>
      </c>
      <c r="D969" s="104">
        <v>0.11257794309547374</v>
      </c>
      <c r="E969" s="286">
        <v>6</v>
      </c>
      <c r="F969" s="285">
        <f>IF(D969="&lt;0.2%",1/0.002,IF(D969="&gt;50%",1/0.5,1/D969))</f>
        <v>8.8827346858872005</v>
      </c>
      <c r="G969" s="285">
        <f t="shared" si="322"/>
        <v>4.7648204057661587</v>
      </c>
      <c r="H969" s="285">
        <f t="shared" si="322"/>
        <v>9.4743314240968317</v>
      </c>
      <c r="I969" s="285">
        <f t="shared" si="322"/>
        <v>17.590030191137267</v>
      </c>
      <c r="J969" s="285">
        <f t="shared" si="322"/>
        <v>5.9860579555081106</v>
      </c>
      <c r="K969" s="285">
        <f t="shared" si="322"/>
        <v>4.5648204057661594</v>
      </c>
      <c r="L969" s="285">
        <f t="shared" si="322"/>
        <v>2.9435828560242081</v>
      </c>
      <c r="M969" s="285">
        <f>IF(E969=S$4,G969,IF(E969=T$4,H969,IF(E969=U$4,I969,IF(E969=V$4,J969,IF(E969=W$4,K969,L969)))))</f>
        <v>2.9435828560242081</v>
      </c>
      <c r="N969" s="104">
        <f t="shared" si="316"/>
        <v>6.0187196630820727E-2</v>
      </c>
      <c r="O969" s="104">
        <f t="shared" si="317"/>
        <v>0.45557301064337441</v>
      </c>
    </row>
    <row r="970" spans="1:15" x14ac:dyDescent="0.25">
      <c r="A970" s="104" t="s">
        <v>2338</v>
      </c>
      <c r="B970" s="104" t="s">
        <v>4333</v>
      </c>
      <c r="C970" s="104"/>
      <c r="D970" s="104"/>
      <c r="E970" s="105"/>
      <c r="F970" s="104"/>
      <c r="G970" s="104"/>
      <c r="H970" s="104"/>
      <c r="I970" s="104"/>
      <c r="J970" s="104"/>
      <c r="K970" s="104"/>
      <c r="L970" s="104"/>
      <c r="M970" s="104">
        <v>46</v>
      </c>
      <c r="N970" s="104">
        <f t="shared" si="316"/>
        <v>3.9643307073633505E-3</v>
      </c>
      <c r="O970" s="104">
        <f t="shared" si="317"/>
        <v>3.8160669106965472E-2</v>
      </c>
    </row>
    <row r="971" spans="1:15" x14ac:dyDescent="0.25">
      <c r="A971" s="104" t="s">
        <v>2340</v>
      </c>
      <c r="B971" s="104" t="s">
        <v>4327</v>
      </c>
      <c r="C971" s="104">
        <v>703</v>
      </c>
      <c r="D971" s="104">
        <v>1.2454125008223155E-2</v>
      </c>
      <c r="E971" s="286">
        <v>6</v>
      </c>
      <c r="F971" s="285">
        <f>IF(D971="&lt;0.2%",1/0.002,IF(D971="&gt;50%",1/0.5,1/D971))</f>
        <v>80.294681428018777</v>
      </c>
      <c r="G971" s="285">
        <f t="shared" ref="G971:L972" si="323">IF($F971&lt;5,LINEST(S$5:S$6,$R$5:$R$6)*$F971+INTERCEPT(S$5:S$6,$R$5:$R$6),IF($F971&lt;10,LINEST(S$6:S$7,$R$6:$R$7)*$F971+INTERCEPT(S$6:S$7,$R$6:$R$7),IF($F971&lt;25,LINEST(S$7:S$8,$R$7:$R$8)*$F971+INTERCEPT(S$7:S$8,$R$7:$R$8),IF($F971&lt;50,LINEST(S$8:S$9,$R$8:$R$9)*$F971+INTERCEPT(S$8:S$9,$R$8:$R$9),IF($F971&lt;100,LINEST(S$9:S$10,$R$9:$R$10)*$F971+INTERCEPT(S$9:S$10,$R$9:$R$10),IF($F971&lt;200,LINEST(S$10:S$11,$R$10:$R$11)*$F971+INTERCEPT(S$10:S$11,$R$10:$R$11),IF($F971&lt;500,LINEST(S$11:S$12,$R$11:$R$12)*$F971+INTERCEPT(S$11:S$12,$R$11:$R$12),S$12)))))))</f>
        <v>8.4847149028483013</v>
      </c>
      <c r="H971" s="285">
        <f t="shared" si="323"/>
        <v>16.890608531408677</v>
      </c>
      <c r="I971" s="285">
        <f t="shared" si="323"/>
        <v>67.832606642608454</v>
      </c>
      <c r="J971" s="285">
        <f t="shared" si="323"/>
        <v>14.054144708544902</v>
      </c>
      <c r="K971" s="285">
        <f t="shared" si="323"/>
        <v>9.2270723542724511</v>
      </c>
      <c r="L971" s="285">
        <f t="shared" si="323"/>
        <v>4.7423574514241507</v>
      </c>
      <c r="M971" s="285">
        <f>IF(E971=S$4,G971,IF(E971=T$4,H971,IF(E971=U$4,I971,IF(E971=V$4,J971,IF(E971=W$4,K971,L971)))))</f>
        <v>4.7423574514241507</v>
      </c>
      <c r="N971" s="104">
        <f t="shared" si="316"/>
        <v>3.7796878579206661E-2</v>
      </c>
      <c r="O971" s="104">
        <f t="shared" si="317"/>
        <v>0.31435762529133748</v>
      </c>
    </row>
    <row r="972" spans="1:15" x14ac:dyDescent="0.25">
      <c r="A972" s="104" t="s">
        <v>2344</v>
      </c>
      <c r="B972" s="104" t="s">
        <v>4327</v>
      </c>
      <c r="C972" s="104">
        <v>1480</v>
      </c>
      <c r="D972" s="104">
        <v>4.2522433362526812E-2</v>
      </c>
      <c r="E972" s="286">
        <v>5</v>
      </c>
      <c r="F972" s="285">
        <f>IF(D972="&lt;0.2%",1/0.002,IF(D972="&gt;50%",1/0.5,1/D972))</f>
        <v>23.516998462304766</v>
      </c>
      <c r="G972" s="285">
        <f t="shared" si="323"/>
        <v>6.7220398154765721</v>
      </c>
      <c r="H972" s="285">
        <f t="shared" si="323"/>
        <v>13.253966307871112</v>
      </c>
      <c r="I972" s="285">
        <f t="shared" si="323"/>
        <v>34.448924954699308</v>
      </c>
      <c r="J972" s="285">
        <f t="shared" si="323"/>
        <v>9.5638529847890794</v>
      </c>
      <c r="K972" s="285">
        <f t="shared" si="323"/>
        <v>6.7923797847226659</v>
      </c>
      <c r="L972" s="285">
        <f t="shared" si="323"/>
        <v>3.820906584656254</v>
      </c>
      <c r="M972" s="285">
        <f>IF(E972=S$4,G972,IF(E972=T$4,H972,IF(E972=U$4,I972,IF(E972=V$4,J972,IF(E972=W$4,K972,L972)))))</f>
        <v>6.7923797847226659</v>
      </c>
      <c r="N972" s="104">
        <f t="shared" si="316"/>
        <v>2.6542366324719624E-2</v>
      </c>
      <c r="O972" s="104">
        <f t="shared" si="317"/>
        <v>0.23163891530572711</v>
      </c>
    </row>
    <row r="973" spans="1:15" x14ac:dyDescent="0.25">
      <c r="A973" s="104" t="s">
        <v>2346</v>
      </c>
      <c r="B973" s="104" t="s">
        <v>4333</v>
      </c>
      <c r="C973" s="104"/>
      <c r="D973" s="104"/>
      <c r="E973" s="105"/>
      <c r="F973" s="104"/>
      <c r="G973" s="104"/>
      <c r="H973" s="104"/>
      <c r="I973" s="104"/>
      <c r="J973" s="104"/>
      <c r="K973" s="104"/>
      <c r="L973" s="104"/>
      <c r="M973" s="104">
        <v>76</v>
      </c>
      <c r="N973" s="104">
        <f t="shared" si="316"/>
        <v>2.4013442122702289E-3</v>
      </c>
      <c r="O973" s="104">
        <f t="shared" si="317"/>
        <v>2.3274367590735201E-2</v>
      </c>
    </row>
    <row r="974" spans="1:15" x14ac:dyDescent="0.25">
      <c r="A974" s="104" t="s">
        <v>2348</v>
      </c>
      <c r="B974" s="104" t="s">
        <v>4327</v>
      </c>
      <c r="C974" s="104">
        <v>8380</v>
      </c>
      <c r="D974" s="104" t="s">
        <v>4372</v>
      </c>
      <c r="E974" s="286">
        <v>5</v>
      </c>
      <c r="F974" s="285">
        <f>IF(D974="&lt;0.2%",1/0.002,IF(D974="&gt;50%",1/0.5,1/D974))</f>
        <v>500</v>
      </c>
      <c r="G974" s="285">
        <f t="shared" ref="G974:L975" si="324">IF($F974&lt;5,LINEST(S$5:S$6,$R$5:$R$6)*$F974+INTERCEPT(S$5:S$6,$R$5:$R$6),IF($F974&lt;10,LINEST(S$6:S$7,$R$6:$R$7)*$F974+INTERCEPT(S$6:S$7,$R$6:$R$7),IF($F974&lt;25,LINEST(S$7:S$8,$R$7:$R$8)*$F974+INTERCEPT(S$7:S$8,$R$7:$R$8),IF($F974&lt;50,LINEST(S$8:S$9,$R$8:$R$9)*$F974+INTERCEPT(S$8:S$9,$R$8:$R$9),IF($F974&lt;100,LINEST(S$9:S$10,$R$9:$R$10)*$F974+INTERCEPT(S$9:S$10,$R$9:$R$10),IF($F974&lt;200,LINEST(S$10:S$11,$R$10:$R$11)*$F974+INTERCEPT(S$10:S$11,$R$10:$R$11),IF($F974&lt;500,LINEST(S$11:S$12,$R$11:$R$12)*$F974+INTERCEPT(S$11:S$12,$R$11:$R$12),S$12)))))))</f>
        <v>9.8000000000000007</v>
      </c>
      <c r="H974" s="285">
        <f t="shared" si="324"/>
        <v>20.100000000000001</v>
      </c>
      <c r="I974" s="285">
        <f t="shared" si="324"/>
        <v>128.5</v>
      </c>
      <c r="J974" s="285">
        <f t="shared" si="324"/>
        <v>19.399999999999999</v>
      </c>
      <c r="K974" s="285">
        <f t="shared" si="324"/>
        <v>11.8</v>
      </c>
      <c r="L974" s="285">
        <f t="shared" si="324"/>
        <v>5.5</v>
      </c>
      <c r="M974" s="285">
        <f>IF(E974=S$4,G974,IF(E974=T$4,H974,IF(E974=U$4,I974,IF(E974=V$4,J974,IF(E974=W$4,K974,L974)))))</f>
        <v>11.8</v>
      </c>
      <c r="N974" s="104">
        <f t="shared" si="316"/>
        <v>1.5365610095873228E-2</v>
      </c>
      <c r="O974" s="104">
        <f t="shared" si="317"/>
        <v>0.14073224539520079</v>
      </c>
    </row>
    <row r="975" spans="1:15" x14ac:dyDescent="0.25">
      <c r="A975" s="104" t="s">
        <v>2350</v>
      </c>
      <c r="B975" s="104" t="s">
        <v>4327</v>
      </c>
      <c r="C975" s="104">
        <v>2060</v>
      </c>
      <c r="D975" s="104">
        <v>3.4245785413210474E-2</v>
      </c>
      <c r="E975" s="286">
        <v>5</v>
      </c>
      <c r="F975" s="285">
        <f>IF(D975="&lt;0.2%",1/0.002,IF(D975="&gt;50%",1/0.5,1/D975))</f>
        <v>29.200673540816069</v>
      </c>
      <c r="G975" s="285">
        <f t="shared" si="324"/>
        <v>7.0848296357959075</v>
      </c>
      <c r="H975" s="285">
        <f t="shared" si="324"/>
        <v>13.969659271591812</v>
      </c>
      <c r="I975" s="285">
        <f t="shared" si="324"/>
        <v>39.141287643550839</v>
      </c>
      <c r="J975" s="285">
        <f t="shared" si="324"/>
        <v>10.353672742408136</v>
      </c>
      <c r="K975" s="285">
        <f t="shared" si="324"/>
        <v>7.2520404124489639</v>
      </c>
      <c r="L975" s="285">
        <f t="shared" si="324"/>
        <v>4.0008161649795859</v>
      </c>
      <c r="M975" s="285">
        <f>IF(E975=S$4,G975,IF(E975=T$4,H975,IF(E975=U$4,I975,IF(E975=V$4,J975,IF(E975=W$4,K975,L975)))))</f>
        <v>7.2520404124489639</v>
      </c>
      <c r="N975" s="104">
        <f t="shared" si="316"/>
        <v>2.4881125987267438E-2</v>
      </c>
      <c r="O975" s="104">
        <f t="shared" si="317"/>
        <v>0.21869852628029096</v>
      </c>
    </row>
    <row r="976" spans="1:15" x14ac:dyDescent="0.25">
      <c r="A976" s="104" t="s">
        <v>2352</v>
      </c>
      <c r="B976" s="104" t="s">
        <v>4333</v>
      </c>
      <c r="C976" s="104"/>
      <c r="D976" s="104"/>
      <c r="E976" s="105"/>
      <c r="F976" s="104"/>
      <c r="G976" s="104"/>
      <c r="H976" s="104"/>
      <c r="I976" s="104"/>
      <c r="J976" s="104"/>
      <c r="K976" s="104"/>
      <c r="L976" s="104"/>
      <c r="M976" s="104">
        <v>26</v>
      </c>
      <c r="N976" s="104">
        <f t="shared" si="316"/>
        <v>7.0031183379898332E-3</v>
      </c>
      <c r="O976" s="104">
        <f t="shared" si="317"/>
        <v>6.6521156121573166E-2</v>
      </c>
    </row>
    <row r="977" spans="1:15" x14ac:dyDescent="0.25">
      <c r="A977" s="104" t="s">
        <v>2354</v>
      </c>
      <c r="B977" s="104" t="s">
        <v>4327</v>
      </c>
      <c r="C977" s="104">
        <v>516</v>
      </c>
      <c r="D977" s="104">
        <v>0.20553629910803883</v>
      </c>
      <c r="E977" s="286">
        <v>5</v>
      </c>
      <c r="F977" s="285">
        <f>IF(D977="&lt;0.2%",1/0.002,IF(D977="&gt;50%",1/0.5,1/D977))</f>
        <v>4.8653206481759037</v>
      </c>
      <c r="G977" s="285">
        <f t="shared" ref="G977:L977" si="325">IF($F977&lt;5,LINEST(S$5:S$6,$R$5:$R$6)*$F977+INTERCEPT(S$5:S$6,$R$5:$R$6),IF($F977&lt;10,LINEST(S$6:S$7,$R$6:$R$7)*$F977+INTERCEPT(S$6:S$7,$R$6:$R$7),IF($F977&lt;25,LINEST(S$7:S$8,$R$7:$R$8)*$F977+INTERCEPT(S$7:S$8,$R$7:$R$8),IF($F977&lt;50,LINEST(S$8:S$9,$R$8:$R$9)*$F977+INTERCEPT(S$8:S$9,$R$8:$R$9),IF($F977&lt;100,LINEST(S$9:S$10,$R$9:$R$10)*$F977+INTERCEPT(S$9:S$10,$R$9:$R$10),IF($F977&lt;200,LINEST(S$10:S$11,$R$10:$R$11)*$F977+INTERCEPT(S$10:S$11,$R$10:$R$11),IF($F977&lt;500,LINEST(S$11:S$12,$R$11:$R$12)*$F977+INTERCEPT(S$11:S$12,$R$11:$R$12),S$12)))))))</f>
        <v>3.5326603240879519</v>
      </c>
      <c r="H977" s="285">
        <f t="shared" si="325"/>
        <v>7.1698099599033736</v>
      </c>
      <c r="I977" s="285">
        <f t="shared" si="325"/>
        <v>11.035130608079283</v>
      </c>
      <c r="J977" s="285">
        <f t="shared" si="325"/>
        <v>4.1236817006330124</v>
      </c>
      <c r="K977" s="285">
        <f t="shared" si="325"/>
        <v>3.3371496358154222</v>
      </c>
      <c r="L977" s="285">
        <f t="shared" si="325"/>
        <v>2.3775534413626507</v>
      </c>
      <c r="M977" s="285">
        <f>IF(E977=S$4,G977,IF(E977=T$4,H977,IF(E977=U$4,I977,IF(E977=V$4,J977,IF(E977=W$4,K977,L977)))))</f>
        <v>3.3371496358154222</v>
      </c>
      <c r="N977" s="104">
        <f t="shared" si="316"/>
        <v>5.3281802427716851E-2</v>
      </c>
      <c r="O977" s="104">
        <f t="shared" si="317"/>
        <v>0.41510001872992686</v>
      </c>
    </row>
    <row r="978" spans="1:15" x14ac:dyDescent="0.25">
      <c r="A978" s="104" t="s">
        <v>2356</v>
      </c>
      <c r="B978" s="104" t="s">
        <v>4333</v>
      </c>
      <c r="C978" s="104"/>
      <c r="D978" s="104"/>
      <c r="E978" s="105"/>
      <c r="F978" s="104"/>
      <c r="G978" s="104"/>
      <c r="H978" s="104"/>
      <c r="I978" s="104"/>
      <c r="J978" s="104"/>
      <c r="K978" s="104"/>
      <c r="L978" s="104"/>
      <c r="M978" s="104">
        <v>23</v>
      </c>
      <c r="N978" s="104">
        <f t="shared" si="316"/>
        <v>7.9129454967692414E-3</v>
      </c>
      <c r="O978" s="104">
        <f t="shared" si="317"/>
        <v>7.4865101547239687E-2</v>
      </c>
    </row>
    <row r="979" spans="1:15" x14ac:dyDescent="0.25">
      <c r="A979" s="104" t="s">
        <v>2358</v>
      </c>
      <c r="B979" s="104" t="s">
        <v>4327</v>
      </c>
      <c r="C979" s="104">
        <v>1570</v>
      </c>
      <c r="D979" s="104">
        <v>4.3118886454922975E-3</v>
      </c>
      <c r="E979" s="286">
        <v>5</v>
      </c>
      <c r="F979" s="285">
        <f>IF(D979="&lt;0.2%",1/0.002,IF(D979="&gt;50%",1/0.5,1/D979))</f>
        <v>231.91693529595494</v>
      </c>
      <c r="G979" s="285">
        <f t="shared" ref="G979:L979" si="326">IF($F979&lt;5,LINEST(S$5:S$6,$R$5:$R$6)*$F979+INTERCEPT(S$5:S$6,$R$5:$R$6),IF($F979&lt;10,LINEST(S$6:S$7,$R$6:$R$7)*$F979+INTERCEPT(S$6:S$7,$R$6:$R$7),IF($F979&lt;25,LINEST(S$7:S$8,$R$7:$R$8)*$F979+INTERCEPT(S$7:S$8,$R$7:$R$8),IF($F979&lt;50,LINEST(S$8:S$9,$R$8:$R$9)*$F979+INTERCEPT(S$8:S$9,$R$8:$R$9),IF($F979&lt;100,LINEST(S$9:S$10,$R$9:$R$10)*$F979+INTERCEPT(S$9:S$10,$R$9:$R$10),IF($F979&lt;200,LINEST(S$10:S$11,$R$10:$R$11)*$F979+INTERCEPT(S$10:S$11,$R$10:$R$11),IF($F979&lt;500,LINEST(S$11:S$12,$R$11:$R$12)*$F979+INTERCEPT(S$11:S$12,$R$11:$R$12),S$12)))))))</f>
        <v>9.4425559137279418</v>
      </c>
      <c r="H979" s="285">
        <f t="shared" si="326"/>
        <v>19.027667741183819</v>
      </c>
      <c r="I979" s="285">
        <f t="shared" si="326"/>
        <v>103.74699702565985</v>
      </c>
      <c r="J979" s="285">
        <f t="shared" si="326"/>
        <v>17.344696503935655</v>
      </c>
      <c r="K979" s="285">
        <f t="shared" si="326"/>
        <v>10.906389784319851</v>
      </c>
      <c r="L979" s="285">
        <f t="shared" si="326"/>
        <v>5.2319169352959545</v>
      </c>
      <c r="M979" s="285">
        <f>IF(E979=S$4,G979,IF(E979=T$4,H979,IF(E979=U$4,I979,IF(E979=V$4,J979,IF(E979=W$4,K979,L979)))))</f>
        <v>10.906389784319851</v>
      </c>
      <c r="N979" s="104">
        <f t="shared" si="316"/>
        <v>1.6614070014457805E-2</v>
      </c>
      <c r="O979" s="104">
        <f t="shared" si="317"/>
        <v>0.1513446302207625</v>
      </c>
    </row>
    <row r="980" spans="1:15" x14ac:dyDescent="0.25">
      <c r="A980" s="104" t="s">
        <v>2360</v>
      </c>
      <c r="B980" s="104" t="s">
        <v>4333</v>
      </c>
      <c r="C980" s="104"/>
      <c r="D980" s="104"/>
      <c r="E980" s="105"/>
      <c r="F980" s="104"/>
      <c r="G980" s="104"/>
      <c r="H980" s="104"/>
      <c r="I980" s="104"/>
      <c r="J980" s="104"/>
      <c r="K980" s="104"/>
      <c r="L980" s="104"/>
      <c r="M980" s="104">
        <v>8</v>
      </c>
      <c r="N980" s="104">
        <f t="shared" si="316"/>
        <v>2.2581341701438884E-2</v>
      </c>
      <c r="O980" s="104">
        <f t="shared" si="317"/>
        <v>0.2004611726289427</v>
      </c>
    </row>
    <row r="981" spans="1:15" x14ac:dyDescent="0.25">
      <c r="A981" s="104" t="s">
        <v>2362</v>
      </c>
      <c r="B981" s="104" t="s">
        <v>4333</v>
      </c>
      <c r="C981" s="104"/>
      <c r="D981" s="104"/>
      <c r="E981" s="105"/>
      <c r="F981" s="104"/>
      <c r="G981" s="104"/>
      <c r="H981" s="104"/>
      <c r="I981" s="104"/>
      <c r="J981" s="104"/>
      <c r="K981" s="104"/>
      <c r="L981" s="104"/>
      <c r="M981" s="104">
        <v>30</v>
      </c>
      <c r="N981" s="104">
        <f t="shared" si="316"/>
        <v>6.0722103851693632E-3</v>
      </c>
      <c r="O981" s="104">
        <f t="shared" si="317"/>
        <v>5.7914001974643026E-2</v>
      </c>
    </row>
    <row r="982" spans="1:15" x14ac:dyDescent="0.25">
      <c r="A982" s="104" t="s">
        <v>2364</v>
      </c>
      <c r="B982" s="104" t="s">
        <v>4333</v>
      </c>
      <c r="C982" s="104"/>
      <c r="D982" s="104"/>
      <c r="E982" s="105"/>
      <c r="F982" s="104"/>
      <c r="G982" s="104"/>
      <c r="H982" s="104"/>
      <c r="I982" s="104"/>
      <c r="J982" s="104"/>
      <c r="K982" s="104"/>
      <c r="L982" s="104"/>
      <c r="M982" s="104">
        <v>31</v>
      </c>
      <c r="N982" s="104">
        <f t="shared" si="316"/>
        <v>5.8769093584254417E-3</v>
      </c>
      <c r="O982" s="104">
        <f t="shared" si="317"/>
        <v>5.6099235634859634E-2</v>
      </c>
    </row>
    <row r="983" spans="1:15" x14ac:dyDescent="0.25">
      <c r="A983" s="104" t="s">
        <v>2366</v>
      </c>
      <c r="B983" s="104" t="s">
        <v>4327</v>
      </c>
      <c r="C983" s="104">
        <v>187</v>
      </c>
      <c r="D983" s="104">
        <v>0.11211610750301064</v>
      </c>
      <c r="E983" s="286">
        <v>5</v>
      </c>
      <c r="F983" s="285">
        <f t="shared" ref="F983:F992" si="327">IF(D983="&lt;0.2%",1/0.002,IF(D983="&gt;50%",1/0.5,1/D983))</f>
        <v>8.9193249950561047</v>
      </c>
      <c r="G983" s="285">
        <f t="shared" ref="G983:G992" si="328">IF($F983&lt;5,LINEST(S$5:S$6,$R$5:$R$6)*$F983+INTERCEPT(S$5:S$6,$R$5:$R$6),IF($F983&lt;10,LINEST(S$6:S$7,$R$6:$R$7)*$F983+INTERCEPT(S$6:S$7,$R$6:$R$7),IF($F983&lt;25,LINEST(S$7:S$8,$R$7:$R$8)*$F983+INTERCEPT(S$7:S$8,$R$7:$R$8),IF($F983&lt;50,LINEST(S$8:S$9,$R$8:$R$9)*$F983+INTERCEPT(S$8:S$9,$R$8:$R$9),IF($F983&lt;100,LINEST(S$9:S$10,$R$9:$R$10)*$F983+INTERCEPT(S$9:S$10,$R$9:$R$10),IF($F983&lt;200,LINEST(S$10:S$11,$R$10:$R$11)*$F983+INTERCEPT(S$10:S$11,$R$10:$R$11),IF($F983&lt;500,LINEST(S$11:S$12,$R$11:$R$12)*$F983+INTERCEPT(S$11:S$12,$R$11:$R$12),S$12)))))))</f>
        <v>4.7757974985168303</v>
      </c>
      <c r="H983" s="285">
        <f t="shared" ref="H983:H992" si="329">IF($F983&lt;5,LINEST(T$5:T$6,$R$5:$R$6)*$F983+INTERCEPT(T$5:T$6,$R$5:$R$6),IF($F983&lt;10,LINEST(T$6:T$7,$R$6:$R$7)*$F983+INTERCEPT(T$6:T$7,$R$6:$R$7),IF($F983&lt;25,LINEST(T$7:T$8,$R$7:$R$8)*$F983+INTERCEPT(T$7:T$8,$R$7:$R$8),IF($F983&lt;50,LINEST(T$8:T$9,$R$8:$R$9)*$F983+INTERCEPT(T$8:T$9,$R$8:$R$9),IF($F983&lt;100,LINEST(T$9:T$10,$R$9:$R$10)*$F983+INTERCEPT(T$9:T$10,$R$9:$R$10),IF($F983&lt;200,LINEST(T$10:T$11,$R$10:$R$11)*$F983+INTERCEPT(T$10:T$11,$R$10:$R$11),IF($F983&lt;500,LINEST(T$11:T$12,$R$11:$R$12)*$F983+INTERCEPT(T$11:T$12,$R$11:$R$12),T$12)))))))</f>
        <v>9.4948219972314174</v>
      </c>
      <c r="I983" s="285">
        <f t="shared" ref="I983:I992" si="330">IF($F983&lt;5,LINEST(U$5:U$6,$R$5:$R$6)*$F983+INTERCEPT(U$5:U$6,$R$5:$R$6),IF($F983&lt;10,LINEST(U$6:U$7,$R$6:$R$7)*$F983+INTERCEPT(U$6:U$7,$R$6:$R$7),IF($F983&lt;25,LINEST(U$7:U$8,$R$7:$R$8)*$F983+INTERCEPT(U$7:U$8,$R$7:$R$8),IF($F983&lt;50,LINEST(U$8:U$9,$R$8:$R$9)*$F983+INTERCEPT(U$8:U$9,$R$8:$R$9),IF($F983&lt;100,LINEST(U$9:U$10,$R$9:$R$10)*$F983+INTERCEPT(U$9:U$10,$R$9:$R$10),IF($F983&lt;200,LINEST(U$10:U$11,$R$10:$R$11)*$F983+INTERCEPT(U$10:U$11,$R$10:$R$11),IF($F983&lt;500,LINEST(U$11:U$12,$R$11:$R$12)*$F983+INTERCEPT(U$11:U$12,$R$11:$R$12),U$12)))))))</f>
        <v>17.649306491990892</v>
      </c>
      <c r="J983" s="285">
        <f t="shared" ref="J983:J992" si="331">IF($F983&lt;5,LINEST(V$5:V$6,$R$5:$R$6)*$F983+INTERCEPT(V$5:V$6,$R$5:$R$6),IF($F983&lt;10,LINEST(V$6:V$7,$R$6:$R$7)*$F983+INTERCEPT(V$6:V$7,$R$6:$R$7),IF($F983&lt;25,LINEST(V$7:V$8,$R$7:$R$8)*$F983+INTERCEPT(V$7:V$8,$R$7:$R$8),IF($F983&lt;50,LINEST(V$8:V$9,$R$8:$R$9)*$F983+INTERCEPT(V$8:V$9,$R$8:$R$9),IF($F983&lt;100,LINEST(V$9:V$10,$R$9:$R$10)*$F983+INTERCEPT(V$9:V$10,$R$9:$R$10),IF($F983&lt;200,LINEST(V$10:V$11,$R$10:$R$11)*$F983+INTERCEPT(V$10:V$11,$R$10:$R$11),IF($F983&lt;500,LINEST(V$11:V$12,$R$11:$R$12)*$F983+INTERCEPT(V$11:V$12,$R$11:$R$12),V$12)))))))</f>
        <v>6.002889497725806</v>
      </c>
      <c r="K983" s="285">
        <f t="shared" ref="K983:K992" si="332">IF($F983&lt;5,LINEST(W$5:W$6,$R$5:$R$6)*$F983+INTERCEPT(W$5:W$6,$R$5:$R$6),IF($F983&lt;10,LINEST(W$6:W$7,$R$6:$R$7)*$F983+INTERCEPT(W$6:W$7,$R$6:$R$7),IF($F983&lt;25,LINEST(W$7:W$8,$R$7:$R$8)*$F983+INTERCEPT(W$7:W$8,$R$7:$R$8),IF($F983&lt;50,LINEST(W$8:W$9,$R$8:$R$9)*$F983+INTERCEPT(W$8:W$9,$R$8:$R$9),IF($F983&lt;100,LINEST(W$9:W$10,$R$9:$R$10)*$F983+INTERCEPT(W$9:W$10,$R$9:$R$10),IF($F983&lt;200,LINEST(W$10:W$11,$R$10:$R$11)*$F983+INTERCEPT(W$10:W$11,$R$10:$R$11),IF($F983&lt;500,LINEST(W$11:W$12,$R$11:$R$12)*$F983+INTERCEPT(W$11:W$12,$R$11:$R$12),W$12)))))))</f>
        <v>4.575797498516831</v>
      </c>
      <c r="L983" s="285">
        <f t="shared" ref="L983:L992" si="333">IF($F983&lt;5,LINEST(X$5:X$6,$R$5:$R$6)*$F983+INTERCEPT(X$5:X$6,$R$5:$R$6),IF($F983&lt;10,LINEST(X$6:X$7,$R$6:$R$7)*$F983+INTERCEPT(X$6:X$7,$R$6:$R$7),IF($F983&lt;25,LINEST(X$7:X$8,$R$7:$R$8)*$F983+INTERCEPT(X$7:X$8,$R$7:$R$8),IF($F983&lt;50,LINEST(X$8:X$9,$R$8:$R$9)*$F983+INTERCEPT(X$8:X$9,$R$8:$R$9),IF($F983&lt;100,LINEST(X$9:X$10,$R$9:$R$10)*$F983+INTERCEPT(X$9:X$10,$R$9:$R$10),IF($F983&lt;200,LINEST(X$10:X$11,$R$10:$R$11)*$F983+INTERCEPT(X$10:X$11,$R$10:$R$11),IF($F983&lt;500,LINEST(X$11:X$12,$R$11:$R$12)*$F983+INTERCEPT(X$11:X$12,$R$11:$R$12),X$12)))))))</f>
        <v>2.9487054993078545</v>
      </c>
      <c r="M983" s="285">
        <f t="shared" ref="M983:M992" si="334">IF(E983=S$4,G983,IF(E983=T$4,H983,IF(E983=U$4,I983,IF(E983=V$4,J983,IF(E983=W$4,K983,L983)))))</f>
        <v>4.575797498516831</v>
      </c>
      <c r="N983" s="104">
        <f t="shared" si="316"/>
        <v>3.9145412064139684E-2</v>
      </c>
      <c r="O983" s="104">
        <f t="shared" si="317"/>
        <v>0.32371217068767821</v>
      </c>
    </row>
    <row r="984" spans="1:15" x14ac:dyDescent="0.25">
      <c r="A984" s="104" t="s">
        <v>2368</v>
      </c>
      <c r="B984" s="104" t="s">
        <v>4327</v>
      </c>
      <c r="C984" s="104">
        <v>4430</v>
      </c>
      <c r="D984" s="104">
        <v>0.10478719827616773</v>
      </c>
      <c r="E984" s="286">
        <v>5</v>
      </c>
      <c r="F984" s="285">
        <f t="shared" si="327"/>
        <v>9.5431504654269865</v>
      </c>
      <c r="G984" s="285">
        <f t="shared" si="328"/>
        <v>4.9629451396280952</v>
      </c>
      <c r="H984" s="285">
        <f t="shared" si="329"/>
        <v>9.8441642606391113</v>
      </c>
      <c r="I984" s="285">
        <f t="shared" si="330"/>
        <v>18.659903753991717</v>
      </c>
      <c r="J984" s="285">
        <f t="shared" si="331"/>
        <v>6.289849214096412</v>
      </c>
      <c r="K984" s="285">
        <f t="shared" si="332"/>
        <v>4.762945139628096</v>
      </c>
      <c r="L984" s="285">
        <f t="shared" si="333"/>
        <v>3.036041065159778</v>
      </c>
      <c r="M984" s="285">
        <f t="shared" si="334"/>
        <v>4.762945139628096</v>
      </c>
      <c r="N984" s="104">
        <f t="shared" si="316"/>
        <v>3.763661655606021E-2</v>
      </c>
      <c r="O984" s="104">
        <f t="shared" si="317"/>
        <v>0.31323822658366551</v>
      </c>
    </row>
    <row r="985" spans="1:15" x14ac:dyDescent="0.25">
      <c r="A985" s="104" t="s">
        <v>2370</v>
      </c>
      <c r="B985" s="104" t="s">
        <v>4327</v>
      </c>
      <c r="C985" s="104">
        <v>8500</v>
      </c>
      <c r="D985" s="104">
        <v>1.8218722715041859E-2</v>
      </c>
      <c r="E985" s="286">
        <v>5</v>
      </c>
      <c r="F985" s="285">
        <f t="shared" si="327"/>
        <v>54.888589921530205</v>
      </c>
      <c r="G985" s="285">
        <f t="shared" si="328"/>
        <v>8.0782174387444829</v>
      </c>
      <c r="H985" s="285">
        <f t="shared" si="329"/>
        <v>15.97598923717509</v>
      </c>
      <c r="I985" s="285">
        <f t="shared" si="330"/>
        <v>56.399865464688595</v>
      </c>
      <c r="J985" s="285">
        <f t="shared" si="331"/>
        <v>12.83465231623345</v>
      </c>
      <c r="K985" s="285">
        <f t="shared" si="332"/>
        <v>8.6173261581167253</v>
      </c>
      <c r="L985" s="285">
        <f t="shared" si="333"/>
        <v>4.5391087193722415</v>
      </c>
      <c r="M985" s="285">
        <f t="shared" si="334"/>
        <v>8.6173261581167253</v>
      </c>
      <c r="N985" s="104">
        <f t="shared" si="316"/>
        <v>2.0980759019652906E-2</v>
      </c>
      <c r="O985" s="104">
        <f t="shared" si="317"/>
        <v>0.18754387394687555</v>
      </c>
    </row>
    <row r="986" spans="1:15" x14ac:dyDescent="0.25">
      <c r="A986" s="104" t="s">
        <v>2372</v>
      </c>
      <c r="B986" s="104" t="s">
        <v>4327</v>
      </c>
      <c r="C986" s="104">
        <v>23700</v>
      </c>
      <c r="D986" s="104" t="s">
        <v>4372</v>
      </c>
      <c r="E986" s="286">
        <v>6</v>
      </c>
      <c r="F986" s="285">
        <f t="shared" si="327"/>
        <v>500</v>
      </c>
      <c r="G986" s="285">
        <f t="shared" si="328"/>
        <v>9.8000000000000007</v>
      </c>
      <c r="H986" s="285">
        <f t="shared" si="329"/>
        <v>20.100000000000001</v>
      </c>
      <c r="I986" s="285">
        <f t="shared" si="330"/>
        <v>128.5</v>
      </c>
      <c r="J986" s="285">
        <f t="shared" si="331"/>
        <v>19.399999999999999</v>
      </c>
      <c r="K986" s="285">
        <f t="shared" si="332"/>
        <v>11.8</v>
      </c>
      <c r="L986" s="285">
        <f t="shared" si="333"/>
        <v>5.5</v>
      </c>
      <c r="M986" s="285">
        <f t="shared" si="334"/>
        <v>5.5</v>
      </c>
      <c r="N986" s="104">
        <f t="shared" si="316"/>
        <v>3.2676322132066393E-2</v>
      </c>
      <c r="O986" s="104">
        <f t="shared" si="317"/>
        <v>0.2777696710077755</v>
      </c>
    </row>
    <row r="987" spans="1:15" x14ac:dyDescent="0.25">
      <c r="A987" s="104" t="s">
        <v>2374</v>
      </c>
      <c r="B987" s="104" t="s">
        <v>4327</v>
      </c>
      <c r="C987" s="104">
        <v>1400</v>
      </c>
      <c r="D987" s="104">
        <v>7.2999763356768985E-2</v>
      </c>
      <c r="E987" s="286">
        <v>5</v>
      </c>
      <c r="F987" s="285">
        <f t="shared" si="327"/>
        <v>13.698674543816502</v>
      </c>
      <c r="G987" s="285">
        <f t="shared" si="328"/>
        <v>5.5438409452579798</v>
      </c>
      <c r="H987" s="285">
        <f t="shared" si="329"/>
        <v>10.96302406022385</v>
      </c>
      <c r="I987" s="285">
        <f t="shared" si="330"/>
        <v>23.517857658782368</v>
      </c>
      <c r="J987" s="285">
        <f t="shared" si="331"/>
        <v>7.33836622993174</v>
      </c>
      <c r="K987" s="285">
        <f t="shared" si="332"/>
        <v>5.4178144361343099</v>
      </c>
      <c r="L987" s="285">
        <f t="shared" si="333"/>
        <v>3.29726264233688</v>
      </c>
      <c r="M987" s="285">
        <f t="shared" si="334"/>
        <v>5.4178144361343099</v>
      </c>
      <c r="N987" s="104">
        <f t="shared" si="316"/>
        <v>3.3163694709435032E-2</v>
      </c>
      <c r="O987" s="104">
        <f t="shared" si="317"/>
        <v>0.28132605077151918</v>
      </c>
    </row>
    <row r="988" spans="1:15" x14ac:dyDescent="0.25">
      <c r="A988" s="104" t="s">
        <v>2376</v>
      </c>
      <c r="B988" s="104" t="s">
        <v>4327</v>
      </c>
      <c r="C988" s="104">
        <v>190</v>
      </c>
      <c r="D988" s="104">
        <v>0.41916259042914544</v>
      </c>
      <c r="E988" s="286">
        <v>5</v>
      </c>
      <c r="F988" s="285">
        <f t="shared" si="327"/>
        <v>2.3857090848116571</v>
      </c>
      <c r="G988" s="285">
        <f t="shared" si="328"/>
        <v>2.2928545424058289</v>
      </c>
      <c r="H988" s="285">
        <f t="shared" si="329"/>
        <v>4.7728521153179351</v>
      </c>
      <c r="I988" s="285">
        <f t="shared" si="330"/>
        <v>6.1585612001295953</v>
      </c>
      <c r="J988" s="285">
        <f t="shared" si="331"/>
        <v>2.7185684813932722</v>
      </c>
      <c r="K988" s="285">
        <f t="shared" si="332"/>
        <v>2.1799975729121073</v>
      </c>
      <c r="L988" s="285">
        <f t="shared" si="333"/>
        <v>1.9642848474686097</v>
      </c>
      <c r="M988" s="285">
        <f t="shared" si="334"/>
        <v>2.1799975729121073</v>
      </c>
      <c r="N988" s="104">
        <f t="shared" ref="N988:N1019" si="335">1-BETAINV(0.833,M988-1+1,1,0,1)</f>
        <v>8.0400801723976012E-2</v>
      </c>
      <c r="O988" s="104">
        <f t="shared" ref="O988:O1019" si="336">1-BETAINV(0.167,M988-1+1,1,0,1)</f>
        <v>0.56000521854543561</v>
      </c>
    </row>
    <row r="989" spans="1:15" x14ac:dyDescent="0.25">
      <c r="A989" s="104" t="s">
        <v>2378</v>
      </c>
      <c r="B989" s="104" t="s">
        <v>4327</v>
      </c>
      <c r="C989" s="104">
        <v>70</v>
      </c>
      <c r="D989" s="104">
        <v>0.28528497982897372</v>
      </c>
      <c r="E989" s="286">
        <v>5</v>
      </c>
      <c r="F989" s="285">
        <f t="shared" si="327"/>
        <v>3.5052669110006871</v>
      </c>
      <c r="G989" s="285">
        <f t="shared" si="328"/>
        <v>2.8526334555003436</v>
      </c>
      <c r="H989" s="285">
        <f t="shared" si="329"/>
        <v>5.8550913473006645</v>
      </c>
      <c r="I989" s="285">
        <f t="shared" si="330"/>
        <v>8.3603582583013569</v>
      </c>
      <c r="J989" s="285">
        <f t="shared" si="331"/>
        <v>3.3529845829003895</v>
      </c>
      <c r="K989" s="285">
        <f t="shared" si="332"/>
        <v>2.7024578918003215</v>
      </c>
      <c r="L989" s="285">
        <f t="shared" si="333"/>
        <v>2.1508778185001147</v>
      </c>
      <c r="M989" s="285">
        <f t="shared" si="334"/>
        <v>2.7024578918003215</v>
      </c>
      <c r="N989" s="104">
        <f t="shared" si="335"/>
        <v>6.5378019169599844E-2</v>
      </c>
      <c r="O989" s="104">
        <f t="shared" si="336"/>
        <v>0.4843214801593545</v>
      </c>
    </row>
    <row r="990" spans="1:15" x14ac:dyDescent="0.25">
      <c r="A990" s="104" t="s">
        <v>2380</v>
      </c>
      <c r="B990" s="104" t="s">
        <v>4327</v>
      </c>
      <c r="C990" s="104">
        <v>1300</v>
      </c>
      <c r="D990" s="104" t="s">
        <v>4373</v>
      </c>
      <c r="E990" s="286">
        <v>5</v>
      </c>
      <c r="F990" s="285">
        <f t="shared" si="327"/>
        <v>2</v>
      </c>
      <c r="G990" s="285">
        <f t="shared" si="328"/>
        <v>2.1</v>
      </c>
      <c r="H990" s="285">
        <f t="shared" si="329"/>
        <v>4.4000000000000004</v>
      </c>
      <c r="I990" s="285">
        <f t="shared" si="330"/>
        <v>5.4000000000000021</v>
      </c>
      <c r="J990" s="285">
        <f t="shared" si="331"/>
        <v>2.5</v>
      </c>
      <c r="K990" s="285">
        <f t="shared" si="332"/>
        <v>2.0000000000000009</v>
      </c>
      <c r="L990" s="285">
        <f t="shared" si="333"/>
        <v>1.9000000000000001</v>
      </c>
      <c r="M990" s="285">
        <f t="shared" si="334"/>
        <v>2.0000000000000009</v>
      </c>
      <c r="N990" s="104">
        <f t="shared" si="335"/>
        <v>8.7311663271629092E-2</v>
      </c>
      <c r="O990" s="104">
        <f t="shared" si="336"/>
        <v>0.59134366516594883</v>
      </c>
    </row>
    <row r="991" spans="1:15" x14ac:dyDescent="0.25">
      <c r="A991" s="104" t="s">
        <v>2382</v>
      </c>
      <c r="B991" s="104" t="s">
        <v>4327</v>
      </c>
      <c r="C991" s="104">
        <v>4470</v>
      </c>
      <c r="D991" s="104">
        <v>5.43626452672663E-2</v>
      </c>
      <c r="E991" s="286">
        <v>5</v>
      </c>
      <c r="F991" s="285">
        <f t="shared" si="327"/>
        <v>18.39498418599096</v>
      </c>
      <c r="G991" s="285">
        <f t="shared" si="328"/>
        <v>6.107398102318915</v>
      </c>
      <c r="H991" s="285">
        <f t="shared" si="329"/>
        <v>12.058829643397891</v>
      </c>
      <c r="I991" s="285">
        <f t="shared" si="330"/>
        <v>28.746415727069934</v>
      </c>
      <c r="J991" s="285">
        <f t="shared" si="331"/>
        <v>8.4028630821579497</v>
      </c>
      <c r="K991" s="285">
        <f t="shared" si="332"/>
        <v>6.0752977860387336</v>
      </c>
      <c r="L991" s="285">
        <f t="shared" si="333"/>
        <v>3.5477324899195182</v>
      </c>
      <c r="M991" s="285">
        <f t="shared" si="334"/>
        <v>6.0752977860387336</v>
      </c>
      <c r="N991" s="104">
        <f t="shared" si="335"/>
        <v>2.9628374135338253E-2</v>
      </c>
      <c r="O991" s="104">
        <f t="shared" si="336"/>
        <v>0.25516793370792434</v>
      </c>
    </row>
    <row r="992" spans="1:15" x14ac:dyDescent="0.25">
      <c r="A992" s="104" t="s">
        <v>2384</v>
      </c>
      <c r="B992" s="104" t="s">
        <v>4327</v>
      </c>
      <c r="C992" s="104">
        <v>1120</v>
      </c>
      <c r="D992" s="104">
        <v>4.0224887781530119E-3</v>
      </c>
      <c r="E992" s="286">
        <v>5</v>
      </c>
      <c r="F992" s="285">
        <f t="shared" si="327"/>
        <v>248.60230945359294</v>
      </c>
      <c r="G992" s="285">
        <f t="shared" si="328"/>
        <v>9.4648030792714586</v>
      </c>
      <c r="H992" s="285">
        <f t="shared" si="329"/>
        <v>19.094409237814371</v>
      </c>
      <c r="I992" s="285">
        <f t="shared" si="330"/>
        <v>105.28761323954842</v>
      </c>
      <c r="J992" s="285">
        <f t="shared" si="331"/>
        <v>17.47261770581088</v>
      </c>
      <c r="K992" s="285">
        <f t="shared" si="332"/>
        <v>10.962007698178645</v>
      </c>
      <c r="L992" s="285">
        <f t="shared" si="333"/>
        <v>5.2486023094535925</v>
      </c>
      <c r="M992" s="285">
        <f t="shared" si="334"/>
        <v>10.962007698178645</v>
      </c>
      <c r="N992" s="104">
        <f t="shared" si="335"/>
        <v>1.6530475841972203E-2</v>
      </c>
      <c r="O992" s="104">
        <f t="shared" si="336"/>
        <v>0.15063774173960776</v>
      </c>
    </row>
    <row r="993" spans="1:15" x14ac:dyDescent="0.25">
      <c r="A993" s="104" t="s">
        <v>2386</v>
      </c>
      <c r="B993" s="104" t="s">
        <v>4333</v>
      </c>
      <c r="C993" s="104"/>
      <c r="D993" s="104"/>
      <c r="E993" s="105"/>
      <c r="F993" s="104"/>
      <c r="G993" s="104"/>
      <c r="H993" s="104"/>
      <c r="I993" s="104"/>
      <c r="J993" s="104"/>
      <c r="K993" s="104"/>
      <c r="L993" s="104"/>
      <c r="M993" s="104">
        <v>17</v>
      </c>
      <c r="N993" s="104">
        <f t="shared" si="335"/>
        <v>1.0690774659705471E-2</v>
      </c>
      <c r="O993" s="104">
        <f t="shared" si="336"/>
        <v>9.9927610638575914E-2</v>
      </c>
    </row>
    <row r="994" spans="1:15" x14ac:dyDescent="0.25">
      <c r="A994" s="104" t="s">
        <v>2388</v>
      </c>
      <c r="B994" s="104" t="s">
        <v>4327</v>
      </c>
      <c r="C994" s="104">
        <v>450</v>
      </c>
      <c r="D994" s="104">
        <v>0.18368435543913028</v>
      </c>
      <c r="E994" s="286">
        <v>5</v>
      </c>
      <c r="F994" s="285">
        <f>IF(D994="&lt;0.2%",1/0.002,IF(D994="&gt;50%",1/0.5,1/D994))</f>
        <v>5.4441217795022405</v>
      </c>
      <c r="G994" s="285">
        <f t="shared" ref="G994:L996" si="337">IF($F994&lt;5,LINEST(S$5:S$6,$R$5:$R$6)*$F994+INTERCEPT(S$5:S$6,$R$5:$R$6),IF($F994&lt;10,LINEST(S$6:S$7,$R$6:$R$7)*$F994+INTERCEPT(S$6:S$7,$R$6:$R$7),IF($F994&lt;25,LINEST(S$7:S$8,$R$7:$R$8)*$F994+INTERCEPT(S$7:S$8,$R$7:$R$8),IF($F994&lt;50,LINEST(S$8:S$9,$R$8:$R$9)*$F994+INTERCEPT(S$8:S$9,$R$8:$R$9),IF($F994&lt;100,LINEST(S$9:S$10,$R$9:$R$10)*$F994+INTERCEPT(S$9:S$10,$R$9:$R$10),IF($F994&lt;200,LINEST(S$10:S$11,$R$10:$R$11)*$F994+INTERCEPT(S$10:S$11,$R$10:$R$11),IF($F994&lt;500,LINEST(S$11:S$12,$R$11:$R$12)*$F994+INTERCEPT(S$11:S$12,$R$11:$R$12),S$12)))))))</f>
        <v>3.7332365338506719</v>
      </c>
      <c r="H994" s="285">
        <f t="shared" si="337"/>
        <v>7.5487081965212539</v>
      </c>
      <c r="I994" s="285">
        <f t="shared" si="337"/>
        <v>12.01947728279363</v>
      </c>
      <c r="J994" s="285">
        <f t="shared" si="337"/>
        <v>4.4042960185710296</v>
      </c>
      <c r="K994" s="285">
        <f t="shared" si="337"/>
        <v>3.5332365338506717</v>
      </c>
      <c r="L994" s="285">
        <f t="shared" si="337"/>
        <v>2.4621770491303137</v>
      </c>
      <c r="M994" s="285">
        <f>IF(E994=S$4,G994,IF(E994=T$4,H994,IF(E994=U$4,I994,IF(E994=V$4,J994,IF(E994=W$4,K994,L994)))))</f>
        <v>3.5332365338506717</v>
      </c>
      <c r="N994" s="104">
        <f t="shared" si="335"/>
        <v>5.0400619044778328E-2</v>
      </c>
      <c r="O994" s="104">
        <f t="shared" si="336"/>
        <v>0.39742921895856098</v>
      </c>
    </row>
    <row r="995" spans="1:15" x14ac:dyDescent="0.25">
      <c r="A995" s="104" t="s">
        <v>2390</v>
      </c>
      <c r="B995" s="104" t="s">
        <v>4327</v>
      </c>
      <c r="C995" s="104">
        <v>680</v>
      </c>
      <c r="D995" s="104">
        <v>0.34879704663920674</v>
      </c>
      <c r="E995" s="286">
        <v>5</v>
      </c>
      <c r="F995" s="285">
        <f>IF(D995="&lt;0.2%",1/0.002,IF(D995="&gt;50%",1/0.5,1/D995))</f>
        <v>2.8669967525109037</v>
      </c>
      <c r="G995" s="285">
        <f t="shared" si="337"/>
        <v>2.5334983762554519</v>
      </c>
      <c r="H995" s="285">
        <f t="shared" si="337"/>
        <v>5.2380968607605407</v>
      </c>
      <c r="I995" s="285">
        <f t="shared" si="337"/>
        <v>7.1050936132714479</v>
      </c>
      <c r="J995" s="285">
        <f t="shared" si="337"/>
        <v>2.9912981597561785</v>
      </c>
      <c r="K995" s="285">
        <f t="shared" si="337"/>
        <v>2.404598484505089</v>
      </c>
      <c r="L995" s="285">
        <f t="shared" si="337"/>
        <v>2.0444994587518175</v>
      </c>
      <c r="M995" s="285">
        <f>IF(E995=S$4,G995,IF(E995=T$4,H995,IF(E995=U$4,I995,IF(E995=V$4,J995,IF(E995=W$4,K995,L995)))))</f>
        <v>2.404598484505089</v>
      </c>
      <c r="N995" s="104">
        <f t="shared" si="335"/>
        <v>7.3173059784285899E-2</v>
      </c>
      <c r="O995" s="104">
        <f t="shared" si="336"/>
        <v>0.52493698681221801</v>
      </c>
    </row>
    <row r="996" spans="1:15" x14ac:dyDescent="0.25">
      <c r="A996" s="104" t="s">
        <v>2395</v>
      </c>
      <c r="B996" s="104" t="s">
        <v>4327</v>
      </c>
      <c r="C996" s="104">
        <v>190</v>
      </c>
      <c r="D996" s="104" t="s">
        <v>4373</v>
      </c>
      <c r="E996" s="286">
        <v>5</v>
      </c>
      <c r="F996" s="285">
        <f>IF(D996="&lt;0.2%",1/0.002,IF(D996="&gt;50%",1/0.5,1/D996))</f>
        <v>2</v>
      </c>
      <c r="G996" s="285">
        <f t="shared" si="337"/>
        <v>2.1</v>
      </c>
      <c r="H996" s="285">
        <f t="shared" si="337"/>
        <v>4.4000000000000004</v>
      </c>
      <c r="I996" s="285">
        <f t="shared" si="337"/>
        <v>5.4000000000000021</v>
      </c>
      <c r="J996" s="285">
        <f t="shared" si="337"/>
        <v>2.5</v>
      </c>
      <c r="K996" s="285">
        <f t="shared" si="337"/>
        <v>2.0000000000000009</v>
      </c>
      <c r="L996" s="285">
        <f t="shared" si="337"/>
        <v>1.9000000000000001</v>
      </c>
      <c r="M996" s="285">
        <f>IF(E996=S$4,G996,IF(E996=T$4,H996,IF(E996=U$4,I996,IF(E996=V$4,J996,IF(E996=W$4,K996,L996)))))</f>
        <v>2.0000000000000009</v>
      </c>
      <c r="N996" s="104">
        <f t="shared" si="335"/>
        <v>8.7311663271629092E-2</v>
      </c>
      <c r="O996" s="104">
        <f t="shared" si="336"/>
        <v>0.59134366516594883</v>
      </c>
    </row>
    <row r="997" spans="1:15" x14ac:dyDescent="0.25">
      <c r="A997" s="104" t="s">
        <v>2397</v>
      </c>
      <c r="B997" s="104" t="s">
        <v>4333</v>
      </c>
      <c r="C997" s="104"/>
      <c r="D997" s="104"/>
      <c r="E997" s="105"/>
      <c r="F997" s="104"/>
      <c r="G997" s="104"/>
      <c r="H997" s="104"/>
      <c r="I997" s="104"/>
      <c r="J997" s="104"/>
      <c r="K997" s="104"/>
      <c r="L997" s="104"/>
      <c r="M997" s="104">
        <v>13</v>
      </c>
      <c r="N997" s="104">
        <f t="shared" si="335"/>
        <v>1.3957193009523694E-2</v>
      </c>
      <c r="O997" s="104">
        <f t="shared" si="336"/>
        <v>0.12861724803139551</v>
      </c>
    </row>
    <row r="998" spans="1:15" x14ac:dyDescent="0.25">
      <c r="A998" s="104" t="s">
        <v>2399</v>
      </c>
      <c r="B998" s="104" t="s">
        <v>4333</v>
      </c>
      <c r="C998" s="104"/>
      <c r="D998" s="104"/>
      <c r="E998" s="105"/>
      <c r="F998" s="104"/>
      <c r="G998" s="104"/>
      <c r="H998" s="104"/>
      <c r="I998" s="104"/>
      <c r="J998" s="104"/>
      <c r="K998" s="104"/>
      <c r="L998" s="104"/>
      <c r="M998" s="104">
        <v>86</v>
      </c>
      <c r="N998" s="104">
        <f t="shared" si="335"/>
        <v>2.1224146814973199E-3</v>
      </c>
      <c r="O998" s="104">
        <f t="shared" si="336"/>
        <v>2.0596121695509506E-2</v>
      </c>
    </row>
    <row r="999" spans="1:15" x14ac:dyDescent="0.25">
      <c r="A999" s="104" t="s">
        <v>2401</v>
      </c>
      <c r="B999" s="104" t="s">
        <v>4327</v>
      </c>
      <c r="C999" s="104">
        <v>4160</v>
      </c>
      <c r="D999" s="104">
        <v>7.843313987790701E-2</v>
      </c>
      <c r="E999" s="286">
        <v>6</v>
      </c>
      <c r="F999" s="285">
        <f t="shared" ref="F999:F1004" si="338">IF(D999="&lt;0.2%",1/0.002,IF(D999="&gt;50%",1/0.5,1/D999))</f>
        <v>12.749712705071486</v>
      </c>
      <c r="G999" s="285">
        <f t="shared" ref="G999:L1004" si="339">IF($F999&lt;5,LINEST(S$5:S$6,$R$5:$R$6)*$F999+INTERCEPT(S$5:S$6,$R$5:$R$6),IF($F999&lt;10,LINEST(S$6:S$7,$R$6:$R$7)*$F999+INTERCEPT(S$6:S$7,$R$6:$R$7),IF($F999&lt;25,LINEST(S$7:S$8,$R$7:$R$8)*$F999+INTERCEPT(S$7:S$8,$R$7:$R$8),IF($F999&lt;50,LINEST(S$8:S$9,$R$8:$R$9)*$F999+INTERCEPT(S$8:S$9,$R$8:$R$9),IF($F999&lt;100,LINEST(S$9:S$10,$R$9:$R$10)*$F999+INTERCEPT(S$9:S$10,$R$9:$R$10),IF($F999&lt;200,LINEST(S$10:S$11,$R$10:$R$11)*$F999+INTERCEPT(S$10:S$11,$R$10:$R$11),IF($F999&lt;500,LINEST(S$11:S$12,$R$11:$R$12)*$F999+INTERCEPT(S$11:S$12,$R$11:$R$12),S$12)))))))</f>
        <v>5.4299655246085781</v>
      </c>
      <c r="H999" s="285">
        <f t="shared" si="339"/>
        <v>10.741599631183346</v>
      </c>
      <c r="I999" s="285">
        <f t="shared" si="339"/>
        <v>22.461346811646251</v>
      </c>
      <c r="J999" s="285">
        <f t="shared" si="339"/>
        <v>7.1232682131495366</v>
      </c>
      <c r="K999" s="285">
        <f t="shared" si="339"/>
        <v>5.2849597787100082</v>
      </c>
      <c r="L999" s="285">
        <f t="shared" si="339"/>
        <v>3.2466513442704792</v>
      </c>
      <c r="M999" s="285">
        <f t="shared" ref="M999:M1004" si="340">IF(E999=S$4,G999,IF(E999=T$4,H999,IF(E999=U$4,I999,IF(E999=V$4,J999,IF(E999=W$4,K999,L999)))))</f>
        <v>3.2466513442704792</v>
      </c>
      <c r="N999" s="104">
        <f t="shared" si="335"/>
        <v>5.472560687670236E-2</v>
      </c>
      <c r="O999" s="104">
        <f t="shared" si="336"/>
        <v>0.4237788976240181</v>
      </c>
    </row>
    <row r="1000" spans="1:15" x14ac:dyDescent="0.25">
      <c r="A1000" s="104" t="s">
        <v>2406</v>
      </c>
      <c r="B1000" s="104" t="s">
        <v>4327</v>
      </c>
      <c r="C1000" s="104">
        <v>18500</v>
      </c>
      <c r="D1000" s="104" t="s">
        <v>4372</v>
      </c>
      <c r="E1000" s="286">
        <v>6</v>
      </c>
      <c r="F1000" s="285">
        <f t="shared" si="338"/>
        <v>500</v>
      </c>
      <c r="G1000" s="285">
        <f t="shared" si="339"/>
        <v>9.8000000000000007</v>
      </c>
      <c r="H1000" s="285">
        <f t="shared" si="339"/>
        <v>20.100000000000001</v>
      </c>
      <c r="I1000" s="285">
        <f t="shared" si="339"/>
        <v>128.5</v>
      </c>
      <c r="J1000" s="285">
        <f t="shared" si="339"/>
        <v>19.399999999999999</v>
      </c>
      <c r="K1000" s="285">
        <f t="shared" si="339"/>
        <v>11.8</v>
      </c>
      <c r="L1000" s="285">
        <f t="shared" si="339"/>
        <v>5.5</v>
      </c>
      <c r="M1000" s="285">
        <f t="shared" si="340"/>
        <v>5.5</v>
      </c>
      <c r="N1000" s="104">
        <f t="shared" si="335"/>
        <v>3.2676322132066393E-2</v>
      </c>
      <c r="O1000" s="104">
        <f t="shared" si="336"/>
        <v>0.2777696710077755</v>
      </c>
    </row>
    <row r="1001" spans="1:15" x14ac:dyDescent="0.25">
      <c r="A1001" s="104" t="s">
        <v>2410</v>
      </c>
      <c r="B1001" s="104" t="s">
        <v>4327</v>
      </c>
      <c r="C1001" s="104">
        <v>42100</v>
      </c>
      <c r="D1001" s="104" t="s">
        <v>4372</v>
      </c>
      <c r="E1001" s="286">
        <v>6</v>
      </c>
      <c r="F1001" s="285">
        <f t="shared" si="338"/>
        <v>500</v>
      </c>
      <c r="G1001" s="285">
        <f t="shared" si="339"/>
        <v>9.8000000000000007</v>
      </c>
      <c r="H1001" s="285">
        <f t="shared" si="339"/>
        <v>20.100000000000001</v>
      </c>
      <c r="I1001" s="285">
        <f t="shared" si="339"/>
        <v>128.5</v>
      </c>
      <c r="J1001" s="285">
        <f t="shared" si="339"/>
        <v>19.399999999999999</v>
      </c>
      <c r="K1001" s="285">
        <f t="shared" si="339"/>
        <v>11.8</v>
      </c>
      <c r="L1001" s="285">
        <f t="shared" si="339"/>
        <v>5.5</v>
      </c>
      <c r="M1001" s="285">
        <f t="shared" si="340"/>
        <v>5.5</v>
      </c>
      <c r="N1001" s="104">
        <f t="shared" si="335"/>
        <v>3.2676322132066393E-2</v>
      </c>
      <c r="O1001" s="104">
        <f t="shared" si="336"/>
        <v>0.2777696710077755</v>
      </c>
    </row>
    <row r="1002" spans="1:15" x14ac:dyDescent="0.25">
      <c r="A1002" s="104" t="s">
        <v>2414</v>
      </c>
      <c r="B1002" s="104" t="s">
        <v>4327</v>
      </c>
      <c r="C1002" s="104">
        <v>17800</v>
      </c>
      <c r="D1002" s="104" t="s">
        <v>4372</v>
      </c>
      <c r="E1002" s="286">
        <v>6</v>
      </c>
      <c r="F1002" s="285">
        <f t="shared" si="338"/>
        <v>500</v>
      </c>
      <c r="G1002" s="285">
        <f t="shared" si="339"/>
        <v>9.8000000000000007</v>
      </c>
      <c r="H1002" s="285">
        <f t="shared" si="339"/>
        <v>20.100000000000001</v>
      </c>
      <c r="I1002" s="285">
        <f t="shared" si="339"/>
        <v>128.5</v>
      </c>
      <c r="J1002" s="285">
        <f t="shared" si="339"/>
        <v>19.399999999999999</v>
      </c>
      <c r="K1002" s="285">
        <f t="shared" si="339"/>
        <v>11.8</v>
      </c>
      <c r="L1002" s="285">
        <f t="shared" si="339"/>
        <v>5.5</v>
      </c>
      <c r="M1002" s="285">
        <f t="shared" si="340"/>
        <v>5.5</v>
      </c>
      <c r="N1002" s="104">
        <f t="shared" si="335"/>
        <v>3.2676322132066393E-2</v>
      </c>
      <c r="O1002" s="104">
        <f t="shared" si="336"/>
        <v>0.2777696710077755</v>
      </c>
    </row>
    <row r="1003" spans="1:15" x14ac:dyDescent="0.25">
      <c r="A1003" s="104" t="s">
        <v>2416</v>
      </c>
      <c r="B1003" s="104" t="s">
        <v>4327</v>
      </c>
      <c r="C1003" s="104">
        <v>1370</v>
      </c>
      <c r="D1003" s="104" t="s">
        <v>4372</v>
      </c>
      <c r="E1003" s="286">
        <v>6</v>
      </c>
      <c r="F1003" s="285">
        <f t="shared" si="338"/>
        <v>500</v>
      </c>
      <c r="G1003" s="285">
        <f t="shared" si="339"/>
        <v>9.8000000000000007</v>
      </c>
      <c r="H1003" s="285">
        <f t="shared" si="339"/>
        <v>20.100000000000001</v>
      </c>
      <c r="I1003" s="285">
        <f t="shared" si="339"/>
        <v>128.5</v>
      </c>
      <c r="J1003" s="285">
        <f t="shared" si="339"/>
        <v>19.399999999999999</v>
      </c>
      <c r="K1003" s="285">
        <f t="shared" si="339"/>
        <v>11.8</v>
      </c>
      <c r="L1003" s="285">
        <f t="shared" si="339"/>
        <v>5.5</v>
      </c>
      <c r="M1003" s="285">
        <f t="shared" si="340"/>
        <v>5.5</v>
      </c>
      <c r="N1003" s="104">
        <f t="shared" si="335"/>
        <v>3.2676322132066393E-2</v>
      </c>
      <c r="O1003" s="104">
        <f t="shared" si="336"/>
        <v>0.2777696710077755</v>
      </c>
    </row>
    <row r="1004" spans="1:15" x14ac:dyDescent="0.25">
      <c r="A1004" s="104" t="s">
        <v>2422</v>
      </c>
      <c r="B1004" s="104" t="s">
        <v>4327</v>
      </c>
      <c r="C1004" s="104">
        <v>15300</v>
      </c>
      <c r="D1004" s="104">
        <v>0.34945872376918063</v>
      </c>
      <c r="E1004" s="286">
        <v>6</v>
      </c>
      <c r="F1004" s="285">
        <f t="shared" si="338"/>
        <v>2.861568282554896</v>
      </c>
      <c r="G1004" s="285">
        <f t="shared" si="339"/>
        <v>2.5307841412774481</v>
      </c>
      <c r="H1004" s="285">
        <f t="shared" si="339"/>
        <v>5.2328493398030655</v>
      </c>
      <c r="I1004" s="285">
        <f t="shared" si="339"/>
        <v>7.094417622357966</v>
      </c>
      <c r="J1004" s="285">
        <f t="shared" si="339"/>
        <v>2.9882220267811079</v>
      </c>
      <c r="K1004" s="285">
        <f t="shared" si="339"/>
        <v>2.4020651985256185</v>
      </c>
      <c r="L1004" s="285">
        <f t="shared" si="339"/>
        <v>2.0435947137591493</v>
      </c>
      <c r="M1004" s="285">
        <f t="shared" si="340"/>
        <v>2.0435947137591493</v>
      </c>
      <c r="N1004" s="104">
        <f t="shared" si="335"/>
        <v>8.553115162792202E-2</v>
      </c>
      <c r="O1004" s="104">
        <f t="shared" si="336"/>
        <v>0.58346750802716607</v>
      </c>
    </row>
    <row r="1005" spans="1:15" x14ac:dyDescent="0.25">
      <c r="A1005" s="104" t="s">
        <v>2424</v>
      </c>
      <c r="B1005" s="104" t="s">
        <v>4333</v>
      </c>
      <c r="C1005" s="104"/>
      <c r="D1005" s="104"/>
      <c r="E1005" s="105"/>
      <c r="F1005" s="104"/>
      <c r="G1005" s="104"/>
      <c r="H1005" s="104"/>
      <c r="I1005" s="104"/>
      <c r="J1005" s="104"/>
      <c r="K1005" s="104"/>
      <c r="L1005" s="104"/>
      <c r="M1005" s="104">
        <v>32</v>
      </c>
      <c r="N1005" s="104">
        <f t="shared" si="335"/>
        <v>5.6937797932326006E-3</v>
      </c>
      <c r="O1005" s="104">
        <f t="shared" si="336"/>
        <v>5.4394717390716552E-2</v>
      </c>
    </row>
    <row r="1006" spans="1:15" x14ac:dyDescent="0.25">
      <c r="A1006" s="104" t="s">
        <v>2426</v>
      </c>
      <c r="B1006" s="104" t="s">
        <v>4333</v>
      </c>
      <c r="C1006" s="104"/>
      <c r="D1006" s="104"/>
      <c r="E1006" s="105"/>
      <c r="F1006" s="104"/>
      <c r="G1006" s="104"/>
      <c r="H1006" s="104"/>
      <c r="I1006" s="104"/>
      <c r="J1006" s="104"/>
      <c r="K1006" s="104"/>
      <c r="L1006" s="104"/>
      <c r="M1006" s="104">
        <v>46</v>
      </c>
      <c r="N1006" s="104">
        <f t="shared" si="335"/>
        <v>3.9643307073633505E-3</v>
      </c>
      <c r="O1006" s="104">
        <f t="shared" si="336"/>
        <v>3.8160669106965472E-2</v>
      </c>
    </row>
    <row r="1007" spans="1:15" x14ac:dyDescent="0.25">
      <c r="A1007" s="104" t="s">
        <v>2428</v>
      </c>
      <c r="B1007" s="104" t="s">
        <v>4327</v>
      </c>
      <c r="C1007" s="104">
        <v>516</v>
      </c>
      <c r="D1007" s="104" t="s">
        <v>4372</v>
      </c>
      <c r="E1007" s="286">
        <v>6</v>
      </c>
      <c r="F1007" s="285">
        <f>IF(D1007="&lt;0.2%",1/0.002,IF(D1007="&gt;50%",1/0.5,1/D1007))</f>
        <v>500</v>
      </c>
      <c r="G1007" s="285">
        <f t="shared" ref="G1007:L1007" si="341">IF($F1007&lt;5,LINEST(S$5:S$6,$R$5:$R$6)*$F1007+INTERCEPT(S$5:S$6,$R$5:$R$6),IF($F1007&lt;10,LINEST(S$6:S$7,$R$6:$R$7)*$F1007+INTERCEPT(S$6:S$7,$R$6:$R$7),IF($F1007&lt;25,LINEST(S$7:S$8,$R$7:$R$8)*$F1007+INTERCEPT(S$7:S$8,$R$7:$R$8),IF($F1007&lt;50,LINEST(S$8:S$9,$R$8:$R$9)*$F1007+INTERCEPT(S$8:S$9,$R$8:$R$9),IF($F1007&lt;100,LINEST(S$9:S$10,$R$9:$R$10)*$F1007+INTERCEPT(S$9:S$10,$R$9:$R$10),IF($F1007&lt;200,LINEST(S$10:S$11,$R$10:$R$11)*$F1007+INTERCEPT(S$10:S$11,$R$10:$R$11),IF($F1007&lt;500,LINEST(S$11:S$12,$R$11:$R$12)*$F1007+INTERCEPT(S$11:S$12,$R$11:$R$12),S$12)))))))</f>
        <v>9.8000000000000007</v>
      </c>
      <c r="H1007" s="285">
        <f t="shared" si="341"/>
        <v>20.100000000000001</v>
      </c>
      <c r="I1007" s="285">
        <f t="shared" si="341"/>
        <v>128.5</v>
      </c>
      <c r="J1007" s="285">
        <f t="shared" si="341"/>
        <v>19.399999999999999</v>
      </c>
      <c r="K1007" s="285">
        <f t="shared" si="341"/>
        <v>11.8</v>
      </c>
      <c r="L1007" s="285">
        <f t="shared" si="341"/>
        <v>5.5</v>
      </c>
      <c r="M1007" s="285">
        <f>IF(E1007=S$4,G1007,IF(E1007=T$4,H1007,IF(E1007=U$4,I1007,IF(E1007=V$4,J1007,IF(E1007=W$4,K1007,L1007)))))</f>
        <v>5.5</v>
      </c>
      <c r="N1007" s="104">
        <f t="shared" si="335"/>
        <v>3.2676322132066393E-2</v>
      </c>
      <c r="O1007" s="104">
        <f t="shared" si="336"/>
        <v>0.2777696710077755</v>
      </c>
    </row>
    <row r="1008" spans="1:15" x14ac:dyDescent="0.25">
      <c r="A1008" s="104" t="s">
        <v>2430</v>
      </c>
      <c r="B1008" s="104" t="s">
        <v>4333</v>
      </c>
      <c r="C1008" s="104"/>
      <c r="D1008" s="104"/>
      <c r="E1008" s="105"/>
      <c r="F1008" s="104"/>
      <c r="G1008" s="104"/>
      <c r="H1008" s="104"/>
      <c r="I1008" s="104"/>
      <c r="J1008" s="104"/>
      <c r="K1008" s="104"/>
      <c r="L1008" s="104"/>
      <c r="M1008" s="104">
        <v>11</v>
      </c>
      <c r="N1008" s="104">
        <f t="shared" si="335"/>
        <v>1.6473855015570193E-2</v>
      </c>
      <c r="O1008" s="104">
        <f t="shared" si="336"/>
        <v>0.1501586448093829</v>
      </c>
    </row>
    <row r="1009" spans="1:15" x14ac:dyDescent="0.25">
      <c r="A1009" s="104" t="s">
        <v>2432</v>
      </c>
      <c r="B1009" s="104" t="s">
        <v>4327</v>
      </c>
      <c r="C1009" s="104">
        <v>1950</v>
      </c>
      <c r="D1009" s="104">
        <v>0.30395319228153117</v>
      </c>
      <c r="E1009" s="286">
        <v>6</v>
      </c>
      <c r="F1009" s="285">
        <f>IF(D1009="&lt;0.2%",1/0.002,IF(D1009="&gt;50%",1/0.5,1/D1009))</f>
        <v>3.2899802515440206</v>
      </c>
      <c r="G1009" s="285">
        <f t="shared" ref="G1009:L1011" si="342">IF($F1009&lt;5,LINEST(S$5:S$6,$R$5:$R$6)*$F1009+INTERCEPT(S$5:S$6,$R$5:$R$6),IF($F1009&lt;10,LINEST(S$6:S$7,$R$6:$R$7)*$F1009+INTERCEPT(S$6:S$7,$R$6:$R$7),IF($F1009&lt;25,LINEST(S$7:S$8,$R$7:$R$8)*$F1009+INTERCEPT(S$7:S$8,$R$7:$R$8),IF($F1009&lt;50,LINEST(S$8:S$9,$R$8:$R$9)*$F1009+INTERCEPT(S$8:S$9,$R$8:$R$9),IF($F1009&lt;100,LINEST(S$9:S$10,$R$9:$R$10)*$F1009+INTERCEPT(S$9:S$10,$R$9:$R$10),IF($F1009&lt;200,LINEST(S$10:S$11,$R$10:$R$11)*$F1009+INTERCEPT(S$10:S$11,$R$10:$R$11),IF($F1009&lt;500,LINEST(S$11:S$12,$R$11:$R$12)*$F1009+INTERCEPT(S$11:S$12,$R$11:$R$12),S$12)))))))</f>
        <v>2.7449901257720102</v>
      </c>
      <c r="H1009" s="285">
        <f t="shared" si="342"/>
        <v>5.6469809098258867</v>
      </c>
      <c r="I1009" s="285">
        <f t="shared" si="342"/>
        <v>7.9369611613699114</v>
      </c>
      <c r="J1009" s="285">
        <f t="shared" si="342"/>
        <v>3.2309888092082786</v>
      </c>
      <c r="K1009" s="285">
        <f t="shared" si="342"/>
        <v>2.6019907840538767</v>
      </c>
      <c r="L1009" s="285">
        <f t="shared" si="342"/>
        <v>2.1149967085906702</v>
      </c>
      <c r="M1009" s="285">
        <f>IF(E1009=S$4,G1009,IF(E1009=T$4,H1009,IF(E1009=U$4,I1009,IF(E1009=V$4,J1009,IF(E1009=W$4,K1009,L1009)))))</f>
        <v>2.1149967085906702</v>
      </c>
      <c r="N1009" s="104">
        <f t="shared" si="335"/>
        <v>8.2766627387262703E-2</v>
      </c>
      <c r="O1009" s="104">
        <f t="shared" si="336"/>
        <v>0.5709681981205218</v>
      </c>
    </row>
    <row r="1010" spans="1:15" x14ac:dyDescent="0.25">
      <c r="A1010" s="104" t="s">
        <v>2434</v>
      </c>
      <c r="B1010" s="104" t="s">
        <v>4327</v>
      </c>
      <c r="C1010" s="104">
        <v>192</v>
      </c>
      <c r="D1010" s="104" t="s">
        <v>4373</v>
      </c>
      <c r="E1010" s="286">
        <v>6</v>
      </c>
      <c r="F1010" s="285">
        <f>IF(D1010="&lt;0.2%",1/0.002,IF(D1010="&gt;50%",1/0.5,1/D1010))</f>
        <v>2</v>
      </c>
      <c r="G1010" s="285">
        <f t="shared" si="342"/>
        <v>2.1</v>
      </c>
      <c r="H1010" s="285">
        <f t="shared" si="342"/>
        <v>4.4000000000000004</v>
      </c>
      <c r="I1010" s="285">
        <f t="shared" si="342"/>
        <v>5.4000000000000021</v>
      </c>
      <c r="J1010" s="285">
        <f t="shared" si="342"/>
        <v>2.5</v>
      </c>
      <c r="K1010" s="285">
        <f t="shared" si="342"/>
        <v>2.0000000000000009</v>
      </c>
      <c r="L1010" s="285">
        <f t="shared" si="342"/>
        <v>1.9000000000000001</v>
      </c>
      <c r="M1010" s="285">
        <f>IF(E1010=S$4,G1010,IF(E1010=T$4,H1010,IF(E1010=U$4,I1010,IF(E1010=V$4,J1010,IF(E1010=W$4,K1010,L1010)))))</f>
        <v>1.9000000000000001</v>
      </c>
      <c r="N1010" s="104">
        <f t="shared" si="335"/>
        <v>9.168975800631407E-2</v>
      </c>
      <c r="O1010" s="104">
        <f t="shared" si="336"/>
        <v>0.61014473309809925</v>
      </c>
    </row>
    <row r="1011" spans="1:15" x14ac:dyDescent="0.25">
      <c r="A1011" s="104" t="s">
        <v>2436</v>
      </c>
      <c r="B1011" s="104" t="s">
        <v>4327</v>
      </c>
      <c r="C1011" s="104">
        <v>225</v>
      </c>
      <c r="D1011" s="104">
        <v>0.25629905887279419</v>
      </c>
      <c r="E1011" s="286">
        <v>6</v>
      </c>
      <c r="F1011" s="285">
        <f>IF(D1011="&lt;0.2%",1/0.002,IF(D1011="&gt;50%",1/0.5,1/D1011))</f>
        <v>3.9016920483360726</v>
      </c>
      <c r="G1011" s="285">
        <f t="shared" si="342"/>
        <v>3.0508460241680364</v>
      </c>
      <c r="H1011" s="285">
        <f t="shared" si="342"/>
        <v>6.2383023133915367</v>
      </c>
      <c r="I1011" s="285">
        <f t="shared" si="342"/>
        <v>9.1399943617276147</v>
      </c>
      <c r="J1011" s="285">
        <f t="shared" si="342"/>
        <v>3.5776254940571084</v>
      </c>
      <c r="K1011" s="285">
        <f t="shared" si="342"/>
        <v>2.8874562892235014</v>
      </c>
      <c r="L1011" s="285">
        <f t="shared" si="342"/>
        <v>2.216948674722679</v>
      </c>
      <c r="M1011" s="285">
        <f>IF(E1011=S$4,G1011,IF(E1011=T$4,H1011,IF(E1011=U$4,I1011,IF(E1011=V$4,J1011,IF(E1011=W$4,K1011,L1011)))))</f>
        <v>2.216948674722679</v>
      </c>
      <c r="N1011" s="104">
        <f t="shared" si="335"/>
        <v>7.9115196284189615E-2</v>
      </c>
      <c r="O1011" s="104">
        <f t="shared" si="336"/>
        <v>0.55394297695934969</v>
      </c>
    </row>
    <row r="1012" spans="1:15" x14ac:dyDescent="0.25">
      <c r="A1012" s="104" t="s">
        <v>2438</v>
      </c>
      <c r="B1012" s="104" t="s">
        <v>4333</v>
      </c>
      <c r="C1012" s="104"/>
      <c r="D1012" s="104"/>
      <c r="E1012" s="105"/>
      <c r="F1012" s="104"/>
      <c r="G1012" s="104"/>
      <c r="H1012" s="104"/>
      <c r="I1012" s="104"/>
      <c r="J1012" s="104"/>
      <c r="K1012" s="104"/>
      <c r="L1012" s="104"/>
      <c r="M1012" s="104">
        <v>11</v>
      </c>
      <c r="N1012" s="104">
        <f t="shared" si="335"/>
        <v>1.6473855015570193E-2</v>
      </c>
      <c r="O1012" s="104">
        <f t="shared" si="336"/>
        <v>0.1501586448093829</v>
      </c>
    </row>
    <row r="1013" spans="1:15" x14ac:dyDescent="0.25">
      <c r="A1013" s="104" t="s">
        <v>2440</v>
      </c>
      <c r="B1013" s="104" t="s">
        <v>4333</v>
      </c>
      <c r="C1013" s="104"/>
      <c r="D1013" s="104"/>
      <c r="E1013" s="105"/>
      <c r="F1013" s="104"/>
      <c r="G1013" s="104"/>
      <c r="H1013" s="104"/>
      <c r="I1013" s="104"/>
      <c r="J1013" s="104"/>
      <c r="K1013" s="104"/>
      <c r="L1013" s="104"/>
      <c r="M1013" s="104">
        <v>13</v>
      </c>
      <c r="N1013" s="104">
        <f t="shared" si="335"/>
        <v>1.3957193009523694E-2</v>
      </c>
      <c r="O1013" s="104">
        <f t="shared" si="336"/>
        <v>0.12861724803139551</v>
      </c>
    </row>
    <row r="1014" spans="1:15" x14ac:dyDescent="0.25">
      <c r="A1014" s="104" t="s">
        <v>2442</v>
      </c>
      <c r="B1014" s="104" t="s">
        <v>4327</v>
      </c>
      <c r="C1014" s="104">
        <v>1600</v>
      </c>
      <c r="D1014" s="104" t="s">
        <v>4372</v>
      </c>
      <c r="E1014" s="286">
        <v>6</v>
      </c>
      <c r="F1014" s="285">
        <f>IF(D1014="&lt;0.2%",1/0.002,IF(D1014="&gt;50%",1/0.5,1/D1014))</f>
        <v>500</v>
      </c>
      <c r="G1014" s="285">
        <f t="shared" ref="G1014:L1015" si="343">IF($F1014&lt;5,LINEST(S$5:S$6,$R$5:$R$6)*$F1014+INTERCEPT(S$5:S$6,$R$5:$R$6),IF($F1014&lt;10,LINEST(S$6:S$7,$R$6:$R$7)*$F1014+INTERCEPT(S$6:S$7,$R$6:$R$7),IF($F1014&lt;25,LINEST(S$7:S$8,$R$7:$R$8)*$F1014+INTERCEPT(S$7:S$8,$R$7:$R$8),IF($F1014&lt;50,LINEST(S$8:S$9,$R$8:$R$9)*$F1014+INTERCEPT(S$8:S$9,$R$8:$R$9),IF($F1014&lt;100,LINEST(S$9:S$10,$R$9:$R$10)*$F1014+INTERCEPT(S$9:S$10,$R$9:$R$10),IF($F1014&lt;200,LINEST(S$10:S$11,$R$10:$R$11)*$F1014+INTERCEPT(S$10:S$11,$R$10:$R$11),IF($F1014&lt;500,LINEST(S$11:S$12,$R$11:$R$12)*$F1014+INTERCEPT(S$11:S$12,$R$11:$R$12),S$12)))))))</f>
        <v>9.8000000000000007</v>
      </c>
      <c r="H1014" s="285">
        <f t="shared" si="343"/>
        <v>20.100000000000001</v>
      </c>
      <c r="I1014" s="285">
        <f t="shared" si="343"/>
        <v>128.5</v>
      </c>
      <c r="J1014" s="285">
        <f t="shared" si="343"/>
        <v>19.399999999999999</v>
      </c>
      <c r="K1014" s="285">
        <f t="shared" si="343"/>
        <v>11.8</v>
      </c>
      <c r="L1014" s="285">
        <f t="shared" si="343"/>
        <v>5.5</v>
      </c>
      <c r="M1014" s="285">
        <f>IF(E1014=S$4,G1014,IF(E1014=T$4,H1014,IF(E1014=U$4,I1014,IF(E1014=V$4,J1014,IF(E1014=W$4,K1014,L1014)))))</f>
        <v>5.5</v>
      </c>
      <c r="N1014" s="104">
        <f t="shared" si="335"/>
        <v>3.2676322132066393E-2</v>
      </c>
      <c r="O1014" s="104">
        <f t="shared" si="336"/>
        <v>0.2777696710077755</v>
      </c>
    </row>
    <row r="1015" spans="1:15" x14ac:dyDescent="0.25">
      <c r="A1015" s="104" t="s">
        <v>2444</v>
      </c>
      <c r="B1015" s="104" t="s">
        <v>4327</v>
      </c>
      <c r="C1015" s="104">
        <v>546</v>
      </c>
      <c r="D1015" s="104" t="s">
        <v>4372</v>
      </c>
      <c r="E1015" s="286">
        <v>6</v>
      </c>
      <c r="F1015" s="285">
        <f>IF(D1015="&lt;0.2%",1/0.002,IF(D1015="&gt;50%",1/0.5,1/D1015))</f>
        <v>500</v>
      </c>
      <c r="G1015" s="285">
        <f t="shared" si="343"/>
        <v>9.8000000000000007</v>
      </c>
      <c r="H1015" s="285">
        <f t="shared" si="343"/>
        <v>20.100000000000001</v>
      </c>
      <c r="I1015" s="285">
        <f t="shared" si="343"/>
        <v>128.5</v>
      </c>
      <c r="J1015" s="285">
        <f t="shared" si="343"/>
        <v>19.399999999999999</v>
      </c>
      <c r="K1015" s="285">
        <f t="shared" si="343"/>
        <v>11.8</v>
      </c>
      <c r="L1015" s="285">
        <f t="shared" si="343"/>
        <v>5.5</v>
      </c>
      <c r="M1015" s="285">
        <f>IF(E1015=S$4,G1015,IF(E1015=T$4,H1015,IF(E1015=U$4,I1015,IF(E1015=V$4,J1015,IF(E1015=W$4,K1015,L1015)))))</f>
        <v>5.5</v>
      </c>
      <c r="N1015" s="104">
        <f t="shared" si="335"/>
        <v>3.2676322132066393E-2</v>
      </c>
      <c r="O1015" s="104">
        <f t="shared" si="336"/>
        <v>0.2777696710077755</v>
      </c>
    </row>
    <row r="1016" spans="1:15" x14ac:dyDescent="0.25">
      <c r="A1016" s="104" t="s">
        <v>2446</v>
      </c>
      <c r="B1016" s="104" t="s">
        <v>3585</v>
      </c>
      <c r="C1016" s="104"/>
      <c r="D1016" s="104"/>
      <c r="E1016" s="105"/>
      <c r="F1016" s="104"/>
      <c r="G1016" s="104"/>
      <c r="H1016" s="104"/>
      <c r="I1016" s="104"/>
      <c r="J1016" s="104"/>
      <c r="K1016" s="104"/>
      <c r="L1016" s="104"/>
      <c r="M1016" s="104">
        <v>72</v>
      </c>
      <c r="N1016" s="104">
        <f t="shared" si="335"/>
        <v>2.5345830179668294E-3</v>
      </c>
      <c r="O1016" s="104">
        <f t="shared" si="336"/>
        <v>2.4551387233158084E-2</v>
      </c>
    </row>
    <row r="1017" spans="1:15" x14ac:dyDescent="0.25">
      <c r="A1017" s="104" t="s">
        <v>2448</v>
      </c>
      <c r="B1017" s="104" t="s">
        <v>4327</v>
      </c>
      <c r="C1017" s="104">
        <v>610</v>
      </c>
      <c r="D1017" s="104">
        <v>2.3811199349128213E-3</v>
      </c>
      <c r="E1017" s="286">
        <v>6</v>
      </c>
      <c r="F1017" s="285">
        <f>IF(D1017="&lt;0.2%",1/0.002,IF(D1017="&gt;50%",1/0.5,1/D1017))</f>
        <v>419.97044556120289</v>
      </c>
      <c r="G1017" s="285">
        <f t="shared" ref="G1017:L1018" si="344">IF($F1017&lt;5,LINEST(S$5:S$6,$R$5:$R$6)*$F1017+INTERCEPT(S$5:S$6,$R$5:$R$6),IF($F1017&lt;10,LINEST(S$6:S$7,$R$6:$R$7)*$F1017+INTERCEPT(S$6:S$7,$R$6:$R$7),IF($F1017&lt;25,LINEST(S$7:S$8,$R$7:$R$8)*$F1017+INTERCEPT(S$7:S$8,$R$7:$R$8),IF($F1017&lt;50,LINEST(S$8:S$9,$R$8:$R$9)*$F1017+INTERCEPT(S$8:S$9,$R$8:$R$9),IF($F1017&lt;100,LINEST(S$9:S$10,$R$9:$R$10)*$F1017+INTERCEPT(S$9:S$10,$R$9:$R$10),IF($F1017&lt;200,LINEST(S$10:S$11,$R$10:$R$11)*$F1017+INTERCEPT(S$10:S$11,$R$10:$R$11),IF($F1017&lt;500,LINEST(S$11:S$12,$R$11:$R$12)*$F1017+INTERCEPT(S$11:S$12,$R$11:$R$12),S$12)))))))</f>
        <v>9.6932939274149383</v>
      </c>
      <c r="H1017" s="285">
        <f t="shared" si="344"/>
        <v>19.779881782244814</v>
      </c>
      <c r="I1017" s="285">
        <f t="shared" si="344"/>
        <v>121.11060447348441</v>
      </c>
      <c r="J1017" s="285">
        <f t="shared" si="344"/>
        <v>18.786440082635888</v>
      </c>
      <c r="K1017" s="285">
        <f t="shared" si="344"/>
        <v>11.533234818537345</v>
      </c>
      <c r="L1017" s="285">
        <f t="shared" si="344"/>
        <v>5.4199704455612023</v>
      </c>
      <c r="M1017" s="285">
        <f>IF(E1017=S$4,G1017,IF(E1017=T$4,H1017,IF(E1017=U$4,I1017,IF(E1017=V$4,J1017,IF(E1017=W$4,K1017,L1017)))))</f>
        <v>5.4199704455612023</v>
      </c>
      <c r="N1017" s="104">
        <f t="shared" si="335"/>
        <v>3.3150723649943092E-2</v>
      </c>
      <c r="O1017" s="104">
        <f t="shared" si="336"/>
        <v>0.28123160441633854</v>
      </c>
    </row>
    <row r="1018" spans="1:15" x14ac:dyDescent="0.25">
      <c r="A1018" s="104" t="s">
        <v>2450</v>
      </c>
      <c r="B1018" s="104" t="s">
        <v>4327</v>
      </c>
      <c r="C1018" s="104">
        <v>5040</v>
      </c>
      <c r="D1018" s="104" t="s">
        <v>4372</v>
      </c>
      <c r="E1018" s="286">
        <v>6</v>
      </c>
      <c r="F1018" s="285">
        <f>IF(D1018="&lt;0.2%",1/0.002,IF(D1018="&gt;50%",1/0.5,1/D1018))</f>
        <v>500</v>
      </c>
      <c r="G1018" s="285">
        <f t="shared" si="344"/>
        <v>9.8000000000000007</v>
      </c>
      <c r="H1018" s="285">
        <f t="shared" si="344"/>
        <v>20.100000000000001</v>
      </c>
      <c r="I1018" s="285">
        <f t="shared" si="344"/>
        <v>128.5</v>
      </c>
      <c r="J1018" s="285">
        <f t="shared" si="344"/>
        <v>19.399999999999999</v>
      </c>
      <c r="K1018" s="285">
        <f t="shared" si="344"/>
        <v>11.8</v>
      </c>
      <c r="L1018" s="285">
        <f t="shared" si="344"/>
        <v>5.5</v>
      </c>
      <c r="M1018" s="285">
        <f>IF(E1018=S$4,G1018,IF(E1018=T$4,H1018,IF(E1018=U$4,I1018,IF(E1018=V$4,J1018,IF(E1018=W$4,K1018,L1018)))))</f>
        <v>5.5</v>
      </c>
      <c r="N1018" s="104">
        <f t="shared" si="335"/>
        <v>3.2676322132066393E-2</v>
      </c>
      <c r="O1018" s="104">
        <f t="shared" si="336"/>
        <v>0.2777696710077755</v>
      </c>
    </row>
    <row r="1019" spans="1:15" x14ac:dyDescent="0.25">
      <c r="A1019" s="104" t="s">
        <v>2452</v>
      </c>
      <c r="B1019" s="104" t="s">
        <v>4333</v>
      </c>
      <c r="C1019" s="104"/>
      <c r="D1019" s="104"/>
      <c r="E1019" s="105"/>
      <c r="F1019" s="104"/>
      <c r="G1019" s="104"/>
      <c r="H1019" s="104"/>
      <c r="I1019" s="104"/>
      <c r="J1019" s="104"/>
      <c r="K1019" s="104"/>
      <c r="L1019" s="104"/>
      <c r="M1019" s="104">
        <v>45</v>
      </c>
      <c r="N1019" s="104">
        <f t="shared" si="335"/>
        <v>4.0522482124289994E-3</v>
      </c>
      <c r="O1019" s="104">
        <f t="shared" si="336"/>
        <v>3.8991934315199428E-2</v>
      </c>
    </row>
    <row r="1020" spans="1:15" x14ac:dyDescent="0.25">
      <c r="A1020" s="104" t="s">
        <v>2454</v>
      </c>
      <c r="B1020" s="104" t="s">
        <v>4333</v>
      </c>
      <c r="C1020" s="104"/>
      <c r="D1020" s="104"/>
      <c r="E1020" s="105"/>
      <c r="F1020" s="104"/>
      <c r="G1020" s="104"/>
      <c r="H1020" s="104"/>
      <c r="I1020" s="104"/>
      <c r="J1020" s="104"/>
      <c r="K1020" s="104"/>
      <c r="L1020" s="104"/>
      <c r="M1020" s="104">
        <v>32</v>
      </c>
      <c r="N1020" s="104">
        <f t="shared" ref="N1020:N1051" si="345">1-BETAINV(0.833,M1020-1+1,1,0,1)</f>
        <v>5.6937797932326006E-3</v>
      </c>
      <c r="O1020" s="104">
        <f t="shared" ref="O1020:O1051" si="346">1-BETAINV(0.167,M1020-1+1,1,0,1)</f>
        <v>5.4394717390716552E-2</v>
      </c>
    </row>
    <row r="1021" spans="1:15" x14ac:dyDescent="0.25">
      <c r="A1021" s="104" t="s">
        <v>2458</v>
      </c>
      <c r="B1021" s="104" t="s">
        <v>4327</v>
      </c>
      <c r="C1021" s="104">
        <v>14100</v>
      </c>
      <c r="D1021" s="104">
        <v>5.8937369070386743E-3</v>
      </c>
      <c r="E1021" s="286">
        <v>6</v>
      </c>
      <c r="F1021" s="285">
        <f>IF(D1021="&lt;0.2%",1/0.002,IF(D1021="&gt;50%",1/0.5,1/D1021))</f>
        <v>169.67163885543255</v>
      </c>
      <c r="G1021" s="285">
        <f t="shared" ref="G1021:L1021" si="347">IF($F1021&lt;5,LINEST(S$5:S$6,$R$5:$R$6)*$F1021+INTERCEPT(S$5:S$6,$R$5:$R$6),IF($F1021&lt;10,LINEST(S$6:S$7,$R$6:$R$7)*$F1021+INTERCEPT(S$6:S$7,$R$6:$R$7),IF($F1021&lt;25,LINEST(S$7:S$8,$R$7:$R$8)*$F1021+INTERCEPT(S$7:S$8,$R$7:$R$8),IF($F1021&lt;50,LINEST(S$8:S$9,$R$8:$R$9)*$F1021+INTERCEPT(S$8:S$9,$R$8:$R$9),IF($F1021&lt;100,LINEST(S$9:S$10,$R$9:$R$10)*$F1021+INTERCEPT(S$9:S$10,$R$9:$R$10),IF($F1021&lt;200,LINEST(S$10:S$11,$R$10:$R$11)*$F1021+INTERCEPT(S$10:S$11,$R$10:$R$11),IF($F1021&lt;500,LINEST(S$11:S$12,$R$11:$R$12)*$F1021+INTERCEPT(S$11:S$12,$R$11:$R$12),S$12)))))))</f>
        <v>9.2180298331325972</v>
      </c>
      <c r="H1021" s="285">
        <f t="shared" si="347"/>
        <v>18.505731305120623</v>
      </c>
      <c r="I1021" s="285">
        <f t="shared" si="347"/>
        <v>93.490864964159258</v>
      </c>
      <c r="J1021" s="285">
        <f t="shared" si="347"/>
        <v>16.463104415964086</v>
      </c>
      <c r="K1021" s="285">
        <f t="shared" si="347"/>
        <v>10.466388027409758</v>
      </c>
      <c r="L1021" s="285">
        <f t="shared" si="347"/>
        <v>5.1090149165662986</v>
      </c>
      <c r="M1021" s="285">
        <f>IF(E1021=S$4,G1021,IF(E1021=T$4,H1021,IF(E1021=U$4,I1021,IF(E1021=V$4,J1021,IF(E1021=W$4,K1021,L1021)))))</f>
        <v>5.1090149165662986</v>
      </c>
      <c r="N1021" s="104">
        <f t="shared" si="345"/>
        <v>3.5132558501945521E-2</v>
      </c>
      <c r="O1021" s="104">
        <f t="shared" si="346"/>
        <v>0.29553342545917161</v>
      </c>
    </row>
    <row r="1022" spans="1:15" x14ac:dyDescent="0.25">
      <c r="A1022" s="104" t="s">
        <v>2460</v>
      </c>
      <c r="B1022" s="104" t="s">
        <v>4333</v>
      </c>
      <c r="C1022" s="104"/>
      <c r="D1022" s="104"/>
      <c r="E1022" s="105"/>
      <c r="F1022" s="104"/>
      <c r="G1022" s="104"/>
      <c r="H1022" s="104"/>
      <c r="I1022" s="104"/>
      <c r="J1022" s="104"/>
      <c r="K1022" s="104"/>
      <c r="L1022" s="104"/>
      <c r="M1022" s="104">
        <v>28</v>
      </c>
      <c r="N1022" s="104">
        <f t="shared" si="345"/>
        <v>6.5045261304325086E-3</v>
      </c>
      <c r="O1022" s="104">
        <f t="shared" si="346"/>
        <v>6.1920006201743427E-2</v>
      </c>
    </row>
    <row r="1023" spans="1:15" x14ac:dyDescent="0.25">
      <c r="A1023" s="104" t="s">
        <v>2464</v>
      </c>
      <c r="B1023" s="104" t="s">
        <v>4333</v>
      </c>
      <c r="C1023" s="104"/>
      <c r="D1023" s="104"/>
      <c r="E1023" s="105"/>
      <c r="F1023" s="104"/>
      <c r="G1023" s="104"/>
      <c r="H1023" s="104"/>
      <c r="I1023" s="104"/>
      <c r="J1023" s="104"/>
      <c r="K1023" s="104"/>
      <c r="L1023" s="104"/>
      <c r="M1023" s="104">
        <v>13</v>
      </c>
      <c r="N1023" s="104">
        <f t="shared" si="345"/>
        <v>1.3957193009523694E-2</v>
      </c>
      <c r="O1023" s="104">
        <f t="shared" si="346"/>
        <v>0.12861724803139551</v>
      </c>
    </row>
    <row r="1024" spans="1:15" x14ac:dyDescent="0.25">
      <c r="A1024" s="104" t="s">
        <v>2466</v>
      </c>
      <c r="B1024" s="104" t="s">
        <v>4333</v>
      </c>
      <c r="C1024" s="104"/>
      <c r="D1024" s="104"/>
      <c r="E1024" s="105"/>
      <c r="F1024" s="104"/>
      <c r="G1024" s="104"/>
      <c r="H1024" s="104"/>
      <c r="I1024" s="104"/>
      <c r="J1024" s="104"/>
      <c r="K1024" s="104"/>
      <c r="L1024" s="104"/>
      <c r="M1024" s="104">
        <v>13</v>
      </c>
      <c r="N1024" s="104">
        <f t="shared" si="345"/>
        <v>1.3957193009523694E-2</v>
      </c>
      <c r="O1024" s="104">
        <f t="shared" si="346"/>
        <v>0.12861724803139551</v>
      </c>
    </row>
    <row r="1025" spans="1:15" x14ac:dyDescent="0.25">
      <c r="A1025" s="104" t="s">
        <v>2468</v>
      </c>
      <c r="B1025" s="104" t="s">
        <v>4327</v>
      </c>
      <c r="C1025" s="104">
        <v>2730</v>
      </c>
      <c r="D1025" s="104" t="s">
        <v>4373</v>
      </c>
      <c r="E1025" s="286">
        <v>6</v>
      </c>
      <c r="F1025" s="285">
        <f>IF(D1025="&lt;0.2%",1/0.002,IF(D1025="&gt;50%",1/0.5,1/D1025))</f>
        <v>2</v>
      </c>
      <c r="G1025" s="285">
        <f t="shared" ref="G1025:L1025" si="348">IF($F1025&lt;5,LINEST(S$5:S$6,$R$5:$R$6)*$F1025+INTERCEPT(S$5:S$6,$R$5:$R$6),IF($F1025&lt;10,LINEST(S$6:S$7,$R$6:$R$7)*$F1025+INTERCEPT(S$6:S$7,$R$6:$R$7),IF($F1025&lt;25,LINEST(S$7:S$8,$R$7:$R$8)*$F1025+INTERCEPT(S$7:S$8,$R$7:$R$8),IF($F1025&lt;50,LINEST(S$8:S$9,$R$8:$R$9)*$F1025+INTERCEPT(S$8:S$9,$R$8:$R$9),IF($F1025&lt;100,LINEST(S$9:S$10,$R$9:$R$10)*$F1025+INTERCEPT(S$9:S$10,$R$9:$R$10),IF($F1025&lt;200,LINEST(S$10:S$11,$R$10:$R$11)*$F1025+INTERCEPT(S$10:S$11,$R$10:$R$11),IF($F1025&lt;500,LINEST(S$11:S$12,$R$11:$R$12)*$F1025+INTERCEPT(S$11:S$12,$R$11:$R$12),S$12)))))))</f>
        <v>2.1</v>
      </c>
      <c r="H1025" s="285">
        <f t="shared" si="348"/>
        <v>4.4000000000000004</v>
      </c>
      <c r="I1025" s="285">
        <f t="shared" si="348"/>
        <v>5.4000000000000021</v>
      </c>
      <c r="J1025" s="285">
        <f t="shared" si="348"/>
        <v>2.5</v>
      </c>
      <c r="K1025" s="285">
        <f t="shared" si="348"/>
        <v>2.0000000000000009</v>
      </c>
      <c r="L1025" s="285">
        <f t="shared" si="348"/>
        <v>1.9000000000000001</v>
      </c>
      <c r="M1025" s="285">
        <f>IF(E1025=S$4,G1025,IF(E1025=T$4,H1025,IF(E1025=U$4,I1025,IF(E1025=V$4,J1025,IF(E1025=W$4,K1025,L1025)))))</f>
        <v>1.9000000000000001</v>
      </c>
      <c r="N1025" s="104">
        <f t="shared" si="345"/>
        <v>9.168975800631407E-2</v>
      </c>
      <c r="O1025" s="104">
        <f t="shared" si="346"/>
        <v>0.61014473309809925</v>
      </c>
    </row>
    <row r="1026" spans="1:15" x14ac:dyDescent="0.25">
      <c r="A1026" s="104" t="s">
        <v>2470</v>
      </c>
      <c r="B1026" s="104" t="s">
        <v>3585</v>
      </c>
      <c r="C1026" s="104"/>
      <c r="D1026" s="104"/>
      <c r="E1026" s="105"/>
      <c r="F1026" s="104"/>
      <c r="G1026" s="104"/>
      <c r="H1026" s="104"/>
      <c r="I1026" s="104"/>
      <c r="J1026" s="104"/>
      <c r="K1026" s="104"/>
      <c r="L1026" s="104"/>
      <c r="M1026" s="104">
        <v>97</v>
      </c>
      <c r="N1026" s="104">
        <f t="shared" si="345"/>
        <v>1.8819551121198597E-3</v>
      </c>
      <c r="O1026" s="104">
        <f t="shared" si="346"/>
        <v>1.828196880932953E-2</v>
      </c>
    </row>
    <row r="1027" spans="1:15" x14ac:dyDescent="0.25">
      <c r="A1027" s="104" t="s">
        <v>2472</v>
      </c>
      <c r="B1027" s="104" t="s">
        <v>4327</v>
      </c>
      <c r="C1027" s="104">
        <v>13600</v>
      </c>
      <c r="D1027" s="104" t="s">
        <v>4373</v>
      </c>
      <c r="E1027" s="286">
        <v>6</v>
      </c>
      <c r="F1027" s="285">
        <f>IF(D1027="&lt;0.2%",1/0.002,IF(D1027="&gt;50%",1/0.5,1/D1027))</f>
        <v>2</v>
      </c>
      <c r="G1027" s="285">
        <f t="shared" ref="G1027:L1030" si="349">IF($F1027&lt;5,LINEST(S$5:S$6,$R$5:$R$6)*$F1027+INTERCEPT(S$5:S$6,$R$5:$R$6),IF($F1027&lt;10,LINEST(S$6:S$7,$R$6:$R$7)*$F1027+INTERCEPT(S$6:S$7,$R$6:$R$7),IF($F1027&lt;25,LINEST(S$7:S$8,$R$7:$R$8)*$F1027+INTERCEPT(S$7:S$8,$R$7:$R$8),IF($F1027&lt;50,LINEST(S$8:S$9,$R$8:$R$9)*$F1027+INTERCEPT(S$8:S$9,$R$8:$R$9),IF($F1027&lt;100,LINEST(S$9:S$10,$R$9:$R$10)*$F1027+INTERCEPT(S$9:S$10,$R$9:$R$10),IF($F1027&lt;200,LINEST(S$10:S$11,$R$10:$R$11)*$F1027+INTERCEPT(S$10:S$11,$R$10:$R$11),IF($F1027&lt;500,LINEST(S$11:S$12,$R$11:$R$12)*$F1027+INTERCEPT(S$11:S$12,$R$11:$R$12),S$12)))))))</f>
        <v>2.1</v>
      </c>
      <c r="H1027" s="285">
        <f t="shared" si="349"/>
        <v>4.4000000000000004</v>
      </c>
      <c r="I1027" s="285">
        <f t="shared" si="349"/>
        <v>5.4000000000000021</v>
      </c>
      <c r="J1027" s="285">
        <f t="shared" si="349"/>
        <v>2.5</v>
      </c>
      <c r="K1027" s="285">
        <f t="shared" si="349"/>
        <v>2.0000000000000009</v>
      </c>
      <c r="L1027" s="285">
        <f t="shared" si="349"/>
        <v>1.9000000000000001</v>
      </c>
      <c r="M1027" s="285">
        <f>IF(E1027=S$4,G1027,IF(E1027=T$4,H1027,IF(E1027=U$4,I1027,IF(E1027=V$4,J1027,IF(E1027=W$4,K1027,L1027)))))</f>
        <v>1.9000000000000001</v>
      </c>
      <c r="N1027" s="104">
        <f t="shared" si="345"/>
        <v>9.168975800631407E-2</v>
      </c>
      <c r="O1027" s="104">
        <f t="shared" si="346"/>
        <v>0.61014473309809925</v>
      </c>
    </row>
    <row r="1028" spans="1:15" x14ac:dyDescent="0.25">
      <c r="A1028" s="104" t="s">
        <v>2474</v>
      </c>
      <c r="B1028" s="104" t="s">
        <v>4327</v>
      </c>
      <c r="C1028" s="104">
        <v>27</v>
      </c>
      <c r="D1028" s="104" t="s">
        <v>4373</v>
      </c>
      <c r="E1028" s="286">
        <v>6</v>
      </c>
      <c r="F1028" s="285">
        <f>IF(D1028="&lt;0.2%",1/0.002,IF(D1028="&gt;50%",1/0.5,1/D1028))</f>
        <v>2</v>
      </c>
      <c r="G1028" s="285">
        <f t="shared" si="349"/>
        <v>2.1</v>
      </c>
      <c r="H1028" s="285">
        <f t="shared" si="349"/>
        <v>4.4000000000000004</v>
      </c>
      <c r="I1028" s="285">
        <f t="shared" si="349"/>
        <v>5.4000000000000021</v>
      </c>
      <c r="J1028" s="285">
        <f t="shared" si="349"/>
        <v>2.5</v>
      </c>
      <c r="K1028" s="285">
        <f t="shared" si="349"/>
        <v>2.0000000000000009</v>
      </c>
      <c r="L1028" s="285">
        <f t="shared" si="349"/>
        <v>1.9000000000000001</v>
      </c>
      <c r="M1028" s="285">
        <f>IF(E1028=S$4,G1028,IF(E1028=T$4,H1028,IF(E1028=U$4,I1028,IF(E1028=V$4,J1028,IF(E1028=W$4,K1028,L1028)))))</f>
        <v>1.9000000000000001</v>
      </c>
      <c r="N1028" s="104">
        <f t="shared" si="345"/>
        <v>9.168975800631407E-2</v>
      </c>
      <c r="O1028" s="104">
        <f t="shared" si="346"/>
        <v>0.61014473309809925</v>
      </c>
    </row>
    <row r="1029" spans="1:15" x14ac:dyDescent="0.25">
      <c r="A1029" s="104" t="s">
        <v>2478</v>
      </c>
      <c r="B1029" s="104" t="s">
        <v>4327</v>
      </c>
      <c r="C1029" s="104">
        <v>254</v>
      </c>
      <c r="D1029" s="104" t="s">
        <v>4373</v>
      </c>
      <c r="E1029" s="286">
        <v>6</v>
      </c>
      <c r="F1029" s="285">
        <f>IF(D1029="&lt;0.2%",1/0.002,IF(D1029="&gt;50%",1/0.5,1/D1029))</f>
        <v>2</v>
      </c>
      <c r="G1029" s="285">
        <f t="shared" si="349"/>
        <v>2.1</v>
      </c>
      <c r="H1029" s="285">
        <f t="shared" si="349"/>
        <v>4.4000000000000004</v>
      </c>
      <c r="I1029" s="285">
        <f t="shared" si="349"/>
        <v>5.4000000000000021</v>
      </c>
      <c r="J1029" s="285">
        <f t="shared" si="349"/>
        <v>2.5</v>
      </c>
      <c r="K1029" s="285">
        <f t="shared" si="349"/>
        <v>2.0000000000000009</v>
      </c>
      <c r="L1029" s="285">
        <f t="shared" si="349"/>
        <v>1.9000000000000001</v>
      </c>
      <c r="M1029" s="285">
        <f>IF(E1029=S$4,G1029,IF(E1029=T$4,H1029,IF(E1029=U$4,I1029,IF(E1029=V$4,J1029,IF(E1029=W$4,K1029,L1029)))))</f>
        <v>1.9000000000000001</v>
      </c>
      <c r="N1029" s="104">
        <f t="shared" si="345"/>
        <v>9.168975800631407E-2</v>
      </c>
      <c r="O1029" s="104">
        <f t="shared" si="346"/>
        <v>0.61014473309809925</v>
      </c>
    </row>
    <row r="1030" spans="1:15" x14ac:dyDescent="0.25">
      <c r="A1030" s="104" t="s">
        <v>2481</v>
      </c>
      <c r="B1030" s="104" t="s">
        <v>4327</v>
      </c>
      <c r="C1030" s="104">
        <v>209</v>
      </c>
      <c r="D1030" s="104" t="s">
        <v>4373</v>
      </c>
      <c r="E1030" s="286">
        <v>6</v>
      </c>
      <c r="F1030" s="285">
        <f>IF(D1030="&lt;0.2%",1/0.002,IF(D1030="&gt;50%",1/0.5,1/D1030))</f>
        <v>2</v>
      </c>
      <c r="G1030" s="285">
        <f t="shared" si="349"/>
        <v>2.1</v>
      </c>
      <c r="H1030" s="285">
        <f t="shared" si="349"/>
        <v>4.4000000000000004</v>
      </c>
      <c r="I1030" s="285">
        <f t="shared" si="349"/>
        <v>5.4000000000000021</v>
      </c>
      <c r="J1030" s="285">
        <f t="shared" si="349"/>
        <v>2.5</v>
      </c>
      <c r="K1030" s="285">
        <f t="shared" si="349"/>
        <v>2.0000000000000009</v>
      </c>
      <c r="L1030" s="285">
        <f t="shared" si="349"/>
        <v>1.9000000000000001</v>
      </c>
      <c r="M1030" s="285">
        <f>IF(E1030=S$4,G1030,IF(E1030=T$4,H1030,IF(E1030=U$4,I1030,IF(E1030=V$4,J1030,IF(E1030=W$4,K1030,L1030)))))</f>
        <v>1.9000000000000001</v>
      </c>
      <c r="N1030" s="104">
        <f t="shared" si="345"/>
        <v>9.168975800631407E-2</v>
      </c>
      <c r="O1030" s="104">
        <f t="shared" si="346"/>
        <v>0.61014473309809925</v>
      </c>
    </row>
    <row r="1031" spans="1:15" x14ac:dyDescent="0.25">
      <c r="A1031" s="104" t="s">
        <v>2484</v>
      </c>
      <c r="B1031" s="104" t="s">
        <v>3585</v>
      </c>
      <c r="C1031" s="104"/>
      <c r="D1031" s="104"/>
      <c r="E1031" s="105"/>
      <c r="F1031" s="104"/>
      <c r="G1031" s="104"/>
      <c r="H1031" s="104"/>
      <c r="I1031" s="104"/>
      <c r="J1031" s="104"/>
      <c r="K1031" s="104"/>
      <c r="L1031" s="104"/>
      <c r="M1031" s="104">
        <v>62</v>
      </c>
      <c r="N1031" s="104">
        <f t="shared" si="345"/>
        <v>2.942784670019738E-3</v>
      </c>
      <c r="O1031" s="104">
        <f t="shared" si="346"/>
        <v>2.8454445553302787E-2</v>
      </c>
    </row>
    <row r="1032" spans="1:15" x14ac:dyDescent="0.25">
      <c r="A1032" s="289" t="s">
        <v>2487</v>
      </c>
      <c r="B1032" s="104" t="s">
        <v>4398</v>
      </c>
      <c r="C1032" s="104"/>
      <c r="D1032" s="104"/>
      <c r="E1032" s="105"/>
      <c r="F1032" s="104"/>
      <c r="G1032" s="104"/>
      <c r="H1032" s="104"/>
      <c r="I1032" s="104"/>
      <c r="J1032" s="104"/>
      <c r="K1032" s="104"/>
      <c r="L1032" s="104"/>
      <c r="M1032" s="104">
        <v>62</v>
      </c>
      <c r="N1032" s="104">
        <f t="shared" si="345"/>
        <v>2.942784670019738E-3</v>
      </c>
      <c r="O1032" s="104">
        <f t="shared" si="346"/>
        <v>2.8454445553302787E-2</v>
      </c>
    </row>
    <row r="1033" spans="1:15" x14ac:dyDescent="0.25">
      <c r="A1033" s="104" t="s">
        <v>2489</v>
      </c>
      <c r="B1033" s="104" t="s">
        <v>4327</v>
      </c>
      <c r="C1033" s="104">
        <v>16</v>
      </c>
      <c r="D1033" s="104" t="s">
        <v>4373</v>
      </c>
      <c r="E1033" s="286">
        <v>6</v>
      </c>
      <c r="F1033" s="285">
        <f>IF(D1033="&lt;0.2%",1/0.002,IF(D1033="&gt;50%",1/0.5,1/D1033))</f>
        <v>2</v>
      </c>
      <c r="G1033" s="285">
        <f t="shared" ref="G1033:L1033" si="350">IF($F1033&lt;5,LINEST(S$5:S$6,$R$5:$R$6)*$F1033+INTERCEPT(S$5:S$6,$R$5:$R$6),IF($F1033&lt;10,LINEST(S$6:S$7,$R$6:$R$7)*$F1033+INTERCEPT(S$6:S$7,$R$6:$R$7),IF($F1033&lt;25,LINEST(S$7:S$8,$R$7:$R$8)*$F1033+INTERCEPT(S$7:S$8,$R$7:$R$8),IF($F1033&lt;50,LINEST(S$8:S$9,$R$8:$R$9)*$F1033+INTERCEPT(S$8:S$9,$R$8:$R$9),IF($F1033&lt;100,LINEST(S$9:S$10,$R$9:$R$10)*$F1033+INTERCEPT(S$9:S$10,$R$9:$R$10),IF($F1033&lt;200,LINEST(S$10:S$11,$R$10:$R$11)*$F1033+INTERCEPT(S$10:S$11,$R$10:$R$11),IF($F1033&lt;500,LINEST(S$11:S$12,$R$11:$R$12)*$F1033+INTERCEPT(S$11:S$12,$R$11:$R$12),S$12)))))))</f>
        <v>2.1</v>
      </c>
      <c r="H1033" s="285">
        <f t="shared" si="350"/>
        <v>4.4000000000000004</v>
      </c>
      <c r="I1033" s="285">
        <f t="shared" si="350"/>
        <v>5.4000000000000021</v>
      </c>
      <c r="J1033" s="285">
        <f t="shared" si="350"/>
        <v>2.5</v>
      </c>
      <c r="K1033" s="285">
        <f t="shared" si="350"/>
        <v>2.0000000000000009</v>
      </c>
      <c r="L1033" s="285">
        <f t="shared" si="350"/>
        <v>1.9000000000000001</v>
      </c>
      <c r="M1033" s="285">
        <f>IF(E1033=S$4,G1033,IF(E1033=T$4,H1033,IF(E1033=U$4,I1033,IF(E1033=V$4,J1033,IF(E1033=W$4,K1033,L1033)))))</f>
        <v>1.9000000000000001</v>
      </c>
      <c r="N1033" s="104">
        <f t="shared" si="345"/>
        <v>9.168975800631407E-2</v>
      </c>
      <c r="O1033" s="104">
        <f t="shared" si="346"/>
        <v>0.61014473309809925</v>
      </c>
    </row>
    <row r="1034" spans="1:15" x14ac:dyDescent="0.25">
      <c r="A1034" s="104" t="s">
        <v>2491</v>
      </c>
      <c r="B1034" s="104" t="s">
        <v>4333</v>
      </c>
      <c r="C1034" s="104"/>
      <c r="D1034" s="104"/>
      <c r="E1034" s="105"/>
      <c r="F1034" s="104"/>
      <c r="G1034" s="104"/>
      <c r="H1034" s="104"/>
      <c r="I1034" s="104"/>
      <c r="J1034" s="104"/>
      <c r="K1034" s="104"/>
      <c r="L1034" s="104"/>
      <c r="M1034" s="104">
        <v>19</v>
      </c>
      <c r="N1034" s="104">
        <f t="shared" si="345"/>
        <v>9.5708334806381412E-3</v>
      </c>
      <c r="O1034" s="104">
        <f t="shared" si="346"/>
        <v>8.9897430352381624E-2</v>
      </c>
    </row>
    <row r="1035" spans="1:15" x14ac:dyDescent="0.25">
      <c r="A1035" s="104" t="s">
        <v>2493</v>
      </c>
      <c r="B1035" s="104" t="s">
        <v>4327</v>
      </c>
      <c r="C1035" s="104">
        <v>310</v>
      </c>
      <c r="D1035" s="104" t="s">
        <v>4372</v>
      </c>
      <c r="E1035" s="286">
        <v>6</v>
      </c>
      <c r="F1035" s="285">
        <f>IF(D1035="&lt;0.2%",1/0.002,IF(D1035="&gt;50%",1/0.5,1/D1035))</f>
        <v>500</v>
      </c>
      <c r="G1035" s="285">
        <f t="shared" ref="G1035:L1035" si="351">IF($F1035&lt;5,LINEST(S$5:S$6,$R$5:$R$6)*$F1035+INTERCEPT(S$5:S$6,$R$5:$R$6),IF($F1035&lt;10,LINEST(S$6:S$7,$R$6:$R$7)*$F1035+INTERCEPT(S$6:S$7,$R$6:$R$7),IF($F1035&lt;25,LINEST(S$7:S$8,$R$7:$R$8)*$F1035+INTERCEPT(S$7:S$8,$R$7:$R$8),IF($F1035&lt;50,LINEST(S$8:S$9,$R$8:$R$9)*$F1035+INTERCEPT(S$8:S$9,$R$8:$R$9),IF($F1035&lt;100,LINEST(S$9:S$10,$R$9:$R$10)*$F1035+INTERCEPT(S$9:S$10,$R$9:$R$10),IF($F1035&lt;200,LINEST(S$10:S$11,$R$10:$R$11)*$F1035+INTERCEPT(S$10:S$11,$R$10:$R$11),IF($F1035&lt;500,LINEST(S$11:S$12,$R$11:$R$12)*$F1035+INTERCEPT(S$11:S$12,$R$11:$R$12),S$12)))))))</f>
        <v>9.8000000000000007</v>
      </c>
      <c r="H1035" s="285">
        <f t="shared" si="351"/>
        <v>20.100000000000001</v>
      </c>
      <c r="I1035" s="285">
        <f t="shared" si="351"/>
        <v>128.5</v>
      </c>
      <c r="J1035" s="285">
        <f t="shared" si="351"/>
        <v>19.399999999999999</v>
      </c>
      <c r="K1035" s="285">
        <f t="shared" si="351"/>
        <v>11.8</v>
      </c>
      <c r="L1035" s="285">
        <f t="shared" si="351"/>
        <v>5.5</v>
      </c>
      <c r="M1035" s="285">
        <f>IF(E1035=S$4,G1035,IF(E1035=T$4,H1035,IF(E1035=U$4,I1035,IF(E1035=V$4,J1035,IF(E1035=W$4,K1035,L1035)))))</f>
        <v>5.5</v>
      </c>
      <c r="N1035" s="104">
        <f t="shared" si="345"/>
        <v>3.2676322132066393E-2</v>
      </c>
      <c r="O1035" s="104">
        <f t="shared" si="346"/>
        <v>0.2777696710077755</v>
      </c>
    </row>
    <row r="1036" spans="1:15" x14ac:dyDescent="0.25">
      <c r="A1036" s="104" t="s">
        <v>2495</v>
      </c>
      <c r="B1036" s="104" t="s">
        <v>4333</v>
      </c>
      <c r="C1036" s="104"/>
      <c r="D1036" s="104"/>
      <c r="E1036" s="105"/>
      <c r="F1036" s="104"/>
      <c r="G1036" s="104"/>
      <c r="H1036" s="104"/>
      <c r="I1036" s="104"/>
      <c r="J1036" s="104"/>
      <c r="K1036" s="104"/>
      <c r="L1036" s="104"/>
      <c r="M1036" s="104">
        <v>10</v>
      </c>
      <c r="N1036" s="104">
        <f t="shared" si="345"/>
        <v>1.8106239831579218E-2</v>
      </c>
      <c r="O1036" s="104">
        <f t="shared" si="346"/>
        <v>0.16387415644390924</v>
      </c>
    </row>
    <row r="1037" spans="1:15" x14ac:dyDescent="0.25">
      <c r="A1037" s="104" t="s">
        <v>2497</v>
      </c>
      <c r="B1037" s="104" t="s">
        <v>4327</v>
      </c>
      <c r="C1037" s="104">
        <v>1170</v>
      </c>
      <c r="D1037" s="104" t="s">
        <v>4372</v>
      </c>
      <c r="E1037" s="286">
        <v>6</v>
      </c>
      <c r="F1037" s="285">
        <f>IF(D1037="&lt;0.2%",1/0.002,IF(D1037="&gt;50%",1/0.5,1/D1037))</f>
        <v>500</v>
      </c>
      <c r="G1037" s="285">
        <f t="shared" ref="G1037:L1038" si="352">IF($F1037&lt;5,LINEST(S$5:S$6,$R$5:$R$6)*$F1037+INTERCEPT(S$5:S$6,$R$5:$R$6),IF($F1037&lt;10,LINEST(S$6:S$7,$R$6:$R$7)*$F1037+INTERCEPT(S$6:S$7,$R$6:$R$7),IF($F1037&lt;25,LINEST(S$7:S$8,$R$7:$R$8)*$F1037+INTERCEPT(S$7:S$8,$R$7:$R$8),IF($F1037&lt;50,LINEST(S$8:S$9,$R$8:$R$9)*$F1037+INTERCEPT(S$8:S$9,$R$8:$R$9),IF($F1037&lt;100,LINEST(S$9:S$10,$R$9:$R$10)*$F1037+INTERCEPT(S$9:S$10,$R$9:$R$10),IF($F1037&lt;200,LINEST(S$10:S$11,$R$10:$R$11)*$F1037+INTERCEPT(S$10:S$11,$R$10:$R$11),IF($F1037&lt;500,LINEST(S$11:S$12,$R$11:$R$12)*$F1037+INTERCEPT(S$11:S$12,$R$11:$R$12),S$12)))))))</f>
        <v>9.8000000000000007</v>
      </c>
      <c r="H1037" s="285">
        <f t="shared" si="352"/>
        <v>20.100000000000001</v>
      </c>
      <c r="I1037" s="285">
        <f t="shared" si="352"/>
        <v>128.5</v>
      </c>
      <c r="J1037" s="285">
        <f t="shared" si="352"/>
        <v>19.399999999999999</v>
      </c>
      <c r="K1037" s="285">
        <f t="shared" si="352"/>
        <v>11.8</v>
      </c>
      <c r="L1037" s="285">
        <f t="shared" si="352"/>
        <v>5.5</v>
      </c>
      <c r="M1037" s="285">
        <f>IF(E1037=S$4,G1037,IF(E1037=T$4,H1037,IF(E1037=U$4,I1037,IF(E1037=V$4,J1037,IF(E1037=W$4,K1037,L1037)))))</f>
        <v>5.5</v>
      </c>
      <c r="N1037" s="104">
        <f t="shared" si="345"/>
        <v>3.2676322132066393E-2</v>
      </c>
      <c r="O1037" s="104">
        <f t="shared" si="346"/>
        <v>0.2777696710077755</v>
      </c>
    </row>
    <row r="1038" spans="1:15" x14ac:dyDescent="0.25">
      <c r="A1038" s="104" t="s">
        <v>2499</v>
      </c>
      <c r="B1038" s="104" t="s">
        <v>4327</v>
      </c>
      <c r="C1038" s="104">
        <v>1430</v>
      </c>
      <c r="D1038" s="104" t="s">
        <v>4372</v>
      </c>
      <c r="E1038" s="286">
        <v>6</v>
      </c>
      <c r="F1038" s="285">
        <f>IF(D1038="&lt;0.2%",1/0.002,IF(D1038="&gt;50%",1/0.5,1/D1038))</f>
        <v>500</v>
      </c>
      <c r="G1038" s="285">
        <f t="shared" si="352"/>
        <v>9.8000000000000007</v>
      </c>
      <c r="H1038" s="285">
        <f t="shared" si="352"/>
        <v>20.100000000000001</v>
      </c>
      <c r="I1038" s="285">
        <f t="shared" si="352"/>
        <v>128.5</v>
      </c>
      <c r="J1038" s="285">
        <f t="shared" si="352"/>
        <v>19.399999999999999</v>
      </c>
      <c r="K1038" s="285">
        <f t="shared" si="352"/>
        <v>11.8</v>
      </c>
      <c r="L1038" s="285">
        <f t="shared" si="352"/>
        <v>5.5</v>
      </c>
      <c r="M1038" s="285">
        <f>IF(E1038=S$4,G1038,IF(E1038=T$4,H1038,IF(E1038=U$4,I1038,IF(E1038=V$4,J1038,IF(E1038=W$4,K1038,L1038)))))</f>
        <v>5.5</v>
      </c>
      <c r="N1038" s="104">
        <f t="shared" si="345"/>
        <v>3.2676322132066393E-2</v>
      </c>
      <c r="O1038" s="104">
        <f t="shared" si="346"/>
        <v>0.2777696710077755</v>
      </c>
    </row>
    <row r="1039" spans="1:15" x14ac:dyDescent="0.25">
      <c r="A1039" s="104" t="s">
        <v>2501</v>
      </c>
      <c r="B1039" s="104" t="s">
        <v>3585</v>
      </c>
      <c r="C1039" s="104"/>
      <c r="D1039" s="104"/>
      <c r="E1039" s="105"/>
      <c r="F1039" s="104"/>
      <c r="G1039" s="104"/>
      <c r="H1039" s="104"/>
      <c r="I1039" s="104"/>
      <c r="J1039" s="104"/>
      <c r="K1039" s="104"/>
      <c r="L1039" s="104"/>
      <c r="M1039" s="104">
        <v>60</v>
      </c>
      <c r="N1039" s="104">
        <f t="shared" si="345"/>
        <v>3.0407282065978425E-3</v>
      </c>
      <c r="O1039" s="104">
        <f t="shared" si="346"/>
        <v>2.9388853337570131E-2</v>
      </c>
    </row>
    <row r="1040" spans="1:15" x14ac:dyDescent="0.25">
      <c r="A1040" s="104" t="s">
        <v>2503</v>
      </c>
      <c r="B1040" s="104" t="s">
        <v>4398</v>
      </c>
      <c r="C1040" s="104"/>
      <c r="D1040" s="104"/>
      <c r="E1040" s="286"/>
      <c r="F1040" s="285"/>
      <c r="G1040" s="285"/>
      <c r="H1040" s="285"/>
      <c r="I1040" s="285"/>
      <c r="J1040" s="285"/>
      <c r="K1040" s="285"/>
      <c r="L1040" s="285"/>
      <c r="M1040" s="285">
        <v>54.255813953488371</v>
      </c>
      <c r="N1040" s="104">
        <f t="shared" si="345"/>
        <v>3.362115237290908E-3</v>
      </c>
      <c r="O1040" s="104">
        <f t="shared" si="346"/>
        <v>3.2449306937824884E-2</v>
      </c>
    </row>
    <row r="1041" spans="1:15" x14ac:dyDescent="0.25">
      <c r="A1041" s="104" t="s">
        <v>2505</v>
      </c>
      <c r="B1041" s="104" t="s">
        <v>4398</v>
      </c>
      <c r="C1041" s="104"/>
      <c r="D1041" s="104"/>
      <c r="E1041" s="286"/>
      <c r="F1041" s="285"/>
      <c r="G1041" s="285"/>
      <c r="H1041" s="285"/>
      <c r="I1041" s="285"/>
      <c r="J1041" s="285"/>
      <c r="K1041" s="285"/>
      <c r="L1041" s="285"/>
      <c r="M1041" s="285">
        <v>46.302325581395365</v>
      </c>
      <c r="N1041" s="104">
        <f t="shared" si="345"/>
        <v>3.9384971174714067E-3</v>
      </c>
      <c r="O1041" s="104">
        <f t="shared" si="346"/>
        <v>3.7916288290022915E-2</v>
      </c>
    </row>
    <row r="1042" spans="1:15" x14ac:dyDescent="0.25">
      <c r="A1042" s="104" t="s">
        <v>2507</v>
      </c>
      <c r="B1042" s="104" t="s">
        <v>3585</v>
      </c>
      <c r="C1042" s="104"/>
      <c r="D1042" s="104"/>
      <c r="E1042" s="105"/>
      <c r="F1042" s="104"/>
      <c r="G1042" s="104"/>
      <c r="H1042" s="104"/>
      <c r="I1042" s="104"/>
      <c r="J1042" s="104"/>
      <c r="K1042" s="104"/>
      <c r="L1042" s="104"/>
      <c r="M1042" s="104">
        <v>41</v>
      </c>
      <c r="N1042" s="104">
        <f t="shared" si="345"/>
        <v>4.4467092698268207E-3</v>
      </c>
      <c r="O1042" s="104">
        <f t="shared" si="346"/>
        <v>4.27136525963564E-2</v>
      </c>
    </row>
    <row r="1043" spans="1:15" x14ac:dyDescent="0.25">
      <c r="A1043" s="104" t="s">
        <v>2509</v>
      </c>
      <c r="B1043" s="104" t="s">
        <v>4333</v>
      </c>
      <c r="C1043" s="104"/>
      <c r="D1043" s="104"/>
      <c r="E1043" s="105"/>
      <c r="F1043" s="104"/>
      <c r="G1043" s="104"/>
      <c r="H1043" s="104"/>
      <c r="I1043" s="104"/>
      <c r="J1043" s="104"/>
      <c r="K1043" s="104"/>
      <c r="L1043" s="104"/>
      <c r="M1043" s="104">
        <v>52</v>
      </c>
      <c r="N1043" s="104">
        <f t="shared" si="345"/>
        <v>3.507711187883733E-3</v>
      </c>
      <c r="O1043" s="104">
        <f t="shared" si="346"/>
        <v>3.3832910993948806E-2</v>
      </c>
    </row>
    <row r="1044" spans="1:15" x14ac:dyDescent="0.25">
      <c r="A1044" s="104" t="s">
        <v>2512</v>
      </c>
      <c r="B1044" s="104" t="s">
        <v>3584</v>
      </c>
      <c r="C1044" s="104"/>
      <c r="D1044" s="104"/>
      <c r="E1044" s="105"/>
      <c r="F1044" s="104"/>
      <c r="G1044" s="104"/>
      <c r="H1044" s="104"/>
      <c r="I1044" s="104"/>
      <c r="J1044" s="104"/>
      <c r="K1044" s="104"/>
      <c r="L1044" s="104"/>
      <c r="M1044" s="104">
        <v>41</v>
      </c>
      <c r="N1044" s="104">
        <f t="shared" si="345"/>
        <v>4.4467092698268207E-3</v>
      </c>
      <c r="O1044" s="104">
        <f t="shared" si="346"/>
        <v>4.27136525963564E-2</v>
      </c>
    </row>
    <row r="1045" spans="1:15" x14ac:dyDescent="0.25">
      <c r="A1045" s="104" t="s">
        <v>2516</v>
      </c>
      <c r="B1045" s="104" t="s">
        <v>3584</v>
      </c>
      <c r="C1045" s="104"/>
      <c r="D1045" s="104"/>
      <c r="E1045" s="105"/>
      <c r="F1045" s="104"/>
      <c r="G1045" s="104"/>
      <c r="H1045" s="104"/>
      <c r="I1045" s="104"/>
      <c r="J1045" s="104"/>
      <c r="K1045" s="104"/>
      <c r="L1045" s="104"/>
      <c r="M1045" s="104">
        <v>39</v>
      </c>
      <c r="N1045" s="104">
        <f t="shared" si="345"/>
        <v>4.6742118854643522E-3</v>
      </c>
      <c r="O1045" s="104">
        <f t="shared" si="346"/>
        <v>4.4854237879440206E-2</v>
      </c>
    </row>
    <row r="1046" spans="1:15" x14ac:dyDescent="0.25">
      <c r="A1046" s="104" t="s">
        <v>2520</v>
      </c>
      <c r="B1046" s="104" t="s">
        <v>4327</v>
      </c>
      <c r="C1046" s="104">
        <v>128</v>
      </c>
      <c r="D1046" s="104" t="s">
        <v>4373</v>
      </c>
      <c r="E1046" s="286">
        <v>6</v>
      </c>
      <c r="F1046" s="285">
        <f>IF(D1046="&lt;0.2%",1/0.002,IF(D1046="&gt;50%",1/0.5,1/D1046))</f>
        <v>2</v>
      </c>
      <c r="G1046" s="285">
        <f t="shared" ref="G1046:L1048" si="353">IF($F1046&lt;5,LINEST(S$5:S$6,$R$5:$R$6)*$F1046+INTERCEPT(S$5:S$6,$R$5:$R$6),IF($F1046&lt;10,LINEST(S$6:S$7,$R$6:$R$7)*$F1046+INTERCEPT(S$6:S$7,$R$6:$R$7),IF($F1046&lt;25,LINEST(S$7:S$8,$R$7:$R$8)*$F1046+INTERCEPT(S$7:S$8,$R$7:$R$8),IF($F1046&lt;50,LINEST(S$8:S$9,$R$8:$R$9)*$F1046+INTERCEPT(S$8:S$9,$R$8:$R$9),IF($F1046&lt;100,LINEST(S$9:S$10,$R$9:$R$10)*$F1046+INTERCEPT(S$9:S$10,$R$9:$R$10),IF($F1046&lt;200,LINEST(S$10:S$11,$R$10:$R$11)*$F1046+INTERCEPT(S$10:S$11,$R$10:$R$11),IF($F1046&lt;500,LINEST(S$11:S$12,$R$11:$R$12)*$F1046+INTERCEPT(S$11:S$12,$R$11:$R$12),S$12)))))))</f>
        <v>2.1</v>
      </c>
      <c r="H1046" s="285">
        <f t="shared" si="353"/>
        <v>4.4000000000000004</v>
      </c>
      <c r="I1046" s="285">
        <f t="shared" si="353"/>
        <v>5.4000000000000021</v>
      </c>
      <c r="J1046" s="285">
        <f t="shared" si="353"/>
        <v>2.5</v>
      </c>
      <c r="K1046" s="285">
        <f t="shared" si="353"/>
        <v>2.0000000000000009</v>
      </c>
      <c r="L1046" s="285">
        <f t="shared" si="353"/>
        <v>1.9000000000000001</v>
      </c>
      <c r="M1046" s="285">
        <f>IF(E1046=S$4,G1046,IF(E1046=T$4,H1046,IF(E1046=U$4,I1046,IF(E1046=V$4,J1046,IF(E1046=W$4,K1046,L1046)))))</f>
        <v>1.9000000000000001</v>
      </c>
      <c r="N1046" s="104">
        <f t="shared" si="345"/>
        <v>9.168975800631407E-2</v>
      </c>
      <c r="O1046" s="104">
        <f t="shared" si="346"/>
        <v>0.61014473309809925</v>
      </c>
    </row>
    <row r="1047" spans="1:15" x14ac:dyDescent="0.25">
      <c r="A1047" s="104" t="s">
        <v>2524</v>
      </c>
      <c r="B1047" s="104" t="s">
        <v>4327</v>
      </c>
      <c r="C1047" s="104">
        <v>206</v>
      </c>
      <c r="D1047" s="104" t="s">
        <v>4373</v>
      </c>
      <c r="E1047" s="286">
        <v>6</v>
      </c>
      <c r="F1047" s="285">
        <f>IF(D1047="&lt;0.2%",1/0.002,IF(D1047="&gt;50%",1/0.5,1/D1047))</f>
        <v>2</v>
      </c>
      <c r="G1047" s="285">
        <f t="shared" si="353"/>
        <v>2.1</v>
      </c>
      <c r="H1047" s="285">
        <f t="shared" si="353"/>
        <v>4.4000000000000004</v>
      </c>
      <c r="I1047" s="285">
        <f t="shared" si="353"/>
        <v>5.4000000000000021</v>
      </c>
      <c r="J1047" s="285">
        <f t="shared" si="353"/>
        <v>2.5</v>
      </c>
      <c r="K1047" s="285">
        <f t="shared" si="353"/>
        <v>2.0000000000000009</v>
      </c>
      <c r="L1047" s="285">
        <f t="shared" si="353"/>
        <v>1.9000000000000001</v>
      </c>
      <c r="M1047" s="285">
        <f>IF(E1047=S$4,G1047,IF(E1047=T$4,H1047,IF(E1047=U$4,I1047,IF(E1047=V$4,J1047,IF(E1047=W$4,K1047,L1047)))))</f>
        <v>1.9000000000000001</v>
      </c>
      <c r="N1047" s="104">
        <f t="shared" si="345"/>
        <v>9.168975800631407E-2</v>
      </c>
      <c r="O1047" s="104">
        <f t="shared" si="346"/>
        <v>0.61014473309809925</v>
      </c>
    </row>
    <row r="1048" spans="1:15" x14ac:dyDescent="0.25">
      <c r="A1048" s="279" t="s">
        <v>2528</v>
      </c>
      <c r="B1048" s="104" t="s">
        <v>4327</v>
      </c>
      <c r="C1048" s="104">
        <f>'Table 1'!L1726</f>
        <v>211</v>
      </c>
      <c r="D1048" s="104">
        <f>'Table 1'!O1726</f>
        <v>36.093306493025281</v>
      </c>
      <c r="E1048" s="286">
        <v>6</v>
      </c>
      <c r="F1048" s="285">
        <f>IF(D1048="&lt;0.2%",1/0.002,IF(D1048="&gt;50%",1/0.5,1/D1048))</f>
        <v>2.7705968146565937E-2</v>
      </c>
      <c r="G1048" s="285">
        <f t="shared" si="353"/>
        <v>1.1138529840732831</v>
      </c>
      <c r="H1048" s="285">
        <f t="shared" si="353"/>
        <v>2.4934491025416805</v>
      </c>
      <c r="I1048" s="285">
        <f t="shared" si="353"/>
        <v>1.5211550706882464</v>
      </c>
      <c r="J1048" s="285">
        <f t="shared" si="353"/>
        <v>1.3823667152830539</v>
      </c>
      <c r="K1048" s="285">
        <f t="shared" si="353"/>
        <v>1.079596118468398</v>
      </c>
      <c r="L1048" s="285">
        <f t="shared" si="353"/>
        <v>1.5712843280244277</v>
      </c>
      <c r="M1048" s="285">
        <f>IF(E1048=S$4,G1048,IF(E1048=T$4,H1048,IF(E1048=U$4,I1048,IF(E1048=V$4,J1048,IF(E1048=W$4,K1048,L1048)))))</f>
        <v>1.5712843280244277</v>
      </c>
      <c r="N1048" s="104">
        <f t="shared" si="345"/>
        <v>0.10978126739082528</v>
      </c>
      <c r="O1048" s="104">
        <f t="shared" si="346"/>
        <v>0.67987497915186113</v>
      </c>
    </row>
    <row r="1049" spans="1:15" x14ac:dyDescent="0.25">
      <c r="A1049" s="104" t="s">
        <v>2536</v>
      </c>
      <c r="B1049" s="104" t="s">
        <v>3585</v>
      </c>
      <c r="C1049" s="104"/>
      <c r="D1049" s="104"/>
      <c r="E1049" s="105"/>
      <c r="F1049" s="104"/>
      <c r="G1049" s="104"/>
      <c r="H1049" s="104"/>
      <c r="I1049" s="104"/>
      <c r="J1049" s="104"/>
      <c r="K1049" s="104"/>
      <c r="L1049" s="104"/>
      <c r="M1049" s="104">
        <v>47</v>
      </c>
      <c r="N1049" s="104">
        <f t="shared" si="345"/>
        <v>3.8801471001502774E-3</v>
      </c>
      <c r="O1049" s="104">
        <f t="shared" si="346"/>
        <v>3.7364103101100277E-2</v>
      </c>
    </row>
    <row r="1050" spans="1:15" x14ac:dyDescent="0.25">
      <c r="A1050" s="104" t="s">
        <v>2538</v>
      </c>
      <c r="B1050" s="104" t="s">
        <v>4327</v>
      </c>
      <c r="C1050" s="104">
        <v>291</v>
      </c>
      <c r="D1050" s="104" t="s">
        <v>4372</v>
      </c>
      <c r="E1050" s="286">
        <v>6</v>
      </c>
      <c r="F1050" s="285">
        <f>IF(D1050="&lt;0.2%",1/0.002,IF(D1050="&gt;50%",1/0.5,1/D1050))</f>
        <v>500</v>
      </c>
      <c r="G1050" s="285">
        <f t="shared" ref="G1050:L1050" si="354">IF($F1050&lt;5,LINEST(S$5:S$6,$R$5:$R$6)*$F1050+INTERCEPT(S$5:S$6,$R$5:$R$6),IF($F1050&lt;10,LINEST(S$6:S$7,$R$6:$R$7)*$F1050+INTERCEPT(S$6:S$7,$R$6:$R$7),IF($F1050&lt;25,LINEST(S$7:S$8,$R$7:$R$8)*$F1050+INTERCEPT(S$7:S$8,$R$7:$R$8),IF($F1050&lt;50,LINEST(S$8:S$9,$R$8:$R$9)*$F1050+INTERCEPT(S$8:S$9,$R$8:$R$9),IF($F1050&lt;100,LINEST(S$9:S$10,$R$9:$R$10)*$F1050+INTERCEPT(S$9:S$10,$R$9:$R$10),IF($F1050&lt;200,LINEST(S$10:S$11,$R$10:$R$11)*$F1050+INTERCEPT(S$10:S$11,$R$10:$R$11),IF($F1050&lt;500,LINEST(S$11:S$12,$R$11:$R$12)*$F1050+INTERCEPT(S$11:S$12,$R$11:$R$12),S$12)))))))</f>
        <v>9.8000000000000007</v>
      </c>
      <c r="H1050" s="285">
        <f t="shared" si="354"/>
        <v>20.100000000000001</v>
      </c>
      <c r="I1050" s="285">
        <f t="shared" si="354"/>
        <v>128.5</v>
      </c>
      <c r="J1050" s="285">
        <f t="shared" si="354"/>
        <v>19.399999999999999</v>
      </c>
      <c r="K1050" s="285">
        <f t="shared" si="354"/>
        <v>11.8</v>
      </c>
      <c r="L1050" s="285">
        <f t="shared" si="354"/>
        <v>5.5</v>
      </c>
      <c r="M1050" s="285">
        <f>IF(E1050=S$4,G1050,IF(E1050=T$4,H1050,IF(E1050=U$4,I1050,IF(E1050=V$4,J1050,IF(E1050=W$4,K1050,L1050)))))</f>
        <v>5.5</v>
      </c>
      <c r="N1050" s="104">
        <f t="shared" si="345"/>
        <v>3.2676322132066393E-2</v>
      </c>
      <c r="O1050" s="104">
        <f t="shared" si="346"/>
        <v>0.2777696710077755</v>
      </c>
    </row>
    <row r="1051" spans="1:15" x14ac:dyDescent="0.25">
      <c r="A1051" s="104" t="s">
        <v>2540</v>
      </c>
      <c r="B1051" s="104" t="s">
        <v>4398</v>
      </c>
      <c r="C1051" s="104"/>
      <c r="D1051" s="104"/>
      <c r="E1051" s="105"/>
      <c r="F1051" s="104"/>
      <c r="G1051" s="104"/>
      <c r="H1051" s="104"/>
      <c r="I1051" s="104"/>
      <c r="J1051" s="104"/>
      <c r="K1051" s="104"/>
      <c r="L1051" s="104"/>
      <c r="M1051" s="104">
        <v>40</v>
      </c>
      <c r="N1051" s="104">
        <f t="shared" si="345"/>
        <v>4.5576232902141411E-3</v>
      </c>
      <c r="O1051" s="104">
        <f t="shared" si="346"/>
        <v>4.3757786542545807E-2</v>
      </c>
    </row>
    <row r="1052" spans="1:15" x14ac:dyDescent="0.25">
      <c r="A1052" s="104" t="s">
        <v>2543</v>
      </c>
      <c r="B1052" s="104" t="s">
        <v>3585</v>
      </c>
      <c r="C1052" s="104"/>
      <c r="D1052" s="104"/>
      <c r="E1052" s="105"/>
      <c r="F1052" s="104"/>
      <c r="G1052" s="104"/>
      <c r="H1052" s="104"/>
      <c r="I1052" s="104"/>
      <c r="J1052" s="104"/>
      <c r="K1052" s="104"/>
      <c r="L1052" s="104"/>
      <c r="M1052" s="104">
        <v>40</v>
      </c>
      <c r="N1052" s="104">
        <f t="shared" ref="N1052:N1079" si="355">1-BETAINV(0.833,M1052-1+1,1,0,1)</f>
        <v>4.5576232902141411E-3</v>
      </c>
      <c r="O1052" s="104">
        <f t="shared" ref="O1052:O1079" si="356">1-BETAINV(0.167,M1052-1+1,1,0,1)</f>
        <v>4.3757786542545807E-2</v>
      </c>
    </row>
    <row r="1053" spans="1:15" x14ac:dyDescent="0.25">
      <c r="A1053" s="289" t="s">
        <v>2549</v>
      </c>
      <c r="B1053" s="104" t="s">
        <v>4398</v>
      </c>
      <c r="C1053" s="104"/>
      <c r="D1053" s="104"/>
      <c r="E1053" s="286"/>
      <c r="F1053" s="285"/>
      <c r="G1053" s="285"/>
      <c r="H1053" s="285"/>
      <c r="I1053" s="285"/>
      <c r="J1053" s="285"/>
      <c r="K1053" s="285"/>
      <c r="L1053" s="285"/>
      <c r="M1053" s="285">
        <v>62</v>
      </c>
      <c r="N1053" s="104">
        <f t="shared" si="355"/>
        <v>2.942784670019738E-3</v>
      </c>
      <c r="O1053" s="104">
        <f t="shared" si="356"/>
        <v>2.8454445553302787E-2</v>
      </c>
    </row>
    <row r="1054" spans="1:15" x14ac:dyDescent="0.25">
      <c r="A1054" s="104" t="s">
        <v>2551</v>
      </c>
      <c r="B1054" s="104" t="s">
        <v>4327</v>
      </c>
      <c r="C1054" s="104">
        <v>1620</v>
      </c>
      <c r="D1054" s="104">
        <v>0.37069181858219452</v>
      </c>
      <c r="E1054" s="286">
        <v>1</v>
      </c>
      <c r="F1054" s="285">
        <f t="shared" ref="F1054:F1059" si="357">IF(D1054="&lt;0.2%",1/0.002,IF(D1054="&gt;50%",1/0.5,1/D1054))</f>
        <v>2.6976586745959361</v>
      </c>
      <c r="G1054" s="285">
        <f t="shared" ref="G1054:L1059" si="358">IF($F1054&lt;5,LINEST(S$5:S$6,$R$5:$R$6)*$F1054+INTERCEPT(S$5:S$6,$R$5:$R$6),IF($F1054&lt;10,LINEST(S$6:S$7,$R$6:$R$7)*$F1054+INTERCEPT(S$6:S$7,$R$6:$R$7),IF($F1054&lt;25,LINEST(S$7:S$8,$R$7:$R$8)*$F1054+INTERCEPT(S$7:S$8,$R$7:$R$8),IF($F1054&lt;50,LINEST(S$8:S$9,$R$8:$R$9)*$F1054+INTERCEPT(S$8:S$9,$R$8:$R$9),IF($F1054&lt;100,LINEST(S$9:S$10,$R$9:$R$10)*$F1054+INTERCEPT(S$9:S$10,$R$9:$R$10),IF($F1054&lt;200,LINEST(S$10:S$11,$R$10:$R$11)*$F1054+INTERCEPT(S$10:S$11,$R$10:$R$11),IF($F1054&lt;500,LINEST(S$11:S$12,$R$11:$R$12)*$F1054+INTERCEPT(S$11:S$12,$R$11:$R$12),S$12)))))))</f>
        <v>2.4488293372979681</v>
      </c>
      <c r="H1054" s="285">
        <f t="shared" si="358"/>
        <v>5.0744033854427375</v>
      </c>
      <c r="I1054" s="285">
        <f t="shared" si="358"/>
        <v>6.7720620600386781</v>
      </c>
      <c r="J1054" s="285">
        <f t="shared" si="358"/>
        <v>2.8953399156043638</v>
      </c>
      <c r="K1054" s="285">
        <f t="shared" si="358"/>
        <v>2.3255740481447709</v>
      </c>
      <c r="L1054" s="285">
        <f t="shared" si="358"/>
        <v>2.0162764457659894</v>
      </c>
      <c r="M1054" s="285">
        <f t="shared" ref="M1054:M1059" si="359">IF(E1054=S$4,G1054,IF(E1054=T$4,H1054,IF(E1054=U$4,I1054,IF(E1054=V$4,J1054,IF(E1054=W$4,K1054,L1054)))))</f>
        <v>2.4488293372979681</v>
      </c>
      <c r="N1054" s="104">
        <f t="shared" si="355"/>
        <v>7.1900111030566705E-2</v>
      </c>
      <c r="O1054" s="104">
        <f t="shared" si="356"/>
        <v>0.51850725093111916</v>
      </c>
    </row>
    <row r="1055" spans="1:15" x14ac:dyDescent="0.25">
      <c r="A1055" s="104" t="s">
        <v>2557</v>
      </c>
      <c r="B1055" s="104" t="s">
        <v>4327</v>
      </c>
      <c r="C1055" s="104">
        <v>4410</v>
      </c>
      <c r="D1055" s="104">
        <v>0.1662961812676248</v>
      </c>
      <c r="E1055" s="286">
        <v>1</v>
      </c>
      <c r="F1055" s="285">
        <f t="shared" si="357"/>
        <v>6.0133671884543984</v>
      </c>
      <c r="G1055" s="285">
        <f t="shared" si="358"/>
        <v>3.9040101565363186</v>
      </c>
      <c r="H1055" s="285">
        <f t="shared" si="358"/>
        <v>7.8674856255344618</v>
      </c>
      <c r="I1055" s="285">
        <f t="shared" si="358"/>
        <v>12.941654845296126</v>
      </c>
      <c r="J1055" s="285">
        <f t="shared" si="358"/>
        <v>4.6661489066890223</v>
      </c>
      <c r="K1055" s="285">
        <f t="shared" si="358"/>
        <v>3.7040101565363193</v>
      </c>
      <c r="L1055" s="285">
        <f t="shared" si="358"/>
        <v>2.5418714063836156</v>
      </c>
      <c r="M1055" s="285">
        <f t="shared" si="359"/>
        <v>3.9040101565363186</v>
      </c>
      <c r="N1055" s="104">
        <f t="shared" si="355"/>
        <v>4.5725178523054244E-2</v>
      </c>
      <c r="O1055" s="104">
        <f t="shared" si="356"/>
        <v>0.3677319252989425</v>
      </c>
    </row>
    <row r="1056" spans="1:15" x14ac:dyDescent="0.25">
      <c r="A1056" s="104" t="s">
        <v>2559</v>
      </c>
      <c r="B1056" s="104" t="s">
        <v>4327</v>
      </c>
      <c r="C1056" s="104">
        <v>6170</v>
      </c>
      <c r="D1056" s="104">
        <v>7.8271027967363377E-2</v>
      </c>
      <c r="E1056" s="286">
        <v>1</v>
      </c>
      <c r="F1056" s="285">
        <f t="shared" si="357"/>
        <v>12.776119414414353</v>
      </c>
      <c r="G1056" s="285">
        <f t="shared" si="358"/>
        <v>5.4331343297297217</v>
      </c>
      <c r="H1056" s="285">
        <f t="shared" si="358"/>
        <v>10.747761196696683</v>
      </c>
      <c r="I1056" s="285">
        <f t="shared" si="358"/>
        <v>22.490746281381313</v>
      </c>
      <c r="J1056" s="285">
        <f t="shared" si="358"/>
        <v>7.1292537339339193</v>
      </c>
      <c r="K1056" s="285">
        <f t="shared" si="358"/>
        <v>5.2886567180180091</v>
      </c>
      <c r="L1056" s="285">
        <f t="shared" si="358"/>
        <v>3.2480597021020987</v>
      </c>
      <c r="M1056" s="285">
        <f t="shared" si="359"/>
        <v>5.4331343297297217</v>
      </c>
      <c r="N1056" s="104">
        <f t="shared" si="355"/>
        <v>3.3071746186401851E-2</v>
      </c>
      <c r="O1056" s="104">
        <f t="shared" si="356"/>
        <v>0.28065630416529608</v>
      </c>
    </row>
    <row r="1057" spans="1:15" x14ac:dyDescent="0.25">
      <c r="A1057" s="104" t="s">
        <v>2561</v>
      </c>
      <c r="B1057" s="104" t="s">
        <v>4327</v>
      </c>
      <c r="C1057" s="104">
        <v>3260</v>
      </c>
      <c r="D1057" s="104" t="s">
        <v>4373</v>
      </c>
      <c r="E1057" s="286">
        <v>1</v>
      </c>
      <c r="F1057" s="285">
        <f t="shared" si="357"/>
        <v>2</v>
      </c>
      <c r="G1057" s="285">
        <f t="shared" si="358"/>
        <v>2.1</v>
      </c>
      <c r="H1057" s="285">
        <f t="shared" si="358"/>
        <v>4.4000000000000004</v>
      </c>
      <c r="I1057" s="285">
        <f t="shared" si="358"/>
        <v>5.4000000000000021</v>
      </c>
      <c r="J1057" s="285">
        <f t="shared" si="358"/>
        <v>2.5</v>
      </c>
      <c r="K1057" s="285">
        <f t="shared" si="358"/>
        <v>2.0000000000000009</v>
      </c>
      <c r="L1057" s="285">
        <f t="shared" si="358"/>
        <v>1.9000000000000001</v>
      </c>
      <c r="M1057" s="285">
        <f t="shared" si="359"/>
        <v>2.1</v>
      </c>
      <c r="N1057" s="104">
        <f t="shared" si="355"/>
        <v>8.3332349067241074E-2</v>
      </c>
      <c r="O1057" s="104">
        <f t="shared" si="356"/>
        <v>0.5735530758934867</v>
      </c>
    </row>
    <row r="1058" spans="1:15" x14ac:dyDescent="0.25">
      <c r="A1058" s="104" t="s">
        <v>2563</v>
      </c>
      <c r="B1058" s="104" t="s">
        <v>4327</v>
      </c>
      <c r="C1058" s="104">
        <v>5520</v>
      </c>
      <c r="D1058" s="104">
        <v>4.528978982614308E-3</v>
      </c>
      <c r="E1058" s="286">
        <v>1</v>
      </c>
      <c r="F1058" s="285">
        <f t="shared" si="357"/>
        <v>220.80031809349666</v>
      </c>
      <c r="G1058" s="285">
        <f t="shared" si="358"/>
        <v>9.4277337574579967</v>
      </c>
      <c r="H1058" s="285">
        <f t="shared" si="358"/>
        <v>18.983201272373986</v>
      </c>
      <c r="I1058" s="285">
        <f t="shared" si="358"/>
        <v>102.72056270396621</v>
      </c>
      <c r="J1058" s="285">
        <f t="shared" si="358"/>
        <v>17.259469105383474</v>
      </c>
      <c r="K1058" s="285">
        <f t="shared" si="358"/>
        <v>10.869334393644991</v>
      </c>
      <c r="L1058" s="285">
        <f t="shared" si="358"/>
        <v>5.220800318093497</v>
      </c>
      <c r="M1058" s="285">
        <f t="shared" si="359"/>
        <v>9.4277337574579967</v>
      </c>
      <c r="N1058" s="104">
        <f t="shared" si="355"/>
        <v>1.919467978336864E-2</v>
      </c>
      <c r="O1058" s="104">
        <f t="shared" si="356"/>
        <v>0.17290858500142325</v>
      </c>
    </row>
    <row r="1059" spans="1:15" x14ac:dyDescent="0.25">
      <c r="A1059" s="104" t="s">
        <v>2565</v>
      </c>
      <c r="B1059" s="104" t="s">
        <v>4327</v>
      </c>
      <c r="C1059" s="104">
        <v>8400</v>
      </c>
      <c r="D1059" s="104">
        <v>4.7185176327040517E-3</v>
      </c>
      <c r="E1059" s="286">
        <v>1</v>
      </c>
      <c r="F1059" s="285">
        <f t="shared" si="357"/>
        <v>211.9309660027545</v>
      </c>
      <c r="G1059" s="285">
        <f t="shared" si="358"/>
        <v>9.4159079546703417</v>
      </c>
      <c r="H1059" s="285">
        <f t="shared" si="358"/>
        <v>18.947723864011017</v>
      </c>
      <c r="I1059" s="285">
        <f t="shared" si="358"/>
        <v>101.901625860921</v>
      </c>
      <c r="J1059" s="285">
        <f t="shared" si="358"/>
        <v>17.191470739354454</v>
      </c>
      <c r="K1059" s="285">
        <f t="shared" si="358"/>
        <v>10.83976988667585</v>
      </c>
      <c r="L1059" s="285">
        <f t="shared" si="358"/>
        <v>5.211930966002754</v>
      </c>
      <c r="M1059" s="285">
        <f t="shared" si="359"/>
        <v>9.4159079546703417</v>
      </c>
      <c r="N1059" s="104">
        <f t="shared" si="355"/>
        <v>1.9218553972093599E-2</v>
      </c>
      <c r="O1059" s="104">
        <f t="shared" si="356"/>
        <v>0.17310576279933865</v>
      </c>
    </row>
    <row r="1060" spans="1:15" x14ac:dyDescent="0.25">
      <c r="A1060" s="104" t="s">
        <v>2568</v>
      </c>
      <c r="B1060" s="104" t="s">
        <v>4333</v>
      </c>
      <c r="C1060" s="104"/>
      <c r="D1060" s="104"/>
      <c r="E1060" s="105"/>
      <c r="F1060" s="104"/>
      <c r="G1060" s="104"/>
      <c r="H1060" s="104"/>
      <c r="I1060" s="104"/>
      <c r="J1060" s="104"/>
      <c r="K1060" s="104"/>
      <c r="L1060" s="104"/>
      <c r="M1060" s="104">
        <v>75</v>
      </c>
      <c r="N1060" s="104">
        <f t="shared" si="355"/>
        <v>2.4333231486970419E-3</v>
      </c>
      <c r="O1060" s="104">
        <f t="shared" si="356"/>
        <v>2.3581004692892704E-2</v>
      </c>
    </row>
    <row r="1061" spans="1:15" x14ac:dyDescent="0.25">
      <c r="A1061" s="104" t="s">
        <v>2571</v>
      </c>
      <c r="B1061" s="104" t="s">
        <v>4333</v>
      </c>
      <c r="C1061" s="104"/>
      <c r="D1061" s="104"/>
      <c r="E1061" s="105"/>
      <c r="F1061" s="104"/>
      <c r="G1061" s="104"/>
      <c r="H1061" s="104"/>
      <c r="I1061" s="104"/>
      <c r="J1061" s="104"/>
      <c r="K1061" s="104"/>
      <c r="L1061" s="104"/>
      <c r="M1061" s="104">
        <v>10</v>
      </c>
      <c r="N1061" s="104">
        <f t="shared" si="355"/>
        <v>1.8106239831579218E-2</v>
      </c>
      <c r="O1061" s="104">
        <f t="shared" si="356"/>
        <v>0.16387415644390924</v>
      </c>
    </row>
    <row r="1062" spans="1:15" x14ac:dyDescent="0.25">
      <c r="A1062" s="104" t="s">
        <v>2576</v>
      </c>
      <c r="B1062" s="104" t="s">
        <v>4327</v>
      </c>
      <c r="C1062" s="104">
        <v>66</v>
      </c>
      <c r="D1062" s="104" t="s">
        <v>4373</v>
      </c>
      <c r="E1062" s="286">
        <v>6</v>
      </c>
      <c r="F1062" s="285">
        <f>IF(D1062="&lt;0.2%",1/0.002,IF(D1062="&gt;50%",1/0.5,1/D1062))</f>
        <v>2</v>
      </c>
      <c r="G1062" s="285">
        <f t="shared" ref="G1062:L1064" si="360">IF($F1062&lt;5,LINEST(S$5:S$6,$R$5:$R$6)*$F1062+INTERCEPT(S$5:S$6,$R$5:$R$6),IF($F1062&lt;10,LINEST(S$6:S$7,$R$6:$R$7)*$F1062+INTERCEPT(S$6:S$7,$R$6:$R$7),IF($F1062&lt;25,LINEST(S$7:S$8,$R$7:$R$8)*$F1062+INTERCEPT(S$7:S$8,$R$7:$R$8),IF($F1062&lt;50,LINEST(S$8:S$9,$R$8:$R$9)*$F1062+INTERCEPT(S$8:S$9,$R$8:$R$9),IF($F1062&lt;100,LINEST(S$9:S$10,$R$9:$R$10)*$F1062+INTERCEPT(S$9:S$10,$R$9:$R$10),IF($F1062&lt;200,LINEST(S$10:S$11,$R$10:$R$11)*$F1062+INTERCEPT(S$10:S$11,$R$10:$R$11),IF($F1062&lt;500,LINEST(S$11:S$12,$R$11:$R$12)*$F1062+INTERCEPT(S$11:S$12,$R$11:$R$12),S$12)))))))</f>
        <v>2.1</v>
      </c>
      <c r="H1062" s="285">
        <f t="shared" si="360"/>
        <v>4.4000000000000004</v>
      </c>
      <c r="I1062" s="285">
        <f t="shared" si="360"/>
        <v>5.4000000000000021</v>
      </c>
      <c r="J1062" s="285">
        <f t="shared" si="360"/>
        <v>2.5</v>
      </c>
      <c r="K1062" s="285">
        <f t="shared" si="360"/>
        <v>2.0000000000000009</v>
      </c>
      <c r="L1062" s="285">
        <f t="shared" si="360"/>
        <v>1.9000000000000001</v>
      </c>
      <c r="M1062" s="285">
        <f>IF(E1062=S$4,G1062,IF(E1062=T$4,H1062,IF(E1062=U$4,I1062,IF(E1062=V$4,J1062,IF(E1062=W$4,K1062,L1062)))))</f>
        <v>1.9000000000000001</v>
      </c>
      <c r="N1062" s="104">
        <f t="shared" si="355"/>
        <v>9.168975800631407E-2</v>
      </c>
      <c r="O1062" s="104">
        <f t="shared" si="356"/>
        <v>0.61014473309809925</v>
      </c>
    </row>
    <row r="1063" spans="1:15" x14ac:dyDescent="0.25">
      <c r="A1063" s="104" t="s">
        <v>2578</v>
      </c>
      <c r="B1063" s="104" t="s">
        <v>4327</v>
      </c>
      <c r="C1063" s="104">
        <v>3290</v>
      </c>
      <c r="D1063" s="104">
        <v>7.7929304359169088E-2</v>
      </c>
      <c r="E1063" s="286">
        <v>6</v>
      </c>
      <c r="F1063" s="285">
        <f>IF(D1063="&lt;0.2%",1/0.002,IF(D1063="&gt;50%",1/0.5,1/D1063))</f>
        <v>12.832143289655081</v>
      </c>
      <c r="G1063" s="285">
        <f t="shared" si="360"/>
        <v>5.4398571947586092</v>
      </c>
      <c r="H1063" s="285">
        <f t="shared" si="360"/>
        <v>10.760833434252852</v>
      </c>
      <c r="I1063" s="285">
        <f t="shared" si="360"/>
        <v>22.55311952914932</v>
      </c>
      <c r="J1063" s="285">
        <f t="shared" si="360"/>
        <v>7.1419524789884843</v>
      </c>
      <c r="K1063" s="285">
        <f t="shared" si="360"/>
        <v>5.2965000605517112</v>
      </c>
      <c r="L1063" s="285">
        <f t="shared" si="360"/>
        <v>3.2510476421149379</v>
      </c>
      <c r="M1063" s="285">
        <f>IF(E1063=S$4,G1063,IF(E1063=T$4,H1063,IF(E1063=U$4,I1063,IF(E1063=V$4,J1063,IF(E1063=W$4,K1063,L1063)))))</f>
        <v>3.2510476421149379</v>
      </c>
      <c r="N1063" s="104">
        <f t="shared" si="355"/>
        <v>5.4653663218371396E-2</v>
      </c>
      <c r="O1063" s="104">
        <f t="shared" si="356"/>
        <v>0.42334918875438032</v>
      </c>
    </row>
    <row r="1064" spans="1:15" x14ac:dyDescent="0.25">
      <c r="A1064" s="104" t="s">
        <v>2580</v>
      </c>
      <c r="B1064" s="104" t="s">
        <v>4327</v>
      </c>
      <c r="C1064" s="104">
        <v>222</v>
      </c>
      <c r="D1064" s="104">
        <v>0.36909178071059123</v>
      </c>
      <c r="E1064" s="286">
        <v>6</v>
      </c>
      <c r="F1064" s="285">
        <f>IF(D1064="&lt;0.2%",1/0.002,IF(D1064="&gt;50%",1/0.5,1/D1064))</f>
        <v>2.7093532076893108</v>
      </c>
      <c r="G1064" s="285">
        <f t="shared" si="360"/>
        <v>2.4546766038446552</v>
      </c>
      <c r="H1064" s="285">
        <f t="shared" si="360"/>
        <v>5.0857081007663334</v>
      </c>
      <c r="I1064" s="285">
        <f t="shared" si="360"/>
        <v>6.7950613084556482</v>
      </c>
      <c r="J1064" s="285">
        <f t="shared" si="360"/>
        <v>2.9019668176906093</v>
      </c>
      <c r="K1064" s="285">
        <f t="shared" si="360"/>
        <v>2.3310314969216792</v>
      </c>
      <c r="L1064" s="285">
        <f t="shared" si="360"/>
        <v>2.0182255346148854</v>
      </c>
      <c r="M1064" s="285">
        <f>IF(E1064=S$4,G1064,IF(E1064=T$4,H1064,IF(E1064=U$4,I1064,IF(E1064=V$4,J1064,IF(E1064=W$4,K1064,L1064)))))</f>
        <v>2.0182255346148854</v>
      </c>
      <c r="N1064" s="104">
        <f t="shared" si="355"/>
        <v>8.6558355882251137E-2</v>
      </c>
      <c r="O1064" s="104">
        <f t="shared" si="356"/>
        <v>0.58802785266251456</v>
      </c>
    </row>
    <row r="1065" spans="1:15" x14ac:dyDescent="0.25">
      <c r="A1065" s="104" t="s">
        <v>2582</v>
      </c>
      <c r="B1065" s="104" t="s">
        <v>4333</v>
      </c>
      <c r="C1065" s="104"/>
      <c r="D1065" s="104"/>
      <c r="E1065" s="105"/>
      <c r="F1065" s="104"/>
      <c r="G1065" s="104"/>
      <c r="H1065" s="104"/>
      <c r="I1065" s="104"/>
      <c r="J1065" s="104"/>
      <c r="K1065" s="104"/>
      <c r="L1065" s="104"/>
      <c r="M1065" s="104">
        <v>62</v>
      </c>
      <c r="N1065" s="104">
        <f t="shared" si="355"/>
        <v>2.942784670019738E-3</v>
      </c>
      <c r="O1065" s="104">
        <f t="shared" si="356"/>
        <v>2.8454445553302787E-2</v>
      </c>
    </row>
    <row r="1066" spans="1:15" x14ac:dyDescent="0.25">
      <c r="A1066" s="104" t="s">
        <v>2584</v>
      </c>
      <c r="B1066" s="104" t="s">
        <v>4327</v>
      </c>
      <c r="C1066" s="104">
        <v>437</v>
      </c>
      <c r="D1066" s="104" t="s">
        <v>4372</v>
      </c>
      <c r="E1066" s="286">
        <v>1</v>
      </c>
      <c r="F1066" s="285">
        <f>IF(D1066="&lt;0.2%",1/0.002,IF(D1066="&gt;50%",1/0.5,1/D1066))</f>
        <v>500</v>
      </c>
      <c r="G1066" s="285">
        <f t="shared" ref="G1066:L1069" si="361">IF($F1066&lt;5,LINEST(S$5:S$6,$R$5:$R$6)*$F1066+INTERCEPT(S$5:S$6,$R$5:$R$6),IF($F1066&lt;10,LINEST(S$6:S$7,$R$6:$R$7)*$F1066+INTERCEPT(S$6:S$7,$R$6:$R$7),IF($F1066&lt;25,LINEST(S$7:S$8,$R$7:$R$8)*$F1066+INTERCEPT(S$7:S$8,$R$7:$R$8),IF($F1066&lt;50,LINEST(S$8:S$9,$R$8:$R$9)*$F1066+INTERCEPT(S$8:S$9,$R$8:$R$9),IF($F1066&lt;100,LINEST(S$9:S$10,$R$9:$R$10)*$F1066+INTERCEPT(S$9:S$10,$R$9:$R$10),IF($F1066&lt;200,LINEST(S$10:S$11,$R$10:$R$11)*$F1066+INTERCEPT(S$10:S$11,$R$10:$R$11),IF($F1066&lt;500,LINEST(S$11:S$12,$R$11:$R$12)*$F1066+INTERCEPT(S$11:S$12,$R$11:$R$12),S$12)))))))</f>
        <v>9.8000000000000007</v>
      </c>
      <c r="H1066" s="285">
        <f t="shared" si="361"/>
        <v>20.100000000000001</v>
      </c>
      <c r="I1066" s="285">
        <f t="shared" si="361"/>
        <v>128.5</v>
      </c>
      <c r="J1066" s="285">
        <f t="shared" si="361"/>
        <v>19.399999999999999</v>
      </c>
      <c r="K1066" s="285">
        <f t="shared" si="361"/>
        <v>11.8</v>
      </c>
      <c r="L1066" s="285">
        <f t="shared" si="361"/>
        <v>5.5</v>
      </c>
      <c r="M1066" s="285">
        <f>IF(E1066=S$4,G1066,IF(E1066=T$4,H1066,IF(E1066=U$4,I1066,IF(E1066=V$4,J1066,IF(E1066=W$4,K1066,L1066)))))</f>
        <v>9.8000000000000007</v>
      </c>
      <c r="N1066" s="104">
        <f t="shared" si="355"/>
        <v>1.8472321030518324E-2</v>
      </c>
      <c r="O1066" s="104">
        <f t="shared" si="356"/>
        <v>0.16692259759502215</v>
      </c>
    </row>
    <row r="1067" spans="1:15" x14ac:dyDescent="0.25">
      <c r="A1067" s="104" t="s">
        <v>2586</v>
      </c>
      <c r="B1067" s="104" t="s">
        <v>4327</v>
      </c>
      <c r="C1067" s="104">
        <v>929</v>
      </c>
      <c r="D1067" s="104">
        <v>0.4187285163964401</v>
      </c>
      <c r="E1067" s="286">
        <v>6</v>
      </c>
      <c r="F1067" s="285">
        <f>IF(D1067="&lt;0.2%",1/0.002,IF(D1067="&gt;50%",1/0.5,1/D1067))</f>
        <v>2.3881822250988725</v>
      </c>
      <c r="G1067" s="285">
        <f t="shared" si="361"/>
        <v>2.2940911125494363</v>
      </c>
      <c r="H1067" s="285">
        <f t="shared" si="361"/>
        <v>4.7752428175955766</v>
      </c>
      <c r="I1067" s="285">
        <f t="shared" si="361"/>
        <v>6.1634250426944526</v>
      </c>
      <c r="J1067" s="285">
        <f t="shared" si="361"/>
        <v>2.7199699275560278</v>
      </c>
      <c r="K1067" s="285">
        <f t="shared" si="361"/>
        <v>2.1811517050461413</v>
      </c>
      <c r="L1067" s="285">
        <f t="shared" si="361"/>
        <v>1.964697037516479</v>
      </c>
      <c r="M1067" s="285">
        <f>IF(E1067=S$4,G1067,IF(E1067=T$4,H1067,IF(E1067=U$4,I1067,IF(E1067=V$4,J1067,IF(E1067=W$4,K1067,L1067)))))</f>
        <v>1.964697037516479</v>
      </c>
      <c r="N1067" s="104">
        <f t="shared" si="355"/>
        <v>8.8808731577251221E-2</v>
      </c>
      <c r="O1067" s="104">
        <f t="shared" si="356"/>
        <v>0.59786222938276645</v>
      </c>
    </row>
    <row r="1068" spans="1:15" x14ac:dyDescent="0.25">
      <c r="A1068" s="104" t="s">
        <v>2588</v>
      </c>
      <c r="B1068" s="104" t="s">
        <v>4327</v>
      </c>
      <c r="C1068" s="104">
        <v>2740</v>
      </c>
      <c r="D1068" s="104" t="s">
        <v>4372</v>
      </c>
      <c r="E1068" s="286">
        <v>6</v>
      </c>
      <c r="F1068" s="285">
        <f>IF(D1068="&lt;0.2%",1/0.002,IF(D1068="&gt;50%",1/0.5,1/D1068))</f>
        <v>500</v>
      </c>
      <c r="G1068" s="285">
        <f t="shared" si="361"/>
        <v>9.8000000000000007</v>
      </c>
      <c r="H1068" s="285">
        <f t="shared" si="361"/>
        <v>20.100000000000001</v>
      </c>
      <c r="I1068" s="285">
        <f t="shared" si="361"/>
        <v>128.5</v>
      </c>
      <c r="J1068" s="285">
        <f t="shared" si="361"/>
        <v>19.399999999999999</v>
      </c>
      <c r="K1068" s="285">
        <f t="shared" si="361"/>
        <v>11.8</v>
      </c>
      <c r="L1068" s="285">
        <f t="shared" si="361"/>
        <v>5.5</v>
      </c>
      <c r="M1068" s="285">
        <f>IF(E1068=S$4,G1068,IF(E1068=T$4,H1068,IF(E1068=U$4,I1068,IF(E1068=V$4,J1068,IF(E1068=W$4,K1068,L1068)))))</f>
        <v>5.5</v>
      </c>
      <c r="N1068" s="104">
        <f t="shared" si="355"/>
        <v>3.2676322132066393E-2</v>
      </c>
      <c r="O1068" s="104">
        <f t="shared" si="356"/>
        <v>0.2777696710077755</v>
      </c>
    </row>
    <row r="1069" spans="1:15" x14ac:dyDescent="0.25">
      <c r="A1069" s="104" t="s">
        <v>2590</v>
      </c>
      <c r="B1069" s="104" t="s">
        <v>4327</v>
      </c>
      <c r="C1069" s="104">
        <v>488</v>
      </c>
      <c r="D1069" s="104" t="s">
        <v>4373</v>
      </c>
      <c r="E1069" s="286">
        <v>6</v>
      </c>
      <c r="F1069" s="285">
        <f>IF(D1069="&lt;0.2%",1/0.002,IF(D1069="&gt;50%",1/0.5,1/D1069))</f>
        <v>2</v>
      </c>
      <c r="G1069" s="285">
        <f t="shared" si="361"/>
        <v>2.1</v>
      </c>
      <c r="H1069" s="285">
        <f t="shared" si="361"/>
        <v>4.4000000000000004</v>
      </c>
      <c r="I1069" s="285">
        <f t="shared" si="361"/>
        <v>5.4000000000000021</v>
      </c>
      <c r="J1069" s="285">
        <f t="shared" si="361"/>
        <v>2.5</v>
      </c>
      <c r="K1069" s="285">
        <f t="shared" si="361"/>
        <v>2.0000000000000009</v>
      </c>
      <c r="L1069" s="285">
        <f t="shared" si="361"/>
        <v>1.9000000000000001</v>
      </c>
      <c r="M1069" s="285">
        <f>IF(E1069=S$4,G1069,IF(E1069=T$4,H1069,IF(E1069=U$4,I1069,IF(E1069=V$4,J1069,IF(E1069=W$4,K1069,L1069)))))</f>
        <v>1.9000000000000001</v>
      </c>
      <c r="N1069" s="104">
        <f t="shared" si="355"/>
        <v>9.168975800631407E-2</v>
      </c>
      <c r="O1069" s="104">
        <f t="shared" si="356"/>
        <v>0.61014473309809925</v>
      </c>
    </row>
    <row r="1070" spans="1:15" x14ac:dyDescent="0.25">
      <c r="A1070" s="104" t="s">
        <v>2592</v>
      </c>
      <c r="B1070" s="104" t="s">
        <v>3585</v>
      </c>
      <c r="C1070" s="104"/>
      <c r="D1070" s="104"/>
      <c r="E1070" s="105"/>
      <c r="F1070" s="104"/>
      <c r="G1070" s="104"/>
      <c r="H1070" s="104"/>
      <c r="I1070" s="104"/>
      <c r="J1070" s="104"/>
      <c r="K1070" s="104"/>
      <c r="L1070" s="104"/>
      <c r="M1070" s="104">
        <v>20</v>
      </c>
      <c r="N1070" s="104">
        <f t="shared" si="355"/>
        <v>9.0944746503727192E-3</v>
      </c>
      <c r="O1070" s="104">
        <f t="shared" si="356"/>
        <v>8.5600829201988637E-2</v>
      </c>
    </row>
    <row r="1071" spans="1:15" x14ac:dyDescent="0.25">
      <c r="A1071" s="104" t="s">
        <v>2595</v>
      </c>
      <c r="B1071" s="104" t="s">
        <v>4327</v>
      </c>
      <c r="C1071" s="104">
        <v>170</v>
      </c>
      <c r="D1071" s="104" t="s">
        <v>4373</v>
      </c>
      <c r="E1071" s="286">
        <v>6</v>
      </c>
      <c r="F1071" s="285">
        <f>IF(D1071="&lt;0.2%",1/0.002,IF(D1071="&gt;50%",1/0.5,1/D1071))</f>
        <v>2</v>
      </c>
      <c r="G1071" s="285">
        <f t="shared" ref="G1071:L1074" si="362">IF($F1071&lt;5,LINEST(S$5:S$6,$R$5:$R$6)*$F1071+INTERCEPT(S$5:S$6,$R$5:$R$6),IF($F1071&lt;10,LINEST(S$6:S$7,$R$6:$R$7)*$F1071+INTERCEPT(S$6:S$7,$R$6:$R$7),IF($F1071&lt;25,LINEST(S$7:S$8,$R$7:$R$8)*$F1071+INTERCEPT(S$7:S$8,$R$7:$R$8),IF($F1071&lt;50,LINEST(S$8:S$9,$R$8:$R$9)*$F1071+INTERCEPT(S$8:S$9,$R$8:$R$9),IF($F1071&lt;100,LINEST(S$9:S$10,$R$9:$R$10)*$F1071+INTERCEPT(S$9:S$10,$R$9:$R$10),IF($F1071&lt;200,LINEST(S$10:S$11,$R$10:$R$11)*$F1071+INTERCEPT(S$10:S$11,$R$10:$R$11),IF($F1071&lt;500,LINEST(S$11:S$12,$R$11:$R$12)*$F1071+INTERCEPT(S$11:S$12,$R$11:$R$12),S$12)))))))</f>
        <v>2.1</v>
      </c>
      <c r="H1071" s="285">
        <f t="shared" si="362"/>
        <v>4.4000000000000004</v>
      </c>
      <c r="I1071" s="285">
        <f t="shared" si="362"/>
        <v>5.4000000000000021</v>
      </c>
      <c r="J1071" s="285">
        <f t="shared" si="362"/>
        <v>2.5</v>
      </c>
      <c r="K1071" s="285">
        <f t="shared" si="362"/>
        <v>2.0000000000000009</v>
      </c>
      <c r="L1071" s="285">
        <f t="shared" si="362"/>
        <v>1.9000000000000001</v>
      </c>
      <c r="M1071" s="285">
        <f>IF(E1071=S$4,G1071,IF(E1071=T$4,H1071,IF(E1071=U$4,I1071,IF(E1071=V$4,J1071,IF(E1071=W$4,K1071,L1071)))))</f>
        <v>1.9000000000000001</v>
      </c>
      <c r="N1071" s="104">
        <f t="shared" si="355"/>
        <v>9.168975800631407E-2</v>
      </c>
      <c r="O1071" s="104">
        <f t="shared" si="356"/>
        <v>0.61014473309809925</v>
      </c>
    </row>
    <row r="1072" spans="1:15" x14ac:dyDescent="0.25">
      <c r="A1072" s="104" t="s">
        <v>2597</v>
      </c>
      <c r="B1072" s="104" t="s">
        <v>4327</v>
      </c>
      <c r="C1072" s="104">
        <v>4700</v>
      </c>
      <c r="D1072" s="104">
        <v>2.8359250542095038E-2</v>
      </c>
      <c r="E1072" s="286">
        <v>6</v>
      </c>
      <c r="F1072" s="285">
        <f>IF(D1072="&lt;0.2%",1/0.002,IF(D1072="&gt;50%",1/0.5,1/D1072))</f>
        <v>35.261862739131651</v>
      </c>
      <c r="G1072" s="285">
        <f t="shared" si="362"/>
        <v>7.3515219605217927</v>
      </c>
      <c r="H1072" s="285">
        <f t="shared" si="362"/>
        <v>14.503043921043584</v>
      </c>
      <c r="I1072" s="285">
        <f t="shared" si="362"/>
        <v>43.529588623131318</v>
      </c>
      <c r="J1072" s="285">
        <f t="shared" si="362"/>
        <v>11.00828117582622</v>
      </c>
      <c r="K1072" s="285">
        <f t="shared" si="362"/>
        <v>7.6157117643478989</v>
      </c>
      <c r="L1072" s="285">
        <f t="shared" si="362"/>
        <v>4.1462847057391601</v>
      </c>
      <c r="M1072" s="285">
        <f>IF(E1072=S$4,G1072,IF(E1072=T$4,H1072,IF(E1072=U$4,I1072,IF(E1072=V$4,J1072,IF(E1072=W$4,K1072,L1072)))))</f>
        <v>4.1462847057391601</v>
      </c>
      <c r="N1072" s="104">
        <f t="shared" si="355"/>
        <v>4.3111843009764561E-2</v>
      </c>
      <c r="O1072" s="104">
        <f t="shared" si="356"/>
        <v>0.35056612844989088</v>
      </c>
    </row>
    <row r="1073" spans="1:15" x14ac:dyDescent="0.25">
      <c r="A1073" s="104" t="s">
        <v>2599</v>
      </c>
      <c r="B1073" s="104" t="s">
        <v>4327</v>
      </c>
      <c r="C1073" s="104">
        <v>2680</v>
      </c>
      <c r="D1073" s="104">
        <v>8.9758448058464731E-3</v>
      </c>
      <c r="E1073" s="286">
        <v>6</v>
      </c>
      <c r="F1073" s="285">
        <f>IF(D1073="&lt;0.2%",1/0.002,IF(D1073="&gt;50%",1/0.5,1/D1073))</f>
        <v>111.4101259135679</v>
      </c>
      <c r="G1073" s="285">
        <f t="shared" si="362"/>
        <v>8.8684607554814097</v>
      </c>
      <c r="H1073" s="285">
        <f t="shared" si="362"/>
        <v>17.748331636876383</v>
      </c>
      <c r="I1073" s="285">
        <f t="shared" si="362"/>
        <v>79.449840345169875</v>
      </c>
      <c r="J1073" s="285">
        <f t="shared" si="362"/>
        <v>15.239612644184927</v>
      </c>
      <c r="K1073" s="285">
        <f t="shared" si="362"/>
        <v>9.8255113850492464</v>
      </c>
      <c r="L1073" s="285">
        <f t="shared" si="362"/>
        <v>4.9342303777407048</v>
      </c>
      <c r="M1073" s="285">
        <f>IF(E1073=S$4,G1073,IF(E1073=T$4,H1073,IF(E1073=U$4,I1073,IF(E1073=V$4,J1073,IF(E1073=W$4,K1073,L1073)))))</f>
        <v>4.9342303777407048</v>
      </c>
      <c r="N1073" s="104">
        <f t="shared" si="355"/>
        <v>3.6354158370573542E-2</v>
      </c>
      <c r="O1073" s="104">
        <f t="shared" si="356"/>
        <v>0.30422123199608953</v>
      </c>
    </row>
    <row r="1074" spans="1:15" x14ac:dyDescent="0.25">
      <c r="A1074" s="104" t="s">
        <v>2601</v>
      </c>
      <c r="B1074" s="104" t="s">
        <v>4327</v>
      </c>
      <c r="C1074" s="104">
        <v>4400</v>
      </c>
      <c r="D1074" s="104">
        <v>9.4041728089298837E-3</v>
      </c>
      <c r="E1074" s="286">
        <v>6</v>
      </c>
      <c r="F1074" s="285">
        <f>IF(D1074="&lt;0.2%",1/0.002,IF(D1074="&gt;50%",1/0.5,1/D1074))</f>
        <v>106.33577458832252</v>
      </c>
      <c r="G1074" s="285">
        <f t="shared" si="362"/>
        <v>8.8380146475299384</v>
      </c>
      <c r="H1074" s="285">
        <f t="shared" si="362"/>
        <v>17.682365069648196</v>
      </c>
      <c r="I1074" s="285">
        <f t="shared" si="362"/>
        <v>78.226921675785746</v>
      </c>
      <c r="J1074" s="285">
        <f t="shared" si="362"/>
        <v>15.133051266354773</v>
      </c>
      <c r="K1074" s="285">
        <f t="shared" si="362"/>
        <v>9.7696935204715469</v>
      </c>
      <c r="L1074" s="285">
        <f t="shared" si="362"/>
        <v>4.9190073237649692</v>
      </c>
      <c r="M1074" s="285">
        <f>IF(E1074=S$4,G1074,IF(E1074=T$4,H1074,IF(E1074=U$4,I1074,IF(E1074=V$4,J1074,IF(E1074=W$4,K1074,L1074)))))</f>
        <v>4.9190073237649692</v>
      </c>
      <c r="N1074" s="104">
        <f t="shared" si="355"/>
        <v>3.6464588463743119E-2</v>
      </c>
      <c r="O1074" s="104">
        <f t="shared" si="356"/>
        <v>0.30500183009300774</v>
      </c>
    </row>
    <row r="1075" spans="1:15" x14ac:dyDescent="0.25">
      <c r="A1075" s="104" t="s">
        <v>2603</v>
      </c>
      <c r="B1075" s="104" t="s">
        <v>4333</v>
      </c>
      <c r="C1075" s="104"/>
      <c r="D1075" s="104"/>
      <c r="E1075" s="105"/>
      <c r="F1075" s="104"/>
      <c r="G1075" s="104"/>
      <c r="H1075" s="104"/>
      <c r="I1075" s="104"/>
      <c r="J1075" s="104"/>
      <c r="K1075" s="104"/>
      <c r="L1075" s="104"/>
      <c r="M1075" s="104">
        <v>56</v>
      </c>
      <c r="N1075" s="104">
        <f t="shared" si="355"/>
        <v>3.2575689429252819E-3</v>
      </c>
      <c r="O1075" s="104">
        <f t="shared" si="356"/>
        <v>3.1454702247614819E-2</v>
      </c>
    </row>
    <row r="1076" spans="1:15" x14ac:dyDescent="0.25">
      <c r="A1076" s="104" t="s">
        <v>2605</v>
      </c>
      <c r="B1076" s="104" t="s">
        <v>4327</v>
      </c>
      <c r="C1076" s="104">
        <v>2220</v>
      </c>
      <c r="D1076" s="104">
        <v>1.3926613717935618E-2</v>
      </c>
      <c r="E1076" s="286">
        <v>6</v>
      </c>
      <c r="F1076" s="285">
        <f>IF(D1076="&lt;0.2%",1/0.002,IF(D1076="&gt;50%",1/0.5,1/D1076))</f>
        <v>71.804964239952568</v>
      </c>
      <c r="G1076" s="285">
        <f t="shared" ref="G1076:L1078" si="363">IF($F1076&lt;5,LINEST(S$5:S$6,$R$5:$R$6)*$F1076+INTERCEPT(S$5:S$6,$R$5:$R$6),IF($F1076&lt;10,LINEST(S$6:S$7,$R$6:$R$7)*$F1076+INTERCEPT(S$6:S$7,$R$6:$R$7),IF($F1076&lt;25,LINEST(S$7:S$8,$R$7:$R$8)*$F1076+INTERCEPT(S$7:S$8,$R$7:$R$8),IF($F1076&lt;50,LINEST(S$8:S$9,$R$8:$R$9)*$F1076+INTERCEPT(S$8:S$9,$R$8:$R$9),IF($F1076&lt;100,LINEST(S$9:S$10,$R$9:$R$10)*$F1076+INTERCEPT(S$9:S$10,$R$9:$R$10),IF($F1076&lt;200,LINEST(S$10:S$11,$R$10:$R$11)*$F1076+INTERCEPT(S$10:S$11,$R$10:$R$11),IF($F1076&lt;500,LINEST(S$11:S$12,$R$11:$R$12)*$F1076+INTERCEPT(S$11:S$12,$R$11:$R$12),S$12)))))))</f>
        <v>8.3488794278392415</v>
      </c>
      <c r="H1076" s="285">
        <f t="shared" si="363"/>
        <v>16.584978712638296</v>
      </c>
      <c r="I1076" s="285">
        <f t="shared" si="363"/>
        <v>64.012233907978668</v>
      </c>
      <c r="J1076" s="285">
        <f t="shared" si="363"/>
        <v>13.646638283517724</v>
      </c>
      <c r="K1076" s="285">
        <f t="shared" si="363"/>
        <v>9.0233191417588614</v>
      </c>
      <c r="L1076" s="285">
        <f t="shared" si="363"/>
        <v>4.6744397139196208</v>
      </c>
      <c r="M1076" s="285">
        <f>IF(E1076=S$4,G1076,IF(E1076=T$4,H1076,IF(E1076=U$4,I1076,IF(E1076=V$4,J1076,IF(E1076=W$4,K1076,L1076)))))</f>
        <v>4.6744397139196208</v>
      </c>
      <c r="N1076" s="104">
        <f t="shared" si="355"/>
        <v>3.833538953347182E-2</v>
      </c>
      <c r="O1076" s="104">
        <f t="shared" si="356"/>
        <v>0.31810702716313954</v>
      </c>
    </row>
    <row r="1077" spans="1:15" x14ac:dyDescent="0.25">
      <c r="A1077" s="104" t="s">
        <v>2607</v>
      </c>
      <c r="B1077" s="104" t="s">
        <v>4327</v>
      </c>
      <c r="C1077" s="104">
        <v>109</v>
      </c>
      <c r="D1077" s="104">
        <v>0.48107906051179533</v>
      </c>
      <c r="E1077" s="286">
        <v>6</v>
      </c>
      <c r="F1077" s="285">
        <f>IF(D1077="&lt;0.2%",1/0.002,IF(D1077="&gt;50%",1/0.5,1/D1077))</f>
        <v>2.0786604158912079</v>
      </c>
      <c r="G1077" s="285">
        <f t="shared" si="363"/>
        <v>2.139330207945604</v>
      </c>
      <c r="H1077" s="285">
        <f t="shared" si="363"/>
        <v>4.4760384020281681</v>
      </c>
      <c r="I1077" s="285">
        <f t="shared" si="363"/>
        <v>5.5546988179193786</v>
      </c>
      <c r="J1077" s="285">
        <f t="shared" si="363"/>
        <v>2.5445742356716847</v>
      </c>
      <c r="K1077" s="285">
        <f t="shared" si="363"/>
        <v>2.0367081940825642</v>
      </c>
      <c r="L1077" s="285">
        <f t="shared" si="363"/>
        <v>1.9131100693152014</v>
      </c>
      <c r="M1077" s="285">
        <f>IF(E1077=S$4,G1077,IF(E1077=T$4,H1077,IF(E1077=U$4,I1077,IF(E1077=V$4,J1077,IF(E1077=W$4,K1077,L1077)))))</f>
        <v>1.9131100693152014</v>
      </c>
      <c r="N1077" s="104">
        <f t="shared" si="355"/>
        <v>9.1090962226596073E-2</v>
      </c>
      <c r="O1077" s="104">
        <f t="shared" si="356"/>
        <v>0.60762001750926786</v>
      </c>
    </row>
    <row r="1078" spans="1:15" x14ac:dyDescent="0.25">
      <c r="A1078" s="104" t="s">
        <v>2609</v>
      </c>
      <c r="B1078" s="104" t="s">
        <v>4327</v>
      </c>
      <c r="C1078" s="104">
        <v>945</v>
      </c>
      <c r="D1078" s="104">
        <v>2.7075712372798379E-3</v>
      </c>
      <c r="E1078" s="286">
        <v>6</v>
      </c>
      <c r="F1078" s="285">
        <f>IF(D1078="&lt;0.2%",1/0.002,IF(D1078="&gt;50%",1/0.5,1/D1078))</f>
        <v>369.3346960668153</v>
      </c>
      <c r="G1078" s="285">
        <f t="shared" si="363"/>
        <v>9.6257795947557554</v>
      </c>
      <c r="H1078" s="285">
        <f t="shared" si="363"/>
        <v>19.577338784267262</v>
      </c>
      <c r="I1078" s="285">
        <f t="shared" si="363"/>
        <v>116.43523693683596</v>
      </c>
      <c r="J1078" s="285">
        <f t="shared" si="363"/>
        <v>18.398232669845584</v>
      </c>
      <c r="K1078" s="285">
        <f t="shared" si="363"/>
        <v>11.364448986889386</v>
      </c>
      <c r="L1078" s="285">
        <f t="shared" si="363"/>
        <v>5.3693346960668151</v>
      </c>
      <c r="M1078" s="285">
        <f>IF(E1078=S$4,G1078,IF(E1078=T$4,H1078,IF(E1078=U$4,I1078,IF(E1078=V$4,J1078,IF(E1078=W$4,K1078,L1078)))))</f>
        <v>5.3693346960668151</v>
      </c>
      <c r="N1078" s="104">
        <f t="shared" si="355"/>
        <v>3.3458063988817344E-2</v>
      </c>
      <c r="O1078" s="104">
        <f t="shared" si="356"/>
        <v>0.28346645209249388</v>
      </c>
    </row>
    <row r="1079" spans="1:15" x14ac:dyDescent="0.25">
      <c r="A1079" s="104" t="s">
        <v>2611</v>
      </c>
      <c r="B1079" s="104" t="s">
        <v>4333</v>
      </c>
      <c r="C1079" s="104"/>
      <c r="D1079" s="104"/>
      <c r="E1079" s="105"/>
      <c r="F1079" s="104"/>
      <c r="G1079" s="104"/>
      <c r="H1079" s="104"/>
      <c r="I1079" s="104"/>
      <c r="J1079" s="104"/>
      <c r="K1079" s="104"/>
      <c r="L1079" s="104"/>
      <c r="M1079" s="104">
        <v>53</v>
      </c>
      <c r="N1079" s="104">
        <f t="shared" si="355"/>
        <v>3.4416419795543218E-3</v>
      </c>
      <c r="O1079" s="104">
        <f t="shared" si="356"/>
        <v>3.3205273030778804E-2</v>
      </c>
    </row>
    <row r="1080" spans="1:15" x14ac:dyDescent="0.25">
      <c r="A1080" s="295" t="s">
        <v>2613</v>
      </c>
      <c r="B1080" s="104" t="s">
        <v>4396</v>
      </c>
      <c r="C1080" s="104">
        <v>3350</v>
      </c>
      <c r="D1080" s="104">
        <v>4.6451647938717602E-3</v>
      </c>
      <c r="E1080" s="105"/>
      <c r="F1080" s="104"/>
      <c r="G1080" s="104"/>
      <c r="H1080" s="104"/>
      <c r="I1080" s="104"/>
      <c r="J1080" s="104"/>
      <c r="K1080" s="104"/>
      <c r="L1080" s="104"/>
      <c r="M1080" s="290">
        <v>48.393320064539196</v>
      </c>
      <c r="N1080" s="296">
        <v>3.768642317905746E-3</v>
      </c>
      <c r="O1080" s="296">
        <v>3.630810552904784E-2</v>
      </c>
    </row>
    <row r="1081" spans="1:15" x14ac:dyDescent="0.25">
      <c r="A1081" s="104" t="s">
        <v>2615</v>
      </c>
      <c r="B1081" s="104" t="s">
        <v>3584</v>
      </c>
      <c r="C1081" s="104"/>
      <c r="D1081" s="104"/>
      <c r="E1081" s="105"/>
      <c r="F1081" s="104"/>
      <c r="G1081" s="104"/>
      <c r="H1081" s="104"/>
      <c r="I1081" s="104"/>
      <c r="J1081" s="104"/>
      <c r="K1081" s="104"/>
      <c r="L1081" s="104"/>
      <c r="M1081" s="104">
        <v>37</v>
      </c>
      <c r="N1081" s="104">
        <f t="shared" ref="N1081:N1114" si="364">1-BETAINV(0.833,M1081-1+1,1,0,1)</f>
        <v>4.9262486559580321E-3</v>
      </c>
      <c r="O1081" s="104">
        <f t="shared" ref="O1081:O1114" si="365">1-BETAINV(0.167,M1081-1+1,1,0,1)</f>
        <v>4.7220647512283054E-2</v>
      </c>
    </row>
    <row r="1082" spans="1:15" x14ac:dyDescent="0.25">
      <c r="A1082" s="289" t="s">
        <v>2617</v>
      </c>
      <c r="B1082" s="104" t="s">
        <v>4399</v>
      </c>
      <c r="C1082" s="104"/>
      <c r="D1082" s="104"/>
      <c r="E1082" s="105"/>
      <c r="F1082" s="104"/>
      <c r="G1082" s="104"/>
      <c r="H1082" s="104"/>
      <c r="I1082" s="104"/>
      <c r="J1082" s="104"/>
      <c r="K1082" s="104"/>
      <c r="L1082" s="104"/>
      <c r="M1082" s="104">
        <v>37</v>
      </c>
      <c r="N1082" s="104">
        <f t="shared" si="364"/>
        <v>4.9262486559580321E-3</v>
      </c>
      <c r="O1082" s="104">
        <f>1-BETAINV(0.167,M1082-1+1,1,0,1)</f>
        <v>4.7220647512283054E-2</v>
      </c>
    </row>
    <row r="1083" spans="1:15" x14ac:dyDescent="0.25">
      <c r="A1083" s="104" t="s">
        <v>2619</v>
      </c>
      <c r="B1083" s="104" t="s">
        <v>4327</v>
      </c>
      <c r="C1083" s="104">
        <v>1560</v>
      </c>
      <c r="D1083" s="104" t="s">
        <v>4373</v>
      </c>
      <c r="E1083" s="286">
        <v>6</v>
      </c>
      <c r="F1083" s="285">
        <f>IF(D1083="&lt;0.2%",1/0.002,IF(D1083="&gt;50%",1/0.5,1/D1083))</f>
        <v>2</v>
      </c>
      <c r="G1083" s="285">
        <f t="shared" ref="G1083:L1084" si="366">IF($F1083&lt;5,LINEST(S$5:S$6,$R$5:$R$6)*$F1083+INTERCEPT(S$5:S$6,$R$5:$R$6),IF($F1083&lt;10,LINEST(S$6:S$7,$R$6:$R$7)*$F1083+INTERCEPT(S$6:S$7,$R$6:$R$7),IF($F1083&lt;25,LINEST(S$7:S$8,$R$7:$R$8)*$F1083+INTERCEPT(S$7:S$8,$R$7:$R$8),IF($F1083&lt;50,LINEST(S$8:S$9,$R$8:$R$9)*$F1083+INTERCEPT(S$8:S$9,$R$8:$R$9),IF($F1083&lt;100,LINEST(S$9:S$10,$R$9:$R$10)*$F1083+INTERCEPT(S$9:S$10,$R$9:$R$10),IF($F1083&lt;200,LINEST(S$10:S$11,$R$10:$R$11)*$F1083+INTERCEPT(S$10:S$11,$R$10:$R$11),IF($F1083&lt;500,LINEST(S$11:S$12,$R$11:$R$12)*$F1083+INTERCEPT(S$11:S$12,$R$11:$R$12),S$12)))))))</f>
        <v>2.1</v>
      </c>
      <c r="H1083" s="285">
        <f t="shared" si="366"/>
        <v>4.4000000000000004</v>
      </c>
      <c r="I1083" s="285">
        <f t="shared" si="366"/>
        <v>5.4000000000000021</v>
      </c>
      <c r="J1083" s="285">
        <f t="shared" si="366"/>
        <v>2.5</v>
      </c>
      <c r="K1083" s="285">
        <f t="shared" si="366"/>
        <v>2.0000000000000009</v>
      </c>
      <c r="L1083" s="285">
        <f t="shared" si="366"/>
        <v>1.9000000000000001</v>
      </c>
      <c r="M1083" s="285">
        <f>IF(E1083=S$4,G1083,IF(E1083=T$4,H1083,IF(E1083=U$4,I1083,IF(E1083=V$4,J1083,IF(E1083=W$4,K1083,L1083)))))</f>
        <v>1.9000000000000001</v>
      </c>
      <c r="N1083" s="104">
        <f t="shared" si="364"/>
        <v>9.168975800631407E-2</v>
      </c>
      <c r="O1083" s="104">
        <f t="shared" si="365"/>
        <v>0.61014473309809925</v>
      </c>
    </row>
    <row r="1084" spans="1:15" x14ac:dyDescent="0.25">
      <c r="A1084" s="104" t="s">
        <v>2621</v>
      </c>
      <c r="B1084" s="104" t="s">
        <v>4327</v>
      </c>
      <c r="C1084" s="104">
        <v>114</v>
      </c>
      <c r="D1084" s="104" t="s">
        <v>4372</v>
      </c>
      <c r="E1084" s="286">
        <v>6</v>
      </c>
      <c r="F1084" s="285">
        <f>IF(D1084="&lt;0.2%",1/0.002,IF(D1084="&gt;50%",1/0.5,1/D1084))</f>
        <v>500</v>
      </c>
      <c r="G1084" s="285">
        <f t="shared" si="366"/>
        <v>9.8000000000000007</v>
      </c>
      <c r="H1084" s="285">
        <f t="shared" si="366"/>
        <v>20.100000000000001</v>
      </c>
      <c r="I1084" s="285">
        <f t="shared" si="366"/>
        <v>128.5</v>
      </c>
      <c r="J1084" s="285">
        <f t="shared" si="366"/>
        <v>19.399999999999999</v>
      </c>
      <c r="K1084" s="285">
        <f t="shared" si="366"/>
        <v>11.8</v>
      </c>
      <c r="L1084" s="285">
        <f t="shared" si="366"/>
        <v>5.5</v>
      </c>
      <c r="M1084" s="285">
        <f>IF(E1084=S$4,G1084,IF(E1084=T$4,H1084,IF(E1084=U$4,I1084,IF(E1084=V$4,J1084,IF(E1084=W$4,K1084,L1084)))))</f>
        <v>5.5</v>
      </c>
      <c r="N1084" s="104">
        <f t="shared" si="364"/>
        <v>3.2676322132066393E-2</v>
      </c>
      <c r="O1084" s="104">
        <f t="shared" si="365"/>
        <v>0.2777696710077755</v>
      </c>
    </row>
    <row r="1085" spans="1:15" x14ac:dyDescent="0.25">
      <c r="A1085" s="104" t="s">
        <v>2623</v>
      </c>
      <c r="B1085" s="104" t="s">
        <v>4333</v>
      </c>
      <c r="C1085" s="104"/>
      <c r="D1085" s="104"/>
      <c r="E1085" s="105"/>
      <c r="F1085" s="104"/>
      <c r="G1085" s="104"/>
      <c r="H1085" s="104"/>
      <c r="I1085" s="104"/>
      <c r="J1085" s="104"/>
      <c r="K1085" s="104"/>
      <c r="L1085" s="104"/>
      <c r="M1085" s="104">
        <v>44</v>
      </c>
      <c r="N1085" s="104">
        <f t="shared" si="364"/>
        <v>4.1441536703594739E-3</v>
      </c>
      <c r="O1085" s="104">
        <f t="shared" si="365"/>
        <v>3.9860216173409735E-2</v>
      </c>
    </row>
    <row r="1086" spans="1:15" x14ac:dyDescent="0.25">
      <c r="A1086" s="104" t="s">
        <v>2627</v>
      </c>
      <c r="B1086" s="104" t="s">
        <v>3585</v>
      </c>
      <c r="C1086" s="104"/>
      <c r="D1086" s="104"/>
      <c r="E1086" s="105"/>
      <c r="F1086" s="104"/>
      <c r="G1086" s="104"/>
      <c r="H1086" s="104"/>
      <c r="I1086" s="104"/>
      <c r="J1086" s="104"/>
      <c r="K1086" s="104"/>
      <c r="L1086" s="104"/>
      <c r="M1086" s="104">
        <v>66</v>
      </c>
      <c r="N1086" s="104">
        <f t="shared" si="364"/>
        <v>2.7646808600402251E-3</v>
      </c>
      <c r="O1086" s="104">
        <f t="shared" si="365"/>
        <v>2.6753217059605428E-2</v>
      </c>
    </row>
    <row r="1087" spans="1:15" x14ac:dyDescent="0.25">
      <c r="A1087" s="104" t="s">
        <v>2629</v>
      </c>
      <c r="B1087" s="104" t="s">
        <v>4327</v>
      </c>
      <c r="C1087" s="104">
        <v>102</v>
      </c>
      <c r="D1087" s="104">
        <v>3.6204939749260576E-2</v>
      </c>
      <c r="E1087" s="286">
        <v>6</v>
      </c>
      <c r="F1087" s="285">
        <f>IF(D1087="&lt;0.2%",1/0.002,IF(D1087="&gt;50%",1/0.5,1/D1087))</f>
        <v>27.620540371716082</v>
      </c>
      <c r="G1087" s="285">
        <f t="shared" ref="G1087:L1088" si="367">IF($F1087&lt;5,LINEST(S$5:S$6,$R$5:$R$6)*$F1087+INTERCEPT(S$5:S$6,$R$5:$R$6),IF($F1087&lt;10,LINEST(S$6:S$7,$R$6:$R$7)*$F1087+INTERCEPT(S$6:S$7,$R$6:$R$7),IF($F1087&lt;25,LINEST(S$7:S$8,$R$7:$R$8)*$F1087+INTERCEPT(S$7:S$8,$R$7:$R$8),IF($F1087&lt;50,LINEST(S$8:S$9,$R$8:$R$9)*$F1087+INTERCEPT(S$8:S$9,$R$8:$R$9),IF($F1087&lt;100,LINEST(S$9:S$10,$R$9:$R$10)*$F1087+INTERCEPT(S$9:S$10,$R$9:$R$10),IF($F1087&lt;200,LINEST(S$10:S$11,$R$10:$R$11)*$F1087+INTERCEPT(S$10:S$11,$R$10:$R$11),IF($F1087&lt;500,LINEST(S$11:S$12,$R$11:$R$12)*$F1087+INTERCEPT(S$11:S$12,$R$11:$R$12),S$12)))))))</f>
        <v>7.0153037763555082</v>
      </c>
      <c r="H1087" s="285">
        <f t="shared" si="367"/>
        <v>13.830607552711013</v>
      </c>
      <c r="I1087" s="285">
        <f t="shared" si="367"/>
        <v>37.997271229122447</v>
      </c>
      <c r="J1087" s="285">
        <f t="shared" si="367"/>
        <v>10.183018360145338</v>
      </c>
      <c r="K1087" s="285">
        <f t="shared" si="367"/>
        <v>7.1572324223029646</v>
      </c>
      <c r="L1087" s="285">
        <f t="shared" si="367"/>
        <v>3.962892968921186</v>
      </c>
      <c r="M1087" s="285">
        <f>IF(E1087=S$4,G1087,IF(E1087=T$4,H1087,IF(E1087=U$4,I1087,IF(E1087=V$4,J1087,IF(E1087=W$4,K1087,L1087)))))</f>
        <v>3.962892968921186</v>
      </c>
      <c r="N1087" s="104">
        <f t="shared" si="364"/>
        <v>4.5061313595456731E-2</v>
      </c>
      <c r="O1087" s="104">
        <f t="shared" si="365"/>
        <v>0.36341035414347256</v>
      </c>
    </row>
    <row r="1088" spans="1:15" x14ac:dyDescent="0.25">
      <c r="A1088" s="104" t="s">
        <v>2631</v>
      </c>
      <c r="B1088" s="104" t="s">
        <v>4327</v>
      </c>
      <c r="C1088" s="104">
        <v>10600</v>
      </c>
      <c r="D1088" s="104">
        <v>0.5</v>
      </c>
      <c r="E1088" s="286">
        <v>6</v>
      </c>
      <c r="F1088" s="285">
        <f>IF(D1088="&lt;0.2%",1/0.002,IF(D1088="&gt;50%",1/0.5,1/D1088))</f>
        <v>2</v>
      </c>
      <c r="G1088" s="285">
        <f t="shared" si="367"/>
        <v>2.1</v>
      </c>
      <c r="H1088" s="285">
        <f t="shared" si="367"/>
        <v>4.4000000000000004</v>
      </c>
      <c r="I1088" s="285">
        <f t="shared" si="367"/>
        <v>5.4000000000000021</v>
      </c>
      <c r="J1088" s="285">
        <f t="shared" si="367"/>
        <v>2.5</v>
      </c>
      <c r="K1088" s="285">
        <f t="shared" si="367"/>
        <v>2.0000000000000009</v>
      </c>
      <c r="L1088" s="285">
        <f t="shared" si="367"/>
        <v>1.9000000000000001</v>
      </c>
      <c r="M1088" s="285">
        <f>IF(E1088=S$4,G1088,IF(E1088=T$4,H1088,IF(E1088=U$4,I1088,IF(E1088=V$4,J1088,IF(E1088=W$4,K1088,L1088)))))</f>
        <v>1.9000000000000001</v>
      </c>
      <c r="N1088" s="104">
        <f t="shared" si="364"/>
        <v>9.168975800631407E-2</v>
      </c>
      <c r="O1088" s="104">
        <f t="shared" si="365"/>
        <v>0.61014473309809925</v>
      </c>
    </row>
    <row r="1089" spans="1:15" x14ac:dyDescent="0.25">
      <c r="A1089" s="289" t="s">
        <v>2633</v>
      </c>
      <c r="B1089" s="104" t="s">
        <v>4398</v>
      </c>
      <c r="C1089" s="104"/>
      <c r="D1089" s="104"/>
      <c r="E1089" s="286"/>
      <c r="F1089" s="285"/>
      <c r="G1089" s="285"/>
      <c r="H1089" s="285"/>
      <c r="I1089" s="285"/>
      <c r="J1089" s="285"/>
      <c r="K1089" s="285"/>
      <c r="L1089" s="285"/>
      <c r="M1089" s="285">
        <v>78</v>
      </c>
      <c r="N1089" s="104">
        <f t="shared" si="364"/>
        <v>2.3398433762448212E-3</v>
      </c>
      <c r="O1089" s="104">
        <f>1-BETAINV(0.167,M1089-1+1,1,0,1)</f>
        <v>2.2684410172149283E-2</v>
      </c>
    </row>
    <row r="1090" spans="1:15" x14ac:dyDescent="0.25">
      <c r="A1090" s="104" t="s">
        <v>2635</v>
      </c>
      <c r="B1090" s="104" t="s">
        <v>4398</v>
      </c>
      <c r="C1090" s="104"/>
      <c r="D1090" s="104"/>
      <c r="E1090" s="286"/>
      <c r="F1090" s="285"/>
      <c r="G1090" s="285"/>
      <c r="H1090" s="285"/>
      <c r="I1090" s="285"/>
      <c r="J1090" s="285"/>
      <c r="K1090" s="285"/>
      <c r="L1090" s="285"/>
      <c r="M1090" s="285">
        <v>78</v>
      </c>
      <c r="N1090" s="104">
        <f t="shared" si="364"/>
        <v>2.3398433762448212E-3</v>
      </c>
      <c r="O1090" s="104">
        <f t="shared" si="365"/>
        <v>2.2684410172149283E-2</v>
      </c>
    </row>
    <row r="1091" spans="1:15" x14ac:dyDescent="0.25">
      <c r="A1091" s="104" t="s">
        <v>2637</v>
      </c>
      <c r="B1091" s="104" t="s">
        <v>3585</v>
      </c>
      <c r="C1091" s="104"/>
      <c r="D1091" s="104"/>
      <c r="E1091" s="105"/>
      <c r="F1091" s="104"/>
      <c r="G1091" s="104"/>
      <c r="H1091" s="104"/>
      <c r="I1091" s="104"/>
      <c r="J1091" s="104"/>
      <c r="K1091" s="104"/>
      <c r="L1091" s="104"/>
      <c r="M1091" s="104">
        <v>78</v>
      </c>
      <c r="N1091" s="104">
        <f t="shared" si="364"/>
        <v>2.3398433762448212E-3</v>
      </c>
      <c r="O1091" s="104">
        <f t="shared" si="365"/>
        <v>2.2684410172149283E-2</v>
      </c>
    </row>
    <row r="1092" spans="1:15" x14ac:dyDescent="0.25">
      <c r="A1092" s="104" t="s">
        <v>2639</v>
      </c>
      <c r="B1092" s="104" t="s">
        <v>4327</v>
      </c>
      <c r="C1092" s="104">
        <v>165</v>
      </c>
      <c r="D1092" s="104">
        <v>0.25123925726535701</v>
      </c>
      <c r="E1092" s="286">
        <v>1</v>
      </c>
      <c r="F1092" s="285">
        <f>IF(D1092="&lt;0.2%",1/0.002,IF(D1092="&gt;50%",1/0.5,1/D1092))</f>
        <v>3.9802696874868069</v>
      </c>
      <c r="G1092" s="285">
        <f t="shared" ref="G1092:L1092" si="368">IF($F1092&lt;5,LINEST(S$5:S$6,$R$5:$R$6)*$F1092+INTERCEPT(S$5:S$6,$R$5:$R$6),IF($F1092&lt;10,LINEST(S$6:S$7,$R$6:$R$7)*$F1092+INTERCEPT(S$6:S$7,$R$6:$R$7),IF($F1092&lt;25,LINEST(S$7:S$8,$R$7:$R$8)*$F1092+INTERCEPT(S$7:S$8,$R$7:$R$8),IF($F1092&lt;50,LINEST(S$8:S$9,$R$8:$R$9)*$F1092+INTERCEPT(S$8:S$9,$R$8:$R$9),IF($F1092&lt;100,LINEST(S$9:S$10,$R$9:$R$10)*$F1092+INTERCEPT(S$9:S$10,$R$9:$R$10),IF($F1092&lt;200,LINEST(S$10:S$11,$R$10:$R$11)*$F1092+INTERCEPT(S$10:S$11,$R$10:$R$11),IF($F1092&lt;500,LINEST(S$11:S$12,$R$11:$R$12)*$F1092+INTERCEPT(S$11:S$12,$R$11:$R$12),S$12)))))))</f>
        <v>3.0901348437434035</v>
      </c>
      <c r="H1092" s="285">
        <f t="shared" si="368"/>
        <v>6.3142606979039133</v>
      </c>
      <c r="I1092" s="285">
        <f t="shared" si="368"/>
        <v>9.2945303853907255</v>
      </c>
      <c r="J1092" s="285">
        <f t="shared" si="368"/>
        <v>3.6221528229091904</v>
      </c>
      <c r="K1092" s="285">
        <f t="shared" si="368"/>
        <v>2.9241258541605104</v>
      </c>
      <c r="L1092" s="285">
        <f t="shared" si="368"/>
        <v>2.2300449479144682</v>
      </c>
      <c r="M1092" s="285">
        <f>IF(E1092=S$4,G1092,IF(E1092=T$4,H1092,IF(E1092=U$4,I1092,IF(E1092=V$4,J1092,IF(E1092=W$4,K1092,L1092)))))</f>
        <v>3.0901348437434035</v>
      </c>
      <c r="N1092" s="104">
        <f t="shared" si="364"/>
        <v>5.7416373685276634E-2</v>
      </c>
      <c r="O1092" s="104">
        <f t="shared" si="365"/>
        <v>0.43964544163776731</v>
      </c>
    </row>
    <row r="1093" spans="1:15" x14ac:dyDescent="0.25">
      <c r="A1093" s="104" t="s">
        <v>2641</v>
      </c>
      <c r="B1093" s="104" t="s">
        <v>4333</v>
      </c>
      <c r="C1093" s="104"/>
      <c r="D1093" s="104"/>
      <c r="E1093" s="105"/>
      <c r="F1093" s="104"/>
      <c r="G1093" s="104"/>
      <c r="H1093" s="104"/>
      <c r="I1093" s="104"/>
      <c r="J1093" s="104"/>
      <c r="K1093" s="104"/>
      <c r="L1093" s="104"/>
      <c r="M1093" s="104">
        <v>49</v>
      </c>
      <c r="N1093" s="104">
        <f t="shared" si="364"/>
        <v>3.7220688615385855E-3</v>
      </c>
      <c r="O1093" s="104">
        <f t="shared" si="365"/>
        <v>3.586672727803486E-2</v>
      </c>
    </row>
    <row r="1094" spans="1:15" x14ac:dyDescent="0.25">
      <c r="A1094" s="104" t="s">
        <v>2643</v>
      </c>
      <c r="B1094" s="104" t="s">
        <v>4327</v>
      </c>
      <c r="C1094" s="104">
        <v>1280</v>
      </c>
      <c r="D1094" s="104" t="s">
        <v>4373</v>
      </c>
      <c r="E1094" s="286">
        <v>1</v>
      </c>
      <c r="F1094" s="285">
        <f>IF(D1094="&lt;0.2%",1/0.002,IF(D1094="&gt;50%",1/0.5,1/D1094))</f>
        <v>2</v>
      </c>
      <c r="G1094" s="285">
        <f t="shared" ref="G1094:L1095" si="369">IF($F1094&lt;5,LINEST(S$5:S$6,$R$5:$R$6)*$F1094+INTERCEPT(S$5:S$6,$R$5:$R$6),IF($F1094&lt;10,LINEST(S$6:S$7,$R$6:$R$7)*$F1094+INTERCEPT(S$6:S$7,$R$6:$R$7),IF($F1094&lt;25,LINEST(S$7:S$8,$R$7:$R$8)*$F1094+INTERCEPT(S$7:S$8,$R$7:$R$8),IF($F1094&lt;50,LINEST(S$8:S$9,$R$8:$R$9)*$F1094+INTERCEPT(S$8:S$9,$R$8:$R$9),IF($F1094&lt;100,LINEST(S$9:S$10,$R$9:$R$10)*$F1094+INTERCEPT(S$9:S$10,$R$9:$R$10),IF($F1094&lt;200,LINEST(S$10:S$11,$R$10:$R$11)*$F1094+INTERCEPT(S$10:S$11,$R$10:$R$11),IF($F1094&lt;500,LINEST(S$11:S$12,$R$11:$R$12)*$F1094+INTERCEPT(S$11:S$12,$R$11:$R$12),S$12)))))))</f>
        <v>2.1</v>
      </c>
      <c r="H1094" s="285">
        <f t="shared" si="369"/>
        <v>4.4000000000000004</v>
      </c>
      <c r="I1094" s="285">
        <f t="shared" si="369"/>
        <v>5.4000000000000021</v>
      </c>
      <c r="J1094" s="285">
        <f t="shared" si="369"/>
        <v>2.5</v>
      </c>
      <c r="K1094" s="285">
        <f t="shared" si="369"/>
        <v>2.0000000000000009</v>
      </c>
      <c r="L1094" s="285">
        <f t="shared" si="369"/>
        <v>1.9000000000000001</v>
      </c>
      <c r="M1094" s="285">
        <f>IF(E1094=S$4,G1094,IF(E1094=T$4,H1094,IF(E1094=U$4,I1094,IF(E1094=V$4,J1094,IF(E1094=W$4,K1094,L1094)))))</f>
        <v>2.1</v>
      </c>
      <c r="N1094" s="104">
        <f t="shared" si="364"/>
        <v>8.3332349067241074E-2</v>
      </c>
      <c r="O1094" s="104">
        <f t="shared" si="365"/>
        <v>0.5735530758934867</v>
      </c>
    </row>
    <row r="1095" spans="1:15" x14ac:dyDescent="0.25">
      <c r="A1095" s="104" t="s">
        <v>2647</v>
      </c>
      <c r="B1095" s="104" t="s">
        <v>4327</v>
      </c>
      <c r="C1095" s="104">
        <v>1770</v>
      </c>
      <c r="D1095" s="104">
        <v>2.8713911599248794E-3</v>
      </c>
      <c r="E1095" s="286">
        <v>1</v>
      </c>
      <c r="F1095" s="285">
        <f>IF(D1095="&lt;0.2%",1/0.002,IF(D1095="&gt;50%",1/0.5,1/D1095))</f>
        <v>348.26324394833119</v>
      </c>
      <c r="G1095" s="285">
        <f t="shared" si="369"/>
        <v>9.5976843252644439</v>
      </c>
      <c r="H1095" s="285">
        <f t="shared" si="369"/>
        <v>19.493052975793326</v>
      </c>
      <c r="I1095" s="285">
        <f t="shared" si="369"/>
        <v>114.48963952456259</v>
      </c>
      <c r="J1095" s="285">
        <f t="shared" si="369"/>
        <v>18.23668487027054</v>
      </c>
      <c r="K1095" s="285">
        <f t="shared" si="369"/>
        <v>11.294210813161106</v>
      </c>
      <c r="L1095" s="285">
        <f t="shared" si="369"/>
        <v>5.3482632439483311</v>
      </c>
      <c r="M1095" s="285">
        <f>IF(E1095=S$4,G1095,IF(E1095=T$4,H1095,IF(E1095=U$4,I1095,IF(E1095=V$4,J1095,IF(E1095=W$4,K1095,L1095)))))</f>
        <v>9.5976843252644439</v>
      </c>
      <c r="N1095" s="104">
        <f t="shared" si="364"/>
        <v>1.8858016182303983E-2</v>
      </c>
      <c r="O1095" s="104">
        <f t="shared" si="365"/>
        <v>0.17012356910328952</v>
      </c>
    </row>
    <row r="1096" spans="1:15" x14ac:dyDescent="0.25">
      <c r="A1096" s="104" t="s">
        <v>2651</v>
      </c>
      <c r="B1096" s="104" t="s">
        <v>4333</v>
      </c>
      <c r="C1096" s="104"/>
      <c r="D1096" s="104"/>
      <c r="E1096" s="105"/>
      <c r="F1096" s="104"/>
      <c r="G1096" s="104"/>
      <c r="H1096" s="104"/>
      <c r="I1096" s="104"/>
      <c r="J1096" s="104"/>
      <c r="K1096" s="104"/>
      <c r="L1096" s="104"/>
      <c r="M1096" s="104">
        <v>26</v>
      </c>
      <c r="N1096" s="104">
        <f t="shared" si="364"/>
        <v>7.0031183379898332E-3</v>
      </c>
      <c r="O1096" s="104">
        <f t="shared" si="365"/>
        <v>6.6521156121573166E-2</v>
      </c>
    </row>
    <row r="1097" spans="1:15" x14ac:dyDescent="0.25">
      <c r="A1097" s="104" t="s">
        <v>2653</v>
      </c>
      <c r="B1097" s="104" t="s">
        <v>4327</v>
      </c>
      <c r="C1097" s="104">
        <v>10000</v>
      </c>
      <c r="D1097" s="104">
        <v>3.4192683986993849E-2</v>
      </c>
      <c r="E1097" s="286">
        <v>1</v>
      </c>
      <c r="F1097" s="285">
        <f>IF(D1097="&lt;0.2%",1/0.002,IF(D1097="&gt;50%",1/0.5,1/D1097))</f>
        <v>29.246022347364665</v>
      </c>
      <c r="G1097" s="285">
        <f t="shared" ref="G1097:L1099" si="370">IF($F1097&lt;5,LINEST(S$5:S$6,$R$5:$R$6)*$F1097+INTERCEPT(S$5:S$6,$R$5:$R$6),IF($F1097&lt;10,LINEST(S$6:S$7,$R$6:$R$7)*$F1097+INTERCEPT(S$6:S$7,$R$6:$R$7),IF($F1097&lt;25,LINEST(S$7:S$8,$R$7:$R$8)*$F1097+INTERCEPT(S$7:S$8,$R$7:$R$8),IF($F1097&lt;50,LINEST(S$8:S$9,$R$8:$R$9)*$F1097+INTERCEPT(S$8:S$9,$R$8:$R$9),IF($F1097&lt;100,LINEST(S$9:S$10,$R$9:$R$10)*$F1097+INTERCEPT(S$9:S$10,$R$9:$R$10),IF($F1097&lt;200,LINEST(S$10:S$11,$R$10:$R$11)*$F1097+INTERCEPT(S$10:S$11,$R$10:$R$11),IF($F1097&lt;500,LINEST(S$11:S$12,$R$11:$R$12)*$F1097+INTERCEPT(S$11:S$12,$R$11:$R$12),S$12)))))))</f>
        <v>7.0868249832840453</v>
      </c>
      <c r="H1097" s="285">
        <f t="shared" si="370"/>
        <v>13.97364996656809</v>
      </c>
      <c r="I1097" s="285">
        <f t="shared" si="370"/>
        <v>39.174120179492022</v>
      </c>
      <c r="J1097" s="285">
        <f t="shared" si="370"/>
        <v>10.358570413515384</v>
      </c>
      <c r="K1097" s="285">
        <f t="shared" si="370"/>
        <v>7.2547613408418794</v>
      </c>
      <c r="L1097" s="285">
        <f t="shared" si="370"/>
        <v>4.0019045363367525</v>
      </c>
      <c r="M1097" s="285">
        <f>IF(E1097=S$4,G1097,IF(E1097=T$4,H1097,IF(E1097=U$4,I1097,IF(E1097=V$4,J1097,IF(E1097=W$4,K1097,L1097)))))</f>
        <v>7.0868249832840453</v>
      </c>
      <c r="N1097" s="104">
        <f t="shared" si="364"/>
        <v>2.5453735653115817E-2</v>
      </c>
      <c r="O1097" s="104">
        <f t="shared" si="365"/>
        <v>0.22318085511406194</v>
      </c>
    </row>
    <row r="1098" spans="1:15" x14ac:dyDescent="0.25">
      <c r="A1098" s="104" t="s">
        <v>2655</v>
      </c>
      <c r="B1098" s="104" t="s">
        <v>4327</v>
      </c>
      <c r="C1098" s="104">
        <v>2300</v>
      </c>
      <c r="D1098" s="104" t="s">
        <v>4372</v>
      </c>
      <c r="E1098" s="286">
        <v>1</v>
      </c>
      <c r="F1098" s="285">
        <f>IF(D1098="&lt;0.2%",1/0.002,IF(D1098="&gt;50%",1/0.5,1/D1098))</f>
        <v>500</v>
      </c>
      <c r="G1098" s="285">
        <f t="shared" si="370"/>
        <v>9.8000000000000007</v>
      </c>
      <c r="H1098" s="285">
        <f t="shared" si="370"/>
        <v>20.100000000000001</v>
      </c>
      <c r="I1098" s="285">
        <f t="shared" si="370"/>
        <v>128.5</v>
      </c>
      <c r="J1098" s="285">
        <f t="shared" si="370"/>
        <v>19.399999999999999</v>
      </c>
      <c r="K1098" s="285">
        <f t="shared" si="370"/>
        <v>11.8</v>
      </c>
      <c r="L1098" s="285">
        <f t="shared" si="370"/>
        <v>5.5</v>
      </c>
      <c r="M1098" s="285">
        <f>IF(E1098=S$4,G1098,IF(E1098=T$4,H1098,IF(E1098=U$4,I1098,IF(E1098=V$4,J1098,IF(E1098=W$4,K1098,L1098)))))</f>
        <v>9.8000000000000007</v>
      </c>
      <c r="N1098" s="104">
        <f t="shared" si="364"/>
        <v>1.8472321030518324E-2</v>
      </c>
      <c r="O1098" s="104">
        <f t="shared" si="365"/>
        <v>0.16692259759502215</v>
      </c>
    </row>
    <row r="1099" spans="1:15" x14ac:dyDescent="0.25">
      <c r="A1099" s="104" t="s">
        <v>2657</v>
      </c>
      <c r="B1099" s="104" t="s">
        <v>4327</v>
      </c>
      <c r="C1099" s="104">
        <v>610</v>
      </c>
      <c r="D1099" s="104" t="s">
        <v>4373</v>
      </c>
      <c r="E1099" s="286">
        <v>1</v>
      </c>
      <c r="F1099" s="285">
        <f>IF(D1099="&lt;0.2%",1/0.002,IF(D1099="&gt;50%",1/0.5,1/D1099))</f>
        <v>2</v>
      </c>
      <c r="G1099" s="285">
        <f t="shared" si="370"/>
        <v>2.1</v>
      </c>
      <c r="H1099" s="285">
        <f t="shared" si="370"/>
        <v>4.4000000000000004</v>
      </c>
      <c r="I1099" s="285">
        <f t="shared" si="370"/>
        <v>5.4000000000000021</v>
      </c>
      <c r="J1099" s="285">
        <f t="shared" si="370"/>
        <v>2.5</v>
      </c>
      <c r="K1099" s="285">
        <f t="shared" si="370"/>
        <v>2.0000000000000009</v>
      </c>
      <c r="L1099" s="285">
        <f t="shared" si="370"/>
        <v>1.9000000000000001</v>
      </c>
      <c r="M1099" s="285">
        <f>IF(E1099=S$4,G1099,IF(E1099=T$4,H1099,IF(E1099=U$4,I1099,IF(E1099=V$4,J1099,IF(E1099=W$4,K1099,L1099)))))</f>
        <v>2.1</v>
      </c>
      <c r="N1099" s="104">
        <f t="shared" si="364"/>
        <v>8.3332349067241074E-2</v>
      </c>
      <c r="O1099" s="104">
        <f t="shared" si="365"/>
        <v>0.5735530758934867</v>
      </c>
    </row>
    <row r="1100" spans="1:15" x14ac:dyDescent="0.25">
      <c r="A1100" s="104" t="s">
        <v>2659</v>
      </c>
      <c r="B1100" s="104" t="s">
        <v>4333</v>
      </c>
      <c r="C1100" s="104"/>
      <c r="D1100" s="104"/>
      <c r="E1100" s="105"/>
      <c r="F1100" s="104"/>
      <c r="G1100" s="104"/>
      <c r="H1100" s="104"/>
      <c r="I1100" s="104"/>
      <c r="J1100" s="104"/>
      <c r="K1100" s="104"/>
      <c r="L1100" s="104"/>
      <c r="M1100" s="104">
        <v>19</v>
      </c>
      <c r="N1100" s="104">
        <f t="shared" si="364"/>
        <v>9.5708334806381412E-3</v>
      </c>
      <c r="O1100" s="104">
        <f t="shared" si="365"/>
        <v>8.9897430352381624E-2</v>
      </c>
    </row>
    <row r="1101" spans="1:15" x14ac:dyDescent="0.25">
      <c r="A1101" s="104" t="s">
        <v>2661</v>
      </c>
      <c r="B1101" s="104" t="s">
        <v>4327</v>
      </c>
      <c r="C1101" s="104">
        <v>1020</v>
      </c>
      <c r="D1101" s="104">
        <v>0.23322883937779154</v>
      </c>
      <c r="E1101" s="286">
        <v>1</v>
      </c>
      <c r="F1101" s="285">
        <f t="shared" ref="F1101:F1106" si="371">IF(D1101="&lt;0.2%",1/0.002,IF(D1101="&gt;50%",1/0.5,1/D1101))</f>
        <v>4.2876344223458913</v>
      </c>
      <c r="G1101" s="285">
        <f t="shared" ref="G1101:L1106" si="372">IF($F1101&lt;5,LINEST(S$5:S$6,$R$5:$R$6)*$F1101+INTERCEPT(S$5:S$6,$R$5:$R$6),IF($F1101&lt;10,LINEST(S$6:S$7,$R$6:$R$7)*$F1101+INTERCEPT(S$6:S$7,$R$6:$R$7),IF($F1101&lt;25,LINEST(S$7:S$8,$R$7:$R$8)*$F1101+INTERCEPT(S$7:S$8,$R$7:$R$8),IF($F1101&lt;50,LINEST(S$8:S$9,$R$8:$R$9)*$F1101+INTERCEPT(S$8:S$9,$R$8:$R$9),IF($F1101&lt;100,LINEST(S$9:S$10,$R$9:$R$10)*$F1101+INTERCEPT(S$9:S$10,$R$9:$R$10),IF($F1101&lt;200,LINEST(S$10:S$11,$R$10:$R$11)*$F1101+INTERCEPT(S$10:S$11,$R$10:$R$11),IF($F1101&lt;500,LINEST(S$11:S$12,$R$11:$R$12)*$F1101+INTERCEPT(S$11:S$12,$R$11:$R$12),S$12)))))))</f>
        <v>3.2438172111729457</v>
      </c>
      <c r="H1101" s="285">
        <f t="shared" si="372"/>
        <v>6.6113799416010277</v>
      </c>
      <c r="I1101" s="285">
        <f t="shared" si="372"/>
        <v>9.8990143639469252</v>
      </c>
      <c r="J1101" s="285">
        <f t="shared" si="372"/>
        <v>3.7963261726626722</v>
      </c>
      <c r="K1101" s="285">
        <f t="shared" si="372"/>
        <v>3.0675627304280835</v>
      </c>
      <c r="L1101" s="285">
        <f t="shared" si="372"/>
        <v>2.2812724037243153</v>
      </c>
      <c r="M1101" s="285">
        <f t="shared" ref="M1101:M1106" si="373">IF(E1101=S$4,G1101,IF(E1101=T$4,H1101,IF(E1101=U$4,I1101,IF(E1101=V$4,J1101,IF(E1101=W$4,K1101,L1101)))))</f>
        <v>3.2438172111729457</v>
      </c>
      <c r="N1101" s="104">
        <f t="shared" si="364"/>
        <v>5.4772086800601416E-2</v>
      </c>
      <c r="O1101" s="104">
        <f t="shared" si="365"/>
        <v>0.42405636245608169</v>
      </c>
    </row>
    <row r="1102" spans="1:15" x14ac:dyDescent="0.25">
      <c r="A1102" s="104" t="s">
        <v>2663</v>
      </c>
      <c r="B1102" s="104" t="s">
        <v>4327</v>
      </c>
      <c r="C1102" s="104">
        <v>1170</v>
      </c>
      <c r="D1102" s="104">
        <v>0.17310590451172006</v>
      </c>
      <c r="E1102" s="286">
        <v>1</v>
      </c>
      <c r="F1102" s="285">
        <f t="shared" si="371"/>
        <v>5.7768104607448292</v>
      </c>
      <c r="G1102" s="285">
        <f t="shared" si="372"/>
        <v>3.8330431382234482</v>
      </c>
      <c r="H1102" s="285">
        <f t="shared" si="372"/>
        <v>7.7350138580171031</v>
      </c>
      <c r="I1102" s="285">
        <f t="shared" si="372"/>
        <v>12.558432946406624</v>
      </c>
      <c r="J1102" s="285">
        <f t="shared" si="372"/>
        <v>4.5573328119426204</v>
      </c>
      <c r="K1102" s="285">
        <f t="shared" si="372"/>
        <v>3.6330431382234485</v>
      </c>
      <c r="L1102" s="285">
        <f t="shared" si="372"/>
        <v>2.5087534645042759</v>
      </c>
      <c r="M1102" s="285">
        <f t="shared" si="373"/>
        <v>3.8330431382234482</v>
      </c>
      <c r="N1102" s="104">
        <f t="shared" si="364"/>
        <v>4.655174388234351E-2</v>
      </c>
      <c r="O1102" s="104">
        <f t="shared" si="365"/>
        <v>0.37307580303113019</v>
      </c>
    </row>
    <row r="1103" spans="1:15" x14ac:dyDescent="0.25">
      <c r="A1103" s="104" t="s">
        <v>2668</v>
      </c>
      <c r="B1103" s="104" t="s">
        <v>4396</v>
      </c>
      <c r="C1103" s="104"/>
      <c r="D1103" s="104"/>
      <c r="E1103" s="286"/>
      <c r="F1103" s="285"/>
      <c r="G1103" s="285"/>
      <c r="H1103" s="285"/>
      <c r="I1103" s="285"/>
      <c r="J1103" s="285"/>
      <c r="K1103" s="285"/>
      <c r="L1103" s="285"/>
      <c r="M1103" s="285">
        <v>17.64181692482493</v>
      </c>
      <c r="N1103" s="104">
        <f t="shared" si="364"/>
        <v>1.0303850469328468E-2</v>
      </c>
      <c r="O1103" s="104">
        <f t="shared" si="365"/>
        <v>9.6473601401044773E-2</v>
      </c>
    </row>
    <row r="1104" spans="1:15" x14ac:dyDescent="0.25">
      <c r="A1104" s="104" t="s">
        <v>2670</v>
      </c>
      <c r="B1104" s="104" t="s">
        <v>4327</v>
      </c>
      <c r="C1104" s="104">
        <v>790</v>
      </c>
      <c r="D1104" s="104">
        <v>0.10807233376842486</v>
      </c>
      <c r="E1104" s="286">
        <v>1</v>
      </c>
      <c r="F1104" s="285">
        <f t="shared" si="371"/>
        <v>9.2530619551788256</v>
      </c>
      <c r="G1104" s="285">
        <f t="shared" si="372"/>
        <v>4.875918586553647</v>
      </c>
      <c r="H1104" s="285">
        <f t="shared" si="372"/>
        <v>9.6817146949001405</v>
      </c>
      <c r="I1104" s="285">
        <f t="shared" si="372"/>
        <v>18.189960367389695</v>
      </c>
      <c r="J1104" s="285">
        <f t="shared" si="372"/>
        <v>6.1564084993822581</v>
      </c>
      <c r="K1104" s="285">
        <f t="shared" si="372"/>
        <v>4.6759185865536477</v>
      </c>
      <c r="L1104" s="285">
        <f t="shared" si="372"/>
        <v>2.9954286737250353</v>
      </c>
      <c r="M1104" s="285">
        <f t="shared" si="373"/>
        <v>4.875918586553647</v>
      </c>
      <c r="N1104" s="104">
        <f t="shared" si="364"/>
        <v>3.6780828047716208E-2</v>
      </c>
      <c r="O1104" s="104">
        <f t="shared" si="365"/>
        <v>0.30723288703270057</v>
      </c>
    </row>
    <row r="1105" spans="1:15" x14ac:dyDescent="0.25">
      <c r="A1105" s="104" t="s">
        <v>2673</v>
      </c>
      <c r="B1105" s="104" t="s">
        <v>4327</v>
      </c>
      <c r="C1105" s="104">
        <v>6000</v>
      </c>
      <c r="D1105" s="104" t="s">
        <v>4372</v>
      </c>
      <c r="E1105" s="286">
        <v>1</v>
      </c>
      <c r="F1105" s="285">
        <f t="shared" si="371"/>
        <v>500</v>
      </c>
      <c r="G1105" s="285">
        <f t="shared" si="372"/>
        <v>9.8000000000000007</v>
      </c>
      <c r="H1105" s="285">
        <f t="shared" si="372"/>
        <v>20.100000000000001</v>
      </c>
      <c r="I1105" s="285">
        <f t="shared" si="372"/>
        <v>128.5</v>
      </c>
      <c r="J1105" s="285">
        <f t="shared" si="372"/>
        <v>19.399999999999999</v>
      </c>
      <c r="K1105" s="285">
        <f t="shared" si="372"/>
        <v>11.8</v>
      </c>
      <c r="L1105" s="285">
        <f t="shared" si="372"/>
        <v>5.5</v>
      </c>
      <c r="M1105" s="285">
        <f t="shared" si="373"/>
        <v>9.8000000000000007</v>
      </c>
      <c r="N1105" s="104">
        <f t="shared" si="364"/>
        <v>1.8472321030518324E-2</v>
      </c>
      <c r="O1105" s="104">
        <f t="shared" si="365"/>
        <v>0.16692259759502215</v>
      </c>
    </row>
    <row r="1106" spans="1:15" x14ac:dyDescent="0.25">
      <c r="A1106" s="104" t="s">
        <v>2676</v>
      </c>
      <c r="B1106" s="104" t="s">
        <v>4327</v>
      </c>
      <c r="C1106" s="104">
        <v>110</v>
      </c>
      <c r="D1106" s="104" t="s">
        <v>4373</v>
      </c>
      <c r="E1106" s="286">
        <v>1</v>
      </c>
      <c r="F1106" s="285">
        <f t="shared" si="371"/>
        <v>2</v>
      </c>
      <c r="G1106" s="285">
        <f t="shared" si="372"/>
        <v>2.1</v>
      </c>
      <c r="H1106" s="285">
        <f t="shared" si="372"/>
        <v>4.4000000000000004</v>
      </c>
      <c r="I1106" s="285">
        <f t="shared" si="372"/>
        <v>5.4000000000000021</v>
      </c>
      <c r="J1106" s="285">
        <f t="shared" si="372"/>
        <v>2.5</v>
      </c>
      <c r="K1106" s="285">
        <f t="shared" si="372"/>
        <v>2.0000000000000009</v>
      </c>
      <c r="L1106" s="285">
        <f t="shared" si="372"/>
        <v>1.9000000000000001</v>
      </c>
      <c r="M1106" s="285">
        <f t="shared" si="373"/>
        <v>2.1</v>
      </c>
      <c r="N1106" s="104">
        <f t="shared" si="364"/>
        <v>8.3332349067241074E-2</v>
      </c>
      <c r="O1106" s="104">
        <f t="shared" si="365"/>
        <v>0.5735530758934867</v>
      </c>
    </row>
    <row r="1107" spans="1:15" x14ac:dyDescent="0.25">
      <c r="A1107" s="104" t="s">
        <v>2678</v>
      </c>
      <c r="B1107" s="104" t="s">
        <v>4396</v>
      </c>
      <c r="C1107" s="104"/>
      <c r="D1107" s="104"/>
      <c r="E1107" s="286"/>
      <c r="F1107" s="285"/>
      <c r="G1107" s="285"/>
      <c r="H1107" s="285"/>
      <c r="I1107" s="285"/>
      <c r="J1107" s="285"/>
      <c r="K1107" s="285"/>
      <c r="L1107" s="285"/>
      <c r="M1107" s="285">
        <v>36.684027554590081</v>
      </c>
      <c r="N1107" s="104">
        <f t="shared" si="364"/>
        <v>4.9685745837734219E-3</v>
      </c>
      <c r="O1107" s="104">
        <f t="shared" si="365"/>
        <v>4.761753508155786E-2</v>
      </c>
    </row>
    <row r="1108" spans="1:15" x14ac:dyDescent="0.25">
      <c r="A1108" s="104" t="s">
        <v>2680</v>
      </c>
      <c r="B1108" s="104" t="s">
        <v>4333</v>
      </c>
      <c r="C1108" s="104"/>
      <c r="D1108" s="104"/>
      <c r="E1108" s="105"/>
      <c r="F1108" s="104"/>
      <c r="G1108" s="104"/>
      <c r="H1108" s="104"/>
      <c r="I1108" s="104"/>
      <c r="J1108" s="104"/>
      <c r="K1108" s="104"/>
      <c r="L1108" s="104"/>
      <c r="M1108" s="104">
        <v>54</v>
      </c>
      <c r="N1108" s="104">
        <f t="shared" si="364"/>
        <v>3.3780156387953619E-3</v>
      </c>
      <c r="O1108" s="104">
        <f t="shared" si="365"/>
        <v>3.2600495568969157E-2</v>
      </c>
    </row>
    <row r="1109" spans="1:15" x14ac:dyDescent="0.25">
      <c r="A1109" s="104" t="s">
        <v>2682</v>
      </c>
      <c r="B1109" s="104" t="s">
        <v>4327</v>
      </c>
      <c r="C1109" s="104">
        <v>170</v>
      </c>
      <c r="D1109" s="104" t="s">
        <v>4373</v>
      </c>
      <c r="E1109" s="286">
        <v>1</v>
      </c>
      <c r="F1109" s="285">
        <f>IF(D1109="&lt;0.2%",1/0.002,IF(D1109="&gt;50%",1/0.5,1/D1109))</f>
        <v>2</v>
      </c>
      <c r="G1109" s="285">
        <f t="shared" ref="G1109:L1111" si="374">IF($F1109&lt;5,LINEST(S$5:S$6,$R$5:$R$6)*$F1109+INTERCEPT(S$5:S$6,$R$5:$R$6),IF($F1109&lt;10,LINEST(S$6:S$7,$R$6:$R$7)*$F1109+INTERCEPT(S$6:S$7,$R$6:$R$7),IF($F1109&lt;25,LINEST(S$7:S$8,$R$7:$R$8)*$F1109+INTERCEPT(S$7:S$8,$R$7:$R$8),IF($F1109&lt;50,LINEST(S$8:S$9,$R$8:$R$9)*$F1109+INTERCEPT(S$8:S$9,$R$8:$R$9),IF($F1109&lt;100,LINEST(S$9:S$10,$R$9:$R$10)*$F1109+INTERCEPT(S$9:S$10,$R$9:$R$10),IF($F1109&lt;200,LINEST(S$10:S$11,$R$10:$R$11)*$F1109+INTERCEPT(S$10:S$11,$R$10:$R$11),IF($F1109&lt;500,LINEST(S$11:S$12,$R$11:$R$12)*$F1109+INTERCEPT(S$11:S$12,$R$11:$R$12),S$12)))))))</f>
        <v>2.1</v>
      </c>
      <c r="H1109" s="285">
        <f t="shared" si="374"/>
        <v>4.4000000000000004</v>
      </c>
      <c r="I1109" s="285">
        <f t="shared" si="374"/>
        <v>5.4000000000000021</v>
      </c>
      <c r="J1109" s="285">
        <f t="shared" si="374"/>
        <v>2.5</v>
      </c>
      <c r="K1109" s="285">
        <f t="shared" si="374"/>
        <v>2.0000000000000009</v>
      </c>
      <c r="L1109" s="285">
        <f t="shared" si="374"/>
        <v>1.9000000000000001</v>
      </c>
      <c r="M1109" s="285">
        <f>IF(E1109=S$4,G1109,IF(E1109=T$4,H1109,IF(E1109=U$4,I1109,IF(E1109=V$4,J1109,IF(E1109=W$4,K1109,L1109)))))</f>
        <v>2.1</v>
      </c>
      <c r="N1109" s="104">
        <f t="shared" si="364"/>
        <v>8.3332349067241074E-2</v>
      </c>
      <c r="O1109" s="104">
        <f t="shared" si="365"/>
        <v>0.5735530758934867</v>
      </c>
    </row>
    <row r="1110" spans="1:15" x14ac:dyDescent="0.25">
      <c r="A1110" s="104" t="s">
        <v>2684</v>
      </c>
      <c r="B1110" s="104" t="s">
        <v>4327</v>
      </c>
      <c r="C1110" s="104">
        <v>6770</v>
      </c>
      <c r="D1110" s="104" t="s">
        <v>4372</v>
      </c>
      <c r="E1110" s="286">
        <v>1</v>
      </c>
      <c r="F1110" s="285">
        <f>IF(D1110="&lt;0.2%",1/0.002,IF(D1110="&gt;50%",1/0.5,1/D1110))</f>
        <v>500</v>
      </c>
      <c r="G1110" s="285">
        <f t="shared" si="374"/>
        <v>9.8000000000000007</v>
      </c>
      <c r="H1110" s="285">
        <f t="shared" si="374"/>
        <v>20.100000000000001</v>
      </c>
      <c r="I1110" s="285">
        <f t="shared" si="374"/>
        <v>128.5</v>
      </c>
      <c r="J1110" s="285">
        <f t="shared" si="374"/>
        <v>19.399999999999999</v>
      </c>
      <c r="K1110" s="285">
        <f t="shared" si="374"/>
        <v>11.8</v>
      </c>
      <c r="L1110" s="285">
        <f t="shared" si="374"/>
        <v>5.5</v>
      </c>
      <c r="M1110" s="285">
        <f>IF(E1110=S$4,G1110,IF(E1110=T$4,H1110,IF(E1110=U$4,I1110,IF(E1110=V$4,J1110,IF(E1110=W$4,K1110,L1110)))))</f>
        <v>9.8000000000000007</v>
      </c>
      <c r="N1110" s="104">
        <f t="shared" si="364"/>
        <v>1.8472321030518324E-2</v>
      </c>
      <c r="O1110" s="104">
        <f t="shared" si="365"/>
        <v>0.16692259759502215</v>
      </c>
    </row>
    <row r="1111" spans="1:15" x14ac:dyDescent="0.25">
      <c r="A1111" s="104" t="s">
        <v>2686</v>
      </c>
      <c r="B1111" s="104" t="s">
        <v>4327</v>
      </c>
      <c r="C1111" s="104">
        <v>830</v>
      </c>
      <c r="D1111" s="104">
        <v>0.34349828079811168</v>
      </c>
      <c r="E1111" s="286">
        <v>1</v>
      </c>
      <c r="F1111" s="285">
        <f>IF(D1111="&lt;0.2%",1/0.002,IF(D1111="&gt;50%",1/0.5,1/D1111))</f>
        <v>2.9112227219202356</v>
      </c>
      <c r="G1111" s="285">
        <f t="shared" si="374"/>
        <v>2.5556113609601177</v>
      </c>
      <c r="H1111" s="285">
        <f t="shared" si="374"/>
        <v>5.2808486311895608</v>
      </c>
      <c r="I1111" s="285">
        <f t="shared" si="374"/>
        <v>7.1920713531098004</v>
      </c>
      <c r="J1111" s="285">
        <f t="shared" si="374"/>
        <v>3.0163595424214669</v>
      </c>
      <c r="K1111" s="285">
        <f t="shared" si="374"/>
        <v>2.4252372702294442</v>
      </c>
      <c r="L1111" s="285">
        <f t="shared" si="374"/>
        <v>2.0518704536533727</v>
      </c>
      <c r="M1111" s="285">
        <f>IF(E1111=S$4,G1111,IF(E1111=T$4,H1111,IF(E1111=U$4,I1111,IF(E1111=V$4,J1111,IF(E1111=W$4,K1111,L1111)))))</f>
        <v>2.5556113609601177</v>
      </c>
      <c r="N1111" s="104">
        <f t="shared" si="364"/>
        <v>6.9002055574586718E-2</v>
      </c>
      <c r="O1111" s="104">
        <f t="shared" si="365"/>
        <v>0.50357663133886166</v>
      </c>
    </row>
    <row r="1112" spans="1:15" x14ac:dyDescent="0.25">
      <c r="A1112" s="104" t="s">
        <v>2690</v>
      </c>
      <c r="B1112" s="104" t="s">
        <v>4396</v>
      </c>
      <c r="C1112" s="104"/>
      <c r="D1112" s="104"/>
      <c r="E1112" s="286"/>
      <c r="F1112" s="285"/>
      <c r="G1112" s="285"/>
      <c r="H1112" s="285"/>
      <c r="I1112" s="285"/>
      <c r="J1112" s="285"/>
      <c r="K1112" s="285"/>
      <c r="L1112" s="285"/>
      <c r="M1112" s="285">
        <v>66.468918829573227</v>
      </c>
      <c r="N1112" s="104">
        <f t="shared" si="364"/>
        <v>2.7452036390548384E-3</v>
      </c>
      <c r="O1112" s="104">
        <f t="shared" si="365"/>
        <v>2.6567010577700279E-2</v>
      </c>
    </row>
    <row r="1113" spans="1:15" x14ac:dyDescent="0.25">
      <c r="A1113" s="104" t="s">
        <v>2692</v>
      </c>
      <c r="B1113" s="104" t="s">
        <v>4333</v>
      </c>
      <c r="C1113" s="104"/>
      <c r="D1113" s="104"/>
      <c r="E1113" s="105"/>
      <c r="F1113" s="104"/>
      <c r="G1113" s="104"/>
      <c r="H1113" s="104"/>
      <c r="I1113" s="104"/>
      <c r="J1113" s="104"/>
      <c r="K1113" s="104"/>
      <c r="L1113" s="104"/>
      <c r="M1113" s="104">
        <v>101</v>
      </c>
      <c r="N1113" s="104">
        <f t="shared" si="364"/>
        <v>1.8074896365503079E-3</v>
      </c>
      <c r="O1113" s="104">
        <f t="shared" si="365"/>
        <v>1.7564327397257773E-2</v>
      </c>
    </row>
    <row r="1114" spans="1:15" x14ac:dyDescent="0.25">
      <c r="A1114" s="104" t="s">
        <v>2694</v>
      </c>
      <c r="B1114" s="104" t="s">
        <v>4327</v>
      </c>
      <c r="C1114" s="104">
        <v>5860</v>
      </c>
      <c r="D1114" s="104">
        <v>1.6345642981050162E-2</v>
      </c>
      <c r="E1114" s="286">
        <v>1</v>
      </c>
      <c r="F1114" s="285">
        <f>IF(D1114="&lt;0.2%",1/0.002,IF(D1114="&gt;50%",1/0.5,1/D1114))</f>
        <v>61.178382591576266</v>
      </c>
      <c r="G1114" s="285">
        <f t="shared" ref="G1114:L1116" si="375">IF($F1114&lt;5,LINEST(S$5:S$6,$R$5:$R$6)*$F1114+INTERCEPT(S$5:S$6,$R$5:$R$6),IF($F1114&lt;10,LINEST(S$6:S$7,$R$6:$R$7)*$F1114+INTERCEPT(S$6:S$7,$R$6:$R$7),IF($F1114&lt;25,LINEST(S$7:S$8,$R$7:$R$8)*$F1114+INTERCEPT(S$7:S$8,$R$7:$R$8),IF($F1114&lt;50,LINEST(S$8:S$9,$R$8:$R$9)*$F1114+INTERCEPT(S$8:S$9,$R$8:$R$9),IF($F1114&lt;100,LINEST(S$9:S$10,$R$9:$R$10)*$F1114+INTERCEPT(S$9:S$10,$R$9:$R$10),IF($F1114&lt;200,LINEST(S$10:S$11,$R$10:$R$11)*$F1114+INTERCEPT(S$10:S$11,$R$10:$R$11),IF($F1114&lt;500,LINEST(S$11:S$12,$R$11:$R$12)*$F1114+INTERCEPT(S$11:S$12,$R$11:$R$12),S$12)))))))</f>
        <v>8.1788541214652213</v>
      </c>
      <c r="H1114" s="285">
        <f t="shared" si="375"/>
        <v>16.202421773296749</v>
      </c>
      <c r="I1114" s="285">
        <f t="shared" si="375"/>
        <v>59.230272166209325</v>
      </c>
      <c r="J1114" s="285">
        <f t="shared" si="375"/>
        <v>13.136562364395662</v>
      </c>
      <c r="K1114" s="285">
        <f t="shared" si="375"/>
        <v>8.7682811821978301</v>
      </c>
      <c r="L1114" s="285">
        <f t="shared" si="375"/>
        <v>4.5894270607326106</v>
      </c>
      <c r="M1114" s="285">
        <f>IF(E1114=S$4,G1114,IF(E1114=T$4,H1114,IF(E1114=U$4,I1114,IF(E1114=V$4,J1114,IF(E1114=W$4,K1114,L1114)))))</f>
        <v>8.1788541214652213</v>
      </c>
      <c r="N1114" s="104">
        <f t="shared" si="364"/>
        <v>2.2093031758238402E-2</v>
      </c>
      <c r="O1114" s="104">
        <f t="shared" si="365"/>
        <v>0.19654001776656516</v>
      </c>
    </row>
    <row r="1115" spans="1:15" x14ac:dyDescent="0.25">
      <c r="A1115" s="104" t="s">
        <v>2698</v>
      </c>
      <c r="B1115" s="104" t="s">
        <v>4327</v>
      </c>
      <c r="C1115" s="104">
        <v>11700</v>
      </c>
      <c r="D1115" s="104">
        <v>9.526267227038027E-3</v>
      </c>
      <c r="E1115" s="286">
        <v>1</v>
      </c>
      <c r="F1115" s="285">
        <f>IF(D1115="&lt;0.2%",1/0.002,IF(D1115="&gt;50%",1/0.5,1/D1115))</f>
        <v>104.97291081251002</v>
      </c>
      <c r="G1115" s="285">
        <f t="shared" si="375"/>
        <v>8.8298374648750624</v>
      </c>
      <c r="H1115" s="285">
        <f t="shared" si="375"/>
        <v>17.664647840562633</v>
      </c>
      <c r="I1115" s="285">
        <f t="shared" si="375"/>
        <v>77.898471505814925</v>
      </c>
      <c r="J1115" s="285">
        <f t="shared" si="375"/>
        <v>15.104431127062711</v>
      </c>
      <c r="K1115" s="285">
        <f t="shared" si="375"/>
        <v>9.7547020189376106</v>
      </c>
      <c r="L1115" s="285">
        <f t="shared" si="375"/>
        <v>4.9149187324375312</v>
      </c>
      <c r="M1115" s="285">
        <f>IF(E1115=S$4,G1115,IF(E1115=T$4,H1115,IF(E1115=U$4,I1115,IF(E1115=V$4,J1115,IF(E1115=W$4,K1115,L1115)))))</f>
        <v>8.8298374648750624</v>
      </c>
      <c r="N1115" s="104">
        <f t="shared" ref="N1115:N1150" si="376">1-BETAINV(0.833,M1115-1+1,1,0,1)</f>
        <v>2.048101359568355E-2</v>
      </c>
      <c r="O1115" s="104">
        <f t="shared" ref="O1115:O1150" si="377">1-BETAINV(0.167,M1115-1+1,1,0,1)</f>
        <v>0.18347253025407273</v>
      </c>
    </row>
    <row r="1116" spans="1:15" x14ac:dyDescent="0.25">
      <c r="A1116" s="104" t="s">
        <v>2700</v>
      </c>
      <c r="B1116" s="104" t="s">
        <v>4327</v>
      </c>
      <c r="C1116" s="104">
        <v>5.7</v>
      </c>
      <c r="D1116" s="104" t="s">
        <v>4373</v>
      </c>
      <c r="E1116" s="286">
        <v>1</v>
      </c>
      <c r="F1116" s="285">
        <f>IF(D1116="&lt;0.2%",1/0.002,IF(D1116="&gt;50%",1/0.5,1/D1116))</f>
        <v>2</v>
      </c>
      <c r="G1116" s="285">
        <f t="shared" si="375"/>
        <v>2.1</v>
      </c>
      <c r="H1116" s="285">
        <f t="shared" si="375"/>
        <v>4.4000000000000004</v>
      </c>
      <c r="I1116" s="285">
        <f t="shared" si="375"/>
        <v>5.4000000000000021</v>
      </c>
      <c r="J1116" s="285">
        <f t="shared" si="375"/>
        <v>2.5</v>
      </c>
      <c r="K1116" s="285">
        <f t="shared" si="375"/>
        <v>2.0000000000000009</v>
      </c>
      <c r="L1116" s="285">
        <f t="shared" si="375"/>
        <v>1.9000000000000001</v>
      </c>
      <c r="M1116" s="285">
        <f>IF(E1116=S$4,G1116,IF(E1116=T$4,H1116,IF(E1116=U$4,I1116,IF(E1116=V$4,J1116,IF(E1116=W$4,K1116,L1116)))))</f>
        <v>2.1</v>
      </c>
      <c r="N1116" s="104">
        <f t="shared" si="376"/>
        <v>8.3332349067241074E-2</v>
      </c>
      <c r="O1116" s="104">
        <f t="shared" si="377"/>
        <v>0.5735530758934867</v>
      </c>
    </row>
    <row r="1117" spans="1:15" x14ac:dyDescent="0.25">
      <c r="A1117" s="104" t="s">
        <v>2702</v>
      </c>
      <c r="B1117" s="104" t="s">
        <v>3585</v>
      </c>
      <c r="C1117" s="104"/>
      <c r="D1117" s="104"/>
      <c r="E1117" s="105"/>
      <c r="F1117" s="104"/>
      <c r="G1117" s="104"/>
      <c r="H1117" s="104"/>
      <c r="I1117" s="104"/>
      <c r="J1117" s="104"/>
      <c r="K1117" s="104"/>
      <c r="L1117" s="104"/>
      <c r="M1117" s="104">
        <v>66</v>
      </c>
      <c r="N1117" s="104">
        <f t="shared" si="376"/>
        <v>2.7646808600402251E-3</v>
      </c>
      <c r="O1117" s="104">
        <f t="shared" si="377"/>
        <v>2.6753217059605428E-2</v>
      </c>
    </row>
    <row r="1118" spans="1:15" x14ac:dyDescent="0.25">
      <c r="A1118" s="104" t="s">
        <v>2706</v>
      </c>
      <c r="B1118" s="104" t="s">
        <v>3585</v>
      </c>
      <c r="C1118" s="104"/>
      <c r="D1118" s="104"/>
      <c r="E1118" s="105"/>
      <c r="F1118" s="104"/>
      <c r="G1118" s="104"/>
      <c r="H1118" s="104"/>
      <c r="I1118" s="104"/>
      <c r="J1118" s="104"/>
      <c r="K1118" s="104"/>
      <c r="L1118" s="104"/>
      <c r="M1118" s="104">
        <v>43</v>
      </c>
      <c r="N1118" s="104">
        <f t="shared" si="376"/>
        <v>4.2403247189145565E-3</v>
      </c>
      <c r="O1118" s="104">
        <f t="shared" si="377"/>
        <v>4.076804316212268E-2</v>
      </c>
    </row>
    <row r="1119" spans="1:15" x14ac:dyDescent="0.25">
      <c r="A1119" s="104" t="s">
        <v>2708</v>
      </c>
      <c r="B1119" s="104" t="s">
        <v>4333</v>
      </c>
      <c r="C1119" s="104"/>
      <c r="D1119" s="104"/>
      <c r="E1119" s="105"/>
      <c r="F1119" s="104"/>
      <c r="G1119" s="104"/>
      <c r="H1119" s="104"/>
      <c r="I1119" s="104"/>
      <c r="J1119" s="104"/>
      <c r="K1119" s="104"/>
      <c r="L1119" s="104"/>
      <c r="M1119" s="104">
        <v>96</v>
      </c>
      <c r="N1119" s="104">
        <f t="shared" si="376"/>
        <v>1.9015401608295512E-3</v>
      </c>
      <c r="O1119" s="104">
        <f t="shared" si="377"/>
        <v>1.8470636363334014E-2</v>
      </c>
    </row>
    <row r="1120" spans="1:15" x14ac:dyDescent="0.25">
      <c r="A1120" s="104" t="s">
        <v>2710</v>
      </c>
      <c r="B1120" s="104" t="s">
        <v>4327</v>
      </c>
      <c r="C1120" s="104">
        <v>12600</v>
      </c>
      <c r="D1120" s="104">
        <v>9.716936458440735E-2</v>
      </c>
      <c r="E1120" s="286">
        <v>1</v>
      </c>
      <c r="F1120" s="285">
        <f t="shared" ref="F1120:F1126" si="378">IF(D1120="&lt;0.2%",1/0.002,IF(D1120="&gt;50%",1/0.5,1/D1120))</f>
        <v>10.291309450020513</v>
      </c>
      <c r="G1120" s="285">
        <f t="shared" ref="G1120:L1123" si="379">IF($F1120&lt;5,LINEST(S$5:S$6,$R$5:$R$6)*$F1120+INTERCEPT(S$5:S$6,$R$5:$R$6),IF($F1120&lt;10,LINEST(S$6:S$7,$R$6:$R$7)*$F1120+INTERCEPT(S$6:S$7,$R$6:$R$7),IF($F1120&lt;25,LINEST(S$7:S$8,$R$7:$R$8)*$F1120+INTERCEPT(S$7:S$8,$R$7:$R$8),IF($F1120&lt;50,LINEST(S$8:S$9,$R$8:$R$9)*$F1120+INTERCEPT(S$8:S$9,$R$8:$R$9),IF($F1120&lt;100,LINEST(S$9:S$10,$R$9:$R$10)*$F1120+INTERCEPT(S$9:S$10,$R$9:$R$10),IF($F1120&lt;200,LINEST(S$10:S$11,$R$10:$R$11)*$F1120+INTERCEPT(S$10:S$11,$R$10:$R$11),IF($F1120&lt;500,LINEST(S$11:S$12,$R$11:$R$12)*$F1120+INTERCEPT(S$11:S$12,$R$11:$R$12),S$12)))))))</f>
        <v>5.1349571340024607</v>
      </c>
      <c r="H1120" s="285">
        <f t="shared" si="379"/>
        <v>10.167972205004787</v>
      </c>
      <c r="I1120" s="285">
        <f t="shared" si="379"/>
        <v>19.724324521022837</v>
      </c>
      <c r="J1120" s="285">
        <f t="shared" si="379"/>
        <v>6.5660301420046494</v>
      </c>
      <c r="K1120" s="285">
        <f t="shared" si="379"/>
        <v>4.9407833230028722</v>
      </c>
      <c r="L1120" s="285">
        <f t="shared" si="379"/>
        <v>3.1155365040010943</v>
      </c>
      <c r="M1120" s="285">
        <f t="shared" ref="M1120:M1126" si="380">IF(E1120=S$4,G1120,IF(E1120=T$4,H1120,IF(E1120=U$4,I1120,IF(E1120=V$4,J1120,IF(E1120=W$4,K1120,L1120)))))</f>
        <v>5.1349571340024607</v>
      </c>
      <c r="N1120" s="104">
        <f t="shared" si="376"/>
        <v>3.495820528428939E-2</v>
      </c>
      <c r="O1120" s="104">
        <f t="shared" si="377"/>
        <v>0.29428554491268455</v>
      </c>
    </row>
    <row r="1121" spans="1:15" x14ac:dyDescent="0.25">
      <c r="A1121" s="104" t="s">
        <v>2712</v>
      </c>
      <c r="B1121" s="104" t="s">
        <v>4327</v>
      </c>
      <c r="C1121" s="104">
        <v>13000</v>
      </c>
      <c r="D1121" s="104">
        <v>9.1583917545877747E-2</v>
      </c>
      <c r="E1121" s="286">
        <v>1</v>
      </c>
      <c r="F1121" s="285">
        <f t="shared" si="378"/>
        <v>10.918947636183649</v>
      </c>
      <c r="G1121" s="285">
        <f t="shared" si="379"/>
        <v>5.2102737163420372</v>
      </c>
      <c r="H1121" s="285">
        <f t="shared" si="379"/>
        <v>10.314421115109518</v>
      </c>
      <c r="I1121" s="285">
        <f t="shared" si="379"/>
        <v>20.423095034951125</v>
      </c>
      <c r="J1121" s="285">
        <f t="shared" si="379"/>
        <v>6.7082947975349594</v>
      </c>
      <c r="K1121" s="285">
        <f t="shared" si="379"/>
        <v>5.0286526690657105</v>
      </c>
      <c r="L1121" s="285">
        <f t="shared" si="379"/>
        <v>3.1490105405964615</v>
      </c>
      <c r="M1121" s="285">
        <f t="shared" si="380"/>
        <v>5.2102737163420372</v>
      </c>
      <c r="N1121" s="104">
        <f t="shared" si="376"/>
        <v>3.4461680372062542E-2</v>
      </c>
      <c r="O1121" s="104">
        <f t="shared" si="377"/>
        <v>0.29072093563547974</v>
      </c>
    </row>
    <row r="1122" spans="1:15" x14ac:dyDescent="0.25">
      <c r="A1122" s="104" t="s">
        <v>2714</v>
      </c>
      <c r="B1122" s="104" t="s">
        <v>4327</v>
      </c>
      <c r="C1122" s="104">
        <v>783</v>
      </c>
      <c r="D1122" s="104" t="s">
        <v>4372</v>
      </c>
      <c r="E1122" s="286">
        <v>1</v>
      </c>
      <c r="F1122" s="285">
        <f t="shared" si="378"/>
        <v>500</v>
      </c>
      <c r="G1122" s="285">
        <f t="shared" si="379"/>
        <v>9.8000000000000007</v>
      </c>
      <c r="H1122" s="285">
        <f t="shared" si="379"/>
        <v>20.100000000000001</v>
      </c>
      <c r="I1122" s="285">
        <f t="shared" si="379"/>
        <v>128.5</v>
      </c>
      <c r="J1122" s="285">
        <f t="shared" si="379"/>
        <v>19.399999999999999</v>
      </c>
      <c r="K1122" s="285">
        <f t="shared" si="379"/>
        <v>11.8</v>
      </c>
      <c r="L1122" s="285">
        <f t="shared" si="379"/>
        <v>5.5</v>
      </c>
      <c r="M1122" s="285">
        <f t="shared" si="380"/>
        <v>9.8000000000000007</v>
      </c>
      <c r="N1122" s="104">
        <f t="shared" si="376"/>
        <v>1.8472321030518324E-2</v>
      </c>
      <c r="O1122" s="104">
        <f t="shared" si="377"/>
        <v>0.16692259759502215</v>
      </c>
    </row>
    <row r="1123" spans="1:15" x14ac:dyDescent="0.25">
      <c r="A1123" s="104" t="s">
        <v>2716</v>
      </c>
      <c r="B1123" s="104" t="s">
        <v>4327</v>
      </c>
      <c r="C1123" s="104">
        <v>1170</v>
      </c>
      <c r="D1123" s="104" t="s">
        <v>4372</v>
      </c>
      <c r="E1123" s="286">
        <v>1</v>
      </c>
      <c r="F1123" s="285">
        <f t="shared" si="378"/>
        <v>500</v>
      </c>
      <c r="G1123" s="285">
        <f t="shared" si="379"/>
        <v>9.8000000000000007</v>
      </c>
      <c r="H1123" s="285">
        <f t="shared" si="379"/>
        <v>20.100000000000001</v>
      </c>
      <c r="I1123" s="285">
        <f t="shared" si="379"/>
        <v>128.5</v>
      </c>
      <c r="J1123" s="285">
        <f t="shared" si="379"/>
        <v>19.399999999999999</v>
      </c>
      <c r="K1123" s="285">
        <f t="shared" si="379"/>
        <v>11.8</v>
      </c>
      <c r="L1123" s="285">
        <f t="shared" si="379"/>
        <v>5.5</v>
      </c>
      <c r="M1123" s="285">
        <f t="shared" si="380"/>
        <v>9.8000000000000007</v>
      </c>
      <c r="N1123" s="104">
        <f t="shared" si="376"/>
        <v>1.8472321030518324E-2</v>
      </c>
      <c r="O1123" s="104">
        <f t="shared" si="377"/>
        <v>0.16692259759502215</v>
      </c>
    </row>
    <row r="1124" spans="1:15" x14ac:dyDescent="0.25">
      <c r="A1124" s="104" t="s">
        <v>2718</v>
      </c>
      <c r="B1124" s="104" t="s">
        <v>4327</v>
      </c>
      <c r="C1124" s="104">
        <v>2130</v>
      </c>
      <c r="D1124" s="104">
        <v>0.1973383453108859</v>
      </c>
      <c r="E1124" s="105">
        <v>1</v>
      </c>
      <c r="F1124" s="285">
        <f t="shared" si="378"/>
        <v>5.0674388620448028</v>
      </c>
      <c r="G1124" s="285">
        <f t="shared" ref="G1124:L1124" si="381">IF($F1124&lt;5,LINEST(S$5:S$6,$R$5:$R$6)*$F1124+INTERCEPT(S$5:S$6,$R$5:$R$6),IF($F1124&lt;10,LINEST(S$6:S$7,$R$6:$R$7)*$F1124+INTERCEPT(S$6:S$7,$R$6:$R$7),IF($F1124&lt;25,LINEST(S$7:S$8,$R$7:$R$8)*$F1124+INTERCEPT(S$7:S$8,$R$7:$R$8),IF($F1124&lt;50,LINEST(S$8:S$9,$R$8:$R$9)*$F1124+INTERCEPT(S$8:S$9,$R$8:$R$9),IF($F1124&lt;100,LINEST(S$9:S$10,$R$9:$R$10)*$F1124+INTERCEPT(S$9:S$10,$R$9:$R$10),IF($F1124&lt;200,LINEST(S$10:S$11,$R$10:$R$11)*$F1124+INTERCEPT(S$10:S$11,$R$10:$R$11),IF($F1124&lt;500,LINEST(S$11:S$12,$R$11:$R$12)*$F1124+INTERCEPT(S$11:S$12,$R$11:$R$12),S$12)))))))</f>
        <v>3.6202316586134402</v>
      </c>
      <c r="H1124" s="285">
        <f t="shared" si="381"/>
        <v>7.3377657627450885</v>
      </c>
      <c r="I1124" s="285">
        <f t="shared" si="381"/>
        <v>11.409250956512583</v>
      </c>
      <c r="J1124" s="285">
        <f t="shared" si="381"/>
        <v>4.2310218765406074</v>
      </c>
      <c r="K1124" s="285">
        <f t="shared" si="381"/>
        <v>3.4202316586134405</v>
      </c>
      <c r="L1124" s="285">
        <f t="shared" si="381"/>
        <v>2.4094414406862721</v>
      </c>
      <c r="M1124" s="285">
        <f t="shared" si="380"/>
        <v>3.6202316586134402</v>
      </c>
      <c r="N1124" s="104">
        <f t="shared" si="376"/>
        <v>4.9219792456390299E-2</v>
      </c>
      <c r="O1124" s="104">
        <f t="shared" si="377"/>
        <v>0.39004958235124032</v>
      </c>
    </row>
    <row r="1125" spans="1:15" x14ac:dyDescent="0.25">
      <c r="A1125" s="104" t="s">
        <v>2720</v>
      </c>
      <c r="B1125" s="104" t="s">
        <v>4327</v>
      </c>
      <c r="C1125" s="104">
        <v>3820</v>
      </c>
      <c r="D1125" s="104">
        <v>1.0860699884934091E-2</v>
      </c>
      <c r="E1125" s="286">
        <v>1</v>
      </c>
      <c r="F1125" s="285">
        <f t="shared" si="378"/>
        <v>92.075097424172</v>
      </c>
      <c r="G1125" s="285">
        <f t="shared" ref="G1125:L1126" si="382">IF($F1125&lt;5,LINEST(S$5:S$6,$R$5:$R$6)*$F1125+INTERCEPT(S$5:S$6,$R$5:$R$6),IF($F1125&lt;10,LINEST(S$6:S$7,$R$6:$R$7)*$F1125+INTERCEPT(S$6:S$7,$R$6:$R$7),IF($F1125&lt;25,LINEST(S$7:S$8,$R$7:$R$8)*$F1125+INTERCEPT(S$7:S$8,$R$7:$R$8),IF($F1125&lt;50,LINEST(S$8:S$9,$R$8:$R$9)*$F1125+INTERCEPT(S$8:S$9,$R$8:$R$9),IF($F1125&lt;100,LINEST(S$9:S$10,$R$9:$R$10)*$F1125+INTERCEPT(S$9:S$10,$R$9:$R$10),IF($F1125&lt;200,LINEST(S$10:S$11,$R$10:$R$11)*$F1125+INTERCEPT(S$10:S$11,$R$10:$R$11),IF($F1125&lt;500,LINEST(S$11:S$12,$R$11:$R$12)*$F1125+INTERCEPT(S$11:S$12,$R$11:$R$12),S$12)))))))</f>
        <v>8.6732015587867526</v>
      </c>
      <c r="H1125" s="285">
        <f t="shared" si="382"/>
        <v>17.314703507270195</v>
      </c>
      <c r="I1125" s="285">
        <f t="shared" si="382"/>
        <v>73.133793840877402</v>
      </c>
      <c r="J1125" s="285">
        <f t="shared" si="382"/>
        <v>14.619604676360257</v>
      </c>
      <c r="K1125" s="285">
        <f t="shared" si="382"/>
        <v>9.509802338180128</v>
      </c>
      <c r="L1125" s="285">
        <f t="shared" si="382"/>
        <v>4.8366007793933763</v>
      </c>
      <c r="M1125" s="285">
        <f t="shared" si="380"/>
        <v>8.6732015587867526</v>
      </c>
      <c r="N1125" s="104">
        <f t="shared" si="376"/>
        <v>2.0847013406017023E-2</v>
      </c>
      <c r="O1125" s="104">
        <f t="shared" si="377"/>
        <v>0.18645606072781273</v>
      </c>
    </row>
    <row r="1126" spans="1:15" x14ac:dyDescent="0.25">
      <c r="A1126" s="104" t="s">
        <v>2722</v>
      </c>
      <c r="B1126" s="104" t="s">
        <v>4327</v>
      </c>
      <c r="C1126" s="104">
        <v>3680</v>
      </c>
      <c r="D1126" s="104" t="s">
        <v>4372</v>
      </c>
      <c r="E1126" s="286">
        <v>1</v>
      </c>
      <c r="F1126" s="285">
        <f t="shared" si="378"/>
        <v>500</v>
      </c>
      <c r="G1126" s="285">
        <f t="shared" si="382"/>
        <v>9.8000000000000007</v>
      </c>
      <c r="H1126" s="285">
        <f t="shared" si="382"/>
        <v>20.100000000000001</v>
      </c>
      <c r="I1126" s="285">
        <f t="shared" si="382"/>
        <v>128.5</v>
      </c>
      <c r="J1126" s="285">
        <f t="shared" si="382"/>
        <v>19.399999999999999</v>
      </c>
      <c r="K1126" s="285">
        <f t="shared" si="382"/>
        <v>11.8</v>
      </c>
      <c r="L1126" s="285">
        <f t="shared" si="382"/>
        <v>5.5</v>
      </c>
      <c r="M1126" s="285">
        <f t="shared" si="380"/>
        <v>9.8000000000000007</v>
      </c>
      <c r="N1126" s="104">
        <f t="shared" si="376"/>
        <v>1.8472321030518324E-2</v>
      </c>
      <c r="O1126" s="104">
        <f t="shared" si="377"/>
        <v>0.16692259759502215</v>
      </c>
    </row>
    <row r="1127" spans="1:15" x14ac:dyDescent="0.25">
      <c r="A1127" s="104" t="s">
        <v>2724</v>
      </c>
      <c r="B1127" s="104" t="s">
        <v>4406</v>
      </c>
      <c r="C1127" s="104"/>
      <c r="D1127" s="104"/>
      <c r="E1127" s="286"/>
      <c r="F1127" s="285"/>
      <c r="G1127" s="285"/>
      <c r="H1127" s="285"/>
      <c r="I1127" s="285"/>
      <c r="J1127" s="285"/>
      <c r="K1127" s="285"/>
      <c r="L1127" s="285"/>
      <c r="M1127" s="285">
        <v>56.069923766975698</v>
      </c>
      <c r="N1127" s="104">
        <f t="shared" si="376"/>
        <v>3.2535131046327326E-3</v>
      </c>
      <c r="O1127" s="104">
        <f t="shared" si="377"/>
        <v>3.1416098402053394E-2</v>
      </c>
    </row>
    <row r="1128" spans="1:15" x14ac:dyDescent="0.25">
      <c r="A1128" s="104" t="s">
        <v>2726</v>
      </c>
      <c r="B1128" s="104" t="s">
        <v>4333</v>
      </c>
      <c r="C1128" s="104"/>
      <c r="D1128" s="104"/>
      <c r="E1128" s="105"/>
      <c r="F1128" s="104"/>
      <c r="G1128" s="104"/>
      <c r="H1128" s="104"/>
      <c r="I1128" s="104"/>
      <c r="J1128" s="104"/>
      <c r="K1128" s="104"/>
      <c r="L1128" s="104"/>
      <c r="M1128" s="104">
        <v>69</v>
      </c>
      <c r="N1128" s="104">
        <f t="shared" si="376"/>
        <v>2.6446364351784268E-3</v>
      </c>
      <c r="O1128" s="104">
        <f t="shared" si="377"/>
        <v>2.5605057076791726E-2</v>
      </c>
    </row>
    <row r="1129" spans="1:15" x14ac:dyDescent="0.25">
      <c r="A1129" s="104" t="s">
        <v>2728</v>
      </c>
      <c r="B1129" s="104" t="s">
        <v>4406</v>
      </c>
      <c r="C1129" s="104"/>
      <c r="D1129" s="104"/>
      <c r="E1129" s="286"/>
      <c r="F1129" s="285"/>
      <c r="G1129" s="285"/>
      <c r="H1129" s="285"/>
      <c r="I1129" s="285"/>
      <c r="J1129" s="285"/>
      <c r="K1129" s="285"/>
      <c r="L1129" s="285"/>
      <c r="M1129" s="285">
        <v>68.183491259922263</v>
      </c>
      <c r="N1129" s="104">
        <f t="shared" si="376"/>
        <v>2.6762639836874769E-3</v>
      </c>
      <c r="O1129" s="104">
        <f t="shared" si="377"/>
        <v>2.5907675412647491E-2</v>
      </c>
    </row>
    <row r="1130" spans="1:15" x14ac:dyDescent="0.25">
      <c r="A1130" s="104" t="s">
        <v>2730</v>
      </c>
      <c r="B1130" s="104" t="s">
        <v>4333</v>
      </c>
      <c r="C1130" s="104"/>
      <c r="D1130" s="104"/>
      <c r="E1130" s="105"/>
      <c r="F1130" s="104"/>
      <c r="G1130" s="104"/>
      <c r="H1130" s="104"/>
      <c r="I1130" s="104"/>
      <c r="J1130" s="104"/>
      <c r="K1130" s="104"/>
      <c r="L1130" s="104"/>
      <c r="M1130" s="104">
        <v>30</v>
      </c>
      <c r="N1130" s="104">
        <f t="shared" si="376"/>
        <v>6.0722103851693632E-3</v>
      </c>
      <c r="O1130" s="104">
        <f t="shared" si="377"/>
        <v>5.7914001974643026E-2</v>
      </c>
    </row>
    <row r="1131" spans="1:15" x14ac:dyDescent="0.25">
      <c r="A1131" s="104" t="s">
        <v>2732</v>
      </c>
      <c r="B1131" s="104" t="s">
        <v>4327</v>
      </c>
      <c r="C1131" s="104">
        <v>70</v>
      </c>
      <c r="D1131" s="104">
        <v>2.565181909256128E-3</v>
      </c>
      <c r="E1131" s="286">
        <v>1</v>
      </c>
      <c r="F1131" s="285">
        <f>IF(D1131="&lt;0.2%",1/0.002,IF(D1131="&gt;50%",1/0.5,1/D1131))</f>
        <v>389.83590067886763</v>
      </c>
      <c r="G1131" s="285">
        <f t="shared" ref="G1131:L1132" si="383">IF($F1131&lt;5,LINEST(S$5:S$6,$R$5:$R$6)*$F1131+INTERCEPT(S$5:S$6,$R$5:$R$6),IF($F1131&lt;10,LINEST(S$6:S$7,$R$6:$R$7)*$F1131+INTERCEPT(S$6:S$7,$R$6:$R$7),IF($F1131&lt;25,LINEST(S$7:S$8,$R$7:$R$8)*$F1131+INTERCEPT(S$7:S$8,$R$7:$R$8),IF($F1131&lt;50,LINEST(S$8:S$9,$R$8:$R$9)*$F1131+INTERCEPT(S$8:S$9,$R$8:$R$9),IF($F1131&lt;100,LINEST(S$9:S$10,$R$9:$R$10)*$F1131+INTERCEPT(S$9:S$10,$R$9:$R$10),IF($F1131&lt;200,LINEST(S$10:S$11,$R$10:$R$11)*$F1131+INTERCEPT(S$10:S$11,$R$10:$R$11),IF($F1131&lt;500,LINEST(S$11:S$12,$R$11:$R$12)*$F1131+INTERCEPT(S$11:S$12,$R$11:$R$12),S$12)))))))</f>
        <v>9.6531145342384921</v>
      </c>
      <c r="H1131" s="285">
        <f t="shared" si="383"/>
        <v>19.659343602715474</v>
      </c>
      <c r="I1131" s="285">
        <f t="shared" si="383"/>
        <v>118.32818149601545</v>
      </c>
      <c r="J1131" s="285">
        <f t="shared" si="383"/>
        <v>18.555408571871318</v>
      </c>
      <c r="K1131" s="285">
        <f t="shared" si="383"/>
        <v>11.432786335596226</v>
      </c>
      <c r="L1131" s="285">
        <f t="shared" si="383"/>
        <v>5.3898359006788672</v>
      </c>
      <c r="M1131" s="285">
        <f>IF(E1131=S$4,G1131,IF(E1131=T$4,H1131,IF(E1131=U$4,I1131,IF(E1131=V$4,J1131,IF(E1131=W$4,K1131,L1131)))))</f>
        <v>9.6531145342384921</v>
      </c>
      <c r="N1131" s="104">
        <f t="shared" si="376"/>
        <v>1.8750751149231082E-2</v>
      </c>
      <c r="O1131" s="104">
        <f t="shared" si="377"/>
        <v>0.16923446273507814</v>
      </c>
    </row>
    <row r="1132" spans="1:15" x14ac:dyDescent="0.25">
      <c r="A1132" s="104" t="s">
        <v>2734</v>
      </c>
      <c r="B1132" s="104" t="s">
        <v>4327</v>
      </c>
      <c r="C1132" s="104">
        <v>3.3</v>
      </c>
      <c r="D1132" s="104" t="s">
        <v>4373</v>
      </c>
      <c r="E1132" s="286">
        <v>1</v>
      </c>
      <c r="F1132" s="285">
        <f>IF(D1132="&lt;0.2%",1/0.002,IF(D1132="&gt;50%",1/0.5,1/D1132))</f>
        <v>2</v>
      </c>
      <c r="G1132" s="285">
        <f t="shared" si="383"/>
        <v>2.1</v>
      </c>
      <c r="H1132" s="285">
        <f t="shared" si="383"/>
        <v>4.4000000000000004</v>
      </c>
      <c r="I1132" s="285">
        <f t="shared" si="383"/>
        <v>5.4000000000000021</v>
      </c>
      <c r="J1132" s="285">
        <f t="shared" si="383"/>
        <v>2.5</v>
      </c>
      <c r="K1132" s="285">
        <f t="shared" si="383"/>
        <v>2.0000000000000009</v>
      </c>
      <c r="L1132" s="285">
        <f t="shared" si="383"/>
        <v>1.9000000000000001</v>
      </c>
      <c r="M1132" s="285">
        <f>IF(E1132=S$4,G1132,IF(E1132=T$4,H1132,IF(E1132=U$4,I1132,IF(E1132=V$4,J1132,IF(E1132=W$4,K1132,L1132)))))</f>
        <v>2.1</v>
      </c>
      <c r="N1132" s="104">
        <f t="shared" si="376"/>
        <v>8.3332349067241074E-2</v>
      </c>
      <c r="O1132" s="104">
        <f t="shared" si="377"/>
        <v>0.5735530758934867</v>
      </c>
    </row>
    <row r="1133" spans="1:15" x14ac:dyDescent="0.25">
      <c r="A1133" s="104" t="s">
        <v>2736</v>
      </c>
      <c r="B1133" s="104" t="s">
        <v>4333</v>
      </c>
      <c r="C1133" s="104"/>
      <c r="D1133" s="104"/>
      <c r="E1133" s="105"/>
      <c r="F1133" s="104"/>
      <c r="G1133" s="104"/>
      <c r="H1133" s="104"/>
      <c r="I1133" s="104"/>
      <c r="J1133" s="104"/>
      <c r="K1133" s="104"/>
      <c r="L1133" s="104"/>
      <c r="M1133" s="104">
        <v>13</v>
      </c>
      <c r="N1133" s="104">
        <f t="shared" si="376"/>
        <v>1.3957193009523694E-2</v>
      </c>
      <c r="O1133" s="104">
        <f t="shared" si="377"/>
        <v>0.12861724803139551</v>
      </c>
    </row>
    <row r="1134" spans="1:15" x14ac:dyDescent="0.25">
      <c r="A1134" s="104" t="s">
        <v>2738</v>
      </c>
      <c r="B1134" s="104" t="s">
        <v>3585</v>
      </c>
      <c r="C1134" s="104"/>
      <c r="D1134" s="104"/>
      <c r="E1134" s="105"/>
      <c r="F1134" s="104"/>
      <c r="G1134" s="104"/>
      <c r="H1134" s="104"/>
      <c r="I1134" s="104"/>
      <c r="J1134" s="104"/>
      <c r="K1134" s="104"/>
      <c r="L1134" s="104"/>
      <c r="M1134" s="104">
        <v>80</v>
      </c>
      <c r="N1134" s="104">
        <f t="shared" si="376"/>
        <v>2.2814140701868935E-3</v>
      </c>
      <c r="O1134" s="104">
        <f t="shared" si="377"/>
        <v>2.2123620564718727E-2</v>
      </c>
    </row>
    <row r="1135" spans="1:15" x14ac:dyDescent="0.25">
      <c r="A1135" s="104" t="s">
        <v>2740</v>
      </c>
      <c r="B1135" s="104" t="s">
        <v>4398</v>
      </c>
      <c r="C1135" s="104"/>
      <c r="D1135" s="104"/>
      <c r="E1135" s="105"/>
      <c r="F1135" s="104"/>
      <c r="G1135" s="104"/>
      <c r="H1135" s="104"/>
      <c r="I1135" s="104"/>
      <c r="J1135" s="104"/>
      <c r="K1135" s="104"/>
      <c r="L1135" s="104"/>
      <c r="M1135" s="104">
        <v>80</v>
      </c>
      <c r="N1135" s="104">
        <f>1-BETAINV(0.833,M1135-1+1,1,0,1)</f>
        <v>2.2814140701868935E-3</v>
      </c>
      <c r="O1135" s="104">
        <f>1-BETAINV(0.167,M1135-1+1,1,0,1)</f>
        <v>2.2123620564718727E-2</v>
      </c>
    </row>
    <row r="1136" spans="1:15" x14ac:dyDescent="0.25">
      <c r="A1136" s="104" t="s">
        <v>2742</v>
      </c>
      <c r="B1136" s="104" t="s">
        <v>4398</v>
      </c>
      <c r="C1136" s="104"/>
      <c r="D1136" s="104"/>
      <c r="E1136" s="105"/>
      <c r="F1136" s="104"/>
      <c r="G1136" s="104"/>
      <c r="H1136" s="104"/>
      <c r="I1136" s="104"/>
      <c r="J1136" s="104"/>
      <c r="K1136" s="104"/>
      <c r="L1136" s="104"/>
      <c r="M1136" s="104">
        <v>80</v>
      </c>
      <c r="N1136" s="104">
        <f>1-BETAINV(0.833,M1136-1+1,1,0,1)</f>
        <v>2.2814140701868935E-3</v>
      </c>
      <c r="O1136" s="104">
        <f>1-BETAINV(0.167,M1136-1+1,1,0,1)</f>
        <v>2.2123620564718727E-2</v>
      </c>
    </row>
    <row r="1137" spans="1:15" x14ac:dyDescent="0.25">
      <c r="A1137" s="104" t="s">
        <v>2744</v>
      </c>
      <c r="B1137" s="104" t="s">
        <v>3585</v>
      </c>
      <c r="C1137" s="104"/>
      <c r="D1137" s="104"/>
      <c r="E1137" s="105"/>
      <c r="F1137" s="104"/>
      <c r="G1137" s="104"/>
      <c r="H1137" s="104"/>
      <c r="I1137" s="104"/>
      <c r="J1137" s="104"/>
      <c r="K1137" s="104"/>
      <c r="L1137" s="104"/>
      <c r="M1137" s="104">
        <v>81</v>
      </c>
      <c r="N1137" s="104">
        <f t="shared" si="376"/>
        <v>2.2532802208934388E-3</v>
      </c>
      <c r="O1137" s="104">
        <f t="shared" si="377"/>
        <v>2.1853495999731187E-2</v>
      </c>
    </row>
    <row r="1138" spans="1:15" x14ac:dyDescent="0.25">
      <c r="A1138" s="104" t="s">
        <v>2746</v>
      </c>
      <c r="B1138" s="104" t="s">
        <v>4327</v>
      </c>
      <c r="C1138" s="104">
        <v>5380</v>
      </c>
      <c r="D1138" s="104">
        <v>0.26358716036386132</v>
      </c>
      <c r="E1138" s="286">
        <v>1</v>
      </c>
      <c r="F1138" s="285">
        <f>IF(D1138="&lt;0.2%",1/0.002,IF(D1138="&gt;50%",1/0.5,1/D1138))</f>
        <v>3.7938114990865972</v>
      </c>
      <c r="G1138" s="285">
        <f t="shared" ref="G1138:L1138" si="384">IF($F1138&lt;5,LINEST(S$5:S$6,$R$5:$R$6)*$F1138+INTERCEPT(S$5:S$6,$R$5:$R$6),IF($F1138&lt;10,LINEST(S$6:S$7,$R$6:$R$7)*$F1138+INTERCEPT(S$6:S$7,$R$6:$R$7),IF($F1138&lt;25,LINEST(S$7:S$8,$R$7:$R$8)*$F1138+INTERCEPT(S$7:S$8,$R$7:$R$8),IF($F1138&lt;50,LINEST(S$8:S$9,$R$8:$R$9)*$F1138+INTERCEPT(S$8:S$9,$R$8:$R$9),IF($F1138&lt;100,LINEST(S$9:S$10,$R$9:$R$10)*$F1138+INTERCEPT(S$9:S$10,$R$9:$R$10),IF($F1138&lt;200,LINEST(S$10:S$11,$R$10:$R$11)*$F1138+INTERCEPT(S$10:S$11,$R$10:$R$11),IF($F1138&lt;500,LINEST(S$11:S$12,$R$11:$R$12)*$F1138+INTERCEPT(S$11:S$12,$R$11:$R$12),S$12)))))))</f>
        <v>2.9969057495432985</v>
      </c>
      <c r="H1138" s="285">
        <f t="shared" si="384"/>
        <v>6.1340177824503765</v>
      </c>
      <c r="I1138" s="285">
        <f t="shared" si="384"/>
        <v>8.9278292815369795</v>
      </c>
      <c r="J1138" s="285">
        <f t="shared" si="384"/>
        <v>3.5164931828157382</v>
      </c>
      <c r="K1138" s="285">
        <f t="shared" si="384"/>
        <v>2.8371120329070791</v>
      </c>
      <c r="L1138" s="285">
        <f t="shared" si="384"/>
        <v>2.1989685831810997</v>
      </c>
      <c r="M1138" s="285">
        <f>IF(E1138=S$4,G1138,IF(E1138=T$4,H1138,IF(E1138=U$4,I1138,IF(E1138=V$4,J1138,IF(E1138=W$4,K1138,L1138)))))</f>
        <v>2.9969057495432985</v>
      </c>
      <c r="N1138" s="104">
        <f t="shared" si="376"/>
        <v>5.9148627171513812E-2</v>
      </c>
      <c r="O1138" s="104">
        <f t="shared" si="377"/>
        <v>0.4496512555407608</v>
      </c>
    </row>
    <row r="1139" spans="1:15" x14ac:dyDescent="0.25">
      <c r="A1139" s="104" t="s">
        <v>2750</v>
      </c>
      <c r="B1139" s="104" t="s">
        <v>4406</v>
      </c>
      <c r="C1139" s="104">
        <v>36900</v>
      </c>
      <c r="D1139" s="104"/>
      <c r="E1139" s="286"/>
      <c r="F1139" s="285"/>
      <c r="G1139" s="285"/>
      <c r="H1139" s="285"/>
      <c r="I1139" s="285"/>
      <c r="J1139" s="285"/>
      <c r="K1139" s="285"/>
      <c r="L1139" s="285"/>
      <c r="M1139" s="285">
        <v>74.612388976622171</v>
      </c>
      <c r="N1139" s="104">
        <f t="shared" si="376"/>
        <v>2.4459487791200774E-3</v>
      </c>
      <c r="O1139" s="104">
        <f t="shared" si="377"/>
        <v>2.3702044539330558E-2</v>
      </c>
    </row>
    <row r="1140" spans="1:15" x14ac:dyDescent="0.25">
      <c r="A1140" s="104" t="s">
        <v>2752</v>
      </c>
      <c r="B1140" s="104" t="s">
        <v>4406</v>
      </c>
      <c r="C1140" s="104">
        <v>14400</v>
      </c>
      <c r="D1140" s="104" t="s">
        <v>4372</v>
      </c>
      <c r="E1140" s="286"/>
      <c r="F1140" s="285"/>
      <c r="G1140" s="285"/>
      <c r="H1140" s="285"/>
      <c r="I1140" s="285"/>
      <c r="J1140" s="285"/>
      <c r="K1140" s="285"/>
      <c r="L1140" s="285"/>
      <c r="M1140" s="285">
        <v>42.772528805098773</v>
      </c>
      <c r="N1140" s="104">
        <f t="shared" si="376"/>
        <v>4.2628273153001439E-3</v>
      </c>
      <c r="O1140" s="104">
        <f t="shared" si="377"/>
        <v>4.098034988793342E-2</v>
      </c>
    </row>
    <row r="1141" spans="1:15" x14ac:dyDescent="0.25">
      <c r="A1141" s="104" t="s">
        <v>2754</v>
      </c>
      <c r="B1141" s="104" t="s">
        <v>4333</v>
      </c>
      <c r="C1141" s="104"/>
      <c r="D1141" s="104"/>
      <c r="E1141" s="105"/>
      <c r="F1141" s="104"/>
      <c r="G1141" s="104"/>
      <c r="H1141" s="104"/>
      <c r="I1141" s="104"/>
      <c r="J1141" s="104"/>
      <c r="K1141" s="104"/>
      <c r="L1141" s="104"/>
      <c r="M1141" s="104">
        <v>53</v>
      </c>
      <c r="N1141" s="104">
        <f t="shared" si="376"/>
        <v>3.4416419795543218E-3</v>
      </c>
      <c r="O1141" s="104">
        <f t="shared" si="377"/>
        <v>3.3205273030778804E-2</v>
      </c>
    </row>
    <row r="1142" spans="1:15" x14ac:dyDescent="0.25">
      <c r="A1142" s="104" t="s">
        <v>2758</v>
      </c>
      <c r="B1142" s="104" t="s">
        <v>4406</v>
      </c>
      <c r="C1142" s="104">
        <v>39200</v>
      </c>
      <c r="D1142" s="104">
        <v>8.0600242475996481E-3</v>
      </c>
      <c r="E1142" s="286"/>
      <c r="F1142" s="285"/>
      <c r="G1142" s="285"/>
      <c r="H1142" s="285"/>
      <c r="I1142" s="285"/>
      <c r="J1142" s="285"/>
      <c r="K1142" s="285"/>
      <c r="L1142" s="285"/>
      <c r="M1142" s="285">
        <v>108.62603956371261</v>
      </c>
      <c r="N1142" s="104">
        <f t="shared" si="376"/>
        <v>1.6807023818157241E-3</v>
      </c>
      <c r="O1142" s="104">
        <f t="shared" si="377"/>
        <v>1.6341364779370537E-2</v>
      </c>
    </row>
    <row r="1143" spans="1:15" x14ac:dyDescent="0.25">
      <c r="A1143" s="104" t="s">
        <v>2763</v>
      </c>
      <c r="B1143" s="104" t="s">
        <v>4333</v>
      </c>
      <c r="C1143" s="104"/>
      <c r="D1143" s="104"/>
      <c r="E1143" s="105"/>
      <c r="F1143" s="104"/>
      <c r="G1143" s="104"/>
      <c r="H1143" s="104"/>
      <c r="I1143" s="104"/>
      <c r="J1143" s="104"/>
      <c r="K1143" s="104"/>
      <c r="L1143" s="104"/>
      <c r="M1143" s="104">
        <v>112</v>
      </c>
      <c r="N1143" s="104">
        <f t="shared" si="376"/>
        <v>1.6301131058314988E-3</v>
      </c>
      <c r="O1143" s="104">
        <f t="shared" si="377"/>
        <v>1.5853010088236252E-2</v>
      </c>
    </row>
    <row r="1144" spans="1:15" x14ac:dyDescent="0.25">
      <c r="A1144" s="289" t="s">
        <v>2771</v>
      </c>
      <c r="B1144" s="104" t="s">
        <v>4327</v>
      </c>
      <c r="C1144" s="104"/>
      <c r="D1144" s="104">
        <v>3.7616666448559684E-3</v>
      </c>
      <c r="E1144" s="286">
        <v>1</v>
      </c>
      <c r="F1144" s="285">
        <f>IF(D1144="&lt;0.2%",1/0.002,IF(D1144="&gt;50%",1/0.5,1/D1144))</f>
        <v>265.83961164328247</v>
      </c>
      <c r="G1144" s="285">
        <f t="shared" ref="G1144:L1144" si="385">IF($F1144&lt;5,LINEST(S$5:S$6,$R$5:$R$6)*$F1144+INTERCEPT(S$5:S$6,$R$5:$R$6),IF($F1144&lt;10,LINEST(S$6:S$7,$R$6:$R$7)*$F1144+INTERCEPT(S$6:S$7,$R$6:$R$7),IF($F1144&lt;25,LINEST(S$7:S$8,$R$7:$R$8)*$F1144+INTERCEPT(S$7:S$8,$R$7:$R$8),IF($F1144&lt;50,LINEST(S$8:S$9,$R$8:$R$9)*$F1144+INTERCEPT(S$8:S$9,$R$8:$R$9),IF($F1144&lt;100,LINEST(S$9:S$10,$R$9:$R$10)*$F1144+INTERCEPT(S$9:S$10,$R$9:$R$10),IF($F1144&lt;200,LINEST(S$10:S$11,$R$10:$R$11)*$F1144+INTERCEPT(S$10:S$11,$R$10:$R$11),IF($F1144&lt;500,LINEST(S$11:S$12,$R$11:$R$12)*$F1144+INTERCEPT(S$11:S$12,$R$11:$R$12),S$12)))))))</f>
        <v>9.4877861488577118</v>
      </c>
      <c r="H1144" s="285">
        <f t="shared" si="385"/>
        <v>19.163358446573131</v>
      </c>
      <c r="I1144" s="285">
        <f t="shared" si="385"/>
        <v>106.87919080839643</v>
      </c>
      <c r="J1144" s="285">
        <f t="shared" si="385"/>
        <v>17.604770355931834</v>
      </c>
      <c r="K1144" s="285">
        <f t="shared" si="385"/>
        <v>11.019465372144277</v>
      </c>
      <c r="L1144" s="285">
        <f t="shared" si="385"/>
        <v>5.2658396116432824</v>
      </c>
      <c r="M1144" s="285">
        <f>IF(E1144=S$4,G1144,IF(E1144=T$4,H1144,IF(E1144=U$4,I1144,IF(E1144=V$4,J1144,IF(E1144=W$4,K1144,L1144)))))</f>
        <v>9.4877861488577118</v>
      </c>
      <c r="N1144" s="104">
        <f>1-BETAINV(0.833,M1144-1+1,1,0,1)</f>
        <v>1.9074354321314324E-2</v>
      </c>
      <c r="O1144" s="104">
        <f>1-BETAINV(0.167,M1144-1+1,1,0,1)</f>
        <v>0.17191416987346808</v>
      </c>
    </row>
    <row r="1145" spans="1:15" x14ac:dyDescent="0.25">
      <c r="A1145" s="104" t="s">
        <v>2775</v>
      </c>
      <c r="B1145" s="104" t="s">
        <v>4333</v>
      </c>
      <c r="C1145" s="104"/>
      <c r="D1145" s="104"/>
      <c r="E1145" s="105"/>
      <c r="F1145" s="104"/>
      <c r="G1145" s="104"/>
      <c r="H1145" s="104"/>
      <c r="I1145" s="104"/>
      <c r="J1145" s="104"/>
      <c r="K1145" s="104"/>
      <c r="L1145" s="104"/>
      <c r="M1145" s="104">
        <v>11</v>
      </c>
      <c r="N1145" s="104">
        <f t="shared" si="376"/>
        <v>1.6473855015570193E-2</v>
      </c>
      <c r="O1145" s="104">
        <f t="shared" si="377"/>
        <v>0.1501586448093829</v>
      </c>
    </row>
    <row r="1146" spans="1:15" x14ac:dyDescent="0.25">
      <c r="A1146" s="289" t="s">
        <v>2777</v>
      </c>
      <c r="B1146" s="104" t="s">
        <v>4327</v>
      </c>
      <c r="C1146" s="104"/>
      <c r="D1146" s="280" t="s">
        <v>4372</v>
      </c>
      <c r="E1146" s="286">
        <v>1</v>
      </c>
      <c r="F1146" s="285">
        <f>IF(D1146="&lt;0.2%",1/0.002,IF(D1146="&gt;50%",1/0.5,1/D1146))</f>
        <v>500</v>
      </c>
      <c r="G1146" s="285">
        <f t="shared" ref="G1146:L1146" si="386">IF($F1146&lt;5,LINEST(S$5:S$6,$R$5:$R$6)*$F1146+INTERCEPT(S$5:S$6,$R$5:$R$6),IF($F1146&lt;10,LINEST(S$6:S$7,$R$6:$R$7)*$F1146+INTERCEPT(S$6:S$7,$R$6:$R$7),IF($F1146&lt;25,LINEST(S$7:S$8,$R$7:$R$8)*$F1146+INTERCEPT(S$7:S$8,$R$7:$R$8),IF($F1146&lt;50,LINEST(S$8:S$9,$R$8:$R$9)*$F1146+INTERCEPT(S$8:S$9,$R$8:$R$9),IF($F1146&lt;100,LINEST(S$9:S$10,$R$9:$R$10)*$F1146+INTERCEPT(S$9:S$10,$R$9:$R$10),IF($F1146&lt;200,LINEST(S$10:S$11,$R$10:$R$11)*$F1146+INTERCEPT(S$10:S$11,$R$10:$R$11),IF($F1146&lt;500,LINEST(S$11:S$12,$R$11:$R$12)*$F1146+INTERCEPT(S$11:S$12,$R$11:$R$12),S$12)))))))</f>
        <v>9.8000000000000007</v>
      </c>
      <c r="H1146" s="285">
        <f t="shared" si="386"/>
        <v>20.100000000000001</v>
      </c>
      <c r="I1146" s="285">
        <f t="shared" si="386"/>
        <v>128.5</v>
      </c>
      <c r="J1146" s="285">
        <f t="shared" si="386"/>
        <v>19.399999999999999</v>
      </c>
      <c r="K1146" s="285">
        <f t="shared" si="386"/>
        <v>11.8</v>
      </c>
      <c r="L1146" s="285">
        <f t="shared" si="386"/>
        <v>5.5</v>
      </c>
      <c r="M1146" s="285">
        <f>IF(E1146=S$4,G1146,IF(E1146=T$4,H1146,IF(E1146=U$4,I1146,IF(E1146=V$4,J1146,IF(E1146=W$4,K1146,L1146)))))</f>
        <v>9.8000000000000007</v>
      </c>
      <c r="N1146" s="104">
        <f>1-BETAINV(0.833,M1146-1+1,1,0,1)</f>
        <v>1.8472321030518324E-2</v>
      </c>
      <c r="O1146" s="104">
        <f>1-BETAINV(0.167,M1146-1+1,1,0,1)</f>
        <v>0.16692259759502215</v>
      </c>
    </row>
    <row r="1147" spans="1:15" x14ac:dyDescent="0.25">
      <c r="A1147" s="104" t="s">
        <v>2781</v>
      </c>
      <c r="B1147" s="104" t="s">
        <v>3585</v>
      </c>
      <c r="C1147" s="104"/>
      <c r="D1147" s="104"/>
      <c r="E1147" s="105"/>
      <c r="F1147" s="104"/>
      <c r="G1147" s="104"/>
      <c r="H1147" s="104"/>
      <c r="I1147" s="104"/>
      <c r="J1147" s="104"/>
      <c r="K1147" s="104"/>
      <c r="L1147" s="104"/>
      <c r="M1147" s="104">
        <v>61</v>
      </c>
      <c r="N1147" s="104">
        <f t="shared" si="376"/>
        <v>2.9909548248275852E-3</v>
      </c>
      <c r="O1147" s="104">
        <f t="shared" si="377"/>
        <v>2.8914102725584923E-2</v>
      </c>
    </row>
    <row r="1148" spans="1:15" x14ac:dyDescent="0.25">
      <c r="A1148" s="104" t="s">
        <v>2783</v>
      </c>
      <c r="B1148" s="104" t="s">
        <v>4398</v>
      </c>
      <c r="C1148" s="104"/>
      <c r="D1148" s="104"/>
      <c r="E1148" s="286"/>
      <c r="F1148" s="285"/>
      <c r="G1148" s="285"/>
      <c r="H1148" s="285"/>
      <c r="I1148" s="285"/>
      <c r="J1148" s="285"/>
      <c r="K1148" s="285"/>
      <c r="L1148" s="285"/>
      <c r="M1148" s="285">
        <v>61</v>
      </c>
      <c r="N1148" s="104">
        <f t="shared" si="376"/>
        <v>2.9909548248275852E-3</v>
      </c>
      <c r="O1148" s="104">
        <f t="shared" si="377"/>
        <v>2.8914102725584923E-2</v>
      </c>
    </row>
    <row r="1149" spans="1:15" x14ac:dyDescent="0.25">
      <c r="A1149" s="104" t="s">
        <v>2785</v>
      </c>
      <c r="B1149" s="104" t="s">
        <v>4327</v>
      </c>
      <c r="C1149" s="104">
        <v>2850</v>
      </c>
      <c r="D1149" s="104">
        <v>1.8795910500996476E-2</v>
      </c>
      <c r="E1149" s="286">
        <v>1</v>
      </c>
      <c r="F1149" s="285">
        <f>IF(D1149="&lt;0.2%",1/0.002,IF(D1149="&gt;50%",1/0.5,1/D1149))</f>
        <v>53.203062439937902</v>
      </c>
      <c r="G1149" s="285">
        <f t="shared" ref="G1149:L1149" si="387">IF($F1149&lt;5,LINEST(S$5:S$6,$R$5:$R$6)*$F1149+INTERCEPT(S$5:S$6,$R$5:$R$6),IF($F1149&lt;10,LINEST(S$6:S$7,$R$6:$R$7)*$F1149+INTERCEPT(S$6:S$7,$R$6:$R$7),IF($F1149&lt;25,LINEST(S$7:S$8,$R$7:$R$8)*$F1149+INTERCEPT(S$7:S$8,$R$7:$R$8),IF($F1149&lt;50,LINEST(S$8:S$9,$R$8:$R$9)*$F1149+INTERCEPT(S$8:S$9,$R$8:$R$9),IF($F1149&lt;100,LINEST(S$9:S$10,$R$9:$R$10)*$F1149+INTERCEPT(S$9:S$10,$R$9:$R$10),IF($F1149&lt;200,LINEST(S$10:S$11,$R$10:$R$11)*$F1149+INTERCEPT(S$10:S$11,$R$10:$R$11),IF($F1149&lt;500,LINEST(S$11:S$12,$R$11:$R$12)*$F1149+INTERCEPT(S$11:S$12,$R$11:$R$12),S$12)))))))</f>
        <v>8.0512489990390073</v>
      </c>
      <c r="H1149" s="285">
        <f t="shared" si="387"/>
        <v>15.915310247837766</v>
      </c>
      <c r="I1149" s="285">
        <f t="shared" si="387"/>
        <v>55.641378097972058</v>
      </c>
      <c r="J1149" s="285">
        <f t="shared" si="387"/>
        <v>12.75374699711702</v>
      </c>
      <c r="K1149" s="285">
        <f t="shared" si="387"/>
        <v>8.5768734985585091</v>
      </c>
      <c r="L1149" s="285">
        <f t="shared" si="387"/>
        <v>4.5256244995195036</v>
      </c>
      <c r="M1149" s="285">
        <f>IF(E1149=S$4,G1149,IF(E1149=T$4,H1149,IF(E1149=U$4,I1149,IF(E1149=V$4,J1149,IF(E1149=W$4,K1149,L1149)))))</f>
        <v>8.0512489990390073</v>
      </c>
      <c r="N1149" s="104">
        <f t="shared" si="376"/>
        <v>2.2439228535374278E-2</v>
      </c>
      <c r="O1149" s="104">
        <f t="shared" si="377"/>
        <v>0.19932177287482122</v>
      </c>
    </row>
    <row r="1150" spans="1:15" x14ac:dyDescent="0.25">
      <c r="A1150" s="104" t="s">
        <v>2787</v>
      </c>
      <c r="B1150" s="104" t="s">
        <v>3585</v>
      </c>
      <c r="C1150" s="104"/>
      <c r="D1150" s="104"/>
      <c r="E1150" s="105"/>
      <c r="F1150" s="104"/>
      <c r="G1150" s="104"/>
      <c r="H1150" s="104"/>
      <c r="I1150" s="104"/>
      <c r="J1150" s="104"/>
      <c r="K1150" s="104"/>
      <c r="L1150" s="104"/>
      <c r="M1150" s="104">
        <v>69</v>
      </c>
      <c r="N1150" s="104">
        <f t="shared" si="376"/>
        <v>2.6446364351784268E-3</v>
      </c>
      <c r="O1150" s="104">
        <f t="shared" si="377"/>
        <v>2.5605057076791726E-2</v>
      </c>
    </row>
    <row r="1151" spans="1:15" x14ac:dyDescent="0.25">
      <c r="A1151" s="104" t="s">
        <v>2789</v>
      </c>
      <c r="B1151" s="104" t="s">
        <v>4333</v>
      </c>
      <c r="C1151" s="104"/>
      <c r="D1151" s="104"/>
      <c r="E1151" s="105"/>
      <c r="F1151" s="104"/>
      <c r="G1151" s="104"/>
      <c r="H1151" s="104"/>
      <c r="I1151" s="104"/>
      <c r="J1151" s="104"/>
      <c r="K1151" s="104"/>
      <c r="L1151" s="104"/>
      <c r="M1151" s="104">
        <v>95</v>
      </c>
      <c r="N1151" s="104">
        <f t="shared" ref="N1151:N1181" si="388">1-BETAINV(0.833,M1151-1+1,1,0,1)</f>
        <v>1.921537129836115E-3</v>
      </c>
      <c r="O1151" s="104">
        <f t="shared" ref="O1151:O1181" si="389">1-BETAINV(0.167,M1151-1+1,1,0,1)</f>
        <v>1.8663238454540321E-2</v>
      </c>
    </row>
    <row r="1152" spans="1:15" x14ac:dyDescent="0.25">
      <c r="A1152" s="104" t="s">
        <v>2791</v>
      </c>
      <c r="B1152" s="104" t="s">
        <v>4333</v>
      </c>
      <c r="C1152" s="104"/>
      <c r="D1152" s="104"/>
      <c r="E1152" s="105"/>
      <c r="F1152" s="104"/>
      <c r="G1152" s="104"/>
      <c r="H1152" s="104"/>
      <c r="I1152" s="104"/>
      <c r="J1152" s="104"/>
      <c r="K1152" s="104"/>
      <c r="L1152" s="104"/>
      <c r="M1152" s="104">
        <v>95</v>
      </c>
      <c r="N1152" s="104">
        <f t="shared" si="388"/>
        <v>1.921537129836115E-3</v>
      </c>
      <c r="O1152" s="104">
        <f t="shared" si="389"/>
        <v>1.8663238454540321E-2</v>
      </c>
    </row>
    <row r="1153" spans="1:15" x14ac:dyDescent="0.25">
      <c r="A1153" s="104" t="s">
        <v>2793</v>
      </c>
      <c r="B1153" s="104" t="s">
        <v>4333</v>
      </c>
      <c r="C1153" s="104"/>
      <c r="D1153" s="104"/>
      <c r="E1153" s="105"/>
      <c r="F1153" s="104"/>
      <c r="G1153" s="104"/>
      <c r="H1153" s="104"/>
      <c r="I1153" s="104"/>
      <c r="J1153" s="104"/>
      <c r="K1153" s="104"/>
      <c r="L1153" s="104"/>
      <c r="M1153" s="104">
        <v>10</v>
      </c>
      <c r="N1153" s="104">
        <f t="shared" si="388"/>
        <v>1.8106239831579218E-2</v>
      </c>
      <c r="O1153" s="104">
        <f t="shared" si="389"/>
        <v>0.16387415644390924</v>
      </c>
    </row>
    <row r="1154" spans="1:15" x14ac:dyDescent="0.25">
      <c r="A1154" s="104" t="s">
        <v>2795</v>
      </c>
      <c r="B1154" s="104" t="s">
        <v>4327</v>
      </c>
      <c r="C1154" s="104">
        <v>15800</v>
      </c>
      <c r="D1154" s="104">
        <v>0.10495763080836613</v>
      </c>
      <c r="E1154" s="286">
        <v>1</v>
      </c>
      <c r="F1154" s="285">
        <f>IF(D1154="&lt;0.2%",1/0.002,IF(D1154="&gt;50%",1/0.5,1/D1154))</f>
        <v>9.5276540857312337</v>
      </c>
      <c r="G1154" s="285">
        <f t="shared" ref="G1154:L1156" si="390">IF($F1154&lt;5,LINEST(S$5:S$6,$R$5:$R$6)*$F1154+INTERCEPT(S$5:S$6,$R$5:$R$6),IF($F1154&lt;10,LINEST(S$6:S$7,$R$6:$R$7)*$F1154+INTERCEPT(S$6:S$7,$R$6:$R$7),IF($F1154&lt;25,LINEST(S$7:S$8,$R$7:$R$8)*$F1154+INTERCEPT(S$7:S$8,$R$7:$R$8),IF($F1154&lt;50,LINEST(S$8:S$9,$R$8:$R$9)*$F1154+INTERCEPT(S$8:S$9,$R$8:$R$9),IF($F1154&lt;100,LINEST(S$9:S$10,$R$9:$R$10)*$F1154+INTERCEPT(S$9:S$10,$R$9:$R$10),IF($F1154&lt;200,LINEST(S$10:S$11,$R$10:$R$11)*$F1154+INTERCEPT(S$10:S$11,$R$10:$R$11),IF($F1154&lt;500,LINEST(S$11:S$12,$R$11:$R$12)*$F1154+INTERCEPT(S$11:S$12,$R$11:$R$12),S$12)))))))</f>
        <v>4.9582962257193692</v>
      </c>
      <c r="H1154" s="285">
        <f t="shared" si="390"/>
        <v>9.8354862880094895</v>
      </c>
      <c r="I1154" s="285">
        <f t="shared" si="390"/>
        <v>18.6347996188846</v>
      </c>
      <c r="J1154" s="285">
        <f t="shared" si="390"/>
        <v>6.2827208794363658</v>
      </c>
      <c r="K1154" s="285">
        <f t="shared" si="390"/>
        <v>4.7582962257193699</v>
      </c>
      <c r="L1154" s="285">
        <f t="shared" si="390"/>
        <v>3.0338715720023726</v>
      </c>
      <c r="M1154" s="285">
        <f>IF(E1154=S$4,G1154,IF(E1154=T$4,H1154,IF(E1154=U$4,I1154,IF(E1154=V$4,J1154,IF(E1154=W$4,K1154,L1154)))))</f>
        <v>4.9582962257193692</v>
      </c>
      <c r="N1154" s="104">
        <f t="shared" si="388"/>
        <v>3.6180939287405067E-2</v>
      </c>
      <c r="O1154" s="104">
        <f t="shared" si="389"/>
        <v>0.30299521087083703</v>
      </c>
    </row>
    <row r="1155" spans="1:15" x14ac:dyDescent="0.25">
      <c r="A1155" s="104" t="s">
        <v>2799</v>
      </c>
      <c r="B1155" s="104" t="s">
        <v>4327</v>
      </c>
      <c r="C1155" s="104">
        <v>1170</v>
      </c>
      <c r="D1155" s="104">
        <v>4.8955998791925401E-2</v>
      </c>
      <c r="E1155" s="286">
        <v>1</v>
      </c>
      <c r="F1155" s="285">
        <f>IF(D1155="&lt;0.2%",1/0.002,IF(D1155="&gt;50%",1/0.5,1/D1155))</f>
        <v>20.426505937510068</v>
      </c>
      <c r="G1155" s="285">
        <f t="shared" si="390"/>
        <v>6.3511807125012076</v>
      </c>
      <c r="H1155" s="285">
        <f t="shared" si="390"/>
        <v>12.532851385419015</v>
      </c>
      <c r="I1155" s="285">
        <f t="shared" si="390"/>
        <v>31.008176610427874</v>
      </c>
      <c r="J1155" s="285">
        <f t="shared" si="390"/>
        <v>8.8633413458356145</v>
      </c>
      <c r="K1155" s="285">
        <f t="shared" si="390"/>
        <v>6.3597108312514088</v>
      </c>
      <c r="L1155" s="285">
        <f t="shared" si="390"/>
        <v>3.6560803166672038</v>
      </c>
      <c r="M1155" s="285">
        <f>IF(E1155=S$4,G1155,IF(E1155=T$4,H1155,IF(E1155=U$4,I1155,IF(E1155=V$4,J1155,IF(E1155=W$4,K1155,L1155)))))</f>
        <v>6.3511807125012076</v>
      </c>
      <c r="N1155" s="104">
        <f t="shared" si="388"/>
        <v>2.8359803737413092E-2</v>
      </c>
      <c r="O1155" s="104">
        <f t="shared" si="389"/>
        <v>0.24557529618623786</v>
      </c>
    </row>
    <row r="1156" spans="1:15" x14ac:dyDescent="0.25">
      <c r="A1156" s="104" t="s">
        <v>2801</v>
      </c>
      <c r="B1156" s="104" t="s">
        <v>4327</v>
      </c>
      <c r="C1156" s="104">
        <v>882</v>
      </c>
      <c r="D1156" s="104">
        <v>2.6807042714151589E-3</v>
      </c>
      <c r="E1156" s="286">
        <v>1</v>
      </c>
      <c r="F1156" s="285">
        <f>IF(D1156="&lt;0.2%",1/0.002,IF(D1156="&gt;50%",1/0.5,1/D1156))</f>
        <v>373.03629895441406</v>
      </c>
      <c r="G1156" s="285">
        <f t="shared" si="390"/>
        <v>9.6307150652725539</v>
      </c>
      <c r="H1156" s="285">
        <f t="shared" si="390"/>
        <v>19.592145195817658</v>
      </c>
      <c r="I1156" s="285">
        <f t="shared" si="390"/>
        <v>116.77701827012424</v>
      </c>
      <c r="J1156" s="285">
        <f t="shared" si="390"/>
        <v>18.426611625317175</v>
      </c>
      <c r="K1156" s="285">
        <f t="shared" si="390"/>
        <v>11.376787663181382</v>
      </c>
      <c r="L1156" s="285">
        <f t="shared" si="390"/>
        <v>5.373036298954414</v>
      </c>
      <c r="M1156" s="285">
        <f>IF(E1156=S$4,G1156,IF(E1156=T$4,H1156,IF(E1156=U$4,I1156,IF(E1156=V$4,J1156,IF(E1156=W$4,K1156,L1156)))))</f>
        <v>9.6307150652725539</v>
      </c>
      <c r="N1156" s="104">
        <f t="shared" si="388"/>
        <v>1.8793949929413745E-2</v>
      </c>
      <c r="O1156" s="104">
        <f t="shared" si="389"/>
        <v>0.16959263480651388</v>
      </c>
    </row>
    <row r="1157" spans="1:15" x14ac:dyDescent="0.25">
      <c r="A1157" s="104" t="s">
        <v>2803</v>
      </c>
      <c r="B1157" s="104" t="s">
        <v>4333</v>
      </c>
      <c r="C1157" s="104"/>
      <c r="D1157" s="104"/>
      <c r="E1157" s="105"/>
      <c r="F1157" s="104"/>
      <c r="G1157" s="104"/>
      <c r="H1157" s="104"/>
      <c r="I1157" s="104"/>
      <c r="J1157" s="104"/>
      <c r="K1157" s="104"/>
      <c r="L1157" s="104"/>
      <c r="M1157" s="104">
        <v>23</v>
      </c>
      <c r="N1157" s="104">
        <f t="shared" si="388"/>
        <v>7.9129454967692414E-3</v>
      </c>
      <c r="O1157" s="104">
        <f t="shared" si="389"/>
        <v>7.4865101547239687E-2</v>
      </c>
    </row>
    <row r="1158" spans="1:15" x14ac:dyDescent="0.25">
      <c r="A1158" s="104" t="s">
        <v>2805</v>
      </c>
      <c r="B1158" s="104" t="s">
        <v>3585</v>
      </c>
      <c r="C1158" s="104"/>
      <c r="D1158" s="104"/>
      <c r="E1158" s="105"/>
      <c r="F1158" s="104"/>
      <c r="G1158" s="104"/>
      <c r="H1158" s="104"/>
      <c r="I1158" s="104"/>
      <c r="J1158" s="104"/>
      <c r="K1158" s="104"/>
      <c r="L1158" s="104"/>
      <c r="M1158" s="104">
        <v>94</v>
      </c>
      <c r="N1158" s="104">
        <f t="shared" si="388"/>
        <v>1.9419591527506386E-3</v>
      </c>
      <c r="O1158" s="104">
        <f t="shared" si="389"/>
        <v>1.8859899454262585E-2</v>
      </c>
    </row>
    <row r="1159" spans="1:15" x14ac:dyDescent="0.25">
      <c r="A1159" s="104" t="s">
        <v>2807</v>
      </c>
      <c r="B1159" s="104" t="s">
        <v>4327</v>
      </c>
      <c r="C1159" s="104">
        <v>858</v>
      </c>
      <c r="D1159" s="104" t="s">
        <v>4373</v>
      </c>
      <c r="E1159" s="286">
        <v>1</v>
      </c>
      <c r="F1159" s="285">
        <f>IF(D1159="&lt;0.2%",1/0.002,IF(D1159="&gt;50%",1/0.5,1/D1159))</f>
        <v>2</v>
      </c>
      <c r="G1159" s="285">
        <f t="shared" ref="G1159:L1159" si="391">IF($F1159&lt;5,LINEST(S$5:S$6,$R$5:$R$6)*$F1159+INTERCEPT(S$5:S$6,$R$5:$R$6),IF($F1159&lt;10,LINEST(S$6:S$7,$R$6:$R$7)*$F1159+INTERCEPT(S$6:S$7,$R$6:$R$7),IF($F1159&lt;25,LINEST(S$7:S$8,$R$7:$R$8)*$F1159+INTERCEPT(S$7:S$8,$R$7:$R$8),IF($F1159&lt;50,LINEST(S$8:S$9,$R$8:$R$9)*$F1159+INTERCEPT(S$8:S$9,$R$8:$R$9),IF($F1159&lt;100,LINEST(S$9:S$10,$R$9:$R$10)*$F1159+INTERCEPT(S$9:S$10,$R$9:$R$10),IF($F1159&lt;200,LINEST(S$10:S$11,$R$10:$R$11)*$F1159+INTERCEPT(S$10:S$11,$R$10:$R$11),IF($F1159&lt;500,LINEST(S$11:S$12,$R$11:$R$12)*$F1159+INTERCEPT(S$11:S$12,$R$11:$R$12),S$12)))))))</f>
        <v>2.1</v>
      </c>
      <c r="H1159" s="285">
        <f t="shared" si="391"/>
        <v>4.4000000000000004</v>
      </c>
      <c r="I1159" s="285">
        <f t="shared" si="391"/>
        <v>5.4000000000000021</v>
      </c>
      <c r="J1159" s="285">
        <f t="shared" si="391"/>
        <v>2.5</v>
      </c>
      <c r="K1159" s="285">
        <f t="shared" si="391"/>
        <v>2.0000000000000009</v>
      </c>
      <c r="L1159" s="285">
        <f t="shared" si="391"/>
        <v>1.9000000000000001</v>
      </c>
      <c r="M1159" s="285">
        <f>IF(E1159=S$4,G1159,IF(E1159=T$4,H1159,IF(E1159=U$4,I1159,IF(E1159=V$4,J1159,IF(E1159=W$4,K1159,L1159)))))</f>
        <v>2.1</v>
      </c>
      <c r="N1159" s="104">
        <f t="shared" si="388"/>
        <v>8.3332349067241074E-2</v>
      </c>
      <c r="O1159" s="104">
        <f t="shared" si="389"/>
        <v>0.5735530758934867</v>
      </c>
    </row>
    <row r="1160" spans="1:15" x14ac:dyDescent="0.25">
      <c r="A1160" s="104" t="s">
        <v>2809</v>
      </c>
      <c r="B1160" s="104" t="s">
        <v>4333</v>
      </c>
      <c r="C1160" s="104"/>
      <c r="D1160" s="104"/>
      <c r="E1160" s="105"/>
      <c r="F1160" s="104"/>
      <c r="G1160" s="104"/>
      <c r="H1160" s="104"/>
      <c r="I1160" s="104"/>
      <c r="J1160" s="104"/>
      <c r="K1160" s="104"/>
      <c r="L1160" s="104"/>
      <c r="M1160" s="104">
        <v>12</v>
      </c>
      <c r="N1160" s="104">
        <f t="shared" si="388"/>
        <v>1.5111461472122611E-2</v>
      </c>
      <c r="O1160" s="104">
        <f t="shared" si="389"/>
        <v>0.13855734458519664</v>
      </c>
    </row>
    <row r="1161" spans="1:15" x14ac:dyDescent="0.25">
      <c r="A1161" s="104" t="s">
        <v>2811</v>
      </c>
      <c r="B1161" s="104" t="s">
        <v>4327</v>
      </c>
      <c r="C1161" s="104">
        <v>700</v>
      </c>
      <c r="D1161" s="104">
        <v>0.43112288110464747</v>
      </c>
      <c r="E1161" s="286">
        <v>1</v>
      </c>
      <c r="F1161" s="285">
        <f>IF(D1161="&lt;0.2%",1/0.002,IF(D1161="&gt;50%",1/0.5,1/D1161))</f>
        <v>2.31952430230041</v>
      </c>
      <c r="G1161" s="285">
        <f t="shared" ref="G1161:L1161" si="392">IF($F1161&lt;5,LINEST(S$5:S$6,$R$5:$R$6)*$F1161+INTERCEPT(S$5:S$6,$R$5:$R$6),IF($F1161&lt;10,LINEST(S$6:S$7,$R$6:$R$7)*$F1161+INTERCEPT(S$6:S$7,$R$6:$R$7),IF($F1161&lt;25,LINEST(S$7:S$8,$R$7:$R$8)*$F1161+INTERCEPT(S$7:S$8,$R$7:$R$8),IF($F1161&lt;50,LINEST(S$8:S$9,$R$8:$R$9)*$F1161+INTERCEPT(S$8:S$9,$R$8:$R$9),IF($F1161&lt;100,LINEST(S$9:S$10,$R$9:$R$10)*$F1161+INTERCEPT(S$9:S$10,$R$9:$R$10),IF($F1161&lt;200,LINEST(S$10:S$11,$R$10:$R$11)*$F1161+INTERCEPT(S$10:S$11,$R$10:$R$11),IF($F1161&lt;500,LINEST(S$11:S$12,$R$11:$R$12)*$F1161+INTERCEPT(S$11:S$12,$R$11:$R$12),S$12)))))))</f>
        <v>2.2597621511502051</v>
      </c>
      <c r="H1161" s="285">
        <f t="shared" si="392"/>
        <v>4.708873492223729</v>
      </c>
      <c r="I1161" s="285">
        <f t="shared" si="392"/>
        <v>6.0283977945241425</v>
      </c>
      <c r="J1161" s="285">
        <f t="shared" si="392"/>
        <v>2.6810637713035659</v>
      </c>
      <c r="K1161" s="285">
        <f t="shared" si="392"/>
        <v>2.1491113410735254</v>
      </c>
      <c r="L1161" s="285">
        <f t="shared" si="392"/>
        <v>1.9532540503834017</v>
      </c>
      <c r="M1161" s="285">
        <f>IF(E1161=S$4,G1161,IF(E1161=T$4,H1161,IF(E1161=U$4,I1161,IF(E1161=V$4,J1161,IF(E1161=W$4,K1161,L1161)))))</f>
        <v>2.2597621511502051</v>
      </c>
      <c r="N1161" s="104">
        <f t="shared" si="388"/>
        <v>7.7676077852818937E-2</v>
      </c>
      <c r="O1161" s="104">
        <f t="shared" si="389"/>
        <v>0.54706796877062236</v>
      </c>
    </row>
    <row r="1162" spans="1:15" x14ac:dyDescent="0.25">
      <c r="A1162" s="104" t="s">
        <v>2813</v>
      </c>
      <c r="B1162" s="104" t="s">
        <v>4333</v>
      </c>
      <c r="C1162" s="104"/>
      <c r="D1162" s="104"/>
      <c r="E1162" s="105"/>
      <c r="F1162" s="104"/>
      <c r="G1162" s="104"/>
      <c r="H1162" s="104"/>
      <c r="I1162" s="104"/>
      <c r="J1162" s="104"/>
      <c r="K1162" s="104"/>
      <c r="L1162" s="104"/>
      <c r="M1162" s="104">
        <v>11</v>
      </c>
      <c r="N1162" s="104">
        <f t="shared" si="388"/>
        <v>1.6473855015570193E-2</v>
      </c>
      <c r="O1162" s="104">
        <f t="shared" si="389"/>
        <v>0.1501586448093829</v>
      </c>
    </row>
    <row r="1163" spans="1:15" x14ac:dyDescent="0.25">
      <c r="A1163" s="104" t="s">
        <v>2815</v>
      </c>
      <c r="B1163" s="104" t="s">
        <v>4327</v>
      </c>
      <c r="C1163" s="104">
        <v>992</v>
      </c>
      <c r="D1163" s="104">
        <v>0.35045595547300368</v>
      </c>
      <c r="E1163" s="286">
        <v>1</v>
      </c>
      <c r="F1163" s="285">
        <f>IF(D1163="&lt;0.2%",1/0.002,IF(D1163="&gt;50%",1/0.5,1/D1163))</f>
        <v>2.8534256142125454</v>
      </c>
      <c r="G1163" s="285">
        <f t="shared" ref="G1163:L1163" si="393">IF($F1163&lt;5,LINEST(S$5:S$6,$R$5:$R$6)*$F1163+INTERCEPT(S$5:S$6,$R$5:$R$6),IF($F1163&lt;10,LINEST(S$6:S$7,$R$6:$R$7)*$F1163+INTERCEPT(S$6:S$7,$R$6:$R$7),IF($F1163&lt;25,LINEST(S$7:S$8,$R$7:$R$8)*$F1163+INTERCEPT(S$7:S$8,$R$7:$R$8),IF($F1163&lt;50,LINEST(S$8:S$9,$R$8:$R$9)*$F1163+INTERCEPT(S$8:S$9,$R$8:$R$9),IF($F1163&lt;100,LINEST(S$9:S$10,$R$9:$R$10)*$F1163+INTERCEPT(S$9:S$10,$R$9:$R$10),IF($F1163&lt;200,LINEST(S$10:S$11,$R$10:$R$11)*$F1163+INTERCEPT(S$10:S$11,$R$10:$R$11),IF($F1163&lt;500,LINEST(S$11:S$12,$R$11:$R$12)*$F1163+INTERCEPT(S$11:S$12,$R$11:$R$12),S$12)))))))</f>
        <v>2.5267128071062728</v>
      </c>
      <c r="H1163" s="285">
        <f t="shared" si="393"/>
        <v>5.2249780937387937</v>
      </c>
      <c r="I1163" s="285">
        <f t="shared" si="393"/>
        <v>7.0784037079513427</v>
      </c>
      <c r="J1163" s="285">
        <f t="shared" si="393"/>
        <v>2.9836078480537758</v>
      </c>
      <c r="K1163" s="285">
        <f t="shared" si="393"/>
        <v>2.3982652866325216</v>
      </c>
      <c r="L1163" s="285">
        <f t="shared" si="393"/>
        <v>2.0422376023687576</v>
      </c>
      <c r="M1163" s="285">
        <f>IF(E1163=S$4,G1163,IF(E1163=T$4,H1163,IF(E1163=U$4,I1163,IF(E1163=V$4,J1163,IF(E1163=W$4,K1163,L1163)))))</f>
        <v>2.5267128071062728</v>
      </c>
      <c r="N1163" s="104">
        <f t="shared" si="388"/>
        <v>6.9763058908881459E-2</v>
      </c>
      <c r="O1163" s="104">
        <f t="shared" si="389"/>
        <v>0.50753699118614726</v>
      </c>
    </row>
    <row r="1164" spans="1:15" x14ac:dyDescent="0.25">
      <c r="A1164" s="104" t="s">
        <v>2817</v>
      </c>
      <c r="B1164" s="104" t="s">
        <v>4333</v>
      </c>
      <c r="C1164" s="104"/>
      <c r="D1164" s="104"/>
      <c r="E1164" s="105"/>
      <c r="F1164" s="104"/>
      <c r="G1164" s="104"/>
      <c r="H1164" s="104"/>
      <c r="I1164" s="104"/>
      <c r="J1164" s="104"/>
      <c r="K1164" s="104"/>
      <c r="L1164" s="104"/>
      <c r="M1164" s="104">
        <v>63</v>
      </c>
      <c r="N1164" s="104">
        <f t="shared" si="388"/>
        <v>2.8961415088042397E-3</v>
      </c>
      <c r="O1164" s="104">
        <f t="shared" si="389"/>
        <v>2.8009173348630845E-2</v>
      </c>
    </row>
    <row r="1165" spans="1:15" x14ac:dyDescent="0.25">
      <c r="A1165" s="104" t="s">
        <v>2819</v>
      </c>
      <c r="B1165" s="104" t="s">
        <v>4333</v>
      </c>
      <c r="C1165" s="104"/>
      <c r="D1165" s="104"/>
      <c r="E1165" s="105"/>
      <c r="F1165" s="104"/>
      <c r="G1165" s="104"/>
      <c r="H1165" s="104"/>
      <c r="I1165" s="104"/>
      <c r="J1165" s="104"/>
      <c r="K1165" s="104"/>
      <c r="L1165" s="104"/>
      <c r="M1165" s="104">
        <v>53</v>
      </c>
      <c r="N1165" s="104">
        <f t="shared" si="388"/>
        <v>3.4416419795543218E-3</v>
      </c>
      <c r="O1165" s="104">
        <f t="shared" si="389"/>
        <v>3.3205273030778804E-2</v>
      </c>
    </row>
    <row r="1166" spans="1:15" x14ac:dyDescent="0.25">
      <c r="A1166" s="104" t="s">
        <v>2821</v>
      </c>
      <c r="B1166" s="104" t="s">
        <v>4333</v>
      </c>
      <c r="C1166" s="104"/>
      <c r="D1166" s="104"/>
      <c r="E1166" s="105"/>
      <c r="F1166" s="104"/>
      <c r="G1166" s="104"/>
      <c r="H1166" s="104"/>
      <c r="I1166" s="104"/>
      <c r="J1166" s="104"/>
      <c r="K1166" s="104"/>
      <c r="L1166" s="104"/>
      <c r="M1166" s="104">
        <v>11</v>
      </c>
      <c r="N1166" s="104">
        <f t="shared" si="388"/>
        <v>1.6473855015570193E-2</v>
      </c>
      <c r="O1166" s="104">
        <f t="shared" si="389"/>
        <v>0.1501586448093829</v>
      </c>
    </row>
    <row r="1167" spans="1:15" x14ac:dyDescent="0.25">
      <c r="A1167" s="104" t="s">
        <v>2823</v>
      </c>
      <c r="B1167" s="104" t="s">
        <v>4333</v>
      </c>
      <c r="C1167" s="104"/>
      <c r="D1167" s="104"/>
      <c r="E1167" s="105"/>
      <c r="F1167" s="104"/>
      <c r="G1167" s="104"/>
      <c r="H1167" s="104"/>
      <c r="I1167" s="104"/>
      <c r="J1167" s="104"/>
      <c r="K1167" s="104"/>
      <c r="L1167" s="104"/>
      <c r="M1167" s="104">
        <v>19</v>
      </c>
      <c r="N1167" s="104">
        <f t="shared" si="388"/>
        <v>9.5708334806381412E-3</v>
      </c>
      <c r="O1167" s="104">
        <f t="shared" si="389"/>
        <v>8.9897430352381624E-2</v>
      </c>
    </row>
    <row r="1168" spans="1:15" x14ac:dyDescent="0.25">
      <c r="A1168" s="104" t="s">
        <v>2825</v>
      </c>
      <c r="B1168" s="104" t="s">
        <v>4327</v>
      </c>
      <c r="C1168" s="104">
        <v>1580</v>
      </c>
      <c r="D1168" s="104">
        <v>1.9073726137322854E-2</v>
      </c>
      <c r="E1168" s="286">
        <v>1</v>
      </c>
      <c r="F1168" s="285">
        <f>IF(D1168="&lt;0.2%",1/0.002,IF(D1168="&gt;50%",1/0.5,1/D1168))</f>
        <v>52.42814082578402</v>
      </c>
      <c r="G1168" s="285">
        <f t="shared" ref="G1168:L1168" si="394">IF($F1168&lt;5,LINEST(S$5:S$6,$R$5:$R$6)*$F1168+INTERCEPT(S$5:S$6,$R$5:$R$6),IF($F1168&lt;10,LINEST(S$6:S$7,$R$6:$R$7)*$F1168+INTERCEPT(S$6:S$7,$R$6:$R$7),IF($F1168&lt;25,LINEST(S$7:S$8,$R$7:$R$8)*$F1168+INTERCEPT(S$7:S$8,$R$7:$R$8),IF($F1168&lt;50,LINEST(S$8:S$9,$R$8:$R$9)*$F1168+INTERCEPT(S$8:S$9,$R$8:$R$9),IF($F1168&lt;100,LINEST(S$9:S$10,$R$9:$R$10)*$F1168+INTERCEPT(S$9:S$10,$R$9:$R$10),IF($F1168&lt;200,LINEST(S$10:S$11,$R$10:$R$11)*$F1168+INTERCEPT(S$10:S$11,$R$10:$R$11),IF($F1168&lt;500,LINEST(S$11:S$12,$R$11:$R$12)*$F1168+INTERCEPT(S$11:S$12,$R$11:$R$12),S$12)))))))</f>
        <v>8.0388502532125443</v>
      </c>
      <c r="H1168" s="285">
        <f t="shared" si="394"/>
        <v>15.887413069728227</v>
      </c>
      <c r="I1168" s="285">
        <f t="shared" si="394"/>
        <v>55.292663371602814</v>
      </c>
      <c r="J1168" s="285">
        <f t="shared" si="394"/>
        <v>12.716550759637633</v>
      </c>
      <c r="K1168" s="285">
        <f t="shared" si="394"/>
        <v>8.5582753798188165</v>
      </c>
      <c r="L1168" s="285">
        <f t="shared" si="394"/>
        <v>4.5194251266062722</v>
      </c>
      <c r="M1168" s="285">
        <f>IF(E1168=S$4,G1168,IF(E1168=T$4,H1168,IF(E1168=U$4,I1168,IF(E1168=V$4,J1168,IF(E1168=W$4,K1168,L1168)))))</f>
        <v>8.0388502532125443</v>
      </c>
      <c r="N1168" s="104">
        <f t="shared" si="388"/>
        <v>2.2473445911344148E-2</v>
      </c>
      <c r="O1168" s="104">
        <f t="shared" si="389"/>
        <v>0.19959624565651601</v>
      </c>
    </row>
    <row r="1169" spans="1:15" x14ac:dyDescent="0.25">
      <c r="A1169" s="104" t="s">
        <v>2827</v>
      </c>
      <c r="B1169" s="104" t="s">
        <v>4333</v>
      </c>
      <c r="C1169" s="104"/>
      <c r="D1169" s="104"/>
      <c r="E1169" s="105"/>
      <c r="F1169" s="104"/>
      <c r="G1169" s="104"/>
      <c r="H1169" s="104"/>
      <c r="I1169" s="104"/>
      <c r="J1169" s="104"/>
      <c r="K1169" s="104"/>
      <c r="L1169" s="104"/>
      <c r="M1169" s="104">
        <v>8</v>
      </c>
      <c r="N1169" s="104">
        <f t="shared" si="388"/>
        <v>2.2581341701438884E-2</v>
      </c>
      <c r="O1169" s="104">
        <f t="shared" si="389"/>
        <v>0.2004611726289427</v>
      </c>
    </row>
    <row r="1170" spans="1:15" x14ac:dyDescent="0.25">
      <c r="A1170" s="104" t="s">
        <v>2833</v>
      </c>
      <c r="B1170" s="104" t="s">
        <v>4327</v>
      </c>
      <c r="C1170" s="104">
        <v>120</v>
      </c>
      <c r="D1170" s="104">
        <v>5.0000000000000001E-3</v>
      </c>
      <c r="E1170" s="286">
        <v>1</v>
      </c>
      <c r="F1170" s="285">
        <f>IF(D1170="&lt;0.2%",1/0.002,IF(D1170="&gt;50%",1/0.5,1/D1170))</f>
        <v>200</v>
      </c>
      <c r="G1170" s="285">
        <f t="shared" ref="G1170:L1172" si="395">IF($F1170&lt;5,LINEST(S$5:S$6,$R$5:$R$6)*$F1170+INTERCEPT(S$5:S$6,$R$5:$R$6),IF($F1170&lt;10,LINEST(S$6:S$7,$R$6:$R$7)*$F1170+INTERCEPT(S$6:S$7,$R$6:$R$7),IF($F1170&lt;25,LINEST(S$7:S$8,$R$7:$R$8)*$F1170+INTERCEPT(S$7:S$8,$R$7:$R$8),IF($F1170&lt;50,LINEST(S$8:S$9,$R$8:$R$9)*$F1170+INTERCEPT(S$8:S$9,$R$8:$R$9),IF($F1170&lt;100,LINEST(S$9:S$10,$R$9:$R$10)*$F1170+INTERCEPT(S$9:S$10,$R$9:$R$10),IF($F1170&lt;200,LINEST(S$10:S$11,$R$10:$R$11)*$F1170+INTERCEPT(S$10:S$11,$R$10:$R$11),IF($F1170&lt;500,LINEST(S$11:S$12,$R$11:$R$12)*$F1170+INTERCEPT(S$11:S$12,$R$11:$R$12),S$12)))))))</f>
        <v>9.4000000000000021</v>
      </c>
      <c r="H1170" s="285">
        <f t="shared" si="395"/>
        <v>18.899999999999999</v>
      </c>
      <c r="I1170" s="285">
        <f t="shared" si="395"/>
        <v>100.80000000000001</v>
      </c>
      <c r="J1170" s="285">
        <f t="shared" si="395"/>
        <v>17.100000000000001</v>
      </c>
      <c r="K1170" s="285">
        <f t="shared" si="395"/>
        <v>10.8</v>
      </c>
      <c r="L1170" s="285">
        <f t="shared" si="395"/>
        <v>5.2</v>
      </c>
      <c r="M1170" s="285">
        <f>IF(E1170=S$4,G1170,IF(E1170=T$4,H1170,IF(E1170=U$4,I1170,IF(E1170=V$4,J1170,IF(E1170=W$4,K1170,L1170)))))</f>
        <v>9.4000000000000021</v>
      </c>
      <c r="N1170" s="104">
        <f t="shared" si="388"/>
        <v>1.9250763130253867E-2</v>
      </c>
      <c r="O1170" s="104">
        <f t="shared" si="389"/>
        <v>0.1733717125308708</v>
      </c>
    </row>
    <row r="1171" spans="1:15" x14ac:dyDescent="0.25">
      <c r="A1171" s="104" t="s">
        <v>2837</v>
      </c>
      <c r="B1171" s="104" t="s">
        <v>4327</v>
      </c>
      <c r="C1171" s="104">
        <v>150</v>
      </c>
      <c r="D1171" s="104">
        <v>7.1093081361222471E-2</v>
      </c>
      <c r="E1171" s="286">
        <v>1</v>
      </c>
      <c r="F1171" s="285">
        <f>IF(D1171="&lt;0.2%",1/0.002,IF(D1171="&gt;50%",1/0.5,1/D1171))</f>
        <v>14.066066357695494</v>
      </c>
      <c r="G1171" s="285">
        <f t="shared" si="395"/>
        <v>5.5879279629234588</v>
      </c>
      <c r="H1171" s="285">
        <f t="shared" si="395"/>
        <v>11.048748816795616</v>
      </c>
      <c r="I1171" s="285">
        <f t="shared" si="395"/>
        <v>23.926887211567646</v>
      </c>
      <c r="J1171" s="285">
        <f t="shared" si="395"/>
        <v>7.4216417077443113</v>
      </c>
      <c r="K1171" s="285">
        <f t="shared" si="395"/>
        <v>5.4692492900773688</v>
      </c>
      <c r="L1171" s="285">
        <f t="shared" si="395"/>
        <v>3.3168568724104261</v>
      </c>
      <c r="M1171" s="285">
        <f>IF(E1171=S$4,G1171,IF(E1171=T$4,H1171,IF(E1171=U$4,I1171,IF(E1171=V$4,J1171,IF(E1171=W$4,K1171,L1171)))))</f>
        <v>5.5879279629234588</v>
      </c>
      <c r="N1171" s="104">
        <f t="shared" si="388"/>
        <v>3.2170510467944169E-2</v>
      </c>
      <c r="O1171" s="104">
        <f t="shared" si="389"/>
        <v>0.27406203777294125</v>
      </c>
    </row>
    <row r="1172" spans="1:15" x14ac:dyDescent="0.25">
      <c r="A1172" s="104" t="s">
        <v>2839</v>
      </c>
      <c r="B1172" s="104" t="s">
        <v>4327</v>
      </c>
      <c r="C1172" s="104">
        <v>1690</v>
      </c>
      <c r="D1172" s="104" t="s">
        <v>4373</v>
      </c>
      <c r="E1172" s="286">
        <v>1</v>
      </c>
      <c r="F1172" s="285">
        <f>IF(D1172="&lt;0.2%",1/0.002,IF(D1172="&gt;50%",1/0.5,1/D1172))</f>
        <v>2</v>
      </c>
      <c r="G1172" s="285">
        <f t="shared" si="395"/>
        <v>2.1</v>
      </c>
      <c r="H1172" s="285">
        <f t="shared" si="395"/>
        <v>4.4000000000000004</v>
      </c>
      <c r="I1172" s="285">
        <f t="shared" si="395"/>
        <v>5.4000000000000021</v>
      </c>
      <c r="J1172" s="285">
        <f t="shared" si="395"/>
        <v>2.5</v>
      </c>
      <c r="K1172" s="285">
        <f t="shared" si="395"/>
        <v>2.0000000000000009</v>
      </c>
      <c r="L1172" s="285">
        <f t="shared" si="395"/>
        <v>1.9000000000000001</v>
      </c>
      <c r="M1172" s="285">
        <f>IF(E1172=S$4,G1172,IF(E1172=T$4,H1172,IF(E1172=U$4,I1172,IF(E1172=V$4,J1172,IF(E1172=W$4,K1172,L1172)))))</f>
        <v>2.1</v>
      </c>
      <c r="N1172" s="104">
        <f t="shared" si="388"/>
        <v>8.3332349067241074E-2</v>
      </c>
      <c r="O1172" s="104">
        <f t="shared" si="389"/>
        <v>0.5735530758934867</v>
      </c>
    </row>
    <row r="1173" spans="1:15" x14ac:dyDescent="0.25">
      <c r="A1173" s="104" t="s">
        <v>2841</v>
      </c>
      <c r="B1173" s="104" t="s">
        <v>3585</v>
      </c>
      <c r="C1173" s="104"/>
      <c r="D1173" s="104"/>
      <c r="E1173" s="105"/>
      <c r="F1173" s="104"/>
      <c r="G1173" s="104"/>
      <c r="H1173" s="104"/>
      <c r="I1173" s="104"/>
      <c r="J1173" s="104"/>
      <c r="K1173" s="104"/>
      <c r="L1173" s="104"/>
      <c r="M1173" s="104">
        <v>104</v>
      </c>
      <c r="N1173" s="104">
        <f t="shared" si="388"/>
        <v>1.7553963020304764E-3</v>
      </c>
      <c r="O1173" s="104">
        <f t="shared" si="389"/>
        <v>1.7062011617186901E-2</v>
      </c>
    </row>
    <row r="1174" spans="1:15" x14ac:dyDescent="0.25">
      <c r="A1174" s="104" t="s">
        <v>2843</v>
      </c>
      <c r="B1174" s="104" t="s">
        <v>3585</v>
      </c>
      <c r="C1174" s="104"/>
      <c r="D1174" s="104"/>
      <c r="E1174" s="105"/>
      <c r="F1174" s="104"/>
      <c r="G1174" s="104"/>
      <c r="H1174" s="104"/>
      <c r="I1174" s="104"/>
      <c r="J1174" s="104"/>
      <c r="K1174" s="104"/>
      <c r="L1174" s="104"/>
      <c r="M1174" s="104">
        <v>51</v>
      </c>
      <c r="N1174" s="104">
        <f t="shared" si="388"/>
        <v>3.5763667043200442E-3</v>
      </c>
      <c r="O1174" s="104">
        <f t="shared" si="389"/>
        <v>3.4484730473535508E-2</v>
      </c>
    </row>
    <row r="1175" spans="1:15" x14ac:dyDescent="0.25">
      <c r="A1175" s="104" t="s">
        <v>2845</v>
      </c>
      <c r="B1175" s="104" t="s">
        <v>4333</v>
      </c>
      <c r="C1175" s="104"/>
      <c r="D1175" s="104"/>
      <c r="E1175" s="105"/>
      <c r="F1175" s="104"/>
      <c r="G1175" s="104"/>
      <c r="H1175" s="104"/>
      <c r="I1175" s="104"/>
      <c r="J1175" s="104"/>
      <c r="K1175" s="104"/>
      <c r="L1175" s="104"/>
      <c r="M1175" s="104">
        <v>16</v>
      </c>
      <c r="N1175" s="104">
        <f t="shared" si="388"/>
        <v>1.1355140458131352E-2</v>
      </c>
      <c r="O1175" s="104">
        <f t="shared" si="389"/>
        <v>0.1058306495014173</v>
      </c>
    </row>
    <row r="1176" spans="1:15" x14ac:dyDescent="0.25">
      <c r="A1176" s="104" t="s">
        <v>2847</v>
      </c>
      <c r="B1176" s="104" t="s">
        <v>4333</v>
      </c>
      <c r="C1176" s="104"/>
      <c r="D1176" s="104"/>
      <c r="E1176" s="105"/>
      <c r="F1176" s="104"/>
      <c r="G1176" s="104"/>
      <c r="H1176" s="104"/>
      <c r="I1176" s="104"/>
      <c r="J1176" s="104"/>
      <c r="K1176" s="104"/>
      <c r="L1176" s="104"/>
      <c r="M1176" s="104">
        <v>18</v>
      </c>
      <c r="N1176" s="104">
        <f t="shared" si="388"/>
        <v>1.0099852493919759E-2</v>
      </c>
      <c r="O1176" s="104">
        <f t="shared" si="389"/>
        <v>9.4647757328916948E-2</v>
      </c>
    </row>
    <row r="1177" spans="1:15" x14ac:dyDescent="0.25">
      <c r="A1177" s="104" t="s">
        <v>2849</v>
      </c>
      <c r="B1177" s="104" t="s">
        <v>4333</v>
      </c>
      <c r="C1177" s="104"/>
      <c r="D1177" s="104"/>
      <c r="E1177" s="105"/>
      <c r="F1177" s="104"/>
      <c r="G1177" s="104"/>
      <c r="H1177" s="104"/>
      <c r="I1177" s="104"/>
      <c r="J1177" s="104"/>
      <c r="K1177" s="104"/>
      <c r="L1177" s="104"/>
      <c r="M1177" s="104">
        <v>28</v>
      </c>
      <c r="N1177" s="104">
        <f t="shared" si="388"/>
        <v>6.5045261304325086E-3</v>
      </c>
      <c r="O1177" s="104">
        <f t="shared" si="389"/>
        <v>6.1920006201743427E-2</v>
      </c>
    </row>
    <row r="1178" spans="1:15" x14ac:dyDescent="0.25">
      <c r="A1178" s="104" t="s">
        <v>2851</v>
      </c>
      <c r="B1178" s="104" t="s">
        <v>3585</v>
      </c>
      <c r="C1178" s="104"/>
      <c r="D1178" s="104"/>
      <c r="E1178" s="105"/>
      <c r="F1178" s="104"/>
      <c r="G1178" s="104"/>
      <c r="H1178" s="104"/>
      <c r="I1178" s="104"/>
      <c r="J1178" s="104"/>
      <c r="K1178" s="104"/>
      <c r="L1178" s="104"/>
      <c r="M1178" s="104">
        <v>68</v>
      </c>
      <c r="N1178" s="104">
        <f t="shared" si="388"/>
        <v>2.6834759185729862E-3</v>
      </c>
      <c r="O1178" s="104">
        <f t="shared" si="389"/>
        <v>2.5976668746185427E-2</v>
      </c>
    </row>
    <row r="1179" spans="1:15" x14ac:dyDescent="0.25">
      <c r="A1179" s="104" t="s">
        <v>2853</v>
      </c>
      <c r="B1179" s="104" t="s">
        <v>4333</v>
      </c>
      <c r="C1179" s="104"/>
      <c r="D1179" s="104"/>
      <c r="E1179" s="105"/>
      <c r="F1179" s="104"/>
      <c r="G1179" s="104"/>
      <c r="H1179" s="104"/>
      <c r="I1179" s="104"/>
      <c r="J1179" s="104"/>
      <c r="K1179" s="104"/>
      <c r="L1179" s="104"/>
      <c r="M1179" s="104">
        <v>48</v>
      </c>
      <c r="N1179" s="104">
        <f t="shared" si="388"/>
        <v>3.7994644666760058E-3</v>
      </c>
      <c r="O1179" s="104">
        <f t="shared" si="389"/>
        <v>3.6600108319001512E-2</v>
      </c>
    </row>
    <row r="1180" spans="1:15" x14ac:dyDescent="0.25">
      <c r="A1180" s="104" t="s">
        <v>2855</v>
      </c>
      <c r="B1180" s="104" t="s">
        <v>4398</v>
      </c>
      <c r="C1180" s="104"/>
      <c r="D1180" s="104"/>
      <c r="E1180" s="286"/>
      <c r="F1180" s="285"/>
      <c r="G1180" s="285"/>
      <c r="H1180" s="285"/>
      <c r="I1180" s="285"/>
      <c r="J1180" s="285"/>
      <c r="K1180" s="285"/>
      <c r="L1180" s="285"/>
      <c r="M1180" s="285">
        <v>68</v>
      </c>
      <c r="N1180" s="104">
        <f t="shared" si="388"/>
        <v>2.6834759185729862E-3</v>
      </c>
      <c r="O1180" s="104">
        <f t="shared" si="389"/>
        <v>2.5976668746185427E-2</v>
      </c>
    </row>
    <row r="1181" spans="1:15" x14ac:dyDescent="0.25">
      <c r="A1181" s="104" t="s">
        <v>2857</v>
      </c>
      <c r="B1181" s="104" t="s">
        <v>4327</v>
      </c>
      <c r="C1181" s="104">
        <v>543</v>
      </c>
      <c r="D1181" s="104">
        <v>0.5</v>
      </c>
      <c r="E1181" s="286">
        <v>1</v>
      </c>
      <c r="F1181" s="285">
        <f>IF(D1181="&lt;0.2%",1/0.002,IF(D1181="&gt;50%",1/0.5,1/D1181))</f>
        <v>2</v>
      </c>
      <c r="G1181" s="285">
        <f t="shared" ref="G1181:L1182" si="396">IF($F1181&lt;5,LINEST(S$5:S$6,$R$5:$R$6)*$F1181+INTERCEPT(S$5:S$6,$R$5:$R$6),IF($F1181&lt;10,LINEST(S$6:S$7,$R$6:$R$7)*$F1181+INTERCEPT(S$6:S$7,$R$6:$R$7),IF($F1181&lt;25,LINEST(S$7:S$8,$R$7:$R$8)*$F1181+INTERCEPT(S$7:S$8,$R$7:$R$8),IF($F1181&lt;50,LINEST(S$8:S$9,$R$8:$R$9)*$F1181+INTERCEPT(S$8:S$9,$R$8:$R$9),IF($F1181&lt;100,LINEST(S$9:S$10,$R$9:$R$10)*$F1181+INTERCEPT(S$9:S$10,$R$9:$R$10),IF($F1181&lt;200,LINEST(S$10:S$11,$R$10:$R$11)*$F1181+INTERCEPT(S$10:S$11,$R$10:$R$11),IF($F1181&lt;500,LINEST(S$11:S$12,$R$11:$R$12)*$F1181+INTERCEPT(S$11:S$12,$R$11:$R$12),S$12)))))))</f>
        <v>2.1</v>
      </c>
      <c r="H1181" s="285">
        <f t="shared" si="396"/>
        <v>4.4000000000000004</v>
      </c>
      <c r="I1181" s="285">
        <f t="shared" si="396"/>
        <v>5.4000000000000021</v>
      </c>
      <c r="J1181" s="285">
        <f t="shared" si="396"/>
        <v>2.5</v>
      </c>
      <c r="K1181" s="285">
        <f t="shared" si="396"/>
        <v>2.0000000000000009</v>
      </c>
      <c r="L1181" s="285">
        <f t="shared" si="396"/>
        <v>1.9000000000000001</v>
      </c>
      <c r="M1181" s="285">
        <f>IF(E1181=S$4,G1181,IF(E1181=T$4,H1181,IF(E1181=U$4,I1181,IF(E1181=V$4,J1181,IF(E1181=W$4,K1181,L1181)))))</f>
        <v>2.1</v>
      </c>
      <c r="N1181" s="104">
        <f t="shared" si="388"/>
        <v>8.3332349067241074E-2</v>
      </c>
      <c r="O1181" s="104">
        <f t="shared" si="389"/>
        <v>0.5735530758934867</v>
      </c>
    </row>
    <row r="1182" spans="1:15" x14ac:dyDescent="0.25">
      <c r="A1182" s="104" t="s">
        <v>2859</v>
      </c>
      <c r="B1182" s="104" t="s">
        <v>4327</v>
      </c>
      <c r="C1182" s="104">
        <v>127</v>
      </c>
      <c r="D1182" s="104" t="s">
        <v>4373</v>
      </c>
      <c r="E1182" s="286">
        <v>1</v>
      </c>
      <c r="F1182" s="285">
        <f>IF(D1182="&lt;0.2%",1/0.002,IF(D1182="&gt;50%",1/0.5,1/D1182))</f>
        <v>2</v>
      </c>
      <c r="G1182" s="285">
        <f t="shared" si="396"/>
        <v>2.1</v>
      </c>
      <c r="H1182" s="285">
        <f t="shared" si="396"/>
        <v>4.4000000000000004</v>
      </c>
      <c r="I1182" s="285">
        <f t="shared" si="396"/>
        <v>5.4000000000000021</v>
      </c>
      <c r="J1182" s="285">
        <f t="shared" si="396"/>
        <v>2.5</v>
      </c>
      <c r="K1182" s="285">
        <f t="shared" si="396"/>
        <v>2.0000000000000009</v>
      </c>
      <c r="L1182" s="285">
        <f t="shared" si="396"/>
        <v>1.9000000000000001</v>
      </c>
      <c r="M1182" s="285">
        <f>IF(E1182=S$4,G1182,IF(E1182=T$4,H1182,IF(E1182=U$4,I1182,IF(E1182=V$4,J1182,IF(E1182=W$4,K1182,L1182)))))</f>
        <v>2.1</v>
      </c>
      <c r="N1182" s="104">
        <f t="shared" ref="N1182:N1213" si="397">1-BETAINV(0.833,M1182-1+1,1,0,1)</f>
        <v>8.3332349067241074E-2</v>
      </c>
      <c r="O1182" s="104">
        <f t="shared" ref="O1182:O1213" si="398">1-BETAINV(0.167,M1182-1+1,1,0,1)</f>
        <v>0.5735530758934867</v>
      </c>
    </row>
    <row r="1183" spans="1:15" x14ac:dyDescent="0.25">
      <c r="A1183" s="104" t="s">
        <v>2861</v>
      </c>
      <c r="B1183" s="104" t="s">
        <v>3585</v>
      </c>
      <c r="C1183" s="104"/>
      <c r="D1183" s="104"/>
      <c r="E1183" s="105"/>
      <c r="F1183" s="104"/>
      <c r="G1183" s="104"/>
      <c r="H1183" s="104"/>
      <c r="I1183" s="104"/>
      <c r="J1183" s="104"/>
      <c r="K1183" s="104"/>
      <c r="L1183" s="104"/>
      <c r="M1183" s="104">
        <v>10</v>
      </c>
      <c r="N1183" s="104">
        <f t="shared" si="397"/>
        <v>1.8106239831579218E-2</v>
      </c>
      <c r="O1183" s="104">
        <f t="shared" si="398"/>
        <v>0.16387415644390924</v>
      </c>
    </row>
    <row r="1184" spans="1:15" x14ac:dyDescent="0.25">
      <c r="A1184" s="104" t="s">
        <v>2863</v>
      </c>
      <c r="B1184" s="104" t="s">
        <v>4333</v>
      </c>
      <c r="C1184" s="104"/>
      <c r="D1184" s="104"/>
      <c r="E1184" s="105"/>
      <c r="F1184" s="104"/>
      <c r="G1184" s="104"/>
      <c r="H1184" s="104"/>
      <c r="I1184" s="104"/>
      <c r="J1184" s="104"/>
      <c r="K1184" s="104"/>
      <c r="L1184" s="104"/>
      <c r="M1184" s="104">
        <v>10</v>
      </c>
      <c r="N1184" s="104">
        <f t="shared" si="397"/>
        <v>1.8106239831579218E-2</v>
      </c>
      <c r="O1184" s="104">
        <f t="shared" si="398"/>
        <v>0.16387415644390924</v>
      </c>
    </row>
    <row r="1185" spans="1:15" x14ac:dyDescent="0.25">
      <c r="A1185" s="104" t="s">
        <v>2865</v>
      </c>
      <c r="B1185" s="104" t="s">
        <v>4327</v>
      </c>
      <c r="C1185" s="104">
        <v>1060</v>
      </c>
      <c r="D1185" s="104">
        <v>0.18516923155364096</v>
      </c>
      <c r="E1185" s="286">
        <v>1</v>
      </c>
      <c r="F1185" s="285">
        <f>IF(D1185="&lt;0.2%",1/0.002,IF(D1185="&gt;50%",1/0.5,1/D1185))</f>
        <v>5.4004652479767614</v>
      </c>
      <c r="G1185" s="285">
        <f t="shared" ref="G1185:L1185" si="399">IF($F1185&lt;5,LINEST(S$5:S$6,$R$5:$R$6)*$F1185+INTERCEPT(S$5:S$6,$R$5:$R$6),IF($F1185&lt;10,LINEST(S$6:S$7,$R$6:$R$7)*$F1185+INTERCEPT(S$6:S$7,$R$6:$R$7),IF($F1185&lt;25,LINEST(S$7:S$8,$R$7:$R$8)*$F1185+INTERCEPT(S$7:S$8,$R$7:$R$8),IF($F1185&lt;50,LINEST(S$8:S$9,$R$8:$R$9)*$F1185+INTERCEPT(S$8:S$9,$R$8:$R$9),IF($F1185&lt;100,LINEST(S$9:S$10,$R$9:$R$10)*$F1185+INTERCEPT(S$9:S$10,$R$9:$R$10),IF($F1185&lt;200,LINEST(S$10:S$11,$R$10:$R$11)*$F1185+INTERCEPT(S$10:S$11,$R$10:$R$11),IF($F1185&lt;500,LINEST(S$11:S$12,$R$11:$R$12)*$F1185+INTERCEPT(S$11:S$12,$R$11:$R$12),S$12)))))))</f>
        <v>3.7201395743930279</v>
      </c>
      <c r="H1185" s="285">
        <f t="shared" si="399"/>
        <v>7.5242605388669848</v>
      </c>
      <c r="I1185" s="285">
        <f t="shared" si="399"/>
        <v>11.948753701722355</v>
      </c>
      <c r="J1185" s="285">
        <f t="shared" si="399"/>
        <v>4.3842140140693093</v>
      </c>
      <c r="K1185" s="285">
        <f t="shared" si="399"/>
        <v>3.5201395743930286</v>
      </c>
      <c r="L1185" s="285">
        <f t="shared" si="399"/>
        <v>2.4560651347167464</v>
      </c>
      <c r="M1185" s="285">
        <f>IF(E1185=S$4,G1185,IF(E1185=T$4,H1185,IF(E1185=U$4,I1185,IF(E1185=V$4,J1185,IF(E1185=W$4,K1185,L1185)))))</f>
        <v>3.7201395743930279</v>
      </c>
      <c r="N1185" s="104">
        <f t="shared" si="397"/>
        <v>4.7930151594971271E-2</v>
      </c>
      <c r="O1185" s="104">
        <f t="shared" si="398"/>
        <v>0.38189728072272666</v>
      </c>
    </row>
    <row r="1186" spans="1:15" x14ac:dyDescent="0.25">
      <c r="A1186" s="104" t="s">
        <v>2867</v>
      </c>
      <c r="B1186" s="104" t="s">
        <v>4333</v>
      </c>
      <c r="C1186" s="104"/>
      <c r="D1186" s="104"/>
      <c r="E1186" s="105"/>
      <c r="F1186" s="104"/>
      <c r="G1186" s="104"/>
      <c r="H1186" s="104"/>
      <c r="I1186" s="104"/>
      <c r="J1186" s="104"/>
      <c r="K1186" s="104"/>
      <c r="L1186" s="104"/>
      <c r="M1186" s="104">
        <v>20</v>
      </c>
      <c r="N1186" s="104">
        <f t="shared" si="397"/>
        <v>9.0944746503727192E-3</v>
      </c>
      <c r="O1186" s="104">
        <f t="shared" si="398"/>
        <v>8.5600829201988637E-2</v>
      </c>
    </row>
    <row r="1187" spans="1:15" x14ac:dyDescent="0.25">
      <c r="A1187" s="104" t="s">
        <v>2869</v>
      </c>
      <c r="B1187" s="104" t="s">
        <v>4333</v>
      </c>
      <c r="C1187" s="104"/>
      <c r="D1187" s="104"/>
      <c r="E1187" s="105"/>
      <c r="F1187" s="104"/>
      <c r="G1187" s="104"/>
      <c r="H1187" s="104"/>
      <c r="I1187" s="104"/>
      <c r="J1187" s="104"/>
      <c r="K1187" s="104"/>
      <c r="L1187" s="104"/>
      <c r="M1187" s="104">
        <v>53</v>
      </c>
      <c r="N1187" s="104">
        <f t="shared" si="397"/>
        <v>3.4416419795543218E-3</v>
      </c>
      <c r="O1187" s="104">
        <f t="shared" si="398"/>
        <v>3.3205273030778804E-2</v>
      </c>
    </row>
    <row r="1188" spans="1:15" x14ac:dyDescent="0.25">
      <c r="A1188" s="104" t="s">
        <v>2873</v>
      </c>
      <c r="B1188" s="104" t="s">
        <v>4333</v>
      </c>
      <c r="C1188" s="104"/>
      <c r="D1188" s="104"/>
      <c r="E1188" s="105"/>
      <c r="F1188" s="104"/>
      <c r="G1188" s="104"/>
      <c r="H1188" s="104"/>
      <c r="I1188" s="104"/>
      <c r="J1188" s="104"/>
      <c r="K1188" s="104"/>
      <c r="L1188" s="104"/>
      <c r="M1188" s="104">
        <v>99</v>
      </c>
      <c r="N1188" s="104">
        <f t="shared" si="397"/>
        <v>1.8439708919503195E-3</v>
      </c>
      <c r="O1188" s="104">
        <f t="shared" si="398"/>
        <v>1.7915964724582345E-2</v>
      </c>
    </row>
    <row r="1189" spans="1:15" x14ac:dyDescent="0.25">
      <c r="A1189" s="104" t="s">
        <v>2875</v>
      </c>
      <c r="B1189" s="104" t="s">
        <v>4327</v>
      </c>
      <c r="C1189" s="104">
        <v>3740</v>
      </c>
      <c r="D1189" s="104">
        <v>1.1325312486014953E-2</v>
      </c>
      <c r="E1189" s="286">
        <v>1</v>
      </c>
      <c r="F1189" s="285">
        <f>IF(D1189="&lt;0.2%",1/0.002,IF(D1189="&gt;50%",1/0.5,1/D1189))</f>
        <v>88.297784386510187</v>
      </c>
      <c r="G1189" s="285">
        <f t="shared" ref="G1189:L1189" si="400">IF($F1189&lt;5,LINEST(S$5:S$6,$R$5:$R$6)*$F1189+INTERCEPT(S$5:S$6,$R$5:$R$6),IF($F1189&lt;10,LINEST(S$6:S$7,$R$6:$R$7)*$F1189+INTERCEPT(S$6:S$7,$R$6:$R$7),IF($F1189&lt;25,LINEST(S$7:S$8,$R$7:$R$8)*$F1189+INTERCEPT(S$7:S$8,$R$7:$R$8),IF($F1189&lt;50,LINEST(S$8:S$9,$R$8:$R$9)*$F1189+INTERCEPT(S$8:S$9,$R$8:$R$9),IF($F1189&lt;100,LINEST(S$9:S$10,$R$9:$R$10)*$F1189+INTERCEPT(S$9:S$10,$R$9:$R$10),IF($F1189&lt;200,LINEST(S$10:S$11,$R$10:$R$11)*$F1189+INTERCEPT(S$10:S$11,$R$10:$R$11),IF($F1189&lt;500,LINEST(S$11:S$12,$R$11:$R$12)*$F1189+INTERCEPT(S$11:S$12,$R$11:$R$12),S$12)))))))</f>
        <v>8.6127645501841634</v>
      </c>
      <c r="H1189" s="285">
        <f t="shared" si="400"/>
        <v>17.178720237914369</v>
      </c>
      <c r="I1189" s="285">
        <f t="shared" si="400"/>
        <v>71.43400297392958</v>
      </c>
      <c r="J1189" s="285">
        <f t="shared" si="400"/>
        <v>14.43829365055249</v>
      </c>
      <c r="K1189" s="285">
        <f t="shared" si="400"/>
        <v>9.4191468252762434</v>
      </c>
      <c r="L1189" s="285">
        <f t="shared" si="400"/>
        <v>4.8063822750920817</v>
      </c>
      <c r="M1189" s="285">
        <f>IF(E1189=S$4,G1189,IF(E1189=T$4,H1189,IF(E1189=U$4,I1189,IF(E1189=V$4,J1189,IF(E1189=W$4,K1189,L1189)))))</f>
        <v>8.6127645501841634</v>
      </c>
      <c r="N1189" s="104">
        <f t="shared" si="397"/>
        <v>2.0991753674872493E-2</v>
      </c>
      <c r="O1189" s="104">
        <f t="shared" si="398"/>
        <v>0.18763324029973871</v>
      </c>
    </row>
    <row r="1190" spans="1:15" x14ac:dyDescent="0.25">
      <c r="A1190" s="104" t="s">
        <v>2877</v>
      </c>
      <c r="B1190" s="104" t="s">
        <v>4333</v>
      </c>
      <c r="C1190" s="104"/>
      <c r="D1190" s="104"/>
      <c r="E1190" s="105"/>
      <c r="F1190" s="104"/>
      <c r="G1190" s="104"/>
      <c r="H1190" s="104"/>
      <c r="I1190" s="104"/>
      <c r="J1190" s="104"/>
      <c r="K1190" s="104"/>
      <c r="L1190" s="104"/>
      <c r="M1190" s="104">
        <v>25</v>
      </c>
      <c r="N1190" s="104">
        <f t="shared" si="397"/>
        <v>7.2822206693092806E-3</v>
      </c>
      <c r="O1190" s="104">
        <f t="shared" si="398"/>
        <v>6.9087935274360079E-2</v>
      </c>
    </row>
    <row r="1191" spans="1:15" x14ac:dyDescent="0.25">
      <c r="A1191" s="104" t="s">
        <v>2879</v>
      </c>
      <c r="B1191" s="104" t="s">
        <v>4333</v>
      </c>
      <c r="C1191" s="104"/>
      <c r="D1191" s="104"/>
      <c r="E1191" s="105"/>
      <c r="F1191" s="104"/>
      <c r="G1191" s="104"/>
      <c r="H1191" s="104"/>
      <c r="I1191" s="104"/>
      <c r="J1191" s="104"/>
      <c r="K1191" s="104"/>
      <c r="L1191" s="104"/>
      <c r="M1191" s="104">
        <v>23</v>
      </c>
      <c r="N1191" s="104">
        <f t="shared" si="397"/>
        <v>7.9129454967692414E-3</v>
      </c>
      <c r="O1191" s="104">
        <f t="shared" si="398"/>
        <v>7.4865101547239687E-2</v>
      </c>
    </row>
    <row r="1192" spans="1:15" x14ac:dyDescent="0.25">
      <c r="A1192" s="104" t="s">
        <v>2881</v>
      </c>
      <c r="B1192" s="104" t="s">
        <v>4333</v>
      </c>
      <c r="C1192" s="104"/>
      <c r="D1192" s="104"/>
      <c r="E1192" s="105"/>
      <c r="F1192" s="104"/>
      <c r="G1192" s="104"/>
      <c r="H1192" s="104"/>
      <c r="I1192" s="104"/>
      <c r="J1192" s="104"/>
      <c r="K1192" s="104"/>
      <c r="L1192" s="104"/>
      <c r="M1192" s="104">
        <v>23</v>
      </c>
      <c r="N1192" s="104">
        <f t="shared" si="397"/>
        <v>7.9129454967692414E-3</v>
      </c>
      <c r="O1192" s="104">
        <f t="shared" si="398"/>
        <v>7.4865101547239687E-2</v>
      </c>
    </row>
    <row r="1193" spans="1:15" x14ac:dyDescent="0.25">
      <c r="A1193" s="104" t="s">
        <v>2883</v>
      </c>
      <c r="B1193" s="104" t="s">
        <v>4333</v>
      </c>
      <c r="C1193" s="104"/>
      <c r="D1193" s="104"/>
      <c r="E1193" s="105"/>
      <c r="F1193" s="104"/>
      <c r="G1193" s="104"/>
      <c r="H1193" s="104"/>
      <c r="I1193" s="104"/>
      <c r="J1193" s="104"/>
      <c r="K1193" s="104"/>
      <c r="L1193" s="104"/>
      <c r="M1193" s="104">
        <v>17</v>
      </c>
      <c r="N1193" s="104">
        <f t="shared" si="397"/>
        <v>1.0690774659705471E-2</v>
      </c>
      <c r="O1193" s="104">
        <f t="shared" si="398"/>
        <v>9.9927610638575914E-2</v>
      </c>
    </row>
    <row r="1194" spans="1:15" x14ac:dyDescent="0.25">
      <c r="A1194" s="104" t="s">
        <v>2885</v>
      </c>
      <c r="B1194" s="104" t="s">
        <v>4327</v>
      </c>
      <c r="C1194" s="104">
        <v>370</v>
      </c>
      <c r="D1194" s="104">
        <v>0.10898215955640139</v>
      </c>
      <c r="E1194" s="286">
        <v>1</v>
      </c>
      <c r="F1194" s="285">
        <f>IF(D1194="&lt;0.2%",1/0.002,IF(D1194="&gt;50%",1/0.5,1/D1194))</f>
        <v>9.1758137668621931</v>
      </c>
      <c r="G1194" s="285">
        <f t="shared" ref="G1194:L1194" si="401">IF($F1194&lt;5,LINEST(S$5:S$6,$R$5:$R$6)*$F1194+INTERCEPT(S$5:S$6,$R$5:$R$6),IF($F1194&lt;10,LINEST(S$6:S$7,$R$6:$R$7)*$F1194+INTERCEPT(S$6:S$7,$R$6:$R$7),IF($F1194&lt;25,LINEST(S$7:S$8,$R$7:$R$8)*$F1194+INTERCEPT(S$7:S$8,$R$7:$R$8),IF($F1194&lt;50,LINEST(S$8:S$9,$R$8:$R$9)*$F1194+INTERCEPT(S$8:S$9,$R$8:$R$9),IF($F1194&lt;100,LINEST(S$9:S$10,$R$9:$R$10)*$F1194+INTERCEPT(S$9:S$10,$R$9:$R$10),IF($F1194&lt;200,LINEST(S$10:S$11,$R$10:$R$11)*$F1194+INTERCEPT(S$10:S$11,$R$10:$R$11),IF($F1194&lt;500,LINEST(S$11:S$12,$R$11:$R$12)*$F1194+INTERCEPT(S$11:S$12,$R$11:$R$12),S$12)))))))</f>
        <v>4.8527441300586567</v>
      </c>
      <c r="H1194" s="285">
        <f t="shared" si="401"/>
        <v>9.6384557094428267</v>
      </c>
      <c r="I1194" s="285">
        <f t="shared" si="401"/>
        <v>18.064818302316752</v>
      </c>
      <c r="J1194" s="285">
        <f t="shared" si="401"/>
        <v>6.1208743327566069</v>
      </c>
      <c r="K1194" s="285">
        <f t="shared" si="401"/>
        <v>4.6527441300586574</v>
      </c>
      <c r="L1194" s="285">
        <f t="shared" si="401"/>
        <v>2.9846139273607069</v>
      </c>
      <c r="M1194" s="285">
        <f>IF(E1194=S$4,G1194,IF(E1194=T$4,H1194,IF(E1194=U$4,I1194,IF(E1194=V$4,J1194,IF(E1194=W$4,K1194,L1194)))))</f>
        <v>4.8527441300586567</v>
      </c>
      <c r="N1194" s="104">
        <f t="shared" si="397"/>
        <v>3.6953190218126708E-2</v>
      </c>
      <c r="O1194" s="104">
        <f t="shared" si="398"/>
        <v>0.3084461852239091</v>
      </c>
    </row>
    <row r="1195" spans="1:15" x14ac:dyDescent="0.25">
      <c r="A1195" s="104" t="s">
        <v>2887</v>
      </c>
      <c r="B1195" s="104" t="s">
        <v>4333</v>
      </c>
      <c r="C1195" s="104"/>
      <c r="D1195" s="104"/>
      <c r="E1195" s="105"/>
      <c r="F1195" s="104"/>
      <c r="G1195" s="104"/>
      <c r="H1195" s="104"/>
      <c r="I1195" s="104"/>
      <c r="J1195" s="104"/>
      <c r="K1195" s="104"/>
      <c r="L1195" s="104"/>
      <c r="M1195" s="104">
        <v>82</v>
      </c>
      <c r="N1195" s="104">
        <f t="shared" si="397"/>
        <v>2.225831798511102E-3</v>
      </c>
      <c r="O1195" s="104">
        <f t="shared" si="398"/>
        <v>2.158988792856209E-2</v>
      </c>
    </row>
    <row r="1196" spans="1:15" x14ac:dyDescent="0.25">
      <c r="A1196" s="104" t="s">
        <v>2889</v>
      </c>
      <c r="B1196" s="104" t="s">
        <v>4406</v>
      </c>
      <c r="C1196" s="104"/>
      <c r="D1196" s="104"/>
      <c r="E1196" s="286"/>
      <c r="F1196" s="285"/>
      <c r="G1196" s="285"/>
      <c r="H1196" s="285"/>
      <c r="I1196" s="285"/>
      <c r="J1196" s="285"/>
      <c r="K1196" s="285"/>
      <c r="L1196" s="285"/>
      <c r="M1196" s="285">
        <v>32.754649717619074</v>
      </c>
      <c r="N1196" s="104">
        <f t="shared" si="397"/>
        <v>5.5629636994212195E-3</v>
      </c>
      <c r="O1196" s="104">
        <f t="shared" si="398"/>
        <v>5.3175426399348025E-2</v>
      </c>
    </row>
    <row r="1197" spans="1:15" x14ac:dyDescent="0.25">
      <c r="A1197" s="104" t="s">
        <v>2891</v>
      </c>
      <c r="B1197" s="104" t="s">
        <v>4333</v>
      </c>
      <c r="C1197" s="104"/>
      <c r="D1197" s="104"/>
      <c r="E1197" s="105"/>
      <c r="F1197" s="104"/>
      <c r="G1197" s="104"/>
      <c r="H1197" s="104"/>
      <c r="I1197" s="104"/>
      <c r="J1197" s="104"/>
      <c r="K1197" s="104"/>
      <c r="L1197" s="104"/>
      <c r="M1197" s="104">
        <v>21</v>
      </c>
      <c r="N1197" s="104">
        <f t="shared" si="397"/>
        <v>8.663285911275409E-3</v>
      </c>
      <c r="O1197" s="104">
        <f t="shared" si="398"/>
        <v>8.1695952253656889E-2</v>
      </c>
    </row>
    <row r="1198" spans="1:15" x14ac:dyDescent="0.25">
      <c r="A1198" s="104" t="s">
        <v>2893</v>
      </c>
      <c r="B1198" s="104" t="s">
        <v>4333</v>
      </c>
      <c r="C1198" s="104"/>
      <c r="D1198" s="104"/>
      <c r="E1198" s="105"/>
      <c r="F1198" s="104"/>
      <c r="G1198" s="104"/>
      <c r="H1198" s="104"/>
      <c r="I1198" s="104"/>
      <c r="J1198" s="104"/>
      <c r="K1198" s="104"/>
      <c r="L1198" s="104"/>
      <c r="M1198" s="104">
        <v>21</v>
      </c>
      <c r="N1198" s="104">
        <f t="shared" si="397"/>
        <v>8.663285911275409E-3</v>
      </c>
      <c r="O1198" s="104">
        <f t="shared" si="398"/>
        <v>8.1695952253656889E-2</v>
      </c>
    </row>
    <row r="1199" spans="1:15" x14ac:dyDescent="0.25">
      <c r="A1199" s="104" t="s">
        <v>2895</v>
      </c>
      <c r="B1199" s="104" t="s">
        <v>4333</v>
      </c>
      <c r="C1199" s="104"/>
      <c r="D1199" s="104"/>
      <c r="E1199" s="105"/>
      <c r="F1199" s="104"/>
      <c r="G1199" s="104"/>
      <c r="H1199" s="104"/>
      <c r="I1199" s="104"/>
      <c r="J1199" s="104"/>
      <c r="K1199" s="104"/>
      <c r="L1199" s="104"/>
      <c r="M1199" s="104">
        <v>16</v>
      </c>
      <c r="N1199" s="104">
        <f t="shared" si="397"/>
        <v>1.1355140458131352E-2</v>
      </c>
      <c r="O1199" s="104">
        <f t="shared" si="398"/>
        <v>0.1058306495014173</v>
      </c>
    </row>
    <row r="1200" spans="1:15" x14ac:dyDescent="0.25">
      <c r="A1200" s="104" t="s">
        <v>2897</v>
      </c>
      <c r="B1200" s="104" t="s">
        <v>4327</v>
      </c>
      <c r="C1200" s="104">
        <v>793</v>
      </c>
      <c r="D1200" s="104">
        <v>0.23609283824519955</v>
      </c>
      <c r="E1200" s="286">
        <v>1</v>
      </c>
      <c r="F1200" s="285">
        <f>IF(D1200="&lt;0.2%",1/0.002,IF(D1200="&gt;50%",1/0.5,1/D1200))</f>
        <v>4.2356219164997597</v>
      </c>
      <c r="G1200" s="285">
        <f t="shared" ref="G1200:L1200" si="402">IF($F1200&lt;5,LINEST(S$5:S$6,$R$5:$R$6)*$F1200+INTERCEPT(S$5:S$6,$R$5:$R$6),IF($F1200&lt;10,LINEST(S$6:S$7,$R$6:$R$7)*$F1200+INTERCEPT(S$6:S$7,$R$6:$R$7),IF($F1200&lt;25,LINEST(S$7:S$8,$R$7:$R$8)*$F1200+INTERCEPT(S$7:S$8,$R$7:$R$8),IF($F1200&lt;50,LINEST(S$8:S$9,$R$8:$R$9)*$F1200+INTERCEPT(S$8:S$9,$R$8:$R$9),IF($F1200&lt;100,LINEST(S$9:S$10,$R$9:$R$10)*$F1200+INTERCEPT(S$9:S$10,$R$9:$R$10),IF($F1200&lt;200,LINEST(S$10:S$11,$R$10:$R$11)*$F1200+INTERCEPT(S$10:S$11,$R$10:$R$11),IF($F1200&lt;500,LINEST(S$11:S$12,$R$11:$R$12)*$F1200+INTERCEPT(S$11:S$12,$R$11:$R$12),S$12)))))))</f>
        <v>3.2178109582498799</v>
      </c>
      <c r="H1200" s="285">
        <f t="shared" si="402"/>
        <v>6.5611011859497674</v>
      </c>
      <c r="I1200" s="285">
        <f t="shared" si="402"/>
        <v>9.7967231024495334</v>
      </c>
      <c r="J1200" s="285">
        <f t="shared" si="402"/>
        <v>3.7668524193498643</v>
      </c>
      <c r="K1200" s="285">
        <f t="shared" si="402"/>
        <v>3.0432902276998886</v>
      </c>
      <c r="L1200" s="285">
        <f t="shared" si="402"/>
        <v>2.27260365274996</v>
      </c>
      <c r="M1200" s="285">
        <f>IF(E1200=S$4,G1200,IF(E1200=T$4,H1200,IF(E1200=U$4,I1200,IF(E1200=V$4,J1200,IF(E1200=W$4,K1200,L1200)))))</f>
        <v>3.2178109582498799</v>
      </c>
      <c r="N1200" s="104">
        <f t="shared" si="397"/>
        <v>5.5202304768156241E-2</v>
      </c>
      <c r="O1200" s="104">
        <f t="shared" si="398"/>
        <v>0.4266188872682446</v>
      </c>
    </row>
    <row r="1201" spans="1:15" x14ac:dyDescent="0.25">
      <c r="A1201" s="104" t="s">
        <v>2899</v>
      </c>
      <c r="B1201" s="104" t="s">
        <v>4333</v>
      </c>
      <c r="C1201" s="104"/>
      <c r="D1201" s="104"/>
      <c r="E1201" s="105"/>
      <c r="F1201" s="104"/>
      <c r="G1201" s="104"/>
      <c r="H1201" s="104"/>
      <c r="I1201" s="104"/>
      <c r="J1201" s="104"/>
      <c r="K1201" s="104"/>
      <c r="L1201" s="104"/>
      <c r="M1201" s="104">
        <v>50</v>
      </c>
      <c r="N1201" s="104">
        <f t="shared" si="397"/>
        <v>3.6477634236521395E-3</v>
      </c>
      <c r="O1201" s="104">
        <f t="shared" si="398"/>
        <v>3.5162156253373378E-2</v>
      </c>
    </row>
    <row r="1202" spans="1:15" x14ac:dyDescent="0.25">
      <c r="A1202" s="104" t="s">
        <v>2901</v>
      </c>
      <c r="B1202" s="104" t="s">
        <v>3585</v>
      </c>
      <c r="C1202" s="104"/>
      <c r="D1202" s="104"/>
      <c r="E1202" s="105"/>
      <c r="F1202" s="104"/>
      <c r="G1202" s="104"/>
      <c r="H1202" s="104"/>
      <c r="I1202" s="104"/>
      <c r="J1202" s="104"/>
      <c r="K1202" s="104"/>
      <c r="L1202" s="104"/>
      <c r="M1202" s="104">
        <v>40</v>
      </c>
      <c r="N1202" s="104">
        <f t="shared" si="397"/>
        <v>4.5576232902141411E-3</v>
      </c>
      <c r="O1202" s="104">
        <f t="shared" si="398"/>
        <v>4.3757786542545807E-2</v>
      </c>
    </row>
    <row r="1203" spans="1:15" x14ac:dyDescent="0.25">
      <c r="A1203" s="104" t="s">
        <v>2903</v>
      </c>
      <c r="B1203" s="104" t="s">
        <v>3585</v>
      </c>
      <c r="C1203" s="104"/>
      <c r="D1203" s="104"/>
      <c r="E1203" s="105"/>
      <c r="F1203" s="104"/>
      <c r="G1203" s="104"/>
      <c r="H1203" s="104"/>
      <c r="I1203" s="104"/>
      <c r="J1203" s="104"/>
      <c r="K1203" s="104"/>
      <c r="L1203" s="104"/>
      <c r="M1203" s="104">
        <v>31</v>
      </c>
      <c r="N1203" s="104">
        <f t="shared" si="397"/>
        <v>5.8769093584254417E-3</v>
      </c>
      <c r="O1203" s="104">
        <f t="shared" si="398"/>
        <v>5.6099235634859634E-2</v>
      </c>
    </row>
    <row r="1204" spans="1:15" x14ac:dyDescent="0.25">
      <c r="A1204" s="104" t="s">
        <v>2905</v>
      </c>
      <c r="B1204" s="104" t="s">
        <v>4327</v>
      </c>
      <c r="C1204" s="104">
        <v>860</v>
      </c>
      <c r="D1204" s="104">
        <v>0.33895990592015879</v>
      </c>
      <c r="E1204" s="286">
        <v>1</v>
      </c>
      <c r="F1204" s="285">
        <f>IF(D1204="&lt;0.2%",1/0.002,IF(D1204="&gt;50%",1/0.5,1/D1204))</f>
        <v>2.9502014324831318</v>
      </c>
      <c r="G1204" s="285">
        <f t="shared" ref="G1204:L1204" si="403">IF($F1204&lt;5,LINEST(S$5:S$6,$R$5:$R$6)*$F1204+INTERCEPT(S$5:S$6,$R$5:$R$6),IF($F1204&lt;10,LINEST(S$6:S$7,$R$6:$R$7)*$F1204+INTERCEPT(S$6:S$7,$R$6:$R$7),IF($F1204&lt;25,LINEST(S$7:S$8,$R$7:$R$8)*$F1204+INTERCEPT(S$7:S$8,$R$7:$R$8),IF($F1204&lt;50,LINEST(S$8:S$9,$R$8:$R$9)*$F1204+INTERCEPT(S$8:S$9,$R$8:$R$9),IF($F1204&lt;100,LINEST(S$9:S$10,$R$9:$R$10)*$F1204+INTERCEPT(S$9:S$10,$R$9:$R$10),IF($F1204&lt;200,LINEST(S$10:S$11,$R$10:$R$11)*$F1204+INTERCEPT(S$10:S$11,$R$10:$R$11),IF($F1204&lt;500,LINEST(S$11:S$12,$R$11:$R$12)*$F1204+INTERCEPT(S$11:S$12,$R$11:$R$12),S$12)))))))</f>
        <v>2.575100716241566</v>
      </c>
      <c r="H1204" s="285">
        <f t="shared" si="403"/>
        <v>5.3185280514003601</v>
      </c>
      <c r="I1204" s="285">
        <f t="shared" si="403"/>
        <v>7.2687294838834964</v>
      </c>
      <c r="J1204" s="285">
        <f t="shared" si="403"/>
        <v>3.0384474784071083</v>
      </c>
      <c r="K1204" s="285">
        <f t="shared" si="403"/>
        <v>2.4434273351587956</v>
      </c>
      <c r="L1204" s="285">
        <f t="shared" si="403"/>
        <v>2.0583669054138554</v>
      </c>
      <c r="M1204" s="285">
        <f>IF(E1204=S$4,G1204,IF(E1204=T$4,H1204,IF(E1204=U$4,I1204,IF(E1204=V$4,J1204,IF(E1204=W$4,K1204,L1204)))))</f>
        <v>2.575100716241566</v>
      </c>
      <c r="N1204" s="104">
        <f t="shared" si="397"/>
        <v>6.8498132028709913E-2</v>
      </c>
      <c r="O1204" s="104">
        <f t="shared" si="398"/>
        <v>0.50093843401209992</v>
      </c>
    </row>
    <row r="1205" spans="1:15" x14ac:dyDescent="0.25">
      <c r="A1205" s="104" t="s">
        <v>2907</v>
      </c>
      <c r="B1205" s="104" t="s">
        <v>4333</v>
      </c>
      <c r="C1205" s="104"/>
      <c r="D1205" s="104"/>
      <c r="E1205" s="105"/>
      <c r="F1205" s="104"/>
      <c r="G1205" s="104"/>
      <c r="H1205" s="104"/>
      <c r="I1205" s="104"/>
      <c r="J1205" s="104"/>
      <c r="K1205" s="104"/>
      <c r="L1205" s="104"/>
      <c r="M1205" s="104">
        <v>52</v>
      </c>
      <c r="N1205" s="104">
        <f t="shared" si="397"/>
        <v>3.507711187883733E-3</v>
      </c>
      <c r="O1205" s="104">
        <f t="shared" si="398"/>
        <v>3.3832910993948806E-2</v>
      </c>
    </row>
    <row r="1206" spans="1:15" x14ac:dyDescent="0.25">
      <c r="A1206" s="104" t="s">
        <v>2909</v>
      </c>
      <c r="B1206" s="104" t="s">
        <v>4333</v>
      </c>
      <c r="C1206" s="104"/>
      <c r="D1206" s="104"/>
      <c r="E1206" s="105"/>
      <c r="F1206" s="104"/>
      <c r="G1206" s="104"/>
      <c r="H1206" s="104"/>
      <c r="I1206" s="104"/>
      <c r="J1206" s="104"/>
      <c r="K1206" s="104"/>
      <c r="L1206" s="104"/>
      <c r="M1206" s="104">
        <v>16</v>
      </c>
      <c r="N1206" s="104">
        <f t="shared" si="397"/>
        <v>1.1355140458131352E-2</v>
      </c>
      <c r="O1206" s="104">
        <f t="shared" si="398"/>
        <v>0.1058306495014173</v>
      </c>
    </row>
    <row r="1207" spans="1:15" x14ac:dyDescent="0.25">
      <c r="A1207" s="104" t="s">
        <v>2911</v>
      </c>
      <c r="B1207" s="104" t="s">
        <v>3585</v>
      </c>
      <c r="C1207" s="104"/>
      <c r="D1207" s="104"/>
      <c r="E1207" s="105"/>
      <c r="F1207" s="104"/>
      <c r="G1207" s="104"/>
      <c r="H1207" s="104"/>
      <c r="I1207" s="104"/>
      <c r="J1207" s="104"/>
      <c r="K1207" s="104"/>
      <c r="L1207" s="104"/>
      <c r="M1207" s="104">
        <v>66</v>
      </c>
      <c r="N1207" s="104">
        <f t="shared" si="397"/>
        <v>2.7646808600402251E-3</v>
      </c>
      <c r="O1207" s="104">
        <f t="shared" si="398"/>
        <v>2.6753217059605428E-2</v>
      </c>
    </row>
    <row r="1208" spans="1:15" x14ac:dyDescent="0.25">
      <c r="A1208" s="104" t="s">
        <v>2913</v>
      </c>
      <c r="B1208" s="104" t="s">
        <v>4327</v>
      </c>
      <c r="C1208" s="104">
        <v>14700</v>
      </c>
      <c r="D1208" s="104">
        <v>2E-3</v>
      </c>
      <c r="E1208" s="286">
        <v>1</v>
      </c>
      <c r="F1208" s="285">
        <f>IF(D1208="&lt;0.2%",1/0.002,IF(D1208="&gt;50%",1/0.5,1/D1208))</f>
        <v>500</v>
      </c>
      <c r="G1208" s="285">
        <f t="shared" ref="G1208:L1208" si="404">IF($F1208&lt;5,LINEST(S$5:S$6,$R$5:$R$6)*$F1208+INTERCEPT(S$5:S$6,$R$5:$R$6),IF($F1208&lt;10,LINEST(S$6:S$7,$R$6:$R$7)*$F1208+INTERCEPT(S$6:S$7,$R$6:$R$7),IF($F1208&lt;25,LINEST(S$7:S$8,$R$7:$R$8)*$F1208+INTERCEPT(S$7:S$8,$R$7:$R$8),IF($F1208&lt;50,LINEST(S$8:S$9,$R$8:$R$9)*$F1208+INTERCEPT(S$8:S$9,$R$8:$R$9),IF($F1208&lt;100,LINEST(S$9:S$10,$R$9:$R$10)*$F1208+INTERCEPT(S$9:S$10,$R$9:$R$10),IF($F1208&lt;200,LINEST(S$10:S$11,$R$10:$R$11)*$F1208+INTERCEPT(S$10:S$11,$R$10:$R$11),IF($F1208&lt;500,LINEST(S$11:S$12,$R$11:$R$12)*$F1208+INTERCEPT(S$11:S$12,$R$11:$R$12),S$12)))))))</f>
        <v>9.8000000000000007</v>
      </c>
      <c r="H1208" s="285">
        <f t="shared" si="404"/>
        <v>20.100000000000001</v>
      </c>
      <c r="I1208" s="285">
        <f t="shared" si="404"/>
        <v>128.5</v>
      </c>
      <c r="J1208" s="285">
        <f t="shared" si="404"/>
        <v>19.399999999999999</v>
      </c>
      <c r="K1208" s="285">
        <f t="shared" si="404"/>
        <v>11.8</v>
      </c>
      <c r="L1208" s="285">
        <f t="shared" si="404"/>
        <v>5.5</v>
      </c>
      <c r="M1208" s="285">
        <f>IF(E1208=S$4,G1208,IF(E1208=T$4,H1208,IF(E1208=U$4,I1208,IF(E1208=V$4,J1208,IF(E1208=W$4,K1208,L1208)))))</f>
        <v>9.8000000000000007</v>
      </c>
      <c r="N1208" s="104">
        <f t="shared" si="397"/>
        <v>1.8472321030518324E-2</v>
      </c>
      <c r="O1208" s="104">
        <f t="shared" si="398"/>
        <v>0.16692259759502215</v>
      </c>
    </row>
    <row r="1209" spans="1:15" x14ac:dyDescent="0.25">
      <c r="A1209" s="104" t="s">
        <v>2915</v>
      </c>
      <c r="B1209" s="104" t="s">
        <v>4333</v>
      </c>
      <c r="C1209" s="104"/>
      <c r="D1209" s="104"/>
      <c r="E1209" s="105"/>
      <c r="F1209" s="104"/>
      <c r="G1209" s="104"/>
      <c r="H1209" s="104"/>
      <c r="I1209" s="104"/>
      <c r="J1209" s="104"/>
      <c r="K1209" s="104"/>
      <c r="L1209" s="104"/>
      <c r="M1209" s="104">
        <v>22</v>
      </c>
      <c r="N1209" s="104">
        <f t="shared" si="397"/>
        <v>8.2711333310753199E-3</v>
      </c>
      <c r="O1209" s="104">
        <f t="shared" si="398"/>
        <v>7.813159551342852E-2</v>
      </c>
    </row>
    <row r="1210" spans="1:15" x14ac:dyDescent="0.25">
      <c r="A1210" s="104" t="s">
        <v>2917</v>
      </c>
      <c r="B1210" s="104" t="s">
        <v>4327</v>
      </c>
      <c r="C1210" s="104">
        <v>922</v>
      </c>
      <c r="D1210" s="104" t="s">
        <v>4373</v>
      </c>
      <c r="E1210" s="286">
        <v>1</v>
      </c>
      <c r="F1210" s="285">
        <f>IF(D1210="&lt;0.2%",1/0.002,IF(D1210="&gt;50%",1/0.5,1/D1210))</f>
        <v>2</v>
      </c>
      <c r="G1210" s="285">
        <f t="shared" ref="G1210:L1214" si="405">IF($F1210&lt;5,LINEST(S$5:S$6,$R$5:$R$6)*$F1210+INTERCEPT(S$5:S$6,$R$5:$R$6),IF($F1210&lt;10,LINEST(S$6:S$7,$R$6:$R$7)*$F1210+INTERCEPT(S$6:S$7,$R$6:$R$7),IF($F1210&lt;25,LINEST(S$7:S$8,$R$7:$R$8)*$F1210+INTERCEPT(S$7:S$8,$R$7:$R$8),IF($F1210&lt;50,LINEST(S$8:S$9,$R$8:$R$9)*$F1210+INTERCEPT(S$8:S$9,$R$8:$R$9),IF($F1210&lt;100,LINEST(S$9:S$10,$R$9:$R$10)*$F1210+INTERCEPT(S$9:S$10,$R$9:$R$10),IF($F1210&lt;200,LINEST(S$10:S$11,$R$10:$R$11)*$F1210+INTERCEPT(S$10:S$11,$R$10:$R$11),IF($F1210&lt;500,LINEST(S$11:S$12,$R$11:$R$12)*$F1210+INTERCEPT(S$11:S$12,$R$11:$R$12),S$12)))))))</f>
        <v>2.1</v>
      </c>
      <c r="H1210" s="285">
        <f t="shared" si="405"/>
        <v>4.4000000000000004</v>
      </c>
      <c r="I1210" s="285">
        <f t="shared" si="405"/>
        <v>5.4000000000000021</v>
      </c>
      <c r="J1210" s="285">
        <f t="shared" si="405"/>
        <v>2.5</v>
      </c>
      <c r="K1210" s="285">
        <f t="shared" si="405"/>
        <v>2.0000000000000009</v>
      </c>
      <c r="L1210" s="285">
        <f t="shared" si="405"/>
        <v>1.9000000000000001</v>
      </c>
      <c r="M1210" s="285">
        <f>IF(E1210=S$4,G1210,IF(E1210=T$4,H1210,IF(E1210=U$4,I1210,IF(E1210=V$4,J1210,IF(E1210=W$4,K1210,L1210)))))</f>
        <v>2.1</v>
      </c>
      <c r="N1210" s="104">
        <f t="shared" si="397"/>
        <v>8.3332349067241074E-2</v>
      </c>
      <c r="O1210" s="104">
        <f t="shared" si="398"/>
        <v>0.5735530758934867</v>
      </c>
    </row>
    <row r="1211" spans="1:15" x14ac:dyDescent="0.25">
      <c r="A1211" s="104" t="s">
        <v>2919</v>
      </c>
      <c r="B1211" s="104" t="s">
        <v>4327</v>
      </c>
      <c r="C1211" s="104">
        <v>6140</v>
      </c>
      <c r="D1211" s="104" t="s">
        <v>4372</v>
      </c>
      <c r="E1211" s="286">
        <v>1</v>
      </c>
      <c r="F1211" s="285">
        <f>IF(D1211="&lt;0.2%",1/0.002,IF(D1211="&gt;50%",1/0.5,1/D1211))</f>
        <v>500</v>
      </c>
      <c r="G1211" s="285">
        <f t="shared" si="405"/>
        <v>9.8000000000000007</v>
      </c>
      <c r="H1211" s="285">
        <f t="shared" si="405"/>
        <v>20.100000000000001</v>
      </c>
      <c r="I1211" s="285">
        <f t="shared" si="405"/>
        <v>128.5</v>
      </c>
      <c r="J1211" s="285">
        <f t="shared" si="405"/>
        <v>19.399999999999999</v>
      </c>
      <c r="K1211" s="285">
        <f t="shared" si="405"/>
        <v>11.8</v>
      </c>
      <c r="L1211" s="285">
        <f t="shared" si="405"/>
        <v>5.5</v>
      </c>
      <c r="M1211" s="285">
        <f>IF(E1211=S$4,G1211,IF(E1211=T$4,H1211,IF(E1211=U$4,I1211,IF(E1211=V$4,J1211,IF(E1211=W$4,K1211,L1211)))))</f>
        <v>9.8000000000000007</v>
      </c>
      <c r="N1211" s="104">
        <f t="shared" si="397"/>
        <v>1.8472321030518324E-2</v>
      </c>
      <c r="O1211" s="104">
        <f t="shared" si="398"/>
        <v>0.16692259759502215</v>
      </c>
    </row>
    <row r="1212" spans="1:15" x14ac:dyDescent="0.25">
      <c r="A1212" s="104" t="s">
        <v>2921</v>
      </c>
      <c r="B1212" s="104" t="s">
        <v>4327</v>
      </c>
      <c r="C1212" s="104">
        <v>9000</v>
      </c>
      <c r="D1212" s="104">
        <v>6.3184505216562267E-3</v>
      </c>
      <c r="E1212" s="286">
        <v>1</v>
      </c>
      <c r="F1212" s="285">
        <f>IF(D1212="&lt;0.2%",1/0.002,IF(D1212="&gt;50%",1/0.5,1/D1212))</f>
        <v>158.26665043471363</v>
      </c>
      <c r="G1212" s="285">
        <f t="shared" si="405"/>
        <v>9.1495999026082835</v>
      </c>
      <c r="H1212" s="285">
        <f t="shared" si="405"/>
        <v>18.357466455651277</v>
      </c>
      <c r="I1212" s="285">
        <f t="shared" si="405"/>
        <v>90.742262754765989</v>
      </c>
      <c r="J1212" s="285">
        <f t="shared" si="405"/>
        <v>16.22359965912899</v>
      </c>
      <c r="K1212" s="285">
        <f t="shared" si="405"/>
        <v>10.340933154781851</v>
      </c>
      <c r="L1212" s="285">
        <f t="shared" si="405"/>
        <v>5.0747999513041417</v>
      </c>
      <c r="M1212" s="285">
        <f>IF(E1212=S$4,G1212,IF(E1212=T$4,H1212,IF(E1212=U$4,I1212,IF(E1212=V$4,J1212,IF(E1212=W$4,K1212,L1212)))))</f>
        <v>9.1495999026082835</v>
      </c>
      <c r="N1212" s="104">
        <f t="shared" si="397"/>
        <v>1.9772362405854338E-2</v>
      </c>
      <c r="O1212" s="104">
        <f t="shared" si="398"/>
        <v>0.17766785767587678</v>
      </c>
    </row>
    <row r="1213" spans="1:15" x14ac:dyDescent="0.25">
      <c r="A1213" s="104" t="s">
        <v>2923</v>
      </c>
      <c r="B1213" s="104" t="s">
        <v>4327</v>
      </c>
      <c r="C1213" s="104">
        <v>852</v>
      </c>
      <c r="D1213" s="104">
        <v>1.665890764505629E-2</v>
      </c>
      <c r="E1213" s="286">
        <v>1</v>
      </c>
      <c r="F1213" s="285">
        <f>IF(D1213="&lt;0.2%",1/0.002,IF(D1213="&gt;50%",1/0.5,1/D1213))</f>
        <v>60.027945487575877</v>
      </c>
      <c r="G1213" s="285">
        <f t="shared" si="405"/>
        <v>8.1604471278012145</v>
      </c>
      <c r="H1213" s="285">
        <f t="shared" si="405"/>
        <v>16.161006037552735</v>
      </c>
      <c r="I1213" s="285">
        <f t="shared" si="405"/>
        <v>58.712575469409146</v>
      </c>
      <c r="J1213" s="285">
        <f t="shared" si="405"/>
        <v>13.081341383403643</v>
      </c>
      <c r="K1213" s="285">
        <f t="shared" si="405"/>
        <v>8.7406706917018209</v>
      </c>
      <c r="L1213" s="285">
        <f t="shared" si="405"/>
        <v>4.5802235639006073</v>
      </c>
      <c r="M1213" s="285">
        <f>IF(E1213=S$4,G1213,IF(E1213=T$4,H1213,IF(E1213=U$4,I1213,IF(E1213=V$4,J1213,IF(E1213=W$4,K1213,L1213)))))</f>
        <v>8.1604471278012145</v>
      </c>
      <c r="N1213" s="104">
        <f t="shared" si="397"/>
        <v>2.2142309752265055E-2</v>
      </c>
      <c r="O1213" s="104">
        <f t="shared" si="398"/>
        <v>0.19693650450989764</v>
      </c>
    </row>
    <row r="1214" spans="1:15" x14ac:dyDescent="0.25">
      <c r="A1214" s="104" t="s">
        <v>2925</v>
      </c>
      <c r="B1214" s="104" t="s">
        <v>4327</v>
      </c>
      <c r="C1214" s="104">
        <v>4610</v>
      </c>
      <c r="D1214" s="104">
        <v>0.41191503990774869</v>
      </c>
      <c r="E1214" s="286">
        <v>1</v>
      </c>
      <c r="F1214" s="285">
        <f>IF(D1214="&lt;0.2%",1/0.002,IF(D1214="&gt;50%",1/0.5,1/D1214))</f>
        <v>2.4276850882258563</v>
      </c>
      <c r="G1214" s="285">
        <f t="shared" si="405"/>
        <v>2.3138425441129282</v>
      </c>
      <c r="H1214" s="285">
        <f t="shared" si="405"/>
        <v>4.8134289186183281</v>
      </c>
      <c r="I1214" s="285">
        <f t="shared" si="405"/>
        <v>6.241114006844187</v>
      </c>
      <c r="J1214" s="285">
        <f t="shared" si="405"/>
        <v>2.7423548833279852</v>
      </c>
      <c r="K1214" s="285">
        <f t="shared" si="405"/>
        <v>2.1995863745054001</v>
      </c>
      <c r="L1214" s="285">
        <f t="shared" si="405"/>
        <v>1.9712808480376429</v>
      </c>
      <c r="M1214" s="285">
        <f>IF(E1214=S$4,G1214,IF(E1214=T$4,H1214,IF(E1214=U$4,I1214,IF(E1214=V$4,J1214,IF(E1214=W$4,K1214,L1214)))))</f>
        <v>2.3138425441129282</v>
      </c>
      <c r="N1214" s="104">
        <f t="shared" ref="N1214:N1246" si="406">1-BETAINV(0.833,M1214-1+1,1,0,1)</f>
        <v>7.5931351976728845E-2</v>
      </c>
      <c r="O1214" s="104">
        <f t="shared" ref="O1214:O1246" si="407">1-BETAINV(0.167,M1214-1+1,1,0,1)</f>
        <v>0.53860549398923507</v>
      </c>
    </row>
    <row r="1215" spans="1:15" x14ac:dyDescent="0.25">
      <c r="A1215" s="104" t="s">
        <v>2927</v>
      </c>
      <c r="B1215" s="104" t="s">
        <v>4333</v>
      </c>
      <c r="C1215" s="104"/>
      <c r="D1215" s="104"/>
      <c r="E1215" s="105"/>
      <c r="F1215" s="104"/>
      <c r="G1215" s="104"/>
      <c r="H1215" s="104"/>
      <c r="I1215" s="104"/>
      <c r="J1215" s="104"/>
      <c r="K1215" s="104"/>
      <c r="L1215" s="104"/>
      <c r="M1215" s="104">
        <v>69</v>
      </c>
      <c r="N1215" s="104">
        <f t="shared" si="406"/>
        <v>2.6446364351784268E-3</v>
      </c>
      <c r="O1215" s="104">
        <f t="shared" si="407"/>
        <v>2.5605057076791726E-2</v>
      </c>
    </row>
    <row r="1216" spans="1:15" x14ac:dyDescent="0.25">
      <c r="A1216" s="104" t="s">
        <v>2929</v>
      </c>
      <c r="B1216" s="104" t="s">
        <v>4333</v>
      </c>
      <c r="C1216" s="104"/>
      <c r="D1216" s="104"/>
      <c r="E1216" s="105"/>
      <c r="F1216" s="104"/>
      <c r="G1216" s="104"/>
      <c r="H1216" s="104"/>
      <c r="I1216" s="104"/>
      <c r="J1216" s="104"/>
      <c r="K1216" s="104"/>
      <c r="L1216" s="104"/>
      <c r="M1216" s="104">
        <v>48</v>
      </c>
      <c r="N1216" s="104">
        <f t="shared" si="406"/>
        <v>3.7994644666760058E-3</v>
      </c>
      <c r="O1216" s="104">
        <f t="shared" si="407"/>
        <v>3.6600108319001512E-2</v>
      </c>
    </row>
    <row r="1217" spans="1:19" x14ac:dyDescent="0.25">
      <c r="A1217" s="104" t="s">
        <v>2933</v>
      </c>
      <c r="B1217" s="104" t="s">
        <v>4333</v>
      </c>
      <c r="C1217" s="104"/>
      <c r="D1217" s="104"/>
      <c r="E1217" s="105"/>
      <c r="F1217" s="104"/>
      <c r="G1217" s="104"/>
      <c r="H1217" s="104"/>
      <c r="I1217" s="104"/>
      <c r="J1217" s="104"/>
      <c r="K1217" s="104"/>
      <c r="L1217" s="104"/>
      <c r="M1217" s="104">
        <v>19</v>
      </c>
      <c r="N1217" s="104">
        <f t="shared" si="406"/>
        <v>9.5708334806381412E-3</v>
      </c>
      <c r="O1217" s="104">
        <f t="shared" si="407"/>
        <v>8.9897430352381624E-2</v>
      </c>
    </row>
    <row r="1218" spans="1:19" x14ac:dyDescent="0.25">
      <c r="A1218" s="104" t="s">
        <v>2935</v>
      </c>
      <c r="B1218" s="104" t="s">
        <v>4327</v>
      </c>
      <c r="C1218" s="104">
        <v>668</v>
      </c>
      <c r="D1218" s="104" t="s">
        <v>4373</v>
      </c>
      <c r="E1218" s="286">
        <v>1</v>
      </c>
      <c r="F1218" s="285">
        <f>IF(D1218="&lt;0.2%",1/0.002,IF(D1218="&gt;50%",1/0.5,1/D1218))</f>
        <v>2</v>
      </c>
      <c r="G1218" s="285">
        <f t="shared" ref="G1218:L1218" si="408">IF($F1218&lt;5,LINEST(S$5:S$6,$R$5:$R$6)*$F1218+INTERCEPT(S$5:S$6,$R$5:$R$6),IF($F1218&lt;10,LINEST(S$6:S$7,$R$6:$R$7)*$F1218+INTERCEPT(S$6:S$7,$R$6:$R$7),IF($F1218&lt;25,LINEST(S$7:S$8,$R$7:$R$8)*$F1218+INTERCEPT(S$7:S$8,$R$7:$R$8),IF($F1218&lt;50,LINEST(S$8:S$9,$R$8:$R$9)*$F1218+INTERCEPT(S$8:S$9,$R$8:$R$9),IF($F1218&lt;100,LINEST(S$9:S$10,$R$9:$R$10)*$F1218+INTERCEPT(S$9:S$10,$R$9:$R$10),IF($F1218&lt;200,LINEST(S$10:S$11,$R$10:$R$11)*$F1218+INTERCEPT(S$10:S$11,$R$10:$R$11),IF($F1218&lt;500,LINEST(S$11:S$12,$R$11:$R$12)*$F1218+INTERCEPT(S$11:S$12,$R$11:$R$12),S$12)))))))</f>
        <v>2.1</v>
      </c>
      <c r="H1218" s="285">
        <f t="shared" si="408"/>
        <v>4.4000000000000004</v>
      </c>
      <c r="I1218" s="285">
        <f t="shared" si="408"/>
        <v>5.4000000000000021</v>
      </c>
      <c r="J1218" s="285">
        <f t="shared" si="408"/>
        <v>2.5</v>
      </c>
      <c r="K1218" s="285">
        <f t="shared" si="408"/>
        <v>2.0000000000000009</v>
      </c>
      <c r="L1218" s="285">
        <f t="shared" si="408"/>
        <v>1.9000000000000001</v>
      </c>
      <c r="M1218" s="285">
        <f>IF(E1218=S$4,G1218,IF(E1218=T$4,H1218,IF(E1218=U$4,I1218,IF(E1218=V$4,J1218,IF(E1218=W$4,K1218,L1218)))))</f>
        <v>2.1</v>
      </c>
      <c r="N1218" s="104">
        <f t="shared" si="406"/>
        <v>8.3332349067241074E-2</v>
      </c>
      <c r="O1218" s="104">
        <f t="shared" si="407"/>
        <v>0.5735530758934867</v>
      </c>
    </row>
    <row r="1219" spans="1:19" x14ac:dyDescent="0.25">
      <c r="A1219" s="104" t="s">
        <v>2937</v>
      </c>
      <c r="B1219" s="104" t="s">
        <v>4333</v>
      </c>
      <c r="C1219" s="104"/>
      <c r="D1219" s="104"/>
      <c r="E1219" s="105"/>
      <c r="F1219" s="104"/>
      <c r="G1219" s="104"/>
      <c r="H1219" s="104"/>
      <c r="I1219" s="104"/>
      <c r="J1219" s="104"/>
      <c r="K1219" s="104"/>
      <c r="L1219" s="104"/>
      <c r="M1219" s="104">
        <v>78</v>
      </c>
      <c r="N1219" s="104">
        <f t="shared" si="406"/>
        <v>2.3398433762448212E-3</v>
      </c>
      <c r="O1219" s="104">
        <f t="shared" si="407"/>
        <v>2.2684410172149283E-2</v>
      </c>
    </row>
    <row r="1220" spans="1:19" x14ac:dyDescent="0.25">
      <c r="A1220" s="104" t="s">
        <v>2939</v>
      </c>
      <c r="B1220" s="104" t="s">
        <v>4396</v>
      </c>
      <c r="C1220" s="104">
        <v>13000</v>
      </c>
      <c r="D1220" s="104" t="s">
        <v>4372</v>
      </c>
      <c r="E1220" s="286"/>
      <c r="F1220" s="285"/>
      <c r="G1220" s="285"/>
      <c r="H1220" s="285"/>
      <c r="I1220" s="285"/>
      <c r="J1220" s="285"/>
      <c r="K1220" s="285"/>
      <c r="L1220" s="285"/>
      <c r="M1220" s="285">
        <v>56.555980508149169</v>
      </c>
      <c r="N1220" s="104">
        <f t="shared" si="406"/>
        <v>3.2255967156347154E-3</v>
      </c>
      <c r="O1220" s="104">
        <f t="shared" si="407"/>
        <v>3.1150350135403126E-2</v>
      </c>
    </row>
    <row r="1221" spans="1:19" x14ac:dyDescent="0.25">
      <c r="A1221" s="104" t="s">
        <v>2941</v>
      </c>
      <c r="B1221" s="104" t="s">
        <v>3585</v>
      </c>
      <c r="C1221" s="104"/>
      <c r="D1221" s="104"/>
      <c r="E1221" s="105"/>
      <c r="F1221" s="104"/>
      <c r="G1221" s="104"/>
      <c r="H1221" s="104"/>
      <c r="I1221" s="104"/>
      <c r="J1221" s="104"/>
      <c r="K1221" s="104"/>
      <c r="L1221" s="104"/>
      <c r="M1221" s="104">
        <v>37</v>
      </c>
      <c r="N1221" s="104">
        <f t="shared" si="406"/>
        <v>4.9262486559580321E-3</v>
      </c>
      <c r="O1221" s="104">
        <f t="shared" si="407"/>
        <v>4.7220647512283054E-2</v>
      </c>
    </row>
    <row r="1222" spans="1:19" x14ac:dyDescent="0.25">
      <c r="A1222" s="104" t="s">
        <v>2943</v>
      </c>
      <c r="B1222" s="104" t="s">
        <v>4327</v>
      </c>
      <c r="C1222" s="104">
        <v>10200</v>
      </c>
      <c r="D1222" s="104">
        <v>2.2981890237566412E-2</v>
      </c>
      <c r="E1222" s="286">
        <v>1</v>
      </c>
      <c r="F1222" s="285">
        <f>IF(D1222="&lt;0.2%",1/0.002,IF(D1222="&gt;50%",1/0.5,1/D1222))</f>
        <v>43.512521801422174</v>
      </c>
      <c r="G1222" s="285">
        <f t="shared" ref="G1222:L1225" si="409">IF($F1222&lt;5,LINEST(S$5:S$6,$R$5:$R$6)*$F1222+INTERCEPT(S$5:S$6,$R$5:$R$6),IF($F1222&lt;10,LINEST(S$6:S$7,$R$6:$R$7)*$F1222+INTERCEPT(S$6:S$7,$R$6:$R$7),IF($F1222&lt;25,LINEST(S$7:S$8,$R$7:$R$8)*$F1222+INTERCEPT(S$7:S$8,$R$7:$R$8),IF($F1222&lt;50,LINEST(S$8:S$9,$R$8:$R$9)*$F1222+INTERCEPT(S$8:S$9,$R$8:$R$9),IF($F1222&lt;100,LINEST(S$9:S$10,$R$9:$R$10)*$F1222+INTERCEPT(S$9:S$10,$R$9:$R$10),IF($F1222&lt;200,LINEST(S$10:S$11,$R$10:$R$11)*$F1222+INTERCEPT(S$10:S$11,$R$10:$R$11),IF($F1222&lt;500,LINEST(S$11:S$12,$R$11:$R$12)*$F1222+INTERCEPT(S$11:S$12,$R$11:$R$12),S$12)))))))</f>
        <v>7.7145509592625761</v>
      </c>
      <c r="H1222" s="285">
        <f t="shared" si="409"/>
        <v>15.229101918525151</v>
      </c>
      <c r="I1222" s="285">
        <f t="shared" si="409"/>
        <v>49.503065784229662</v>
      </c>
      <c r="J1222" s="285">
        <f t="shared" si="409"/>
        <v>11.899352354553596</v>
      </c>
      <c r="K1222" s="285">
        <f t="shared" si="409"/>
        <v>8.1107513080853302</v>
      </c>
      <c r="L1222" s="285">
        <f t="shared" si="409"/>
        <v>4.3443005232341321</v>
      </c>
      <c r="M1222" s="285">
        <f>IF(E1222=S$4,G1222,IF(E1222=T$4,H1222,IF(E1222=U$4,I1222,IF(E1222=V$4,J1222,IF(E1222=W$4,K1222,L1222)))))</f>
        <v>7.7145509592625761</v>
      </c>
      <c r="N1222" s="104">
        <f t="shared" si="406"/>
        <v>2.3407027944009728E-2</v>
      </c>
      <c r="O1222" s="104">
        <f t="shared" si="407"/>
        <v>0.20705240110100476</v>
      </c>
    </row>
    <row r="1223" spans="1:19" x14ac:dyDescent="0.25">
      <c r="A1223" s="104" t="s">
        <v>2947</v>
      </c>
      <c r="B1223" s="104" t="s">
        <v>4327</v>
      </c>
      <c r="C1223" s="104">
        <v>5330</v>
      </c>
      <c r="D1223" s="104" t="s">
        <v>4372</v>
      </c>
      <c r="E1223" s="286">
        <v>1</v>
      </c>
      <c r="F1223" s="285">
        <f>IF(D1223="&lt;0.2%",1/0.002,IF(D1223="&gt;50%",1/0.5,1/D1223))</f>
        <v>500</v>
      </c>
      <c r="G1223" s="285">
        <f t="shared" si="409"/>
        <v>9.8000000000000007</v>
      </c>
      <c r="H1223" s="285">
        <f t="shared" si="409"/>
        <v>20.100000000000001</v>
      </c>
      <c r="I1223" s="285">
        <f t="shared" si="409"/>
        <v>128.5</v>
      </c>
      <c r="J1223" s="285">
        <f t="shared" si="409"/>
        <v>19.399999999999999</v>
      </c>
      <c r="K1223" s="285">
        <f t="shared" si="409"/>
        <v>11.8</v>
      </c>
      <c r="L1223" s="285">
        <f t="shared" si="409"/>
        <v>5.5</v>
      </c>
      <c r="M1223" s="285">
        <f>IF(E1223=S$4,G1223,IF(E1223=T$4,H1223,IF(E1223=U$4,I1223,IF(E1223=V$4,J1223,IF(E1223=W$4,K1223,L1223)))))</f>
        <v>9.8000000000000007</v>
      </c>
      <c r="N1223" s="104">
        <f t="shared" si="406"/>
        <v>1.8472321030518324E-2</v>
      </c>
      <c r="O1223" s="104">
        <f t="shared" si="407"/>
        <v>0.16692259759502215</v>
      </c>
    </row>
    <row r="1224" spans="1:19" x14ac:dyDescent="0.25">
      <c r="A1224" s="104" t="s">
        <v>2949</v>
      </c>
      <c r="B1224" s="104" t="s">
        <v>4327</v>
      </c>
      <c r="C1224" s="104">
        <v>4060</v>
      </c>
      <c r="D1224" s="104" t="s">
        <v>4372</v>
      </c>
      <c r="E1224" s="286">
        <v>1</v>
      </c>
      <c r="F1224" s="285">
        <f>IF(D1224="&lt;0.2%",1/0.002,IF(D1224="&gt;50%",1/0.5,1/D1224))</f>
        <v>500</v>
      </c>
      <c r="G1224" s="285">
        <f t="shared" si="409"/>
        <v>9.8000000000000007</v>
      </c>
      <c r="H1224" s="285">
        <f t="shared" si="409"/>
        <v>20.100000000000001</v>
      </c>
      <c r="I1224" s="285">
        <f t="shared" si="409"/>
        <v>128.5</v>
      </c>
      <c r="J1224" s="285">
        <f t="shared" si="409"/>
        <v>19.399999999999999</v>
      </c>
      <c r="K1224" s="285">
        <f t="shared" si="409"/>
        <v>11.8</v>
      </c>
      <c r="L1224" s="285">
        <f t="shared" si="409"/>
        <v>5.5</v>
      </c>
      <c r="M1224" s="285">
        <f>IF(E1224=S$4,G1224,IF(E1224=T$4,H1224,IF(E1224=U$4,I1224,IF(E1224=V$4,J1224,IF(E1224=W$4,K1224,L1224)))))</f>
        <v>9.8000000000000007</v>
      </c>
      <c r="N1224" s="104">
        <f t="shared" si="406"/>
        <v>1.8472321030518324E-2</v>
      </c>
      <c r="O1224" s="104">
        <f t="shared" si="407"/>
        <v>0.16692259759502215</v>
      </c>
    </row>
    <row r="1225" spans="1:19" x14ac:dyDescent="0.25">
      <c r="A1225" s="104" t="s">
        <v>2951</v>
      </c>
      <c r="B1225" s="104" t="s">
        <v>4327</v>
      </c>
      <c r="C1225" s="104">
        <v>748</v>
      </c>
      <c r="D1225" s="104">
        <v>6.329478448763682E-3</v>
      </c>
      <c r="E1225" s="286">
        <v>1</v>
      </c>
      <c r="F1225" s="285">
        <f>IF(D1225="&lt;0.2%",1/0.002,IF(D1225="&gt;50%",1/0.5,1/D1225))</f>
        <v>157.99090052914659</v>
      </c>
      <c r="G1225" s="285">
        <f t="shared" si="409"/>
        <v>9.1479454031748819</v>
      </c>
      <c r="H1225" s="285">
        <f t="shared" si="409"/>
        <v>18.353881706878905</v>
      </c>
      <c r="I1225" s="285">
        <f t="shared" si="409"/>
        <v>90.675807027524343</v>
      </c>
      <c r="J1225" s="285">
        <f t="shared" si="409"/>
        <v>16.21780891111208</v>
      </c>
      <c r="K1225" s="285">
        <f t="shared" si="409"/>
        <v>10.337899905820613</v>
      </c>
      <c r="L1225" s="285">
        <f t="shared" si="409"/>
        <v>5.073972701587441</v>
      </c>
      <c r="M1225" s="285">
        <f>IF(E1225=S$4,G1225,IF(E1225=T$4,H1225,IF(E1225=U$4,I1225,IF(E1225=V$4,J1225,IF(E1225=W$4,K1225,L1225)))))</f>
        <v>9.1479454031748819</v>
      </c>
      <c r="N1225" s="104">
        <f t="shared" si="406"/>
        <v>1.9775902844652027E-2</v>
      </c>
      <c r="O1225" s="104">
        <f t="shared" si="407"/>
        <v>0.1776969498174491</v>
      </c>
    </row>
    <row r="1226" spans="1:19" x14ac:dyDescent="0.25">
      <c r="A1226" s="104" t="s">
        <v>2953</v>
      </c>
      <c r="B1226" s="104" t="s">
        <v>4327</v>
      </c>
      <c r="C1226" s="104">
        <v>12000</v>
      </c>
      <c r="D1226" s="104" t="s">
        <v>4372</v>
      </c>
      <c r="E1226" s="286">
        <v>1</v>
      </c>
      <c r="F1226" s="285">
        <f>IF(D1226="&lt;0.2%",1/0.002,IF(D1226="&gt;50%",1/0.5,1/D1226))</f>
        <v>500</v>
      </c>
      <c r="G1226" s="285">
        <f t="shared" ref="G1226:L1226" si="410">IF($F1226&lt;5,LINEST(S$5:S$6,$R$5:$R$6)*$F1226+INTERCEPT(S$5:S$6,$R$5:$R$6),IF($F1226&lt;10,LINEST(S$6:S$7,$R$6:$R$7)*$F1226+INTERCEPT(S$6:S$7,$R$6:$R$7),IF($F1226&lt;25,LINEST(S$7:S$8,$R$7:$R$8)*$F1226+INTERCEPT(S$7:S$8,$R$7:$R$8),IF($F1226&lt;50,LINEST(S$8:S$9,$R$8:$R$9)*$F1226+INTERCEPT(S$8:S$9,$R$8:$R$9),IF($F1226&lt;100,LINEST(S$9:S$10,$R$9:$R$10)*$F1226+INTERCEPT(S$9:S$10,$R$9:$R$10),IF($F1226&lt;200,LINEST(S$10:S$11,$R$10:$R$11)*$F1226+INTERCEPT(S$10:S$11,$R$10:$R$11),IF($F1226&lt;500,LINEST(S$11:S$12,$R$11:$R$12)*$F1226+INTERCEPT(S$11:S$12,$R$11:$R$12),S$12)))))))</f>
        <v>9.8000000000000007</v>
      </c>
      <c r="H1226" s="285">
        <f t="shared" si="410"/>
        <v>20.100000000000001</v>
      </c>
      <c r="I1226" s="285">
        <f t="shared" si="410"/>
        <v>128.5</v>
      </c>
      <c r="J1226" s="285">
        <f t="shared" si="410"/>
        <v>19.399999999999999</v>
      </c>
      <c r="K1226" s="285">
        <f t="shared" si="410"/>
        <v>11.8</v>
      </c>
      <c r="L1226" s="285">
        <f t="shared" si="410"/>
        <v>5.5</v>
      </c>
      <c r="M1226" s="285">
        <f>IF(E1226=S$4,G1226,IF(E1226=T$4,H1226,IF(E1226=U$4,I1226,IF(E1226=V$4,J1226,IF(E1226=W$4,K1226,L1226)))))</f>
        <v>9.8000000000000007</v>
      </c>
      <c r="N1226" s="104">
        <f>1-BETAINV(0.833,M1226-1+1,1,0,1)</f>
        <v>1.8472321030518324E-2</v>
      </c>
      <c r="O1226" s="104">
        <f>1-BETAINV(0.167,M1226-1+1,1,0,1)</f>
        <v>0.16692259759502215</v>
      </c>
    </row>
    <row r="1227" spans="1:19" x14ac:dyDescent="0.25">
      <c r="A1227" s="104" t="s">
        <v>2955</v>
      </c>
      <c r="B1227" s="104" t="s">
        <v>4333</v>
      </c>
      <c r="C1227" s="104"/>
      <c r="D1227" s="104"/>
      <c r="E1227" s="105"/>
      <c r="F1227" s="104"/>
      <c r="G1227" s="104"/>
      <c r="H1227" s="104"/>
      <c r="I1227" s="104"/>
      <c r="J1227" s="104"/>
      <c r="K1227" s="104"/>
      <c r="L1227" s="104"/>
      <c r="M1227" s="104">
        <v>87</v>
      </c>
      <c r="N1227" s="104">
        <f t="shared" si="406"/>
        <v>2.0980447199655528E-3</v>
      </c>
      <c r="O1227" s="104">
        <f t="shared" si="407"/>
        <v>2.0361811485281267E-2</v>
      </c>
      <c r="Q1227" s="103"/>
      <c r="S1227" s="281"/>
    </row>
    <row r="1228" spans="1:19" x14ac:dyDescent="0.25">
      <c r="A1228" s="104" t="s">
        <v>2957</v>
      </c>
      <c r="B1228" s="104" t="s">
        <v>4333</v>
      </c>
      <c r="C1228" s="104"/>
      <c r="D1228" s="104"/>
      <c r="E1228" s="105"/>
      <c r="F1228" s="104"/>
      <c r="G1228" s="104"/>
      <c r="H1228" s="104"/>
      <c r="I1228" s="104"/>
      <c r="J1228" s="104"/>
      <c r="K1228" s="104"/>
      <c r="L1228" s="104"/>
      <c r="M1228" s="104">
        <v>80</v>
      </c>
      <c r="N1228" s="104">
        <f t="shared" si="406"/>
        <v>2.2814140701868935E-3</v>
      </c>
      <c r="O1228" s="104">
        <f t="shared" si="407"/>
        <v>2.2123620564718727E-2</v>
      </c>
    </row>
    <row r="1229" spans="1:19" x14ac:dyDescent="0.25">
      <c r="A1229" s="104" t="s">
        <v>2959</v>
      </c>
      <c r="B1229" s="104" t="s">
        <v>4396</v>
      </c>
      <c r="C1229" s="104">
        <v>46700</v>
      </c>
      <c r="D1229" s="104" t="s">
        <v>4372</v>
      </c>
      <c r="E1229" s="286"/>
      <c r="F1229" s="285"/>
      <c r="G1229" s="285"/>
      <c r="H1229" s="285"/>
      <c r="I1229" s="285"/>
      <c r="J1229" s="285"/>
      <c r="K1229" s="285"/>
      <c r="L1229" s="285"/>
      <c r="M1229" s="285">
        <v>78.319085915485871</v>
      </c>
      <c r="N1229" s="104">
        <f t="shared" si="406"/>
        <v>2.3303215533423405E-3</v>
      </c>
      <c r="O1229" s="104">
        <f t="shared" si="407"/>
        <v>2.2593041838969152E-2</v>
      </c>
    </row>
    <row r="1230" spans="1:19" x14ac:dyDescent="0.25">
      <c r="A1230" s="104" t="s">
        <v>2961</v>
      </c>
      <c r="B1230" s="104" t="s">
        <v>4396</v>
      </c>
      <c r="C1230" s="104">
        <v>25300</v>
      </c>
      <c r="D1230" s="104" t="s">
        <v>4372</v>
      </c>
      <c r="E1230" s="286"/>
      <c r="F1230" s="285"/>
      <c r="G1230" s="285"/>
      <c r="H1230" s="285"/>
      <c r="I1230" s="285"/>
      <c r="J1230" s="285"/>
      <c r="K1230" s="285"/>
      <c r="L1230" s="285"/>
      <c r="M1230" s="285">
        <v>75.277867177542163</v>
      </c>
      <c r="N1230" s="104">
        <f t="shared" si="406"/>
        <v>2.4243521138518354E-3</v>
      </c>
      <c r="O1230" s="104">
        <f t="shared" si="407"/>
        <v>2.3494992666161618E-2</v>
      </c>
    </row>
    <row r="1231" spans="1:19" x14ac:dyDescent="0.25">
      <c r="A1231" s="104" t="s">
        <v>2963</v>
      </c>
      <c r="B1231" s="104" t="s">
        <v>4396</v>
      </c>
      <c r="C1231" s="104">
        <v>25800</v>
      </c>
      <c r="D1231" s="104" t="s">
        <v>4372</v>
      </c>
      <c r="E1231" s="286"/>
      <c r="F1231" s="285"/>
      <c r="G1231" s="285"/>
      <c r="H1231" s="285"/>
      <c r="I1231" s="285"/>
      <c r="J1231" s="285"/>
      <c r="K1231" s="285"/>
      <c r="L1231" s="285"/>
      <c r="M1231" s="285">
        <v>68.930724867403043</v>
      </c>
      <c r="N1231" s="104">
        <f t="shared" si="406"/>
        <v>2.6472907642035581E-3</v>
      </c>
      <c r="O1231" s="104">
        <f t="shared" si="407"/>
        <v>2.5630457440989018E-2</v>
      </c>
    </row>
    <row r="1232" spans="1:19" x14ac:dyDescent="0.25">
      <c r="A1232" s="104" t="s">
        <v>2965</v>
      </c>
      <c r="B1232" s="104" t="s">
        <v>4327</v>
      </c>
      <c r="C1232" s="104">
        <v>149</v>
      </c>
      <c r="D1232" s="104" t="s">
        <v>4373</v>
      </c>
      <c r="E1232" s="105">
        <v>1</v>
      </c>
      <c r="F1232" s="285">
        <f>IF(D1232="&lt;0.2%",1/0.002,IF(D1232="&gt;50%",1/0.5,1/D1232))</f>
        <v>2</v>
      </c>
      <c r="G1232" s="285">
        <f t="shared" ref="G1232:L1232" si="411">IF($F1232&lt;5,LINEST(S$5:S$6,$R$5:$R$6)*$F1232+INTERCEPT(S$5:S$6,$R$5:$R$6),IF($F1232&lt;10,LINEST(S$6:S$7,$R$6:$R$7)*$F1232+INTERCEPT(S$6:S$7,$R$6:$R$7),IF($F1232&lt;25,LINEST(S$7:S$8,$R$7:$R$8)*$F1232+INTERCEPT(S$7:S$8,$R$7:$R$8),IF($F1232&lt;50,LINEST(S$8:S$9,$R$8:$R$9)*$F1232+INTERCEPT(S$8:S$9,$R$8:$R$9),IF($F1232&lt;100,LINEST(S$9:S$10,$R$9:$R$10)*$F1232+INTERCEPT(S$9:S$10,$R$9:$R$10),IF($F1232&lt;200,LINEST(S$10:S$11,$R$10:$R$11)*$F1232+INTERCEPT(S$10:S$11,$R$10:$R$11),IF($F1232&lt;500,LINEST(S$11:S$12,$R$11:$R$12)*$F1232+INTERCEPT(S$11:S$12,$R$11:$R$12),S$12)))))))</f>
        <v>2.1</v>
      </c>
      <c r="H1232" s="285">
        <f t="shared" si="411"/>
        <v>4.4000000000000004</v>
      </c>
      <c r="I1232" s="285">
        <f t="shared" si="411"/>
        <v>5.4000000000000021</v>
      </c>
      <c r="J1232" s="285">
        <f t="shared" si="411"/>
        <v>2.5</v>
      </c>
      <c r="K1232" s="285">
        <f t="shared" si="411"/>
        <v>2.0000000000000009</v>
      </c>
      <c r="L1232" s="285">
        <f t="shared" si="411"/>
        <v>1.9000000000000001</v>
      </c>
      <c r="M1232" s="285">
        <f>IF(E1232=S$4,G1232,IF(E1232=T$4,H1232,IF(E1232=U$4,I1232,IF(E1232=V$4,J1232,IF(E1232=W$4,K1232,L1232)))))</f>
        <v>2.1</v>
      </c>
      <c r="N1232" s="104">
        <f t="shared" si="406"/>
        <v>8.3332349067241074E-2</v>
      </c>
      <c r="O1232" s="104">
        <f t="shared" si="407"/>
        <v>0.5735530758934867</v>
      </c>
    </row>
    <row r="1233" spans="1:15" x14ac:dyDescent="0.25">
      <c r="A1233" s="104" t="s">
        <v>2967</v>
      </c>
      <c r="B1233" s="104" t="s">
        <v>4327</v>
      </c>
      <c r="C1233" s="104">
        <v>479</v>
      </c>
      <c r="D1233" s="104" t="s">
        <v>4372</v>
      </c>
      <c r="E1233" s="286">
        <v>1</v>
      </c>
      <c r="F1233" s="285">
        <f>IF(D1233="&lt;0.2%",1/0.002,IF(D1233="&gt;50%",1/0.5,1/D1233))</f>
        <v>500</v>
      </c>
      <c r="G1233" s="285">
        <f t="shared" ref="G1233:L1234" si="412">IF($F1233&lt;5,LINEST(S$5:S$6,$R$5:$R$6)*$F1233+INTERCEPT(S$5:S$6,$R$5:$R$6),IF($F1233&lt;10,LINEST(S$6:S$7,$R$6:$R$7)*$F1233+INTERCEPT(S$6:S$7,$R$6:$R$7),IF($F1233&lt;25,LINEST(S$7:S$8,$R$7:$R$8)*$F1233+INTERCEPT(S$7:S$8,$R$7:$R$8),IF($F1233&lt;50,LINEST(S$8:S$9,$R$8:$R$9)*$F1233+INTERCEPT(S$8:S$9,$R$8:$R$9),IF($F1233&lt;100,LINEST(S$9:S$10,$R$9:$R$10)*$F1233+INTERCEPT(S$9:S$10,$R$9:$R$10),IF($F1233&lt;200,LINEST(S$10:S$11,$R$10:$R$11)*$F1233+INTERCEPT(S$10:S$11,$R$10:$R$11),IF($F1233&lt;500,LINEST(S$11:S$12,$R$11:$R$12)*$F1233+INTERCEPT(S$11:S$12,$R$11:$R$12),S$12)))))))</f>
        <v>9.8000000000000007</v>
      </c>
      <c r="H1233" s="285">
        <f t="shared" si="412"/>
        <v>20.100000000000001</v>
      </c>
      <c r="I1233" s="285">
        <f t="shared" si="412"/>
        <v>128.5</v>
      </c>
      <c r="J1233" s="285">
        <f t="shared" si="412"/>
        <v>19.399999999999999</v>
      </c>
      <c r="K1233" s="285">
        <f t="shared" si="412"/>
        <v>11.8</v>
      </c>
      <c r="L1233" s="285">
        <f t="shared" si="412"/>
        <v>5.5</v>
      </c>
      <c r="M1233" s="285">
        <f>IF(E1233=S$4,G1233,IF(E1233=T$4,H1233,IF(E1233=U$4,I1233,IF(E1233=V$4,J1233,IF(E1233=W$4,K1233,L1233)))))</f>
        <v>9.8000000000000007</v>
      </c>
      <c r="N1233" s="104">
        <f t="shared" si="406"/>
        <v>1.8472321030518324E-2</v>
      </c>
      <c r="O1233" s="104">
        <f t="shared" si="407"/>
        <v>0.16692259759502215</v>
      </c>
    </row>
    <row r="1234" spans="1:15" x14ac:dyDescent="0.25">
      <c r="A1234" s="104" t="s">
        <v>2969</v>
      </c>
      <c r="B1234" s="104" t="s">
        <v>4327</v>
      </c>
      <c r="C1234" s="104">
        <v>1120</v>
      </c>
      <c r="D1234" s="104" t="s">
        <v>4372</v>
      </c>
      <c r="E1234" s="286">
        <v>1</v>
      </c>
      <c r="F1234" s="285">
        <f>IF(D1234="&lt;0.2%",1/0.002,IF(D1234="&gt;50%",1/0.5,1/D1234))</f>
        <v>500</v>
      </c>
      <c r="G1234" s="285">
        <f t="shared" si="412"/>
        <v>9.8000000000000007</v>
      </c>
      <c r="H1234" s="285">
        <f t="shared" si="412"/>
        <v>20.100000000000001</v>
      </c>
      <c r="I1234" s="285">
        <f t="shared" si="412"/>
        <v>128.5</v>
      </c>
      <c r="J1234" s="285">
        <f t="shared" si="412"/>
        <v>19.399999999999999</v>
      </c>
      <c r="K1234" s="285">
        <f t="shared" si="412"/>
        <v>11.8</v>
      </c>
      <c r="L1234" s="285">
        <f t="shared" si="412"/>
        <v>5.5</v>
      </c>
      <c r="M1234" s="285">
        <f>IF(E1234=S$4,G1234,IF(E1234=T$4,H1234,IF(E1234=U$4,I1234,IF(E1234=V$4,J1234,IF(E1234=W$4,K1234,L1234)))))</f>
        <v>9.8000000000000007</v>
      </c>
      <c r="N1234" s="104">
        <f t="shared" si="406"/>
        <v>1.8472321030518324E-2</v>
      </c>
      <c r="O1234" s="104">
        <f t="shared" si="407"/>
        <v>0.16692259759502215</v>
      </c>
    </row>
    <row r="1235" spans="1:15" x14ac:dyDescent="0.25">
      <c r="A1235" s="104" t="s">
        <v>2971</v>
      </c>
      <c r="B1235" s="104" t="s">
        <v>4333</v>
      </c>
      <c r="C1235" s="104"/>
      <c r="D1235" s="104"/>
      <c r="E1235" s="105"/>
      <c r="F1235" s="104"/>
      <c r="G1235" s="104"/>
      <c r="H1235" s="104"/>
      <c r="I1235" s="104"/>
      <c r="J1235" s="104"/>
      <c r="K1235" s="104"/>
      <c r="L1235" s="104"/>
      <c r="M1235" s="104">
        <v>31</v>
      </c>
      <c r="N1235" s="104">
        <f t="shared" si="406"/>
        <v>5.8769093584254417E-3</v>
      </c>
      <c r="O1235" s="104">
        <f t="shared" si="407"/>
        <v>5.6099235634859634E-2</v>
      </c>
    </row>
    <row r="1236" spans="1:15" x14ac:dyDescent="0.25">
      <c r="A1236" s="104" t="s">
        <v>2974</v>
      </c>
      <c r="B1236" s="104" t="s">
        <v>4327</v>
      </c>
      <c r="C1236" s="104">
        <v>1750</v>
      </c>
      <c r="D1236" s="104" t="s">
        <v>4372</v>
      </c>
      <c r="E1236" s="286">
        <v>1</v>
      </c>
      <c r="F1236" s="285">
        <f>IF(D1236="&lt;0.2%",1/0.002,IF(D1236="&gt;50%",1/0.5,1/D1236))</f>
        <v>500</v>
      </c>
      <c r="G1236" s="285">
        <f t="shared" ref="G1236:L1237" si="413">IF($F1236&lt;5,LINEST(S$5:S$6,$R$5:$R$6)*$F1236+INTERCEPT(S$5:S$6,$R$5:$R$6),IF($F1236&lt;10,LINEST(S$6:S$7,$R$6:$R$7)*$F1236+INTERCEPT(S$6:S$7,$R$6:$R$7),IF($F1236&lt;25,LINEST(S$7:S$8,$R$7:$R$8)*$F1236+INTERCEPT(S$7:S$8,$R$7:$R$8),IF($F1236&lt;50,LINEST(S$8:S$9,$R$8:$R$9)*$F1236+INTERCEPT(S$8:S$9,$R$8:$R$9),IF($F1236&lt;100,LINEST(S$9:S$10,$R$9:$R$10)*$F1236+INTERCEPT(S$9:S$10,$R$9:$R$10),IF($F1236&lt;200,LINEST(S$10:S$11,$R$10:$R$11)*$F1236+INTERCEPT(S$10:S$11,$R$10:$R$11),IF($F1236&lt;500,LINEST(S$11:S$12,$R$11:$R$12)*$F1236+INTERCEPT(S$11:S$12,$R$11:$R$12),S$12)))))))</f>
        <v>9.8000000000000007</v>
      </c>
      <c r="H1236" s="285">
        <f t="shared" si="413"/>
        <v>20.100000000000001</v>
      </c>
      <c r="I1236" s="285">
        <f t="shared" si="413"/>
        <v>128.5</v>
      </c>
      <c r="J1236" s="285">
        <f t="shared" si="413"/>
        <v>19.399999999999999</v>
      </c>
      <c r="K1236" s="285">
        <f t="shared" si="413"/>
        <v>11.8</v>
      </c>
      <c r="L1236" s="285">
        <f t="shared" si="413"/>
        <v>5.5</v>
      </c>
      <c r="M1236" s="285">
        <f>IF(E1236=S$4,G1236,IF(E1236=T$4,H1236,IF(E1236=U$4,I1236,IF(E1236=V$4,J1236,IF(E1236=W$4,K1236,L1236)))))</f>
        <v>9.8000000000000007</v>
      </c>
      <c r="N1236" s="104">
        <f t="shared" si="406"/>
        <v>1.8472321030518324E-2</v>
      </c>
      <c r="O1236" s="104">
        <f t="shared" si="407"/>
        <v>0.16692259759502215</v>
      </c>
    </row>
    <row r="1237" spans="1:15" x14ac:dyDescent="0.25">
      <c r="A1237" s="104" t="s">
        <v>2976</v>
      </c>
      <c r="B1237" s="104" t="s">
        <v>4327</v>
      </c>
      <c r="C1237" s="104">
        <v>6600</v>
      </c>
      <c r="D1237" s="104" t="s">
        <v>4372</v>
      </c>
      <c r="E1237" s="286">
        <v>1</v>
      </c>
      <c r="F1237" s="285">
        <f>IF(D1237="&lt;0.2%",1/0.002,IF(D1237="&gt;50%",1/0.5,1/D1237))</f>
        <v>500</v>
      </c>
      <c r="G1237" s="285">
        <f t="shared" si="413"/>
        <v>9.8000000000000007</v>
      </c>
      <c r="H1237" s="285">
        <f t="shared" si="413"/>
        <v>20.100000000000001</v>
      </c>
      <c r="I1237" s="285">
        <f t="shared" si="413"/>
        <v>128.5</v>
      </c>
      <c r="J1237" s="285">
        <f t="shared" si="413"/>
        <v>19.399999999999999</v>
      </c>
      <c r="K1237" s="285">
        <f t="shared" si="413"/>
        <v>11.8</v>
      </c>
      <c r="L1237" s="285">
        <f t="shared" si="413"/>
        <v>5.5</v>
      </c>
      <c r="M1237" s="285">
        <f>IF(E1237=S$4,G1237,IF(E1237=T$4,H1237,IF(E1237=U$4,I1237,IF(E1237=V$4,J1237,IF(E1237=W$4,K1237,L1237)))))</f>
        <v>9.8000000000000007</v>
      </c>
      <c r="N1237" s="104">
        <f t="shared" si="406"/>
        <v>1.8472321030518324E-2</v>
      </c>
      <c r="O1237" s="104">
        <f t="shared" si="407"/>
        <v>0.16692259759502215</v>
      </c>
    </row>
    <row r="1238" spans="1:15" x14ac:dyDescent="0.25">
      <c r="A1238" s="104" t="s">
        <v>2978</v>
      </c>
      <c r="B1238" s="104" t="s">
        <v>4333</v>
      </c>
      <c r="C1238" s="104"/>
      <c r="D1238" s="104"/>
      <c r="E1238" s="105"/>
      <c r="F1238" s="104"/>
      <c r="G1238" s="104"/>
      <c r="H1238" s="104"/>
      <c r="I1238" s="104"/>
      <c r="J1238" s="104"/>
      <c r="K1238" s="104"/>
      <c r="L1238" s="104"/>
      <c r="M1238" s="104">
        <v>72</v>
      </c>
      <c r="N1238" s="104">
        <f t="shared" si="406"/>
        <v>2.5345830179668294E-3</v>
      </c>
      <c r="O1238" s="104">
        <f t="shared" si="407"/>
        <v>2.4551387233158084E-2</v>
      </c>
    </row>
    <row r="1239" spans="1:15" x14ac:dyDescent="0.25">
      <c r="A1239" s="104" t="s">
        <v>2980</v>
      </c>
      <c r="B1239" s="104" t="s">
        <v>4333</v>
      </c>
      <c r="C1239" s="104"/>
      <c r="D1239" s="104"/>
      <c r="E1239" s="105"/>
      <c r="F1239" s="104"/>
      <c r="G1239" s="104"/>
      <c r="H1239" s="104"/>
      <c r="I1239" s="104"/>
      <c r="J1239" s="104"/>
      <c r="K1239" s="104"/>
      <c r="L1239" s="104"/>
      <c r="M1239" s="104">
        <v>9</v>
      </c>
      <c r="N1239" s="104">
        <f t="shared" si="406"/>
        <v>2.0097697967440542E-2</v>
      </c>
      <c r="O1239" s="104">
        <f t="shared" si="407"/>
        <v>0.18033731669044029</v>
      </c>
    </row>
    <row r="1240" spans="1:15" x14ac:dyDescent="0.25">
      <c r="A1240" s="104" t="s">
        <v>2982</v>
      </c>
      <c r="B1240" s="104" t="s">
        <v>4333</v>
      </c>
      <c r="C1240" s="104"/>
      <c r="D1240" s="104"/>
      <c r="E1240" s="105"/>
      <c r="F1240" s="104"/>
      <c r="G1240" s="104"/>
      <c r="H1240" s="104"/>
      <c r="I1240" s="104"/>
      <c r="J1240" s="104"/>
      <c r="K1240" s="104"/>
      <c r="L1240" s="104"/>
      <c r="M1240" s="104">
        <v>11</v>
      </c>
      <c r="N1240" s="104">
        <f t="shared" si="406"/>
        <v>1.6473855015570193E-2</v>
      </c>
      <c r="O1240" s="104">
        <f t="shared" si="407"/>
        <v>0.1501586448093829</v>
      </c>
    </row>
    <row r="1241" spans="1:15" x14ac:dyDescent="0.25">
      <c r="A1241" s="104" t="s">
        <v>2984</v>
      </c>
      <c r="B1241" s="104" t="s">
        <v>4333</v>
      </c>
      <c r="C1241" s="104"/>
      <c r="D1241" s="104"/>
      <c r="E1241" s="105"/>
      <c r="F1241" s="104"/>
      <c r="G1241" s="104"/>
      <c r="H1241" s="104"/>
      <c r="I1241" s="104"/>
      <c r="J1241" s="104"/>
      <c r="K1241" s="104"/>
      <c r="L1241" s="104"/>
      <c r="M1241" s="104">
        <v>22</v>
      </c>
      <c r="N1241" s="104">
        <f t="shared" si="406"/>
        <v>8.2711333310753199E-3</v>
      </c>
      <c r="O1241" s="104">
        <f t="shared" si="407"/>
        <v>7.813159551342852E-2</v>
      </c>
    </row>
    <row r="1242" spans="1:15" x14ac:dyDescent="0.25">
      <c r="A1242" s="104" t="s">
        <v>2986</v>
      </c>
      <c r="B1242" s="104" t="s">
        <v>4327</v>
      </c>
      <c r="C1242" s="104">
        <v>400</v>
      </c>
      <c r="D1242" s="104">
        <v>0.19883897372646225</v>
      </c>
      <c r="E1242" s="286">
        <v>1</v>
      </c>
      <c r="F1242" s="285">
        <f>IF(D1242="&lt;0.2%",1/0.002,IF(D1242="&gt;50%",1/0.5,1/D1242))</f>
        <v>5.029195138452458</v>
      </c>
      <c r="G1242" s="285">
        <f t="shared" ref="G1242:L1243" si="414">IF($F1242&lt;5,LINEST(S$5:S$6,$R$5:$R$6)*$F1242+INTERCEPT(S$5:S$6,$R$5:$R$6),IF($F1242&lt;10,LINEST(S$6:S$7,$R$6:$R$7)*$F1242+INTERCEPT(S$6:S$7,$R$6:$R$7),IF($F1242&lt;25,LINEST(S$7:S$8,$R$7:$R$8)*$F1242+INTERCEPT(S$7:S$8,$R$7:$R$8),IF($F1242&lt;50,LINEST(S$8:S$9,$R$8:$R$9)*$F1242+INTERCEPT(S$8:S$9,$R$8:$R$9),IF($F1242&lt;100,LINEST(S$9:S$10,$R$9:$R$10)*$F1242+INTERCEPT(S$9:S$10,$R$9:$R$10),IF($F1242&lt;200,LINEST(S$10:S$11,$R$10:$R$11)*$F1242+INTERCEPT(S$10:S$11,$R$10:$R$11),IF($F1242&lt;500,LINEST(S$11:S$12,$R$11:$R$12)*$F1242+INTERCEPT(S$11:S$12,$R$11:$R$12),S$12)))))))</f>
        <v>3.6087585415357371</v>
      </c>
      <c r="H1242" s="285">
        <f t="shared" si="414"/>
        <v>7.3163492775333747</v>
      </c>
      <c r="I1242" s="285">
        <f t="shared" si="414"/>
        <v>11.347296124292983</v>
      </c>
      <c r="J1242" s="285">
        <f t="shared" si="414"/>
        <v>4.2134297636881293</v>
      </c>
      <c r="K1242" s="285">
        <f t="shared" si="414"/>
        <v>3.4087585415357373</v>
      </c>
      <c r="L1242" s="285">
        <f t="shared" si="414"/>
        <v>2.4040873193833439</v>
      </c>
      <c r="M1242" s="285">
        <f>IF(E1242=S$4,G1242,IF(E1242=T$4,H1242,IF(E1242=U$4,I1242,IF(E1242=V$4,J1242,IF(E1242=W$4,K1242,L1242)))))</f>
        <v>3.6087585415357371</v>
      </c>
      <c r="N1242" s="104">
        <f t="shared" si="406"/>
        <v>4.9372346071675732E-2</v>
      </c>
      <c r="O1242" s="104">
        <f t="shared" si="407"/>
        <v>0.39100751653116583</v>
      </c>
    </row>
    <row r="1243" spans="1:15" x14ac:dyDescent="0.25">
      <c r="A1243" s="104" t="s">
        <v>2988</v>
      </c>
      <c r="B1243" s="104" t="s">
        <v>4327</v>
      </c>
      <c r="C1243" s="104">
        <v>318</v>
      </c>
      <c r="D1243" s="104">
        <v>0.39649939698233772</v>
      </c>
      <c r="E1243" s="286">
        <v>1</v>
      </c>
      <c r="F1243" s="285">
        <f>IF(D1243="&lt;0.2%",1/0.002,IF(D1243="&gt;50%",1/0.5,1/D1243))</f>
        <v>2.5220719315357383</v>
      </c>
      <c r="G1243" s="285">
        <f t="shared" si="414"/>
        <v>2.3610359657678694</v>
      </c>
      <c r="H1243" s="285">
        <f t="shared" si="414"/>
        <v>4.9046695338178807</v>
      </c>
      <c r="I1243" s="285">
        <f t="shared" si="414"/>
        <v>6.4267414653536221</v>
      </c>
      <c r="J1243" s="285">
        <f t="shared" si="414"/>
        <v>2.7958407612035852</v>
      </c>
      <c r="K1243" s="285">
        <f t="shared" si="414"/>
        <v>2.2436335680500119</v>
      </c>
      <c r="L1243" s="285">
        <f t="shared" si="414"/>
        <v>1.9870119885892898</v>
      </c>
      <c r="M1243" s="285">
        <f>IF(E1243=S$4,G1243,IF(E1243=T$4,H1243,IF(E1243=U$4,I1243,IF(E1243=V$4,J1243,IF(E1243=W$4,K1243,L1243)))))</f>
        <v>2.3610359657678694</v>
      </c>
      <c r="N1243" s="104">
        <f t="shared" si="406"/>
        <v>7.4471589895187096E-2</v>
      </c>
      <c r="O1243" s="104">
        <f t="shared" si="407"/>
        <v>0.53141639782150518</v>
      </c>
    </row>
    <row r="1244" spans="1:15" x14ac:dyDescent="0.25">
      <c r="A1244" s="104" t="s">
        <v>2990</v>
      </c>
      <c r="B1244" s="104" t="s">
        <v>4333</v>
      </c>
      <c r="C1244" s="104"/>
      <c r="D1244" s="104"/>
      <c r="E1244" s="105"/>
      <c r="F1244" s="104"/>
      <c r="G1244" s="104"/>
      <c r="H1244" s="104"/>
      <c r="I1244" s="104"/>
      <c r="J1244" s="104"/>
      <c r="K1244" s="104"/>
      <c r="L1244" s="104"/>
      <c r="M1244" s="104">
        <v>34</v>
      </c>
      <c r="N1244" s="104">
        <f t="shared" si="406"/>
        <v>5.3597507941403055E-3</v>
      </c>
      <c r="O1244" s="104">
        <f t="shared" si="407"/>
        <v>5.1278550173221804E-2</v>
      </c>
    </row>
    <row r="1245" spans="1:15" x14ac:dyDescent="0.25">
      <c r="A1245" s="104" t="s">
        <v>2992</v>
      </c>
      <c r="B1245" s="104" t="s">
        <v>3585</v>
      </c>
      <c r="C1245" s="104"/>
      <c r="D1245" s="104"/>
      <c r="E1245" s="105"/>
      <c r="F1245" s="104"/>
      <c r="G1245" s="104"/>
      <c r="H1245" s="104"/>
      <c r="I1245" s="104"/>
      <c r="J1245" s="104"/>
      <c r="K1245" s="104"/>
      <c r="L1245" s="104"/>
      <c r="M1245" s="104">
        <v>36</v>
      </c>
      <c r="N1245" s="104">
        <f t="shared" si="406"/>
        <v>5.0627419248587824E-3</v>
      </c>
      <c r="O1245" s="104">
        <f t="shared" si="407"/>
        <v>4.8500003851243756E-2</v>
      </c>
    </row>
    <row r="1246" spans="1:15" x14ac:dyDescent="0.25">
      <c r="A1246" s="104" t="s">
        <v>2994</v>
      </c>
      <c r="B1246" s="104" t="s">
        <v>4327</v>
      </c>
      <c r="C1246" s="104">
        <v>681</v>
      </c>
      <c r="D1246" s="104">
        <v>3.6155887673710738E-2</v>
      </c>
      <c r="E1246" s="286">
        <v>1</v>
      </c>
      <c r="F1246" s="285">
        <f>IF(D1246="&lt;0.2%",1/0.002,IF(D1246="&gt;50%",1/0.5,1/D1246))</f>
        <v>27.658012687297642</v>
      </c>
      <c r="G1246" s="285">
        <f t="shared" ref="G1246:L1247" si="415">IF($F1246&lt;5,LINEST(S$5:S$6,$R$5:$R$6)*$F1246+INTERCEPT(S$5:S$6,$R$5:$R$6),IF($F1246&lt;10,LINEST(S$6:S$7,$R$6:$R$7)*$F1246+INTERCEPT(S$6:S$7,$R$6:$R$7),IF($F1246&lt;25,LINEST(S$7:S$8,$R$7:$R$8)*$F1246+INTERCEPT(S$7:S$8,$R$7:$R$8),IF($F1246&lt;50,LINEST(S$8:S$9,$R$8:$R$9)*$F1246+INTERCEPT(S$8:S$9,$R$8:$R$9),IF($F1246&lt;100,LINEST(S$9:S$10,$R$9:$R$10)*$F1246+INTERCEPT(S$9:S$10,$R$9:$R$10),IF($F1246&lt;200,LINEST(S$10:S$11,$R$10:$R$11)*$F1246+INTERCEPT(S$10:S$11,$R$10:$R$11),IF($F1246&lt;500,LINEST(S$11:S$12,$R$11:$R$12)*$F1246+INTERCEPT(S$11:S$12,$R$11:$R$12),S$12)))))))</f>
        <v>7.0169525582410968</v>
      </c>
      <c r="H1246" s="285">
        <f t="shared" si="415"/>
        <v>13.833905116482191</v>
      </c>
      <c r="I1246" s="285">
        <f t="shared" si="415"/>
        <v>38.024401185603494</v>
      </c>
      <c r="J1246" s="285">
        <f t="shared" si="415"/>
        <v>10.187065370228146</v>
      </c>
      <c r="K1246" s="285">
        <f t="shared" si="415"/>
        <v>7.1594807612378588</v>
      </c>
      <c r="L1246" s="285">
        <f t="shared" si="415"/>
        <v>3.9637923044951435</v>
      </c>
      <c r="M1246" s="285">
        <f>IF(E1246=S$4,G1246,IF(E1246=T$4,H1246,IF(E1246=U$4,I1246,IF(E1246=V$4,J1246,IF(E1246=W$4,K1246,L1246)))))</f>
        <v>7.0169525582410968</v>
      </c>
      <c r="N1246" s="104">
        <f t="shared" si="406"/>
        <v>2.5703909701953798E-2</v>
      </c>
      <c r="O1246" s="104">
        <f t="shared" si="407"/>
        <v>0.22513193332325832</v>
      </c>
    </row>
    <row r="1247" spans="1:15" x14ac:dyDescent="0.25">
      <c r="A1247" s="104" t="s">
        <v>2996</v>
      </c>
      <c r="B1247" s="104" t="s">
        <v>4327</v>
      </c>
      <c r="C1247" s="104">
        <v>880</v>
      </c>
      <c r="D1247" s="104">
        <v>6.7133689513967955E-3</v>
      </c>
      <c r="E1247" s="286">
        <v>2</v>
      </c>
      <c r="F1247" s="285">
        <f>IF(D1247="&lt;0.2%",1/0.002,IF(D1247="&gt;50%",1/0.5,1/D1247))</f>
        <v>148.95650860838481</v>
      </c>
      <c r="G1247" s="285">
        <f t="shared" si="415"/>
        <v>9.0937390516503118</v>
      </c>
      <c r="H1247" s="285">
        <f t="shared" si="415"/>
        <v>18.236434611909004</v>
      </c>
      <c r="I1247" s="285">
        <f t="shared" si="415"/>
        <v>88.498518574620761</v>
      </c>
      <c r="J1247" s="285">
        <f t="shared" si="415"/>
        <v>16.028086680776084</v>
      </c>
      <c r="K1247" s="285">
        <f t="shared" si="415"/>
        <v>10.238521594692234</v>
      </c>
      <c r="L1247" s="285">
        <f t="shared" si="415"/>
        <v>5.0468695258251559</v>
      </c>
      <c r="M1247" s="285">
        <f>IF(E1247=S$4,G1247,IF(E1247=T$4,H1247,IF(E1247=U$4,I1247,IF(E1247=V$4,J1247,IF(E1247=W$4,K1247,L1247)))))</f>
        <v>18.236434611909004</v>
      </c>
      <c r="N1247" s="104">
        <f t="shared" ref="N1247:N1271" si="416">1-BETAINV(0.833,M1247-1+1,1,0,1)</f>
        <v>9.9695632512166732E-3</v>
      </c>
      <c r="O1247" s="104">
        <f t="shared" ref="O1247:O1271" si="417">1-BETAINV(0.167,M1247-1+1,1,0,1)</f>
        <v>9.3479895915995481E-2</v>
      </c>
    </row>
    <row r="1248" spans="1:15" x14ac:dyDescent="0.25">
      <c r="A1248" s="104" t="s">
        <v>2998</v>
      </c>
      <c r="B1248" s="104" t="s">
        <v>4396</v>
      </c>
      <c r="C1248" s="104">
        <v>5380</v>
      </c>
      <c r="D1248" s="104">
        <v>0.31683287091236045</v>
      </c>
      <c r="E1248" s="286">
        <v>1</v>
      </c>
      <c r="F1248" s="285"/>
      <c r="G1248" s="285"/>
      <c r="H1248" s="285"/>
      <c r="I1248" s="285"/>
      <c r="J1248" s="285"/>
      <c r="K1248" s="285"/>
      <c r="L1248" s="285"/>
      <c r="M1248" s="285">
        <v>18.854978636001441</v>
      </c>
      <c r="N1248" s="104">
        <f t="shared" si="416"/>
        <v>9.6440905728538695E-3</v>
      </c>
      <c r="O1248" s="104">
        <f t="shared" si="417"/>
        <v>9.0556574677047585E-2</v>
      </c>
    </row>
    <row r="1249" spans="1:15" x14ac:dyDescent="0.25">
      <c r="A1249" s="104" t="s">
        <v>3000</v>
      </c>
      <c r="B1249" s="104" t="s">
        <v>4333</v>
      </c>
      <c r="C1249" s="104"/>
      <c r="D1249" s="104"/>
      <c r="E1249" s="105"/>
      <c r="F1249" s="104"/>
      <c r="G1249" s="104"/>
      <c r="H1249" s="104"/>
      <c r="I1249" s="104"/>
      <c r="J1249" s="104"/>
      <c r="K1249" s="104"/>
      <c r="L1249" s="104"/>
      <c r="M1249" s="104">
        <v>23</v>
      </c>
      <c r="N1249" s="104">
        <f t="shared" si="416"/>
        <v>7.9129454967692414E-3</v>
      </c>
      <c r="O1249" s="104">
        <f t="shared" si="417"/>
        <v>7.4865101547239687E-2</v>
      </c>
    </row>
    <row r="1250" spans="1:15" x14ac:dyDescent="0.25">
      <c r="A1250" s="104" t="s">
        <v>3002</v>
      </c>
      <c r="B1250" s="104" t="s">
        <v>4396</v>
      </c>
      <c r="C1250" s="104">
        <v>16700</v>
      </c>
      <c r="D1250" s="104" t="s">
        <v>4372</v>
      </c>
      <c r="E1250" s="286">
        <v>1</v>
      </c>
      <c r="F1250" s="285"/>
      <c r="G1250" s="285"/>
      <c r="H1250" s="285"/>
      <c r="I1250" s="285"/>
      <c r="J1250" s="285"/>
      <c r="K1250" s="285"/>
      <c r="L1250" s="285"/>
      <c r="M1250" s="285">
        <v>17.986582369266465</v>
      </c>
      <c r="N1250" s="104">
        <f t="shared" si="416"/>
        <v>1.010734857716955E-2</v>
      </c>
      <c r="O1250" s="104">
        <f t="shared" si="417"/>
        <v>9.4714908147045307E-2</v>
      </c>
    </row>
    <row r="1251" spans="1:15" x14ac:dyDescent="0.25">
      <c r="A1251" s="104" t="s">
        <v>3004</v>
      </c>
      <c r="B1251" s="104" t="s">
        <v>4327</v>
      </c>
      <c r="C1251" s="104">
        <v>535</v>
      </c>
      <c r="D1251" s="104">
        <v>0.32844401702204518</v>
      </c>
      <c r="E1251" s="286">
        <v>1</v>
      </c>
      <c r="F1251" s="285">
        <f>IF(D1251="&lt;0.2%",1/0.002,IF(D1251="&gt;50%",1/0.5,1/D1251))</f>
        <v>3.0446589012850858</v>
      </c>
      <c r="G1251" s="285">
        <f t="shared" ref="G1251:L1252" si="418">IF($F1251&lt;5,LINEST(S$5:S$6,$R$5:$R$6)*$F1251+INTERCEPT(S$5:S$6,$R$5:$R$6),IF($F1251&lt;10,LINEST(S$6:S$7,$R$6:$R$7)*$F1251+INTERCEPT(S$6:S$7,$R$6:$R$7),IF($F1251&lt;25,LINEST(S$7:S$8,$R$7:$R$8)*$F1251+INTERCEPT(S$7:S$8,$R$7:$R$8),IF($F1251&lt;50,LINEST(S$8:S$9,$R$8:$R$9)*$F1251+INTERCEPT(S$8:S$9,$R$8:$R$9),IF($F1251&lt;100,LINEST(S$9:S$10,$R$9:$R$10)*$F1251+INTERCEPT(S$9:S$10,$R$9:$R$10),IF($F1251&lt;200,LINEST(S$10:S$11,$R$10:$R$11)*$F1251+INTERCEPT(S$10:S$11,$R$10:$R$11),IF($F1251&lt;500,LINEST(S$11:S$12,$R$11:$R$12)*$F1251+INTERCEPT(S$11:S$12,$R$11:$R$12),S$12)))))))</f>
        <v>2.622329450642543</v>
      </c>
      <c r="H1251" s="285">
        <f t="shared" si="418"/>
        <v>5.4098369379089162</v>
      </c>
      <c r="I1251" s="285">
        <f t="shared" si="418"/>
        <v>7.4544958391940055</v>
      </c>
      <c r="J1251" s="285">
        <f t="shared" si="418"/>
        <v>3.0919733773948819</v>
      </c>
      <c r="K1251" s="285">
        <f t="shared" si="418"/>
        <v>2.4875074872663738</v>
      </c>
      <c r="L1251" s="285">
        <f t="shared" si="418"/>
        <v>2.0741098168808478</v>
      </c>
      <c r="M1251" s="285">
        <f>IF(E1251=S$4,G1251,IF(E1251=T$4,H1251,IF(E1251=U$4,I1251,IF(E1251=V$4,J1251,IF(E1251=W$4,K1251,L1251)))))</f>
        <v>2.622329450642543</v>
      </c>
      <c r="N1251" s="104">
        <f t="shared" si="416"/>
        <v>6.7306955639864219E-2</v>
      </c>
      <c r="O1251" s="104">
        <f t="shared" si="417"/>
        <v>0.49465213397871288</v>
      </c>
    </row>
    <row r="1252" spans="1:15" x14ac:dyDescent="0.25">
      <c r="A1252" s="104" t="s">
        <v>401</v>
      </c>
      <c r="B1252" s="104" t="s">
        <v>4327</v>
      </c>
      <c r="C1252" s="104">
        <v>1510</v>
      </c>
      <c r="D1252" s="104">
        <v>0.14993369932675477</v>
      </c>
      <c r="E1252" s="286">
        <v>1</v>
      </c>
      <c r="F1252" s="285">
        <f>IF(D1252="&lt;0.2%",1/0.002,IF(D1252="&gt;50%",1/0.5,1/D1252))</f>
        <v>6.6696146662844065</v>
      </c>
      <c r="G1252" s="285">
        <f t="shared" si="418"/>
        <v>4.1008843998853211</v>
      </c>
      <c r="H1252" s="285">
        <f t="shared" si="418"/>
        <v>8.234984213119267</v>
      </c>
      <c r="I1252" s="285">
        <f t="shared" si="418"/>
        <v>14.00477575938074</v>
      </c>
      <c r="J1252" s="285">
        <f t="shared" si="418"/>
        <v>4.968022746490826</v>
      </c>
      <c r="K1252" s="285">
        <f t="shared" si="418"/>
        <v>3.9008843998853218</v>
      </c>
      <c r="L1252" s="285">
        <f t="shared" si="418"/>
        <v>2.6337460532798165</v>
      </c>
      <c r="M1252" s="285">
        <f>IF(E1252=S$4,G1252,IF(E1252=T$4,H1252,IF(E1252=U$4,I1252,IF(E1252=V$4,J1252,IF(E1252=W$4,K1252,L1252)))))</f>
        <v>4.1008843998853211</v>
      </c>
      <c r="N1252" s="104">
        <f t="shared" si="416"/>
        <v>4.3578574765935407E-2</v>
      </c>
      <c r="O1252" s="104">
        <f t="shared" si="417"/>
        <v>0.35366222813210668</v>
      </c>
    </row>
    <row r="1253" spans="1:15" x14ac:dyDescent="0.25">
      <c r="A1253" s="104" t="s">
        <v>712</v>
      </c>
      <c r="B1253" s="104" t="s">
        <v>4333</v>
      </c>
      <c r="C1253" s="104"/>
      <c r="D1253" s="104"/>
      <c r="E1253" s="105"/>
      <c r="F1253" s="104"/>
      <c r="G1253" s="104"/>
      <c r="H1253" s="104"/>
      <c r="I1253" s="104"/>
      <c r="J1253" s="104"/>
      <c r="K1253" s="104"/>
      <c r="L1253" s="104"/>
      <c r="M1253" s="104">
        <v>13</v>
      </c>
      <c r="N1253" s="104">
        <f t="shared" si="416"/>
        <v>1.3957193009523694E-2</v>
      </c>
      <c r="O1253" s="104">
        <f t="shared" si="417"/>
        <v>0.12861724803139551</v>
      </c>
    </row>
    <row r="1254" spans="1:15" x14ac:dyDescent="0.25">
      <c r="A1254" s="104" t="s">
        <v>776</v>
      </c>
      <c r="B1254" s="104" t="s">
        <v>4327</v>
      </c>
      <c r="C1254" s="104">
        <v>50000</v>
      </c>
      <c r="D1254" s="104" t="s">
        <v>4372</v>
      </c>
      <c r="E1254" s="286">
        <v>2</v>
      </c>
      <c r="F1254" s="285">
        <f>IF(D1254="&lt;0.2%",1/0.002,IF(D1254="&gt;50%",1/0.5,1/D1254))</f>
        <v>500</v>
      </c>
      <c r="G1254" s="285">
        <f t="shared" ref="G1254:L1255" si="419">IF($F1254&lt;5,LINEST(S$5:S$6,$R$5:$R$6)*$F1254+INTERCEPT(S$5:S$6,$R$5:$R$6),IF($F1254&lt;10,LINEST(S$6:S$7,$R$6:$R$7)*$F1254+INTERCEPT(S$6:S$7,$R$6:$R$7),IF($F1254&lt;25,LINEST(S$7:S$8,$R$7:$R$8)*$F1254+INTERCEPT(S$7:S$8,$R$7:$R$8),IF($F1254&lt;50,LINEST(S$8:S$9,$R$8:$R$9)*$F1254+INTERCEPT(S$8:S$9,$R$8:$R$9),IF($F1254&lt;100,LINEST(S$9:S$10,$R$9:$R$10)*$F1254+INTERCEPT(S$9:S$10,$R$9:$R$10),IF($F1254&lt;200,LINEST(S$10:S$11,$R$10:$R$11)*$F1254+INTERCEPT(S$10:S$11,$R$10:$R$11),IF($F1254&lt;500,LINEST(S$11:S$12,$R$11:$R$12)*$F1254+INTERCEPT(S$11:S$12,$R$11:$R$12),S$12)))))))</f>
        <v>9.8000000000000007</v>
      </c>
      <c r="H1254" s="285">
        <f t="shared" si="419"/>
        <v>20.100000000000001</v>
      </c>
      <c r="I1254" s="285">
        <f t="shared" si="419"/>
        <v>128.5</v>
      </c>
      <c r="J1254" s="285">
        <f t="shared" si="419"/>
        <v>19.399999999999999</v>
      </c>
      <c r="K1254" s="285">
        <f t="shared" si="419"/>
        <v>11.8</v>
      </c>
      <c r="L1254" s="285">
        <f t="shared" si="419"/>
        <v>5.5</v>
      </c>
      <c r="M1254" s="285">
        <f>IF(E1254=S$4,G1254,IF(E1254=T$4,H1254,IF(E1254=U$4,I1254,IF(E1254=V$4,J1254,IF(E1254=W$4,K1254,L1254)))))</f>
        <v>20.100000000000001</v>
      </c>
      <c r="N1254" s="104">
        <f t="shared" si="416"/>
        <v>9.049433855732536E-3</v>
      </c>
      <c r="O1254" s="104">
        <f t="shared" si="417"/>
        <v>8.519363498204402E-2</v>
      </c>
    </row>
    <row r="1255" spans="1:15" x14ac:dyDescent="0.25">
      <c r="A1255" s="104" t="s">
        <v>1814</v>
      </c>
      <c r="B1255" s="104" t="s">
        <v>4327</v>
      </c>
      <c r="C1255" s="104">
        <v>632</v>
      </c>
      <c r="D1255" s="104">
        <v>6.8725964721044114E-2</v>
      </c>
      <c r="E1255" s="286">
        <v>5</v>
      </c>
      <c r="F1255" s="285">
        <f>IF(D1255="&lt;0.2%",1/0.002,IF(D1255="&gt;50%",1/0.5,1/D1255))</f>
        <v>14.55054147379319</v>
      </c>
      <c r="G1255" s="285">
        <f t="shared" si="419"/>
        <v>5.6460649768551825</v>
      </c>
      <c r="H1255" s="285">
        <f t="shared" si="419"/>
        <v>11.161793010551744</v>
      </c>
      <c r="I1255" s="285">
        <f t="shared" si="419"/>
        <v>24.466269507489748</v>
      </c>
      <c r="J1255" s="285">
        <f t="shared" si="419"/>
        <v>7.5314560673931226</v>
      </c>
      <c r="K1255" s="285">
        <f t="shared" si="419"/>
        <v>5.5370758063310461</v>
      </c>
      <c r="L1255" s="285">
        <f t="shared" si="419"/>
        <v>3.3426955452689704</v>
      </c>
      <c r="M1255" s="285">
        <f>IF(E1255=S$4,G1255,IF(E1255=T$4,H1255,IF(E1255=U$4,I1255,IF(E1255=V$4,J1255,IF(E1255=W$4,K1255,L1255)))))</f>
        <v>5.5370758063310461</v>
      </c>
      <c r="N1255" s="104">
        <f t="shared" si="416"/>
        <v>3.2461114560264459E-2</v>
      </c>
      <c r="O1255" s="104">
        <f t="shared" si="417"/>
        <v>0.27619426841664318</v>
      </c>
    </row>
    <row r="1256" spans="1:15" x14ac:dyDescent="0.25">
      <c r="A1256" s="104" t="s">
        <v>2287</v>
      </c>
      <c r="B1256" s="104" t="s">
        <v>4333</v>
      </c>
      <c r="C1256" s="104"/>
      <c r="D1256" s="104"/>
      <c r="E1256" s="105"/>
      <c r="F1256" s="104"/>
      <c r="G1256" s="104"/>
      <c r="H1256" s="104"/>
      <c r="I1256" s="104"/>
      <c r="J1256" s="104"/>
      <c r="K1256" s="104"/>
      <c r="L1256" s="104"/>
      <c r="M1256" s="104">
        <v>13</v>
      </c>
      <c r="N1256" s="104">
        <f t="shared" si="416"/>
        <v>1.3957193009523694E-2</v>
      </c>
      <c r="O1256" s="104">
        <f t="shared" si="417"/>
        <v>0.12861724803139551</v>
      </c>
    </row>
    <row r="1257" spans="1:15" x14ac:dyDescent="0.25">
      <c r="A1257" s="104" t="s">
        <v>2289</v>
      </c>
      <c r="B1257" s="104" t="s">
        <v>4333</v>
      </c>
      <c r="C1257" s="104"/>
      <c r="D1257" s="104"/>
      <c r="E1257" s="105"/>
      <c r="F1257" s="104"/>
      <c r="G1257" s="104"/>
      <c r="H1257" s="104"/>
      <c r="I1257" s="104"/>
      <c r="J1257" s="104"/>
      <c r="K1257" s="104"/>
      <c r="L1257" s="104"/>
      <c r="M1257" s="104">
        <v>40</v>
      </c>
      <c r="N1257" s="104">
        <f t="shared" si="416"/>
        <v>4.5576232902141411E-3</v>
      </c>
      <c r="O1257" s="104">
        <f t="shared" si="417"/>
        <v>4.3757786542545807E-2</v>
      </c>
    </row>
    <row r="1258" spans="1:15" x14ac:dyDescent="0.25">
      <c r="A1258" s="104" t="s">
        <v>2408</v>
      </c>
      <c r="B1258" s="104" t="s">
        <v>4333</v>
      </c>
      <c r="C1258" s="104"/>
      <c r="D1258" s="104"/>
      <c r="E1258" s="105"/>
      <c r="F1258" s="104"/>
      <c r="G1258" s="104"/>
      <c r="H1258" s="104"/>
      <c r="I1258" s="104"/>
      <c r="J1258" s="104"/>
      <c r="K1258" s="104"/>
      <c r="L1258" s="104"/>
      <c r="M1258" s="104">
        <v>10</v>
      </c>
      <c r="N1258" s="104">
        <f t="shared" si="416"/>
        <v>1.8106239831579218E-2</v>
      </c>
      <c r="O1258" s="104">
        <f t="shared" si="417"/>
        <v>0.16387415644390924</v>
      </c>
    </row>
    <row r="1259" spans="1:15" x14ac:dyDescent="0.25">
      <c r="A1259" s="104" t="s">
        <v>2418</v>
      </c>
      <c r="B1259" s="104" t="s">
        <v>4333</v>
      </c>
      <c r="C1259" s="104"/>
      <c r="D1259" s="104"/>
      <c r="E1259" s="105"/>
      <c r="F1259" s="104"/>
      <c r="G1259" s="104"/>
      <c r="H1259" s="104"/>
      <c r="I1259" s="104"/>
      <c r="J1259" s="104"/>
      <c r="K1259" s="104"/>
      <c r="L1259" s="104"/>
      <c r="M1259" s="104">
        <v>11</v>
      </c>
      <c r="N1259" s="104">
        <f t="shared" si="416"/>
        <v>1.6473855015570193E-2</v>
      </c>
      <c r="O1259" s="104">
        <f t="shared" si="417"/>
        <v>0.1501586448093829</v>
      </c>
    </row>
    <row r="1260" spans="1:15" x14ac:dyDescent="0.25">
      <c r="A1260" s="104" t="s">
        <v>2645</v>
      </c>
      <c r="B1260" s="104" t="s">
        <v>4333</v>
      </c>
      <c r="C1260" s="104"/>
      <c r="D1260" s="104"/>
      <c r="E1260" s="105"/>
      <c r="F1260" s="104"/>
      <c r="G1260" s="104"/>
      <c r="H1260" s="104"/>
      <c r="I1260" s="104"/>
      <c r="J1260" s="104"/>
      <c r="K1260" s="104"/>
      <c r="L1260" s="104"/>
      <c r="M1260" s="104">
        <v>36</v>
      </c>
      <c r="N1260" s="104">
        <f t="shared" si="416"/>
        <v>5.0627419248587824E-3</v>
      </c>
      <c r="O1260" s="104">
        <f t="shared" si="417"/>
        <v>4.8500003851243756E-2</v>
      </c>
    </row>
    <row r="1261" spans="1:15" x14ac:dyDescent="0.25">
      <c r="A1261" s="104" t="s">
        <v>351</v>
      </c>
      <c r="B1261" s="104" t="s">
        <v>4327</v>
      </c>
      <c r="C1261" s="104">
        <v>136</v>
      </c>
      <c r="D1261" s="104" t="s">
        <v>4373</v>
      </c>
      <c r="E1261" s="286">
        <v>1</v>
      </c>
      <c r="F1261" s="285">
        <f>IF(D1261="&lt;0.2%",1/0.002,IF(D1261="&gt;50%",1/0.5,1/D1261))</f>
        <v>2</v>
      </c>
      <c r="G1261" s="285">
        <f t="shared" ref="G1261:L1263" si="420">IF($F1261&lt;5,LINEST(S$5:S$6,$R$5:$R$6)*$F1261+INTERCEPT(S$5:S$6,$R$5:$R$6),IF($F1261&lt;10,LINEST(S$6:S$7,$R$6:$R$7)*$F1261+INTERCEPT(S$6:S$7,$R$6:$R$7),IF($F1261&lt;25,LINEST(S$7:S$8,$R$7:$R$8)*$F1261+INTERCEPT(S$7:S$8,$R$7:$R$8),IF($F1261&lt;50,LINEST(S$8:S$9,$R$8:$R$9)*$F1261+INTERCEPT(S$8:S$9,$R$8:$R$9),IF($F1261&lt;100,LINEST(S$9:S$10,$R$9:$R$10)*$F1261+INTERCEPT(S$9:S$10,$R$9:$R$10),IF($F1261&lt;200,LINEST(S$10:S$11,$R$10:$R$11)*$F1261+INTERCEPT(S$10:S$11,$R$10:$R$11),IF($F1261&lt;500,LINEST(S$11:S$12,$R$11:$R$12)*$F1261+INTERCEPT(S$11:S$12,$R$11:$R$12),S$12)))))))</f>
        <v>2.1</v>
      </c>
      <c r="H1261" s="285">
        <f t="shared" si="420"/>
        <v>4.4000000000000004</v>
      </c>
      <c r="I1261" s="285">
        <f t="shared" si="420"/>
        <v>5.4000000000000021</v>
      </c>
      <c r="J1261" s="285">
        <f t="shared" si="420"/>
        <v>2.5</v>
      </c>
      <c r="K1261" s="285">
        <f t="shared" si="420"/>
        <v>2.0000000000000009</v>
      </c>
      <c r="L1261" s="285">
        <f t="shared" si="420"/>
        <v>1.9000000000000001</v>
      </c>
      <c r="M1261" s="285">
        <f>IF(E1261=S$4,G1261,IF(E1261=T$4,H1261,IF(E1261=U$4,I1261,IF(E1261=V$4,J1261,IF(E1261=W$4,K1261,L1261)))))</f>
        <v>2.1</v>
      </c>
      <c r="N1261" s="104">
        <f t="shared" si="416"/>
        <v>8.3332349067241074E-2</v>
      </c>
      <c r="O1261" s="104">
        <f t="shared" si="417"/>
        <v>0.5735530758934867</v>
      </c>
    </row>
    <row r="1262" spans="1:15" x14ac:dyDescent="0.25">
      <c r="A1262" s="104" t="s">
        <v>607</v>
      </c>
      <c r="B1262" s="104" t="s">
        <v>4327</v>
      </c>
      <c r="C1262" s="104">
        <v>767</v>
      </c>
      <c r="D1262" s="104" t="s">
        <v>4372</v>
      </c>
      <c r="E1262" s="286">
        <v>2</v>
      </c>
      <c r="F1262" s="285">
        <f>IF(D1262="&lt;0.2%",1/0.002,IF(D1262="&gt;50%",1/0.5,1/D1262))</f>
        <v>500</v>
      </c>
      <c r="G1262" s="285">
        <f t="shared" si="420"/>
        <v>9.8000000000000007</v>
      </c>
      <c r="H1262" s="285">
        <f t="shared" si="420"/>
        <v>20.100000000000001</v>
      </c>
      <c r="I1262" s="285">
        <f t="shared" si="420"/>
        <v>128.5</v>
      </c>
      <c r="J1262" s="285">
        <f t="shared" si="420"/>
        <v>19.399999999999999</v>
      </c>
      <c r="K1262" s="285">
        <f t="shared" si="420"/>
        <v>11.8</v>
      </c>
      <c r="L1262" s="285">
        <f t="shared" si="420"/>
        <v>5.5</v>
      </c>
      <c r="M1262" s="285">
        <f>IF(E1262=S$4,G1262,IF(E1262=T$4,H1262,IF(E1262=U$4,I1262,IF(E1262=V$4,J1262,IF(E1262=W$4,K1262,L1262)))))</f>
        <v>20.100000000000001</v>
      </c>
      <c r="N1262" s="104">
        <f t="shared" si="416"/>
        <v>9.049433855732536E-3</v>
      </c>
      <c r="O1262" s="104">
        <f t="shared" si="417"/>
        <v>8.519363498204402E-2</v>
      </c>
    </row>
    <row r="1263" spans="1:15" x14ac:dyDescent="0.25">
      <c r="A1263" s="104" t="s">
        <v>609</v>
      </c>
      <c r="B1263" s="104" t="s">
        <v>4327</v>
      </c>
      <c r="C1263" s="104">
        <v>570</v>
      </c>
      <c r="D1263" s="104" t="s">
        <v>4372</v>
      </c>
      <c r="E1263" s="286">
        <v>2</v>
      </c>
      <c r="F1263" s="285">
        <f>IF(D1263="&lt;0.2%",1/0.002,IF(D1263="&gt;50%",1/0.5,1/D1263))</f>
        <v>500</v>
      </c>
      <c r="G1263" s="285">
        <f t="shared" si="420"/>
        <v>9.8000000000000007</v>
      </c>
      <c r="H1263" s="285">
        <f t="shared" si="420"/>
        <v>20.100000000000001</v>
      </c>
      <c r="I1263" s="285">
        <f t="shared" si="420"/>
        <v>128.5</v>
      </c>
      <c r="J1263" s="285">
        <f t="shared" si="420"/>
        <v>19.399999999999999</v>
      </c>
      <c r="K1263" s="285">
        <f t="shared" si="420"/>
        <v>11.8</v>
      </c>
      <c r="L1263" s="285">
        <f t="shared" si="420"/>
        <v>5.5</v>
      </c>
      <c r="M1263" s="285">
        <f>IF(E1263=S$4,G1263,IF(E1263=T$4,H1263,IF(E1263=U$4,I1263,IF(E1263=V$4,J1263,IF(E1263=W$4,K1263,L1263)))))</f>
        <v>20.100000000000001</v>
      </c>
      <c r="N1263" s="104">
        <f t="shared" si="416"/>
        <v>9.049433855732536E-3</v>
      </c>
      <c r="O1263" s="104">
        <f t="shared" si="417"/>
        <v>8.519363498204402E-2</v>
      </c>
    </row>
    <row r="1264" spans="1:15" x14ac:dyDescent="0.25">
      <c r="A1264" s="104" t="s">
        <v>723</v>
      </c>
      <c r="B1264" s="104" t="s">
        <v>4333</v>
      </c>
      <c r="C1264" s="104"/>
      <c r="D1264" s="104"/>
      <c r="E1264" s="105"/>
      <c r="F1264" s="104"/>
      <c r="G1264" s="104"/>
      <c r="H1264" s="104"/>
      <c r="I1264" s="104"/>
      <c r="J1264" s="104"/>
      <c r="K1264" s="104"/>
      <c r="L1264" s="104"/>
      <c r="M1264" s="104">
        <v>10</v>
      </c>
      <c r="N1264" s="104">
        <f t="shared" si="416"/>
        <v>1.8106239831579218E-2</v>
      </c>
      <c r="O1264" s="104">
        <f t="shared" si="417"/>
        <v>0.16387415644390924</v>
      </c>
    </row>
    <row r="1265" spans="1:15" x14ac:dyDescent="0.25">
      <c r="A1265" s="104" t="s">
        <v>747</v>
      </c>
      <c r="B1265" s="104" t="s">
        <v>4327</v>
      </c>
      <c r="C1265" s="104">
        <v>1720</v>
      </c>
      <c r="D1265" s="104">
        <v>9.7940022752150455E-2</v>
      </c>
      <c r="E1265" s="286">
        <v>2</v>
      </c>
      <c r="F1265" s="285">
        <f>IF(D1265="&lt;0.2%",1/0.002,IF(D1265="&gt;50%",1/0.5,1/D1265))</f>
        <v>10.21033048491959</v>
      </c>
      <c r="G1265" s="285">
        <f t="shared" ref="G1265:L1265" si="421">IF($F1265&lt;5,LINEST(S$5:S$6,$R$5:$R$6)*$F1265+INTERCEPT(S$5:S$6,$R$5:$R$6),IF($F1265&lt;10,LINEST(S$6:S$7,$R$6:$R$7)*$F1265+INTERCEPT(S$6:S$7,$R$6:$R$7),IF($F1265&lt;25,LINEST(S$7:S$8,$R$7:$R$8)*$F1265+INTERCEPT(S$7:S$8,$R$7:$R$8),IF($F1265&lt;50,LINEST(S$8:S$9,$R$8:$R$9)*$F1265+INTERCEPT(S$8:S$9,$R$8:$R$9),IF($F1265&lt;100,LINEST(S$9:S$10,$R$9:$R$10)*$F1265+INTERCEPT(S$9:S$10,$R$9:$R$10),IF($F1265&lt;200,LINEST(S$10:S$11,$R$10:$R$11)*$F1265+INTERCEPT(S$10:S$11,$R$10:$R$11),IF($F1265&lt;500,LINEST(S$11:S$12,$R$11:$R$12)*$F1265+INTERCEPT(S$11:S$12,$R$11:$R$12),S$12)))))))</f>
        <v>5.1252396581903508</v>
      </c>
      <c r="H1265" s="285">
        <f t="shared" si="421"/>
        <v>10.149077113147904</v>
      </c>
      <c r="I1265" s="285">
        <f t="shared" si="421"/>
        <v>19.634167939877141</v>
      </c>
      <c r="J1265" s="285">
        <f t="shared" si="421"/>
        <v>6.5476749099151057</v>
      </c>
      <c r="K1265" s="285">
        <f t="shared" si="421"/>
        <v>4.9294462678887427</v>
      </c>
      <c r="L1265" s="285">
        <f t="shared" si="421"/>
        <v>3.1112176258623783</v>
      </c>
      <c r="M1265" s="285">
        <f>IF(E1265=S$4,G1265,IF(E1265=T$4,H1265,IF(E1265=U$4,I1265,IF(E1265=V$4,J1265,IF(E1265=W$4,K1265,L1265)))))</f>
        <v>10.149077113147904</v>
      </c>
      <c r="N1265" s="104">
        <f t="shared" si="416"/>
        <v>1.7842669100334496E-2</v>
      </c>
      <c r="O1265" s="104">
        <f t="shared" si="417"/>
        <v>0.16167314544338629</v>
      </c>
    </row>
    <row r="1266" spans="1:15" x14ac:dyDescent="0.25">
      <c r="A1266" s="104" t="s">
        <v>957</v>
      </c>
      <c r="B1266" s="104" t="s">
        <v>3584</v>
      </c>
      <c r="C1266" s="104"/>
      <c r="D1266" s="104"/>
      <c r="E1266" s="105"/>
      <c r="F1266" s="104"/>
      <c r="G1266" s="104"/>
      <c r="H1266" s="104"/>
      <c r="I1266" s="104"/>
      <c r="J1266" s="104"/>
      <c r="K1266" s="104"/>
      <c r="L1266" s="104"/>
      <c r="M1266" s="104">
        <v>16</v>
      </c>
      <c r="N1266" s="104">
        <f t="shared" si="416"/>
        <v>1.1355140458131352E-2</v>
      </c>
      <c r="O1266" s="104">
        <f t="shared" si="417"/>
        <v>0.1058306495014173</v>
      </c>
    </row>
    <row r="1267" spans="1:15" x14ac:dyDescent="0.25">
      <c r="A1267" s="104" t="s">
        <v>971</v>
      </c>
      <c r="B1267" s="104" t="s">
        <v>3585</v>
      </c>
      <c r="C1267" s="104"/>
      <c r="D1267" s="104"/>
      <c r="E1267" s="105"/>
      <c r="F1267" s="104"/>
      <c r="G1267" s="104"/>
      <c r="H1267" s="104"/>
      <c r="I1267" s="104"/>
      <c r="J1267" s="104"/>
      <c r="K1267" s="104"/>
      <c r="L1267" s="104"/>
      <c r="M1267" s="104">
        <v>17</v>
      </c>
      <c r="N1267" s="104">
        <f t="shared" si="416"/>
        <v>1.0690774659705471E-2</v>
      </c>
      <c r="O1267" s="104">
        <f t="shared" si="417"/>
        <v>9.9927610638575914E-2</v>
      </c>
    </row>
    <row r="1268" spans="1:15" x14ac:dyDescent="0.25">
      <c r="A1268" s="104" t="s">
        <v>1001</v>
      </c>
      <c r="B1268" s="104" t="s">
        <v>3584</v>
      </c>
      <c r="C1268" s="104"/>
      <c r="D1268" s="104"/>
      <c r="E1268" s="105"/>
      <c r="F1268" s="104"/>
      <c r="G1268" s="104"/>
      <c r="H1268" s="104"/>
      <c r="I1268" s="104"/>
      <c r="J1268" s="104"/>
      <c r="K1268" s="104"/>
      <c r="L1268" s="104"/>
      <c r="M1268" s="104">
        <v>10</v>
      </c>
      <c r="N1268" s="104">
        <f t="shared" si="416"/>
        <v>1.8106239831579218E-2</v>
      </c>
      <c r="O1268" s="104">
        <f t="shared" si="417"/>
        <v>0.16387415644390924</v>
      </c>
    </row>
    <row r="1269" spans="1:15" x14ac:dyDescent="0.25">
      <c r="A1269" s="104" t="s">
        <v>1210</v>
      </c>
      <c r="B1269" s="104" t="s">
        <v>4333</v>
      </c>
      <c r="C1269" s="104"/>
      <c r="D1269" s="104"/>
      <c r="E1269" s="105"/>
      <c r="F1269" s="104"/>
      <c r="G1269" s="104"/>
      <c r="H1269" s="104"/>
      <c r="I1269" s="104"/>
      <c r="J1269" s="104"/>
      <c r="K1269" s="104"/>
      <c r="L1269" s="104"/>
      <c r="M1269" s="104">
        <v>31</v>
      </c>
      <c r="N1269" s="104">
        <f t="shared" si="416"/>
        <v>5.8769093584254417E-3</v>
      </c>
      <c r="O1269" s="104">
        <f t="shared" si="417"/>
        <v>5.6099235634859634E-2</v>
      </c>
    </row>
    <row r="1270" spans="1:15" x14ac:dyDescent="0.25">
      <c r="A1270" s="104" t="s">
        <v>1310</v>
      </c>
      <c r="B1270" s="104" t="s">
        <v>4333</v>
      </c>
      <c r="C1270" s="104"/>
      <c r="D1270" s="104"/>
      <c r="E1270" s="105"/>
      <c r="F1270" s="104"/>
      <c r="G1270" s="104"/>
      <c r="H1270" s="104"/>
      <c r="I1270" s="104"/>
      <c r="J1270" s="104"/>
      <c r="K1270" s="104"/>
      <c r="L1270" s="104"/>
      <c r="M1270" s="104">
        <v>21</v>
      </c>
      <c r="N1270" s="104">
        <f t="shared" si="416"/>
        <v>8.663285911275409E-3</v>
      </c>
      <c r="O1270" s="104">
        <f t="shared" si="417"/>
        <v>8.1695952253656889E-2</v>
      </c>
    </row>
    <row r="1271" spans="1:15" x14ac:dyDescent="0.25">
      <c r="A1271" s="104" t="s">
        <v>1320</v>
      </c>
      <c r="B1271" s="104" t="s">
        <v>4327</v>
      </c>
      <c r="C1271" s="104">
        <v>868</v>
      </c>
      <c r="D1271" s="104" t="s">
        <v>4373</v>
      </c>
      <c r="E1271" s="286">
        <v>3</v>
      </c>
      <c r="F1271" s="285">
        <f>IF(D1271="&lt;0.2%",1/0.002,IF(D1271="&gt;50%",1/0.5,1/D1271))</f>
        <v>2</v>
      </c>
      <c r="G1271" s="285">
        <f t="shared" ref="G1271:L1271" si="422">IF($F1271&lt;5,LINEST(S$5:S$6,$R$5:$R$6)*$F1271+INTERCEPT(S$5:S$6,$R$5:$R$6),IF($F1271&lt;10,LINEST(S$6:S$7,$R$6:$R$7)*$F1271+INTERCEPT(S$6:S$7,$R$6:$R$7),IF($F1271&lt;25,LINEST(S$7:S$8,$R$7:$R$8)*$F1271+INTERCEPT(S$7:S$8,$R$7:$R$8),IF($F1271&lt;50,LINEST(S$8:S$9,$R$8:$R$9)*$F1271+INTERCEPT(S$8:S$9,$R$8:$R$9),IF($F1271&lt;100,LINEST(S$9:S$10,$R$9:$R$10)*$F1271+INTERCEPT(S$9:S$10,$R$9:$R$10),IF($F1271&lt;200,LINEST(S$10:S$11,$R$10:$R$11)*$F1271+INTERCEPT(S$10:S$11,$R$10:$R$11),IF($F1271&lt;500,LINEST(S$11:S$12,$R$11:$R$12)*$F1271+INTERCEPT(S$11:S$12,$R$11:$R$12),S$12)))))))</f>
        <v>2.1</v>
      </c>
      <c r="H1271" s="285">
        <f t="shared" si="422"/>
        <v>4.4000000000000004</v>
      </c>
      <c r="I1271" s="285">
        <f t="shared" si="422"/>
        <v>5.4000000000000021</v>
      </c>
      <c r="J1271" s="285">
        <f t="shared" si="422"/>
        <v>2.5</v>
      </c>
      <c r="K1271" s="285">
        <f t="shared" si="422"/>
        <v>2.0000000000000009</v>
      </c>
      <c r="L1271" s="285">
        <f t="shared" si="422"/>
        <v>1.9000000000000001</v>
      </c>
      <c r="M1271" s="285">
        <f>IF(E1271=S$4,G1271,IF(E1271=T$4,H1271,IF(E1271=U$4,I1271,IF(E1271=V$4,J1271,IF(E1271=W$4,K1271,L1271)))))</f>
        <v>5.4000000000000021</v>
      </c>
      <c r="N1271" s="104">
        <f t="shared" si="416"/>
        <v>3.3271260199905228E-2</v>
      </c>
      <c r="O1271" s="104">
        <f t="shared" si="417"/>
        <v>0.28210883960874222</v>
      </c>
    </row>
    <row r="1272" spans="1:15" x14ac:dyDescent="0.25">
      <c r="A1272" s="295" t="s">
        <v>1570</v>
      </c>
      <c r="B1272" s="104" t="s">
        <v>4396</v>
      </c>
      <c r="C1272" s="104">
        <v>40000</v>
      </c>
      <c r="D1272" s="104">
        <v>9.3866840872548513E-2</v>
      </c>
      <c r="E1272" s="105"/>
      <c r="F1272" s="104"/>
      <c r="G1272" s="104"/>
      <c r="H1272" s="104"/>
      <c r="I1272" s="104"/>
      <c r="J1272" s="104"/>
      <c r="K1272" s="104"/>
      <c r="L1272" s="104"/>
      <c r="M1272" s="105">
        <v>89.128344373154761</v>
      </c>
      <c r="N1272" s="104">
        <v>2.047995703324923E-3</v>
      </c>
      <c r="O1272" s="104">
        <v>1.9880446667023821E-2</v>
      </c>
    </row>
    <row r="1273" spans="1:15" x14ac:dyDescent="0.25">
      <c r="A1273" s="104" t="s">
        <v>1812</v>
      </c>
      <c r="B1273" s="104" t="s">
        <v>4327</v>
      </c>
      <c r="C1273" s="104">
        <v>1730</v>
      </c>
      <c r="D1273" s="104">
        <v>6.4575636393774827E-3</v>
      </c>
      <c r="E1273" s="286">
        <v>5</v>
      </c>
      <c r="F1273" s="285">
        <f t="shared" ref="F1273:F1282" si="423">IF(D1273="&lt;0.2%",1/0.002,IF(D1273="&gt;50%",1/0.5,1/D1273))</f>
        <v>154.85716530954718</v>
      </c>
      <c r="G1273" s="285">
        <f t="shared" ref="G1273:G1282" si="424">IF($F1273&lt;5,LINEST(S$5:S$6,$R$5:$R$6)*$F1273+INTERCEPT(S$5:S$6,$R$5:$R$6),IF($F1273&lt;10,LINEST(S$6:S$7,$R$6:$R$7)*$F1273+INTERCEPT(S$6:S$7,$R$6:$R$7),IF($F1273&lt;25,LINEST(S$7:S$8,$R$7:$R$8)*$F1273+INTERCEPT(S$7:S$8,$R$7:$R$8),IF($F1273&lt;50,LINEST(S$8:S$9,$R$8:$R$9)*$F1273+INTERCEPT(S$8:S$9,$R$8:$R$9),IF($F1273&lt;100,LINEST(S$9:S$10,$R$9:$R$10)*$F1273+INTERCEPT(S$9:S$10,$R$9:$R$10),IF($F1273&lt;200,LINEST(S$10:S$11,$R$10:$R$11)*$F1273+INTERCEPT(S$10:S$11,$R$10:$R$11),IF($F1273&lt;500,LINEST(S$11:S$12,$R$11:$R$12)*$F1273+INTERCEPT(S$11:S$12,$R$11:$R$12),S$12)))))))</f>
        <v>9.1291429918572859</v>
      </c>
      <c r="H1273" s="285">
        <f t="shared" ref="H1273:H1282" si="425">IF($F1273&lt;5,LINEST(T$5:T$6,$R$5:$R$6)*$F1273+INTERCEPT(T$5:T$6,$R$5:$R$6),IF($F1273&lt;10,LINEST(T$6:T$7,$R$6:$R$7)*$F1273+INTERCEPT(T$6:T$7,$R$6:$R$7),IF($F1273&lt;25,LINEST(T$7:T$8,$R$7:$R$8)*$F1273+INTERCEPT(T$7:T$8,$R$7:$R$8),IF($F1273&lt;50,LINEST(T$8:T$9,$R$8:$R$9)*$F1273+INTERCEPT(T$8:T$9,$R$8:$R$9),IF($F1273&lt;100,LINEST(T$9:T$10,$R$9:$R$10)*$F1273+INTERCEPT(T$9:T$10,$R$9:$R$10),IF($F1273&lt;200,LINEST(T$10:T$11,$R$10:$R$11)*$F1273+INTERCEPT(T$10:T$11,$R$10:$R$11),IF($F1273&lt;500,LINEST(T$11:T$12,$R$11:$R$12)*$F1273+INTERCEPT(T$11:T$12,$R$11:$R$12),T$12)))))))</f>
        <v>18.313143149024114</v>
      </c>
      <c r="I1273" s="285">
        <f t="shared" ref="I1273:I1282" si="426">IF($F1273&lt;5,LINEST(U$5:U$6,$R$5:$R$6)*$F1273+INTERCEPT(U$5:U$6,$R$5:$R$6),IF($F1273&lt;10,LINEST(U$6:U$7,$R$6:$R$7)*$F1273+INTERCEPT(U$6:U$7,$R$6:$R$7),IF($F1273&lt;25,LINEST(U$7:U$8,$R$7:$R$8)*$F1273+INTERCEPT(U$7:U$8,$R$7:$R$8),IF($F1273&lt;50,LINEST(U$8:U$9,$R$8:$R$9)*$F1273+INTERCEPT(U$8:U$9,$R$8:$R$9),IF($F1273&lt;100,LINEST(U$9:U$10,$R$9:$R$10)*$F1273+INTERCEPT(U$9:U$10,$R$9:$R$10),IF($F1273&lt;200,LINEST(U$10:U$11,$R$10:$R$11)*$F1273+INTERCEPT(U$10:U$11,$R$10:$R$11),IF($F1273&lt;500,LINEST(U$11:U$12,$R$11:$R$12)*$F1273+INTERCEPT(U$11:U$12,$R$11:$R$12),U$12)))))))</f>
        <v>89.920576839600884</v>
      </c>
      <c r="J1273" s="285">
        <f t="shared" ref="J1273:J1282" si="427">IF($F1273&lt;5,LINEST(V$5:V$6,$R$5:$R$6)*$F1273+INTERCEPT(V$5:V$6,$R$5:$R$6),IF($F1273&lt;10,LINEST(V$6:V$7,$R$6:$R$7)*$F1273+INTERCEPT(V$6:V$7,$R$6:$R$7),IF($F1273&lt;25,LINEST(V$7:V$8,$R$7:$R$8)*$F1273+INTERCEPT(V$7:V$8,$R$7:$R$8),IF($F1273&lt;50,LINEST(V$8:V$9,$R$8:$R$9)*$F1273+INTERCEPT(V$8:V$9,$R$8:$R$9),IF($F1273&lt;100,LINEST(V$9:V$10,$R$9:$R$10)*$F1273+INTERCEPT(V$9:V$10,$R$9:$R$10),IF($F1273&lt;200,LINEST(V$10:V$11,$R$10:$R$11)*$F1273+INTERCEPT(V$10:V$11,$R$10:$R$11),IF($F1273&lt;500,LINEST(V$11:V$12,$R$11:$R$12)*$F1273+INTERCEPT(V$11:V$12,$R$11:$R$12),V$12)))))))</f>
        <v>16.152000471500493</v>
      </c>
      <c r="K1273" s="285">
        <f t="shared" ref="K1273:K1282" si="428">IF($F1273&lt;5,LINEST(W$5:W$6,$R$5:$R$6)*$F1273+INTERCEPT(W$5:W$6,$R$5:$R$6),IF($F1273&lt;10,LINEST(W$6:W$7,$R$6:$R$7)*$F1273+INTERCEPT(W$6:W$7,$R$6:$R$7),IF($F1273&lt;25,LINEST(W$7:W$8,$R$7:$R$8)*$F1273+INTERCEPT(W$7:W$8,$R$7:$R$8),IF($F1273&lt;50,LINEST(W$8:W$9,$R$8:$R$9)*$F1273+INTERCEPT(W$8:W$9,$R$8:$R$9),IF($F1273&lt;100,LINEST(W$9:W$10,$R$9:$R$10)*$F1273+INTERCEPT(W$9:W$10,$R$9:$R$10),IF($F1273&lt;200,LINEST(W$10:W$11,$R$10:$R$11)*$F1273+INTERCEPT(W$10:W$11,$R$10:$R$11),IF($F1273&lt;500,LINEST(W$11:W$12,$R$11:$R$12)*$F1273+INTERCEPT(W$11:W$12,$R$11:$R$12),W$12)))))))</f>
        <v>10.30342881840502</v>
      </c>
      <c r="L1273" s="285">
        <f t="shared" ref="L1273:L1282" si="429">IF($F1273&lt;5,LINEST(X$5:X$6,$R$5:$R$6)*$F1273+INTERCEPT(X$5:X$6,$R$5:$R$6),IF($F1273&lt;10,LINEST(X$6:X$7,$R$6:$R$7)*$F1273+INTERCEPT(X$6:X$7,$R$6:$R$7),IF($F1273&lt;25,LINEST(X$7:X$8,$R$7:$R$8)*$F1273+INTERCEPT(X$7:X$8,$R$7:$R$8),IF($F1273&lt;50,LINEST(X$8:X$9,$R$8:$R$9)*$F1273+INTERCEPT(X$8:X$9,$R$8:$R$9),IF($F1273&lt;100,LINEST(X$9:X$10,$R$9:$R$10)*$F1273+INTERCEPT(X$9:X$10,$R$9:$R$10),IF($F1273&lt;200,LINEST(X$10:X$11,$R$10:$R$11)*$F1273+INTERCEPT(X$10:X$11,$R$10:$R$11),IF($F1273&lt;500,LINEST(X$11:X$12,$R$11:$R$12)*$F1273+INTERCEPT(X$11:X$12,$R$11:$R$12),X$12)))))))</f>
        <v>5.064571495928643</v>
      </c>
      <c r="M1273" s="285">
        <f t="shared" ref="M1273:M1282" si="430">IF(E1273=S$4,G1273,IF(E1273=T$4,H1273,IF(E1273=U$4,I1273,IF(E1273=V$4,J1273,IF(E1273=W$4,K1273,L1273)))))</f>
        <v>10.30342881840502</v>
      </c>
      <c r="N1273" s="104">
        <f t="shared" ref="N1273:N1287" si="431">1-BETAINV(0.833,M1273-1+1,1,0,1)</f>
        <v>1.7577738141301813E-2</v>
      </c>
      <c r="O1273" s="104">
        <f t="shared" ref="O1273:O1287" si="432">1-BETAINV(0.167,M1273-1+1,1,0,1)</f>
        <v>0.15945553417363634</v>
      </c>
    </row>
    <row r="1274" spans="1:15" x14ac:dyDescent="0.25">
      <c r="A1274" s="104" t="s">
        <v>1881</v>
      </c>
      <c r="B1274" s="104" t="s">
        <v>4327</v>
      </c>
      <c r="C1274" s="104">
        <v>12000</v>
      </c>
      <c r="D1274" s="104" t="s">
        <v>4372</v>
      </c>
      <c r="E1274" s="286">
        <v>5</v>
      </c>
      <c r="F1274" s="285">
        <f t="shared" si="423"/>
        <v>500</v>
      </c>
      <c r="G1274" s="285">
        <f t="shared" si="424"/>
        <v>9.8000000000000007</v>
      </c>
      <c r="H1274" s="285">
        <f t="shared" si="425"/>
        <v>20.100000000000001</v>
      </c>
      <c r="I1274" s="285">
        <f t="shared" si="426"/>
        <v>128.5</v>
      </c>
      <c r="J1274" s="285">
        <f t="shared" si="427"/>
        <v>19.399999999999999</v>
      </c>
      <c r="K1274" s="285">
        <f t="shared" si="428"/>
        <v>11.8</v>
      </c>
      <c r="L1274" s="285">
        <f t="shared" si="429"/>
        <v>5.5</v>
      </c>
      <c r="M1274" s="285">
        <f t="shared" si="430"/>
        <v>11.8</v>
      </c>
      <c r="N1274" s="104">
        <f t="shared" si="431"/>
        <v>1.5365610095873228E-2</v>
      </c>
      <c r="O1274" s="104">
        <f t="shared" si="432"/>
        <v>0.14073224539520079</v>
      </c>
    </row>
    <row r="1275" spans="1:15" x14ac:dyDescent="0.25">
      <c r="A1275" s="104" t="s">
        <v>1885</v>
      </c>
      <c r="B1275" s="104" t="s">
        <v>4327</v>
      </c>
      <c r="C1275" s="104">
        <v>191</v>
      </c>
      <c r="D1275" s="104">
        <v>2.9739869453948545E-3</v>
      </c>
      <c r="E1275" s="286">
        <v>5</v>
      </c>
      <c r="F1275" s="285">
        <f t="shared" si="423"/>
        <v>336.24895413494511</v>
      </c>
      <c r="G1275" s="285">
        <f t="shared" si="424"/>
        <v>9.5816652721799294</v>
      </c>
      <c r="H1275" s="285">
        <f t="shared" si="425"/>
        <v>19.44499581653978</v>
      </c>
      <c r="I1275" s="285">
        <f t="shared" si="426"/>
        <v>113.38032009845995</v>
      </c>
      <c r="J1275" s="285">
        <f t="shared" si="427"/>
        <v>18.144575315034579</v>
      </c>
      <c r="K1275" s="285">
        <f t="shared" si="428"/>
        <v>11.254163180449819</v>
      </c>
      <c r="L1275" s="285">
        <f t="shared" si="429"/>
        <v>5.3362489541349447</v>
      </c>
      <c r="M1275" s="285">
        <f t="shared" si="430"/>
        <v>11.254163180449819</v>
      </c>
      <c r="N1275" s="104">
        <f t="shared" si="431"/>
        <v>1.6104822959208898E-2</v>
      </c>
      <c r="O1275" s="104">
        <f t="shared" si="432"/>
        <v>0.14703013215227689</v>
      </c>
    </row>
    <row r="1276" spans="1:15" x14ac:dyDescent="0.25">
      <c r="A1276" s="104" t="s">
        <v>1889</v>
      </c>
      <c r="B1276" s="104" t="s">
        <v>4327</v>
      </c>
      <c r="C1276" s="104">
        <v>1180</v>
      </c>
      <c r="D1276" s="104">
        <v>4.1936522802937899E-3</v>
      </c>
      <c r="E1276" s="286">
        <v>5</v>
      </c>
      <c r="F1276" s="285">
        <f t="shared" si="423"/>
        <v>238.45563083497808</v>
      </c>
      <c r="G1276" s="285">
        <f t="shared" si="424"/>
        <v>9.4512741744466382</v>
      </c>
      <c r="H1276" s="285">
        <f t="shared" si="425"/>
        <v>19.053822523339914</v>
      </c>
      <c r="I1276" s="285">
        <f t="shared" si="426"/>
        <v>104.35073658042965</v>
      </c>
      <c r="J1276" s="285">
        <f t="shared" si="427"/>
        <v>17.394826503068167</v>
      </c>
      <c r="K1276" s="285">
        <f t="shared" si="428"/>
        <v>10.928185436116594</v>
      </c>
      <c r="L1276" s="285">
        <f t="shared" si="429"/>
        <v>5.2384556308349781</v>
      </c>
      <c r="M1276" s="285">
        <f t="shared" si="430"/>
        <v>10.928185436116594</v>
      </c>
      <c r="N1276" s="104">
        <f t="shared" si="431"/>
        <v>1.6581210434057247E-2</v>
      </c>
      <c r="O1276" s="104">
        <f t="shared" si="432"/>
        <v>0.15106682629412083</v>
      </c>
    </row>
    <row r="1277" spans="1:15" x14ac:dyDescent="0.25">
      <c r="A1277" s="104" t="s">
        <v>1905</v>
      </c>
      <c r="B1277" s="104" t="s">
        <v>4327</v>
      </c>
      <c r="C1277" s="104">
        <v>4540</v>
      </c>
      <c r="D1277" s="104" t="s">
        <v>4373</v>
      </c>
      <c r="E1277" s="286">
        <v>5</v>
      </c>
      <c r="F1277" s="285">
        <f t="shared" si="423"/>
        <v>2</v>
      </c>
      <c r="G1277" s="285">
        <f t="shared" si="424"/>
        <v>2.1</v>
      </c>
      <c r="H1277" s="285">
        <f t="shared" si="425"/>
        <v>4.4000000000000004</v>
      </c>
      <c r="I1277" s="285">
        <f t="shared" si="426"/>
        <v>5.4000000000000021</v>
      </c>
      <c r="J1277" s="285">
        <f t="shared" si="427"/>
        <v>2.5</v>
      </c>
      <c r="K1277" s="285">
        <f t="shared" si="428"/>
        <v>2.0000000000000009</v>
      </c>
      <c r="L1277" s="285">
        <f t="shared" si="429"/>
        <v>1.9000000000000001</v>
      </c>
      <c r="M1277" s="285">
        <f t="shared" si="430"/>
        <v>2.0000000000000009</v>
      </c>
      <c r="N1277" s="104">
        <f t="shared" si="431"/>
        <v>8.7311663271629092E-2</v>
      </c>
      <c r="O1277" s="104">
        <f t="shared" si="432"/>
        <v>0.59134366516594883</v>
      </c>
    </row>
    <row r="1278" spans="1:15" x14ac:dyDescent="0.25">
      <c r="A1278" s="104" t="s">
        <v>1909</v>
      </c>
      <c r="B1278" s="104" t="s">
        <v>4327</v>
      </c>
      <c r="C1278" s="104">
        <v>4000</v>
      </c>
      <c r="D1278" s="104">
        <v>0.42752968126030744</v>
      </c>
      <c r="E1278" s="286">
        <v>5</v>
      </c>
      <c r="F1278" s="285">
        <f t="shared" si="423"/>
        <v>2.3390188888222148</v>
      </c>
      <c r="G1278" s="285">
        <f t="shared" si="424"/>
        <v>2.2695094444111072</v>
      </c>
      <c r="H1278" s="285">
        <f t="shared" si="425"/>
        <v>4.7277182591948073</v>
      </c>
      <c r="I1278" s="285">
        <f t="shared" si="426"/>
        <v>6.0667371480170251</v>
      </c>
      <c r="J1278" s="285">
        <f t="shared" si="427"/>
        <v>2.6921107036659215</v>
      </c>
      <c r="K1278" s="285">
        <f t="shared" si="428"/>
        <v>2.1582088147837011</v>
      </c>
      <c r="L1278" s="285">
        <f t="shared" si="429"/>
        <v>1.9565031481370359</v>
      </c>
      <c r="M1278" s="285">
        <f t="shared" si="430"/>
        <v>2.1582088147837011</v>
      </c>
      <c r="N1278" s="104">
        <f t="shared" si="431"/>
        <v>8.1178637348500615E-2</v>
      </c>
      <c r="O1278" s="104">
        <f t="shared" si="432"/>
        <v>0.56363706177745976</v>
      </c>
    </row>
    <row r="1279" spans="1:15" x14ac:dyDescent="0.25">
      <c r="A1279" s="104" t="s">
        <v>1921</v>
      </c>
      <c r="B1279" s="104" t="s">
        <v>4327</v>
      </c>
      <c r="C1279" s="104">
        <v>3000</v>
      </c>
      <c r="D1279" s="104">
        <v>5.8536228431449195E-3</v>
      </c>
      <c r="E1279" s="286">
        <v>5</v>
      </c>
      <c r="F1279" s="285">
        <f t="shared" si="423"/>
        <v>170.83437501804261</v>
      </c>
      <c r="G1279" s="285">
        <f t="shared" si="424"/>
        <v>9.2250062501082581</v>
      </c>
      <c r="H1279" s="285">
        <f t="shared" si="425"/>
        <v>18.520846875234554</v>
      </c>
      <c r="I1279" s="285">
        <f t="shared" si="426"/>
        <v>93.771084379348281</v>
      </c>
      <c r="J1279" s="285">
        <f t="shared" si="427"/>
        <v>16.487521875378896</v>
      </c>
      <c r="K1279" s="285">
        <f t="shared" si="428"/>
        <v>10.479178125198469</v>
      </c>
      <c r="L1279" s="285">
        <f t="shared" si="429"/>
        <v>5.1125031250541291</v>
      </c>
      <c r="M1279" s="285">
        <f t="shared" si="430"/>
        <v>10.479178125198469</v>
      </c>
      <c r="N1279" s="104">
        <f t="shared" si="431"/>
        <v>1.7285499674106974E-2</v>
      </c>
      <c r="O1279" s="104">
        <f t="shared" si="432"/>
        <v>0.15700323625024371</v>
      </c>
    </row>
    <row r="1280" spans="1:15" x14ac:dyDescent="0.25">
      <c r="A1280" s="104" t="s">
        <v>1931</v>
      </c>
      <c r="B1280" s="104" t="s">
        <v>4327</v>
      </c>
      <c r="C1280" s="104">
        <v>32000</v>
      </c>
      <c r="D1280" s="104">
        <v>8.5701573902574213E-2</v>
      </c>
      <c r="E1280" s="286">
        <v>5</v>
      </c>
      <c r="F1280" s="285">
        <f t="shared" si="423"/>
        <v>11.668397142120199</v>
      </c>
      <c r="G1280" s="285">
        <f t="shared" si="424"/>
        <v>5.3002076570544236</v>
      </c>
      <c r="H1280" s="285">
        <f t="shared" si="425"/>
        <v>10.489292666494713</v>
      </c>
      <c r="I1280" s="285">
        <f t="shared" si="426"/>
        <v>21.257482151560488</v>
      </c>
      <c r="J1280" s="285">
        <f t="shared" si="427"/>
        <v>6.8781700188805779</v>
      </c>
      <c r="K1280" s="285">
        <f t="shared" si="428"/>
        <v>5.1335755998968278</v>
      </c>
      <c r="L1280" s="285">
        <f t="shared" si="429"/>
        <v>3.1889811809130775</v>
      </c>
      <c r="M1280" s="285">
        <f t="shared" si="430"/>
        <v>5.1335755998968278</v>
      </c>
      <c r="N1280" s="104">
        <f t="shared" si="431"/>
        <v>3.4967446707222516E-2</v>
      </c>
      <c r="O1280" s="104">
        <f t="shared" si="432"/>
        <v>0.29435173738838605</v>
      </c>
    </row>
    <row r="1281" spans="1:15" x14ac:dyDescent="0.25">
      <c r="A1281" s="104" t="s">
        <v>1971</v>
      </c>
      <c r="B1281" s="104" t="s">
        <v>4327</v>
      </c>
      <c r="C1281" s="104">
        <v>23000</v>
      </c>
      <c r="D1281" s="104">
        <v>8.9878596103777436E-2</v>
      </c>
      <c r="E1281" s="286">
        <v>5</v>
      </c>
      <c r="F1281" s="285">
        <f t="shared" si="423"/>
        <v>11.126119491734826</v>
      </c>
      <c r="G1281" s="285">
        <f t="shared" si="424"/>
        <v>5.2351343390081784</v>
      </c>
      <c r="H1281" s="285">
        <f t="shared" si="425"/>
        <v>10.362761214738127</v>
      </c>
      <c r="I1281" s="285">
        <f t="shared" si="426"/>
        <v>20.65374636746477</v>
      </c>
      <c r="J1281" s="285">
        <f t="shared" si="427"/>
        <v>6.7552537514598932</v>
      </c>
      <c r="K1281" s="285">
        <f t="shared" si="428"/>
        <v>5.0576567288428755</v>
      </c>
      <c r="L1281" s="285">
        <f t="shared" si="429"/>
        <v>3.1600597062258577</v>
      </c>
      <c r="M1281" s="285">
        <f t="shared" si="430"/>
        <v>5.0576567288428755</v>
      </c>
      <c r="N1281" s="104">
        <f t="shared" si="431"/>
        <v>3.5482908354605103E-2</v>
      </c>
      <c r="O1281" s="104">
        <f t="shared" si="432"/>
        <v>0.29803495991975271</v>
      </c>
    </row>
    <row r="1282" spans="1:15" x14ac:dyDescent="0.25">
      <c r="A1282" s="104" t="s">
        <v>2014</v>
      </c>
      <c r="B1282" s="104" t="s">
        <v>4327</v>
      </c>
      <c r="C1282" s="104">
        <v>10600</v>
      </c>
      <c r="D1282" s="104">
        <v>0.16804058217327156</v>
      </c>
      <c r="E1282" s="286">
        <v>6</v>
      </c>
      <c r="F1282" s="285">
        <f t="shared" si="423"/>
        <v>5.950943439179893</v>
      </c>
      <c r="G1282" s="285">
        <f t="shared" si="424"/>
        <v>3.8852830317539673</v>
      </c>
      <c r="H1282" s="285">
        <f t="shared" si="425"/>
        <v>7.8325283259407392</v>
      </c>
      <c r="I1282" s="285">
        <f t="shared" si="426"/>
        <v>12.840528371471429</v>
      </c>
      <c r="J1282" s="285">
        <f t="shared" si="427"/>
        <v>4.637433982022749</v>
      </c>
      <c r="K1282" s="285">
        <f t="shared" si="428"/>
        <v>3.6852830317539675</v>
      </c>
      <c r="L1282" s="285">
        <f t="shared" si="429"/>
        <v>2.533132081485185</v>
      </c>
      <c r="M1282" s="285">
        <f t="shared" si="430"/>
        <v>2.533132081485185</v>
      </c>
      <c r="N1282" s="104">
        <f t="shared" si="431"/>
        <v>6.9592570218087402E-2</v>
      </c>
      <c r="O1282" s="104">
        <f t="shared" si="432"/>
        <v>0.50665222028634638</v>
      </c>
    </row>
    <row r="1283" spans="1:15" x14ac:dyDescent="0.25">
      <c r="A1283" s="104" t="s">
        <v>2058</v>
      </c>
      <c r="B1283" s="104" t="s">
        <v>4333</v>
      </c>
      <c r="C1283" s="104"/>
      <c r="D1283" s="104"/>
      <c r="E1283" s="105"/>
      <c r="F1283" s="104"/>
      <c r="G1283" s="104"/>
      <c r="H1283" s="104"/>
      <c r="I1283" s="104"/>
      <c r="J1283" s="104"/>
      <c r="K1283" s="104"/>
      <c r="L1283" s="104"/>
      <c r="M1283" s="104">
        <v>23</v>
      </c>
      <c r="N1283" s="104">
        <f t="shared" si="431"/>
        <v>7.9129454967692414E-3</v>
      </c>
      <c r="O1283" s="104">
        <f t="shared" si="432"/>
        <v>7.4865101547239687E-2</v>
      </c>
    </row>
    <row r="1284" spans="1:15" x14ac:dyDescent="0.25">
      <c r="A1284" s="104" t="s">
        <v>2064</v>
      </c>
      <c r="B1284" s="104" t="s">
        <v>4333</v>
      </c>
      <c r="C1284" s="104"/>
      <c r="D1284" s="104"/>
      <c r="E1284" s="105"/>
      <c r="F1284" s="104"/>
      <c r="G1284" s="104"/>
      <c r="H1284" s="104"/>
      <c r="I1284" s="104"/>
      <c r="J1284" s="104"/>
      <c r="K1284" s="104"/>
      <c r="L1284" s="104"/>
      <c r="M1284" s="104">
        <v>10</v>
      </c>
      <c r="N1284" s="104">
        <f t="shared" si="431"/>
        <v>1.8106239831579218E-2</v>
      </c>
      <c r="O1284" s="104">
        <f t="shared" si="432"/>
        <v>0.16387415644390924</v>
      </c>
    </row>
    <row r="1285" spans="1:15" x14ac:dyDescent="0.25">
      <c r="A1285" s="104" t="s">
        <v>2082</v>
      </c>
      <c r="B1285" s="104" t="s">
        <v>4327</v>
      </c>
      <c r="C1285" s="104">
        <v>30000</v>
      </c>
      <c r="D1285" s="104">
        <v>3.7849471950532967E-3</v>
      </c>
      <c r="E1285" s="286">
        <v>5</v>
      </c>
      <c r="F1285" s="285">
        <f>IF(D1285="&lt;0.2%",1/0.002,IF(D1285="&gt;50%",1/0.5,1/D1285))</f>
        <v>264.20447854779616</v>
      </c>
      <c r="G1285" s="285">
        <f t="shared" ref="G1285:L1285" si="433">IF($F1285&lt;5,LINEST(S$5:S$6,$R$5:$R$6)*$F1285+INTERCEPT(S$5:S$6,$R$5:$R$6),IF($F1285&lt;10,LINEST(S$6:S$7,$R$6:$R$7)*$F1285+INTERCEPT(S$6:S$7,$R$6:$R$7),IF($F1285&lt;25,LINEST(S$7:S$8,$R$7:$R$8)*$F1285+INTERCEPT(S$7:S$8,$R$7:$R$8),IF($F1285&lt;50,LINEST(S$8:S$9,$R$8:$R$9)*$F1285+INTERCEPT(S$8:S$9,$R$8:$R$9),IF($F1285&lt;100,LINEST(S$9:S$10,$R$9:$R$10)*$F1285+INTERCEPT(S$9:S$10,$R$9:$R$10),IF($F1285&lt;200,LINEST(S$10:S$11,$R$10:$R$11)*$F1285+INTERCEPT(S$10:S$11,$R$10:$R$11),IF($F1285&lt;500,LINEST(S$11:S$12,$R$11:$R$12)*$F1285+INTERCEPT(S$11:S$12,$R$11:$R$12),S$12)))))))</f>
        <v>9.4856059713970637</v>
      </c>
      <c r="H1285" s="285">
        <f t="shared" si="433"/>
        <v>19.156817914191187</v>
      </c>
      <c r="I1285" s="285">
        <f t="shared" si="433"/>
        <v>106.72821351924652</v>
      </c>
      <c r="J1285" s="285">
        <f t="shared" si="433"/>
        <v>17.592234335533103</v>
      </c>
      <c r="K1285" s="285">
        <f t="shared" si="433"/>
        <v>11.014014928492655</v>
      </c>
      <c r="L1285" s="285">
        <f t="shared" si="433"/>
        <v>5.2642044785477964</v>
      </c>
      <c r="M1285" s="285">
        <f>IF(E1285=S$4,G1285,IF(E1285=T$4,H1285,IF(E1285=U$4,I1285,IF(E1285=V$4,J1285,IF(E1285=W$4,K1285,L1285)))))</f>
        <v>11.014014928492655</v>
      </c>
      <c r="N1285" s="104">
        <f t="shared" si="431"/>
        <v>1.645306604347363E-2</v>
      </c>
      <c r="O1285" s="104">
        <f t="shared" si="432"/>
        <v>0.14998267809985122</v>
      </c>
    </row>
    <row r="1286" spans="1:15" x14ac:dyDescent="0.25">
      <c r="A1286" s="104" t="s">
        <v>2276</v>
      </c>
      <c r="B1286" s="104" t="s">
        <v>4333</v>
      </c>
      <c r="C1286" s="104"/>
      <c r="D1286" s="104"/>
      <c r="E1286" s="105"/>
      <c r="F1286" s="104"/>
      <c r="G1286" s="104"/>
      <c r="H1286" s="104"/>
      <c r="I1286" s="104"/>
      <c r="J1286" s="104"/>
      <c r="K1286" s="104"/>
      <c r="L1286" s="104"/>
      <c r="M1286" s="104">
        <v>12</v>
      </c>
      <c r="N1286" s="104">
        <f t="shared" si="431"/>
        <v>1.5111461472122611E-2</v>
      </c>
      <c r="O1286" s="104">
        <f t="shared" si="432"/>
        <v>0.13855734458519664</v>
      </c>
    </row>
    <row r="1287" spans="1:15" x14ac:dyDescent="0.25">
      <c r="A1287" s="104" t="s">
        <v>2281</v>
      </c>
      <c r="B1287" s="104" t="s">
        <v>4333</v>
      </c>
      <c r="C1287" s="104"/>
      <c r="D1287" s="104"/>
      <c r="E1287" s="105"/>
      <c r="F1287" s="104"/>
      <c r="G1287" s="104"/>
      <c r="H1287" s="104"/>
      <c r="I1287" s="104"/>
      <c r="J1287" s="104"/>
      <c r="K1287" s="104"/>
      <c r="L1287" s="104"/>
      <c r="M1287" s="104">
        <v>30</v>
      </c>
      <c r="N1287" s="104">
        <f t="shared" si="431"/>
        <v>6.0722103851693632E-3</v>
      </c>
      <c r="O1287" s="104">
        <f t="shared" si="432"/>
        <v>5.7914001974643026E-2</v>
      </c>
    </row>
    <row r="1288" spans="1:15" x14ac:dyDescent="0.25">
      <c r="A1288" s="295" t="s">
        <v>2283</v>
      </c>
      <c r="B1288" s="104" t="s">
        <v>4396</v>
      </c>
      <c r="C1288" s="104">
        <v>941</v>
      </c>
      <c r="D1288" s="104" t="s">
        <v>4373</v>
      </c>
      <c r="E1288" s="105"/>
      <c r="F1288" s="104"/>
      <c r="G1288" s="104"/>
      <c r="H1288" s="104"/>
      <c r="I1288" s="104"/>
      <c r="J1288" s="104"/>
      <c r="K1288" s="104"/>
      <c r="L1288" s="104"/>
      <c r="M1288" s="290">
        <v>30</v>
      </c>
      <c r="N1288" s="296">
        <v>6.0722103851693632E-3</v>
      </c>
      <c r="O1288" s="296">
        <v>5.7914001974643026E-2</v>
      </c>
    </row>
    <row r="1289" spans="1:15" x14ac:dyDescent="0.25">
      <c r="A1289" s="104" t="s">
        <v>2285</v>
      </c>
      <c r="B1289" s="104" t="s">
        <v>4333</v>
      </c>
      <c r="C1289" s="104"/>
      <c r="D1289" s="104"/>
      <c r="E1289" s="105"/>
      <c r="F1289" s="104"/>
      <c r="G1289" s="104"/>
      <c r="H1289" s="104"/>
      <c r="I1289" s="104"/>
      <c r="J1289" s="104"/>
      <c r="K1289" s="104"/>
      <c r="L1289" s="104"/>
      <c r="M1289" s="104">
        <v>30</v>
      </c>
      <c r="N1289" s="104">
        <f t="shared" ref="N1289:N1309" si="434">1-BETAINV(0.833,M1289-1+1,1,0,1)</f>
        <v>6.0722103851693632E-3</v>
      </c>
      <c r="O1289" s="104">
        <f t="shared" ref="O1289:O1309" si="435">1-BETAINV(0.167,M1289-1+1,1,0,1)</f>
        <v>5.7914001974643026E-2</v>
      </c>
    </row>
    <row r="1290" spans="1:15" x14ac:dyDescent="0.25">
      <c r="A1290" s="104" t="s">
        <v>2392</v>
      </c>
      <c r="B1290" s="104" t="s">
        <v>4327</v>
      </c>
      <c r="C1290" s="104">
        <v>1070</v>
      </c>
      <c r="D1290" s="104" t="s">
        <v>4373</v>
      </c>
      <c r="E1290" s="286">
        <v>5</v>
      </c>
      <c r="F1290" s="285">
        <f>IF(D1290="&lt;0.2%",1/0.002,IF(D1290="&gt;50%",1/0.5,1/D1290))</f>
        <v>2</v>
      </c>
      <c r="G1290" s="285">
        <f t="shared" ref="G1290:L1291" si="436">IF($F1290&lt;5,LINEST(S$5:S$6,$R$5:$R$6)*$F1290+INTERCEPT(S$5:S$6,$R$5:$R$6),IF($F1290&lt;10,LINEST(S$6:S$7,$R$6:$R$7)*$F1290+INTERCEPT(S$6:S$7,$R$6:$R$7),IF($F1290&lt;25,LINEST(S$7:S$8,$R$7:$R$8)*$F1290+INTERCEPT(S$7:S$8,$R$7:$R$8),IF($F1290&lt;50,LINEST(S$8:S$9,$R$8:$R$9)*$F1290+INTERCEPT(S$8:S$9,$R$8:$R$9),IF($F1290&lt;100,LINEST(S$9:S$10,$R$9:$R$10)*$F1290+INTERCEPT(S$9:S$10,$R$9:$R$10),IF($F1290&lt;200,LINEST(S$10:S$11,$R$10:$R$11)*$F1290+INTERCEPT(S$10:S$11,$R$10:$R$11),IF($F1290&lt;500,LINEST(S$11:S$12,$R$11:$R$12)*$F1290+INTERCEPT(S$11:S$12,$R$11:$R$12),S$12)))))))</f>
        <v>2.1</v>
      </c>
      <c r="H1290" s="285">
        <f t="shared" si="436"/>
        <v>4.4000000000000004</v>
      </c>
      <c r="I1290" s="285">
        <f t="shared" si="436"/>
        <v>5.4000000000000021</v>
      </c>
      <c r="J1290" s="285">
        <f t="shared" si="436"/>
        <v>2.5</v>
      </c>
      <c r="K1290" s="285">
        <f t="shared" si="436"/>
        <v>2.0000000000000009</v>
      </c>
      <c r="L1290" s="285">
        <f t="shared" si="436"/>
        <v>1.9000000000000001</v>
      </c>
      <c r="M1290" s="285">
        <f>IF(E1290=S$4,G1290,IF(E1290=T$4,H1290,IF(E1290=U$4,I1290,IF(E1290=V$4,J1290,IF(E1290=W$4,K1290,L1290)))))</f>
        <v>2.0000000000000009</v>
      </c>
      <c r="N1290" s="104">
        <f t="shared" si="434"/>
        <v>8.7311663271629092E-2</v>
      </c>
      <c r="O1290" s="104">
        <f t="shared" si="435"/>
        <v>0.59134366516594883</v>
      </c>
    </row>
    <row r="1291" spans="1:15" x14ac:dyDescent="0.25">
      <c r="A1291" s="279" t="s">
        <v>2403</v>
      </c>
      <c r="B1291" s="297" t="s">
        <v>4327</v>
      </c>
      <c r="C1291" s="104">
        <f>'Table 1'!L1644</f>
        <v>5820</v>
      </c>
      <c r="D1291" s="104">
        <f>'Table 1'!O1644</f>
        <v>1.7472569955510084</v>
      </c>
      <c r="E1291" s="286">
        <v>6</v>
      </c>
      <c r="F1291" s="285">
        <f>IF(D1291="&lt;0.2%",1/0.002,IF(D1291="&gt;50%",1/0.5,1/D1291))</f>
        <v>0.57232565246341671</v>
      </c>
      <c r="G1291" s="285">
        <f t="shared" si="436"/>
        <v>1.3861628262317085</v>
      </c>
      <c r="H1291" s="285">
        <f t="shared" si="436"/>
        <v>3.0199147973813028</v>
      </c>
      <c r="I1291" s="285">
        <f t="shared" si="436"/>
        <v>2.5922404498447205</v>
      </c>
      <c r="J1291" s="285">
        <f t="shared" si="436"/>
        <v>1.6909845363959359</v>
      </c>
      <c r="K1291" s="285">
        <f t="shared" si="436"/>
        <v>1.3337519711495951</v>
      </c>
      <c r="L1291" s="285">
        <f t="shared" si="436"/>
        <v>1.6620542754105694</v>
      </c>
      <c r="M1291" s="285">
        <f>IF(E1291=S$4,G1291,IF(E1291=T$4,H1291,IF(E1291=U$4,I1291,IF(E1291=V$4,J1291,IF(E1291=W$4,K1291,L1291)))))</f>
        <v>1.6620542754105694</v>
      </c>
      <c r="N1291" s="104">
        <f t="shared" si="434"/>
        <v>0.10410962801628476</v>
      </c>
      <c r="O1291" s="104">
        <f t="shared" si="435"/>
        <v>0.65932861815672705</v>
      </c>
    </row>
    <row r="1292" spans="1:15" x14ac:dyDescent="0.25">
      <c r="A1292" s="104" t="s">
        <v>2412</v>
      </c>
      <c r="B1292" s="104" t="s">
        <v>4333</v>
      </c>
      <c r="C1292" s="104"/>
      <c r="D1292" s="104"/>
      <c r="E1292" s="105"/>
      <c r="F1292" s="104"/>
      <c r="G1292" s="283"/>
      <c r="H1292" s="283"/>
      <c r="I1292" s="283"/>
      <c r="J1292" s="283"/>
      <c r="K1292" s="283"/>
      <c r="L1292" s="283"/>
      <c r="M1292" s="104">
        <v>9</v>
      </c>
      <c r="N1292" s="104">
        <f t="shared" si="434"/>
        <v>2.0097697967440542E-2</v>
      </c>
      <c r="O1292" s="104">
        <f t="shared" si="435"/>
        <v>0.18033731669044029</v>
      </c>
    </row>
    <row r="1293" spans="1:15" x14ac:dyDescent="0.25">
      <c r="A1293" s="104" t="s">
        <v>2420</v>
      </c>
      <c r="B1293" s="104" t="s">
        <v>4327</v>
      </c>
      <c r="C1293" s="104">
        <v>259</v>
      </c>
      <c r="D1293" s="104" t="s">
        <v>4372</v>
      </c>
      <c r="E1293" s="286">
        <v>6</v>
      </c>
      <c r="F1293" s="285">
        <f t="shared" ref="F1293:F1308" si="437">IF(D1293="&lt;0.2%",1/0.002,IF(D1293="&gt;50%",1/0.5,1/D1293))</f>
        <v>500</v>
      </c>
      <c r="G1293" s="285">
        <f t="shared" ref="G1293:G1308" si="438">IF($F1293&lt;5,LINEST(S$5:S$6,$R$5:$R$6)*$F1293+INTERCEPT(S$5:S$6,$R$5:$R$6),IF($F1293&lt;10,LINEST(S$6:S$7,$R$6:$R$7)*$F1293+INTERCEPT(S$6:S$7,$R$6:$R$7),IF($F1293&lt;25,LINEST(S$7:S$8,$R$7:$R$8)*$F1293+INTERCEPT(S$7:S$8,$R$7:$R$8),IF($F1293&lt;50,LINEST(S$8:S$9,$R$8:$R$9)*$F1293+INTERCEPT(S$8:S$9,$R$8:$R$9),IF($F1293&lt;100,LINEST(S$9:S$10,$R$9:$R$10)*$F1293+INTERCEPT(S$9:S$10,$R$9:$R$10),IF($F1293&lt;200,LINEST(S$10:S$11,$R$10:$R$11)*$F1293+INTERCEPT(S$10:S$11,$R$10:$R$11),IF($F1293&lt;500,LINEST(S$11:S$12,$R$11:$R$12)*$F1293+INTERCEPT(S$11:S$12,$R$11:$R$12),S$12)))))))</f>
        <v>9.8000000000000007</v>
      </c>
      <c r="H1293" s="285">
        <f t="shared" ref="H1293:H1308" si="439">IF($F1293&lt;5,LINEST(T$5:T$6,$R$5:$R$6)*$F1293+INTERCEPT(T$5:T$6,$R$5:$R$6),IF($F1293&lt;10,LINEST(T$6:T$7,$R$6:$R$7)*$F1293+INTERCEPT(T$6:T$7,$R$6:$R$7),IF($F1293&lt;25,LINEST(T$7:T$8,$R$7:$R$8)*$F1293+INTERCEPT(T$7:T$8,$R$7:$R$8),IF($F1293&lt;50,LINEST(T$8:T$9,$R$8:$R$9)*$F1293+INTERCEPT(T$8:T$9,$R$8:$R$9),IF($F1293&lt;100,LINEST(T$9:T$10,$R$9:$R$10)*$F1293+INTERCEPT(T$9:T$10,$R$9:$R$10),IF($F1293&lt;200,LINEST(T$10:T$11,$R$10:$R$11)*$F1293+INTERCEPT(T$10:T$11,$R$10:$R$11),IF($F1293&lt;500,LINEST(T$11:T$12,$R$11:$R$12)*$F1293+INTERCEPT(T$11:T$12,$R$11:$R$12),T$12)))))))</f>
        <v>20.100000000000001</v>
      </c>
      <c r="I1293" s="285">
        <f t="shared" ref="I1293:I1308" si="440">IF($F1293&lt;5,LINEST(U$5:U$6,$R$5:$R$6)*$F1293+INTERCEPT(U$5:U$6,$R$5:$R$6),IF($F1293&lt;10,LINEST(U$6:U$7,$R$6:$R$7)*$F1293+INTERCEPT(U$6:U$7,$R$6:$R$7),IF($F1293&lt;25,LINEST(U$7:U$8,$R$7:$R$8)*$F1293+INTERCEPT(U$7:U$8,$R$7:$R$8),IF($F1293&lt;50,LINEST(U$8:U$9,$R$8:$R$9)*$F1293+INTERCEPT(U$8:U$9,$R$8:$R$9),IF($F1293&lt;100,LINEST(U$9:U$10,$R$9:$R$10)*$F1293+INTERCEPT(U$9:U$10,$R$9:$R$10),IF($F1293&lt;200,LINEST(U$10:U$11,$R$10:$R$11)*$F1293+INTERCEPT(U$10:U$11,$R$10:$R$11),IF($F1293&lt;500,LINEST(U$11:U$12,$R$11:$R$12)*$F1293+INTERCEPT(U$11:U$12,$R$11:$R$12),U$12)))))))</f>
        <v>128.5</v>
      </c>
      <c r="J1293" s="285">
        <f t="shared" ref="J1293:J1308" si="441">IF($F1293&lt;5,LINEST(V$5:V$6,$R$5:$R$6)*$F1293+INTERCEPT(V$5:V$6,$R$5:$R$6),IF($F1293&lt;10,LINEST(V$6:V$7,$R$6:$R$7)*$F1293+INTERCEPT(V$6:V$7,$R$6:$R$7),IF($F1293&lt;25,LINEST(V$7:V$8,$R$7:$R$8)*$F1293+INTERCEPT(V$7:V$8,$R$7:$R$8),IF($F1293&lt;50,LINEST(V$8:V$9,$R$8:$R$9)*$F1293+INTERCEPT(V$8:V$9,$R$8:$R$9),IF($F1293&lt;100,LINEST(V$9:V$10,$R$9:$R$10)*$F1293+INTERCEPT(V$9:V$10,$R$9:$R$10),IF($F1293&lt;200,LINEST(V$10:V$11,$R$10:$R$11)*$F1293+INTERCEPT(V$10:V$11,$R$10:$R$11),IF($F1293&lt;500,LINEST(V$11:V$12,$R$11:$R$12)*$F1293+INTERCEPT(V$11:V$12,$R$11:$R$12),V$12)))))))</f>
        <v>19.399999999999999</v>
      </c>
      <c r="K1293" s="285">
        <f t="shared" ref="K1293:K1308" si="442">IF($F1293&lt;5,LINEST(W$5:W$6,$R$5:$R$6)*$F1293+INTERCEPT(W$5:W$6,$R$5:$R$6),IF($F1293&lt;10,LINEST(W$6:W$7,$R$6:$R$7)*$F1293+INTERCEPT(W$6:W$7,$R$6:$R$7),IF($F1293&lt;25,LINEST(W$7:W$8,$R$7:$R$8)*$F1293+INTERCEPT(W$7:W$8,$R$7:$R$8),IF($F1293&lt;50,LINEST(W$8:W$9,$R$8:$R$9)*$F1293+INTERCEPT(W$8:W$9,$R$8:$R$9),IF($F1293&lt;100,LINEST(W$9:W$10,$R$9:$R$10)*$F1293+INTERCEPT(W$9:W$10,$R$9:$R$10),IF($F1293&lt;200,LINEST(W$10:W$11,$R$10:$R$11)*$F1293+INTERCEPT(W$10:W$11,$R$10:$R$11),IF($F1293&lt;500,LINEST(W$11:W$12,$R$11:$R$12)*$F1293+INTERCEPT(W$11:W$12,$R$11:$R$12),W$12)))))))</f>
        <v>11.8</v>
      </c>
      <c r="L1293" s="285">
        <f t="shared" ref="L1293:L1308" si="443">IF($F1293&lt;5,LINEST(X$5:X$6,$R$5:$R$6)*$F1293+INTERCEPT(X$5:X$6,$R$5:$R$6),IF($F1293&lt;10,LINEST(X$6:X$7,$R$6:$R$7)*$F1293+INTERCEPT(X$6:X$7,$R$6:$R$7),IF($F1293&lt;25,LINEST(X$7:X$8,$R$7:$R$8)*$F1293+INTERCEPT(X$7:X$8,$R$7:$R$8),IF($F1293&lt;50,LINEST(X$8:X$9,$R$8:$R$9)*$F1293+INTERCEPT(X$8:X$9,$R$8:$R$9),IF($F1293&lt;100,LINEST(X$9:X$10,$R$9:$R$10)*$F1293+INTERCEPT(X$9:X$10,$R$9:$R$10),IF($F1293&lt;200,LINEST(X$10:X$11,$R$10:$R$11)*$F1293+INTERCEPT(X$10:X$11,$R$10:$R$11),IF($F1293&lt;500,LINEST(X$11:X$12,$R$11:$R$12)*$F1293+INTERCEPT(X$11:X$12,$R$11:$R$12),X$12)))))))</f>
        <v>5.5</v>
      </c>
      <c r="M1293" s="285">
        <f t="shared" ref="M1293:M1308" si="444">IF(E1293=S$4,G1293,IF(E1293=T$4,H1293,IF(E1293=U$4,I1293,IF(E1293=V$4,J1293,IF(E1293=W$4,K1293,L1293)))))</f>
        <v>5.5</v>
      </c>
      <c r="N1293" s="104">
        <f t="shared" si="434"/>
        <v>3.2676322132066393E-2</v>
      </c>
      <c r="O1293" s="104">
        <f t="shared" si="435"/>
        <v>0.2777696710077755</v>
      </c>
    </row>
    <row r="1294" spans="1:15" x14ac:dyDescent="0.25">
      <c r="A1294" s="104" t="s">
        <v>2456</v>
      </c>
      <c r="B1294" s="104" t="s">
        <v>4327</v>
      </c>
      <c r="C1294" s="104">
        <v>13000</v>
      </c>
      <c r="D1294" s="104" t="s">
        <v>4372</v>
      </c>
      <c r="E1294" s="286">
        <v>6</v>
      </c>
      <c r="F1294" s="285">
        <f t="shared" si="437"/>
        <v>500</v>
      </c>
      <c r="G1294" s="285">
        <f t="shared" si="438"/>
        <v>9.8000000000000007</v>
      </c>
      <c r="H1294" s="285">
        <f t="shared" si="439"/>
        <v>20.100000000000001</v>
      </c>
      <c r="I1294" s="285">
        <f t="shared" si="440"/>
        <v>128.5</v>
      </c>
      <c r="J1294" s="285">
        <f t="shared" si="441"/>
        <v>19.399999999999999</v>
      </c>
      <c r="K1294" s="285">
        <f t="shared" si="442"/>
        <v>11.8</v>
      </c>
      <c r="L1294" s="285">
        <f t="shared" si="443"/>
        <v>5.5</v>
      </c>
      <c r="M1294" s="285">
        <f t="shared" si="444"/>
        <v>5.5</v>
      </c>
      <c r="N1294" s="104">
        <f t="shared" si="434"/>
        <v>3.2676322132066393E-2</v>
      </c>
      <c r="O1294" s="104">
        <f t="shared" si="435"/>
        <v>0.2777696710077755</v>
      </c>
    </row>
    <row r="1295" spans="1:15" x14ac:dyDescent="0.25">
      <c r="A1295" s="104" t="s">
        <v>2476</v>
      </c>
      <c r="B1295" s="104" t="s">
        <v>4327</v>
      </c>
      <c r="C1295" s="104">
        <v>333</v>
      </c>
      <c r="D1295" s="104" t="s">
        <v>4373</v>
      </c>
      <c r="E1295" s="286">
        <v>6</v>
      </c>
      <c r="F1295" s="285">
        <f t="shared" si="437"/>
        <v>2</v>
      </c>
      <c r="G1295" s="285">
        <f t="shared" si="438"/>
        <v>2.1</v>
      </c>
      <c r="H1295" s="285">
        <f t="shared" si="439"/>
        <v>4.4000000000000004</v>
      </c>
      <c r="I1295" s="285">
        <f t="shared" si="440"/>
        <v>5.4000000000000021</v>
      </c>
      <c r="J1295" s="285">
        <f t="shared" si="441"/>
        <v>2.5</v>
      </c>
      <c r="K1295" s="285">
        <f t="shared" si="442"/>
        <v>2.0000000000000009</v>
      </c>
      <c r="L1295" s="285">
        <f t="shared" si="443"/>
        <v>1.9000000000000001</v>
      </c>
      <c r="M1295" s="285">
        <f t="shared" si="444"/>
        <v>1.9000000000000001</v>
      </c>
      <c r="N1295" s="104">
        <f t="shared" si="434"/>
        <v>9.168975800631407E-2</v>
      </c>
      <c r="O1295" s="104">
        <f t="shared" si="435"/>
        <v>0.61014473309809925</v>
      </c>
    </row>
    <row r="1296" spans="1:15" x14ac:dyDescent="0.25">
      <c r="A1296" s="104" t="s">
        <v>2522</v>
      </c>
      <c r="B1296" s="104" t="s">
        <v>4327</v>
      </c>
      <c r="C1296" s="104">
        <v>2.5</v>
      </c>
      <c r="D1296" s="104" t="s">
        <v>4373</v>
      </c>
      <c r="E1296" s="286">
        <v>6</v>
      </c>
      <c r="F1296" s="285">
        <f t="shared" si="437"/>
        <v>2</v>
      </c>
      <c r="G1296" s="285">
        <f t="shared" si="438"/>
        <v>2.1</v>
      </c>
      <c r="H1296" s="285">
        <f t="shared" si="439"/>
        <v>4.4000000000000004</v>
      </c>
      <c r="I1296" s="285">
        <f t="shared" si="440"/>
        <v>5.4000000000000021</v>
      </c>
      <c r="J1296" s="285">
        <f t="shared" si="441"/>
        <v>2.5</v>
      </c>
      <c r="K1296" s="285">
        <f t="shared" si="442"/>
        <v>2.0000000000000009</v>
      </c>
      <c r="L1296" s="285">
        <f t="shared" si="443"/>
        <v>1.9000000000000001</v>
      </c>
      <c r="M1296" s="285">
        <f t="shared" si="444"/>
        <v>1.9000000000000001</v>
      </c>
      <c r="N1296" s="104">
        <f t="shared" si="434"/>
        <v>9.168975800631407E-2</v>
      </c>
      <c r="O1296" s="104">
        <f t="shared" si="435"/>
        <v>0.61014473309809925</v>
      </c>
    </row>
    <row r="1297" spans="1:15" x14ac:dyDescent="0.25">
      <c r="A1297" s="104" t="s">
        <v>2526</v>
      </c>
      <c r="B1297" s="104" t="s">
        <v>4327</v>
      </c>
      <c r="C1297" s="104">
        <v>285</v>
      </c>
      <c r="D1297" s="104">
        <v>0.23481501787407444</v>
      </c>
      <c r="E1297" s="286">
        <v>6</v>
      </c>
      <c r="F1297" s="285">
        <f t="shared" si="437"/>
        <v>4.2586713961211613</v>
      </c>
      <c r="G1297" s="285">
        <f t="shared" si="438"/>
        <v>3.2293356980605807</v>
      </c>
      <c r="H1297" s="285">
        <f t="shared" si="439"/>
        <v>6.5833823495837889</v>
      </c>
      <c r="I1297" s="285">
        <f t="shared" si="440"/>
        <v>9.8420537457049555</v>
      </c>
      <c r="J1297" s="285">
        <f t="shared" si="441"/>
        <v>3.7799137911353249</v>
      </c>
      <c r="K1297" s="285">
        <f t="shared" si="442"/>
        <v>3.0540466515232092</v>
      </c>
      <c r="L1297" s="285">
        <f t="shared" si="443"/>
        <v>2.2764452326868603</v>
      </c>
      <c r="M1297" s="285">
        <f t="shared" si="444"/>
        <v>2.2764452326868603</v>
      </c>
      <c r="N1297" s="104">
        <f t="shared" si="434"/>
        <v>7.7129366026083335E-2</v>
      </c>
      <c r="O1297" s="104">
        <f t="shared" si="435"/>
        <v>0.5444313610089988</v>
      </c>
    </row>
    <row r="1298" spans="1:15" x14ac:dyDescent="0.25">
      <c r="A1298" s="104" t="s">
        <v>2530</v>
      </c>
      <c r="B1298" s="104" t="s">
        <v>4327</v>
      </c>
      <c r="C1298" s="104">
        <v>344</v>
      </c>
      <c r="D1298" s="104">
        <v>0.35121900942357565</v>
      </c>
      <c r="E1298" s="286">
        <v>6</v>
      </c>
      <c r="F1298" s="285">
        <f t="shared" si="437"/>
        <v>2.8472262980332714</v>
      </c>
      <c r="G1298" s="285">
        <f t="shared" si="438"/>
        <v>2.5236131490166356</v>
      </c>
      <c r="H1298" s="285">
        <f t="shared" si="439"/>
        <v>5.218985421432162</v>
      </c>
      <c r="I1298" s="285">
        <f t="shared" si="440"/>
        <v>7.0662117194654375</v>
      </c>
      <c r="J1298" s="285">
        <f t="shared" si="441"/>
        <v>2.9800949022188536</v>
      </c>
      <c r="K1298" s="285">
        <f t="shared" si="442"/>
        <v>2.3953722724155275</v>
      </c>
      <c r="L1298" s="285">
        <f t="shared" si="443"/>
        <v>2.0412043830055455</v>
      </c>
      <c r="M1298" s="285">
        <f t="shared" si="444"/>
        <v>2.0412043830055455</v>
      </c>
      <c r="N1298" s="104">
        <f t="shared" si="434"/>
        <v>8.5626895920090207E-2</v>
      </c>
      <c r="O1298" s="104">
        <f t="shared" si="435"/>
        <v>0.58389447874373412</v>
      </c>
    </row>
    <row r="1299" spans="1:15" x14ac:dyDescent="0.25">
      <c r="A1299" s="104" t="s">
        <v>2532</v>
      </c>
      <c r="B1299" s="104" t="s">
        <v>4327</v>
      </c>
      <c r="C1299" s="104">
        <v>260</v>
      </c>
      <c r="D1299" s="104">
        <v>0.47207419891747693</v>
      </c>
      <c r="E1299" s="286">
        <v>6</v>
      </c>
      <c r="F1299" s="285">
        <f t="shared" si="437"/>
        <v>2.1183110669744725</v>
      </c>
      <c r="G1299" s="285">
        <f t="shared" si="438"/>
        <v>2.1591555334872363</v>
      </c>
      <c r="H1299" s="285">
        <f t="shared" si="439"/>
        <v>4.5143673647419895</v>
      </c>
      <c r="I1299" s="285">
        <f t="shared" si="440"/>
        <v>5.6326784317164655</v>
      </c>
      <c r="J1299" s="285">
        <f t="shared" si="441"/>
        <v>2.5670429379522011</v>
      </c>
      <c r="K1299" s="285">
        <f t="shared" si="442"/>
        <v>2.0552118312547547</v>
      </c>
      <c r="L1299" s="285">
        <f t="shared" si="443"/>
        <v>1.9197185111624122</v>
      </c>
      <c r="M1299" s="285">
        <f t="shared" si="444"/>
        <v>1.9197185111624122</v>
      </c>
      <c r="N1299" s="104">
        <f t="shared" si="434"/>
        <v>9.0792077750948552E-2</v>
      </c>
      <c r="O1299" s="104">
        <f t="shared" si="435"/>
        <v>0.60635434001071942</v>
      </c>
    </row>
    <row r="1300" spans="1:15" x14ac:dyDescent="0.25">
      <c r="A1300" s="104" t="s">
        <v>2534</v>
      </c>
      <c r="B1300" s="104" t="s">
        <v>4327</v>
      </c>
      <c r="C1300" s="104">
        <v>100</v>
      </c>
      <c r="D1300" s="104" t="s">
        <v>4373</v>
      </c>
      <c r="E1300" s="286">
        <v>6</v>
      </c>
      <c r="F1300" s="285">
        <f t="shared" si="437"/>
        <v>2</v>
      </c>
      <c r="G1300" s="285">
        <f t="shared" si="438"/>
        <v>2.1</v>
      </c>
      <c r="H1300" s="285">
        <f t="shared" si="439"/>
        <v>4.4000000000000004</v>
      </c>
      <c r="I1300" s="285">
        <f t="shared" si="440"/>
        <v>5.4000000000000021</v>
      </c>
      <c r="J1300" s="285">
        <f t="shared" si="441"/>
        <v>2.5</v>
      </c>
      <c r="K1300" s="285">
        <f t="shared" si="442"/>
        <v>2.0000000000000009</v>
      </c>
      <c r="L1300" s="285">
        <f t="shared" si="443"/>
        <v>1.9000000000000001</v>
      </c>
      <c r="M1300" s="285">
        <f t="shared" si="444"/>
        <v>1.9000000000000001</v>
      </c>
      <c r="N1300" s="104">
        <f t="shared" si="434"/>
        <v>9.168975800631407E-2</v>
      </c>
      <c r="O1300" s="104">
        <f t="shared" si="435"/>
        <v>0.61014473309809925</v>
      </c>
    </row>
    <row r="1301" spans="1:15" x14ac:dyDescent="0.25">
      <c r="A1301" s="104" t="s">
        <v>2554</v>
      </c>
      <c r="B1301" s="104" t="s">
        <v>4396</v>
      </c>
      <c r="C1301" s="104">
        <v>1030</v>
      </c>
      <c r="D1301" s="104" t="s">
        <v>4373</v>
      </c>
      <c r="E1301" s="286"/>
      <c r="F1301" s="285"/>
      <c r="G1301" s="285"/>
      <c r="H1301" s="285"/>
      <c r="I1301" s="285"/>
      <c r="J1301" s="285"/>
      <c r="K1301" s="285"/>
      <c r="L1301" s="285"/>
      <c r="M1301" s="285">
        <v>52.557480522936345</v>
      </c>
      <c r="N1301" s="104">
        <f t="shared" si="434"/>
        <v>3.4705693123823211E-3</v>
      </c>
      <c r="O1301" s="104">
        <f t="shared" si="435"/>
        <v>3.3480119188615709E-2</v>
      </c>
    </row>
    <row r="1302" spans="1:15" x14ac:dyDescent="0.25">
      <c r="A1302" s="104" t="s">
        <v>2573</v>
      </c>
      <c r="B1302" s="104" t="s">
        <v>4327</v>
      </c>
      <c r="C1302" s="104">
        <v>2630</v>
      </c>
      <c r="D1302" s="104" t="s">
        <v>4373</v>
      </c>
      <c r="E1302" s="286">
        <v>1</v>
      </c>
      <c r="F1302" s="285">
        <f t="shared" si="437"/>
        <v>2</v>
      </c>
      <c r="G1302" s="285">
        <f t="shared" si="438"/>
        <v>2.1</v>
      </c>
      <c r="H1302" s="285">
        <f t="shared" si="439"/>
        <v>4.4000000000000004</v>
      </c>
      <c r="I1302" s="285">
        <f t="shared" si="440"/>
        <v>5.4000000000000021</v>
      </c>
      <c r="J1302" s="285">
        <f t="shared" si="441"/>
        <v>2.5</v>
      </c>
      <c r="K1302" s="285">
        <f t="shared" si="442"/>
        <v>2.0000000000000009</v>
      </c>
      <c r="L1302" s="285">
        <f t="shared" si="443"/>
        <v>1.9000000000000001</v>
      </c>
      <c r="M1302" s="285">
        <f t="shared" si="444"/>
        <v>2.1</v>
      </c>
      <c r="N1302" s="104">
        <f t="shared" si="434"/>
        <v>8.3332349067241074E-2</v>
      </c>
      <c r="O1302" s="104">
        <f t="shared" si="435"/>
        <v>0.5735530758934867</v>
      </c>
    </row>
    <row r="1303" spans="1:15" x14ac:dyDescent="0.25">
      <c r="A1303" s="279" t="s">
        <v>2666</v>
      </c>
      <c r="B1303" s="104" t="s">
        <v>4327</v>
      </c>
      <c r="C1303" s="104">
        <f>'Table 1'!L1814</f>
        <v>522</v>
      </c>
      <c r="D1303" s="104" t="s">
        <v>4373</v>
      </c>
      <c r="E1303" s="286">
        <v>1</v>
      </c>
      <c r="F1303" s="285">
        <f t="shared" si="437"/>
        <v>2</v>
      </c>
      <c r="G1303" s="285">
        <f t="shared" si="438"/>
        <v>2.1</v>
      </c>
      <c r="H1303" s="285">
        <f t="shared" si="439"/>
        <v>4.4000000000000004</v>
      </c>
      <c r="I1303" s="285">
        <f t="shared" si="440"/>
        <v>5.4000000000000021</v>
      </c>
      <c r="J1303" s="285">
        <f t="shared" si="441"/>
        <v>2.5</v>
      </c>
      <c r="K1303" s="285">
        <f t="shared" si="442"/>
        <v>2.0000000000000009</v>
      </c>
      <c r="L1303" s="285">
        <f t="shared" si="443"/>
        <v>1.9000000000000001</v>
      </c>
      <c r="M1303" s="285">
        <f t="shared" si="444"/>
        <v>2.1</v>
      </c>
      <c r="N1303" s="104">
        <f t="shared" si="434"/>
        <v>8.3332349067241074E-2</v>
      </c>
      <c r="O1303" s="104">
        <f t="shared" si="435"/>
        <v>0.5735530758934867</v>
      </c>
    </row>
    <row r="1304" spans="1:15" x14ac:dyDescent="0.25">
      <c r="A1304" s="104" t="s">
        <v>2688</v>
      </c>
      <c r="B1304" s="104" t="s">
        <v>4327</v>
      </c>
      <c r="C1304" s="104">
        <v>4040</v>
      </c>
      <c r="D1304" s="104">
        <v>9.0742860343836995E-2</v>
      </c>
      <c r="E1304" s="286">
        <v>1</v>
      </c>
      <c r="F1304" s="285">
        <f t="shared" si="437"/>
        <v>11.020150744762336</v>
      </c>
      <c r="G1304" s="285">
        <f t="shared" si="438"/>
        <v>5.2224180893714802</v>
      </c>
      <c r="H1304" s="285">
        <f t="shared" si="439"/>
        <v>10.338035173777879</v>
      </c>
      <c r="I1304" s="285">
        <f t="shared" si="440"/>
        <v>20.535767829168734</v>
      </c>
      <c r="J1304" s="285">
        <f t="shared" si="441"/>
        <v>6.7312341688127955</v>
      </c>
      <c r="K1304" s="285">
        <f t="shared" si="442"/>
        <v>5.0428211042667268</v>
      </c>
      <c r="L1304" s="285">
        <f t="shared" si="443"/>
        <v>3.154408039720658</v>
      </c>
      <c r="M1304" s="285">
        <f t="shared" si="444"/>
        <v>5.2224180893714802</v>
      </c>
      <c r="N1304" s="104">
        <f t="shared" si="434"/>
        <v>3.4382935891457467E-2</v>
      </c>
      <c r="O1304" s="104">
        <f t="shared" si="435"/>
        <v>0.29015413714383098</v>
      </c>
    </row>
    <row r="1305" spans="1:15" x14ac:dyDescent="0.25">
      <c r="A1305" s="104" t="s">
        <v>2696</v>
      </c>
      <c r="B1305" s="104" t="s">
        <v>4327</v>
      </c>
      <c r="C1305" s="104">
        <v>11300</v>
      </c>
      <c r="D1305" s="104">
        <v>0.29908624688293928</v>
      </c>
      <c r="E1305" s="286">
        <v>1</v>
      </c>
      <c r="F1305" s="285">
        <f t="shared" si="437"/>
        <v>3.3435171641021477</v>
      </c>
      <c r="G1305" s="285">
        <f t="shared" si="438"/>
        <v>2.7717585820510742</v>
      </c>
      <c r="H1305" s="285">
        <f t="shared" si="439"/>
        <v>5.6987332586320765</v>
      </c>
      <c r="I1305" s="285">
        <f t="shared" si="440"/>
        <v>8.0422504227342273</v>
      </c>
      <c r="J1305" s="285">
        <f t="shared" si="441"/>
        <v>3.2613263929912168</v>
      </c>
      <c r="K1305" s="285">
        <f t="shared" si="442"/>
        <v>2.6269746765810029</v>
      </c>
      <c r="L1305" s="285">
        <f t="shared" si="443"/>
        <v>2.1239195273503579</v>
      </c>
      <c r="M1305" s="285">
        <f t="shared" si="444"/>
        <v>2.7717585820510742</v>
      </c>
      <c r="N1305" s="104">
        <f t="shared" si="434"/>
        <v>6.3796711676585183E-2</v>
      </c>
      <c r="O1305" s="104">
        <f t="shared" si="435"/>
        <v>0.47571158246223488</v>
      </c>
    </row>
    <row r="1306" spans="1:15" x14ac:dyDescent="0.25">
      <c r="A1306" s="104" t="s">
        <v>2756</v>
      </c>
      <c r="B1306" s="104" t="s">
        <v>4327</v>
      </c>
      <c r="C1306" s="104">
        <v>7880</v>
      </c>
      <c r="D1306" s="104">
        <v>1.5056348188187449E-2</v>
      </c>
      <c r="E1306" s="286">
        <v>1</v>
      </c>
      <c r="F1306" s="285">
        <f t="shared" si="437"/>
        <v>66.417167529677357</v>
      </c>
      <c r="G1306" s="285">
        <f t="shared" si="438"/>
        <v>8.2626746804748379</v>
      </c>
      <c r="H1306" s="285">
        <f t="shared" si="439"/>
        <v>16.391018031068388</v>
      </c>
      <c r="I1306" s="285">
        <f t="shared" si="440"/>
        <v>61.587725388354812</v>
      </c>
      <c r="J1306" s="285">
        <f t="shared" si="441"/>
        <v>13.388024041424513</v>
      </c>
      <c r="K1306" s="285">
        <f t="shared" si="442"/>
        <v>8.8940120207122568</v>
      </c>
      <c r="L1306" s="285">
        <f t="shared" si="443"/>
        <v>4.6313373402374189</v>
      </c>
      <c r="M1306" s="285">
        <f t="shared" si="444"/>
        <v>8.2626746804748379</v>
      </c>
      <c r="N1306" s="104">
        <f t="shared" si="434"/>
        <v>2.1871378475012193E-2</v>
      </c>
      <c r="O1306" s="104">
        <f t="shared" si="435"/>
        <v>0.19475443915753743</v>
      </c>
    </row>
    <row r="1307" spans="1:15" x14ac:dyDescent="0.25">
      <c r="A1307" s="104" t="s">
        <v>2829</v>
      </c>
      <c r="B1307" s="104" t="s">
        <v>4327</v>
      </c>
      <c r="C1307" s="104">
        <v>855</v>
      </c>
      <c r="D1307" s="104">
        <v>0.12721732926831303</v>
      </c>
      <c r="E1307" s="286">
        <v>1</v>
      </c>
      <c r="F1307" s="285">
        <f t="shared" si="437"/>
        <v>7.8605643252493387</v>
      </c>
      <c r="G1307" s="285">
        <f t="shared" si="438"/>
        <v>4.4581692975748002</v>
      </c>
      <c r="H1307" s="285">
        <f t="shared" si="439"/>
        <v>8.9019160221396287</v>
      </c>
      <c r="I1307" s="285">
        <f t="shared" si="440"/>
        <v>15.93411420690393</v>
      </c>
      <c r="J1307" s="285">
        <f t="shared" si="441"/>
        <v>5.5158595896146938</v>
      </c>
      <c r="K1307" s="285">
        <f t="shared" si="442"/>
        <v>4.2581692975748009</v>
      </c>
      <c r="L1307" s="285">
        <f t="shared" si="443"/>
        <v>2.8004790055349074</v>
      </c>
      <c r="M1307" s="285">
        <f t="shared" si="444"/>
        <v>4.4581692975748002</v>
      </c>
      <c r="N1307" s="104">
        <f t="shared" si="434"/>
        <v>4.0157240730302579E-2</v>
      </c>
      <c r="O1307" s="104">
        <f t="shared" si="435"/>
        <v>0.33065562810250082</v>
      </c>
    </row>
    <row r="1308" spans="1:15" x14ac:dyDescent="0.25">
      <c r="A1308" s="104" t="s">
        <v>2831</v>
      </c>
      <c r="B1308" s="104" t="s">
        <v>4327</v>
      </c>
      <c r="C1308" s="104">
        <v>731</v>
      </c>
      <c r="D1308" s="104">
        <v>0.2762673647774429</v>
      </c>
      <c r="E1308" s="286">
        <v>1</v>
      </c>
      <c r="F1308" s="285">
        <f t="shared" si="437"/>
        <v>3.6196819729524909</v>
      </c>
      <c r="G1308" s="285">
        <f t="shared" si="438"/>
        <v>2.9098409864762456</v>
      </c>
      <c r="H1308" s="285">
        <f t="shared" si="439"/>
        <v>5.9656925738540743</v>
      </c>
      <c r="I1308" s="285">
        <f t="shared" si="440"/>
        <v>8.5853745468065696</v>
      </c>
      <c r="J1308" s="285">
        <f t="shared" si="441"/>
        <v>3.4178197846730782</v>
      </c>
      <c r="K1308" s="285">
        <f t="shared" si="442"/>
        <v>2.7558515873778298</v>
      </c>
      <c r="L1308" s="285">
        <f t="shared" si="443"/>
        <v>2.169946995492082</v>
      </c>
      <c r="M1308" s="285">
        <f t="shared" si="444"/>
        <v>2.9098409864762456</v>
      </c>
      <c r="N1308" s="104">
        <f t="shared" si="434"/>
        <v>6.0863433212663742E-2</v>
      </c>
      <c r="O1308" s="104">
        <f t="shared" si="435"/>
        <v>0.45939798323519476</v>
      </c>
    </row>
    <row r="1309" spans="1:15" x14ac:dyDescent="0.25">
      <c r="A1309" s="104" t="s">
        <v>2931</v>
      </c>
      <c r="B1309" s="104" t="s">
        <v>4396</v>
      </c>
      <c r="C1309" s="104">
        <v>2840</v>
      </c>
      <c r="D1309" s="104">
        <v>4.7873243677412275E-2</v>
      </c>
      <c r="E1309" s="286"/>
      <c r="F1309" s="285"/>
      <c r="G1309" s="285"/>
      <c r="H1309" s="285"/>
      <c r="I1309" s="285"/>
      <c r="J1309" s="285"/>
      <c r="K1309" s="285"/>
      <c r="L1309" s="285"/>
      <c r="M1309" s="285">
        <v>18.85702036676626</v>
      </c>
      <c r="N1309" s="104">
        <f t="shared" si="434"/>
        <v>9.6430514165890546E-3</v>
      </c>
      <c r="O1309" s="104">
        <f t="shared" si="435"/>
        <v>9.05472276729965E-2</v>
      </c>
    </row>
    <row r="1310" spans="1:15" x14ac:dyDescent="0.25">
      <c r="M1310" s="287"/>
    </row>
  </sheetData>
  <sheetProtection password="CBC1" sheet="1" objects="1" scenarios="1"/>
  <sortState ref="A2:O1302">
    <sortCondition ref="A2"/>
  </sortState>
  <mergeCells count="1">
    <mergeCell ref="S3:X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Table 1</vt:lpstr>
      <vt:lpstr>Sheet1</vt:lpstr>
      <vt:lpstr>Sheet4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Wall</dc:creator>
  <cp:lastModifiedBy>Wall, Gary R.</cp:lastModifiedBy>
  <cp:lastPrinted>2013-04-04T19:40:47Z</cp:lastPrinted>
  <dcterms:created xsi:type="dcterms:W3CDTF">2012-10-05T13:25:20Z</dcterms:created>
  <dcterms:modified xsi:type="dcterms:W3CDTF">2014-07-07T15:48:33Z</dcterms:modified>
</cp:coreProperties>
</file>